
<file path=[Content_Types].xml><?xml version="1.0" encoding="utf-8"?>
<Types xmlns="http://schemas.openxmlformats.org/package/2006/content-types"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pivotCache/pivotCacheDefinition5.xml" ContentType="application/vnd.openxmlformats-officedocument.spreadsheetml.pivotCacheDefinition+xml"/>
  <Override PartName="/xl/pivotCache/pivotCacheRecords5.xml" ContentType="application/vnd.openxmlformats-officedocument.spreadsheetml.pivotCacheRecords+xml"/>
  <Override PartName="/xl/pivotCache/pivotCacheDefinition6.xml" ContentType="application/vnd.openxmlformats-officedocument.spreadsheetml.pivotCacheDefinition+xml"/>
  <Override PartName="/xl/pivotCache/pivotCacheRecords6.xml" ContentType="application/vnd.openxmlformats-officedocument.spreadsheetml.pivotCacheRecords+xml"/>
  <Override PartName="/xl/pivotCache/pivotCacheDefinition7.xml" ContentType="application/vnd.openxmlformats-officedocument.spreadsheetml.pivotCacheDefinition+xml"/>
  <Override PartName="/xl/pivotCache/pivotCacheRecords7.xml" ContentType="application/vnd.openxmlformats-officedocument.spreadsheetml.pivotCacheRecords+xml"/>
  <Override PartName="/xl/pivotCache/pivotCacheDefinition8.xml" ContentType="application/vnd.openxmlformats-officedocument.spreadsheetml.pivotCacheDefinition+xml"/>
  <Override PartName="/xl/pivotCache/pivotCacheRecords8.xml" ContentType="application/vnd.openxmlformats-officedocument.spreadsheetml.pivotCacheRecords+xml"/>
  <Override PartName="/xl/pivotCache/pivotCacheDefinition9.xml" ContentType="application/vnd.openxmlformats-officedocument.spreadsheetml.pivotCacheDefinition+xml"/>
  <Override PartName="/xl/pivotCache/pivotCacheRecords9.xml" ContentType="application/vnd.openxmlformats-officedocument.spreadsheetml.pivotCacheRecords+xml"/>
  <Override PartName="/xl/pivotCache/pivotCacheDefinition10.xml" ContentType="application/vnd.openxmlformats-officedocument.spreadsheetml.pivotCacheDefinition+xml"/>
  <Override PartName="/xl/pivotCache/pivotCacheRecords10.xml" ContentType="application/vnd.openxmlformats-officedocument.spreadsheetml.pivotCacheRecords+xml"/>
  <Override PartName="/xl/pivotCache/pivotCacheDefinition11.xml" ContentType="application/vnd.openxmlformats-officedocument.spreadsheetml.pivotCacheDefinition+xml"/>
  <Override PartName="/xl/pivotCache/pivotCacheRecords11.xml" ContentType="application/vnd.openxmlformats-officedocument.spreadsheetml.pivotCacheRecords+xml"/>
  <Override PartName="/xl/pivotCache/pivotCacheDefinition12.xml" ContentType="application/vnd.openxmlformats-officedocument.spreadsheetml.pivotCacheDefinition+xml"/>
  <Override PartName="/xl/pivotCache/pivotCacheRecords12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slicerCaches/slicerCache5.xml" ContentType="application/vnd.ms-excel.slicerCache+xml"/>
  <Override PartName="/xl/slicerCaches/slicerCache6.xml" ContentType="application/vnd.ms-excel.slicerCache+xml"/>
  <Override PartName="/xl/slicerCaches/slicerCache7.xml" ContentType="application/vnd.ms-excel.slicerCache+xml"/>
  <Override PartName="/xl/slicerCaches/slicerCache8.xml" ContentType="application/vnd.ms-excel.slicerCache+xml"/>
  <Override PartName="/xl/slicerCaches/slicerCache9.xml" ContentType="application/vnd.ms-excel.slicerCache+xml"/>
  <Override PartName="/xl/slicerCaches/slicerCache10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slicers/slicer1.xml" ContentType="application/vnd.ms-excel.slicer+xml"/>
  <Override PartName="/xl/pivotTables/pivotTable2.xml" ContentType="application/vnd.openxmlformats-officedocument.spreadsheetml.pivotTable+xml"/>
  <Override PartName="/xl/drawings/drawing2.xml" ContentType="application/vnd.openxmlformats-officedocument.drawing+xml"/>
  <Override PartName="/xl/slicers/slicer2.xml" ContentType="application/vnd.ms-excel.slicer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pivotTables/pivotTable11.xml" ContentType="application/vnd.openxmlformats-officedocument.spreadsheetml.pivotTable+xml"/>
  <Override PartName="/xl/pivotTables/pivotTable12.xml" ContentType="application/vnd.openxmlformats-officedocument.spreadsheetml.pivotTable+xml"/>
  <Override PartName="/xl/pivotTables/pivotTable13.xml" ContentType="application/vnd.openxmlformats-officedocument.spreadsheetml.pivotTable+xml"/>
  <Override PartName="/xl/pivotTables/pivotTable14.xml" ContentType="application/vnd.openxmlformats-officedocument.spreadsheetml.pivotTable+xml"/>
  <Override PartName="/xl/pivotTables/pivotTable15.xml" ContentType="application/vnd.openxmlformats-officedocument.spreadsheetml.pivotTable+xml"/>
  <Override PartName="/xl/pivotTables/pivotTable16.xml" ContentType="application/vnd.openxmlformats-officedocument.spreadsheetml.pivotTable+xml"/>
  <Override PartName="/xl/pivotTables/pivotTable17.xml" ContentType="application/vnd.openxmlformats-officedocument.spreadsheetml.pivotTable+xml"/>
  <Override PartName="/xl/pivotTables/pivotTable18.xml" ContentType="application/vnd.openxmlformats-officedocument.spreadsheetml.pivotTable+xml"/>
  <Override PartName="/xl/pivotTables/pivotTable19.xml" ContentType="application/vnd.openxmlformats-officedocument.spreadsheetml.pivotTable+xml"/>
  <Override PartName="/xl/pivotTables/pivotTable20.xml" ContentType="application/vnd.openxmlformats-officedocument.spreadsheetml.pivotTable+xml"/>
  <Override PartName="/xl/pivotTables/pivotTable21.xml" ContentType="application/vnd.openxmlformats-officedocument.spreadsheetml.pivotTable+xml"/>
  <Override PartName="/xl/pivotTables/pivotTable22.xml" ContentType="application/vnd.openxmlformats-officedocument.spreadsheetml.pivot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C:\Users\gpa0367\2025\Compétition\Site compétitions\Classements\"/>
    </mc:Choice>
  </mc:AlternateContent>
  <xr:revisionPtr revIDLastSave="0" documentId="13_ncr:1_{65B1BB91-C2F2-40A2-A945-6EE8B9CEC1F3}" xr6:coauthVersionLast="47" xr6:coauthVersionMax="47" xr10:uidLastSave="{00000000-0000-0000-0000-000000000000}"/>
  <workbookProtection workbookAlgorithmName="SHA-512" workbookHashValue="9jR7VgILkI2qi+btt/IiEcx04AA8WIIXWz2WT7cSl0NH6e1tGht0m7QG/UI1yfqiZz/aGi1rITVrdgrO0UNJTw==" workbookSaltValue="/PoYIjyK6zTNNmbcreGcDA==" workbookSpinCount="100000" lockStructure="1"/>
  <bookViews>
    <workbookView xWindow="-120" yWindow="-120" windowWidth="20730" windowHeight="11160" firstSheet="1" activeTab="1" xr2:uid="{894E45D5-832B-49DB-A730-085622E8CC90}"/>
  </bookViews>
  <sheets>
    <sheet name="Classement NATIONAL v2" sheetId="58" state="hidden" r:id="rId1"/>
    <sheet name="Classement NATIONAL" sheetId="59" r:id="rId2"/>
    <sheet name="Sprint 1" sheetId="37" state="hidden" r:id="rId3"/>
    <sheet name="classement" sheetId="47" state="hidden" r:id="rId4"/>
    <sheet name="synt résultat" sheetId="41" state="hidden" r:id="rId5"/>
    <sheet name="taux de chutes" sheetId="38" state="hidden" r:id="rId6"/>
    <sheet name="NPS" sheetId="39" state="hidden" r:id="rId7"/>
    <sheet name="class emis" sheetId="43" state="hidden" r:id="rId8"/>
    <sheet name="effectif par od oc" sheetId="21" state="hidden" r:id="rId9"/>
    <sheet name="effectif" sheetId="2" state="hidden" r:id="rId10"/>
    <sheet name="Exclusion" sheetId="20" state="hidden" r:id="rId11"/>
  </sheets>
  <definedNames>
    <definedName name="_xlnm._FilterDatabase" localSheetId="9" hidden="1">effectif!$A$1:$BH$3114</definedName>
    <definedName name="_xlnm._FilterDatabase" localSheetId="10" hidden="1">Exclusion!$V$2:$AC$53</definedName>
    <definedName name="_xlnm._FilterDatabase" localSheetId="2" hidden="1">'Sprint 1'!$A$1:$AM$78</definedName>
    <definedName name="_xlnm._FilterDatabase" localSheetId="5" hidden="1">'taux de chutes'!$A$1:$S$1</definedName>
    <definedName name="Segment_Jeune_Talent">#N/A</definedName>
    <definedName name="Segment_Jeune_Talent1">#N/A</definedName>
    <definedName name="Segment_OC">#N/A</definedName>
    <definedName name="Segment_OC1">#N/A</definedName>
    <definedName name="Segment_OD">#N/A</definedName>
    <definedName name="Segment_OD1">#N/A</definedName>
    <definedName name="Segment_region">#N/A</definedName>
    <definedName name="Segment_region1">#N/A</definedName>
    <definedName name="Segment_valid_tournoi">#N/A</definedName>
    <definedName name="Segment_valid_tournoi1">#N/A</definedName>
  </definedNames>
  <calcPr calcId="191029"/>
  <pivotCaches>
    <pivotCache cacheId="24" r:id="rId12"/>
    <pivotCache cacheId="25" r:id="rId13"/>
    <pivotCache cacheId="26" r:id="rId14"/>
    <pivotCache cacheId="27" r:id="rId15"/>
    <pivotCache cacheId="28" r:id="rId16"/>
    <pivotCache cacheId="29" r:id="rId17"/>
    <pivotCache cacheId="40" r:id="rId18"/>
    <pivotCache cacheId="47" r:id="rId19"/>
    <pivotCache cacheId="50" r:id="rId20"/>
    <pivotCache cacheId="59" r:id="rId21"/>
    <pivotCache cacheId="64" r:id="rId22"/>
    <pivotCache cacheId="73" r:id="rId23"/>
  </pivotCaches>
  <extLst>
    <ext xmlns:x14="http://schemas.microsoft.com/office/spreadsheetml/2009/9/main" uri="{BBE1A952-AA13-448e-AADC-164F8A28A991}">
      <x14:slicerCaches>
        <x14:slicerCache r:id="rId24"/>
        <x14:slicerCache r:id="rId25"/>
        <x14:slicerCache r:id="rId26"/>
        <x14:slicerCache r:id="rId27"/>
        <x14:slicerCache r:id="rId28"/>
        <x14:slicerCache r:id="rId29"/>
        <x14:slicerCache r:id="rId30"/>
        <x14:slicerCache r:id="rId31"/>
        <x14:slicerCache r:id="rId32"/>
        <x14:slicerCache r:id="rId33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T3" i="38" l="1"/>
  <c r="T4" i="38"/>
  <c r="T5" i="38"/>
  <c r="T6" i="38"/>
  <c r="T7" i="38"/>
  <c r="T8" i="38"/>
  <c r="T9" i="38"/>
  <c r="T10" i="38"/>
  <c r="T11" i="38"/>
  <c r="T12" i="38"/>
  <c r="T13" i="38"/>
  <c r="T14" i="38"/>
  <c r="T15" i="38"/>
  <c r="T16" i="38"/>
  <c r="T17" i="38"/>
  <c r="T18" i="38"/>
  <c r="T19" i="38"/>
  <c r="T20" i="38"/>
  <c r="T21" i="38"/>
  <c r="T22" i="38"/>
  <c r="T23" i="38"/>
  <c r="T24" i="38"/>
  <c r="T25" i="38"/>
  <c r="T26" i="38"/>
  <c r="T27" i="38"/>
  <c r="T28" i="38"/>
  <c r="T29" i="38"/>
  <c r="T30" i="38"/>
  <c r="T31" i="38"/>
  <c r="T32" i="38"/>
  <c r="T33" i="38"/>
  <c r="T34" i="38"/>
  <c r="T35" i="38"/>
  <c r="T36" i="38"/>
  <c r="T37" i="38"/>
  <c r="T38" i="38"/>
  <c r="T39" i="38"/>
  <c r="T40" i="38"/>
  <c r="T41" i="38"/>
  <c r="T42" i="38"/>
  <c r="T43" i="38"/>
  <c r="T44" i="38"/>
  <c r="T45" i="38"/>
  <c r="T46" i="38"/>
  <c r="T47" i="38"/>
  <c r="T48" i="38"/>
  <c r="T49" i="38"/>
  <c r="T50" i="38"/>
  <c r="T51" i="38"/>
  <c r="T52" i="38"/>
  <c r="T53" i="38"/>
  <c r="T54" i="38"/>
  <c r="T55" i="38"/>
  <c r="T56" i="38"/>
  <c r="T57" i="38"/>
  <c r="T58" i="38"/>
  <c r="T59" i="38"/>
  <c r="T60" i="38"/>
  <c r="T61" i="38"/>
  <c r="T62" i="38"/>
  <c r="T63" i="38"/>
  <c r="T64" i="38"/>
  <c r="T65" i="38"/>
  <c r="T66" i="38"/>
  <c r="T67" i="38"/>
  <c r="T68" i="38"/>
  <c r="T69" i="38"/>
  <c r="T70" i="38"/>
  <c r="T71" i="38"/>
  <c r="T72" i="38"/>
  <c r="T73" i="38"/>
  <c r="T74" i="38"/>
  <c r="T75" i="38"/>
  <c r="T76" i="38"/>
  <c r="T77" i="38"/>
  <c r="T78" i="38"/>
  <c r="T79" i="38"/>
  <c r="T80" i="38"/>
  <c r="T81" i="38"/>
  <c r="T82" i="38"/>
  <c r="T83" i="38"/>
  <c r="T84" i="38"/>
  <c r="T85" i="38"/>
  <c r="T86" i="38"/>
  <c r="T87" i="38"/>
  <c r="T88" i="38"/>
  <c r="T89" i="38"/>
  <c r="T90" i="38"/>
  <c r="T91" i="38"/>
  <c r="T92" i="38"/>
  <c r="T93" i="38"/>
  <c r="T94" i="38"/>
  <c r="T95" i="38"/>
  <c r="T96" i="38"/>
  <c r="T97" i="38"/>
  <c r="T98" i="38"/>
  <c r="T99" i="38"/>
  <c r="T100" i="38"/>
  <c r="T101" i="38"/>
  <c r="T102" i="38"/>
  <c r="T103" i="38"/>
  <c r="T104" i="38"/>
  <c r="T105" i="38"/>
  <c r="T106" i="38"/>
  <c r="T107" i="38"/>
  <c r="T108" i="38"/>
  <c r="T109" i="38"/>
  <c r="T110" i="38"/>
  <c r="T111" i="38"/>
  <c r="T112" i="38"/>
  <c r="T113" i="38"/>
  <c r="T114" i="38"/>
  <c r="T115" i="38"/>
  <c r="T116" i="38"/>
  <c r="T117" i="38"/>
  <c r="T118" i="38"/>
  <c r="T119" i="38"/>
  <c r="T120" i="38"/>
  <c r="T121" i="38"/>
  <c r="T122" i="38"/>
  <c r="T123" i="38"/>
  <c r="T124" i="38"/>
  <c r="T125" i="38"/>
  <c r="T126" i="38"/>
  <c r="T127" i="38"/>
  <c r="T128" i="38"/>
  <c r="T129" i="38"/>
  <c r="T130" i="38"/>
  <c r="T131" i="38"/>
  <c r="T132" i="38"/>
  <c r="T133" i="38"/>
  <c r="T134" i="38"/>
  <c r="T135" i="38"/>
  <c r="T136" i="38"/>
  <c r="T137" i="38"/>
  <c r="T138" i="38"/>
  <c r="T139" i="38"/>
  <c r="T140" i="38"/>
  <c r="T141" i="38"/>
  <c r="T142" i="38"/>
  <c r="T143" i="38"/>
  <c r="T144" i="38"/>
  <c r="T145" i="38"/>
  <c r="T146" i="38"/>
  <c r="T147" i="38"/>
  <c r="T148" i="38"/>
  <c r="T149" i="38"/>
  <c r="T150" i="38"/>
  <c r="T151" i="38"/>
  <c r="T152" i="38"/>
  <c r="T153" i="38"/>
  <c r="T154" i="38"/>
  <c r="T155" i="38"/>
  <c r="T156" i="38"/>
  <c r="T157" i="38"/>
  <c r="T158" i="38"/>
  <c r="T159" i="38"/>
  <c r="T160" i="38"/>
  <c r="T161" i="38"/>
  <c r="T162" i="38"/>
  <c r="T163" i="38"/>
  <c r="T164" i="38"/>
  <c r="T165" i="38"/>
  <c r="T166" i="38"/>
  <c r="T167" i="38"/>
  <c r="T168" i="38"/>
  <c r="T169" i="38"/>
  <c r="T170" i="38"/>
  <c r="T171" i="38"/>
  <c r="T172" i="38"/>
  <c r="T173" i="38"/>
  <c r="T174" i="38"/>
  <c r="T175" i="38"/>
  <c r="T176" i="38"/>
  <c r="T177" i="38"/>
  <c r="T178" i="38"/>
  <c r="T179" i="38"/>
  <c r="T180" i="38"/>
  <c r="T181" i="38"/>
  <c r="T182" i="38"/>
  <c r="T183" i="38"/>
  <c r="T184" i="38"/>
  <c r="T185" i="38"/>
  <c r="T186" i="38"/>
  <c r="T187" i="38"/>
  <c r="T188" i="38"/>
  <c r="T189" i="38"/>
  <c r="T190" i="38"/>
  <c r="T191" i="38"/>
  <c r="T192" i="38"/>
  <c r="T193" i="38"/>
  <c r="T194" i="38"/>
  <c r="T195" i="38"/>
  <c r="T196" i="38"/>
  <c r="T197" i="38"/>
  <c r="T198" i="38"/>
  <c r="T199" i="38"/>
  <c r="T200" i="38"/>
  <c r="T201" i="38"/>
  <c r="T202" i="38"/>
  <c r="T203" i="38"/>
  <c r="T204" i="38"/>
  <c r="T205" i="38"/>
  <c r="T206" i="38"/>
  <c r="T207" i="38"/>
  <c r="T208" i="38"/>
  <c r="T209" i="38"/>
  <c r="T210" i="38"/>
  <c r="T211" i="38"/>
  <c r="T212" i="38"/>
  <c r="T213" i="38"/>
  <c r="T214" i="38"/>
  <c r="T215" i="38"/>
  <c r="T216" i="38"/>
  <c r="T217" i="38"/>
  <c r="T218" i="38"/>
  <c r="T219" i="38"/>
  <c r="T220" i="38"/>
  <c r="T221" i="38"/>
  <c r="T222" i="38"/>
  <c r="T223" i="38"/>
  <c r="T224" i="38"/>
  <c r="T225" i="38"/>
  <c r="T226" i="38"/>
  <c r="T227" i="38"/>
  <c r="T228" i="38"/>
  <c r="T229" i="38"/>
  <c r="T230" i="38"/>
  <c r="T231" i="38"/>
  <c r="T232" i="38"/>
  <c r="T233" i="38"/>
  <c r="T234" i="38"/>
  <c r="T235" i="38"/>
  <c r="T236" i="38"/>
  <c r="T237" i="38"/>
  <c r="T238" i="38"/>
  <c r="T239" i="38"/>
  <c r="T240" i="38"/>
  <c r="T241" i="38"/>
  <c r="T242" i="38"/>
  <c r="T243" i="38"/>
  <c r="T244" i="38"/>
  <c r="T245" i="38"/>
  <c r="T246" i="38"/>
  <c r="T247" i="38"/>
  <c r="T248" i="38"/>
  <c r="T249" i="38"/>
  <c r="T250" i="38"/>
  <c r="T251" i="38"/>
  <c r="T252" i="38"/>
  <c r="T253" i="38"/>
  <c r="T254" i="38"/>
  <c r="T255" i="38"/>
  <c r="T256" i="38"/>
  <c r="T257" i="38"/>
  <c r="T258" i="38"/>
  <c r="T259" i="38"/>
  <c r="T260" i="38"/>
  <c r="T261" i="38"/>
  <c r="T262" i="38"/>
  <c r="T263" i="38"/>
  <c r="T264" i="38"/>
  <c r="T265" i="38"/>
  <c r="T266" i="38"/>
  <c r="T267" i="38"/>
  <c r="T268" i="38"/>
  <c r="T269" i="38"/>
  <c r="T270" i="38"/>
  <c r="T271" i="38"/>
  <c r="T272" i="38"/>
  <c r="T273" i="38"/>
  <c r="T274" i="38"/>
  <c r="T275" i="38"/>
  <c r="T276" i="38"/>
  <c r="T277" i="38"/>
  <c r="T278" i="38"/>
  <c r="T279" i="38"/>
  <c r="T280" i="38"/>
  <c r="T281" i="38"/>
  <c r="T282" i="38"/>
  <c r="T283" i="38"/>
  <c r="T284" i="38"/>
  <c r="T285" i="38"/>
  <c r="T286" i="38"/>
  <c r="T287" i="38"/>
  <c r="T288" i="38"/>
  <c r="T289" i="38"/>
  <c r="T290" i="38"/>
  <c r="T291" i="38"/>
  <c r="T292" i="38"/>
  <c r="T293" i="38"/>
  <c r="T294" i="38"/>
  <c r="T295" i="38"/>
  <c r="T296" i="38"/>
  <c r="T297" i="38"/>
  <c r="T298" i="38"/>
  <c r="T299" i="38"/>
  <c r="T300" i="38"/>
  <c r="T301" i="38"/>
  <c r="T302" i="38"/>
  <c r="T303" i="38"/>
  <c r="T304" i="38"/>
  <c r="T305" i="38"/>
  <c r="T306" i="38"/>
  <c r="T307" i="38"/>
  <c r="T308" i="38"/>
  <c r="T309" i="38"/>
  <c r="T310" i="38"/>
  <c r="T311" i="38"/>
  <c r="T312" i="38"/>
  <c r="T313" i="38"/>
  <c r="T314" i="38"/>
  <c r="T315" i="38"/>
  <c r="T316" i="38"/>
  <c r="T317" i="38"/>
  <c r="T318" i="38"/>
  <c r="T319" i="38"/>
  <c r="T320" i="38"/>
  <c r="T321" i="38"/>
  <c r="T322" i="38"/>
  <c r="T323" i="38"/>
  <c r="T324" i="38"/>
  <c r="T325" i="38"/>
  <c r="T326" i="38"/>
  <c r="T327" i="38"/>
  <c r="T328" i="38"/>
  <c r="T329" i="38"/>
  <c r="T330" i="38"/>
  <c r="T331" i="38"/>
  <c r="T332" i="38"/>
  <c r="T333" i="38"/>
  <c r="T334" i="38"/>
  <c r="T335" i="38"/>
  <c r="T336" i="38"/>
  <c r="T337" i="38"/>
  <c r="T338" i="38"/>
  <c r="T339" i="38"/>
  <c r="T340" i="38"/>
  <c r="T341" i="38"/>
  <c r="T342" i="38"/>
  <c r="T343" i="38"/>
  <c r="T344" i="38"/>
  <c r="T345" i="38"/>
  <c r="T346" i="38"/>
  <c r="T347" i="38"/>
  <c r="T348" i="38"/>
  <c r="T349" i="38"/>
  <c r="T350" i="38"/>
  <c r="T351" i="38"/>
  <c r="T352" i="38"/>
  <c r="T353" i="38"/>
  <c r="T354" i="38"/>
  <c r="T355" i="38"/>
  <c r="T356" i="38"/>
  <c r="T357" i="38"/>
  <c r="T358" i="38"/>
  <c r="T359" i="38"/>
  <c r="T360" i="38"/>
  <c r="T361" i="38"/>
  <c r="T362" i="38"/>
  <c r="T363" i="38"/>
  <c r="T364" i="38"/>
  <c r="T365" i="38"/>
  <c r="T366" i="38"/>
  <c r="T367" i="38"/>
  <c r="T368" i="38"/>
  <c r="T369" i="38"/>
  <c r="T370" i="38"/>
  <c r="T371" i="38"/>
  <c r="T372" i="38"/>
  <c r="T373" i="38"/>
  <c r="T374" i="38"/>
  <c r="T375" i="38"/>
  <c r="T376" i="38"/>
  <c r="T377" i="38"/>
  <c r="T378" i="38"/>
  <c r="T379" i="38"/>
  <c r="T380" i="38"/>
  <c r="T381" i="38"/>
  <c r="T382" i="38"/>
  <c r="T383" i="38"/>
  <c r="T384" i="38"/>
  <c r="T385" i="38"/>
  <c r="T386" i="38"/>
  <c r="T387" i="38"/>
  <c r="T388" i="38"/>
  <c r="T389" i="38"/>
  <c r="T390" i="38"/>
  <c r="T391" i="38"/>
  <c r="T392" i="38"/>
  <c r="T393" i="38"/>
  <c r="T394" i="38"/>
  <c r="T395" i="38"/>
  <c r="T396" i="38"/>
  <c r="T397" i="38"/>
  <c r="T398" i="38"/>
  <c r="T399" i="38"/>
  <c r="T400" i="38"/>
  <c r="T401" i="38"/>
  <c r="T402" i="38"/>
  <c r="T403" i="38"/>
  <c r="T404" i="38"/>
  <c r="T405" i="38"/>
  <c r="T406" i="38"/>
  <c r="T407" i="38"/>
  <c r="T408" i="38"/>
  <c r="T409" i="38"/>
  <c r="T410" i="38"/>
  <c r="T411" i="38"/>
  <c r="T412" i="38"/>
  <c r="T413" i="38"/>
  <c r="T414" i="38"/>
  <c r="T415" i="38"/>
  <c r="T416" i="38"/>
  <c r="T417" i="38"/>
  <c r="T418" i="38"/>
  <c r="T419" i="38"/>
  <c r="T420" i="38"/>
  <c r="T421" i="38"/>
  <c r="T422" i="38"/>
  <c r="T423" i="38"/>
  <c r="T424" i="38"/>
  <c r="T425" i="38"/>
  <c r="T426" i="38"/>
  <c r="T427" i="38"/>
  <c r="T428" i="38"/>
  <c r="T429" i="38"/>
  <c r="T430" i="38"/>
  <c r="T431" i="38"/>
  <c r="T432" i="38"/>
  <c r="T433" i="38"/>
  <c r="T434" i="38"/>
  <c r="T435" i="38"/>
  <c r="T436" i="38"/>
  <c r="T437" i="38"/>
  <c r="T438" i="38"/>
  <c r="T439" i="38"/>
  <c r="T440" i="38"/>
  <c r="T441" i="38"/>
  <c r="T442" i="38"/>
  <c r="T443" i="38"/>
  <c r="T444" i="38"/>
  <c r="T445" i="38"/>
  <c r="T446" i="38"/>
  <c r="T447" i="38"/>
  <c r="T448" i="38"/>
  <c r="T449" i="38"/>
  <c r="T450" i="38"/>
  <c r="T451" i="38"/>
  <c r="T452" i="38"/>
  <c r="T453" i="38"/>
  <c r="T454" i="38"/>
  <c r="T455" i="38"/>
  <c r="T456" i="38"/>
  <c r="T457" i="38"/>
  <c r="T458" i="38"/>
  <c r="T459" i="38"/>
  <c r="T460" i="38"/>
  <c r="T461" i="38"/>
  <c r="T462" i="38"/>
  <c r="T463" i="38"/>
  <c r="T464" i="38"/>
  <c r="T465" i="38"/>
  <c r="T466" i="38"/>
  <c r="T467" i="38"/>
  <c r="T468" i="38"/>
  <c r="T469" i="38"/>
  <c r="T470" i="38"/>
  <c r="T471" i="38"/>
  <c r="T472" i="38"/>
  <c r="T473" i="38"/>
  <c r="T474" i="38"/>
  <c r="T475" i="38"/>
  <c r="T476" i="38"/>
  <c r="T477" i="38"/>
  <c r="T478" i="38"/>
  <c r="T479" i="38"/>
  <c r="T480" i="38"/>
  <c r="T481" i="38"/>
  <c r="T482" i="38"/>
  <c r="T483" i="38"/>
  <c r="T484" i="38"/>
  <c r="T485" i="38"/>
  <c r="T486" i="38"/>
  <c r="T487" i="38"/>
  <c r="T488" i="38"/>
  <c r="T489" i="38"/>
  <c r="T490" i="38"/>
  <c r="T491" i="38"/>
  <c r="T492" i="38"/>
  <c r="T493" i="38"/>
  <c r="T494" i="38"/>
  <c r="T495" i="38"/>
  <c r="T496" i="38"/>
  <c r="T497" i="38"/>
  <c r="T498" i="38"/>
  <c r="T499" i="38"/>
  <c r="T500" i="38"/>
  <c r="T501" i="38"/>
  <c r="T502" i="38"/>
  <c r="T503" i="38"/>
  <c r="T504" i="38"/>
  <c r="T505" i="38"/>
  <c r="T506" i="38"/>
  <c r="T507" i="38"/>
  <c r="T508" i="38"/>
  <c r="T509" i="38"/>
  <c r="T510" i="38"/>
  <c r="T511" i="38"/>
  <c r="T512" i="38"/>
  <c r="T513" i="38"/>
  <c r="T514" i="38"/>
  <c r="T515" i="38"/>
  <c r="T516" i="38"/>
  <c r="T517" i="38"/>
  <c r="T518" i="38"/>
  <c r="T519" i="38"/>
  <c r="T520" i="38"/>
  <c r="T521" i="38"/>
  <c r="T522" i="38"/>
  <c r="T523" i="38"/>
  <c r="T524" i="38"/>
  <c r="T525" i="38"/>
  <c r="T526" i="38"/>
  <c r="T527" i="38"/>
  <c r="T528" i="38"/>
  <c r="T529" i="38"/>
  <c r="T530" i="38"/>
  <c r="T531" i="38"/>
  <c r="T532" i="38"/>
  <c r="T533" i="38"/>
  <c r="T534" i="38"/>
  <c r="T535" i="38"/>
  <c r="T536" i="38"/>
  <c r="T537" i="38"/>
  <c r="T538" i="38"/>
  <c r="T539" i="38"/>
  <c r="T540" i="38"/>
  <c r="T541" i="38"/>
  <c r="T542" i="38"/>
  <c r="T543" i="38"/>
  <c r="T544" i="38"/>
  <c r="T545" i="38"/>
  <c r="T546" i="38"/>
  <c r="T547" i="38"/>
  <c r="T548" i="38"/>
  <c r="T549" i="38"/>
  <c r="T550" i="38"/>
  <c r="T551" i="38"/>
  <c r="T552" i="38"/>
  <c r="T553" i="38"/>
  <c r="T554" i="38"/>
  <c r="T555" i="38"/>
  <c r="T556" i="38"/>
  <c r="T557" i="38"/>
  <c r="T558" i="38"/>
  <c r="T559" i="38"/>
  <c r="T560" i="38"/>
  <c r="T561" i="38"/>
  <c r="T562" i="38"/>
  <c r="T563" i="38"/>
  <c r="T564" i="38"/>
  <c r="T565" i="38"/>
  <c r="T566" i="38"/>
  <c r="T567" i="38"/>
  <c r="T568" i="38"/>
  <c r="T569" i="38"/>
  <c r="T570" i="38"/>
  <c r="T571" i="38"/>
  <c r="T572" i="38"/>
  <c r="T573" i="38"/>
  <c r="T574" i="38"/>
  <c r="T575" i="38"/>
  <c r="T576" i="38"/>
  <c r="T577" i="38"/>
  <c r="T578" i="38"/>
  <c r="T579" i="38"/>
  <c r="T580" i="38"/>
  <c r="T581" i="38"/>
  <c r="T582" i="38"/>
  <c r="T583" i="38"/>
  <c r="T584" i="38"/>
  <c r="T585" i="38"/>
  <c r="T586" i="38"/>
  <c r="T587" i="38"/>
  <c r="T588" i="38"/>
  <c r="T589" i="38"/>
  <c r="T590" i="38"/>
  <c r="T591" i="38"/>
  <c r="T592" i="38"/>
  <c r="T593" i="38"/>
  <c r="T594" i="38"/>
  <c r="T595" i="38"/>
  <c r="T596" i="38"/>
  <c r="T597" i="38"/>
  <c r="T598" i="38"/>
  <c r="T599" i="38"/>
  <c r="T600" i="38"/>
  <c r="T601" i="38"/>
  <c r="T602" i="38"/>
  <c r="T603" i="38"/>
  <c r="T604" i="38"/>
  <c r="T605" i="38"/>
  <c r="T606" i="38"/>
  <c r="T607" i="38"/>
  <c r="T608" i="38"/>
  <c r="T609" i="38"/>
  <c r="T610" i="38"/>
  <c r="T611" i="38"/>
  <c r="T612" i="38"/>
  <c r="T613" i="38"/>
  <c r="T614" i="38"/>
  <c r="T615" i="38"/>
  <c r="T616" i="38"/>
  <c r="T617" i="38"/>
  <c r="T618" i="38"/>
  <c r="T619" i="38"/>
  <c r="T620" i="38"/>
  <c r="T621" i="38"/>
  <c r="T622" i="38"/>
  <c r="T623" i="38"/>
  <c r="T624" i="38"/>
  <c r="T625" i="38"/>
  <c r="T626" i="38"/>
  <c r="T627" i="38"/>
  <c r="T628" i="38"/>
  <c r="T629" i="38"/>
  <c r="T630" i="38"/>
  <c r="T631" i="38"/>
  <c r="T632" i="38"/>
  <c r="T633" i="38"/>
  <c r="T634" i="38"/>
  <c r="T635" i="38"/>
  <c r="T636" i="38"/>
  <c r="T637" i="38"/>
  <c r="T638" i="38"/>
  <c r="T639" i="38"/>
  <c r="T640" i="38"/>
  <c r="T641" i="38"/>
  <c r="T642" i="38"/>
  <c r="T643" i="38"/>
  <c r="T644" i="38"/>
  <c r="T645" i="38"/>
  <c r="T646" i="38"/>
  <c r="T647" i="38"/>
  <c r="T648" i="38"/>
  <c r="T649" i="38"/>
  <c r="T650" i="38"/>
  <c r="T651" i="38"/>
  <c r="T652" i="38"/>
  <c r="T653" i="38"/>
  <c r="T654" i="38"/>
  <c r="T655" i="38"/>
  <c r="T656" i="38"/>
  <c r="T657" i="38"/>
  <c r="T658" i="38"/>
  <c r="T659" i="38"/>
  <c r="T660" i="38"/>
  <c r="T661" i="38"/>
  <c r="T662" i="38"/>
  <c r="T663" i="38"/>
  <c r="T664" i="38"/>
  <c r="T665" i="38"/>
  <c r="T666" i="38"/>
  <c r="T667" i="38"/>
  <c r="T668" i="38"/>
  <c r="T669" i="38"/>
  <c r="T670" i="38"/>
  <c r="T671" i="38"/>
  <c r="T672" i="38"/>
  <c r="T673" i="38"/>
  <c r="T674" i="38"/>
  <c r="T675" i="38"/>
  <c r="T676" i="38"/>
  <c r="T677" i="38"/>
  <c r="T678" i="38"/>
  <c r="T679" i="38"/>
  <c r="T680" i="38"/>
  <c r="T681" i="38"/>
  <c r="T682" i="38"/>
  <c r="T683" i="38"/>
  <c r="T684" i="38"/>
  <c r="T685" i="38"/>
  <c r="T686" i="38"/>
  <c r="T687" i="38"/>
  <c r="T688" i="38"/>
  <c r="T689" i="38"/>
  <c r="T690" i="38"/>
  <c r="T691" i="38"/>
  <c r="T692" i="38"/>
  <c r="T693" i="38"/>
  <c r="T694" i="38"/>
  <c r="T695" i="38"/>
  <c r="T696" i="38"/>
  <c r="T697" i="38"/>
  <c r="T698" i="38"/>
  <c r="T699" i="38"/>
  <c r="T700" i="38"/>
  <c r="T701" i="38"/>
  <c r="T702" i="38"/>
  <c r="T703" i="38"/>
  <c r="T704" i="38"/>
  <c r="T705" i="38"/>
  <c r="T706" i="38"/>
  <c r="T707" i="38"/>
  <c r="T708" i="38"/>
  <c r="T709" i="38"/>
  <c r="T710" i="38"/>
  <c r="T711" i="38"/>
  <c r="T712" i="38"/>
  <c r="T713" i="38"/>
  <c r="T714" i="38"/>
  <c r="T715" i="38"/>
  <c r="T716" i="38"/>
  <c r="T717" i="38"/>
  <c r="T718" i="38"/>
  <c r="T719" i="38"/>
  <c r="T720" i="38"/>
  <c r="T721" i="38"/>
  <c r="T722" i="38"/>
  <c r="T723" i="38"/>
  <c r="T724" i="38"/>
  <c r="T725" i="38"/>
  <c r="T726" i="38"/>
  <c r="T727" i="38"/>
  <c r="T728" i="38"/>
  <c r="T729" i="38"/>
  <c r="T730" i="38"/>
  <c r="T731" i="38"/>
  <c r="T732" i="38"/>
  <c r="T733" i="38"/>
  <c r="T734" i="38"/>
  <c r="T735" i="38"/>
  <c r="T736" i="38"/>
  <c r="T737" i="38"/>
  <c r="T738" i="38"/>
  <c r="T739" i="38"/>
  <c r="T740" i="38"/>
  <c r="T741" i="38"/>
  <c r="T742" i="38"/>
  <c r="T743" i="38"/>
  <c r="T744" i="38"/>
  <c r="T745" i="38"/>
  <c r="T746" i="38"/>
  <c r="T747" i="38"/>
  <c r="T748" i="38"/>
  <c r="T749" i="38"/>
  <c r="T750" i="38"/>
  <c r="T751" i="38"/>
  <c r="T752" i="38"/>
  <c r="T753" i="38"/>
  <c r="T754" i="38"/>
  <c r="T755" i="38"/>
  <c r="T756" i="38"/>
  <c r="T757" i="38"/>
  <c r="T758" i="38"/>
  <c r="T759" i="38"/>
  <c r="T760" i="38"/>
  <c r="T761" i="38"/>
  <c r="T762" i="38"/>
  <c r="T763" i="38"/>
  <c r="T764" i="38"/>
  <c r="T765" i="38"/>
  <c r="T766" i="38"/>
  <c r="T767" i="38"/>
  <c r="T768" i="38"/>
  <c r="T769" i="38"/>
  <c r="T770" i="38"/>
  <c r="T771" i="38"/>
  <c r="T772" i="38"/>
  <c r="T773" i="38"/>
  <c r="T774" i="38"/>
  <c r="T775" i="38"/>
  <c r="T776" i="38"/>
  <c r="T777" i="38"/>
  <c r="T778" i="38"/>
  <c r="T779" i="38"/>
  <c r="T780" i="38"/>
  <c r="T781" i="38"/>
  <c r="T782" i="38"/>
  <c r="T783" i="38"/>
  <c r="T784" i="38"/>
  <c r="T785" i="38"/>
  <c r="T786" i="38"/>
  <c r="T787" i="38"/>
  <c r="T788" i="38"/>
  <c r="T789" i="38"/>
  <c r="T790" i="38"/>
  <c r="T791" i="38"/>
  <c r="T792" i="38"/>
  <c r="T793" i="38"/>
  <c r="T794" i="38"/>
  <c r="T795" i="38"/>
  <c r="T796" i="38"/>
  <c r="T797" i="38"/>
  <c r="T798" i="38"/>
  <c r="T799" i="38"/>
  <c r="T800" i="38"/>
  <c r="T801" i="38"/>
  <c r="T802" i="38"/>
  <c r="T803" i="38"/>
  <c r="T804" i="38"/>
  <c r="T805" i="38"/>
  <c r="T806" i="38"/>
  <c r="T807" i="38"/>
  <c r="T808" i="38"/>
  <c r="T809" i="38"/>
  <c r="T810" i="38"/>
  <c r="T811" i="38"/>
  <c r="T812" i="38"/>
  <c r="T813" i="38"/>
  <c r="T814" i="38"/>
  <c r="T815" i="38"/>
  <c r="T816" i="38"/>
  <c r="T817" i="38"/>
  <c r="T818" i="38"/>
  <c r="T819" i="38"/>
  <c r="T820" i="38"/>
  <c r="T821" i="38"/>
  <c r="T822" i="38"/>
  <c r="T823" i="38"/>
  <c r="T824" i="38"/>
  <c r="T825" i="38"/>
  <c r="T826" i="38"/>
  <c r="T827" i="38"/>
  <c r="T828" i="38"/>
  <c r="T829" i="38"/>
  <c r="T830" i="38"/>
  <c r="T831" i="38"/>
  <c r="T832" i="38"/>
  <c r="T833" i="38"/>
  <c r="T834" i="38"/>
  <c r="T835" i="38"/>
  <c r="T836" i="38"/>
  <c r="T837" i="38"/>
  <c r="T838" i="38"/>
  <c r="T839" i="38"/>
  <c r="T840" i="38"/>
  <c r="T841" i="38"/>
  <c r="T842" i="38"/>
  <c r="T843" i="38"/>
  <c r="T844" i="38"/>
  <c r="T845" i="38"/>
  <c r="T846" i="38"/>
  <c r="T847" i="38"/>
  <c r="T848" i="38"/>
  <c r="T849" i="38"/>
  <c r="T850" i="38"/>
  <c r="T851" i="38"/>
  <c r="T852" i="38"/>
  <c r="T853" i="38"/>
  <c r="T854" i="38"/>
  <c r="T855" i="38"/>
  <c r="T856" i="38"/>
  <c r="T857" i="38"/>
  <c r="T858" i="38"/>
  <c r="T859" i="38"/>
  <c r="T860" i="38"/>
  <c r="T861" i="38"/>
  <c r="T862" i="38"/>
  <c r="T863" i="38"/>
  <c r="T864" i="38"/>
  <c r="T865" i="38"/>
  <c r="T866" i="38"/>
  <c r="T867" i="38"/>
  <c r="T868" i="38"/>
  <c r="T869" i="38"/>
  <c r="T870" i="38"/>
  <c r="T871" i="38"/>
  <c r="T872" i="38"/>
  <c r="T873" i="38"/>
  <c r="T874" i="38"/>
  <c r="T875" i="38"/>
  <c r="T876" i="38"/>
  <c r="T877" i="38"/>
  <c r="T878" i="38"/>
  <c r="T879" i="38"/>
  <c r="T880" i="38"/>
  <c r="T881" i="38"/>
  <c r="T882" i="38"/>
  <c r="T883" i="38"/>
  <c r="T884" i="38"/>
  <c r="T885" i="38"/>
  <c r="T886" i="38"/>
  <c r="T887" i="38"/>
  <c r="T888" i="38"/>
  <c r="T889" i="38"/>
  <c r="T890" i="38"/>
  <c r="T891" i="38"/>
  <c r="T892" i="38"/>
  <c r="T893" i="38"/>
  <c r="T894" i="38"/>
  <c r="T895" i="38"/>
  <c r="T896" i="38"/>
  <c r="T897" i="38"/>
  <c r="T898" i="38"/>
  <c r="T899" i="38"/>
  <c r="T900" i="38"/>
  <c r="T901" i="38"/>
  <c r="T902" i="38"/>
  <c r="T903" i="38"/>
  <c r="T904" i="38"/>
  <c r="T905" i="38"/>
  <c r="T906" i="38"/>
  <c r="T907" i="38"/>
  <c r="T908" i="38"/>
  <c r="T909" i="38"/>
  <c r="T910" i="38"/>
  <c r="T911" i="38"/>
  <c r="T912" i="38"/>
  <c r="T913" i="38"/>
  <c r="T914" i="38"/>
  <c r="T915" i="38"/>
  <c r="T916" i="38"/>
  <c r="T917" i="38"/>
  <c r="T918" i="38"/>
  <c r="T919" i="38"/>
  <c r="T920" i="38"/>
  <c r="T921" i="38"/>
  <c r="T922" i="38"/>
  <c r="T923" i="38"/>
  <c r="T924" i="38"/>
  <c r="T925" i="38"/>
  <c r="T926" i="38"/>
  <c r="T927" i="38"/>
  <c r="T928" i="38"/>
  <c r="T929" i="38"/>
  <c r="T930" i="38"/>
  <c r="T931" i="38"/>
  <c r="T932" i="38"/>
  <c r="T933" i="38"/>
  <c r="T934" i="38"/>
  <c r="T935" i="38"/>
  <c r="T936" i="38"/>
  <c r="T937" i="38"/>
  <c r="T938" i="38"/>
  <c r="T939" i="38"/>
  <c r="T940" i="38"/>
  <c r="T941" i="38"/>
  <c r="T942" i="38"/>
  <c r="T943" i="38"/>
  <c r="T944" i="38"/>
  <c r="T945" i="38"/>
  <c r="T946" i="38"/>
  <c r="T947" i="38"/>
  <c r="T948" i="38"/>
  <c r="T949" i="38"/>
  <c r="T950" i="38"/>
  <c r="T951" i="38"/>
  <c r="T952" i="38"/>
  <c r="T953" i="38"/>
  <c r="T954" i="38"/>
  <c r="T955" i="38"/>
  <c r="T956" i="38"/>
  <c r="T957" i="38"/>
  <c r="T958" i="38"/>
  <c r="T959" i="38"/>
  <c r="T960" i="38"/>
  <c r="T961" i="38"/>
  <c r="T962" i="38"/>
  <c r="T963" i="38"/>
  <c r="T964" i="38"/>
  <c r="T965" i="38"/>
  <c r="T966" i="38"/>
  <c r="T967" i="38"/>
  <c r="T968" i="38"/>
  <c r="T969" i="38"/>
  <c r="T970" i="38"/>
  <c r="T971" i="38"/>
  <c r="T972" i="38"/>
  <c r="T973" i="38"/>
  <c r="T974" i="38"/>
  <c r="T975" i="38"/>
  <c r="T976" i="38"/>
  <c r="T977" i="38"/>
  <c r="T978" i="38"/>
  <c r="T979" i="38"/>
  <c r="T980" i="38"/>
  <c r="T981" i="38"/>
  <c r="T982" i="38"/>
  <c r="T983" i="38"/>
  <c r="T984" i="38"/>
  <c r="T985" i="38"/>
  <c r="T986" i="38"/>
  <c r="T987" i="38"/>
  <c r="T988" i="38"/>
  <c r="T989" i="38"/>
  <c r="T990" i="38"/>
  <c r="T991" i="38"/>
  <c r="T992" i="38"/>
  <c r="T993" i="38"/>
  <c r="T994" i="38"/>
  <c r="T995" i="38"/>
  <c r="T996" i="38"/>
  <c r="T997" i="38"/>
  <c r="T998" i="38"/>
  <c r="T999" i="38"/>
  <c r="T1000" i="38"/>
  <c r="T1001" i="38"/>
  <c r="T1002" i="38"/>
  <c r="T1003" i="38"/>
  <c r="T1004" i="38"/>
  <c r="T1005" i="38"/>
  <c r="T1006" i="38"/>
  <c r="T1007" i="38"/>
  <c r="T1008" i="38"/>
  <c r="T1009" i="38"/>
  <c r="T1010" i="38"/>
  <c r="T1011" i="38"/>
  <c r="T1012" i="38"/>
  <c r="T1013" i="38"/>
  <c r="T1014" i="38"/>
  <c r="T1015" i="38"/>
  <c r="T1016" i="38"/>
  <c r="T1017" i="38"/>
  <c r="T1018" i="38"/>
  <c r="T1019" i="38"/>
  <c r="T1020" i="38"/>
  <c r="T1021" i="38"/>
  <c r="T1022" i="38"/>
  <c r="T1023" i="38"/>
  <c r="T1024" i="38"/>
  <c r="T1025" i="38"/>
  <c r="T1026" i="38"/>
  <c r="T1027" i="38"/>
  <c r="T1028" i="38"/>
  <c r="T1029" i="38"/>
  <c r="T1030" i="38"/>
  <c r="T1031" i="38"/>
  <c r="T1032" i="38"/>
  <c r="T1033" i="38"/>
  <c r="T1034" i="38"/>
  <c r="T1035" i="38"/>
  <c r="T1036" i="38"/>
  <c r="T1037" i="38"/>
  <c r="T1038" i="38"/>
  <c r="T1039" i="38"/>
  <c r="T1040" i="38"/>
  <c r="T1041" i="38"/>
  <c r="T1042" i="38"/>
  <c r="T1043" i="38"/>
  <c r="T1044" i="38"/>
  <c r="T1045" i="38"/>
  <c r="T1046" i="38"/>
  <c r="T1047" i="38"/>
  <c r="T1048" i="38"/>
  <c r="T1049" i="38"/>
  <c r="T1050" i="38"/>
  <c r="T1051" i="38"/>
  <c r="T1052" i="38"/>
  <c r="T1053" i="38"/>
  <c r="T1054" i="38"/>
  <c r="T1055" i="38"/>
  <c r="T1056" i="38"/>
  <c r="T1057" i="38"/>
  <c r="T1058" i="38"/>
  <c r="T1059" i="38"/>
  <c r="T1060" i="38"/>
  <c r="T1061" i="38"/>
  <c r="T1062" i="38"/>
  <c r="T1063" i="38"/>
  <c r="T1064" i="38"/>
  <c r="T1065" i="38"/>
  <c r="T1066" i="38"/>
  <c r="T1067" i="38"/>
  <c r="T1068" i="38"/>
  <c r="T1069" i="38"/>
  <c r="T1070" i="38"/>
  <c r="T1071" i="38"/>
  <c r="T1072" i="38"/>
  <c r="T1073" i="38"/>
  <c r="T1074" i="38"/>
  <c r="T1075" i="38"/>
  <c r="T1076" i="38"/>
  <c r="T1077" i="38"/>
  <c r="T1078" i="38"/>
  <c r="T1079" i="38"/>
  <c r="T1080" i="38"/>
  <c r="T1081" i="38"/>
  <c r="T1082" i="38"/>
  <c r="T1083" i="38"/>
  <c r="T1084" i="38"/>
  <c r="T1085" i="38"/>
  <c r="T1086" i="38"/>
  <c r="T1087" i="38"/>
  <c r="T1088" i="38"/>
  <c r="T1089" i="38"/>
  <c r="T1090" i="38"/>
  <c r="T1091" i="38"/>
  <c r="T1092" i="38"/>
  <c r="T1093" i="38"/>
  <c r="T1094" i="38"/>
  <c r="T1095" i="38"/>
  <c r="T1096" i="38"/>
  <c r="T1097" i="38"/>
  <c r="T1098" i="38"/>
  <c r="T1099" i="38"/>
  <c r="T1100" i="38"/>
  <c r="T1101" i="38"/>
  <c r="T1102" i="38"/>
  <c r="T1103" i="38"/>
  <c r="T1104" i="38"/>
  <c r="T1105" i="38"/>
  <c r="T1106" i="38"/>
  <c r="T1107" i="38"/>
  <c r="T1108" i="38"/>
  <c r="T1109" i="38"/>
  <c r="T1110" i="38"/>
  <c r="T1111" i="38"/>
  <c r="T1112" i="38"/>
  <c r="T1113" i="38"/>
  <c r="T1114" i="38"/>
  <c r="T1115" i="38"/>
  <c r="T1116" i="38"/>
  <c r="T1117" i="38"/>
  <c r="T1118" i="38"/>
  <c r="T1119" i="38"/>
  <c r="T1120" i="38"/>
  <c r="T1121" i="38"/>
  <c r="T1122" i="38"/>
  <c r="T1123" i="38"/>
  <c r="T1124" i="38"/>
  <c r="T1125" i="38"/>
  <c r="T1126" i="38"/>
  <c r="T1127" i="38"/>
  <c r="T1128" i="38"/>
  <c r="T1129" i="38"/>
  <c r="T1130" i="38"/>
  <c r="T1131" i="38"/>
  <c r="T1132" i="38"/>
  <c r="T1133" i="38"/>
  <c r="T1134" i="38"/>
  <c r="T1135" i="38"/>
  <c r="T1136" i="38"/>
  <c r="T1137" i="38"/>
  <c r="T1138" i="38"/>
  <c r="T1139" i="38"/>
  <c r="T1140" i="38"/>
  <c r="T1141" i="38"/>
  <c r="T1142" i="38"/>
  <c r="T1143" i="38"/>
  <c r="T1144" i="38"/>
  <c r="T1145" i="38"/>
  <c r="T1146" i="38"/>
  <c r="T1147" i="38"/>
  <c r="T1148" i="38"/>
  <c r="T1149" i="38"/>
  <c r="T1150" i="38"/>
  <c r="T1151" i="38"/>
  <c r="T1152" i="38"/>
  <c r="T1153" i="38"/>
  <c r="T1154" i="38"/>
  <c r="T1155" i="38"/>
  <c r="T1156" i="38"/>
  <c r="T1157" i="38"/>
  <c r="T1158" i="38"/>
  <c r="T1159" i="38"/>
  <c r="T1160" i="38"/>
  <c r="T1161" i="38"/>
  <c r="T1162" i="38"/>
  <c r="T1163" i="38"/>
  <c r="T1164" i="38"/>
  <c r="T1165" i="38"/>
  <c r="T1166" i="38"/>
  <c r="T1167" i="38"/>
  <c r="T1168" i="38"/>
  <c r="T1169" i="38"/>
  <c r="T1170" i="38"/>
  <c r="T1171" i="38"/>
  <c r="T1172" i="38"/>
  <c r="T1173" i="38"/>
  <c r="T1174" i="38"/>
  <c r="T1175" i="38"/>
  <c r="T1176" i="38"/>
  <c r="T1177" i="38"/>
  <c r="T1178" i="38"/>
  <c r="T1179" i="38"/>
  <c r="T1180" i="38"/>
  <c r="T1181" i="38"/>
  <c r="T1182" i="38"/>
  <c r="T1183" i="38"/>
  <c r="T1184" i="38"/>
  <c r="T1185" i="38"/>
  <c r="T1186" i="38"/>
  <c r="T1187" i="38"/>
  <c r="T1188" i="38"/>
  <c r="T1189" i="38"/>
  <c r="T1190" i="38"/>
  <c r="T1191" i="38"/>
  <c r="T1192" i="38"/>
  <c r="T1193" i="38"/>
  <c r="T1194" i="38"/>
  <c r="T1195" i="38"/>
  <c r="T1196" i="38"/>
  <c r="T1197" i="38"/>
  <c r="T1198" i="38"/>
  <c r="T1199" i="38"/>
  <c r="T1200" i="38"/>
  <c r="T1201" i="38"/>
  <c r="T1202" i="38"/>
  <c r="T1203" i="38"/>
  <c r="T1204" i="38"/>
  <c r="T1205" i="38"/>
  <c r="T1206" i="38"/>
  <c r="T1207" i="38"/>
  <c r="T1208" i="38"/>
  <c r="T1209" i="38"/>
  <c r="T1210" i="38"/>
  <c r="T1211" i="38"/>
  <c r="T1212" i="38"/>
  <c r="T1213" i="38"/>
  <c r="T1214" i="38"/>
  <c r="T1215" i="38"/>
  <c r="T1216" i="38"/>
  <c r="T1217" i="38"/>
  <c r="T1218" i="38"/>
  <c r="T1219" i="38"/>
  <c r="T1220" i="38"/>
  <c r="T1221" i="38"/>
  <c r="T1222" i="38"/>
  <c r="T1223" i="38"/>
  <c r="T1224" i="38"/>
  <c r="T1225" i="38"/>
  <c r="T1226" i="38"/>
  <c r="T1227" i="38"/>
  <c r="T1228" i="38"/>
  <c r="T1229" i="38"/>
  <c r="T1230" i="38"/>
  <c r="T1231" i="38"/>
  <c r="T1232" i="38"/>
  <c r="T1233" i="38"/>
  <c r="T1234" i="38"/>
  <c r="T1235" i="38"/>
  <c r="T1236" i="38"/>
  <c r="T1237" i="38"/>
  <c r="T1238" i="38"/>
  <c r="T1239" i="38"/>
  <c r="T1240" i="38"/>
  <c r="T1241" i="38"/>
  <c r="T1242" i="38"/>
  <c r="T1243" i="38"/>
  <c r="T1244" i="38"/>
  <c r="T1245" i="38"/>
  <c r="T1246" i="38"/>
  <c r="T1247" i="38"/>
  <c r="T1248" i="38"/>
  <c r="T1249" i="38"/>
  <c r="T1250" i="38"/>
  <c r="T1251" i="38"/>
  <c r="T1252" i="38"/>
  <c r="T1253" i="38"/>
  <c r="T1254" i="38"/>
  <c r="T1255" i="38"/>
  <c r="T1256" i="38"/>
  <c r="T1257" i="38"/>
  <c r="T1258" i="38"/>
  <c r="T1259" i="38"/>
  <c r="T1260" i="38"/>
  <c r="T1261" i="38"/>
  <c r="T1262" i="38"/>
  <c r="T1263" i="38"/>
  <c r="T1264" i="38"/>
  <c r="T1265" i="38"/>
  <c r="T1266" i="38"/>
  <c r="T1267" i="38"/>
  <c r="T1268" i="38"/>
  <c r="T1269" i="38"/>
  <c r="T1270" i="38"/>
  <c r="T1271" i="38"/>
  <c r="T1272" i="38"/>
  <c r="T1273" i="38"/>
  <c r="T1274" i="38"/>
  <c r="T1275" i="38"/>
  <c r="T1276" i="38"/>
  <c r="T1277" i="38"/>
  <c r="T1278" i="38"/>
  <c r="T1279" i="38"/>
  <c r="T1280" i="38"/>
  <c r="T1281" i="38"/>
  <c r="T1282" i="38"/>
  <c r="T1283" i="38"/>
  <c r="T1284" i="38"/>
  <c r="T1285" i="38"/>
  <c r="T1286" i="38"/>
  <c r="T1287" i="38"/>
  <c r="T1288" i="38"/>
  <c r="T1289" i="38"/>
  <c r="T1290" i="38"/>
  <c r="T1291" i="38"/>
  <c r="T1292" i="38"/>
  <c r="T1293" i="38"/>
  <c r="T1294" i="38"/>
  <c r="T1295" i="38"/>
  <c r="T1296" i="38"/>
  <c r="T1297" i="38"/>
  <c r="T1298" i="38"/>
  <c r="T1299" i="38"/>
  <c r="T1300" i="38"/>
  <c r="T1301" i="38"/>
  <c r="T1302" i="38"/>
  <c r="T1303" i="38"/>
  <c r="T1304" i="38"/>
  <c r="T1305" i="38"/>
  <c r="T1306" i="38"/>
  <c r="T1307" i="38"/>
  <c r="T1308" i="38"/>
  <c r="T1309" i="38"/>
  <c r="T1310" i="38"/>
  <c r="T1311" i="38"/>
  <c r="T1312" i="38"/>
  <c r="T1313" i="38"/>
  <c r="T1314" i="38"/>
  <c r="T1315" i="38"/>
  <c r="T1316" i="38"/>
  <c r="T1317" i="38"/>
  <c r="T1318" i="38"/>
  <c r="T1319" i="38"/>
  <c r="T1320" i="38"/>
  <c r="T1321" i="38"/>
  <c r="T1322" i="38"/>
  <c r="T1323" i="38"/>
  <c r="T1324" i="38"/>
  <c r="T1325" i="38"/>
  <c r="T1326" i="38"/>
  <c r="T1327" i="38"/>
  <c r="T1328" i="38"/>
  <c r="T1329" i="38"/>
  <c r="T1330" i="38"/>
  <c r="T1331" i="38"/>
  <c r="T1332" i="38"/>
  <c r="T1333" i="38"/>
  <c r="T1334" i="38"/>
  <c r="T1335" i="38"/>
  <c r="T1336" i="38"/>
  <c r="T1337" i="38"/>
  <c r="T1338" i="38"/>
  <c r="T1339" i="38"/>
  <c r="T1340" i="38"/>
  <c r="T1341" i="38"/>
  <c r="T1342" i="38"/>
  <c r="T1343" i="38"/>
  <c r="T1344" i="38"/>
  <c r="T1345" i="38"/>
  <c r="T1346" i="38"/>
  <c r="T1347" i="38"/>
  <c r="T1348" i="38"/>
  <c r="T1349" i="38"/>
  <c r="T1350" i="38"/>
  <c r="T1351" i="38"/>
  <c r="T1352" i="38"/>
  <c r="T1353" i="38"/>
  <c r="T1354" i="38"/>
  <c r="T1355" i="38"/>
  <c r="T1356" i="38"/>
  <c r="T1357" i="38"/>
  <c r="T1358" i="38"/>
  <c r="T1359" i="38"/>
  <c r="T1360" i="38"/>
  <c r="T1361" i="38"/>
  <c r="T1362" i="38"/>
  <c r="T1363" i="38"/>
  <c r="T1364" i="38"/>
  <c r="T1365" i="38"/>
  <c r="T1366" i="38"/>
  <c r="T1367" i="38"/>
  <c r="T1368" i="38"/>
  <c r="T1369" i="38"/>
  <c r="T1370" i="38"/>
  <c r="T1371" i="38"/>
  <c r="T1372" i="38"/>
  <c r="T1373" i="38"/>
  <c r="T1374" i="38"/>
  <c r="T1375" i="38"/>
  <c r="T1376" i="38"/>
  <c r="T1377" i="38"/>
  <c r="T1378" i="38"/>
  <c r="T1379" i="38"/>
  <c r="T1380" i="38"/>
  <c r="T1381" i="38"/>
  <c r="T1382" i="38"/>
  <c r="T1383" i="38"/>
  <c r="T1384" i="38"/>
  <c r="T1385" i="38"/>
  <c r="T1386" i="38"/>
  <c r="T1387" i="38"/>
  <c r="T1388" i="38"/>
  <c r="T1389" i="38"/>
  <c r="T1390" i="38"/>
  <c r="T1391" i="38"/>
  <c r="T1392" i="38"/>
  <c r="T1393" i="38"/>
  <c r="T1394" i="38"/>
  <c r="T1395" i="38"/>
  <c r="T1396" i="38"/>
  <c r="T1397" i="38"/>
  <c r="T1398" i="38"/>
  <c r="T1399" i="38"/>
  <c r="T1400" i="38"/>
  <c r="T1401" i="38"/>
  <c r="T1402" i="38"/>
  <c r="T1403" i="38"/>
  <c r="T1404" i="38"/>
  <c r="T1405" i="38"/>
  <c r="T1406" i="38"/>
  <c r="T1407" i="38"/>
  <c r="T1408" i="38"/>
  <c r="T1409" i="38"/>
  <c r="T1410" i="38"/>
  <c r="T1411" i="38"/>
  <c r="T1412" i="38"/>
  <c r="T1413" i="38"/>
  <c r="T1414" i="38"/>
  <c r="T1415" i="38"/>
  <c r="T1416" i="38"/>
  <c r="T1417" i="38"/>
  <c r="T1418" i="38"/>
  <c r="T1419" i="38"/>
  <c r="T1420" i="38"/>
  <c r="T1421" i="38"/>
  <c r="T1422" i="38"/>
  <c r="T1423" i="38"/>
  <c r="T1424" i="38"/>
  <c r="T1425" i="38"/>
  <c r="T1426" i="38"/>
  <c r="T1427" i="38"/>
  <c r="T1428" i="38"/>
  <c r="T1429" i="38"/>
  <c r="T1430" i="38"/>
  <c r="T1431" i="38"/>
  <c r="T1432" i="38"/>
  <c r="T1433" i="38"/>
  <c r="T1434" i="38"/>
  <c r="T1435" i="38"/>
  <c r="T1436" i="38"/>
  <c r="T1437" i="38"/>
  <c r="T1438" i="38"/>
  <c r="T1439" i="38"/>
  <c r="T1440" i="38"/>
  <c r="T1441" i="38"/>
  <c r="T1442" i="38"/>
  <c r="T1443" i="38"/>
  <c r="T1444" i="38"/>
  <c r="T1445" i="38"/>
  <c r="T1446" i="38"/>
  <c r="T1447" i="38"/>
  <c r="T1448" i="38"/>
  <c r="T1449" i="38"/>
  <c r="T1450" i="38"/>
  <c r="T1451" i="38"/>
  <c r="T1452" i="38"/>
  <c r="T1453" i="38"/>
  <c r="T1454" i="38"/>
  <c r="T1455" i="38"/>
  <c r="T1456" i="38"/>
  <c r="T1457" i="38"/>
  <c r="T1458" i="38"/>
  <c r="T1459" i="38"/>
  <c r="T1460" i="38"/>
  <c r="T1461" i="38"/>
  <c r="T1462" i="38"/>
  <c r="T1463" i="38"/>
  <c r="T1464" i="38"/>
  <c r="T1465" i="38"/>
  <c r="T1466" i="38"/>
  <c r="T1467" i="38"/>
  <c r="T1468" i="38"/>
  <c r="T1469" i="38"/>
  <c r="T1470" i="38"/>
  <c r="T1471" i="38"/>
  <c r="T1472" i="38"/>
  <c r="T1473" i="38"/>
  <c r="T1474" i="38"/>
  <c r="T1475" i="38"/>
  <c r="T1476" i="38"/>
  <c r="T1477" i="38"/>
  <c r="T1478" i="38"/>
  <c r="T1479" i="38"/>
  <c r="T1480" i="38"/>
  <c r="T1481" i="38"/>
  <c r="T1482" i="38"/>
  <c r="T1483" i="38"/>
  <c r="T1484" i="38"/>
  <c r="T1485" i="38"/>
  <c r="T1486" i="38"/>
  <c r="T1487" i="38"/>
  <c r="T1488" i="38"/>
  <c r="T1489" i="38"/>
  <c r="T1490" i="38"/>
  <c r="T1491" i="38"/>
  <c r="T1492" i="38"/>
  <c r="T1493" i="38"/>
  <c r="T1494" i="38"/>
  <c r="T1495" i="38"/>
  <c r="T1496" i="38"/>
  <c r="T1497" i="38"/>
  <c r="T1498" i="38"/>
  <c r="T1499" i="38"/>
  <c r="T1500" i="38"/>
  <c r="T1501" i="38"/>
  <c r="T1502" i="38"/>
  <c r="T1503" i="38"/>
  <c r="T1504" i="38"/>
  <c r="T1505" i="38"/>
  <c r="T1506" i="38"/>
  <c r="T1507" i="38"/>
  <c r="T1508" i="38"/>
  <c r="T1509" i="38"/>
  <c r="T1510" i="38"/>
  <c r="T1511" i="38"/>
  <c r="T1512" i="38"/>
  <c r="T1513" i="38"/>
  <c r="T1514" i="38"/>
  <c r="T1515" i="38"/>
  <c r="T1516" i="38"/>
  <c r="T1517" i="38"/>
  <c r="T1518" i="38"/>
  <c r="T1519" i="38"/>
  <c r="T1520" i="38"/>
  <c r="T1521" i="38"/>
  <c r="T1522" i="38"/>
  <c r="T1523" i="38"/>
  <c r="T1524" i="38"/>
  <c r="T1525" i="38"/>
  <c r="T1526" i="38"/>
  <c r="T1527" i="38"/>
  <c r="T1528" i="38"/>
  <c r="T1529" i="38"/>
  <c r="T1530" i="38"/>
  <c r="T1531" i="38"/>
  <c r="T1532" i="38"/>
  <c r="T1533" i="38"/>
  <c r="T1534" i="38"/>
  <c r="T1535" i="38"/>
  <c r="T1536" i="38"/>
  <c r="T1537" i="38"/>
  <c r="T1538" i="38"/>
  <c r="T1539" i="38"/>
  <c r="T1540" i="38"/>
  <c r="T1541" i="38"/>
  <c r="T1542" i="38"/>
  <c r="T1543" i="38"/>
  <c r="T1544" i="38"/>
  <c r="T1545" i="38"/>
  <c r="T1546" i="38"/>
  <c r="T1547" i="38"/>
  <c r="T1548" i="38"/>
  <c r="T1549" i="38"/>
  <c r="T1550" i="38"/>
  <c r="T1551" i="38"/>
  <c r="T1552" i="38"/>
  <c r="T1553" i="38"/>
  <c r="T1554" i="38"/>
  <c r="T1555" i="38"/>
  <c r="T1556" i="38"/>
  <c r="T1557" i="38"/>
  <c r="T1558" i="38"/>
  <c r="T1559" i="38"/>
  <c r="T1560" i="38"/>
  <c r="T1561" i="38"/>
  <c r="T1562" i="38"/>
  <c r="T1563" i="38"/>
  <c r="T1564" i="38"/>
  <c r="T1565" i="38"/>
  <c r="T1566" i="38"/>
  <c r="T1567" i="38"/>
  <c r="T1568" i="38"/>
  <c r="T1569" i="38"/>
  <c r="T1570" i="38"/>
  <c r="T1571" i="38"/>
  <c r="T1572" i="38"/>
  <c r="T1573" i="38"/>
  <c r="T1574" i="38"/>
  <c r="T1575" i="38"/>
  <c r="T1576" i="38"/>
  <c r="T1577" i="38"/>
  <c r="T1578" i="38"/>
  <c r="T1579" i="38"/>
  <c r="T1580" i="38"/>
  <c r="T1581" i="38"/>
  <c r="T1582" i="38"/>
  <c r="T1583" i="38"/>
  <c r="T1584" i="38"/>
  <c r="T1585" i="38"/>
  <c r="T1586" i="38"/>
  <c r="T1587" i="38"/>
  <c r="T1588" i="38"/>
  <c r="T1589" i="38"/>
  <c r="T1590" i="38"/>
  <c r="T1591" i="38"/>
  <c r="T1592" i="38"/>
  <c r="T1593" i="38"/>
  <c r="T1594" i="38"/>
  <c r="T1595" i="38"/>
  <c r="T1596" i="38"/>
  <c r="T1597" i="38"/>
  <c r="T1598" i="38"/>
  <c r="T1599" i="38"/>
  <c r="T1600" i="38"/>
  <c r="T1601" i="38"/>
  <c r="T1602" i="38"/>
  <c r="T1603" i="38"/>
  <c r="T1604" i="38"/>
  <c r="T1605" i="38"/>
  <c r="T1606" i="38"/>
  <c r="T1607" i="38"/>
  <c r="T1608" i="38"/>
  <c r="T1609" i="38"/>
  <c r="T1610" i="38"/>
  <c r="T1611" i="38"/>
  <c r="T1612" i="38"/>
  <c r="T1613" i="38"/>
  <c r="T1614" i="38"/>
  <c r="T1615" i="38"/>
  <c r="T1616" i="38"/>
  <c r="T1617" i="38"/>
  <c r="T1618" i="38"/>
  <c r="T1619" i="38"/>
  <c r="T1620" i="38"/>
  <c r="T1621" i="38"/>
  <c r="T1622" i="38"/>
  <c r="T1623" i="38"/>
  <c r="T1624" i="38"/>
  <c r="T1625" i="38"/>
  <c r="T1626" i="38"/>
  <c r="T1627" i="38"/>
  <c r="T1628" i="38"/>
  <c r="T1629" i="38"/>
  <c r="T1630" i="38"/>
  <c r="T1631" i="38"/>
  <c r="T1632" i="38"/>
  <c r="T1633" i="38"/>
  <c r="T1634" i="38"/>
  <c r="T1635" i="38"/>
  <c r="T1636" i="38"/>
  <c r="T1637" i="38"/>
  <c r="T1638" i="38"/>
  <c r="T1639" i="38"/>
  <c r="T1640" i="38"/>
  <c r="T1641" i="38"/>
  <c r="T1642" i="38"/>
  <c r="T1643" i="38"/>
  <c r="T1644" i="38"/>
  <c r="T1645" i="38"/>
  <c r="T1646" i="38"/>
  <c r="T1647" i="38"/>
  <c r="T1648" i="38"/>
  <c r="T1649" i="38"/>
  <c r="T1650" i="38"/>
  <c r="T1651" i="38"/>
  <c r="T1652" i="38"/>
  <c r="T1653" i="38"/>
  <c r="T1654" i="38"/>
  <c r="T1655" i="38"/>
  <c r="T1656" i="38"/>
  <c r="T1657" i="38"/>
  <c r="T1658" i="38"/>
  <c r="T1659" i="38"/>
  <c r="T1660" i="38"/>
  <c r="T1661" i="38"/>
  <c r="T1662" i="38"/>
  <c r="T1663" i="38"/>
  <c r="T1664" i="38"/>
  <c r="T1665" i="38"/>
  <c r="T1666" i="38"/>
  <c r="T1667" i="38"/>
  <c r="T1668" i="38"/>
  <c r="T1669" i="38"/>
  <c r="T1670" i="38"/>
  <c r="T1671" i="38"/>
  <c r="T1672" i="38"/>
  <c r="T1673" i="38"/>
  <c r="T1674" i="38"/>
  <c r="T1675" i="38"/>
  <c r="T1676" i="38"/>
  <c r="T1677" i="38"/>
  <c r="T1678" i="38"/>
  <c r="T1679" i="38"/>
  <c r="T1680" i="38"/>
  <c r="T1681" i="38"/>
  <c r="T1682" i="38"/>
  <c r="T1683" i="38"/>
  <c r="T1684" i="38"/>
  <c r="T1685" i="38"/>
  <c r="T1686" i="38"/>
  <c r="T1687" i="38"/>
  <c r="T1688" i="38"/>
  <c r="T1689" i="38"/>
  <c r="T1690" i="38"/>
  <c r="T1691" i="38"/>
  <c r="T1692" i="38"/>
  <c r="T1693" i="38"/>
  <c r="T1694" i="38"/>
  <c r="T1695" i="38"/>
  <c r="T1696" i="38"/>
  <c r="T1697" i="38"/>
  <c r="T1698" i="38"/>
  <c r="T1699" i="38"/>
  <c r="T1700" i="38"/>
  <c r="T1701" i="38"/>
  <c r="T1702" i="38"/>
  <c r="T1703" i="38"/>
  <c r="T1704" i="38"/>
  <c r="T1705" i="38"/>
  <c r="T1706" i="38"/>
  <c r="T1707" i="38"/>
  <c r="T1708" i="38"/>
  <c r="T1709" i="38"/>
  <c r="T1710" i="38"/>
  <c r="T1711" i="38"/>
  <c r="T1712" i="38"/>
  <c r="T1713" i="38"/>
  <c r="T1714" i="38"/>
  <c r="T1715" i="38"/>
  <c r="T1716" i="38"/>
  <c r="T1717" i="38"/>
  <c r="T1718" i="38"/>
  <c r="T1719" i="38"/>
  <c r="T1720" i="38"/>
  <c r="T1721" i="38"/>
  <c r="T1722" i="38"/>
  <c r="T1723" i="38"/>
  <c r="T1724" i="38"/>
  <c r="T1725" i="38"/>
  <c r="T1726" i="38"/>
  <c r="T1727" i="38"/>
  <c r="T1728" i="38"/>
  <c r="T1729" i="38"/>
  <c r="T1730" i="38"/>
  <c r="T1731" i="38"/>
  <c r="T1732" i="38"/>
  <c r="T1733" i="38"/>
  <c r="T1734" i="38"/>
  <c r="T1735" i="38"/>
  <c r="T1736" i="38"/>
  <c r="T1737" i="38"/>
  <c r="T1738" i="38"/>
  <c r="T1739" i="38"/>
  <c r="T1740" i="38"/>
  <c r="T1741" i="38"/>
  <c r="T1742" i="38"/>
  <c r="T1743" i="38"/>
  <c r="T1744" i="38"/>
  <c r="T1745" i="38"/>
  <c r="T1746" i="38"/>
  <c r="T1747" i="38"/>
  <c r="T1748" i="38"/>
  <c r="T1749" i="38"/>
  <c r="T1750" i="38"/>
  <c r="T1751" i="38"/>
  <c r="T1752" i="38"/>
  <c r="T1753" i="38"/>
  <c r="T1754" i="38"/>
  <c r="T1755" i="38"/>
  <c r="T1756" i="38"/>
  <c r="T1757" i="38"/>
  <c r="T1758" i="38"/>
  <c r="T1759" i="38"/>
  <c r="T1760" i="38"/>
  <c r="T1761" i="38"/>
  <c r="T1762" i="38"/>
  <c r="T1763" i="38"/>
  <c r="T1764" i="38"/>
  <c r="T1765" i="38"/>
  <c r="T1766" i="38"/>
  <c r="T1767" i="38"/>
  <c r="T1768" i="38"/>
  <c r="T1769" i="38"/>
  <c r="T1770" i="38"/>
  <c r="T1771" i="38"/>
  <c r="T1772" i="38"/>
  <c r="T1773" i="38"/>
  <c r="T1774" i="38"/>
  <c r="T1775" i="38"/>
  <c r="T1776" i="38"/>
  <c r="T1777" i="38"/>
  <c r="T1778" i="38"/>
  <c r="T1779" i="38"/>
  <c r="T1780" i="38"/>
  <c r="T1781" i="38"/>
  <c r="T1782" i="38"/>
  <c r="T1783" i="38"/>
  <c r="T1784" i="38"/>
  <c r="T1785" i="38"/>
  <c r="T1786" i="38"/>
  <c r="T1787" i="38"/>
  <c r="T1788" i="38"/>
  <c r="T1789" i="38"/>
  <c r="T1790" i="38"/>
  <c r="T1791" i="38"/>
  <c r="T1792" i="38"/>
  <c r="T1793" i="38"/>
  <c r="T1794" i="38"/>
  <c r="T1795" i="38"/>
  <c r="T1796" i="38"/>
  <c r="T1797" i="38"/>
  <c r="T1798" i="38"/>
  <c r="T1799" i="38"/>
  <c r="T1800" i="38"/>
  <c r="T1801" i="38"/>
  <c r="T1802" i="38"/>
  <c r="T1803" i="38"/>
  <c r="T1804" i="38"/>
  <c r="T1805" i="38"/>
  <c r="T1806" i="38"/>
  <c r="T1807" i="38"/>
  <c r="T1808" i="38"/>
  <c r="T1809" i="38"/>
  <c r="T1810" i="38"/>
  <c r="T1811" i="38"/>
  <c r="T1812" i="38"/>
  <c r="T1813" i="38"/>
  <c r="T1814" i="38"/>
  <c r="T1815" i="38"/>
  <c r="T1816" i="38"/>
  <c r="T1817" i="38"/>
  <c r="T1818" i="38"/>
  <c r="T1819" i="38"/>
  <c r="T1820" i="38"/>
  <c r="T1821" i="38"/>
  <c r="T1822" i="38"/>
  <c r="T1823" i="38"/>
  <c r="T1824" i="38"/>
  <c r="T1825" i="38"/>
  <c r="T1826" i="38"/>
  <c r="T1827" i="38"/>
  <c r="T1828" i="38"/>
  <c r="T1829" i="38"/>
  <c r="T1830" i="38"/>
  <c r="T1831" i="38"/>
  <c r="T1832" i="38"/>
  <c r="T1833" i="38"/>
  <c r="T1834" i="38"/>
  <c r="T1835" i="38"/>
  <c r="T1836" i="38"/>
  <c r="T1837" i="38"/>
  <c r="T1838" i="38"/>
  <c r="T1839" i="38"/>
  <c r="T1840" i="38"/>
  <c r="T1841" i="38"/>
  <c r="T1842" i="38"/>
  <c r="T1843" i="38"/>
  <c r="T1844" i="38"/>
  <c r="T1845" i="38"/>
  <c r="T1846" i="38"/>
  <c r="T1847" i="38"/>
  <c r="T1848" i="38"/>
  <c r="T1849" i="38"/>
  <c r="T1850" i="38"/>
  <c r="T1851" i="38"/>
  <c r="T1852" i="38"/>
  <c r="T1853" i="38"/>
  <c r="T1854" i="38"/>
  <c r="T1855" i="38"/>
  <c r="T1856" i="38"/>
  <c r="T1857" i="38"/>
  <c r="T1858" i="38"/>
  <c r="T1859" i="38"/>
  <c r="T1860" i="38"/>
  <c r="T1861" i="38"/>
  <c r="T1862" i="38"/>
  <c r="T1863" i="38"/>
  <c r="T1864" i="38"/>
  <c r="T1865" i="38"/>
  <c r="T1866" i="38"/>
  <c r="T1867" i="38"/>
  <c r="T1868" i="38"/>
  <c r="T1869" i="38"/>
  <c r="T1870" i="38"/>
  <c r="T1871" i="38"/>
  <c r="T1872" i="38"/>
  <c r="T1873" i="38"/>
  <c r="T1874" i="38"/>
  <c r="T1875" i="38"/>
  <c r="T1876" i="38"/>
  <c r="T1877" i="38"/>
  <c r="T1878" i="38"/>
  <c r="T1879" i="38"/>
  <c r="T1880" i="38"/>
  <c r="T1881" i="38"/>
  <c r="T1882" i="38"/>
  <c r="T1883" i="38"/>
  <c r="T1884" i="38"/>
  <c r="T1885" i="38"/>
  <c r="T1886" i="38"/>
  <c r="T1887" i="38"/>
  <c r="T1888" i="38"/>
  <c r="T1889" i="38"/>
  <c r="T1890" i="38"/>
  <c r="T1891" i="38"/>
  <c r="T1892" i="38"/>
  <c r="T1893" i="38"/>
  <c r="T1894" i="38"/>
  <c r="T1895" i="38"/>
  <c r="T1896" i="38"/>
  <c r="T1897" i="38"/>
  <c r="T1898" i="38"/>
  <c r="T1899" i="38"/>
  <c r="T1900" i="38"/>
  <c r="T1901" i="38"/>
  <c r="T1902" i="38"/>
  <c r="T1903" i="38"/>
  <c r="T1904" i="38"/>
  <c r="T1905" i="38"/>
  <c r="T1906" i="38"/>
  <c r="T1907" i="38"/>
  <c r="T1908" i="38"/>
  <c r="T1909" i="38"/>
  <c r="T1910" i="38"/>
  <c r="T1911" i="38"/>
  <c r="T1912" i="38"/>
  <c r="T1913" i="38"/>
  <c r="T1914" i="38"/>
  <c r="T1915" i="38"/>
  <c r="T1916" i="38"/>
  <c r="T1917" i="38"/>
  <c r="T1918" i="38"/>
  <c r="T1919" i="38"/>
  <c r="T1920" i="38"/>
  <c r="T1921" i="38"/>
  <c r="T1922" i="38"/>
  <c r="T1923" i="38"/>
  <c r="T1924" i="38"/>
  <c r="T1925" i="38"/>
  <c r="T1926" i="38"/>
  <c r="T1927" i="38"/>
  <c r="T1928" i="38"/>
  <c r="T1929" i="38"/>
  <c r="T1930" i="38"/>
  <c r="T1931" i="38"/>
  <c r="T1932" i="38"/>
  <c r="T1933" i="38"/>
  <c r="T1934" i="38"/>
  <c r="T1935" i="38"/>
  <c r="T1936" i="38"/>
  <c r="T1937" i="38"/>
  <c r="T1938" i="38"/>
  <c r="T1939" i="38"/>
  <c r="T1940" i="38"/>
  <c r="T1941" i="38"/>
  <c r="T1942" i="38"/>
  <c r="T2" i="38"/>
  <c r="S3" i="38"/>
  <c r="S4" i="38"/>
  <c r="S5" i="38"/>
  <c r="S6" i="38"/>
  <c r="S7" i="38"/>
  <c r="S8" i="38"/>
  <c r="S9" i="38"/>
  <c r="S10" i="38"/>
  <c r="S11" i="38"/>
  <c r="S12" i="38"/>
  <c r="S13" i="38"/>
  <c r="S14" i="38"/>
  <c r="S15" i="38"/>
  <c r="S16" i="38"/>
  <c r="S17" i="38"/>
  <c r="S18" i="38"/>
  <c r="S19" i="38"/>
  <c r="S20" i="38"/>
  <c r="S21" i="38"/>
  <c r="S22" i="38"/>
  <c r="S23" i="38"/>
  <c r="S24" i="38"/>
  <c r="S25" i="38"/>
  <c r="S26" i="38"/>
  <c r="S27" i="38"/>
  <c r="S28" i="38"/>
  <c r="S29" i="38"/>
  <c r="S30" i="38"/>
  <c r="S31" i="38"/>
  <c r="S32" i="38"/>
  <c r="S33" i="38"/>
  <c r="S34" i="38"/>
  <c r="S35" i="38"/>
  <c r="S36" i="38"/>
  <c r="S37" i="38"/>
  <c r="S38" i="38"/>
  <c r="S39" i="38"/>
  <c r="S40" i="38"/>
  <c r="S41" i="38"/>
  <c r="S42" i="38"/>
  <c r="S43" i="38"/>
  <c r="S44" i="38"/>
  <c r="S45" i="38"/>
  <c r="S46" i="38"/>
  <c r="S47" i="38"/>
  <c r="S48" i="38"/>
  <c r="S49" i="38"/>
  <c r="S50" i="38"/>
  <c r="S51" i="38"/>
  <c r="S52" i="38"/>
  <c r="S53" i="38"/>
  <c r="S54" i="38"/>
  <c r="S55" i="38"/>
  <c r="S56" i="38"/>
  <c r="S57" i="38"/>
  <c r="S58" i="38"/>
  <c r="S59" i="38"/>
  <c r="S60" i="38"/>
  <c r="S61" i="38"/>
  <c r="S62" i="38"/>
  <c r="S63" i="38"/>
  <c r="S64" i="38"/>
  <c r="S65" i="38"/>
  <c r="S66" i="38"/>
  <c r="S67" i="38"/>
  <c r="S68" i="38"/>
  <c r="S69" i="38"/>
  <c r="S70" i="38"/>
  <c r="S71" i="38"/>
  <c r="S72" i="38"/>
  <c r="S73" i="38"/>
  <c r="S74" i="38"/>
  <c r="S75" i="38"/>
  <c r="S76" i="38"/>
  <c r="S77" i="38"/>
  <c r="S78" i="38"/>
  <c r="S79" i="38"/>
  <c r="S80" i="38"/>
  <c r="S81" i="38"/>
  <c r="S82" i="38"/>
  <c r="S83" i="38"/>
  <c r="S84" i="38"/>
  <c r="S85" i="38"/>
  <c r="S86" i="38"/>
  <c r="S87" i="38"/>
  <c r="S88" i="38"/>
  <c r="S89" i="38"/>
  <c r="S90" i="38"/>
  <c r="S91" i="38"/>
  <c r="S92" i="38"/>
  <c r="S93" i="38"/>
  <c r="S94" i="38"/>
  <c r="S95" i="38"/>
  <c r="S96" i="38"/>
  <c r="S97" i="38"/>
  <c r="S98" i="38"/>
  <c r="S99" i="38"/>
  <c r="S100" i="38"/>
  <c r="S101" i="38"/>
  <c r="S102" i="38"/>
  <c r="S103" i="38"/>
  <c r="S104" i="38"/>
  <c r="S105" i="38"/>
  <c r="S106" i="38"/>
  <c r="S107" i="38"/>
  <c r="S108" i="38"/>
  <c r="S109" i="38"/>
  <c r="S110" i="38"/>
  <c r="S111" i="38"/>
  <c r="S112" i="38"/>
  <c r="S113" i="38"/>
  <c r="S114" i="38"/>
  <c r="S115" i="38"/>
  <c r="S116" i="38"/>
  <c r="S117" i="38"/>
  <c r="S118" i="38"/>
  <c r="S119" i="38"/>
  <c r="S120" i="38"/>
  <c r="S121" i="38"/>
  <c r="S122" i="38"/>
  <c r="S123" i="38"/>
  <c r="S124" i="38"/>
  <c r="S125" i="38"/>
  <c r="S126" i="38"/>
  <c r="S127" i="38"/>
  <c r="S128" i="38"/>
  <c r="S129" i="38"/>
  <c r="S130" i="38"/>
  <c r="S131" i="38"/>
  <c r="S132" i="38"/>
  <c r="S133" i="38"/>
  <c r="S134" i="38"/>
  <c r="S135" i="38"/>
  <c r="S136" i="38"/>
  <c r="S137" i="38"/>
  <c r="S138" i="38"/>
  <c r="S139" i="38"/>
  <c r="S140" i="38"/>
  <c r="S141" i="38"/>
  <c r="S142" i="38"/>
  <c r="S143" i="38"/>
  <c r="S144" i="38"/>
  <c r="S145" i="38"/>
  <c r="S146" i="38"/>
  <c r="S147" i="38"/>
  <c r="S148" i="38"/>
  <c r="S149" i="38"/>
  <c r="S150" i="38"/>
  <c r="S151" i="38"/>
  <c r="S152" i="38"/>
  <c r="S153" i="38"/>
  <c r="S154" i="38"/>
  <c r="S155" i="38"/>
  <c r="S156" i="38"/>
  <c r="S157" i="38"/>
  <c r="S158" i="38"/>
  <c r="S159" i="38"/>
  <c r="S160" i="38"/>
  <c r="S161" i="38"/>
  <c r="S162" i="38"/>
  <c r="S163" i="38"/>
  <c r="S164" i="38"/>
  <c r="S165" i="38"/>
  <c r="S166" i="38"/>
  <c r="S167" i="38"/>
  <c r="S168" i="38"/>
  <c r="S169" i="38"/>
  <c r="S170" i="38"/>
  <c r="S171" i="38"/>
  <c r="S172" i="38"/>
  <c r="S173" i="38"/>
  <c r="S174" i="38"/>
  <c r="S175" i="38"/>
  <c r="S176" i="38"/>
  <c r="S177" i="38"/>
  <c r="S178" i="38"/>
  <c r="S179" i="38"/>
  <c r="S180" i="38"/>
  <c r="S181" i="38"/>
  <c r="S182" i="38"/>
  <c r="S183" i="38"/>
  <c r="S184" i="38"/>
  <c r="S185" i="38"/>
  <c r="S186" i="38"/>
  <c r="S187" i="38"/>
  <c r="S188" i="38"/>
  <c r="S189" i="38"/>
  <c r="S190" i="38"/>
  <c r="S191" i="38"/>
  <c r="S192" i="38"/>
  <c r="S193" i="38"/>
  <c r="S194" i="38"/>
  <c r="S195" i="38"/>
  <c r="S196" i="38"/>
  <c r="S197" i="38"/>
  <c r="S198" i="38"/>
  <c r="S199" i="38"/>
  <c r="S200" i="38"/>
  <c r="S201" i="38"/>
  <c r="S202" i="38"/>
  <c r="S203" i="38"/>
  <c r="S204" i="38"/>
  <c r="S205" i="38"/>
  <c r="S206" i="38"/>
  <c r="S207" i="38"/>
  <c r="S208" i="38"/>
  <c r="S209" i="38"/>
  <c r="S210" i="38"/>
  <c r="S211" i="38"/>
  <c r="S212" i="38"/>
  <c r="S213" i="38"/>
  <c r="S214" i="38"/>
  <c r="S215" i="38"/>
  <c r="S216" i="38"/>
  <c r="S217" i="38"/>
  <c r="S218" i="38"/>
  <c r="S219" i="38"/>
  <c r="S220" i="38"/>
  <c r="S221" i="38"/>
  <c r="S222" i="38"/>
  <c r="S223" i="38"/>
  <c r="S224" i="38"/>
  <c r="S225" i="38"/>
  <c r="S226" i="38"/>
  <c r="S227" i="38"/>
  <c r="S228" i="38"/>
  <c r="S229" i="38"/>
  <c r="S230" i="38"/>
  <c r="S231" i="38"/>
  <c r="S232" i="38"/>
  <c r="S233" i="38"/>
  <c r="S234" i="38"/>
  <c r="S235" i="38"/>
  <c r="S236" i="38"/>
  <c r="S237" i="38"/>
  <c r="S238" i="38"/>
  <c r="S239" i="38"/>
  <c r="S240" i="38"/>
  <c r="S241" i="38"/>
  <c r="S242" i="38"/>
  <c r="S243" i="38"/>
  <c r="S244" i="38"/>
  <c r="S245" i="38"/>
  <c r="S246" i="38"/>
  <c r="S247" i="38"/>
  <c r="S248" i="38"/>
  <c r="S249" i="38"/>
  <c r="S250" i="38"/>
  <c r="S251" i="38"/>
  <c r="S252" i="38"/>
  <c r="S253" i="38"/>
  <c r="S254" i="38"/>
  <c r="S255" i="38"/>
  <c r="S256" i="38"/>
  <c r="S257" i="38"/>
  <c r="S258" i="38"/>
  <c r="S259" i="38"/>
  <c r="S260" i="38"/>
  <c r="S261" i="38"/>
  <c r="S262" i="38"/>
  <c r="S263" i="38"/>
  <c r="S264" i="38"/>
  <c r="S265" i="38"/>
  <c r="S266" i="38"/>
  <c r="S267" i="38"/>
  <c r="S268" i="38"/>
  <c r="S269" i="38"/>
  <c r="S270" i="38"/>
  <c r="S271" i="38"/>
  <c r="S272" i="38"/>
  <c r="S273" i="38"/>
  <c r="S274" i="38"/>
  <c r="S275" i="38"/>
  <c r="S276" i="38"/>
  <c r="S277" i="38"/>
  <c r="S278" i="38"/>
  <c r="S279" i="38"/>
  <c r="S280" i="38"/>
  <c r="S281" i="38"/>
  <c r="S282" i="38"/>
  <c r="S283" i="38"/>
  <c r="S284" i="38"/>
  <c r="S285" i="38"/>
  <c r="S286" i="38"/>
  <c r="S287" i="38"/>
  <c r="S288" i="38"/>
  <c r="S289" i="38"/>
  <c r="S290" i="38"/>
  <c r="S291" i="38"/>
  <c r="S292" i="38"/>
  <c r="S293" i="38"/>
  <c r="S294" i="38"/>
  <c r="S295" i="38"/>
  <c r="S296" i="38"/>
  <c r="S297" i="38"/>
  <c r="S298" i="38"/>
  <c r="S299" i="38"/>
  <c r="S300" i="38"/>
  <c r="S301" i="38"/>
  <c r="S302" i="38"/>
  <c r="S303" i="38"/>
  <c r="S304" i="38"/>
  <c r="S305" i="38"/>
  <c r="S306" i="38"/>
  <c r="S307" i="38"/>
  <c r="S308" i="38"/>
  <c r="S309" i="38"/>
  <c r="S310" i="38"/>
  <c r="S311" i="38"/>
  <c r="S312" i="38"/>
  <c r="S313" i="38"/>
  <c r="S314" i="38"/>
  <c r="S315" i="38"/>
  <c r="S316" i="38"/>
  <c r="S317" i="38"/>
  <c r="S318" i="38"/>
  <c r="S319" i="38"/>
  <c r="S320" i="38"/>
  <c r="S321" i="38"/>
  <c r="S322" i="38"/>
  <c r="S323" i="38"/>
  <c r="S324" i="38"/>
  <c r="S325" i="38"/>
  <c r="S326" i="38"/>
  <c r="S327" i="38"/>
  <c r="S328" i="38"/>
  <c r="S329" i="38"/>
  <c r="S330" i="38"/>
  <c r="S331" i="38"/>
  <c r="S332" i="38"/>
  <c r="S333" i="38"/>
  <c r="S334" i="38"/>
  <c r="S335" i="38"/>
  <c r="S336" i="38"/>
  <c r="S337" i="38"/>
  <c r="S338" i="38"/>
  <c r="S339" i="38"/>
  <c r="S340" i="38"/>
  <c r="S341" i="38"/>
  <c r="S342" i="38"/>
  <c r="S343" i="38"/>
  <c r="S344" i="38"/>
  <c r="S345" i="38"/>
  <c r="S346" i="38"/>
  <c r="S347" i="38"/>
  <c r="S348" i="38"/>
  <c r="S349" i="38"/>
  <c r="S350" i="38"/>
  <c r="S351" i="38"/>
  <c r="S352" i="38"/>
  <c r="S353" i="38"/>
  <c r="S354" i="38"/>
  <c r="S355" i="38"/>
  <c r="S356" i="38"/>
  <c r="S357" i="38"/>
  <c r="S358" i="38"/>
  <c r="S359" i="38"/>
  <c r="S360" i="38"/>
  <c r="S361" i="38"/>
  <c r="S362" i="38"/>
  <c r="S363" i="38"/>
  <c r="S364" i="38"/>
  <c r="S365" i="38"/>
  <c r="S366" i="38"/>
  <c r="S367" i="38"/>
  <c r="S368" i="38"/>
  <c r="S369" i="38"/>
  <c r="S370" i="38"/>
  <c r="S371" i="38"/>
  <c r="S372" i="38"/>
  <c r="S373" i="38"/>
  <c r="S374" i="38"/>
  <c r="S375" i="38"/>
  <c r="S376" i="38"/>
  <c r="S377" i="38"/>
  <c r="S378" i="38"/>
  <c r="S379" i="38"/>
  <c r="S380" i="38"/>
  <c r="S381" i="38"/>
  <c r="S382" i="38"/>
  <c r="S383" i="38"/>
  <c r="S384" i="38"/>
  <c r="S385" i="38"/>
  <c r="S386" i="38"/>
  <c r="S387" i="38"/>
  <c r="S388" i="38"/>
  <c r="S389" i="38"/>
  <c r="S390" i="38"/>
  <c r="S391" i="38"/>
  <c r="S392" i="38"/>
  <c r="S393" i="38"/>
  <c r="S394" i="38"/>
  <c r="S395" i="38"/>
  <c r="S396" i="38"/>
  <c r="S397" i="38"/>
  <c r="S398" i="38"/>
  <c r="S399" i="38"/>
  <c r="S400" i="38"/>
  <c r="S401" i="38"/>
  <c r="S402" i="38"/>
  <c r="S403" i="38"/>
  <c r="S404" i="38"/>
  <c r="S405" i="38"/>
  <c r="S406" i="38"/>
  <c r="S407" i="38"/>
  <c r="S408" i="38"/>
  <c r="S409" i="38"/>
  <c r="S410" i="38"/>
  <c r="S411" i="38"/>
  <c r="S412" i="38"/>
  <c r="S413" i="38"/>
  <c r="S414" i="38"/>
  <c r="S415" i="38"/>
  <c r="S416" i="38"/>
  <c r="S417" i="38"/>
  <c r="S418" i="38"/>
  <c r="S419" i="38"/>
  <c r="S420" i="38"/>
  <c r="S421" i="38"/>
  <c r="S422" i="38"/>
  <c r="S423" i="38"/>
  <c r="S424" i="38"/>
  <c r="S425" i="38"/>
  <c r="S426" i="38"/>
  <c r="S427" i="38"/>
  <c r="S428" i="38"/>
  <c r="S429" i="38"/>
  <c r="S430" i="38"/>
  <c r="S431" i="38"/>
  <c r="S432" i="38"/>
  <c r="S433" i="38"/>
  <c r="S434" i="38"/>
  <c r="S435" i="38"/>
  <c r="S436" i="38"/>
  <c r="S437" i="38"/>
  <c r="S438" i="38"/>
  <c r="S439" i="38"/>
  <c r="S440" i="38"/>
  <c r="S441" i="38"/>
  <c r="S442" i="38"/>
  <c r="S443" i="38"/>
  <c r="S444" i="38"/>
  <c r="S445" i="38"/>
  <c r="S446" i="38"/>
  <c r="S447" i="38"/>
  <c r="S448" i="38"/>
  <c r="S449" i="38"/>
  <c r="S450" i="38"/>
  <c r="S451" i="38"/>
  <c r="S452" i="38"/>
  <c r="S453" i="38"/>
  <c r="S454" i="38"/>
  <c r="S455" i="38"/>
  <c r="S456" i="38"/>
  <c r="S457" i="38"/>
  <c r="S458" i="38"/>
  <c r="S459" i="38"/>
  <c r="S460" i="38"/>
  <c r="S461" i="38"/>
  <c r="S462" i="38"/>
  <c r="S463" i="38"/>
  <c r="S464" i="38"/>
  <c r="S465" i="38"/>
  <c r="S466" i="38"/>
  <c r="S467" i="38"/>
  <c r="S468" i="38"/>
  <c r="S469" i="38"/>
  <c r="S470" i="38"/>
  <c r="S471" i="38"/>
  <c r="S472" i="38"/>
  <c r="S473" i="38"/>
  <c r="S474" i="38"/>
  <c r="S475" i="38"/>
  <c r="S476" i="38"/>
  <c r="S477" i="38"/>
  <c r="S478" i="38"/>
  <c r="S479" i="38"/>
  <c r="S480" i="38"/>
  <c r="S481" i="38"/>
  <c r="S482" i="38"/>
  <c r="S483" i="38"/>
  <c r="S484" i="38"/>
  <c r="S485" i="38"/>
  <c r="S486" i="38"/>
  <c r="S487" i="38"/>
  <c r="S488" i="38"/>
  <c r="S489" i="38"/>
  <c r="S490" i="38"/>
  <c r="S491" i="38"/>
  <c r="S492" i="38"/>
  <c r="S493" i="38"/>
  <c r="S494" i="38"/>
  <c r="S495" i="38"/>
  <c r="S496" i="38"/>
  <c r="S497" i="38"/>
  <c r="S498" i="38"/>
  <c r="S499" i="38"/>
  <c r="S500" i="38"/>
  <c r="S501" i="38"/>
  <c r="S502" i="38"/>
  <c r="S503" i="38"/>
  <c r="S504" i="38"/>
  <c r="S505" i="38"/>
  <c r="S506" i="38"/>
  <c r="S507" i="38"/>
  <c r="S508" i="38"/>
  <c r="S509" i="38"/>
  <c r="S510" i="38"/>
  <c r="S511" i="38"/>
  <c r="S512" i="38"/>
  <c r="S513" i="38"/>
  <c r="S514" i="38"/>
  <c r="S515" i="38"/>
  <c r="S516" i="38"/>
  <c r="S517" i="38"/>
  <c r="S518" i="38"/>
  <c r="S519" i="38"/>
  <c r="S520" i="38"/>
  <c r="S521" i="38"/>
  <c r="S522" i="38"/>
  <c r="S523" i="38"/>
  <c r="S524" i="38"/>
  <c r="S525" i="38"/>
  <c r="S526" i="38"/>
  <c r="S527" i="38"/>
  <c r="S528" i="38"/>
  <c r="S529" i="38"/>
  <c r="S530" i="38"/>
  <c r="S531" i="38"/>
  <c r="S532" i="38"/>
  <c r="S533" i="38"/>
  <c r="S534" i="38"/>
  <c r="S535" i="38"/>
  <c r="S536" i="38"/>
  <c r="S537" i="38"/>
  <c r="S538" i="38"/>
  <c r="S539" i="38"/>
  <c r="S540" i="38"/>
  <c r="S541" i="38"/>
  <c r="S542" i="38"/>
  <c r="S543" i="38"/>
  <c r="S544" i="38"/>
  <c r="S545" i="38"/>
  <c r="S546" i="38"/>
  <c r="S547" i="38"/>
  <c r="S548" i="38"/>
  <c r="S549" i="38"/>
  <c r="S550" i="38"/>
  <c r="S551" i="38"/>
  <c r="S552" i="38"/>
  <c r="S553" i="38"/>
  <c r="S554" i="38"/>
  <c r="S555" i="38"/>
  <c r="S556" i="38"/>
  <c r="S557" i="38"/>
  <c r="S558" i="38"/>
  <c r="S559" i="38"/>
  <c r="S560" i="38"/>
  <c r="S561" i="38"/>
  <c r="S562" i="38"/>
  <c r="S563" i="38"/>
  <c r="S564" i="38"/>
  <c r="S565" i="38"/>
  <c r="S566" i="38"/>
  <c r="S567" i="38"/>
  <c r="S568" i="38"/>
  <c r="S569" i="38"/>
  <c r="S570" i="38"/>
  <c r="S571" i="38"/>
  <c r="S572" i="38"/>
  <c r="S573" i="38"/>
  <c r="S574" i="38"/>
  <c r="S575" i="38"/>
  <c r="S576" i="38"/>
  <c r="S577" i="38"/>
  <c r="S578" i="38"/>
  <c r="S579" i="38"/>
  <c r="S580" i="38"/>
  <c r="S581" i="38"/>
  <c r="S582" i="38"/>
  <c r="S583" i="38"/>
  <c r="S584" i="38"/>
  <c r="S585" i="38"/>
  <c r="S586" i="38"/>
  <c r="S587" i="38"/>
  <c r="S588" i="38"/>
  <c r="S589" i="38"/>
  <c r="S590" i="38"/>
  <c r="S591" i="38"/>
  <c r="S592" i="38"/>
  <c r="S593" i="38"/>
  <c r="S594" i="38"/>
  <c r="S595" i="38"/>
  <c r="S596" i="38"/>
  <c r="S597" i="38"/>
  <c r="S598" i="38"/>
  <c r="S599" i="38"/>
  <c r="S600" i="38"/>
  <c r="S601" i="38"/>
  <c r="S602" i="38"/>
  <c r="S603" i="38"/>
  <c r="S604" i="38"/>
  <c r="S605" i="38"/>
  <c r="S606" i="38"/>
  <c r="S607" i="38"/>
  <c r="S608" i="38"/>
  <c r="S609" i="38"/>
  <c r="S610" i="38"/>
  <c r="S611" i="38"/>
  <c r="S612" i="38"/>
  <c r="S613" i="38"/>
  <c r="S614" i="38"/>
  <c r="S615" i="38"/>
  <c r="S616" i="38"/>
  <c r="S617" i="38"/>
  <c r="S618" i="38"/>
  <c r="S619" i="38"/>
  <c r="S620" i="38"/>
  <c r="S621" i="38"/>
  <c r="S622" i="38"/>
  <c r="S623" i="38"/>
  <c r="S624" i="38"/>
  <c r="S625" i="38"/>
  <c r="S626" i="38"/>
  <c r="S627" i="38"/>
  <c r="S628" i="38"/>
  <c r="S629" i="38"/>
  <c r="S630" i="38"/>
  <c r="S631" i="38"/>
  <c r="S632" i="38"/>
  <c r="S633" i="38"/>
  <c r="S634" i="38"/>
  <c r="S635" i="38"/>
  <c r="S636" i="38"/>
  <c r="S637" i="38"/>
  <c r="S638" i="38"/>
  <c r="S639" i="38"/>
  <c r="S640" i="38"/>
  <c r="S641" i="38"/>
  <c r="S642" i="38"/>
  <c r="S643" i="38"/>
  <c r="S644" i="38"/>
  <c r="S645" i="38"/>
  <c r="S646" i="38"/>
  <c r="S647" i="38"/>
  <c r="S648" i="38"/>
  <c r="S649" i="38"/>
  <c r="S650" i="38"/>
  <c r="S651" i="38"/>
  <c r="S652" i="38"/>
  <c r="S653" i="38"/>
  <c r="S654" i="38"/>
  <c r="S655" i="38"/>
  <c r="S656" i="38"/>
  <c r="S657" i="38"/>
  <c r="S658" i="38"/>
  <c r="S659" i="38"/>
  <c r="S660" i="38"/>
  <c r="S661" i="38"/>
  <c r="S662" i="38"/>
  <c r="S663" i="38"/>
  <c r="S664" i="38"/>
  <c r="S665" i="38"/>
  <c r="S666" i="38"/>
  <c r="S667" i="38"/>
  <c r="S668" i="38"/>
  <c r="S669" i="38"/>
  <c r="S670" i="38"/>
  <c r="S671" i="38"/>
  <c r="S672" i="38"/>
  <c r="S673" i="38"/>
  <c r="S674" i="38"/>
  <c r="S675" i="38"/>
  <c r="S676" i="38"/>
  <c r="S677" i="38"/>
  <c r="S678" i="38"/>
  <c r="S679" i="38"/>
  <c r="S680" i="38"/>
  <c r="S681" i="38"/>
  <c r="S682" i="38"/>
  <c r="S683" i="38"/>
  <c r="S684" i="38"/>
  <c r="S685" i="38"/>
  <c r="S686" i="38"/>
  <c r="S687" i="38"/>
  <c r="S688" i="38"/>
  <c r="S689" i="38"/>
  <c r="S690" i="38"/>
  <c r="S691" i="38"/>
  <c r="S692" i="38"/>
  <c r="S693" i="38"/>
  <c r="S694" i="38"/>
  <c r="S695" i="38"/>
  <c r="S696" i="38"/>
  <c r="S697" i="38"/>
  <c r="S698" i="38"/>
  <c r="S699" i="38"/>
  <c r="S700" i="38"/>
  <c r="S701" i="38"/>
  <c r="S702" i="38"/>
  <c r="S703" i="38"/>
  <c r="S704" i="38"/>
  <c r="S705" i="38"/>
  <c r="S706" i="38"/>
  <c r="S707" i="38"/>
  <c r="S708" i="38"/>
  <c r="S709" i="38"/>
  <c r="S710" i="38"/>
  <c r="S711" i="38"/>
  <c r="S712" i="38"/>
  <c r="S713" i="38"/>
  <c r="S714" i="38"/>
  <c r="S715" i="38"/>
  <c r="S716" i="38"/>
  <c r="S717" i="38"/>
  <c r="S718" i="38"/>
  <c r="S719" i="38"/>
  <c r="S720" i="38"/>
  <c r="S721" i="38"/>
  <c r="S722" i="38"/>
  <c r="S723" i="38"/>
  <c r="S724" i="38"/>
  <c r="S725" i="38"/>
  <c r="S726" i="38"/>
  <c r="S727" i="38"/>
  <c r="S728" i="38"/>
  <c r="S729" i="38"/>
  <c r="S730" i="38"/>
  <c r="S731" i="38"/>
  <c r="S732" i="38"/>
  <c r="S733" i="38"/>
  <c r="S734" i="38"/>
  <c r="S735" i="38"/>
  <c r="S736" i="38"/>
  <c r="S737" i="38"/>
  <c r="S738" i="38"/>
  <c r="S739" i="38"/>
  <c r="S740" i="38"/>
  <c r="S741" i="38"/>
  <c r="S742" i="38"/>
  <c r="S743" i="38"/>
  <c r="S744" i="38"/>
  <c r="S745" i="38"/>
  <c r="S746" i="38"/>
  <c r="S747" i="38"/>
  <c r="S748" i="38"/>
  <c r="S749" i="38"/>
  <c r="S750" i="38"/>
  <c r="S751" i="38"/>
  <c r="S752" i="38"/>
  <c r="S753" i="38"/>
  <c r="S754" i="38"/>
  <c r="S755" i="38"/>
  <c r="S756" i="38"/>
  <c r="S757" i="38"/>
  <c r="S758" i="38"/>
  <c r="S759" i="38"/>
  <c r="S760" i="38"/>
  <c r="S761" i="38"/>
  <c r="S762" i="38"/>
  <c r="S763" i="38"/>
  <c r="S764" i="38"/>
  <c r="S765" i="38"/>
  <c r="S766" i="38"/>
  <c r="S767" i="38"/>
  <c r="S768" i="38"/>
  <c r="S769" i="38"/>
  <c r="S770" i="38"/>
  <c r="S771" i="38"/>
  <c r="S772" i="38"/>
  <c r="S773" i="38"/>
  <c r="S774" i="38"/>
  <c r="S775" i="38"/>
  <c r="S776" i="38"/>
  <c r="S777" i="38"/>
  <c r="S778" i="38"/>
  <c r="S779" i="38"/>
  <c r="S780" i="38"/>
  <c r="S781" i="38"/>
  <c r="S782" i="38"/>
  <c r="S783" i="38"/>
  <c r="S784" i="38"/>
  <c r="S785" i="38"/>
  <c r="S786" i="38"/>
  <c r="S787" i="38"/>
  <c r="S788" i="38"/>
  <c r="S789" i="38"/>
  <c r="S790" i="38"/>
  <c r="S791" i="38"/>
  <c r="S792" i="38"/>
  <c r="S793" i="38"/>
  <c r="S794" i="38"/>
  <c r="S795" i="38"/>
  <c r="S796" i="38"/>
  <c r="S797" i="38"/>
  <c r="S798" i="38"/>
  <c r="S799" i="38"/>
  <c r="S800" i="38"/>
  <c r="S801" i="38"/>
  <c r="S802" i="38"/>
  <c r="S803" i="38"/>
  <c r="S804" i="38"/>
  <c r="S805" i="38"/>
  <c r="S806" i="38"/>
  <c r="S807" i="38"/>
  <c r="S808" i="38"/>
  <c r="S809" i="38"/>
  <c r="S810" i="38"/>
  <c r="S811" i="38"/>
  <c r="S812" i="38"/>
  <c r="S813" i="38"/>
  <c r="S814" i="38"/>
  <c r="S815" i="38"/>
  <c r="S816" i="38"/>
  <c r="S817" i="38"/>
  <c r="S818" i="38"/>
  <c r="S819" i="38"/>
  <c r="S820" i="38"/>
  <c r="S821" i="38"/>
  <c r="S822" i="38"/>
  <c r="S823" i="38"/>
  <c r="S824" i="38"/>
  <c r="S825" i="38"/>
  <c r="S826" i="38"/>
  <c r="S827" i="38"/>
  <c r="S828" i="38"/>
  <c r="S829" i="38"/>
  <c r="S830" i="38"/>
  <c r="S831" i="38"/>
  <c r="S832" i="38"/>
  <c r="S833" i="38"/>
  <c r="S834" i="38"/>
  <c r="S835" i="38"/>
  <c r="S836" i="38"/>
  <c r="S837" i="38"/>
  <c r="S838" i="38"/>
  <c r="S839" i="38"/>
  <c r="S840" i="38"/>
  <c r="S841" i="38"/>
  <c r="S842" i="38"/>
  <c r="S843" i="38"/>
  <c r="S844" i="38"/>
  <c r="S845" i="38"/>
  <c r="S846" i="38"/>
  <c r="S847" i="38"/>
  <c r="S848" i="38"/>
  <c r="S849" i="38"/>
  <c r="S850" i="38"/>
  <c r="S851" i="38"/>
  <c r="S852" i="38"/>
  <c r="S853" i="38"/>
  <c r="S854" i="38"/>
  <c r="S855" i="38"/>
  <c r="S856" i="38"/>
  <c r="S857" i="38"/>
  <c r="S858" i="38"/>
  <c r="S859" i="38"/>
  <c r="S860" i="38"/>
  <c r="S861" i="38"/>
  <c r="S862" i="38"/>
  <c r="S863" i="38"/>
  <c r="S864" i="38"/>
  <c r="S865" i="38"/>
  <c r="S866" i="38"/>
  <c r="S867" i="38"/>
  <c r="S868" i="38"/>
  <c r="S869" i="38"/>
  <c r="S870" i="38"/>
  <c r="S871" i="38"/>
  <c r="S872" i="38"/>
  <c r="S873" i="38"/>
  <c r="S874" i="38"/>
  <c r="S875" i="38"/>
  <c r="S876" i="38"/>
  <c r="S877" i="38"/>
  <c r="S878" i="38"/>
  <c r="S879" i="38"/>
  <c r="S880" i="38"/>
  <c r="S881" i="38"/>
  <c r="S882" i="38"/>
  <c r="S883" i="38"/>
  <c r="S884" i="38"/>
  <c r="S885" i="38"/>
  <c r="S886" i="38"/>
  <c r="S887" i="38"/>
  <c r="S888" i="38"/>
  <c r="S889" i="38"/>
  <c r="S890" i="38"/>
  <c r="S891" i="38"/>
  <c r="S892" i="38"/>
  <c r="S893" i="38"/>
  <c r="S894" i="38"/>
  <c r="S895" i="38"/>
  <c r="S896" i="38"/>
  <c r="S897" i="38"/>
  <c r="S898" i="38"/>
  <c r="S899" i="38"/>
  <c r="S900" i="38"/>
  <c r="S901" i="38"/>
  <c r="S902" i="38"/>
  <c r="S903" i="38"/>
  <c r="S904" i="38"/>
  <c r="S905" i="38"/>
  <c r="S906" i="38"/>
  <c r="S907" i="38"/>
  <c r="S908" i="38"/>
  <c r="S909" i="38"/>
  <c r="S910" i="38"/>
  <c r="S911" i="38"/>
  <c r="S912" i="38"/>
  <c r="S913" i="38"/>
  <c r="S914" i="38"/>
  <c r="S915" i="38"/>
  <c r="S916" i="38"/>
  <c r="S917" i="38"/>
  <c r="S918" i="38"/>
  <c r="S919" i="38"/>
  <c r="S920" i="38"/>
  <c r="S921" i="38"/>
  <c r="S922" i="38"/>
  <c r="S923" i="38"/>
  <c r="S924" i="38"/>
  <c r="S925" i="38"/>
  <c r="S926" i="38"/>
  <c r="S927" i="38"/>
  <c r="S928" i="38"/>
  <c r="S929" i="38"/>
  <c r="S930" i="38"/>
  <c r="S931" i="38"/>
  <c r="S932" i="38"/>
  <c r="S933" i="38"/>
  <c r="S934" i="38"/>
  <c r="S935" i="38"/>
  <c r="S936" i="38"/>
  <c r="S937" i="38"/>
  <c r="S938" i="38"/>
  <c r="S939" i="38"/>
  <c r="S940" i="38"/>
  <c r="S941" i="38"/>
  <c r="S942" i="38"/>
  <c r="S943" i="38"/>
  <c r="S944" i="38"/>
  <c r="S945" i="38"/>
  <c r="S946" i="38"/>
  <c r="S947" i="38"/>
  <c r="S948" i="38"/>
  <c r="S949" i="38"/>
  <c r="S950" i="38"/>
  <c r="S951" i="38"/>
  <c r="S952" i="38"/>
  <c r="S953" i="38"/>
  <c r="S954" i="38"/>
  <c r="S955" i="38"/>
  <c r="S956" i="38"/>
  <c r="S957" i="38"/>
  <c r="S958" i="38"/>
  <c r="S959" i="38"/>
  <c r="S960" i="38"/>
  <c r="S961" i="38"/>
  <c r="S962" i="38"/>
  <c r="S963" i="38"/>
  <c r="S964" i="38"/>
  <c r="S965" i="38"/>
  <c r="S966" i="38"/>
  <c r="S967" i="38"/>
  <c r="S968" i="38"/>
  <c r="S969" i="38"/>
  <c r="S970" i="38"/>
  <c r="S971" i="38"/>
  <c r="S972" i="38"/>
  <c r="S973" i="38"/>
  <c r="S974" i="38"/>
  <c r="S975" i="38"/>
  <c r="S976" i="38"/>
  <c r="S977" i="38"/>
  <c r="S978" i="38"/>
  <c r="S979" i="38"/>
  <c r="S980" i="38"/>
  <c r="S981" i="38"/>
  <c r="S982" i="38"/>
  <c r="S983" i="38"/>
  <c r="S984" i="38"/>
  <c r="S985" i="38"/>
  <c r="S986" i="38"/>
  <c r="S987" i="38"/>
  <c r="S988" i="38"/>
  <c r="S989" i="38"/>
  <c r="S990" i="38"/>
  <c r="S991" i="38"/>
  <c r="S992" i="38"/>
  <c r="S993" i="38"/>
  <c r="S994" i="38"/>
  <c r="S995" i="38"/>
  <c r="S996" i="38"/>
  <c r="S997" i="38"/>
  <c r="S998" i="38"/>
  <c r="S999" i="38"/>
  <c r="S1000" i="38"/>
  <c r="S1001" i="38"/>
  <c r="S1002" i="38"/>
  <c r="S1003" i="38"/>
  <c r="S1004" i="38"/>
  <c r="S1005" i="38"/>
  <c r="S1006" i="38"/>
  <c r="S1007" i="38"/>
  <c r="S1008" i="38"/>
  <c r="S1009" i="38"/>
  <c r="S1010" i="38"/>
  <c r="S1011" i="38"/>
  <c r="S1012" i="38"/>
  <c r="S1013" i="38"/>
  <c r="S1014" i="38"/>
  <c r="S1015" i="38"/>
  <c r="S1016" i="38"/>
  <c r="S1017" i="38"/>
  <c r="S1018" i="38"/>
  <c r="S1019" i="38"/>
  <c r="S1020" i="38"/>
  <c r="S1021" i="38"/>
  <c r="S1022" i="38"/>
  <c r="S1023" i="38"/>
  <c r="S1024" i="38"/>
  <c r="S1025" i="38"/>
  <c r="S1026" i="38"/>
  <c r="S1027" i="38"/>
  <c r="S1028" i="38"/>
  <c r="S1029" i="38"/>
  <c r="S1030" i="38"/>
  <c r="S1031" i="38"/>
  <c r="S1032" i="38"/>
  <c r="S1033" i="38"/>
  <c r="S1034" i="38"/>
  <c r="S1035" i="38"/>
  <c r="S1036" i="38"/>
  <c r="S1037" i="38"/>
  <c r="S1038" i="38"/>
  <c r="S1039" i="38"/>
  <c r="S1040" i="38"/>
  <c r="S1041" i="38"/>
  <c r="S1042" i="38"/>
  <c r="S1043" i="38"/>
  <c r="S1044" i="38"/>
  <c r="S1045" i="38"/>
  <c r="S1046" i="38"/>
  <c r="S1047" i="38"/>
  <c r="S1048" i="38"/>
  <c r="S1049" i="38"/>
  <c r="S1050" i="38"/>
  <c r="S1051" i="38"/>
  <c r="S1052" i="38"/>
  <c r="S1053" i="38"/>
  <c r="S1054" i="38"/>
  <c r="S1055" i="38"/>
  <c r="S1056" i="38"/>
  <c r="S1057" i="38"/>
  <c r="S1058" i="38"/>
  <c r="S1059" i="38"/>
  <c r="S1060" i="38"/>
  <c r="S1061" i="38"/>
  <c r="S1062" i="38"/>
  <c r="S1063" i="38"/>
  <c r="S1064" i="38"/>
  <c r="S1065" i="38"/>
  <c r="S1066" i="38"/>
  <c r="S1067" i="38"/>
  <c r="S1068" i="38"/>
  <c r="S1069" i="38"/>
  <c r="S1070" i="38"/>
  <c r="S1071" i="38"/>
  <c r="S1072" i="38"/>
  <c r="S1073" i="38"/>
  <c r="S1074" i="38"/>
  <c r="S1075" i="38"/>
  <c r="S1076" i="38"/>
  <c r="S1077" i="38"/>
  <c r="S1078" i="38"/>
  <c r="S1079" i="38"/>
  <c r="S1080" i="38"/>
  <c r="S1081" i="38"/>
  <c r="S1082" i="38"/>
  <c r="S1083" i="38"/>
  <c r="S1084" i="38"/>
  <c r="S1085" i="38"/>
  <c r="S1086" i="38"/>
  <c r="S1087" i="38"/>
  <c r="S1088" i="38"/>
  <c r="S1089" i="38"/>
  <c r="S1090" i="38"/>
  <c r="S1091" i="38"/>
  <c r="S1092" i="38"/>
  <c r="S1093" i="38"/>
  <c r="S1094" i="38"/>
  <c r="S1095" i="38"/>
  <c r="S1096" i="38"/>
  <c r="S1097" i="38"/>
  <c r="S1098" i="38"/>
  <c r="S1099" i="38"/>
  <c r="S1100" i="38"/>
  <c r="S1101" i="38"/>
  <c r="S1102" i="38"/>
  <c r="S1103" i="38"/>
  <c r="S1104" i="38"/>
  <c r="S1105" i="38"/>
  <c r="S1106" i="38"/>
  <c r="S1107" i="38"/>
  <c r="S1108" i="38"/>
  <c r="S1109" i="38"/>
  <c r="S1110" i="38"/>
  <c r="S1111" i="38"/>
  <c r="S1112" i="38"/>
  <c r="S1113" i="38"/>
  <c r="S1114" i="38"/>
  <c r="S1115" i="38"/>
  <c r="S1116" i="38"/>
  <c r="S1117" i="38"/>
  <c r="S1118" i="38"/>
  <c r="S1119" i="38"/>
  <c r="S1120" i="38"/>
  <c r="S1121" i="38"/>
  <c r="S1122" i="38"/>
  <c r="S1123" i="38"/>
  <c r="S1124" i="38"/>
  <c r="S1125" i="38"/>
  <c r="S1126" i="38"/>
  <c r="S1127" i="38"/>
  <c r="S1128" i="38"/>
  <c r="S1129" i="38"/>
  <c r="S1130" i="38"/>
  <c r="S1131" i="38"/>
  <c r="S1132" i="38"/>
  <c r="S1133" i="38"/>
  <c r="S1134" i="38"/>
  <c r="S1135" i="38"/>
  <c r="S1136" i="38"/>
  <c r="S1137" i="38"/>
  <c r="S1138" i="38"/>
  <c r="S1139" i="38"/>
  <c r="S1140" i="38"/>
  <c r="S1141" i="38"/>
  <c r="S1142" i="38"/>
  <c r="S1143" i="38"/>
  <c r="S1144" i="38"/>
  <c r="S1145" i="38"/>
  <c r="S1146" i="38"/>
  <c r="S1147" i="38"/>
  <c r="S1148" i="38"/>
  <c r="S1149" i="38"/>
  <c r="S1150" i="38"/>
  <c r="S1151" i="38"/>
  <c r="S1152" i="38"/>
  <c r="S1153" i="38"/>
  <c r="S1154" i="38"/>
  <c r="S1155" i="38"/>
  <c r="S1156" i="38"/>
  <c r="S1157" i="38"/>
  <c r="S1158" i="38"/>
  <c r="S1159" i="38"/>
  <c r="S1160" i="38"/>
  <c r="S1161" i="38"/>
  <c r="S1162" i="38"/>
  <c r="S1163" i="38"/>
  <c r="S1164" i="38"/>
  <c r="S1165" i="38"/>
  <c r="S1166" i="38"/>
  <c r="S1167" i="38"/>
  <c r="S1168" i="38"/>
  <c r="S1169" i="38"/>
  <c r="S1170" i="38"/>
  <c r="S1171" i="38"/>
  <c r="S1172" i="38"/>
  <c r="S1173" i="38"/>
  <c r="S1174" i="38"/>
  <c r="S1175" i="38"/>
  <c r="S1176" i="38"/>
  <c r="S1177" i="38"/>
  <c r="S1178" i="38"/>
  <c r="S1179" i="38"/>
  <c r="S1180" i="38"/>
  <c r="S1181" i="38"/>
  <c r="S1182" i="38"/>
  <c r="S1183" i="38"/>
  <c r="S1184" i="38"/>
  <c r="S1185" i="38"/>
  <c r="S1186" i="38"/>
  <c r="S1187" i="38"/>
  <c r="S1188" i="38"/>
  <c r="S1189" i="38"/>
  <c r="S1190" i="38"/>
  <c r="S1191" i="38"/>
  <c r="S1192" i="38"/>
  <c r="S1193" i="38"/>
  <c r="S1194" i="38"/>
  <c r="S1195" i="38"/>
  <c r="S1196" i="38"/>
  <c r="S1197" i="38"/>
  <c r="S1198" i="38"/>
  <c r="S1199" i="38"/>
  <c r="S1200" i="38"/>
  <c r="S1201" i="38"/>
  <c r="S1202" i="38"/>
  <c r="S1203" i="38"/>
  <c r="S1204" i="38"/>
  <c r="S1205" i="38"/>
  <c r="S1206" i="38"/>
  <c r="S1207" i="38"/>
  <c r="S1208" i="38"/>
  <c r="S1209" i="38"/>
  <c r="S1210" i="38"/>
  <c r="S1211" i="38"/>
  <c r="S1212" i="38"/>
  <c r="S1213" i="38"/>
  <c r="S1214" i="38"/>
  <c r="S1215" i="38"/>
  <c r="S1216" i="38"/>
  <c r="S1217" i="38"/>
  <c r="S1218" i="38"/>
  <c r="S1219" i="38"/>
  <c r="S1220" i="38"/>
  <c r="S1221" i="38"/>
  <c r="S1222" i="38"/>
  <c r="S1223" i="38"/>
  <c r="S1224" i="38"/>
  <c r="S1225" i="38"/>
  <c r="S1226" i="38"/>
  <c r="S1227" i="38"/>
  <c r="S1228" i="38"/>
  <c r="S1229" i="38"/>
  <c r="S1230" i="38"/>
  <c r="S1231" i="38"/>
  <c r="S1232" i="38"/>
  <c r="S1233" i="38"/>
  <c r="S1234" i="38"/>
  <c r="S1235" i="38"/>
  <c r="S1236" i="38"/>
  <c r="S1237" i="38"/>
  <c r="S1238" i="38"/>
  <c r="S1239" i="38"/>
  <c r="S1240" i="38"/>
  <c r="S1241" i="38"/>
  <c r="S1242" i="38"/>
  <c r="S1243" i="38"/>
  <c r="S1244" i="38"/>
  <c r="S1245" i="38"/>
  <c r="S1246" i="38"/>
  <c r="S1247" i="38"/>
  <c r="S1248" i="38"/>
  <c r="S1249" i="38"/>
  <c r="S1250" i="38"/>
  <c r="S1251" i="38"/>
  <c r="S1252" i="38"/>
  <c r="S1253" i="38"/>
  <c r="S1254" i="38"/>
  <c r="S1255" i="38"/>
  <c r="S1256" i="38"/>
  <c r="S1257" i="38"/>
  <c r="S1258" i="38"/>
  <c r="S1259" i="38"/>
  <c r="S1260" i="38"/>
  <c r="S1261" i="38"/>
  <c r="S1262" i="38"/>
  <c r="S1263" i="38"/>
  <c r="S1264" i="38"/>
  <c r="S1265" i="38"/>
  <c r="S1266" i="38"/>
  <c r="S1267" i="38"/>
  <c r="S1268" i="38"/>
  <c r="S1269" i="38"/>
  <c r="S1270" i="38"/>
  <c r="S1271" i="38"/>
  <c r="S1272" i="38"/>
  <c r="S1273" i="38"/>
  <c r="S1274" i="38"/>
  <c r="S1275" i="38"/>
  <c r="S1276" i="38"/>
  <c r="S1277" i="38"/>
  <c r="S1278" i="38"/>
  <c r="S1279" i="38"/>
  <c r="S1280" i="38"/>
  <c r="S1281" i="38"/>
  <c r="S1282" i="38"/>
  <c r="S1283" i="38"/>
  <c r="S1284" i="38"/>
  <c r="S1285" i="38"/>
  <c r="S1286" i="38"/>
  <c r="S1287" i="38"/>
  <c r="S1288" i="38"/>
  <c r="S1289" i="38"/>
  <c r="S1290" i="38"/>
  <c r="S1291" i="38"/>
  <c r="S1292" i="38"/>
  <c r="S1293" i="38"/>
  <c r="S1294" i="38"/>
  <c r="S1295" i="38"/>
  <c r="S1296" i="38"/>
  <c r="S1297" i="38"/>
  <c r="S1298" i="38"/>
  <c r="S1299" i="38"/>
  <c r="S1300" i="38"/>
  <c r="S1301" i="38"/>
  <c r="S1302" i="38"/>
  <c r="S1303" i="38"/>
  <c r="S1304" i="38"/>
  <c r="S1305" i="38"/>
  <c r="S1306" i="38"/>
  <c r="S1307" i="38"/>
  <c r="S1308" i="38"/>
  <c r="S1309" i="38"/>
  <c r="S1310" i="38"/>
  <c r="S1311" i="38"/>
  <c r="S1312" i="38"/>
  <c r="S1313" i="38"/>
  <c r="S1314" i="38"/>
  <c r="S1315" i="38"/>
  <c r="S1316" i="38"/>
  <c r="S1317" i="38"/>
  <c r="S1318" i="38"/>
  <c r="S1319" i="38"/>
  <c r="S1320" i="38"/>
  <c r="S1321" i="38"/>
  <c r="S1322" i="38"/>
  <c r="S1323" i="38"/>
  <c r="S1324" i="38"/>
  <c r="S1325" i="38"/>
  <c r="S1326" i="38"/>
  <c r="S1327" i="38"/>
  <c r="S1328" i="38"/>
  <c r="S1329" i="38"/>
  <c r="S1330" i="38"/>
  <c r="S1331" i="38"/>
  <c r="S1332" i="38"/>
  <c r="S1333" i="38"/>
  <c r="S1334" i="38"/>
  <c r="S1335" i="38"/>
  <c r="S1336" i="38"/>
  <c r="S1337" i="38"/>
  <c r="S1338" i="38"/>
  <c r="S1339" i="38"/>
  <c r="S1340" i="38"/>
  <c r="S1341" i="38"/>
  <c r="S1342" i="38"/>
  <c r="S1343" i="38"/>
  <c r="S1344" i="38"/>
  <c r="S1345" i="38"/>
  <c r="S1346" i="38"/>
  <c r="S1347" i="38"/>
  <c r="S1348" i="38"/>
  <c r="S1349" i="38"/>
  <c r="S1350" i="38"/>
  <c r="S1351" i="38"/>
  <c r="S1352" i="38"/>
  <c r="S1353" i="38"/>
  <c r="S1354" i="38"/>
  <c r="S1355" i="38"/>
  <c r="S1356" i="38"/>
  <c r="S1357" i="38"/>
  <c r="S1358" i="38"/>
  <c r="S1359" i="38"/>
  <c r="S1360" i="38"/>
  <c r="S1361" i="38"/>
  <c r="S1362" i="38"/>
  <c r="S1363" i="38"/>
  <c r="S1364" i="38"/>
  <c r="S1365" i="38"/>
  <c r="S1366" i="38"/>
  <c r="S1367" i="38"/>
  <c r="S1368" i="38"/>
  <c r="S1369" i="38"/>
  <c r="S1370" i="38"/>
  <c r="S1371" i="38"/>
  <c r="S1372" i="38"/>
  <c r="S1373" i="38"/>
  <c r="S1374" i="38"/>
  <c r="S1375" i="38"/>
  <c r="S1376" i="38"/>
  <c r="S1377" i="38"/>
  <c r="S1378" i="38"/>
  <c r="S1379" i="38"/>
  <c r="S1380" i="38"/>
  <c r="S1381" i="38"/>
  <c r="S1382" i="38"/>
  <c r="S1383" i="38"/>
  <c r="S1384" i="38"/>
  <c r="S1385" i="38"/>
  <c r="S1386" i="38"/>
  <c r="S1387" i="38"/>
  <c r="S1388" i="38"/>
  <c r="S1389" i="38"/>
  <c r="S1390" i="38"/>
  <c r="S1391" i="38"/>
  <c r="S1392" i="38"/>
  <c r="S1393" i="38"/>
  <c r="S1394" i="38"/>
  <c r="S1395" i="38"/>
  <c r="S1396" i="38"/>
  <c r="S1397" i="38"/>
  <c r="S1398" i="38"/>
  <c r="S1399" i="38"/>
  <c r="S1400" i="38"/>
  <c r="S1401" i="38"/>
  <c r="S1402" i="38"/>
  <c r="S1403" i="38"/>
  <c r="S1404" i="38"/>
  <c r="S1405" i="38"/>
  <c r="S1406" i="38"/>
  <c r="S1407" i="38"/>
  <c r="S1408" i="38"/>
  <c r="S1409" i="38"/>
  <c r="S1410" i="38"/>
  <c r="S1411" i="38"/>
  <c r="S1412" i="38"/>
  <c r="S1413" i="38"/>
  <c r="S1414" i="38"/>
  <c r="S1415" i="38"/>
  <c r="S1416" i="38"/>
  <c r="S1417" i="38"/>
  <c r="S1418" i="38"/>
  <c r="S1419" i="38"/>
  <c r="S1420" i="38"/>
  <c r="S1421" i="38"/>
  <c r="S1422" i="38"/>
  <c r="S1423" i="38"/>
  <c r="S1424" i="38"/>
  <c r="S1425" i="38"/>
  <c r="S1426" i="38"/>
  <c r="S1427" i="38"/>
  <c r="S1428" i="38"/>
  <c r="S1429" i="38"/>
  <c r="S1430" i="38"/>
  <c r="S1431" i="38"/>
  <c r="S1432" i="38"/>
  <c r="S1433" i="38"/>
  <c r="S1434" i="38"/>
  <c r="S1435" i="38"/>
  <c r="S1436" i="38"/>
  <c r="S1437" i="38"/>
  <c r="S1438" i="38"/>
  <c r="S1439" i="38"/>
  <c r="S1440" i="38"/>
  <c r="S1441" i="38"/>
  <c r="S1442" i="38"/>
  <c r="S1443" i="38"/>
  <c r="S1444" i="38"/>
  <c r="S1445" i="38"/>
  <c r="S1446" i="38"/>
  <c r="S1447" i="38"/>
  <c r="S1448" i="38"/>
  <c r="S1449" i="38"/>
  <c r="S1450" i="38"/>
  <c r="S1451" i="38"/>
  <c r="S1452" i="38"/>
  <c r="S1453" i="38"/>
  <c r="S1454" i="38"/>
  <c r="S1455" i="38"/>
  <c r="S1456" i="38"/>
  <c r="S1457" i="38"/>
  <c r="S1458" i="38"/>
  <c r="S1459" i="38"/>
  <c r="S1460" i="38"/>
  <c r="S1461" i="38"/>
  <c r="S1462" i="38"/>
  <c r="S1463" i="38"/>
  <c r="S1464" i="38"/>
  <c r="S1465" i="38"/>
  <c r="S1466" i="38"/>
  <c r="S1467" i="38"/>
  <c r="S1468" i="38"/>
  <c r="S1469" i="38"/>
  <c r="S1470" i="38"/>
  <c r="S1471" i="38"/>
  <c r="S1472" i="38"/>
  <c r="S1473" i="38"/>
  <c r="S1474" i="38"/>
  <c r="S1475" i="38"/>
  <c r="S1476" i="38"/>
  <c r="S1477" i="38"/>
  <c r="S1478" i="38"/>
  <c r="S1479" i="38"/>
  <c r="S1480" i="38"/>
  <c r="S1481" i="38"/>
  <c r="S1482" i="38"/>
  <c r="S1483" i="38"/>
  <c r="S1484" i="38"/>
  <c r="S1485" i="38"/>
  <c r="S1486" i="38"/>
  <c r="S1487" i="38"/>
  <c r="S1488" i="38"/>
  <c r="S1489" i="38"/>
  <c r="S1490" i="38"/>
  <c r="S1491" i="38"/>
  <c r="S1492" i="38"/>
  <c r="S1493" i="38"/>
  <c r="S1494" i="38"/>
  <c r="S1495" i="38"/>
  <c r="S1496" i="38"/>
  <c r="S1497" i="38"/>
  <c r="S1498" i="38"/>
  <c r="S1499" i="38"/>
  <c r="S1500" i="38"/>
  <c r="S1501" i="38"/>
  <c r="S1502" i="38"/>
  <c r="S1503" i="38"/>
  <c r="S1504" i="38"/>
  <c r="S1505" i="38"/>
  <c r="S1506" i="38"/>
  <c r="S1507" i="38"/>
  <c r="S1508" i="38"/>
  <c r="S1509" i="38"/>
  <c r="S1510" i="38"/>
  <c r="S1511" i="38"/>
  <c r="S1512" i="38"/>
  <c r="S1513" i="38"/>
  <c r="S1514" i="38"/>
  <c r="S1515" i="38"/>
  <c r="S1516" i="38"/>
  <c r="S1517" i="38"/>
  <c r="S1518" i="38"/>
  <c r="S1519" i="38"/>
  <c r="S1520" i="38"/>
  <c r="S1521" i="38"/>
  <c r="S1522" i="38"/>
  <c r="S1523" i="38"/>
  <c r="S1524" i="38"/>
  <c r="S1525" i="38"/>
  <c r="S1526" i="38"/>
  <c r="S1527" i="38"/>
  <c r="S1528" i="38"/>
  <c r="S1529" i="38"/>
  <c r="S1530" i="38"/>
  <c r="S1531" i="38"/>
  <c r="S1532" i="38"/>
  <c r="S1533" i="38"/>
  <c r="S1534" i="38"/>
  <c r="S1535" i="38"/>
  <c r="S1536" i="38"/>
  <c r="S1537" i="38"/>
  <c r="S1538" i="38"/>
  <c r="S1539" i="38"/>
  <c r="S1540" i="38"/>
  <c r="S1541" i="38"/>
  <c r="S1542" i="38"/>
  <c r="S1543" i="38"/>
  <c r="S1544" i="38"/>
  <c r="S1545" i="38"/>
  <c r="S1546" i="38"/>
  <c r="S1547" i="38"/>
  <c r="S1548" i="38"/>
  <c r="S1549" i="38"/>
  <c r="S1550" i="38"/>
  <c r="S1551" i="38"/>
  <c r="S1552" i="38"/>
  <c r="S1553" i="38"/>
  <c r="S1554" i="38"/>
  <c r="S1555" i="38"/>
  <c r="S1556" i="38"/>
  <c r="S1557" i="38"/>
  <c r="S1558" i="38"/>
  <c r="S1559" i="38"/>
  <c r="S1560" i="38"/>
  <c r="S1561" i="38"/>
  <c r="S1562" i="38"/>
  <c r="S1563" i="38"/>
  <c r="S1564" i="38"/>
  <c r="S1565" i="38"/>
  <c r="S1566" i="38"/>
  <c r="S1567" i="38"/>
  <c r="S1568" i="38"/>
  <c r="S1569" i="38"/>
  <c r="S1570" i="38"/>
  <c r="S1571" i="38"/>
  <c r="S1572" i="38"/>
  <c r="S1573" i="38"/>
  <c r="S1574" i="38"/>
  <c r="S1575" i="38"/>
  <c r="S1576" i="38"/>
  <c r="S1577" i="38"/>
  <c r="S1578" i="38"/>
  <c r="S1579" i="38"/>
  <c r="S1580" i="38"/>
  <c r="S1581" i="38"/>
  <c r="S1582" i="38"/>
  <c r="S1583" i="38"/>
  <c r="S1584" i="38"/>
  <c r="S1585" i="38"/>
  <c r="S1586" i="38"/>
  <c r="S1587" i="38"/>
  <c r="S1588" i="38"/>
  <c r="S1589" i="38"/>
  <c r="S1590" i="38"/>
  <c r="S1591" i="38"/>
  <c r="S1592" i="38"/>
  <c r="S1593" i="38"/>
  <c r="S1594" i="38"/>
  <c r="S1595" i="38"/>
  <c r="S1596" i="38"/>
  <c r="S1597" i="38"/>
  <c r="S1598" i="38"/>
  <c r="S1599" i="38"/>
  <c r="S1600" i="38"/>
  <c r="S1601" i="38"/>
  <c r="S1602" i="38"/>
  <c r="S1603" i="38"/>
  <c r="S1604" i="38"/>
  <c r="S1605" i="38"/>
  <c r="S1606" i="38"/>
  <c r="S1607" i="38"/>
  <c r="S1608" i="38"/>
  <c r="S1609" i="38"/>
  <c r="S1610" i="38"/>
  <c r="S1611" i="38"/>
  <c r="S1612" i="38"/>
  <c r="S1613" i="38"/>
  <c r="S1614" i="38"/>
  <c r="S1615" i="38"/>
  <c r="S1616" i="38"/>
  <c r="S1617" i="38"/>
  <c r="S1618" i="38"/>
  <c r="S1619" i="38"/>
  <c r="S1620" i="38"/>
  <c r="S1621" i="38"/>
  <c r="S1622" i="38"/>
  <c r="S1623" i="38"/>
  <c r="S1624" i="38"/>
  <c r="S1625" i="38"/>
  <c r="S1626" i="38"/>
  <c r="S1627" i="38"/>
  <c r="S1628" i="38"/>
  <c r="S1629" i="38"/>
  <c r="S1630" i="38"/>
  <c r="S1631" i="38"/>
  <c r="S1632" i="38"/>
  <c r="S1633" i="38"/>
  <c r="S1634" i="38"/>
  <c r="S1635" i="38"/>
  <c r="S1636" i="38"/>
  <c r="S1637" i="38"/>
  <c r="S1638" i="38"/>
  <c r="S1639" i="38"/>
  <c r="S1640" i="38"/>
  <c r="S1641" i="38"/>
  <c r="S1642" i="38"/>
  <c r="S1643" i="38"/>
  <c r="S1644" i="38"/>
  <c r="S1645" i="38"/>
  <c r="S1646" i="38"/>
  <c r="S1647" i="38"/>
  <c r="S1648" i="38"/>
  <c r="S1649" i="38"/>
  <c r="S1650" i="38"/>
  <c r="S1651" i="38"/>
  <c r="S1652" i="38"/>
  <c r="S1653" i="38"/>
  <c r="S1654" i="38"/>
  <c r="S1655" i="38"/>
  <c r="S1656" i="38"/>
  <c r="S1657" i="38"/>
  <c r="S1658" i="38"/>
  <c r="S1659" i="38"/>
  <c r="S1660" i="38"/>
  <c r="S1661" i="38"/>
  <c r="S1662" i="38"/>
  <c r="S1663" i="38"/>
  <c r="S1664" i="38"/>
  <c r="S1665" i="38"/>
  <c r="S1666" i="38"/>
  <c r="S1667" i="38"/>
  <c r="S1668" i="38"/>
  <c r="S1669" i="38"/>
  <c r="S1670" i="38"/>
  <c r="S1671" i="38"/>
  <c r="S1672" i="38"/>
  <c r="S1673" i="38"/>
  <c r="S1674" i="38"/>
  <c r="S1675" i="38"/>
  <c r="S1676" i="38"/>
  <c r="S1677" i="38"/>
  <c r="S1678" i="38"/>
  <c r="S1679" i="38"/>
  <c r="S1680" i="38"/>
  <c r="S1681" i="38"/>
  <c r="S1682" i="38"/>
  <c r="S1683" i="38"/>
  <c r="S1684" i="38"/>
  <c r="S1685" i="38"/>
  <c r="S1686" i="38"/>
  <c r="S1687" i="38"/>
  <c r="S1688" i="38"/>
  <c r="S1689" i="38"/>
  <c r="S1690" i="38"/>
  <c r="S1691" i="38"/>
  <c r="S1692" i="38"/>
  <c r="S1693" i="38"/>
  <c r="S1694" i="38"/>
  <c r="S1695" i="38"/>
  <c r="S1696" i="38"/>
  <c r="S1697" i="38"/>
  <c r="S1698" i="38"/>
  <c r="S1699" i="38"/>
  <c r="S1700" i="38"/>
  <c r="S1701" i="38"/>
  <c r="S1702" i="38"/>
  <c r="S1703" i="38"/>
  <c r="S1704" i="38"/>
  <c r="S1705" i="38"/>
  <c r="S1706" i="38"/>
  <c r="S1707" i="38"/>
  <c r="S1708" i="38"/>
  <c r="S1709" i="38"/>
  <c r="S1710" i="38"/>
  <c r="S1711" i="38"/>
  <c r="S1712" i="38"/>
  <c r="S1713" i="38"/>
  <c r="S1714" i="38"/>
  <c r="S1715" i="38"/>
  <c r="S1716" i="38"/>
  <c r="S1717" i="38"/>
  <c r="S1718" i="38"/>
  <c r="S1719" i="38"/>
  <c r="S1720" i="38"/>
  <c r="S1721" i="38"/>
  <c r="S1722" i="38"/>
  <c r="S1723" i="38"/>
  <c r="S1724" i="38"/>
  <c r="S1725" i="38"/>
  <c r="S1726" i="38"/>
  <c r="S1727" i="38"/>
  <c r="S1728" i="38"/>
  <c r="S1729" i="38"/>
  <c r="S1730" i="38"/>
  <c r="S1731" i="38"/>
  <c r="S1732" i="38"/>
  <c r="S1733" i="38"/>
  <c r="S1734" i="38"/>
  <c r="S1735" i="38"/>
  <c r="S1736" i="38"/>
  <c r="S1737" i="38"/>
  <c r="S1738" i="38"/>
  <c r="S1739" i="38"/>
  <c r="S1740" i="38"/>
  <c r="S1741" i="38"/>
  <c r="S1742" i="38"/>
  <c r="S1743" i="38"/>
  <c r="S1744" i="38"/>
  <c r="S1745" i="38"/>
  <c r="S1746" i="38"/>
  <c r="S1747" i="38"/>
  <c r="S1748" i="38"/>
  <c r="S1749" i="38"/>
  <c r="S1750" i="38"/>
  <c r="S1751" i="38"/>
  <c r="S1752" i="38"/>
  <c r="S1753" i="38"/>
  <c r="S1754" i="38"/>
  <c r="S1755" i="38"/>
  <c r="S1756" i="38"/>
  <c r="S1757" i="38"/>
  <c r="S1758" i="38"/>
  <c r="S1759" i="38"/>
  <c r="S1760" i="38"/>
  <c r="S1761" i="38"/>
  <c r="S1762" i="38"/>
  <c r="S1763" i="38"/>
  <c r="S1764" i="38"/>
  <c r="S1765" i="38"/>
  <c r="S1766" i="38"/>
  <c r="S1767" i="38"/>
  <c r="S1768" i="38"/>
  <c r="S1769" i="38"/>
  <c r="S1770" i="38"/>
  <c r="S1771" i="38"/>
  <c r="S1772" i="38"/>
  <c r="S1773" i="38"/>
  <c r="S1774" i="38"/>
  <c r="S1775" i="38"/>
  <c r="S1776" i="38"/>
  <c r="S1777" i="38"/>
  <c r="S1778" i="38"/>
  <c r="S1779" i="38"/>
  <c r="S1780" i="38"/>
  <c r="S1781" i="38"/>
  <c r="S1782" i="38"/>
  <c r="S1783" i="38"/>
  <c r="S1784" i="38"/>
  <c r="S1785" i="38"/>
  <c r="S1786" i="38"/>
  <c r="S1787" i="38"/>
  <c r="S1788" i="38"/>
  <c r="S1789" i="38"/>
  <c r="S1790" i="38"/>
  <c r="S1791" i="38"/>
  <c r="S1792" i="38"/>
  <c r="S1793" i="38"/>
  <c r="S1794" i="38"/>
  <c r="S1795" i="38"/>
  <c r="S1796" i="38"/>
  <c r="S1797" i="38"/>
  <c r="S1798" i="38"/>
  <c r="S1799" i="38"/>
  <c r="S1800" i="38"/>
  <c r="S1801" i="38"/>
  <c r="S1802" i="38"/>
  <c r="S1803" i="38"/>
  <c r="S1804" i="38"/>
  <c r="S1805" i="38"/>
  <c r="S1806" i="38"/>
  <c r="S1807" i="38"/>
  <c r="S1808" i="38"/>
  <c r="S1809" i="38"/>
  <c r="S1810" i="38"/>
  <c r="S1811" i="38"/>
  <c r="S1812" i="38"/>
  <c r="S1813" i="38"/>
  <c r="S1814" i="38"/>
  <c r="S1815" i="38"/>
  <c r="S1816" i="38"/>
  <c r="S1817" i="38"/>
  <c r="S1818" i="38"/>
  <c r="S1819" i="38"/>
  <c r="S1820" i="38"/>
  <c r="S1821" i="38"/>
  <c r="S1822" i="38"/>
  <c r="S1823" i="38"/>
  <c r="S1824" i="38"/>
  <c r="S1825" i="38"/>
  <c r="S1826" i="38"/>
  <c r="S1827" i="38"/>
  <c r="S1828" i="38"/>
  <c r="S1829" i="38"/>
  <c r="S1830" i="38"/>
  <c r="S1831" i="38"/>
  <c r="S1832" i="38"/>
  <c r="S1833" i="38"/>
  <c r="S1834" i="38"/>
  <c r="S1835" i="38"/>
  <c r="S1836" i="38"/>
  <c r="S1837" i="38"/>
  <c r="S1838" i="38"/>
  <c r="S1839" i="38"/>
  <c r="S1840" i="38"/>
  <c r="S1841" i="38"/>
  <c r="S1842" i="38"/>
  <c r="S1843" i="38"/>
  <c r="S1844" i="38"/>
  <c r="S1845" i="38"/>
  <c r="S1846" i="38"/>
  <c r="S1847" i="38"/>
  <c r="S1848" i="38"/>
  <c r="S1849" i="38"/>
  <c r="S1850" i="38"/>
  <c r="S1851" i="38"/>
  <c r="S1852" i="38"/>
  <c r="S1853" i="38"/>
  <c r="S1854" i="38"/>
  <c r="S1855" i="38"/>
  <c r="S1856" i="38"/>
  <c r="S1857" i="38"/>
  <c r="S1858" i="38"/>
  <c r="S1859" i="38"/>
  <c r="S1860" i="38"/>
  <c r="S1861" i="38"/>
  <c r="S1862" i="38"/>
  <c r="S1863" i="38"/>
  <c r="S1864" i="38"/>
  <c r="S1865" i="38"/>
  <c r="S1866" i="38"/>
  <c r="S1867" i="38"/>
  <c r="S1868" i="38"/>
  <c r="S1869" i="38"/>
  <c r="S1870" i="38"/>
  <c r="S1871" i="38"/>
  <c r="S1872" i="38"/>
  <c r="S1873" i="38"/>
  <c r="S1874" i="38"/>
  <c r="S1875" i="38"/>
  <c r="S1876" i="38"/>
  <c r="S1877" i="38"/>
  <c r="S1878" i="38"/>
  <c r="S1879" i="38"/>
  <c r="S1880" i="38"/>
  <c r="S1881" i="38"/>
  <c r="S1882" i="38"/>
  <c r="S1883" i="38"/>
  <c r="S1884" i="38"/>
  <c r="S1885" i="38"/>
  <c r="S1886" i="38"/>
  <c r="S1887" i="38"/>
  <c r="S1888" i="38"/>
  <c r="S1889" i="38"/>
  <c r="S1890" i="38"/>
  <c r="S1891" i="38"/>
  <c r="S1892" i="38"/>
  <c r="S1893" i="38"/>
  <c r="S1894" i="38"/>
  <c r="S1895" i="38"/>
  <c r="S1896" i="38"/>
  <c r="S1897" i="38"/>
  <c r="S1898" i="38"/>
  <c r="S1899" i="38"/>
  <c r="S1900" i="38"/>
  <c r="S1901" i="38"/>
  <c r="S1902" i="38"/>
  <c r="S1903" i="38"/>
  <c r="S1904" i="38"/>
  <c r="S1905" i="38"/>
  <c r="S1906" i="38"/>
  <c r="S1907" i="38"/>
  <c r="S1908" i="38"/>
  <c r="S1909" i="38"/>
  <c r="S1910" i="38"/>
  <c r="S1911" i="38"/>
  <c r="S1912" i="38"/>
  <c r="S1913" i="38"/>
  <c r="S1914" i="38"/>
  <c r="S1915" i="38"/>
  <c r="S1916" i="38"/>
  <c r="S1917" i="38"/>
  <c r="S1918" i="38"/>
  <c r="S1919" i="38"/>
  <c r="S1920" i="38"/>
  <c r="S1921" i="38"/>
  <c r="S1922" i="38"/>
  <c r="S1923" i="38"/>
  <c r="S1924" i="38"/>
  <c r="S1925" i="38"/>
  <c r="S1926" i="38"/>
  <c r="S1927" i="38"/>
  <c r="S1928" i="38"/>
  <c r="S1929" i="38"/>
  <c r="S1930" i="38"/>
  <c r="S1931" i="38"/>
  <c r="S1932" i="38"/>
  <c r="S1933" i="38"/>
  <c r="S1934" i="38"/>
  <c r="S1935" i="38"/>
  <c r="S1936" i="38"/>
  <c r="S1937" i="38"/>
  <c r="S1938" i="38"/>
  <c r="S1939" i="38"/>
  <c r="S1940" i="38"/>
  <c r="S1941" i="38"/>
  <c r="S1942" i="38"/>
  <c r="S2" i="38"/>
  <c r="U11" i="37"/>
  <c r="U3" i="37"/>
  <c r="U4" i="37"/>
  <c r="U5" i="37"/>
  <c r="U6" i="37"/>
  <c r="U7" i="37"/>
  <c r="U8" i="37"/>
  <c r="U9" i="37"/>
  <c r="U10" i="37"/>
  <c r="U2" i="37"/>
  <c r="W3" i="37" l="1"/>
  <c r="W4" i="37"/>
  <c r="W5" i="37"/>
  <c r="W6" i="37"/>
  <c r="W7" i="37"/>
  <c r="W8" i="37"/>
  <c r="W9" i="37"/>
  <c r="W10" i="37"/>
  <c r="W11" i="37"/>
  <c r="W2" i="37"/>
  <c r="AU3" i="37"/>
  <c r="AU4" i="37"/>
  <c r="AU5" i="37"/>
  <c r="AU6" i="37"/>
  <c r="AU7" i="37"/>
  <c r="AU8" i="37"/>
  <c r="AU9" i="37"/>
  <c r="AU10" i="37"/>
  <c r="AU11" i="37"/>
  <c r="AU2" i="37"/>
  <c r="AS3" i="37"/>
  <c r="AS4" i="37"/>
  <c r="AS5" i="37"/>
  <c r="AS6" i="37"/>
  <c r="AS7" i="37"/>
  <c r="AS8" i="37"/>
  <c r="AS9" i="37"/>
  <c r="AS10" i="37"/>
  <c r="AS11" i="37"/>
  <c r="AS2" i="37"/>
  <c r="AN3" i="37"/>
  <c r="AN4" i="37"/>
  <c r="AN5" i="37"/>
  <c r="AN6" i="37"/>
  <c r="AN7" i="37"/>
  <c r="AN8" i="37"/>
  <c r="AN9" i="37"/>
  <c r="AN10" i="37"/>
  <c r="AN11" i="37"/>
  <c r="AN2" i="37"/>
  <c r="AR3" i="37"/>
  <c r="AR4" i="37"/>
  <c r="AR5" i="37"/>
  <c r="AR6" i="37"/>
  <c r="AR7" i="37"/>
  <c r="AR8" i="37"/>
  <c r="AR9" i="37"/>
  <c r="AR10" i="37"/>
  <c r="AR11" i="37"/>
  <c r="AR2" i="37"/>
  <c r="AJ2" i="37"/>
  <c r="AJ3" i="37"/>
  <c r="AJ4" i="37"/>
  <c r="AJ5" i="37"/>
  <c r="AJ6" i="37"/>
  <c r="AJ7" i="37"/>
  <c r="AJ8" i="37"/>
  <c r="AJ9" i="37"/>
  <c r="AJ10" i="37"/>
  <c r="AJ11" i="37"/>
  <c r="AI3" i="37"/>
  <c r="AI4" i="37"/>
  <c r="AI5" i="37"/>
  <c r="AI6" i="37"/>
  <c r="AI7" i="37"/>
  <c r="AI8" i="37"/>
  <c r="AI9" i="37"/>
  <c r="AI10" i="37"/>
  <c r="AI11" i="37"/>
  <c r="AI2" i="37"/>
  <c r="AQ2" i="37"/>
  <c r="AQ3" i="37"/>
  <c r="AQ4" i="37"/>
  <c r="AQ5" i="37"/>
  <c r="AQ6" i="37"/>
  <c r="AQ7" i="37"/>
  <c r="AQ8" i="37"/>
  <c r="AQ9" i="37"/>
  <c r="AQ10" i="37"/>
  <c r="AQ11" i="37"/>
  <c r="AO2" i="37"/>
  <c r="AO3" i="37"/>
  <c r="AO4" i="37"/>
  <c r="AO5" i="37"/>
  <c r="AO6" i="37"/>
  <c r="AO7" i="37"/>
  <c r="AO8" i="37"/>
  <c r="AO9" i="37"/>
  <c r="AO10" i="37"/>
  <c r="AO11" i="37"/>
  <c r="AM3" i="37"/>
  <c r="AM4" i="37"/>
  <c r="AM5" i="37"/>
  <c r="AM6" i="37"/>
  <c r="AM7" i="37"/>
  <c r="AM8" i="37"/>
  <c r="AM9" i="37"/>
  <c r="AM10" i="37"/>
  <c r="AM11" i="37"/>
  <c r="AM2" i="37"/>
  <c r="AL3" i="37"/>
  <c r="AL4" i="37"/>
  <c r="AL5" i="37"/>
  <c r="AL6" i="37"/>
  <c r="AL7" i="37"/>
  <c r="AL8" i="37"/>
  <c r="AL9" i="37"/>
  <c r="AL10" i="37"/>
  <c r="AL11" i="37"/>
  <c r="AL2" i="37"/>
  <c r="AD8" i="37"/>
  <c r="AD5" i="37"/>
  <c r="AD11" i="37"/>
  <c r="AD3" i="37"/>
  <c r="AD9" i="37"/>
  <c r="AD6" i="37"/>
  <c r="AD4" i="37"/>
  <c r="AD10" i="37"/>
  <c r="AD7" i="37"/>
  <c r="AC8" i="37"/>
  <c r="AF8" i="37" s="1"/>
  <c r="AC5" i="37"/>
  <c r="AC11" i="37"/>
  <c r="AC3" i="37"/>
  <c r="AC9" i="37"/>
  <c r="AC6" i="37"/>
  <c r="AF6" i="37" s="1"/>
  <c r="AC4" i="37"/>
  <c r="AC10" i="37"/>
  <c r="AC7" i="37"/>
  <c r="AG11" i="37" l="1"/>
  <c r="AG3" i="37"/>
  <c r="AG9" i="37"/>
  <c r="AT6" i="37"/>
  <c r="AG7" i="37"/>
  <c r="AF5" i="37"/>
  <c r="AG10" i="37"/>
  <c r="AF4" i="37"/>
  <c r="AF11" i="37"/>
  <c r="AF3" i="37"/>
  <c r="AG8" i="37"/>
  <c r="AF10" i="37"/>
  <c r="AF9" i="37"/>
  <c r="AG6" i="37"/>
  <c r="AG5" i="37"/>
  <c r="AF7" i="37"/>
  <c r="AG4" i="37"/>
  <c r="AT9" i="37"/>
  <c r="AT4" i="37"/>
  <c r="AT5" i="37"/>
  <c r="AT11" i="37"/>
  <c r="AT3" i="37"/>
  <c r="AT10" i="37"/>
  <c r="AT8" i="37"/>
  <c r="AT2" i="37"/>
  <c r="AT7" i="37"/>
  <c r="AK8" i="37"/>
  <c r="AK7" i="37"/>
  <c r="AK6" i="37"/>
  <c r="AK5" i="37"/>
  <c r="AK4" i="37"/>
  <c r="AK11" i="37"/>
  <c r="AK3" i="37"/>
  <c r="AK10" i="37"/>
  <c r="AK2" i="37"/>
  <c r="AK9" i="37"/>
  <c r="AP10" i="37"/>
  <c r="AP9" i="37"/>
  <c r="AP4" i="37"/>
  <c r="AP11" i="37"/>
  <c r="AP3" i="37"/>
  <c r="AP5" i="37"/>
  <c r="AP2" i="37"/>
  <c r="AE10" i="37"/>
  <c r="AE6" i="37"/>
  <c r="AE8" i="37"/>
  <c r="AE4" i="37"/>
  <c r="AE9" i="37"/>
  <c r="AE3" i="37"/>
  <c r="AE5" i="37"/>
  <c r="AE7" i="37"/>
  <c r="AE11" i="37"/>
  <c r="AH6" i="37" l="1"/>
  <c r="AH11" i="37"/>
  <c r="AH8" i="37"/>
  <c r="AH9" i="37"/>
  <c r="AH5" i="37"/>
  <c r="AH10" i="37"/>
  <c r="AH7" i="37"/>
  <c r="AH3" i="37"/>
  <c r="AH4" i="37"/>
  <c r="AP6" i="37"/>
  <c r="AP7" i="37"/>
  <c r="AP8" i="37"/>
  <c r="AD2" i="37" l="1"/>
  <c r="AC2" i="37"/>
  <c r="V2" i="37"/>
  <c r="V8" i="37"/>
  <c r="V5" i="37"/>
  <c r="V11" i="37"/>
  <c r="V3" i="37"/>
  <c r="V9" i="37"/>
  <c r="V6" i="37"/>
  <c r="V4" i="37"/>
  <c r="V10" i="37"/>
  <c r="V7" i="37"/>
  <c r="T2" i="37"/>
  <c r="T8" i="37"/>
  <c r="T5" i="37"/>
  <c r="T11" i="37"/>
  <c r="T3" i="37"/>
  <c r="T9" i="37"/>
  <c r="T6" i="37"/>
  <c r="T4" i="37"/>
  <c r="T10" i="37"/>
  <c r="T7" i="37"/>
  <c r="AF2" i="37" l="1"/>
  <c r="AG2" i="37"/>
  <c r="AE2" i="37"/>
  <c r="H9" i="41"/>
  <c r="H10" i="41"/>
  <c r="H11" i="41"/>
  <c r="H12" i="41"/>
  <c r="H13" i="41"/>
  <c r="H14" i="41"/>
  <c r="H15" i="41"/>
  <c r="H16" i="41"/>
  <c r="H17" i="41"/>
  <c r="H18" i="41"/>
  <c r="H19" i="41"/>
  <c r="H20" i="41"/>
  <c r="H21" i="41"/>
  <c r="H22" i="41"/>
  <c r="H23" i="41"/>
  <c r="H24" i="41"/>
  <c r="H25" i="41"/>
  <c r="H26" i="41"/>
  <c r="H27" i="41"/>
  <c r="H28" i="41"/>
  <c r="H29" i="41"/>
  <c r="H30" i="41"/>
  <c r="H31" i="41"/>
  <c r="H32" i="41"/>
  <c r="H33" i="41"/>
  <c r="H34" i="41"/>
  <c r="H35" i="41"/>
  <c r="H36" i="41"/>
  <c r="H37" i="41"/>
  <c r="H38" i="41"/>
  <c r="H39" i="41"/>
  <c r="H40" i="41"/>
  <c r="H41" i="41"/>
  <c r="H42" i="41"/>
  <c r="H43" i="41"/>
  <c r="H44" i="41"/>
  <c r="H45" i="41"/>
  <c r="H46" i="41"/>
  <c r="H47" i="41"/>
  <c r="H48" i="41"/>
  <c r="H49" i="41"/>
  <c r="H50" i="41"/>
  <c r="H51" i="41"/>
  <c r="H52" i="41"/>
  <c r="H53" i="41"/>
  <c r="H54" i="41"/>
  <c r="H55" i="41"/>
  <c r="H56" i="41"/>
  <c r="H57" i="41"/>
  <c r="H58" i="41"/>
  <c r="H59" i="41"/>
  <c r="H60" i="41"/>
  <c r="H61" i="41"/>
  <c r="H62" i="41"/>
  <c r="H63" i="41"/>
  <c r="H64" i="41"/>
  <c r="H65" i="41"/>
  <c r="H66" i="41"/>
  <c r="H67" i="41"/>
  <c r="H68" i="41"/>
  <c r="H69" i="41"/>
  <c r="H70" i="41"/>
  <c r="H71" i="41"/>
  <c r="H72" i="41"/>
  <c r="H73" i="41"/>
  <c r="H74" i="41"/>
  <c r="H75" i="41"/>
  <c r="H76" i="41"/>
  <c r="H77" i="41"/>
  <c r="H78" i="41"/>
  <c r="H79" i="41"/>
  <c r="H80" i="41"/>
  <c r="H81" i="41"/>
  <c r="H82" i="41"/>
  <c r="H83" i="41"/>
  <c r="H84" i="41"/>
  <c r="H85" i="41"/>
  <c r="H86" i="41"/>
  <c r="H87" i="41"/>
  <c r="H88" i="41"/>
  <c r="H89" i="41"/>
  <c r="H90" i="41"/>
  <c r="H91" i="41"/>
  <c r="H92" i="41"/>
  <c r="H93" i="41"/>
  <c r="H94" i="41"/>
  <c r="H95" i="41"/>
  <c r="H96" i="41"/>
  <c r="H97" i="41"/>
  <c r="H98" i="41"/>
  <c r="H99" i="41"/>
  <c r="H100" i="41"/>
  <c r="H101" i="41"/>
  <c r="H102" i="41"/>
  <c r="H103" i="41"/>
  <c r="H104" i="41"/>
  <c r="H105" i="41"/>
  <c r="H106" i="41"/>
  <c r="H107" i="41"/>
  <c r="H108" i="41"/>
  <c r="H109" i="41"/>
  <c r="H110" i="41"/>
  <c r="H111" i="41"/>
  <c r="H112" i="41"/>
  <c r="H113" i="41"/>
  <c r="H114" i="41"/>
  <c r="H115" i="41"/>
  <c r="H116" i="41"/>
  <c r="H117" i="41"/>
  <c r="H118" i="41"/>
  <c r="H119" i="41"/>
  <c r="H120" i="41"/>
  <c r="H121" i="41"/>
  <c r="H122" i="41"/>
  <c r="H123" i="41"/>
  <c r="H124" i="41"/>
  <c r="H125" i="41"/>
  <c r="H126" i="41"/>
  <c r="H127" i="41"/>
  <c r="H128" i="41"/>
  <c r="H129" i="41"/>
  <c r="H130" i="41"/>
  <c r="H131" i="41"/>
  <c r="H132" i="41"/>
  <c r="H133" i="41"/>
  <c r="H134" i="41"/>
  <c r="H135" i="41"/>
  <c r="H136" i="41"/>
  <c r="H137" i="41"/>
  <c r="H138" i="41"/>
  <c r="H139" i="41"/>
  <c r="H140" i="41"/>
  <c r="H141" i="41"/>
  <c r="H142" i="41"/>
  <c r="H143" i="41"/>
  <c r="H144" i="41"/>
  <c r="H145" i="41"/>
  <c r="H146" i="41"/>
  <c r="H147" i="41"/>
  <c r="H148" i="41"/>
  <c r="H149" i="41"/>
  <c r="H150" i="41"/>
  <c r="H151" i="41"/>
  <c r="H152" i="41"/>
  <c r="H153" i="41"/>
  <c r="H154" i="41"/>
  <c r="H155" i="41"/>
  <c r="H156" i="41"/>
  <c r="H157" i="41"/>
  <c r="H158" i="41"/>
  <c r="H159" i="41"/>
  <c r="H160" i="41"/>
  <c r="H161" i="41"/>
  <c r="H162" i="41"/>
  <c r="H163" i="41"/>
  <c r="H164" i="41"/>
  <c r="H165" i="41"/>
  <c r="H166" i="41"/>
  <c r="H167" i="41"/>
  <c r="H168" i="41"/>
  <c r="H169" i="41"/>
  <c r="H170" i="41"/>
  <c r="H171" i="41"/>
  <c r="H172" i="41"/>
  <c r="H173" i="41"/>
  <c r="H174" i="41"/>
  <c r="H175" i="41"/>
  <c r="H176" i="41"/>
  <c r="H177" i="41"/>
  <c r="H178" i="41"/>
  <c r="H179" i="41"/>
  <c r="H180" i="41"/>
  <c r="H181" i="41"/>
  <c r="H182" i="41"/>
  <c r="H183" i="41"/>
  <c r="H184" i="41"/>
  <c r="H185" i="41"/>
  <c r="H186" i="41"/>
  <c r="H187" i="41"/>
  <c r="H188" i="41"/>
  <c r="H189" i="41"/>
  <c r="H190" i="41"/>
  <c r="H191" i="41"/>
  <c r="H192" i="41"/>
  <c r="H193" i="41"/>
  <c r="H194" i="41"/>
  <c r="H195" i="41"/>
  <c r="H196" i="41"/>
  <c r="H197" i="41"/>
  <c r="H198" i="41"/>
  <c r="H199" i="41"/>
  <c r="H200" i="41"/>
  <c r="H201" i="41"/>
  <c r="H202" i="41"/>
  <c r="H203" i="41"/>
  <c r="H204" i="41"/>
  <c r="H205" i="41"/>
  <c r="H206" i="41"/>
  <c r="H207" i="41"/>
  <c r="H208" i="41"/>
  <c r="H209" i="41"/>
  <c r="H210" i="41"/>
  <c r="H211" i="41"/>
  <c r="H212" i="41"/>
  <c r="H213" i="41"/>
  <c r="H214" i="41"/>
  <c r="H215" i="41"/>
  <c r="H216" i="41"/>
  <c r="H217" i="41"/>
  <c r="H218" i="41"/>
  <c r="H219" i="41"/>
  <c r="H220" i="41"/>
  <c r="H221" i="41"/>
  <c r="H222" i="41"/>
  <c r="H223" i="41"/>
  <c r="H224" i="41"/>
  <c r="H225" i="41"/>
  <c r="H226" i="41"/>
  <c r="H227" i="41"/>
  <c r="H228" i="41"/>
  <c r="H229" i="41"/>
  <c r="H230" i="41"/>
  <c r="H231" i="41"/>
  <c r="H232" i="41"/>
  <c r="H233" i="41"/>
  <c r="H234" i="41"/>
  <c r="H235" i="41"/>
  <c r="H236" i="41"/>
  <c r="H237" i="41"/>
  <c r="H238" i="41"/>
  <c r="H239" i="41"/>
  <c r="H240" i="41"/>
  <c r="H241" i="41"/>
  <c r="H242" i="41"/>
  <c r="H243" i="41"/>
  <c r="H244" i="41"/>
  <c r="H245" i="41"/>
  <c r="H246" i="41"/>
  <c r="H247" i="41"/>
  <c r="H248" i="41"/>
  <c r="H249" i="41"/>
  <c r="H250" i="41"/>
  <c r="H251" i="41"/>
  <c r="H252" i="41"/>
  <c r="H253" i="41"/>
  <c r="H254" i="41"/>
  <c r="H255" i="41"/>
  <c r="H256" i="41"/>
  <c r="H257" i="41"/>
  <c r="H258" i="41"/>
  <c r="H259" i="41"/>
  <c r="H260" i="41"/>
  <c r="H261" i="41"/>
  <c r="H262" i="41"/>
  <c r="H263" i="41"/>
  <c r="H264" i="41"/>
  <c r="H265" i="41"/>
  <c r="H266" i="41"/>
  <c r="H267" i="41"/>
  <c r="H268" i="41"/>
  <c r="H269" i="41"/>
  <c r="H270" i="41"/>
  <c r="H271" i="41"/>
  <c r="H272" i="41"/>
  <c r="H273" i="41"/>
  <c r="H274" i="41"/>
  <c r="H275" i="41"/>
  <c r="H276" i="41"/>
  <c r="H277" i="41"/>
  <c r="H278" i="41"/>
  <c r="H279" i="41"/>
  <c r="H280" i="41"/>
  <c r="H281" i="41"/>
  <c r="H282" i="41"/>
  <c r="H283" i="41"/>
  <c r="H284" i="41"/>
  <c r="H285" i="41"/>
  <c r="H286" i="41"/>
  <c r="H287" i="41"/>
  <c r="H288" i="41"/>
  <c r="H289" i="41"/>
  <c r="H290" i="41"/>
  <c r="H291" i="41"/>
  <c r="H292" i="41"/>
  <c r="H293" i="41"/>
  <c r="H294" i="41"/>
  <c r="H295" i="41"/>
  <c r="H296" i="41"/>
  <c r="H297" i="41"/>
  <c r="H298" i="41"/>
  <c r="H299" i="41"/>
  <c r="H300" i="41"/>
  <c r="H301" i="41"/>
  <c r="H302" i="41"/>
  <c r="H303" i="41"/>
  <c r="H304" i="41"/>
  <c r="H305" i="41"/>
  <c r="H306" i="41"/>
  <c r="H307" i="41"/>
  <c r="H308" i="41"/>
  <c r="H309" i="41"/>
  <c r="H310" i="41"/>
  <c r="H311" i="41"/>
  <c r="H312" i="41"/>
  <c r="H313" i="41"/>
  <c r="H314" i="41"/>
  <c r="H315" i="41"/>
  <c r="H316" i="41"/>
  <c r="H317" i="41"/>
  <c r="H318" i="41"/>
  <c r="H319" i="41"/>
  <c r="H320" i="41"/>
  <c r="H321" i="41"/>
  <c r="H322" i="41"/>
  <c r="H323" i="41"/>
  <c r="H324" i="41"/>
  <c r="H325" i="41"/>
  <c r="H326" i="41"/>
  <c r="H327" i="41"/>
  <c r="H328" i="41"/>
  <c r="H329" i="41"/>
  <c r="H330" i="41"/>
  <c r="H331" i="41"/>
  <c r="H332" i="41"/>
  <c r="H333" i="41"/>
  <c r="H334" i="41"/>
  <c r="H335" i="41"/>
  <c r="H336" i="41"/>
  <c r="H337" i="41"/>
  <c r="H338" i="41"/>
  <c r="H339" i="41"/>
  <c r="H340" i="41"/>
  <c r="H341" i="41"/>
  <c r="H342" i="41"/>
  <c r="H343" i="41"/>
  <c r="H344" i="41"/>
  <c r="H345" i="41"/>
  <c r="H346" i="41"/>
  <c r="H347" i="41"/>
  <c r="H348" i="41"/>
  <c r="H349" i="41"/>
  <c r="H350" i="41"/>
  <c r="H351" i="41"/>
  <c r="H352" i="41"/>
  <c r="H353" i="41"/>
  <c r="H354" i="41"/>
  <c r="H355" i="41"/>
  <c r="H356" i="41"/>
  <c r="H357" i="41"/>
  <c r="H358" i="41"/>
  <c r="H359" i="41"/>
  <c r="H360" i="41"/>
  <c r="H361" i="41"/>
  <c r="H362" i="41"/>
  <c r="H363" i="41"/>
  <c r="H364" i="41"/>
  <c r="H365" i="41"/>
  <c r="H366" i="41"/>
  <c r="H367" i="41"/>
  <c r="H368" i="41"/>
  <c r="H369" i="41"/>
  <c r="H370" i="41"/>
  <c r="H371" i="41"/>
  <c r="H372" i="41"/>
  <c r="H373" i="41"/>
  <c r="H374" i="41"/>
  <c r="H375" i="41"/>
  <c r="H376" i="41"/>
  <c r="H377" i="41"/>
  <c r="H378" i="41"/>
  <c r="H379" i="41"/>
  <c r="H380" i="41"/>
  <c r="H381" i="41"/>
  <c r="H382" i="41"/>
  <c r="H383" i="41"/>
  <c r="H384" i="41"/>
  <c r="H385" i="41"/>
  <c r="H386" i="41"/>
  <c r="H387" i="41"/>
  <c r="H388" i="41"/>
  <c r="H389" i="41"/>
  <c r="H390" i="41"/>
  <c r="H391" i="41"/>
  <c r="H392" i="41"/>
  <c r="H393" i="41"/>
  <c r="H394" i="41"/>
  <c r="H395" i="41"/>
  <c r="H396" i="41"/>
  <c r="H397" i="41"/>
  <c r="H398" i="41"/>
  <c r="H399" i="41"/>
  <c r="H400" i="41"/>
  <c r="H401" i="41"/>
  <c r="H402" i="41"/>
  <c r="H403" i="41"/>
  <c r="H404" i="41"/>
  <c r="H405" i="41"/>
  <c r="H406" i="41"/>
  <c r="H407" i="41"/>
  <c r="H408" i="41"/>
  <c r="H409" i="41"/>
  <c r="H410" i="41"/>
  <c r="H411" i="41"/>
  <c r="H412" i="41"/>
  <c r="H413" i="41"/>
  <c r="H414" i="41"/>
  <c r="H415" i="41"/>
  <c r="H416" i="41"/>
  <c r="H417" i="41"/>
  <c r="H418" i="41"/>
  <c r="H419" i="41"/>
  <c r="H420" i="41"/>
  <c r="H421" i="41"/>
  <c r="H422" i="41"/>
  <c r="H423" i="41"/>
  <c r="H424" i="41"/>
  <c r="H425" i="41"/>
  <c r="H426" i="41"/>
  <c r="H427" i="41"/>
  <c r="H428" i="41"/>
  <c r="H429" i="41"/>
  <c r="H430" i="41"/>
  <c r="H431" i="41"/>
  <c r="H432" i="41"/>
  <c r="H433" i="41"/>
  <c r="H434" i="41"/>
  <c r="H435" i="41"/>
  <c r="H436" i="41"/>
  <c r="H437" i="41"/>
  <c r="H438" i="41"/>
  <c r="H439" i="41"/>
  <c r="H440" i="41"/>
  <c r="H441" i="41"/>
  <c r="H442" i="41"/>
  <c r="H443" i="41"/>
  <c r="H444" i="41"/>
  <c r="H445" i="41"/>
  <c r="H446" i="41"/>
  <c r="H447" i="41"/>
  <c r="H448" i="41"/>
  <c r="H449" i="41"/>
  <c r="H450" i="41"/>
  <c r="H451" i="41"/>
  <c r="H452" i="41"/>
  <c r="H453" i="41"/>
  <c r="H454" i="41"/>
  <c r="H455" i="41"/>
  <c r="H456" i="41"/>
  <c r="H457" i="41"/>
  <c r="H458" i="41"/>
  <c r="H459" i="41"/>
  <c r="H460" i="41"/>
  <c r="H461" i="41"/>
  <c r="H462" i="41"/>
  <c r="H463" i="41"/>
  <c r="H464" i="41"/>
  <c r="H465" i="41"/>
  <c r="H466" i="41"/>
  <c r="H467" i="41"/>
  <c r="H468" i="41"/>
  <c r="H469" i="41"/>
  <c r="H470" i="41"/>
  <c r="H471" i="41"/>
  <c r="H472" i="41"/>
  <c r="H473" i="41"/>
  <c r="H474" i="41"/>
  <c r="H475" i="41"/>
  <c r="H476" i="41"/>
  <c r="H477" i="41"/>
  <c r="H478" i="41"/>
  <c r="H479" i="41"/>
  <c r="H480" i="41"/>
  <c r="H481" i="41"/>
  <c r="H482" i="41"/>
  <c r="H483" i="41"/>
  <c r="H484" i="41"/>
  <c r="H485" i="41"/>
  <c r="H486" i="41"/>
  <c r="H487" i="41"/>
  <c r="H488" i="41"/>
  <c r="H489" i="41"/>
  <c r="H490" i="41"/>
  <c r="H491" i="41"/>
  <c r="H492" i="41"/>
  <c r="H493" i="41"/>
  <c r="H494" i="41"/>
  <c r="H495" i="41"/>
  <c r="H496" i="41"/>
  <c r="H497" i="41"/>
  <c r="H498" i="41"/>
  <c r="H499" i="41"/>
  <c r="H500" i="41"/>
  <c r="H501" i="41"/>
  <c r="H502" i="41"/>
  <c r="H503" i="41"/>
  <c r="H504" i="41"/>
  <c r="H505" i="41"/>
  <c r="H506" i="41"/>
  <c r="H507" i="41"/>
  <c r="H508" i="41"/>
  <c r="H509" i="41"/>
  <c r="H510" i="41"/>
  <c r="H511" i="41"/>
  <c r="H512" i="41"/>
  <c r="H513" i="41"/>
  <c r="H514" i="41"/>
  <c r="H515" i="41"/>
  <c r="H516" i="41"/>
  <c r="H517" i="41"/>
  <c r="H518" i="41"/>
  <c r="H519" i="41"/>
  <c r="H520" i="41"/>
  <c r="H521" i="41"/>
  <c r="H522" i="41"/>
  <c r="H523" i="41"/>
  <c r="H524" i="41"/>
  <c r="H525" i="41"/>
  <c r="H526" i="41"/>
  <c r="H527" i="41"/>
  <c r="H528" i="41"/>
  <c r="H529" i="41"/>
  <c r="H530" i="41"/>
  <c r="H531" i="41"/>
  <c r="H532" i="41"/>
  <c r="H533" i="41"/>
  <c r="H534" i="41"/>
  <c r="H535" i="41"/>
  <c r="H536" i="41"/>
  <c r="H537" i="41"/>
  <c r="H538" i="41"/>
  <c r="H539" i="41"/>
  <c r="H540" i="41"/>
  <c r="H541" i="41"/>
  <c r="H542" i="41"/>
  <c r="H543" i="41"/>
  <c r="H544" i="41"/>
  <c r="H545" i="41"/>
  <c r="H546" i="41"/>
  <c r="H547" i="41"/>
  <c r="H548" i="41"/>
  <c r="H549" i="41"/>
  <c r="H550" i="41"/>
  <c r="H551" i="41"/>
  <c r="H552" i="41"/>
  <c r="H553" i="41"/>
  <c r="H554" i="41"/>
  <c r="H555" i="41"/>
  <c r="H556" i="41"/>
  <c r="H557" i="41"/>
  <c r="H558" i="41"/>
  <c r="H559" i="41"/>
  <c r="H560" i="41"/>
  <c r="H561" i="41"/>
  <c r="H562" i="41"/>
  <c r="H563" i="41"/>
  <c r="H564" i="41"/>
  <c r="H565" i="41"/>
  <c r="H566" i="41"/>
  <c r="H567" i="41"/>
  <c r="H568" i="41"/>
  <c r="H569" i="41"/>
  <c r="H570" i="41"/>
  <c r="H571" i="41"/>
  <c r="H572" i="41"/>
  <c r="H573" i="41"/>
  <c r="H574" i="41"/>
  <c r="H575" i="41"/>
  <c r="H576" i="41"/>
  <c r="H577" i="41"/>
  <c r="H578" i="41"/>
  <c r="H579" i="41"/>
  <c r="H580" i="41"/>
  <c r="H581" i="41"/>
  <c r="H582" i="41"/>
  <c r="H583" i="41"/>
  <c r="H584" i="41"/>
  <c r="H585" i="41"/>
  <c r="H586" i="41"/>
  <c r="H587" i="41"/>
  <c r="H588" i="41"/>
  <c r="H589" i="41"/>
  <c r="H590" i="41"/>
  <c r="H591" i="41"/>
  <c r="H592" i="41"/>
  <c r="H593" i="41"/>
  <c r="H594" i="41"/>
  <c r="H595" i="41"/>
  <c r="H596" i="41"/>
  <c r="H597" i="41"/>
  <c r="H598" i="41"/>
  <c r="H599" i="41"/>
  <c r="H600" i="41"/>
  <c r="H601" i="41"/>
  <c r="H602" i="41"/>
  <c r="H603" i="41"/>
  <c r="H604" i="41"/>
  <c r="H605" i="41"/>
  <c r="H606" i="41"/>
  <c r="H607" i="41"/>
  <c r="H608" i="41"/>
  <c r="H609" i="41"/>
  <c r="H610" i="41"/>
  <c r="H611" i="41"/>
  <c r="H612" i="41"/>
  <c r="H613" i="41"/>
  <c r="H614" i="41"/>
  <c r="H615" i="41"/>
  <c r="H616" i="41"/>
  <c r="H617" i="41"/>
  <c r="H618" i="41"/>
  <c r="H619" i="41"/>
  <c r="H620" i="41"/>
  <c r="H621" i="41"/>
  <c r="H622" i="41"/>
  <c r="H623" i="41"/>
  <c r="H624" i="41"/>
  <c r="H625" i="41"/>
  <c r="H626" i="41"/>
  <c r="H627" i="41"/>
  <c r="H628" i="41"/>
  <c r="H629" i="41"/>
  <c r="H630" i="41"/>
  <c r="H631" i="41"/>
  <c r="H632" i="41"/>
  <c r="H633" i="41"/>
  <c r="H634" i="41"/>
  <c r="H635" i="41"/>
  <c r="H636" i="41"/>
  <c r="H637" i="41"/>
  <c r="H638" i="41"/>
  <c r="H639" i="41"/>
  <c r="H640" i="41"/>
  <c r="H641" i="41"/>
  <c r="H642" i="41"/>
  <c r="H643" i="41"/>
  <c r="H644" i="41"/>
  <c r="H645" i="41"/>
  <c r="H646" i="41"/>
  <c r="H647" i="41"/>
  <c r="H648" i="41"/>
  <c r="H649" i="41"/>
  <c r="H650" i="41"/>
  <c r="H651" i="41"/>
  <c r="H652" i="41"/>
  <c r="H653" i="41"/>
  <c r="H654" i="41"/>
  <c r="H655" i="41"/>
  <c r="H656" i="41"/>
  <c r="H657" i="41"/>
  <c r="H658" i="41"/>
  <c r="H659" i="41"/>
  <c r="H660" i="41"/>
  <c r="H661" i="41"/>
  <c r="H662" i="41"/>
  <c r="H663" i="41"/>
  <c r="H664" i="41"/>
  <c r="H665" i="41"/>
  <c r="H666" i="41"/>
  <c r="H667" i="41"/>
  <c r="H668" i="41"/>
  <c r="H669" i="41"/>
  <c r="H670" i="41"/>
  <c r="H671" i="41"/>
  <c r="H672" i="41"/>
  <c r="H673" i="41"/>
  <c r="H674" i="41"/>
  <c r="H675" i="41"/>
  <c r="H676" i="41"/>
  <c r="H677" i="41"/>
  <c r="H678" i="41"/>
  <c r="H679" i="41"/>
  <c r="H680" i="41"/>
  <c r="H681" i="41"/>
  <c r="H682" i="41"/>
  <c r="H683" i="41"/>
  <c r="H684" i="41"/>
  <c r="H685" i="41"/>
  <c r="H686" i="41"/>
  <c r="H687" i="41"/>
  <c r="H688" i="41"/>
  <c r="H689" i="41"/>
  <c r="H690" i="41"/>
  <c r="H691" i="41"/>
  <c r="H692" i="41"/>
  <c r="H693" i="41"/>
  <c r="H694" i="41"/>
  <c r="H695" i="41"/>
  <c r="H696" i="41"/>
  <c r="H697" i="41"/>
  <c r="H698" i="41"/>
  <c r="H699" i="41"/>
  <c r="H700" i="41"/>
  <c r="H701" i="41"/>
  <c r="H702" i="41"/>
  <c r="H703" i="41"/>
  <c r="H704" i="41"/>
  <c r="H705" i="41"/>
  <c r="H706" i="41"/>
  <c r="H707" i="41"/>
  <c r="H708" i="41"/>
  <c r="H709" i="41"/>
  <c r="H710" i="41"/>
  <c r="H711" i="41"/>
  <c r="H712" i="41"/>
  <c r="H713" i="41"/>
  <c r="H714" i="41"/>
  <c r="H715" i="41"/>
  <c r="H716" i="41"/>
  <c r="H717" i="41"/>
  <c r="H718" i="41"/>
  <c r="H719" i="41"/>
  <c r="H720" i="41"/>
  <c r="H721" i="41"/>
  <c r="H722" i="41"/>
  <c r="H723" i="41"/>
  <c r="H724" i="41"/>
  <c r="H725" i="41"/>
  <c r="H726" i="41"/>
  <c r="H727" i="41"/>
  <c r="H728" i="41"/>
  <c r="H729" i="41"/>
  <c r="H730" i="41"/>
  <c r="H731" i="41"/>
  <c r="H732" i="41"/>
  <c r="H733" i="41"/>
  <c r="H734" i="41"/>
  <c r="H735" i="41"/>
  <c r="H736" i="41"/>
  <c r="H737" i="41"/>
  <c r="H738" i="41"/>
  <c r="H739" i="41"/>
  <c r="H740" i="41"/>
  <c r="H741" i="41"/>
  <c r="H742" i="41"/>
  <c r="H743" i="41"/>
  <c r="H744" i="41"/>
  <c r="H745" i="41"/>
  <c r="H746" i="41"/>
  <c r="H747" i="41"/>
  <c r="H748" i="41"/>
  <c r="H749" i="41"/>
  <c r="H750" i="41"/>
  <c r="H751" i="41"/>
  <c r="H752" i="41"/>
  <c r="H753" i="41"/>
  <c r="H754" i="41"/>
  <c r="H755" i="41"/>
  <c r="H756" i="41"/>
  <c r="H757" i="41"/>
  <c r="H758" i="41"/>
  <c r="H759" i="41"/>
  <c r="H760" i="41"/>
  <c r="H761" i="41"/>
  <c r="H762" i="41"/>
  <c r="H763" i="41"/>
  <c r="H764" i="41"/>
  <c r="H765" i="41"/>
  <c r="H766" i="41"/>
  <c r="H767" i="41"/>
  <c r="H768" i="41"/>
  <c r="H769" i="41"/>
  <c r="H770" i="41"/>
  <c r="H771" i="41"/>
  <c r="H772" i="41"/>
  <c r="H773" i="41"/>
  <c r="H774" i="41"/>
  <c r="H775" i="41"/>
  <c r="H776" i="41"/>
  <c r="H777" i="41"/>
  <c r="H778" i="41"/>
  <c r="H779" i="41"/>
  <c r="H780" i="41"/>
  <c r="H781" i="41"/>
  <c r="H782" i="41"/>
  <c r="H783" i="41"/>
  <c r="H784" i="41"/>
  <c r="H785" i="41"/>
  <c r="H786" i="41"/>
  <c r="H787" i="41"/>
  <c r="H788" i="41"/>
  <c r="H789" i="41"/>
  <c r="H790" i="41"/>
  <c r="H791" i="41"/>
  <c r="H792" i="41"/>
  <c r="H793" i="41"/>
  <c r="H794" i="41"/>
  <c r="H795" i="41"/>
  <c r="H796" i="41"/>
  <c r="H797" i="41"/>
  <c r="H798" i="41"/>
  <c r="H799" i="41"/>
  <c r="H800" i="41"/>
  <c r="H801" i="41"/>
  <c r="H802" i="41"/>
  <c r="H803" i="41"/>
  <c r="H804" i="41"/>
  <c r="H805" i="41"/>
  <c r="H806" i="41"/>
  <c r="H807" i="41"/>
  <c r="H808" i="41"/>
  <c r="H809" i="41"/>
  <c r="H810" i="41"/>
  <c r="H811" i="41"/>
  <c r="H812" i="41"/>
  <c r="H813" i="41"/>
  <c r="H814" i="41"/>
  <c r="H815" i="41"/>
  <c r="H816" i="41"/>
  <c r="H817" i="41"/>
  <c r="H818" i="41"/>
  <c r="H819" i="41"/>
  <c r="H820" i="41"/>
  <c r="H821" i="41"/>
  <c r="H822" i="41"/>
  <c r="H823" i="41"/>
  <c r="H824" i="41"/>
  <c r="H825" i="41"/>
  <c r="H826" i="41"/>
  <c r="H827" i="41"/>
  <c r="H828" i="41"/>
  <c r="H829" i="41"/>
  <c r="H830" i="41"/>
  <c r="H831" i="41"/>
  <c r="H832" i="41"/>
  <c r="H833" i="41"/>
  <c r="H834" i="41"/>
  <c r="H835" i="41"/>
  <c r="H836" i="41"/>
  <c r="H837" i="41"/>
  <c r="H838" i="41"/>
  <c r="H839" i="41"/>
  <c r="H840" i="41"/>
  <c r="H841" i="41"/>
  <c r="H842" i="41"/>
  <c r="H843" i="41"/>
  <c r="H844" i="41"/>
  <c r="H845" i="41"/>
  <c r="H846" i="41"/>
  <c r="H847" i="41"/>
  <c r="H848" i="41"/>
  <c r="H849" i="41"/>
  <c r="H850" i="41"/>
  <c r="H851" i="41"/>
  <c r="H852" i="41"/>
  <c r="H853" i="41"/>
  <c r="H854" i="41"/>
  <c r="H855" i="41"/>
  <c r="H856" i="41"/>
  <c r="H857" i="41"/>
  <c r="H858" i="41"/>
  <c r="H859" i="41"/>
  <c r="H860" i="41"/>
  <c r="H861" i="41"/>
  <c r="H862" i="41"/>
  <c r="H863" i="41"/>
  <c r="H864" i="41"/>
  <c r="H865" i="41"/>
  <c r="H866" i="41"/>
  <c r="H867" i="41"/>
  <c r="H868" i="41"/>
  <c r="H869" i="41"/>
  <c r="H870" i="41"/>
  <c r="H871" i="41"/>
  <c r="H872" i="41"/>
  <c r="H873" i="41"/>
  <c r="H874" i="41"/>
  <c r="H875" i="41"/>
  <c r="H876" i="41"/>
  <c r="H877" i="41"/>
  <c r="H878" i="41"/>
  <c r="H879" i="41"/>
  <c r="H880" i="41"/>
  <c r="H881" i="41"/>
  <c r="H882" i="41"/>
  <c r="H883" i="41"/>
  <c r="H884" i="41"/>
  <c r="H885" i="41"/>
  <c r="H886" i="41"/>
  <c r="H887" i="41"/>
  <c r="H888" i="41"/>
  <c r="H889" i="41"/>
  <c r="H890" i="41"/>
  <c r="H891" i="41"/>
  <c r="H892" i="41"/>
  <c r="H893" i="41"/>
  <c r="H894" i="41"/>
  <c r="H895" i="41"/>
  <c r="H896" i="41"/>
  <c r="H897" i="41"/>
  <c r="H898" i="41"/>
  <c r="H899" i="41"/>
  <c r="H900" i="41"/>
  <c r="H901" i="41"/>
  <c r="H902" i="41"/>
  <c r="H903" i="41"/>
  <c r="H904" i="41"/>
  <c r="H905" i="41"/>
  <c r="H906" i="41"/>
  <c r="H907" i="41"/>
  <c r="H908" i="41"/>
  <c r="H909" i="41"/>
  <c r="H910" i="41"/>
  <c r="H911" i="41"/>
  <c r="H912" i="41"/>
  <c r="H913" i="41"/>
  <c r="H914" i="41"/>
  <c r="H915" i="41"/>
  <c r="H916" i="41"/>
  <c r="H917" i="41"/>
  <c r="H918" i="41"/>
  <c r="H919" i="41"/>
  <c r="H920" i="41"/>
  <c r="H921" i="41"/>
  <c r="H922" i="41"/>
  <c r="H923" i="41"/>
  <c r="H924" i="41"/>
  <c r="H925" i="41"/>
  <c r="H926" i="41"/>
  <c r="H927" i="41"/>
  <c r="H928" i="41"/>
  <c r="H929" i="41"/>
  <c r="H930" i="41"/>
  <c r="H931" i="41"/>
  <c r="H932" i="41"/>
  <c r="H933" i="41"/>
  <c r="H934" i="41"/>
  <c r="H935" i="41"/>
  <c r="H936" i="41"/>
  <c r="H937" i="41"/>
  <c r="H938" i="41"/>
  <c r="H939" i="41"/>
  <c r="H940" i="41"/>
  <c r="H941" i="41"/>
  <c r="H942" i="41"/>
  <c r="H943" i="41"/>
  <c r="H944" i="41"/>
  <c r="H945" i="41"/>
  <c r="H946" i="41"/>
  <c r="H947" i="41"/>
  <c r="H948" i="41"/>
  <c r="H949" i="41"/>
  <c r="H950" i="41"/>
  <c r="H951" i="41"/>
  <c r="H952" i="41"/>
  <c r="H953" i="41"/>
  <c r="H954" i="41"/>
  <c r="H955" i="41"/>
  <c r="H956" i="41"/>
  <c r="H957" i="41"/>
  <c r="H958" i="41"/>
  <c r="H959" i="41"/>
  <c r="H960" i="41"/>
  <c r="H961" i="41"/>
  <c r="H962" i="41"/>
  <c r="H963" i="41"/>
  <c r="H964" i="41"/>
  <c r="H965" i="41"/>
  <c r="H966" i="41"/>
  <c r="H967" i="41"/>
  <c r="H968" i="41"/>
  <c r="H969" i="41"/>
  <c r="H970" i="41"/>
  <c r="H971" i="41"/>
  <c r="H972" i="41"/>
  <c r="H973" i="41"/>
  <c r="H974" i="41"/>
  <c r="H975" i="41"/>
  <c r="H976" i="41"/>
  <c r="H977" i="41"/>
  <c r="H978" i="41"/>
  <c r="H979" i="41"/>
  <c r="H980" i="41"/>
  <c r="H981" i="41"/>
  <c r="H982" i="41"/>
  <c r="H983" i="41"/>
  <c r="H984" i="41"/>
  <c r="H985" i="41"/>
  <c r="H986" i="41"/>
  <c r="H987" i="41"/>
  <c r="H988" i="41"/>
  <c r="H989" i="41"/>
  <c r="H990" i="41"/>
  <c r="H991" i="41"/>
  <c r="H992" i="41"/>
  <c r="H993" i="41"/>
  <c r="H994" i="41"/>
  <c r="H995" i="41"/>
  <c r="H996" i="41"/>
  <c r="H997" i="41"/>
  <c r="H998" i="41"/>
  <c r="H999" i="41"/>
  <c r="H1000" i="41"/>
  <c r="H1001" i="41"/>
  <c r="H1002" i="41"/>
  <c r="H1003" i="41"/>
  <c r="H1004" i="41"/>
  <c r="H1005" i="41"/>
  <c r="H1006" i="41"/>
  <c r="H1007" i="41"/>
  <c r="H1008" i="41"/>
  <c r="H1009" i="41"/>
  <c r="H1010" i="41"/>
  <c r="H1011" i="41"/>
  <c r="H1012" i="41"/>
  <c r="H1013" i="41"/>
  <c r="H1014" i="41"/>
  <c r="H1015" i="41"/>
  <c r="H1016" i="41"/>
  <c r="H1017" i="41"/>
  <c r="H1018" i="41"/>
  <c r="H1019" i="41"/>
  <c r="H1020" i="41"/>
  <c r="H1021" i="41"/>
  <c r="H1022" i="41"/>
  <c r="H1023" i="41"/>
  <c r="H1024" i="41"/>
  <c r="H1025" i="41"/>
  <c r="H1026" i="41"/>
  <c r="H1027" i="41"/>
  <c r="H1028" i="41"/>
  <c r="H1029" i="41"/>
  <c r="H1030" i="41"/>
  <c r="H1031" i="41"/>
  <c r="H1032" i="41"/>
  <c r="H1033" i="41"/>
  <c r="H1034" i="41"/>
  <c r="H1035" i="41"/>
  <c r="H1036" i="41"/>
  <c r="H1037" i="41"/>
  <c r="H1038" i="41"/>
  <c r="H1039" i="41"/>
  <c r="H1040" i="41"/>
  <c r="H1041" i="41"/>
  <c r="H1042" i="41"/>
  <c r="H1043" i="41"/>
  <c r="H1044" i="41"/>
  <c r="H1045" i="41"/>
  <c r="H1046" i="41"/>
  <c r="H1047" i="41"/>
  <c r="H1048" i="41"/>
  <c r="H1049" i="41"/>
  <c r="H1050" i="41"/>
  <c r="H1051" i="41"/>
  <c r="H1052" i="41"/>
  <c r="H1053" i="41"/>
  <c r="H1054" i="41"/>
  <c r="H1055" i="41"/>
  <c r="H1056" i="41"/>
  <c r="H1057" i="41"/>
  <c r="H1058" i="41"/>
  <c r="H1059" i="41"/>
  <c r="H1060" i="41"/>
  <c r="H1061" i="41"/>
  <c r="H1062" i="41"/>
  <c r="H1063" i="41"/>
  <c r="H1064" i="41"/>
  <c r="H1065" i="41"/>
  <c r="H1066" i="41"/>
  <c r="H1067" i="41"/>
  <c r="H1068" i="41"/>
  <c r="H1069" i="41"/>
  <c r="H1070" i="41"/>
  <c r="H1071" i="41"/>
  <c r="H1072" i="41"/>
  <c r="H1073" i="41"/>
  <c r="H1074" i="41"/>
  <c r="H1075" i="41"/>
  <c r="H1076" i="41"/>
  <c r="H1077" i="41"/>
  <c r="H1078" i="41"/>
  <c r="H1079" i="41"/>
  <c r="H1080" i="41"/>
  <c r="H1081" i="41"/>
  <c r="H1082" i="41"/>
  <c r="H1083" i="41"/>
  <c r="H1084" i="41"/>
  <c r="H1085" i="41"/>
  <c r="H1086" i="41"/>
  <c r="H1087" i="41"/>
  <c r="H1088" i="41"/>
  <c r="H1089" i="41"/>
  <c r="H1090" i="41"/>
  <c r="H1091" i="41"/>
  <c r="H1092" i="41"/>
  <c r="H1093" i="41"/>
  <c r="H1094" i="41"/>
  <c r="H1095" i="41"/>
  <c r="H1096" i="41"/>
  <c r="H1097" i="41"/>
  <c r="H1098" i="41"/>
  <c r="H1099" i="41"/>
  <c r="H1100" i="41"/>
  <c r="H1101" i="41"/>
  <c r="H1102" i="41"/>
  <c r="H1103" i="41"/>
  <c r="H1104" i="41"/>
  <c r="H1105" i="41"/>
  <c r="H1106" i="41"/>
  <c r="H1107" i="41"/>
  <c r="H1108" i="41"/>
  <c r="H1109" i="41"/>
  <c r="H1110" i="41"/>
  <c r="H1111" i="41"/>
  <c r="H1112" i="41"/>
  <c r="H1113" i="41"/>
  <c r="H1114" i="41"/>
  <c r="H1115" i="41"/>
  <c r="H1116" i="41"/>
  <c r="H1117" i="41"/>
  <c r="H1118" i="41"/>
  <c r="H1119" i="41"/>
  <c r="H1120" i="41"/>
  <c r="H1121" i="41"/>
  <c r="H1122" i="41"/>
  <c r="H1123" i="41"/>
  <c r="H1124" i="41"/>
  <c r="H1125" i="41"/>
  <c r="H1126" i="41"/>
  <c r="H1127" i="41"/>
  <c r="H1128" i="41"/>
  <c r="H1129" i="41"/>
  <c r="H1130" i="41"/>
  <c r="H1131" i="41"/>
  <c r="H1132" i="41"/>
  <c r="H1133" i="41"/>
  <c r="H1134" i="41"/>
  <c r="H1135" i="41"/>
  <c r="H1136" i="41"/>
  <c r="H1137" i="41"/>
  <c r="H1138" i="41"/>
  <c r="H1139" i="41"/>
  <c r="H1140" i="41"/>
  <c r="H1141" i="41"/>
  <c r="H1142" i="41"/>
  <c r="H7" i="41"/>
  <c r="H8" i="41"/>
  <c r="G32" i="41"/>
  <c r="G33" i="41"/>
  <c r="G34" i="41"/>
  <c r="G35" i="41"/>
  <c r="G36" i="41"/>
  <c r="G37" i="41"/>
  <c r="G38" i="41"/>
  <c r="G39" i="41"/>
  <c r="G40" i="41"/>
  <c r="G41" i="41"/>
  <c r="G42" i="41"/>
  <c r="G43" i="41"/>
  <c r="G44" i="41"/>
  <c r="G45" i="41"/>
  <c r="G46" i="41"/>
  <c r="G47" i="41"/>
  <c r="G48" i="41"/>
  <c r="G49" i="41"/>
  <c r="G50" i="41"/>
  <c r="G51" i="41"/>
  <c r="G52" i="41"/>
  <c r="G53" i="41"/>
  <c r="G54" i="41"/>
  <c r="G55" i="41"/>
  <c r="G56" i="41"/>
  <c r="G57" i="41"/>
  <c r="G58" i="41"/>
  <c r="G59" i="41"/>
  <c r="G60" i="41"/>
  <c r="G61" i="41"/>
  <c r="G62" i="41"/>
  <c r="G63" i="41"/>
  <c r="G64" i="41"/>
  <c r="G65" i="41"/>
  <c r="G66" i="41"/>
  <c r="G67" i="41"/>
  <c r="G68" i="41"/>
  <c r="G69" i="41"/>
  <c r="G70" i="41"/>
  <c r="G71" i="41"/>
  <c r="G72" i="41"/>
  <c r="G73" i="41"/>
  <c r="G74" i="41"/>
  <c r="G75" i="41"/>
  <c r="G76" i="41"/>
  <c r="G77" i="41"/>
  <c r="G78" i="41"/>
  <c r="G79" i="41"/>
  <c r="G80" i="41"/>
  <c r="G81" i="41"/>
  <c r="G82" i="41"/>
  <c r="G83" i="41"/>
  <c r="G84" i="41"/>
  <c r="G85" i="41"/>
  <c r="G86" i="41"/>
  <c r="G87" i="41"/>
  <c r="G88" i="41"/>
  <c r="G89" i="41"/>
  <c r="G90" i="41"/>
  <c r="G91" i="41"/>
  <c r="G92" i="41"/>
  <c r="G93" i="41"/>
  <c r="G94" i="41"/>
  <c r="G95" i="41"/>
  <c r="G96" i="41"/>
  <c r="G97" i="41"/>
  <c r="G98" i="41"/>
  <c r="G99" i="41"/>
  <c r="G100" i="41"/>
  <c r="G101" i="41"/>
  <c r="G102" i="41"/>
  <c r="G103" i="41"/>
  <c r="G104" i="41"/>
  <c r="G105" i="41"/>
  <c r="G106" i="41"/>
  <c r="G107" i="41"/>
  <c r="G108" i="41"/>
  <c r="G109" i="41"/>
  <c r="G110" i="41"/>
  <c r="G111" i="41"/>
  <c r="G112" i="41"/>
  <c r="G113" i="41"/>
  <c r="G114" i="41"/>
  <c r="G115" i="41"/>
  <c r="G116" i="41"/>
  <c r="G117" i="41"/>
  <c r="G118" i="41"/>
  <c r="G119" i="41"/>
  <c r="G120" i="41"/>
  <c r="G121" i="41"/>
  <c r="G122" i="41"/>
  <c r="G123" i="41"/>
  <c r="G124" i="41"/>
  <c r="G125" i="41"/>
  <c r="G126" i="41"/>
  <c r="G127" i="41"/>
  <c r="G128" i="41"/>
  <c r="G129" i="41"/>
  <c r="G130" i="41"/>
  <c r="G131" i="41"/>
  <c r="G132" i="41"/>
  <c r="G133" i="41"/>
  <c r="G134" i="41"/>
  <c r="G135" i="41"/>
  <c r="G136" i="41"/>
  <c r="G137" i="41"/>
  <c r="G138" i="41"/>
  <c r="G139" i="41"/>
  <c r="G140" i="41"/>
  <c r="G141" i="41"/>
  <c r="G142" i="41"/>
  <c r="G143" i="41"/>
  <c r="G144" i="41"/>
  <c r="G145" i="41"/>
  <c r="G146" i="41"/>
  <c r="G147" i="41"/>
  <c r="G148" i="41"/>
  <c r="G149" i="41"/>
  <c r="G150" i="41"/>
  <c r="G151" i="41"/>
  <c r="G152" i="41"/>
  <c r="G153" i="41"/>
  <c r="G154" i="41"/>
  <c r="G155" i="41"/>
  <c r="G156" i="41"/>
  <c r="G157" i="41"/>
  <c r="G158" i="41"/>
  <c r="G159" i="41"/>
  <c r="G160" i="41"/>
  <c r="G161" i="41"/>
  <c r="G162" i="41"/>
  <c r="G163" i="41"/>
  <c r="G164" i="41"/>
  <c r="G165" i="41"/>
  <c r="G166" i="41"/>
  <c r="G167" i="41"/>
  <c r="G168" i="41"/>
  <c r="G169" i="41"/>
  <c r="G170" i="41"/>
  <c r="G171" i="41"/>
  <c r="G172" i="41"/>
  <c r="G173" i="41"/>
  <c r="G174" i="41"/>
  <c r="G175" i="41"/>
  <c r="G176" i="41"/>
  <c r="G177" i="41"/>
  <c r="G178" i="41"/>
  <c r="G179" i="41"/>
  <c r="G180" i="41"/>
  <c r="G181" i="41"/>
  <c r="G182" i="41"/>
  <c r="G183" i="41"/>
  <c r="G184" i="41"/>
  <c r="G185" i="41"/>
  <c r="G186" i="41"/>
  <c r="G187" i="41"/>
  <c r="G188" i="41"/>
  <c r="G189" i="41"/>
  <c r="G190" i="41"/>
  <c r="G191" i="41"/>
  <c r="G192" i="41"/>
  <c r="G193" i="41"/>
  <c r="G194" i="41"/>
  <c r="G195" i="41"/>
  <c r="G196" i="41"/>
  <c r="G197" i="41"/>
  <c r="G198" i="41"/>
  <c r="G199" i="41"/>
  <c r="G200" i="41"/>
  <c r="G201" i="41"/>
  <c r="G202" i="41"/>
  <c r="G203" i="41"/>
  <c r="G204" i="41"/>
  <c r="G205" i="41"/>
  <c r="G206" i="41"/>
  <c r="G207" i="41"/>
  <c r="G208" i="41"/>
  <c r="G209" i="41"/>
  <c r="G210" i="41"/>
  <c r="G211" i="41"/>
  <c r="G212" i="41"/>
  <c r="G213" i="41"/>
  <c r="G214" i="41"/>
  <c r="G215" i="41"/>
  <c r="G216" i="41"/>
  <c r="G217" i="41"/>
  <c r="G218" i="41"/>
  <c r="G219" i="41"/>
  <c r="G220" i="41"/>
  <c r="G221" i="41"/>
  <c r="G222" i="41"/>
  <c r="G223" i="41"/>
  <c r="G224" i="41"/>
  <c r="G225" i="41"/>
  <c r="G226" i="41"/>
  <c r="G227" i="41"/>
  <c r="G228" i="41"/>
  <c r="G229" i="41"/>
  <c r="G230" i="41"/>
  <c r="G231" i="41"/>
  <c r="G232" i="41"/>
  <c r="G233" i="41"/>
  <c r="G234" i="41"/>
  <c r="G235" i="41"/>
  <c r="G236" i="41"/>
  <c r="G237" i="41"/>
  <c r="G238" i="41"/>
  <c r="G239" i="41"/>
  <c r="G240" i="41"/>
  <c r="G241" i="41"/>
  <c r="G242" i="41"/>
  <c r="G243" i="41"/>
  <c r="G244" i="41"/>
  <c r="G245" i="41"/>
  <c r="G246" i="41"/>
  <c r="G247" i="41"/>
  <c r="G248" i="41"/>
  <c r="G249" i="41"/>
  <c r="G250" i="41"/>
  <c r="G251" i="41"/>
  <c r="G252" i="41"/>
  <c r="G253" i="41"/>
  <c r="G254" i="41"/>
  <c r="G255" i="41"/>
  <c r="G256" i="41"/>
  <c r="G257" i="41"/>
  <c r="G258" i="41"/>
  <c r="G259" i="41"/>
  <c r="G260" i="41"/>
  <c r="G261" i="41"/>
  <c r="G262" i="41"/>
  <c r="G263" i="41"/>
  <c r="G264" i="41"/>
  <c r="G265" i="41"/>
  <c r="G266" i="41"/>
  <c r="G267" i="41"/>
  <c r="G268" i="41"/>
  <c r="G269" i="41"/>
  <c r="G270" i="41"/>
  <c r="G271" i="41"/>
  <c r="G272" i="41"/>
  <c r="G273" i="41"/>
  <c r="G274" i="41"/>
  <c r="G275" i="41"/>
  <c r="G276" i="41"/>
  <c r="G277" i="41"/>
  <c r="G278" i="41"/>
  <c r="G279" i="41"/>
  <c r="G280" i="41"/>
  <c r="G281" i="41"/>
  <c r="G282" i="41"/>
  <c r="G283" i="41"/>
  <c r="G284" i="41"/>
  <c r="G285" i="41"/>
  <c r="G286" i="41"/>
  <c r="G287" i="41"/>
  <c r="G288" i="41"/>
  <c r="G289" i="41"/>
  <c r="G290" i="41"/>
  <c r="G291" i="41"/>
  <c r="G292" i="41"/>
  <c r="G293" i="41"/>
  <c r="G294" i="41"/>
  <c r="G295" i="41"/>
  <c r="G296" i="41"/>
  <c r="G297" i="41"/>
  <c r="G298" i="41"/>
  <c r="G299" i="41"/>
  <c r="G300" i="41"/>
  <c r="G301" i="41"/>
  <c r="G302" i="41"/>
  <c r="G303" i="41"/>
  <c r="G304" i="41"/>
  <c r="G305" i="41"/>
  <c r="G306" i="41"/>
  <c r="G307" i="41"/>
  <c r="G308" i="41"/>
  <c r="G309" i="41"/>
  <c r="G310" i="41"/>
  <c r="G311" i="41"/>
  <c r="G312" i="41"/>
  <c r="G313" i="41"/>
  <c r="G314" i="41"/>
  <c r="G315" i="41"/>
  <c r="G316" i="41"/>
  <c r="G317" i="41"/>
  <c r="G318" i="41"/>
  <c r="G319" i="41"/>
  <c r="G320" i="41"/>
  <c r="G321" i="41"/>
  <c r="G322" i="41"/>
  <c r="G323" i="41"/>
  <c r="G324" i="41"/>
  <c r="G325" i="41"/>
  <c r="G326" i="41"/>
  <c r="G327" i="41"/>
  <c r="G328" i="41"/>
  <c r="G329" i="41"/>
  <c r="G330" i="41"/>
  <c r="G331" i="41"/>
  <c r="G332" i="41"/>
  <c r="G333" i="41"/>
  <c r="G334" i="41"/>
  <c r="G335" i="41"/>
  <c r="G336" i="41"/>
  <c r="G337" i="41"/>
  <c r="G338" i="41"/>
  <c r="G339" i="41"/>
  <c r="G340" i="41"/>
  <c r="G341" i="41"/>
  <c r="G342" i="41"/>
  <c r="G343" i="41"/>
  <c r="G344" i="41"/>
  <c r="G345" i="41"/>
  <c r="G346" i="41"/>
  <c r="G347" i="41"/>
  <c r="G348" i="41"/>
  <c r="G349" i="41"/>
  <c r="G350" i="41"/>
  <c r="G351" i="41"/>
  <c r="G352" i="41"/>
  <c r="G353" i="41"/>
  <c r="G354" i="41"/>
  <c r="G355" i="41"/>
  <c r="G356" i="41"/>
  <c r="G357" i="41"/>
  <c r="G358" i="41"/>
  <c r="G359" i="41"/>
  <c r="G360" i="41"/>
  <c r="G361" i="41"/>
  <c r="G362" i="41"/>
  <c r="G363" i="41"/>
  <c r="G364" i="41"/>
  <c r="G365" i="41"/>
  <c r="G366" i="41"/>
  <c r="G367" i="41"/>
  <c r="G368" i="41"/>
  <c r="G369" i="41"/>
  <c r="G370" i="41"/>
  <c r="G371" i="41"/>
  <c r="G372" i="41"/>
  <c r="G373" i="41"/>
  <c r="G374" i="41"/>
  <c r="G375" i="41"/>
  <c r="G376" i="41"/>
  <c r="G377" i="41"/>
  <c r="G378" i="41"/>
  <c r="G379" i="41"/>
  <c r="G380" i="41"/>
  <c r="G381" i="41"/>
  <c r="G382" i="41"/>
  <c r="G383" i="41"/>
  <c r="G384" i="41"/>
  <c r="G385" i="41"/>
  <c r="G386" i="41"/>
  <c r="G387" i="41"/>
  <c r="G388" i="41"/>
  <c r="G389" i="41"/>
  <c r="G390" i="41"/>
  <c r="G391" i="41"/>
  <c r="G392" i="41"/>
  <c r="G393" i="41"/>
  <c r="G394" i="41"/>
  <c r="G395" i="41"/>
  <c r="G396" i="41"/>
  <c r="G397" i="41"/>
  <c r="G398" i="41"/>
  <c r="G399" i="41"/>
  <c r="G400" i="41"/>
  <c r="G401" i="41"/>
  <c r="G402" i="41"/>
  <c r="G403" i="41"/>
  <c r="G404" i="41"/>
  <c r="G405" i="41"/>
  <c r="G406" i="41"/>
  <c r="G407" i="41"/>
  <c r="G408" i="41"/>
  <c r="G409" i="41"/>
  <c r="G410" i="41"/>
  <c r="G411" i="41"/>
  <c r="G412" i="41"/>
  <c r="G413" i="41"/>
  <c r="G414" i="41"/>
  <c r="G415" i="41"/>
  <c r="G416" i="41"/>
  <c r="G417" i="41"/>
  <c r="G418" i="41"/>
  <c r="G419" i="41"/>
  <c r="G420" i="41"/>
  <c r="G421" i="41"/>
  <c r="G422" i="41"/>
  <c r="G423" i="41"/>
  <c r="G424" i="41"/>
  <c r="G425" i="41"/>
  <c r="G426" i="41"/>
  <c r="G427" i="41"/>
  <c r="G428" i="41"/>
  <c r="G429" i="41"/>
  <c r="G430" i="41"/>
  <c r="G431" i="41"/>
  <c r="G432" i="41"/>
  <c r="G433" i="41"/>
  <c r="G434" i="41"/>
  <c r="G435" i="41"/>
  <c r="G436" i="41"/>
  <c r="G437" i="41"/>
  <c r="G438" i="41"/>
  <c r="G439" i="41"/>
  <c r="G440" i="41"/>
  <c r="G441" i="41"/>
  <c r="G442" i="41"/>
  <c r="G443" i="41"/>
  <c r="G444" i="41"/>
  <c r="G445" i="41"/>
  <c r="G446" i="41"/>
  <c r="G447" i="41"/>
  <c r="G448" i="41"/>
  <c r="G449" i="41"/>
  <c r="G450" i="41"/>
  <c r="G451" i="41"/>
  <c r="G452" i="41"/>
  <c r="G453" i="41"/>
  <c r="G454" i="41"/>
  <c r="G455" i="41"/>
  <c r="G456" i="41"/>
  <c r="G457" i="41"/>
  <c r="G458" i="41"/>
  <c r="G459" i="41"/>
  <c r="G460" i="41"/>
  <c r="G461" i="41"/>
  <c r="G462" i="41"/>
  <c r="G463" i="41"/>
  <c r="G464" i="41"/>
  <c r="G465" i="41"/>
  <c r="G466" i="41"/>
  <c r="G467" i="41"/>
  <c r="G468" i="41"/>
  <c r="G469" i="41"/>
  <c r="G470" i="41"/>
  <c r="G471" i="41"/>
  <c r="G472" i="41"/>
  <c r="G473" i="41"/>
  <c r="G474" i="41"/>
  <c r="G475" i="41"/>
  <c r="G476" i="41"/>
  <c r="G477" i="41"/>
  <c r="G478" i="41"/>
  <c r="G479" i="41"/>
  <c r="G480" i="41"/>
  <c r="G481" i="41"/>
  <c r="G482" i="41"/>
  <c r="G483" i="41"/>
  <c r="G484" i="41"/>
  <c r="G485" i="41"/>
  <c r="G486" i="41"/>
  <c r="G487" i="41"/>
  <c r="G488" i="41"/>
  <c r="G489" i="41"/>
  <c r="G490" i="41"/>
  <c r="G491" i="41"/>
  <c r="G492" i="41"/>
  <c r="G493" i="41"/>
  <c r="G494" i="41"/>
  <c r="G495" i="41"/>
  <c r="G496" i="41"/>
  <c r="G497" i="41"/>
  <c r="G498" i="41"/>
  <c r="G499" i="41"/>
  <c r="G500" i="41"/>
  <c r="G501" i="41"/>
  <c r="G502" i="41"/>
  <c r="G503" i="41"/>
  <c r="G504" i="41"/>
  <c r="G505" i="41"/>
  <c r="G506" i="41"/>
  <c r="G507" i="41"/>
  <c r="G508" i="41"/>
  <c r="G509" i="41"/>
  <c r="G510" i="41"/>
  <c r="G511" i="41"/>
  <c r="G512" i="41"/>
  <c r="G513" i="41"/>
  <c r="G514" i="41"/>
  <c r="G515" i="41"/>
  <c r="G516" i="41"/>
  <c r="G517" i="41"/>
  <c r="G518" i="41"/>
  <c r="G519" i="41"/>
  <c r="G520" i="41"/>
  <c r="G521" i="41"/>
  <c r="G522" i="41"/>
  <c r="G523" i="41"/>
  <c r="G524" i="41"/>
  <c r="G525" i="41"/>
  <c r="G526" i="41"/>
  <c r="G527" i="41"/>
  <c r="G528" i="41"/>
  <c r="G529" i="41"/>
  <c r="G530" i="41"/>
  <c r="G531" i="41"/>
  <c r="G532" i="41"/>
  <c r="G533" i="41"/>
  <c r="G534" i="41"/>
  <c r="G535" i="41"/>
  <c r="G536" i="41"/>
  <c r="G537" i="41"/>
  <c r="G538" i="41"/>
  <c r="G539" i="41"/>
  <c r="G540" i="41"/>
  <c r="G541" i="41"/>
  <c r="G542" i="41"/>
  <c r="G543" i="41"/>
  <c r="G544" i="41"/>
  <c r="G545" i="41"/>
  <c r="G546" i="41"/>
  <c r="G547" i="41"/>
  <c r="G548" i="41"/>
  <c r="G549" i="41"/>
  <c r="G550" i="41"/>
  <c r="G551" i="41"/>
  <c r="G552" i="41"/>
  <c r="G553" i="41"/>
  <c r="G554" i="41"/>
  <c r="G555" i="41"/>
  <c r="G556" i="41"/>
  <c r="G557" i="41"/>
  <c r="G558" i="41"/>
  <c r="G559" i="41"/>
  <c r="G560" i="41"/>
  <c r="G561" i="41"/>
  <c r="G562" i="41"/>
  <c r="G563" i="41"/>
  <c r="G564" i="41"/>
  <c r="G565" i="41"/>
  <c r="G566" i="41"/>
  <c r="G567" i="41"/>
  <c r="G568" i="41"/>
  <c r="G569" i="41"/>
  <c r="G570" i="41"/>
  <c r="G571" i="41"/>
  <c r="G572" i="41"/>
  <c r="G573" i="41"/>
  <c r="G574" i="41"/>
  <c r="G575" i="41"/>
  <c r="G576" i="41"/>
  <c r="G577" i="41"/>
  <c r="G578" i="41"/>
  <c r="G579" i="41"/>
  <c r="G580" i="41"/>
  <c r="G581" i="41"/>
  <c r="G582" i="41"/>
  <c r="G583" i="41"/>
  <c r="G584" i="41"/>
  <c r="G585" i="41"/>
  <c r="G586" i="41"/>
  <c r="G587" i="41"/>
  <c r="G588" i="41"/>
  <c r="G589" i="41"/>
  <c r="G590" i="41"/>
  <c r="G591" i="41"/>
  <c r="G592" i="41"/>
  <c r="G593" i="41"/>
  <c r="G594" i="41"/>
  <c r="G595" i="41"/>
  <c r="G596" i="41"/>
  <c r="G597" i="41"/>
  <c r="G598" i="41"/>
  <c r="G599" i="41"/>
  <c r="G600" i="41"/>
  <c r="G601" i="41"/>
  <c r="G602" i="41"/>
  <c r="G603" i="41"/>
  <c r="G604" i="41"/>
  <c r="G605" i="41"/>
  <c r="G606" i="41"/>
  <c r="G607" i="41"/>
  <c r="G608" i="41"/>
  <c r="G609" i="41"/>
  <c r="G610" i="41"/>
  <c r="G611" i="41"/>
  <c r="G612" i="41"/>
  <c r="G613" i="41"/>
  <c r="G614" i="41"/>
  <c r="G615" i="41"/>
  <c r="G616" i="41"/>
  <c r="G617" i="41"/>
  <c r="G618" i="41"/>
  <c r="G619" i="41"/>
  <c r="G620" i="41"/>
  <c r="G621" i="41"/>
  <c r="G622" i="41"/>
  <c r="G623" i="41"/>
  <c r="G624" i="41"/>
  <c r="G625" i="41"/>
  <c r="G626" i="41"/>
  <c r="G627" i="41"/>
  <c r="G628" i="41"/>
  <c r="G629" i="41"/>
  <c r="G630" i="41"/>
  <c r="G631" i="41"/>
  <c r="G632" i="41"/>
  <c r="G633" i="41"/>
  <c r="G634" i="41"/>
  <c r="G635" i="41"/>
  <c r="G636" i="41"/>
  <c r="G637" i="41"/>
  <c r="G638" i="41"/>
  <c r="G639" i="41"/>
  <c r="G640" i="41"/>
  <c r="G641" i="41"/>
  <c r="G642" i="41"/>
  <c r="G643" i="41"/>
  <c r="G644" i="41"/>
  <c r="G645" i="41"/>
  <c r="G646" i="41"/>
  <c r="G647" i="41"/>
  <c r="G648" i="41"/>
  <c r="G649" i="41"/>
  <c r="G650" i="41"/>
  <c r="G651" i="41"/>
  <c r="G652" i="41"/>
  <c r="G653" i="41"/>
  <c r="G654" i="41"/>
  <c r="G655" i="41"/>
  <c r="G656" i="41"/>
  <c r="G657" i="41"/>
  <c r="G658" i="41"/>
  <c r="G659" i="41"/>
  <c r="G660" i="41"/>
  <c r="G661" i="41"/>
  <c r="G662" i="41"/>
  <c r="G663" i="41"/>
  <c r="G664" i="41"/>
  <c r="G665" i="41"/>
  <c r="G666" i="41"/>
  <c r="G667" i="41"/>
  <c r="G668" i="41"/>
  <c r="G669" i="41"/>
  <c r="G670" i="41"/>
  <c r="G671" i="41"/>
  <c r="G672" i="41"/>
  <c r="G673" i="41"/>
  <c r="G674" i="41"/>
  <c r="G675" i="41"/>
  <c r="G676" i="41"/>
  <c r="G677" i="41"/>
  <c r="G678" i="41"/>
  <c r="G679" i="41"/>
  <c r="G680" i="41"/>
  <c r="G681" i="41"/>
  <c r="G682" i="41"/>
  <c r="G683" i="41"/>
  <c r="G684" i="41"/>
  <c r="G685" i="41"/>
  <c r="G686" i="41"/>
  <c r="G687" i="41"/>
  <c r="G688" i="41"/>
  <c r="G689" i="41"/>
  <c r="G690" i="41"/>
  <c r="G691" i="41"/>
  <c r="G692" i="41"/>
  <c r="G693" i="41"/>
  <c r="G694" i="41"/>
  <c r="G695" i="41"/>
  <c r="G696" i="41"/>
  <c r="G697" i="41"/>
  <c r="G698" i="41"/>
  <c r="G699" i="41"/>
  <c r="G700" i="41"/>
  <c r="G701" i="41"/>
  <c r="G702" i="41"/>
  <c r="G703" i="41"/>
  <c r="G704" i="41"/>
  <c r="G705" i="41"/>
  <c r="G706" i="41"/>
  <c r="G707" i="41"/>
  <c r="G708" i="41"/>
  <c r="G709" i="41"/>
  <c r="G710" i="41"/>
  <c r="G711" i="41"/>
  <c r="G712" i="41"/>
  <c r="G713" i="41"/>
  <c r="G714" i="41"/>
  <c r="G715" i="41"/>
  <c r="G716" i="41"/>
  <c r="G717" i="41"/>
  <c r="G718" i="41"/>
  <c r="G719" i="41"/>
  <c r="G720" i="41"/>
  <c r="G721" i="41"/>
  <c r="G722" i="41"/>
  <c r="G723" i="41"/>
  <c r="G724" i="41"/>
  <c r="G725" i="41"/>
  <c r="G726" i="41"/>
  <c r="G727" i="41"/>
  <c r="G728" i="41"/>
  <c r="G729" i="41"/>
  <c r="G730" i="41"/>
  <c r="G731" i="41"/>
  <c r="G732" i="41"/>
  <c r="G733" i="41"/>
  <c r="G734" i="41"/>
  <c r="G735" i="41"/>
  <c r="G736" i="41"/>
  <c r="G737" i="41"/>
  <c r="G738" i="41"/>
  <c r="G739" i="41"/>
  <c r="G740" i="41"/>
  <c r="G741" i="41"/>
  <c r="G742" i="41"/>
  <c r="G743" i="41"/>
  <c r="G744" i="41"/>
  <c r="G745" i="41"/>
  <c r="G746" i="41"/>
  <c r="G747" i="41"/>
  <c r="G748" i="41"/>
  <c r="G749" i="41"/>
  <c r="G750" i="41"/>
  <c r="G751" i="41"/>
  <c r="G752" i="41"/>
  <c r="G753" i="41"/>
  <c r="G754" i="41"/>
  <c r="G755" i="41"/>
  <c r="G756" i="41"/>
  <c r="G757" i="41"/>
  <c r="G758" i="41"/>
  <c r="G759" i="41"/>
  <c r="G760" i="41"/>
  <c r="G761" i="41"/>
  <c r="G762" i="41"/>
  <c r="G763" i="41"/>
  <c r="G764" i="41"/>
  <c r="G765" i="41"/>
  <c r="G766" i="41"/>
  <c r="G767" i="41"/>
  <c r="G768" i="41"/>
  <c r="G769" i="41"/>
  <c r="G770" i="41"/>
  <c r="G771" i="41"/>
  <c r="G772" i="41"/>
  <c r="G773" i="41"/>
  <c r="G774" i="41"/>
  <c r="G775" i="41"/>
  <c r="G776" i="41"/>
  <c r="G777" i="41"/>
  <c r="G778" i="41"/>
  <c r="G779" i="41"/>
  <c r="G780" i="41"/>
  <c r="G781" i="41"/>
  <c r="G782" i="41"/>
  <c r="G783" i="41"/>
  <c r="G784" i="41"/>
  <c r="G785" i="41"/>
  <c r="G786" i="41"/>
  <c r="G787" i="41"/>
  <c r="G788" i="41"/>
  <c r="G789" i="41"/>
  <c r="G790" i="41"/>
  <c r="G791" i="41"/>
  <c r="G792" i="41"/>
  <c r="G793" i="41"/>
  <c r="G794" i="41"/>
  <c r="G795" i="41"/>
  <c r="G796" i="41"/>
  <c r="G797" i="41"/>
  <c r="G798" i="41"/>
  <c r="G799" i="41"/>
  <c r="G800" i="41"/>
  <c r="G801" i="41"/>
  <c r="G802" i="41"/>
  <c r="G803" i="41"/>
  <c r="G804" i="41"/>
  <c r="G805" i="41"/>
  <c r="G806" i="41"/>
  <c r="G807" i="41"/>
  <c r="G808" i="41"/>
  <c r="G809" i="41"/>
  <c r="G810" i="41"/>
  <c r="G811" i="41"/>
  <c r="G812" i="41"/>
  <c r="G813" i="41"/>
  <c r="G814" i="41"/>
  <c r="G815" i="41"/>
  <c r="G816" i="41"/>
  <c r="G817" i="41"/>
  <c r="G818" i="41"/>
  <c r="G819" i="41"/>
  <c r="G820" i="41"/>
  <c r="G821" i="41"/>
  <c r="G822" i="41"/>
  <c r="G823" i="41"/>
  <c r="G824" i="41"/>
  <c r="G825" i="41"/>
  <c r="G826" i="41"/>
  <c r="G827" i="41"/>
  <c r="G828" i="41"/>
  <c r="G829" i="41"/>
  <c r="G830" i="41"/>
  <c r="G831" i="41"/>
  <c r="G832" i="41"/>
  <c r="G833" i="41"/>
  <c r="G834" i="41"/>
  <c r="G835" i="41"/>
  <c r="G836" i="41"/>
  <c r="G837" i="41"/>
  <c r="G838" i="41"/>
  <c r="G839" i="41"/>
  <c r="G840" i="41"/>
  <c r="G841" i="41"/>
  <c r="G842" i="41"/>
  <c r="G843" i="41"/>
  <c r="G844" i="41"/>
  <c r="G845" i="41"/>
  <c r="G846" i="41"/>
  <c r="G847" i="41"/>
  <c r="G848" i="41"/>
  <c r="G849" i="41"/>
  <c r="G850" i="41"/>
  <c r="G851" i="41"/>
  <c r="G852" i="41"/>
  <c r="G853" i="41"/>
  <c r="G854" i="41"/>
  <c r="G855" i="41"/>
  <c r="G856" i="41"/>
  <c r="G857" i="41"/>
  <c r="G858" i="41"/>
  <c r="G859" i="41"/>
  <c r="G860" i="41"/>
  <c r="G861" i="41"/>
  <c r="G862" i="41"/>
  <c r="G863" i="41"/>
  <c r="G864" i="41"/>
  <c r="G865" i="41"/>
  <c r="G866" i="41"/>
  <c r="G867" i="41"/>
  <c r="G868" i="41"/>
  <c r="G869" i="41"/>
  <c r="G870" i="41"/>
  <c r="G871" i="41"/>
  <c r="G872" i="41"/>
  <c r="G873" i="41"/>
  <c r="G874" i="41"/>
  <c r="G875" i="41"/>
  <c r="G876" i="41"/>
  <c r="G877" i="41"/>
  <c r="G878" i="41"/>
  <c r="G879" i="41"/>
  <c r="G880" i="41"/>
  <c r="G881" i="41"/>
  <c r="G882" i="41"/>
  <c r="G883" i="41"/>
  <c r="G884" i="41"/>
  <c r="G885" i="41"/>
  <c r="G886" i="41"/>
  <c r="G887" i="41"/>
  <c r="G888" i="41"/>
  <c r="G889" i="41"/>
  <c r="G890" i="41"/>
  <c r="G891" i="41"/>
  <c r="G892" i="41"/>
  <c r="G893" i="41"/>
  <c r="G894" i="41"/>
  <c r="G895" i="41"/>
  <c r="G896" i="41"/>
  <c r="G897" i="41"/>
  <c r="G898" i="41"/>
  <c r="G899" i="41"/>
  <c r="G900" i="41"/>
  <c r="G901" i="41"/>
  <c r="G902" i="41"/>
  <c r="G903" i="41"/>
  <c r="G904" i="41"/>
  <c r="G905" i="41"/>
  <c r="G906" i="41"/>
  <c r="G907" i="41"/>
  <c r="G908" i="41"/>
  <c r="G909" i="41"/>
  <c r="G910" i="41"/>
  <c r="G911" i="41"/>
  <c r="G912" i="41"/>
  <c r="G913" i="41"/>
  <c r="G914" i="41"/>
  <c r="G915" i="41"/>
  <c r="G916" i="41"/>
  <c r="G917" i="41"/>
  <c r="G918" i="41"/>
  <c r="G919" i="41"/>
  <c r="G920" i="41"/>
  <c r="G921" i="41"/>
  <c r="G922" i="41"/>
  <c r="G923" i="41"/>
  <c r="G924" i="41"/>
  <c r="G925" i="41"/>
  <c r="G926" i="41"/>
  <c r="G927" i="41"/>
  <c r="G928" i="41"/>
  <c r="G929" i="41"/>
  <c r="G930" i="41"/>
  <c r="G931" i="41"/>
  <c r="G932" i="41"/>
  <c r="G933" i="41"/>
  <c r="G934" i="41"/>
  <c r="G935" i="41"/>
  <c r="G936" i="41"/>
  <c r="G937" i="41"/>
  <c r="G938" i="41"/>
  <c r="G939" i="41"/>
  <c r="G940" i="41"/>
  <c r="G941" i="41"/>
  <c r="G942" i="41"/>
  <c r="G943" i="41"/>
  <c r="G944" i="41"/>
  <c r="G945" i="41"/>
  <c r="G946" i="41"/>
  <c r="G947" i="41"/>
  <c r="G948" i="41"/>
  <c r="G949" i="41"/>
  <c r="G950" i="41"/>
  <c r="G951" i="41"/>
  <c r="G952" i="41"/>
  <c r="G953" i="41"/>
  <c r="G954" i="41"/>
  <c r="G955" i="41"/>
  <c r="G956" i="41"/>
  <c r="G957" i="41"/>
  <c r="G958" i="41"/>
  <c r="G959" i="41"/>
  <c r="G960" i="41"/>
  <c r="G961" i="41"/>
  <c r="G962" i="41"/>
  <c r="G963" i="41"/>
  <c r="G964" i="41"/>
  <c r="G965" i="41"/>
  <c r="G966" i="41"/>
  <c r="G967" i="41"/>
  <c r="G968" i="41"/>
  <c r="G969" i="41"/>
  <c r="G970" i="41"/>
  <c r="G971" i="41"/>
  <c r="G972" i="41"/>
  <c r="G973" i="41"/>
  <c r="G974" i="41"/>
  <c r="G975" i="41"/>
  <c r="G976" i="41"/>
  <c r="G977" i="41"/>
  <c r="G978" i="41"/>
  <c r="G979" i="41"/>
  <c r="G980" i="41"/>
  <c r="G981" i="41"/>
  <c r="G982" i="41"/>
  <c r="G983" i="41"/>
  <c r="G984" i="41"/>
  <c r="G985" i="41"/>
  <c r="G986" i="41"/>
  <c r="G987" i="41"/>
  <c r="G988" i="41"/>
  <c r="G989" i="41"/>
  <c r="G990" i="41"/>
  <c r="G991" i="41"/>
  <c r="G992" i="41"/>
  <c r="G993" i="41"/>
  <c r="G994" i="41"/>
  <c r="G995" i="41"/>
  <c r="G996" i="41"/>
  <c r="G997" i="41"/>
  <c r="G998" i="41"/>
  <c r="G999" i="41"/>
  <c r="G1000" i="41"/>
  <c r="G1001" i="41"/>
  <c r="G1002" i="41"/>
  <c r="G1003" i="41"/>
  <c r="G1004" i="41"/>
  <c r="G1005" i="41"/>
  <c r="G1006" i="41"/>
  <c r="G1007" i="41"/>
  <c r="G1008" i="41"/>
  <c r="G1009" i="41"/>
  <c r="G1010" i="41"/>
  <c r="G1011" i="41"/>
  <c r="G1012" i="41"/>
  <c r="G1013" i="41"/>
  <c r="G1014" i="41"/>
  <c r="G1015" i="41"/>
  <c r="G1016" i="41"/>
  <c r="G1017" i="41"/>
  <c r="G1018" i="41"/>
  <c r="G1019" i="41"/>
  <c r="G1020" i="41"/>
  <c r="G1021" i="41"/>
  <c r="G1022" i="41"/>
  <c r="G1023" i="41"/>
  <c r="G1024" i="41"/>
  <c r="G1025" i="41"/>
  <c r="G1026" i="41"/>
  <c r="G1027" i="41"/>
  <c r="G1028" i="41"/>
  <c r="G1029" i="41"/>
  <c r="G1030" i="41"/>
  <c r="G1031" i="41"/>
  <c r="G1032" i="41"/>
  <c r="G1033" i="41"/>
  <c r="G1034" i="41"/>
  <c r="G1035" i="41"/>
  <c r="G1036" i="41"/>
  <c r="G1037" i="41"/>
  <c r="G1038" i="41"/>
  <c r="G1039" i="41"/>
  <c r="G1040" i="41"/>
  <c r="G1041" i="41"/>
  <c r="G1042" i="41"/>
  <c r="G1043" i="41"/>
  <c r="G1044" i="41"/>
  <c r="G1045" i="41"/>
  <c r="G1046" i="41"/>
  <c r="G1047" i="41"/>
  <c r="G1048" i="41"/>
  <c r="G1049" i="41"/>
  <c r="G1050" i="41"/>
  <c r="G1051" i="41"/>
  <c r="G1052" i="41"/>
  <c r="G1053" i="41"/>
  <c r="G1054" i="41"/>
  <c r="G1055" i="41"/>
  <c r="G1056" i="41"/>
  <c r="G1057" i="41"/>
  <c r="G1058" i="41"/>
  <c r="G1059" i="41"/>
  <c r="G1060" i="41"/>
  <c r="G1061" i="41"/>
  <c r="G1062" i="41"/>
  <c r="G1063" i="41"/>
  <c r="G1064" i="41"/>
  <c r="G1065" i="41"/>
  <c r="G1066" i="41"/>
  <c r="G1067" i="41"/>
  <c r="G1068" i="41"/>
  <c r="G1069" i="41"/>
  <c r="G1070" i="41"/>
  <c r="G1071" i="41"/>
  <c r="G1072" i="41"/>
  <c r="G1073" i="41"/>
  <c r="G1074" i="41"/>
  <c r="G1075" i="41"/>
  <c r="G1076" i="41"/>
  <c r="G1077" i="41"/>
  <c r="G1078" i="41"/>
  <c r="G1079" i="41"/>
  <c r="G1080" i="41"/>
  <c r="G1081" i="41"/>
  <c r="G1082" i="41"/>
  <c r="G1083" i="41"/>
  <c r="G1084" i="41"/>
  <c r="G1085" i="41"/>
  <c r="G1086" i="41"/>
  <c r="G1087" i="41"/>
  <c r="G1088" i="41"/>
  <c r="G1089" i="41"/>
  <c r="G1090" i="41"/>
  <c r="G1091" i="41"/>
  <c r="G1092" i="41"/>
  <c r="G1093" i="41"/>
  <c r="G1094" i="41"/>
  <c r="G1095" i="41"/>
  <c r="G1096" i="41"/>
  <c r="G1097" i="41"/>
  <c r="G1098" i="41"/>
  <c r="G1099" i="41"/>
  <c r="G1100" i="41"/>
  <c r="G1101" i="41"/>
  <c r="G1102" i="41"/>
  <c r="G1103" i="41"/>
  <c r="G1104" i="41"/>
  <c r="G1105" i="41"/>
  <c r="G1106" i="41"/>
  <c r="G1107" i="41"/>
  <c r="G1108" i="41"/>
  <c r="G1109" i="41"/>
  <c r="G1110" i="41"/>
  <c r="G1111" i="41"/>
  <c r="G1112" i="41"/>
  <c r="G1113" i="41"/>
  <c r="G1114" i="41"/>
  <c r="G1115" i="41"/>
  <c r="G1116" i="41"/>
  <c r="G1117" i="41"/>
  <c r="G1118" i="41"/>
  <c r="G1119" i="41"/>
  <c r="G1120" i="41"/>
  <c r="G1121" i="41"/>
  <c r="G1122" i="41"/>
  <c r="G1123" i="41"/>
  <c r="G1124" i="41"/>
  <c r="G1125" i="41"/>
  <c r="G1126" i="41"/>
  <c r="G1127" i="41"/>
  <c r="G1128" i="41"/>
  <c r="G1129" i="41"/>
  <c r="G1130" i="41"/>
  <c r="G1131" i="41"/>
  <c r="G1132" i="41"/>
  <c r="G1133" i="41"/>
  <c r="G1134" i="41"/>
  <c r="G1135" i="41"/>
  <c r="G1136" i="41"/>
  <c r="G1137" i="41"/>
  <c r="G1138" i="41"/>
  <c r="G1139" i="41"/>
  <c r="G1140" i="41"/>
  <c r="G1141" i="41"/>
  <c r="G1142" i="41"/>
  <c r="G1143" i="41"/>
  <c r="G1144" i="41"/>
  <c r="G1145" i="41"/>
  <c r="G1146" i="41"/>
  <c r="G1147" i="41"/>
  <c r="G1148" i="41"/>
  <c r="G1149" i="41"/>
  <c r="G1150" i="41"/>
  <c r="G1151" i="41"/>
  <c r="G1152" i="41"/>
  <c r="G1153" i="41"/>
  <c r="G1154" i="41"/>
  <c r="G1155" i="41"/>
  <c r="G1156" i="41"/>
  <c r="G1157" i="41"/>
  <c r="G1158" i="41"/>
  <c r="G1159" i="41"/>
  <c r="G1160" i="41"/>
  <c r="G1161" i="41"/>
  <c r="G1162" i="41"/>
  <c r="G1163" i="41"/>
  <c r="G1164" i="41"/>
  <c r="G1165" i="41"/>
  <c r="G1166" i="41"/>
  <c r="G1167" i="41"/>
  <c r="G1168" i="41"/>
  <c r="G1169" i="41"/>
  <c r="G1170" i="41"/>
  <c r="G1171" i="41"/>
  <c r="G1172" i="41"/>
  <c r="G1173" i="41"/>
  <c r="G1174" i="41"/>
  <c r="G1175" i="41"/>
  <c r="G1176" i="41"/>
  <c r="G1177" i="41"/>
  <c r="G1178" i="41"/>
  <c r="G1179" i="41"/>
  <c r="G1180" i="41"/>
  <c r="G1181" i="41"/>
  <c r="G1182" i="41"/>
  <c r="G1183" i="41"/>
  <c r="G1184" i="41"/>
  <c r="G1185" i="41"/>
  <c r="G1186" i="41"/>
  <c r="G1187" i="41"/>
  <c r="G1188" i="41"/>
  <c r="G1189" i="41"/>
  <c r="G7" i="41"/>
  <c r="G8" i="41"/>
  <c r="G9" i="41"/>
  <c r="G10" i="41"/>
  <c r="G11" i="41"/>
  <c r="G12" i="41"/>
  <c r="G13" i="41"/>
  <c r="G14" i="41"/>
  <c r="G15" i="41"/>
  <c r="G16" i="41"/>
  <c r="G17" i="41"/>
  <c r="G18" i="41"/>
  <c r="G19" i="41"/>
  <c r="G20" i="41"/>
  <c r="G21" i="41"/>
  <c r="G22" i="41"/>
  <c r="G23" i="41"/>
  <c r="G24" i="41"/>
  <c r="G25" i="41"/>
  <c r="G26" i="41"/>
  <c r="G27" i="41"/>
  <c r="G28" i="41"/>
  <c r="G29" i="41"/>
  <c r="G30" i="41"/>
  <c r="G31" i="41"/>
  <c r="G6" i="41"/>
  <c r="H6" i="41"/>
  <c r="X2" i="37"/>
  <c r="Y2" i="37" s="1"/>
  <c r="X8" i="37"/>
  <c r="Y8" i="37" s="1"/>
  <c r="X5" i="37"/>
  <c r="Y5" i="37" s="1"/>
  <c r="X11" i="37"/>
  <c r="Y11" i="37" s="1"/>
  <c r="X3" i="37"/>
  <c r="Y3" i="37" s="1"/>
  <c r="X9" i="37"/>
  <c r="Y9" i="37" s="1"/>
  <c r="X6" i="37"/>
  <c r="Y6" i="37" s="1"/>
  <c r="X4" i="37"/>
  <c r="Y4" i="37" s="1"/>
  <c r="X10" i="37"/>
  <c r="Y10" i="37" s="1"/>
  <c r="X7" i="37"/>
  <c r="Y7" i="37" s="1"/>
  <c r="AH2" i="37" l="1"/>
  <c r="Z6" i="37"/>
  <c r="AA6" i="37" s="1"/>
  <c r="AB6" i="37" s="1"/>
  <c r="Z7" i="37"/>
  <c r="AA7" i="37" s="1"/>
  <c r="AB7" i="37" s="1"/>
  <c r="Z5" i="37"/>
  <c r="AA5" i="37" s="1"/>
  <c r="AB5" i="37" s="1"/>
  <c r="Z10" i="37"/>
  <c r="AA10" i="37" s="1"/>
  <c r="AB10" i="37" s="1"/>
  <c r="Z4" i="37"/>
  <c r="AA4" i="37" s="1"/>
  <c r="AB4" i="37" s="1"/>
  <c r="Z9" i="37"/>
  <c r="AA9" i="37" s="1"/>
  <c r="AB9" i="37" s="1"/>
  <c r="Z3" i="37"/>
  <c r="AA3" i="37" s="1"/>
  <c r="AB3" i="37" s="1"/>
  <c r="Z8" i="37"/>
  <c r="AA8" i="37" s="1"/>
  <c r="AB8" i="37" s="1"/>
  <c r="Z2" i="37"/>
  <c r="AA2" i="37" s="1"/>
  <c r="AB2" i="37" s="1"/>
  <c r="Z11" i="37"/>
  <c r="AA11" i="37" s="1"/>
  <c r="AB11" i="37" s="1"/>
  <c r="R1942" i="38" l="1"/>
  <c r="Q1942" i="38"/>
  <c r="R1941" i="38"/>
  <c r="Q1941" i="38"/>
  <c r="R1940" i="38"/>
  <c r="Q1940" i="38"/>
  <c r="R1939" i="38"/>
  <c r="Q1939" i="38"/>
  <c r="R1938" i="38"/>
  <c r="Q1938" i="38"/>
  <c r="R1937" i="38"/>
  <c r="Q1937" i="38"/>
  <c r="R1936" i="38"/>
  <c r="Q1936" i="38"/>
  <c r="R1935" i="38"/>
  <c r="Q1935" i="38"/>
  <c r="R1934" i="38"/>
  <c r="Q1934" i="38"/>
  <c r="R1933" i="38"/>
  <c r="Q1933" i="38"/>
  <c r="R1932" i="38"/>
  <c r="Q1932" i="38"/>
  <c r="R1931" i="38"/>
  <c r="Q1931" i="38"/>
  <c r="R1930" i="38"/>
  <c r="Q1930" i="38"/>
  <c r="R1929" i="38"/>
  <c r="Q1929" i="38"/>
  <c r="R1928" i="38"/>
  <c r="Q1928" i="38"/>
  <c r="R1927" i="38"/>
  <c r="Q1927" i="38"/>
  <c r="R1926" i="38"/>
  <c r="Q1926" i="38"/>
  <c r="R1925" i="38"/>
  <c r="Q1925" i="38"/>
  <c r="R1924" i="38"/>
  <c r="Q1924" i="38"/>
  <c r="R1923" i="38"/>
  <c r="Q1923" i="38"/>
  <c r="R1922" i="38"/>
  <c r="Q1922" i="38"/>
  <c r="R1921" i="38"/>
  <c r="Q1921" i="38"/>
  <c r="R1920" i="38"/>
  <c r="Q1920" i="38"/>
  <c r="R1919" i="38"/>
  <c r="Q1919" i="38"/>
  <c r="R1918" i="38"/>
  <c r="Q1918" i="38"/>
  <c r="R1917" i="38"/>
  <c r="Q1917" i="38"/>
  <c r="R1916" i="38"/>
  <c r="Q1916" i="38"/>
  <c r="R1915" i="38"/>
  <c r="Q1915" i="38"/>
  <c r="R1914" i="38"/>
  <c r="Q1914" i="38"/>
  <c r="R1913" i="38"/>
  <c r="Q1913" i="38"/>
  <c r="R1912" i="38"/>
  <c r="Q1912" i="38"/>
  <c r="R1911" i="38"/>
  <c r="Q1911" i="38"/>
  <c r="R1910" i="38"/>
  <c r="Q1910" i="38"/>
  <c r="R1909" i="38"/>
  <c r="Q1909" i="38"/>
  <c r="R1908" i="38"/>
  <c r="Q1908" i="38"/>
  <c r="R1907" i="38"/>
  <c r="Q1907" i="38"/>
  <c r="R1906" i="38"/>
  <c r="Q1906" i="38"/>
  <c r="R1905" i="38"/>
  <c r="Q1905" i="38"/>
  <c r="R1904" i="38"/>
  <c r="Q1904" i="38"/>
  <c r="R1903" i="38"/>
  <c r="Q1903" i="38"/>
  <c r="R1902" i="38"/>
  <c r="Q1902" i="38"/>
  <c r="R1901" i="38"/>
  <c r="Q1901" i="38"/>
  <c r="R1900" i="38"/>
  <c r="Q1900" i="38"/>
  <c r="R1899" i="38"/>
  <c r="Q1899" i="38"/>
  <c r="R1898" i="38"/>
  <c r="Q1898" i="38"/>
  <c r="R1897" i="38"/>
  <c r="Q1897" i="38"/>
  <c r="R1896" i="38"/>
  <c r="Q1896" i="38"/>
  <c r="R1895" i="38"/>
  <c r="Q1895" i="38"/>
  <c r="R1894" i="38"/>
  <c r="Q1894" i="38"/>
  <c r="R1893" i="38"/>
  <c r="Q1893" i="38"/>
  <c r="R1892" i="38"/>
  <c r="Q1892" i="38"/>
  <c r="R1891" i="38"/>
  <c r="Q1891" i="38"/>
  <c r="R1890" i="38"/>
  <c r="Q1890" i="38"/>
  <c r="R1889" i="38"/>
  <c r="Q1889" i="38"/>
  <c r="R1888" i="38"/>
  <c r="Q1888" i="38"/>
  <c r="R1887" i="38"/>
  <c r="Q1887" i="38"/>
  <c r="R1886" i="38"/>
  <c r="Q1886" i="38"/>
  <c r="R1885" i="38"/>
  <c r="Q1885" i="38"/>
  <c r="R1884" i="38"/>
  <c r="Q1884" i="38"/>
  <c r="R1883" i="38"/>
  <c r="Q1883" i="38"/>
  <c r="R1882" i="38"/>
  <c r="Q1882" i="38"/>
  <c r="R1881" i="38"/>
  <c r="Q1881" i="38"/>
  <c r="R1880" i="38"/>
  <c r="Q1880" i="38"/>
  <c r="R1879" i="38"/>
  <c r="Q1879" i="38"/>
  <c r="R1878" i="38"/>
  <c r="Q1878" i="38"/>
  <c r="R1877" i="38"/>
  <c r="Q1877" i="38"/>
  <c r="R1876" i="38"/>
  <c r="Q1876" i="38"/>
  <c r="R1875" i="38"/>
  <c r="Q1875" i="38"/>
  <c r="R1874" i="38"/>
  <c r="Q1874" i="38"/>
  <c r="R1873" i="38"/>
  <c r="Q1873" i="38"/>
  <c r="R1872" i="38"/>
  <c r="Q1872" i="38"/>
  <c r="R1871" i="38"/>
  <c r="Q1871" i="38"/>
  <c r="R1870" i="38"/>
  <c r="Q1870" i="38"/>
  <c r="R1869" i="38"/>
  <c r="Q1869" i="38"/>
  <c r="R1868" i="38"/>
  <c r="Q1868" i="38"/>
  <c r="R1867" i="38"/>
  <c r="Q1867" i="38"/>
  <c r="R1866" i="38"/>
  <c r="Q1866" i="38"/>
  <c r="R1865" i="38"/>
  <c r="Q1865" i="38"/>
  <c r="R1864" i="38"/>
  <c r="Q1864" i="38"/>
  <c r="R1863" i="38"/>
  <c r="Q1863" i="38"/>
  <c r="R1862" i="38"/>
  <c r="Q1862" i="38"/>
  <c r="R1861" i="38"/>
  <c r="Q1861" i="38"/>
  <c r="R1860" i="38"/>
  <c r="Q1860" i="38"/>
  <c r="R1859" i="38"/>
  <c r="Q1859" i="38"/>
  <c r="R1858" i="38"/>
  <c r="Q1858" i="38"/>
  <c r="R1857" i="38"/>
  <c r="Q1857" i="38"/>
  <c r="R1856" i="38"/>
  <c r="Q1856" i="38"/>
  <c r="R1855" i="38"/>
  <c r="Q1855" i="38"/>
  <c r="R1854" i="38"/>
  <c r="Q1854" i="38"/>
  <c r="R1853" i="38"/>
  <c r="Q1853" i="38"/>
  <c r="R1852" i="38"/>
  <c r="Q1852" i="38"/>
  <c r="R1851" i="38"/>
  <c r="Q1851" i="38"/>
  <c r="R1850" i="38"/>
  <c r="Q1850" i="38"/>
  <c r="R1849" i="38"/>
  <c r="Q1849" i="38"/>
  <c r="R1848" i="38"/>
  <c r="Q1848" i="38"/>
  <c r="R1847" i="38"/>
  <c r="Q1847" i="38"/>
  <c r="R1846" i="38"/>
  <c r="Q1846" i="38"/>
  <c r="R1845" i="38"/>
  <c r="Q1845" i="38"/>
  <c r="R1844" i="38"/>
  <c r="Q1844" i="38"/>
  <c r="R1843" i="38"/>
  <c r="Q1843" i="38"/>
  <c r="R1842" i="38"/>
  <c r="Q1842" i="38"/>
  <c r="R1841" i="38"/>
  <c r="Q1841" i="38"/>
  <c r="R1840" i="38"/>
  <c r="Q1840" i="38"/>
  <c r="R1839" i="38"/>
  <c r="Q1839" i="38"/>
  <c r="R1838" i="38"/>
  <c r="Q1838" i="38"/>
  <c r="R1837" i="38"/>
  <c r="Q1837" i="38"/>
  <c r="R1836" i="38"/>
  <c r="Q1836" i="38"/>
  <c r="R1835" i="38"/>
  <c r="Q1835" i="38"/>
  <c r="R1834" i="38"/>
  <c r="Q1834" i="38"/>
  <c r="R1833" i="38"/>
  <c r="Q1833" i="38"/>
  <c r="R1832" i="38"/>
  <c r="Q1832" i="38"/>
  <c r="R1831" i="38"/>
  <c r="Q1831" i="38"/>
  <c r="R1830" i="38"/>
  <c r="Q1830" i="38"/>
  <c r="R1829" i="38"/>
  <c r="Q1829" i="38"/>
  <c r="R1828" i="38"/>
  <c r="Q1828" i="38"/>
  <c r="R1827" i="38"/>
  <c r="Q1827" i="38"/>
  <c r="R1826" i="38"/>
  <c r="Q1826" i="38"/>
  <c r="R1825" i="38"/>
  <c r="Q1825" i="38"/>
  <c r="R1824" i="38"/>
  <c r="Q1824" i="38"/>
  <c r="R1823" i="38"/>
  <c r="Q1823" i="38"/>
  <c r="R1822" i="38"/>
  <c r="Q1822" i="38"/>
  <c r="R1821" i="38"/>
  <c r="Q1821" i="38"/>
  <c r="R1820" i="38"/>
  <c r="Q1820" i="38"/>
  <c r="R1819" i="38"/>
  <c r="Q1819" i="38"/>
  <c r="R1818" i="38"/>
  <c r="Q1818" i="38"/>
  <c r="R1817" i="38"/>
  <c r="Q1817" i="38"/>
  <c r="R1816" i="38"/>
  <c r="Q1816" i="38"/>
  <c r="R1815" i="38"/>
  <c r="Q1815" i="38"/>
  <c r="R1814" i="38"/>
  <c r="Q1814" i="38"/>
  <c r="R1813" i="38"/>
  <c r="Q1813" i="38"/>
  <c r="R1812" i="38"/>
  <c r="Q1812" i="38"/>
  <c r="R1811" i="38"/>
  <c r="Q1811" i="38"/>
  <c r="R1810" i="38"/>
  <c r="Q1810" i="38"/>
  <c r="R1809" i="38"/>
  <c r="Q1809" i="38"/>
  <c r="R1808" i="38"/>
  <c r="Q1808" i="38"/>
  <c r="R1807" i="38"/>
  <c r="Q1807" i="38"/>
  <c r="R1806" i="38"/>
  <c r="Q1806" i="38"/>
  <c r="R1805" i="38"/>
  <c r="Q1805" i="38"/>
  <c r="R1804" i="38"/>
  <c r="Q1804" i="38"/>
  <c r="R1803" i="38"/>
  <c r="Q1803" i="38"/>
  <c r="R1802" i="38"/>
  <c r="Q1802" i="38"/>
  <c r="R1801" i="38"/>
  <c r="Q1801" i="38"/>
  <c r="R1800" i="38"/>
  <c r="Q1800" i="38"/>
  <c r="R1799" i="38"/>
  <c r="Q1799" i="38"/>
  <c r="R1798" i="38"/>
  <c r="Q1798" i="38"/>
  <c r="R1797" i="38"/>
  <c r="Q1797" i="38"/>
  <c r="R1796" i="38"/>
  <c r="Q1796" i="38"/>
  <c r="R1795" i="38"/>
  <c r="Q1795" i="38"/>
  <c r="R1794" i="38"/>
  <c r="Q1794" i="38"/>
  <c r="R1793" i="38"/>
  <c r="Q1793" i="38"/>
  <c r="R1792" i="38"/>
  <c r="Q1792" i="38"/>
  <c r="R1791" i="38"/>
  <c r="Q1791" i="38"/>
  <c r="R1790" i="38"/>
  <c r="Q1790" i="38"/>
  <c r="R1789" i="38"/>
  <c r="Q1789" i="38"/>
  <c r="R1788" i="38"/>
  <c r="Q1788" i="38"/>
  <c r="R1787" i="38"/>
  <c r="Q1787" i="38"/>
  <c r="R1786" i="38"/>
  <c r="Q1786" i="38"/>
  <c r="R1785" i="38"/>
  <c r="Q1785" i="38"/>
  <c r="R1784" i="38"/>
  <c r="Q1784" i="38"/>
  <c r="R1783" i="38"/>
  <c r="Q1783" i="38"/>
  <c r="R1782" i="38"/>
  <c r="Q1782" i="38"/>
  <c r="R1781" i="38"/>
  <c r="Q1781" i="38"/>
  <c r="R1780" i="38"/>
  <c r="Q1780" i="38"/>
  <c r="R1779" i="38"/>
  <c r="Q1779" i="38"/>
  <c r="R1778" i="38"/>
  <c r="Q1778" i="38"/>
  <c r="R1777" i="38"/>
  <c r="Q1777" i="38"/>
  <c r="R1776" i="38"/>
  <c r="Q1776" i="38"/>
  <c r="R1775" i="38"/>
  <c r="Q1775" i="38"/>
  <c r="R1774" i="38"/>
  <c r="Q1774" i="38"/>
  <c r="R1773" i="38"/>
  <c r="Q1773" i="38"/>
  <c r="R1772" i="38"/>
  <c r="Q1772" i="38"/>
  <c r="R1771" i="38"/>
  <c r="Q1771" i="38"/>
  <c r="R1770" i="38"/>
  <c r="Q1770" i="38"/>
  <c r="R1769" i="38"/>
  <c r="Q1769" i="38"/>
  <c r="R1768" i="38"/>
  <c r="Q1768" i="38"/>
  <c r="R1767" i="38"/>
  <c r="Q1767" i="38"/>
  <c r="R1766" i="38"/>
  <c r="Q1766" i="38"/>
  <c r="R1765" i="38"/>
  <c r="Q1765" i="38"/>
  <c r="R1764" i="38"/>
  <c r="Q1764" i="38"/>
  <c r="R1763" i="38"/>
  <c r="Q1763" i="38"/>
  <c r="R1762" i="38"/>
  <c r="Q1762" i="38"/>
  <c r="R1761" i="38"/>
  <c r="Q1761" i="38"/>
  <c r="R1760" i="38"/>
  <c r="Q1760" i="38"/>
  <c r="R1759" i="38"/>
  <c r="Q1759" i="38"/>
  <c r="R1758" i="38"/>
  <c r="Q1758" i="38"/>
  <c r="R1757" i="38"/>
  <c r="Q1757" i="38"/>
  <c r="R1756" i="38"/>
  <c r="Q1756" i="38"/>
  <c r="R1755" i="38"/>
  <c r="Q1755" i="38"/>
  <c r="R1754" i="38"/>
  <c r="Q1754" i="38"/>
  <c r="R1753" i="38"/>
  <c r="Q1753" i="38"/>
  <c r="R1752" i="38"/>
  <c r="Q1752" i="38"/>
  <c r="R1751" i="38"/>
  <c r="Q1751" i="38"/>
  <c r="R1750" i="38"/>
  <c r="Q1750" i="38"/>
  <c r="R1749" i="38"/>
  <c r="Q1749" i="38"/>
  <c r="R1748" i="38"/>
  <c r="Q1748" i="38"/>
  <c r="R1747" i="38"/>
  <c r="Q1747" i="38"/>
  <c r="R1746" i="38"/>
  <c r="Q1746" i="38"/>
  <c r="R1745" i="38"/>
  <c r="Q1745" i="38"/>
  <c r="R1744" i="38"/>
  <c r="Q1744" i="38"/>
  <c r="R1743" i="38"/>
  <c r="Q1743" i="38"/>
  <c r="R1742" i="38"/>
  <c r="Q1742" i="38"/>
  <c r="R1741" i="38"/>
  <c r="Q1741" i="38"/>
  <c r="R1740" i="38"/>
  <c r="Q1740" i="38"/>
  <c r="R1739" i="38"/>
  <c r="Q1739" i="38"/>
  <c r="R1738" i="38"/>
  <c r="Q1738" i="38"/>
  <c r="R1737" i="38"/>
  <c r="Q1737" i="38"/>
  <c r="R1736" i="38"/>
  <c r="Q1736" i="38"/>
  <c r="R1735" i="38"/>
  <c r="Q1735" i="38"/>
  <c r="R1734" i="38"/>
  <c r="Q1734" i="38"/>
  <c r="R1733" i="38"/>
  <c r="Q1733" i="38"/>
  <c r="R1732" i="38"/>
  <c r="Q1732" i="38"/>
  <c r="R1731" i="38"/>
  <c r="Q1731" i="38"/>
  <c r="R1730" i="38"/>
  <c r="Q1730" i="38"/>
  <c r="R1729" i="38"/>
  <c r="Q1729" i="38"/>
  <c r="R1728" i="38"/>
  <c r="Q1728" i="38"/>
  <c r="R1727" i="38"/>
  <c r="Q1727" i="38"/>
  <c r="R1726" i="38"/>
  <c r="Q1726" i="38"/>
  <c r="R1725" i="38"/>
  <c r="Q1725" i="38"/>
  <c r="R1724" i="38"/>
  <c r="Q1724" i="38"/>
  <c r="R1723" i="38"/>
  <c r="Q1723" i="38"/>
  <c r="R1722" i="38"/>
  <c r="Q1722" i="38"/>
  <c r="R1721" i="38"/>
  <c r="Q1721" i="38"/>
  <c r="R1720" i="38"/>
  <c r="Q1720" i="38"/>
  <c r="R1719" i="38"/>
  <c r="Q1719" i="38"/>
  <c r="R1718" i="38"/>
  <c r="Q1718" i="38"/>
  <c r="R1717" i="38"/>
  <c r="Q1717" i="38"/>
  <c r="R1716" i="38"/>
  <c r="Q1716" i="38"/>
  <c r="R1715" i="38"/>
  <c r="Q1715" i="38"/>
  <c r="R1714" i="38"/>
  <c r="Q1714" i="38"/>
  <c r="R1713" i="38"/>
  <c r="Q1713" i="38"/>
  <c r="R1712" i="38"/>
  <c r="Q1712" i="38"/>
  <c r="R1711" i="38"/>
  <c r="Q1711" i="38"/>
  <c r="R1710" i="38"/>
  <c r="Q1710" i="38"/>
  <c r="R1709" i="38"/>
  <c r="Q1709" i="38"/>
  <c r="R1708" i="38"/>
  <c r="Q1708" i="38"/>
  <c r="R1707" i="38"/>
  <c r="Q1707" i="38"/>
  <c r="R1706" i="38"/>
  <c r="Q1706" i="38"/>
  <c r="R1705" i="38"/>
  <c r="Q1705" i="38"/>
  <c r="R1704" i="38"/>
  <c r="Q1704" i="38"/>
  <c r="R1703" i="38"/>
  <c r="Q1703" i="38"/>
  <c r="R1702" i="38"/>
  <c r="Q1702" i="38"/>
  <c r="R1701" i="38"/>
  <c r="Q1701" i="38"/>
  <c r="R1700" i="38"/>
  <c r="Q1700" i="38"/>
  <c r="R1699" i="38"/>
  <c r="Q1699" i="38"/>
  <c r="R1698" i="38"/>
  <c r="Q1698" i="38"/>
  <c r="R1697" i="38"/>
  <c r="Q1697" i="38"/>
  <c r="R1696" i="38"/>
  <c r="Q1696" i="38"/>
  <c r="R1695" i="38"/>
  <c r="Q1695" i="38"/>
  <c r="R1694" i="38"/>
  <c r="Q1694" i="38"/>
  <c r="R1693" i="38"/>
  <c r="Q1693" i="38"/>
  <c r="R1692" i="38"/>
  <c r="Q1692" i="38"/>
  <c r="R1691" i="38"/>
  <c r="Q1691" i="38"/>
  <c r="R1690" i="38"/>
  <c r="Q1690" i="38"/>
  <c r="R1689" i="38"/>
  <c r="Q1689" i="38"/>
  <c r="R1688" i="38"/>
  <c r="Q1688" i="38"/>
  <c r="R1687" i="38"/>
  <c r="Q1687" i="38"/>
  <c r="R1686" i="38"/>
  <c r="Q1686" i="38"/>
  <c r="R1685" i="38"/>
  <c r="Q1685" i="38"/>
  <c r="R1684" i="38"/>
  <c r="Q1684" i="38"/>
  <c r="R1683" i="38"/>
  <c r="Q1683" i="38"/>
  <c r="R1682" i="38"/>
  <c r="Q1682" i="38"/>
  <c r="R1681" i="38"/>
  <c r="Q1681" i="38"/>
  <c r="R1680" i="38"/>
  <c r="Q1680" i="38"/>
  <c r="R1679" i="38"/>
  <c r="Q1679" i="38"/>
  <c r="R1678" i="38"/>
  <c r="Q1678" i="38"/>
  <c r="R1677" i="38"/>
  <c r="Q1677" i="38"/>
  <c r="R1676" i="38"/>
  <c r="Q1676" i="38"/>
  <c r="R1675" i="38"/>
  <c r="Q1675" i="38"/>
  <c r="R1674" i="38"/>
  <c r="Q1674" i="38"/>
  <c r="R1673" i="38"/>
  <c r="Q1673" i="38"/>
  <c r="R1672" i="38"/>
  <c r="Q1672" i="38"/>
  <c r="R1671" i="38"/>
  <c r="Q1671" i="38"/>
  <c r="R1670" i="38"/>
  <c r="Q1670" i="38"/>
  <c r="R1669" i="38"/>
  <c r="Q1669" i="38"/>
  <c r="R1668" i="38"/>
  <c r="Q1668" i="38"/>
  <c r="R1667" i="38"/>
  <c r="Q1667" i="38"/>
  <c r="R1666" i="38"/>
  <c r="Q1666" i="38"/>
  <c r="R1665" i="38"/>
  <c r="Q1665" i="38"/>
  <c r="R1664" i="38"/>
  <c r="Q1664" i="38"/>
  <c r="R1663" i="38"/>
  <c r="Q1663" i="38"/>
  <c r="R1662" i="38"/>
  <c r="Q1662" i="38"/>
  <c r="R1661" i="38"/>
  <c r="Q1661" i="38"/>
  <c r="R1660" i="38"/>
  <c r="Q1660" i="38"/>
  <c r="R1659" i="38"/>
  <c r="Q1659" i="38"/>
  <c r="R1658" i="38"/>
  <c r="Q1658" i="38"/>
  <c r="R1657" i="38"/>
  <c r="Q1657" i="38"/>
  <c r="R1656" i="38"/>
  <c r="Q1656" i="38"/>
  <c r="R1655" i="38"/>
  <c r="Q1655" i="38"/>
  <c r="R1654" i="38"/>
  <c r="Q1654" i="38"/>
  <c r="R1653" i="38"/>
  <c r="Q1653" i="38"/>
  <c r="R1652" i="38"/>
  <c r="Q1652" i="38"/>
  <c r="R1651" i="38"/>
  <c r="Q1651" i="38"/>
  <c r="R1650" i="38"/>
  <c r="Q1650" i="38"/>
  <c r="R1649" i="38"/>
  <c r="Q1649" i="38"/>
  <c r="R1648" i="38"/>
  <c r="Q1648" i="38"/>
  <c r="R1647" i="38"/>
  <c r="Q1647" i="38"/>
  <c r="R1646" i="38"/>
  <c r="Q1646" i="38"/>
  <c r="R1645" i="38"/>
  <c r="Q1645" i="38"/>
  <c r="R1644" i="38"/>
  <c r="Q1644" i="38"/>
  <c r="R1643" i="38"/>
  <c r="Q1643" i="38"/>
  <c r="R1642" i="38"/>
  <c r="Q1642" i="38"/>
  <c r="R1641" i="38"/>
  <c r="Q1641" i="38"/>
  <c r="R1640" i="38"/>
  <c r="Q1640" i="38"/>
  <c r="R1639" i="38"/>
  <c r="Q1639" i="38"/>
  <c r="R1638" i="38"/>
  <c r="Q1638" i="38"/>
  <c r="R1637" i="38"/>
  <c r="Q1637" i="38"/>
  <c r="R1636" i="38"/>
  <c r="Q1636" i="38"/>
  <c r="R1635" i="38"/>
  <c r="Q1635" i="38"/>
  <c r="R1634" i="38"/>
  <c r="Q1634" i="38"/>
  <c r="R1633" i="38"/>
  <c r="Q1633" i="38"/>
  <c r="R1632" i="38"/>
  <c r="Q1632" i="38"/>
  <c r="R1631" i="38"/>
  <c r="Q1631" i="38"/>
  <c r="R1630" i="38"/>
  <c r="Q1630" i="38"/>
  <c r="R1629" i="38"/>
  <c r="Q1629" i="38"/>
  <c r="R1628" i="38"/>
  <c r="Q1628" i="38"/>
  <c r="R1627" i="38"/>
  <c r="Q1627" i="38"/>
  <c r="R1626" i="38"/>
  <c r="Q1626" i="38"/>
  <c r="R1625" i="38"/>
  <c r="Q1625" i="38"/>
  <c r="R1624" i="38"/>
  <c r="Q1624" i="38"/>
  <c r="R1623" i="38"/>
  <c r="Q1623" i="38"/>
  <c r="R1622" i="38"/>
  <c r="Q1622" i="38"/>
  <c r="R1621" i="38"/>
  <c r="Q1621" i="38"/>
  <c r="R1620" i="38"/>
  <c r="Q1620" i="38"/>
  <c r="R1619" i="38"/>
  <c r="Q1619" i="38"/>
  <c r="R1618" i="38"/>
  <c r="Q1618" i="38"/>
  <c r="R1617" i="38"/>
  <c r="Q1617" i="38"/>
  <c r="R1616" i="38"/>
  <c r="Q1616" i="38"/>
  <c r="R1615" i="38"/>
  <c r="Q1615" i="38"/>
  <c r="R1614" i="38"/>
  <c r="Q1614" i="38"/>
  <c r="R1613" i="38"/>
  <c r="Q1613" i="38"/>
  <c r="R1612" i="38"/>
  <c r="Q1612" i="38"/>
  <c r="R1611" i="38"/>
  <c r="Q1611" i="38"/>
  <c r="R1610" i="38"/>
  <c r="Q1610" i="38"/>
  <c r="R1609" i="38"/>
  <c r="Q1609" i="38"/>
  <c r="R1608" i="38"/>
  <c r="Q1608" i="38"/>
  <c r="R1607" i="38"/>
  <c r="Q1607" i="38"/>
  <c r="R1606" i="38"/>
  <c r="Q1606" i="38"/>
  <c r="R1605" i="38"/>
  <c r="Q1605" i="38"/>
  <c r="R1604" i="38"/>
  <c r="Q1604" i="38"/>
  <c r="R1603" i="38"/>
  <c r="Q1603" i="38"/>
  <c r="R1602" i="38"/>
  <c r="Q1602" i="38"/>
  <c r="R1601" i="38"/>
  <c r="Q1601" i="38"/>
  <c r="R1600" i="38"/>
  <c r="Q1600" i="38"/>
  <c r="R1599" i="38"/>
  <c r="Q1599" i="38"/>
  <c r="R1598" i="38"/>
  <c r="Q1598" i="38"/>
  <c r="R1597" i="38"/>
  <c r="Q1597" i="38"/>
  <c r="R1596" i="38"/>
  <c r="Q1596" i="38"/>
  <c r="R1595" i="38"/>
  <c r="Q1595" i="38"/>
  <c r="R1594" i="38"/>
  <c r="Q1594" i="38"/>
  <c r="R1593" i="38"/>
  <c r="Q1593" i="38"/>
  <c r="R1592" i="38"/>
  <c r="Q1592" i="38"/>
  <c r="R1591" i="38"/>
  <c r="Q1591" i="38"/>
  <c r="R1590" i="38"/>
  <c r="Q1590" i="38"/>
  <c r="R1589" i="38"/>
  <c r="Q1589" i="38"/>
  <c r="R1588" i="38"/>
  <c r="Q1588" i="38"/>
  <c r="R1587" i="38"/>
  <c r="Q1587" i="38"/>
  <c r="R1586" i="38"/>
  <c r="Q1586" i="38"/>
  <c r="R1585" i="38"/>
  <c r="Q1585" i="38"/>
  <c r="R1584" i="38"/>
  <c r="Q1584" i="38"/>
  <c r="R1583" i="38"/>
  <c r="Q1583" i="38"/>
  <c r="R1582" i="38"/>
  <c r="Q1582" i="38"/>
  <c r="R1581" i="38"/>
  <c r="Q1581" i="38"/>
  <c r="R1580" i="38"/>
  <c r="Q1580" i="38"/>
  <c r="R1579" i="38"/>
  <c r="Q1579" i="38"/>
  <c r="R1578" i="38"/>
  <c r="Q1578" i="38"/>
  <c r="R1577" i="38"/>
  <c r="Q1577" i="38"/>
  <c r="R1576" i="38"/>
  <c r="Q1576" i="38"/>
  <c r="R1575" i="38"/>
  <c r="Q1575" i="38"/>
  <c r="R1574" i="38"/>
  <c r="Q1574" i="38"/>
  <c r="R1573" i="38"/>
  <c r="Q1573" i="38"/>
  <c r="R1572" i="38"/>
  <c r="Q1572" i="38"/>
  <c r="R1571" i="38"/>
  <c r="Q1571" i="38"/>
  <c r="R1570" i="38"/>
  <c r="Q1570" i="38"/>
  <c r="R1569" i="38"/>
  <c r="Q1569" i="38"/>
  <c r="R1568" i="38"/>
  <c r="Q1568" i="38"/>
  <c r="R1567" i="38"/>
  <c r="Q1567" i="38"/>
  <c r="R1566" i="38"/>
  <c r="Q1566" i="38"/>
  <c r="R1565" i="38"/>
  <c r="Q1565" i="38"/>
  <c r="R1564" i="38"/>
  <c r="Q1564" i="38"/>
  <c r="R1563" i="38"/>
  <c r="Q1563" i="38"/>
  <c r="R1562" i="38"/>
  <c r="Q1562" i="38"/>
  <c r="R1561" i="38"/>
  <c r="Q1561" i="38"/>
  <c r="R1560" i="38"/>
  <c r="Q1560" i="38"/>
  <c r="R1559" i="38"/>
  <c r="Q1559" i="38"/>
  <c r="R1558" i="38"/>
  <c r="Q1558" i="38"/>
  <c r="R1557" i="38"/>
  <c r="Q1557" i="38"/>
  <c r="R1556" i="38"/>
  <c r="Q1556" i="38"/>
  <c r="R1555" i="38"/>
  <c r="Q1555" i="38"/>
  <c r="R1554" i="38"/>
  <c r="Q1554" i="38"/>
  <c r="R1553" i="38"/>
  <c r="Q1553" i="38"/>
  <c r="R1552" i="38"/>
  <c r="Q1552" i="38"/>
  <c r="R1551" i="38"/>
  <c r="Q1551" i="38"/>
  <c r="R1550" i="38"/>
  <c r="Q1550" i="38"/>
  <c r="R1549" i="38"/>
  <c r="Q1549" i="38"/>
  <c r="R1548" i="38"/>
  <c r="Q1548" i="38"/>
  <c r="R1547" i="38"/>
  <c r="Q1547" i="38"/>
  <c r="R1546" i="38"/>
  <c r="Q1546" i="38"/>
  <c r="R1545" i="38"/>
  <c r="Q1545" i="38"/>
  <c r="R1544" i="38"/>
  <c r="Q1544" i="38"/>
  <c r="R1543" i="38"/>
  <c r="Q1543" i="38"/>
  <c r="R1542" i="38"/>
  <c r="Q1542" i="38"/>
  <c r="R1541" i="38"/>
  <c r="Q1541" i="38"/>
  <c r="R1540" i="38"/>
  <c r="Q1540" i="38"/>
  <c r="R1539" i="38"/>
  <c r="Q1539" i="38"/>
  <c r="R1538" i="38"/>
  <c r="Q1538" i="38"/>
  <c r="R1537" i="38"/>
  <c r="Q1537" i="38"/>
  <c r="R1536" i="38"/>
  <c r="Q1536" i="38"/>
  <c r="R1535" i="38"/>
  <c r="Q1535" i="38"/>
  <c r="R1534" i="38"/>
  <c r="Q1534" i="38"/>
  <c r="R1533" i="38"/>
  <c r="Q1533" i="38"/>
  <c r="R1532" i="38"/>
  <c r="Q1532" i="38"/>
  <c r="R1531" i="38"/>
  <c r="Q1531" i="38"/>
  <c r="R1530" i="38"/>
  <c r="Q1530" i="38"/>
  <c r="R1529" i="38"/>
  <c r="Q1529" i="38"/>
  <c r="R1528" i="38"/>
  <c r="Q1528" i="38"/>
  <c r="R1527" i="38"/>
  <c r="Q1527" i="38"/>
  <c r="R1526" i="38"/>
  <c r="Q1526" i="38"/>
  <c r="R1525" i="38"/>
  <c r="Q1525" i="38"/>
  <c r="R1524" i="38"/>
  <c r="Q1524" i="38"/>
  <c r="R1523" i="38"/>
  <c r="Q1523" i="38"/>
  <c r="R1522" i="38"/>
  <c r="Q1522" i="38"/>
  <c r="R1521" i="38"/>
  <c r="Q1521" i="38"/>
  <c r="R1520" i="38"/>
  <c r="Q1520" i="38"/>
  <c r="R1519" i="38"/>
  <c r="Q1519" i="38"/>
  <c r="R1518" i="38"/>
  <c r="Q1518" i="38"/>
  <c r="R1517" i="38"/>
  <c r="Q1517" i="38"/>
  <c r="R1516" i="38"/>
  <c r="Q1516" i="38"/>
  <c r="R1515" i="38"/>
  <c r="Q1515" i="38"/>
  <c r="R1514" i="38"/>
  <c r="Q1514" i="38"/>
  <c r="R1513" i="38"/>
  <c r="Q1513" i="38"/>
  <c r="R1512" i="38"/>
  <c r="Q1512" i="38"/>
  <c r="R1511" i="38"/>
  <c r="Q1511" i="38"/>
  <c r="R1510" i="38"/>
  <c r="Q1510" i="38"/>
  <c r="R1509" i="38"/>
  <c r="Q1509" i="38"/>
  <c r="R1508" i="38"/>
  <c r="Q1508" i="38"/>
  <c r="R1507" i="38"/>
  <c r="Q1507" i="38"/>
  <c r="R1506" i="38"/>
  <c r="Q1506" i="38"/>
  <c r="R1505" i="38"/>
  <c r="Q1505" i="38"/>
  <c r="R1504" i="38"/>
  <c r="Q1504" i="38"/>
  <c r="R1503" i="38"/>
  <c r="Q1503" i="38"/>
  <c r="R1502" i="38"/>
  <c r="Q1502" i="38"/>
  <c r="R1501" i="38"/>
  <c r="Q1501" i="38"/>
  <c r="R1500" i="38"/>
  <c r="Q1500" i="38"/>
  <c r="R1499" i="38"/>
  <c r="Q1499" i="38"/>
  <c r="R1498" i="38"/>
  <c r="Q1498" i="38"/>
  <c r="R1497" i="38"/>
  <c r="Q1497" i="38"/>
  <c r="R1496" i="38"/>
  <c r="Q1496" i="38"/>
  <c r="R1495" i="38"/>
  <c r="Q1495" i="38"/>
  <c r="R1494" i="38"/>
  <c r="Q1494" i="38"/>
  <c r="R1493" i="38"/>
  <c r="Q1493" i="38"/>
  <c r="R1492" i="38"/>
  <c r="Q1492" i="38"/>
  <c r="R1491" i="38"/>
  <c r="Q1491" i="38"/>
  <c r="R1490" i="38"/>
  <c r="Q1490" i="38"/>
  <c r="R1489" i="38"/>
  <c r="Q1489" i="38"/>
  <c r="R1488" i="38"/>
  <c r="Q1488" i="38"/>
  <c r="R1487" i="38"/>
  <c r="Q1487" i="38"/>
  <c r="R1486" i="38"/>
  <c r="Q1486" i="38"/>
  <c r="R1485" i="38"/>
  <c r="Q1485" i="38"/>
  <c r="R1484" i="38"/>
  <c r="Q1484" i="38"/>
  <c r="R1483" i="38"/>
  <c r="Q1483" i="38"/>
  <c r="R1482" i="38"/>
  <c r="Q1482" i="38"/>
  <c r="R1481" i="38"/>
  <c r="Q1481" i="38"/>
  <c r="R1480" i="38"/>
  <c r="Q1480" i="38"/>
  <c r="R1479" i="38"/>
  <c r="Q1479" i="38"/>
  <c r="R1478" i="38"/>
  <c r="Q1478" i="38"/>
  <c r="R1477" i="38"/>
  <c r="Q1477" i="38"/>
  <c r="R1476" i="38"/>
  <c r="Q1476" i="38"/>
  <c r="R1475" i="38"/>
  <c r="Q1475" i="38"/>
  <c r="R1474" i="38"/>
  <c r="Q1474" i="38"/>
  <c r="R1473" i="38"/>
  <c r="Q1473" i="38"/>
  <c r="R1472" i="38"/>
  <c r="Q1472" i="38"/>
  <c r="R1471" i="38"/>
  <c r="Q1471" i="38"/>
  <c r="R1470" i="38"/>
  <c r="Q1470" i="38"/>
  <c r="R1469" i="38"/>
  <c r="Q1469" i="38"/>
  <c r="R1468" i="38"/>
  <c r="Q1468" i="38"/>
  <c r="R1467" i="38"/>
  <c r="Q1467" i="38"/>
  <c r="R1466" i="38"/>
  <c r="Q1466" i="38"/>
  <c r="R1465" i="38"/>
  <c r="Q1465" i="38"/>
  <c r="R1464" i="38"/>
  <c r="Q1464" i="38"/>
  <c r="R1463" i="38"/>
  <c r="Q1463" i="38"/>
  <c r="R1462" i="38"/>
  <c r="Q1462" i="38"/>
  <c r="R1461" i="38"/>
  <c r="Q1461" i="38"/>
  <c r="R1460" i="38"/>
  <c r="Q1460" i="38"/>
  <c r="R1459" i="38"/>
  <c r="Q1459" i="38"/>
  <c r="R1458" i="38"/>
  <c r="Q1458" i="38"/>
  <c r="R1457" i="38"/>
  <c r="Q1457" i="38"/>
  <c r="R1456" i="38"/>
  <c r="Q1456" i="38"/>
  <c r="R1455" i="38"/>
  <c r="Q1455" i="38"/>
  <c r="R1454" i="38"/>
  <c r="Q1454" i="38"/>
  <c r="R1453" i="38"/>
  <c r="Q1453" i="38"/>
  <c r="R1452" i="38"/>
  <c r="Q1452" i="38"/>
  <c r="R1451" i="38"/>
  <c r="Q1451" i="38"/>
  <c r="R1450" i="38"/>
  <c r="Q1450" i="38"/>
  <c r="R1449" i="38"/>
  <c r="Q1449" i="38"/>
  <c r="R1448" i="38"/>
  <c r="Q1448" i="38"/>
  <c r="R1447" i="38"/>
  <c r="Q1447" i="38"/>
  <c r="R1446" i="38"/>
  <c r="Q1446" i="38"/>
  <c r="R1445" i="38"/>
  <c r="Q1445" i="38"/>
  <c r="R1444" i="38"/>
  <c r="Q1444" i="38"/>
  <c r="R1443" i="38"/>
  <c r="Q1443" i="38"/>
  <c r="R1442" i="38"/>
  <c r="Q1442" i="38"/>
  <c r="R1441" i="38"/>
  <c r="Q1441" i="38"/>
  <c r="R1440" i="38"/>
  <c r="Q1440" i="38"/>
  <c r="R1439" i="38"/>
  <c r="Q1439" i="38"/>
  <c r="R1438" i="38"/>
  <c r="Q1438" i="38"/>
  <c r="R1437" i="38"/>
  <c r="Q1437" i="38"/>
  <c r="R1436" i="38"/>
  <c r="Q1436" i="38"/>
  <c r="R1435" i="38"/>
  <c r="Q1435" i="38"/>
  <c r="R1434" i="38"/>
  <c r="Q1434" i="38"/>
  <c r="R1433" i="38"/>
  <c r="Q1433" i="38"/>
  <c r="R1432" i="38"/>
  <c r="Q1432" i="38"/>
  <c r="R1431" i="38"/>
  <c r="Q1431" i="38"/>
  <c r="R1430" i="38"/>
  <c r="Q1430" i="38"/>
  <c r="R1429" i="38"/>
  <c r="Q1429" i="38"/>
  <c r="R1428" i="38"/>
  <c r="Q1428" i="38"/>
  <c r="R1427" i="38"/>
  <c r="Q1427" i="38"/>
  <c r="R1426" i="38"/>
  <c r="Q1426" i="38"/>
  <c r="R1425" i="38"/>
  <c r="Q1425" i="38"/>
  <c r="R1424" i="38"/>
  <c r="Q1424" i="38"/>
  <c r="R1423" i="38"/>
  <c r="Q1423" i="38"/>
  <c r="R1422" i="38"/>
  <c r="Q1422" i="38"/>
  <c r="R1421" i="38"/>
  <c r="Q1421" i="38"/>
  <c r="R1420" i="38"/>
  <c r="Q1420" i="38"/>
  <c r="R1419" i="38"/>
  <c r="Q1419" i="38"/>
  <c r="R1418" i="38"/>
  <c r="Q1418" i="38"/>
  <c r="R1417" i="38"/>
  <c r="Q1417" i="38"/>
  <c r="R1416" i="38"/>
  <c r="Q1416" i="38"/>
  <c r="R1415" i="38"/>
  <c r="Q1415" i="38"/>
  <c r="R1414" i="38"/>
  <c r="Q1414" i="38"/>
  <c r="R1413" i="38"/>
  <c r="Q1413" i="38"/>
  <c r="R1412" i="38"/>
  <c r="Q1412" i="38"/>
  <c r="R1411" i="38"/>
  <c r="Q1411" i="38"/>
  <c r="R1410" i="38"/>
  <c r="Q1410" i="38"/>
  <c r="R1409" i="38"/>
  <c r="Q1409" i="38"/>
  <c r="R1408" i="38"/>
  <c r="Q1408" i="38"/>
  <c r="R1407" i="38"/>
  <c r="Q1407" i="38"/>
  <c r="R1406" i="38"/>
  <c r="Q1406" i="38"/>
  <c r="R1405" i="38"/>
  <c r="Q1405" i="38"/>
  <c r="R1404" i="38"/>
  <c r="Q1404" i="38"/>
  <c r="R1403" i="38"/>
  <c r="Q1403" i="38"/>
  <c r="R1402" i="38"/>
  <c r="Q1402" i="38"/>
  <c r="R1401" i="38"/>
  <c r="Q1401" i="38"/>
  <c r="R1400" i="38"/>
  <c r="Q1400" i="38"/>
  <c r="R1399" i="38"/>
  <c r="Q1399" i="38"/>
  <c r="R1398" i="38"/>
  <c r="Q1398" i="38"/>
  <c r="R1397" i="38"/>
  <c r="Q1397" i="38"/>
  <c r="R1396" i="38"/>
  <c r="Q1396" i="38"/>
  <c r="R1395" i="38"/>
  <c r="Q1395" i="38"/>
  <c r="R1394" i="38"/>
  <c r="Q1394" i="38"/>
  <c r="R1393" i="38"/>
  <c r="Q1393" i="38"/>
  <c r="R1392" i="38"/>
  <c r="Q1392" i="38"/>
  <c r="R1391" i="38"/>
  <c r="Q1391" i="38"/>
  <c r="R1390" i="38"/>
  <c r="Q1390" i="38"/>
  <c r="R1389" i="38"/>
  <c r="Q1389" i="38"/>
  <c r="R1388" i="38"/>
  <c r="Q1388" i="38"/>
  <c r="R1387" i="38"/>
  <c r="Q1387" i="38"/>
  <c r="R1386" i="38"/>
  <c r="Q1386" i="38"/>
  <c r="R1385" i="38"/>
  <c r="Q1385" i="38"/>
  <c r="R1384" i="38"/>
  <c r="Q1384" i="38"/>
  <c r="R1383" i="38"/>
  <c r="Q1383" i="38"/>
  <c r="R1382" i="38"/>
  <c r="Q1382" i="38"/>
  <c r="R1381" i="38"/>
  <c r="Q1381" i="38"/>
  <c r="R1380" i="38"/>
  <c r="Q1380" i="38"/>
  <c r="R1379" i="38"/>
  <c r="Q1379" i="38"/>
  <c r="R1378" i="38"/>
  <c r="Q1378" i="38"/>
  <c r="R1377" i="38"/>
  <c r="Q1377" i="38"/>
  <c r="R1376" i="38"/>
  <c r="Q1376" i="38"/>
  <c r="R1375" i="38"/>
  <c r="Q1375" i="38"/>
  <c r="R1374" i="38"/>
  <c r="Q1374" i="38"/>
  <c r="R1373" i="38"/>
  <c r="Q1373" i="38"/>
  <c r="R1372" i="38"/>
  <c r="Q1372" i="38"/>
  <c r="R1371" i="38"/>
  <c r="Q1371" i="38"/>
  <c r="R1370" i="38"/>
  <c r="Q1370" i="38"/>
  <c r="R1369" i="38"/>
  <c r="Q1369" i="38"/>
  <c r="R1368" i="38"/>
  <c r="Q1368" i="38"/>
  <c r="R1367" i="38"/>
  <c r="Q1367" i="38"/>
  <c r="R1366" i="38"/>
  <c r="Q1366" i="38"/>
  <c r="R1365" i="38"/>
  <c r="Q1365" i="38"/>
  <c r="R1364" i="38"/>
  <c r="Q1364" i="38"/>
  <c r="R1363" i="38"/>
  <c r="Q1363" i="38"/>
  <c r="R1362" i="38"/>
  <c r="Q1362" i="38"/>
  <c r="R1361" i="38"/>
  <c r="Q1361" i="38"/>
  <c r="R1360" i="38"/>
  <c r="Q1360" i="38"/>
  <c r="R1359" i="38"/>
  <c r="Q1359" i="38"/>
  <c r="R1358" i="38"/>
  <c r="Q1358" i="38"/>
  <c r="R1357" i="38"/>
  <c r="Q1357" i="38"/>
  <c r="R1356" i="38"/>
  <c r="Q1356" i="38"/>
  <c r="R1355" i="38"/>
  <c r="Q1355" i="38"/>
  <c r="R1354" i="38"/>
  <c r="Q1354" i="38"/>
  <c r="R1353" i="38"/>
  <c r="Q1353" i="38"/>
  <c r="R1352" i="38"/>
  <c r="Q1352" i="38"/>
  <c r="R1351" i="38"/>
  <c r="Q1351" i="38"/>
  <c r="R1350" i="38"/>
  <c r="Q1350" i="38"/>
  <c r="R1349" i="38"/>
  <c r="Q1349" i="38"/>
  <c r="R1348" i="38"/>
  <c r="Q1348" i="38"/>
  <c r="R1347" i="38"/>
  <c r="Q1347" i="38"/>
  <c r="R1346" i="38"/>
  <c r="Q1346" i="38"/>
  <c r="R1345" i="38"/>
  <c r="Q1345" i="38"/>
  <c r="R1344" i="38"/>
  <c r="Q1344" i="38"/>
  <c r="R1343" i="38"/>
  <c r="Q1343" i="38"/>
  <c r="R1342" i="38"/>
  <c r="Q1342" i="38"/>
  <c r="R1341" i="38"/>
  <c r="Q1341" i="38"/>
  <c r="R1340" i="38"/>
  <c r="Q1340" i="38"/>
  <c r="R1339" i="38"/>
  <c r="Q1339" i="38"/>
  <c r="R1338" i="38"/>
  <c r="Q1338" i="38"/>
  <c r="R1337" i="38"/>
  <c r="Q1337" i="38"/>
  <c r="R1336" i="38"/>
  <c r="Q1336" i="38"/>
  <c r="R1335" i="38"/>
  <c r="Q1335" i="38"/>
  <c r="R1334" i="38"/>
  <c r="Q1334" i="38"/>
  <c r="R1333" i="38"/>
  <c r="Q1333" i="38"/>
  <c r="R1332" i="38"/>
  <c r="Q1332" i="38"/>
  <c r="R1331" i="38"/>
  <c r="Q1331" i="38"/>
  <c r="R1330" i="38"/>
  <c r="Q1330" i="38"/>
  <c r="R1329" i="38"/>
  <c r="Q1329" i="38"/>
  <c r="R1328" i="38"/>
  <c r="Q1328" i="38"/>
  <c r="R1327" i="38"/>
  <c r="Q1327" i="38"/>
  <c r="R1326" i="38"/>
  <c r="Q1326" i="38"/>
  <c r="R1325" i="38"/>
  <c r="Q1325" i="38"/>
  <c r="R1324" i="38"/>
  <c r="Q1324" i="38"/>
  <c r="R1323" i="38"/>
  <c r="Q1323" i="38"/>
  <c r="R1322" i="38"/>
  <c r="Q1322" i="38"/>
  <c r="R1321" i="38"/>
  <c r="Q1321" i="38"/>
  <c r="R1320" i="38"/>
  <c r="Q1320" i="38"/>
  <c r="R1319" i="38"/>
  <c r="Q1319" i="38"/>
  <c r="R1318" i="38"/>
  <c r="Q1318" i="38"/>
  <c r="R1317" i="38"/>
  <c r="Q1317" i="38"/>
  <c r="R1316" i="38"/>
  <c r="Q1316" i="38"/>
  <c r="R1315" i="38"/>
  <c r="Q1315" i="38"/>
  <c r="R1314" i="38"/>
  <c r="Q1314" i="38"/>
  <c r="R1313" i="38"/>
  <c r="Q1313" i="38"/>
  <c r="R1312" i="38"/>
  <c r="Q1312" i="38"/>
  <c r="R1311" i="38"/>
  <c r="Q1311" i="38"/>
  <c r="R1310" i="38"/>
  <c r="Q1310" i="38"/>
  <c r="R1309" i="38"/>
  <c r="Q1309" i="38"/>
  <c r="R1308" i="38"/>
  <c r="Q1308" i="38"/>
  <c r="R1307" i="38"/>
  <c r="Q1307" i="38"/>
  <c r="R1306" i="38"/>
  <c r="Q1306" i="38"/>
  <c r="R1305" i="38"/>
  <c r="Q1305" i="38"/>
  <c r="R1304" i="38"/>
  <c r="Q1304" i="38"/>
  <c r="R1303" i="38"/>
  <c r="Q1303" i="38"/>
  <c r="R1302" i="38"/>
  <c r="Q1302" i="38"/>
  <c r="R1301" i="38"/>
  <c r="Q1301" i="38"/>
  <c r="R1300" i="38"/>
  <c r="Q1300" i="38"/>
  <c r="R1299" i="38"/>
  <c r="Q1299" i="38"/>
  <c r="R1298" i="38"/>
  <c r="Q1298" i="38"/>
  <c r="R1297" i="38"/>
  <c r="Q1297" i="38"/>
  <c r="R1296" i="38"/>
  <c r="Q1296" i="38"/>
  <c r="R1295" i="38"/>
  <c r="Q1295" i="38"/>
  <c r="R1294" i="38"/>
  <c r="Q1294" i="38"/>
  <c r="R1293" i="38"/>
  <c r="Q1293" i="38"/>
  <c r="R1292" i="38"/>
  <c r="Q1292" i="38"/>
  <c r="R1291" i="38"/>
  <c r="Q1291" i="38"/>
  <c r="R1290" i="38"/>
  <c r="Q1290" i="38"/>
  <c r="R1289" i="38"/>
  <c r="Q1289" i="38"/>
  <c r="R1288" i="38"/>
  <c r="Q1288" i="38"/>
  <c r="R1287" i="38"/>
  <c r="Q1287" i="38"/>
  <c r="R1286" i="38"/>
  <c r="Q1286" i="38"/>
  <c r="R1285" i="38"/>
  <c r="Q1285" i="38"/>
  <c r="R1284" i="38"/>
  <c r="Q1284" i="38"/>
  <c r="R1283" i="38"/>
  <c r="Q1283" i="38"/>
  <c r="R1282" i="38"/>
  <c r="Q1282" i="38"/>
  <c r="R1281" i="38"/>
  <c r="Q1281" i="38"/>
  <c r="R1280" i="38"/>
  <c r="Q1280" i="38"/>
  <c r="R1279" i="38"/>
  <c r="Q1279" i="38"/>
  <c r="R1278" i="38"/>
  <c r="Q1278" i="38"/>
  <c r="R1277" i="38"/>
  <c r="Q1277" i="38"/>
  <c r="R1276" i="38"/>
  <c r="Q1276" i="38"/>
  <c r="R1275" i="38"/>
  <c r="Q1275" i="38"/>
  <c r="R1274" i="38"/>
  <c r="Q1274" i="38"/>
  <c r="R1273" i="38"/>
  <c r="Q1273" i="38"/>
  <c r="R1272" i="38"/>
  <c r="Q1272" i="38"/>
  <c r="R1271" i="38"/>
  <c r="Q1271" i="38"/>
  <c r="R1270" i="38"/>
  <c r="Q1270" i="38"/>
  <c r="R1269" i="38"/>
  <c r="Q1269" i="38"/>
  <c r="R1268" i="38"/>
  <c r="Q1268" i="38"/>
  <c r="R1267" i="38"/>
  <c r="Q1267" i="38"/>
  <c r="R1266" i="38"/>
  <c r="Q1266" i="38"/>
  <c r="R1265" i="38"/>
  <c r="Q1265" i="38"/>
  <c r="R1264" i="38"/>
  <c r="Q1264" i="38"/>
  <c r="R1263" i="38"/>
  <c r="Q1263" i="38"/>
  <c r="R1262" i="38"/>
  <c r="Q1262" i="38"/>
  <c r="R1261" i="38"/>
  <c r="Q1261" i="38"/>
  <c r="R1260" i="38"/>
  <c r="Q1260" i="38"/>
  <c r="R1259" i="38"/>
  <c r="Q1259" i="38"/>
  <c r="R1258" i="38"/>
  <c r="Q1258" i="38"/>
  <c r="R1257" i="38"/>
  <c r="Q1257" i="38"/>
  <c r="R1256" i="38"/>
  <c r="Q1256" i="38"/>
  <c r="R1255" i="38"/>
  <c r="Q1255" i="38"/>
  <c r="R1254" i="38"/>
  <c r="Q1254" i="38"/>
  <c r="R1253" i="38"/>
  <c r="Q1253" i="38"/>
  <c r="R1252" i="38"/>
  <c r="Q1252" i="38"/>
  <c r="R1251" i="38"/>
  <c r="Q1251" i="38"/>
  <c r="R1250" i="38"/>
  <c r="Q1250" i="38"/>
  <c r="R1249" i="38"/>
  <c r="Q1249" i="38"/>
  <c r="R1248" i="38"/>
  <c r="Q1248" i="38"/>
  <c r="R1247" i="38"/>
  <c r="Q1247" i="38"/>
  <c r="R1246" i="38"/>
  <c r="Q1246" i="38"/>
  <c r="R1245" i="38"/>
  <c r="Q1245" i="38"/>
  <c r="R1244" i="38"/>
  <c r="Q1244" i="38"/>
  <c r="R1243" i="38"/>
  <c r="Q1243" i="38"/>
  <c r="R1242" i="38"/>
  <c r="Q1242" i="38"/>
  <c r="R1241" i="38"/>
  <c r="Q1241" i="38"/>
  <c r="R1240" i="38"/>
  <c r="Q1240" i="38"/>
  <c r="R1239" i="38"/>
  <c r="Q1239" i="38"/>
  <c r="R1238" i="38"/>
  <c r="Q1238" i="38"/>
  <c r="R1237" i="38"/>
  <c r="Q1237" i="38"/>
  <c r="R1236" i="38"/>
  <c r="Q1236" i="38"/>
  <c r="R1235" i="38"/>
  <c r="Q1235" i="38"/>
  <c r="R1234" i="38"/>
  <c r="Q1234" i="38"/>
  <c r="R1233" i="38"/>
  <c r="Q1233" i="38"/>
  <c r="R1232" i="38"/>
  <c r="Q1232" i="38"/>
  <c r="R1231" i="38"/>
  <c r="Q1231" i="38"/>
  <c r="R1230" i="38"/>
  <c r="Q1230" i="38"/>
  <c r="R1229" i="38"/>
  <c r="Q1229" i="38"/>
  <c r="R1228" i="38"/>
  <c r="Q1228" i="38"/>
  <c r="R1227" i="38"/>
  <c r="Q1227" i="38"/>
  <c r="R1226" i="38"/>
  <c r="Q1226" i="38"/>
  <c r="R1225" i="38"/>
  <c r="Q1225" i="38"/>
  <c r="R1224" i="38"/>
  <c r="Q1224" i="38"/>
  <c r="R1223" i="38"/>
  <c r="Q1223" i="38"/>
  <c r="R1222" i="38"/>
  <c r="Q1222" i="38"/>
  <c r="R1221" i="38"/>
  <c r="Q1221" i="38"/>
  <c r="R1220" i="38"/>
  <c r="Q1220" i="38"/>
  <c r="R1219" i="38"/>
  <c r="Q1219" i="38"/>
  <c r="R1218" i="38"/>
  <c r="Q1218" i="38"/>
  <c r="R1217" i="38"/>
  <c r="Q1217" i="38"/>
  <c r="R1216" i="38"/>
  <c r="Q1216" i="38"/>
  <c r="R1215" i="38"/>
  <c r="Q1215" i="38"/>
  <c r="R1214" i="38"/>
  <c r="Q1214" i="38"/>
  <c r="R1213" i="38"/>
  <c r="Q1213" i="38"/>
  <c r="R1212" i="38"/>
  <c r="Q1212" i="38"/>
  <c r="R1211" i="38"/>
  <c r="Q1211" i="38"/>
  <c r="R1210" i="38"/>
  <c r="Q1210" i="38"/>
  <c r="R1209" i="38"/>
  <c r="Q1209" i="38"/>
  <c r="R1208" i="38"/>
  <c r="Q1208" i="38"/>
  <c r="R1207" i="38"/>
  <c r="Q1207" i="38"/>
  <c r="R1206" i="38"/>
  <c r="Q1206" i="38"/>
  <c r="R1205" i="38"/>
  <c r="Q1205" i="38"/>
  <c r="R1204" i="38"/>
  <c r="Q1204" i="38"/>
  <c r="R1203" i="38"/>
  <c r="Q1203" i="38"/>
  <c r="R1202" i="38"/>
  <c r="Q1202" i="38"/>
  <c r="R1201" i="38"/>
  <c r="Q1201" i="38"/>
  <c r="R1200" i="38"/>
  <c r="Q1200" i="38"/>
  <c r="R1199" i="38"/>
  <c r="Q1199" i="38"/>
  <c r="R1198" i="38"/>
  <c r="Q1198" i="38"/>
  <c r="R1197" i="38"/>
  <c r="Q1197" i="38"/>
  <c r="R1196" i="38"/>
  <c r="Q1196" i="38"/>
  <c r="R1195" i="38"/>
  <c r="Q1195" i="38"/>
  <c r="R1194" i="38"/>
  <c r="Q1194" i="38"/>
  <c r="R1193" i="38"/>
  <c r="Q1193" i="38"/>
  <c r="R1192" i="38"/>
  <c r="Q1192" i="38"/>
  <c r="R1191" i="38"/>
  <c r="Q1191" i="38"/>
  <c r="R1190" i="38"/>
  <c r="Q1190" i="38"/>
  <c r="R1189" i="38"/>
  <c r="Q1189" i="38"/>
  <c r="R1188" i="38"/>
  <c r="Q1188" i="38"/>
  <c r="R1187" i="38"/>
  <c r="Q1187" i="38"/>
  <c r="R1186" i="38"/>
  <c r="Q1186" i="38"/>
  <c r="R1185" i="38"/>
  <c r="Q1185" i="38"/>
  <c r="R1184" i="38"/>
  <c r="Q1184" i="38"/>
  <c r="R1183" i="38"/>
  <c r="Q1183" i="38"/>
  <c r="R1182" i="38"/>
  <c r="Q1182" i="38"/>
  <c r="R1181" i="38"/>
  <c r="Q1181" i="38"/>
  <c r="R1180" i="38"/>
  <c r="Q1180" i="38"/>
  <c r="R1179" i="38"/>
  <c r="Q1179" i="38"/>
  <c r="R1178" i="38"/>
  <c r="Q1178" i="38"/>
  <c r="R1177" i="38"/>
  <c r="Q1177" i="38"/>
  <c r="R1176" i="38"/>
  <c r="Q1176" i="38"/>
  <c r="R1175" i="38"/>
  <c r="Q1175" i="38"/>
  <c r="R1174" i="38"/>
  <c r="Q1174" i="38"/>
  <c r="R1173" i="38"/>
  <c r="Q1173" i="38"/>
  <c r="R1172" i="38"/>
  <c r="Q1172" i="38"/>
  <c r="R1171" i="38"/>
  <c r="Q1171" i="38"/>
  <c r="R1170" i="38"/>
  <c r="Q1170" i="38"/>
  <c r="R1169" i="38"/>
  <c r="Q1169" i="38"/>
  <c r="R1168" i="38"/>
  <c r="Q1168" i="38"/>
  <c r="R1167" i="38"/>
  <c r="Q1167" i="38"/>
  <c r="R1166" i="38"/>
  <c r="Q1166" i="38"/>
  <c r="R1165" i="38"/>
  <c r="Q1165" i="38"/>
  <c r="R1164" i="38"/>
  <c r="Q1164" i="38"/>
  <c r="R1163" i="38"/>
  <c r="Q1163" i="38"/>
  <c r="R1162" i="38"/>
  <c r="Q1162" i="38"/>
  <c r="R1161" i="38"/>
  <c r="Q1161" i="38"/>
  <c r="R1160" i="38"/>
  <c r="Q1160" i="38"/>
  <c r="R1159" i="38"/>
  <c r="Q1159" i="38"/>
  <c r="R1158" i="38"/>
  <c r="Q1158" i="38"/>
  <c r="R1157" i="38"/>
  <c r="Q1157" i="38"/>
  <c r="R1156" i="38"/>
  <c r="Q1156" i="38"/>
  <c r="R1155" i="38"/>
  <c r="Q1155" i="38"/>
  <c r="R1154" i="38"/>
  <c r="Q1154" i="38"/>
  <c r="R1153" i="38"/>
  <c r="Q1153" i="38"/>
  <c r="R1152" i="38"/>
  <c r="Q1152" i="38"/>
  <c r="R1151" i="38"/>
  <c r="Q1151" i="38"/>
  <c r="R1150" i="38"/>
  <c r="Q1150" i="38"/>
  <c r="R1149" i="38"/>
  <c r="Q1149" i="38"/>
  <c r="R1148" i="38"/>
  <c r="Q1148" i="38"/>
  <c r="R1147" i="38"/>
  <c r="Q1147" i="38"/>
  <c r="R1146" i="38"/>
  <c r="Q1146" i="38"/>
  <c r="R1145" i="38"/>
  <c r="Q1145" i="38"/>
  <c r="R1144" i="38"/>
  <c r="Q1144" i="38"/>
  <c r="R1143" i="38"/>
  <c r="Q1143" i="38"/>
  <c r="R1142" i="38"/>
  <c r="Q1142" i="38"/>
  <c r="R1141" i="38"/>
  <c r="Q1141" i="38"/>
  <c r="R1140" i="38"/>
  <c r="Q1140" i="38"/>
  <c r="R1139" i="38"/>
  <c r="Q1139" i="38"/>
  <c r="R1138" i="38"/>
  <c r="Q1138" i="38"/>
  <c r="R1137" i="38"/>
  <c r="Q1137" i="38"/>
  <c r="R1136" i="38"/>
  <c r="Q1136" i="38"/>
  <c r="R1135" i="38"/>
  <c r="Q1135" i="38"/>
  <c r="R1134" i="38"/>
  <c r="Q1134" i="38"/>
  <c r="R1133" i="38"/>
  <c r="Q1133" i="38"/>
  <c r="R1132" i="38"/>
  <c r="Q1132" i="38"/>
  <c r="R1131" i="38"/>
  <c r="Q1131" i="38"/>
  <c r="R1130" i="38"/>
  <c r="Q1130" i="38"/>
  <c r="R1129" i="38"/>
  <c r="Q1129" i="38"/>
  <c r="R1128" i="38"/>
  <c r="Q1128" i="38"/>
  <c r="R1127" i="38"/>
  <c r="Q1127" i="38"/>
  <c r="R1126" i="38"/>
  <c r="Q1126" i="38"/>
  <c r="R1125" i="38"/>
  <c r="Q1125" i="38"/>
  <c r="R1124" i="38"/>
  <c r="Q1124" i="38"/>
  <c r="R1123" i="38"/>
  <c r="Q1123" i="38"/>
  <c r="R1122" i="38"/>
  <c r="Q1122" i="38"/>
  <c r="R1121" i="38"/>
  <c r="Q1121" i="38"/>
  <c r="R1120" i="38"/>
  <c r="Q1120" i="38"/>
  <c r="R1119" i="38"/>
  <c r="Q1119" i="38"/>
  <c r="R1118" i="38"/>
  <c r="Q1118" i="38"/>
  <c r="R1117" i="38"/>
  <c r="Q1117" i="38"/>
  <c r="R1116" i="38"/>
  <c r="Q1116" i="38"/>
  <c r="R1115" i="38"/>
  <c r="Q1115" i="38"/>
  <c r="R1114" i="38"/>
  <c r="Q1114" i="38"/>
  <c r="R1113" i="38"/>
  <c r="Q1113" i="38"/>
  <c r="R1112" i="38"/>
  <c r="Q1112" i="38"/>
  <c r="R1111" i="38"/>
  <c r="Q1111" i="38"/>
  <c r="R1110" i="38"/>
  <c r="Q1110" i="38"/>
  <c r="R1109" i="38"/>
  <c r="Q1109" i="38"/>
  <c r="R1108" i="38"/>
  <c r="Q1108" i="38"/>
  <c r="R1107" i="38"/>
  <c r="Q1107" i="38"/>
  <c r="R1106" i="38"/>
  <c r="Q1106" i="38"/>
  <c r="R1105" i="38"/>
  <c r="Q1105" i="38"/>
  <c r="R1104" i="38"/>
  <c r="Q1104" i="38"/>
  <c r="R1103" i="38"/>
  <c r="Q1103" i="38"/>
  <c r="R1102" i="38"/>
  <c r="Q1102" i="38"/>
  <c r="R1101" i="38"/>
  <c r="Q1101" i="38"/>
  <c r="R1100" i="38"/>
  <c r="Q1100" i="38"/>
  <c r="R1099" i="38"/>
  <c r="Q1099" i="38"/>
  <c r="R1098" i="38"/>
  <c r="Q1098" i="38"/>
  <c r="R1097" i="38"/>
  <c r="Q1097" i="38"/>
  <c r="R1096" i="38"/>
  <c r="Q1096" i="38"/>
  <c r="R1095" i="38"/>
  <c r="Q1095" i="38"/>
  <c r="R1094" i="38"/>
  <c r="Q1094" i="38"/>
  <c r="R1093" i="38"/>
  <c r="Q1093" i="38"/>
  <c r="R1092" i="38"/>
  <c r="Q1092" i="38"/>
  <c r="R1091" i="38"/>
  <c r="Q1091" i="38"/>
  <c r="R1090" i="38"/>
  <c r="Q1090" i="38"/>
  <c r="R1089" i="38"/>
  <c r="Q1089" i="38"/>
  <c r="R1088" i="38"/>
  <c r="Q1088" i="38"/>
  <c r="R1087" i="38"/>
  <c r="Q1087" i="38"/>
  <c r="R1086" i="38"/>
  <c r="Q1086" i="38"/>
  <c r="R1085" i="38"/>
  <c r="Q1085" i="38"/>
  <c r="R1084" i="38"/>
  <c r="Q1084" i="38"/>
  <c r="R1083" i="38"/>
  <c r="Q1083" i="38"/>
  <c r="R1082" i="38"/>
  <c r="Q1082" i="38"/>
  <c r="R1081" i="38"/>
  <c r="Q1081" i="38"/>
  <c r="R1080" i="38"/>
  <c r="Q1080" i="38"/>
  <c r="R1079" i="38"/>
  <c r="Q1079" i="38"/>
  <c r="R1078" i="38"/>
  <c r="Q1078" i="38"/>
  <c r="R1077" i="38"/>
  <c r="Q1077" i="38"/>
  <c r="R1076" i="38"/>
  <c r="Q1076" i="38"/>
  <c r="R1075" i="38"/>
  <c r="Q1075" i="38"/>
  <c r="R1074" i="38"/>
  <c r="Q1074" i="38"/>
  <c r="R1073" i="38"/>
  <c r="Q1073" i="38"/>
  <c r="R1072" i="38"/>
  <c r="Q1072" i="38"/>
  <c r="R1071" i="38"/>
  <c r="Q1071" i="38"/>
  <c r="R1070" i="38"/>
  <c r="Q1070" i="38"/>
  <c r="R1069" i="38"/>
  <c r="Q1069" i="38"/>
  <c r="R1068" i="38"/>
  <c r="Q1068" i="38"/>
  <c r="R1067" i="38"/>
  <c r="Q1067" i="38"/>
  <c r="R1066" i="38"/>
  <c r="Q1066" i="38"/>
  <c r="R1065" i="38"/>
  <c r="Q1065" i="38"/>
  <c r="R1064" i="38"/>
  <c r="Q1064" i="38"/>
  <c r="R1063" i="38"/>
  <c r="Q1063" i="38"/>
  <c r="R1062" i="38"/>
  <c r="Q1062" i="38"/>
  <c r="R1061" i="38"/>
  <c r="Q1061" i="38"/>
  <c r="R1060" i="38"/>
  <c r="Q1060" i="38"/>
  <c r="R1059" i="38"/>
  <c r="Q1059" i="38"/>
  <c r="R1058" i="38"/>
  <c r="Q1058" i="38"/>
  <c r="R1057" i="38"/>
  <c r="Q1057" i="38"/>
  <c r="R1056" i="38"/>
  <c r="Q1056" i="38"/>
  <c r="R1055" i="38"/>
  <c r="Q1055" i="38"/>
  <c r="R1054" i="38"/>
  <c r="Q1054" i="38"/>
  <c r="R1053" i="38"/>
  <c r="Q1053" i="38"/>
  <c r="R1052" i="38"/>
  <c r="Q1052" i="38"/>
  <c r="R1051" i="38"/>
  <c r="Q1051" i="38"/>
  <c r="R1050" i="38"/>
  <c r="Q1050" i="38"/>
  <c r="R1049" i="38"/>
  <c r="Q1049" i="38"/>
  <c r="R1048" i="38"/>
  <c r="Q1048" i="38"/>
  <c r="R1047" i="38"/>
  <c r="Q1047" i="38"/>
  <c r="R1046" i="38"/>
  <c r="Q1046" i="38"/>
  <c r="R1045" i="38"/>
  <c r="Q1045" i="38"/>
  <c r="R1044" i="38"/>
  <c r="Q1044" i="38"/>
  <c r="R1043" i="38"/>
  <c r="Q1043" i="38"/>
  <c r="R1042" i="38"/>
  <c r="Q1042" i="38"/>
  <c r="R1041" i="38"/>
  <c r="Q1041" i="38"/>
  <c r="R1040" i="38"/>
  <c r="Q1040" i="38"/>
  <c r="R1039" i="38"/>
  <c r="Q1039" i="38"/>
  <c r="R1038" i="38"/>
  <c r="Q1038" i="38"/>
  <c r="R1037" i="38"/>
  <c r="Q1037" i="38"/>
  <c r="R1036" i="38"/>
  <c r="Q1036" i="38"/>
  <c r="R1035" i="38"/>
  <c r="Q1035" i="38"/>
  <c r="R1034" i="38"/>
  <c r="Q1034" i="38"/>
  <c r="R1033" i="38"/>
  <c r="Q1033" i="38"/>
  <c r="R1032" i="38"/>
  <c r="Q1032" i="38"/>
  <c r="R1031" i="38"/>
  <c r="Q1031" i="38"/>
  <c r="R1030" i="38"/>
  <c r="Q1030" i="38"/>
  <c r="R1029" i="38"/>
  <c r="Q1029" i="38"/>
  <c r="R1028" i="38"/>
  <c r="Q1028" i="38"/>
  <c r="R1027" i="38"/>
  <c r="Q1027" i="38"/>
  <c r="R1026" i="38"/>
  <c r="Q1026" i="38"/>
  <c r="R1025" i="38"/>
  <c r="Q1025" i="38"/>
  <c r="R1024" i="38"/>
  <c r="Q1024" i="38"/>
  <c r="R1023" i="38"/>
  <c r="Q1023" i="38"/>
  <c r="R1022" i="38"/>
  <c r="Q1022" i="38"/>
  <c r="R1021" i="38"/>
  <c r="Q1021" i="38"/>
  <c r="R1020" i="38"/>
  <c r="Q1020" i="38"/>
  <c r="R1019" i="38"/>
  <c r="Q1019" i="38"/>
  <c r="R1018" i="38"/>
  <c r="Q1018" i="38"/>
  <c r="R1017" i="38"/>
  <c r="Q1017" i="38"/>
  <c r="R1016" i="38"/>
  <c r="Q1016" i="38"/>
  <c r="R1015" i="38"/>
  <c r="Q1015" i="38"/>
  <c r="R1014" i="38"/>
  <c r="Q1014" i="38"/>
  <c r="R1013" i="38"/>
  <c r="Q1013" i="38"/>
  <c r="R1012" i="38"/>
  <c r="Q1012" i="38"/>
  <c r="R1011" i="38"/>
  <c r="Q1011" i="38"/>
  <c r="R1010" i="38"/>
  <c r="Q1010" i="38"/>
  <c r="R1009" i="38"/>
  <c r="Q1009" i="38"/>
  <c r="R1008" i="38"/>
  <c r="Q1008" i="38"/>
  <c r="R1007" i="38"/>
  <c r="Q1007" i="38"/>
  <c r="R1006" i="38"/>
  <c r="Q1006" i="38"/>
  <c r="R1005" i="38"/>
  <c r="Q1005" i="38"/>
  <c r="R1004" i="38"/>
  <c r="Q1004" i="38"/>
  <c r="R1003" i="38"/>
  <c r="Q1003" i="38"/>
  <c r="R1002" i="38"/>
  <c r="Q1002" i="38"/>
  <c r="R1001" i="38"/>
  <c r="Q1001" i="38"/>
  <c r="R1000" i="38"/>
  <c r="Q1000" i="38"/>
  <c r="R999" i="38"/>
  <c r="Q999" i="38"/>
  <c r="R998" i="38"/>
  <c r="Q998" i="38"/>
  <c r="R997" i="38"/>
  <c r="Q997" i="38"/>
  <c r="R996" i="38"/>
  <c r="Q996" i="38"/>
  <c r="R995" i="38"/>
  <c r="Q995" i="38"/>
  <c r="R994" i="38"/>
  <c r="Q994" i="38"/>
  <c r="R993" i="38"/>
  <c r="Q993" i="38"/>
  <c r="R992" i="38"/>
  <c r="Q992" i="38"/>
  <c r="R991" i="38"/>
  <c r="Q991" i="38"/>
  <c r="R990" i="38"/>
  <c r="Q990" i="38"/>
  <c r="R989" i="38"/>
  <c r="Q989" i="38"/>
  <c r="R988" i="38"/>
  <c r="Q988" i="38"/>
  <c r="R987" i="38"/>
  <c r="Q987" i="38"/>
  <c r="R986" i="38"/>
  <c r="Q986" i="38"/>
  <c r="R985" i="38"/>
  <c r="Q985" i="38"/>
  <c r="R984" i="38"/>
  <c r="Q984" i="38"/>
  <c r="R983" i="38"/>
  <c r="Q983" i="38"/>
  <c r="R982" i="38"/>
  <c r="Q982" i="38"/>
  <c r="R981" i="38"/>
  <c r="Q981" i="38"/>
  <c r="R980" i="38"/>
  <c r="Q980" i="38"/>
  <c r="R979" i="38"/>
  <c r="Q979" i="38"/>
  <c r="R978" i="38"/>
  <c r="Q978" i="38"/>
  <c r="R977" i="38"/>
  <c r="Q977" i="38"/>
  <c r="R976" i="38"/>
  <c r="Q976" i="38"/>
  <c r="R975" i="38"/>
  <c r="Q975" i="38"/>
  <c r="R974" i="38"/>
  <c r="Q974" i="38"/>
  <c r="R973" i="38"/>
  <c r="Q973" i="38"/>
  <c r="R972" i="38"/>
  <c r="Q972" i="38"/>
  <c r="R971" i="38"/>
  <c r="Q971" i="38"/>
  <c r="R970" i="38"/>
  <c r="Q970" i="38"/>
  <c r="R969" i="38"/>
  <c r="Q969" i="38"/>
  <c r="R968" i="38"/>
  <c r="Q968" i="38"/>
  <c r="R967" i="38"/>
  <c r="Q967" i="38"/>
  <c r="R966" i="38"/>
  <c r="Q966" i="38"/>
  <c r="R965" i="38"/>
  <c r="Q965" i="38"/>
  <c r="R964" i="38"/>
  <c r="Q964" i="38"/>
  <c r="R963" i="38"/>
  <c r="Q963" i="38"/>
  <c r="R962" i="38"/>
  <c r="Q962" i="38"/>
  <c r="R961" i="38"/>
  <c r="Q961" i="38"/>
  <c r="R960" i="38"/>
  <c r="Q960" i="38"/>
  <c r="R959" i="38"/>
  <c r="Q959" i="38"/>
  <c r="R958" i="38"/>
  <c r="Q958" i="38"/>
  <c r="R957" i="38"/>
  <c r="Q957" i="38"/>
  <c r="R956" i="38"/>
  <c r="Q956" i="38"/>
  <c r="R955" i="38"/>
  <c r="Q955" i="38"/>
  <c r="R954" i="38"/>
  <c r="Q954" i="38"/>
  <c r="R953" i="38"/>
  <c r="Q953" i="38"/>
  <c r="R952" i="38"/>
  <c r="Q952" i="38"/>
  <c r="R951" i="38"/>
  <c r="Q951" i="38"/>
  <c r="R950" i="38"/>
  <c r="Q950" i="38"/>
  <c r="R949" i="38"/>
  <c r="Q949" i="38"/>
  <c r="R948" i="38"/>
  <c r="Q948" i="38"/>
  <c r="R947" i="38"/>
  <c r="Q947" i="38"/>
  <c r="R946" i="38"/>
  <c r="Q946" i="38"/>
  <c r="R945" i="38"/>
  <c r="Q945" i="38"/>
  <c r="R944" i="38"/>
  <c r="Q944" i="38"/>
  <c r="R943" i="38"/>
  <c r="Q943" i="38"/>
  <c r="R942" i="38"/>
  <c r="Q942" i="38"/>
  <c r="R941" i="38"/>
  <c r="Q941" i="38"/>
  <c r="R940" i="38"/>
  <c r="Q940" i="38"/>
  <c r="R939" i="38"/>
  <c r="Q939" i="38"/>
  <c r="R938" i="38"/>
  <c r="Q938" i="38"/>
  <c r="R937" i="38"/>
  <c r="Q937" i="38"/>
  <c r="R936" i="38"/>
  <c r="Q936" i="38"/>
  <c r="R935" i="38"/>
  <c r="Q935" i="38"/>
  <c r="R934" i="38"/>
  <c r="Q934" i="38"/>
  <c r="R933" i="38"/>
  <c r="Q933" i="38"/>
  <c r="R932" i="38"/>
  <c r="Q932" i="38"/>
  <c r="R931" i="38"/>
  <c r="Q931" i="38"/>
  <c r="R930" i="38"/>
  <c r="Q930" i="38"/>
  <c r="R929" i="38"/>
  <c r="Q929" i="38"/>
  <c r="R928" i="38"/>
  <c r="Q928" i="38"/>
  <c r="R927" i="38"/>
  <c r="Q927" i="38"/>
  <c r="R926" i="38"/>
  <c r="Q926" i="38"/>
  <c r="R925" i="38"/>
  <c r="Q925" i="38"/>
  <c r="R924" i="38"/>
  <c r="Q924" i="38"/>
  <c r="R923" i="38"/>
  <c r="Q923" i="38"/>
  <c r="R922" i="38"/>
  <c r="Q922" i="38"/>
  <c r="R921" i="38"/>
  <c r="Q921" i="38"/>
  <c r="R920" i="38"/>
  <c r="Q920" i="38"/>
  <c r="R919" i="38"/>
  <c r="Q919" i="38"/>
  <c r="R918" i="38"/>
  <c r="Q918" i="38"/>
  <c r="R917" i="38"/>
  <c r="Q917" i="38"/>
  <c r="R916" i="38"/>
  <c r="Q916" i="38"/>
  <c r="R915" i="38"/>
  <c r="Q915" i="38"/>
  <c r="R914" i="38"/>
  <c r="Q914" i="38"/>
  <c r="R913" i="38"/>
  <c r="Q913" i="38"/>
  <c r="R912" i="38"/>
  <c r="Q912" i="38"/>
  <c r="R911" i="38"/>
  <c r="Q911" i="38"/>
  <c r="R910" i="38"/>
  <c r="Q910" i="38"/>
  <c r="R909" i="38"/>
  <c r="Q909" i="38"/>
  <c r="R908" i="38"/>
  <c r="Q908" i="38"/>
  <c r="R907" i="38"/>
  <c r="Q907" i="38"/>
  <c r="R906" i="38"/>
  <c r="Q906" i="38"/>
  <c r="R905" i="38"/>
  <c r="Q905" i="38"/>
  <c r="R904" i="38"/>
  <c r="Q904" i="38"/>
  <c r="R903" i="38"/>
  <c r="Q903" i="38"/>
  <c r="R902" i="38"/>
  <c r="Q902" i="38"/>
  <c r="R901" i="38"/>
  <c r="Q901" i="38"/>
  <c r="R900" i="38"/>
  <c r="Q900" i="38"/>
  <c r="R899" i="38"/>
  <c r="Q899" i="38"/>
  <c r="R898" i="38"/>
  <c r="Q898" i="38"/>
  <c r="R897" i="38"/>
  <c r="Q897" i="38"/>
  <c r="R896" i="38"/>
  <c r="Q896" i="38"/>
  <c r="R895" i="38"/>
  <c r="Q895" i="38"/>
  <c r="R894" i="38"/>
  <c r="Q894" i="38"/>
  <c r="R893" i="38"/>
  <c r="Q893" i="38"/>
  <c r="R892" i="38"/>
  <c r="Q892" i="38"/>
  <c r="R891" i="38"/>
  <c r="Q891" i="38"/>
  <c r="R890" i="38"/>
  <c r="Q890" i="38"/>
  <c r="R889" i="38"/>
  <c r="Q889" i="38"/>
  <c r="R888" i="38"/>
  <c r="Q888" i="38"/>
  <c r="R887" i="38"/>
  <c r="Q887" i="38"/>
  <c r="R886" i="38"/>
  <c r="Q886" i="38"/>
  <c r="R885" i="38"/>
  <c r="Q885" i="38"/>
  <c r="R884" i="38"/>
  <c r="Q884" i="38"/>
  <c r="R883" i="38"/>
  <c r="Q883" i="38"/>
  <c r="R882" i="38"/>
  <c r="Q882" i="38"/>
  <c r="R881" i="38"/>
  <c r="Q881" i="38"/>
  <c r="R880" i="38"/>
  <c r="Q880" i="38"/>
  <c r="R879" i="38"/>
  <c r="Q879" i="38"/>
  <c r="R878" i="38"/>
  <c r="Q878" i="38"/>
  <c r="R877" i="38"/>
  <c r="Q877" i="38"/>
  <c r="R876" i="38"/>
  <c r="Q876" i="38"/>
  <c r="R875" i="38"/>
  <c r="Q875" i="38"/>
  <c r="R874" i="38"/>
  <c r="Q874" i="38"/>
  <c r="R873" i="38"/>
  <c r="Q873" i="38"/>
  <c r="R872" i="38"/>
  <c r="Q872" i="38"/>
  <c r="R871" i="38"/>
  <c r="Q871" i="38"/>
  <c r="R870" i="38"/>
  <c r="Q870" i="38"/>
  <c r="R869" i="38"/>
  <c r="Q869" i="38"/>
  <c r="R868" i="38"/>
  <c r="Q868" i="38"/>
  <c r="R867" i="38"/>
  <c r="Q867" i="38"/>
  <c r="R866" i="38"/>
  <c r="Q866" i="38"/>
  <c r="R865" i="38"/>
  <c r="Q865" i="38"/>
  <c r="R864" i="38"/>
  <c r="Q864" i="38"/>
  <c r="R863" i="38"/>
  <c r="Q863" i="38"/>
  <c r="R862" i="38"/>
  <c r="Q862" i="38"/>
  <c r="R861" i="38"/>
  <c r="Q861" i="38"/>
  <c r="R860" i="38"/>
  <c r="Q860" i="38"/>
  <c r="R859" i="38"/>
  <c r="Q859" i="38"/>
  <c r="R858" i="38"/>
  <c r="Q858" i="38"/>
  <c r="R857" i="38"/>
  <c r="Q857" i="38"/>
  <c r="R856" i="38"/>
  <c r="Q856" i="38"/>
  <c r="R855" i="38"/>
  <c r="Q855" i="38"/>
  <c r="R854" i="38"/>
  <c r="Q854" i="38"/>
  <c r="R853" i="38"/>
  <c r="Q853" i="38"/>
  <c r="R852" i="38"/>
  <c r="Q852" i="38"/>
  <c r="R851" i="38"/>
  <c r="Q851" i="38"/>
  <c r="R850" i="38"/>
  <c r="Q850" i="38"/>
  <c r="R849" i="38"/>
  <c r="Q849" i="38"/>
  <c r="R848" i="38"/>
  <c r="Q848" i="38"/>
  <c r="R847" i="38"/>
  <c r="Q847" i="38"/>
  <c r="R846" i="38"/>
  <c r="Q846" i="38"/>
  <c r="R845" i="38"/>
  <c r="Q845" i="38"/>
  <c r="R844" i="38"/>
  <c r="Q844" i="38"/>
  <c r="R843" i="38"/>
  <c r="Q843" i="38"/>
  <c r="R842" i="38"/>
  <c r="Q842" i="38"/>
  <c r="R841" i="38"/>
  <c r="Q841" i="38"/>
  <c r="R840" i="38"/>
  <c r="Q840" i="38"/>
  <c r="R839" i="38"/>
  <c r="Q839" i="38"/>
  <c r="R838" i="38"/>
  <c r="Q838" i="38"/>
  <c r="R837" i="38"/>
  <c r="Q837" i="38"/>
  <c r="R836" i="38"/>
  <c r="Q836" i="38"/>
  <c r="R835" i="38"/>
  <c r="Q835" i="38"/>
  <c r="R834" i="38"/>
  <c r="Q834" i="38"/>
  <c r="R833" i="38"/>
  <c r="Q833" i="38"/>
  <c r="R832" i="38"/>
  <c r="Q832" i="38"/>
  <c r="R831" i="38"/>
  <c r="Q831" i="38"/>
  <c r="R830" i="38"/>
  <c r="Q830" i="38"/>
  <c r="R829" i="38"/>
  <c r="Q829" i="38"/>
  <c r="R828" i="38"/>
  <c r="Q828" i="38"/>
  <c r="R827" i="38"/>
  <c r="Q827" i="38"/>
  <c r="R826" i="38"/>
  <c r="Q826" i="38"/>
  <c r="R825" i="38"/>
  <c r="Q825" i="38"/>
  <c r="R824" i="38"/>
  <c r="Q824" i="38"/>
  <c r="R823" i="38"/>
  <c r="Q823" i="38"/>
  <c r="R822" i="38"/>
  <c r="Q822" i="38"/>
  <c r="R821" i="38"/>
  <c r="Q821" i="38"/>
  <c r="R820" i="38"/>
  <c r="Q820" i="38"/>
  <c r="R819" i="38"/>
  <c r="Q819" i="38"/>
  <c r="R818" i="38"/>
  <c r="Q818" i="38"/>
  <c r="R817" i="38"/>
  <c r="Q817" i="38"/>
  <c r="R816" i="38"/>
  <c r="Q816" i="38"/>
  <c r="R815" i="38"/>
  <c r="Q815" i="38"/>
  <c r="R814" i="38"/>
  <c r="Q814" i="38"/>
  <c r="R813" i="38"/>
  <c r="Q813" i="38"/>
  <c r="R812" i="38"/>
  <c r="Q812" i="38"/>
  <c r="R811" i="38"/>
  <c r="Q811" i="38"/>
  <c r="R810" i="38"/>
  <c r="Q810" i="38"/>
  <c r="R809" i="38"/>
  <c r="Q809" i="38"/>
  <c r="R808" i="38"/>
  <c r="Q808" i="38"/>
  <c r="R807" i="38"/>
  <c r="Q807" i="38"/>
  <c r="R806" i="38"/>
  <c r="Q806" i="38"/>
  <c r="R805" i="38"/>
  <c r="Q805" i="38"/>
  <c r="R804" i="38"/>
  <c r="Q804" i="38"/>
  <c r="R803" i="38"/>
  <c r="Q803" i="38"/>
  <c r="R802" i="38"/>
  <c r="Q802" i="38"/>
  <c r="R801" i="38"/>
  <c r="Q801" i="38"/>
  <c r="R800" i="38"/>
  <c r="Q800" i="38"/>
  <c r="R799" i="38"/>
  <c r="Q799" i="38"/>
  <c r="R798" i="38"/>
  <c r="Q798" i="38"/>
  <c r="R797" i="38"/>
  <c r="Q797" i="38"/>
  <c r="R796" i="38"/>
  <c r="Q796" i="38"/>
  <c r="R795" i="38"/>
  <c r="Q795" i="38"/>
  <c r="R794" i="38"/>
  <c r="Q794" i="38"/>
  <c r="R793" i="38"/>
  <c r="Q793" i="38"/>
  <c r="R792" i="38"/>
  <c r="Q792" i="38"/>
  <c r="R791" i="38"/>
  <c r="Q791" i="38"/>
  <c r="R790" i="38"/>
  <c r="Q790" i="38"/>
  <c r="R789" i="38"/>
  <c r="Q789" i="38"/>
  <c r="R788" i="38"/>
  <c r="Q788" i="38"/>
  <c r="R787" i="38"/>
  <c r="Q787" i="38"/>
  <c r="R786" i="38"/>
  <c r="Q786" i="38"/>
  <c r="R785" i="38"/>
  <c r="Q785" i="38"/>
  <c r="R784" i="38"/>
  <c r="Q784" i="38"/>
  <c r="R783" i="38"/>
  <c r="Q783" i="38"/>
  <c r="R782" i="38"/>
  <c r="Q782" i="38"/>
  <c r="R781" i="38"/>
  <c r="Q781" i="38"/>
  <c r="R780" i="38"/>
  <c r="Q780" i="38"/>
  <c r="R779" i="38"/>
  <c r="Q779" i="38"/>
  <c r="R778" i="38"/>
  <c r="Q778" i="38"/>
  <c r="R777" i="38"/>
  <c r="Q777" i="38"/>
  <c r="R776" i="38"/>
  <c r="Q776" i="38"/>
  <c r="R775" i="38"/>
  <c r="Q775" i="38"/>
  <c r="R774" i="38"/>
  <c r="Q774" i="38"/>
  <c r="R773" i="38"/>
  <c r="Q773" i="38"/>
  <c r="R772" i="38"/>
  <c r="Q772" i="38"/>
  <c r="R771" i="38"/>
  <c r="Q771" i="38"/>
  <c r="R770" i="38"/>
  <c r="Q770" i="38"/>
  <c r="R769" i="38"/>
  <c r="Q769" i="38"/>
  <c r="R768" i="38"/>
  <c r="Q768" i="38"/>
  <c r="R767" i="38"/>
  <c r="Q767" i="38"/>
  <c r="R766" i="38"/>
  <c r="Q766" i="38"/>
  <c r="R765" i="38"/>
  <c r="Q765" i="38"/>
  <c r="R764" i="38"/>
  <c r="Q764" i="38"/>
  <c r="R763" i="38"/>
  <c r="Q763" i="38"/>
  <c r="R762" i="38"/>
  <c r="Q762" i="38"/>
  <c r="R761" i="38"/>
  <c r="Q761" i="38"/>
  <c r="R760" i="38"/>
  <c r="Q760" i="38"/>
  <c r="R759" i="38"/>
  <c r="Q759" i="38"/>
  <c r="R758" i="38"/>
  <c r="Q758" i="38"/>
  <c r="R757" i="38"/>
  <c r="Q757" i="38"/>
  <c r="R756" i="38"/>
  <c r="Q756" i="38"/>
  <c r="R755" i="38"/>
  <c r="Q755" i="38"/>
  <c r="R754" i="38"/>
  <c r="Q754" i="38"/>
  <c r="R753" i="38"/>
  <c r="Q753" i="38"/>
  <c r="R752" i="38"/>
  <c r="Q752" i="38"/>
  <c r="R751" i="38"/>
  <c r="Q751" i="38"/>
  <c r="R750" i="38"/>
  <c r="Q750" i="38"/>
  <c r="R749" i="38"/>
  <c r="Q749" i="38"/>
  <c r="R748" i="38"/>
  <c r="Q748" i="38"/>
  <c r="R747" i="38"/>
  <c r="Q747" i="38"/>
  <c r="R746" i="38"/>
  <c r="Q746" i="38"/>
  <c r="R745" i="38"/>
  <c r="Q745" i="38"/>
  <c r="R744" i="38"/>
  <c r="Q744" i="38"/>
  <c r="R743" i="38"/>
  <c r="Q743" i="38"/>
  <c r="R742" i="38"/>
  <c r="Q742" i="38"/>
  <c r="R741" i="38"/>
  <c r="Q741" i="38"/>
  <c r="R740" i="38"/>
  <c r="Q740" i="38"/>
  <c r="R739" i="38"/>
  <c r="Q739" i="38"/>
  <c r="R738" i="38"/>
  <c r="Q738" i="38"/>
  <c r="R737" i="38"/>
  <c r="Q737" i="38"/>
  <c r="R736" i="38"/>
  <c r="Q736" i="38"/>
  <c r="R735" i="38"/>
  <c r="Q735" i="38"/>
  <c r="R734" i="38"/>
  <c r="Q734" i="38"/>
  <c r="R733" i="38"/>
  <c r="Q733" i="38"/>
  <c r="R732" i="38"/>
  <c r="Q732" i="38"/>
  <c r="R731" i="38"/>
  <c r="Q731" i="38"/>
  <c r="R730" i="38"/>
  <c r="Q730" i="38"/>
  <c r="R729" i="38"/>
  <c r="Q729" i="38"/>
  <c r="R728" i="38"/>
  <c r="Q728" i="38"/>
  <c r="R727" i="38"/>
  <c r="Q727" i="38"/>
  <c r="R726" i="38"/>
  <c r="Q726" i="38"/>
  <c r="R725" i="38"/>
  <c r="Q725" i="38"/>
  <c r="R724" i="38"/>
  <c r="Q724" i="38"/>
  <c r="R723" i="38"/>
  <c r="Q723" i="38"/>
  <c r="R722" i="38"/>
  <c r="Q722" i="38"/>
  <c r="R721" i="38"/>
  <c r="Q721" i="38"/>
  <c r="R720" i="38"/>
  <c r="Q720" i="38"/>
  <c r="R719" i="38"/>
  <c r="Q719" i="38"/>
  <c r="R718" i="38"/>
  <c r="Q718" i="38"/>
  <c r="R717" i="38"/>
  <c r="Q717" i="38"/>
  <c r="R716" i="38"/>
  <c r="Q716" i="38"/>
  <c r="R715" i="38"/>
  <c r="Q715" i="38"/>
  <c r="R714" i="38"/>
  <c r="Q714" i="38"/>
  <c r="R713" i="38"/>
  <c r="Q713" i="38"/>
  <c r="R712" i="38"/>
  <c r="Q712" i="38"/>
  <c r="R711" i="38"/>
  <c r="Q711" i="38"/>
  <c r="R710" i="38"/>
  <c r="Q710" i="38"/>
  <c r="R709" i="38"/>
  <c r="Q709" i="38"/>
  <c r="R708" i="38"/>
  <c r="Q708" i="38"/>
  <c r="R707" i="38"/>
  <c r="Q707" i="38"/>
  <c r="R706" i="38"/>
  <c r="Q706" i="38"/>
  <c r="R705" i="38"/>
  <c r="Q705" i="38"/>
  <c r="R704" i="38"/>
  <c r="Q704" i="38"/>
  <c r="R703" i="38"/>
  <c r="Q703" i="38"/>
  <c r="R702" i="38"/>
  <c r="Q702" i="38"/>
  <c r="R701" i="38"/>
  <c r="Q701" i="38"/>
  <c r="R700" i="38"/>
  <c r="Q700" i="38"/>
  <c r="R699" i="38"/>
  <c r="Q699" i="38"/>
  <c r="R698" i="38"/>
  <c r="Q698" i="38"/>
  <c r="R697" i="38"/>
  <c r="Q697" i="38"/>
  <c r="R696" i="38"/>
  <c r="Q696" i="38"/>
  <c r="R695" i="38"/>
  <c r="Q695" i="38"/>
  <c r="R694" i="38"/>
  <c r="Q694" i="38"/>
  <c r="R693" i="38"/>
  <c r="Q693" i="38"/>
  <c r="R692" i="38"/>
  <c r="Q692" i="38"/>
  <c r="R691" i="38"/>
  <c r="Q691" i="38"/>
  <c r="R690" i="38"/>
  <c r="Q690" i="38"/>
  <c r="R689" i="38"/>
  <c r="Q689" i="38"/>
  <c r="R688" i="38"/>
  <c r="Q688" i="38"/>
  <c r="R687" i="38"/>
  <c r="Q687" i="38"/>
  <c r="R686" i="38"/>
  <c r="Q686" i="38"/>
  <c r="R685" i="38"/>
  <c r="Q685" i="38"/>
  <c r="R684" i="38"/>
  <c r="Q684" i="38"/>
  <c r="R683" i="38"/>
  <c r="Q683" i="38"/>
  <c r="R682" i="38"/>
  <c r="Q682" i="38"/>
  <c r="R681" i="38"/>
  <c r="Q681" i="38"/>
  <c r="R680" i="38"/>
  <c r="Q680" i="38"/>
  <c r="R679" i="38"/>
  <c r="Q679" i="38"/>
  <c r="R678" i="38"/>
  <c r="Q678" i="38"/>
  <c r="R677" i="38"/>
  <c r="Q677" i="38"/>
  <c r="R676" i="38"/>
  <c r="Q676" i="38"/>
  <c r="R675" i="38"/>
  <c r="Q675" i="38"/>
  <c r="R674" i="38"/>
  <c r="Q674" i="38"/>
  <c r="R673" i="38"/>
  <c r="Q673" i="38"/>
  <c r="R672" i="38"/>
  <c r="Q672" i="38"/>
  <c r="R671" i="38"/>
  <c r="Q671" i="38"/>
  <c r="R670" i="38"/>
  <c r="Q670" i="38"/>
  <c r="R669" i="38"/>
  <c r="Q669" i="38"/>
  <c r="R668" i="38"/>
  <c r="Q668" i="38"/>
  <c r="R667" i="38"/>
  <c r="Q667" i="38"/>
  <c r="R666" i="38"/>
  <c r="Q666" i="38"/>
  <c r="R665" i="38"/>
  <c r="Q665" i="38"/>
  <c r="R664" i="38"/>
  <c r="Q664" i="38"/>
  <c r="R663" i="38"/>
  <c r="Q663" i="38"/>
  <c r="R662" i="38"/>
  <c r="Q662" i="38"/>
  <c r="R661" i="38"/>
  <c r="Q661" i="38"/>
  <c r="R660" i="38"/>
  <c r="Q660" i="38"/>
  <c r="R659" i="38"/>
  <c r="Q659" i="38"/>
  <c r="R658" i="38"/>
  <c r="Q658" i="38"/>
  <c r="R657" i="38"/>
  <c r="Q657" i="38"/>
  <c r="R656" i="38"/>
  <c r="Q656" i="38"/>
  <c r="R655" i="38"/>
  <c r="Q655" i="38"/>
  <c r="R654" i="38"/>
  <c r="Q654" i="38"/>
  <c r="R653" i="38"/>
  <c r="Q653" i="38"/>
  <c r="R652" i="38"/>
  <c r="Q652" i="38"/>
  <c r="R651" i="38"/>
  <c r="Q651" i="38"/>
  <c r="R650" i="38"/>
  <c r="Q650" i="38"/>
  <c r="R649" i="38"/>
  <c r="Q649" i="38"/>
  <c r="R648" i="38"/>
  <c r="Q648" i="38"/>
  <c r="R647" i="38"/>
  <c r="Q647" i="38"/>
  <c r="R646" i="38"/>
  <c r="Q646" i="38"/>
  <c r="R645" i="38"/>
  <c r="Q645" i="38"/>
  <c r="R644" i="38"/>
  <c r="Q644" i="38"/>
  <c r="R643" i="38"/>
  <c r="Q643" i="38"/>
  <c r="R642" i="38"/>
  <c r="Q642" i="38"/>
  <c r="R641" i="38"/>
  <c r="Q641" i="38"/>
  <c r="R640" i="38"/>
  <c r="Q640" i="38"/>
  <c r="R639" i="38"/>
  <c r="Q639" i="38"/>
  <c r="R638" i="38"/>
  <c r="Q638" i="38"/>
  <c r="R637" i="38"/>
  <c r="Q637" i="38"/>
  <c r="R636" i="38"/>
  <c r="Q636" i="38"/>
  <c r="R635" i="38"/>
  <c r="Q635" i="38"/>
  <c r="R634" i="38"/>
  <c r="Q634" i="38"/>
  <c r="R633" i="38"/>
  <c r="Q633" i="38"/>
  <c r="R632" i="38"/>
  <c r="Q632" i="38"/>
  <c r="R631" i="38"/>
  <c r="Q631" i="38"/>
  <c r="R630" i="38"/>
  <c r="Q630" i="38"/>
  <c r="R629" i="38"/>
  <c r="Q629" i="38"/>
  <c r="R628" i="38"/>
  <c r="Q628" i="38"/>
  <c r="R627" i="38"/>
  <c r="Q627" i="38"/>
  <c r="R626" i="38"/>
  <c r="Q626" i="38"/>
  <c r="R625" i="38"/>
  <c r="Q625" i="38"/>
  <c r="R624" i="38"/>
  <c r="Q624" i="38"/>
  <c r="R623" i="38"/>
  <c r="Q623" i="38"/>
  <c r="R622" i="38"/>
  <c r="Q622" i="38"/>
  <c r="R621" i="38"/>
  <c r="Q621" i="38"/>
  <c r="R620" i="38"/>
  <c r="Q620" i="38"/>
  <c r="R619" i="38"/>
  <c r="Q619" i="38"/>
  <c r="R618" i="38"/>
  <c r="Q618" i="38"/>
  <c r="R617" i="38"/>
  <c r="Q617" i="38"/>
  <c r="R616" i="38"/>
  <c r="Q616" i="38"/>
  <c r="R615" i="38"/>
  <c r="Q615" i="38"/>
  <c r="R614" i="38"/>
  <c r="Q614" i="38"/>
  <c r="R613" i="38"/>
  <c r="Q613" i="38"/>
  <c r="R612" i="38"/>
  <c r="Q612" i="38"/>
  <c r="R611" i="38"/>
  <c r="Q611" i="38"/>
  <c r="R610" i="38"/>
  <c r="Q610" i="38"/>
  <c r="R609" i="38"/>
  <c r="Q609" i="38"/>
  <c r="R608" i="38"/>
  <c r="Q608" i="38"/>
  <c r="R607" i="38"/>
  <c r="Q607" i="38"/>
  <c r="R606" i="38"/>
  <c r="Q606" i="38"/>
  <c r="R605" i="38"/>
  <c r="Q605" i="38"/>
  <c r="R604" i="38"/>
  <c r="Q604" i="38"/>
  <c r="R603" i="38"/>
  <c r="Q603" i="38"/>
  <c r="R602" i="38"/>
  <c r="Q602" i="38"/>
  <c r="R601" i="38"/>
  <c r="Q601" i="38"/>
  <c r="R600" i="38"/>
  <c r="Q600" i="38"/>
  <c r="R599" i="38"/>
  <c r="Q599" i="38"/>
  <c r="R598" i="38"/>
  <c r="Q598" i="38"/>
  <c r="R597" i="38"/>
  <c r="Q597" i="38"/>
  <c r="R596" i="38"/>
  <c r="Q596" i="38"/>
  <c r="R595" i="38"/>
  <c r="Q595" i="38"/>
  <c r="R594" i="38"/>
  <c r="Q594" i="38"/>
  <c r="R593" i="38"/>
  <c r="Q593" i="38"/>
  <c r="R592" i="38"/>
  <c r="Q592" i="38"/>
  <c r="R591" i="38"/>
  <c r="Q591" i="38"/>
  <c r="R590" i="38"/>
  <c r="Q590" i="38"/>
  <c r="R589" i="38"/>
  <c r="Q589" i="38"/>
  <c r="R588" i="38"/>
  <c r="Q588" i="38"/>
  <c r="R587" i="38"/>
  <c r="Q587" i="38"/>
  <c r="R586" i="38"/>
  <c r="Q586" i="38"/>
  <c r="R585" i="38"/>
  <c r="Q585" i="38"/>
  <c r="R584" i="38"/>
  <c r="Q584" i="38"/>
  <c r="R583" i="38"/>
  <c r="Q583" i="38"/>
  <c r="R582" i="38"/>
  <c r="Q582" i="38"/>
  <c r="R581" i="38"/>
  <c r="Q581" i="38"/>
  <c r="R580" i="38"/>
  <c r="Q580" i="38"/>
  <c r="R579" i="38"/>
  <c r="Q579" i="38"/>
  <c r="R578" i="38"/>
  <c r="Q578" i="38"/>
  <c r="R577" i="38"/>
  <c r="Q577" i="38"/>
  <c r="R576" i="38"/>
  <c r="Q576" i="38"/>
  <c r="R575" i="38"/>
  <c r="Q575" i="38"/>
  <c r="R574" i="38"/>
  <c r="Q574" i="38"/>
  <c r="R573" i="38"/>
  <c r="Q573" i="38"/>
  <c r="R572" i="38"/>
  <c r="Q572" i="38"/>
  <c r="R571" i="38"/>
  <c r="Q571" i="38"/>
  <c r="R570" i="38"/>
  <c r="Q570" i="38"/>
  <c r="R569" i="38"/>
  <c r="Q569" i="38"/>
  <c r="R568" i="38"/>
  <c r="Q568" i="38"/>
  <c r="R567" i="38"/>
  <c r="Q567" i="38"/>
  <c r="R566" i="38"/>
  <c r="Q566" i="38"/>
  <c r="R565" i="38"/>
  <c r="Q565" i="38"/>
  <c r="R564" i="38"/>
  <c r="Q564" i="38"/>
  <c r="R563" i="38"/>
  <c r="Q563" i="38"/>
  <c r="R562" i="38"/>
  <c r="Q562" i="38"/>
  <c r="R561" i="38"/>
  <c r="Q561" i="38"/>
  <c r="R560" i="38"/>
  <c r="Q560" i="38"/>
  <c r="R559" i="38"/>
  <c r="Q559" i="38"/>
  <c r="R558" i="38"/>
  <c r="Q558" i="38"/>
  <c r="R557" i="38"/>
  <c r="Q557" i="38"/>
  <c r="R556" i="38"/>
  <c r="Q556" i="38"/>
  <c r="R555" i="38"/>
  <c r="Q555" i="38"/>
  <c r="R554" i="38"/>
  <c r="Q554" i="38"/>
  <c r="R553" i="38"/>
  <c r="Q553" i="38"/>
  <c r="R552" i="38"/>
  <c r="Q552" i="38"/>
  <c r="R551" i="38"/>
  <c r="Q551" i="38"/>
  <c r="R550" i="38"/>
  <c r="Q550" i="38"/>
  <c r="R549" i="38"/>
  <c r="Q549" i="38"/>
  <c r="R548" i="38"/>
  <c r="Q548" i="38"/>
  <c r="R547" i="38"/>
  <c r="Q547" i="38"/>
  <c r="R546" i="38"/>
  <c r="Q546" i="38"/>
  <c r="R545" i="38"/>
  <c r="Q545" i="38"/>
  <c r="R544" i="38"/>
  <c r="Q544" i="38"/>
  <c r="R543" i="38"/>
  <c r="Q543" i="38"/>
  <c r="R542" i="38"/>
  <c r="Q542" i="38"/>
  <c r="R541" i="38"/>
  <c r="Q541" i="38"/>
  <c r="R540" i="38"/>
  <c r="Q540" i="38"/>
  <c r="R539" i="38"/>
  <c r="Q539" i="38"/>
  <c r="R538" i="38"/>
  <c r="Q538" i="38"/>
  <c r="R537" i="38"/>
  <c r="Q537" i="38"/>
  <c r="R536" i="38"/>
  <c r="Q536" i="38"/>
  <c r="R535" i="38"/>
  <c r="Q535" i="38"/>
  <c r="R534" i="38"/>
  <c r="Q534" i="38"/>
  <c r="R533" i="38"/>
  <c r="Q533" i="38"/>
  <c r="R532" i="38"/>
  <c r="Q532" i="38"/>
  <c r="R531" i="38"/>
  <c r="Q531" i="38"/>
  <c r="R530" i="38"/>
  <c r="Q530" i="38"/>
  <c r="R529" i="38"/>
  <c r="Q529" i="38"/>
  <c r="R528" i="38"/>
  <c r="Q528" i="38"/>
  <c r="R527" i="38"/>
  <c r="Q527" i="38"/>
  <c r="R526" i="38"/>
  <c r="Q526" i="38"/>
  <c r="R525" i="38"/>
  <c r="Q525" i="38"/>
  <c r="R524" i="38"/>
  <c r="Q524" i="38"/>
  <c r="R523" i="38"/>
  <c r="Q523" i="38"/>
  <c r="R522" i="38"/>
  <c r="Q522" i="38"/>
  <c r="R521" i="38"/>
  <c r="Q521" i="38"/>
  <c r="R520" i="38"/>
  <c r="Q520" i="38"/>
  <c r="R519" i="38"/>
  <c r="Q519" i="38"/>
  <c r="R518" i="38"/>
  <c r="Q518" i="38"/>
  <c r="R517" i="38"/>
  <c r="Q517" i="38"/>
  <c r="R516" i="38"/>
  <c r="Q516" i="38"/>
  <c r="R515" i="38"/>
  <c r="Q515" i="38"/>
  <c r="R514" i="38"/>
  <c r="Q514" i="38"/>
  <c r="R513" i="38"/>
  <c r="Q513" i="38"/>
  <c r="R512" i="38"/>
  <c r="Q512" i="38"/>
  <c r="R511" i="38"/>
  <c r="Q511" i="38"/>
  <c r="R510" i="38"/>
  <c r="Q510" i="38"/>
  <c r="R509" i="38"/>
  <c r="Q509" i="38"/>
  <c r="R508" i="38"/>
  <c r="Q508" i="38"/>
  <c r="R507" i="38"/>
  <c r="Q507" i="38"/>
  <c r="R506" i="38"/>
  <c r="Q506" i="38"/>
  <c r="R505" i="38"/>
  <c r="Q505" i="38"/>
  <c r="R504" i="38"/>
  <c r="Q504" i="38"/>
  <c r="R503" i="38"/>
  <c r="Q503" i="38"/>
  <c r="R502" i="38"/>
  <c r="Q502" i="38"/>
  <c r="R501" i="38"/>
  <c r="Q501" i="38"/>
  <c r="R500" i="38"/>
  <c r="Q500" i="38"/>
  <c r="R499" i="38"/>
  <c r="Q499" i="38"/>
  <c r="R498" i="38"/>
  <c r="Q498" i="38"/>
  <c r="R497" i="38"/>
  <c r="Q497" i="38"/>
  <c r="R496" i="38"/>
  <c r="Q496" i="38"/>
  <c r="R495" i="38"/>
  <c r="Q495" i="38"/>
  <c r="R494" i="38"/>
  <c r="Q494" i="38"/>
  <c r="R493" i="38"/>
  <c r="Q493" i="38"/>
  <c r="R492" i="38"/>
  <c r="Q492" i="38"/>
  <c r="R491" i="38"/>
  <c r="Q491" i="38"/>
  <c r="R490" i="38"/>
  <c r="Q490" i="38"/>
  <c r="R489" i="38"/>
  <c r="Q489" i="38"/>
  <c r="R488" i="38"/>
  <c r="Q488" i="38"/>
  <c r="R487" i="38"/>
  <c r="Q487" i="38"/>
  <c r="R486" i="38"/>
  <c r="Q486" i="38"/>
  <c r="R485" i="38"/>
  <c r="Q485" i="38"/>
  <c r="R484" i="38"/>
  <c r="Q484" i="38"/>
  <c r="R483" i="38"/>
  <c r="Q483" i="38"/>
  <c r="R482" i="38"/>
  <c r="Q482" i="38"/>
  <c r="R481" i="38"/>
  <c r="Q481" i="38"/>
  <c r="R480" i="38"/>
  <c r="Q480" i="38"/>
  <c r="R479" i="38"/>
  <c r="Q479" i="38"/>
  <c r="R478" i="38"/>
  <c r="Q478" i="38"/>
  <c r="R477" i="38"/>
  <c r="Q477" i="38"/>
  <c r="R476" i="38"/>
  <c r="Q476" i="38"/>
  <c r="R475" i="38"/>
  <c r="Q475" i="38"/>
  <c r="R474" i="38"/>
  <c r="Q474" i="38"/>
  <c r="R473" i="38"/>
  <c r="Q473" i="38"/>
  <c r="R472" i="38"/>
  <c r="Q472" i="38"/>
  <c r="R471" i="38"/>
  <c r="Q471" i="38"/>
  <c r="R470" i="38"/>
  <c r="Q470" i="38"/>
  <c r="R469" i="38"/>
  <c r="Q469" i="38"/>
  <c r="R468" i="38"/>
  <c r="Q468" i="38"/>
  <c r="R467" i="38"/>
  <c r="Q467" i="38"/>
  <c r="R466" i="38"/>
  <c r="Q466" i="38"/>
  <c r="R465" i="38"/>
  <c r="Q465" i="38"/>
  <c r="R464" i="38"/>
  <c r="Q464" i="38"/>
  <c r="R463" i="38"/>
  <c r="Q463" i="38"/>
  <c r="R462" i="38"/>
  <c r="Q462" i="38"/>
  <c r="R461" i="38"/>
  <c r="Q461" i="38"/>
  <c r="R460" i="38"/>
  <c r="Q460" i="38"/>
  <c r="R459" i="38"/>
  <c r="Q459" i="38"/>
  <c r="R458" i="38"/>
  <c r="Q458" i="38"/>
  <c r="R457" i="38"/>
  <c r="Q457" i="38"/>
  <c r="R456" i="38"/>
  <c r="Q456" i="38"/>
  <c r="R455" i="38"/>
  <c r="Q455" i="38"/>
  <c r="R454" i="38"/>
  <c r="Q454" i="38"/>
  <c r="R453" i="38"/>
  <c r="Q453" i="38"/>
  <c r="R452" i="38"/>
  <c r="Q452" i="38"/>
  <c r="R451" i="38"/>
  <c r="Q451" i="38"/>
  <c r="R450" i="38"/>
  <c r="Q450" i="38"/>
  <c r="R449" i="38"/>
  <c r="Q449" i="38"/>
  <c r="R448" i="38"/>
  <c r="Q448" i="38"/>
  <c r="R447" i="38"/>
  <c r="Q447" i="38"/>
  <c r="R446" i="38"/>
  <c r="Q446" i="38"/>
  <c r="R445" i="38"/>
  <c r="Q445" i="38"/>
  <c r="R444" i="38"/>
  <c r="Q444" i="38"/>
  <c r="R443" i="38"/>
  <c r="Q443" i="38"/>
  <c r="R442" i="38"/>
  <c r="Q442" i="38"/>
  <c r="R441" i="38"/>
  <c r="Q441" i="38"/>
  <c r="R440" i="38"/>
  <c r="Q440" i="38"/>
  <c r="R439" i="38"/>
  <c r="Q439" i="38"/>
  <c r="R438" i="38"/>
  <c r="Q438" i="38"/>
  <c r="R437" i="38"/>
  <c r="Q437" i="38"/>
  <c r="R436" i="38"/>
  <c r="Q436" i="38"/>
  <c r="R435" i="38"/>
  <c r="Q435" i="38"/>
  <c r="R434" i="38"/>
  <c r="Q434" i="38"/>
  <c r="R433" i="38"/>
  <c r="Q433" i="38"/>
  <c r="R432" i="38"/>
  <c r="Q432" i="38"/>
  <c r="R431" i="38"/>
  <c r="Q431" i="38"/>
  <c r="R430" i="38"/>
  <c r="Q430" i="38"/>
  <c r="R429" i="38"/>
  <c r="Q429" i="38"/>
  <c r="R428" i="38"/>
  <c r="Q428" i="38"/>
  <c r="R427" i="38"/>
  <c r="Q427" i="38"/>
  <c r="R426" i="38"/>
  <c r="Q426" i="38"/>
  <c r="R425" i="38"/>
  <c r="Q425" i="38"/>
  <c r="R424" i="38"/>
  <c r="Q424" i="38"/>
  <c r="R423" i="38"/>
  <c r="Q423" i="38"/>
  <c r="R422" i="38"/>
  <c r="Q422" i="38"/>
  <c r="R421" i="38"/>
  <c r="Q421" i="38"/>
  <c r="R420" i="38"/>
  <c r="Q420" i="38"/>
  <c r="R419" i="38"/>
  <c r="Q419" i="38"/>
  <c r="R418" i="38"/>
  <c r="Q418" i="38"/>
  <c r="R417" i="38"/>
  <c r="Q417" i="38"/>
  <c r="R416" i="38"/>
  <c r="Q416" i="38"/>
  <c r="R415" i="38"/>
  <c r="Q415" i="38"/>
  <c r="R414" i="38"/>
  <c r="Q414" i="38"/>
  <c r="R413" i="38"/>
  <c r="Q413" i="38"/>
  <c r="R412" i="38"/>
  <c r="Q412" i="38"/>
  <c r="R411" i="38"/>
  <c r="Q411" i="38"/>
  <c r="R410" i="38"/>
  <c r="Q410" i="38"/>
  <c r="R409" i="38"/>
  <c r="Q409" i="38"/>
  <c r="R408" i="38"/>
  <c r="Q408" i="38"/>
  <c r="R407" i="38"/>
  <c r="Q407" i="38"/>
  <c r="R406" i="38"/>
  <c r="Q406" i="38"/>
  <c r="R405" i="38"/>
  <c r="Q405" i="38"/>
  <c r="R404" i="38"/>
  <c r="Q404" i="38"/>
  <c r="R403" i="38"/>
  <c r="Q403" i="38"/>
  <c r="R402" i="38"/>
  <c r="Q402" i="38"/>
  <c r="R401" i="38"/>
  <c r="Q401" i="38"/>
  <c r="R400" i="38"/>
  <c r="Q400" i="38"/>
  <c r="R399" i="38"/>
  <c r="Q399" i="38"/>
  <c r="R398" i="38"/>
  <c r="Q398" i="38"/>
  <c r="R397" i="38"/>
  <c r="Q397" i="38"/>
  <c r="R396" i="38"/>
  <c r="Q396" i="38"/>
  <c r="R395" i="38"/>
  <c r="Q395" i="38"/>
  <c r="R394" i="38"/>
  <c r="Q394" i="38"/>
  <c r="R393" i="38"/>
  <c r="Q393" i="38"/>
  <c r="R392" i="38"/>
  <c r="Q392" i="38"/>
  <c r="R391" i="38"/>
  <c r="Q391" i="38"/>
  <c r="R390" i="38"/>
  <c r="Q390" i="38"/>
  <c r="R389" i="38"/>
  <c r="Q389" i="38"/>
  <c r="R388" i="38"/>
  <c r="Q388" i="38"/>
  <c r="R387" i="38"/>
  <c r="Q387" i="38"/>
  <c r="R386" i="38"/>
  <c r="Q386" i="38"/>
  <c r="R385" i="38"/>
  <c r="Q385" i="38"/>
  <c r="R384" i="38"/>
  <c r="Q384" i="38"/>
  <c r="R383" i="38"/>
  <c r="Q383" i="38"/>
  <c r="R382" i="38"/>
  <c r="Q382" i="38"/>
  <c r="R381" i="38"/>
  <c r="Q381" i="38"/>
  <c r="R380" i="38"/>
  <c r="Q380" i="38"/>
  <c r="R379" i="38"/>
  <c r="Q379" i="38"/>
  <c r="R378" i="38"/>
  <c r="Q378" i="38"/>
  <c r="R377" i="38"/>
  <c r="Q377" i="38"/>
  <c r="R376" i="38"/>
  <c r="Q376" i="38"/>
  <c r="R375" i="38"/>
  <c r="Q375" i="38"/>
  <c r="R374" i="38"/>
  <c r="Q374" i="38"/>
  <c r="R373" i="38"/>
  <c r="Q373" i="38"/>
  <c r="R372" i="38"/>
  <c r="Q372" i="38"/>
  <c r="R371" i="38"/>
  <c r="Q371" i="38"/>
  <c r="R370" i="38"/>
  <c r="Q370" i="38"/>
  <c r="R369" i="38"/>
  <c r="Q369" i="38"/>
  <c r="R368" i="38"/>
  <c r="Q368" i="38"/>
  <c r="R367" i="38"/>
  <c r="Q367" i="38"/>
  <c r="R366" i="38"/>
  <c r="Q366" i="38"/>
  <c r="R365" i="38"/>
  <c r="Q365" i="38"/>
  <c r="R364" i="38"/>
  <c r="Q364" i="38"/>
  <c r="R363" i="38"/>
  <c r="Q363" i="38"/>
  <c r="R362" i="38"/>
  <c r="Q362" i="38"/>
  <c r="R361" i="38"/>
  <c r="Q361" i="38"/>
  <c r="R360" i="38"/>
  <c r="Q360" i="38"/>
  <c r="R359" i="38"/>
  <c r="Q359" i="38"/>
  <c r="R358" i="38"/>
  <c r="Q358" i="38"/>
  <c r="R357" i="38"/>
  <c r="Q357" i="38"/>
  <c r="R356" i="38"/>
  <c r="Q356" i="38"/>
  <c r="R355" i="38"/>
  <c r="Q355" i="38"/>
  <c r="R354" i="38"/>
  <c r="Q354" i="38"/>
  <c r="R353" i="38"/>
  <c r="Q353" i="38"/>
  <c r="R352" i="38"/>
  <c r="Q352" i="38"/>
  <c r="R351" i="38"/>
  <c r="Q351" i="38"/>
  <c r="R350" i="38"/>
  <c r="Q350" i="38"/>
  <c r="R349" i="38"/>
  <c r="Q349" i="38"/>
  <c r="R348" i="38"/>
  <c r="Q348" i="38"/>
  <c r="R347" i="38"/>
  <c r="Q347" i="38"/>
  <c r="R346" i="38"/>
  <c r="Q346" i="38"/>
  <c r="R345" i="38"/>
  <c r="Q345" i="38"/>
  <c r="R344" i="38"/>
  <c r="Q344" i="38"/>
  <c r="R343" i="38"/>
  <c r="Q343" i="38"/>
  <c r="R342" i="38"/>
  <c r="Q342" i="38"/>
  <c r="R341" i="38"/>
  <c r="Q341" i="38"/>
  <c r="R340" i="38"/>
  <c r="Q340" i="38"/>
  <c r="R339" i="38"/>
  <c r="Q339" i="38"/>
  <c r="R338" i="38"/>
  <c r="Q338" i="38"/>
  <c r="R337" i="38"/>
  <c r="Q337" i="38"/>
  <c r="R336" i="38"/>
  <c r="Q336" i="38"/>
  <c r="R335" i="38"/>
  <c r="Q335" i="38"/>
  <c r="R334" i="38"/>
  <c r="Q334" i="38"/>
  <c r="R333" i="38"/>
  <c r="Q333" i="38"/>
  <c r="R332" i="38"/>
  <c r="Q332" i="38"/>
  <c r="R331" i="38"/>
  <c r="Q331" i="38"/>
  <c r="R330" i="38"/>
  <c r="Q330" i="38"/>
  <c r="R329" i="38"/>
  <c r="Q329" i="38"/>
  <c r="R328" i="38"/>
  <c r="Q328" i="38"/>
  <c r="R327" i="38"/>
  <c r="Q327" i="38"/>
  <c r="R326" i="38"/>
  <c r="Q326" i="38"/>
  <c r="R325" i="38"/>
  <c r="Q325" i="38"/>
  <c r="R324" i="38"/>
  <c r="Q324" i="38"/>
  <c r="R323" i="38"/>
  <c r="Q323" i="38"/>
  <c r="R322" i="38"/>
  <c r="Q322" i="38"/>
  <c r="R321" i="38"/>
  <c r="Q321" i="38"/>
  <c r="R320" i="38"/>
  <c r="Q320" i="38"/>
  <c r="R319" i="38"/>
  <c r="Q319" i="38"/>
  <c r="R318" i="38"/>
  <c r="Q318" i="38"/>
  <c r="R317" i="38"/>
  <c r="Q317" i="38"/>
  <c r="R316" i="38"/>
  <c r="Q316" i="38"/>
  <c r="R315" i="38"/>
  <c r="Q315" i="38"/>
  <c r="R314" i="38"/>
  <c r="Q314" i="38"/>
  <c r="R313" i="38"/>
  <c r="Q313" i="38"/>
  <c r="R312" i="38"/>
  <c r="Q312" i="38"/>
  <c r="R311" i="38"/>
  <c r="Q311" i="38"/>
  <c r="R310" i="38"/>
  <c r="Q310" i="38"/>
  <c r="R309" i="38"/>
  <c r="Q309" i="38"/>
  <c r="R308" i="38"/>
  <c r="Q308" i="38"/>
  <c r="R307" i="38"/>
  <c r="Q307" i="38"/>
  <c r="R306" i="38"/>
  <c r="Q306" i="38"/>
  <c r="R305" i="38"/>
  <c r="Q305" i="38"/>
  <c r="R304" i="38"/>
  <c r="Q304" i="38"/>
  <c r="R303" i="38"/>
  <c r="Q303" i="38"/>
  <c r="R302" i="38"/>
  <c r="Q302" i="38"/>
  <c r="R301" i="38"/>
  <c r="Q301" i="38"/>
  <c r="R300" i="38"/>
  <c r="Q300" i="38"/>
  <c r="R299" i="38"/>
  <c r="Q299" i="38"/>
  <c r="R298" i="38"/>
  <c r="Q298" i="38"/>
  <c r="R297" i="38"/>
  <c r="Q297" i="38"/>
  <c r="R296" i="38"/>
  <c r="Q296" i="38"/>
  <c r="R295" i="38"/>
  <c r="Q295" i="38"/>
  <c r="R294" i="38"/>
  <c r="Q294" i="38"/>
  <c r="R293" i="38"/>
  <c r="Q293" i="38"/>
  <c r="R292" i="38"/>
  <c r="Q292" i="38"/>
  <c r="R291" i="38"/>
  <c r="Q291" i="38"/>
  <c r="R290" i="38"/>
  <c r="Q290" i="38"/>
  <c r="R289" i="38"/>
  <c r="Q289" i="38"/>
  <c r="R288" i="38"/>
  <c r="Q288" i="38"/>
  <c r="R287" i="38"/>
  <c r="Q287" i="38"/>
  <c r="R286" i="38"/>
  <c r="Q286" i="38"/>
  <c r="R285" i="38"/>
  <c r="Q285" i="38"/>
  <c r="R284" i="38"/>
  <c r="Q284" i="38"/>
  <c r="R283" i="38"/>
  <c r="Q283" i="38"/>
  <c r="R282" i="38"/>
  <c r="Q282" i="38"/>
  <c r="R281" i="38"/>
  <c r="Q281" i="38"/>
  <c r="R280" i="38"/>
  <c r="Q280" i="38"/>
  <c r="R279" i="38"/>
  <c r="Q279" i="38"/>
  <c r="R278" i="38"/>
  <c r="Q278" i="38"/>
  <c r="R277" i="38"/>
  <c r="Q277" i="38"/>
  <c r="R276" i="38"/>
  <c r="Q276" i="38"/>
  <c r="R275" i="38"/>
  <c r="Q275" i="38"/>
  <c r="R274" i="38"/>
  <c r="Q274" i="38"/>
  <c r="R273" i="38"/>
  <c r="Q273" i="38"/>
  <c r="R272" i="38"/>
  <c r="Q272" i="38"/>
  <c r="R271" i="38"/>
  <c r="Q271" i="38"/>
  <c r="R270" i="38"/>
  <c r="Q270" i="38"/>
  <c r="R269" i="38"/>
  <c r="Q269" i="38"/>
  <c r="R268" i="38"/>
  <c r="Q268" i="38"/>
  <c r="R267" i="38"/>
  <c r="Q267" i="38"/>
  <c r="R266" i="38"/>
  <c r="Q266" i="38"/>
  <c r="R265" i="38"/>
  <c r="Q265" i="38"/>
  <c r="R264" i="38"/>
  <c r="Q264" i="38"/>
  <c r="R263" i="38"/>
  <c r="Q263" i="38"/>
  <c r="R262" i="38"/>
  <c r="Q262" i="38"/>
  <c r="R261" i="38"/>
  <c r="Q261" i="38"/>
  <c r="R260" i="38"/>
  <c r="Q260" i="38"/>
  <c r="R259" i="38"/>
  <c r="Q259" i="38"/>
  <c r="R258" i="38"/>
  <c r="Q258" i="38"/>
  <c r="R257" i="38"/>
  <c r="Q257" i="38"/>
  <c r="R256" i="38"/>
  <c r="Q256" i="38"/>
  <c r="R255" i="38"/>
  <c r="Q255" i="38"/>
  <c r="R254" i="38"/>
  <c r="Q254" i="38"/>
  <c r="R253" i="38"/>
  <c r="Q253" i="38"/>
  <c r="R252" i="38"/>
  <c r="Q252" i="38"/>
  <c r="R251" i="38"/>
  <c r="Q251" i="38"/>
  <c r="R250" i="38"/>
  <c r="Q250" i="38"/>
  <c r="R249" i="38"/>
  <c r="Q249" i="38"/>
  <c r="R248" i="38"/>
  <c r="Q248" i="38"/>
  <c r="R247" i="38"/>
  <c r="Q247" i="38"/>
  <c r="R246" i="38"/>
  <c r="Q246" i="38"/>
  <c r="R245" i="38"/>
  <c r="Q245" i="38"/>
  <c r="R244" i="38"/>
  <c r="Q244" i="38"/>
  <c r="R243" i="38"/>
  <c r="Q243" i="38"/>
  <c r="R242" i="38"/>
  <c r="Q242" i="38"/>
  <c r="R241" i="38"/>
  <c r="Q241" i="38"/>
  <c r="R240" i="38"/>
  <c r="Q240" i="38"/>
  <c r="R239" i="38"/>
  <c r="Q239" i="38"/>
  <c r="R238" i="38"/>
  <c r="Q238" i="38"/>
  <c r="R237" i="38"/>
  <c r="Q237" i="38"/>
  <c r="R236" i="38"/>
  <c r="Q236" i="38"/>
  <c r="R235" i="38"/>
  <c r="Q235" i="38"/>
  <c r="R234" i="38"/>
  <c r="Q234" i="38"/>
  <c r="R233" i="38"/>
  <c r="Q233" i="38"/>
  <c r="R232" i="38"/>
  <c r="Q232" i="38"/>
  <c r="R231" i="38"/>
  <c r="Q231" i="38"/>
  <c r="R230" i="38"/>
  <c r="Q230" i="38"/>
  <c r="R229" i="38"/>
  <c r="Q229" i="38"/>
  <c r="R228" i="38"/>
  <c r="Q228" i="38"/>
  <c r="R227" i="38"/>
  <c r="Q227" i="38"/>
  <c r="R226" i="38"/>
  <c r="Q226" i="38"/>
  <c r="R225" i="38"/>
  <c r="Q225" i="38"/>
  <c r="R224" i="38"/>
  <c r="Q224" i="38"/>
  <c r="R223" i="38"/>
  <c r="Q223" i="38"/>
  <c r="R222" i="38"/>
  <c r="Q222" i="38"/>
  <c r="R221" i="38"/>
  <c r="Q221" i="38"/>
  <c r="R220" i="38"/>
  <c r="Q220" i="38"/>
  <c r="R219" i="38"/>
  <c r="Q219" i="38"/>
  <c r="R218" i="38"/>
  <c r="Q218" i="38"/>
  <c r="R217" i="38"/>
  <c r="Q217" i="38"/>
  <c r="R216" i="38"/>
  <c r="Q216" i="38"/>
  <c r="R215" i="38"/>
  <c r="Q215" i="38"/>
  <c r="R214" i="38"/>
  <c r="Q214" i="38"/>
  <c r="R213" i="38"/>
  <c r="Q213" i="38"/>
  <c r="R212" i="38"/>
  <c r="Q212" i="38"/>
  <c r="R211" i="38"/>
  <c r="Q211" i="38"/>
  <c r="R210" i="38"/>
  <c r="Q210" i="38"/>
  <c r="R209" i="38"/>
  <c r="Q209" i="38"/>
  <c r="R208" i="38"/>
  <c r="Q208" i="38"/>
  <c r="R207" i="38"/>
  <c r="Q207" i="38"/>
  <c r="R206" i="38"/>
  <c r="Q206" i="38"/>
  <c r="R205" i="38"/>
  <c r="Q205" i="38"/>
  <c r="R204" i="38"/>
  <c r="Q204" i="38"/>
  <c r="R203" i="38"/>
  <c r="Q203" i="38"/>
  <c r="R202" i="38"/>
  <c r="Q202" i="38"/>
  <c r="R201" i="38"/>
  <c r="Q201" i="38"/>
  <c r="R200" i="38"/>
  <c r="Q200" i="38"/>
  <c r="R199" i="38"/>
  <c r="Q199" i="38"/>
  <c r="R198" i="38"/>
  <c r="Q198" i="38"/>
  <c r="R197" i="38"/>
  <c r="Q197" i="38"/>
  <c r="R196" i="38"/>
  <c r="Q196" i="38"/>
  <c r="R195" i="38"/>
  <c r="Q195" i="38"/>
  <c r="R194" i="38"/>
  <c r="Q194" i="38"/>
  <c r="R193" i="38"/>
  <c r="Q193" i="38"/>
  <c r="R192" i="38"/>
  <c r="Q192" i="38"/>
  <c r="R191" i="38"/>
  <c r="Q191" i="38"/>
  <c r="R190" i="38"/>
  <c r="Q190" i="38"/>
  <c r="R189" i="38"/>
  <c r="Q189" i="38"/>
  <c r="R188" i="38"/>
  <c r="Q188" i="38"/>
  <c r="R187" i="38"/>
  <c r="Q187" i="38"/>
  <c r="R186" i="38"/>
  <c r="Q186" i="38"/>
  <c r="R185" i="38"/>
  <c r="Q185" i="38"/>
  <c r="R184" i="38"/>
  <c r="Q184" i="38"/>
  <c r="R183" i="38"/>
  <c r="Q183" i="38"/>
  <c r="R182" i="38"/>
  <c r="Q182" i="38"/>
  <c r="R181" i="38"/>
  <c r="Q181" i="38"/>
  <c r="R180" i="38"/>
  <c r="Q180" i="38"/>
  <c r="R179" i="38"/>
  <c r="Q179" i="38"/>
  <c r="R178" i="38"/>
  <c r="Q178" i="38"/>
  <c r="R177" i="38"/>
  <c r="Q177" i="38"/>
  <c r="R176" i="38"/>
  <c r="Q176" i="38"/>
  <c r="R175" i="38"/>
  <c r="Q175" i="38"/>
  <c r="R174" i="38"/>
  <c r="Q174" i="38"/>
  <c r="R173" i="38"/>
  <c r="Q173" i="38"/>
  <c r="R172" i="38"/>
  <c r="Q172" i="38"/>
  <c r="R171" i="38"/>
  <c r="Q171" i="38"/>
  <c r="R170" i="38"/>
  <c r="Q170" i="38"/>
  <c r="R169" i="38"/>
  <c r="Q169" i="38"/>
  <c r="R168" i="38"/>
  <c r="Q168" i="38"/>
  <c r="R167" i="38"/>
  <c r="Q167" i="38"/>
  <c r="R166" i="38"/>
  <c r="Q166" i="38"/>
  <c r="R165" i="38"/>
  <c r="Q165" i="38"/>
  <c r="R164" i="38"/>
  <c r="Q164" i="38"/>
  <c r="R163" i="38"/>
  <c r="Q163" i="38"/>
  <c r="R162" i="38"/>
  <c r="Q162" i="38"/>
  <c r="R161" i="38"/>
  <c r="Q161" i="38"/>
  <c r="R160" i="38"/>
  <c r="Q160" i="38"/>
  <c r="R159" i="38"/>
  <c r="Q159" i="38"/>
  <c r="R158" i="38"/>
  <c r="Q158" i="38"/>
  <c r="R157" i="38"/>
  <c r="Q157" i="38"/>
  <c r="R156" i="38"/>
  <c r="Q156" i="38"/>
  <c r="R155" i="38"/>
  <c r="Q155" i="38"/>
  <c r="R154" i="38"/>
  <c r="Q154" i="38"/>
  <c r="R153" i="38"/>
  <c r="Q153" i="38"/>
  <c r="R152" i="38"/>
  <c r="Q152" i="38"/>
  <c r="R151" i="38"/>
  <c r="Q151" i="38"/>
  <c r="R150" i="38"/>
  <c r="Q150" i="38"/>
  <c r="R149" i="38"/>
  <c r="Q149" i="38"/>
  <c r="R148" i="38"/>
  <c r="Q148" i="38"/>
  <c r="R147" i="38"/>
  <c r="Q147" i="38"/>
  <c r="R146" i="38"/>
  <c r="Q146" i="38"/>
  <c r="R145" i="38"/>
  <c r="Q145" i="38"/>
  <c r="R144" i="38"/>
  <c r="Q144" i="38"/>
  <c r="R143" i="38"/>
  <c r="Q143" i="38"/>
  <c r="R142" i="38"/>
  <c r="Q142" i="38"/>
  <c r="R141" i="38"/>
  <c r="Q141" i="38"/>
  <c r="R140" i="38"/>
  <c r="Q140" i="38"/>
  <c r="R139" i="38"/>
  <c r="Q139" i="38"/>
  <c r="R138" i="38"/>
  <c r="Q138" i="38"/>
  <c r="R137" i="38"/>
  <c r="Q137" i="38"/>
  <c r="R136" i="38"/>
  <c r="Q136" i="38"/>
  <c r="R135" i="38"/>
  <c r="Q135" i="38"/>
  <c r="R134" i="38"/>
  <c r="Q134" i="38"/>
  <c r="R133" i="38"/>
  <c r="Q133" i="38"/>
  <c r="R132" i="38"/>
  <c r="Q132" i="38"/>
  <c r="R131" i="38"/>
  <c r="Q131" i="38"/>
  <c r="R130" i="38"/>
  <c r="Q130" i="38"/>
  <c r="R129" i="38"/>
  <c r="Q129" i="38"/>
  <c r="R128" i="38"/>
  <c r="Q128" i="38"/>
  <c r="R127" i="38"/>
  <c r="Q127" i="38"/>
  <c r="R126" i="38"/>
  <c r="Q126" i="38"/>
  <c r="R125" i="38"/>
  <c r="Q125" i="38"/>
  <c r="R124" i="38"/>
  <c r="Q124" i="38"/>
  <c r="R123" i="38"/>
  <c r="Q123" i="38"/>
  <c r="R122" i="38"/>
  <c r="Q122" i="38"/>
  <c r="R121" i="38"/>
  <c r="Q121" i="38"/>
  <c r="R120" i="38"/>
  <c r="Q120" i="38"/>
  <c r="R119" i="38"/>
  <c r="Q119" i="38"/>
  <c r="R118" i="38"/>
  <c r="Q118" i="38"/>
  <c r="R117" i="38"/>
  <c r="Q117" i="38"/>
  <c r="R116" i="38"/>
  <c r="Q116" i="38"/>
  <c r="R115" i="38"/>
  <c r="Q115" i="38"/>
  <c r="R114" i="38"/>
  <c r="Q114" i="38"/>
  <c r="R113" i="38"/>
  <c r="Q113" i="38"/>
  <c r="R112" i="38"/>
  <c r="Q112" i="38"/>
  <c r="R111" i="38"/>
  <c r="Q111" i="38"/>
  <c r="R110" i="38"/>
  <c r="Q110" i="38"/>
  <c r="R109" i="38"/>
  <c r="Q109" i="38"/>
  <c r="R108" i="38"/>
  <c r="Q108" i="38"/>
  <c r="R107" i="38"/>
  <c r="Q107" i="38"/>
  <c r="R106" i="38"/>
  <c r="Q106" i="38"/>
  <c r="R105" i="38"/>
  <c r="Q105" i="38"/>
  <c r="R104" i="38"/>
  <c r="Q104" i="38"/>
  <c r="R103" i="38"/>
  <c r="Q103" i="38"/>
  <c r="R102" i="38"/>
  <c r="Q102" i="38"/>
  <c r="R101" i="38"/>
  <c r="Q101" i="38"/>
  <c r="R100" i="38"/>
  <c r="Q100" i="38"/>
  <c r="R99" i="38"/>
  <c r="Q99" i="38"/>
  <c r="R98" i="38"/>
  <c r="Q98" i="38"/>
  <c r="R97" i="38"/>
  <c r="Q97" i="38"/>
  <c r="R96" i="38"/>
  <c r="Q96" i="38"/>
  <c r="R95" i="38"/>
  <c r="Q95" i="38"/>
  <c r="R94" i="38"/>
  <c r="Q94" i="38"/>
  <c r="R93" i="38"/>
  <c r="Q93" i="38"/>
  <c r="R92" i="38"/>
  <c r="Q92" i="38"/>
  <c r="R91" i="38"/>
  <c r="Q91" i="38"/>
  <c r="R90" i="38"/>
  <c r="Q90" i="38"/>
  <c r="R89" i="38"/>
  <c r="Q89" i="38"/>
  <c r="R88" i="38"/>
  <c r="Q88" i="38"/>
  <c r="R87" i="38"/>
  <c r="Q87" i="38"/>
  <c r="R86" i="38"/>
  <c r="Q86" i="38"/>
  <c r="R85" i="38"/>
  <c r="Q85" i="38"/>
  <c r="R84" i="38"/>
  <c r="Q84" i="38"/>
  <c r="R83" i="38"/>
  <c r="Q83" i="38"/>
  <c r="R82" i="38"/>
  <c r="Q82" i="38"/>
  <c r="R81" i="38"/>
  <c r="Q81" i="38"/>
  <c r="R80" i="38"/>
  <c r="Q80" i="38"/>
  <c r="R79" i="38"/>
  <c r="Q79" i="38"/>
  <c r="R78" i="38"/>
  <c r="Q78" i="38"/>
  <c r="R77" i="38"/>
  <c r="Q77" i="38"/>
  <c r="R76" i="38"/>
  <c r="Q76" i="38"/>
  <c r="R75" i="38"/>
  <c r="Q75" i="38"/>
  <c r="R74" i="38"/>
  <c r="Q74" i="38"/>
  <c r="R73" i="38"/>
  <c r="Q73" i="38"/>
  <c r="R72" i="38"/>
  <c r="Q72" i="38"/>
  <c r="R71" i="38"/>
  <c r="Q71" i="38"/>
  <c r="R70" i="38"/>
  <c r="Q70" i="38"/>
  <c r="R69" i="38"/>
  <c r="Q69" i="38"/>
  <c r="R68" i="38"/>
  <c r="Q68" i="38"/>
  <c r="R67" i="38"/>
  <c r="Q67" i="38"/>
  <c r="R66" i="38"/>
  <c r="Q66" i="38"/>
  <c r="R65" i="38"/>
  <c r="Q65" i="38"/>
  <c r="R64" i="38"/>
  <c r="Q64" i="38"/>
  <c r="R63" i="38"/>
  <c r="Q63" i="38"/>
  <c r="R62" i="38"/>
  <c r="Q62" i="38"/>
  <c r="R61" i="38"/>
  <c r="Q61" i="38"/>
  <c r="R60" i="38"/>
  <c r="Q60" i="38"/>
  <c r="R59" i="38"/>
  <c r="Q59" i="38"/>
  <c r="R58" i="38"/>
  <c r="Q58" i="38"/>
  <c r="R57" i="38"/>
  <c r="Q57" i="38"/>
  <c r="R56" i="38"/>
  <c r="Q56" i="38"/>
  <c r="R55" i="38"/>
  <c r="Q55" i="38"/>
  <c r="R54" i="38"/>
  <c r="Q54" i="38"/>
  <c r="R53" i="38"/>
  <c r="Q53" i="38"/>
  <c r="R52" i="38"/>
  <c r="Q52" i="38"/>
  <c r="R51" i="38"/>
  <c r="Q51" i="38"/>
  <c r="R50" i="38"/>
  <c r="Q50" i="38"/>
  <c r="R49" i="38"/>
  <c r="Q49" i="38"/>
  <c r="R48" i="38"/>
  <c r="Q48" i="38"/>
  <c r="R47" i="38"/>
  <c r="Q47" i="38"/>
  <c r="R46" i="38"/>
  <c r="Q46" i="38"/>
  <c r="R45" i="38"/>
  <c r="Q45" i="38"/>
  <c r="R44" i="38"/>
  <c r="Q44" i="38"/>
  <c r="R43" i="38"/>
  <c r="Q43" i="38"/>
  <c r="R42" i="38"/>
  <c r="Q42" i="38"/>
  <c r="R41" i="38"/>
  <c r="Q41" i="38"/>
  <c r="R40" i="38"/>
  <c r="Q40" i="38"/>
  <c r="R39" i="38"/>
  <c r="Q39" i="38"/>
  <c r="R38" i="38"/>
  <c r="Q38" i="38"/>
  <c r="R37" i="38"/>
  <c r="Q37" i="38"/>
  <c r="R36" i="38"/>
  <c r="Q36" i="38"/>
  <c r="R35" i="38"/>
  <c r="Q35" i="38"/>
  <c r="R34" i="38"/>
  <c r="Q34" i="38"/>
  <c r="R33" i="38"/>
  <c r="Q33" i="38"/>
  <c r="R32" i="38"/>
  <c r="Q32" i="38"/>
  <c r="R31" i="38"/>
  <c r="Q31" i="38"/>
  <c r="R30" i="38"/>
  <c r="Q30" i="38"/>
  <c r="R29" i="38"/>
  <c r="Q29" i="38"/>
  <c r="R28" i="38"/>
  <c r="Q28" i="38"/>
  <c r="R27" i="38"/>
  <c r="Q27" i="38"/>
  <c r="R26" i="38"/>
  <c r="Q26" i="38"/>
  <c r="R25" i="38"/>
  <c r="Q25" i="38"/>
  <c r="R24" i="38"/>
  <c r="Q24" i="38"/>
  <c r="R23" i="38"/>
  <c r="Q23" i="38"/>
  <c r="R22" i="38"/>
  <c r="Q22" i="38"/>
  <c r="R21" i="38"/>
  <c r="Q21" i="38"/>
  <c r="R20" i="38"/>
  <c r="Q20" i="38"/>
  <c r="R19" i="38"/>
  <c r="Q19" i="38"/>
  <c r="R18" i="38"/>
  <c r="Q18" i="38"/>
  <c r="R17" i="38"/>
  <c r="Q17" i="38"/>
  <c r="R16" i="38"/>
  <c r="Q16" i="38"/>
  <c r="R15" i="38"/>
  <c r="Q15" i="38"/>
  <c r="R14" i="38"/>
  <c r="Q14" i="38"/>
  <c r="R13" i="38"/>
  <c r="Q13" i="38"/>
  <c r="R12" i="38"/>
  <c r="Q12" i="38"/>
  <c r="R11" i="38"/>
  <c r="Q11" i="38"/>
  <c r="R10" i="38"/>
  <c r="Q10" i="38"/>
  <c r="R9" i="38"/>
  <c r="Q9" i="38"/>
  <c r="R8" i="38"/>
  <c r="Q8" i="38"/>
  <c r="R7" i="38"/>
  <c r="Q7" i="38"/>
  <c r="R6" i="38"/>
  <c r="Q6" i="38"/>
  <c r="R5" i="38"/>
  <c r="Q5" i="38"/>
  <c r="R4" i="38"/>
  <c r="Q4" i="38"/>
  <c r="R3" i="38"/>
  <c r="Q3" i="38"/>
  <c r="R2" i="38"/>
  <c r="Q2" i="38"/>
  <c r="O6" i="21" l="1"/>
  <c r="O8" i="21"/>
  <c r="O9" i="21"/>
  <c r="O10" i="21"/>
  <c r="O11" i="21"/>
  <c r="O12" i="21"/>
  <c r="O13" i="21"/>
  <c r="O14" i="21"/>
  <c r="O15" i="21"/>
  <c r="O16" i="21"/>
  <c r="O17" i="21"/>
  <c r="O18" i="21"/>
  <c r="O19" i="21"/>
  <c r="O20" i="21"/>
  <c r="O21" i="21"/>
  <c r="O22" i="21"/>
  <c r="O23" i="21"/>
  <c r="O24" i="21"/>
  <c r="O25" i="21"/>
  <c r="O26" i="21"/>
  <c r="O27" i="21"/>
  <c r="O28" i="21"/>
  <c r="O29" i="21"/>
  <c r="O30" i="21"/>
  <c r="O31" i="21"/>
  <c r="O32" i="21"/>
  <c r="O33" i="21"/>
  <c r="O34" i="21"/>
  <c r="O35" i="21"/>
  <c r="O36" i="21"/>
  <c r="O37" i="21"/>
  <c r="O38" i="21"/>
  <c r="O39" i="21"/>
  <c r="O40" i="21"/>
  <c r="O41" i="21"/>
  <c r="O42" i="21"/>
  <c r="O43" i="21"/>
  <c r="O7" i="21"/>
  <c r="C3069" i="2" l="1"/>
  <c r="D3" i="2"/>
  <c r="D4" i="2"/>
  <c r="D5" i="2"/>
  <c r="D6" i="2"/>
  <c r="D7" i="2"/>
  <c r="D8" i="2"/>
  <c r="D9" i="2"/>
  <c r="D10" i="2"/>
  <c r="D11" i="2"/>
  <c r="D12" i="2"/>
  <c r="D13" i="2"/>
  <c r="D14" i="2"/>
  <c r="D15" i="2"/>
  <c r="D16" i="2"/>
  <c r="D17" i="2"/>
  <c r="D18" i="2"/>
  <c r="D19" i="2"/>
  <c r="D20" i="2"/>
  <c r="D21" i="2"/>
  <c r="D22" i="2"/>
  <c r="D23" i="2"/>
  <c r="D24" i="2"/>
  <c r="D25" i="2"/>
  <c r="D26" i="2"/>
  <c r="D27" i="2"/>
  <c r="D28" i="2"/>
  <c r="D29" i="2"/>
  <c r="D30" i="2"/>
  <c r="D31" i="2"/>
  <c r="D32" i="2"/>
  <c r="D33" i="2"/>
  <c r="D34" i="2"/>
  <c r="D35" i="2"/>
  <c r="D36" i="2"/>
  <c r="D37" i="2"/>
  <c r="D38" i="2"/>
  <c r="D39" i="2"/>
  <c r="D40" i="2"/>
  <c r="D41" i="2"/>
  <c r="D42" i="2"/>
  <c r="D43" i="2"/>
  <c r="D44" i="2"/>
  <c r="D45" i="2"/>
  <c r="D46" i="2"/>
  <c r="D47" i="2"/>
  <c r="D48" i="2"/>
  <c r="D49" i="2"/>
  <c r="D50" i="2"/>
  <c r="D51" i="2"/>
  <c r="D52" i="2"/>
  <c r="D53" i="2"/>
  <c r="D54" i="2"/>
  <c r="D55" i="2"/>
  <c r="D56" i="2"/>
  <c r="D57" i="2"/>
  <c r="D58" i="2"/>
  <c r="D59" i="2"/>
  <c r="D60" i="2"/>
  <c r="D61" i="2"/>
  <c r="D62" i="2"/>
  <c r="D63" i="2"/>
  <c r="D64" i="2"/>
  <c r="D65" i="2"/>
  <c r="D66" i="2"/>
  <c r="D67" i="2"/>
  <c r="D68" i="2"/>
  <c r="D69" i="2"/>
  <c r="D70" i="2"/>
  <c r="D71" i="2"/>
  <c r="D72" i="2"/>
  <c r="D73" i="2"/>
  <c r="D74" i="2"/>
  <c r="D75" i="2"/>
  <c r="D76" i="2"/>
  <c r="D77" i="2"/>
  <c r="D78" i="2"/>
  <c r="D79" i="2"/>
  <c r="D80" i="2"/>
  <c r="D81" i="2"/>
  <c r="D82" i="2"/>
  <c r="D83" i="2"/>
  <c r="D84" i="2"/>
  <c r="D85" i="2"/>
  <c r="D86" i="2"/>
  <c r="D87" i="2"/>
  <c r="D88" i="2"/>
  <c r="D89" i="2"/>
  <c r="D90" i="2"/>
  <c r="D91" i="2"/>
  <c r="D92" i="2"/>
  <c r="D93" i="2"/>
  <c r="D94" i="2"/>
  <c r="D95" i="2"/>
  <c r="D96" i="2"/>
  <c r="D97" i="2"/>
  <c r="D98" i="2"/>
  <c r="D99" i="2"/>
  <c r="D100" i="2"/>
  <c r="D101" i="2"/>
  <c r="D102" i="2"/>
  <c r="D103" i="2"/>
  <c r="D104" i="2"/>
  <c r="D105" i="2"/>
  <c r="D106" i="2"/>
  <c r="D107" i="2"/>
  <c r="D108" i="2"/>
  <c r="D109" i="2"/>
  <c r="D110" i="2"/>
  <c r="D111" i="2"/>
  <c r="D112" i="2"/>
  <c r="D113" i="2"/>
  <c r="D114" i="2"/>
  <c r="D115" i="2"/>
  <c r="D116" i="2"/>
  <c r="D117" i="2"/>
  <c r="D118" i="2"/>
  <c r="D119" i="2"/>
  <c r="D120" i="2"/>
  <c r="D121" i="2"/>
  <c r="D122" i="2"/>
  <c r="D123" i="2"/>
  <c r="D124" i="2"/>
  <c r="D125" i="2"/>
  <c r="D126" i="2"/>
  <c r="D127" i="2"/>
  <c r="D128" i="2"/>
  <c r="D129" i="2"/>
  <c r="D130" i="2"/>
  <c r="D131" i="2"/>
  <c r="D132" i="2"/>
  <c r="D133" i="2"/>
  <c r="D134" i="2"/>
  <c r="D135" i="2"/>
  <c r="D136" i="2"/>
  <c r="D137" i="2"/>
  <c r="D138" i="2"/>
  <c r="D139" i="2"/>
  <c r="D140" i="2"/>
  <c r="D141" i="2"/>
  <c r="D142" i="2"/>
  <c r="D143" i="2"/>
  <c r="D144" i="2"/>
  <c r="D145" i="2"/>
  <c r="D146" i="2"/>
  <c r="D147" i="2"/>
  <c r="D148" i="2"/>
  <c r="D149" i="2"/>
  <c r="D150" i="2"/>
  <c r="D151" i="2"/>
  <c r="D152" i="2"/>
  <c r="D153" i="2"/>
  <c r="D154" i="2"/>
  <c r="D155" i="2"/>
  <c r="D156" i="2"/>
  <c r="D157" i="2"/>
  <c r="D158" i="2"/>
  <c r="D159" i="2"/>
  <c r="D160" i="2"/>
  <c r="D161" i="2"/>
  <c r="D162" i="2"/>
  <c r="D163" i="2"/>
  <c r="D164" i="2"/>
  <c r="D165" i="2"/>
  <c r="D166" i="2"/>
  <c r="D167" i="2"/>
  <c r="D168" i="2"/>
  <c r="D169" i="2"/>
  <c r="D170" i="2"/>
  <c r="D171" i="2"/>
  <c r="D172" i="2"/>
  <c r="D173" i="2"/>
  <c r="D174" i="2"/>
  <c r="D175" i="2"/>
  <c r="D176" i="2"/>
  <c r="D177" i="2"/>
  <c r="D178" i="2"/>
  <c r="D179" i="2"/>
  <c r="D180" i="2"/>
  <c r="D181" i="2"/>
  <c r="D182" i="2"/>
  <c r="D183" i="2"/>
  <c r="D184" i="2"/>
  <c r="D185" i="2"/>
  <c r="D186" i="2"/>
  <c r="D187" i="2"/>
  <c r="D188" i="2"/>
  <c r="D189" i="2"/>
  <c r="D190" i="2"/>
  <c r="D191" i="2"/>
  <c r="D192" i="2"/>
  <c r="D193" i="2"/>
  <c r="D194" i="2"/>
  <c r="D195" i="2"/>
  <c r="D196" i="2"/>
  <c r="D197" i="2"/>
  <c r="D198" i="2"/>
  <c r="D199" i="2"/>
  <c r="D200" i="2"/>
  <c r="D201" i="2"/>
  <c r="D202" i="2"/>
  <c r="D203" i="2"/>
  <c r="D204" i="2"/>
  <c r="D205" i="2"/>
  <c r="D206" i="2"/>
  <c r="D207" i="2"/>
  <c r="D208" i="2"/>
  <c r="D209" i="2"/>
  <c r="D210" i="2"/>
  <c r="D211" i="2"/>
  <c r="D212" i="2"/>
  <c r="D213" i="2"/>
  <c r="D214" i="2"/>
  <c r="D215" i="2"/>
  <c r="D216" i="2"/>
  <c r="D217" i="2"/>
  <c r="D218" i="2"/>
  <c r="D219" i="2"/>
  <c r="D220" i="2"/>
  <c r="D221" i="2"/>
  <c r="D222" i="2"/>
  <c r="D223" i="2"/>
  <c r="D224" i="2"/>
  <c r="D225" i="2"/>
  <c r="D226" i="2"/>
  <c r="D227" i="2"/>
  <c r="D228" i="2"/>
  <c r="D229" i="2"/>
  <c r="D230" i="2"/>
  <c r="D231" i="2"/>
  <c r="D232" i="2"/>
  <c r="D233" i="2"/>
  <c r="D234" i="2"/>
  <c r="D235" i="2"/>
  <c r="D236" i="2"/>
  <c r="D237" i="2"/>
  <c r="D238" i="2"/>
  <c r="D239" i="2"/>
  <c r="D240" i="2"/>
  <c r="D241" i="2"/>
  <c r="D242" i="2"/>
  <c r="D243" i="2"/>
  <c r="D244" i="2"/>
  <c r="D245" i="2"/>
  <c r="D246" i="2"/>
  <c r="D247" i="2"/>
  <c r="D248" i="2"/>
  <c r="D249" i="2"/>
  <c r="D250" i="2"/>
  <c r="D251" i="2"/>
  <c r="D252" i="2"/>
  <c r="D253" i="2"/>
  <c r="D254" i="2"/>
  <c r="D255" i="2"/>
  <c r="D256" i="2"/>
  <c r="D257" i="2"/>
  <c r="D258" i="2"/>
  <c r="D259" i="2"/>
  <c r="D260" i="2"/>
  <c r="D261" i="2"/>
  <c r="D262" i="2"/>
  <c r="D263" i="2"/>
  <c r="D264" i="2"/>
  <c r="D265" i="2"/>
  <c r="D266" i="2"/>
  <c r="D267" i="2"/>
  <c r="D268" i="2"/>
  <c r="D269" i="2"/>
  <c r="D270" i="2"/>
  <c r="D271" i="2"/>
  <c r="D272" i="2"/>
  <c r="D273" i="2"/>
  <c r="D274" i="2"/>
  <c r="D275" i="2"/>
  <c r="D276" i="2"/>
  <c r="D277" i="2"/>
  <c r="D278" i="2"/>
  <c r="D279" i="2"/>
  <c r="D280" i="2"/>
  <c r="D281" i="2"/>
  <c r="D282" i="2"/>
  <c r="D283" i="2"/>
  <c r="D284" i="2"/>
  <c r="D285" i="2"/>
  <c r="D286" i="2"/>
  <c r="D287" i="2"/>
  <c r="D288" i="2"/>
  <c r="D289" i="2"/>
  <c r="D290" i="2"/>
  <c r="D291" i="2"/>
  <c r="D292" i="2"/>
  <c r="D293" i="2"/>
  <c r="D294" i="2"/>
  <c r="D295" i="2"/>
  <c r="D296" i="2"/>
  <c r="D297" i="2"/>
  <c r="D298" i="2"/>
  <c r="D299" i="2"/>
  <c r="D300" i="2"/>
  <c r="D301" i="2"/>
  <c r="D302" i="2"/>
  <c r="D303" i="2"/>
  <c r="D304" i="2"/>
  <c r="D305" i="2"/>
  <c r="D306" i="2"/>
  <c r="D307" i="2"/>
  <c r="D308" i="2"/>
  <c r="D309" i="2"/>
  <c r="D310" i="2"/>
  <c r="D311" i="2"/>
  <c r="D312" i="2"/>
  <c r="D313" i="2"/>
  <c r="D314" i="2"/>
  <c r="D315" i="2"/>
  <c r="D316" i="2"/>
  <c r="D317" i="2"/>
  <c r="D318" i="2"/>
  <c r="D319" i="2"/>
  <c r="D320" i="2"/>
  <c r="D321" i="2"/>
  <c r="D322" i="2"/>
  <c r="D323" i="2"/>
  <c r="D324" i="2"/>
  <c r="D325" i="2"/>
  <c r="D326" i="2"/>
  <c r="D327" i="2"/>
  <c r="D328" i="2"/>
  <c r="D329" i="2"/>
  <c r="D330" i="2"/>
  <c r="D331" i="2"/>
  <c r="D332" i="2"/>
  <c r="D333" i="2"/>
  <c r="D334" i="2"/>
  <c r="D335" i="2"/>
  <c r="D336" i="2"/>
  <c r="D337" i="2"/>
  <c r="D338" i="2"/>
  <c r="D339" i="2"/>
  <c r="D340" i="2"/>
  <c r="D341" i="2"/>
  <c r="D342" i="2"/>
  <c r="D343" i="2"/>
  <c r="D344" i="2"/>
  <c r="D345" i="2"/>
  <c r="D346" i="2"/>
  <c r="D347" i="2"/>
  <c r="D348" i="2"/>
  <c r="D349" i="2"/>
  <c r="D350" i="2"/>
  <c r="D351" i="2"/>
  <c r="D352" i="2"/>
  <c r="D353" i="2"/>
  <c r="D354" i="2"/>
  <c r="D355" i="2"/>
  <c r="D356" i="2"/>
  <c r="D357" i="2"/>
  <c r="D358" i="2"/>
  <c r="D359" i="2"/>
  <c r="D360" i="2"/>
  <c r="D361" i="2"/>
  <c r="D362" i="2"/>
  <c r="D363" i="2"/>
  <c r="D364" i="2"/>
  <c r="D365" i="2"/>
  <c r="D366" i="2"/>
  <c r="D367" i="2"/>
  <c r="D368" i="2"/>
  <c r="D369" i="2"/>
  <c r="D370" i="2"/>
  <c r="D371" i="2"/>
  <c r="D372" i="2"/>
  <c r="D373" i="2"/>
  <c r="D374" i="2"/>
  <c r="D375" i="2"/>
  <c r="D376" i="2"/>
  <c r="D377" i="2"/>
  <c r="D378" i="2"/>
  <c r="D379" i="2"/>
  <c r="D380" i="2"/>
  <c r="D381" i="2"/>
  <c r="D382" i="2"/>
  <c r="D383" i="2"/>
  <c r="D384" i="2"/>
  <c r="D385" i="2"/>
  <c r="D386" i="2"/>
  <c r="D387" i="2"/>
  <c r="D388" i="2"/>
  <c r="D389" i="2"/>
  <c r="D390" i="2"/>
  <c r="D391" i="2"/>
  <c r="D392" i="2"/>
  <c r="D393" i="2"/>
  <c r="D394" i="2"/>
  <c r="D395" i="2"/>
  <c r="D396" i="2"/>
  <c r="D397" i="2"/>
  <c r="D398" i="2"/>
  <c r="D399" i="2"/>
  <c r="D400" i="2"/>
  <c r="D401" i="2"/>
  <c r="D402" i="2"/>
  <c r="D403" i="2"/>
  <c r="D404" i="2"/>
  <c r="D405" i="2"/>
  <c r="D406" i="2"/>
  <c r="D407" i="2"/>
  <c r="D408" i="2"/>
  <c r="D409" i="2"/>
  <c r="D410" i="2"/>
  <c r="D411" i="2"/>
  <c r="D412" i="2"/>
  <c r="D413" i="2"/>
  <c r="D414" i="2"/>
  <c r="D415" i="2"/>
  <c r="D416" i="2"/>
  <c r="D417" i="2"/>
  <c r="D418" i="2"/>
  <c r="D419" i="2"/>
  <c r="D420" i="2"/>
  <c r="D421" i="2"/>
  <c r="D422" i="2"/>
  <c r="D423" i="2"/>
  <c r="D424" i="2"/>
  <c r="D425" i="2"/>
  <c r="D426" i="2"/>
  <c r="D427" i="2"/>
  <c r="D428" i="2"/>
  <c r="D429" i="2"/>
  <c r="D430" i="2"/>
  <c r="D431" i="2"/>
  <c r="D432" i="2"/>
  <c r="D433" i="2"/>
  <c r="D434" i="2"/>
  <c r="D435" i="2"/>
  <c r="D436" i="2"/>
  <c r="D437" i="2"/>
  <c r="D438" i="2"/>
  <c r="D439" i="2"/>
  <c r="D440" i="2"/>
  <c r="D441" i="2"/>
  <c r="D442" i="2"/>
  <c r="D443" i="2"/>
  <c r="D444" i="2"/>
  <c r="D445" i="2"/>
  <c r="D446" i="2"/>
  <c r="D447" i="2"/>
  <c r="D448" i="2"/>
  <c r="D449" i="2"/>
  <c r="D450" i="2"/>
  <c r="D451" i="2"/>
  <c r="D452" i="2"/>
  <c r="D453" i="2"/>
  <c r="D454" i="2"/>
  <c r="D455" i="2"/>
  <c r="D456" i="2"/>
  <c r="D457" i="2"/>
  <c r="D458" i="2"/>
  <c r="D459" i="2"/>
  <c r="D460" i="2"/>
  <c r="D461" i="2"/>
  <c r="D462" i="2"/>
  <c r="D463" i="2"/>
  <c r="D464" i="2"/>
  <c r="D465" i="2"/>
  <c r="D466" i="2"/>
  <c r="D467" i="2"/>
  <c r="D468" i="2"/>
  <c r="D469" i="2"/>
  <c r="D470" i="2"/>
  <c r="D471" i="2"/>
  <c r="D472" i="2"/>
  <c r="D473" i="2"/>
  <c r="D474" i="2"/>
  <c r="D475" i="2"/>
  <c r="D476" i="2"/>
  <c r="D477" i="2"/>
  <c r="D478" i="2"/>
  <c r="D479" i="2"/>
  <c r="D480" i="2"/>
  <c r="D481" i="2"/>
  <c r="D482" i="2"/>
  <c r="D483" i="2"/>
  <c r="D484" i="2"/>
  <c r="D485" i="2"/>
  <c r="D486" i="2"/>
  <c r="D487" i="2"/>
  <c r="D488" i="2"/>
  <c r="D489" i="2"/>
  <c r="D490" i="2"/>
  <c r="D491" i="2"/>
  <c r="D492" i="2"/>
  <c r="D493" i="2"/>
  <c r="D494" i="2"/>
  <c r="D495" i="2"/>
  <c r="D496" i="2"/>
  <c r="D497" i="2"/>
  <c r="D498" i="2"/>
  <c r="D499" i="2"/>
  <c r="D500" i="2"/>
  <c r="D501" i="2"/>
  <c r="D502" i="2"/>
  <c r="D503" i="2"/>
  <c r="D504" i="2"/>
  <c r="D505" i="2"/>
  <c r="D506" i="2"/>
  <c r="D507" i="2"/>
  <c r="D508" i="2"/>
  <c r="D509" i="2"/>
  <c r="D510" i="2"/>
  <c r="D511" i="2"/>
  <c r="D512" i="2"/>
  <c r="D513" i="2"/>
  <c r="D514" i="2"/>
  <c r="D515" i="2"/>
  <c r="D516" i="2"/>
  <c r="D517" i="2"/>
  <c r="D518" i="2"/>
  <c r="D519" i="2"/>
  <c r="D520" i="2"/>
  <c r="D521" i="2"/>
  <c r="D522" i="2"/>
  <c r="D523" i="2"/>
  <c r="D524" i="2"/>
  <c r="D525" i="2"/>
  <c r="D526" i="2"/>
  <c r="D527" i="2"/>
  <c r="D528" i="2"/>
  <c r="D529" i="2"/>
  <c r="D530" i="2"/>
  <c r="D531" i="2"/>
  <c r="D532" i="2"/>
  <c r="D533" i="2"/>
  <c r="D534" i="2"/>
  <c r="D535" i="2"/>
  <c r="D536" i="2"/>
  <c r="D537" i="2"/>
  <c r="D538" i="2"/>
  <c r="D539" i="2"/>
  <c r="D540" i="2"/>
  <c r="D541" i="2"/>
  <c r="D542" i="2"/>
  <c r="D543" i="2"/>
  <c r="D544" i="2"/>
  <c r="D545" i="2"/>
  <c r="D546" i="2"/>
  <c r="D547" i="2"/>
  <c r="D548" i="2"/>
  <c r="D549" i="2"/>
  <c r="D550" i="2"/>
  <c r="D551" i="2"/>
  <c r="D552" i="2"/>
  <c r="D553" i="2"/>
  <c r="D554" i="2"/>
  <c r="D555" i="2"/>
  <c r="D556" i="2"/>
  <c r="D557" i="2"/>
  <c r="D558" i="2"/>
  <c r="D559" i="2"/>
  <c r="D560" i="2"/>
  <c r="D561" i="2"/>
  <c r="D562" i="2"/>
  <c r="D563" i="2"/>
  <c r="D564" i="2"/>
  <c r="D565" i="2"/>
  <c r="D566" i="2"/>
  <c r="D567" i="2"/>
  <c r="D568" i="2"/>
  <c r="D569" i="2"/>
  <c r="D570" i="2"/>
  <c r="D571" i="2"/>
  <c r="D572" i="2"/>
  <c r="D573" i="2"/>
  <c r="D574" i="2"/>
  <c r="D575" i="2"/>
  <c r="D576" i="2"/>
  <c r="D577" i="2"/>
  <c r="D578" i="2"/>
  <c r="D579" i="2"/>
  <c r="D580" i="2"/>
  <c r="D581" i="2"/>
  <c r="D582" i="2"/>
  <c r="D583" i="2"/>
  <c r="D584" i="2"/>
  <c r="D585" i="2"/>
  <c r="D586" i="2"/>
  <c r="D587" i="2"/>
  <c r="D588" i="2"/>
  <c r="D589" i="2"/>
  <c r="D590" i="2"/>
  <c r="D591" i="2"/>
  <c r="D592" i="2"/>
  <c r="D593" i="2"/>
  <c r="D594" i="2"/>
  <c r="D595" i="2"/>
  <c r="D596" i="2"/>
  <c r="D597" i="2"/>
  <c r="D598" i="2"/>
  <c r="D599" i="2"/>
  <c r="D600" i="2"/>
  <c r="D601" i="2"/>
  <c r="D602" i="2"/>
  <c r="D603" i="2"/>
  <c r="D604" i="2"/>
  <c r="D605" i="2"/>
  <c r="D606" i="2"/>
  <c r="D607" i="2"/>
  <c r="D608" i="2"/>
  <c r="D609" i="2"/>
  <c r="D610" i="2"/>
  <c r="D611" i="2"/>
  <c r="D612" i="2"/>
  <c r="D613" i="2"/>
  <c r="D614" i="2"/>
  <c r="D615" i="2"/>
  <c r="D616" i="2"/>
  <c r="D617" i="2"/>
  <c r="D618" i="2"/>
  <c r="D619" i="2"/>
  <c r="D620" i="2"/>
  <c r="D621" i="2"/>
  <c r="D622" i="2"/>
  <c r="D623" i="2"/>
  <c r="D624" i="2"/>
  <c r="D625" i="2"/>
  <c r="D626" i="2"/>
  <c r="D627" i="2"/>
  <c r="D628" i="2"/>
  <c r="D629" i="2"/>
  <c r="D630" i="2"/>
  <c r="D631" i="2"/>
  <c r="D632" i="2"/>
  <c r="D633" i="2"/>
  <c r="D634" i="2"/>
  <c r="D635" i="2"/>
  <c r="D636" i="2"/>
  <c r="D637" i="2"/>
  <c r="D638" i="2"/>
  <c r="D639" i="2"/>
  <c r="D640" i="2"/>
  <c r="D641" i="2"/>
  <c r="D642" i="2"/>
  <c r="D643" i="2"/>
  <c r="D644" i="2"/>
  <c r="D645" i="2"/>
  <c r="D646" i="2"/>
  <c r="D647" i="2"/>
  <c r="D648" i="2"/>
  <c r="D649" i="2"/>
  <c r="D650" i="2"/>
  <c r="D651" i="2"/>
  <c r="D652" i="2"/>
  <c r="D653" i="2"/>
  <c r="D654" i="2"/>
  <c r="D655" i="2"/>
  <c r="D656" i="2"/>
  <c r="D657" i="2"/>
  <c r="D658" i="2"/>
  <c r="D659" i="2"/>
  <c r="D660" i="2"/>
  <c r="D661" i="2"/>
  <c r="D662" i="2"/>
  <c r="D663" i="2"/>
  <c r="D664" i="2"/>
  <c r="D665" i="2"/>
  <c r="D666" i="2"/>
  <c r="D667" i="2"/>
  <c r="D668" i="2"/>
  <c r="D669" i="2"/>
  <c r="D670" i="2"/>
  <c r="D671" i="2"/>
  <c r="D672" i="2"/>
  <c r="D673" i="2"/>
  <c r="D674" i="2"/>
  <c r="D675" i="2"/>
  <c r="D676" i="2"/>
  <c r="D677" i="2"/>
  <c r="D678" i="2"/>
  <c r="D679" i="2"/>
  <c r="D680" i="2"/>
  <c r="D681" i="2"/>
  <c r="D682" i="2"/>
  <c r="D683" i="2"/>
  <c r="D684" i="2"/>
  <c r="D685" i="2"/>
  <c r="D686" i="2"/>
  <c r="D687" i="2"/>
  <c r="D688" i="2"/>
  <c r="D689" i="2"/>
  <c r="D690" i="2"/>
  <c r="D691" i="2"/>
  <c r="D692" i="2"/>
  <c r="D693" i="2"/>
  <c r="D694" i="2"/>
  <c r="D695" i="2"/>
  <c r="D696" i="2"/>
  <c r="D697" i="2"/>
  <c r="D698" i="2"/>
  <c r="D699" i="2"/>
  <c r="D700" i="2"/>
  <c r="D701" i="2"/>
  <c r="D702" i="2"/>
  <c r="D703" i="2"/>
  <c r="D704" i="2"/>
  <c r="D705" i="2"/>
  <c r="D706" i="2"/>
  <c r="D707" i="2"/>
  <c r="D708" i="2"/>
  <c r="D709" i="2"/>
  <c r="D710" i="2"/>
  <c r="D711" i="2"/>
  <c r="D712" i="2"/>
  <c r="D713" i="2"/>
  <c r="D714" i="2"/>
  <c r="D715" i="2"/>
  <c r="D716" i="2"/>
  <c r="D717" i="2"/>
  <c r="D718" i="2"/>
  <c r="D719" i="2"/>
  <c r="D720" i="2"/>
  <c r="D721" i="2"/>
  <c r="D722" i="2"/>
  <c r="D723" i="2"/>
  <c r="D724" i="2"/>
  <c r="D725" i="2"/>
  <c r="D726" i="2"/>
  <c r="D727" i="2"/>
  <c r="D728" i="2"/>
  <c r="D729" i="2"/>
  <c r="D730" i="2"/>
  <c r="D731" i="2"/>
  <c r="D732" i="2"/>
  <c r="D733" i="2"/>
  <c r="D734" i="2"/>
  <c r="D735" i="2"/>
  <c r="D736" i="2"/>
  <c r="D737" i="2"/>
  <c r="D738" i="2"/>
  <c r="D739" i="2"/>
  <c r="D740" i="2"/>
  <c r="D741" i="2"/>
  <c r="D742" i="2"/>
  <c r="D743" i="2"/>
  <c r="D744" i="2"/>
  <c r="D745" i="2"/>
  <c r="D746" i="2"/>
  <c r="D747" i="2"/>
  <c r="D748" i="2"/>
  <c r="D749" i="2"/>
  <c r="D750" i="2"/>
  <c r="D751" i="2"/>
  <c r="D752" i="2"/>
  <c r="D753" i="2"/>
  <c r="D754" i="2"/>
  <c r="D755" i="2"/>
  <c r="D756" i="2"/>
  <c r="D757" i="2"/>
  <c r="D758" i="2"/>
  <c r="D759" i="2"/>
  <c r="D760" i="2"/>
  <c r="D761" i="2"/>
  <c r="D762" i="2"/>
  <c r="D763" i="2"/>
  <c r="D764" i="2"/>
  <c r="D765" i="2"/>
  <c r="D766" i="2"/>
  <c r="D767" i="2"/>
  <c r="D768" i="2"/>
  <c r="D769" i="2"/>
  <c r="D770" i="2"/>
  <c r="D771" i="2"/>
  <c r="D772" i="2"/>
  <c r="D773" i="2"/>
  <c r="D774" i="2"/>
  <c r="D775" i="2"/>
  <c r="D776" i="2"/>
  <c r="D777" i="2"/>
  <c r="D778" i="2"/>
  <c r="D779" i="2"/>
  <c r="D780" i="2"/>
  <c r="D781" i="2"/>
  <c r="D782" i="2"/>
  <c r="D783" i="2"/>
  <c r="D784" i="2"/>
  <c r="D785" i="2"/>
  <c r="D786" i="2"/>
  <c r="D787" i="2"/>
  <c r="D788" i="2"/>
  <c r="D789" i="2"/>
  <c r="D790" i="2"/>
  <c r="D791" i="2"/>
  <c r="D792" i="2"/>
  <c r="D793" i="2"/>
  <c r="D794" i="2"/>
  <c r="D795" i="2"/>
  <c r="D796" i="2"/>
  <c r="D797" i="2"/>
  <c r="D798" i="2"/>
  <c r="D799" i="2"/>
  <c r="D800" i="2"/>
  <c r="D801" i="2"/>
  <c r="D802" i="2"/>
  <c r="D803" i="2"/>
  <c r="D804" i="2"/>
  <c r="D805" i="2"/>
  <c r="D806" i="2"/>
  <c r="D807" i="2"/>
  <c r="D808" i="2"/>
  <c r="D809" i="2"/>
  <c r="D810" i="2"/>
  <c r="D811" i="2"/>
  <c r="D812" i="2"/>
  <c r="D813" i="2"/>
  <c r="D814" i="2"/>
  <c r="D815" i="2"/>
  <c r="D816" i="2"/>
  <c r="D817" i="2"/>
  <c r="D818" i="2"/>
  <c r="D819" i="2"/>
  <c r="D820" i="2"/>
  <c r="D821" i="2"/>
  <c r="D822" i="2"/>
  <c r="D823" i="2"/>
  <c r="D824" i="2"/>
  <c r="D825" i="2"/>
  <c r="D826" i="2"/>
  <c r="D827" i="2"/>
  <c r="D828" i="2"/>
  <c r="D829" i="2"/>
  <c r="D830" i="2"/>
  <c r="D831" i="2"/>
  <c r="D832" i="2"/>
  <c r="D833" i="2"/>
  <c r="D834" i="2"/>
  <c r="D835" i="2"/>
  <c r="D836" i="2"/>
  <c r="D837" i="2"/>
  <c r="D838" i="2"/>
  <c r="D839" i="2"/>
  <c r="D840" i="2"/>
  <c r="D841" i="2"/>
  <c r="D842" i="2"/>
  <c r="D843" i="2"/>
  <c r="D844" i="2"/>
  <c r="D845" i="2"/>
  <c r="D846" i="2"/>
  <c r="D847" i="2"/>
  <c r="D848" i="2"/>
  <c r="D849" i="2"/>
  <c r="D850" i="2"/>
  <c r="D851" i="2"/>
  <c r="D852" i="2"/>
  <c r="D853" i="2"/>
  <c r="D854" i="2"/>
  <c r="D855" i="2"/>
  <c r="D856" i="2"/>
  <c r="D857" i="2"/>
  <c r="D858" i="2"/>
  <c r="D859" i="2"/>
  <c r="D860" i="2"/>
  <c r="D861" i="2"/>
  <c r="D862" i="2"/>
  <c r="D863" i="2"/>
  <c r="D864" i="2"/>
  <c r="D865" i="2"/>
  <c r="D866" i="2"/>
  <c r="D867" i="2"/>
  <c r="D868" i="2"/>
  <c r="D869" i="2"/>
  <c r="D870" i="2"/>
  <c r="D871" i="2"/>
  <c r="D872" i="2"/>
  <c r="D873" i="2"/>
  <c r="D874" i="2"/>
  <c r="D875" i="2"/>
  <c r="D876" i="2"/>
  <c r="D877" i="2"/>
  <c r="D878" i="2"/>
  <c r="D879" i="2"/>
  <c r="D880" i="2"/>
  <c r="D881" i="2"/>
  <c r="D882" i="2"/>
  <c r="D883" i="2"/>
  <c r="D884" i="2"/>
  <c r="D885" i="2"/>
  <c r="D886" i="2"/>
  <c r="D887" i="2"/>
  <c r="D888" i="2"/>
  <c r="D889" i="2"/>
  <c r="D890" i="2"/>
  <c r="D891" i="2"/>
  <c r="D892" i="2"/>
  <c r="D893" i="2"/>
  <c r="D894" i="2"/>
  <c r="D895" i="2"/>
  <c r="D896" i="2"/>
  <c r="D897" i="2"/>
  <c r="D898" i="2"/>
  <c r="D899" i="2"/>
  <c r="D900" i="2"/>
  <c r="D901" i="2"/>
  <c r="D902" i="2"/>
  <c r="D903" i="2"/>
  <c r="D904" i="2"/>
  <c r="D905" i="2"/>
  <c r="D906" i="2"/>
  <c r="D907" i="2"/>
  <c r="D908" i="2"/>
  <c r="D909" i="2"/>
  <c r="D910" i="2"/>
  <c r="D911" i="2"/>
  <c r="D912" i="2"/>
  <c r="D913" i="2"/>
  <c r="D914" i="2"/>
  <c r="D915" i="2"/>
  <c r="D916" i="2"/>
  <c r="D917" i="2"/>
  <c r="D918" i="2"/>
  <c r="D919" i="2"/>
  <c r="D920" i="2"/>
  <c r="D921" i="2"/>
  <c r="D922" i="2"/>
  <c r="D923" i="2"/>
  <c r="D924" i="2"/>
  <c r="D925" i="2"/>
  <c r="D926" i="2"/>
  <c r="D927" i="2"/>
  <c r="D928" i="2"/>
  <c r="D929" i="2"/>
  <c r="D930" i="2"/>
  <c r="D931" i="2"/>
  <c r="D932" i="2"/>
  <c r="D933" i="2"/>
  <c r="D934" i="2"/>
  <c r="D935" i="2"/>
  <c r="D936" i="2"/>
  <c r="D937" i="2"/>
  <c r="D938" i="2"/>
  <c r="D939" i="2"/>
  <c r="D940" i="2"/>
  <c r="D941" i="2"/>
  <c r="D942" i="2"/>
  <c r="D943" i="2"/>
  <c r="D944" i="2"/>
  <c r="D945" i="2"/>
  <c r="D946" i="2"/>
  <c r="D947" i="2"/>
  <c r="D948" i="2"/>
  <c r="D949" i="2"/>
  <c r="D950" i="2"/>
  <c r="D951" i="2"/>
  <c r="D952" i="2"/>
  <c r="D953" i="2"/>
  <c r="D954" i="2"/>
  <c r="D955" i="2"/>
  <c r="D956" i="2"/>
  <c r="D957" i="2"/>
  <c r="D958" i="2"/>
  <c r="D959" i="2"/>
  <c r="D960" i="2"/>
  <c r="D961" i="2"/>
  <c r="D962" i="2"/>
  <c r="D963" i="2"/>
  <c r="D964" i="2"/>
  <c r="D965" i="2"/>
  <c r="D966" i="2"/>
  <c r="D967" i="2"/>
  <c r="D968" i="2"/>
  <c r="D969" i="2"/>
  <c r="D970" i="2"/>
  <c r="D971" i="2"/>
  <c r="D972" i="2"/>
  <c r="D973" i="2"/>
  <c r="D974" i="2"/>
  <c r="D975" i="2"/>
  <c r="D976" i="2"/>
  <c r="D977" i="2"/>
  <c r="D978" i="2"/>
  <c r="D979" i="2"/>
  <c r="D980" i="2"/>
  <c r="D981" i="2"/>
  <c r="D982" i="2"/>
  <c r="D983" i="2"/>
  <c r="D984" i="2"/>
  <c r="D985" i="2"/>
  <c r="D986" i="2"/>
  <c r="D987" i="2"/>
  <c r="D988" i="2"/>
  <c r="D989" i="2"/>
  <c r="D990" i="2"/>
  <c r="D991" i="2"/>
  <c r="D992" i="2"/>
  <c r="D993" i="2"/>
  <c r="D994" i="2"/>
  <c r="D995" i="2"/>
  <c r="D996" i="2"/>
  <c r="D997" i="2"/>
  <c r="D998" i="2"/>
  <c r="D999" i="2"/>
  <c r="D1000" i="2"/>
  <c r="D1001" i="2"/>
  <c r="D1002" i="2"/>
  <c r="D1003" i="2"/>
  <c r="D1004" i="2"/>
  <c r="D1005" i="2"/>
  <c r="D1006" i="2"/>
  <c r="D1007" i="2"/>
  <c r="D1008" i="2"/>
  <c r="D1009" i="2"/>
  <c r="D1010" i="2"/>
  <c r="D1011" i="2"/>
  <c r="D1012" i="2"/>
  <c r="D1013" i="2"/>
  <c r="D1014" i="2"/>
  <c r="D1015" i="2"/>
  <c r="D1016" i="2"/>
  <c r="D1017" i="2"/>
  <c r="D1018" i="2"/>
  <c r="D1019" i="2"/>
  <c r="D1020" i="2"/>
  <c r="D1021" i="2"/>
  <c r="D1022" i="2"/>
  <c r="D1023" i="2"/>
  <c r="D1024" i="2"/>
  <c r="D1025" i="2"/>
  <c r="D1026" i="2"/>
  <c r="D1027" i="2"/>
  <c r="D1028" i="2"/>
  <c r="D1029" i="2"/>
  <c r="D1030" i="2"/>
  <c r="D1031" i="2"/>
  <c r="D1032" i="2"/>
  <c r="D1033" i="2"/>
  <c r="D1034" i="2"/>
  <c r="D1035" i="2"/>
  <c r="D1036" i="2"/>
  <c r="D1037" i="2"/>
  <c r="D1038" i="2"/>
  <c r="D1039" i="2"/>
  <c r="D1040" i="2"/>
  <c r="D1041" i="2"/>
  <c r="D1042" i="2"/>
  <c r="D1043" i="2"/>
  <c r="D1044" i="2"/>
  <c r="D1045" i="2"/>
  <c r="D1046" i="2"/>
  <c r="D1047" i="2"/>
  <c r="D1048" i="2"/>
  <c r="D1049" i="2"/>
  <c r="D1050" i="2"/>
  <c r="D1051" i="2"/>
  <c r="D1052" i="2"/>
  <c r="D1053" i="2"/>
  <c r="D1054" i="2"/>
  <c r="D1055" i="2"/>
  <c r="D1056" i="2"/>
  <c r="D1057" i="2"/>
  <c r="D1058" i="2"/>
  <c r="D1059" i="2"/>
  <c r="D1060" i="2"/>
  <c r="D1061" i="2"/>
  <c r="D1062" i="2"/>
  <c r="D1063" i="2"/>
  <c r="D1064" i="2"/>
  <c r="D1065" i="2"/>
  <c r="D1066" i="2"/>
  <c r="D1067" i="2"/>
  <c r="D1068" i="2"/>
  <c r="D1069" i="2"/>
  <c r="D1070" i="2"/>
  <c r="D1071" i="2"/>
  <c r="D1072" i="2"/>
  <c r="D1073" i="2"/>
  <c r="D1074" i="2"/>
  <c r="D1075" i="2"/>
  <c r="D1076" i="2"/>
  <c r="D1077" i="2"/>
  <c r="D1078" i="2"/>
  <c r="D1079" i="2"/>
  <c r="D1080" i="2"/>
  <c r="D1081" i="2"/>
  <c r="D1082" i="2"/>
  <c r="D1083" i="2"/>
  <c r="D1084" i="2"/>
  <c r="D1085" i="2"/>
  <c r="D1086" i="2"/>
  <c r="D1087" i="2"/>
  <c r="D1088" i="2"/>
  <c r="D1089" i="2"/>
  <c r="D1090" i="2"/>
  <c r="D1091" i="2"/>
  <c r="D1092" i="2"/>
  <c r="D1093" i="2"/>
  <c r="D1094" i="2"/>
  <c r="D1095" i="2"/>
  <c r="D1096" i="2"/>
  <c r="D1097" i="2"/>
  <c r="D1098" i="2"/>
  <c r="D1099" i="2"/>
  <c r="D1100" i="2"/>
  <c r="D1101" i="2"/>
  <c r="D1102" i="2"/>
  <c r="D1103" i="2"/>
  <c r="D1104" i="2"/>
  <c r="D1105" i="2"/>
  <c r="D1106" i="2"/>
  <c r="D1107" i="2"/>
  <c r="D1108" i="2"/>
  <c r="D1109" i="2"/>
  <c r="D1110" i="2"/>
  <c r="D1111" i="2"/>
  <c r="D1112" i="2"/>
  <c r="D1113" i="2"/>
  <c r="D1114" i="2"/>
  <c r="D1115" i="2"/>
  <c r="D1116" i="2"/>
  <c r="D1117" i="2"/>
  <c r="D1118" i="2"/>
  <c r="D1119" i="2"/>
  <c r="D1120" i="2"/>
  <c r="D1121" i="2"/>
  <c r="D1122" i="2"/>
  <c r="D1123" i="2"/>
  <c r="D1124" i="2"/>
  <c r="D1125" i="2"/>
  <c r="D1126" i="2"/>
  <c r="D1127" i="2"/>
  <c r="D1128" i="2"/>
  <c r="D1129" i="2"/>
  <c r="D1130" i="2"/>
  <c r="D1131" i="2"/>
  <c r="D1132" i="2"/>
  <c r="D1133" i="2"/>
  <c r="D1134" i="2"/>
  <c r="D1135" i="2"/>
  <c r="D1136" i="2"/>
  <c r="D1137" i="2"/>
  <c r="D1138" i="2"/>
  <c r="D1139" i="2"/>
  <c r="D1140" i="2"/>
  <c r="D1141" i="2"/>
  <c r="D1142" i="2"/>
  <c r="D1143" i="2"/>
  <c r="D1144" i="2"/>
  <c r="D1145" i="2"/>
  <c r="D1146" i="2"/>
  <c r="D1147" i="2"/>
  <c r="D1148" i="2"/>
  <c r="D1149" i="2"/>
  <c r="D1150" i="2"/>
  <c r="D1151" i="2"/>
  <c r="D1152" i="2"/>
  <c r="D1153" i="2"/>
  <c r="D1154" i="2"/>
  <c r="D1155" i="2"/>
  <c r="D1156" i="2"/>
  <c r="D1157" i="2"/>
  <c r="D1158" i="2"/>
  <c r="D1159" i="2"/>
  <c r="D1160" i="2"/>
  <c r="D1161" i="2"/>
  <c r="D1162" i="2"/>
  <c r="D1163" i="2"/>
  <c r="D1164" i="2"/>
  <c r="D1165" i="2"/>
  <c r="D1166" i="2"/>
  <c r="D1167" i="2"/>
  <c r="D1168" i="2"/>
  <c r="D1169" i="2"/>
  <c r="D1170" i="2"/>
  <c r="D1171" i="2"/>
  <c r="D1172" i="2"/>
  <c r="D1173" i="2"/>
  <c r="D1174" i="2"/>
  <c r="D1175" i="2"/>
  <c r="D1176" i="2"/>
  <c r="D1177" i="2"/>
  <c r="D1178" i="2"/>
  <c r="D1179" i="2"/>
  <c r="D1180" i="2"/>
  <c r="D1181" i="2"/>
  <c r="D1182" i="2"/>
  <c r="D1183" i="2"/>
  <c r="D1184" i="2"/>
  <c r="D1185" i="2"/>
  <c r="D1186" i="2"/>
  <c r="D1187" i="2"/>
  <c r="D1188" i="2"/>
  <c r="D1189" i="2"/>
  <c r="D1190" i="2"/>
  <c r="D1191" i="2"/>
  <c r="D1192" i="2"/>
  <c r="D1193" i="2"/>
  <c r="D1194" i="2"/>
  <c r="D1195" i="2"/>
  <c r="D1196" i="2"/>
  <c r="D1197" i="2"/>
  <c r="D1198" i="2"/>
  <c r="D1199" i="2"/>
  <c r="D1200" i="2"/>
  <c r="D1201" i="2"/>
  <c r="D1202" i="2"/>
  <c r="D1203" i="2"/>
  <c r="D1204" i="2"/>
  <c r="D1205" i="2"/>
  <c r="D1206" i="2"/>
  <c r="D1207" i="2"/>
  <c r="D1208" i="2"/>
  <c r="D1209" i="2"/>
  <c r="D1210" i="2"/>
  <c r="D1211" i="2"/>
  <c r="D1212" i="2"/>
  <c r="D1213" i="2"/>
  <c r="D1214" i="2"/>
  <c r="D1215" i="2"/>
  <c r="D1216" i="2"/>
  <c r="D1217" i="2"/>
  <c r="D1218" i="2"/>
  <c r="D1219" i="2"/>
  <c r="D1220" i="2"/>
  <c r="D1221" i="2"/>
  <c r="D1222" i="2"/>
  <c r="D1223" i="2"/>
  <c r="D1224" i="2"/>
  <c r="D1225" i="2"/>
  <c r="D1226" i="2"/>
  <c r="D1227" i="2"/>
  <c r="D1228" i="2"/>
  <c r="D1229" i="2"/>
  <c r="D1230" i="2"/>
  <c r="D1231" i="2"/>
  <c r="D1232" i="2"/>
  <c r="D1233" i="2"/>
  <c r="D1234" i="2"/>
  <c r="D1235" i="2"/>
  <c r="D1236" i="2"/>
  <c r="D1237" i="2"/>
  <c r="D1238" i="2"/>
  <c r="D1239" i="2"/>
  <c r="D1240" i="2"/>
  <c r="D1241" i="2"/>
  <c r="D1242" i="2"/>
  <c r="D1243" i="2"/>
  <c r="D1244" i="2"/>
  <c r="D1245" i="2"/>
  <c r="D1246" i="2"/>
  <c r="D1247" i="2"/>
  <c r="D1248" i="2"/>
  <c r="D1249" i="2"/>
  <c r="D1250" i="2"/>
  <c r="D1251" i="2"/>
  <c r="D1252" i="2"/>
  <c r="D1253" i="2"/>
  <c r="D1254" i="2"/>
  <c r="D1255" i="2"/>
  <c r="D1256" i="2"/>
  <c r="D1257" i="2"/>
  <c r="D1258" i="2"/>
  <c r="D1259" i="2"/>
  <c r="D1260" i="2"/>
  <c r="D1261" i="2"/>
  <c r="D1262" i="2"/>
  <c r="D1263" i="2"/>
  <c r="D1264" i="2"/>
  <c r="D1265" i="2"/>
  <c r="D1266" i="2"/>
  <c r="D1267" i="2"/>
  <c r="D1268" i="2"/>
  <c r="D1269" i="2"/>
  <c r="D1270" i="2"/>
  <c r="D1271" i="2"/>
  <c r="D1272" i="2"/>
  <c r="D1273" i="2"/>
  <c r="D1274" i="2"/>
  <c r="D1275" i="2"/>
  <c r="D1276" i="2"/>
  <c r="D1277" i="2"/>
  <c r="D1278" i="2"/>
  <c r="D1279" i="2"/>
  <c r="D1280" i="2"/>
  <c r="D1281" i="2"/>
  <c r="D1282" i="2"/>
  <c r="D1283" i="2"/>
  <c r="D1284" i="2"/>
  <c r="D1285" i="2"/>
  <c r="D1286" i="2"/>
  <c r="D1287" i="2"/>
  <c r="D1288" i="2"/>
  <c r="D1289" i="2"/>
  <c r="D1290" i="2"/>
  <c r="D1291" i="2"/>
  <c r="D1292" i="2"/>
  <c r="D1293" i="2"/>
  <c r="D1294" i="2"/>
  <c r="D1295" i="2"/>
  <c r="D1296" i="2"/>
  <c r="D1297" i="2"/>
  <c r="D1298" i="2"/>
  <c r="D1299" i="2"/>
  <c r="D1300" i="2"/>
  <c r="D1301" i="2"/>
  <c r="D1302" i="2"/>
  <c r="D1303" i="2"/>
  <c r="D1304" i="2"/>
  <c r="D1305" i="2"/>
  <c r="D1306" i="2"/>
  <c r="D1307" i="2"/>
  <c r="D1308" i="2"/>
  <c r="D1309" i="2"/>
  <c r="D1310" i="2"/>
  <c r="D1311" i="2"/>
  <c r="D1312" i="2"/>
  <c r="D1313" i="2"/>
  <c r="D1314" i="2"/>
  <c r="D1315" i="2"/>
  <c r="D1316" i="2"/>
  <c r="D1317" i="2"/>
  <c r="D1318" i="2"/>
  <c r="D1319" i="2"/>
  <c r="D1320" i="2"/>
  <c r="D1321" i="2"/>
  <c r="D1322" i="2"/>
  <c r="D1323" i="2"/>
  <c r="D1324" i="2"/>
  <c r="D1325" i="2"/>
  <c r="D1326" i="2"/>
  <c r="D1327" i="2"/>
  <c r="D1328" i="2"/>
  <c r="D1329" i="2"/>
  <c r="D1330" i="2"/>
  <c r="D1331" i="2"/>
  <c r="D1332" i="2"/>
  <c r="D1333" i="2"/>
  <c r="D1334" i="2"/>
  <c r="D1335" i="2"/>
  <c r="D1336" i="2"/>
  <c r="D1337" i="2"/>
  <c r="D1338" i="2"/>
  <c r="D1339" i="2"/>
  <c r="D1340" i="2"/>
  <c r="D1341" i="2"/>
  <c r="D1342" i="2"/>
  <c r="D1343" i="2"/>
  <c r="D1344" i="2"/>
  <c r="D1345" i="2"/>
  <c r="D1346" i="2"/>
  <c r="D1347" i="2"/>
  <c r="D1348" i="2"/>
  <c r="D1349" i="2"/>
  <c r="D1350" i="2"/>
  <c r="D1351" i="2"/>
  <c r="D1352" i="2"/>
  <c r="D1353" i="2"/>
  <c r="D1354" i="2"/>
  <c r="D1355" i="2"/>
  <c r="D1356" i="2"/>
  <c r="D1357" i="2"/>
  <c r="D1358" i="2"/>
  <c r="D1359" i="2"/>
  <c r="D1360" i="2"/>
  <c r="D1361" i="2"/>
  <c r="D1362" i="2"/>
  <c r="D1363" i="2"/>
  <c r="D1364" i="2"/>
  <c r="D1365" i="2"/>
  <c r="D1366" i="2"/>
  <c r="D1367" i="2"/>
  <c r="D1368" i="2"/>
  <c r="D1369" i="2"/>
  <c r="D1370" i="2"/>
  <c r="D1371" i="2"/>
  <c r="D1372" i="2"/>
  <c r="D1373" i="2"/>
  <c r="D1374" i="2"/>
  <c r="D1375" i="2"/>
  <c r="D1376" i="2"/>
  <c r="D1377" i="2"/>
  <c r="D1378" i="2"/>
  <c r="D1379" i="2"/>
  <c r="D1380" i="2"/>
  <c r="D1381" i="2"/>
  <c r="D1382" i="2"/>
  <c r="D1383" i="2"/>
  <c r="D1384" i="2"/>
  <c r="D1385" i="2"/>
  <c r="D1386" i="2"/>
  <c r="D1387" i="2"/>
  <c r="D1388" i="2"/>
  <c r="D1389" i="2"/>
  <c r="D1390" i="2"/>
  <c r="D1391" i="2"/>
  <c r="D1392" i="2"/>
  <c r="D1393" i="2"/>
  <c r="D1394" i="2"/>
  <c r="D1395" i="2"/>
  <c r="D1396" i="2"/>
  <c r="D1397" i="2"/>
  <c r="D1398" i="2"/>
  <c r="D1399" i="2"/>
  <c r="D1400" i="2"/>
  <c r="D1401" i="2"/>
  <c r="D1402" i="2"/>
  <c r="D1403" i="2"/>
  <c r="D1404" i="2"/>
  <c r="D1405" i="2"/>
  <c r="D1406" i="2"/>
  <c r="D1407" i="2"/>
  <c r="D1408" i="2"/>
  <c r="D1409" i="2"/>
  <c r="D1410" i="2"/>
  <c r="D1411" i="2"/>
  <c r="D1412" i="2"/>
  <c r="D1413" i="2"/>
  <c r="D1414" i="2"/>
  <c r="D1415" i="2"/>
  <c r="D1416" i="2"/>
  <c r="D1417" i="2"/>
  <c r="D1418" i="2"/>
  <c r="D1419" i="2"/>
  <c r="D1420" i="2"/>
  <c r="D1421" i="2"/>
  <c r="D1422" i="2"/>
  <c r="D1423" i="2"/>
  <c r="D1424" i="2"/>
  <c r="D1425" i="2"/>
  <c r="D1426" i="2"/>
  <c r="D1427" i="2"/>
  <c r="D1428" i="2"/>
  <c r="D1429" i="2"/>
  <c r="D1430" i="2"/>
  <c r="D1431" i="2"/>
  <c r="D1432" i="2"/>
  <c r="D1433" i="2"/>
  <c r="D1434" i="2"/>
  <c r="D1435" i="2"/>
  <c r="D1436" i="2"/>
  <c r="D1437" i="2"/>
  <c r="D1438" i="2"/>
  <c r="D1439" i="2"/>
  <c r="D1440" i="2"/>
  <c r="D1441" i="2"/>
  <c r="D1442" i="2"/>
  <c r="D1443" i="2"/>
  <c r="D1444" i="2"/>
  <c r="D1445" i="2"/>
  <c r="D1446" i="2"/>
  <c r="D1447" i="2"/>
  <c r="D1448" i="2"/>
  <c r="D1449" i="2"/>
  <c r="D1450" i="2"/>
  <c r="D1451" i="2"/>
  <c r="D1452" i="2"/>
  <c r="D1453" i="2"/>
  <c r="D1454" i="2"/>
  <c r="D1455" i="2"/>
  <c r="D1456" i="2"/>
  <c r="D1457" i="2"/>
  <c r="D1458" i="2"/>
  <c r="D1459" i="2"/>
  <c r="D1460" i="2"/>
  <c r="D1461" i="2"/>
  <c r="D1462" i="2"/>
  <c r="D1463" i="2"/>
  <c r="D1464" i="2"/>
  <c r="D1465" i="2"/>
  <c r="D1466" i="2"/>
  <c r="D1467" i="2"/>
  <c r="D1468" i="2"/>
  <c r="D1469" i="2"/>
  <c r="D1470" i="2"/>
  <c r="D1471" i="2"/>
  <c r="D1472" i="2"/>
  <c r="D1473" i="2"/>
  <c r="D1474" i="2"/>
  <c r="D1475" i="2"/>
  <c r="D1476" i="2"/>
  <c r="D1477" i="2"/>
  <c r="D1478" i="2"/>
  <c r="D1479" i="2"/>
  <c r="D1480" i="2"/>
  <c r="D1481" i="2"/>
  <c r="D1482" i="2"/>
  <c r="D1483" i="2"/>
  <c r="D1484" i="2"/>
  <c r="D1485" i="2"/>
  <c r="D1486" i="2"/>
  <c r="D1487" i="2"/>
  <c r="D1488" i="2"/>
  <c r="D1489" i="2"/>
  <c r="D1490" i="2"/>
  <c r="D1491" i="2"/>
  <c r="D1492" i="2"/>
  <c r="D1493" i="2"/>
  <c r="D1494" i="2"/>
  <c r="D1495" i="2"/>
  <c r="D1496" i="2"/>
  <c r="D1497" i="2"/>
  <c r="D1498" i="2"/>
  <c r="D1499" i="2"/>
  <c r="D1500" i="2"/>
  <c r="D1501" i="2"/>
  <c r="D1502" i="2"/>
  <c r="D1503" i="2"/>
  <c r="D1504" i="2"/>
  <c r="D1505" i="2"/>
  <c r="D1506" i="2"/>
  <c r="D1507" i="2"/>
  <c r="D1508" i="2"/>
  <c r="D1509" i="2"/>
  <c r="D1510" i="2"/>
  <c r="D1511" i="2"/>
  <c r="D1512" i="2"/>
  <c r="D1513" i="2"/>
  <c r="D1514" i="2"/>
  <c r="D1515" i="2"/>
  <c r="D1516" i="2"/>
  <c r="D1517" i="2"/>
  <c r="D1518" i="2"/>
  <c r="D1519" i="2"/>
  <c r="D1520" i="2"/>
  <c r="D1521" i="2"/>
  <c r="D1522" i="2"/>
  <c r="D1523" i="2"/>
  <c r="D1524" i="2"/>
  <c r="D1525" i="2"/>
  <c r="D1526" i="2"/>
  <c r="D1527" i="2"/>
  <c r="D1528" i="2"/>
  <c r="D1529" i="2"/>
  <c r="D1530" i="2"/>
  <c r="D1531" i="2"/>
  <c r="D1532" i="2"/>
  <c r="D1533" i="2"/>
  <c r="D1534" i="2"/>
  <c r="D1535" i="2"/>
  <c r="D1536" i="2"/>
  <c r="D1537" i="2"/>
  <c r="D1538" i="2"/>
  <c r="D1539" i="2"/>
  <c r="D1540" i="2"/>
  <c r="D1541" i="2"/>
  <c r="D1542" i="2"/>
  <c r="D1543" i="2"/>
  <c r="D1544" i="2"/>
  <c r="D1545" i="2"/>
  <c r="D1546" i="2"/>
  <c r="D1547" i="2"/>
  <c r="D1548" i="2"/>
  <c r="D1549" i="2"/>
  <c r="D1550" i="2"/>
  <c r="D1551" i="2"/>
  <c r="D1552" i="2"/>
  <c r="D1553" i="2"/>
  <c r="D1554" i="2"/>
  <c r="D1555" i="2"/>
  <c r="D1556" i="2"/>
  <c r="D1557" i="2"/>
  <c r="D1558" i="2"/>
  <c r="D1559" i="2"/>
  <c r="D1560" i="2"/>
  <c r="D1561" i="2"/>
  <c r="D1562" i="2"/>
  <c r="D1563" i="2"/>
  <c r="D1564" i="2"/>
  <c r="D1565" i="2"/>
  <c r="D1566" i="2"/>
  <c r="D1567" i="2"/>
  <c r="D1568" i="2"/>
  <c r="D1569" i="2"/>
  <c r="D1570" i="2"/>
  <c r="D1571" i="2"/>
  <c r="D1572" i="2"/>
  <c r="D1573" i="2"/>
  <c r="D1574" i="2"/>
  <c r="D1575" i="2"/>
  <c r="D1576" i="2"/>
  <c r="D1577" i="2"/>
  <c r="D1578" i="2"/>
  <c r="D1579" i="2"/>
  <c r="D1580" i="2"/>
  <c r="D1581" i="2"/>
  <c r="D1582" i="2"/>
  <c r="D1583" i="2"/>
  <c r="D1584" i="2"/>
  <c r="D1585" i="2"/>
  <c r="D1586" i="2"/>
  <c r="D1587" i="2"/>
  <c r="D1588" i="2"/>
  <c r="D1589" i="2"/>
  <c r="D1590" i="2"/>
  <c r="D1591" i="2"/>
  <c r="D1592" i="2"/>
  <c r="D1593" i="2"/>
  <c r="D1594" i="2"/>
  <c r="D1595" i="2"/>
  <c r="D1596" i="2"/>
  <c r="D1597" i="2"/>
  <c r="D1598" i="2"/>
  <c r="D1599" i="2"/>
  <c r="D1600" i="2"/>
  <c r="D1601" i="2"/>
  <c r="D1602" i="2"/>
  <c r="D1603" i="2"/>
  <c r="D1604" i="2"/>
  <c r="D1605" i="2"/>
  <c r="D1606" i="2"/>
  <c r="D1607" i="2"/>
  <c r="D1608" i="2"/>
  <c r="D1609" i="2"/>
  <c r="D1610" i="2"/>
  <c r="D1611" i="2"/>
  <c r="D1612" i="2"/>
  <c r="D1613" i="2"/>
  <c r="D1614" i="2"/>
  <c r="D1615" i="2"/>
  <c r="D1616" i="2"/>
  <c r="D1617" i="2"/>
  <c r="D1618" i="2"/>
  <c r="D1619" i="2"/>
  <c r="D1620" i="2"/>
  <c r="D1621" i="2"/>
  <c r="D1622" i="2"/>
  <c r="D1623" i="2"/>
  <c r="D1624" i="2"/>
  <c r="D1625" i="2"/>
  <c r="D1626" i="2"/>
  <c r="D1627" i="2"/>
  <c r="D1628" i="2"/>
  <c r="D1629" i="2"/>
  <c r="D1630" i="2"/>
  <c r="D1631" i="2"/>
  <c r="D1632" i="2"/>
  <c r="D1633" i="2"/>
  <c r="D1634" i="2"/>
  <c r="D1635" i="2"/>
  <c r="D1636" i="2"/>
  <c r="D1637" i="2"/>
  <c r="D1638" i="2"/>
  <c r="D1639" i="2"/>
  <c r="D1640" i="2"/>
  <c r="D1641" i="2"/>
  <c r="D1642" i="2"/>
  <c r="D1643" i="2"/>
  <c r="D1644" i="2"/>
  <c r="D1645" i="2"/>
  <c r="D1646" i="2"/>
  <c r="D1647" i="2"/>
  <c r="D1648" i="2"/>
  <c r="D1649" i="2"/>
  <c r="D1650" i="2"/>
  <c r="D1651" i="2"/>
  <c r="D1652" i="2"/>
  <c r="D1653" i="2"/>
  <c r="D1654" i="2"/>
  <c r="D1655" i="2"/>
  <c r="D1656" i="2"/>
  <c r="D1657" i="2"/>
  <c r="D1658" i="2"/>
  <c r="D1659" i="2"/>
  <c r="D1660" i="2"/>
  <c r="D1661" i="2"/>
  <c r="D1662" i="2"/>
  <c r="D1663" i="2"/>
  <c r="D1664" i="2"/>
  <c r="D1665" i="2"/>
  <c r="D1666" i="2"/>
  <c r="D1667" i="2"/>
  <c r="D1668" i="2"/>
  <c r="D1669" i="2"/>
  <c r="D1670" i="2"/>
  <c r="D1671" i="2"/>
  <c r="D1672" i="2"/>
  <c r="D1673" i="2"/>
  <c r="D1674" i="2"/>
  <c r="D1675" i="2"/>
  <c r="D1676" i="2"/>
  <c r="D1677" i="2"/>
  <c r="D1678" i="2"/>
  <c r="D1679" i="2"/>
  <c r="D1680" i="2"/>
  <c r="D1681" i="2"/>
  <c r="D1682" i="2"/>
  <c r="D1683" i="2"/>
  <c r="D1684" i="2"/>
  <c r="D1685" i="2"/>
  <c r="D1686" i="2"/>
  <c r="D1687" i="2"/>
  <c r="D1688" i="2"/>
  <c r="D1689" i="2"/>
  <c r="D1690" i="2"/>
  <c r="D1691" i="2"/>
  <c r="D1692" i="2"/>
  <c r="D1693" i="2"/>
  <c r="D1694" i="2"/>
  <c r="D1695" i="2"/>
  <c r="D1696" i="2"/>
  <c r="D1697" i="2"/>
  <c r="D1698" i="2"/>
  <c r="D1699" i="2"/>
  <c r="D1700" i="2"/>
  <c r="D1701" i="2"/>
  <c r="D1702" i="2"/>
  <c r="D1703" i="2"/>
  <c r="D1704" i="2"/>
  <c r="D1705" i="2"/>
  <c r="D1706" i="2"/>
  <c r="D1707" i="2"/>
  <c r="D1708" i="2"/>
  <c r="D1709" i="2"/>
  <c r="D1710" i="2"/>
  <c r="D1711" i="2"/>
  <c r="D1712" i="2"/>
  <c r="D1713" i="2"/>
  <c r="D1714" i="2"/>
  <c r="D1715" i="2"/>
  <c r="D1716" i="2"/>
  <c r="D1717" i="2"/>
  <c r="D1718" i="2"/>
  <c r="D1719" i="2"/>
  <c r="D1720" i="2"/>
  <c r="D1721" i="2"/>
  <c r="D1722" i="2"/>
  <c r="D1723" i="2"/>
  <c r="D1724" i="2"/>
  <c r="D1725" i="2"/>
  <c r="D1726" i="2"/>
  <c r="D1727" i="2"/>
  <c r="D1728" i="2"/>
  <c r="D1729" i="2"/>
  <c r="D1730" i="2"/>
  <c r="D1731" i="2"/>
  <c r="D1732" i="2"/>
  <c r="D1733" i="2"/>
  <c r="D1734" i="2"/>
  <c r="D1735" i="2"/>
  <c r="D1736" i="2"/>
  <c r="D1737" i="2"/>
  <c r="D1738" i="2"/>
  <c r="D1739" i="2"/>
  <c r="D1740" i="2"/>
  <c r="D1741" i="2"/>
  <c r="D1742" i="2"/>
  <c r="D1743" i="2"/>
  <c r="D1744" i="2"/>
  <c r="D1745" i="2"/>
  <c r="D1746" i="2"/>
  <c r="D1747" i="2"/>
  <c r="D1748" i="2"/>
  <c r="D1749" i="2"/>
  <c r="D1750" i="2"/>
  <c r="D1751" i="2"/>
  <c r="D1752" i="2"/>
  <c r="D1753" i="2"/>
  <c r="D1754" i="2"/>
  <c r="D1755" i="2"/>
  <c r="D1756" i="2"/>
  <c r="D1757" i="2"/>
  <c r="D1758" i="2"/>
  <c r="D1759" i="2"/>
  <c r="D1760" i="2"/>
  <c r="D1761" i="2"/>
  <c r="D1762" i="2"/>
  <c r="D1763" i="2"/>
  <c r="D1764" i="2"/>
  <c r="D1765" i="2"/>
  <c r="D1766" i="2"/>
  <c r="D1767" i="2"/>
  <c r="D1768" i="2"/>
  <c r="D1769" i="2"/>
  <c r="D1770" i="2"/>
  <c r="D1771" i="2"/>
  <c r="D1772" i="2"/>
  <c r="D1773" i="2"/>
  <c r="D1774" i="2"/>
  <c r="D1775" i="2"/>
  <c r="D1776" i="2"/>
  <c r="D1777" i="2"/>
  <c r="D1778" i="2"/>
  <c r="D1779" i="2"/>
  <c r="D1780" i="2"/>
  <c r="D1781" i="2"/>
  <c r="D1782" i="2"/>
  <c r="D1783" i="2"/>
  <c r="D1784" i="2"/>
  <c r="D1785" i="2"/>
  <c r="D1786" i="2"/>
  <c r="D1787" i="2"/>
  <c r="D1788" i="2"/>
  <c r="D1789" i="2"/>
  <c r="D1790" i="2"/>
  <c r="D1791" i="2"/>
  <c r="D1792" i="2"/>
  <c r="D1793" i="2"/>
  <c r="D1794" i="2"/>
  <c r="D1795" i="2"/>
  <c r="D1796" i="2"/>
  <c r="D1797" i="2"/>
  <c r="D1798" i="2"/>
  <c r="D1799" i="2"/>
  <c r="D1800" i="2"/>
  <c r="D1801" i="2"/>
  <c r="D1802" i="2"/>
  <c r="D1803" i="2"/>
  <c r="D1804" i="2"/>
  <c r="D1805" i="2"/>
  <c r="D1806" i="2"/>
  <c r="D1807" i="2"/>
  <c r="D1808" i="2"/>
  <c r="D1809" i="2"/>
  <c r="D1810" i="2"/>
  <c r="D1811" i="2"/>
  <c r="D1812" i="2"/>
  <c r="D1813" i="2"/>
  <c r="D1814" i="2"/>
  <c r="D1815" i="2"/>
  <c r="D1816" i="2"/>
  <c r="D1817" i="2"/>
  <c r="D1818" i="2"/>
  <c r="D1819" i="2"/>
  <c r="D1820" i="2"/>
  <c r="D1821" i="2"/>
  <c r="D1822" i="2"/>
  <c r="D1823" i="2"/>
  <c r="D1824" i="2"/>
  <c r="D1825" i="2"/>
  <c r="D1826" i="2"/>
  <c r="D1827" i="2"/>
  <c r="D1828" i="2"/>
  <c r="D1829" i="2"/>
  <c r="D1830" i="2"/>
  <c r="D1831" i="2"/>
  <c r="D1832" i="2"/>
  <c r="D1833" i="2"/>
  <c r="D1834" i="2"/>
  <c r="D1835" i="2"/>
  <c r="D1836" i="2"/>
  <c r="D1837" i="2"/>
  <c r="D1838" i="2"/>
  <c r="D1839" i="2"/>
  <c r="D1840" i="2"/>
  <c r="D1841" i="2"/>
  <c r="D1842" i="2"/>
  <c r="D1843" i="2"/>
  <c r="D1844" i="2"/>
  <c r="D1845" i="2"/>
  <c r="D1846" i="2"/>
  <c r="D1847" i="2"/>
  <c r="D1848" i="2"/>
  <c r="D1849" i="2"/>
  <c r="D1850" i="2"/>
  <c r="D1851" i="2"/>
  <c r="D1852" i="2"/>
  <c r="D1853" i="2"/>
  <c r="D1854" i="2"/>
  <c r="D1855" i="2"/>
  <c r="D1856" i="2"/>
  <c r="D1857" i="2"/>
  <c r="D1858" i="2"/>
  <c r="D1859" i="2"/>
  <c r="D1860" i="2"/>
  <c r="D1861" i="2"/>
  <c r="D1862" i="2"/>
  <c r="D1863" i="2"/>
  <c r="D1864" i="2"/>
  <c r="D1865" i="2"/>
  <c r="D1866" i="2"/>
  <c r="D1867" i="2"/>
  <c r="D1868" i="2"/>
  <c r="D1869" i="2"/>
  <c r="D1870" i="2"/>
  <c r="D1871" i="2"/>
  <c r="D1872" i="2"/>
  <c r="D1873" i="2"/>
  <c r="D1874" i="2"/>
  <c r="D1875" i="2"/>
  <c r="D1876" i="2"/>
  <c r="D1877" i="2"/>
  <c r="D1878" i="2"/>
  <c r="D1879" i="2"/>
  <c r="D1880" i="2"/>
  <c r="D1881" i="2"/>
  <c r="D1882" i="2"/>
  <c r="D1883" i="2"/>
  <c r="D1884" i="2"/>
  <c r="D1885" i="2"/>
  <c r="D1886" i="2"/>
  <c r="D1887" i="2"/>
  <c r="D1888" i="2"/>
  <c r="D1889" i="2"/>
  <c r="D1890" i="2"/>
  <c r="D1891" i="2"/>
  <c r="D1892" i="2"/>
  <c r="D1893" i="2"/>
  <c r="D1894" i="2"/>
  <c r="D1895" i="2"/>
  <c r="D1896" i="2"/>
  <c r="D1897" i="2"/>
  <c r="D1898" i="2"/>
  <c r="D1899" i="2"/>
  <c r="D1900" i="2"/>
  <c r="D1901" i="2"/>
  <c r="D1902" i="2"/>
  <c r="D1903" i="2"/>
  <c r="D1904" i="2"/>
  <c r="D1905" i="2"/>
  <c r="D1906" i="2"/>
  <c r="D1907" i="2"/>
  <c r="D1908" i="2"/>
  <c r="D1909" i="2"/>
  <c r="D1910" i="2"/>
  <c r="D1911" i="2"/>
  <c r="D1912" i="2"/>
  <c r="D1913" i="2"/>
  <c r="D1914" i="2"/>
  <c r="D1915" i="2"/>
  <c r="D1916" i="2"/>
  <c r="D1917" i="2"/>
  <c r="D1918" i="2"/>
  <c r="D1919" i="2"/>
  <c r="D1920" i="2"/>
  <c r="D1921" i="2"/>
  <c r="D1922" i="2"/>
  <c r="D1923" i="2"/>
  <c r="D1924" i="2"/>
  <c r="D1925" i="2"/>
  <c r="D1926" i="2"/>
  <c r="D1927" i="2"/>
  <c r="D1928" i="2"/>
  <c r="D1929" i="2"/>
  <c r="D1930" i="2"/>
  <c r="D1931" i="2"/>
  <c r="D1932" i="2"/>
  <c r="D1933" i="2"/>
  <c r="D1934" i="2"/>
  <c r="D1935" i="2"/>
  <c r="D1936" i="2"/>
  <c r="D1937" i="2"/>
  <c r="D1938" i="2"/>
  <c r="D1939" i="2"/>
  <c r="D1940" i="2"/>
  <c r="D1941" i="2"/>
  <c r="D1942" i="2"/>
  <c r="D1943" i="2"/>
  <c r="D1944" i="2"/>
  <c r="D1945" i="2"/>
  <c r="D1946" i="2"/>
  <c r="D1947" i="2"/>
  <c r="D1948" i="2"/>
  <c r="D1949" i="2"/>
  <c r="D1950" i="2"/>
  <c r="D1951" i="2"/>
  <c r="D1952" i="2"/>
  <c r="D1953" i="2"/>
  <c r="D1954" i="2"/>
  <c r="D1955" i="2"/>
  <c r="D1956" i="2"/>
  <c r="D1957" i="2"/>
  <c r="D1958" i="2"/>
  <c r="D1959" i="2"/>
  <c r="D1960" i="2"/>
  <c r="D1961" i="2"/>
  <c r="D1962" i="2"/>
  <c r="D1963" i="2"/>
  <c r="D1964" i="2"/>
  <c r="D1965" i="2"/>
  <c r="D1966" i="2"/>
  <c r="D1967" i="2"/>
  <c r="D1968" i="2"/>
  <c r="D1969" i="2"/>
  <c r="D1970" i="2"/>
  <c r="D1971" i="2"/>
  <c r="D1972" i="2"/>
  <c r="D1973" i="2"/>
  <c r="D1974" i="2"/>
  <c r="D1975" i="2"/>
  <c r="D1976" i="2"/>
  <c r="D1977" i="2"/>
  <c r="D1978" i="2"/>
  <c r="D1979" i="2"/>
  <c r="D1980" i="2"/>
  <c r="D1981" i="2"/>
  <c r="D1982" i="2"/>
  <c r="D1983" i="2"/>
  <c r="D1984" i="2"/>
  <c r="D1985" i="2"/>
  <c r="D1986" i="2"/>
  <c r="D1987" i="2"/>
  <c r="D1988" i="2"/>
  <c r="D1989" i="2"/>
  <c r="D1990" i="2"/>
  <c r="D1991" i="2"/>
  <c r="D1992" i="2"/>
  <c r="D1993" i="2"/>
  <c r="D1994" i="2"/>
  <c r="D1995" i="2"/>
  <c r="D1996" i="2"/>
  <c r="D1997" i="2"/>
  <c r="D1998" i="2"/>
  <c r="D1999" i="2"/>
  <c r="D2000" i="2"/>
  <c r="D2001" i="2"/>
  <c r="D2002" i="2"/>
  <c r="D2003" i="2"/>
  <c r="D2004" i="2"/>
  <c r="D2005" i="2"/>
  <c r="D2006" i="2"/>
  <c r="D2007" i="2"/>
  <c r="D2008" i="2"/>
  <c r="D2009" i="2"/>
  <c r="D2010" i="2"/>
  <c r="D2011" i="2"/>
  <c r="D2012" i="2"/>
  <c r="D2013" i="2"/>
  <c r="D2014" i="2"/>
  <c r="D2015" i="2"/>
  <c r="D2016" i="2"/>
  <c r="D2017" i="2"/>
  <c r="D2018" i="2"/>
  <c r="D2019" i="2"/>
  <c r="D2020" i="2"/>
  <c r="D2021" i="2"/>
  <c r="D2022" i="2"/>
  <c r="D2023" i="2"/>
  <c r="D2024" i="2"/>
  <c r="D2025" i="2"/>
  <c r="D2026" i="2"/>
  <c r="D2027" i="2"/>
  <c r="D2028" i="2"/>
  <c r="D2029" i="2"/>
  <c r="D2030" i="2"/>
  <c r="D2031" i="2"/>
  <c r="D2032" i="2"/>
  <c r="D2033" i="2"/>
  <c r="D2034" i="2"/>
  <c r="D2035" i="2"/>
  <c r="D2036" i="2"/>
  <c r="D2037" i="2"/>
  <c r="D2038" i="2"/>
  <c r="D2039" i="2"/>
  <c r="D2040" i="2"/>
  <c r="D2041" i="2"/>
  <c r="D2042" i="2"/>
  <c r="D2043" i="2"/>
  <c r="D2044" i="2"/>
  <c r="D2045" i="2"/>
  <c r="D2046" i="2"/>
  <c r="D2047" i="2"/>
  <c r="D2048" i="2"/>
  <c r="D2049" i="2"/>
  <c r="D2050" i="2"/>
  <c r="D2051" i="2"/>
  <c r="D2052" i="2"/>
  <c r="D2053" i="2"/>
  <c r="D2054" i="2"/>
  <c r="D2055" i="2"/>
  <c r="D2056" i="2"/>
  <c r="D2057" i="2"/>
  <c r="D2058" i="2"/>
  <c r="D2059" i="2"/>
  <c r="D2060" i="2"/>
  <c r="D2061" i="2"/>
  <c r="D2062" i="2"/>
  <c r="D2063" i="2"/>
  <c r="D2064" i="2"/>
  <c r="D2065" i="2"/>
  <c r="D2066" i="2"/>
  <c r="D2067" i="2"/>
  <c r="D2068" i="2"/>
  <c r="D2069" i="2"/>
  <c r="D2070" i="2"/>
  <c r="D2071" i="2"/>
  <c r="D2072" i="2"/>
  <c r="D2073" i="2"/>
  <c r="D2074" i="2"/>
  <c r="D2075" i="2"/>
  <c r="D2076" i="2"/>
  <c r="D2077" i="2"/>
  <c r="D2078" i="2"/>
  <c r="D2079" i="2"/>
  <c r="D2080" i="2"/>
  <c r="D2081" i="2"/>
  <c r="D2082" i="2"/>
  <c r="D2083" i="2"/>
  <c r="D2084" i="2"/>
  <c r="D2085" i="2"/>
  <c r="D2086" i="2"/>
  <c r="D2087" i="2"/>
  <c r="D2088" i="2"/>
  <c r="D2089" i="2"/>
  <c r="D2090" i="2"/>
  <c r="D2091" i="2"/>
  <c r="D2092" i="2"/>
  <c r="D2093" i="2"/>
  <c r="D2094" i="2"/>
  <c r="D2095" i="2"/>
  <c r="D2096" i="2"/>
  <c r="D2097" i="2"/>
  <c r="D2098" i="2"/>
  <c r="D2099" i="2"/>
  <c r="D2100" i="2"/>
  <c r="D2101" i="2"/>
  <c r="D2102" i="2"/>
  <c r="D2103" i="2"/>
  <c r="D2104" i="2"/>
  <c r="D2105" i="2"/>
  <c r="D2106" i="2"/>
  <c r="D2107" i="2"/>
  <c r="D2108" i="2"/>
  <c r="D2109" i="2"/>
  <c r="D2110" i="2"/>
  <c r="D2111" i="2"/>
  <c r="D2112" i="2"/>
  <c r="D2113" i="2"/>
  <c r="D2114" i="2"/>
  <c r="D2115" i="2"/>
  <c r="D2116" i="2"/>
  <c r="D2117" i="2"/>
  <c r="D2118" i="2"/>
  <c r="D2119" i="2"/>
  <c r="D2120" i="2"/>
  <c r="D2121" i="2"/>
  <c r="D2122" i="2"/>
  <c r="D2123" i="2"/>
  <c r="D2124" i="2"/>
  <c r="D2125" i="2"/>
  <c r="D2126" i="2"/>
  <c r="D2127" i="2"/>
  <c r="D2128" i="2"/>
  <c r="D2129" i="2"/>
  <c r="D2130" i="2"/>
  <c r="D2131" i="2"/>
  <c r="D2132" i="2"/>
  <c r="D2133" i="2"/>
  <c r="D2134" i="2"/>
  <c r="D2135" i="2"/>
  <c r="D2136" i="2"/>
  <c r="D2137" i="2"/>
  <c r="D2138" i="2"/>
  <c r="D2139" i="2"/>
  <c r="D2140" i="2"/>
  <c r="D2141" i="2"/>
  <c r="D2142" i="2"/>
  <c r="D2143" i="2"/>
  <c r="D2144" i="2"/>
  <c r="D2145" i="2"/>
  <c r="D2146" i="2"/>
  <c r="D2147" i="2"/>
  <c r="D2148" i="2"/>
  <c r="D2149" i="2"/>
  <c r="D2150" i="2"/>
  <c r="D2151" i="2"/>
  <c r="D2152" i="2"/>
  <c r="D2153" i="2"/>
  <c r="D2154" i="2"/>
  <c r="D2155" i="2"/>
  <c r="D2156" i="2"/>
  <c r="D2157" i="2"/>
  <c r="D2158" i="2"/>
  <c r="D2159" i="2"/>
  <c r="D2160" i="2"/>
  <c r="D2161" i="2"/>
  <c r="D2162" i="2"/>
  <c r="D2163" i="2"/>
  <c r="D2164" i="2"/>
  <c r="D2165" i="2"/>
  <c r="D2166" i="2"/>
  <c r="D2167" i="2"/>
  <c r="D2168" i="2"/>
  <c r="D2169" i="2"/>
  <c r="D2170" i="2"/>
  <c r="D2171" i="2"/>
  <c r="D2172" i="2"/>
  <c r="D2173" i="2"/>
  <c r="D2174" i="2"/>
  <c r="D2175" i="2"/>
  <c r="D2176" i="2"/>
  <c r="D2177" i="2"/>
  <c r="D2178" i="2"/>
  <c r="D2179" i="2"/>
  <c r="D2180" i="2"/>
  <c r="D2181" i="2"/>
  <c r="D2182" i="2"/>
  <c r="D2183" i="2"/>
  <c r="D2184" i="2"/>
  <c r="D2185" i="2"/>
  <c r="D2186" i="2"/>
  <c r="D2187" i="2"/>
  <c r="D2188" i="2"/>
  <c r="D2189" i="2"/>
  <c r="D2190" i="2"/>
  <c r="D2191" i="2"/>
  <c r="D2192" i="2"/>
  <c r="D2193" i="2"/>
  <c r="D2194" i="2"/>
  <c r="D2195" i="2"/>
  <c r="D2196" i="2"/>
  <c r="D2197" i="2"/>
  <c r="D2198" i="2"/>
  <c r="D2199" i="2"/>
  <c r="D2200" i="2"/>
  <c r="D2201" i="2"/>
  <c r="D2202" i="2"/>
  <c r="D2203" i="2"/>
  <c r="D2204" i="2"/>
  <c r="D2205" i="2"/>
  <c r="D2206" i="2"/>
  <c r="D2207" i="2"/>
  <c r="D2208" i="2"/>
  <c r="D2209" i="2"/>
  <c r="D2210" i="2"/>
  <c r="D2211" i="2"/>
  <c r="D2212" i="2"/>
  <c r="D2213" i="2"/>
  <c r="D2214" i="2"/>
  <c r="D2215" i="2"/>
  <c r="D2216" i="2"/>
  <c r="D2217" i="2"/>
  <c r="D2218" i="2"/>
  <c r="D2219" i="2"/>
  <c r="D2220" i="2"/>
  <c r="D2221" i="2"/>
  <c r="D2222" i="2"/>
  <c r="D2223" i="2"/>
  <c r="D2224" i="2"/>
  <c r="D2225" i="2"/>
  <c r="D2226" i="2"/>
  <c r="D2227" i="2"/>
  <c r="D2228" i="2"/>
  <c r="D2229" i="2"/>
  <c r="D2230" i="2"/>
  <c r="D2231" i="2"/>
  <c r="D2232" i="2"/>
  <c r="D2233" i="2"/>
  <c r="D2234" i="2"/>
  <c r="D2235" i="2"/>
  <c r="D2236" i="2"/>
  <c r="D2237" i="2"/>
  <c r="D2238" i="2"/>
  <c r="D2239" i="2"/>
  <c r="D2240" i="2"/>
  <c r="D2241" i="2"/>
  <c r="D2242" i="2"/>
  <c r="D2243" i="2"/>
  <c r="D2244" i="2"/>
  <c r="D2245" i="2"/>
  <c r="D2246" i="2"/>
  <c r="D2247" i="2"/>
  <c r="D2248" i="2"/>
  <c r="D2249" i="2"/>
  <c r="D2250" i="2"/>
  <c r="D2251" i="2"/>
  <c r="D2252" i="2"/>
  <c r="D2253" i="2"/>
  <c r="D2254" i="2"/>
  <c r="D2255" i="2"/>
  <c r="D2256" i="2"/>
  <c r="D2257" i="2"/>
  <c r="D2258" i="2"/>
  <c r="D2259" i="2"/>
  <c r="D2260" i="2"/>
  <c r="D2261" i="2"/>
  <c r="D2262" i="2"/>
  <c r="D2263" i="2"/>
  <c r="D2264" i="2"/>
  <c r="D2265" i="2"/>
  <c r="D2266" i="2"/>
  <c r="D2267" i="2"/>
  <c r="D2268" i="2"/>
  <c r="D2269" i="2"/>
  <c r="D2270" i="2"/>
  <c r="D2271" i="2"/>
  <c r="D2272" i="2"/>
  <c r="D2273" i="2"/>
  <c r="D2274" i="2"/>
  <c r="D2275" i="2"/>
  <c r="D2276" i="2"/>
  <c r="D2277" i="2"/>
  <c r="D2278" i="2"/>
  <c r="D2279" i="2"/>
  <c r="D2280" i="2"/>
  <c r="D2281" i="2"/>
  <c r="D2282" i="2"/>
  <c r="D2283" i="2"/>
  <c r="D2284" i="2"/>
  <c r="D2285" i="2"/>
  <c r="D2286" i="2"/>
  <c r="D2287" i="2"/>
  <c r="D2288" i="2"/>
  <c r="D2289" i="2"/>
  <c r="D2290" i="2"/>
  <c r="D2291" i="2"/>
  <c r="D2292" i="2"/>
  <c r="D2293" i="2"/>
  <c r="D2294" i="2"/>
  <c r="D2295" i="2"/>
  <c r="D2296" i="2"/>
  <c r="D2297" i="2"/>
  <c r="D2298" i="2"/>
  <c r="D2299" i="2"/>
  <c r="D2300" i="2"/>
  <c r="D2301" i="2"/>
  <c r="D2302" i="2"/>
  <c r="D2303" i="2"/>
  <c r="D2304" i="2"/>
  <c r="D2305" i="2"/>
  <c r="D2306" i="2"/>
  <c r="D2307" i="2"/>
  <c r="D2308" i="2"/>
  <c r="D2309" i="2"/>
  <c r="D2310" i="2"/>
  <c r="D2311" i="2"/>
  <c r="D2312" i="2"/>
  <c r="D2313" i="2"/>
  <c r="D2314" i="2"/>
  <c r="D2315" i="2"/>
  <c r="D2316" i="2"/>
  <c r="D2317" i="2"/>
  <c r="D2318" i="2"/>
  <c r="D2319" i="2"/>
  <c r="D2320" i="2"/>
  <c r="D2321" i="2"/>
  <c r="D2322" i="2"/>
  <c r="D2323" i="2"/>
  <c r="D2324" i="2"/>
  <c r="D2325" i="2"/>
  <c r="D2326" i="2"/>
  <c r="D2327" i="2"/>
  <c r="D2328" i="2"/>
  <c r="D2329" i="2"/>
  <c r="D2330" i="2"/>
  <c r="D2331" i="2"/>
  <c r="D2332" i="2"/>
  <c r="D2333" i="2"/>
  <c r="D2334" i="2"/>
  <c r="D2335" i="2"/>
  <c r="D2336" i="2"/>
  <c r="D2337" i="2"/>
  <c r="D2338" i="2"/>
  <c r="D2339" i="2"/>
  <c r="D2340" i="2"/>
  <c r="D2341" i="2"/>
  <c r="D2342" i="2"/>
  <c r="D2343" i="2"/>
  <c r="D2344" i="2"/>
  <c r="D2345" i="2"/>
  <c r="D2346" i="2"/>
  <c r="D2347" i="2"/>
  <c r="D2348" i="2"/>
  <c r="D2349" i="2"/>
  <c r="D2350" i="2"/>
  <c r="D2351" i="2"/>
  <c r="D2352" i="2"/>
  <c r="D2353" i="2"/>
  <c r="D2354" i="2"/>
  <c r="D2355" i="2"/>
  <c r="D2356" i="2"/>
  <c r="D2357" i="2"/>
  <c r="D2358" i="2"/>
  <c r="D2359" i="2"/>
  <c r="D2360" i="2"/>
  <c r="D2361" i="2"/>
  <c r="D2362" i="2"/>
  <c r="D2363" i="2"/>
  <c r="D2364" i="2"/>
  <c r="D2365" i="2"/>
  <c r="D2366" i="2"/>
  <c r="D2367" i="2"/>
  <c r="D2368" i="2"/>
  <c r="D2369" i="2"/>
  <c r="D2370" i="2"/>
  <c r="D2371" i="2"/>
  <c r="D2372" i="2"/>
  <c r="D2373" i="2"/>
  <c r="D2374" i="2"/>
  <c r="D2375" i="2"/>
  <c r="D2376" i="2"/>
  <c r="D2377" i="2"/>
  <c r="D2378" i="2"/>
  <c r="D2379" i="2"/>
  <c r="D2380" i="2"/>
  <c r="D2381" i="2"/>
  <c r="D2382" i="2"/>
  <c r="D2383" i="2"/>
  <c r="D2384" i="2"/>
  <c r="D2385" i="2"/>
  <c r="D2386" i="2"/>
  <c r="D2387" i="2"/>
  <c r="D2388" i="2"/>
  <c r="D2389" i="2"/>
  <c r="D2390" i="2"/>
  <c r="D2391" i="2"/>
  <c r="D2392" i="2"/>
  <c r="D2393" i="2"/>
  <c r="D2394" i="2"/>
  <c r="D2395" i="2"/>
  <c r="D2396" i="2"/>
  <c r="D2397" i="2"/>
  <c r="D2398" i="2"/>
  <c r="D2399" i="2"/>
  <c r="D2400" i="2"/>
  <c r="D2401" i="2"/>
  <c r="D2402" i="2"/>
  <c r="D2403" i="2"/>
  <c r="D2404" i="2"/>
  <c r="D2405" i="2"/>
  <c r="D2406" i="2"/>
  <c r="D2407" i="2"/>
  <c r="D2408" i="2"/>
  <c r="D2409" i="2"/>
  <c r="D2410" i="2"/>
  <c r="D2411" i="2"/>
  <c r="D2412" i="2"/>
  <c r="D2413" i="2"/>
  <c r="D2414" i="2"/>
  <c r="D2415" i="2"/>
  <c r="D2416" i="2"/>
  <c r="D2417" i="2"/>
  <c r="D2418" i="2"/>
  <c r="D2419" i="2"/>
  <c r="D2420" i="2"/>
  <c r="D2421" i="2"/>
  <c r="D2422" i="2"/>
  <c r="D2423" i="2"/>
  <c r="D2424" i="2"/>
  <c r="D2425" i="2"/>
  <c r="D2426" i="2"/>
  <c r="D2427" i="2"/>
  <c r="D2428" i="2"/>
  <c r="D2429" i="2"/>
  <c r="D2430" i="2"/>
  <c r="D2431" i="2"/>
  <c r="D2432" i="2"/>
  <c r="D2433" i="2"/>
  <c r="D2434" i="2"/>
  <c r="D2435" i="2"/>
  <c r="D2436" i="2"/>
  <c r="D2437" i="2"/>
  <c r="D2438" i="2"/>
  <c r="D2439" i="2"/>
  <c r="D2440" i="2"/>
  <c r="D2441" i="2"/>
  <c r="D2442" i="2"/>
  <c r="D2443" i="2"/>
  <c r="D2444" i="2"/>
  <c r="D2445" i="2"/>
  <c r="D2446" i="2"/>
  <c r="D2447" i="2"/>
  <c r="D2448" i="2"/>
  <c r="D2449" i="2"/>
  <c r="D2450" i="2"/>
  <c r="D2451" i="2"/>
  <c r="D2452" i="2"/>
  <c r="D2453" i="2"/>
  <c r="D2454" i="2"/>
  <c r="D2455" i="2"/>
  <c r="D2456" i="2"/>
  <c r="D2457" i="2"/>
  <c r="D2458" i="2"/>
  <c r="D2459" i="2"/>
  <c r="D2460" i="2"/>
  <c r="D2461" i="2"/>
  <c r="D2462" i="2"/>
  <c r="D2463" i="2"/>
  <c r="D2464" i="2"/>
  <c r="D2465" i="2"/>
  <c r="D2466" i="2"/>
  <c r="D2467" i="2"/>
  <c r="D2468" i="2"/>
  <c r="D2469" i="2"/>
  <c r="D2470" i="2"/>
  <c r="D2471" i="2"/>
  <c r="D2472" i="2"/>
  <c r="D2473" i="2"/>
  <c r="D2474" i="2"/>
  <c r="D2475" i="2"/>
  <c r="D2476" i="2"/>
  <c r="D2477" i="2"/>
  <c r="D2478" i="2"/>
  <c r="D2479" i="2"/>
  <c r="D2480" i="2"/>
  <c r="D2481" i="2"/>
  <c r="D2482" i="2"/>
  <c r="D2483" i="2"/>
  <c r="D2484" i="2"/>
  <c r="D2485" i="2"/>
  <c r="D2486" i="2"/>
  <c r="D2487" i="2"/>
  <c r="D2488" i="2"/>
  <c r="D2489" i="2"/>
  <c r="D2490" i="2"/>
  <c r="D2491" i="2"/>
  <c r="D2492" i="2"/>
  <c r="D2493" i="2"/>
  <c r="D2494" i="2"/>
  <c r="D2495" i="2"/>
  <c r="D2496" i="2"/>
  <c r="D2497" i="2"/>
  <c r="D2498" i="2"/>
  <c r="D2499" i="2"/>
  <c r="D2500" i="2"/>
  <c r="D2501" i="2"/>
  <c r="D2502" i="2"/>
  <c r="D2503" i="2"/>
  <c r="D2504" i="2"/>
  <c r="D2505" i="2"/>
  <c r="D2506" i="2"/>
  <c r="D2507" i="2"/>
  <c r="D2508" i="2"/>
  <c r="D2509" i="2"/>
  <c r="D2510" i="2"/>
  <c r="D2511" i="2"/>
  <c r="D2512" i="2"/>
  <c r="D2513" i="2"/>
  <c r="D2514" i="2"/>
  <c r="D2515" i="2"/>
  <c r="D2516" i="2"/>
  <c r="D2517" i="2"/>
  <c r="D2518" i="2"/>
  <c r="D2519" i="2"/>
  <c r="D2520" i="2"/>
  <c r="D2521" i="2"/>
  <c r="D2522" i="2"/>
  <c r="D2523" i="2"/>
  <c r="D2524" i="2"/>
  <c r="D2525" i="2"/>
  <c r="D2526" i="2"/>
  <c r="D2527" i="2"/>
  <c r="D2528" i="2"/>
  <c r="D2529" i="2"/>
  <c r="D2530" i="2"/>
  <c r="D2531" i="2"/>
  <c r="D2532" i="2"/>
  <c r="D2533" i="2"/>
  <c r="D2534" i="2"/>
  <c r="D2535" i="2"/>
  <c r="D2536" i="2"/>
  <c r="D2537" i="2"/>
  <c r="D2538" i="2"/>
  <c r="D2539" i="2"/>
  <c r="D2540" i="2"/>
  <c r="D2541" i="2"/>
  <c r="D2542" i="2"/>
  <c r="D2543" i="2"/>
  <c r="D2544" i="2"/>
  <c r="D2545" i="2"/>
  <c r="D2546" i="2"/>
  <c r="D2547" i="2"/>
  <c r="D2548" i="2"/>
  <c r="D2549" i="2"/>
  <c r="D2550" i="2"/>
  <c r="D2551" i="2"/>
  <c r="D2552" i="2"/>
  <c r="D2553" i="2"/>
  <c r="D2554" i="2"/>
  <c r="D2555" i="2"/>
  <c r="D2556" i="2"/>
  <c r="D2557" i="2"/>
  <c r="D2558" i="2"/>
  <c r="D2559" i="2"/>
  <c r="D2560" i="2"/>
  <c r="D2561" i="2"/>
  <c r="D2562" i="2"/>
  <c r="D2563" i="2"/>
  <c r="D2564" i="2"/>
  <c r="D2565" i="2"/>
  <c r="D2566" i="2"/>
  <c r="D2567" i="2"/>
  <c r="D2568" i="2"/>
  <c r="D2569" i="2"/>
  <c r="D2570" i="2"/>
  <c r="D2571" i="2"/>
  <c r="D2572" i="2"/>
  <c r="D2573" i="2"/>
  <c r="D2574" i="2"/>
  <c r="D2575" i="2"/>
  <c r="D2576" i="2"/>
  <c r="D2577" i="2"/>
  <c r="D2578" i="2"/>
  <c r="D2579" i="2"/>
  <c r="D2580" i="2"/>
  <c r="D2581" i="2"/>
  <c r="D2582" i="2"/>
  <c r="D2583" i="2"/>
  <c r="D2584" i="2"/>
  <c r="D2585" i="2"/>
  <c r="D2586" i="2"/>
  <c r="D2587" i="2"/>
  <c r="D2588" i="2"/>
  <c r="D2589" i="2"/>
  <c r="D2590" i="2"/>
  <c r="D2591" i="2"/>
  <c r="D2592" i="2"/>
  <c r="D2593" i="2"/>
  <c r="D2594" i="2"/>
  <c r="D2595" i="2"/>
  <c r="D2596" i="2"/>
  <c r="D2597" i="2"/>
  <c r="D2598" i="2"/>
  <c r="D2599" i="2"/>
  <c r="D2600" i="2"/>
  <c r="D2601" i="2"/>
  <c r="D2602" i="2"/>
  <c r="D2603" i="2"/>
  <c r="D2604" i="2"/>
  <c r="D2605" i="2"/>
  <c r="D2606" i="2"/>
  <c r="D2607" i="2"/>
  <c r="D2608" i="2"/>
  <c r="D2609" i="2"/>
  <c r="D2610" i="2"/>
  <c r="D2611" i="2"/>
  <c r="D2612" i="2"/>
  <c r="D2613" i="2"/>
  <c r="D2614" i="2"/>
  <c r="D2615" i="2"/>
  <c r="D2616" i="2"/>
  <c r="D2617" i="2"/>
  <c r="D2618" i="2"/>
  <c r="D2619" i="2"/>
  <c r="D2620" i="2"/>
  <c r="D2621" i="2"/>
  <c r="D2622" i="2"/>
  <c r="D2623" i="2"/>
  <c r="D2624" i="2"/>
  <c r="D2625" i="2"/>
  <c r="D2626" i="2"/>
  <c r="D2627" i="2"/>
  <c r="D2628" i="2"/>
  <c r="D2629" i="2"/>
  <c r="D2630" i="2"/>
  <c r="D2631" i="2"/>
  <c r="D2632" i="2"/>
  <c r="D2633" i="2"/>
  <c r="D2634" i="2"/>
  <c r="D2635" i="2"/>
  <c r="D2636" i="2"/>
  <c r="D2637" i="2"/>
  <c r="D2638" i="2"/>
  <c r="D2639" i="2"/>
  <c r="D2640" i="2"/>
  <c r="D2641" i="2"/>
  <c r="D2642" i="2"/>
  <c r="D2643" i="2"/>
  <c r="D2644" i="2"/>
  <c r="D2645" i="2"/>
  <c r="D2646" i="2"/>
  <c r="D2647" i="2"/>
  <c r="D2648" i="2"/>
  <c r="D2649" i="2"/>
  <c r="D2650" i="2"/>
  <c r="D2651" i="2"/>
  <c r="D2652" i="2"/>
  <c r="D2653" i="2"/>
  <c r="D2654" i="2"/>
  <c r="D2655" i="2"/>
  <c r="D2656" i="2"/>
  <c r="D2657" i="2"/>
  <c r="D2658" i="2"/>
  <c r="D2659" i="2"/>
  <c r="D2660" i="2"/>
  <c r="D2661" i="2"/>
  <c r="D2662" i="2"/>
  <c r="D2663" i="2"/>
  <c r="D2664" i="2"/>
  <c r="D2665" i="2"/>
  <c r="D2666" i="2"/>
  <c r="D2667" i="2"/>
  <c r="D2668" i="2"/>
  <c r="D2669" i="2"/>
  <c r="D2670" i="2"/>
  <c r="D2671" i="2"/>
  <c r="D2672" i="2"/>
  <c r="D2673" i="2"/>
  <c r="D2674" i="2"/>
  <c r="D2675" i="2"/>
  <c r="D2676" i="2"/>
  <c r="D2677" i="2"/>
  <c r="D2678" i="2"/>
  <c r="D2679" i="2"/>
  <c r="D2680" i="2"/>
  <c r="D2681" i="2"/>
  <c r="D2682" i="2"/>
  <c r="D2683" i="2"/>
  <c r="D2684" i="2"/>
  <c r="D2685" i="2"/>
  <c r="D2686" i="2"/>
  <c r="D2687" i="2"/>
  <c r="D2688" i="2"/>
  <c r="D2689" i="2"/>
  <c r="D2690" i="2"/>
  <c r="D2691" i="2"/>
  <c r="D2692" i="2"/>
  <c r="D2693" i="2"/>
  <c r="D2694" i="2"/>
  <c r="D2695" i="2"/>
  <c r="D2696" i="2"/>
  <c r="D2697" i="2"/>
  <c r="D2698" i="2"/>
  <c r="D2699" i="2"/>
  <c r="D2700" i="2"/>
  <c r="D2701" i="2"/>
  <c r="D2702" i="2"/>
  <c r="D2703" i="2"/>
  <c r="D2704" i="2"/>
  <c r="D2705" i="2"/>
  <c r="D2706" i="2"/>
  <c r="D2707" i="2"/>
  <c r="D2708" i="2"/>
  <c r="D2709" i="2"/>
  <c r="D2710" i="2"/>
  <c r="D2711" i="2"/>
  <c r="D2712" i="2"/>
  <c r="D2713" i="2"/>
  <c r="D2714" i="2"/>
  <c r="D2715" i="2"/>
  <c r="D2716" i="2"/>
  <c r="D2717" i="2"/>
  <c r="D2718" i="2"/>
  <c r="D2719" i="2"/>
  <c r="D2720" i="2"/>
  <c r="D2721" i="2"/>
  <c r="D2722" i="2"/>
  <c r="D2723" i="2"/>
  <c r="D2724" i="2"/>
  <c r="D2725" i="2"/>
  <c r="D2726" i="2"/>
  <c r="D2727" i="2"/>
  <c r="D2728" i="2"/>
  <c r="D2729" i="2"/>
  <c r="D2730" i="2"/>
  <c r="D2731" i="2"/>
  <c r="D2732" i="2"/>
  <c r="D2733" i="2"/>
  <c r="D2734" i="2"/>
  <c r="D2735" i="2"/>
  <c r="D2736" i="2"/>
  <c r="D2737" i="2"/>
  <c r="D2738" i="2"/>
  <c r="D2739" i="2"/>
  <c r="D2740" i="2"/>
  <c r="D2741" i="2"/>
  <c r="D2742" i="2"/>
  <c r="D2743" i="2"/>
  <c r="D2744" i="2"/>
  <c r="D2745" i="2"/>
  <c r="D2746" i="2"/>
  <c r="D2747" i="2"/>
  <c r="D2748" i="2"/>
  <c r="D2749" i="2"/>
  <c r="D2750" i="2"/>
  <c r="D2751" i="2"/>
  <c r="D2752" i="2"/>
  <c r="D2753" i="2"/>
  <c r="D2754" i="2"/>
  <c r="D2755" i="2"/>
  <c r="D2756" i="2"/>
  <c r="D2757" i="2"/>
  <c r="D2758" i="2"/>
  <c r="D2759" i="2"/>
  <c r="D2760" i="2"/>
  <c r="D2761" i="2"/>
  <c r="D2762" i="2"/>
  <c r="D2763" i="2"/>
  <c r="D2764" i="2"/>
  <c r="D2765" i="2"/>
  <c r="D2766" i="2"/>
  <c r="D2767" i="2"/>
  <c r="D2768" i="2"/>
  <c r="D2769" i="2"/>
  <c r="D2770" i="2"/>
  <c r="D2771" i="2"/>
  <c r="D2772" i="2"/>
  <c r="D2773" i="2"/>
  <c r="D2774" i="2"/>
  <c r="D2775" i="2"/>
  <c r="D2776" i="2"/>
  <c r="D2777" i="2"/>
  <c r="D2778" i="2"/>
  <c r="D2779" i="2"/>
  <c r="D2780" i="2"/>
  <c r="D2781" i="2"/>
  <c r="D2782" i="2"/>
  <c r="D2783" i="2"/>
  <c r="D2784" i="2"/>
  <c r="D2785" i="2"/>
  <c r="D2786" i="2"/>
  <c r="D2787" i="2"/>
  <c r="D2788" i="2"/>
  <c r="D2789" i="2"/>
  <c r="D2790" i="2"/>
  <c r="D2791" i="2"/>
  <c r="D2792" i="2"/>
  <c r="D2793" i="2"/>
  <c r="D2794" i="2"/>
  <c r="D2795" i="2"/>
  <c r="D2796" i="2"/>
  <c r="D2797" i="2"/>
  <c r="D2798" i="2"/>
  <c r="D2799" i="2"/>
  <c r="D2800" i="2"/>
  <c r="D2801" i="2"/>
  <c r="D2802" i="2"/>
  <c r="D2803" i="2"/>
  <c r="D2804" i="2"/>
  <c r="D2805" i="2"/>
  <c r="D2806" i="2"/>
  <c r="D2807" i="2"/>
  <c r="D2808" i="2"/>
  <c r="D2809" i="2"/>
  <c r="D2810" i="2"/>
  <c r="D2811" i="2"/>
  <c r="D2812" i="2"/>
  <c r="D2813" i="2"/>
  <c r="D2814" i="2"/>
  <c r="D2815" i="2"/>
  <c r="D2816" i="2"/>
  <c r="D2817" i="2"/>
  <c r="D2818" i="2"/>
  <c r="D2819" i="2"/>
  <c r="D2820" i="2"/>
  <c r="D2821" i="2"/>
  <c r="D2822" i="2"/>
  <c r="D2823" i="2"/>
  <c r="D2824" i="2"/>
  <c r="D2825" i="2"/>
  <c r="D2826" i="2"/>
  <c r="D2827" i="2"/>
  <c r="D2828" i="2"/>
  <c r="D2829" i="2"/>
  <c r="D2830" i="2"/>
  <c r="D2831" i="2"/>
  <c r="D2832" i="2"/>
  <c r="D2833" i="2"/>
  <c r="D2834" i="2"/>
  <c r="D2835" i="2"/>
  <c r="D2836" i="2"/>
  <c r="D2837" i="2"/>
  <c r="D2838" i="2"/>
  <c r="D2839" i="2"/>
  <c r="D2840" i="2"/>
  <c r="D2841" i="2"/>
  <c r="D2842" i="2"/>
  <c r="D2843" i="2"/>
  <c r="D2844" i="2"/>
  <c r="D2845" i="2"/>
  <c r="D2846" i="2"/>
  <c r="D2847" i="2"/>
  <c r="D2848" i="2"/>
  <c r="D2849" i="2"/>
  <c r="D2850" i="2"/>
  <c r="D2851" i="2"/>
  <c r="D2852" i="2"/>
  <c r="D2853" i="2"/>
  <c r="D2854" i="2"/>
  <c r="D2855" i="2"/>
  <c r="D2856" i="2"/>
  <c r="D2857" i="2"/>
  <c r="D2858" i="2"/>
  <c r="D2859" i="2"/>
  <c r="D2860" i="2"/>
  <c r="D2861" i="2"/>
  <c r="D2862" i="2"/>
  <c r="D2863" i="2"/>
  <c r="D2864" i="2"/>
  <c r="D2865" i="2"/>
  <c r="D2866" i="2"/>
  <c r="D2867" i="2"/>
  <c r="D2868" i="2"/>
  <c r="D2869" i="2"/>
  <c r="D2870" i="2"/>
  <c r="D2871" i="2"/>
  <c r="D2872" i="2"/>
  <c r="D2873" i="2"/>
  <c r="D2874" i="2"/>
  <c r="D2875" i="2"/>
  <c r="D2876" i="2"/>
  <c r="D2877" i="2"/>
  <c r="D2878" i="2"/>
  <c r="D2879" i="2"/>
  <c r="D2880" i="2"/>
  <c r="D2881" i="2"/>
  <c r="D2882" i="2"/>
  <c r="D2883" i="2"/>
  <c r="D2884" i="2"/>
  <c r="D2885" i="2"/>
  <c r="D2886" i="2"/>
  <c r="D2887" i="2"/>
  <c r="D2888" i="2"/>
  <c r="D2889" i="2"/>
  <c r="D2890" i="2"/>
  <c r="D2891" i="2"/>
  <c r="D2892" i="2"/>
  <c r="D2893" i="2"/>
  <c r="D2894" i="2"/>
  <c r="D2895" i="2"/>
  <c r="D2896" i="2"/>
  <c r="D2897" i="2"/>
  <c r="D2898" i="2"/>
  <c r="D2899" i="2"/>
  <c r="D2900" i="2"/>
  <c r="D2901" i="2"/>
  <c r="D2902" i="2"/>
  <c r="D2903" i="2"/>
  <c r="D2904" i="2"/>
  <c r="D2905" i="2"/>
  <c r="D2906" i="2"/>
  <c r="D2907" i="2"/>
  <c r="D2908" i="2"/>
  <c r="D2909" i="2"/>
  <c r="D2910" i="2"/>
  <c r="D2911" i="2"/>
  <c r="D2912" i="2"/>
  <c r="D2913" i="2"/>
  <c r="D2914" i="2"/>
  <c r="D2915" i="2"/>
  <c r="D2916" i="2"/>
  <c r="D2917" i="2"/>
  <c r="D2918" i="2"/>
  <c r="D2919" i="2"/>
  <c r="D2920" i="2"/>
  <c r="D2921" i="2"/>
  <c r="D2922" i="2"/>
  <c r="D2923" i="2"/>
  <c r="D2924" i="2"/>
  <c r="D2925" i="2"/>
  <c r="D2926" i="2"/>
  <c r="D2927" i="2"/>
  <c r="D2928" i="2"/>
  <c r="D2929" i="2"/>
  <c r="D2930" i="2"/>
  <c r="D2931" i="2"/>
  <c r="D2932" i="2"/>
  <c r="D2933" i="2"/>
  <c r="D2934" i="2"/>
  <c r="D2935" i="2"/>
  <c r="D2936" i="2"/>
  <c r="D2937" i="2"/>
  <c r="D2938" i="2"/>
  <c r="D2939" i="2"/>
  <c r="D2940" i="2"/>
  <c r="D2941" i="2"/>
  <c r="D2942" i="2"/>
  <c r="D2943" i="2"/>
  <c r="D2944" i="2"/>
  <c r="D2945" i="2"/>
  <c r="D2946" i="2"/>
  <c r="D2947" i="2"/>
  <c r="D2948" i="2"/>
  <c r="D2949" i="2"/>
  <c r="D2950" i="2"/>
  <c r="D2951" i="2"/>
  <c r="D2952" i="2"/>
  <c r="D2953" i="2"/>
  <c r="D2954" i="2"/>
  <c r="D2955" i="2"/>
  <c r="D2956" i="2"/>
  <c r="D2957" i="2"/>
  <c r="D2958" i="2"/>
  <c r="D2959" i="2"/>
  <c r="D2960" i="2"/>
  <c r="D2961" i="2"/>
  <c r="D2962" i="2"/>
  <c r="D2963" i="2"/>
  <c r="D2964" i="2"/>
  <c r="D2965" i="2"/>
  <c r="D2966" i="2"/>
  <c r="D2967" i="2"/>
  <c r="D2968" i="2"/>
  <c r="D2969" i="2"/>
  <c r="D2970" i="2"/>
  <c r="D2971" i="2"/>
  <c r="D2972" i="2"/>
  <c r="D2973" i="2"/>
  <c r="D2974" i="2"/>
  <c r="D2975" i="2"/>
  <c r="D2976" i="2"/>
  <c r="D2977" i="2"/>
  <c r="D2978" i="2"/>
  <c r="D2979" i="2"/>
  <c r="D2980" i="2"/>
  <c r="D2981" i="2"/>
  <c r="D2982" i="2"/>
  <c r="D2983" i="2"/>
  <c r="D2984" i="2"/>
  <c r="D2985" i="2"/>
  <c r="D2986" i="2"/>
  <c r="D2987" i="2"/>
  <c r="D2988" i="2"/>
  <c r="D2989" i="2"/>
  <c r="D2990" i="2"/>
  <c r="D2991" i="2"/>
  <c r="D2992" i="2"/>
  <c r="D2993" i="2"/>
  <c r="D2994" i="2"/>
  <c r="D2995" i="2"/>
  <c r="D2996" i="2"/>
  <c r="D2997" i="2"/>
  <c r="D2998" i="2"/>
  <c r="D2999" i="2"/>
  <c r="D3000" i="2"/>
  <c r="D3001" i="2"/>
  <c r="D3002" i="2"/>
  <c r="D3003" i="2"/>
  <c r="D3004" i="2"/>
  <c r="D3005" i="2"/>
  <c r="D3006" i="2"/>
  <c r="D3007" i="2"/>
  <c r="D3008" i="2"/>
  <c r="D3009" i="2"/>
  <c r="D3010" i="2"/>
  <c r="D3011" i="2"/>
  <c r="D3012" i="2"/>
  <c r="D3013" i="2"/>
  <c r="D3014" i="2"/>
  <c r="D3015" i="2"/>
  <c r="D3016" i="2"/>
  <c r="D3017" i="2"/>
  <c r="D3018" i="2"/>
  <c r="D3019" i="2"/>
  <c r="D3020" i="2"/>
  <c r="D3021" i="2"/>
  <c r="D3022" i="2"/>
  <c r="D3023" i="2"/>
  <c r="D3024" i="2"/>
  <c r="D3025" i="2"/>
  <c r="D3026" i="2"/>
  <c r="D3027" i="2"/>
  <c r="D3028" i="2"/>
  <c r="D3029" i="2"/>
  <c r="D3030" i="2"/>
  <c r="D3031" i="2"/>
  <c r="D3032" i="2"/>
  <c r="D3033" i="2"/>
  <c r="D3034" i="2"/>
  <c r="D3035" i="2"/>
  <c r="D3036" i="2"/>
  <c r="D3037" i="2"/>
  <c r="D3038" i="2"/>
  <c r="D3039" i="2"/>
  <c r="D3040" i="2"/>
  <c r="D3041" i="2"/>
  <c r="D3042" i="2"/>
  <c r="D3043" i="2"/>
  <c r="D3044" i="2"/>
  <c r="D3045" i="2"/>
  <c r="D3046" i="2"/>
  <c r="D3047" i="2"/>
  <c r="D3048" i="2"/>
  <c r="D3049" i="2"/>
  <c r="D3050" i="2"/>
  <c r="D3051" i="2"/>
  <c r="D3052" i="2"/>
  <c r="D3053" i="2"/>
  <c r="D3054" i="2"/>
  <c r="D3055" i="2"/>
  <c r="D3056" i="2"/>
  <c r="D3057" i="2"/>
  <c r="D3058" i="2"/>
  <c r="D3059" i="2"/>
  <c r="D3060" i="2"/>
  <c r="D3061" i="2"/>
  <c r="D3062" i="2"/>
  <c r="D3063" i="2"/>
  <c r="D3064" i="2"/>
  <c r="D3065" i="2"/>
  <c r="D3066" i="2"/>
  <c r="D3067" i="2"/>
  <c r="D3068" i="2"/>
  <c r="D3069" i="2"/>
  <c r="D3070" i="2"/>
  <c r="D3071" i="2"/>
  <c r="D3072" i="2"/>
  <c r="D3073" i="2"/>
  <c r="D3074" i="2"/>
  <c r="D3075" i="2"/>
  <c r="D3076" i="2"/>
  <c r="D3077" i="2"/>
  <c r="D3078" i="2"/>
  <c r="D3079" i="2"/>
  <c r="D3080" i="2"/>
  <c r="D3081" i="2"/>
  <c r="D3082" i="2"/>
  <c r="D3083" i="2"/>
  <c r="D3084" i="2"/>
  <c r="D3085" i="2"/>
  <c r="D3086" i="2"/>
  <c r="D3087" i="2"/>
  <c r="D3088" i="2"/>
  <c r="D3089" i="2"/>
  <c r="D3090" i="2"/>
  <c r="D3091" i="2"/>
  <c r="D3092" i="2"/>
  <c r="D3093" i="2"/>
  <c r="D3094" i="2"/>
  <c r="D3095" i="2"/>
  <c r="D3096" i="2"/>
  <c r="D3097" i="2"/>
  <c r="D3098" i="2"/>
  <c r="D3099" i="2"/>
  <c r="D3100" i="2"/>
  <c r="D3101" i="2"/>
  <c r="D3102" i="2"/>
  <c r="D3103" i="2"/>
  <c r="D3104" i="2"/>
  <c r="D3105" i="2"/>
  <c r="D3106" i="2"/>
  <c r="D3107" i="2"/>
  <c r="D3108" i="2"/>
  <c r="D3109" i="2"/>
  <c r="D3110" i="2"/>
  <c r="D3111" i="2"/>
  <c r="D3112" i="2"/>
  <c r="D3113" i="2"/>
  <c r="D3114" i="2"/>
  <c r="D2" i="2"/>
  <c r="A3056" i="2"/>
  <c r="B3056" i="2"/>
  <c r="C3056" i="2"/>
  <c r="E3056" i="2"/>
  <c r="A3057" i="2"/>
  <c r="B3057" i="2"/>
  <c r="C3057" i="2"/>
  <c r="E3057" i="2"/>
  <c r="A3058" i="2"/>
  <c r="B3058" i="2"/>
  <c r="C3058" i="2"/>
  <c r="E3058" i="2"/>
  <c r="A3059" i="2"/>
  <c r="B3059" i="2"/>
  <c r="C3059" i="2"/>
  <c r="E3059" i="2"/>
  <c r="A3060" i="2"/>
  <c r="B3060" i="2"/>
  <c r="C3060" i="2"/>
  <c r="E3060" i="2"/>
  <c r="A3061" i="2"/>
  <c r="B3061" i="2"/>
  <c r="C3061" i="2"/>
  <c r="E3061" i="2"/>
  <c r="A3062" i="2"/>
  <c r="B3062" i="2"/>
  <c r="C3062" i="2"/>
  <c r="E3062" i="2"/>
  <c r="A3063" i="2"/>
  <c r="B3063" i="2"/>
  <c r="C3063" i="2"/>
  <c r="E3063" i="2"/>
  <c r="A3064" i="2"/>
  <c r="B3064" i="2"/>
  <c r="C3064" i="2"/>
  <c r="E3064" i="2"/>
  <c r="A3065" i="2"/>
  <c r="B3065" i="2"/>
  <c r="C3065" i="2"/>
  <c r="E3065" i="2"/>
  <c r="A3066" i="2"/>
  <c r="B3066" i="2"/>
  <c r="C3066" i="2"/>
  <c r="E3066" i="2"/>
  <c r="A3067" i="2"/>
  <c r="B3067" i="2"/>
  <c r="C3067" i="2"/>
  <c r="E3067" i="2"/>
  <c r="A3068" i="2"/>
  <c r="B3068" i="2"/>
  <c r="C3068" i="2"/>
  <c r="E3068" i="2"/>
  <c r="A3069" i="2"/>
  <c r="B3069" i="2"/>
  <c r="E3069" i="2"/>
  <c r="A3070" i="2"/>
  <c r="B3070" i="2"/>
  <c r="C3070" i="2"/>
  <c r="E3070" i="2"/>
  <c r="A3071" i="2"/>
  <c r="B3071" i="2"/>
  <c r="C3071" i="2"/>
  <c r="E3071" i="2"/>
  <c r="A3072" i="2"/>
  <c r="B3072" i="2"/>
  <c r="C3072" i="2"/>
  <c r="E3072" i="2"/>
  <c r="A3073" i="2"/>
  <c r="B3073" i="2"/>
  <c r="C3073" i="2"/>
  <c r="E3073" i="2"/>
  <c r="A3074" i="2"/>
  <c r="B3074" i="2"/>
  <c r="C3074" i="2"/>
  <c r="E3074" i="2"/>
  <c r="A3075" i="2"/>
  <c r="B3075" i="2"/>
  <c r="C3075" i="2"/>
  <c r="E3075" i="2"/>
  <c r="A3076" i="2"/>
  <c r="B3076" i="2"/>
  <c r="C3076" i="2"/>
  <c r="E3076" i="2"/>
  <c r="A3077" i="2"/>
  <c r="B3077" i="2"/>
  <c r="C3077" i="2"/>
  <c r="E3077" i="2"/>
  <c r="A3078" i="2"/>
  <c r="B3078" i="2"/>
  <c r="C3078" i="2"/>
  <c r="E3078" i="2"/>
  <c r="A3079" i="2"/>
  <c r="B3079" i="2"/>
  <c r="C3079" i="2"/>
  <c r="E3079" i="2"/>
  <c r="A3080" i="2"/>
  <c r="B3080" i="2"/>
  <c r="C3080" i="2"/>
  <c r="E3080" i="2"/>
  <c r="A3081" i="2"/>
  <c r="B3081" i="2"/>
  <c r="C3081" i="2"/>
  <c r="E3081" i="2"/>
  <c r="A3082" i="2"/>
  <c r="B3082" i="2"/>
  <c r="C3082" i="2"/>
  <c r="E3082" i="2"/>
  <c r="A3083" i="2"/>
  <c r="B3083" i="2"/>
  <c r="C3083" i="2"/>
  <c r="E3083" i="2"/>
  <c r="A3084" i="2"/>
  <c r="B3084" i="2"/>
  <c r="C3084" i="2"/>
  <c r="E3084" i="2"/>
  <c r="A3085" i="2"/>
  <c r="B3085" i="2"/>
  <c r="C3085" i="2"/>
  <c r="E3085" i="2"/>
  <c r="A3086" i="2"/>
  <c r="B3086" i="2"/>
  <c r="C3086" i="2"/>
  <c r="E3086" i="2"/>
  <c r="A3087" i="2"/>
  <c r="B3087" i="2"/>
  <c r="C3087" i="2"/>
  <c r="E3087" i="2"/>
  <c r="A3088" i="2"/>
  <c r="B3088" i="2"/>
  <c r="C3088" i="2"/>
  <c r="E3088" i="2"/>
  <c r="A3089" i="2"/>
  <c r="B3089" i="2"/>
  <c r="C3089" i="2"/>
  <c r="E3089" i="2"/>
  <c r="A3090" i="2"/>
  <c r="B3090" i="2"/>
  <c r="C3090" i="2"/>
  <c r="E3090" i="2"/>
  <c r="A3091" i="2"/>
  <c r="B3091" i="2"/>
  <c r="C3091" i="2"/>
  <c r="E3091" i="2"/>
  <c r="A3092" i="2"/>
  <c r="B3092" i="2"/>
  <c r="C3092" i="2"/>
  <c r="E3092" i="2"/>
  <c r="A3093" i="2"/>
  <c r="B3093" i="2"/>
  <c r="C3093" i="2"/>
  <c r="E3093" i="2"/>
  <c r="A3094" i="2"/>
  <c r="B3094" i="2"/>
  <c r="C3094" i="2"/>
  <c r="E3094" i="2"/>
  <c r="A3095" i="2"/>
  <c r="B3095" i="2"/>
  <c r="C3095" i="2"/>
  <c r="E3095" i="2"/>
  <c r="A3096" i="2"/>
  <c r="B3096" i="2"/>
  <c r="C3096" i="2"/>
  <c r="E3096" i="2"/>
  <c r="A3097" i="2"/>
  <c r="B3097" i="2"/>
  <c r="C3097" i="2"/>
  <c r="E3097" i="2"/>
  <c r="A3098" i="2"/>
  <c r="B3098" i="2"/>
  <c r="C3098" i="2"/>
  <c r="E3098" i="2"/>
  <c r="A3099" i="2"/>
  <c r="B3099" i="2"/>
  <c r="C3099" i="2"/>
  <c r="E3099" i="2"/>
  <c r="A3100" i="2"/>
  <c r="B3100" i="2"/>
  <c r="C3100" i="2"/>
  <c r="E3100" i="2"/>
  <c r="A3101" i="2"/>
  <c r="B3101" i="2"/>
  <c r="C3101" i="2"/>
  <c r="E3101" i="2"/>
  <c r="A3102" i="2"/>
  <c r="B3102" i="2"/>
  <c r="C3102" i="2"/>
  <c r="E3102" i="2"/>
  <c r="A3103" i="2"/>
  <c r="B3103" i="2"/>
  <c r="C3103" i="2"/>
  <c r="E3103" i="2"/>
  <c r="A3104" i="2"/>
  <c r="B3104" i="2"/>
  <c r="C3104" i="2"/>
  <c r="E3104" i="2"/>
  <c r="A3105" i="2"/>
  <c r="B3105" i="2"/>
  <c r="C3105" i="2"/>
  <c r="E3105" i="2"/>
  <c r="A3106" i="2"/>
  <c r="B3106" i="2"/>
  <c r="C3106" i="2"/>
  <c r="E3106" i="2"/>
  <c r="A3107" i="2"/>
  <c r="B3107" i="2"/>
  <c r="C3107" i="2"/>
  <c r="E3107" i="2"/>
  <c r="A3108" i="2"/>
  <c r="B3108" i="2"/>
  <c r="C3108" i="2"/>
  <c r="E3108" i="2"/>
  <c r="A3109" i="2"/>
  <c r="B3109" i="2"/>
  <c r="C3109" i="2"/>
  <c r="E3109" i="2"/>
  <c r="A3110" i="2"/>
  <c r="B3110" i="2"/>
  <c r="C3110" i="2"/>
  <c r="E3110" i="2"/>
  <c r="A3111" i="2"/>
  <c r="B3111" i="2"/>
  <c r="C3111" i="2"/>
  <c r="E3111" i="2"/>
  <c r="A3112" i="2"/>
  <c r="B3112" i="2"/>
  <c r="C3112" i="2"/>
  <c r="E3112" i="2"/>
  <c r="A3113" i="2"/>
  <c r="B3113" i="2"/>
  <c r="C3113" i="2"/>
  <c r="E3113" i="2"/>
  <c r="A3114" i="2"/>
  <c r="B3114" i="2"/>
  <c r="C3114" i="2"/>
  <c r="E3114" i="2"/>
  <c r="C30" i="2"/>
  <c r="C29" i="2"/>
  <c r="C28" i="2"/>
  <c r="C27" i="2"/>
  <c r="C26" i="2"/>
  <c r="C25" i="2"/>
  <c r="C24" i="2"/>
  <c r="C23" i="2"/>
  <c r="C22" i="2"/>
  <c r="C21" i="2"/>
  <c r="C20" i="2"/>
  <c r="C19" i="2"/>
  <c r="C18" i="2"/>
  <c r="C17" i="2"/>
  <c r="C16" i="2"/>
  <c r="C15" i="2"/>
  <c r="C14" i="2"/>
  <c r="C13" i="2"/>
  <c r="C12" i="2"/>
  <c r="C11" i="2"/>
  <c r="C10" i="2"/>
  <c r="C9" i="2"/>
  <c r="C8" i="2"/>
  <c r="C7" i="2"/>
  <c r="C6" i="2"/>
  <c r="C5" i="2"/>
  <c r="C4" i="2"/>
  <c r="C3" i="2"/>
  <c r="C2" i="2"/>
  <c r="C256" i="2"/>
  <c r="C255" i="2"/>
  <c r="C254" i="2"/>
  <c r="C253" i="2"/>
  <c r="C252" i="2"/>
  <c r="C251" i="2"/>
  <c r="C250" i="2"/>
  <c r="C249" i="2"/>
  <c r="C248" i="2"/>
  <c r="C247" i="2"/>
  <c r="C246" i="2"/>
  <c r="C245" i="2"/>
  <c r="C244" i="2"/>
  <c r="C243" i="2"/>
  <c r="C242" i="2"/>
  <c r="C241" i="2"/>
  <c r="C240" i="2"/>
  <c r="C239" i="2"/>
  <c r="C238" i="2"/>
  <c r="C237" i="2"/>
  <c r="C236" i="2"/>
  <c r="C235" i="2"/>
  <c r="C234" i="2"/>
  <c r="C233" i="2"/>
  <c r="C232" i="2"/>
  <c r="C231" i="2"/>
  <c r="C230" i="2"/>
  <c r="C229" i="2"/>
  <c r="C228" i="2"/>
  <c r="C227" i="2"/>
  <c r="C226" i="2"/>
  <c r="C225" i="2"/>
  <c r="C224" i="2"/>
  <c r="C223" i="2"/>
  <c r="C222" i="2"/>
  <c r="C221" i="2"/>
  <c r="C220" i="2"/>
  <c r="C219" i="2"/>
  <c r="C218" i="2"/>
  <c r="C217" i="2"/>
  <c r="C216" i="2"/>
  <c r="C215" i="2"/>
  <c r="C214" i="2"/>
  <c r="C213" i="2"/>
  <c r="C212" i="2"/>
  <c r="C211" i="2"/>
  <c r="C210" i="2"/>
  <c r="C209" i="2"/>
  <c r="C208" i="2"/>
  <c r="C207" i="2"/>
  <c r="C206" i="2"/>
  <c r="C205" i="2"/>
  <c r="C204" i="2"/>
  <c r="C203" i="2"/>
  <c r="C202" i="2"/>
  <c r="C201" i="2"/>
  <c r="C200" i="2"/>
  <c r="C199" i="2"/>
  <c r="C198" i="2"/>
  <c r="C197" i="2"/>
  <c r="C196" i="2"/>
  <c r="C195" i="2"/>
  <c r="C194" i="2"/>
  <c r="C193" i="2"/>
  <c r="C192" i="2"/>
  <c r="C191" i="2"/>
  <c r="C190" i="2"/>
  <c r="C189" i="2"/>
  <c r="C188" i="2"/>
  <c r="C187" i="2"/>
  <c r="C186" i="2"/>
  <c r="C185" i="2"/>
  <c r="C184" i="2"/>
  <c r="C183" i="2"/>
  <c r="C182" i="2"/>
  <c r="C181" i="2"/>
  <c r="C180" i="2"/>
  <c r="C179" i="2"/>
  <c r="C178" i="2"/>
  <c r="C177" i="2"/>
  <c r="C176" i="2"/>
  <c r="C175" i="2"/>
  <c r="C174" i="2"/>
  <c r="C173" i="2"/>
  <c r="C172" i="2"/>
  <c r="C171" i="2"/>
  <c r="C170" i="2"/>
  <c r="C169" i="2"/>
  <c r="C168" i="2"/>
  <c r="C167" i="2"/>
  <c r="C166" i="2"/>
  <c r="C165" i="2"/>
  <c r="C164" i="2"/>
  <c r="C163" i="2"/>
  <c r="C162" i="2"/>
  <c r="C161" i="2"/>
  <c r="C160" i="2"/>
  <c r="C159" i="2"/>
  <c r="C158" i="2"/>
  <c r="C157" i="2"/>
  <c r="C156" i="2"/>
  <c r="C155" i="2"/>
  <c r="C154" i="2"/>
  <c r="C153" i="2"/>
  <c r="C152" i="2"/>
  <c r="C151" i="2"/>
  <c r="C150" i="2"/>
  <c r="C149" i="2"/>
  <c r="C148" i="2"/>
  <c r="C147" i="2"/>
  <c r="C146" i="2"/>
  <c r="C145" i="2"/>
  <c r="C144" i="2"/>
  <c r="C143" i="2"/>
  <c r="C142" i="2"/>
  <c r="C141" i="2"/>
  <c r="C140" i="2"/>
  <c r="C139" i="2"/>
  <c r="C138" i="2"/>
  <c r="C137" i="2"/>
  <c r="C136" i="2"/>
  <c r="C135" i="2"/>
  <c r="C134" i="2"/>
  <c r="C133" i="2"/>
  <c r="C132" i="2"/>
  <c r="C131" i="2"/>
  <c r="C130" i="2"/>
  <c r="C129" i="2"/>
  <c r="C128" i="2"/>
  <c r="C127" i="2"/>
  <c r="C126" i="2"/>
  <c r="C125" i="2"/>
  <c r="C124" i="2"/>
  <c r="C123" i="2"/>
  <c r="C122" i="2"/>
  <c r="C121" i="2"/>
  <c r="C120" i="2"/>
  <c r="C119" i="2"/>
  <c r="C118" i="2"/>
  <c r="C117" i="2"/>
  <c r="C116" i="2"/>
  <c r="C115" i="2"/>
  <c r="C114" i="2"/>
  <c r="C113" i="2"/>
  <c r="C112" i="2"/>
  <c r="C111" i="2"/>
  <c r="C110" i="2"/>
  <c r="C109" i="2"/>
  <c r="C108" i="2"/>
  <c r="C107" i="2"/>
  <c r="C106" i="2"/>
  <c r="C105" i="2"/>
  <c r="C104" i="2"/>
  <c r="C103" i="2"/>
  <c r="C102" i="2"/>
  <c r="C101" i="2"/>
  <c r="C100" i="2"/>
  <c r="C99" i="2"/>
  <c r="C98" i="2"/>
  <c r="C97" i="2"/>
  <c r="C96" i="2"/>
  <c r="C95" i="2"/>
  <c r="C94" i="2"/>
  <c r="C93" i="2"/>
  <c r="C92" i="2"/>
  <c r="C91" i="2"/>
  <c r="C90" i="2"/>
  <c r="C89" i="2"/>
  <c r="C88" i="2"/>
  <c r="C87" i="2"/>
  <c r="C86" i="2"/>
  <c r="C85" i="2"/>
  <c r="C84" i="2"/>
  <c r="C83" i="2"/>
  <c r="C82" i="2"/>
  <c r="C81" i="2"/>
  <c r="C80" i="2"/>
  <c r="C79" i="2"/>
  <c r="C78" i="2"/>
  <c r="C77" i="2"/>
  <c r="C76" i="2"/>
  <c r="C75" i="2"/>
  <c r="C74" i="2"/>
  <c r="C73" i="2"/>
  <c r="C72" i="2"/>
  <c r="C71" i="2"/>
  <c r="C70" i="2"/>
  <c r="C69" i="2"/>
  <c r="C68" i="2"/>
  <c r="C67" i="2"/>
  <c r="C66" i="2"/>
  <c r="C65" i="2"/>
  <c r="C64" i="2"/>
  <c r="C63" i="2"/>
  <c r="C62" i="2"/>
  <c r="C61" i="2"/>
  <c r="C60" i="2"/>
  <c r="C59" i="2"/>
  <c r="C58" i="2"/>
  <c r="C57" i="2"/>
  <c r="C56" i="2"/>
  <c r="C55" i="2"/>
  <c r="C54" i="2"/>
  <c r="C53" i="2"/>
  <c r="C52" i="2"/>
  <c r="C51" i="2"/>
  <c r="C50" i="2"/>
  <c r="C49" i="2"/>
  <c r="C48" i="2"/>
  <c r="C47" i="2"/>
  <c r="C46" i="2"/>
  <c r="C45" i="2"/>
  <c r="C44" i="2"/>
  <c r="C43" i="2"/>
  <c r="C42" i="2"/>
  <c r="C41" i="2"/>
  <c r="C40" i="2"/>
  <c r="C39" i="2"/>
  <c r="C38" i="2"/>
  <c r="C37" i="2"/>
  <c r="C36" i="2"/>
  <c r="C35" i="2"/>
  <c r="C34" i="2"/>
  <c r="C33" i="2"/>
  <c r="C32" i="2"/>
  <c r="C3055" i="2"/>
  <c r="C3054" i="2"/>
  <c r="C3053" i="2"/>
  <c r="C3052" i="2"/>
  <c r="C3051" i="2"/>
  <c r="C3050" i="2"/>
  <c r="C3049" i="2"/>
  <c r="C3048" i="2"/>
  <c r="C3047" i="2"/>
  <c r="C3046" i="2"/>
  <c r="C3045" i="2"/>
  <c r="C3044" i="2"/>
  <c r="C3043" i="2"/>
  <c r="C3042" i="2"/>
  <c r="C3041" i="2"/>
  <c r="C3040" i="2"/>
  <c r="C3039" i="2"/>
  <c r="C3038" i="2"/>
  <c r="C3037" i="2"/>
  <c r="C3036" i="2"/>
  <c r="C3035" i="2"/>
  <c r="C3034" i="2"/>
  <c r="C3033" i="2"/>
  <c r="C3032" i="2"/>
  <c r="C3031" i="2"/>
  <c r="C3030" i="2"/>
  <c r="C3029" i="2"/>
  <c r="C3028" i="2"/>
  <c r="C3027" i="2"/>
  <c r="C3026" i="2"/>
  <c r="C3025" i="2"/>
  <c r="C3024" i="2"/>
  <c r="C3023" i="2"/>
  <c r="C3022" i="2"/>
  <c r="C3021" i="2"/>
  <c r="C3020" i="2"/>
  <c r="C3019" i="2"/>
  <c r="C3018" i="2"/>
  <c r="C3017" i="2"/>
  <c r="C3016" i="2"/>
  <c r="C3015" i="2"/>
  <c r="C3014" i="2"/>
  <c r="C3013" i="2"/>
  <c r="C3012" i="2"/>
  <c r="C3011" i="2"/>
  <c r="C3010" i="2"/>
  <c r="C3009" i="2"/>
  <c r="C3008" i="2"/>
  <c r="C3007" i="2"/>
  <c r="C3006" i="2"/>
  <c r="C3005" i="2"/>
  <c r="C3004" i="2"/>
  <c r="C3003" i="2"/>
  <c r="C3002" i="2"/>
  <c r="C3001" i="2"/>
  <c r="C3000" i="2"/>
  <c r="C2999" i="2"/>
  <c r="C2998" i="2"/>
  <c r="C2997" i="2"/>
  <c r="C2996" i="2"/>
  <c r="C2995" i="2"/>
  <c r="C2994" i="2"/>
  <c r="C2993" i="2"/>
  <c r="C2992" i="2"/>
  <c r="C2991" i="2"/>
  <c r="C2990" i="2"/>
  <c r="C2989" i="2"/>
  <c r="C2988" i="2"/>
  <c r="C2987" i="2"/>
  <c r="C2986" i="2"/>
  <c r="C2985" i="2"/>
  <c r="C2984" i="2"/>
  <c r="C2983" i="2"/>
  <c r="C2982" i="2"/>
  <c r="C2981" i="2"/>
  <c r="C2980" i="2"/>
  <c r="C2979" i="2"/>
  <c r="C2978" i="2"/>
  <c r="C2977" i="2"/>
  <c r="C2976" i="2"/>
  <c r="C2975" i="2"/>
  <c r="C2974" i="2"/>
  <c r="C2973" i="2"/>
  <c r="C2972" i="2"/>
  <c r="C2971" i="2"/>
  <c r="C2970" i="2"/>
  <c r="C2969" i="2"/>
  <c r="C2968" i="2"/>
  <c r="C2967" i="2"/>
  <c r="C2966" i="2"/>
  <c r="C2965" i="2"/>
  <c r="C2964" i="2"/>
  <c r="C2963" i="2"/>
  <c r="C2962" i="2"/>
  <c r="C2961" i="2"/>
  <c r="C2960" i="2"/>
  <c r="C2959" i="2"/>
  <c r="C2958" i="2"/>
  <c r="C2957" i="2"/>
  <c r="C2956" i="2"/>
  <c r="C2955" i="2"/>
  <c r="C2954" i="2"/>
  <c r="C2953" i="2"/>
  <c r="C2952" i="2"/>
  <c r="C2951" i="2"/>
  <c r="C2950" i="2"/>
  <c r="C2949" i="2"/>
  <c r="C2948" i="2"/>
  <c r="C2947" i="2"/>
  <c r="C2946" i="2"/>
  <c r="C2945" i="2"/>
  <c r="C2944" i="2"/>
  <c r="C2943" i="2"/>
  <c r="C2942" i="2"/>
  <c r="C2941" i="2"/>
  <c r="C2940" i="2"/>
  <c r="C2939" i="2"/>
  <c r="C2938" i="2"/>
  <c r="C2937" i="2"/>
  <c r="C2936" i="2"/>
  <c r="C2935" i="2"/>
  <c r="C2934" i="2"/>
  <c r="C2933" i="2"/>
  <c r="C2932" i="2"/>
  <c r="C2931" i="2"/>
  <c r="C2930" i="2"/>
  <c r="C2929" i="2"/>
  <c r="C2928" i="2"/>
  <c r="C2927" i="2"/>
  <c r="C2926" i="2"/>
  <c r="C2925" i="2"/>
  <c r="C2924" i="2"/>
  <c r="C2923" i="2"/>
  <c r="C2922" i="2"/>
  <c r="C2921" i="2"/>
  <c r="C2920" i="2"/>
  <c r="C2919" i="2"/>
  <c r="C2918" i="2"/>
  <c r="C2917" i="2"/>
  <c r="C2916" i="2"/>
  <c r="C2915" i="2"/>
  <c r="C2914" i="2"/>
  <c r="C2913" i="2"/>
  <c r="C2912" i="2"/>
  <c r="C1280" i="2"/>
  <c r="C1279" i="2"/>
  <c r="C1278" i="2"/>
  <c r="C1277" i="2"/>
  <c r="C1276" i="2"/>
  <c r="C1275" i="2"/>
  <c r="C1274" i="2"/>
  <c r="C1273" i="2"/>
  <c r="C1272" i="2"/>
  <c r="C1271" i="2"/>
  <c r="C1270" i="2"/>
  <c r="C1269" i="2"/>
  <c r="C1268" i="2"/>
  <c r="C1267" i="2"/>
  <c r="C1266" i="2"/>
  <c r="C1265" i="2"/>
  <c r="C1264" i="2"/>
  <c r="C1263" i="2"/>
  <c r="C1262" i="2"/>
  <c r="C1261" i="2"/>
  <c r="C1260" i="2"/>
  <c r="C1259" i="2"/>
  <c r="C1258" i="2"/>
  <c r="C1257" i="2"/>
  <c r="C1256" i="2"/>
  <c r="C1255" i="2"/>
  <c r="C1254" i="2"/>
  <c r="C1253" i="2"/>
  <c r="C1252" i="2"/>
  <c r="C1251" i="2"/>
  <c r="C1250" i="2"/>
  <c r="C1249" i="2"/>
  <c r="C1248" i="2"/>
  <c r="C1247" i="2"/>
  <c r="C1246" i="2"/>
  <c r="C1245" i="2"/>
  <c r="C1244" i="2"/>
  <c r="C1243" i="2"/>
  <c r="C1242" i="2"/>
  <c r="C1241" i="2"/>
  <c r="C1240" i="2"/>
  <c r="C1239" i="2"/>
  <c r="C1238" i="2"/>
  <c r="C1237" i="2"/>
  <c r="C1236" i="2"/>
  <c r="C1235" i="2"/>
  <c r="C1234" i="2"/>
  <c r="C1233" i="2"/>
  <c r="C1232" i="2"/>
  <c r="C1231" i="2"/>
  <c r="C1230" i="2"/>
  <c r="C1229" i="2"/>
  <c r="C1228" i="2"/>
  <c r="C1227" i="2"/>
  <c r="C1226" i="2"/>
  <c r="C1225" i="2"/>
  <c r="C1224" i="2"/>
  <c r="C1223" i="2"/>
  <c r="C1222" i="2"/>
  <c r="C1221" i="2"/>
  <c r="C1220" i="2"/>
  <c r="C1219" i="2"/>
  <c r="C1218" i="2"/>
  <c r="C1217" i="2"/>
  <c r="C1216" i="2"/>
  <c r="C1215" i="2"/>
  <c r="C1214" i="2"/>
  <c r="C1213" i="2"/>
  <c r="C1212" i="2"/>
  <c r="C1211" i="2"/>
  <c r="C1210" i="2"/>
  <c r="C1209" i="2"/>
  <c r="C1208" i="2"/>
  <c r="C1203" i="2"/>
  <c r="C1202" i="2"/>
  <c r="C1201" i="2"/>
  <c r="C1200" i="2"/>
  <c r="C1199" i="2"/>
  <c r="C1198" i="2"/>
  <c r="C1197" i="2"/>
  <c r="C1196" i="2"/>
  <c r="C1195" i="2"/>
  <c r="C1194" i="2"/>
  <c r="C1193" i="2"/>
  <c r="C1192" i="2"/>
  <c r="C1191" i="2"/>
  <c r="C1190" i="2"/>
  <c r="C1189" i="2"/>
  <c r="C1188" i="2"/>
  <c r="C1187" i="2"/>
  <c r="C1186" i="2"/>
  <c r="C1185" i="2"/>
  <c r="C1184" i="2"/>
  <c r="C1183" i="2"/>
  <c r="C1182" i="2"/>
  <c r="C1181" i="2"/>
  <c r="C1180" i="2"/>
  <c r="C1179" i="2"/>
  <c r="C1178" i="2"/>
  <c r="C1177" i="2"/>
  <c r="C1176" i="2"/>
  <c r="C1175" i="2"/>
  <c r="C1174" i="2"/>
  <c r="C1173" i="2"/>
  <c r="C1172" i="2"/>
  <c r="C1171" i="2"/>
  <c r="C1170" i="2"/>
  <c r="C1169" i="2"/>
  <c r="C1168" i="2"/>
  <c r="C1167" i="2"/>
  <c r="C1166" i="2"/>
  <c r="C1165" i="2"/>
  <c r="C1164" i="2"/>
  <c r="C1163" i="2"/>
  <c r="C1162" i="2"/>
  <c r="C1161" i="2"/>
  <c r="C1160" i="2"/>
  <c r="C1159" i="2"/>
  <c r="C1158" i="2"/>
  <c r="C1157" i="2"/>
  <c r="C1156" i="2"/>
  <c r="C1155" i="2"/>
  <c r="C1154" i="2"/>
  <c r="C1153" i="2"/>
  <c r="C1152" i="2"/>
  <c r="C1151" i="2"/>
  <c r="C1150" i="2"/>
  <c r="C1149" i="2"/>
  <c r="C1148" i="2"/>
  <c r="C1147" i="2"/>
  <c r="C1146" i="2"/>
  <c r="C1145" i="2"/>
  <c r="C1144" i="2"/>
  <c r="C1143" i="2"/>
  <c r="C1142" i="2"/>
  <c r="C1141" i="2"/>
  <c r="C1140" i="2"/>
  <c r="C1139" i="2"/>
  <c r="C1138" i="2"/>
  <c r="C1137" i="2"/>
  <c r="C1136" i="2"/>
  <c r="C1135" i="2"/>
  <c r="C1134" i="2"/>
  <c r="C1133" i="2"/>
  <c r="C1132" i="2"/>
  <c r="C1131" i="2"/>
  <c r="C1130" i="2"/>
  <c r="C1129" i="2"/>
  <c r="C1128" i="2"/>
  <c r="C1127" i="2"/>
  <c r="C1126" i="2"/>
  <c r="C1125" i="2"/>
  <c r="C1124" i="2"/>
  <c r="C1123" i="2"/>
  <c r="C1122" i="2"/>
  <c r="C1121" i="2"/>
  <c r="C1120" i="2"/>
  <c r="C1119" i="2"/>
  <c r="C1118" i="2"/>
  <c r="C1117" i="2"/>
  <c r="C1116" i="2"/>
  <c r="C1115" i="2"/>
  <c r="C1114" i="2"/>
  <c r="C1113" i="2"/>
  <c r="C919" i="2"/>
  <c r="C918" i="2"/>
  <c r="C917" i="2"/>
  <c r="C916" i="2"/>
  <c r="C915" i="2"/>
  <c r="C914" i="2"/>
  <c r="C913" i="2"/>
  <c r="C912" i="2"/>
  <c r="C911" i="2"/>
  <c r="C910" i="2"/>
  <c r="C909" i="2"/>
  <c r="C908" i="2"/>
  <c r="C907" i="2"/>
  <c r="C906" i="2"/>
  <c r="C905" i="2"/>
  <c r="C904" i="2"/>
  <c r="C903" i="2"/>
  <c r="C902" i="2"/>
  <c r="C901" i="2"/>
  <c r="C900" i="2"/>
  <c r="C899" i="2"/>
  <c r="C898" i="2"/>
  <c r="C897" i="2"/>
  <c r="C896" i="2"/>
  <c r="C895" i="2"/>
  <c r="C894" i="2"/>
  <c r="C893" i="2"/>
  <c r="C892" i="2"/>
  <c r="C891" i="2"/>
  <c r="C890" i="2"/>
  <c r="C889" i="2"/>
  <c r="C888" i="2"/>
  <c r="C887" i="2"/>
  <c r="C886" i="2"/>
  <c r="C885" i="2"/>
  <c r="C884" i="2"/>
  <c r="C883" i="2"/>
  <c r="C882" i="2"/>
  <c r="C881" i="2"/>
  <c r="C880" i="2"/>
  <c r="C879" i="2"/>
  <c r="C878" i="2"/>
  <c r="C877" i="2"/>
  <c r="C876" i="2"/>
  <c r="C875" i="2"/>
  <c r="C874" i="2"/>
  <c r="C873" i="2"/>
  <c r="C872" i="2"/>
  <c r="C871" i="2"/>
  <c r="C870" i="2"/>
  <c r="C869" i="2"/>
  <c r="C868" i="2"/>
  <c r="C867" i="2"/>
  <c r="C866" i="2"/>
  <c r="C865" i="2"/>
  <c r="C864" i="2"/>
  <c r="C863" i="2"/>
  <c r="C862" i="2"/>
  <c r="C861" i="2"/>
  <c r="C860" i="2"/>
  <c r="C859" i="2"/>
  <c r="C858" i="2"/>
  <c r="C857" i="2"/>
  <c r="C856" i="2"/>
  <c r="C855" i="2"/>
  <c r="C854" i="2"/>
  <c r="C853" i="2"/>
  <c r="C852" i="2"/>
  <c r="C851" i="2"/>
  <c r="C850" i="2"/>
  <c r="C849" i="2"/>
  <c r="C848" i="2"/>
  <c r="C847" i="2"/>
  <c r="C846" i="2"/>
  <c r="C845" i="2"/>
  <c r="C844" i="2"/>
  <c r="C843" i="2"/>
  <c r="C842" i="2"/>
  <c r="C841" i="2"/>
  <c r="C840" i="2"/>
  <c r="C839" i="2"/>
  <c r="C838" i="2"/>
  <c r="C837" i="2"/>
  <c r="C836" i="2"/>
  <c r="C835" i="2"/>
  <c r="C834" i="2"/>
  <c r="C833" i="2"/>
  <c r="C832" i="2"/>
  <c r="C831" i="2"/>
  <c r="C830" i="2"/>
  <c r="C829" i="2"/>
  <c r="C828" i="2"/>
  <c r="C827" i="2"/>
  <c r="C826" i="2"/>
  <c r="C825" i="2"/>
  <c r="C824" i="2"/>
  <c r="C823" i="2"/>
  <c r="C822" i="2"/>
  <c r="C821" i="2"/>
  <c r="C820" i="2"/>
  <c r="C819" i="2"/>
  <c r="C818" i="2"/>
  <c r="C817" i="2"/>
  <c r="C816" i="2"/>
  <c r="C815" i="2"/>
  <c r="C814" i="2"/>
  <c r="C813" i="2"/>
  <c r="C812" i="2"/>
  <c r="C811" i="2"/>
  <c r="C810" i="2"/>
  <c r="C809" i="2"/>
  <c r="C808" i="2"/>
  <c r="C807" i="2"/>
  <c r="C806" i="2"/>
  <c r="C805" i="2"/>
  <c r="C804" i="2"/>
  <c r="C803" i="2"/>
  <c r="C802" i="2"/>
  <c r="C801" i="2"/>
  <c r="C800" i="2"/>
  <c r="C799" i="2"/>
  <c r="C798" i="2"/>
  <c r="C797" i="2"/>
  <c r="C796" i="2"/>
  <c r="C795" i="2"/>
  <c r="C794" i="2"/>
  <c r="C793" i="2"/>
  <c r="C792" i="2"/>
  <c r="C791" i="2"/>
  <c r="C790" i="2"/>
  <c r="C789" i="2"/>
  <c r="C788" i="2"/>
  <c r="C787" i="2"/>
  <c r="C786" i="2"/>
  <c r="C785" i="2"/>
  <c r="C784" i="2"/>
  <c r="C783" i="2"/>
  <c r="C782" i="2"/>
  <c r="C781" i="2"/>
  <c r="C780" i="2"/>
  <c r="C779" i="2"/>
  <c r="C778" i="2"/>
  <c r="C777" i="2"/>
  <c r="C776" i="2"/>
  <c r="C775" i="2"/>
  <c r="C774" i="2"/>
  <c r="C773" i="2"/>
  <c r="C772" i="2"/>
  <c r="C771" i="2"/>
  <c r="C770" i="2"/>
  <c r="C769" i="2"/>
  <c r="C768" i="2"/>
  <c r="C767" i="2"/>
  <c r="C766" i="2"/>
  <c r="C765" i="2"/>
  <c r="C764" i="2"/>
  <c r="C763" i="2"/>
  <c r="C762" i="2"/>
  <c r="C761" i="2"/>
  <c r="C760" i="2"/>
  <c r="C759" i="2"/>
  <c r="C758" i="2"/>
  <c r="C757" i="2"/>
  <c r="C756" i="2"/>
  <c r="C755" i="2"/>
  <c r="C754" i="2"/>
  <c r="C753" i="2"/>
  <c r="C752" i="2"/>
  <c r="C751" i="2"/>
  <c r="C750" i="2"/>
  <c r="C749" i="2"/>
  <c r="C748" i="2"/>
  <c r="C747" i="2"/>
  <c r="C746" i="2"/>
  <c r="C745" i="2"/>
  <c r="C744" i="2"/>
  <c r="C743" i="2"/>
  <c r="C742" i="2"/>
  <c r="C741" i="2"/>
  <c r="C740" i="2"/>
  <c r="C739" i="2"/>
  <c r="C738" i="2"/>
  <c r="C737" i="2"/>
  <c r="C736" i="2"/>
  <c r="C735" i="2"/>
  <c r="C734" i="2"/>
  <c r="C733" i="2"/>
  <c r="C732" i="2"/>
  <c r="C731" i="2"/>
  <c r="C730" i="2"/>
  <c r="C729" i="2"/>
  <c r="C728" i="2"/>
  <c r="C727" i="2"/>
  <c r="C726" i="2"/>
  <c r="C725" i="2"/>
  <c r="C724" i="2"/>
  <c r="C723" i="2"/>
  <c r="C722" i="2"/>
  <c r="C721" i="2"/>
  <c r="C720" i="2"/>
  <c r="C719" i="2"/>
  <c r="C718" i="2"/>
  <c r="C717" i="2"/>
  <c r="C716" i="2"/>
  <c r="C715" i="2"/>
  <c r="C714" i="2"/>
  <c r="C713" i="2"/>
  <c r="C712" i="2"/>
  <c r="C711" i="2"/>
  <c r="C710" i="2"/>
  <c r="C709" i="2"/>
  <c r="C708" i="2"/>
  <c r="C707" i="2"/>
  <c r="C706" i="2"/>
  <c r="C705" i="2"/>
  <c r="C704" i="2"/>
  <c r="C703" i="2"/>
  <c r="C702" i="2"/>
  <c r="C701" i="2"/>
  <c r="C700" i="2"/>
  <c r="C699" i="2"/>
  <c r="C698" i="2"/>
  <c r="C697" i="2"/>
  <c r="C696" i="2"/>
  <c r="C695" i="2"/>
  <c r="C694" i="2"/>
  <c r="C693" i="2"/>
  <c r="C692" i="2"/>
  <c r="C691" i="2"/>
  <c r="C690" i="2"/>
  <c r="C689" i="2"/>
  <c r="C688" i="2"/>
  <c r="C687" i="2"/>
  <c r="C686" i="2"/>
  <c r="C685" i="2"/>
  <c r="C684" i="2"/>
  <c r="C683" i="2"/>
  <c r="C682" i="2"/>
  <c r="C681" i="2"/>
  <c r="C680" i="2"/>
  <c r="C679" i="2"/>
  <c r="C678" i="2"/>
  <c r="C677" i="2"/>
  <c r="C676" i="2"/>
  <c r="C675" i="2"/>
  <c r="C674" i="2"/>
  <c r="C673" i="2"/>
  <c r="C672" i="2"/>
  <c r="C671" i="2"/>
  <c r="C669" i="2"/>
  <c r="C668" i="2"/>
  <c r="C667" i="2"/>
  <c r="C666" i="2"/>
  <c r="C664" i="2"/>
  <c r="C663" i="2"/>
  <c r="C662" i="2"/>
  <c r="C661" i="2"/>
  <c r="C660" i="2"/>
  <c r="C659" i="2"/>
  <c r="C658" i="2"/>
  <c r="C657" i="2"/>
  <c r="C656" i="2"/>
  <c r="C655" i="2"/>
  <c r="C654" i="2"/>
  <c r="C653" i="2"/>
  <c r="C652" i="2"/>
  <c r="C651" i="2"/>
  <c r="C650" i="2"/>
  <c r="C649" i="2"/>
  <c r="C648" i="2"/>
  <c r="C647" i="2"/>
  <c r="C646" i="2"/>
  <c r="C645" i="2"/>
  <c r="C644" i="2"/>
  <c r="C643" i="2"/>
  <c r="C642" i="2"/>
  <c r="C641" i="2"/>
  <c r="C640" i="2"/>
  <c r="C639" i="2"/>
  <c r="C638" i="2"/>
  <c r="C637" i="2"/>
  <c r="C636" i="2"/>
  <c r="C635" i="2"/>
  <c r="C634" i="2"/>
  <c r="C633" i="2"/>
  <c r="C632" i="2"/>
  <c r="C631" i="2"/>
  <c r="C630" i="2"/>
  <c r="C629" i="2"/>
  <c r="C628" i="2"/>
  <c r="C627" i="2"/>
  <c r="C626" i="2"/>
  <c r="C625" i="2"/>
  <c r="C624" i="2"/>
  <c r="C623" i="2"/>
  <c r="C622" i="2"/>
  <c r="C621" i="2"/>
  <c r="C620" i="2"/>
  <c r="C619" i="2"/>
  <c r="C618" i="2"/>
  <c r="C617" i="2"/>
  <c r="C616" i="2"/>
  <c r="C615" i="2"/>
  <c r="C614" i="2"/>
  <c r="C613" i="2"/>
  <c r="C612" i="2"/>
  <c r="C611" i="2"/>
  <c r="C610" i="2"/>
  <c r="C609" i="2"/>
  <c r="C608" i="2"/>
  <c r="C607" i="2"/>
  <c r="C606" i="2"/>
  <c r="C605" i="2"/>
  <c r="C604" i="2"/>
  <c r="C603" i="2"/>
  <c r="C602" i="2"/>
  <c r="C601" i="2"/>
  <c r="C600" i="2"/>
  <c r="C599" i="2"/>
  <c r="C598" i="2"/>
  <c r="C597" i="2"/>
  <c r="C596" i="2"/>
  <c r="C595" i="2"/>
  <c r="C594" i="2"/>
  <c r="C593" i="2"/>
  <c r="C592" i="2"/>
  <c r="C591" i="2"/>
  <c r="C590" i="2"/>
  <c r="C589" i="2"/>
  <c r="C588" i="2"/>
  <c r="C587" i="2"/>
  <c r="C586" i="2"/>
  <c r="C585" i="2"/>
  <c r="C584" i="2"/>
  <c r="C583" i="2"/>
  <c r="C582" i="2"/>
  <c r="C581" i="2"/>
  <c r="C580" i="2"/>
  <c r="C579" i="2"/>
  <c r="C578" i="2"/>
  <c r="C577" i="2"/>
  <c r="C576" i="2"/>
  <c r="C575" i="2"/>
  <c r="C574" i="2"/>
  <c r="C573" i="2"/>
  <c r="C572" i="2"/>
  <c r="C571" i="2"/>
  <c r="C570" i="2"/>
  <c r="C569" i="2"/>
  <c r="C568" i="2"/>
  <c r="C567" i="2"/>
  <c r="C566" i="2"/>
  <c r="C565" i="2"/>
  <c r="C564" i="2"/>
  <c r="C563" i="2"/>
  <c r="C562" i="2"/>
  <c r="C561" i="2"/>
  <c r="C560" i="2"/>
  <c r="C559" i="2"/>
  <c r="C558" i="2"/>
  <c r="C557" i="2"/>
  <c r="C556" i="2"/>
  <c r="C555" i="2"/>
  <c r="C554" i="2"/>
  <c r="C553" i="2"/>
  <c r="C552" i="2"/>
  <c r="C551" i="2"/>
  <c r="C550" i="2"/>
  <c r="C549" i="2"/>
  <c r="C548" i="2"/>
  <c r="C547" i="2"/>
  <c r="C546" i="2"/>
  <c r="C545" i="2"/>
  <c r="C544" i="2"/>
  <c r="C543" i="2"/>
  <c r="C542" i="2"/>
  <c r="C541" i="2"/>
  <c r="C540" i="2"/>
  <c r="C539" i="2"/>
  <c r="C538" i="2"/>
  <c r="C537" i="2"/>
  <c r="C536" i="2"/>
  <c r="C535" i="2"/>
  <c r="C534" i="2"/>
  <c r="C533" i="2"/>
  <c r="C532" i="2"/>
  <c r="C531" i="2"/>
  <c r="C530" i="2"/>
  <c r="C529" i="2"/>
  <c r="C528" i="2"/>
  <c r="C527" i="2"/>
  <c r="C526" i="2"/>
  <c r="C525" i="2"/>
  <c r="C524" i="2"/>
  <c r="C523" i="2"/>
  <c r="C522" i="2"/>
  <c r="C521" i="2"/>
  <c r="C520" i="2"/>
  <c r="C519" i="2"/>
  <c r="C518" i="2"/>
  <c r="C517" i="2"/>
  <c r="C516" i="2"/>
  <c r="C515" i="2"/>
  <c r="C514" i="2"/>
  <c r="C513" i="2"/>
  <c r="C512" i="2"/>
  <c r="C511" i="2"/>
  <c r="C510" i="2"/>
  <c r="C509" i="2"/>
  <c r="C508" i="2"/>
  <c r="C507" i="2"/>
  <c r="C506" i="2"/>
  <c r="C505" i="2"/>
  <c r="C504" i="2"/>
  <c r="C503" i="2"/>
  <c r="C502" i="2"/>
  <c r="C501" i="2"/>
  <c r="C500" i="2"/>
  <c r="C499" i="2"/>
  <c r="C498" i="2"/>
  <c r="C497" i="2"/>
  <c r="C496" i="2"/>
  <c r="C495" i="2"/>
  <c r="C494" i="2"/>
  <c r="C493" i="2"/>
  <c r="C492" i="2"/>
  <c r="C491" i="2"/>
  <c r="C490" i="2"/>
  <c r="C489" i="2"/>
  <c r="C488" i="2"/>
  <c r="C487" i="2"/>
  <c r="C486" i="2"/>
  <c r="C485" i="2"/>
  <c r="C484" i="2"/>
  <c r="C483" i="2"/>
  <c r="C482" i="2"/>
  <c r="C481" i="2"/>
  <c r="C480" i="2"/>
  <c r="C479" i="2"/>
  <c r="C478" i="2"/>
  <c r="C477" i="2"/>
  <c r="C476" i="2"/>
  <c r="C475" i="2"/>
  <c r="C474" i="2"/>
  <c r="C473" i="2"/>
  <c r="C472" i="2"/>
  <c r="C471" i="2"/>
  <c r="C470" i="2"/>
  <c r="C469" i="2"/>
  <c r="C468" i="2"/>
  <c r="C466" i="2"/>
  <c r="C465" i="2"/>
  <c r="C464" i="2"/>
  <c r="C463" i="2"/>
  <c r="C462" i="2"/>
  <c r="C461" i="2"/>
  <c r="C460" i="2"/>
  <c r="C459" i="2"/>
  <c r="C458" i="2"/>
  <c r="C457" i="2"/>
  <c r="C456" i="2"/>
  <c r="C455" i="2"/>
  <c r="C454" i="2"/>
  <c r="C453" i="2"/>
  <c r="C452" i="2"/>
  <c r="C451" i="2"/>
  <c r="C450" i="2"/>
  <c r="C449" i="2"/>
  <c r="C448" i="2"/>
  <c r="C447" i="2"/>
  <c r="C446" i="2"/>
  <c r="C445" i="2"/>
  <c r="C444" i="2"/>
  <c r="C443" i="2"/>
  <c r="C442" i="2"/>
  <c r="C441" i="2"/>
  <c r="C440" i="2"/>
  <c r="C439" i="2"/>
  <c r="C438" i="2"/>
  <c r="C437" i="2"/>
  <c r="C436" i="2"/>
  <c r="C435" i="2"/>
  <c r="C434" i="2"/>
  <c r="C433" i="2"/>
  <c r="C432" i="2"/>
  <c r="C431" i="2"/>
  <c r="C430" i="2"/>
  <c r="C429" i="2"/>
  <c r="C428" i="2"/>
  <c r="C427" i="2"/>
  <c r="C426" i="2"/>
  <c r="C425" i="2"/>
  <c r="C424" i="2"/>
  <c r="C423" i="2"/>
  <c r="C422" i="2"/>
  <c r="C421" i="2"/>
  <c r="C420" i="2"/>
  <c r="C419" i="2"/>
  <c r="C418" i="2"/>
  <c r="C417" i="2"/>
  <c r="C416" i="2"/>
  <c r="C415" i="2"/>
  <c r="C414" i="2"/>
  <c r="C413" i="2"/>
  <c r="C412" i="2"/>
  <c r="C411" i="2"/>
  <c r="C410" i="2"/>
  <c r="C409" i="2"/>
  <c r="C408" i="2"/>
  <c r="C407" i="2"/>
  <c r="C406" i="2"/>
  <c r="C405" i="2"/>
  <c r="C404" i="2"/>
  <c r="C403" i="2"/>
  <c r="C402" i="2"/>
  <c r="C401" i="2"/>
  <c r="C400" i="2"/>
  <c r="C399" i="2"/>
  <c r="C398" i="2"/>
  <c r="C397" i="2"/>
  <c r="C396" i="2"/>
  <c r="C395" i="2"/>
  <c r="C394" i="2"/>
  <c r="C393" i="2"/>
  <c r="C392" i="2"/>
  <c r="C391" i="2"/>
  <c r="C390" i="2"/>
  <c r="C389" i="2"/>
  <c r="C388" i="2"/>
  <c r="C387" i="2"/>
  <c r="C386" i="2"/>
  <c r="C385" i="2"/>
  <c r="C383" i="2"/>
  <c r="C382" i="2"/>
  <c r="C381" i="2"/>
  <c r="C380" i="2"/>
  <c r="C379" i="2"/>
  <c r="C378" i="2"/>
  <c r="C377" i="2"/>
  <c r="C376" i="2"/>
  <c r="C375" i="2"/>
  <c r="C374" i="2"/>
  <c r="C373" i="2"/>
  <c r="C372" i="2"/>
  <c r="C371" i="2"/>
  <c r="C370" i="2"/>
  <c r="C369" i="2"/>
  <c r="C368" i="2"/>
  <c r="C367" i="2"/>
  <c r="C366" i="2"/>
  <c r="C365" i="2"/>
  <c r="C364" i="2"/>
  <c r="C363" i="2"/>
  <c r="C362" i="2"/>
  <c r="C361" i="2"/>
  <c r="C360" i="2"/>
  <c r="C359" i="2"/>
  <c r="C358" i="2"/>
  <c r="C357" i="2"/>
  <c r="C356" i="2"/>
  <c r="C355" i="2"/>
  <c r="C354" i="2"/>
  <c r="C353" i="2"/>
  <c r="C352" i="2"/>
  <c r="C351" i="2"/>
  <c r="C350" i="2"/>
  <c r="C349" i="2"/>
  <c r="C348" i="2"/>
  <c r="C347" i="2"/>
  <c r="C346" i="2"/>
  <c r="C345" i="2"/>
  <c r="C344" i="2"/>
  <c r="C343" i="2"/>
  <c r="C342" i="2"/>
  <c r="C341" i="2"/>
  <c r="C340" i="2"/>
  <c r="C339" i="2"/>
  <c r="C338" i="2"/>
  <c r="C337" i="2"/>
  <c r="C336" i="2"/>
  <c r="C335" i="2"/>
  <c r="C334" i="2"/>
  <c r="C333" i="2"/>
  <c r="C332" i="2"/>
  <c r="C331" i="2"/>
  <c r="C330" i="2"/>
  <c r="C329" i="2"/>
  <c r="C328" i="2"/>
  <c r="C327" i="2"/>
  <c r="C326" i="2"/>
  <c r="C325" i="2"/>
  <c r="C324" i="2"/>
  <c r="C323" i="2"/>
  <c r="C322" i="2"/>
  <c r="C321" i="2"/>
  <c r="C320" i="2"/>
  <c r="C319" i="2"/>
  <c r="C318" i="2"/>
  <c r="C317" i="2"/>
  <c r="C316" i="2"/>
  <c r="C315" i="2"/>
  <c r="C314" i="2"/>
  <c r="C313" i="2"/>
  <c r="C312" i="2"/>
  <c r="C311" i="2"/>
  <c r="C310" i="2"/>
  <c r="C309" i="2"/>
  <c r="C308" i="2"/>
  <c r="C307" i="2"/>
  <c r="C306" i="2"/>
  <c r="C305" i="2"/>
  <c r="C304" i="2"/>
  <c r="C303" i="2"/>
  <c r="C302" i="2"/>
  <c r="C301" i="2"/>
  <c r="C300" i="2"/>
  <c r="C299" i="2"/>
  <c r="C298" i="2"/>
  <c r="C297" i="2"/>
  <c r="C296" i="2"/>
  <c r="C295" i="2"/>
  <c r="C294" i="2"/>
  <c r="C293" i="2"/>
  <c r="C292" i="2"/>
  <c r="C291" i="2"/>
  <c r="C290" i="2"/>
  <c r="C289" i="2"/>
  <c r="C288" i="2"/>
  <c r="C287" i="2"/>
  <c r="C286" i="2"/>
  <c r="C285" i="2"/>
  <c r="C284" i="2"/>
  <c r="C283" i="2"/>
  <c r="C282" i="2"/>
  <c r="C281" i="2"/>
  <c r="C280" i="2"/>
  <c r="C279" i="2"/>
  <c r="C278" i="2"/>
  <c r="C277" i="2"/>
  <c r="C276" i="2"/>
  <c r="C275" i="2"/>
  <c r="C274" i="2"/>
  <c r="C273" i="2"/>
  <c r="C272" i="2"/>
  <c r="C271" i="2"/>
  <c r="C270" i="2"/>
  <c r="C269" i="2"/>
  <c r="C268" i="2"/>
  <c r="C267" i="2"/>
  <c r="C266" i="2"/>
  <c r="C265" i="2"/>
  <c r="C264" i="2"/>
  <c r="C263" i="2"/>
  <c r="C262" i="2"/>
  <c r="C261" i="2"/>
  <c r="C260" i="2"/>
  <c r="C259" i="2"/>
  <c r="C258" i="2"/>
  <c r="C257" i="2"/>
  <c r="A2" i="2"/>
  <c r="P6" i="21" l="1"/>
  <c r="Q6" i="21" s="1"/>
  <c r="P7" i="21"/>
  <c r="Q7" i="21" s="1"/>
  <c r="P8" i="21"/>
  <c r="P9" i="21"/>
  <c r="Q9" i="21" s="1"/>
  <c r="P10" i="21"/>
  <c r="Q10" i="21" s="1"/>
  <c r="P11" i="21"/>
  <c r="Q11" i="21" s="1"/>
  <c r="P12" i="21"/>
  <c r="P13" i="21"/>
  <c r="Q13" i="21" s="1"/>
  <c r="P14" i="21"/>
  <c r="Q14" i="21" s="1"/>
  <c r="P15" i="21"/>
  <c r="Q15" i="21" s="1"/>
  <c r="P16" i="21"/>
  <c r="Q16" i="21" s="1"/>
  <c r="P17" i="21"/>
  <c r="Q17" i="21" s="1"/>
  <c r="P18" i="21"/>
  <c r="Q18" i="21" s="1"/>
  <c r="P19" i="21"/>
  <c r="Q19" i="21" s="1"/>
  <c r="P20" i="21"/>
  <c r="Q20" i="21" s="1"/>
  <c r="P21" i="21"/>
  <c r="Q21" i="21" s="1"/>
  <c r="P22" i="21"/>
  <c r="Q22" i="21" s="1"/>
  <c r="P23" i="21"/>
  <c r="Q23" i="21" s="1"/>
  <c r="P24" i="21"/>
  <c r="Q24" i="21" s="1"/>
  <c r="P25" i="21"/>
  <c r="Q25" i="21" s="1"/>
  <c r="P26" i="21"/>
  <c r="Q26" i="21" s="1"/>
  <c r="P27" i="21"/>
  <c r="Q27" i="21" s="1"/>
  <c r="P28" i="21"/>
  <c r="Q28" i="21" s="1"/>
  <c r="P29" i="21"/>
  <c r="Q29" i="21" s="1"/>
  <c r="P30" i="21"/>
  <c r="Q30" i="21" s="1"/>
  <c r="P31" i="21"/>
  <c r="Q31" i="21" s="1"/>
  <c r="P32" i="21"/>
  <c r="Q32" i="21" s="1"/>
  <c r="P33" i="21"/>
  <c r="Q33" i="21" s="1"/>
  <c r="P34" i="21"/>
  <c r="Q34" i="21" s="1"/>
  <c r="P35" i="21"/>
  <c r="Q35" i="21" s="1"/>
  <c r="P36" i="21"/>
  <c r="Q36" i="21" s="1"/>
  <c r="P37" i="21"/>
  <c r="Q37" i="21" s="1"/>
  <c r="P38" i="21"/>
  <c r="Q38" i="21" s="1"/>
  <c r="P39" i="21"/>
  <c r="Q39" i="21" s="1"/>
  <c r="P40" i="21"/>
  <c r="Q40" i="21" s="1"/>
  <c r="P41" i="21"/>
  <c r="Q41" i="21" s="1"/>
  <c r="P42" i="21"/>
  <c r="Q42" i="21" s="1"/>
  <c r="P43" i="21"/>
  <c r="Q43" i="21" s="1"/>
  <c r="D7" i="21"/>
  <c r="D8" i="21"/>
  <c r="D9" i="21"/>
  <c r="D10" i="21"/>
  <c r="D11" i="21"/>
  <c r="D12" i="21"/>
  <c r="D13" i="21"/>
  <c r="D14" i="21"/>
  <c r="D15" i="21"/>
  <c r="D16" i="21"/>
  <c r="D17" i="21"/>
  <c r="D18" i="21"/>
  <c r="D19" i="21"/>
  <c r="D20" i="21"/>
  <c r="D21" i="21"/>
  <c r="D22" i="21"/>
  <c r="D23" i="21"/>
  <c r="D24" i="21"/>
  <c r="D25" i="21"/>
  <c r="D26" i="21"/>
  <c r="D27" i="21"/>
  <c r="D28" i="21"/>
  <c r="D29" i="21"/>
  <c r="D30" i="21"/>
  <c r="D31" i="21"/>
  <c r="D32" i="21"/>
  <c r="D33" i="21"/>
  <c r="D34" i="21"/>
  <c r="D35" i="21"/>
  <c r="D36" i="21"/>
  <c r="D37" i="21"/>
  <c r="D38" i="21"/>
  <c r="D39" i="21"/>
  <c r="D40" i="21"/>
  <c r="D41" i="21"/>
  <c r="D42" i="21"/>
  <c r="D43" i="21"/>
  <c r="D44" i="21"/>
  <c r="D45" i="21"/>
  <c r="D46" i="21"/>
  <c r="D47" i="21"/>
  <c r="D48" i="21"/>
  <c r="D49" i="21"/>
  <c r="D50" i="21"/>
  <c r="D51" i="21"/>
  <c r="D52" i="21"/>
  <c r="D53" i="21"/>
  <c r="D54" i="21"/>
  <c r="D55" i="21"/>
  <c r="D56" i="21"/>
  <c r="D57" i="21"/>
  <c r="D58" i="21"/>
  <c r="D59" i="21"/>
  <c r="D60" i="21"/>
  <c r="D61" i="21"/>
  <c r="D62" i="21"/>
  <c r="D63" i="21"/>
  <c r="D64" i="21"/>
  <c r="D65" i="21"/>
  <c r="D66" i="21"/>
  <c r="D67" i="21"/>
  <c r="D68" i="21"/>
  <c r="D69" i="21"/>
  <c r="D70" i="21"/>
  <c r="D71" i="21"/>
  <c r="D72" i="21"/>
  <c r="D73" i="21"/>
  <c r="D74" i="21"/>
  <c r="D75" i="21"/>
  <c r="D76" i="21"/>
  <c r="D77" i="21"/>
  <c r="D78" i="21"/>
  <c r="D79" i="21"/>
  <c r="D80" i="21"/>
  <c r="D81" i="21"/>
  <c r="D82" i="21"/>
  <c r="D83" i="21"/>
  <c r="D84" i="21"/>
  <c r="D85" i="21"/>
  <c r="D86" i="21"/>
  <c r="D87" i="21"/>
  <c r="D88" i="21"/>
  <c r="D89" i="21"/>
  <c r="D90" i="21"/>
  <c r="D91" i="21"/>
  <c r="D92" i="21"/>
  <c r="D93" i="21"/>
  <c r="D94" i="21"/>
  <c r="D95" i="21"/>
  <c r="D96" i="21"/>
  <c r="D97" i="21"/>
  <c r="D98" i="21"/>
  <c r="D99" i="21"/>
  <c r="D100" i="21"/>
  <c r="D101" i="21"/>
  <c r="D102" i="21"/>
  <c r="D103" i="21"/>
  <c r="D104" i="21"/>
  <c r="D105" i="21"/>
  <c r="D106" i="21"/>
  <c r="D107" i="21"/>
  <c r="D108" i="21"/>
  <c r="D109" i="21"/>
  <c r="D110" i="21"/>
  <c r="D111" i="21"/>
  <c r="D112" i="21"/>
  <c r="D113" i="21"/>
  <c r="D114" i="21"/>
  <c r="D115" i="21"/>
  <c r="D116" i="21"/>
  <c r="D117" i="21"/>
  <c r="D118" i="21"/>
  <c r="D119" i="21"/>
  <c r="D120" i="21"/>
  <c r="D121" i="21"/>
  <c r="D122" i="21"/>
  <c r="D123" i="21"/>
  <c r="D124" i="21"/>
  <c r="D125" i="21"/>
  <c r="D126" i="21"/>
  <c r="D127" i="21"/>
  <c r="D128" i="21"/>
  <c r="D129" i="21"/>
  <c r="D130" i="21"/>
  <c r="D6" i="21"/>
  <c r="E7" i="21"/>
  <c r="E8" i="21"/>
  <c r="E9" i="21"/>
  <c r="E10" i="21"/>
  <c r="E11" i="21"/>
  <c r="E12" i="21"/>
  <c r="E13" i="21"/>
  <c r="E14" i="21"/>
  <c r="E15" i="21"/>
  <c r="E16" i="21"/>
  <c r="E17" i="21"/>
  <c r="E18" i="21"/>
  <c r="E19" i="21"/>
  <c r="E20" i="21"/>
  <c r="E21" i="21"/>
  <c r="E22" i="21"/>
  <c r="E23" i="21"/>
  <c r="E24" i="21"/>
  <c r="E25" i="21"/>
  <c r="E26" i="21"/>
  <c r="E27" i="21"/>
  <c r="E28" i="21"/>
  <c r="E29" i="21"/>
  <c r="E30" i="21"/>
  <c r="E31" i="21"/>
  <c r="E32" i="21"/>
  <c r="E33" i="21"/>
  <c r="E34" i="21"/>
  <c r="E35" i="21"/>
  <c r="E36" i="21"/>
  <c r="E37" i="21"/>
  <c r="E38" i="21"/>
  <c r="E39" i="21"/>
  <c r="E40" i="21"/>
  <c r="E41" i="21"/>
  <c r="E42" i="21"/>
  <c r="E43" i="21"/>
  <c r="E44" i="21"/>
  <c r="E45" i="21"/>
  <c r="E46" i="21"/>
  <c r="E47" i="21"/>
  <c r="E48" i="21"/>
  <c r="E49" i="21"/>
  <c r="E50" i="21"/>
  <c r="E51" i="21"/>
  <c r="E52" i="21"/>
  <c r="E53" i="21"/>
  <c r="E54" i="21"/>
  <c r="E55" i="21"/>
  <c r="E56" i="21"/>
  <c r="E57" i="21"/>
  <c r="E58" i="21"/>
  <c r="E59" i="21"/>
  <c r="E60" i="21"/>
  <c r="E61" i="21"/>
  <c r="E62" i="21"/>
  <c r="E63" i="21"/>
  <c r="E64" i="21"/>
  <c r="E65" i="21"/>
  <c r="E66" i="21"/>
  <c r="E67" i="21"/>
  <c r="E68" i="21"/>
  <c r="E69" i="21"/>
  <c r="E70" i="21"/>
  <c r="E71" i="21"/>
  <c r="E72" i="21"/>
  <c r="E73" i="21"/>
  <c r="E74" i="21"/>
  <c r="E75" i="21"/>
  <c r="E76" i="21"/>
  <c r="E77" i="21"/>
  <c r="E78" i="21"/>
  <c r="E79" i="21"/>
  <c r="E80" i="21"/>
  <c r="E81" i="21"/>
  <c r="E82" i="21"/>
  <c r="E83" i="21"/>
  <c r="E84" i="21"/>
  <c r="E85" i="21"/>
  <c r="E86" i="21"/>
  <c r="E87" i="21"/>
  <c r="E88" i="21"/>
  <c r="E89" i="21"/>
  <c r="E90" i="21"/>
  <c r="E91" i="21"/>
  <c r="E92" i="21"/>
  <c r="E93" i="21"/>
  <c r="E94" i="21"/>
  <c r="E95" i="21"/>
  <c r="E96" i="21"/>
  <c r="E97" i="21"/>
  <c r="E98" i="21"/>
  <c r="E99" i="21"/>
  <c r="E100" i="21"/>
  <c r="E101" i="21"/>
  <c r="E102" i="21"/>
  <c r="E103" i="21"/>
  <c r="E104" i="21"/>
  <c r="E105" i="21"/>
  <c r="E106" i="21"/>
  <c r="E107" i="21"/>
  <c r="E108" i="21"/>
  <c r="E109" i="21"/>
  <c r="E110" i="21"/>
  <c r="E111" i="21"/>
  <c r="E112" i="21"/>
  <c r="E113" i="21"/>
  <c r="E114" i="21"/>
  <c r="E115" i="21"/>
  <c r="E116" i="21"/>
  <c r="E117" i="21"/>
  <c r="E118" i="21"/>
  <c r="E119" i="21"/>
  <c r="E120" i="21"/>
  <c r="E121" i="21"/>
  <c r="E122" i="21"/>
  <c r="E123" i="21"/>
  <c r="E124" i="21"/>
  <c r="E125" i="21"/>
  <c r="E126" i="21"/>
  <c r="E127" i="21"/>
  <c r="E128" i="21"/>
  <c r="E129" i="21"/>
  <c r="E130" i="21"/>
  <c r="E6" i="21"/>
  <c r="C31" i="2"/>
  <c r="C384" i="2"/>
  <c r="C467" i="2"/>
  <c r="C665" i="2"/>
  <c r="C670" i="2"/>
  <c r="C920" i="2"/>
  <c r="C921" i="2"/>
  <c r="C922" i="2"/>
  <c r="C923" i="2"/>
  <c r="C924" i="2"/>
  <c r="C925" i="2"/>
  <c r="C926" i="2"/>
  <c r="C927" i="2"/>
  <c r="C928" i="2"/>
  <c r="C929" i="2"/>
  <c r="C930" i="2"/>
  <c r="C931" i="2"/>
  <c r="C932" i="2"/>
  <c r="C933" i="2"/>
  <c r="C934" i="2"/>
  <c r="C935" i="2"/>
  <c r="C936" i="2"/>
  <c r="C937" i="2"/>
  <c r="C938" i="2"/>
  <c r="C939" i="2"/>
  <c r="C940" i="2"/>
  <c r="C941" i="2"/>
  <c r="C942" i="2"/>
  <c r="C943" i="2"/>
  <c r="C944" i="2"/>
  <c r="C945" i="2"/>
  <c r="C946" i="2"/>
  <c r="C947" i="2"/>
  <c r="C948" i="2"/>
  <c r="C949" i="2"/>
  <c r="C950" i="2"/>
  <c r="C951" i="2"/>
  <c r="C952" i="2"/>
  <c r="C953" i="2"/>
  <c r="C954" i="2"/>
  <c r="C955" i="2"/>
  <c r="C956" i="2"/>
  <c r="C957" i="2"/>
  <c r="C958" i="2"/>
  <c r="C959" i="2"/>
  <c r="C960" i="2"/>
  <c r="C961" i="2"/>
  <c r="C962" i="2"/>
  <c r="C963" i="2"/>
  <c r="C964" i="2"/>
  <c r="C965" i="2"/>
  <c r="C966" i="2"/>
  <c r="C967" i="2"/>
  <c r="C968" i="2"/>
  <c r="C969" i="2"/>
  <c r="C970" i="2"/>
  <c r="C971" i="2"/>
  <c r="C972" i="2"/>
  <c r="C973" i="2"/>
  <c r="C974" i="2"/>
  <c r="C975" i="2"/>
  <c r="C976" i="2"/>
  <c r="C977" i="2"/>
  <c r="C978" i="2"/>
  <c r="C979" i="2"/>
  <c r="C980" i="2"/>
  <c r="C981" i="2"/>
  <c r="C982" i="2"/>
  <c r="C983" i="2"/>
  <c r="C984" i="2"/>
  <c r="C985" i="2"/>
  <c r="C986" i="2"/>
  <c r="C987" i="2"/>
  <c r="C988" i="2"/>
  <c r="C989" i="2"/>
  <c r="C990" i="2"/>
  <c r="C991" i="2"/>
  <c r="C992" i="2"/>
  <c r="C993" i="2"/>
  <c r="C994" i="2"/>
  <c r="C995" i="2"/>
  <c r="C996" i="2"/>
  <c r="C997" i="2"/>
  <c r="C998" i="2"/>
  <c r="C999" i="2"/>
  <c r="C1000" i="2"/>
  <c r="C1001" i="2"/>
  <c r="C1002" i="2"/>
  <c r="C1003" i="2"/>
  <c r="C1004" i="2"/>
  <c r="C1005" i="2"/>
  <c r="C1006" i="2"/>
  <c r="C1007" i="2"/>
  <c r="C1008" i="2"/>
  <c r="C1009" i="2"/>
  <c r="C1010" i="2"/>
  <c r="C1011" i="2"/>
  <c r="C1012" i="2"/>
  <c r="C1013" i="2"/>
  <c r="C1014" i="2"/>
  <c r="C1015" i="2"/>
  <c r="C1016" i="2"/>
  <c r="C1017" i="2"/>
  <c r="C1018" i="2"/>
  <c r="C1019" i="2"/>
  <c r="C1020" i="2"/>
  <c r="C1021" i="2"/>
  <c r="C1022" i="2"/>
  <c r="C1023" i="2"/>
  <c r="C1024" i="2"/>
  <c r="C1025" i="2"/>
  <c r="C1026" i="2"/>
  <c r="C1027" i="2"/>
  <c r="C1028" i="2"/>
  <c r="C1029" i="2"/>
  <c r="C1030" i="2"/>
  <c r="C1031" i="2"/>
  <c r="C1032" i="2"/>
  <c r="C1033" i="2"/>
  <c r="C1034" i="2"/>
  <c r="C1035" i="2"/>
  <c r="C1036" i="2"/>
  <c r="C1037" i="2"/>
  <c r="C1038" i="2"/>
  <c r="C1039" i="2"/>
  <c r="C1040" i="2"/>
  <c r="C1041" i="2"/>
  <c r="C1042" i="2"/>
  <c r="C1043" i="2"/>
  <c r="C1044" i="2"/>
  <c r="C1045" i="2"/>
  <c r="C1046" i="2"/>
  <c r="C1047" i="2"/>
  <c r="C1048" i="2"/>
  <c r="C1049" i="2"/>
  <c r="C1050" i="2"/>
  <c r="C1051" i="2"/>
  <c r="C1052" i="2"/>
  <c r="C1053" i="2"/>
  <c r="C1054" i="2"/>
  <c r="C1055" i="2"/>
  <c r="C1056" i="2"/>
  <c r="C1057" i="2"/>
  <c r="C1058" i="2"/>
  <c r="C1059" i="2"/>
  <c r="C1060" i="2"/>
  <c r="C1061" i="2"/>
  <c r="C1062" i="2"/>
  <c r="C1063" i="2"/>
  <c r="C1064" i="2"/>
  <c r="C1065" i="2"/>
  <c r="C1066" i="2"/>
  <c r="C1067" i="2"/>
  <c r="C1068" i="2"/>
  <c r="C1069" i="2"/>
  <c r="C1070" i="2"/>
  <c r="C1071" i="2"/>
  <c r="C1072" i="2"/>
  <c r="C1073" i="2"/>
  <c r="C1074" i="2"/>
  <c r="C1075" i="2"/>
  <c r="C1076" i="2"/>
  <c r="C1077" i="2"/>
  <c r="C1078" i="2"/>
  <c r="C1079" i="2"/>
  <c r="C1080" i="2"/>
  <c r="C1081" i="2"/>
  <c r="C1082" i="2"/>
  <c r="C1083" i="2"/>
  <c r="C1084" i="2"/>
  <c r="C1085" i="2"/>
  <c r="C1086" i="2"/>
  <c r="C1087" i="2"/>
  <c r="C1088" i="2"/>
  <c r="C1089" i="2"/>
  <c r="C1090" i="2"/>
  <c r="C1091" i="2"/>
  <c r="C1092" i="2"/>
  <c r="C1093" i="2"/>
  <c r="C1094" i="2"/>
  <c r="C1095" i="2"/>
  <c r="C1096" i="2"/>
  <c r="C1097" i="2"/>
  <c r="C1098" i="2"/>
  <c r="C1099" i="2"/>
  <c r="C1100" i="2"/>
  <c r="C1101" i="2"/>
  <c r="C1102" i="2"/>
  <c r="C1103" i="2"/>
  <c r="C1104" i="2"/>
  <c r="C1105" i="2"/>
  <c r="C1106" i="2"/>
  <c r="C1107" i="2"/>
  <c r="C1108" i="2"/>
  <c r="C1109" i="2"/>
  <c r="C1110" i="2"/>
  <c r="C1111" i="2"/>
  <c r="C1112" i="2"/>
  <c r="C1204" i="2"/>
  <c r="C1205" i="2"/>
  <c r="C1206" i="2"/>
  <c r="C1207" i="2"/>
  <c r="C1281" i="2"/>
  <c r="C1282" i="2"/>
  <c r="C1283" i="2"/>
  <c r="C1284" i="2"/>
  <c r="C1285" i="2"/>
  <c r="C1286" i="2"/>
  <c r="C1287" i="2"/>
  <c r="C1288" i="2"/>
  <c r="C1289" i="2"/>
  <c r="C1290" i="2"/>
  <c r="C1291" i="2"/>
  <c r="C1292" i="2"/>
  <c r="C1293" i="2"/>
  <c r="C1294" i="2"/>
  <c r="C1295" i="2"/>
  <c r="C1296" i="2"/>
  <c r="C1297" i="2"/>
  <c r="C1298" i="2"/>
  <c r="C1299" i="2"/>
  <c r="C1300" i="2"/>
  <c r="C1301" i="2"/>
  <c r="C1302" i="2"/>
  <c r="C1303" i="2"/>
  <c r="C1304" i="2"/>
  <c r="C1305" i="2"/>
  <c r="C1306" i="2"/>
  <c r="C1307" i="2"/>
  <c r="C1308" i="2"/>
  <c r="C1309" i="2"/>
  <c r="C1310" i="2"/>
  <c r="C1311" i="2"/>
  <c r="C1312" i="2"/>
  <c r="C1313" i="2"/>
  <c r="C1314" i="2"/>
  <c r="C1315" i="2"/>
  <c r="C1316" i="2"/>
  <c r="C1317" i="2"/>
  <c r="C1318" i="2"/>
  <c r="C1319" i="2"/>
  <c r="C1320" i="2"/>
  <c r="C1321" i="2"/>
  <c r="C1322" i="2"/>
  <c r="C1323" i="2"/>
  <c r="C1324" i="2"/>
  <c r="C1325" i="2"/>
  <c r="C1326" i="2"/>
  <c r="C1327" i="2"/>
  <c r="C1328" i="2"/>
  <c r="C1329" i="2"/>
  <c r="C1330" i="2"/>
  <c r="C1331" i="2"/>
  <c r="C1332" i="2"/>
  <c r="C1333" i="2"/>
  <c r="C1334" i="2"/>
  <c r="C1335" i="2"/>
  <c r="C1336" i="2"/>
  <c r="C1337" i="2"/>
  <c r="C1338" i="2"/>
  <c r="C1339" i="2"/>
  <c r="C1340" i="2"/>
  <c r="C1341" i="2"/>
  <c r="C1342" i="2"/>
  <c r="C1343" i="2"/>
  <c r="C1344" i="2"/>
  <c r="C1345" i="2"/>
  <c r="C1346" i="2"/>
  <c r="C1347" i="2"/>
  <c r="C1348" i="2"/>
  <c r="C1349" i="2"/>
  <c r="C1350" i="2"/>
  <c r="C1351" i="2"/>
  <c r="C1352" i="2"/>
  <c r="C1353" i="2"/>
  <c r="C1354" i="2"/>
  <c r="C1355" i="2"/>
  <c r="C1356" i="2"/>
  <c r="C1357" i="2"/>
  <c r="C1358" i="2"/>
  <c r="C1359" i="2"/>
  <c r="C1360" i="2"/>
  <c r="C1361" i="2"/>
  <c r="C1362" i="2"/>
  <c r="C1363" i="2"/>
  <c r="C1364" i="2"/>
  <c r="C1365" i="2"/>
  <c r="C1366" i="2"/>
  <c r="C1367" i="2"/>
  <c r="C1368" i="2"/>
  <c r="C1369" i="2"/>
  <c r="C1370" i="2"/>
  <c r="C1371" i="2"/>
  <c r="C1372" i="2"/>
  <c r="C1373" i="2"/>
  <c r="C1374" i="2"/>
  <c r="C1375" i="2"/>
  <c r="C1376" i="2"/>
  <c r="C1377" i="2"/>
  <c r="C1378" i="2"/>
  <c r="C1379" i="2"/>
  <c r="C1380" i="2"/>
  <c r="C1381" i="2"/>
  <c r="C1382" i="2"/>
  <c r="C1383" i="2"/>
  <c r="C1384" i="2"/>
  <c r="C1385" i="2"/>
  <c r="C1386" i="2"/>
  <c r="C1387" i="2"/>
  <c r="C1388" i="2"/>
  <c r="C1389" i="2"/>
  <c r="C1390" i="2"/>
  <c r="C1391" i="2"/>
  <c r="C1392" i="2"/>
  <c r="C1393" i="2"/>
  <c r="C1394" i="2"/>
  <c r="C1395" i="2"/>
  <c r="C1396" i="2"/>
  <c r="C1397" i="2"/>
  <c r="C1398" i="2"/>
  <c r="C1399" i="2"/>
  <c r="C1400" i="2"/>
  <c r="C1401" i="2"/>
  <c r="C1402" i="2"/>
  <c r="C1403" i="2"/>
  <c r="C1404" i="2"/>
  <c r="C1405" i="2"/>
  <c r="C1406" i="2"/>
  <c r="C1407" i="2"/>
  <c r="C1408" i="2"/>
  <c r="C1409" i="2"/>
  <c r="C1410" i="2"/>
  <c r="C1411" i="2"/>
  <c r="C1412" i="2"/>
  <c r="C1413" i="2"/>
  <c r="C1414" i="2"/>
  <c r="C1415" i="2"/>
  <c r="C1416" i="2"/>
  <c r="C1417" i="2"/>
  <c r="C1418" i="2"/>
  <c r="C1419" i="2"/>
  <c r="C1420" i="2"/>
  <c r="C1421" i="2"/>
  <c r="C1422" i="2"/>
  <c r="C1423" i="2"/>
  <c r="C1424" i="2"/>
  <c r="C1425" i="2"/>
  <c r="C1426" i="2"/>
  <c r="C1427" i="2"/>
  <c r="C1428" i="2"/>
  <c r="C1429" i="2"/>
  <c r="C1430" i="2"/>
  <c r="C1431" i="2"/>
  <c r="C1432" i="2"/>
  <c r="C1433" i="2"/>
  <c r="C1434" i="2"/>
  <c r="C1435" i="2"/>
  <c r="C1436" i="2"/>
  <c r="C1437" i="2"/>
  <c r="C1438" i="2"/>
  <c r="C1439" i="2"/>
  <c r="C1440" i="2"/>
  <c r="C1441" i="2"/>
  <c r="C1442" i="2"/>
  <c r="C1443" i="2"/>
  <c r="C1444" i="2"/>
  <c r="C1445" i="2"/>
  <c r="C1446" i="2"/>
  <c r="C1447" i="2"/>
  <c r="C1448" i="2"/>
  <c r="C1449" i="2"/>
  <c r="C1450" i="2"/>
  <c r="C1451" i="2"/>
  <c r="C1452" i="2"/>
  <c r="C1453" i="2"/>
  <c r="C1454" i="2"/>
  <c r="C1455" i="2"/>
  <c r="C1456" i="2"/>
  <c r="C1457" i="2"/>
  <c r="C1458" i="2"/>
  <c r="C1459" i="2"/>
  <c r="C1460" i="2"/>
  <c r="C1461" i="2"/>
  <c r="C1462" i="2"/>
  <c r="C1463" i="2"/>
  <c r="C1464" i="2"/>
  <c r="C1465" i="2"/>
  <c r="C1466" i="2"/>
  <c r="C1467" i="2"/>
  <c r="C1468" i="2"/>
  <c r="C1469" i="2"/>
  <c r="C1470" i="2"/>
  <c r="C1471" i="2"/>
  <c r="C1472" i="2"/>
  <c r="C1473" i="2"/>
  <c r="C1474" i="2"/>
  <c r="C1475" i="2"/>
  <c r="C1476" i="2"/>
  <c r="C1477" i="2"/>
  <c r="C1478" i="2"/>
  <c r="C1479" i="2"/>
  <c r="C1480" i="2"/>
  <c r="C1481" i="2"/>
  <c r="C1482" i="2"/>
  <c r="C1483" i="2"/>
  <c r="C1484" i="2"/>
  <c r="C1485" i="2"/>
  <c r="C1486" i="2"/>
  <c r="C1487" i="2"/>
  <c r="C1488" i="2"/>
  <c r="C1489" i="2"/>
  <c r="C1490" i="2"/>
  <c r="C1491" i="2"/>
  <c r="C1492" i="2"/>
  <c r="C1493" i="2"/>
  <c r="C1494" i="2"/>
  <c r="C1495" i="2"/>
  <c r="C1496" i="2"/>
  <c r="C1497" i="2"/>
  <c r="C1498" i="2"/>
  <c r="C1499" i="2"/>
  <c r="C1500" i="2"/>
  <c r="C1501" i="2"/>
  <c r="C1502" i="2"/>
  <c r="C1503" i="2"/>
  <c r="C1504" i="2"/>
  <c r="C1505" i="2"/>
  <c r="C1506" i="2"/>
  <c r="C1507" i="2"/>
  <c r="C1508" i="2"/>
  <c r="C1509" i="2"/>
  <c r="C1510" i="2"/>
  <c r="C1511" i="2"/>
  <c r="C1512" i="2"/>
  <c r="C1513" i="2"/>
  <c r="C1514" i="2"/>
  <c r="C1515" i="2"/>
  <c r="C1516" i="2"/>
  <c r="C1517" i="2"/>
  <c r="C1518" i="2"/>
  <c r="C1519" i="2"/>
  <c r="C1520" i="2"/>
  <c r="C1521" i="2"/>
  <c r="C1522" i="2"/>
  <c r="C1523" i="2"/>
  <c r="C1524" i="2"/>
  <c r="C1525" i="2"/>
  <c r="C1526" i="2"/>
  <c r="C1527" i="2"/>
  <c r="C1528" i="2"/>
  <c r="C1529" i="2"/>
  <c r="C1530" i="2"/>
  <c r="C1531" i="2"/>
  <c r="C1532" i="2"/>
  <c r="C1533" i="2"/>
  <c r="C1534" i="2"/>
  <c r="C1535" i="2"/>
  <c r="C1536" i="2"/>
  <c r="C1537" i="2"/>
  <c r="C1538" i="2"/>
  <c r="C1539" i="2"/>
  <c r="C1540" i="2"/>
  <c r="C1541" i="2"/>
  <c r="C1542" i="2"/>
  <c r="C1543" i="2"/>
  <c r="C1544" i="2"/>
  <c r="C1545" i="2"/>
  <c r="C1546" i="2"/>
  <c r="C1547" i="2"/>
  <c r="C1548" i="2"/>
  <c r="C1549" i="2"/>
  <c r="C1550" i="2"/>
  <c r="C1551" i="2"/>
  <c r="C1552" i="2"/>
  <c r="C1553" i="2"/>
  <c r="C1554" i="2"/>
  <c r="C1555" i="2"/>
  <c r="C1556" i="2"/>
  <c r="C1557" i="2"/>
  <c r="C1558" i="2"/>
  <c r="C1559" i="2"/>
  <c r="C1560" i="2"/>
  <c r="C1561" i="2"/>
  <c r="C1562" i="2"/>
  <c r="C1563" i="2"/>
  <c r="C1564" i="2"/>
  <c r="C1565" i="2"/>
  <c r="C1566" i="2"/>
  <c r="C1567" i="2"/>
  <c r="C1568" i="2"/>
  <c r="C1569" i="2"/>
  <c r="C1570" i="2"/>
  <c r="C1571" i="2"/>
  <c r="C1572" i="2"/>
  <c r="C1573" i="2"/>
  <c r="C1574" i="2"/>
  <c r="C1575" i="2"/>
  <c r="C1576" i="2"/>
  <c r="C1577" i="2"/>
  <c r="C1578" i="2"/>
  <c r="C1579" i="2"/>
  <c r="C1580" i="2"/>
  <c r="C1581" i="2"/>
  <c r="C1582" i="2"/>
  <c r="C1583" i="2"/>
  <c r="C1584" i="2"/>
  <c r="C1585" i="2"/>
  <c r="C1586" i="2"/>
  <c r="C1587" i="2"/>
  <c r="C1588" i="2"/>
  <c r="C1589" i="2"/>
  <c r="C1590" i="2"/>
  <c r="C1591" i="2"/>
  <c r="C1592" i="2"/>
  <c r="C1593" i="2"/>
  <c r="C1594" i="2"/>
  <c r="C1595" i="2"/>
  <c r="C1596" i="2"/>
  <c r="C1597" i="2"/>
  <c r="C1598" i="2"/>
  <c r="C1599" i="2"/>
  <c r="C1600" i="2"/>
  <c r="C1601" i="2"/>
  <c r="C1602" i="2"/>
  <c r="C1603" i="2"/>
  <c r="C1604" i="2"/>
  <c r="C1605" i="2"/>
  <c r="C1606" i="2"/>
  <c r="C1607" i="2"/>
  <c r="C1608" i="2"/>
  <c r="C1609" i="2"/>
  <c r="C1610" i="2"/>
  <c r="C1611" i="2"/>
  <c r="C1612" i="2"/>
  <c r="C1613" i="2"/>
  <c r="C1614" i="2"/>
  <c r="C1615" i="2"/>
  <c r="C1616" i="2"/>
  <c r="C1617" i="2"/>
  <c r="C1618" i="2"/>
  <c r="C1619" i="2"/>
  <c r="C1620" i="2"/>
  <c r="C1621" i="2"/>
  <c r="C1622" i="2"/>
  <c r="C1623" i="2"/>
  <c r="C1624" i="2"/>
  <c r="C1625" i="2"/>
  <c r="C1626" i="2"/>
  <c r="C1627" i="2"/>
  <c r="C1628" i="2"/>
  <c r="C1629" i="2"/>
  <c r="C1630" i="2"/>
  <c r="C1631" i="2"/>
  <c r="C1632" i="2"/>
  <c r="C1633" i="2"/>
  <c r="C1634" i="2"/>
  <c r="C1635" i="2"/>
  <c r="C1636" i="2"/>
  <c r="C1637" i="2"/>
  <c r="C1638" i="2"/>
  <c r="C1639" i="2"/>
  <c r="C1640" i="2"/>
  <c r="C1641" i="2"/>
  <c r="C1642" i="2"/>
  <c r="C1643" i="2"/>
  <c r="C1644" i="2"/>
  <c r="C1645" i="2"/>
  <c r="C1646" i="2"/>
  <c r="C1647" i="2"/>
  <c r="C1648" i="2"/>
  <c r="C1649" i="2"/>
  <c r="C1650" i="2"/>
  <c r="C1651" i="2"/>
  <c r="C1652" i="2"/>
  <c r="C1653" i="2"/>
  <c r="C1654" i="2"/>
  <c r="C1655" i="2"/>
  <c r="C1656" i="2"/>
  <c r="C1657" i="2"/>
  <c r="C1658" i="2"/>
  <c r="C1659" i="2"/>
  <c r="C1660" i="2"/>
  <c r="C1661" i="2"/>
  <c r="C1662" i="2"/>
  <c r="C1663" i="2"/>
  <c r="C1664" i="2"/>
  <c r="C1665" i="2"/>
  <c r="C1666" i="2"/>
  <c r="C1667" i="2"/>
  <c r="C1668" i="2"/>
  <c r="C1669" i="2"/>
  <c r="C1670" i="2"/>
  <c r="C1671" i="2"/>
  <c r="C1672" i="2"/>
  <c r="C1673" i="2"/>
  <c r="C1674" i="2"/>
  <c r="C1675" i="2"/>
  <c r="C1676" i="2"/>
  <c r="C1677" i="2"/>
  <c r="C1678" i="2"/>
  <c r="C1679" i="2"/>
  <c r="C1680" i="2"/>
  <c r="C1681" i="2"/>
  <c r="C1682" i="2"/>
  <c r="C1683" i="2"/>
  <c r="C1684" i="2"/>
  <c r="C1685" i="2"/>
  <c r="C1686" i="2"/>
  <c r="C1687" i="2"/>
  <c r="C1688" i="2"/>
  <c r="C1689" i="2"/>
  <c r="C1690" i="2"/>
  <c r="C1691" i="2"/>
  <c r="C1692" i="2"/>
  <c r="C1693" i="2"/>
  <c r="C1694" i="2"/>
  <c r="C1695" i="2"/>
  <c r="C1696" i="2"/>
  <c r="C1697" i="2"/>
  <c r="C1698" i="2"/>
  <c r="C1699" i="2"/>
  <c r="C1700" i="2"/>
  <c r="C1701" i="2"/>
  <c r="C1702" i="2"/>
  <c r="C1703" i="2"/>
  <c r="C1704" i="2"/>
  <c r="C1705" i="2"/>
  <c r="C1706" i="2"/>
  <c r="C1707" i="2"/>
  <c r="C1708" i="2"/>
  <c r="C1709" i="2"/>
  <c r="C1710" i="2"/>
  <c r="C1711" i="2"/>
  <c r="C1712" i="2"/>
  <c r="C1713" i="2"/>
  <c r="C1714" i="2"/>
  <c r="C1715" i="2"/>
  <c r="C1716" i="2"/>
  <c r="C1717" i="2"/>
  <c r="C1718" i="2"/>
  <c r="C1719" i="2"/>
  <c r="C1720" i="2"/>
  <c r="C1721" i="2"/>
  <c r="C1722" i="2"/>
  <c r="C1723" i="2"/>
  <c r="C1724" i="2"/>
  <c r="C1725" i="2"/>
  <c r="C1726" i="2"/>
  <c r="C1727" i="2"/>
  <c r="C1728" i="2"/>
  <c r="C1729" i="2"/>
  <c r="C1730" i="2"/>
  <c r="C1731" i="2"/>
  <c r="C1732" i="2"/>
  <c r="C1733" i="2"/>
  <c r="C1734" i="2"/>
  <c r="C1735" i="2"/>
  <c r="C1736" i="2"/>
  <c r="C1737" i="2"/>
  <c r="C1738" i="2"/>
  <c r="C1739" i="2"/>
  <c r="C1740" i="2"/>
  <c r="C1741" i="2"/>
  <c r="C1742" i="2"/>
  <c r="C1743" i="2"/>
  <c r="C1744" i="2"/>
  <c r="C1745" i="2"/>
  <c r="C1746" i="2"/>
  <c r="C1747" i="2"/>
  <c r="C1748" i="2"/>
  <c r="C1749" i="2"/>
  <c r="C1750" i="2"/>
  <c r="C1751" i="2"/>
  <c r="C1752" i="2"/>
  <c r="C1753" i="2"/>
  <c r="C1754" i="2"/>
  <c r="C1755" i="2"/>
  <c r="C1756" i="2"/>
  <c r="C1757" i="2"/>
  <c r="C1758" i="2"/>
  <c r="C1759" i="2"/>
  <c r="C1760" i="2"/>
  <c r="C1761" i="2"/>
  <c r="C1762" i="2"/>
  <c r="C1763" i="2"/>
  <c r="C1764" i="2"/>
  <c r="C1765" i="2"/>
  <c r="C1766" i="2"/>
  <c r="C1767" i="2"/>
  <c r="C1768" i="2"/>
  <c r="C1769" i="2"/>
  <c r="C1770" i="2"/>
  <c r="C1771" i="2"/>
  <c r="C1772" i="2"/>
  <c r="C1773" i="2"/>
  <c r="C1774" i="2"/>
  <c r="C1775" i="2"/>
  <c r="C1776" i="2"/>
  <c r="C1777" i="2"/>
  <c r="C1778" i="2"/>
  <c r="C1779" i="2"/>
  <c r="C1780" i="2"/>
  <c r="C1781" i="2"/>
  <c r="C1782" i="2"/>
  <c r="C1783" i="2"/>
  <c r="C1784" i="2"/>
  <c r="C1785" i="2"/>
  <c r="C1786" i="2"/>
  <c r="C1787" i="2"/>
  <c r="C1788" i="2"/>
  <c r="C1789" i="2"/>
  <c r="C1790" i="2"/>
  <c r="C1791" i="2"/>
  <c r="C1792" i="2"/>
  <c r="C1793" i="2"/>
  <c r="C1794" i="2"/>
  <c r="C1795" i="2"/>
  <c r="C1796" i="2"/>
  <c r="C1797" i="2"/>
  <c r="C1798" i="2"/>
  <c r="C1799" i="2"/>
  <c r="C1800" i="2"/>
  <c r="C1801" i="2"/>
  <c r="C1802" i="2"/>
  <c r="C1803" i="2"/>
  <c r="C1804" i="2"/>
  <c r="C1805" i="2"/>
  <c r="C1806" i="2"/>
  <c r="C1807" i="2"/>
  <c r="C1808" i="2"/>
  <c r="C1809" i="2"/>
  <c r="C1810" i="2"/>
  <c r="C1811" i="2"/>
  <c r="C1812" i="2"/>
  <c r="C1813" i="2"/>
  <c r="C1814" i="2"/>
  <c r="C1815" i="2"/>
  <c r="C1816" i="2"/>
  <c r="C1817" i="2"/>
  <c r="C1818" i="2"/>
  <c r="C1819" i="2"/>
  <c r="C1820" i="2"/>
  <c r="C1821" i="2"/>
  <c r="C1822" i="2"/>
  <c r="C1823" i="2"/>
  <c r="C1824" i="2"/>
  <c r="C1825" i="2"/>
  <c r="C1826" i="2"/>
  <c r="C1827" i="2"/>
  <c r="C1828" i="2"/>
  <c r="C1829" i="2"/>
  <c r="C1830" i="2"/>
  <c r="C1831" i="2"/>
  <c r="C1832" i="2"/>
  <c r="C1833" i="2"/>
  <c r="C1834" i="2"/>
  <c r="C1835" i="2"/>
  <c r="C1836" i="2"/>
  <c r="C1837" i="2"/>
  <c r="C1838" i="2"/>
  <c r="C1839" i="2"/>
  <c r="C1840" i="2"/>
  <c r="C1841" i="2"/>
  <c r="C1842" i="2"/>
  <c r="C1843" i="2"/>
  <c r="C1844" i="2"/>
  <c r="C1845" i="2"/>
  <c r="C1846" i="2"/>
  <c r="C1847" i="2"/>
  <c r="C1848" i="2"/>
  <c r="C1849" i="2"/>
  <c r="C1850" i="2"/>
  <c r="C1851" i="2"/>
  <c r="C1852" i="2"/>
  <c r="C1853" i="2"/>
  <c r="C1854" i="2"/>
  <c r="C1855" i="2"/>
  <c r="C1856" i="2"/>
  <c r="C1857" i="2"/>
  <c r="C1858" i="2"/>
  <c r="C1859" i="2"/>
  <c r="C1860" i="2"/>
  <c r="C1861" i="2"/>
  <c r="C1862" i="2"/>
  <c r="C1863" i="2"/>
  <c r="C1864" i="2"/>
  <c r="C1865" i="2"/>
  <c r="C1866" i="2"/>
  <c r="C1867" i="2"/>
  <c r="C1868" i="2"/>
  <c r="C1869" i="2"/>
  <c r="C1870" i="2"/>
  <c r="C1871" i="2"/>
  <c r="C1872" i="2"/>
  <c r="C1873" i="2"/>
  <c r="C1874" i="2"/>
  <c r="C1875" i="2"/>
  <c r="C1876" i="2"/>
  <c r="C1877" i="2"/>
  <c r="C1878" i="2"/>
  <c r="C1879" i="2"/>
  <c r="C1880" i="2"/>
  <c r="C1881" i="2"/>
  <c r="C1882" i="2"/>
  <c r="C1883" i="2"/>
  <c r="C1884" i="2"/>
  <c r="C1885" i="2"/>
  <c r="C1886" i="2"/>
  <c r="C1887" i="2"/>
  <c r="C1888" i="2"/>
  <c r="C1889" i="2"/>
  <c r="C1890" i="2"/>
  <c r="C1891" i="2"/>
  <c r="C1892" i="2"/>
  <c r="C1893" i="2"/>
  <c r="C1894" i="2"/>
  <c r="C1895" i="2"/>
  <c r="C1896" i="2"/>
  <c r="C1897" i="2"/>
  <c r="C1898" i="2"/>
  <c r="C1899" i="2"/>
  <c r="C1900" i="2"/>
  <c r="C1901" i="2"/>
  <c r="C1902" i="2"/>
  <c r="C1903" i="2"/>
  <c r="C1904" i="2"/>
  <c r="C1905" i="2"/>
  <c r="C1906" i="2"/>
  <c r="C1907" i="2"/>
  <c r="C1908" i="2"/>
  <c r="C1909" i="2"/>
  <c r="C1910" i="2"/>
  <c r="C1911" i="2"/>
  <c r="C1912" i="2"/>
  <c r="C1913" i="2"/>
  <c r="C1914" i="2"/>
  <c r="C1915" i="2"/>
  <c r="C1916" i="2"/>
  <c r="C1917" i="2"/>
  <c r="C1918" i="2"/>
  <c r="C1919" i="2"/>
  <c r="C1920" i="2"/>
  <c r="C1921" i="2"/>
  <c r="C1922" i="2"/>
  <c r="C1923" i="2"/>
  <c r="C1924" i="2"/>
  <c r="C1925" i="2"/>
  <c r="C1926" i="2"/>
  <c r="C1927" i="2"/>
  <c r="C1928" i="2"/>
  <c r="C1929" i="2"/>
  <c r="C1930" i="2"/>
  <c r="C1931" i="2"/>
  <c r="C1932" i="2"/>
  <c r="C1933" i="2"/>
  <c r="C1934" i="2"/>
  <c r="C1935" i="2"/>
  <c r="C1936" i="2"/>
  <c r="C1937" i="2"/>
  <c r="C1938" i="2"/>
  <c r="C1939" i="2"/>
  <c r="C1940" i="2"/>
  <c r="C1941" i="2"/>
  <c r="C1942" i="2"/>
  <c r="C1943" i="2"/>
  <c r="C1944" i="2"/>
  <c r="C1945" i="2"/>
  <c r="C1946" i="2"/>
  <c r="C1947" i="2"/>
  <c r="C1948" i="2"/>
  <c r="C1949" i="2"/>
  <c r="C1950" i="2"/>
  <c r="C1951" i="2"/>
  <c r="C1952" i="2"/>
  <c r="C1953" i="2"/>
  <c r="C1954" i="2"/>
  <c r="C1955" i="2"/>
  <c r="C1956" i="2"/>
  <c r="C1957" i="2"/>
  <c r="C1958" i="2"/>
  <c r="C1959" i="2"/>
  <c r="C1960" i="2"/>
  <c r="C1961" i="2"/>
  <c r="C1962" i="2"/>
  <c r="C1963" i="2"/>
  <c r="C1964" i="2"/>
  <c r="C1965" i="2"/>
  <c r="C1966" i="2"/>
  <c r="C1967" i="2"/>
  <c r="C1968" i="2"/>
  <c r="C1969" i="2"/>
  <c r="C1970" i="2"/>
  <c r="C1971" i="2"/>
  <c r="C1972" i="2"/>
  <c r="C1973" i="2"/>
  <c r="C1974" i="2"/>
  <c r="C1975" i="2"/>
  <c r="C1976" i="2"/>
  <c r="C1977" i="2"/>
  <c r="C1978" i="2"/>
  <c r="C1979" i="2"/>
  <c r="C1980" i="2"/>
  <c r="C1981" i="2"/>
  <c r="C1982" i="2"/>
  <c r="C1983" i="2"/>
  <c r="C1984" i="2"/>
  <c r="C1985" i="2"/>
  <c r="C1986" i="2"/>
  <c r="C1987" i="2"/>
  <c r="C1988" i="2"/>
  <c r="C1989" i="2"/>
  <c r="C1990" i="2"/>
  <c r="C1991" i="2"/>
  <c r="C1992" i="2"/>
  <c r="C1993" i="2"/>
  <c r="C1994" i="2"/>
  <c r="C1995" i="2"/>
  <c r="C1996" i="2"/>
  <c r="C1997" i="2"/>
  <c r="C1998" i="2"/>
  <c r="C1999" i="2"/>
  <c r="C2000" i="2"/>
  <c r="C2001" i="2"/>
  <c r="C2002" i="2"/>
  <c r="C2003" i="2"/>
  <c r="C2004" i="2"/>
  <c r="C2005" i="2"/>
  <c r="C2006" i="2"/>
  <c r="C2007" i="2"/>
  <c r="C2008" i="2"/>
  <c r="C2009" i="2"/>
  <c r="C2010" i="2"/>
  <c r="C2011" i="2"/>
  <c r="C2012" i="2"/>
  <c r="C2013" i="2"/>
  <c r="C2014" i="2"/>
  <c r="C2015" i="2"/>
  <c r="C2016" i="2"/>
  <c r="C2017" i="2"/>
  <c r="C2018" i="2"/>
  <c r="C2019" i="2"/>
  <c r="C2020" i="2"/>
  <c r="C2021" i="2"/>
  <c r="C2022" i="2"/>
  <c r="C2023" i="2"/>
  <c r="C2024" i="2"/>
  <c r="C2025" i="2"/>
  <c r="C2026" i="2"/>
  <c r="C2027" i="2"/>
  <c r="C2028" i="2"/>
  <c r="C2029" i="2"/>
  <c r="C2030" i="2"/>
  <c r="C2031" i="2"/>
  <c r="C2032" i="2"/>
  <c r="C2033" i="2"/>
  <c r="C2034" i="2"/>
  <c r="C2035" i="2"/>
  <c r="C2036" i="2"/>
  <c r="C2037" i="2"/>
  <c r="C2038" i="2"/>
  <c r="C2039" i="2"/>
  <c r="C2040" i="2"/>
  <c r="C2041" i="2"/>
  <c r="C2042" i="2"/>
  <c r="C2043" i="2"/>
  <c r="C2044" i="2"/>
  <c r="C2045" i="2"/>
  <c r="C2046" i="2"/>
  <c r="C2047" i="2"/>
  <c r="C2048" i="2"/>
  <c r="C2049" i="2"/>
  <c r="C2050" i="2"/>
  <c r="C2051" i="2"/>
  <c r="C2052" i="2"/>
  <c r="C2053" i="2"/>
  <c r="C2054" i="2"/>
  <c r="C2055" i="2"/>
  <c r="C2056" i="2"/>
  <c r="C2057" i="2"/>
  <c r="C2058" i="2"/>
  <c r="C2059" i="2"/>
  <c r="C2060" i="2"/>
  <c r="C2061" i="2"/>
  <c r="C2062" i="2"/>
  <c r="C2063" i="2"/>
  <c r="C2064" i="2"/>
  <c r="C2065" i="2"/>
  <c r="C2066" i="2"/>
  <c r="C2067" i="2"/>
  <c r="C2068" i="2"/>
  <c r="C2069" i="2"/>
  <c r="C2070" i="2"/>
  <c r="C2071" i="2"/>
  <c r="C2072" i="2"/>
  <c r="C2073" i="2"/>
  <c r="C2074" i="2"/>
  <c r="C2075" i="2"/>
  <c r="C2076" i="2"/>
  <c r="C2077" i="2"/>
  <c r="C2078" i="2"/>
  <c r="C2079" i="2"/>
  <c r="C2080" i="2"/>
  <c r="C2081" i="2"/>
  <c r="C2082" i="2"/>
  <c r="C2083" i="2"/>
  <c r="C2084" i="2"/>
  <c r="C2085" i="2"/>
  <c r="C2086" i="2"/>
  <c r="C2087" i="2"/>
  <c r="C2088" i="2"/>
  <c r="C2089" i="2"/>
  <c r="C2090" i="2"/>
  <c r="C2091" i="2"/>
  <c r="C2092" i="2"/>
  <c r="C2093" i="2"/>
  <c r="C2094" i="2"/>
  <c r="C2095" i="2"/>
  <c r="C2096" i="2"/>
  <c r="C2097" i="2"/>
  <c r="C2098" i="2"/>
  <c r="C2099" i="2"/>
  <c r="C2100" i="2"/>
  <c r="C2101" i="2"/>
  <c r="C2102" i="2"/>
  <c r="C2103" i="2"/>
  <c r="C2104" i="2"/>
  <c r="C2105" i="2"/>
  <c r="C2106" i="2"/>
  <c r="C2107" i="2"/>
  <c r="C2108" i="2"/>
  <c r="C2109" i="2"/>
  <c r="C2110" i="2"/>
  <c r="C2111" i="2"/>
  <c r="C2112" i="2"/>
  <c r="C2113" i="2"/>
  <c r="C2114" i="2"/>
  <c r="C2115" i="2"/>
  <c r="C2116" i="2"/>
  <c r="C2117" i="2"/>
  <c r="C2118" i="2"/>
  <c r="C2119" i="2"/>
  <c r="C2120" i="2"/>
  <c r="C2121" i="2"/>
  <c r="C2122" i="2"/>
  <c r="C2123" i="2"/>
  <c r="C2124" i="2"/>
  <c r="C2125" i="2"/>
  <c r="C2126" i="2"/>
  <c r="C2127" i="2"/>
  <c r="C2128" i="2"/>
  <c r="C2129" i="2"/>
  <c r="C2130" i="2"/>
  <c r="C2131" i="2"/>
  <c r="C2132" i="2"/>
  <c r="C2133" i="2"/>
  <c r="C2134" i="2"/>
  <c r="C2135" i="2"/>
  <c r="C2136" i="2"/>
  <c r="C2137" i="2"/>
  <c r="C2138" i="2"/>
  <c r="C2139" i="2"/>
  <c r="C2140" i="2"/>
  <c r="C2141" i="2"/>
  <c r="C2142" i="2"/>
  <c r="C2143" i="2"/>
  <c r="C2144" i="2"/>
  <c r="C2145" i="2"/>
  <c r="C2146" i="2"/>
  <c r="C2147" i="2"/>
  <c r="C2148" i="2"/>
  <c r="C2149" i="2"/>
  <c r="C2150" i="2"/>
  <c r="C2151" i="2"/>
  <c r="C2152" i="2"/>
  <c r="C2153" i="2"/>
  <c r="C2154" i="2"/>
  <c r="C2155" i="2"/>
  <c r="C2156" i="2"/>
  <c r="C2157" i="2"/>
  <c r="C2158" i="2"/>
  <c r="C2159" i="2"/>
  <c r="C2160" i="2"/>
  <c r="C2161" i="2"/>
  <c r="C2162" i="2"/>
  <c r="C2163" i="2"/>
  <c r="C2164" i="2"/>
  <c r="C2165" i="2"/>
  <c r="C2166" i="2"/>
  <c r="C2167" i="2"/>
  <c r="C2168" i="2"/>
  <c r="C2169" i="2"/>
  <c r="C2170" i="2"/>
  <c r="C2171" i="2"/>
  <c r="C2172" i="2"/>
  <c r="C2173" i="2"/>
  <c r="C2174" i="2"/>
  <c r="C2175" i="2"/>
  <c r="C2176" i="2"/>
  <c r="C2177" i="2"/>
  <c r="C2178" i="2"/>
  <c r="C2179" i="2"/>
  <c r="C2180" i="2"/>
  <c r="C2181" i="2"/>
  <c r="C2182" i="2"/>
  <c r="C2183" i="2"/>
  <c r="C2184" i="2"/>
  <c r="C2185" i="2"/>
  <c r="C2186" i="2"/>
  <c r="C2187" i="2"/>
  <c r="C2188" i="2"/>
  <c r="C2189" i="2"/>
  <c r="C2190" i="2"/>
  <c r="C2191" i="2"/>
  <c r="C2192" i="2"/>
  <c r="C2193" i="2"/>
  <c r="C2194" i="2"/>
  <c r="C2195" i="2"/>
  <c r="C2196" i="2"/>
  <c r="C2197" i="2"/>
  <c r="C2198" i="2"/>
  <c r="C2199" i="2"/>
  <c r="C2200" i="2"/>
  <c r="C2201" i="2"/>
  <c r="C2202" i="2"/>
  <c r="C2203" i="2"/>
  <c r="C2204" i="2"/>
  <c r="C2205" i="2"/>
  <c r="C2206" i="2"/>
  <c r="C2207" i="2"/>
  <c r="C2208" i="2"/>
  <c r="C2209" i="2"/>
  <c r="C2210" i="2"/>
  <c r="C2211" i="2"/>
  <c r="C2212" i="2"/>
  <c r="C2213" i="2"/>
  <c r="C2214" i="2"/>
  <c r="C2215" i="2"/>
  <c r="C2216" i="2"/>
  <c r="C2217" i="2"/>
  <c r="C2218" i="2"/>
  <c r="C2219" i="2"/>
  <c r="C2220" i="2"/>
  <c r="C2221" i="2"/>
  <c r="C2222" i="2"/>
  <c r="C2223" i="2"/>
  <c r="C2224" i="2"/>
  <c r="C2225" i="2"/>
  <c r="C2226" i="2"/>
  <c r="C2227" i="2"/>
  <c r="C2228" i="2"/>
  <c r="C2229" i="2"/>
  <c r="C2230" i="2"/>
  <c r="C2231" i="2"/>
  <c r="C2232" i="2"/>
  <c r="C2233" i="2"/>
  <c r="C2234" i="2"/>
  <c r="C2235" i="2"/>
  <c r="C2236" i="2"/>
  <c r="C2237" i="2"/>
  <c r="C2238" i="2"/>
  <c r="C2239" i="2"/>
  <c r="C2240" i="2"/>
  <c r="C2241" i="2"/>
  <c r="C2242" i="2"/>
  <c r="C2243" i="2"/>
  <c r="C2244" i="2"/>
  <c r="C2245" i="2"/>
  <c r="C2246" i="2"/>
  <c r="C2247" i="2"/>
  <c r="C2248" i="2"/>
  <c r="C2249" i="2"/>
  <c r="C2250" i="2"/>
  <c r="C2251" i="2"/>
  <c r="C2252" i="2"/>
  <c r="C2253" i="2"/>
  <c r="C2254" i="2"/>
  <c r="C2255" i="2"/>
  <c r="C2256" i="2"/>
  <c r="C2257" i="2"/>
  <c r="C2258" i="2"/>
  <c r="C2259" i="2"/>
  <c r="C2260" i="2"/>
  <c r="C2261" i="2"/>
  <c r="C2262" i="2"/>
  <c r="C2263" i="2"/>
  <c r="C2264" i="2"/>
  <c r="C2265" i="2"/>
  <c r="C2266" i="2"/>
  <c r="C2267" i="2"/>
  <c r="C2268" i="2"/>
  <c r="C2269" i="2"/>
  <c r="C2270" i="2"/>
  <c r="C2271" i="2"/>
  <c r="C2272" i="2"/>
  <c r="C2273" i="2"/>
  <c r="C2274" i="2"/>
  <c r="C2275" i="2"/>
  <c r="C2276" i="2"/>
  <c r="C2277" i="2"/>
  <c r="C2278" i="2"/>
  <c r="C2279" i="2"/>
  <c r="C2280" i="2"/>
  <c r="C2281" i="2"/>
  <c r="C2282" i="2"/>
  <c r="C2283" i="2"/>
  <c r="C2284" i="2"/>
  <c r="C2285" i="2"/>
  <c r="C2286" i="2"/>
  <c r="C2287" i="2"/>
  <c r="C2288" i="2"/>
  <c r="C2289" i="2"/>
  <c r="C2290" i="2"/>
  <c r="C2291" i="2"/>
  <c r="C2292" i="2"/>
  <c r="C2293" i="2"/>
  <c r="C2294" i="2"/>
  <c r="C2295" i="2"/>
  <c r="C2296" i="2"/>
  <c r="C2297" i="2"/>
  <c r="C2298" i="2"/>
  <c r="C2299" i="2"/>
  <c r="C2300" i="2"/>
  <c r="C2301" i="2"/>
  <c r="C2302" i="2"/>
  <c r="C2303" i="2"/>
  <c r="C2304" i="2"/>
  <c r="C2305" i="2"/>
  <c r="C2306" i="2"/>
  <c r="C2307" i="2"/>
  <c r="C2308" i="2"/>
  <c r="C2309" i="2"/>
  <c r="C2310" i="2"/>
  <c r="C2311" i="2"/>
  <c r="C2312" i="2"/>
  <c r="C2313" i="2"/>
  <c r="C2314" i="2"/>
  <c r="C2315" i="2"/>
  <c r="C2316" i="2"/>
  <c r="C2317" i="2"/>
  <c r="C2318" i="2"/>
  <c r="C2319" i="2"/>
  <c r="C2320" i="2"/>
  <c r="C2321" i="2"/>
  <c r="C2322" i="2"/>
  <c r="C2323" i="2"/>
  <c r="C2324" i="2"/>
  <c r="C2325" i="2"/>
  <c r="C2326" i="2"/>
  <c r="C2327" i="2"/>
  <c r="C2328" i="2"/>
  <c r="C2329" i="2"/>
  <c r="C2330" i="2"/>
  <c r="C2331" i="2"/>
  <c r="C2332" i="2"/>
  <c r="C2333" i="2"/>
  <c r="C2334" i="2"/>
  <c r="C2335" i="2"/>
  <c r="C2336" i="2"/>
  <c r="C2337" i="2"/>
  <c r="C2338" i="2"/>
  <c r="C2339" i="2"/>
  <c r="C2340" i="2"/>
  <c r="C2341" i="2"/>
  <c r="C2342" i="2"/>
  <c r="C2343" i="2"/>
  <c r="C2344" i="2"/>
  <c r="C2345" i="2"/>
  <c r="C2346" i="2"/>
  <c r="C2347" i="2"/>
  <c r="C2348" i="2"/>
  <c r="C2349" i="2"/>
  <c r="C2350" i="2"/>
  <c r="C2351" i="2"/>
  <c r="C2352" i="2"/>
  <c r="C2353" i="2"/>
  <c r="C2354" i="2"/>
  <c r="C2355" i="2"/>
  <c r="C2356" i="2"/>
  <c r="C2357" i="2"/>
  <c r="C2358" i="2"/>
  <c r="C2359" i="2"/>
  <c r="C2360" i="2"/>
  <c r="C2361" i="2"/>
  <c r="C2362" i="2"/>
  <c r="C2363" i="2"/>
  <c r="C2364" i="2"/>
  <c r="C2365" i="2"/>
  <c r="C2366" i="2"/>
  <c r="C2367" i="2"/>
  <c r="C2368" i="2"/>
  <c r="C2369" i="2"/>
  <c r="C2370" i="2"/>
  <c r="C2371" i="2"/>
  <c r="C2372" i="2"/>
  <c r="C2373" i="2"/>
  <c r="C2374" i="2"/>
  <c r="C2375" i="2"/>
  <c r="C2376" i="2"/>
  <c r="C2377" i="2"/>
  <c r="C2378" i="2"/>
  <c r="C2379" i="2"/>
  <c r="C2380" i="2"/>
  <c r="C2381" i="2"/>
  <c r="C2382" i="2"/>
  <c r="C2383" i="2"/>
  <c r="C2384" i="2"/>
  <c r="C2385" i="2"/>
  <c r="C2386" i="2"/>
  <c r="C2387" i="2"/>
  <c r="C2388" i="2"/>
  <c r="C2389" i="2"/>
  <c r="C2390" i="2"/>
  <c r="C2391" i="2"/>
  <c r="C2392" i="2"/>
  <c r="C2393" i="2"/>
  <c r="C2394" i="2"/>
  <c r="C2395" i="2"/>
  <c r="C2396" i="2"/>
  <c r="C2397" i="2"/>
  <c r="C2398" i="2"/>
  <c r="C2399" i="2"/>
  <c r="C2400" i="2"/>
  <c r="C2401" i="2"/>
  <c r="C2402" i="2"/>
  <c r="C2403" i="2"/>
  <c r="C2404" i="2"/>
  <c r="C2405" i="2"/>
  <c r="C2406" i="2"/>
  <c r="C2407" i="2"/>
  <c r="C2408" i="2"/>
  <c r="C2409" i="2"/>
  <c r="C2410" i="2"/>
  <c r="C2411" i="2"/>
  <c r="C2412" i="2"/>
  <c r="C2413" i="2"/>
  <c r="C2414" i="2"/>
  <c r="C2415" i="2"/>
  <c r="C2416" i="2"/>
  <c r="C2417" i="2"/>
  <c r="C2418" i="2"/>
  <c r="C2419" i="2"/>
  <c r="C2420" i="2"/>
  <c r="C2421" i="2"/>
  <c r="C2422" i="2"/>
  <c r="C2423" i="2"/>
  <c r="C2424" i="2"/>
  <c r="C2425" i="2"/>
  <c r="C2426" i="2"/>
  <c r="C2427" i="2"/>
  <c r="C2428" i="2"/>
  <c r="C2429" i="2"/>
  <c r="C2430" i="2"/>
  <c r="C2431" i="2"/>
  <c r="C2432" i="2"/>
  <c r="C2433" i="2"/>
  <c r="C2434" i="2"/>
  <c r="C2435" i="2"/>
  <c r="C2436" i="2"/>
  <c r="C2437" i="2"/>
  <c r="C2438" i="2"/>
  <c r="C2439" i="2"/>
  <c r="C2440" i="2"/>
  <c r="C2441" i="2"/>
  <c r="C2442" i="2"/>
  <c r="C2443" i="2"/>
  <c r="C2444" i="2"/>
  <c r="C2445" i="2"/>
  <c r="C2446" i="2"/>
  <c r="C2447" i="2"/>
  <c r="C2448" i="2"/>
  <c r="C2449" i="2"/>
  <c r="C2450" i="2"/>
  <c r="C2451" i="2"/>
  <c r="C2452" i="2"/>
  <c r="C2453" i="2"/>
  <c r="C2454" i="2"/>
  <c r="C2455" i="2"/>
  <c r="C2456" i="2"/>
  <c r="C2457" i="2"/>
  <c r="C2458" i="2"/>
  <c r="C2459" i="2"/>
  <c r="C2460" i="2"/>
  <c r="C2461" i="2"/>
  <c r="C2462" i="2"/>
  <c r="C2463" i="2"/>
  <c r="C2464" i="2"/>
  <c r="C2465" i="2"/>
  <c r="C2466" i="2"/>
  <c r="C2467" i="2"/>
  <c r="C2468" i="2"/>
  <c r="C2469" i="2"/>
  <c r="C2470" i="2"/>
  <c r="C2471" i="2"/>
  <c r="C2472" i="2"/>
  <c r="C2473" i="2"/>
  <c r="C2474" i="2"/>
  <c r="C2475" i="2"/>
  <c r="C2476" i="2"/>
  <c r="C2477" i="2"/>
  <c r="C2478" i="2"/>
  <c r="C2479" i="2"/>
  <c r="C2480" i="2"/>
  <c r="C2481" i="2"/>
  <c r="C2482" i="2"/>
  <c r="C2483" i="2"/>
  <c r="C2484" i="2"/>
  <c r="C2485" i="2"/>
  <c r="C2486" i="2"/>
  <c r="C2487" i="2"/>
  <c r="C2488" i="2"/>
  <c r="C2489" i="2"/>
  <c r="C2490" i="2"/>
  <c r="C2491" i="2"/>
  <c r="C2492" i="2"/>
  <c r="C2493" i="2"/>
  <c r="C2494" i="2"/>
  <c r="C2495" i="2"/>
  <c r="C2496" i="2"/>
  <c r="C2497" i="2"/>
  <c r="C2498" i="2"/>
  <c r="C2499" i="2"/>
  <c r="C2500" i="2"/>
  <c r="C2501" i="2"/>
  <c r="C2502" i="2"/>
  <c r="C2503" i="2"/>
  <c r="C2504" i="2"/>
  <c r="C2505" i="2"/>
  <c r="C2506" i="2"/>
  <c r="C2507" i="2"/>
  <c r="C2508" i="2"/>
  <c r="C2509" i="2"/>
  <c r="C2510" i="2"/>
  <c r="C2511" i="2"/>
  <c r="C2512" i="2"/>
  <c r="C2513" i="2"/>
  <c r="C2514" i="2"/>
  <c r="C2515" i="2"/>
  <c r="C2516" i="2"/>
  <c r="C2517" i="2"/>
  <c r="C2518" i="2"/>
  <c r="C2519" i="2"/>
  <c r="C2520" i="2"/>
  <c r="C2521" i="2"/>
  <c r="C2522" i="2"/>
  <c r="C2523" i="2"/>
  <c r="C2524" i="2"/>
  <c r="C2525" i="2"/>
  <c r="C2526" i="2"/>
  <c r="C2527" i="2"/>
  <c r="C2528" i="2"/>
  <c r="C2529" i="2"/>
  <c r="C2530" i="2"/>
  <c r="C2531" i="2"/>
  <c r="C2532" i="2"/>
  <c r="C2533" i="2"/>
  <c r="C2534" i="2"/>
  <c r="C2535" i="2"/>
  <c r="C2536" i="2"/>
  <c r="C2537" i="2"/>
  <c r="C2538" i="2"/>
  <c r="C2539" i="2"/>
  <c r="C2540" i="2"/>
  <c r="C2541" i="2"/>
  <c r="C2542" i="2"/>
  <c r="C2543" i="2"/>
  <c r="C2544" i="2"/>
  <c r="C2545" i="2"/>
  <c r="C2546" i="2"/>
  <c r="C2547" i="2"/>
  <c r="C2548" i="2"/>
  <c r="C2549" i="2"/>
  <c r="C2550" i="2"/>
  <c r="C2551" i="2"/>
  <c r="C2552" i="2"/>
  <c r="C2553" i="2"/>
  <c r="C2554" i="2"/>
  <c r="C2555" i="2"/>
  <c r="C2556" i="2"/>
  <c r="C2557" i="2"/>
  <c r="C2558" i="2"/>
  <c r="C2559" i="2"/>
  <c r="C2560" i="2"/>
  <c r="C2561" i="2"/>
  <c r="C2562" i="2"/>
  <c r="C2563" i="2"/>
  <c r="C2564" i="2"/>
  <c r="C2565" i="2"/>
  <c r="C2566" i="2"/>
  <c r="C2567" i="2"/>
  <c r="C2568" i="2"/>
  <c r="C2569" i="2"/>
  <c r="C2570" i="2"/>
  <c r="C2571" i="2"/>
  <c r="C2572" i="2"/>
  <c r="C2573" i="2"/>
  <c r="C2574" i="2"/>
  <c r="C2575" i="2"/>
  <c r="C2576" i="2"/>
  <c r="C2577" i="2"/>
  <c r="C2578" i="2"/>
  <c r="C2579" i="2"/>
  <c r="C2580" i="2"/>
  <c r="C2581" i="2"/>
  <c r="C2582" i="2"/>
  <c r="C2583" i="2"/>
  <c r="C2584" i="2"/>
  <c r="C2585" i="2"/>
  <c r="C2586" i="2"/>
  <c r="C2587" i="2"/>
  <c r="C2588" i="2"/>
  <c r="C2589" i="2"/>
  <c r="C2590" i="2"/>
  <c r="C2591" i="2"/>
  <c r="C2592" i="2"/>
  <c r="C2593" i="2"/>
  <c r="C2594" i="2"/>
  <c r="C2595" i="2"/>
  <c r="C2596" i="2"/>
  <c r="C2597" i="2"/>
  <c r="C2598" i="2"/>
  <c r="C2599" i="2"/>
  <c r="C2600" i="2"/>
  <c r="C2601" i="2"/>
  <c r="C2602" i="2"/>
  <c r="C2603" i="2"/>
  <c r="C2604" i="2"/>
  <c r="C2605" i="2"/>
  <c r="C2606" i="2"/>
  <c r="C2607" i="2"/>
  <c r="C2608" i="2"/>
  <c r="C2609" i="2"/>
  <c r="C2610" i="2"/>
  <c r="C2611" i="2"/>
  <c r="C2612" i="2"/>
  <c r="C2613" i="2"/>
  <c r="C2614" i="2"/>
  <c r="C2615" i="2"/>
  <c r="C2616" i="2"/>
  <c r="C2617" i="2"/>
  <c r="C2618" i="2"/>
  <c r="C2619" i="2"/>
  <c r="C2620" i="2"/>
  <c r="C2621" i="2"/>
  <c r="C2622" i="2"/>
  <c r="C2623" i="2"/>
  <c r="C2624" i="2"/>
  <c r="C2625" i="2"/>
  <c r="C2626" i="2"/>
  <c r="C2627" i="2"/>
  <c r="C2628" i="2"/>
  <c r="C2629" i="2"/>
  <c r="C2630" i="2"/>
  <c r="C2631" i="2"/>
  <c r="C2632" i="2"/>
  <c r="C2633" i="2"/>
  <c r="C2634" i="2"/>
  <c r="C2635" i="2"/>
  <c r="C2636" i="2"/>
  <c r="C2637" i="2"/>
  <c r="C2638" i="2"/>
  <c r="C2639" i="2"/>
  <c r="C2640" i="2"/>
  <c r="C2641" i="2"/>
  <c r="C2642" i="2"/>
  <c r="C2643" i="2"/>
  <c r="C2644" i="2"/>
  <c r="C2645" i="2"/>
  <c r="C2646" i="2"/>
  <c r="C2647" i="2"/>
  <c r="C2648" i="2"/>
  <c r="C2649" i="2"/>
  <c r="C2650" i="2"/>
  <c r="C2651" i="2"/>
  <c r="C2652" i="2"/>
  <c r="C2653" i="2"/>
  <c r="C2654" i="2"/>
  <c r="C2655" i="2"/>
  <c r="C2656" i="2"/>
  <c r="C2657" i="2"/>
  <c r="C2658" i="2"/>
  <c r="C2659" i="2"/>
  <c r="C2660" i="2"/>
  <c r="C2661" i="2"/>
  <c r="C2662" i="2"/>
  <c r="C2663" i="2"/>
  <c r="C2664" i="2"/>
  <c r="C2665" i="2"/>
  <c r="C2666" i="2"/>
  <c r="C2667" i="2"/>
  <c r="C2668" i="2"/>
  <c r="C2669" i="2"/>
  <c r="C2670" i="2"/>
  <c r="C2671" i="2"/>
  <c r="C2672" i="2"/>
  <c r="C2673" i="2"/>
  <c r="C2674" i="2"/>
  <c r="C2675" i="2"/>
  <c r="C2676" i="2"/>
  <c r="C2677" i="2"/>
  <c r="C2678" i="2"/>
  <c r="C2679" i="2"/>
  <c r="C2680" i="2"/>
  <c r="C2681" i="2"/>
  <c r="C2682" i="2"/>
  <c r="C2683" i="2"/>
  <c r="C2684" i="2"/>
  <c r="C2685" i="2"/>
  <c r="C2686" i="2"/>
  <c r="C2687" i="2"/>
  <c r="C2688" i="2"/>
  <c r="C2689" i="2"/>
  <c r="C2690" i="2"/>
  <c r="C2691" i="2"/>
  <c r="C2692" i="2"/>
  <c r="C2693" i="2"/>
  <c r="C2694" i="2"/>
  <c r="C2695" i="2"/>
  <c r="C2696" i="2"/>
  <c r="C2697" i="2"/>
  <c r="C2698" i="2"/>
  <c r="C2699" i="2"/>
  <c r="C2700" i="2"/>
  <c r="C2701" i="2"/>
  <c r="C2702" i="2"/>
  <c r="C2703" i="2"/>
  <c r="C2704" i="2"/>
  <c r="C2705" i="2"/>
  <c r="C2706" i="2"/>
  <c r="C2707" i="2"/>
  <c r="C2708" i="2"/>
  <c r="C2709" i="2"/>
  <c r="C2710" i="2"/>
  <c r="C2711" i="2"/>
  <c r="C2712" i="2"/>
  <c r="C2713" i="2"/>
  <c r="C2714" i="2"/>
  <c r="C2715" i="2"/>
  <c r="C2716" i="2"/>
  <c r="C2717" i="2"/>
  <c r="C2718" i="2"/>
  <c r="C2719" i="2"/>
  <c r="C2720" i="2"/>
  <c r="C2721" i="2"/>
  <c r="C2722" i="2"/>
  <c r="C2723" i="2"/>
  <c r="C2724" i="2"/>
  <c r="C2725" i="2"/>
  <c r="C2726" i="2"/>
  <c r="C2727" i="2"/>
  <c r="C2728" i="2"/>
  <c r="C2729" i="2"/>
  <c r="C2730" i="2"/>
  <c r="C2731" i="2"/>
  <c r="C2732" i="2"/>
  <c r="C2733" i="2"/>
  <c r="C2734" i="2"/>
  <c r="C2735" i="2"/>
  <c r="C2736" i="2"/>
  <c r="C2737" i="2"/>
  <c r="C2738" i="2"/>
  <c r="C2739" i="2"/>
  <c r="C2740" i="2"/>
  <c r="C2741" i="2"/>
  <c r="C2742" i="2"/>
  <c r="C2743" i="2"/>
  <c r="C2744" i="2"/>
  <c r="C2745" i="2"/>
  <c r="C2746" i="2"/>
  <c r="C2747" i="2"/>
  <c r="C2748" i="2"/>
  <c r="C2749" i="2"/>
  <c r="C2750" i="2"/>
  <c r="C2751" i="2"/>
  <c r="C2752" i="2"/>
  <c r="C2753" i="2"/>
  <c r="C2754" i="2"/>
  <c r="C2755" i="2"/>
  <c r="C2756" i="2"/>
  <c r="C2757" i="2"/>
  <c r="C2758" i="2"/>
  <c r="C2759" i="2"/>
  <c r="C2760" i="2"/>
  <c r="C2761" i="2"/>
  <c r="C2762" i="2"/>
  <c r="C2763" i="2"/>
  <c r="C2764" i="2"/>
  <c r="C2765" i="2"/>
  <c r="C2766" i="2"/>
  <c r="C2767" i="2"/>
  <c r="C2768" i="2"/>
  <c r="C2769" i="2"/>
  <c r="C2770" i="2"/>
  <c r="C2771" i="2"/>
  <c r="C2772" i="2"/>
  <c r="C2773" i="2"/>
  <c r="C2774" i="2"/>
  <c r="C2775" i="2"/>
  <c r="C2776" i="2"/>
  <c r="C2777" i="2"/>
  <c r="C2778" i="2"/>
  <c r="C2779" i="2"/>
  <c r="C2780" i="2"/>
  <c r="C2781" i="2"/>
  <c r="C2782" i="2"/>
  <c r="C2783" i="2"/>
  <c r="C2784" i="2"/>
  <c r="C2785" i="2"/>
  <c r="C2786" i="2"/>
  <c r="C2787" i="2"/>
  <c r="C2788" i="2"/>
  <c r="C2789" i="2"/>
  <c r="C2790" i="2"/>
  <c r="C2791" i="2"/>
  <c r="C2792" i="2"/>
  <c r="C2793" i="2"/>
  <c r="C2794" i="2"/>
  <c r="C2795" i="2"/>
  <c r="C2796" i="2"/>
  <c r="C2797" i="2"/>
  <c r="C2798" i="2"/>
  <c r="C2799" i="2"/>
  <c r="C2800" i="2"/>
  <c r="C2801" i="2"/>
  <c r="C2802" i="2"/>
  <c r="C2803" i="2"/>
  <c r="C2804" i="2"/>
  <c r="C2805" i="2"/>
  <c r="C2806" i="2"/>
  <c r="C2807" i="2"/>
  <c r="C2808" i="2"/>
  <c r="C2809" i="2"/>
  <c r="C2810" i="2"/>
  <c r="C2811" i="2"/>
  <c r="C2812" i="2"/>
  <c r="C2813" i="2"/>
  <c r="C2814" i="2"/>
  <c r="C2815" i="2"/>
  <c r="C2816" i="2"/>
  <c r="C2817" i="2"/>
  <c r="C2818" i="2"/>
  <c r="C2819" i="2"/>
  <c r="C2820" i="2"/>
  <c r="C2821" i="2"/>
  <c r="C2822" i="2"/>
  <c r="C2823" i="2"/>
  <c r="C2824" i="2"/>
  <c r="C2825" i="2"/>
  <c r="C2826" i="2"/>
  <c r="C2827" i="2"/>
  <c r="C2828" i="2"/>
  <c r="C2829" i="2"/>
  <c r="C2830" i="2"/>
  <c r="C2831" i="2"/>
  <c r="C2832" i="2"/>
  <c r="C2833" i="2"/>
  <c r="C2834" i="2"/>
  <c r="C2835" i="2"/>
  <c r="C2836" i="2"/>
  <c r="C2837" i="2"/>
  <c r="C2838" i="2"/>
  <c r="C2839" i="2"/>
  <c r="C2840" i="2"/>
  <c r="C2841" i="2"/>
  <c r="C2842" i="2"/>
  <c r="C2843" i="2"/>
  <c r="C2844" i="2"/>
  <c r="C2845" i="2"/>
  <c r="C2846" i="2"/>
  <c r="C2847" i="2"/>
  <c r="C2848" i="2"/>
  <c r="C2849" i="2"/>
  <c r="C2850" i="2"/>
  <c r="C2851" i="2"/>
  <c r="C2852" i="2"/>
  <c r="C2853" i="2"/>
  <c r="C2854" i="2"/>
  <c r="C2855" i="2"/>
  <c r="C2856" i="2"/>
  <c r="C2857" i="2"/>
  <c r="C2858" i="2"/>
  <c r="C2859" i="2"/>
  <c r="C2860" i="2"/>
  <c r="C2861" i="2"/>
  <c r="C2862" i="2"/>
  <c r="C2863" i="2"/>
  <c r="C2864" i="2"/>
  <c r="C2865" i="2"/>
  <c r="C2866" i="2"/>
  <c r="C2867" i="2"/>
  <c r="C2868" i="2"/>
  <c r="C2869" i="2"/>
  <c r="C2870" i="2"/>
  <c r="C2871" i="2"/>
  <c r="C2872" i="2"/>
  <c r="C2873" i="2"/>
  <c r="C2874" i="2"/>
  <c r="C2875" i="2"/>
  <c r="C2876" i="2"/>
  <c r="C2877" i="2"/>
  <c r="C2878" i="2"/>
  <c r="C2879" i="2"/>
  <c r="C2880" i="2"/>
  <c r="C2881" i="2"/>
  <c r="C2882" i="2"/>
  <c r="C2883" i="2"/>
  <c r="C2884" i="2"/>
  <c r="C2885" i="2"/>
  <c r="C2886" i="2"/>
  <c r="C2887" i="2"/>
  <c r="C2888" i="2"/>
  <c r="C2889" i="2"/>
  <c r="C2890" i="2"/>
  <c r="C2891" i="2"/>
  <c r="C2892" i="2"/>
  <c r="C2893" i="2"/>
  <c r="C2894" i="2"/>
  <c r="C2895" i="2"/>
  <c r="C2896" i="2"/>
  <c r="C2897" i="2"/>
  <c r="C2898" i="2"/>
  <c r="C2899" i="2"/>
  <c r="C2900" i="2"/>
  <c r="C2901" i="2"/>
  <c r="C2902" i="2"/>
  <c r="C2903" i="2"/>
  <c r="C2904" i="2"/>
  <c r="C2905" i="2"/>
  <c r="C2906" i="2"/>
  <c r="C2907" i="2"/>
  <c r="C2908" i="2"/>
  <c r="C2909" i="2"/>
  <c r="C2910" i="2"/>
  <c r="C2911" i="2"/>
  <c r="F130" i="21" l="1"/>
  <c r="F120" i="21"/>
  <c r="F112" i="21"/>
  <c r="F104" i="21"/>
  <c r="F96" i="21"/>
  <c r="F88" i="21"/>
  <c r="F80" i="21"/>
  <c r="F72" i="21"/>
  <c r="F64" i="21"/>
  <c r="F56" i="21"/>
  <c r="F48" i="21"/>
  <c r="F40" i="21"/>
  <c r="F32" i="21"/>
  <c r="F24" i="21"/>
  <c r="F16" i="21"/>
  <c r="F8" i="21"/>
  <c r="F119" i="21"/>
  <c r="F111" i="21"/>
  <c r="F103" i="21"/>
  <c r="F95" i="21"/>
  <c r="F87" i="21"/>
  <c r="F79" i="21"/>
  <c r="F71" i="21"/>
  <c r="F63" i="21"/>
  <c r="F55" i="21"/>
  <c r="F47" i="21"/>
  <c r="F39" i="21"/>
  <c r="F31" i="21"/>
  <c r="F23" i="21"/>
  <c r="F15" i="21"/>
  <c r="F7" i="21"/>
  <c r="F128" i="21"/>
  <c r="F126" i="21"/>
  <c r="F118" i="21"/>
  <c r="F110" i="21"/>
  <c r="F102" i="21"/>
  <c r="F94" i="21"/>
  <c r="F86" i="21"/>
  <c r="F78" i="21"/>
  <c r="F70" i="21"/>
  <c r="F62" i="21"/>
  <c r="F54" i="21"/>
  <c r="F46" i="21"/>
  <c r="F38" i="21"/>
  <c r="F30" i="21"/>
  <c r="F22" i="21"/>
  <c r="F14" i="21"/>
  <c r="F125" i="21"/>
  <c r="F117" i="21"/>
  <c r="F109" i="21"/>
  <c r="F101" i="21"/>
  <c r="F93" i="21"/>
  <c r="F85" i="21"/>
  <c r="F77" i="21"/>
  <c r="F69" i="21"/>
  <c r="F61" i="21"/>
  <c r="F53" i="21"/>
  <c r="F45" i="21"/>
  <c r="F37" i="21"/>
  <c r="F29" i="21"/>
  <c r="F21" i="21"/>
  <c r="F13" i="21"/>
  <c r="F124" i="21"/>
  <c r="F116" i="21"/>
  <c r="F108" i="21"/>
  <c r="F100" i="21"/>
  <c r="F92" i="21"/>
  <c r="F84" i="21"/>
  <c r="F76" i="21"/>
  <c r="F68" i="21"/>
  <c r="F60" i="21"/>
  <c r="F52" i="21"/>
  <c r="F44" i="21"/>
  <c r="F36" i="21"/>
  <c r="F28" i="21"/>
  <c r="F20" i="21"/>
  <c r="F12" i="21"/>
  <c r="F127" i="21"/>
  <c r="F6" i="21"/>
  <c r="F123" i="21"/>
  <c r="F115" i="21"/>
  <c r="F107" i="21"/>
  <c r="F99" i="21"/>
  <c r="F91" i="21"/>
  <c r="F83" i="21"/>
  <c r="F75" i="21"/>
  <c r="F67" i="21"/>
  <c r="F59" i="21"/>
  <c r="F51" i="21"/>
  <c r="F43" i="21"/>
  <c r="F35" i="21"/>
  <c r="F27" i="21"/>
  <c r="F19" i="21"/>
  <c r="F11" i="21"/>
  <c r="F122" i="21"/>
  <c r="F114" i="21"/>
  <c r="F106" i="21"/>
  <c r="F98" i="21"/>
  <c r="F90" i="21"/>
  <c r="F82" i="21"/>
  <c r="F74" i="21"/>
  <c r="F66" i="21"/>
  <c r="F58" i="21"/>
  <c r="F50" i="21"/>
  <c r="F42" i="21"/>
  <c r="F34" i="21"/>
  <c r="F26" i="21"/>
  <c r="F18" i="21"/>
  <c r="F10" i="21"/>
  <c r="F129" i="21"/>
  <c r="F121" i="21"/>
  <c r="F113" i="21"/>
  <c r="F105" i="21"/>
  <c r="F97" i="21"/>
  <c r="F89" i="21"/>
  <c r="F81" i="21"/>
  <c r="F73" i="21"/>
  <c r="F65" i="21"/>
  <c r="F57" i="21"/>
  <c r="F49" i="21"/>
  <c r="F41" i="21"/>
  <c r="F33" i="21"/>
  <c r="F25" i="21"/>
  <c r="F17" i="21"/>
  <c r="F9" i="21"/>
  <c r="Q8" i="21"/>
  <c r="R8" i="21" s="1"/>
  <c r="Q12" i="21"/>
  <c r="R12" i="21" s="1"/>
  <c r="R21" i="21"/>
  <c r="W21" i="21" s="1"/>
  <c r="R29" i="21"/>
  <c r="W29" i="21" s="1"/>
  <c r="R23" i="21"/>
  <c r="V23" i="21" s="1"/>
  <c r="R13" i="21"/>
  <c r="R16" i="21"/>
  <c r="R24" i="21"/>
  <c r="R15" i="21"/>
  <c r="R14" i="21"/>
  <c r="R36" i="21"/>
  <c r="R28" i="21"/>
  <c r="R43" i="21"/>
  <c r="R39" i="21"/>
  <c r="R41" i="21"/>
  <c r="R37" i="21"/>
  <c r="R33" i="21"/>
  <c r="R26" i="21"/>
  <c r="W26" i="21" s="1"/>
  <c r="R22" i="21"/>
  <c r="R40" i="21"/>
  <c r="R32" i="21"/>
  <c r="W32" i="21" s="1"/>
  <c r="R25" i="21"/>
  <c r="R9" i="21"/>
  <c r="R42" i="21"/>
  <c r="R38" i="21"/>
  <c r="R27" i="21"/>
  <c r="R31" i="21"/>
  <c r="R34" i="21"/>
  <c r="R30" i="21"/>
  <c r="R19" i="21"/>
  <c r="R35" i="21"/>
  <c r="R20" i="21"/>
  <c r="R18" i="21"/>
  <c r="R11" i="21"/>
  <c r="R7" i="21"/>
  <c r="R17" i="21"/>
  <c r="R10" i="21"/>
  <c r="R6" i="21"/>
  <c r="E853" i="2"/>
  <c r="E924" i="2"/>
  <c r="E2077" i="2"/>
  <c r="E342" i="2"/>
  <c r="E2421" i="2"/>
  <c r="E2422" i="2"/>
  <c r="E571" i="2"/>
  <c r="E2423" i="2"/>
  <c r="E1816" i="2"/>
  <c r="E145" i="2"/>
  <c r="E826" i="2"/>
  <c r="E2424" i="2"/>
  <c r="E1074" i="2"/>
  <c r="E2390" i="2"/>
  <c r="E776" i="2"/>
  <c r="E1142" i="2"/>
  <c r="E2425" i="2"/>
  <c r="E2426" i="2"/>
  <c r="E2427" i="2"/>
  <c r="E2428" i="2"/>
  <c r="E2391" i="2"/>
  <c r="E2429" i="2"/>
  <c r="E2430" i="2"/>
  <c r="E25" i="2"/>
  <c r="E2431" i="2"/>
  <c r="E1512" i="2"/>
  <c r="E2130" i="2"/>
  <c r="E1434" i="2"/>
  <c r="E3" i="2"/>
  <c r="E925" i="2"/>
  <c r="E2432" i="2"/>
  <c r="E777" i="2"/>
  <c r="E1120" i="2"/>
  <c r="E854" i="2"/>
  <c r="E2327" i="2"/>
  <c r="E2433" i="2"/>
  <c r="E2434" i="2"/>
  <c r="E716" i="2"/>
  <c r="E2435" i="2"/>
  <c r="E2392" i="2"/>
  <c r="E26" i="2"/>
  <c r="E926" i="2"/>
  <c r="E2393" i="2"/>
  <c r="E367" i="2"/>
  <c r="E1121" i="2"/>
  <c r="E2436" i="2"/>
  <c r="E1315" i="2"/>
  <c r="E539" i="2"/>
  <c r="E1707" i="2"/>
  <c r="E296" i="2"/>
  <c r="E1435" i="2"/>
  <c r="E2254" i="2"/>
  <c r="E675" i="2"/>
  <c r="E1252" i="2"/>
  <c r="E2437" i="2"/>
  <c r="E1584" i="2"/>
  <c r="E2105" i="2"/>
  <c r="E572" i="2"/>
  <c r="E2438" i="2"/>
  <c r="E2255" i="2"/>
  <c r="E1143" i="2"/>
  <c r="E146" i="2"/>
  <c r="E1144" i="2"/>
  <c r="E1628" i="2"/>
  <c r="E2078" i="2"/>
  <c r="E1214" i="2"/>
  <c r="E1789" i="2"/>
  <c r="E1122" i="2"/>
  <c r="E2057" i="2"/>
  <c r="E2439" i="2"/>
  <c r="E1686" i="2"/>
  <c r="E1436" i="2"/>
  <c r="E1974" i="2"/>
  <c r="E368" i="2"/>
  <c r="E1975" i="2"/>
  <c r="E1844" i="2"/>
  <c r="E2217" i="2"/>
  <c r="E623" i="2"/>
  <c r="E1353" i="2"/>
  <c r="E1535" i="2"/>
  <c r="E215" i="2"/>
  <c r="E1629" i="2"/>
  <c r="E2440" i="2"/>
  <c r="E2441" i="2"/>
  <c r="E1460" i="2"/>
  <c r="E147" i="2"/>
  <c r="E2196" i="2"/>
  <c r="E2033" i="2"/>
  <c r="E2442" i="2"/>
  <c r="E2443" i="2"/>
  <c r="E1052" i="2"/>
  <c r="E1513" i="2"/>
  <c r="E1770" i="2"/>
  <c r="E2034" i="2"/>
  <c r="E1230" i="2"/>
  <c r="E827" i="2"/>
  <c r="E2444" i="2"/>
  <c r="E1025" i="2"/>
  <c r="E676" i="2"/>
  <c r="E697" i="2"/>
  <c r="E216" i="2"/>
  <c r="E217" i="2"/>
  <c r="E644" i="2"/>
  <c r="E463" i="2"/>
  <c r="E2445" i="2"/>
  <c r="E2446" i="2"/>
  <c r="E927" i="2"/>
  <c r="E997" i="2"/>
  <c r="E1817" i="2"/>
  <c r="E2447" i="2"/>
  <c r="E1231" i="2"/>
  <c r="E2448" i="2"/>
  <c r="E411" i="2"/>
  <c r="E2449" i="2"/>
  <c r="E1370" i="2"/>
  <c r="E855" i="2"/>
  <c r="E249" i="2"/>
  <c r="E754" i="2"/>
  <c r="E1603" i="2"/>
  <c r="E2450" i="2"/>
  <c r="E1145" i="2"/>
  <c r="E981" i="2"/>
  <c r="E2451" i="2"/>
  <c r="E1371" i="2"/>
  <c r="E27" i="2"/>
  <c r="E2106" i="2"/>
  <c r="E954" i="2"/>
  <c r="E1053" i="2"/>
  <c r="E48" i="2"/>
  <c r="E998" i="2"/>
  <c r="E2452" i="2"/>
  <c r="E1557" i="2"/>
  <c r="E1514" i="2"/>
  <c r="E2453" i="2"/>
  <c r="E498" i="2"/>
  <c r="E1335" i="2"/>
  <c r="E2107" i="2"/>
  <c r="E1486" i="2"/>
  <c r="E1354" i="2"/>
  <c r="E1390" i="2"/>
  <c r="E148" i="2"/>
  <c r="E2361" i="2"/>
  <c r="E1355" i="2"/>
  <c r="E1316" i="2"/>
  <c r="E2454" i="2"/>
  <c r="E1731" i="2"/>
  <c r="E1026" i="2"/>
  <c r="E2455" i="2"/>
  <c r="E385" i="2"/>
  <c r="E1732" i="2"/>
  <c r="E464" i="2"/>
  <c r="E1630" i="2"/>
  <c r="E2456" i="2"/>
  <c r="E1749" i="2"/>
  <c r="E1898" i="2"/>
  <c r="E928" i="2"/>
  <c r="E624" i="2"/>
  <c r="E882" i="2"/>
  <c r="E1232" i="2"/>
  <c r="E1372" i="2"/>
  <c r="E2035" i="2"/>
  <c r="E435" i="2"/>
  <c r="E955" i="2"/>
  <c r="E1899" i="2"/>
  <c r="E369" i="2"/>
  <c r="E1461" i="2"/>
  <c r="E2256" i="2"/>
  <c r="E1233" i="2"/>
  <c r="E1733" i="2"/>
  <c r="E1976" i="2"/>
  <c r="E2234" i="2"/>
  <c r="E1845" i="2"/>
  <c r="E499" i="2"/>
  <c r="E4" i="2"/>
  <c r="E2457" i="2"/>
  <c r="E1336" i="2"/>
  <c r="E1099" i="2"/>
  <c r="E2458" i="2"/>
  <c r="E28" i="2"/>
  <c r="E1075" i="2"/>
  <c r="E2459" i="2"/>
  <c r="E625" i="2"/>
  <c r="E755" i="2"/>
  <c r="E728" i="2"/>
  <c r="E2460" i="2"/>
  <c r="E1536" i="2"/>
  <c r="E2461" i="2"/>
  <c r="E2151" i="2"/>
  <c r="E29" i="2"/>
  <c r="E626" i="2"/>
  <c r="E1631" i="2"/>
  <c r="E2257" i="2"/>
  <c r="E883" i="2"/>
  <c r="E2218" i="2"/>
  <c r="E2462" i="2"/>
  <c r="E801" i="2"/>
  <c r="E2463" i="2"/>
  <c r="E1874" i="2"/>
  <c r="E1027" i="2"/>
  <c r="E717" i="2"/>
  <c r="E297" i="2"/>
  <c r="E2328" i="2"/>
  <c r="E1923" i="2"/>
  <c r="E1924" i="2"/>
  <c r="E238" i="2"/>
  <c r="E1279" i="2"/>
  <c r="E386" i="2"/>
  <c r="E412" i="2"/>
  <c r="E1462" i="2"/>
  <c r="E1558" i="2"/>
  <c r="E318" i="2"/>
  <c r="E2464" i="2"/>
  <c r="E627" i="2"/>
  <c r="E1164" i="2"/>
  <c r="E1559" i="2"/>
  <c r="E2465" i="2"/>
  <c r="E2466" i="2"/>
  <c r="E1515" i="2"/>
  <c r="E884" i="2"/>
  <c r="E2394" i="2"/>
  <c r="E1165" i="2"/>
  <c r="E436" i="2"/>
  <c r="E2395" i="2"/>
  <c r="E2197" i="2"/>
  <c r="E999" i="2"/>
  <c r="E2152" i="2"/>
  <c r="E1790" i="2"/>
  <c r="E1253" i="2"/>
  <c r="E298" i="2"/>
  <c r="E2235" i="2"/>
  <c r="E1925" i="2"/>
  <c r="E2467" i="2"/>
  <c r="E2468" i="2"/>
  <c r="E2469" i="2"/>
  <c r="E2396" i="2"/>
  <c r="E1123" i="2"/>
  <c r="E1391" i="2"/>
  <c r="E929" i="2"/>
  <c r="E573" i="2"/>
  <c r="E2198" i="2"/>
  <c r="E2470" i="2"/>
  <c r="E2471" i="2"/>
  <c r="E122" i="2"/>
  <c r="E2472" i="2"/>
  <c r="E1846" i="2"/>
  <c r="E1818" i="2"/>
  <c r="E1926" i="2"/>
  <c r="E2473" i="2"/>
  <c r="E2474" i="2"/>
  <c r="E2475" i="2"/>
  <c r="E172" i="2"/>
  <c r="E2079" i="2"/>
  <c r="E2476" i="2"/>
  <c r="E2477" i="2"/>
  <c r="E2478" i="2"/>
  <c r="E2058" i="2"/>
  <c r="E149" i="2"/>
  <c r="E2479" i="2"/>
  <c r="E218" i="2"/>
  <c r="E2480" i="2"/>
  <c r="E1708" i="2"/>
  <c r="E2481" i="2"/>
  <c r="E2482" i="2"/>
  <c r="E1054" i="2"/>
  <c r="E1709" i="2"/>
  <c r="E1317" i="2"/>
  <c r="E1000" i="2"/>
  <c r="E2483" i="2"/>
  <c r="E1215" i="2"/>
  <c r="E2484" i="2"/>
  <c r="E2485" i="2"/>
  <c r="E1189" i="2"/>
  <c r="E2486" i="2"/>
  <c r="E387" i="2"/>
  <c r="E885" i="2"/>
  <c r="E2131" i="2"/>
  <c r="E239" i="2"/>
  <c r="E96" i="2"/>
  <c r="E2487" i="2"/>
  <c r="E2488" i="2"/>
  <c r="E250" i="2"/>
  <c r="E2362" i="2"/>
  <c r="E1771" i="2"/>
  <c r="E2489" i="2"/>
  <c r="E2177" i="2"/>
  <c r="E1875" i="2"/>
  <c r="E903" i="2"/>
  <c r="E2178" i="2"/>
  <c r="E1876" i="2"/>
  <c r="E388" i="2"/>
  <c r="E500" i="2"/>
  <c r="E1318" i="2"/>
  <c r="E1585" i="2"/>
  <c r="E1537" i="2"/>
  <c r="E2490" i="2"/>
  <c r="E2491" i="2"/>
  <c r="E173" i="2"/>
  <c r="E1356" i="2"/>
  <c r="E2492" i="2"/>
  <c r="E299" i="2"/>
  <c r="E1216" i="2"/>
  <c r="E856" i="2"/>
  <c r="E2493" i="2"/>
  <c r="E2059" i="2"/>
  <c r="E1687" i="2"/>
  <c r="E1847" i="2"/>
  <c r="E1900" i="2"/>
  <c r="E1772" i="2"/>
  <c r="E828" i="2"/>
  <c r="E2494" i="2"/>
  <c r="E886" i="2"/>
  <c r="E343" i="2"/>
  <c r="E150" i="2"/>
  <c r="E1848" i="2"/>
  <c r="E501" i="2"/>
  <c r="E2495" i="2"/>
  <c r="E2010" i="2"/>
  <c r="E300" i="2"/>
  <c r="E2496" i="2"/>
  <c r="E219" i="2"/>
  <c r="E2497" i="2"/>
  <c r="E2498" i="2"/>
  <c r="E1586" i="2"/>
  <c r="E1773" i="2"/>
  <c r="E2329" i="2"/>
  <c r="E2277" i="2"/>
  <c r="E1952" i="2"/>
  <c r="E1560" i="2"/>
  <c r="E956" i="2"/>
  <c r="E437" i="2"/>
  <c r="E2132" i="2"/>
  <c r="E2499" i="2"/>
  <c r="E540" i="2"/>
  <c r="E1190" i="2"/>
  <c r="E1953" i="2"/>
  <c r="E151" i="2"/>
  <c r="E2278" i="2"/>
  <c r="E1604" i="2"/>
  <c r="E1561" i="2"/>
  <c r="E1877" i="2"/>
  <c r="E2500" i="2"/>
  <c r="E598" i="2"/>
  <c r="E2501" i="2"/>
  <c r="E2502" i="2"/>
  <c r="E1487" i="2"/>
  <c r="E574" i="2"/>
  <c r="E2503" i="2"/>
  <c r="E502" i="2"/>
  <c r="E1977" i="2"/>
  <c r="E301" i="2"/>
  <c r="E2504" i="2"/>
  <c r="E1587" i="2"/>
  <c r="E276" i="2"/>
  <c r="E2363" i="2"/>
  <c r="E2153" i="2"/>
  <c r="E930" i="2"/>
  <c r="E49" i="2"/>
  <c r="E389" i="2"/>
  <c r="E2505" i="2"/>
  <c r="E2506" i="2"/>
  <c r="E1392" i="2"/>
  <c r="E677" i="2"/>
  <c r="E541" i="2"/>
  <c r="E542" i="2"/>
  <c r="E1028" i="2"/>
  <c r="E1437" i="2"/>
  <c r="E277" i="2"/>
  <c r="E50" i="2"/>
  <c r="E1217" i="2"/>
  <c r="E465" i="2"/>
  <c r="E1901" i="2"/>
  <c r="E1819" i="2"/>
  <c r="E575" i="2"/>
  <c r="E319" i="2"/>
  <c r="E302" i="2"/>
  <c r="E2060" i="2"/>
  <c r="E1734" i="2"/>
  <c r="E1368" i="2"/>
  <c r="E30" i="2"/>
  <c r="E887" i="2"/>
  <c r="E1076" i="2"/>
  <c r="E413" i="2"/>
  <c r="E51" i="2"/>
  <c r="E2507" i="2"/>
  <c r="E729" i="2"/>
  <c r="E2258" i="2"/>
  <c r="E2508" i="2"/>
  <c r="E1710" i="2"/>
  <c r="E2509" i="2"/>
  <c r="E2199" i="2"/>
  <c r="E778" i="2"/>
  <c r="E1660" i="2"/>
  <c r="E1488" i="2"/>
  <c r="E2080" i="2"/>
  <c r="E2510" i="2"/>
  <c r="E2511" i="2"/>
  <c r="E97" i="2"/>
  <c r="E645" i="2"/>
  <c r="E2512" i="2"/>
  <c r="E220" i="2"/>
  <c r="E1978" i="2"/>
  <c r="E1849" i="2"/>
  <c r="E1166" i="2"/>
  <c r="E1001" i="2"/>
  <c r="E2513" i="2"/>
  <c r="E1902" i="2"/>
  <c r="E599" i="2"/>
  <c r="E1516" i="2"/>
  <c r="E2081" i="2"/>
  <c r="E76" i="2"/>
  <c r="E2514" i="2"/>
  <c r="E756" i="2"/>
  <c r="E931" i="2"/>
  <c r="E857" i="2"/>
  <c r="E2108" i="2"/>
  <c r="E543" i="2"/>
  <c r="E31" i="2"/>
  <c r="E199" i="2"/>
  <c r="E2011" i="2"/>
  <c r="E2219" i="2"/>
  <c r="E344" i="2"/>
  <c r="E1927" i="2"/>
  <c r="E1191" i="2"/>
  <c r="E1146" i="2"/>
  <c r="E1489" i="2"/>
  <c r="E5" i="2"/>
  <c r="E779" i="2"/>
  <c r="E1254" i="2"/>
  <c r="E1255" i="2"/>
  <c r="E1903" i="2"/>
  <c r="E1234" i="2"/>
  <c r="E1192" i="2"/>
  <c r="E757" i="2"/>
  <c r="E98" i="2"/>
  <c r="E1904" i="2"/>
  <c r="E1055" i="2"/>
  <c r="E802" i="2"/>
  <c r="E2515" i="2"/>
  <c r="E1256" i="2"/>
  <c r="E1850" i="2"/>
  <c r="E2516" i="2"/>
  <c r="E2279" i="2"/>
  <c r="E1029" i="2"/>
  <c r="E1292" i="2"/>
  <c r="E2517" i="2"/>
  <c r="E1293" i="2"/>
  <c r="E1393" i="2"/>
  <c r="E303" i="2"/>
  <c r="E2518" i="2"/>
  <c r="E1878" i="2"/>
  <c r="E2519" i="2"/>
  <c r="E646" i="2"/>
  <c r="E803" i="2"/>
  <c r="E2520" i="2"/>
  <c r="E2521" i="2"/>
  <c r="E2082" i="2"/>
  <c r="E2036" i="2"/>
  <c r="E123" i="2"/>
  <c r="E52" i="2"/>
  <c r="E1147" i="2"/>
  <c r="E2522" i="2"/>
  <c r="E304" i="2"/>
  <c r="E2523" i="2"/>
  <c r="E2524" i="2"/>
  <c r="E1394" i="2"/>
  <c r="E752" i="2"/>
  <c r="E1791" i="2"/>
  <c r="E2525" i="2"/>
  <c r="E2526" i="2"/>
  <c r="E1711" i="2"/>
  <c r="E829" i="2"/>
  <c r="E2527" i="2"/>
  <c r="E2528" i="2"/>
  <c r="E525" i="2"/>
  <c r="E1409" i="2"/>
  <c r="E1562" i="2"/>
  <c r="E576" i="2"/>
  <c r="E2529" i="2"/>
  <c r="E830" i="2"/>
  <c r="E1319" i="2"/>
  <c r="E390" i="2"/>
  <c r="E1954" i="2"/>
  <c r="E2154" i="2"/>
  <c r="E1879" i="2"/>
  <c r="E577" i="2"/>
  <c r="E2530" i="2"/>
  <c r="E1979" i="2"/>
  <c r="E77" i="2"/>
  <c r="E1605" i="2"/>
  <c r="E831" i="2"/>
  <c r="E2531" i="2"/>
  <c r="E1712" i="2"/>
  <c r="E2397" i="2"/>
  <c r="E1373" i="2"/>
  <c r="E832" i="2"/>
  <c r="E730" i="2"/>
  <c r="E2532" i="2"/>
  <c r="E982" i="2"/>
  <c r="E2533" i="2"/>
  <c r="E1792" i="2"/>
  <c r="E1124" i="2"/>
  <c r="E1148" i="2"/>
  <c r="E1661" i="2"/>
  <c r="E1905" i="2"/>
  <c r="E2534" i="2"/>
  <c r="E99" i="2"/>
  <c r="E2535" i="2"/>
  <c r="E647" i="2"/>
  <c r="E1538" i="2"/>
  <c r="E858" i="2"/>
  <c r="E1438" i="2"/>
  <c r="E2536" i="2"/>
  <c r="E2537" i="2"/>
  <c r="E758" i="2"/>
  <c r="E698" i="2"/>
  <c r="E1632" i="2"/>
  <c r="E957" i="2"/>
  <c r="E833" i="2"/>
  <c r="E1793" i="2"/>
  <c r="E2538" i="2"/>
  <c r="E2539" i="2"/>
  <c r="E2540" i="2"/>
  <c r="E100" i="2"/>
  <c r="E678" i="2"/>
  <c r="E804" i="2"/>
  <c r="E2541" i="2"/>
  <c r="E320" i="2"/>
  <c r="E1337" i="2"/>
  <c r="E78" i="2"/>
  <c r="E1056" i="2"/>
  <c r="E1735" i="2"/>
  <c r="E32" i="2"/>
  <c r="E1955" i="2"/>
  <c r="E1736" i="2"/>
  <c r="E2542" i="2"/>
  <c r="E2133" i="2"/>
  <c r="E1338" i="2"/>
  <c r="E1235" i="2"/>
  <c r="E1410" i="2"/>
  <c r="E578" i="2"/>
  <c r="E278" i="2"/>
  <c r="E1374" i="2"/>
  <c r="E321" i="2"/>
  <c r="E2543" i="2"/>
  <c r="E503" i="2"/>
  <c r="E2544" i="2"/>
  <c r="E1463" i="2"/>
  <c r="E2545" i="2"/>
  <c r="E1357" i="2"/>
  <c r="E504" i="2"/>
  <c r="E1539" i="2"/>
  <c r="E1167" i="2"/>
  <c r="E251" i="2"/>
  <c r="E2546" i="2"/>
  <c r="E1794" i="2"/>
  <c r="E2547" i="2"/>
  <c r="E759" i="2"/>
  <c r="E2548" i="2"/>
  <c r="E1820" i="2"/>
  <c r="E1684" i="2"/>
  <c r="E370" i="2"/>
  <c r="E780" i="2"/>
  <c r="E2549" i="2"/>
  <c r="E1880" i="2"/>
  <c r="E1002" i="2"/>
  <c r="E2550" i="2"/>
  <c r="E2551" i="2"/>
  <c r="E1439" i="2"/>
  <c r="E958" i="2"/>
  <c r="E1125" i="2"/>
  <c r="E2552" i="2"/>
  <c r="E2553" i="2"/>
  <c r="E983" i="2"/>
  <c r="E1774" i="2"/>
  <c r="E1126" i="2"/>
  <c r="E101" i="2"/>
  <c r="E2398" i="2"/>
  <c r="E438" i="2"/>
  <c r="E252" i="2"/>
  <c r="E2554" i="2"/>
  <c r="E2555" i="2"/>
  <c r="E781" i="2"/>
  <c r="E2556" i="2"/>
  <c r="E1662" i="2"/>
  <c r="E1517" i="2"/>
  <c r="E699" i="2"/>
  <c r="E904" i="2"/>
  <c r="E648" i="2"/>
  <c r="E1606" i="2"/>
  <c r="E466" i="2"/>
  <c r="E2280" i="2"/>
  <c r="E2557" i="2"/>
  <c r="E2558" i="2"/>
  <c r="E1713" i="2"/>
  <c r="E2330" i="2"/>
  <c r="E782" i="2"/>
  <c r="E2559" i="2"/>
  <c r="E2560" i="2"/>
  <c r="E2561" i="2"/>
  <c r="E1588" i="2"/>
  <c r="E2155" i="2"/>
  <c r="E2562" i="2"/>
  <c r="E1540" i="2"/>
  <c r="E984" i="2"/>
  <c r="E679" i="2"/>
  <c r="E1821" i="2"/>
  <c r="E2012" i="2"/>
  <c r="E2563" i="2"/>
  <c r="E1339" i="2"/>
  <c r="E805" i="2"/>
  <c r="E1906" i="2"/>
  <c r="E2179" i="2"/>
  <c r="E1607" i="2"/>
  <c r="E1563" i="2"/>
  <c r="E2564" i="2"/>
  <c r="E1464" i="2"/>
  <c r="E1822" i="2"/>
  <c r="E2565" i="2"/>
  <c r="E834" i="2"/>
  <c r="E2281" i="2"/>
  <c r="E322" i="2"/>
  <c r="E152" i="2"/>
  <c r="E680" i="2"/>
  <c r="E783" i="2"/>
  <c r="E1564" i="2"/>
  <c r="E1633" i="2"/>
  <c r="E1928" i="2"/>
  <c r="E391" i="2"/>
  <c r="E1218" i="2"/>
  <c r="E200" i="2"/>
  <c r="E2399" i="2"/>
  <c r="E1257" i="2"/>
  <c r="E2566" i="2"/>
  <c r="E6" i="2"/>
  <c r="E2236" i="2"/>
  <c r="E2134" i="2"/>
  <c r="E905" i="2"/>
  <c r="E1750" i="2"/>
  <c r="E2567" i="2"/>
  <c r="E649" i="2"/>
  <c r="E2568" i="2"/>
  <c r="E2569" i="2"/>
  <c r="E2570" i="2"/>
  <c r="E1490" i="2"/>
  <c r="E806" i="2"/>
  <c r="E79" i="2"/>
  <c r="E102" i="2"/>
  <c r="E1851" i="2"/>
  <c r="E835" i="2"/>
  <c r="E2571" i="2"/>
  <c r="E439" i="2"/>
  <c r="E2572" i="2"/>
  <c r="E201" i="2"/>
  <c r="E1737" i="2"/>
  <c r="E53" i="2"/>
  <c r="E323" i="2"/>
  <c r="E1907" i="2"/>
  <c r="E2573" i="2"/>
  <c r="E1929" i="2"/>
  <c r="E2574" i="2"/>
  <c r="E2575" i="2"/>
  <c r="E2576" i="2"/>
  <c r="E959" i="2"/>
  <c r="E1751" i="2"/>
  <c r="E1100" i="2"/>
  <c r="E1881" i="2"/>
  <c r="E1565" i="2"/>
  <c r="E103" i="2"/>
  <c r="E2302" i="2"/>
  <c r="E1634" i="2"/>
  <c r="E2577" i="2"/>
  <c r="E1168" i="2"/>
  <c r="E1432" i="2"/>
  <c r="E2578" i="2"/>
  <c r="E2579" i="2"/>
  <c r="E2580" i="2"/>
  <c r="E2581" i="2"/>
  <c r="E1908" i="2"/>
  <c r="E1458" i="2"/>
  <c r="E1980" i="2"/>
  <c r="E1608" i="2"/>
  <c r="E2582" i="2"/>
  <c r="E888" i="2"/>
  <c r="E253" i="2"/>
  <c r="E1193" i="2"/>
  <c r="E305" i="2"/>
  <c r="E1057" i="2"/>
  <c r="E1169" i="2"/>
  <c r="E2156" i="2"/>
  <c r="E1465" i="2"/>
  <c r="E889" i="2"/>
  <c r="E2583" i="2"/>
  <c r="E1852" i="2"/>
  <c r="E1635" i="2"/>
  <c r="E80" i="2"/>
  <c r="E700" i="2"/>
  <c r="E2061" i="2"/>
  <c r="E2259" i="2"/>
  <c r="E440" i="2"/>
  <c r="E2037" i="2"/>
  <c r="E2303" i="2"/>
  <c r="E2584" i="2"/>
  <c r="E2585" i="2"/>
  <c r="E1077" i="2"/>
  <c r="E807" i="2"/>
  <c r="E1236" i="2"/>
  <c r="E345" i="2"/>
  <c r="E2586" i="2"/>
  <c r="E1003" i="2"/>
  <c r="E2587" i="2"/>
  <c r="E1078" i="2"/>
  <c r="E1636" i="2"/>
  <c r="E906" i="2"/>
  <c r="E324" i="2"/>
  <c r="E2588" i="2"/>
  <c r="E859" i="2"/>
  <c r="E907" i="2"/>
  <c r="E2589" i="2"/>
  <c r="E2590" i="2"/>
  <c r="E2591" i="2"/>
  <c r="E1823" i="2"/>
  <c r="E650" i="2"/>
  <c r="E1491" i="2"/>
  <c r="E908" i="2"/>
  <c r="E1280" i="2"/>
  <c r="E441" i="2"/>
  <c r="E1375" i="2"/>
  <c r="E760" i="2"/>
  <c r="E2592" i="2"/>
  <c r="E371" i="2"/>
  <c r="E2593" i="2"/>
  <c r="E1294" i="2"/>
  <c r="E2594" i="2"/>
  <c r="E2595" i="2"/>
  <c r="E346" i="2"/>
  <c r="E2596" i="2"/>
  <c r="E579" i="2"/>
  <c r="E2597" i="2"/>
  <c r="E2304" i="2"/>
  <c r="E1058" i="2"/>
  <c r="E2598" i="2"/>
  <c r="E836" i="2"/>
  <c r="E1170" i="2"/>
  <c r="E2282" i="2"/>
  <c r="E2599" i="2"/>
  <c r="E2600" i="2"/>
  <c r="E124" i="2"/>
  <c r="E392" i="2"/>
  <c r="E393" i="2"/>
  <c r="E2109" i="2"/>
  <c r="E1824" i="2"/>
  <c r="E2601" i="2"/>
  <c r="E1395" i="2"/>
  <c r="E1930" i="2"/>
  <c r="E54" i="2"/>
  <c r="E1171" i="2"/>
  <c r="E544" i="2"/>
  <c r="E1237" i="2"/>
  <c r="E1714" i="2"/>
  <c r="E545" i="2"/>
  <c r="E2364" i="2"/>
  <c r="E2400" i="2"/>
  <c r="E681" i="2"/>
  <c r="E2062" i="2"/>
  <c r="E2602" i="2"/>
  <c r="E1956" i="2"/>
  <c r="E2220" i="2"/>
  <c r="E325" i="2"/>
  <c r="E1396" i="2"/>
  <c r="E2603" i="2"/>
  <c r="E2135" i="2"/>
  <c r="E1795" i="2"/>
  <c r="E1609" i="2"/>
  <c r="E55" i="2"/>
  <c r="E326" i="2"/>
  <c r="E1320" i="2"/>
  <c r="E279" i="2"/>
  <c r="E1566" i="2"/>
  <c r="E33" i="2"/>
  <c r="E2604" i="2"/>
  <c r="E2237" i="2"/>
  <c r="E2180" i="2"/>
  <c r="E1172" i="2"/>
  <c r="E104" i="2"/>
  <c r="E1440" i="2"/>
  <c r="E2283" i="2"/>
  <c r="E1931" i="2"/>
  <c r="E2181" i="2"/>
  <c r="E784" i="2"/>
  <c r="E505" i="2"/>
  <c r="E1340" i="2"/>
  <c r="E1518" i="2"/>
  <c r="E2605" i="2"/>
  <c r="E1752" i="2"/>
  <c r="E2606" i="2"/>
  <c r="E2157" i="2"/>
  <c r="E808" i="2"/>
  <c r="E1637" i="2"/>
  <c r="E1101" i="2"/>
  <c r="E1825" i="2"/>
  <c r="E1567" i="2"/>
  <c r="E1321" i="2"/>
  <c r="E932" i="2"/>
  <c r="E1079" i="2"/>
  <c r="E1519" i="2"/>
  <c r="E526" i="2"/>
  <c r="E467" i="2"/>
  <c r="E442" i="2"/>
  <c r="E2607" i="2"/>
  <c r="E1796" i="2"/>
  <c r="E1853" i="2"/>
  <c r="E1688" i="2"/>
  <c r="E2013" i="2"/>
  <c r="E1295" i="2"/>
  <c r="E56" i="2"/>
  <c r="E125" i="2"/>
  <c r="E1173" i="2"/>
  <c r="E1541" i="2"/>
  <c r="E126" i="2"/>
  <c r="E1376" i="2"/>
  <c r="E2608" i="2"/>
  <c r="E280" i="2"/>
  <c r="E1441" i="2"/>
  <c r="E1341" i="2"/>
  <c r="E221" i="2"/>
  <c r="E2083" i="2"/>
  <c r="E2038" i="2"/>
  <c r="E1258" i="2"/>
  <c r="E628" i="2"/>
  <c r="E1981" i="2"/>
  <c r="E1442" i="2"/>
  <c r="E2609" i="2"/>
  <c r="E2610" i="2"/>
  <c r="E34" i="2"/>
  <c r="E785" i="2"/>
  <c r="E1080" i="2"/>
  <c r="E153" i="2"/>
  <c r="E1738" i="2"/>
  <c r="E2611" i="2"/>
  <c r="E2612" i="2"/>
  <c r="E2084" i="2"/>
  <c r="E1081" i="2"/>
  <c r="E2305" i="2"/>
  <c r="E2039" i="2"/>
  <c r="E2331" i="2"/>
  <c r="E1466" i="2"/>
  <c r="E731" i="2"/>
  <c r="E1753" i="2"/>
  <c r="E600" i="2"/>
  <c r="E2014" i="2"/>
  <c r="E2200" i="2"/>
  <c r="E468" i="2"/>
  <c r="E1004" i="2"/>
  <c r="E1005" i="2"/>
  <c r="E2613" i="2"/>
  <c r="E2614" i="2"/>
  <c r="E732" i="2"/>
  <c r="E1006" i="2"/>
  <c r="E1467" i="2"/>
  <c r="E1468" i="2"/>
  <c r="E860" i="2"/>
  <c r="E1589" i="2"/>
  <c r="E327" i="2"/>
  <c r="E2221" i="2"/>
  <c r="E328" i="2"/>
  <c r="E890" i="2"/>
  <c r="E1663" i="2"/>
  <c r="E2365" i="2"/>
  <c r="E2306" i="2"/>
  <c r="E891" i="2"/>
  <c r="E1443" i="2"/>
  <c r="E960" i="2"/>
  <c r="E1568" i="2"/>
  <c r="E1610" i="2"/>
  <c r="E2615" i="2"/>
  <c r="E2616" i="2"/>
  <c r="E2110" i="2"/>
  <c r="E546" i="2"/>
  <c r="E2617" i="2"/>
  <c r="E2618" i="2"/>
  <c r="E2238" i="2"/>
  <c r="E2619" i="2"/>
  <c r="E1342" i="2"/>
  <c r="E1007" i="2"/>
  <c r="E1102" i="2"/>
  <c r="E2620" i="2"/>
  <c r="E1030" i="2"/>
  <c r="E1854" i="2"/>
  <c r="E1982" i="2"/>
  <c r="E2307" i="2"/>
  <c r="E2621" i="2"/>
  <c r="E1664" i="2"/>
  <c r="E2622" i="2"/>
  <c r="E2366" i="2"/>
  <c r="E1194" i="2"/>
  <c r="E2367" i="2"/>
  <c r="E2401" i="2"/>
  <c r="E2368" i="2"/>
  <c r="E7" i="2"/>
  <c r="E2158" i="2"/>
  <c r="E2623" i="2"/>
  <c r="E1127" i="2"/>
  <c r="E1492" i="2"/>
  <c r="E1082" i="2"/>
  <c r="E254" i="2"/>
  <c r="E414" i="2"/>
  <c r="E506" i="2"/>
  <c r="E2624" i="2"/>
  <c r="E1882" i="2"/>
  <c r="E682" i="2"/>
  <c r="E2625" i="2"/>
  <c r="E1059" i="2"/>
  <c r="E2332" i="2"/>
  <c r="E2201" i="2"/>
  <c r="E2626" i="2"/>
  <c r="E733" i="2"/>
  <c r="E1411" i="2"/>
  <c r="E1715" i="2"/>
  <c r="E281" i="2"/>
  <c r="E1174" i="2"/>
  <c r="E2627" i="2"/>
  <c r="E580" i="2"/>
  <c r="E2628" i="2"/>
  <c r="E1397" i="2"/>
  <c r="E734" i="2"/>
  <c r="E1322" i="2"/>
  <c r="E527" i="2"/>
  <c r="E443" i="2"/>
  <c r="E1611" i="2"/>
  <c r="E1493" i="2"/>
  <c r="E2629" i="2"/>
  <c r="E2630" i="2"/>
  <c r="E2631" i="2"/>
  <c r="E202" i="2"/>
  <c r="E2085" i="2"/>
  <c r="E2632" i="2"/>
  <c r="E2633" i="2"/>
  <c r="E2634" i="2"/>
  <c r="E861" i="2"/>
  <c r="E35" i="2"/>
  <c r="E1323" i="2"/>
  <c r="E1590" i="2"/>
  <c r="E2111" i="2"/>
  <c r="E2635" i="2"/>
  <c r="E222" i="2"/>
  <c r="E933" i="2"/>
  <c r="E1008" i="2"/>
  <c r="E961" i="2"/>
  <c r="E2636" i="2"/>
  <c r="E1739" i="2"/>
  <c r="E1909" i="2"/>
  <c r="E2637" i="2"/>
  <c r="E1238" i="2"/>
  <c r="E2239" i="2"/>
  <c r="E629" i="2"/>
  <c r="E2260" i="2"/>
  <c r="E2638" i="2"/>
  <c r="E240" i="2"/>
  <c r="E394" i="2"/>
  <c r="E1281" i="2"/>
  <c r="E1175" i="2"/>
  <c r="E1520" i="2"/>
  <c r="E892" i="2"/>
  <c r="E1932" i="2"/>
  <c r="E2402" i="2"/>
  <c r="E2639" i="2"/>
  <c r="E2640" i="2"/>
  <c r="E2641" i="2"/>
  <c r="E1826" i="2"/>
  <c r="E1195" i="2"/>
  <c r="E255" i="2"/>
  <c r="E1883" i="2"/>
  <c r="E2642" i="2"/>
  <c r="E1542" i="2"/>
  <c r="E1358" i="2"/>
  <c r="E2063" i="2"/>
  <c r="E1494" i="2"/>
  <c r="E57" i="2"/>
  <c r="E1031" i="2"/>
  <c r="E1444" i="2"/>
  <c r="E2643" i="2"/>
  <c r="E2644" i="2"/>
  <c r="E2645" i="2"/>
  <c r="E2646" i="2"/>
  <c r="E601" i="2"/>
  <c r="E761" i="2"/>
  <c r="E809" i="2"/>
  <c r="E1855" i="2"/>
  <c r="E2284" i="2"/>
  <c r="E2647" i="2"/>
  <c r="E2648" i="2"/>
  <c r="E2649" i="2"/>
  <c r="E2650" i="2"/>
  <c r="E306" i="2"/>
  <c r="E1398" i="2"/>
  <c r="E1369" i="2"/>
  <c r="E1433" i="2"/>
  <c r="E1459" i="2"/>
  <c r="E2651" i="2"/>
  <c r="E2652" i="2"/>
  <c r="E753" i="2"/>
  <c r="E2653" i="2"/>
  <c r="E1569" i="2"/>
  <c r="E1957" i="2"/>
  <c r="E581" i="2"/>
  <c r="E1983" i="2"/>
  <c r="E81" i="2"/>
  <c r="E837" i="2"/>
  <c r="E2654" i="2"/>
  <c r="E985" i="2"/>
  <c r="E105" i="2"/>
  <c r="E2136" i="2"/>
  <c r="E1343" i="2"/>
  <c r="E1412" i="2"/>
  <c r="E1685" i="2"/>
  <c r="E1128" i="2"/>
  <c r="E786" i="2"/>
  <c r="E1612" i="2"/>
  <c r="E1716" i="2"/>
  <c r="E2655" i="2"/>
  <c r="E329" i="2"/>
  <c r="E154" i="2"/>
  <c r="E1754" i="2"/>
  <c r="E2159" i="2"/>
  <c r="E2656" i="2"/>
  <c r="E2657" i="2"/>
  <c r="E1083" i="2"/>
  <c r="E909" i="2"/>
  <c r="E1377" i="2"/>
  <c r="E372" i="2"/>
  <c r="E2658" i="2"/>
  <c r="E2182" i="2"/>
  <c r="E507" i="2"/>
  <c r="E2659" i="2"/>
  <c r="E2660" i="2"/>
  <c r="E2661" i="2"/>
  <c r="E1638" i="2"/>
  <c r="E528" i="2"/>
  <c r="E127" i="2"/>
  <c r="E2662" i="2"/>
  <c r="E2663" i="2"/>
  <c r="E2664" i="2"/>
  <c r="E2665" i="2"/>
  <c r="E2666" i="2"/>
  <c r="E2667" i="2"/>
  <c r="E2308" i="2"/>
  <c r="E2369" i="2"/>
  <c r="E2668" i="2"/>
  <c r="E2669" i="2"/>
  <c r="E1060" i="2"/>
  <c r="E2670" i="2"/>
  <c r="E651" i="2"/>
  <c r="E2671" i="2"/>
  <c r="E2672" i="2"/>
  <c r="E1797" i="2"/>
  <c r="E1259" i="2"/>
  <c r="E2673" i="2"/>
  <c r="E1469" i="2"/>
  <c r="E1296" i="2"/>
  <c r="E2674" i="2"/>
  <c r="E8" i="2"/>
  <c r="E174" i="2"/>
  <c r="E701" i="2"/>
  <c r="E2222" i="2"/>
  <c r="E2675" i="2"/>
  <c r="E1665" i="2"/>
  <c r="E547" i="2"/>
  <c r="E2676" i="2"/>
  <c r="E2677" i="2"/>
  <c r="E2678" i="2"/>
  <c r="E2015" i="2"/>
  <c r="E2040" i="2"/>
  <c r="E718" i="2"/>
  <c r="E2679" i="2"/>
  <c r="E735" i="2"/>
  <c r="E1103" i="2"/>
  <c r="E1689" i="2"/>
  <c r="E2202" i="2"/>
  <c r="E2680" i="2"/>
  <c r="E1149" i="2"/>
  <c r="E347" i="2"/>
  <c r="E2333" i="2"/>
  <c r="E282" i="2"/>
  <c r="E1775" i="2"/>
  <c r="E2681" i="2"/>
  <c r="E2682" i="2"/>
  <c r="E2683" i="2"/>
  <c r="E2684" i="2"/>
  <c r="E2685" i="2"/>
  <c r="E2686" i="2"/>
  <c r="E2687" i="2"/>
  <c r="E2688" i="2"/>
  <c r="E2689" i="2"/>
  <c r="E2690" i="2"/>
  <c r="E2691" i="2"/>
  <c r="E2692" i="2"/>
  <c r="E2693" i="2"/>
  <c r="E2694" i="2"/>
  <c r="E2695" i="2"/>
  <c r="E2696" i="2"/>
  <c r="E2697" i="2"/>
  <c r="E2698" i="2"/>
  <c r="E2699" i="2"/>
  <c r="E2700" i="2"/>
  <c r="E2701" i="2"/>
  <c r="E2702" i="2"/>
  <c r="E2703" i="2"/>
  <c r="E2704" i="2"/>
  <c r="E2705" i="2"/>
  <c r="E2706" i="2"/>
  <c r="E2707" i="2"/>
  <c r="E2708" i="2"/>
  <c r="E2709" i="2"/>
  <c r="E2710" i="2"/>
  <c r="E2711" i="2"/>
  <c r="E2712" i="2"/>
  <c r="E2713" i="2"/>
  <c r="E2714" i="2"/>
  <c r="E2715" i="2"/>
  <c r="E2716" i="2"/>
  <c r="E2717" i="2"/>
  <c r="E2718" i="2"/>
  <c r="E2719" i="2"/>
  <c r="E702" i="2"/>
  <c r="E652" i="2"/>
  <c r="E2720" i="2"/>
  <c r="E1521" i="2"/>
  <c r="E529" i="2"/>
  <c r="E2721" i="2"/>
  <c r="E1297" i="2"/>
  <c r="E1495" i="2"/>
  <c r="E548" i="2"/>
  <c r="E2261" i="2"/>
  <c r="E549" i="2"/>
  <c r="E1260" i="2"/>
  <c r="E2722" i="2"/>
  <c r="E602" i="2"/>
  <c r="E2723" i="2"/>
  <c r="E1639" i="2"/>
  <c r="E1827" i="2"/>
  <c r="E2724" i="2"/>
  <c r="E395" i="2"/>
  <c r="E719" i="2"/>
  <c r="E653" i="2"/>
  <c r="E2064" i="2"/>
  <c r="E2725" i="2"/>
  <c r="E934" i="2"/>
  <c r="E2726" i="2"/>
  <c r="E862" i="2"/>
  <c r="E2727" i="2"/>
  <c r="E1717" i="2"/>
  <c r="E2285" i="2"/>
  <c r="E508" i="2"/>
  <c r="E2286" i="2"/>
  <c r="E2728" i="2"/>
  <c r="E175" i="2"/>
  <c r="E1776" i="2"/>
  <c r="E683" i="2"/>
  <c r="E256" i="2"/>
  <c r="E630" i="2"/>
  <c r="E910" i="2"/>
  <c r="E2729" i="2"/>
  <c r="E2334" i="2"/>
  <c r="E415" i="2"/>
  <c r="E986" i="2"/>
  <c r="E2730" i="2"/>
  <c r="E1282" i="2"/>
  <c r="E2731" i="2"/>
  <c r="E2287" i="2"/>
  <c r="E2732" i="2"/>
  <c r="E550" i="2"/>
  <c r="E2733" i="2"/>
  <c r="E2734" i="2"/>
  <c r="E1413" i="2"/>
  <c r="E1522" i="2"/>
  <c r="E1755" i="2"/>
  <c r="E58" i="2"/>
  <c r="E416" i="2"/>
  <c r="E2735" i="2"/>
  <c r="E2288" i="2"/>
  <c r="E1798" i="2"/>
  <c r="E1261" i="2"/>
  <c r="E2736" i="2"/>
  <c r="E1262" i="2"/>
  <c r="E631" i="2"/>
  <c r="E2112" i="2"/>
  <c r="E2737" i="2"/>
  <c r="E736" i="2"/>
  <c r="E1856" i="2"/>
  <c r="E810" i="2"/>
  <c r="E203" i="2"/>
  <c r="E2738" i="2"/>
  <c r="E1104" i="2"/>
  <c r="E59" i="2"/>
  <c r="E2262" i="2"/>
  <c r="E36" i="2"/>
  <c r="E1690" i="2"/>
  <c r="E2739" i="2"/>
  <c r="E1857" i="2"/>
  <c r="E82" i="2"/>
  <c r="E83" i="2"/>
  <c r="E2740" i="2"/>
  <c r="E1263" i="2"/>
  <c r="E2741" i="2"/>
  <c r="E551" i="2"/>
  <c r="E106" i="2"/>
  <c r="E257" i="2"/>
  <c r="E2742" i="2"/>
  <c r="E176" i="2"/>
  <c r="E2743" i="2"/>
  <c r="E1061" i="2"/>
  <c r="E417" i="2"/>
  <c r="E582" i="2"/>
  <c r="E632" i="2"/>
  <c r="E1470" i="2"/>
  <c r="E811" i="2"/>
  <c r="E2744" i="2"/>
  <c r="E1298" i="2"/>
  <c r="E603" i="2"/>
  <c r="E962" i="2"/>
  <c r="E2745" i="2"/>
  <c r="E2746" i="2"/>
  <c r="E2747" i="2"/>
  <c r="E2183" i="2"/>
  <c r="E1666" i="2"/>
  <c r="E2748" i="2"/>
  <c r="E223" i="2"/>
  <c r="E224" i="2"/>
  <c r="E2016" i="2"/>
  <c r="E1613" i="2"/>
  <c r="E2017" i="2"/>
  <c r="E2749" i="2"/>
  <c r="E2750" i="2"/>
  <c r="E2751" i="2"/>
  <c r="E2752" i="2"/>
  <c r="E684" i="2"/>
  <c r="E2753" i="2"/>
  <c r="E2754" i="2"/>
  <c r="E1196" i="2"/>
  <c r="E2370" i="2"/>
  <c r="E2086" i="2"/>
  <c r="E444" i="2"/>
  <c r="E604" i="2"/>
  <c r="E155" i="2"/>
  <c r="E9" i="2"/>
  <c r="E1958" i="2"/>
  <c r="E177" i="2"/>
  <c r="E963" i="2"/>
  <c r="E583" i="2"/>
  <c r="E703" i="2"/>
  <c r="E204" i="2"/>
  <c r="E445" i="2"/>
  <c r="E418" i="2"/>
  <c r="E2755" i="2"/>
  <c r="E1445" i="2"/>
  <c r="E2756" i="2"/>
  <c r="E205" i="2"/>
  <c r="E605" i="2"/>
  <c r="E2757" i="2"/>
  <c r="E2758" i="2"/>
  <c r="E1756" i="2"/>
  <c r="E1933" i="2"/>
  <c r="E2160" i="2"/>
  <c r="E2759" i="2"/>
  <c r="E2263" i="2"/>
  <c r="E2760" i="2"/>
  <c r="E419" i="2"/>
  <c r="E1129" i="2"/>
  <c r="E469" i="2"/>
  <c r="E1197" i="2"/>
  <c r="E420" i="2"/>
  <c r="E2761" i="2"/>
  <c r="E156" i="2"/>
  <c r="E84" i="2"/>
  <c r="E1198" i="2"/>
  <c r="E2762" i="2"/>
  <c r="E1150" i="2"/>
  <c r="E470" i="2"/>
  <c r="E60" i="2"/>
  <c r="E552" i="2"/>
  <c r="E396" i="2"/>
  <c r="E1130" i="2"/>
  <c r="E1084" i="2"/>
  <c r="E2763" i="2"/>
  <c r="E2223" i="2"/>
  <c r="E1984" i="2"/>
  <c r="E1239" i="2"/>
  <c r="E1414" i="2"/>
  <c r="E2764" i="2"/>
  <c r="E2161" i="2"/>
  <c r="E2765" i="2"/>
  <c r="E964" i="2"/>
  <c r="E2371" i="2"/>
  <c r="E787" i="2"/>
  <c r="E1959" i="2"/>
  <c r="E157" i="2"/>
  <c r="E1667" i="2"/>
  <c r="E1799" i="2"/>
  <c r="E348" i="2"/>
  <c r="E935" i="2"/>
  <c r="E509" i="2"/>
  <c r="E2766" i="2"/>
  <c r="E283" i="2"/>
  <c r="E158" i="2"/>
  <c r="E510" i="2"/>
  <c r="E511" i="2"/>
  <c r="E284" i="2"/>
  <c r="E159" i="2"/>
  <c r="E1399" i="2"/>
  <c r="E1668" i="2"/>
  <c r="E893" i="2"/>
  <c r="E285" i="2"/>
  <c r="E894" i="2"/>
  <c r="E2767" i="2"/>
  <c r="E2240" i="2"/>
  <c r="E1105" i="2"/>
  <c r="E1106" i="2"/>
  <c r="E1107" i="2"/>
  <c r="E2241" i="2"/>
  <c r="E1009" i="2"/>
  <c r="E128" i="2"/>
  <c r="E2768" i="2"/>
  <c r="E2289" i="2"/>
  <c r="E1740" i="2"/>
  <c r="E1691" i="2"/>
  <c r="E1614" i="2"/>
  <c r="E2769" i="2"/>
  <c r="E1446" i="2"/>
  <c r="E2770" i="2"/>
  <c r="E2018" i="2"/>
  <c r="E1359" i="2"/>
  <c r="E1360" i="2"/>
  <c r="E1361" i="2"/>
  <c r="E373" i="2"/>
  <c r="E374" i="2"/>
  <c r="E375" i="2"/>
  <c r="E37" i="2"/>
  <c r="E633" i="2"/>
  <c r="E2771" i="2"/>
  <c r="E634" i="2"/>
  <c r="E635" i="2"/>
  <c r="E2772" i="2"/>
  <c r="E2773" i="2"/>
  <c r="E2774" i="2"/>
  <c r="E2775" i="2"/>
  <c r="E2776" i="2"/>
  <c r="E2777" i="2"/>
  <c r="E636" i="2"/>
  <c r="E637" i="2"/>
  <c r="E2778" i="2"/>
  <c r="E2779" i="2"/>
  <c r="E2780" i="2"/>
  <c r="E1447" i="2"/>
  <c r="E2781" i="2"/>
  <c r="E936" i="2"/>
  <c r="E937" i="2"/>
  <c r="E938" i="2"/>
  <c r="E939" i="2"/>
  <c r="E1448" i="2"/>
  <c r="E1264" i="2"/>
  <c r="E2782" i="2"/>
  <c r="E2783" i="2"/>
  <c r="E788" i="2"/>
  <c r="E2784" i="2"/>
  <c r="E1543" i="2"/>
  <c r="E1544" i="2"/>
  <c r="E1545" i="2"/>
  <c r="E1546" i="2"/>
  <c r="E1547" i="2"/>
  <c r="E1548" i="2"/>
  <c r="E2785" i="2"/>
  <c r="E1151" i="2"/>
  <c r="E2786" i="2"/>
  <c r="E2787" i="2"/>
  <c r="E2788" i="2"/>
  <c r="E2789" i="2"/>
  <c r="E1152" i="2"/>
  <c r="E2790" i="2"/>
  <c r="E2791" i="2"/>
  <c r="E1523" i="2"/>
  <c r="E1524" i="2"/>
  <c r="E2403" i="2"/>
  <c r="E2792" i="2"/>
  <c r="E1085" i="2"/>
  <c r="E1086" i="2"/>
  <c r="E2404" i="2"/>
  <c r="E1985" i="2"/>
  <c r="E2793" i="2"/>
  <c r="E2794" i="2"/>
  <c r="E2795" i="2"/>
  <c r="E1986" i="2"/>
  <c r="E2796" i="2"/>
  <c r="E1378" i="2"/>
  <c r="E2184" i="2"/>
  <c r="E2185" i="2"/>
  <c r="E2186" i="2"/>
  <c r="E2187" i="2"/>
  <c r="E2188" i="2"/>
  <c r="E1108" i="2"/>
  <c r="E1109" i="2"/>
  <c r="E1110" i="2"/>
  <c r="E1111" i="2"/>
  <c r="E1379" i="2"/>
  <c r="E1380" i="2"/>
  <c r="E1741" i="2"/>
  <c r="E1742" i="2"/>
  <c r="E307" i="2"/>
  <c r="E1131" i="2"/>
  <c r="E1132" i="2"/>
  <c r="E1133" i="2"/>
  <c r="E1134" i="2"/>
  <c r="E2065" i="2"/>
  <c r="E2066" i="2"/>
  <c r="E1415" i="2"/>
  <c r="E1416" i="2"/>
  <c r="E225" i="2"/>
  <c r="E226" i="2"/>
  <c r="E227" i="2"/>
  <c r="E2309" i="2"/>
  <c r="E606" i="2"/>
  <c r="E2310" i="2"/>
  <c r="E2311" i="2"/>
  <c r="E2224" i="2"/>
  <c r="E607" i="2"/>
  <c r="E2242" i="2"/>
  <c r="E2243" i="2"/>
  <c r="E2244" i="2"/>
  <c r="E1591" i="2"/>
  <c r="E1592" i="2"/>
  <c r="E2245" i="2"/>
  <c r="E1593" i="2"/>
  <c r="E2797" i="2"/>
  <c r="E2798" i="2"/>
  <c r="E2799" i="2"/>
  <c r="E2246" i="2"/>
  <c r="E2247" i="2"/>
  <c r="E2800" i="2"/>
  <c r="E1594" i="2"/>
  <c r="E608" i="2"/>
  <c r="E704" i="2"/>
  <c r="E2067" i="2"/>
  <c r="E705" i="2"/>
  <c r="E1283" i="2"/>
  <c r="E1284" i="2"/>
  <c r="E1285" i="2"/>
  <c r="E1286" i="2"/>
  <c r="E706" i="2"/>
  <c r="E707" i="2"/>
  <c r="E708" i="2"/>
  <c r="E1800" i="2"/>
  <c r="E1801" i="2"/>
  <c r="E2801" i="2"/>
  <c r="E2802" i="2"/>
  <c r="E911" i="2"/>
  <c r="E912" i="2"/>
  <c r="E913" i="2"/>
  <c r="E2803" i="2"/>
  <c r="E2804" i="2"/>
  <c r="E2805" i="2"/>
  <c r="E2806" i="2"/>
  <c r="E914" i="2"/>
  <c r="E2807" i="2"/>
  <c r="E915" i="2"/>
  <c r="E1910" i="2"/>
  <c r="E1911" i="2"/>
  <c r="E330" i="2"/>
  <c r="E1240" i="2"/>
  <c r="E1241" i="2"/>
  <c r="E1242" i="2"/>
  <c r="E1243" i="2"/>
  <c r="E1244" i="2"/>
  <c r="E1912" i="2"/>
  <c r="E331" i="2"/>
  <c r="E332" i="2"/>
  <c r="E446" i="2"/>
  <c r="E838" i="2"/>
  <c r="E1615" i="2"/>
  <c r="E839" i="2"/>
  <c r="E447" i="2"/>
  <c r="E2137" i="2"/>
  <c r="E2138" i="2"/>
  <c r="E2139" i="2"/>
  <c r="E2808" i="2"/>
  <c r="E2809" i="2"/>
  <c r="E2810" i="2"/>
  <c r="E2811" i="2"/>
  <c r="E1828" i="2"/>
  <c r="E1829" i="2"/>
  <c r="E1830" i="2"/>
  <c r="E2162" i="2"/>
  <c r="E2163" i="2"/>
  <c r="E2164" i="2"/>
  <c r="E2165" i="2"/>
  <c r="E1960" i="2"/>
  <c r="E1961" i="2"/>
  <c r="E1032" i="2"/>
  <c r="E1640" i="2"/>
  <c r="E1033" i="2"/>
  <c r="E1641" i="2"/>
  <c r="E762" i="2"/>
  <c r="E2372" i="2"/>
  <c r="E2373" i="2"/>
  <c r="E1934" i="2"/>
  <c r="E763" i="2"/>
  <c r="E764" i="2"/>
  <c r="E2374" i="2"/>
  <c r="E206" i="2"/>
  <c r="E1219" i="2"/>
  <c r="E207" i="2"/>
  <c r="E208" i="2"/>
  <c r="E1220" i="2"/>
  <c r="E685" i="2"/>
  <c r="E686" i="2"/>
  <c r="E687" i="2"/>
  <c r="E688" i="2"/>
  <c r="E1221" i="2"/>
  <c r="E2812" i="2"/>
  <c r="E1757" i="2"/>
  <c r="E1758" i="2"/>
  <c r="E2166" i="2"/>
  <c r="E1962" i="2"/>
  <c r="E2813" i="2"/>
  <c r="E2290" i="2"/>
  <c r="E1759" i="2"/>
  <c r="E1760" i="2"/>
  <c r="E1642" i="2"/>
  <c r="E1643" i="2"/>
  <c r="E2335" i="2"/>
  <c r="E1644" i="2"/>
  <c r="E1645" i="2"/>
  <c r="E1034" i="2"/>
  <c r="E1035" i="2"/>
  <c r="E1036" i="2"/>
  <c r="E1646" i="2"/>
  <c r="E1647" i="2"/>
  <c r="E1648" i="2"/>
  <c r="E1037" i="2"/>
  <c r="E1038" i="2"/>
  <c r="E1039" i="2"/>
  <c r="E1040" i="2"/>
  <c r="E1858" i="2"/>
  <c r="E1859" i="2"/>
  <c r="E1860" i="2"/>
  <c r="E1861" i="2"/>
  <c r="E1862" i="2"/>
  <c r="E2336" i="2"/>
  <c r="E2337" i="2"/>
  <c r="E471" i="2"/>
  <c r="E472" i="2"/>
  <c r="E654" i="2"/>
  <c r="E2814" i="2"/>
  <c r="E655" i="2"/>
  <c r="E2338" i="2"/>
  <c r="E473" i="2"/>
  <c r="E474" i="2"/>
  <c r="E656" i="2"/>
  <c r="E1062" i="2"/>
  <c r="E1344" i="2"/>
  <c r="E1718" i="2"/>
  <c r="E1719" i="2"/>
  <c r="E1345" i="2"/>
  <c r="E1346" i="2"/>
  <c r="E1347" i="2"/>
  <c r="E1348" i="2"/>
  <c r="E2815" i="2"/>
  <c r="E2816" i="2"/>
  <c r="E863" i="2"/>
  <c r="E864" i="2"/>
  <c r="E865" i="2"/>
  <c r="E866" i="2"/>
  <c r="E867" i="2"/>
  <c r="E2817" i="2"/>
  <c r="E475" i="2"/>
  <c r="E2339" i="2"/>
  <c r="E476" i="2"/>
  <c r="E2340" i="2"/>
  <c r="E477" i="2"/>
  <c r="E2341" i="2"/>
  <c r="E478" i="2"/>
  <c r="E479" i="2"/>
  <c r="E512" i="2"/>
  <c r="E513" i="2"/>
  <c r="E1299" i="2"/>
  <c r="E1300" i="2"/>
  <c r="E1301" i="2"/>
  <c r="E1302" i="2"/>
  <c r="E737" i="2"/>
  <c r="E1303" i="2"/>
  <c r="E1304" i="2"/>
  <c r="E738" i="2"/>
  <c r="E739" i="2"/>
  <c r="E740" i="2"/>
  <c r="E741" i="2"/>
  <c r="E742" i="2"/>
  <c r="E743" i="2"/>
  <c r="E2818" i="2"/>
  <c r="E1471" i="2"/>
  <c r="E1472" i="2"/>
  <c r="E1473" i="2"/>
  <c r="E1474" i="2"/>
  <c r="E1475" i="2"/>
  <c r="E987" i="2"/>
  <c r="E988" i="2"/>
  <c r="E989" i="2"/>
  <c r="E2819" i="2"/>
  <c r="E1570" i="2"/>
  <c r="E2820" i="2"/>
  <c r="E160" i="2"/>
  <c r="E812" i="2"/>
  <c r="E813" i="2"/>
  <c r="E814" i="2"/>
  <c r="E815" i="2"/>
  <c r="E816" i="2"/>
  <c r="E1176" i="2"/>
  <c r="E817" i="2"/>
  <c r="E286" i="2"/>
  <c r="E287" i="2"/>
  <c r="E288" i="2"/>
  <c r="E289" i="2"/>
  <c r="E895" i="2"/>
  <c r="E896" i="2"/>
  <c r="E530" i="2"/>
  <c r="E531" i="2"/>
  <c r="E1400" i="2"/>
  <c r="E553" i="2"/>
  <c r="E554" i="2"/>
  <c r="E555" i="2"/>
  <c r="E397" i="2"/>
  <c r="E398" i="2"/>
  <c r="E61" i="2"/>
  <c r="E399" i="2"/>
  <c r="E400" i="2"/>
  <c r="E62" i="2"/>
  <c r="E63" i="2"/>
  <c r="E2264" i="2"/>
  <c r="E2041" i="2"/>
  <c r="E2042" i="2"/>
  <c r="E178" i="2"/>
  <c r="E2821" i="2"/>
  <c r="E179" i="2"/>
  <c r="E180" i="2"/>
  <c r="E2822" i="2"/>
  <c r="E2043" i="2"/>
  <c r="E2823" i="2"/>
  <c r="E2044" i="2"/>
  <c r="E1496" i="2"/>
  <c r="E241" i="2"/>
  <c r="E242" i="2"/>
  <c r="E1324" i="2"/>
  <c r="E1325" i="2"/>
  <c r="E10" i="2"/>
  <c r="E1669" i="2"/>
  <c r="E1670" i="2"/>
  <c r="E1671" i="2"/>
  <c r="E1672" i="2"/>
  <c r="E1673" i="2"/>
  <c r="E1674" i="2"/>
  <c r="E2824" i="2"/>
  <c r="E1326" i="2"/>
  <c r="E1327" i="2"/>
  <c r="E1328" i="2"/>
  <c r="E11" i="2"/>
  <c r="E12" i="2"/>
  <c r="E1675" i="2"/>
  <c r="E965" i="2"/>
  <c r="E966" i="2"/>
  <c r="E421" i="2"/>
  <c r="E967" i="2"/>
  <c r="E968" i="2"/>
  <c r="E969" i="2"/>
  <c r="E970" i="2"/>
  <c r="E422" i="2"/>
  <c r="E423" i="2"/>
  <c r="E424" i="2"/>
  <c r="E971" i="2"/>
  <c r="E2825" i="2"/>
  <c r="E2826" i="2"/>
  <c r="E972" i="2"/>
  <c r="E1497" i="2"/>
  <c r="E1498" i="2"/>
  <c r="E258" i="2"/>
  <c r="E259" i="2"/>
  <c r="E260" i="2"/>
  <c r="E261" i="2"/>
  <c r="E262" i="2"/>
  <c r="E263" i="2"/>
  <c r="E264" i="2"/>
  <c r="E265" i="2"/>
  <c r="E1417" i="2"/>
  <c r="E1499" i="2"/>
  <c r="E1884" i="2"/>
  <c r="E1199" i="2"/>
  <c r="E1200" i="2"/>
  <c r="E1201" i="2"/>
  <c r="E584" i="2"/>
  <c r="E585" i="2"/>
  <c r="E586" i="2"/>
  <c r="E587" i="2"/>
  <c r="E2827" i="2"/>
  <c r="E2828" i="2"/>
  <c r="E2829" i="2"/>
  <c r="E2830" i="2"/>
  <c r="E2831" i="2"/>
  <c r="E2832" i="2"/>
  <c r="E2833" i="2"/>
  <c r="E2834" i="2"/>
  <c r="E1777" i="2"/>
  <c r="E514" i="2"/>
  <c r="E181" i="2"/>
  <c r="E182" i="2"/>
  <c r="E183" i="2"/>
  <c r="E2087" i="2"/>
  <c r="E1202" i="2"/>
  <c r="E2088" i="2"/>
  <c r="E2089" i="2"/>
  <c r="E2090" i="2"/>
  <c r="E2091" i="2"/>
  <c r="E2835" i="2"/>
  <c r="E2836" i="2"/>
  <c r="E2837" i="2"/>
  <c r="E2838" i="2"/>
  <c r="E2839" i="2"/>
  <c r="E2840" i="2"/>
  <c r="E2841" i="2"/>
  <c r="E2203" i="2"/>
  <c r="E2204" i="2"/>
  <c r="E2205" i="2"/>
  <c r="E107" i="2"/>
  <c r="E108" i="2"/>
  <c r="E2842" i="2"/>
  <c r="E2843" i="2"/>
  <c r="E109" i="2"/>
  <c r="E266" i="2"/>
  <c r="E2844" i="2"/>
  <c r="E1863" i="2"/>
  <c r="E1802" i="2"/>
  <c r="E2140" i="2"/>
  <c r="E940" i="2"/>
  <c r="E1449" i="2"/>
  <c r="E941" i="2"/>
  <c r="E1135" i="2"/>
  <c r="E38" i="2"/>
  <c r="E2845" i="2"/>
  <c r="E657" i="2"/>
  <c r="E658" i="2"/>
  <c r="E2342" i="2"/>
  <c r="E2343" i="2"/>
  <c r="E2344" i="2"/>
  <c r="E480" i="2"/>
  <c r="E1595" i="2"/>
  <c r="E2846" i="2"/>
  <c r="E129" i="2"/>
  <c r="E2847" i="2"/>
  <c r="E333" i="2"/>
  <c r="E376" i="2"/>
  <c r="E448" i="2"/>
  <c r="E916" i="2"/>
  <c r="E917" i="2"/>
  <c r="E868" i="2"/>
  <c r="E1596" i="2"/>
  <c r="E2848" i="2"/>
  <c r="E2265" i="2"/>
  <c r="E1349" i="2"/>
  <c r="E840" i="2"/>
  <c r="E841" i="2"/>
  <c r="E942" i="2"/>
  <c r="E943" i="2"/>
  <c r="E2248" i="2"/>
  <c r="E1381" i="2"/>
  <c r="E1136" i="2"/>
  <c r="E1692" i="2"/>
  <c r="E1137" i="2"/>
  <c r="E130" i="2"/>
  <c r="E2849" i="2"/>
  <c r="E2850" i="2"/>
  <c r="E2851" i="2"/>
  <c r="E638" i="2"/>
  <c r="E2852" i="2"/>
  <c r="E2853" i="2"/>
  <c r="E2854" i="2"/>
  <c r="E2312" i="2"/>
  <c r="E789" i="2"/>
  <c r="E1138" i="2"/>
  <c r="E1778" i="2"/>
  <c r="E1779" i="2"/>
  <c r="E1476" i="2"/>
  <c r="E13" i="2"/>
  <c r="E2855" i="2"/>
  <c r="E1362" i="2"/>
  <c r="E1363" i="2"/>
  <c r="E1222" i="2"/>
  <c r="E818" i="2"/>
  <c r="E2249" i="2"/>
  <c r="E161" i="2"/>
  <c r="E162" i="2"/>
  <c r="E765" i="2"/>
  <c r="E1935" i="2"/>
  <c r="E14" i="2"/>
  <c r="E15" i="2"/>
  <c r="E1649" i="2"/>
  <c r="E1650" i="2"/>
  <c r="E1041" i="2"/>
  <c r="E532" i="2"/>
  <c r="E533" i="2"/>
  <c r="E534" i="2"/>
  <c r="E2189" i="2"/>
  <c r="E2206" i="2"/>
  <c r="E2856" i="2"/>
  <c r="E2857" i="2"/>
  <c r="E2858" i="2"/>
  <c r="E64" i="2"/>
  <c r="E65" i="2"/>
  <c r="E184" i="2"/>
  <c r="E639" i="2"/>
  <c r="E2068" i="2"/>
  <c r="E2069" i="2"/>
  <c r="E1042" i="2"/>
  <c r="E1043" i="2"/>
  <c r="E897" i="2"/>
  <c r="E290" i="2"/>
  <c r="E1885" i="2"/>
  <c r="E1886" i="2"/>
  <c r="E131" i="2"/>
  <c r="E2266" i="2"/>
  <c r="E1571" i="2"/>
  <c r="E2405" i="2"/>
  <c r="E2406" i="2"/>
  <c r="E132" i="2"/>
  <c r="E401" i="2"/>
  <c r="E535" i="2"/>
  <c r="E536" i="2"/>
  <c r="E659" i="2"/>
  <c r="E660" i="2"/>
  <c r="E2859" i="2"/>
  <c r="E1329" i="2"/>
  <c r="E1330" i="2"/>
  <c r="E2860" i="2"/>
  <c r="E556" i="2"/>
  <c r="E349" i="2"/>
  <c r="E557" i="2"/>
  <c r="E350" i="2"/>
  <c r="E66" i="2"/>
  <c r="E67" i="2"/>
  <c r="E720" i="2"/>
  <c r="E2407" i="2"/>
  <c r="E1887" i="2"/>
  <c r="E2861" i="2"/>
  <c r="E2862" i="2"/>
  <c r="E515" i="2"/>
  <c r="E516" i="2"/>
  <c r="E517" i="2"/>
  <c r="E518" i="2"/>
  <c r="E519" i="2"/>
  <c r="E520" i="2"/>
  <c r="E1305" i="2"/>
  <c r="E2863" i="2"/>
  <c r="E2864" i="2"/>
  <c r="E2865" i="2"/>
  <c r="E790" i="2"/>
  <c r="E1063" i="2"/>
  <c r="E16" i="2"/>
  <c r="E1676" i="2"/>
  <c r="E2113" i="2"/>
  <c r="E1651" i="2"/>
  <c r="E791" i="2"/>
  <c r="E2019" i="2"/>
  <c r="E2020" i="2"/>
  <c r="E2250" i="2"/>
  <c r="E17" i="2"/>
  <c r="E1477" i="2"/>
  <c r="E990" i="2"/>
  <c r="E1803" i="2"/>
  <c r="E2114" i="2"/>
  <c r="E1306" i="2"/>
  <c r="E2866" i="2"/>
  <c r="E2867" i="2"/>
  <c r="E1780" i="2"/>
  <c r="E2868" i="2"/>
  <c r="E918" i="2"/>
  <c r="E1153" i="2"/>
  <c r="E2207" i="2"/>
  <c r="E640" i="2"/>
  <c r="E641" i="2"/>
  <c r="E1044" i="2"/>
  <c r="E1045" i="2"/>
  <c r="E2267" i="2"/>
  <c r="E1265" i="2"/>
  <c r="E2141" i="2"/>
  <c r="E2142" i="2"/>
  <c r="E2143" i="2"/>
  <c r="E1913" i="2"/>
  <c r="E334" i="2"/>
  <c r="E1914" i="2"/>
  <c r="E335" i="2"/>
  <c r="E2144" i="2"/>
  <c r="E2145" i="2"/>
  <c r="E2146" i="2"/>
  <c r="E2147" i="2"/>
  <c r="E2148" i="2"/>
  <c r="E1987" i="2"/>
  <c r="E2869" i="2"/>
  <c r="E1988" i="2"/>
  <c r="E2167" i="2"/>
  <c r="E2168" i="2"/>
  <c r="E2169" i="2"/>
  <c r="E1963" i="2"/>
  <c r="E1964" i="2"/>
  <c r="E1965" i="2"/>
  <c r="E2170" i="2"/>
  <c r="E1966" i="2"/>
  <c r="E2870" i="2"/>
  <c r="E744" i="2"/>
  <c r="E745" i="2"/>
  <c r="E1331" i="2"/>
  <c r="E1478" i="2"/>
  <c r="E1479" i="2"/>
  <c r="E1010" i="2"/>
  <c r="E1480" i="2"/>
  <c r="E1011" i="2"/>
  <c r="E1831" i="2"/>
  <c r="E1832" i="2"/>
  <c r="E1833" i="2"/>
  <c r="E609" i="2"/>
  <c r="E610" i="2"/>
  <c r="E611" i="2"/>
  <c r="E612" i="2"/>
  <c r="E185" i="2"/>
  <c r="E2871" i="2"/>
  <c r="E2045" i="2"/>
  <c r="E481" i="2"/>
  <c r="E482" i="2"/>
  <c r="E483" i="2"/>
  <c r="E484" i="2"/>
  <c r="E485" i="2"/>
  <c r="E2345" i="2"/>
  <c r="E2346" i="2"/>
  <c r="E642" i="2"/>
  <c r="E1525" i="2"/>
  <c r="E2872" i="2"/>
  <c r="E1526" i="2"/>
  <c r="E1989" i="2"/>
  <c r="E2873" i="2"/>
  <c r="E1450" i="2"/>
  <c r="E2115" i="2"/>
  <c r="E1245" i="2"/>
  <c r="E1915" i="2"/>
  <c r="E336" i="2"/>
  <c r="E1246" i="2"/>
  <c r="E1916" i="2"/>
  <c r="E1247" i="2"/>
  <c r="E1917" i="2"/>
  <c r="E1248" i="2"/>
  <c r="E1249" i="2"/>
  <c r="E2874" i="2"/>
  <c r="E1990" i="2"/>
  <c r="E1527" i="2"/>
  <c r="E2875" i="2"/>
  <c r="E2116" i="2"/>
  <c r="E68" i="2"/>
  <c r="E1804" i="2"/>
  <c r="E2117" i="2"/>
  <c r="E1805" i="2"/>
  <c r="E2118" i="2"/>
  <c r="E1806" i="2"/>
  <c r="E1807" i="2"/>
  <c r="E267" i="2"/>
  <c r="E1382" i="2"/>
  <c r="E1383" i="2"/>
  <c r="E1384" i="2"/>
  <c r="E1112" i="2"/>
  <c r="E1385" i="2"/>
  <c r="E1113" i="2"/>
  <c r="E1114" i="2"/>
  <c r="E2876" i="2"/>
  <c r="E842" i="2"/>
  <c r="E843" i="2"/>
  <c r="E2877" i="2"/>
  <c r="E2878" i="2"/>
  <c r="E2879" i="2"/>
  <c r="E2880" i="2"/>
  <c r="E869" i="2"/>
  <c r="E2881" i="2"/>
  <c r="E2882" i="2"/>
  <c r="E870" i="2"/>
  <c r="E871" i="2"/>
  <c r="E1154" i="2"/>
  <c r="E2883" i="2"/>
  <c r="E1936" i="2"/>
  <c r="E1652" i="2"/>
  <c r="E2408" i="2"/>
  <c r="E1720" i="2"/>
  <c r="E1991" i="2"/>
  <c r="E2884" i="2"/>
  <c r="E1266" i="2"/>
  <c r="E661" i="2"/>
  <c r="E662" i="2"/>
  <c r="E663" i="2"/>
  <c r="E1046" i="2"/>
  <c r="E1047" i="2"/>
  <c r="E1500" i="2"/>
  <c r="E2021" i="2"/>
  <c r="E2022" i="2"/>
  <c r="E2885" i="2"/>
  <c r="E2886" i="2"/>
  <c r="E2887" i="2"/>
  <c r="E872" i="2"/>
  <c r="E1115" i="2"/>
  <c r="E1116" i="2"/>
  <c r="E1117" i="2"/>
  <c r="E1203" i="2"/>
  <c r="E588" i="2"/>
  <c r="E1364" i="2"/>
  <c r="E39" i="2"/>
  <c r="E377" i="2"/>
  <c r="E186" i="2"/>
  <c r="E1204" i="2"/>
  <c r="E1205" i="2"/>
  <c r="E1888" i="2"/>
  <c r="E2888" i="2"/>
  <c r="E1992" i="2"/>
  <c r="E2208" i="2"/>
  <c r="E664" i="2"/>
  <c r="E665" i="2"/>
  <c r="E1451" i="2"/>
  <c r="E2889" i="2"/>
  <c r="E2023" i="2"/>
  <c r="E1918" i="2"/>
  <c r="E1919" i="2"/>
  <c r="E308" i="2"/>
  <c r="E309" i="2"/>
  <c r="E1743" i="2"/>
  <c r="E1744" i="2"/>
  <c r="E1745" i="2"/>
  <c r="E1746" i="2"/>
  <c r="E1267" i="2"/>
  <c r="E1268" i="2"/>
  <c r="E310" i="2"/>
  <c r="E1747" i="2"/>
  <c r="E311" i="2"/>
  <c r="E312" i="2"/>
  <c r="E313" i="2"/>
  <c r="E1139" i="2"/>
  <c r="E1549" i="2"/>
  <c r="E110" i="2"/>
  <c r="E2890" i="2"/>
  <c r="E163" i="2"/>
  <c r="E1572" i="2"/>
  <c r="E1332" i="2"/>
  <c r="E666" i="2"/>
  <c r="E667" i="2"/>
  <c r="E2891" i="2"/>
  <c r="E1573" i="2"/>
  <c r="E1012" i="2"/>
  <c r="E2209" i="2"/>
  <c r="E2046" i="2"/>
  <c r="E558" i="2"/>
  <c r="E559" i="2"/>
  <c r="E560" i="2"/>
  <c r="E1177" i="2"/>
  <c r="E1178" i="2"/>
  <c r="E561" i="2"/>
  <c r="E1333" i="2"/>
  <c r="E111" i="2"/>
  <c r="E2210" i="2"/>
  <c r="E112" i="2"/>
  <c r="E2892" i="2"/>
  <c r="E133" i="2"/>
  <c r="E134" i="2"/>
  <c r="E1653" i="2"/>
  <c r="E2893" i="2"/>
  <c r="E1864" i="2"/>
  <c r="E1865" i="2"/>
  <c r="E1866" i="2"/>
  <c r="E85" i="2"/>
  <c r="E86" i="2"/>
  <c r="E87" i="2"/>
  <c r="E88" i="2"/>
  <c r="E2347" i="2"/>
  <c r="E486" i="2"/>
  <c r="E1064" i="2"/>
  <c r="E2894" i="2"/>
  <c r="E2895" i="2"/>
  <c r="E2896" i="2"/>
  <c r="E2897" i="2"/>
  <c r="E2898" i="2"/>
  <c r="E2899" i="2"/>
  <c r="E2900" i="2"/>
  <c r="E2901" i="2"/>
  <c r="E2902" i="2"/>
  <c r="E2171" i="2"/>
  <c r="E1967" i="2"/>
  <c r="E1968" i="2"/>
  <c r="E1969" i="2"/>
  <c r="E2903" i="2"/>
  <c r="E2904" i="2"/>
  <c r="E2905" i="2"/>
  <c r="E425" i="2"/>
  <c r="E135" i="2"/>
  <c r="E136" i="2"/>
  <c r="E2906" i="2"/>
  <c r="E1781" i="2"/>
  <c r="E1782" i="2"/>
  <c r="E2172" i="2"/>
  <c r="E2173" i="2"/>
  <c r="E2907" i="2"/>
  <c r="E2908" i="2"/>
  <c r="E2909" i="2"/>
  <c r="E402" i="2"/>
  <c r="E2070" i="2"/>
  <c r="E2910" i="2"/>
  <c r="E487" i="2"/>
  <c r="E873" i="2"/>
  <c r="E2911" i="2"/>
  <c r="E874" i="2"/>
  <c r="E1761" i="2"/>
  <c r="E1762" i="2"/>
  <c r="E1763" i="2"/>
  <c r="E1764" i="2"/>
  <c r="E1765" i="2"/>
  <c r="E1766" i="2"/>
  <c r="E2174" i="2"/>
  <c r="E209" i="2"/>
  <c r="E210" i="2"/>
  <c r="E211" i="2"/>
  <c r="E2912" i="2"/>
  <c r="E1155" i="2"/>
  <c r="E2409" i="2"/>
  <c r="E2251" i="2"/>
  <c r="E1223" i="2"/>
  <c r="E1401" i="2"/>
  <c r="E113" i="2"/>
  <c r="E2348" i="2"/>
  <c r="E2913" i="2"/>
  <c r="E1993" i="2"/>
  <c r="E1994" i="2"/>
  <c r="E1597" i="2"/>
  <c r="E2914" i="2"/>
  <c r="E2915" i="2"/>
  <c r="E2916" i="2"/>
  <c r="E2917" i="2"/>
  <c r="E2918" i="2"/>
  <c r="E2919" i="2"/>
  <c r="E2920" i="2"/>
  <c r="E1937" i="2"/>
  <c r="E2921" i="2"/>
  <c r="E2225" i="2"/>
  <c r="E2922" i="2"/>
  <c r="E2923" i="2"/>
  <c r="E709" i="2"/>
  <c r="E1013" i="2"/>
  <c r="E2924" i="2"/>
  <c r="E2071" i="2"/>
  <c r="E1693" i="2"/>
  <c r="E1179" i="2"/>
  <c r="E2925" i="2"/>
  <c r="E1269" i="2"/>
  <c r="E1694" i="2"/>
  <c r="E1695" i="2"/>
  <c r="E2926" i="2"/>
  <c r="E2092" i="2"/>
  <c r="E2093" i="2"/>
  <c r="E2252" i="2"/>
  <c r="E2927" i="2"/>
  <c r="E187" i="2"/>
  <c r="E1867" i="2"/>
  <c r="E89" i="2"/>
  <c r="E1402" i="2"/>
  <c r="E488" i="2"/>
  <c r="E1224" i="2"/>
  <c r="E1574" i="2"/>
  <c r="E1014" i="2"/>
  <c r="E2928" i="2"/>
  <c r="E1140" i="2"/>
  <c r="E2313" i="2"/>
  <c r="E2226" i="2"/>
  <c r="E1575" i="2"/>
  <c r="E2929" i="2"/>
  <c r="E562" i="2"/>
  <c r="E378" i="2"/>
  <c r="E1696" i="2"/>
  <c r="E1141" i="2"/>
  <c r="E2930" i="2"/>
  <c r="E1015" i="2"/>
  <c r="E2072" i="2"/>
  <c r="E2227" i="2"/>
  <c r="E721" i="2"/>
  <c r="E164" i="2"/>
  <c r="E2931" i="2"/>
  <c r="E1270" i="2"/>
  <c r="E1271" i="2"/>
  <c r="E2932" i="2"/>
  <c r="E1272" i="2"/>
  <c r="E2933" i="2"/>
  <c r="E2934" i="2"/>
  <c r="E1995" i="2"/>
  <c r="E1206" i="2"/>
  <c r="E1207" i="2"/>
  <c r="E1654" i="2"/>
  <c r="E137" i="2"/>
  <c r="E1156" i="2"/>
  <c r="E2935" i="2"/>
  <c r="E1157" i="2"/>
  <c r="E1158" i="2"/>
  <c r="E2936" i="2"/>
  <c r="E403" i="2"/>
  <c r="E404" i="2"/>
  <c r="E405" i="2"/>
  <c r="E2937" i="2"/>
  <c r="E406" i="2"/>
  <c r="E1016" i="2"/>
  <c r="E1550" i="2"/>
  <c r="E1697" i="2"/>
  <c r="E563" i="2"/>
  <c r="E643" i="2"/>
  <c r="E875" i="2"/>
  <c r="E2938" i="2"/>
  <c r="E689" i="2"/>
  <c r="E2314" i="2"/>
  <c r="E1365" i="2"/>
  <c r="E1366" i="2"/>
  <c r="E1367" i="2"/>
  <c r="E1808" i="2"/>
  <c r="E489" i="2"/>
  <c r="E1834" i="2"/>
  <c r="E1501" i="2"/>
  <c r="E2939" i="2"/>
  <c r="E2940" i="2"/>
  <c r="E1087" i="2"/>
  <c r="E1403" i="2"/>
  <c r="E898" i="2"/>
  <c r="E899" i="2"/>
  <c r="E900" i="2"/>
  <c r="E69" i="2"/>
  <c r="E2315" i="2"/>
  <c r="E212" i="2"/>
  <c r="E690" i="2"/>
  <c r="E2941" i="2"/>
  <c r="E2942" i="2"/>
  <c r="E1418" i="2"/>
  <c r="E1419" i="2"/>
  <c r="E1065" i="2"/>
  <c r="E1066" i="2"/>
  <c r="E18" i="2"/>
  <c r="E2943" i="2"/>
  <c r="E1996" i="2"/>
  <c r="E2944" i="2"/>
  <c r="E2945" i="2"/>
  <c r="E2946" i="2"/>
  <c r="E2073" i="2"/>
  <c r="E746" i="2"/>
  <c r="E1616" i="2"/>
  <c r="E337" i="2"/>
  <c r="E691" i="2"/>
  <c r="E291" i="2"/>
  <c r="E2947" i="2"/>
  <c r="E407" i="2"/>
  <c r="E1938" i="2"/>
  <c r="E844" i="2"/>
  <c r="E2948" i="2"/>
  <c r="E2316" i="2"/>
  <c r="E188" i="2"/>
  <c r="E792" i="2"/>
  <c r="E2119" i="2"/>
  <c r="E845" i="2"/>
  <c r="E1502" i="2"/>
  <c r="E189" i="2"/>
  <c r="E190" i="2"/>
  <c r="E2094" i="2"/>
  <c r="E1420" i="2"/>
  <c r="E1017" i="2"/>
  <c r="E1273" i="2"/>
  <c r="E613" i="2"/>
  <c r="E1287" i="2"/>
  <c r="E40" i="2"/>
  <c r="E819" i="2"/>
  <c r="E1920" i="2"/>
  <c r="E2949" i="2"/>
  <c r="E2268" i="2"/>
  <c r="E2269" i="2"/>
  <c r="E1576" i="2"/>
  <c r="E2190" i="2"/>
  <c r="E449" i="2"/>
  <c r="E614" i="2"/>
  <c r="E243" i="2"/>
  <c r="E1997" i="2"/>
  <c r="E1528" i="2"/>
  <c r="E710" i="2"/>
  <c r="E351" i="2"/>
  <c r="E1721" i="2"/>
  <c r="E1939" i="2"/>
  <c r="E1404" i="2"/>
  <c r="E901" i="2"/>
  <c r="E2024" i="2"/>
  <c r="E1835" i="2"/>
  <c r="E2950" i="2"/>
  <c r="E1722" i="2"/>
  <c r="E191" i="2"/>
  <c r="E1529" i="2"/>
  <c r="E2951" i="2"/>
  <c r="E1998" i="2"/>
  <c r="E292" i="2"/>
  <c r="E1530" i="2"/>
  <c r="E1531" i="2"/>
  <c r="E2952" i="2"/>
  <c r="E2953" i="2"/>
  <c r="E793" i="2"/>
  <c r="E1677" i="2"/>
  <c r="E1405" i="2"/>
  <c r="E2317" i="2"/>
  <c r="E1088" i="2"/>
  <c r="E1274" i="2"/>
  <c r="E1275" i="2"/>
  <c r="E1089" i="2"/>
  <c r="E2410" i="2"/>
  <c r="E2120" i="2"/>
  <c r="E1307" i="2"/>
  <c r="E973" i="2"/>
  <c r="E2954" i="2"/>
  <c r="E2955" i="2"/>
  <c r="E2411" i="2"/>
  <c r="E1809" i="2"/>
  <c r="E2956" i="2"/>
  <c r="E213" i="2"/>
  <c r="E1090" i="2"/>
  <c r="E1999" i="2"/>
  <c r="E2957" i="2"/>
  <c r="E2121" i="2"/>
  <c r="E589" i="2"/>
  <c r="E1868" i="2"/>
  <c r="E846" i="2"/>
  <c r="E1723" i="2"/>
  <c r="E1577" i="2"/>
  <c r="E338" i="2"/>
  <c r="E19" i="2"/>
  <c r="E70" i="2"/>
  <c r="E2191" i="2"/>
  <c r="E2958" i="2"/>
  <c r="E1308" i="2"/>
  <c r="E1091" i="2"/>
  <c r="E722" i="2"/>
  <c r="E490" i="2"/>
  <c r="E1092" i="2"/>
  <c r="E1503" i="2"/>
  <c r="E1208" i="2"/>
  <c r="E426" i="2"/>
  <c r="E352" i="2"/>
  <c r="E427" i="2"/>
  <c r="E2095" i="2"/>
  <c r="E2228" i="2"/>
  <c r="E537" i="2"/>
  <c r="E293" i="2"/>
  <c r="E1225" i="2"/>
  <c r="E1386" i="2"/>
  <c r="E268" i="2"/>
  <c r="E1452" i="2"/>
  <c r="E1453" i="2"/>
  <c r="E2412" i="2"/>
  <c r="E2000" i="2"/>
  <c r="E2001" i="2"/>
  <c r="E450" i="2"/>
  <c r="E379" i="2"/>
  <c r="E380" i="2"/>
  <c r="E2959" i="2"/>
  <c r="E2960" i="2"/>
  <c r="E2961" i="2"/>
  <c r="E20" i="2"/>
  <c r="E2192" i="2"/>
  <c r="E2349" i="2"/>
  <c r="E2962" i="2"/>
  <c r="E991" i="2"/>
  <c r="E269" i="2"/>
  <c r="E2963" i="2"/>
  <c r="E1970" i="2"/>
  <c r="E1971" i="2"/>
  <c r="E2025" i="2"/>
  <c r="E1678" i="2"/>
  <c r="E766" i="2"/>
  <c r="E2964" i="2"/>
  <c r="E1869" i="2"/>
  <c r="E1870" i="2"/>
  <c r="E1209" i="2"/>
  <c r="E1048" i="2"/>
  <c r="E1748" i="2"/>
  <c r="E2122" i="2"/>
  <c r="E919" i="2"/>
  <c r="E2096" i="2"/>
  <c r="E353" i="2"/>
  <c r="E2965" i="2"/>
  <c r="E1504" i="2"/>
  <c r="E2966" i="2"/>
  <c r="E2967" i="2"/>
  <c r="E2270" i="2"/>
  <c r="E1551" i="2"/>
  <c r="E21" i="2"/>
  <c r="E1578" i="2"/>
  <c r="E2968" i="2"/>
  <c r="E2318" i="2"/>
  <c r="E2969" i="2"/>
  <c r="E2271" i="2"/>
  <c r="E2291" i="2"/>
  <c r="E2350" i="2"/>
  <c r="E1836" i="2"/>
  <c r="E270" i="2"/>
  <c r="E1454" i="2"/>
  <c r="E1837" i="2"/>
  <c r="E2272" i="2"/>
  <c r="E491" i="2"/>
  <c r="E244" i="2"/>
  <c r="E1810" i="2"/>
  <c r="E1655" i="2"/>
  <c r="E2047" i="2"/>
  <c r="E1724" i="2"/>
  <c r="E2351" i="2"/>
  <c r="E1481" i="2"/>
  <c r="E1018" i="2"/>
  <c r="E1579" i="2"/>
  <c r="E2413" i="2"/>
  <c r="E2193" i="2"/>
  <c r="E41" i="2"/>
  <c r="E2319" i="2"/>
  <c r="E2097" i="2"/>
  <c r="E1889" i="2"/>
  <c r="E114" i="2"/>
  <c r="E428" i="2"/>
  <c r="E974" i="2"/>
  <c r="E1580" i="2"/>
  <c r="E2048" i="2"/>
  <c r="E228" i="2"/>
  <c r="E2970" i="2"/>
  <c r="E1421" i="2"/>
  <c r="E1617" i="2"/>
  <c r="E2375" i="2"/>
  <c r="E2376" i="2"/>
  <c r="E2292" i="2"/>
  <c r="E2377" i="2"/>
  <c r="E1618" i="2"/>
  <c r="E2194" i="2"/>
  <c r="E615" i="2"/>
  <c r="E2378" i="2"/>
  <c r="E1387" i="2"/>
  <c r="E723" i="2"/>
  <c r="E820" i="2"/>
  <c r="E138" i="2"/>
  <c r="E229" i="2"/>
  <c r="E2971" i="2"/>
  <c r="E2175" i="2"/>
  <c r="E192" i="2"/>
  <c r="E616" i="2"/>
  <c r="E2972" i="2"/>
  <c r="E2293" i="2"/>
  <c r="E90" i="2"/>
  <c r="E2211" i="2"/>
  <c r="E354" i="2"/>
  <c r="E1811" i="2"/>
  <c r="E1838" i="2"/>
  <c r="E2273" i="2"/>
  <c r="E2973" i="2"/>
  <c r="E2074" i="2"/>
  <c r="E2229" i="2"/>
  <c r="E1839" i="2"/>
  <c r="E451" i="2"/>
  <c r="E2974" i="2"/>
  <c r="E2975" i="2"/>
  <c r="E1619" i="2"/>
  <c r="E1620" i="2"/>
  <c r="E1698" i="2"/>
  <c r="E2976" i="2"/>
  <c r="E2977" i="2"/>
  <c r="E1388" i="2"/>
  <c r="E42" i="2"/>
  <c r="E314" i="2"/>
  <c r="E2978" i="2"/>
  <c r="E847" i="2"/>
  <c r="E2002" i="2"/>
  <c r="E2379" i="2"/>
  <c r="E2294" i="2"/>
  <c r="E920" i="2"/>
  <c r="E902" i="2"/>
  <c r="E724" i="2"/>
  <c r="E139" i="2"/>
  <c r="E848" i="2"/>
  <c r="E452" i="2"/>
  <c r="E617" i="2"/>
  <c r="E2320" i="2"/>
  <c r="E43" i="2"/>
  <c r="E1890" i="2"/>
  <c r="E794" i="2"/>
  <c r="E1552" i="2"/>
  <c r="E944" i="2"/>
  <c r="E795" i="2"/>
  <c r="E165" i="2"/>
  <c r="E1180" i="2"/>
  <c r="E1181" i="2"/>
  <c r="E1093" i="2"/>
  <c r="E945" i="2"/>
  <c r="E2352" i="2"/>
  <c r="E1309" i="2"/>
  <c r="E1288" i="2"/>
  <c r="E1598" i="2"/>
  <c r="E1094" i="2"/>
  <c r="E115" i="2"/>
  <c r="E767" i="2"/>
  <c r="E849" i="2"/>
  <c r="E1921" i="2"/>
  <c r="E590" i="2"/>
  <c r="E725" i="2"/>
  <c r="E1656" i="2"/>
  <c r="E1049" i="2"/>
  <c r="E1657" i="2"/>
  <c r="E2353" i="2"/>
  <c r="E668" i="2"/>
  <c r="E1725" i="2"/>
  <c r="E1726" i="2"/>
  <c r="E1350" i="2"/>
  <c r="E1351" i="2"/>
  <c r="E1352" i="2"/>
  <c r="E1727" i="2"/>
  <c r="E492" i="2"/>
  <c r="E1050" i="2"/>
  <c r="E1067" i="2"/>
  <c r="E1068" i="2"/>
  <c r="E1069" i="2"/>
  <c r="E1070" i="2"/>
  <c r="E1071" i="2"/>
  <c r="E2354" i="2"/>
  <c r="E2355" i="2"/>
  <c r="E2356" i="2"/>
  <c r="E493" i="2"/>
  <c r="E2357" i="2"/>
  <c r="E2979" i="2"/>
  <c r="E2980" i="2"/>
  <c r="E876" i="2"/>
  <c r="E2981" i="2"/>
  <c r="E877" i="2"/>
  <c r="E878" i="2"/>
  <c r="E879" i="2"/>
  <c r="E2982" i="2"/>
  <c r="E2983" i="2"/>
  <c r="E2984" i="2"/>
  <c r="E2985" i="2"/>
  <c r="E2986" i="2"/>
  <c r="E494" i="2"/>
  <c r="E669" i="2"/>
  <c r="E2358" i="2"/>
  <c r="E1482" i="2"/>
  <c r="E1483" i="2"/>
  <c r="E1484" i="2"/>
  <c r="E992" i="2"/>
  <c r="E993" i="2"/>
  <c r="E994" i="2"/>
  <c r="E995" i="2"/>
  <c r="E1019" i="2"/>
  <c r="E1581" i="2"/>
  <c r="E2987" i="2"/>
  <c r="E2988" i="2"/>
  <c r="E2989" i="2"/>
  <c r="E1020" i="2"/>
  <c r="E1021" i="2"/>
  <c r="E1022" i="2"/>
  <c r="E2990" i="2"/>
  <c r="E2991" i="2"/>
  <c r="E22" i="2"/>
  <c r="E23" i="2"/>
  <c r="E1485" i="2"/>
  <c r="E1455" i="2"/>
  <c r="E1276" i="2"/>
  <c r="E2992" i="2"/>
  <c r="E1159" i="2"/>
  <c r="E2993" i="2"/>
  <c r="E2994" i="2"/>
  <c r="E2003" i="2"/>
  <c r="E1095" i="2"/>
  <c r="E2414" i="2"/>
  <c r="E2995" i="2"/>
  <c r="E2996" i="2"/>
  <c r="E1160" i="2"/>
  <c r="E1161" i="2"/>
  <c r="E2997" i="2"/>
  <c r="E1456" i="2"/>
  <c r="E2004" i="2"/>
  <c r="E2005" i="2"/>
  <c r="E2998" i="2"/>
  <c r="E2006" i="2"/>
  <c r="E2999" i="2"/>
  <c r="E2007" i="2"/>
  <c r="E1532" i="2"/>
  <c r="E2195" i="2"/>
  <c r="E1389" i="2"/>
  <c r="E381" i="2"/>
  <c r="E382" i="2"/>
  <c r="E383" i="2"/>
  <c r="E384" i="2"/>
  <c r="E44" i="2"/>
  <c r="E45" i="2"/>
  <c r="E46" i="2"/>
  <c r="E315" i="2"/>
  <c r="E316" i="2"/>
  <c r="E1699" i="2"/>
  <c r="E1700" i="2"/>
  <c r="E1701" i="2"/>
  <c r="E711" i="2"/>
  <c r="E2321" i="2"/>
  <c r="E2322" i="2"/>
  <c r="E2323" i="2"/>
  <c r="E618" i="2"/>
  <c r="E2230" i="2"/>
  <c r="E2324" i="2"/>
  <c r="E2231" i="2"/>
  <c r="E619" i="2"/>
  <c r="E620" i="2"/>
  <c r="E2232" i="2"/>
  <c r="E2233" i="2"/>
  <c r="E712" i="2"/>
  <c r="E713" i="2"/>
  <c r="E1289" i="2"/>
  <c r="E1290" i="2"/>
  <c r="E714" i="2"/>
  <c r="E1291" i="2"/>
  <c r="E1599" i="2"/>
  <c r="E1600" i="2"/>
  <c r="E1601" i="2"/>
  <c r="E1602" i="2"/>
  <c r="E3000" i="2"/>
  <c r="E2253" i="2"/>
  <c r="E2075" i="2"/>
  <c r="E2076" i="2"/>
  <c r="E193" i="2"/>
  <c r="E2098" i="2"/>
  <c r="E2099" i="2"/>
  <c r="E2100" i="2"/>
  <c r="E2101" i="2"/>
  <c r="E1210" i="2"/>
  <c r="E591" i="2"/>
  <c r="E592" i="2"/>
  <c r="E593" i="2"/>
  <c r="E594" i="2"/>
  <c r="E2102" i="2"/>
  <c r="E1891" i="2"/>
  <c r="E3001" i="2"/>
  <c r="E595" i="2"/>
  <c r="E596" i="2"/>
  <c r="E975" i="2"/>
  <c r="E597" i="2"/>
  <c r="E976" i="2"/>
  <c r="E977" i="2"/>
  <c r="E116" i="2"/>
  <c r="E117" i="2"/>
  <c r="E2212" i="2"/>
  <c r="E2213" i="2"/>
  <c r="E118" i="2"/>
  <c r="E119" i="2"/>
  <c r="E2214" i="2"/>
  <c r="E429" i="2"/>
  <c r="E3002" i="2"/>
  <c r="E3003" i="2"/>
  <c r="E430" i="2"/>
  <c r="E431" i="2"/>
  <c r="E432" i="2"/>
  <c r="E3004" i="2"/>
  <c r="E3005" i="2"/>
  <c r="E978" i="2"/>
  <c r="E433" i="2"/>
  <c r="E1892" i="2"/>
  <c r="E1211" i="2"/>
  <c r="E1893" i="2"/>
  <c r="E1894" i="2"/>
  <c r="E1212" i="2"/>
  <c r="E1895" i="2"/>
  <c r="E3006" i="2"/>
  <c r="E796" i="2"/>
  <c r="E797" i="2"/>
  <c r="E798" i="2"/>
  <c r="E799" i="2"/>
  <c r="E800" i="2"/>
  <c r="E3007" i="2"/>
  <c r="E1553" i="2"/>
  <c r="E434" i="2"/>
  <c r="E979" i="2"/>
  <c r="E1554" i="2"/>
  <c r="E946" i="2"/>
  <c r="E947" i="2"/>
  <c r="E948" i="2"/>
  <c r="E3008" i="2"/>
  <c r="E949" i="2"/>
  <c r="E950" i="2"/>
  <c r="E166" i="2"/>
  <c r="E1582" i="2"/>
  <c r="E747" i="2"/>
  <c r="E1334" i="2"/>
  <c r="E1679" i="2"/>
  <c r="E1680" i="2"/>
  <c r="E3009" i="2"/>
  <c r="E167" i="2"/>
  <c r="E168" i="2"/>
  <c r="E169" i="2"/>
  <c r="E3010" i="2"/>
  <c r="E2049" i="2"/>
  <c r="E2050" i="2"/>
  <c r="E194" i="2"/>
  <c r="E2051" i="2"/>
  <c r="E2052" i="2"/>
  <c r="E2053" i="2"/>
  <c r="E195" i="2"/>
  <c r="E2054" i="2"/>
  <c r="E521" i="2"/>
  <c r="E522" i="2"/>
  <c r="E523" i="2"/>
  <c r="E1310" i="2"/>
  <c r="E2415" i="2"/>
  <c r="E1311" i="2"/>
  <c r="E1783" i="2"/>
  <c r="E1784" i="2"/>
  <c r="E1785" i="2"/>
  <c r="E3011" i="2"/>
  <c r="E3012" i="2"/>
  <c r="E1786" i="2"/>
  <c r="E3013" i="2"/>
  <c r="E230" i="2"/>
  <c r="E231" i="2"/>
  <c r="E3014" i="2"/>
  <c r="E232" i="2"/>
  <c r="E233" i="2"/>
  <c r="E234" i="2"/>
  <c r="E235" i="2"/>
  <c r="E271" i="2"/>
  <c r="E272" i="2"/>
  <c r="E273" i="2"/>
  <c r="E274" i="2"/>
  <c r="E1871" i="2"/>
  <c r="E91" i="2"/>
  <c r="E92" i="2"/>
  <c r="E93" i="2"/>
  <c r="E1872" i="2"/>
  <c r="E94" i="2"/>
  <c r="E95" i="2"/>
  <c r="E1422" i="2"/>
  <c r="E1873" i="2"/>
  <c r="E1423" i="2"/>
  <c r="E245" i="2"/>
  <c r="E3015" i="2"/>
  <c r="E1505" i="2"/>
  <c r="E1506" i="2"/>
  <c r="E1507" i="2"/>
  <c r="E1508" i="2"/>
  <c r="E1424" i="2"/>
  <c r="E1425" i="2"/>
  <c r="E246" i="2"/>
  <c r="E247" i="2"/>
  <c r="E1509" i="2"/>
  <c r="E1426" i="2"/>
  <c r="E1427" i="2"/>
  <c r="E2149" i="2"/>
  <c r="E2150" i="2"/>
  <c r="E921" i="2"/>
  <c r="E3016" i="2"/>
  <c r="E3017" i="2"/>
  <c r="E3018" i="2"/>
  <c r="E1840" i="2"/>
  <c r="E3019" i="2"/>
  <c r="E922" i="2"/>
  <c r="E3020" i="2"/>
  <c r="E923" i="2"/>
  <c r="E1621" i="2"/>
  <c r="E2123" i="2"/>
  <c r="E2124" i="2"/>
  <c r="E1812" i="2"/>
  <c r="E1813" i="2"/>
  <c r="E2125" i="2"/>
  <c r="E1622" i="2"/>
  <c r="E1623" i="2"/>
  <c r="E1624" i="2"/>
  <c r="E1625" i="2"/>
  <c r="E2126" i="2"/>
  <c r="E1626" i="2"/>
  <c r="E2127" i="2"/>
  <c r="E1814" i="2"/>
  <c r="E1815" i="2"/>
  <c r="E453" i="2"/>
  <c r="E1627" i="2"/>
  <c r="E454" i="2"/>
  <c r="E455" i="2"/>
  <c r="E456" i="2"/>
  <c r="E457" i="2"/>
  <c r="E1841" i="2"/>
  <c r="E692" i="2"/>
  <c r="E3021" i="2"/>
  <c r="E1842" i="2"/>
  <c r="E1843" i="2"/>
  <c r="E693" i="2"/>
  <c r="E1922" i="2"/>
  <c r="E850" i="2"/>
  <c r="E1250" i="2"/>
  <c r="E1251" i="2"/>
  <c r="E458" i="2"/>
  <c r="E339" i="2"/>
  <c r="E340" i="2"/>
  <c r="E341" i="2"/>
  <c r="E1940" i="2"/>
  <c r="E1941" i="2"/>
  <c r="E1942" i="2"/>
  <c r="E3022" i="2"/>
  <c r="E1943" i="2"/>
  <c r="E1944" i="2"/>
  <c r="E1945" i="2"/>
  <c r="E768" i="2"/>
  <c r="E1946" i="2"/>
  <c r="E1947" i="2"/>
  <c r="E769" i="2"/>
  <c r="E770" i="2"/>
  <c r="E771" i="2"/>
  <c r="E772" i="2"/>
  <c r="E2380" i="2"/>
  <c r="E773" i="2"/>
  <c r="E2381" i="2"/>
  <c r="E2382" i="2"/>
  <c r="E2383" i="2"/>
  <c r="E2384" i="2"/>
  <c r="E694" i="2"/>
  <c r="E695" i="2"/>
  <c r="E2295" i="2"/>
  <c r="E2296" i="2"/>
  <c r="E2297" i="2"/>
  <c r="E3023" i="2"/>
  <c r="E3024" i="2"/>
  <c r="E3025" i="2"/>
  <c r="E3026" i="2"/>
  <c r="E2298" i="2"/>
  <c r="E2299" i="2"/>
  <c r="E1226" i="2"/>
  <c r="E214" i="2"/>
  <c r="E696" i="2"/>
  <c r="E1227" i="2"/>
  <c r="E1228" i="2"/>
  <c r="E2026" i="2"/>
  <c r="E821" i="2"/>
  <c r="E822" i="2"/>
  <c r="E726" i="2"/>
  <c r="E1948" i="2"/>
  <c r="E538" i="2"/>
  <c r="E1406" i="2"/>
  <c r="E1407" i="2"/>
  <c r="E1408" i="2"/>
  <c r="E1182" i="2"/>
  <c r="E2027" i="2"/>
  <c r="E1183" i="2"/>
  <c r="E2028" i="2"/>
  <c r="E355" i="2"/>
  <c r="E1184" i="2"/>
  <c r="E1185" i="2"/>
  <c r="E1186" i="2"/>
  <c r="E823" i="2"/>
  <c r="E824" i="2"/>
  <c r="E564" i="2"/>
  <c r="E565" i="2"/>
  <c r="E566" i="2"/>
  <c r="E567" i="2"/>
  <c r="E140" i="2"/>
  <c r="E408" i="2"/>
  <c r="E2274" i="2"/>
  <c r="E3027" i="2"/>
  <c r="E2275" i="2"/>
  <c r="E3028" i="2"/>
  <c r="E141" i="2"/>
  <c r="E142" i="2"/>
  <c r="E409" i="2"/>
  <c r="E2029" i="2"/>
  <c r="E71" i="2"/>
  <c r="E2030" i="2"/>
  <c r="E3029" i="2"/>
  <c r="E72" i="2"/>
  <c r="E996" i="2"/>
  <c r="E356" i="2"/>
  <c r="E357" i="2"/>
  <c r="E358" i="2"/>
  <c r="E359" i="2"/>
  <c r="E73" i="2"/>
  <c r="E360" i="2"/>
  <c r="E361" i="2"/>
  <c r="E362" i="2"/>
  <c r="E363" i="2"/>
  <c r="E364" i="2"/>
  <c r="E1187" i="2"/>
  <c r="E3030" i="2"/>
  <c r="E74" i="2"/>
  <c r="E748" i="2"/>
  <c r="E749" i="2"/>
  <c r="E1658" i="2"/>
  <c r="E170" i="2"/>
  <c r="E1949" i="2"/>
  <c r="E1767" i="2"/>
  <c r="E1768" i="2"/>
  <c r="E2300" i="2"/>
  <c r="E2301" i="2"/>
  <c r="E1188" i="2"/>
  <c r="E880" i="2"/>
  <c r="E1728" i="2"/>
  <c r="E1428" i="2"/>
  <c r="E1555" i="2"/>
  <c r="E1533" i="2"/>
  <c r="E951" i="2"/>
  <c r="E1312" i="2"/>
  <c r="E3031" i="2"/>
  <c r="E524" i="2"/>
  <c r="E24" i="2"/>
  <c r="E1277" i="2"/>
  <c r="E120" i="2"/>
  <c r="E3032" i="2"/>
  <c r="E1162" i="2"/>
  <c r="E3033" i="2"/>
  <c r="E1702" i="2"/>
  <c r="E1510" i="2"/>
  <c r="E3034" i="2"/>
  <c r="E1096" i="2"/>
  <c r="E459" i="2"/>
  <c r="E294" i="2"/>
  <c r="E851" i="2"/>
  <c r="E3035" i="2"/>
  <c r="E881" i="2"/>
  <c r="E750" i="2"/>
  <c r="E2128" i="2"/>
  <c r="E460" i="2"/>
  <c r="E3036" i="2"/>
  <c r="E670" i="2"/>
  <c r="E1769" i="2"/>
  <c r="E3037" i="2"/>
  <c r="E1681" i="2"/>
  <c r="E774" i="2"/>
  <c r="E1163" i="2"/>
  <c r="E171" i="2"/>
  <c r="E2031" i="2"/>
  <c r="E3038" i="2"/>
  <c r="E1457" i="2"/>
  <c r="E1429" i="2"/>
  <c r="E1703" i="2"/>
  <c r="E495" i="2"/>
  <c r="E568" i="2"/>
  <c r="E196" i="2"/>
  <c r="E569" i="2"/>
  <c r="E1213" i="2"/>
  <c r="E3039" i="2"/>
  <c r="E1051" i="2"/>
  <c r="E727" i="2"/>
  <c r="E3040" i="2"/>
  <c r="E671" i="2"/>
  <c r="E3041" i="2"/>
  <c r="E952" i="2"/>
  <c r="E1704" i="2"/>
  <c r="E1896" i="2"/>
  <c r="E75" i="2"/>
  <c r="E365" i="2"/>
  <c r="E980" i="2"/>
  <c r="E2176" i="2"/>
  <c r="E3042" i="2"/>
  <c r="E3043" i="2"/>
  <c r="E3044" i="2"/>
  <c r="E1682" i="2"/>
  <c r="E1683" i="2"/>
  <c r="E496" i="2"/>
  <c r="E2129" i="2"/>
  <c r="E3045" i="2"/>
  <c r="E3046" i="2"/>
  <c r="E3047" i="2"/>
  <c r="E570" i="2"/>
  <c r="E1072" i="2"/>
  <c r="E672" i="2"/>
  <c r="E2359" i="2"/>
  <c r="E2103" i="2"/>
  <c r="E3048" i="2"/>
  <c r="E410" i="2"/>
  <c r="E236" i="2"/>
  <c r="E3049" i="2"/>
  <c r="E3050" i="2"/>
  <c r="E497" i="2"/>
  <c r="E1556" i="2"/>
  <c r="E2325" i="2"/>
  <c r="E715" i="2"/>
  <c r="E3051" i="2"/>
  <c r="E775" i="2"/>
  <c r="E621" i="2"/>
  <c r="E3052" i="2"/>
  <c r="E953" i="2"/>
  <c r="E3053" i="2"/>
  <c r="E1229" i="2"/>
  <c r="E2276" i="2"/>
  <c r="E143" i="2"/>
  <c r="E3054" i="2"/>
  <c r="E2032" i="2"/>
  <c r="E3055" i="2"/>
  <c r="E1950" i="2"/>
  <c r="E1313" i="2"/>
  <c r="E2055" i="2"/>
  <c r="E275" i="2"/>
  <c r="E673" i="2"/>
  <c r="E47" i="2"/>
  <c r="E1705" i="2"/>
  <c r="E2385" i="2"/>
  <c r="E461" i="2"/>
  <c r="E751" i="2"/>
  <c r="E317" i="2"/>
  <c r="E2215" i="2"/>
  <c r="E2104" i="2"/>
  <c r="E1118" i="2"/>
  <c r="E1119" i="2"/>
  <c r="E121" i="2"/>
  <c r="E1706" i="2"/>
  <c r="E2326" i="2"/>
  <c r="E2216" i="2"/>
  <c r="E1511" i="2"/>
  <c r="E1430" i="2"/>
  <c r="E2056" i="2"/>
  <c r="E462" i="2"/>
  <c r="E237" i="2"/>
  <c r="E2386" i="2"/>
  <c r="E366" i="2"/>
  <c r="E144" i="2"/>
  <c r="E2008" i="2"/>
  <c r="E2360" i="2"/>
  <c r="E2387" i="2"/>
  <c r="E1897" i="2"/>
  <c r="E1097" i="2"/>
  <c r="E1583" i="2"/>
  <c r="E1659" i="2"/>
  <c r="E295" i="2"/>
  <c r="E1951" i="2"/>
  <c r="E1314" i="2"/>
  <c r="E1431" i="2"/>
  <c r="E674" i="2"/>
  <c r="E1787" i="2"/>
  <c r="E1788" i="2"/>
  <c r="E1729" i="2"/>
  <c r="E1023" i="2"/>
  <c r="E1024" i="2"/>
  <c r="E1730" i="2"/>
  <c r="E248" i="2"/>
  <c r="E2416" i="2"/>
  <c r="E2417" i="2"/>
  <c r="E1098" i="2"/>
  <c r="E1972" i="2"/>
  <c r="E2418" i="2"/>
  <c r="E2009" i="2"/>
  <c r="E1973" i="2"/>
  <c r="E2419" i="2"/>
  <c r="E2388" i="2"/>
  <c r="E1073" i="2"/>
  <c r="E2389" i="2"/>
  <c r="E197" i="2"/>
  <c r="E2420" i="2"/>
  <c r="E622" i="2"/>
  <c r="E825" i="2"/>
  <c r="E2" i="2"/>
  <c r="E1534" i="2"/>
  <c r="E1278" i="2"/>
  <c r="E852" i="2"/>
  <c r="E198" i="2"/>
  <c r="V12" i="21" l="1"/>
  <c r="W12" i="21"/>
  <c r="W8" i="21"/>
  <c r="V8" i="21"/>
  <c r="V21" i="21"/>
  <c r="W23" i="21"/>
  <c r="V29" i="21"/>
  <c r="W7" i="21"/>
  <c r="V7" i="21"/>
  <c r="W31" i="21"/>
  <c r="V31" i="21"/>
  <c r="V22" i="21"/>
  <c r="W22" i="21"/>
  <c r="V36" i="21"/>
  <c r="W36" i="21"/>
  <c r="V11" i="21"/>
  <c r="W11" i="21"/>
  <c r="V27" i="21"/>
  <c r="W27" i="21"/>
  <c r="V14" i="21"/>
  <c r="W14" i="21"/>
  <c r="V18" i="21"/>
  <c r="W18" i="21"/>
  <c r="V38" i="21"/>
  <c r="W38" i="21"/>
  <c r="W33" i="21"/>
  <c r="V33" i="21"/>
  <c r="W15" i="21"/>
  <c r="V15" i="21"/>
  <c r="V20" i="21"/>
  <c r="W20" i="21"/>
  <c r="V42" i="21"/>
  <c r="W42" i="21"/>
  <c r="V37" i="21"/>
  <c r="W37" i="21"/>
  <c r="V24" i="21"/>
  <c r="W24" i="21"/>
  <c r="V35" i="21"/>
  <c r="W35" i="21"/>
  <c r="V9" i="21"/>
  <c r="W9" i="21"/>
  <c r="W41" i="21"/>
  <c r="V41" i="21"/>
  <c r="V16" i="21"/>
  <c r="W16" i="21"/>
  <c r="V6" i="21"/>
  <c r="W6" i="21"/>
  <c r="V19" i="21"/>
  <c r="W19" i="21"/>
  <c r="V25" i="21"/>
  <c r="W25" i="21"/>
  <c r="W39" i="21"/>
  <c r="V39" i="21"/>
  <c r="V13" i="21"/>
  <c r="W13" i="21"/>
  <c r="V10" i="21"/>
  <c r="W10" i="21"/>
  <c r="V30" i="21"/>
  <c r="W30" i="21"/>
  <c r="V43" i="21"/>
  <c r="W43" i="21"/>
  <c r="V17" i="21"/>
  <c r="W17" i="21"/>
  <c r="V34" i="21"/>
  <c r="W34" i="21"/>
  <c r="W40" i="21"/>
  <c r="V40" i="21"/>
  <c r="V28" i="21"/>
  <c r="W28" i="21"/>
  <c r="V32" i="21"/>
  <c r="V26" i="21"/>
  <c r="B1023" i="2"/>
  <c r="B1024" i="2"/>
  <c r="B1730" i="2"/>
  <c r="B248" i="2"/>
  <c r="B2416" i="2"/>
  <c r="B2417" i="2"/>
  <c r="B1098" i="2"/>
  <c r="B1972" i="2"/>
  <c r="B2418" i="2"/>
  <c r="B2009" i="2"/>
  <c r="B1973" i="2"/>
  <c r="B2419" i="2"/>
  <c r="B2388" i="2"/>
  <c r="B1073" i="2"/>
  <c r="B2389" i="2"/>
  <c r="B197" i="2"/>
  <c r="B2420" i="2"/>
  <c r="B622" i="2"/>
  <c r="B825" i="2"/>
  <c r="B2" i="2"/>
  <c r="B1534" i="2"/>
  <c r="B1278" i="2"/>
  <c r="B852" i="2"/>
  <c r="B198" i="2"/>
  <c r="B853" i="2"/>
  <c r="B924" i="2"/>
  <c r="B2077" i="2"/>
  <c r="B342" i="2"/>
  <c r="B2421" i="2"/>
  <c r="B2422" i="2"/>
  <c r="B571" i="2"/>
  <c r="B2423" i="2"/>
  <c r="B1816" i="2"/>
  <c r="B145" i="2"/>
  <c r="B826" i="2"/>
  <c r="B2424" i="2"/>
  <c r="B1074" i="2"/>
  <c r="B2390" i="2"/>
  <c r="B776" i="2"/>
  <c r="B1142" i="2"/>
  <c r="B2425" i="2"/>
  <c r="B2426" i="2"/>
  <c r="B2427" i="2"/>
  <c r="B2428" i="2"/>
  <c r="B2391" i="2"/>
  <c r="B2429" i="2"/>
  <c r="B2430" i="2"/>
  <c r="B25" i="2"/>
  <c r="B2431" i="2"/>
  <c r="B1512" i="2"/>
  <c r="B2130" i="2"/>
  <c r="B1434" i="2"/>
  <c r="B3" i="2"/>
  <c r="B925" i="2"/>
  <c r="B2432" i="2"/>
  <c r="B777" i="2"/>
  <c r="B1120" i="2"/>
  <c r="B854" i="2"/>
  <c r="B2327" i="2"/>
  <c r="B2433" i="2"/>
  <c r="B2434" i="2"/>
  <c r="B716" i="2"/>
  <c r="B2435" i="2"/>
  <c r="B2392" i="2"/>
  <c r="B26" i="2"/>
  <c r="B926" i="2"/>
  <c r="B2393" i="2"/>
  <c r="B367" i="2"/>
  <c r="B1121" i="2"/>
  <c r="B2436" i="2"/>
  <c r="B1315" i="2"/>
  <c r="B539" i="2"/>
  <c r="B1707" i="2"/>
  <c r="B296" i="2"/>
  <c r="B1435" i="2"/>
  <c r="B2254" i="2"/>
  <c r="B675" i="2"/>
  <c r="B1252" i="2"/>
  <c r="B2437" i="2"/>
  <c r="B1584" i="2"/>
  <c r="B2105" i="2"/>
  <c r="B572" i="2"/>
  <c r="B2438" i="2"/>
  <c r="B2255" i="2"/>
  <c r="B1143" i="2"/>
  <c r="B146" i="2"/>
  <c r="B1144" i="2"/>
  <c r="B1628" i="2"/>
  <c r="B2078" i="2"/>
  <c r="B1214" i="2"/>
  <c r="B1789" i="2"/>
  <c r="B1122" i="2"/>
  <c r="B2057" i="2"/>
  <c r="B2439" i="2"/>
  <c r="B1686" i="2"/>
  <c r="B1436" i="2"/>
  <c r="B1974" i="2"/>
  <c r="B368" i="2"/>
  <c r="B1975" i="2"/>
  <c r="B1844" i="2"/>
  <c r="B2217" i="2"/>
  <c r="B623" i="2"/>
  <c r="B1353" i="2"/>
  <c r="B1535" i="2"/>
  <c r="B215" i="2"/>
  <c r="B1629" i="2"/>
  <c r="B2440" i="2"/>
  <c r="B2441" i="2"/>
  <c r="B1460" i="2"/>
  <c r="B147" i="2"/>
  <c r="B2196" i="2"/>
  <c r="B2033" i="2"/>
  <c r="B2442" i="2"/>
  <c r="B2443" i="2"/>
  <c r="B1052" i="2"/>
  <c r="B1513" i="2"/>
  <c r="B1770" i="2"/>
  <c r="B2034" i="2"/>
  <c r="B1230" i="2"/>
  <c r="B827" i="2"/>
  <c r="B2444" i="2"/>
  <c r="B1025" i="2"/>
  <c r="B676" i="2"/>
  <c r="B697" i="2"/>
  <c r="B216" i="2"/>
  <c r="B217" i="2"/>
  <c r="B644" i="2"/>
  <c r="B463" i="2"/>
  <c r="B2445" i="2"/>
  <c r="B2446" i="2"/>
  <c r="B927" i="2"/>
  <c r="B997" i="2"/>
  <c r="B1817" i="2"/>
  <c r="B2447" i="2"/>
  <c r="B1231" i="2"/>
  <c r="B2448" i="2"/>
  <c r="B411" i="2"/>
  <c r="B2449" i="2"/>
  <c r="B1370" i="2"/>
  <c r="B855" i="2"/>
  <c r="B249" i="2"/>
  <c r="B754" i="2"/>
  <c r="B1603" i="2"/>
  <c r="B2450" i="2"/>
  <c r="B1145" i="2"/>
  <c r="B981" i="2"/>
  <c r="B2451" i="2"/>
  <c r="B1371" i="2"/>
  <c r="B27" i="2"/>
  <c r="B2106" i="2"/>
  <c r="B954" i="2"/>
  <c r="B1053" i="2"/>
  <c r="B48" i="2"/>
  <c r="B998" i="2"/>
  <c r="B2452" i="2"/>
  <c r="B1557" i="2"/>
  <c r="B1514" i="2"/>
  <c r="B2453" i="2"/>
  <c r="B498" i="2"/>
  <c r="B1335" i="2"/>
  <c r="B2107" i="2"/>
  <c r="B1486" i="2"/>
  <c r="B1354" i="2"/>
  <c r="B1390" i="2"/>
  <c r="B148" i="2"/>
  <c r="B2361" i="2"/>
  <c r="B1355" i="2"/>
  <c r="B1316" i="2"/>
  <c r="B2454" i="2"/>
  <c r="B1731" i="2"/>
  <c r="B1026" i="2"/>
  <c r="B2455" i="2"/>
  <c r="B385" i="2"/>
  <c r="B1732" i="2"/>
  <c r="B464" i="2"/>
  <c r="B1630" i="2"/>
  <c r="B2456" i="2"/>
  <c r="B1749" i="2"/>
  <c r="B1898" i="2"/>
  <c r="B928" i="2"/>
  <c r="B624" i="2"/>
  <c r="B882" i="2"/>
  <c r="B1232" i="2"/>
  <c r="B1372" i="2"/>
  <c r="B2035" i="2"/>
  <c r="B435" i="2"/>
  <c r="B955" i="2"/>
  <c r="B1899" i="2"/>
  <c r="B369" i="2"/>
  <c r="B1461" i="2"/>
  <c r="B2256" i="2"/>
  <c r="B1233" i="2"/>
  <c r="B1733" i="2"/>
  <c r="B1976" i="2"/>
  <c r="B2234" i="2"/>
  <c r="B1845" i="2"/>
  <c r="B499" i="2"/>
  <c r="B4" i="2"/>
  <c r="B2457" i="2"/>
  <c r="B1336" i="2"/>
  <c r="B1099" i="2"/>
  <c r="B2458" i="2"/>
  <c r="B28" i="2"/>
  <c r="B1075" i="2"/>
  <c r="B2459" i="2"/>
  <c r="B625" i="2"/>
  <c r="B755" i="2"/>
  <c r="B728" i="2"/>
  <c r="B2460" i="2"/>
  <c r="B1536" i="2"/>
  <c r="B2461" i="2"/>
  <c r="B2151" i="2"/>
  <c r="B29" i="2"/>
  <c r="B626" i="2"/>
  <c r="B1631" i="2"/>
  <c r="B2257" i="2"/>
  <c r="B883" i="2"/>
  <c r="B2218" i="2"/>
  <c r="B2462" i="2"/>
  <c r="B801" i="2"/>
  <c r="B2463" i="2"/>
  <c r="B1874" i="2"/>
  <c r="B1027" i="2"/>
  <c r="B717" i="2"/>
  <c r="B297" i="2"/>
  <c r="B2328" i="2"/>
  <c r="B1923" i="2"/>
  <c r="B1924" i="2"/>
  <c r="B238" i="2"/>
  <c r="B1279" i="2"/>
  <c r="B386" i="2"/>
  <c r="B412" i="2"/>
  <c r="B1462" i="2"/>
  <c r="B1558" i="2"/>
  <c r="B318" i="2"/>
  <c r="B2464" i="2"/>
  <c r="B627" i="2"/>
  <c r="B1164" i="2"/>
  <c r="B1559" i="2"/>
  <c r="B2465" i="2"/>
  <c r="B2466" i="2"/>
  <c r="B1515" i="2"/>
  <c r="B884" i="2"/>
  <c r="B2394" i="2"/>
  <c r="B1165" i="2"/>
  <c r="B436" i="2"/>
  <c r="B2395" i="2"/>
  <c r="B2197" i="2"/>
  <c r="B999" i="2"/>
  <c r="B2152" i="2"/>
  <c r="B1790" i="2"/>
  <c r="B1253" i="2"/>
  <c r="B298" i="2"/>
  <c r="B2235" i="2"/>
  <c r="B1925" i="2"/>
  <c r="B2467" i="2"/>
  <c r="B2468" i="2"/>
  <c r="B2469" i="2"/>
  <c r="B2396" i="2"/>
  <c r="B1123" i="2"/>
  <c r="B1391" i="2"/>
  <c r="B929" i="2"/>
  <c r="B573" i="2"/>
  <c r="B2198" i="2"/>
  <c r="B2470" i="2"/>
  <c r="B2471" i="2"/>
  <c r="B122" i="2"/>
  <c r="B2472" i="2"/>
  <c r="B1846" i="2"/>
  <c r="B1818" i="2"/>
  <c r="B1926" i="2"/>
  <c r="B2473" i="2"/>
  <c r="B2474" i="2"/>
  <c r="B2475" i="2"/>
  <c r="B172" i="2"/>
  <c r="B2079" i="2"/>
  <c r="B2476" i="2"/>
  <c r="B2477" i="2"/>
  <c r="B2478" i="2"/>
  <c r="B2058" i="2"/>
  <c r="B149" i="2"/>
  <c r="B2479" i="2"/>
  <c r="B218" i="2"/>
  <c r="B2480" i="2"/>
  <c r="B1708" i="2"/>
  <c r="B2481" i="2"/>
  <c r="B2482" i="2"/>
  <c r="B1054" i="2"/>
  <c r="B1709" i="2"/>
  <c r="B1317" i="2"/>
  <c r="B1000" i="2"/>
  <c r="B2483" i="2"/>
  <c r="B1215" i="2"/>
  <c r="B2484" i="2"/>
  <c r="B2485" i="2"/>
  <c r="B1189" i="2"/>
  <c r="B2486" i="2"/>
  <c r="B387" i="2"/>
  <c r="B885" i="2"/>
  <c r="B2131" i="2"/>
  <c r="B239" i="2"/>
  <c r="B96" i="2"/>
  <c r="B2487" i="2"/>
  <c r="B2488" i="2"/>
  <c r="B250" i="2"/>
  <c r="B2362" i="2"/>
  <c r="B1771" i="2"/>
  <c r="B2489" i="2"/>
  <c r="B2177" i="2"/>
  <c r="B1875" i="2"/>
  <c r="B903" i="2"/>
  <c r="B2178" i="2"/>
  <c r="B1876" i="2"/>
  <c r="B388" i="2"/>
  <c r="B500" i="2"/>
  <c r="B1318" i="2"/>
  <c r="B1585" i="2"/>
  <c r="B1537" i="2"/>
  <c r="B2490" i="2"/>
  <c r="B2491" i="2"/>
  <c r="B173" i="2"/>
  <c r="B1356" i="2"/>
  <c r="B2492" i="2"/>
  <c r="B299" i="2"/>
  <c r="B1216" i="2"/>
  <c r="B856" i="2"/>
  <c r="B2493" i="2"/>
  <c r="B2059" i="2"/>
  <c r="B1687" i="2"/>
  <c r="B1847" i="2"/>
  <c r="B1900" i="2"/>
  <c r="B1772" i="2"/>
  <c r="B828" i="2"/>
  <c r="B2494" i="2"/>
  <c r="B886" i="2"/>
  <c r="B343" i="2"/>
  <c r="B150" i="2"/>
  <c r="B1848" i="2"/>
  <c r="B501" i="2"/>
  <c r="B2495" i="2"/>
  <c r="B2010" i="2"/>
  <c r="B300" i="2"/>
  <c r="B2496" i="2"/>
  <c r="B219" i="2"/>
  <c r="B2497" i="2"/>
  <c r="B2498" i="2"/>
  <c r="B1586" i="2"/>
  <c r="B1773" i="2"/>
  <c r="B2329" i="2"/>
  <c r="B2277" i="2"/>
  <c r="B1952" i="2"/>
  <c r="B1560" i="2"/>
  <c r="B956" i="2"/>
  <c r="B437" i="2"/>
  <c r="B2132" i="2"/>
  <c r="B2499" i="2"/>
  <c r="B540" i="2"/>
  <c r="B1190" i="2"/>
  <c r="B1953" i="2"/>
  <c r="B151" i="2"/>
  <c r="B2278" i="2"/>
  <c r="B1604" i="2"/>
  <c r="B1561" i="2"/>
  <c r="B1877" i="2"/>
  <c r="B2500" i="2"/>
  <c r="B598" i="2"/>
  <c r="B2501" i="2"/>
  <c r="B2502" i="2"/>
  <c r="B1487" i="2"/>
  <c r="B574" i="2"/>
  <c r="B2503" i="2"/>
  <c r="B502" i="2"/>
  <c r="B1977" i="2"/>
  <c r="B301" i="2"/>
  <c r="B2504" i="2"/>
  <c r="B1587" i="2"/>
  <c r="B276" i="2"/>
  <c r="B2363" i="2"/>
  <c r="B2153" i="2"/>
  <c r="B930" i="2"/>
  <c r="B49" i="2"/>
  <c r="B389" i="2"/>
  <c r="B2505" i="2"/>
  <c r="B2506" i="2"/>
  <c r="B1392" i="2"/>
  <c r="B677" i="2"/>
  <c r="B541" i="2"/>
  <c r="B542" i="2"/>
  <c r="B1028" i="2"/>
  <c r="B1437" i="2"/>
  <c r="B277" i="2"/>
  <c r="B50" i="2"/>
  <c r="B1217" i="2"/>
  <c r="B465" i="2"/>
  <c r="B1901" i="2"/>
  <c r="B1819" i="2"/>
  <c r="B575" i="2"/>
  <c r="B319" i="2"/>
  <c r="B302" i="2"/>
  <c r="B2060" i="2"/>
  <c r="B1734" i="2"/>
  <c r="B1368" i="2"/>
  <c r="B30" i="2"/>
  <c r="B887" i="2"/>
  <c r="B1076" i="2"/>
  <c r="B413" i="2"/>
  <c r="B51" i="2"/>
  <c r="B2507" i="2"/>
  <c r="B729" i="2"/>
  <c r="B2258" i="2"/>
  <c r="B2508" i="2"/>
  <c r="B1710" i="2"/>
  <c r="B2509" i="2"/>
  <c r="B2199" i="2"/>
  <c r="B778" i="2"/>
  <c r="B1660" i="2"/>
  <c r="B1488" i="2"/>
  <c r="B2080" i="2"/>
  <c r="B2510" i="2"/>
  <c r="B2511" i="2"/>
  <c r="B97" i="2"/>
  <c r="B645" i="2"/>
  <c r="B2512" i="2"/>
  <c r="B220" i="2"/>
  <c r="B1978" i="2"/>
  <c r="B1849" i="2"/>
  <c r="B1166" i="2"/>
  <c r="B1001" i="2"/>
  <c r="B2513" i="2"/>
  <c r="B1902" i="2"/>
  <c r="B599" i="2"/>
  <c r="B1516" i="2"/>
  <c r="B2081" i="2"/>
  <c r="B76" i="2"/>
  <c r="B2514" i="2"/>
  <c r="B756" i="2"/>
  <c r="B931" i="2"/>
  <c r="B857" i="2"/>
  <c r="B2108" i="2"/>
  <c r="B543" i="2"/>
  <c r="B31" i="2"/>
  <c r="B199" i="2"/>
  <c r="B2011" i="2"/>
  <c r="B2219" i="2"/>
  <c r="B344" i="2"/>
  <c r="B1927" i="2"/>
  <c r="B1191" i="2"/>
  <c r="B1146" i="2"/>
  <c r="B1489" i="2"/>
  <c r="B5" i="2"/>
  <c r="B779" i="2"/>
  <c r="B1254" i="2"/>
  <c r="B1255" i="2"/>
  <c r="B1903" i="2"/>
  <c r="B1234" i="2"/>
  <c r="B1192" i="2"/>
  <c r="B757" i="2"/>
  <c r="B98" i="2"/>
  <c r="B1904" i="2"/>
  <c r="B1055" i="2"/>
  <c r="B802" i="2"/>
  <c r="B2515" i="2"/>
  <c r="B1256" i="2"/>
  <c r="B1850" i="2"/>
  <c r="B2516" i="2"/>
  <c r="B2279" i="2"/>
  <c r="B1029" i="2"/>
  <c r="B1292" i="2"/>
  <c r="B2517" i="2"/>
  <c r="B1293" i="2"/>
  <c r="B1393" i="2"/>
  <c r="B303" i="2"/>
  <c r="B2518" i="2"/>
  <c r="B1878" i="2"/>
  <c r="B2519" i="2"/>
  <c r="B646" i="2"/>
  <c r="B803" i="2"/>
  <c r="B2520" i="2"/>
  <c r="B2521" i="2"/>
  <c r="B2082" i="2"/>
  <c r="B2036" i="2"/>
  <c r="B123" i="2"/>
  <c r="B52" i="2"/>
  <c r="B1147" i="2"/>
  <c r="B2522" i="2"/>
  <c r="B304" i="2"/>
  <c r="B2523" i="2"/>
  <c r="B2524" i="2"/>
  <c r="B1394" i="2"/>
  <c r="B752" i="2"/>
  <c r="B1791" i="2"/>
  <c r="B2525" i="2"/>
  <c r="B2526" i="2"/>
  <c r="B1711" i="2"/>
  <c r="B829" i="2"/>
  <c r="B2527" i="2"/>
  <c r="B2528" i="2"/>
  <c r="B525" i="2"/>
  <c r="B1409" i="2"/>
  <c r="B1562" i="2"/>
  <c r="B576" i="2"/>
  <c r="B2529" i="2"/>
  <c r="B830" i="2"/>
  <c r="B1319" i="2"/>
  <c r="B390" i="2"/>
  <c r="B1954" i="2"/>
  <c r="B2154" i="2"/>
  <c r="B1879" i="2"/>
  <c r="B577" i="2"/>
  <c r="B2530" i="2"/>
  <c r="B1979" i="2"/>
  <c r="B77" i="2"/>
  <c r="B1605" i="2"/>
  <c r="B831" i="2"/>
  <c r="B2531" i="2"/>
  <c r="B1712" i="2"/>
  <c r="B2397" i="2"/>
  <c r="B1373" i="2"/>
  <c r="B832" i="2"/>
  <c r="B730" i="2"/>
  <c r="B2532" i="2"/>
  <c r="B982" i="2"/>
  <c r="B2533" i="2"/>
  <c r="B1792" i="2"/>
  <c r="B1124" i="2"/>
  <c r="B1148" i="2"/>
  <c r="B1661" i="2"/>
  <c r="B1905" i="2"/>
  <c r="B2534" i="2"/>
  <c r="B99" i="2"/>
  <c r="B2535" i="2"/>
  <c r="B647" i="2"/>
  <c r="B1538" i="2"/>
  <c r="B858" i="2"/>
  <c r="B1438" i="2"/>
  <c r="B2536" i="2"/>
  <c r="B2537" i="2"/>
  <c r="B758" i="2"/>
  <c r="B698" i="2"/>
  <c r="B1632" i="2"/>
  <c r="B957" i="2"/>
  <c r="B833" i="2"/>
  <c r="B1793" i="2"/>
  <c r="B2538" i="2"/>
  <c r="B2539" i="2"/>
  <c r="B2540" i="2"/>
  <c r="B100" i="2"/>
  <c r="B678" i="2"/>
  <c r="B804" i="2"/>
  <c r="B2541" i="2"/>
  <c r="B320" i="2"/>
  <c r="B1337" i="2"/>
  <c r="B78" i="2"/>
  <c r="B1056" i="2"/>
  <c r="B1735" i="2"/>
  <c r="B32" i="2"/>
  <c r="B1955" i="2"/>
  <c r="B1736" i="2"/>
  <c r="B2542" i="2"/>
  <c r="B2133" i="2"/>
  <c r="B1338" i="2"/>
  <c r="B1235" i="2"/>
  <c r="B1410" i="2"/>
  <c r="B578" i="2"/>
  <c r="B278" i="2"/>
  <c r="B1374" i="2"/>
  <c r="B321" i="2"/>
  <c r="B2543" i="2"/>
  <c r="B503" i="2"/>
  <c r="B2544" i="2"/>
  <c r="B1463" i="2"/>
  <c r="B2545" i="2"/>
  <c r="B1357" i="2"/>
  <c r="B504" i="2"/>
  <c r="B1539" i="2"/>
  <c r="B1167" i="2"/>
  <c r="B251" i="2"/>
  <c r="B2546" i="2"/>
  <c r="B1794" i="2"/>
  <c r="B2547" i="2"/>
  <c r="B759" i="2"/>
  <c r="B2548" i="2"/>
  <c r="B1820" i="2"/>
  <c r="B1684" i="2"/>
  <c r="B370" i="2"/>
  <c r="B780" i="2"/>
  <c r="B2549" i="2"/>
  <c r="B1880" i="2"/>
  <c r="B1002" i="2"/>
  <c r="B2550" i="2"/>
  <c r="B2551" i="2"/>
  <c r="B1439" i="2"/>
  <c r="B958" i="2"/>
  <c r="B1125" i="2"/>
  <c r="B2552" i="2"/>
  <c r="B2553" i="2"/>
  <c r="B983" i="2"/>
  <c r="B1774" i="2"/>
  <c r="B1126" i="2"/>
  <c r="B101" i="2"/>
  <c r="B2398" i="2"/>
  <c r="B438" i="2"/>
  <c r="B252" i="2"/>
  <c r="B2554" i="2"/>
  <c r="B2555" i="2"/>
  <c r="B781" i="2"/>
  <c r="B2556" i="2"/>
  <c r="B1662" i="2"/>
  <c r="B1517" i="2"/>
  <c r="B699" i="2"/>
  <c r="B904" i="2"/>
  <c r="B648" i="2"/>
  <c r="B1606" i="2"/>
  <c r="B466" i="2"/>
  <c r="B2280" i="2"/>
  <c r="B2557" i="2"/>
  <c r="B2558" i="2"/>
  <c r="B1713" i="2"/>
  <c r="B2330" i="2"/>
  <c r="B782" i="2"/>
  <c r="B2559" i="2"/>
  <c r="B2560" i="2"/>
  <c r="B2561" i="2"/>
  <c r="B1588" i="2"/>
  <c r="B2155" i="2"/>
  <c r="B2562" i="2"/>
  <c r="B1540" i="2"/>
  <c r="B984" i="2"/>
  <c r="B679" i="2"/>
  <c r="B1821" i="2"/>
  <c r="B2012" i="2"/>
  <c r="B2563" i="2"/>
  <c r="B1339" i="2"/>
  <c r="B805" i="2"/>
  <c r="B1906" i="2"/>
  <c r="B2179" i="2"/>
  <c r="B1607" i="2"/>
  <c r="B1563" i="2"/>
  <c r="B2564" i="2"/>
  <c r="B1464" i="2"/>
  <c r="B1822" i="2"/>
  <c r="B2565" i="2"/>
  <c r="B834" i="2"/>
  <c r="B2281" i="2"/>
  <c r="B322" i="2"/>
  <c r="B152" i="2"/>
  <c r="B680" i="2"/>
  <c r="B783" i="2"/>
  <c r="B1564" i="2"/>
  <c r="B1633" i="2"/>
  <c r="B1928" i="2"/>
  <c r="B391" i="2"/>
  <c r="B1218" i="2"/>
  <c r="B200" i="2"/>
  <c r="B2399" i="2"/>
  <c r="B1257" i="2"/>
  <c r="B2566" i="2"/>
  <c r="B6" i="2"/>
  <c r="B2236" i="2"/>
  <c r="B2134" i="2"/>
  <c r="B905" i="2"/>
  <c r="B1750" i="2"/>
  <c r="B2567" i="2"/>
  <c r="B649" i="2"/>
  <c r="B2568" i="2"/>
  <c r="B2569" i="2"/>
  <c r="B2570" i="2"/>
  <c r="B1490" i="2"/>
  <c r="B806" i="2"/>
  <c r="B79" i="2"/>
  <c r="B102" i="2"/>
  <c r="B1851" i="2"/>
  <c r="B835" i="2"/>
  <c r="B2571" i="2"/>
  <c r="B439" i="2"/>
  <c r="B2572" i="2"/>
  <c r="B201" i="2"/>
  <c r="B1737" i="2"/>
  <c r="B53" i="2"/>
  <c r="B323" i="2"/>
  <c r="B1907" i="2"/>
  <c r="B2573" i="2"/>
  <c r="B1929" i="2"/>
  <c r="B2574" i="2"/>
  <c r="B2575" i="2"/>
  <c r="B2576" i="2"/>
  <c r="B959" i="2"/>
  <c r="B1751" i="2"/>
  <c r="B1100" i="2"/>
  <c r="B1881" i="2"/>
  <c r="B1565" i="2"/>
  <c r="B103" i="2"/>
  <c r="B2302" i="2"/>
  <c r="B1634" i="2"/>
  <c r="B2577" i="2"/>
  <c r="B1168" i="2"/>
  <c r="B1432" i="2"/>
  <c r="B2578" i="2"/>
  <c r="B2579" i="2"/>
  <c r="B2580" i="2"/>
  <c r="B2581" i="2"/>
  <c r="B1908" i="2"/>
  <c r="B1458" i="2"/>
  <c r="B1980" i="2"/>
  <c r="B1608" i="2"/>
  <c r="B2582" i="2"/>
  <c r="B888" i="2"/>
  <c r="B253" i="2"/>
  <c r="B1193" i="2"/>
  <c r="B305" i="2"/>
  <c r="B1057" i="2"/>
  <c r="B1169" i="2"/>
  <c r="B2156" i="2"/>
  <c r="B1465" i="2"/>
  <c r="B889" i="2"/>
  <c r="B2583" i="2"/>
  <c r="B1852" i="2"/>
  <c r="B1635" i="2"/>
  <c r="B80" i="2"/>
  <c r="B700" i="2"/>
  <c r="B2061" i="2"/>
  <c r="B2259" i="2"/>
  <c r="B440" i="2"/>
  <c r="B2037" i="2"/>
  <c r="B2303" i="2"/>
  <c r="B2584" i="2"/>
  <c r="B2585" i="2"/>
  <c r="B1077" i="2"/>
  <c r="B807" i="2"/>
  <c r="B1236" i="2"/>
  <c r="B345" i="2"/>
  <c r="B2586" i="2"/>
  <c r="B1003" i="2"/>
  <c r="B2587" i="2"/>
  <c r="B1078" i="2"/>
  <c r="B1636" i="2"/>
  <c r="B906" i="2"/>
  <c r="B324" i="2"/>
  <c r="B2588" i="2"/>
  <c r="B859" i="2"/>
  <c r="B907" i="2"/>
  <c r="B2589" i="2"/>
  <c r="B2590" i="2"/>
  <c r="B2591" i="2"/>
  <c r="B1823" i="2"/>
  <c r="B650" i="2"/>
  <c r="B1491" i="2"/>
  <c r="B908" i="2"/>
  <c r="B1280" i="2"/>
  <c r="B441" i="2"/>
  <c r="B1375" i="2"/>
  <c r="B760" i="2"/>
  <c r="B2592" i="2"/>
  <c r="B371" i="2"/>
  <c r="B2593" i="2"/>
  <c r="B1294" i="2"/>
  <c r="B2594" i="2"/>
  <c r="B2595" i="2"/>
  <c r="B346" i="2"/>
  <c r="B2596" i="2"/>
  <c r="B579" i="2"/>
  <c r="B2597" i="2"/>
  <c r="B2304" i="2"/>
  <c r="B1058" i="2"/>
  <c r="B2598" i="2"/>
  <c r="B836" i="2"/>
  <c r="B1170" i="2"/>
  <c r="B2282" i="2"/>
  <c r="B2599" i="2"/>
  <c r="B2600" i="2"/>
  <c r="B124" i="2"/>
  <c r="B392" i="2"/>
  <c r="B393" i="2"/>
  <c r="B2109" i="2"/>
  <c r="B1824" i="2"/>
  <c r="B2601" i="2"/>
  <c r="B1395" i="2"/>
  <c r="B1930" i="2"/>
  <c r="B54" i="2"/>
  <c r="B1171" i="2"/>
  <c r="B544" i="2"/>
  <c r="B1237" i="2"/>
  <c r="B1714" i="2"/>
  <c r="B545" i="2"/>
  <c r="B2364" i="2"/>
  <c r="B2400" i="2"/>
  <c r="B681" i="2"/>
  <c r="B2062" i="2"/>
  <c r="B2602" i="2"/>
  <c r="B1956" i="2"/>
  <c r="B2220" i="2"/>
  <c r="B325" i="2"/>
  <c r="B1396" i="2"/>
  <c r="B2603" i="2"/>
  <c r="B2135" i="2"/>
  <c r="B1795" i="2"/>
  <c r="B1609" i="2"/>
  <c r="B55" i="2"/>
  <c r="B326" i="2"/>
  <c r="B1320" i="2"/>
  <c r="B279" i="2"/>
  <c r="B1566" i="2"/>
  <c r="B33" i="2"/>
  <c r="B2604" i="2"/>
  <c r="B2237" i="2"/>
  <c r="B2180" i="2"/>
  <c r="B1172" i="2"/>
  <c r="B104" i="2"/>
  <c r="B1440" i="2"/>
  <c r="B2283" i="2"/>
  <c r="B1931" i="2"/>
  <c r="B2181" i="2"/>
  <c r="B784" i="2"/>
  <c r="B505" i="2"/>
  <c r="B1340" i="2"/>
  <c r="B1518" i="2"/>
  <c r="B2605" i="2"/>
  <c r="B1752" i="2"/>
  <c r="B2606" i="2"/>
  <c r="B2157" i="2"/>
  <c r="B808" i="2"/>
  <c r="B1637" i="2"/>
  <c r="B1101" i="2"/>
  <c r="B1825" i="2"/>
  <c r="B1567" i="2"/>
  <c r="B1321" i="2"/>
  <c r="B932" i="2"/>
  <c r="B1079" i="2"/>
  <c r="B1519" i="2"/>
  <c r="B526" i="2"/>
  <c r="B467" i="2"/>
  <c r="B442" i="2"/>
  <c r="B2607" i="2"/>
  <c r="B1796" i="2"/>
  <c r="B1853" i="2"/>
  <c r="B1688" i="2"/>
  <c r="B2013" i="2"/>
  <c r="B1295" i="2"/>
  <c r="B56" i="2"/>
  <c r="B125" i="2"/>
  <c r="B1173" i="2"/>
  <c r="B1541" i="2"/>
  <c r="B126" i="2"/>
  <c r="B1376" i="2"/>
  <c r="B2608" i="2"/>
  <c r="B280" i="2"/>
  <c r="B1441" i="2"/>
  <c r="B1341" i="2"/>
  <c r="B221" i="2"/>
  <c r="B2083" i="2"/>
  <c r="B2038" i="2"/>
  <c r="B1258" i="2"/>
  <c r="B628" i="2"/>
  <c r="B1981" i="2"/>
  <c r="B1442" i="2"/>
  <c r="B2609" i="2"/>
  <c r="B2610" i="2"/>
  <c r="B34" i="2"/>
  <c r="B785" i="2"/>
  <c r="B1080" i="2"/>
  <c r="B153" i="2"/>
  <c r="B1738" i="2"/>
  <c r="B2611" i="2"/>
  <c r="B2612" i="2"/>
  <c r="B2084" i="2"/>
  <c r="B1081" i="2"/>
  <c r="B2305" i="2"/>
  <c r="B2039" i="2"/>
  <c r="B2331" i="2"/>
  <c r="B1466" i="2"/>
  <c r="B731" i="2"/>
  <c r="B1753" i="2"/>
  <c r="B600" i="2"/>
  <c r="B2014" i="2"/>
  <c r="B2200" i="2"/>
  <c r="B468" i="2"/>
  <c r="B1004" i="2"/>
  <c r="B1005" i="2"/>
  <c r="B2613" i="2"/>
  <c r="B2614" i="2"/>
  <c r="B732" i="2"/>
  <c r="B1006" i="2"/>
  <c r="B1467" i="2"/>
  <c r="B1468" i="2"/>
  <c r="B860" i="2"/>
  <c r="B1589" i="2"/>
  <c r="B327" i="2"/>
  <c r="B2221" i="2"/>
  <c r="B328" i="2"/>
  <c r="B890" i="2"/>
  <c r="B1663" i="2"/>
  <c r="B2365" i="2"/>
  <c r="B2306" i="2"/>
  <c r="B891" i="2"/>
  <c r="B1443" i="2"/>
  <c r="B960" i="2"/>
  <c r="B1568" i="2"/>
  <c r="B1610" i="2"/>
  <c r="B2615" i="2"/>
  <c r="B2616" i="2"/>
  <c r="B2110" i="2"/>
  <c r="B546" i="2"/>
  <c r="B2617" i="2"/>
  <c r="B2618" i="2"/>
  <c r="B2238" i="2"/>
  <c r="B2619" i="2"/>
  <c r="B1342" i="2"/>
  <c r="B1007" i="2"/>
  <c r="B1102" i="2"/>
  <c r="B2620" i="2"/>
  <c r="B1030" i="2"/>
  <c r="B1854" i="2"/>
  <c r="B1982" i="2"/>
  <c r="B2307" i="2"/>
  <c r="B2621" i="2"/>
  <c r="B1664" i="2"/>
  <c r="B2622" i="2"/>
  <c r="B2366" i="2"/>
  <c r="B1194" i="2"/>
  <c r="B2367" i="2"/>
  <c r="B2401" i="2"/>
  <c r="B2368" i="2"/>
  <c r="B7" i="2"/>
  <c r="B2158" i="2"/>
  <c r="B2623" i="2"/>
  <c r="B1127" i="2"/>
  <c r="B1492" i="2"/>
  <c r="B1082" i="2"/>
  <c r="B254" i="2"/>
  <c r="B414" i="2"/>
  <c r="B506" i="2"/>
  <c r="B2624" i="2"/>
  <c r="B1882" i="2"/>
  <c r="B682" i="2"/>
  <c r="B2625" i="2"/>
  <c r="B1059" i="2"/>
  <c r="B2332" i="2"/>
  <c r="B2201" i="2"/>
  <c r="B2626" i="2"/>
  <c r="B733" i="2"/>
  <c r="B1411" i="2"/>
  <c r="B1715" i="2"/>
  <c r="B281" i="2"/>
  <c r="B1174" i="2"/>
  <c r="B2627" i="2"/>
  <c r="B580" i="2"/>
  <c r="B2628" i="2"/>
  <c r="B1397" i="2"/>
  <c r="B734" i="2"/>
  <c r="B1322" i="2"/>
  <c r="B527" i="2"/>
  <c r="B443" i="2"/>
  <c r="B1611" i="2"/>
  <c r="B1493" i="2"/>
  <c r="B2629" i="2"/>
  <c r="B2630" i="2"/>
  <c r="B2631" i="2"/>
  <c r="B202" i="2"/>
  <c r="B2085" i="2"/>
  <c r="B2632" i="2"/>
  <c r="B2633" i="2"/>
  <c r="B2634" i="2"/>
  <c r="B861" i="2"/>
  <c r="B35" i="2"/>
  <c r="B1323" i="2"/>
  <c r="B1590" i="2"/>
  <c r="B2111" i="2"/>
  <c r="B2635" i="2"/>
  <c r="B222" i="2"/>
  <c r="B933" i="2"/>
  <c r="B1008" i="2"/>
  <c r="B961" i="2"/>
  <c r="B2636" i="2"/>
  <c r="B1739" i="2"/>
  <c r="B1909" i="2"/>
  <c r="B2637" i="2"/>
  <c r="B1238" i="2"/>
  <c r="B2239" i="2"/>
  <c r="B629" i="2"/>
  <c r="B2260" i="2"/>
  <c r="B2638" i="2"/>
  <c r="B240" i="2"/>
  <c r="B394" i="2"/>
  <c r="B1281" i="2"/>
  <c r="B1175" i="2"/>
  <c r="B1520" i="2"/>
  <c r="B892" i="2"/>
  <c r="B1932" i="2"/>
  <c r="B2402" i="2"/>
  <c r="B2639" i="2"/>
  <c r="B2640" i="2"/>
  <c r="B2641" i="2"/>
  <c r="B1826" i="2"/>
  <c r="B1195" i="2"/>
  <c r="B255" i="2"/>
  <c r="B1883" i="2"/>
  <c r="B2642" i="2"/>
  <c r="B1542" i="2"/>
  <c r="B1358" i="2"/>
  <c r="B2063" i="2"/>
  <c r="B1494" i="2"/>
  <c r="B57" i="2"/>
  <c r="B1031" i="2"/>
  <c r="B1444" i="2"/>
  <c r="B2643" i="2"/>
  <c r="B2644" i="2"/>
  <c r="B2645" i="2"/>
  <c r="B2646" i="2"/>
  <c r="B601" i="2"/>
  <c r="B761" i="2"/>
  <c r="B809" i="2"/>
  <c r="B1855" i="2"/>
  <c r="B2284" i="2"/>
  <c r="B2647" i="2"/>
  <c r="B2648" i="2"/>
  <c r="B2649" i="2"/>
  <c r="B2650" i="2"/>
  <c r="B306" i="2"/>
  <c r="B1398" i="2"/>
  <c r="B1369" i="2"/>
  <c r="B1433" i="2"/>
  <c r="B1459" i="2"/>
  <c r="B2651" i="2"/>
  <c r="B2652" i="2"/>
  <c r="B753" i="2"/>
  <c r="B2653" i="2"/>
  <c r="B1569" i="2"/>
  <c r="B1957" i="2"/>
  <c r="B581" i="2"/>
  <c r="B1983" i="2"/>
  <c r="B81" i="2"/>
  <c r="B837" i="2"/>
  <c r="B2654" i="2"/>
  <c r="B985" i="2"/>
  <c r="B105" i="2"/>
  <c r="B2136" i="2"/>
  <c r="B1343" i="2"/>
  <c r="B1412" i="2"/>
  <c r="B1685" i="2"/>
  <c r="B1128" i="2"/>
  <c r="B786" i="2"/>
  <c r="B1612" i="2"/>
  <c r="B1716" i="2"/>
  <c r="B2655" i="2"/>
  <c r="B329" i="2"/>
  <c r="B154" i="2"/>
  <c r="B1754" i="2"/>
  <c r="B2159" i="2"/>
  <c r="B2656" i="2"/>
  <c r="B2657" i="2"/>
  <c r="B1083" i="2"/>
  <c r="B909" i="2"/>
  <c r="B1377" i="2"/>
  <c r="B372" i="2"/>
  <c r="B2658" i="2"/>
  <c r="B2182" i="2"/>
  <c r="B507" i="2"/>
  <c r="B2659" i="2"/>
  <c r="B2660" i="2"/>
  <c r="B2661" i="2"/>
  <c r="B1638" i="2"/>
  <c r="B528" i="2"/>
  <c r="B127" i="2"/>
  <c r="B2662" i="2"/>
  <c r="B2663" i="2"/>
  <c r="B2664" i="2"/>
  <c r="B2665" i="2"/>
  <c r="B2666" i="2"/>
  <c r="B2667" i="2"/>
  <c r="B2308" i="2"/>
  <c r="B2369" i="2"/>
  <c r="B2668" i="2"/>
  <c r="B2669" i="2"/>
  <c r="B1060" i="2"/>
  <c r="B2670" i="2"/>
  <c r="B651" i="2"/>
  <c r="B2671" i="2"/>
  <c r="B2672" i="2"/>
  <c r="B1797" i="2"/>
  <c r="B1259" i="2"/>
  <c r="B2673" i="2"/>
  <c r="B1469" i="2"/>
  <c r="B1296" i="2"/>
  <c r="B2674" i="2"/>
  <c r="B8" i="2"/>
  <c r="B174" i="2"/>
  <c r="B701" i="2"/>
  <c r="B2222" i="2"/>
  <c r="B2675" i="2"/>
  <c r="B1665" i="2"/>
  <c r="B547" i="2"/>
  <c r="B2676" i="2"/>
  <c r="B2677" i="2"/>
  <c r="B2678" i="2"/>
  <c r="B2015" i="2"/>
  <c r="B2040" i="2"/>
  <c r="B718" i="2"/>
  <c r="B2679" i="2"/>
  <c r="B735" i="2"/>
  <c r="B1103" i="2"/>
  <c r="B1689" i="2"/>
  <c r="B2202" i="2"/>
  <c r="B2680" i="2"/>
  <c r="B1149" i="2"/>
  <c r="B347" i="2"/>
  <c r="B2333" i="2"/>
  <c r="B282" i="2"/>
  <c r="B1775" i="2"/>
  <c r="B2681" i="2"/>
  <c r="B2682" i="2"/>
  <c r="B2683" i="2"/>
  <c r="B2684" i="2"/>
  <c r="B2685" i="2"/>
  <c r="B2686" i="2"/>
  <c r="B2687" i="2"/>
  <c r="B2688" i="2"/>
  <c r="B2689" i="2"/>
  <c r="B2690" i="2"/>
  <c r="B2691" i="2"/>
  <c r="B2692" i="2"/>
  <c r="B2693" i="2"/>
  <c r="B2694" i="2"/>
  <c r="B2695" i="2"/>
  <c r="B2696" i="2"/>
  <c r="B2697" i="2"/>
  <c r="B2698" i="2"/>
  <c r="B2699" i="2"/>
  <c r="B2700" i="2"/>
  <c r="B2701" i="2"/>
  <c r="B2702" i="2"/>
  <c r="B2703" i="2"/>
  <c r="B2704" i="2"/>
  <c r="B2705" i="2"/>
  <c r="B2706" i="2"/>
  <c r="B2707" i="2"/>
  <c r="B2708" i="2"/>
  <c r="B2709" i="2"/>
  <c r="B2710" i="2"/>
  <c r="B2711" i="2"/>
  <c r="B2712" i="2"/>
  <c r="B2713" i="2"/>
  <c r="B2714" i="2"/>
  <c r="B2715" i="2"/>
  <c r="B2716" i="2"/>
  <c r="B2717" i="2"/>
  <c r="B2718" i="2"/>
  <c r="B2719" i="2"/>
  <c r="B702" i="2"/>
  <c r="B652" i="2"/>
  <c r="B2720" i="2"/>
  <c r="B1521" i="2"/>
  <c r="B529" i="2"/>
  <c r="B2721" i="2"/>
  <c r="B1297" i="2"/>
  <c r="B1495" i="2"/>
  <c r="B548" i="2"/>
  <c r="B2261" i="2"/>
  <c r="B549" i="2"/>
  <c r="B1260" i="2"/>
  <c r="B2722" i="2"/>
  <c r="B602" i="2"/>
  <c r="B2723" i="2"/>
  <c r="B1639" i="2"/>
  <c r="B1827" i="2"/>
  <c r="B2724" i="2"/>
  <c r="B395" i="2"/>
  <c r="B719" i="2"/>
  <c r="B653" i="2"/>
  <c r="B2064" i="2"/>
  <c r="B2725" i="2"/>
  <c r="B934" i="2"/>
  <c r="B2726" i="2"/>
  <c r="B862" i="2"/>
  <c r="B2727" i="2"/>
  <c r="B1717" i="2"/>
  <c r="B2285" i="2"/>
  <c r="B508" i="2"/>
  <c r="B2286" i="2"/>
  <c r="B2728" i="2"/>
  <c r="B175" i="2"/>
  <c r="B1776" i="2"/>
  <c r="B683" i="2"/>
  <c r="B256" i="2"/>
  <c r="B630" i="2"/>
  <c r="B910" i="2"/>
  <c r="B2729" i="2"/>
  <c r="B2334" i="2"/>
  <c r="B415" i="2"/>
  <c r="B986" i="2"/>
  <c r="B2730" i="2"/>
  <c r="B1282" i="2"/>
  <c r="B2731" i="2"/>
  <c r="B2287" i="2"/>
  <c r="B2732" i="2"/>
  <c r="B550" i="2"/>
  <c r="B2733" i="2"/>
  <c r="B2734" i="2"/>
  <c r="B1413" i="2"/>
  <c r="B1522" i="2"/>
  <c r="B1755" i="2"/>
  <c r="B58" i="2"/>
  <c r="B416" i="2"/>
  <c r="B2735" i="2"/>
  <c r="B2288" i="2"/>
  <c r="B1798" i="2"/>
  <c r="B1261" i="2"/>
  <c r="B2736" i="2"/>
  <c r="B1262" i="2"/>
  <c r="B631" i="2"/>
  <c r="B2112" i="2"/>
  <c r="B2737" i="2"/>
  <c r="B736" i="2"/>
  <c r="B1856" i="2"/>
  <c r="B810" i="2"/>
  <c r="B203" i="2"/>
  <c r="B2738" i="2"/>
  <c r="B1104" i="2"/>
  <c r="B59" i="2"/>
  <c r="B2262" i="2"/>
  <c r="B36" i="2"/>
  <c r="B1690" i="2"/>
  <c r="B2739" i="2"/>
  <c r="B1857" i="2"/>
  <c r="B82" i="2"/>
  <c r="B83" i="2"/>
  <c r="B2740" i="2"/>
  <c r="B1263" i="2"/>
  <c r="B2741" i="2"/>
  <c r="B551" i="2"/>
  <c r="B106" i="2"/>
  <c r="B257" i="2"/>
  <c r="B2742" i="2"/>
  <c r="B176" i="2"/>
  <c r="B2743" i="2"/>
  <c r="B1061" i="2"/>
  <c r="B417" i="2"/>
  <c r="B582" i="2"/>
  <c r="B632" i="2"/>
  <c r="B1470" i="2"/>
  <c r="B811" i="2"/>
  <c r="B2744" i="2"/>
  <c r="B1298" i="2"/>
  <c r="B603" i="2"/>
  <c r="B962" i="2"/>
  <c r="B2745" i="2"/>
  <c r="B2746" i="2"/>
  <c r="B2747" i="2"/>
  <c r="B2183" i="2"/>
  <c r="B1666" i="2"/>
  <c r="B2748" i="2"/>
  <c r="B223" i="2"/>
  <c r="B224" i="2"/>
  <c r="B2016" i="2"/>
  <c r="B1613" i="2"/>
  <c r="B2017" i="2"/>
  <c r="B2749" i="2"/>
  <c r="B2750" i="2"/>
  <c r="B2751" i="2"/>
  <c r="B2752" i="2"/>
  <c r="B684" i="2"/>
  <c r="B2753" i="2"/>
  <c r="B2754" i="2"/>
  <c r="B1196" i="2"/>
  <c r="B2370" i="2"/>
  <c r="B2086" i="2"/>
  <c r="B444" i="2"/>
  <c r="B604" i="2"/>
  <c r="B155" i="2"/>
  <c r="B9" i="2"/>
  <c r="B1958" i="2"/>
  <c r="B177" i="2"/>
  <c r="B963" i="2"/>
  <c r="B583" i="2"/>
  <c r="B703" i="2"/>
  <c r="B204" i="2"/>
  <c r="B445" i="2"/>
  <c r="B418" i="2"/>
  <c r="B2755" i="2"/>
  <c r="B1445" i="2"/>
  <c r="B2756" i="2"/>
  <c r="B205" i="2"/>
  <c r="B605" i="2"/>
  <c r="B2757" i="2"/>
  <c r="B2758" i="2"/>
  <c r="B1756" i="2"/>
  <c r="B1933" i="2"/>
  <c r="B2160" i="2"/>
  <c r="B2759" i="2"/>
  <c r="B2263" i="2"/>
  <c r="B2760" i="2"/>
  <c r="B419" i="2"/>
  <c r="B1129" i="2"/>
  <c r="B469" i="2"/>
  <c r="B1197" i="2"/>
  <c r="B420" i="2"/>
  <c r="B2761" i="2"/>
  <c r="B156" i="2"/>
  <c r="B84" i="2"/>
  <c r="B1198" i="2"/>
  <c r="B2762" i="2"/>
  <c r="B1150" i="2"/>
  <c r="B470" i="2"/>
  <c r="B60" i="2"/>
  <c r="B552" i="2"/>
  <c r="B396" i="2"/>
  <c r="B1130" i="2"/>
  <c r="B1084" i="2"/>
  <c r="B2763" i="2"/>
  <c r="B2223" i="2"/>
  <c r="B1984" i="2"/>
  <c r="B1239" i="2"/>
  <c r="B1414" i="2"/>
  <c r="B2764" i="2"/>
  <c r="B2161" i="2"/>
  <c r="B2765" i="2"/>
  <c r="B964" i="2"/>
  <c r="B2371" i="2"/>
  <c r="B787" i="2"/>
  <c r="B1959" i="2"/>
  <c r="B157" i="2"/>
  <c r="B1667" i="2"/>
  <c r="B1799" i="2"/>
  <c r="B348" i="2"/>
  <c r="B935" i="2"/>
  <c r="B509" i="2"/>
  <c r="B2766" i="2"/>
  <c r="B283" i="2"/>
  <c r="B158" i="2"/>
  <c r="B510" i="2"/>
  <c r="B511" i="2"/>
  <c r="B284" i="2"/>
  <c r="B159" i="2"/>
  <c r="B1399" i="2"/>
  <c r="B1668" i="2"/>
  <c r="B893" i="2"/>
  <c r="B285" i="2"/>
  <c r="B894" i="2"/>
  <c r="B2767" i="2"/>
  <c r="B2240" i="2"/>
  <c r="B1105" i="2"/>
  <c r="B1106" i="2"/>
  <c r="B1107" i="2"/>
  <c r="B2241" i="2"/>
  <c r="B1009" i="2"/>
  <c r="B128" i="2"/>
  <c r="B2768" i="2"/>
  <c r="B2289" i="2"/>
  <c r="B1740" i="2"/>
  <c r="B1691" i="2"/>
  <c r="B1614" i="2"/>
  <c r="B2769" i="2"/>
  <c r="B1446" i="2"/>
  <c r="B2770" i="2"/>
  <c r="B2018" i="2"/>
  <c r="B1359" i="2"/>
  <c r="B1360" i="2"/>
  <c r="B1361" i="2"/>
  <c r="B373" i="2"/>
  <c r="B374" i="2"/>
  <c r="B375" i="2"/>
  <c r="B37" i="2"/>
  <c r="B633" i="2"/>
  <c r="B2771" i="2"/>
  <c r="B634" i="2"/>
  <c r="B635" i="2"/>
  <c r="B2772" i="2"/>
  <c r="B2773" i="2"/>
  <c r="B2774" i="2"/>
  <c r="B2775" i="2"/>
  <c r="B2776" i="2"/>
  <c r="B2777" i="2"/>
  <c r="B636" i="2"/>
  <c r="B637" i="2"/>
  <c r="B2778" i="2"/>
  <c r="B2779" i="2"/>
  <c r="B2780" i="2"/>
  <c r="B1447" i="2"/>
  <c r="B2781" i="2"/>
  <c r="B936" i="2"/>
  <c r="B937" i="2"/>
  <c r="B938" i="2"/>
  <c r="B939" i="2"/>
  <c r="B1448" i="2"/>
  <c r="B1264" i="2"/>
  <c r="B2782" i="2"/>
  <c r="B2783" i="2"/>
  <c r="B788" i="2"/>
  <c r="B2784" i="2"/>
  <c r="B1543" i="2"/>
  <c r="B1544" i="2"/>
  <c r="B1545" i="2"/>
  <c r="B1546" i="2"/>
  <c r="B1547" i="2"/>
  <c r="B1548" i="2"/>
  <c r="B2785" i="2"/>
  <c r="B1151" i="2"/>
  <c r="B2786" i="2"/>
  <c r="B2787" i="2"/>
  <c r="B2788" i="2"/>
  <c r="B2789" i="2"/>
  <c r="B1152" i="2"/>
  <c r="B2790" i="2"/>
  <c r="B2791" i="2"/>
  <c r="B1523" i="2"/>
  <c r="B1524" i="2"/>
  <c r="B2403" i="2"/>
  <c r="B2792" i="2"/>
  <c r="B1085" i="2"/>
  <c r="B1086" i="2"/>
  <c r="B2404" i="2"/>
  <c r="B1985" i="2"/>
  <c r="B2793" i="2"/>
  <c r="B2794" i="2"/>
  <c r="B2795" i="2"/>
  <c r="B1986" i="2"/>
  <c r="B2796" i="2"/>
  <c r="B1378" i="2"/>
  <c r="B2184" i="2"/>
  <c r="B2185" i="2"/>
  <c r="B2186" i="2"/>
  <c r="B2187" i="2"/>
  <c r="B2188" i="2"/>
  <c r="B1108" i="2"/>
  <c r="B1109" i="2"/>
  <c r="B1110" i="2"/>
  <c r="B1111" i="2"/>
  <c r="B1379" i="2"/>
  <c r="B1380" i="2"/>
  <c r="B1741" i="2"/>
  <c r="B1742" i="2"/>
  <c r="B307" i="2"/>
  <c r="B1131" i="2"/>
  <c r="B1132" i="2"/>
  <c r="B1133" i="2"/>
  <c r="B1134" i="2"/>
  <c r="B2065" i="2"/>
  <c r="B2066" i="2"/>
  <c r="B1415" i="2"/>
  <c r="B1416" i="2"/>
  <c r="B225" i="2"/>
  <c r="B226" i="2"/>
  <c r="B227" i="2"/>
  <c r="B2309" i="2"/>
  <c r="B606" i="2"/>
  <c r="B2310" i="2"/>
  <c r="B2311" i="2"/>
  <c r="B2224" i="2"/>
  <c r="B607" i="2"/>
  <c r="B2242" i="2"/>
  <c r="B2243" i="2"/>
  <c r="B2244" i="2"/>
  <c r="B1591" i="2"/>
  <c r="B1592" i="2"/>
  <c r="B2245" i="2"/>
  <c r="B1593" i="2"/>
  <c r="B2797" i="2"/>
  <c r="B2798" i="2"/>
  <c r="B2799" i="2"/>
  <c r="B2246" i="2"/>
  <c r="B2247" i="2"/>
  <c r="B2800" i="2"/>
  <c r="B1594" i="2"/>
  <c r="B608" i="2"/>
  <c r="B704" i="2"/>
  <c r="B2067" i="2"/>
  <c r="B705" i="2"/>
  <c r="B1283" i="2"/>
  <c r="B1284" i="2"/>
  <c r="B1285" i="2"/>
  <c r="B1286" i="2"/>
  <c r="B706" i="2"/>
  <c r="B707" i="2"/>
  <c r="B708" i="2"/>
  <c r="B1800" i="2"/>
  <c r="B1801" i="2"/>
  <c r="B2801" i="2"/>
  <c r="B2802" i="2"/>
  <c r="B911" i="2"/>
  <c r="B912" i="2"/>
  <c r="B913" i="2"/>
  <c r="B2803" i="2"/>
  <c r="B2804" i="2"/>
  <c r="B2805" i="2"/>
  <c r="B2806" i="2"/>
  <c r="B914" i="2"/>
  <c r="B2807" i="2"/>
  <c r="B915" i="2"/>
  <c r="B1910" i="2"/>
  <c r="B1911" i="2"/>
  <c r="B330" i="2"/>
  <c r="B1240" i="2"/>
  <c r="B1241" i="2"/>
  <c r="B1242" i="2"/>
  <c r="B1243" i="2"/>
  <c r="B1244" i="2"/>
  <c r="B1912" i="2"/>
  <c r="B331" i="2"/>
  <c r="B332" i="2"/>
  <c r="B446" i="2"/>
  <c r="B838" i="2"/>
  <c r="B1615" i="2"/>
  <c r="B839" i="2"/>
  <c r="B447" i="2"/>
  <c r="B2137" i="2"/>
  <c r="B2138" i="2"/>
  <c r="B2139" i="2"/>
  <c r="B2808" i="2"/>
  <c r="B2809" i="2"/>
  <c r="B2810" i="2"/>
  <c r="B2811" i="2"/>
  <c r="B1828" i="2"/>
  <c r="B1829" i="2"/>
  <c r="B1830" i="2"/>
  <c r="B2162" i="2"/>
  <c r="B2163" i="2"/>
  <c r="B2164" i="2"/>
  <c r="B2165" i="2"/>
  <c r="B1960" i="2"/>
  <c r="B1961" i="2"/>
  <c r="B1032" i="2"/>
  <c r="B1640" i="2"/>
  <c r="B1033" i="2"/>
  <c r="B1641" i="2"/>
  <c r="B762" i="2"/>
  <c r="B2372" i="2"/>
  <c r="B2373" i="2"/>
  <c r="B1934" i="2"/>
  <c r="B763" i="2"/>
  <c r="B764" i="2"/>
  <c r="B2374" i="2"/>
  <c r="B206" i="2"/>
  <c r="B1219" i="2"/>
  <c r="B207" i="2"/>
  <c r="B208" i="2"/>
  <c r="B1220" i="2"/>
  <c r="B685" i="2"/>
  <c r="B686" i="2"/>
  <c r="B687" i="2"/>
  <c r="B688" i="2"/>
  <c r="B1221" i="2"/>
  <c r="B2812" i="2"/>
  <c r="B1757" i="2"/>
  <c r="B1758" i="2"/>
  <c r="B2166" i="2"/>
  <c r="B1962" i="2"/>
  <c r="B2813" i="2"/>
  <c r="B2290" i="2"/>
  <c r="B1759" i="2"/>
  <c r="B1760" i="2"/>
  <c r="B1642" i="2"/>
  <c r="B1643" i="2"/>
  <c r="B2335" i="2"/>
  <c r="B1644" i="2"/>
  <c r="B1645" i="2"/>
  <c r="B1034" i="2"/>
  <c r="B1035" i="2"/>
  <c r="B1036" i="2"/>
  <c r="B1646" i="2"/>
  <c r="B1647" i="2"/>
  <c r="B1648" i="2"/>
  <c r="B1037" i="2"/>
  <c r="B1038" i="2"/>
  <c r="B1039" i="2"/>
  <c r="B1040" i="2"/>
  <c r="B1858" i="2"/>
  <c r="B1859" i="2"/>
  <c r="B1860" i="2"/>
  <c r="B1861" i="2"/>
  <c r="B1862" i="2"/>
  <c r="B2336" i="2"/>
  <c r="B2337" i="2"/>
  <c r="B471" i="2"/>
  <c r="B472" i="2"/>
  <c r="B654" i="2"/>
  <c r="B2814" i="2"/>
  <c r="B655" i="2"/>
  <c r="B2338" i="2"/>
  <c r="B473" i="2"/>
  <c r="B474" i="2"/>
  <c r="B656" i="2"/>
  <c r="B1062" i="2"/>
  <c r="B1344" i="2"/>
  <c r="B1718" i="2"/>
  <c r="B1719" i="2"/>
  <c r="B1345" i="2"/>
  <c r="B1346" i="2"/>
  <c r="B1347" i="2"/>
  <c r="B1348" i="2"/>
  <c r="B2815" i="2"/>
  <c r="B2816" i="2"/>
  <c r="B863" i="2"/>
  <c r="B864" i="2"/>
  <c r="B865" i="2"/>
  <c r="B866" i="2"/>
  <c r="B867" i="2"/>
  <c r="B2817" i="2"/>
  <c r="B475" i="2"/>
  <c r="B2339" i="2"/>
  <c r="B476" i="2"/>
  <c r="B2340" i="2"/>
  <c r="B477" i="2"/>
  <c r="B2341" i="2"/>
  <c r="B478" i="2"/>
  <c r="B479" i="2"/>
  <c r="B512" i="2"/>
  <c r="B513" i="2"/>
  <c r="B1299" i="2"/>
  <c r="B1300" i="2"/>
  <c r="B1301" i="2"/>
  <c r="B1302" i="2"/>
  <c r="B737" i="2"/>
  <c r="B1303" i="2"/>
  <c r="B1304" i="2"/>
  <c r="B738" i="2"/>
  <c r="B739" i="2"/>
  <c r="B740" i="2"/>
  <c r="B741" i="2"/>
  <c r="B742" i="2"/>
  <c r="B743" i="2"/>
  <c r="B2818" i="2"/>
  <c r="B1471" i="2"/>
  <c r="B1472" i="2"/>
  <c r="B1473" i="2"/>
  <c r="B1474" i="2"/>
  <c r="B1475" i="2"/>
  <c r="B987" i="2"/>
  <c r="B988" i="2"/>
  <c r="B989" i="2"/>
  <c r="B2819" i="2"/>
  <c r="B1570" i="2"/>
  <c r="B2820" i="2"/>
  <c r="B160" i="2"/>
  <c r="B812" i="2"/>
  <c r="B813" i="2"/>
  <c r="B814" i="2"/>
  <c r="B815" i="2"/>
  <c r="B816" i="2"/>
  <c r="B1176" i="2"/>
  <c r="B817" i="2"/>
  <c r="B286" i="2"/>
  <c r="B287" i="2"/>
  <c r="B288" i="2"/>
  <c r="B289" i="2"/>
  <c r="B895" i="2"/>
  <c r="B896" i="2"/>
  <c r="B530" i="2"/>
  <c r="B531" i="2"/>
  <c r="B1400" i="2"/>
  <c r="B553" i="2"/>
  <c r="B554" i="2"/>
  <c r="B555" i="2"/>
  <c r="B397" i="2"/>
  <c r="B398" i="2"/>
  <c r="B61" i="2"/>
  <c r="B399" i="2"/>
  <c r="B400" i="2"/>
  <c r="B62" i="2"/>
  <c r="B63" i="2"/>
  <c r="B2264" i="2"/>
  <c r="B2041" i="2"/>
  <c r="B2042" i="2"/>
  <c r="B178" i="2"/>
  <c r="B2821" i="2"/>
  <c r="B179" i="2"/>
  <c r="B180" i="2"/>
  <c r="B2822" i="2"/>
  <c r="B2043" i="2"/>
  <c r="B2823" i="2"/>
  <c r="B2044" i="2"/>
  <c r="B1496" i="2"/>
  <c r="B241" i="2"/>
  <c r="B242" i="2"/>
  <c r="B1324" i="2"/>
  <c r="B1325" i="2"/>
  <c r="B10" i="2"/>
  <c r="B1669" i="2"/>
  <c r="B1670" i="2"/>
  <c r="B1671" i="2"/>
  <c r="B1672" i="2"/>
  <c r="B1673" i="2"/>
  <c r="B1674" i="2"/>
  <c r="B2824" i="2"/>
  <c r="B1326" i="2"/>
  <c r="B1327" i="2"/>
  <c r="B1328" i="2"/>
  <c r="B11" i="2"/>
  <c r="B12" i="2"/>
  <c r="B1675" i="2"/>
  <c r="B965" i="2"/>
  <c r="B966" i="2"/>
  <c r="B421" i="2"/>
  <c r="B967" i="2"/>
  <c r="B968" i="2"/>
  <c r="B969" i="2"/>
  <c r="B970" i="2"/>
  <c r="B422" i="2"/>
  <c r="B423" i="2"/>
  <c r="B424" i="2"/>
  <c r="B971" i="2"/>
  <c r="B2825" i="2"/>
  <c r="B2826" i="2"/>
  <c r="B972" i="2"/>
  <c r="B1497" i="2"/>
  <c r="B1498" i="2"/>
  <c r="B258" i="2"/>
  <c r="B259" i="2"/>
  <c r="B260" i="2"/>
  <c r="B261" i="2"/>
  <c r="B262" i="2"/>
  <c r="B263" i="2"/>
  <c r="B264" i="2"/>
  <c r="B265" i="2"/>
  <c r="B1417" i="2"/>
  <c r="B1499" i="2"/>
  <c r="B1884" i="2"/>
  <c r="B1199" i="2"/>
  <c r="B1200" i="2"/>
  <c r="B1201" i="2"/>
  <c r="B584" i="2"/>
  <c r="B585" i="2"/>
  <c r="B586" i="2"/>
  <c r="B587" i="2"/>
  <c r="B2827" i="2"/>
  <c r="B2828" i="2"/>
  <c r="B2829" i="2"/>
  <c r="B2830" i="2"/>
  <c r="B2831" i="2"/>
  <c r="B2832" i="2"/>
  <c r="B2833" i="2"/>
  <c r="B2834" i="2"/>
  <c r="B1777" i="2"/>
  <c r="B514" i="2"/>
  <c r="B181" i="2"/>
  <c r="B182" i="2"/>
  <c r="B183" i="2"/>
  <c r="B2087" i="2"/>
  <c r="B1202" i="2"/>
  <c r="B2088" i="2"/>
  <c r="B2089" i="2"/>
  <c r="B2090" i="2"/>
  <c r="B2091" i="2"/>
  <c r="B2835" i="2"/>
  <c r="B2836" i="2"/>
  <c r="B2837" i="2"/>
  <c r="B2838" i="2"/>
  <c r="B2839" i="2"/>
  <c r="B2840" i="2"/>
  <c r="B2841" i="2"/>
  <c r="B2203" i="2"/>
  <c r="B2204" i="2"/>
  <c r="B2205" i="2"/>
  <c r="B107" i="2"/>
  <c r="B108" i="2"/>
  <c r="B2842" i="2"/>
  <c r="B2843" i="2"/>
  <c r="B109" i="2"/>
  <c r="B266" i="2"/>
  <c r="B2844" i="2"/>
  <c r="B1863" i="2"/>
  <c r="B1802" i="2"/>
  <c r="B2140" i="2"/>
  <c r="B940" i="2"/>
  <c r="B1449" i="2"/>
  <c r="B941" i="2"/>
  <c r="B1135" i="2"/>
  <c r="B38" i="2"/>
  <c r="B2845" i="2"/>
  <c r="B657" i="2"/>
  <c r="B658" i="2"/>
  <c r="B2342" i="2"/>
  <c r="B2343" i="2"/>
  <c r="B2344" i="2"/>
  <c r="B480" i="2"/>
  <c r="B1595" i="2"/>
  <c r="B2846" i="2"/>
  <c r="B129" i="2"/>
  <c r="B2847" i="2"/>
  <c r="B333" i="2"/>
  <c r="B376" i="2"/>
  <c r="B448" i="2"/>
  <c r="B916" i="2"/>
  <c r="B917" i="2"/>
  <c r="B868" i="2"/>
  <c r="B1596" i="2"/>
  <c r="B2848" i="2"/>
  <c r="B2265" i="2"/>
  <c r="B1349" i="2"/>
  <c r="B840" i="2"/>
  <c r="B841" i="2"/>
  <c r="B942" i="2"/>
  <c r="B943" i="2"/>
  <c r="B2248" i="2"/>
  <c r="B1381" i="2"/>
  <c r="B1136" i="2"/>
  <c r="B1692" i="2"/>
  <c r="B1137" i="2"/>
  <c r="B130" i="2"/>
  <c r="B2849" i="2"/>
  <c r="B2850" i="2"/>
  <c r="B2851" i="2"/>
  <c r="B638" i="2"/>
  <c r="B2852" i="2"/>
  <c r="B2853" i="2"/>
  <c r="B2854" i="2"/>
  <c r="B2312" i="2"/>
  <c r="B789" i="2"/>
  <c r="B1138" i="2"/>
  <c r="B1778" i="2"/>
  <c r="B1779" i="2"/>
  <c r="B1476" i="2"/>
  <c r="B13" i="2"/>
  <c r="B2855" i="2"/>
  <c r="B1362" i="2"/>
  <c r="B1363" i="2"/>
  <c r="B1222" i="2"/>
  <c r="B818" i="2"/>
  <c r="B2249" i="2"/>
  <c r="B161" i="2"/>
  <c r="B162" i="2"/>
  <c r="B765" i="2"/>
  <c r="B1935" i="2"/>
  <c r="B14" i="2"/>
  <c r="B15" i="2"/>
  <c r="B1649" i="2"/>
  <c r="B1650" i="2"/>
  <c r="B1041" i="2"/>
  <c r="B532" i="2"/>
  <c r="B533" i="2"/>
  <c r="B534" i="2"/>
  <c r="B2189" i="2"/>
  <c r="B2206" i="2"/>
  <c r="B2856" i="2"/>
  <c r="B2857" i="2"/>
  <c r="B2858" i="2"/>
  <c r="B64" i="2"/>
  <c r="B65" i="2"/>
  <c r="B184" i="2"/>
  <c r="B639" i="2"/>
  <c r="B2068" i="2"/>
  <c r="B2069" i="2"/>
  <c r="B1042" i="2"/>
  <c r="B1043" i="2"/>
  <c r="B897" i="2"/>
  <c r="B290" i="2"/>
  <c r="B1885" i="2"/>
  <c r="B1886" i="2"/>
  <c r="B131" i="2"/>
  <c r="B2266" i="2"/>
  <c r="B1571" i="2"/>
  <c r="B2405" i="2"/>
  <c r="B2406" i="2"/>
  <c r="B132" i="2"/>
  <c r="B401" i="2"/>
  <c r="B535" i="2"/>
  <c r="B536" i="2"/>
  <c r="B659" i="2"/>
  <c r="B660" i="2"/>
  <c r="B2859" i="2"/>
  <c r="B1329" i="2"/>
  <c r="B1330" i="2"/>
  <c r="B2860" i="2"/>
  <c r="B556" i="2"/>
  <c r="B349" i="2"/>
  <c r="B557" i="2"/>
  <c r="B350" i="2"/>
  <c r="B66" i="2"/>
  <c r="B67" i="2"/>
  <c r="B720" i="2"/>
  <c r="B2407" i="2"/>
  <c r="B1887" i="2"/>
  <c r="B2861" i="2"/>
  <c r="B2862" i="2"/>
  <c r="B515" i="2"/>
  <c r="B516" i="2"/>
  <c r="B517" i="2"/>
  <c r="B518" i="2"/>
  <c r="B519" i="2"/>
  <c r="B520" i="2"/>
  <c r="B1305" i="2"/>
  <c r="B2863" i="2"/>
  <c r="B2864" i="2"/>
  <c r="B2865" i="2"/>
  <c r="B790" i="2"/>
  <c r="B1063" i="2"/>
  <c r="B16" i="2"/>
  <c r="B1676" i="2"/>
  <c r="B2113" i="2"/>
  <c r="B1651" i="2"/>
  <c r="B791" i="2"/>
  <c r="B2019" i="2"/>
  <c r="B2020" i="2"/>
  <c r="B2250" i="2"/>
  <c r="B17" i="2"/>
  <c r="B1477" i="2"/>
  <c r="B990" i="2"/>
  <c r="B1803" i="2"/>
  <c r="B2114" i="2"/>
  <c r="B1306" i="2"/>
  <c r="B2866" i="2"/>
  <c r="B2867" i="2"/>
  <c r="B1780" i="2"/>
  <c r="B2868" i="2"/>
  <c r="B918" i="2"/>
  <c r="B1153" i="2"/>
  <c r="B2207" i="2"/>
  <c r="B640" i="2"/>
  <c r="B641" i="2"/>
  <c r="B1044" i="2"/>
  <c r="B1045" i="2"/>
  <c r="B2267" i="2"/>
  <c r="B1265" i="2"/>
  <c r="B2141" i="2"/>
  <c r="B2142" i="2"/>
  <c r="B2143" i="2"/>
  <c r="B1913" i="2"/>
  <c r="B334" i="2"/>
  <c r="B1914" i="2"/>
  <c r="B335" i="2"/>
  <c r="B2144" i="2"/>
  <c r="B2145" i="2"/>
  <c r="B2146" i="2"/>
  <c r="B2147" i="2"/>
  <c r="B2148" i="2"/>
  <c r="B1987" i="2"/>
  <c r="B2869" i="2"/>
  <c r="B1988" i="2"/>
  <c r="B2167" i="2"/>
  <c r="B2168" i="2"/>
  <c r="B2169" i="2"/>
  <c r="B1963" i="2"/>
  <c r="B1964" i="2"/>
  <c r="B1965" i="2"/>
  <c r="B2170" i="2"/>
  <c r="B1966" i="2"/>
  <c r="B2870" i="2"/>
  <c r="B744" i="2"/>
  <c r="B745" i="2"/>
  <c r="B1331" i="2"/>
  <c r="B1478" i="2"/>
  <c r="B1479" i="2"/>
  <c r="B1010" i="2"/>
  <c r="B1480" i="2"/>
  <c r="B1011" i="2"/>
  <c r="B1831" i="2"/>
  <c r="B1832" i="2"/>
  <c r="B1833" i="2"/>
  <c r="B609" i="2"/>
  <c r="B610" i="2"/>
  <c r="B611" i="2"/>
  <c r="B612" i="2"/>
  <c r="B185" i="2"/>
  <c r="B2871" i="2"/>
  <c r="B2045" i="2"/>
  <c r="B481" i="2"/>
  <c r="B482" i="2"/>
  <c r="B483" i="2"/>
  <c r="B484" i="2"/>
  <c r="B485" i="2"/>
  <c r="B2345" i="2"/>
  <c r="B2346" i="2"/>
  <c r="B642" i="2"/>
  <c r="B1525" i="2"/>
  <c r="B2872" i="2"/>
  <c r="B1526" i="2"/>
  <c r="B1989" i="2"/>
  <c r="B2873" i="2"/>
  <c r="B1450" i="2"/>
  <c r="B2115" i="2"/>
  <c r="B1245" i="2"/>
  <c r="B1915" i="2"/>
  <c r="B336" i="2"/>
  <c r="B1246" i="2"/>
  <c r="B1916" i="2"/>
  <c r="B1247" i="2"/>
  <c r="B1917" i="2"/>
  <c r="B1248" i="2"/>
  <c r="B1249" i="2"/>
  <c r="B2874" i="2"/>
  <c r="B1990" i="2"/>
  <c r="B1527" i="2"/>
  <c r="B2875" i="2"/>
  <c r="B2116" i="2"/>
  <c r="B68" i="2"/>
  <c r="B1804" i="2"/>
  <c r="B2117" i="2"/>
  <c r="B1805" i="2"/>
  <c r="B2118" i="2"/>
  <c r="B1806" i="2"/>
  <c r="B1807" i="2"/>
  <c r="B267" i="2"/>
  <c r="B1382" i="2"/>
  <c r="B1383" i="2"/>
  <c r="B1384" i="2"/>
  <c r="B1112" i="2"/>
  <c r="B1385" i="2"/>
  <c r="B1113" i="2"/>
  <c r="B1114" i="2"/>
  <c r="B2876" i="2"/>
  <c r="B842" i="2"/>
  <c r="B843" i="2"/>
  <c r="B2877" i="2"/>
  <c r="B2878" i="2"/>
  <c r="B2879" i="2"/>
  <c r="B2880" i="2"/>
  <c r="B869" i="2"/>
  <c r="B2881" i="2"/>
  <c r="B2882" i="2"/>
  <c r="B870" i="2"/>
  <c r="B871" i="2"/>
  <c r="B1154" i="2"/>
  <c r="B2883" i="2"/>
  <c r="B1936" i="2"/>
  <c r="B1652" i="2"/>
  <c r="B2408" i="2"/>
  <c r="B1720" i="2"/>
  <c r="B1991" i="2"/>
  <c r="B2884" i="2"/>
  <c r="B1266" i="2"/>
  <c r="B661" i="2"/>
  <c r="B662" i="2"/>
  <c r="B663" i="2"/>
  <c r="B1046" i="2"/>
  <c r="B1047" i="2"/>
  <c r="B1500" i="2"/>
  <c r="B2021" i="2"/>
  <c r="B2022" i="2"/>
  <c r="B2885" i="2"/>
  <c r="B2886" i="2"/>
  <c r="B2887" i="2"/>
  <c r="B872" i="2"/>
  <c r="B1115" i="2"/>
  <c r="B1116" i="2"/>
  <c r="B1117" i="2"/>
  <c r="B1203" i="2"/>
  <c r="B588" i="2"/>
  <c r="B1364" i="2"/>
  <c r="B39" i="2"/>
  <c r="B377" i="2"/>
  <c r="B186" i="2"/>
  <c r="B1204" i="2"/>
  <c r="B1205" i="2"/>
  <c r="B1888" i="2"/>
  <c r="B2888" i="2"/>
  <c r="B1992" i="2"/>
  <c r="B2208" i="2"/>
  <c r="B664" i="2"/>
  <c r="B665" i="2"/>
  <c r="B1451" i="2"/>
  <c r="B2889" i="2"/>
  <c r="B2023" i="2"/>
  <c r="B1918" i="2"/>
  <c r="B1919" i="2"/>
  <c r="B308" i="2"/>
  <c r="B309" i="2"/>
  <c r="B1743" i="2"/>
  <c r="B1744" i="2"/>
  <c r="B1745" i="2"/>
  <c r="B1746" i="2"/>
  <c r="B1267" i="2"/>
  <c r="B1268" i="2"/>
  <c r="B310" i="2"/>
  <c r="B1747" i="2"/>
  <c r="B311" i="2"/>
  <c r="B312" i="2"/>
  <c r="B313" i="2"/>
  <c r="B1139" i="2"/>
  <c r="B1549" i="2"/>
  <c r="B110" i="2"/>
  <c r="B2890" i="2"/>
  <c r="B163" i="2"/>
  <c r="B1572" i="2"/>
  <c r="B1332" i="2"/>
  <c r="B666" i="2"/>
  <c r="B667" i="2"/>
  <c r="B2891" i="2"/>
  <c r="B1573" i="2"/>
  <c r="B1012" i="2"/>
  <c r="B2209" i="2"/>
  <c r="B2046" i="2"/>
  <c r="B558" i="2"/>
  <c r="B559" i="2"/>
  <c r="B560" i="2"/>
  <c r="B1177" i="2"/>
  <c r="B1178" i="2"/>
  <c r="B561" i="2"/>
  <c r="B1333" i="2"/>
  <c r="B111" i="2"/>
  <c r="B2210" i="2"/>
  <c r="B112" i="2"/>
  <c r="B2892" i="2"/>
  <c r="B133" i="2"/>
  <c r="B134" i="2"/>
  <c r="B1653" i="2"/>
  <c r="B2893" i="2"/>
  <c r="B1864" i="2"/>
  <c r="B1865" i="2"/>
  <c r="B1866" i="2"/>
  <c r="B85" i="2"/>
  <c r="B86" i="2"/>
  <c r="B87" i="2"/>
  <c r="B88" i="2"/>
  <c r="B2347" i="2"/>
  <c r="B486" i="2"/>
  <c r="B1064" i="2"/>
  <c r="B2894" i="2"/>
  <c r="B2895" i="2"/>
  <c r="B2896" i="2"/>
  <c r="B2897" i="2"/>
  <c r="B2898" i="2"/>
  <c r="B2899" i="2"/>
  <c r="B2900" i="2"/>
  <c r="B2901" i="2"/>
  <c r="B2902" i="2"/>
  <c r="B2171" i="2"/>
  <c r="B1967" i="2"/>
  <c r="B1968" i="2"/>
  <c r="B1969" i="2"/>
  <c r="B2903" i="2"/>
  <c r="B2904" i="2"/>
  <c r="B2905" i="2"/>
  <c r="B425" i="2"/>
  <c r="B135" i="2"/>
  <c r="B136" i="2"/>
  <c r="B2906" i="2"/>
  <c r="B1781" i="2"/>
  <c r="B1782" i="2"/>
  <c r="B2172" i="2"/>
  <c r="B2173" i="2"/>
  <c r="B2907" i="2"/>
  <c r="B2908" i="2"/>
  <c r="B2909" i="2"/>
  <c r="B402" i="2"/>
  <c r="B2070" i="2"/>
  <c r="B2910" i="2"/>
  <c r="B487" i="2"/>
  <c r="B873" i="2"/>
  <c r="B2911" i="2"/>
  <c r="B874" i="2"/>
  <c r="B1761" i="2"/>
  <c r="B1762" i="2"/>
  <c r="B1763" i="2"/>
  <c r="B1764" i="2"/>
  <c r="B1765" i="2"/>
  <c r="B1766" i="2"/>
  <c r="B2174" i="2"/>
  <c r="B209" i="2"/>
  <c r="B210" i="2"/>
  <c r="B211" i="2"/>
  <c r="B2912" i="2"/>
  <c r="B1155" i="2"/>
  <c r="B2409" i="2"/>
  <c r="B2251" i="2"/>
  <c r="B1223" i="2"/>
  <c r="B1401" i="2"/>
  <c r="B113" i="2"/>
  <c r="B2348" i="2"/>
  <c r="B2913" i="2"/>
  <c r="B1993" i="2"/>
  <c r="B1994" i="2"/>
  <c r="B1597" i="2"/>
  <c r="B2914" i="2"/>
  <c r="B2915" i="2"/>
  <c r="B2916" i="2"/>
  <c r="B2917" i="2"/>
  <c r="B2918" i="2"/>
  <c r="B2919" i="2"/>
  <c r="B2920" i="2"/>
  <c r="B1937" i="2"/>
  <c r="B2921" i="2"/>
  <c r="B2225" i="2"/>
  <c r="B2922" i="2"/>
  <c r="B2923" i="2"/>
  <c r="B709" i="2"/>
  <c r="B1013" i="2"/>
  <c r="B2924" i="2"/>
  <c r="B2071" i="2"/>
  <c r="B1693" i="2"/>
  <c r="B1179" i="2"/>
  <c r="B2925" i="2"/>
  <c r="B1269" i="2"/>
  <c r="B1694" i="2"/>
  <c r="B1695" i="2"/>
  <c r="B2926" i="2"/>
  <c r="B2092" i="2"/>
  <c r="B2093" i="2"/>
  <c r="B2252" i="2"/>
  <c r="B2927" i="2"/>
  <c r="B187" i="2"/>
  <c r="B1867" i="2"/>
  <c r="B89" i="2"/>
  <c r="B1402" i="2"/>
  <c r="B488" i="2"/>
  <c r="B1224" i="2"/>
  <c r="B1574" i="2"/>
  <c r="B1014" i="2"/>
  <c r="B2928" i="2"/>
  <c r="B1140" i="2"/>
  <c r="B2313" i="2"/>
  <c r="B2226" i="2"/>
  <c r="B1575" i="2"/>
  <c r="B2929" i="2"/>
  <c r="B562" i="2"/>
  <c r="B378" i="2"/>
  <c r="B1696" i="2"/>
  <c r="B1141" i="2"/>
  <c r="B2930" i="2"/>
  <c r="B1015" i="2"/>
  <c r="B2072" i="2"/>
  <c r="B2227" i="2"/>
  <c r="B721" i="2"/>
  <c r="B164" i="2"/>
  <c r="B2931" i="2"/>
  <c r="B1270" i="2"/>
  <c r="B1271" i="2"/>
  <c r="B2932" i="2"/>
  <c r="B1272" i="2"/>
  <c r="B2933" i="2"/>
  <c r="B2934" i="2"/>
  <c r="B1995" i="2"/>
  <c r="B1206" i="2"/>
  <c r="B1207" i="2"/>
  <c r="B1654" i="2"/>
  <c r="B137" i="2"/>
  <c r="B1156" i="2"/>
  <c r="B2935" i="2"/>
  <c r="B1157" i="2"/>
  <c r="B1158" i="2"/>
  <c r="B2936" i="2"/>
  <c r="B403" i="2"/>
  <c r="B404" i="2"/>
  <c r="B405" i="2"/>
  <c r="B2937" i="2"/>
  <c r="B406" i="2"/>
  <c r="B1016" i="2"/>
  <c r="B1550" i="2"/>
  <c r="B1697" i="2"/>
  <c r="B563" i="2"/>
  <c r="B643" i="2"/>
  <c r="B875" i="2"/>
  <c r="B2938" i="2"/>
  <c r="B689" i="2"/>
  <c r="B2314" i="2"/>
  <c r="B1365" i="2"/>
  <c r="B1366" i="2"/>
  <c r="B1367" i="2"/>
  <c r="B1808" i="2"/>
  <c r="B489" i="2"/>
  <c r="B1834" i="2"/>
  <c r="B1501" i="2"/>
  <c r="B2939" i="2"/>
  <c r="B2940" i="2"/>
  <c r="B1087" i="2"/>
  <c r="B1403" i="2"/>
  <c r="B898" i="2"/>
  <c r="B899" i="2"/>
  <c r="B900" i="2"/>
  <c r="B69" i="2"/>
  <c r="B2315" i="2"/>
  <c r="B212" i="2"/>
  <c r="B690" i="2"/>
  <c r="B2941" i="2"/>
  <c r="B2942" i="2"/>
  <c r="B1418" i="2"/>
  <c r="B1419" i="2"/>
  <c r="B1065" i="2"/>
  <c r="B1066" i="2"/>
  <c r="B18" i="2"/>
  <c r="B2943" i="2"/>
  <c r="B1996" i="2"/>
  <c r="B2944" i="2"/>
  <c r="B2945" i="2"/>
  <c r="B2946" i="2"/>
  <c r="B2073" i="2"/>
  <c r="B746" i="2"/>
  <c r="B1616" i="2"/>
  <c r="B337" i="2"/>
  <c r="B691" i="2"/>
  <c r="B291" i="2"/>
  <c r="B2947" i="2"/>
  <c r="B407" i="2"/>
  <c r="B1938" i="2"/>
  <c r="B844" i="2"/>
  <c r="B2948" i="2"/>
  <c r="B2316" i="2"/>
  <c r="B188" i="2"/>
  <c r="B792" i="2"/>
  <c r="B2119" i="2"/>
  <c r="B845" i="2"/>
  <c r="B1502" i="2"/>
  <c r="B189" i="2"/>
  <c r="B190" i="2"/>
  <c r="B2094" i="2"/>
  <c r="B1420" i="2"/>
  <c r="B1017" i="2"/>
  <c r="B1273" i="2"/>
  <c r="B613" i="2"/>
  <c r="B1287" i="2"/>
  <c r="B40" i="2"/>
  <c r="B819" i="2"/>
  <c r="B1920" i="2"/>
  <c r="B2949" i="2"/>
  <c r="B2268" i="2"/>
  <c r="B2269" i="2"/>
  <c r="B1576" i="2"/>
  <c r="B2190" i="2"/>
  <c r="B449" i="2"/>
  <c r="B614" i="2"/>
  <c r="B243" i="2"/>
  <c r="B1997" i="2"/>
  <c r="B1528" i="2"/>
  <c r="B710" i="2"/>
  <c r="B351" i="2"/>
  <c r="B1721" i="2"/>
  <c r="B1939" i="2"/>
  <c r="B1404" i="2"/>
  <c r="B901" i="2"/>
  <c r="B2024" i="2"/>
  <c r="B1835" i="2"/>
  <c r="B2950" i="2"/>
  <c r="B1722" i="2"/>
  <c r="B191" i="2"/>
  <c r="B1529" i="2"/>
  <c r="B2951" i="2"/>
  <c r="B1998" i="2"/>
  <c r="B292" i="2"/>
  <c r="B1530" i="2"/>
  <c r="B1531" i="2"/>
  <c r="B2952" i="2"/>
  <c r="B2953" i="2"/>
  <c r="B793" i="2"/>
  <c r="B1677" i="2"/>
  <c r="B1405" i="2"/>
  <c r="B2317" i="2"/>
  <c r="B1088" i="2"/>
  <c r="B1274" i="2"/>
  <c r="B1275" i="2"/>
  <c r="B1089" i="2"/>
  <c r="B2410" i="2"/>
  <c r="B2120" i="2"/>
  <c r="B1307" i="2"/>
  <c r="B973" i="2"/>
  <c r="B2954" i="2"/>
  <c r="B2955" i="2"/>
  <c r="B2411" i="2"/>
  <c r="B1809" i="2"/>
  <c r="B2956" i="2"/>
  <c r="B213" i="2"/>
  <c r="B1090" i="2"/>
  <c r="B1999" i="2"/>
  <c r="B2957" i="2"/>
  <c r="B2121" i="2"/>
  <c r="B589" i="2"/>
  <c r="B1868" i="2"/>
  <c r="B846" i="2"/>
  <c r="B1723" i="2"/>
  <c r="B1577" i="2"/>
  <c r="B338" i="2"/>
  <c r="B19" i="2"/>
  <c r="B70" i="2"/>
  <c r="B2191" i="2"/>
  <c r="B2958" i="2"/>
  <c r="B1308" i="2"/>
  <c r="B1091" i="2"/>
  <c r="B722" i="2"/>
  <c r="B490" i="2"/>
  <c r="B1092" i="2"/>
  <c r="B1503" i="2"/>
  <c r="B1208" i="2"/>
  <c r="B426" i="2"/>
  <c r="B352" i="2"/>
  <c r="B427" i="2"/>
  <c r="B2095" i="2"/>
  <c r="B2228" i="2"/>
  <c r="B537" i="2"/>
  <c r="B293" i="2"/>
  <c r="B1225" i="2"/>
  <c r="B1386" i="2"/>
  <c r="B268" i="2"/>
  <c r="B1452" i="2"/>
  <c r="B1453" i="2"/>
  <c r="B2412" i="2"/>
  <c r="B2000" i="2"/>
  <c r="B2001" i="2"/>
  <c r="B450" i="2"/>
  <c r="B379" i="2"/>
  <c r="B380" i="2"/>
  <c r="B2959" i="2"/>
  <c r="B2960" i="2"/>
  <c r="B2961" i="2"/>
  <c r="B20" i="2"/>
  <c r="B2192" i="2"/>
  <c r="B2349" i="2"/>
  <c r="B2962" i="2"/>
  <c r="B991" i="2"/>
  <c r="B269" i="2"/>
  <c r="B2963" i="2"/>
  <c r="B1970" i="2"/>
  <c r="B1971" i="2"/>
  <c r="B2025" i="2"/>
  <c r="B1678" i="2"/>
  <c r="B766" i="2"/>
  <c r="B2964" i="2"/>
  <c r="B1869" i="2"/>
  <c r="B1870" i="2"/>
  <c r="B1209" i="2"/>
  <c r="B1048" i="2"/>
  <c r="B1748" i="2"/>
  <c r="B2122" i="2"/>
  <c r="B919" i="2"/>
  <c r="B2096" i="2"/>
  <c r="B353" i="2"/>
  <c r="B2965" i="2"/>
  <c r="B1504" i="2"/>
  <c r="B2966" i="2"/>
  <c r="B2967" i="2"/>
  <c r="B2270" i="2"/>
  <c r="B1551" i="2"/>
  <c r="B21" i="2"/>
  <c r="B1578" i="2"/>
  <c r="B2968" i="2"/>
  <c r="B2318" i="2"/>
  <c r="B2969" i="2"/>
  <c r="B2271" i="2"/>
  <c r="B2291" i="2"/>
  <c r="B2350" i="2"/>
  <c r="B1836" i="2"/>
  <c r="B270" i="2"/>
  <c r="B1454" i="2"/>
  <c r="B1837" i="2"/>
  <c r="B2272" i="2"/>
  <c r="B491" i="2"/>
  <c r="B244" i="2"/>
  <c r="B1810" i="2"/>
  <c r="B1655" i="2"/>
  <c r="B2047" i="2"/>
  <c r="B1724" i="2"/>
  <c r="B2351" i="2"/>
  <c r="B1481" i="2"/>
  <c r="B1018" i="2"/>
  <c r="B1579" i="2"/>
  <c r="B2413" i="2"/>
  <c r="B2193" i="2"/>
  <c r="B41" i="2"/>
  <c r="B2319" i="2"/>
  <c r="B2097" i="2"/>
  <c r="B1889" i="2"/>
  <c r="B114" i="2"/>
  <c r="B428" i="2"/>
  <c r="B974" i="2"/>
  <c r="B1580" i="2"/>
  <c r="B2048" i="2"/>
  <c r="B228" i="2"/>
  <c r="B2970" i="2"/>
  <c r="B1421" i="2"/>
  <c r="B1617" i="2"/>
  <c r="B2375" i="2"/>
  <c r="B2376" i="2"/>
  <c r="B2292" i="2"/>
  <c r="B2377" i="2"/>
  <c r="B1618" i="2"/>
  <c r="B2194" i="2"/>
  <c r="B615" i="2"/>
  <c r="B2378" i="2"/>
  <c r="B1387" i="2"/>
  <c r="B723" i="2"/>
  <c r="B820" i="2"/>
  <c r="B138" i="2"/>
  <c r="B229" i="2"/>
  <c r="B2971" i="2"/>
  <c r="B2175" i="2"/>
  <c r="B192" i="2"/>
  <c r="B616" i="2"/>
  <c r="B2972" i="2"/>
  <c r="B2293" i="2"/>
  <c r="B90" i="2"/>
  <c r="B2211" i="2"/>
  <c r="B354" i="2"/>
  <c r="B1811" i="2"/>
  <c r="B1838" i="2"/>
  <c r="B2273" i="2"/>
  <c r="B2973" i="2"/>
  <c r="B2074" i="2"/>
  <c r="B2229" i="2"/>
  <c r="B1839" i="2"/>
  <c r="B451" i="2"/>
  <c r="B2974" i="2"/>
  <c r="B2975" i="2"/>
  <c r="B1619" i="2"/>
  <c r="B1620" i="2"/>
  <c r="B1698" i="2"/>
  <c r="B2976" i="2"/>
  <c r="B2977" i="2"/>
  <c r="B1388" i="2"/>
  <c r="B42" i="2"/>
  <c r="B314" i="2"/>
  <c r="B2978" i="2"/>
  <c r="B847" i="2"/>
  <c r="B2002" i="2"/>
  <c r="B2379" i="2"/>
  <c r="B2294" i="2"/>
  <c r="B920" i="2"/>
  <c r="B902" i="2"/>
  <c r="B724" i="2"/>
  <c r="B139" i="2"/>
  <c r="B848" i="2"/>
  <c r="B452" i="2"/>
  <c r="B617" i="2"/>
  <c r="B2320" i="2"/>
  <c r="B43" i="2"/>
  <c r="B1890" i="2"/>
  <c r="B794" i="2"/>
  <c r="B1552" i="2"/>
  <c r="B944" i="2"/>
  <c r="B795" i="2"/>
  <c r="B165" i="2"/>
  <c r="B1180" i="2"/>
  <c r="B1181" i="2"/>
  <c r="B1093" i="2"/>
  <c r="B945" i="2"/>
  <c r="B2352" i="2"/>
  <c r="B1309" i="2"/>
  <c r="B1288" i="2"/>
  <c r="B1598" i="2"/>
  <c r="B1094" i="2"/>
  <c r="B115" i="2"/>
  <c r="B767" i="2"/>
  <c r="B849" i="2"/>
  <c r="B1921" i="2"/>
  <c r="B590" i="2"/>
  <c r="B725" i="2"/>
  <c r="B1656" i="2"/>
  <c r="B1049" i="2"/>
  <c r="B1657" i="2"/>
  <c r="B2353" i="2"/>
  <c r="B668" i="2"/>
  <c r="B1725" i="2"/>
  <c r="B1726" i="2"/>
  <c r="B1350" i="2"/>
  <c r="B1351" i="2"/>
  <c r="B1352" i="2"/>
  <c r="B1727" i="2"/>
  <c r="B492" i="2"/>
  <c r="B1050" i="2"/>
  <c r="B1067" i="2"/>
  <c r="B1068" i="2"/>
  <c r="B1069" i="2"/>
  <c r="B1070" i="2"/>
  <c r="B1071" i="2"/>
  <c r="B2354" i="2"/>
  <c r="B2355" i="2"/>
  <c r="B2356" i="2"/>
  <c r="B493" i="2"/>
  <c r="B2357" i="2"/>
  <c r="B2979" i="2"/>
  <c r="B2980" i="2"/>
  <c r="B876" i="2"/>
  <c r="B2981" i="2"/>
  <c r="B877" i="2"/>
  <c r="B878" i="2"/>
  <c r="B879" i="2"/>
  <c r="B2982" i="2"/>
  <c r="B2983" i="2"/>
  <c r="B2984" i="2"/>
  <c r="B2985" i="2"/>
  <c r="B2986" i="2"/>
  <c r="B494" i="2"/>
  <c r="B669" i="2"/>
  <c r="B2358" i="2"/>
  <c r="B1482" i="2"/>
  <c r="B1483" i="2"/>
  <c r="B1484" i="2"/>
  <c r="B992" i="2"/>
  <c r="B993" i="2"/>
  <c r="B994" i="2"/>
  <c r="B995" i="2"/>
  <c r="B1019" i="2"/>
  <c r="B1581" i="2"/>
  <c r="B2987" i="2"/>
  <c r="B2988" i="2"/>
  <c r="B2989" i="2"/>
  <c r="B1020" i="2"/>
  <c r="B1021" i="2"/>
  <c r="B1022" i="2"/>
  <c r="B2990" i="2"/>
  <c r="B2991" i="2"/>
  <c r="B22" i="2"/>
  <c r="B23" i="2"/>
  <c r="B1485" i="2"/>
  <c r="B1455" i="2"/>
  <c r="B1276" i="2"/>
  <c r="B2992" i="2"/>
  <c r="B1159" i="2"/>
  <c r="B2993" i="2"/>
  <c r="B2994" i="2"/>
  <c r="B2003" i="2"/>
  <c r="B1095" i="2"/>
  <c r="B2414" i="2"/>
  <c r="B2995" i="2"/>
  <c r="B2996" i="2"/>
  <c r="B1160" i="2"/>
  <c r="B1161" i="2"/>
  <c r="B2997" i="2"/>
  <c r="B1456" i="2"/>
  <c r="B2004" i="2"/>
  <c r="B2005" i="2"/>
  <c r="B2998" i="2"/>
  <c r="B2006" i="2"/>
  <c r="B2999" i="2"/>
  <c r="B2007" i="2"/>
  <c r="B1532" i="2"/>
  <c r="B2195" i="2"/>
  <c r="B1389" i="2"/>
  <c r="B381" i="2"/>
  <c r="B382" i="2"/>
  <c r="B383" i="2"/>
  <c r="B384" i="2"/>
  <c r="B44" i="2"/>
  <c r="B45" i="2"/>
  <c r="B46" i="2"/>
  <c r="B315" i="2"/>
  <c r="B316" i="2"/>
  <c r="B1699" i="2"/>
  <c r="B1700" i="2"/>
  <c r="B1701" i="2"/>
  <c r="B711" i="2"/>
  <c r="B2321" i="2"/>
  <c r="B2322" i="2"/>
  <c r="B2323" i="2"/>
  <c r="B618" i="2"/>
  <c r="B2230" i="2"/>
  <c r="B2324" i="2"/>
  <c r="B2231" i="2"/>
  <c r="B619" i="2"/>
  <c r="B620" i="2"/>
  <c r="B2232" i="2"/>
  <c r="B2233" i="2"/>
  <c r="B712" i="2"/>
  <c r="B713" i="2"/>
  <c r="B1289" i="2"/>
  <c r="B1290" i="2"/>
  <c r="B714" i="2"/>
  <c r="B1291" i="2"/>
  <c r="B1599" i="2"/>
  <c r="B1600" i="2"/>
  <c r="B1601" i="2"/>
  <c r="B1602" i="2"/>
  <c r="B3000" i="2"/>
  <c r="B2253" i="2"/>
  <c r="B2075" i="2"/>
  <c r="B2076" i="2"/>
  <c r="B193" i="2"/>
  <c r="B2098" i="2"/>
  <c r="B2099" i="2"/>
  <c r="B2100" i="2"/>
  <c r="B2101" i="2"/>
  <c r="B1210" i="2"/>
  <c r="B591" i="2"/>
  <c r="B592" i="2"/>
  <c r="B593" i="2"/>
  <c r="B594" i="2"/>
  <c r="B2102" i="2"/>
  <c r="B1891" i="2"/>
  <c r="B3001" i="2"/>
  <c r="B595" i="2"/>
  <c r="B596" i="2"/>
  <c r="B975" i="2"/>
  <c r="B597" i="2"/>
  <c r="B976" i="2"/>
  <c r="B977" i="2"/>
  <c r="B116" i="2"/>
  <c r="B117" i="2"/>
  <c r="B2212" i="2"/>
  <c r="B2213" i="2"/>
  <c r="B118" i="2"/>
  <c r="B119" i="2"/>
  <c r="B2214" i="2"/>
  <c r="B429" i="2"/>
  <c r="B3002" i="2"/>
  <c r="B3003" i="2"/>
  <c r="B430" i="2"/>
  <c r="B431" i="2"/>
  <c r="B432" i="2"/>
  <c r="B3004" i="2"/>
  <c r="B3005" i="2"/>
  <c r="B978" i="2"/>
  <c r="B433" i="2"/>
  <c r="B1892" i="2"/>
  <c r="B1211" i="2"/>
  <c r="B1893" i="2"/>
  <c r="B1894" i="2"/>
  <c r="B1212" i="2"/>
  <c r="B1895" i="2"/>
  <c r="B3006" i="2"/>
  <c r="B796" i="2"/>
  <c r="B797" i="2"/>
  <c r="B798" i="2"/>
  <c r="B799" i="2"/>
  <c r="B800" i="2"/>
  <c r="B3007" i="2"/>
  <c r="B1553" i="2"/>
  <c r="B434" i="2"/>
  <c r="B979" i="2"/>
  <c r="B1554" i="2"/>
  <c r="B946" i="2"/>
  <c r="B947" i="2"/>
  <c r="B948" i="2"/>
  <c r="B3008" i="2"/>
  <c r="B949" i="2"/>
  <c r="B950" i="2"/>
  <c r="B166" i="2"/>
  <c r="B1582" i="2"/>
  <c r="B747" i="2"/>
  <c r="B1334" i="2"/>
  <c r="B1679" i="2"/>
  <c r="B1680" i="2"/>
  <c r="B3009" i="2"/>
  <c r="B167" i="2"/>
  <c r="B168" i="2"/>
  <c r="B169" i="2"/>
  <c r="B3010" i="2"/>
  <c r="B2049" i="2"/>
  <c r="B2050" i="2"/>
  <c r="B194" i="2"/>
  <c r="B2051" i="2"/>
  <c r="B2052" i="2"/>
  <c r="B2053" i="2"/>
  <c r="B195" i="2"/>
  <c r="B2054" i="2"/>
  <c r="B521" i="2"/>
  <c r="B522" i="2"/>
  <c r="B523" i="2"/>
  <c r="B1310" i="2"/>
  <c r="B2415" i="2"/>
  <c r="B1311" i="2"/>
  <c r="B1783" i="2"/>
  <c r="B1784" i="2"/>
  <c r="B1785" i="2"/>
  <c r="B3011" i="2"/>
  <c r="B3012" i="2"/>
  <c r="B1786" i="2"/>
  <c r="B3013" i="2"/>
  <c r="B230" i="2"/>
  <c r="B231" i="2"/>
  <c r="B3014" i="2"/>
  <c r="B232" i="2"/>
  <c r="B233" i="2"/>
  <c r="B234" i="2"/>
  <c r="B235" i="2"/>
  <c r="B271" i="2"/>
  <c r="B272" i="2"/>
  <c r="B273" i="2"/>
  <c r="B274" i="2"/>
  <c r="B1871" i="2"/>
  <c r="B91" i="2"/>
  <c r="B92" i="2"/>
  <c r="B93" i="2"/>
  <c r="B1872" i="2"/>
  <c r="B94" i="2"/>
  <c r="B95" i="2"/>
  <c r="B1422" i="2"/>
  <c r="B1873" i="2"/>
  <c r="B1423" i="2"/>
  <c r="B245" i="2"/>
  <c r="B3015" i="2"/>
  <c r="B1505" i="2"/>
  <c r="B1506" i="2"/>
  <c r="B1507" i="2"/>
  <c r="B1508" i="2"/>
  <c r="B1424" i="2"/>
  <c r="B1425" i="2"/>
  <c r="B246" i="2"/>
  <c r="B247" i="2"/>
  <c r="B1509" i="2"/>
  <c r="B1426" i="2"/>
  <c r="B1427" i="2"/>
  <c r="B2149" i="2"/>
  <c r="B2150" i="2"/>
  <c r="B921" i="2"/>
  <c r="B3016" i="2"/>
  <c r="B3017" i="2"/>
  <c r="B3018" i="2"/>
  <c r="B1840" i="2"/>
  <c r="B3019" i="2"/>
  <c r="B922" i="2"/>
  <c r="B3020" i="2"/>
  <c r="B923" i="2"/>
  <c r="B1621" i="2"/>
  <c r="B2123" i="2"/>
  <c r="B2124" i="2"/>
  <c r="B1812" i="2"/>
  <c r="B1813" i="2"/>
  <c r="B2125" i="2"/>
  <c r="B1622" i="2"/>
  <c r="B1623" i="2"/>
  <c r="B1624" i="2"/>
  <c r="B1625" i="2"/>
  <c r="B2126" i="2"/>
  <c r="B1626" i="2"/>
  <c r="B2127" i="2"/>
  <c r="B1814" i="2"/>
  <c r="B1815" i="2"/>
  <c r="B453" i="2"/>
  <c r="B1627" i="2"/>
  <c r="B454" i="2"/>
  <c r="B455" i="2"/>
  <c r="B456" i="2"/>
  <c r="B457" i="2"/>
  <c r="B1841" i="2"/>
  <c r="B692" i="2"/>
  <c r="B3021" i="2"/>
  <c r="B1842" i="2"/>
  <c r="B1843" i="2"/>
  <c r="B693" i="2"/>
  <c r="B1922" i="2"/>
  <c r="B850" i="2"/>
  <c r="B1250" i="2"/>
  <c r="B1251" i="2"/>
  <c r="B458" i="2"/>
  <c r="B339" i="2"/>
  <c r="B340" i="2"/>
  <c r="B341" i="2"/>
  <c r="B1940" i="2"/>
  <c r="B1941" i="2"/>
  <c r="B1942" i="2"/>
  <c r="B3022" i="2"/>
  <c r="B1943" i="2"/>
  <c r="B1944" i="2"/>
  <c r="B1945" i="2"/>
  <c r="B768" i="2"/>
  <c r="B1946" i="2"/>
  <c r="B1947" i="2"/>
  <c r="B769" i="2"/>
  <c r="B770" i="2"/>
  <c r="B771" i="2"/>
  <c r="B772" i="2"/>
  <c r="B2380" i="2"/>
  <c r="B773" i="2"/>
  <c r="B2381" i="2"/>
  <c r="B2382" i="2"/>
  <c r="B2383" i="2"/>
  <c r="B2384" i="2"/>
  <c r="B694" i="2"/>
  <c r="B695" i="2"/>
  <c r="B2295" i="2"/>
  <c r="B2296" i="2"/>
  <c r="B2297" i="2"/>
  <c r="B3023" i="2"/>
  <c r="B3024" i="2"/>
  <c r="B3025" i="2"/>
  <c r="B3026" i="2"/>
  <c r="B2298" i="2"/>
  <c r="B2299" i="2"/>
  <c r="B1226" i="2"/>
  <c r="B214" i="2"/>
  <c r="B696" i="2"/>
  <c r="B1227" i="2"/>
  <c r="B1228" i="2"/>
  <c r="B2026" i="2"/>
  <c r="B821" i="2"/>
  <c r="B822" i="2"/>
  <c r="B726" i="2"/>
  <c r="B1948" i="2"/>
  <c r="B538" i="2"/>
  <c r="B1406" i="2"/>
  <c r="B1407" i="2"/>
  <c r="B1408" i="2"/>
  <c r="B1182" i="2"/>
  <c r="B2027" i="2"/>
  <c r="B1183" i="2"/>
  <c r="B2028" i="2"/>
  <c r="B355" i="2"/>
  <c r="B1184" i="2"/>
  <c r="B1185" i="2"/>
  <c r="B1186" i="2"/>
  <c r="B823" i="2"/>
  <c r="B824" i="2"/>
  <c r="B564" i="2"/>
  <c r="B565" i="2"/>
  <c r="B566" i="2"/>
  <c r="B567" i="2"/>
  <c r="B140" i="2"/>
  <c r="B408" i="2"/>
  <c r="B2274" i="2"/>
  <c r="B3027" i="2"/>
  <c r="B2275" i="2"/>
  <c r="B3028" i="2"/>
  <c r="B141" i="2"/>
  <c r="B142" i="2"/>
  <c r="B409" i="2"/>
  <c r="B2029" i="2"/>
  <c r="B71" i="2"/>
  <c r="B2030" i="2"/>
  <c r="B3029" i="2"/>
  <c r="B72" i="2"/>
  <c r="B996" i="2"/>
  <c r="B356" i="2"/>
  <c r="B357" i="2"/>
  <c r="B358" i="2"/>
  <c r="B359" i="2"/>
  <c r="B73" i="2"/>
  <c r="B360" i="2"/>
  <c r="B361" i="2"/>
  <c r="B362" i="2"/>
  <c r="B363" i="2"/>
  <c r="B364" i="2"/>
  <c r="B1187" i="2"/>
  <c r="B3030" i="2"/>
  <c r="B74" i="2"/>
  <c r="B748" i="2"/>
  <c r="B749" i="2"/>
  <c r="B1658" i="2"/>
  <c r="B170" i="2"/>
  <c r="B1949" i="2"/>
  <c r="B1767" i="2"/>
  <c r="B1768" i="2"/>
  <c r="B2300" i="2"/>
  <c r="B2301" i="2"/>
  <c r="B1188" i="2"/>
  <c r="B880" i="2"/>
  <c r="B1728" i="2"/>
  <c r="B1428" i="2"/>
  <c r="B1555" i="2"/>
  <c r="B1533" i="2"/>
  <c r="B951" i="2"/>
  <c r="B1312" i="2"/>
  <c r="B3031" i="2"/>
  <c r="B524" i="2"/>
  <c r="B24" i="2"/>
  <c r="B1277" i="2"/>
  <c r="B120" i="2"/>
  <c r="B3032" i="2"/>
  <c r="B1162" i="2"/>
  <c r="B3033" i="2"/>
  <c r="B1702" i="2"/>
  <c r="B1510" i="2"/>
  <c r="B3034" i="2"/>
  <c r="B1096" i="2"/>
  <c r="B459" i="2"/>
  <c r="B294" i="2"/>
  <c r="B851" i="2"/>
  <c r="B3035" i="2"/>
  <c r="B881" i="2"/>
  <c r="B750" i="2"/>
  <c r="B2128" i="2"/>
  <c r="B460" i="2"/>
  <c r="B3036" i="2"/>
  <c r="B670" i="2"/>
  <c r="B1769" i="2"/>
  <c r="B3037" i="2"/>
  <c r="B1681" i="2"/>
  <c r="B774" i="2"/>
  <c r="B1163" i="2"/>
  <c r="B171" i="2"/>
  <c r="B2031" i="2"/>
  <c r="B3038" i="2"/>
  <c r="B1457" i="2"/>
  <c r="B1429" i="2"/>
  <c r="B1703" i="2"/>
  <c r="B495" i="2"/>
  <c r="B568" i="2"/>
  <c r="B196" i="2"/>
  <c r="B569" i="2"/>
  <c r="B1213" i="2"/>
  <c r="B3039" i="2"/>
  <c r="B1051" i="2"/>
  <c r="B727" i="2"/>
  <c r="B3040" i="2"/>
  <c r="B671" i="2"/>
  <c r="B3041" i="2"/>
  <c r="B952" i="2"/>
  <c r="B1704" i="2"/>
  <c r="B1896" i="2"/>
  <c r="B75" i="2"/>
  <c r="B365" i="2"/>
  <c r="B980" i="2"/>
  <c r="B2176" i="2"/>
  <c r="B3042" i="2"/>
  <c r="B3043" i="2"/>
  <c r="B3044" i="2"/>
  <c r="B1682" i="2"/>
  <c r="B1683" i="2"/>
  <c r="B496" i="2"/>
  <c r="B2129" i="2"/>
  <c r="B3045" i="2"/>
  <c r="B3046" i="2"/>
  <c r="B3047" i="2"/>
  <c r="B570" i="2"/>
  <c r="B1072" i="2"/>
  <c r="B672" i="2"/>
  <c r="B2359" i="2"/>
  <c r="B2103" i="2"/>
  <c r="B3048" i="2"/>
  <c r="B410" i="2"/>
  <c r="B236" i="2"/>
  <c r="B3049" i="2"/>
  <c r="B3050" i="2"/>
  <c r="B497" i="2"/>
  <c r="B1556" i="2"/>
  <c r="B2325" i="2"/>
  <c r="B715" i="2"/>
  <c r="B3051" i="2"/>
  <c r="B775" i="2"/>
  <c r="B621" i="2"/>
  <c r="B3052" i="2"/>
  <c r="B953" i="2"/>
  <c r="B3053" i="2"/>
  <c r="B1229" i="2"/>
  <c r="B2276" i="2"/>
  <c r="B143" i="2"/>
  <c r="B3054" i="2"/>
  <c r="B2032" i="2"/>
  <c r="B3055" i="2"/>
  <c r="B1950" i="2"/>
  <c r="B1313" i="2"/>
  <c r="B2055" i="2"/>
  <c r="B275" i="2"/>
  <c r="B673" i="2"/>
  <c r="B47" i="2"/>
  <c r="B1705" i="2"/>
  <c r="B2385" i="2"/>
  <c r="B461" i="2"/>
  <c r="B751" i="2"/>
  <c r="B317" i="2"/>
  <c r="B2215" i="2"/>
  <c r="B2104" i="2"/>
  <c r="B1118" i="2"/>
  <c r="B1119" i="2"/>
  <c r="B121" i="2"/>
  <c r="B1706" i="2"/>
  <c r="B2326" i="2"/>
  <c r="B2216" i="2"/>
  <c r="B1511" i="2"/>
  <c r="B1430" i="2"/>
  <c r="B2056" i="2"/>
  <c r="B462" i="2"/>
  <c r="B237" i="2"/>
  <c r="B2386" i="2"/>
  <c r="B366" i="2"/>
  <c r="B144" i="2"/>
  <c r="B2008" i="2"/>
  <c r="B2360" i="2"/>
  <c r="B2387" i="2"/>
  <c r="B1897" i="2"/>
  <c r="B1097" i="2"/>
  <c r="B1583" i="2"/>
  <c r="B1659" i="2"/>
  <c r="B295" i="2"/>
  <c r="B1951" i="2"/>
  <c r="B1314" i="2"/>
  <c r="B1431" i="2"/>
  <c r="B674" i="2"/>
  <c r="B1787" i="2"/>
  <c r="B1788" i="2"/>
  <c r="B1729" i="2"/>
  <c r="A1788" i="2"/>
  <c r="A1787" i="2"/>
  <c r="A674" i="2"/>
  <c r="A1431" i="2"/>
  <c r="A1314" i="2"/>
  <c r="A1951" i="2"/>
  <c r="A295" i="2"/>
  <c r="A1659" i="2"/>
  <c r="A1583" i="2"/>
  <c r="A1097" i="2"/>
  <c r="A1897" i="2"/>
  <c r="A2387" i="2"/>
  <c r="A2360" i="2"/>
  <c r="A2008" i="2"/>
  <c r="A144" i="2"/>
  <c r="A366" i="2"/>
  <c r="A2386" i="2"/>
  <c r="A237" i="2"/>
  <c r="A462" i="2"/>
  <c r="A2056" i="2"/>
  <c r="A1430" i="2"/>
  <c r="A1511" i="2"/>
  <c r="A2216" i="2"/>
  <c r="A2326" i="2"/>
  <c r="A1706" i="2"/>
  <c r="A121" i="2"/>
  <c r="A1119" i="2"/>
  <c r="A1118" i="2"/>
  <c r="A2104" i="2"/>
  <c r="A2215" i="2"/>
  <c r="A317" i="2"/>
  <c r="A751" i="2"/>
  <c r="A461" i="2"/>
  <c r="A2385" i="2"/>
  <c r="A1705" i="2"/>
  <c r="A47" i="2"/>
  <c r="A673" i="2"/>
  <c r="A275" i="2"/>
  <c r="A2055" i="2"/>
  <c r="A1313" i="2"/>
  <c r="A1950" i="2"/>
  <c r="A3055" i="2"/>
  <c r="A2032" i="2"/>
  <c r="A3054" i="2"/>
  <c r="A143" i="2"/>
  <c r="A2276" i="2"/>
  <c r="A1229" i="2"/>
  <c r="A3053" i="2"/>
  <c r="A953" i="2"/>
  <c r="A3052" i="2"/>
  <c r="A621" i="2"/>
  <c r="A775" i="2"/>
  <c r="A3051" i="2"/>
  <c r="A715" i="2"/>
  <c r="A2325" i="2"/>
  <c r="A1556" i="2"/>
  <c r="A497" i="2"/>
  <c r="A3050" i="2"/>
  <c r="A3049" i="2"/>
  <c r="A236" i="2"/>
  <c r="A410" i="2"/>
  <c r="A3048" i="2"/>
  <c r="A2103" i="2"/>
  <c r="A2359" i="2"/>
  <c r="A672" i="2"/>
  <c r="A1072" i="2"/>
  <c r="A570" i="2"/>
  <c r="A3047" i="2"/>
  <c r="A3046" i="2"/>
  <c r="A3045" i="2"/>
  <c r="A2129" i="2"/>
  <c r="A496" i="2"/>
  <c r="A1683" i="2"/>
  <c r="A1682" i="2"/>
  <c r="A3044" i="2"/>
  <c r="A3043" i="2"/>
  <c r="A3042" i="2"/>
  <c r="A2176" i="2"/>
  <c r="A980" i="2"/>
  <c r="A365" i="2"/>
  <c r="A75" i="2"/>
  <c r="A1896" i="2"/>
  <c r="A1704" i="2"/>
  <c r="A952" i="2"/>
  <c r="A3041" i="2"/>
  <c r="A671" i="2"/>
  <c r="A3040" i="2"/>
  <c r="A727" i="2"/>
  <c r="A1051" i="2"/>
  <c r="A3039" i="2"/>
  <c r="A1213" i="2"/>
  <c r="A569" i="2"/>
  <c r="A196" i="2"/>
  <c r="A568" i="2"/>
  <c r="A495" i="2"/>
  <c r="A1703" i="2"/>
  <c r="A1429" i="2"/>
  <c r="A1457" i="2"/>
  <c r="A3038" i="2"/>
  <c r="A2031" i="2"/>
  <c r="A171" i="2"/>
  <c r="A1163" i="2"/>
  <c r="A774" i="2"/>
  <c r="A1681" i="2"/>
  <c r="A3037" i="2"/>
  <c r="A1769" i="2"/>
  <c r="A670" i="2"/>
  <c r="A3036" i="2"/>
  <c r="A460" i="2"/>
  <c r="A2128" i="2"/>
  <c r="A750" i="2"/>
  <c r="A881" i="2"/>
  <c r="A3035" i="2"/>
  <c r="A851" i="2"/>
  <c r="A294" i="2"/>
  <c r="A459" i="2"/>
  <c r="A1096" i="2"/>
  <c r="A3034" i="2"/>
  <c r="A1510" i="2"/>
  <c r="A1702" i="2"/>
  <c r="A3033" i="2"/>
  <c r="A1162" i="2"/>
  <c r="A3032" i="2"/>
  <c r="A120" i="2"/>
  <c r="A1277" i="2"/>
  <c r="A24" i="2"/>
  <c r="A524" i="2"/>
  <c r="A3031" i="2"/>
  <c r="A1312" i="2"/>
  <c r="A951" i="2"/>
  <c r="A1533" i="2"/>
  <c r="A1555" i="2"/>
  <c r="A1428" i="2"/>
  <c r="A1728" i="2"/>
  <c r="A880" i="2"/>
  <c r="A1188" i="2"/>
  <c r="A2301" i="2"/>
  <c r="A2300" i="2"/>
  <c r="A1768" i="2"/>
  <c r="A1767" i="2"/>
  <c r="A1949" i="2"/>
  <c r="A170" i="2"/>
  <c r="A1658" i="2"/>
  <c r="A749" i="2"/>
  <c r="A748" i="2"/>
  <c r="A74" i="2"/>
  <c r="A3030" i="2"/>
  <c r="A1187" i="2"/>
  <c r="A364" i="2"/>
  <c r="A363" i="2"/>
  <c r="A362" i="2"/>
  <c r="A361" i="2"/>
  <c r="A360" i="2"/>
  <c r="A73" i="2"/>
  <c r="A359" i="2"/>
  <c r="A358" i="2"/>
  <c r="A357" i="2"/>
  <c r="A356" i="2"/>
  <c r="A996" i="2"/>
  <c r="A72" i="2"/>
  <c r="A3029" i="2"/>
  <c r="A2030" i="2"/>
  <c r="A71" i="2"/>
  <c r="A2029" i="2"/>
  <c r="A409" i="2"/>
  <c r="A142" i="2"/>
  <c r="A141" i="2"/>
  <c r="A3028" i="2"/>
  <c r="A2275" i="2"/>
  <c r="A3027" i="2"/>
  <c r="A2274" i="2"/>
  <c r="A408" i="2"/>
  <c r="A140" i="2"/>
  <c r="A567" i="2"/>
  <c r="A566" i="2"/>
  <c r="A565" i="2"/>
  <c r="A564" i="2"/>
  <c r="A824" i="2"/>
  <c r="A823" i="2"/>
  <c r="A1186" i="2"/>
  <c r="A1185" i="2"/>
  <c r="A1184" i="2"/>
  <c r="A355" i="2"/>
  <c r="A2028" i="2"/>
  <c r="A1183" i="2"/>
  <c r="A2027" i="2"/>
  <c r="A1182" i="2"/>
  <c r="A1408" i="2"/>
  <c r="A1407" i="2"/>
  <c r="A1406" i="2"/>
  <c r="A538" i="2"/>
  <c r="A1948" i="2"/>
  <c r="A726" i="2"/>
  <c r="A822" i="2"/>
  <c r="A821" i="2"/>
  <c r="A2026" i="2"/>
  <c r="A1228" i="2"/>
  <c r="A1227" i="2"/>
  <c r="A696" i="2"/>
  <c r="A214" i="2"/>
  <c r="A1226" i="2"/>
  <c r="A2299" i="2"/>
  <c r="A2298" i="2"/>
  <c r="A3026" i="2"/>
  <c r="A3025" i="2"/>
  <c r="A3024" i="2"/>
  <c r="A3023" i="2"/>
  <c r="A2297" i="2"/>
  <c r="A2296" i="2"/>
  <c r="A2295" i="2"/>
  <c r="A695" i="2"/>
  <c r="A694" i="2"/>
  <c r="A2384" i="2"/>
  <c r="A2383" i="2"/>
  <c r="A2382" i="2"/>
  <c r="A2381" i="2"/>
  <c r="A773" i="2"/>
  <c r="A2380" i="2"/>
  <c r="A772" i="2"/>
  <c r="A771" i="2"/>
  <c r="A770" i="2"/>
  <c r="A769" i="2"/>
  <c r="A1947" i="2"/>
  <c r="A1946" i="2"/>
  <c r="A768" i="2"/>
  <c r="A1945" i="2"/>
  <c r="A1944" i="2"/>
  <c r="A1943" i="2"/>
  <c r="A3022" i="2"/>
  <c r="A1942" i="2"/>
  <c r="A1941" i="2"/>
  <c r="A1940" i="2"/>
  <c r="A341" i="2"/>
  <c r="A340" i="2"/>
  <c r="A339" i="2"/>
  <c r="A458" i="2"/>
  <c r="A1251" i="2"/>
  <c r="A1250" i="2"/>
  <c r="A850" i="2"/>
  <c r="A1922" i="2"/>
  <c r="A693" i="2"/>
  <c r="A1843" i="2"/>
  <c r="A1842" i="2"/>
  <c r="A3021" i="2"/>
  <c r="A692" i="2"/>
  <c r="A1841" i="2"/>
  <c r="A457" i="2"/>
  <c r="A456" i="2"/>
  <c r="A455" i="2"/>
  <c r="A454" i="2"/>
  <c r="A1627" i="2"/>
  <c r="A453" i="2"/>
  <c r="A1815" i="2"/>
  <c r="A1814" i="2"/>
  <c r="A2127" i="2"/>
  <c r="A1626" i="2"/>
  <c r="A2126" i="2"/>
  <c r="A1625" i="2"/>
  <c r="A1624" i="2"/>
  <c r="A1623" i="2"/>
  <c r="A1622" i="2"/>
  <c r="A2125" i="2"/>
  <c r="A1813" i="2"/>
  <c r="A1812" i="2"/>
  <c r="A2124" i="2"/>
  <c r="A2123" i="2"/>
  <c r="A1621" i="2"/>
  <c r="A923" i="2"/>
  <c r="A3020" i="2"/>
  <c r="A922" i="2"/>
  <c r="A3019" i="2"/>
  <c r="A1840" i="2"/>
  <c r="A3018" i="2"/>
  <c r="A3017" i="2"/>
  <c r="A3016" i="2"/>
  <c r="A921" i="2"/>
  <c r="A2150" i="2"/>
  <c r="A2149" i="2"/>
  <c r="A1427" i="2"/>
  <c r="A1426" i="2"/>
  <c r="A1509" i="2"/>
  <c r="A247" i="2"/>
  <c r="A246" i="2"/>
  <c r="A1425" i="2"/>
  <c r="A1424" i="2"/>
  <c r="A1508" i="2"/>
  <c r="A1507" i="2"/>
  <c r="A1506" i="2"/>
  <c r="A1505" i="2"/>
  <c r="A3015" i="2"/>
  <c r="A245" i="2"/>
  <c r="A1423" i="2"/>
  <c r="A1873" i="2"/>
  <c r="A1422" i="2"/>
  <c r="A95" i="2"/>
  <c r="A94" i="2"/>
  <c r="A1872" i="2"/>
  <c r="A93" i="2"/>
  <c r="A92" i="2"/>
  <c r="A91" i="2"/>
  <c r="A1871" i="2"/>
  <c r="A274" i="2"/>
  <c r="A273" i="2"/>
  <c r="A272" i="2"/>
  <c r="A271" i="2"/>
  <c r="A235" i="2"/>
  <c r="A234" i="2"/>
  <c r="A233" i="2"/>
  <c r="A232" i="2"/>
  <c r="A3014" i="2"/>
  <c r="A231" i="2"/>
  <c r="A230" i="2"/>
  <c r="A3013" i="2"/>
  <c r="A1786" i="2"/>
  <c r="A3012" i="2"/>
  <c r="A3011" i="2"/>
  <c r="A1785" i="2"/>
  <c r="A1784" i="2"/>
  <c r="A1783" i="2"/>
  <c r="A1311" i="2"/>
  <c r="A2415" i="2"/>
  <c r="A1310" i="2"/>
  <c r="A523" i="2"/>
  <c r="A522" i="2"/>
  <c r="A521" i="2"/>
  <c r="A2054" i="2"/>
  <c r="A195" i="2"/>
  <c r="A2053" i="2"/>
  <c r="A2052" i="2"/>
  <c r="A2051" i="2"/>
  <c r="A194" i="2"/>
  <c r="A2050" i="2"/>
  <c r="A2049" i="2"/>
  <c r="A3010" i="2"/>
  <c r="A169" i="2"/>
  <c r="A168" i="2"/>
  <c r="A167" i="2"/>
  <c r="A3009" i="2"/>
  <c r="A1680" i="2"/>
  <c r="A1679" i="2"/>
  <c r="A1334" i="2"/>
  <c r="A747" i="2"/>
  <c r="A1582" i="2"/>
  <c r="A166" i="2"/>
  <c r="A950" i="2"/>
  <c r="A949" i="2"/>
  <c r="A3008" i="2"/>
  <c r="A948" i="2"/>
  <c r="A947" i="2"/>
  <c r="A946" i="2"/>
  <c r="A1554" i="2"/>
  <c r="A979" i="2"/>
  <c r="A434" i="2"/>
  <c r="A1553" i="2"/>
  <c r="A3007" i="2"/>
  <c r="A800" i="2"/>
  <c r="A799" i="2"/>
  <c r="A798" i="2"/>
  <c r="A797" i="2"/>
  <c r="A796" i="2"/>
  <c r="A3006" i="2"/>
  <c r="A1895" i="2"/>
  <c r="A1212" i="2"/>
  <c r="A1894" i="2"/>
  <c r="A1893" i="2"/>
  <c r="A1211" i="2"/>
  <c r="A1892" i="2"/>
  <c r="A433" i="2"/>
  <c r="A978" i="2"/>
  <c r="A3005" i="2"/>
  <c r="A3004" i="2"/>
  <c r="A432" i="2"/>
  <c r="A431" i="2"/>
  <c r="A430" i="2"/>
  <c r="A3003" i="2"/>
  <c r="A3002" i="2"/>
  <c r="A429" i="2"/>
  <c r="A2214" i="2"/>
  <c r="A119" i="2"/>
  <c r="A118" i="2"/>
  <c r="A2213" i="2"/>
  <c r="A2212" i="2"/>
  <c r="A117" i="2"/>
  <c r="A116" i="2"/>
  <c r="A977" i="2"/>
  <c r="A976" i="2"/>
  <c r="A597" i="2"/>
  <c r="A975" i="2"/>
  <c r="A596" i="2"/>
  <c r="A595" i="2"/>
  <c r="A3001" i="2"/>
  <c r="A1891" i="2"/>
  <c r="A2102" i="2"/>
  <c r="A594" i="2"/>
  <c r="A593" i="2"/>
  <c r="A592" i="2"/>
  <c r="A591" i="2"/>
  <c r="A1210" i="2"/>
  <c r="A2101" i="2"/>
  <c r="A2100" i="2"/>
  <c r="A2099" i="2"/>
  <c r="A2098" i="2"/>
  <c r="A193" i="2"/>
  <c r="A2076" i="2"/>
  <c r="A2075" i="2"/>
  <c r="A2253" i="2"/>
  <c r="A3000" i="2"/>
  <c r="A1602" i="2"/>
  <c r="A1601" i="2"/>
  <c r="A1600" i="2"/>
  <c r="A1599" i="2"/>
  <c r="A1291" i="2"/>
  <c r="A714" i="2"/>
  <c r="A1290" i="2"/>
  <c r="A1289" i="2"/>
  <c r="A713" i="2"/>
  <c r="A712" i="2"/>
  <c r="A2233" i="2"/>
  <c r="A2232" i="2"/>
  <c r="A620" i="2"/>
  <c r="A619" i="2"/>
  <c r="A2231" i="2"/>
  <c r="A2324" i="2"/>
  <c r="A2230" i="2"/>
  <c r="A618" i="2"/>
  <c r="A2323" i="2"/>
  <c r="A2322" i="2"/>
  <c r="A2321" i="2"/>
  <c r="A711" i="2"/>
  <c r="A1701" i="2"/>
  <c r="A1700" i="2"/>
  <c r="A1699" i="2"/>
  <c r="A316" i="2"/>
  <c r="A315" i="2"/>
  <c r="A46" i="2"/>
  <c r="A45" i="2"/>
  <c r="A44" i="2"/>
  <c r="A384" i="2"/>
  <c r="A383" i="2"/>
  <c r="A382" i="2"/>
  <c r="A381" i="2"/>
  <c r="A1389" i="2"/>
  <c r="A2195" i="2"/>
  <c r="A1532" i="2"/>
  <c r="A2007" i="2"/>
  <c r="A2999" i="2"/>
  <c r="A2006" i="2"/>
  <c r="A2998" i="2"/>
  <c r="A2005" i="2"/>
  <c r="A2004" i="2"/>
  <c r="A1456" i="2"/>
  <c r="A2997" i="2"/>
  <c r="A1161" i="2"/>
  <c r="A1160" i="2"/>
  <c r="A2996" i="2"/>
  <c r="A2995" i="2"/>
  <c r="A2414" i="2"/>
  <c r="A1095" i="2"/>
  <c r="A2003" i="2"/>
  <c r="A2994" i="2"/>
  <c r="A2993" i="2"/>
  <c r="A1159" i="2"/>
  <c r="A2992" i="2"/>
  <c r="A1276" i="2"/>
  <c r="A1455" i="2"/>
  <c r="A1485" i="2"/>
  <c r="A23" i="2"/>
  <c r="A22" i="2"/>
  <c r="A2991" i="2"/>
  <c r="A2990" i="2"/>
  <c r="A1022" i="2"/>
  <c r="A1021" i="2"/>
  <c r="A1020" i="2"/>
  <c r="A2989" i="2"/>
  <c r="A2988" i="2"/>
  <c r="A2987" i="2"/>
  <c r="A1581" i="2"/>
  <c r="A1019" i="2"/>
  <c r="A995" i="2"/>
  <c r="A994" i="2"/>
  <c r="A993" i="2"/>
  <c r="A992" i="2"/>
  <c r="A1484" i="2"/>
  <c r="A1483" i="2"/>
  <c r="A1482" i="2"/>
  <c r="A2358" i="2"/>
  <c r="A669" i="2"/>
  <c r="A494" i="2"/>
  <c r="A2986" i="2"/>
  <c r="A2985" i="2"/>
  <c r="A2984" i="2"/>
  <c r="A2983" i="2"/>
  <c r="A2982" i="2"/>
  <c r="A879" i="2"/>
  <c r="A878" i="2"/>
  <c r="A877" i="2"/>
  <c r="A2981" i="2"/>
  <c r="A876" i="2"/>
  <c r="A2980" i="2"/>
  <c r="A2979" i="2"/>
  <c r="A2357" i="2"/>
  <c r="A493" i="2"/>
  <c r="A2356" i="2"/>
  <c r="A2355" i="2"/>
  <c r="A2354" i="2"/>
  <c r="A1071" i="2"/>
  <c r="A1070" i="2"/>
  <c r="A1069" i="2"/>
  <c r="A1068" i="2"/>
  <c r="A1067" i="2"/>
  <c r="A1050" i="2"/>
  <c r="A492" i="2"/>
  <c r="A1727" i="2"/>
  <c r="A1352" i="2"/>
  <c r="A1351" i="2"/>
  <c r="A1350" i="2"/>
  <c r="A1726" i="2"/>
  <c r="A1725" i="2"/>
  <c r="A668" i="2"/>
  <c r="A2353" i="2"/>
  <c r="A1657" i="2"/>
  <c r="A1049" i="2"/>
  <c r="A1656" i="2"/>
  <c r="A725" i="2"/>
  <c r="A590" i="2"/>
  <c r="A1921" i="2"/>
  <c r="A849" i="2"/>
  <c r="A767" i="2"/>
  <c r="A115" i="2"/>
  <c r="A1094" i="2"/>
  <c r="A1598" i="2"/>
  <c r="A1288" i="2"/>
  <c r="A1309" i="2"/>
  <c r="A2352" i="2"/>
  <c r="A945" i="2"/>
  <c r="A1093" i="2"/>
  <c r="A1181" i="2"/>
  <c r="A1180" i="2"/>
  <c r="A165" i="2"/>
  <c r="A795" i="2"/>
  <c r="A944" i="2"/>
  <c r="A1552" i="2"/>
  <c r="A794" i="2"/>
  <c r="A1890" i="2"/>
  <c r="A43" i="2"/>
  <c r="A2320" i="2"/>
  <c r="A617" i="2"/>
  <c r="A452" i="2"/>
  <c r="A848" i="2"/>
  <c r="A139" i="2"/>
  <c r="A724" i="2"/>
  <c r="A902" i="2"/>
  <c r="A920" i="2"/>
  <c r="A2294" i="2"/>
  <c r="A2379" i="2"/>
  <c r="A2002" i="2"/>
  <c r="A847" i="2"/>
  <c r="A2978" i="2"/>
  <c r="A314" i="2"/>
  <c r="A42" i="2"/>
  <c r="A1388" i="2"/>
  <c r="A2977" i="2"/>
  <c r="A2976" i="2"/>
  <c r="A1698" i="2"/>
  <c r="A1620" i="2"/>
  <c r="A1619" i="2"/>
  <c r="A2975" i="2"/>
  <c r="A2974" i="2"/>
  <c r="A451" i="2"/>
  <c r="A1839" i="2"/>
  <c r="A2229" i="2"/>
  <c r="A2074" i="2"/>
  <c r="A2973" i="2"/>
  <c r="A2273" i="2"/>
  <c r="A1838" i="2"/>
  <c r="A1811" i="2"/>
  <c r="A354" i="2"/>
  <c r="A2211" i="2"/>
  <c r="A90" i="2"/>
  <c r="A2293" i="2"/>
  <c r="A2972" i="2"/>
  <c r="A616" i="2"/>
  <c r="A192" i="2"/>
  <c r="A2175" i="2"/>
  <c r="A2971" i="2"/>
  <c r="A229" i="2"/>
  <c r="A138" i="2"/>
  <c r="A820" i="2"/>
  <c r="A723" i="2"/>
  <c r="A1387" i="2"/>
  <c r="A2378" i="2"/>
  <c r="A615" i="2"/>
  <c r="A2194" i="2"/>
  <c r="A1618" i="2"/>
  <c r="A2377" i="2"/>
  <c r="A2292" i="2"/>
  <c r="A2376" i="2"/>
  <c r="A2375" i="2"/>
  <c r="A1617" i="2"/>
  <c r="A1421" i="2"/>
  <c r="A2970" i="2"/>
  <c r="A228" i="2"/>
  <c r="A2048" i="2"/>
  <c r="A1580" i="2"/>
  <c r="A974" i="2"/>
  <c r="A428" i="2"/>
  <c r="A114" i="2"/>
  <c r="A1889" i="2"/>
  <c r="A2097" i="2"/>
  <c r="A2319" i="2"/>
  <c r="A41" i="2"/>
  <c r="A2193" i="2"/>
  <c r="A2413" i="2"/>
  <c r="A1579" i="2"/>
  <c r="A1018" i="2"/>
  <c r="A1481" i="2"/>
  <c r="A2351" i="2"/>
  <c r="A1724" i="2"/>
  <c r="A2047" i="2"/>
  <c r="A1655" i="2"/>
  <c r="A1810" i="2"/>
  <c r="A244" i="2"/>
  <c r="A491" i="2"/>
  <c r="A2272" i="2"/>
  <c r="A1837" i="2"/>
  <c r="A1454" i="2"/>
  <c r="A270" i="2"/>
  <c r="A1836" i="2"/>
  <c r="A2350" i="2"/>
  <c r="A2291" i="2"/>
  <c r="A2271" i="2"/>
  <c r="A2969" i="2"/>
  <c r="A2318" i="2"/>
  <c r="A2968" i="2"/>
  <c r="A1578" i="2"/>
  <c r="A21" i="2"/>
  <c r="A1551" i="2"/>
  <c r="A2270" i="2"/>
  <c r="A2967" i="2"/>
  <c r="A2966" i="2"/>
  <c r="A1504" i="2"/>
  <c r="A2965" i="2"/>
  <c r="A353" i="2"/>
  <c r="A2096" i="2"/>
  <c r="A919" i="2"/>
  <c r="A2122" i="2"/>
  <c r="A1748" i="2"/>
  <c r="A1048" i="2"/>
  <c r="A1209" i="2"/>
  <c r="A1870" i="2"/>
  <c r="A1869" i="2"/>
  <c r="A2964" i="2"/>
  <c r="A766" i="2"/>
  <c r="A1678" i="2"/>
  <c r="A2025" i="2"/>
  <c r="A1971" i="2"/>
  <c r="A1970" i="2"/>
  <c r="A2963" i="2"/>
  <c r="A269" i="2"/>
  <c r="A991" i="2"/>
  <c r="A2962" i="2"/>
  <c r="A2349" i="2"/>
  <c r="A2192" i="2"/>
  <c r="A20" i="2"/>
  <c r="A2961" i="2"/>
  <c r="A2960" i="2"/>
  <c r="A2959" i="2"/>
  <c r="A380" i="2"/>
  <c r="A379" i="2"/>
  <c r="A450" i="2"/>
  <c r="A2001" i="2"/>
  <c r="A2000" i="2"/>
  <c r="A2412" i="2"/>
  <c r="A1453" i="2"/>
  <c r="A1452" i="2"/>
  <c r="A268" i="2"/>
  <c r="A1386" i="2"/>
  <c r="A1225" i="2"/>
  <c r="A293" i="2"/>
  <c r="A537" i="2"/>
  <c r="A2228" i="2"/>
  <c r="A2095" i="2"/>
  <c r="A427" i="2"/>
  <c r="A352" i="2"/>
  <c r="A426" i="2"/>
  <c r="A1208" i="2"/>
  <c r="A1503" i="2"/>
  <c r="A1092" i="2"/>
  <c r="A490" i="2"/>
  <c r="A722" i="2"/>
  <c r="A1091" i="2"/>
  <c r="A1308" i="2"/>
  <c r="A2958" i="2"/>
  <c r="A2191" i="2"/>
  <c r="A70" i="2"/>
  <c r="A19" i="2"/>
  <c r="A338" i="2"/>
  <c r="A1577" i="2"/>
  <c r="A1723" i="2"/>
  <c r="A846" i="2"/>
  <c r="A1868" i="2"/>
  <c r="A589" i="2"/>
  <c r="A2121" i="2"/>
  <c r="A2957" i="2"/>
  <c r="A1999" i="2"/>
  <c r="A1090" i="2"/>
  <c r="A213" i="2"/>
  <c r="A2956" i="2"/>
  <c r="A1809" i="2"/>
  <c r="A2411" i="2"/>
  <c r="A2955" i="2"/>
  <c r="A2954" i="2"/>
  <c r="A973" i="2"/>
  <c r="A1307" i="2"/>
  <c r="A2120" i="2"/>
  <c r="A2410" i="2"/>
  <c r="A1089" i="2"/>
  <c r="A1275" i="2"/>
  <c r="A1274" i="2"/>
  <c r="A1088" i="2"/>
  <c r="A2317" i="2"/>
  <c r="A1405" i="2"/>
  <c r="A1677" i="2"/>
  <c r="A793" i="2"/>
  <c r="A2953" i="2"/>
  <c r="A2952" i="2"/>
  <c r="A1531" i="2"/>
  <c r="A1530" i="2"/>
  <c r="A292" i="2"/>
  <c r="A1998" i="2"/>
  <c r="A2951" i="2"/>
  <c r="A1529" i="2"/>
  <c r="A191" i="2"/>
  <c r="A1722" i="2"/>
  <c r="A2950" i="2"/>
  <c r="A1835" i="2"/>
  <c r="A2024" i="2"/>
  <c r="A901" i="2"/>
  <c r="A1404" i="2"/>
  <c r="A1939" i="2"/>
  <c r="A1721" i="2"/>
  <c r="A351" i="2"/>
  <c r="A710" i="2"/>
  <c r="A1528" i="2"/>
  <c r="A1997" i="2"/>
  <c r="A243" i="2"/>
  <c r="A614" i="2"/>
  <c r="A449" i="2"/>
  <c r="A2190" i="2"/>
  <c r="A1576" i="2"/>
  <c r="A2269" i="2"/>
  <c r="A2268" i="2"/>
  <c r="A2949" i="2"/>
  <c r="A1920" i="2"/>
  <c r="A819" i="2"/>
  <c r="A40" i="2"/>
  <c r="A1287" i="2"/>
  <c r="A613" i="2"/>
  <c r="A1273" i="2"/>
  <c r="A1017" i="2"/>
  <c r="A1420" i="2"/>
  <c r="A2094" i="2"/>
  <c r="A190" i="2"/>
  <c r="A189" i="2"/>
  <c r="A1502" i="2"/>
  <c r="A845" i="2"/>
  <c r="A2119" i="2"/>
  <c r="A792" i="2"/>
  <c r="A188" i="2"/>
  <c r="A2316" i="2"/>
  <c r="A2948" i="2"/>
  <c r="A844" i="2"/>
  <c r="A1938" i="2"/>
  <c r="A407" i="2"/>
  <c r="A2947" i="2"/>
  <c r="A291" i="2"/>
  <c r="A691" i="2"/>
  <c r="A337" i="2"/>
  <c r="A1616" i="2"/>
  <c r="A746" i="2"/>
  <c r="A2073" i="2"/>
  <c r="A2946" i="2"/>
  <c r="A2945" i="2"/>
  <c r="A2944" i="2"/>
  <c r="A1996" i="2"/>
  <c r="A2943" i="2"/>
  <c r="A18" i="2"/>
  <c r="A1066" i="2"/>
  <c r="A1065" i="2"/>
  <c r="A1419" i="2"/>
  <c r="A1418" i="2"/>
  <c r="A2942" i="2"/>
  <c r="A2941" i="2"/>
  <c r="A690" i="2"/>
  <c r="A212" i="2"/>
  <c r="A2315" i="2"/>
  <c r="A69" i="2"/>
  <c r="A900" i="2"/>
  <c r="A899" i="2"/>
  <c r="A898" i="2"/>
  <c r="A1403" i="2"/>
  <c r="A1087" i="2"/>
  <c r="A2940" i="2"/>
  <c r="A2939" i="2"/>
  <c r="A1501" i="2"/>
  <c r="A1834" i="2"/>
  <c r="A489" i="2"/>
  <c r="A1808" i="2"/>
  <c r="A1367" i="2"/>
  <c r="A1366" i="2"/>
  <c r="A1365" i="2"/>
  <c r="A2314" i="2"/>
  <c r="A689" i="2"/>
  <c r="A2938" i="2"/>
  <c r="A875" i="2"/>
  <c r="A643" i="2"/>
  <c r="A563" i="2"/>
  <c r="A1697" i="2"/>
  <c r="A1550" i="2"/>
  <c r="A1016" i="2"/>
  <c r="A406" i="2"/>
  <c r="A2937" i="2"/>
  <c r="A405" i="2"/>
  <c r="A404" i="2"/>
  <c r="A403" i="2"/>
  <c r="A2936" i="2"/>
  <c r="A1158" i="2"/>
  <c r="A1157" i="2"/>
  <c r="A2935" i="2"/>
  <c r="A1156" i="2"/>
  <c r="A137" i="2"/>
  <c r="A1654" i="2"/>
  <c r="A1207" i="2"/>
  <c r="A1206" i="2"/>
  <c r="A1995" i="2"/>
  <c r="A2934" i="2"/>
  <c r="A2933" i="2"/>
  <c r="A1272" i="2"/>
  <c r="A2932" i="2"/>
  <c r="A1271" i="2"/>
  <c r="A1270" i="2"/>
  <c r="A2931" i="2"/>
  <c r="A164" i="2"/>
  <c r="A721" i="2"/>
  <c r="A2227" i="2"/>
  <c r="A2072" i="2"/>
  <c r="A1015" i="2"/>
  <c r="A2930" i="2"/>
  <c r="A1141" i="2"/>
  <c r="A1696" i="2"/>
  <c r="A378" i="2"/>
  <c r="A562" i="2"/>
  <c r="A2929" i="2"/>
  <c r="A1575" i="2"/>
  <c r="A2226" i="2"/>
  <c r="A2313" i="2"/>
  <c r="A1140" i="2"/>
  <c r="A2928" i="2"/>
  <c r="A1014" i="2"/>
  <c r="A1574" i="2"/>
  <c r="A1224" i="2"/>
  <c r="A488" i="2"/>
  <c r="A1402" i="2"/>
  <c r="A89" i="2"/>
  <c r="A1867" i="2"/>
  <c r="A187" i="2"/>
  <c r="A2927" i="2"/>
  <c r="A2252" i="2"/>
  <c r="A2093" i="2"/>
  <c r="A2092" i="2"/>
  <c r="A2926" i="2"/>
  <c r="A1695" i="2"/>
  <c r="A1694" i="2"/>
  <c r="A1269" i="2"/>
  <c r="A2925" i="2"/>
  <c r="A1179" i="2"/>
  <c r="A1693" i="2"/>
  <c r="A2071" i="2"/>
  <c r="A2924" i="2"/>
  <c r="A1013" i="2"/>
  <c r="A709" i="2"/>
  <c r="A2923" i="2"/>
  <c r="A2922" i="2"/>
  <c r="A2225" i="2"/>
  <c r="A2921" i="2"/>
  <c r="A1937" i="2"/>
  <c r="A2920" i="2"/>
  <c r="A2919" i="2"/>
  <c r="A2918" i="2"/>
  <c r="A2917" i="2"/>
  <c r="A2916" i="2"/>
  <c r="A2915" i="2"/>
  <c r="A2914" i="2"/>
  <c r="A1597" i="2"/>
  <c r="A1994" i="2"/>
  <c r="A1993" i="2"/>
  <c r="A2913" i="2"/>
  <c r="A2348" i="2"/>
  <c r="A113" i="2"/>
  <c r="A1401" i="2"/>
  <c r="A1223" i="2"/>
  <c r="A2251" i="2"/>
  <c r="A2409" i="2"/>
  <c r="A1155" i="2"/>
  <c r="A2912" i="2"/>
  <c r="A211" i="2"/>
  <c r="A210" i="2"/>
  <c r="A209" i="2"/>
  <c r="A2174" i="2"/>
  <c r="A1766" i="2"/>
  <c r="A1765" i="2"/>
  <c r="A1764" i="2"/>
  <c r="A1763" i="2"/>
  <c r="A1762" i="2"/>
  <c r="A1761" i="2"/>
  <c r="A874" i="2"/>
  <c r="A2911" i="2"/>
  <c r="A873" i="2"/>
  <c r="A487" i="2"/>
  <c r="A2910" i="2"/>
  <c r="A2070" i="2"/>
  <c r="A402" i="2"/>
  <c r="A2909" i="2"/>
  <c r="A2908" i="2"/>
  <c r="A2907" i="2"/>
  <c r="A2173" i="2"/>
  <c r="A2172" i="2"/>
  <c r="A1782" i="2"/>
  <c r="A1781" i="2"/>
  <c r="A2906" i="2"/>
  <c r="A136" i="2"/>
  <c r="A135" i="2"/>
  <c r="A425" i="2"/>
  <c r="A2905" i="2"/>
  <c r="A2904" i="2"/>
  <c r="A2903" i="2"/>
  <c r="A1969" i="2"/>
  <c r="A1968" i="2"/>
  <c r="A1967" i="2"/>
  <c r="A2171" i="2"/>
  <c r="A2902" i="2"/>
  <c r="A2901" i="2"/>
  <c r="A2900" i="2"/>
  <c r="A2899" i="2"/>
  <c r="A2898" i="2"/>
  <c r="A2897" i="2"/>
  <c r="A2896" i="2"/>
  <c r="A2895" i="2"/>
  <c r="A2894" i="2"/>
  <c r="A1064" i="2"/>
  <c r="A486" i="2"/>
  <c r="A2347" i="2"/>
  <c r="A88" i="2"/>
  <c r="A87" i="2"/>
  <c r="A86" i="2"/>
  <c r="A85" i="2"/>
  <c r="A1866" i="2"/>
  <c r="A1865" i="2"/>
  <c r="A1864" i="2"/>
  <c r="A2893" i="2"/>
  <c r="A1653" i="2"/>
  <c r="A134" i="2"/>
  <c r="A133" i="2"/>
  <c r="A2892" i="2"/>
  <c r="A112" i="2"/>
  <c r="A2210" i="2"/>
  <c r="A111" i="2"/>
  <c r="A1333" i="2"/>
  <c r="A561" i="2"/>
  <c r="A1178" i="2"/>
  <c r="A1177" i="2"/>
  <c r="A560" i="2"/>
  <c r="A559" i="2"/>
  <c r="A558" i="2"/>
  <c r="A2046" i="2"/>
  <c r="A2209" i="2"/>
  <c r="A1012" i="2"/>
  <c r="A1573" i="2"/>
  <c r="A2891" i="2"/>
  <c r="A667" i="2"/>
  <c r="A666" i="2"/>
  <c r="A1332" i="2"/>
  <c r="A1572" i="2"/>
  <c r="A163" i="2"/>
  <c r="A2890" i="2"/>
  <c r="A110" i="2"/>
  <c r="A1549" i="2"/>
  <c r="A1139" i="2"/>
  <c r="A313" i="2"/>
  <c r="A312" i="2"/>
  <c r="A311" i="2"/>
  <c r="A1747" i="2"/>
  <c r="A310" i="2"/>
  <c r="A1268" i="2"/>
  <c r="A1267" i="2"/>
  <c r="A1746" i="2"/>
  <c r="A1745" i="2"/>
  <c r="A1744" i="2"/>
  <c r="A1743" i="2"/>
  <c r="A309" i="2"/>
  <c r="A308" i="2"/>
  <c r="A1919" i="2"/>
  <c r="A1918" i="2"/>
  <c r="A2023" i="2"/>
  <c r="A2889" i="2"/>
  <c r="A1451" i="2"/>
  <c r="A665" i="2"/>
  <c r="A664" i="2"/>
  <c r="A2208" i="2"/>
  <c r="A1992" i="2"/>
  <c r="A2888" i="2"/>
  <c r="A1888" i="2"/>
  <c r="A1205" i="2"/>
  <c r="A1204" i="2"/>
  <c r="A186" i="2"/>
  <c r="A377" i="2"/>
  <c r="A39" i="2"/>
  <c r="A1364" i="2"/>
  <c r="A588" i="2"/>
  <c r="A1203" i="2"/>
  <c r="A1117" i="2"/>
  <c r="A1116" i="2"/>
  <c r="A1115" i="2"/>
  <c r="A872" i="2"/>
  <c r="A2887" i="2"/>
  <c r="A2886" i="2"/>
  <c r="A2885" i="2"/>
  <c r="A2022" i="2"/>
  <c r="A2021" i="2"/>
  <c r="A1500" i="2"/>
  <c r="A1047" i="2"/>
  <c r="A1046" i="2"/>
  <c r="A663" i="2"/>
  <c r="A662" i="2"/>
  <c r="A661" i="2"/>
  <c r="A1266" i="2"/>
  <c r="A2884" i="2"/>
  <c r="A1991" i="2"/>
  <c r="A1720" i="2"/>
  <c r="A2408" i="2"/>
  <c r="A1652" i="2"/>
  <c r="A1936" i="2"/>
  <c r="A2883" i="2"/>
  <c r="A1154" i="2"/>
  <c r="A871" i="2"/>
  <c r="A870" i="2"/>
  <c r="A2882" i="2"/>
  <c r="A2881" i="2"/>
  <c r="A869" i="2"/>
  <c r="A2880" i="2"/>
  <c r="A2879" i="2"/>
  <c r="A2878" i="2"/>
  <c r="A2877" i="2"/>
  <c r="A843" i="2"/>
  <c r="A842" i="2"/>
  <c r="A2876" i="2"/>
  <c r="A1114" i="2"/>
  <c r="A1113" i="2"/>
  <c r="A1385" i="2"/>
  <c r="A1112" i="2"/>
  <c r="A1384" i="2"/>
  <c r="A1383" i="2"/>
  <c r="A1382" i="2"/>
  <c r="A267" i="2"/>
  <c r="A1807" i="2"/>
  <c r="A1806" i="2"/>
  <c r="A2118" i="2"/>
  <c r="A1805" i="2"/>
  <c r="A2117" i="2"/>
  <c r="A1804" i="2"/>
  <c r="A68" i="2"/>
  <c r="A2116" i="2"/>
  <c r="A2875" i="2"/>
  <c r="A1527" i="2"/>
  <c r="A1990" i="2"/>
  <c r="A2874" i="2"/>
  <c r="A1249" i="2"/>
  <c r="A1248" i="2"/>
  <c r="A1917" i="2"/>
  <c r="A1247" i="2"/>
  <c r="A1916" i="2"/>
  <c r="A1246" i="2"/>
  <c r="A336" i="2"/>
  <c r="A1915" i="2"/>
  <c r="A1245" i="2"/>
  <c r="A2115" i="2"/>
  <c r="A1450" i="2"/>
  <c r="A2873" i="2"/>
  <c r="A1989" i="2"/>
  <c r="A1526" i="2"/>
  <c r="A2872" i="2"/>
  <c r="A1525" i="2"/>
  <c r="A642" i="2"/>
  <c r="A2346" i="2"/>
  <c r="A2345" i="2"/>
  <c r="A485" i="2"/>
  <c r="A484" i="2"/>
  <c r="A483" i="2"/>
  <c r="A482" i="2"/>
  <c r="A481" i="2"/>
  <c r="A2045" i="2"/>
  <c r="A2871" i="2"/>
  <c r="A185" i="2"/>
  <c r="A612" i="2"/>
  <c r="A611" i="2"/>
  <c r="A610" i="2"/>
  <c r="A609" i="2"/>
  <c r="A1833" i="2"/>
  <c r="A1832" i="2"/>
  <c r="A1831" i="2"/>
  <c r="A1011" i="2"/>
  <c r="A1480" i="2"/>
  <c r="A1010" i="2"/>
  <c r="A1479" i="2"/>
  <c r="A1478" i="2"/>
  <c r="A1331" i="2"/>
  <c r="A745" i="2"/>
  <c r="A744" i="2"/>
  <c r="A2870" i="2"/>
  <c r="A1966" i="2"/>
  <c r="A2170" i="2"/>
  <c r="A1965" i="2"/>
  <c r="A1964" i="2"/>
  <c r="A1963" i="2"/>
  <c r="A2169" i="2"/>
  <c r="A2168" i="2"/>
  <c r="A2167" i="2"/>
  <c r="A1988" i="2"/>
  <c r="A2869" i="2"/>
  <c r="A1987" i="2"/>
  <c r="A2148" i="2"/>
  <c r="A2147" i="2"/>
  <c r="A2146" i="2"/>
  <c r="A2145" i="2"/>
  <c r="A2144" i="2"/>
  <c r="A335" i="2"/>
  <c r="A1914" i="2"/>
  <c r="A334" i="2"/>
  <c r="A1913" i="2"/>
  <c r="A2143" i="2"/>
  <c r="A2142" i="2"/>
  <c r="A2141" i="2"/>
  <c r="A1265" i="2"/>
  <c r="A2267" i="2"/>
  <c r="A1045" i="2"/>
  <c r="A1044" i="2"/>
  <c r="A641" i="2"/>
  <c r="A640" i="2"/>
  <c r="A2207" i="2"/>
  <c r="A1153" i="2"/>
  <c r="A918" i="2"/>
  <c r="A2868" i="2"/>
  <c r="A1780" i="2"/>
  <c r="A2867" i="2"/>
  <c r="A2866" i="2"/>
  <c r="A1306" i="2"/>
  <c r="A2114" i="2"/>
  <c r="A1803" i="2"/>
  <c r="A990" i="2"/>
  <c r="A1477" i="2"/>
  <c r="A17" i="2"/>
  <c r="A2250" i="2"/>
  <c r="A2020" i="2"/>
  <c r="A2019" i="2"/>
  <c r="A791" i="2"/>
  <c r="A1651" i="2"/>
  <c r="A2113" i="2"/>
  <c r="A1676" i="2"/>
  <c r="A16" i="2"/>
  <c r="A1063" i="2"/>
  <c r="A790" i="2"/>
  <c r="A2865" i="2"/>
  <c r="A2864" i="2"/>
  <c r="A2863" i="2"/>
  <c r="A1305" i="2"/>
  <c r="A520" i="2"/>
  <c r="A519" i="2"/>
  <c r="A518" i="2"/>
  <c r="A517" i="2"/>
  <c r="A516" i="2"/>
  <c r="A515" i="2"/>
  <c r="A2862" i="2"/>
  <c r="A2861" i="2"/>
  <c r="A1887" i="2"/>
  <c r="A2407" i="2"/>
  <c r="A720" i="2"/>
  <c r="A67" i="2"/>
  <c r="A66" i="2"/>
  <c r="A350" i="2"/>
  <c r="A557" i="2"/>
  <c r="A349" i="2"/>
  <c r="A556" i="2"/>
  <c r="A2860" i="2"/>
  <c r="A1330" i="2"/>
  <c r="A1329" i="2"/>
  <c r="A2859" i="2"/>
  <c r="A660" i="2"/>
  <c r="A659" i="2"/>
  <c r="A536" i="2"/>
  <c r="A535" i="2"/>
  <c r="A401" i="2"/>
  <c r="A132" i="2"/>
  <c r="A2406" i="2"/>
  <c r="A2405" i="2"/>
  <c r="A1571" i="2"/>
  <c r="A2266" i="2"/>
  <c r="A131" i="2"/>
  <c r="A1886" i="2"/>
  <c r="A1885" i="2"/>
  <c r="A290" i="2"/>
  <c r="A897" i="2"/>
  <c r="A1043" i="2"/>
  <c r="A1042" i="2"/>
  <c r="A2069" i="2"/>
  <c r="A2068" i="2"/>
  <c r="A639" i="2"/>
  <c r="A184" i="2"/>
  <c r="A65" i="2"/>
  <c r="A64" i="2"/>
  <c r="A2858" i="2"/>
  <c r="A2857" i="2"/>
  <c r="A2856" i="2"/>
  <c r="A2206" i="2"/>
  <c r="A2189" i="2"/>
  <c r="A534" i="2"/>
  <c r="A533" i="2"/>
  <c r="A532" i="2"/>
  <c r="A1041" i="2"/>
  <c r="A1650" i="2"/>
  <c r="A1649" i="2"/>
  <c r="A15" i="2"/>
  <c r="A14" i="2"/>
  <c r="A1935" i="2"/>
  <c r="A765" i="2"/>
  <c r="A162" i="2"/>
  <c r="A161" i="2"/>
  <c r="A2249" i="2"/>
  <c r="A818" i="2"/>
  <c r="A1222" i="2"/>
  <c r="A1363" i="2"/>
  <c r="A1362" i="2"/>
  <c r="A2855" i="2"/>
  <c r="A13" i="2"/>
  <c r="A1476" i="2"/>
  <c r="A1779" i="2"/>
  <c r="A1778" i="2"/>
  <c r="A1138" i="2"/>
  <c r="A789" i="2"/>
  <c r="A2312" i="2"/>
  <c r="A2854" i="2"/>
  <c r="A2853" i="2"/>
  <c r="A2852" i="2"/>
  <c r="A638" i="2"/>
  <c r="A2851" i="2"/>
  <c r="A2850" i="2"/>
  <c r="A2849" i="2"/>
  <c r="A130" i="2"/>
  <c r="A1137" i="2"/>
  <c r="A1692" i="2"/>
  <c r="A1136" i="2"/>
  <c r="A1381" i="2"/>
  <c r="A2248" i="2"/>
  <c r="A943" i="2"/>
  <c r="A942" i="2"/>
  <c r="A841" i="2"/>
  <c r="A840" i="2"/>
  <c r="A1349" i="2"/>
  <c r="A2265" i="2"/>
  <c r="A2848" i="2"/>
  <c r="A1596" i="2"/>
  <c r="A868" i="2"/>
  <c r="A917" i="2"/>
  <c r="A916" i="2"/>
  <c r="A448" i="2"/>
  <c r="A376" i="2"/>
  <c r="A333" i="2"/>
  <c r="A2847" i="2"/>
  <c r="A129" i="2"/>
  <c r="A2846" i="2"/>
  <c r="A1595" i="2"/>
  <c r="A480" i="2"/>
  <c r="A2344" i="2"/>
  <c r="A2343" i="2"/>
  <c r="A2342" i="2"/>
  <c r="A658" i="2"/>
  <c r="A657" i="2"/>
  <c r="A2845" i="2"/>
  <c r="A38" i="2"/>
  <c r="A1135" i="2"/>
  <c r="A941" i="2"/>
  <c r="A1449" i="2"/>
  <c r="A940" i="2"/>
  <c r="A2140" i="2"/>
  <c r="A1802" i="2"/>
  <c r="A1863" i="2"/>
  <c r="A2844" i="2"/>
  <c r="A266" i="2"/>
  <c r="A109" i="2"/>
  <c r="A2843" i="2"/>
  <c r="A2842" i="2"/>
  <c r="A108" i="2"/>
  <c r="A107" i="2"/>
  <c r="A2205" i="2"/>
  <c r="A2204" i="2"/>
  <c r="A2203" i="2"/>
  <c r="A2841" i="2"/>
  <c r="A2840" i="2"/>
  <c r="A2839" i="2"/>
  <c r="A2838" i="2"/>
  <c r="A2837" i="2"/>
  <c r="A2836" i="2"/>
  <c r="A2835" i="2"/>
  <c r="A2091" i="2"/>
  <c r="A2090" i="2"/>
  <c r="A2089" i="2"/>
  <c r="A2088" i="2"/>
  <c r="A1202" i="2"/>
  <c r="A2087" i="2"/>
  <c r="A183" i="2"/>
  <c r="A182" i="2"/>
  <c r="A181" i="2"/>
  <c r="A514" i="2"/>
  <c r="A1777" i="2"/>
  <c r="A2834" i="2"/>
  <c r="A2833" i="2"/>
  <c r="A2832" i="2"/>
  <c r="A2831" i="2"/>
  <c r="A2830" i="2"/>
  <c r="A2829" i="2"/>
  <c r="A2828" i="2"/>
  <c r="A2827" i="2"/>
  <c r="A587" i="2"/>
  <c r="A586" i="2"/>
  <c r="A585" i="2"/>
  <c r="A584" i="2"/>
  <c r="A1201" i="2"/>
  <c r="A1200" i="2"/>
  <c r="A1199" i="2"/>
  <c r="A1884" i="2"/>
  <c r="A1499" i="2"/>
  <c r="A1417" i="2"/>
  <c r="A265" i="2"/>
  <c r="A264" i="2"/>
  <c r="A263" i="2"/>
  <c r="A262" i="2"/>
  <c r="A261" i="2"/>
  <c r="A260" i="2"/>
  <c r="A259" i="2"/>
  <c r="A258" i="2"/>
  <c r="A1498" i="2"/>
  <c r="A1497" i="2"/>
  <c r="A972" i="2"/>
  <c r="A2826" i="2"/>
  <c r="A2825" i="2"/>
  <c r="A971" i="2"/>
  <c r="A424" i="2"/>
  <c r="A423" i="2"/>
  <c r="A422" i="2"/>
  <c r="A970" i="2"/>
  <c r="A969" i="2"/>
  <c r="A968" i="2"/>
  <c r="A967" i="2"/>
  <c r="A421" i="2"/>
  <c r="A966" i="2"/>
  <c r="A965" i="2"/>
  <c r="A1675" i="2"/>
  <c r="A12" i="2"/>
  <c r="A11" i="2"/>
  <c r="A1328" i="2"/>
  <c r="A1327" i="2"/>
  <c r="A1326" i="2"/>
  <c r="A2824" i="2"/>
  <c r="A1674" i="2"/>
  <c r="A1673" i="2"/>
  <c r="A1672" i="2"/>
  <c r="A1671" i="2"/>
  <c r="A1670" i="2"/>
  <c r="A1669" i="2"/>
  <c r="A10" i="2"/>
  <c r="A1325" i="2"/>
  <c r="A1324" i="2"/>
  <c r="A242" i="2"/>
  <c r="A241" i="2"/>
  <c r="A1496" i="2"/>
  <c r="A2044" i="2"/>
  <c r="A2823" i="2"/>
  <c r="A2043" i="2"/>
  <c r="A2822" i="2"/>
  <c r="A180" i="2"/>
  <c r="A179" i="2"/>
  <c r="A2821" i="2"/>
  <c r="A178" i="2"/>
  <c r="A2042" i="2"/>
  <c r="A2041" i="2"/>
  <c r="A2264" i="2"/>
  <c r="A63" i="2"/>
  <c r="A62" i="2"/>
  <c r="A400" i="2"/>
  <c r="A399" i="2"/>
  <c r="A61" i="2"/>
  <c r="A398" i="2"/>
  <c r="A397" i="2"/>
  <c r="A555" i="2"/>
  <c r="A554" i="2"/>
  <c r="A553" i="2"/>
  <c r="A1400" i="2"/>
  <c r="A531" i="2"/>
  <c r="A530" i="2"/>
  <c r="A896" i="2"/>
  <c r="A895" i="2"/>
  <c r="A289" i="2"/>
  <c r="A288" i="2"/>
  <c r="A287" i="2"/>
  <c r="A286" i="2"/>
  <c r="A817" i="2"/>
  <c r="A1176" i="2"/>
  <c r="A816" i="2"/>
  <c r="A815" i="2"/>
  <c r="A814" i="2"/>
  <c r="A813" i="2"/>
  <c r="A812" i="2"/>
  <c r="A160" i="2"/>
  <c r="A2820" i="2"/>
  <c r="A1570" i="2"/>
  <c r="A2819" i="2"/>
  <c r="A989" i="2"/>
  <c r="A988" i="2"/>
  <c r="A987" i="2"/>
  <c r="A1475" i="2"/>
  <c r="A1474" i="2"/>
  <c r="A1473" i="2"/>
  <c r="A1472" i="2"/>
  <c r="A1471" i="2"/>
  <c r="A2818" i="2"/>
  <c r="A743" i="2"/>
  <c r="A742" i="2"/>
  <c r="A741" i="2"/>
  <c r="A740" i="2"/>
  <c r="A739" i="2"/>
  <c r="A738" i="2"/>
  <c r="A1304" i="2"/>
  <c r="A1303" i="2"/>
  <c r="A737" i="2"/>
  <c r="A1302" i="2"/>
  <c r="A1301" i="2"/>
  <c r="A1300" i="2"/>
  <c r="A1299" i="2"/>
  <c r="A513" i="2"/>
  <c r="A512" i="2"/>
  <c r="A479" i="2"/>
  <c r="A478" i="2"/>
  <c r="A2341" i="2"/>
  <c r="A477" i="2"/>
  <c r="A2340" i="2"/>
  <c r="A476" i="2"/>
  <c r="A2339" i="2"/>
  <c r="A475" i="2"/>
  <c r="A2817" i="2"/>
  <c r="A867" i="2"/>
  <c r="A866" i="2"/>
  <c r="A865" i="2"/>
  <c r="A864" i="2"/>
  <c r="A863" i="2"/>
  <c r="A2816" i="2"/>
  <c r="A2815" i="2"/>
  <c r="A1348" i="2"/>
  <c r="A1347" i="2"/>
  <c r="A1346" i="2"/>
  <c r="A1345" i="2"/>
  <c r="A1719" i="2"/>
  <c r="A1718" i="2"/>
  <c r="A1344" i="2"/>
  <c r="A1062" i="2"/>
  <c r="A656" i="2"/>
  <c r="A474" i="2"/>
  <c r="A473" i="2"/>
  <c r="A2338" i="2"/>
  <c r="A655" i="2"/>
  <c r="A2814" i="2"/>
  <c r="A654" i="2"/>
  <c r="A472" i="2"/>
  <c r="A471" i="2"/>
  <c r="A2337" i="2"/>
  <c r="A2336" i="2"/>
  <c r="A1862" i="2"/>
  <c r="A1861" i="2"/>
  <c r="A1860" i="2"/>
  <c r="A1859" i="2"/>
  <c r="A1858" i="2"/>
  <c r="A1040" i="2"/>
  <c r="A1039" i="2"/>
  <c r="A1038" i="2"/>
  <c r="A1037" i="2"/>
  <c r="A1648" i="2"/>
  <c r="A1647" i="2"/>
  <c r="A1646" i="2"/>
  <c r="A1036" i="2"/>
  <c r="A1035" i="2"/>
  <c r="A1034" i="2"/>
  <c r="A1645" i="2"/>
  <c r="A1644" i="2"/>
  <c r="A2335" i="2"/>
  <c r="A1643" i="2"/>
  <c r="A1642" i="2"/>
  <c r="A1760" i="2"/>
  <c r="A1759" i="2"/>
  <c r="A2290" i="2"/>
  <c r="A2813" i="2"/>
  <c r="A1962" i="2"/>
  <c r="A2166" i="2"/>
  <c r="A1758" i="2"/>
  <c r="A1757" i="2"/>
  <c r="A2812" i="2"/>
  <c r="A1221" i="2"/>
  <c r="A688" i="2"/>
  <c r="A687" i="2"/>
  <c r="A686" i="2"/>
  <c r="A685" i="2"/>
  <c r="A1220" i="2"/>
  <c r="A208" i="2"/>
  <c r="A207" i="2"/>
  <c r="A1219" i="2"/>
  <c r="A206" i="2"/>
  <c r="A2374" i="2"/>
  <c r="A764" i="2"/>
  <c r="A763" i="2"/>
  <c r="A1934" i="2"/>
  <c r="A2373" i="2"/>
  <c r="A2372" i="2"/>
  <c r="A762" i="2"/>
  <c r="A1641" i="2"/>
  <c r="A1033" i="2"/>
  <c r="A1640" i="2"/>
  <c r="A1032" i="2"/>
  <c r="A1961" i="2"/>
  <c r="A1960" i="2"/>
  <c r="A2165" i="2"/>
  <c r="A2164" i="2"/>
  <c r="A2163" i="2"/>
  <c r="A2162" i="2"/>
  <c r="A1830" i="2"/>
  <c r="A1829" i="2"/>
  <c r="A1828" i="2"/>
  <c r="A2811" i="2"/>
  <c r="A2810" i="2"/>
  <c r="A2809" i="2"/>
  <c r="A2808" i="2"/>
  <c r="A2139" i="2"/>
  <c r="A2138" i="2"/>
  <c r="A2137" i="2"/>
  <c r="A447" i="2"/>
  <c r="A839" i="2"/>
  <c r="A1615" i="2"/>
  <c r="A838" i="2"/>
  <c r="A446" i="2"/>
  <c r="A332" i="2"/>
  <c r="A331" i="2"/>
  <c r="A1912" i="2"/>
  <c r="A1244" i="2"/>
  <c r="A1243" i="2"/>
  <c r="A1242" i="2"/>
  <c r="A1241" i="2"/>
  <c r="A1240" i="2"/>
  <c r="A330" i="2"/>
  <c r="A1911" i="2"/>
  <c r="A1910" i="2"/>
  <c r="A915" i="2"/>
  <c r="A2807" i="2"/>
  <c r="A914" i="2"/>
  <c r="A2806" i="2"/>
  <c r="A2805" i="2"/>
  <c r="A2804" i="2"/>
  <c r="A2803" i="2"/>
  <c r="A913" i="2"/>
  <c r="A912" i="2"/>
  <c r="A911" i="2"/>
  <c r="A2802" i="2"/>
  <c r="A2801" i="2"/>
  <c r="A1801" i="2"/>
  <c r="A1800" i="2"/>
  <c r="A708" i="2"/>
  <c r="A707" i="2"/>
  <c r="A706" i="2"/>
  <c r="A1286" i="2"/>
  <c r="A1285" i="2"/>
  <c r="A1284" i="2"/>
  <c r="A1283" i="2"/>
  <c r="A705" i="2"/>
  <c r="A2067" i="2"/>
  <c r="A704" i="2"/>
  <c r="A608" i="2"/>
  <c r="A1594" i="2"/>
  <c r="A2800" i="2"/>
  <c r="A2247" i="2"/>
  <c r="A2246" i="2"/>
  <c r="A2799" i="2"/>
  <c r="A2798" i="2"/>
  <c r="A2797" i="2"/>
  <c r="A1593" i="2"/>
  <c r="A2245" i="2"/>
  <c r="A1592" i="2"/>
  <c r="A1591" i="2"/>
  <c r="A2244" i="2"/>
  <c r="A2243" i="2"/>
  <c r="A2242" i="2"/>
  <c r="A607" i="2"/>
  <c r="A2224" i="2"/>
  <c r="A2311" i="2"/>
  <c r="A2310" i="2"/>
  <c r="A606" i="2"/>
  <c r="A2309" i="2"/>
  <c r="A227" i="2"/>
  <c r="A226" i="2"/>
  <c r="A225" i="2"/>
  <c r="A1416" i="2"/>
  <c r="A1415" i="2"/>
  <c r="A2066" i="2"/>
  <c r="A2065" i="2"/>
  <c r="A1134" i="2"/>
  <c r="A1133" i="2"/>
  <c r="A1132" i="2"/>
  <c r="A1131" i="2"/>
  <c r="A307" i="2"/>
  <c r="A1742" i="2"/>
  <c r="A1741" i="2"/>
  <c r="A1380" i="2"/>
  <c r="A1379" i="2"/>
  <c r="A1111" i="2"/>
  <c r="A1110" i="2"/>
  <c r="A1109" i="2"/>
  <c r="A1108" i="2"/>
  <c r="A2188" i="2"/>
  <c r="A2187" i="2"/>
  <c r="A2186" i="2"/>
  <c r="A2185" i="2"/>
  <c r="A2184" i="2"/>
  <c r="A1378" i="2"/>
  <c r="A2796" i="2"/>
  <c r="A1986" i="2"/>
  <c r="A2795" i="2"/>
  <c r="A2794" i="2"/>
  <c r="A2793" i="2"/>
  <c r="A1985" i="2"/>
  <c r="A2404" i="2"/>
  <c r="A1086" i="2"/>
  <c r="A1085" i="2"/>
  <c r="A2792" i="2"/>
  <c r="A2403" i="2"/>
  <c r="A1524" i="2"/>
  <c r="A1523" i="2"/>
  <c r="A2791" i="2"/>
  <c r="A2790" i="2"/>
  <c r="A1152" i="2"/>
  <c r="A2789" i="2"/>
  <c r="A2788" i="2"/>
  <c r="A2787" i="2"/>
  <c r="A2786" i="2"/>
  <c r="A1151" i="2"/>
  <c r="A2785" i="2"/>
  <c r="A1548" i="2"/>
  <c r="A1547" i="2"/>
  <c r="A1546" i="2"/>
  <c r="A1545" i="2"/>
  <c r="A1544" i="2"/>
  <c r="A1543" i="2"/>
  <c r="A2784" i="2"/>
  <c r="A788" i="2"/>
  <c r="A2783" i="2"/>
  <c r="A2782" i="2"/>
  <c r="A1264" i="2"/>
  <c r="A1448" i="2"/>
  <c r="A939" i="2"/>
  <c r="A938" i="2"/>
  <c r="A937" i="2"/>
  <c r="A936" i="2"/>
  <c r="A2781" i="2"/>
  <c r="A1447" i="2"/>
  <c r="A2780" i="2"/>
  <c r="A2779" i="2"/>
  <c r="A2778" i="2"/>
  <c r="A637" i="2"/>
  <c r="A636" i="2"/>
  <c r="A2777" i="2"/>
  <c r="A2776" i="2"/>
  <c r="A2775" i="2"/>
  <c r="A2774" i="2"/>
  <c r="A2773" i="2"/>
  <c r="A2772" i="2"/>
  <c r="A635" i="2"/>
  <c r="A634" i="2"/>
  <c r="A2771" i="2"/>
  <c r="A633" i="2"/>
  <c r="A37" i="2"/>
  <c r="A375" i="2"/>
  <c r="A374" i="2"/>
  <c r="A373" i="2"/>
  <c r="A1361" i="2"/>
  <c r="A1360" i="2"/>
  <c r="A1359" i="2"/>
  <c r="A2018" i="2"/>
  <c r="A2770" i="2"/>
  <c r="A1446" i="2"/>
  <c r="A2769" i="2"/>
  <c r="A1614" i="2"/>
  <c r="A1691" i="2"/>
  <c r="A1740" i="2"/>
  <c r="A2289" i="2"/>
  <c r="A2768" i="2"/>
  <c r="A128" i="2"/>
  <c r="A1009" i="2"/>
  <c r="A2241" i="2"/>
  <c r="A1107" i="2"/>
  <c r="A1106" i="2"/>
  <c r="A1105" i="2"/>
  <c r="A2240" i="2"/>
  <c r="A2767" i="2"/>
  <c r="A894" i="2"/>
  <c r="A285" i="2"/>
  <c r="A893" i="2"/>
  <c r="A1668" i="2"/>
  <c r="A1399" i="2"/>
  <c r="A159" i="2"/>
  <c r="A284" i="2"/>
  <c r="A511" i="2"/>
  <c r="A510" i="2"/>
  <c r="A158" i="2"/>
  <c r="A283" i="2"/>
  <c r="A2766" i="2"/>
  <c r="A509" i="2"/>
  <c r="A935" i="2"/>
  <c r="A348" i="2"/>
  <c r="A1799" i="2"/>
  <c r="A1667" i="2"/>
  <c r="A157" i="2"/>
  <c r="A1959" i="2"/>
  <c r="A787" i="2"/>
  <c r="A2371" i="2"/>
  <c r="A964" i="2"/>
  <c r="A2765" i="2"/>
  <c r="A2161" i="2"/>
  <c r="A2764" i="2"/>
  <c r="A1414" i="2"/>
  <c r="A1239" i="2"/>
  <c r="A1984" i="2"/>
  <c r="A2223" i="2"/>
  <c r="A2763" i="2"/>
  <c r="A1084" i="2"/>
  <c r="A1130" i="2"/>
  <c r="A396" i="2"/>
  <c r="A552" i="2"/>
  <c r="A60" i="2"/>
  <c r="A470" i="2"/>
  <c r="A1150" i="2"/>
  <c r="A2762" i="2"/>
  <c r="A1198" i="2"/>
  <c r="A84" i="2"/>
  <c r="A156" i="2"/>
  <c r="A2761" i="2"/>
  <c r="A420" i="2"/>
  <c r="A1197" i="2"/>
  <c r="A469" i="2"/>
  <c r="A1129" i="2"/>
  <c r="A419" i="2"/>
  <c r="A2760" i="2"/>
  <c r="A2263" i="2"/>
  <c r="A2759" i="2"/>
  <c r="A2160" i="2"/>
  <c r="A1933" i="2"/>
  <c r="A1756" i="2"/>
  <c r="A2758" i="2"/>
  <c r="A2757" i="2"/>
  <c r="A605" i="2"/>
  <c r="A205" i="2"/>
  <c r="A2756" i="2"/>
  <c r="A1445" i="2"/>
  <c r="A2755" i="2"/>
  <c r="A418" i="2"/>
  <c r="A445" i="2"/>
  <c r="A204" i="2"/>
  <c r="A703" i="2"/>
  <c r="A583" i="2"/>
  <c r="A963" i="2"/>
  <c r="A177" i="2"/>
  <c r="A1958" i="2"/>
  <c r="A9" i="2"/>
  <c r="A155" i="2"/>
  <c r="A604" i="2"/>
  <c r="A444" i="2"/>
  <c r="A2086" i="2"/>
  <c r="A2370" i="2"/>
  <c r="A1196" i="2"/>
  <c r="A2754" i="2"/>
  <c r="A2753" i="2"/>
  <c r="A684" i="2"/>
  <c r="A2752" i="2"/>
  <c r="A2751" i="2"/>
  <c r="A2750" i="2"/>
  <c r="A2749" i="2"/>
  <c r="A2017" i="2"/>
  <c r="A1613" i="2"/>
  <c r="A2016" i="2"/>
  <c r="A224" i="2"/>
  <c r="A223" i="2"/>
  <c r="A2748" i="2"/>
  <c r="A1666" i="2"/>
  <c r="A2183" i="2"/>
  <c r="A2747" i="2"/>
  <c r="A2746" i="2"/>
  <c r="A2745" i="2"/>
  <c r="A962" i="2"/>
  <c r="A603" i="2"/>
  <c r="A1298" i="2"/>
  <c r="A2744" i="2"/>
  <c r="A811" i="2"/>
  <c r="A1470" i="2"/>
  <c r="A632" i="2"/>
  <c r="A582" i="2"/>
  <c r="A417" i="2"/>
  <c r="A1061" i="2"/>
  <c r="A2743" i="2"/>
  <c r="A176" i="2"/>
  <c r="A2742" i="2"/>
  <c r="A257" i="2"/>
  <c r="A106" i="2"/>
  <c r="A551" i="2"/>
  <c r="A2741" i="2"/>
  <c r="A1263" i="2"/>
  <c r="A2740" i="2"/>
  <c r="A83" i="2"/>
  <c r="A82" i="2"/>
  <c r="A1857" i="2"/>
  <c r="A2739" i="2"/>
  <c r="A1690" i="2"/>
  <c r="A36" i="2"/>
  <c r="A2262" i="2"/>
  <c r="A59" i="2"/>
  <c r="A1104" i="2"/>
  <c r="A2738" i="2"/>
  <c r="A203" i="2"/>
  <c r="A810" i="2"/>
  <c r="A1856" i="2"/>
  <c r="A736" i="2"/>
  <c r="A2737" i="2"/>
  <c r="A2112" i="2"/>
  <c r="A631" i="2"/>
  <c r="A1262" i="2"/>
  <c r="A2736" i="2"/>
  <c r="A1261" i="2"/>
  <c r="A1798" i="2"/>
  <c r="A2288" i="2"/>
  <c r="A2735" i="2"/>
  <c r="A416" i="2"/>
  <c r="A58" i="2"/>
  <c r="A1755" i="2"/>
  <c r="A1522" i="2"/>
  <c r="A1413" i="2"/>
  <c r="A2734" i="2"/>
  <c r="A2733" i="2"/>
  <c r="A550" i="2"/>
  <c r="A2732" i="2"/>
  <c r="A2287" i="2"/>
  <c r="A2731" i="2"/>
  <c r="A1282" i="2"/>
  <c r="A2730" i="2"/>
  <c r="A986" i="2"/>
  <c r="A415" i="2"/>
  <c r="A2334" i="2"/>
  <c r="A2729" i="2"/>
  <c r="A910" i="2"/>
  <c r="A630" i="2"/>
  <c r="A256" i="2"/>
  <c r="A683" i="2"/>
  <c r="A1776" i="2"/>
  <c r="A175" i="2"/>
  <c r="A2728" i="2"/>
  <c r="A2286" i="2"/>
  <c r="A508" i="2"/>
  <c r="A2285" i="2"/>
  <c r="A1717" i="2"/>
  <c r="A2727" i="2"/>
  <c r="A862" i="2"/>
  <c r="A2726" i="2"/>
  <c r="A934" i="2"/>
  <c r="A2725" i="2"/>
  <c r="A2064" i="2"/>
  <c r="A653" i="2"/>
  <c r="A719" i="2"/>
  <c r="A395" i="2"/>
  <c r="A2724" i="2"/>
  <c r="A1827" i="2"/>
  <c r="A1639" i="2"/>
  <c r="A2723" i="2"/>
  <c r="A602" i="2"/>
  <c r="A2722" i="2"/>
  <c r="A1260" i="2"/>
  <c r="A549" i="2"/>
  <c r="A2261" i="2"/>
  <c r="A548" i="2"/>
  <c r="A1495" i="2"/>
  <c r="A1297" i="2"/>
  <c r="A2721" i="2"/>
  <c r="A529" i="2"/>
  <c r="A1521" i="2"/>
  <c r="A2720" i="2"/>
  <c r="A652" i="2"/>
  <c r="A702" i="2"/>
  <c r="A2719" i="2"/>
  <c r="A2718" i="2"/>
  <c r="A2717" i="2"/>
  <c r="A2716" i="2"/>
  <c r="A2715" i="2"/>
  <c r="A2714" i="2"/>
  <c r="A2713" i="2"/>
  <c r="A2712" i="2"/>
  <c r="A2711" i="2"/>
  <c r="A2710" i="2"/>
  <c r="A2709" i="2"/>
  <c r="A2708" i="2"/>
  <c r="A2707" i="2"/>
  <c r="A2706" i="2"/>
  <c r="A2705" i="2"/>
  <c r="A2704" i="2"/>
  <c r="A2703" i="2"/>
  <c r="A2702" i="2"/>
  <c r="A2701" i="2"/>
  <c r="A2700" i="2"/>
  <c r="A2699" i="2"/>
  <c r="A2698" i="2"/>
  <c r="A2697" i="2"/>
  <c r="A2696" i="2"/>
  <c r="A2695" i="2"/>
  <c r="A2694" i="2"/>
  <c r="A2693" i="2"/>
  <c r="A2692" i="2"/>
  <c r="A2691" i="2"/>
  <c r="A2690" i="2"/>
  <c r="A2689" i="2"/>
  <c r="A2688" i="2"/>
  <c r="A2687" i="2"/>
  <c r="A2686" i="2"/>
  <c r="A2685" i="2"/>
  <c r="A2684" i="2"/>
  <c r="A2683" i="2"/>
  <c r="A2682" i="2"/>
  <c r="A2681" i="2"/>
  <c r="A1775" i="2"/>
  <c r="A282" i="2"/>
  <c r="A2333" i="2"/>
  <c r="A347" i="2"/>
  <c r="A1149" i="2"/>
  <c r="A2680" i="2"/>
  <c r="A2202" i="2"/>
  <c r="A1689" i="2"/>
  <c r="A1103" i="2"/>
  <c r="A735" i="2"/>
  <c r="A2679" i="2"/>
  <c r="A718" i="2"/>
  <c r="A2040" i="2"/>
  <c r="A2015" i="2"/>
  <c r="A2678" i="2"/>
  <c r="A2677" i="2"/>
  <c r="A2676" i="2"/>
  <c r="A547" i="2"/>
  <c r="A1665" i="2"/>
  <c r="A2675" i="2"/>
  <c r="A2222" i="2"/>
  <c r="A701" i="2"/>
  <c r="A174" i="2"/>
  <c r="A8" i="2"/>
  <c r="A2674" i="2"/>
  <c r="A1296" i="2"/>
  <c r="A1469" i="2"/>
  <c r="A2673" i="2"/>
  <c r="A1259" i="2"/>
  <c r="A1797" i="2"/>
  <c r="A2672" i="2"/>
  <c r="A2671" i="2"/>
  <c r="A651" i="2"/>
  <c r="A2670" i="2"/>
  <c r="A1060" i="2"/>
  <c r="A2669" i="2"/>
  <c r="A2668" i="2"/>
  <c r="A2369" i="2"/>
  <c r="A2308" i="2"/>
  <c r="A2667" i="2"/>
  <c r="A2666" i="2"/>
  <c r="A2665" i="2"/>
  <c r="A2664" i="2"/>
  <c r="A2663" i="2"/>
  <c r="A2662" i="2"/>
  <c r="A127" i="2"/>
  <c r="A528" i="2"/>
  <c r="A1638" i="2"/>
  <c r="A2661" i="2"/>
  <c r="A2660" i="2"/>
  <c r="A2659" i="2"/>
  <c r="A507" i="2"/>
  <c r="A2182" i="2"/>
  <c r="A2658" i="2"/>
  <c r="A372" i="2"/>
  <c r="A1377" i="2"/>
  <c r="A909" i="2"/>
  <c r="A1083" i="2"/>
  <c r="A2657" i="2"/>
  <c r="A2656" i="2"/>
  <c r="A2159" i="2"/>
  <c r="A1754" i="2"/>
  <c r="A154" i="2"/>
  <c r="A329" i="2"/>
  <c r="A2655" i="2"/>
  <c r="A1716" i="2"/>
  <c r="A1612" i="2"/>
  <c r="A786" i="2"/>
  <c r="A1128" i="2"/>
  <c r="A1685" i="2"/>
  <c r="A1412" i="2"/>
  <c r="A1343" i="2"/>
  <c r="A2136" i="2"/>
  <c r="A105" i="2"/>
  <c r="A985" i="2"/>
  <c r="A2654" i="2"/>
  <c r="A837" i="2"/>
  <c r="A81" i="2"/>
  <c r="A1983" i="2"/>
  <c r="A581" i="2"/>
  <c r="A1957" i="2"/>
  <c r="A1569" i="2"/>
  <c r="A2653" i="2"/>
  <c r="A753" i="2"/>
  <c r="A2652" i="2"/>
  <c r="A2651" i="2"/>
  <c r="A1459" i="2"/>
  <c r="A1433" i="2"/>
  <c r="A1369" i="2"/>
  <c r="A1398" i="2"/>
  <c r="A306" i="2"/>
  <c r="A2650" i="2"/>
  <c r="A2649" i="2"/>
  <c r="A2648" i="2"/>
  <c r="A2647" i="2"/>
  <c r="A2284" i="2"/>
  <c r="A1855" i="2"/>
  <c r="A809" i="2"/>
  <c r="A761" i="2"/>
  <c r="A601" i="2"/>
  <c r="A2646" i="2"/>
  <c r="A2645" i="2"/>
  <c r="A2644" i="2"/>
  <c r="A2643" i="2"/>
  <c r="A1444" i="2"/>
  <c r="A1031" i="2"/>
  <c r="A57" i="2"/>
  <c r="A1494" i="2"/>
  <c r="A2063" i="2"/>
  <c r="A1358" i="2"/>
  <c r="A1542" i="2"/>
  <c r="A2642" i="2"/>
  <c r="A1883" i="2"/>
  <c r="A255" i="2"/>
  <c r="A1195" i="2"/>
  <c r="A1826" i="2"/>
  <c r="A2641" i="2"/>
  <c r="A2640" i="2"/>
  <c r="A2639" i="2"/>
  <c r="A2402" i="2"/>
  <c r="A1932" i="2"/>
  <c r="A892" i="2"/>
  <c r="A1520" i="2"/>
  <c r="A1175" i="2"/>
  <c r="A1281" i="2"/>
  <c r="A394" i="2"/>
  <c r="A240" i="2"/>
  <c r="A2638" i="2"/>
  <c r="A2260" i="2"/>
  <c r="A629" i="2"/>
  <c r="A2239" i="2"/>
  <c r="A1238" i="2"/>
  <c r="A2637" i="2"/>
  <c r="A1909" i="2"/>
  <c r="A1739" i="2"/>
  <c r="A2636" i="2"/>
  <c r="A961" i="2"/>
  <c r="A1008" i="2"/>
  <c r="A933" i="2"/>
  <c r="A222" i="2"/>
  <c r="A2635" i="2"/>
  <c r="A2111" i="2"/>
  <c r="A1590" i="2"/>
  <c r="A1323" i="2"/>
  <c r="A35" i="2"/>
  <c r="A861" i="2"/>
  <c r="A2634" i="2"/>
  <c r="A2633" i="2"/>
  <c r="A2632" i="2"/>
  <c r="A2085" i="2"/>
  <c r="A202" i="2"/>
  <c r="A2631" i="2"/>
  <c r="A2630" i="2"/>
  <c r="A2629" i="2"/>
  <c r="A1493" i="2"/>
  <c r="A1611" i="2"/>
  <c r="A443" i="2"/>
  <c r="A527" i="2"/>
  <c r="A1322" i="2"/>
  <c r="A734" i="2"/>
  <c r="A1397" i="2"/>
  <c r="A2628" i="2"/>
  <c r="A580" i="2"/>
  <c r="A2627" i="2"/>
  <c r="A1174" i="2"/>
  <c r="A281" i="2"/>
  <c r="A1715" i="2"/>
  <c r="A1411" i="2"/>
  <c r="A733" i="2"/>
  <c r="A2626" i="2"/>
  <c r="A2201" i="2"/>
  <c r="A2332" i="2"/>
  <c r="A1059" i="2"/>
  <c r="A2625" i="2"/>
  <c r="A682" i="2"/>
  <c r="A1882" i="2"/>
  <c r="A2624" i="2"/>
  <c r="A506" i="2"/>
  <c r="A414" i="2"/>
  <c r="A254" i="2"/>
  <c r="A1082" i="2"/>
  <c r="A1492" i="2"/>
  <c r="A1127" i="2"/>
  <c r="A2623" i="2"/>
  <c r="A2158" i="2"/>
  <c r="A7" i="2"/>
  <c r="A2368" i="2"/>
  <c r="A2401" i="2"/>
  <c r="A2367" i="2"/>
  <c r="A1194" i="2"/>
  <c r="A2366" i="2"/>
  <c r="A2622" i="2"/>
  <c r="A1664" i="2"/>
  <c r="A2621" i="2"/>
  <c r="A2307" i="2"/>
  <c r="A1982" i="2"/>
  <c r="A1854" i="2"/>
  <c r="A1030" i="2"/>
  <c r="A2620" i="2"/>
  <c r="A1102" i="2"/>
  <c r="A1007" i="2"/>
  <c r="A1342" i="2"/>
  <c r="A2619" i="2"/>
  <c r="A2238" i="2"/>
  <c r="A2618" i="2"/>
  <c r="A2617" i="2"/>
  <c r="A546" i="2"/>
  <c r="A2110" i="2"/>
  <c r="A2616" i="2"/>
  <c r="A2615" i="2"/>
  <c r="A1610" i="2"/>
  <c r="A1568" i="2"/>
  <c r="A960" i="2"/>
  <c r="A1443" i="2"/>
  <c r="A891" i="2"/>
  <c r="A2306" i="2"/>
  <c r="A2365" i="2"/>
  <c r="A1663" i="2"/>
  <c r="A890" i="2"/>
  <c r="A328" i="2"/>
  <c r="A2221" i="2"/>
  <c r="A327" i="2"/>
  <c r="A1589" i="2"/>
  <c r="A860" i="2"/>
  <c r="A1468" i="2"/>
  <c r="A1467" i="2"/>
  <c r="A1006" i="2"/>
  <c r="A732" i="2"/>
  <c r="A2614" i="2"/>
  <c r="A2613" i="2"/>
  <c r="A1005" i="2"/>
  <c r="A1004" i="2"/>
  <c r="A468" i="2"/>
  <c r="A2200" i="2"/>
  <c r="A2014" i="2"/>
  <c r="A600" i="2"/>
  <c r="A1753" i="2"/>
  <c r="A731" i="2"/>
  <c r="A1466" i="2"/>
  <c r="A2331" i="2"/>
  <c r="A2039" i="2"/>
  <c r="A2305" i="2"/>
  <c r="A1081" i="2"/>
  <c r="A2084" i="2"/>
  <c r="A2612" i="2"/>
  <c r="A2611" i="2"/>
  <c r="A1738" i="2"/>
  <c r="A153" i="2"/>
  <c r="A1080" i="2"/>
  <c r="A785" i="2"/>
  <c r="A34" i="2"/>
  <c r="A2610" i="2"/>
  <c r="A2609" i="2"/>
  <c r="A1442" i="2"/>
  <c r="A1981" i="2"/>
  <c r="A628" i="2"/>
  <c r="A1258" i="2"/>
  <c r="A2038" i="2"/>
  <c r="A2083" i="2"/>
  <c r="A221" i="2"/>
  <c r="A1341" i="2"/>
  <c r="A1441" i="2"/>
  <c r="A280" i="2"/>
  <c r="A2608" i="2"/>
  <c r="A1376" i="2"/>
  <c r="A126" i="2"/>
  <c r="A1541" i="2"/>
  <c r="A1173" i="2"/>
  <c r="A125" i="2"/>
  <c r="A56" i="2"/>
  <c r="A1295" i="2"/>
  <c r="A2013" i="2"/>
  <c r="A1688" i="2"/>
  <c r="A1853" i="2"/>
  <c r="A1796" i="2"/>
  <c r="A2607" i="2"/>
  <c r="A442" i="2"/>
  <c r="A467" i="2"/>
  <c r="A526" i="2"/>
  <c r="A1519" i="2"/>
  <c r="A1079" i="2"/>
  <c r="A932" i="2"/>
  <c r="A1321" i="2"/>
  <c r="A1567" i="2"/>
  <c r="A1825" i="2"/>
  <c r="A1101" i="2"/>
  <c r="A1637" i="2"/>
  <c r="A808" i="2"/>
  <c r="A2157" i="2"/>
  <c r="A2606" i="2"/>
  <c r="A1752" i="2"/>
  <c r="A2605" i="2"/>
  <c r="A1518" i="2"/>
  <c r="A1340" i="2"/>
  <c r="A505" i="2"/>
  <c r="A784" i="2"/>
  <c r="A2181" i="2"/>
  <c r="A1931" i="2"/>
  <c r="A2283" i="2"/>
  <c r="A1440" i="2"/>
  <c r="A104" i="2"/>
  <c r="A1172" i="2"/>
  <c r="A2180" i="2"/>
  <c r="A2237" i="2"/>
  <c r="A2604" i="2"/>
  <c r="A33" i="2"/>
  <c r="A1566" i="2"/>
  <c r="A279" i="2"/>
  <c r="A1320" i="2"/>
  <c r="A326" i="2"/>
  <c r="A55" i="2"/>
  <c r="A1609" i="2"/>
  <c r="A1795" i="2"/>
  <c r="A2135" i="2"/>
  <c r="A2603" i="2"/>
  <c r="A1396" i="2"/>
  <c r="A325" i="2"/>
  <c r="A2220" i="2"/>
  <c r="A1956" i="2"/>
  <c r="A2602" i="2"/>
  <c r="A2062" i="2"/>
  <c r="A681" i="2"/>
  <c r="A2400" i="2"/>
  <c r="A2364" i="2"/>
  <c r="A545" i="2"/>
  <c r="A1714" i="2"/>
  <c r="A1237" i="2"/>
  <c r="A544" i="2"/>
  <c r="A1171" i="2"/>
  <c r="A54" i="2"/>
  <c r="A1930" i="2"/>
  <c r="A1395" i="2"/>
  <c r="A2601" i="2"/>
  <c r="A1824" i="2"/>
  <c r="A2109" i="2"/>
  <c r="A393" i="2"/>
  <c r="A392" i="2"/>
  <c r="A124" i="2"/>
  <c r="A2600" i="2"/>
  <c r="A2599" i="2"/>
  <c r="A2282" i="2"/>
  <c r="A1170" i="2"/>
  <c r="A836" i="2"/>
  <c r="A2598" i="2"/>
  <c r="A1058" i="2"/>
  <c r="A2304" i="2"/>
  <c r="A2597" i="2"/>
  <c r="A579" i="2"/>
  <c r="A2596" i="2"/>
  <c r="A346" i="2"/>
  <c r="A2595" i="2"/>
  <c r="A2594" i="2"/>
  <c r="A1294" i="2"/>
  <c r="A2593" i="2"/>
  <c r="A371" i="2"/>
  <c r="A2592" i="2"/>
  <c r="A760" i="2"/>
  <c r="A1375" i="2"/>
  <c r="A441" i="2"/>
  <c r="A1280" i="2"/>
  <c r="A908" i="2"/>
  <c r="A1491" i="2"/>
  <c r="A650" i="2"/>
  <c r="A1823" i="2"/>
  <c r="A2591" i="2"/>
  <c r="A2590" i="2"/>
  <c r="A2589" i="2"/>
  <c r="A907" i="2"/>
  <c r="A859" i="2"/>
  <c r="A2588" i="2"/>
  <c r="A324" i="2"/>
  <c r="A906" i="2"/>
  <c r="A1636" i="2"/>
  <c r="A1078" i="2"/>
  <c r="A2587" i="2"/>
  <c r="A1003" i="2"/>
  <c r="A2586" i="2"/>
  <c r="A345" i="2"/>
  <c r="A1236" i="2"/>
  <c r="A807" i="2"/>
  <c r="A1077" i="2"/>
  <c r="A2585" i="2"/>
  <c r="A2584" i="2"/>
  <c r="A2303" i="2"/>
  <c r="A2037" i="2"/>
  <c r="A440" i="2"/>
  <c r="A2259" i="2"/>
  <c r="A2061" i="2"/>
  <c r="A700" i="2"/>
  <c r="A80" i="2"/>
  <c r="A1635" i="2"/>
  <c r="A1852" i="2"/>
  <c r="A2583" i="2"/>
  <c r="A889" i="2"/>
  <c r="A1465" i="2"/>
  <c r="A2156" i="2"/>
  <c r="A1169" i="2"/>
  <c r="A1057" i="2"/>
  <c r="A305" i="2"/>
  <c r="A1193" i="2"/>
  <c r="A253" i="2"/>
  <c r="A888" i="2"/>
  <c r="A2582" i="2"/>
  <c r="A1608" i="2"/>
  <c r="A1980" i="2"/>
  <c r="A1458" i="2"/>
  <c r="A1908" i="2"/>
  <c r="A2581" i="2"/>
  <c r="A2580" i="2"/>
  <c r="A2579" i="2"/>
  <c r="A2578" i="2"/>
  <c r="A1432" i="2"/>
  <c r="A1168" i="2"/>
  <c r="A2577" i="2"/>
  <c r="A1634" i="2"/>
  <c r="A2302" i="2"/>
  <c r="A103" i="2"/>
  <c r="A1565" i="2"/>
  <c r="A1881" i="2"/>
  <c r="A1100" i="2"/>
  <c r="A1751" i="2"/>
  <c r="A959" i="2"/>
  <c r="A2576" i="2"/>
  <c r="A2575" i="2"/>
  <c r="A2574" i="2"/>
  <c r="A1929" i="2"/>
  <c r="A2573" i="2"/>
  <c r="A1907" i="2"/>
  <c r="A323" i="2"/>
  <c r="A53" i="2"/>
  <c r="A1737" i="2"/>
  <c r="A201" i="2"/>
  <c r="A2572" i="2"/>
  <c r="A439" i="2"/>
  <c r="A2571" i="2"/>
  <c r="A835" i="2"/>
  <c r="A1851" i="2"/>
  <c r="A102" i="2"/>
  <c r="A79" i="2"/>
  <c r="A806" i="2"/>
  <c r="A1490" i="2"/>
  <c r="A2570" i="2"/>
  <c r="A2569" i="2"/>
  <c r="A2568" i="2"/>
  <c r="A649" i="2"/>
  <c r="A2567" i="2"/>
  <c r="A1750" i="2"/>
  <c r="A905" i="2"/>
  <c r="A2134" i="2"/>
  <c r="A2236" i="2"/>
  <c r="A6" i="2"/>
  <c r="A2566" i="2"/>
  <c r="A1257" i="2"/>
  <c r="A2399" i="2"/>
  <c r="A200" i="2"/>
  <c r="A1218" i="2"/>
  <c r="A391" i="2"/>
  <c r="A1928" i="2"/>
  <c r="A1633" i="2"/>
  <c r="A1564" i="2"/>
  <c r="A783" i="2"/>
  <c r="A680" i="2"/>
  <c r="A152" i="2"/>
  <c r="A322" i="2"/>
  <c r="A2281" i="2"/>
  <c r="A834" i="2"/>
  <c r="A2565" i="2"/>
  <c r="A1822" i="2"/>
  <c r="A1464" i="2"/>
  <c r="A2564" i="2"/>
  <c r="A1563" i="2"/>
  <c r="A1607" i="2"/>
  <c r="A2179" i="2"/>
  <c r="A1906" i="2"/>
  <c r="A805" i="2"/>
  <c r="A1339" i="2"/>
  <c r="A2563" i="2"/>
  <c r="A2012" i="2"/>
  <c r="A1821" i="2"/>
  <c r="A679" i="2"/>
  <c r="A984" i="2"/>
  <c r="A1540" i="2"/>
  <c r="A2562" i="2"/>
  <c r="A2155" i="2"/>
  <c r="A1588" i="2"/>
  <c r="A2561" i="2"/>
  <c r="A2560" i="2"/>
  <c r="A2559" i="2"/>
  <c r="A782" i="2"/>
  <c r="A2330" i="2"/>
  <c r="A1713" i="2"/>
  <c r="A2558" i="2"/>
  <c r="A2557" i="2"/>
  <c r="A2280" i="2"/>
  <c r="A466" i="2"/>
  <c r="A1606" i="2"/>
  <c r="A648" i="2"/>
  <c r="A904" i="2"/>
  <c r="A699" i="2"/>
  <c r="A1517" i="2"/>
  <c r="A1662" i="2"/>
  <c r="A2556" i="2"/>
  <c r="A781" i="2"/>
  <c r="A2555" i="2"/>
  <c r="A2554" i="2"/>
  <c r="A252" i="2"/>
  <c r="A438" i="2"/>
  <c r="A2398" i="2"/>
  <c r="A101" i="2"/>
  <c r="A1126" i="2"/>
  <c r="A1774" i="2"/>
  <c r="A983" i="2"/>
  <c r="A2553" i="2"/>
  <c r="A2552" i="2"/>
  <c r="A1125" i="2"/>
  <c r="A958" i="2"/>
  <c r="A1439" i="2"/>
  <c r="A2551" i="2"/>
  <c r="A2550" i="2"/>
  <c r="A1002" i="2"/>
  <c r="A1880" i="2"/>
  <c r="A2549" i="2"/>
  <c r="A780" i="2"/>
  <c r="A370" i="2"/>
  <c r="A1684" i="2"/>
  <c r="A1820" i="2"/>
  <c r="A2548" i="2"/>
  <c r="A759" i="2"/>
  <c r="A2547" i="2"/>
  <c r="A1794" i="2"/>
  <c r="A2546" i="2"/>
  <c r="A251" i="2"/>
  <c r="A1167" i="2"/>
  <c r="A1539" i="2"/>
  <c r="A504" i="2"/>
  <c r="A1357" i="2"/>
  <c r="A2545" i="2"/>
  <c r="A1463" i="2"/>
  <c r="A2544" i="2"/>
  <c r="A503" i="2"/>
  <c r="A2543" i="2"/>
  <c r="A321" i="2"/>
  <c r="A1374" i="2"/>
  <c r="A278" i="2"/>
  <c r="A578" i="2"/>
  <c r="A1410" i="2"/>
  <c r="A1235" i="2"/>
  <c r="A1338" i="2"/>
  <c r="A2133" i="2"/>
  <c r="A2542" i="2"/>
  <c r="A1736" i="2"/>
  <c r="A1955" i="2"/>
  <c r="A32" i="2"/>
  <c r="A1735" i="2"/>
  <c r="A1056" i="2"/>
  <c r="A78" i="2"/>
  <c r="A1337" i="2"/>
  <c r="A320" i="2"/>
  <c r="A2541" i="2"/>
  <c r="A804" i="2"/>
  <c r="A678" i="2"/>
  <c r="A100" i="2"/>
  <c r="A2540" i="2"/>
  <c r="A2539" i="2"/>
  <c r="A2538" i="2"/>
  <c r="A1793" i="2"/>
  <c r="A833" i="2"/>
  <c r="A957" i="2"/>
  <c r="A1632" i="2"/>
  <c r="A698" i="2"/>
  <c r="A758" i="2"/>
  <c r="A2537" i="2"/>
  <c r="A2536" i="2"/>
  <c r="A1438" i="2"/>
  <c r="A858" i="2"/>
  <c r="A1538" i="2"/>
  <c r="A647" i="2"/>
  <c r="A2535" i="2"/>
  <c r="A99" i="2"/>
  <c r="A2534" i="2"/>
  <c r="A1905" i="2"/>
  <c r="A1661" i="2"/>
  <c r="A1148" i="2"/>
  <c r="A1124" i="2"/>
  <c r="A1792" i="2"/>
  <c r="A2533" i="2"/>
  <c r="A982" i="2"/>
  <c r="A2532" i="2"/>
  <c r="A730" i="2"/>
  <c r="A832" i="2"/>
  <c r="A1373" i="2"/>
  <c r="A2397" i="2"/>
  <c r="A1712" i="2"/>
  <c r="A2531" i="2"/>
  <c r="A831" i="2"/>
  <c r="A1605" i="2"/>
  <c r="A77" i="2"/>
  <c r="A1979" i="2"/>
  <c r="A2530" i="2"/>
  <c r="A577" i="2"/>
  <c r="A1879" i="2"/>
  <c r="A2154" i="2"/>
  <c r="A1954" i="2"/>
  <c r="A390" i="2"/>
  <c r="A1319" i="2"/>
  <c r="A830" i="2"/>
  <c r="A2529" i="2"/>
  <c r="A576" i="2"/>
  <c r="A1562" i="2"/>
  <c r="A1409" i="2"/>
  <c r="A525" i="2"/>
  <c r="A2528" i="2"/>
  <c r="A2527" i="2"/>
  <c r="A829" i="2"/>
  <c r="A1711" i="2"/>
  <c r="A2526" i="2"/>
  <c r="A2525" i="2"/>
  <c r="A1791" i="2"/>
  <c r="A752" i="2"/>
  <c r="A1394" i="2"/>
  <c r="A2524" i="2"/>
  <c r="A2523" i="2"/>
  <c r="A304" i="2"/>
  <c r="A2522" i="2"/>
  <c r="A1147" i="2"/>
  <c r="A52" i="2"/>
  <c r="A123" i="2"/>
  <c r="A2036" i="2"/>
  <c r="A2082" i="2"/>
  <c r="A2521" i="2"/>
  <c r="A2520" i="2"/>
  <c r="A803" i="2"/>
  <c r="A646" i="2"/>
  <c r="A2519" i="2"/>
  <c r="A1878" i="2"/>
  <c r="A2518" i="2"/>
  <c r="A303" i="2"/>
  <c r="A1393" i="2"/>
  <c r="A1293" i="2"/>
  <c r="A2517" i="2"/>
  <c r="A1292" i="2"/>
  <c r="A1029" i="2"/>
  <c r="A2279" i="2"/>
  <c r="A2516" i="2"/>
  <c r="A1850" i="2"/>
  <c r="A1256" i="2"/>
  <c r="A2515" i="2"/>
  <c r="A802" i="2"/>
  <c r="A1055" i="2"/>
  <c r="A1904" i="2"/>
  <c r="A98" i="2"/>
  <c r="A757" i="2"/>
  <c r="A1192" i="2"/>
  <c r="A1234" i="2"/>
  <c r="A1903" i="2"/>
  <c r="A1255" i="2"/>
  <c r="A1254" i="2"/>
  <c r="A779" i="2"/>
  <c r="A5" i="2"/>
  <c r="A1489" i="2"/>
  <c r="A1146" i="2"/>
  <c r="A1191" i="2"/>
  <c r="A1927" i="2"/>
  <c r="A344" i="2"/>
  <c r="A2219" i="2"/>
  <c r="A2011" i="2"/>
  <c r="A199" i="2"/>
  <c r="A31" i="2"/>
  <c r="A543" i="2"/>
  <c r="A2108" i="2"/>
  <c r="A857" i="2"/>
  <c r="A931" i="2"/>
  <c r="A756" i="2"/>
  <c r="A2514" i="2"/>
  <c r="A76" i="2"/>
  <c r="A2081" i="2"/>
  <c r="A1516" i="2"/>
  <c r="A599" i="2"/>
  <c r="A1902" i="2"/>
  <c r="A2513" i="2"/>
  <c r="A1001" i="2"/>
  <c r="A1166" i="2"/>
  <c r="A1849" i="2"/>
  <c r="A1978" i="2"/>
  <c r="A220" i="2"/>
  <c r="A2512" i="2"/>
  <c r="A645" i="2"/>
  <c r="A97" i="2"/>
  <c r="A2511" i="2"/>
  <c r="A2510" i="2"/>
  <c r="A2080" i="2"/>
  <c r="A1488" i="2"/>
  <c r="A1660" i="2"/>
  <c r="A778" i="2"/>
  <c r="A2199" i="2"/>
  <c r="A2509" i="2"/>
  <c r="A1710" i="2"/>
  <c r="A2508" i="2"/>
  <c r="A2258" i="2"/>
  <c r="A729" i="2"/>
  <c r="A2507" i="2"/>
  <c r="A51" i="2"/>
  <c r="A413" i="2"/>
  <c r="A1076" i="2"/>
  <c r="A887" i="2"/>
  <c r="A30" i="2"/>
  <c r="A1368" i="2"/>
  <c r="A1734" i="2"/>
  <c r="A2060" i="2"/>
  <c r="A302" i="2"/>
  <c r="A319" i="2"/>
  <c r="A575" i="2"/>
  <c r="A1819" i="2"/>
  <c r="A1901" i="2"/>
  <c r="A465" i="2"/>
  <c r="A1217" i="2"/>
  <c r="A50" i="2"/>
  <c r="A277" i="2"/>
  <c r="A1437" i="2"/>
  <c r="A1028" i="2"/>
  <c r="A542" i="2"/>
  <c r="A541" i="2"/>
  <c r="A677" i="2"/>
  <c r="A1392" i="2"/>
  <c r="A2506" i="2"/>
  <c r="A2505" i="2"/>
  <c r="A389" i="2"/>
  <c r="A49" i="2"/>
  <c r="A930" i="2"/>
  <c r="A2153" i="2"/>
  <c r="A2363" i="2"/>
  <c r="A276" i="2"/>
  <c r="A1587" i="2"/>
  <c r="A2504" i="2"/>
  <c r="A301" i="2"/>
  <c r="A1977" i="2"/>
  <c r="A502" i="2"/>
  <c r="A2503" i="2"/>
  <c r="A574" i="2"/>
  <c r="A1487" i="2"/>
  <c r="A2502" i="2"/>
  <c r="A2501" i="2"/>
  <c r="A598" i="2"/>
  <c r="A2500" i="2"/>
  <c r="A1877" i="2"/>
  <c r="A1561" i="2"/>
  <c r="A1604" i="2"/>
  <c r="A2278" i="2"/>
  <c r="A151" i="2"/>
  <c r="A1953" i="2"/>
  <c r="A1190" i="2"/>
  <c r="A540" i="2"/>
  <c r="A2499" i="2"/>
  <c r="A2132" i="2"/>
  <c r="A437" i="2"/>
  <c r="A956" i="2"/>
  <c r="A1560" i="2"/>
  <c r="A1952" i="2"/>
  <c r="A2277" i="2"/>
  <c r="A2329" i="2"/>
  <c r="A1773" i="2"/>
  <c r="A1586" i="2"/>
  <c r="A2498" i="2"/>
  <c r="A2497" i="2"/>
  <c r="A219" i="2"/>
  <c r="A2496" i="2"/>
  <c r="A300" i="2"/>
  <c r="A2010" i="2"/>
  <c r="A2495" i="2"/>
  <c r="A501" i="2"/>
  <c r="A1848" i="2"/>
  <c r="A150" i="2"/>
  <c r="A343" i="2"/>
  <c r="A886" i="2"/>
  <c r="A2494" i="2"/>
  <c r="A828" i="2"/>
  <c r="A1772" i="2"/>
  <c r="A1900" i="2"/>
  <c r="A1847" i="2"/>
  <c r="A1687" i="2"/>
  <c r="A2059" i="2"/>
  <c r="A2493" i="2"/>
  <c r="A856" i="2"/>
  <c r="A1216" i="2"/>
  <c r="A299" i="2"/>
  <c r="A2492" i="2"/>
  <c r="A1356" i="2"/>
  <c r="A173" i="2"/>
  <c r="A2491" i="2"/>
  <c r="A2490" i="2"/>
  <c r="A1537" i="2"/>
  <c r="A1585" i="2"/>
  <c r="A1318" i="2"/>
  <c r="A500" i="2"/>
  <c r="A388" i="2"/>
  <c r="A1876" i="2"/>
  <c r="A2178" i="2"/>
  <c r="A903" i="2"/>
  <c r="A1875" i="2"/>
  <c r="A2177" i="2"/>
  <c r="A2489" i="2"/>
  <c r="A1771" i="2"/>
  <c r="A2362" i="2"/>
  <c r="A250" i="2"/>
  <c r="A2488" i="2"/>
  <c r="A2487" i="2"/>
  <c r="A96" i="2"/>
  <c r="A239" i="2"/>
  <c r="A2131" i="2"/>
  <c r="A885" i="2"/>
  <c r="A387" i="2"/>
  <c r="A2486" i="2"/>
  <c r="A1189" i="2"/>
  <c r="A2485" i="2"/>
  <c r="A2484" i="2"/>
  <c r="A1215" i="2"/>
  <c r="A2483" i="2"/>
  <c r="A1000" i="2"/>
  <c r="A1317" i="2"/>
  <c r="A1709" i="2"/>
  <c r="A1054" i="2"/>
  <c r="A2482" i="2"/>
  <c r="A2481" i="2"/>
  <c r="A1708" i="2"/>
  <c r="A2480" i="2"/>
  <c r="A218" i="2"/>
  <c r="A2479" i="2"/>
  <c r="A149" i="2"/>
  <c r="A2058" i="2"/>
  <c r="A2478" i="2"/>
  <c r="A2477" i="2"/>
  <c r="A2476" i="2"/>
  <c r="A2079" i="2"/>
  <c r="A172" i="2"/>
  <c r="A2475" i="2"/>
  <c r="A2474" i="2"/>
  <c r="A2473" i="2"/>
  <c r="A1926" i="2"/>
  <c r="A1818" i="2"/>
  <c r="A1846" i="2"/>
  <c r="A2472" i="2"/>
  <c r="A122" i="2"/>
  <c r="A2471" i="2"/>
  <c r="A2470" i="2"/>
  <c r="A2198" i="2"/>
  <c r="A573" i="2"/>
  <c r="A929" i="2"/>
  <c r="A1391" i="2"/>
  <c r="A1123" i="2"/>
  <c r="A2396" i="2"/>
  <c r="A2469" i="2"/>
  <c r="A2468" i="2"/>
  <c r="A2467" i="2"/>
  <c r="A1925" i="2"/>
  <c r="A2235" i="2"/>
  <c r="A298" i="2"/>
  <c r="A1253" i="2"/>
  <c r="A1790" i="2"/>
  <c r="A2152" i="2"/>
  <c r="A999" i="2"/>
  <c r="A2197" i="2"/>
  <c r="A2395" i="2"/>
  <c r="A436" i="2"/>
  <c r="A1165" i="2"/>
  <c r="A2394" i="2"/>
  <c r="A884" i="2"/>
  <c r="A1515" i="2"/>
  <c r="A2466" i="2"/>
  <c r="A2465" i="2"/>
  <c r="A1559" i="2"/>
  <c r="A1164" i="2"/>
  <c r="A627" i="2"/>
  <c r="A2464" i="2"/>
  <c r="A318" i="2"/>
  <c r="A1558" i="2"/>
  <c r="A1462" i="2"/>
  <c r="A412" i="2"/>
  <c r="A386" i="2"/>
  <c r="A1279" i="2"/>
  <c r="A238" i="2"/>
  <c r="A1924" i="2"/>
  <c r="A1923" i="2"/>
  <c r="A2328" i="2"/>
  <c r="A297" i="2"/>
  <c r="A717" i="2"/>
  <c r="A1027" i="2"/>
  <c r="A1874" i="2"/>
  <c r="A2463" i="2"/>
  <c r="A801" i="2"/>
  <c r="A2462" i="2"/>
  <c r="A2218" i="2"/>
  <c r="A883" i="2"/>
  <c r="A2257" i="2"/>
  <c r="A1631" i="2"/>
  <c r="A626" i="2"/>
  <c r="A29" i="2"/>
  <c r="A2151" i="2"/>
  <c r="A2461" i="2"/>
  <c r="A1536" i="2"/>
  <c r="A2460" i="2"/>
  <c r="A728" i="2"/>
  <c r="A755" i="2"/>
  <c r="A625" i="2"/>
  <c r="A2459" i="2"/>
  <c r="A1075" i="2"/>
  <c r="A28" i="2"/>
  <c r="A2458" i="2"/>
  <c r="A1099" i="2"/>
  <c r="A1336" i="2"/>
  <c r="A2457" i="2"/>
  <c r="A4" i="2"/>
  <c r="A499" i="2"/>
  <c r="A1845" i="2"/>
  <c r="A2234" i="2"/>
  <c r="A1976" i="2"/>
  <c r="A1733" i="2"/>
  <c r="A1233" i="2"/>
  <c r="A2256" i="2"/>
  <c r="A1461" i="2"/>
  <c r="A369" i="2"/>
  <c r="A1899" i="2"/>
  <c r="A955" i="2"/>
  <c r="A435" i="2"/>
  <c r="A2035" i="2"/>
  <c r="A1372" i="2"/>
  <c r="A1232" i="2"/>
  <c r="A882" i="2"/>
  <c r="A624" i="2"/>
  <c r="A928" i="2"/>
  <c r="A1898" i="2"/>
  <c r="A1749" i="2"/>
  <c r="A2456" i="2"/>
  <c r="A1630" i="2"/>
  <c r="A464" i="2"/>
  <c r="A1732" i="2"/>
  <c r="A385" i="2"/>
  <c r="A2455" i="2"/>
  <c r="A1026" i="2"/>
  <c r="A1731" i="2"/>
  <c r="A2454" i="2"/>
  <c r="A1316" i="2"/>
  <c r="A1355" i="2"/>
  <c r="A2361" i="2"/>
  <c r="A148" i="2"/>
  <c r="A1390" i="2"/>
  <c r="A1354" i="2"/>
  <c r="A1486" i="2"/>
  <c r="A2107" i="2"/>
  <c r="A1335" i="2"/>
  <c r="A498" i="2"/>
  <c r="A2453" i="2"/>
  <c r="A1514" i="2"/>
  <c r="A1557" i="2"/>
  <c r="A2452" i="2"/>
  <c r="A998" i="2"/>
  <c r="A48" i="2"/>
  <c r="A1053" i="2"/>
  <c r="A954" i="2"/>
  <c r="A2106" i="2"/>
  <c r="A27" i="2"/>
  <c r="A1371" i="2"/>
  <c r="A2451" i="2"/>
  <c r="A981" i="2"/>
  <c r="A1145" i="2"/>
  <c r="A2450" i="2"/>
  <c r="A1603" i="2"/>
  <c r="A754" i="2"/>
  <c r="A249" i="2"/>
  <c r="A855" i="2"/>
  <c r="A1370" i="2"/>
  <c r="A2449" i="2"/>
  <c r="A411" i="2"/>
  <c r="A2448" i="2"/>
  <c r="A1231" i="2"/>
  <c r="A2447" i="2"/>
  <c r="A1817" i="2"/>
  <c r="A997" i="2"/>
  <c r="A927" i="2"/>
  <c r="A2446" i="2"/>
  <c r="A2445" i="2"/>
  <c r="A463" i="2"/>
  <c r="A644" i="2"/>
  <c r="A217" i="2"/>
  <c r="A216" i="2"/>
  <c r="A697" i="2"/>
  <c r="A676" i="2"/>
  <c r="A1025" i="2"/>
  <c r="A2444" i="2"/>
  <c r="A827" i="2"/>
  <c r="A1230" i="2"/>
  <c r="A2034" i="2"/>
  <c r="A1770" i="2"/>
  <c r="A1513" i="2"/>
  <c r="A1052" i="2"/>
  <c r="A2443" i="2"/>
  <c r="A2442" i="2"/>
  <c r="A2033" i="2"/>
  <c r="A2196" i="2"/>
  <c r="A147" i="2"/>
  <c r="A1460" i="2"/>
  <c r="A2441" i="2"/>
  <c r="A2440" i="2"/>
  <c r="A1629" i="2"/>
  <c r="A215" i="2"/>
  <c r="A1535" i="2"/>
  <c r="A1353" i="2"/>
  <c r="A623" i="2"/>
  <c r="A2217" i="2"/>
  <c r="A1844" i="2"/>
  <c r="A1975" i="2"/>
  <c r="A368" i="2"/>
  <c r="A1974" i="2"/>
  <c r="A1436" i="2"/>
  <c r="A1686" i="2"/>
  <c r="A2439" i="2"/>
  <c r="A2057" i="2"/>
  <c r="A1122" i="2"/>
  <c r="A1789" i="2"/>
  <c r="A1214" i="2"/>
  <c r="A2078" i="2"/>
  <c r="A1628" i="2"/>
  <c r="A1144" i="2"/>
  <c r="A146" i="2"/>
  <c r="A1143" i="2"/>
  <c r="A2255" i="2"/>
  <c r="A2438" i="2"/>
  <c r="A572" i="2"/>
  <c r="A2105" i="2"/>
  <c r="A1584" i="2"/>
  <c r="A2437" i="2"/>
  <c r="A1252" i="2"/>
  <c r="A675" i="2"/>
  <c r="A2254" i="2"/>
  <c r="A1435" i="2"/>
  <c r="A296" i="2"/>
  <c r="A1707" i="2"/>
  <c r="A539" i="2"/>
  <c r="A1315" i="2"/>
  <c r="A2436" i="2"/>
  <c r="A1121" i="2"/>
  <c r="A367" i="2"/>
  <c r="A2393" i="2"/>
  <c r="A926" i="2"/>
  <c r="A26" i="2"/>
  <c r="A2392" i="2"/>
  <c r="A2435" i="2"/>
  <c r="A716" i="2"/>
  <c r="A2434" i="2"/>
  <c r="A2433" i="2"/>
  <c r="A2327" i="2"/>
  <c r="A854" i="2"/>
  <c r="A1120" i="2"/>
  <c r="A777" i="2"/>
  <c r="A2432" i="2"/>
  <c r="A925" i="2"/>
  <c r="A3" i="2"/>
  <c r="A1434" i="2"/>
  <c r="A2130" i="2"/>
  <c r="A1512" i="2"/>
  <c r="A2431" i="2"/>
  <c r="A25" i="2"/>
  <c r="A2430" i="2"/>
  <c r="A2429" i="2"/>
  <c r="A2391" i="2"/>
  <c r="A2428" i="2"/>
  <c r="A2427" i="2"/>
  <c r="A2426" i="2"/>
  <c r="A2425" i="2"/>
  <c r="A1142" i="2"/>
  <c r="A776" i="2"/>
  <c r="A2390" i="2"/>
  <c r="A1074" i="2"/>
  <c r="A2424" i="2"/>
  <c r="A826" i="2"/>
  <c r="A145" i="2"/>
  <c r="A1816" i="2"/>
  <c r="A2423" i="2"/>
  <c r="A571" i="2"/>
  <c r="A2422" i="2"/>
  <c r="A2421" i="2"/>
  <c r="A342" i="2"/>
  <c r="A2077" i="2"/>
  <c r="A924" i="2"/>
  <c r="A853" i="2"/>
  <c r="A198" i="2"/>
  <c r="A852" i="2"/>
  <c r="A1278" i="2"/>
  <c r="A1534" i="2"/>
  <c r="A825" i="2"/>
  <c r="A622" i="2"/>
  <c r="A2420" i="2"/>
  <c r="A197" i="2"/>
  <c r="A2389" i="2"/>
  <c r="A1073" i="2"/>
  <c r="A2388" i="2"/>
  <c r="A2419" i="2"/>
  <c r="A1973" i="2"/>
  <c r="A2009" i="2"/>
  <c r="A2418" i="2"/>
  <c r="A1972" i="2"/>
  <c r="A1098" i="2"/>
  <c r="A2417" i="2"/>
  <c r="A2416" i="2"/>
  <c r="A248" i="2"/>
  <c r="A1730" i="2"/>
  <c r="A1024" i="2"/>
  <c r="A1023" i="2"/>
  <c r="A1729" i="2"/>
  <c r="M5" i="37" l="1"/>
  <c r="M6" i="37"/>
  <c r="S3" i="37"/>
  <c r="S7" i="37"/>
  <c r="S10" i="37"/>
  <c r="R8" i="37"/>
  <c r="Q9" i="37"/>
  <c r="R5" i="37"/>
  <c r="N9" i="37"/>
  <c r="O2" i="37"/>
  <c r="M8" i="37"/>
  <c r="Q2" i="37"/>
  <c r="S11" i="37"/>
  <c r="N8" i="37"/>
  <c r="R4" i="37"/>
  <c r="O11" i="37"/>
  <c r="M7" i="37"/>
  <c r="O4" i="37"/>
  <c r="O8" i="37"/>
  <c r="Q4" i="37"/>
  <c r="O7" i="37"/>
  <c r="N2" i="37"/>
  <c r="M3" i="37"/>
  <c r="S4" i="37"/>
  <c r="R3" i="37"/>
  <c r="Q3" i="37"/>
  <c r="P5" i="37"/>
  <c r="S8" i="37"/>
  <c r="N3" i="37"/>
  <c r="P9" i="37"/>
  <c r="P6" i="37"/>
  <c r="O10" i="37"/>
  <c r="N11" i="37"/>
  <c r="R2" i="37"/>
  <c r="R6" i="37"/>
  <c r="N10" i="37"/>
  <c r="R11" i="37"/>
  <c r="P10" i="37"/>
  <c r="M11" i="37"/>
  <c r="M9" i="37"/>
  <c r="P8" i="37"/>
  <c r="S6" i="37"/>
  <c r="M2" i="37"/>
  <c r="P11" i="37"/>
  <c r="M4" i="37"/>
  <c r="S2" i="37"/>
  <c r="Q5" i="37"/>
  <c r="S5" i="37"/>
  <c r="O9" i="37"/>
  <c r="Q7" i="37"/>
  <c r="P3" i="37"/>
  <c r="N6" i="37"/>
  <c r="Q8" i="37"/>
  <c r="S9" i="37"/>
  <c r="N4" i="37"/>
  <c r="P2" i="37"/>
  <c r="P4" i="37"/>
  <c r="N7" i="37"/>
  <c r="R10" i="37"/>
  <c r="Q11" i="37"/>
  <c r="Q10" i="37"/>
  <c r="P7" i="37"/>
  <c r="O5" i="37"/>
  <c r="O6" i="37"/>
  <c r="N5" i="37"/>
  <c r="O3" i="37"/>
  <c r="M10" i="37"/>
  <c r="R9" i="37"/>
  <c r="R7" i="37"/>
  <c r="Q6" i="37"/>
  <c r="W3" i="20"/>
  <c r="AB6" i="20"/>
  <c r="AC6" i="20" s="1"/>
  <c r="AB14" i="20"/>
  <c r="AC14" i="20" s="1"/>
  <c r="AB22" i="20"/>
  <c r="AC22" i="20" s="1"/>
  <c r="AB30" i="20"/>
  <c r="AC30" i="20" s="1"/>
  <c r="AB38" i="20"/>
  <c r="AC38" i="20" s="1"/>
  <c r="AB46" i="20"/>
  <c r="AC46" i="20" s="1"/>
  <c r="AB54" i="20"/>
  <c r="AA10" i="20"/>
  <c r="AA18" i="20"/>
  <c r="AA26" i="20"/>
  <c r="AA34" i="20"/>
  <c r="AA42" i="20"/>
  <c r="AA50" i="20"/>
  <c r="Z7" i="20"/>
  <c r="Z15" i="20"/>
  <c r="Z23" i="20"/>
  <c r="Z31" i="20"/>
  <c r="Z39" i="20"/>
  <c r="Z47" i="20"/>
  <c r="Y4" i="20"/>
  <c r="Y12" i="20"/>
  <c r="Y20" i="20"/>
  <c r="Y28" i="20"/>
  <c r="Y36" i="20"/>
  <c r="Y44" i="20"/>
  <c r="Y52" i="20"/>
  <c r="X9" i="20"/>
  <c r="X17" i="20"/>
  <c r="X25" i="20"/>
  <c r="X33" i="20"/>
  <c r="X41" i="20"/>
  <c r="X49" i="20"/>
  <c r="W32" i="20"/>
  <c r="W40" i="20"/>
  <c r="W48" i="20"/>
  <c r="W25" i="20"/>
  <c r="W7" i="20"/>
  <c r="W15" i="20"/>
  <c r="AB7" i="20"/>
  <c r="AC7" i="20" s="1"/>
  <c r="AB15" i="20"/>
  <c r="AC15" i="20" s="1"/>
  <c r="AB23" i="20"/>
  <c r="AB31" i="20"/>
  <c r="AC31" i="20" s="1"/>
  <c r="AB39" i="20"/>
  <c r="AC39" i="20" s="1"/>
  <c r="AB47" i="20"/>
  <c r="AC47" i="20" s="1"/>
  <c r="AB3" i="20"/>
  <c r="AC3" i="20" s="1"/>
  <c r="AA11" i="20"/>
  <c r="AA19" i="20"/>
  <c r="AA27" i="20"/>
  <c r="AA35" i="20"/>
  <c r="AA43" i="20"/>
  <c r="AA51" i="20"/>
  <c r="Z8" i="20"/>
  <c r="Z16" i="20"/>
  <c r="Z24" i="20"/>
  <c r="Z32" i="20"/>
  <c r="Z40" i="20"/>
  <c r="Z48" i="20"/>
  <c r="Y5" i="20"/>
  <c r="Y13" i="20"/>
  <c r="Y21" i="20"/>
  <c r="Y29" i="20"/>
  <c r="Y37" i="20"/>
  <c r="Y45" i="20"/>
  <c r="Y53" i="20"/>
  <c r="X10" i="20"/>
  <c r="X18" i="20"/>
  <c r="X26" i="20"/>
  <c r="X34" i="20"/>
  <c r="X42" i="20"/>
  <c r="X50" i="20"/>
  <c r="W33" i="20"/>
  <c r="W41" i="20"/>
  <c r="W49" i="20"/>
  <c r="W26" i="20"/>
  <c r="W8" i="20"/>
  <c r="W16" i="20"/>
  <c r="AB8" i="20"/>
  <c r="AC8" i="20" s="1"/>
  <c r="AB16" i="20"/>
  <c r="AC16" i="20" s="1"/>
  <c r="AB24" i="20"/>
  <c r="AC24" i="20" s="1"/>
  <c r="AB32" i="20"/>
  <c r="AC32" i="20" s="1"/>
  <c r="AB40" i="20"/>
  <c r="AC40" i="20" s="1"/>
  <c r="AB48" i="20"/>
  <c r="AC48" i="20" s="1"/>
  <c r="AA4" i="20"/>
  <c r="AA12" i="20"/>
  <c r="AA20" i="20"/>
  <c r="AA28" i="20"/>
  <c r="AA36" i="20"/>
  <c r="AA44" i="20"/>
  <c r="AA52" i="20"/>
  <c r="Z9" i="20"/>
  <c r="Z17" i="20"/>
  <c r="Z25" i="20"/>
  <c r="Z33" i="20"/>
  <c r="Z41" i="20"/>
  <c r="Z49" i="20"/>
  <c r="Y6" i="20"/>
  <c r="Y14" i="20"/>
  <c r="Y22" i="20"/>
  <c r="Y30" i="20"/>
  <c r="Y38" i="20"/>
  <c r="Y46" i="20"/>
  <c r="Y3" i="20"/>
  <c r="X11" i="20"/>
  <c r="X19" i="20"/>
  <c r="X27" i="20"/>
  <c r="X35" i="20"/>
  <c r="X43" i="20"/>
  <c r="X51" i="20"/>
  <c r="W34" i="20"/>
  <c r="W42" i="20"/>
  <c r="W50" i="20"/>
  <c r="W27" i="20"/>
  <c r="W9" i="20"/>
  <c r="W17" i="20"/>
  <c r="AB9" i="20"/>
  <c r="AC9" i="20" s="1"/>
  <c r="AB17" i="20"/>
  <c r="AC17" i="20" s="1"/>
  <c r="AB25" i="20"/>
  <c r="AC25" i="20" s="1"/>
  <c r="AB33" i="20"/>
  <c r="AC33" i="20" s="1"/>
  <c r="AB41" i="20"/>
  <c r="AC41" i="20" s="1"/>
  <c r="AB49" i="20"/>
  <c r="AC49" i="20" s="1"/>
  <c r="AA5" i="20"/>
  <c r="AA13" i="20"/>
  <c r="AA21" i="20"/>
  <c r="AA29" i="20"/>
  <c r="AA37" i="20"/>
  <c r="AA45" i="20"/>
  <c r="AA53" i="20"/>
  <c r="Z10" i="20"/>
  <c r="Z18" i="20"/>
  <c r="Z26" i="20"/>
  <c r="Z34" i="20"/>
  <c r="Z42" i="20"/>
  <c r="Z50" i="20"/>
  <c r="Y7" i="20"/>
  <c r="Y15" i="20"/>
  <c r="Y23" i="20"/>
  <c r="Y31" i="20"/>
  <c r="Y39" i="20"/>
  <c r="Y47" i="20"/>
  <c r="X4" i="20"/>
  <c r="X12" i="20"/>
  <c r="X20" i="20"/>
  <c r="X28" i="20"/>
  <c r="X36" i="20"/>
  <c r="X44" i="20"/>
  <c r="X52" i="20"/>
  <c r="W35" i="20"/>
  <c r="W43" i="20"/>
  <c r="W51" i="20"/>
  <c r="W28" i="20"/>
  <c r="W10" i="20"/>
  <c r="W18" i="20"/>
  <c r="AB10" i="20"/>
  <c r="AC10" i="20" s="1"/>
  <c r="AB18" i="20"/>
  <c r="AC18" i="20" s="1"/>
  <c r="AB26" i="20"/>
  <c r="AC26" i="20" s="1"/>
  <c r="AB34" i="20"/>
  <c r="AC34" i="20" s="1"/>
  <c r="AB42" i="20"/>
  <c r="AC42" i="20" s="1"/>
  <c r="AB50" i="20"/>
  <c r="AC50" i="20" s="1"/>
  <c r="AA6" i="20"/>
  <c r="AA14" i="20"/>
  <c r="AA22" i="20"/>
  <c r="AA30" i="20"/>
  <c r="AA38" i="20"/>
  <c r="AA46" i="20"/>
  <c r="AA3" i="20"/>
  <c r="Z11" i="20"/>
  <c r="Z19" i="20"/>
  <c r="Z27" i="20"/>
  <c r="Z35" i="20"/>
  <c r="Z43" i="20"/>
  <c r="Z51" i="20"/>
  <c r="Y8" i="20"/>
  <c r="Y16" i="20"/>
  <c r="Y24" i="20"/>
  <c r="Y32" i="20"/>
  <c r="Y40" i="20"/>
  <c r="Y48" i="20"/>
  <c r="X5" i="20"/>
  <c r="X13" i="20"/>
  <c r="X21" i="20"/>
  <c r="X29" i="20"/>
  <c r="X37" i="20"/>
  <c r="X45" i="20"/>
  <c r="X53" i="20"/>
  <c r="W36" i="20"/>
  <c r="W44" i="20"/>
  <c r="W52" i="20"/>
  <c r="W23" i="20"/>
  <c r="W11" i="20"/>
  <c r="W19" i="20"/>
  <c r="AB11" i="20"/>
  <c r="AC11" i="20" s="1"/>
  <c r="AB19" i="20"/>
  <c r="AC19" i="20" s="1"/>
  <c r="AB27" i="20"/>
  <c r="AC27" i="20" s="1"/>
  <c r="AB35" i="20"/>
  <c r="AC35" i="20" s="1"/>
  <c r="AB43" i="20"/>
  <c r="AC43" i="20" s="1"/>
  <c r="AB51" i="20"/>
  <c r="AC51" i="20" s="1"/>
  <c r="AA7" i="20"/>
  <c r="AA15" i="20"/>
  <c r="AA23" i="20"/>
  <c r="AA31" i="20"/>
  <c r="AA39" i="20"/>
  <c r="AA47" i="20"/>
  <c r="Z4" i="20"/>
  <c r="Z12" i="20"/>
  <c r="Z20" i="20"/>
  <c r="Z28" i="20"/>
  <c r="Z36" i="20"/>
  <c r="Z44" i="20"/>
  <c r="Z52" i="20"/>
  <c r="Y9" i="20"/>
  <c r="Y17" i="20"/>
  <c r="Y25" i="20"/>
  <c r="Y33" i="20"/>
  <c r="Y41" i="20"/>
  <c r="Y49" i="20"/>
  <c r="X6" i="20"/>
  <c r="X14" i="20"/>
  <c r="X22" i="20"/>
  <c r="X30" i="20"/>
  <c r="X38" i="20"/>
  <c r="X46" i="20"/>
  <c r="X3" i="20"/>
  <c r="W37" i="20"/>
  <c r="W45" i="20"/>
  <c r="W53" i="20"/>
  <c r="W4" i="20"/>
  <c r="W12" i="20"/>
  <c r="W20" i="20"/>
  <c r="AB12" i="20"/>
  <c r="AC12" i="20" s="1"/>
  <c r="AB44" i="20"/>
  <c r="AC44" i="20" s="1"/>
  <c r="AA24" i="20"/>
  <c r="Z5" i="20"/>
  <c r="Z37" i="20"/>
  <c r="Y18" i="20"/>
  <c r="Y50" i="20"/>
  <c r="X31" i="20"/>
  <c r="W38" i="20"/>
  <c r="W13" i="20"/>
  <c r="W30" i="20"/>
  <c r="AA17" i="20"/>
  <c r="X24" i="20"/>
  <c r="AB13" i="20"/>
  <c r="AC13" i="20" s="1"/>
  <c r="AB45" i="20"/>
  <c r="AC45" i="20" s="1"/>
  <c r="AA25" i="20"/>
  <c r="Z6" i="20"/>
  <c r="Z38" i="20"/>
  <c r="Y19" i="20"/>
  <c r="Y51" i="20"/>
  <c r="X32" i="20"/>
  <c r="W39" i="20"/>
  <c r="W14" i="20"/>
  <c r="AA8" i="20"/>
  <c r="X47" i="20"/>
  <c r="AA49" i="20"/>
  <c r="W31" i="20"/>
  <c r="AB20" i="20"/>
  <c r="AC20" i="20" s="1"/>
  <c r="AB52" i="20"/>
  <c r="AC52" i="20" s="1"/>
  <c r="AA32" i="20"/>
  <c r="Z13" i="20"/>
  <c r="Z45" i="20"/>
  <c r="Y26" i="20"/>
  <c r="X7" i="20"/>
  <c r="X39" i="20"/>
  <c r="W46" i="20"/>
  <c r="W21" i="20"/>
  <c r="AA40" i="20"/>
  <c r="W29" i="20"/>
  <c r="AB21" i="20"/>
  <c r="AC21" i="20" s="1"/>
  <c r="AB53" i="20"/>
  <c r="AC53" i="20" s="1"/>
  <c r="AA33" i="20"/>
  <c r="Z14" i="20"/>
  <c r="Z46" i="20"/>
  <c r="Y27" i="20"/>
  <c r="X8" i="20"/>
  <c r="X40" i="20"/>
  <c r="W47" i="20"/>
  <c r="W22" i="20"/>
  <c r="Z21" i="20"/>
  <c r="AB28" i="20"/>
  <c r="AC28" i="20" s="1"/>
  <c r="Z53" i="20"/>
  <c r="Y34" i="20"/>
  <c r="X15" i="20"/>
  <c r="X23" i="20"/>
  <c r="AB37" i="20"/>
  <c r="AC37" i="20" s="1"/>
  <c r="Y43" i="20"/>
  <c r="AB29" i="20"/>
  <c r="AA9" i="20"/>
  <c r="AA41" i="20"/>
  <c r="Z22" i="20"/>
  <c r="Z3" i="20"/>
  <c r="Y35" i="20"/>
  <c r="X16" i="20"/>
  <c r="X48" i="20"/>
  <c r="W24" i="20"/>
  <c r="AB4" i="20"/>
  <c r="AC4" i="20" s="1"/>
  <c r="AB36" i="20"/>
  <c r="AC36" i="20" s="1"/>
  <c r="AA16" i="20"/>
  <c r="AA48" i="20"/>
  <c r="Z29" i="20"/>
  <c r="Y10" i="20"/>
  <c r="Y42" i="20"/>
  <c r="W5" i="20"/>
  <c r="AB5" i="20"/>
  <c r="AC5" i="20" s="1"/>
  <c r="Y11" i="20"/>
  <c r="W6" i="20"/>
  <c r="Z30" i="20"/>
  <c r="N6" i="20"/>
  <c r="N10" i="20"/>
  <c r="N18" i="20"/>
  <c r="N26" i="20"/>
  <c r="N34" i="20"/>
  <c r="N42" i="20"/>
  <c r="N50" i="20"/>
  <c r="N58" i="20"/>
  <c r="N66" i="20"/>
  <c r="N74" i="20"/>
  <c r="N82" i="20"/>
  <c r="N90" i="20"/>
  <c r="N98" i="20"/>
  <c r="N106" i="20"/>
  <c r="N25" i="20"/>
  <c r="N11" i="20"/>
  <c r="N19" i="20"/>
  <c r="N27" i="20"/>
  <c r="N35" i="20"/>
  <c r="N43" i="20"/>
  <c r="N51" i="20"/>
  <c r="N59" i="20"/>
  <c r="N67" i="20"/>
  <c r="N75" i="20"/>
  <c r="N83" i="20"/>
  <c r="N91" i="20"/>
  <c r="N99" i="20"/>
  <c r="N107" i="20"/>
  <c r="N17" i="20"/>
  <c r="N3" i="20"/>
  <c r="N4" i="20"/>
  <c r="N12" i="20"/>
  <c r="N20" i="20"/>
  <c r="N28" i="20"/>
  <c r="N36" i="20"/>
  <c r="N44" i="20"/>
  <c r="N52" i="20"/>
  <c r="N60" i="20"/>
  <c r="N68" i="20"/>
  <c r="N76" i="20"/>
  <c r="N84" i="20"/>
  <c r="N92" i="20"/>
  <c r="N100" i="20"/>
  <c r="N108" i="20"/>
  <c r="N9" i="20"/>
  <c r="N65" i="20"/>
  <c r="N81" i="20"/>
  <c r="N5" i="20"/>
  <c r="N13" i="20"/>
  <c r="N21" i="20"/>
  <c r="N29" i="20"/>
  <c r="N37" i="20"/>
  <c r="N45" i="20"/>
  <c r="N53" i="20"/>
  <c r="N61" i="20"/>
  <c r="N69" i="20"/>
  <c r="N77" i="20"/>
  <c r="N85" i="20"/>
  <c r="N93" i="20"/>
  <c r="N101" i="20"/>
  <c r="N109" i="20"/>
  <c r="N33" i="20"/>
  <c r="N73" i="20"/>
  <c r="N105" i="20"/>
  <c r="N14" i="20"/>
  <c r="N22" i="20"/>
  <c r="N30" i="20"/>
  <c r="N38" i="20"/>
  <c r="N46" i="20"/>
  <c r="N54" i="20"/>
  <c r="N62" i="20"/>
  <c r="N70" i="20"/>
  <c r="N78" i="20"/>
  <c r="N86" i="20"/>
  <c r="N94" i="20"/>
  <c r="N102" i="20"/>
  <c r="N110" i="20"/>
  <c r="N41" i="20"/>
  <c r="N97" i="20"/>
  <c r="N7" i="20"/>
  <c r="N15" i="20"/>
  <c r="N23" i="20"/>
  <c r="N31" i="20"/>
  <c r="N39" i="20"/>
  <c r="N47" i="20"/>
  <c r="N55" i="20"/>
  <c r="N63" i="20"/>
  <c r="N71" i="20"/>
  <c r="N79" i="20"/>
  <c r="N87" i="20"/>
  <c r="N95" i="20"/>
  <c r="N103" i="20"/>
  <c r="N111" i="20"/>
  <c r="N49" i="20"/>
  <c r="N89" i="20"/>
  <c r="N8" i="20"/>
  <c r="N16" i="20"/>
  <c r="N24" i="20"/>
  <c r="N32" i="20"/>
  <c r="N40" i="20"/>
  <c r="N48" i="20"/>
  <c r="N56" i="20"/>
  <c r="N64" i="20"/>
  <c r="N72" i="20"/>
  <c r="N80" i="20"/>
  <c r="N88" i="20"/>
  <c r="N96" i="20"/>
  <c r="N104" i="20"/>
  <c r="N57" i="20"/>
  <c r="S52" i="20" l="1"/>
  <c r="Q52" i="20"/>
  <c r="O52" i="20"/>
  <c r="R52" i="20"/>
  <c r="P52" i="20"/>
  <c r="Q98" i="20"/>
  <c r="R98" i="20"/>
  <c r="P98" i="20"/>
  <c r="O98" i="20"/>
  <c r="S98" i="20"/>
  <c r="R104" i="20"/>
  <c r="S104" i="20"/>
  <c r="T104" i="20" s="1"/>
  <c r="O104" i="20"/>
  <c r="Q104" i="20"/>
  <c r="P104" i="20"/>
  <c r="R40" i="20"/>
  <c r="P40" i="20"/>
  <c r="S40" i="20"/>
  <c r="O40" i="20"/>
  <c r="Q40" i="20"/>
  <c r="R103" i="20"/>
  <c r="S103" i="20"/>
  <c r="O103" i="20"/>
  <c r="Q103" i="20"/>
  <c r="P103" i="20"/>
  <c r="R39" i="20"/>
  <c r="P39" i="20"/>
  <c r="S39" i="20"/>
  <c r="T39" i="20" s="1"/>
  <c r="Q39" i="20"/>
  <c r="O39" i="20"/>
  <c r="R102" i="20"/>
  <c r="S102" i="20"/>
  <c r="Q102" i="20"/>
  <c r="O102" i="20"/>
  <c r="P102" i="20"/>
  <c r="R38" i="20"/>
  <c r="P38" i="20"/>
  <c r="S38" i="20"/>
  <c r="Q38" i="20"/>
  <c r="O38" i="20"/>
  <c r="S101" i="20"/>
  <c r="T101" i="20" s="1"/>
  <c r="Q101" i="20"/>
  <c r="O101" i="20"/>
  <c r="P101" i="20"/>
  <c r="R101" i="20"/>
  <c r="P37" i="20"/>
  <c r="S37" i="20"/>
  <c r="T37" i="20" s="1"/>
  <c r="Q37" i="20"/>
  <c r="R37" i="20"/>
  <c r="O37" i="20"/>
  <c r="S108" i="20"/>
  <c r="T108" i="20" s="1"/>
  <c r="Q108" i="20"/>
  <c r="R108" i="20"/>
  <c r="O108" i="20"/>
  <c r="P108" i="20"/>
  <c r="P44" i="20"/>
  <c r="S44" i="20"/>
  <c r="T44" i="20" s="1"/>
  <c r="Q44" i="20"/>
  <c r="R44" i="20"/>
  <c r="O44" i="20"/>
  <c r="S107" i="20"/>
  <c r="T107" i="20" s="1"/>
  <c r="Q107" i="20"/>
  <c r="R107" i="20"/>
  <c r="P107" i="20"/>
  <c r="O107" i="20"/>
  <c r="S43" i="20"/>
  <c r="Q43" i="20"/>
  <c r="R43" i="20"/>
  <c r="O43" i="20"/>
  <c r="P43" i="20"/>
  <c r="Q90" i="20"/>
  <c r="R90" i="20"/>
  <c r="S90" i="20"/>
  <c r="P90" i="20"/>
  <c r="O90" i="20"/>
  <c r="Q26" i="20"/>
  <c r="R26" i="20"/>
  <c r="S26" i="20"/>
  <c r="O26" i="20"/>
  <c r="P26" i="20"/>
  <c r="Q81" i="20"/>
  <c r="R81" i="20"/>
  <c r="P81" i="20"/>
  <c r="O81" i="20"/>
  <c r="S81" i="20"/>
  <c r="T81" i="20" s="1"/>
  <c r="P4" i="20"/>
  <c r="S4" i="20"/>
  <c r="T4" i="20" s="1"/>
  <c r="Q4" i="20"/>
  <c r="O4" i="20"/>
  <c r="R4" i="20"/>
  <c r="R96" i="20"/>
  <c r="S96" i="20"/>
  <c r="Q96" i="20"/>
  <c r="O96" i="20"/>
  <c r="P96" i="20"/>
  <c r="R32" i="20"/>
  <c r="P32" i="20"/>
  <c r="S32" i="20"/>
  <c r="Q32" i="20"/>
  <c r="O32" i="20"/>
  <c r="R95" i="20"/>
  <c r="S95" i="20"/>
  <c r="Q95" i="20"/>
  <c r="O95" i="20"/>
  <c r="P95" i="20"/>
  <c r="R31" i="20"/>
  <c r="P31" i="20"/>
  <c r="S31" i="20"/>
  <c r="T31" i="20" s="1"/>
  <c r="Q31" i="20"/>
  <c r="O31" i="20"/>
  <c r="R94" i="20"/>
  <c r="S94" i="20"/>
  <c r="Q94" i="20"/>
  <c r="O94" i="20"/>
  <c r="P94" i="20"/>
  <c r="R30" i="20"/>
  <c r="P30" i="20"/>
  <c r="S30" i="20"/>
  <c r="Q30" i="20"/>
  <c r="O30" i="20"/>
  <c r="S93" i="20"/>
  <c r="T93" i="20" s="1"/>
  <c r="Q93" i="20"/>
  <c r="O93" i="20"/>
  <c r="P93" i="20"/>
  <c r="R93" i="20"/>
  <c r="P29" i="20"/>
  <c r="S29" i="20"/>
  <c r="T29" i="20" s="1"/>
  <c r="Q29" i="20"/>
  <c r="O29" i="20"/>
  <c r="R29" i="20"/>
  <c r="S100" i="20"/>
  <c r="T100" i="20" s="1"/>
  <c r="Q100" i="20"/>
  <c r="O100" i="20"/>
  <c r="P100" i="20"/>
  <c r="R100" i="20"/>
  <c r="P36" i="20"/>
  <c r="S36" i="20"/>
  <c r="T36" i="20" s="1"/>
  <c r="Q36" i="20"/>
  <c r="O36" i="20"/>
  <c r="R36" i="20"/>
  <c r="S99" i="20"/>
  <c r="T99" i="20" s="1"/>
  <c r="Q99" i="20"/>
  <c r="R99" i="20"/>
  <c r="P99" i="20"/>
  <c r="O99" i="20"/>
  <c r="S35" i="20"/>
  <c r="T35" i="20" s="1"/>
  <c r="Q35" i="20"/>
  <c r="R35" i="20"/>
  <c r="O35" i="20"/>
  <c r="P35" i="20"/>
  <c r="Q82" i="20"/>
  <c r="R82" i="20"/>
  <c r="P82" i="20"/>
  <c r="O82" i="20"/>
  <c r="S82" i="20"/>
  <c r="T82" i="20" s="1"/>
  <c r="Q18" i="20"/>
  <c r="R18" i="20"/>
  <c r="P18" i="20"/>
  <c r="S18" i="20"/>
  <c r="T18" i="20" s="1"/>
  <c r="O18" i="20"/>
  <c r="Q89" i="20"/>
  <c r="R89" i="20"/>
  <c r="S89" i="20"/>
  <c r="T89" i="20" s="1"/>
  <c r="P89" i="20"/>
  <c r="O89" i="20"/>
  <c r="S61" i="20"/>
  <c r="T61" i="20" s="1"/>
  <c r="Q61" i="20"/>
  <c r="O61" i="20"/>
  <c r="P61" i="20"/>
  <c r="R61" i="20"/>
  <c r="R88" i="20"/>
  <c r="S88" i="20"/>
  <c r="T88" i="20" s="1"/>
  <c r="P88" i="20"/>
  <c r="O88" i="20"/>
  <c r="Q88" i="20"/>
  <c r="R23" i="20"/>
  <c r="P23" i="20"/>
  <c r="S23" i="20"/>
  <c r="T23" i="20" s="1"/>
  <c r="O23" i="20"/>
  <c r="Q23" i="20"/>
  <c r="R86" i="20"/>
  <c r="S86" i="20"/>
  <c r="T86" i="20" s="1"/>
  <c r="Q86" i="20"/>
  <c r="O86" i="20"/>
  <c r="P86" i="20"/>
  <c r="R22" i="20"/>
  <c r="P22" i="20"/>
  <c r="S22" i="20"/>
  <c r="T22" i="20" s="1"/>
  <c r="Q22" i="20"/>
  <c r="O22" i="20"/>
  <c r="S85" i="20"/>
  <c r="T85" i="20" s="1"/>
  <c r="Q85" i="20"/>
  <c r="O85" i="20"/>
  <c r="P85" i="20"/>
  <c r="R85" i="20"/>
  <c r="P21" i="20"/>
  <c r="S21" i="20"/>
  <c r="T21" i="20" s="1"/>
  <c r="Q21" i="20"/>
  <c r="O21" i="20"/>
  <c r="R21" i="20"/>
  <c r="S92" i="20"/>
  <c r="T92" i="20" s="1"/>
  <c r="Q92" i="20"/>
  <c r="O92" i="20"/>
  <c r="P92" i="20"/>
  <c r="R92" i="20"/>
  <c r="P28" i="20"/>
  <c r="S28" i="20"/>
  <c r="T28" i="20" s="1"/>
  <c r="Q28" i="20"/>
  <c r="O28" i="20"/>
  <c r="R28" i="20"/>
  <c r="S91" i="20"/>
  <c r="T91" i="20" s="1"/>
  <c r="Q91" i="20"/>
  <c r="R91" i="20"/>
  <c r="O91" i="20"/>
  <c r="P91" i="20"/>
  <c r="S27" i="20"/>
  <c r="T27" i="20" s="1"/>
  <c r="Q27" i="20"/>
  <c r="R27" i="20"/>
  <c r="P27" i="20"/>
  <c r="O27" i="20"/>
  <c r="Q74" i="20"/>
  <c r="R74" i="20"/>
  <c r="O74" i="20"/>
  <c r="P74" i="20"/>
  <c r="S74" i="20"/>
  <c r="T74" i="20" s="1"/>
  <c r="Q10" i="20"/>
  <c r="R10" i="20"/>
  <c r="P10" i="20"/>
  <c r="O10" i="20"/>
  <c r="S10" i="20"/>
  <c r="T10" i="20" s="1"/>
  <c r="R62" i="20"/>
  <c r="S62" i="20"/>
  <c r="T62" i="20" s="1"/>
  <c r="Q62" i="20"/>
  <c r="O62" i="20"/>
  <c r="P62" i="20"/>
  <c r="R87" i="20"/>
  <c r="S87" i="20"/>
  <c r="T87" i="20" s="1"/>
  <c r="P87" i="20"/>
  <c r="O87" i="20"/>
  <c r="Q87" i="20"/>
  <c r="R80" i="20"/>
  <c r="S80" i="20"/>
  <c r="T80" i="20" s="1"/>
  <c r="O80" i="20"/>
  <c r="P80" i="20"/>
  <c r="Q80" i="20"/>
  <c r="R16" i="20"/>
  <c r="P16" i="20"/>
  <c r="S16" i="20"/>
  <c r="T16" i="20" s="1"/>
  <c r="O16" i="20"/>
  <c r="Q16" i="20"/>
  <c r="R79" i="20"/>
  <c r="S79" i="20"/>
  <c r="T79" i="20" s="1"/>
  <c r="O79" i="20"/>
  <c r="Q79" i="20"/>
  <c r="P79" i="20"/>
  <c r="R15" i="20"/>
  <c r="P15" i="20"/>
  <c r="S15" i="20"/>
  <c r="T15" i="20" s="1"/>
  <c r="O15" i="20"/>
  <c r="Q15" i="20"/>
  <c r="R78" i="20"/>
  <c r="S78" i="20"/>
  <c r="T78" i="20" s="1"/>
  <c r="Q78" i="20"/>
  <c r="O78" i="20"/>
  <c r="P78" i="20"/>
  <c r="R14" i="20"/>
  <c r="P14" i="20"/>
  <c r="S14" i="20"/>
  <c r="T14" i="20" s="1"/>
  <c r="Q14" i="20"/>
  <c r="O14" i="20"/>
  <c r="S77" i="20"/>
  <c r="T77" i="20" s="1"/>
  <c r="Q77" i="20"/>
  <c r="R77" i="20"/>
  <c r="O77" i="20"/>
  <c r="P77" i="20"/>
  <c r="P13" i="20"/>
  <c r="S13" i="20"/>
  <c r="T13" i="20" s="1"/>
  <c r="Q13" i="20"/>
  <c r="R13" i="20"/>
  <c r="O13" i="20"/>
  <c r="S84" i="20"/>
  <c r="T84" i="20" s="1"/>
  <c r="Q84" i="20"/>
  <c r="O84" i="20"/>
  <c r="P84" i="20"/>
  <c r="R84" i="20"/>
  <c r="P20" i="20"/>
  <c r="S20" i="20"/>
  <c r="T20" i="20" s="1"/>
  <c r="Q20" i="20"/>
  <c r="O20" i="20"/>
  <c r="R20" i="20"/>
  <c r="S83" i="20"/>
  <c r="T83" i="20" s="1"/>
  <c r="Q83" i="20"/>
  <c r="R83" i="20"/>
  <c r="P83" i="20"/>
  <c r="O83" i="20"/>
  <c r="S19" i="20"/>
  <c r="T19" i="20" s="1"/>
  <c r="Q19" i="20"/>
  <c r="R19" i="20"/>
  <c r="P19" i="20"/>
  <c r="O19" i="20"/>
  <c r="Q66" i="20"/>
  <c r="R66" i="20"/>
  <c r="P66" i="20"/>
  <c r="O66" i="20"/>
  <c r="S66" i="20"/>
  <c r="T66" i="20" s="1"/>
  <c r="Q97" i="20"/>
  <c r="R97" i="20"/>
  <c r="P97" i="20"/>
  <c r="S97" i="20"/>
  <c r="T97" i="20" s="1"/>
  <c r="O97" i="20"/>
  <c r="R24" i="20"/>
  <c r="P24" i="20"/>
  <c r="S24" i="20"/>
  <c r="T24" i="20" s="1"/>
  <c r="Q24" i="20"/>
  <c r="O24" i="20"/>
  <c r="R72" i="20"/>
  <c r="S72" i="20"/>
  <c r="T72" i="20" s="1"/>
  <c r="P72" i="20"/>
  <c r="O72" i="20"/>
  <c r="Q72" i="20"/>
  <c r="R8" i="20"/>
  <c r="P8" i="20"/>
  <c r="S8" i="20"/>
  <c r="T8" i="20" s="1"/>
  <c r="Q8" i="20"/>
  <c r="O8" i="20"/>
  <c r="R71" i="20"/>
  <c r="S71" i="20"/>
  <c r="T71" i="20" s="1"/>
  <c r="Q71" i="20"/>
  <c r="O71" i="20"/>
  <c r="P71" i="20"/>
  <c r="R7" i="20"/>
  <c r="P7" i="20"/>
  <c r="S7" i="20"/>
  <c r="T7" i="20" s="1"/>
  <c r="Q7" i="20"/>
  <c r="O7" i="20"/>
  <c r="R70" i="20"/>
  <c r="S70" i="20"/>
  <c r="T70" i="20" s="1"/>
  <c r="Q70" i="20"/>
  <c r="O70" i="20"/>
  <c r="P70" i="20"/>
  <c r="Q105" i="20"/>
  <c r="R105" i="20"/>
  <c r="P105" i="20"/>
  <c r="S105" i="20"/>
  <c r="T105" i="20" s="1"/>
  <c r="O105" i="20"/>
  <c r="S69" i="20"/>
  <c r="T69" i="20" s="1"/>
  <c r="Q69" i="20"/>
  <c r="O69" i="20"/>
  <c r="P69" i="20"/>
  <c r="R69" i="20"/>
  <c r="P5" i="20"/>
  <c r="S5" i="20"/>
  <c r="T5" i="20" s="1"/>
  <c r="Q5" i="20"/>
  <c r="O5" i="20"/>
  <c r="R5" i="20"/>
  <c r="S76" i="20"/>
  <c r="T76" i="20" s="1"/>
  <c r="Q76" i="20"/>
  <c r="R76" i="20"/>
  <c r="O76" i="20"/>
  <c r="P76" i="20"/>
  <c r="P12" i="20"/>
  <c r="S12" i="20"/>
  <c r="T12" i="20" s="1"/>
  <c r="Q12" i="20"/>
  <c r="R12" i="20"/>
  <c r="O12" i="20"/>
  <c r="S75" i="20"/>
  <c r="T75" i="20" s="1"/>
  <c r="Q75" i="20"/>
  <c r="R75" i="20"/>
  <c r="O75" i="20"/>
  <c r="P75" i="20"/>
  <c r="S11" i="20"/>
  <c r="T11" i="20" s="1"/>
  <c r="Q11" i="20"/>
  <c r="R11" i="20"/>
  <c r="P11" i="20"/>
  <c r="O11" i="20"/>
  <c r="Q58" i="20"/>
  <c r="R58" i="20"/>
  <c r="S58" i="20"/>
  <c r="T58" i="20" s="1"/>
  <c r="P58" i="20"/>
  <c r="O58" i="20"/>
  <c r="R6" i="20"/>
  <c r="P6" i="20"/>
  <c r="S6" i="20"/>
  <c r="T6" i="20" s="1"/>
  <c r="Q6" i="20"/>
  <c r="O6" i="20"/>
  <c r="S67" i="20"/>
  <c r="T67" i="20" s="1"/>
  <c r="Q67" i="20"/>
  <c r="R67" i="20"/>
  <c r="O67" i="20"/>
  <c r="P67" i="20"/>
  <c r="Q25" i="20"/>
  <c r="R25" i="20"/>
  <c r="P25" i="20"/>
  <c r="S25" i="20"/>
  <c r="T25" i="20" s="1"/>
  <c r="O25" i="20"/>
  <c r="Q50" i="20"/>
  <c r="R50" i="20"/>
  <c r="S50" i="20"/>
  <c r="T50" i="20" s="1"/>
  <c r="P50" i="20"/>
  <c r="O50" i="20"/>
  <c r="R56" i="20"/>
  <c r="S56" i="20"/>
  <c r="T56" i="20" s="1"/>
  <c r="Q56" i="20"/>
  <c r="P56" i="20"/>
  <c r="O56" i="20"/>
  <c r="Q49" i="20"/>
  <c r="R49" i="20"/>
  <c r="P49" i="20"/>
  <c r="O49" i="20"/>
  <c r="S49" i="20"/>
  <c r="T49" i="20" s="1"/>
  <c r="R55" i="20"/>
  <c r="S55" i="20"/>
  <c r="T55" i="20" s="1"/>
  <c r="O55" i="20"/>
  <c r="Q55" i="20"/>
  <c r="P55" i="20"/>
  <c r="Q41" i="20"/>
  <c r="R41" i="20"/>
  <c r="P41" i="20"/>
  <c r="S41" i="20"/>
  <c r="T41" i="20" s="1"/>
  <c r="O41" i="20"/>
  <c r="R54" i="20"/>
  <c r="S54" i="20"/>
  <c r="T54" i="20" s="1"/>
  <c r="Q54" i="20"/>
  <c r="O54" i="20"/>
  <c r="P54" i="20"/>
  <c r="Q33" i="20"/>
  <c r="R33" i="20"/>
  <c r="P33" i="20"/>
  <c r="S33" i="20"/>
  <c r="T33" i="20" s="1"/>
  <c r="O33" i="20"/>
  <c r="S53" i="20"/>
  <c r="T53" i="20" s="1"/>
  <c r="Q53" i="20"/>
  <c r="O53" i="20"/>
  <c r="P53" i="20"/>
  <c r="R53" i="20"/>
  <c r="Q65" i="20"/>
  <c r="R65" i="20"/>
  <c r="P65" i="20"/>
  <c r="S65" i="20"/>
  <c r="T65" i="20" s="1"/>
  <c r="O65" i="20"/>
  <c r="S60" i="20"/>
  <c r="T60" i="20" s="1"/>
  <c r="Q60" i="20"/>
  <c r="O60" i="20"/>
  <c r="P60" i="20"/>
  <c r="R60" i="20"/>
  <c r="R3" i="20"/>
  <c r="S3" i="20"/>
  <c r="T3" i="20" s="1"/>
  <c r="P3" i="20"/>
  <c r="O3" i="20"/>
  <c r="Q3" i="20"/>
  <c r="S59" i="20"/>
  <c r="T59" i="20" s="1"/>
  <c r="Q59" i="20"/>
  <c r="R59" i="20"/>
  <c r="P59" i="20"/>
  <c r="O59" i="20"/>
  <c r="Q106" i="20"/>
  <c r="R106" i="20"/>
  <c r="O106" i="20"/>
  <c r="P106" i="20"/>
  <c r="S106" i="20"/>
  <c r="T106" i="20" s="1"/>
  <c r="Q42" i="20"/>
  <c r="R42" i="20"/>
  <c r="O42" i="20"/>
  <c r="S42" i="20"/>
  <c r="T42" i="20" s="1"/>
  <c r="P42" i="20"/>
  <c r="R64" i="20"/>
  <c r="S64" i="20"/>
  <c r="T64" i="20" s="1"/>
  <c r="Q64" i="20"/>
  <c r="O64" i="20"/>
  <c r="P64" i="20"/>
  <c r="R63" i="20"/>
  <c r="S63" i="20"/>
  <c r="T63" i="20" s="1"/>
  <c r="Q63" i="20"/>
  <c r="O63" i="20"/>
  <c r="P63" i="20"/>
  <c r="Q73" i="20"/>
  <c r="R73" i="20"/>
  <c r="P73" i="20"/>
  <c r="S73" i="20"/>
  <c r="T73" i="20" s="1"/>
  <c r="O73" i="20"/>
  <c r="S68" i="20"/>
  <c r="T68" i="20" s="1"/>
  <c r="Q68" i="20"/>
  <c r="O68" i="20"/>
  <c r="R68" i="20"/>
  <c r="P68" i="20"/>
  <c r="Q57" i="20"/>
  <c r="R57" i="20"/>
  <c r="S57" i="20"/>
  <c r="T57" i="20" s="1"/>
  <c r="P57" i="20"/>
  <c r="O57" i="20"/>
  <c r="R48" i="20"/>
  <c r="P48" i="20"/>
  <c r="S48" i="20"/>
  <c r="T48" i="20" s="1"/>
  <c r="O48" i="20"/>
  <c r="Q48" i="20"/>
  <c r="R111" i="20"/>
  <c r="S111" i="20"/>
  <c r="T111" i="20" s="1"/>
  <c r="Q111" i="20"/>
  <c r="O111" i="20"/>
  <c r="P111" i="20"/>
  <c r="R47" i="20"/>
  <c r="S47" i="20"/>
  <c r="T47" i="20" s="1"/>
  <c r="P47" i="20"/>
  <c r="Q47" i="20"/>
  <c r="O47" i="20"/>
  <c r="R110" i="20"/>
  <c r="S110" i="20"/>
  <c r="T110" i="20" s="1"/>
  <c r="Q110" i="20"/>
  <c r="O110" i="20"/>
  <c r="P110" i="20"/>
  <c r="R46" i="20"/>
  <c r="P46" i="20"/>
  <c r="S46" i="20"/>
  <c r="T46" i="20" s="1"/>
  <c r="Q46" i="20"/>
  <c r="O46" i="20"/>
  <c r="S109" i="20"/>
  <c r="T109" i="20" s="1"/>
  <c r="Q109" i="20"/>
  <c r="R109" i="20"/>
  <c r="O109" i="20"/>
  <c r="P109" i="20"/>
  <c r="P45" i="20"/>
  <c r="S45" i="20"/>
  <c r="T45" i="20" s="1"/>
  <c r="Q45" i="20"/>
  <c r="R45" i="20"/>
  <c r="O45" i="20"/>
  <c r="Q9" i="20"/>
  <c r="R9" i="20"/>
  <c r="P9" i="20"/>
  <c r="S9" i="20"/>
  <c r="T9" i="20" s="1"/>
  <c r="O9" i="20"/>
  <c r="Q17" i="20"/>
  <c r="R17" i="20"/>
  <c r="P17" i="20"/>
  <c r="O17" i="20"/>
  <c r="S17" i="20"/>
  <c r="T17" i="20" s="1"/>
  <c r="S51" i="20"/>
  <c r="T51" i="20" s="1"/>
  <c r="Q51" i="20"/>
  <c r="R51" i="20"/>
  <c r="P51" i="20"/>
  <c r="O51" i="20"/>
  <c r="Q34" i="20"/>
  <c r="R34" i="20"/>
  <c r="S34" i="20"/>
  <c r="T34" i="20" s="1"/>
  <c r="P34" i="20"/>
  <c r="O34" i="20"/>
  <c r="T40" i="20"/>
  <c r="T102" i="20"/>
  <c r="T38" i="20"/>
  <c r="T52" i="20"/>
  <c r="T98" i="20"/>
  <c r="T103" i="20"/>
  <c r="T32" i="20"/>
  <c r="T95" i="20"/>
  <c r="T94" i="20"/>
  <c r="T30" i="20"/>
  <c r="T43" i="20"/>
  <c r="T90" i="20"/>
  <c r="T26" i="20"/>
  <c r="T96" i="20"/>
</calcChain>
</file>

<file path=xl/sharedStrings.xml><?xml version="1.0" encoding="utf-8"?>
<sst xmlns="http://schemas.openxmlformats.org/spreadsheetml/2006/main" count="104794" uniqueCount="14069">
  <si>
    <t>Nom</t>
  </si>
  <si>
    <t>Prénom</t>
  </si>
  <si>
    <t>DIDIER</t>
  </si>
  <si>
    <t>386 IE</t>
  </si>
  <si>
    <t>OD SOMME - OISE - AISNE</t>
  </si>
  <si>
    <t>INSPECTEURS RSG</t>
  </si>
  <si>
    <t>FREDERIC</t>
  </si>
  <si>
    <t>OD PUY DE DOME - LOIRE - HAUTE LOIRE</t>
  </si>
  <si>
    <t>03000299</t>
  </si>
  <si>
    <t>DESBROSSE</t>
  </si>
  <si>
    <t>LUC</t>
  </si>
  <si>
    <t>200 IMP</t>
  </si>
  <si>
    <t>OD ALLIER-SAONE &amp; LOIRE-NIEVRE-COTE D'OR</t>
  </si>
  <si>
    <t>03000354</t>
  </si>
  <si>
    <t>ZANTOUT</t>
  </si>
  <si>
    <t>BASSEM</t>
  </si>
  <si>
    <t>443 CCT.S</t>
  </si>
  <si>
    <t>OD GRAND PARIS 75-92-93-94</t>
  </si>
  <si>
    <t>SALARIES COMMERCIAUX</t>
  </si>
  <si>
    <t>REGION GRAND OUEST</t>
  </si>
  <si>
    <t>OD LANDES-PYRENEES-GERS-HTE GARONNE SUD</t>
  </si>
  <si>
    <t>03000394</t>
  </si>
  <si>
    <t>DECUPERE CROIN</t>
  </si>
  <si>
    <t>MARTINE</t>
  </si>
  <si>
    <t>F</t>
  </si>
  <si>
    <t>440 CCT</t>
  </si>
  <si>
    <t>OD NORD LILLE</t>
  </si>
  <si>
    <t>03000421</t>
  </si>
  <si>
    <t>HIREL</t>
  </si>
  <si>
    <t>JEAN-FRANCOIS</t>
  </si>
  <si>
    <t>OD VAL D'OISE - EURE</t>
  </si>
  <si>
    <t>OD HAUTE SAVOIE AIN JURA AIX LES BAINS</t>
  </si>
  <si>
    <t>03000506</t>
  </si>
  <si>
    <t>CANTREL</t>
  </si>
  <si>
    <t>OLIVIER</t>
  </si>
  <si>
    <t>OD SEINE MARITIME</t>
  </si>
  <si>
    <t>03000508</t>
  </si>
  <si>
    <t>BOUTHERIN</t>
  </si>
  <si>
    <t>PATRICK</t>
  </si>
  <si>
    <t>BULAN</t>
  </si>
  <si>
    <t>RICHARD</t>
  </si>
  <si>
    <t>100 IMD</t>
  </si>
  <si>
    <t>OD FICTIVE</t>
  </si>
  <si>
    <t>03000517</t>
  </si>
  <si>
    <t>RIGUEIRO DA SILVA</t>
  </si>
  <si>
    <t>FERNANDO MANUEL</t>
  </si>
  <si>
    <t>391 CCEIM</t>
  </si>
  <si>
    <t>OD ESSONNE - LOIRET</t>
  </si>
  <si>
    <t>OD ARDENNES - MARNE - MEUSE - AUBE</t>
  </si>
  <si>
    <t>03000561</t>
  </si>
  <si>
    <t>BASSO</t>
  </si>
  <si>
    <t>ERIC</t>
  </si>
  <si>
    <t>OD ALPES MARITIMES</t>
  </si>
  <si>
    <t>OD SEINE ET MARNE - YONNE</t>
  </si>
  <si>
    <t>NICOLAS</t>
  </si>
  <si>
    <t>03000647</t>
  </si>
  <si>
    <t>BALDACCHINO</t>
  </si>
  <si>
    <t>GUY</t>
  </si>
  <si>
    <t>OD VAR - BOUCHES DU RHONE</t>
  </si>
  <si>
    <t>DOMINIQUE</t>
  </si>
  <si>
    <t>370 CC.E</t>
  </si>
  <si>
    <t>OD VAUCLUSE - DROME - ARDECHE - GARD</t>
  </si>
  <si>
    <t>03000704</t>
  </si>
  <si>
    <t>COUVERCELLE</t>
  </si>
  <si>
    <t>STEPHANE</t>
  </si>
  <si>
    <t>390 CCEI</t>
  </si>
  <si>
    <t>OD MOSELLE - MEURTHE ET MOSELLE</t>
  </si>
  <si>
    <t>ROMAIN</t>
  </si>
  <si>
    <t>OD VOSGES-HT RHIN-TR BEL-DOUBS-HTE MARNE</t>
  </si>
  <si>
    <t>03000775</t>
  </si>
  <si>
    <t>SALENGROIS</t>
  </si>
  <si>
    <t>371 CCM.E</t>
  </si>
  <si>
    <t>ROUSSEAU</t>
  </si>
  <si>
    <t>03000877</t>
  </si>
  <si>
    <t>TESSIER</t>
  </si>
  <si>
    <t>DORIANE</t>
  </si>
  <si>
    <t>OD AVEYRON-HERAULT-AUDE-PYRENEES ORIENT.</t>
  </si>
  <si>
    <t>03000881</t>
  </si>
  <si>
    <t>GOUSPY</t>
  </si>
  <si>
    <t>PATRICE</t>
  </si>
  <si>
    <t>03000903</t>
  </si>
  <si>
    <t>SARDIN</t>
  </si>
  <si>
    <t>RODOLPHE</t>
  </si>
  <si>
    <t>03000905</t>
  </si>
  <si>
    <t>COLLOT</t>
  </si>
  <si>
    <t>MARYSE</t>
  </si>
  <si>
    <t>03000977</t>
  </si>
  <si>
    <t>MEILLAN</t>
  </si>
  <si>
    <t>BERTRAND</t>
  </si>
  <si>
    <t>OD GIRONDE - DORDOGNE</t>
  </si>
  <si>
    <t>03000986</t>
  </si>
  <si>
    <t>CLEMENT</t>
  </si>
  <si>
    <t>CHRISTOPHE</t>
  </si>
  <si>
    <t>OD ISERE ALBERTVILLE</t>
  </si>
  <si>
    <t>03001000</t>
  </si>
  <si>
    <t>HECQ</t>
  </si>
  <si>
    <t>LEO</t>
  </si>
  <si>
    <t>03001001</t>
  </si>
  <si>
    <t>GUILLAMET</t>
  </si>
  <si>
    <t>FABRICE</t>
  </si>
  <si>
    <t>03001015</t>
  </si>
  <si>
    <t>CHARPENTIER</t>
  </si>
  <si>
    <t>LAURENT</t>
  </si>
  <si>
    <t>03001040</t>
  </si>
  <si>
    <t>PONNEN</t>
  </si>
  <si>
    <t>BALAKRISHNA</t>
  </si>
  <si>
    <t>CATHERINE</t>
  </si>
  <si>
    <t>JULIEN</t>
  </si>
  <si>
    <t>OD BAS RHIN - MOSELLE</t>
  </si>
  <si>
    <t>03001133</t>
  </si>
  <si>
    <t>MONTAIS</t>
  </si>
  <si>
    <t>VANESSA</t>
  </si>
  <si>
    <t>OD SARTHE - MAINE ET LOIRE</t>
  </si>
  <si>
    <t>03001141</t>
  </si>
  <si>
    <t>BACHER</t>
  </si>
  <si>
    <t>SEVERINE</t>
  </si>
  <si>
    <t>03001249</t>
  </si>
  <si>
    <t>VIRIOT</t>
  </si>
  <si>
    <t>STEPHANIE</t>
  </si>
  <si>
    <t>OD INDRE-INDRE &amp; LOIRE-CHER-LOIR &amp; CHER</t>
  </si>
  <si>
    <t>03001261</t>
  </si>
  <si>
    <t>GOMEZ</t>
  </si>
  <si>
    <t>JEAN CHARLES</t>
  </si>
  <si>
    <t>03001274</t>
  </si>
  <si>
    <t>PLANTIER</t>
  </si>
  <si>
    <t>JEAN-CHRISTOPHE</t>
  </si>
  <si>
    <t>03001406</t>
  </si>
  <si>
    <t>ADEVAH</t>
  </si>
  <si>
    <t>WILFRID</t>
  </si>
  <si>
    <t>OD BOUCHES DU RHONE</t>
  </si>
  <si>
    <t>03001501</t>
  </si>
  <si>
    <t>BEDHOUCHE</t>
  </si>
  <si>
    <t>03001509</t>
  </si>
  <si>
    <t>LIAGRE</t>
  </si>
  <si>
    <t>ESTELLE</t>
  </si>
  <si>
    <t>OD LOIRE ATLANTIQUE - VENDEE</t>
  </si>
  <si>
    <t>03001520</t>
  </si>
  <si>
    <t>FOI</t>
  </si>
  <si>
    <t>SANDRINE</t>
  </si>
  <si>
    <t>03001617</t>
  </si>
  <si>
    <t>PALACIN</t>
  </si>
  <si>
    <t>CHARLES HENRI</t>
  </si>
  <si>
    <t>OD NORD LITTORAL</t>
  </si>
  <si>
    <t>03001813</t>
  </si>
  <si>
    <t>VIALE</t>
  </si>
  <si>
    <t>03002016</t>
  </si>
  <si>
    <t>GIBOIRE</t>
  </si>
  <si>
    <t>NATHALIE</t>
  </si>
  <si>
    <t>OD ILLE ET VILAINE-COTES D'ARMOR</t>
  </si>
  <si>
    <t>03002066</t>
  </si>
  <si>
    <t>TIPALDI</t>
  </si>
  <si>
    <t>CHRISTINE</t>
  </si>
  <si>
    <t>03002165</t>
  </si>
  <si>
    <t>GAILLARD</t>
  </si>
  <si>
    <t>03002321</t>
  </si>
  <si>
    <t>CHAUVIN</t>
  </si>
  <si>
    <t>GUILLAUME</t>
  </si>
  <si>
    <t>03002393</t>
  </si>
  <si>
    <t>SERRANO</t>
  </si>
  <si>
    <t>03002562</t>
  </si>
  <si>
    <t>SABAN</t>
  </si>
  <si>
    <t>NURAN</t>
  </si>
  <si>
    <t>LUDOVIC</t>
  </si>
  <si>
    <t>03002645</t>
  </si>
  <si>
    <t>RAMBAUD</t>
  </si>
  <si>
    <t>ISABELLE</t>
  </si>
  <si>
    <t>03002690</t>
  </si>
  <si>
    <t>DEVAL</t>
  </si>
  <si>
    <t>MARC</t>
  </si>
  <si>
    <t>03002708</t>
  </si>
  <si>
    <t>CARDONA GIL</t>
  </si>
  <si>
    <t>THIERRY</t>
  </si>
  <si>
    <t>03002714</t>
  </si>
  <si>
    <t>RODET</t>
  </si>
  <si>
    <t>ACHILLE</t>
  </si>
  <si>
    <t>03002760</t>
  </si>
  <si>
    <t>VERDU</t>
  </si>
  <si>
    <t>03002794</t>
  </si>
  <si>
    <t>AUGER</t>
  </si>
  <si>
    <t>03002970</t>
  </si>
  <si>
    <t>BOUTTEMAND</t>
  </si>
  <si>
    <t>SEBASTIEN</t>
  </si>
  <si>
    <t>03002976</t>
  </si>
  <si>
    <t>NEVO</t>
  </si>
  <si>
    <t>03003003</t>
  </si>
  <si>
    <t>ROUSSEL</t>
  </si>
  <si>
    <t>ANTONY</t>
  </si>
  <si>
    <t>448 CRC</t>
  </si>
  <si>
    <t>POLE PILOTAGE DU RESEAU COMMERCIAL</t>
  </si>
  <si>
    <t>CELLULE SENIORS</t>
  </si>
  <si>
    <t>GREGORY</t>
  </si>
  <si>
    <t>03003050</t>
  </si>
  <si>
    <t>PERRIN</t>
  </si>
  <si>
    <t>03003060</t>
  </si>
  <si>
    <t>CELIA</t>
  </si>
  <si>
    <t>03100078</t>
  </si>
  <si>
    <t>GOY</t>
  </si>
  <si>
    <t>LEONARD</t>
  </si>
  <si>
    <t>380 CCEI.S</t>
  </si>
  <si>
    <t>03100205</t>
  </si>
  <si>
    <t>BARTOLI</t>
  </si>
  <si>
    <t>MICHEL</t>
  </si>
  <si>
    <t>03100303</t>
  </si>
  <si>
    <t>GUIBERT</t>
  </si>
  <si>
    <t>GAEL</t>
  </si>
  <si>
    <t>03100356</t>
  </si>
  <si>
    <t>MELLOUKA</t>
  </si>
  <si>
    <t>NAWAL</t>
  </si>
  <si>
    <t>03100357</t>
  </si>
  <si>
    <t>FICHEUX</t>
  </si>
  <si>
    <t>03100360</t>
  </si>
  <si>
    <t>AUBERT</t>
  </si>
  <si>
    <t>ANTHONY</t>
  </si>
  <si>
    <t>03100409</t>
  </si>
  <si>
    <t>CANDASSAMY</t>
  </si>
  <si>
    <t>VELAVANE</t>
  </si>
  <si>
    <t>03100426</t>
  </si>
  <si>
    <t>HOUSIEAUX</t>
  </si>
  <si>
    <t>ZOE</t>
  </si>
  <si>
    <t>03100539</t>
  </si>
  <si>
    <t>VIRGIL</t>
  </si>
  <si>
    <t>03100560</t>
  </si>
  <si>
    <t>DECANIS</t>
  </si>
  <si>
    <t>MARINA</t>
  </si>
  <si>
    <t>03100563</t>
  </si>
  <si>
    <t>GIOAN</t>
  </si>
  <si>
    <t>ANNE</t>
  </si>
  <si>
    <t>OD LOT-TARN-TARN ET GARONNE-HTE GARONNE</t>
  </si>
  <si>
    <t>03100641</t>
  </si>
  <si>
    <t>DUFOUR</t>
  </si>
  <si>
    <t>OD NORD ARTOIS</t>
  </si>
  <si>
    <t>03100679</t>
  </si>
  <si>
    <t>BATISSE</t>
  </si>
  <si>
    <t>JEAN LUC</t>
  </si>
  <si>
    <t>03100691</t>
  </si>
  <si>
    <t>NOBECOURT</t>
  </si>
  <si>
    <t>03100718</t>
  </si>
  <si>
    <t>MIGNOT</t>
  </si>
  <si>
    <t>MARINE</t>
  </si>
  <si>
    <t>03100770</t>
  </si>
  <si>
    <t>ROSSO</t>
  </si>
  <si>
    <t>JESSICA</t>
  </si>
  <si>
    <t>JONATHAN</t>
  </si>
  <si>
    <t>03100944</t>
  </si>
  <si>
    <t>SALIU</t>
  </si>
  <si>
    <t>445 CCA</t>
  </si>
  <si>
    <t>03100975</t>
  </si>
  <si>
    <t>MEDYNSKA</t>
  </si>
  <si>
    <t>JEAN LOUIS</t>
  </si>
  <si>
    <t>03101097</t>
  </si>
  <si>
    <t>RASZKOWSKI</t>
  </si>
  <si>
    <t>03101248</t>
  </si>
  <si>
    <t>FOLLOPE</t>
  </si>
  <si>
    <t>LAETITIA</t>
  </si>
  <si>
    <t>03101285</t>
  </si>
  <si>
    <t>GUILLEM</t>
  </si>
  <si>
    <t>OD RHONE</t>
  </si>
  <si>
    <t>03101300</t>
  </si>
  <si>
    <t>SOPHYS</t>
  </si>
  <si>
    <t>FLORE</t>
  </si>
  <si>
    <t>441 CCTM</t>
  </si>
  <si>
    <t>03101384</t>
  </si>
  <si>
    <t>PLUCHART</t>
  </si>
  <si>
    <t>03101410</t>
  </si>
  <si>
    <t>KHOULIFI</t>
  </si>
  <si>
    <t>MAROUANE</t>
  </si>
  <si>
    <t>MERCIER</t>
  </si>
  <si>
    <t>03101439</t>
  </si>
  <si>
    <t>BOEHLER</t>
  </si>
  <si>
    <t>MAXIME</t>
  </si>
  <si>
    <t>03101452</t>
  </si>
  <si>
    <t>JOCELYNE</t>
  </si>
  <si>
    <t>250 IF</t>
  </si>
  <si>
    <t>SUPPORT COMMERCIAL</t>
  </si>
  <si>
    <t>03101455</t>
  </si>
  <si>
    <t>SETZE</t>
  </si>
  <si>
    <t>MARIE CELINE</t>
  </si>
  <si>
    <t>03101528</t>
  </si>
  <si>
    <t>DEVIE</t>
  </si>
  <si>
    <t>AURELIEN</t>
  </si>
  <si>
    <t>CEDRIC</t>
  </si>
  <si>
    <t>03101556</t>
  </si>
  <si>
    <t>CORNETTE</t>
  </si>
  <si>
    <t>03101564</t>
  </si>
  <si>
    <t>SIBELLE</t>
  </si>
  <si>
    <t>MAGALIE</t>
  </si>
  <si>
    <t>03101616</t>
  </si>
  <si>
    <t>TEDESCO</t>
  </si>
  <si>
    <t>GIUSEPPE</t>
  </si>
  <si>
    <t>BERTHELOT</t>
  </si>
  <si>
    <t>03101679</t>
  </si>
  <si>
    <t>BECARD</t>
  </si>
  <si>
    <t>YANNICK</t>
  </si>
  <si>
    <t>03101718</t>
  </si>
  <si>
    <t>TOGANDE</t>
  </si>
  <si>
    <t>HINDA</t>
  </si>
  <si>
    <t>03101759</t>
  </si>
  <si>
    <t>HAGEGE</t>
  </si>
  <si>
    <t>SANDIE</t>
  </si>
  <si>
    <t>03101785</t>
  </si>
  <si>
    <t>PUXEDDU</t>
  </si>
  <si>
    <t>03101831</t>
  </si>
  <si>
    <t>ARTALE</t>
  </si>
  <si>
    <t>PHILIPPE</t>
  </si>
  <si>
    <t>03101842</t>
  </si>
  <si>
    <t>LAURE</t>
  </si>
  <si>
    <t>OD YVELINES - EURE ET LOIR</t>
  </si>
  <si>
    <t>03101866</t>
  </si>
  <si>
    <t>DANN</t>
  </si>
  <si>
    <t>JOELLE</t>
  </si>
  <si>
    <t>03101951</t>
  </si>
  <si>
    <t>DI TOMMASO</t>
  </si>
  <si>
    <t>FRANCINE</t>
  </si>
  <si>
    <t>03101964</t>
  </si>
  <si>
    <t>ANTONOFF</t>
  </si>
  <si>
    <t>APOLLINE</t>
  </si>
  <si>
    <t>FRANCK</t>
  </si>
  <si>
    <t>03102044</t>
  </si>
  <si>
    <t>COUSTENOBLE</t>
  </si>
  <si>
    <t>LESLY</t>
  </si>
  <si>
    <t>03102050</t>
  </si>
  <si>
    <t>BETON</t>
  </si>
  <si>
    <t>MARIANNE</t>
  </si>
  <si>
    <t>03102110</t>
  </si>
  <si>
    <t>EVANGELISTI</t>
  </si>
  <si>
    <t>JORDAN</t>
  </si>
  <si>
    <t>03102111</t>
  </si>
  <si>
    <t>LEONE</t>
  </si>
  <si>
    <t>03102129</t>
  </si>
  <si>
    <t>LEHUEDE</t>
  </si>
  <si>
    <t>OD FINISTERE - MORBIHAN</t>
  </si>
  <si>
    <t>LUDIVINE</t>
  </si>
  <si>
    <t>03102177</t>
  </si>
  <si>
    <t>GROCOLAS</t>
  </si>
  <si>
    <t>03102180</t>
  </si>
  <si>
    <t>NICOLA</t>
  </si>
  <si>
    <t>DAMIEN</t>
  </si>
  <si>
    <t>03102184</t>
  </si>
  <si>
    <t>BERUGEAU</t>
  </si>
  <si>
    <t>MATHIEU</t>
  </si>
  <si>
    <t>OD CHARENTES-VIENNES-DEUX SEVRES</t>
  </si>
  <si>
    <t>03102185</t>
  </si>
  <si>
    <t>BUROT</t>
  </si>
  <si>
    <t>CINDY</t>
  </si>
  <si>
    <t>03102291</t>
  </si>
  <si>
    <t>JEUDY</t>
  </si>
  <si>
    <t>03102296</t>
  </si>
  <si>
    <t>AZZOPARDI</t>
  </si>
  <si>
    <t>BRICE</t>
  </si>
  <si>
    <t>460 CC</t>
  </si>
  <si>
    <t>ORGANISATION DE FIDELISATION</t>
  </si>
  <si>
    <t>03102342</t>
  </si>
  <si>
    <t>PIEGE</t>
  </si>
  <si>
    <t>03102353</t>
  </si>
  <si>
    <t>SYLVIA</t>
  </si>
  <si>
    <t>SARAH</t>
  </si>
  <si>
    <t>BENJAMIN</t>
  </si>
  <si>
    <t>03102386</t>
  </si>
  <si>
    <t>PIETROPAOLI</t>
  </si>
  <si>
    <t>GASPARD</t>
  </si>
  <si>
    <t>03102414</t>
  </si>
  <si>
    <t>THERET</t>
  </si>
  <si>
    <t>NOEMIE</t>
  </si>
  <si>
    <t>03102417</t>
  </si>
  <si>
    <t>BOUDRINGHIN</t>
  </si>
  <si>
    <t>03102428</t>
  </si>
  <si>
    <t>JURASZCZYK</t>
  </si>
  <si>
    <t>STEVEN</t>
  </si>
  <si>
    <t>03102438</t>
  </si>
  <si>
    <t>BOUTI</t>
  </si>
  <si>
    <t>ROZLAINE</t>
  </si>
  <si>
    <t>03102454</t>
  </si>
  <si>
    <t>GAGNIER</t>
  </si>
  <si>
    <t>03102496</t>
  </si>
  <si>
    <t>BELLANGER</t>
  </si>
  <si>
    <t>OD MANCHE - CALVADOS - ORNE - MAYENNE</t>
  </si>
  <si>
    <t>EMILIE</t>
  </si>
  <si>
    <t>03102523</t>
  </si>
  <si>
    <t>AUBERY</t>
  </si>
  <si>
    <t>GERALDINE</t>
  </si>
  <si>
    <t>03102532</t>
  </si>
  <si>
    <t>BAERT</t>
  </si>
  <si>
    <t>DAVID</t>
  </si>
  <si>
    <t>GILLES</t>
  </si>
  <si>
    <t>03102548</t>
  </si>
  <si>
    <t>LAMORY</t>
  </si>
  <si>
    <t>CAROLINE</t>
  </si>
  <si>
    <t>MARIA</t>
  </si>
  <si>
    <t>03102603</t>
  </si>
  <si>
    <t>LE BRIS LEBRUN</t>
  </si>
  <si>
    <t>MAXENCE</t>
  </si>
  <si>
    <t>03102610</t>
  </si>
  <si>
    <t>LEDIG</t>
  </si>
  <si>
    <t>03102614</t>
  </si>
  <si>
    <t>SPIESER</t>
  </si>
  <si>
    <t>SNEZANA</t>
  </si>
  <si>
    <t>03102620</t>
  </si>
  <si>
    <t>MEYER</t>
  </si>
  <si>
    <t>JOANNA</t>
  </si>
  <si>
    <t>JULIE</t>
  </si>
  <si>
    <t>03102634</t>
  </si>
  <si>
    <t>JOYEUX</t>
  </si>
  <si>
    <t>SONIA</t>
  </si>
  <si>
    <t>03102690</t>
  </si>
  <si>
    <t>BRUCKER</t>
  </si>
  <si>
    <t>VIRGINIE</t>
  </si>
  <si>
    <t>03102702</t>
  </si>
  <si>
    <t>PAUGAM</t>
  </si>
  <si>
    <t>LOIC</t>
  </si>
  <si>
    <t>03102706</t>
  </si>
  <si>
    <t>DA CRUZ ALVES</t>
  </si>
  <si>
    <t>EMMANUELLE</t>
  </si>
  <si>
    <t>07019507</t>
  </si>
  <si>
    <t>SETIANO</t>
  </si>
  <si>
    <t>LAURA</t>
  </si>
  <si>
    <t>07019513</t>
  </si>
  <si>
    <t>ABDOUS</t>
  </si>
  <si>
    <t>FARAH</t>
  </si>
  <si>
    <t>07019928</t>
  </si>
  <si>
    <t>ABID</t>
  </si>
  <si>
    <t>MERIEM</t>
  </si>
  <si>
    <t>ALICIA</t>
  </si>
  <si>
    <t>07020242</t>
  </si>
  <si>
    <t>ADDA BENATIA</t>
  </si>
  <si>
    <t>ILHAME</t>
  </si>
  <si>
    <t>07020459</t>
  </si>
  <si>
    <t>SOUKOUNA</t>
  </si>
  <si>
    <t>DIAFARA</t>
  </si>
  <si>
    <t>07020611</t>
  </si>
  <si>
    <t>DAZY</t>
  </si>
  <si>
    <t>JULIETTE</t>
  </si>
  <si>
    <t>07020680</t>
  </si>
  <si>
    <t>BLANC</t>
  </si>
  <si>
    <t>EMELINE</t>
  </si>
  <si>
    <t>07020970</t>
  </si>
  <si>
    <t>FAUCHER</t>
  </si>
  <si>
    <t>07021625</t>
  </si>
  <si>
    <t>BORR</t>
  </si>
  <si>
    <t>CARINE</t>
  </si>
  <si>
    <t>07021642</t>
  </si>
  <si>
    <t>LACROIX</t>
  </si>
  <si>
    <t>DIMITRI</t>
  </si>
  <si>
    <t>07021773</t>
  </si>
  <si>
    <t>CHIDAINE</t>
  </si>
  <si>
    <t>07021862</t>
  </si>
  <si>
    <t>VALLEE</t>
  </si>
  <si>
    <t>ENOLHA</t>
  </si>
  <si>
    <t>07021922</t>
  </si>
  <si>
    <t>COPIN</t>
  </si>
  <si>
    <t>ODILE</t>
  </si>
  <si>
    <t>07022078</t>
  </si>
  <si>
    <t>THOMAS</t>
  </si>
  <si>
    <t>BRANDON</t>
  </si>
  <si>
    <t>03000274</t>
  </si>
  <si>
    <t>KLIMENKO</t>
  </si>
  <si>
    <t>JEAN-MARC</t>
  </si>
  <si>
    <t>03000528</t>
  </si>
  <si>
    <t>THEISEN</t>
  </si>
  <si>
    <t>03000575</t>
  </si>
  <si>
    <t>BAUDRY</t>
  </si>
  <si>
    <t>VINCENT</t>
  </si>
  <si>
    <t>03000665</t>
  </si>
  <si>
    <t>SOUBIELLE</t>
  </si>
  <si>
    <t>03001095</t>
  </si>
  <si>
    <t>LAURENCE</t>
  </si>
  <si>
    <t>03001130</t>
  </si>
  <si>
    <t>WALTER</t>
  </si>
  <si>
    <t>ARNAUD</t>
  </si>
  <si>
    <t>03001297</t>
  </si>
  <si>
    <t>FERRIGNO</t>
  </si>
  <si>
    <t>03001507</t>
  </si>
  <si>
    <t>BRUHIN</t>
  </si>
  <si>
    <t>03002580</t>
  </si>
  <si>
    <t>GREGOIRE</t>
  </si>
  <si>
    <t>REMI</t>
  </si>
  <si>
    <t>03002980</t>
  </si>
  <si>
    <t>MICHELENA</t>
  </si>
  <si>
    <t>JEAN CHRISTOPHE</t>
  </si>
  <si>
    <t>03100863</t>
  </si>
  <si>
    <t>HAY</t>
  </si>
  <si>
    <t>03100925</t>
  </si>
  <si>
    <t>CLOTTERIOU</t>
  </si>
  <si>
    <t>03100954</t>
  </si>
  <si>
    <t>GRIFFE</t>
  </si>
  <si>
    <t>JOHAN</t>
  </si>
  <si>
    <t>03101005</t>
  </si>
  <si>
    <t>GOULLEY</t>
  </si>
  <si>
    <t>ANNE LAURE</t>
  </si>
  <si>
    <t>03101111</t>
  </si>
  <si>
    <t>GALLUS</t>
  </si>
  <si>
    <t>ALEXANDRE</t>
  </si>
  <si>
    <t>03101197</t>
  </si>
  <si>
    <t>JOURDAN</t>
  </si>
  <si>
    <t>ANGELINA</t>
  </si>
  <si>
    <t>03101299</t>
  </si>
  <si>
    <t>VIRON</t>
  </si>
  <si>
    <t>03101969</t>
  </si>
  <si>
    <t>PRZYBYLSKI</t>
  </si>
  <si>
    <t>03101975</t>
  </si>
  <si>
    <t>VIGNAUX</t>
  </si>
  <si>
    <t>GABRIEL</t>
  </si>
  <si>
    <t>03102026</t>
  </si>
  <si>
    <t>KANE</t>
  </si>
  <si>
    <t>MAKHTAR</t>
  </si>
  <si>
    <t>03102054</t>
  </si>
  <si>
    <t>FAVIER DU PERRON</t>
  </si>
  <si>
    <t>ARTHUR</t>
  </si>
  <si>
    <t>03102671</t>
  </si>
  <si>
    <t>BOSQUET</t>
  </si>
  <si>
    <t>CANDICE</t>
  </si>
  <si>
    <t>07019315</t>
  </si>
  <si>
    <t>BOUFRIOUA</t>
  </si>
  <si>
    <t>MOUNIR</t>
  </si>
  <si>
    <t>07019420</t>
  </si>
  <si>
    <t>VESQUE</t>
  </si>
  <si>
    <t>07020958</t>
  </si>
  <si>
    <t>BOUARIF</t>
  </si>
  <si>
    <t>LAMIA</t>
  </si>
  <si>
    <t>07021029</t>
  </si>
  <si>
    <t>FILLON</t>
  </si>
  <si>
    <t>FLORENT</t>
  </si>
  <si>
    <t>07021928</t>
  </si>
  <si>
    <t>DUMONT</t>
  </si>
  <si>
    <t>EMMANUEL</t>
  </si>
  <si>
    <t>07021966</t>
  </si>
  <si>
    <t>CORMON</t>
  </si>
  <si>
    <t>OPHELIE</t>
  </si>
  <si>
    <t>07022157</t>
  </si>
  <si>
    <t>SEDDAR</t>
  </si>
  <si>
    <t>KENZA</t>
  </si>
  <si>
    <t>03000398</t>
  </si>
  <si>
    <t>PISANI</t>
  </si>
  <si>
    <t>03000402</t>
  </si>
  <si>
    <t>REBIERE</t>
  </si>
  <si>
    <t>PASCAL</t>
  </si>
  <si>
    <t>03000806</t>
  </si>
  <si>
    <t>DELGADO</t>
  </si>
  <si>
    <t>104 IDD</t>
  </si>
  <si>
    <t>CELLULE RECRUTEMENT</t>
  </si>
  <si>
    <t>03001916</t>
  </si>
  <si>
    <t>HAZARD</t>
  </si>
  <si>
    <t>03001966</t>
  </si>
  <si>
    <t>JUILLARD</t>
  </si>
  <si>
    <t>KEWIN</t>
  </si>
  <si>
    <t>03100309</t>
  </si>
  <si>
    <t>FONGUEUSE</t>
  </si>
  <si>
    <t>MICKAEL</t>
  </si>
  <si>
    <t>03101434</t>
  </si>
  <si>
    <t>ERNOULT</t>
  </si>
  <si>
    <t>03101510</t>
  </si>
  <si>
    <t>GUGLIERI</t>
  </si>
  <si>
    <t>YVAN</t>
  </si>
  <si>
    <t>ANGELIQUE</t>
  </si>
  <si>
    <t>03102186</t>
  </si>
  <si>
    <t>HENRI</t>
  </si>
  <si>
    <t>CHRISTIANE</t>
  </si>
  <si>
    <t>03102192</t>
  </si>
  <si>
    <t>NETZER</t>
  </si>
  <si>
    <t>03102398</t>
  </si>
  <si>
    <t>GOYER</t>
  </si>
  <si>
    <t>03102413</t>
  </si>
  <si>
    <t>DURAND</t>
  </si>
  <si>
    <t>VALERIE</t>
  </si>
  <si>
    <t>03102475</t>
  </si>
  <si>
    <t>VERDURE</t>
  </si>
  <si>
    <t>JULIA</t>
  </si>
  <si>
    <t>03102722</t>
  </si>
  <si>
    <t>BOUVIER</t>
  </si>
  <si>
    <t>BENOIT</t>
  </si>
  <si>
    <t>07021881</t>
  </si>
  <si>
    <t>MADEC</t>
  </si>
  <si>
    <t>MAEVA</t>
  </si>
  <si>
    <t>03102688</t>
  </si>
  <si>
    <t>AIT KIZZI</t>
  </si>
  <si>
    <t>HICHAM</t>
  </si>
  <si>
    <t>PAULINE</t>
  </si>
  <si>
    <t>03101635</t>
  </si>
  <si>
    <t>BEAUBOIS</t>
  </si>
  <si>
    <t>03000023</t>
  </si>
  <si>
    <t>BOURGEON</t>
  </si>
  <si>
    <t>BRUNO</t>
  </si>
  <si>
    <t>105 IMD</t>
  </si>
  <si>
    <t>ANAIS</t>
  </si>
  <si>
    <t>03102246</t>
  </si>
  <si>
    <t>CASTRONOVO</t>
  </si>
  <si>
    <t>03000325</t>
  </si>
  <si>
    <t>DELAHAYE</t>
  </si>
  <si>
    <t>03002965</t>
  </si>
  <si>
    <t>ELBAZ</t>
  </si>
  <si>
    <t>07020857</t>
  </si>
  <si>
    <t>GALIPO</t>
  </si>
  <si>
    <t>07019413</t>
  </si>
  <si>
    <t>GARCIN</t>
  </si>
  <si>
    <t>03002839</t>
  </si>
  <si>
    <t>HEQUET</t>
  </si>
  <si>
    <t>07022397</t>
  </si>
  <si>
    <t>JONGEN</t>
  </si>
  <si>
    <t>03000643</t>
  </si>
  <si>
    <t>MESSMER</t>
  </si>
  <si>
    <t>BERNARD</t>
  </si>
  <si>
    <t>07020753</t>
  </si>
  <si>
    <t>MEUNIER</t>
  </si>
  <si>
    <t>MIKAEL</t>
  </si>
  <si>
    <t>03000802</t>
  </si>
  <si>
    <t>PAQUEZ</t>
  </si>
  <si>
    <t>HERVE</t>
  </si>
  <si>
    <t>07020301</t>
  </si>
  <si>
    <t>RUARD</t>
  </si>
  <si>
    <t>CYRIL</t>
  </si>
  <si>
    <t>03102231</t>
  </si>
  <si>
    <t>SALOME</t>
  </si>
  <si>
    <t>STEVIE</t>
  </si>
  <si>
    <t>03000600</t>
  </si>
  <si>
    <t>SUSINI</t>
  </si>
  <si>
    <t>03102316</t>
  </si>
  <si>
    <t>VEILLON</t>
  </si>
  <si>
    <t>EDOUARD</t>
  </si>
  <si>
    <t>07022329</t>
  </si>
  <si>
    <t>BERRAFATO</t>
  </si>
  <si>
    <t>07022475</t>
  </si>
  <si>
    <t>BLANCO</t>
  </si>
  <si>
    <t>LAURIE</t>
  </si>
  <si>
    <t>03100698</t>
  </si>
  <si>
    <t>COUTTENIER</t>
  </si>
  <si>
    <t>03102685</t>
  </si>
  <si>
    <t>DEPLAGNE</t>
  </si>
  <si>
    <t>03102515</t>
  </si>
  <si>
    <t>DUGOUA</t>
  </si>
  <si>
    <t>03100491</t>
  </si>
  <si>
    <t>FINAN</t>
  </si>
  <si>
    <t>038IEM</t>
  </si>
  <si>
    <t>03100231</t>
  </si>
  <si>
    <t>GAUTHIER</t>
  </si>
  <si>
    <t>SOLANGE</t>
  </si>
  <si>
    <t>03102409</t>
  </si>
  <si>
    <t>07022481</t>
  </si>
  <si>
    <t>GUIDA</t>
  </si>
  <si>
    <t>07020437</t>
  </si>
  <si>
    <t>LLORENS</t>
  </si>
  <si>
    <t>03000749</t>
  </si>
  <si>
    <t>LOISEAU</t>
  </si>
  <si>
    <t>03000305</t>
  </si>
  <si>
    <t>MARZI</t>
  </si>
  <si>
    <t>03000706</t>
  </si>
  <si>
    <t>MORISSEAU</t>
  </si>
  <si>
    <t>07021870</t>
  </si>
  <si>
    <t>NDIAYE</t>
  </si>
  <si>
    <t>AICHA</t>
  </si>
  <si>
    <t>03001079</t>
  </si>
  <si>
    <t>PAZDYKA</t>
  </si>
  <si>
    <t>JOAN</t>
  </si>
  <si>
    <t>03101102</t>
  </si>
  <si>
    <t>PONS</t>
  </si>
  <si>
    <t>03102585</t>
  </si>
  <si>
    <t>REJANO</t>
  </si>
  <si>
    <t>JEREMY</t>
  </si>
  <si>
    <t>03001128</t>
  </si>
  <si>
    <t>VILA</t>
  </si>
  <si>
    <t>07020637</t>
  </si>
  <si>
    <t>VOILLET</t>
  </si>
  <si>
    <t>MANON</t>
  </si>
  <si>
    <t>03001459</t>
  </si>
  <si>
    <t>WACHSMUTH</t>
  </si>
  <si>
    <t>03100796</t>
  </si>
  <si>
    <t>ALTEA</t>
  </si>
  <si>
    <t>03000544</t>
  </si>
  <si>
    <t>COCHET</t>
  </si>
  <si>
    <t>FABIEN</t>
  </si>
  <si>
    <t>03100896</t>
  </si>
  <si>
    <t>FRANCOIS</t>
  </si>
  <si>
    <t>07022489</t>
  </si>
  <si>
    <t>GRESLIN</t>
  </si>
  <si>
    <t>RAYNALD</t>
  </si>
  <si>
    <t>03102662</t>
  </si>
  <si>
    <t>MOREAU</t>
  </si>
  <si>
    <t>JENNIFER</t>
  </si>
  <si>
    <t>07022155</t>
  </si>
  <si>
    <t>MUDIE</t>
  </si>
  <si>
    <t>SIDNEY</t>
  </si>
  <si>
    <t>03000379</t>
  </si>
  <si>
    <t>NOGA</t>
  </si>
  <si>
    <t>03001013</t>
  </si>
  <si>
    <t>VAUTHEROT</t>
  </si>
  <si>
    <t>07022636</t>
  </si>
  <si>
    <t>ANTUNES</t>
  </si>
  <si>
    <t>MARIE</t>
  </si>
  <si>
    <t>07022004</t>
  </si>
  <si>
    <t>COTTEBRUNE</t>
  </si>
  <si>
    <t>07022409</t>
  </si>
  <si>
    <t>BOREL</t>
  </si>
  <si>
    <t>03102277</t>
  </si>
  <si>
    <t>BUCHOTTE</t>
  </si>
  <si>
    <t>MORGANE</t>
  </si>
  <si>
    <t>03000279</t>
  </si>
  <si>
    <t>CUNY</t>
  </si>
  <si>
    <t>JOEL</t>
  </si>
  <si>
    <t>03100900</t>
  </si>
  <si>
    <t>DEBAIN</t>
  </si>
  <si>
    <t>SIMON</t>
  </si>
  <si>
    <t>03102112</t>
  </si>
  <si>
    <t>DUCROCQ</t>
  </si>
  <si>
    <t>03000422</t>
  </si>
  <si>
    <t>DUMONTEIL</t>
  </si>
  <si>
    <t>03001024</t>
  </si>
  <si>
    <t>GUILLARD</t>
  </si>
  <si>
    <t>03102677</t>
  </si>
  <si>
    <t>IRADJA</t>
  </si>
  <si>
    <t>PRITIVE</t>
  </si>
  <si>
    <t>03001055</t>
  </si>
  <si>
    <t>KEMPEERS</t>
  </si>
  <si>
    <t>03000309</t>
  </si>
  <si>
    <t>LANVIN</t>
  </si>
  <si>
    <t>03101833</t>
  </si>
  <si>
    <t>LESAGE</t>
  </si>
  <si>
    <t>038 IEM</t>
  </si>
  <si>
    <t>03102606</t>
  </si>
  <si>
    <t>MAGNIER</t>
  </si>
  <si>
    <t>AUDREY</t>
  </si>
  <si>
    <t>03101907</t>
  </si>
  <si>
    <t>MOOTOOVEEREN</t>
  </si>
  <si>
    <t>AJAGHEN</t>
  </si>
  <si>
    <t>07022406</t>
  </si>
  <si>
    <t>PEPIC</t>
  </si>
  <si>
    <t>MUHAMED</t>
  </si>
  <si>
    <t>07022402</t>
  </si>
  <si>
    <t>PEREIRA</t>
  </si>
  <si>
    <t>KARINE</t>
  </si>
  <si>
    <t>07019888</t>
  </si>
  <si>
    <t>PERRAULT</t>
  </si>
  <si>
    <t>LUCIE</t>
  </si>
  <si>
    <t>03100525</t>
  </si>
  <si>
    <t>PUTELLI</t>
  </si>
  <si>
    <t>444 CCTM.S</t>
  </si>
  <si>
    <t>03102489</t>
  </si>
  <si>
    <t>SAINTIGNAN</t>
  </si>
  <si>
    <t>03100436</t>
  </si>
  <si>
    <t>AMICEL</t>
  </si>
  <si>
    <t>07022887</t>
  </si>
  <si>
    <t>CONGAR</t>
  </si>
  <si>
    <t>ALAN</t>
  </si>
  <si>
    <t>07021770</t>
  </si>
  <si>
    <t>ESTHER</t>
  </si>
  <si>
    <t>03101748</t>
  </si>
  <si>
    <t>FREROTTE</t>
  </si>
  <si>
    <t>WILLY</t>
  </si>
  <si>
    <t>03101878</t>
  </si>
  <si>
    <t>GABARD</t>
  </si>
  <si>
    <t>07021946</t>
  </si>
  <si>
    <t>07022755</t>
  </si>
  <si>
    <t>GARRAUX</t>
  </si>
  <si>
    <t>07022330</t>
  </si>
  <si>
    <t>GOJEAN</t>
  </si>
  <si>
    <t>MURIEL</t>
  </si>
  <si>
    <t>07021654</t>
  </si>
  <si>
    <t>GRAZIANO</t>
  </si>
  <si>
    <t>CHRISTELLE</t>
  </si>
  <si>
    <t>MALIKA</t>
  </si>
  <si>
    <t>03000742</t>
  </si>
  <si>
    <t>LABADENS</t>
  </si>
  <si>
    <t>AGNES</t>
  </si>
  <si>
    <t>03101113</t>
  </si>
  <si>
    <t>LAPOUGE</t>
  </si>
  <si>
    <t>KEVIN</t>
  </si>
  <si>
    <t>07022829</t>
  </si>
  <si>
    <t>LECLERC</t>
  </si>
  <si>
    <t>CECILE</t>
  </si>
  <si>
    <t>03101711</t>
  </si>
  <si>
    <t>OLMO</t>
  </si>
  <si>
    <t>03102197</t>
  </si>
  <si>
    <t>RIBEIRO</t>
  </si>
  <si>
    <t>EMILIA</t>
  </si>
  <si>
    <t>MICHAEL</t>
  </si>
  <si>
    <t>03000527</t>
  </si>
  <si>
    <t>SIEGMANN</t>
  </si>
  <si>
    <t>03102381</t>
  </si>
  <si>
    <t>SIX</t>
  </si>
  <si>
    <t>GEOFFROY</t>
  </si>
  <si>
    <t>03100601</t>
  </si>
  <si>
    <t>AUBERTIN</t>
  </si>
  <si>
    <t>LINE</t>
  </si>
  <si>
    <t>03003041</t>
  </si>
  <si>
    <t>CARIOU</t>
  </si>
  <si>
    <t>CLAUDIA</t>
  </si>
  <si>
    <t>07022859</t>
  </si>
  <si>
    <t>CHEVALLIER</t>
  </si>
  <si>
    <t>07022606</t>
  </si>
  <si>
    <t>FAUQUET</t>
  </si>
  <si>
    <t>07022400</t>
  </si>
  <si>
    <t>GODON</t>
  </si>
  <si>
    <t>JOSEPHINE</t>
  </si>
  <si>
    <t>PAUL</t>
  </si>
  <si>
    <t>07022796</t>
  </si>
  <si>
    <t>LECLERE</t>
  </si>
  <si>
    <t>07022874</t>
  </si>
  <si>
    <t>LERAILLE</t>
  </si>
  <si>
    <t>MEGANE</t>
  </si>
  <si>
    <t>03002298</t>
  </si>
  <si>
    <t>LUER</t>
  </si>
  <si>
    <t>03100969</t>
  </si>
  <si>
    <t>MARTIN</t>
  </si>
  <si>
    <t>07022212</t>
  </si>
  <si>
    <t>SAILLY</t>
  </si>
  <si>
    <t>SABINE</t>
  </si>
  <si>
    <t>03100646</t>
  </si>
  <si>
    <t>APONTE</t>
  </si>
  <si>
    <t>03102632</t>
  </si>
  <si>
    <t>BENALI</t>
  </si>
  <si>
    <t>LAILA</t>
  </si>
  <si>
    <t>03000861</t>
  </si>
  <si>
    <t>CHARLET</t>
  </si>
  <si>
    <t>DUBOIS</t>
  </si>
  <si>
    <t>07023109</t>
  </si>
  <si>
    <t>ESPIAU</t>
  </si>
  <si>
    <t>MARGAUX</t>
  </si>
  <si>
    <t>03000363</t>
  </si>
  <si>
    <t>FLORIO</t>
  </si>
  <si>
    <t>PASCALE</t>
  </si>
  <si>
    <t>03102637</t>
  </si>
  <si>
    <t>FORI</t>
  </si>
  <si>
    <t>03000510</t>
  </si>
  <si>
    <t>LAINE</t>
  </si>
  <si>
    <t>03101406</t>
  </si>
  <si>
    <t>MAIA</t>
  </si>
  <si>
    <t>JORGE</t>
  </si>
  <si>
    <t>07022032</t>
  </si>
  <si>
    <t>OBRECHT</t>
  </si>
  <si>
    <t>CELINE</t>
  </si>
  <si>
    <t>07019301</t>
  </si>
  <si>
    <t>PHAM</t>
  </si>
  <si>
    <t>03102278</t>
  </si>
  <si>
    <t>PULCINA</t>
  </si>
  <si>
    <t>WILLIAM</t>
  </si>
  <si>
    <t>03002552</t>
  </si>
  <si>
    <t>ROMO</t>
  </si>
  <si>
    <t>07023031</t>
  </si>
  <si>
    <t>ROMP</t>
  </si>
  <si>
    <t>STEEVE</t>
  </si>
  <si>
    <t>07022851</t>
  </si>
  <si>
    <t>SOLENTE</t>
  </si>
  <si>
    <t>SOPHIE</t>
  </si>
  <si>
    <t>03100207</t>
  </si>
  <si>
    <t>BAFFIE</t>
  </si>
  <si>
    <t>07021101</t>
  </si>
  <si>
    <t>BAUNE</t>
  </si>
  <si>
    <t>HELENE</t>
  </si>
  <si>
    <t>03000852</t>
  </si>
  <si>
    <t>BIKOE</t>
  </si>
  <si>
    <t>PAUL-CYRILLE</t>
  </si>
  <si>
    <t>07022324</t>
  </si>
  <si>
    <t>BLEAS</t>
  </si>
  <si>
    <t>JEREMIE</t>
  </si>
  <si>
    <t>07022148</t>
  </si>
  <si>
    <t>BOLLANGYER</t>
  </si>
  <si>
    <t>MOHAMED</t>
  </si>
  <si>
    <t>03002294</t>
  </si>
  <si>
    <t>BOUSQUET</t>
  </si>
  <si>
    <t>03001529</t>
  </si>
  <si>
    <t>BRESSAND</t>
  </si>
  <si>
    <t>SYLVAIN</t>
  </si>
  <si>
    <t>03101544</t>
  </si>
  <si>
    <t>CAPPON</t>
  </si>
  <si>
    <t>03100784</t>
  </si>
  <si>
    <t>CHESNAIS</t>
  </si>
  <si>
    <t>07023054</t>
  </si>
  <si>
    <t>CHRISMENT</t>
  </si>
  <si>
    <t>03001188</t>
  </si>
  <si>
    <t>COIMBRA</t>
  </si>
  <si>
    <t>ANTONIO</t>
  </si>
  <si>
    <t>03101704</t>
  </si>
  <si>
    <t>COURCIER</t>
  </si>
  <si>
    <t>MARC ANTOINE</t>
  </si>
  <si>
    <t>JEROME</t>
  </si>
  <si>
    <t>07022630</t>
  </si>
  <si>
    <t>DA SILVA OLIVEIRA</t>
  </si>
  <si>
    <t>03100687</t>
  </si>
  <si>
    <t>DELAUNEY</t>
  </si>
  <si>
    <t>07020051</t>
  </si>
  <si>
    <t>DIAS</t>
  </si>
  <si>
    <t>07022965</t>
  </si>
  <si>
    <t>DOMET</t>
  </si>
  <si>
    <t>07022862</t>
  </si>
  <si>
    <t>DOMS</t>
  </si>
  <si>
    <t>ALAIN</t>
  </si>
  <si>
    <t>03001241</t>
  </si>
  <si>
    <t>DONNADIEU</t>
  </si>
  <si>
    <t>LIONEL</t>
  </si>
  <si>
    <t>07020489</t>
  </si>
  <si>
    <t>DOVETTA</t>
  </si>
  <si>
    <t>07020056</t>
  </si>
  <si>
    <t>COTTIN</t>
  </si>
  <si>
    <t>07021173</t>
  </si>
  <si>
    <t>GUERY</t>
  </si>
  <si>
    <t>07022568</t>
  </si>
  <si>
    <t>GUILLON</t>
  </si>
  <si>
    <t>03101567</t>
  </si>
  <si>
    <t>HEREL</t>
  </si>
  <si>
    <t>ALEXIS</t>
  </si>
  <si>
    <t>03102318</t>
  </si>
  <si>
    <t>KODIA</t>
  </si>
  <si>
    <t>YANN</t>
  </si>
  <si>
    <t>03002450</t>
  </si>
  <si>
    <t>KUHN</t>
  </si>
  <si>
    <t>03102715</t>
  </si>
  <si>
    <t>LAZARE</t>
  </si>
  <si>
    <t>03001097</t>
  </si>
  <si>
    <t>LE FEVRE</t>
  </si>
  <si>
    <t>03101334</t>
  </si>
  <si>
    <t>LESOURD</t>
  </si>
  <si>
    <t>07022325</t>
  </si>
  <si>
    <t>LOPEZ</t>
  </si>
  <si>
    <t>DANIEL</t>
  </si>
  <si>
    <t>03102594</t>
  </si>
  <si>
    <t>MARQUES</t>
  </si>
  <si>
    <t>03101024</t>
  </si>
  <si>
    <t>MARTI</t>
  </si>
  <si>
    <t>03102331</t>
  </si>
  <si>
    <t>MASCHIETTO</t>
  </si>
  <si>
    <t>07022214</t>
  </si>
  <si>
    <t>MICAULT</t>
  </si>
  <si>
    <t>07020298</t>
  </si>
  <si>
    <t>MOLINA</t>
  </si>
  <si>
    <t>07021887</t>
  </si>
  <si>
    <t>PINCHEDE</t>
  </si>
  <si>
    <t>07022110</t>
  </si>
  <si>
    <t>PLET</t>
  </si>
  <si>
    <t>VIOLETTE</t>
  </si>
  <si>
    <t>03102270</t>
  </si>
  <si>
    <t>RANJIT</t>
  </si>
  <si>
    <t>03000550</t>
  </si>
  <si>
    <t>RIVAUD</t>
  </si>
  <si>
    <t>CHARLY</t>
  </si>
  <si>
    <t>07022125</t>
  </si>
  <si>
    <t>RUBIN</t>
  </si>
  <si>
    <t>TIMOTHEE</t>
  </si>
  <si>
    <t>03102442</t>
  </si>
  <si>
    <t>SAGNIER</t>
  </si>
  <si>
    <t>07021010</t>
  </si>
  <si>
    <t>SEVE</t>
  </si>
  <si>
    <t>07022215</t>
  </si>
  <si>
    <t>THEVENOT</t>
  </si>
  <si>
    <t>SERGE</t>
  </si>
  <si>
    <t>07021070</t>
  </si>
  <si>
    <t>THIRION</t>
  </si>
  <si>
    <t>TIAMANE</t>
  </si>
  <si>
    <t>03001242</t>
  </si>
  <si>
    <t>VILAFRANCA</t>
  </si>
  <si>
    <t>03102182</t>
  </si>
  <si>
    <t>WROBLEWSKI</t>
  </si>
  <si>
    <t>07022789</t>
  </si>
  <si>
    <t>ABSOLU</t>
  </si>
  <si>
    <t>03101676</t>
  </si>
  <si>
    <t>BACH</t>
  </si>
  <si>
    <t>QUANG DAO</t>
  </si>
  <si>
    <t>07022833</t>
  </si>
  <si>
    <t>BASSER</t>
  </si>
  <si>
    <t>MELISSA</t>
  </si>
  <si>
    <t>HUGO</t>
  </si>
  <si>
    <t>07021970</t>
  </si>
  <si>
    <t>CHEVALIER</t>
  </si>
  <si>
    <t>03102660</t>
  </si>
  <si>
    <t>DELOBEL</t>
  </si>
  <si>
    <t>BAPTISTE</t>
  </si>
  <si>
    <t>07023257</t>
  </si>
  <si>
    <t>GUENON</t>
  </si>
  <si>
    <t>03000514</t>
  </si>
  <si>
    <t>HABAY</t>
  </si>
  <si>
    <t>07022282</t>
  </si>
  <si>
    <t>LECOUTRE</t>
  </si>
  <si>
    <t>YOANN</t>
  </si>
  <si>
    <t>07022211</t>
  </si>
  <si>
    <t>LEDRU</t>
  </si>
  <si>
    <t>07022079</t>
  </si>
  <si>
    <t>LETACONNOUX</t>
  </si>
  <si>
    <t>03001634</t>
  </si>
  <si>
    <t>LINTZ</t>
  </si>
  <si>
    <t>07021006</t>
  </si>
  <si>
    <t>MAZUE TAKOUACHET</t>
  </si>
  <si>
    <t>03001212</t>
  </si>
  <si>
    <t>07021708</t>
  </si>
  <si>
    <t>PIZARRO</t>
  </si>
  <si>
    <t>FLORIAN</t>
  </si>
  <si>
    <t>03000539</t>
  </si>
  <si>
    <t>TRONCY</t>
  </si>
  <si>
    <t>03101400</t>
  </si>
  <si>
    <t>VALBON</t>
  </si>
  <si>
    <t>03102591</t>
  </si>
  <si>
    <t>VEYRAT</t>
  </si>
  <si>
    <t>EGLANTINE</t>
  </si>
  <si>
    <t>07019514</t>
  </si>
  <si>
    <t>ZEGUIR</t>
  </si>
  <si>
    <t>YANNIS</t>
  </si>
  <si>
    <t>07020754</t>
  </si>
  <si>
    <t>CAMARA</t>
  </si>
  <si>
    <t>ABDOU</t>
  </si>
  <si>
    <t>07023209</t>
  </si>
  <si>
    <t>CIRILLO</t>
  </si>
  <si>
    <t>ANTOINE</t>
  </si>
  <si>
    <t>07023000</t>
  </si>
  <si>
    <t>COEFFET</t>
  </si>
  <si>
    <t>03000456</t>
  </si>
  <si>
    <t>DESVIGNES</t>
  </si>
  <si>
    <t>07022077</t>
  </si>
  <si>
    <t>DUPUY</t>
  </si>
  <si>
    <t>07021827</t>
  </si>
  <si>
    <t>EUDELINE TRIBOT</t>
  </si>
  <si>
    <t>03000390</t>
  </si>
  <si>
    <t>FOUILLOUSE</t>
  </si>
  <si>
    <t>03100473</t>
  </si>
  <si>
    <t>FRISSON</t>
  </si>
  <si>
    <t>GARANCE</t>
  </si>
  <si>
    <t>03000718</t>
  </si>
  <si>
    <t>HOUILLON</t>
  </si>
  <si>
    <t>FLORENCE</t>
  </si>
  <si>
    <t>07023114</t>
  </si>
  <si>
    <t>KACEM</t>
  </si>
  <si>
    <t>TAREK</t>
  </si>
  <si>
    <t>07023120</t>
  </si>
  <si>
    <t>KERAUTRET</t>
  </si>
  <si>
    <t>EWEN</t>
  </si>
  <si>
    <t>03000629</t>
  </si>
  <si>
    <t>MACHET</t>
  </si>
  <si>
    <t>03100352</t>
  </si>
  <si>
    <t>MESSANA</t>
  </si>
  <si>
    <t>CHARLES</t>
  </si>
  <si>
    <t>03002805</t>
  </si>
  <si>
    <t>NADREAU</t>
  </si>
  <si>
    <t>NORMAND</t>
  </si>
  <si>
    <t>XAVIER</t>
  </si>
  <si>
    <t>03000821</t>
  </si>
  <si>
    <t>NOWAK</t>
  </si>
  <si>
    <t>FREDDY</t>
  </si>
  <si>
    <t>07022565</t>
  </si>
  <si>
    <t>03002279</t>
  </si>
  <si>
    <t>PLISSON</t>
  </si>
  <si>
    <t>03102608</t>
  </si>
  <si>
    <t>ROSSI</t>
  </si>
  <si>
    <t>03102375</t>
  </si>
  <si>
    <t>SIELLEZ</t>
  </si>
  <si>
    <t>03000031</t>
  </si>
  <si>
    <t>ZENOU</t>
  </si>
  <si>
    <t>03102354</t>
  </si>
  <si>
    <t>BALLALOUD</t>
  </si>
  <si>
    <t>VERONIQUE</t>
  </si>
  <si>
    <t>03102653</t>
  </si>
  <si>
    <t>BIENVENU</t>
  </si>
  <si>
    <t>07019923</t>
  </si>
  <si>
    <t>BRIET</t>
  </si>
  <si>
    <t>GEOFFREY</t>
  </si>
  <si>
    <t>03000470</t>
  </si>
  <si>
    <t>DUBURQUE</t>
  </si>
  <si>
    <t>07022804</t>
  </si>
  <si>
    <t>FLORES</t>
  </si>
  <si>
    <t>CARLOS</t>
  </si>
  <si>
    <t>07022411</t>
  </si>
  <si>
    <t>FORMET</t>
  </si>
  <si>
    <t>JIMMY</t>
  </si>
  <si>
    <t>07022843</t>
  </si>
  <si>
    <t>GOUSSET</t>
  </si>
  <si>
    <t>03002966</t>
  </si>
  <si>
    <t>LABRO</t>
  </si>
  <si>
    <t>03000177</t>
  </si>
  <si>
    <t>MAILLARD</t>
  </si>
  <si>
    <t>07022365</t>
  </si>
  <si>
    <t>PEREC</t>
  </si>
  <si>
    <t>MATTHIS</t>
  </si>
  <si>
    <t>07023273</t>
  </si>
  <si>
    <t>RODRIGUEZ</t>
  </si>
  <si>
    <t>ALLAN</t>
  </si>
  <si>
    <t>03102711</t>
  </si>
  <si>
    <t>TRUONG MINH CHIEU</t>
  </si>
  <si>
    <t>03002120</t>
  </si>
  <si>
    <t>AGGOUN</t>
  </si>
  <si>
    <t>BIRSEL</t>
  </si>
  <si>
    <t>07022802</t>
  </si>
  <si>
    <t>ARTHAUD</t>
  </si>
  <si>
    <t>BASTIEN</t>
  </si>
  <si>
    <t>07023261</t>
  </si>
  <si>
    <t>BELAHADJI</t>
  </si>
  <si>
    <t>CHAHINEZ</t>
  </si>
  <si>
    <t>07022221</t>
  </si>
  <si>
    <t>BENAMARA</t>
  </si>
  <si>
    <t>ABDEL MALIK</t>
  </si>
  <si>
    <t>07019535</t>
  </si>
  <si>
    <t>BOUCHETTAT</t>
  </si>
  <si>
    <t>03102131</t>
  </si>
  <si>
    <t>BRICARD</t>
  </si>
  <si>
    <t>07022372</t>
  </si>
  <si>
    <t>07022170</t>
  </si>
  <si>
    <t>DELPIERRE</t>
  </si>
  <si>
    <t>MARIE CHARLOTTE</t>
  </si>
  <si>
    <t>03102640</t>
  </si>
  <si>
    <t>DUMAS</t>
  </si>
  <si>
    <t>DUSSART</t>
  </si>
  <si>
    <t>03000484</t>
  </si>
  <si>
    <t>GATHELIER</t>
  </si>
  <si>
    <t>011 RR</t>
  </si>
  <si>
    <t>07020647</t>
  </si>
  <si>
    <t>GROELL</t>
  </si>
  <si>
    <t>03102397</t>
  </si>
  <si>
    <t>GURREA</t>
  </si>
  <si>
    <t>03100387</t>
  </si>
  <si>
    <t>HIRBEC</t>
  </si>
  <si>
    <t>03003018</t>
  </si>
  <si>
    <t>JOALLAND</t>
  </si>
  <si>
    <t>07020655</t>
  </si>
  <si>
    <t>LE BELLEC</t>
  </si>
  <si>
    <t>07021918</t>
  </si>
  <si>
    <t>LEGRAND</t>
  </si>
  <si>
    <t>MAUD</t>
  </si>
  <si>
    <t>LELONG</t>
  </si>
  <si>
    <t>07022864</t>
  </si>
  <si>
    <t>PICARD</t>
  </si>
  <si>
    <t>AURELIE</t>
  </si>
  <si>
    <t>03102374</t>
  </si>
  <si>
    <t>PIETTE</t>
  </si>
  <si>
    <t>03102465</t>
  </si>
  <si>
    <t>PINGUET</t>
  </si>
  <si>
    <t>03100180</t>
  </si>
  <si>
    <t>RAVEL</t>
  </si>
  <si>
    <t>03102094</t>
  </si>
  <si>
    <t>RESTEGHINI</t>
  </si>
  <si>
    <t>03000339</t>
  </si>
  <si>
    <t>SANTOS</t>
  </si>
  <si>
    <t>03102369</t>
  </si>
  <si>
    <t>THIALLET</t>
  </si>
  <si>
    <t>07022499</t>
  </si>
  <si>
    <t>ABRIC</t>
  </si>
  <si>
    <t>CYRIELLE</t>
  </si>
  <si>
    <t>03001218</t>
  </si>
  <si>
    <t>BEAUBRUN</t>
  </si>
  <si>
    <t>07023269</t>
  </si>
  <si>
    <t>BELVITO</t>
  </si>
  <si>
    <t>ADRIEN</t>
  </si>
  <si>
    <t>07023456</t>
  </si>
  <si>
    <t>CRETIN</t>
  </si>
  <si>
    <t>MYRIAM</t>
  </si>
  <si>
    <t>07022808</t>
  </si>
  <si>
    <t>DE ARAUJO</t>
  </si>
  <si>
    <t>ALEXANDRA</t>
  </si>
  <si>
    <t>HUET</t>
  </si>
  <si>
    <t>03102645</t>
  </si>
  <si>
    <t>KONKLEWSKI</t>
  </si>
  <si>
    <t>AXEL</t>
  </si>
  <si>
    <t>07022996</t>
  </si>
  <si>
    <t>LICINA</t>
  </si>
  <si>
    <t>JOHN</t>
  </si>
  <si>
    <t>03102251</t>
  </si>
  <si>
    <t>LOISON</t>
  </si>
  <si>
    <t>03001301</t>
  </si>
  <si>
    <t>MARIAGE</t>
  </si>
  <si>
    <t>03101605</t>
  </si>
  <si>
    <t>MARLIER</t>
  </si>
  <si>
    <t>07022463</t>
  </si>
  <si>
    <t>MICHALOWSKI</t>
  </si>
  <si>
    <t>03000622</t>
  </si>
  <si>
    <t>MONIERE</t>
  </si>
  <si>
    <t>03102602</t>
  </si>
  <si>
    <t>MORIN</t>
  </si>
  <si>
    <t>03102593</t>
  </si>
  <si>
    <t>MORINEAU</t>
  </si>
  <si>
    <t>03102053</t>
  </si>
  <si>
    <t>NOEL</t>
  </si>
  <si>
    <t>ANNE CHARLOTTE</t>
  </si>
  <si>
    <t>07020651</t>
  </si>
  <si>
    <t>NONNON</t>
  </si>
  <si>
    <t>07021828</t>
  </si>
  <si>
    <t>PEUCAT</t>
  </si>
  <si>
    <t>07023514</t>
  </si>
  <si>
    <t>REMUS</t>
  </si>
  <si>
    <t>07023788</t>
  </si>
  <si>
    <t>SCHEMMEL</t>
  </si>
  <si>
    <t>03100893</t>
  </si>
  <si>
    <t>TENEUR</t>
  </si>
  <si>
    <t>03102537</t>
  </si>
  <si>
    <t>BASTIDE</t>
  </si>
  <si>
    <t>03101190</t>
  </si>
  <si>
    <t>BEN M RAD</t>
  </si>
  <si>
    <t>SAMI</t>
  </si>
  <si>
    <t>03102595</t>
  </si>
  <si>
    <t>BOIAGO</t>
  </si>
  <si>
    <t>03101532</t>
  </si>
  <si>
    <t>BOIVIN</t>
  </si>
  <si>
    <t>07023115</t>
  </si>
  <si>
    <t>BOULAROT</t>
  </si>
  <si>
    <t>JEAN MICHEL</t>
  </si>
  <si>
    <t>07023810</t>
  </si>
  <si>
    <t>CAPELLO</t>
  </si>
  <si>
    <t>385 I.ES</t>
  </si>
  <si>
    <t>07019812</t>
  </si>
  <si>
    <t>CHIKLI</t>
  </si>
  <si>
    <t>07021852</t>
  </si>
  <si>
    <t>DUCASTEL</t>
  </si>
  <si>
    <t>07023613</t>
  </si>
  <si>
    <t>GRAVOILLE</t>
  </si>
  <si>
    <t>03100107</t>
  </si>
  <si>
    <t>KERSUZAN</t>
  </si>
  <si>
    <t>07022373</t>
  </si>
  <si>
    <t>PEROUX</t>
  </si>
  <si>
    <t>LUCILLE</t>
  </si>
  <si>
    <t>07023624</t>
  </si>
  <si>
    <t>PHUNG</t>
  </si>
  <si>
    <t>07021772</t>
  </si>
  <si>
    <t>PICHON</t>
  </si>
  <si>
    <t>AMELIE</t>
  </si>
  <si>
    <t>07022619</t>
  </si>
  <si>
    <t>SAADIA LANDOZ</t>
  </si>
  <si>
    <t>EVA</t>
  </si>
  <si>
    <t>03001092</t>
  </si>
  <si>
    <t>TALBI</t>
  </si>
  <si>
    <t>MALEK</t>
  </si>
  <si>
    <t>07024095</t>
  </si>
  <si>
    <t>ANSEL</t>
  </si>
  <si>
    <t>07022241</t>
  </si>
  <si>
    <t>BERTHO</t>
  </si>
  <si>
    <t>03001075</t>
  </si>
  <si>
    <t>BEUTIN</t>
  </si>
  <si>
    <t>07023950</t>
  </si>
  <si>
    <t>CAKONI</t>
  </si>
  <si>
    <t>KLAUS</t>
  </si>
  <si>
    <t>07023098</t>
  </si>
  <si>
    <t>CARDON</t>
  </si>
  <si>
    <t>07023276</t>
  </si>
  <si>
    <t>CARNEIRO</t>
  </si>
  <si>
    <t>CHERIF</t>
  </si>
  <si>
    <t>OMAR</t>
  </si>
  <si>
    <t>03001426</t>
  </si>
  <si>
    <t>CORDIER</t>
  </si>
  <si>
    <t>07020603</t>
  </si>
  <si>
    <t>DAUNOU</t>
  </si>
  <si>
    <t>07024042</t>
  </si>
  <si>
    <t>DEVILLE</t>
  </si>
  <si>
    <t>07023187</t>
  </si>
  <si>
    <t>DUHOO</t>
  </si>
  <si>
    <t>CAROLE</t>
  </si>
  <si>
    <t>03001320</t>
  </si>
  <si>
    <t>FOURNIGAULT</t>
  </si>
  <si>
    <t>07022732</t>
  </si>
  <si>
    <t>AURORE</t>
  </si>
  <si>
    <t>03102527</t>
  </si>
  <si>
    <t>ISIDORO</t>
  </si>
  <si>
    <t>03101971</t>
  </si>
  <si>
    <t>KLEIN</t>
  </si>
  <si>
    <t>03101351</t>
  </si>
  <si>
    <t>LOUIS FERDINAND</t>
  </si>
  <si>
    <t>07023612</t>
  </si>
  <si>
    <t>MAGGIONI</t>
  </si>
  <si>
    <t>AMANDINE</t>
  </si>
  <si>
    <t>03102360</t>
  </si>
  <si>
    <t>METOU OU M AZOMBO</t>
  </si>
  <si>
    <t>03102345</t>
  </si>
  <si>
    <t>NJIKI NYA</t>
  </si>
  <si>
    <t>PAULIN</t>
  </si>
  <si>
    <t>03101576</t>
  </si>
  <si>
    <t>PAPIN</t>
  </si>
  <si>
    <t>07023619</t>
  </si>
  <si>
    <t>07022773</t>
  </si>
  <si>
    <t>RISTORI</t>
  </si>
  <si>
    <t>07023791</t>
  </si>
  <si>
    <t>SCIALOM</t>
  </si>
  <si>
    <t>07022500</t>
  </si>
  <si>
    <t>STALIN</t>
  </si>
  <si>
    <t>07023029</t>
  </si>
  <si>
    <t>SVAY</t>
  </si>
  <si>
    <t>RAVOUTH</t>
  </si>
  <si>
    <t>03001470</t>
  </si>
  <si>
    <t>TRICAUD</t>
  </si>
  <si>
    <t>PIERRE</t>
  </si>
  <si>
    <t>07023513</t>
  </si>
  <si>
    <t>VIGNA</t>
  </si>
  <si>
    <t>folio num</t>
  </si>
  <si>
    <t>Matricule</t>
  </si>
  <si>
    <t>Folio / Référence terrain</t>
  </si>
  <si>
    <t>Témoin salarié / terrain</t>
  </si>
  <si>
    <t>Nature du terrain</t>
  </si>
  <si>
    <t>Code qualité</t>
  </si>
  <si>
    <t>Libellé qualité</t>
  </si>
  <si>
    <t>Lib. court du grade précédent</t>
  </si>
  <si>
    <t>Date de fin du grade précédent</t>
  </si>
  <si>
    <t>Motif de changement de grade</t>
  </si>
  <si>
    <t>Code grade précédent</t>
  </si>
  <si>
    <t>N° du niveau du grade précédent</t>
  </si>
  <si>
    <t>Catégorie du grade précédent</t>
  </si>
  <si>
    <t>Libellé Grade / Niveau</t>
  </si>
  <si>
    <t>Date de début</t>
  </si>
  <si>
    <t>Code grade actuel</t>
  </si>
  <si>
    <t>Numéro de niveau</t>
  </si>
  <si>
    <t>Catégorie du grade actuel</t>
  </si>
  <si>
    <t>Code moniteur du grade actuel</t>
  </si>
  <si>
    <t>Habilitation</t>
  </si>
  <si>
    <t>Code Secteur</t>
  </si>
  <si>
    <t>Classe précédente</t>
  </si>
  <si>
    <t>Date de fin de classe précédente</t>
  </si>
  <si>
    <t>Classe actuelle</t>
  </si>
  <si>
    <t>Date de début de classe actuelle</t>
  </si>
  <si>
    <t>Date de naissance</t>
  </si>
  <si>
    <t>Age du salarié</t>
  </si>
  <si>
    <t>Code nationalité</t>
  </si>
  <si>
    <t>Libellé nationalité</t>
  </si>
  <si>
    <t>Date d'ancienneté STP+STC (15)</t>
  </si>
  <si>
    <t>Ancienneté STC (en années)</t>
  </si>
  <si>
    <t>Date d'ancienneté STC (02)</t>
  </si>
  <si>
    <t>Système de rémunération</t>
  </si>
  <si>
    <t>Code postal de l'adresse du domicile</t>
  </si>
  <si>
    <t>Bureau postal de l'adresse du domicile</t>
  </si>
  <si>
    <t>Nom du chef de file de la région</t>
  </si>
  <si>
    <t>Réf. terrain de la région</t>
  </si>
  <si>
    <t>Libellé de la région</t>
  </si>
  <si>
    <t>Folio du chef de file de l'orga. de dév.</t>
  </si>
  <si>
    <t>Nom du chef de file de l'orga. de dév.</t>
  </si>
  <si>
    <t>Lib. court du grade du chef de file OD</t>
  </si>
  <si>
    <t>Réf. terrain l'orga de développement</t>
  </si>
  <si>
    <t>Libellé de l'orga. de développement</t>
  </si>
  <si>
    <t>Folio du chef de file de l'orga. Ccial</t>
  </si>
  <si>
    <t>Nom du chef de file de l'orga. ccial</t>
  </si>
  <si>
    <t>Lib. court du grade du chef de file OC</t>
  </si>
  <si>
    <t>Réf. terrain de l'orga. commerciale</t>
  </si>
  <si>
    <t>Libellé de l'organisation commerciale</t>
  </si>
  <si>
    <t>Folio du chef de file du secteur</t>
  </si>
  <si>
    <t>Nom du chef de file du secteur</t>
  </si>
  <si>
    <t>Lib. court du grade du chef de file sec</t>
  </si>
  <si>
    <t>Code syst. de rému. du chef de file sect</t>
  </si>
  <si>
    <t>Réf. terrain du secteur</t>
  </si>
  <si>
    <t>Libellé du secteur</t>
  </si>
  <si>
    <t>07024117</t>
  </si>
  <si>
    <t>306242</t>
  </si>
  <si>
    <t>Monsieur</t>
  </si>
  <si>
    <t>LOTFI</t>
  </si>
  <si>
    <t>ABBAD</t>
  </si>
  <si>
    <t>445</t>
  </si>
  <si>
    <t>05</t>
  </si>
  <si>
    <t>092</t>
  </si>
  <si>
    <t>Niveau 1</t>
  </si>
  <si>
    <t>FRANCAISE</t>
  </si>
  <si>
    <t>HC</t>
  </si>
  <si>
    <t>CASTELNAU LE LEZ</t>
  </si>
  <si>
    <t>FREDERIC MESTRE</t>
  </si>
  <si>
    <t>071251</t>
  </si>
  <si>
    <t>163397</t>
  </si>
  <si>
    <t>FRANCK ZENOU</t>
  </si>
  <si>
    <t>071239</t>
  </si>
  <si>
    <t>071941</t>
  </si>
  <si>
    <t>LOTFI ABBAD</t>
  </si>
  <si>
    <t>991387</t>
  </si>
  <si>
    <t>SECTEUR BLANC</t>
  </si>
  <si>
    <t>305127</t>
  </si>
  <si>
    <t>Madame</t>
  </si>
  <si>
    <t>Faux</t>
  </si>
  <si>
    <t>441</t>
  </si>
  <si>
    <t>T</t>
  </si>
  <si>
    <t>273</t>
  </si>
  <si>
    <t>DRANCY</t>
  </si>
  <si>
    <t>071030</t>
  </si>
  <si>
    <t>302041</t>
  </si>
  <si>
    <t>DAPHNEE JULLION</t>
  </si>
  <si>
    <t>071505</t>
  </si>
  <si>
    <t>305210</t>
  </si>
  <si>
    <t>GUILLAUME DELPORTE</t>
  </si>
  <si>
    <t>310 CMA</t>
  </si>
  <si>
    <t>071563</t>
  </si>
  <si>
    <t>OC DELPORTE G</t>
  </si>
  <si>
    <t>FARAH ABDOUS</t>
  </si>
  <si>
    <t>097717</t>
  </si>
  <si>
    <t>305134</t>
  </si>
  <si>
    <t>440</t>
  </si>
  <si>
    <t>345</t>
  </si>
  <si>
    <t>STAINS</t>
  </si>
  <si>
    <t>MERIEM ABID</t>
  </si>
  <si>
    <t>991746</t>
  </si>
  <si>
    <t>305587</t>
  </si>
  <si>
    <t>089</t>
  </si>
  <si>
    <t>SETE</t>
  </si>
  <si>
    <t>CYRIELLE ABRIC</t>
  </si>
  <si>
    <t>991382</t>
  </si>
  <si>
    <t>305648</t>
  </si>
  <si>
    <t>090</t>
  </si>
  <si>
    <t>PAUCOURT</t>
  </si>
  <si>
    <t>182240</t>
  </si>
  <si>
    <t>FREDERIC MARTINELLI</t>
  </si>
  <si>
    <t>071506</t>
  </si>
  <si>
    <t>305466</t>
  </si>
  <si>
    <t>ANTHONY COLAS</t>
  </si>
  <si>
    <t>700080</t>
  </si>
  <si>
    <t>OC COLAS A</t>
  </si>
  <si>
    <t>MAXIME ABSOLU</t>
  </si>
  <si>
    <t>096678</t>
  </si>
  <si>
    <t>03102327</t>
  </si>
  <si>
    <t>304337</t>
  </si>
  <si>
    <t>CATHY</t>
  </si>
  <si>
    <t>ADAM</t>
  </si>
  <si>
    <t>15/08/2019</t>
  </si>
  <si>
    <t>375 SUP.OF</t>
  </si>
  <si>
    <t>375</t>
  </si>
  <si>
    <t>03</t>
  </si>
  <si>
    <t>Niveau 2</t>
  </si>
  <si>
    <t>LE LOROUX BOTTEREAU</t>
  </si>
  <si>
    <t>700584</t>
  </si>
  <si>
    <t>900421</t>
  </si>
  <si>
    <t>OF</t>
  </si>
  <si>
    <t>07024202</t>
  </si>
  <si>
    <t>306335</t>
  </si>
  <si>
    <t>ADAMIAK</t>
  </si>
  <si>
    <t>190</t>
  </si>
  <si>
    <t>LARGENTIERE</t>
  </si>
  <si>
    <t>304665</t>
  </si>
  <si>
    <t>FABRIZIA LEGGER</t>
  </si>
  <si>
    <t>070067</t>
  </si>
  <si>
    <t>071366</t>
  </si>
  <si>
    <t>OC ORANGE</t>
  </si>
  <si>
    <t>CYRIL ADAMIAK</t>
  </si>
  <si>
    <t>993701</t>
  </si>
  <si>
    <t>305148</t>
  </si>
  <si>
    <t>409</t>
  </si>
  <si>
    <t>GAGNAC SUR GARONNE</t>
  </si>
  <si>
    <t>MATHIEU CHEMIN</t>
  </si>
  <si>
    <t>071590</t>
  </si>
  <si>
    <t>300602</t>
  </si>
  <si>
    <t>MARYAN HARY</t>
  </si>
  <si>
    <t>071602</t>
  </si>
  <si>
    <t>162078</t>
  </si>
  <si>
    <t>JEAN-MICHEL VIGNERES</t>
  </si>
  <si>
    <t>071444</t>
  </si>
  <si>
    <t>OC VIGNERES J</t>
  </si>
  <si>
    <t>ILHAME ADDA BENATIA</t>
  </si>
  <si>
    <t>992003</t>
  </si>
  <si>
    <t>191689</t>
  </si>
  <si>
    <t>260</t>
  </si>
  <si>
    <t>SAUSSET LES PINS</t>
  </si>
  <si>
    <t>305931</t>
  </si>
  <si>
    <t>JULIEN KARIGER</t>
  </si>
  <si>
    <t>071252</t>
  </si>
  <si>
    <t>185879</t>
  </si>
  <si>
    <t>SEBASTIEN FOURGERON</t>
  </si>
  <si>
    <t>071394</t>
  </si>
  <si>
    <t>OC FOURGERON S</t>
  </si>
  <si>
    <t>WILFRID ADEVAH</t>
  </si>
  <si>
    <t>991845</t>
  </si>
  <si>
    <t>192888</t>
  </si>
  <si>
    <t>371</t>
  </si>
  <si>
    <t>367</t>
  </si>
  <si>
    <t>ST LEGER LES PARAY</t>
  </si>
  <si>
    <t>305131</t>
  </si>
  <si>
    <t>BAPTISTE CHIKLI</t>
  </si>
  <si>
    <t>071129</t>
  </si>
  <si>
    <t>071136</t>
  </si>
  <si>
    <t>OC SAONE ET LOIRE</t>
  </si>
  <si>
    <t>BIRSEL AGGOUN</t>
  </si>
  <si>
    <t>990991</t>
  </si>
  <si>
    <t>304908</t>
  </si>
  <si>
    <t>237</t>
  </si>
  <si>
    <t>VILLENEUVE D ASCQ</t>
  </si>
  <si>
    <t>305330</t>
  </si>
  <si>
    <t>NICOLAS PHILIPPE</t>
  </si>
  <si>
    <t>071045</t>
  </si>
  <si>
    <t>301593</t>
  </si>
  <si>
    <t>SEBASTIEN VANUXEM</t>
  </si>
  <si>
    <t>071037</t>
  </si>
  <si>
    <t>OC VANUXEM S</t>
  </si>
  <si>
    <t>HICHAM AIT KIZZI</t>
  </si>
  <si>
    <t>991742</t>
  </si>
  <si>
    <t>07024276</t>
  </si>
  <si>
    <t>306354</t>
  </si>
  <si>
    <t>387</t>
  </si>
  <si>
    <t>LA BOUILLADISSE</t>
  </si>
  <si>
    <t>CHRISTOPHE ALAIN</t>
  </si>
  <si>
    <t>097973</t>
  </si>
  <si>
    <t>07009849</t>
  </si>
  <si>
    <t>300232</t>
  </si>
  <si>
    <t>LAURIANE</t>
  </si>
  <si>
    <t>ALBERTINI</t>
  </si>
  <si>
    <t>ASSISTANT COMMERCIAL NIVEAU 2</t>
  </si>
  <si>
    <t>855</t>
  </si>
  <si>
    <t>NON CADRES</t>
  </si>
  <si>
    <t>LA FARLEDE</t>
  </si>
  <si>
    <t>190355</t>
  </si>
  <si>
    <t>FABIO FRACASSETTI</t>
  </si>
  <si>
    <t>071255</t>
  </si>
  <si>
    <t>07017426</t>
  </si>
  <si>
    <t>305170</t>
  </si>
  <si>
    <t>448</t>
  </si>
  <si>
    <t>304877</t>
  </si>
  <si>
    <t>YOAN CENEDESE</t>
  </si>
  <si>
    <t>071257</t>
  </si>
  <si>
    <t>OC CENEDESE Y</t>
  </si>
  <si>
    <t>ALEXIS ALBERTINI</t>
  </si>
  <si>
    <t>990665</t>
  </si>
  <si>
    <t>03100977</t>
  </si>
  <si>
    <t>301754</t>
  </si>
  <si>
    <t>386</t>
  </si>
  <si>
    <t>SOLLIES PONT</t>
  </si>
  <si>
    <t>189398</t>
  </si>
  <si>
    <t>JEAN-FRANCOIS LANTERI</t>
  </si>
  <si>
    <t>071258</t>
  </si>
  <si>
    <t>OC LANTERI J</t>
  </si>
  <si>
    <t>PIERRE ALBERTINI</t>
  </si>
  <si>
    <t>992686</t>
  </si>
  <si>
    <t>07023255</t>
  </si>
  <si>
    <t>305791</t>
  </si>
  <si>
    <t>ALBOUY</t>
  </si>
  <si>
    <t>161</t>
  </si>
  <si>
    <t>TOULON</t>
  </si>
  <si>
    <t>STEPHANE ALBOUY</t>
  </si>
  <si>
    <t>993672</t>
  </si>
  <si>
    <t>07022753</t>
  </si>
  <si>
    <t>305633</t>
  </si>
  <si>
    <t>ALEIXANDRE</t>
  </si>
  <si>
    <t>474</t>
  </si>
  <si>
    <t>CHAILLOUE</t>
  </si>
  <si>
    <t>170189</t>
  </si>
  <si>
    <t>SEBASTIEN PLANCON</t>
  </si>
  <si>
    <t>071050</t>
  </si>
  <si>
    <t>303261</t>
  </si>
  <si>
    <t>ANTHONY AMIOT</t>
  </si>
  <si>
    <t>071646</t>
  </si>
  <si>
    <t>OC AMIOT A</t>
  </si>
  <si>
    <t>KARINE ALEIXANDRE</t>
  </si>
  <si>
    <t>993508</t>
  </si>
  <si>
    <t>07020426</t>
  </si>
  <si>
    <t>305189</t>
  </si>
  <si>
    <t>GERALD</t>
  </si>
  <si>
    <t>ALIAS</t>
  </si>
  <si>
    <t>975</t>
  </si>
  <si>
    <t>ST ISMIER</t>
  </si>
  <si>
    <t>186531</t>
  </si>
  <si>
    <t>CHRISTOPHE CLEMENT</t>
  </si>
  <si>
    <t>070930</t>
  </si>
  <si>
    <t>071182</t>
  </si>
  <si>
    <t>OC CHARTREUSE</t>
  </si>
  <si>
    <t>GERALD ALIAS</t>
  </si>
  <si>
    <t>992603</t>
  </si>
  <si>
    <t>07022578</t>
  </si>
  <si>
    <t>305597</t>
  </si>
  <si>
    <t>LORIANE</t>
  </si>
  <si>
    <t>ALLARD</t>
  </si>
  <si>
    <t>795</t>
  </si>
  <si>
    <t>AIX LES BAINS</t>
  </si>
  <si>
    <t>187903</t>
  </si>
  <si>
    <t>JEROME CARPANETTO</t>
  </si>
  <si>
    <t>071174</t>
  </si>
  <si>
    <t>305804</t>
  </si>
  <si>
    <t>CYRIL CACCIATORE</t>
  </si>
  <si>
    <t>071179</t>
  </si>
  <si>
    <t>OC CACCIATORE C</t>
  </si>
  <si>
    <t>LORIANE ALLARD</t>
  </si>
  <si>
    <t>992976</t>
  </si>
  <si>
    <t>03102519</t>
  </si>
  <si>
    <t>304678</t>
  </si>
  <si>
    <t>ALLIO</t>
  </si>
  <si>
    <t>010</t>
  </si>
  <si>
    <t>MALVILLE</t>
  </si>
  <si>
    <t>190433</t>
  </si>
  <si>
    <t>JOHANN GUIHARD</t>
  </si>
  <si>
    <t>071594</t>
  </si>
  <si>
    <t>191022</t>
  </si>
  <si>
    <t>FLORENT FOURNIGAULT</t>
  </si>
  <si>
    <t>071081</t>
  </si>
  <si>
    <t>OC FOURNIGAULT F</t>
  </si>
  <si>
    <t>CHRISTELLE ALLIO</t>
  </si>
  <si>
    <t>096413</t>
  </si>
  <si>
    <t>07024389</t>
  </si>
  <si>
    <t>306461</t>
  </si>
  <si>
    <t>DYLAN</t>
  </si>
  <si>
    <t>ALONZO</t>
  </si>
  <si>
    <t>333</t>
  </si>
  <si>
    <t>ILLZACH</t>
  </si>
  <si>
    <t>305941</t>
  </si>
  <si>
    <t>SAMUEL TRAGEL</t>
  </si>
  <si>
    <t>071270</t>
  </si>
  <si>
    <t>193452</t>
  </si>
  <si>
    <t>070081</t>
  </si>
  <si>
    <t>DYLAN ALONZO</t>
  </si>
  <si>
    <t>098712</t>
  </si>
  <si>
    <t>301401</t>
  </si>
  <si>
    <t>615</t>
  </si>
  <si>
    <t>ST MARCEL BEL ACCUEIL</t>
  </si>
  <si>
    <t>302809</t>
  </si>
  <si>
    <t>NICOLAS CORNETTE</t>
  </si>
  <si>
    <t>071397</t>
  </si>
  <si>
    <t>OC CORNETTE N</t>
  </si>
  <si>
    <t>GUILLAUME ALTEA</t>
  </si>
  <si>
    <t>097924</t>
  </si>
  <si>
    <t>07021094</t>
  </si>
  <si>
    <t>305332</t>
  </si>
  <si>
    <t>AMARI</t>
  </si>
  <si>
    <t>233</t>
  </si>
  <si>
    <t>ASNIERES LA GIRAUD</t>
  </si>
  <si>
    <t>192093</t>
  </si>
  <si>
    <t>GUILLAUME LIOPE</t>
  </si>
  <si>
    <t>071607</t>
  </si>
  <si>
    <t>302784</t>
  </si>
  <si>
    <t>JULIEN CAPPON</t>
  </si>
  <si>
    <t>071225</t>
  </si>
  <si>
    <t>OC CAPPON J</t>
  </si>
  <si>
    <t>BENJAMIN AMARI</t>
  </si>
  <si>
    <t>993594</t>
  </si>
  <si>
    <t>300725</t>
  </si>
  <si>
    <t>404</t>
  </si>
  <si>
    <t>BONDOUFLE</t>
  </si>
  <si>
    <t>188461</t>
  </si>
  <si>
    <t>FRANCK BABISKI</t>
  </si>
  <si>
    <t>071527</t>
  </si>
  <si>
    <t>OC BABISKI F</t>
  </si>
  <si>
    <t>JULIEN AMICEL</t>
  </si>
  <si>
    <t>993434</t>
  </si>
  <si>
    <t>03101795</t>
  </si>
  <si>
    <t>AMIOT</t>
  </si>
  <si>
    <t>200</t>
  </si>
  <si>
    <t>04</t>
  </si>
  <si>
    <t>THUE ET MUE</t>
  </si>
  <si>
    <t>HP</t>
  </si>
  <si>
    <t>07024357</t>
  </si>
  <si>
    <t>306441</t>
  </si>
  <si>
    <t>ANDRIEU</t>
  </si>
  <si>
    <t>STE GENEVIEVE DES BOIS</t>
  </si>
  <si>
    <t>03000265</t>
  </si>
  <si>
    <t>153432</t>
  </si>
  <si>
    <t>ANGELI</t>
  </si>
  <si>
    <t>007</t>
  </si>
  <si>
    <t>TAIN L HERMITAGE</t>
  </si>
  <si>
    <t>303814</t>
  </si>
  <si>
    <t>GAETAN BIDET</t>
  </si>
  <si>
    <t>071349</t>
  </si>
  <si>
    <t>OC BIDET G</t>
  </si>
  <si>
    <t>XAVIER ANGELI</t>
  </si>
  <si>
    <t>096956</t>
  </si>
  <si>
    <t>07022577</t>
  </si>
  <si>
    <t>305596</t>
  </si>
  <si>
    <t>SOLENE</t>
  </si>
  <si>
    <t>ANIN</t>
  </si>
  <si>
    <t>TALLENDE</t>
  </si>
  <si>
    <t>193087</t>
  </si>
  <si>
    <t>NICOLAS LEVEQUE</t>
  </si>
  <si>
    <t>700023</t>
  </si>
  <si>
    <t>SOLENE ANIN</t>
  </si>
  <si>
    <t>071212</t>
  </si>
  <si>
    <t>OC ANIN S</t>
  </si>
  <si>
    <t>306228</t>
  </si>
  <si>
    <t>446</t>
  </si>
  <si>
    <t>ST MARTIN LEZ TATINGHEM</t>
  </si>
  <si>
    <t>185551</t>
  </si>
  <si>
    <t>BERNARD GERONIMI</t>
  </si>
  <si>
    <t>071031</t>
  </si>
  <si>
    <t>300377</t>
  </si>
  <si>
    <t>AURORE WICART</t>
  </si>
  <si>
    <t>071015</t>
  </si>
  <si>
    <t>OC WICART A</t>
  </si>
  <si>
    <t>AURELIE ANSEL</t>
  </si>
  <si>
    <t>096208</t>
  </si>
  <si>
    <t>06015360</t>
  </si>
  <si>
    <t>171854</t>
  </si>
  <si>
    <t>ANTHORE</t>
  </si>
  <si>
    <t>BARENTIN</t>
  </si>
  <si>
    <t>193005</t>
  </si>
  <si>
    <t>SEBASTIEN COTE</t>
  </si>
  <si>
    <t>071063</t>
  </si>
  <si>
    <t>303604</t>
  </si>
  <si>
    <t>GASNY</t>
  </si>
  <si>
    <t>303103</t>
  </si>
  <si>
    <t>JEROME TEISSIER</t>
  </si>
  <si>
    <t>071510</t>
  </si>
  <si>
    <t>900455</t>
  </si>
  <si>
    <t>OC FICTIVE</t>
  </si>
  <si>
    <t>APOLLINE ANTONOFF</t>
  </si>
  <si>
    <t>900456</t>
  </si>
  <si>
    <t>305614</t>
  </si>
  <si>
    <t>303</t>
  </si>
  <si>
    <t>LE CREST</t>
  </si>
  <si>
    <t>167187</t>
  </si>
  <si>
    <t>CHRISTOPHE FOUILLOUSE</t>
  </si>
  <si>
    <t>071201</t>
  </si>
  <si>
    <t>OC FOUILLOUSE C</t>
  </si>
  <si>
    <t>MARIE ANTUNES</t>
  </si>
  <si>
    <t>097184</t>
  </si>
  <si>
    <t>301092</t>
  </si>
  <si>
    <t>100</t>
  </si>
  <si>
    <t>VILLENAVE D ORNON</t>
  </si>
  <si>
    <t>VINCENT APONTE</t>
  </si>
  <si>
    <t>900583</t>
  </si>
  <si>
    <t>D7</t>
  </si>
  <si>
    <t>07023045</t>
  </si>
  <si>
    <t>305729</t>
  </si>
  <si>
    <t>ARBOUIN</t>
  </si>
  <si>
    <t>076</t>
  </si>
  <si>
    <t>QUEVEN</t>
  </si>
  <si>
    <t>071591</t>
  </si>
  <si>
    <t>303646</t>
  </si>
  <si>
    <t>ROMAIN CHAUVET</t>
  </si>
  <si>
    <t>070522</t>
  </si>
  <si>
    <t>OC CHAUVET R</t>
  </si>
  <si>
    <t>MATHIEU ARBOUIN</t>
  </si>
  <si>
    <t>099653</t>
  </si>
  <si>
    <t>07022582</t>
  </si>
  <si>
    <t>305600</t>
  </si>
  <si>
    <t>SAMANTHA</t>
  </si>
  <si>
    <t>ARIF</t>
  </si>
  <si>
    <t>012</t>
  </si>
  <si>
    <t>NANCY</t>
  </si>
  <si>
    <t>179897</t>
  </si>
  <si>
    <t>SYLVAIN GATHELIER</t>
  </si>
  <si>
    <t>071159</t>
  </si>
  <si>
    <t>302742</t>
  </si>
  <si>
    <t>ALEXIS HOEGY</t>
  </si>
  <si>
    <t>071152</t>
  </si>
  <si>
    <t>OC HOEGY A</t>
  </si>
  <si>
    <t>SAMANTHA ARIF</t>
  </si>
  <si>
    <t>096866</t>
  </si>
  <si>
    <t>07020730</t>
  </si>
  <si>
    <t>305257</t>
  </si>
  <si>
    <t>CHARLES EDOUARD</t>
  </si>
  <si>
    <t>ARMANDE</t>
  </si>
  <si>
    <t>194</t>
  </si>
  <si>
    <t>NANTES</t>
  </si>
  <si>
    <t>CHARLES EDOUARD ARMANDE</t>
  </si>
  <si>
    <t>993555</t>
  </si>
  <si>
    <t>03000720</t>
  </si>
  <si>
    <t>180306</t>
  </si>
  <si>
    <t>ARMEL</t>
  </si>
  <si>
    <t>TOULOUSE</t>
  </si>
  <si>
    <t>B2</t>
  </si>
  <si>
    <t>03102238</t>
  </si>
  <si>
    <t>304146</t>
  </si>
  <si>
    <t>THIBAUT</t>
  </si>
  <si>
    <t>ARNEODO</t>
  </si>
  <si>
    <t>411</t>
  </si>
  <si>
    <t>LE REVEST LES EAUX</t>
  </si>
  <si>
    <t>THIBAUT ARNEODO</t>
  </si>
  <si>
    <t>098980</t>
  </si>
  <si>
    <t>303342</t>
  </si>
  <si>
    <t>165</t>
  </si>
  <si>
    <t>ROCBARON</t>
  </si>
  <si>
    <t>PHILIPPE ARTALE</t>
  </si>
  <si>
    <t>993676</t>
  </si>
  <si>
    <t>305654</t>
  </si>
  <si>
    <t>186</t>
  </si>
  <si>
    <t>LE GUA</t>
  </si>
  <si>
    <t>186792</t>
  </si>
  <si>
    <t>FABRICE GUILLAMET</t>
  </si>
  <si>
    <t>071399</t>
  </si>
  <si>
    <t>OC GUILLAMET F</t>
  </si>
  <si>
    <t>BASTIEN ARTHAUD</t>
  </si>
  <si>
    <t>993697</t>
  </si>
  <si>
    <t>07023137</t>
  </si>
  <si>
    <t>305763</t>
  </si>
  <si>
    <t>ASSARAF</t>
  </si>
  <si>
    <t>576</t>
  </si>
  <si>
    <t>LE CANNET</t>
  </si>
  <si>
    <t>182484</t>
  </si>
  <si>
    <t>SYLVAIN KERLOC H</t>
  </si>
  <si>
    <t>070066</t>
  </si>
  <si>
    <t>305386</t>
  </si>
  <si>
    <t>JOHAN WALTER MARTIN</t>
  </si>
  <si>
    <t>071494</t>
  </si>
  <si>
    <t>OC WALTER MARTIN J</t>
  </si>
  <si>
    <t>DAVID ASSARAF</t>
  </si>
  <si>
    <t>097467</t>
  </si>
  <si>
    <t>50161190</t>
  </si>
  <si>
    <t>900578</t>
  </si>
  <si>
    <t>ASSISTANAT OD</t>
  </si>
  <si>
    <t>900417</t>
  </si>
  <si>
    <t>ASSISTANCE DU RESEAU COMMERCIAL</t>
  </si>
  <si>
    <t>50106817</t>
  </si>
  <si>
    <t>50161191</t>
  </si>
  <si>
    <t>900579</t>
  </si>
  <si>
    <t>ASSISTANCE TRANSVERSE</t>
  </si>
  <si>
    <t>07024190</t>
  </si>
  <si>
    <t>306319</t>
  </si>
  <si>
    <t>ASTIER</t>
  </si>
  <si>
    <t>156</t>
  </si>
  <si>
    <t>REVEST DU BION</t>
  </si>
  <si>
    <t>700258</t>
  </si>
  <si>
    <t>OC MARSEILLE NORD</t>
  </si>
  <si>
    <t>LAURIE ASTIER</t>
  </si>
  <si>
    <t>993667</t>
  </si>
  <si>
    <t>300921</t>
  </si>
  <si>
    <t>370</t>
  </si>
  <si>
    <t>473</t>
  </si>
  <si>
    <t>SIX FOURS LES PLAGES</t>
  </si>
  <si>
    <t>VIRGIL AUBERT</t>
  </si>
  <si>
    <t>098998</t>
  </si>
  <si>
    <t>300604</t>
  </si>
  <si>
    <t>360 CCMA</t>
  </si>
  <si>
    <t>31/12/2011</t>
  </si>
  <si>
    <t>384</t>
  </si>
  <si>
    <t>BOUC BEL AIR</t>
  </si>
  <si>
    <t>ANTHONY AUBERT</t>
  </si>
  <si>
    <t>098967</t>
  </si>
  <si>
    <t>301011</t>
  </si>
  <si>
    <t>430</t>
  </si>
  <si>
    <t>FAYL BILLOT</t>
  </si>
  <si>
    <t>071132</t>
  </si>
  <si>
    <t>OC HAUTE MARNE</t>
  </si>
  <si>
    <t>LINE AUBERTIN</t>
  </si>
  <si>
    <t>992614</t>
  </si>
  <si>
    <t>304682</t>
  </si>
  <si>
    <t>309</t>
  </si>
  <si>
    <t>AURIAC SUR VENDINELLE</t>
  </si>
  <si>
    <t>306077</t>
  </si>
  <si>
    <t>JONATHAN THIEBAUD</t>
  </si>
  <si>
    <t>071248</t>
  </si>
  <si>
    <t>305333</t>
  </si>
  <si>
    <t>ALEXANDRE BALARDY</t>
  </si>
  <si>
    <t>071245</t>
  </si>
  <si>
    <t>OC BALARDY A</t>
  </si>
  <si>
    <t>GERALDINE AUBERY</t>
  </si>
  <si>
    <t>097987</t>
  </si>
  <si>
    <t>03102451</t>
  </si>
  <si>
    <t>304528</t>
  </si>
  <si>
    <t>AUDEBRAND</t>
  </si>
  <si>
    <t>551</t>
  </si>
  <si>
    <t>ANTIBES</t>
  </si>
  <si>
    <t>071347</t>
  </si>
  <si>
    <t>OC ANTIBES</t>
  </si>
  <si>
    <t>THOMAS AUDEBRAND</t>
  </si>
  <si>
    <t>990384</t>
  </si>
  <si>
    <t>03102172</t>
  </si>
  <si>
    <t>304015</t>
  </si>
  <si>
    <t>AUDE</t>
  </si>
  <si>
    <t>AUDIBERT</t>
  </si>
  <si>
    <t>884</t>
  </si>
  <si>
    <t>ROQUEVAIRE</t>
  </si>
  <si>
    <t>193018</t>
  </si>
  <si>
    <t>NICOLAS CARRE</t>
  </si>
  <si>
    <t>700257</t>
  </si>
  <si>
    <t>OC CARRE N</t>
  </si>
  <si>
    <t>AUDE AUDIBERT</t>
  </si>
  <si>
    <t>992217</t>
  </si>
  <si>
    <t>193526</t>
  </si>
  <si>
    <t>121</t>
  </si>
  <si>
    <t>EVRIGUET</t>
  </si>
  <si>
    <t>175115</t>
  </si>
  <si>
    <t>PABLO LECOQ</t>
  </si>
  <si>
    <t>071592</t>
  </si>
  <si>
    <t>188718</t>
  </si>
  <si>
    <t>STEPHANE GESTIN</t>
  </si>
  <si>
    <t>071099</t>
  </si>
  <si>
    <t>OC GESTIN S</t>
  </si>
  <si>
    <t>CHRISTOPHE AUGER</t>
  </si>
  <si>
    <t>992389</t>
  </si>
  <si>
    <t>07023591</t>
  </si>
  <si>
    <t>305980</t>
  </si>
  <si>
    <t>AUTARD</t>
  </si>
  <si>
    <t>026</t>
  </si>
  <si>
    <t>MONTEUX</t>
  </si>
  <si>
    <t>305062</t>
  </si>
  <si>
    <t>MARIE DELRANC</t>
  </si>
  <si>
    <t>071265</t>
  </si>
  <si>
    <t>OC DELRANC M</t>
  </si>
  <si>
    <t>JEROME AUTARD</t>
  </si>
  <si>
    <t>097516</t>
  </si>
  <si>
    <t>07023693</t>
  </si>
  <si>
    <t>306017</t>
  </si>
  <si>
    <t>AYARI</t>
  </si>
  <si>
    <t>338</t>
  </si>
  <si>
    <t>RIEDISHEIM</t>
  </si>
  <si>
    <t>WILLIAM AYARI</t>
  </si>
  <si>
    <t>098881</t>
  </si>
  <si>
    <t>005</t>
  </si>
  <si>
    <t>VALENCE</t>
  </si>
  <si>
    <t>096952</t>
  </si>
  <si>
    <t>304262</t>
  </si>
  <si>
    <t>355</t>
  </si>
  <si>
    <t>LONGPONT SUR ORGE</t>
  </si>
  <si>
    <t>071526</t>
  </si>
  <si>
    <t>OC MASSY PALAISEAU</t>
  </si>
  <si>
    <t>BRICE AZZOPARDI</t>
  </si>
  <si>
    <t>991958</t>
  </si>
  <si>
    <t>07021998</t>
  </si>
  <si>
    <t>305456</t>
  </si>
  <si>
    <t>BABILLAUD</t>
  </si>
  <si>
    <t>939</t>
  </si>
  <si>
    <t>FONTAINE</t>
  </si>
  <si>
    <t>BENJAMIN BABILLAUD</t>
  </si>
  <si>
    <t>097025</t>
  </si>
  <si>
    <t>07019557</t>
  </si>
  <si>
    <t>305119</t>
  </si>
  <si>
    <t>BABIN</t>
  </si>
  <si>
    <t>119</t>
  </si>
  <si>
    <t>ST LAURENT DE LA SALANQUE</t>
  </si>
  <si>
    <t>177023</t>
  </si>
  <si>
    <t>JEAN-PHILIPPE GUERIN</t>
  </si>
  <si>
    <t>071625</t>
  </si>
  <si>
    <t>OC GUERIN J</t>
  </si>
  <si>
    <t>CYRIL BABIN</t>
  </si>
  <si>
    <t>992993</t>
  </si>
  <si>
    <t>03001115</t>
  </si>
  <si>
    <t>BABISKI</t>
  </si>
  <si>
    <t>LE MEE SUR SEINE</t>
  </si>
  <si>
    <t>303052</t>
  </si>
  <si>
    <t>453</t>
  </si>
  <si>
    <t>LOGNES</t>
  </si>
  <si>
    <t>302631</t>
  </si>
  <si>
    <t>YAMINA YAHMI</t>
  </si>
  <si>
    <t>071521</t>
  </si>
  <si>
    <t>OC YAHMI Y</t>
  </si>
  <si>
    <t>QUANG DAO BACH</t>
  </si>
  <si>
    <t>993459</t>
  </si>
  <si>
    <t>188723</t>
  </si>
  <si>
    <t>151</t>
  </si>
  <si>
    <t>TRIE CHATEAU</t>
  </si>
  <si>
    <t>193254</t>
  </si>
  <si>
    <t>DAVID BOURE</t>
  </si>
  <si>
    <t>071054</t>
  </si>
  <si>
    <t>071056</t>
  </si>
  <si>
    <t>OC EURE EST</t>
  </si>
  <si>
    <t>SEVERINE BACHER</t>
  </si>
  <si>
    <t>096290</t>
  </si>
  <si>
    <t>03000498</t>
  </si>
  <si>
    <t>172115</t>
  </si>
  <si>
    <t>BACQUET</t>
  </si>
  <si>
    <t>MOUROUX</t>
  </si>
  <si>
    <t>GREGORY BACQUET</t>
  </si>
  <si>
    <t>071139</t>
  </si>
  <si>
    <t>304691</t>
  </si>
  <si>
    <t>556</t>
  </si>
  <si>
    <t>PHALEMPIN</t>
  </si>
  <si>
    <t>187007</t>
  </si>
  <si>
    <t>DAVID VAUTHEROT</t>
  </si>
  <si>
    <t>071040</t>
  </si>
  <si>
    <t>OC VAUTHEROT D</t>
  </si>
  <si>
    <t>DAVID BAERT</t>
  </si>
  <si>
    <t>096247</t>
  </si>
  <si>
    <t>300331</t>
  </si>
  <si>
    <t>888</t>
  </si>
  <si>
    <t>MARSEILLE</t>
  </si>
  <si>
    <t>CEDRIC BAFFIE</t>
  </si>
  <si>
    <t>099465</t>
  </si>
  <si>
    <t>07023787</t>
  </si>
  <si>
    <t>306059</t>
  </si>
  <si>
    <t>BAGUR</t>
  </si>
  <si>
    <t>414</t>
  </si>
  <si>
    <t>ST MAXIMIN LA STE BAUME</t>
  </si>
  <si>
    <t>LUDOVIC BAGUR</t>
  </si>
  <si>
    <t>992678</t>
  </si>
  <si>
    <t>07021098</t>
  </si>
  <si>
    <t>BALARDY</t>
  </si>
  <si>
    <t>ST SULPICE LA POINTE</t>
  </si>
  <si>
    <t>07023623</t>
  </si>
  <si>
    <t>306002</t>
  </si>
  <si>
    <t>BALAYN</t>
  </si>
  <si>
    <t>195</t>
  </si>
  <si>
    <t>GREGORY BALAYN</t>
  </si>
  <si>
    <t>993706</t>
  </si>
  <si>
    <t>177400</t>
  </si>
  <si>
    <t>LA SEYNE SUR MER</t>
  </si>
  <si>
    <t>GUY BALDACCHINO</t>
  </si>
  <si>
    <t>991857</t>
  </si>
  <si>
    <t>03000789</t>
  </si>
  <si>
    <t>182477</t>
  </si>
  <si>
    <t>SYLVIE</t>
  </si>
  <si>
    <t>BALDOMA</t>
  </si>
  <si>
    <t>334</t>
  </si>
  <si>
    <t>CASTET ARROUY</t>
  </si>
  <si>
    <t>305334</t>
  </si>
  <si>
    <t>BASILE LECAS</t>
  </si>
  <si>
    <t>071250</t>
  </si>
  <si>
    <t>OC LECAS B</t>
  </si>
  <si>
    <t>SYLVIE BALDOMA</t>
  </si>
  <si>
    <t>098722</t>
  </si>
  <si>
    <t>07023519</t>
  </si>
  <si>
    <t>305955</t>
  </si>
  <si>
    <t>BALESTE</t>
  </si>
  <si>
    <t>053</t>
  </si>
  <si>
    <t>OLONZAC</t>
  </si>
  <si>
    <t>NICOLAS BALESTE</t>
  </si>
  <si>
    <t>099189</t>
  </si>
  <si>
    <t>304367</t>
  </si>
  <si>
    <t>MEGEVE</t>
  </si>
  <si>
    <t>071500</t>
  </si>
  <si>
    <t>VERONIQUE BALLALOUD</t>
  </si>
  <si>
    <t>993710</t>
  </si>
  <si>
    <t>03102161</t>
  </si>
  <si>
    <t>304004</t>
  </si>
  <si>
    <t>LARA</t>
  </si>
  <si>
    <t>BALTAZAR</t>
  </si>
  <si>
    <t>PONTCEY</t>
  </si>
  <si>
    <t>LARA BALTAZAR</t>
  </si>
  <si>
    <t>070813</t>
  </si>
  <si>
    <t>OC BALTAZAR L</t>
  </si>
  <si>
    <t>07024360</t>
  </si>
  <si>
    <t>306445</t>
  </si>
  <si>
    <t>BALY</t>
  </si>
  <si>
    <t>647</t>
  </si>
  <si>
    <t>MARQUISE</t>
  </si>
  <si>
    <t>156632</t>
  </si>
  <si>
    <t>CHRISTIAN TALON</t>
  </si>
  <si>
    <t>071033</t>
  </si>
  <si>
    <t>OC TALON C</t>
  </si>
  <si>
    <t>NICOLAS BALY</t>
  </si>
  <si>
    <t>098566</t>
  </si>
  <si>
    <t>07022793</t>
  </si>
  <si>
    <t>305650</t>
  </si>
  <si>
    <t>BARATTA</t>
  </si>
  <si>
    <t>275</t>
  </si>
  <si>
    <t>LAGNY SUR MARNE</t>
  </si>
  <si>
    <t>193601</t>
  </si>
  <si>
    <t>PIERRICK MORTIER</t>
  </si>
  <si>
    <t>071507</t>
  </si>
  <si>
    <t>172935</t>
  </si>
  <si>
    <t>PATRICK HABAY</t>
  </si>
  <si>
    <t>071531</t>
  </si>
  <si>
    <t>OC HABAY P</t>
  </si>
  <si>
    <t>KEVIN BARATTA</t>
  </si>
  <si>
    <t>097731</t>
  </si>
  <si>
    <t>03101996</t>
  </si>
  <si>
    <t>303691</t>
  </si>
  <si>
    <t>BARBARESI</t>
  </si>
  <si>
    <t>094</t>
  </si>
  <si>
    <t>PIGNAN</t>
  </si>
  <si>
    <t>192646</t>
  </si>
  <si>
    <t>ANTOINE FERRERO</t>
  </si>
  <si>
    <t>071240</t>
  </si>
  <si>
    <t>OC FERRERO A</t>
  </si>
  <si>
    <t>JONATHAN BARBARESI</t>
  </si>
  <si>
    <t>991389</t>
  </si>
  <si>
    <t>03001347</t>
  </si>
  <si>
    <t>191340</t>
  </si>
  <si>
    <t>CHRISTIAN</t>
  </si>
  <si>
    <t>BARBATI</t>
  </si>
  <si>
    <t>112</t>
  </si>
  <si>
    <t>LA MOTTE D AIGUES</t>
  </si>
  <si>
    <t>CHRISTIAN BARBATI</t>
  </si>
  <si>
    <t>992178</t>
  </si>
  <si>
    <t>181</t>
  </si>
  <si>
    <t>177094</t>
  </si>
  <si>
    <t>WILLY FASQUEL</t>
  </si>
  <si>
    <t>071024</t>
  </si>
  <si>
    <t>302744</t>
  </si>
  <si>
    <t>VALERIE CADREN</t>
  </si>
  <si>
    <t>070048</t>
  </si>
  <si>
    <t>OC CADREN V</t>
  </si>
  <si>
    <t>096141</t>
  </si>
  <si>
    <t>07021829</t>
  </si>
  <si>
    <t>305428</t>
  </si>
  <si>
    <t>BAREL</t>
  </si>
  <si>
    <t>471</t>
  </si>
  <si>
    <t>THIBERVILLE</t>
  </si>
  <si>
    <t>182923</t>
  </si>
  <si>
    <t>DAVID RIQUE</t>
  </si>
  <si>
    <t>070426</t>
  </si>
  <si>
    <t>OC RIQUE D</t>
  </si>
  <si>
    <t>CEDRIC BAREL</t>
  </si>
  <si>
    <t>993504</t>
  </si>
  <si>
    <t>07020902</t>
  </si>
  <si>
    <t>305286</t>
  </si>
  <si>
    <t>SAID</t>
  </si>
  <si>
    <t>BARKAT</t>
  </si>
  <si>
    <t>074</t>
  </si>
  <si>
    <t>TAVEL</t>
  </si>
  <si>
    <t>175757</t>
  </si>
  <si>
    <t>JOURDAN PRINCE</t>
  </si>
  <si>
    <t>070108</t>
  </si>
  <si>
    <t>OC PRINCE J</t>
  </si>
  <si>
    <t>SAID BARKAT</t>
  </si>
  <si>
    <t>990271</t>
  </si>
  <si>
    <t>03000403</t>
  </si>
  <si>
    <t>168094</t>
  </si>
  <si>
    <t>BARLES</t>
  </si>
  <si>
    <t>079</t>
  </si>
  <si>
    <t>PIOLENC</t>
  </si>
  <si>
    <t>FLORIAN BARLES</t>
  </si>
  <si>
    <t>991186</t>
  </si>
  <si>
    <t>07022841</t>
  </si>
  <si>
    <t>305671</t>
  </si>
  <si>
    <t>BARON</t>
  </si>
  <si>
    <t>BRISCOUS</t>
  </si>
  <si>
    <t>OLIVIER BARON</t>
  </si>
  <si>
    <t>071223</t>
  </si>
  <si>
    <t>OC BARON O</t>
  </si>
  <si>
    <t>07022367</t>
  </si>
  <si>
    <t>305540</t>
  </si>
  <si>
    <t>BARRE</t>
  </si>
  <si>
    <t>LA SEGUINIERE</t>
  </si>
  <si>
    <t>306176</t>
  </si>
  <si>
    <t>BERENGERE CORVELLEC</t>
  </si>
  <si>
    <t>071595</t>
  </si>
  <si>
    <t>STEPHANE BARRE</t>
  </si>
  <si>
    <t>071088</t>
  </si>
  <si>
    <t>OC BARRE S</t>
  </si>
  <si>
    <t>07021710</t>
  </si>
  <si>
    <t>305389</t>
  </si>
  <si>
    <t>BARTHOLIN</t>
  </si>
  <si>
    <t>398</t>
  </si>
  <si>
    <t>LEZIGNEUX</t>
  </si>
  <si>
    <t>ANTHONY BARTHOLIN</t>
  </si>
  <si>
    <t>991653</t>
  </si>
  <si>
    <t>320</t>
  </si>
  <si>
    <t>700253</t>
  </si>
  <si>
    <t>OC MARSEILLE LITTORAL</t>
  </si>
  <si>
    <t>097450</t>
  </si>
  <si>
    <t>07023373</t>
  </si>
  <si>
    <t>305870</t>
  </si>
  <si>
    <t>BARVIAU</t>
  </si>
  <si>
    <t>163</t>
  </si>
  <si>
    <t>VALENCIENNES</t>
  </si>
  <si>
    <t>MATHIEU BARVIAU</t>
  </si>
  <si>
    <t>099275</t>
  </si>
  <si>
    <t>07024119</t>
  </si>
  <si>
    <t>306244</t>
  </si>
  <si>
    <t>SAUVEUR</t>
  </si>
  <si>
    <t>BASILE</t>
  </si>
  <si>
    <t>518</t>
  </si>
  <si>
    <t>NICE</t>
  </si>
  <si>
    <t>SAUVEUR BASILE</t>
  </si>
  <si>
    <t>992453</t>
  </si>
  <si>
    <t>305667</t>
  </si>
  <si>
    <t>097</t>
  </si>
  <si>
    <t>HOUDELMONT</t>
  </si>
  <si>
    <t>MELISSA BASSER</t>
  </si>
  <si>
    <t>991350</t>
  </si>
  <si>
    <t>174380</t>
  </si>
  <si>
    <t>516</t>
  </si>
  <si>
    <t>MENTON</t>
  </si>
  <si>
    <t>ERIC BASSO</t>
  </si>
  <si>
    <t>099817</t>
  </si>
  <si>
    <t>304702</t>
  </si>
  <si>
    <t>476</t>
  </si>
  <si>
    <t>ISSY LES MOULINEAUX</t>
  </si>
  <si>
    <t>302511</t>
  </si>
  <si>
    <t>OLIVIER MACIGNO</t>
  </si>
  <si>
    <t>700076</t>
  </si>
  <si>
    <t>OC MACIGNO O</t>
  </si>
  <si>
    <t>AUDREY BASTIDE</t>
  </si>
  <si>
    <t>993484</t>
  </si>
  <si>
    <t>483</t>
  </si>
  <si>
    <t>993253</t>
  </si>
  <si>
    <t>175025</t>
  </si>
  <si>
    <t>419</t>
  </si>
  <si>
    <t>CHERBOURG OCTEVILLE</t>
  </si>
  <si>
    <t>188975</t>
  </si>
  <si>
    <t>JONATHAN DEMINGUET</t>
  </si>
  <si>
    <t>071051</t>
  </si>
  <si>
    <t>OC DEMINGUET J</t>
  </si>
  <si>
    <t>VINCENT BAUDRY</t>
  </si>
  <si>
    <t>992922</t>
  </si>
  <si>
    <t>305335</t>
  </si>
  <si>
    <t>088</t>
  </si>
  <si>
    <t>ST GEORGES SUR LOIRE</t>
  </si>
  <si>
    <t>172830</t>
  </si>
  <si>
    <t>RICHARD PITON</t>
  </si>
  <si>
    <t>071083</t>
  </si>
  <si>
    <t>OC PITON R</t>
  </si>
  <si>
    <t>MARTIN BAUNE</t>
  </si>
  <si>
    <t>992049</t>
  </si>
  <si>
    <t>302954</t>
  </si>
  <si>
    <t>081</t>
  </si>
  <si>
    <t>MAUREILHAN</t>
  </si>
  <si>
    <t>SANDIE BEAUBOIS</t>
  </si>
  <si>
    <t>991364</t>
  </si>
  <si>
    <t>189675</t>
  </si>
  <si>
    <t>761</t>
  </si>
  <si>
    <t>VEYRAC</t>
  </si>
  <si>
    <t>305495</t>
  </si>
  <si>
    <t>SEVERINE COUDERT</t>
  </si>
  <si>
    <t>700398</t>
  </si>
  <si>
    <t>OC COUDERT S</t>
  </si>
  <si>
    <t>PHILIPPE BEAUBRUN</t>
  </si>
  <si>
    <t>990349</t>
  </si>
  <si>
    <t>03001477</t>
  </si>
  <si>
    <t>191964</t>
  </si>
  <si>
    <t>MIKE</t>
  </si>
  <si>
    <t>BEAUDOIN</t>
  </si>
  <si>
    <t>250</t>
  </si>
  <si>
    <t>02</t>
  </si>
  <si>
    <t>ROUILLON</t>
  </si>
  <si>
    <t>070001</t>
  </si>
  <si>
    <t>AR</t>
  </si>
  <si>
    <t>07023321</t>
  </si>
  <si>
    <t>305844</t>
  </si>
  <si>
    <t>BILLY</t>
  </si>
  <si>
    <t>BEAUDOUIN</t>
  </si>
  <si>
    <t>068</t>
  </si>
  <si>
    <t>PERPIGNAN</t>
  </si>
  <si>
    <t>188587</t>
  </si>
  <si>
    <t>PATRICE VILA</t>
  </si>
  <si>
    <t>071238</t>
  </si>
  <si>
    <t>OC VILA P</t>
  </si>
  <si>
    <t>BILLY BEAUDOUIN</t>
  </si>
  <si>
    <t>099971</t>
  </si>
  <si>
    <t>303055</t>
  </si>
  <si>
    <t>723</t>
  </si>
  <si>
    <t>BRASLES</t>
  </si>
  <si>
    <t>301703</t>
  </si>
  <si>
    <t>JONATHAN HENNICOTTE</t>
  </si>
  <si>
    <t>071662</t>
  </si>
  <si>
    <t>193607</t>
  </si>
  <si>
    <t>ANTHONY ZAPPARATA</t>
  </si>
  <si>
    <t>071450</t>
  </si>
  <si>
    <t>OC ZAPPARATA A</t>
  </si>
  <si>
    <t>YANNICK BECARD</t>
  </si>
  <si>
    <t>099414</t>
  </si>
  <si>
    <t>193791</t>
  </si>
  <si>
    <t>024</t>
  </si>
  <si>
    <t>L ISLE SUR LA SORGUE</t>
  </si>
  <si>
    <t>CELIA BEDHOUCHE</t>
  </si>
  <si>
    <t>097459</t>
  </si>
  <si>
    <t>192012</t>
  </si>
  <si>
    <t>372</t>
  </si>
  <si>
    <t>ST CYR SUR MER</t>
  </si>
  <si>
    <t>VANESSA BEDHOUCHE</t>
  </si>
  <si>
    <t>099906</t>
  </si>
  <si>
    <t>07022563</t>
  </si>
  <si>
    <t>305590</t>
  </si>
  <si>
    <t>PIERRE LOUIS</t>
  </si>
  <si>
    <t>BEGUE</t>
  </si>
  <si>
    <t>302</t>
  </si>
  <si>
    <t>MONTAUBAN</t>
  </si>
  <si>
    <t>PIERRE LOUIS BEGUE</t>
  </si>
  <si>
    <t>097424</t>
  </si>
  <si>
    <t>305802</t>
  </si>
  <si>
    <t>869</t>
  </si>
  <si>
    <t>AUBAGNE</t>
  </si>
  <si>
    <t>CHAHINEZ BELAHADJI</t>
  </si>
  <si>
    <t>099230</t>
  </si>
  <si>
    <t>304611</t>
  </si>
  <si>
    <t>393</t>
  </si>
  <si>
    <t>CHANGE</t>
  </si>
  <si>
    <t>302611</t>
  </si>
  <si>
    <t>ROMAIN ERNOULT</t>
  </si>
  <si>
    <t>071358</t>
  </si>
  <si>
    <t>OC ERNOULT R</t>
  </si>
  <si>
    <t>DAMIEN BELLANGER</t>
  </si>
  <si>
    <t>991166</t>
  </si>
  <si>
    <t>03000650</t>
  </si>
  <si>
    <t>177563</t>
  </si>
  <si>
    <t>140</t>
  </si>
  <si>
    <t>MERIGNAC</t>
  </si>
  <si>
    <t>306306</t>
  </si>
  <si>
    <t>FLAVIEN QUIROSA</t>
  </si>
  <si>
    <t>071606</t>
  </si>
  <si>
    <t>304137</t>
  </si>
  <si>
    <t>STEVIE SALOME</t>
  </si>
  <si>
    <t>071230</t>
  </si>
  <si>
    <t>OC SALOME S</t>
  </si>
  <si>
    <t>FRANCK BELLANGER</t>
  </si>
  <si>
    <t>990389</t>
  </si>
  <si>
    <t>222</t>
  </si>
  <si>
    <t>993721</t>
  </si>
  <si>
    <t>03101956</t>
  </si>
  <si>
    <t>303581</t>
  </si>
  <si>
    <t>MARION</t>
  </si>
  <si>
    <t>BELLOLI</t>
  </si>
  <si>
    <t>020</t>
  </si>
  <si>
    <t>VABRES L ABBAYE</t>
  </si>
  <si>
    <t>192578</t>
  </si>
  <si>
    <t>LAURENT COT</t>
  </si>
  <si>
    <t>700440</t>
  </si>
  <si>
    <t>OC COT L</t>
  </si>
  <si>
    <t>MARION BELLOLI</t>
  </si>
  <si>
    <t>991610</t>
  </si>
  <si>
    <t>305810</t>
  </si>
  <si>
    <t>654</t>
  </si>
  <si>
    <t>BRON</t>
  </si>
  <si>
    <t>ADRIEN BELVITO</t>
  </si>
  <si>
    <t>096965</t>
  </si>
  <si>
    <t>07024178</t>
  </si>
  <si>
    <t>306311</t>
  </si>
  <si>
    <t>RACHID</t>
  </si>
  <si>
    <t>BEN AMGHAR</t>
  </si>
  <si>
    <t>831</t>
  </si>
  <si>
    <t>POITIERS</t>
  </si>
  <si>
    <t>301143</t>
  </si>
  <si>
    <t>ANTHONY BESNIER</t>
  </si>
  <si>
    <t>071125</t>
  </si>
  <si>
    <t>OC BESNIER A</t>
  </si>
  <si>
    <t>RACHID BEN AMGHAR</t>
  </si>
  <si>
    <t>098121</t>
  </si>
  <si>
    <t>302154</t>
  </si>
  <si>
    <t>330</t>
  </si>
  <si>
    <t>CHATENAY MALABRY</t>
  </si>
  <si>
    <t>SAMI BEN M RAD</t>
  </si>
  <si>
    <t>993527</t>
  </si>
  <si>
    <t>304824</t>
  </si>
  <si>
    <t>400</t>
  </si>
  <si>
    <t>GENAY</t>
  </si>
  <si>
    <t>304393</t>
  </si>
  <si>
    <t>NICOLAS THIALLET</t>
  </si>
  <si>
    <t>071188</t>
  </si>
  <si>
    <t>071938</t>
  </si>
  <si>
    <t>LAILA BENALI</t>
  </si>
  <si>
    <t>991991</t>
  </si>
  <si>
    <t>305508</t>
  </si>
  <si>
    <t>567</t>
  </si>
  <si>
    <t>071264</t>
  </si>
  <si>
    <t>OC NICE</t>
  </si>
  <si>
    <t>ABDEL MALIK BENAMARA</t>
  </si>
  <si>
    <t>097503</t>
  </si>
  <si>
    <t>07024293</t>
  </si>
  <si>
    <t>306382</t>
  </si>
  <si>
    <t>BENCARDINO</t>
  </si>
  <si>
    <t>103</t>
  </si>
  <si>
    <t>HATTMATT</t>
  </si>
  <si>
    <t>300268</t>
  </si>
  <si>
    <t>PIERRE FRANCOIS LAURA</t>
  </si>
  <si>
    <t>071276</t>
  </si>
  <si>
    <t>304204</t>
  </si>
  <si>
    <t>MARTIN RANJIT</t>
  </si>
  <si>
    <t>070083</t>
  </si>
  <si>
    <t>OC RANJIT M</t>
  </si>
  <si>
    <t>GILLES BENCARDINO</t>
  </si>
  <si>
    <t>992302</t>
  </si>
  <si>
    <t>03000932</t>
  </si>
  <si>
    <t>185808</t>
  </si>
  <si>
    <t>ZYEDE</t>
  </si>
  <si>
    <t>BEN-ISMAIL</t>
  </si>
  <si>
    <t>014</t>
  </si>
  <si>
    <t>PULNOY</t>
  </si>
  <si>
    <t>ZYEDE BEN-ISMAIL</t>
  </si>
  <si>
    <t>096870</t>
  </si>
  <si>
    <t>07024136</t>
  </si>
  <si>
    <t>306257</t>
  </si>
  <si>
    <t>ORGELET</t>
  </si>
  <si>
    <t>303885</t>
  </si>
  <si>
    <t>STEPHANE VIRET</t>
  </si>
  <si>
    <t>071194</t>
  </si>
  <si>
    <t>OC VIRET S</t>
  </si>
  <si>
    <t>FABIEN BENOIT</t>
  </si>
  <si>
    <t>992873</t>
  </si>
  <si>
    <t>03102058</t>
  </si>
  <si>
    <t>303822</t>
  </si>
  <si>
    <t>ZELIE</t>
  </si>
  <si>
    <t>BERDIN</t>
  </si>
  <si>
    <t>115</t>
  </si>
  <si>
    <t>ST AUBIN SUR YONNE</t>
  </si>
  <si>
    <t>301562</t>
  </si>
  <si>
    <t>SEBASTIEN VAUCARD</t>
  </si>
  <si>
    <t>071146</t>
  </si>
  <si>
    <t>OC VAUCARD S</t>
  </si>
  <si>
    <t>ZELIE BERDIN</t>
  </si>
  <si>
    <t>096835</t>
  </si>
  <si>
    <t>07024353</t>
  </si>
  <si>
    <t>306434</t>
  </si>
  <si>
    <t>BERDYCHOWSKI</t>
  </si>
  <si>
    <t>327</t>
  </si>
  <si>
    <t>CABRIES</t>
  </si>
  <si>
    <t>JULIEN BERDYCHOWSKI</t>
  </si>
  <si>
    <t>990630</t>
  </si>
  <si>
    <t>07023946</t>
  </si>
  <si>
    <t>306117</t>
  </si>
  <si>
    <t>BERGOT</t>
  </si>
  <si>
    <t>460</t>
  </si>
  <si>
    <t>HAUTE GOULAINE</t>
  </si>
  <si>
    <t>03102202</t>
  </si>
  <si>
    <t>304077</t>
  </si>
  <si>
    <t>JUSTIN</t>
  </si>
  <si>
    <t>BERNY</t>
  </si>
  <si>
    <t>435</t>
  </si>
  <si>
    <t>CRECY LA CHAPELLE</t>
  </si>
  <si>
    <t>300960</t>
  </si>
  <si>
    <t>HELDER NEVES</t>
  </si>
  <si>
    <t>071532</t>
  </si>
  <si>
    <t>OC NEVES H</t>
  </si>
  <si>
    <t>JUSTIN BERNY</t>
  </si>
  <si>
    <t>993449</t>
  </si>
  <si>
    <t>814</t>
  </si>
  <si>
    <t>099079</t>
  </si>
  <si>
    <t>07024277</t>
  </si>
  <si>
    <t>306356</t>
  </si>
  <si>
    <t>BERTACCHINI</t>
  </si>
  <si>
    <t>216</t>
  </si>
  <si>
    <t>BEAUNE</t>
  </si>
  <si>
    <t>305664</t>
  </si>
  <si>
    <t>RACHEL ZUNINO</t>
  </si>
  <si>
    <t>071131</t>
  </si>
  <si>
    <t>OC ZUNINO R</t>
  </si>
  <si>
    <t>ALEXANDRE BERTACCHINI</t>
  </si>
  <si>
    <t>096761</t>
  </si>
  <si>
    <t>07023141</t>
  </si>
  <si>
    <t>305766</t>
  </si>
  <si>
    <t>BERTHAULT</t>
  </si>
  <si>
    <t>155</t>
  </si>
  <si>
    <t>FOURONNES</t>
  </si>
  <si>
    <t>VANESSA BERTHAULT</t>
  </si>
  <si>
    <t>096853</t>
  </si>
  <si>
    <t>188217</t>
  </si>
  <si>
    <t>098</t>
  </si>
  <si>
    <t>VITRE</t>
  </si>
  <si>
    <t>303962</t>
  </si>
  <si>
    <t>JORDAN BRICARD</t>
  </si>
  <si>
    <t>071071</t>
  </si>
  <si>
    <t>OC BRICARD J</t>
  </si>
  <si>
    <t>LAURENCE BERTHELOT</t>
  </si>
  <si>
    <t>992136</t>
  </si>
  <si>
    <t>305509</t>
  </si>
  <si>
    <t>045</t>
  </si>
  <si>
    <t>ST JULIEN DE CONCELLES</t>
  </si>
  <si>
    <t>ROMAIN BERTHO</t>
  </si>
  <si>
    <t>097858</t>
  </si>
  <si>
    <t>06015357</t>
  </si>
  <si>
    <t>171589</t>
  </si>
  <si>
    <t>MARIE JOSE</t>
  </si>
  <si>
    <t>BERTIN</t>
  </si>
  <si>
    <t>ROQUEFORT LES PINS</t>
  </si>
  <si>
    <t>07023598</t>
  </si>
  <si>
    <t>305984</t>
  </si>
  <si>
    <t>TITOUAN</t>
  </si>
  <si>
    <t>BERTON</t>
  </si>
  <si>
    <t>455</t>
  </si>
  <si>
    <t>PARIS</t>
  </si>
  <si>
    <t>TITOUAN BERTON</t>
  </si>
  <si>
    <t>993467</t>
  </si>
  <si>
    <t>03102027</t>
  </si>
  <si>
    <t>303755</t>
  </si>
  <si>
    <t>31/12/2017</t>
  </si>
  <si>
    <t>469</t>
  </si>
  <si>
    <t>BAVENT</t>
  </si>
  <si>
    <t>VINCENT BERTON</t>
  </si>
  <si>
    <t>993502</t>
  </si>
  <si>
    <t>03102455</t>
  </si>
  <si>
    <t>304533</t>
  </si>
  <si>
    <t>456</t>
  </si>
  <si>
    <t>ROYAN</t>
  </si>
  <si>
    <t>193296</t>
  </si>
  <si>
    <t>DAVID ROMO</t>
  </si>
  <si>
    <t>700202</t>
  </si>
  <si>
    <t>OC ROMO D</t>
  </si>
  <si>
    <t>GREGOIRE BERTRAND</t>
  </si>
  <si>
    <t>097286</t>
  </si>
  <si>
    <t>304031</t>
  </si>
  <si>
    <t>823</t>
  </si>
  <si>
    <t>MIGNE AUXANCES</t>
  </si>
  <si>
    <t>MATHIEU BERUGEAU</t>
  </si>
  <si>
    <t>096725</t>
  </si>
  <si>
    <t>03100664</t>
  </si>
  <si>
    <t>BESNIER</t>
  </si>
  <si>
    <t>31/12/2023</t>
  </si>
  <si>
    <t>LA CRECHE</t>
  </si>
  <si>
    <t>03101068</t>
  </si>
  <si>
    <t>301915</t>
  </si>
  <si>
    <t>BESSE</t>
  </si>
  <si>
    <t>279</t>
  </si>
  <si>
    <t>MONTMORENCY</t>
  </si>
  <si>
    <t>175986</t>
  </si>
  <si>
    <t>DAVID OLICARD</t>
  </si>
  <si>
    <t>700079</t>
  </si>
  <si>
    <t>OC OLICARD D</t>
  </si>
  <si>
    <t>CELINE BESSE</t>
  </si>
  <si>
    <t>991801</t>
  </si>
  <si>
    <t>303815</t>
  </si>
  <si>
    <t>360</t>
  </si>
  <si>
    <t>CRETEIL</t>
  </si>
  <si>
    <t>303397</t>
  </si>
  <si>
    <t>BRICE DENEUX</t>
  </si>
  <si>
    <t>071517</t>
  </si>
  <si>
    <t>OC DENEUX B</t>
  </si>
  <si>
    <t>FREDERIC BETON</t>
  </si>
  <si>
    <t>992235</t>
  </si>
  <si>
    <t>187922</t>
  </si>
  <si>
    <t>188</t>
  </si>
  <si>
    <t>HASNON</t>
  </si>
  <si>
    <t>071025</t>
  </si>
  <si>
    <t>CHRISTOPHE BEUTIN</t>
  </si>
  <si>
    <t>992985</t>
  </si>
  <si>
    <t>03002357</t>
  </si>
  <si>
    <t>193112</t>
  </si>
  <si>
    <t>BICHET</t>
  </si>
  <si>
    <t>MONTFORT SUR MEU</t>
  </si>
  <si>
    <t>03102500</t>
  </si>
  <si>
    <t>GAETAN</t>
  </si>
  <si>
    <t>BIDET</t>
  </si>
  <si>
    <t>CHANTEMERLE LES BLES</t>
  </si>
  <si>
    <t>03102248</t>
  </si>
  <si>
    <t>304163</t>
  </si>
  <si>
    <t>BIEBER</t>
  </si>
  <si>
    <t>MECLEUVES</t>
  </si>
  <si>
    <t>GEOFFREY BIEBER</t>
  </si>
  <si>
    <t>070082</t>
  </si>
  <si>
    <t>OC BIEBER G</t>
  </si>
  <si>
    <t>304867</t>
  </si>
  <si>
    <t>PLOEMEUR</t>
  </si>
  <si>
    <t>THOMAS BIENVENU</t>
  </si>
  <si>
    <t>096435</t>
  </si>
  <si>
    <t>183948</t>
  </si>
  <si>
    <t>GRENOBLE</t>
  </si>
  <si>
    <t>07024286</t>
  </si>
  <si>
    <t>306373</t>
  </si>
  <si>
    <t>BILHEUDE</t>
  </si>
  <si>
    <t>093</t>
  </si>
  <si>
    <t>LANDAVRAN</t>
  </si>
  <si>
    <t>GAEL BILHEUDE</t>
  </si>
  <si>
    <t>992131</t>
  </si>
  <si>
    <t>03001872</t>
  </si>
  <si>
    <t>192661</t>
  </si>
  <si>
    <t>BILLECOCQ</t>
  </si>
  <si>
    <t>VONNAS</t>
  </si>
  <si>
    <t>305251</t>
  </si>
  <si>
    <t>336</t>
  </si>
  <si>
    <t>ST TRIVIER SUR MOIGNANS</t>
  </si>
  <si>
    <t>304557</t>
  </si>
  <si>
    <t>BENJAMIN PINGUET</t>
  </si>
  <si>
    <t>071191</t>
  </si>
  <si>
    <t>OC PINGUET B</t>
  </si>
  <si>
    <t>JESSICA BLANC</t>
  </si>
  <si>
    <t>098816</t>
  </si>
  <si>
    <t>07024127</t>
  </si>
  <si>
    <t>306249</t>
  </si>
  <si>
    <t>BLANCKAERT</t>
  </si>
  <si>
    <t>011</t>
  </si>
  <si>
    <t>SANNOIS</t>
  </si>
  <si>
    <t>305574</t>
  </si>
  <si>
    <t>313</t>
  </si>
  <si>
    <t>MONDONVILLE</t>
  </si>
  <si>
    <t>305395</t>
  </si>
  <si>
    <t>LUDOVIC LE VERGE</t>
  </si>
  <si>
    <t>070065</t>
  </si>
  <si>
    <t>OC LE VERGE L</t>
  </si>
  <si>
    <t>LAURIE BLANCO</t>
  </si>
  <si>
    <t>098165</t>
  </si>
  <si>
    <t>305531</t>
  </si>
  <si>
    <t>357</t>
  </si>
  <si>
    <t>SAINTRY SUR SEINE</t>
  </si>
  <si>
    <t>JEREMIE BLEAS</t>
  </si>
  <si>
    <t>991964</t>
  </si>
  <si>
    <t>193</t>
  </si>
  <si>
    <t>098660</t>
  </si>
  <si>
    <t>07024142</t>
  </si>
  <si>
    <t>306261</t>
  </si>
  <si>
    <t>BLOSSEVILLE</t>
  </si>
  <si>
    <t>304</t>
  </si>
  <si>
    <t>ENVERMEU</t>
  </si>
  <si>
    <t>192471</t>
  </si>
  <si>
    <t>FABRICE DUBUC</t>
  </si>
  <si>
    <t>070053</t>
  </si>
  <si>
    <t>OC DUBUC F</t>
  </si>
  <si>
    <t>ARNAUD BLOSSEVILLE</t>
  </si>
  <si>
    <t>098612</t>
  </si>
  <si>
    <t>03101580</t>
  </si>
  <si>
    <t>302862</t>
  </si>
  <si>
    <t>BLY</t>
  </si>
  <si>
    <t>31/12/2015</t>
  </si>
  <si>
    <t>433</t>
  </si>
  <si>
    <t>FALLERON</t>
  </si>
  <si>
    <t>305637</t>
  </si>
  <si>
    <t>OLIVIER GUITTON</t>
  </si>
  <si>
    <t>071467</t>
  </si>
  <si>
    <t>OC GUITTON O</t>
  </si>
  <si>
    <t>OLIVIER BLY</t>
  </si>
  <si>
    <t>096506</t>
  </si>
  <si>
    <t>07020726</t>
  </si>
  <si>
    <t>305253</t>
  </si>
  <si>
    <t>BOCCACCIO</t>
  </si>
  <si>
    <t>520</t>
  </si>
  <si>
    <t>CHARVIEU CHAVAGNEUX</t>
  </si>
  <si>
    <t>FLORENT BOCCACCIO</t>
  </si>
  <si>
    <t>993298</t>
  </si>
  <si>
    <t>03102269</t>
  </si>
  <si>
    <t>304203</t>
  </si>
  <si>
    <t>BODRANT</t>
  </si>
  <si>
    <t>170</t>
  </si>
  <si>
    <t>CHATEAUNEUF GRASSE</t>
  </si>
  <si>
    <t>JEROME BODRANT</t>
  </si>
  <si>
    <t>993681</t>
  </si>
  <si>
    <t>302621</t>
  </si>
  <si>
    <t>004</t>
  </si>
  <si>
    <t>OSTHOFFEN</t>
  </si>
  <si>
    <t>300796</t>
  </si>
  <si>
    <t>GARANCE FRISSON</t>
  </si>
  <si>
    <t>071275</t>
  </si>
  <si>
    <t>OC FRISSON G</t>
  </si>
  <si>
    <t>MAXIME BOEHLER</t>
  </si>
  <si>
    <t>096103</t>
  </si>
  <si>
    <t>03102507</t>
  </si>
  <si>
    <t>304662</t>
  </si>
  <si>
    <t>TIFFANY</t>
  </si>
  <si>
    <t>BOGAERT</t>
  </si>
  <si>
    <t>OREE D ANJOU</t>
  </si>
  <si>
    <t>304768</t>
  </si>
  <si>
    <t>337</t>
  </si>
  <si>
    <t>AUSSONNE</t>
  </si>
  <si>
    <t>CECILE BOIAGO</t>
  </si>
  <si>
    <t>098754</t>
  </si>
  <si>
    <t>07022482</t>
  </si>
  <si>
    <t>305578</t>
  </si>
  <si>
    <t>BOISSIERE</t>
  </si>
  <si>
    <t>307</t>
  </si>
  <si>
    <t>REVEL</t>
  </si>
  <si>
    <t>YANNICK BOISSIERE</t>
  </si>
  <si>
    <t>097933</t>
  </si>
  <si>
    <t>07024330</t>
  </si>
  <si>
    <t>306422</t>
  </si>
  <si>
    <t>BOISSON</t>
  </si>
  <si>
    <t>025</t>
  </si>
  <si>
    <t>MONTREUIL JUIGNE</t>
  </si>
  <si>
    <t>03102069</t>
  </si>
  <si>
    <t>303850</t>
  </si>
  <si>
    <t>ST REMY</t>
  </si>
  <si>
    <t>GAETAN BOISSON</t>
  </si>
  <si>
    <t>071200</t>
  </si>
  <si>
    <t>OC BOISSON G</t>
  </si>
  <si>
    <t>302771</t>
  </si>
  <si>
    <t>ST JEAN LES DEUX JUMEAUX</t>
  </si>
  <si>
    <t>JULIEN BOIVIN</t>
  </si>
  <si>
    <t>991073</t>
  </si>
  <si>
    <t>305482</t>
  </si>
  <si>
    <t>131</t>
  </si>
  <si>
    <t>302925</t>
  </si>
  <si>
    <t>ALEXANDRE DELEMOTTE</t>
  </si>
  <si>
    <t>071021</t>
  </si>
  <si>
    <t>OC DELEMOTTE A</t>
  </si>
  <si>
    <t>ANGELIQUE BOLLANGYER</t>
  </si>
  <si>
    <t>993351</t>
  </si>
  <si>
    <t>07023318</t>
  </si>
  <si>
    <t>305838</t>
  </si>
  <si>
    <t>ELODIE</t>
  </si>
  <si>
    <t>BONNABAUD</t>
  </si>
  <si>
    <t>091</t>
  </si>
  <si>
    <t>VALMONT</t>
  </si>
  <si>
    <t>ELODIE BONNABAUD</t>
  </si>
  <si>
    <t>990116</t>
  </si>
  <si>
    <t>305562</t>
  </si>
  <si>
    <t>461</t>
  </si>
  <si>
    <t>ORNEX</t>
  </si>
  <si>
    <t>ARTHUR BOREL</t>
  </si>
  <si>
    <t>993237</t>
  </si>
  <si>
    <t>305381</t>
  </si>
  <si>
    <t>PLAPPEVILLE</t>
  </si>
  <si>
    <t>304026</t>
  </si>
  <si>
    <t>NICOLAS FOREST</t>
  </si>
  <si>
    <t>071274</t>
  </si>
  <si>
    <t>OC FOREST N</t>
  </si>
  <si>
    <t>CARINE BORR</t>
  </si>
  <si>
    <t>992791</t>
  </si>
  <si>
    <t>07022135</t>
  </si>
  <si>
    <t>305477</t>
  </si>
  <si>
    <t>883</t>
  </si>
  <si>
    <t>KARINE BOSQUET</t>
  </si>
  <si>
    <t>992208</t>
  </si>
  <si>
    <t>304891</t>
  </si>
  <si>
    <t>442</t>
  </si>
  <si>
    <t>071400</t>
  </si>
  <si>
    <t>OC FREJUS</t>
  </si>
  <si>
    <t>CANDICE BOSQUET</t>
  </si>
  <si>
    <t>098865</t>
  </si>
  <si>
    <t>305315</t>
  </si>
  <si>
    <t>252</t>
  </si>
  <si>
    <t>PONT STE MARIE</t>
  </si>
  <si>
    <t>304936</t>
  </si>
  <si>
    <t>CATHERINE LORITTE</t>
  </si>
  <si>
    <t>700298</t>
  </si>
  <si>
    <t>OC LORITTE C</t>
  </si>
  <si>
    <t>LAMIA BOUARIF</t>
  </si>
  <si>
    <t>992627</t>
  </si>
  <si>
    <t>07024281</t>
  </si>
  <si>
    <t>306365</t>
  </si>
  <si>
    <t>ILAN</t>
  </si>
  <si>
    <t>BOUAZIZ</t>
  </si>
  <si>
    <t>426</t>
  </si>
  <si>
    <t>VULAINES SUR SEINE</t>
  </si>
  <si>
    <t>303393</t>
  </si>
  <si>
    <t>LAURA GIAI GIANETTO</t>
  </si>
  <si>
    <t>071528</t>
  </si>
  <si>
    <t>OC GIAI GIANETTO L</t>
  </si>
  <si>
    <t>ILAN BOUAZIZ</t>
  </si>
  <si>
    <t>993442</t>
  </si>
  <si>
    <t>03000429</t>
  </si>
  <si>
    <t>169166</t>
  </si>
  <si>
    <t>PATRICIA THUY</t>
  </si>
  <si>
    <t>BOUCHET-NGUYEN</t>
  </si>
  <si>
    <t>BRIOLLAY</t>
  </si>
  <si>
    <t>PATRICIA THUY BOUCHET-NGUYEN</t>
  </si>
  <si>
    <t>099012</t>
  </si>
  <si>
    <t>305079</t>
  </si>
  <si>
    <t>285</t>
  </si>
  <si>
    <t>FOSSE</t>
  </si>
  <si>
    <t>305493</t>
  </si>
  <si>
    <t>AURELIE DEVILLIER</t>
  </si>
  <si>
    <t>071601</t>
  </si>
  <si>
    <t>301609</t>
  </si>
  <si>
    <t>MIKAEL DEBAIN</t>
  </si>
  <si>
    <t>071106</t>
  </si>
  <si>
    <t>OC DEBAIN M</t>
  </si>
  <si>
    <t>JULIEN BOUCHETTAT</t>
  </si>
  <si>
    <t>096608</t>
  </si>
  <si>
    <t>07020961</t>
  </si>
  <si>
    <t>305312</t>
  </si>
  <si>
    <t>BOUDES</t>
  </si>
  <si>
    <t>021</t>
  </si>
  <si>
    <t>MILLAU</t>
  </si>
  <si>
    <t>BENJAMIN BOUDES</t>
  </si>
  <si>
    <t>992925</t>
  </si>
  <si>
    <t>304474</t>
  </si>
  <si>
    <t>787</t>
  </si>
  <si>
    <t>THEZY GLIMONT</t>
  </si>
  <si>
    <t>303751</t>
  </si>
  <si>
    <t>MAGALIE FEVRIER</t>
  </si>
  <si>
    <t>071042</t>
  </si>
  <si>
    <t>OC FEVRIER M</t>
  </si>
  <si>
    <t>AURELIEN BOUDRINGHIN</t>
  </si>
  <si>
    <t>099041</t>
  </si>
  <si>
    <t>305048</t>
  </si>
  <si>
    <t>030</t>
  </si>
  <si>
    <t>JOLIVET</t>
  </si>
  <si>
    <t>MOUNIR BOUFRIOUA</t>
  </si>
  <si>
    <t>097589</t>
  </si>
  <si>
    <t>07024151</t>
  </si>
  <si>
    <t>306269</t>
  </si>
  <si>
    <t>BOULANGER</t>
  </si>
  <si>
    <t>478</t>
  </si>
  <si>
    <t>CANTELEU</t>
  </si>
  <si>
    <t>303511</t>
  </si>
  <si>
    <t>YASSIN MOUYER</t>
  </si>
  <si>
    <t>071689</t>
  </si>
  <si>
    <t>OC MOUYER Y</t>
  </si>
  <si>
    <t>JEREMY BOULANGER</t>
  </si>
  <si>
    <t>993515</t>
  </si>
  <si>
    <t>305749</t>
  </si>
  <si>
    <t>022</t>
  </si>
  <si>
    <t>ONET LE CHATEAU</t>
  </si>
  <si>
    <t>JEAN MICHEL BOULAROT</t>
  </si>
  <si>
    <t>992926</t>
  </si>
  <si>
    <t>07023509</t>
  </si>
  <si>
    <t>305943</t>
  </si>
  <si>
    <t>BOURCIER</t>
  </si>
  <si>
    <t>537</t>
  </si>
  <si>
    <t>TREVILLERS</t>
  </si>
  <si>
    <t>STEPHANE BOURCIER</t>
  </si>
  <si>
    <t>993318</t>
  </si>
  <si>
    <t>03002507</t>
  </si>
  <si>
    <t>BOURE</t>
  </si>
  <si>
    <t>03000631</t>
  </si>
  <si>
    <t>176945</t>
  </si>
  <si>
    <t>BOURGEOIS</t>
  </si>
  <si>
    <t>346</t>
  </si>
  <si>
    <t>CHRISTOPHE BOURGEOIS</t>
  </si>
  <si>
    <t>991773</t>
  </si>
  <si>
    <t>153393</t>
  </si>
  <si>
    <t>105</t>
  </si>
  <si>
    <t>LYON</t>
  </si>
  <si>
    <t>700556</t>
  </si>
  <si>
    <t>07020751</t>
  </si>
  <si>
    <t>305270</t>
  </si>
  <si>
    <t>BOURGOIS</t>
  </si>
  <si>
    <t>132</t>
  </si>
  <si>
    <t>THIANT</t>
  </si>
  <si>
    <t>193000</t>
  </si>
  <si>
    <t>BENJAMIN CAPPON</t>
  </si>
  <si>
    <t>071491</t>
  </si>
  <si>
    <t>OC CAPPON B</t>
  </si>
  <si>
    <t>LAURENT BOURGOIS</t>
  </si>
  <si>
    <t>099791</t>
  </si>
  <si>
    <t>193053</t>
  </si>
  <si>
    <t>085</t>
  </si>
  <si>
    <t>GIGEAN</t>
  </si>
  <si>
    <t>NATHALIE BOUSQUET</t>
  </si>
  <si>
    <t>991370</t>
  </si>
  <si>
    <t>172520</t>
  </si>
  <si>
    <t>274</t>
  </si>
  <si>
    <t>SENS</t>
  </si>
  <si>
    <t>PATRICK BOUTHERIN</t>
  </si>
  <si>
    <t>097719</t>
  </si>
  <si>
    <t>07022760</t>
  </si>
  <si>
    <t>305638</t>
  </si>
  <si>
    <t>BOUTHOR</t>
  </si>
  <si>
    <t>300</t>
  </si>
  <si>
    <t>MAISONS LAFFITTE</t>
  </si>
  <si>
    <t>CECILE BOUTHOR</t>
  </si>
  <si>
    <t>098397</t>
  </si>
  <si>
    <t>304502</t>
  </si>
  <si>
    <t>07021969</t>
  </si>
  <si>
    <t>305442</t>
  </si>
  <si>
    <t>BOUTICOURT</t>
  </si>
  <si>
    <t>385</t>
  </si>
  <si>
    <t>MITTAINVILLIERS VERIGNY</t>
  </si>
  <si>
    <t>304897</t>
  </si>
  <si>
    <t>PRITIVE IRADJA</t>
  </si>
  <si>
    <t>071120</t>
  </si>
  <si>
    <t>OC IRADJAMANICAME P</t>
  </si>
  <si>
    <t>DAMIEN BOUTICOURT</t>
  </si>
  <si>
    <t>990729</t>
  </si>
  <si>
    <t>193693</t>
  </si>
  <si>
    <t>CORSEUL</t>
  </si>
  <si>
    <t>SEBASTIEN BOUTTEMAND</t>
  </si>
  <si>
    <t>071073</t>
  </si>
  <si>
    <t>OC BOUTTEMAND S</t>
  </si>
  <si>
    <t>304953</t>
  </si>
  <si>
    <t>002</t>
  </si>
  <si>
    <t>MONTELIMAR</t>
  </si>
  <si>
    <t>SEVERINE BOUVIER</t>
  </si>
  <si>
    <t>096945</t>
  </si>
  <si>
    <t>07023032</t>
  </si>
  <si>
    <t>305718</t>
  </si>
  <si>
    <t>BOYADJIAN</t>
  </si>
  <si>
    <t>224</t>
  </si>
  <si>
    <t>DRUMETTAZ CLARAFOND</t>
  </si>
  <si>
    <t>FREDERIC BOYADJIAN</t>
  </si>
  <si>
    <t>993723</t>
  </si>
  <si>
    <t>03100976</t>
  </si>
  <si>
    <t>301753</t>
  </si>
  <si>
    <t>BOYER</t>
  </si>
  <si>
    <t>31/12/2013</t>
  </si>
  <si>
    <t>444</t>
  </si>
  <si>
    <t>175</t>
  </si>
  <si>
    <t>VILLERS BRETONNEUX</t>
  </si>
  <si>
    <t>303555</t>
  </si>
  <si>
    <t>FREDERIC CARUELLE</t>
  </si>
  <si>
    <t>071438</t>
  </si>
  <si>
    <t>OC CARUELLE F</t>
  </si>
  <si>
    <t>THOMAS BOYER</t>
  </si>
  <si>
    <t>993367</t>
  </si>
  <si>
    <t>07024157</t>
  </si>
  <si>
    <t>306279</t>
  </si>
  <si>
    <t>BRAULT</t>
  </si>
  <si>
    <t>207</t>
  </si>
  <si>
    <t>JANZE</t>
  </si>
  <si>
    <t>MAGALIE BRAULT</t>
  </si>
  <si>
    <t>993568</t>
  </si>
  <si>
    <t>03000884</t>
  </si>
  <si>
    <t>184936</t>
  </si>
  <si>
    <t>JEAN-PASCAL</t>
  </si>
  <si>
    <t>BRAU-NOGUE</t>
  </si>
  <si>
    <t>JEAN-PASCAL BRAU-NOGUE</t>
  </si>
  <si>
    <t>992019</t>
  </si>
  <si>
    <t>07023778</t>
  </si>
  <si>
    <t>306055</t>
  </si>
  <si>
    <t>BREGEAULT</t>
  </si>
  <si>
    <t>507</t>
  </si>
  <si>
    <t>COULANGES SUR YONNE</t>
  </si>
  <si>
    <t>FRANCK BREGEAULT</t>
  </si>
  <si>
    <t>993337</t>
  </si>
  <si>
    <t>03101474</t>
  </si>
  <si>
    <t>302671</t>
  </si>
  <si>
    <t>BRENNER BOJARA</t>
  </si>
  <si>
    <t>046</t>
  </si>
  <si>
    <t>REZE</t>
  </si>
  <si>
    <t>305589</t>
  </si>
  <si>
    <t>BENJAMIN SINEAU</t>
  </si>
  <si>
    <t>700073</t>
  </si>
  <si>
    <t>OC SINEAU B</t>
  </si>
  <si>
    <t>GUILLAUME BRENNER BOJARA</t>
  </si>
  <si>
    <t>097946</t>
  </si>
  <si>
    <t>192089</t>
  </si>
  <si>
    <t>528</t>
  </si>
  <si>
    <t>RIVOLET</t>
  </si>
  <si>
    <t>SYLVAIN BRESSAND</t>
  </si>
  <si>
    <t>993308</t>
  </si>
  <si>
    <t>07022860</t>
  </si>
  <si>
    <t>305685</t>
  </si>
  <si>
    <t>BRETAGNE</t>
  </si>
  <si>
    <t>BEDEE</t>
  </si>
  <si>
    <t>ROMAIN BRETAGNE</t>
  </si>
  <si>
    <t>991455</t>
  </si>
  <si>
    <t>03000349</t>
  </si>
  <si>
    <t>162394</t>
  </si>
  <si>
    <t>BRETON</t>
  </si>
  <si>
    <t>301</t>
  </si>
  <si>
    <t>LA VILLE DIEU DU TEMPLE</t>
  </si>
  <si>
    <t>DIDIER BRETON</t>
  </si>
  <si>
    <t>097423</t>
  </si>
  <si>
    <t>03002374</t>
  </si>
  <si>
    <t>193129</t>
  </si>
  <si>
    <t>BREZIN</t>
  </si>
  <si>
    <t>037</t>
  </si>
  <si>
    <t>ACHENHEIM</t>
  </si>
  <si>
    <t>DANIEL BREZIN</t>
  </si>
  <si>
    <t>097611</t>
  </si>
  <si>
    <t>07023510</t>
  </si>
  <si>
    <t>305945</t>
  </si>
  <si>
    <t>EVAN</t>
  </si>
  <si>
    <t>BRIATTE</t>
  </si>
  <si>
    <t>166</t>
  </si>
  <si>
    <t>PONT SUR SAMBRE</t>
  </si>
  <si>
    <t>EVAN BRIATTE</t>
  </si>
  <si>
    <t>098510</t>
  </si>
  <si>
    <t>SERVON SUR VILAINE</t>
  </si>
  <si>
    <t>03101255</t>
  </si>
  <si>
    <t>302255</t>
  </si>
  <si>
    <t>BRIDANT</t>
  </si>
  <si>
    <t>AIMARGUES</t>
  </si>
  <si>
    <t>CHRISTOPHE BRIDANT</t>
  </si>
  <si>
    <t>900139</t>
  </si>
  <si>
    <t>305156</t>
  </si>
  <si>
    <t>ROCHEFORT DU GARD</t>
  </si>
  <si>
    <t>GEOFFREY BRIET</t>
  </si>
  <si>
    <t>097456</t>
  </si>
  <si>
    <t>07023698</t>
  </si>
  <si>
    <t>306028</t>
  </si>
  <si>
    <t>BROCA</t>
  </si>
  <si>
    <t>VIC EN BIGORRE</t>
  </si>
  <si>
    <t>THOMAS BROCA</t>
  </si>
  <si>
    <t>071220</t>
  </si>
  <si>
    <t>OC BROCA T</t>
  </si>
  <si>
    <t>03000029</t>
  </si>
  <si>
    <t>160058</t>
  </si>
  <si>
    <t>BROSSARD</t>
  </si>
  <si>
    <t>373</t>
  </si>
  <si>
    <t>SARGE LES LE MANS</t>
  </si>
  <si>
    <t>GILLES BROSSARD</t>
  </si>
  <si>
    <t>990165</t>
  </si>
  <si>
    <t>03000970</t>
  </si>
  <si>
    <t>186321</t>
  </si>
  <si>
    <t>BROUTIN</t>
  </si>
  <si>
    <t>BETHENIVILLE</t>
  </si>
  <si>
    <t>CHRISTOPHE BROUTIN</t>
  </si>
  <si>
    <t>096828</t>
  </si>
  <si>
    <t>07022809</t>
  </si>
  <si>
    <t>305663</t>
  </si>
  <si>
    <t>BRUCHLEN</t>
  </si>
  <si>
    <t>425</t>
  </si>
  <si>
    <t>MORSCHWILLER LE BAS</t>
  </si>
  <si>
    <t>MATHIEU BRUCHLEN</t>
  </si>
  <si>
    <t>992566</t>
  </si>
  <si>
    <t>304912</t>
  </si>
  <si>
    <t>086</t>
  </si>
  <si>
    <t>FAMECK</t>
  </si>
  <si>
    <t>071278</t>
  </si>
  <si>
    <t>VIRGINIE BRUCKER</t>
  </si>
  <si>
    <t>099939</t>
  </si>
  <si>
    <t>192032</t>
  </si>
  <si>
    <t>381 CCEIM.S</t>
  </si>
  <si>
    <t>MONTEREAU FAULT YONNE</t>
  </si>
  <si>
    <t>JEAN LOUIS BRUHIN</t>
  </si>
  <si>
    <t>993017</t>
  </si>
  <si>
    <t>03002880</t>
  </si>
  <si>
    <t>193608</t>
  </si>
  <si>
    <t>GAELLE</t>
  </si>
  <si>
    <t>BRUN</t>
  </si>
  <si>
    <t>484</t>
  </si>
  <si>
    <t>BALMA</t>
  </si>
  <si>
    <t>GAELLE BRUN</t>
  </si>
  <si>
    <t>993655</t>
  </si>
  <si>
    <t>06015327</t>
  </si>
  <si>
    <t>171400</t>
  </si>
  <si>
    <t>ANN VALERIE</t>
  </si>
  <si>
    <t>BRUNEL</t>
  </si>
  <si>
    <t>VIGNY</t>
  </si>
  <si>
    <t>07023384</t>
  </si>
  <si>
    <t>305882</t>
  </si>
  <si>
    <t>BRUNET</t>
  </si>
  <si>
    <t>295</t>
  </si>
  <si>
    <t>LAGRAVE</t>
  </si>
  <si>
    <t>ANTHONY BRUNET</t>
  </si>
  <si>
    <t>098332</t>
  </si>
  <si>
    <t>07023398</t>
  </si>
  <si>
    <t>305895</t>
  </si>
  <si>
    <t>TEDDY</t>
  </si>
  <si>
    <t>BRUTINEL</t>
  </si>
  <si>
    <t>TEDDY BRUTINEL</t>
  </si>
  <si>
    <t>993674</t>
  </si>
  <si>
    <t>304215</t>
  </si>
  <si>
    <t>167</t>
  </si>
  <si>
    <t>LE COUDRAY MONTCEAUX</t>
  </si>
  <si>
    <t>MORGANE BUCHOTTE</t>
  </si>
  <si>
    <t>097678</t>
  </si>
  <si>
    <t>07024121</t>
  </si>
  <si>
    <t>306246</t>
  </si>
  <si>
    <t>BUISSON</t>
  </si>
  <si>
    <t>203</t>
  </si>
  <si>
    <t>VERRENS ARVEY</t>
  </si>
  <si>
    <t>NICOLAS BUISSON</t>
  </si>
  <si>
    <t>993713</t>
  </si>
  <si>
    <t>03102366</t>
  </si>
  <si>
    <t>304006</t>
  </si>
  <si>
    <t>MATHIS</t>
  </si>
  <si>
    <t>287</t>
  </si>
  <si>
    <t>VIBEUF</t>
  </si>
  <si>
    <t>MATHIS BULAN</t>
  </si>
  <si>
    <t>097869</t>
  </si>
  <si>
    <t>07024250</t>
  </si>
  <si>
    <t>306347</t>
  </si>
  <si>
    <t>BURATI</t>
  </si>
  <si>
    <t>253</t>
  </si>
  <si>
    <t>VERDUN</t>
  </si>
  <si>
    <t>304764</t>
  </si>
  <si>
    <t>EGLANTINE VEYRAT</t>
  </si>
  <si>
    <t>071409</t>
  </si>
  <si>
    <t>OC VEYRAT E</t>
  </si>
  <si>
    <t>PASCAL BURATI</t>
  </si>
  <si>
    <t>993404</t>
  </si>
  <si>
    <t>07024312</t>
  </si>
  <si>
    <t>306412</t>
  </si>
  <si>
    <t>BURAVAND</t>
  </si>
  <si>
    <t>077</t>
  </si>
  <si>
    <t>BOULBON</t>
  </si>
  <si>
    <t>LIONEL BURAVAND</t>
  </si>
  <si>
    <t>990356</t>
  </si>
  <si>
    <t>03101443</t>
  </si>
  <si>
    <t>302625</t>
  </si>
  <si>
    <t>BURILLON</t>
  </si>
  <si>
    <t>391</t>
  </si>
  <si>
    <t>609</t>
  </si>
  <si>
    <t>GRIGNY</t>
  </si>
  <si>
    <t>DIDIER BURILLON</t>
  </si>
  <si>
    <t>991363</t>
  </si>
  <si>
    <t>03000796</t>
  </si>
  <si>
    <t>182635</t>
  </si>
  <si>
    <t>BURNICHON</t>
  </si>
  <si>
    <t>569</t>
  </si>
  <si>
    <t>FREJUS</t>
  </si>
  <si>
    <t>CHRISTOPHE BURNICHON</t>
  </si>
  <si>
    <t>993163</t>
  </si>
  <si>
    <t>304032</t>
  </si>
  <si>
    <t>505</t>
  </si>
  <si>
    <t>BUCHELAY</t>
  </si>
  <si>
    <t>193201</t>
  </si>
  <si>
    <t>STEPHANE KUHN</t>
  </si>
  <si>
    <t>071551</t>
  </si>
  <si>
    <t>OC KUHN S</t>
  </si>
  <si>
    <t>LAURENT BUROT</t>
  </si>
  <si>
    <t>992355</t>
  </si>
  <si>
    <t>07023197</t>
  </si>
  <si>
    <t>305776</t>
  </si>
  <si>
    <t>CABANEL</t>
  </si>
  <si>
    <t>347</t>
  </si>
  <si>
    <t>CASTRES</t>
  </si>
  <si>
    <t>MARIA CABANEL</t>
  </si>
  <si>
    <t>099219</t>
  </si>
  <si>
    <t>07023263</t>
  </si>
  <si>
    <t>CACCIATORE</t>
  </si>
  <si>
    <t>LA BIOLLE</t>
  </si>
  <si>
    <t>03102263</t>
  </si>
  <si>
    <t>304192</t>
  </si>
  <si>
    <t>CADIN</t>
  </si>
  <si>
    <t>281</t>
  </si>
  <si>
    <t>VILLIERS LE BACLE</t>
  </si>
  <si>
    <t>JEROME CADIN</t>
  </si>
  <si>
    <t>991896</t>
  </si>
  <si>
    <t>03101519</t>
  </si>
  <si>
    <t>CADREN</t>
  </si>
  <si>
    <t>SALOUEL</t>
  </si>
  <si>
    <t>03101367</t>
  </si>
  <si>
    <t>302461</t>
  </si>
  <si>
    <t>CAGNARD</t>
  </si>
  <si>
    <t>733</t>
  </si>
  <si>
    <t>CURLU</t>
  </si>
  <si>
    <t>FREDERIC CAGNARD</t>
  </si>
  <si>
    <t>099614</t>
  </si>
  <si>
    <t>03000307</t>
  </si>
  <si>
    <t>158196</t>
  </si>
  <si>
    <t>JACKY</t>
  </si>
  <si>
    <t>CAILLAUD</t>
  </si>
  <si>
    <t>148</t>
  </si>
  <si>
    <t>LEGE CAP FERRET</t>
  </si>
  <si>
    <t>JACKY CAILLAUD</t>
  </si>
  <si>
    <t>098785</t>
  </si>
  <si>
    <t>306119</t>
  </si>
  <si>
    <t>07023279</t>
  </si>
  <si>
    <t>305820</t>
  </si>
  <si>
    <t>STEEVEN</t>
  </si>
  <si>
    <t>CALIS</t>
  </si>
  <si>
    <t>512</t>
  </si>
  <si>
    <t>ANZIN ST AUBIN</t>
  </si>
  <si>
    <t>302821</t>
  </si>
  <si>
    <t>FARIDA EL BENNOURI</t>
  </si>
  <si>
    <t>071436</t>
  </si>
  <si>
    <t>OC EL BENNOURI F</t>
  </si>
  <si>
    <t>STEEVEN CALIS</t>
  </si>
  <si>
    <t>096195</t>
  </si>
  <si>
    <t>06014473</t>
  </si>
  <si>
    <t>148585</t>
  </si>
  <si>
    <t>JEAN</t>
  </si>
  <si>
    <t>CALVET</t>
  </si>
  <si>
    <t>ALBI</t>
  </si>
  <si>
    <t>07023572</t>
  </si>
  <si>
    <t>305972</t>
  </si>
  <si>
    <t>CAMACHO</t>
  </si>
  <si>
    <t>270</t>
  </si>
  <si>
    <t>VIENNE</t>
  </si>
  <si>
    <t>305409</t>
  </si>
  <si>
    <t>SAMIA CONDELLO</t>
  </si>
  <si>
    <t>700130</t>
  </si>
  <si>
    <t>OC CONDELLO S</t>
  </si>
  <si>
    <t>ANTOINE CAMACHO</t>
  </si>
  <si>
    <t>097057</t>
  </si>
  <si>
    <t>305262</t>
  </si>
  <si>
    <t>374</t>
  </si>
  <si>
    <t>SARCELLES</t>
  </si>
  <si>
    <t>ABDOU CAMARA</t>
  </si>
  <si>
    <t>992448</t>
  </si>
  <si>
    <t>03000409</t>
  </si>
  <si>
    <t>168209</t>
  </si>
  <si>
    <t>CAMPAGNE</t>
  </si>
  <si>
    <t>540</t>
  </si>
  <si>
    <t>ARRAS</t>
  </si>
  <si>
    <t>CHRISTIAN CAMPAGNE</t>
  </si>
  <si>
    <t>097955</t>
  </si>
  <si>
    <t>07022299</t>
  </si>
  <si>
    <t>305517</t>
  </si>
  <si>
    <t>CAMPOS</t>
  </si>
  <si>
    <t>083</t>
  </si>
  <si>
    <t>LIGNAN SUR ORB</t>
  </si>
  <si>
    <t>ALICIA CAMPOS</t>
  </si>
  <si>
    <t>991366</t>
  </si>
  <si>
    <t>300676</t>
  </si>
  <si>
    <t>231</t>
  </si>
  <si>
    <t>VELAVANE CANDASSAMY</t>
  </si>
  <si>
    <t>097701</t>
  </si>
  <si>
    <t>07021856</t>
  </si>
  <si>
    <t>305403</t>
  </si>
  <si>
    <t>060</t>
  </si>
  <si>
    <t>AUBERVILLE LA MANUEL</t>
  </si>
  <si>
    <t>186035</t>
  </si>
  <si>
    <t>SEBASTIEN CAVELIER</t>
  </si>
  <si>
    <t>071064</t>
  </si>
  <si>
    <t>OC CAVELIER S</t>
  </si>
  <si>
    <t>FLORIAN CANTREL</t>
  </si>
  <si>
    <t>096365</t>
  </si>
  <si>
    <t>172493</t>
  </si>
  <si>
    <t>311</t>
  </si>
  <si>
    <t>YVETOT</t>
  </si>
  <si>
    <t>OLIVIER CANTREL</t>
  </si>
  <si>
    <t>099202</t>
  </si>
  <si>
    <t>306079</t>
  </si>
  <si>
    <t>MEHUN SUR YEVRE</t>
  </si>
  <si>
    <t>ANTHONY CAPELLO</t>
  </si>
  <si>
    <t>071102</t>
  </si>
  <si>
    <t>OC CAPELLO A</t>
  </si>
  <si>
    <t>THAIRE</t>
  </si>
  <si>
    <t>03002239</t>
  </si>
  <si>
    <t>ST AMAND LES EAUX</t>
  </si>
  <si>
    <t>07020532</t>
  </si>
  <si>
    <t>305213</t>
  </si>
  <si>
    <t>CONSTANT</t>
  </si>
  <si>
    <t>CARACCIO</t>
  </si>
  <si>
    <t>335</t>
  </si>
  <si>
    <t>ST DIDIER AU MONT D OR</t>
  </si>
  <si>
    <t>CONSTANT CARACCIO</t>
  </si>
  <si>
    <t>098792</t>
  </si>
  <si>
    <t>03001885</t>
  </si>
  <si>
    <t>192673</t>
  </si>
  <si>
    <t>CARCAT</t>
  </si>
  <si>
    <t>242</t>
  </si>
  <si>
    <t>OERMINGEN</t>
  </si>
  <si>
    <t>CHRISTOPHE CARCAT</t>
  </si>
  <si>
    <t>993393</t>
  </si>
  <si>
    <t>305742</t>
  </si>
  <si>
    <t>095</t>
  </si>
  <si>
    <t>SCY CHAZELLES</t>
  </si>
  <si>
    <t>PAUL CARDON</t>
  </si>
  <si>
    <t>991299</t>
  </si>
  <si>
    <t>193446</t>
  </si>
  <si>
    <t>ST MALO</t>
  </si>
  <si>
    <t>302652</t>
  </si>
  <si>
    <t>ARNAUD HOCHET</t>
  </si>
  <si>
    <t>071070</t>
  </si>
  <si>
    <t>OC HOCHET A</t>
  </si>
  <si>
    <t>THIERRY CARDONA GIL</t>
  </si>
  <si>
    <t>993561</t>
  </si>
  <si>
    <t>193772</t>
  </si>
  <si>
    <t>036</t>
  </si>
  <si>
    <t>PLOMELIN</t>
  </si>
  <si>
    <t>071093</t>
  </si>
  <si>
    <t>CLAUDIA CARIOU</t>
  </si>
  <si>
    <t>096529</t>
  </si>
  <si>
    <t>07022734</t>
  </si>
  <si>
    <t>305625</t>
  </si>
  <si>
    <t>CARLA</t>
  </si>
  <si>
    <t>227</t>
  </si>
  <si>
    <t>ANNECY</t>
  </si>
  <si>
    <t>NATHALIE CARLA</t>
  </si>
  <si>
    <t>993726</t>
  </si>
  <si>
    <t>07022192</t>
  </si>
  <si>
    <t>305490</t>
  </si>
  <si>
    <t>JOHANN</t>
  </si>
  <si>
    <t>CARLIER</t>
  </si>
  <si>
    <t>WALLERS</t>
  </si>
  <si>
    <t>JOHANN CARLIER</t>
  </si>
  <si>
    <t>071039</t>
  </si>
  <si>
    <t>OC CARLIER J</t>
  </si>
  <si>
    <t>305814</t>
  </si>
  <si>
    <t>082</t>
  </si>
  <si>
    <t>CATTENOM</t>
  </si>
  <si>
    <t>SARAH CARNEIRO</t>
  </si>
  <si>
    <t>099269</t>
  </si>
  <si>
    <t>07022752</t>
  </si>
  <si>
    <t>305632</t>
  </si>
  <si>
    <t>CARON</t>
  </si>
  <si>
    <t>134</t>
  </si>
  <si>
    <t>BUSIGNY</t>
  </si>
  <si>
    <t>THOMAS CARON</t>
  </si>
  <si>
    <t>099278</t>
  </si>
  <si>
    <t>03001071</t>
  </si>
  <si>
    <t>CARPANETTO</t>
  </si>
  <si>
    <t>03002258</t>
  </si>
  <si>
    <t>CARRE</t>
  </si>
  <si>
    <t>PEYMEINADE</t>
  </si>
  <si>
    <t>03101932</t>
  </si>
  <si>
    <t>CARUELLE</t>
  </si>
  <si>
    <t>AMIENS</t>
  </si>
  <si>
    <t>03001555</t>
  </si>
  <si>
    <t>192143</t>
  </si>
  <si>
    <t>CASASUS</t>
  </si>
  <si>
    <t>480</t>
  </si>
  <si>
    <t>AGNES CASASUS</t>
  </si>
  <si>
    <t>096814</t>
  </si>
  <si>
    <t>07021549</t>
  </si>
  <si>
    <t>305382</t>
  </si>
  <si>
    <t>CASTELAIN</t>
  </si>
  <si>
    <t>581</t>
  </si>
  <si>
    <t>ALLENNES LES MARAIS</t>
  </si>
  <si>
    <t>DOMINIQUE CASTELAIN</t>
  </si>
  <si>
    <t>096217</t>
  </si>
  <si>
    <t>07022087</t>
  </si>
  <si>
    <t>305462</t>
  </si>
  <si>
    <t>CASTIER</t>
  </si>
  <si>
    <t>018</t>
  </si>
  <si>
    <t>LIGNE</t>
  </si>
  <si>
    <t>BAPTISTE CASTIER</t>
  </si>
  <si>
    <t>096455</t>
  </si>
  <si>
    <t>304158</t>
  </si>
  <si>
    <t>31/12/2018</t>
  </si>
  <si>
    <t>475</t>
  </si>
  <si>
    <t>BANDOL</t>
  </si>
  <si>
    <t>FRANCK CASTRONOVO</t>
  </si>
  <si>
    <t>098731</t>
  </si>
  <si>
    <t>07024096</t>
  </si>
  <si>
    <t>306230</t>
  </si>
  <si>
    <t>CASU</t>
  </si>
  <si>
    <t>389</t>
  </si>
  <si>
    <t>THOIRY</t>
  </si>
  <si>
    <t>ANNE CASU</t>
  </si>
  <si>
    <t>991290</t>
  </si>
  <si>
    <t>03001744</t>
  </si>
  <si>
    <t>192504</t>
  </si>
  <si>
    <t>SAMUEL</t>
  </si>
  <si>
    <t>CASULA</t>
  </si>
  <si>
    <t>METZING</t>
  </si>
  <si>
    <t>SAMUEL CASULA</t>
  </si>
  <si>
    <t>900264</t>
  </si>
  <si>
    <t>07024307</t>
  </si>
  <si>
    <t>306406</t>
  </si>
  <si>
    <t>CATHELIN</t>
  </si>
  <si>
    <t>531</t>
  </si>
  <si>
    <t>ST GERMAIN EN LAYE</t>
  </si>
  <si>
    <t>JEREMIE CATHELIN</t>
  </si>
  <si>
    <t>993535</t>
  </si>
  <si>
    <t>07024159</t>
  </si>
  <si>
    <t>306285</t>
  </si>
  <si>
    <t>VICTOR</t>
  </si>
  <si>
    <t>CATURRA</t>
  </si>
  <si>
    <t>ANGERS</t>
  </si>
  <si>
    <t>VICTOR CATURRA</t>
  </si>
  <si>
    <t>992046</t>
  </si>
  <si>
    <t>03101872</t>
  </si>
  <si>
    <t>303432</t>
  </si>
  <si>
    <t>CAUCHY</t>
  </si>
  <si>
    <t>QUISSAC</t>
  </si>
  <si>
    <t>RICHARD CAUCHY</t>
  </si>
  <si>
    <t>991381</t>
  </si>
  <si>
    <t>07020336</t>
  </si>
  <si>
    <t>305169</t>
  </si>
  <si>
    <t>CAUMEL</t>
  </si>
  <si>
    <t>084</t>
  </si>
  <si>
    <t>SEVERINE CAUMEL</t>
  </si>
  <si>
    <t>991367</t>
  </si>
  <si>
    <t>07024284</t>
  </si>
  <si>
    <t>306371</t>
  </si>
  <si>
    <t>CAUSSAT</t>
  </si>
  <si>
    <t>351</t>
  </si>
  <si>
    <t>PAU</t>
  </si>
  <si>
    <t>REMI CAUSSAT</t>
  </si>
  <si>
    <t>992917</t>
  </si>
  <si>
    <t>03000950</t>
  </si>
  <si>
    <t>CAVELIER</t>
  </si>
  <si>
    <t>ST AUBIN ROUTOT</t>
  </si>
  <si>
    <t>50102006</t>
  </si>
  <si>
    <t>700583</t>
  </si>
  <si>
    <t>CELLULE IEM</t>
  </si>
  <si>
    <t>50145466</t>
  </si>
  <si>
    <t>900552</t>
  </si>
  <si>
    <t>50102007</t>
  </si>
  <si>
    <t>03102663</t>
  </si>
  <si>
    <t>YOAN</t>
  </si>
  <si>
    <t>CENEDESE</t>
  </si>
  <si>
    <t>LE PRADET</t>
  </si>
  <si>
    <t>07022997</t>
  </si>
  <si>
    <t>305708</t>
  </si>
  <si>
    <t>CEZARUK JEAN</t>
  </si>
  <si>
    <t>133</t>
  </si>
  <si>
    <t>CARCASSONNE</t>
  </si>
  <si>
    <t>NICOLAS CEZARUK JEAN</t>
  </si>
  <si>
    <t>993644</t>
  </si>
  <si>
    <t>07024282</t>
  </si>
  <si>
    <t>306367</t>
  </si>
  <si>
    <t>CHAIDRON FUENTES</t>
  </si>
  <si>
    <t>711</t>
  </si>
  <si>
    <t>PONT DE METZ</t>
  </si>
  <si>
    <t>STEPHANIE CHAIDRON FUENTES</t>
  </si>
  <si>
    <t>099619</t>
  </si>
  <si>
    <t>07020654</t>
  </si>
  <si>
    <t>305252</t>
  </si>
  <si>
    <t>CHAMBON</t>
  </si>
  <si>
    <t>JULIEN CHAMBON</t>
  </si>
  <si>
    <t>993705</t>
  </si>
  <si>
    <t>03001113</t>
  </si>
  <si>
    <t>188356</t>
  </si>
  <si>
    <t>CHAPEL</t>
  </si>
  <si>
    <t>BEAUREGARD L EVEQUE</t>
  </si>
  <si>
    <t>SEBASTIEN CHAPEL</t>
  </si>
  <si>
    <t>097180</t>
  </si>
  <si>
    <t>07022579</t>
  </si>
  <si>
    <t>305598</t>
  </si>
  <si>
    <t>SUZANNE</t>
  </si>
  <si>
    <t>CHAPPEZ</t>
  </si>
  <si>
    <t>VILLAZ</t>
  </si>
  <si>
    <t>SUZANNE CHAPPEZ</t>
  </si>
  <si>
    <t>097106</t>
  </si>
  <si>
    <t>683</t>
  </si>
  <si>
    <t>071363</t>
  </si>
  <si>
    <t>OC ALBERTVILLE</t>
  </si>
  <si>
    <t>098719</t>
  </si>
  <si>
    <t>187033</t>
  </si>
  <si>
    <t>412</t>
  </si>
  <si>
    <t>LARDY</t>
  </si>
  <si>
    <t>LAURENT CHARPENTIER</t>
  </si>
  <si>
    <t>993440</t>
  </si>
  <si>
    <t>07023602</t>
  </si>
  <si>
    <t>305990</t>
  </si>
  <si>
    <t>CHATELAIN</t>
  </si>
  <si>
    <t>129</t>
  </si>
  <si>
    <t>CAGNONCLES</t>
  </si>
  <si>
    <t>190883</t>
  </si>
  <si>
    <t>ALEXANDRE MARIAGE</t>
  </si>
  <si>
    <t>071023</t>
  </si>
  <si>
    <t>OC MARIAGE A</t>
  </si>
  <si>
    <t>ALEXANDRE CHATELAIN</t>
  </si>
  <si>
    <t>990888</t>
  </si>
  <si>
    <t>07024354</t>
  </si>
  <si>
    <t>306437</t>
  </si>
  <si>
    <t>REMY</t>
  </si>
  <si>
    <t>CHAUVET</t>
  </si>
  <si>
    <t>197</t>
  </si>
  <si>
    <t>MORIERES LES AVIGNON</t>
  </si>
  <si>
    <t>REMY CHAUVET</t>
  </si>
  <si>
    <t>993708</t>
  </si>
  <si>
    <t>07021152</t>
  </si>
  <si>
    <t>305347</t>
  </si>
  <si>
    <t>427</t>
  </si>
  <si>
    <t>LE MANS</t>
  </si>
  <si>
    <t>MAXIME CHAUVET</t>
  </si>
  <si>
    <t>993139</t>
  </si>
  <si>
    <t>03101981</t>
  </si>
  <si>
    <t>LANDAUL</t>
  </si>
  <si>
    <t>193078</t>
  </si>
  <si>
    <t>LE THUIT DE L OISON</t>
  </si>
  <si>
    <t>GUILLAUME CHAUVIN</t>
  </si>
  <si>
    <t>900039</t>
  </si>
  <si>
    <t>03001192</t>
  </si>
  <si>
    <t>189379</t>
  </si>
  <si>
    <t>CLARISSE</t>
  </si>
  <si>
    <t>CHAY</t>
  </si>
  <si>
    <t>368</t>
  </si>
  <si>
    <t>ST VINCENT BRAGNY</t>
  </si>
  <si>
    <t>CLARISSE CHAY</t>
  </si>
  <si>
    <t>990996</t>
  </si>
  <si>
    <t>03101397</t>
  </si>
  <si>
    <t>302525</t>
  </si>
  <si>
    <t>CHEMIN</t>
  </si>
  <si>
    <t>013 RR</t>
  </si>
  <si>
    <t>013</t>
  </si>
  <si>
    <t>ST BRICE</t>
  </si>
  <si>
    <t>383</t>
  </si>
  <si>
    <t>099912</t>
  </si>
  <si>
    <t>03000637</t>
  </si>
  <si>
    <t>177117</t>
  </si>
  <si>
    <t>CHERVIER</t>
  </si>
  <si>
    <t>349</t>
  </si>
  <si>
    <t>LA CHAPELLE</t>
  </si>
  <si>
    <t>305060</t>
  </si>
  <si>
    <t>ALEXIS RODRIGUES</t>
  </si>
  <si>
    <t>071566</t>
  </si>
  <si>
    <t>OC RODRIGUES A</t>
  </si>
  <si>
    <t>PIERRE CHERVIER</t>
  </si>
  <si>
    <t>099380</t>
  </si>
  <si>
    <t>301373</t>
  </si>
  <si>
    <t>CORENT</t>
  </si>
  <si>
    <t>FLORENT CHESNAIS</t>
  </si>
  <si>
    <t>099336</t>
  </si>
  <si>
    <t>07011405</t>
  </si>
  <si>
    <t>302107</t>
  </si>
  <si>
    <t>ENNEVELIN</t>
  </si>
  <si>
    <t>305443</t>
  </si>
  <si>
    <t>219</t>
  </si>
  <si>
    <t>AUDIERNE</t>
  </si>
  <si>
    <t>EMMANUEL CHEVALIER</t>
  </si>
  <si>
    <t>993580</t>
  </si>
  <si>
    <t>03101124</t>
  </si>
  <si>
    <t>302016</t>
  </si>
  <si>
    <t>659</t>
  </si>
  <si>
    <t>BREZINS</t>
  </si>
  <si>
    <t>BASTIEN CHEVALIER</t>
  </si>
  <si>
    <t>992103</t>
  </si>
  <si>
    <t>305684</t>
  </si>
  <si>
    <t>731</t>
  </si>
  <si>
    <t>GOND PONTOUVRE</t>
  </si>
  <si>
    <t>JULIETTE CHEVALLIER</t>
  </si>
  <si>
    <t>098030</t>
  </si>
  <si>
    <t>03102692</t>
  </si>
  <si>
    <t>304914</t>
  </si>
  <si>
    <t>CHEVALME</t>
  </si>
  <si>
    <t>113</t>
  </si>
  <si>
    <t>FREDERIC CHEVALME</t>
  </si>
  <si>
    <t>992911</t>
  </si>
  <si>
    <t>07023126</t>
  </si>
  <si>
    <t>305760</t>
  </si>
  <si>
    <t>CHIANCONE</t>
  </si>
  <si>
    <t>158</t>
  </si>
  <si>
    <t>ROMAIN CHIANCONE</t>
  </si>
  <si>
    <t>993669</t>
  </si>
  <si>
    <t>305394</t>
  </si>
  <si>
    <t>832</t>
  </si>
  <si>
    <t>JAUNAY MARIGNY</t>
  </si>
  <si>
    <t>JULIEN CHIDAINE</t>
  </si>
  <si>
    <t>096708</t>
  </si>
  <si>
    <t>07020690</t>
  </si>
  <si>
    <t>305247</t>
  </si>
  <si>
    <t>CHILLOUX</t>
  </si>
  <si>
    <t>310</t>
  </si>
  <si>
    <t>TOUQUIN</t>
  </si>
  <si>
    <t>LAETITIA CHILLOUX</t>
  </si>
  <si>
    <t>099149</t>
  </si>
  <si>
    <t>07021153</t>
  </si>
  <si>
    <t>305349</t>
  </si>
  <si>
    <t>CHOPIN</t>
  </si>
  <si>
    <t>418</t>
  </si>
  <si>
    <t>ROUVROY</t>
  </si>
  <si>
    <t>071013</t>
  </si>
  <si>
    <t>JEAN CHOPIN</t>
  </si>
  <si>
    <t>099396</t>
  </si>
  <si>
    <t>03000811</t>
  </si>
  <si>
    <t>183080</t>
  </si>
  <si>
    <t>118</t>
  </si>
  <si>
    <t>QUESNOY SUR DEULE</t>
  </si>
  <si>
    <t>FRANCOIS CHOPIN</t>
  </si>
  <si>
    <t>993096</t>
  </si>
  <si>
    <t>305732</t>
  </si>
  <si>
    <t>218</t>
  </si>
  <si>
    <t>FLEURY</t>
  </si>
  <si>
    <t>SOPHIE CHRISMENT</t>
  </si>
  <si>
    <t>993385</t>
  </si>
  <si>
    <t>305546</t>
  </si>
  <si>
    <t>CIBERT</t>
  </si>
  <si>
    <t>MONTEVRAIN</t>
  </si>
  <si>
    <t>AUDREY CIBERT</t>
  </si>
  <si>
    <t>097713</t>
  </si>
  <si>
    <t>03101717</t>
  </si>
  <si>
    <t>303122</t>
  </si>
  <si>
    <t>CIDRE DE QUINA</t>
  </si>
  <si>
    <t>MEAUX</t>
  </si>
  <si>
    <t>MALIKA CIDRE DE QUINA</t>
  </si>
  <si>
    <t>993447</t>
  </si>
  <si>
    <t>07024031</t>
  </si>
  <si>
    <t>306190</t>
  </si>
  <si>
    <t>CINI</t>
  </si>
  <si>
    <t>536</t>
  </si>
  <si>
    <t>OVANCHES</t>
  </si>
  <si>
    <t>SANDRINE CINI</t>
  </si>
  <si>
    <t>993317</t>
  </si>
  <si>
    <t>305779</t>
  </si>
  <si>
    <t>SARREGUEMINES</t>
  </si>
  <si>
    <t>ANTOINE CIRILLO</t>
  </si>
  <si>
    <t>097574</t>
  </si>
  <si>
    <t>07023912</t>
  </si>
  <si>
    <t>306105</t>
  </si>
  <si>
    <t>CLABAULT</t>
  </si>
  <si>
    <t>LA REGRIPPIERE</t>
  </si>
  <si>
    <t>07023227</t>
  </si>
  <si>
    <t>305787</t>
  </si>
  <si>
    <t>CLAIRICIA</t>
  </si>
  <si>
    <t>468</t>
  </si>
  <si>
    <t>BREHAL</t>
  </si>
  <si>
    <t>SEVERINE CLAIRICIA</t>
  </si>
  <si>
    <t>993500</t>
  </si>
  <si>
    <t>07012103</t>
  </si>
  <si>
    <t>301996</t>
  </si>
  <si>
    <t>LYDIE</t>
  </si>
  <si>
    <t>CLAUDEPIERRE</t>
  </si>
  <si>
    <t>ST AVERTIN</t>
  </si>
  <si>
    <t>06006158</t>
  </si>
  <si>
    <t>301073</t>
  </si>
  <si>
    <t>ASSISTANT SPECIALISE NIVEAU 1</t>
  </si>
  <si>
    <t>860</t>
  </si>
  <si>
    <t>00</t>
  </si>
  <si>
    <t>4+</t>
  </si>
  <si>
    <t>ST BRICE SOUS FORET</t>
  </si>
  <si>
    <t>03100376</t>
  </si>
  <si>
    <t>300625</t>
  </si>
  <si>
    <t>CHAMBOEUF</t>
  </si>
  <si>
    <t>JOHANN CLEMENT</t>
  </si>
  <si>
    <t>071497</t>
  </si>
  <si>
    <t>OC CLEMENT J</t>
  </si>
  <si>
    <t>CROLLES</t>
  </si>
  <si>
    <t>07024141</t>
  </si>
  <si>
    <t>306259</t>
  </si>
  <si>
    <t>CLERY</t>
  </si>
  <si>
    <t>149</t>
  </si>
  <si>
    <t>OISY LE VERGER</t>
  </si>
  <si>
    <t>NICOLAS CLERY</t>
  </si>
  <si>
    <t>990789</t>
  </si>
  <si>
    <t>301647</t>
  </si>
  <si>
    <t>THIERRY CLOTTERIOU</t>
  </si>
  <si>
    <t>099179</t>
  </si>
  <si>
    <t>03102531</t>
  </si>
  <si>
    <t>304690</t>
  </si>
  <si>
    <t>COCAULT</t>
  </si>
  <si>
    <t>169</t>
  </si>
  <si>
    <t>PLANGUENOUAL</t>
  </si>
  <si>
    <t>JONATHAN COCAULT</t>
  </si>
  <si>
    <t>993131</t>
  </si>
  <si>
    <t>173864</t>
  </si>
  <si>
    <t>31/12/1994</t>
  </si>
  <si>
    <t>431</t>
  </si>
  <si>
    <t>ARDENTES</t>
  </si>
  <si>
    <t>FABIEN COCHET</t>
  </si>
  <si>
    <t>993283</t>
  </si>
  <si>
    <t>305712</t>
  </si>
  <si>
    <t>463</t>
  </si>
  <si>
    <t>GUEREINS</t>
  </si>
  <si>
    <t>304601</t>
  </si>
  <si>
    <t>ALEXANDRE GAUCHE</t>
  </si>
  <si>
    <t>071198</t>
  </si>
  <si>
    <t>OC GAUCHE A</t>
  </si>
  <si>
    <t>MARIE COEFFET</t>
  </si>
  <si>
    <t>993239</t>
  </si>
  <si>
    <t>07018963</t>
  </si>
  <si>
    <t>304801</t>
  </si>
  <si>
    <t>COHEN</t>
  </si>
  <si>
    <t>189303</t>
  </si>
  <si>
    <t>356</t>
  </si>
  <si>
    <t>PORTUGAISE</t>
  </si>
  <si>
    <t>MENNECY</t>
  </si>
  <si>
    <t>ANTONIO COIMBRA</t>
  </si>
  <si>
    <t>991963</t>
  </si>
  <si>
    <t>07022098</t>
  </si>
  <si>
    <t>COLAS</t>
  </si>
  <si>
    <t>PANNES</t>
  </si>
  <si>
    <t>07022798</t>
  </si>
  <si>
    <t>305652</t>
  </si>
  <si>
    <t>COLLIN</t>
  </si>
  <si>
    <t>289</t>
  </si>
  <si>
    <t>LA NEUVILLE CHANT D OISEL</t>
  </si>
  <si>
    <t>ELODIE COLLIN</t>
  </si>
  <si>
    <t>097967</t>
  </si>
  <si>
    <t>185494</t>
  </si>
  <si>
    <t>208</t>
  </si>
  <si>
    <t>MARYSE COLLOT</t>
  </si>
  <si>
    <t>096745</t>
  </si>
  <si>
    <t>07023930</t>
  </si>
  <si>
    <t>306111</t>
  </si>
  <si>
    <t>MARVIN</t>
  </si>
  <si>
    <t>COMBEAU</t>
  </si>
  <si>
    <t>ST HERBLAIN</t>
  </si>
  <si>
    <t>07023959</t>
  </si>
  <si>
    <t>306131</t>
  </si>
  <si>
    <t>LEYLA</t>
  </si>
  <si>
    <t>COMBES</t>
  </si>
  <si>
    <t>329</t>
  </si>
  <si>
    <t>LAUNAGUET</t>
  </si>
  <si>
    <t>304292</t>
  </si>
  <si>
    <t>STEPHANE LOPEZ</t>
  </si>
  <si>
    <t>700133</t>
  </si>
  <si>
    <t>OC LOPEZ S</t>
  </si>
  <si>
    <t>LEYLA COMBES</t>
  </si>
  <si>
    <t>098709</t>
  </si>
  <si>
    <t>07021859</t>
  </si>
  <si>
    <t>SAMIA</t>
  </si>
  <si>
    <t>CONDELLO</t>
  </si>
  <si>
    <t>ST CHRISTO EN JAREZ</t>
  </si>
  <si>
    <t>305699</t>
  </si>
  <si>
    <t>221</t>
  </si>
  <si>
    <t>PLOUGUERNEAU</t>
  </si>
  <si>
    <t>188232</t>
  </si>
  <si>
    <t>FREDERIC LE FEVRE</t>
  </si>
  <si>
    <t>071090</t>
  </si>
  <si>
    <t>OC LE FEVRE F</t>
  </si>
  <si>
    <t>ALAN CONGAR</t>
  </si>
  <si>
    <t>993582</t>
  </si>
  <si>
    <t>03102422</t>
  </si>
  <si>
    <t>304479</t>
  </si>
  <si>
    <t>PEGGY</t>
  </si>
  <si>
    <t>CONILL BLEUSE</t>
  </si>
  <si>
    <t>314</t>
  </si>
  <si>
    <t>MERVILLE</t>
  </si>
  <si>
    <t>PEGGY CONILL BLEUSE</t>
  </si>
  <si>
    <t>098172</t>
  </si>
  <si>
    <t>03102338</t>
  </si>
  <si>
    <t>304351</t>
  </si>
  <si>
    <t>CONVERTINI</t>
  </si>
  <si>
    <t>268</t>
  </si>
  <si>
    <t>ST ETIENNE</t>
  </si>
  <si>
    <t>LAETITIA CONVERTINI</t>
  </si>
  <si>
    <t>097052</t>
  </si>
  <si>
    <t>305427</t>
  </si>
  <si>
    <t>152</t>
  </si>
  <si>
    <t>TOURCOING</t>
  </si>
  <si>
    <t>ODILE COPIN</t>
  </si>
  <si>
    <t>993353</t>
  </si>
  <si>
    <t>07020573</t>
  </si>
  <si>
    <t>305218</t>
  </si>
  <si>
    <t>CORBIER</t>
  </si>
  <si>
    <t>008</t>
  </si>
  <si>
    <t>FAGNIERES</t>
  </si>
  <si>
    <t>FLORIAN CORBIER</t>
  </si>
  <si>
    <t>096825</t>
  </si>
  <si>
    <t>191774</t>
  </si>
  <si>
    <t>380</t>
  </si>
  <si>
    <t>BIANS LES USIERS</t>
  </si>
  <si>
    <t>FABIEN CORDIER</t>
  </si>
  <si>
    <t>991232</t>
  </si>
  <si>
    <t>305437</t>
  </si>
  <si>
    <t>322</t>
  </si>
  <si>
    <t>VIELLE ST GIRONS</t>
  </si>
  <si>
    <t>OPHELIE CORMON</t>
  </si>
  <si>
    <t>097277</t>
  </si>
  <si>
    <t>ST PRIM</t>
  </si>
  <si>
    <t>06015372</t>
  </si>
  <si>
    <t>172201</t>
  </si>
  <si>
    <t>CORREIA DOS REIS</t>
  </si>
  <si>
    <t>ASSISTANT SPECIALISE NIVEAU 2</t>
  </si>
  <si>
    <t>CADRES</t>
  </si>
  <si>
    <t>MONSWILLER</t>
  </si>
  <si>
    <t>07024017</t>
  </si>
  <si>
    <t>BERENGERE</t>
  </si>
  <si>
    <t>CORVELLEC</t>
  </si>
  <si>
    <t>RENNES</t>
  </si>
  <si>
    <t>07023953</t>
  </si>
  <si>
    <t>306123</t>
  </si>
  <si>
    <t>JEAN FLORENT</t>
  </si>
  <si>
    <t>COSTA</t>
  </si>
  <si>
    <t>452</t>
  </si>
  <si>
    <t>EVAUX LES BAINS</t>
  </si>
  <si>
    <t>JEAN FLORENT COSTA</t>
  </si>
  <si>
    <t>992845</t>
  </si>
  <si>
    <t>03001791</t>
  </si>
  <si>
    <t>COT</t>
  </si>
  <si>
    <t>DRUELLE</t>
  </si>
  <si>
    <t>03002244</t>
  </si>
  <si>
    <t>COTE</t>
  </si>
  <si>
    <t>LE MESNIL ESNARD</t>
  </si>
  <si>
    <t>07020148</t>
  </si>
  <si>
    <t>305164</t>
  </si>
  <si>
    <t>COTINAUT</t>
  </si>
  <si>
    <t>MARSEILLAN</t>
  </si>
  <si>
    <t>CEDRIC COTINAUT</t>
  </si>
  <si>
    <t>097390</t>
  </si>
  <si>
    <t>07023116</t>
  </si>
  <si>
    <t>305750</t>
  </si>
  <si>
    <t>COTONEA</t>
  </si>
  <si>
    <t>223</t>
  </si>
  <si>
    <t>BREST</t>
  </si>
  <si>
    <t>MARIANNE COTONEA</t>
  </si>
  <si>
    <t>993584</t>
  </si>
  <si>
    <t>305448</t>
  </si>
  <si>
    <t>JULIEN COTTEBRUNE</t>
  </si>
  <si>
    <t>993506</t>
  </si>
  <si>
    <t>305136</t>
  </si>
  <si>
    <t>138</t>
  </si>
  <si>
    <t>EMILIE COTTIN</t>
  </si>
  <si>
    <t>097674</t>
  </si>
  <si>
    <t>06015520</t>
  </si>
  <si>
    <t>178456</t>
  </si>
  <si>
    <t>COTTINET</t>
  </si>
  <si>
    <t>FRONTENEX</t>
  </si>
  <si>
    <t>07022228</t>
  </si>
  <si>
    <t>COUDERT</t>
  </si>
  <si>
    <t>BONNAC LA COTE</t>
  </si>
  <si>
    <t>07024116</t>
  </si>
  <si>
    <t>306240</t>
  </si>
  <si>
    <t>MAGALY</t>
  </si>
  <si>
    <t>COULLOCH</t>
  </si>
  <si>
    <t>062</t>
  </si>
  <si>
    <t>BANYULS DELS ASPRES</t>
  </si>
  <si>
    <t>MAGALY COULLOCH</t>
  </si>
  <si>
    <t>099784</t>
  </si>
  <si>
    <t>07024329</t>
  </si>
  <si>
    <t>306420</t>
  </si>
  <si>
    <t>COULON</t>
  </si>
  <si>
    <t>340</t>
  </si>
  <si>
    <t>COULAINES</t>
  </si>
  <si>
    <t>303109</t>
  </si>
  <si>
    <t>078</t>
  </si>
  <si>
    <t>PLERIN</t>
  </si>
  <si>
    <t>MARC ANTOINE COURCIER</t>
  </si>
  <si>
    <t>991452</t>
  </si>
  <si>
    <t>07023790</t>
  </si>
  <si>
    <t>306065</t>
  </si>
  <si>
    <t>COURTOT</t>
  </si>
  <si>
    <t>361</t>
  </si>
  <si>
    <t>MAXIME COURTOT</t>
  </si>
  <si>
    <t>990869</t>
  </si>
  <si>
    <t>03101471</t>
  </si>
  <si>
    <t>302668</t>
  </si>
  <si>
    <t>COUSIN</t>
  </si>
  <si>
    <t>ST BREVIN LES PINS</t>
  </si>
  <si>
    <t>CAROLINE COUSIN</t>
  </si>
  <si>
    <t>991987</t>
  </si>
  <si>
    <t>07023037</t>
  </si>
  <si>
    <t>305720</t>
  </si>
  <si>
    <t>COUSSON</t>
  </si>
  <si>
    <t>817</t>
  </si>
  <si>
    <t>PRAHECQ</t>
  </si>
  <si>
    <t>070057</t>
  </si>
  <si>
    <t>DIMITRI COUSSON</t>
  </si>
  <si>
    <t>990368</t>
  </si>
  <si>
    <t>303794</t>
  </si>
  <si>
    <t>GUIGNEMICOURT</t>
  </si>
  <si>
    <t>LESLY COUSTENOBLE</t>
  </si>
  <si>
    <t>900460</t>
  </si>
  <si>
    <t>301203</t>
  </si>
  <si>
    <t>420</t>
  </si>
  <si>
    <t>FLETRE</t>
  </si>
  <si>
    <t>NICOLAS COUTTENIER</t>
  </si>
  <si>
    <t>096075</t>
  </si>
  <si>
    <t>179848</t>
  </si>
  <si>
    <t>390</t>
  </si>
  <si>
    <t>MARAINVILLER</t>
  </si>
  <si>
    <t>STEPHANE COUVERCELLE</t>
  </si>
  <si>
    <t>900051</t>
  </si>
  <si>
    <t>07022002</t>
  </si>
  <si>
    <t>305451</t>
  </si>
  <si>
    <t>FRANCOISE</t>
  </si>
  <si>
    <t>CRESSOL</t>
  </si>
  <si>
    <t>286</t>
  </si>
  <si>
    <t>MANSIGNE</t>
  </si>
  <si>
    <t>FRANCOISE CRESSOL</t>
  </si>
  <si>
    <t>096629</t>
  </si>
  <si>
    <t>07023935</t>
  </si>
  <si>
    <t>306113</t>
  </si>
  <si>
    <t>CRESSON</t>
  </si>
  <si>
    <t>416</t>
  </si>
  <si>
    <t>TROYES</t>
  </si>
  <si>
    <t>AMANDINE CRESSON</t>
  </si>
  <si>
    <t>992632</t>
  </si>
  <si>
    <t>305923</t>
  </si>
  <si>
    <t>810</t>
  </si>
  <si>
    <t>JAZENEUIL</t>
  </si>
  <si>
    <t>MYRIAM CRETIN</t>
  </si>
  <si>
    <t>099563</t>
  </si>
  <si>
    <t>07021570</t>
  </si>
  <si>
    <t>305367</t>
  </si>
  <si>
    <t>MATTHIEU</t>
  </si>
  <si>
    <t>CREVEL</t>
  </si>
  <si>
    <t>TORCY LE GRAND</t>
  </si>
  <si>
    <t>MATTHIEU CREVEL</t>
  </si>
  <si>
    <t>993522</t>
  </si>
  <si>
    <t>07024006</t>
  </si>
  <si>
    <t>306156</t>
  </si>
  <si>
    <t>CROCFER</t>
  </si>
  <si>
    <t>547</t>
  </si>
  <si>
    <t>DOUAI</t>
  </si>
  <si>
    <t>CINDY CROCFER</t>
  </si>
  <si>
    <t>096260</t>
  </si>
  <si>
    <t>03101070</t>
  </si>
  <si>
    <t>301917</t>
  </si>
  <si>
    <t>CROISE</t>
  </si>
  <si>
    <t>PINET</t>
  </si>
  <si>
    <t>GABRIEL CROISE</t>
  </si>
  <si>
    <t>097984</t>
  </si>
  <si>
    <t>07023981</t>
  </si>
  <si>
    <t>306135</t>
  </si>
  <si>
    <t>DEBORAH</t>
  </si>
  <si>
    <t>CRUSEM</t>
  </si>
  <si>
    <t>HAGONDANGE</t>
  </si>
  <si>
    <t>DEBORAH CRUSEM</t>
  </si>
  <si>
    <t>097567</t>
  </si>
  <si>
    <t>03102425</t>
  </si>
  <si>
    <t>304482</t>
  </si>
  <si>
    <t>CUAU</t>
  </si>
  <si>
    <t>31/12/2019</t>
  </si>
  <si>
    <t>820</t>
  </si>
  <si>
    <t>REMI CUAU</t>
  </si>
  <si>
    <t>096719</t>
  </si>
  <si>
    <t>07023910</t>
  </si>
  <si>
    <t>306102</t>
  </si>
  <si>
    <t>MELANIE</t>
  </si>
  <si>
    <t>CUILLA</t>
  </si>
  <si>
    <t>LE BREUIL</t>
  </si>
  <si>
    <t>MELANIE CUILLA</t>
  </si>
  <si>
    <t>990999</t>
  </si>
  <si>
    <t>155191</t>
  </si>
  <si>
    <t>027</t>
  </si>
  <si>
    <t>POMMERIEUX</t>
  </si>
  <si>
    <t>JOEL CUNY</t>
  </si>
  <si>
    <t>097581</t>
  </si>
  <si>
    <t>304928</t>
  </si>
  <si>
    <t>240</t>
  </si>
  <si>
    <t>ASCARAT</t>
  </si>
  <si>
    <t>EMMANUELLE DA CRUZ ALVES</t>
  </si>
  <si>
    <t>993601</t>
  </si>
  <si>
    <t>07023399</t>
  </si>
  <si>
    <t>305897</t>
  </si>
  <si>
    <t>MANUEL</t>
  </si>
  <si>
    <t>DA FONSECA</t>
  </si>
  <si>
    <t>492</t>
  </si>
  <si>
    <t>CORGENGOUX</t>
  </si>
  <si>
    <t>MANUEL DA FONSECA</t>
  </si>
  <si>
    <t>993264</t>
  </si>
  <si>
    <t>07023326</t>
  </si>
  <si>
    <t>305848</t>
  </si>
  <si>
    <t>DA SILVA</t>
  </si>
  <si>
    <t>212</t>
  </si>
  <si>
    <t>ABLON SUR SEINE</t>
  </si>
  <si>
    <t>KEVIN DA SILVA</t>
  </si>
  <si>
    <t>097685</t>
  </si>
  <si>
    <t>305610</t>
  </si>
  <si>
    <t>MESNILS SUR ITON</t>
  </si>
  <si>
    <t>305391</t>
  </si>
  <si>
    <t>VINCENT ESTHER</t>
  </si>
  <si>
    <t>070427</t>
  </si>
  <si>
    <t>OC ESTHER V</t>
  </si>
  <si>
    <t>ARNAUD DA SILVA OLIVEIRA</t>
  </si>
  <si>
    <t>096297</t>
  </si>
  <si>
    <t>03102059</t>
  </si>
  <si>
    <t>303831</t>
  </si>
  <si>
    <t>DALIGAUD</t>
  </si>
  <si>
    <t>153</t>
  </si>
  <si>
    <t>SARTROUVILLE</t>
  </si>
  <si>
    <t>192666</t>
  </si>
  <si>
    <t>SEBASTIEN FOSSEY</t>
  </si>
  <si>
    <t>700173</t>
  </si>
  <si>
    <t>OC FOSSEY S</t>
  </si>
  <si>
    <t>VERONIQUE DALIGAUD</t>
  </si>
  <si>
    <t>098641</t>
  </si>
  <si>
    <t>03102047</t>
  </si>
  <si>
    <t>303812</t>
  </si>
  <si>
    <t>FRANCIS</t>
  </si>
  <si>
    <t>DAMONT</t>
  </si>
  <si>
    <t>JARNY</t>
  </si>
  <si>
    <t>FRANCIS DAMONT</t>
  </si>
  <si>
    <t>990011</t>
  </si>
  <si>
    <t>03001100</t>
  </si>
  <si>
    <t>188259</t>
  </si>
  <si>
    <t>DANAIA</t>
  </si>
  <si>
    <t>318</t>
  </si>
  <si>
    <t>CATHERINE DANAIA</t>
  </si>
  <si>
    <t>098286</t>
  </si>
  <si>
    <t>303426</t>
  </si>
  <si>
    <t>006</t>
  </si>
  <si>
    <t>LA CHAPELLE SUR ERDRE</t>
  </si>
  <si>
    <t>JOELLE DANN</t>
  </si>
  <si>
    <t>096410</t>
  </si>
  <si>
    <t>03102290</t>
  </si>
  <si>
    <t>304255</t>
  </si>
  <si>
    <t>DANTEC</t>
  </si>
  <si>
    <t>191</t>
  </si>
  <si>
    <t>ST BRIEUC</t>
  </si>
  <si>
    <t>MATHIEU DANTEC</t>
  </si>
  <si>
    <t>993552</t>
  </si>
  <si>
    <t>07023527</t>
  </si>
  <si>
    <t>305962</t>
  </si>
  <si>
    <t>DAOUST</t>
  </si>
  <si>
    <t>BELGE</t>
  </si>
  <si>
    <t>07024154</t>
  </si>
  <si>
    <t>306273</t>
  </si>
  <si>
    <t>DARRE</t>
  </si>
  <si>
    <t>614</t>
  </si>
  <si>
    <t>COULOGNE</t>
  </si>
  <si>
    <t>ANTOINE DARRE</t>
  </si>
  <si>
    <t>096174</t>
  </si>
  <si>
    <t>07024295</t>
  </si>
  <si>
    <t>306387</t>
  </si>
  <si>
    <t>DAUDET</t>
  </si>
  <si>
    <t>396</t>
  </si>
  <si>
    <t>ST GERMAIN LAPRADE</t>
  </si>
  <si>
    <t>THOMAS DAUDET</t>
  </si>
  <si>
    <t>991585</t>
  </si>
  <si>
    <t>305226</t>
  </si>
  <si>
    <t>257</t>
  </si>
  <si>
    <t>MITTAINVILLE</t>
  </si>
  <si>
    <t>LUDOVIC DAUNOU</t>
  </si>
  <si>
    <t>990945</t>
  </si>
  <si>
    <t>03102550</t>
  </si>
  <si>
    <t>304715</t>
  </si>
  <si>
    <t>DAVAL</t>
  </si>
  <si>
    <t>210</t>
  </si>
  <si>
    <t>FROLOIS</t>
  </si>
  <si>
    <t>BAPTISTE DAVAL</t>
  </si>
  <si>
    <t>993384</t>
  </si>
  <si>
    <t>07020960</t>
  </si>
  <si>
    <t>305309</t>
  </si>
  <si>
    <t>DAVENEL</t>
  </si>
  <si>
    <t>137</t>
  </si>
  <si>
    <t>PACY SUR EURE</t>
  </si>
  <si>
    <t>VALERIE DAVENEL</t>
  </si>
  <si>
    <t>096287</t>
  </si>
  <si>
    <t>07024160</t>
  </si>
  <si>
    <t>306287</t>
  </si>
  <si>
    <t>437</t>
  </si>
  <si>
    <t>LA ROCHE SUR YON</t>
  </si>
  <si>
    <t>HELENE DAVID</t>
  </si>
  <si>
    <t>096498</t>
  </si>
  <si>
    <t>305225</t>
  </si>
  <si>
    <t>075</t>
  </si>
  <si>
    <t>AY SUR MOSELLE</t>
  </si>
  <si>
    <t>YANNICK DAZY</t>
  </si>
  <si>
    <t>098491</t>
  </si>
  <si>
    <t>305662</t>
  </si>
  <si>
    <t>323</t>
  </si>
  <si>
    <t>CHAMBLES</t>
  </si>
  <si>
    <t>MAEVA DE ARAUJO</t>
  </si>
  <si>
    <t>098292</t>
  </si>
  <si>
    <t>03102612</t>
  </si>
  <si>
    <t>304787</t>
  </si>
  <si>
    <t>DE BALMAIN</t>
  </si>
  <si>
    <t>114</t>
  </si>
  <si>
    <t>BOLLENE</t>
  </si>
  <si>
    <t>THIBAUT DE BALMAIN</t>
  </si>
  <si>
    <t>992870</t>
  </si>
  <si>
    <t>07022082</t>
  </si>
  <si>
    <t>305496</t>
  </si>
  <si>
    <t>DE BATTISTI</t>
  </si>
  <si>
    <t>136</t>
  </si>
  <si>
    <t>LUGAIGNAC</t>
  </si>
  <si>
    <t>301508</t>
  </si>
  <si>
    <t>CLEMENT DOURLENS</t>
  </si>
  <si>
    <t>071337</t>
  </si>
  <si>
    <t>OC DOURLENS C</t>
  </si>
  <si>
    <t>DYLAN DE BATTISTI</t>
  </si>
  <si>
    <t>097940</t>
  </si>
  <si>
    <t>07023830</t>
  </si>
  <si>
    <t>306096</t>
  </si>
  <si>
    <t>JACCOMO</t>
  </si>
  <si>
    <t>DE GREGORIO</t>
  </si>
  <si>
    <t>727</t>
  </si>
  <si>
    <t>MARIGNIER</t>
  </si>
  <si>
    <t>JACCOMO DE GREGORIO</t>
  </si>
  <si>
    <t>991544</t>
  </si>
  <si>
    <t>06006594</t>
  </si>
  <si>
    <t>187703</t>
  </si>
  <si>
    <t>DE STANKIEWICZ</t>
  </si>
  <si>
    <t>ST REMY LES CHEVREUSE</t>
  </si>
  <si>
    <t>TAVERS</t>
  </si>
  <si>
    <t>07022784</t>
  </si>
  <si>
    <t>305647</t>
  </si>
  <si>
    <t>DEBARD</t>
  </si>
  <si>
    <t>339</t>
  </si>
  <si>
    <t>RIVAS</t>
  </si>
  <si>
    <t>JULIEN DEBARD</t>
  </si>
  <si>
    <t>098956</t>
  </si>
  <si>
    <t>03100245</t>
  </si>
  <si>
    <t>300376</t>
  </si>
  <si>
    <t>DEBAVELAERE</t>
  </si>
  <si>
    <t>429</t>
  </si>
  <si>
    <t>LE MUY</t>
  </si>
  <si>
    <t>ALEXANDRE DEBAVELAERE</t>
  </si>
  <si>
    <t>099630</t>
  </si>
  <si>
    <t>263</t>
  </si>
  <si>
    <t>300872</t>
  </si>
  <si>
    <t>MARIGNANE</t>
  </si>
  <si>
    <t>MARINA DECANIS</t>
  </si>
  <si>
    <t>097446</t>
  </si>
  <si>
    <t>07022298</t>
  </si>
  <si>
    <t>305515</t>
  </si>
  <si>
    <t>DECONINCK</t>
  </si>
  <si>
    <t>AGDE</t>
  </si>
  <si>
    <t>GREGORY DECONINCK</t>
  </si>
  <si>
    <t>991388</t>
  </si>
  <si>
    <t>135</t>
  </si>
  <si>
    <t>099411</t>
  </si>
  <si>
    <t>03100625</t>
  </si>
  <si>
    <t>301061</t>
  </si>
  <si>
    <t>DEL RIO</t>
  </si>
  <si>
    <t>248</t>
  </si>
  <si>
    <t>CANDRESSE</t>
  </si>
  <si>
    <t>CELINE DEL RIO</t>
  </si>
  <si>
    <t>993609</t>
  </si>
  <si>
    <t>160103</t>
  </si>
  <si>
    <t>735</t>
  </si>
  <si>
    <t>ROISEL</t>
  </si>
  <si>
    <t>CHRISTOPHE DELAHAYE</t>
  </si>
  <si>
    <t>098774</t>
  </si>
  <si>
    <t>07020549</t>
  </si>
  <si>
    <t>305223</t>
  </si>
  <si>
    <t>DELAIRE</t>
  </si>
  <si>
    <t>047</t>
  </si>
  <si>
    <t>BOIS GUILLAUME</t>
  </si>
  <si>
    <t>CLEMENT DELAIRE</t>
  </si>
  <si>
    <t>096317</t>
  </si>
  <si>
    <t>301192</t>
  </si>
  <si>
    <t>GUYANCOURT</t>
  </si>
  <si>
    <t>MARIE DELAUNEY</t>
  </si>
  <si>
    <t>098108</t>
  </si>
  <si>
    <t>07024191</t>
  </si>
  <si>
    <t>306321</t>
  </si>
  <si>
    <t>LOUISE</t>
  </si>
  <si>
    <t>DELAYE</t>
  </si>
  <si>
    <t>ROCHEMAURE</t>
  </si>
  <si>
    <t>LOUISE DELAYE</t>
  </si>
  <si>
    <t>096955</t>
  </si>
  <si>
    <t>03101622</t>
  </si>
  <si>
    <t>DELEMOTTE</t>
  </si>
  <si>
    <t>BONDUES</t>
  </si>
  <si>
    <t>03101765</t>
  </si>
  <si>
    <t>303198</t>
  </si>
  <si>
    <t>DELEPIERRE</t>
  </si>
  <si>
    <t>COMINES</t>
  </si>
  <si>
    <t>MAXIME DELEPIERRE</t>
  </si>
  <si>
    <t>993357</t>
  </si>
  <si>
    <t>182851</t>
  </si>
  <si>
    <t>104</t>
  </si>
  <si>
    <t>VERTAIZON</t>
  </si>
  <si>
    <t>07020707</t>
  </si>
  <si>
    <t>305259</t>
  </si>
  <si>
    <t>DELHOMME</t>
  </si>
  <si>
    <t>976</t>
  </si>
  <si>
    <t>ECHIROLLES</t>
  </si>
  <si>
    <t>ANTHONY DELHOMME</t>
  </si>
  <si>
    <t>097018</t>
  </si>
  <si>
    <t>03002969</t>
  </si>
  <si>
    <t>193692</t>
  </si>
  <si>
    <t>DELHOMMELLE</t>
  </si>
  <si>
    <t>785</t>
  </si>
  <si>
    <t>FOREST L ABBAYE</t>
  </si>
  <si>
    <t>CAROLINE DELHOMMELLE</t>
  </si>
  <si>
    <t>096225</t>
  </si>
  <si>
    <t>07023651</t>
  </si>
  <si>
    <t>306010</t>
  </si>
  <si>
    <t>DELISLE</t>
  </si>
  <si>
    <t>CAIRON</t>
  </si>
  <si>
    <t>AURELIE DELISLE</t>
  </si>
  <si>
    <t>099722</t>
  </si>
  <si>
    <t>304874</t>
  </si>
  <si>
    <t>157</t>
  </si>
  <si>
    <t>RENESCURE</t>
  </si>
  <si>
    <t>BAPTISTE DELOBEL</t>
  </si>
  <si>
    <t>993358</t>
  </si>
  <si>
    <t>305500</t>
  </si>
  <si>
    <t>BOULOGNE SUR MER</t>
  </si>
  <si>
    <t>MARIE CHARLOTTE DELPIERRE</t>
  </si>
  <si>
    <t>993359</t>
  </si>
  <si>
    <t>07020502</t>
  </si>
  <si>
    <t>DELPORTE</t>
  </si>
  <si>
    <t>07019405</t>
  </si>
  <si>
    <t>DELRANC</t>
  </si>
  <si>
    <t>CHATEAURENARD</t>
  </si>
  <si>
    <t>03102245</t>
  </si>
  <si>
    <t>304157</t>
  </si>
  <si>
    <t>DEMARCQ</t>
  </si>
  <si>
    <t>177</t>
  </si>
  <si>
    <t>CHACRISE</t>
  </si>
  <si>
    <t>FLORIAN DEMARCQ</t>
  </si>
  <si>
    <t>993369</t>
  </si>
  <si>
    <t>07024359</t>
  </si>
  <si>
    <t>306443</t>
  </si>
  <si>
    <t>OLIVIA</t>
  </si>
  <si>
    <t>DEMEY</t>
  </si>
  <si>
    <t>LILLE</t>
  </si>
  <si>
    <t>OLIVIA DEMEY</t>
  </si>
  <si>
    <t>096082</t>
  </si>
  <si>
    <t>03001166</t>
  </si>
  <si>
    <t>DEMINGUET</t>
  </si>
  <si>
    <t>LA HAYE DU PUITS</t>
  </si>
  <si>
    <t>03101856</t>
  </si>
  <si>
    <t>DENEUX</t>
  </si>
  <si>
    <t>CHOISY LE ROI</t>
  </si>
  <si>
    <t>03000447</t>
  </si>
  <si>
    <t>169923</t>
  </si>
  <si>
    <t>DENIEL</t>
  </si>
  <si>
    <t>GOVEN</t>
  </si>
  <si>
    <t>SERGE DENIEL</t>
  </si>
  <si>
    <t>096415</t>
  </si>
  <si>
    <t>07022567</t>
  </si>
  <si>
    <t>305593</t>
  </si>
  <si>
    <t>DENIS</t>
  </si>
  <si>
    <t>SARZEAU</t>
  </si>
  <si>
    <t>CECILE DENIS</t>
  </si>
  <si>
    <t>098046</t>
  </si>
  <si>
    <t>03102340</t>
  </si>
  <si>
    <t>304353</t>
  </si>
  <si>
    <t>503</t>
  </si>
  <si>
    <t>PRADINES</t>
  </si>
  <si>
    <t>CHRISTOPHE DENIS</t>
  </si>
  <si>
    <t>993275</t>
  </si>
  <si>
    <t>07022385</t>
  </si>
  <si>
    <t>305549</t>
  </si>
  <si>
    <t>JEAN PHILIPPE</t>
  </si>
  <si>
    <t>DENIZANE</t>
  </si>
  <si>
    <t>123</t>
  </si>
  <si>
    <t>PLUDUNO</t>
  </si>
  <si>
    <t>JEAN PHILIPPE DENIZANE</t>
  </si>
  <si>
    <t>992392</t>
  </si>
  <si>
    <t>304905</t>
  </si>
  <si>
    <t>LE POUGET</t>
  </si>
  <si>
    <t>LUDOVIC DEPLAGNE</t>
  </si>
  <si>
    <t>993647</t>
  </si>
  <si>
    <t>07024279</t>
  </si>
  <si>
    <t>306361</t>
  </si>
  <si>
    <t>DERACHE</t>
  </si>
  <si>
    <t>ROULLET ST ESTEPHE</t>
  </si>
  <si>
    <t>EMILIE DERACHE</t>
  </si>
  <si>
    <t>993598</t>
  </si>
  <si>
    <t>03101599</t>
  </si>
  <si>
    <t>302879</t>
  </si>
  <si>
    <t>DEROT</t>
  </si>
  <si>
    <t>447 ACC</t>
  </si>
  <si>
    <t>ST AUNES</t>
  </si>
  <si>
    <t>ROMAIN DEROT</t>
  </si>
  <si>
    <t>991383</t>
  </si>
  <si>
    <t>157759</t>
  </si>
  <si>
    <t>CHAIGNAY</t>
  </si>
  <si>
    <t>LUC DESBROSSE</t>
  </si>
  <si>
    <t>900577</t>
  </si>
  <si>
    <t>03102127</t>
  </si>
  <si>
    <t>303958</t>
  </si>
  <si>
    <t>HARMONIE</t>
  </si>
  <si>
    <t>DESCAMPS</t>
  </si>
  <si>
    <t>298</t>
  </si>
  <si>
    <t>HARMONIE DESCAMPS</t>
  </si>
  <si>
    <t>097407</t>
  </si>
  <si>
    <t>03100449</t>
  </si>
  <si>
    <t>300738</t>
  </si>
  <si>
    <t>RENAUD</t>
  </si>
  <si>
    <t>DESCHAMPS</t>
  </si>
  <si>
    <t>714</t>
  </si>
  <si>
    <t>RENAUD DESCHAMPS</t>
  </si>
  <si>
    <t>099615</t>
  </si>
  <si>
    <t>03101214</t>
  </si>
  <si>
    <t>302173</t>
  </si>
  <si>
    <t>DESHUISSARD</t>
  </si>
  <si>
    <t>417</t>
  </si>
  <si>
    <t>KARINE DESHUISSARD</t>
  </si>
  <si>
    <t>097874</t>
  </si>
  <si>
    <t>07022413</t>
  </si>
  <si>
    <t>305567</t>
  </si>
  <si>
    <t>DESTARAC</t>
  </si>
  <si>
    <t>264</t>
  </si>
  <si>
    <t>CORBAS</t>
  </si>
  <si>
    <t>DIMITRI DESTARAC</t>
  </si>
  <si>
    <t>096974</t>
  </si>
  <si>
    <t>170288</t>
  </si>
  <si>
    <t>204</t>
  </si>
  <si>
    <t>RONCHIN</t>
  </si>
  <si>
    <t>PATRICE DESVIGNES</t>
  </si>
  <si>
    <t>096110</t>
  </si>
  <si>
    <t>193430</t>
  </si>
  <si>
    <t>686</t>
  </si>
  <si>
    <t>ALBERTVILLE</t>
  </si>
  <si>
    <t>MARC DEVAL</t>
  </si>
  <si>
    <t>099134</t>
  </si>
  <si>
    <t>302767</t>
  </si>
  <si>
    <t>003</t>
  </si>
  <si>
    <t>SERY</t>
  </si>
  <si>
    <t>AURELIEN DEVIE</t>
  </si>
  <si>
    <t>096057</t>
  </si>
  <si>
    <t>306206</t>
  </si>
  <si>
    <t>168</t>
  </si>
  <si>
    <t>BEAUFORT</t>
  </si>
  <si>
    <t>STEPHANE DEVILLE</t>
  </si>
  <si>
    <t>098440</t>
  </si>
  <si>
    <t>07022219</t>
  </si>
  <si>
    <t>DEVILLIER</t>
  </si>
  <si>
    <t>MONTREUIL</t>
  </si>
  <si>
    <t>07023182</t>
  </si>
  <si>
    <t>305771</t>
  </si>
  <si>
    <t>DHOUET</t>
  </si>
  <si>
    <t>FAREMOUTIERS</t>
  </si>
  <si>
    <t>CYRIL DHOUET</t>
  </si>
  <si>
    <t>098919</t>
  </si>
  <si>
    <t>096950</t>
  </si>
  <si>
    <t>03101734</t>
  </si>
  <si>
    <t>303139</t>
  </si>
  <si>
    <t>DI TOLA</t>
  </si>
  <si>
    <t>377</t>
  </si>
  <si>
    <t>AMBERIEU EN BUGEY</t>
  </si>
  <si>
    <t>MICKAEL DI TOLA</t>
  </si>
  <si>
    <t>991226</t>
  </si>
  <si>
    <t>303576</t>
  </si>
  <si>
    <t>924</t>
  </si>
  <si>
    <t>VAULNAVEYS LE HAUT</t>
  </si>
  <si>
    <t>FRANCINE DI TOMMASO</t>
  </si>
  <si>
    <t>097026</t>
  </si>
  <si>
    <t>03000721</t>
  </si>
  <si>
    <t>180316</t>
  </si>
  <si>
    <t>PAPA DAOUR</t>
  </si>
  <si>
    <t>DIAGNE</t>
  </si>
  <si>
    <t>332</t>
  </si>
  <si>
    <t>ST DIE DES VOSGES</t>
  </si>
  <si>
    <t>304091</t>
  </si>
  <si>
    <t>OPHELIE SCHMERBER</t>
  </si>
  <si>
    <t>071155</t>
  </si>
  <si>
    <t>OC SCHMERBER O</t>
  </si>
  <si>
    <t>PAPA DAOUR DIAGNE</t>
  </si>
  <si>
    <t>098616</t>
  </si>
  <si>
    <t>305142</t>
  </si>
  <si>
    <t>406</t>
  </si>
  <si>
    <t>MER</t>
  </si>
  <si>
    <t>JENNIFER DIAS</t>
  </si>
  <si>
    <t>991744</t>
  </si>
  <si>
    <t>07019411</t>
  </si>
  <si>
    <t>305065</t>
  </si>
  <si>
    <t>DIF</t>
  </si>
  <si>
    <t>BILLOM</t>
  </si>
  <si>
    <t>JEROME DIF</t>
  </si>
  <si>
    <t>098570</t>
  </si>
  <si>
    <t>07024195</t>
  </si>
  <si>
    <t>306327</t>
  </si>
  <si>
    <t>DIGNE</t>
  </si>
  <si>
    <t>BOULAY</t>
  </si>
  <si>
    <t>PAUL DIGNE</t>
  </si>
  <si>
    <t>097558</t>
  </si>
  <si>
    <t>06015601</t>
  </si>
  <si>
    <t>177235</t>
  </si>
  <si>
    <t>DILLY</t>
  </si>
  <si>
    <t>AVERDOINGT</t>
  </si>
  <si>
    <t>07020150</t>
  </si>
  <si>
    <t>305163</t>
  </si>
  <si>
    <t>DIMITRIOU</t>
  </si>
  <si>
    <t>MONTAGNAT</t>
  </si>
  <si>
    <t>PATRICE DIMITRIOU</t>
  </si>
  <si>
    <t>993236</t>
  </si>
  <si>
    <t>03102708</t>
  </si>
  <si>
    <t>304930</t>
  </si>
  <si>
    <t>CHRISTOPHER</t>
  </si>
  <si>
    <t>DINH</t>
  </si>
  <si>
    <t>262</t>
  </si>
  <si>
    <t>ARGENTEUIL</t>
  </si>
  <si>
    <t>CHRISTOPHER DINH</t>
  </si>
  <si>
    <t>991325</t>
  </si>
  <si>
    <t>305702</t>
  </si>
  <si>
    <t>305687</t>
  </si>
  <si>
    <t>271</t>
  </si>
  <si>
    <t>VOUNEUIL SOUS BIARD</t>
  </si>
  <si>
    <t>ALAIN DOMS</t>
  </si>
  <si>
    <t>993632</t>
  </si>
  <si>
    <t>189966</t>
  </si>
  <si>
    <t>255</t>
  </si>
  <si>
    <t>PELISSANNE</t>
  </si>
  <si>
    <t>LIONEL DONNADIEU</t>
  </si>
  <si>
    <t>098968</t>
  </si>
  <si>
    <t>07022227</t>
  </si>
  <si>
    <t>305494</t>
  </si>
  <si>
    <t>BENOIST</t>
  </si>
  <si>
    <t>DONNE</t>
  </si>
  <si>
    <t>457</t>
  </si>
  <si>
    <t>ST JEAN D ASSE</t>
  </si>
  <si>
    <t>BENOIST DONNE</t>
  </si>
  <si>
    <t>993464</t>
  </si>
  <si>
    <t>03102115</t>
  </si>
  <si>
    <t>303933</t>
  </si>
  <si>
    <t>DORANGEVILLE</t>
  </si>
  <si>
    <t>LILLERS</t>
  </si>
  <si>
    <t>BRUNO DORANGEVILLE</t>
  </si>
  <si>
    <t>097897</t>
  </si>
  <si>
    <t>07024048</t>
  </si>
  <si>
    <t>306212</t>
  </si>
  <si>
    <t>DOS SANTOS</t>
  </si>
  <si>
    <t>MATTHIEU DOS SANTOS</t>
  </si>
  <si>
    <t>991297</t>
  </si>
  <si>
    <t>07024396</t>
  </si>
  <si>
    <t>306469</t>
  </si>
  <si>
    <t>DOUCET</t>
  </si>
  <si>
    <t>341</t>
  </si>
  <si>
    <t>ITTEVILLE</t>
  </si>
  <si>
    <t>NICOLAS DOUCET</t>
  </si>
  <si>
    <t>991487</t>
  </si>
  <si>
    <t>03001964</t>
  </si>
  <si>
    <t>192743</t>
  </si>
  <si>
    <t>DOUDARD</t>
  </si>
  <si>
    <t>PLELAN LE GRAND</t>
  </si>
  <si>
    <t>MICHAEL DOUDARD</t>
  </si>
  <si>
    <t>993571</t>
  </si>
  <si>
    <t>03100839</t>
  </si>
  <si>
    <t>DOURLENS</t>
  </si>
  <si>
    <t>PERIGUEUX</t>
  </si>
  <si>
    <t>305209</t>
  </si>
  <si>
    <t>326</t>
  </si>
  <si>
    <t>MAXIME DOVETTA</t>
  </si>
  <si>
    <t>097441</t>
  </si>
  <si>
    <t>03102576</t>
  </si>
  <si>
    <t>304749</t>
  </si>
  <si>
    <t>DROUET</t>
  </si>
  <si>
    <t>486</t>
  </si>
  <si>
    <t>CLERMONT FERRAND</t>
  </si>
  <si>
    <t>OLIVIER DROUET</t>
  </si>
  <si>
    <t>993256</t>
  </si>
  <si>
    <t>07022000</t>
  </si>
  <si>
    <t>305445</t>
  </si>
  <si>
    <t>MAEL</t>
  </si>
  <si>
    <t>290</t>
  </si>
  <si>
    <t>L HUISSERIE</t>
  </si>
  <si>
    <t>304465</t>
  </si>
  <si>
    <t>ALEXANDRE FOURNIER</t>
  </si>
  <si>
    <t>071112</t>
  </si>
  <si>
    <t>OC FOURNIER A</t>
  </si>
  <si>
    <t>MAEL DUBOIS</t>
  </si>
  <si>
    <t>096649</t>
  </si>
  <si>
    <t>03000215</t>
  </si>
  <si>
    <t>148596</t>
  </si>
  <si>
    <t>MIREILLE</t>
  </si>
  <si>
    <t>410 CCT</t>
  </si>
  <si>
    <t>REIMS</t>
  </si>
  <si>
    <t>03001717</t>
  </si>
  <si>
    <t>DUBUC</t>
  </si>
  <si>
    <t>LE HAVRE</t>
  </si>
  <si>
    <t>171028</t>
  </si>
  <si>
    <t>128</t>
  </si>
  <si>
    <t>ST PRIVAT</t>
  </si>
  <si>
    <t>XAVIER DUBURQUE</t>
  </si>
  <si>
    <t>993124</t>
  </si>
  <si>
    <t>305401</t>
  </si>
  <si>
    <t>408</t>
  </si>
  <si>
    <t>CHEVRY COSSIGNY</t>
  </si>
  <si>
    <t>SEVERINE DUCASTEL</t>
  </si>
  <si>
    <t>993438</t>
  </si>
  <si>
    <t>03100200</t>
  </si>
  <si>
    <t>300128</t>
  </si>
  <si>
    <t>NADEGE</t>
  </si>
  <si>
    <t>DUCHE</t>
  </si>
  <si>
    <t>073</t>
  </si>
  <si>
    <t>BEAUPREAU</t>
  </si>
  <si>
    <t>NADEGE DUCHE</t>
  </si>
  <si>
    <t>099373</t>
  </si>
  <si>
    <t>303930</t>
  </si>
  <si>
    <t>644</t>
  </si>
  <si>
    <t>STE MARIE KERQUE</t>
  </si>
  <si>
    <t>096171</t>
  </si>
  <si>
    <t>07024374</t>
  </si>
  <si>
    <t>306453</t>
  </si>
  <si>
    <t>DUCROS</t>
  </si>
  <si>
    <t>294</t>
  </si>
  <si>
    <t>MONESTIES</t>
  </si>
  <si>
    <t>07024161</t>
  </si>
  <si>
    <t>306289</t>
  </si>
  <si>
    <t>DUEZ</t>
  </si>
  <si>
    <t>BRETTEVILLE SUR ODON</t>
  </si>
  <si>
    <t>CYRIL DUEZ</t>
  </si>
  <si>
    <t>993509</t>
  </si>
  <si>
    <t>301087</t>
  </si>
  <si>
    <t>230</t>
  </si>
  <si>
    <t>BAUVIN</t>
  </si>
  <si>
    <t>FREDERIC DUFOUR</t>
  </si>
  <si>
    <t>992505</t>
  </si>
  <si>
    <t>304674</t>
  </si>
  <si>
    <t>146</t>
  </si>
  <si>
    <t>LANDIRAS</t>
  </si>
  <si>
    <t>MARINA DUGOUA</t>
  </si>
  <si>
    <t>099946</t>
  </si>
  <si>
    <t>305773</t>
  </si>
  <si>
    <t>423</t>
  </si>
  <si>
    <t>BOESCHEPE</t>
  </si>
  <si>
    <t>CAROLE DUHOO</t>
  </si>
  <si>
    <t>096078</t>
  </si>
  <si>
    <t>03000590</t>
  </si>
  <si>
    <t>175714</t>
  </si>
  <si>
    <t>DUMAIS</t>
  </si>
  <si>
    <t>055</t>
  </si>
  <si>
    <t>ST NICOLAS DE LA TAILLE</t>
  </si>
  <si>
    <t>FREDERIC DUMAIS</t>
  </si>
  <si>
    <t>096348</t>
  </si>
  <si>
    <t>304838</t>
  </si>
  <si>
    <t>395</t>
  </si>
  <si>
    <t>ST PAL DE MONS</t>
  </si>
  <si>
    <t>CLEMENT DUMAS</t>
  </si>
  <si>
    <t>991584</t>
  </si>
  <si>
    <t>07024047</t>
  </si>
  <si>
    <t>306210</t>
  </si>
  <si>
    <t>JORIS</t>
  </si>
  <si>
    <t>511</t>
  </si>
  <si>
    <t>JORIS DUMONT</t>
  </si>
  <si>
    <t>099820</t>
  </si>
  <si>
    <t>305430</t>
  </si>
  <si>
    <t>667</t>
  </si>
  <si>
    <t>MONTLOUIS SUR LOIRE</t>
  </si>
  <si>
    <t>EMMANUEL DUMONT</t>
  </si>
  <si>
    <t>098558</t>
  </si>
  <si>
    <t>168904</t>
  </si>
  <si>
    <t>FELON</t>
  </si>
  <si>
    <t>ANTHONY DUMONTEIL</t>
  </si>
  <si>
    <t>097556</t>
  </si>
  <si>
    <t>03102599</t>
  </si>
  <si>
    <t>304772</t>
  </si>
  <si>
    <t>DUMONTIER</t>
  </si>
  <si>
    <t>925</t>
  </si>
  <si>
    <t>MEYLAN</t>
  </si>
  <si>
    <t>NICOLAS DUMONTIER</t>
  </si>
  <si>
    <t>097027</t>
  </si>
  <si>
    <t>07021707</t>
  </si>
  <si>
    <t>305387</t>
  </si>
  <si>
    <t>DUPARD</t>
  </si>
  <si>
    <t>051</t>
  </si>
  <si>
    <t>NIMES</t>
  </si>
  <si>
    <t>VICTOR DUPARD</t>
  </si>
  <si>
    <t>099024</t>
  </si>
  <si>
    <t>03001528</t>
  </si>
  <si>
    <t>192088</t>
  </si>
  <si>
    <t>ST DIONISY</t>
  </si>
  <si>
    <t>LUC DUPARD</t>
  </si>
  <si>
    <t>991803</t>
  </si>
  <si>
    <t>305475</t>
  </si>
  <si>
    <t>124</t>
  </si>
  <si>
    <t>SEBASTIEN DUPUY</t>
  </si>
  <si>
    <t>992393</t>
  </si>
  <si>
    <t>07024009</t>
  </si>
  <si>
    <t>306161</t>
  </si>
  <si>
    <t>KEVIN DURAND</t>
  </si>
  <si>
    <t>096412</t>
  </si>
  <si>
    <t>07023695</t>
  </si>
  <si>
    <t>306023</t>
  </si>
  <si>
    <t>331</t>
  </si>
  <si>
    <t>ST ROMAIN LE PUY</t>
  </si>
  <si>
    <t>CELINE DURAND</t>
  </si>
  <si>
    <t>098599</t>
  </si>
  <si>
    <t>304468</t>
  </si>
  <si>
    <t>BELBEUF</t>
  </si>
  <si>
    <t>VALERIE DURAND</t>
  </si>
  <si>
    <t>096340</t>
  </si>
  <si>
    <t>03000408</t>
  </si>
  <si>
    <t>168175</t>
  </si>
  <si>
    <t>392</t>
  </si>
  <si>
    <t>GENOUILLEUX</t>
  </si>
  <si>
    <t>RENAUD DURAND</t>
  </si>
  <si>
    <t>991360</t>
  </si>
  <si>
    <t>03003000</t>
  </si>
  <si>
    <t>193726</t>
  </si>
  <si>
    <t>JUSTINE</t>
  </si>
  <si>
    <t>211</t>
  </si>
  <si>
    <t>JUSTINE DUSSART</t>
  </si>
  <si>
    <t>993572</t>
  </si>
  <si>
    <t>07020656</t>
  </si>
  <si>
    <t>305242</t>
  </si>
  <si>
    <t>EL BENNA</t>
  </si>
  <si>
    <t>272</t>
  </si>
  <si>
    <t>VILLEPARISIS</t>
  </si>
  <si>
    <t>MOHAMED EL BENNA</t>
  </si>
  <si>
    <t>097715</t>
  </si>
  <si>
    <t>03101560</t>
  </si>
  <si>
    <t>FARIDA</t>
  </si>
  <si>
    <t>EL BENNOURI</t>
  </si>
  <si>
    <t>SERANVILLERS FORENVILLE</t>
  </si>
  <si>
    <t>193688</t>
  </si>
  <si>
    <t>172</t>
  </si>
  <si>
    <t>MONTAUROUX</t>
  </si>
  <si>
    <t>VANESSA ELBAZ</t>
  </si>
  <si>
    <t>993683</t>
  </si>
  <si>
    <t>07021646</t>
  </si>
  <si>
    <t>305376</t>
  </si>
  <si>
    <t>QUENTIN</t>
  </si>
  <si>
    <t>ENCENAS</t>
  </si>
  <si>
    <t>057</t>
  </si>
  <si>
    <t>MOUSSAC</t>
  </si>
  <si>
    <t>QUENTIN ENCENAS</t>
  </si>
  <si>
    <t>099321</t>
  </si>
  <si>
    <t>FYE</t>
  </si>
  <si>
    <t>305747</t>
  </si>
  <si>
    <t>STE LUCE SUR LOIRE</t>
  </si>
  <si>
    <t>07023368</t>
  </si>
  <si>
    <t>305866</t>
  </si>
  <si>
    <t>ETIFIER</t>
  </si>
  <si>
    <t>381</t>
  </si>
  <si>
    <t>EPINAY SUR SEINE</t>
  </si>
  <si>
    <t>SEBASTIEN ETIFIER</t>
  </si>
  <si>
    <t>992813</t>
  </si>
  <si>
    <t>07023103</t>
  </si>
  <si>
    <t>305746</t>
  </si>
  <si>
    <t>FATIHA</t>
  </si>
  <si>
    <t>ETTAGHOUTI</t>
  </si>
  <si>
    <t>266</t>
  </si>
  <si>
    <t>ST DIZIER</t>
  </si>
  <si>
    <t>300266</t>
  </si>
  <si>
    <t>JULIEN RAVEL</t>
  </si>
  <si>
    <t>071140</t>
  </si>
  <si>
    <t>OC RAVEL J</t>
  </si>
  <si>
    <t>FATIHA ETTAGHOUTI</t>
  </si>
  <si>
    <t>993417</t>
  </si>
  <si>
    <t>305411</t>
  </si>
  <si>
    <t>818</t>
  </si>
  <si>
    <t>CELLES SUR BELLE</t>
  </si>
  <si>
    <t>NOEMIE EUDELINE TRIBOT</t>
  </si>
  <si>
    <t>098607</t>
  </si>
  <si>
    <t>303928</t>
  </si>
  <si>
    <t>RETHEL</t>
  </si>
  <si>
    <t>JORDAN EVANGELISTI</t>
  </si>
  <si>
    <t>993413</t>
  </si>
  <si>
    <t>07022188</t>
  </si>
  <si>
    <t>305489</t>
  </si>
  <si>
    <t>FACQUIER</t>
  </si>
  <si>
    <t>788</t>
  </si>
  <si>
    <t>CANDAS</t>
  </si>
  <si>
    <t>ELODIE FACQUIER</t>
  </si>
  <si>
    <t>099180</t>
  </si>
  <si>
    <t>03102379</t>
  </si>
  <si>
    <t>304411</t>
  </si>
  <si>
    <t>ALINE</t>
  </si>
  <si>
    <t>FAIVRE</t>
  </si>
  <si>
    <t>CLARET</t>
  </si>
  <si>
    <t>ALINE FAIVRE</t>
  </si>
  <si>
    <t>097386</t>
  </si>
  <si>
    <t>03000987</t>
  </si>
  <si>
    <t>186534</t>
  </si>
  <si>
    <t>MARIE CLAIRE</t>
  </si>
  <si>
    <t>FANCHON</t>
  </si>
  <si>
    <t>31/12/2001</t>
  </si>
  <si>
    <t>655</t>
  </si>
  <si>
    <t>PORTE DES BONNEVAUX</t>
  </si>
  <si>
    <t>MARIE CLAIRE FANCHON</t>
  </si>
  <si>
    <t>099007</t>
  </si>
  <si>
    <t>03000320</t>
  </si>
  <si>
    <t>159732</t>
  </si>
  <si>
    <t>BORIS</t>
  </si>
  <si>
    <t>FARYNIARZ</t>
  </si>
  <si>
    <t>ST PRIEST EN JAREZ</t>
  </si>
  <si>
    <t>BORIS FARYNIARZ</t>
  </si>
  <si>
    <t>097930</t>
  </si>
  <si>
    <t>03000636</t>
  </si>
  <si>
    <t>FASQUEL</t>
  </si>
  <si>
    <t>WARGNIES LE GRAND</t>
  </si>
  <si>
    <t>305306</t>
  </si>
  <si>
    <t>508</t>
  </si>
  <si>
    <t>LE VAUMAIN</t>
  </si>
  <si>
    <t>SEBASTIEN FAUCHER</t>
  </si>
  <si>
    <t>992749</t>
  </si>
  <si>
    <t>305602</t>
  </si>
  <si>
    <t>205</t>
  </si>
  <si>
    <t>WAMIN</t>
  </si>
  <si>
    <t>SEVERINE FAUQUET</t>
  </si>
  <si>
    <t>993381</t>
  </si>
  <si>
    <t>07024355</t>
  </si>
  <si>
    <t>306439</t>
  </si>
  <si>
    <t>LEONIE</t>
  </si>
  <si>
    <t>FAVA</t>
  </si>
  <si>
    <t>039</t>
  </si>
  <si>
    <t>LE THOR</t>
  </si>
  <si>
    <t>LEONIE FAVA</t>
  </si>
  <si>
    <t>098489</t>
  </si>
  <si>
    <t>303818</t>
  </si>
  <si>
    <t>07022371</t>
  </si>
  <si>
    <t>305545</t>
  </si>
  <si>
    <t>YOHAN</t>
  </si>
  <si>
    <t>FAYE</t>
  </si>
  <si>
    <t>SAULZET LE FROID</t>
  </si>
  <si>
    <t>YOHAN FAYE</t>
  </si>
  <si>
    <t>993251</t>
  </si>
  <si>
    <t>03000715</t>
  </si>
  <si>
    <t>180113</t>
  </si>
  <si>
    <t>107</t>
  </si>
  <si>
    <t>ST SAUVEUR EN PUISAYE</t>
  </si>
  <si>
    <t>NICOLAS FELON</t>
  </si>
  <si>
    <t>096829</t>
  </si>
  <si>
    <t>07023584</t>
  </si>
  <si>
    <t>305978</t>
  </si>
  <si>
    <t>FERNAND</t>
  </si>
  <si>
    <t>MAING</t>
  </si>
  <si>
    <t>YOHAN FERNAND</t>
  </si>
  <si>
    <t>098137</t>
  </si>
  <si>
    <t>07022142</t>
  </si>
  <si>
    <t>305513</t>
  </si>
  <si>
    <t>HAMEL</t>
  </si>
  <si>
    <t>FERNANDEZ</t>
  </si>
  <si>
    <t>LOMPRET</t>
  </si>
  <si>
    <t>HAMEL FERNANDEZ</t>
  </si>
  <si>
    <t>992706</t>
  </si>
  <si>
    <t>07021614</t>
  </si>
  <si>
    <t>305385</t>
  </si>
  <si>
    <t>SOFIA</t>
  </si>
  <si>
    <t>571</t>
  </si>
  <si>
    <t>CANNES</t>
  </si>
  <si>
    <t>SOFIA FERNANDEZ</t>
  </si>
  <si>
    <t>097468</t>
  </si>
  <si>
    <t>07022733</t>
  </si>
  <si>
    <t>305624</t>
  </si>
  <si>
    <t>FERRARI</t>
  </si>
  <si>
    <t>CHRISTIAN FERRARI</t>
  </si>
  <si>
    <t>099819</t>
  </si>
  <si>
    <t>03001857</t>
  </si>
  <si>
    <t>FERRERO</t>
  </si>
  <si>
    <t>MONTADY</t>
  </si>
  <si>
    <t>06015414</t>
  </si>
  <si>
    <t>173379</t>
  </si>
  <si>
    <t>DELPHINE</t>
  </si>
  <si>
    <t>FERREUX</t>
  </si>
  <si>
    <t>ARTONNE</t>
  </si>
  <si>
    <t>190851</t>
  </si>
  <si>
    <t>MARC FERRIGNO</t>
  </si>
  <si>
    <t>992851</t>
  </si>
  <si>
    <t>03102023</t>
  </si>
  <si>
    <t>FEVRIER</t>
  </si>
  <si>
    <t>MONCHY LAGACHE</t>
  </si>
  <si>
    <t>300601</t>
  </si>
  <si>
    <t>LA GRANDE MOTTE</t>
  </si>
  <si>
    <t>ERIC FICHEUX</t>
  </si>
  <si>
    <t>900335</t>
  </si>
  <si>
    <t>305323</t>
  </si>
  <si>
    <t>ST AUGUSTIN DES BOIS</t>
  </si>
  <si>
    <t>FLORENT FILLON</t>
  </si>
  <si>
    <t>993588</t>
  </si>
  <si>
    <t>300833</t>
  </si>
  <si>
    <t>038</t>
  </si>
  <si>
    <t>AUFFARGIS</t>
  </si>
  <si>
    <t>03000362</t>
  </si>
  <si>
    <t>164360</t>
  </si>
  <si>
    <t>FLAHOU</t>
  </si>
  <si>
    <t>VIEUX BERQUIN</t>
  </si>
  <si>
    <t>305660</t>
  </si>
  <si>
    <t>312</t>
  </si>
  <si>
    <t>CARLOS FLORES</t>
  </si>
  <si>
    <t>099204</t>
  </si>
  <si>
    <t>164365</t>
  </si>
  <si>
    <t>SAVENAY</t>
  </si>
  <si>
    <t>993014</t>
  </si>
  <si>
    <t>192071</t>
  </si>
  <si>
    <t>561</t>
  </si>
  <si>
    <t>SANDRINE FOI</t>
  </si>
  <si>
    <t>991966</t>
  </si>
  <si>
    <t>302063</t>
  </si>
  <si>
    <t>145</t>
  </si>
  <si>
    <t>PERRIERS SUR ANDELLE</t>
  </si>
  <si>
    <t>LAETITIA FOLLOPE</t>
  </si>
  <si>
    <t>096289</t>
  </si>
  <si>
    <t>300499</t>
  </si>
  <si>
    <t>719</t>
  </si>
  <si>
    <t>PISSELEU</t>
  </si>
  <si>
    <t>192803</t>
  </si>
  <si>
    <t>CENDRINE MAGRE</t>
  </si>
  <si>
    <t>071043</t>
  </si>
  <si>
    <t>OC MAGRE C</t>
  </si>
  <si>
    <t>MICKAEL FONGUEUSE</t>
  </si>
  <si>
    <t>992757</t>
  </si>
  <si>
    <t>07022772</t>
  </si>
  <si>
    <t>305640</t>
  </si>
  <si>
    <t>FONTENAUD</t>
  </si>
  <si>
    <t>638</t>
  </si>
  <si>
    <t>TOURS</t>
  </si>
  <si>
    <t>305410</t>
  </si>
  <si>
    <t>MANON GIGER</t>
  </si>
  <si>
    <t>071564</t>
  </si>
  <si>
    <t>OC GIGER M</t>
  </si>
  <si>
    <t>SEBASTIEN FONTENAUD</t>
  </si>
  <si>
    <t>099557</t>
  </si>
  <si>
    <t>03102179</t>
  </si>
  <si>
    <t>FOREST</t>
  </si>
  <si>
    <t>VILLERS LES NANCY</t>
  </si>
  <si>
    <t>03101819</t>
  </si>
  <si>
    <t>303306</t>
  </si>
  <si>
    <t>293</t>
  </si>
  <si>
    <t>CHAMPDIEU</t>
  </si>
  <si>
    <t>REMY FOREST</t>
  </si>
  <si>
    <t>097129</t>
  </si>
  <si>
    <t>03002055</t>
  </si>
  <si>
    <t>192829</t>
  </si>
  <si>
    <t>FORESTIER</t>
  </si>
  <si>
    <t>STE MARIE LA BLANCHE</t>
  </si>
  <si>
    <t>ARNAUD FORESTIER</t>
  </si>
  <si>
    <t>993249</t>
  </si>
  <si>
    <t>304835</t>
  </si>
  <si>
    <t>154</t>
  </si>
  <si>
    <t>ST LYPHARD</t>
  </si>
  <si>
    <t>ANTHONY FORI</t>
  </si>
  <si>
    <t>993013</t>
  </si>
  <si>
    <t>305563</t>
  </si>
  <si>
    <t>SENONCOURT</t>
  </si>
  <si>
    <t>CHRISTOPHE FORMET</t>
  </si>
  <si>
    <t>992737</t>
  </si>
  <si>
    <t>03000859</t>
  </si>
  <si>
    <t>184143</t>
  </si>
  <si>
    <t>FORTE</t>
  </si>
  <si>
    <t>225</t>
  </si>
  <si>
    <t>HALLUIN</t>
  </si>
  <si>
    <t>GABRIEL FORTE</t>
  </si>
  <si>
    <t>099796</t>
  </si>
  <si>
    <t>03001877</t>
  </si>
  <si>
    <t>FOSSEY</t>
  </si>
  <si>
    <t>MARCOUSSIS</t>
  </si>
  <si>
    <t>07023797</t>
  </si>
  <si>
    <t>306071</t>
  </si>
  <si>
    <t>FLORANE</t>
  </si>
  <si>
    <t>FOUCHER</t>
  </si>
  <si>
    <t>533</t>
  </si>
  <si>
    <t>MAREIL SUR MAULDRE</t>
  </si>
  <si>
    <t>FLORANE FOUCHER</t>
  </si>
  <si>
    <t>993537</t>
  </si>
  <si>
    <t>03000836</t>
  </si>
  <si>
    <t>183604</t>
  </si>
  <si>
    <t>265</t>
  </si>
  <si>
    <t>ROCHE LA MOLIERE</t>
  </si>
  <si>
    <t>PHILIPPE FOUILLOUSE</t>
  </si>
  <si>
    <t>097044</t>
  </si>
  <si>
    <t>MARCILLY LE CHATEL</t>
  </si>
  <si>
    <t>00010546</t>
  </si>
  <si>
    <t>303377</t>
  </si>
  <si>
    <t>DOROTHEE</t>
  </si>
  <si>
    <t>FOUREL</t>
  </si>
  <si>
    <t>CHAPAREILLAN</t>
  </si>
  <si>
    <t>03000941</t>
  </si>
  <si>
    <t>FOURGERON</t>
  </si>
  <si>
    <t>ST REMY DE PROVENCE</t>
  </si>
  <si>
    <t>03102410</t>
  </si>
  <si>
    <t>FOURNIER</t>
  </si>
  <si>
    <t>03002144</t>
  </si>
  <si>
    <t>192912</t>
  </si>
  <si>
    <t>NOANN</t>
  </si>
  <si>
    <t>LES SABLES D OLONNE</t>
  </si>
  <si>
    <t>NOANN FOURNIER</t>
  </si>
  <si>
    <t>098006</t>
  </si>
  <si>
    <t>CORSEPT</t>
  </si>
  <si>
    <t>03001263</t>
  </si>
  <si>
    <t>FABIO</t>
  </si>
  <si>
    <t>FRACASSETTI</t>
  </si>
  <si>
    <t>301605</t>
  </si>
  <si>
    <t>280</t>
  </si>
  <si>
    <t>BOISSY LE CHATEL</t>
  </si>
  <si>
    <t>MARINE FRANCOIS</t>
  </si>
  <si>
    <t>097747</t>
  </si>
  <si>
    <t>07023991</t>
  </si>
  <si>
    <t>306142</t>
  </si>
  <si>
    <t>FRANCOIS LUBIN</t>
  </si>
  <si>
    <t>KEVIN FRANCOIS LUBIN</t>
  </si>
  <si>
    <t>099013</t>
  </si>
  <si>
    <t>07023457</t>
  </si>
  <si>
    <t>305926</t>
  </si>
  <si>
    <t>FRANKLIN</t>
  </si>
  <si>
    <t>415</t>
  </si>
  <si>
    <t>LEGUEVIN</t>
  </si>
  <si>
    <t>LAURA FRANKLIN</t>
  </si>
  <si>
    <t>992020</t>
  </si>
  <si>
    <t>07023288</t>
  </si>
  <si>
    <t>305830</t>
  </si>
  <si>
    <t>FREHEL</t>
  </si>
  <si>
    <t>SARAH FREHEL</t>
  </si>
  <si>
    <t>097948</t>
  </si>
  <si>
    <t>303171</t>
  </si>
  <si>
    <t>251</t>
  </si>
  <si>
    <t>VOUZIERS</t>
  </si>
  <si>
    <t>WILLY FREROTTE</t>
  </si>
  <si>
    <t>993402</t>
  </si>
  <si>
    <t>03000542</t>
  </si>
  <si>
    <t>173840</t>
  </si>
  <si>
    <t>FRESNEL-AZZOUG</t>
  </si>
  <si>
    <t>256 IFM</t>
  </si>
  <si>
    <t>256</t>
  </si>
  <si>
    <t>TASSIN LA DEMI LUNE</t>
  </si>
  <si>
    <t>BENNWIHR MITTELWIHR</t>
  </si>
  <si>
    <t>303452</t>
  </si>
  <si>
    <t>VION</t>
  </si>
  <si>
    <t>STEPHANIE GABARD</t>
  </si>
  <si>
    <t>993138</t>
  </si>
  <si>
    <t>03002582</t>
  </si>
  <si>
    <t>193326</t>
  </si>
  <si>
    <t>GADAT</t>
  </si>
  <si>
    <t>TOULOUGES</t>
  </si>
  <si>
    <t>XAVIER GADAT</t>
  </si>
  <si>
    <t>993642</t>
  </si>
  <si>
    <t>304532</t>
  </si>
  <si>
    <t>CAGNES SUR MER</t>
  </si>
  <si>
    <t>LAURENT GAGNIER</t>
  </si>
  <si>
    <t>993686</t>
  </si>
  <si>
    <t>305426</t>
  </si>
  <si>
    <t>544</t>
  </si>
  <si>
    <t>EPINAL</t>
  </si>
  <si>
    <t>ANGELIQUE GAILLARD</t>
  </si>
  <si>
    <t>993327</t>
  </si>
  <si>
    <t>192931</t>
  </si>
  <si>
    <t>201</t>
  </si>
  <si>
    <t>PLERGUER</t>
  </si>
  <si>
    <t>NICOLAS GAILLARD</t>
  </si>
  <si>
    <t>993562</t>
  </si>
  <si>
    <t>305276</t>
  </si>
  <si>
    <t>171</t>
  </si>
  <si>
    <t>CHRISTOPHE GALIPO</t>
  </si>
  <si>
    <t>993682</t>
  </si>
  <si>
    <t>07022738</t>
  </si>
  <si>
    <t>305629</t>
  </si>
  <si>
    <t>ROBIN</t>
  </si>
  <si>
    <t>GALL</t>
  </si>
  <si>
    <t>283</t>
  </si>
  <si>
    <t>BLYES</t>
  </si>
  <si>
    <t>ROBIN GALL</t>
  </si>
  <si>
    <t>097097</t>
  </si>
  <si>
    <t>03001062</t>
  </si>
  <si>
    <t>187809</t>
  </si>
  <si>
    <t>GALLIEN</t>
  </si>
  <si>
    <t>SABINE GALLIEN</t>
  </si>
  <si>
    <t>096862</t>
  </si>
  <si>
    <t>301992</t>
  </si>
  <si>
    <t>065</t>
  </si>
  <si>
    <t>DOMONT</t>
  </si>
  <si>
    <t>ALEXANDRE GALLUS</t>
  </si>
  <si>
    <t>097751</t>
  </si>
  <si>
    <t>07023411</t>
  </si>
  <si>
    <t>305913</t>
  </si>
  <si>
    <t>GALVEZ</t>
  </si>
  <si>
    <t>183</t>
  </si>
  <si>
    <t>CHATUZANGE LE GOUBET</t>
  </si>
  <si>
    <t>CEDRIC GALVEZ</t>
  </si>
  <si>
    <t>993694</t>
  </si>
  <si>
    <t>03102317</t>
  </si>
  <si>
    <t>304312</t>
  </si>
  <si>
    <t>JEAN BAPTISTE</t>
  </si>
  <si>
    <t>GANDOSSI</t>
  </si>
  <si>
    <t>162</t>
  </si>
  <si>
    <t>LA FERTE ALAIS</t>
  </si>
  <si>
    <t>JEAN BAPTISTE GANDOSSI</t>
  </si>
  <si>
    <t>097676</t>
  </si>
  <si>
    <t>07023839</t>
  </si>
  <si>
    <t>306098</t>
  </si>
  <si>
    <t>GARCIA</t>
  </si>
  <si>
    <t>CARPENTRAS</t>
  </si>
  <si>
    <t>LAURA GARCIA</t>
  </si>
  <si>
    <t>991494</t>
  </si>
  <si>
    <t>03001256</t>
  </si>
  <si>
    <t>190217</t>
  </si>
  <si>
    <t>FERNANDO</t>
  </si>
  <si>
    <t>064</t>
  </si>
  <si>
    <t>BEAUMES DE VENISE</t>
  </si>
  <si>
    <t>FERNANDO GARCIA</t>
  </si>
  <si>
    <t>099927</t>
  </si>
  <si>
    <t>305066</t>
  </si>
  <si>
    <t>490</t>
  </si>
  <si>
    <t>BESSE SUR ISSOLE</t>
  </si>
  <si>
    <t>FABRICE GARCIN</t>
  </si>
  <si>
    <t>990197</t>
  </si>
  <si>
    <t>07024024</t>
  </si>
  <si>
    <t>306180</t>
  </si>
  <si>
    <t>GARDE</t>
  </si>
  <si>
    <t>LONDINIERES</t>
  </si>
  <si>
    <t>MARINE GARDE</t>
  </si>
  <si>
    <t>992903</t>
  </si>
  <si>
    <t>07022751</t>
  </si>
  <si>
    <t>305631</t>
  </si>
  <si>
    <t>GARETIER</t>
  </si>
  <si>
    <t>SAINTES</t>
  </si>
  <si>
    <t>BENJAMIN GARETIER</t>
  </si>
  <si>
    <t>993591</t>
  </si>
  <si>
    <t>07023369</t>
  </si>
  <si>
    <t>305868</t>
  </si>
  <si>
    <t>GARNIER</t>
  </si>
  <si>
    <t>284</t>
  </si>
  <si>
    <t>CLAMART</t>
  </si>
  <si>
    <t>MARIE GARNIER</t>
  </si>
  <si>
    <t>992890</t>
  </si>
  <si>
    <t>03100694</t>
  </si>
  <si>
    <t>301199</t>
  </si>
  <si>
    <t>ST PRIEST</t>
  </si>
  <si>
    <t>NICOLAS GARNIER</t>
  </si>
  <si>
    <t>993311</t>
  </si>
  <si>
    <t>305634</t>
  </si>
  <si>
    <t>PORNICHET</t>
  </si>
  <si>
    <t>EMMANUEL GARRAUX</t>
  </si>
  <si>
    <t>991988</t>
  </si>
  <si>
    <t>03101614</t>
  </si>
  <si>
    <t>302912</t>
  </si>
  <si>
    <t>GARREAU</t>
  </si>
  <si>
    <t>029</t>
  </si>
  <si>
    <t>CHENEHUTTE TREVES CUNAULT</t>
  </si>
  <si>
    <t>AURELIEN GARREAU</t>
  </si>
  <si>
    <t>096514</t>
  </si>
  <si>
    <t>03100045</t>
  </si>
  <si>
    <t>300056</t>
  </si>
  <si>
    <t>GASSE</t>
  </si>
  <si>
    <t>722</t>
  </si>
  <si>
    <t>CRUSEILLES</t>
  </si>
  <si>
    <t>CHRISTIANE GASSE</t>
  </si>
  <si>
    <t>099003</t>
  </si>
  <si>
    <t>03000705</t>
  </si>
  <si>
    <t>BOUXIERES AUX CHENES</t>
  </si>
  <si>
    <t>171377</t>
  </si>
  <si>
    <t>7+</t>
  </si>
  <si>
    <t>MILLY LA FORET</t>
  </si>
  <si>
    <t>03102495</t>
  </si>
  <si>
    <t>GAUCHE</t>
  </si>
  <si>
    <t>FRANCHEVILLE</t>
  </si>
  <si>
    <t>03100972</t>
  </si>
  <si>
    <t>301749</t>
  </si>
  <si>
    <t>GAUGAIN</t>
  </si>
  <si>
    <t>443</t>
  </si>
  <si>
    <t>ST LAURENT DE CONDEL</t>
  </si>
  <si>
    <t>ALEXANDRE GAUGAIN</t>
  </si>
  <si>
    <t>096299</t>
  </si>
  <si>
    <t>515</t>
  </si>
  <si>
    <t>098142</t>
  </si>
  <si>
    <t>300362</t>
  </si>
  <si>
    <t>214</t>
  </si>
  <si>
    <t>BOURG ST MAURICE</t>
  </si>
  <si>
    <t>SOLANGE GAUTHIER</t>
  </si>
  <si>
    <t>993717</t>
  </si>
  <si>
    <t>07024349</t>
  </si>
  <si>
    <t>306430</t>
  </si>
  <si>
    <t>GAUTIER</t>
  </si>
  <si>
    <t>159</t>
  </si>
  <si>
    <t>ILLIFAUT</t>
  </si>
  <si>
    <t>CELINE GAUTIER</t>
  </si>
  <si>
    <t>993077</t>
  </si>
  <si>
    <t>07019459</t>
  </si>
  <si>
    <t>305098</t>
  </si>
  <si>
    <t>GELBART</t>
  </si>
  <si>
    <t>428</t>
  </si>
  <si>
    <t>NANDY</t>
  </si>
  <si>
    <t>FREDERIC GELBART</t>
  </si>
  <si>
    <t>993443</t>
  </si>
  <si>
    <t>03102226</t>
  </si>
  <si>
    <t>304132</t>
  </si>
  <si>
    <t>REYNALD</t>
  </si>
  <si>
    <t>GEMAIN</t>
  </si>
  <si>
    <t>292</t>
  </si>
  <si>
    <t>REYNALD GEMAIN</t>
  </si>
  <si>
    <t>096651</t>
  </si>
  <si>
    <t>07019930</t>
  </si>
  <si>
    <t>305151</t>
  </si>
  <si>
    <t>GENARD</t>
  </si>
  <si>
    <t>376</t>
  </si>
  <si>
    <t>ADRIEN GENARD</t>
  </si>
  <si>
    <t>992596</t>
  </si>
  <si>
    <t>07023919</t>
  </si>
  <si>
    <t>306109</t>
  </si>
  <si>
    <t>GENEVRIER</t>
  </si>
  <si>
    <t>FABREGUES</t>
  </si>
  <si>
    <t>QUENTIN GENEVRIER</t>
  </si>
  <si>
    <t>991385</t>
  </si>
  <si>
    <t>07022394</t>
  </si>
  <si>
    <t>305550</t>
  </si>
  <si>
    <t>GENTY</t>
  </si>
  <si>
    <t>299</t>
  </si>
  <si>
    <t>MAUD GENTY</t>
  </si>
  <si>
    <t>097409</t>
  </si>
  <si>
    <t>03101251</t>
  </si>
  <si>
    <t>302251</t>
  </si>
  <si>
    <t>GERARD</t>
  </si>
  <si>
    <t>PLAISIR</t>
  </si>
  <si>
    <t>CHRISTOPHE GERARD</t>
  </si>
  <si>
    <t>992334</t>
  </si>
  <si>
    <t>07023084</t>
  </si>
  <si>
    <t>305737</t>
  </si>
  <si>
    <t>GERMONT</t>
  </si>
  <si>
    <t>CODOGNAN</t>
  </si>
  <si>
    <t>CHRISTELLE GERMONT</t>
  </si>
  <si>
    <t>993649</t>
  </si>
  <si>
    <t>03000913</t>
  </si>
  <si>
    <t>GERONIMI</t>
  </si>
  <si>
    <t>LA BASSEE</t>
  </si>
  <si>
    <t>03001139</t>
  </si>
  <si>
    <t>GESTIN</t>
  </si>
  <si>
    <t>LANNION</t>
  </si>
  <si>
    <t>03101852</t>
  </si>
  <si>
    <t>GIAI GIANETTO</t>
  </si>
  <si>
    <t>IVRY SUR SEINE</t>
  </si>
  <si>
    <t>192792</t>
  </si>
  <si>
    <t>202</t>
  </si>
  <si>
    <t>PLECHATEL</t>
  </si>
  <si>
    <t>NATHALIE GIBOIRE</t>
  </si>
  <si>
    <t>993563</t>
  </si>
  <si>
    <t>07021860</t>
  </si>
  <si>
    <t>GIGER</t>
  </si>
  <si>
    <t>CHANCEAUX SUR CHOISILLE</t>
  </si>
  <si>
    <t>07024297</t>
  </si>
  <si>
    <t>306391</t>
  </si>
  <si>
    <t>GIGNOUX</t>
  </si>
  <si>
    <t>296</t>
  </si>
  <si>
    <t>ROANNE</t>
  </si>
  <si>
    <t>ANTHONY GIGNOUX</t>
  </si>
  <si>
    <t>097139</t>
  </si>
  <si>
    <t>304464</t>
  </si>
  <si>
    <t>721</t>
  </si>
  <si>
    <t>SOISSONS</t>
  </si>
  <si>
    <t>THOMAS GILLES</t>
  </si>
  <si>
    <t>992808</t>
  </si>
  <si>
    <t>300943</t>
  </si>
  <si>
    <t>FONTENILLES</t>
  </si>
  <si>
    <t>ANNE GIOAN</t>
  </si>
  <si>
    <t>993651</t>
  </si>
  <si>
    <t>03001310</t>
  </si>
  <si>
    <t>190947</t>
  </si>
  <si>
    <t>GIRARD</t>
  </si>
  <si>
    <t>125</t>
  </si>
  <si>
    <t>DINAN</t>
  </si>
  <si>
    <t>MICHEL GIRARD</t>
  </si>
  <si>
    <t>992394</t>
  </si>
  <si>
    <t>07023599</t>
  </si>
  <si>
    <t>305986</t>
  </si>
  <si>
    <t>GLATIGNY</t>
  </si>
  <si>
    <t>ROGNES</t>
  </si>
  <si>
    <t>AUDREY GLATIGNY</t>
  </si>
  <si>
    <t>099905</t>
  </si>
  <si>
    <t>305553</t>
  </si>
  <si>
    <t>BARBEREY ST SULPICE</t>
  </si>
  <si>
    <t>JOSEPHINE GODON</t>
  </si>
  <si>
    <t>992624</t>
  </si>
  <si>
    <t>07023142</t>
  </si>
  <si>
    <t>305767</t>
  </si>
  <si>
    <t>GOETZ</t>
  </si>
  <si>
    <t>028</t>
  </si>
  <si>
    <t>DELME</t>
  </si>
  <si>
    <t>ARNAUD GOETZ</t>
  </si>
  <si>
    <t>097582</t>
  </si>
  <si>
    <t>305538</t>
  </si>
  <si>
    <t>245</t>
  </si>
  <si>
    <t>HOENHEIM</t>
  </si>
  <si>
    <t>MURIEL GOJEAN</t>
  </si>
  <si>
    <t>993396</t>
  </si>
  <si>
    <t>03102563</t>
  </si>
  <si>
    <t>304728</t>
  </si>
  <si>
    <t>GOLLION SCHMID</t>
  </si>
  <si>
    <t>410</t>
  </si>
  <si>
    <t>GEMEAUX</t>
  </si>
  <si>
    <t>071454</t>
  </si>
  <si>
    <t>OC DIJON NORD OUEST</t>
  </si>
  <si>
    <t>CHARLES GOLLION SCHMID</t>
  </si>
  <si>
    <t>992478</t>
  </si>
  <si>
    <t>190248</t>
  </si>
  <si>
    <t>016</t>
  </si>
  <si>
    <t>ST JEAN DE MARCEL</t>
  </si>
  <si>
    <t>JEAN CHARLES GOMEZ</t>
  </si>
  <si>
    <t>099705</t>
  </si>
  <si>
    <t>03101961</t>
  </si>
  <si>
    <t>303601</t>
  </si>
  <si>
    <t>FRANCO</t>
  </si>
  <si>
    <t>GONCALVES</t>
  </si>
  <si>
    <t>496</t>
  </si>
  <si>
    <t>ROMILLY SUR SEINE</t>
  </si>
  <si>
    <t>FRANCO GONCALVES</t>
  </si>
  <si>
    <t>993263</t>
  </si>
  <si>
    <t>07023694</t>
  </si>
  <si>
    <t>306019</t>
  </si>
  <si>
    <t>GONDARD</t>
  </si>
  <si>
    <t>180</t>
  </si>
  <si>
    <t>REVENTIN VAUGRIS</t>
  </si>
  <si>
    <t>ISABELLE GONDARD</t>
  </si>
  <si>
    <t>993691</t>
  </si>
  <si>
    <t>07023221</t>
  </si>
  <si>
    <t>305783</t>
  </si>
  <si>
    <t>GORECKI</t>
  </si>
  <si>
    <t>ACHEVILLE</t>
  </si>
  <si>
    <t>VINCENT GORECKI</t>
  </si>
  <si>
    <t>993379</t>
  </si>
  <si>
    <t>07024192</t>
  </si>
  <si>
    <t>306323</t>
  </si>
  <si>
    <t>GORGE-BERNAT</t>
  </si>
  <si>
    <t>080</t>
  </si>
  <si>
    <t>FONTENAY SUR LOING</t>
  </si>
  <si>
    <t>VINCENT GORGE-BERNAT</t>
  </si>
  <si>
    <t>096675</t>
  </si>
  <si>
    <t>06015619</t>
  </si>
  <si>
    <t>182279</t>
  </si>
  <si>
    <t>JEANNINE</t>
  </si>
  <si>
    <t>GOSSE</t>
  </si>
  <si>
    <t>OISY</t>
  </si>
  <si>
    <t>03000688</t>
  </si>
  <si>
    <t>179256</t>
  </si>
  <si>
    <t>GOUBAUD</t>
  </si>
  <si>
    <t>BLOU</t>
  </si>
  <si>
    <t>VINCENT GOUBAUD</t>
  </si>
  <si>
    <t>992062</t>
  </si>
  <si>
    <t>03101817</t>
  </si>
  <si>
    <t>303304</t>
  </si>
  <si>
    <t>GOUDET</t>
  </si>
  <si>
    <t>932</t>
  </si>
  <si>
    <t>LA BUISSE</t>
  </si>
  <si>
    <t>FABIEN GOUDET</t>
  </si>
  <si>
    <t>098517</t>
  </si>
  <si>
    <t>301802</t>
  </si>
  <si>
    <t>049</t>
  </si>
  <si>
    <t>DEVILLE LES ROUEN</t>
  </si>
  <si>
    <t>ANNE LAURE GOULLEY</t>
  </si>
  <si>
    <t>096328</t>
  </si>
  <si>
    <t>07023366</t>
  </si>
  <si>
    <t>305860</t>
  </si>
  <si>
    <t>GOURIER</t>
  </si>
  <si>
    <t>ST SIGISMOND</t>
  </si>
  <si>
    <t>NICOLAS GOURIER</t>
  </si>
  <si>
    <t>993715</t>
  </si>
  <si>
    <t>03102139</t>
  </si>
  <si>
    <t>303970</t>
  </si>
  <si>
    <t>GOURRONC</t>
  </si>
  <si>
    <t>LORIENT</t>
  </si>
  <si>
    <t>SEBASTIEN GOURRONC</t>
  </si>
  <si>
    <t>993544</t>
  </si>
  <si>
    <t>184790</t>
  </si>
  <si>
    <t>ITXASSOU</t>
  </si>
  <si>
    <t>PATRICE GOUSPY</t>
  </si>
  <si>
    <t>071221</t>
  </si>
  <si>
    <t>OC GOUSPY P</t>
  </si>
  <si>
    <t>305673</t>
  </si>
  <si>
    <t>STEPHANIE GOUSSET</t>
  </si>
  <si>
    <t>993730</t>
  </si>
  <si>
    <t>300109</t>
  </si>
  <si>
    <t>919</t>
  </si>
  <si>
    <t>LEONARD GOY</t>
  </si>
  <si>
    <t>099060</t>
  </si>
  <si>
    <t>304446</t>
  </si>
  <si>
    <t>SAVIGNY SUR ORGE</t>
  </si>
  <si>
    <t>EMILIE GOYER</t>
  </si>
  <si>
    <t>990740</t>
  </si>
  <si>
    <t>03101502</t>
  </si>
  <si>
    <t>302712</t>
  </si>
  <si>
    <t>MORGAN</t>
  </si>
  <si>
    <t>GOYET</t>
  </si>
  <si>
    <t>MORGAN GOYET</t>
  </si>
  <si>
    <t>993280</t>
  </si>
  <si>
    <t>03102220</t>
  </si>
  <si>
    <t>304123</t>
  </si>
  <si>
    <t>GRABAREK</t>
  </si>
  <si>
    <t>BOUSBACH</t>
  </si>
  <si>
    <t>SYLVIA GRABAREK</t>
  </si>
  <si>
    <t>099957</t>
  </si>
  <si>
    <t>305994</t>
  </si>
  <si>
    <t>BLAIN</t>
  </si>
  <si>
    <t>305366</t>
  </si>
  <si>
    <t>BOUGUENAIS</t>
  </si>
  <si>
    <t>193324</t>
  </si>
  <si>
    <t>AVIGNON</t>
  </si>
  <si>
    <t>REMI GREGOIRE</t>
  </si>
  <si>
    <t>993125</t>
  </si>
  <si>
    <t>305579</t>
  </si>
  <si>
    <t>509</t>
  </si>
  <si>
    <t>RAYNALD GRESLIN</t>
  </si>
  <si>
    <t>993296</t>
  </si>
  <si>
    <t>301709</t>
  </si>
  <si>
    <t>SALLES D AUDE</t>
  </si>
  <si>
    <t>JOHAN GRIFFE</t>
  </si>
  <si>
    <t>992996</t>
  </si>
  <si>
    <t>03000324</t>
  </si>
  <si>
    <t>160082</t>
  </si>
  <si>
    <t>GRIMALDI</t>
  </si>
  <si>
    <t>364</t>
  </si>
  <si>
    <t>ST MARCEL</t>
  </si>
  <si>
    <t>BERNARD GRIMALDI</t>
  </si>
  <si>
    <t>990978</t>
  </si>
  <si>
    <t>304024</t>
  </si>
  <si>
    <t>GIRONCOURT SUR VRAINE</t>
  </si>
  <si>
    <t>ISABELLE GROCOLAS</t>
  </si>
  <si>
    <t>096876</t>
  </si>
  <si>
    <t>305237</t>
  </si>
  <si>
    <t>234</t>
  </si>
  <si>
    <t>PAULINE GROELL</t>
  </si>
  <si>
    <t>993391</t>
  </si>
  <si>
    <t>305796</t>
  </si>
  <si>
    <t>458</t>
  </si>
  <si>
    <t>DIJON</t>
  </si>
  <si>
    <t>THOMAS GUENON</t>
  </si>
  <si>
    <t>992957</t>
  </si>
  <si>
    <t>03000633</t>
  </si>
  <si>
    <t>JEAN-PHILIPPE</t>
  </si>
  <si>
    <t>GUERIN</t>
  </si>
  <si>
    <t>AIGUEFONDE</t>
  </si>
  <si>
    <t>305356</t>
  </si>
  <si>
    <t>359</t>
  </si>
  <si>
    <t>DOMPIERRE SUR VEYLE</t>
  </si>
  <si>
    <t>ANTHONY GUERY</t>
  </si>
  <si>
    <t>990645</t>
  </si>
  <si>
    <t>302720</t>
  </si>
  <si>
    <t>482</t>
  </si>
  <si>
    <t>BRIGNOLES</t>
  </si>
  <si>
    <t>YVAN GUGLIERI</t>
  </si>
  <si>
    <t>992781</t>
  </si>
  <si>
    <t>300493</t>
  </si>
  <si>
    <t>GAEL GUIBERT</t>
  </si>
  <si>
    <t>993554</t>
  </si>
  <si>
    <t>179</t>
  </si>
  <si>
    <t>098468</t>
  </si>
  <si>
    <t>305577</t>
  </si>
  <si>
    <t>ANTHONY GUIDA</t>
  </si>
  <si>
    <t>993679</t>
  </si>
  <si>
    <t>03001267</t>
  </si>
  <si>
    <t>GUIHARD</t>
  </si>
  <si>
    <t>LE RHEU</t>
  </si>
  <si>
    <t>ALLEVARD</t>
  </si>
  <si>
    <t>187189</t>
  </si>
  <si>
    <t>828</t>
  </si>
  <si>
    <t>ANGOULINS</t>
  </si>
  <si>
    <t>PHILIPPE GUILLARD</t>
  </si>
  <si>
    <t>097982</t>
  </si>
  <si>
    <t>305622</t>
  </si>
  <si>
    <t>541</t>
  </si>
  <si>
    <t>AMELIE GUILLAUME</t>
  </si>
  <si>
    <t>993324</t>
  </si>
  <si>
    <t>302307</t>
  </si>
  <si>
    <t>NATHALIE GUILLEM</t>
  </si>
  <si>
    <t>992109</t>
  </si>
  <si>
    <t>305594</t>
  </si>
  <si>
    <t>229</t>
  </si>
  <si>
    <t>ST VALLIER</t>
  </si>
  <si>
    <t>ISABELLE GUILLON</t>
  </si>
  <si>
    <t>993590</t>
  </si>
  <si>
    <t>03000851</t>
  </si>
  <si>
    <t>183947</t>
  </si>
  <si>
    <t>PIERRE-EMILE</t>
  </si>
  <si>
    <t>GUILLOU</t>
  </si>
  <si>
    <t>048</t>
  </si>
  <si>
    <t>KERLOUAN</t>
  </si>
  <si>
    <t>PIERRE-EMILE GUILLOU</t>
  </si>
  <si>
    <t>097959</t>
  </si>
  <si>
    <t>07024303</t>
  </si>
  <si>
    <t>306400</t>
  </si>
  <si>
    <t>THIBAULT</t>
  </si>
  <si>
    <t>GUIRLIN</t>
  </si>
  <si>
    <t>261</t>
  </si>
  <si>
    <t>FRANCONVILLE LA GARENNE</t>
  </si>
  <si>
    <t>THIBAULT GUIRLIN</t>
  </si>
  <si>
    <t>991323</t>
  </si>
  <si>
    <t>07022759</t>
  </si>
  <si>
    <t>GUITTON</t>
  </si>
  <si>
    <t>LA GARNACHE</t>
  </si>
  <si>
    <t>304445</t>
  </si>
  <si>
    <t>319</t>
  </si>
  <si>
    <t>JUVISY SUR ORGE</t>
  </si>
  <si>
    <t>LIONEL GURREA</t>
  </si>
  <si>
    <t>990148</t>
  </si>
  <si>
    <t>07020859</t>
  </si>
  <si>
    <t>305284</t>
  </si>
  <si>
    <t>GURY</t>
  </si>
  <si>
    <t>164</t>
  </si>
  <si>
    <t>LUDOVIC GURY</t>
  </si>
  <si>
    <t>096295</t>
  </si>
  <si>
    <t>03001145</t>
  </si>
  <si>
    <t>188737</t>
  </si>
  <si>
    <t>GUYARD</t>
  </si>
  <si>
    <t>358</t>
  </si>
  <si>
    <t>ST ANDRE DE CORCY</t>
  </si>
  <si>
    <t>BERTRAND GUYARD</t>
  </si>
  <si>
    <t>990621</t>
  </si>
  <si>
    <t>07024134</t>
  </si>
  <si>
    <t>306251</t>
  </si>
  <si>
    <t>HAACK</t>
  </si>
  <si>
    <t>519</t>
  </si>
  <si>
    <t>VENCE</t>
  </si>
  <si>
    <t>ANAIS HAACK</t>
  </si>
  <si>
    <t>990668</t>
  </si>
  <si>
    <t>303193</t>
  </si>
  <si>
    <t>401</t>
  </si>
  <si>
    <t>ALFORTVILLE</t>
  </si>
  <si>
    <t>SANDIE HAGEGE</t>
  </si>
  <si>
    <t>993431</t>
  </si>
  <si>
    <t>03001287</t>
  </si>
  <si>
    <t>190736</t>
  </si>
  <si>
    <t>HAMMADI</t>
  </si>
  <si>
    <t>928</t>
  </si>
  <si>
    <t>DAVID HAMMADI</t>
  </si>
  <si>
    <t>992533</t>
  </si>
  <si>
    <t>07024324</t>
  </si>
  <si>
    <t>306414</t>
  </si>
  <si>
    <t>HAMON</t>
  </si>
  <si>
    <t>185</t>
  </si>
  <si>
    <t>ST MARTIN D HERES</t>
  </si>
  <si>
    <t>GEOFFREY HAMON</t>
  </si>
  <si>
    <t>993696</t>
  </si>
  <si>
    <t>03100358</t>
  </si>
  <si>
    <t>MARYAN</t>
  </si>
  <si>
    <t>HARY</t>
  </si>
  <si>
    <t>BUROS</t>
  </si>
  <si>
    <t>00010735</t>
  </si>
  <si>
    <t>300985</t>
  </si>
  <si>
    <t>HAUTOT</t>
  </si>
  <si>
    <t>301534</t>
  </si>
  <si>
    <t>BEGAAR</t>
  </si>
  <si>
    <t>FRANCK HAY</t>
  </si>
  <si>
    <t>993611</t>
  </si>
  <si>
    <t>192699</t>
  </si>
  <si>
    <t>504</t>
  </si>
  <si>
    <t>JOUARS PONTCHARTRAIN</t>
  </si>
  <si>
    <t>THIERRY HAZARD</t>
  </si>
  <si>
    <t>992354</t>
  </si>
  <si>
    <t>186766</t>
  </si>
  <si>
    <t>259</t>
  </si>
  <si>
    <t>ENNERY</t>
  </si>
  <si>
    <t>071534</t>
  </si>
  <si>
    <t>OC VAL D OISE EST</t>
  </si>
  <si>
    <t>LEO HECQ</t>
  </si>
  <si>
    <t>990955</t>
  </si>
  <si>
    <t>07022490</t>
  </si>
  <si>
    <t>305583</t>
  </si>
  <si>
    <t>CORANTIN</t>
  </si>
  <si>
    <t>HECQUET</t>
  </si>
  <si>
    <t>619</t>
  </si>
  <si>
    <t>CORANTIN HECQUET</t>
  </si>
  <si>
    <t>099787</t>
  </si>
  <si>
    <t>07023319</t>
  </si>
  <si>
    <t>305840</t>
  </si>
  <si>
    <t>HEIDMANN</t>
  </si>
  <si>
    <t>GERSTHEIM</t>
  </si>
  <si>
    <t>BENJAMIN HEIDMANN</t>
  </si>
  <si>
    <t>993390</t>
  </si>
  <si>
    <t>07023458</t>
  </si>
  <si>
    <t>305929</t>
  </si>
  <si>
    <t>HELGUERA PADILLA</t>
  </si>
  <si>
    <t>199</t>
  </si>
  <si>
    <t>EMIEVILLE</t>
  </si>
  <si>
    <t>EMMANUEL HELGUERA PADILLA</t>
  </si>
  <si>
    <t>096447</t>
  </si>
  <si>
    <t>07024064</t>
  </si>
  <si>
    <t>306214</t>
  </si>
  <si>
    <t>HEMERY</t>
  </si>
  <si>
    <t>VANNES</t>
  </si>
  <si>
    <t>MAEL HEMERY</t>
  </si>
  <si>
    <t>098019</t>
  </si>
  <si>
    <t>03100057</t>
  </si>
  <si>
    <t>193733</t>
  </si>
  <si>
    <t>HENNERON</t>
  </si>
  <si>
    <t>235</t>
  </si>
  <si>
    <t>RACHES</t>
  </si>
  <si>
    <t>CHRISTOPHE HENNERON</t>
  </si>
  <si>
    <t>991741</t>
  </si>
  <si>
    <t>03100948</t>
  </si>
  <si>
    <t>HENNICOTTE</t>
  </si>
  <si>
    <t>304041</t>
  </si>
  <si>
    <t>GREZ SUR LOING</t>
  </si>
  <si>
    <t>CHRISTIANE HENRI</t>
  </si>
  <si>
    <t>993444</t>
  </si>
  <si>
    <t>193568</t>
  </si>
  <si>
    <t>196</t>
  </si>
  <si>
    <t>BOIRY NOTRE DAME</t>
  </si>
  <si>
    <t>DAVID HEQUET</t>
  </si>
  <si>
    <t>993378</t>
  </si>
  <si>
    <t>07020727</t>
  </si>
  <si>
    <t>305254</t>
  </si>
  <si>
    <t>SERVANE</t>
  </si>
  <si>
    <t>HERAULT</t>
  </si>
  <si>
    <t>CREVIN</t>
  </si>
  <si>
    <t>SERVANE HERAULT</t>
  </si>
  <si>
    <t>992133</t>
  </si>
  <si>
    <t>03102651</t>
  </si>
  <si>
    <t>304865</t>
  </si>
  <si>
    <t>HERBET</t>
  </si>
  <si>
    <t>AYGUESVIVES</t>
  </si>
  <si>
    <t>ROMAIN HERBET</t>
  </si>
  <si>
    <t>992880</t>
  </si>
  <si>
    <t>302843</t>
  </si>
  <si>
    <t>LA HAIE FOUASSIERE</t>
  </si>
  <si>
    <t>MAXENCE HEREL</t>
  </si>
  <si>
    <t>993556</t>
  </si>
  <si>
    <t>07024043</t>
  </si>
  <si>
    <t>306208</t>
  </si>
  <si>
    <t>HERGLE</t>
  </si>
  <si>
    <t>VINCENT HERGLE</t>
  </si>
  <si>
    <t>098896</t>
  </si>
  <si>
    <t>00011190</t>
  </si>
  <si>
    <t>300984</t>
  </si>
  <si>
    <t>BRIGITTE</t>
  </si>
  <si>
    <t>HERMENIER</t>
  </si>
  <si>
    <t>07024205</t>
  </si>
  <si>
    <t>306339</t>
  </si>
  <si>
    <t>HERTRICH</t>
  </si>
  <si>
    <t>SOUFFELWEYERSHEIM</t>
  </si>
  <si>
    <t>MATHIEU HERTRICH</t>
  </si>
  <si>
    <t>097613</t>
  </si>
  <si>
    <t>03100589</t>
  </si>
  <si>
    <t>300994</t>
  </si>
  <si>
    <t>059</t>
  </si>
  <si>
    <t>JEROME HERVE</t>
  </si>
  <si>
    <t>098472</t>
  </si>
  <si>
    <t>07000875</t>
  </si>
  <si>
    <t>187627</t>
  </si>
  <si>
    <t>HERVIOU</t>
  </si>
  <si>
    <t>300644</t>
  </si>
  <si>
    <t>066</t>
  </si>
  <si>
    <t>LA BAULE</t>
  </si>
  <si>
    <t>PAUL HIRBEC</t>
  </si>
  <si>
    <t>098944</t>
  </si>
  <si>
    <t>168797</t>
  </si>
  <si>
    <t>DAMVILLE</t>
  </si>
  <si>
    <t>JEAN-FRANCOIS HIREL</t>
  </si>
  <si>
    <t>096298</t>
  </si>
  <si>
    <t>03101459</t>
  </si>
  <si>
    <t>HOCHET</t>
  </si>
  <si>
    <t>03101517</t>
  </si>
  <si>
    <t>HOEGY</t>
  </si>
  <si>
    <t>03101182</t>
  </si>
  <si>
    <t>302146</t>
  </si>
  <si>
    <t>HOFFER</t>
  </si>
  <si>
    <t>31/12/2021</t>
  </si>
  <si>
    <t>178</t>
  </si>
  <si>
    <t>GIBERVILLE</t>
  </si>
  <si>
    <t>OLIVIER HOFFER</t>
  </si>
  <si>
    <t>096301</t>
  </si>
  <si>
    <t>03001027</t>
  </si>
  <si>
    <t>187254</t>
  </si>
  <si>
    <t>HOUBLIN</t>
  </si>
  <si>
    <t>622</t>
  </si>
  <si>
    <t>ST JEOIRE PRIEURE</t>
  </si>
  <si>
    <t>JOCELYNE HOUBLIN</t>
  </si>
  <si>
    <t>097929</t>
  </si>
  <si>
    <t>07024304</t>
  </si>
  <si>
    <t>306402</t>
  </si>
  <si>
    <t>MALORIE</t>
  </si>
  <si>
    <t>HOUCKERT</t>
  </si>
  <si>
    <t>DIEULOUARD</t>
  </si>
  <si>
    <t>MALORIE HOUCKERT</t>
  </si>
  <si>
    <t>990124</t>
  </si>
  <si>
    <t>180255</t>
  </si>
  <si>
    <t>041</t>
  </si>
  <si>
    <t>FONTENAY ST PERE</t>
  </si>
  <si>
    <t>FLORENCE HOUILLON</t>
  </si>
  <si>
    <t>096013</t>
  </si>
  <si>
    <t>300713</t>
  </si>
  <si>
    <t>LE HOULME</t>
  </si>
  <si>
    <t>ZOE HOUSIEAUX</t>
  </si>
  <si>
    <t>992902</t>
  </si>
  <si>
    <t>03002902</t>
  </si>
  <si>
    <t>193629</t>
  </si>
  <si>
    <t>HUBRECHT</t>
  </si>
  <si>
    <t>MARQUETTE LEZ LILLE</t>
  </si>
  <si>
    <t>ARNAUD HUBRECHT</t>
  </si>
  <si>
    <t>099795</t>
  </si>
  <si>
    <t>03000373</t>
  </si>
  <si>
    <t>165440</t>
  </si>
  <si>
    <t>HUCHET</t>
  </si>
  <si>
    <t>ST MARTIN LE GREARD</t>
  </si>
  <si>
    <t>HERVE HUCHET</t>
  </si>
  <si>
    <t>990649</t>
  </si>
  <si>
    <t>07023820</t>
  </si>
  <si>
    <t>306090</t>
  </si>
  <si>
    <t>379</t>
  </si>
  <si>
    <t>FLERS</t>
  </si>
  <si>
    <t>CHRISTELLE HUET</t>
  </si>
  <si>
    <t>990691</t>
  </si>
  <si>
    <t>03000910</t>
  </si>
  <si>
    <t>185526</t>
  </si>
  <si>
    <t>RAYMOND</t>
  </si>
  <si>
    <t>HUGUES</t>
  </si>
  <si>
    <t>RAYMOND HUGUES</t>
  </si>
  <si>
    <t>992788</t>
  </si>
  <si>
    <t>03000467</t>
  </si>
  <si>
    <t>170893</t>
  </si>
  <si>
    <t>HUGUET</t>
  </si>
  <si>
    <t>ST MARTIN DE VALGALGUES</t>
  </si>
  <si>
    <t>CHRISTOPHE HUGUET</t>
  </si>
  <si>
    <t>099932</t>
  </si>
  <si>
    <t>03102508</t>
  </si>
  <si>
    <t>304663</t>
  </si>
  <si>
    <t>HUMEAU</t>
  </si>
  <si>
    <t>LEGE</t>
  </si>
  <si>
    <t>03102097</t>
  </si>
  <si>
    <t>303915</t>
  </si>
  <si>
    <t>HUSS</t>
  </si>
  <si>
    <t>454</t>
  </si>
  <si>
    <t>OSTHEIM</t>
  </si>
  <si>
    <t>OLIVIER HUSS</t>
  </si>
  <si>
    <t>992895</t>
  </si>
  <si>
    <t>07023454</t>
  </si>
  <si>
    <t>305921</t>
  </si>
  <si>
    <t>IBARRA</t>
  </si>
  <si>
    <t>CELINE IBARRA</t>
  </si>
  <si>
    <t>993613</t>
  </si>
  <si>
    <t>07021997</t>
  </si>
  <si>
    <t>305450</t>
  </si>
  <si>
    <t>STEVE</t>
  </si>
  <si>
    <t>IDJEDD</t>
  </si>
  <si>
    <t>TREGUEUX</t>
  </si>
  <si>
    <t>STEVE IDJEDD</t>
  </si>
  <si>
    <t>992399</t>
  </si>
  <si>
    <t>07021147</t>
  </si>
  <si>
    <t>305352</t>
  </si>
  <si>
    <t>INIZAN</t>
  </si>
  <si>
    <t>061</t>
  </si>
  <si>
    <t>ST FREGANT</t>
  </si>
  <si>
    <t>THIBAUT INIZAN</t>
  </si>
  <si>
    <t>098576</t>
  </si>
  <si>
    <t>NOGENT LE PHAYE</t>
  </si>
  <si>
    <t>07022104</t>
  </si>
  <si>
    <t>305512</t>
  </si>
  <si>
    <t>IRLES</t>
  </si>
  <si>
    <t>MATTHIEU IRLES</t>
  </si>
  <si>
    <t>993675</t>
  </si>
  <si>
    <t>304686</t>
  </si>
  <si>
    <t>ROISSY EN FRANCE</t>
  </si>
  <si>
    <t>FREDERIC ISIDORO</t>
  </si>
  <si>
    <t>992752</t>
  </si>
  <si>
    <t>03000361</t>
  </si>
  <si>
    <t>164211</t>
  </si>
  <si>
    <t>JAFFUEL</t>
  </si>
  <si>
    <t>ORANGE</t>
  </si>
  <si>
    <t>PATRICE JAFFUEL</t>
  </si>
  <si>
    <t>990333</t>
  </si>
  <si>
    <t>07020534</t>
  </si>
  <si>
    <t>305212</t>
  </si>
  <si>
    <t>CHARLOTTE</t>
  </si>
  <si>
    <t>JALLADEAU</t>
  </si>
  <si>
    <t>PERTUIS</t>
  </si>
  <si>
    <t>CHARLOTTE JALLADEAU</t>
  </si>
  <si>
    <t>993665</t>
  </si>
  <si>
    <t>03102506</t>
  </si>
  <si>
    <t>304661</t>
  </si>
  <si>
    <t>JAMET</t>
  </si>
  <si>
    <t>LE CELLIER</t>
  </si>
  <si>
    <t>07023291</t>
  </si>
  <si>
    <t>305832</t>
  </si>
  <si>
    <t>REBECCA</t>
  </si>
  <si>
    <t>JANIN</t>
  </si>
  <si>
    <t>HERBAULT</t>
  </si>
  <si>
    <t>REBECCA JANIN</t>
  </si>
  <si>
    <t>096605</t>
  </si>
  <si>
    <t>03100887</t>
  </si>
  <si>
    <t>301592</t>
  </si>
  <si>
    <t>JANKIEWICZ</t>
  </si>
  <si>
    <t>209</t>
  </si>
  <si>
    <t>WAILLY</t>
  </si>
  <si>
    <t>FABIEN JANKIEWICZ</t>
  </si>
  <si>
    <t>993383</t>
  </si>
  <si>
    <t>07023952</t>
  </si>
  <si>
    <t>306121</t>
  </si>
  <si>
    <t>JANNOT</t>
  </si>
  <si>
    <t>ST BERTHEVIN</t>
  </si>
  <si>
    <t>ADRIEN JANNOT</t>
  </si>
  <si>
    <t>096640</t>
  </si>
  <si>
    <t>07024032</t>
  </si>
  <si>
    <t>306192</t>
  </si>
  <si>
    <t>KAREN</t>
  </si>
  <si>
    <t>JEAMPIERRE</t>
  </si>
  <si>
    <t>288</t>
  </si>
  <si>
    <t>ST ETIENNE SUR CHALARONNE</t>
  </si>
  <si>
    <t>KAREN JEAMPIERRE</t>
  </si>
  <si>
    <t>097115</t>
  </si>
  <si>
    <t>304256</t>
  </si>
  <si>
    <t>YANNICK JEUDY</t>
  </si>
  <si>
    <t>991164</t>
  </si>
  <si>
    <t>193748</t>
  </si>
  <si>
    <t>CORDEMAIS</t>
  </si>
  <si>
    <t>OLIVIER JOALLAND</t>
  </si>
  <si>
    <t>097980</t>
  </si>
  <si>
    <t>07024209</t>
  </si>
  <si>
    <t>306341</t>
  </si>
  <si>
    <t>JOFFRION</t>
  </si>
  <si>
    <t>211 IMCC</t>
  </si>
  <si>
    <t>MONNIERES</t>
  </si>
  <si>
    <t>03102670</t>
  </si>
  <si>
    <t>304884</t>
  </si>
  <si>
    <t>JOGUET</t>
  </si>
  <si>
    <t>063</t>
  </si>
  <si>
    <t>LA CHAPELLE HEULIN</t>
  </si>
  <si>
    <t>AUDREY JOGUET</t>
  </si>
  <si>
    <t>098725</t>
  </si>
  <si>
    <t>305551</t>
  </si>
  <si>
    <t>NUAILLE D AUNIS</t>
  </si>
  <si>
    <t>THOMAS JONGEN</t>
  </si>
  <si>
    <t>098087</t>
  </si>
  <si>
    <t>07023649</t>
  </si>
  <si>
    <t>306006</t>
  </si>
  <si>
    <t>JOSSE</t>
  </si>
  <si>
    <t>CAEN</t>
  </si>
  <si>
    <t>NICOLAS JOSSE</t>
  </si>
  <si>
    <t>099600</t>
  </si>
  <si>
    <t>07024135</t>
  </si>
  <si>
    <t>306255</t>
  </si>
  <si>
    <t>JOUANEN</t>
  </si>
  <si>
    <t>LUNEL</t>
  </si>
  <si>
    <t>FREDERIC JOUANEN</t>
  </si>
  <si>
    <t>098588</t>
  </si>
  <si>
    <t>03101753</t>
  </si>
  <si>
    <t>303184</t>
  </si>
  <si>
    <t>JOUANNET</t>
  </si>
  <si>
    <t>ST OMER</t>
  </si>
  <si>
    <t>JULIEN JOUANNET</t>
  </si>
  <si>
    <t>096068</t>
  </si>
  <si>
    <t>302161</t>
  </si>
  <si>
    <t>ST GILLES</t>
  </si>
  <si>
    <t>ANGELINA JOURDAN</t>
  </si>
  <si>
    <t>096409</t>
  </si>
  <si>
    <t>304832</t>
  </si>
  <si>
    <t>TREMOREL</t>
  </si>
  <si>
    <t>SONIA JOYEUX</t>
  </si>
  <si>
    <t>992135</t>
  </si>
  <si>
    <t>07023954</t>
  </si>
  <si>
    <t>306125</t>
  </si>
  <si>
    <t>JUGIEAU</t>
  </si>
  <si>
    <t>07024083</t>
  </si>
  <si>
    <t>306222</t>
  </si>
  <si>
    <t>JUHEL</t>
  </si>
  <si>
    <t>PAUL JUHEL</t>
  </si>
  <si>
    <t>990419</t>
  </si>
  <si>
    <t>192744</t>
  </si>
  <si>
    <t>462</t>
  </si>
  <si>
    <t>BOUAFLES</t>
  </si>
  <si>
    <t>KEWIN JUILLARD</t>
  </si>
  <si>
    <t>993491</t>
  </si>
  <si>
    <t>03101205</t>
  </si>
  <si>
    <t>DAPHNEE</t>
  </si>
  <si>
    <t>JULLION</t>
  </si>
  <si>
    <t>00115198</t>
  </si>
  <si>
    <t>303461</t>
  </si>
  <si>
    <t>JUND</t>
  </si>
  <si>
    <t>CHAMPTOCEAUX</t>
  </si>
  <si>
    <t>03000641</t>
  </si>
  <si>
    <t>177247</t>
  </si>
  <si>
    <t>JUNET</t>
  </si>
  <si>
    <t>BRULLIOLES</t>
  </si>
  <si>
    <t>MICHEL JUNET</t>
  </si>
  <si>
    <t>099008</t>
  </si>
  <si>
    <t>304485</t>
  </si>
  <si>
    <t>466</t>
  </si>
  <si>
    <t>FAVIERES</t>
  </si>
  <si>
    <t>STEVEN JURASZCZYK</t>
  </si>
  <si>
    <t>993496</t>
  </si>
  <si>
    <t>07024162</t>
  </si>
  <si>
    <t>306291</t>
  </si>
  <si>
    <t>ADELINE</t>
  </si>
  <si>
    <t>JUVIGNY</t>
  </si>
  <si>
    <t>EAUNES</t>
  </si>
  <si>
    <t>ADELINE JUVIGNY</t>
  </si>
  <si>
    <t>993654</t>
  </si>
  <si>
    <t>305748</t>
  </si>
  <si>
    <t>TAREK KACEM</t>
  </si>
  <si>
    <t>992653</t>
  </si>
  <si>
    <t>07024194</t>
  </si>
  <si>
    <t>306325</t>
  </si>
  <si>
    <t>ANASTASIA</t>
  </si>
  <si>
    <t>KAHE</t>
  </si>
  <si>
    <t>071</t>
  </si>
  <si>
    <t>MONTIGNY LES METZ</t>
  </si>
  <si>
    <t>ANASTASIA KAHE</t>
  </si>
  <si>
    <t>098271</t>
  </si>
  <si>
    <t>07024113</t>
  </si>
  <si>
    <t>306234</t>
  </si>
  <si>
    <t>KALLA</t>
  </si>
  <si>
    <t>464</t>
  </si>
  <si>
    <t>REPLONGES</t>
  </si>
  <si>
    <t>JONATHAN KALLA</t>
  </si>
  <si>
    <t>993240</t>
  </si>
  <si>
    <t>03000763</t>
  </si>
  <si>
    <t>181886</t>
  </si>
  <si>
    <t>REDA</t>
  </si>
  <si>
    <t>KAMALI</t>
  </si>
  <si>
    <t>BRUGES</t>
  </si>
  <si>
    <t>179931</t>
  </si>
  <si>
    <t>VINCENT MORISSEAU</t>
  </si>
  <si>
    <t>071324</t>
  </si>
  <si>
    <t>OC MORISSEAU V</t>
  </si>
  <si>
    <t>REDA KAMALI</t>
  </si>
  <si>
    <t>990053</t>
  </si>
  <si>
    <t>303754</t>
  </si>
  <si>
    <t>SENEGALAISE</t>
  </si>
  <si>
    <t>MAKHTAR KANE</t>
  </si>
  <si>
    <t>097793</t>
  </si>
  <si>
    <t>07023460</t>
  </si>
  <si>
    <t>KARIGER</t>
  </si>
  <si>
    <t>AGUILCOURT</t>
  </si>
  <si>
    <t>07020860</t>
  </si>
  <si>
    <t>305277</t>
  </si>
  <si>
    <t>KASPRZYK</t>
  </si>
  <si>
    <t>584</t>
  </si>
  <si>
    <t>BARLIN</t>
  </si>
  <si>
    <t>LAETITIA KASPRZYK</t>
  </si>
  <si>
    <t>097896</t>
  </si>
  <si>
    <t>03000939</t>
  </si>
  <si>
    <t>185862</t>
  </si>
  <si>
    <t>KATSCHNIG</t>
  </si>
  <si>
    <t>MARC KATSCHNIG</t>
  </si>
  <si>
    <t>900571</t>
  </si>
  <si>
    <t>03000497</t>
  </si>
  <si>
    <t>172086</t>
  </si>
  <si>
    <t>KAYSER</t>
  </si>
  <si>
    <t>362</t>
  </si>
  <si>
    <t>NORGES LA VILLE</t>
  </si>
  <si>
    <t>VINCENT KAYSER</t>
  </si>
  <si>
    <t>990878</t>
  </si>
  <si>
    <t>187728</t>
  </si>
  <si>
    <t>ST SAULVE</t>
  </si>
  <si>
    <t>FREDERIC KEMPEERS</t>
  </si>
  <si>
    <t>992983</t>
  </si>
  <si>
    <t>305753</t>
  </si>
  <si>
    <t>03000791</t>
  </si>
  <si>
    <t>KERLOC H</t>
  </si>
  <si>
    <t>300142</t>
  </si>
  <si>
    <t>GUICHEN</t>
  </si>
  <si>
    <t>BENOIT KERSUZAN</t>
  </si>
  <si>
    <t>099291</t>
  </si>
  <si>
    <t>302541</t>
  </si>
  <si>
    <t>VANVES</t>
  </si>
  <si>
    <t>MAROUANE KHOULIFI</t>
  </si>
  <si>
    <t>900554</t>
  </si>
  <si>
    <t>03000981</t>
  </si>
  <si>
    <t>186473</t>
  </si>
  <si>
    <t>KIEN</t>
  </si>
  <si>
    <t>LA BARBEN</t>
  </si>
  <si>
    <t>VERONIQUE KIEN</t>
  </si>
  <si>
    <t>992376</t>
  </si>
  <si>
    <t>303621</t>
  </si>
  <si>
    <t>432</t>
  </si>
  <si>
    <t>AIZENAY</t>
  </si>
  <si>
    <t>GREGORY KLEIN</t>
  </si>
  <si>
    <t>096505</t>
  </si>
  <si>
    <t>03000478</t>
  </si>
  <si>
    <t>171210</t>
  </si>
  <si>
    <t>KLEINA</t>
  </si>
  <si>
    <t>GAMACHES EN VEXIN</t>
  </si>
  <si>
    <t>DIDIER KLEINA</t>
  </si>
  <si>
    <t>990393</t>
  </si>
  <si>
    <t>154413</t>
  </si>
  <si>
    <t>736</t>
  </si>
  <si>
    <t>RUBEMPRE</t>
  </si>
  <si>
    <t>PATRICE KLIMENKO</t>
  </si>
  <si>
    <t>099617</t>
  </si>
  <si>
    <t>304313</t>
  </si>
  <si>
    <t>220</t>
  </si>
  <si>
    <t>SEMOY</t>
  </si>
  <si>
    <t>992045</t>
  </si>
  <si>
    <t>304843</t>
  </si>
  <si>
    <t>SANDRINE KONKLEWSKI</t>
  </si>
  <si>
    <t>993277</t>
  </si>
  <si>
    <t>07023819</t>
  </si>
  <si>
    <t>306088</t>
  </si>
  <si>
    <t>KOOS</t>
  </si>
  <si>
    <t>VALRAS PLAGE</t>
  </si>
  <si>
    <t>ARNAUD KOOS</t>
  </si>
  <si>
    <t>991375</t>
  </si>
  <si>
    <t>03102147</t>
  </si>
  <si>
    <t>303987</t>
  </si>
  <si>
    <t>KOUAME</t>
  </si>
  <si>
    <t>315</t>
  </si>
  <si>
    <t>MAGNY LE HONGRE</t>
  </si>
  <si>
    <t>STEEVE KOUAME</t>
  </si>
  <si>
    <t>099495</t>
  </si>
  <si>
    <t>07023322</t>
  </si>
  <si>
    <t>305846</t>
  </si>
  <si>
    <t>KOUCH</t>
  </si>
  <si>
    <t>587</t>
  </si>
  <si>
    <t>BULLY LES MINES</t>
  </si>
  <si>
    <t>LAURA KOUCH</t>
  </si>
  <si>
    <t>096204</t>
  </si>
  <si>
    <t>VERNEUIL SUR SEINE</t>
  </si>
  <si>
    <t>03102461</t>
  </si>
  <si>
    <t>304553</t>
  </si>
  <si>
    <t>KUPPELIN</t>
  </si>
  <si>
    <t>SERMERSHEIM</t>
  </si>
  <si>
    <t>MARC KUPPELIN</t>
  </si>
  <si>
    <t>097607</t>
  </si>
  <si>
    <t>181214</t>
  </si>
  <si>
    <t>174</t>
  </si>
  <si>
    <t>NESLE</t>
  </si>
  <si>
    <t>AGNES LABADENS</t>
  </si>
  <si>
    <t>993366</t>
  </si>
  <si>
    <t>193689</t>
  </si>
  <si>
    <t>305397</t>
  </si>
  <si>
    <t>DIMITRI LACROIX</t>
  </si>
  <si>
    <t>993465</t>
  </si>
  <si>
    <t>07024067</t>
  </si>
  <si>
    <t>306216</t>
  </si>
  <si>
    <t>LAHALLE</t>
  </si>
  <si>
    <t>JEAN CHRISTOPHE LAHALLE</t>
  </si>
  <si>
    <t>993481</t>
  </si>
  <si>
    <t>172662</t>
  </si>
  <si>
    <t>291</t>
  </si>
  <si>
    <t>CONTEST</t>
  </si>
  <si>
    <t>PATRICK LAINE</t>
  </si>
  <si>
    <t>096650</t>
  </si>
  <si>
    <t>03000374</t>
  </si>
  <si>
    <t>165473</t>
  </si>
  <si>
    <t>238</t>
  </si>
  <si>
    <t>PLASSAY</t>
  </si>
  <si>
    <t>FRANCK LAINE</t>
  </si>
  <si>
    <t>993599</t>
  </si>
  <si>
    <t>07024010</t>
  </si>
  <si>
    <t>306163</t>
  </si>
  <si>
    <t>LAMANDE</t>
  </si>
  <si>
    <t>764</t>
  </si>
  <si>
    <t>LIMOGES</t>
  </si>
  <si>
    <t>EDOUARD LAMANDE</t>
  </si>
  <si>
    <t>992827</t>
  </si>
  <si>
    <t>03000838</t>
  </si>
  <si>
    <t>183666</t>
  </si>
  <si>
    <t>MEHDI</t>
  </si>
  <si>
    <t>LAMANT</t>
  </si>
  <si>
    <t>GUSSIGNIES</t>
  </si>
  <si>
    <t>MEHDI LAMANT</t>
  </si>
  <si>
    <t>098044</t>
  </si>
  <si>
    <t>07024169</t>
  </si>
  <si>
    <t>306303</t>
  </si>
  <si>
    <t>ADRIAN</t>
  </si>
  <si>
    <t>LAMARGOT</t>
  </si>
  <si>
    <t>ADRIAN LAMARGOT</t>
  </si>
  <si>
    <t>993559</t>
  </si>
  <si>
    <t>304713</t>
  </si>
  <si>
    <t>120</t>
  </si>
  <si>
    <t>VILLEMANOCHE</t>
  </si>
  <si>
    <t>CAROLINE LAMORY</t>
  </si>
  <si>
    <t>096836</t>
  </si>
  <si>
    <t>03102516</t>
  </si>
  <si>
    <t>304675</t>
  </si>
  <si>
    <t>BLAISE</t>
  </si>
  <si>
    <t>LAMOTTE</t>
  </si>
  <si>
    <t>176</t>
  </si>
  <si>
    <t>ST MEDARD EN JALLES</t>
  </si>
  <si>
    <t>BLAISE LAMOTTE</t>
  </si>
  <si>
    <t>099606</t>
  </si>
  <si>
    <t>06014281</t>
  </si>
  <si>
    <t>173915</t>
  </si>
  <si>
    <t>LANGLAIS</t>
  </si>
  <si>
    <t>BRUNOY</t>
  </si>
  <si>
    <t>03000558</t>
  </si>
  <si>
    <t>174317</t>
  </si>
  <si>
    <t>LANSONNEUR</t>
  </si>
  <si>
    <t>033</t>
  </si>
  <si>
    <t>PLOUEDERN</t>
  </si>
  <si>
    <t>MARC LANSONNEUR</t>
  </si>
  <si>
    <t>096524</t>
  </si>
  <si>
    <t>03001196</t>
  </si>
  <si>
    <t>LANTERI</t>
  </si>
  <si>
    <t>158441</t>
  </si>
  <si>
    <t>198</t>
  </si>
  <si>
    <t>BRUNO LANVIN</t>
  </si>
  <si>
    <t>993380</t>
  </si>
  <si>
    <t>07023038</t>
  </si>
  <si>
    <t>305721</t>
  </si>
  <si>
    <t>ALEX</t>
  </si>
  <si>
    <t>LAPEYRONIE</t>
  </si>
  <si>
    <t>096</t>
  </si>
  <si>
    <t>BAIN DE BRETAGNE</t>
  </si>
  <si>
    <t>ALEX LAPEYRONIE</t>
  </si>
  <si>
    <t>992134</t>
  </si>
  <si>
    <t>301994</t>
  </si>
  <si>
    <t>467</t>
  </si>
  <si>
    <t>ARMBOUTS CAPPEL</t>
  </si>
  <si>
    <t>KEVIN LAPOUGE</t>
  </si>
  <si>
    <t>098055</t>
  </si>
  <si>
    <t>06015382</t>
  </si>
  <si>
    <t>172597</t>
  </si>
  <si>
    <t>LASTISNERES</t>
  </si>
  <si>
    <t>LESCAR</t>
  </si>
  <si>
    <t>03000638</t>
  </si>
  <si>
    <t>177123</t>
  </si>
  <si>
    <t>ROSARIO</t>
  </si>
  <si>
    <t>LATINO</t>
  </si>
  <si>
    <t>REMERING LES PUTTELANGE</t>
  </si>
  <si>
    <t>ROSARIO LATINO</t>
  </si>
  <si>
    <t>098355</t>
  </si>
  <si>
    <t>03100182</t>
  </si>
  <si>
    <t>PIERRE FRANCOIS</t>
  </si>
  <si>
    <t>HAGUENAU</t>
  </si>
  <si>
    <t>07024308</t>
  </si>
  <si>
    <t>306408</t>
  </si>
  <si>
    <t>LAVIGNE</t>
  </si>
  <si>
    <t>447</t>
  </si>
  <si>
    <t>JEAN PHILIPPE LAVIGNE</t>
  </si>
  <si>
    <t>098839</t>
  </si>
  <si>
    <t>304937</t>
  </si>
  <si>
    <t>NOGENT SUR MARNE</t>
  </si>
  <si>
    <t>GREGORY LAZARE</t>
  </si>
  <si>
    <t>993482</t>
  </si>
  <si>
    <t>305243</t>
  </si>
  <si>
    <t>215</t>
  </si>
  <si>
    <t>PLOUNEVEZEL</t>
  </si>
  <si>
    <t>BAPTISTE LE BELLEC</t>
  </si>
  <si>
    <t>993576</t>
  </si>
  <si>
    <t>304776</t>
  </si>
  <si>
    <t>CUGUEN</t>
  </si>
  <si>
    <t>MAXENCE LE BRIS LEBRUN</t>
  </si>
  <si>
    <t>099426</t>
  </si>
  <si>
    <t>07014394</t>
  </si>
  <si>
    <t>302680</t>
  </si>
  <si>
    <t>LE CALVE</t>
  </si>
  <si>
    <t>INZINZAC LOCHRIST</t>
  </si>
  <si>
    <t>07023145</t>
  </si>
  <si>
    <t>305769</t>
  </si>
  <si>
    <t>GWENDAL</t>
  </si>
  <si>
    <t>LE CLOUEREC</t>
  </si>
  <si>
    <t>354</t>
  </si>
  <si>
    <t>EVRY COURCOURONNES</t>
  </si>
  <si>
    <t>GWENDAL LE CLOUEREC</t>
  </si>
  <si>
    <t>991957</t>
  </si>
  <si>
    <t>BELLE ISLE EN TERRE</t>
  </si>
  <si>
    <t>03101744</t>
  </si>
  <si>
    <t>303162</t>
  </si>
  <si>
    <t>LE GARREC</t>
  </si>
  <si>
    <t>ST AVE</t>
  </si>
  <si>
    <t>071075</t>
  </si>
  <si>
    <t>OC VANNES</t>
  </si>
  <si>
    <t>YOANN LE GARREC</t>
  </si>
  <si>
    <t>098115</t>
  </si>
  <si>
    <t>06015355</t>
  </si>
  <si>
    <t>161430</t>
  </si>
  <si>
    <t>LE MEUR</t>
  </si>
  <si>
    <t>BOURG ST BERNARD</t>
  </si>
  <si>
    <t>07024198</t>
  </si>
  <si>
    <t>306331</t>
  </si>
  <si>
    <t>LE MOAL</t>
  </si>
  <si>
    <t>365</t>
  </si>
  <si>
    <t>MACON</t>
  </si>
  <si>
    <t>FLORIAN LE MOAL</t>
  </si>
  <si>
    <t>990982</t>
  </si>
  <si>
    <t>07024372</t>
  </si>
  <si>
    <t>306449</t>
  </si>
  <si>
    <t>LE NOZAHIC</t>
  </si>
  <si>
    <t>QUENTIN LE NOZAHIC</t>
  </si>
  <si>
    <t>993543</t>
  </si>
  <si>
    <t>07024163</t>
  </si>
  <si>
    <t>306293</t>
  </si>
  <si>
    <t>LE PAGE</t>
  </si>
  <si>
    <t>BEAUMONT SUR OISE</t>
  </si>
  <si>
    <t>LOIC LE PAGE</t>
  </si>
  <si>
    <t>993108</t>
  </si>
  <si>
    <t>07024164</t>
  </si>
  <si>
    <t>306295</t>
  </si>
  <si>
    <t>LE PRE</t>
  </si>
  <si>
    <t>449</t>
  </si>
  <si>
    <t>MASSAY</t>
  </si>
  <si>
    <t>WILLY LE PRE</t>
  </si>
  <si>
    <t>993294</t>
  </si>
  <si>
    <t>03001869</t>
  </si>
  <si>
    <t>192658</t>
  </si>
  <si>
    <t>LE ROCH</t>
  </si>
  <si>
    <t>032</t>
  </si>
  <si>
    <t>LANDIVISIAU</t>
  </si>
  <si>
    <t>FABIEN LE ROCH</t>
  </si>
  <si>
    <t>096520</t>
  </si>
  <si>
    <t>07024179</t>
  </si>
  <si>
    <t>306313</t>
  </si>
  <si>
    <t>LE ROUX</t>
  </si>
  <si>
    <t>DOMPIERRE SUR MER</t>
  </si>
  <si>
    <t>PIERRE LE ROUX</t>
  </si>
  <si>
    <t>993595</t>
  </si>
  <si>
    <t>03000336</t>
  </si>
  <si>
    <t>161288</t>
  </si>
  <si>
    <t>LE SOMMER</t>
  </si>
  <si>
    <t>017</t>
  </si>
  <si>
    <t>LAURENCE LE SOMMER</t>
  </si>
  <si>
    <t>096453</t>
  </si>
  <si>
    <t>07021774</t>
  </si>
  <si>
    <t>LE VERGE</t>
  </si>
  <si>
    <t>COLOMIERS</t>
  </si>
  <si>
    <t>03101859</t>
  </si>
  <si>
    <t>303411</t>
  </si>
  <si>
    <t>LEBLANC</t>
  </si>
  <si>
    <t>GUILMECOURT</t>
  </si>
  <si>
    <t>MICKAEL LEBLANC</t>
  </si>
  <si>
    <t>096337</t>
  </si>
  <si>
    <t>07012780</t>
  </si>
  <si>
    <t>301626</t>
  </si>
  <si>
    <t>LEBOUCHER</t>
  </si>
  <si>
    <t>LE LOUROUX BECONNAIS</t>
  </si>
  <si>
    <t>07021099</t>
  </si>
  <si>
    <t>LECAS</t>
  </si>
  <si>
    <t>07024290</t>
  </si>
  <si>
    <t>306375</t>
  </si>
  <si>
    <t>ELODIE LECLERC</t>
  </si>
  <si>
    <t>099731</t>
  </si>
  <si>
    <t>305665</t>
  </si>
  <si>
    <t>FESTIEUX</t>
  </si>
  <si>
    <t>CECILE LECLERC</t>
  </si>
  <si>
    <t>993410</t>
  </si>
  <si>
    <t>305651</t>
  </si>
  <si>
    <t>CHATILLON SUR SEINE</t>
  </si>
  <si>
    <t>CINDY LECLERE</t>
  </si>
  <si>
    <t>992480</t>
  </si>
  <si>
    <t>03000577</t>
  </si>
  <si>
    <t>PABLO</t>
  </si>
  <si>
    <t>LECOQ</t>
  </si>
  <si>
    <t>LA MEZIERE</t>
  </si>
  <si>
    <t>305522</t>
  </si>
  <si>
    <t>639</t>
  </si>
  <si>
    <t>HEURINGHEM</t>
  </si>
  <si>
    <t>YOANN LECOUTRE</t>
  </si>
  <si>
    <t>992711</t>
  </si>
  <si>
    <t>03102732</t>
  </si>
  <si>
    <t>304962</t>
  </si>
  <si>
    <t>LECURET</t>
  </si>
  <si>
    <t>304785</t>
  </si>
  <si>
    <t>501</t>
  </si>
  <si>
    <t>ST VICTOR SUR RHINS</t>
  </si>
  <si>
    <t>PHILIPPE LEDIG</t>
  </si>
  <si>
    <t>993273</t>
  </si>
  <si>
    <t>07024189</t>
  </si>
  <si>
    <t>306317</t>
  </si>
  <si>
    <t>LEDOUX</t>
  </si>
  <si>
    <t>JOHAN LEDOUX</t>
  </si>
  <si>
    <t>096755</t>
  </si>
  <si>
    <t>305498</t>
  </si>
  <si>
    <t>ST CIERS D ABZAC</t>
  </si>
  <si>
    <t>JULIE LEDRU</t>
  </si>
  <si>
    <t>098486</t>
  </si>
  <si>
    <t>07022830</t>
  </si>
  <si>
    <t>305666</t>
  </si>
  <si>
    <t>LEDUC</t>
  </si>
  <si>
    <t>MONTFERMEIL</t>
  </si>
  <si>
    <t>ARNAUD LEDUC</t>
  </si>
  <si>
    <t>097714</t>
  </si>
  <si>
    <t>07022881</t>
  </si>
  <si>
    <t>305694</t>
  </si>
  <si>
    <t>MARIE CAROLINE</t>
  </si>
  <si>
    <t>LEFEBVRE</t>
  </si>
  <si>
    <t>MONS EN BAROEUL</t>
  </si>
  <si>
    <t>MARIE CAROLINE LEFEBVRE</t>
  </si>
  <si>
    <t>098014</t>
  </si>
  <si>
    <t>03002356</t>
  </si>
  <si>
    <t>193111</t>
  </si>
  <si>
    <t>GUENOLE</t>
  </si>
  <si>
    <t>LEFEUVRE</t>
  </si>
  <si>
    <t>072</t>
  </si>
  <si>
    <t>GUENOLE LEFEUVRE</t>
  </si>
  <si>
    <t>099367</t>
  </si>
  <si>
    <t>07021959</t>
  </si>
  <si>
    <t>305432</t>
  </si>
  <si>
    <t>LEFRANC</t>
  </si>
  <si>
    <t>VINCENT LEFRANC</t>
  </si>
  <si>
    <t>096073</t>
  </si>
  <si>
    <t>03101377</t>
  </si>
  <si>
    <t>302485</t>
  </si>
  <si>
    <t>LEFRANCOIS</t>
  </si>
  <si>
    <t>REUILLY</t>
  </si>
  <si>
    <t>THIERRY LEFRANCOIS</t>
  </si>
  <si>
    <t>900170</t>
  </si>
  <si>
    <t>03101736</t>
  </si>
  <si>
    <t>303142</t>
  </si>
  <si>
    <t>STEFANY</t>
  </si>
  <si>
    <t>LEGER</t>
  </si>
  <si>
    <t>STEFANY LEGER</t>
  </si>
  <si>
    <t>993716</t>
  </si>
  <si>
    <t>03102510</t>
  </si>
  <si>
    <t>FABRIZIA</t>
  </si>
  <si>
    <t>LEGGER</t>
  </si>
  <si>
    <t>ST GENIES DE COMOLAS</t>
  </si>
  <si>
    <t>305431</t>
  </si>
  <si>
    <t>143</t>
  </si>
  <si>
    <t>WARLAING</t>
  </si>
  <si>
    <t>MAUD LEGRAND</t>
  </si>
  <si>
    <t>990886</t>
  </si>
  <si>
    <t>03002138</t>
  </si>
  <si>
    <t>192906</t>
  </si>
  <si>
    <t>142</t>
  </si>
  <si>
    <t>WILLEMS</t>
  </si>
  <si>
    <t>CHRISTOPHE LEGRAND</t>
  </si>
  <si>
    <t>993352</t>
  </si>
  <si>
    <t>07024005</t>
  </si>
  <si>
    <t>306154</t>
  </si>
  <si>
    <t>SINCLAIR</t>
  </si>
  <si>
    <t>LEGRAND CHEVALLIER</t>
  </si>
  <si>
    <t>ST QUENTIN</t>
  </si>
  <si>
    <t>SINCLAIR LEGRAND CHEVALLIER</t>
  </si>
  <si>
    <t>099794</t>
  </si>
  <si>
    <t>03101184</t>
  </si>
  <si>
    <t>302148</t>
  </si>
  <si>
    <t>LEGRAS</t>
  </si>
  <si>
    <t>ST FLORENT LE VIEIL</t>
  </si>
  <si>
    <t>EMMANUEL LEGRAS</t>
  </si>
  <si>
    <t>992101</t>
  </si>
  <si>
    <t>303960</t>
  </si>
  <si>
    <t>PONTIVY</t>
  </si>
  <si>
    <t>BERTRAND LEHUEDE</t>
  </si>
  <si>
    <t>993542</t>
  </si>
  <si>
    <t>07011971</t>
  </si>
  <si>
    <t>301041</t>
  </si>
  <si>
    <t>LEJEUNE METAYER</t>
  </si>
  <si>
    <t>EVREUX</t>
  </si>
  <si>
    <t>07024283</t>
  </si>
  <si>
    <t>306369</t>
  </si>
  <si>
    <t>HERISSART</t>
  </si>
  <si>
    <t>ANGELIQUE LELONG</t>
  </si>
  <si>
    <t>993362</t>
  </si>
  <si>
    <t>07024143</t>
  </si>
  <si>
    <t>306263</t>
  </si>
  <si>
    <t>LEMAITRE</t>
  </si>
  <si>
    <t>MARIE LEMAITRE</t>
  </si>
  <si>
    <t>096374</t>
  </si>
  <si>
    <t>03003048</t>
  </si>
  <si>
    <t>193779</t>
  </si>
  <si>
    <t>LEMAN</t>
  </si>
  <si>
    <t>213</t>
  </si>
  <si>
    <t>NICOLAS LEMAN</t>
  </si>
  <si>
    <t>098878</t>
  </si>
  <si>
    <t>03000594</t>
  </si>
  <si>
    <t>175823</t>
  </si>
  <si>
    <t>LENARD</t>
  </si>
  <si>
    <t>695</t>
  </si>
  <si>
    <t>GAUCHIN VERLOINGT</t>
  </si>
  <si>
    <t>JEREMIE LENARD</t>
  </si>
  <si>
    <t>991260</t>
  </si>
  <si>
    <t>07022857</t>
  </si>
  <si>
    <t>305682</t>
  </si>
  <si>
    <t>LENOIRE</t>
  </si>
  <si>
    <t>637</t>
  </si>
  <si>
    <t>MARCK</t>
  </si>
  <si>
    <t>BORIS LENOIRE</t>
  </si>
  <si>
    <t>099982</t>
  </si>
  <si>
    <t>03101389</t>
  </si>
  <si>
    <t>302517</t>
  </si>
  <si>
    <t>LENORMAND</t>
  </si>
  <si>
    <t>ST GREGOIRE</t>
  </si>
  <si>
    <t>MATTHIEU LENORMAND</t>
  </si>
  <si>
    <t>096411</t>
  </si>
  <si>
    <t>03102648</t>
  </si>
  <si>
    <t>304862</t>
  </si>
  <si>
    <t>JOUY SUR MORIN</t>
  </si>
  <si>
    <t>FLORIAN LEO</t>
  </si>
  <si>
    <t>098379</t>
  </si>
  <si>
    <t>303929</t>
  </si>
  <si>
    <t>649</t>
  </si>
  <si>
    <t>ETAPLES</t>
  </si>
  <si>
    <t>SANDRINE LEONE</t>
  </si>
  <si>
    <t>991263</t>
  </si>
  <si>
    <t>03000635</t>
  </si>
  <si>
    <t>177084</t>
  </si>
  <si>
    <t>LEPRIZE</t>
  </si>
  <si>
    <t>PETIT COURONNE</t>
  </si>
  <si>
    <t>DAVID LEPRIZE</t>
  </si>
  <si>
    <t>098197</t>
  </si>
  <si>
    <t>305691</t>
  </si>
  <si>
    <t>MEGANE LERAILLE</t>
  </si>
  <si>
    <t>097476</t>
  </si>
  <si>
    <t>03002213</t>
  </si>
  <si>
    <t>192975</t>
  </si>
  <si>
    <t>FRANK</t>
  </si>
  <si>
    <t>LEROUX</t>
  </si>
  <si>
    <t>352</t>
  </si>
  <si>
    <t>EVRECY</t>
  </si>
  <si>
    <t>FRANK LEROUX</t>
  </si>
  <si>
    <t>099423</t>
  </si>
  <si>
    <t>03000999</t>
  </si>
  <si>
    <t>186738</t>
  </si>
  <si>
    <t>LEROY</t>
  </si>
  <si>
    <t>763</t>
  </si>
  <si>
    <t>RILHAC RANCON</t>
  </si>
  <si>
    <t>YANNICK LEROY</t>
  </si>
  <si>
    <t>992826</t>
  </si>
  <si>
    <t>303344</t>
  </si>
  <si>
    <t>302094</t>
  </si>
  <si>
    <t>254</t>
  </si>
  <si>
    <t>GAMBAIS</t>
  </si>
  <si>
    <t>EMILIE LESOURD</t>
  </si>
  <si>
    <t>990939</t>
  </si>
  <si>
    <t>03000831</t>
  </si>
  <si>
    <t>183443</t>
  </si>
  <si>
    <t>LESTAGE</t>
  </si>
  <si>
    <t>108</t>
  </si>
  <si>
    <t>BORDEAUX</t>
  </si>
  <si>
    <t>LUDOVIC LESTAGE</t>
  </si>
  <si>
    <t>097339</t>
  </si>
  <si>
    <t>305474</t>
  </si>
  <si>
    <t>AUCALEUC</t>
  </si>
  <si>
    <t>MARTIN LETACONNOUX</t>
  </si>
  <si>
    <t>098890</t>
  </si>
  <si>
    <t>03100111</t>
  </si>
  <si>
    <t>300146</t>
  </si>
  <si>
    <t>LEU</t>
  </si>
  <si>
    <t>738</t>
  </si>
  <si>
    <t>LANCHES ST HILAIRE</t>
  </si>
  <si>
    <t>GREGORY LEU</t>
  </si>
  <si>
    <t>990646</t>
  </si>
  <si>
    <t>03002330</t>
  </si>
  <si>
    <t>LEVEQUE</t>
  </si>
  <si>
    <t>ROMAGNAT</t>
  </si>
  <si>
    <t>03001316</t>
  </si>
  <si>
    <t>190994</t>
  </si>
  <si>
    <t>LEYSHON</t>
  </si>
  <si>
    <t>LOUARGAT</t>
  </si>
  <si>
    <t>BENJAMIN LEYSHON</t>
  </si>
  <si>
    <t>992388</t>
  </si>
  <si>
    <t>07024380</t>
  </si>
  <si>
    <t>306457</t>
  </si>
  <si>
    <t>LHUMEAU</t>
  </si>
  <si>
    <t>ST LEGER DE LINIERES</t>
  </si>
  <si>
    <t>192039</t>
  </si>
  <si>
    <t>LA TAILLEE</t>
  </si>
  <si>
    <t>ESTELLE LIAGRE</t>
  </si>
  <si>
    <t>900115</t>
  </si>
  <si>
    <t>07023730</t>
  </si>
  <si>
    <t>306051</t>
  </si>
  <si>
    <t>LIBBRECHT</t>
  </si>
  <si>
    <t>ANNOEULLIN</t>
  </si>
  <si>
    <t>MATTHIEU LIBBRECHT</t>
  </si>
  <si>
    <t>992090</t>
  </si>
  <si>
    <t>03000964</t>
  </si>
  <si>
    <t>186234</t>
  </si>
  <si>
    <t>LICHOU</t>
  </si>
  <si>
    <t>JEAN-MARC LICHOU</t>
  </si>
  <si>
    <t>096395</t>
  </si>
  <si>
    <t>305707</t>
  </si>
  <si>
    <t>DORANS</t>
  </si>
  <si>
    <t>JOHN LICINA</t>
  </si>
  <si>
    <t>993332</t>
  </si>
  <si>
    <t>03100793</t>
  </si>
  <si>
    <t>301391</t>
  </si>
  <si>
    <t>LIETARD</t>
  </si>
  <si>
    <t>CHAUNY</t>
  </si>
  <si>
    <t>SANDRINE LIETARD</t>
  </si>
  <si>
    <t>993368</t>
  </si>
  <si>
    <t>192309</t>
  </si>
  <si>
    <t>AUGNY</t>
  </si>
  <si>
    <t>VANESSA LINTZ</t>
  </si>
  <si>
    <t>096933</t>
  </si>
  <si>
    <t>07024394</t>
  </si>
  <si>
    <t>306465</t>
  </si>
  <si>
    <t>LIONZO</t>
  </si>
  <si>
    <t>GERARD LIONZO</t>
  </si>
  <si>
    <t>991608</t>
  </si>
  <si>
    <t>03001532</t>
  </si>
  <si>
    <t>LIOPE</t>
  </si>
  <si>
    <t>VOUILLE</t>
  </si>
  <si>
    <t>03101249</t>
  </si>
  <si>
    <t>302054</t>
  </si>
  <si>
    <t>MARJOLAINE</t>
  </si>
  <si>
    <t>LIZOTTE</t>
  </si>
  <si>
    <t>ESPOEY</t>
  </si>
  <si>
    <t>MARJOLAINE LIZOTTE</t>
  </si>
  <si>
    <t>990664</t>
  </si>
  <si>
    <t>305182</t>
  </si>
  <si>
    <t>487</t>
  </si>
  <si>
    <t>MURET</t>
  </si>
  <si>
    <t>BENJAMIN LLORENS</t>
  </si>
  <si>
    <t>993657</t>
  </si>
  <si>
    <t>03000486</t>
  </si>
  <si>
    <t>171477</t>
  </si>
  <si>
    <t>LO CALZO</t>
  </si>
  <si>
    <t>694</t>
  </si>
  <si>
    <t>VIEIL HESDIN</t>
  </si>
  <si>
    <t>JIMMY LO CALZO</t>
  </si>
  <si>
    <t>991259</t>
  </si>
  <si>
    <t>03102635</t>
  </si>
  <si>
    <t>304833</t>
  </si>
  <si>
    <t>CECILIA</t>
  </si>
  <si>
    <t>LOFFREDO</t>
  </si>
  <si>
    <t>VILLARS LES DOMBES</t>
  </si>
  <si>
    <t>CECILIA LOFFREDO</t>
  </si>
  <si>
    <t>991227</t>
  </si>
  <si>
    <t>181307</t>
  </si>
  <si>
    <t>CAVAILLON</t>
  </si>
  <si>
    <t>PASCAL LOISEAU</t>
  </si>
  <si>
    <t>900087</t>
  </si>
  <si>
    <t>304166</t>
  </si>
  <si>
    <t>308</t>
  </si>
  <si>
    <t>AVIRON</t>
  </si>
  <si>
    <t>FLORIAN LOISON</t>
  </si>
  <si>
    <t>097966</t>
  </si>
  <si>
    <t>305532</t>
  </si>
  <si>
    <t>MAROMME</t>
  </si>
  <si>
    <t>DANIEL LOPEZ</t>
  </si>
  <si>
    <t>096364</t>
  </si>
  <si>
    <t>03102307</t>
  </si>
  <si>
    <t>07024115</t>
  </si>
  <si>
    <t>306238</t>
  </si>
  <si>
    <t>ARMONIE</t>
  </si>
  <si>
    <t>LORCA</t>
  </si>
  <si>
    <t>971</t>
  </si>
  <si>
    <t>FROGES</t>
  </si>
  <si>
    <t>ARMONIE LORCA</t>
  </si>
  <si>
    <t>097919</t>
  </si>
  <si>
    <t>03102714</t>
  </si>
  <si>
    <t>LORITTE</t>
  </si>
  <si>
    <t>302432</t>
  </si>
  <si>
    <t>277</t>
  </si>
  <si>
    <t>LIEUSAINT</t>
  </si>
  <si>
    <t>MICKAEL LOUIS FERDINAND</t>
  </si>
  <si>
    <t>097733</t>
  </si>
  <si>
    <t>07022896</t>
  </si>
  <si>
    <t>305701</t>
  </si>
  <si>
    <t>LUCIANI</t>
  </si>
  <si>
    <t>LES PENNES MIRABEAU</t>
  </si>
  <si>
    <t>EMILIE LUCIANI</t>
  </si>
  <si>
    <t>993677</t>
  </si>
  <si>
    <t>193057</t>
  </si>
  <si>
    <t>31/12/2008</t>
  </si>
  <si>
    <t>GRASSE</t>
  </si>
  <si>
    <t>07023125</t>
  </si>
  <si>
    <t>305759</t>
  </si>
  <si>
    <t>LUZEAU</t>
  </si>
  <si>
    <t>CHARTRES</t>
  </si>
  <si>
    <t>EMELINE LUZEAU</t>
  </si>
  <si>
    <t>990731</t>
  </si>
  <si>
    <t>06006844</t>
  </si>
  <si>
    <t>188582</t>
  </si>
  <si>
    <t>DIANE</t>
  </si>
  <si>
    <t>MABILLE</t>
  </si>
  <si>
    <t>COUDEKERQUE BRANCHE</t>
  </si>
  <si>
    <t>07024373</t>
  </si>
  <si>
    <t>306451</t>
  </si>
  <si>
    <t>MACCORIN</t>
  </si>
  <si>
    <t>241</t>
  </si>
  <si>
    <t>BAZEMONT</t>
  </si>
  <si>
    <t>ZOE MACCORIN</t>
  </si>
  <si>
    <t>990857</t>
  </si>
  <si>
    <t>03100177</t>
  </si>
  <si>
    <t>300263</t>
  </si>
  <si>
    <t>MACHA</t>
  </si>
  <si>
    <t>543</t>
  </si>
  <si>
    <t>HENINEL</t>
  </si>
  <si>
    <t>DAVID MACHA</t>
  </si>
  <si>
    <t>096252</t>
  </si>
  <si>
    <t>176901</t>
  </si>
  <si>
    <t>350</t>
  </si>
  <si>
    <t>RANSPACH LE HAUT</t>
  </si>
  <si>
    <t>ERIC MACHET</t>
  </si>
  <si>
    <t>099486</t>
  </si>
  <si>
    <t>03101383</t>
  </si>
  <si>
    <t>MACIGNO</t>
  </si>
  <si>
    <t>RUEIL MALMAISON</t>
  </si>
  <si>
    <t>07023564</t>
  </si>
  <si>
    <t>305966</t>
  </si>
  <si>
    <t>MACQUET</t>
  </si>
  <si>
    <t>MONS</t>
  </si>
  <si>
    <t>VALERIE MACQUET</t>
  </si>
  <si>
    <t>992005</t>
  </si>
  <si>
    <t>305416</t>
  </si>
  <si>
    <t>MELLAC</t>
  </si>
  <si>
    <t>MAEVA MADEC</t>
  </si>
  <si>
    <t>992292</t>
  </si>
  <si>
    <t>03100024</t>
  </si>
  <si>
    <t>300018</t>
  </si>
  <si>
    <t>MADELLA</t>
  </si>
  <si>
    <t>228</t>
  </si>
  <si>
    <t>POUILLY</t>
  </si>
  <si>
    <t>JULIEN MADELLA</t>
  </si>
  <si>
    <t>993388</t>
  </si>
  <si>
    <t>07023277</t>
  </si>
  <si>
    <t>305816</t>
  </si>
  <si>
    <t>MAGDELAINE</t>
  </si>
  <si>
    <t>535</t>
  </si>
  <si>
    <t>PUSEY</t>
  </si>
  <si>
    <t>GREGOIRE MAGDELAINE</t>
  </si>
  <si>
    <t>993316</t>
  </si>
  <si>
    <t>305992</t>
  </si>
  <si>
    <t>VIRIVILLE</t>
  </si>
  <si>
    <t>AMANDINE MAGGIONI</t>
  </si>
  <si>
    <t>097889</t>
  </si>
  <si>
    <t>03000684</t>
  </si>
  <si>
    <t>179059</t>
  </si>
  <si>
    <t>MAGNALDI</t>
  </si>
  <si>
    <t>MICHEL MAGNALDI</t>
  </si>
  <si>
    <t>098850</t>
  </si>
  <si>
    <t>304781</t>
  </si>
  <si>
    <t>AUDREY MAGNIER</t>
  </si>
  <si>
    <t>099142</t>
  </si>
  <si>
    <t>03002028</t>
  </si>
  <si>
    <t>CENDRINE</t>
  </si>
  <si>
    <t>MAGRE</t>
  </si>
  <si>
    <t>302535</t>
  </si>
  <si>
    <t>VILLECRESNES</t>
  </si>
  <si>
    <t>JORGE MAIA</t>
  </si>
  <si>
    <t>993426</t>
  </si>
  <si>
    <t>07023381</t>
  </si>
  <si>
    <t>305876</t>
  </si>
  <si>
    <t>MAIENZA</t>
  </si>
  <si>
    <t>FABIEN MAIENZA</t>
  </si>
  <si>
    <t>096452</t>
  </si>
  <si>
    <t>143589</t>
  </si>
  <si>
    <t>03102592</t>
  </si>
  <si>
    <t>304765</t>
  </si>
  <si>
    <t>MAINDROU</t>
  </si>
  <si>
    <t>DAVID MAINDROU</t>
  </si>
  <si>
    <t>993589</t>
  </si>
  <si>
    <t>03001223</t>
  </si>
  <si>
    <t>189706</t>
  </si>
  <si>
    <t>MALCAVAT</t>
  </si>
  <si>
    <t>GUILLAUME MALCAVAT</t>
  </si>
  <si>
    <t>098606</t>
  </si>
  <si>
    <t>03102105</t>
  </si>
  <si>
    <t>303923</t>
  </si>
  <si>
    <t>MALET</t>
  </si>
  <si>
    <t>ROMAIN MALET</t>
  </si>
  <si>
    <t>097379</t>
  </si>
  <si>
    <t>03001746</t>
  </si>
  <si>
    <t>192509</t>
  </si>
  <si>
    <t>MALOHLAVA</t>
  </si>
  <si>
    <t>232</t>
  </si>
  <si>
    <t>HOUPLIN ANCOISNE</t>
  </si>
  <si>
    <t>LAURENCE MALOHLAVA</t>
  </si>
  <si>
    <t>096114</t>
  </si>
  <si>
    <t>07023997</t>
  </si>
  <si>
    <t>306148</t>
  </si>
  <si>
    <t>MALON</t>
  </si>
  <si>
    <t>ST HILAIRE AU TEMPLE</t>
  </si>
  <si>
    <t>FLORIAN MALON</t>
  </si>
  <si>
    <t>096821</t>
  </si>
  <si>
    <t>07024371</t>
  </si>
  <si>
    <t>306447</t>
  </si>
  <si>
    <t>SOPHEAK</t>
  </si>
  <si>
    <t>MAM</t>
  </si>
  <si>
    <t>LAMBERSART</t>
  </si>
  <si>
    <t>SOPHEAK MAM</t>
  </si>
  <si>
    <t>993354</t>
  </si>
  <si>
    <t>03000519</t>
  </si>
  <si>
    <t>173032</t>
  </si>
  <si>
    <t>MAMOURI</t>
  </si>
  <si>
    <t>147</t>
  </si>
  <si>
    <t>ARLEUX</t>
  </si>
  <si>
    <t>ANTOINE MAMOURI</t>
  </si>
  <si>
    <t>097954</t>
  </si>
  <si>
    <t>07024082</t>
  </si>
  <si>
    <t>306220</t>
  </si>
  <si>
    <t>MANGIONE</t>
  </si>
  <si>
    <t>972</t>
  </si>
  <si>
    <t>SAMUEL MANGIONE</t>
  </si>
  <si>
    <t>097023</t>
  </si>
  <si>
    <t>03002967</t>
  </si>
  <si>
    <t>193690</t>
  </si>
  <si>
    <t>MANTEL</t>
  </si>
  <si>
    <t>583</t>
  </si>
  <si>
    <t>MAREST</t>
  </si>
  <si>
    <t>AUDREY MANTEL</t>
  </si>
  <si>
    <t>096205</t>
  </si>
  <si>
    <t>03102364</t>
  </si>
  <si>
    <t>304377</t>
  </si>
  <si>
    <t>MARCHAND</t>
  </si>
  <si>
    <t>616</t>
  </si>
  <si>
    <t>VENERIEU</t>
  </si>
  <si>
    <t>JORIS MARCHAND</t>
  </si>
  <si>
    <t>098495</t>
  </si>
  <si>
    <t>FRASNOY</t>
  </si>
  <si>
    <t>03001228</t>
  </si>
  <si>
    <t>189730</t>
  </si>
  <si>
    <t>479</t>
  </si>
  <si>
    <t>GRISOLLES</t>
  </si>
  <si>
    <t>GREGORY MARIE</t>
  </si>
  <si>
    <t>993650</t>
  </si>
  <si>
    <t>03101215</t>
  </si>
  <si>
    <t>302174</t>
  </si>
  <si>
    <t>MARIN</t>
  </si>
  <si>
    <t>226</t>
  </si>
  <si>
    <t>BRISON ST INNOCENT</t>
  </si>
  <si>
    <t>MANUEL MARIN</t>
  </si>
  <si>
    <t>993725</t>
  </si>
  <si>
    <t>302886</t>
  </si>
  <si>
    <t>HOMBLIERES</t>
  </si>
  <si>
    <t>LOIC MARLIER</t>
  </si>
  <si>
    <t>993372</t>
  </si>
  <si>
    <t>03102187</t>
  </si>
  <si>
    <t>304042</t>
  </si>
  <si>
    <t>MARQUER</t>
  </si>
  <si>
    <t>ENTRAIGUES SUR LA SORGUE</t>
  </si>
  <si>
    <t>FLORIAN MARQUER</t>
  </si>
  <si>
    <t>993709</t>
  </si>
  <si>
    <t>07024390</t>
  </si>
  <si>
    <t>306463</t>
  </si>
  <si>
    <t>278</t>
  </si>
  <si>
    <t>GRETZ ARMAINVILLIERS</t>
  </si>
  <si>
    <t>SOPHIE MARQUES</t>
  </si>
  <si>
    <t>097734</t>
  </si>
  <si>
    <t>304767</t>
  </si>
  <si>
    <t>830</t>
  </si>
  <si>
    <t>MARCAY</t>
  </si>
  <si>
    <t>ANTHONY MARQUES</t>
  </si>
  <si>
    <t>096709</t>
  </si>
  <si>
    <t>03102577</t>
  </si>
  <si>
    <t>304750</t>
  </si>
  <si>
    <t>MAGALI</t>
  </si>
  <si>
    <t>324</t>
  </si>
  <si>
    <t>RIOM</t>
  </si>
  <si>
    <t>MAGALI MARQUES</t>
  </si>
  <si>
    <t>098301</t>
  </si>
  <si>
    <t>07023992</t>
  </si>
  <si>
    <t>306144</t>
  </si>
  <si>
    <t>MARROT</t>
  </si>
  <si>
    <t>244</t>
  </si>
  <si>
    <t>VAULT DE LUGNY</t>
  </si>
  <si>
    <t>SOPHIE MARROT</t>
  </si>
  <si>
    <t>992256</t>
  </si>
  <si>
    <t>301836</t>
  </si>
  <si>
    <t>BERNIS</t>
  </si>
  <si>
    <t>MICKAEL MARTI</t>
  </si>
  <si>
    <t>097513</t>
  </si>
  <si>
    <t>301746</t>
  </si>
  <si>
    <t>782</t>
  </si>
  <si>
    <t>CHRISTOPHE MARTIN</t>
  </si>
  <si>
    <t>992975</t>
  </si>
  <si>
    <t>03001806</t>
  </si>
  <si>
    <t>192595</t>
  </si>
  <si>
    <t>GRANS</t>
  </si>
  <si>
    <t>JULIEN MARTIN</t>
  </si>
  <si>
    <t>993666</t>
  </si>
  <si>
    <t>03000326</t>
  </si>
  <si>
    <t>160299</t>
  </si>
  <si>
    <t>PASCAL MARTIN</t>
  </si>
  <si>
    <t>098736</t>
  </si>
  <si>
    <t>03000780</t>
  </si>
  <si>
    <t>MARTINELLI</t>
  </si>
  <si>
    <t>RIS ORANGIS</t>
  </si>
  <si>
    <t>158005</t>
  </si>
  <si>
    <t>THIERRY MARZI</t>
  </si>
  <si>
    <t>099629</t>
  </si>
  <si>
    <t>304341</t>
  </si>
  <si>
    <t>CASTELMAUROU</t>
  </si>
  <si>
    <t>GUILLAUME MASCHIETTO</t>
  </si>
  <si>
    <t>099303</t>
  </si>
  <si>
    <t>07021574</t>
  </si>
  <si>
    <t>305371</t>
  </si>
  <si>
    <t>DYLANN</t>
  </si>
  <si>
    <t>MASSONNAT</t>
  </si>
  <si>
    <t>926</t>
  </si>
  <si>
    <t>DYLANN MASSONNAT</t>
  </si>
  <si>
    <t>097028</t>
  </si>
  <si>
    <t>07024278</t>
  </si>
  <si>
    <t>306359</t>
  </si>
  <si>
    <t>MAURY POIRETTE</t>
  </si>
  <si>
    <t>BAGNOLS EN FORET</t>
  </si>
  <si>
    <t>AURORE MAURY POIRETTE</t>
  </si>
  <si>
    <t>099628</t>
  </si>
  <si>
    <t>03102552</t>
  </si>
  <si>
    <t>304717</t>
  </si>
  <si>
    <t>MAYER</t>
  </si>
  <si>
    <t>HEILLECOURT</t>
  </si>
  <si>
    <t>CHRISTOPHE MAYER</t>
  </si>
  <si>
    <t>992912</t>
  </si>
  <si>
    <t>03001860</t>
  </si>
  <si>
    <t>192649</t>
  </si>
  <si>
    <t>NICOLAS MAYER</t>
  </si>
  <si>
    <t>993648</t>
  </si>
  <si>
    <t>305346</t>
  </si>
  <si>
    <t>472</t>
  </si>
  <si>
    <t>PAULINE MAZUE TAKOUACHET</t>
  </si>
  <si>
    <t>993248</t>
  </si>
  <si>
    <t>07007743</t>
  </si>
  <si>
    <t>301121</t>
  </si>
  <si>
    <t>OUARDA</t>
  </si>
  <si>
    <t>MECHERI</t>
  </si>
  <si>
    <t>301752</t>
  </si>
  <si>
    <t>ST BEAUZIRE</t>
  </si>
  <si>
    <t>JEAN LOUIS MEDYNSKA</t>
  </si>
  <si>
    <t>990204</t>
  </si>
  <si>
    <t>07022846</t>
  </si>
  <si>
    <t>305675</t>
  </si>
  <si>
    <t>MEGNANT</t>
  </si>
  <si>
    <t>ORRY LA VILLE</t>
  </si>
  <si>
    <t>DAPHNEE MEGNANT</t>
  </si>
  <si>
    <t>991788</t>
  </si>
  <si>
    <t>03102154</t>
  </si>
  <si>
    <t>303994</t>
  </si>
  <si>
    <t>MAYEUL</t>
  </si>
  <si>
    <t>MEIFFREN</t>
  </si>
  <si>
    <t>DRAGUIGNAN</t>
  </si>
  <si>
    <t>MAYEUL MEIFFREN</t>
  </si>
  <si>
    <t>099014</t>
  </si>
  <si>
    <t>186376</t>
  </si>
  <si>
    <t>BERTRAND MEILLAN</t>
  </si>
  <si>
    <t>992969</t>
  </si>
  <si>
    <t>03102203</t>
  </si>
  <si>
    <t>304081</t>
  </si>
  <si>
    <t>MELAO</t>
  </si>
  <si>
    <t>513</t>
  </si>
  <si>
    <t>VILLETHIERRY</t>
  </si>
  <si>
    <t>MYRIAM MELAO</t>
  </si>
  <si>
    <t>993347</t>
  </si>
  <si>
    <t>300592</t>
  </si>
  <si>
    <t>DRAVEIL</t>
  </si>
  <si>
    <t>NAWAL MELLOUKA</t>
  </si>
  <si>
    <t>098707</t>
  </si>
  <si>
    <t>07024199</t>
  </si>
  <si>
    <t>306333</t>
  </si>
  <si>
    <t>MENRATH</t>
  </si>
  <si>
    <t>019</t>
  </si>
  <si>
    <t>WOLFISHEIM</t>
  </si>
  <si>
    <t>DAVID MENRATH</t>
  </si>
  <si>
    <t>097530</t>
  </si>
  <si>
    <t>03100331</t>
  </si>
  <si>
    <t>300552</t>
  </si>
  <si>
    <t>MEON</t>
  </si>
  <si>
    <t>RIMOGNE</t>
  </si>
  <si>
    <t>EMMANUEL MEON</t>
  </si>
  <si>
    <t>992320</t>
  </si>
  <si>
    <t>03000171</t>
  </si>
  <si>
    <t>142251</t>
  </si>
  <si>
    <t>JEAN-PIERRE</t>
  </si>
  <si>
    <t>LORMAYE</t>
  </si>
  <si>
    <t>JEAN-PIERRE MERCIER</t>
  </si>
  <si>
    <t>990723</t>
  </si>
  <si>
    <t>07024274</t>
  </si>
  <si>
    <t>306351</t>
  </si>
  <si>
    <t>MERLE</t>
  </si>
  <si>
    <t>745</t>
  </si>
  <si>
    <t>ST PIERRE DE CHIGNAC</t>
  </si>
  <si>
    <t>VINCENT MERLE</t>
  </si>
  <si>
    <t>992279</t>
  </si>
  <si>
    <t>03000945</t>
  </si>
  <si>
    <t>185908</t>
  </si>
  <si>
    <t>239</t>
  </si>
  <si>
    <t>GONDECOURT</t>
  </si>
  <si>
    <t>ERIC MERLE</t>
  </si>
  <si>
    <t>992506</t>
  </si>
  <si>
    <t>07022051</t>
  </si>
  <si>
    <t>305459</t>
  </si>
  <si>
    <t>MERMET</t>
  </si>
  <si>
    <t>CROTENAY</t>
  </si>
  <si>
    <t>ALEXIS MERMET</t>
  </si>
  <si>
    <t>991516</t>
  </si>
  <si>
    <t>07023183</t>
  </si>
  <si>
    <t>305772</t>
  </si>
  <si>
    <t>NARCISSE</t>
  </si>
  <si>
    <t>MESSAN</t>
  </si>
  <si>
    <t>VIGNEUX SUR SEINE</t>
  </si>
  <si>
    <t>NARCISSE MESSAN</t>
  </si>
  <si>
    <t>990746</t>
  </si>
  <si>
    <t>300588</t>
  </si>
  <si>
    <t>031</t>
  </si>
  <si>
    <t>HENRIVILLE</t>
  </si>
  <si>
    <t>CHARLES MESSANA</t>
  </si>
  <si>
    <t>097597</t>
  </si>
  <si>
    <t>177325</t>
  </si>
  <si>
    <t>SCHOENECK</t>
  </si>
  <si>
    <t>BERNARD MESSMER</t>
  </si>
  <si>
    <t>990359</t>
  </si>
  <si>
    <t>03000036</t>
  </si>
  <si>
    <t>178961</t>
  </si>
  <si>
    <t>MESTRE</t>
  </si>
  <si>
    <t>304373</t>
  </si>
  <si>
    <t>956</t>
  </si>
  <si>
    <t>ST EGREVE</t>
  </si>
  <si>
    <t>JORDAN METOU OU M AZOMBO</t>
  </si>
  <si>
    <t>990797</t>
  </si>
  <si>
    <t>305266</t>
  </si>
  <si>
    <t>PARGNY SUR SAULX</t>
  </si>
  <si>
    <t>MIKAEL MEUNIER</t>
  </si>
  <si>
    <t>099437</t>
  </si>
  <si>
    <t>304812</t>
  </si>
  <si>
    <t>101</t>
  </si>
  <si>
    <t>DIEBLING</t>
  </si>
  <si>
    <t>JOANNA MEYER</t>
  </si>
  <si>
    <t>992299</t>
  </si>
  <si>
    <t>03102258</t>
  </si>
  <si>
    <t>304176</t>
  </si>
  <si>
    <t>116</t>
  </si>
  <si>
    <t>LUPSTEIN</t>
  </si>
  <si>
    <t>JULIEN MEYER</t>
  </si>
  <si>
    <t>992942</t>
  </si>
  <si>
    <t>03000367</t>
  </si>
  <si>
    <t>164862</t>
  </si>
  <si>
    <t>109</t>
  </si>
  <si>
    <t>BRUMATH</t>
  </si>
  <si>
    <t>PASCAL MEYER</t>
  </si>
  <si>
    <t>992497</t>
  </si>
  <si>
    <t>097680</t>
  </si>
  <si>
    <t>305569</t>
  </si>
  <si>
    <t>328</t>
  </si>
  <si>
    <t>MAGESCQ</t>
  </si>
  <si>
    <t>MARIE MICAULT</t>
  </si>
  <si>
    <t>993100</t>
  </si>
  <si>
    <t>305571</t>
  </si>
  <si>
    <t>ARTHUR MICHALOWSKI</t>
  </si>
  <si>
    <t>993560</t>
  </si>
  <si>
    <t>193703</t>
  </si>
  <si>
    <t>CARCANS</t>
  </si>
  <si>
    <t>ISABELLE MICHELENA</t>
  </si>
  <si>
    <t>990052</t>
  </si>
  <si>
    <t>301258</t>
  </si>
  <si>
    <t>LA CHAPELLE ERBREE</t>
  </si>
  <si>
    <t>MARINE MIGNOT</t>
  </si>
  <si>
    <t>992137</t>
  </si>
  <si>
    <t>03102546</t>
  </si>
  <si>
    <t>304711</t>
  </si>
  <si>
    <t>MILLE</t>
  </si>
  <si>
    <t>737</t>
  </si>
  <si>
    <t>MATHIEU MILLE</t>
  </si>
  <si>
    <t>099618</t>
  </si>
  <si>
    <t>096880</t>
  </si>
  <si>
    <t>03101811</t>
  </si>
  <si>
    <t>303291</t>
  </si>
  <si>
    <t>JEAN MANUEL</t>
  </si>
  <si>
    <t>MILLIN</t>
  </si>
  <si>
    <t>QUEVREVILLE LA POTERIE</t>
  </si>
  <si>
    <t>JEAN MANUEL MILLIN</t>
  </si>
  <si>
    <t>993520</t>
  </si>
  <si>
    <t>03000329</t>
  </si>
  <si>
    <t>160628</t>
  </si>
  <si>
    <t>MIRAMBEAU</t>
  </si>
  <si>
    <t>442 CCTSM</t>
  </si>
  <si>
    <t>LE BOUSCAT</t>
  </si>
  <si>
    <t>DANIEL MIRAMBEAU</t>
  </si>
  <si>
    <t>098323</t>
  </si>
  <si>
    <t>03001708</t>
  </si>
  <si>
    <t>192460</t>
  </si>
  <si>
    <t>MISTRAL</t>
  </si>
  <si>
    <t>730</t>
  </si>
  <si>
    <t>ALBERT</t>
  </si>
  <si>
    <t>FRANCK MISTRAL</t>
  </si>
  <si>
    <t>992811</t>
  </si>
  <si>
    <t>07022883</t>
  </si>
  <si>
    <t>305696</t>
  </si>
  <si>
    <t>MOINEAU</t>
  </si>
  <si>
    <t>192</t>
  </si>
  <si>
    <t>SORGUES</t>
  </si>
  <si>
    <t>ALEXANDRE MOINEAU</t>
  </si>
  <si>
    <t>993703</t>
  </si>
  <si>
    <t>305152</t>
  </si>
  <si>
    <t>521</t>
  </si>
  <si>
    <t>DECINES CHARPIEU</t>
  </si>
  <si>
    <t>BENOIT MOLINA</t>
  </si>
  <si>
    <t>993299</t>
  </si>
  <si>
    <t>03102555</t>
  </si>
  <si>
    <t>304720</t>
  </si>
  <si>
    <t>MOLINERO LUQUE</t>
  </si>
  <si>
    <t>HAYANGE</t>
  </si>
  <si>
    <t>KEVIN MOLINERO LUQUE</t>
  </si>
  <si>
    <t>098353</t>
  </si>
  <si>
    <t>03100767</t>
  </si>
  <si>
    <t>301342</t>
  </si>
  <si>
    <t>MONFLIER</t>
  </si>
  <si>
    <t>438</t>
  </si>
  <si>
    <t>BEGLES</t>
  </si>
  <si>
    <t>MATTHIEU MONFLIER</t>
  </si>
  <si>
    <t>098007</t>
  </si>
  <si>
    <t>176653</t>
  </si>
  <si>
    <t>DONNERY</t>
  </si>
  <si>
    <t>993685</t>
  </si>
  <si>
    <t>188644</t>
  </si>
  <si>
    <t>ST GEORGES SUR LAYON</t>
  </si>
  <si>
    <t>VANESSA MONTAIS</t>
  </si>
  <si>
    <t>096515</t>
  </si>
  <si>
    <t>03001351</t>
  </si>
  <si>
    <t>191391</t>
  </si>
  <si>
    <t>MONTHE</t>
  </si>
  <si>
    <t>613</t>
  </si>
  <si>
    <t>ARDRES</t>
  </si>
  <si>
    <t>JEROME MONTHE</t>
  </si>
  <si>
    <t>992714</t>
  </si>
  <si>
    <t>303522</t>
  </si>
  <si>
    <t>MONTMAGNY</t>
  </si>
  <si>
    <t>AJAGHEN MOOTOOVEEREN</t>
  </si>
  <si>
    <t>992748</t>
  </si>
  <si>
    <t>07021545</t>
  </si>
  <si>
    <t>305378</t>
  </si>
  <si>
    <t>MORALES</t>
  </si>
  <si>
    <t>CUERS</t>
  </si>
  <si>
    <t>JENNIFER MORALES</t>
  </si>
  <si>
    <t>990109</t>
  </si>
  <si>
    <t>304876</t>
  </si>
  <si>
    <t>343</t>
  </si>
  <si>
    <t>JENNIFER MOREAU</t>
  </si>
  <si>
    <t>097254</t>
  </si>
  <si>
    <t>03001300</t>
  </si>
  <si>
    <t>190871</t>
  </si>
  <si>
    <t>MOREL</t>
  </si>
  <si>
    <t>07023522</t>
  </si>
  <si>
    <t>305957</t>
  </si>
  <si>
    <t>MORELE</t>
  </si>
  <si>
    <t>434</t>
  </si>
  <si>
    <t>CHALIFERT</t>
  </si>
  <si>
    <t>DAVID MORELE</t>
  </si>
  <si>
    <t>993448</t>
  </si>
  <si>
    <t>03101231</t>
  </si>
  <si>
    <t>302213</t>
  </si>
  <si>
    <t>MORENO</t>
  </si>
  <si>
    <t>023</t>
  </si>
  <si>
    <t>HOMBOURG HAUT</t>
  </si>
  <si>
    <t>JULIEN MORENO</t>
  </si>
  <si>
    <t>097571</t>
  </si>
  <si>
    <t>07022847</t>
  </si>
  <si>
    <t>305676</t>
  </si>
  <si>
    <t>407</t>
  </si>
  <si>
    <t>L ISLE JOURDAIN</t>
  </si>
  <si>
    <t>NATHALIE MORIN</t>
  </si>
  <si>
    <t>992001</t>
  </si>
  <si>
    <t>304775</t>
  </si>
  <si>
    <t>LE VAL DAVID</t>
  </si>
  <si>
    <t>NICOLAS MORIN</t>
  </si>
  <si>
    <t>096294</t>
  </si>
  <si>
    <t>03101860</t>
  </si>
  <si>
    <t>303412</t>
  </si>
  <si>
    <t>TAVERNY</t>
  </si>
  <si>
    <t>ADELINE MORIN</t>
  </si>
  <si>
    <t>993469</t>
  </si>
  <si>
    <t>304766</t>
  </si>
  <si>
    <t>JEREMY MORINEAU</t>
  </si>
  <si>
    <t>993463</t>
  </si>
  <si>
    <t>07024093</t>
  </si>
  <si>
    <t>306226</t>
  </si>
  <si>
    <t>MORINET</t>
  </si>
  <si>
    <t>JULIETTE MORINET</t>
  </si>
  <si>
    <t>992378</t>
  </si>
  <si>
    <t>ST MEDARD D EYRANS</t>
  </si>
  <si>
    <t>03001099</t>
  </si>
  <si>
    <t>188249</t>
  </si>
  <si>
    <t>MORTELETTE</t>
  </si>
  <si>
    <t>LALLAING</t>
  </si>
  <si>
    <t>THIERRY MORTELETTE</t>
  </si>
  <si>
    <t>992772</t>
  </si>
  <si>
    <t>03002873</t>
  </si>
  <si>
    <t>PIERRICK</t>
  </si>
  <si>
    <t>MORTIER</t>
  </si>
  <si>
    <t>CHANTELOUP EN BRIE</t>
  </si>
  <si>
    <t>03101427</t>
  </si>
  <si>
    <t>302576</t>
  </si>
  <si>
    <t>MOUGIN</t>
  </si>
  <si>
    <t>542</t>
  </si>
  <si>
    <t>THAON LES VOSGES</t>
  </si>
  <si>
    <t>JEROME MOUGIN</t>
  </si>
  <si>
    <t>993325</t>
  </si>
  <si>
    <t>07001462</t>
  </si>
  <si>
    <t>300687</t>
  </si>
  <si>
    <t>JEAN PAUL</t>
  </si>
  <si>
    <t>MOUSSET</t>
  </si>
  <si>
    <t>03101902</t>
  </si>
  <si>
    <t>YASSIN</t>
  </si>
  <si>
    <t>MOUYER</t>
  </si>
  <si>
    <t>PONT DE L ARCHE</t>
  </si>
  <si>
    <t>07022880</t>
  </si>
  <si>
    <t>305693</t>
  </si>
  <si>
    <t>MOUYREN</t>
  </si>
  <si>
    <t>LE PUY EN VELAY</t>
  </si>
  <si>
    <t>MATHIEU MOUYREN</t>
  </si>
  <si>
    <t>993279</t>
  </si>
  <si>
    <t>07023938</t>
  </si>
  <si>
    <t>306115</t>
  </si>
  <si>
    <t>LUCAS</t>
  </si>
  <si>
    <t>MPILI</t>
  </si>
  <si>
    <t>LUCAS MPILI</t>
  </si>
  <si>
    <t>098198</t>
  </si>
  <si>
    <t>07022791</t>
  </si>
  <si>
    <t>305649</t>
  </si>
  <si>
    <t>MSELLATI-MARIVAUX</t>
  </si>
  <si>
    <t>AXEL MSELLATI-MARIVAUX</t>
  </si>
  <si>
    <t>098337</t>
  </si>
  <si>
    <t>305484</t>
  </si>
  <si>
    <t>CRIQUEBEUF LA CAMPAGNE</t>
  </si>
  <si>
    <t>SIDNEY MUDIE</t>
  </si>
  <si>
    <t>096324</t>
  </si>
  <si>
    <t>07024352</t>
  </si>
  <si>
    <t>306432</t>
  </si>
  <si>
    <t>MULLER</t>
  </si>
  <si>
    <t>325</t>
  </si>
  <si>
    <t>MULHOUSE</t>
  </si>
  <si>
    <t>098494</t>
  </si>
  <si>
    <t>07022368</t>
  </si>
  <si>
    <t>305541</t>
  </si>
  <si>
    <t>MUREZ</t>
  </si>
  <si>
    <t>258</t>
  </si>
  <si>
    <t>BAZAINVILLE</t>
  </si>
  <si>
    <t>ELODIE MUREZ</t>
  </si>
  <si>
    <t>990948</t>
  </si>
  <si>
    <t>06015386</t>
  </si>
  <si>
    <t>172954</t>
  </si>
  <si>
    <t>MURON</t>
  </si>
  <si>
    <t>03002931</t>
  </si>
  <si>
    <t>193654</t>
  </si>
  <si>
    <t>ANNICK</t>
  </si>
  <si>
    <t>MURZEREAU</t>
  </si>
  <si>
    <t>NARBONNE</t>
  </si>
  <si>
    <t>ANNICK MURZEREAU</t>
  </si>
  <si>
    <t>992961</t>
  </si>
  <si>
    <t>07023452</t>
  </si>
  <si>
    <t>305917</t>
  </si>
  <si>
    <t>MUZZOLINI</t>
  </si>
  <si>
    <t>VILLAMPUY</t>
  </si>
  <si>
    <t>JULIEN MUZZOLINI</t>
  </si>
  <si>
    <t>096607</t>
  </si>
  <si>
    <t>03102607</t>
  </si>
  <si>
    <t>304782</t>
  </si>
  <si>
    <t>MYLY</t>
  </si>
  <si>
    <t>JEREMY MYLY</t>
  </si>
  <si>
    <t>099032</t>
  </si>
  <si>
    <t>193536</t>
  </si>
  <si>
    <t>495</t>
  </si>
  <si>
    <t>STEPHANIE NADREAU</t>
  </si>
  <si>
    <t>993190</t>
  </si>
  <si>
    <t>07023848</t>
  </si>
  <si>
    <t>306100</t>
  </si>
  <si>
    <t>NAUCHE</t>
  </si>
  <si>
    <t>522</t>
  </si>
  <si>
    <t>VILLEURBANNE</t>
  </si>
  <si>
    <t>ADRIEN NAUCHE</t>
  </si>
  <si>
    <t>993301</t>
  </si>
  <si>
    <t>03100613</t>
  </si>
  <si>
    <t>301043</t>
  </si>
  <si>
    <t>MATHILDE</t>
  </si>
  <si>
    <t>NAZZARO</t>
  </si>
  <si>
    <t>MATHILDE NAZZARO</t>
  </si>
  <si>
    <t>992630</t>
  </si>
  <si>
    <t>305414</t>
  </si>
  <si>
    <t>451</t>
  </si>
  <si>
    <t>992806</t>
  </si>
  <si>
    <t>07021546</t>
  </si>
  <si>
    <t>305361</t>
  </si>
  <si>
    <t>LOGAN</t>
  </si>
  <si>
    <t>NEILL</t>
  </si>
  <si>
    <t>BLAINVILLE SUR ORNE</t>
  </si>
  <si>
    <t>LOGAN NEILL</t>
  </si>
  <si>
    <t>993505</t>
  </si>
  <si>
    <t>304061</t>
  </si>
  <si>
    <t>249</t>
  </si>
  <si>
    <t>NIEDERSOULTZBACH</t>
  </si>
  <si>
    <t>SONIA NETZER</t>
  </si>
  <si>
    <t>993400</t>
  </si>
  <si>
    <t>03100580</t>
  </si>
  <si>
    <t>HELDER</t>
  </si>
  <si>
    <t>NEVES</t>
  </si>
  <si>
    <t>COUPVRAY</t>
  </si>
  <si>
    <t>193699</t>
  </si>
  <si>
    <t>LUDOVIC NEVO</t>
  </si>
  <si>
    <t>992231</t>
  </si>
  <si>
    <t>03102001</t>
  </si>
  <si>
    <t>303696</t>
  </si>
  <si>
    <t>NEYRON</t>
  </si>
  <si>
    <t>411 CCTM</t>
  </si>
  <si>
    <t>IZERNORE</t>
  </si>
  <si>
    <t>VIRGINIE NEYRON</t>
  </si>
  <si>
    <t>992452</t>
  </si>
  <si>
    <t>03000904</t>
  </si>
  <si>
    <t>185492</t>
  </si>
  <si>
    <t>FAUSTIN AMEDEE</t>
  </si>
  <si>
    <t>NGOMA</t>
  </si>
  <si>
    <t>VIRY CHATILLON</t>
  </si>
  <si>
    <t>304027</t>
  </si>
  <si>
    <t>CHARLEVILLE MEZIERES</t>
  </si>
  <si>
    <t>DAMIEN NICOLA</t>
  </si>
  <si>
    <t>993405</t>
  </si>
  <si>
    <t>07024291</t>
  </si>
  <si>
    <t>306377</t>
  </si>
  <si>
    <t>NIZARD</t>
  </si>
  <si>
    <t>276</t>
  </si>
  <si>
    <t>AURELIEN NIZARD</t>
  </si>
  <si>
    <t>993637</t>
  </si>
  <si>
    <t>304358</t>
  </si>
  <si>
    <t>SERRIS</t>
  </si>
  <si>
    <t>PAULIN NJIKI NYA</t>
  </si>
  <si>
    <t>991847</t>
  </si>
  <si>
    <t>301196</t>
  </si>
  <si>
    <t>FONTAINE NOTRE DAME</t>
  </si>
  <si>
    <t>RODOLPHE NOBECOURT</t>
  </si>
  <si>
    <t>993370</t>
  </si>
  <si>
    <t>303817</t>
  </si>
  <si>
    <t>LA LOGE</t>
  </si>
  <si>
    <t>ANNE CHARLOTTE NOEL</t>
  </si>
  <si>
    <t>990336</t>
  </si>
  <si>
    <t>07024034</t>
  </si>
  <si>
    <t>306194</t>
  </si>
  <si>
    <t>NOETINGER</t>
  </si>
  <si>
    <t>783</t>
  </si>
  <si>
    <t>VIMINES</t>
  </si>
  <si>
    <t>VIRGINIE NOETINGER</t>
  </si>
  <si>
    <t>992224</t>
  </si>
  <si>
    <t>165969</t>
  </si>
  <si>
    <t>LAVENTIE</t>
  </si>
  <si>
    <t>STEPHANE NOGA</t>
  </si>
  <si>
    <t>098481</t>
  </si>
  <si>
    <t>03102042</t>
  </si>
  <si>
    <t>303792</t>
  </si>
  <si>
    <t>NOGUER</t>
  </si>
  <si>
    <t>ST JUST EN CHEVALET</t>
  </si>
  <si>
    <t>SEBASTIEN NOGUER</t>
  </si>
  <si>
    <t>097182</t>
  </si>
  <si>
    <t>03000863</t>
  </si>
  <si>
    <t>184253</t>
  </si>
  <si>
    <t>NOIRAULT</t>
  </si>
  <si>
    <t>813</t>
  </si>
  <si>
    <t>STE VERGE</t>
  </si>
  <si>
    <t>LIONEL NOIRAULT</t>
  </si>
  <si>
    <t>096728</t>
  </si>
  <si>
    <t>03101697</t>
  </si>
  <si>
    <t>303102</t>
  </si>
  <si>
    <t>NOLLET</t>
  </si>
  <si>
    <t>786</t>
  </si>
  <si>
    <t>ABBEVILLE</t>
  </si>
  <si>
    <t>ANTOINE NOLLET</t>
  </si>
  <si>
    <t>096227</t>
  </si>
  <si>
    <t>305239</t>
  </si>
  <si>
    <t>KARINE NONNON</t>
  </si>
  <si>
    <t>992321</t>
  </si>
  <si>
    <t>03000937</t>
  </si>
  <si>
    <t>185852</t>
  </si>
  <si>
    <t>FRETIGNEY ET VELLOREILLE</t>
  </si>
  <si>
    <t>SEVERINE NORMAND</t>
  </si>
  <si>
    <t>992736</t>
  </si>
  <si>
    <t>03101712</t>
  </si>
  <si>
    <t>303117</t>
  </si>
  <si>
    <t>ALVINE MAUD</t>
  </si>
  <si>
    <t>NOUNGUI</t>
  </si>
  <si>
    <t>173</t>
  </si>
  <si>
    <t>VAIRE SOUS CORBIE</t>
  </si>
  <si>
    <t>ALVINE MAUD NOUNGUI</t>
  </si>
  <si>
    <t>993365</t>
  </si>
  <si>
    <t>07020709</t>
  </si>
  <si>
    <t>305244</t>
  </si>
  <si>
    <t>NOUVEL</t>
  </si>
  <si>
    <t>070</t>
  </si>
  <si>
    <t>PAULINE NOUVEL</t>
  </si>
  <si>
    <t>099249</t>
  </si>
  <si>
    <t>183264</t>
  </si>
  <si>
    <t>OLONNE SUR MER</t>
  </si>
  <si>
    <t>FREDDY NOWAK</t>
  </si>
  <si>
    <t>098186</t>
  </si>
  <si>
    <t>305453</t>
  </si>
  <si>
    <t>JARS</t>
  </si>
  <si>
    <t>CELINE OBRECHT</t>
  </si>
  <si>
    <t>993336</t>
  </si>
  <si>
    <t>50100081</t>
  </si>
  <si>
    <t>071195</t>
  </si>
  <si>
    <t>E</t>
  </si>
  <si>
    <t>OC AIN SUD</t>
  </si>
  <si>
    <t>50100114</t>
  </si>
  <si>
    <t>50100096</t>
  </si>
  <si>
    <t>071246</t>
  </si>
  <si>
    <t>OC ALBI NORD</t>
  </si>
  <si>
    <t>50100157</t>
  </si>
  <si>
    <t>50100086</t>
  </si>
  <si>
    <t>50100134</t>
  </si>
  <si>
    <t>50100111</t>
  </si>
  <si>
    <t>50100069</t>
  </si>
  <si>
    <t>071148</t>
  </si>
  <si>
    <t>OC AUXERRE</t>
  </si>
  <si>
    <t>50100141</t>
  </si>
  <si>
    <t>50100095</t>
  </si>
  <si>
    <t>50100017</t>
  </si>
  <si>
    <t>50100089</t>
  </si>
  <si>
    <t>50100048</t>
  </si>
  <si>
    <t>50100107</t>
  </si>
  <si>
    <t>071282</t>
  </si>
  <si>
    <t>OC BAS RHIN SUD</t>
  </si>
  <si>
    <t>50100062</t>
  </si>
  <si>
    <t>50100112</t>
  </si>
  <si>
    <t>50100009</t>
  </si>
  <si>
    <t>50100083</t>
  </si>
  <si>
    <t>50100129</t>
  </si>
  <si>
    <t>071464</t>
  </si>
  <si>
    <t>OC BORDEAUX OUEST</t>
  </si>
  <si>
    <t>50100161</t>
  </si>
  <si>
    <t>50100042</t>
  </si>
  <si>
    <t>50100052</t>
  </si>
  <si>
    <t>071094</t>
  </si>
  <si>
    <t>OC BREST</t>
  </si>
  <si>
    <t>50100041</t>
  </si>
  <si>
    <t>50100087</t>
  </si>
  <si>
    <t>50100074</t>
  </si>
  <si>
    <t>50100003</t>
  </si>
  <si>
    <t>50100098</t>
  </si>
  <si>
    <t>071256</t>
  </si>
  <si>
    <t>OC CANNES</t>
  </si>
  <si>
    <t>50100054</t>
  </si>
  <si>
    <t>50100131</t>
  </si>
  <si>
    <t>50100090</t>
  </si>
  <si>
    <t>50100030</t>
  </si>
  <si>
    <t>50100956</t>
  </si>
  <si>
    <t>50100124</t>
  </si>
  <si>
    <t>50100038</t>
  </si>
  <si>
    <t>50100099</t>
  </si>
  <si>
    <t>50100067</t>
  </si>
  <si>
    <t>071142</t>
  </si>
  <si>
    <t>OC CHALONS MEUSE</t>
  </si>
  <si>
    <t>50100109</t>
  </si>
  <si>
    <t>071326</t>
  </si>
  <si>
    <t>OC CHARENTE</t>
  </si>
  <si>
    <t>50100075</t>
  </si>
  <si>
    <t>50100015</t>
  </si>
  <si>
    <t>50100133</t>
  </si>
  <si>
    <t>50100944</t>
  </si>
  <si>
    <t>50100945</t>
  </si>
  <si>
    <t>50100139</t>
  </si>
  <si>
    <t>071524</t>
  </si>
  <si>
    <t>OC CORBEIL</t>
  </si>
  <si>
    <t>50100119</t>
  </si>
  <si>
    <t>50101396</t>
  </si>
  <si>
    <t>50101368</t>
  </si>
  <si>
    <t>50100056</t>
  </si>
  <si>
    <t>50100021</t>
  </si>
  <si>
    <t>50100153</t>
  </si>
  <si>
    <t>50100102</t>
  </si>
  <si>
    <t>50100035</t>
  </si>
  <si>
    <t>50100135</t>
  </si>
  <si>
    <t>50100005</t>
  </si>
  <si>
    <t>50100127</t>
  </si>
  <si>
    <t>50100116</t>
  </si>
  <si>
    <t>071386</t>
  </si>
  <si>
    <t>OC DINAN</t>
  </si>
  <si>
    <t>50100051</t>
  </si>
  <si>
    <t>50100110</t>
  </si>
  <si>
    <t>50100004</t>
  </si>
  <si>
    <t>50100123</t>
  </si>
  <si>
    <t>50100113</t>
  </si>
  <si>
    <t>50100014</t>
  </si>
  <si>
    <t>50100138</t>
  </si>
  <si>
    <t>071523</t>
  </si>
  <si>
    <t>OC ETAMPES</t>
  </si>
  <si>
    <t>50100007</t>
  </si>
  <si>
    <t>070078</t>
  </si>
  <si>
    <t>OC ETANG DE BERRE</t>
  </si>
  <si>
    <t>50100037</t>
  </si>
  <si>
    <t>50100060</t>
  </si>
  <si>
    <t>071121</t>
  </si>
  <si>
    <t>OC EURE ET LOIR NORD</t>
  </si>
  <si>
    <t>50100094</t>
  </si>
  <si>
    <t>50100032</t>
  </si>
  <si>
    <t>50160581</t>
  </si>
  <si>
    <t>50157999</t>
  </si>
  <si>
    <t>50145606</t>
  </si>
  <si>
    <t>50139300</t>
  </si>
  <si>
    <t>50129804</t>
  </si>
  <si>
    <t>50100104</t>
  </si>
  <si>
    <t>50100949</t>
  </si>
  <si>
    <t>50100084</t>
  </si>
  <si>
    <t>50100118</t>
  </si>
  <si>
    <t>50100057</t>
  </si>
  <si>
    <t>50100045</t>
  </si>
  <si>
    <t>50100121</t>
  </si>
  <si>
    <t>50100105</t>
  </si>
  <si>
    <t>50100082</t>
  </si>
  <si>
    <t>50100053</t>
  </si>
  <si>
    <t>50100142</t>
  </si>
  <si>
    <t>50100154</t>
  </si>
  <si>
    <t>50100088</t>
  </si>
  <si>
    <t>50100156</t>
  </si>
  <si>
    <t>50100120</t>
  </si>
  <si>
    <t>50100130</t>
  </si>
  <si>
    <t>50100143</t>
  </si>
  <si>
    <t>50100064</t>
  </si>
  <si>
    <t>50100040</t>
  </si>
  <si>
    <t>50100070</t>
  </si>
  <si>
    <t>50100059</t>
  </si>
  <si>
    <t>50100150</t>
  </si>
  <si>
    <t>50100018</t>
  </si>
  <si>
    <t>50100092</t>
  </si>
  <si>
    <t>071231</t>
  </si>
  <si>
    <t>OC LANGON</t>
  </si>
  <si>
    <t>50100100</t>
  </si>
  <si>
    <t>50100049</t>
  </si>
  <si>
    <t>50100006</t>
  </si>
  <si>
    <t>50100097</t>
  </si>
  <si>
    <t>50100061</t>
  </si>
  <si>
    <t>071123</t>
  </si>
  <si>
    <t>OC LOIRET SUD</t>
  </si>
  <si>
    <t>50100946</t>
  </si>
  <si>
    <t>50100959</t>
  </si>
  <si>
    <t>50100077</t>
  </si>
  <si>
    <t>071190</t>
  </si>
  <si>
    <t>OC LYON EST</t>
  </si>
  <si>
    <t>50100160</t>
  </si>
  <si>
    <t>50100079</t>
  </si>
  <si>
    <t>071192</t>
  </si>
  <si>
    <t>OC LYON OUEST</t>
  </si>
  <si>
    <t>50100942</t>
  </si>
  <si>
    <t>50100033</t>
  </si>
  <si>
    <t>50100023</t>
  </si>
  <si>
    <t>50100957</t>
  </si>
  <si>
    <t>50100955</t>
  </si>
  <si>
    <t>50100948</t>
  </si>
  <si>
    <t>700162</t>
  </si>
  <si>
    <t>50100140</t>
  </si>
  <si>
    <t>50100058</t>
  </si>
  <si>
    <t>071114</t>
  </si>
  <si>
    <t>OC MAYENNE SARTHE NORD</t>
  </si>
  <si>
    <t>50100106</t>
  </si>
  <si>
    <t>50100108</t>
  </si>
  <si>
    <t>50100158</t>
  </si>
  <si>
    <t>50100103</t>
  </si>
  <si>
    <t>071271</t>
  </si>
  <si>
    <t>OC MULHOUSE</t>
  </si>
  <si>
    <t>50100954</t>
  </si>
  <si>
    <t>700211</t>
  </si>
  <si>
    <t>OC NEVERS</t>
  </si>
  <si>
    <t>50100144</t>
  </si>
  <si>
    <t>50100101</t>
  </si>
  <si>
    <t>50100943</t>
  </si>
  <si>
    <t>50100115</t>
  </si>
  <si>
    <t>50100152</t>
  </si>
  <si>
    <t>071562</t>
  </si>
  <si>
    <t>OC PARIS SUD</t>
  </si>
  <si>
    <t>50100078</t>
  </si>
  <si>
    <t>50100046</t>
  </si>
  <si>
    <t>50100011</t>
  </si>
  <si>
    <t>50100050</t>
  </si>
  <si>
    <t>071092</t>
  </si>
  <si>
    <t>OC QUIMPER</t>
  </si>
  <si>
    <t>50100010</t>
  </si>
  <si>
    <t>50100066</t>
  </si>
  <si>
    <t>50100016</t>
  </si>
  <si>
    <t>070753</t>
  </si>
  <si>
    <t>OC REIMS EPERNAY</t>
  </si>
  <si>
    <t>50100013</t>
  </si>
  <si>
    <t>50100008</t>
  </si>
  <si>
    <t>50100155</t>
  </si>
  <si>
    <t>50100952</t>
  </si>
  <si>
    <t>50100091</t>
  </si>
  <si>
    <t>50100065</t>
  </si>
  <si>
    <t>50100071</t>
  </si>
  <si>
    <t>50100941</t>
  </si>
  <si>
    <t>50100027</t>
  </si>
  <si>
    <t>50100145</t>
  </si>
  <si>
    <t>50100024</t>
  </si>
  <si>
    <t>50100043</t>
  </si>
  <si>
    <t>50100029</t>
  </si>
  <si>
    <t>50100068</t>
  </si>
  <si>
    <t>50100031</t>
  </si>
  <si>
    <t>50100958</t>
  </si>
  <si>
    <t>700266</t>
  </si>
  <si>
    <t>OC VERCORS</t>
  </si>
  <si>
    <t>50100122</t>
  </si>
  <si>
    <t>50100125</t>
  </si>
  <si>
    <t>50100093</t>
  </si>
  <si>
    <t>50100080</t>
  </si>
  <si>
    <t>50100117</t>
  </si>
  <si>
    <t>071389</t>
  </si>
  <si>
    <t>OC VITRE</t>
  </si>
  <si>
    <t>50100132</t>
  </si>
  <si>
    <t>50100019</t>
  </si>
  <si>
    <t>50100136</t>
  </si>
  <si>
    <t>50100126</t>
  </si>
  <si>
    <t>50100063</t>
  </si>
  <si>
    <t>50066081</t>
  </si>
  <si>
    <t>50066118</t>
  </si>
  <si>
    <t>50066087</t>
  </si>
  <si>
    <t>50066122</t>
  </si>
  <si>
    <t>50066089</t>
  </si>
  <si>
    <t>50066119</t>
  </si>
  <si>
    <t>50066107</t>
  </si>
  <si>
    <t>50066096</t>
  </si>
  <si>
    <t>50163123</t>
  </si>
  <si>
    <t>50151183</t>
  </si>
  <si>
    <t>900562</t>
  </si>
  <si>
    <t>185486</t>
  </si>
  <si>
    <t>RODOLPHE SARDIN</t>
  </si>
  <si>
    <t>50126078</t>
  </si>
  <si>
    <t>900267</t>
  </si>
  <si>
    <t>50101972</t>
  </si>
  <si>
    <t>50066109</t>
  </si>
  <si>
    <t>50066111</t>
  </si>
  <si>
    <t>50066101</t>
  </si>
  <si>
    <t>50066126</t>
  </si>
  <si>
    <t>50066113</t>
  </si>
  <si>
    <t>50066117</t>
  </si>
  <si>
    <t>50066124</t>
  </si>
  <si>
    <t>50066114</t>
  </si>
  <si>
    <t>50066116</t>
  </si>
  <si>
    <t>50066120</t>
  </si>
  <si>
    <t>50066098</t>
  </si>
  <si>
    <t>50066091</t>
  </si>
  <si>
    <t>50066088</t>
  </si>
  <si>
    <t>50066092</t>
  </si>
  <si>
    <t>50066093</t>
  </si>
  <si>
    <t>50066080</t>
  </si>
  <si>
    <t>50066084</t>
  </si>
  <si>
    <t>50066115</t>
  </si>
  <si>
    <t>50066100</t>
  </si>
  <si>
    <t>50066105</t>
  </si>
  <si>
    <t>50066095</t>
  </si>
  <si>
    <t>50066097</t>
  </si>
  <si>
    <t>50066127</t>
  </si>
  <si>
    <t>50066128</t>
  </si>
  <si>
    <t>50066085</t>
  </si>
  <si>
    <t>50066104</t>
  </si>
  <si>
    <t>07021643</t>
  </si>
  <si>
    <t>305363</t>
  </si>
  <si>
    <t>OGER</t>
  </si>
  <si>
    <t>ROCHEFORT</t>
  </si>
  <si>
    <t>BENJAMIN OGER</t>
  </si>
  <si>
    <t>993592</t>
  </si>
  <si>
    <t>03000598</t>
  </si>
  <si>
    <t>OLICARD</t>
  </si>
  <si>
    <t>PONTOISE</t>
  </si>
  <si>
    <t>07023410</t>
  </si>
  <si>
    <t>305910</t>
  </si>
  <si>
    <t>OLIVER</t>
  </si>
  <si>
    <t>837</t>
  </si>
  <si>
    <t>ISABELLE OLIVER</t>
  </si>
  <si>
    <t>099466</t>
  </si>
  <si>
    <t>07024280</t>
  </si>
  <si>
    <t>306363</t>
  </si>
  <si>
    <t>MATHIAS</t>
  </si>
  <si>
    <t>811</t>
  </si>
  <si>
    <t>AIX EN PROVENCE</t>
  </si>
  <si>
    <t>MATHIAS OLIVIER</t>
  </si>
  <si>
    <t>099078</t>
  </si>
  <si>
    <t>303116</t>
  </si>
  <si>
    <t>716</t>
  </si>
  <si>
    <t>CONTY</t>
  </si>
  <si>
    <t>NICOLAS OLMO</t>
  </si>
  <si>
    <t>096236</t>
  </si>
  <si>
    <t>50136907</t>
  </si>
  <si>
    <t>07024251</t>
  </si>
  <si>
    <t>306349</t>
  </si>
  <si>
    <t>PAINVIN</t>
  </si>
  <si>
    <t>BERRY AU BAC</t>
  </si>
  <si>
    <t>EMELINE PAINVIN</t>
  </si>
  <si>
    <t>098861</t>
  </si>
  <si>
    <t>07024302</t>
  </si>
  <si>
    <t>306398</t>
  </si>
  <si>
    <t>PAIREAU</t>
  </si>
  <si>
    <t>VIRGINIE PAIREAU</t>
  </si>
  <si>
    <t>099646</t>
  </si>
  <si>
    <t>192265</t>
  </si>
  <si>
    <t>COQUELLES</t>
  </si>
  <si>
    <t>CHARLES HENRI PALACIN</t>
  </si>
  <si>
    <t>993361</t>
  </si>
  <si>
    <t>302853</t>
  </si>
  <si>
    <t>FRESNES SUR ESCAUT</t>
  </si>
  <si>
    <t>SYLVAIN PAPIN</t>
  </si>
  <si>
    <t>098480</t>
  </si>
  <si>
    <t>182809</t>
  </si>
  <si>
    <t>643</t>
  </si>
  <si>
    <t>ST ETIENNE AU MONT</t>
  </si>
  <si>
    <t>HERVE PAQUEZ</t>
  </si>
  <si>
    <t>096165</t>
  </si>
  <si>
    <t>07023593</t>
  </si>
  <si>
    <t>305982</t>
  </si>
  <si>
    <t>PARDONNET</t>
  </si>
  <si>
    <t>BEAUCAIRE</t>
  </si>
  <si>
    <t>JEREMY PARDONNET</t>
  </si>
  <si>
    <t>099925</t>
  </si>
  <si>
    <t>00011198</t>
  </si>
  <si>
    <t>303501</t>
  </si>
  <si>
    <t>PARIZOT</t>
  </si>
  <si>
    <t>TALANT</t>
  </si>
  <si>
    <t>07024146</t>
  </si>
  <si>
    <t>306265</t>
  </si>
  <si>
    <t>JESSIE</t>
  </si>
  <si>
    <t>PARVAUD</t>
  </si>
  <si>
    <t>747</t>
  </si>
  <si>
    <t>LEMBRAS</t>
  </si>
  <si>
    <t>JESSIE PARVAUD</t>
  </si>
  <si>
    <t>992275</t>
  </si>
  <si>
    <t>03101666</t>
  </si>
  <si>
    <t>303026</t>
  </si>
  <si>
    <t>PASTOR</t>
  </si>
  <si>
    <t>812</t>
  </si>
  <si>
    <t>BESSINES</t>
  </si>
  <si>
    <t>WALTER PASTOR</t>
  </si>
  <si>
    <t>096615</t>
  </si>
  <si>
    <t>03101067</t>
  </si>
  <si>
    <t>301914</t>
  </si>
  <si>
    <t>SANDY</t>
  </si>
  <si>
    <t>PATHER</t>
  </si>
  <si>
    <t>LE PLESSIS ROBINSON</t>
  </si>
  <si>
    <t>SANDY PATHER</t>
  </si>
  <si>
    <t>993474</t>
  </si>
  <si>
    <t>304924</t>
  </si>
  <si>
    <t>015</t>
  </si>
  <si>
    <t>HENNEBONT</t>
  </si>
  <si>
    <t>LOIC PAUGAM</t>
  </si>
  <si>
    <t>096448</t>
  </si>
  <si>
    <t>189569</t>
  </si>
  <si>
    <t>040</t>
  </si>
  <si>
    <t>PHILIPPE PAUGAM</t>
  </si>
  <si>
    <t>096545</t>
  </si>
  <si>
    <t>07022239</t>
  </si>
  <si>
    <t>305505</t>
  </si>
  <si>
    <t>PAYELLE</t>
  </si>
  <si>
    <t>WATTRELOS</t>
  </si>
  <si>
    <t>FLORIAN PAYELLE</t>
  </si>
  <si>
    <t>096155</t>
  </si>
  <si>
    <t>188028</t>
  </si>
  <si>
    <t>NEUVE CHAPELLE</t>
  </si>
  <si>
    <t>JOAN PAZDYKA</t>
  </si>
  <si>
    <t>992691</t>
  </si>
  <si>
    <t>07024292</t>
  </si>
  <si>
    <t>306379</t>
  </si>
  <si>
    <t>REGIS</t>
  </si>
  <si>
    <t>PEDANOU</t>
  </si>
  <si>
    <t>514</t>
  </si>
  <si>
    <t>MONTIGNY LES CORMEILLES</t>
  </si>
  <si>
    <t>REGIS PEDANOU</t>
  </si>
  <si>
    <t>993107</t>
  </si>
  <si>
    <t>03000500</t>
  </si>
  <si>
    <t>172318</t>
  </si>
  <si>
    <t>PENIN</t>
  </si>
  <si>
    <t>766</t>
  </si>
  <si>
    <t>BRUNO PENIN</t>
  </si>
  <si>
    <t>099950</t>
  </si>
  <si>
    <t>07019313</t>
  </si>
  <si>
    <t>305047</t>
  </si>
  <si>
    <t>PENSEC</t>
  </si>
  <si>
    <t>QUIMPER</t>
  </si>
  <si>
    <t>GILLES PENSEC</t>
  </si>
  <si>
    <t>993575</t>
  </si>
  <si>
    <t>305561</t>
  </si>
  <si>
    <t>130</t>
  </si>
  <si>
    <t>LA BAUME D HOSTUN</t>
  </si>
  <si>
    <t>MUHAMED PEPIC</t>
  </si>
  <si>
    <t>993126</t>
  </si>
  <si>
    <t>03102191</t>
  </si>
  <si>
    <t>304054</t>
  </si>
  <si>
    <t>RENAN</t>
  </si>
  <si>
    <t>PERDEREAU</t>
  </si>
  <si>
    <t>935</t>
  </si>
  <si>
    <t>RENAN PERDEREAU</t>
  </si>
  <si>
    <t>990795</t>
  </si>
  <si>
    <t>305539</t>
  </si>
  <si>
    <t>MATTHIS PEREC</t>
  </si>
  <si>
    <t>993436</t>
  </si>
  <si>
    <t>06015620</t>
  </si>
  <si>
    <t>182374</t>
  </si>
  <si>
    <t>SANDRA</t>
  </si>
  <si>
    <t>MOISSY CRAMAYEL</t>
  </si>
  <si>
    <t>305554</t>
  </si>
  <si>
    <t>THORIGNY SUR MARNE</t>
  </si>
  <si>
    <t>KARINE PEREIRA</t>
  </si>
  <si>
    <t>097741</t>
  </si>
  <si>
    <t>305547</t>
  </si>
  <si>
    <t>CHALONS EN CHAMPAGNE</t>
  </si>
  <si>
    <t>LUCILLE PEROUX</t>
  </si>
  <si>
    <t>993419</t>
  </si>
  <si>
    <t>305592</t>
  </si>
  <si>
    <t>CAMPIGNY</t>
  </si>
  <si>
    <t>FREDERIC PERRAULT</t>
  </si>
  <si>
    <t>098477</t>
  </si>
  <si>
    <t>305132</t>
  </si>
  <si>
    <t>03101490</t>
  </si>
  <si>
    <t>302689</t>
  </si>
  <si>
    <t>PERRAUT</t>
  </si>
  <si>
    <t>397</t>
  </si>
  <si>
    <t>ST GERAND LE PUY</t>
  </si>
  <si>
    <t>FREDERIC PERRAUT</t>
  </si>
  <si>
    <t>991586</t>
  </si>
  <si>
    <t>193781</t>
  </si>
  <si>
    <t>MIREBEAU SUR BEZE</t>
  </si>
  <si>
    <t>NATHALIE PERRIN</t>
  </si>
  <si>
    <t>992955</t>
  </si>
  <si>
    <t>07020818</t>
  </si>
  <si>
    <t>305263</t>
  </si>
  <si>
    <t>PERROUAULT</t>
  </si>
  <si>
    <t>470</t>
  </si>
  <si>
    <t>ST AUBIN D ARQUENAY</t>
  </si>
  <si>
    <t>DAMIEN PERROUAULT</t>
  </si>
  <si>
    <t>993503</t>
  </si>
  <si>
    <t>07024197</t>
  </si>
  <si>
    <t>306329</t>
  </si>
  <si>
    <t>EMERIC</t>
  </si>
  <si>
    <t>PETIT</t>
  </si>
  <si>
    <t>ASCHERES LE MARCHE</t>
  </si>
  <si>
    <t>EMERIC PETIT</t>
  </si>
  <si>
    <t>993292</t>
  </si>
  <si>
    <t>07023409</t>
  </si>
  <si>
    <t>305908</t>
  </si>
  <si>
    <t>ALEXANDRE PETIT</t>
  </si>
  <si>
    <t>993714</t>
  </si>
  <si>
    <t>305412</t>
  </si>
  <si>
    <t>035</t>
  </si>
  <si>
    <t>GUIPAVAS</t>
  </si>
  <si>
    <t>CHRISTOPHE PEUCAT</t>
  </si>
  <si>
    <t>096528</t>
  </si>
  <si>
    <t>06015329</t>
  </si>
  <si>
    <t>171535</t>
  </si>
  <si>
    <t>PEYROT</t>
  </si>
  <si>
    <t>ST JUST</t>
  </si>
  <si>
    <t>305041</t>
  </si>
  <si>
    <t>SANDRINE PHAM</t>
  </si>
  <si>
    <t>993483</t>
  </si>
  <si>
    <t>07019926</t>
  </si>
  <si>
    <t>305158</t>
  </si>
  <si>
    <t>PHILIBERT</t>
  </si>
  <si>
    <t>MARION PHILIBERT</t>
  </si>
  <si>
    <t>097076</t>
  </si>
  <si>
    <t>07024332</t>
  </si>
  <si>
    <t>306426</t>
  </si>
  <si>
    <t>SACHA</t>
  </si>
  <si>
    <t>034</t>
  </si>
  <si>
    <t>STRASBOURG</t>
  </si>
  <si>
    <t>07021080</t>
  </si>
  <si>
    <t>HEM</t>
  </si>
  <si>
    <t>03000332</t>
  </si>
  <si>
    <t>160652</t>
  </si>
  <si>
    <t>PHILIPPON</t>
  </si>
  <si>
    <t>ST JEAN DE LIVERSAY</t>
  </si>
  <si>
    <t>THIERRY PHILIPPON</t>
  </si>
  <si>
    <t>097288</t>
  </si>
  <si>
    <t>306004</t>
  </si>
  <si>
    <t>ORVAULT</t>
  </si>
  <si>
    <t>305688</t>
  </si>
  <si>
    <t>LE MESNIL FUGUET</t>
  </si>
  <si>
    <t>AURELIE PICARD</t>
  </si>
  <si>
    <t>098193</t>
  </si>
  <si>
    <t>305393</t>
  </si>
  <si>
    <t>866</t>
  </si>
  <si>
    <t>AMELIE PICHON</t>
  </si>
  <si>
    <t>992213</t>
  </si>
  <si>
    <t>03102460</t>
  </si>
  <si>
    <t>304552</t>
  </si>
  <si>
    <t>617</t>
  </si>
  <si>
    <t>BREMES</t>
  </si>
  <si>
    <t>VIRGINIE PICHON</t>
  </si>
  <si>
    <t>099153</t>
  </si>
  <si>
    <t>07000643</t>
  </si>
  <si>
    <t>187246</t>
  </si>
  <si>
    <t>PATRICIA</t>
  </si>
  <si>
    <t>PIED</t>
  </si>
  <si>
    <t>CHASSENEUIL DU POITOU</t>
  </si>
  <si>
    <t>304355</t>
  </si>
  <si>
    <t>DOURDAN</t>
  </si>
  <si>
    <t>ERIC PIEGE</t>
  </si>
  <si>
    <t>097993</t>
  </si>
  <si>
    <t>304426</t>
  </si>
  <si>
    <t>RICHELIEU</t>
  </si>
  <si>
    <t>GASPARD PIETROPAOLI</t>
  </si>
  <si>
    <t>993635</t>
  </si>
  <si>
    <t>304399</t>
  </si>
  <si>
    <t>SEBASTIEN PIETTE</t>
  </si>
  <si>
    <t>993678</t>
  </si>
  <si>
    <t>305420</t>
  </si>
  <si>
    <t>ST AUBIN DES BOIS</t>
  </si>
  <si>
    <t>VALERIE PINCHEDE</t>
  </si>
  <si>
    <t>990728</t>
  </si>
  <si>
    <t>03000890</t>
  </si>
  <si>
    <t>185185</t>
  </si>
  <si>
    <t>PINCHON</t>
  </si>
  <si>
    <t>LAURENT PINCHON</t>
  </si>
  <si>
    <t>099610</t>
  </si>
  <si>
    <t>ECULLY</t>
  </si>
  <si>
    <t>03001087</t>
  </si>
  <si>
    <t>188154</t>
  </si>
  <si>
    <t>PINOT</t>
  </si>
  <si>
    <t>VILLEPREUX</t>
  </si>
  <si>
    <t>167439</t>
  </si>
  <si>
    <t>LE NEUBOURG</t>
  </si>
  <si>
    <t>JEAN-CHRISTOPHE PISANI</t>
  </si>
  <si>
    <t>096286</t>
  </si>
  <si>
    <t>03000512</t>
  </si>
  <si>
    <t>PITON</t>
  </si>
  <si>
    <t>CHAMPTOCE SUR LOIRE</t>
  </si>
  <si>
    <t>305388</t>
  </si>
  <si>
    <t>050</t>
  </si>
  <si>
    <t>LE CAILAR</t>
  </si>
  <si>
    <t>MICHAEL PIZARRO</t>
  </si>
  <si>
    <t>099023</t>
  </si>
  <si>
    <t>03000455</t>
  </si>
  <si>
    <t>PLANCON</t>
  </si>
  <si>
    <t>ST AUBIN SUR MER</t>
  </si>
  <si>
    <t>305998</t>
  </si>
  <si>
    <t>ANTHONY PLANTIER</t>
  </si>
  <si>
    <t>992409</t>
  </si>
  <si>
    <t>190584</t>
  </si>
  <si>
    <t>ALGRANGE</t>
  </si>
  <si>
    <t>JEAN-CHRISTOPHE PLANTIER</t>
  </si>
  <si>
    <t>992450</t>
  </si>
  <si>
    <t>305520</t>
  </si>
  <si>
    <t>087</t>
  </si>
  <si>
    <t>ST CLEMENT DE LA PLACE</t>
  </si>
  <si>
    <t>VIOLETTE PLET</t>
  </si>
  <si>
    <t>992048</t>
  </si>
  <si>
    <t>07024294</t>
  </si>
  <si>
    <t>306384</t>
  </si>
  <si>
    <t>PLICHON</t>
  </si>
  <si>
    <t>VAL DE REUIL</t>
  </si>
  <si>
    <t>GEOFFREY PLICHON</t>
  </si>
  <si>
    <t>993497</t>
  </si>
  <si>
    <t>193038</t>
  </si>
  <si>
    <t>CHRISTOPHE PLISSON</t>
  </si>
  <si>
    <t>993407</t>
  </si>
  <si>
    <t>07023383</t>
  </si>
  <si>
    <t>305880</t>
  </si>
  <si>
    <t>PLOUZE</t>
  </si>
  <si>
    <t>321</t>
  </si>
  <si>
    <t>EMMANUELLE PLOUZE</t>
  </si>
  <si>
    <t>098603</t>
  </si>
  <si>
    <t>302512</t>
  </si>
  <si>
    <t>550</t>
  </si>
  <si>
    <t>SEBASTIEN PLUCHART</t>
  </si>
  <si>
    <t>099302</t>
  </si>
  <si>
    <t>03001417</t>
  </si>
  <si>
    <t>191745</t>
  </si>
  <si>
    <t>POIRIER</t>
  </si>
  <si>
    <t>344</t>
  </si>
  <si>
    <t>SOULEUVRE EN BOCAGE</t>
  </si>
  <si>
    <t>LAURENT POIRIER</t>
  </si>
  <si>
    <t>098987</t>
  </si>
  <si>
    <t>50106813</t>
  </si>
  <si>
    <t>900083</t>
  </si>
  <si>
    <t>03000784</t>
  </si>
  <si>
    <t>182314</t>
  </si>
  <si>
    <t>POLIDORO</t>
  </si>
  <si>
    <t>353</t>
  </si>
  <si>
    <t>CONDOM</t>
  </si>
  <si>
    <t>JEAN-CHRISTOPHE POLIDORO</t>
  </si>
  <si>
    <t>099514</t>
  </si>
  <si>
    <t>03001060</t>
  </si>
  <si>
    <t>187803</t>
  </si>
  <si>
    <t>DANABARLENE</t>
  </si>
  <si>
    <t>206</t>
  </si>
  <si>
    <t>ST ANDRE LEZ LILLE</t>
  </si>
  <si>
    <t>DANABARLENE PONNEN</t>
  </si>
  <si>
    <t>992707</t>
  </si>
  <si>
    <t>184</t>
  </si>
  <si>
    <t>096145</t>
  </si>
  <si>
    <t>07024300</t>
  </si>
  <si>
    <t>306393</t>
  </si>
  <si>
    <t>AUSSILLON</t>
  </si>
  <si>
    <t>JORDAN PONS</t>
  </si>
  <si>
    <t>099053</t>
  </si>
  <si>
    <t>301979</t>
  </si>
  <si>
    <t>LAURENT PONS</t>
  </si>
  <si>
    <t>097381</t>
  </si>
  <si>
    <t>03101834</t>
  </si>
  <si>
    <t>303345</t>
  </si>
  <si>
    <t>PONSADA</t>
  </si>
  <si>
    <t>CAROLINE PONSADA</t>
  </si>
  <si>
    <t>099909</t>
  </si>
  <si>
    <t>03002285</t>
  </si>
  <si>
    <t>193044</t>
  </si>
  <si>
    <t>MARIE NOELLE</t>
  </si>
  <si>
    <t>POUPARD</t>
  </si>
  <si>
    <t>BEAUFAY</t>
  </si>
  <si>
    <t>MARIE NOELLE POUPARD</t>
  </si>
  <si>
    <t>096656</t>
  </si>
  <si>
    <t>03001499</t>
  </si>
  <si>
    <t>192009</t>
  </si>
  <si>
    <t>POUTEAU</t>
  </si>
  <si>
    <t>MAYENNE</t>
  </si>
  <si>
    <t>CHRISTOPHE POUTEAU</t>
  </si>
  <si>
    <t>098079</t>
  </si>
  <si>
    <t>03000701</t>
  </si>
  <si>
    <t>179641</t>
  </si>
  <si>
    <t>PRAT</t>
  </si>
  <si>
    <t>LAVAL</t>
  </si>
  <si>
    <t>FLORENT PRAT</t>
  </si>
  <si>
    <t>991158</t>
  </si>
  <si>
    <t>06015209</t>
  </si>
  <si>
    <t>166114</t>
  </si>
  <si>
    <t>PREVOT</t>
  </si>
  <si>
    <t>03000591</t>
  </si>
  <si>
    <t>PRINCE</t>
  </si>
  <si>
    <t>RIBAUTE LES TAVERNES</t>
  </si>
  <si>
    <t>03101645</t>
  </si>
  <si>
    <t>302996</t>
  </si>
  <si>
    <t>PRONIER</t>
  </si>
  <si>
    <t>ANNE PRONIER</t>
  </si>
  <si>
    <t>099405</t>
  </si>
  <si>
    <t>303619</t>
  </si>
  <si>
    <t>631</t>
  </si>
  <si>
    <t>GUILLAUME PRZYBYLSKI</t>
  </si>
  <si>
    <t>992709</t>
  </si>
  <si>
    <t>304221</t>
  </si>
  <si>
    <t>31/12/2022</t>
  </si>
  <si>
    <t>WILLIAM PULCINA</t>
  </si>
  <si>
    <t>097114</t>
  </si>
  <si>
    <t>300895</t>
  </si>
  <si>
    <t>502</t>
  </si>
  <si>
    <t>TOURY</t>
  </si>
  <si>
    <t>LUDIVINE PUTELLI</t>
  </si>
  <si>
    <t>993289</t>
  </si>
  <si>
    <t>303242</t>
  </si>
  <si>
    <t>LAURENT PUXEDDU</t>
  </si>
  <si>
    <t>099481</t>
  </si>
  <si>
    <t>07022583</t>
  </si>
  <si>
    <t>305601</t>
  </si>
  <si>
    <t>COLINDA</t>
  </si>
  <si>
    <t>QUESADA</t>
  </si>
  <si>
    <t>VICHY</t>
  </si>
  <si>
    <t>COLINDA QUESADA</t>
  </si>
  <si>
    <t>993258</t>
  </si>
  <si>
    <t>07024174</t>
  </si>
  <si>
    <t>FLAVIEN</t>
  </si>
  <si>
    <t>QUIROSA</t>
  </si>
  <si>
    <t>VERTOU</t>
  </si>
  <si>
    <t>07020953</t>
  </si>
  <si>
    <t>305302</t>
  </si>
  <si>
    <t>RABEHASY</t>
  </si>
  <si>
    <t>MITRY MORY</t>
  </si>
  <si>
    <t>OLIVIER RABEHASY</t>
  </si>
  <si>
    <t>099494</t>
  </si>
  <si>
    <t>07024114</t>
  </si>
  <si>
    <t>306236</t>
  </si>
  <si>
    <t>RAGACHE</t>
  </si>
  <si>
    <t>523</t>
  </si>
  <si>
    <t>CHARBONNIERES LES BAINS</t>
  </si>
  <si>
    <t>HUGO RAGACHE</t>
  </si>
  <si>
    <t>993303</t>
  </si>
  <si>
    <t>07024029</t>
  </si>
  <si>
    <t>306186</t>
  </si>
  <si>
    <t>MATHYS</t>
  </si>
  <si>
    <t>RAGEADE</t>
  </si>
  <si>
    <t>MATHYS RAGEADE</t>
  </si>
  <si>
    <t>993274</t>
  </si>
  <si>
    <t>193388</t>
  </si>
  <si>
    <t>BELLEY</t>
  </si>
  <si>
    <t>ISABELLE RAMBAUD</t>
  </si>
  <si>
    <t>992451</t>
  </si>
  <si>
    <t>07023367</t>
  </si>
  <si>
    <t>305862</t>
  </si>
  <si>
    <t>RAMIREZ</t>
  </si>
  <si>
    <t>ANTHONY RAMIREZ</t>
  </si>
  <si>
    <t>991225</t>
  </si>
  <si>
    <t>MORLAIX</t>
  </si>
  <si>
    <t>07023999</t>
  </si>
  <si>
    <t>306152</t>
  </si>
  <si>
    <t>THEO</t>
  </si>
  <si>
    <t>558</t>
  </si>
  <si>
    <t>BOIRY STE RICTRUDE</t>
  </si>
  <si>
    <t>THEO RASZKOWSKI</t>
  </si>
  <si>
    <t>096249</t>
  </si>
  <si>
    <t>301974</t>
  </si>
  <si>
    <t>187</t>
  </si>
  <si>
    <t>ERCHIN</t>
  </si>
  <si>
    <t>PATRICE RASZKOWSKI</t>
  </si>
  <si>
    <t>990216</t>
  </si>
  <si>
    <t>VILLENEUVE SUR AISNE</t>
  </si>
  <si>
    <t>167815</t>
  </si>
  <si>
    <t>ST MAGNE DE CASTILLON</t>
  </si>
  <si>
    <t>PASCAL REBIERE</t>
  </si>
  <si>
    <t>099318</t>
  </si>
  <si>
    <t>07021945</t>
  </si>
  <si>
    <t>305425</t>
  </si>
  <si>
    <t>RECCHIA</t>
  </si>
  <si>
    <t>526</t>
  </si>
  <si>
    <t>LENTILLY</t>
  </si>
  <si>
    <t>KEVIN RECCHIA</t>
  </si>
  <si>
    <t>993306</t>
  </si>
  <si>
    <t>50066078</t>
  </si>
  <si>
    <t>50066077</t>
  </si>
  <si>
    <t>50066073</t>
  </si>
  <si>
    <t>07022242</t>
  </si>
  <si>
    <t>305511</t>
  </si>
  <si>
    <t>REGNIER</t>
  </si>
  <si>
    <t>ST LYS</t>
  </si>
  <si>
    <t>STEPHANIE REGNIER</t>
  </si>
  <si>
    <t>098875</t>
  </si>
  <si>
    <t>304758</t>
  </si>
  <si>
    <t>424</t>
  </si>
  <si>
    <t>ANJOUTEY</t>
  </si>
  <si>
    <t>JEREMY REJANO</t>
  </si>
  <si>
    <t>992564</t>
  </si>
  <si>
    <t>305951</t>
  </si>
  <si>
    <t>572</t>
  </si>
  <si>
    <t>JULIA REMUS</t>
  </si>
  <si>
    <t>097469</t>
  </si>
  <si>
    <t>07021542</t>
  </si>
  <si>
    <t>305408</t>
  </si>
  <si>
    <t>SABRINA</t>
  </si>
  <si>
    <t>CROUTELLE</t>
  </si>
  <si>
    <t>SABRINA RENAUD</t>
  </si>
  <si>
    <t>993633</t>
  </si>
  <si>
    <t>07023794</t>
  </si>
  <si>
    <t>306069</t>
  </si>
  <si>
    <t>RENOU</t>
  </si>
  <si>
    <t>826</t>
  </si>
  <si>
    <t>THOMAS RENOU</t>
  </si>
  <si>
    <t>098248</t>
  </si>
  <si>
    <t>03102376</t>
  </si>
  <si>
    <t>304402</t>
  </si>
  <si>
    <t>FRANCOIS XAVIER</t>
  </si>
  <si>
    <t>RENOUX</t>
  </si>
  <si>
    <t>FRANCOIS XAVIER RENOUX</t>
  </si>
  <si>
    <t>992132</t>
  </si>
  <si>
    <t>303912</t>
  </si>
  <si>
    <t>580</t>
  </si>
  <si>
    <t>BEUVRY</t>
  </si>
  <si>
    <t>SEBASTIEN RESTEGHINI</t>
  </si>
  <si>
    <t>098638</t>
  </si>
  <si>
    <t>07024301</t>
  </si>
  <si>
    <t>306395</t>
  </si>
  <si>
    <t>RETAIL</t>
  </si>
  <si>
    <t>BENJAMIN RETAIL</t>
  </si>
  <si>
    <t>096507</t>
  </si>
  <si>
    <t>304072</t>
  </si>
  <si>
    <t>EMILIA RIBEIRO</t>
  </si>
  <si>
    <t>096122</t>
  </si>
  <si>
    <t>03101648</t>
  </si>
  <si>
    <t>302999</t>
  </si>
  <si>
    <t>RICARD</t>
  </si>
  <si>
    <t>JONQUERETTES</t>
  </si>
  <si>
    <t>JULIEN RICARD</t>
  </si>
  <si>
    <t>991224</t>
  </si>
  <si>
    <t>03100812</t>
  </si>
  <si>
    <t>301223</t>
  </si>
  <si>
    <t>RICAUD</t>
  </si>
  <si>
    <t>612</t>
  </si>
  <si>
    <t>MERLAS</t>
  </si>
  <si>
    <t>VERONIQUE RICAUD</t>
  </si>
  <si>
    <t>099005</t>
  </si>
  <si>
    <t>302635</t>
  </si>
  <si>
    <t>BISCARROSSE</t>
  </si>
  <si>
    <t>172993</t>
  </si>
  <si>
    <t>POINVILLE</t>
  </si>
  <si>
    <t>FERNANDO MANUEL RIGUEIRO DA SILVA</t>
  </si>
  <si>
    <t>097668</t>
  </si>
  <si>
    <t>03000807</t>
  </si>
  <si>
    <t>RIQUE</t>
  </si>
  <si>
    <t>305641</t>
  </si>
  <si>
    <t>549</t>
  </si>
  <si>
    <t>OLIVIER RISTORI</t>
  </si>
  <si>
    <t>099811</t>
  </si>
  <si>
    <t>06015699</t>
  </si>
  <si>
    <t>184928</t>
  </si>
  <si>
    <t>ANNIE</t>
  </si>
  <si>
    <t>RIVALLIN GUILLET</t>
  </si>
  <si>
    <t>174012</t>
  </si>
  <si>
    <t>BEAULIEU</t>
  </si>
  <si>
    <t>CHARLY RIVAUD</t>
  </si>
  <si>
    <t>099902</t>
  </si>
  <si>
    <t>03000841</t>
  </si>
  <si>
    <t>183743</t>
  </si>
  <si>
    <t>RIVIER</t>
  </si>
  <si>
    <t>LE THUIT SIGNOL</t>
  </si>
  <si>
    <t>ALEXANDRE RIVIER</t>
  </si>
  <si>
    <t>098188</t>
  </si>
  <si>
    <t>481</t>
  </si>
  <si>
    <t>993252</t>
  </si>
  <si>
    <t>03001074</t>
  </si>
  <si>
    <t>187920</t>
  </si>
  <si>
    <t>JACQUES-OLIVIER</t>
  </si>
  <si>
    <t>JACQUES-OLIVIER ROBIN</t>
  </si>
  <si>
    <t>098018</t>
  </si>
  <si>
    <t>07022861</t>
  </si>
  <si>
    <t>305686</t>
  </si>
  <si>
    <t>KARL</t>
  </si>
  <si>
    <t>ROBLIN</t>
  </si>
  <si>
    <t>KARL ROBLIN</t>
  </si>
  <si>
    <t>097340</t>
  </si>
  <si>
    <t>03102368</t>
  </si>
  <si>
    <t>304392</t>
  </si>
  <si>
    <t>RODER</t>
  </si>
  <si>
    <t>042</t>
  </si>
  <si>
    <t>PONT A MOUSSON</t>
  </si>
  <si>
    <t>JULIETTE RODER</t>
  </si>
  <si>
    <t>097911</t>
  </si>
  <si>
    <t>03101772</t>
  </si>
  <si>
    <t>303214</t>
  </si>
  <si>
    <t>RODI</t>
  </si>
  <si>
    <t>529</t>
  </si>
  <si>
    <t>VERSAILLES</t>
  </si>
  <si>
    <t>MARGAUX RODI</t>
  </si>
  <si>
    <t>993532</t>
  </si>
  <si>
    <t>07019351</t>
  </si>
  <si>
    <t>RODRIGUES</t>
  </si>
  <si>
    <t>MONTLUCON</t>
  </si>
  <si>
    <t>305812</t>
  </si>
  <si>
    <t>FEYZIN</t>
  </si>
  <si>
    <t>ALLAN RODRIGUEZ</t>
  </si>
  <si>
    <t>096970</t>
  </si>
  <si>
    <t>07024296</t>
  </si>
  <si>
    <t>306389</t>
  </si>
  <si>
    <t>ROLLAND</t>
  </si>
  <si>
    <t>LE COTEAU</t>
  </si>
  <si>
    <t>FABIEN ROLLAND</t>
  </si>
  <si>
    <t>097136</t>
  </si>
  <si>
    <t>305717</t>
  </si>
  <si>
    <t>ALENCON</t>
  </si>
  <si>
    <t>STEEVE ROMP</t>
  </si>
  <si>
    <t>993513</t>
  </si>
  <si>
    <t>07022852</t>
  </si>
  <si>
    <t>305680</t>
  </si>
  <si>
    <t>JOACHIM</t>
  </si>
  <si>
    <t>ROMPILLON</t>
  </si>
  <si>
    <t>VALLET</t>
  </si>
  <si>
    <t>JOACHIM ROMPILLON</t>
  </si>
  <si>
    <t>993052</t>
  </si>
  <si>
    <t>03000746</t>
  </si>
  <si>
    <t>181251</t>
  </si>
  <si>
    <t>RONZON</t>
  </si>
  <si>
    <t>ST GALMIER</t>
  </si>
  <si>
    <t>OLIVIER RONZON</t>
  </si>
  <si>
    <t>097074</t>
  </si>
  <si>
    <t>304783</t>
  </si>
  <si>
    <t>ALEXANDRE ROSSI</t>
  </si>
  <si>
    <t>992114</t>
  </si>
  <si>
    <t>301351</t>
  </si>
  <si>
    <t>VERNEGUES</t>
  </si>
  <si>
    <t>JESSICA ROSSO</t>
  </si>
  <si>
    <t>098740</t>
  </si>
  <si>
    <t>07023674</t>
  </si>
  <si>
    <t>306014</t>
  </si>
  <si>
    <t>ROUAUD</t>
  </si>
  <si>
    <t>JOUE SUR ERDRE</t>
  </si>
  <si>
    <t>07024167</t>
  </si>
  <si>
    <t>306299</t>
  </si>
  <si>
    <t>ROUGIERE</t>
  </si>
  <si>
    <t>PARIGNE L EVEQUE</t>
  </si>
  <si>
    <t>ADRIEN ROUGIERE</t>
  </si>
  <si>
    <t>990686</t>
  </si>
  <si>
    <t>03000716</t>
  </si>
  <si>
    <t>180178</t>
  </si>
  <si>
    <t>ROUHAUD</t>
  </si>
  <si>
    <t>CHANCELADE</t>
  </si>
  <si>
    <t>FREDERIC ROUHAUD</t>
  </si>
  <si>
    <t>992265</t>
  </si>
  <si>
    <t>03101973</t>
  </si>
  <si>
    <t>303623</t>
  </si>
  <si>
    <t>ROULET</t>
  </si>
  <si>
    <t>AURELIEN ROULET</t>
  </si>
  <si>
    <t>993585</t>
  </si>
  <si>
    <t>07023672</t>
  </si>
  <si>
    <t>306012</t>
  </si>
  <si>
    <t>NICOLAS ROUSSEAU</t>
  </si>
  <si>
    <t>990727</t>
  </si>
  <si>
    <t>304366</t>
  </si>
  <si>
    <t>OURVILLE EN CAUX</t>
  </si>
  <si>
    <t>SYLVIA ROUSSEL</t>
  </si>
  <si>
    <t>096375</t>
  </si>
  <si>
    <t>303372</t>
  </si>
  <si>
    <t>MAUREPAS</t>
  </si>
  <si>
    <t>LAURE ROUSSEL</t>
  </si>
  <si>
    <t>992342</t>
  </si>
  <si>
    <t>193729</t>
  </si>
  <si>
    <t>BOSC HYONS</t>
  </si>
  <si>
    <t>07023124</t>
  </si>
  <si>
    <t>305755</t>
  </si>
  <si>
    <t>ROUSSY</t>
  </si>
  <si>
    <t>MARINE ROUSSY</t>
  </si>
  <si>
    <t>992420</t>
  </si>
  <si>
    <t>07023988</t>
  </si>
  <si>
    <t>306138</t>
  </si>
  <si>
    <t>ROUX</t>
  </si>
  <si>
    <t>EPINAY SUR ORGE</t>
  </si>
  <si>
    <t>ROMAIN ROUX</t>
  </si>
  <si>
    <t>097683</t>
  </si>
  <si>
    <t>07023268</t>
  </si>
  <si>
    <t>305808</t>
  </si>
  <si>
    <t>LACHASSAGNE</t>
  </si>
  <si>
    <t>JUSTINE ROUX</t>
  </si>
  <si>
    <t>993309</t>
  </si>
  <si>
    <t>03102450</t>
  </si>
  <si>
    <t>304527</t>
  </si>
  <si>
    <t>ROYET</t>
  </si>
  <si>
    <t>PEYRIAC MINERVOIS</t>
  </si>
  <si>
    <t>DAVID ROYET</t>
  </si>
  <si>
    <t>993643</t>
  </si>
  <si>
    <t>07024152</t>
  </si>
  <si>
    <t>306271</t>
  </si>
  <si>
    <t>ROZE</t>
  </si>
  <si>
    <t>THEO ROZE</t>
  </si>
  <si>
    <t>992237</t>
  </si>
  <si>
    <t>305153</t>
  </si>
  <si>
    <t>269</t>
  </si>
  <si>
    <t>SAVAS</t>
  </si>
  <si>
    <t>CYRIL RUARD</t>
  </si>
  <si>
    <t>097055</t>
  </si>
  <si>
    <t>07022731</t>
  </si>
  <si>
    <t>305620</t>
  </si>
  <si>
    <t>ELLIOTT</t>
  </si>
  <si>
    <t>524</t>
  </si>
  <si>
    <t>CALUIRE ET CUIRE</t>
  </si>
  <si>
    <t>ELLIOTT RUBIN</t>
  </si>
  <si>
    <t>993304</t>
  </si>
  <si>
    <t>305476</t>
  </si>
  <si>
    <t>TIMOTHEE RUBIN</t>
  </si>
  <si>
    <t>099984</t>
  </si>
  <si>
    <t>03102559</t>
  </si>
  <si>
    <t>304724</t>
  </si>
  <si>
    <t>RUF</t>
  </si>
  <si>
    <t>SYLVAIN RUF</t>
  </si>
  <si>
    <t>096934</t>
  </si>
  <si>
    <t>07023408</t>
  </si>
  <si>
    <t>305904</t>
  </si>
  <si>
    <t>RUFFAULT</t>
  </si>
  <si>
    <t>OLIVIER RUFFAULT</t>
  </si>
  <si>
    <t>991161</t>
  </si>
  <si>
    <t>03002350</t>
  </si>
  <si>
    <t>193106</t>
  </si>
  <si>
    <t>EMILIEN</t>
  </si>
  <si>
    <t>RUIZ</t>
  </si>
  <si>
    <t>399</t>
  </si>
  <si>
    <t>ST JUST ST RAMBERT</t>
  </si>
  <si>
    <t>EMILIEN RUIZ</t>
  </si>
  <si>
    <t>991654</t>
  </si>
  <si>
    <t>07013247</t>
  </si>
  <si>
    <t>302073</t>
  </si>
  <si>
    <t>RULLAUD</t>
  </si>
  <si>
    <t>GENSAC LA PALLUE</t>
  </si>
  <si>
    <t>305607</t>
  </si>
  <si>
    <t>562</t>
  </si>
  <si>
    <t>EVA SAADIA LANDOZ</t>
  </si>
  <si>
    <t>097508</t>
  </si>
  <si>
    <t>193306</t>
  </si>
  <si>
    <t>DEUIL LA BARRE</t>
  </si>
  <si>
    <t>NURAN SABAN</t>
  </si>
  <si>
    <t>993457</t>
  </si>
  <si>
    <t>07017638</t>
  </si>
  <si>
    <t>305734</t>
  </si>
  <si>
    <t>SOPHIA</t>
  </si>
  <si>
    <t>SADEK</t>
  </si>
  <si>
    <t>122</t>
  </si>
  <si>
    <t>HARNES</t>
  </si>
  <si>
    <t>SOPHIA SADEK</t>
  </si>
  <si>
    <t>993349</t>
  </si>
  <si>
    <t>304506</t>
  </si>
  <si>
    <t>697</t>
  </si>
  <si>
    <t>VERTON</t>
  </si>
  <si>
    <t>HERVE SAGNIER</t>
  </si>
  <si>
    <t>991262</t>
  </si>
  <si>
    <t>305510</t>
  </si>
  <si>
    <t>MARCQ EN BAROEUL</t>
  </si>
  <si>
    <t>SABINE SAILLY</t>
  </si>
  <si>
    <t>099402</t>
  </si>
  <si>
    <t>304592</t>
  </si>
  <si>
    <t>ST ANDRE DE ROQUELONGUE</t>
  </si>
  <si>
    <t>LAURE SAINTIGNAN</t>
  </si>
  <si>
    <t>990061</t>
  </si>
  <si>
    <t>03000568</t>
  </si>
  <si>
    <t>174703</t>
  </si>
  <si>
    <t>SALEMBIER</t>
  </si>
  <si>
    <t>MONACO</t>
  </si>
  <si>
    <t>FABRICE SALEMBIER</t>
  </si>
  <si>
    <t>097892</t>
  </si>
  <si>
    <t>182117</t>
  </si>
  <si>
    <t>BROUCHAUD</t>
  </si>
  <si>
    <t>STEPHANE SALENGROIS</t>
  </si>
  <si>
    <t>096127</t>
  </si>
  <si>
    <t>301699</t>
  </si>
  <si>
    <t>NATHALIE SALIU</t>
  </si>
  <si>
    <t>900089</t>
  </si>
  <si>
    <t>BIGANOS</t>
  </si>
  <si>
    <t>03102575</t>
  </si>
  <si>
    <t>304748</t>
  </si>
  <si>
    <t>SANCHE</t>
  </si>
  <si>
    <t>ALEXIS SANCHE</t>
  </si>
  <si>
    <t>992202</t>
  </si>
  <si>
    <t>03102444</t>
  </si>
  <si>
    <t>304521</t>
  </si>
  <si>
    <t>ANDREW</t>
  </si>
  <si>
    <t>SANOGO</t>
  </si>
  <si>
    <t>ANDREW SANOGO</t>
  </si>
  <si>
    <t>992139</t>
  </si>
  <si>
    <t>665</t>
  </si>
  <si>
    <t>096583</t>
  </si>
  <si>
    <t>161481</t>
  </si>
  <si>
    <t>863</t>
  </si>
  <si>
    <t>HELENE SANTOS</t>
  </si>
  <si>
    <t>990899</t>
  </si>
  <si>
    <t>07022631</t>
  </si>
  <si>
    <t>305611</t>
  </si>
  <si>
    <t>SARANTIDIS</t>
  </si>
  <si>
    <t>506</t>
  </si>
  <si>
    <t>VERT</t>
  </si>
  <si>
    <t>GREGORY SARANTIDIS</t>
  </si>
  <si>
    <t>992359</t>
  </si>
  <si>
    <t>LION SUR MER</t>
  </si>
  <si>
    <t>07023412</t>
  </si>
  <si>
    <t>305915</t>
  </si>
  <si>
    <t>SARROSTE</t>
  </si>
  <si>
    <t>CHARLOTTE SARROSTE</t>
  </si>
  <si>
    <t>097067</t>
  </si>
  <si>
    <t>03000501</t>
  </si>
  <si>
    <t>172329</t>
  </si>
  <si>
    <t>SAUCRAY</t>
  </si>
  <si>
    <t>QUINCAMPOIX</t>
  </si>
  <si>
    <t>LAURENT SAUCRAY</t>
  </si>
  <si>
    <t>098168</t>
  </si>
  <si>
    <t>07024037</t>
  </si>
  <si>
    <t>306198</t>
  </si>
  <si>
    <t>SAULI</t>
  </si>
  <si>
    <t>921</t>
  </si>
  <si>
    <t>LUMBIN</t>
  </si>
  <si>
    <t>ANTHONY SAULI</t>
  </si>
  <si>
    <t>992598</t>
  </si>
  <si>
    <t>07023718</t>
  </si>
  <si>
    <t>306041</t>
  </si>
  <si>
    <t>ALVIN</t>
  </si>
  <si>
    <t>SCAFIDI</t>
  </si>
  <si>
    <t>ITALIENNE</t>
  </si>
  <si>
    <t>ALVIN SCAFIDI</t>
  </si>
  <si>
    <t>993530</t>
  </si>
  <si>
    <t>306061</t>
  </si>
  <si>
    <t>LUDRES</t>
  </si>
  <si>
    <t>ANTHONY SCHEMMEL</t>
  </si>
  <si>
    <t>096869</t>
  </si>
  <si>
    <t>03102206</t>
  </si>
  <si>
    <t>SCHMERBER</t>
  </si>
  <si>
    <t>CAPAVENIR VOSGES</t>
  </si>
  <si>
    <t>07024306</t>
  </si>
  <si>
    <t>306404</t>
  </si>
  <si>
    <t>SCHMIT</t>
  </si>
  <si>
    <t>SAUMUR</t>
  </si>
  <si>
    <t>CHRISTELLE SCHMIT</t>
  </si>
  <si>
    <t>096488</t>
  </si>
  <si>
    <t>03000446</t>
  </si>
  <si>
    <t>169918</t>
  </si>
  <si>
    <t>SCHOTTEY</t>
  </si>
  <si>
    <t>BRAY DUNES</t>
  </si>
  <si>
    <t>FABRICE SCHOTTEY</t>
  </si>
  <si>
    <t>096094</t>
  </si>
  <si>
    <t>306067</t>
  </si>
  <si>
    <t>BREN</t>
  </si>
  <si>
    <t>ARNAUD SCIALOM</t>
  </si>
  <si>
    <t>993003</t>
  </si>
  <si>
    <t>50160220</t>
  </si>
  <si>
    <t>900575</t>
  </si>
  <si>
    <t>50157894</t>
  </si>
  <si>
    <t>900570</t>
  </si>
  <si>
    <t>50152359</t>
  </si>
  <si>
    <t>900563</t>
  </si>
  <si>
    <t>50147209</t>
  </si>
  <si>
    <t>900556</t>
  </si>
  <si>
    <t>50141905</t>
  </si>
  <si>
    <t>900489</t>
  </si>
  <si>
    <t>50141629</t>
  </si>
  <si>
    <t>900483</t>
  </si>
  <si>
    <t>304789</t>
  </si>
  <si>
    <t>SNEZANA SPIESER</t>
  </si>
  <si>
    <t>50140679</t>
  </si>
  <si>
    <t>900463</t>
  </si>
  <si>
    <t>50140579</t>
  </si>
  <si>
    <t>900461</t>
  </si>
  <si>
    <t>50140577</t>
  </si>
  <si>
    <t>50139302</t>
  </si>
  <si>
    <t>50136614</t>
  </si>
  <si>
    <t>900416</t>
  </si>
  <si>
    <t>50136613</t>
  </si>
  <si>
    <t>900415</t>
  </si>
  <si>
    <t>50136612</t>
  </si>
  <si>
    <t>900414</t>
  </si>
  <si>
    <t>50136611</t>
  </si>
  <si>
    <t>900413</t>
  </si>
  <si>
    <t>189</t>
  </si>
  <si>
    <t>50136609</t>
  </si>
  <si>
    <t>900412</t>
  </si>
  <si>
    <t>50125984</t>
  </si>
  <si>
    <t>50122936</t>
  </si>
  <si>
    <t>900239</t>
  </si>
  <si>
    <t>50116217</t>
  </si>
  <si>
    <t>50113895</t>
  </si>
  <si>
    <t>50111133</t>
  </si>
  <si>
    <t>900127</t>
  </si>
  <si>
    <t>180924</t>
  </si>
  <si>
    <t>DOMINIQUE TABARIE</t>
  </si>
  <si>
    <t>50109498</t>
  </si>
  <si>
    <t>50107494</t>
  </si>
  <si>
    <t>50107294</t>
  </si>
  <si>
    <t>50106825</t>
  </si>
  <si>
    <t>900081</t>
  </si>
  <si>
    <t>G</t>
  </si>
  <si>
    <t>50101978</t>
  </si>
  <si>
    <t>993755</t>
  </si>
  <si>
    <t>50101970</t>
  </si>
  <si>
    <t>993737</t>
  </si>
  <si>
    <t>50101969</t>
  </si>
  <si>
    <t>993736</t>
  </si>
  <si>
    <t>50101967</t>
  </si>
  <si>
    <t>993734</t>
  </si>
  <si>
    <t>50101965</t>
  </si>
  <si>
    <t>993732</t>
  </si>
  <si>
    <t>498</t>
  </si>
  <si>
    <t>50101964</t>
  </si>
  <si>
    <t>993731</t>
  </si>
  <si>
    <t>497</t>
  </si>
  <si>
    <t>50101963</t>
  </si>
  <si>
    <t>50101961</t>
  </si>
  <si>
    <t>993728</t>
  </si>
  <si>
    <t>50101960</t>
  </si>
  <si>
    <t>993727</t>
  </si>
  <si>
    <t>494</t>
  </si>
  <si>
    <t>304575</t>
  </si>
  <si>
    <t>JULIA VERDURE</t>
  </si>
  <si>
    <t>50101959</t>
  </si>
  <si>
    <t>50101958</t>
  </si>
  <si>
    <t>50101956</t>
  </si>
  <si>
    <t>50101954</t>
  </si>
  <si>
    <t>50101953</t>
  </si>
  <si>
    <t>993720</t>
  </si>
  <si>
    <t>50101952</t>
  </si>
  <si>
    <t>993719</t>
  </si>
  <si>
    <t>306267</t>
  </si>
  <si>
    <t>AURELIEN SIMOND</t>
  </si>
  <si>
    <t>50101951</t>
  </si>
  <si>
    <t>993718</t>
  </si>
  <si>
    <t>217</t>
  </si>
  <si>
    <t>50101950</t>
  </si>
  <si>
    <t>50101949</t>
  </si>
  <si>
    <t>50101948</t>
  </si>
  <si>
    <t>50101947</t>
  </si>
  <si>
    <t>50101946</t>
  </si>
  <si>
    <t>50101945</t>
  </si>
  <si>
    <t>993712</t>
  </si>
  <si>
    <t>50101944</t>
  </si>
  <si>
    <t>993711</t>
  </si>
  <si>
    <t>50101943</t>
  </si>
  <si>
    <t>50101942</t>
  </si>
  <si>
    <t>50101941</t>
  </si>
  <si>
    <t>50101940</t>
  </si>
  <si>
    <t>993707</t>
  </si>
  <si>
    <t>306337</t>
  </si>
  <si>
    <t>BRICE SERVY</t>
  </si>
  <si>
    <t>50101939</t>
  </si>
  <si>
    <t>50101938</t>
  </si>
  <si>
    <t>50101937</t>
  </si>
  <si>
    <t>993704</t>
  </si>
  <si>
    <t>305781</t>
  </si>
  <si>
    <t>AIMY TERRASSE</t>
  </si>
  <si>
    <t>50101936</t>
  </si>
  <si>
    <t>50101935</t>
  </si>
  <si>
    <t>993702</t>
  </si>
  <si>
    <t>305636</t>
  </si>
  <si>
    <t>SAMUEL SHAW</t>
  </si>
  <si>
    <t>50101934</t>
  </si>
  <si>
    <t>50101933</t>
  </si>
  <si>
    <t>993700</t>
  </si>
  <si>
    <t>50101930</t>
  </si>
  <si>
    <t>50101929</t>
  </si>
  <si>
    <t>50101927</t>
  </si>
  <si>
    <t>50101926</t>
  </si>
  <si>
    <t>993693</t>
  </si>
  <si>
    <t>182</t>
  </si>
  <si>
    <t>50101925</t>
  </si>
  <si>
    <t>993692</t>
  </si>
  <si>
    <t>306196</t>
  </si>
  <si>
    <t>CLEMENTINE SEROL</t>
  </si>
  <si>
    <t>50101924</t>
  </si>
  <si>
    <t>50101922</t>
  </si>
  <si>
    <t>993689</t>
  </si>
  <si>
    <t>305308</t>
  </si>
  <si>
    <t>CHARLINE TROPEL</t>
  </si>
  <si>
    <t>50101921</t>
  </si>
  <si>
    <t>993688</t>
  </si>
  <si>
    <t>50101920</t>
  </si>
  <si>
    <t>993687</t>
  </si>
  <si>
    <t>50101919</t>
  </si>
  <si>
    <t>50101918</t>
  </si>
  <si>
    <t>50101917</t>
  </si>
  <si>
    <t>993684</t>
  </si>
  <si>
    <t>305072</t>
  </si>
  <si>
    <t>VINCENT VESQUE</t>
  </si>
  <si>
    <t>50101916</t>
  </si>
  <si>
    <t>50101915</t>
  </si>
  <si>
    <t>50101914</t>
  </si>
  <si>
    <t>50101913</t>
  </si>
  <si>
    <t>993680</t>
  </si>
  <si>
    <t>305949</t>
  </si>
  <si>
    <t>CELINE VIGNA</t>
  </si>
  <si>
    <t>50101912</t>
  </si>
  <si>
    <t>50101911</t>
  </si>
  <si>
    <t>50101910</t>
  </si>
  <si>
    <t>50101909</t>
  </si>
  <si>
    <t>50101908</t>
  </si>
  <si>
    <t>50101907</t>
  </si>
  <si>
    <t>50101906</t>
  </si>
  <si>
    <t>993673</t>
  </si>
  <si>
    <t>304375</t>
  </si>
  <si>
    <t>JULIEN SIMONI</t>
  </si>
  <si>
    <t>50101905</t>
  </si>
  <si>
    <t>50101904</t>
  </si>
  <si>
    <t>993671</t>
  </si>
  <si>
    <t>160</t>
  </si>
  <si>
    <t>50101903</t>
  </si>
  <si>
    <t>993670</t>
  </si>
  <si>
    <t>192837</t>
  </si>
  <si>
    <t>CHRISTINE TIPALDI</t>
  </si>
  <si>
    <t>50101902</t>
  </si>
  <si>
    <t>50101900</t>
  </si>
  <si>
    <t>50101899</t>
  </si>
  <si>
    <t>50101898</t>
  </si>
  <si>
    <t>50101897</t>
  </si>
  <si>
    <t>993664</t>
  </si>
  <si>
    <t>493</t>
  </si>
  <si>
    <t>50101894</t>
  </si>
  <si>
    <t>993661</t>
  </si>
  <si>
    <t>50101893</t>
  </si>
  <si>
    <t>993660</t>
  </si>
  <si>
    <t>491</t>
  </si>
  <si>
    <t>50101892</t>
  </si>
  <si>
    <t>993659</t>
  </si>
  <si>
    <t>50101891</t>
  </si>
  <si>
    <t>993658</t>
  </si>
  <si>
    <t>488</t>
  </si>
  <si>
    <t>50101890</t>
  </si>
  <si>
    <t>50101889</t>
  </si>
  <si>
    <t>993656</t>
  </si>
  <si>
    <t>50101888</t>
  </si>
  <si>
    <t>50101887</t>
  </si>
  <si>
    <t>50101886</t>
  </si>
  <si>
    <t>993653</t>
  </si>
  <si>
    <t>50101884</t>
  </si>
  <si>
    <t>50101883</t>
  </si>
  <si>
    <t>50101882</t>
  </si>
  <si>
    <t>50101881</t>
  </si>
  <si>
    <t>50101880</t>
  </si>
  <si>
    <t>50101878</t>
  </si>
  <si>
    <t>993645</t>
  </si>
  <si>
    <t>50101877</t>
  </si>
  <si>
    <t>50101876</t>
  </si>
  <si>
    <t>50101875</t>
  </si>
  <si>
    <t>50101874</t>
  </si>
  <si>
    <t>993641</t>
  </si>
  <si>
    <t>50101872</t>
  </si>
  <si>
    <t>993639</t>
  </si>
  <si>
    <t>50101870</t>
  </si>
  <si>
    <t>50101868</t>
  </si>
  <si>
    <t>50101867</t>
  </si>
  <si>
    <t>993634</t>
  </si>
  <si>
    <t>306308</t>
  </si>
  <si>
    <t>CHRISTOPHE TRANCHANT</t>
  </si>
  <si>
    <t>50101866</t>
  </si>
  <si>
    <t>50101865</t>
  </si>
  <si>
    <t>50101864</t>
  </si>
  <si>
    <t>993631</t>
  </si>
  <si>
    <t>50101863</t>
  </si>
  <si>
    <t>993630</t>
  </si>
  <si>
    <t>50101862</t>
  </si>
  <si>
    <t>993629</t>
  </si>
  <si>
    <t>50101861</t>
  </si>
  <si>
    <t>993628</t>
  </si>
  <si>
    <t>267</t>
  </si>
  <si>
    <t>50101860</t>
  </si>
  <si>
    <t>993627</t>
  </si>
  <si>
    <t>50101859</t>
  </si>
  <si>
    <t>993626</t>
  </si>
  <si>
    <t>50101849</t>
  </si>
  <si>
    <t>993616</t>
  </si>
  <si>
    <t>50101847</t>
  </si>
  <si>
    <t>993614</t>
  </si>
  <si>
    <t>50101846</t>
  </si>
  <si>
    <t>50101845</t>
  </si>
  <si>
    <t>993612</t>
  </si>
  <si>
    <t>50101844</t>
  </si>
  <si>
    <t>50101843</t>
  </si>
  <si>
    <t>993610</t>
  </si>
  <si>
    <t>50101842</t>
  </si>
  <si>
    <t>50101841</t>
  </si>
  <si>
    <t>993608</t>
  </si>
  <si>
    <t>247</t>
  </si>
  <si>
    <t>50101840</t>
  </si>
  <si>
    <t>993607</t>
  </si>
  <si>
    <t>246</t>
  </si>
  <si>
    <t>50101839</t>
  </si>
  <si>
    <t>993606</t>
  </si>
  <si>
    <t>50101838</t>
  </si>
  <si>
    <t>993605</t>
  </si>
  <si>
    <t>50101837</t>
  </si>
  <si>
    <t>993604</t>
  </si>
  <si>
    <t>243</t>
  </si>
  <si>
    <t>50101836</t>
  </si>
  <si>
    <t>993603</t>
  </si>
  <si>
    <t>50101834</t>
  </si>
  <si>
    <t>50101833</t>
  </si>
  <si>
    <t>993600</t>
  </si>
  <si>
    <t>50101832</t>
  </si>
  <si>
    <t>50101831</t>
  </si>
  <si>
    <t>50101830</t>
  </si>
  <si>
    <t>993597</t>
  </si>
  <si>
    <t>236</t>
  </si>
  <si>
    <t>50101829</t>
  </si>
  <si>
    <t>993596</t>
  </si>
  <si>
    <t>50101828</t>
  </si>
  <si>
    <t>50101827</t>
  </si>
  <si>
    <t>50101826</t>
  </si>
  <si>
    <t>993593</t>
  </si>
  <si>
    <t>50101825</t>
  </si>
  <si>
    <t>50101824</t>
  </si>
  <si>
    <t>50101823</t>
  </si>
  <si>
    <t>50101822</t>
  </si>
  <si>
    <t>50101821</t>
  </si>
  <si>
    <t>50101819</t>
  </si>
  <si>
    <t>993586</t>
  </si>
  <si>
    <t>306204</t>
  </si>
  <si>
    <t>STEPHEN THIBEAULT</t>
  </si>
  <si>
    <t>50101818</t>
  </si>
  <si>
    <t>50101817</t>
  </si>
  <si>
    <t>50101816</t>
  </si>
  <si>
    <t>993583</t>
  </si>
  <si>
    <t>50101815</t>
  </si>
  <si>
    <t>50101814</t>
  </si>
  <si>
    <t>993581</t>
  </si>
  <si>
    <t>50101813</t>
  </si>
  <si>
    <t>50101812</t>
  </si>
  <si>
    <t>993579</t>
  </si>
  <si>
    <t>50101811</t>
  </si>
  <si>
    <t>993578</t>
  </si>
  <si>
    <t>50101809</t>
  </si>
  <si>
    <t>50101808</t>
  </si>
  <si>
    <t>50101806</t>
  </si>
  <si>
    <t>993573</t>
  </si>
  <si>
    <t>50101805</t>
  </si>
  <si>
    <t>50101804</t>
  </si>
  <si>
    <t>50101803</t>
  </si>
  <si>
    <t>993570</t>
  </si>
  <si>
    <t>50101802</t>
  </si>
  <si>
    <t>993569</t>
  </si>
  <si>
    <t>50101801</t>
  </si>
  <si>
    <t>50101800</t>
  </si>
  <si>
    <t>993567</t>
  </si>
  <si>
    <t>50101798</t>
  </si>
  <si>
    <t>993565</t>
  </si>
  <si>
    <t>50101797</t>
  </si>
  <si>
    <t>993564</t>
  </si>
  <si>
    <t>50101796</t>
  </si>
  <si>
    <t>50101795</t>
  </si>
  <si>
    <t>50101794</t>
  </si>
  <si>
    <t>50101793</t>
  </si>
  <si>
    <t>50101792</t>
  </si>
  <si>
    <t>50101791</t>
  </si>
  <si>
    <t>993558</t>
  </si>
  <si>
    <t>305679</t>
  </si>
  <si>
    <t>SOPHIE SOLENTE</t>
  </si>
  <si>
    <t>50101790</t>
  </si>
  <si>
    <t>50101789</t>
  </si>
  <si>
    <t>50101788</t>
  </si>
  <si>
    <t>50101787</t>
  </si>
  <si>
    <t>993553</t>
  </si>
  <si>
    <t>50101786</t>
  </si>
  <si>
    <t>50101785</t>
  </si>
  <si>
    <t>993551</t>
  </si>
  <si>
    <t>50101783</t>
  </si>
  <si>
    <t>993549</t>
  </si>
  <si>
    <t>50101782</t>
  </si>
  <si>
    <t>993548</t>
  </si>
  <si>
    <t>50101781</t>
  </si>
  <si>
    <t>993547</t>
  </si>
  <si>
    <t>50101779</t>
  </si>
  <si>
    <t>993545</t>
  </si>
  <si>
    <t>50101778</t>
  </si>
  <si>
    <t>50101777</t>
  </si>
  <si>
    <t>50101776</t>
  </si>
  <si>
    <t>50101771</t>
  </si>
  <si>
    <t>50101770</t>
  </si>
  <si>
    <t>993536</t>
  </si>
  <si>
    <t>532</t>
  </si>
  <si>
    <t>50101769</t>
  </si>
  <si>
    <t>50101768</t>
  </si>
  <si>
    <t>993534</t>
  </si>
  <si>
    <t>530</t>
  </si>
  <si>
    <t>50101766</t>
  </si>
  <si>
    <t>50101764</t>
  </si>
  <si>
    <t>50101762</t>
  </si>
  <si>
    <t>993528</t>
  </si>
  <si>
    <t>50101761</t>
  </si>
  <si>
    <t>50101760</t>
  </si>
  <si>
    <t>993526</t>
  </si>
  <si>
    <t>304551</t>
  </si>
  <si>
    <t>BENJAMIN TAUZIN</t>
  </si>
  <si>
    <t>50101758</t>
  </si>
  <si>
    <t>993524</t>
  </si>
  <si>
    <t>485</t>
  </si>
  <si>
    <t>50101756</t>
  </si>
  <si>
    <t>50101755</t>
  </si>
  <si>
    <t>993521</t>
  </si>
  <si>
    <t>305485</t>
  </si>
  <si>
    <t>KEVIN VERVERKEN</t>
  </si>
  <si>
    <t>50101754</t>
  </si>
  <si>
    <t>50101753</t>
  </si>
  <si>
    <t>993519</t>
  </si>
  <si>
    <t>50101751</t>
  </si>
  <si>
    <t>993517</t>
  </si>
  <si>
    <t>50101750</t>
  </si>
  <si>
    <t>993516</t>
  </si>
  <si>
    <t>50101749</t>
  </si>
  <si>
    <t>50101748</t>
  </si>
  <si>
    <t>50101746</t>
  </si>
  <si>
    <t>993511</t>
  </si>
  <si>
    <t>477</t>
  </si>
  <si>
    <t>50101745</t>
  </si>
  <si>
    <t>993510</t>
  </si>
  <si>
    <t>50101744</t>
  </si>
  <si>
    <t>50101743</t>
  </si>
  <si>
    <t>50101741</t>
  </si>
  <si>
    <t>50101740</t>
  </si>
  <si>
    <t>50101739</t>
  </si>
  <si>
    <t>50101738</t>
  </si>
  <si>
    <t>50101737</t>
  </si>
  <si>
    <t>50101735</t>
  </si>
  <si>
    <t>50101732</t>
  </si>
  <si>
    <t>50101731</t>
  </si>
  <si>
    <t>50101730</t>
  </si>
  <si>
    <t>993495</t>
  </si>
  <si>
    <t>465</t>
  </si>
  <si>
    <t>50101729</t>
  </si>
  <si>
    <t>993494</t>
  </si>
  <si>
    <t>305497</t>
  </si>
  <si>
    <t>NICOLAS THEVENOT</t>
  </si>
  <si>
    <t>50101728</t>
  </si>
  <si>
    <t>993493</t>
  </si>
  <si>
    <t>50101726</t>
  </si>
  <si>
    <t>50101725</t>
  </si>
  <si>
    <t>993490</t>
  </si>
  <si>
    <t>50101724</t>
  </si>
  <si>
    <t>993489</t>
  </si>
  <si>
    <t>50101722</t>
  </si>
  <si>
    <t>993487</t>
  </si>
  <si>
    <t>459</t>
  </si>
  <si>
    <t>50101720</t>
  </si>
  <si>
    <t>993485</t>
  </si>
  <si>
    <t>50101719</t>
  </si>
  <si>
    <t>50101718</t>
  </si>
  <si>
    <t>50101717</t>
  </si>
  <si>
    <t>50101716</t>
  </si>
  <si>
    <t>50101715</t>
  </si>
  <si>
    <t>993480</t>
  </si>
  <si>
    <t>50101713</t>
  </si>
  <si>
    <t>993478</t>
  </si>
  <si>
    <t>50101712</t>
  </si>
  <si>
    <t>993477</t>
  </si>
  <si>
    <t>50101710</t>
  </si>
  <si>
    <t>993475</t>
  </si>
  <si>
    <t>163460</t>
  </si>
  <si>
    <t>BASSEM ZANTOUT</t>
  </si>
  <si>
    <t>50101709</t>
  </si>
  <si>
    <t>50101707</t>
  </si>
  <si>
    <t>993472</t>
  </si>
  <si>
    <t>50101706</t>
  </si>
  <si>
    <t>993471</t>
  </si>
  <si>
    <t>50101704</t>
  </si>
  <si>
    <t>50101703</t>
  </si>
  <si>
    <t>993468</t>
  </si>
  <si>
    <t>50101702</t>
  </si>
  <si>
    <t>50101700</t>
  </si>
  <si>
    <t>50101699</t>
  </si>
  <si>
    <t>50101698</t>
  </si>
  <si>
    <t>50101697</t>
  </si>
  <si>
    <t>993462</t>
  </si>
  <si>
    <t>50101696</t>
  </si>
  <si>
    <t>993461</t>
  </si>
  <si>
    <t>50101695</t>
  </si>
  <si>
    <t>993460</t>
  </si>
  <si>
    <t>50101694</t>
  </si>
  <si>
    <t>50101693</t>
  </si>
  <si>
    <t>993458</t>
  </si>
  <si>
    <t>50101692</t>
  </si>
  <si>
    <t>50101691</t>
  </si>
  <si>
    <t>993456</t>
  </si>
  <si>
    <t>306081</t>
  </si>
  <si>
    <t>SANDRINE TEIXEIRA</t>
  </si>
  <si>
    <t>50101690</t>
  </si>
  <si>
    <t>993455</t>
  </si>
  <si>
    <t>50101689</t>
  </si>
  <si>
    <t>993454</t>
  </si>
  <si>
    <t>305465</t>
  </si>
  <si>
    <t>YOANN SOUFIR</t>
  </si>
  <si>
    <t>50101688</t>
  </si>
  <si>
    <t>993453</t>
  </si>
  <si>
    <t>50101687</t>
  </si>
  <si>
    <t>993452</t>
  </si>
  <si>
    <t>306</t>
  </si>
  <si>
    <t>50101686</t>
  </si>
  <si>
    <t>993451</t>
  </si>
  <si>
    <t>50101685</t>
  </si>
  <si>
    <t>993450</t>
  </si>
  <si>
    <t>50101684</t>
  </si>
  <si>
    <t>50101683</t>
  </si>
  <si>
    <t>50101682</t>
  </si>
  <si>
    <t>50101681</t>
  </si>
  <si>
    <t>993446</t>
  </si>
  <si>
    <t>301783</t>
  </si>
  <si>
    <t>LUDOVIC SEMEDO MONTEIRO</t>
  </si>
  <si>
    <t>50101680</t>
  </si>
  <si>
    <t>993445</t>
  </si>
  <si>
    <t>50101679</t>
  </si>
  <si>
    <t>50101678</t>
  </si>
  <si>
    <t>50101677</t>
  </si>
  <si>
    <t>50101676</t>
  </si>
  <si>
    <t>993441</t>
  </si>
  <si>
    <t>50101675</t>
  </si>
  <si>
    <t>50101674</t>
  </si>
  <si>
    <t>993439</t>
  </si>
  <si>
    <t>50101673</t>
  </si>
  <si>
    <t>50101672</t>
  </si>
  <si>
    <t>993437</t>
  </si>
  <si>
    <t>50101671</t>
  </si>
  <si>
    <t>50101670</t>
  </si>
  <si>
    <t>993435</t>
  </si>
  <si>
    <t>405</t>
  </si>
  <si>
    <t>50101669</t>
  </si>
  <si>
    <t>50101668</t>
  </si>
  <si>
    <t>993433</t>
  </si>
  <si>
    <t>403</t>
  </si>
  <si>
    <t>50101667</t>
  </si>
  <si>
    <t>993432</t>
  </si>
  <si>
    <t>402</t>
  </si>
  <si>
    <t>50101666</t>
  </si>
  <si>
    <t>50101664</t>
  </si>
  <si>
    <t>993429</t>
  </si>
  <si>
    <t>50101663</t>
  </si>
  <si>
    <t>993428</t>
  </si>
  <si>
    <t>50101661</t>
  </si>
  <si>
    <t>50101660</t>
  </si>
  <si>
    <t>993425</t>
  </si>
  <si>
    <t>50101657</t>
  </si>
  <si>
    <t>993422</t>
  </si>
  <si>
    <t>188185</t>
  </si>
  <si>
    <t>MALEK TALBI</t>
  </si>
  <si>
    <t>50101656</t>
  </si>
  <si>
    <t>993421</t>
  </si>
  <si>
    <t>302441</t>
  </si>
  <si>
    <t>DANIEL VALBON</t>
  </si>
  <si>
    <t>50101654</t>
  </si>
  <si>
    <t>50101653</t>
  </si>
  <si>
    <t>993418</t>
  </si>
  <si>
    <t>50101652</t>
  </si>
  <si>
    <t>50101651</t>
  </si>
  <si>
    <t>993416</t>
  </si>
  <si>
    <t>50101650</t>
  </si>
  <si>
    <t>993415</t>
  </si>
  <si>
    <t>304302</t>
  </si>
  <si>
    <t>SANDRINE VATEL</t>
  </si>
  <si>
    <t>50101648</t>
  </si>
  <si>
    <t>50101647</t>
  </si>
  <si>
    <t>993412</t>
  </si>
  <si>
    <t>50101645</t>
  </si>
  <si>
    <t>50101643</t>
  </si>
  <si>
    <t>993408</t>
  </si>
  <si>
    <t>305089</t>
  </si>
  <si>
    <t>LAURA SETIANO</t>
  </si>
  <si>
    <t>50101642</t>
  </si>
  <si>
    <t>50101641</t>
  </si>
  <si>
    <t>993406</t>
  </si>
  <si>
    <t>50101640</t>
  </si>
  <si>
    <t>50101639</t>
  </si>
  <si>
    <t>50101637</t>
  </si>
  <si>
    <t>50101636</t>
  </si>
  <si>
    <t>993401</t>
  </si>
  <si>
    <t>302343</t>
  </si>
  <si>
    <t>FLORE SOPHYS</t>
  </si>
  <si>
    <t>50101635</t>
  </si>
  <si>
    <t>50101633</t>
  </si>
  <si>
    <t>993398</t>
  </si>
  <si>
    <t>50101632</t>
  </si>
  <si>
    <t>993397</t>
  </si>
  <si>
    <t>50101631</t>
  </si>
  <si>
    <t>50101629</t>
  </si>
  <si>
    <t>993394</t>
  </si>
  <si>
    <t>50101628</t>
  </si>
  <si>
    <t>50101627</t>
  </si>
  <si>
    <t>993392</t>
  </si>
  <si>
    <t>50101626</t>
  </si>
  <si>
    <t>50101625</t>
  </si>
  <si>
    <t>50101624</t>
  </si>
  <si>
    <t>993389</t>
  </si>
  <si>
    <t>50101623</t>
  </si>
  <si>
    <t>50101620</t>
  </si>
  <si>
    <t>50101619</t>
  </si>
  <si>
    <t>50101618</t>
  </si>
  <si>
    <t>50101617</t>
  </si>
  <si>
    <t>993382</t>
  </si>
  <si>
    <t>50101616</t>
  </si>
  <si>
    <t>50101615</t>
  </si>
  <si>
    <t>50101614</t>
  </si>
  <si>
    <t>50101613</t>
  </si>
  <si>
    <t>50101611</t>
  </si>
  <si>
    <t>993376</t>
  </si>
  <si>
    <t>50101609</t>
  </si>
  <si>
    <t>993374</t>
  </si>
  <si>
    <t>50101608</t>
  </si>
  <si>
    <t>50101606</t>
  </si>
  <si>
    <t>50101605</t>
  </si>
  <si>
    <t>50101604</t>
  </si>
  <si>
    <t>50101603</t>
  </si>
  <si>
    <t>50101602</t>
  </si>
  <si>
    <t>50101601</t>
  </si>
  <si>
    <t>50101600</t>
  </si>
  <si>
    <t>993364</t>
  </si>
  <si>
    <t>50101598</t>
  </si>
  <si>
    <t>50101597</t>
  </si>
  <si>
    <t>50101595</t>
  </si>
  <si>
    <t>50101594</t>
  </si>
  <si>
    <t>50101593</t>
  </si>
  <si>
    <t>50101591</t>
  </si>
  <si>
    <t>993355</t>
  </si>
  <si>
    <t>304725</t>
  </si>
  <si>
    <t>CAMILLE TRAISNEL</t>
  </si>
  <si>
    <t>50101590</t>
  </si>
  <si>
    <t>50101589</t>
  </si>
  <si>
    <t>50101588</t>
  </si>
  <si>
    <t>50101587</t>
  </si>
  <si>
    <t>50101585</t>
  </si>
  <si>
    <t>50101584</t>
  </si>
  <si>
    <t>993348</t>
  </si>
  <si>
    <t>117</t>
  </si>
  <si>
    <t>50101583</t>
  </si>
  <si>
    <t>50101582</t>
  </si>
  <si>
    <t>993346</t>
  </si>
  <si>
    <t>50101580</t>
  </si>
  <si>
    <t>993344</t>
  </si>
  <si>
    <t>50101579</t>
  </si>
  <si>
    <t>993343</t>
  </si>
  <si>
    <t>566</t>
  </si>
  <si>
    <t>50101578</t>
  </si>
  <si>
    <t>993342</t>
  </si>
  <si>
    <t>564</t>
  </si>
  <si>
    <t>50101577</t>
  </si>
  <si>
    <t>993341</t>
  </si>
  <si>
    <t>563</t>
  </si>
  <si>
    <t>50101576</t>
  </si>
  <si>
    <t>993340</t>
  </si>
  <si>
    <t>50101575</t>
  </si>
  <si>
    <t>993339</t>
  </si>
  <si>
    <t>50101574</t>
  </si>
  <si>
    <t>993338</t>
  </si>
  <si>
    <t>557</t>
  </si>
  <si>
    <t>50101573</t>
  </si>
  <si>
    <t>50101572</t>
  </si>
  <si>
    <t>50101571</t>
  </si>
  <si>
    <t>993335</t>
  </si>
  <si>
    <t>517</t>
  </si>
  <si>
    <t>50101570</t>
  </si>
  <si>
    <t>993334</t>
  </si>
  <si>
    <t>50101569</t>
  </si>
  <si>
    <t>993333</t>
  </si>
  <si>
    <t>50101568</t>
  </si>
  <si>
    <t>50101567</t>
  </si>
  <si>
    <t>993331</t>
  </si>
  <si>
    <t>546</t>
  </si>
  <si>
    <t>50101564</t>
  </si>
  <si>
    <t>993328</t>
  </si>
  <si>
    <t>545</t>
  </si>
  <si>
    <t>50101563</t>
  </si>
  <si>
    <t>50101562</t>
  </si>
  <si>
    <t>993326</t>
  </si>
  <si>
    <t>50101561</t>
  </si>
  <si>
    <t>50101560</t>
  </si>
  <si>
    <t>50101559</t>
  </si>
  <si>
    <t>993323</t>
  </si>
  <si>
    <t>306410</t>
  </si>
  <si>
    <t>PIERRE HENRI THIRION</t>
  </si>
  <si>
    <t>50101558</t>
  </si>
  <si>
    <t>993322</t>
  </si>
  <si>
    <t>539</t>
  </si>
  <si>
    <t>305806</t>
  </si>
  <si>
    <t>EMMANUEL THIEL</t>
  </si>
  <si>
    <t>50101557</t>
  </si>
  <si>
    <t>993321</t>
  </si>
  <si>
    <t>538</t>
  </si>
  <si>
    <t>50101554</t>
  </si>
  <si>
    <t>50101553</t>
  </si>
  <si>
    <t>50101552</t>
  </si>
  <si>
    <t>50101550</t>
  </si>
  <si>
    <t>993314</t>
  </si>
  <si>
    <t>534</t>
  </si>
  <si>
    <t>50101549</t>
  </si>
  <si>
    <t>993313</t>
  </si>
  <si>
    <t>50101548</t>
  </si>
  <si>
    <t>993312</t>
  </si>
  <si>
    <t>50101547</t>
  </si>
  <si>
    <t>50101546</t>
  </si>
  <si>
    <t>993310</t>
  </si>
  <si>
    <t>50101545</t>
  </si>
  <si>
    <t>50101544</t>
  </si>
  <si>
    <t>50101543</t>
  </si>
  <si>
    <t>993307</t>
  </si>
  <si>
    <t>527</t>
  </si>
  <si>
    <t>50101542</t>
  </si>
  <si>
    <t>50101541</t>
  </si>
  <si>
    <t>993305</t>
  </si>
  <si>
    <t>525</t>
  </si>
  <si>
    <t>50101540</t>
  </si>
  <si>
    <t>50101539</t>
  </si>
  <si>
    <t>50101537</t>
  </si>
  <si>
    <t>50101535</t>
  </si>
  <si>
    <t>50101534</t>
  </si>
  <si>
    <t>50101533</t>
  </si>
  <si>
    <t>993297</t>
  </si>
  <si>
    <t>50101532</t>
  </si>
  <si>
    <t>50101530</t>
  </si>
  <si>
    <t>50101529</t>
  </si>
  <si>
    <t>993293</t>
  </si>
  <si>
    <t>50101528</t>
  </si>
  <si>
    <t>50101527</t>
  </si>
  <si>
    <t>993291</t>
  </si>
  <si>
    <t>304311</t>
  </si>
  <si>
    <t>EDOUARD VEILLON</t>
  </si>
  <si>
    <t>50101526</t>
  </si>
  <si>
    <t>993290</t>
  </si>
  <si>
    <t>50101525</t>
  </si>
  <si>
    <t>50101524</t>
  </si>
  <si>
    <t>993288</t>
  </si>
  <si>
    <t>50101523</t>
  </si>
  <si>
    <t>993287</t>
  </si>
  <si>
    <t>500</t>
  </si>
  <si>
    <t>50101522</t>
  </si>
  <si>
    <t>993286</t>
  </si>
  <si>
    <t>499</t>
  </si>
  <si>
    <t>50101521</t>
  </si>
  <si>
    <t>993285</t>
  </si>
  <si>
    <t>50101520</t>
  </si>
  <si>
    <t>993284</t>
  </si>
  <si>
    <t>316</t>
  </si>
  <si>
    <t>50101519</t>
  </si>
  <si>
    <t>50101517</t>
  </si>
  <si>
    <t>993281</t>
  </si>
  <si>
    <t>50101516</t>
  </si>
  <si>
    <t>50101515</t>
  </si>
  <si>
    <t>50101514</t>
  </si>
  <si>
    <t>993278</t>
  </si>
  <si>
    <t>50101513</t>
  </si>
  <si>
    <t>50101512</t>
  </si>
  <si>
    <t>993276</t>
  </si>
  <si>
    <t>50101511</t>
  </si>
  <si>
    <t>50101510</t>
  </si>
  <si>
    <t>50101509</t>
  </si>
  <si>
    <t>50101508</t>
  </si>
  <si>
    <t>993272</t>
  </si>
  <si>
    <t>50101507</t>
  </si>
  <si>
    <t>993271</t>
  </si>
  <si>
    <t>50101506</t>
  </si>
  <si>
    <t>993270</t>
  </si>
  <si>
    <t>50101505</t>
  </si>
  <si>
    <t>993269</t>
  </si>
  <si>
    <t>50101504</t>
  </si>
  <si>
    <t>993268</t>
  </si>
  <si>
    <t>50101503</t>
  </si>
  <si>
    <t>993267</t>
  </si>
  <si>
    <t>50101502</t>
  </si>
  <si>
    <t>993266</t>
  </si>
  <si>
    <t>50101501</t>
  </si>
  <si>
    <t>993265</t>
  </si>
  <si>
    <t>50101500</t>
  </si>
  <si>
    <t>50101499</t>
  </si>
  <si>
    <t>50101497</t>
  </si>
  <si>
    <t>993260</t>
  </si>
  <si>
    <t>489</t>
  </si>
  <si>
    <t>50101496</t>
  </si>
  <si>
    <t>993259</t>
  </si>
  <si>
    <t>50101495</t>
  </si>
  <si>
    <t>50101493</t>
  </si>
  <si>
    <t>50101492</t>
  </si>
  <si>
    <t>993255</t>
  </si>
  <si>
    <t>50101491</t>
  </si>
  <si>
    <t>993254</t>
  </si>
  <si>
    <t>50101490</t>
  </si>
  <si>
    <t>50101489</t>
  </si>
  <si>
    <t>50101488</t>
  </si>
  <si>
    <t>50101487</t>
  </si>
  <si>
    <t>993250</t>
  </si>
  <si>
    <t>50101486</t>
  </si>
  <si>
    <t>50101485</t>
  </si>
  <si>
    <t>50101484</t>
  </si>
  <si>
    <t>993247</t>
  </si>
  <si>
    <t>50101483</t>
  </si>
  <si>
    <t>993246</t>
  </si>
  <si>
    <t>50101482</t>
  </si>
  <si>
    <t>993245</t>
  </si>
  <si>
    <t>50101481</t>
  </si>
  <si>
    <t>993244</t>
  </si>
  <si>
    <t>50101480</t>
  </si>
  <si>
    <t>993243</t>
  </si>
  <si>
    <t>193602</t>
  </si>
  <si>
    <t>MILENE VIEIRA RODRIGUES</t>
  </si>
  <si>
    <t>50101479</t>
  </si>
  <si>
    <t>993242</t>
  </si>
  <si>
    <t>50101478</t>
  </si>
  <si>
    <t>993241</t>
  </si>
  <si>
    <t>50101477</t>
  </si>
  <si>
    <t>50101476</t>
  </si>
  <si>
    <t>50101475</t>
  </si>
  <si>
    <t>993238</t>
  </si>
  <si>
    <t>50101474</t>
  </si>
  <si>
    <t>50101473</t>
  </si>
  <si>
    <t>50101467</t>
  </si>
  <si>
    <t>50101464</t>
  </si>
  <si>
    <t>50101460</t>
  </si>
  <si>
    <t>50101459</t>
  </si>
  <si>
    <t>50101458</t>
  </si>
  <si>
    <t>993132</t>
  </si>
  <si>
    <t>50101457</t>
  </si>
  <si>
    <t>50101456</t>
  </si>
  <si>
    <t>50101455</t>
  </si>
  <si>
    <t>50101454</t>
  </si>
  <si>
    <t>50101453</t>
  </si>
  <si>
    <t>993119</t>
  </si>
  <si>
    <t>127</t>
  </si>
  <si>
    <t>50101452</t>
  </si>
  <si>
    <t>993116</t>
  </si>
  <si>
    <t>50101451</t>
  </si>
  <si>
    <t>993110</t>
  </si>
  <si>
    <t>50101450</t>
  </si>
  <si>
    <t>50101449</t>
  </si>
  <si>
    <t>50101448</t>
  </si>
  <si>
    <t>993106</t>
  </si>
  <si>
    <t>50101447</t>
  </si>
  <si>
    <t>993103</t>
  </si>
  <si>
    <t>305</t>
  </si>
  <si>
    <t>50101446</t>
  </si>
  <si>
    <t>993102</t>
  </si>
  <si>
    <t>50101445</t>
  </si>
  <si>
    <t>993101</t>
  </si>
  <si>
    <t>50101444</t>
  </si>
  <si>
    <t>50101443</t>
  </si>
  <si>
    <t>993097</t>
  </si>
  <si>
    <t>50101442</t>
  </si>
  <si>
    <t>50101440</t>
  </si>
  <si>
    <t>993089</t>
  </si>
  <si>
    <t>50101439</t>
  </si>
  <si>
    <t>50101438</t>
  </si>
  <si>
    <t>993074</t>
  </si>
  <si>
    <t>50101437</t>
  </si>
  <si>
    <t>50101435</t>
  </si>
  <si>
    <t>993044</t>
  </si>
  <si>
    <t>50101434</t>
  </si>
  <si>
    <t>993043</t>
  </si>
  <si>
    <t>50101433</t>
  </si>
  <si>
    <t>993041</t>
  </si>
  <si>
    <t>388</t>
  </si>
  <si>
    <t>50101432</t>
  </si>
  <si>
    <t>993032</t>
  </si>
  <si>
    <t>50101431</t>
  </si>
  <si>
    <t>993030</t>
  </si>
  <si>
    <t>139</t>
  </si>
  <si>
    <t>50101430</t>
  </si>
  <si>
    <t>993029</t>
  </si>
  <si>
    <t>50101429</t>
  </si>
  <si>
    <t>50101428</t>
  </si>
  <si>
    <t>50101427</t>
  </si>
  <si>
    <t>50101426</t>
  </si>
  <si>
    <t>50101425</t>
  </si>
  <si>
    <t>993000</t>
  </si>
  <si>
    <t>50101423</t>
  </si>
  <si>
    <t>992998</t>
  </si>
  <si>
    <t>50101421</t>
  </si>
  <si>
    <t>992997</t>
  </si>
  <si>
    <t>422</t>
  </si>
  <si>
    <t>50101420</t>
  </si>
  <si>
    <t>50101419</t>
  </si>
  <si>
    <t>992995</t>
  </si>
  <si>
    <t>304401</t>
  </si>
  <si>
    <t>KEVIN SIELLEZ</t>
  </si>
  <si>
    <t>50101418</t>
  </si>
  <si>
    <t>50101417</t>
  </si>
  <si>
    <t>992986</t>
  </si>
  <si>
    <t>50101416</t>
  </si>
  <si>
    <t>50101415</t>
  </si>
  <si>
    <t>992984</t>
  </si>
  <si>
    <t>301587</t>
  </si>
  <si>
    <t>REMI TURLURE</t>
  </si>
  <si>
    <t>50101414</t>
  </si>
  <si>
    <t>50101413</t>
  </si>
  <si>
    <t>50101412</t>
  </si>
  <si>
    <t>50101411</t>
  </si>
  <si>
    <t>992974</t>
  </si>
  <si>
    <t>50101410</t>
  </si>
  <si>
    <t>992973</t>
  </si>
  <si>
    <t>767</t>
  </si>
  <si>
    <t>50101409</t>
  </si>
  <si>
    <t>992971</t>
  </si>
  <si>
    <t>304754</t>
  </si>
  <si>
    <t>CEDRIC VALADOUX</t>
  </si>
  <si>
    <t>50101408</t>
  </si>
  <si>
    <t>50101406</t>
  </si>
  <si>
    <t>992967</t>
  </si>
  <si>
    <t>978</t>
  </si>
  <si>
    <t>50101405</t>
  </si>
  <si>
    <t>50101404</t>
  </si>
  <si>
    <t>50101403</t>
  </si>
  <si>
    <t>50101402</t>
  </si>
  <si>
    <t>50101400</t>
  </si>
  <si>
    <t>992939</t>
  </si>
  <si>
    <t>305328</t>
  </si>
  <si>
    <t>MATHIEU SEVE</t>
  </si>
  <si>
    <t>50101399</t>
  </si>
  <si>
    <t>992936</t>
  </si>
  <si>
    <t>839</t>
  </si>
  <si>
    <t>305097</t>
  </si>
  <si>
    <t>EMILIE TIBUM</t>
  </si>
  <si>
    <t>50101398</t>
  </si>
  <si>
    <t>50101397</t>
  </si>
  <si>
    <t>50101395</t>
  </si>
  <si>
    <t>50101393</t>
  </si>
  <si>
    <t>992920</t>
  </si>
  <si>
    <t>50101392</t>
  </si>
  <si>
    <t>50101391</t>
  </si>
  <si>
    <t>50101390</t>
  </si>
  <si>
    <t>50101389</t>
  </si>
  <si>
    <t>50101388</t>
  </si>
  <si>
    <t>50101387</t>
  </si>
  <si>
    <t>992896</t>
  </si>
  <si>
    <t>50101386</t>
  </si>
  <si>
    <t>50101385</t>
  </si>
  <si>
    <t>50101384</t>
  </si>
  <si>
    <t>992889</t>
  </si>
  <si>
    <t>282</t>
  </si>
  <si>
    <t>50101383</t>
  </si>
  <si>
    <t>992888</t>
  </si>
  <si>
    <t>382</t>
  </si>
  <si>
    <t>50101382</t>
  </si>
  <si>
    <t>992886</t>
  </si>
  <si>
    <t>728</t>
  </si>
  <si>
    <t>50101381</t>
  </si>
  <si>
    <t>992882</t>
  </si>
  <si>
    <t>718</t>
  </si>
  <si>
    <t>50101380</t>
  </si>
  <si>
    <t>992881</t>
  </si>
  <si>
    <t>717</t>
  </si>
  <si>
    <t>50101379</t>
  </si>
  <si>
    <t>50101378</t>
  </si>
  <si>
    <t>50101377</t>
  </si>
  <si>
    <t>50101376</t>
  </si>
  <si>
    <t>992865</t>
  </si>
  <si>
    <t>620</t>
  </si>
  <si>
    <t>50101375</t>
  </si>
  <si>
    <t>50101374</t>
  </si>
  <si>
    <t>992849</t>
  </si>
  <si>
    <t>50101373</t>
  </si>
  <si>
    <t>992848</t>
  </si>
  <si>
    <t>421</t>
  </si>
  <si>
    <t>50101372</t>
  </si>
  <si>
    <t>50101371</t>
  </si>
  <si>
    <t>992832</t>
  </si>
  <si>
    <t>739</t>
  </si>
  <si>
    <t>50101370</t>
  </si>
  <si>
    <t>50101369</t>
  </si>
  <si>
    <t>50101365</t>
  </si>
  <si>
    <t>50101364</t>
  </si>
  <si>
    <t>992812</t>
  </si>
  <si>
    <t>50101363</t>
  </si>
  <si>
    <t>50101362</t>
  </si>
  <si>
    <t>992809</t>
  </si>
  <si>
    <t>724</t>
  </si>
  <si>
    <t>304421</t>
  </si>
  <si>
    <t>GEOFFROY SIX</t>
  </si>
  <si>
    <t>50101361</t>
  </si>
  <si>
    <t>50101359</t>
  </si>
  <si>
    <t>50101358</t>
  </si>
  <si>
    <t>992805</t>
  </si>
  <si>
    <t>450</t>
  </si>
  <si>
    <t>50101357</t>
  </si>
  <si>
    <t>992801</t>
  </si>
  <si>
    <t>50101356</t>
  </si>
  <si>
    <t>992800</t>
  </si>
  <si>
    <t>150</t>
  </si>
  <si>
    <t>301537</t>
  </si>
  <si>
    <t>FREDERIC VANDAELE</t>
  </si>
  <si>
    <t>50101355</t>
  </si>
  <si>
    <t>50101354</t>
  </si>
  <si>
    <t>50101353</t>
  </si>
  <si>
    <t>50101352</t>
  </si>
  <si>
    <t>50101351</t>
  </si>
  <si>
    <t>992771</t>
  </si>
  <si>
    <t>50101350</t>
  </si>
  <si>
    <t>992758</t>
  </si>
  <si>
    <t>715</t>
  </si>
  <si>
    <t>50101349</t>
  </si>
  <si>
    <t>50101348</t>
  </si>
  <si>
    <t>50101347</t>
  </si>
  <si>
    <t>50101346</t>
  </si>
  <si>
    <t>50101345</t>
  </si>
  <si>
    <t>50101344</t>
  </si>
  <si>
    <t>50101343</t>
  </si>
  <si>
    <t>992720</t>
  </si>
  <si>
    <t>191946</t>
  </si>
  <si>
    <t>PIERRE TRICAUD</t>
  </si>
  <si>
    <t>50101342</t>
  </si>
  <si>
    <t>50101341</t>
  </si>
  <si>
    <t>50101340</t>
  </si>
  <si>
    <t>50101339</t>
  </si>
  <si>
    <t>992708</t>
  </si>
  <si>
    <t>633</t>
  </si>
  <si>
    <t>50101338</t>
  </si>
  <si>
    <t>50101337</t>
  </si>
  <si>
    <t>50101336</t>
  </si>
  <si>
    <t>50101335</t>
  </si>
  <si>
    <t>50101334</t>
  </si>
  <si>
    <t>50101332</t>
  </si>
  <si>
    <t>50101331</t>
  </si>
  <si>
    <t>992640</t>
  </si>
  <si>
    <t>439</t>
  </si>
  <si>
    <t>50101330</t>
  </si>
  <si>
    <t>992636</t>
  </si>
  <si>
    <t>50101329</t>
  </si>
  <si>
    <t>992633</t>
  </si>
  <si>
    <t>50101328</t>
  </si>
  <si>
    <t>50101327</t>
  </si>
  <si>
    <t>992631</t>
  </si>
  <si>
    <t>50101326</t>
  </si>
  <si>
    <t>50101324</t>
  </si>
  <si>
    <t>992628</t>
  </si>
  <si>
    <t>50101323</t>
  </si>
  <si>
    <t>50101322</t>
  </si>
  <si>
    <t>50101321</t>
  </si>
  <si>
    <t>992618</t>
  </si>
  <si>
    <t>110</t>
  </si>
  <si>
    <t>50101320</t>
  </si>
  <si>
    <t>50101319</t>
  </si>
  <si>
    <t>992610</t>
  </si>
  <si>
    <t>50101318</t>
  </si>
  <si>
    <t>50101317</t>
  </si>
  <si>
    <t>50101316</t>
  </si>
  <si>
    <t>50101315</t>
  </si>
  <si>
    <t>50101314</t>
  </si>
  <si>
    <t>50101312</t>
  </si>
  <si>
    <t>992562</t>
  </si>
  <si>
    <t>50101311</t>
  </si>
  <si>
    <t>992540</t>
  </si>
  <si>
    <t>50101310</t>
  </si>
  <si>
    <t>50101309</t>
  </si>
  <si>
    <t>50101308</t>
  </si>
  <si>
    <t>50101307</t>
  </si>
  <si>
    <t>992504</t>
  </si>
  <si>
    <t>50101306</t>
  </si>
  <si>
    <t>992498</t>
  </si>
  <si>
    <t>50101305</t>
  </si>
  <si>
    <t>50101304</t>
  </si>
  <si>
    <t>992496</t>
  </si>
  <si>
    <t>50101303</t>
  </si>
  <si>
    <t>992486</t>
  </si>
  <si>
    <t>50101302</t>
  </si>
  <si>
    <t>992485</t>
  </si>
  <si>
    <t>305471</t>
  </si>
  <si>
    <t>BRANDON THOMAS</t>
  </si>
  <si>
    <t>50101300</t>
  </si>
  <si>
    <t>992483</t>
  </si>
  <si>
    <t>106</t>
  </si>
  <si>
    <t>50101299</t>
  </si>
  <si>
    <t>50101298</t>
  </si>
  <si>
    <t>50101297</t>
  </si>
  <si>
    <t>992476</t>
  </si>
  <si>
    <t>50101296</t>
  </si>
  <si>
    <t>992459</t>
  </si>
  <si>
    <t>50101295</t>
  </si>
  <si>
    <t>992455</t>
  </si>
  <si>
    <t>50101294</t>
  </si>
  <si>
    <t>50101293</t>
  </si>
  <si>
    <t>50101292</t>
  </si>
  <si>
    <t>50101291</t>
  </si>
  <si>
    <t>50101290</t>
  </si>
  <si>
    <t>50101289</t>
  </si>
  <si>
    <t>992445</t>
  </si>
  <si>
    <t>50101287</t>
  </si>
  <si>
    <t>50101286</t>
  </si>
  <si>
    <t>50101285</t>
  </si>
  <si>
    <t>50101283</t>
  </si>
  <si>
    <t>992397</t>
  </si>
  <si>
    <t>50101282</t>
  </si>
  <si>
    <t>992396</t>
  </si>
  <si>
    <t>50101281</t>
  </si>
  <si>
    <t>992395</t>
  </si>
  <si>
    <t>126</t>
  </si>
  <si>
    <t>50101280</t>
  </si>
  <si>
    <t>50101279</t>
  </si>
  <si>
    <t>50101278</t>
  </si>
  <si>
    <t>50101277</t>
  </si>
  <si>
    <t>992391</t>
  </si>
  <si>
    <t>50101276</t>
  </si>
  <si>
    <t>50101275</t>
  </si>
  <si>
    <t>50101274</t>
  </si>
  <si>
    <t>992387</t>
  </si>
  <si>
    <t>50101273</t>
  </si>
  <si>
    <t>992383</t>
  </si>
  <si>
    <t>50101272</t>
  </si>
  <si>
    <t>50101271</t>
  </si>
  <si>
    <t>992377</t>
  </si>
  <si>
    <t>50101270</t>
  </si>
  <si>
    <t>50101269</t>
  </si>
  <si>
    <t>50101268</t>
  </si>
  <si>
    <t>50101267</t>
  </si>
  <si>
    <t>50101266</t>
  </si>
  <si>
    <t>992348</t>
  </si>
  <si>
    <t>50101265</t>
  </si>
  <si>
    <t>992345</t>
  </si>
  <si>
    <t>50101264</t>
  </si>
  <si>
    <t>992344</t>
  </si>
  <si>
    <t>50101263</t>
  </si>
  <si>
    <t>50101262</t>
  </si>
  <si>
    <t>50101261</t>
  </si>
  <si>
    <t>992332</t>
  </si>
  <si>
    <t>760</t>
  </si>
  <si>
    <t>50101260</t>
  </si>
  <si>
    <t>50101259</t>
  </si>
  <si>
    <t>50101257</t>
  </si>
  <si>
    <t>992317</t>
  </si>
  <si>
    <t>50101256</t>
  </si>
  <si>
    <t>50101255</t>
  </si>
  <si>
    <t>992301</t>
  </si>
  <si>
    <t>102</t>
  </si>
  <si>
    <t>50101254</t>
  </si>
  <si>
    <t>50101253</t>
  </si>
  <si>
    <t>992298</t>
  </si>
  <si>
    <t>50101252</t>
  </si>
  <si>
    <t>992297</t>
  </si>
  <si>
    <t>50101251</t>
  </si>
  <si>
    <t>992295</t>
  </si>
  <si>
    <t>50101250</t>
  </si>
  <si>
    <t>992293</t>
  </si>
  <si>
    <t>50101249</t>
  </si>
  <si>
    <t>50101248</t>
  </si>
  <si>
    <t>50101247</t>
  </si>
  <si>
    <t>50101245</t>
  </si>
  <si>
    <t>50101244</t>
  </si>
  <si>
    <t>992264</t>
  </si>
  <si>
    <t>50101243</t>
  </si>
  <si>
    <t>992262</t>
  </si>
  <si>
    <t>50101242</t>
  </si>
  <si>
    <t>992261</t>
  </si>
  <si>
    <t>50101240</t>
  </si>
  <si>
    <t>50101239</t>
  </si>
  <si>
    <t>992245</t>
  </si>
  <si>
    <t>305325</t>
  </si>
  <si>
    <t>TIAMANE THIRION</t>
  </si>
  <si>
    <t>50101238</t>
  </si>
  <si>
    <t>992241</t>
  </si>
  <si>
    <t>363</t>
  </si>
  <si>
    <t>50101237</t>
  </si>
  <si>
    <t>992240</t>
  </si>
  <si>
    <t>182036</t>
  </si>
  <si>
    <t>NICOLAS TRONQUIT</t>
  </si>
  <si>
    <t>50101235</t>
  </si>
  <si>
    <t>50101234</t>
  </si>
  <si>
    <t>50101233</t>
  </si>
  <si>
    <t>992232</t>
  </si>
  <si>
    <t>303123</t>
  </si>
  <si>
    <t>HINDA TOGANDE</t>
  </si>
  <si>
    <t>50101232</t>
  </si>
  <si>
    <t>50101230</t>
  </si>
  <si>
    <t>50101229</t>
  </si>
  <si>
    <t>50101228</t>
  </si>
  <si>
    <t>50101227</t>
  </si>
  <si>
    <t>50101226</t>
  </si>
  <si>
    <t>50101225</t>
  </si>
  <si>
    <t>992189</t>
  </si>
  <si>
    <t>574</t>
  </si>
  <si>
    <t>306202</t>
  </si>
  <si>
    <t>GAEL STAUTH</t>
  </si>
  <si>
    <t>50101224</t>
  </si>
  <si>
    <t>992188</t>
  </si>
  <si>
    <t>50101223</t>
  </si>
  <si>
    <t>50101222</t>
  </si>
  <si>
    <t>992174</t>
  </si>
  <si>
    <t>306301</t>
  </si>
  <si>
    <t>DAVID SORIN</t>
  </si>
  <si>
    <t>50101220</t>
  </si>
  <si>
    <t>50101219</t>
  </si>
  <si>
    <t>992138</t>
  </si>
  <si>
    <t>50101218</t>
  </si>
  <si>
    <t>50101217</t>
  </si>
  <si>
    <t>50101216</t>
  </si>
  <si>
    <t>50101215</t>
  </si>
  <si>
    <t>50101214</t>
  </si>
  <si>
    <t>50101213</t>
  </si>
  <si>
    <t>50101212</t>
  </si>
  <si>
    <t>50101211</t>
  </si>
  <si>
    <t>50101210</t>
  </si>
  <si>
    <t>992110</t>
  </si>
  <si>
    <t>304476</t>
  </si>
  <si>
    <t>SAMIA YAGOUBI</t>
  </si>
  <si>
    <t>50101209</t>
  </si>
  <si>
    <t>50101208</t>
  </si>
  <si>
    <t>50101207</t>
  </si>
  <si>
    <t>50101206</t>
  </si>
  <si>
    <t>50101205</t>
  </si>
  <si>
    <t>50101204</t>
  </si>
  <si>
    <t>992053</t>
  </si>
  <si>
    <t>50101202</t>
  </si>
  <si>
    <t>50101201</t>
  </si>
  <si>
    <t>50101200</t>
  </si>
  <si>
    <t>992047</t>
  </si>
  <si>
    <t>50101199</t>
  </si>
  <si>
    <t>50101198</t>
  </si>
  <si>
    <t>50101196</t>
  </si>
  <si>
    <t>992022</t>
  </si>
  <si>
    <t>50101195</t>
  </si>
  <si>
    <t>50101194</t>
  </si>
  <si>
    <t>50101193</t>
  </si>
  <si>
    <t>50101192</t>
  </si>
  <si>
    <t>992004</t>
  </si>
  <si>
    <t>50101191</t>
  </si>
  <si>
    <t>50101190</t>
  </si>
  <si>
    <t>50101188</t>
  </si>
  <si>
    <t>50101187</t>
  </si>
  <si>
    <t>50101186</t>
  </si>
  <si>
    <t>50101185</t>
  </si>
  <si>
    <t>991981</t>
  </si>
  <si>
    <t>772</t>
  </si>
  <si>
    <t>50101184</t>
  </si>
  <si>
    <t>991974</t>
  </si>
  <si>
    <t>765</t>
  </si>
  <si>
    <t>50101183</t>
  </si>
  <si>
    <t>991970</t>
  </si>
  <si>
    <t>778</t>
  </si>
  <si>
    <t>50101182</t>
  </si>
  <si>
    <t>50101181</t>
  </si>
  <si>
    <t>50101180</t>
  </si>
  <si>
    <t>50101179</t>
  </si>
  <si>
    <t>50101178</t>
  </si>
  <si>
    <t>50101177</t>
  </si>
  <si>
    <t>991956</t>
  </si>
  <si>
    <t>50101176</t>
  </si>
  <si>
    <t>991949</t>
  </si>
  <si>
    <t>578</t>
  </si>
  <si>
    <t>50101175</t>
  </si>
  <si>
    <t>991948</t>
  </si>
  <si>
    <t>570</t>
  </si>
  <si>
    <t>50101174</t>
  </si>
  <si>
    <t>991947</t>
  </si>
  <si>
    <t>50101173</t>
  </si>
  <si>
    <t>50101172</t>
  </si>
  <si>
    <t>50101171</t>
  </si>
  <si>
    <t>50101170</t>
  </si>
  <si>
    <t>50101169</t>
  </si>
  <si>
    <t>991843</t>
  </si>
  <si>
    <t>50101167</t>
  </si>
  <si>
    <t>50101166</t>
  </si>
  <si>
    <t>50101165</t>
  </si>
  <si>
    <t>991799</t>
  </si>
  <si>
    <t>50101164</t>
  </si>
  <si>
    <t>50101163</t>
  </si>
  <si>
    <t>50101161</t>
  </si>
  <si>
    <t>50101160</t>
  </si>
  <si>
    <t>50101159</t>
  </si>
  <si>
    <t>50101158</t>
  </si>
  <si>
    <t>50101157</t>
  </si>
  <si>
    <t>991728</t>
  </si>
  <si>
    <t>50101156</t>
  </si>
  <si>
    <t>991726</t>
  </si>
  <si>
    <t>50101155</t>
  </si>
  <si>
    <t>991725</t>
  </si>
  <si>
    <t>50101154</t>
  </si>
  <si>
    <t>991695</t>
  </si>
  <si>
    <t>50101153</t>
  </si>
  <si>
    <t>991659</t>
  </si>
  <si>
    <t>303631</t>
  </si>
  <si>
    <t>GABRIEL VIGNAUX</t>
  </si>
  <si>
    <t>50101152</t>
  </si>
  <si>
    <t>991658</t>
  </si>
  <si>
    <t>50101151</t>
  </si>
  <si>
    <t>991657</t>
  </si>
  <si>
    <t>50101149</t>
  </si>
  <si>
    <t>50101148</t>
  </si>
  <si>
    <t>50101146</t>
  </si>
  <si>
    <t>50101145</t>
  </si>
  <si>
    <t>50101144</t>
  </si>
  <si>
    <t>991607</t>
  </si>
  <si>
    <t>50101143</t>
  </si>
  <si>
    <t>50101142</t>
  </si>
  <si>
    <t>50101141</t>
  </si>
  <si>
    <t>50101140</t>
  </si>
  <si>
    <t>991566</t>
  </si>
  <si>
    <t>394</t>
  </si>
  <si>
    <t>306184</t>
  </si>
  <si>
    <t>AURELIEN THEILLAC</t>
  </si>
  <si>
    <t>50101139</t>
  </si>
  <si>
    <t>50101138</t>
  </si>
  <si>
    <t>991537</t>
  </si>
  <si>
    <t>378</t>
  </si>
  <si>
    <t>50101137</t>
  </si>
  <si>
    <t>50101136</t>
  </si>
  <si>
    <t>991497</t>
  </si>
  <si>
    <t>187811</t>
  </si>
  <si>
    <t>JANVIER TJAHE</t>
  </si>
  <si>
    <t>50101135</t>
  </si>
  <si>
    <t>991496</t>
  </si>
  <si>
    <t>193495</t>
  </si>
  <si>
    <t>SEVERINE VERDU</t>
  </si>
  <si>
    <t>50101134</t>
  </si>
  <si>
    <t>50101133</t>
  </si>
  <si>
    <t>50101132</t>
  </si>
  <si>
    <t>991465</t>
  </si>
  <si>
    <t>193762</t>
  </si>
  <si>
    <t>JEAN CHRISTOPHE STRUZIK</t>
  </si>
  <si>
    <t>50101131</t>
  </si>
  <si>
    <t>50101130</t>
  </si>
  <si>
    <t>50101129</t>
  </si>
  <si>
    <t>50101128</t>
  </si>
  <si>
    <t>50101127</t>
  </si>
  <si>
    <t>50101126</t>
  </si>
  <si>
    <t>50101125</t>
  </si>
  <si>
    <t>50101124</t>
  </si>
  <si>
    <t>50101123</t>
  </si>
  <si>
    <t>50101122</t>
  </si>
  <si>
    <t>991378</t>
  </si>
  <si>
    <t>50101121</t>
  </si>
  <si>
    <t>50101120</t>
  </si>
  <si>
    <t>50101119</t>
  </si>
  <si>
    <t>50101118</t>
  </si>
  <si>
    <t>50101117</t>
  </si>
  <si>
    <t>991365</t>
  </si>
  <si>
    <t>306057</t>
  </si>
  <si>
    <t>ALEXANDRA VIDAL</t>
  </si>
  <si>
    <t>50101116</t>
  </si>
  <si>
    <t>50101115</t>
  </si>
  <si>
    <t>50101114</t>
  </si>
  <si>
    <t>50101113</t>
  </si>
  <si>
    <t>991357</t>
  </si>
  <si>
    <t>50101112</t>
  </si>
  <si>
    <t>50101111</t>
  </si>
  <si>
    <t>991347</t>
  </si>
  <si>
    <t>50101109</t>
  </si>
  <si>
    <t>991338</t>
  </si>
  <si>
    <t>50101108</t>
  </si>
  <si>
    <t>50101107</t>
  </si>
  <si>
    <t>50101106</t>
  </si>
  <si>
    <t>991320</t>
  </si>
  <si>
    <t>50101105</t>
  </si>
  <si>
    <t>50101104</t>
  </si>
  <si>
    <t>50101102</t>
  </si>
  <si>
    <t>50101101</t>
  </si>
  <si>
    <t>991289</t>
  </si>
  <si>
    <t>50101100</t>
  </si>
  <si>
    <t>50101099</t>
  </si>
  <si>
    <t>50101098</t>
  </si>
  <si>
    <t>991261</t>
  </si>
  <si>
    <t>696</t>
  </si>
  <si>
    <t>50101097</t>
  </si>
  <si>
    <t>50101096</t>
  </si>
  <si>
    <t>50101095</t>
  </si>
  <si>
    <t>991257</t>
  </si>
  <si>
    <t>646</t>
  </si>
  <si>
    <t>50101094</t>
  </si>
  <si>
    <t>50101093</t>
  </si>
  <si>
    <t>50101092</t>
  </si>
  <si>
    <t>50101091</t>
  </si>
  <si>
    <t>50101090</t>
  </si>
  <si>
    <t>50101089</t>
  </si>
  <si>
    <t>991222</t>
  </si>
  <si>
    <t>50101088</t>
  </si>
  <si>
    <t>991221</t>
  </si>
  <si>
    <t>305603</t>
  </si>
  <si>
    <t>ARNAUD VANHOENACKER</t>
  </si>
  <si>
    <t>50101087</t>
  </si>
  <si>
    <t>991210</t>
  </si>
  <si>
    <t>50101086</t>
  </si>
  <si>
    <t>50101085</t>
  </si>
  <si>
    <t>991168</t>
  </si>
  <si>
    <t>50101084</t>
  </si>
  <si>
    <t>50101083</t>
  </si>
  <si>
    <t>50101082</t>
  </si>
  <si>
    <t>991163</t>
  </si>
  <si>
    <t>50101081</t>
  </si>
  <si>
    <t>50101080</t>
  </si>
  <si>
    <t>991160</t>
  </si>
  <si>
    <t>50101079</t>
  </si>
  <si>
    <t>991159</t>
  </si>
  <si>
    <t>50101078</t>
  </si>
  <si>
    <t>50101077</t>
  </si>
  <si>
    <t>991082</t>
  </si>
  <si>
    <t>50101076</t>
  </si>
  <si>
    <t>991081</t>
  </si>
  <si>
    <t>50101075</t>
  </si>
  <si>
    <t>50101074</t>
  </si>
  <si>
    <t>991054</t>
  </si>
  <si>
    <t>178321</t>
  </si>
  <si>
    <t>LAURENT SOUBIELLE</t>
  </si>
  <si>
    <t>50101073</t>
  </si>
  <si>
    <t>50101072</t>
  </si>
  <si>
    <t>990997</t>
  </si>
  <si>
    <t>369</t>
  </si>
  <si>
    <t>50101071</t>
  </si>
  <si>
    <t>50101070</t>
  </si>
  <si>
    <t>50101069</t>
  </si>
  <si>
    <t>990986</t>
  </si>
  <si>
    <t>366</t>
  </si>
  <si>
    <t>50101068</t>
  </si>
  <si>
    <t>50101067</t>
  </si>
  <si>
    <t>50101066</t>
  </si>
  <si>
    <t>50101065</t>
  </si>
  <si>
    <t>50101064</t>
  </si>
  <si>
    <t>50101063</t>
  </si>
  <si>
    <t>990941</t>
  </si>
  <si>
    <t>50101062</t>
  </si>
  <si>
    <t>50101060</t>
  </si>
  <si>
    <t>990906</t>
  </si>
  <si>
    <t>50101059</t>
  </si>
  <si>
    <t>990900</t>
  </si>
  <si>
    <t>50101058</t>
  </si>
  <si>
    <t>50101057</t>
  </si>
  <si>
    <t>990889</t>
  </si>
  <si>
    <t>50101056</t>
  </si>
  <si>
    <t>50101054</t>
  </si>
  <si>
    <t>50101053</t>
  </si>
  <si>
    <t>50101052</t>
  </si>
  <si>
    <t>50101051</t>
  </si>
  <si>
    <t>990868</t>
  </si>
  <si>
    <t>50101050</t>
  </si>
  <si>
    <t>50101049</t>
  </si>
  <si>
    <t>990856</t>
  </si>
  <si>
    <t>50101048</t>
  </si>
  <si>
    <t>50101047</t>
  </si>
  <si>
    <t>50101046</t>
  </si>
  <si>
    <t>990794</t>
  </si>
  <si>
    <t>623</t>
  </si>
  <si>
    <t>50101045</t>
  </si>
  <si>
    <t>50101044</t>
  </si>
  <si>
    <t>990788</t>
  </si>
  <si>
    <t>141</t>
  </si>
  <si>
    <t>50101043</t>
  </si>
  <si>
    <t>990767</t>
  </si>
  <si>
    <t>759</t>
  </si>
  <si>
    <t>50101042</t>
  </si>
  <si>
    <t>990766</t>
  </si>
  <si>
    <t>50101040</t>
  </si>
  <si>
    <t>50101038</t>
  </si>
  <si>
    <t>990743</t>
  </si>
  <si>
    <t>50101037</t>
  </si>
  <si>
    <t>990741</t>
  </si>
  <si>
    <t>305800</t>
  </si>
  <si>
    <t>CHRISTELLE SOMMER</t>
  </si>
  <si>
    <t>50101036</t>
  </si>
  <si>
    <t>50101035</t>
  </si>
  <si>
    <t>990739</t>
  </si>
  <si>
    <t>50101034</t>
  </si>
  <si>
    <t>50101032</t>
  </si>
  <si>
    <t>50101031</t>
  </si>
  <si>
    <t>50101030</t>
  </si>
  <si>
    <t>50101029</t>
  </si>
  <si>
    <t>990725</t>
  </si>
  <si>
    <t>305198</t>
  </si>
  <si>
    <t>DIAFARA SOUKOUNA</t>
  </si>
  <si>
    <t>50101028</t>
  </si>
  <si>
    <t>50101027</t>
  </si>
  <si>
    <t>990722</t>
  </si>
  <si>
    <t>50101025</t>
  </si>
  <si>
    <t>50101024</t>
  </si>
  <si>
    <t>990689</t>
  </si>
  <si>
    <t>50101023</t>
  </si>
  <si>
    <t>50101021</t>
  </si>
  <si>
    <t>50101020</t>
  </si>
  <si>
    <t>990667</t>
  </si>
  <si>
    <t>510</t>
  </si>
  <si>
    <t>306092</t>
  </si>
  <si>
    <t>OMAR SIDIBE</t>
  </si>
  <si>
    <t>50101019</t>
  </si>
  <si>
    <t>50101018</t>
  </si>
  <si>
    <t>50101017</t>
  </si>
  <si>
    <t>50101016</t>
  </si>
  <si>
    <t>50101015</t>
  </si>
  <si>
    <t>50101014</t>
  </si>
  <si>
    <t>990636</t>
  </si>
  <si>
    <t>50101013</t>
  </si>
  <si>
    <t>50101012</t>
  </si>
  <si>
    <t>990629</t>
  </si>
  <si>
    <t>50101011</t>
  </si>
  <si>
    <t>990627</t>
  </si>
  <si>
    <t>50101010</t>
  </si>
  <si>
    <t>990624</t>
  </si>
  <si>
    <t>50101009</t>
  </si>
  <si>
    <t>50101008</t>
  </si>
  <si>
    <t>990585</t>
  </si>
  <si>
    <t>001</t>
  </si>
  <si>
    <t>50101007</t>
  </si>
  <si>
    <t>990572</t>
  </si>
  <si>
    <t>009</t>
  </si>
  <si>
    <t>50101006</t>
  </si>
  <si>
    <t>990571</t>
  </si>
  <si>
    <t>50101003</t>
  </si>
  <si>
    <t>990463</t>
  </si>
  <si>
    <t>50101002</t>
  </si>
  <si>
    <t>990461</t>
  </si>
  <si>
    <t>50100999</t>
  </si>
  <si>
    <t>990437</t>
  </si>
  <si>
    <t>50100998</t>
  </si>
  <si>
    <t>50100996</t>
  </si>
  <si>
    <t>50100995</t>
  </si>
  <si>
    <t>50100994</t>
  </si>
  <si>
    <t>50100993</t>
  </si>
  <si>
    <t>50100992</t>
  </si>
  <si>
    <t>990364</t>
  </si>
  <si>
    <t>752</t>
  </si>
  <si>
    <t>50100991</t>
  </si>
  <si>
    <t>50100990</t>
  </si>
  <si>
    <t>50100989</t>
  </si>
  <si>
    <t>50100988</t>
  </si>
  <si>
    <t>990348</t>
  </si>
  <si>
    <t>304525</t>
  </si>
  <si>
    <t>CAMILLE YSERN</t>
  </si>
  <si>
    <t>50100987</t>
  </si>
  <si>
    <t>990340</t>
  </si>
  <si>
    <t>50100986</t>
  </si>
  <si>
    <t>50100985</t>
  </si>
  <si>
    <t>50100984</t>
  </si>
  <si>
    <t>50100983</t>
  </si>
  <si>
    <t>990270</t>
  </si>
  <si>
    <t>50100982</t>
  </si>
  <si>
    <t>990245</t>
  </si>
  <si>
    <t>184725</t>
  </si>
  <si>
    <t>DORIANE TESSIER</t>
  </si>
  <si>
    <t>50100980</t>
  </si>
  <si>
    <t>50100979</t>
  </si>
  <si>
    <t>50100978</t>
  </si>
  <si>
    <t>990203</t>
  </si>
  <si>
    <t>50100977</t>
  </si>
  <si>
    <t>990201</t>
  </si>
  <si>
    <t>50100976</t>
  </si>
  <si>
    <t>50100975</t>
  </si>
  <si>
    <t>990175</t>
  </si>
  <si>
    <t>50100974</t>
  </si>
  <si>
    <t>50100973</t>
  </si>
  <si>
    <t>990163</t>
  </si>
  <si>
    <t>50100972</t>
  </si>
  <si>
    <t>990153</t>
  </si>
  <si>
    <t>781</t>
  </si>
  <si>
    <t>50100971</t>
  </si>
  <si>
    <t>50100970</t>
  </si>
  <si>
    <t>990143</t>
  </si>
  <si>
    <t>50100969</t>
  </si>
  <si>
    <t>50100968</t>
  </si>
  <si>
    <t>50100967</t>
  </si>
  <si>
    <t>50100964</t>
  </si>
  <si>
    <t>50100963</t>
  </si>
  <si>
    <t>50100962</t>
  </si>
  <si>
    <t>50100960</t>
  </si>
  <si>
    <t>50100939</t>
  </si>
  <si>
    <t>50100938</t>
  </si>
  <si>
    <t>50100937</t>
  </si>
  <si>
    <t>099977</t>
  </si>
  <si>
    <t>297</t>
  </si>
  <si>
    <t>50100936</t>
  </si>
  <si>
    <t>50100935</t>
  </si>
  <si>
    <t>099970</t>
  </si>
  <si>
    <t>067</t>
  </si>
  <si>
    <t>50100934</t>
  </si>
  <si>
    <t>099963</t>
  </si>
  <si>
    <t>50100933</t>
  </si>
  <si>
    <t>50100932</t>
  </si>
  <si>
    <t>50100931</t>
  </si>
  <si>
    <t>50100930</t>
  </si>
  <si>
    <t>099941</t>
  </si>
  <si>
    <t>589</t>
  </si>
  <si>
    <t>50100929</t>
  </si>
  <si>
    <t>099940</t>
  </si>
  <si>
    <t>302575</t>
  </si>
  <si>
    <t>LUDOVIC STEPHANT</t>
  </si>
  <si>
    <t>50100928</t>
  </si>
  <si>
    <t>50100927</t>
  </si>
  <si>
    <t>50100926</t>
  </si>
  <si>
    <t>099931</t>
  </si>
  <si>
    <t>50100925</t>
  </si>
  <si>
    <t>50100924</t>
  </si>
  <si>
    <t>50100923</t>
  </si>
  <si>
    <t>50100922</t>
  </si>
  <si>
    <t>50100921</t>
  </si>
  <si>
    <t>50100920</t>
  </si>
  <si>
    <t>50100919</t>
  </si>
  <si>
    <t>50100918</t>
  </si>
  <si>
    <t>099900</t>
  </si>
  <si>
    <t>50100917</t>
  </si>
  <si>
    <t>099888</t>
  </si>
  <si>
    <t>50100916</t>
  </si>
  <si>
    <t>099837</t>
  </si>
  <si>
    <t>50100915</t>
  </si>
  <si>
    <t>50100914</t>
  </si>
  <si>
    <t>50100913</t>
  </si>
  <si>
    <t>50100912</t>
  </si>
  <si>
    <t>099815</t>
  </si>
  <si>
    <t>50100911</t>
  </si>
  <si>
    <t>50100910</t>
  </si>
  <si>
    <t>50100909</t>
  </si>
  <si>
    <t>50100908</t>
  </si>
  <si>
    <t>50100907</t>
  </si>
  <si>
    <t>099793</t>
  </si>
  <si>
    <t>50100906</t>
  </si>
  <si>
    <t>099792</t>
  </si>
  <si>
    <t>301602</t>
  </si>
  <si>
    <t>VINCENT TENEUR</t>
  </si>
  <si>
    <t>50100905</t>
  </si>
  <si>
    <t>50100904</t>
  </si>
  <si>
    <t>099788</t>
  </si>
  <si>
    <t>50100903</t>
  </si>
  <si>
    <t>50100902</t>
  </si>
  <si>
    <t>50100901</t>
  </si>
  <si>
    <t>099777</t>
  </si>
  <si>
    <t>632</t>
  </si>
  <si>
    <t>306467</t>
  </si>
  <si>
    <t>MARINE TIRMANT</t>
  </si>
  <si>
    <t>50100899</t>
  </si>
  <si>
    <t>099747</t>
  </si>
  <si>
    <t>791</t>
  </si>
  <si>
    <t>50100898</t>
  </si>
  <si>
    <t>099745</t>
  </si>
  <si>
    <t>317</t>
  </si>
  <si>
    <t>305996</t>
  </si>
  <si>
    <t>PAUL SEININ</t>
  </si>
  <si>
    <t>50100897</t>
  </si>
  <si>
    <t>50100896</t>
  </si>
  <si>
    <t>50100895</t>
  </si>
  <si>
    <t>099713</t>
  </si>
  <si>
    <t>50100894</t>
  </si>
  <si>
    <t>099707</t>
  </si>
  <si>
    <t>50100893</t>
  </si>
  <si>
    <t>099706</t>
  </si>
  <si>
    <t>50100892</t>
  </si>
  <si>
    <t>50100891</t>
  </si>
  <si>
    <t>099681</t>
  </si>
  <si>
    <t>50100890</t>
  </si>
  <si>
    <t>099665</t>
  </si>
  <si>
    <t>50100889</t>
  </si>
  <si>
    <t>50100888</t>
  </si>
  <si>
    <t>50100887</t>
  </si>
  <si>
    <t>50100886</t>
  </si>
  <si>
    <t>50100885</t>
  </si>
  <si>
    <t>50100884</t>
  </si>
  <si>
    <t>50100883</t>
  </si>
  <si>
    <t>50100882</t>
  </si>
  <si>
    <t>50100881</t>
  </si>
  <si>
    <t>50100880</t>
  </si>
  <si>
    <t>50100879</t>
  </si>
  <si>
    <t>50100878</t>
  </si>
  <si>
    <t>50100877</t>
  </si>
  <si>
    <t>50100876</t>
  </si>
  <si>
    <t>099566</t>
  </si>
  <si>
    <t>50100875</t>
  </si>
  <si>
    <t>099564</t>
  </si>
  <si>
    <t>816</t>
  </si>
  <si>
    <t>50100874</t>
  </si>
  <si>
    <t>50100873</t>
  </si>
  <si>
    <t>50100872</t>
  </si>
  <si>
    <t>099555</t>
  </si>
  <si>
    <t>50100871</t>
  </si>
  <si>
    <t>50100870</t>
  </si>
  <si>
    <t>50100869</t>
  </si>
  <si>
    <t>50100868</t>
  </si>
  <si>
    <t>50100867</t>
  </si>
  <si>
    <t>50100866</t>
  </si>
  <si>
    <t>099480</t>
  </si>
  <si>
    <t>887</t>
  </si>
  <si>
    <t>50100865</t>
  </si>
  <si>
    <t>099477</t>
  </si>
  <si>
    <t>565</t>
  </si>
  <si>
    <t>192603</t>
  </si>
  <si>
    <t>DIDIER VIALE</t>
  </si>
  <si>
    <t>50100864</t>
  </si>
  <si>
    <t>50100863</t>
  </si>
  <si>
    <t>50100862</t>
  </si>
  <si>
    <t>099449</t>
  </si>
  <si>
    <t>50100861</t>
  </si>
  <si>
    <t>50100860</t>
  </si>
  <si>
    <t>099430</t>
  </si>
  <si>
    <t>413</t>
  </si>
  <si>
    <t>50100859</t>
  </si>
  <si>
    <t>50100858</t>
  </si>
  <si>
    <t>50100857</t>
  </si>
  <si>
    <t>50100856</t>
  </si>
  <si>
    <t>50100855</t>
  </si>
  <si>
    <t>50100854</t>
  </si>
  <si>
    <t>50100853</t>
  </si>
  <si>
    <t>099399</t>
  </si>
  <si>
    <t>50100852</t>
  </si>
  <si>
    <t>099398</t>
  </si>
  <si>
    <t>50100851</t>
  </si>
  <si>
    <t>50100850</t>
  </si>
  <si>
    <t>099393</t>
  </si>
  <si>
    <t>50100849</t>
  </si>
  <si>
    <t>50100848</t>
  </si>
  <si>
    <t>099375</t>
  </si>
  <si>
    <t>974</t>
  </si>
  <si>
    <t>50100847</t>
  </si>
  <si>
    <t>50100846</t>
  </si>
  <si>
    <t>50100845</t>
  </si>
  <si>
    <t>099362</t>
  </si>
  <si>
    <t>50100844</t>
  </si>
  <si>
    <t>099340</t>
  </si>
  <si>
    <t>50100843</t>
  </si>
  <si>
    <t>099339</t>
  </si>
  <si>
    <t>50100842</t>
  </si>
  <si>
    <t>50100841</t>
  </si>
  <si>
    <t>099335</t>
  </si>
  <si>
    <t>664</t>
  </si>
  <si>
    <t>305715</t>
  </si>
  <si>
    <t>RAVOUTH SVAY</t>
  </si>
  <si>
    <t>50100840</t>
  </si>
  <si>
    <t>099328</t>
  </si>
  <si>
    <t>50100839</t>
  </si>
  <si>
    <t>50100838</t>
  </si>
  <si>
    <t>50100837</t>
  </si>
  <si>
    <t>099309</t>
  </si>
  <si>
    <t>50100836</t>
  </si>
  <si>
    <t>50100835</t>
  </si>
  <si>
    <t>50100834</t>
  </si>
  <si>
    <t>50100833</t>
  </si>
  <si>
    <t>50100832</t>
  </si>
  <si>
    <t>099277</t>
  </si>
  <si>
    <t>50100831</t>
  </si>
  <si>
    <t>50100830</t>
  </si>
  <si>
    <t>50100829</t>
  </si>
  <si>
    <t>099250</t>
  </si>
  <si>
    <t>348</t>
  </si>
  <si>
    <t>50100828</t>
  </si>
  <si>
    <t>50100827</t>
  </si>
  <si>
    <t>099243</t>
  </si>
  <si>
    <t>305491</t>
  </si>
  <si>
    <t>SYLVAIN USCAIN</t>
  </si>
  <si>
    <t>50100826</t>
  </si>
  <si>
    <t>099240</t>
  </si>
  <si>
    <t>50100825</t>
  </si>
  <si>
    <t>50100824</t>
  </si>
  <si>
    <t>099220</t>
  </si>
  <si>
    <t>193146</t>
  </si>
  <si>
    <t>ERIC SERRANO</t>
  </si>
  <si>
    <t>50100823</t>
  </si>
  <si>
    <t>50100822</t>
  </si>
  <si>
    <t>099211</t>
  </si>
  <si>
    <t>50100821</t>
  </si>
  <si>
    <t>099209</t>
  </si>
  <si>
    <t>50100820</t>
  </si>
  <si>
    <t>50100819</t>
  </si>
  <si>
    <t>50100818</t>
  </si>
  <si>
    <t>50100816</t>
  </si>
  <si>
    <t>50100815</t>
  </si>
  <si>
    <t>50100814</t>
  </si>
  <si>
    <t>099176</t>
  </si>
  <si>
    <t>50100813</t>
  </si>
  <si>
    <t>099174</t>
  </si>
  <si>
    <t>069</t>
  </si>
  <si>
    <t>50100812</t>
  </si>
  <si>
    <t>099163</t>
  </si>
  <si>
    <t>188622</t>
  </si>
  <si>
    <t>ARNAUD WALTER</t>
  </si>
  <si>
    <t>50100811</t>
  </si>
  <si>
    <t>50100810</t>
  </si>
  <si>
    <t>50100809</t>
  </si>
  <si>
    <t>099143</t>
  </si>
  <si>
    <t>50100808</t>
  </si>
  <si>
    <t>50100806</t>
  </si>
  <si>
    <t>50100805</t>
  </si>
  <si>
    <t>099126</t>
  </si>
  <si>
    <t>50100803</t>
  </si>
  <si>
    <t>099109</t>
  </si>
  <si>
    <t>725</t>
  </si>
  <si>
    <t>50100802</t>
  </si>
  <si>
    <t>50100801</t>
  </si>
  <si>
    <t>50100800</t>
  </si>
  <si>
    <t>099077</t>
  </si>
  <si>
    <t>934</t>
  </si>
  <si>
    <t>50100799</t>
  </si>
  <si>
    <t>099063</t>
  </si>
  <si>
    <t>342</t>
  </si>
  <si>
    <t>173736</t>
  </si>
  <si>
    <t>CHRISTOPHE TRONCY</t>
  </si>
  <si>
    <t>50100798</t>
  </si>
  <si>
    <t>50100797</t>
  </si>
  <si>
    <t>50100796</t>
  </si>
  <si>
    <t>099047</t>
  </si>
  <si>
    <t>50100795</t>
  </si>
  <si>
    <t>50100794</t>
  </si>
  <si>
    <t>099035</t>
  </si>
  <si>
    <t>190015</t>
  </si>
  <si>
    <t>DAVID VILAFRANCA</t>
  </si>
  <si>
    <t>50100793</t>
  </si>
  <si>
    <t>50100792</t>
  </si>
  <si>
    <t>50100791</t>
  </si>
  <si>
    <t>50100790</t>
  </si>
  <si>
    <t>50100789</t>
  </si>
  <si>
    <t>50100788</t>
  </si>
  <si>
    <t>50100787</t>
  </si>
  <si>
    <t>099010</t>
  </si>
  <si>
    <t>50100786</t>
  </si>
  <si>
    <t>50100785</t>
  </si>
  <si>
    <t>50100784</t>
  </si>
  <si>
    <t>50100783</t>
  </si>
  <si>
    <t>50100782</t>
  </si>
  <si>
    <t>50100781</t>
  </si>
  <si>
    <t>098993</t>
  </si>
  <si>
    <t>50100780</t>
  </si>
  <si>
    <t>098988</t>
  </si>
  <si>
    <t>302571</t>
  </si>
  <si>
    <t>MARIE CELINE SETZE</t>
  </si>
  <si>
    <t>50100779</t>
  </si>
  <si>
    <t>50100778</t>
  </si>
  <si>
    <t>50100777</t>
  </si>
  <si>
    <t>50100776</t>
  </si>
  <si>
    <t>50100775</t>
  </si>
  <si>
    <t>098966</t>
  </si>
  <si>
    <t>50100774</t>
  </si>
  <si>
    <t>50100773</t>
  </si>
  <si>
    <t>098953</t>
  </si>
  <si>
    <t>50100772</t>
  </si>
  <si>
    <t>098948</t>
  </si>
  <si>
    <t>50100771</t>
  </si>
  <si>
    <t>50100770</t>
  </si>
  <si>
    <t>50100769</t>
  </si>
  <si>
    <t>50100767</t>
  </si>
  <si>
    <t>50100766</t>
  </si>
  <si>
    <t>50100765</t>
  </si>
  <si>
    <t>50100764</t>
  </si>
  <si>
    <t>50100763</t>
  </si>
  <si>
    <t>50100762</t>
  </si>
  <si>
    <t>50100761</t>
  </si>
  <si>
    <t>50100760</t>
  </si>
  <si>
    <t>098848</t>
  </si>
  <si>
    <t>693</t>
  </si>
  <si>
    <t>50100759</t>
  </si>
  <si>
    <t>098844</t>
  </si>
  <si>
    <t>50100758</t>
  </si>
  <si>
    <t>50100757</t>
  </si>
  <si>
    <t>098836</t>
  </si>
  <si>
    <t>668</t>
  </si>
  <si>
    <t>50100756</t>
  </si>
  <si>
    <t>098828</t>
  </si>
  <si>
    <t>161125</t>
  </si>
  <si>
    <t>DOMENICO TARRICONE</t>
  </si>
  <si>
    <t>50100755</t>
  </si>
  <si>
    <t>50100754</t>
  </si>
  <si>
    <t>098810</t>
  </si>
  <si>
    <t>306094</t>
  </si>
  <si>
    <t>JOSHUA VIELOTTE</t>
  </si>
  <si>
    <t>50100753</t>
  </si>
  <si>
    <t>50100752</t>
  </si>
  <si>
    <t>098791</t>
  </si>
  <si>
    <t>304101</t>
  </si>
  <si>
    <t>ANTOINE VIGIER</t>
  </si>
  <si>
    <t>50100751</t>
  </si>
  <si>
    <t>50100750</t>
  </si>
  <si>
    <t>098780</t>
  </si>
  <si>
    <t>710</t>
  </si>
  <si>
    <t>50100749</t>
  </si>
  <si>
    <t>50100748</t>
  </si>
  <si>
    <t>098763</t>
  </si>
  <si>
    <t>50100747</t>
  </si>
  <si>
    <t>50100746</t>
  </si>
  <si>
    <t>098751</t>
  </si>
  <si>
    <t>50100745</t>
  </si>
  <si>
    <t>50100744</t>
  </si>
  <si>
    <t>50100743</t>
  </si>
  <si>
    <t>50100742</t>
  </si>
  <si>
    <t>098728</t>
  </si>
  <si>
    <t>50100741</t>
  </si>
  <si>
    <t>098727</t>
  </si>
  <si>
    <t>50100740</t>
  </si>
  <si>
    <t>50100739</t>
  </si>
  <si>
    <t>50100738</t>
  </si>
  <si>
    <t>098721</t>
  </si>
  <si>
    <t>50100737</t>
  </si>
  <si>
    <t>50100736</t>
  </si>
  <si>
    <t>098718</t>
  </si>
  <si>
    <t>685</t>
  </si>
  <si>
    <t>305215</t>
  </si>
  <si>
    <t>JONATHAN VIARD</t>
  </si>
  <si>
    <t>50100735</t>
  </si>
  <si>
    <t>098716</t>
  </si>
  <si>
    <t>682</t>
  </si>
  <si>
    <t>173329</t>
  </si>
  <si>
    <t>LAURENT SIEGMANN</t>
  </si>
  <si>
    <t>50100734</t>
  </si>
  <si>
    <t>50100733</t>
  </si>
  <si>
    <t>50100732</t>
  </si>
  <si>
    <t>50100731</t>
  </si>
  <si>
    <t>098704</t>
  </si>
  <si>
    <t>687</t>
  </si>
  <si>
    <t>50100730</t>
  </si>
  <si>
    <t>098689</t>
  </si>
  <si>
    <t>50100729</t>
  </si>
  <si>
    <t>50100728</t>
  </si>
  <si>
    <t>098648</t>
  </si>
  <si>
    <t>554</t>
  </si>
  <si>
    <t>50100727</t>
  </si>
  <si>
    <t>098642</t>
  </si>
  <si>
    <t>50100726</t>
  </si>
  <si>
    <t>50100725</t>
  </si>
  <si>
    <t>50100724</t>
  </si>
  <si>
    <t>50100723</t>
  </si>
  <si>
    <t>50100722</t>
  </si>
  <si>
    <t>50100721</t>
  </si>
  <si>
    <t>50100720</t>
  </si>
  <si>
    <t>50100719</t>
  </si>
  <si>
    <t>50100718</t>
  </si>
  <si>
    <t>098592</t>
  </si>
  <si>
    <t>50100717</t>
  </si>
  <si>
    <t>50100716</t>
  </si>
  <si>
    <t>098578</t>
  </si>
  <si>
    <t>50100715</t>
  </si>
  <si>
    <t>50100714</t>
  </si>
  <si>
    <t>50100713</t>
  </si>
  <si>
    <t>098569</t>
  </si>
  <si>
    <t>50100712</t>
  </si>
  <si>
    <t>50100711</t>
  </si>
  <si>
    <t>098560</t>
  </si>
  <si>
    <t>50100710</t>
  </si>
  <si>
    <t>50100707</t>
  </si>
  <si>
    <t>098521</t>
  </si>
  <si>
    <t>50100706</t>
  </si>
  <si>
    <t>50100705</t>
  </si>
  <si>
    <t>50100704</t>
  </si>
  <si>
    <t>50100703</t>
  </si>
  <si>
    <t>50100702</t>
  </si>
  <si>
    <t>50100701</t>
  </si>
  <si>
    <t>50100700</t>
  </si>
  <si>
    <t>50100699</t>
  </si>
  <si>
    <t>50100698</t>
  </si>
  <si>
    <t>50100697</t>
  </si>
  <si>
    <t>50100696</t>
  </si>
  <si>
    <t>098474</t>
  </si>
  <si>
    <t>50100695</t>
  </si>
  <si>
    <t>50100694</t>
  </si>
  <si>
    <t>50100693</t>
  </si>
  <si>
    <t>098452</t>
  </si>
  <si>
    <t>175997</t>
  </si>
  <si>
    <t>PHILIPPE SUSINI</t>
  </si>
  <si>
    <t>50100692</t>
  </si>
  <si>
    <t>098448</t>
  </si>
  <si>
    <t>058</t>
  </si>
  <si>
    <t>50100691</t>
  </si>
  <si>
    <t>50100690</t>
  </si>
  <si>
    <t>098430</t>
  </si>
  <si>
    <t>50100689</t>
  </si>
  <si>
    <t>098411</t>
  </si>
  <si>
    <t>50100688</t>
  </si>
  <si>
    <t>098403</t>
  </si>
  <si>
    <t>50100687</t>
  </si>
  <si>
    <t>50100686</t>
  </si>
  <si>
    <t>098386</t>
  </si>
  <si>
    <t>302342</t>
  </si>
  <si>
    <t>SANDIE VIRON</t>
  </si>
  <si>
    <t>50100685</t>
  </si>
  <si>
    <t>50100684</t>
  </si>
  <si>
    <t>098366</t>
  </si>
  <si>
    <t>50100683</t>
  </si>
  <si>
    <t>098358</t>
  </si>
  <si>
    <t>50100682</t>
  </si>
  <si>
    <t>50100681</t>
  </si>
  <si>
    <t>50100680</t>
  </si>
  <si>
    <t>50100679</t>
  </si>
  <si>
    <t>098333</t>
  </si>
  <si>
    <t>50100678</t>
  </si>
  <si>
    <t>50100677</t>
  </si>
  <si>
    <t>50100676</t>
  </si>
  <si>
    <t>50100675</t>
  </si>
  <si>
    <t>50100674</t>
  </si>
  <si>
    <t>098291</t>
  </si>
  <si>
    <t>302825</t>
  </si>
  <si>
    <t>MAGALIE SIBELLE</t>
  </si>
  <si>
    <t>50100673</t>
  </si>
  <si>
    <t>098288</t>
  </si>
  <si>
    <t>50100672</t>
  </si>
  <si>
    <t>50100671</t>
  </si>
  <si>
    <t>50100670</t>
  </si>
  <si>
    <t>098259</t>
  </si>
  <si>
    <t>50100669</t>
  </si>
  <si>
    <t>50100668</t>
  </si>
  <si>
    <t>098245</t>
  </si>
  <si>
    <t>50100665</t>
  </si>
  <si>
    <t>098230</t>
  </si>
  <si>
    <t>662</t>
  </si>
  <si>
    <t>50100664</t>
  </si>
  <si>
    <t>098221</t>
  </si>
  <si>
    <t>50100661</t>
  </si>
  <si>
    <t>50100660</t>
  </si>
  <si>
    <t>50100659</t>
  </si>
  <si>
    <t>50100658</t>
  </si>
  <si>
    <t>50100657</t>
  </si>
  <si>
    <t>50100656</t>
  </si>
  <si>
    <t>50100655</t>
  </si>
  <si>
    <t>098170</t>
  </si>
  <si>
    <t>50100654</t>
  </si>
  <si>
    <t>50100653</t>
  </si>
  <si>
    <t>50100652</t>
  </si>
  <si>
    <t>098149</t>
  </si>
  <si>
    <t>50100651</t>
  </si>
  <si>
    <t>50100650</t>
  </si>
  <si>
    <t>50100649</t>
  </si>
  <si>
    <t>50100648</t>
  </si>
  <si>
    <t>50100647</t>
  </si>
  <si>
    <t>50100646</t>
  </si>
  <si>
    <t>098094</t>
  </si>
  <si>
    <t>179611</t>
  </si>
  <si>
    <t>JEAN-PHILIPPE TALON</t>
  </si>
  <si>
    <t>50100645</t>
  </si>
  <si>
    <t>098089</t>
  </si>
  <si>
    <t>50100644</t>
  </si>
  <si>
    <t>50100643</t>
  </si>
  <si>
    <t>098082</t>
  </si>
  <si>
    <t>50100642</t>
  </si>
  <si>
    <t>50100641</t>
  </si>
  <si>
    <t>098067</t>
  </si>
  <si>
    <t>50100640</t>
  </si>
  <si>
    <t>50100639</t>
  </si>
  <si>
    <t>098047</t>
  </si>
  <si>
    <t>054</t>
  </si>
  <si>
    <t>50100638</t>
  </si>
  <si>
    <t>50100637</t>
  </si>
  <si>
    <t>50100636</t>
  </si>
  <si>
    <t>098043</t>
  </si>
  <si>
    <t>052</t>
  </si>
  <si>
    <t>50100635</t>
  </si>
  <si>
    <t>50100634</t>
  </si>
  <si>
    <t>098024</t>
  </si>
  <si>
    <t>111</t>
  </si>
  <si>
    <t>50100633</t>
  </si>
  <si>
    <t>50100632</t>
  </si>
  <si>
    <t>50100631</t>
  </si>
  <si>
    <t>098015</t>
  </si>
  <si>
    <t>50100630</t>
  </si>
  <si>
    <t>50100629</t>
  </si>
  <si>
    <t>50100628</t>
  </si>
  <si>
    <t>50100626</t>
  </si>
  <si>
    <t>097999</t>
  </si>
  <si>
    <t>303762</t>
  </si>
  <si>
    <t>THIBAULT VERET</t>
  </si>
  <si>
    <t>50100625</t>
  </si>
  <si>
    <t>097994</t>
  </si>
  <si>
    <t>50100624</t>
  </si>
  <si>
    <t>50100623</t>
  </si>
  <si>
    <t>097990</t>
  </si>
  <si>
    <t>50100622</t>
  </si>
  <si>
    <t>50100621</t>
  </si>
  <si>
    <t>50100620</t>
  </si>
  <si>
    <t>50100619</t>
  </si>
  <si>
    <t>50100618</t>
  </si>
  <si>
    <t>50100616</t>
  </si>
  <si>
    <t>50100615</t>
  </si>
  <si>
    <t>50100614</t>
  </si>
  <si>
    <t>50100613</t>
  </si>
  <si>
    <t>097957</t>
  </si>
  <si>
    <t>712</t>
  </si>
  <si>
    <t>50100612</t>
  </si>
  <si>
    <t>50100611</t>
  </si>
  <si>
    <t>50100610</t>
  </si>
  <si>
    <t>50100609</t>
  </si>
  <si>
    <t>50100608</t>
  </si>
  <si>
    <t>50100607</t>
  </si>
  <si>
    <t>097938</t>
  </si>
  <si>
    <t>50100606</t>
  </si>
  <si>
    <t>50100605</t>
  </si>
  <si>
    <t>50100604</t>
  </si>
  <si>
    <t>50100603</t>
  </si>
  <si>
    <t>50100602</t>
  </si>
  <si>
    <t>097922</t>
  </si>
  <si>
    <t>50100601</t>
  </si>
  <si>
    <t>50100599</t>
  </si>
  <si>
    <t>50100597</t>
  </si>
  <si>
    <t>50100596</t>
  </si>
  <si>
    <t>50100595</t>
  </si>
  <si>
    <t>50100594</t>
  </si>
  <si>
    <t>50100593</t>
  </si>
  <si>
    <t>097886</t>
  </si>
  <si>
    <t>50100592</t>
  </si>
  <si>
    <t>097884</t>
  </si>
  <si>
    <t>305082</t>
  </si>
  <si>
    <t>YANNIS ZEGUIR</t>
  </si>
  <si>
    <t>50100591</t>
  </si>
  <si>
    <t>097883</t>
  </si>
  <si>
    <t>50100590</t>
  </si>
  <si>
    <t>097882</t>
  </si>
  <si>
    <t>50100589</t>
  </si>
  <si>
    <t>50100587</t>
  </si>
  <si>
    <t>097870</t>
  </si>
  <si>
    <t>50100586</t>
  </si>
  <si>
    <t>50100585</t>
  </si>
  <si>
    <t>50100584</t>
  </si>
  <si>
    <t>097857</t>
  </si>
  <si>
    <t>044</t>
  </si>
  <si>
    <t>50100583</t>
  </si>
  <si>
    <t>097851</t>
  </si>
  <si>
    <t>50100582</t>
  </si>
  <si>
    <t>097849</t>
  </si>
  <si>
    <t>585</t>
  </si>
  <si>
    <t>302914</t>
  </si>
  <si>
    <t>GIUSEPPE TEDESCO</t>
  </si>
  <si>
    <t>50100581</t>
  </si>
  <si>
    <t>097829</t>
  </si>
  <si>
    <t>50100580</t>
  </si>
  <si>
    <t>097824</t>
  </si>
  <si>
    <t>50100577</t>
  </si>
  <si>
    <t>50100576</t>
  </si>
  <si>
    <t>097767</t>
  </si>
  <si>
    <t>50100575</t>
  </si>
  <si>
    <t>097752</t>
  </si>
  <si>
    <t>186233</t>
  </si>
  <si>
    <t>TONY ZULIAN</t>
  </si>
  <si>
    <t>50100574</t>
  </si>
  <si>
    <t>50100573</t>
  </si>
  <si>
    <t>50100572</t>
  </si>
  <si>
    <t>50100571</t>
  </si>
  <si>
    <t>50100570</t>
  </si>
  <si>
    <t>50100569</t>
  </si>
  <si>
    <t>097732</t>
  </si>
  <si>
    <t>50100568</t>
  </si>
  <si>
    <t>50100566</t>
  </si>
  <si>
    <t>50100565</t>
  </si>
  <si>
    <t>50100564</t>
  </si>
  <si>
    <t>50100563</t>
  </si>
  <si>
    <t>50100562</t>
  </si>
  <si>
    <t>50100561</t>
  </si>
  <si>
    <t>097712</t>
  </si>
  <si>
    <t>50100560</t>
  </si>
  <si>
    <t>097711</t>
  </si>
  <si>
    <t>305935</t>
  </si>
  <si>
    <t>NATHALIE TISSOT</t>
  </si>
  <si>
    <t>50100559</t>
  </si>
  <si>
    <t>50100558</t>
  </si>
  <si>
    <t>097699</t>
  </si>
  <si>
    <t>50100557</t>
  </si>
  <si>
    <t>097698</t>
  </si>
  <si>
    <t>50100556</t>
  </si>
  <si>
    <t>097693</t>
  </si>
  <si>
    <t>50100555</t>
  </si>
  <si>
    <t>50100554</t>
  </si>
  <si>
    <t>50100553</t>
  </si>
  <si>
    <t>097681</t>
  </si>
  <si>
    <t>50100552</t>
  </si>
  <si>
    <t>50100551</t>
  </si>
  <si>
    <t>50100550</t>
  </si>
  <si>
    <t>50100549</t>
  </si>
  <si>
    <t>097675</t>
  </si>
  <si>
    <t>50100548</t>
  </si>
  <si>
    <t>50100547</t>
  </si>
  <si>
    <t>50100546</t>
  </si>
  <si>
    <t>097664</t>
  </si>
  <si>
    <t>099</t>
  </si>
  <si>
    <t>50100545</t>
  </si>
  <si>
    <t>097662</t>
  </si>
  <si>
    <t>50100544</t>
  </si>
  <si>
    <t>097659</t>
  </si>
  <si>
    <t>50100541</t>
  </si>
  <si>
    <t>097632</t>
  </si>
  <si>
    <t>50100540</t>
  </si>
  <si>
    <t>097631</t>
  </si>
  <si>
    <t>50100539</t>
  </si>
  <si>
    <t>097626</t>
  </si>
  <si>
    <t>50100538</t>
  </si>
  <si>
    <t>097623</t>
  </si>
  <si>
    <t>50100537</t>
  </si>
  <si>
    <t>50100536</t>
  </si>
  <si>
    <t>50100535</t>
  </si>
  <si>
    <t>50100534</t>
  </si>
  <si>
    <t>097604</t>
  </si>
  <si>
    <t>50100533</t>
  </si>
  <si>
    <t>097602</t>
  </si>
  <si>
    <t>50100532</t>
  </si>
  <si>
    <t>097601</t>
  </si>
  <si>
    <t>50100531</t>
  </si>
  <si>
    <t>097600</t>
  </si>
  <si>
    <t>50100530</t>
  </si>
  <si>
    <t>50100529</t>
  </si>
  <si>
    <t>50100528</t>
  </si>
  <si>
    <t>097584</t>
  </si>
  <si>
    <t>305933</t>
  </si>
  <si>
    <t>KEVIN ZANELLA</t>
  </si>
  <si>
    <t>50100527</t>
  </si>
  <si>
    <t>50100526</t>
  </si>
  <si>
    <t>50100525</t>
  </si>
  <si>
    <t>097579</t>
  </si>
  <si>
    <t>178818</t>
  </si>
  <si>
    <t>JOSE VICENTE</t>
  </si>
  <si>
    <t>50100524</t>
  </si>
  <si>
    <t>097575</t>
  </si>
  <si>
    <t>50100523</t>
  </si>
  <si>
    <t>50100522</t>
  </si>
  <si>
    <t>50100521</t>
  </si>
  <si>
    <t>50100519</t>
  </si>
  <si>
    <t>50100518</t>
  </si>
  <si>
    <t>50100517</t>
  </si>
  <si>
    <t>097550</t>
  </si>
  <si>
    <t>50100516</t>
  </si>
  <si>
    <t>50100515</t>
  </si>
  <si>
    <t>50100514</t>
  </si>
  <si>
    <t>50100513</t>
  </si>
  <si>
    <t>097510</t>
  </si>
  <si>
    <t>50100512</t>
  </si>
  <si>
    <t>50100511</t>
  </si>
  <si>
    <t>097505</t>
  </si>
  <si>
    <t>559</t>
  </si>
  <si>
    <t>304582</t>
  </si>
  <si>
    <t>JONATHAN VANVLANDEREN</t>
  </si>
  <si>
    <t>50100510</t>
  </si>
  <si>
    <t>50100509</t>
  </si>
  <si>
    <t>097500</t>
  </si>
  <si>
    <t>50100508</t>
  </si>
  <si>
    <t>097479</t>
  </si>
  <si>
    <t>50100507</t>
  </si>
  <si>
    <t>50100506</t>
  </si>
  <si>
    <t>097472</t>
  </si>
  <si>
    <t>579</t>
  </si>
  <si>
    <t>50100505</t>
  </si>
  <si>
    <t>50100504</t>
  </si>
  <si>
    <t>50100503</t>
  </si>
  <si>
    <t>50100502</t>
  </si>
  <si>
    <t>097466</t>
  </si>
  <si>
    <t>573</t>
  </si>
  <si>
    <t>50100501</t>
  </si>
  <si>
    <t>097465</t>
  </si>
  <si>
    <t>577</t>
  </si>
  <si>
    <t>50100500</t>
  </si>
  <si>
    <t>50100499</t>
  </si>
  <si>
    <t>50100498</t>
  </si>
  <si>
    <t>097455</t>
  </si>
  <si>
    <t>50100497</t>
  </si>
  <si>
    <t>50100496</t>
  </si>
  <si>
    <t>097448</t>
  </si>
  <si>
    <t>50100495</t>
  </si>
  <si>
    <t>097447</t>
  </si>
  <si>
    <t>50100494</t>
  </si>
  <si>
    <t>50100492</t>
  </si>
  <si>
    <t>50100491</t>
  </si>
  <si>
    <t>097431</t>
  </si>
  <si>
    <t>50100490</t>
  </si>
  <si>
    <t>097430</t>
  </si>
  <si>
    <t>50100489</t>
  </si>
  <si>
    <t>097427</t>
  </si>
  <si>
    <t>50100488</t>
  </si>
  <si>
    <t>097425</t>
  </si>
  <si>
    <t>50100487</t>
  </si>
  <si>
    <t>50100486</t>
  </si>
  <si>
    <t>50100484</t>
  </si>
  <si>
    <t>097410</t>
  </si>
  <si>
    <t>50100483</t>
  </si>
  <si>
    <t>50100482</t>
  </si>
  <si>
    <t>50100481</t>
  </si>
  <si>
    <t>50100480</t>
  </si>
  <si>
    <t>50100479</t>
  </si>
  <si>
    <t>097384</t>
  </si>
  <si>
    <t>50100478</t>
  </si>
  <si>
    <t>50100477</t>
  </si>
  <si>
    <t>50100476</t>
  </si>
  <si>
    <t>097355</t>
  </si>
  <si>
    <t>756</t>
  </si>
  <si>
    <t>50100474</t>
  </si>
  <si>
    <t>097349</t>
  </si>
  <si>
    <t>751</t>
  </si>
  <si>
    <t>306343</t>
  </si>
  <si>
    <t>CORINE TURLURE</t>
  </si>
  <si>
    <t>50100473</t>
  </si>
  <si>
    <t>097346</t>
  </si>
  <si>
    <t>50100472</t>
  </si>
  <si>
    <t>097345</t>
  </si>
  <si>
    <t>50100471</t>
  </si>
  <si>
    <t>097342</t>
  </si>
  <si>
    <t>50100470</t>
  </si>
  <si>
    <t>50100469</t>
  </si>
  <si>
    <t>50100468</t>
  </si>
  <si>
    <t>097338</t>
  </si>
  <si>
    <t>304933</t>
  </si>
  <si>
    <t>FREDERIC TRUONG MINH CHIEU</t>
  </si>
  <si>
    <t>50100467</t>
  </si>
  <si>
    <t>097334</t>
  </si>
  <si>
    <t>50100466</t>
  </si>
  <si>
    <t>097332</t>
  </si>
  <si>
    <t>50100465</t>
  </si>
  <si>
    <t>097318</t>
  </si>
  <si>
    <t>50100464</t>
  </si>
  <si>
    <t>097317</t>
  </si>
  <si>
    <t>50100462</t>
  </si>
  <si>
    <t>097314</t>
  </si>
  <si>
    <t>50100461</t>
  </si>
  <si>
    <t>097297</t>
  </si>
  <si>
    <t>50100460</t>
  </si>
  <si>
    <t>097291</t>
  </si>
  <si>
    <t>50100459</t>
  </si>
  <si>
    <t>097290</t>
  </si>
  <si>
    <t>50100458</t>
  </si>
  <si>
    <t>50100457</t>
  </si>
  <si>
    <t>50100456</t>
  </si>
  <si>
    <t>097282</t>
  </si>
  <si>
    <t>50100455</t>
  </si>
  <si>
    <t>50100454</t>
  </si>
  <si>
    <t>097275</t>
  </si>
  <si>
    <t>50100453</t>
  </si>
  <si>
    <t>097272</t>
  </si>
  <si>
    <t>50100452</t>
  </si>
  <si>
    <t>097262</t>
  </si>
  <si>
    <t>50100451</t>
  </si>
  <si>
    <t>097258</t>
  </si>
  <si>
    <t>50100450</t>
  </si>
  <si>
    <t>50100449</t>
  </si>
  <si>
    <t>097227</t>
  </si>
  <si>
    <t>50100448</t>
  </si>
  <si>
    <t>097218</t>
  </si>
  <si>
    <t>768</t>
  </si>
  <si>
    <t>50100447</t>
  </si>
  <si>
    <t>097201</t>
  </si>
  <si>
    <t>50100446</t>
  </si>
  <si>
    <t>097198</t>
  </si>
  <si>
    <t>50100445</t>
  </si>
  <si>
    <t>097196</t>
  </si>
  <si>
    <t>156298</t>
  </si>
  <si>
    <t>PATRICK TOSONI</t>
  </si>
  <si>
    <t>50100444</t>
  </si>
  <si>
    <t>097194</t>
  </si>
  <si>
    <t>50100443</t>
  </si>
  <si>
    <t>097189</t>
  </si>
  <si>
    <t>50100442</t>
  </si>
  <si>
    <t>097185</t>
  </si>
  <si>
    <t>50100441</t>
  </si>
  <si>
    <t>50100440</t>
  </si>
  <si>
    <t>097183</t>
  </si>
  <si>
    <t>50100439</t>
  </si>
  <si>
    <t>50100438</t>
  </si>
  <si>
    <t>50100437</t>
  </si>
  <si>
    <t>097179</t>
  </si>
  <si>
    <t>50100436</t>
  </si>
  <si>
    <t>097178</t>
  </si>
  <si>
    <t>50100435</t>
  </si>
  <si>
    <t>097154</t>
  </si>
  <si>
    <t>50100434</t>
  </si>
  <si>
    <t>50100433</t>
  </si>
  <si>
    <t>50100432</t>
  </si>
  <si>
    <t>097131</t>
  </si>
  <si>
    <t>50100431</t>
  </si>
  <si>
    <t>50100430</t>
  </si>
  <si>
    <t>097125</t>
  </si>
  <si>
    <t>303904</t>
  </si>
  <si>
    <t>VIRGINIE THEVENET</t>
  </si>
  <si>
    <t>50100429</t>
  </si>
  <si>
    <t>097123</t>
  </si>
  <si>
    <t>50100428</t>
  </si>
  <si>
    <t>50100427</t>
  </si>
  <si>
    <t>50100426</t>
  </si>
  <si>
    <t>50100425</t>
  </si>
  <si>
    <t>097105</t>
  </si>
  <si>
    <t>50100424</t>
  </si>
  <si>
    <t>50100423</t>
  </si>
  <si>
    <t>097096</t>
  </si>
  <si>
    <t>306032</t>
  </si>
  <si>
    <t>JIMMY VIGOUREUX</t>
  </si>
  <si>
    <t>50100422</t>
  </si>
  <si>
    <t>097090</t>
  </si>
  <si>
    <t>50100421</t>
  </si>
  <si>
    <t>097083</t>
  </si>
  <si>
    <t>50100420</t>
  </si>
  <si>
    <t>097082</t>
  </si>
  <si>
    <t>50100419</t>
  </si>
  <si>
    <t>097080</t>
  </si>
  <si>
    <t>50100418</t>
  </si>
  <si>
    <t>50100417</t>
  </si>
  <si>
    <t>097075</t>
  </si>
  <si>
    <t>50100416</t>
  </si>
  <si>
    <t>50100414</t>
  </si>
  <si>
    <t>097070</t>
  </si>
  <si>
    <t>50100412</t>
  </si>
  <si>
    <t>097068</t>
  </si>
  <si>
    <t>50100411</t>
  </si>
  <si>
    <t>50100410</t>
  </si>
  <si>
    <t>097061</t>
  </si>
  <si>
    <t>50100409</t>
  </si>
  <si>
    <t>50100408</t>
  </si>
  <si>
    <t>50100407</t>
  </si>
  <si>
    <t>50100406</t>
  </si>
  <si>
    <t>097047</t>
  </si>
  <si>
    <t>305775</t>
  </si>
  <si>
    <t>OKAN YILDIRIM</t>
  </si>
  <si>
    <t>50100405</t>
  </si>
  <si>
    <t>097045</t>
  </si>
  <si>
    <t>50100404</t>
  </si>
  <si>
    <t>50100403</t>
  </si>
  <si>
    <t>097034</t>
  </si>
  <si>
    <t>936</t>
  </si>
  <si>
    <t>50100402</t>
  </si>
  <si>
    <t>50100401</t>
  </si>
  <si>
    <t>50100400</t>
  </si>
  <si>
    <t>50100399</t>
  </si>
  <si>
    <t>50100398</t>
  </si>
  <si>
    <t>50100397</t>
  </si>
  <si>
    <t>50100396</t>
  </si>
  <si>
    <t>097015</t>
  </si>
  <si>
    <t>732</t>
  </si>
  <si>
    <t>50100395</t>
  </si>
  <si>
    <t>096979</t>
  </si>
  <si>
    <t>50100394</t>
  </si>
  <si>
    <t>50100393</t>
  </si>
  <si>
    <t>50100392</t>
  </si>
  <si>
    <t>50100391</t>
  </si>
  <si>
    <t>50100390</t>
  </si>
  <si>
    <t>50100389</t>
  </si>
  <si>
    <t>50100388</t>
  </si>
  <si>
    <t>50100387</t>
  </si>
  <si>
    <t>096949</t>
  </si>
  <si>
    <t>50100386</t>
  </si>
  <si>
    <t>50100385</t>
  </si>
  <si>
    <t>50100384</t>
  </si>
  <si>
    <t>50100382</t>
  </si>
  <si>
    <t>096913</t>
  </si>
  <si>
    <t>50100381</t>
  </si>
  <si>
    <t>096902</t>
  </si>
  <si>
    <t>50100380</t>
  </si>
  <si>
    <t>096897</t>
  </si>
  <si>
    <t>50100378</t>
  </si>
  <si>
    <t>50100377</t>
  </si>
  <si>
    <t>50100376</t>
  </si>
  <si>
    <t>50100375</t>
  </si>
  <si>
    <t>50100374</t>
  </si>
  <si>
    <t>50100373</t>
  </si>
  <si>
    <t>50100372</t>
  </si>
  <si>
    <t>096854</t>
  </si>
  <si>
    <t>50100371</t>
  </si>
  <si>
    <t>50100370</t>
  </si>
  <si>
    <t>096847</t>
  </si>
  <si>
    <t>50100369</t>
  </si>
  <si>
    <t>096838</t>
  </si>
  <si>
    <t>50100368</t>
  </si>
  <si>
    <t>50100367</t>
  </si>
  <si>
    <t>50100366</t>
  </si>
  <si>
    <t>096833</t>
  </si>
  <si>
    <t>50100364</t>
  </si>
  <si>
    <t>50100363</t>
  </si>
  <si>
    <t>50100362</t>
  </si>
  <si>
    <t>50100361</t>
  </si>
  <si>
    <t>096822</t>
  </si>
  <si>
    <t>305899</t>
  </si>
  <si>
    <t>GUILLAUME SEURAT</t>
  </si>
  <si>
    <t>50100360</t>
  </si>
  <si>
    <t>50100359</t>
  </si>
  <si>
    <t>50100358</t>
  </si>
  <si>
    <t>096798</t>
  </si>
  <si>
    <t>50100357</t>
  </si>
  <si>
    <t>096765</t>
  </si>
  <si>
    <t>305355</t>
  </si>
  <si>
    <t>SAMUEL ZUNINO</t>
  </si>
  <si>
    <t>50100356</t>
  </si>
  <si>
    <t>096764</t>
  </si>
  <si>
    <t>50100355</t>
  </si>
  <si>
    <t>50100354</t>
  </si>
  <si>
    <t>096756</t>
  </si>
  <si>
    <t>50100353</t>
  </si>
  <si>
    <t>50100352</t>
  </si>
  <si>
    <t>50100351</t>
  </si>
  <si>
    <t>50100350</t>
  </si>
  <si>
    <t>50100349</t>
  </si>
  <si>
    <t>50100348</t>
  </si>
  <si>
    <t>096712</t>
  </si>
  <si>
    <t>815</t>
  </si>
  <si>
    <t>50100347</t>
  </si>
  <si>
    <t>50100346</t>
  </si>
  <si>
    <t>50100345</t>
  </si>
  <si>
    <t>096707</t>
  </si>
  <si>
    <t>833</t>
  </si>
  <si>
    <t>191923</t>
  </si>
  <si>
    <t>SEBASTIEN WACHSMUTH</t>
  </si>
  <si>
    <t>50100344</t>
  </si>
  <si>
    <t>096704</t>
  </si>
  <si>
    <t>835</t>
  </si>
  <si>
    <t>50100343</t>
  </si>
  <si>
    <t>50100342</t>
  </si>
  <si>
    <t>50100341</t>
  </si>
  <si>
    <t>096673</t>
  </si>
  <si>
    <t>50100340</t>
  </si>
  <si>
    <t>096668</t>
  </si>
  <si>
    <t>50100339</t>
  </si>
  <si>
    <t>50100338</t>
  </si>
  <si>
    <t>50100337</t>
  </si>
  <si>
    <t>50100336</t>
  </si>
  <si>
    <t>50100335</t>
  </si>
  <si>
    <t>096648</t>
  </si>
  <si>
    <t>50100334</t>
  </si>
  <si>
    <t>096643</t>
  </si>
  <si>
    <t>50100333</t>
  </si>
  <si>
    <t>50100332</t>
  </si>
  <si>
    <t>096634</t>
  </si>
  <si>
    <t>660</t>
  </si>
  <si>
    <t>50100331</t>
  </si>
  <si>
    <t>50100330</t>
  </si>
  <si>
    <t>096625</t>
  </si>
  <si>
    <t>663</t>
  </si>
  <si>
    <t>50100329</t>
  </si>
  <si>
    <t>096619</t>
  </si>
  <si>
    <t>056</t>
  </si>
  <si>
    <t>50100328</t>
  </si>
  <si>
    <t>50100327</t>
  </si>
  <si>
    <t>096613</t>
  </si>
  <si>
    <t>50100326</t>
  </si>
  <si>
    <t>50100325</t>
  </si>
  <si>
    <t>50100323</t>
  </si>
  <si>
    <t>50100322</t>
  </si>
  <si>
    <t>096600</t>
  </si>
  <si>
    <t>635</t>
  </si>
  <si>
    <t>306043</t>
  </si>
  <si>
    <t>CHERIF SERI</t>
  </si>
  <si>
    <t>50100321</t>
  </si>
  <si>
    <t>096598</t>
  </si>
  <si>
    <t>636</t>
  </si>
  <si>
    <t>180631</t>
  </si>
  <si>
    <t>CHARLES VIRIOT</t>
  </si>
  <si>
    <t>50100320</t>
  </si>
  <si>
    <t>096590</t>
  </si>
  <si>
    <t>50100319</t>
  </si>
  <si>
    <t>096587</t>
  </si>
  <si>
    <t>50100318</t>
  </si>
  <si>
    <t>096584</t>
  </si>
  <si>
    <t>190110</t>
  </si>
  <si>
    <t>STEPHANIE VIRIOT</t>
  </si>
  <si>
    <t>50100317</t>
  </si>
  <si>
    <t>50100316</t>
  </si>
  <si>
    <t>096582</t>
  </si>
  <si>
    <t>50100315</t>
  </si>
  <si>
    <t>096560</t>
  </si>
  <si>
    <t>043</t>
  </si>
  <si>
    <t>50100314</t>
  </si>
  <si>
    <t>096559</t>
  </si>
  <si>
    <t>50100313</t>
  </si>
  <si>
    <t>096548</t>
  </si>
  <si>
    <t>50100312</t>
  </si>
  <si>
    <t>50100311</t>
  </si>
  <si>
    <t>096544</t>
  </si>
  <si>
    <t>50100310</t>
  </si>
  <si>
    <t>096541</t>
  </si>
  <si>
    <t>50100309</t>
  </si>
  <si>
    <t>096532</t>
  </si>
  <si>
    <t>50100308</t>
  </si>
  <si>
    <t>50100307</t>
  </si>
  <si>
    <t>50100305</t>
  </si>
  <si>
    <t>50100304</t>
  </si>
  <si>
    <t>50100303</t>
  </si>
  <si>
    <t>096517</t>
  </si>
  <si>
    <t>50100302</t>
  </si>
  <si>
    <t>096516</t>
  </si>
  <si>
    <t>50100301</t>
  </si>
  <si>
    <t>50100300</t>
  </si>
  <si>
    <t>50100299</t>
  </si>
  <si>
    <t>096513</t>
  </si>
  <si>
    <t>50100298</t>
  </si>
  <si>
    <t>096508</t>
  </si>
  <si>
    <t>50100297</t>
  </si>
  <si>
    <t>50100296</t>
  </si>
  <si>
    <t>50100295</t>
  </si>
  <si>
    <t>50100294</t>
  </si>
  <si>
    <t>096503</t>
  </si>
  <si>
    <t>50100293</t>
  </si>
  <si>
    <t>096502</t>
  </si>
  <si>
    <t>50100292</t>
  </si>
  <si>
    <t>50100291</t>
  </si>
  <si>
    <t>096494</t>
  </si>
  <si>
    <t>50100290</t>
  </si>
  <si>
    <t>50100289</t>
  </si>
  <si>
    <t>096487</t>
  </si>
  <si>
    <t>50100288</t>
  </si>
  <si>
    <t>096477</t>
  </si>
  <si>
    <t>50100287</t>
  </si>
  <si>
    <t>096476</t>
  </si>
  <si>
    <t>50100286</t>
  </si>
  <si>
    <t>096475</t>
  </si>
  <si>
    <t>305235</t>
  </si>
  <si>
    <t>MANON VOILLET</t>
  </si>
  <si>
    <t>50100285</t>
  </si>
  <si>
    <t>096470</t>
  </si>
  <si>
    <t>305227</t>
  </si>
  <si>
    <t>MAYEDI SOUALHI</t>
  </si>
  <si>
    <t>50100284</t>
  </si>
  <si>
    <t>50100283</t>
  </si>
  <si>
    <t>50100282</t>
  </si>
  <si>
    <t>50100281</t>
  </si>
  <si>
    <t>50100280</t>
  </si>
  <si>
    <t>50100279</t>
  </si>
  <si>
    <t>096440</t>
  </si>
  <si>
    <t>50100278</t>
  </si>
  <si>
    <t>096438</t>
  </si>
  <si>
    <t>50100277</t>
  </si>
  <si>
    <t>50100276</t>
  </si>
  <si>
    <t>096425</t>
  </si>
  <si>
    <t>50100275</t>
  </si>
  <si>
    <t>50100274</t>
  </si>
  <si>
    <t>50100273</t>
  </si>
  <si>
    <t>50100272</t>
  </si>
  <si>
    <t>50100271</t>
  </si>
  <si>
    <t>50100270</t>
  </si>
  <si>
    <t>50100269</t>
  </si>
  <si>
    <t>096402</t>
  </si>
  <si>
    <t>50100268</t>
  </si>
  <si>
    <t>096400</t>
  </si>
  <si>
    <t>50100267</t>
  </si>
  <si>
    <t>50100266</t>
  </si>
  <si>
    <t>50100265</t>
  </si>
  <si>
    <t>50100264</t>
  </si>
  <si>
    <t>096373</t>
  </si>
  <si>
    <t>50100263</t>
  </si>
  <si>
    <t>096369</t>
  </si>
  <si>
    <t>50100262</t>
  </si>
  <si>
    <t>50100261</t>
  </si>
  <si>
    <t>50100260</t>
  </si>
  <si>
    <t>096356</t>
  </si>
  <si>
    <t>306232</t>
  </si>
  <si>
    <t>LEOPOLD VASSELIN</t>
  </si>
  <si>
    <t>50100259</t>
  </si>
  <si>
    <t>096350</t>
  </si>
  <si>
    <t>305588</t>
  </si>
  <si>
    <t>LOIC STALIN</t>
  </si>
  <si>
    <t>50100258</t>
  </si>
  <si>
    <t>50100257</t>
  </si>
  <si>
    <t>096344</t>
  </si>
  <si>
    <t>50100256</t>
  </si>
  <si>
    <t>096341</t>
  </si>
  <si>
    <t>191933</t>
  </si>
  <si>
    <t>LINE USAI</t>
  </si>
  <si>
    <t>50100255</t>
  </si>
  <si>
    <t>50100254</t>
  </si>
  <si>
    <t>096339</t>
  </si>
  <si>
    <t>50100253</t>
  </si>
  <si>
    <t>50100252</t>
  </si>
  <si>
    <t>096336</t>
  </si>
  <si>
    <t>50100251</t>
  </si>
  <si>
    <t>50100250</t>
  </si>
  <si>
    <t>50100249</t>
  </si>
  <si>
    <t>50100248</t>
  </si>
  <si>
    <t>096311</t>
  </si>
  <si>
    <t>306315</t>
  </si>
  <si>
    <t>ARMAN YEGANIANE</t>
  </si>
  <si>
    <t>50100247</t>
  </si>
  <si>
    <t>096304</t>
  </si>
  <si>
    <t>305324</t>
  </si>
  <si>
    <t>PETER WEHRLE</t>
  </si>
  <si>
    <t>50100245</t>
  </si>
  <si>
    <t>50100244</t>
  </si>
  <si>
    <t>50100243</t>
  </si>
  <si>
    <t>50100242</t>
  </si>
  <si>
    <t>50100241</t>
  </si>
  <si>
    <t>50100240</t>
  </si>
  <si>
    <t>50100239</t>
  </si>
  <si>
    <t>50100238</t>
  </si>
  <si>
    <t>50100237</t>
  </si>
  <si>
    <t>096288</t>
  </si>
  <si>
    <t>144</t>
  </si>
  <si>
    <t>50100236</t>
  </si>
  <si>
    <t>50100235</t>
  </si>
  <si>
    <t>50100233</t>
  </si>
  <si>
    <t>096278</t>
  </si>
  <si>
    <t>50100232</t>
  </si>
  <si>
    <t>096277</t>
  </si>
  <si>
    <t>50100231</t>
  </si>
  <si>
    <t>096275</t>
  </si>
  <si>
    <t>50100230</t>
  </si>
  <si>
    <t>096274</t>
  </si>
  <si>
    <t>302454</t>
  </si>
  <si>
    <t>FABRICE VAN DE PONTSEELE</t>
  </si>
  <si>
    <t>50100229</t>
  </si>
  <si>
    <t>096273</t>
  </si>
  <si>
    <t>50100227</t>
  </si>
  <si>
    <t>096269</t>
  </si>
  <si>
    <t>50100226</t>
  </si>
  <si>
    <t>50100224</t>
  </si>
  <si>
    <t>50100222</t>
  </si>
  <si>
    <t>50100221</t>
  </si>
  <si>
    <t>50100220</t>
  </si>
  <si>
    <t>096245</t>
  </si>
  <si>
    <t>305850</t>
  </si>
  <si>
    <t>LAURENT ZAROUAL</t>
  </si>
  <si>
    <t>50100219</t>
  </si>
  <si>
    <t>50100218</t>
  </si>
  <si>
    <t>50100217</t>
  </si>
  <si>
    <t>50100215</t>
  </si>
  <si>
    <t>096222</t>
  </si>
  <si>
    <t>50100214</t>
  </si>
  <si>
    <t>50100213</t>
  </si>
  <si>
    <t>096214</t>
  </si>
  <si>
    <t>50100212</t>
  </si>
  <si>
    <t>096211</t>
  </si>
  <si>
    <t>50100211</t>
  </si>
  <si>
    <t>096209</t>
  </si>
  <si>
    <t>50100210</t>
  </si>
  <si>
    <t>50100209</t>
  </si>
  <si>
    <t>096206</t>
  </si>
  <si>
    <t>582</t>
  </si>
  <si>
    <t>305486</t>
  </si>
  <si>
    <t>KENZA SEDDAR</t>
  </si>
  <si>
    <t>50100208</t>
  </si>
  <si>
    <t>50100207</t>
  </si>
  <si>
    <t>50100205</t>
  </si>
  <si>
    <t>50100201</t>
  </si>
  <si>
    <t>096189</t>
  </si>
  <si>
    <t>692</t>
  </si>
  <si>
    <t>50100200</t>
  </si>
  <si>
    <t>50100199</t>
  </si>
  <si>
    <t>50100198</t>
  </si>
  <si>
    <t>096168</t>
  </si>
  <si>
    <t>642</t>
  </si>
  <si>
    <t>306276</t>
  </si>
  <si>
    <t>MATHILDE TALON</t>
  </si>
  <si>
    <t>50100196</t>
  </si>
  <si>
    <t>50100194</t>
  </si>
  <si>
    <t>096157</t>
  </si>
  <si>
    <t>304029</t>
  </si>
  <si>
    <t>CHRISTOPHE WROBLEWSKI</t>
  </si>
  <si>
    <t>50100193</t>
  </si>
  <si>
    <t>50100192</t>
  </si>
  <si>
    <t>50100191</t>
  </si>
  <si>
    <t>096142</t>
  </si>
  <si>
    <t>50100190</t>
  </si>
  <si>
    <t>50100189</t>
  </si>
  <si>
    <t>096140</t>
  </si>
  <si>
    <t>50100188</t>
  </si>
  <si>
    <t>096138</t>
  </si>
  <si>
    <t>50100187</t>
  </si>
  <si>
    <t>096129</t>
  </si>
  <si>
    <t>50100186</t>
  </si>
  <si>
    <t>50100185</t>
  </si>
  <si>
    <t>096123</t>
  </si>
  <si>
    <t>50100184</t>
  </si>
  <si>
    <t>50100183</t>
  </si>
  <si>
    <t>096120</t>
  </si>
  <si>
    <t>173338</t>
  </si>
  <si>
    <t>BERTRAND THEISEN</t>
  </si>
  <si>
    <t>50100182</t>
  </si>
  <si>
    <t>50100181</t>
  </si>
  <si>
    <t>096112</t>
  </si>
  <si>
    <t>50100180</t>
  </si>
  <si>
    <t>50100179</t>
  </si>
  <si>
    <t>50100178</t>
  </si>
  <si>
    <t>096099</t>
  </si>
  <si>
    <t>50100177</t>
  </si>
  <si>
    <t>50100176</t>
  </si>
  <si>
    <t>096091</t>
  </si>
  <si>
    <t>50100175</t>
  </si>
  <si>
    <t>096090</t>
  </si>
  <si>
    <t>50100174</t>
  </si>
  <si>
    <t>50100173</t>
  </si>
  <si>
    <t>096080</t>
  </si>
  <si>
    <t>50100172</t>
  </si>
  <si>
    <t>096079</t>
  </si>
  <si>
    <t>50100171</t>
  </si>
  <si>
    <t>50100170</t>
  </si>
  <si>
    <t>096076</t>
  </si>
  <si>
    <t>304471</t>
  </si>
  <si>
    <t>NOEMIE THERET</t>
  </si>
  <si>
    <t>50100169</t>
  </si>
  <si>
    <t>50100168</t>
  </si>
  <si>
    <t>50100167</t>
  </si>
  <si>
    <t>096070</t>
  </si>
  <si>
    <t>187258</t>
  </si>
  <si>
    <t>SEBASTIEN VERESSE</t>
  </si>
  <si>
    <t>50100166</t>
  </si>
  <si>
    <t>50100164</t>
  </si>
  <si>
    <t>50100163</t>
  </si>
  <si>
    <t>096047</t>
  </si>
  <si>
    <t>50100162</t>
  </si>
  <si>
    <t>50094491</t>
  </si>
  <si>
    <t>50092512</t>
  </si>
  <si>
    <t>50087522</t>
  </si>
  <si>
    <t>900020</t>
  </si>
  <si>
    <t>50087521</t>
  </si>
  <si>
    <t>900019</t>
  </si>
  <si>
    <t>50087520</t>
  </si>
  <si>
    <t>900018</t>
  </si>
  <si>
    <t>50087519</t>
  </si>
  <si>
    <t>900017</t>
  </si>
  <si>
    <t>HENIN BEAUMONT</t>
  </si>
  <si>
    <t>07023615</t>
  </si>
  <si>
    <t>SEININ</t>
  </si>
  <si>
    <t>VILLEBON SUR YVETTE</t>
  </si>
  <si>
    <t>03100991</t>
  </si>
  <si>
    <t>SEMEDO MONTEIRO</t>
  </si>
  <si>
    <t>CHAMPS SUR MARNE</t>
  </si>
  <si>
    <t>07023719</t>
  </si>
  <si>
    <t>SERI</t>
  </si>
  <si>
    <t>LA VILLE AUX DAMES</t>
  </si>
  <si>
    <t>07024035</t>
  </si>
  <si>
    <t>CLEMENTINE</t>
  </si>
  <si>
    <t>SEROL</t>
  </si>
  <si>
    <t>ST SAVIN</t>
  </si>
  <si>
    <t>LA CIOTAT</t>
  </si>
  <si>
    <t>07024204</t>
  </si>
  <si>
    <t>SERVY</t>
  </si>
  <si>
    <t>LA MOTTE DE GALAURE</t>
  </si>
  <si>
    <t>07023406</t>
  </si>
  <si>
    <t>SEURAT</t>
  </si>
  <si>
    <t>ECURY SUR COOLE</t>
  </si>
  <si>
    <t>DIEFMATTEN</t>
  </si>
  <si>
    <t>07022757</t>
  </si>
  <si>
    <t>SHAW</t>
  </si>
  <si>
    <t>HAUTECOURT ROMANECHE</t>
  </si>
  <si>
    <t>06004606</t>
  </si>
  <si>
    <t>301072</t>
  </si>
  <si>
    <t>CHRISTY</t>
  </si>
  <si>
    <t>SICRE</t>
  </si>
  <si>
    <t>MONTIGNY LE BRETONNEUX</t>
  </si>
  <si>
    <t>07023821</t>
  </si>
  <si>
    <t>SIDIBE</t>
  </si>
  <si>
    <t>MOUTIERS TARENTAISE</t>
  </si>
  <si>
    <t>BAHO</t>
  </si>
  <si>
    <t>07024328</t>
  </si>
  <si>
    <t>306418</t>
  </si>
  <si>
    <t>VILLEQUIERS</t>
  </si>
  <si>
    <t>07024147</t>
  </si>
  <si>
    <t>SIMOND</t>
  </si>
  <si>
    <t>HAUTEVILLE SUR FIER</t>
  </si>
  <si>
    <t>03102362</t>
  </si>
  <si>
    <t>SIMONI</t>
  </si>
  <si>
    <t>07022501</t>
  </si>
  <si>
    <t>SINEAU</t>
  </si>
  <si>
    <t>PRAAST</t>
  </si>
  <si>
    <t>ST NAZAIRE</t>
  </si>
  <si>
    <t>07020516</t>
  </si>
  <si>
    <t>305205</t>
  </si>
  <si>
    <t>FIOSI</t>
  </si>
  <si>
    <t>SOMAH</t>
  </si>
  <si>
    <t>07023259</t>
  </si>
  <si>
    <t>SOMMER</t>
  </si>
  <si>
    <t>MORSANG SUR ORGE</t>
  </si>
  <si>
    <t>07024168</t>
  </si>
  <si>
    <t>SORIN</t>
  </si>
  <si>
    <t>TIERCE</t>
  </si>
  <si>
    <t>07020550</t>
  </si>
  <si>
    <t>MAYEDI</t>
  </si>
  <si>
    <t>SOUALHI</t>
  </si>
  <si>
    <t>LA GORGUE</t>
  </si>
  <si>
    <t>07022096</t>
  </si>
  <si>
    <t>SOUFIR</t>
  </si>
  <si>
    <t>BRICONVILLE</t>
  </si>
  <si>
    <t>07000186</t>
  </si>
  <si>
    <t>305188</t>
  </si>
  <si>
    <t>NADIA</t>
  </si>
  <si>
    <t>SOUPHRON</t>
  </si>
  <si>
    <t>BREUREY LES FAVERNEY</t>
  </si>
  <si>
    <t>ST VALERY EN CAUX</t>
  </si>
  <si>
    <t>07024040</t>
  </si>
  <si>
    <t>STAUTH</t>
  </si>
  <si>
    <t>03101426</t>
  </si>
  <si>
    <t>STEPHANT</t>
  </si>
  <si>
    <t>03003032</t>
  </si>
  <si>
    <t>STRUZIK</t>
  </si>
  <si>
    <t>BACHY</t>
  </si>
  <si>
    <t>50100000</t>
  </si>
  <si>
    <t>PUJAUT</t>
  </si>
  <si>
    <t>TRUYES</t>
  </si>
  <si>
    <t>03000734</t>
  </si>
  <si>
    <t>TABARIE</t>
  </si>
  <si>
    <t>PIA</t>
  </si>
  <si>
    <t>ALGERIENNE</t>
  </si>
  <si>
    <t>07024155</t>
  </si>
  <si>
    <t>TALON</t>
  </si>
  <si>
    <t>RINXENT</t>
  </si>
  <si>
    <t>03000699</t>
  </si>
  <si>
    <t>COULANGES LES NEVERS</t>
  </si>
  <si>
    <t>03000025</t>
  </si>
  <si>
    <t>AUDEMBERT</t>
  </si>
  <si>
    <t>03000334</t>
  </si>
  <si>
    <t>DOMENICO</t>
  </si>
  <si>
    <t>TARRICONE</t>
  </si>
  <si>
    <t>VEAUCHE</t>
  </si>
  <si>
    <t>03000290</t>
  </si>
  <si>
    <t>155992</t>
  </si>
  <si>
    <t>PAOLO</t>
  </si>
  <si>
    <t>SORBIERS</t>
  </si>
  <si>
    <t>03102459</t>
  </si>
  <si>
    <t>TAUZIN</t>
  </si>
  <si>
    <t>VERNOUILLET</t>
  </si>
  <si>
    <t>03101698</t>
  </si>
  <si>
    <t>TEISSIER</t>
  </si>
  <si>
    <t>LE CHESNAY</t>
  </si>
  <si>
    <t>07023816</t>
  </si>
  <si>
    <t>TEIXEIRA</t>
  </si>
  <si>
    <t>OSNY</t>
  </si>
  <si>
    <t>SECLIN</t>
  </si>
  <si>
    <t>07023210</t>
  </si>
  <si>
    <t>AIMY</t>
  </si>
  <si>
    <t>TERRASSE</t>
  </si>
  <si>
    <t>CHATEAUNEUF SUR ISERE</t>
  </si>
  <si>
    <t>SOREDE</t>
  </si>
  <si>
    <t>07024028</t>
  </si>
  <si>
    <t>THEILLAC</t>
  </si>
  <si>
    <t>CRAINTILLEUX</t>
  </si>
  <si>
    <t>WERVICQ SUD</t>
  </si>
  <si>
    <t>DUNKERQUE</t>
  </si>
  <si>
    <t>03102089</t>
  </si>
  <si>
    <t>THEVENET</t>
  </si>
  <si>
    <t>VAL D OINGT</t>
  </si>
  <si>
    <t>BERCHERES SUR VESGRE</t>
  </si>
  <si>
    <t>07024041</t>
  </si>
  <si>
    <t>STEPHEN</t>
  </si>
  <si>
    <t>THIBEAULT</t>
  </si>
  <si>
    <t>ST GERMAIN DE LONGUE CHAUME</t>
  </si>
  <si>
    <t>07023803</t>
  </si>
  <si>
    <t>THIEBAUD</t>
  </si>
  <si>
    <t>07023267</t>
  </si>
  <si>
    <t>THIEL</t>
  </si>
  <si>
    <t>RUPT SUR MOSELLE</t>
  </si>
  <si>
    <t>07024310</t>
  </si>
  <si>
    <t>PIERRE HENRI</t>
  </si>
  <si>
    <t>SAULCY SUR MEURTHE</t>
  </si>
  <si>
    <t>BUSSY ST GEORGES</t>
  </si>
  <si>
    <t>07000803</t>
  </si>
  <si>
    <t>305077</t>
  </si>
  <si>
    <t>THOMASSET DE LONGUEMAR</t>
  </si>
  <si>
    <t>BAZENVILLE</t>
  </si>
  <si>
    <t>07019672</t>
  </si>
  <si>
    <t>TIBUM</t>
  </si>
  <si>
    <t>07024395</t>
  </si>
  <si>
    <t>TIRMANT</t>
  </si>
  <si>
    <t>CALAIS</t>
  </si>
  <si>
    <t>07023470</t>
  </si>
  <si>
    <t>TISSOT</t>
  </si>
  <si>
    <t>QUINCY VOISINS</t>
  </si>
  <si>
    <t>03001063</t>
  </si>
  <si>
    <t>JANVIER</t>
  </si>
  <si>
    <t>TJAHE</t>
  </si>
  <si>
    <t>L ISLE ADAM</t>
  </si>
  <si>
    <t>LE RAINCY</t>
  </si>
  <si>
    <t>03000293</t>
  </si>
  <si>
    <t>TOSONI</t>
  </si>
  <si>
    <t>CEBAZAT</t>
  </si>
  <si>
    <t>07023501</t>
  </si>
  <si>
    <t>TRAGEL</t>
  </si>
  <si>
    <t>SCHNERSHEIM</t>
  </si>
  <si>
    <t>03102560</t>
  </si>
  <si>
    <t>CAMILLE</t>
  </si>
  <si>
    <t>TRAISNEL</t>
  </si>
  <si>
    <t>07024175</t>
  </si>
  <si>
    <t>TRANCHANT</t>
  </si>
  <si>
    <t>MONTHOIRON</t>
  </si>
  <si>
    <t>ST CLEMENT SUR VALSONNE</t>
  </si>
  <si>
    <t>SALLES ARBUISSONNAS BEAUJOLAIS</t>
  </si>
  <si>
    <t>03000770</t>
  </si>
  <si>
    <t>TRONQUIT</t>
  </si>
  <si>
    <t>NOISY LE GRAND</t>
  </si>
  <si>
    <t>07020952</t>
  </si>
  <si>
    <t>CHARLINE</t>
  </si>
  <si>
    <t>TROPEL</t>
  </si>
  <si>
    <t>PONT EVEQUE</t>
  </si>
  <si>
    <t>07024221</t>
  </si>
  <si>
    <t>CORINE</t>
  </si>
  <si>
    <t>TURLURE</t>
  </si>
  <si>
    <t>COGNAC</t>
  </si>
  <si>
    <t>03100884</t>
  </si>
  <si>
    <t>RUMEGIES</t>
  </si>
  <si>
    <t>03001466</t>
  </si>
  <si>
    <t>USAI</t>
  </si>
  <si>
    <t>ROUEN</t>
  </si>
  <si>
    <t>07022109</t>
  </si>
  <si>
    <t>USCAIN</t>
  </si>
  <si>
    <t>03102581</t>
  </si>
  <si>
    <t>VALADOUX</t>
  </si>
  <si>
    <t>LES PAVILLONS SOUS BOIS</t>
  </si>
  <si>
    <t>305413</t>
  </si>
  <si>
    <t>03101360</t>
  </si>
  <si>
    <t>VAN DE PONTSEELE</t>
  </si>
  <si>
    <t>BRETTEVILLE SUR AY</t>
  </si>
  <si>
    <t>03100866</t>
  </si>
  <si>
    <t>VANDAELE</t>
  </si>
  <si>
    <t>07022613</t>
  </si>
  <si>
    <t>VANHOENACKER</t>
  </si>
  <si>
    <t>03101017</t>
  </si>
  <si>
    <t>301492</t>
  </si>
  <si>
    <t>VANNESTE</t>
  </si>
  <si>
    <t>03100983</t>
  </si>
  <si>
    <t>VANUXEM</t>
  </si>
  <si>
    <t>TEMPLEMARS</t>
  </si>
  <si>
    <t>03102479</t>
  </si>
  <si>
    <t>VANVLANDEREN</t>
  </si>
  <si>
    <t>ST LAURENT DU VAR</t>
  </si>
  <si>
    <t>07024100</t>
  </si>
  <si>
    <t>LEOPOLD</t>
  </si>
  <si>
    <t>VASSELIN</t>
  </si>
  <si>
    <t>03102315</t>
  </si>
  <si>
    <t>VATEL</t>
  </si>
  <si>
    <t>TINQUEUX</t>
  </si>
  <si>
    <t>03100876</t>
  </si>
  <si>
    <t>VAUCARD</t>
  </si>
  <si>
    <t>PAROY SUR THOLON</t>
  </si>
  <si>
    <t>ACHICOURT</t>
  </si>
  <si>
    <t>ST JEAN DE LA RUELLE</t>
  </si>
  <si>
    <t>OTHIS</t>
  </si>
  <si>
    <t>SAIX</t>
  </si>
  <si>
    <t>03001029</t>
  </si>
  <si>
    <t>VERESSE</t>
  </si>
  <si>
    <t>31/12/2002</t>
  </si>
  <si>
    <t>HALLENNES LEZ HAUBOURDIN</t>
  </si>
  <si>
    <t>03102031</t>
  </si>
  <si>
    <t>VERET</t>
  </si>
  <si>
    <t>ESPIRA DE CONFLENT</t>
  </si>
  <si>
    <t>03000018</t>
  </si>
  <si>
    <t>148339</t>
  </si>
  <si>
    <t>VERKEMPINCK</t>
  </si>
  <si>
    <t>CORBIE</t>
  </si>
  <si>
    <t>07022156</t>
  </si>
  <si>
    <t>VERVERKEN</t>
  </si>
  <si>
    <t>07020499</t>
  </si>
  <si>
    <t>VIARD</t>
  </si>
  <si>
    <t>03000678</t>
  </si>
  <si>
    <t>JOSE</t>
  </si>
  <si>
    <t>VICENTE</t>
  </si>
  <si>
    <t>ROMBAS</t>
  </si>
  <si>
    <t>07023779</t>
  </si>
  <si>
    <t>VIDAL</t>
  </si>
  <si>
    <t>CERS</t>
  </si>
  <si>
    <t>03002874</t>
  </si>
  <si>
    <t>MILENE</t>
  </si>
  <si>
    <t>VIEIRA RODRIGUES</t>
  </si>
  <si>
    <t>CHASSAL</t>
  </si>
  <si>
    <t>07023826</t>
  </si>
  <si>
    <t>JOSHUA</t>
  </si>
  <si>
    <t>VIELOTTE</t>
  </si>
  <si>
    <t>03102207</t>
  </si>
  <si>
    <t>VIGIER</t>
  </si>
  <si>
    <t>ROYAT</t>
  </si>
  <si>
    <t>MONTESQUIEU VOLVESTRE</t>
  </si>
  <si>
    <t>03000345</t>
  </si>
  <si>
    <t>JEAN-MICHEL</t>
  </si>
  <si>
    <t>VIGNERES</t>
  </si>
  <si>
    <t>LE GRES</t>
  </si>
  <si>
    <t>07023714</t>
  </si>
  <si>
    <t>VIGOUREUX</t>
  </si>
  <si>
    <t>TRAMOYES</t>
  </si>
  <si>
    <t>NEFIACH</t>
  </si>
  <si>
    <t>VILLENEUVE</t>
  </si>
  <si>
    <t>03001854</t>
  </si>
  <si>
    <t>192643</t>
  </si>
  <si>
    <t>MIONS</t>
  </si>
  <si>
    <t>03000435</t>
  </si>
  <si>
    <t>169438</t>
  </si>
  <si>
    <t>FRANCKY</t>
  </si>
  <si>
    <t>CAMPAGNE LES HESDIN</t>
  </si>
  <si>
    <t>03102083</t>
  </si>
  <si>
    <t>VIRET</t>
  </si>
  <si>
    <t>CHAMPVANS</t>
  </si>
  <si>
    <t>ECOUFLANT</t>
  </si>
  <si>
    <t>03000729</t>
  </si>
  <si>
    <t>SAVONNIERES</t>
  </si>
  <si>
    <t>DESMONTS</t>
  </si>
  <si>
    <t>GENESTON</t>
  </si>
  <si>
    <t>GENCAY</t>
  </si>
  <si>
    <t>31/12/2003</t>
  </si>
  <si>
    <t>SILLEGNY</t>
  </si>
  <si>
    <t>07021706</t>
  </si>
  <si>
    <t>WALTER MARTIN</t>
  </si>
  <si>
    <t>07021047</t>
  </si>
  <si>
    <t>PETER</t>
  </si>
  <si>
    <t>WEHRLE</t>
  </si>
  <si>
    <t>CAUDEBEC LES ELBEUF</t>
  </si>
  <si>
    <t>03100246</t>
  </si>
  <si>
    <t>WICART</t>
  </si>
  <si>
    <t>HAVERSKERQUE</t>
  </si>
  <si>
    <t>GRENAY</t>
  </si>
  <si>
    <t>03102419</t>
  </si>
  <si>
    <t>YAGOUBI</t>
  </si>
  <si>
    <t>03101447</t>
  </si>
  <si>
    <t>YAMINA</t>
  </si>
  <si>
    <t>YAHMI</t>
  </si>
  <si>
    <t>07010452</t>
  </si>
  <si>
    <t>300381</t>
  </si>
  <si>
    <t>YAMAHATA</t>
  </si>
  <si>
    <t>ORLEANS</t>
  </si>
  <si>
    <t>07024180</t>
  </si>
  <si>
    <t>ARMAN</t>
  </si>
  <si>
    <t>YEGANIANE</t>
  </si>
  <si>
    <t>LE PETIT QUEVILLY</t>
  </si>
  <si>
    <t>07023196</t>
  </si>
  <si>
    <t>OKAN</t>
  </si>
  <si>
    <t>YILDIRIM</t>
  </si>
  <si>
    <t>03102448</t>
  </si>
  <si>
    <t>YSERN</t>
  </si>
  <si>
    <t>VIDAUBAN</t>
  </si>
  <si>
    <t>07023461</t>
  </si>
  <si>
    <t>ZANELLA</t>
  </si>
  <si>
    <t>LA BROSSE MONTCEAUX</t>
  </si>
  <si>
    <t>03002879</t>
  </si>
  <si>
    <t>ZAPPARATA</t>
  </si>
  <si>
    <t>GRICOURT</t>
  </si>
  <si>
    <t>07023327</t>
  </si>
  <si>
    <t>ZAROUAL</t>
  </si>
  <si>
    <t>ST CLEMENT DE RIVIERE</t>
  </si>
  <si>
    <t>07024331</t>
  </si>
  <si>
    <t>306424</t>
  </si>
  <si>
    <t>ZERBIB</t>
  </si>
  <si>
    <t>NOTRE DAME D OE</t>
  </si>
  <si>
    <t>03000963</t>
  </si>
  <si>
    <t>TONY</t>
  </si>
  <si>
    <t>ZULIAN</t>
  </si>
  <si>
    <t>CERGY</t>
  </si>
  <si>
    <t>07022816</t>
  </si>
  <si>
    <t>RACHEL</t>
  </si>
  <si>
    <t>ZUNINO</t>
  </si>
  <si>
    <t>SELONGEY</t>
  </si>
  <si>
    <t>07021607</t>
  </si>
  <si>
    <t>CUSEY</t>
  </si>
  <si>
    <t>matricule num</t>
  </si>
  <si>
    <t>(vide)</t>
  </si>
  <si>
    <t>present</t>
  </si>
  <si>
    <t>TERRAIN</t>
  </si>
  <si>
    <t xml:space="preserve">nom </t>
  </si>
  <si>
    <t>grade</t>
  </si>
  <si>
    <t>Arret longue durée</t>
  </si>
  <si>
    <t xml:space="preserve">Partenaires sociaux </t>
  </si>
  <si>
    <t xml:space="preserve">Folio </t>
  </si>
  <si>
    <t>nom prenom</t>
  </si>
  <si>
    <t>07020613</t>
  </si>
  <si>
    <t>TRAN</t>
  </si>
  <si>
    <t xml:space="preserve">prenom </t>
  </si>
  <si>
    <t>oc</t>
  </si>
  <si>
    <t xml:space="preserve">Od </t>
  </si>
  <si>
    <t>folio</t>
  </si>
  <si>
    <t xml:space="preserve">qte </t>
  </si>
  <si>
    <t>Grade</t>
  </si>
  <si>
    <t xml:space="preserve">ref oc </t>
  </si>
  <si>
    <t>ref od</t>
  </si>
  <si>
    <t>OD</t>
  </si>
  <si>
    <t>Ref OD</t>
  </si>
  <si>
    <t>qte</t>
  </si>
  <si>
    <t>college</t>
  </si>
  <si>
    <t>CC</t>
  </si>
  <si>
    <t>Nombre de college</t>
  </si>
  <si>
    <t xml:space="preserve"> Absent longue durée</t>
  </si>
  <si>
    <t>OC  participante</t>
  </si>
  <si>
    <t>CC a classer</t>
  </si>
  <si>
    <t>point rang 1</t>
  </si>
  <si>
    <t>point rang 2</t>
  </si>
  <si>
    <t>point rang 3</t>
  </si>
  <si>
    <t>point rang 4</t>
  </si>
  <si>
    <t>point rang 5</t>
  </si>
  <si>
    <t>effectif par oc</t>
  </si>
  <si>
    <t xml:space="preserve">Synthèse Arret par oc </t>
  </si>
  <si>
    <t xml:space="preserve">synthèse Arret par od </t>
  </si>
  <si>
    <t>nombre</t>
  </si>
  <si>
    <t>Nombre</t>
  </si>
  <si>
    <t xml:space="preserve">Volume Mensuel </t>
  </si>
  <si>
    <t>Note Mensuelle</t>
  </si>
  <si>
    <t>Volume cumulé</t>
  </si>
  <si>
    <t xml:space="preserve">Note cumulée </t>
  </si>
  <si>
    <t>REF OD</t>
  </si>
  <si>
    <t>Orga. de développement</t>
  </si>
  <si>
    <t>ref OC</t>
  </si>
  <si>
    <t>Organisation Commerciale</t>
  </si>
  <si>
    <t>Note NPS</t>
  </si>
  <si>
    <t>Note cumulée</t>
  </si>
  <si>
    <t xml:space="preserve">Responsable de secteur </t>
  </si>
  <si>
    <t>OC LEGRAND M</t>
  </si>
  <si>
    <t>OC JALLADEAU C</t>
  </si>
  <si>
    <t>OC JONGEN T</t>
  </si>
  <si>
    <t>OC INIZAN T</t>
  </si>
  <si>
    <t>OC MOLINERO LUQUE K</t>
  </si>
  <si>
    <t>OC PHILIBERT M</t>
  </si>
  <si>
    <t>OC DELPIERRE M</t>
  </si>
  <si>
    <t>OC MONTPELLIER</t>
  </si>
  <si>
    <t>OC ANNEMASSE</t>
  </si>
  <si>
    <t>PIERRICK SIMON</t>
  </si>
  <si>
    <t>306477</t>
  </si>
  <si>
    <t>REMI BERTRAND</t>
  </si>
  <si>
    <t>LUDIVINE BOISSON</t>
  </si>
  <si>
    <t>306512</t>
  </si>
  <si>
    <t>LAETITIA COURTOIS</t>
  </si>
  <si>
    <t>YANN LHUMEAU</t>
  </si>
  <si>
    <t>306508</t>
  </si>
  <si>
    <t>SYLVAIN BEMBENEK</t>
  </si>
  <si>
    <t>306519</t>
  </si>
  <si>
    <t>VIRGINIE GRAICHE</t>
  </si>
  <si>
    <t>GUILLAUME ANDRIEU</t>
  </si>
  <si>
    <t>ALEXANDRE DUCROS</t>
  </si>
  <si>
    <t>306504</t>
  </si>
  <si>
    <t>DYLAN ROCHES</t>
  </si>
  <si>
    <t>306489</t>
  </si>
  <si>
    <t>MICKAEL LOPES PEREIRA</t>
  </si>
  <si>
    <t>306471</t>
  </si>
  <si>
    <t>CHARLOTTE CHAUSSEPIED</t>
  </si>
  <si>
    <t>306487</t>
  </si>
  <si>
    <t>VIRGIL MARISSIAUX</t>
  </si>
  <si>
    <t>DEBORAH ZERBIB</t>
  </si>
  <si>
    <t>306510</t>
  </si>
  <si>
    <t>CYRIL LACHAIZE</t>
  </si>
  <si>
    <t>SACHA PHILIPPE</t>
  </si>
  <si>
    <t>306482</t>
  </si>
  <si>
    <t>RAPHAEL HERVE</t>
  </si>
  <si>
    <t>ESTELLE COULON</t>
  </si>
  <si>
    <t>306514</t>
  </si>
  <si>
    <t>ZAZA FLEURY</t>
  </si>
  <si>
    <t>306491</t>
  </si>
  <si>
    <t>MARTIN LESCOUTRA</t>
  </si>
  <si>
    <t>306479</t>
  </si>
  <si>
    <t>AURORE DA FONSECA</t>
  </si>
  <si>
    <t>306475</t>
  </si>
  <si>
    <t>CHLOE BERTHE GUYOT</t>
  </si>
  <si>
    <t>306517</t>
  </si>
  <si>
    <t>CHRISTIAN BONFANTI</t>
  </si>
  <si>
    <t>306473</t>
  </si>
  <si>
    <t>ALEXANDRE BIGOT</t>
  </si>
  <si>
    <t>COURTOIS</t>
  </si>
  <si>
    <t>Niveau</t>
  </si>
  <si>
    <t>Folio</t>
  </si>
  <si>
    <t xml:space="preserve">PP </t>
  </si>
  <si>
    <t xml:space="preserve">PU </t>
  </si>
  <si>
    <t>PUF</t>
  </si>
  <si>
    <t>Taux Compét</t>
  </si>
  <si>
    <t>1</t>
  </si>
  <si>
    <t>DR</t>
  </si>
  <si>
    <t xml:space="preserve">RESEAU SALAR </t>
  </si>
  <si>
    <t>2</t>
  </si>
  <si>
    <t>RE</t>
  </si>
  <si>
    <t>3</t>
  </si>
  <si>
    <t>FASQUEL WILLY</t>
  </si>
  <si>
    <t>4</t>
  </si>
  <si>
    <t>OC</t>
  </si>
  <si>
    <t>CADREN VALERIE</t>
  </si>
  <si>
    <t>5</t>
  </si>
  <si>
    <t>SEC</t>
  </si>
  <si>
    <t>BARDIAUX BENJAMIN</t>
  </si>
  <si>
    <t>PONNEN BALAKRISHN</t>
  </si>
  <si>
    <t/>
  </si>
  <si>
    <t>LAMANT MEHDI</t>
  </si>
  <si>
    <t>DEVILLE STEPHANE</t>
  </si>
  <si>
    <t>PAPIN SYLVAIN</t>
  </si>
  <si>
    <t>BRIATTE EVAN</t>
  </si>
  <si>
    <t>BARVIAU MATHIEU</t>
  </si>
  <si>
    <t>ROUSSY MARINE</t>
  </si>
  <si>
    <t>VANDAELE FREDERIC</t>
  </si>
  <si>
    <t xml:space="preserve">SECTEUR BLAN </t>
  </si>
  <si>
    <t>MARIAGE ALEXANDRE</t>
  </si>
  <si>
    <t>SALENGROIS STEPHANE</t>
  </si>
  <si>
    <t>WROBLEWSKI CHRISTOPHE</t>
  </si>
  <si>
    <t>MAMOURI ANTOINE</t>
  </si>
  <si>
    <t>FERNAND YOHAN</t>
  </si>
  <si>
    <t>LEGRAND MAUD</t>
  </si>
  <si>
    <t>CHATELAIN ALEXANDRE</t>
  </si>
  <si>
    <t>VANHOENACKER ARNAUD</t>
  </si>
  <si>
    <t>MORTELETTE THIERRY</t>
  </si>
  <si>
    <t>CHOPIN FRANCOIS</t>
  </si>
  <si>
    <t>CARON THOMAS</t>
  </si>
  <si>
    <t>DECUPERE CRO MARTINE</t>
  </si>
  <si>
    <t>RASZKOWSKI PATRICE</t>
  </si>
  <si>
    <t>KEMPEERS FREDERIC</t>
  </si>
  <si>
    <t>TURLURE REMI</t>
  </si>
  <si>
    <t>BEUTIN CHRISTOPHE</t>
  </si>
  <si>
    <t>CAPPON BENJAMIN</t>
  </si>
  <si>
    <t>PAYELLE FLORIAN</t>
  </si>
  <si>
    <t>SAILLY SABINE</t>
  </si>
  <si>
    <t>BOURGOIS LAURENT</t>
  </si>
  <si>
    <t>LEGRAND CHEV SINCLAIR</t>
  </si>
  <si>
    <t>HUBRECHT ARNAUD</t>
  </si>
  <si>
    <t>FORTE GABRIEL</t>
  </si>
  <si>
    <t>MAERTEN CEDRIC</t>
  </si>
  <si>
    <t>CLERY NICOLAS</t>
  </si>
  <si>
    <t>LEGRAND CHRISTOPHE</t>
  </si>
  <si>
    <t>COPIN ODILE</t>
  </si>
  <si>
    <t>TRAISNEL CAMILLE</t>
  </si>
  <si>
    <t>DELEPIERRE MAXIME</t>
  </si>
  <si>
    <t>0</t>
  </si>
  <si>
    <t>SIEGE</t>
  </si>
  <si>
    <t>GOSSE JEANNINE</t>
  </si>
  <si>
    <t>MABILLE DIANE</t>
  </si>
  <si>
    <t>GERONIMI BERNARD</t>
  </si>
  <si>
    <t>VERESSE SEBASTIEN</t>
  </si>
  <si>
    <t>LEFEBVRE MARIE CARO</t>
  </si>
  <si>
    <t>NOGA STEPHANE</t>
  </si>
  <si>
    <t>CHOPIN JEAN</t>
  </si>
  <si>
    <t>PRONIER ANNE</t>
  </si>
  <si>
    <t>TENEUR VINCENT</t>
  </si>
  <si>
    <t>SOUBIELLE LAURENT</t>
  </si>
  <si>
    <t>FERRIGNO MARC</t>
  </si>
  <si>
    <t>WICART AURORE</t>
  </si>
  <si>
    <t>COUTTENIER NICOLAS</t>
  </si>
  <si>
    <t>THERET NOEMIE</t>
  </si>
  <si>
    <t>DUHOO CAROLE</t>
  </si>
  <si>
    <t>SCHOTTEY FABRICE</t>
  </si>
  <si>
    <t>ANSEL AURELIE</t>
  </si>
  <si>
    <t>LAPOUGE KEVIN</t>
  </si>
  <si>
    <t>VIELOTTE JOSHUA</t>
  </si>
  <si>
    <t>LECOUTRE YOANN</t>
  </si>
  <si>
    <t>DELEMOTTE ALEXANDRE</t>
  </si>
  <si>
    <t>JOUANNET JULIEN</t>
  </si>
  <si>
    <t>DESVIGNES PATRICE</t>
  </si>
  <si>
    <t>THEISEN BERTRAND</t>
  </si>
  <si>
    <t>LEMAN NICOLAS</t>
  </si>
  <si>
    <t>PINCHON LAURENT</t>
  </si>
  <si>
    <t>LIBBRECHT MATTHIEU</t>
  </si>
  <si>
    <t>FERNANDEZ HAMEL</t>
  </si>
  <si>
    <t>PONNEN DANABARLEN</t>
  </si>
  <si>
    <t>SADEK SOPHIA</t>
  </si>
  <si>
    <t>BOLLANGYER ANGELIQUE</t>
  </si>
  <si>
    <t>TALON CHRISTIAN</t>
  </si>
  <si>
    <t>PAQUEZ HERVE</t>
  </si>
  <si>
    <t>TALON MATHILDE</t>
  </si>
  <si>
    <t>DUCROCQ MATHIEU</t>
  </si>
  <si>
    <t>DARRE ANTOINE</t>
  </si>
  <si>
    <t>PICHON VIRGINIE</t>
  </si>
  <si>
    <t>LENOIRE BORIS</t>
  </si>
  <si>
    <t>SAGNIER HERVE</t>
  </si>
  <si>
    <t>LEONE SANDRINE</t>
  </si>
  <si>
    <t>PRZYBYLSKI GUILLAUME</t>
  </si>
  <si>
    <t>MONTHE JEROME</t>
  </si>
  <si>
    <t>DELOBEL BAPTISTE</t>
  </si>
  <si>
    <t>DELPIERRE MARIE CHAR</t>
  </si>
  <si>
    <t>PALACIN CHARLES HE</t>
  </si>
  <si>
    <t>CHEVALIER MARION</t>
  </si>
  <si>
    <t>PHILIPPE NICOLAS</t>
  </si>
  <si>
    <t>VANUXEM SEBASTIEN</t>
  </si>
  <si>
    <t>MALOHLAVA LAURENCE</t>
  </si>
  <si>
    <t>RIBEIRO EMILIA</t>
  </si>
  <si>
    <t>CROCFER CINDY</t>
  </si>
  <si>
    <t>RESTEGHINI SEBASTIEN</t>
  </si>
  <si>
    <t>STRUZIK JEAN CHRIS</t>
  </si>
  <si>
    <t>HENNERON CHRISTOPHE</t>
  </si>
  <si>
    <t>AIT KIZZI HICHAM</t>
  </si>
  <si>
    <t>DUFOUR FREDERIC</t>
  </si>
  <si>
    <t>MERLE ERIC</t>
  </si>
  <si>
    <t>CARLIER JOHANN</t>
  </si>
  <si>
    <t>LEFRANC VINCENT</t>
  </si>
  <si>
    <t>KOUCH LAURA</t>
  </si>
  <si>
    <t>MANTEL AUDREY</t>
  </si>
  <si>
    <t>SEDDAR KENZA</t>
  </si>
  <si>
    <t>CASTELAIN DOMINIQUE</t>
  </si>
  <si>
    <t>KASPRZYK LAETITIA</t>
  </si>
  <si>
    <t>DORANGEVILLE BRUNO</t>
  </si>
  <si>
    <t>NOEL ANNE CHARL</t>
  </si>
  <si>
    <t>LO CALZO JIMMY</t>
  </si>
  <si>
    <t>LENARD JEREMIE</t>
  </si>
  <si>
    <t>GORECKI VINCENT</t>
  </si>
  <si>
    <t>VAUTHEROT DAVID</t>
  </si>
  <si>
    <t>BAERT DAVID</t>
  </si>
  <si>
    <t>TEDESCO GIUSEPPE</t>
  </si>
  <si>
    <t>CAMPAGNE CHRISTIAN</t>
  </si>
  <si>
    <t>PAZDYKA JOAN</t>
  </si>
  <si>
    <t>EL BENNOURI FARIDA</t>
  </si>
  <si>
    <t>CALIS STEEVEN</t>
  </si>
  <si>
    <t>RASZKOWSKI THEO</t>
  </si>
  <si>
    <t>MACHA DAVID</t>
  </si>
  <si>
    <t>GAUTHIER JIMMY</t>
  </si>
  <si>
    <t>PLUCHART SEBASTIEN</t>
  </si>
  <si>
    <t>HEQUET DAVID</t>
  </si>
  <si>
    <t>LANVIN BRUNO</t>
  </si>
  <si>
    <t>FAUQUET SEVERINE</t>
  </si>
  <si>
    <t>JANKIEWICZ FABIEN</t>
  </si>
  <si>
    <t>DILLY CATHERINE</t>
  </si>
  <si>
    <t>FOURNIER CORINNE</t>
  </si>
  <si>
    <t>COTE SEBASTIEN</t>
  </si>
  <si>
    <t>DUBUC FABRICE</t>
  </si>
  <si>
    <t>GOULLEY ANNE LAURE</t>
  </si>
  <si>
    <t>LEBLANC MICKAEL</t>
  </si>
  <si>
    <t>DURAND VALERIE</t>
  </si>
  <si>
    <t>USAI LINE</t>
  </si>
  <si>
    <t>STALIN LOIC</t>
  </si>
  <si>
    <t>BULAN MATHIS</t>
  </si>
  <si>
    <t>BLOSSEVILLE ARNAUD</t>
  </si>
  <si>
    <t>GARDE MARINE</t>
  </si>
  <si>
    <t>CREVEL MATTHIEU</t>
  </si>
  <si>
    <t>CAVELIER SEBASTIEN</t>
  </si>
  <si>
    <t>ZAROUAL LAURENT</t>
  </si>
  <si>
    <t>DUMAIS FREDERIC</t>
  </si>
  <si>
    <t>VASSELIN LEOPOLD</t>
  </si>
  <si>
    <t>LOPEZ DANIEL</t>
  </si>
  <si>
    <t>CANTREL FLORIAN</t>
  </si>
  <si>
    <t>LEMAITRE MARIE</t>
  </si>
  <si>
    <t>ROUSSEL SYLVIA</t>
  </si>
  <si>
    <t>CANTREL OLIVIER</t>
  </si>
  <si>
    <t>CHAUVIN GUILLAUME</t>
  </si>
  <si>
    <t>JUHEL PAUL</t>
  </si>
  <si>
    <t>LUCAS DOMINIQUE</t>
  </si>
  <si>
    <t>MOUYER YASSIN</t>
  </si>
  <si>
    <t>WEHRLE PETER</t>
  </si>
  <si>
    <t>YEGANIANE ARMAN</t>
  </si>
  <si>
    <t>DELAIRE CLEMENT</t>
  </si>
  <si>
    <t>MUDIE SIDNEY</t>
  </si>
  <si>
    <t>COLLIN ELODIE</t>
  </si>
  <si>
    <t>SAUCRAY LAURENT</t>
  </si>
  <si>
    <t>RIVIER ALEXANDRE</t>
  </si>
  <si>
    <t>LEPRIZE DAVID</t>
  </si>
  <si>
    <t>MPILI LUCAS</t>
  </si>
  <si>
    <t>BOULANGER JEREMY</t>
  </si>
  <si>
    <t>MILLIN JEAN MANUE</t>
  </si>
  <si>
    <t>VERVERKEN KEVIN</t>
  </si>
  <si>
    <t>ANTHORE VALERIE</t>
  </si>
  <si>
    <t>BACQUET GREGORY</t>
  </si>
  <si>
    <t xml:space="preserve">OC REIMS EPE </t>
  </si>
  <si>
    <t>RAVEL JULIEN</t>
  </si>
  <si>
    <t>MALON FLORIAN</t>
  </si>
  <si>
    <t>ZEGUIR YANNIS</t>
  </si>
  <si>
    <t>PAINVIN EMELINE</t>
  </si>
  <si>
    <t>SETIANO LAURA</t>
  </si>
  <si>
    <t>LECLERC CECILE</t>
  </si>
  <si>
    <t>EVANGELISTI JORDAN</t>
  </si>
  <si>
    <t>VATEL SANDRINE</t>
  </si>
  <si>
    <t>ETTAGHOUTI FATIHA</t>
  </si>
  <si>
    <t xml:space="preserve">OC CHALONS M </t>
  </si>
  <si>
    <t>VEYRAT EGLANTINE</t>
  </si>
  <si>
    <t>DEVIE AURELIEN</t>
  </si>
  <si>
    <t>MEUNIER MIKAEL</t>
  </si>
  <si>
    <t>MEON EMMANUEL</t>
  </si>
  <si>
    <t>NONNON KARINE</t>
  </si>
  <si>
    <t>SOPHYS FLORE</t>
  </si>
  <si>
    <t>FREROTTE WILLY</t>
  </si>
  <si>
    <t>BURATI PASCAL</t>
  </si>
  <si>
    <t>NICOLA DAMIEN</t>
  </si>
  <si>
    <t>PLISSON CHRISTOPHE</t>
  </si>
  <si>
    <t>LORITTE CATHERINE</t>
  </si>
  <si>
    <t>SEURAT GUILLAUME</t>
  </si>
  <si>
    <t>CORBIER FLORIAN</t>
  </si>
  <si>
    <t>BROUTIN CHRISTOPHE</t>
  </si>
  <si>
    <t>GODON JOSEPHINE</t>
  </si>
  <si>
    <t>BOUARIF LAMIA</t>
  </si>
  <si>
    <t>NAZZARO MATHILDE</t>
  </si>
  <si>
    <t>CRESSON AMANDINE</t>
  </si>
  <si>
    <t>GONCALVES FRANCO</t>
  </si>
  <si>
    <t>PEROUX LUCILLE</t>
  </si>
  <si>
    <t>GATHELIER SYLVAIN</t>
  </si>
  <si>
    <t>HOEGY ALEXIS</t>
  </si>
  <si>
    <t>ARIF SAMANTHA</t>
  </si>
  <si>
    <t>SCHEMMEL ANTHONY</t>
  </si>
  <si>
    <t>BEN-ISMAIL ZYEDE</t>
  </si>
  <si>
    <t>RUF SYLVAIN</t>
  </si>
  <si>
    <t>BOUFRIOUA MOUNIR</t>
  </si>
  <si>
    <t>RODER JULIETTE</t>
  </si>
  <si>
    <t>STEPHANT LUDOVIC</t>
  </si>
  <si>
    <t>COUVERCELLE STEPHANE</t>
  </si>
  <si>
    <t>BASSER MELISSA</t>
  </si>
  <si>
    <t>CHEVALME FREDERIC</t>
  </si>
  <si>
    <t>MAYER CHRISTOPHE</t>
  </si>
  <si>
    <t>DAVAL BAPTISTE</t>
  </si>
  <si>
    <t>FOREST NICOLAS</t>
  </si>
  <si>
    <t>LINTZ VANESSA</t>
  </si>
  <si>
    <t>ZANELLA KEVIN</t>
  </si>
  <si>
    <t>KAHE ANASTASIA</t>
  </si>
  <si>
    <t>MOLINERO LUQ KEVIN</t>
  </si>
  <si>
    <t>DAZY YANNICK</t>
  </si>
  <si>
    <t>HERGLE VINCENT</t>
  </si>
  <si>
    <t>CARNEIRO SARAH</t>
  </si>
  <si>
    <t>DAMONT FRANCIS</t>
  </si>
  <si>
    <t>HOUCKERT MALORIE</t>
  </si>
  <si>
    <t>CARDON PAUL</t>
  </si>
  <si>
    <t>BORR CARINE</t>
  </si>
  <si>
    <t>MADELLA JULIEN</t>
  </si>
  <si>
    <t>GALLIEN SABINE</t>
  </si>
  <si>
    <t>DIGNE PAUL</t>
  </si>
  <si>
    <t>CRUSEM DEBORAH</t>
  </si>
  <si>
    <t>VICENTE JOSE</t>
  </si>
  <si>
    <t>CUNY JOEL</t>
  </si>
  <si>
    <t>GOETZ ARNAUD</t>
  </si>
  <si>
    <t>WALTER ARNAUD</t>
  </si>
  <si>
    <t>BRUCKER VIRGINIE</t>
  </si>
  <si>
    <t>CHRISMENT SOPHIE</t>
  </si>
  <si>
    <t>BRUNEL ANN VALERI</t>
  </si>
  <si>
    <t>LAURA PIERRE FRA</t>
  </si>
  <si>
    <t>BIEBER GEOFFREY</t>
  </si>
  <si>
    <t>MORENO JULIEN</t>
  </si>
  <si>
    <t>CIRILLO ANTOINE</t>
  </si>
  <si>
    <t>MESSANA CHARLES</t>
  </si>
  <si>
    <t>LATINO ROSARIO</t>
  </si>
  <si>
    <t>GRABAREK SYLVIA</t>
  </si>
  <si>
    <t>CASULA SAMUEL</t>
  </si>
  <si>
    <t>BONNABAUD ELODIE</t>
  </si>
  <si>
    <t>MESSMER BERNARD</t>
  </si>
  <si>
    <t>DOS SANTOS MATTHIEU</t>
  </si>
  <si>
    <t>MEYER JOANNA</t>
  </si>
  <si>
    <t>RANJIT MARTIN</t>
  </si>
  <si>
    <t>MENRATH DAVID</t>
  </si>
  <si>
    <t>KUPPELIN MARC</t>
  </si>
  <si>
    <t>BREZIN DANIEL</t>
  </si>
  <si>
    <t>HERTRICH MATHIEU</t>
  </si>
  <si>
    <t>BENCARDINO GILLES</t>
  </si>
  <si>
    <t>MEYER PASCAL</t>
  </si>
  <si>
    <t>MEYER JULIEN</t>
  </si>
  <si>
    <t>CARCAT CHRISTOPHE</t>
  </si>
  <si>
    <t>GOJEAN MURIEL</t>
  </si>
  <si>
    <t>REICHERT SONIA</t>
  </si>
  <si>
    <t>FRISSON GARANCE</t>
  </si>
  <si>
    <t>BOEHLER MAXIME</t>
  </si>
  <si>
    <t>HEIDMANN BENJAMIN</t>
  </si>
  <si>
    <t>GROELL PAULINE</t>
  </si>
  <si>
    <t xml:space="preserve">OC BAS RHIN </t>
  </si>
  <si>
    <t xml:space="preserve">Secteur blan </t>
  </si>
  <si>
    <t>KATSCHNIG MARC</t>
  </si>
  <si>
    <t>CORREIA DOS MARIA</t>
  </si>
  <si>
    <t>JULLION DAPHNEE</t>
  </si>
  <si>
    <t>DENEUX BRICE</t>
  </si>
  <si>
    <t>BOUTHERIN PATRICK</t>
  </si>
  <si>
    <t>GURREA LIONEL</t>
  </si>
  <si>
    <t>MESSAN NARCISSE</t>
  </si>
  <si>
    <t>BETON FREDERIC</t>
  </si>
  <si>
    <t>ROZE THEO</t>
  </si>
  <si>
    <t>TRONQUIT NICOLAS</t>
  </si>
  <si>
    <t>THIRION TIAMANE</t>
  </si>
  <si>
    <t>VALBON DANIEL</t>
  </si>
  <si>
    <t>TALBI MALEK</t>
  </si>
  <si>
    <t>MAIA JORGE</t>
  </si>
  <si>
    <t>SABAN NURAN</t>
  </si>
  <si>
    <t>YAHMI YAMINA</t>
  </si>
  <si>
    <t>DA SILVA KEVIN</t>
  </si>
  <si>
    <t>CANDASSAMY VELAVANE</t>
  </si>
  <si>
    <t>MELLOUKA NAWAL</t>
  </si>
  <si>
    <t>NEVO LUDOVIC</t>
  </si>
  <si>
    <t>TOGANDE HINDA</t>
  </si>
  <si>
    <t>HAGEGE SANDIE</t>
  </si>
  <si>
    <t>BACH QUANG DAO</t>
  </si>
  <si>
    <t>PHAM SANDRINE</t>
  </si>
  <si>
    <t xml:space="preserve">OC PARIS SUD </t>
  </si>
  <si>
    <t>DELPORTE GUILLAUME</t>
  </si>
  <si>
    <t>ABDOUS FARAH</t>
  </si>
  <si>
    <t>ABID MERIEM</t>
  </si>
  <si>
    <t>BOURGEOIS CHRISTOPHE</t>
  </si>
  <si>
    <t>CAMARA ABDOU</t>
  </si>
  <si>
    <t>ETIFIER SEBASTIEN</t>
  </si>
  <si>
    <t>BERTON TITOUAN</t>
  </si>
  <si>
    <t>MORIN ADELINE</t>
  </si>
  <si>
    <t>TAUZIN BENJAMIN</t>
  </si>
  <si>
    <t>MACIGNO OLIVIER</t>
  </si>
  <si>
    <t>HOUILLON FLORENCE</t>
  </si>
  <si>
    <t>KANE MAKHTAR</t>
  </si>
  <si>
    <t>BOUTHOR CECILE</t>
  </si>
  <si>
    <t>CADIN JEROME</t>
  </si>
  <si>
    <t>GARNIER MARIE</t>
  </si>
  <si>
    <t>PATHER SANDY</t>
  </si>
  <si>
    <t>ZANTOUT BASSEM</t>
  </si>
  <si>
    <t>LAHALLE JEAN CHRIS</t>
  </si>
  <si>
    <t>LAZARE GREGORY</t>
  </si>
  <si>
    <t>BASTIDE AUDREY</t>
  </si>
  <si>
    <t>BEN M RAD SAMI</t>
  </si>
  <si>
    <t xml:space="preserve">OC FICTIVE </t>
  </si>
  <si>
    <t>KHOULIFI MAROUANE</t>
  </si>
  <si>
    <t>MARTINELLI FREDERIC</t>
  </si>
  <si>
    <t xml:space="preserve">OC LOIRET SU </t>
  </si>
  <si>
    <t xml:space="preserve">OC ETAMPES </t>
  </si>
  <si>
    <t xml:space="preserve">OC CORBEIL </t>
  </si>
  <si>
    <t xml:space="preserve">OC MASSY PAL </t>
  </si>
  <si>
    <t>RIGUEIRO DA FERNANDO M</t>
  </si>
  <si>
    <t>BUCHOTTE MORGANE</t>
  </si>
  <si>
    <t>ROUX ROMAIN</t>
  </si>
  <si>
    <t>PIEGE ERIC</t>
  </si>
  <si>
    <t>GOYER EMILIE</t>
  </si>
  <si>
    <t>AZZOPARDI BRICE</t>
  </si>
  <si>
    <t>COIMBRA ANTONIO</t>
  </si>
  <si>
    <t>CHARPENTIER LAURENT</t>
  </si>
  <si>
    <t>BABISKI FRANCK</t>
  </si>
  <si>
    <t>COTTIN EMILIE</t>
  </si>
  <si>
    <t>GANDOSSI JEAN BAPTI</t>
  </si>
  <si>
    <t>MEZIANI NACER</t>
  </si>
  <si>
    <t>SEININ PAUL</t>
  </si>
  <si>
    <t>LOMUSCIO ALEXIS</t>
  </si>
  <si>
    <t>BINTU LOTI RAOUL</t>
  </si>
  <si>
    <t>SOMMER CHRISTELLE</t>
  </si>
  <si>
    <t>LE CLOUEREC GWENDAL</t>
  </si>
  <si>
    <t>BLEAS JEREMIE</t>
  </si>
  <si>
    <t>AMICEL JULIEN</t>
  </si>
  <si>
    <t>PEREC MATTHIS</t>
  </si>
  <si>
    <t>LE CORRE SEVERINE</t>
  </si>
  <si>
    <t>COLAS ANTHONY</t>
  </si>
  <si>
    <t>GORGE-BERNAT VINCENT</t>
  </si>
  <si>
    <t>ABSOLU MAXIME</t>
  </si>
  <si>
    <t>KODIA YANN</t>
  </si>
  <si>
    <t>NADREAU STEPHANIE</t>
  </si>
  <si>
    <t>PUTELLI LUDIVINE</t>
  </si>
  <si>
    <t>VEILLON EDOUARD</t>
  </si>
  <si>
    <t>PETIT EMERIC</t>
  </si>
  <si>
    <t>LANGLAIS CHRISTINE</t>
  </si>
  <si>
    <t>MORTIER PIERRICK</t>
  </si>
  <si>
    <t>VAUCARD SEBASTIEN</t>
  </si>
  <si>
    <t>FELON NICOLAS</t>
  </si>
  <si>
    <t>BERDIN ZELIE</t>
  </si>
  <si>
    <t>LAMORY CAROLINE</t>
  </si>
  <si>
    <t>BERTHAULT VANESSA</t>
  </si>
  <si>
    <t>VIRON SANDIE</t>
  </si>
  <si>
    <t>MARROT SOPHIE</t>
  </si>
  <si>
    <t>BREGEAULT FRANCK</t>
  </si>
  <si>
    <t>MELAO MYRIAM</t>
  </si>
  <si>
    <t xml:space="preserve">OC AUXERRE </t>
  </si>
  <si>
    <t>GIAI GIANETT LAURA</t>
  </si>
  <si>
    <t>LOUIS FERDIN MICKAEL</t>
  </si>
  <si>
    <t>CARPENTIER AXEL</t>
  </si>
  <si>
    <t>BRUHIN JEAN LOUIS</t>
  </si>
  <si>
    <t>BOUAZIZ ILAN</t>
  </si>
  <si>
    <t>GELBART FREDERIC</t>
  </si>
  <si>
    <t>HENRI CHRISTIANE</t>
  </si>
  <si>
    <t>MORELE DAVID</t>
  </si>
  <si>
    <t>HABAY PATRICK</t>
  </si>
  <si>
    <t>BARATTA KEVIN</t>
  </si>
  <si>
    <t>PEREIRA KARINE</t>
  </si>
  <si>
    <t>FRANCOIS MARINE</t>
  </si>
  <si>
    <t>LEO FLORIAN</t>
  </si>
  <si>
    <t>DHOUET CYRIL</t>
  </si>
  <si>
    <t>CHILLOUX LAETITIA</t>
  </si>
  <si>
    <t>FLORES CARLOS</t>
  </si>
  <si>
    <t>MELISSE BAPTISTE</t>
  </si>
  <si>
    <t>NJIKI NYA PAULIN</t>
  </si>
  <si>
    <t>SEMEDO MONTE LUDOVIC</t>
  </si>
  <si>
    <t>CIDRE DE QUI MALIKA</t>
  </si>
  <si>
    <t>NEVES HELDER</t>
  </si>
  <si>
    <t>TISSOT NATHALIE</t>
  </si>
  <si>
    <t>COURET AUDREY</t>
  </si>
  <si>
    <t>LEDUC ARNAUD</t>
  </si>
  <si>
    <t>EL BENNA MOHAMED</t>
  </si>
  <si>
    <t>RABEHASY OLIVIER</t>
  </si>
  <si>
    <t>KOUAME STEEVE</t>
  </si>
  <si>
    <t>BOIVIN JULIEN</t>
  </si>
  <si>
    <t>GENARD ADRIEN</t>
  </si>
  <si>
    <t>BERNY JUSTIN</t>
  </si>
  <si>
    <t>HENNICOTTE JONATHAN</t>
  </si>
  <si>
    <t>FEVRIER MAGALIE</t>
  </si>
  <si>
    <t>DELHOMMELLE CAROLINE</t>
  </si>
  <si>
    <t>NOLLET ANTOINE</t>
  </si>
  <si>
    <t>BOUDRINGHIN AURELIEN</t>
  </si>
  <si>
    <t>FACQUIER ELODIE</t>
  </si>
  <si>
    <t>CHAIDRON FUE STEPHANIE</t>
  </si>
  <si>
    <t>LEU GREGORY</t>
  </si>
  <si>
    <t>LELONG ANGELIQUE</t>
  </si>
  <si>
    <t>MAGRE CENDRINE</t>
  </si>
  <si>
    <t>OLMO NICOLAS</t>
  </si>
  <si>
    <t>FONGUEUSE MICKAEL</t>
  </si>
  <si>
    <t>NOUNGUI ALVINE MAU</t>
  </si>
  <si>
    <t>CARUELLE FREDERIC</t>
  </si>
  <si>
    <t>CLOTTERIOU THIERRY</t>
  </si>
  <si>
    <t>CAGNARD FREDERIC</t>
  </si>
  <si>
    <t>DESCHAMPS RENAUD</t>
  </si>
  <si>
    <t>KLIMENKO PATRICE</t>
  </si>
  <si>
    <t>MILLE MATHIEU</t>
  </si>
  <si>
    <t>COUSTENOBLE LESLY</t>
  </si>
  <si>
    <t>MISTRAL FRANCK</t>
  </si>
  <si>
    <t>LABADENS AGNES</t>
  </si>
  <si>
    <t>BOYER THOMAS</t>
  </si>
  <si>
    <t>ZAPPARATA ANTHONY</t>
  </si>
  <si>
    <t>DELAHAYE CHRISTOPHE</t>
  </si>
  <si>
    <t>BECARD YANNICK</t>
  </si>
  <si>
    <t>GILLES THOMAS</t>
  </si>
  <si>
    <t>SIX GEOFFROY</t>
  </si>
  <si>
    <t>LIETARD SANDRINE</t>
  </si>
  <si>
    <t>DEMARCQ FLORIAN</t>
  </si>
  <si>
    <t>NOBECOURT RODOLPHE</t>
  </si>
  <si>
    <t>MARLIER LOIC</t>
  </si>
  <si>
    <t>FICHEUX ERIC</t>
  </si>
  <si>
    <t>PREVOT SYLVIE</t>
  </si>
  <si>
    <t>SARDIN RODOLPHE</t>
  </si>
  <si>
    <t>DE STANKIEWI SOPHIE</t>
  </si>
  <si>
    <t>FLAHOU OLIVIER</t>
  </si>
  <si>
    <t>MESTRE FREDERIC</t>
  </si>
  <si>
    <t>KERLOC H SYLVAIN</t>
  </si>
  <si>
    <t xml:space="preserve">OC CANNES </t>
  </si>
  <si>
    <t>REMUS JULIA</t>
  </si>
  <si>
    <t>BENAMARA MALIK</t>
  </si>
  <si>
    <t>HAACK ANAIS</t>
  </si>
  <si>
    <t>FOI SANDRINE</t>
  </si>
  <si>
    <t>VALADOUX CEDRIC</t>
  </si>
  <si>
    <t>BURNICHON CHRISTOPHE</t>
  </si>
  <si>
    <t>ELBAZ VANESSA</t>
  </si>
  <si>
    <t>VESQUE VINCENT</t>
  </si>
  <si>
    <t>MONSARA STEPHANIE</t>
  </si>
  <si>
    <t xml:space="preserve">OC ANTIBES </t>
  </si>
  <si>
    <t>VANVLANDEREN JONATHAN</t>
  </si>
  <si>
    <t>VIALE DIDIER</t>
  </si>
  <si>
    <t>RISTORI OLIVIER</t>
  </si>
  <si>
    <t>FERRARI CHRISTIAN</t>
  </si>
  <si>
    <t>AUDEBRAND THOMAS</t>
  </si>
  <si>
    <t>GUIDA ANTHONY</t>
  </si>
  <si>
    <t>VIGNA CELINE</t>
  </si>
  <si>
    <t>GALIPO CHRISTOPHE</t>
  </si>
  <si>
    <t>WALTER MARTI JOHAN</t>
  </si>
  <si>
    <t>ASSARAF DAVID</t>
  </si>
  <si>
    <t>FERNANDEZ SOFIA</t>
  </si>
  <si>
    <t>SAADIA LANDO EVA</t>
  </si>
  <si>
    <t>BASSO ERIC</t>
  </si>
  <si>
    <t>DUMONT JORIS</t>
  </si>
  <si>
    <t>SIDIBE OMAR</t>
  </si>
  <si>
    <t>STAUTH GAEL</t>
  </si>
  <si>
    <t>BASILE SAUVEUR</t>
  </si>
  <si>
    <t>BODRANT JEROME</t>
  </si>
  <si>
    <t>GAGNIER LAURENT</t>
  </si>
  <si>
    <t>BERTIN MARIE JOSE</t>
  </si>
  <si>
    <t>ESSAIEH MAHE</t>
  </si>
  <si>
    <t>LEGGER FABRIZIA</t>
  </si>
  <si>
    <t>PRINCE JOURDAN</t>
  </si>
  <si>
    <t>MARTI MICKAEL</t>
  </si>
  <si>
    <t>PIZARRO MICHAEL</t>
  </si>
  <si>
    <t>DUPARD VICTOR</t>
  </si>
  <si>
    <t>ENCENAS QUENTIN</t>
  </si>
  <si>
    <t>PARDONNET JEREMY</t>
  </si>
  <si>
    <t>HUGUET CHRISTOPHE</t>
  </si>
  <si>
    <t>BARKAT SAID</t>
  </si>
  <si>
    <t>CAUCHY RICHARD</t>
  </si>
  <si>
    <t>DUPARD LUC</t>
  </si>
  <si>
    <t>PLANTIER ANTHONY</t>
  </si>
  <si>
    <t>SHAW SAMUEL</t>
  </si>
  <si>
    <t>DELRANC MARIE</t>
  </si>
  <si>
    <t>BEDHOUCHE CELIA</t>
  </si>
  <si>
    <t>AUTARD JEROME</t>
  </si>
  <si>
    <t>SUSINI PHILIPPE</t>
  </si>
  <si>
    <t>MARTIN PASCAL</t>
  </si>
  <si>
    <t>ROSSO JESSICA</t>
  </si>
  <si>
    <t>LOISEAU PASCAL</t>
  </si>
  <si>
    <t>GARCIA LAURA</t>
  </si>
  <si>
    <t>BARBATI CHRISTIAN</t>
  </si>
  <si>
    <t>GREGOIRE REMI</t>
  </si>
  <si>
    <t>MOINEAU ALEXANDRE</t>
  </si>
  <si>
    <t>MARQUER FLORIAN</t>
  </si>
  <si>
    <t>BIDET GAETAN</t>
  </si>
  <si>
    <t>BOUVIER SEVERINE</t>
  </si>
  <si>
    <t>VALENTINI JULIEN</t>
  </si>
  <si>
    <t>DELAYE LOUISE</t>
  </si>
  <si>
    <t>ANGELI XAVIER</t>
  </si>
  <si>
    <t>MAGGIONI AMANDINE</t>
  </si>
  <si>
    <t>SCIALOM ARNAUD</t>
  </si>
  <si>
    <t>DUBURQUE XAVIER</t>
  </si>
  <si>
    <t>PEPIC MUHAMED</t>
  </si>
  <si>
    <t>TERRASSE AIMY</t>
  </si>
  <si>
    <t>CHAMBON JULIEN</t>
  </si>
  <si>
    <t>BALAYN GREGORY</t>
  </si>
  <si>
    <t>SERVY BRICE</t>
  </si>
  <si>
    <t xml:space="preserve">OC ORANGE </t>
  </si>
  <si>
    <t>GARCIA FERNANDO</t>
  </si>
  <si>
    <t>JAFFUEL PATRICE</t>
  </si>
  <si>
    <t>BURAVAND LIONEL</t>
  </si>
  <si>
    <t>BARLES FLORIAN</t>
  </si>
  <si>
    <t>RICARD JULIEN</t>
  </si>
  <si>
    <t>DE BALMAIN THIBAUT</t>
  </si>
  <si>
    <t>ADAMIAK CYRIL</t>
  </si>
  <si>
    <t>CLEMENT CHRISTOPHE</t>
  </si>
  <si>
    <t xml:space="preserve">OC CHARTREUS </t>
  </si>
  <si>
    <t>DELHOMME ANTHONY</t>
  </si>
  <si>
    <t>GOUDET FABIEN</t>
  </si>
  <si>
    <t>RICAUD VERONIQUE</t>
  </si>
  <si>
    <t>FANCHON MARIE CLAI</t>
  </si>
  <si>
    <t>PERDEREAU RENAN</t>
  </si>
  <si>
    <t>METOU OU M A JORDAN</t>
  </si>
  <si>
    <t>CHEVALIER BASTIEN</t>
  </si>
  <si>
    <t>ALIAS GERALD</t>
  </si>
  <si>
    <t xml:space="preserve">OC ALBERTVIL </t>
  </si>
  <si>
    <t>SIEGMANN LAURENT</t>
  </si>
  <si>
    <t>VIARD JONATHAN</t>
  </si>
  <si>
    <t>CHARLET FABIEN</t>
  </si>
  <si>
    <t>DEVAL MARC</t>
  </si>
  <si>
    <t>LEGER STEFANY</t>
  </si>
  <si>
    <t>GAUTHIER JAN SOLANGE</t>
  </si>
  <si>
    <t>CORNETTE NICOLAS</t>
  </si>
  <si>
    <t>BELVITO ADRIEN</t>
  </si>
  <si>
    <t>ALTEA GUILLAUME</t>
  </si>
  <si>
    <t>MARCHAND JORIS</t>
  </si>
  <si>
    <t>HECQUET CORANTIN</t>
  </si>
  <si>
    <t>BURILLON DIDIER</t>
  </si>
  <si>
    <t>TROPEL CHARLINE</t>
  </si>
  <si>
    <t>GONDARD ISABELLE</t>
  </si>
  <si>
    <t>SEROL CLEMENTINE</t>
  </si>
  <si>
    <t>GALVEZ CEDRIC</t>
  </si>
  <si>
    <t>GUILLAMET FABRICE</t>
  </si>
  <si>
    <t>MANGIONE SAMUEL</t>
  </si>
  <si>
    <t>BABILLAUD BENJAMIN</t>
  </si>
  <si>
    <t>DI TOMMASO FRANCINE</t>
  </si>
  <si>
    <t>DUMONTIER NICOLAS</t>
  </si>
  <si>
    <t>MASSONNAT DYLANN</t>
  </si>
  <si>
    <t>LORCA ARMONIE</t>
  </si>
  <si>
    <t>HOUBLIN JOCELYNE</t>
  </si>
  <si>
    <t>GOY LEONARD</t>
  </si>
  <si>
    <t>HAMMADI DAVID</t>
  </si>
  <si>
    <t>SAULI ANTHONY</t>
  </si>
  <si>
    <t>ARTHAUD BASTIEN</t>
  </si>
  <si>
    <t xml:space="preserve">OC VERCORS </t>
  </si>
  <si>
    <t>CHIKLI BAPTISTE</t>
  </si>
  <si>
    <t>ZUNINO RACHEL</t>
  </si>
  <si>
    <t>COLLOT MARYSE</t>
  </si>
  <si>
    <t>BERTACCHINI ALEXANDRE</t>
  </si>
  <si>
    <t>ZUNINO SAMUEL</t>
  </si>
  <si>
    <t>COURTOT MAXIME</t>
  </si>
  <si>
    <t>PERRIN NATHALIE</t>
  </si>
  <si>
    <t>GUENON THOMAS</t>
  </si>
  <si>
    <t>DA FONSECA MANUEL</t>
  </si>
  <si>
    <t xml:space="preserve">OC SAONE ET </t>
  </si>
  <si>
    <t>GRIMALDI BERNARD</t>
  </si>
  <si>
    <t>LE MOAL FLORIAN</t>
  </si>
  <si>
    <t>AGGOUN BIRSEL</t>
  </si>
  <si>
    <t>CHAY CLARISSE</t>
  </si>
  <si>
    <t>CUILLA MELANIE</t>
  </si>
  <si>
    <t>MAZUE TAKOUA PAULINE</t>
  </si>
  <si>
    <t>FORESTIER ARNAUD</t>
  </si>
  <si>
    <t>LEDOUX JOHAN</t>
  </si>
  <si>
    <t>KAYSER VINCENT</t>
  </si>
  <si>
    <t>GOLLION SCHM CHARLES</t>
  </si>
  <si>
    <t>LECLERE CINDY</t>
  </si>
  <si>
    <t>RODRIGUES ALEXIS</t>
  </si>
  <si>
    <t>TALON JEAN-PHILI</t>
  </si>
  <si>
    <t>CHERVIER PIERRE</t>
  </si>
  <si>
    <t>PERRAUT FREDERIC</t>
  </si>
  <si>
    <t>COSTA JEAN FLORE</t>
  </si>
  <si>
    <t>QUESADA COLINDA</t>
  </si>
  <si>
    <t xml:space="preserve">OC NEVERS </t>
  </si>
  <si>
    <t>DESBROSSE LUC</t>
  </si>
  <si>
    <t>RICHE GHISLAINE</t>
  </si>
  <si>
    <t>PARIZOT FLORENCE</t>
  </si>
  <si>
    <t>CARPANETTO JEROME</t>
  </si>
  <si>
    <t>CACCIATORE CYRIL</t>
  </si>
  <si>
    <t>NOETINGER VIRGINIE</t>
  </si>
  <si>
    <t>PLANTIER JEAN-CHRIS</t>
  </si>
  <si>
    <t>RAMBAUD ISABELLE</t>
  </si>
  <si>
    <t>MARTIN CHRISTOPHE</t>
  </si>
  <si>
    <t>ALLARD LORIANE</t>
  </si>
  <si>
    <t>BUISSON NICOLAS</t>
  </si>
  <si>
    <t>PETIT ALEXANDRE</t>
  </si>
  <si>
    <t>BOYADJIAN FREDERIC</t>
  </si>
  <si>
    <t>CARLA NATHALIE</t>
  </si>
  <si>
    <t>VIRET STEPHANE</t>
  </si>
  <si>
    <t>CHAPPEZ SUZANNE</t>
  </si>
  <si>
    <t>DI TOLA MICKAEL</t>
  </si>
  <si>
    <t>CASU ANNE</t>
  </si>
  <si>
    <t>MERMET ALEXIS</t>
  </si>
  <si>
    <t>NEYRON VIRGINIE</t>
  </si>
  <si>
    <t>BENOIT FABIEN</t>
  </si>
  <si>
    <t>VIEIRA RODRI MILENE</t>
  </si>
  <si>
    <t xml:space="preserve">OC AIN SUD </t>
  </si>
  <si>
    <t>GAUCHE ALEXANDRE</t>
  </si>
  <si>
    <t>VIGOUREUX JIMMY</t>
  </si>
  <si>
    <t>GALL ROBIN</t>
  </si>
  <si>
    <t>PULCINA WILLIAM</t>
  </si>
  <si>
    <t>JEAMPIERRE KAREN</t>
  </si>
  <si>
    <t>SIBELLE MAGALIE</t>
  </si>
  <si>
    <t>GUERY ANTHONY</t>
  </si>
  <si>
    <t>RAMIREZ ANTHONY</t>
  </si>
  <si>
    <t>LOFFREDO CECILIA</t>
  </si>
  <si>
    <t>DURAND RENAUD</t>
  </si>
  <si>
    <t>DIMITRIOU PATRICE</t>
  </si>
  <si>
    <t>COEFFET MARIE</t>
  </si>
  <si>
    <t>KALLA JONATHAN</t>
  </si>
  <si>
    <t>GASSE CHRISTIANE</t>
  </si>
  <si>
    <t>DE GREGORIO JACCOMO</t>
  </si>
  <si>
    <t>BOREL ARTHUR</t>
  </si>
  <si>
    <t>BALLALOUD VERONIQUE</t>
  </si>
  <si>
    <t>GOURIER NICOLAS</t>
  </si>
  <si>
    <t>SIMOND AURELIEN</t>
  </si>
  <si>
    <t>MARIN MANUEL</t>
  </si>
  <si>
    <t>THIALLET NICOLAS</t>
  </si>
  <si>
    <t xml:space="preserve">OC LYON EST </t>
  </si>
  <si>
    <t>PINGUET BENJAMIN</t>
  </si>
  <si>
    <t>DESTARAC DIMITRI</t>
  </si>
  <si>
    <t>RONZON OLIVIER</t>
  </si>
  <si>
    <t>PHILIBERT MARION</t>
  </si>
  <si>
    <t>CARACCIO CONSTANT</t>
  </si>
  <si>
    <t>BLANC JESSICA</t>
  </si>
  <si>
    <t>NAUCHE ADRIEN</t>
  </si>
  <si>
    <t>RAGACHE HUGO</t>
  </si>
  <si>
    <t>RUBIN ELLIOTT</t>
  </si>
  <si>
    <t>ROUX JUSTINE</t>
  </si>
  <si>
    <t xml:space="preserve">OC LYON OUES </t>
  </si>
  <si>
    <t>BOISSON GAETAN</t>
  </si>
  <si>
    <t>RODRIGUEZ ALLAN</t>
  </si>
  <si>
    <t>SARROSTE CHARLOTTE</t>
  </si>
  <si>
    <t>THEVENET VIRGINIE</t>
  </si>
  <si>
    <t>DANAIA CATHERINE</t>
  </si>
  <si>
    <t>JUNET MICHEL</t>
  </si>
  <si>
    <t>GRESLIN RAYNALD</t>
  </si>
  <si>
    <t>MOLINA BENOIT</t>
  </si>
  <si>
    <t>RECCHIA KEVIN</t>
  </si>
  <si>
    <t>BRESSAND SYLVAIN</t>
  </si>
  <si>
    <t>GARNIER NICOLAS</t>
  </si>
  <si>
    <t>TRONCY CHRISTOPHE</t>
  </si>
  <si>
    <t>RUBIN TIMOTHEE</t>
  </si>
  <si>
    <t>GUYARD BERTRAND</t>
  </si>
  <si>
    <t>BENALI LAILA</t>
  </si>
  <si>
    <t>TRICAUD PIERRE</t>
  </si>
  <si>
    <t>BOCCACCIO FLORENT</t>
  </si>
  <si>
    <t>ZENOU FRANCK</t>
  </si>
  <si>
    <t>VILA PATRICE</t>
  </si>
  <si>
    <t>MALET ROMAIN</t>
  </si>
  <si>
    <t>PONS LAURENT</t>
  </si>
  <si>
    <t>VERET THIBAULT</t>
  </si>
  <si>
    <t>COULLOCH MAGALY</t>
  </si>
  <si>
    <t>BEAUDOUIN BILLY</t>
  </si>
  <si>
    <t>TABARIE DOMINIQUE</t>
  </si>
  <si>
    <t>TESSIER DORIANE</t>
  </si>
  <si>
    <t>SIELLEZ KEVIN</t>
  </si>
  <si>
    <t>FERRERO ANTOINE</t>
  </si>
  <si>
    <t>FAIVRE ALINE</t>
  </si>
  <si>
    <t>COTINAUT CEDRIC</t>
  </si>
  <si>
    <t>CROISE GABRIEL</t>
  </si>
  <si>
    <t>VIDAL ALEXANDRA</t>
  </si>
  <si>
    <t>CAMPOS ALICIA</t>
  </si>
  <si>
    <t>CAUMEL SEVERINE</t>
  </si>
  <si>
    <t>KOOS ARNAUD</t>
  </si>
  <si>
    <t>DECONINCK GREGORY</t>
  </si>
  <si>
    <t>BARBARESI JONATHAN</t>
  </si>
  <si>
    <t>DEPLAGNE LUDOVIC</t>
  </si>
  <si>
    <t>GUERIN JEAN-PHILI</t>
  </si>
  <si>
    <t>BALESTE NICOLAS</t>
  </si>
  <si>
    <t>SAINTIGNAN LAURE</t>
  </si>
  <si>
    <t>BEAUBOIS SANDIE</t>
  </si>
  <si>
    <t>MURZEREAU ANNICK</t>
  </si>
  <si>
    <t>BABIN CYRIL</t>
  </si>
  <si>
    <t>GRIFFE JOHAN</t>
  </si>
  <si>
    <t>GADAT XAVIER</t>
  </si>
  <si>
    <t>ROYET DAVID</t>
  </si>
  <si>
    <t>CEZARUK JEAN NICOLAS</t>
  </si>
  <si>
    <t>JOUANEN FREDERIC</t>
  </si>
  <si>
    <t>BRIDANT CHRISTOPHE</t>
  </si>
  <si>
    <t>BOUSQUET NATHALIE</t>
  </si>
  <si>
    <t>ABRIC CYRIELLE</t>
  </si>
  <si>
    <t>DEROT ROMAIN</t>
  </si>
  <si>
    <t>GENEVRIER QUENTIN</t>
  </si>
  <si>
    <t>ABBAD LOTFI</t>
  </si>
  <si>
    <t>MAYER NICOLAS</t>
  </si>
  <si>
    <t>GERMONT CHRISTELLE</t>
  </si>
  <si>
    <t>COT LAURENT</t>
  </si>
  <si>
    <t>GOMEZ JEAN CHARL</t>
  </si>
  <si>
    <t>BELLOLI MARION</t>
  </si>
  <si>
    <t>BOUDES BENJAMIN</t>
  </si>
  <si>
    <t>BOULAROT JEAN MICHE</t>
  </si>
  <si>
    <t>MOUSSET JEAN PAUL</t>
  </si>
  <si>
    <t>MARGE SANDRINE</t>
  </si>
  <si>
    <t>KARIGER JULIEN</t>
  </si>
  <si>
    <t xml:space="preserve">OC ETANG DE </t>
  </si>
  <si>
    <t>FOURGERON SEBASTIEN</t>
  </si>
  <si>
    <t>DECANIS MARINA</t>
  </si>
  <si>
    <t>BRIET GEOFFREY</t>
  </si>
  <si>
    <t>ALAIN CHRISTOPHE</t>
  </si>
  <si>
    <t>DONNADIEU LIONEL</t>
  </si>
  <si>
    <t>BELAHADJI CHAHINEZ</t>
  </si>
  <si>
    <t>BEDHOUCHE VANESSA</t>
  </si>
  <si>
    <t>ADEVAH WILFRID</t>
  </si>
  <si>
    <t>YAGOUBI SAMIA</t>
  </si>
  <si>
    <t>SANCHE ALEXIS</t>
  </si>
  <si>
    <t>KIEN VERONIQUE</t>
  </si>
  <si>
    <t>MORINET JULIETTE</t>
  </si>
  <si>
    <t>MARTIN JULIEN</t>
  </si>
  <si>
    <t xml:space="preserve">OC MARSEILLE </t>
  </si>
  <si>
    <t>AUBERT ANTHONY</t>
  </si>
  <si>
    <t>SETZE MARIE CELI</t>
  </si>
  <si>
    <t>BAFFIE CEDRIC</t>
  </si>
  <si>
    <t>OLIVER ISABELLE</t>
  </si>
  <si>
    <t>PUXEDDU LAURENT</t>
  </si>
  <si>
    <t>GLATIGNY AUDREY</t>
  </si>
  <si>
    <t>PONSADA CAROLINE</t>
  </si>
  <si>
    <t>CHERIF OMAR</t>
  </si>
  <si>
    <t>SALIU NATHALIE</t>
  </si>
  <si>
    <t>SANTOS HELENE</t>
  </si>
  <si>
    <t>ROSSI ALEXANDRE</t>
  </si>
  <si>
    <t>PICHON AMELIE</t>
  </si>
  <si>
    <t>TIBUM EMILIE</t>
  </si>
  <si>
    <t>JALLADEAU CHARLOTTE</t>
  </si>
  <si>
    <t>ASTIER LAURIE</t>
  </si>
  <si>
    <t>CHIANCONE ROMAIN</t>
  </si>
  <si>
    <t>TIPALDI CHRISTINE</t>
  </si>
  <si>
    <t>MECHERI OUARDA</t>
  </si>
  <si>
    <t>FRACASSETTI FABIO</t>
  </si>
  <si>
    <t>CENEDESE YOAN</t>
  </si>
  <si>
    <t>CASASUS AGNES</t>
  </si>
  <si>
    <t>LERAILLE MEGANE</t>
  </si>
  <si>
    <t>MSELLATI-MAR AXEL</t>
  </si>
  <si>
    <t>CASTRONOVO FRANCK</t>
  </si>
  <si>
    <t>AUBERT VIRGIL</t>
  </si>
  <si>
    <t>FRANCOIS LUB KEVIN</t>
  </si>
  <si>
    <t>ALBERTINI ALEXIS</t>
  </si>
  <si>
    <t>BALDACCHINO GUY</t>
  </si>
  <si>
    <t>BAGUR LUDOVIC</t>
  </si>
  <si>
    <t>GUGLIERI YVAN</t>
  </si>
  <si>
    <t>HUGUES RAYMOND</t>
  </si>
  <si>
    <t>ALBOUY STEPHANE</t>
  </si>
  <si>
    <t>ARTALE PHILIPPE</t>
  </si>
  <si>
    <t>LANTERI JEAN-FRANC</t>
  </si>
  <si>
    <t>DESHUISSARD KARINE</t>
  </si>
  <si>
    <t>SALEMBIER FABRICE</t>
  </si>
  <si>
    <t>MAGNALDI MICHEL</t>
  </si>
  <si>
    <t>ARNEODO THIBAUT</t>
  </si>
  <si>
    <t>MEIFFREN MAYEUL</t>
  </si>
  <si>
    <t>MYLY JEREMY</t>
  </si>
  <si>
    <t>MAURY POIRET AURORE</t>
  </si>
  <si>
    <t>YSERN CAMILLE</t>
  </si>
  <si>
    <t>ALBERTINI PIERRE</t>
  </si>
  <si>
    <t>SIMONI JULIEN</t>
  </si>
  <si>
    <t>BRUTINEL TEDDY</t>
  </si>
  <si>
    <t>BOSQUET CANDICE</t>
  </si>
  <si>
    <t>MARZI THIERRY</t>
  </si>
  <si>
    <t>DEBAVELAERE ALEXANDRE</t>
  </si>
  <si>
    <t>MORALES JENNIFER</t>
  </si>
  <si>
    <t>GARCIN FABRICE</t>
  </si>
  <si>
    <t>IRLES MATTHIEU</t>
  </si>
  <si>
    <t>CARRE NICOLAS</t>
  </si>
  <si>
    <t>DOVETTA MAXIME</t>
  </si>
  <si>
    <t>OLIVIER MATHIAS</t>
  </si>
  <si>
    <t>BERRAFATO MICHEL</t>
  </si>
  <si>
    <t>MAGNIER AUDREY</t>
  </si>
  <si>
    <t>SERRANO ERIC</t>
  </si>
  <si>
    <t>AICHELE NATHALIE</t>
  </si>
  <si>
    <t>BOSQUET KARINE</t>
  </si>
  <si>
    <t>AUDIBERT AUDE</t>
  </si>
  <si>
    <t>LUCIANI EMILIE</t>
  </si>
  <si>
    <t>PIETTE SEBASTIEN</t>
  </si>
  <si>
    <t>ALBERTINI LAURIANE</t>
  </si>
  <si>
    <t>TRAGEL SAMUEL</t>
  </si>
  <si>
    <t>RODET ACHILLE</t>
  </si>
  <si>
    <t>DUMONTEIL ANTHONY</t>
  </si>
  <si>
    <t>AYARI WILLIAM</t>
  </si>
  <si>
    <t>MACHET ERIC</t>
  </si>
  <si>
    <t>BRUCHLEN MATHIEU</t>
  </si>
  <si>
    <t>HUSS OLIVIER</t>
  </si>
  <si>
    <t>SEVE MATHIEU</t>
  </si>
  <si>
    <t>BALTAZAR LARA</t>
  </si>
  <si>
    <t>CORDIER FABIEN</t>
  </si>
  <si>
    <t>NORMAND SEVERINE</t>
  </si>
  <si>
    <t>FORMET CHRISTOPHE</t>
  </si>
  <si>
    <t>MAGDELAINE GREGOIRE</t>
  </si>
  <si>
    <t>CINI SANDRINE</t>
  </si>
  <si>
    <t>BOURCIER STEPHANE</t>
  </si>
  <si>
    <t>LICINA JOHN</t>
  </si>
  <si>
    <t xml:space="preserve">OC HAUTE MAR </t>
  </si>
  <si>
    <t>GROCOLAS ISABELLE</t>
  </si>
  <si>
    <t>AUBERTIN LINE</t>
  </si>
  <si>
    <t>SCHMERBER OPHELIE</t>
  </si>
  <si>
    <t>DIAGNE PAPA DAOUR</t>
  </si>
  <si>
    <t>SPIESER SNEZANA</t>
  </si>
  <si>
    <t>REJANO JEREMY</t>
  </si>
  <si>
    <t>THIEL EMMANUEL</t>
  </si>
  <si>
    <t>THIRION PIERRE HEN</t>
  </si>
  <si>
    <t>GUILLAUME AMELIE</t>
  </si>
  <si>
    <t>MOUGIN JEROME</t>
  </si>
  <si>
    <t>GAILLARD ANGELIQUE</t>
  </si>
  <si>
    <t xml:space="preserve">OC MULHOUSE </t>
  </si>
  <si>
    <t>LEVEQUE NICOLAS</t>
  </si>
  <si>
    <t>FOUILLOUSE CHRISTOPHE</t>
  </si>
  <si>
    <t>FOREST REMY</t>
  </si>
  <si>
    <t>ROLLAND FABIEN</t>
  </si>
  <si>
    <t>GIGNOUX ANTHONY</t>
  </si>
  <si>
    <t>CHAPEL SEBASTIEN</t>
  </si>
  <si>
    <t>NOGUER SEBASTIEN</t>
  </si>
  <si>
    <t>ANTUNES MARIE</t>
  </si>
  <si>
    <t>DEBARD JULIEN</t>
  </si>
  <si>
    <t>BARTHOLIN ANTHONY</t>
  </si>
  <si>
    <t>LEDIG PHILIPPE</t>
  </si>
  <si>
    <t>RAGEADE MATHYS</t>
  </si>
  <si>
    <t>DENIS CHRISTOPHE</t>
  </si>
  <si>
    <t>ANIN SOLENE</t>
  </si>
  <si>
    <t>TOSONI PATRICK</t>
  </si>
  <si>
    <t>MARQUES MAGALI</t>
  </si>
  <si>
    <t>DIF JEROME</t>
  </si>
  <si>
    <t>VIGIER ANTOINE</t>
  </si>
  <si>
    <t>CHESNAIS FLORENT</t>
  </si>
  <si>
    <t>MEDYNSKA JEAN LOUIS</t>
  </si>
  <si>
    <t>FAYE YOHAN</t>
  </si>
  <si>
    <t>ROBICHE ADRIAN</t>
  </si>
  <si>
    <t>DROUET OLIVIER</t>
  </si>
  <si>
    <t>CLEMENT JOHANN</t>
  </si>
  <si>
    <t>RUARD CYRIL</t>
  </si>
  <si>
    <t>DURAND CELINE</t>
  </si>
  <si>
    <t>TARRICONE DOMENICO</t>
  </si>
  <si>
    <t>RIVAUD CHARLY</t>
  </si>
  <si>
    <t>DUMAS CLEMENT</t>
  </si>
  <si>
    <t>DAUDET THOMAS</t>
  </si>
  <si>
    <t>RUIZ EMILIEN</t>
  </si>
  <si>
    <t>GIBERT SANDRINE</t>
  </si>
  <si>
    <t>MOUYREN MATHIEU</t>
  </si>
  <si>
    <t>CONDELLO SAMIA</t>
  </si>
  <si>
    <t>FOUILLOUSE PHILIPPE</t>
  </si>
  <si>
    <t>YILDIRIM OKAN</t>
  </si>
  <si>
    <t>CONVERTINI LAETITIA</t>
  </si>
  <si>
    <t>CAMACHO ANTOINE</t>
  </si>
  <si>
    <t>FARYNIARZ BORIS</t>
  </si>
  <si>
    <t>DE ARAUJO MAEVA</t>
  </si>
  <si>
    <t>THEILLAC AURELIEN</t>
  </si>
  <si>
    <t>KACEM TAREK</t>
  </si>
  <si>
    <t>NEGUEZ CELIA</t>
  </si>
  <si>
    <t>GOYET MORGAN</t>
  </si>
  <si>
    <t>FERREUX DELPHINE</t>
  </si>
  <si>
    <t>ROBIN MARILYNE</t>
  </si>
  <si>
    <t>COHEN MAEVA</t>
  </si>
  <si>
    <t>TEOFILO MARINA</t>
  </si>
  <si>
    <t>CHEMIN MATHIEU</t>
  </si>
  <si>
    <t>PLANCON SEBASTIEN</t>
  </si>
  <si>
    <t>RIQUE DAVID</t>
  </si>
  <si>
    <t>GAUGAIN ALEXANDRE</t>
  </si>
  <si>
    <t>HOFFER OLIVIER</t>
  </si>
  <si>
    <t>HELGUERA PAD EMMANUEL</t>
  </si>
  <si>
    <t>LEROUX FRANK</t>
  </si>
  <si>
    <t>DELISLE AURELIE</t>
  </si>
  <si>
    <t>BERTON VINCENT</t>
  </si>
  <si>
    <t>PERROUAULT DAMIEN</t>
  </si>
  <si>
    <t>BAREL CEDRIC</t>
  </si>
  <si>
    <t>NEILL LOGAN</t>
  </si>
  <si>
    <t>DEMINGUET JONATHAN</t>
  </si>
  <si>
    <t>VAN DE PONTS FABRICE</t>
  </si>
  <si>
    <t>HUCHET HERVE</t>
  </si>
  <si>
    <t>BAUDRY VINCENT</t>
  </si>
  <si>
    <t>CLAIRICIA SEVERINE</t>
  </si>
  <si>
    <t>COTTEBRUNE JULIEN</t>
  </si>
  <si>
    <t>FOURNIER ALEXANDRE</t>
  </si>
  <si>
    <t>JANNOT ADRIEN</t>
  </si>
  <si>
    <t>DUBOIS MAEL</t>
  </si>
  <si>
    <t>LAINE PATRICK</t>
  </si>
  <si>
    <t>GEMAIN REYNALD</t>
  </si>
  <si>
    <t>POUTEAU CHRISTOPHE</t>
  </si>
  <si>
    <t>PRAT FLORENT</t>
  </si>
  <si>
    <t>RUFFAULT OLIVIER</t>
  </si>
  <si>
    <t xml:space="preserve">OC MAYENNE S </t>
  </si>
  <si>
    <t>AMIOT ANTHONY</t>
  </si>
  <si>
    <t>POIRIER LAURENT</t>
  </si>
  <si>
    <t>JOSSE NICOLAS</t>
  </si>
  <si>
    <t>ROUGIERE ADRIEN</t>
  </si>
  <si>
    <t>HUET CHRISTELLE</t>
  </si>
  <si>
    <t>ALEIXANDRE KARINE</t>
  </si>
  <si>
    <t>DUEZ CYRIL</t>
  </si>
  <si>
    <t>ROMP STEEVE</t>
  </si>
  <si>
    <t>BOURE DAVID</t>
  </si>
  <si>
    <t>ESTHER VINCENT</t>
  </si>
  <si>
    <t>PISANI JEAN-CHRIS</t>
  </si>
  <si>
    <t>DAVENEL VALERIE</t>
  </si>
  <si>
    <t>GURY LUDOVIC</t>
  </si>
  <si>
    <t>DA SILVA OLI ARNAUD</t>
  </si>
  <si>
    <t>HIREL JEAN-FRANC</t>
  </si>
  <si>
    <t>LOISON FLORIAN</t>
  </si>
  <si>
    <t>PICARD AURELIE</t>
  </si>
  <si>
    <t>PERRAULT FREDERIC</t>
  </si>
  <si>
    <t>LEFRANCOIS THIERRY</t>
  </si>
  <si>
    <t xml:space="preserve">OC EURE EST </t>
  </si>
  <si>
    <t>FOLLOPE LAETITIA</t>
  </si>
  <si>
    <t>BACHER SEVERINE</t>
  </si>
  <si>
    <t>MORIN NICOLAS</t>
  </si>
  <si>
    <t>LECLERC ELODIE</t>
  </si>
  <si>
    <t>KLEINA DIDIER</t>
  </si>
  <si>
    <t>MOOTOOVEEREN AJAGHEN</t>
  </si>
  <si>
    <t>JUILLARD KEWIN</t>
  </si>
  <si>
    <t>PLICHON GEOFFREY</t>
  </si>
  <si>
    <t xml:space="preserve">OC VAL D OIS </t>
  </si>
  <si>
    <t>PARIENTI DYLAN</t>
  </si>
  <si>
    <t>HECQ LEO</t>
  </si>
  <si>
    <t>OLICARD DAVID</t>
  </si>
  <si>
    <t>GALLUS ALEXANDRE</t>
  </si>
  <si>
    <t>ZULIAN TONY</t>
  </si>
  <si>
    <t>GUIRLIN THIBAULT</t>
  </si>
  <si>
    <t>DINH CHRISTOPHE</t>
  </si>
  <si>
    <t>VERDU SEVERINE</t>
  </si>
  <si>
    <t>TJAHE JANVIER</t>
  </si>
  <si>
    <t>MEGNANT DAPHNEE</t>
  </si>
  <si>
    <t>BESSE CELINE</t>
  </si>
  <si>
    <t>FAUCHER SEBASTIEN</t>
  </si>
  <si>
    <t>ISIDORO FREDERIC</t>
  </si>
  <si>
    <t>PEDANOU REGIS</t>
  </si>
  <si>
    <t>LE PAGE LOIC</t>
  </si>
  <si>
    <t>SOUFIR YOANN</t>
  </si>
  <si>
    <t>TEIXEIRA SANDRINE</t>
  </si>
  <si>
    <t>THIEBAUD JONATHAN</t>
  </si>
  <si>
    <t>LE VERGE LUDOVIC</t>
  </si>
  <si>
    <t>BLANCO LAURIE</t>
  </si>
  <si>
    <t>BOIAGO CECILE</t>
  </si>
  <si>
    <t>BRAU-NOGUE JEAN-PASCA</t>
  </si>
  <si>
    <t>FRANKLIN LAURA</t>
  </si>
  <si>
    <t>MARIE GREGORY</t>
  </si>
  <si>
    <t>GIOAN ANNE</t>
  </si>
  <si>
    <t>BALARDY ALEXANDRE</t>
  </si>
  <si>
    <t>DESCAMPS HARMONIE</t>
  </si>
  <si>
    <t>GENTY MAUD</t>
  </si>
  <si>
    <t>BOISSIERE YANNICK</t>
  </si>
  <si>
    <t>AUBERY GERALDINE</t>
  </si>
  <si>
    <t>BRUNET ANTHONY</t>
  </si>
  <si>
    <t>PONS JORDAN</t>
  </si>
  <si>
    <t>CABANEL MARIA</t>
  </si>
  <si>
    <t>MASCHIETTO GUILLAUME</t>
  </si>
  <si>
    <t>DEULLIN JULIA</t>
  </si>
  <si>
    <t xml:space="preserve">OC ALBI NORD </t>
  </si>
  <si>
    <t>LECAS BASILE</t>
  </si>
  <si>
    <t>BRETON DIDIER</t>
  </si>
  <si>
    <t>BEGUE PIERRE LOU</t>
  </si>
  <si>
    <t>BALDOMA SYLVIE</t>
  </si>
  <si>
    <t>GOUSSET STEPHANIE</t>
  </si>
  <si>
    <t>LOPEZ STEPHANE</t>
  </si>
  <si>
    <t>CONILL BLEUS PEGGY</t>
  </si>
  <si>
    <t>COMBES LEYLA</t>
  </si>
  <si>
    <t>REGNIER STEPHANIE</t>
  </si>
  <si>
    <t>HERBET ROMAIN</t>
  </si>
  <si>
    <t>LLORENS BENJAMIN</t>
  </si>
  <si>
    <t>LE MEUR SABINE</t>
  </si>
  <si>
    <t>TEISSIER JEROME</t>
  </si>
  <si>
    <t>IRADJAMANICA PRITIVE</t>
  </si>
  <si>
    <t>MERCIER JEAN-PIERR</t>
  </si>
  <si>
    <t>SOUKOUNA DIAFARA</t>
  </si>
  <si>
    <t>ROUSSEAU NICOLAS</t>
  </si>
  <si>
    <t>PINCHEDE VALERIE</t>
  </si>
  <si>
    <t>BOUTICOURT DAMIEN</t>
  </si>
  <si>
    <t>LUZEAU EMELINE</t>
  </si>
  <si>
    <t>JURASZCZYK STEVEN</t>
  </si>
  <si>
    <t xml:space="preserve">OC EURE ET L </t>
  </si>
  <si>
    <t>KUHN STEPHANE</t>
  </si>
  <si>
    <t>DELAUNEY MARIE</t>
  </si>
  <si>
    <t>VIDAL JONATHAN</t>
  </si>
  <si>
    <t>MUREZ ELODIE</t>
  </si>
  <si>
    <t>ROUSSEL LAURE</t>
  </si>
  <si>
    <t>HAZARD THIERRY</t>
  </si>
  <si>
    <t>BUROT LAURENT</t>
  </si>
  <si>
    <t>SARANTIDIS GREGORY</t>
  </si>
  <si>
    <t>FOUCHER FLORANE</t>
  </si>
  <si>
    <t>FOSSEY SEBASTIEN</t>
  </si>
  <si>
    <t>DALIGAUD VERONIQUE</t>
  </si>
  <si>
    <t>LESOURD EMILIE</t>
  </si>
  <si>
    <t>DAUNOU LUDOVIC</t>
  </si>
  <si>
    <t>GERARD CHRISTOPHE</t>
  </si>
  <si>
    <t>SCAFIDI ALVIN</t>
  </si>
  <si>
    <t>RODI MARGAUX</t>
  </si>
  <si>
    <t>ANTONOFF APOLLINE</t>
  </si>
  <si>
    <t>CHAUVET ROMAIN</t>
  </si>
  <si>
    <t>BIENVENU THOMAS</t>
  </si>
  <si>
    <t>PAUGAM LOIC</t>
  </si>
  <si>
    <t>HEMERY MAEL</t>
  </si>
  <si>
    <t>DENIS CECILE</t>
  </si>
  <si>
    <t>HERVE JEROME</t>
  </si>
  <si>
    <t>ARBOUIN MATHIEU</t>
  </si>
  <si>
    <t>MADEC MAEVA</t>
  </si>
  <si>
    <t>LEHUEDE BERTRAND</t>
  </si>
  <si>
    <t>GOURRONC SEBASTIEN</t>
  </si>
  <si>
    <t xml:space="preserve">OC VANNES </t>
  </si>
  <si>
    <t>LE GARREC YOANN</t>
  </si>
  <si>
    <t>LE FEVRE FREDERIC</t>
  </si>
  <si>
    <t>LE ROCH FABIEN</t>
  </si>
  <si>
    <t>PEUCAT CHRISTOPHE</t>
  </si>
  <si>
    <t>GUILLOU PIERRE-EMI</t>
  </si>
  <si>
    <t>LE BELLEC BAPTISTE</t>
  </si>
  <si>
    <t>CONGAR ALAN</t>
  </si>
  <si>
    <t>COTONEA MARIANNE</t>
  </si>
  <si>
    <t xml:space="preserve">OC QUIMPER </t>
  </si>
  <si>
    <t>LANSONNEUR MARC</t>
  </si>
  <si>
    <t>CARIOU CLAUDIA</t>
  </si>
  <si>
    <t>PAUGAM PHILIPPE</t>
  </si>
  <si>
    <t>PENSEC GILLES</t>
  </si>
  <si>
    <t>CHEVALIER EMMANUEL</t>
  </si>
  <si>
    <t xml:space="preserve">OC BREST </t>
  </si>
  <si>
    <t>LECOQ PABLO</t>
  </si>
  <si>
    <t>HOCHET ARNAUD</t>
  </si>
  <si>
    <t>LICHOU JEAN-MARC</t>
  </si>
  <si>
    <t>JOURDAN ANGELINA</t>
  </si>
  <si>
    <t>LETACONNOUX MARTIN</t>
  </si>
  <si>
    <t>LE BRIS LEBR MAXENCE</t>
  </si>
  <si>
    <t>MIGNOT MARINE</t>
  </si>
  <si>
    <t>DENIZANE JEAN PHILI</t>
  </si>
  <si>
    <t>GIRARD MICHEL</t>
  </si>
  <si>
    <t>MICHALOWSKI ARTHUR</t>
  </si>
  <si>
    <t>CARDONA GIL THIERRY</t>
  </si>
  <si>
    <t>BRICARD JORDAN</t>
  </si>
  <si>
    <t>LENORMAND MATTHIEU</t>
  </si>
  <si>
    <t>DURAND KEVIN</t>
  </si>
  <si>
    <t>BILHEUDE GAEL</t>
  </si>
  <si>
    <t>RENOUX FRANCOIS X</t>
  </si>
  <si>
    <t>LAPEYRONIE ALEX</t>
  </si>
  <si>
    <t>BERTHELOT LAURENCE</t>
  </si>
  <si>
    <t>SANOGO ANDREW</t>
  </si>
  <si>
    <t>GIBOIRE NATHALIE</t>
  </si>
  <si>
    <t>BRAULT MAGALIE</t>
  </si>
  <si>
    <t>BOUTTEMAND SEBASTIEN</t>
  </si>
  <si>
    <t>DENIEL SERGE</t>
  </si>
  <si>
    <t>KERSUZAN BENOIT</t>
  </si>
  <si>
    <t>COURCIER MARC ANTOI</t>
  </si>
  <si>
    <t>BRETAGNE ROMAIN</t>
  </si>
  <si>
    <t>HERAULT SERVANE</t>
  </si>
  <si>
    <t>JOYEUX SONIA</t>
  </si>
  <si>
    <t>DUPUY SEBASTIEN</t>
  </si>
  <si>
    <t>GAILLARD NICOLAS</t>
  </si>
  <si>
    <t>DOUDARD MICHAEL</t>
  </si>
  <si>
    <t>DUSSART JUSTINE</t>
  </si>
  <si>
    <t>GESTIN STEPHANE</t>
  </si>
  <si>
    <t>LEYSHON BENJAMIN</t>
  </si>
  <si>
    <t>AUGER CHRISTOPHE</t>
  </si>
  <si>
    <t>IDJEDD STEVE</t>
  </si>
  <si>
    <t>COCAULT JONATHAN</t>
  </si>
  <si>
    <t>DANTEC MATHIEU</t>
  </si>
  <si>
    <t xml:space="preserve">OC DINAN </t>
  </si>
  <si>
    <t xml:space="preserve">OC VITRE </t>
  </si>
  <si>
    <t>HAUTOT CHRISTELLE</t>
  </si>
  <si>
    <t>GUIHARD JOHANN</t>
  </si>
  <si>
    <t>FOURNIGAULT FLORENT</t>
  </si>
  <si>
    <t>ALLIO CHRISTELLE</t>
  </si>
  <si>
    <t>BERTHO ROMAIN</t>
  </si>
  <si>
    <t>FREHEL SARAH</t>
  </si>
  <si>
    <t>JOALLAND OLIVIER</t>
  </si>
  <si>
    <t>HIRBEC PAUL</t>
  </si>
  <si>
    <t>LEFEUVRE GUENOLE</t>
  </si>
  <si>
    <t>COUSIN CAROLINE</t>
  </si>
  <si>
    <t>GARRAUX EMMANUEL</t>
  </si>
  <si>
    <t>FORI ANTHONY</t>
  </si>
  <si>
    <t>FLORIO PASCALE</t>
  </si>
  <si>
    <t>ARMANDE CHARLES ED</t>
  </si>
  <si>
    <t>SOLENTE SOPHIE</t>
  </si>
  <si>
    <t>GUITTON OLIVIER</t>
  </si>
  <si>
    <t>DAVID HELENE</t>
  </si>
  <si>
    <t>KLEIN GREGORY</t>
  </si>
  <si>
    <t>BLY OLIVIER</t>
  </si>
  <si>
    <t>RETAIL BENJAMIN</t>
  </si>
  <si>
    <t>FOURNIER NOANN</t>
  </si>
  <si>
    <t>MONFLIER MATTHIEU</t>
  </si>
  <si>
    <t>NOWAK FREDDY</t>
  </si>
  <si>
    <t>LIAGRE ESTELLE</t>
  </si>
  <si>
    <t>HEREL MAXENCE</t>
  </si>
  <si>
    <t>SINEAU BENJAMIN</t>
  </si>
  <si>
    <t>DANN JOELLE</t>
  </si>
  <si>
    <t>MAIENZA FABIEN</t>
  </si>
  <si>
    <t>LE SOMMER LAURENCE</t>
  </si>
  <si>
    <t>CASTIER BAPTISTE</t>
  </si>
  <si>
    <t>SOUALHI MAYEDI</t>
  </si>
  <si>
    <t>VOILLET MANON</t>
  </si>
  <si>
    <t>BRENNER BOJA GUILLAUME</t>
  </si>
  <si>
    <t>ROBIN JACQUES-OL</t>
  </si>
  <si>
    <t>JOGUET AUDREY</t>
  </si>
  <si>
    <t>NOUVEL PAULINE</t>
  </si>
  <si>
    <t>ROMPILLON JOACHIM</t>
  </si>
  <si>
    <t>GUIBERT GAEL</t>
  </si>
  <si>
    <t>LAMARGOT ADRIAN</t>
  </si>
  <si>
    <t>CORVELLEC BERENGERE</t>
  </si>
  <si>
    <t>PITON RICHARD</t>
  </si>
  <si>
    <t>SCHMIT CHRISTELLE</t>
  </si>
  <si>
    <t>GARREAU AURELIEN</t>
  </si>
  <si>
    <t>CATURRA VICTOR</t>
  </si>
  <si>
    <t>BAUNE MARTIN</t>
  </si>
  <si>
    <t>GOUBAUD VINCENT</t>
  </si>
  <si>
    <t>GABARD STEPHANIE</t>
  </si>
  <si>
    <t>FILLON FLORENT</t>
  </si>
  <si>
    <t>MAINDROU DAVID</t>
  </si>
  <si>
    <t>BARRE STEPHANE</t>
  </si>
  <si>
    <t>MONTAIS VANESSA</t>
  </si>
  <si>
    <t>BOUCHET-NGUY PATRICIA T</t>
  </si>
  <si>
    <t>DUCHE NADEGE</t>
  </si>
  <si>
    <t>PLET VIOLETTE</t>
  </si>
  <si>
    <t>LEGRAS EMMANUEL</t>
  </si>
  <si>
    <t>SORIN DAVID</t>
  </si>
  <si>
    <t>THOMAS BRANDON</t>
  </si>
  <si>
    <t>ERNOULT ROMAIN</t>
  </si>
  <si>
    <t>CRESSOL FRANCOISE</t>
  </si>
  <si>
    <t>POUPARD MARIE NOEL</t>
  </si>
  <si>
    <t>PLOUZE EMMANUELLE</t>
  </si>
  <si>
    <t>MALCAVAT GUILLAUME</t>
  </si>
  <si>
    <t>BROSSARD GILLES</t>
  </si>
  <si>
    <t>JEUDY YANNICK</t>
  </si>
  <si>
    <t>BELLANGER DAMIEN</t>
  </si>
  <si>
    <t>CHAUVET MAXIME</t>
  </si>
  <si>
    <t>MORINEAU JEREMY</t>
  </si>
  <si>
    <t>DONNE BENOIST</t>
  </si>
  <si>
    <t>LACROIX DIMITRI</t>
  </si>
  <si>
    <t>LEBOUCHER FLORENCE</t>
  </si>
  <si>
    <t>DEVILLIER AURELIE</t>
  </si>
  <si>
    <t>COCHET FABIEN</t>
  </si>
  <si>
    <t>DEBAIN MIKAEL</t>
  </si>
  <si>
    <t>VIRIOT STEPHANIE</t>
  </si>
  <si>
    <t>JANIN REBECCA</t>
  </si>
  <si>
    <t>MUZZOLINI JULIEN</t>
  </si>
  <si>
    <t>BOUCHETTAT JULIEN</t>
  </si>
  <si>
    <t>CAPELLO ANTHONY</t>
  </si>
  <si>
    <t>DUMONT EMMANUEL</t>
  </si>
  <si>
    <t>PAIREAU VIRGINIE</t>
  </si>
  <si>
    <t>DIAS JENNIFER</t>
  </si>
  <si>
    <t>LE PRE WILLY</t>
  </si>
  <si>
    <t>OBRECHT CELINE</t>
  </si>
  <si>
    <t>GIGER MANON</t>
  </si>
  <si>
    <t>VIRIOT CHARLES</t>
  </si>
  <si>
    <t>SERI CHERIF</t>
  </si>
  <si>
    <t>SVAY ANTHONY</t>
  </si>
  <si>
    <t>FONTENAUD SEBASTIEN</t>
  </si>
  <si>
    <t>PIETROPAOLI GASPARD</t>
  </si>
  <si>
    <t>NIZARD AURELIEN</t>
  </si>
  <si>
    <t>CLAUDEPIERRE LYDIE</t>
  </si>
  <si>
    <t>HARY MARYAN</t>
  </si>
  <si>
    <t>BROCA THOMAS</t>
  </si>
  <si>
    <t>MOREAU JENNIFER</t>
  </si>
  <si>
    <t>LIZOTTE MARJOLAINE</t>
  </si>
  <si>
    <t>CAUSSAT REMI</t>
  </si>
  <si>
    <t>IBARRA CELINE</t>
  </si>
  <si>
    <t>GOUSPY PATRICE</t>
  </si>
  <si>
    <t>BARON OLIVIER</t>
  </si>
  <si>
    <t>CORMON OPHELIE</t>
  </si>
  <si>
    <t>MICAULT MARIE</t>
  </si>
  <si>
    <t>DA CRUZ ALVE EMMANUELLE</t>
  </si>
  <si>
    <t>DEL RIO CELINE</t>
  </si>
  <si>
    <t>HAY FRANCK</t>
  </si>
  <si>
    <t>VIGNERES JEAN-MICHE</t>
  </si>
  <si>
    <t>POLIDORO JEAN-CHRIS</t>
  </si>
  <si>
    <t>VIGNAUX GABRIEL</t>
  </si>
  <si>
    <t>MORIN NATHALIE</t>
  </si>
  <si>
    <t>ADDA BENATIA ILHAME</t>
  </si>
  <si>
    <t>MACQUET VALERIE</t>
  </si>
  <si>
    <t>JUVIGNY ADELINE</t>
  </si>
  <si>
    <t>BRUN GAELLE</t>
  </si>
  <si>
    <t>APONTE VINCENT</t>
  </si>
  <si>
    <t>SALOME STEVIE</t>
  </si>
  <si>
    <t>LESTAGE LUDOVIC</t>
  </si>
  <si>
    <t>CAILLAUD JACKY</t>
  </si>
  <si>
    <t>DUGOUA MARINA</t>
  </si>
  <si>
    <t>MICHELENA ISABELLE</t>
  </si>
  <si>
    <t>BELLANGER FRANCK</t>
  </si>
  <si>
    <t xml:space="preserve">OC LANGON </t>
  </si>
  <si>
    <t>MORISSEAU VINCENT</t>
  </si>
  <si>
    <t>TRUONG MINH FREDERIC</t>
  </si>
  <si>
    <t>MIRAMBEAU DANIEL</t>
  </si>
  <si>
    <t>LEDRU JULIE</t>
  </si>
  <si>
    <t>VILAFRANCA DAVID</t>
  </si>
  <si>
    <t>LAMOTTE BLAISE</t>
  </si>
  <si>
    <t>KAMALI REDA</t>
  </si>
  <si>
    <t>MEILLAN BERTRAND</t>
  </si>
  <si>
    <t>DOURLENS CLEMENT</t>
  </si>
  <si>
    <t>ROBLIN KARL</t>
  </si>
  <si>
    <t>DE BATTISTI DYLAN</t>
  </si>
  <si>
    <t>USCAIN SYLVAIN</t>
  </si>
  <si>
    <t>REBIERE PASCAL</t>
  </si>
  <si>
    <t>ROUHAUD FREDERIC</t>
  </si>
  <si>
    <t>PARVAUD JESSIE</t>
  </si>
  <si>
    <t>MERLE VINCENT</t>
  </si>
  <si>
    <t xml:space="preserve">OC BORDEAUX </t>
  </si>
  <si>
    <t>LIOPE GUILLAUME</t>
  </si>
  <si>
    <t>PASTOR WALTER</t>
  </si>
  <si>
    <t>NOIRAULT LIONEL</t>
  </si>
  <si>
    <t>GUILLARD PHILIPPE</t>
  </si>
  <si>
    <t>JONGEN THOMAS</t>
  </si>
  <si>
    <t>EUDELINE TRI NOEMIE</t>
  </si>
  <si>
    <t>CRETIN MYRIAM</t>
  </si>
  <si>
    <t>COUSSON DIMITRI</t>
  </si>
  <si>
    <t>ROULET AURELIEN</t>
  </si>
  <si>
    <t>THIBEAULT STEPHEN</t>
  </si>
  <si>
    <t>BESNIER ANTHONY</t>
  </si>
  <si>
    <t>WACHSMUTH SEBASTIEN</t>
  </si>
  <si>
    <t>CHIDAINE JULIEN</t>
  </si>
  <si>
    <t>MARQUES ANTHONY</t>
  </si>
  <si>
    <t>CUAU REMI</t>
  </si>
  <si>
    <t>BERUGEAU MATHIEU</t>
  </si>
  <si>
    <t>BEN AMGHAR RACHID</t>
  </si>
  <si>
    <t>RENOU THOMAS</t>
  </si>
  <si>
    <t>DOMS ALAIN</t>
  </si>
  <si>
    <t>RENAUD SABRINA</t>
  </si>
  <si>
    <t>TRANCHANT CHRISTOPHE</t>
  </si>
  <si>
    <t>CAPPON JULIEN</t>
  </si>
  <si>
    <t>PHILIPPON THIERRY</t>
  </si>
  <si>
    <t>AMARI BENJAMIN</t>
  </si>
  <si>
    <t>LE ROUX PIERRE</t>
  </si>
  <si>
    <t xml:space="preserve">OC CHARENTE </t>
  </si>
  <si>
    <t>ROMO DAVID</t>
  </si>
  <si>
    <t>BERTRAND GREGOIRE</t>
  </si>
  <si>
    <t>TURLURE CORINE</t>
  </si>
  <si>
    <t>GUILLON ISABELLE</t>
  </si>
  <si>
    <t>GARETIER BENJAMIN</t>
  </si>
  <si>
    <t>OGER BENJAMIN</t>
  </si>
  <si>
    <t>LAINE FRANCK</t>
  </si>
  <si>
    <t>COUDERT SEVERINE</t>
  </si>
  <si>
    <t>CHEVALLIER JULIETTE</t>
  </si>
  <si>
    <t>PENIN BRUNO</t>
  </si>
  <si>
    <t>BEAUBRUN PHILIPPE</t>
  </si>
  <si>
    <t>LEROY YANNICK</t>
  </si>
  <si>
    <t>LAMANDE EDOUARD</t>
  </si>
  <si>
    <t>QUIROSA FLAVIEN</t>
  </si>
  <si>
    <t>MAILLARD CATHERINE</t>
  </si>
  <si>
    <t>JUND VERONIQUE</t>
  </si>
  <si>
    <t xml:space="preserve">POLE PILOTAG </t>
  </si>
  <si>
    <t xml:space="preserve">CELLULE SENI </t>
  </si>
  <si>
    <t>ARMEL LIONEL</t>
  </si>
  <si>
    <t>LUER FREDERIC</t>
  </si>
  <si>
    <t>BICHET THIERRY</t>
  </si>
  <si>
    <t>LABRO ALAIN</t>
  </si>
  <si>
    <t>ROUSSEL ANTONY</t>
  </si>
  <si>
    <t>BIKOE PAUL-CYRIL</t>
  </si>
  <si>
    <t>PINOT GUY</t>
  </si>
  <si>
    <t>DUBOIS MIREILLE</t>
  </si>
  <si>
    <t>VINCENT FRANCKY</t>
  </si>
  <si>
    <t xml:space="preserve">ASSISTANCE D </t>
  </si>
  <si>
    <t xml:space="preserve">ASSISTANAT O </t>
  </si>
  <si>
    <t xml:space="preserve">ASSISTANCE T </t>
  </si>
  <si>
    <t>LASTISNERES NATHALIE</t>
  </si>
  <si>
    <t>SICRE CHRISTY</t>
  </si>
  <si>
    <t>THOMASSET DE ANNE</t>
  </si>
  <si>
    <t>FOUREL DOROTHEE</t>
  </si>
  <si>
    <t>MURON CATHERINE</t>
  </si>
  <si>
    <t>COTTINET VERONIQUE</t>
  </si>
  <si>
    <t>YAMAHATA MARIANNE</t>
  </si>
  <si>
    <t>HERVIOU ISABELLE</t>
  </si>
  <si>
    <t>CALVET JEAN</t>
  </si>
  <si>
    <t xml:space="preserve">ORGANISATION </t>
  </si>
  <si>
    <t>BOUTI ROZLAINE</t>
  </si>
  <si>
    <t>JAMET MORGANE</t>
  </si>
  <si>
    <t>BOGAERT TIFFANY</t>
  </si>
  <si>
    <t>HUMEAU NICOLAS</t>
  </si>
  <si>
    <t>LECURET NADEGE</t>
  </si>
  <si>
    <t>CHARTIER ANNE</t>
  </si>
  <si>
    <t>PERRAULT LUCIE</t>
  </si>
  <si>
    <t>SOMAH FIOSI</t>
  </si>
  <si>
    <t>GRAZIANO CHRISTELLE</t>
  </si>
  <si>
    <t>VALLEE ENOLHA</t>
  </si>
  <si>
    <t>NDIAYE AICHA</t>
  </si>
  <si>
    <t>ADAM CATHY</t>
  </si>
  <si>
    <t>DAOUST PAULINE</t>
  </si>
  <si>
    <t>GRAVOILLE ZOE</t>
  </si>
  <si>
    <t>PHUNG MICKAEL</t>
  </si>
  <si>
    <t>ROUAUD VIRGINIE</t>
  </si>
  <si>
    <t>CLABAULT ESTELLE</t>
  </si>
  <si>
    <t>COMBEAU MARVIN</t>
  </si>
  <si>
    <t>BERGOT BRICE</t>
  </si>
  <si>
    <t>CAKONI KLAUS</t>
  </si>
  <si>
    <t>JUGIEAU AURORE</t>
  </si>
  <si>
    <t>DOMET CINDY</t>
  </si>
  <si>
    <t>ESPIAU MARGAUX</t>
  </si>
  <si>
    <t>KERAUTRET EWEN</t>
  </si>
  <si>
    <t xml:space="preserve">CELLULE RECR </t>
  </si>
  <si>
    <t>FINAN THIERRY</t>
  </si>
  <si>
    <t>HERMENIER BRIGITTE</t>
  </si>
  <si>
    <t>LEJEUNE META EMMANUELLE</t>
  </si>
  <si>
    <t>RIVALLIN GUI ANNIE</t>
  </si>
  <si>
    <t>PEYROT NATHALIE</t>
  </si>
  <si>
    <t>SOUPHRON NADIA</t>
  </si>
  <si>
    <t>RULLAUD MANON</t>
  </si>
  <si>
    <t>LE CALVE SANDRINE</t>
  </si>
  <si>
    <t>LESAGE GUILLAUME</t>
  </si>
  <si>
    <t>MONIERE CEDRIC</t>
  </si>
  <si>
    <t>PEREIRA SANDRA</t>
  </si>
  <si>
    <t>PIED PATRICIA</t>
  </si>
  <si>
    <t>MOREL GUILLAUME</t>
  </si>
  <si>
    <t>MANCION MAILYS</t>
  </si>
  <si>
    <t>JOFFRION HERVE</t>
  </si>
  <si>
    <t>IMP</t>
  </si>
  <si>
    <t>nbr imp à classer</t>
  </si>
  <si>
    <t>Effectif cc recalculé par od</t>
  </si>
  <si>
    <t>taux 6 18 24</t>
  </si>
  <si>
    <t>region</t>
  </si>
  <si>
    <t>Nom prenom</t>
  </si>
  <si>
    <t>Ref OC</t>
  </si>
  <si>
    <t xml:space="preserve">Ref region </t>
  </si>
  <si>
    <t xml:space="preserve">OC </t>
  </si>
  <si>
    <t>REGION GRAND SUD</t>
  </si>
  <si>
    <t>CATHERINE BLANCKAERT</t>
  </si>
  <si>
    <t>REGION ILE DE FRANCE NORD</t>
  </si>
  <si>
    <t>900582</t>
  </si>
  <si>
    <t>REGION CENTRE EST</t>
  </si>
  <si>
    <t>306484</t>
  </si>
  <si>
    <t>GUILLAUME LAUZANAS</t>
  </si>
  <si>
    <t>07024460</t>
  </si>
  <si>
    <t>BEMBENEK</t>
  </si>
  <si>
    <t>CERNAY</t>
  </si>
  <si>
    <t>07024422</t>
  </si>
  <si>
    <t>CHLOE</t>
  </si>
  <si>
    <t>BERTHE GUYOT</t>
  </si>
  <si>
    <t>ST MARTIN BOULOGNE</t>
  </si>
  <si>
    <t>ST OUEN SUR SEINE</t>
  </si>
  <si>
    <t>07024425</t>
  </si>
  <si>
    <t>SACE</t>
  </si>
  <si>
    <t>07024420</t>
  </si>
  <si>
    <t>BIGOT</t>
  </si>
  <si>
    <t>ANGOULEME</t>
  </si>
  <si>
    <t>07024474</t>
  </si>
  <si>
    <t>BONFANTI</t>
  </si>
  <si>
    <t>HOCHFELDEN</t>
  </si>
  <si>
    <t>07024419</t>
  </si>
  <si>
    <t>CHAUSSEPIED</t>
  </si>
  <si>
    <t>DIGOSVILLE</t>
  </si>
  <si>
    <t>07024462</t>
  </si>
  <si>
    <t>07024426</t>
  </si>
  <si>
    <t>LACASSAGNE</t>
  </si>
  <si>
    <t>LE PLESSIS GROHAN</t>
  </si>
  <si>
    <t>07024463</t>
  </si>
  <si>
    <t>ZAZA</t>
  </si>
  <si>
    <t>07024475</t>
  </si>
  <si>
    <t>GRAICHE</t>
  </si>
  <si>
    <t>STATTMATTEN</t>
  </si>
  <si>
    <t>TREILLIERES</t>
  </si>
  <si>
    <t>07024427</t>
  </si>
  <si>
    <t>RAPHAEL</t>
  </si>
  <si>
    <t>ESVRES</t>
  </si>
  <si>
    <t>07024461</t>
  </si>
  <si>
    <t>LACHAIZE</t>
  </si>
  <si>
    <t>LA GRAND CROIX</t>
  </si>
  <si>
    <t>07024428</t>
  </si>
  <si>
    <t>LAUZANAS</t>
  </si>
  <si>
    <t>ANCENIS ST GEREON</t>
  </si>
  <si>
    <t>07024443</t>
  </si>
  <si>
    <t>LESCOUTRA</t>
  </si>
  <si>
    <t>07024440</t>
  </si>
  <si>
    <t>LOPES PEREIRA</t>
  </si>
  <si>
    <t>07024439</t>
  </si>
  <si>
    <t>MARISSIAUX</t>
  </si>
  <si>
    <t>SOLESMES</t>
  </si>
  <si>
    <t>ORVILLE</t>
  </si>
  <si>
    <t>OC COLMAR</t>
  </si>
  <si>
    <t>MANDRES LES ROSES</t>
  </si>
  <si>
    <t>TALUYERS</t>
  </si>
  <si>
    <t>50162714</t>
  </si>
  <si>
    <t>07024459</t>
  </si>
  <si>
    <t>ROCHES</t>
  </si>
  <si>
    <t>50164202</t>
  </si>
  <si>
    <t>900585</t>
  </si>
  <si>
    <t>50164201</t>
  </si>
  <si>
    <t>900584</t>
  </si>
  <si>
    <t>COURCELLES LES LENS</t>
  </si>
  <si>
    <t>region uniquement</t>
  </si>
  <si>
    <t>Maeva muller</t>
  </si>
  <si>
    <t xml:space="preserve">  Taux de chutes 6 12 primes &lt;= 13%</t>
  </si>
  <si>
    <t xml:space="preserve">  Prime PR  &gt;= 20000</t>
  </si>
  <si>
    <t>Nombre de contrats &gt;=18</t>
  </si>
  <si>
    <t xml:space="preserve">  RNPS CUMULE &gt;= 15</t>
  </si>
  <si>
    <t>Production Contrats PPP</t>
  </si>
  <si>
    <t xml:space="preserve">  Class OD</t>
  </si>
  <si>
    <t>-</t>
  </si>
  <si>
    <t>Jeune Talent</t>
  </si>
  <si>
    <t>Point Sprint</t>
  </si>
  <si>
    <t>date entree pour les jeunes talents</t>
  </si>
  <si>
    <t>Places disponibles en OD</t>
  </si>
  <si>
    <t>REf OC</t>
  </si>
  <si>
    <t>Kodia yann</t>
  </si>
  <si>
    <t xml:space="preserve"> Folio</t>
  </si>
  <si>
    <t xml:space="preserve">Sprint </t>
  </si>
  <si>
    <t>Libelles  sprint</t>
  </si>
  <si>
    <t>Étiquettes de lignes</t>
  </si>
  <si>
    <t>Total général</t>
  </si>
  <si>
    <t xml:space="preserve">Somme de Note cumulée </t>
  </si>
  <si>
    <t>Nps cc</t>
  </si>
  <si>
    <t>note cumulée num</t>
  </si>
  <si>
    <t>NPS folio num</t>
  </si>
  <si>
    <t>Ref Territoire ou Folio</t>
  </si>
  <si>
    <t>Mois de traitement</t>
  </si>
  <si>
    <t>1= mois
2= cumul</t>
  </si>
  <si>
    <t>Libellé territoire ou Nom du titulaire</t>
  </si>
  <si>
    <t>Niveau
1= région
2= OD
3=OC
4= Secteur
5=autres</t>
  </si>
  <si>
    <t>Classsement VS France</t>
  </si>
  <si>
    <t>Classsement VS région</t>
  </si>
  <si>
    <t>Classsement VS od</t>
  </si>
  <si>
    <t>Prime PP</t>
  </si>
  <si>
    <t>Prime PU</t>
  </si>
  <si>
    <t>Total Contrats</t>
  </si>
  <si>
    <t>Cts PPE</t>
  </si>
  <si>
    <t>Cts PPP</t>
  </si>
  <si>
    <t>Cts Santé</t>
  </si>
  <si>
    <t>Cts GAV</t>
  </si>
  <si>
    <t>Cts IRD</t>
  </si>
  <si>
    <t>Cts PU</t>
  </si>
  <si>
    <t>Nbr Nv Clt</t>
  </si>
  <si>
    <t>Ref terr région</t>
  </si>
  <si>
    <t>Réf terr OD</t>
  </si>
  <si>
    <t>Réf terr OC</t>
  </si>
  <si>
    <t>Nom IMD</t>
  </si>
  <si>
    <t>R2GION</t>
  </si>
  <si>
    <t>Prime Fourgous</t>
  </si>
  <si>
    <t>PR</t>
  </si>
  <si>
    <t>LIOP</t>
  </si>
  <si>
    <t xml:space="preserve">GO  </t>
  </si>
  <si>
    <t xml:space="preserve">OC ETANG DE BERRE             </t>
  </si>
  <si>
    <t>KARI</t>
  </si>
  <si>
    <t xml:space="preserve">OC REIMS EPERNAY              </t>
  </si>
  <si>
    <t>BACQ</t>
  </si>
  <si>
    <t xml:space="preserve">IF  </t>
  </si>
  <si>
    <t>GERO</t>
  </si>
  <si>
    <t>FASQ</t>
  </si>
  <si>
    <t xml:space="preserve">OC EURE EST                   </t>
  </si>
  <si>
    <t>BOUR</t>
  </si>
  <si>
    <t xml:space="preserve">OC VANNES                     </t>
  </si>
  <si>
    <t xml:space="preserve">OC QUIMPER                    </t>
  </si>
  <si>
    <t xml:space="preserve">OC BREST                      </t>
  </si>
  <si>
    <t>DEVI</t>
  </si>
  <si>
    <t xml:space="preserve">OC MAYENNE SARTHE NORD        </t>
  </si>
  <si>
    <t>PLAN</t>
  </si>
  <si>
    <t xml:space="preserve">OC EURE ET LOIR NORD          </t>
  </si>
  <si>
    <t>TEIS</t>
  </si>
  <si>
    <t xml:space="preserve">OC LOIRET SUD                 </t>
  </si>
  <si>
    <t>MART</t>
  </si>
  <si>
    <t xml:space="preserve">OC HAUTE MARNE                </t>
  </si>
  <si>
    <t>TRAG</t>
  </si>
  <si>
    <t xml:space="preserve">OC SAONE ET LOIRE             </t>
  </si>
  <si>
    <t>CHIK</t>
  </si>
  <si>
    <t xml:space="preserve">OC CHALONS MEUSE              </t>
  </si>
  <si>
    <t xml:space="preserve">OC AUXERRE                    </t>
  </si>
  <si>
    <t>MORT</t>
  </si>
  <si>
    <t xml:space="preserve">OC CHARTREUSE                 </t>
  </si>
  <si>
    <t>CLEM</t>
  </si>
  <si>
    <t xml:space="preserve">OC LYON EST                   </t>
  </si>
  <si>
    <t>THIA</t>
  </si>
  <si>
    <t xml:space="preserve">OC LYON OUEST                 </t>
  </si>
  <si>
    <t xml:space="preserve">OC AIN SUD                    </t>
  </si>
  <si>
    <t xml:space="preserve">OC LANGON                     </t>
  </si>
  <si>
    <t xml:space="preserve">OC ALBI NORD                  </t>
  </si>
  <si>
    <t>THIE</t>
  </si>
  <si>
    <t xml:space="preserve">OC CANNES                     </t>
  </si>
  <si>
    <t>KERL</t>
  </si>
  <si>
    <t xml:space="preserve">OC MULHOUSE                   </t>
  </si>
  <si>
    <t>GATH</t>
  </si>
  <si>
    <t xml:space="preserve">OC BAS RHIN SUD               </t>
  </si>
  <si>
    <t>LAUR</t>
  </si>
  <si>
    <t xml:space="preserve">OC CHARENTE                   </t>
  </si>
  <si>
    <t xml:space="preserve">OC ANTIBES                    </t>
  </si>
  <si>
    <t xml:space="preserve">OC ALBERTVILLE                </t>
  </si>
  <si>
    <t xml:space="preserve">OC ORANGE                     </t>
  </si>
  <si>
    <t>LEGG</t>
  </si>
  <si>
    <t xml:space="preserve">OC DINAN                      </t>
  </si>
  <si>
    <t>LECO</t>
  </si>
  <si>
    <t xml:space="preserve">OC VITRE                      </t>
  </si>
  <si>
    <t>FRAC</t>
  </si>
  <si>
    <t xml:space="preserve">OC BORDEAUX OUEST             </t>
  </si>
  <si>
    <t xml:space="preserve">OC ANNEMASSE                  </t>
  </si>
  <si>
    <t xml:space="preserve">OC ETAMPES                    </t>
  </si>
  <si>
    <t xml:space="preserve">OC CORBEIL                    </t>
  </si>
  <si>
    <t xml:space="preserve">OC MASSY PALAISEAU            </t>
  </si>
  <si>
    <t xml:space="preserve">OC VAL D OISE EST             </t>
  </si>
  <si>
    <t xml:space="preserve">OC PARIS SUD                  </t>
  </si>
  <si>
    <t>JULL</t>
  </si>
  <si>
    <t xml:space="preserve">ABBAD L                       </t>
  </si>
  <si>
    <t>ZENO</t>
  </si>
  <si>
    <t xml:space="preserve">SECTEUR BLANC                 </t>
  </si>
  <si>
    <t xml:space="preserve">ABDOUS F                      </t>
  </si>
  <si>
    <t xml:space="preserve">ABID M                        </t>
  </si>
  <si>
    <t xml:space="preserve">ABRIC C                       </t>
  </si>
  <si>
    <t xml:space="preserve">ABSOLU M                      </t>
  </si>
  <si>
    <t xml:space="preserve">ADAMIAK C                     </t>
  </si>
  <si>
    <t xml:space="preserve">ADDA BENATIA I                </t>
  </si>
  <si>
    <t xml:space="preserve">ADEVAH W                      </t>
  </si>
  <si>
    <t xml:space="preserve">AGGOUN B                      </t>
  </si>
  <si>
    <t xml:space="preserve">AIT KIZZI H                   </t>
  </si>
  <si>
    <t>PHIL</t>
  </si>
  <si>
    <t xml:space="preserve">ALAIN C                       </t>
  </si>
  <si>
    <t xml:space="preserve">ALBERTINI A                   </t>
  </si>
  <si>
    <t xml:space="preserve">ALBERTINI P                   </t>
  </si>
  <si>
    <t xml:space="preserve">ALBOUY S                      </t>
  </si>
  <si>
    <t xml:space="preserve">ALEIXANDRE K                  </t>
  </si>
  <si>
    <t xml:space="preserve">ALIAS G                       </t>
  </si>
  <si>
    <t xml:space="preserve">ALLARD L                      </t>
  </si>
  <si>
    <t xml:space="preserve">ALLIO C                       </t>
  </si>
  <si>
    <t>GUIH</t>
  </si>
  <si>
    <t xml:space="preserve">ALTEA G                       </t>
  </si>
  <si>
    <t>HENN</t>
  </si>
  <si>
    <t xml:space="preserve">AMARI B                       </t>
  </si>
  <si>
    <t xml:space="preserve">AMICEL J                      </t>
  </si>
  <si>
    <t xml:space="preserve">ANGELI X                      </t>
  </si>
  <si>
    <t xml:space="preserve">ANSEL A                       </t>
  </si>
  <si>
    <t xml:space="preserve">ANTONOFF A                    </t>
  </si>
  <si>
    <t xml:space="preserve">ANTUNES M                     </t>
  </si>
  <si>
    <t>LEVE</t>
  </si>
  <si>
    <t xml:space="preserve">ARBOUIN M                     </t>
  </si>
  <si>
    <t xml:space="preserve">ARIF S                        </t>
  </si>
  <si>
    <t xml:space="preserve">ARMANDE CE                    </t>
  </si>
  <si>
    <t xml:space="preserve">ARNEODO T                     </t>
  </si>
  <si>
    <t xml:space="preserve">ARTALE P                      </t>
  </si>
  <si>
    <t xml:space="preserve">ARTHAUD B                     </t>
  </si>
  <si>
    <t xml:space="preserve">ASSARAF D                     </t>
  </si>
  <si>
    <t xml:space="preserve">ASTIER L                      </t>
  </si>
  <si>
    <t xml:space="preserve">AUBERT A                      </t>
  </si>
  <si>
    <t xml:space="preserve">AUBERT V                      </t>
  </si>
  <si>
    <t xml:space="preserve">AUBERTIN L                    </t>
  </si>
  <si>
    <t xml:space="preserve">AUBERY G                      </t>
  </si>
  <si>
    <t xml:space="preserve">AUDEBRAND T                   </t>
  </si>
  <si>
    <t>CORV</t>
  </si>
  <si>
    <t xml:space="preserve">AUDIBERT A                    </t>
  </si>
  <si>
    <t xml:space="preserve">AUGER C                       </t>
  </si>
  <si>
    <t xml:space="preserve">AUTARD J                      </t>
  </si>
  <si>
    <t xml:space="preserve">AYARI W                       </t>
  </si>
  <si>
    <t xml:space="preserve">AZZOPARDI B                   </t>
  </si>
  <si>
    <t xml:space="preserve">BABILLAUD B                   </t>
  </si>
  <si>
    <t xml:space="preserve">BABIN C                       </t>
  </si>
  <si>
    <t xml:space="preserve">BACH QD                       </t>
  </si>
  <si>
    <t xml:space="preserve">BACHER S                      </t>
  </si>
  <si>
    <t xml:space="preserve">BAERT D                       </t>
  </si>
  <si>
    <t xml:space="preserve">BAFFIE C                      </t>
  </si>
  <si>
    <t xml:space="preserve">BAGUR L                       </t>
  </si>
  <si>
    <t xml:space="preserve">BALAYN G                      </t>
  </si>
  <si>
    <t xml:space="preserve">BALDACCHINO G                 </t>
  </si>
  <si>
    <t xml:space="preserve">BALDOMA S                     </t>
  </si>
  <si>
    <t xml:space="preserve">BALESTE N                     </t>
  </si>
  <si>
    <t xml:space="preserve">BALLALOUD V                   </t>
  </si>
  <si>
    <t xml:space="preserve">BARATTA K                     </t>
  </si>
  <si>
    <t xml:space="preserve">BARBARESI J                   </t>
  </si>
  <si>
    <t xml:space="preserve">BARBATI C                     </t>
  </si>
  <si>
    <t xml:space="preserve">BARDIAUX B                    </t>
  </si>
  <si>
    <t xml:space="preserve">BAREL C                       </t>
  </si>
  <si>
    <t xml:space="preserve">BARKAT S                      </t>
  </si>
  <si>
    <t xml:space="preserve">BARLES F                      </t>
  </si>
  <si>
    <t xml:space="preserve">BARTHOLIN A                   </t>
  </si>
  <si>
    <t xml:space="preserve">BARVIAU M                     </t>
  </si>
  <si>
    <t xml:space="preserve">BASILE S                      </t>
  </si>
  <si>
    <t xml:space="preserve">BASSER M                      </t>
  </si>
  <si>
    <t xml:space="preserve">BASSO E                       </t>
  </si>
  <si>
    <t xml:space="preserve">BASTIDE A                     </t>
  </si>
  <si>
    <t xml:space="preserve">BAUDRY V                      </t>
  </si>
  <si>
    <t xml:space="preserve">BAUNE M                       </t>
  </si>
  <si>
    <t xml:space="preserve">BEAUBOIS S                    </t>
  </si>
  <si>
    <t xml:space="preserve">BEAUBRUN P                    </t>
  </si>
  <si>
    <t xml:space="preserve">BEAUDOUIN B                   </t>
  </si>
  <si>
    <t xml:space="preserve">BECARD Y                      </t>
  </si>
  <si>
    <t xml:space="preserve">BEDHOUCHE C                   </t>
  </si>
  <si>
    <t xml:space="preserve">BEDHOUCHE V                   </t>
  </si>
  <si>
    <t xml:space="preserve">BEGUE PL                      </t>
  </si>
  <si>
    <t xml:space="preserve">BELAHADJI C                   </t>
  </si>
  <si>
    <t xml:space="preserve">BELLANGER D                   </t>
  </si>
  <si>
    <t xml:space="preserve">BELLANGER F                   </t>
  </si>
  <si>
    <t xml:space="preserve">BELLOLI M                     </t>
  </si>
  <si>
    <t xml:space="preserve">BELVITO A                     </t>
  </si>
  <si>
    <t xml:space="preserve">BEN AMGHAR R                  </t>
  </si>
  <si>
    <t xml:space="preserve">BEN M RAD S                   </t>
  </si>
  <si>
    <t xml:space="preserve">BENALI L                      </t>
  </si>
  <si>
    <t xml:space="preserve">BENAMARA AM                   </t>
  </si>
  <si>
    <t xml:space="preserve">BENCARDINO G                  </t>
  </si>
  <si>
    <t xml:space="preserve">BEN-ISMAIL Z                  </t>
  </si>
  <si>
    <t xml:space="preserve">BENOIT F                      </t>
  </si>
  <si>
    <t xml:space="preserve">BERDIN Z                      </t>
  </si>
  <si>
    <t xml:space="preserve">BERNY J                       </t>
  </si>
  <si>
    <t xml:space="preserve">BERRAFATO M                   </t>
  </si>
  <si>
    <t xml:space="preserve">BERTACCHINI A                 </t>
  </si>
  <si>
    <t xml:space="preserve">BERTHAULT V                   </t>
  </si>
  <si>
    <t xml:space="preserve">BERTHELOT L                   </t>
  </si>
  <si>
    <t xml:space="preserve">BERTHO R                      </t>
  </si>
  <si>
    <t xml:space="preserve">BERTON T                      </t>
  </si>
  <si>
    <t xml:space="preserve">BERTON V                      </t>
  </si>
  <si>
    <t xml:space="preserve">BERTRAND G                    </t>
  </si>
  <si>
    <t xml:space="preserve">BERUGEAU M                    </t>
  </si>
  <si>
    <t xml:space="preserve">BESSE C                       </t>
  </si>
  <si>
    <t xml:space="preserve">BETON F                       </t>
  </si>
  <si>
    <t xml:space="preserve">BEUTIN C                      </t>
  </si>
  <si>
    <t xml:space="preserve">BIENVENU T                    </t>
  </si>
  <si>
    <t xml:space="preserve">BILHEUDE G                    </t>
  </si>
  <si>
    <t xml:space="preserve">BLANC J                       </t>
  </si>
  <si>
    <t xml:space="preserve">BLANCO L                      </t>
  </si>
  <si>
    <t xml:space="preserve">BLEAS J                       </t>
  </si>
  <si>
    <t xml:space="preserve">BLOSSEVILLE A                 </t>
  </si>
  <si>
    <t xml:space="preserve">BLY O                         </t>
  </si>
  <si>
    <t xml:space="preserve">BOCCACCIO F                   </t>
  </si>
  <si>
    <t xml:space="preserve">BODRANT J                     </t>
  </si>
  <si>
    <t xml:space="preserve">BOEHLER M                     </t>
  </si>
  <si>
    <t xml:space="preserve">BOIAGO C                      </t>
  </si>
  <si>
    <t xml:space="preserve">BOISSIERE Y                   </t>
  </si>
  <si>
    <t xml:space="preserve">BOIVIN J                      </t>
  </si>
  <si>
    <t xml:space="preserve">BOLLANGYER A                  </t>
  </si>
  <si>
    <t xml:space="preserve">BONNABAUD E                   </t>
  </si>
  <si>
    <t xml:space="preserve">BOREL A                       </t>
  </si>
  <si>
    <t xml:space="preserve">BORR C                        </t>
  </si>
  <si>
    <t xml:space="preserve">BOSQUET C                     </t>
  </si>
  <si>
    <t xml:space="preserve">BOSQUET K                     </t>
  </si>
  <si>
    <t xml:space="preserve">BOUARIF L                     </t>
  </si>
  <si>
    <t xml:space="preserve">BOUAZIZ I                     </t>
  </si>
  <si>
    <t xml:space="preserve">BOUCHET-NGUYEN PT             </t>
  </si>
  <si>
    <t xml:space="preserve">BOUCHETTAT J                  </t>
  </si>
  <si>
    <t xml:space="preserve">BOUDES B                      </t>
  </si>
  <si>
    <t xml:space="preserve">BOUDRINGHIN A                 </t>
  </si>
  <si>
    <t xml:space="preserve">BOUFRIOUA M                   </t>
  </si>
  <si>
    <t xml:space="preserve">BOULANGER J                   </t>
  </si>
  <si>
    <t xml:space="preserve">BOULAROT JM                   </t>
  </si>
  <si>
    <t xml:space="preserve">BOURCIER S                    </t>
  </si>
  <si>
    <t xml:space="preserve">BOURGEOIS C                   </t>
  </si>
  <si>
    <t xml:space="preserve">BOURGOIS L                    </t>
  </si>
  <si>
    <t xml:space="preserve">BOUSQUET N                    </t>
  </si>
  <si>
    <t xml:space="preserve">BOUTHERIN P                   </t>
  </si>
  <si>
    <t xml:space="preserve">BOUTHOR C                     </t>
  </si>
  <si>
    <t xml:space="preserve">BOUTICOURT D                  </t>
  </si>
  <si>
    <t xml:space="preserve">BOUVIER S                     </t>
  </si>
  <si>
    <t xml:space="preserve">BOYADJIAN F                   </t>
  </si>
  <si>
    <t xml:space="preserve">BOYER T                       </t>
  </si>
  <si>
    <t xml:space="preserve">BRAULT M                      </t>
  </si>
  <si>
    <t xml:space="preserve">BRAU-NOGUE J-P                </t>
  </si>
  <si>
    <t xml:space="preserve">BREGEAULT F                   </t>
  </si>
  <si>
    <t xml:space="preserve">BRENNER BOJARA G              </t>
  </si>
  <si>
    <t xml:space="preserve">BRESSAND S                    </t>
  </si>
  <si>
    <t xml:space="preserve">BRETAGNE R                    </t>
  </si>
  <si>
    <t xml:space="preserve">BRETON D                      </t>
  </si>
  <si>
    <t xml:space="preserve">BREZIN D                      </t>
  </si>
  <si>
    <t xml:space="preserve">BRIATTE E                     </t>
  </si>
  <si>
    <t xml:space="preserve">BRIDANT C                     </t>
  </si>
  <si>
    <t xml:space="preserve">BRIET G                       </t>
  </si>
  <si>
    <t xml:space="preserve">BROSSARD G                    </t>
  </si>
  <si>
    <t xml:space="preserve">BROUTIN C                     </t>
  </si>
  <si>
    <t xml:space="preserve">BRUCHLEN M                    </t>
  </si>
  <si>
    <t xml:space="preserve">BRUCKER V                     </t>
  </si>
  <si>
    <t xml:space="preserve">BRUHIN JL                     </t>
  </si>
  <si>
    <t xml:space="preserve">BRUN G                        </t>
  </si>
  <si>
    <t xml:space="preserve">BRUNET A                      </t>
  </si>
  <si>
    <t xml:space="preserve">BRUTINEL T                    </t>
  </si>
  <si>
    <t xml:space="preserve">BUCHOTTE M                    </t>
  </si>
  <si>
    <t xml:space="preserve">BUISSON N                     </t>
  </si>
  <si>
    <t xml:space="preserve">BULAN M                       </t>
  </si>
  <si>
    <t xml:space="preserve">BURATI P                      </t>
  </si>
  <si>
    <t xml:space="preserve">BURAVAND L                    </t>
  </si>
  <si>
    <t xml:space="preserve">BURILLON D                    </t>
  </si>
  <si>
    <t xml:space="preserve">BURNICHON C                   </t>
  </si>
  <si>
    <t xml:space="preserve">BUROT L                       </t>
  </si>
  <si>
    <t xml:space="preserve">CABANEL M                     </t>
  </si>
  <si>
    <t xml:space="preserve">CADIN J                       </t>
  </si>
  <si>
    <t xml:space="preserve">CAGNARD F                     </t>
  </si>
  <si>
    <t xml:space="preserve">CAILLAUD J                    </t>
  </si>
  <si>
    <t xml:space="preserve">CALIS S                       </t>
  </si>
  <si>
    <t xml:space="preserve">CAMACHO A                     </t>
  </si>
  <si>
    <t xml:space="preserve">CAMARA A                      </t>
  </si>
  <si>
    <t xml:space="preserve">CAMPAGNE C                    </t>
  </si>
  <si>
    <t xml:space="preserve">CAMPOS A                      </t>
  </si>
  <si>
    <t xml:space="preserve">CANDASSAMY V                  </t>
  </si>
  <si>
    <t xml:space="preserve">CANTREL F                     </t>
  </si>
  <si>
    <t xml:space="preserve">CANTREL O                     </t>
  </si>
  <si>
    <t xml:space="preserve">CAPELLO A                     </t>
  </si>
  <si>
    <t xml:space="preserve">CARACCIO C                    </t>
  </si>
  <si>
    <t xml:space="preserve">CARCAT C                      </t>
  </si>
  <si>
    <t xml:space="preserve">CARDON P                      </t>
  </si>
  <si>
    <t xml:space="preserve">CARDONA GIL T                 </t>
  </si>
  <si>
    <t xml:space="preserve">CARIOU C                      </t>
  </si>
  <si>
    <t xml:space="preserve">CARLA N                       </t>
  </si>
  <si>
    <t xml:space="preserve">CARNEIRO S                    </t>
  </si>
  <si>
    <t xml:space="preserve">CARON T                       </t>
  </si>
  <si>
    <t xml:space="preserve">CASASUS A                     </t>
  </si>
  <si>
    <t xml:space="preserve">CASTELAIN D                   </t>
  </si>
  <si>
    <t xml:space="preserve">CASTIER B                     </t>
  </si>
  <si>
    <t xml:space="preserve">CASTRONOVO F                  </t>
  </si>
  <si>
    <t xml:space="preserve">CASU A                        </t>
  </si>
  <si>
    <t xml:space="preserve">CASULA S                      </t>
  </si>
  <si>
    <t xml:space="preserve">CATURRA V                     </t>
  </si>
  <si>
    <t xml:space="preserve">CAUCHY R                      </t>
  </si>
  <si>
    <t xml:space="preserve">CAUMEL S                      </t>
  </si>
  <si>
    <t xml:space="preserve">CAUSSAT R                     </t>
  </si>
  <si>
    <t xml:space="preserve">CEZARUK JEAN N                </t>
  </si>
  <si>
    <t xml:space="preserve">CHAIDRON FUENTES S            </t>
  </si>
  <si>
    <t xml:space="preserve">CHAMBON J                     </t>
  </si>
  <si>
    <t xml:space="preserve">CHAPEL S                      </t>
  </si>
  <si>
    <t xml:space="preserve">CHAPPEZ S                     </t>
  </si>
  <si>
    <t xml:space="preserve">CHARLET F                     </t>
  </si>
  <si>
    <t xml:space="preserve">CHARPENTIER L                 </t>
  </si>
  <si>
    <t xml:space="preserve">CHATELAIN A                   </t>
  </si>
  <si>
    <t xml:space="preserve">CHAUVET M                     </t>
  </si>
  <si>
    <t xml:space="preserve">CHAUVIN G                     </t>
  </si>
  <si>
    <t xml:space="preserve">CHAY C                        </t>
  </si>
  <si>
    <t xml:space="preserve">CHERIF O                      </t>
  </si>
  <si>
    <t xml:space="preserve">CHERVIER P                    </t>
  </si>
  <si>
    <t xml:space="preserve">CHESNAIS F                    </t>
  </si>
  <si>
    <t xml:space="preserve">CHEVALIER B                   </t>
  </si>
  <si>
    <t xml:space="preserve">CHEVALIER E                   </t>
  </si>
  <si>
    <t xml:space="preserve">CHEVALLIER J                  </t>
  </si>
  <si>
    <t xml:space="preserve">CHEVALME F                    </t>
  </si>
  <si>
    <t xml:space="preserve">CHIANCONE R                   </t>
  </si>
  <si>
    <t xml:space="preserve">CHIDAINE J                    </t>
  </si>
  <si>
    <t xml:space="preserve">CHILLOUX L                    </t>
  </si>
  <si>
    <t xml:space="preserve">CHOPIN F                      </t>
  </si>
  <si>
    <t xml:space="preserve">CHOPIN J                      </t>
  </si>
  <si>
    <t xml:space="preserve">CHRISMENT S                   </t>
  </si>
  <si>
    <t xml:space="preserve">CIDRE DE QUINA M              </t>
  </si>
  <si>
    <t xml:space="preserve">CINI S                        </t>
  </si>
  <si>
    <t xml:space="preserve">CIRILLO A                     </t>
  </si>
  <si>
    <t xml:space="preserve">CLAIRICIA S                   </t>
  </si>
  <si>
    <t xml:space="preserve">CLERY N                       </t>
  </si>
  <si>
    <t xml:space="preserve">CLOTTERIOU T                  </t>
  </si>
  <si>
    <t xml:space="preserve">COCAULT J                     </t>
  </si>
  <si>
    <t xml:space="preserve">COCHET F                      </t>
  </si>
  <si>
    <t xml:space="preserve">COEFFET M                     </t>
  </si>
  <si>
    <t xml:space="preserve">COIMBRA A                     </t>
  </si>
  <si>
    <t xml:space="preserve">COLLIN E                      </t>
  </si>
  <si>
    <t xml:space="preserve">COLLOT M                      </t>
  </si>
  <si>
    <t xml:space="preserve">COMBES L                      </t>
  </si>
  <si>
    <t xml:space="preserve">CONGAR A                      </t>
  </si>
  <si>
    <t xml:space="preserve">CONILL BLEUSE P               </t>
  </si>
  <si>
    <t xml:space="preserve">CONVERTINI L                  </t>
  </si>
  <si>
    <t xml:space="preserve">COPIN O                       </t>
  </si>
  <si>
    <t xml:space="preserve">CORBIER F                     </t>
  </si>
  <si>
    <t xml:space="preserve">CORDIER F                     </t>
  </si>
  <si>
    <t xml:space="preserve">CORMON O                      </t>
  </si>
  <si>
    <t xml:space="preserve">COSTA JF                      </t>
  </si>
  <si>
    <t xml:space="preserve">COTINAUT C                    </t>
  </si>
  <si>
    <t xml:space="preserve">COTONEA M                     </t>
  </si>
  <si>
    <t xml:space="preserve">COTTEBRUNE J                  </t>
  </si>
  <si>
    <t xml:space="preserve">COTTIN E                      </t>
  </si>
  <si>
    <t xml:space="preserve">COULLOCH M                    </t>
  </si>
  <si>
    <t xml:space="preserve">COURCIER MA                   </t>
  </si>
  <si>
    <t xml:space="preserve">COURTOT M                     </t>
  </si>
  <si>
    <t xml:space="preserve">COUSIN C                      </t>
  </si>
  <si>
    <t xml:space="preserve">COUSSON D                     </t>
  </si>
  <si>
    <t xml:space="preserve">COUSTENOBLE L                 </t>
  </si>
  <si>
    <t xml:space="preserve">COUTTENIER N                  </t>
  </si>
  <si>
    <t xml:space="preserve">COUVERCELLE S                 </t>
  </si>
  <si>
    <t xml:space="preserve">CRESSOL F                     </t>
  </si>
  <si>
    <t xml:space="preserve">CRESSON A                     </t>
  </si>
  <si>
    <t xml:space="preserve">CRETIN M                      </t>
  </si>
  <si>
    <t xml:space="preserve">CREVEL M                      </t>
  </si>
  <si>
    <t xml:space="preserve">RICHE G                       </t>
  </si>
  <si>
    <t xml:space="preserve">CROCFER C                     </t>
  </si>
  <si>
    <t xml:space="preserve">MERCIER J-P                   </t>
  </si>
  <si>
    <t xml:space="preserve">CROISE G                      </t>
  </si>
  <si>
    <t xml:space="preserve">CRUSEM D                      </t>
  </si>
  <si>
    <t xml:space="preserve">KLIMENKO P                    </t>
  </si>
  <si>
    <t xml:space="preserve">CUAU R                        </t>
  </si>
  <si>
    <t xml:space="preserve">CUNY J                        </t>
  </si>
  <si>
    <t xml:space="preserve">CUILLA M                      </t>
  </si>
  <si>
    <t xml:space="preserve">TOSONI P                      </t>
  </si>
  <si>
    <t xml:space="preserve">TALON C                       </t>
  </si>
  <si>
    <t xml:space="preserve">MARZI T                       </t>
  </si>
  <si>
    <t xml:space="preserve">DA CRUZ ALVES E               </t>
  </si>
  <si>
    <t xml:space="preserve">DA FONSECA M                  </t>
  </si>
  <si>
    <t xml:space="preserve">LANVIN B                      </t>
  </si>
  <si>
    <t xml:space="preserve">DA SILVA K                    </t>
  </si>
  <si>
    <t xml:space="preserve">FARYNIARZ B                   </t>
  </si>
  <si>
    <t xml:space="preserve">DA SILVA OLIVEIRA A           </t>
  </si>
  <si>
    <t xml:space="preserve">DALIGAUD V                    </t>
  </si>
  <si>
    <t xml:space="preserve">GRIMALDI B                    </t>
  </si>
  <si>
    <t xml:space="preserve">DAMONT F                      </t>
  </si>
  <si>
    <t xml:space="preserve">DELAHAYE C                    </t>
  </si>
  <si>
    <t xml:space="preserve">DANAIA C                      </t>
  </si>
  <si>
    <t xml:space="preserve">MARTIN P                      </t>
  </si>
  <si>
    <t xml:space="preserve">DANN J                        </t>
  </si>
  <si>
    <t xml:space="preserve">MIRAMBEAU D                   </t>
  </si>
  <si>
    <t xml:space="preserve">DANTEC M                      </t>
  </si>
  <si>
    <t xml:space="preserve">PHILIPPON T                   </t>
  </si>
  <si>
    <t xml:space="preserve">DARRE A                       </t>
  </si>
  <si>
    <t xml:space="preserve">TARRICONE D                   </t>
  </si>
  <si>
    <t xml:space="preserve">DAUDET T                      </t>
  </si>
  <si>
    <t xml:space="preserve">LE SOMMER L                   </t>
  </si>
  <si>
    <t xml:space="preserve">LE MEUR S                     </t>
  </si>
  <si>
    <t xml:space="preserve">DAUNOU L                      </t>
  </si>
  <si>
    <t xml:space="preserve">SANTOS H                      </t>
  </si>
  <si>
    <t xml:space="preserve">VIGNERES J-M                  </t>
  </si>
  <si>
    <t xml:space="preserve">DAVAL B                       </t>
  </si>
  <si>
    <t xml:space="preserve">ZENOU F                       </t>
  </si>
  <si>
    <t xml:space="preserve">DAVENEL V                     </t>
  </si>
  <si>
    <t xml:space="preserve">ZANTOUT B                     </t>
  </si>
  <si>
    <t xml:space="preserve">DAVID H                       </t>
  </si>
  <si>
    <t xml:space="preserve">JAFFUEL P                     </t>
  </si>
  <si>
    <t xml:space="preserve">DAZY Y                        </t>
  </si>
  <si>
    <t xml:space="preserve">FLORIO P                      </t>
  </si>
  <si>
    <t xml:space="preserve">DE ARAUJO M                   </t>
  </si>
  <si>
    <t xml:space="preserve">MEYER P                       </t>
  </si>
  <si>
    <t xml:space="preserve">DE BALMAIN T                  </t>
  </si>
  <si>
    <t xml:space="preserve">HUCHET H                      </t>
  </si>
  <si>
    <t xml:space="preserve">DE BATTISTI D                 </t>
  </si>
  <si>
    <t xml:space="preserve">LAINE F                       </t>
  </si>
  <si>
    <t xml:space="preserve">DE GREGORIO J                 </t>
  </si>
  <si>
    <t xml:space="preserve">NOGA S                        </t>
  </si>
  <si>
    <t xml:space="preserve">PREVOT S                      </t>
  </si>
  <si>
    <t xml:space="preserve">FOUILLOUSE C                  </t>
  </si>
  <si>
    <t xml:space="preserve">DEBARD J                      </t>
  </si>
  <si>
    <t xml:space="preserve">DECUPERE CROIN M              </t>
  </si>
  <si>
    <t xml:space="preserve">DEBAVELAERE A                 </t>
  </si>
  <si>
    <t xml:space="preserve">PISANI J-C                    </t>
  </si>
  <si>
    <t xml:space="preserve">REBIERE P                     </t>
  </si>
  <si>
    <t xml:space="preserve">DECANIS M                     </t>
  </si>
  <si>
    <t xml:space="preserve">DECONINCK G                   </t>
  </si>
  <si>
    <t xml:space="preserve">DURAND R                      </t>
  </si>
  <si>
    <t xml:space="preserve">HIREL J-F                     </t>
  </si>
  <si>
    <t xml:space="preserve">DEL RIO C                     </t>
  </si>
  <si>
    <t xml:space="preserve">DUMONTEIL A                   </t>
  </si>
  <si>
    <t xml:space="preserve">DELAIRE C                     </t>
  </si>
  <si>
    <t xml:space="preserve">SCHOTTEY F                    </t>
  </si>
  <si>
    <t xml:space="preserve">DELAUNEY M                    </t>
  </si>
  <si>
    <t xml:space="preserve">DENIEL S                      </t>
  </si>
  <si>
    <t xml:space="preserve">PLANCON S                     </t>
  </si>
  <si>
    <t xml:space="preserve">DELAYE L                      </t>
  </si>
  <si>
    <t xml:space="preserve">DESVIGNES P                   </t>
  </si>
  <si>
    <t xml:space="preserve">DELEPIERRE M                  </t>
  </si>
  <si>
    <t xml:space="preserve">HUGUET C                      </t>
  </si>
  <si>
    <t xml:space="preserve">DUBURQUE X                    </t>
  </si>
  <si>
    <t xml:space="preserve">DELHOMME A                    </t>
  </si>
  <si>
    <t xml:space="preserve">KLEINA D                      </t>
  </si>
  <si>
    <t xml:space="preserve">BRUNEL AV                     </t>
  </si>
  <si>
    <t xml:space="preserve">DELHOMMELLE C                 </t>
  </si>
  <si>
    <t xml:space="preserve">LO CALZO J                    </t>
  </si>
  <si>
    <t xml:space="preserve">BERTIN MJ                     </t>
  </si>
  <si>
    <t xml:space="preserve">ANTHORE V                     </t>
  </si>
  <si>
    <t xml:space="preserve">DELISLE A                     </t>
  </si>
  <si>
    <t xml:space="preserve">KAYSER V                      </t>
  </si>
  <si>
    <t xml:space="preserve">BACQUET G                     </t>
  </si>
  <si>
    <t xml:space="preserve">CORREIA DOS REIS M            </t>
  </si>
  <si>
    <t xml:space="preserve">DELOBEL B                     </t>
  </si>
  <si>
    <t xml:space="preserve">PENIN B                       </t>
  </si>
  <si>
    <t xml:space="preserve">DELPIERRE MC                  </t>
  </si>
  <si>
    <t xml:space="preserve">SAUCRAY L                     </t>
  </si>
  <si>
    <t xml:space="preserve">DEMARCQ F                     </t>
  </si>
  <si>
    <t xml:space="preserve">DENIS C                       </t>
  </si>
  <si>
    <t xml:space="preserve">LAINE P                       </t>
  </si>
  <si>
    <t xml:space="preserve">PITON R                       </t>
  </si>
  <si>
    <t xml:space="preserve">HABAY P                       </t>
  </si>
  <si>
    <t xml:space="preserve">RIGUEIRO DA SILVA FM          </t>
  </si>
  <si>
    <t xml:space="preserve">DENIZANE JP                   </t>
  </si>
  <si>
    <t xml:space="preserve">MAMOURI A                     </t>
  </si>
  <si>
    <t xml:space="preserve">DEPLAGNE L                    </t>
  </si>
  <si>
    <t xml:space="preserve">SIEGMANN L                    </t>
  </si>
  <si>
    <t xml:space="preserve">DEROT R                       </t>
  </si>
  <si>
    <t xml:space="preserve">THEISEN B                     </t>
  </si>
  <si>
    <t xml:space="preserve">FERREUX D                     </t>
  </si>
  <si>
    <t xml:space="preserve">DESCAMPS H                    </t>
  </si>
  <si>
    <t xml:space="preserve">TRONCY C                      </t>
  </si>
  <si>
    <t xml:space="preserve">DESCHAMPS R                   </t>
  </si>
  <si>
    <t xml:space="preserve">LANGLAIS C                    </t>
  </si>
  <si>
    <t xml:space="preserve">DESHUISSARD K                 </t>
  </si>
  <si>
    <t xml:space="preserve">RIVAUD C                      </t>
  </si>
  <si>
    <t xml:space="preserve">DESTARAC D                    </t>
  </si>
  <si>
    <t xml:space="preserve">LANSONNEUR M                  </t>
  </si>
  <si>
    <t xml:space="preserve">DEVAL M                       </t>
  </si>
  <si>
    <t xml:space="preserve">SALEMBIER F                   </t>
  </si>
  <si>
    <t xml:space="preserve">DEVIE A                       </t>
  </si>
  <si>
    <t xml:space="preserve">LECOQ P                       </t>
  </si>
  <si>
    <t xml:space="preserve">DEVILLE S                     </t>
  </si>
  <si>
    <t xml:space="preserve">DUMAIS F                      </t>
  </si>
  <si>
    <t xml:space="preserve">PRINCE J                      </t>
  </si>
  <si>
    <t xml:space="preserve">DHOUET C                      </t>
  </si>
  <si>
    <t xml:space="preserve">LENARD J                      </t>
  </si>
  <si>
    <t xml:space="preserve">OLICARD D                     </t>
  </si>
  <si>
    <t xml:space="preserve">SUSINI P                      </t>
  </si>
  <si>
    <t xml:space="preserve">DI TOLA M                     </t>
  </si>
  <si>
    <t xml:space="preserve">MACHET E                      </t>
  </si>
  <si>
    <t xml:space="preserve">DI TOMMASO F                  </t>
  </si>
  <si>
    <t xml:space="preserve">GUERIN J-P                    </t>
  </si>
  <si>
    <t xml:space="preserve">DIAGNE PD                     </t>
  </si>
  <si>
    <t xml:space="preserve">LEPRIZE D                     </t>
  </si>
  <si>
    <t xml:space="preserve">FASQUEL W                     </t>
  </si>
  <si>
    <t xml:space="preserve">DIAS J                        </t>
  </si>
  <si>
    <t xml:space="preserve">DIF J                         </t>
  </si>
  <si>
    <t xml:space="preserve">LATINO R                      </t>
  </si>
  <si>
    <t xml:space="preserve">DILLY C                       </t>
  </si>
  <si>
    <t xml:space="preserve">DIGNE P                       </t>
  </si>
  <si>
    <t xml:space="preserve">JUNET M                       </t>
  </si>
  <si>
    <t xml:space="preserve">DIMITRIOU P                   </t>
  </si>
  <si>
    <t xml:space="preserve">MESSMER B                     </t>
  </si>
  <si>
    <t xml:space="preserve">DINH C                        </t>
  </si>
  <si>
    <t xml:space="preserve">DOMS A                        </t>
  </si>
  <si>
    <t xml:space="preserve">DONNADIEU L                   </t>
  </si>
  <si>
    <t xml:space="preserve">SOUBIELLE L                   </t>
  </si>
  <si>
    <t xml:space="preserve">DONNE B                       </t>
  </si>
  <si>
    <t xml:space="preserve">VICENTE J                     </t>
  </si>
  <si>
    <t xml:space="preserve">MESTRE F                      </t>
  </si>
  <si>
    <t xml:space="preserve">    </t>
  </si>
  <si>
    <t xml:space="preserve">DORANGEVILLE B                </t>
  </si>
  <si>
    <t xml:space="preserve">MAGNALDI M                    </t>
  </si>
  <si>
    <t xml:space="preserve">DOS SANTOS M                  </t>
  </si>
  <si>
    <t xml:space="preserve">GOUBAUD V                     </t>
  </si>
  <si>
    <t xml:space="preserve">DOUDARD M                     </t>
  </si>
  <si>
    <t xml:space="preserve">TALON J-P                     </t>
  </si>
  <si>
    <t xml:space="preserve">DOVETTA M                     </t>
  </si>
  <si>
    <t xml:space="preserve">PRAT F                        </t>
  </si>
  <si>
    <t xml:space="preserve">DROUET O                      </t>
  </si>
  <si>
    <t xml:space="preserve">GATHELIER S                   </t>
  </si>
  <si>
    <t xml:space="preserve">MORISSEAU V                   </t>
  </si>
  <si>
    <t xml:space="preserve">DUBOIS M                      </t>
  </si>
  <si>
    <t xml:space="preserve">FELON N                       </t>
  </si>
  <si>
    <t xml:space="preserve">ROUHAUD F                     </t>
  </si>
  <si>
    <t xml:space="preserve">DUCASTEL S                    </t>
  </si>
  <si>
    <t xml:space="preserve">HOUILLON F                    </t>
  </si>
  <si>
    <t xml:space="preserve">DUCHE N                       </t>
  </si>
  <si>
    <t xml:space="preserve">VIRIOT C                      </t>
  </si>
  <si>
    <t xml:space="preserve">DUCROCQ M                     </t>
  </si>
  <si>
    <t xml:space="preserve">TABARIE D                     </t>
  </si>
  <si>
    <t xml:space="preserve">DUEZ C                        </t>
  </si>
  <si>
    <t xml:space="preserve">LABADENS A                    </t>
  </si>
  <si>
    <t xml:space="preserve">DUFOUR F                      </t>
  </si>
  <si>
    <t xml:space="preserve">RONZON O                      </t>
  </si>
  <si>
    <t xml:space="preserve">DUGOUA M                      </t>
  </si>
  <si>
    <t xml:space="preserve">LOISEAU P                     </t>
  </si>
  <si>
    <t xml:space="preserve">DUHOO C                       </t>
  </si>
  <si>
    <t xml:space="preserve">KAMALI R                      </t>
  </si>
  <si>
    <t xml:space="preserve">TRONQUIT N                    </t>
  </si>
  <si>
    <t xml:space="preserve">DUMAS C                       </t>
  </si>
  <si>
    <t xml:space="preserve">SALENGROIS S                  </t>
  </si>
  <si>
    <t xml:space="preserve">MARTINELLI F                  </t>
  </si>
  <si>
    <t xml:space="preserve">GOSSE J                       </t>
  </si>
  <si>
    <t xml:space="preserve">DUMONT E                      </t>
  </si>
  <si>
    <t xml:space="preserve">POLIDORO J-C                  </t>
  </si>
  <si>
    <t xml:space="preserve">DUMONT J                      </t>
  </si>
  <si>
    <t xml:space="preserve">KERLOC H S                    </t>
  </si>
  <si>
    <t xml:space="preserve">DUMONTIER N                   </t>
  </si>
  <si>
    <t xml:space="preserve">PAQUEZ H                      </t>
  </si>
  <si>
    <t xml:space="preserve">RIQUE D                       </t>
  </si>
  <si>
    <t xml:space="preserve">DUPARD L                      </t>
  </si>
  <si>
    <t xml:space="preserve">DUPARD V                      </t>
  </si>
  <si>
    <t xml:space="preserve">NOWAK F                       </t>
  </si>
  <si>
    <t xml:space="preserve">DUPUY S                       </t>
  </si>
  <si>
    <t xml:space="preserve">LESTAGE L                     </t>
  </si>
  <si>
    <t xml:space="preserve">ROBIN M                       </t>
  </si>
  <si>
    <t xml:space="preserve">DURAND C                      </t>
  </si>
  <si>
    <t xml:space="preserve">FOUILLOUSE P                  </t>
  </si>
  <si>
    <t xml:space="preserve">DURAND K                      </t>
  </si>
  <si>
    <t xml:space="preserve">LAMANT M                      </t>
  </si>
  <si>
    <t xml:space="preserve">RIVIER A                      </t>
  </si>
  <si>
    <t xml:space="preserve">DURAND V                      </t>
  </si>
  <si>
    <t xml:space="preserve">GUILLOU P-E                   </t>
  </si>
  <si>
    <t xml:space="preserve">DUSSART J                     </t>
  </si>
  <si>
    <t xml:space="preserve">FORTE G                       </t>
  </si>
  <si>
    <t xml:space="preserve">EL BENNA M                    </t>
  </si>
  <si>
    <t xml:space="preserve">ELBAZ V                       </t>
  </si>
  <si>
    <t xml:space="preserve">NOIRAULT L                    </t>
  </si>
  <si>
    <t xml:space="preserve">ENCENAS Q                     </t>
  </si>
  <si>
    <t xml:space="preserve">TESSIER D                     </t>
  </si>
  <si>
    <t xml:space="preserve">GOUSPY P                      </t>
  </si>
  <si>
    <t xml:space="preserve">ETIFIER S                     </t>
  </si>
  <si>
    <t xml:space="preserve">ETTAGHOUTI F                  </t>
  </si>
  <si>
    <t xml:space="preserve">PINCHON L                     </t>
  </si>
  <si>
    <t xml:space="preserve">EUDELINE TRIBOT N             </t>
  </si>
  <si>
    <t xml:space="preserve">EVANGELISTI J                 </t>
  </si>
  <si>
    <t xml:space="preserve">HUGUES R                      </t>
  </si>
  <si>
    <t xml:space="preserve">GERONIMI B                    </t>
  </si>
  <si>
    <t xml:space="preserve">FACQUIER E                    </t>
  </si>
  <si>
    <t xml:space="preserve">NORMAND S                     </t>
  </si>
  <si>
    <t xml:space="preserve">FOURGERON S                   </t>
  </si>
  <si>
    <t xml:space="preserve">FAIVRE A                      </t>
  </si>
  <si>
    <t xml:space="preserve">MERLE E                       </t>
  </si>
  <si>
    <t xml:space="preserve">CAVELIER S                    </t>
  </si>
  <si>
    <t xml:space="preserve">FANCHON MC                    </t>
  </si>
  <si>
    <t xml:space="preserve">ZULIAN T                      </t>
  </si>
  <si>
    <t xml:space="preserve">LICHOU J-M                    </t>
  </si>
  <si>
    <t xml:space="preserve">FAUCHER S                     </t>
  </si>
  <si>
    <t xml:space="preserve">FAUQUET S                     </t>
  </si>
  <si>
    <t xml:space="preserve">MEILLAN B                     </t>
  </si>
  <si>
    <t xml:space="preserve">FAYE Y                        </t>
  </si>
  <si>
    <t xml:space="preserve">KIEN V                        </t>
  </si>
  <si>
    <t xml:space="preserve">CLEMENT C                     </t>
  </si>
  <si>
    <t xml:space="preserve">FERNAND Y                     </t>
  </si>
  <si>
    <t xml:space="preserve">LEROY Y                       </t>
  </si>
  <si>
    <t xml:space="preserve">FERNANDEZ H                   </t>
  </si>
  <si>
    <t xml:space="preserve">HECQ L                        </t>
  </si>
  <si>
    <t xml:space="preserve">GUILLAMET F                   </t>
  </si>
  <si>
    <t xml:space="preserve">FERNANDEZ S                   </t>
  </si>
  <si>
    <t xml:space="preserve">VAUTHEROT D                   </t>
  </si>
  <si>
    <t xml:space="preserve">FERRARI C                     </t>
  </si>
  <si>
    <t xml:space="preserve">FERRIGNO M                    </t>
  </si>
  <si>
    <t xml:space="preserve">GUILLARD P                    </t>
  </si>
  <si>
    <t xml:space="preserve">FILLON F                      </t>
  </si>
  <si>
    <t xml:space="preserve">HOUBLIN J                     </t>
  </si>
  <si>
    <t xml:space="preserve">FLORES C                      </t>
  </si>
  <si>
    <t xml:space="preserve">VERESSE S                     </t>
  </si>
  <si>
    <t xml:space="preserve">PONNEN B                      </t>
  </si>
  <si>
    <t xml:space="preserve">DE STANKIEWICZ S              </t>
  </si>
  <si>
    <t xml:space="preserve">FOI S                         </t>
  </si>
  <si>
    <t xml:space="preserve">KEMPEERS F                    </t>
  </si>
  <si>
    <t xml:space="preserve">FOLLOPE L                     </t>
  </si>
  <si>
    <t xml:space="preserve">PONNEN D                      </t>
  </si>
  <si>
    <t xml:space="preserve">FONGUEUSE M                   </t>
  </si>
  <si>
    <t xml:space="preserve">GALLIEN S                     </t>
  </si>
  <si>
    <t xml:space="preserve">FONTENAUD S                   </t>
  </si>
  <si>
    <t xml:space="preserve">TJAHE J                       </t>
  </si>
  <si>
    <t xml:space="preserve">CARPANETTO J                  </t>
  </si>
  <si>
    <t xml:space="preserve">FOREST R                      </t>
  </si>
  <si>
    <t xml:space="preserve">ROBIN J-O                     </t>
  </si>
  <si>
    <t xml:space="preserve">FORESTIER A                   </t>
  </si>
  <si>
    <t xml:space="preserve">FORI A                        </t>
  </si>
  <si>
    <t xml:space="preserve">FORMET C                      </t>
  </si>
  <si>
    <t xml:space="preserve">PAZDYKA J                     </t>
  </si>
  <si>
    <t xml:space="preserve">TALBI M                       </t>
  </si>
  <si>
    <t xml:space="preserve">FOUCHER F                     </t>
  </si>
  <si>
    <t xml:space="preserve">LE FEVRE F                    </t>
  </si>
  <si>
    <t xml:space="preserve">MORTELETTE T                  </t>
  </si>
  <si>
    <t xml:space="preserve">FOURNIER N                    </t>
  </si>
  <si>
    <t xml:space="preserve">FRANCOIS LUBIN K              </t>
  </si>
  <si>
    <t xml:space="preserve">BABISKI F                     </t>
  </si>
  <si>
    <t xml:space="preserve">MABILLE D                     </t>
  </si>
  <si>
    <t xml:space="preserve">VILA P                        </t>
  </si>
  <si>
    <t xml:space="preserve">FRANCOIS M                    </t>
  </si>
  <si>
    <t xml:space="preserve">WALTER A                      </t>
  </si>
  <si>
    <t xml:space="preserve">FRANKLIN L                    </t>
  </si>
  <si>
    <t xml:space="preserve">MONTAIS V                     </t>
  </si>
  <si>
    <t xml:space="preserve">GESTIN S                      </t>
  </si>
  <si>
    <t xml:space="preserve">FREHEL S                      </t>
  </si>
  <si>
    <t xml:space="preserve">FREROTTE W                    </t>
  </si>
  <si>
    <t xml:space="preserve">GUYARD B                      </t>
  </si>
  <si>
    <t xml:space="preserve">DEMINGUET J                   </t>
  </si>
  <si>
    <t xml:space="preserve">GABARD S                      </t>
  </si>
  <si>
    <t xml:space="preserve">LANTERI J-F                   </t>
  </si>
  <si>
    <t xml:space="preserve">GADAT X                       </t>
  </si>
  <si>
    <t xml:space="preserve">PAUGAM P                      </t>
  </si>
  <si>
    <t xml:space="preserve">GAGNIER L                     </t>
  </si>
  <si>
    <t xml:space="preserve">GAILLARD A                    </t>
  </si>
  <si>
    <t xml:space="preserve">MALCAVAT G                    </t>
  </si>
  <si>
    <t xml:space="preserve">GAILLARD N                    </t>
  </si>
  <si>
    <t xml:space="preserve">MARIE G                       </t>
  </si>
  <si>
    <t xml:space="preserve">GALIPO C                      </t>
  </si>
  <si>
    <t xml:space="preserve">GALL R                        </t>
  </si>
  <si>
    <t xml:space="preserve">VILAFRANCA D                  </t>
  </si>
  <si>
    <t xml:space="preserve">VIRIOT S                      </t>
  </si>
  <si>
    <t xml:space="preserve">GALLUS A                      </t>
  </si>
  <si>
    <t xml:space="preserve">GARCIA F                      </t>
  </si>
  <si>
    <t xml:space="preserve">GALVEZ C                      </t>
  </si>
  <si>
    <t xml:space="preserve">GOMEZ JC                      </t>
  </si>
  <si>
    <t xml:space="preserve">FRACASSETTI F                 </t>
  </si>
  <si>
    <t xml:space="preserve">GUIHARD J                     </t>
  </si>
  <si>
    <t xml:space="preserve">GANDOSSI JB                   </t>
  </si>
  <si>
    <t xml:space="preserve">PLANTIER J-C                  </t>
  </si>
  <si>
    <t xml:space="preserve">HAMMADI D                     </t>
  </si>
  <si>
    <t xml:space="preserve">GARCIA L                      </t>
  </si>
  <si>
    <t xml:space="preserve">MARIAGE A                     </t>
  </si>
  <si>
    <t xml:space="preserve">GARCIN F                      </t>
  </si>
  <si>
    <t xml:space="preserve">GIRARD M                      </t>
  </si>
  <si>
    <t xml:space="preserve">GARDE M                       </t>
  </si>
  <si>
    <t xml:space="preserve">LEYSHON B                     </t>
  </si>
  <si>
    <t xml:space="preserve">FOURNIGAULT F                 </t>
  </si>
  <si>
    <t xml:space="preserve">GARETIER B                    </t>
  </si>
  <si>
    <t xml:space="preserve">GARNIER M                     </t>
  </si>
  <si>
    <t xml:space="preserve">MONTHE J                      </t>
  </si>
  <si>
    <t xml:space="preserve">GARNIER N                     </t>
  </si>
  <si>
    <t xml:space="preserve">GARRAUX E                     </t>
  </si>
  <si>
    <t xml:space="preserve">POIRIER L                     </t>
  </si>
  <si>
    <t xml:space="preserve">GARREAU A                     </t>
  </si>
  <si>
    <t xml:space="preserve">GASSE C                       </t>
  </si>
  <si>
    <t xml:space="preserve">WACHSMUTH S                   </t>
  </si>
  <si>
    <t xml:space="preserve">GAUGAIN A                     </t>
  </si>
  <si>
    <t xml:space="preserve">USAI L                        </t>
  </si>
  <si>
    <t xml:space="preserve">GAUTHIER J                    </t>
  </si>
  <si>
    <t xml:space="preserve">TRICAUD P                     </t>
  </si>
  <si>
    <t xml:space="preserve">GAUTHIER S                    </t>
  </si>
  <si>
    <t xml:space="preserve">POUTEAU C                     </t>
  </si>
  <si>
    <t xml:space="preserve">GELBART F                     </t>
  </si>
  <si>
    <t xml:space="preserve">GEMAIN R                      </t>
  </si>
  <si>
    <t xml:space="preserve">GENARD A                      </t>
  </si>
  <si>
    <t xml:space="preserve">LIAGRE E                      </t>
  </si>
  <si>
    <t xml:space="preserve">GENEVRIER Q                   </t>
  </si>
  <si>
    <t xml:space="preserve">GENTY M                       </t>
  </si>
  <si>
    <t xml:space="preserve">GERARD C                      </t>
  </si>
  <si>
    <t xml:space="preserve">LIOPE G                       </t>
  </si>
  <si>
    <t xml:space="preserve">GERMONT C                     </t>
  </si>
  <si>
    <t xml:space="preserve">GIBOIRE N                     </t>
  </si>
  <si>
    <t xml:space="preserve">PALACIN CH                    </t>
  </si>
  <si>
    <t xml:space="preserve">GIGNOUX A                     </t>
  </si>
  <si>
    <t xml:space="preserve">LINTZ V                       </t>
  </si>
  <si>
    <t xml:space="preserve">GILLES T                      </t>
  </si>
  <si>
    <t xml:space="preserve">MISTRAL F                     </t>
  </si>
  <si>
    <t xml:space="preserve">DUBUC F                       </t>
  </si>
  <si>
    <t xml:space="preserve">GIOAN A                       </t>
  </si>
  <si>
    <t xml:space="preserve">MALOHLAVA L                   </t>
  </si>
  <si>
    <t xml:space="preserve">COT L                         </t>
  </si>
  <si>
    <t xml:space="preserve">GLATIGNY A                    </t>
  </si>
  <si>
    <t xml:space="preserve">MARTIN J                      </t>
  </si>
  <si>
    <t xml:space="preserve">GODON J                       </t>
  </si>
  <si>
    <t xml:space="preserve">VIALE D                       </t>
  </si>
  <si>
    <t xml:space="preserve">FERRERO A                     </t>
  </si>
  <si>
    <t xml:space="preserve">GOETZ A                       </t>
  </si>
  <si>
    <t xml:space="preserve">MAYER N                       </t>
  </si>
  <si>
    <t xml:space="preserve">GOJEAN M                      </t>
  </si>
  <si>
    <t xml:space="preserve">LE ROCH F                     </t>
  </si>
  <si>
    <t xml:space="preserve">FOSSEY S                      </t>
  </si>
  <si>
    <t xml:space="preserve">GOLLION SCHMID C              </t>
  </si>
  <si>
    <t xml:space="preserve">HAZARD T                      </t>
  </si>
  <si>
    <t xml:space="preserve">GONCALVES F                   </t>
  </si>
  <si>
    <t xml:space="preserve">GONDARD I                     </t>
  </si>
  <si>
    <t xml:space="preserve">JUILLARD K                    </t>
  </si>
  <si>
    <t xml:space="preserve">GORECKI V                     </t>
  </si>
  <si>
    <t xml:space="preserve">MAGRE C                       </t>
  </si>
  <si>
    <t xml:space="preserve">GORGE-BERNAT V                </t>
  </si>
  <si>
    <t xml:space="preserve">TIPALDI C                     </t>
  </si>
  <si>
    <t xml:space="preserve">GOUDET F                      </t>
  </si>
  <si>
    <t xml:space="preserve">GOULLEY AL                    </t>
  </si>
  <si>
    <t xml:space="preserve">LEGRAND C                     </t>
  </si>
  <si>
    <t xml:space="preserve">GOURIER N                     </t>
  </si>
  <si>
    <t xml:space="preserve">GOURRONC S                    </t>
  </si>
  <si>
    <t xml:space="preserve">GOUSSET S                     </t>
  </si>
  <si>
    <t xml:space="preserve">LEROUX F                      </t>
  </si>
  <si>
    <t xml:space="preserve">CAPPON B                      </t>
  </si>
  <si>
    <t xml:space="preserve">COTE S                        </t>
  </si>
  <si>
    <t xml:space="preserve">CARRE N                       </t>
  </si>
  <si>
    <t xml:space="preserve">GOY L                         </t>
  </si>
  <si>
    <t xml:space="preserve">PLISSON C                     </t>
  </si>
  <si>
    <t xml:space="preserve">GOYER E                       </t>
  </si>
  <si>
    <t xml:space="preserve">POUPARD MN                    </t>
  </si>
  <si>
    <t xml:space="preserve">GOYET M                       </t>
  </si>
  <si>
    <t xml:space="preserve">GRABAREK S                    </t>
  </si>
  <si>
    <t xml:space="preserve">LEVEQUE N                     </t>
  </si>
  <si>
    <t xml:space="preserve">GREGOIRE R                    </t>
  </si>
  <si>
    <t xml:space="preserve">RUIZ E                        </t>
  </si>
  <si>
    <t xml:space="preserve">GRESLIN R                     </t>
  </si>
  <si>
    <t xml:space="preserve">LEFEUVRE G                    </t>
  </si>
  <si>
    <t xml:space="preserve">GRIFFE J                      </t>
  </si>
  <si>
    <t xml:space="preserve">SERRANO E                     </t>
  </si>
  <si>
    <t xml:space="preserve">KUHN S                        </t>
  </si>
  <si>
    <t xml:space="preserve">BOURE D                       </t>
  </si>
  <si>
    <t xml:space="preserve">ROMO D                        </t>
  </si>
  <si>
    <t xml:space="preserve">GROCOLAS I                    </t>
  </si>
  <si>
    <t xml:space="preserve">SABAN N                       </t>
  </si>
  <si>
    <t xml:space="preserve">GROELL P                      </t>
  </si>
  <si>
    <t xml:space="preserve">GUENON T                      </t>
  </si>
  <si>
    <t xml:space="preserve">GUERY A                       </t>
  </si>
  <si>
    <t xml:space="preserve">RAMBAUD I                     </t>
  </si>
  <si>
    <t xml:space="preserve">GUGLIERI Y                    </t>
  </si>
  <si>
    <t xml:space="preserve">GUIBERT G                     </t>
  </si>
  <si>
    <t xml:space="preserve">VERDU S                       </t>
  </si>
  <si>
    <t xml:space="preserve">GUIDA A                       </t>
  </si>
  <si>
    <t xml:space="preserve">NADREAU S                     </t>
  </si>
  <si>
    <t xml:space="preserve">GUILLAUME A                   </t>
  </si>
  <si>
    <t xml:space="preserve">HEQUET D                      </t>
  </si>
  <si>
    <t xml:space="preserve">MORTIER P                     </t>
  </si>
  <si>
    <t xml:space="preserve">GUILLEM N                     </t>
  </si>
  <si>
    <t xml:space="preserve">VIEIRA RODRIGUES M            </t>
  </si>
  <si>
    <t xml:space="preserve">ZAPPARATA A                   </t>
  </si>
  <si>
    <t xml:space="preserve">GUILLON I                     </t>
  </si>
  <si>
    <t xml:space="preserve">HUBRECHT A                    </t>
  </si>
  <si>
    <t xml:space="preserve">GUIRLIN T                     </t>
  </si>
  <si>
    <t xml:space="preserve">MURZEREAU A                   </t>
  </si>
  <si>
    <t xml:space="preserve">GURREA L                      </t>
  </si>
  <si>
    <t xml:space="preserve">GURY L                        </t>
  </si>
  <si>
    <t xml:space="preserve">MANTEL A                      </t>
  </si>
  <si>
    <t xml:space="preserve">BOUTTEMAND S                  </t>
  </si>
  <si>
    <t xml:space="preserve">NEVO L                        </t>
  </si>
  <si>
    <t xml:space="preserve">HAACK A                       </t>
  </si>
  <si>
    <t xml:space="preserve">MICHELENA I                   </t>
  </si>
  <si>
    <t xml:space="preserve">HAGEGE S                      </t>
  </si>
  <si>
    <t xml:space="preserve">HENNERON C                    </t>
  </si>
  <si>
    <t xml:space="preserve">HAY F                         </t>
  </si>
  <si>
    <t xml:space="preserve">JOALLAND O                    </t>
  </si>
  <si>
    <t xml:space="preserve">STRUZIK JC                    </t>
  </si>
  <si>
    <t xml:space="preserve">HECQUET C                     </t>
  </si>
  <si>
    <t xml:space="preserve">LEMAN N                       </t>
  </si>
  <si>
    <t xml:space="preserve">HEIDMANN B                    </t>
  </si>
  <si>
    <t xml:space="preserve">PERRIN N                      </t>
  </si>
  <si>
    <t xml:space="preserve">HELGUERA PADILLA E            </t>
  </si>
  <si>
    <t xml:space="preserve">HEMERY M                      </t>
  </si>
  <si>
    <t xml:space="preserve">MADELLA J                     </t>
  </si>
  <si>
    <t xml:space="preserve">HENRI C                       </t>
  </si>
  <si>
    <t xml:space="preserve">HERAULT S                     </t>
  </si>
  <si>
    <t xml:space="preserve">HERBET R                      </t>
  </si>
  <si>
    <t xml:space="preserve">KERSUZAN B                    </t>
  </si>
  <si>
    <t xml:space="preserve">HEREL M                       </t>
  </si>
  <si>
    <t xml:space="preserve">LEU G                         </t>
  </si>
  <si>
    <t xml:space="preserve">HERGLE V                      </t>
  </si>
  <si>
    <t xml:space="preserve">ALBERTINI L                   </t>
  </si>
  <si>
    <t xml:space="preserve">HERTRICH M                    </t>
  </si>
  <si>
    <t xml:space="preserve">MACHA D                       </t>
  </si>
  <si>
    <t xml:space="preserve">RAVEL J                       </t>
  </si>
  <si>
    <t xml:space="preserve">LAURA PF                      </t>
  </si>
  <si>
    <t xml:space="preserve">HERVE J                       </t>
  </si>
  <si>
    <t xml:space="preserve">HIRBEC P                      </t>
  </si>
  <si>
    <t xml:space="preserve">HOFFER O                      </t>
  </si>
  <si>
    <t xml:space="preserve">WICART A                      </t>
  </si>
  <si>
    <t xml:space="preserve">HOUCKERT M                    </t>
  </si>
  <si>
    <t xml:space="preserve">MEON E                        </t>
  </si>
  <si>
    <t xml:space="preserve">HOUSIEAUX Z                   </t>
  </si>
  <si>
    <t xml:space="preserve">MESSANA C                     </t>
  </si>
  <si>
    <t xml:space="preserve">MELLOUKA N                    </t>
  </si>
  <si>
    <t xml:space="preserve">HARY M                        </t>
  </si>
  <si>
    <t xml:space="preserve">CLEMENT J                     </t>
  </si>
  <si>
    <t xml:space="preserve">HUET C                        </t>
  </si>
  <si>
    <t xml:space="preserve">MOUSSET JP                    </t>
  </si>
  <si>
    <t xml:space="preserve">HUSS O                        </t>
  </si>
  <si>
    <t xml:space="preserve">FRISSON G                     </t>
  </si>
  <si>
    <t xml:space="preserve">IBARRA C                      </t>
  </si>
  <si>
    <t xml:space="preserve">IDJEDD S                      </t>
  </si>
  <si>
    <t xml:space="preserve">PUTELLI L                     </t>
  </si>
  <si>
    <t xml:space="preserve">INIZAN T                      </t>
  </si>
  <si>
    <t xml:space="preserve">IRLES M                       </t>
  </si>
  <si>
    <t xml:space="preserve">NEVES H                       </t>
  </si>
  <si>
    <t xml:space="preserve">HAUTOT C                      </t>
  </si>
  <si>
    <t xml:space="preserve">ISIDORO F                     </t>
  </si>
  <si>
    <t xml:space="preserve">JALLADEAU C                   </t>
  </si>
  <si>
    <t xml:space="preserve">NAZZARO M                     </t>
  </si>
  <si>
    <t xml:space="preserve">JANIN R                       </t>
  </si>
  <si>
    <t xml:space="preserve">JANKIEWICZ F                  </t>
  </si>
  <si>
    <t xml:space="preserve">MECHERI O                     </t>
  </si>
  <si>
    <t xml:space="preserve">BESNIER A                     </t>
  </si>
  <si>
    <t xml:space="preserve">JANNOT A                      </t>
  </si>
  <si>
    <t xml:space="preserve">JEAMPIERRE K                  </t>
  </si>
  <si>
    <t xml:space="preserve">JEUDY Y                       </t>
  </si>
  <si>
    <t xml:space="preserve">NOBECOURT R                   </t>
  </si>
  <si>
    <t xml:space="preserve">JOGUET A                      </t>
  </si>
  <si>
    <t xml:space="preserve">JONGEN T                      </t>
  </si>
  <si>
    <t xml:space="preserve">RICAUD V                      </t>
  </si>
  <si>
    <t xml:space="preserve">JOSSE N                       </t>
  </si>
  <si>
    <t xml:space="preserve">MIGNOT M                      </t>
  </si>
  <si>
    <t xml:space="preserve">JOUANEN F                     </t>
  </si>
  <si>
    <t xml:space="preserve">MONFLIER M                    </t>
  </si>
  <si>
    <t xml:space="preserve">JOUANNET J                    </t>
  </si>
  <si>
    <t xml:space="preserve">ROSSO J                       </t>
  </si>
  <si>
    <t xml:space="preserve">JOURDAN A                     </t>
  </si>
  <si>
    <t xml:space="preserve">LIETARD S                     </t>
  </si>
  <si>
    <t xml:space="preserve">JOYEUX S                      </t>
  </si>
  <si>
    <t xml:space="preserve">DOURLENS C                    </t>
  </si>
  <si>
    <t xml:space="preserve">JUHEL P                       </t>
  </si>
  <si>
    <t xml:space="preserve">VANDAELE F                    </t>
  </si>
  <si>
    <t xml:space="preserve">VAUCARD S                     </t>
  </si>
  <si>
    <t xml:space="preserve">TURLURE R                     </t>
  </si>
  <si>
    <t xml:space="preserve">JURASZCZYK S                  </t>
  </si>
  <si>
    <t xml:space="preserve">VANUXEM S                     </t>
  </si>
  <si>
    <t xml:space="preserve">JUVIGNY A                     </t>
  </si>
  <si>
    <t xml:space="preserve">TENEUR V                      </t>
  </si>
  <si>
    <t xml:space="preserve">KACEM T                       </t>
  </si>
  <si>
    <t xml:space="preserve">DEBAIN M                      </t>
  </si>
  <si>
    <t xml:space="preserve">LEBOUCHER F                   </t>
  </si>
  <si>
    <t xml:space="preserve">KAHE A                        </t>
  </si>
  <si>
    <t xml:space="preserve">KALLA J                       </t>
  </si>
  <si>
    <t xml:space="preserve">SALIU N                       </t>
  </si>
  <si>
    <t xml:space="preserve">HENNICOTTE J                  </t>
  </si>
  <si>
    <t xml:space="preserve">KANE M                        </t>
  </si>
  <si>
    <t xml:space="preserve">MARTIN C                      </t>
  </si>
  <si>
    <t xml:space="preserve">KASPRZYK L                    </t>
  </si>
  <si>
    <t xml:space="preserve">MEDYNSKA JL                   </t>
  </si>
  <si>
    <t xml:space="preserve">SEMEDO MONTEIRO L             </t>
  </si>
  <si>
    <t xml:space="preserve">KLEIN G                       </t>
  </si>
  <si>
    <t xml:space="preserve">MARTI M                       </t>
  </si>
  <si>
    <t xml:space="preserve">PATHER S                      </t>
  </si>
  <si>
    <t xml:space="preserve">KODIA Y                       </t>
  </si>
  <si>
    <t xml:space="preserve">KONKLEWSKI S                  </t>
  </si>
  <si>
    <t xml:space="preserve">RASZKOWSKI P                  </t>
  </si>
  <si>
    <t xml:space="preserve">KOOS A                        </t>
  </si>
  <si>
    <t xml:space="preserve">PONS L                        </t>
  </si>
  <si>
    <t xml:space="preserve">KOUAME S                      </t>
  </si>
  <si>
    <t xml:space="preserve">KOUCH L                       </t>
  </si>
  <si>
    <t xml:space="preserve">LAPOUGE K                     </t>
  </si>
  <si>
    <t xml:space="preserve">CLAUDEPIERRE L                </t>
  </si>
  <si>
    <t xml:space="preserve">KUPPELIN M                    </t>
  </si>
  <si>
    <t xml:space="preserve">JULLION D                     </t>
  </si>
  <si>
    <t xml:space="preserve">LIZOTTE M                     </t>
  </si>
  <si>
    <t xml:space="preserve">LACROIX D                     </t>
  </si>
  <si>
    <t xml:space="preserve">LAHALLE JC                    </t>
  </si>
  <si>
    <t xml:space="preserve">LESOURD E                     </t>
  </si>
  <si>
    <t xml:space="preserve">MARGE S                       </t>
  </si>
  <si>
    <t xml:space="preserve">CHEVALIER M                   </t>
  </si>
  <si>
    <t xml:space="preserve">LEGRAS E                      </t>
  </si>
  <si>
    <t xml:space="preserve">LAMANDE E                     </t>
  </si>
  <si>
    <t xml:space="preserve">LAMARGOT A                    </t>
  </si>
  <si>
    <t xml:space="preserve">LAMORY C                      </t>
  </si>
  <si>
    <t xml:space="preserve">MARIN M                       </t>
  </si>
  <si>
    <t xml:space="preserve">LAMOTTE B                     </t>
  </si>
  <si>
    <t xml:space="preserve">MORENO J                      </t>
  </si>
  <si>
    <t xml:space="preserve">LAPEYRONIE A                  </t>
  </si>
  <si>
    <t xml:space="preserve">VIRON S                       </t>
  </si>
  <si>
    <t xml:space="preserve">SOPHYS F                      </t>
  </si>
  <si>
    <t xml:space="preserve">LAZARE G                      </t>
  </si>
  <si>
    <t xml:space="preserve">LOUIS FERDINAND M             </t>
  </si>
  <si>
    <t xml:space="preserve">LE BELLEC B                   </t>
  </si>
  <si>
    <t xml:space="preserve">VALBON D                      </t>
  </si>
  <si>
    <t xml:space="preserve">LE BRIS LEBRUN M              </t>
  </si>
  <si>
    <t xml:space="preserve">VAN DE PONTSEELE F            </t>
  </si>
  <si>
    <t xml:space="preserve">LE CLOUEREC G                 </t>
  </si>
  <si>
    <t xml:space="preserve">LE GARREC Y                   </t>
  </si>
  <si>
    <t xml:space="preserve">LEFRANCOIS T                  </t>
  </si>
  <si>
    <t xml:space="preserve">MACIGNO O                     </t>
  </si>
  <si>
    <t xml:space="preserve">LE MOAL F                     </t>
  </si>
  <si>
    <t xml:space="preserve">PLUCHART S                    </t>
  </si>
  <si>
    <t xml:space="preserve">LE PAGE L                     </t>
  </si>
  <si>
    <t xml:space="preserve">LENORMAND M                   </t>
  </si>
  <si>
    <t xml:space="preserve">CHEMIN M                      </t>
  </si>
  <si>
    <t xml:space="preserve">LE PRE W                      </t>
  </si>
  <si>
    <t xml:space="preserve">MAIA J                        </t>
  </si>
  <si>
    <t xml:space="preserve">SETZE MC                      </t>
  </si>
  <si>
    <t xml:space="preserve">LE ROUX P                     </t>
  </si>
  <si>
    <t xml:space="preserve">STEPHANT L                    </t>
  </si>
  <si>
    <t xml:space="preserve">MOUGIN J                      </t>
  </si>
  <si>
    <t xml:space="preserve">ERNOULT R                     </t>
  </si>
  <si>
    <t xml:space="preserve">LEBLANC M                     </t>
  </si>
  <si>
    <t xml:space="preserve">LECLERC C                     </t>
  </si>
  <si>
    <t xml:space="preserve">YAHMI Y                       </t>
  </si>
  <si>
    <t xml:space="preserve">HOCHET A                      </t>
  </si>
  <si>
    <t xml:space="preserve">LECLERC E                     </t>
  </si>
  <si>
    <t xml:space="preserve">LECLERE C                     </t>
  </si>
  <si>
    <t xml:space="preserve">LECOUTRE Y                    </t>
  </si>
  <si>
    <t xml:space="preserve">PERRAUT F                     </t>
  </si>
  <si>
    <t xml:space="preserve">LEDIG P                       </t>
  </si>
  <si>
    <t xml:space="preserve">LEDOUX J                      </t>
  </si>
  <si>
    <t xml:space="preserve">HOEGY A                       </t>
  </si>
  <si>
    <t xml:space="preserve">CADREN V                      </t>
  </si>
  <si>
    <t xml:space="preserve">LEDRU J                       </t>
  </si>
  <si>
    <t xml:space="preserve">LEDUC A                       </t>
  </si>
  <si>
    <t xml:space="preserve">CAPPON J                      </t>
  </si>
  <si>
    <t xml:space="preserve">CORNETTE N                    </t>
  </si>
  <si>
    <t xml:space="preserve">EL BENNOURI F                 </t>
  </si>
  <si>
    <t xml:space="preserve">LEFEBVRE MC                   </t>
  </si>
  <si>
    <t xml:space="preserve">SIBELLE M                     </t>
  </si>
  <si>
    <t xml:space="preserve">LEFRANC V                     </t>
  </si>
  <si>
    <t xml:space="preserve">PAPIN S                       </t>
  </si>
  <si>
    <t xml:space="preserve">LEGER S                       </t>
  </si>
  <si>
    <t xml:space="preserve">MARLIER L                     </t>
  </si>
  <si>
    <t xml:space="preserve">LEGRAND CHEVALLIER S          </t>
  </si>
  <si>
    <t xml:space="preserve">LEGRAND M                     </t>
  </si>
  <si>
    <t xml:space="preserve">TEDESCO G                     </t>
  </si>
  <si>
    <t xml:space="preserve">DELEMOTTE A                   </t>
  </si>
  <si>
    <t xml:space="preserve">LEHUEDE B                     </t>
  </si>
  <si>
    <t xml:space="preserve">PRONIER A                     </t>
  </si>
  <si>
    <t xml:space="preserve">LELONG A                      </t>
  </si>
  <si>
    <t xml:space="preserve">RICARD J                      </t>
  </si>
  <si>
    <t xml:space="preserve">LEMAITRE M                    </t>
  </si>
  <si>
    <t xml:space="preserve">PASTOR W                      </t>
  </si>
  <si>
    <t xml:space="preserve">LENOIRE B                     </t>
  </si>
  <si>
    <t xml:space="preserve">NOLLET A                      </t>
  </si>
  <si>
    <t xml:space="preserve">TEISSIER J                    </t>
  </si>
  <si>
    <t xml:space="preserve">LEO F                         </t>
  </si>
  <si>
    <t xml:space="preserve">LEONE S                       </t>
  </si>
  <si>
    <t xml:space="preserve">OLMO N                        </t>
  </si>
  <si>
    <t xml:space="preserve">NOUNGUI AM                    </t>
  </si>
  <si>
    <t xml:space="preserve">LERAILLE M                    </t>
  </si>
  <si>
    <t xml:space="preserve">TOGANDE H                     </t>
  </si>
  <si>
    <t xml:space="preserve">LETACONNOUX M                 </t>
  </si>
  <si>
    <t xml:space="preserve">LIBBRECHT M                   </t>
  </si>
  <si>
    <t xml:space="preserve">RODI M                        </t>
  </si>
  <si>
    <t xml:space="preserve">PUXEDDU L                     </t>
  </si>
  <si>
    <t xml:space="preserve">AMIOT A                       </t>
  </si>
  <si>
    <t xml:space="preserve">LICINA J                      </t>
  </si>
  <si>
    <t xml:space="preserve">MILLIN JM                     </t>
  </si>
  <si>
    <t xml:space="preserve">LLORENS B                     </t>
  </si>
  <si>
    <t xml:space="preserve">PONSADA C                     </t>
  </si>
  <si>
    <t xml:space="preserve">ROUSSEL L                     </t>
  </si>
  <si>
    <t xml:space="preserve">GIAI GIANETTO L               </t>
  </si>
  <si>
    <t xml:space="preserve">DENEUX B                      </t>
  </si>
  <si>
    <t xml:space="preserve">LOFFREDO C                    </t>
  </si>
  <si>
    <t xml:space="preserve">MORIN A                       </t>
  </si>
  <si>
    <t xml:space="preserve">LOISON F                      </t>
  </si>
  <si>
    <t xml:space="preserve">FOURNIER C                    </t>
  </si>
  <si>
    <t xml:space="preserve">LOPEZ D                       </t>
  </si>
  <si>
    <t xml:space="preserve">PARIZOT F                     </t>
  </si>
  <si>
    <t xml:space="preserve">MOUYER Y                      </t>
  </si>
  <si>
    <t xml:space="preserve">LORCA A                       </t>
  </si>
  <si>
    <t xml:space="preserve">MOOTOOVEEREN A                </t>
  </si>
  <si>
    <t xml:space="preserve">CARUELLE F                    </t>
  </si>
  <si>
    <t xml:space="preserve">LUCIANI E                     </t>
  </si>
  <si>
    <t xml:space="preserve">LUZEAU E                      </t>
  </si>
  <si>
    <t xml:space="preserve">MACQUET V                     </t>
  </si>
  <si>
    <t xml:space="preserve">PRZYBYLSKI G                  </t>
  </si>
  <si>
    <t xml:space="preserve">MADEC M                       </t>
  </si>
  <si>
    <t xml:space="preserve">ROULET A                      </t>
  </si>
  <si>
    <t xml:space="preserve">MAGDELAINE G                  </t>
  </si>
  <si>
    <t xml:space="preserve">VIGNAUX G                     </t>
  </si>
  <si>
    <t xml:space="preserve">CHAUVET R                     </t>
  </si>
  <si>
    <t xml:space="preserve">MAGGIONI A                    </t>
  </si>
  <si>
    <t xml:space="preserve">NEYRON V                      </t>
  </si>
  <si>
    <t xml:space="preserve">FEVRIER M                     </t>
  </si>
  <si>
    <t xml:space="preserve">MAGNIER A                     </t>
  </si>
  <si>
    <t xml:space="preserve">MAIENZA F                     </t>
  </si>
  <si>
    <t xml:space="preserve">VERET T                       </t>
  </si>
  <si>
    <t xml:space="preserve">MAINDROU D                    </t>
  </si>
  <si>
    <t xml:space="preserve">NOGUER S                      </t>
  </si>
  <si>
    <t xml:space="preserve">MALET R                       </t>
  </si>
  <si>
    <t xml:space="preserve">BIDET G                       </t>
  </si>
  <si>
    <t xml:space="preserve">MALON F                       </t>
  </si>
  <si>
    <t xml:space="preserve">NOEL AC                       </t>
  </si>
  <si>
    <t xml:space="preserve">MANGIONE S                    </t>
  </si>
  <si>
    <t xml:space="preserve">BOISSON G                     </t>
  </si>
  <si>
    <t xml:space="preserve">VIRET S                       </t>
  </si>
  <si>
    <t xml:space="preserve">THEVENET V                    </t>
  </si>
  <si>
    <t xml:space="preserve">MARCHAND J                    </t>
  </si>
  <si>
    <t xml:space="preserve">RESTEGHINI S                  </t>
  </si>
  <si>
    <t xml:space="preserve">MARQUER F                     </t>
  </si>
  <si>
    <t xml:space="preserve">MARQUES A                     </t>
  </si>
  <si>
    <t xml:space="preserve">MARQUES M                     </t>
  </si>
  <si>
    <t xml:space="preserve">MARROT S                      </t>
  </si>
  <si>
    <t xml:space="preserve">BRICARD J                     </t>
  </si>
  <si>
    <t xml:space="preserve">MEIFFREN M                    </t>
  </si>
  <si>
    <t xml:space="preserve">BALTAZAR L                    </t>
  </si>
  <si>
    <t xml:space="preserve">MASCHIETTO G                  </t>
  </si>
  <si>
    <t xml:space="preserve">MASSONNAT D                   </t>
  </si>
  <si>
    <t xml:space="preserve">FOREST N                      </t>
  </si>
  <si>
    <t xml:space="preserve">MAURY POIRETTE A              </t>
  </si>
  <si>
    <t xml:space="preserve">NICOLA D                      </t>
  </si>
  <si>
    <t xml:space="preserve">MAYER C                       </t>
  </si>
  <si>
    <t xml:space="preserve">WROBLEWSKI C                  </t>
  </si>
  <si>
    <t xml:space="preserve">MAZUE TAKOUACHET P            </t>
  </si>
  <si>
    <t xml:space="preserve">MEGNANT D                     </t>
  </si>
  <si>
    <t xml:space="preserve">PERDEREAU R                   </t>
  </si>
  <si>
    <t xml:space="preserve">NETZER S                      </t>
  </si>
  <si>
    <t xml:space="preserve">MELAO M                       </t>
  </si>
  <si>
    <t xml:space="preserve">RIBEIRO E                     </t>
  </si>
  <si>
    <t xml:space="preserve">MENRATH D                     </t>
  </si>
  <si>
    <t xml:space="preserve">SCHMERBER O                   </t>
  </si>
  <si>
    <t xml:space="preserve">VIGIER A                      </t>
  </si>
  <si>
    <t xml:space="preserve">SALOME S                      </t>
  </si>
  <si>
    <t xml:space="preserve">MERLE V                       </t>
  </si>
  <si>
    <t xml:space="preserve">MERMET A                      </t>
  </si>
  <si>
    <t xml:space="preserve">MESSAN N                      </t>
  </si>
  <si>
    <t xml:space="preserve">BIEBER G                      </t>
  </si>
  <si>
    <t xml:space="preserve">MEYER J                       </t>
  </si>
  <si>
    <t xml:space="preserve">METOU OU M AZOMBO J           </t>
  </si>
  <si>
    <t xml:space="preserve">MEUNIER M                     </t>
  </si>
  <si>
    <t xml:space="preserve">RANJIT M                      </t>
  </si>
  <si>
    <t xml:space="preserve">PULCINA W                     </t>
  </si>
  <si>
    <t xml:space="preserve">MEZIANI N                     </t>
  </si>
  <si>
    <t xml:space="preserve">MICAULT M                     </t>
  </si>
  <si>
    <t xml:space="preserve">MICHALOWSKI A                 </t>
  </si>
  <si>
    <t xml:space="preserve">LOPEZ S                       </t>
  </si>
  <si>
    <t xml:space="preserve">VATEL S                       </t>
  </si>
  <si>
    <t xml:space="preserve">MILLE M                       </t>
  </si>
  <si>
    <t xml:space="preserve">VEILLON E                     </t>
  </si>
  <si>
    <t xml:space="preserve">MOINEAU A                     </t>
  </si>
  <si>
    <t xml:space="preserve">MOLINA B                      </t>
  </si>
  <si>
    <t xml:space="preserve">PIEGE E                       </t>
  </si>
  <si>
    <t xml:space="preserve">MOLINERO LUQUE K              </t>
  </si>
  <si>
    <t xml:space="preserve">NJIKI NYA P                   </t>
  </si>
  <si>
    <t xml:space="preserve">ROUSSEL S                     </t>
  </si>
  <si>
    <t xml:space="preserve">MONSARA S                     </t>
  </si>
  <si>
    <t xml:space="preserve">SIMONI J                      </t>
  </si>
  <si>
    <t xml:space="preserve">MORALES J                     </t>
  </si>
  <si>
    <t xml:space="preserve">RODER J                       </t>
  </si>
  <si>
    <t xml:space="preserve">THIALLET N                    </t>
  </si>
  <si>
    <t xml:space="preserve">MOREAU J                      </t>
  </si>
  <si>
    <t xml:space="preserve">MORELE D                      </t>
  </si>
  <si>
    <t xml:space="preserve">PIETTE S                      </t>
  </si>
  <si>
    <t xml:space="preserve">SIELLEZ K                     </t>
  </si>
  <si>
    <t xml:space="preserve">RENOUX FX                     </t>
  </si>
  <si>
    <t xml:space="preserve">MORIN N                       </t>
  </si>
  <si>
    <t xml:space="preserve">MORINEAU J                    </t>
  </si>
  <si>
    <t xml:space="preserve">SIX G                         </t>
  </si>
  <si>
    <t xml:space="preserve">MORINET J                     </t>
  </si>
  <si>
    <t xml:space="preserve">PIETROPAOLI G                 </t>
  </si>
  <si>
    <t xml:space="preserve">VALENTINI J                   </t>
  </si>
  <si>
    <t xml:space="preserve">MOUYREN M                     </t>
  </si>
  <si>
    <t xml:space="preserve">MPILI L                       </t>
  </si>
  <si>
    <t xml:space="preserve">FOURNIER A                    </t>
  </si>
  <si>
    <t xml:space="preserve">MSELLATI-MARIVAUX A           </t>
  </si>
  <si>
    <t xml:space="preserve">MUDIE S                       </t>
  </si>
  <si>
    <t xml:space="preserve">THERET N                      </t>
  </si>
  <si>
    <t xml:space="preserve">MUREZ E                       </t>
  </si>
  <si>
    <t xml:space="preserve">YAGOUBI S                     </t>
  </si>
  <si>
    <t xml:space="preserve">MUZZOLINI J                   </t>
  </si>
  <si>
    <t xml:space="preserve">MYLY J                        </t>
  </si>
  <si>
    <t xml:space="preserve">NAUCHE A                      </t>
  </si>
  <si>
    <t xml:space="preserve">SAGNIER H                     </t>
  </si>
  <si>
    <t xml:space="preserve">SANOGO A                      </t>
  </si>
  <si>
    <t xml:space="preserve">NEGUEZ C                      </t>
  </si>
  <si>
    <t xml:space="preserve">YSERN C                       </t>
  </si>
  <si>
    <t xml:space="preserve">NEILL L                       </t>
  </si>
  <si>
    <t xml:space="preserve">ROYET D                       </t>
  </si>
  <si>
    <t xml:space="preserve">TAUZIN B                      </t>
  </si>
  <si>
    <t xml:space="preserve">NIZARD A                      </t>
  </si>
  <si>
    <t xml:space="preserve">PICHON V                      </t>
  </si>
  <si>
    <t xml:space="preserve">PINGUET B                     </t>
  </si>
  <si>
    <t xml:space="preserve">VERDURE J                     </t>
  </si>
  <si>
    <t xml:space="preserve">VANVLANDEREN J                </t>
  </si>
  <si>
    <t xml:space="preserve">NOETINGER V                   </t>
  </si>
  <si>
    <t xml:space="preserve">SAINTIGNAN L                  </t>
  </si>
  <si>
    <t xml:space="preserve">GAUCHE A                      </t>
  </si>
  <si>
    <t xml:space="preserve">LEGGER F                      </t>
  </si>
  <si>
    <t xml:space="preserve">NONNON K                      </t>
  </si>
  <si>
    <t xml:space="preserve">NOUVEL P                      </t>
  </si>
  <si>
    <t xml:space="preserve">OBRECHT C                     </t>
  </si>
  <si>
    <t xml:space="preserve">OGER B                        </t>
  </si>
  <si>
    <t xml:space="preserve">OLIVER I                      </t>
  </si>
  <si>
    <t xml:space="preserve">OLIVIER M                     </t>
  </si>
  <si>
    <t xml:space="preserve">RUF S                         </t>
  </si>
  <si>
    <t xml:space="preserve">PAINVIN E                     </t>
  </si>
  <si>
    <t xml:space="preserve">TRAISNEL C                    </t>
  </si>
  <si>
    <t xml:space="preserve">PAIREAU V                     </t>
  </si>
  <si>
    <t xml:space="preserve">SANCHE A                      </t>
  </si>
  <si>
    <t xml:space="preserve">PARDONNET J                   </t>
  </si>
  <si>
    <t xml:space="preserve">VALADOUX C                    </t>
  </si>
  <si>
    <t xml:space="preserve">PARVAUD J                     </t>
  </si>
  <si>
    <t xml:space="preserve">REJANO J                      </t>
  </si>
  <si>
    <t xml:space="preserve">VEYRAT E                      </t>
  </si>
  <si>
    <t xml:space="preserve">PAUGAM L                      </t>
  </si>
  <si>
    <t xml:space="preserve">PAYELLE F                     </t>
  </si>
  <si>
    <t xml:space="preserve">PEDANOU R                     </t>
  </si>
  <si>
    <t xml:space="preserve">PENSEC G                      </t>
  </si>
  <si>
    <t xml:space="preserve">PEPIC M                       </t>
  </si>
  <si>
    <t xml:space="preserve">ROSSI A                       </t>
  </si>
  <si>
    <t xml:space="preserve">PEREC M                       </t>
  </si>
  <si>
    <t xml:space="preserve">PEREIRA K                     </t>
  </si>
  <si>
    <t xml:space="preserve">SPIESER S                     </t>
  </si>
  <si>
    <t xml:space="preserve">PEROUX L                      </t>
  </si>
  <si>
    <t xml:space="preserve">PERRAULT F                    </t>
  </si>
  <si>
    <t xml:space="preserve">PERROUAULT D                  </t>
  </si>
  <si>
    <t xml:space="preserve">PETIT A                       </t>
  </si>
  <si>
    <t xml:space="preserve">PETIT E                       </t>
  </si>
  <si>
    <t xml:space="preserve">PEUCAT C                      </t>
  </si>
  <si>
    <t xml:space="preserve">PHAM S                        </t>
  </si>
  <si>
    <t xml:space="preserve">PHILIBERT M                   </t>
  </si>
  <si>
    <t xml:space="preserve">PICARD A                      </t>
  </si>
  <si>
    <t xml:space="preserve">CENEDESE Y                    </t>
  </si>
  <si>
    <t xml:space="preserve">PICHON A                      </t>
  </si>
  <si>
    <t xml:space="preserve">IRADJA P                      </t>
  </si>
  <si>
    <t xml:space="preserve">PINCHEDE V                    </t>
  </si>
  <si>
    <t xml:space="preserve">PIZARRO M                     </t>
  </si>
  <si>
    <t xml:space="preserve">PLANTIER A                    </t>
  </si>
  <si>
    <t xml:space="preserve">TRUONG MINH CHIEU F           </t>
  </si>
  <si>
    <t xml:space="preserve">LORITTE C                     </t>
  </si>
  <si>
    <t xml:space="preserve">PLET V                        </t>
  </si>
  <si>
    <t xml:space="preserve">PLICHON G                     </t>
  </si>
  <si>
    <t xml:space="preserve">PLOUZE E                      </t>
  </si>
  <si>
    <t xml:space="preserve">RODRIGUES A                   </t>
  </si>
  <si>
    <t xml:space="preserve">DELRANC M                     </t>
  </si>
  <si>
    <t xml:space="preserve">VESQUE V                      </t>
  </si>
  <si>
    <t xml:space="preserve">ZEGUIR Y                      </t>
  </si>
  <si>
    <t xml:space="preserve">PONS J                        </t>
  </si>
  <si>
    <t xml:space="preserve">SETIANO L                     </t>
  </si>
  <si>
    <t xml:space="preserve">TIBUM E                       </t>
  </si>
  <si>
    <t xml:space="preserve">CHIKLI B                      </t>
  </si>
  <si>
    <t xml:space="preserve">QUESADA C                     </t>
  </si>
  <si>
    <t xml:space="preserve">RABEHASY O                    </t>
  </si>
  <si>
    <t xml:space="preserve">RAGACHE H                     </t>
  </si>
  <si>
    <t xml:space="preserve">RUARD C                       </t>
  </si>
  <si>
    <t xml:space="preserve">RAGEADE M                     </t>
  </si>
  <si>
    <t xml:space="preserve">RAMIREZ A                     </t>
  </si>
  <si>
    <t xml:space="preserve">RASZKOWSKI T                  </t>
  </si>
  <si>
    <t xml:space="preserve">RECCHIA K                     </t>
  </si>
  <si>
    <t xml:space="preserve">REGNIER S                     </t>
  </si>
  <si>
    <t xml:space="preserve">SOUKOUNA D                    </t>
  </si>
  <si>
    <t xml:space="preserve">REMUS J                       </t>
  </si>
  <si>
    <t xml:space="preserve">DELPORTE G                    </t>
  </si>
  <si>
    <t xml:space="preserve">RENAUD S                      </t>
  </si>
  <si>
    <t xml:space="preserve">RENOU T                       </t>
  </si>
  <si>
    <t xml:space="preserve">VIARD J                       </t>
  </si>
  <si>
    <t xml:space="preserve">RETAIL B                      </t>
  </si>
  <si>
    <t xml:space="preserve">SOUALHI M                     </t>
  </si>
  <si>
    <t xml:space="preserve">RISTORI O                     </t>
  </si>
  <si>
    <t xml:space="preserve">VOILLET M                     </t>
  </si>
  <si>
    <t xml:space="preserve">ROBICHE A                     </t>
  </si>
  <si>
    <t xml:space="preserve">ROBLIN K                      </t>
  </si>
  <si>
    <t xml:space="preserve">RODRIGUEZ A                   </t>
  </si>
  <si>
    <t xml:space="preserve">ROLLAND F                     </t>
  </si>
  <si>
    <t xml:space="preserve">ROMP S                        </t>
  </si>
  <si>
    <t xml:space="preserve">ROMPILLON J                   </t>
  </si>
  <si>
    <t xml:space="preserve">ROUGIERE A                    </t>
  </si>
  <si>
    <t xml:space="preserve">ROUSSEAU N                    </t>
  </si>
  <si>
    <t xml:space="preserve">ROUSSY M                      </t>
  </si>
  <si>
    <t xml:space="preserve">ROUX J                        </t>
  </si>
  <si>
    <t xml:space="preserve">ROUX R                        </t>
  </si>
  <si>
    <t xml:space="preserve">ROZE T                        </t>
  </si>
  <si>
    <t xml:space="preserve">TROPEL C                      </t>
  </si>
  <si>
    <t xml:space="preserve">RUBIN E                       </t>
  </si>
  <si>
    <t xml:space="preserve">RUBIN T                       </t>
  </si>
  <si>
    <t xml:space="preserve">RUFFAULT O                    </t>
  </si>
  <si>
    <t xml:space="preserve">WEHRLE P                      </t>
  </si>
  <si>
    <t xml:space="preserve">SAADIA LANDOZ E               </t>
  </si>
  <si>
    <t xml:space="preserve">THIRION T                     </t>
  </si>
  <si>
    <t xml:space="preserve">SEVE M                        </t>
  </si>
  <si>
    <t xml:space="preserve">PHILIPPE N                    </t>
  </si>
  <si>
    <t xml:space="preserve">SADEK S                       </t>
  </si>
  <si>
    <t xml:space="preserve">BALARDY A                     </t>
  </si>
  <si>
    <t xml:space="preserve">LECAS B                       </t>
  </si>
  <si>
    <t xml:space="preserve">SAILLY S                      </t>
  </si>
  <si>
    <t xml:space="preserve">ZUNINO S                      </t>
  </si>
  <si>
    <t xml:space="preserve">SARANTIDIS G                  </t>
  </si>
  <si>
    <t xml:space="preserve">SARROSTE C                    </t>
  </si>
  <si>
    <t xml:space="preserve">SAULI A                       </t>
  </si>
  <si>
    <t xml:space="preserve">SCAFIDI A                     </t>
  </si>
  <si>
    <t xml:space="preserve">WALTER MARTIN J               </t>
  </si>
  <si>
    <t xml:space="preserve">SCHEMMEL A                    </t>
  </si>
  <si>
    <t xml:space="preserve">SCHMIT C                      </t>
  </si>
  <si>
    <t xml:space="preserve">ESTHER V                      </t>
  </si>
  <si>
    <t xml:space="preserve">SCIALOM A                     </t>
  </si>
  <si>
    <t xml:space="preserve">LE VERGE L                    </t>
  </si>
  <si>
    <t xml:space="preserve">CONDELLO S                    </t>
  </si>
  <si>
    <t xml:space="preserve">GIGER M                       </t>
  </si>
  <si>
    <t xml:space="preserve">SOUFIR Y                      </t>
  </si>
  <si>
    <t xml:space="preserve">COLAS A                       </t>
  </si>
  <si>
    <t xml:space="preserve">THOMAS B                      </t>
  </si>
  <si>
    <t xml:space="preserve">VERVERKEN K                   </t>
  </si>
  <si>
    <t xml:space="preserve">SEDDAR K                      </t>
  </si>
  <si>
    <t xml:space="preserve">CARLIER J                     </t>
  </si>
  <si>
    <t xml:space="preserve">USCAIN S                      </t>
  </si>
  <si>
    <t xml:space="preserve">DEVILLIER A                   </t>
  </si>
  <si>
    <t xml:space="preserve">COUDERT S                     </t>
  </si>
  <si>
    <t xml:space="preserve">BARRE S                       </t>
  </si>
  <si>
    <t xml:space="preserve">STALIN L                      </t>
  </si>
  <si>
    <t xml:space="preserve">SINEAU B                      </t>
  </si>
  <si>
    <t xml:space="preserve">ANIN S                        </t>
  </si>
  <si>
    <t xml:space="preserve">VANHOENACKER A                </t>
  </si>
  <si>
    <t xml:space="preserve">SHAW S                        </t>
  </si>
  <si>
    <t xml:space="preserve">GUITTON O                     </t>
  </si>
  <si>
    <t xml:space="preserve">ZUNINO R                      </t>
  </si>
  <si>
    <t xml:space="preserve">BARON O                       </t>
  </si>
  <si>
    <t xml:space="preserve">SOLENTE S                     </t>
  </si>
  <si>
    <t xml:space="preserve">SVAY R                        </t>
  </si>
  <si>
    <t xml:space="preserve">YILDIRIM O                    </t>
  </si>
  <si>
    <t xml:space="preserve">TERRASSE A                    </t>
  </si>
  <si>
    <t xml:space="preserve">SOMMER C                      </t>
  </si>
  <si>
    <t xml:space="preserve">CACCIATORE C                  </t>
  </si>
  <si>
    <t xml:space="preserve">THIEL E                       </t>
  </si>
  <si>
    <t xml:space="preserve">ZAROUAL L                     </t>
  </si>
  <si>
    <t xml:space="preserve">SEURAT G                      </t>
  </si>
  <si>
    <t xml:space="preserve">KARIGER J                     </t>
  </si>
  <si>
    <t xml:space="preserve">ZANELLA K                     </t>
  </si>
  <si>
    <t xml:space="preserve">TISSOT N                      </t>
  </si>
  <si>
    <t xml:space="preserve">TRAGEL S                      </t>
  </si>
  <si>
    <t xml:space="preserve">VIGNA C                       </t>
  </si>
  <si>
    <t xml:space="preserve">SEININ P                      </t>
  </si>
  <si>
    <t xml:space="preserve">BROCA T                       </t>
  </si>
  <si>
    <t xml:space="preserve">VIGOUREUX J                   </t>
  </si>
  <si>
    <t xml:space="preserve">SERI C                        </t>
  </si>
  <si>
    <t xml:space="preserve">VIDAL A                       </t>
  </si>
  <si>
    <t xml:space="preserve">THIEBAUD J                    </t>
  </si>
  <si>
    <t xml:space="preserve">TEIXEIRA S                    </t>
  </si>
  <si>
    <t xml:space="preserve">SIDIBE O                      </t>
  </si>
  <si>
    <t xml:space="preserve">VIELOTTE J                    </t>
  </si>
  <si>
    <t xml:space="preserve">CORVELLEC B                   </t>
  </si>
  <si>
    <t xml:space="preserve">THEILLAC A                    </t>
  </si>
  <si>
    <t xml:space="preserve">SEROL C                       </t>
  </si>
  <si>
    <t xml:space="preserve">STAUTH G                      </t>
  </si>
  <si>
    <t xml:space="preserve">THIBEAULT S                   </t>
  </si>
  <si>
    <t xml:space="preserve">VASSELIN L                    </t>
  </si>
  <si>
    <t xml:space="preserve">SIMOND A                      </t>
  </si>
  <si>
    <t xml:space="preserve">TALON M                       </t>
  </si>
  <si>
    <t xml:space="preserve">SORIN D                       </t>
  </si>
  <si>
    <t xml:space="preserve">TRANCHANT C                   </t>
  </si>
  <si>
    <t xml:space="preserve">YEGANIANE A                   </t>
  </si>
  <si>
    <t xml:space="preserve">SERVY B                       </t>
  </si>
  <si>
    <t xml:space="preserve">TURLURE C                     </t>
  </si>
  <si>
    <t xml:space="preserve">THIRION PH                    </t>
  </si>
  <si>
    <t xml:space="preserve">OC NEVERS                     </t>
  </si>
  <si>
    <t xml:space="preserve">OC MARSEILLE LITTORAL         </t>
  </si>
  <si>
    <t xml:space="preserve">OC VERCORS                    </t>
  </si>
  <si>
    <t>Somme de PR</t>
  </si>
  <si>
    <t xml:space="preserve">Folio cc </t>
  </si>
  <si>
    <t>(Plusieurs éléments)</t>
  </si>
  <si>
    <t xml:space="preserve"> colonne G H, verifier si la formule va sur toutes les lignes</t>
  </si>
  <si>
    <t xml:space="preserve">PR  CC </t>
  </si>
  <si>
    <t>Taux 6 12</t>
  </si>
  <si>
    <t>NPS  CC</t>
  </si>
  <si>
    <t>nombre de contrats</t>
  </si>
  <si>
    <t>Somme de Total Contrats</t>
  </si>
  <si>
    <t>Somme de Point Sprint</t>
  </si>
  <si>
    <t xml:space="preserve">folio sprint </t>
  </si>
  <si>
    <t>Somme de Point Sprint2</t>
  </si>
  <si>
    <t>points sprint (moyenne)</t>
  </si>
  <si>
    <t>classement point (moyenne)</t>
  </si>
  <si>
    <t>points booster (103 -class)</t>
  </si>
  <si>
    <t>cumul point</t>
  </si>
  <si>
    <t>class PR</t>
  </si>
  <si>
    <t>class contrat</t>
  </si>
  <si>
    <t>Class PR2</t>
  </si>
  <si>
    <t xml:space="preserve">Moyenne de PR  CC </t>
  </si>
  <si>
    <t>Taux chutes 6 12</t>
  </si>
  <si>
    <t>Total des points</t>
  </si>
  <si>
    <t>Rang nombre de contrats</t>
  </si>
  <si>
    <t>valid nps</t>
  </si>
  <si>
    <t>valid chute</t>
  </si>
  <si>
    <t>valid tournoi</t>
  </si>
  <si>
    <t xml:space="preserve">   PR  CC </t>
  </si>
  <si>
    <t>Moyenne de cumul point</t>
  </si>
  <si>
    <t>Rang points</t>
  </si>
  <si>
    <t>Rang prime</t>
  </si>
  <si>
    <t xml:space="preserve"> Nombre de contrats</t>
  </si>
  <si>
    <t>Classement niveau national</t>
  </si>
  <si>
    <t>Critères atteints</t>
  </si>
  <si>
    <t>Classement niveau Regional</t>
  </si>
  <si>
    <t xml:space="preserve">Class point  national </t>
  </si>
  <si>
    <t>class nat prime</t>
  </si>
  <si>
    <t>class nat NB contrat</t>
  </si>
  <si>
    <t>class NAT  point prime</t>
  </si>
  <si>
    <t>Moyenne de class NAT  point prime</t>
  </si>
  <si>
    <t>Rang point prime</t>
  </si>
  <si>
    <t>Classement France</t>
  </si>
  <si>
    <t>class Point région</t>
  </si>
  <si>
    <t>class région point prime</t>
  </si>
  <si>
    <t>Moyenne de class région point prime</t>
  </si>
  <si>
    <t>Moyenne de class région point prime2</t>
  </si>
  <si>
    <t>class pr region</t>
  </si>
  <si>
    <t>champ région</t>
  </si>
  <si>
    <t>Classement OD</t>
  </si>
  <si>
    <t>Class point OD</t>
  </si>
  <si>
    <t>class pr OD</t>
  </si>
  <si>
    <t xml:space="preserve">class od point prime </t>
  </si>
  <si>
    <t xml:space="preserve">champ OD </t>
  </si>
  <si>
    <t xml:space="preserve">Moyenne de class od point prime </t>
  </si>
  <si>
    <t>Moyenne de class od point prime 2</t>
  </si>
  <si>
    <t>Champ  France</t>
  </si>
  <si>
    <t>classement Région</t>
  </si>
  <si>
    <t>RED LIONS</t>
  </si>
  <si>
    <t>Prime PR</t>
  </si>
  <si>
    <t>Taux de chutes 6 12 primes</t>
  </si>
  <si>
    <t>R NPS Cumulé</t>
  </si>
  <si>
    <t xml:space="preserve">TOURNOI RED LIONS </t>
  </si>
  <si>
    <t>Points booster  PR</t>
  </si>
  <si>
    <t>point booster actes</t>
  </si>
  <si>
    <t>POINTS tournoi</t>
  </si>
  <si>
    <t xml:space="preserve">  Point PR </t>
  </si>
  <si>
    <t>Point Actes</t>
  </si>
  <si>
    <t xml:space="preserve">GS  </t>
  </si>
  <si>
    <t xml:space="preserve">OC COLMAR                     </t>
  </si>
  <si>
    <t xml:space="preserve">CE  </t>
  </si>
  <si>
    <t>LAUZ</t>
  </si>
  <si>
    <t xml:space="preserve">OD ALLIER-SAONE &amp; LOIRE-N     </t>
  </si>
  <si>
    <t>OD A</t>
  </si>
  <si>
    <t>QUIR</t>
  </si>
  <si>
    <t xml:space="preserve">OC NICE                       </t>
  </si>
  <si>
    <t xml:space="preserve">OC DIJON NORD OUEST           </t>
  </si>
  <si>
    <t xml:space="preserve">OC DELPORTE G                 </t>
  </si>
  <si>
    <t xml:space="preserve">OC MONTPELLIER                </t>
  </si>
  <si>
    <t xml:space="preserve">CIBERT A                      </t>
  </si>
  <si>
    <t xml:space="preserve">BLANCKAERT C                  </t>
  </si>
  <si>
    <t xml:space="preserve">QUIROSA F                     </t>
  </si>
  <si>
    <t xml:space="preserve">DERACHE E                     </t>
  </si>
  <si>
    <t xml:space="preserve">CATHELIN J                    </t>
  </si>
  <si>
    <t xml:space="preserve">LAVIGNE JP                    </t>
  </si>
  <si>
    <t xml:space="preserve">HAMON G                       </t>
  </si>
  <si>
    <t xml:space="preserve">SIMON P                       </t>
  </si>
  <si>
    <t xml:space="preserve">COULON E                      </t>
  </si>
  <si>
    <t xml:space="preserve">BOISSON L                     </t>
  </si>
  <si>
    <t xml:space="preserve">ZERBIB D                      </t>
  </si>
  <si>
    <t xml:space="preserve">PHILIPPE S                    </t>
  </si>
  <si>
    <t xml:space="preserve">GAUTIER C                     </t>
  </si>
  <si>
    <t xml:space="preserve">MULLER M                      </t>
  </si>
  <si>
    <t xml:space="preserve">BERDYCHOWSKI J                </t>
  </si>
  <si>
    <t xml:space="preserve">FAVA L                        </t>
  </si>
  <si>
    <t xml:space="preserve">ANDRIEU G                     </t>
  </si>
  <si>
    <t xml:space="preserve">DEMEY O                       </t>
  </si>
  <si>
    <t xml:space="preserve">BALY N                        </t>
  </si>
  <si>
    <t xml:space="preserve">MAM S                         </t>
  </si>
  <si>
    <t xml:space="preserve">LE NOZAHIC Q                  </t>
  </si>
  <si>
    <t xml:space="preserve">MACCORIN Z                    </t>
  </si>
  <si>
    <t xml:space="preserve">DUCROS A                      </t>
  </si>
  <si>
    <t xml:space="preserve">LHUMEAU Y                     </t>
  </si>
  <si>
    <t xml:space="preserve">ALONZO D                      </t>
  </si>
  <si>
    <t xml:space="preserve">MARQUES S                     </t>
  </si>
  <si>
    <t xml:space="preserve">LIONZO G                      </t>
  </si>
  <si>
    <t xml:space="preserve">TIRMANT M                     </t>
  </si>
  <si>
    <t xml:space="preserve">DOUCET N                      </t>
  </si>
  <si>
    <t xml:space="preserve">CHAUSSEPIED C                 </t>
  </si>
  <si>
    <t xml:space="preserve">BIGOT A                       </t>
  </si>
  <si>
    <t xml:space="preserve">BERTHE GUYOT C                </t>
  </si>
  <si>
    <t xml:space="preserve">BERTRAND R                    </t>
  </si>
  <si>
    <t xml:space="preserve">DA FONSECA A                  </t>
  </si>
  <si>
    <t xml:space="preserve">HERVE R                       </t>
  </si>
  <si>
    <t xml:space="preserve">LAUZANAS G                    </t>
  </si>
  <si>
    <t xml:space="preserve">MARISSIAUX V                  </t>
  </si>
  <si>
    <t xml:space="preserve">LOPES PEREIRA M               </t>
  </si>
  <si>
    <t xml:space="preserve">LESCOUTRA M                   </t>
  </si>
  <si>
    <t xml:space="preserve">ROCHES D                      </t>
  </si>
  <si>
    <t xml:space="preserve">BEMBENEK S                    </t>
  </si>
  <si>
    <t xml:space="preserve">LACHAIZE C                    </t>
  </si>
  <si>
    <t xml:space="preserve">COURTOIS L                    </t>
  </si>
  <si>
    <t xml:space="preserve">FLEURY Z                      </t>
  </si>
  <si>
    <t xml:space="preserve">BONFANTI C                    </t>
  </si>
  <si>
    <t xml:space="preserve">GRAICHE V                     </t>
  </si>
  <si>
    <t xml:space="preserve">OC MARSEILLE NORD             </t>
  </si>
  <si>
    <t>1 PPP</t>
  </si>
  <si>
    <t>2 PPP</t>
  </si>
  <si>
    <t>3 PPP</t>
  </si>
  <si>
    <t>4 PPP</t>
  </si>
  <si>
    <t>5 PPP</t>
  </si>
  <si>
    <t>6 PPP</t>
  </si>
  <si>
    <t>7 PPP</t>
  </si>
  <si>
    <t>8 PPP</t>
  </si>
  <si>
    <t>9 PPP</t>
  </si>
  <si>
    <t>10 PPP</t>
  </si>
  <si>
    <t>(Tous)</t>
  </si>
  <si>
    <t xml:space="preserve"> Folio point</t>
  </si>
  <si>
    <t xml:space="preserve"> Folio prime</t>
  </si>
  <si>
    <t>070000</t>
  </si>
  <si>
    <t>BLANCKAERT CATHERINE</t>
  </si>
  <si>
    <t>304404</t>
  </si>
  <si>
    <t>187461</t>
  </si>
  <si>
    <t>MARISSIAUX VIRGIL</t>
  </si>
  <si>
    <t>167285</t>
  </si>
  <si>
    <t>303173</t>
  </si>
  <si>
    <t>DEMEY OLIVIA</t>
  </si>
  <si>
    <t>MAM SOPHEAK</t>
  </si>
  <si>
    <t>BALY NICOLAS</t>
  </si>
  <si>
    <t>TIRMANT MARINE</t>
  </si>
  <si>
    <t>BERTHE GUYOT CHLOE</t>
  </si>
  <si>
    <t>900487</t>
  </si>
  <si>
    <t>900469</t>
  </si>
  <si>
    <t>305764</t>
  </si>
  <si>
    <t>303451</t>
  </si>
  <si>
    <t>303680</t>
  </si>
  <si>
    <t>900464</t>
  </si>
  <si>
    <t xml:space="preserve">OC PARIS NOR </t>
  </si>
  <si>
    <t>700560</t>
  </si>
  <si>
    <t>303679</t>
  </si>
  <si>
    <t>MACCORIN ZOE</t>
  </si>
  <si>
    <t>CATHELIN JEREMIE</t>
  </si>
  <si>
    <t>900443</t>
  </si>
  <si>
    <t>900352</t>
  </si>
  <si>
    <t xml:space="preserve">OC NICE </t>
  </si>
  <si>
    <t>COURTOIS LAETITIA</t>
  </si>
  <si>
    <t>305608</t>
  </si>
  <si>
    <t>303161</t>
  </si>
  <si>
    <t>900240</t>
  </si>
  <si>
    <t>304429</t>
  </si>
  <si>
    <t>900013</t>
  </si>
  <si>
    <t>FAVA LEONIE</t>
  </si>
  <si>
    <t>CHAUVET REMY</t>
  </si>
  <si>
    <t>HAMON GEOFFREY</t>
  </si>
  <si>
    <t>184224</t>
  </si>
  <si>
    <t xml:space="preserve">OC ANNEMASSE </t>
  </si>
  <si>
    <t>900125</t>
  </si>
  <si>
    <t xml:space="preserve">OC MONTPELLI </t>
  </si>
  <si>
    <t>302102</t>
  </si>
  <si>
    <t>DUCROS ALEXANDRE</t>
  </si>
  <si>
    <t>LIONZO GERARD</t>
  </si>
  <si>
    <t>993779</t>
  </si>
  <si>
    <t>ROCHES DYLAN</t>
  </si>
  <si>
    <t>BERDYCHOWSKI JULIEN</t>
  </si>
  <si>
    <t>305770</t>
  </si>
  <si>
    <t>LAVIGNE JEAN PHILI</t>
  </si>
  <si>
    <t>305534</t>
  </si>
  <si>
    <t>900436</t>
  </si>
  <si>
    <t>306188</t>
  </si>
  <si>
    <t>LACHAIZE CYRIL</t>
  </si>
  <si>
    <t>306218</t>
  </si>
  <si>
    <t>183579</t>
  </si>
  <si>
    <t>302223</t>
  </si>
  <si>
    <t>BERTRAND REMI</t>
  </si>
  <si>
    <t>LAUZANAS GUILLAUME</t>
  </si>
  <si>
    <t>LE NOZAHIC QUENTIN</t>
  </si>
  <si>
    <t>900481</t>
  </si>
  <si>
    <t>GAUTIER CELINE</t>
  </si>
  <si>
    <t>LESCOUTRA MARTIN</t>
  </si>
  <si>
    <t>LHUMEAU YANN</t>
  </si>
  <si>
    <t>BOISSON LUDIVINE</t>
  </si>
  <si>
    <t>COULON ESTELLE</t>
  </si>
  <si>
    <t>SIMON PIERRICK</t>
  </si>
  <si>
    <t>900549</t>
  </si>
  <si>
    <t>ZERBIB DEBORAH</t>
  </si>
  <si>
    <t>HERVE RAPHAEL</t>
  </si>
  <si>
    <t>DA FONSECA AURORE</t>
  </si>
  <si>
    <t>CHAUSSEPIED CHARLOTTE</t>
  </si>
  <si>
    <t>BIGOT ALEXANDRE</t>
  </si>
  <si>
    <t>DERACHE EMILIE</t>
  </si>
  <si>
    <t>305075</t>
  </si>
  <si>
    <t>303172</t>
  </si>
  <si>
    <t xml:space="preserve">OD ALLIER-SA </t>
  </si>
  <si>
    <t xml:space="preserve">OC DIJON NOR </t>
  </si>
  <si>
    <t>FLEURY ZAZA</t>
  </si>
  <si>
    <t>129986</t>
  </si>
  <si>
    <t>900491</t>
  </si>
  <si>
    <t xml:space="preserve">OC COLMAR </t>
  </si>
  <si>
    <t>900377</t>
  </si>
  <si>
    <t>900473</t>
  </si>
  <si>
    <t>900548</t>
  </si>
  <si>
    <t>BEMBENEK SYLVAIN</t>
  </si>
  <si>
    <t>ALONZO DYLAN</t>
  </si>
  <si>
    <t>MULLER MAEVA</t>
  </si>
  <si>
    <t>GRAICHE VIRGINIE</t>
  </si>
  <si>
    <t>BONFANTI CHRISTIAN</t>
  </si>
  <si>
    <t>PHILIPPE SACHA</t>
  </si>
  <si>
    <t>900488</t>
  </si>
  <si>
    <t>LOPES PEREIR MICKAEL</t>
  </si>
  <si>
    <t>305087</t>
  </si>
  <si>
    <t>303278</t>
  </si>
  <si>
    <t>303279</t>
  </si>
  <si>
    <t>DOUCET NICOLAS</t>
  </si>
  <si>
    <t>ANDRIEU GUILLAUME</t>
  </si>
  <si>
    <t>MARQUES SOPHIE</t>
  </si>
  <si>
    <t>303671</t>
  </si>
  <si>
    <t>303677</t>
  </si>
  <si>
    <t xml:space="preserve">Critères </t>
  </si>
  <si>
    <t>Nombre d'actes</t>
  </si>
  <si>
    <t>Points SPRINT</t>
  </si>
  <si>
    <t xml:space="preserve">  Points  sur les Sprints</t>
  </si>
  <si>
    <t xml:space="preserve"> Conseillers</t>
  </si>
  <si>
    <t>Classements</t>
  </si>
  <si>
    <t xml:space="preserve"> Classement
 PR</t>
  </si>
  <si>
    <t>TOURNOI D'OUVERTURE DU PDC 2025
Du 01 décembre 2024  au 31 MAI 2025</t>
  </si>
  <si>
    <t>Jeunes Talents</t>
  </si>
  <si>
    <t>NB d'actes</t>
  </si>
  <si>
    <t>Points
Tournoi</t>
  </si>
  <si>
    <t xml:space="preserve"> Points sprint</t>
  </si>
  <si>
    <t xml:space="preserve"> Classement
 sprint</t>
  </si>
  <si>
    <t>Classement
Actes</t>
  </si>
  <si>
    <t>Taux de chutes PP
 6 + 12 primes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</si>
</sst>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sz val="11"/>
      <color rgb="FFFF0000"/>
      <name val="Calibri"/>
      <family val="2"/>
      <scheme val="minor"/>
    </font>
    <font>
      <sz val="8"/>
      <name val="Calibri"/>
      <family val="2"/>
      <scheme val="minor"/>
    </font>
    <font>
      <b/>
      <sz val="10"/>
      <name val="Arial"/>
      <family val="2"/>
    </font>
    <font>
      <sz val="11"/>
      <color rgb="FFC00000"/>
      <name val="Calibri"/>
      <family val="2"/>
      <scheme val="minor"/>
    </font>
    <font>
      <b/>
      <sz val="11"/>
      <color rgb="FFC00000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1"/>
      <color theme="3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24"/>
      <color rgb="FFC00000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1"/>
      <name val="Calibri"/>
      <family val="2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7" tint="0.39997558519241921"/>
        <bgColor theme="4" tint="0.79998168889431442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99FF99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4" tint="-0.249977111117893"/>
        <bgColor theme="4" tint="0.79998168889431442"/>
      </patternFill>
    </fill>
    <fill>
      <patternFill patternType="solid">
        <fgColor theme="5" tint="0.39997558519241921"/>
        <bgColor theme="4" tint="0.79998168889431442"/>
      </patternFill>
    </fill>
    <fill>
      <patternFill patternType="solid">
        <fgColor theme="9" tint="0.79998168889431442"/>
        <bgColor theme="4" tint="0.79998168889431442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8" tint="0.39997558519241921"/>
        <bgColor indexed="64"/>
      </patternFill>
    </fill>
  </fills>
  <borders count="13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/>
      <bottom style="thin">
        <color theme="4" tint="0.3999755851924192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/>
      <bottom/>
      <diagonal/>
    </border>
    <border>
      <left style="medium">
        <color rgb="FFC00000"/>
      </left>
      <right/>
      <top style="medium">
        <color rgb="FFC00000"/>
      </top>
      <bottom/>
      <diagonal/>
    </border>
    <border>
      <left/>
      <right/>
      <top style="medium">
        <color rgb="FFC00000"/>
      </top>
      <bottom/>
      <diagonal/>
    </border>
    <border>
      <left/>
      <right style="medium">
        <color rgb="FFC00000"/>
      </right>
      <top style="medium">
        <color rgb="FFC00000"/>
      </top>
      <bottom/>
      <diagonal/>
    </border>
    <border>
      <left style="medium">
        <color rgb="FFC00000"/>
      </left>
      <right/>
      <top/>
      <bottom/>
      <diagonal/>
    </border>
    <border>
      <left/>
      <right style="medium">
        <color rgb="FFC00000"/>
      </right>
      <top/>
      <bottom/>
      <diagonal/>
    </border>
    <border>
      <left style="medium">
        <color rgb="FFC00000"/>
      </left>
      <right/>
      <top/>
      <bottom style="medium">
        <color rgb="FFC00000"/>
      </bottom>
      <diagonal/>
    </border>
    <border>
      <left/>
      <right/>
      <top/>
      <bottom style="medium">
        <color rgb="FFC00000"/>
      </bottom>
      <diagonal/>
    </border>
    <border>
      <left/>
      <right style="medium">
        <color rgb="FFC00000"/>
      </right>
      <top/>
      <bottom style="medium">
        <color rgb="FFC00000"/>
      </bottom>
      <diagonal/>
    </border>
  </borders>
  <cellStyleXfs count="1">
    <xf numFmtId="0" fontId="0" fillId="0" borderId="0"/>
  </cellStyleXfs>
  <cellXfs count="140">
    <xf numFmtId="0" fontId="0" fillId="0" borderId="0" xfId="0"/>
    <xf numFmtId="14" fontId="0" fillId="0" borderId="0" xfId="0" applyNumberFormat="1"/>
    <xf numFmtId="0" fontId="2" fillId="0" borderId="0" xfId="0" applyFont="1"/>
    <xf numFmtId="14" fontId="2" fillId="0" borderId="0" xfId="0" applyNumberFormat="1" applyFont="1"/>
    <xf numFmtId="0" fontId="1" fillId="0" borderId="0" xfId="0" quotePrefix="1" applyFont="1"/>
    <xf numFmtId="0" fontId="1" fillId="0" borderId="0" xfId="0" applyFont="1"/>
    <xf numFmtId="14" fontId="1" fillId="0" borderId="0" xfId="0" applyNumberFormat="1" applyFont="1"/>
    <xf numFmtId="0" fontId="4" fillId="2" borderId="0" xfId="0" applyFont="1" applyFill="1"/>
    <xf numFmtId="0" fontId="0" fillId="0" borderId="0" xfId="0" applyAlignment="1">
      <alignment horizontal="center"/>
    </xf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0" fontId="0" fillId="3" borderId="0" xfId="0" applyFill="1"/>
    <xf numFmtId="0" fontId="0" fillId="4" borderId="0" xfId="0" applyFill="1"/>
    <xf numFmtId="0" fontId="5" fillId="4" borderId="0" xfId="0" applyFont="1" applyFill="1"/>
    <xf numFmtId="0" fontId="0" fillId="4" borderId="0" xfId="0" applyFill="1" applyAlignment="1">
      <alignment horizontal="center" vertical="center"/>
    </xf>
    <xf numFmtId="0" fontId="5" fillId="4" borderId="0" xfId="0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5" borderId="0" xfId="0" applyFill="1"/>
    <xf numFmtId="0" fontId="5" fillId="2" borderId="0" xfId="0" applyFont="1" applyFill="1"/>
    <xf numFmtId="0" fontId="0" fillId="2" borderId="0" xfId="0" applyFill="1" applyAlignment="1">
      <alignment horizontal="center"/>
    </xf>
    <xf numFmtId="0" fontId="0" fillId="6" borderId="0" xfId="0" applyFill="1"/>
    <xf numFmtId="0" fontId="5" fillId="6" borderId="0" xfId="0" applyFont="1" applyFill="1"/>
    <xf numFmtId="0" fontId="0" fillId="4" borderId="0" xfId="0" applyFill="1" applyAlignment="1">
      <alignment horizontal="center"/>
    </xf>
    <xf numFmtId="0" fontId="5" fillId="4" borderId="0" xfId="0" applyFont="1" applyFill="1" applyAlignment="1">
      <alignment horizontal="center"/>
    </xf>
    <xf numFmtId="0" fontId="3" fillId="7" borderId="0" xfId="0" applyFont="1" applyFill="1"/>
    <xf numFmtId="0" fontId="0" fillId="0" borderId="0" xfId="0" applyAlignment="1">
      <alignment horizontal="center" wrapText="1"/>
    </xf>
    <xf numFmtId="0" fontId="0" fillId="0" borderId="0" xfId="0" applyAlignment="1">
      <alignment horizontal="center" vertical="top" wrapText="1"/>
    </xf>
    <xf numFmtId="0" fontId="2" fillId="0" borderId="0" xfId="0" applyFont="1" applyAlignment="1">
      <alignment horizontal="center" vertical="top" wrapText="1"/>
    </xf>
    <xf numFmtId="0" fontId="2" fillId="10" borderId="0" xfId="0" applyFont="1" applyFill="1" applyAlignment="1">
      <alignment horizontal="center" vertical="top" wrapText="1"/>
    </xf>
    <xf numFmtId="0" fontId="0" fillId="10" borderId="0" xfId="0" applyFill="1"/>
    <xf numFmtId="0" fontId="0" fillId="0" borderId="0" xfId="0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9" borderId="0" xfId="0" applyFill="1" applyAlignment="1">
      <alignment horizontal="center" vertical="center" wrapText="1"/>
    </xf>
    <xf numFmtId="0" fontId="0" fillId="0" borderId="0" xfId="0" applyAlignment="1">
      <alignment wrapText="1"/>
    </xf>
    <xf numFmtId="0" fontId="0" fillId="11" borderId="0" xfId="0" applyFill="1"/>
    <xf numFmtId="0" fontId="7" fillId="12" borderId="1" xfId="0" applyFont="1" applyFill="1" applyBorder="1"/>
    <xf numFmtId="0" fontId="0" fillId="0" borderId="1" xfId="0" applyBorder="1"/>
    <xf numFmtId="0" fontId="0" fillId="9" borderId="0" xfId="0" applyFill="1" applyAlignment="1">
      <alignment vertical="top" wrapText="1"/>
    </xf>
    <xf numFmtId="0" fontId="0" fillId="9" borderId="0" xfId="0" applyFill="1"/>
    <xf numFmtId="0" fontId="2" fillId="13" borderId="0" xfId="0" applyFont="1" applyFill="1"/>
    <xf numFmtId="0" fontId="8" fillId="2" borderId="0" xfId="0" applyFont="1" applyFill="1"/>
    <xf numFmtId="0" fontId="9" fillId="13" borderId="0" xfId="0" applyFont="1" applyFill="1"/>
    <xf numFmtId="0" fontId="8" fillId="2" borderId="0" xfId="0" applyFont="1" applyFill="1" applyAlignment="1">
      <alignment horizontal="center" vertical="center"/>
    </xf>
    <xf numFmtId="0" fontId="2" fillId="2" borderId="0" xfId="0" applyFont="1" applyFill="1"/>
    <xf numFmtId="0" fontId="2" fillId="0" borderId="0" xfId="0" applyFont="1" applyAlignment="1">
      <alignment horizontal="right" vertical="top"/>
    </xf>
    <xf numFmtId="14" fontId="0" fillId="15" borderId="0" xfId="0" applyNumberFormat="1" applyFill="1" applyAlignment="1">
      <alignment horizontal="center"/>
    </xf>
    <xf numFmtId="0" fontId="0" fillId="15" borderId="0" xfId="0" applyFill="1"/>
    <xf numFmtId="0" fontId="0" fillId="15" borderId="0" xfId="0" applyNumberFormat="1" applyFill="1"/>
    <xf numFmtId="0" fontId="0" fillId="7" borderId="0" xfId="0" applyFill="1"/>
    <xf numFmtId="0" fontId="9" fillId="4" borderId="0" xfId="0" applyFont="1" applyFill="1"/>
    <xf numFmtId="0" fontId="0" fillId="0" borderId="0" xfId="0" applyFont="1"/>
    <xf numFmtId="0" fontId="10" fillId="16" borderId="2" xfId="0" applyFont="1" applyFill="1" applyBorder="1" applyAlignment="1">
      <alignment vertical="top"/>
    </xf>
    <xf numFmtId="0" fontId="2" fillId="16" borderId="2" xfId="0" applyFont="1" applyFill="1" applyBorder="1" applyAlignment="1">
      <alignment vertical="top"/>
    </xf>
    <xf numFmtId="0" fontId="2" fillId="14" borderId="2" xfId="0" applyFont="1" applyFill="1" applyBorder="1" applyAlignment="1">
      <alignment horizontal="center" vertical="top" wrapText="1"/>
    </xf>
    <xf numFmtId="0" fontId="2" fillId="16" borderId="2" xfId="0" applyFont="1" applyFill="1" applyBorder="1" applyAlignment="1">
      <alignment horizontal="center" vertical="top" wrapText="1"/>
    </xf>
    <xf numFmtId="0" fontId="0" fillId="2" borderId="0" xfId="0" applyFill="1" applyAlignment="1">
      <alignment vertical="center"/>
    </xf>
    <xf numFmtId="0" fontId="2" fillId="17" borderId="0" xfId="0" applyFont="1" applyFill="1" applyBorder="1" applyAlignment="1">
      <alignment horizontal="center" vertical="top" wrapText="1"/>
    </xf>
    <xf numFmtId="0" fontId="2" fillId="2" borderId="0" xfId="0" applyFont="1" applyFill="1" applyAlignment="1">
      <alignment wrapText="1"/>
    </xf>
    <xf numFmtId="0" fontId="11" fillId="11" borderId="0" xfId="0" applyFont="1" applyFill="1" applyAlignment="1">
      <alignment vertical="top" wrapText="1"/>
    </xf>
    <xf numFmtId="0" fontId="11" fillId="0" borderId="0" xfId="0" applyFont="1"/>
    <xf numFmtId="0" fontId="0" fillId="0" borderId="0" xfId="0" pivotButton="1" applyAlignment="1">
      <alignment wrapText="1"/>
    </xf>
    <xf numFmtId="1" fontId="0" fillId="0" borderId="0" xfId="0" applyNumberFormat="1"/>
    <xf numFmtId="3" fontId="0" fillId="0" borderId="0" xfId="0" applyNumberFormat="1" applyAlignment="1">
      <alignment horizontal="left"/>
    </xf>
    <xf numFmtId="3" fontId="0" fillId="0" borderId="0" xfId="0" applyNumberFormat="1"/>
    <xf numFmtId="4" fontId="0" fillId="0" borderId="0" xfId="0" applyNumberFormat="1"/>
    <xf numFmtId="3" fontId="0" fillId="18" borderId="0" xfId="0" applyNumberFormat="1" applyFill="1" applyAlignment="1">
      <alignment wrapText="1"/>
    </xf>
    <xf numFmtId="0" fontId="0" fillId="18" borderId="0" xfId="0" applyFill="1" applyAlignment="1">
      <alignment wrapText="1"/>
    </xf>
    <xf numFmtId="0" fontId="12" fillId="19" borderId="3" xfId="0" applyFont="1" applyFill="1" applyBorder="1" applyAlignment="1">
      <alignment horizontal="center" vertical="center" wrapText="1"/>
    </xf>
    <xf numFmtId="1" fontId="13" fillId="0" borderId="0" xfId="0" applyNumberFormat="1" applyFont="1"/>
    <xf numFmtId="0" fontId="0" fillId="0" borderId="0" xfId="0" pivotButton="1" applyAlignment="1">
      <alignment vertical="top" wrapText="1"/>
    </xf>
    <xf numFmtId="0" fontId="0" fillId="0" borderId="0" xfId="0" applyAlignment="1">
      <alignment vertical="top" wrapText="1"/>
    </xf>
    <xf numFmtId="0" fontId="11" fillId="0" borderId="0" xfId="0" applyFont="1" applyAlignment="1">
      <alignment horizontal="center"/>
    </xf>
    <xf numFmtId="1" fontId="0" fillId="9" borderId="0" xfId="0" applyNumberFormat="1" applyFill="1" applyAlignment="1">
      <alignment wrapText="1"/>
    </xf>
    <xf numFmtId="0" fontId="0" fillId="9" borderId="0" xfId="0" applyFill="1" applyAlignment="1">
      <alignment wrapText="1"/>
    </xf>
    <xf numFmtId="0" fontId="0" fillId="0" borderId="0" xfId="0" applyNumberFormat="1" applyAlignment="1">
      <alignment horizontal="center"/>
    </xf>
    <xf numFmtId="0" fontId="0" fillId="11" borderId="0" xfId="0" applyFill="1" applyAlignment="1">
      <alignment horizontal="center" vertical="top" wrapText="1"/>
    </xf>
    <xf numFmtId="0" fontId="0" fillId="11" borderId="0" xfId="0" applyNumberFormat="1" applyFill="1" applyAlignment="1">
      <alignment horizontal="center"/>
    </xf>
    <xf numFmtId="0" fontId="0" fillId="20" borderId="0" xfId="0" applyFill="1"/>
    <xf numFmtId="0" fontId="14" fillId="20" borderId="0" xfId="0" applyFont="1" applyFill="1"/>
    <xf numFmtId="0" fontId="0" fillId="3" borderId="0" xfId="0" applyFill="1" applyAlignment="1">
      <alignment vertical="top" wrapText="1"/>
    </xf>
    <xf numFmtId="0" fontId="14" fillId="3" borderId="0" xfId="0" applyFont="1" applyFill="1"/>
    <xf numFmtId="0" fontId="0" fillId="15" borderId="0" xfId="0" applyFill="1" applyAlignment="1">
      <alignment horizontal="center" vertical="top" wrapText="1"/>
    </xf>
    <xf numFmtId="0" fontId="3" fillId="20" borderId="0" xfId="0" applyFont="1" applyFill="1" applyAlignment="1">
      <alignment vertical="top" wrapText="1"/>
    </xf>
    <xf numFmtId="0" fontId="14" fillId="21" borderId="0" xfId="0" applyFont="1" applyFill="1" applyBorder="1" applyAlignment="1">
      <alignment horizontal="center" vertical="top" wrapText="1"/>
    </xf>
    <xf numFmtId="0" fontId="14" fillId="16" borderId="0" xfId="0" applyFont="1" applyFill="1" applyBorder="1" applyAlignment="1">
      <alignment horizontal="center" vertical="top" wrapText="1"/>
    </xf>
    <xf numFmtId="0" fontId="0" fillId="0" borderId="0" xfId="0" applyNumberFormat="1" applyAlignment="1">
      <alignment wrapText="1"/>
    </xf>
    <xf numFmtId="0" fontId="0" fillId="2" borderId="0" xfId="0" applyFill="1" applyAlignment="1">
      <alignment wrapText="1"/>
    </xf>
    <xf numFmtId="0" fontId="13" fillId="21" borderId="0" xfId="0" applyFont="1" applyFill="1" applyBorder="1" applyAlignment="1">
      <alignment horizontal="center" vertical="top" wrapText="1"/>
    </xf>
    <xf numFmtId="0" fontId="0" fillId="8" borderId="0" xfId="0" applyFill="1"/>
    <xf numFmtId="0" fontId="0" fillId="8" borderId="0" xfId="0" applyFill="1" applyAlignment="1">
      <alignment vertical="top" wrapText="1"/>
    </xf>
    <xf numFmtId="0" fontId="0" fillId="14" borderId="0" xfId="0" applyFill="1"/>
    <xf numFmtId="0" fontId="0" fillId="14" borderId="0" xfId="0" applyFill="1" applyAlignment="1">
      <alignment vertical="top" wrapText="1"/>
    </xf>
    <xf numFmtId="0" fontId="0" fillId="14" borderId="0" xfId="0" applyFill="1" applyAlignment="1">
      <alignment horizontal="center" vertical="top" wrapText="1"/>
    </xf>
    <xf numFmtId="0" fontId="14" fillId="22" borderId="0" xfId="0" applyFont="1" applyFill="1" applyBorder="1" applyAlignment="1">
      <alignment horizontal="center" vertical="top" wrapText="1"/>
    </xf>
    <xf numFmtId="0" fontId="0" fillId="18" borderId="0" xfId="0" applyFill="1" applyAlignment="1">
      <alignment vertical="top"/>
    </xf>
    <xf numFmtId="0" fontId="0" fillId="18" borderId="0" xfId="0" applyFill="1" applyAlignment="1">
      <alignment vertical="top" wrapText="1"/>
    </xf>
    <xf numFmtId="0" fontId="0" fillId="18" borderId="0" xfId="0" applyFill="1" applyAlignment="1">
      <alignment horizontal="center" vertical="top" wrapText="1"/>
    </xf>
    <xf numFmtId="0" fontId="2" fillId="23" borderId="0" xfId="0" applyFont="1" applyFill="1" applyBorder="1" applyAlignment="1">
      <alignment horizontal="center" vertical="top" wrapText="1"/>
    </xf>
    <xf numFmtId="0" fontId="11" fillId="15" borderId="0" xfId="0" applyFont="1" applyFill="1" applyAlignment="1">
      <alignment vertical="top" wrapText="1"/>
    </xf>
    <xf numFmtId="0" fontId="11" fillId="15" borderId="0" xfId="0" applyFont="1" applyFill="1"/>
    <xf numFmtId="0" fontId="0" fillId="0" borderId="0" xfId="0" pivotButton="1" applyAlignment="1">
      <alignment horizontal="center" vertical="top" wrapText="1"/>
    </xf>
    <xf numFmtId="0" fontId="0" fillId="0" borderId="0" xfId="0" applyNumberFormat="1" applyAlignment="1">
      <alignment horizontal="center" vertical="center"/>
    </xf>
    <xf numFmtId="3" fontId="0" fillId="0" borderId="0" xfId="0" applyNumberFormat="1" applyAlignment="1">
      <alignment horizontal="center"/>
    </xf>
    <xf numFmtId="0" fontId="0" fillId="0" borderId="0" xfId="0" applyNumberFormat="1" applyAlignment="1">
      <alignment horizontal="center" vertical="top"/>
    </xf>
    <xf numFmtId="0" fontId="0" fillId="9" borderId="0" xfId="0" applyFill="1" applyAlignment="1">
      <alignment horizontal="center" vertical="top" wrapText="1"/>
    </xf>
    <xf numFmtId="0" fontId="0" fillId="24" borderId="0" xfId="0" applyFill="1" applyAlignment="1">
      <alignment horizontal="center" vertical="top" wrapText="1"/>
    </xf>
    <xf numFmtId="0" fontId="3" fillId="25" borderId="0" xfId="0" applyFont="1" applyFill="1" applyAlignment="1">
      <alignment horizontal="center" vertical="top" wrapText="1"/>
    </xf>
    <xf numFmtId="0" fontId="16" fillId="0" borderId="0" xfId="0" applyFont="1" applyAlignment="1">
      <alignment horizontal="center"/>
    </xf>
    <xf numFmtId="0" fontId="16" fillId="0" borderId="0" xfId="0" pivotButton="1" applyFont="1" applyAlignment="1">
      <alignment vertical="top" wrapText="1"/>
    </xf>
    <xf numFmtId="0" fontId="16" fillId="0" borderId="0" xfId="0" applyFont="1"/>
    <xf numFmtId="0" fontId="0" fillId="26" borderId="0" xfId="0" applyFill="1"/>
    <xf numFmtId="0" fontId="0" fillId="27" borderId="0" xfId="0" applyFill="1"/>
    <xf numFmtId="0" fontId="11" fillId="27" borderId="0" xfId="0" applyFont="1" applyFill="1" applyAlignment="1">
      <alignment horizontal="center"/>
    </xf>
    <xf numFmtId="0" fontId="0" fillId="28" borderId="0" xfId="0" applyFill="1"/>
    <xf numFmtId="0" fontId="15" fillId="0" borderId="0" xfId="0" applyFont="1" applyAlignment="1"/>
    <xf numFmtId="0" fontId="0" fillId="0" borderId="4" xfId="0" applyNumberFormat="1" applyBorder="1" applyAlignment="1">
      <alignment horizontal="center" vertical="top"/>
    </xf>
    <xf numFmtId="0" fontId="0" fillId="0" borderId="4" xfId="0" applyNumberFormat="1" applyBorder="1" applyAlignment="1">
      <alignment horizontal="center" wrapText="1"/>
    </xf>
    <xf numFmtId="0" fontId="0" fillId="0" borderId="4" xfId="0" applyNumberFormat="1" applyBorder="1" applyAlignment="1">
      <alignment horizontal="center"/>
    </xf>
    <xf numFmtId="0" fontId="3" fillId="25" borderId="0" xfId="0" applyFont="1" applyFill="1" applyAlignment="1">
      <alignment horizontal="center" vertical="center" wrapText="1"/>
    </xf>
    <xf numFmtId="0" fontId="17" fillId="25" borderId="0" xfId="0" applyFont="1" applyFill="1" applyAlignment="1">
      <alignment horizontal="center" vertical="center" wrapText="1"/>
    </xf>
    <xf numFmtId="0" fontId="17" fillId="25" borderId="0" xfId="0" applyFont="1" applyFill="1" applyAlignment="1">
      <alignment vertical="center" wrapText="1"/>
    </xf>
    <xf numFmtId="0" fontId="0" fillId="8" borderId="4" xfId="0" applyFill="1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9" borderId="4" xfId="0" applyFill="1" applyBorder="1" applyAlignment="1">
      <alignment horizontal="center" vertical="center" wrapText="1"/>
    </xf>
    <xf numFmtId="0" fontId="3" fillId="25" borderId="4" xfId="0" applyFont="1" applyFill="1" applyBorder="1" applyAlignment="1">
      <alignment horizontal="center" vertical="center" wrapText="1"/>
    </xf>
    <xf numFmtId="0" fontId="15" fillId="0" borderId="5" xfId="0" applyFont="1" applyBorder="1" applyAlignment="1">
      <alignment vertical="center" wrapText="1"/>
    </xf>
    <xf numFmtId="0" fontId="0" fillId="0" borderId="6" xfId="0" applyBorder="1" applyAlignment="1">
      <alignment vertical="center" wrapText="1"/>
    </xf>
    <xf numFmtId="0" fontId="0" fillId="0" borderId="7" xfId="0" applyBorder="1" applyAlignment="1">
      <alignment vertical="center" wrapText="1"/>
    </xf>
    <xf numFmtId="0" fontId="0" fillId="0" borderId="8" xfId="0" applyBorder="1" applyAlignment="1">
      <alignment vertical="center" wrapText="1"/>
    </xf>
    <xf numFmtId="0" fontId="0" fillId="0" borderId="0" xfId="0" applyBorder="1" applyAlignment="1">
      <alignment vertical="center" wrapText="1"/>
    </xf>
    <xf numFmtId="0" fontId="0" fillId="0" borderId="9" xfId="0" applyBorder="1" applyAlignment="1">
      <alignment vertical="center" wrapText="1"/>
    </xf>
    <xf numFmtId="0" fontId="0" fillId="0" borderId="10" xfId="0" applyBorder="1" applyAlignment="1">
      <alignment vertical="center" wrapText="1"/>
    </xf>
    <xf numFmtId="0" fontId="0" fillId="0" borderId="11" xfId="0" applyBorder="1" applyAlignment="1">
      <alignment vertical="center" wrapText="1"/>
    </xf>
    <xf numFmtId="0" fontId="0" fillId="0" borderId="12" xfId="0" applyBorder="1" applyAlignment="1">
      <alignment vertical="center" wrapText="1"/>
    </xf>
    <xf numFmtId="0" fontId="3" fillId="31" borderId="0" xfId="0" applyFont="1" applyFill="1" applyAlignment="1">
      <alignment horizontal="center" vertical="center"/>
    </xf>
    <xf numFmtId="0" fontId="18" fillId="29" borderId="0" xfId="0" applyFont="1" applyFill="1" applyAlignment="1">
      <alignment horizontal="center" vertical="center"/>
    </xf>
    <xf numFmtId="0" fontId="18" fillId="30" borderId="0" xfId="0" applyFont="1" applyFill="1" applyAlignment="1">
      <alignment horizontal="center" vertical="center"/>
    </xf>
    <xf numFmtId="0" fontId="18" fillId="33" borderId="0" xfId="0" applyFont="1" applyFill="1" applyAlignment="1">
      <alignment horizontal="center" vertical="center"/>
    </xf>
    <xf numFmtId="0" fontId="14" fillId="32" borderId="0" xfId="0" applyFont="1" applyFill="1" applyAlignment="1">
      <alignment horizontal="center" vertical="center"/>
    </xf>
  </cellXfs>
  <cellStyles count="1">
    <cellStyle name="Normal" xfId="0" builtinId="0"/>
  </cellStyles>
  <dxfs count="438"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 patternType="solid">
          <bgColor theme="5" tint="0.39997558519241921"/>
        </patternFill>
      </fill>
    </dxf>
    <dxf>
      <fill>
        <patternFill patternType="solid">
          <bgColor theme="5" tint="0.39997558519241921"/>
        </patternFill>
      </fill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alignment wrapText="1"/>
    </dxf>
    <dxf>
      <alignment wrapText="1"/>
    </dxf>
    <dxf>
      <alignment wrapText="1"/>
    </dxf>
    <dxf>
      <alignment wrapText="1"/>
    </dxf>
    <dxf>
      <alignment vertical="top"/>
    </dxf>
    <dxf>
      <alignment vertical="top"/>
    </dxf>
    <dxf>
      <alignment wrapText="1"/>
    </dxf>
    <dxf>
      <alignment wrapText="1"/>
    </dxf>
    <dxf>
      <font>
        <color theme="0"/>
      </font>
    </dxf>
    <dxf>
      <fill>
        <patternFill patternType="solid">
          <bgColor theme="4" tint="-0.249977111117893"/>
        </patternFill>
      </fill>
    </dxf>
    <dxf>
      <fill>
        <patternFill patternType="solid">
          <bgColor theme="2"/>
        </patternFill>
      </fill>
    </dxf>
    <dxf>
      <alignment horizontal="center"/>
    </dxf>
    <dxf>
      <alignment wrapText="1"/>
    </dxf>
    <dxf>
      <alignment vertical="top"/>
    </dxf>
    <dxf>
      <alignment wrapText="1"/>
    </dxf>
    <dxf>
      <alignment wrapText="1"/>
    </dxf>
    <dxf>
      <alignment vertical="top"/>
    </dxf>
    <dxf>
      <alignment vertical="top"/>
    </dxf>
    <dxf>
      <fill>
        <patternFill patternType="solid">
          <bgColor theme="5" tint="0.39997558519241921"/>
        </patternFill>
      </fill>
    </dxf>
    <dxf>
      <fill>
        <patternFill patternType="solid">
          <bgColor theme="5" tint="0.39997558519241921"/>
        </patternFill>
      </fill>
    </dxf>
    <dxf>
      <fill>
        <patternFill patternType="solid">
          <bgColor theme="5" tint="0.39997558519241921"/>
        </patternFill>
      </fill>
    </dxf>
    <dxf>
      <alignment vertical="top"/>
    </dxf>
    <dxf>
      <fill>
        <patternFill patternType="solid">
          <bgColor theme="2"/>
        </patternFill>
      </fill>
    </dxf>
    <dxf>
      <alignment horizontal="center"/>
    </dxf>
    <dxf>
      <alignment wrapText="1"/>
    </dxf>
    <dxf>
      <alignment vertical="top"/>
    </dxf>
    <dxf>
      <alignment horizontal="center"/>
    </dxf>
    <dxf>
      <alignment wrapText="1"/>
    </dxf>
    <dxf>
      <alignment wrapText="1"/>
    </dxf>
    <dxf>
      <alignment wrapText="1"/>
    </dxf>
    <dxf>
      <alignment vertical="top"/>
    </dxf>
    <dxf>
      <alignment vertical="top"/>
    </dxf>
    <dxf>
      <alignment vertical="top"/>
    </dxf>
    <dxf>
      <alignment wrapText="1"/>
    </dxf>
    <dxf>
      <alignment wrapText="1"/>
    </dxf>
    <dxf>
      <alignment wrapText="1"/>
    </dxf>
    <dxf>
      <fill>
        <patternFill patternType="solid">
          <bgColor rgb="FFFFFF00"/>
        </patternFill>
      </fill>
    </dxf>
    <dxf>
      <alignment wrapText="1"/>
    </dxf>
    <dxf>
      <alignment wrapText="1"/>
    </dxf>
    <dxf>
      <alignment wrapText="1"/>
    </dxf>
    <dxf>
      <alignment wrapText="1"/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alignment vertical="top"/>
    </dxf>
    <dxf>
      <fill>
        <patternFill patternType="solid">
          <bgColor theme="2"/>
        </patternFill>
      </fill>
    </dxf>
    <dxf>
      <alignment horizontal="center"/>
    </dxf>
    <dxf>
      <alignment wrapText="1"/>
    </dxf>
    <dxf>
      <alignment vertical="top"/>
    </dxf>
    <dxf>
      <alignment horizontal="center"/>
    </dxf>
    <dxf>
      <alignment wrapText="1"/>
    </dxf>
    <dxf>
      <alignment wrapText="1"/>
    </dxf>
    <dxf>
      <alignment wrapText="1"/>
    </dxf>
    <dxf>
      <alignment vertical="top"/>
    </dxf>
    <dxf>
      <alignment vertical="top"/>
    </dxf>
    <dxf>
      <alignment vertical="top"/>
    </dxf>
    <dxf>
      <fill>
        <patternFill patternType="solid">
          <bgColor theme="5" tint="0.39997558519241921"/>
        </patternFill>
      </fill>
    </dxf>
    <dxf>
      <fill>
        <patternFill patternType="solid">
          <bgColor theme="5" tint="0.39997558519241921"/>
        </patternFill>
      </fill>
    </dxf>
    <dxf>
      <fill>
        <patternFill patternType="solid">
          <bgColor theme="5" tint="0.39997558519241921"/>
        </patternFill>
      </fill>
    </dxf>
    <dxf>
      <alignment vertical="top"/>
    </dxf>
    <dxf>
      <fill>
        <patternFill>
          <bgColor theme="0" tint="-0.14999847407452621"/>
        </patternFill>
      </fill>
    </dxf>
    <dxf>
      <fill>
        <patternFill patternType="solid">
          <fgColor indexed="64"/>
          <bgColor theme="2"/>
        </patternFill>
      </fill>
      <alignment horizontal="center" vertical="top" wrapText="1"/>
    </dxf>
    <dxf>
      <alignment wrapText="1"/>
    </dxf>
    <dxf>
      <alignment wrapText="1"/>
    </dxf>
    <dxf>
      <alignment wrapText="1"/>
    </dxf>
    <dxf>
      <alignment vertical="top"/>
    </dxf>
    <dxf>
      <alignment vertical="top"/>
    </dxf>
    <dxf>
      <alignment vertical="top"/>
    </dxf>
    <dxf>
      <font>
        <color theme="0"/>
      </font>
    </dxf>
    <dxf>
      <font>
        <color theme="0"/>
      </font>
    </dxf>
    <dxf>
      <fill>
        <patternFill patternType="solid">
          <bgColor theme="4" tint="-0.249977111117893"/>
        </patternFill>
      </fill>
    </dxf>
    <dxf>
      <fill>
        <patternFill patternType="solid">
          <bgColor theme="4" tint="-0.249977111117893"/>
        </patternFill>
      </fill>
    </dxf>
    <dxf>
      <alignment horizontal="center"/>
    </dxf>
    <dxf>
      <fill>
        <patternFill>
          <bgColor theme="2"/>
        </patternFill>
      </fill>
    </dxf>
    <dxf>
      <fill>
        <patternFill patternType="solid">
          <fgColor indexed="64"/>
          <bgColor theme="2"/>
        </patternFill>
      </fill>
      <alignment horizontal="center" vertical="top" wrapText="1"/>
    </dxf>
    <dxf>
      <alignment wrapText="1"/>
    </dxf>
    <dxf>
      <alignment wrapText="1"/>
    </dxf>
    <dxf>
      <alignment wrapText="1"/>
    </dxf>
    <dxf>
      <alignment vertical="top"/>
    </dxf>
    <dxf>
      <alignment vertical="top"/>
    </dxf>
    <dxf>
      <alignment vertical="top"/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alignment vertical="top"/>
    </dxf>
    <dxf>
      <alignment horizontal="center"/>
    </dxf>
    <dxf>
      <fill>
        <patternFill>
          <bgColor theme="2"/>
        </patternFill>
      </fill>
    </dxf>
    <dxf>
      <fill>
        <patternFill patternType="solid">
          <fgColor indexed="64"/>
          <bgColor theme="2"/>
        </patternFill>
      </fill>
      <alignment horizontal="center" vertical="top" wrapText="1"/>
    </dxf>
    <dxf>
      <alignment wrapText="1"/>
    </dxf>
    <dxf>
      <alignment wrapText="1"/>
    </dxf>
    <dxf>
      <alignment wrapText="1"/>
    </dxf>
    <dxf>
      <alignment vertical="top"/>
    </dxf>
    <dxf>
      <alignment vertical="top"/>
    </dxf>
    <dxf>
      <alignment vertical="top"/>
    </dxf>
    <dxf>
      <fill>
        <patternFill patternType="solid">
          <bgColor theme="5" tint="0.39997558519241921"/>
        </patternFill>
      </fill>
    </dxf>
    <dxf>
      <fill>
        <patternFill patternType="solid">
          <bgColor theme="5" tint="0.39997558519241921"/>
        </patternFill>
      </fill>
    </dxf>
    <dxf>
      <fill>
        <patternFill patternType="solid">
          <bgColor theme="5" tint="0.39997558519241921"/>
        </patternFill>
      </fill>
    </dxf>
    <dxf>
      <alignment vertical="top"/>
    </dxf>
    <dxf>
      <alignment horizontal="center"/>
    </dxf>
    <dxf>
      <fill>
        <patternFill>
          <bgColor theme="2"/>
        </patternFill>
      </fill>
    </dxf>
    <dxf>
      <fill>
        <patternFill patternType="solid">
          <fgColor indexed="64"/>
          <bgColor theme="2"/>
        </patternFill>
      </fill>
      <alignment horizontal="center" vertical="top" wrapText="1"/>
    </dxf>
    <dxf>
      <alignment wrapText="1"/>
    </dxf>
    <dxf>
      <alignment wrapText="1"/>
    </dxf>
    <dxf>
      <alignment wrapText="1"/>
    </dxf>
    <dxf>
      <alignment vertical="top"/>
    </dxf>
    <dxf>
      <alignment vertical="top"/>
    </dxf>
    <dxf>
      <alignment vertical="top"/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alignment vertical="top"/>
    </dxf>
    <dxf>
      <fill>
        <patternFill>
          <bgColor theme="0" tint="-0.14999847407452621"/>
        </patternFill>
      </fill>
    </dxf>
    <dxf>
      <fill>
        <patternFill patternType="solid">
          <fgColor indexed="64"/>
          <bgColor theme="2"/>
        </patternFill>
      </fill>
      <alignment horizontal="center" vertical="top" wrapText="1"/>
    </dxf>
    <dxf>
      <alignment wrapText="1"/>
    </dxf>
    <dxf>
      <alignment wrapText="1"/>
    </dxf>
    <dxf>
      <alignment wrapText="1"/>
    </dxf>
    <dxf>
      <alignment vertical="top"/>
    </dxf>
    <dxf>
      <alignment vertical="top"/>
    </dxf>
    <dxf>
      <alignment vertical="top"/>
    </dxf>
    <dxf>
      <font>
        <color theme="0"/>
      </font>
    </dxf>
    <dxf>
      <font>
        <color theme="0"/>
      </font>
    </dxf>
    <dxf>
      <fill>
        <patternFill patternType="solid">
          <bgColor theme="4" tint="-0.249977111117893"/>
        </patternFill>
      </fill>
    </dxf>
    <dxf>
      <fill>
        <patternFill patternType="solid">
          <bgColor theme="4" tint="-0.249977111117893"/>
        </patternFill>
      </fill>
    </dxf>
    <dxf>
      <fill>
        <patternFill>
          <bgColor theme="0" tint="-0.14999847407452621"/>
        </patternFill>
      </fill>
    </dxf>
    <dxf>
      <fill>
        <patternFill patternType="solid">
          <fgColor indexed="64"/>
          <bgColor theme="2"/>
        </patternFill>
      </fill>
      <alignment horizontal="center" vertical="top" wrapText="1"/>
    </dxf>
    <dxf>
      <alignment wrapText="1"/>
    </dxf>
    <dxf>
      <alignment wrapText="1"/>
    </dxf>
    <dxf>
      <alignment wrapText="1"/>
    </dxf>
    <dxf>
      <alignment vertical="top"/>
    </dxf>
    <dxf>
      <alignment vertical="top"/>
    </dxf>
    <dxf>
      <alignment vertical="top"/>
    </dxf>
    <dxf>
      <alignment wrapText="1"/>
    </dxf>
    <dxf>
      <alignment wrapText="1"/>
    </dxf>
    <dxf>
      <alignment wrapText="1"/>
    </dxf>
    <dxf>
      <alignment wrapText="1"/>
    </dxf>
    <dxf>
      <font>
        <color theme="0"/>
      </font>
    </dxf>
    <dxf>
      <fill>
        <patternFill>
          <bgColor rgb="FFC00000"/>
        </patternFill>
      </fill>
    </dxf>
    <dxf>
      <alignment vertical="center"/>
    </dxf>
    <dxf>
      <alignment vertic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vertical="center"/>
    </dxf>
    <dxf>
      <border>
        <bottom/>
      </border>
    </dxf>
    <dxf>
      <alignment vertical="center"/>
    </dxf>
    <dxf>
      <alignment vertic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 patternType="solid">
          <bgColor rgb="FFC00000"/>
        </patternFill>
      </fill>
    </dxf>
    <dxf>
      <fill>
        <patternFill patternType="solid">
          <bgColor rgb="FFC00000"/>
        </patternFill>
      </fill>
    </dxf>
    <dxf>
      <fill>
        <patternFill patternType="solid">
          <bgColor rgb="FFC00000"/>
        </patternFill>
      </fill>
    </dxf>
    <dxf>
      <fill>
        <patternFill patternType="solid">
          <bgColor rgb="FFC00000"/>
        </patternFill>
      </fill>
    </dxf>
    <dxf>
      <fill>
        <patternFill patternType="solid">
          <bgColor rgb="FFC00000"/>
        </patternFill>
      </fill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/>
        <bottom/>
      </border>
    </dxf>
    <dxf>
      <border>
        <bottom style="thin">
          <color indexed="64"/>
        </bottom>
      </border>
    </dxf>
    <dxf>
      <alignment wrapText="1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wrapText="1"/>
    </dxf>
    <dxf>
      <fill>
        <patternFill patternType="solid">
          <bgColor theme="5" tint="0.79998168889431442"/>
        </patternFill>
      </fill>
    </dxf>
    <dxf>
      <fill>
        <patternFill patternType="solid">
          <bgColor theme="9" tint="0.59999389629810485"/>
        </patternFill>
      </fill>
    </dxf>
    <dxf>
      <alignment wrapText="1"/>
    </dxf>
    <dxf>
      <alignment horizontal="center"/>
    </dxf>
    <dxf>
      <alignment horizontal="center"/>
    </dxf>
    <dxf>
      <alignment vertical="top"/>
    </dxf>
    <dxf>
      <alignment wrapText="1"/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color theme="0"/>
      </font>
    </dxf>
    <dxf>
      <fill>
        <patternFill patternType="solid">
          <bgColor rgb="FFC00000"/>
        </patternFill>
      </fill>
    </dxf>
    <dxf>
      <fill>
        <patternFill patternType="solid">
          <bgColor theme="8" tint="0.59999389629810485"/>
        </patternFill>
      </fill>
    </dxf>
    <dxf>
      <fill>
        <patternFill patternType="solid">
          <bgColor theme="5" tint="0.79998168889431442"/>
        </patternFill>
      </fill>
    </dxf>
    <dxf>
      <alignment vertical="top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vertical="center"/>
    </dxf>
    <dxf>
      <alignment wrapText="1"/>
    </dxf>
    <dxf>
      <alignment vertical="top"/>
    </dxf>
    <dxf>
      <alignment vertical="top"/>
    </dxf>
    <dxf>
      <alignment wrapText="1"/>
    </dxf>
    <dxf>
      <alignment wrapText="1"/>
    </dxf>
    <dxf>
      <numFmt numFmtId="3" formatCode="#,##0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vertical="top"/>
    </dxf>
    <dxf>
      <alignment vertical="top"/>
    </dxf>
    <dxf>
      <alignment vertical="top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horizontal="center"/>
    </dxf>
    <dxf>
      <alignment horizontal="center"/>
    </dxf>
    <dxf>
      <font>
        <color rgb="FF9C0006"/>
      </font>
      <fill>
        <patternFill>
          <bgColor rgb="FFFFC7CE"/>
        </patternFill>
      </fill>
    </dxf>
    <dxf>
      <font>
        <color theme="4" tint="-0.499984740745262"/>
      </font>
      <fill>
        <patternFill>
          <bgColor theme="4" tint="0.59996337778862885"/>
        </patternFill>
      </fill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theme="9" tint="-0.499984740745262"/>
      </font>
      <fill>
        <patternFill>
          <fgColor theme="9" tint="0.59996337778862885"/>
        </patternFill>
      </fill>
    </dxf>
    <dxf>
      <font>
        <color theme="9" tint="-0.499984740745262"/>
      </font>
      <fill>
        <patternFill>
          <bgColor theme="9" tint="0.59996337778862885"/>
        </patternFill>
      </fill>
    </dxf>
    <dxf>
      <alignment wrapText="1"/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color theme="0"/>
      </font>
    </dxf>
    <dxf>
      <fill>
        <patternFill patternType="solid">
          <bgColor rgb="FFC00000"/>
        </patternFill>
      </fill>
    </dxf>
    <dxf>
      <fill>
        <patternFill patternType="solid">
          <bgColor theme="8" tint="0.59999389629810485"/>
        </patternFill>
      </fill>
    </dxf>
    <dxf>
      <fill>
        <patternFill patternType="solid">
          <bgColor theme="5" tint="0.79998168889431442"/>
        </patternFill>
      </fill>
    </dxf>
    <dxf>
      <alignment vertical="top"/>
    </dxf>
    <dxf>
      <alignment horizontal="center"/>
    </dxf>
    <dxf>
      <alignment vertical="top"/>
    </dxf>
    <dxf>
      <alignment horizontal="center"/>
    </dxf>
    <dxf>
      <alignment horizontal="center"/>
    </dxf>
    <dxf>
      <alignment horizontal="center"/>
    </dxf>
    <dxf>
      <alignment vertical="center"/>
    </dxf>
    <dxf>
      <alignment wrapText="1"/>
    </dxf>
    <dxf>
      <alignment vertical="top"/>
    </dxf>
    <dxf>
      <alignment vertical="top"/>
    </dxf>
    <dxf>
      <alignment wrapText="1"/>
    </dxf>
    <dxf>
      <alignment wrapText="1"/>
    </dxf>
    <dxf>
      <numFmt numFmtId="3" formatCode="#,##0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horizontal="center"/>
    </dxf>
    <dxf>
      <alignment horizontal="center"/>
    </dxf>
    <dxf>
      <font>
        <color rgb="FF9C0006"/>
      </font>
      <fill>
        <patternFill>
          <bgColor rgb="FFFFC7CE"/>
        </patternFill>
      </fill>
    </dxf>
    <dxf>
      <font>
        <color theme="4" tint="-0.499984740745262"/>
      </font>
      <fill>
        <patternFill>
          <bgColor theme="4" tint="0.59996337778862885"/>
        </patternFill>
      </fill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theme="9" tint="-0.499984740745262"/>
      </font>
      <fill>
        <patternFill>
          <fgColor theme="9" tint="0.59996337778862885"/>
        </patternFill>
      </fill>
    </dxf>
    <dxf>
      <font>
        <color theme="9" tint="-0.499984740745262"/>
      </font>
      <fill>
        <patternFill>
          <bgColor theme="9" tint="0.59996337778862885"/>
        </patternFill>
      </fill>
    </dxf>
  </dxfs>
  <tableStyles count="0" defaultTableStyle="TableStyleMedium2" defaultPivotStyle="PivotStyleLight16"/>
  <colors>
    <mruColors>
      <color rgb="FFFF66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pivotCacheDefinition" Target="pivotCache/pivotCacheDefinition2.xml"/><Relationship Id="rId18" Type="http://schemas.openxmlformats.org/officeDocument/2006/relationships/pivotCacheDefinition" Target="pivotCache/pivotCacheDefinition7.xml"/><Relationship Id="rId26" Type="http://schemas.microsoft.com/office/2007/relationships/slicerCache" Target="slicerCaches/slicerCache3.xml"/><Relationship Id="rId39" Type="http://schemas.openxmlformats.org/officeDocument/2006/relationships/customXml" Target="../customXml/item2.xml"/><Relationship Id="rId21" Type="http://schemas.openxmlformats.org/officeDocument/2006/relationships/pivotCacheDefinition" Target="pivotCache/pivotCacheDefinition10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pivotCacheDefinition" Target="pivotCache/pivotCacheDefinition1.xml"/><Relationship Id="rId17" Type="http://schemas.openxmlformats.org/officeDocument/2006/relationships/pivotCacheDefinition" Target="pivotCache/pivotCacheDefinition6.xml"/><Relationship Id="rId25" Type="http://schemas.microsoft.com/office/2007/relationships/slicerCache" Target="slicerCaches/slicerCache2.xml"/><Relationship Id="rId33" Type="http://schemas.microsoft.com/office/2007/relationships/slicerCache" Target="slicerCaches/slicerCache10.xml"/><Relationship Id="rId38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5.xml"/><Relationship Id="rId20" Type="http://schemas.openxmlformats.org/officeDocument/2006/relationships/pivotCacheDefinition" Target="pivotCache/pivotCacheDefinition9.xml"/><Relationship Id="rId29" Type="http://schemas.microsoft.com/office/2007/relationships/slicerCache" Target="slicerCaches/slicerCache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microsoft.com/office/2007/relationships/slicerCache" Target="slicerCaches/slicerCache1.xml"/><Relationship Id="rId32" Type="http://schemas.microsoft.com/office/2007/relationships/slicerCache" Target="slicerCaches/slicerCache9.xml"/><Relationship Id="rId37" Type="http://schemas.openxmlformats.org/officeDocument/2006/relationships/calcChain" Target="calcChain.xml"/><Relationship Id="rId40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4.xml"/><Relationship Id="rId23" Type="http://schemas.openxmlformats.org/officeDocument/2006/relationships/pivotCacheDefinition" Target="pivotCache/pivotCacheDefinition12.xml"/><Relationship Id="rId28" Type="http://schemas.microsoft.com/office/2007/relationships/slicerCache" Target="slicerCaches/slicerCache5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pivotCacheDefinition" Target="pivotCache/pivotCacheDefinition8.xml"/><Relationship Id="rId31" Type="http://schemas.microsoft.com/office/2007/relationships/slicerCache" Target="slicerCaches/slicerCache8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3.xml"/><Relationship Id="rId22" Type="http://schemas.openxmlformats.org/officeDocument/2006/relationships/pivotCacheDefinition" Target="pivotCache/pivotCacheDefinition11.xml"/><Relationship Id="rId27" Type="http://schemas.microsoft.com/office/2007/relationships/slicerCache" Target="slicerCaches/slicerCache4.xml"/><Relationship Id="rId30" Type="http://schemas.microsoft.com/office/2007/relationships/slicerCache" Target="slicerCaches/slicerCache7.xml"/><Relationship Id="rId35" Type="http://schemas.openxmlformats.org/officeDocument/2006/relationships/styles" Target="style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238125</xdr:colOff>
      <xdr:row>5</xdr:row>
      <xdr:rowOff>28575</xdr:rowOff>
    </xdr:from>
    <xdr:to>
      <xdr:col>15</xdr:col>
      <xdr:colOff>542925</xdr:colOff>
      <xdr:row>10</xdr:row>
      <xdr:rowOff>104775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Jeune Talent">
              <a:extLst>
                <a:ext uri="{FF2B5EF4-FFF2-40B4-BE49-F238E27FC236}">
                  <a16:creationId xmlns:a16="http://schemas.microsoft.com/office/drawing/2014/main" id="{C6F8E5A5-55AB-E9C0-403C-0B87D9D0A47A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Jeune Talent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2468225" y="1190625"/>
              <a:ext cx="1828800" cy="10287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oneCell">
    <xdr:from>
      <xdr:col>10</xdr:col>
      <xdr:colOff>1085850</xdr:colOff>
      <xdr:row>0</xdr:row>
      <xdr:rowOff>171451</xdr:rowOff>
    </xdr:from>
    <xdr:to>
      <xdr:col>12</xdr:col>
      <xdr:colOff>752475</xdr:colOff>
      <xdr:row>10</xdr:row>
      <xdr:rowOff>85725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OC ">
              <a:extLst>
                <a:ext uri="{FF2B5EF4-FFF2-40B4-BE49-F238E27FC236}">
                  <a16:creationId xmlns:a16="http://schemas.microsoft.com/office/drawing/2014/main" id="{F02589FA-0E2E-A160-974D-7794CD52BE34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OC 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0391775" y="171451"/>
              <a:ext cx="1828800" cy="2028824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oneCell">
    <xdr:from>
      <xdr:col>8</xdr:col>
      <xdr:colOff>647700</xdr:colOff>
      <xdr:row>0</xdr:row>
      <xdr:rowOff>180976</xdr:rowOff>
    </xdr:from>
    <xdr:to>
      <xdr:col>10</xdr:col>
      <xdr:colOff>1000125</xdr:colOff>
      <xdr:row>10</xdr:row>
      <xdr:rowOff>104776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OD">
              <a:extLst>
                <a:ext uri="{FF2B5EF4-FFF2-40B4-BE49-F238E27FC236}">
                  <a16:creationId xmlns:a16="http://schemas.microsoft.com/office/drawing/2014/main" id="{777D8454-02DB-AE8C-7225-EFA46AA94F22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OD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9239250" y="180976"/>
              <a:ext cx="1828800" cy="20383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oneCell">
    <xdr:from>
      <xdr:col>6</xdr:col>
      <xdr:colOff>352425</xdr:colOff>
      <xdr:row>1</xdr:row>
      <xdr:rowOff>28576</xdr:rowOff>
    </xdr:from>
    <xdr:to>
      <xdr:col>8</xdr:col>
      <xdr:colOff>542925</xdr:colOff>
      <xdr:row>7</xdr:row>
      <xdr:rowOff>47625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region">
              <a:extLst>
                <a:ext uri="{FF2B5EF4-FFF2-40B4-BE49-F238E27FC236}">
                  <a16:creationId xmlns:a16="http://schemas.microsoft.com/office/drawing/2014/main" id="{485E6F48-1A3A-4C4B-8F61-E7ED486F79F1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regio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305675" y="219076"/>
              <a:ext cx="1828800" cy="14097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oneCell">
    <xdr:from>
      <xdr:col>13</xdr:col>
      <xdr:colOff>180975</xdr:colOff>
      <xdr:row>0</xdr:row>
      <xdr:rowOff>161926</xdr:rowOff>
    </xdr:from>
    <xdr:to>
      <xdr:col>15</xdr:col>
      <xdr:colOff>485775</xdr:colOff>
      <xdr:row>4</xdr:row>
      <xdr:rowOff>123825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valid tournoi">
              <a:extLst>
                <a:ext uri="{FF2B5EF4-FFF2-40B4-BE49-F238E27FC236}">
                  <a16:creationId xmlns:a16="http://schemas.microsoft.com/office/drawing/2014/main" id="{0D32A7C5-49CE-5E76-70CF-11279306D104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valid tournoi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2411075" y="161926"/>
              <a:ext cx="1828800" cy="93344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oneCell">
    <xdr:from>
      <xdr:col>1</xdr:col>
      <xdr:colOff>0</xdr:colOff>
      <xdr:row>2</xdr:row>
      <xdr:rowOff>0</xdr:rowOff>
    </xdr:from>
    <xdr:to>
      <xdr:col>2</xdr:col>
      <xdr:colOff>727635</xdr:colOff>
      <xdr:row>10</xdr:row>
      <xdr:rowOff>35719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9C89B204-D93B-42C0-A671-E7002E3369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381000"/>
          <a:ext cx="1803960" cy="17692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557214</xdr:colOff>
      <xdr:row>6</xdr:row>
      <xdr:rowOff>95251</xdr:rowOff>
    </xdr:from>
    <xdr:to>
      <xdr:col>20</xdr:col>
      <xdr:colOff>719139</xdr:colOff>
      <xdr:row>11</xdr:row>
      <xdr:rowOff>159544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Jeune Talent 1">
              <a:extLst>
                <a:ext uri="{FF2B5EF4-FFF2-40B4-BE49-F238E27FC236}">
                  <a16:creationId xmlns:a16="http://schemas.microsoft.com/office/drawing/2014/main" id="{6C38E3D0-44FA-4EF7-BAD6-364657EE4CD9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Jeune Talent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7333120" y="1250157"/>
              <a:ext cx="1828800" cy="10287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oneCell">
    <xdr:from>
      <xdr:col>16</xdr:col>
      <xdr:colOff>345281</xdr:colOff>
      <xdr:row>1</xdr:row>
      <xdr:rowOff>61913</xdr:rowOff>
    </xdr:from>
    <xdr:to>
      <xdr:col>18</xdr:col>
      <xdr:colOff>290513</xdr:colOff>
      <xdr:row>11</xdr:row>
      <xdr:rowOff>166687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OC  1">
              <a:extLst>
                <a:ext uri="{FF2B5EF4-FFF2-40B4-BE49-F238E27FC236}">
                  <a16:creationId xmlns:a16="http://schemas.microsoft.com/office/drawing/2014/main" id="{2AC67133-2514-4920-81F4-591A6179E702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OC 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5240000" y="252413"/>
              <a:ext cx="1826419" cy="2033587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oneCell">
    <xdr:from>
      <xdr:col>13</xdr:col>
      <xdr:colOff>564355</xdr:colOff>
      <xdr:row>1</xdr:row>
      <xdr:rowOff>50006</xdr:rowOff>
    </xdr:from>
    <xdr:to>
      <xdr:col>16</xdr:col>
      <xdr:colOff>107155</xdr:colOff>
      <xdr:row>11</xdr:row>
      <xdr:rowOff>164306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OD 1">
              <a:extLst>
                <a:ext uri="{FF2B5EF4-FFF2-40B4-BE49-F238E27FC236}">
                  <a16:creationId xmlns:a16="http://schemas.microsoft.com/office/drawing/2014/main" id="{BDB279C8-D756-4B61-B3F4-44A399E9D259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OD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3173074" y="240506"/>
              <a:ext cx="1828800" cy="2043113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oneCell">
    <xdr:from>
      <xdr:col>11</xdr:col>
      <xdr:colOff>66676</xdr:colOff>
      <xdr:row>1</xdr:row>
      <xdr:rowOff>52389</xdr:rowOff>
    </xdr:from>
    <xdr:to>
      <xdr:col>13</xdr:col>
      <xdr:colOff>292895</xdr:colOff>
      <xdr:row>8</xdr:row>
      <xdr:rowOff>109539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region 1">
              <a:extLst>
                <a:ext uri="{FF2B5EF4-FFF2-40B4-BE49-F238E27FC236}">
                  <a16:creationId xmlns:a16="http://schemas.microsoft.com/office/drawing/2014/main" id="{FD550C16-D875-4A8F-99DF-5E2982E3ABAA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region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1068051" y="242889"/>
              <a:ext cx="1833563" cy="1414463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oneCell">
    <xdr:from>
      <xdr:col>18</xdr:col>
      <xdr:colOff>531020</xdr:colOff>
      <xdr:row>1</xdr:row>
      <xdr:rowOff>26195</xdr:rowOff>
    </xdr:from>
    <xdr:to>
      <xdr:col>20</xdr:col>
      <xdr:colOff>692945</xdr:colOff>
      <xdr:row>6</xdr:row>
      <xdr:rowOff>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valid tournoi 1">
              <a:extLst>
                <a:ext uri="{FF2B5EF4-FFF2-40B4-BE49-F238E27FC236}">
                  <a16:creationId xmlns:a16="http://schemas.microsoft.com/office/drawing/2014/main" id="{CF4CFA2F-F7F6-4A27-963A-046078FC69C3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valid tournoi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7306926" y="216695"/>
              <a:ext cx="1828800" cy="938212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250031</xdr:colOff>
      <xdr:row>0</xdr:row>
      <xdr:rowOff>166687</xdr:rowOff>
    </xdr:from>
    <xdr:to>
      <xdr:col>2</xdr:col>
      <xdr:colOff>261938</xdr:colOff>
      <xdr:row>8</xdr:row>
      <xdr:rowOff>187843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2DE9A9AE-0BF0-4701-88D9-A79F59C8BC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031" y="166687"/>
          <a:ext cx="1595438" cy="15689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9</xdr:row>
      <xdr:rowOff>155491</xdr:rowOff>
    </xdr:from>
    <xdr:to>
      <xdr:col>1</xdr:col>
      <xdr:colOff>492985</xdr:colOff>
      <xdr:row>12</xdr:row>
      <xdr:rowOff>67506</xdr:rowOff>
    </xdr:to>
    <xdr:pic>
      <xdr:nvPicPr>
        <xdr:cNvPr id="33" name="Image 32">
          <a:extLst>
            <a:ext uri="{FF2B5EF4-FFF2-40B4-BE49-F238E27FC236}">
              <a16:creationId xmlns:a16="http://schemas.microsoft.com/office/drawing/2014/main" id="{79729467-9095-4A60-AACD-31718B5810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5281" y="1893804"/>
          <a:ext cx="492985" cy="4835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616631</xdr:colOff>
      <xdr:row>9</xdr:row>
      <xdr:rowOff>139075</xdr:rowOff>
    </xdr:from>
    <xdr:to>
      <xdr:col>1</xdr:col>
      <xdr:colOff>1109616</xdr:colOff>
      <xdr:row>12</xdr:row>
      <xdr:rowOff>51090</xdr:rowOff>
    </xdr:to>
    <xdr:pic>
      <xdr:nvPicPr>
        <xdr:cNvPr id="34" name="Image 33">
          <a:extLst>
            <a:ext uri="{FF2B5EF4-FFF2-40B4-BE49-F238E27FC236}">
              <a16:creationId xmlns:a16="http://schemas.microsoft.com/office/drawing/2014/main" id="{52581782-5AE4-68C6-322D-A807D41C65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1912" y="1877388"/>
          <a:ext cx="492985" cy="4835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1221545</xdr:colOff>
      <xdr:row>9</xdr:row>
      <xdr:rowOff>139075</xdr:rowOff>
    </xdr:from>
    <xdr:to>
      <xdr:col>2</xdr:col>
      <xdr:colOff>476280</xdr:colOff>
      <xdr:row>12</xdr:row>
      <xdr:rowOff>51090</xdr:rowOff>
    </xdr:to>
    <xdr:pic>
      <xdr:nvPicPr>
        <xdr:cNvPr id="35" name="Image 34">
          <a:extLst>
            <a:ext uri="{FF2B5EF4-FFF2-40B4-BE49-F238E27FC236}">
              <a16:creationId xmlns:a16="http://schemas.microsoft.com/office/drawing/2014/main" id="{EA9C34E4-A3BD-14F8-2EB6-2B08FB6F9E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66826" y="1877388"/>
          <a:ext cx="492985" cy="4835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613994</xdr:colOff>
      <xdr:row>9</xdr:row>
      <xdr:rowOff>122659</xdr:rowOff>
    </xdr:from>
    <xdr:to>
      <xdr:col>2</xdr:col>
      <xdr:colOff>1106979</xdr:colOff>
      <xdr:row>12</xdr:row>
      <xdr:rowOff>34674</xdr:rowOff>
    </xdr:to>
    <xdr:pic>
      <xdr:nvPicPr>
        <xdr:cNvPr id="36" name="Image 35">
          <a:extLst>
            <a:ext uri="{FF2B5EF4-FFF2-40B4-BE49-F238E27FC236}">
              <a16:creationId xmlns:a16="http://schemas.microsoft.com/office/drawing/2014/main" id="{4E19F8AD-0180-76F9-2DAA-B3B0F9EEDE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7525" y="1860972"/>
          <a:ext cx="492985" cy="4835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1235319</xdr:colOff>
      <xdr:row>9</xdr:row>
      <xdr:rowOff>125010</xdr:rowOff>
    </xdr:from>
    <xdr:to>
      <xdr:col>3</xdr:col>
      <xdr:colOff>85241</xdr:colOff>
      <xdr:row>12</xdr:row>
      <xdr:rowOff>37025</xdr:rowOff>
    </xdr:to>
    <xdr:pic>
      <xdr:nvPicPr>
        <xdr:cNvPr id="37" name="Image 36">
          <a:extLst>
            <a:ext uri="{FF2B5EF4-FFF2-40B4-BE49-F238E27FC236}">
              <a16:creationId xmlns:a16="http://schemas.microsoft.com/office/drawing/2014/main" id="{9777587F-E3A1-4081-0A89-2F6EE26414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18850" y="1863323"/>
          <a:ext cx="492985" cy="4835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208887</xdr:colOff>
      <xdr:row>9</xdr:row>
      <xdr:rowOff>108594</xdr:rowOff>
    </xdr:from>
    <xdr:to>
      <xdr:col>3</xdr:col>
      <xdr:colOff>701872</xdr:colOff>
      <xdr:row>12</xdr:row>
      <xdr:rowOff>20609</xdr:rowOff>
    </xdr:to>
    <xdr:pic>
      <xdr:nvPicPr>
        <xdr:cNvPr id="38" name="Image 37">
          <a:extLst>
            <a:ext uri="{FF2B5EF4-FFF2-40B4-BE49-F238E27FC236}">
              <a16:creationId xmlns:a16="http://schemas.microsoft.com/office/drawing/2014/main" id="{28EC4E65-F62E-4DB7-A01E-F082ECFBE2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5481" y="1846907"/>
          <a:ext cx="492985" cy="4835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111332</xdr:colOff>
      <xdr:row>9</xdr:row>
      <xdr:rowOff>108594</xdr:rowOff>
    </xdr:from>
    <xdr:to>
      <xdr:col>4</xdr:col>
      <xdr:colOff>604317</xdr:colOff>
      <xdr:row>12</xdr:row>
      <xdr:rowOff>20609</xdr:rowOff>
    </xdr:to>
    <xdr:pic>
      <xdr:nvPicPr>
        <xdr:cNvPr id="39" name="Image 38">
          <a:extLst>
            <a:ext uri="{FF2B5EF4-FFF2-40B4-BE49-F238E27FC236}">
              <a16:creationId xmlns:a16="http://schemas.microsoft.com/office/drawing/2014/main" id="{D7B0E5F8-15ED-7E0E-24A1-A03E61C0FD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40395" y="1846907"/>
          <a:ext cx="492985" cy="4835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742031</xdr:colOff>
      <xdr:row>9</xdr:row>
      <xdr:rowOff>92178</xdr:rowOff>
    </xdr:from>
    <xdr:to>
      <xdr:col>4</xdr:col>
      <xdr:colOff>1235016</xdr:colOff>
      <xdr:row>12</xdr:row>
      <xdr:rowOff>4193</xdr:rowOff>
    </xdr:to>
    <xdr:pic>
      <xdr:nvPicPr>
        <xdr:cNvPr id="40" name="Image 39">
          <a:extLst>
            <a:ext uri="{FF2B5EF4-FFF2-40B4-BE49-F238E27FC236}">
              <a16:creationId xmlns:a16="http://schemas.microsoft.com/office/drawing/2014/main" id="{3067DE6E-0E4D-E743-315B-690332FF91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71094" y="1830491"/>
          <a:ext cx="492985" cy="4835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16887</xdr:colOff>
      <xdr:row>9</xdr:row>
      <xdr:rowOff>94525</xdr:rowOff>
    </xdr:from>
    <xdr:to>
      <xdr:col>5</xdr:col>
      <xdr:colOff>509872</xdr:colOff>
      <xdr:row>12</xdr:row>
      <xdr:rowOff>6540</xdr:rowOff>
    </xdr:to>
    <xdr:pic>
      <xdr:nvPicPr>
        <xdr:cNvPr id="41" name="Image 40">
          <a:extLst>
            <a:ext uri="{FF2B5EF4-FFF2-40B4-BE49-F238E27FC236}">
              <a16:creationId xmlns:a16="http://schemas.microsoft.com/office/drawing/2014/main" id="{4D934495-0961-0584-E3D1-73C3F191E6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08012" y="1832838"/>
          <a:ext cx="492985" cy="4835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621801</xdr:colOff>
      <xdr:row>9</xdr:row>
      <xdr:rowOff>94525</xdr:rowOff>
    </xdr:from>
    <xdr:to>
      <xdr:col>5</xdr:col>
      <xdr:colOff>1114786</xdr:colOff>
      <xdr:row>12</xdr:row>
      <xdr:rowOff>6540</xdr:rowOff>
    </xdr:to>
    <xdr:pic>
      <xdr:nvPicPr>
        <xdr:cNvPr id="42" name="Image 41">
          <a:extLst>
            <a:ext uri="{FF2B5EF4-FFF2-40B4-BE49-F238E27FC236}">
              <a16:creationId xmlns:a16="http://schemas.microsoft.com/office/drawing/2014/main" id="{8EC9072A-1F5E-A691-4A87-4C8D14FDEC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12926" y="1832838"/>
          <a:ext cx="492985" cy="4835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1252500</xdr:colOff>
      <xdr:row>9</xdr:row>
      <xdr:rowOff>78109</xdr:rowOff>
    </xdr:from>
    <xdr:to>
      <xdr:col>6</xdr:col>
      <xdr:colOff>423891</xdr:colOff>
      <xdr:row>11</xdr:row>
      <xdr:rowOff>180624</xdr:rowOff>
    </xdr:to>
    <xdr:pic>
      <xdr:nvPicPr>
        <xdr:cNvPr id="43" name="Image 42">
          <a:extLst>
            <a:ext uri="{FF2B5EF4-FFF2-40B4-BE49-F238E27FC236}">
              <a16:creationId xmlns:a16="http://schemas.microsoft.com/office/drawing/2014/main" id="{0A1E5134-89A4-74D5-2F38-09A06158CC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43625" y="1816422"/>
          <a:ext cx="492985" cy="4835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552231</xdr:colOff>
      <xdr:row>9</xdr:row>
      <xdr:rowOff>80460</xdr:rowOff>
    </xdr:from>
    <xdr:to>
      <xdr:col>7</xdr:col>
      <xdr:colOff>164154</xdr:colOff>
      <xdr:row>11</xdr:row>
      <xdr:rowOff>182975</xdr:rowOff>
    </xdr:to>
    <xdr:pic>
      <xdr:nvPicPr>
        <xdr:cNvPr id="44" name="Image 43">
          <a:extLst>
            <a:ext uri="{FF2B5EF4-FFF2-40B4-BE49-F238E27FC236}">
              <a16:creationId xmlns:a16="http://schemas.microsoft.com/office/drawing/2014/main" id="{91A64DCB-2A9F-6FB4-8140-F7BDB53D9D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64950" y="1818773"/>
          <a:ext cx="492985" cy="4835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287800</xdr:colOff>
      <xdr:row>9</xdr:row>
      <xdr:rowOff>64044</xdr:rowOff>
    </xdr:from>
    <xdr:to>
      <xdr:col>7</xdr:col>
      <xdr:colOff>780785</xdr:colOff>
      <xdr:row>11</xdr:row>
      <xdr:rowOff>166559</xdr:rowOff>
    </xdr:to>
    <xdr:pic>
      <xdr:nvPicPr>
        <xdr:cNvPr id="45" name="Image 44">
          <a:extLst>
            <a:ext uri="{FF2B5EF4-FFF2-40B4-BE49-F238E27FC236}">
              <a16:creationId xmlns:a16="http://schemas.microsoft.com/office/drawing/2014/main" id="{1D2CB214-806F-9D29-8855-11E87B6D3A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81581" y="1802357"/>
          <a:ext cx="492985" cy="4835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892714</xdr:colOff>
      <xdr:row>9</xdr:row>
      <xdr:rowOff>64044</xdr:rowOff>
    </xdr:from>
    <xdr:to>
      <xdr:col>8</xdr:col>
      <xdr:colOff>457011</xdr:colOff>
      <xdr:row>11</xdr:row>
      <xdr:rowOff>166559</xdr:rowOff>
    </xdr:to>
    <xdr:pic>
      <xdr:nvPicPr>
        <xdr:cNvPr id="46" name="Image 45">
          <a:extLst>
            <a:ext uri="{FF2B5EF4-FFF2-40B4-BE49-F238E27FC236}">
              <a16:creationId xmlns:a16="http://schemas.microsoft.com/office/drawing/2014/main" id="{D691A940-B403-B81D-AFDA-9788892378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495" y="1802357"/>
          <a:ext cx="492985" cy="4835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594725</xdr:colOff>
      <xdr:row>9</xdr:row>
      <xdr:rowOff>47628</xdr:rowOff>
    </xdr:from>
    <xdr:to>
      <xdr:col>9</xdr:col>
      <xdr:colOff>325710</xdr:colOff>
      <xdr:row>11</xdr:row>
      <xdr:rowOff>150143</xdr:rowOff>
    </xdr:to>
    <xdr:pic>
      <xdr:nvPicPr>
        <xdr:cNvPr id="47" name="Image 46">
          <a:extLst>
            <a:ext uri="{FF2B5EF4-FFF2-40B4-BE49-F238E27FC236}">
              <a16:creationId xmlns:a16="http://schemas.microsoft.com/office/drawing/2014/main" id="{8BB6B316-D39E-FAD4-4FA5-68569865A1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17194" y="1785941"/>
          <a:ext cx="492985" cy="4835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10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0.xml"/></Relationships>
</file>

<file path=xl/pivotCache/_rels/pivotCacheDefinition1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1.xml"/></Relationships>
</file>

<file path=xl/pivotCache/_rels/pivotCacheDefinition1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2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_rels/pivotCacheDefinition5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5.xml"/></Relationships>
</file>

<file path=xl/pivotCache/_rels/pivotCacheDefinition6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6.xml"/></Relationships>
</file>

<file path=xl/pivotCache/_rels/pivotCacheDefinition7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7.xml"/></Relationships>
</file>

<file path=xl/pivotCache/_rels/pivotCacheDefinition8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8.xml"/></Relationships>
</file>

<file path=xl/pivotCache/_rels/pivotCacheDefinition9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9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BICHET Thierry" refreshedDate="45666.26847476852" createdVersion="8" refreshedVersion="8" minRefreshableVersion="3" recordCount="111" xr:uid="{9BA60A2E-5A7D-4A30-BCE6-9AC2C3BB53B9}">
  <cacheSource type="worksheet">
    <worksheetSource ref="O2:T1048576" sheet="Exclusion"/>
  </cacheSource>
  <cacheFields count="6">
    <cacheField name="Grade" numFmtId="0">
      <sharedItems containsBlank="1" containsMixedTypes="1" containsNumber="1" containsInteger="1" minValue="0" maxValue="0"/>
    </cacheField>
    <cacheField name="ref oc " numFmtId="0">
      <sharedItems containsBlank="1" containsMixedTypes="1" containsNumber="1" containsInteger="1" minValue="0" maxValue="0" count="65">
        <s v="700076"/>
        <n v="0"/>
        <s v="071517"/>
        <s v="071526"/>
        <s v="071257"/>
        <s v="071152"/>
        <s v="071023"/>
        <s v="071238"/>
        <s v="071221"/>
        <s v="071131"/>
        <s v="071534"/>
        <s v="071056"/>
        <s v="071179"/>
        <s v="071394"/>
        <s v="071467"/>
        <s v="071264"/>
        <s v="071033"/>
        <s v="700258"/>
        <s v="071064"/>
        <s v="700257"/>
        <s v="071363"/>
        <s v="071070"/>
        <s v="071073"/>
        <s v="071521"/>
        <s v="071265"/>
        <s v="700073"/>
        <s v="900335"/>
        <s v="071037"/>
        <s v="071450"/>
        <s v="071025"/>
        <s v="071409"/>
        <s v="900554"/>
        <s v="071198"/>
        <s v="071039"/>
        <s v="071551"/>
        <s v="071438"/>
        <s v="071155"/>
        <s v="071358"/>
        <s v="071015"/>
        <s v="071494"/>
        <s v="071245"/>
        <s v="071040"/>
        <s v="070522"/>
        <s v="071444"/>
        <s v="071120"/>
        <s v="700079"/>
        <s v="071088"/>
        <s v="071274"/>
        <s v="071223"/>
        <s v="070053"/>
        <s v="071400"/>
        <s v="071106"/>
        <s v="071337"/>
        <s v="071436"/>
        <s v="071201"/>
        <s v="071278"/>
        <s v="071125"/>
        <s v="070083"/>
        <s v="071140"/>
        <s v="071646"/>
        <s v="071225"/>
        <s v="071527"/>
        <s v="070427"/>
        <s v="700080"/>
        <m/>
      </sharedItems>
    </cacheField>
    <cacheField name="oc" numFmtId="0">
      <sharedItems containsBlank="1" containsMixedTypes="1" containsNumber="1" containsInteger="1" minValue="0" maxValue="0" count="64">
        <s v="OC MACIGNO O"/>
        <n v="0"/>
        <s v="OC DENEUX B"/>
        <s v="OC MASSY PALAISEAU"/>
        <s v="OC CENEDESE Y"/>
        <s v="OC HOEGY A"/>
        <s v="OC MARIAGE A"/>
        <s v="OC VILA P"/>
        <s v="OC GOUSPY P"/>
        <s v="OC ZUNINO R"/>
        <s v="OC VAL D OISE EST"/>
        <s v="OC EURE EST"/>
        <s v="OC CACCIATORE C"/>
        <s v="OC FOURGERON S"/>
        <s v="OC GUITTON O"/>
        <s v="OC NICE"/>
        <s v="OC TALON C"/>
        <s v="OC MARSEILLE NORD"/>
        <s v="OC CAVELIER S"/>
        <s v="OC CARRE N"/>
        <s v="OC ALBERTVILLE"/>
        <s v="OC HOCHET A"/>
        <s v="OC BOUTTEMAND S"/>
        <s v="OC YAHMI Y"/>
        <s v="OC DELRANC M"/>
        <s v="OC SINEAU B"/>
        <s v="OC FICTIVE"/>
        <s v="OC VANUXEM S"/>
        <s v="OC ZAPPARATA A"/>
        <s v="OC LEGRAND M"/>
        <s v="OC VEYRAT E"/>
        <s v="OC GAUCHE A"/>
        <s v="OC CARLIER J"/>
        <s v="OC KUHN S"/>
        <s v="OC CARUELLE F"/>
        <s v="OC SCHMERBER O"/>
        <s v="OC ERNOULT R"/>
        <s v="OC WICART A"/>
        <s v="OC WALTER MARTIN J"/>
        <s v="OC BALARDY A"/>
        <s v="OC VAUTHEROT D"/>
        <s v="OC CHAUVET R"/>
        <s v="OC VIGNERES J"/>
        <s v="OC IRADJAMANICAME P"/>
        <s v="OC OLICARD D"/>
        <s v="OC BARRE S"/>
        <s v="OC FOREST N"/>
        <s v="OC BARON O"/>
        <s v="OC DUBUC F"/>
        <s v="OC FREJUS"/>
        <s v="OC DEBAIN M"/>
        <s v="OC DOURLENS C"/>
        <s v="OC EL BENNOURI F"/>
        <s v="OC FOUILLOUSE C"/>
        <s v="OC MOLINERO LUQUE K"/>
        <s v="OC BESNIER A"/>
        <s v="OC RANJIT M"/>
        <s v="OC RAVEL J"/>
        <s v="OC AMIOT A"/>
        <s v="OC CAPPON J"/>
        <s v="OC BABISKI F"/>
        <s v="OC ESTHER V"/>
        <s v="OC COLAS A"/>
        <m/>
      </sharedItems>
    </cacheField>
    <cacheField name="ref od" numFmtId="0">
      <sharedItems containsBlank="1" containsMixedTypes="1" containsNumber="1" containsInteger="1" minValue="0" maxValue="0"/>
    </cacheField>
    <cacheField name="Od " numFmtId="0">
      <sharedItems containsBlank="1" containsMixedTypes="1" containsNumber="1" containsInteger="1" minValue="0" maxValue="0"/>
    </cacheField>
    <cacheField name="qte " numFmtId="0">
      <sharedItems containsString="0" containsBlank="1" containsNumber="1" containsInteger="1" minValue="-1" maxValue="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10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MONIERE Cedric" refreshedDate="45685.371829745367" createdVersion="8" refreshedVersion="8" minRefreshableVersion="3" recordCount="3114" xr:uid="{F6964D11-E5CA-45CC-8990-4426ED8CC075}">
  <cacheSource type="worksheet">
    <worksheetSource ref="A1:BH1048576" sheet="effectif"/>
  </cacheSource>
  <cacheFields count="60">
    <cacheField name="folio num" numFmtId="0">
      <sharedItems containsString="0" containsBlank="1" containsNumber="1" containsInteger="1" minValue="70001" maxValue="993755"/>
    </cacheField>
    <cacheField name="matricule num" numFmtId="0">
      <sharedItems containsString="0" containsBlank="1" containsNumber="1" containsInteger="1" minValue="10546" maxValue="50164202"/>
    </cacheField>
    <cacheField name="college" numFmtId="0">
      <sharedItems containsBlank="1" count="7">
        <s v="CC"/>
        <s v="ASSISTANTE"/>
        <s v="IMP"/>
        <s v="IMD"/>
        <s v="RR"/>
        <s v="AR"/>
        <m/>
      </sharedItems>
    </cacheField>
    <cacheField name="region uniquement" numFmtId="0">
      <sharedItems containsBlank="1" containsMixedTypes="1" containsNumber="1" containsInteger="1" minValue="0" maxValue="0"/>
    </cacheField>
    <cacheField name="present" numFmtId="0">
      <sharedItems containsBlank="1" count="3">
        <s v="TERRAIN"/>
        <s v="EN MISSION"/>
        <m/>
      </sharedItems>
    </cacheField>
    <cacheField name="Matricule" numFmtId="0">
      <sharedItems containsBlank="1"/>
    </cacheField>
    <cacheField name="Folio / Référence terrain" numFmtId="0">
      <sharedItems containsBlank="1"/>
    </cacheField>
    <cacheField name="Témoin salarié / terrain" numFmtId="0">
      <sharedItems containsString="0" containsBlank="1" containsNumber="1" containsInteger="1" minValue="1" maxValue="2" count="3">
        <n v="1"/>
        <n v="2"/>
        <m/>
      </sharedItems>
    </cacheField>
    <cacheField name="Nature du terrain" numFmtId="0">
      <sharedItems containsBlank="1"/>
    </cacheField>
    <cacheField name="Code qualité" numFmtId="0">
      <sharedItems containsString="0" containsBlank="1" containsNumber="1" containsInteger="1" minValue="1" maxValue="2"/>
    </cacheField>
    <cacheField name="Libellé qualité" numFmtId="0">
      <sharedItems containsBlank="1"/>
    </cacheField>
    <cacheField name="Prénom" numFmtId="0">
      <sharedItems containsBlank="1"/>
    </cacheField>
    <cacheField name="Nom" numFmtId="0">
      <sharedItems containsBlank="1"/>
    </cacheField>
    <cacheField name="Lib. court du grade précédent" numFmtId="0">
      <sharedItems containsBlank="1"/>
    </cacheField>
    <cacheField name="Date de fin du grade précédent" numFmtId="0">
      <sharedItems containsDate="1" containsBlank="1" containsMixedTypes="1" minDate="1900-01-09T23:41:04" maxDate="1900-01-01T12:51:04"/>
    </cacheField>
    <cacheField name="Motif de changement de grade" numFmtId="0">
      <sharedItems containsNonDate="0" containsString="0" containsBlank="1"/>
    </cacheField>
    <cacheField name="Code grade précédent" numFmtId="0">
      <sharedItems containsBlank="1"/>
    </cacheField>
    <cacheField name="N° du niveau du grade précédent" numFmtId="0">
      <sharedItems containsString="0" containsBlank="1" containsNumber="1" containsInteger="1" minValue="2" maxValue="5"/>
    </cacheField>
    <cacheField name="Catégorie du grade précédent" numFmtId="0">
      <sharedItems containsBlank="1"/>
    </cacheField>
    <cacheField name="Libellé Grade / Niveau" numFmtId="0">
      <sharedItems containsBlank="1"/>
    </cacheField>
    <cacheField name="Date de début" numFmtId="14">
      <sharedItems containsNonDate="0" containsDate="1" containsString="0" containsBlank="1" minDate="1981-03-01T00:00:00" maxDate="2025-01-01T00:00:00"/>
    </cacheField>
    <cacheField name="Code grade actuel" numFmtId="0">
      <sharedItems containsBlank="1"/>
    </cacheField>
    <cacheField name="Numéro de niveau" numFmtId="0">
      <sharedItems containsBlank="1"/>
    </cacheField>
    <cacheField name="Catégorie du grade actuel" numFmtId="0">
      <sharedItems containsBlank="1"/>
    </cacheField>
    <cacheField name="Code moniteur du grade actuel" numFmtId="0">
      <sharedItems containsBlank="1"/>
    </cacheField>
    <cacheField name="Habilitation" numFmtId="0">
      <sharedItems containsNonDate="0" containsString="0" containsBlank="1"/>
    </cacheField>
    <cacheField name="Code Secteur" numFmtId="0">
      <sharedItems containsBlank="1"/>
    </cacheField>
    <cacheField name="Classe précédente" numFmtId="0">
      <sharedItems containsBlank="1" containsMixedTypes="1" containsNumber="1" containsInteger="1" minValue="5" maxValue="7"/>
    </cacheField>
    <cacheField name="Date de fin de classe précédente" numFmtId="0">
      <sharedItems containsNonDate="0" containsString="0" containsBlank="1"/>
    </cacheField>
    <cacheField name="Classe actuelle" numFmtId="0">
      <sharedItems containsBlank="1" containsMixedTypes="1" containsNumber="1" containsInteger="1" minValue="4" maxValue="7"/>
    </cacheField>
    <cacheField name="Date de début de classe actuelle" numFmtId="0">
      <sharedItems containsNonDate="0" containsString="0" containsBlank="1"/>
    </cacheField>
    <cacheField name="Date de naissance" numFmtId="0">
      <sharedItems containsDate="1" containsString="0" containsBlank="1" containsMixedTypes="1" minDate="1957-04-29T00:00:00" maxDate="1899-12-31T08:47:04"/>
    </cacheField>
    <cacheField name="Age du salarié" numFmtId="0">
      <sharedItems containsString="0" containsBlank="1" containsNumber="1" containsInteger="1" minValue="23" maxValue="67"/>
    </cacheField>
    <cacheField name="Code nationalité" numFmtId="0">
      <sharedItems containsString="0" containsBlank="1" containsNumber="1" containsInteger="1" minValue="100" maxValue="352"/>
    </cacheField>
    <cacheField name="Libellé nationalité" numFmtId="0">
      <sharedItems containsBlank="1"/>
    </cacheField>
    <cacheField name="Date d'ancienneté STP+STC (15)" numFmtId="0">
      <sharedItems containsDate="1" containsString="0" containsBlank="1" containsMixedTypes="1" minDate="1981-06-01T00:00:00" maxDate="1900-01-02T22:51:04"/>
    </cacheField>
    <cacheField name="Ancienneté STC (en années)" numFmtId="0">
      <sharedItems containsString="0" containsBlank="1" containsNumber="1" containsInteger="1" minValue="0" maxValue="43"/>
    </cacheField>
    <cacheField name="Date d'ancienneté STC (02)" numFmtId="0">
      <sharedItems containsDate="1" containsString="0" containsBlank="1" containsMixedTypes="1" minDate="1981-06-22T00:00:00" maxDate="1900-01-02T22:51:04"/>
    </cacheField>
    <cacheField name="Système de rémunération" numFmtId="0">
      <sharedItems containsBlank="1"/>
    </cacheField>
    <cacheField name="Code postal de l'adresse du domicile" numFmtId="0">
      <sharedItems containsString="0" containsBlank="1" containsNumber="1" containsInteger="1" minValue="1090" maxValue="98000"/>
    </cacheField>
    <cacheField name="Bureau postal de l'adresse du domicile" numFmtId="0">
      <sharedItems containsBlank="1"/>
    </cacheField>
    <cacheField name="Nom du chef de file de la région" numFmtId="0">
      <sharedItems containsBlank="1"/>
    </cacheField>
    <cacheField name="Réf. terrain de la région" numFmtId="0">
      <sharedItems containsBlank="1"/>
    </cacheField>
    <cacheField name="Libellé de la région" numFmtId="0">
      <sharedItems containsBlank="1"/>
    </cacheField>
    <cacheField name="Folio du chef de file de l'orga. de dév." numFmtId="0">
      <sharedItems containsBlank="1"/>
    </cacheField>
    <cacheField name="Nom du chef de file de l'orga. de dév." numFmtId="0">
      <sharedItems containsBlank="1"/>
    </cacheField>
    <cacheField name="Lib. court du grade du chef de file OD" numFmtId="0">
      <sharedItems containsBlank="1"/>
    </cacheField>
    <cacheField name="Réf. terrain l'orga de développement" numFmtId="0">
      <sharedItems containsBlank="1" count="53">
        <s v="071239"/>
        <s v="071505"/>
        <s v="071506"/>
        <s v="900421"/>
        <s v="070067"/>
        <s v="071602"/>
        <s v="071252"/>
        <s v="071129"/>
        <s v="071045"/>
        <s v="071255"/>
        <s v="071050"/>
        <s v="070930"/>
        <s v="071174"/>
        <s v="071594"/>
        <s v="071270"/>
        <s v="071607"/>
        <s v="700023"/>
        <s v="071031"/>
        <s v="071063"/>
        <s v="071510"/>
        <s v="900583"/>
        <s v="071591"/>
        <s v="071159"/>
        <s v="700584"/>
        <s v="070066"/>
        <s v="900417"/>
        <s v="071248"/>
        <s v="071592"/>
        <s v="071054"/>
        <s v="071139"/>
        <s v="071507"/>
        <s v="071595"/>
        <s v="071024"/>
        <m/>
        <s v="071662"/>
        <s v="071606"/>
        <s v="071188"/>
        <s v="071276"/>
        <s v="071601"/>
        <s v="700556"/>
        <s v="700583"/>
        <s v="900552"/>
        <s v="900562"/>
        <s v="900267"/>
        <s v="900585"/>
        <s v="900584"/>
        <s v="990585"/>
        <s v="990572"/>
        <s v="990571"/>
        <s v="990463"/>
        <s v="990461"/>
        <s v="990437"/>
        <s v="900581" u="1"/>
      </sharedItems>
    </cacheField>
    <cacheField name="Libellé de l'orga. de développement" numFmtId="0">
      <sharedItems containsBlank="1" count="42">
        <s v="OD AVEYRON-HERAULT-AUDE-PYRENEES ORIENT."/>
        <s v="OD GRAND PARIS 75-92-93-94"/>
        <s v="OD ESSONNE - LOIRET"/>
        <s v="ORGANISATION DE FIDELISATION"/>
        <s v="OD VAUCLUSE - DROME - ARDECHE - GARD"/>
        <s v="OD LANDES-PYRENEES-GERS-HTE GARONNE SUD"/>
        <s v="OD BOUCHES DU RHONE"/>
        <s v="OD ALLIER-SAONE &amp; LOIRE-NIEVRE-COTE D'OR"/>
        <s v="OD NORD ARTOIS"/>
        <s v="OD VAR - BOUCHES DU RHONE"/>
        <s v="OD MANCHE - CALVADOS - ORNE - MAYENNE"/>
        <s v="OD ISERE ALBERTVILLE"/>
        <s v="OD HAUTE SAVOIE AIN JURA AIX LES BAINS"/>
        <s v="OD LOIRE ATLANTIQUE - VENDEE"/>
        <s v="OD VOSGES-HT RHIN-TR BEL-DOUBS-HTE MARNE"/>
        <s v="OD CHARENTES-VIENNES-DEUX SEVRES"/>
        <s v="OD PUY DE DOME - LOIRE - HAUTE LOIRE"/>
        <s v="OD NORD LITTORAL"/>
        <s v="OD SEINE MARITIME"/>
        <s v="OD YVELINES - EURE ET LOIR"/>
        <s v="OD FICTIVE"/>
        <s v="OD FINISTERE - MORBIHAN"/>
        <s v="OD MOSELLE - MEURTHE ET MOSELLE"/>
        <s v="CELLULE SENIORS"/>
        <s v="OD ALPES MARITIMES"/>
        <s v="ASSISTANCE DU RESEAU COMMERCIAL"/>
        <s v="OD LOT-TARN-TARN ET GARONNE-HTE GARONNE"/>
        <s v="OD ILLE ET VILAINE-COTES D'ARMOR"/>
        <s v="OD VAL D'OISE - EURE"/>
        <s v="OD ARDENNES - MARNE - MEUSE - AUBE"/>
        <s v="OD SEINE ET MARNE - YONNE"/>
        <s v="OD SARTHE - MAINE ET LOIRE"/>
        <s v="OD NORD LILLE"/>
        <m/>
        <s v="OD SOMME - OISE - AISNE"/>
        <s v="OD GIRONDE - DORDOGNE"/>
        <s v="OD RHONE"/>
        <s v="OD BAS RHIN - MOSELLE"/>
        <s v="OD INDRE-INDRE &amp; LOIRE-CHER-LOIR &amp; CHER"/>
        <s v="CELLULE IEM"/>
        <s v="CELLULE RECRUTEMENT"/>
        <s v="SECTEUR BLANC"/>
      </sharedItems>
    </cacheField>
    <cacheField name="Folio du chef de file de l'orga. Ccial" numFmtId="0">
      <sharedItems containsBlank="1"/>
    </cacheField>
    <cacheField name="Nom du chef de file de l'orga. ccial" numFmtId="0">
      <sharedItems containsBlank="1"/>
    </cacheField>
    <cacheField name="Lib. court du grade du chef de file OC" numFmtId="0">
      <sharedItems containsBlank="1"/>
    </cacheField>
    <cacheField name="Réf. terrain de l'orga. commerciale" numFmtId="0">
      <sharedItems containsBlank="1" count="162">
        <s v="071941"/>
        <s v="071563"/>
        <s v="700080"/>
        <m/>
        <s v="071366"/>
        <s v="071444"/>
        <s v="071394"/>
        <s v="071136"/>
        <s v="071037"/>
        <s v="700162"/>
        <s v="071257"/>
        <s v="071258"/>
        <s v="071646"/>
        <s v="071182"/>
        <s v="071179"/>
        <s v="071081"/>
        <s v="071271"/>
        <s v="071397"/>
        <s v="071225"/>
        <s v="071526"/>
        <s v="071527"/>
        <s v="071349"/>
        <s v="071212"/>
        <s v="071015"/>
        <s v="900455"/>
        <s v="071201"/>
        <s v="070522"/>
        <s v="071152"/>
        <s v="071399"/>
        <s v="071494"/>
        <s v="900578"/>
        <s v="900579"/>
        <s v="700258"/>
        <s v="070813"/>
        <s v="071245"/>
        <s v="071347"/>
        <s v="700257"/>
        <s v="071099"/>
        <s v="071265"/>
        <s v="071625"/>
        <s v="071521"/>
        <s v="071056"/>
        <s v="071040"/>
        <s v="071250"/>
        <s v="071500"/>
        <s v="071033"/>
        <s v="071531"/>
        <s v="071240"/>
        <s v="070426"/>
        <s v="070108"/>
        <s v="071223"/>
        <s v="071088"/>
        <s v="070048"/>
        <s v="700076"/>
        <s v="071051"/>
        <s v="071083"/>
        <s v="700398"/>
        <s v="071238"/>
        <s v="071450"/>
        <s v="071358"/>
        <s v="071230"/>
        <s v="700440"/>
        <s v="071155"/>
        <s v="071125"/>
        <s v="071191"/>
        <s v="070083"/>
        <s v="071194"/>
        <s v="071146"/>
        <s v="071532"/>
        <s v="071131"/>
        <s v="071071"/>
        <s v="071112"/>
        <s v="700202"/>
        <s v="700079"/>
        <s v="071517"/>
        <s v="071025"/>
        <s v="070082"/>
        <s v="070065"/>
        <s v="070053"/>
        <s v="071467"/>
        <s v="071275"/>
        <s v="071200"/>
        <s v="071021"/>
        <s v="071278"/>
        <s v="071400"/>
        <s v="700298"/>
        <s v="071528"/>
        <s v="071106"/>
        <s v="071042"/>
        <s v="071689"/>
        <s v="071491"/>
        <s v="071120"/>
        <s v="071073"/>
        <s v="071438"/>
        <s v="700073"/>
        <s v="071220"/>
        <s v="071274"/>
        <s v="071409"/>
        <s v="071264"/>
        <s v="071551"/>
        <s v="071436"/>
        <s v="700130"/>
        <s v="071064"/>
        <s v="071102"/>
        <s v="071070"/>
        <s v="071093"/>
        <s v="071039"/>
        <s v="071023"/>
        <s v="070057"/>
        <s v="071566"/>
        <s v="071013"/>
        <s v="071497"/>
        <s v="071198"/>
        <s v="071090"/>
        <s v="700133"/>
        <s v="070427"/>
        <s v="700173"/>
        <s v="071337"/>
        <s v="900577"/>
        <s v="071363"/>
        <s v="071140"/>
        <s v="900335"/>
        <s v="071043"/>
        <s v="071564"/>
        <s v="071454"/>
        <s v="071221"/>
        <s v="071534"/>
        <s v="071324"/>
        <s v="900571"/>
        <s v="900554"/>
        <s v="071075"/>
        <s v="071195"/>
        <s v="071246"/>
        <s v="071148"/>
        <s v="071282"/>
        <s v="071464"/>
        <s v="071094"/>
        <s v="071256"/>
        <s v="071142"/>
        <s v="071326"/>
        <s v="070081"/>
        <s v="071524"/>
        <s v="071386"/>
        <s v="071523"/>
        <s v="070078"/>
        <s v="071121"/>
        <s v="071132"/>
        <s v="071231"/>
        <s v="071123"/>
        <s v="071190"/>
        <s v="071192"/>
        <s v="700253"/>
        <s v="071114"/>
        <s v="700211"/>
        <s v="071562"/>
        <s v="071938"/>
        <s v="071092"/>
        <s v="070753"/>
        <s v="700266"/>
        <s v="071389"/>
        <s v="700573" u="1"/>
        <s v="900336" u="1"/>
      </sharedItems>
    </cacheField>
    <cacheField name="Libellé de l'organisation commerciale" numFmtId="0">
      <sharedItems containsBlank="1" count="165">
        <s v="OC MONTPELLIER"/>
        <s v="OC DELPORTE G"/>
        <s v="OC COLAS A"/>
        <m/>
        <s v="OC ORANGE"/>
        <s v="OC VIGNERES J"/>
        <s v="OC FOURGERON S"/>
        <s v="OC SAONE ET LOIRE"/>
        <s v="OC VANUXEM S"/>
        <s v="OC JALLADEAU C"/>
        <s v="OC CENEDESE Y"/>
        <s v="OC LANTERI J"/>
        <s v="OC AMIOT A"/>
        <s v="OC CHARTREUSE"/>
        <s v="OC CACCIATORE C"/>
        <s v="OC FOURNIGAULT F"/>
        <s v="OC MULHOUSE"/>
        <s v="OC CORNETTE N"/>
        <s v="OC CAPPON J"/>
        <s v="OC MASSY PALAISEAU"/>
        <s v="OC BABISKI F"/>
        <s v="OC BIDET G"/>
        <s v="OC ANIN S"/>
        <s v="OC WICART A"/>
        <s v="OC FICTIVE"/>
        <s v="OC FOUILLOUSE C"/>
        <s v="OC CHAUVET R"/>
        <s v="OC HOEGY A"/>
        <s v="OC GUILLAMET F"/>
        <s v="OC WALTER MARTIN J"/>
        <s v="ASSISTANAT OD"/>
        <s v="ASSISTANCE TRANSVERSE"/>
        <s v="OC MARSEILLE NORD"/>
        <s v="OC BALTAZAR L"/>
        <s v="OC BALARDY A"/>
        <s v="OC ANTIBES"/>
        <s v="OC CARRE N"/>
        <s v="OC GESTIN S"/>
        <s v="OC DELRANC M"/>
        <s v="OC GUERIN J"/>
        <s v="OC YAHMI Y"/>
        <s v="OC EURE EST"/>
        <s v="OC VAUTHEROT D"/>
        <s v="OC LECAS B"/>
        <s v="OC ANNEMASSE"/>
        <s v="OC TALON C"/>
        <s v="OC HABAY P"/>
        <s v="OC FERRERO A"/>
        <s v="OC RIQUE D"/>
        <s v="OC PRINCE J"/>
        <s v="OC BARON O"/>
        <s v="OC BARRE S"/>
        <s v="OC CADREN V"/>
        <s v="OC MACIGNO O"/>
        <s v="OC DEMINGUET J"/>
        <s v="OC PITON R"/>
        <s v="OC COUDERT S"/>
        <s v="OC VILA P"/>
        <s v="OC ZAPPARATA A"/>
        <s v="OC ERNOULT R"/>
        <s v="OC SALOME S"/>
        <s v="OC COT L"/>
        <s v="OC SCHMERBER O"/>
        <s v="OC BESNIER A"/>
        <s v="OC PINGUET B"/>
        <s v="OC RANJIT M"/>
        <s v="OC VIRET S"/>
        <s v="OC VAUCARD S"/>
        <s v="OC NEVES H"/>
        <s v="OC ZUNINO R"/>
        <s v="OC BRICARD J"/>
        <s v="OC FOURNIER A"/>
        <s v="OC ROMO D"/>
        <s v="OC OLICARD D"/>
        <s v="OC DENEUX B"/>
        <s v="OC LEGRAND M"/>
        <s v="OC BIEBER G"/>
        <s v="OC LE VERGE L"/>
        <s v="OC DUBUC F"/>
        <s v="OC GUITTON O"/>
        <s v="OC FRISSON G"/>
        <s v="OC BOISSON G"/>
        <s v="OC DELEMOTTE A"/>
        <s v="OC MOLINERO LUQUE K"/>
        <s v="OC FREJUS"/>
        <s v="OC LORITTE C"/>
        <s v="OC GIAI GIANETTO L"/>
        <s v="OC DEBAIN M"/>
        <s v="OC FEVRIER M"/>
        <s v="OC MOUYER Y"/>
        <s v="OC CAPPON B"/>
        <s v="OC IRADJAMANICAME P"/>
        <s v="OC BOUTTEMAND S"/>
        <s v="OC CARUELLE F"/>
        <s v="OC SINEAU B"/>
        <s v="OC BROCA T"/>
        <s v="OC FOREST N"/>
        <s v="OC VEYRAT E"/>
        <s v="OC NICE"/>
        <s v="OC KUHN S"/>
        <s v="OC EL BENNOURI F"/>
        <s v="OC CONDELLO S"/>
        <s v="OC CAVELIER S"/>
        <s v="OC CAPELLO A"/>
        <s v="OC HOCHET A"/>
        <s v="OC INIZAN T"/>
        <s v="OC CARLIER J"/>
        <s v="OC MARIAGE A"/>
        <s v="OC JONGEN T"/>
        <s v="OC RODRIGUES A"/>
        <s v="OC DELPIERRE M"/>
        <s v="OC CLEMENT J"/>
        <s v="OC GAUCHE A"/>
        <s v="OC LE FEVRE F"/>
        <s v="OC LOPEZ S"/>
        <s v="OC ESTHER V"/>
        <s v="OC FOSSEY S"/>
        <s v="OC DOURLENS C"/>
        <s v="OC ALBERTVILLE"/>
        <s v="OC RAVEL J"/>
        <s v="OC MAGRE C"/>
        <s v="OC GIGER M"/>
        <s v="OC DIJON NORD OUEST"/>
        <s v="OC GOUSPY P"/>
        <s v="OC VAL D OISE EST"/>
        <s v="OC MORISSEAU V"/>
        <s v="OC VANNES"/>
        <s v="OC AIN SUD"/>
        <s v="OC ALBI NORD"/>
        <s v="OC AUXERRE"/>
        <s v="OC BAS RHIN SUD"/>
        <s v="OC BORDEAUX OUEST"/>
        <s v="OC BREST"/>
        <s v="OC CANNES"/>
        <s v="OC CHALONS MEUSE"/>
        <s v="OC CHARENTE"/>
        <s v="OC COLMAR"/>
        <s v="OC CORBEIL"/>
        <s v="OC DINAN"/>
        <s v="OC ETAMPES"/>
        <s v="OC ETANG DE BERRE"/>
        <s v="OC EURE ET LOIR NORD"/>
        <s v="OC HAUTE MARNE"/>
        <s v="OC LANGON"/>
        <s v="OC LOIRET SUD"/>
        <s v="OC LYON EST"/>
        <s v="OC LYON OUEST"/>
        <s v="OC MARSEILLE LITTORAL"/>
        <s v="OC MAYENNE SARTHE NORD"/>
        <s v="OC NEVERS"/>
        <s v="OC PARIS SUD"/>
        <s v="OC PHILIBERT M"/>
        <s v="OC QUIMPER"/>
        <s v="OC REIMS EPERNAY"/>
        <s v="OC VERCORS"/>
        <s v="OC VITRE"/>
        <s v="OC RODET A" u="1"/>
        <s v="OC BOURGAIN P" u="1"/>
        <s v="OC LYON NORD" u="1"/>
        <s v="OC VALENCIENNES EST" u="1"/>
        <s v="OC METZ" u="1"/>
        <s v="OC DOUARNENEZ" u="1"/>
        <s v="OC LAMBERSART" u="1"/>
        <s v="OC DEUX SEVRES" u="1"/>
        <s v="OC MARSEILLE PROVENCE" u="1"/>
      </sharedItems>
    </cacheField>
    <cacheField name="Folio du chef de file du secteur" numFmtId="0">
      <sharedItems containsBlank="1"/>
    </cacheField>
    <cacheField name="Nom du chef de file du secteur" numFmtId="0">
      <sharedItems containsBlank="1"/>
    </cacheField>
    <cacheField name="Lib. court du grade du chef de file sec" numFmtId="0">
      <sharedItems containsBlank="1"/>
    </cacheField>
    <cacheField name="Code syst. de rému. du chef de file sect" numFmtId="0">
      <sharedItems containsBlank="1"/>
    </cacheField>
    <cacheField name="Réf. terrain du secteur" numFmtId="0">
      <sharedItems containsBlank="1"/>
    </cacheField>
    <cacheField name="Libellé du secteur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1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MONIERE Cedric" refreshedDate="45685.371831365737" createdVersion="8" refreshedVersion="8" minRefreshableVersion="3" recordCount="16" xr:uid="{6DA15AD3-4C86-4AF4-B782-A46945E0FCCE}">
  <cacheSource type="worksheet">
    <worksheetSource ref="A1:AU1048576" sheet="Sprint 1"/>
  </cacheSource>
  <cacheFields count="47">
    <cacheField name="Sprint " numFmtId="0">
      <sharedItems containsBlank="1"/>
    </cacheField>
    <cacheField name=" Folio" numFmtId="0">
      <sharedItems containsString="0" containsBlank="1" containsNumber="1" containsInteger="1" minValue="161125" maxValue="306443" count="32">
        <n v="302146"/>
        <n v="183666"/>
        <n v="305459"/>
        <n v="306443"/>
        <n v="192658"/>
        <n v="304255"/>
        <n v="161125"/>
        <n v="306023"/>
        <n v="304399"/>
        <n v="304146"/>
        <m/>
        <n v="302999" u="1"/>
        <n v="183604" u="1"/>
        <n v="192975" u="1"/>
        <n v="305701" u="1"/>
        <n v="192912" u="1"/>
        <n v="305496" u="1"/>
        <n v="305328" u="1"/>
        <n v="185808" u="1"/>
        <n v="302213" u="1"/>
        <n v="303432" u="1"/>
        <n v="304061" u="1"/>
        <n v="305600" u="1"/>
        <n v="304479" u="1"/>
        <n v="306010" u="1"/>
        <n v="303831" u="1"/>
        <n v="305814" u="1"/>
        <n v="193654" u="1"/>
        <n v="193772" u="1"/>
        <n v="305923" u="1"/>
        <n v="306006" u="1"/>
        <n v="306299" u="1"/>
      </sharedItems>
    </cacheField>
    <cacheField name="Nom prenom" numFmtId="0">
      <sharedItems containsBlank="1"/>
    </cacheField>
    <cacheField name="Jeune Talent" numFmtId="0">
      <sharedItems containsBlank="1"/>
    </cacheField>
    <cacheField name="  Prime PR  &gt;= 20000" numFmtId="0">
      <sharedItems containsString="0" containsBlank="1" containsNumber="1" containsInteger="1" minValue="20639" maxValue="46005"/>
    </cacheField>
    <cacheField name="  Taux de chutes 6 12 primes &lt;= 13%" numFmtId="0">
      <sharedItems containsString="0" containsBlank="1" containsNumber="1" minValue="0" maxValue="11.8"/>
    </cacheField>
    <cacheField name="  RNPS CUMULE &gt;= 15" numFmtId="0">
      <sharedItems containsString="0" containsBlank="1" containsNumber="1" minValue="50" maxValue="100"/>
    </cacheField>
    <cacheField name="Nombre de contrats &gt;=18" numFmtId="0">
      <sharedItems containsString="0" containsBlank="1" containsNumber="1" minValue="18" maxValue="39.5"/>
    </cacheField>
    <cacheField name="Production Contrats PPP" numFmtId="0">
      <sharedItems containsString="0" containsBlank="1" containsNumber="1" minValue="1" maxValue="10"/>
    </cacheField>
    <cacheField name="Places disponibles en OD" numFmtId="0">
      <sharedItems containsString="0" containsBlank="1" containsNumber="1" containsInteger="1" minValue="3" maxValue="4"/>
    </cacheField>
    <cacheField name="  Class OD" numFmtId="0">
      <sharedItems containsString="0" containsBlank="1" containsNumber="1" containsInteger="1" minValue="1" maxValue="2"/>
    </cacheField>
    <cacheField name="Point Sprint" numFmtId="0">
      <sharedItems containsString="0" containsBlank="1" containsNumber="1" containsInteger="1" minValue="6" maxValue="10"/>
    </cacheField>
    <cacheField name="Nom prenom2" numFmtId="0">
      <sharedItems containsBlank="1"/>
    </cacheField>
    <cacheField name="Ref OC" numFmtId="0">
      <sharedItems containsBlank="1"/>
    </cacheField>
    <cacheField name="OC " numFmtId="0">
      <sharedItems containsBlank="1"/>
    </cacheField>
    <cacheField name="Ref OD" numFmtId="0">
      <sharedItems containsBlank="1"/>
    </cacheField>
    <cacheField name="OD" numFmtId="0">
      <sharedItems containsBlank="1" count="19">
        <s v="OD MANCHE - CALVADOS - ORNE - MAYENNE"/>
        <s v="OD NORD LILLE"/>
        <s v="OD HAUTE SAVOIE AIN JURA AIX LES BAINS"/>
        <s v="OD NORD LITTORAL"/>
        <s v="OD FINISTERE - MORBIHAN"/>
        <s v="OD ILLE ET VILAINE-COTES D'ARMOR"/>
        <s v="OD PUY DE DOME - LOIRE - HAUTE LOIRE"/>
        <s v="OD VAR - BOUCHES DU RHONE"/>
        <m/>
        <s v="OD VAUCLUSE - DROME - ARDECHE - GARD" u="1"/>
        <s v="OD LOIRE ATLANTIQUE - VENDEE" u="1"/>
        <s v="OD GIRONDE - DORDOGNE" u="1"/>
        <s v="OD VOSGES-HT RHIN-TR BEL-DOUBS-HTE MARNE" u="1"/>
        <s v="OD MOSELLE - MEURTHE ET MOSELLE" u="1"/>
        <s v="OD BAS RHIN - MOSELLE" u="1"/>
        <s v="OD LOT-TARN-TARN ET GARONNE-HTE GARONNE" u="1"/>
        <s v="OD YVELINES - EURE ET LOIR" u="1"/>
        <s v="OD AVEYRON-HERAULT-AUDE-PYRENEES ORIENT." u="1"/>
        <s v="OD CHARENTES-VIENNES-DEUX SEVRES" u="1"/>
      </sharedItems>
    </cacheField>
    <cacheField name="Ref region " numFmtId="0">
      <sharedItems containsBlank="1"/>
    </cacheField>
    <cacheField name="region" numFmtId="0">
      <sharedItems containsBlank="1"/>
    </cacheField>
    <cacheField name="PR  CC " numFmtId="0">
      <sharedItems containsString="0" containsBlank="1" containsNumber="1" containsInteger="1" minValue="20639" maxValue="46005"/>
    </cacheField>
    <cacheField name="class PR" numFmtId="0">
      <sharedItems containsString="0" containsBlank="1" containsNumber="1" containsInteger="1" minValue="1" maxValue="10"/>
    </cacheField>
    <cacheField name="nombre de contrats" numFmtId="0">
      <sharedItems containsString="0" containsBlank="1" containsNumber="1" minValue="18" maxValue="39.5"/>
    </cacheField>
    <cacheField name="class contrat" numFmtId="0">
      <sharedItems containsString="0" containsBlank="1" containsNumber="1" containsInteger="1" minValue="1" maxValue="8"/>
    </cacheField>
    <cacheField name="Taux 6 12" numFmtId="0">
      <sharedItems containsString="0" containsBlank="1" containsNumber="1" minValue="0" maxValue="11.8"/>
    </cacheField>
    <cacheField name="valid chute" numFmtId="0">
      <sharedItems containsString="0" containsBlank="1" containsNumber="1" containsInteger="1" minValue="1" maxValue="1"/>
    </cacheField>
    <cacheField name="NPS  CC" numFmtId="0">
      <sharedItems containsString="0" containsBlank="1" containsNumber="1" minValue="50" maxValue="100"/>
    </cacheField>
    <cacheField name="valid nps" numFmtId="0">
      <sharedItems containsString="0" containsBlank="1" containsNumber="1" containsInteger="1" minValue="1" maxValue="1"/>
    </cacheField>
    <cacheField name="valid tournoi" numFmtId="0">
      <sharedItems containsBlank="1" count="4">
        <s v="Critères atteints"/>
        <m/>
        <e v="#N/A" u="1"/>
        <s v="Hors Critères" u="1"/>
      </sharedItems>
    </cacheField>
    <cacheField name="points sprint (moyenne)" numFmtId="0">
      <sharedItems containsString="0" containsBlank="1" containsNumber="1" containsInteger="1" minValue="6" maxValue="10"/>
    </cacheField>
    <cacheField name="classement point (moyenne)" numFmtId="0">
      <sharedItems containsString="0" containsBlank="1" containsNumber="1" containsInteger="1" minValue="1" maxValue="2"/>
    </cacheField>
    <cacheField name="points booster (103 -class)" numFmtId="0">
      <sharedItems containsString="0" containsBlank="1" containsNumber="1" containsInteger="1" minValue="101" maxValue="102"/>
    </cacheField>
    <cacheField name="Points booster  PR" numFmtId="0">
      <sharedItems containsString="0" containsBlank="1" containsNumber="1" containsInteger="1" minValue="93" maxValue="102"/>
    </cacheField>
    <cacheField name="point booster actes" numFmtId="0">
      <sharedItems containsString="0" containsBlank="1" containsNumber="1" containsInteger="1" minValue="95" maxValue="102"/>
    </cacheField>
    <cacheField name="cumul point" numFmtId="0">
      <sharedItems containsString="0" containsBlank="1" containsNumber="1" containsInteger="1" minValue="290" maxValue="306"/>
    </cacheField>
    <cacheField name="Class point  national " numFmtId="0">
      <sharedItems containsString="0" containsBlank="1" containsNumber="1" containsInteger="1" minValue="1000" maxValue="9000"/>
    </cacheField>
    <cacheField name="class nat prime" numFmtId="0">
      <sharedItems containsString="0" containsBlank="1" containsNumber="1" containsInteger="1" minValue="1" maxValue="10"/>
    </cacheField>
    <cacheField name="class NAT  point prime" numFmtId="0">
      <sharedItems containsString="0" containsBlank="1" containsNumber="1" containsInteger="1" minValue="1001" maxValue="9010"/>
    </cacheField>
    <cacheField name="class nat NB contrat" numFmtId="0">
      <sharedItems containsString="0" containsBlank="1" containsNumber="1" containsInteger="1" minValue="1" maxValue="8"/>
    </cacheField>
    <cacheField name="Champ  France" numFmtId="0">
      <sharedItems containsString="0" containsBlank="1" containsNumber="1" containsInteger="1" minValue="1" maxValue="10"/>
    </cacheField>
    <cacheField name="class Point région" numFmtId="0">
      <sharedItems containsString="0" containsBlank="1" containsNumber="1" containsInteger="1" minValue="1000" maxValue="4000"/>
    </cacheField>
    <cacheField name="class pr region" numFmtId="0">
      <sharedItems containsString="0" containsBlank="1" containsNumber="1" containsInteger="1" minValue="1" maxValue="5"/>
    </cacheField>
    <cacheField name="class région point prime" numFmtId="0">
      <sharedItems containsString="0" containsBlank="1" containsNumber="1" containsInteger="1" minValue="1001" maxValue="4005"/>
    </cacheField>
    <cacheField name="champ région" numFmtId="0">
      <sharedItems containsString="0" containsBlank="1" containsNumber="1" containsInteger="1" minValue="1" maxValue="5"/>
    </cacheField>
    <cacheField name="Class point OD" numFmtId="0">
      <sharedItems containsString="0" containsBlank="1" containsNumber="1" containsInteger="1" minValue="1000" maxValue="2000"/>
    </cacheField>
    <cacheField name="class pr OD" numFmtId="0">
      <sharedItems containsString="0" containsBlank="1" containsNumber="1" containsInteger="1" minValue="1" maxValue="2"/>
    </cacheField>
    <cacheField name="class od point prime " numFmtId="0">
      <sharedItems containsString="0" containsBlank="1" containsNumber="1" containsInteger="1" minValue="1001" maxValue="2002"/>
    </cacheField>
    <cacheField name="champ OD " numFmtId="0">
      <sharedItems containsString="0" containsBlank="1" containsNumber="1" containsInteger="1" minValue="1" maxValue="2"/>
    </cacheField>
  </cacheFields>
  <extLst>
    <ext xmlns:x14="http://schemas.microsoft.com/office/spreadsheetml/2009/9/main" uri="{725AE2AE-9491-48be-B2B4-4EB974FC3084}">
      <x14:pivotCacheDefinition pivotCacheId="937415741"/>
    </ext>
  </extLst>
</pivotCacheDefinition>
</file>

<file path=xl/pivotCache/pivotCacheDefinition1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MONIERE Cedric" refreshedDate="45685.371832175922" createdVersion="8" refreshedVersion="8" minRefreshableVersion="3" recordCount="10" xr:uid="{A6A1446D-6D78-4A68-8F60-720454AE7162}">
  <cacheSource type="worksheet">
    <worksheetSource ref="A1:AU11" sheet="Sprint 1"/>
  </cacheSource>
  <cacheFields count="47">
    <cacheField name="Sprint " numFmtId="0">
      <sharedItems/>
    </cacheField>
    <cacheField name=" Folio" numFmtId="0">
      <sharedItems containsSemiMixedTypes="0" containsString="0" containsNumber="1" containsInteger="1" minValue="161125" maxValue="306443" count="10">
        <n v="302146"/>
        <n v="183666"/>
        <n v="305459"/>
        <n v="306443"/>
        <n v="192658"/>
        <n v="304255"/>
        <n v="161125"/>
        <n v="306023"/>
        <n v="304399"/>
        <n v="304146"/>
      </sharedItems>
    </cacheField>
    <cacheField name="Nom prenom" numFmtId="0">
      <sharedItems count="10">
        <s v="OLIVIER HOFFER"/>
        <s v="MEHDI LAMANT"/>
        <s v="ALEXIS MERMET"/>
        <s v="OLIVIA DEMEY"/>
        <s v="FABIEN LE ROCH"/>
        <s v="MATHIEU DANTEC"/>
        <s v="DOMENICO TARRICONE"/>
        <s v="CELINE DURAND"/>
        <s v="SEBASTIEN PIETTE"/>
        <s v="THIBAUT ARNEODO"/>
      </sharedItems>
    </cacheField>
    <cacheField name="Jeune Talent" numFmtId="0">
      <sharedItems count="1">
        <s v="-"/>
      </sharedItems>
    </cacheField>
    <cacheField name="  Prime PR  &gt;= 20000" numFmtId="0">
      <sharedItems containsSemiMixedTypes="0" containsString="0" containsNumber="1" containsInteger="1" minValue="20639" maxValue="46005"/>
    </cacheField>
    <cacheField name="  Taux de chutes 6 12 primes &lt;= 13%" numFmtId="0">
      <sharedItems containsSemiMixedTypes="0" containsString="0" containsNumber="1" minValue="0" maxValue="11.8"/>
    </cacheField>
    <cacheField name="  RNPS CUMULE &gt;= 15" numFmtId="0">
      <sharedItems containsSemiMixedTypes="0" containsString="0" containsNumber="1" minValue="50" maxValue="100"/>
    </cacheField>
    <cacheField name="Nombre de contrats &gt;=18" numFmtId="0">
      <sharedItems containsSemiMixedTypes="0" containsString="0" containsNumber="1" minValue="18" maxValue="39.5"/>
    </cacheField>
    <cacheField name="Production Contrats PPP" numFmtId="0">
      <sharedItems containsSemiMixedTypes="0" containsString="0" containsNumber="1" minValue="1" maxValue="10"/>
    </cacheField>
    <cacheField name="Places disponibles en OD" numFmtId="0">
      <sharedItems containsSemiMixedTypes="0" containsString="0" containsNumber="1" containsInteger="1" minValue="3" maxValue="4"/>
    </cacheField>
    <cacheField name="  Class OD" numFmtId="0">
      <sharedItems containsSemiMixedTypes="0" containsString="0" containsNumber="1" containsInteger="1" minValue="1" maxValue="2"/>
    </cacheField>
    <cacheField name="Point Sprint" numFmtId="0">
      <sharedItems containsSemiMixedTypes="0" containsString="0" containsNumber="1" containsInteger="1" minValue="6" maxValue="10"/>
    </cacheField>
    <cacheField name="Nom prenom2" numFmtId="0">
      <sharedItems/>
    </cacheField>
    <cacheField name="Ref OC" numFmtId="0">
      <sharedItems/>
    </cacheField>
    <cacheField name="OC " numFmtId="0">
      <sharedItems count="9">
        <s v="OC RIQUE D"/>
        <s v="OC CADREN V"/>
        <s v="OC VIRET S"/>
        <s v="OC DELEMOTTE A"/>
        <s v="OC LE FEVRE F"/>
        <s v="OC GESTIN S"/>
        <s v="OC CLEMENT J"/>
        <s v="OC CARRE N"/>
        <s v="OC LANTERI J"/>
      </sharedItems>
    </cacheField>
    <cacheField name="Ref OD" numFmtId="0">
      <sharedItems/>
    </cacheField>
    <cacheField name="OD" numFmtId="0">
      <sharedItems count="8">
        <s v="OD MANCHE - CALVADOS - ORNE - MAYENNE"/>
        <s v="OD NORD LILLE"/>
        <s v="OD HAUTE SAVOIE AIN JURA AIX LES BAINS"/>
        <s v="OD NORD LITTORAL"/>
        <s v="OD FINISTERE - MORBIHAN"/>
        <s v="OD ILLE ET VILAINE-COTES D'ARMOR"/>
        <s v="OD PUY DE DOME - LOIRE - HAUTE LOIRE"/>
        <s v="OD VAR - BOUCHES DU RHONE"/>
      </sharedItems>
    </cacheField>
    <cacheField name="Ref region " numFmtId="0">
      <sharedItems/>
    </cacheField>
    <cacheField name="region" numFmtId="0">
      <sharedItems count="3">
        <s v="REGION GRAND OUEST"/>
        <s v="REGION ILE DE FRANCE NORD"/>
        <s v="REGION GRAND SUD"/>
      </sharedItems>
    </cacheField>
    <cacheField name="PR  CC " numFmtId="0">
      <sharedItems containsSemiMixedTypes="0" containsString="0" containsNumber="1" containsInteger="1" minValue="20639" maxValue="46005"/>
    </cacheField>
    <cacheField name="class PR" numFmtId="0">
      <sharedItems containsSemiMixedTypes="0" containsString="0" containsNumber="1" containsInteger="1" minValue="1" maxValue="10"/>
    </cacheField>
    <cacheField name="nombre de contrats" numFmtId="0">
      <sharedItems containsSemiMixedTypes="0" containsString="0" containsNumber="1" minValue="18" maxValue="39.5"/>
    </cacheField>
    <cacheField name="class contrat" numFmtId="0">
      <sharedItems containsSemiMixedTypes="0" containsString="0" containsNumber="1" containsInteger="1" minValue="1" maxValue="8"/>
    </cacheField>
    <cacheField name="Taux 6 12" numFmtId="0">
      <sharedItems containsSemiMixedTypes="0" containsString="0" containsNumber="1" minValue="0" maxValue="11.8"/>
    </cacheField>
    <cacheField name="valid chute" numFmtId="0">
      <sharedItems containsSemiMixedTypes="0" containsString="0" containsNumber="1" containsInteger="1" minValue="1" maxValue="1"/>
    </cacheField>
    <cacheField name="NPS  CC" numFmtId="0">
      <sharedItems containsSemiMixedTypes="0" containsString="0" containsNumber="1" minValue="50" maxValue="100"/>
    </cacheField>
    <cacheField name="valid nps" numFmtId="0">
      <sharedItems containsSemiMixedTypes="0" containsString="0" containsNumber="1" containsInteger="1" minValue="1" maxValue="1"/>
    </cacheField>
    <cacheField name="valid tournoi" numFmtId="0">
      <sharedItems count="2">
        <s v="Critères atteints"/>
        <e v="#N/A" u="1"/>
      </sharedItems>
    </cacheField>
    <cacheField name="points sprint (moyenne)" numFmtId="0">
      <sharedItems containsSemiMixedTypes="0" containsString="0" containsNumber="1" containsInteger="1" minValue="6" maxValue="10"/>
    </cacheField>
    <cacheField name="classement point (moyenne)" numFmtId="0">
      <sharedItems containsSemiMixedTypes="0" containsString="0" containsNumber="1" containsInteger="1" minValue="1" maxValue="2"/>
    </cacheField>
    <cacheField name="points booster (103 -class)" numFmtId="0">
      <sharedItems containsSemiMixedTypes="0" containsString="0" containsNumber="1" containsInteger="1" minValue="101" maxValue="102"/>
    </cacheField>
    <cacheField name="Points booster  PR" numFmtId="0">
      <sharedItems containsSemiMixedTypes="0" containsString="0" containsNumber="1" containsInteger="1" minValue="93" maxValue="102"/>
    </cacheField>
    <cacheField name="point booster actes" numFmtId="0">
      <sharedItems containsSemiMixedTypes="0" containsString="0" containsNumber="1" containsInteger="1" minValue="95" maxValue="102"/>
    </cacheField>
    <cacheField name="cumul point" numFmtId="0">
      <sharedItems containsSemiMixedTypes="0" containsString="0" containsNumber="1" containsInteger="1" minValue="290" maxValue="306"/>
    </cacheField>
    <cacheField name="Class point  national " numFmtId="0">
      <sharedItems containsSemiMixedTypes="0" containsString="0" containsNumber="1" containsInteger="1" minValue="1000" maxValue="9000"/>
    </cacheField>
    <cacheField name="class nat prime" numFmtId="0">
      <sharedItems containsSemiMixedTypes="0" containsString="0" containsNumber="1" containsInteger="1" minValue="1" maxValue="10"/>
    </cacheField>
    <cacheField name="class NAT  point prime" numFmtId="0">
      <sharedItems containsSemiMixedTypes="0" containsString="0" containsNumber="1" containsInteger="1" minValue="1001" maxValue="9010"/>
    </cacheField>
    <cacheField name="class nat NB contrat" numFmtId="0">
      <sharedItems containsSemiMixedTypes="0" containsString="0" containsNumber="1" containsInteger="1" minValue="1" maxValue="8"/>
    </cacheField>
    <cacheField name="Champ  France" numFmtId="0">
      <sharedItems containsSemiMixedTypes="0" containsString="0" containsNumber="1" containsInteger="1" minValue="1" maxValue="10"/>
    </cacheField>
    <cacheField name="class Point région" numFmtId="0">
      <sharedItems containsSemiMixedTypes="0" containsString="0" containsNumber="1" containsInteger="1" minValue="1000" maxValue="4000"/>
    </cacheField>
    <cacheField name="class pr region" numFmtId="0">
      <sharedItems containsSemiMixedTypes="0" containsString="0" containsNumber="1" containsInteger="1" minValue="1" maxValue="5"/>
    </cacheField>
    <cacheField name="class région point prime" numFmtId="0">
      <sharedItems containsSemiMixedTypes="0" containsString="0" containsNumber="1" containsInteger="1" minValue="1001" maxValue="4005"/>
    </cacheField>
    <cacheField name="champ région" numFmtId="0">
      <sharedItems containsSemiMixedTypes="0" containsString="0" containsNumber="1" containsInteger="1" minValue="1" maxValue="5"/>
    </cacheField>
    <cacheField name="Class point OD" numFmtId="0">
      <sharedItems containsSemiMixedTypes="0" containsString="0" containsNumber="1" containsInteger="1" minValue="1000" maxValue="2000"/>
    </cacheField>
    <cacheField name="class pr OD" numFmtId="0">
      <sharedItems containsSemiMixedTypes="0" containsString="0" containsNumber="1" containsInteger="1" minValue="1" maxValue="2"/>
    </cacheField>
    <cacheField name="class od point prime " numFmtId="0">
      <sharedItems containsSemiMixedTypes="0" containsString="0" containsNumber="1" containsInteger="1" minValue="1001" maxValue="2002"/>
    </cacheField>
    <cacheField name="champ OD " numFmtId="0">
      <sharedItems containsSemiMixedTypes="0" containsString="0" containsNumber="1" containsInteger="1" minValue="1" maxValue="2"/>
    </cacheField>
  </cacheFields>
  <extLst>
    <ext xmlns:x14="http://schemas.microsoft.com/office/spreadsheetml/2009/9/main" uri="{725AE2AE-9491-48be-B2B4-4EB974FC3084}">
      <x14:pivotCacheDefinition pivotCacheId="594838867"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BICHET Thierry" refreshedDate="45666.268474884258" createdVersion="8" refreshedVersion="8" minRefreshableVersion="3" recordCount="111" xr:uid="{C20E8B1B-5BAA-4C9E-9343-C8FA83B58385}">
  <cacheSource type="worksheet">
    <worksheetSource ref="K2:T1048576" sheet="Exclusion"/>
  </cacheSource>
  <cacheFields count="10">
    <cacheField name="Matricule" numFmtId="0">
      <sharedItems containsBlank="1"/>
    </cacheField>
    <cacheField name="nom " numFmtId="0">
      <sharedItems containsBlank="1"/>
    </cacheField>
    <cacheField name="prenom " numFmtId="0">
      <sharedItems containsBlank="1"/>
    </cacheField>
    <cacheField name="folio" numFmtId="0">
      <sharedItems containsBlank="1"/>
    </cacheField>
    <cacheField name="Grade" numFmtId="0">
      <sharedItems containsBlank="1" containsMixedTypes="1" containsNumber="1" containsInteger="1" minValue="0" maxValue="0"/>
    </cacheField>
    <cacheField name="ref oc " numFmtId="0">
      <sharedItems containsBlank="1" containsMixedTypes="1" containsNumber="1" containsInteger="1" minValue="0" maxValue="0"/>
    </cacheField>
    <cacheField name="oc" numFmtId="0">
      <sharedItems containsBlank="1" containsMixedTypes="1" containsNumber="1" containsInteger="1" minValue="0" maxValue="0"/>
    </cacheField>
    <cacheField name="ref od" numFmtId="0">
      <sharedItems containsBlank="1" containsMixedTypes="1" containsNumber="1" containsInteger="1" minValue="0" maxValue="0" count="36">
        <s v="071505"/>
        <n v="0"/>
        <s v="071506"/>
        <s v="071255"/>
        <s v="071159"/>
        <s v="071024"/>
        <s v="071239"/>
        <s v="071602"/>
        <s v="900562"/>
        <s v="071129"/>
        <s v="071054"/>
        <s v="071174"/>
        <s v="071252"/>
        <s v="071594"/>
        <s v="070066"/>
        <s v="071031"/>
        <s v="071063"/>
        <s v="070930"/>
        <s v="071592"/>
        <s v="070067"/>
        <s v="071662"/>
        <s v="071045"/>
        <s v="071139"/>
        <s v="071510"/>
        <s v="071270"/>
        <s v="071595"/>
        <s v="071248"/>
        <s v="071591"/>
        <s v="071601"/>
        <s v="071606"/>
        <s v="700023"/>
        <s v="071607"/>
        <s v="071276"/>
        <s v="900583"/>
        <s v="071050"/>
        <m/>
      </sharedItems>
    </cacheField>
    <cacheField name="Od " numFmtId="0">
      <sharedItems containsBlank="1" containsMixedTypes="1" containsNumber="1" containsInteger="1" minValue="0" maxValue="0" count="35">
        <s v="OD GRAND PARIS 75-92-93-94"/>
        <n v="0"/>
        <s v="OD ESSONNE - LOIRET"/>
        <s v="OD VAR - BOUCHES DU RHONE"/>
        <s v="OD MOSELLE - MEURTHE ET MOSELLE"/>
        <s v="OD NORD LILLE"/>
        <s v="OD AVEYRON-HERAULT-AUDE-PYRENEES ORIENT."/>
        <s v="OD LANDES-PYRENEES-GERS-HTE GARONNE SUD"/>
        <s v="OD FICTIVE"/>
        <s v="OD ALLIER-SAONE &amp; LOIRE-NIEVRE-COTE D'OR"/>
        <s v="OD VAL D'OISE - EURE"/>
        <s v="OD HAUTE SAVOIE AIN JURA AIX LES BAINS"/>
        <s v="OD BOUCHES DU RHONE"/>
        <s v="OD LOIRE ATLANTIQUE - VENDEE"/>
        <s v="OD ALPES MARITIMES"/>
        <s v="OD NORD LITTORAL"/>
        <s v="OD SEINE MARITIME"/>
        <s v="OD ISERE ALBERTVILLE"/>
        <s v="OD ILLE ET VILAINE-COTES D'ARMOR"/>
        <s v="OD VAUCLUSE - DROME - ARDECHE - GARD"/>
        <s v="OD SOMME - OISE - AISNE"/>
        <s v="OD NORD ARTOIS"/>
        <s v="OD ARDENNES - MARNE - MEUSE - AUBE"/>
        <s v="OD YVELINES - EURE ET LOIR"/>
        <s v="OD VOSGES-HT RHIN-TR BEL-DOUBS-HTE MARNE"/>
        <s v="OD SARTHE - MAINE ET LOIRE"/>
        <s v="OD LOT-TARN-TARN ET GARONNE-HTE GARONNE"/>
        <s v="OD FINISTERE - MORBIHAN"/>
        <s v="OD INDRE-INDRE &amp; LOIRE-CHER-LOIR &amp; CHER"/>
        <s v="OD GIRONDE - DORDOGNE"/>
        <s v="OD PUY DE DOME - LOIRE - HAUTE LOIRE"/>
        <s v="OD CHARENTES-VIENNES-DEUX SEVRES"/>
        <s v="OD BAS RHIN - MOSELLE"/>
        <s v="OD MANCHE - CALVADOS - ORNE - MAYENNE"/>
        <m/>
      </sharedItems>
    </cacheField>
    <cacheField name="qte " numFmtId="0">
      <sharedItems containsString="0" containsBlank="1" containsNumber="1" containsInteger="1" minValue="-1" maxValue="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BICHET Thierry" refreshedDate="45682.343656828707" createdVersion="8" refreshedVersion="8" minRefreshableVersion="3" recordCount="78" xr:uid="{5F6C5FD8-1DA0-4A8B-953A-E85E29950EA1}">
  <cacheSource type="worksheet">
    <worksheetSource ref="B1:L1048576" sheet="Sprint 1"/>
  </cacheSource>
  <cacheFields count="11">
    <cacheField name=" Folio" numFmtId="0">
      <sharedItems containsString="0" containsBlank="1" containsNumber="1" containsInteger="1" minValue="161125" maxValue="306443" count="30">
        <n v="302146"/>
        <n v="183666"/>
        <n v="305459"/>
        <n v="306443"/>
        <n v="192658"/>
        <n v="304255"/>
        <n v="161125"/>
        <n v="306023"/>
        <n v="304399"/>
        <n v="304146"/>
        <m/>
        <n v="304479" u="1"/>
        <n v="193654" u="1"/>
        <n v="305328" u="1"/>
        <n v="192912" u="1"/>
        <n v="305496" u="1"/>
        <n v="303831" u="1"/>
        <n v="193772" u="1"/>
        <n v="305923" u="1"/>
        <n v="302213" u="1"/>
        <n v="304061" u="1"/>
        <n v="302999" u="1"/>
        <n v="303432" u="1"/>
        <n v="305701" u="1"/>
        <n v="183604" u="1"/>
        <n v="192975" u="1"/>
        <n v="306010" u="1"/>
        <n v="305814" u="1"/>
        <n v="185808" u="1"/>
        <n v="305600" u="1"/>
      </sharedItems>
    </cacheField>
    <cacheField name="Nom prenom" numFmtId="0">
      <sharedItems containsBlank="1"/>
    </cacheField>
    <cacheField name="Jeune Talent" numFmtId="0">
      <sharedItems containsBlank="1"/>
    </cacheField>
    <cacheField name="  Prime PR  &gt;= 20000" numFmtId="0">
      <sharedItems containsString="0" containsBlank="1" containsNumber="1" containsInteger="1" minValue="20639" maxValue="46005"/>
    </cacheField>
    <cacheField name="  Taux de chutes 6 12 primes &lt;= 13%" numFmtId="0">
      <sharedItems containsString="0" containsBlank="1" containsNumber="1" minValue="0" maxValue="11.8"/>
    </cacheField>
    <cacheField name="  RNPS CUMULE &gt;= 15" numFmtId="0">
      <sharedItems containsString="0" containsBlank="1" containsNumber="1" minValue="50" maxValue="100"/>
    </cacheField>
    <cacheField name="Nombre de contrats &gt;=18" numFmtId="0">
      <sharedItems containsString="0" containsBlank="1" containsNumber="1" minValue="18" maxValue="39.5"/>
    </cacheField>
    <cacheField name="Production Contrats PPP" numFmtId="0">
      <sharedItems containsString="0" containsBlank="1" containsNumber="1" minValue="1" maxValue="10"/>
    </cacheField>
    <cacheField name="Places disponibles en OD" numFmtId="0">
      <sharedItems containsString="0" containsBlank="1" containsNumber="1" containsInteger="1" minValue="3" maxValue="4"/>
    </cacheField>
    <cacheField name="  Class OD" numFmtId="0">
      <sharedItems containsString="0" containsBlank="1" containsNumber="1" containsInteger="1" minValue="1" maxValue="2"/>
    </cacheField>
    <cacheField name="Point Sprint" numFmtId="0">
      <sharedItems containsString="0" containsBlank="1" containsNumber="1" containsInteger="1" minValue="6" maxValue="1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BICHET Thierry" refreshedDate="45682.36331458333" createdVersion="8" refreshedVersion="8" minRefreshableVersion="3" recordCount="3689" xr:uid="{394D9DED-892A-441D-8B7F-B6583145752F}">
  <cacheSource type="worksheet">
    <worksheetSource ref="A1:Z1048576" sheet="class emis"/>
  </cacheSource>
  <cacheFields count="26">
    <cacheField name="Ref Territoire ou Folio" numFmtId="0">
      <sharedItems containsString="0" containsBlank="1" containsNumber="1" containsInteger="1" minValue="70057" maxValue="993755" count="1947">
        <n v="70078"/>
        <n v="70081"/>
        <n v="70753"/>
        <n v="71056"/>
        <n v="71075"/>
        <n v="71092"/>
        <n v="71094"/>
        <n v="71114"/>
        <n v="71121"/>
        <n v="71123"/>
        <n v="71129"/>
        <n v="71132"/>
        <n v="71136"/>
        <n v="71142"/>
        <n v="71148"/>
        <n v="71182"/>
        <n v="71190"/>
        <n v="71192"/>
        <n v="71195"/>
        <n v="71231"/>
        <n v="71246"/>
        <n v="71256"/>
        <n v="71264"/>
        <n v="71271"/>
        <n v="71282"/>
        <n v="71326"/>
        <n v="71347"/>
        <n v="71363"/>
        <n v="71366"/>
        <n v="71386"/>
        <n v="71389"/>
        <n v="71454"/>
        <n v="71464"/>
        <n v="71500"/>
        <n v="71523"/>
        <n v="71524"/>
        <n v="71526"/>
        <n v="71534"/>
        <n v="71562"/>
        <n v="71563"/>
        <n v="71941"/>
        <n v="96047"/>
        <n v="96079"/>
        <n v="96080"/>
        <n v="96090"/>
        <n v="96091"/>
        <n v="96099"/>
        <n v="96112"/>
        <n v="96123"/>
        <n v="96127"/>
        <n v="96129"/>
        <n v="96138"/>
        <n v="96140"/>
        <n v="96142"/>
        <n v="96145"/>
        <n v="96189"/>
        <n v="96209"/>
        <n v="96211"/>
        <n v="96214"/>
        <n v="96222"/>
        <n v="96249"/>
        <n v="96269"/>
        <n v="96273"/>
        <n v="96275"/>
        <n v="96278"/>
        <n v="96288"/>
        <n v="96336"/>
        <n v="96339"/>
        <n v="96344"/>
        <n v="96369"/>
        <n v="96373"/>
        <n v="96400"/>
        <n v="96402"/>
        <n v="96410"/>
        <n v="96425"/>
        <n v="96438"/>
        <n v="96440"/>
        <n v="96476"/>
        <n v="96477"/>
        <n v="96487"/>
        <n v="96488"/>
        <n v="96502"/>
        <n v="96503"/>
        <n v="96508"/>
        <n v="96513"/>
        <n v="96516"/>
        <n v="96517"/>
        <n v="96532"/>
        <n v="96541"/>
        <n v="96544"/>
        <n v="96548"/>
        <n v="96559"/>
        <n v="96560"/>
        <n v="96582"/>
        <n v="96583"/>
        <n v="96587"/>
        <n v="96590"/>
        <n v="96619"/>
        <n v="96648"/>
        <n v="96668"/>
        <n v="96673"/>
        <n v="96704"/>
        <n v="96712"/>
        <n v="96764"/>
        <n v="96765"/>
        <n v="96798"/>
        <n v="96833"/>
        <n v="96838"/>
        <n v="96847"/>
        <n v="96854"/>
        <n v="96880"/>
        <n v="96897"/>
        <n v="96913"/>
        <n v="96950"/>
        <n v="96952"/>
        <n v="96955"/>
        <n v="96979"/>
        <n v="97015"/>
        <n v="97034"/>
        <n v="97061"/>
        <n v="97068"/>
        <n v="97070"/>
        <n v="97075"/>
        <n v="97076"/>
        <n v="97080"/>
        <n v="97082"/>
        <n v="97083"/>
        <n v="97090"/>
        <n v="97105"/>
        <n v="97123"/>
        <n v="97131"/>
        <n v="97154"/>
        <n v="97178"/>
        <n v="97179"/>
        <n v="97183"/>
        <n v="97185"/>
        <n v="97189"/>
        <n v="97194"/>
        <n v="97198"/>
        <n v="97201"/>
        <n v="97218"/>
        <n v="97227"/>
        <n v="97258"/>
        <n v="97262"/>
        <n v="97272"/>
        <n v="97275"/>
        <n v="97282"/>
        <n v="97290"/>
        <n v="97291"/>
        <n v="97297"/>
        <n v="97314"/>
        <n v="97317"/>
        <n v="97318"/>
        <n v="97332"/>
        <n v="97334"/>
        <n v="97342"/>
        <n v="97345"/>
        <n v="97346"/>
        <n v="97355"/>
        <n v="97384"/>
        <n v="97425"/>
        <n v="97430"/>
        <n v="97431"/>
        <n v="97447"/>
        <n v="97448"/>
        <n v="97450"/>
        <n v="97455"/>
        <n v="97465"/>
        <n v="97466"/>
        <n v="97472"/>
        <n v="97479"/>
        <n v="97500"/>
        <n v="97510"/>
        <n v="97550"/>
        <n v="97575"/>
        <n v="97600"/>
        <n v="97601"/>
        <n v="97604"/>
        <n v="97623"/>
        <n v="97626"/>
        <n v="97631"/>
        <n v="97632"/>
        <n v="97662"/>
        <n v="97664"/>
        <n v="97675"/>
        <n v="97681"/>
        <n v="97693"/>
        <n v="97698"/>
        <n v="97699"/>
        <n v="97712"/>
        <n v="97719"/>
        <n v="97732"/>
        <n v="97767"/>
        <n v="97824"/>
        <n v="97829"/>
        <n v="97851"/>
        <n v="97857"/>
        <n v="97870"/>
        <n v="97882"/>
        <n v="97883"/>
        <n v="97886"/>
        <n v="97922"/>
        <n v="97938"/>
        <n v="97957"/>
        <n v="97990"/>
        <n v="97994"/>
        <n v="98024"/>
        <n v="98043"/>
        <n v="98067"/>
        <n v="98082"/>
        <n v="98087"/>
        <n v="98089"/>
        <n v="98149"/>
        <n v="98170"/>
        <n v="98221"/>
        <n v="98259"/>
        <n v="98288"/>
        <n v="98291"/>
        <n v="98333"/>
        <n v="98353"/>
        <n v="98358"/>
        <n v="98366"/>
        <n v="98403"/>
        <n v="98411"/>
        <n v="98430"/>
        <n v="98448"/>
        <n v="98452"/>
        <n v="98468"/>
        <n v="98474"/>
        <n v="98494"/>
        <n v="98521"/>
        <n v="98560"/>
        <n v="98569"/>
        <n v="98576"/>
        <n v="98578"/>
        <n v="98592"/>
        <n v="98642"/>
        <n v="98648"/>
        <n v="98660"/>
        <n v="98689"/>
        <n v="98704"/>
        <n v="98707"/>
        <n v="98721"/>
        <n v="98727"/>
        <n v="98728"/>
        <n v="98751"/>
        <n v="98763"/>
        <n v="98780"/>
        <n v="98836"/>
        <n v="98844"/>
        <n v="98848"/>
        <n v="98861"/>
        <n v="98966"/>
        <n v="98967"/>
        <n v="98993"/>
        <n v="99047"/>
        <n v="99053"/>
        <n v="99077"/>
        <n v="99109"/>
        <n v="99126"/>
        <n v="99134"/>
        <n v="99143"/>
        <n v="99163"/>
        <n v="99174"/>
        <n v="99176"/>
        <n v="99209"/>
        <n v="99211"/>
        <n v="99240"/>
        <n v="99250"/>
        <n v="99309"/>
        <n v="99328"/>
        <n v="99335"/>
        <n v="99339"/>
        <n v="99375"/>
        <n v="99393"/>
        <n v="99399"/>
        <n v="99411"/>
        <n v="99414"/>
        <n v="99430"/>
        <n v="99449"/>
        <n v="99480"/>
        <n v="99555"/>
        <n v="99564"/>
        <n v="99566"/>
        <n v="99665"/>
        <n v="99681"/>
        <n v="99706"/>
        <n v="99707"/>
        <n v="99713"/>
        <n v="99747"/>
        <n v="99788"/>
        <n v="99793"/>
        <n v="99815"/>
        <n v="99837"/>
        <n v="99888"/>
        <n v="99900"/>
        <n v="99931"/>
        <n v="99941"/>
        <n v="99963"/>
        <n v="99977"/>
        <n v="129986"/>
        <n v="142251"/>
        <n v="153432"/>
        <n v="154413"/>
        <n v="155191"/>
        <n v="156298"/>
        <n v="156632"/>
        <n v="158005"/>
        <n v="158196"/>
        <n v="158441"/>
        <n v="159732"/>
        <n v="160058"/>
        <n v="160082"/>
        <n v="160103"/>
        <n v="160299"/>
        <n v="160628"/>
        <n v="160652"/>
        <n v="161125"/>
        <n v="161288"/>
        <n v="161430"/>
        <n v="161481"/>
        <n v="162078"/>
        <n v="162394"/>
        <n v="163397"/>
        <n v="163460"/>
        <n v="164211"/>
        <n v="164365"/>
        <n v="164862"/>
        <n v="165440"/>
        <n v="165473"/>
        <n v="165969"/>
        <n v="166114"/>
        <n v="167187"/>
        <n v="167285"/>
        <n v="167439"/>
        <n v="167815"/>
        <n v="168094"/>
        <n v="168175"/>
        <n v="168209"/>
        <n v="168797"/>
        <n v="168904"/>
        <n v="169166"/>
        <n v="169918"/>
        <n v="169923"/>
        <n v="170189"/>
        <n v="170288"/>
        <n v="170893"/>
        <n v="171028"/>
        <n v="171210"/>
        <n v="171400"/>
        <n v="171477"/>
        <n v="171589"/>
        <n v="171854"/>
        <n v="172086"/>
        <n v="172115"/>
        <n v="172201"/>
        <n v="172318"/>
        <n v="172329"/>
        <n v="172493"/>
        <n v="172520"/>
        <n v="172662"/>
        <n v="172830"/>
        <n v="172935"/>
        <n v="172993"/>
        <n v="173032"/>
        <n v="173329"/>
        <n v="173338"/>
        <n v="173379"/>
        <n v="173736"/>
        <n v="173864"/>
        <n v="173915"/>
        <n v="174012"/>
        <n v="174317"/>
        <n v="174380"/>
        <n v="174703"/>
        <n v="175025"/>
        <n v="175115"/>
        <n v="175714"/>
        <n v="175757"/>
        <n v="175823"/>
        <n v="175986"/>
        <n v="175997"/>
        <n v="176901"/>
        <n v="176945"/>
        <n v="177023"/>
        <n v="177084"/>
        <n v="177094"/>
        <n v="177117"/>
        <n v="177123"/>
        <n v="177235"/>
        <n v="177247"/>
        <n v="177325"/>
        <n v="177400"/>
        <n v="177563"/>
        <n v="178321"/>
        <n v="178818"/>
        <n v="178961"/>
        <n v="179059"/>
        <n v="179256"/>
        <n v="179611"/>
        <n v="179641"/>
        <n v="179848"/>
        <n v="179897"/>
        <n v="179931"/>
        <n v="180113"/>
        <n v="180178"/>
        <n v="180255"/>
        <n v="180316"/>
        <n v="180631"/>
        <n v="180924"/>
        <n v="181214"/>
        <n v="181251"/>
        <n v="181307"/>
        <n v="181886"/>
        <n v="182036"/>
        <n v="182117"/>
        <n v="182240"/>
        <n v="182279"/>
        <n v="182314"/>
        <n v="182477"/>
        <n v="182484"/>
        <n v="182635"/>
        <n v="182809"/>
        <n v="182923"/>
        <n v="183080"/>
        <n v="183264"/>
        <n v="183443"/>
        <n v="183579"/>
        <n v="183604"/>
        <n v="183666"/>
        <n v="183743"/>
        <n v="183947"/>
        <n v="184143"/>
        <n v="184224"/>
        <n v="184253"/>
        <n v="184725"/>
        <n v="184790"/>
        <n v="184936"/>
        <n v="185185"/>
        <n v="185494"/>
        <n v="185526"/>
        <n v="185551"/>
        <n v="185808"/>
        <n v="185852"/>
        <n v="185879"/>
        <n v="185908"/>
        <n v="186035"/>
        <n v="186233"/>
        <n v="186234"/>
        <n v="186321"/>
        <n v="186376"/>
        <n v="186473"/>
        <n v="186531"/>
        <n v="186534"/>
        <n v="186738"/>
        <n v="186766"/>
        <n v="186792"/>
        <n v="187007"/>
        <n v="187033"/>
        <n v="187189"/>
        <n v="187254"/>
        <n v="187258"/>
        <n v="187461"/>
        <n v="187703"/>
        <n v="187728"/>
        <n v="187803"/>
        <n v="187809"/>
        <n v="187811"/>
        <n v="187903"/>
        <n v="187920"/>
        <n v="187922"/>
        <n v="188028"/>
        <n v="188185"/>
        <n v="188217"/>
        <n v="188232"/>
        <n v="188249"/>
        <n v="188259"/>
        <n v="188356"/>
        <n v="188461"/>
        <n v="188582"/>
        <n v="188587"/>
        <n v="188622"/>
        <n v="188644"/>
        <n v="188718"/>
        <n v="188723"/>
        <n v="188737"/>
        <n v="188975"/>
        <n v="189303"/>
        <n v="189379"/>
        <n v="189398"/>
        <n v="189569"/>
        <n v="189675"/>
        <n v="189706"/>
        <n v="189730"/>
        <n v="189966"/>
        <n v="190015"/>
        <n v="190110"/>
        <n v="190217"/>
        <n v="190248"/>
        <n v="190355"/>
        <n v="190433"/>
        <n v="190584"/>
        <n v="190736"/>
        <n v="190851"/>
        <n v="190883"/>
        <n v="190947"/>
        <n v="190994"/>
        <n v="191022"/>
        <n v="191340"/>
        <n v="191391"/>
        <n v="191689"/>
        <n v="191745"/>
        <n v="191774"/>
        <n v="191923"/>
        <n v="191933"/>
        <n v="191946"/>
        <n v="192009"/>
        <n v="192012"/>
        <n v="192032"/>
        <n v="192039"/>
        <n v="192071"/>
        <n v="192088"/>
        <n v="192089"/>
        <n v="192093"/>
        <n v="192143"/>
        <n v="192265"/>
        <n v="192309"/>
        <n v="192460"/>
        <n v="192471"/>
        <n v="192504"/>
        <n v="192509"/>
        <n v="192578"/>
        <n v="192595"/>
        <n v="192603"/>
        <n v="192646"/>
        <n v="192649"/>
        <n v="192658"/>
        <n v="192666"/>
        <n v="192673"/>
        <n v="192699"/>
        <n v="192743"/>
        <n v="192744"/>
        <n v="192792"/>
        <n v="192803"/>
        <n v="192829"/>
        <n v="192837"/>
        <n v="192888"/>
        <n v="192906"/>
        <n v="192912"/>
        <n v="192931"/>
        <n v="192975"/>
        <n v="193000"/>
        <n v="193005"/>
        <n v="193018"/>
        <n v="193038"/>
        <n v="193044"/>
        <n v="193053"/>
        <n v="193078"/>
        <n v="193087"/>
        <n v="193106"/>
        <n v="193111"/>
        <n v="193129"/>
        <n v="193146"/>
        <n v="193201"/>
        <n v="193254"/>
        <n v="193296"/>
        <n v="193306"/>
        <n v="193324"/>
        <n v="193326"/>
        <n v="193388"/>
        <n v="193430"/>
        <n v="193446"/>
        <n v="193495"/>
        <n v="193526"/>
        <n v="193536"/>
        <n v="193568"/>
        <n v="193601"/>
        <n v="193602"/>
        <n v="193607"/>
        <n v="193608"/>
        <n v="193629"/>
        <n v="193654"/>
        <n v="193688"/>
        <n v="193690"/>
        <n v="193692"/>
        <n v="193693"/>
        <n v="193699"/>
        <n v="193703"/>
        <n v="193726"/>
        <n v="193733"/>
        <n v="193748"/>
        <n v="193762"/>
        <n v="193772"/>
        <n v="193779"/>
        <n v="193781"/>
        <n v="193791"/>
        <n v="300018"/>
        <n v="300056"/>
        <n v="300109"/>
        <n v="300128"/>
        <n v="300142"/>
        <n v="300146"/>
        <n v="300232"/>
        <n v="300263"/>
        <n v="300266"/>
        <n v="300268"/>
        <n v="300331"/>
        <n v="300362"/>
        <n v="300376"/>
        <n v="300377"/>
        <n v="300493"/>
        <n v="300499"/>
        <n v="300552"/>
        <n v="300588"/>
        <n v="300592"/>
        <n v="300602"/>
        <n v="300604"/>
        <n v="300625"/>
        <n v="300644"/>
        <n v="300676"/>
        <n v="300687"/>
        <n v="300713"/>
        <n v="300725"/>
        <n v="300738"/>
        <n v="300796"/>
        <n v="300872"/>
        <n v="300895"/>
        <n v="300921"/>
        <n v="300943"/>
        <n v="300960"/>
        <n v="300985"/>
        <n v="300994"/>
        <n v="301011"/>
        <n v="301043"/>
        <n v="301061"/>
        <n v="301087"/>
        <n v="301121"/>
        <n v="301143"/>
        <n v="301192"/>
        <n v="301196"/>
        <n v="301199"/>
        <n v="301203"/>
        <n v="301223"/>
        <n v="301258"/>
        <n v="301342"/>
        <n v="301351"/>
        <n v="301373"/>
        <n v="301391"/>
        <n v="301401"/>
        <n v="301508"/>
        <n v="301534"/>
        <n v="301537"/>
        <n v="301562"/>
        <n v="301587"/>
        <n v="301592"/>
        <n v="301593"/>
        <n v="301602"/>
        <n v="301605"/>
        <n v="301609"/>
        <n v="301626"/>
        <n v="301647"/>
        <n v="301699"/>
        <n v="301703"/>
        <n v="301709"/>
        <n v="301746"/>
        <n v="301749"/>
        <n v="301752"/>
        <n v="301753"/>
        <n v="301754"/>
        <n v="301783"/>
        <n v="301802"/>
        <n v="301836"/>
        <n v="301914"/>
        <n v="301915"/>
        <n v="301917"/>
        <n v="301974"/>
        <n v="301979"/>
        <n v="301992"/>
        <n v="301994"/>
        <n v="301996"/>
        <n v="302016"/>
        <n v="302041"/>
        <n v="302054"/>
        <n v="302063"/>
        <n v="302094"/>
        <n v="302102"/>
        <n v="302107"/>
        <n v="302146"/>
        <n v="302148"/>
        <n v="302154"/>
        <n v="302161"/>
        <n v="302173"/>
        <n v="302174"/>
        <n v="302213"/>
        <n v="302251"/>
        <n v="302255"/>
        <n v="302307"/>
        <n v="302342"/>
        <n v="302343"/>
        <n v="302432"/>
        <n v="302441"/>
        <n v="302454"/>
        <n v="302461"/>
        <n v="302485"/>
        <n v="302511"/>
        <n v="302512"/>
        <n v="302517"/>
        <n v="302525"/>
        <n v="302535"/>
        <n v="302571"/>
        <n v="302575"/>
        <n v="302576"/>
        <n v="302611"/>
        <n v="302621"/>
        <n v="302625"/>
        <n v="302631"/>
        <n v="302652"/>
        <n v="302668"/>
        <n v="302671"/>
        <n v="302689"/>
        <n v="302712"/>
        <n v="302720"/>
        <n v="302742"/>
        <n v="302744"/>
        <n v="302767"/>
        <n v="302771"/>
        <n v="302784"/>
        <n v="302809"/>
        <n v="302821"/>
        <n v="302825"/>
        <n v="302843"/>
        <n v="302853"/>
        <n v="302862"/>
        <n v="302879"/>
        <n v="302886"/>
        <n v="302912"/>
        <n v="302914"/>
        <n v="302925"/>
        <n v="302954"/>
        <n v="302996"/>
        <n v="302999"/>
        <n v="303026"/>
        <n v="303052"/>
        <n v="303055"/>
        <n v="303102"/>
        <n v="303103"/>
        <n v="303109"/>
        <n v="303116"/>
        <n v="303117"/>
        <n v="303122"/>
        <n v="303123"/>
        <n v="303139"/>
        <n v="303142"/>
        <n v="303162"/>
        <n v="303171"/>
        <n v="303184"/>
        <n v="303193"/>
        <n v="303198"/>
        <n v="303214"/>
        <n v="303242"/>
        <n v="303261"/>
        <n v="303291"/>
        <n v="303304"/>
        <n v="303306"/>
        <n v="303342"/>
        <n v="303345"/>
        <n v="303372"/>
        <n v="303393"/>
        <n v="303397"/>
        <n v="303411"/>
        <n v="303412"/>
        <n v="303426"/>
        <n v="303432"/>
        <n v="303451"/>
        <n v="303452"/>
        <n v="303501"/>
        <n v="303511"/>
        <n v="303522"/>
        <n v="303555"/>
        <n v="303576"/>
        <n v="303581"/>
        <n v="303601"/>
        <n v="303604"/>
        <n v="303619"/>
        <n v="303621"/>
        <n v="303623"/>
        <n v="303631"/>
        <n v="303646"/>
        <n v="303691"/>
        <n v="303696"/>
        <n v="303751"/>
        <n v="303754"/>
        <n v="303755"/>
        <n v="303762"/>
        <n v="303792"/>
        <n v="303794"/>
        <n v="303812"/>
        <n v="303814"/>
        <n v="303815"/>
        <n v="303817"/>
        <n v="303822"/>
        <n v="303831"/>
        <n v="303850"/>
        <n v="303885"/>
        <n v="303904"/>
        <n v="303912"/>
        <n v="303915"/>
        <n v="303923"/>
        <n v="303928"/>
        <n v="303929"/>
        <n v="303930"/>
        <n v="303933"/>
        <n v="303958"/>
        <n v="303960"/>
        <n v="303962"/>
        <n v="303970"/>
        <n v="303987"/>
        <n v="303994"/>
        <n v="304004"/>
        <n v="304006"/>
        <n v="304015"/>
        <n v="304024"/>
        <n v="304026"/>
        <n v="304027"/>
        <n v="304029"/>
        <n v="304031"/>
        <n v="304032"/>
        <n v="304041"/>
        <n v="304042"/>
        <n v="304054"/>
        <n v="304061"/>
        <n v="304072"/>
        <n v="304077"/>
        <n v="304081"/>
        <n v="304091"/>
        <n v="304101"/>
        <n v="304123"/>
        <n v="304132"/>
        <n v="304137"/>
        <n v="304146"/>
        <n v="304157"/>
        <n v="304158"/>
        <n v="304163"/>
        <n v="304166"/>
        <n v="304176"/>
        <n v="304192"/>
        <n v="304203"/>
        <n v="304204"/>
        <n v="304215"/>
        <n v="304221"/>
        <n v="304255"/>
        <n v="304256"/>
        <n v="304262"/>
        <n v="304292"/>
        <n v="304302"/>
        <n v="304311"/>
        <n v="304312"/>
        <n v="304313"/>
        <n v="304341"/>
        <n v="304351"/>
        <n v="304353"/>
        <n v="304355"/>
        <n v="304358"/>
        <n v="304366"/>
        <n v="304367"/>
        <n v="304373"/>
        <n v="304375"/>
        <n v="304377"/>
        <n v="304392"/>
        <n v="304393"/>
        <n v="304399"/>
        <n v="304401"/>
        <n v="304402"/>
        <n v="304404"/>
        <n v="304411"/>
        <n v="304421"/>
        <n v="304426"/>
        <n v="304429"/>
        <n v="304445"/>
        <n v="304446"/>
        <n v="304464"/>
        <n v="304465"/>
        <n v="304468"/>
        <n v="304471"/>
        <n v="304474"/>
        <n v="304476"/>
        <n v="304479"/>
        <n v="304482"/>
        <n v="304485"/>
        <n v="304506"/>
        <n v="304521"/>
        <n v="304525"/>
        <n v="304527"/>
        <n v="304528"/>
        <n v="304532"/>
        <n v="304533"/>
        <n v="304551"/>
        <n v="304552"/>
        <n v="304553"/>
        <n v="304557"/>
        <n v="304575"/>
        <n v="304582"/>
        <n v="304592"/>
        <n v="304601"/>
        <n v="304611"/>
        <n v="304665"/>
        <n v="304674"/>
        <n v="304675"/>
        <n v="304678"/>
        <n v="304682"/>
        <n v="304686"/>
        <n v="304690"/>
        <n v="304691"/>
        <n v="304702"/>
        <n v="304711"/>
        <n v="304713"/>
        <n v="304715"/>
        <n v="304717"/>
        <n v="304720"/>
        <n v="304724"/>
        <n v="304725"/>
        <n v="304728"/>
        <n v="304748"/>
        <n v="304749"/>
        <n v="304750"/>
        <n v="304754"/>
        <n v="304758"/>
        <n v="304764"/>
        <n v="304765"/>
        <n v="304766"/>
        <n v="304767"/>
        <n v="304768"/>
        <n v="304772"/>
        <n v="304775"/>
        <n v="304776"/>
        <n v="304781"/>
        <n v="304782"/>
        <n v="304783"/>
        <n v="304785"/>
        <n v="304787"/>
        <n v="304789"/>
        <n v="304812"/>
        <n v="304824"/>
        <n v="304832"/>
        <n v="304833"/>
        <n v="304835"/>
        <n v="304838"/>
        <n v="304843"/>
        <n v="304862"/>
        <n v="304865"/>
        <n v="304867"/>
        <n v="304874"/>
        <n v="304876"/>
        <n v="304877"/>
        <n v="304884"/>
        <n v="304891"/>
        <n v="304897"/>
        <n v="304905"/>
        <n v="304908"/>
        <n v="304912"/>
        <n v="304914"/>
        <n v="304924"/>
        <n v="304928"/>
        <n v="304930"/>
        <n v="304933"/>
        <n v="304936"/>
        <n v="304937"/>
        <n v="304953"/>
        <n v="305041"/>
        <n v="305047"/>
        <n v="305048"/>
        <n v="305060"/>
        <n v="305062"/>
        <n v="305065"/>
        <n v="305066"/>
        <n v="305072"/>
        <n v="305079"/>
        <n v="305082"/>
        <n v="305087"/>
        <n v="305089"/>
        <n v="305097"/>
        <n v="305098"/>
        <n v="305119"/>
        <n v="305127"/>
        <n v="305131"/>
        <n v="305134"/>
        <n v="305136"/>
        <n v="305142"/>
        <n v="305148"/>
        <n v="305151"/>
        <n v="305152"/>
        <n v="305153"/>
        <n v="305156"/>
        <n v="305158"/>
        <n v="305163"/>
        <n v="305164"/>
        <n v="305169"/>
        <n v="305170"/>
        <n v="305182"/>
        <n v="305189"/>
        <n v="305198"/>
        <n v="305209"/>
        <n v="305210"/>
        <n v="305212"/>
        <n v="305213"/>
        <n v="305215"/>
        <n v="305218"/>
        <n v="305223"/>
        <n v="305225"/>
        <n v="305226"/>
        <n v="305227"/>
        <n v="305235"/>
        <n v="305237"/>
        <n v="305239"/>
        <n v="305242"/>
        <n v="305243"/>
        <n v="305244"/>
        <n v="305247"/>
        <n v="305251"/>
        <n v="305252"/>
        <n v="305253"/>
        <n v="305254"/>
        <n v="305257"/>
        <n v="305259"/>
        <n v="305262"/>
        <n v="305263"/>
        <n v="305266"/>
        <n v="305270"/>
        <n v="305276"/>
        <n v="305277"/>
        <n v="305284"/>
        <n v="305286"/>
        <n v="305302"/>
        <n v="305306"/>
        <n v="305308"/>
        <n v="305309"/>
        <n v="305312"/>
        <n v="305315"/>
        <n v="305323"/>
        <n v="305324"/>
        <n v="305325"/>
        <n v="305328"/>
        <n v="305330"/>
        <n v="305332"/>
        <n v="305333"/>
        <n v="305334"/>
        <n v="305335"/>
        <n v="305346"/>
        <n v="305347"/>
        <n v="305349"/>
        <n v="305352"/>
        <n v="305355"/>
        <n v="305356"/>
        <n v="305361"/>
        <n v="305363"/>
        <n v="305367"/>
        <n v="305371"/>
        <n v="305376"/>
        <n v="305378"/>
        <n v="305381"/>
        <n v="305382"/>
        <n v="305385"/>
        <n v="305386"/>
        <n v="305387"/>
        <n v="305388"/>
        <n v="305389"/>
        <n v="305391"/>
        <n v="305393"/>
        <n v="305394"/>
        <n v="305395"/>
        <n v="305397"/>
        <n v="305401"/>
        <n v="305403"/>
        <n v="305408"/>
        <n v="305409"/>
        <n v="305410"/>
        <n v="305411"/>
        <n v="305412"/>
        <n v="305416"/>
        <n v="305420"/>
        <n v="305425"/>
        <n v="305426"/>
        <n v="305427"/>
        <n v="305428"/>
        <n v="305430"/>
        <n v="305431"/>
        <n v="305432"/>
        <n v="305437"/>
        <n v="305442"/>
        <n v="305443"/>
        <n v="305445"/>
        <n v="305448"/>
        <n v="305450"/>
        <n v="305451"/>
        <n v="305453"/>
        <n v="305456"/>
        <n v="305459"/>
        <n v="305462"/>
        <n v="305465"/>
        <n v="305466"/>
        <n v="305471"/>
        <n v="305474"/>
        <n v="305475"/>
        <n v="305476"/>
        <n v="305477"/>
        <n v="305482"/>
        <n v="305484"/>
        <n v="305485"/>
        <n v="305486"/>
        <n v="305489"/>
        <n v="305490"/>
        <n v="305491"/>
        <n v="305493"/>
        <n v="305494"/>
        <n v="305495"/>
        <n v="305496"/>
        <n v="305498"/>
        <n v="305500"/>
        <n v="305505"/>
        <n v="305508"/>
        <n v="305509"/>
        <n v="305510"/>
        <n v="305511"/>
        <n v="305512"/>
        <n v="305513"/>
        <n v="305515"/>
        <n v="305517"/>
        <n v="305520"/>
        <n v="305522"/>
        <n v="305531"/>
        <n v="305532"/>
        <n v="305534"/>
        <n v="305538"/>
        <n v="305539"/>
        <n v="305540"/>
        <n v="305541"/>
        <n v="305545"/>
        <n v="305546"/>
        <n v="305547"/>
        <n v="305549"/>
        <n v="305550"/>
        <n v="305551"/>
        <n v="305553"/>
        <n v="305554"/>
        <n v="305561"/>
        <n v="305562"/>
        <n v="305563"/>
        <n v="305567"/>
        <n v="305569"/>
        <n v="305571"/>
        <n v="305574"/>
        <n v="305577"/>
        <n v="305578"/>
        <n v="305579"/>
        <n v="305583"/>
        <n v="305587"/>
        <n v="305588"/>
        <n v="305589"/>
        <n v="305590"/>
        <n v="305592"/>
        <n v="305593"/>
        <n v="305594"/>
        <n v="305596"/>
        <n v="305597"/>
        <n v="305598"/>
        <n v="305600"/>
        <n v="305601"/>
        <n v="305602"/>
        <n v="305603"/>
        <n v="305607"/>
        <n v="305608"/>
        <n v="305610"/>
        <n v="305611"/>
        <n v="305614"/>
        <n v="305620"/>
        <n v="305622"/>
        <n v="305624"/>
        <n v="305625"/>
        <n v="305629"/>
        <n v="305631"/>
        <n v="305632"/>
        <n v="305633"/>
        <n v="305634"/>
        <n v="305636"/>
        <n v="305637"/>
        <n v="305638"/>
        <n v="305640"/>
        <n v="305641"/>
        <n v="305647"/>
        <n v="305648"/>
        <n v="305649"/>
        <n v="305650"/>
        <n v="305651"/>
        <n v="305652"/>
        <n v="305654"/>
        <n v="305660"/>
        <n v="305662"/>
        <n v="305663"/>
        <n v="305664"/>
        <n v="305665"/>
        <n v="305666"/>
        <n v="305667"/>
        <n v="305671"/>
        <n v="305673"/>
        <n v="305675"/>
        <n v="305676"/>
        <n v="305679"/>
        <n v="305680"/>
        <n v="305682"/>
        <n v="305684"/>
        <n v="305685"/>
        <n v="305686"/>
        <n v="305687"/>
        <n v="305688"/>
        <n v="305691"/>
        <n v="305693"/>
        <n v="305694"/>
        <n v="305696"/>
        <n v="305699"/>
        <n v="305701"/>
        <n v="305707"/>
        <n v="305708"/>
        <n v="305712"/>
        <n v="305715"/>
        <n v="305717"/>
        <n v="305718"/>
        <n v="305720"/>
        <n v="305721"/>
        <n v="305729"/>
        <n v="305732"/>
        <n v="305734"/>
        <n v="305737"/>
        <n v="305742"/>
        <n v="305746"/>
        <n v="305748"/>
        <n v="305749"/>
        <n v="305750"/>
        <n v="305755"/>
        <n v="305759"/>
        <n v="305760"/>
        <n v="305763"/>
        <n v="305764"/>
        <n v="305766"/>
        <n v="305767"/>
        <n v="305769"/>
        <n v="305770"/>
        <n v="305771"/>
        <n v="305772"/>
        <n v="305773"/>
        <n v="305775"/>
        <n v="305776"/>
        <n v="305779"/>
        <n v="305781"/>
        <n v="305783"/>
        <n v="305787"/>
        <n v="305791"/>
        <n v="305796"/>
        <n v="305800"/>
        <n v="305802"/>
        <n v="305804"/>
        <n v="305806"/>
        <n v="305808"/>
        <n v="305810"/>
        <n v="305812"/>
        <n v="305814"/>
        <n v="305816"/>
        <n v="305820"/>
        <n v="305830"/>
        <n v="305832"/>
        <n v="305838"/>
        <n v="305840"/>
        <n v="305844"/>
        <n v="305846"/>
        <n v="305848"/>
        <n v="305850"/>
        <n v="305860"/>
        <n v="305862"/>
        <n v="305866"/>
        <n v="305868"/>
        <n v="305870"/>
        <n v="305876"/>
        <n v="305880"/>
        <n v="305882"/>
        <n v="305895"/>
        <n v="305897"/>
        <n v="305899"/>
        <n v="305904"/>
        <n v="305908"/>
        <n v="305910"/>
        <n v="305913"/>
        <n v="305915"/>
        <n v="305917"/>
        <n v="305921"/>
        <n v="305923"/>
        <n v="305926"/>
        <n v="305929"/>
        <n v="305931"/>
        <n v="305933"/>
        <n v="305935"/>
        <n v="305941"/>
        <n v="305943"/>
        <n v="305945"/>
        <n v="305949"/>
        <n v="305951"/>
        <n v="305955"/>
        <n v="305957"/>
        <n v="305966"/>
        <n v="305972"/>
        <n v="305978"/>
        <n v="305980"/>
        <n v="305982"/>
        <n v="305984"/>
        <n v="305986"/>
        <n v="305990"/>
        <n v="305992"/>
        <n v="305996"/>
        <n v="305998"/>
        <n v="306002"/>
        <n v="306006"/>
        <n v="306010"/>
        <n v="306012"/>
        <n v="306017"/>
        <n v="306019"/>
        <n v="306023"/>
        <n v="306028"/>
        <n v="306032"/>
        <n v="306041"/>
        <n v="306043"/>
        <n v="306051"/>
        <n v="306055"/>
        <n v="306057"/>
        <n v="306059"/>
        <n v="306061"/>
        <n v="306065"/>
        <n v="306067"/>
        <n v="306069"/>
        <n v="306071"/>
        <n v="306077"/>
        <n v="306079"/>
        <n v="306081"/>
        <n v="306088"/>
        <n v="306090"/>
        <n v="306092"/>
        <n v="306094"/>
        <n v="306096"/>
        <n v="306098"/>
        <n v="306100"/>
        <n v="306102"/>
        <n v="306109"/>
        <n v="306113"/>
        <n v="306115"/>
        <n v="306121"/>
        <n v="306123"/>
        <n v="306131"/>
        <n v="306135"/>
        <n v="306138"/>
        <n v="306142"/>
        <n v="306144"/>
        <n v="306148"/>
        <n v="306152"/>
        <n v="306154"/>
        <n v="306156"/>
        <n v="306161"/>
        <n v="306163"/>
        <n v="306176"/>
        <n v="306180"/>
        <n v="306184"/>
        <n v="306186"/>
        <n v="306188"/>
        <n v="306190"/>
        <n v="306192"/>
        <n v="306194"/>
        <n v="306196"/>
        <n v="306198"/>
        <n v="306202"/>
        <n v="306204"/>
        <n v="306206"/>
        <n v="306208"/>
        <n v="306210"/>
        <n v="306212"/>
        <n v="306214"/>
        <n v="306216"/>
        <n v="306218"/>
        <n v="306220"/>
        <n v="306222"/>
        <n v="306226"/>
        <n v="306228"/>
        <n v="306230"/>
        <n v="306232"/>
        <n v="306234"/>
        <n v="306236"/>
        <n v="306238"/>
        <n v="306240"/>
        <n v="306242"/>
        <n v="306244"/>
        <n v="306246"/>
        <n v="306249"/>
        <n v="306251"/>
        <n v="306255"/>
        <n v="306257"/>
        <n v="306259"/>
        <n v="306261"/>
        <n v="306263"/>
        <n v="306265"/>
        <n v="306267"/>
        <n v="306269"/>
        <n v="306271"/>
        <n v="306273"/>
        <n v="306276"/>
        <n v="306279"/>
        <n v="306285"/>
        <n v="306287"/>
        <n v="306289"/>
        <n v="306291"/>
        <n v="306293"/>
        <n v="306295"/>
        <n v="306299"/>
        <n v="306301"/>
        <n v="306303"/>
        <n v="306306"/>
        <n v="306308"/>
        <n v="306311"/>
        <n v="306313"/>
        <n v="306315"/>
        <n v="306317"/>
        <n v="306319"/>
        <n v="306321"/>
        <n v="306323"/>
        <n v="306325"/>
        <n v="306327"/>
        <n v="306329"/>
        <n v="306331"/>
        <n v="306333"/>
        <n v="306335"/>
        <n v="306337"/>
        <n v="306339"/>
        <n v="306343"/>
        <n v="306347"/>
        <n v="306349"/>
        <n v="306351"/>
        <n v="306354"/>
        <n v="306356"/>
        <n v="306359"/>
        <n v="306361"/>
        <n v="306363"/>
        <n v="306365"/>
        <n v="306367"/>
        <n v="306369"/>
        <n v="306371"/>
        <n v="306373"/>
        <n v="306375"/>
        <n v="306377"/>
        <n v="306379"/>
        <n v="306382"/>
        <n v="306384"/>
        <n v="306387"/>
        <n v="306389"/>
        <n v="306391"/>
        <n v="306393"/>
        <n v="306395"/>
        <n v="306398"/>
        <n v="306400"/>
        <n v="306402"/>
        <n v="306404"/>
        <n v="306406"/>
        <n v="306408"/>
        <n v="306410"/>
        <n v="306412"/>
        <n v="306414"/>
        <n v="306418"/>
        <n v="306420"/>
        <n v="306422"/>
        <n v="306424"/>
        <n v="306426"/>
        <n v="306430"/>
        <n v="306432"/>
        <n v="306434"/>
        <n v="306437"/>
        <n v="306439"/>
        <n v="306441"/>
        <n v="306443"/>
        <n v="306445"/>
        <n v="306447"/>
        <n v="306449"/>
        <n v="306451"/>
        <n v="306453"/>
        <n v="306457"/>
        <n v="306461"/>
        <n v="306463"/>
        <n v="306465"/>
        <n v="306467"/>
        <n v="306469"/>
        <n v="306471"/>
        <n v="306473"/>
        <n v="306475"/>
        <n v="306477"/>
        <n v="306479"/>
        <n v="306482"/>
        <n v="306484"/>
        <n v="306487"/>
        <n v="306489"/>
        <n v="306491"/>
        <n v="306504"/>
        <n v="306508"/>
        <n v="306510"/>
        <n v="306512"/>
        <n v="306514"/>
        <n v="306517"/>
        <n v="306519"/>
        <n v="700211"/>
        <n v="700253"/>
        <n v="700258"/>
        <n v="700266"/>
        <n v="900017"/>
        <n v="900018"/>
        <n v="900019"/>
        <n v="900020"/>
        <n v="900412"/>
        <n v="900413"/>
        <n v="900414"/>
        <n v="900415"/>
        <n v="900416"/>
        <n v="990143"/>
        <n v="990153"/>
        <n v="990163"/>
        <n v="990175"/>
        <n v="990201"/>
        <n v="990203"/>
        <n v="990245"/>
        <n v="990270"/>
        <n v="990340"/>
        <n v="990364"/>
        <n v="990624"/>
        <n v="990627"/>
        <n v="990629"/>
        <n v="990636"/>
        <n v="990686"/>
        <n v="990722"/>
        <n v="990739"/>
        <n v="990743"/>
        <n v="990766"/>
        <n v="990767"/>
        <n v="990788"/>
        <n v="990794"/>
        <n v="990856"/>
        <n v="990868"/>
        <n v="990886"/>
        <n v="990889"/>
        <n v="990900"/>
        <n v="990906"/>
        <n v="990941"/>
        <n v="990955"/>
        <n v="990986"/>
        <n v="990997"/>
        <n v="991081"/>
        <n v="991082"/>
        <n v="991159"/>
        <n v="991160"/>
        <n v="991163"/>
        <n v="991168"/>
        <n v="991210"/>
        <n v="991222"/>
        <n v="991257"/>
        <n v="991261"/>
        <n v="991289"/>
        <n v="991320"/>
        <n v="991338"/>
        <n v="991347"/>
        <n v="991357"/>
        <n v="991378"/>
        <n v="991452"/>
        <n v="991607"/>
        <n v="991657"/>
        <n v="991658"/>
        <n v="991695"/>
        <n v="991725"/>
        <n v="991726"/>
        <n v="991728"/>
        <n v="991799"/>
        <n v="991843"/>
        <n v="991947"/>
        <n v="991949"/>
        <n v="991956"/>
        <n v="991966"/>
        <n v="991970"/>
        <n v="991974"/>
        <n v="991981"/>
        <n v="992004"/>
        <n v="992022"/>
        <n v="992053"/>
        <n v="992135"/>
        <n v="992138"/>
        <n v="992188"/>
        <n v="992231"/>
        <n v="992241"/>
        <n v="992261"/>
        <n v="992262"/>
        <n v="992264"/>
        <n v="992293"/>
        <n v="992295"/>
        <n v="992297"/>
        <n v="992298"/>
        <n v="992301"/>
        <n v="992317"/>
        <n v="992332"/>
        <n v="992342"/>
        <n v="992344"/>
        <n v="992345"/>
        <n v="992348"/>
        <n v="992377"/>
        <n v="992383"/>
        <n v="992387"/>
        <n v="992391"/>
        <n v="992395"/>
        <n v="992397"/>
        <n v="992445"/>
        <n v="992450"/>
        <n v="992451"/>
        <n v="992455"/>
        <n v="992459"/>
        <n v="992480"/>
        <n v="992483"/>
        <n v="992486"/>
        <n v="992496"/>
        <n v="992498"/>
        <n v="992504"/>
        <n v="992540"/>
        <n v="992562"/>
        <n v="992610"/>
        <n v="992618"/>
        <n v="992628"/>
        <n v="992631"/>
        <n v="992632"/>
        <n v="992636"/>
        <n v="992640"/>
        <n v="992708"/>
        <n v="992749"/>
        <n v="992758"/>
        <n v="992771"/>
        <n v="992801"/>
        <n v="992805"/>
        <n v="992812"/>
        <n v="992832"/>
        <n v="992848"/>
        <n v="992849"/>
        <n v="992865"/>
        <n v="992881"/>
        <n v="992882"/>
        <n v="992886"/>
        <n v="992888"/>
        <n v="992889"/>
        <n v="992896"/>
        <n v="992902"/>
        <n v="992920"/>
        <n v="992967"/>
        <n v="992973"/>
        <n v="992974"/>
        <n v="992986"/>
        <n v="992997"/>
        <n v="993029"/>
        <n v="993030"/>
        <n v="993032"/>
        <n v="993041"/>
        <n v="993043"/>
        <n v="993044"/>
        <n v="993074"/>
        <n v="993089"/>
        <n v="993097"/>
        <n v="993101"/>
        <n v="993102"/>
        <n v="993103"/>
        <n v="993106"/>
        <n v="993110"/>
        <n v="993116"/>
        <n v="993119"/>
        <n v="993132"/>
        <n v="993238"/>
        <n v="993241"/>
        <n v="993242"/>
        <n v="993244"/>
        <n v="993245"/>
        <n v="993246"/>
        <n v="993247"/>
        <n v="993250"/>
        <n v="993253"/>
        <n v="993254"/>
        <n v="993259"/>
        <n v="993260"/>
        <n v="993265"/>
        <n v="993266"/>
        <n v="993267"/>
        <n v="993268"/>
        <n v="993269"/>
        <n v="993271"/>
        <n v="993272"/>
        <n v="993276"/>
        <n v="993278"/>
        <n v="993281"/>
        <n v="993284"/>
        <n v="993285"/>
        <n v="993286"/>
        <n v="993287"/>
        <n v="993288"/>
        <n v="993290"/>
        <n v="993293"/>
        <n v="993294"/>
        <n v="993297"/>
        <n v="993305"/>
        <n v="993307"/>
        <n v="993310"/>
        <n v="993313"/>
        <n v="993314"/>
        <n v="993317"/>
        <n v="993318"/>
        <n v="993321"/>
        <n v="993331"/>
        <n v="993333"/>
        <n v="993334"/>
        <n v="993335"/>
        <n v="993338"/>
        <n v="993339"/>
        <n v="993340"/>
        <n v="993341"/>
        <n v="993342"/>
        <n v="993343"/>
        <n v="993344"/>
        <n v="993346"/>
        <n v="993348"/>
        <n v="993364"/>
        <n v="993374"/>
        <n v="993376"/>
        <n v="993389"/>
        <n v="993392"/>
        <n v="993394"/>
        <n v="993406"/>
        <n v="993412"/>
        <n v="993416"/>
        <n v="993418"/>
        <n v="993425"/>
        <n v="993428"/>
        <n v="993429"/>
        <n v="993432"/>
        <n v="993433"/>
        <n v="993435"/>
        <n v="993437"/>
        <n v="993440"/>
        <n v="993441"/>
        <n v="993445"/>
        <n v="993450"/>
        <n v="993451"/>
        <n v="993452"/>
        <n v="993453"/>
        <n v="993455"/>
        <n v="993458"/>
        <n v="993460"/>
        <n v="993461"/>
        <n v="993462"/>
        <n v="993468"/>
        <n v="993471"/>
        <n v="993472"/>
        <n v="993475"/>
        <n v="993477"/>
        <n v="993478"/>
        <n v="993480"/>
        <n v="993485"/>
        <n v="993487"/>
        <n v="993489"/>
        <n v="993490"/>
        <n v="993493"/>
        <n v="993494"/>
        <n v="993495"/>
        <n v="993509"/>
        <n v="993510"/>
        <n v="993511"/>
        <n v="993516"/>
        <n v="993517"/>
        <n v="993519"/>
        <n v="993524"/>
        <n v="993528"/>
        <n v="993534"/>
        <n v="993536"/>
        <n v="993545"/>
        <n v="993547"/>
        <n v="993548"/>
        <n v="993549"/>
        <n v="993551"/>
        <n v="993553"/>
        <n v="993561"/>
        <n v="993564"/>
        <n v="993565"/>
        <n v="993567"/>
        <n v="993569"/>
        <n v="993570"/>
        <n v="993573"/>
        <n v="993578"/>
        <n v="993579"/>
        <n v="993581"/>
        <n v="993583"/>
        <n v="993593"/>
        <n v="993596"/>
        <n v="993600"/>
        <n v="993603"/>
        <n v="993604"/>
        <n v="993605"/>
        <n v="993606"/>
        <n v="993607"/>
        <n v="993608"/>
        <n v="993610"/>
        <n v="993612"/>
        <n v="993614"/>
        <n v="993616"/>
        <n v="993626"/>
        <n v="993627"/>
        <n v="993628"/>
        <n v="993629"/>
        <n v="993630"/>
        <n v="993631"/>
        <n v="993639"/>
        <n v="993644"/>
        <n v="993645"/>
        <n v="993653"/>
        <n v="993658"/>
        <n v="993659"/>
        <n v="993660"/>
        <n v="993661"/>
        <n v="993664"/>
        <n v="993665"/>
        <n v="993671"/>
        <n v="993676"/>
        <n v="993687"/>
        <n v="993688"/>
        <n v="993693"/>
        <n v="993700"/>
        <n v="993711"/>
        <n v="993712"/>
        <n v="993718"/>
        <n v="993720"/>
        <n v="993721"/>
        <n v="993728"/>
        <n v="993731"/>
        <n v="993732"/>
        <n v="993734"/>
        <n v="993737"/>
        <n v="993755"/>
        <m/>
        <n v="70057" u="1"/>
        <n v="71013" u="1"/>
        <n v="71025" u="1"/>
        <n v="71093" u="1"/>
        <n v="71102" u="1"/>
        <n v="71278" u="1"/>
        <n v="71400" u="1"/>
        <n v="71938" u="1"/>
        <n v="96082" u="1"/>
        <n v="96277" u="1"/>
        <n v="96494" u="1"/>
        <n v="96625" u="1"/>
        <n v="96634" u="1"/>
        <n v="96643" u="1"/>
        <n v="96756" u="1"/>
        <n v="300322" u="1"/>
        <n v="301163" u="1"/>
        <n v="96902" u="1"/>
        <n v="97045" u="1"/>
        <n v="305599" u="1"/>
        <n v="306133" u="1"/>
        <n v="97410" u="1"/>
        <n v="97427" u="1"/>
        <n v="97602" u="1"/>
        <n v="97659" u="1"/>
        <n v="97734" u="1"/>
        <n v="98015" u="1"/>
        <n v="98047" u="1"/>
        <n v="98230" u="1"/>
        <n v="98245" u="1"/>
        <n v="98489" u="1"/>
        <n v="306127" u="1"/>
        <n v="98566" u="1"/>
        <n v="98712" u="1"/>
        <n v="98839" u="1"/>
        <n v="98948" u="1"/>
        <n v="98953" u="1"/>
        <n v="99277" u="1"/>
        <n v="99340" u="1"/>
        <n v="99362" u="1"/>
        <n v="99398" u="1"/>
        <n v="99777" u="1"/>
        <n v="99970" u="1"/>
        <n v="165975" u="1"/>
        <n v="305301" u="1"/>
        <n v="306140" u="1"/>
        <n v="188166" u="1"/>
        <n v="304397" u="1"/>
        <n v="304752" u="1"/>
        <n v="176366" u="1"/>
        <n v="303542" u="1"/>
        <n v="185513" u="1"/>
        <n v="187929" u="1"/>
        <n v="186880" u="1"/>
        <n v="305518" u="1"/>
        <n v="303077" u="1"/>
        <n v="191485" u="1"/>
        <n v="193452" u="1"/>
        <n v="306129" u="1"/>
        <n v="304265" u="1"/>
        <n v="300021" u="1"/>
        <n v="300211" u="1"/>
        <n v="301092" u="1"/>
        <n v="302111" u="1"/>
        <n v="306150" u="1"/>
        <n v="306297" u="1"/>
        <n v="304222" u="1"/>
        <n v="304632" u="1"/>
        <n v="306146" u="1"/>
        <n v="305086" u="1"/>
        <n v="305221" u="1"/>
        <n v="305233" u="1"/>
        <n v="305260" u="1"/>
        <n v="305497" u="1"/>
        <n v="306178" u="1"/>
        <n v="700162" u="1"/>
        <n v="990630" u="1"/>
        <n v="990689" u="1"/>
        <n v="990857" u="1"/>
        <n v="991487" u="1"/>
        <n v="991537" u="1"/>
        <n v="991608" u="1"/>
        <n v="991948" u="1"/>
        <n v="992396" u="1"/>
        <n v="992476" u="1"/>
        <n v="992633" u="1"/>
        <n v="992998" u="1"/>
        <n v="993000" u="1"/>
        <n v="993077" u="1"/>
        <n v="993270" u="1"/>
        <n v="993312" u="1"/>
        <n v="993354" u="1"/>
        <n v="993382" u="1"/>
        <n v="993397" u="1"/>
        <n v="993398" u="1"/>
        <n v="993439" u="1"/>
        <n v="993535" u="1"/>
        <n v="993543" u="1"/>
        <n v="993597" u="1"/>
        <n v="993598" u="1"/>
        <n v="993696" u="1"/>
        <n v="993708" u="1"/>
      </sharedItems>
    </cacheField>
    <cacheField name="Mois de traitement" numFmtId="0">
      <sharedItems containsString="0" containsBlank="1" containsNumber="1" containsInteger="1" minValue="202501" maxValue="202501"/>
    </cacheField>
    <cacheField name="1= mois_x000a_2= cumul" numFmtId="0">
      <sharedItems containsString="0" containsBlank="1" containsNumber="1" containsInteger="1" minValue="1" maxValue="2" count="3">
        <n v="1"/>
        <n v="2"/>
        <m/>
      </sharedItems>
    </cacheField>
    <cacheField name="Libellé territoire ou Nom du titulaire" numFmtId="0">
      <sharedItems containsBlank="1"/>
    </cacheField>
    <cacheField name="Niveau_x000a_1= région_x000a_2= OD_x000a_3=OC_x000a_4= Secteur_x000a_5=autres" numFmtId="0">
      <sharedItems containsString="0" containsBlank="1" containsNumber="1" containsInteger="1" minValue="1" maxValue="5" count="6">
        <n v="3"/>
        <n v="2"/>
        <n v="4"/>
        <n v="5"/>
        <n v="1"/>
        <m/>
      </sharedItems>
    </cacheField>
    <cacheField name="Classsement VS France" numFmtId="0">
      <sharedItems containsString="0" containsBlank="1" containsNumber="1" containsInteger="1" minValue="1" maxValue="916"/>
    </cacheField>
    <cacheField name="Classsement VS région" numFmtId="0">
      <sharedItems containsString="0" containsBlank="1" containsNumber="1" containsInteger="1" minValue="0" maxValue="290"/>
    </cacheField>
    <cacheField name="Classsement VS od" numFmtId="0">
      <sharedItems containsString="0" containsBlank="1" containsNumber="1" containsInteger="1" minValue="0" maxValue="43"/>
    </cacheField>
    <cacheField name="Classsement VS France2" numFmtId="0">
      <sharedItems containsString="0" containsBlank="1" containsNumber="1" containsInteger="1" minValue="0" maxValue="15"/>
    </cacheField>
    <cacheField name="Prime PP" numFmtId="0">
      <sharedItems containsString="0" containsBlank="1" containsNumber="1" containsInteger="1" minValue="0" maxValue="2681786"/>
    </cacheField>
    <cacheField name="Prime PU" numFmtId="0">
      <sharedItems containsString="0" containsBlank="1" containsNumber="1" containsInteger="1" minValue="0" maxValue="8571688"/>
    </cacheField>
    <cacheField name="Total Contrats" numFmtId="0">
      <sharedItems containsString="0" containsBlank="1" containsNumber="1" minValue="0" maxValue="2903.5"/>
    </cacheField>
    <cacheField name="Cts PPE" numFmtId="0">
      <sharedItems containsString="0" containsBlank="1" containsNumber="1" minValue="0" maxValue="739"/>
    </cacheField>
    <cacheField name="Cts PPP" numFmtId="0">
      <sharedItems containsString="0" containsBlank="1" containsNumber="1" minValue="0" maxValue="864"/>
    </cacheField>
    <cacheField name="Cts Santé" numFmtId="0">
      <sharedItems containsString="0" containsBlank="1" containsNumber="1" minValue="0" maxValue="352.5"/>
    </cacheField>
    <cacheField name="Cts GAV" numFmtId="0">
      <sharedItems containsString="0" containsBlank="1" containsNumber="1" minValue="0" maxValue="358"/>
    </cacheField>
    <cacheField name="Cts IRD" numFmtId="0">
      <sharedItems containsString="0" containsBlank="1" containsNumber="1" minValue="0" maxValue="367"/>
    </cacheField>
    <cacheField name="Cts PU" numFmtId="0">
      <sharedItems containsString="0" containsBlank="1" containsNumber="1" minValue="0" maxValue="272"/>
    </cacheField>
    <cacheField name="Nbr Nv Clt" numFmtId="0">
      <sharedItems containsString="0" containsBlank="1" containsNumber="1" containsInteger="1" minValue="0" maxValue="0"/>
    </cacheField>
    <cacheField name="Ref terr région" numFmtId="0">
      <sharedItems containsString="0" containsBlank="1" containsNumber="1" containsInteger="1" minValue="71030" maxValue="900582"/>
    </cacheField>
    <cacheField name="Réf terr OD" numFmtId="0">
      <sharedItems containsString="0" containsBlank="1" containsNumber="1" containsInteger="1" minValue="0" maxValue="700023"/>
    </cacheField>
    <cacheField name="Réf terr OC" numFmtId="0">
      <sharedItems containsString="0" containsBlank="1" containsNumber="1" containsInteger="1" minValue="0" maxValue="900455"/>
    </cacheField>
    <cacheField name="Nom IMD" numFmtId="0">
      <sharedItems containsBlank="1"/>
    </cacheField>
    <cacheField name="R2GION" numFmtId="0">
      <sharedItems containsBlank="1"/>
    </cacheField>
    <cacheField name="Prime Fourgous" numFmtId="0">
      <sharedItems containsString="0" containsBlank="1" containsNumber="1" containsInteger="1" minValue="0" maxValue="2484155"/>
    </cacheField>
    <cacheField name="PR" numFmtId="0">
      <sharedItems containsString="0" containsBlank="1" containsNumber="1" containsInteger="1" minValue="0" maxValue="397438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BICHET Thierry" refreshedDate="45682.364728819448" createdVersion="8" refreshedVersion="8" minRefreshableVersion="3" recordCount="1942" xr:uid="{374D978F-6F0B-4506-96C2-BADF3EA36251}">
  <cacheSource type="worksheet">
    <worksheetSource ref="A1:T1048576" sheet="taux de chutes"/>
  </cacheSource>
  <cacheFields count="21">
    <cacheField name="Niveau" numFmtId="0">
      <sharedItems containsBlank="1"/>
    </cacheField>
    <cacheField name="Grade" numFmtId="0">
      <sharedItems containsBlank="1"/>
    </cacheField>
    <cacheField name="Folio" numFmtId="0">
      <sharedItems containsBlank="1" count="1938">
        <s v="070000"/>
        <s v="306249"/>
        <s v="177094"/>
        <s v="302744"/>
        <s v="304404"/>
        <s v="187461"/>
        <s v="183666"/>
        <s v="306206"/>
        <s v="302853"/>
        <s v="305945"/>
        <s v="305870"/>
        <s v="306487"/>
        <s v="305755"/>
        <s v="301537"/>
        <s v="993029"/>
        <s v="993348"/>
        <s v="190883"/>
        <s v="182117"/>
        <s v="304029"/>
        <s v="173032"/>
        <s v="305978"/>
        <s v="305990"/>
        <s v="305603"/>
        <s v="188249"/>
        <s v="183080"/>
        <s v="096129"/>
        <s v="099837"/>
        <s v="900239"/>
        <s v="992801"/>
        <s v="992986"/>
        <s v="990788"/>
        <s v="990886"/>
        <s v="991222"/>
        <s v="305431"/>
        <s v="305632"/>
        <s v="167285"/>
        <s v="301974"/>
        <s v="187728"/>
        <s v="301587"/>
        <s v="187922"/>
        <s v="096112"/>
        <s v="096138"/>
        <s v="096140"/>
        <s v="096142"/>
        <s v="993030"/>
        <s v="993097"/>
        <s v="193000"/>
        <s v="305505"/>
        <s v="305510"/>
        <s v="305270"/>
        <s v="306154"/>
        <s v="193629"/>
        <s v="184143"/>
        <s v="303173"/>
        <s v="306259"/>
        <s v="192906"/>
        <s v="305427"/>
        <s v="304725"/>
        <s v="303198"/>
        <s v="096123"/>
        <s v="099793"/>
        <s v="992771"/>
        <s v="182279"/>
        <s v="188582"/>
        <s v="185551"/>
        <s v="305500"/>
        <s v="187258"/>
        <s v="305694"/>
        <s v="165969"/>
        <s v="305349"/>
        <s v="302996"/>
        <s v="301602"/>
        <s v="178321"/>
        <s v="190851"/>
        <s v="992848"/>
        <s v="992849"/>
        <s v="300377"/>
        <s v="301203"/>
        <s v="304471"/>
        <s v="305773"/>
        <s v="169918"/>
        <s v="306228"/>
        <s v="301994"/>
        <s v="306094"/>
        <s v="305522"/>
        <s v="096079"/>
        <s v="096080"/>
        <s v="096090"/>
        <s v="096091"/>
        <s v="096099"/>
        <s v="098569"/>
        <s v="099209"/>
        <s v="992708"/>
        <s v="302925"/>
        <s v="303184"/>
        <s v="306443"/>
        <s v="170288"/>
        <s v="173338"/>
        <s v="193779"/>
        <s v="185185"/>
        <s v="306051"/>
        <s v="305513"/>
        <s v="187803"/>
        <s v="305734"/>
        <s v="305482"/>
        <s v="306447"/>
        <s v="156632"/>
        <s v="182809"/>
        <s v="306276"/>
        <s v="303930"/>
        <s v="306273"/>
        <s v="306445"/>
        <s v="304552"/>
        <s v="306467"/>
        <s v="305682"/>
        <s v="304506"/>
        <s v="303929"/>
        <s v="303619"/>
        <s v="191391"/>
        <s v="304874"/>
        <s v="306475"/>
        <s v="192265"/>
        <s v="900487"/>
        <s v="991261"/>
        <s v="991257"/>
        <s v="302107"/>
        <s v="305330"/>
        <s v="301593"/>
        <s v="192509"/>
        <s v="304072"/>
        <s v="306156"/>
        <s v="303912"/>
        <s v="193762"/>
        <s v="193733"/>
        <s v="304908"/>
        <s v="301087"/>
        <s v="185908"/>
        <s v="096214"/>
        <s v="099176"/>
        <s v="900469"/>
        <s v="993755"/>
        <s v="305490"/>
        <s v="305846"/>
        <s v="193690"/>
        <s v="305486"/>
        <s v="305382"/>
        <s v="302914"/>
        <s v="305277"/>
        <s v="303933"/>
        <s v="303817"/>
        <s v="171477"/>
        <s v="175823"/>
        <s v="096211"/>
        <s v="098848"/>
        <s v="187007"/>
        <s v="305432"/>
        <s v="304691"/>
        <s v="168209"/>
        <s v="305764"/>
        <s v="188028"/>
        <s v="096209"/>
        <s v="098149"/>
        <s v="099941"/>
        <s v="992920"/>
        <s v="993376"/>
        <s v="302821"/>
        <s v="305820"/>
        <s v="300263"/>
        <s v="302512"/>
        <s v="193568"/>
        <s v="305783"/>
        <s v="158441"/>
        <s v="305602"/>
        <s v="306152"/>
        <s v="301592"/>
        <s v="096189"/>
        <s v="096249"/>
        <s v="993374"/>
        <s v="177235"/>
        <s v="303451"/>
        <s v="193254"/>
        <s v="305391"/>
        <s v="167439"/>
        <s v="305309"/>
        <s v="305284"/>
        <s v="305610"/>
        <s v="168797"/>
        <s v="304166"/>
        <s v="305688"/>
        <s v="305592"/>
        <s v="302485"/>
        <s v="098082"/>
        <s v="900017"/>
        <s v="993490"/>
        <s v="071056"/>
        <s v="302063"/>
        <s v="188723"/>
        <s v="304775"/>
        <s v="306375"/>
        <s v="171210"/>
        <s v="303522"/>
        <s v="192744"/>
        <s v="306384"/>
        <s v="096288"/>
        <s v="900018"/>
        <s v="993455"/>
        <s v="071534"/>
        <s v="303680"/>
        <s v="186766"/>
        <s v="991320"/>
        <s v="175986"/>
        <s v="301992"/>
        <s v="186233"/>
        <s v="306400"/>
        <s v="304930"/>
        <s v="193495"/>
        <s v="187811"/>
        <s v="305675"/>
        <s v="301915"/>
        <s v="305306"/>
        <s v="304686"/>
        <s v="306379"/>
        <s v="306293"/>
        <s v="305465"/>
        <s v="306081"/>
        <s v="097626"/>
        <s v="991799"/>
        <s v="993450"/>
        <s v="193005"/>
        <s v="192471"/>
        <s v="301802"/>
        <s v="303411"/>
        <s v="304468"/>
        <s v="191933"/>
        <s v="305588"/>
        <s v="304006"/>
        <s v="306261"/>
        <s v="306180"/>
        <s v="305367"/>
        <s v="096339"/>
        <s v="900464"/>
        <s v="993516"/>
        <s v="993517"/>
        <s v="186035"/>
        <s v="305850"/>
        <s v="175714"/>
        <s v="306232"/>
        <s v="305532"/>
        <s v="305403"/>
        <s v="306263"/>
        <s v="304366"/>
        <s v="172493"/>
        <s v="193078"/>
        <s v="306222"/>
        <s v="300713"/>
        <s v="096344"/>
        <s v="096373"/>
        <s v="099399"/>
        <s v="991947"/>
        <s v="993519"/>
        <s v="303511"/>
        <s v="305324"/>
        <s v="306315"/>
        <s v="305223"/>
        <s v="305484"/>
        <s v="305652"/>
        <s v="172329"/>
        <s v="183743"/>
        <s v="177084"/>
        <s v="306115"/>
        <s v="306269"/>
        <s v="303291"/>
        <s v="305485"/>
        <s v="096336"/>
        <s v="171854"/>
        <s v="302041"/>
        <s v="303397"/>
        <s v="172520"/>
        <s v="304445"/>
        <s v="305772"/>
        <s v="303815"/>
        <s v="306271"/>
        <s v="182036"/>
        <s v="305325"/>
        <s v="302441"/>
        <s v="188185"/>
        <s v="302535"/>
        <s v="193306"/>
        <s v="097631"/>
        <s v="097693"/>
        <s v="098430"/>
        <s v="099665"/>
        <s v="098844"/>
        <s v="992241"/>
        <s v="993101"/>
        <s v="991081"/>
        <s v="993451"/>
        <s v="993452"/>
        <s v="993458"/>
        <s v="993429"/>
        <s v="993432"/>
        <s v="302631"/>
        <s v="305848"/>
        <s v="300676"/>
        <s v="300592"/>
        <s v="193699"/>
        <s v="303123"/>
        <s v="303193"/>
        <s v="303052"/>
        <s v="305041"/>
        <s v="097623"/>
        <s v="097698"/>
        <s v="097699"/>
        <s v="097767"/>
        <s v="097886"/>
        <s v="098366"/>
        <s v="098474"/>
        <s v="993102"/>
        <s v="993103"/>
        <s v="993106"/>
        <s v="990636"/>
        <s v="991082"/>
        <s v="993453"/>
        <s v="993460"/>
        <s v="993425"/>
        <s v="993428"/>
        <s v="071562"/>
        <s v="071563"/>
        <s v="305127"/>
        <s v="305134"/>
        <s v="176945"/>
        <s v="305262"/>
        <s v="305866"/>
        <s v="305984"/>
        <s v="303412"/>
        <s v="304551"/>
        <s v="097824"/>
        <s v="098592"/>
        <s v="992445"/>
        <s v="992812"/>
        <s v="992888"/>
        <s v="993468"/>
        <s v="993471"/>
        <s v="993477"/>
        <s v="993478"/>
        <s v="993480"/>
        <s v="993528"/>
        <s v="302511"/>
        <s v="180255"/>
        <s v="303754"/>
        <s v="305638"/>
        <s v="304192"/>
        <s v="305868"/>
        <s v="301914"/>
        <s v="163460"/>
        <s v="306216"/>
        <s v="304937"/>
        <s v="304702"/>
        <s v="302154"/>
        <s v="097829"/>
        <s v="099888"/>
        <s v="992540"/>
        <s v="992889"/>
        <s v="991210"/>
        <s v="993472"/>
        <s v="993485"/>
        <s v="993524"/>
        <s v="700560"/>
        <s v="302541"/>
        <s v="303103"/>
        <s v="304897"/>
        <s v="142251"/>
        <s v="305198"/>
        <s v="306012"/>
        <s v="305420"/>
        <s v="305442"/>
        <s v="305759"/>
        <s v="304485"/>
        <s v="900019"/>
        <s v="900020"/>
        <s v="993487"/>
        <s v="993489"/>
        <s v="993495"/>
        <s v="071121"/>
        <s v="193201"/>
        <s v="301192"/>
        <s v="303679"/>
        <s v="306451"/>
        <s v="305541"/>
        <s v="303372"/>
        <s v="192699"/>
        <s v="304032"/>
        <s v="305611"/>
        <s v="306406"/>
        <s v="306071"/>
        <s v="990722"/>
        <s v="990856"/>
        <s v="993494"/>
        <s v="993534"/>
        <s v="993536"/>
        <s v="192666"/>
        <s v="303831"/>
        <s v="302094"/>
        <s v="305226"/>
        <s v="302251"/>
        <s v="306041"/>
        <s v="303214"/>
        <s v="098642"/>
        <s v="992344"/>
        <s v="992345"/>
        <s v="992348"/>
        <s v="990941"/>
        <s v="993493"/>
        <s v="900455"/>
        <s v="303604"/>
        <s v="301703"/>
        <s v="303751"/>
        <s v="193692"/>
        <s v="303102"/>
        <s v="304474"/>
        <s v="305489"/>
        <s v="306367"/>
        <s v="300146"/>
        <s v="306369"/>
        <s v="096222"/>
        <s v="900489"/>
        <s v="990153"/>
        <s v="192803"/>
        <s v="303116"/>
        <s v="300499"/>
        <s v="303117"/>
        <s v="098780"/>
        <s v="900443"/>
        <s v="992758"/>
        <s v="992881"/>
        <s v="992882"/>
        <s v="992886"/>
        <s v="993364"/>
        <s v="303555"/>
        <s v="301647"/>
        <s v="302461"/>
        <s v="300738"/>
        <s v="154413"/>
        <s v="304711"/>
        <s v="303794"/>
        <s v="192460"/>
        <s v="181214"/>
        <s v="301753"/>
        <s v="097957"/>
        <s v="900463"/>
        <s v="193607"/>
        <s v="160103"/>
        <s v="303055"/>
        <s v="304464"/>
        <s v="304421"/>
        <s v="301391"/>
        <s v="304157"/>
        <s v="301196"/>
        <s v="302886"/>
        <s v="099109"/>
        <s v="900352"/>
        <s v="900461"/>
        <s v="900563"/>
        <s v="300601"/>
        <s v="166114"/>
        <s v="185486"/>
        <s v="187703"/>
        <s v="164360"/>
        <s v="178961"/>
        <s v="182484"/>
        <s v="071256"/>
        <s v="071264"/>
        <s v="305951"/>
        <s v="306251"/>
        <s v="306512"/>
        <s v="192071"/>
        <s v="304754"/>
        <s v="182635"/>
        <s v="193688"/>
        <s v="305072"/>
        <s v="305608"/>
        <s v="097466"/>
        <s v="097510"/>
        <s v="991949"/>
        <s v="071347"/>
        <s v="304582"/>
        <s v="192603"/>
        <s v="305641"/>
        <s v="305624"/>
        <s v="304528"/>
        <s v="305577"/>
        <s v="305949"/>
        <s v="305276"/>
        <s v="097465"/>
        <s v="097472"/>
        <s v="098521"/>
        <s v="098648"/>
        <s v="305386"/>
        <s v="305763"/>
        <s v="305385"/>
        <s v="305508"/>
        <s v="305607"/>
        <s v="174380"/>
        <s v="306210"/>
        <s v="306092"/>
        <s v="306202"/>
        <s v="306244"/>
        <s v="304203"/>
        <s v="304532"/>
        <s v="099815"/>
        <s v="171589"/>
        <s v="303161"/>
        <s v="304665"/>
        <s v="175757"/>
        <s v="301836"/>
        <s v="305388"/>
        <s v="305387"/>
        <s v="305376"/>
        <s v="305982"/>
        <s v="170893"/>
        <s v="305286"/>
        <s v="303432"/>
        <s v="192088"/>
        <s v="305998"/>
        <s v="305636"/>
        <s v="099931"/>
        <s v="991378"/>
        <s v="305062"/>
        <s v="193791"/>
        <s v="305980"/>
        <s v="175997"/>
        <s v="160299"/>
        <s v="301351"/>
        <s v="181307"/>
        <s v="306412"/>
        <s v="306098"/>
        <s v="191340"/>
        <s v="193324"/>
        <s v="305696"/>
        <s v="304042"/>
        <s v="900240"/>
        <s v="303814"/>
        <s v="304953"/>
        <s v="304429"/>
        <s v="153432"/>
        <s v="305992"/>
        <s v="306321"/>
        <s v="306067"/>
        <s v="171028"/>
        <s v="305561"/>
        <s v="305781"/>
        <s v="305252"/>
        <s v="306002"/>
        <s v="306337"/>
        <s v="097922"/>
        <s v="096952"/>
        <s v="096955"/>
        <s v="900013"/>
        <s v="071366"/>
        <s v="306439"/>
        <s v="190217"/>
        <s v="164211"/>
        <s v="168094"/>
        <s v="302999"/>
        <s v="304787"/>
        <s v="306335"/>
        <s v="306437"/>
        <s v="096950"/>
        <s v="186531"/>
        <s v="071182"/>
        <s v="305259"/>
        <s v="303304"/>
        <s v="301223"/>
        <s v="186534"/>
        <s v="304054"/>
        <s v="304373"/>
        <s v="302016"/>
        <s v="305189"/>
        <s v="306414"/>
        <s v="099077"/>
        <s v="097034"/>
        <s v="993687"/>
        <s v="071363"/>
        <s v="173329"/>
        <s v="305215"/>
        <s v="184224"/>
        <s v="193430"/>
        <s v="303142"/>
        <s v="300362"/>
        <s v="098704"/>
        <s v="992865"/>
        <s v="990794"/>
        <s v="993700"/>
        <s v="302809"/>
        <s v="305810"/>
        <s v="301401"/>
        <s v="304377"/>
        <s v="305583"/>
        <s v="302625"/>
        <s v="305308"/>
        <s v="306019"/>
        <s v="306196"/>
        <s v="305913"/>
        <s v="096979"/>
        <s v="993688"/>
        <s v="993693"/>
        <s v="186792"/>
        <s v="306220"/>
        <s v="305456"/>
        <s v="303576"/>
        <s v="304772"/>
        <s v="305371"/>
        <s v="306238"/>
        <s v="187254"/>
        <s v="300109"/>
        <s v="190736"/>
        <s v="306198"/>
        <s v="305654"/>
        <s v="099375"/>
        <s v="992967"/>
        <s v="700266"/>
        <s v="305131"/>
        <s v="305804"/>
        <s v="306194"/>
        <s v="190584"/>
        <s v="193388"/>
        <s v="301746"/>
        <s v="305597"/>
        <s v="306246"/>
        <s v="305908"/>
        <s v="305718"/>
        <s v="305625"/>
        <s v="097015"/>
        <s v="099747"/>
        <s v="992832"/>
        <s v="993721"/>
        <s v="303885"/>
        <s v="305598"/>
        <s v="303139"/>
        <s v="306230"/>
        <s v="305459"/>
        <s v="303696"/>
        <s v="306257"/>
        <s v="193602"/>
        <s v="098067"/>
        <s v="097090"/>
        <s v="097105"/>
        <s v="993241"/>
        <s v="993242"/>
        <s v="071195"/>
        <s v="304601"/>
        <s v="306032"/>
        <s v="305629"/>
        <s v="304221"/>
        <s v="306192"/>
        <s v="302825"/>
        <s v="305356"/>
        <s v="305862"/>
        <s v="304833"/>
        <s v="168175"/>
        <s v="305163"/>
        <s v="305712"/>
        <s v="306234"/>
        <s v="097870"/>
        <s v="071500"/>
        <s v="300056"/>
        <s v="306096"/>
        <s v="305562"/>
        <s v="304367"/>
        <s v="305860"/>
        <s v="306267"/>
        <s v="302174"/>
        <s v="991970"/>
        <s v="991974"/>
        <s v="991981"/>
        <s v="992332"/>
        <s v="992973"/>
        <s v="992974"/>
        <s v="993711"/>
        <s v="993712"/>
        <s v="993718"/>
        <s v="993720"/>
        <s v="163397"/>
        <s v="188587"/>
        <s v="303923"/>
        <s v="301979"/>
        <s v="303762"/>
        <s v="306240"/>
        <s v="305844"/>
        <s v="180924"/>
        <s v="184725"/>
        <s v="304401"/>
        <s v="097384"/>
        <s v="900125"/>
        <s v="990270"/>
        <s v="990340"/>
        <s v="192646"/>
        <s v="304411"/>
        <s v="305164"/>
        <s v="301917"/>
        <s v="306057"/>
        <s v="305517"/>
        <s v="305169"/>
        <s v="306088"/>
        <s v="305515"/>
        <s v="303691"/>
        <s v="304905"/>
        <s v="177023"/>
        <s v="305955"/>
        <s v="305708"/>
        <s v="304592"/>
        <s v="302954"/>
        <s v="193654"/>
        <s v="305119"/>
        <s v="301709"/>
        <s v="193326"/>
        <s v="304527"/>
        <s v="993119"/>
        <s v="993644"/>
        <s v="993645"/>
        <s v="071941"/>
        <s v="306255"/>
        <s v="302255"/>
        <s v="193053"/>
        <s v="305587"/>
        <s v="302879"/>
        <s v="306109"/>
        <s v="306242"/>
        <s v="192649"/>
        <s v="305737"/>
        <s v="192578"/>
        <s v="190248"/>
        <s v="303581"/>
        <s v="305312"/>
        <s v="305749"/>
        <s v="099706"/>
        <s v="099707"/>
        <s v="993734"/>
        <s v="993736"/>
        <s v="993737"/>
        <s v="300687"/>
        <s v="302102"/>
        <s v="306077"/>
        <s v="305395"/>
        <s v="305574"/>
        <s v="304768"/>
        <s v="305511"/>
        <s v="184936"/>
        <s v="305926"/>
        <s v="189730"/>
        <s v="300943"/>
        <s v="097430"/>
        <s v="097990"/>
        <s v="992004"/>
        <s v="992022"/>
        <s v="992997"/>
        <s v="993659"/>
        <s v="305333"/>
        <s v="303958"/>
        <s v="305550"/>
        <s v="306453"/>
        <s v="305578"/>
        <s v="304682"/>
        <s v="305882"/>
        <s v="306393"/>
        <s v="305776"/>
        <s v="304341"/>
        <s v="306465"/>
        <s v="304575"/>
        <s v="099053"/>
        <s v="993116"/>
        <s v="993728"/>
        <s v="993779"/>
        <s v="071246"/>
        <s v="305334"/>
        <s v="162394"/>
        <s v="305590"/>
        <s v="306504"/>
        <s v="306131"/>
        <s v="182477"/>
        <s v="305673"/>
        <s v="097425"/>
        <s v="098721"/>
        <s v="099977"/>
        <s v="991607"/>
        <s v="993074"/>
        <s v="993731"/>
        <s v="993732"/>
        <s v="304292"/>
        <s v="304479"/>
        <s v="304865"/>
        <s v="305182"/>
        <s v="097431"/>
        <s v="098333"/>
        <s v="099250"/>
        <s v="993658"/>
        <s v="993660"/>
        <s v="993661"/>
        <s v="993664"/>
        <s v="161430"/>
        <s v="305931"/>
        <s v="070078"/>
        <s v="993667"/>
        <s v="185879"/>
        <s v="300872"/>
        <s v="305156"/>
        <s v="189966"/>
        <s v="305802"/>
        <s v="192012"/>
        <s v="191689"/>
        <s v="304476"/>
        <s v="304748"/>
        <s v="186473"/>
        <s v="306226"/>
        <s v="192595"/>
        <s v="097448"/>
        <s v="097455"/>
        <s v="098728"/>
        <s v="099126"/>
        <s v="990627"/>
        <s v="993671"/>
        <s v="305212"/>
        <s v="306354"/>
        <s v="305986"/>
        <s v="303345"/>
        <s v="306434"/>
        <s v="306319"/>
        <s v="304783"/>
        <s v="097447"/>
        <s v="097450"/>
        <s v="991843"/>
        <s v="990629"/>
        <s v="700253"/>
        <s v="700258"/>
        <s v="300604"/>
        <s v="302571"/>
        <s v="300331"/>
        <s v="305910"/>
        <s v="303242"/>
        <s v="305770"/>
        <s v="301699"/>
        <s v="161481"/>
        <s v="305393"/>
        <s v="305097"/>
        <s v="305760"/>
        <s v="192837"/>
        <s v="096369"/>
        <s v="097500"/>
        <s v="099480"/>
        <s v="098727"/>
        <s v="992377"/>
        <s v="990900"/>
        <s v="990906"/>
        <s v="993665"/>
        <s v="301121"/>
        <s v="190355"/>
        <s v="304877"/>
        <s v="192143"/>
        <s v="305691"/>
        <s v="305649"/>
        <s v="304158"/>
        <s v="300921"/>
        <s v="305170"/>
        <s v="177400"/>
        <s v="306059"/>
        <s v="302720"/>
        <s v="185526"/>
        <s v="305791"/>
        <s v="303342"/>
        <s v="189398"/>
        <s v="302173"/>
        <s v="174703"/>
        <s v="306408"/>
        <s v="179059"/>
        <s v="304146"/>
        <s v="303994"/>
        <s v="304782"/>
        <s v="304525"/>
        <s v="301754"/>
        <s v="304375"/>
        <s v="305895"/>
        <s v="097479"/>
        <s v="305210"/>
        <s v="304891"/>
        <s v="306142"/>
        <s v="306359"/>
        <s v="158005"/>
        <s v="300376"/>
        <s v="305378"/>
        <s v="305066"/>
        <s v="305512"/>
        <s v="990766"/>
        <s v="193018"/>
        <s v="305209"/>
        <s v="306363"/>
        <s v="305534"/>
        <s v="304781"/>
        <s v="193146"/>
        <s v="302307"/>
        <s v="305477"/>
        <s v="304015"/>
        <s v="305701"/>
        <s v="304399"/>
        <s v="900436"/>
        <s v="300232"/>
        <s v="193087"/>
        <s v="167187"/>
        <s v="303306"/>
        <s v="306389"/>
        <s v="306391"/>
        <s v="188356"/>
        <s v="303792"/>
        <s v="305614"/>
        <s v="305647"/>
        <s v="305389"/>
        <s v="304785"/>
        <s v="306186"/>
        <s v="304353"/>
        <s v="097851"/>
        <s v="097183"/>
        <s v="993276"/>
        <s v="305596"/>
        <s v="156298"/>
        <s v="304750"/>
        <s v="305065"/>
        <s v="304101"/>
        <s v="301373"/>
        <s v="301752"/>
        <s v="305545"/>
        <s v="306188"/>
        <s v="304749"/>
        <s v="097179"/>
        <s v="097189"/>
        <s v="097194"/>
        <s v="097198"/>
        <s v="993253"/>
        <s v="993254"/>
        <s v="990203"/>
        <s v="300625"/>
        <s v="306510"/>
        <s v="305153"/>
        <s v="306023"/>
        <s v="161125"/>
        <s v="174012"/>
        <s v="304838"/>
        <s v="306387"/>
        <s v="193106"/>
        <s v="304843"/>
        <s v="305693"/>
        <s v="097185"/>
        <s v="099900"/>
        <s v="993255"/>
        <s v="993278"/>
        <s v="305409"/>
        <s v="183604"/>
        <s v="305775"/>
        <s v="304351"/>
        <s v="305972"/>
        <s v="159732"/>
        <s v="305662"/>
        <s v="306184"/>
        <s v="305748"/>
        <s v="306218"/>
        <s v="302712"/>
        <s v="097178"/>
        <s v="992805"/>
        <s v="173379"/>
        <s v="183579"/>
        <s v="304801"/>
        <s v="302223"/>
        <s v="302525"/>
        <s v="170189"/>
        <s v="182923"/>
        <s v="301749"/>
        <s v="302146"/>
        <s v="305929"/>
        <s v="192975"/>
        <s v="306010"/>
        <s v="303755"/>
        <s v="305263"/>
        <s v="305428"/>
        <s v="305361"/>
        <s v="096275"/>
        <s v="096425"/>
        <s v="099566"/>
        <s v="188975"/>
        <s v="302454"/>
        <s v="165440"/>
        <s v="175025"/>
        <s v="305787"/>
        <s v="305448"/>
        <s v="096269"/>
        <s v="096273"/>
        <s v="096278"/>
        <s v="098763"/>
        <s v="990143"/>
        <s v="993510"/>
        <s v="304465"/>
        <s v="306121"/>
        <s v="306477"/>
        <s v="305445"/>
        <s v="172662"/>
        <s v="304132"/>
        <s v="192009"/>
        <s v="179641"/>
        <s v="305904"/>
        <s v="990163"/>
        <s v="991159"/>
        <s v="991160"/>
        <s v="991163"/>
        <s v="071114"/>
        <s v="303261"/>
        <s v="191745"/>
        <s v="306289"/>
        <s v="306006"/>
        <s v="306299"/>
        <s v="306090"/>
        <s v="305633"/>
        <s v="305717"/>
        <s v="990686"/>
        <s v="993509"/>
        <s v="993511"/>
        <s v="306484"/>
        <s v="303646"/>
        <s v="304867"/>
        <s v="304924"/>
        <s v="306214"/>
        <s v="305593"/>
        <s v="300994"/>
        <s v="305729"/>
        <s v="305416"/>
        <s v="303960"/>
        <s v="306449"/>
        <s v="303970"/>
        <s v="096532"/>
        <s v="096438"/>
        <s v="099174"/>
        <s v="991728"/>
        <s v="992295"/>
        <s v="993545"/>
        <s v="071075"/>
        <s v="303162"/>
        <s v="096440"/>
        <s v="098043"/>
        <s v="098448"/>
        <s v="992293"/>
        <s v="993089"/>
        <s v="993547"/>
        <s v="993548"/>
        <s v="993549"/>
        <s v="188232"/>
        <s v="192658"/>
        <s v="305412"/>
        <s v="183947"/>
        <s v="305243"/>
        <s v="305699"/>
        <s v="305750"/>
        <s v="096548"/>
        <s v="098576"/>
        <s v="992455"/>
        <s v="993043"/>
        <s v="993044"/>
        <s v="993573"/>
        <s v="993583"/>
        <s v="071092"/>
        <s v="305352"/>
        <s v="174317"/>
        <s v="193772"/>
        <s v="189569"/>
        <s v="305047"/>
        <s v="305443"/>
        <s v="096541"/>
        <s v="096544"/>
        <s v="991725"/>
        <s v="991726"/>
        <s v="992459"/>
        <s v="993578"/>
        <s v="993579"/>
        <s v="993581"/>
        <s v="071094"/>
        <s v="900481"/>
        <s v="175115"/>
        <s v="302652"/>
        <s v="186234"/>
        <s v="302161"/>
        <s v="305474"/>
        <s v="304776"/>
        <s v="301258"/>
        <s v="305549"/>
        <s v="190947"/>
        <s v="306430"/>
        <s v="305571"/>
        <s v="193446"/>
        <s v="096400"/>
        <s v="096402"/>
        <s v="993570"/>
        <s v="303962"/>
        <s v="302517"/>
        <s v="306161"/>
        <s v="306373"/>
        <s v="304402"/>
        <s v="305721"/>
        <s v="188217"/>
        <s v="304521"/>
        <s v="192792"/>
        <s v="306279"/>
        <s v="993564"/>
        <s v="993565"/>
        <s v="993567"/>
        <s v="993569"/>
        <s v="193693"/>
        <s v="169923"/>
        <s v="300142"/>
        <s v="305685"/>
        <s v="305254"/>
        <s v="304832"/>
        <s v="305475"/>
        <s v="192931"/>
        <s v="192743"/>
        <s v="193726"/>
        <s v="097857"/>
        <s v="991452"/>
        <s v="992138"/>
        <s v="992395"/>
        <s v="188718"/>
        <s v="190994"/>
        <s v="193526"/>
        <s v="303109"/>
        <s v="305450"/>
        <s v="304690"/>
        <s v="304255"/>
        <s v="096559"/>
        <s v="096560"/>
        <s v="992383"/>
        <s v="992387"/>
        <s v="992391"/>
        <s v="992397"/>
        <s v="993551"/>
        <s v="993553"/>
        <s v="071386"/>
        <s v="071389"/>
        <s v="300985"/>
        <s v="190433"/>
        <s v="191022"/>
        <s v="304678"/>
        <s v="305509"/>
        <s v="305830"/>
        <s v="193748"/>
        <s v="300644"/>
        <s v="193111"/>
        <s v="306491"/>
        <s v="302668"/>
        <s v="305634"/>
        <s v="304835"/>
        <s v="164365"/>
        <s v="305257"/>
        <s v="305679"/>
        <s v="305637"/>
        <s v="306287"/>
        <s v="303621"/>
        <s v="302862"/>
        <s v="306395"/>
        <s v="192912"/>
        <s v="301342"/>
        <s v="183264"/>
        <s v="192039"/>
        <s v="302843"/>
        <s v="096476"/>
        <s v="096503"/>
        <s v="096517"/>
        <s v="098221"/>
        <s v="099430"/>
        <s v="305589"/>
        <s v="303426"/>
        <s v="305876"/>
        <s v="161288"/>
        <s v="305462"/>
        <s v="305227"/>
        <s v="305235"/>
        <s v="302671"/>
        <s v="187920"/>
        <s v="304884"/>
        <s v="305244"/>
        <s v="305680"/>
        <s v="300493"/>
        <s v="306303"/>
        <s v="096477"/>
        <s v="306176"/>
        <s v="172830"/>
        <s v="302912"/>
        <s v="306404"/>
        <s v="306285"/>
        <s v="306457"/>
        <s v="305335"/>
        <s v="179256"/>
        <s v="303452"/>
        <s v="305323"/>
        <s v="304765"/>
        <s v="096487"/>
        <s v="096488"/>
        <s v="096513"/>
        <s v="098403"/>
        <s v="098993"/>
        <s v="099681"/>
        <s v="992486"/>
        <s v="305540"/>
        <s v="306422"/>
        <s v="188644"/>
        <s v="169166"/>
        <s v="300128"/>
        <s v="305520"/>
        <s v="302148"/>
        <s v="306301"/>
        <s v="305471"/>
        <s v="096502"/>
        <s v="096508"/>
        <s v="096516"/>
        <s v="098578"/>
        <s v="098966"/>
        <s v="992053"/>
        <s v="992562"/>
        <s v="302611"/>
        <s v="305451"/>
        <s v="193044"/>
        <s v="305880"/>
        <s v="189706"/>
        <s v="306420"/>
        <s v="160058"/>
        <s v="304256"/>
        <s v="304611"/>
        <s v="305347"/>
        <s v="304766"/>
        <s v="305494"/>
        <s v="305397"/>
        <s v="096648"/>
        <s v="991168"/>
        <s v="993461"/>
        <s v="993462"/>
        <s v="301626"/>
        <s v="305493"/>
        <s v="306079"/>
        <s v="306418"/>
        <s v="173864"/>
        <s v="096587"/>
        <s v="096590"/>
        <s v="096619"/>
        <s v="098411"/>
        <s v="099240"/>
        <s v="993132"/>
        <s v="993281"/>
        <s v="993284"/>
        <s v="993333"/>
        <s v="993334"/>
        <s v="993335"/>
        <s v="301609"/>
        <s v="190110"/>
        <s v="305832"/>
        <s v="305917"/>
        <s v="305079"/>
        <s v="306295"/>
        <s v="305430"/>
        <s v="306398"/>
        <s v="305142"/>
        <s v="305453"/>
        <s v="098836"/>
        <s v="900549"/>
        <s v="993293"/>
        <s v="993294"/>
        <s v="305410"/>
        <s v="180631"/>
        <s v="306043"/>
        <s v="305715"/>
        <s v="306424"/>
        <s v="306482"/>
        <s v="305640"/>
        <s v="304426"/>
        <s v="306377"/>
        <s v="096582"/>
        <s v="096583"/>
        <s v="099335"/>
        <s v="099555"/>
        <s v="301996"/>
        <s v="300602"/>
        <s v="306028"/>
        <s v="304876"/>
        <s v="302054"/>
        <s v="306371"/>
        <s v="306479"/>
        <s v="305921"/>
        <s v="900412"/>
        <s v="900416"/>
        <s v="992504"/>
        <s v="990201"/>
        <s v="993604"/>
        <s v="993605"/>
        <s v="993610"/>
        <s v="993614"/>
        <s v="993616"/>
        <s v="184790"/>
        <s v="305671"/>
        <s v="305437"/>
        <s v="305569"/>
        <s v="304928"/>
        <s v="301061"/>
        <s v="301534"/>
        <s v="097882"/>
        <s v="097258"/>
        <s v="097262"/>
        <s v="097272"/>
        <s v="097275"/>
        <s v="993032"/>
        <s v="990624"/>
        <s v="993603"/>
        <s v="993606"/>
        <s v="993607"/>
        <s v="993608"/>
        <s v="993612"/>
        <s v="162078"/>
        <s v="182314"/>
        <s v="303631"/>
        <s v="305676"/>
        <s v="305148"/>
        <s v="305966"/>
        <s v="306291"/>
        <s v="193608"/>
        <s v="900413"/>
        <s v="900414"/>
        <s v="900415"/>
        <s v="991657"/>
        <s v="991658"/>
        <s v="993653"/>
        <s v="993656"/>
        <s v="306306"/>
        <s v="304137"/>
        <s v="183443"/>
        <s v="158196"/>
        <s v="304674"/>
        <s v="193703"/>
        <s v="177563"/>
        <s v="098024"/>
        <s v="097314"/>
        <s v="097317"/>
        <s v="097334"/>
        <s v="993627"/>
        <s v="071231"/>
        <s v="900081"/>
        <s v="179931"/>
        <s v="304933"/>
        <s v="160628"/>
        <s v="305498"/>
        <s v="190015"/>
        <s v="304675"/>
        <s v="181886"/>
        <s v="186376"/>
        <s v="097938"/>
        <s v="099393"/>
        <s v="097342"/>
        <s v="097345"/>
        <s v="097346"/>
        <s v="099713"/>
        <s v="993628"/>
        <s v="993629"/>
        <s v="993631"/>
        <s v="301508"/>
        <s v="305686"/>
        <s v="305496"/>
        <s v="305491"/>
        <s v="167815"/>
        <s v="180178"/>
        <s v="306265"/>
        <s v="306351"/>
        <s v="098089"/>
        <s v="098170"/>
        <s v="097318"/>
        <s v="097332"/>
        <s v="992264"/>
        <s v="993600"/>
        <s v="993626"/>
        <s v="993630"/>
        <s v="071464"/>
        <s v="192093"/>
        <s v="305551"/>
        <s v="303026"/>
        <s v="184253"/>
        <s v="306471"/>
        <s v="305411"/>
        <s v="305923"/>
        <s v="305720"/>
        <s v="303623"/>
        <s v="306204"/>
        <s v="306313"/>
        <s v="096712"/>
        <s v="099564"/>
        <s v="301143"/>
        <s v="191923"/>
        <s v="305394"/>
        <s v="304767"/>
        <s v="304482"/>
        <s v="304031"/>
        <s v="187189"/>
        <s v="306311"/>
        <s v="306069"/>
        <s v="305687"/>
        <s v="305408"/>
        <s v="306308"/>
        <s v="096704"/>
        <s v="302784"/>
        <s v="160652"/>
        <s v="305332"/>
        <s v="097883"/>
        <s v="098087"/>
        <s v="099309"/>
        <s v="097282"/>
        <s v="097355"/>
        <s v="990364"/>
        <s v="993593"/>
        <s v="993596"/>
        <s v="071326"/>
        <s v="193296"/>
        <s v="304533"/>
        <s v="306343"/>
        <s v="305594"/>
        <s v="305631"/>
        <s v="305363"/>
        <s v="306473"/>
        <s v="165473"/>
        <s v="099211"/>
        <s v="097290"/>
        <s v="097291"/>
        <s v="097297"/>
        <s v="305495"/>
        <s v="305684"/>
        <s v="172318"/>
        <s v="189675"/>
        <s v="186738"/>
        <s v="306163"/>
        <s v="306361"/>
        <s v="099449"/>
        <s v="097218"/>
        <s v="097227"/>
        <s v="990767"/>
        <s v="993639"/>
        <s v="993641"/>
        <s v="301092"/>
        <s v="143589"/>
        <s v="303461"/>
        <s v="900083"/>
        <s v="700584"/>
        <s v="180306"/>
        <s v="193057"/>
        <s v="193112"/>
        <s v="193689"/>
        <s v="193729"/>
        <s v="183948"/>
        <s v="188154"/>
        <s v="148596"/>
        <s v="169438"/>
        <s v="900417"/>
        <s v="900578"/>
        <s v="900579"/>
        <s v="172597"/>
        <s v="301072"/>
        <s v="305077"/>
        <s v="303377"/>
        <s v="172954"/>
        <s v="178456"/>
        <s v="300381"/>
        <s v="187627"/>
        <s v="148585"/>
        <s v="900421"/>
        <s v="304337"/>
        <s v="304502"/>
        <s v="304661"/>
        <s v="304662"/>
        <s v="304663"/>
        <s v="304962"/>
        <s v="305075"/>
        <s v="305132"/>
        <s v="305205"/>
        <s v="305366"/>
        <s v="305413"/>
        <s v="305414"/>
        <s v="305962"/>
        <s v="305994"/>
        <s v="306004"/>
        <s v="306014"/>
        <s v="306105"/>
        <s v="306111"/>
        <s v="306117"/>
        <s v="306119"/>
        <s v="306125"/>
        <s v="306341"/>
        <s v="305702"/>
        <s v="305747"/>
        <s v="305753"/>
        <s v="900552"/>
        <s v="193452"/>
        <s v="300833"/>
        <s v="300984"/>
        <s v="301041"/>
        <s v="184928"/>
        <s v="171535"/>
        <s v="305188"/>
        <s v="302073"/>
        <s v="302680"/>
        <s v="303344"/>
        <s v="176653"/>
        <s v="182374"/>
        <s v="187246"/>
        <s v="190871"/>
        <s v="303172"/>
        <s v="187903"/>
        <s v="071129"/>
        <s v="305664"/>
        <s v="185494"/>
        <s v="306356"/>
        <s v="306065"/>
        <s v="305355"/>
        <s v="193781"/>
        <s v="305796"/>
        <s v="305897"/>
        <s v="096764"/>
        <s v="096765"/>
        <s v="990868"/>
        <s v="071136"/>
        <s v="160082"/>
        <s v="306331"/>
        <s v="192888"/>
        <s v="189379"/>
        <s v="306102"/>
        <s v="305346"/>
        <s v="192829"/>
        <s v="993110"/>
        <s v="993238"/>
        <s v="993244"/>
        <s v="993245"/>
        <s v="993246"/>
        <s v="993247"/>
        <s v="993250"/>
        <s v="990986"/>
        <s v="990997"/>
        <s v="993343"/>
        <s v="071454"/>
        <s v="306317"/>
        <s v="305651"/>
        <s v="172086"/>
        <s v="304728"/>
        <s v="099963"/>
        <s v="992261"/>
        <s v="992480"/>
        <s v="993265"/>
        <s v="993266"/>
        <s v="993267"/>
        <s v="993338"/>
        <s v="993340"/>
        <s v="305060"/>
        <s v="179611"/>
        <s v="306514"/>
        <s v="177117"/>
        <s v="302689"/>
        <s v="306123"/>
        <s v="305601"/>
        <s v="099339"/>
        <s v="099143"/>
        <s v="096833"/>
        <s v="096847"/>
        <s v="097201"/>
        <s v="992262"/>
        <s v="993259"/>
        <s v="993260"/>
        <s v="990175"/>
        <s v="993341"/>
        <s v="993342"/>
        <s v="993344"/>
        <s v="700211"/>
        <s v="157759"/>
        <s v="129986"/>
        <s v="303501"/>
        <s v="172115"/>
        <s v="070753"/>
        <s v="300266"/>
        <s v="306148"/>
        <s v="305082"/>
        <s v="306349"/>
        <s v="305089"/>
        <s v="305665"/>
        <s v="303928"/>
        <s v="304302"/>
        <s v="305746"/>
        <s v="098861"/>
        <s v="096798"/>
        <s v="992483"/>
        <s v="992618"/>
        <s v="993416"/>
        <s v="071142"/>
        <s v="304764"/>
        <s v="302767"/>
        <s v="305266"/>
        <s v="300552"/>
        <s v="305239"/>
        <s v="302343"/>
        <s v="303171"/>
        <s v="306347"/>
        <s v="304027"/>
        <s v="193038"/>
        <s v="096047"/>
        <s v="096913"/>
        <s v="993406"/>
        <s v="993412"/>
        <s v="304936"/>
        <s v="305899"/>
        <s v="305218"/>
        <s v="186321"/>
        <s v="305553"/>
        <s v="305315"/>
        <s v="301043"/>
        <s v="306113"/>
        <s v="303601"/>
        <s v="305547"/>
        <s v="992628"/>
        <s v="992631"/>
        <s v="992632"/>
        <s v="900575"/>
        <s v="993418"/>
        <s v="179897"/>
        <s v="302742"/>
        <s v="305600"/>
        <s v="306061"/>
        <s v="185808"/>
        <s v="304724"/>
        <s v="305048"/>
        <s v="304392"/>
        <s v="302575"/>
        <s v="179848"/>
        <s v="305667"/>
        <s v="304914"/>
        <s v="304717"/>
        <s v="304715"/>
        <s v="900556"/>
        <s v="304026"/>
        <s v="192309"/>
        <s v="305933"/>
        <s v="188622"/>
        <s v="305225"/>
        <s v="306208"/>
        <s v="305814"/>
        <s v="304912"/>
        <s v="303812"/>
        <s v="306402"/>
        <s v="305742"/>
        <s v="098353"/>
        <s v="900491"/>
        <s v="991347"/>
        <s v="304720"/>
        <s v="187809"/>
        <s v="306327"/>
        <s v="306135"/>
        <s v="178818"/>
        <s v="155191"/>
        <s v="305767"/>
        <s v="306325"/>
        <s v="305381"/>
        <s v="305732"/>
        <s v="300018"/>
        <s v="099163"/>
        <s v="993389"/>
        <s v="171400"/>
        <s v="304393"/>
        <s v="071190"/>
        <s v="304557"/>
        <s v="305812"/>
        <s v="305567"/>
        <s v="305251"/>
        <s v="304824"/>
        <s v="305579"/>
        <s v="305253"/>
        <s v="305152"/>
        <s v="306100"/>
        <s v="301199"/>
        <s v="098560"/>
        <s v="097080"/>
        <s v="097082"/>
        <s v="097083"/>
        <s v="097154"/>
        <s v="992188"/>
        <s v="993297"/>
        <s v="071192"/>
        <s v="303850"/>
        <s v="305915"/>
        <s v="303904"/>
        <s v="188259"/>
        <s v="305213"/>
        <s v="177247"/>
        <s v="188737"/>
        <s v="191946"/>
        <s v="305425"/>
        <s v="192089"/>
        <s v="305808"/>
        <s v="097123"/>
        <s v="097131"/>
        <s v="991357"/>
        <s v="993305"/>
        <s v="993307"/>
        <s v="993310"/>
        <s v="305158"/>
        <s v="181251"/>
        <s v="173736"/>
        <s v="305476"/>
        <s v="306236"/>
        <s v="305620"/>
        <s v="098288"/>
        <s v="097061"/>
        <s v="097068"/>
        <s v="097070"/>
        <s v="097075"/>
        <s v="097076"/>
        <s v="990889"/>
        <s v="305941"/>
        <s v="070081"/>
        <s v="900377"/>
        <s v="900473"/>
        <s v="900548"/>
        <s v="304004"/>
        <s v="305943"/>
        <s v="304789"/>
        <s v="191774"/>
        <s v="301011"/>
        <s v="185852"/>
        <s v="305563"/>
        <s v="306190"/>
        <s v="305816"/>
        <s v="305707"/>
        <s v="096880"/>
        <s v="991338"/>
        <s v="992317"/>
        <s v="993268"/>
        <s v="993269"/>
        <s v="992610"/>
        <s v="992636"/>
        <s v="993317"/>
        <s v="993318"/>
        <s v="993331"/>
        <s v="071132"/>
        <s v="304091"/>
        <s v="304024"/>
        <s v="180316"/>
        <s v="304758"/>
        <s v="305328"/>
        <s v="306508"/>
        <s v="305806"/>
        <s v="306410"/>
        <s v="305622"/>
        <s v="302576"/>
        <s v="305426"/>
        <s v="099047"/>
        <s v="096897"/>
        <s v="993271"/>
        <s v="993272"/>
        <s v="992640"/>
        <s v="993321"/>
        <s v="993326"/>
        <s v="071271"/>
        <s v="168904"/>
        <s v="306461"/>
        <s v="306017"/>
        <s v="176901"/>
        <s v="305663"/>
        <s v="303915"/>
        <s v="306432"/>
        <s v="097550"/>
        <s v="098494"/>
        <s v="992498"/>
        <s v="992896"/>
        <s v="993313"/>
        <s v="993314"/>
        <s v="300268"/>
        <s v="304163"/>
        <s v="302213"/>
        <s v="305779"/>
        <s v="300588"/>
        <s v="177123"/>
        <s v="304123"/>
        <s v="192504"/>
        <s v="305838"/>
        <s v="177325"/>
        <s v="306212"/>
        <s v="304812"/>
        <s v="097575"/>
        <s v="099328"/>
        <s v="099788"/>
        <s v="992297"/>
        <s v="304204"/>
        <s v="306333"/>
        <s v="304553"/>
        <s v="193129"/>
        <s v="306339"/>
        <s v="306382"/>
        <s v="164862"/>
        <s v="304176"/>
        <s v="192673"/>
        <s v="305538"/>
        <s v="306519"/>
        <s v="306517"/>
        <s v="304061"/>
        <s v="098358"/>
        <s v="992298"/>
        <s v="992301"/>
        <s v="993394"/>
        <s v="300796"/>
        <s v="302621"/>
        <s v="306426"/>
        <s v="305840"/>
        <s v="305237"/>
        <s v="097600"/>
        <s v="097601"/>
        <s v="097604"/>
        <s v="098689"/>
        <s v="992496"/>
        <s v="993392"/>
        <s v="071282"/>
        <s v="900488"/>
        <s v="185862"/>
        <s v="172201"/>
        <s v="182240"/>
        <s v="071123"/>
        <s v="071523"/>
        <s v="071524"/>
        <s v="071526"/>
        <s v="306489"/>
        <s v="172993"/>
        <s v="304312"/>
        <s v="304215"/>
        <s v="305087"/>
        <s v="306138"/>
        <s v="304355"/>
        <s v="305996"/>
        <s v="304262"/>
        <s v="300725"/>
        <s v="187033"/>
        <s v="097632"/>
        <s v="097662"/>
        <s v="097664"/>
        <s v="097681"/>
        <s v="097994"/>
        <s v="993433"/>
        <s v="993441"/>
        <s v="188461"/>
        <s v="305136"/>
        <s v="303278"/>
        <s v="303279"/>
        <s v="304446"/>
        <s v="305800"/>
        <s v="306469"/>
        <s v="305769"/>
        <s v="189303"/>
        <s v="305531"/>
        <s v="305539"/>
        <s v="305401"/>
        <s v="306441"/>
        <s v="097675"/>
        <s v="991695"/>
        <s v="991956"/>
        <s v="993041"/>
        <s v="990739"/>
        <s v="990743"/>
        <s v="993435"/>
        <s v="993437"/>
        <s v="305466"/>
        <s v="306323"/>
        <s v="305648"/>
        <s v="304313"/>
        <s v="193536"/>
        <s v="300895"/>
        <s v="304311"/>
        <s v="306329"/>
        <s v="096668"/>
        <s v="096673"/>
        <s v="098468"/>
        <s v="098660"/>
        <s v="098751"/>
        <s v="993285"/>
        <s v="993286"/>
        <s v="993287"/>
        <s v="993288"/>
        <s v="993290"/>
        <s v="173915"/>
        <s v="193601"/>
        <s v="301562"/>
        <s v="180113"/>
        <s v="303822"/>
        <s v="304713"/>
        <s v="305766"/>
        <s v="302342"/>
        <s v="306144"/>
        <s v="306055"/>
        <s v="304081"/>
        <s v="098259"/>
        <s v="096838"/>
        <s v="096854"/>
        <s v="991289"/>
        <s v="993339"/>
        <s v="993346"/>
        <s v="071148"/>
        <s v="303393"/>
        <s v="302432"/>
        <s v="306463"/>
        <s v="303671"/>
        <s v="192032"/>
        <s v="306365"/>
        <s v="305098"/>
        <s v="304041"/>
        <s v="305957"/>
        <s v="097732"/>
        <s v="993445"/>
        <s v="172935"/>
        <s v="305650"/>
        <s v="305554"/>
        <s v="301605"/>
        <s v="304862"/>
        <s v="305771"/>
        <s v="305247"/>
        <s v="305660"/>
        <s v="303677"/>
        <s v="304358"/>
        <s v="301783"/>
        <s v="303122"/>
        <s v="300960"/>
        <s v="305935"/>
        <s v="305546"/>
        <s v="305666"/>
        <s v="305242"/>
        <s v="305302"/>
        <s v="303987"/>
        <s v="302771"/>
        <s v="305151"/>
        <s v="304077"/>
        <s v="097712"/>
        <m/>
      </sharedItems>
    </cacheField>
    <cacheField name="Nom" numFmtId="0">
      <sharedItems containsBlank="1"/>
    </cacheField>
    <cacheField name="PP " numFmtId="0">
      <sharedItems containsString="0" containsBlank="1" containsNumber="1" minValue="0" maxValue="92.06"/>
    </cacheField>
    <cacheField name="PU " numFmtId="0">
      <sharedItems containsBlank="1" containsMixedTypes="1" containsNumber="1" minValue="0" maxValue="100"/>
    </cacheField>
    <cacheField name="PUF" numFmtId="0">
      <sharedItems containsBlank="1" containsMixedTypes="1" containsNumber="1" minValue="0" maxValue="100"/>
    </cacheField>
    <cacheField name="PP 2" numFmtId="0">
      <sharedItems containsBlank="1" containsMixedTypes="1" containsNumber="1" minValue="0" maxValue="100"/>
    </cacheField>
    <cacheField name="PU 2" numFmtId="0">
      <sharedItems containsBlank="1" containsMixedTypes="1" containsNumber="1" minValue="0" maxValue="100"/>
    </cacheField>
    <cacheField name="PUF2" numFmtId="0">
      <sharedItems containsString="0" containsBlank="1" containsNumber="1" minValue="0" maxValue="100"/>
    </cacheField>
    <cacheField name="PP 3" numFmtId="0">
      <sharedItems containsBlank="1" containsMixedTypes="1" containsNumber="1" minValue="0" maxValue="100"/>
    </cacheField>
    <cacheField name="PU 3" numFmtId="0">
      <sharedItems containsBlank="1" containsMixedTypes="1" containsNumber="1" minValue="0" maxValue="100"/>
    </cacheField>
    <cacheField name="PUF3" numFmtId="0">
      <sharedItems containsString="0" containsBlank="1" containsNumber="1" minValue="0" maxValue="100"/>
    </cacheField>
    <cacheField name="PP 4" numFmtId="0">
      <sharedItems containsBlank="1" containsMixedTypes="1" containsNumber="1" minValue="0" maxValue="100"/>
    </cacheField>
    <cacheField name="PU 4" numFmtId="0">
      <sharedItems containsBlank="1" containsMixedTypes="1" containsNumber="1" minValue="0" maxValue="83.37"/>
    </cacheField>
    <cacheField name="PUF4" numFmtId="0">
      <sharedItems containsString="0" containsBlank="1" containsNumber="1" minValue="0" maxValue="100"/>
    </cacheField>
    <cacheField name="Taux Compét" numFmtId="0">
      <sharedItems containsString="0" containsBlank="1" containsNumber="1" minValue="0" maxValue="160.87"/>
    </cacheField>
    <cacheField name="taux 6 18 24" numFmtId="0">
      <sharedItems containsString="0" containsBlank="1" containsNumber="1" minValue="0" maxValue="200"/>
    </cacheField>
    <cacheField name="REf OC" numFmtId="0">
      <sharedItems containsBlank="1" containsMixedTypes="1" containsNumber="1" containsInteger="1" minValue="0" maxValue="0"/>
    </cacheField>
    <cacheField name="folio num" numFmtId="0">
      <sharedItems containsString="0" containsBlank="1" containsNumber="1" containsInteger="1" minValue="0" maxValue="993779" count="1939">
        <n v="70000"/>
        <n v="306249"/>
        <n v="177094"/>
        <n v="302744"/>
        <n v="304404"/>
        <n v="187461"/>
        <n v="183666"/>
        <n v="306206"/>
        <n v="302853"/>
        <n v="305945"/>
        <n v="305870"/>
        <n v="306487"/>
        <n v="305755"/>
        <n v="301537"/>
        <n v="993029"/>
        <n v="993348"/>
        <n v="190883"/>
        <n v="182117"/>
        <n v="304029"/>
        <n v="173032"/>
        <n v="305978"/>
        <n v="305990"/>
        <n v="305603"/>
        <n v="188249"/>
        <n v="183080"/>
        <n v="96129"/>
        <n v="99837"/>
        <n v="900239"/>
        <n v="992801"/>
        <n v="992986"/>
        <n v="990788"/>
        <n v="990886"/>
        <n v="991222"/>
        <n v="305431"/>
        <n v="305632"/>
        <n v="167285"/>
        <n v="301974"/>
        <n v="187728"/>
        <n v="301587"/>
        <n v="187922"/>
        <n v="96112"/>
        <n v="96138"/>
        <n v="96140"/>
        <n v="96142"/>
        <n v="993030"/>
        <n v="993097"/>
        <n v="193000"/>
        <n v="305505"/>
        <n v="305510"/>
        <n v="305270"/>
        <n v="306154"/>
        <n v="193629"/>
        <n v="184143"/>
        <n v="303173"/>
        <n v="306259"/>
        <n v="192906"/>
        <n v="305427"/>
        <n v="304725"/>
        <n v="303198"/>
        <n v="96123"/>
        <n v="99793"/>
        <n v="992771"/>
        <n v="182279"/>
        <n v="188582"/>
        <n v="185551"/>
        <n v="305500"/>
        <n v="187258"/>
        <n v="305694"/>
        <n v="165969"/>
        <n v="305349"/>
        <n v="302996"/>
        <n v="301602"/>
        <n v="178321"/>
        <n v="190851"/>
        <n v="992848"/>
        <n v="992849"/>
        <n v="300377"/>
        <n v="301203"/>
        <n v="304471"/>
        <n v="305773"/>
        <n v="169918"/>
        <n v="306228"/>
        <n v="301994"/>
        <n v="306094"/>
        <n v="305522"/>
        <n v="96079"/>
        <n v="96080"/>
        <n v="96090"/>
        <n v="96091"/>
        <n v="96099"/>
        <n v="98569"/>
        <n v="99209"/>
        <n v="992708"/>
        <n v="302925"/>
        <n v="303184"/>
        <n v="306443"/>
        <n v="170288"/>
        <n v="173338"/>
        <n v="193779"/>
        <n v="185185"/>
        <n v="306051"/>
        <n v="305513"/>
        <n v="187803"/>
        <n v="305734"/>
        <n v="305482"/>
        <n v="306447"/>
        <n v="156632"/>
        <n v="182809"/>
        <n v="306276"/>
        <n v="303930"/>
        <n v="306273"/>
        <n v="306445"/>
        <n v="304552"/>
        <n v="306467"/>
        <n v="305682"/>
        <n v="304506"/>
        <n v="303929"/>
        <n v="303619"/>
        <n v="191391"/>
        <n v="304874"/>
        <n v="306475"/>
        <n v="192265"/>
        <n v="900487"/>
        <n v="991261"/>
        <n v="991257"/>
        <n v="302107"/>
        <n v="305330"/>
        <n v="301593"/>
        <n v="192509"/>
        <n v="304072"/>
        <n v="306156"/>
        <n v="303912"/>
        <n v="193762"/>
        <n v="193733"/>
        <n v="304908"/>
        <n v="301087"/>
        <n v="185908"/>
        <n v="96214"/>
        <n v="99176"/>
        <n v="900469"/>
        <n v="993755"/>
        <n v="305490"/>
        <n v="305846"/>
        <n v="193690"/>
        <n v="305486"/>
        <n v="305382"/>
        <n v="302914"/>
        <n v="305277"/>
        <n v="303933"/>
        <n v="303817"/>
        <n v="171477"/>
        <n v="175823"/>
        <n v="96211"/>
        <n v="98848"/>
        <n v="187007"/>
        <n v="305432"/>
        <n v="304691"/>
        <n v="168209"/>
        <n v="305764"/>
        <n v="188028"/>
        <n v="96209"/>
        <n v="98149"/>
        <n v="99941"/>
        <n v="992920"/>
        <n v="993376"/>
        <n v="302821"/>
        <n v="305820"/>
        <n v="300263"/>
        <n v="302512"/>
        <n v="193568"/>
        <n v="305783"/>
        <n v="158441"/>
        <n v="305602"/>
        <n v="306152"/>
        <n v="301592"/>
        <n v="96189"/>
        <n v="96249"/>
        <n v="993374"/>
        <n v="177235"/>
        <n v="303451"/>
        <n v="193254"/>
        <n v="305391"/>
        <n v="167439"/>
        <n v="305309"/>
        <n v="305284"/>
        <n v="305610"/>
        <n v="168797"/>
        <n v="304166"/>
        <n v="305688"/>
        <n v="305592"/>
        <n v="302485"/>
        <n v="98082"/>
        <n v="900017"/>
        <n v="993490"/>
        <n v="71056"/>
        <n v="302063"/>
        <n v="188723"/>
        <n v="304775"/>
        <n v="306375"/>
        <n v="171210"/>
        <n v="303522"/>
        <n v="192744"/>
        <n v="306384"/>
        <n v="96288"/>
        <n v="900018"/>
        <n v="993455"/>
        <n v="71534"/>
        <n v="303680"/>
        <n v="186766"/>
        <n v="991320"/>
        <n v="175986"/>
        <n v="301992"/>
        <n v="186233"/>
        <n v="306400"/>
        <n v="304930"/>
        <n v="193495"/>
        <n v="187811"/>
        <n v="305675"/>
        <n v="301915"/>
        <n v="305306"/>
        <n v="304686"/>
        <n v="306379"/>
        <n v="306293"/>
        <n v="305465"/>
        <n v="306081"/>
        <n v="97626"/>
        <n v="991799"/>
        <n v="993450"/>
        <n v="193005"/>
        <n v="192471"/>
        <n v="301802"/>
        <n v="303411"/>
        <n v="304468"/>
        <n v="191933"/>
        <n v="305588"/>
        <n v="304006"/>
        <n v="306261"/>
        <n v="306180"/>
        <n v="305367"/>
        <n v="96339"/>
        <n v="900464"/>
        <n v="993516"/>
        <n v="993517"/>
        <n v="186035"/>
        <n v="305850"/>
        <n v="175714"/>
        <n v="306232"/>
        <n v="305532"/>
        <n v="305403"/>
        <n v="306263"/>
        <n v="304366"/>
        <n v="172493"/>
        <n v="193078"/>
        <n v="306222"/>
        <n v="300713"/>
        <n v="96344"/>
        <n v="96373"/>
        <n v="99399"/>
        <n v="991947"/>
        <n v="993519"/>
        <n v="303511"/>
        <n v="305324"/>
        <n v="306315"/>
        <n v="305223"/>
        <n v="305484"/>
        <n v="305652"/>
        <n v="172329"/>
        <n v="183743"/>
        <n v="177084"/>
        <n v="306115"/>
        <n v="306269"/>
        <n v="303291"/>
        <n v="305485"/>
        <n v="96336"/>
        <n v="171854"/>
        <n v="302041"/>
        <n v="303397"/>
        <n v="172520"/>
        <n v="304445"/>
        <n v="305772"/>
        <n v="303815"/>
        <n v="306271"/>
        <n v="182036"/>
        <n v="305325"/>
        <n v="302441"/>
        <n v="188185"/>
        <n v="302535"/>
        <n v="193306"/>
        <n v="97631"/>
        <n v="97693"/>
        <n v="98430"/>
        <n v="99665"/>
        <n v="98844"/>
        <n v="992241"/>
        <n v="993101"/>
        <n v="991081"/>
        <n v="993451"/>
        <n v="993452"/>
        <n v="993458"/>
        <n v="993429"/>
        <n v="993432"/>
        <n v="302631"/>
        <n v="305848"/>
        <n v="300676"/>
        <n v="300592"/>
        <n v="193699"/>
        <n v="303123"/>
        <n v="303193"/>
        <n v="303052"/>
        <n v="305041"/>
        <n v="97623"/>
        <n v="97698"/>
        <n v="97699"/>
        <n v="97767"/>
        <n v="97886"/>
        <n v="98366"/>
        <n v="98474"/>
        <n v="993102"/>
        <n v="993103"/>
        <n v="993106"/>
        <n v="990636"/>
        <n v="991082"/>
        <n v="993453"/>
        <n v="993460"/>
        <n v="993425"/>
        <n v="993428"/>
        <n v="71562"/>
        <n v="71563"/>
        <n v="305127"/>
        <n v="305134"/>
        <n v="176945"/>
        <n v="305262"/>
        <n v="305866"/>
        <n v="305984"/>
        <n v="303412"/>
        <n v="304551"/>
        <n v="97824"/>
        <n v="98592"/>
        <n v="992445"/>
        <n v="992812"/>
        <n v="992888"/>
        <n v="993468"/>
        <n v="993471"/>
        <n v="993477"/>
        <n v="993478"/>
        <n v="993480"/>
        <n v="993528"/>
        <n v="302511"/>
        <n v="180255"/>
        <n v="303754"/>
        <n v="305638"/>
        <n v="304192"/>
        <n v="305868"/>
        <n v="301914"/>
        <n v="163460"/>
        <n v="306216"/>
        <n v="304937"/>
        <n v="304702"/>
        <n v="302154"/>
        <n v="97829"/>
        <n v="99888"/>
        <n v="992540"/>
        <n v="992889"/>
        <n v="991210"/>
        <n v="993472"/>
        <n v="993485"/>
        <n v="993524"/>
        <n v="700560"/>
        <n v="302541"/>
        <n v="303103"/>
        <n v="304897"/>
        <n v="142251"/>
        <n v="305198"/>
        <n v="306012"/>
        <n v="305420"/>
        <n v="305442"/>
        <n v="305759"/>
        <n v="304485"/>
        <n v="900019"/>
        <n v="900020"/>
        <n v="993487"/>
        <n v="993489"/>
        <n v="993495"/>
        <n v="71121"/>
        <n v="193201"/>
        <n v="301192"/>
        <n v="303679"/>
        <n v="306451"/>
        <n v="305541"/>
        <n v="303372"/>
        <n v="192699"/>
        <n v="304032"/>
        <n v="305611"/>
        <n v="306406"/>
        <n v="306071"/>
        <n v="990722"/>
        <n v="990856"/>
        <n v="993494"/>
        <n v="993534"/>
        <n v="993536"/>
        <n v="192666"/>
        <n v="303831"/>
        <n v="302094"/>
        <n v="305226"/>
        <n v="302251"/>
        <n v="306041"/>
        <n v="303214"/>
        <n v="98642"/>
        <n v="992344"/>
        <n v="992345"/>
        <n v="992348"/>
        <n v="990941"/>
        <n v="993493"/>
        <n v="900455"/>
        <n v="303604"/>
        <n v="301703"/>
        <n v="303751"/>
        <n v="193692"/>
        <n v="303102"/>
        <n v="304474"/>
        <n v="305489"/>
        <n v="306367"/>
        <n v="300146"/>
        <n v="306369"/>
        <n v="96222"/>
        <n v="900489"/>
        <n v="990153"/>
        <n v="192803"/>
        <n v="303116"/>
        <n v="300499"/>
        <n v="303117"/>
        <n v="98780"/>
        <n v="900443"/>
        <n v="992758"/>
        <n v="992881"/>
        <n v="992882"/>
        <n v="992886"/>
        <n v="993364"/>
        <n v="303555"/>
        <n v="301647"/>
        <n v="302461"/>
        <n v="300738"/>
        <n v="154413"/>
        <n v="304711"/>
        <n v="303794"/>
        <n v="192460"/>
        <n v="181214"/>
        <n v="301753"/>
        <n v="97957"/>
        <n v="900463"/>
        <n v="193607"/>
        <n v="160103"/>
        <n v="303055"/>
        <n v="304464"/>
        <n v="304421"/>
        <n v="301391"/>
        <n v="304157"/>
        <n v="301196"/>
        <n v="302886"/>
        <n v="99109"/>
        <n v="900352"/>
        <n v="900461"/>
        <n v="900563"/>
        <n v="300601"/>
        <n v="166114"/>
        <n v="185486"/>
        <n v="187703"/>
        <n v="164360"/>
        <n v="178961"/>
        <n v="182484"/>
        <n v="71256"/>
        <n v="71264"/>
        <n v="305951"/>
        <n v="306251"/>
        <n v="306512"/>
        <n v="192071"/>
        <n v="304754"/>
        <n v="182635"/>
        <n v="193688"/>
        <n v="305072"/>
        <n v="305608"/>
        <n v="97466"/>
        <n v="97510"/>
        <n v="991949"/>
        <n v="71347"/>
        <n v="304582"/>
        <n v="192603"/>
        <n v="305641"/>
        <n v="305624"/>
        <n v="304528"/>
        <n v="305577"/>
        <n v="305949"/>
        <n v="305276"/>
        <n v="97465"/>
        <n v="97472"/>
        <n v="98521"/>
        <n v="98648"/>
        <n v="305386"/>
        <n v="305763"/>
        <n v="305385"/>
        <n v="305508"/>
        <n v="305607"/>
        <n v="174380"/>
        <n v="306210"/>
        <n v="306092"/>
        <n v="306202"/>
        <n v="306244"/>
        <n v="304203"/>
        <n v="304532"/>
        <n v="99815"/>
        <n v="171589"/>
        <n v="303161"/>
        <n v="304665"/>
        <n v="175757"/>
        <n v="301836"/>
        <n v="305388"/>
        <n v="305387"/>
        <n v="305376"/>
        <n v="305982"/>
        <n v="170893"/>
        <n v="305286"/>
        <n v="303432"/>
        <n v="192088"/>
        <n v="305998"/>
        <n v="305636"/>
        <n v="99931"/>
        <n v="991378"/>
        <n v="305062"/>
        <n v="193791"/>
        <n v="305980"/>
        <n v="175997"/>
        <n v="160299"/>
        <n v="301351"/>
        <n v="181307"/>
        <n v="306412"/>
        <n v="306098"/>
        <n v="191340"/>
        <n v="193324"/>
        <n v="305696"/>
        <n v="304042"/>
        <n v="900240"/>
        <n v="303814"/>
        <n v="304953"/>
        <n v="304429"/>
        <n v="153432"/>
        <n v="305992"/>
        <n v="306321"/>
        <n v="306067"/>
        <n v="171028"/>
        <n v="305561"/>
        <n v="305781"/>
        <n v="305252"/>
        <n v="306002"/>
        <n v="306337"/>
        <n v="97922"/>
        <n v="96952"/>
        <n v="96955"/>
        <n v="900013"/>
        <n v="71366"/>
        <n v="306439"/>
        <n v="190217"/>
        <n v="164211"/>
        <n v="168094"/>
        <n v="302999"/>
        <n v="304787"/>
        <n v="306335"/>
        <n v="306437"/>
        <n v="96950"/>
        <n v="186531"/>
        <n v="71182"/>
        <n v="305259"/>
        <n v="303304"/>
        <n v="301223"/>
        <n v="186534"/>
        <n v="304054"/>
        <n v="304373"/>
        <n v="302016"/>
        <n v="305189"/>
        <n v="306414"/>
        <n v="99077"/>
        <n v="97034"/>
        <n v="993687"/>
        <n v="71363"/>
        <n v="173329"/>
        <n v="305215"/>
        <n v="184224"/>
        <n v="193430"/>
        <n v="303142"/>
        <n v="300362"/>
        <n v="98704"/>
        <n v="992865"/>
        <n v="990794"/>
        <n v="993700"/>
        <n v="302809"/>
        <n v="305810"/>
        <n v="301401"/>
        <n v="304377"/>
        <n v="305583"/>
        <n v="302625"/>
        <n v="305308"/>
        <n v="306019"/>
        <n v="306196"/>
        <n v="305913"/>
        <n v="96979"/>
        <n v="993688"/>
        <n v="993693"/>
        <n v="186792"/>
        <n v="306220"/>
        <n v="305456"/>
        <n v="303576"/>
        <n v="304772"/>
        <n v="305371"/>
        <n v="306238"/>
        <n v="187254"/>
        <n v="300109"/>
        <n v="190736"/>
        <n v="306198"/>
        <n v="305654"/>
        <n v="99375"/>
        <n v="992967"/>
        <n v="700266"/>
        <n v="305131"/>
        <n v="305804"/>
        <n v="306194"/>
        <n v="190584"/>
        <n v="193388"/>
        <n v="301746"/>
        <n v="305597"/>
        <n v="306246"/>
        <n v="305908"/>
        <n v="305718"/>
        <n v="305625"/>
        <n v="97015"/>
        <n v="99747"/>
        <n v="992832"/>
        <n v="993721"/>
        <n v="303885"/>
        <n v="305598"/>
        <n v="303139"/>
        <n v="306230"/>
        <n v="305459"/>
        <n v="303696"/>
        <n v="306257"/>
        <n v="193602"/>
        <n v="98067"/>
        <n v="97090"/>
        <n v="97105"/>
        <n v="993241"/>
        <n v="993242"/>
        <n v="71195"/>
        <n v="304601"/>
        <n v="306032"/>
        <n v="305629"/>
        <n v="304221"/>
        <n v="306192"/>
        <n v="302825"/>
        <n v="305356"/>
        <n v="305862"/>
        <n v="304833"/>
        <n v="168175"/>
        <n v="305163"/>
        <n v="305712"/>
        <n v="306234"/>
        <n v="97870"/>
        <n v="71500"/>
        <n v="300056"/>
        <n v="306096"/>
        <n v="305562"/>
        <n v="304367"/>
        <n v="305860"/>
        <n v="306267"/>
        <n v="302174"/>
        <n v="991970"/>
        <n v="991974"/>
        <n v="991981"/>
        <n v="992332"/>
        <n v="992973"/>
        <n v="992974"/>
        <n v="993711"/>
        <n v="993712"/>
        <n v="993718"/>
        <n v="993720"/>
        <n v="163397"/>
        <n v="188587"/>
        <n v="303923"/>
        <n v="301979"/>
        <n v="303762"/>
        <n v="306240"/>
        <n v="305844"/>
        <n v="180924"/>
        <n v="184725"/>
        <n v="304401"/>
        <n v="97384"/>
        <n v="900125"/>
        <n v="990270"/>
        <n v="990340"/>
        <n v="192646"/>
        <n v="304411"/>
        <n v="305164"/>
        <n v="301917"/>
        <n v="306057"/>
        <n v="305517"/>
        <n v="305169"/>
        <n v="306088"/>
        <n v="305515"/>
        <n v="303691"/>
        <n v="304905"/>
        <n v="177023"/>
        <n v="305955"/>
        <n v="305708"/>
        <n v="304592"/>
        <n v="302954"/>
        <n v="193654"/>
        <n v="305119"/>
        <n v="301709"/>
        <n v="193326"/>
        <n v="304527"/>
        <n v="993119"/>
        <n v="993644"/>
        <n v="993645"/>
        <n v="71941"/>
        <n v="306255"/>
        <n v="302255"/>
        <n v="193053"/>
        <n v="305587"/>
        <n v="302879"/>
        <n v="306109"/>
        <n v="306242"/>
        <n v="192649"/>
        <n v="305737"/>
        <n v="192578"/>
        <n v="190248"/>
        <n v="303581"/>
        <n v="305312"/>
        <n v="305749"/>
        <n v="99706"/>
        <n v="99707"/>
        <n v="993734"/>
        <n v="993736"/>
        <n v="993737"/>
        <n v="300687"/>
        <n v="302102"/>
        <n v="306077"/>
        <n v="305395"/>
        <n v="305574"/>
        <n v="304768"/>
        <n v="305511"/>
        <n v="184936"/>
        <n v="305926"/>
        <n v="189730"/>
        <n v="300943"/>
        <n v="97430"/>
        <n v="97990"/>
        <n v="992004"/>
        <n v="992022"/>
        <n v="992997"/>
        <n v="993659"/>
        <n v="305333"/>
        <n v="303958"/>
        <n v="305550"/>
        <n v="306453"/>
        <n v="305578"/>
        <n v="304682"/>
        <n v="305882"/>
        <n v="306393"/>
        <n v="305776"/>
        <n v="304341"/>
        <n v="306465"/>
        <n v="304575"/>
        <n v="99053"/>
        <n v="993116"/>
        <n v="993728"/>
        <n v="993779"/>
        <n v="71246"/>
        <n v="305334"/>
        <n v="162394"/>
        <n v="305590"/>
        <n v="306504"/>
        <n v="306131"/>
        <n v="182477"/>
        <n v="305673"/>
        <n v="97425"/>
        <n v="98721"/>
        <n v="99977"/>
        <n v="991607"/>
        <n v="993074"/>
        <n v="993731"/>
        <n v="993732"/>
        <n v="304292"/>
        <n v="304479"/>
        <n v="304865"/>
        <n v="305182"/>
        <n v="97431"/>
        <n v="98333"/>
        <n v="99250"/>
        <n v="993658"/>
        <n v="993660"/>
        <n v="993661"/>
        <n v="993664"/>
        <n v="161430"/>
        <n v="305931"/>
        <n v="70078"/>
        <n v="993667"/>
        <n v="185879"/>
        <n v="300872"/>
        <n v="305156"/>
        <n v="189966"/>
        <n v="305802"/>
        <n v="192012"/>
        <n v="191689"/>
        <n v="304476"/>
        <n v="304748"/>
        <n v="186473"/>
        <n v="306226"/>
        <n v="192595"/>
        <n v="97448"/>
        <n v="97455"/>
        <n v="98728"/>
        <n v="99126"/>
        <n v="990627"/>
        <n v="993671"/>
        <n v="305212"/>
        <n v="306354"/>
        <n v="305986"/>
        <n v="303345"/>
        <n v="306434"/>
        <n v="306319"/>
        <n v="304783"/>
        <n v="97447"/>
        <n v="97450"/>
        <n v="991843"/>
        <n v="990629"/>
        <n v="700253"/>
        <n v="700258"/>
        <n v="300604"/>
        <n v="302571"/>
        <n v="300331"/>
        <n v="305910"/>
        <n v="303242"/>
        <n v="305770"/>
        <n v="301699"/>
        <n v="161481"/>
        <n v="305393"/>
        <n v="305097"/>
        <n v="305760"/>
        <n v="192837"/>
        <n v="96369"/>
        <n v="97500"/>
        <n v="99480"/>
        <n v="98727"/>
        <n v="992377"/>
        <n v="990900"/>
        <n v="990906"/>
        <n v="993665"/>
        <n v="301121"/>
        <n v="190355"/>
        <n v="304877"/>
        <n v="192143"/>
        <n v="305691"/>
        <n v="305649"/>
        <n v="304158"/>
        <n v="300921"/>
        <n v="305170"/>
        <n v="177400"/>
        <n v="306059"/>
        <n v="302720"/>
        <n v="185526"/>
        <n v="305791"/>
        <n v="303342"/>
        <n v="189398"/>
        <n v="302173"/>
        <n v="174703"/>
        <n v="306408"/>
        <n v="179059"/>
        <n v="304146"/>
        <n v="303994"/>
        <n v="304782"/>
        <n v="304525"/>
        <n v="301754"/>
        <n v="304375"/>
        <n v="305895"/>
        <n v="97479"/>
        <n v="305210"/>
        <n v="304891"/>
        <n v="306142"/>
        <n v="306359"/>
        <n v="158005"/>
        <n v="300376"/>
        <n v="305378"/>
        <n v="305066"/>
        <n v="305512"/>
        <n v="990766"/>
        <n v="193018"/>
        <n v="305209"/>
        <n v="306363"/>
        <n v="305534"/>
        <n v="304781"/>
        <n v="193146"/>
        <n v="302307"/>
        <n v="305477"/>
        <n v="304015"/>
        <n v="305701"/>
        <n v="304399"/>
        <n v="900436"/>
        <n v="300232"/>
        <n v="193087"/>
        <n v="167187"/>
        <n v="303306"/>
        <n v="306389"/>
        <n v="306391"/>
        <n v="188356"/>
        <n v="303792"/>
        <n v="305614"/>
        <n v="305647"/>
        <n v="305389"/>
        <n v="304785"/>
        <n v="306186"/>
        <n v="304353"/>
        <n v="97851"/>
        <n v="97183"/>
        <n v="993276"/>
        <n v="305596"/>
        <n v="156298"/>
        <n v="304750"/>
        <n v="305065"/>
        <n v="304101"/>
        <n v="301373"/>
        <n v="301752"/>
        <n v="305545"/>
        <n v="306188"/>
        <n v="304749"/>
        <n v="97179"/>
        <n v="97189"/>
        <n v="97194"/>
        <n v="97198"/>
        <n v="993253"/>
        <n v="993254"/>
        <n v="990203"/>
        <n v="300625"/>
        <n v="306510"/>
        <n v="305153"/>
        <n v="306023"/>
        <n v="161125"/>
        <n v="174012"/>
        <n v="304838"/>
        <n v="306387"/>
        <n v="193106"/>
        <n v="304843"/>
        <n v="305693"/>
        <n v="97185"/>
        <n v="99900"/>
        <n v="993255"/>
        <n v="993278"/>
        <n v="305409"/>
        <n v="183604"/>
        <n v="305775"/>
        <n v="304351"/>
        <n v="305972"/>
        <n v="159732"/>
        <n v="305662"/>
        <n v="306184"/>
        <n v="305748"/>
        <n v="306218"/>
        <n v="302712"/>
        <n v="97178"/>
        <n v="992805"/>
        <n v="173379"/>
        <n v="183579"/>
        <n v="304801"/>
        <n v="302223"/>
        <n v="302525"/>
        <n v="170189"/>
        <n v="182923"/>
        <n v="301749"/>
        <n v="302146"/>
        <n v="305929"/>
        <n v="192975"/>
        <n v="306010"/>
        <n v="303755"/>
        <n v="305263"/>
        <n v="305428"/>
        <n v="305361"/>
        <n v="96275"/>
        <n v="96425"/>
        <n v="99566"/>
        <n v="188975"/>
        <n v="302454"/>
        <n v="165440"/>
        <n v="175025"/>
        <n v="305787"/>
        <n v="305448"/>
        <n v="96269"/>
        <n v="96273"/>
        <n v="96278"/>
        <n v="98763"/>
        <n v="990143"/>
        <n v="993510"/>
        <n v="304465"/>
        <n v="306121"/>
        <n v="306477"/>
        <n v="305445"/>
        <n v="172662"/>
        <n v="304132"/>
        <n v="192009"/>
        <n v="179641"/>
        <n v="305904"/>
        <n v="990163"/>
        <n v="991159"/>
        <n v="991160"/>
        <n v="991163"/>
        <n v="71114"/>
        <n v="303261"/>
        <n v="191745"/>
        <n v="306289"/>
        <n v="306006"/>
        <n v="306299"/>
        <n v="306090"/>
        <n v="305633"/>
        <n v="305717"/>
        <n v="990686"/>
        <n v="993509"/>
        <n v="993511"/>
        <n v="306484"/>
        <n v="303646"/>
        <n v="304867"/>
        <n v="304924"/>
        <n v="306214"/>
        <n v="305593"/>
        <n v="300994"/>
        <n v="305729"/>
        <n v="305416"/>
        <n v="303960"/>
        <n v="306449"/>
        <n v="303970"/>
        <n v="96532"/>
        <n v="96438"/>
        <n v="99174"/>
        <n v="991728"/>
        <n v="992295"/>
        <n v="993545"/>
        <n v="71075"/>
        <n v="303162"/>
        <n v="96440"/>
        <n v="98043"/>
        <n v="98448"/>
        <n v="992293"/>
        <n v="993089"/>
        <n v="993547"/>
        <n v="993548"/>
        <n v="993549"/>
        <n v="188232"/>
        <n v="192658"/>
        <n v="305412"/>
        <n v="183947"/>
        <n v="305243"/>
        <n v="305699"/>
        <n v="305750"/>
        <n v="96548"/>
        <n v="98576"/>
        <n v="992455"/>
        <n v="993043"/>
        <n v="993044"/>
        <n v="993573"/>
        <n v="993583"/>
        <n v="71092"/>
        <n v="305352"/>
        <n v="174317"/>
        <n v="193772"/>
        <n v="189569"/>
        <n v="305047"/>
        <n v="305443"/>
        <n v="96541"/>
        <n v="96544"/>
        <n v="991725"/>
        <n v="991726"/>
        <n v="992459"/>
        <n v="993578"/>
        <n v="993579"/>
        <n v="993581"/>
        <n v="71094"/>
        <n v="900481"/>
        <n v="175115"/>
        <n v="302652"/>
        <n v="186234"/>
        <n v="302161"/>
        <n v="305474"/>
        <n v="304776"/>
        <n v="301258"/>
        <n v="305549"/>
        <n v="190947"/>
        <n v="306430"/>
        <n v="305571"/>
        <n v="193446"/>
        <n v="96400"/>
        <n v="96402"/>
        <n v="993570"/>
        <n v="303962"/>
        <n v="302517"/>
        <n v="306161"/>
        <n v="306373"/>
        <n v="304402"/>
        <n v="305721"/>
        <n v="188217"/>
        <n v="304521"/>
        <n v="192792"/>
        <n v="306279"/>
        <n v="993564"/>
        <n v="993565"/>
        <n v="993567"/>
        <n v="993569"/>
        <n v="193693"/>
        <n v="169923"/>
        <n v="300142"/>
        <n v="305685"/>
        <n v="305254"/>
        <n v="304832"/>
        <n v="305475"/>
        <n v="192931"/>
        <n v="192743"/>
        <n v="193726"/>
        <n v="97857"/>
        <n v="991452"/>
        <n v="992138"/>
        <n v="992395"/>
        <n v="188718"/>
        <n v="190994"/>
        <n v="193526"/>
        <n v="303109"/>
        <n v="305450"/>
        <n v="304690"/>
        <n v="304255"/>
        <n v="96559"/>
        <n v="96560"/>
        <n v="992383"/>
        <n v="992387"/>
        <n v="992391"/>
        <n v="992397"/>
        <n v="993551"/>
        <n v="993553"/>
        <n v="71386"/>
        <n v="71389"/>
        <n v="300985"/>
        <n v="190433"/>
        <n v="191022"/>
        <n v="304678"/>
        <n v="305509"/>
        <n v="305830"/>
        <n v="193748"/>
        <n v="300644"/>
        <n v="193111"/>
        <n v="306491"/>
        <n v="302668"/>
        <n v="305634"/>
        <n v="304835"/>
        <n v="164365"/>
        <n v="305257"/>
        <n v="305679"/>
        <n v="305637"/>
        <n v="306287"/>
        <n v="303621"/>
        <n v="302862"/>
        <n v="306395"/>
        <n v="192912"/>
        <n v="301342"/>
        <n v="183264"/>
        <n v="192039"/>
        <n v="302843"/>
        <n v="96476"/>
        <n v="96503"/>
        <n v="96517"/>
        <n v="98221"/>
        <n v="99430"/>
        <n v="305589"/>
        <n v="303426"/>
        <n v="305876"/>
        <n v="161288"/>
        <n v="305462"/>
        <n v="305227"/>
        <n v="305235"/>
        <n v="302671"/>
        <n v="187920"/>
        <n v="304884"/>
        <n v="305244"/>
        <n v="305680"/>
        <n v="300493"/>
        <n v="306303"/>
        <n v="96477"/>
        <n v="306176"/>
        <n v="172830"/>
        <n v="302912"/>
        <n v="306404"/>
        <n v="306285"/>
        <n v="306457"/>
        <n v="305335"/>
        <n v="179256"/>
        <n v="303452"/>
        <n v="305323"/>
        <n v="304765"/>
        <n v="96487"/>
        <n v="96488"/>
        <n v="96513"/>
        <n v="98403"/>
        <n v="98993"/>
        <n v="99681"/>
        <n v="992486"/>
        <n v="305540"/>
        <n v="306422"/>
        <n v="188644"/>
        <n v="169166"/>
        <n v="300128"/>
        <n v="305520"/>
        <n v="302148"/>
        <n v="306301"/>
        <n v="305471"/>
        <n v="96502"/>
        <n v="96508"/>
        <n v="96516"/>
        <n v="98578"/>
        <n v="98966"/>
        <n v="992053"/>
        <n v="992562"/>
        <n v="302611"/>
        <n v="305451"/>
        <n v="193044"/>
        <n v="305880"/>
        <n v="189706"/>
        <n v="306420"/>
        <n v="160058"/>
        <n v="304256"/>
        <n v="304611"/>
        <n v="305347"/>
        <n v="304766"/>
        <n v="305494"/>
        <n v="305397"/>
        <n v="96648"/>
        <n v="991168"/>
        <n v="993461"/>
        <n v="993462"/>
        <n v="301626"/>
        <n v="305493"/>
        <n v="306079"/>
        <n v="306418"/>
        <n v="173864"/>
        <n v="96587"/>
        <n v="96590"/>
        <n v="96619"/>
        <n v="98411"/>
        <n v="99240"/>
        <n v="993132"/>
        <n v="993281"/>
        <n v="993284"/>
        <n v="993333"/>
        <n v="993334"/>
        <n v="993335"/>
        <n v="301609"/>
        <n v="190110"/>
        <n v="305832"/>
        <n v="305917"/>
        <n v="305079"/>
        <n v="306295"/>
        <n v="305430"/>
        <n v="306398"/>
        <n v="305142"/>
        <n v="305453"/>
        <n v="98836"/>
        <n v="900549"/>
        <n v="993293"/>
        <n v="993294"/>
        <n v="305410"/>
        <n v="180631"/>
        <n v="306043"/>
        <n v="305715"/>
        <n v="306424"/>
        <n v="306482"/>
        <n v="305640"/>
        <n v="304426"/>
        <n v="306377"/>
        <n v="96582"/>
        <n v="96583"/>
        <n v="99335"/>
        <n v="99555"/>
        <n v="301996"/>
        <n v="300602"/>
        <n v="306028"/>
        <n v="304876"/>
        <n v="302054"/>
        <n v="306371"/>
        <n v="306479"/>
        <n v="305921"/>
        <n v="900412"/>
        <n v="900416"/>
        <n v="992504"/>
        <n v="990201"/>
        <n v="993604"/>
        <n v="993605"/>
        <n v="993610"/>
        <n v="993614"/>
        <n v="993616"/>
        <n v="184790"/>
        <n v="305671"/>
        <n v="305437"/>
        <n v="305569"/>
        <n v="304928"/>
        <n v="301061"/>
        <n v="301534"/>
        <n v="97882"/>
        <n v="97258"/>
        <n v="97262"/>
        <n v="97272"/>
        <n v="97275"/>
        <n v="993032"/>
        <n v="990624"/>
        <n v="993603"/>
        <n v="993606"/>
        <n v="993607"/>
        <n v="993608"/>
        <n v="993612"/>
        <n v="162078"/>
        <n v="182314"/>
        <n v="303631"/>
        <n v="305676"/>
        <n v="305148"/>
        <n v="305966"/>
        <n v="306291"/>
        <n v="193608"/>
        <n v="900413"/>
        <n v="900414"/>
        <n v="900415"/>
        <n v="991657"/>
        <n v="991658"/>
        <n v="993653"/>
        <n v="993656"/>
        <n v="306306"/>
        <n v="304137"/>
        <n v="183443"/>
        <n v="158196"/>
        <n v="304674"/>
        <n v="193703"/>
        <n v="177563"/>
        <n v="98024"/>
        <n v="97314"/>
        <n v="97317"/>
        <n v="97334"/>
        <n v="993627"/>
        <n v="71231"/>
        <n v="900081"/>
        <n v="179931"/>
        <n v="304933"/>
        <n v="160628"/>
        <n v="305498"/>
        <n v="190015"/>
        <n v="304675"/>
        <n v="181886"/>
        <n v="186376"/>
        <n v="97938"/>
        <n v="99393"/>
        <n v="97342"/>
        <n v="97345"/>
        <n v="97346"/>
        <n v="99713"/>
        <n v="993628"/>
        <n v="993629"/>
        <n v="993631"/>
        <n v="301508"/>
        <n v="305686"/>
        <n v="305496"/>
        <n v="305491"/>
        <n v="167815"/>
        <n v="180178"/>
        <n v="306265"/>
        <n v="306351"/>
        <n v="98089"/>
        <n v="98170"/>
        <n v="97318"/>
        <n v="97332"/>
        <n v="992264"/>
        <n v="993600"/>
        <n v="993626"/>
        <n v="993630"/>
        <n v="71464"/>
        <n v="192093"/>
        <n v="305551"/>
        <n v="303026"/>
        <n v="184253"/>
        <n v="306471"/>
        <n v="305411"/>
        <n v="305923"/>
        <n v="305720"/>
        <n v="303623"/>
        <n v="306204"/>
        <n v="306313"/>
        <n v="96712"/>
        <n v="99564"/>
        <n v="301143"/>
        <n v="191923"/>
        <n v="305394"/>
        <n v="304767"/>
        <n v="304482"/>
        <n v="304031"/>
        <n v="187189"/>
        <n v="306311"/>
        <n v="306069"/>
        <n v="305687"/>
        <n v="305408"/>
        <n v="306308"/>
        <n v="96704"/>
        <n v="302784"/>
        <n v="160652"/>
        <n v="305332"/>
        <n v="97883"/>
        <n v="98087"/>
        <n v="99309"/>
        <n v="97282"/>
        <n v="97355"/>
        <n v="990364"/>
        <n v="993593"/>
        <n v="993596"/>
        <n v="71326"/>
        <n v="193296"/>
        <n v="304533"/>
        <n v="306343"/>
        <n v="305594"/>
        <n v="305631"/>
        <n v="305363"/>
        <n v="306473"/>
        <n v="165473"/>
        <n v="99211"/>
        <n v="97290"/>
        <n v="97291"/>
        <n v="97297"/>
        <n v="305495"/>
        <n v="305684"/>
        <n v="172318"/>
        <n v="189675"/>
        <n v="186738"/>
        <n v="306163"/>
        <n v="306361"/>
        <n v="99449"/>
        <n v="97218"/>
        <n v="97227"/>
        <n v="990767"/>
        <n v="993639"/>
        <n v="993641"/>
        <n v="301092"/>
        <n v="143589"/>
        <n v="303461"/>
        <n v="900083"/>
        <n v="700584"/>
        <n v="180306"/>
        <n v="193057"/>
        <n v="193112"/>
        <n v="193689"/>
        <n v="193729"/>
        <n v="183948"/>
        <n v="188154"/>
        <n v="148596"/>
        <n v="169438"/>
        <n v="900417"/>
        <n v="900578"/>
        <n v="900579"/>
        <n v="172597"/>
        <n v="301072"/>
        <n v="305077"/>
        <n v="303377"/>
        <n v="172954"/>
        <n v="178456"/>
        <n v="300381"/>
        <n v="187627"/>
        <n v="148585"/>
        <n v="900421"/>
        <n v="304337"/>
        <n v="304502"/>
        <n v="304661"/>
        <n v="304662"/>
        <n v="304663"/>
        <n v="304962"/>
        <n v="305075"/>
        <n v="305132"/>
        <n v="305205"/>
        <n v="305366"/>
        <n v="305413"/>
        <n v="305414"/>
        <n v="305962"/>
        <n v="305994"/>
        <n v="306004"/>
        <n v="306014"/>
        <n v="306105"/>
        <n v="306111"/>
        <n v="306117"/>
        <n v="306119"/>
        <n v="306125"/>
        <n v="306341"/>
        <n v="305702"/>
        <n v="305747"/>
        <n v="305753"/>
        <n v="900552"/>
        <n v="193452"/>
        <n v="300833"/>
        <n v="300984"/>
        <n v="301041"/>
        <n v="184928"/>
        <n v="171535"/>
        <n v="305188"/>
        <n v="302073"/>
        <n v="302680"/>
        <n v="303344"/>
        <n v="176653"/>
        <n v="182374"/>
        <n v="187246"/>
        <n v="190871"/>
        <n v="303172"/>
        <n v="187903"/>
        <n v="71129"/>
        <n v="305664"/>
        <n v="185494"/>
        <n v="306356"/>
        <n v="306065"/>
        <n v="305355"/>
        <n v="193781"/>
        <n v="305796"/>
        <n v="305897"/>
        <n v="96764"/>
        <n v="96765"/>
        <n v="990868"/>
        <n v="71136"/>
        <n v="160082"/>
        <n v="306331"/>
        <n v="192888"/>
        <n v="189379"/>
        <n v="306102"/>
        <n v="305346"/>
        <n v="192829"/>
        <n v="993110"/>
        <n v="993238"/>
        <n v="993244"/>
        <n v="993245"/>
        <n v="993246"/>
        <n v="993247"/>
        <n v="993250"/>
        <n v="990986"/>
        <n v="990997"/>
        <n v="993343"/>
        <n v="71454"/>
        <n v="306317"/>
        <n v="305651"/>
        <n v="172086"/>
        <n v="304728"/>
        <n v="99963"/>
        <n v="992261"/>
        <n v="992480"/>
        <n v="993265"/>
        <n v="993266"/>
        <n v="993267"/>
        <n v="993338"/>
        <n v="993340"/>
        <n v="305060"/>
        <n v="179611"/>
        <n v="306514"/>
        <n v="177117"/>
        <n v="302689"/>
        <n v="306123"/>
        <n v="305601"/>
        <n v="99339"/>
        <n v="99143"/>
        <n v="96833"/>
        <n v="96847"/>
        <n v="97201"/>
        <n v="992262"/>
        <n v="993259"/>
        <n v="993260"/>
        <n v="990175"/>
        <n v="993341"/>
        <n v="993342"/>
        <n v="993344"/>
        <n v="700211"/>
        <n v="157759"/>
        <n v="129986"/>
        <n v="303501"/>
        <n v="172115"/>
        <n v="70753"/>
        <n v="300266"/>
        <n v="306148"/>
        <n v="305082"/>
        <n v="306349"/>
        <n v="305089"/>
        <n v="305665"/>
        <n v="303928"/>
        <n v="304302"/>
        <n v="305746"/>
        <n v="98861"/>
        <n v="96798"/>
        <n v="992483"/>
        <n v="992618"/>
        <n v="993416"/>
        <n v="71142"/>
        <n v="304764"/>
        <n v="302767"/>
        <n v="305266"/>
        <n v="300552"/>
        <n v="305239"/>
        <n v="302343"/>
        <n v="303171"/>
        <n v="306347"/>
        <n v="304027"/>
        <n v="193038"/>
        <n v="96047"/>
        <n v="96913"/>
        <n v="993406"/>
        <n v="993412"/>
        <n v="304936"/>
        <n v="305899"/>
        <n v="305218"/>
        <n v="186321"/>
        <n v="305553"/>
        <n v="305315"/>
        <n v="301043"/>
        <n v="306113"/>
        <n v="303601"/>
        <n v="305547"/>
        <n v="992628"/>
        <n v="992631"/>
        <n v="992632"/>
        <n v="900575"/>
        <n v="993418"/>
        <n v="179897"/>
        <n v="302742"/>
        <n v="305600"/>
        <n v="306061"/>
        <n v="185808"/>
        <n v="304724"/>
        <n v="305048"/>
        <n v="304392"/>
        <n v="302575"/>
        <n v="179848"/>
        <n v="305667"/>
        <n v="304914"/>
        <n v="304717"/>
        <n v="304715"/>
        <n v="900556"/>
        <n v="304026"/>
        <n v="192309"/>
        <n v="305933"/>
        <n v="188622"/>
        <n v="305225"/>
        <n v="306208"/>
        <n v="305814"/>
        <n v="304912"/>
        <n v="303812"/>
        <n v="306402"/>
        <n v="305742"/>
        <n v="98353"/>
        <n v="900491"/>
        <n v="991347"/>
        <n v="304720"/>
        <n v="187809"/>
        <n v="306327"/>
        <n v="306135"/>
        <n v="178818"/>
        <n v="155191"/>
        <n v="305767"/>
        <n v="306325"/>
        <n v="305381"/>
        <n v="305732"/>
        <n v="300018"/>
        <n v="99163"/>
        <n v="993389"/>
        <n v="171400"/>
        <n v="304393"/>
        <n v="71190"/>
        <n v="304557"/>
        <n v="305812"/>
        <n v="305567"/>
        <n v="305251"/>
        <n v="304824"/>
        <n v="305579"/>
        <n v="305253"/>
        <n v="305152"/>
        <n v="306100"/>
        <n v="301199"/>
        <n v="98560"/>
        <n v="97080"/>
        <n v="97082"/>
        <n v="97083"/>
        <n v="97154"/>
        <n v="992188"/>
        <n v="993297"/>
        <n v="71192"/>
        <n v="303850"/>
        <n v="305915"/>
        <n v="303904"/>
        <n v="188259"/>
        <n v="305213"/>
        <n v="177247"/>
        <n v="188737"/>
        <n v="191946"/>
        <n v="305425"/>
        <n v="192089"/>
        <n v="305808"/>
        <n v="97123"/>
        <n v="97131"/>
        <n v="991357"/>
        <n v="993305"/>
        <n v="993307"/>
        <n v="993310"/>
        <n v="305158"/>
        <n v="181251"/>
        <n v="173736"/>
        <n v="305476"/>
        <n v="306236"/>
        <n v="305620"/>
        <n v="98288"/>
        <n v="97061"/>
        <n v="97068"/>
        <n v="97070"/>
        <n v="97075"/>
        <n v="97076"/>
        <n v="990889"/>
        <n v="305941"/>
        <n v="70081"/>
        <n v="900377"/>
        <n v="900473"/>
        <n v="900548"/>
        <n v="304004"/>
        <n v="305943"/>
        <n v="304789"/>
        <n v="191774"/>
        <n v="301011"/>
        <n v="185852"/>
        <n v="305563"/>
        <n v="306190"/>
        <n v="305816"/>
        <n v="305707"/>
        <n v="96880"/>
        <n v="991338"/>
        <n v="992317"/>
        <n v="993268"/>
        <n v="993269"/>
        <n v="992610"/>
        <n v="992636"/>
        <n v="993317"/>
        <n v="993318"/>
        <n v="993331"/>
        <n v="71132"/>
        <n v="304091"/>
        <n v="304024"/>
        <n v="180316"/>
        <n v="304758"/>
        <n v="305328"/>
        <n v="306508"/>
        <n v="305806"/>
        <n v="306410"/>
        <n v="305622"/>
        <n v="302576"/>
        <n v="305426"/>
        <n v="99047"/>
        <n v="96897"/>
        <n v="993271"/>
        <n v="993272"/>
        <n v="992640"/>
        <n v="993321"/>
        <n v="993326"/>
        <n v="71271"/>
        <n v="168904"/>
        <n v="306461"/>
        <n v="306017"/>
        <n v="176901"/>
        <n v="305663"/>
        <n v="303915"/>
        <n v="306432"/>
        <n v="97550"/>
        <n v="98494"/>
        <n v="992498"/>
        <n v="992896"/>
        <n v="993313"/>
        <n v="993314"/>
        <n v="300268"/>
        <n v="304163"/>
        <n v="302213"/>
        <n v="305779"/>
        <n v="300588"/>
        <n v="177123"/>
        <n v="304123"/>
        <n v="192504"/>
        <n v="305838"/>
        <n v="177325"/>
        <n v="306212"/>
        <n v="304812"/>
        <n v="97575"/>
        <n v="99328"/>
        <n v="99788"/>
        <n v="992297"/>
        <n v="304204"/>
        <n v="306333"/>
        <n v="304553"/>
        <n v="193129"/>
        <n v="306339"/>
        <n v="306382"/>
        <n v="164862"/>
        <n v="304176"/>
        <n v="192673"/>
        <n v="305538"/>
        <n v="306519"/>
        <n v="306517"/>
        <n v="304061"/>
        <n v="98358"/>
        <n v="992298"/>
        <n v="992301"/>
        <n v="993394"/>
        <n v="300796"/>
        <n v="302621"/>
        <n v="306426"/>
        <n v="305840"/>
        <n v="305237"/>
        <n v="97600"/>
        <n v="97601"/>
        <n v="97604"/>
        <n v="98689"/>
        <n v="992496"/>
        <n v="993392"/>
        <n v="71282"/>
        <n v="900488"/>
        <n v="185862"/>
        <n v="172201"/>
        <n v="182240"/>
        <n v="71123"/>
        <n v="71523"/>
        <n v="71524"/>
        <n v="71526"/>
        <n v="306489"/>
        <n v="172993"/>
        <n v="304312"/>
        <n v="304215"/>
        <n v="305087"/>
        <n v="306138"/>
        <n v="304355"/>
        <n v="305996"/>
        <n v="304262"/>
        <n v="300725"/>
        <n v="187033"/>
        <n v="97632"/>
        <n v="97662"/>
        <n v="97664"/>
        <n v="97681"/>
        <n v="97994"/>
        <n v="993433"/>
        <n v="993441"/>
        <n v="188461"/>
        <n v="305136"/>
        <n v="303278"/>
        <n v="303279"/>
        <n v="304446"/>
        <n v="305800"/>
        <n v="306469"/>
        <n v="305769"/>
        <n v="189303"/>
        <n v="305531"/>
        <n v="305539"/>
        <n v="305401"/>
        <n v="306441"/>
        <n v="97675"/>
        <n v="991695"/>
        <n v="991956"/>
        <n v="993041"/>
        <n v="990739"/>
        <n v="990743"/>
        <n v="993435"/>
        <n v="993437"/>
        <n v="305466"/>
        <n v="306323"/>
        <n v="305648"/>
        <n v="304313"/>
        <n v="193536"/>
        <n v="300895"/>
        <n v="304311"/>
        <n v="306329"/>
        <n v="96668"/>
        <n v="96673"/>
        <n v="98468"/>
        <n v="98660"/>
        <n v="98751"/>
        <n v="993285"/>
        <n v="993286"/>
        <n v="993287"/>
        <n v="993288"/>
        <n v="993290"/>
        <n v="173915"/>
        <n v="193601"/>
        <n v="301562"/>
        <n v="180113"/>
        <n v="303822"/>
        <n v="304713"/>
        <n v="305766"/>
        <n v="302342"/>
        <n v="306144"/>
        <n v="306055"/>
        <n v="304081"/>
        <n v="98259"/>
        <n v="96838"/>
        <n v="96854"/>
        <n v="991289"/>
        <n v="993339"/>
        <n v="993346"/>
        <n v="71148"/>
        <n v="303393"/>
        <n v="302432"/>
        <n v="306463"/>
        <n v="303671"/>
        <n v="192032"/>
        <n v="306365"/>
        <n v="305098"/>
        <n v="304041"/>
        <n v="305957"/>
        <n v="97732"/>
        <n v="993445"/>
        <n v="172935"/>
        <n v="305650"/>
        <n v="305554"/>
        <n v="301605"/>
        <n v="304862"/>
        <n v="305771"/>
        <n v="305247"/>
        <n v="305660"/>
        <n v="303677"/>
        <n v="304358"/>
        <n v="301783"/>
        <n v="303122"/>
        <n v="300960"/>
        <n v="305935"/>
        <n v="305546"/>
        <n v="305666"/>
        <n v="305242"/>
        <n v="305302"/>
        <n v="303987"/>
        <n v="302771"/>
        <n v="305151"/>
        <n v="304077"/>
        <n v="97712"/>
        <n v="0"/>
        <m/>
      </sharedItems>
    </cacheField>
    <cacheField name="Champ1" numFmtId="0" formula="Folio*1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6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BICHET Thierry" refreshedDate="45682.366417708334" createdVersion="8" refreshedVersion="8" minRefreshableVersion="3" recordCount="1027" xr:uid="{2058247A-2F9B-4FC1-AC08-002986F8213A}">
  <cacheSource type="worksheet">
    <worksheetSource ref="P1:U1048576" sheet="NPS"/>
  </cacheSource>
  <cacheFields count="6">
    <cacheField name="folio" numFmtId="4">
      <sharedItems containsBlank="1" count="1027">
        <s v="306148"/>
        <s v="306319"/>
        <s v="306257"/>
        <s v="305783"/>
        <s v="306023"/>
        <s v="305808"/>
        <s v="306194"/>
        <s v="305814"/>
        <s v="306271"/>
        <s v="305830"/>
        <s v="306395"/>
        <s v="305868"/>
        <s v="306088"/>
        <s v="305917"/>
        <s v="306154"/>
        <s v="305923"/>
        <s v="306236"/>
        <s v="305929"/>
        <s v="306269"/>
        <s v="305992"/>
        <s v="306299"/>
        <s v="306006"/>
        <s v="306359"/>
        <s v="306010"/>
        <s v="306443"/>
        <s v="306017"/>
        <s v="306071"/>
        <s v="305459"/>
        <s v="305717"/>
        <s v="305598"/>
        <s v="304914"/>
        <s v="305437"/>
        <s v="304953"/>
        <s v="305554"/>
        <s v="305048"/>
        <s v="305663"/>
        <s v="305065"/>
        <s v="305759"/>
        <s v="305079"/>
        <s v="305450"/>
        <s v="305119"/>
        <s v="305477"/>
        <s v="305152"/>
        <s v="305578"/>
        <s v="305153"/>
        <s v="305625"/>
        <s v="305189"/>
        <s v="305701"/>
        <s v="305218"/>
        <s v="305397"/>
        <s v="305239"/>
        <s v="305428"/>
        <s v="305252"/>
        <s v="305442"/>
        <s v="305262"/>
        <s v="305456"/>
        <s v="305263"/>
        <s v="304867"/>
        <s v="305277"/>
        <s v="305511"/>
        <s v="305284"/>
        <s v="305569"/>
        <s v="305323"/>
        <s v="305597"/>
        <s v="305328"/>
        <s v="305600"/>
        <s v="305346"/>
        <s v="305662"/>
        <s v="305363"/>
        <s v="305679"/>
        <s v="305382"/>
        <s v="305707"/>
        <s v="305388"/>
        <s v="305394"/>
        <s v="305729"/>
        <s v="304203"/>
        <s v="303755"/>
        <s v="304713"/>
        <s v="301223"/>
        <s v="304041"/>
        <s v="301342"/>
        <s v="304411"/>
        <s v="301401"/>
        <s v="304789"/>
        <s v="301749"/>
        <s v="303923"/>
        <s v="302094"/>
        <s v="304146"/>
        <s v="302146"/>
        <s v="304353"/>
        <s v="302154"/>
        <s v="304479"/>
        <s v="302213"/>
        <s v="304750"/>
        <s v="302251"/>
        <s v="303691"/>
        <s v="302712"/>
        <s v="301199"/>
        <s v="302912"/>
        <s v="303929"/>
        <s v="302954"/>
        <s v="304132"/>
        <s v="302999"/>
        <s v="304158"/>
        <s v="303162"/>
        <s v="304255"/>
        <s v="303184"/>
        <s v="304399"/>
        <s v="303193"/>
        <s v="304464"/>
        <s v="303345"/>
        <s v="304485"/>
        <s v="303411"/>
        <s v="304748"/>
        <s v="303426"/>
        <s v="304765"/>
        <s v="303432"/>
        <s v="304835"/>
        <s v="303623"/>
        <s v="304843"/>
        <s v="192912"/>
        <s v="190217"/>
        <s v="142251"/>
        <s v="160082"/>
        <s v="192009"/>
        <s v="165473"/>
        <s v="193772"/>
        <s v="168904"/>
        <s v="189706"/>
        <s v="172086"/>
        <s v="191340"/>
        <s v="172318"/>
        <s v="192595"/>
        <s v="172662"/>
        <s v="193111"/>
        <s v="174012"/>
        <s v="300943"/>
        <s v="174703"/>
        <s v="188217"/>
        <s v="179059"/>
        <s v="189730"/>
        <s v="179256"/>
        <s v="190947"/>
        <s v="181886"/>
        <s v="191774"/>
        <s v="182477"/>
        <s v="192504"/>
        <s v="183443"/>
        <s v="192743"/>
        <s v="183604"/>
        <s v="192975"/>
        <s v="185808"/>
        <s v="193629"/>
        <s v="185852"/>
        <s v="300109"/>
        <s v="186321"/>
        <s v="186376"/>
        <s v="187920"/>
        <s v="305806"/>
        <s v="304724"/>
        <s v="161125"/>
        <s v="302576"/>
        <s v="301709"/>
        <s v="161288"/>
        <s v="187809"/>
        <s v="176901"/>
        <s v="193129"/>
        <s v="304876"/>
        <s v="305718"/>
        <s v="159732"/>
        <s v="164862"/>
        <s v="169923"/>
        <s v="160652"/>
        <s v="173032"/>
        <s v="303831"/>
        <s v="306246"/>
        <s v="304711"/>
        <s v="184253"/>
        <s v="193326"/>
        <s v="304176"/>
        <s v="303696"/>
        <s v="306301"/>
        <s v="305986"/>
        <s v="305640"/>
        <s v="305408"/>
        <s v="304912"/>
        <s v="305253"/>
        <s v="305412"/>
        <s v="305496"/>
        <s v="305550"/>
        <s v="305209"/>
        <s v="304528"/>
        <s v="304367"/>
        <s v="301602"/>
        <s v="303994"/>
        <s v="304031"/>
        <s v="302255"/>
        <s v="192658"/>
        <s v="167815"/>
        <s v="174380"/>
        <s v="193106"/>
        <s v="183666"/>
        <s v="160628"/>
        <s v="193654"/>
        <s v="188259"/>
        <s v="305270"/>
        <s v="180178"/>
        <s v="306327"/>
        <s v="305244"/>
        <s v="305512"/>
        <s v="304674"/>
        <s v="304081"/>
        <s v="304061"/>
        <s v="302621"/>
        <s v="304553"/>
        <s v="303452"/>
        <s v="170288"/>
        <s v="303812"/>
        <s v="304077"/>
        <s v="300018"/>
        <s v="305876"/>
        <s v="305796"/>
        <s v="305904"/>
        <s v="306109"/>
        <s v="306152"/>
        <s v="306373"/>
        <s v="306081"/>
        <s v="306400"/>
        <s v="305771"/>
        <s v="306138"/>
        <s v="306220"/>
        <s v="305767"/>
        <s v="306234"/>
        <s v="305848"/>
        <s v="305810"/>
        <s v="306391"/>
        <s v="305880"/>
        <s v="306398"/>
        <s v="305943"/>
        <s v="306402"/>
        <s v="306418"/>
        <s v="306449"/>
        <s v="305779"/>
        <s v="306002"/>
        <s v="306196"/>
        <s v="305652"/>
        <s v="305685"/>
        <s v="305148"/>
        <s v="304884"/>
        <s v="305647"/>
        <s v="305505"/>
        <s v="305520"/>
        <s v="305648"/>
        <s v="305376"/>
        <s v="305237"/>
        <s v="305476"/>
        <s v="305445"/>
        <s v="305622"/>
        <s v="305448"/>
        <s v="305127"/>
        <s v="305378"/>
        <s v="305638"/>
        <s v="305539"/>
        <s v="305420"/>
        <s v="305425"/>
        <s v="305465"/>
        <s v="304782"/>
        <s v="304702"/>
        <s v="304358"/>
        <s v="302996"/>
        <s v="304006"/>
        <s v="303123"/>
        <s v="304824"/>
        <s v="303198"/>
        <s v="301373"/>
        <s v="303214"/>
        <s v="303987"/>
        <s v="303576"/>
        <s v="304027"/>
        <s v="301783"/>
        <s v="301258"/>
        <s v="302625"/>
        <s v="304341"/>
        <s v="304862"/>
        <s v="302054"/>
        <s v="303904"/>
        <s v="302148"/>
        <s v="303933"/>
        <s v="302161"/>
        <s v="303970"/>
        <s v="302668"/>
        <s v="174317"/>
        <s v="177563"/>
        <s v="185526"/>
        <s v="300056"/>
        <s v="178321"/>
        <s v="177123"/>
        <s v="193526"/>
        <s v="184936"/>
        <s v="192143"/>
        <s v="184143"/>
        <s v="185908"/>
        <s v="192509"/>
        <s v="186234"/>
        <s v="192673"/>
        <s v="158441"/>
        <s v="169918"/>
        <s v="177247"/>
        <s v="179641"/>
        <s v="175714"/>
        <s v="193608"/>
        <s v="154413"/>
        <s v="183743"/>
        <s v="167439"/>
        <s v="193779"/>
        <s v="181214"/>
        <s v="168094"/>
        <s v="158005"/>
        <s v="300994"/>
        <s v="300493"/>
        <s v="305489"/>
        <s v="305156"/>
        <s v="181251"/>
        <s v="193324"/>
        <s v="305860"/>
        <s v="305142"/>
        <s v="304838"/>
        <s v="304775"/>
        <s v="304157"/>
        <s v="183264"/>
        <s v="300146"/>
        <s v="193053"/>
        <s v="168175"/>
        <s v="300362"/>
        <s v="305996"/>
        <s v="306285"/>
        <s v="306242"/>
        <s v="306061"/>
        <s v="306317"/>
        <s v="306067"/>
        <s v="306430"/>
        <s v="306069"/>
        <s v="306267"/>
        <s v="306096"/>
        <s v="306289"/>
        <s v="306098"/>
        <s v="306325"/>
        <s v="306387"/>
        <s v="305773"/>
        <s v="306412"/>
        <s v="306163"/>
        <s v="306439"/>
        <s v="305787"/>
        <s v="306251"/>
        <s v="305430"/>
        <s v="304891"/>
        <s v="305134"/>
        <s v="305381"/>
        <s v="305620"/>
        <s v="305347"/>
        <s v="304930"/>
        <s v="305474"/>
        <s v="305302"/>
        <s v="305325"/>
        <s v="305169"/>
        <s v="305332"/>
        <s v="305426"/>
        <s v="305588"/>
        <s v="305427"/>
        <s v="305276"/>
        <s v="304905"/>
        <s v="305509"/>
        <s v="304527"/>
        <s v="304351"/>
        <s v="304042"/>
        <s v="303304"/>
        <s v="304373"/>
        <s v="303412"/>
        <s v="301915"/>
        <s v="301203"/>
        <s v="304215"/>
        <s v="301754"/>
        <s v="302016"/>
        <s v="302862"/>
        <s v="304482"/>
        <s v="304024"/>
        <s v="302461"/>
        <s v="303139"/>
        <s v="300604"/>
        <s v="193781"/>
        <s v="175025"/>
        <s v="301011"/>
        <s v="188737"/>
        <s v="187189"/>
        <s v="190736"/>
        <s v="171477"/>
        <s v="192071"/>
        <s v="184725"/>
        <s v="192309"/>
        <s v="300128"/>
        <s v="300725"/>
        <s v="300263"/>
        <s v="168209"/>
        <s v="301192"/>
        <s v="192744"/>
        <s v="188644"/>
        <s v="182809"/>
        <s v="192088"/>
        <s v="186766"/>
        <s v="193688"/>
        <s v="180316"/>
        <s v="172493"/>
        <s v="173329"/>
        <s v="187254"/>
        <s v="192931"/>
        <s v="187258"/>
        <s v="193495"/>
        <s v="187728"/>
        <s v="193762"/>
        <s v="187803"/>
        <s v="300499"/>
        <s v="177325"/>
        <s v="192837"/>
        <s v="187811"/>
        <s v="176945"/>
        <s v="301043"/>
        <s v="180631"/>
        <s v="301061"/>
        <s v="193602"/>
        <s v="172520"/>
        <s v="193703"/>
        <s v="163460"/>
        <s v="193791"/>
        <s v="164211"/>
        <s v="300331"/>
        <s v="188249"/>
        <s v="186738"/>
        <s v="177400"/>
        <s v="192792"/>
        <s v="188356"/>
        <s v="192906"/>
        <s v="188622"/>
        <s v="193038"/>
        <s v="183080"/>
        <s v="177084"/>
        <s v="188723"/>
        <s v="193306"/>
        <s v="158196"/>
        <s v="193430"/>
        <s v="189303"/>
        <s v="193536"/>
        <s v="189379"/>
        <s v="156298"/>
        <s v="189569"/>
        <s v="193692"/>
        <s v="189675"/>
        <s v="193733"/>
        <s v="173338"/>
        <s v="182036"/>
        <s v="165440"/>
        <s v="182314"/>
        <s v="171028"/>
        <s v="161481"/>
        <s v="183947"/>
        <s v="300376"/>
        <s v="190110"/>
        <s v="300588"/>
        <s v="173736"/>
        <s v="300676"/>
        <s v="190248"/>
        <s v="185494"/>
        <s v="190584"/>
        <s v="192829"/>
        <s v="175823"/>
        <s v="192888"/>
        <s v="190851"/>
        <s v="155191"/>
        <s v="165969"/>
        <s v="169166"/>
        <s v="190994"/>
        <s v="193044"/>
        <s v="178818"/>
        <s v="193078"/>
        <s v="191391"/>
        <s v="180255"/>
        <s v="191689"/>
        <s v="193146"/>
        <s v="191745"/>
        <s v="177117"/>
        <s v="160058"/>
        <s v="193388"/>
        <s v="191923"/>
        <s v="193446"/>
        <s v="191933"/>
        <s v="180924"/>
        <s v="191946"/>
        <s v="193568"/>
        <s v="153432"/>
        <s v="172329"/>
        <s v="192012"/>
        <s v="181307"/>
        <s v="192032"/>
        <s v="193690"/>
        <s v="192039"/>
        <s v="193699"/>
        <s v="175997"/>
        <s v="193726"/>
        <s v="300738"/>
        <s v="193748"/>
        <s v="300872"/>
        <s v="160103"/>
        <s v="300921"/>
        <s v="186233"/>
        <s v="192265"/>
        <s v="182117"/>
        <s v="182635"/>
        <s v="170893"/>
        <s v="192460"/>
        <s v="300142"/>
        <s v="172993"/>
        <s v="162394"/>
        <s v="173864"/>
        <s v="186473"/>
        <s v="185185"/>
        <s v="186534"/>
        <s v="192603"/>
        <s v="300552"/>
        <s v="192649"/>
        <s v="300592"/>
        <s v="179848"/>
        <s v="300644"/>
        <s v="180113"/>
        <s v="300713"/>
        <s v="192699"/>
        <s v="187033"/>
        <s v="168797"/>
        <s v="300895"/>
        <s v="192089"/>
        <s v="160299"/>
        <s v="179611"/>
        <s v="189966"/>
        <s v="171210"/>
        <s v="190015"/>
        <s v="301087"/>
        <s v="187922"/>
        <s v="301196"/>
        <s v="188028"/>
        <s v="188185"/>
        <s v="304312"/>
        <s v="302517"/>
        <s v="304421"/>
        <s v="303581"/>
        <s v="302853"/>
        <s v="303601"/>
        <s v="301752"/>
        <s v="303604"/>
        <s v="304476"/>
        <s v="303619"/>
        <s v="304592"/>
        <s v="303621"/>
        <s v="304256"/>
        <s v="301753"/>
        <s v="304355"/>
        <s v="303631"/>
        <s v="303117"/>
        <s v="303291"/>
        <s v="301351"/>
        <s v="302432"/>
        <s v="304506"/>
        <s v="303754"/>
        <s v="304552"/>
        <s v="302825"/>
        <s v="304678"/>
        <s v="303762"/>
        <s v="304221"/>
        <s v="303792"/>
        <s v="304302"/>
        <s v="303794"/>
        <s v="302843"/>
        <s v="302879"/>
        <s v="304366"/>
        <s v="303171"/>
        <s v="304377"/>
        <s v="302886"/>
        <s v="304402"/>
        <s v="301802"/>
        <s v="304445"/>
        <s v="302441"/>
        <s v="304471"/>
        <s v="301587"/>
        <s v="302307"/>
        <s v="303912"/>
        <s v="304525"/>
        <s v="303915"/>
        <s v="304533"/>
        <s v="301836"/>
        <s v="304575"/>
        <s v="303928"/>
        <s v="301537"/>
        <s v="301914"/>
        <s v="304686"/>
        <s v="302914"/>
        <s v="301746"/>
        <s v="303958"/>
        <s v="301994"/>
        <s v="303960"/>
        <s v="304262"/>
        <s v="301592"/>
        <s v="304311"/>
        <s v="302767"/>
        <s v="303109"/>
        <s v="302454"/>
        <s v="303242"/>
        <s v="302342"/>
        <s v="303116"/>
        <s v="304015"/>
        <s v="302512"/>
        <s v="303306"/>
        <s v="304375"/>
        <s v="303026"/>
        <s v="304392"/>
        <s v="304029"/>
        <s v="304401"/>
        <s v="303342"/>
        <s v="302063"/>
        <s v="301534"/>
        <s v="304426"/>
        <s v="302343"/>
        <s v="304446"/>
        <s v="303372"/>
        <s v="304468"/>
        <s v="304054"/>
        <s v="304474"/>
        <s v="301647"/>
        <s v="303122"/>
        <s v="304776"/>
        <s v="302771"/>
        <s v="303052"/>
        <s v="304521"/>
        <s v="304785"/>
        <s v="303522"/>
        <s v="303055"/>
        <s v="304532"/>
        <s v="304691"/>
        <s v="304551"/>
        <s v="302535"/>
        <s v="302689"/>
        <s v="304715"/>
        <s v="304582"/>
        <s v="302571"/>
        <s v="304611"/>
        <s v="304728"/>
        <s v="304675"/>
        <s v="301699"/>
        <s v="304682"/>
        <s v="304766"/>
        <s v="304690"/>
        <s v="304768"/>
        <s v="301605"/>
        <s v="303102"/>
        <s v="301391"/>
        <s v="304833"/>
        <s v="304717"/>
        <s v="301974"/>
        <s v="304725"/>
        <s v="304749"/>
        <s v="303142"/>
        <s v="302173"/>
        <s v="304758"/>
        <s v="304754"/>
        <s v="301979"/>
        <s v="302174"/>
        <s v="304166"/>
        <s v="304767"/>
        <s v="302485"/>
        <s v="304772"/>
        <s v="304192"/>
        <s v="301992"/>
        <s v="304781"/>
        <s v="304072"/>
        <s v="304783"/>
        <s v="302575"/>
        <s v="304787"/>
        <s v="302671"/>
        <s v="304812"/>
        <s v="304101"/>
        <s v="304832"/>
        <s v="304123"/>
        <s v="302720"/>
        <s v="301917"/>
        <s v="304032"/>
        <s v="303815"/>
        <s v="304865"/>
        <s v="303817"/>
        <s v="303822"/>
        <s v="305748"/>
        <s v="305629"/>
        <s v="305593"/>
        <s v="305401"/>
        <s v="305699"/>
        <s v="305403"/>
        <s v="305577"/>
        <s v="305164"/>
        <s v="305607"/>
        <s v="305411"/>
        <s v="305641"/>
        <s v="305356"/>
        <s v="305720"/>
        <s v="305416"/>
        <s v="305567"/>
        <s v="305170"/>
        <s v="305587"/>
        <s v="305182"/>
        <s v="305082"/>
        <s v="305361"/>
        <s v="305393"/>
        <s v="305136"/>
        <s v="305634"/>
        <s v="305367"/>
        <s v="305650"/>
        <s v="305371"/>
        <s v="305712"/>
        <s v="305432"/>
        <s v="305734"/>
        <s v="305198"/>
        <s v="305385"/>
        <s v="305041"/>
        <s v="305571"/>
        <s v="305443"/>
        <s v="305579"/>
        <s v="305213"/>
        <s v="305590"/>
        <s v="305215"/>
        <s v="305257"/>
        <s v="305047"/>
        <s v="305602"/>
        <s v="305451"/>
        <s v="305611"/>
        <s v="305453"/>
        <s v="305624"/>
        <s v="305223"/>
        <s v="305632"/>
        <s v="305225"/>
        <s v="305097"/>
        <s v="305462"/>
        <s v="304924"/>
        <s v="305226"/>
        <s v="305163"/>
        <s v="305471"/>
        <s v="305315"/>
        <s v="305335"/>
        <s v="304928"/>
        <s v="305475"/>
        <s v="304933"/>
        <s v="305227"/>
        <s v="305742"/>
        <s v="305235"/>
        <s v="305750"/>
        <s v="305482"/>
        <s v="305387"/>
        <s v="305484"/>
        <s v="304937"/>
        <s v="305485"/>
        <s v="305574"/>
        <s v="305486"/>
        <s v="305254"/>
        <s v="305151"/>
        <s v="305583"/>
        <s v="305491"/>
        <s v="305389"/>
        <s v="305494"/>
        <s v="305592"/>
        <s v="304908"/>
        <s v="305594"/>
        <s v="305497"/>
        <s v="305259"/>
        <s v="305498"/>
        <s v="305601"/>
        <s v="304874"/>
        <s v="305603"/>
        <s v="305508"/>
        <s v="305610"/>
        <s v="305286"/>
        <s v="305614"/>
        <s v="305654"/>
        <s v="305089"/>
        <s v="305349"/>
        <s v="305266"/>
        <s v="305665"/>
        <s v="305631"/>
        <s v="305667"/>
        <s v="305633"/>
        <s v="305675"/>
        <s v="305636"/>
        <s v="305308"/>
        <s v="305355"/>
        <s v="305682"/>
        <s v="305098"/>
        <s v="305309"/>
        <s v="305649"/>
        <s v="305687"/>
        <s v="305651"/>
        <s v="305691"/>
        <s v="305694"/>
        <s v="305660"/>
        <s v="305510"/>
        <s v="305306"/>
        <s v="305242"/>
        <s v="305666"/>
        <s v="305243"/>
        <s v="305673"/>
        <s v="305513"/>
        <s v="305676"/>
        <s v="305515"/>
        <s v="305680"/>
        <s v="305517"/>
        <s v="305684"/>
        <s v="305066"/>
        <s v="305686"/>
        <s v="305522"/>
        <s v="305688"/>
        <s v="305531"/>
        <s v="305693"/>
        <s v="305532"/>
        <s v="305696"/>
        <s v="305538"/>
        <s v="305312"/>
        <s v="305247"/>
        <s v="305708"/>
        <s v="305541"/>
        <s v="305715"/>
        <s v="305545"/>
        <s v="305324"/>
        <s v="305546"/>
        <s v="305721"/>
        <s v="305547"/>
        <s v="305732"/>
        <s v="305549"/>
        <s v="305737"/>
        <s v="305251"/>
        <s v="305746"/>
        <s v="305553"/>
        <s v="305749"/>
        <s v="305072"/>
        <s v="305755"/>
        <s v="305561"/>
        <s v="305760"/>
        <s v="305562"/>
        <s v="305563"/>
        <s v="306393"/>
        <s v="306321"/>
        <s v="306279"/>
        <s v="306032"/>
        <s v="305915"/>
        <s v="306041"/>
        <s v="306445"/>
        <s v="306043"/>
        <s v="305908"/>
        <s v="306051"/>
        <s v="306337"/>
        <s v="306055"/>
        <s v="306375"/>
        <s v="306057"/>
        <s v="306410"/>
        <s v="306059"/>
        <s v="306469"/>
        <s v="305955"/>
        <s v="306291"/>
        <s v="306065"/>
        <s v="306313"/>
        <s v="305957"/>
        <s v="306329"/>
        <s v="305966"/>
        <s v="306349"/>
        <s v="305840"/>
        <s v="306367"/>
        <s v="305844"/>
        <s v="306384"/>
        <s v="305846"/>
        <s v="305933"/>
        <s v="306090"/>
        <s v="306434"/>
        <s v="306092"/>
        <s v="306461"/>
        <s v="306094"/>
        <s v="306477"/>
        <s v="305972"/>
        <s v="306287"/>
        <s v="305978"/>
        <s v="306295"/>
        <s v="306100"/>
        <s v="306308"/>
        <s v="306102"/>
        <s v="305998"/>
        <s v="305766"/>
        <s v="305816"/>
        <s v="306113"/>
        <s v="306333"/>
        <s v="306115"/>
        <s v="306343"/>
        <s v="306121"/>
        <s v="306354"/>
        <s v="306123"/>
        <s v="306363"/>
        <s v="306131"/>
        <s v="306371"/>
        <s v="306135"/>
        <s v="306379"/>
        <s v="305850"/>
        <s v="306389"/>
        <s v="306142"/>
        <s v="305926"/>
        <s v="306144"/>
        <s v="306406"/>
        <s v="305980"/>
        <s v="306414"/>
        <s v="305862"/>
        <s v="306019"/>
        <s v="305866"/>
        <s v="305776"/>
        <s v="306156"/>
        <s v="306465"/>
        <s v="306161"/>
        <s v="306422"/>
        <s v="305982"/>
        <s v="305838"/>
        <s v="306180"/>
        <s v="305769"/>
        <s v="306184"/>
        <s v="305951"/>
        <s v="306186"/>
        <s v="306293"/>
        <s v="306190"/>
        <s v="305800"/>
        <s v="306192"/>
        <s v="306303"/>
        <s v="305984"/>
        <s v="306311"/>
        <s v="306512"/>
        <s v="306315"/>
        <s v="306457"/>
        <s v="305910"/>
        <s v="306508"/>
        <s v="306323"/>
        <s v="306519"/>
        <s v="305913"/>
        <s v="306441"/>
        <s v="306331"/>
        <s v="305763"/>
        <s v="306335"/>
        <s v="306210"/>
        <s v="306339"/>
        <s v="306212"/>
        <s v="306347"/>
        <s v="306214"/>
        <s v="306351"/>
        <s v="306216"/>
        <s v="306356"/>
        <s v="305870"/>
        <s v="306361"/>
        <s v="306222"/>
        <s v="306365"/>
        <s v="306226"/>
        <s v="306369"/>
        <s v="306228"/>
        <s v="305802"/>
        <s v="306230"/>
        <s v="306377"/>
        <s v="306232"/>
        <s v="306382"/>
        <s v="305791"/>
        <s v="305820"/>
        <s v="305772"/>
        <s v="305921"/>
        <s v="306238"/>
        <s v="305781"/>
        <s v="306240"/>
        <s v="305775"/>
        <s v="305812"/>
        <s v="306404"/>
        <s v="306244"/>
        <s v="306408"/>
        <s v="305882"/>
        <s v="306012"/>
        <s v="306453"/>
        <s v="305832"/>
        <s v="306504"/>
        <s v="306437"/>
        <s v="306489"/>
        <s v="305935"/>
        <s v="306471"/>
        <s v="306447"/>
        <s v="306487"/>
        <s v="306451"/>
        <s v="305945"/>
        <s v="306463"/>
        <s v="305949"/>
        <s v="306467"/>
        <s v="305990"/>
        <s v="(vide)"/>
        <s v="305897"/>
        <s v="306424"/>
        <s v="305899"/>
        <s v="306510"/>
        <s v="306273"/>
        <s v="306276"/>
        <s v="306426"/>
        <s v="306255"/>
        <s v="306482"/>
        <s v="305895"/>
        <s v="306420"/>
        <s v="306259"/>
        <s v="306514"/>
        <s v="306261"/>
        <s v="306491"/>
        <s v="306263"/>
        <s v="306265"/>
        <s v="306479"/>
        <s v="306198"/>
        <s v="306475"/>
        <s v="306202"/>
        <s v="306517"/>
        <s v="306204"/>
        <s v="306473"/>
        <s v="306206"/>
        <s v="306208"/>
        <m/>
      </sharedItems>
    </cacheField>
    <cacheField name="Responsable de secteur " numFmtId="0">
      <sharedItems containsBlank="1"/>
    </cacheField>
    <cacheField name="Volume Mensuel " numFmtId="0">
      <sharedItems containsString="0" containsBlank="1" containsNumber="1" containsInteger="1" minValue="1" maxValue="11"/>
    </cacheField>
    <cacheField name="Note NPS" numFmtId="0">
      <sharedItems containsString="0" containsBlank="1" containsNumber="1" minValue="-100" maxValue="100"/>
    </cacheField>
    <cacheField name="Volume cumulé" numFmtId="0">
      <sharedItems containsString="0" containsBlank="1" containsNumber="1" containsInteger="1" minValue="1" maxValue="11"/>
    </cacheField>
    <cacheField name="Note cumulée " numFmtId="0">
      <sharedItems containsString="0" containsBlank="1" containsNumber="1" minValue="-100" maxValue="10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7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MONIERE Cedric" refreshedDate="45685.371820486114" createdVersion="8" refreshedVersion="8" minRefreshableVersion="3" recordCount="16" xr:uid="{5FB3FAB0-8745-4435-A7E3-476764B87DE0}">
  <cacheSource type="worksheet">
    <worksheetSource ref="A1:AP1048576" sheet="Sprint 1"/>
  </cacheSource>
  <cacheFields count="42">
    <cacheField name="Sprint " numFmtId="0">
      <sharedItems containsBlank="1"/>
    </cacheField>
    <cacheField name=" Folio" numFmtId="0">
      <sharedItems containsString="0" containsBlank="1" containsNumber="1" containsInteger="1" minValue="161125" maxValue="306443" count="32">
        <n v="302146"/>
        <n v="183666"/>
        <n v="305459"/>
        <n v="306443"/>
        <n v="192658"/>
        <n v="304255"/>
        <n v="161125"/>
        <n v="306023"/>
        <n v="304399"/>
        <n v="304146"/>
        <m/>
        <n v="302999" u="1"/>
        <n v="183604" u="1"/>
        <n v="192975" u="1"/>
        <n v="305701" u="1"/>
        <n v="192912" u="1"/>
        <n v="305496" u="1"/>
        <n v="305328" u="1"/>
        <n v="185808" u="1"/>
        <n v="302213" u="1"/>
        <n v="303432" u="1"/>
        <n v="304061" u="1"/>
        <n v="305600" u="1"/>
        <n v="304479" u="1"/>
        <n v="306010" u="1"/>
        <n v="303831" u="1"/>
        <n v="305814" u="1"/>
        <n v="193654" u="1"/>
        <n v="193772" u="1"/>
        <n v="305923" u="1"/>
        <n v="306006" u="1"/>
        <n v="306299" u="1"/>
      </sharedItems>
    </cacheField>
    <cacheField name="Nom prenom" numFmtId="0">
      <sharedItems containsBlank="1"/>
    </cacheField>
    <cacheField name="Jeune Talent" numFmtId="0">
      <sharedItems containsBlank="1"/>
    </cacheField>
    <cacheField name="  Prime PR  &gt;= 20000" numFmtId="0">
      <sharedItems containsString="0" containsBlank="1" containsNumber="1" containsInteger="1" minValue="20639" maxValue="46005"/>
    </cacheField>
    <cacheField name="  Taux de chutes 6 12 primes &lt;= 13%" numFmtId="0">
      <sharedItems containsString="0" containsBlank="1" containsNumber="1" minValue="0" maxValue="11.8"/>
    </cacheField>
    <cacheField name="  RNPS CUMULE &gt;= 15" numFmtId="0">
      <sharedItems containsString="0" containsBlank="1" containsNumber="1" minValue="50" maxValue="100"/>
    </cacheField>
    <cacheField name="Nombre de contrats &gt;=18" numFmtId="0">
      <sharedItems containsString="0" containsBlank="1" containsNumber="1" minValue="18" maxValue="39.5"/>
    </cacheField>
    <cacheField name="Production Contrats PPP" numFmtId="0">
      <sharedItems containsString="0" containsBlank="1" containsNumber="1" minValue="1" maxValue="10"/>
    </cacheField>
    <cacheField name="Places disponibles en OD" numFmtId="0">
      <sharedItems containsString="0" containsBlank="1" containsNumber="1" containsInteger="1" minValue="3" maxValue="4"/>
    </cacheField>
    <cacheField name="  Class OD" numFmtId="0">
      <sharedItems containsString="0" containsBlank="1" containsNumber="1" containsInteger="1" minValue="1" maxValue="2"/>
    </cacheField>
    <cacheField name="Point Sprint" numFmtId="0">
      <sharedItems containsString="0" containsBlank="1" containsNumber="1" containsInteger="1" minValue="6" maxValue="10"/>
    </cacheField>
    <cacheField name="Nom prenom2" numFmtId="0">
      <sharedItems containsBlank="1"/>
    </cacheField>
    <cacheField name="Ref OC" numFmtId="0">
      <sharedItems containsBlank="1"/>
    </cacheField>
    <cacheField name="OC " numFmtId="0">
      <sharedItems containsBlank="1"/>
    </cacheField>
    <cacheField name="Ref OD" numFmtId="0">
      <sharedItems containsBlank="1"/>
    </cacheField>
    <cacheField name="OD" numFmtId="0">
      <sharedItems containsBlank="1"/>
    </cacheField>
    <cacheField name="Ref region " numFmtId="0">
      <sharedItems containsBlank="1" count="5">
        <s v="071590"/>
        <s v="071030"/>
        <s v="071251"/>
        <m/>
        <s v="900582" u="1"/>
      </sharedItems>
    </cacheField>
    <cacheField name="region" numFmtId="0">
      <sharedItems containsBlank="1"/>
    </cacheField>
    <cacheField name="PR  CC " numFmtId="0">
      <sharedItems containsString="0" containsBlank="1" containsNumber="1" containsInteger="1" minValue="20639" maxValue="46005"/>
    </cacheField>
    <cacheField name="class PR" numFmtId="0">
      <sharedItems containsString="0" containsBlank="1" containsNumber="1" containsInteger="1" minValue="1" maxValue="10"/>
    </cacheField>
    <cacheField name="nombre de contrats" numFmtId="0">
      <sharedItems containsString="0" containsBlank="1" containsNumber="1" minValue="18" maxValue="39.5"/>
    </cacheField>
    <cacheField name="class contrat" numFmtId="0">
      <sharedItems containsString="0" containsBlank="1" containsNumber="1" containsInteger="1" minValue="1" maxValue="8"/>
    </cacheField>
    <cacheField name="Taux 6 12" numFmtId="0">
      <sharedItems containsString="0" containsBlank="1" containsNumber="1" minValue="0" maxValue="11.8"/>
    </cacheField>
    <cacheField name="valid chute" numFmtId="0">
      <sharedItems containsString="0" containsBlank="1" containsNumber="1" containsInteger="1" minValue="1" maxValue="1"/>
    </cacheField>
    <cacheField name="NPS  CC" numFmtId="0">
      <sharedItems containsString="0" containsBlank="1" containsNumber="1" minValue="50" maxValue="100"/>
    </cacheField>
    <cacheField name="valid nps" numFmtId="0">
      <sharedItems containsString="0" containsBlank="1" containsNumber="1" containsInteger="1" minValue="1" maxValue="1"/>
    </cacheField>
    <cacheField name="valid tournoi" numFmtId="0">
      <sharedItems containsBlank="1" count="4">
        <s v="Critères atteints"/>
        <m/>
        <e v="#N/A" u="1"/>
        <s v="Hors Critères" u="1"/>
      </sharedItems>
    </cacheField>
    <cacheField name="points sprint (moyenne)" numFmtId="0">
      <sharedItems containsString="0" containsBlank="1" containsNumber="1" containsInteger="1" minValue="6" maxValue="10"/>
    </cacheField>
    <cacheField name="classement point (moyenne)" numFmtId="0">
      <sharedItems containsString="0" containsBlank="1" containsNumber="1" containsInteger="1" minValue="1" maxValue="2"/>
    </cacheField>
    <cacheField name="points booster (103 -class)" numFmtId="0">
      <sharedItems containsString="0" containsBlank="1" containsNumber="1" containsInteger="1" minValue="101" maxValue="102"/>
    </cacheField>
    <cacheField name="Points booster  PR" numFmtId="0">
      <sharedItems containsString="0" containsBlank="1" containsNumber="1" containsInteger="1" minValue="93" maxValue="102"/>
    </cacheField>
    <cacheField name="point booster actes" numFmtId="0">
      <sharedItems containsString="0" containsBlank="1" containsNumber="1" containsInteger="1" minValue="95" maxValue="102"/>
    </cacheField>
    <cacheField name="cumul point" numFmtId="0">
      <sharedItems containsString="0" containsBlank="1" containsNumber="1" containsInteger="1" minValue="290" maxValue="306"/>
    </cacheField>
    <cacheField name="Class point  national " numFmtId="0">
      <sharedItems containsString="0" containsBlank="1" containsNumber="1" containsInteger="1" minValue="1000" maxValue="9000"/>
    </cacheField>
    <cacheField name="class nat prime" numFmtId="0">
      <sharedItems containsString="0" containsBlank="1" containsNumber="1" containsInteger="1" minValue="1" maxValue="10"/>
    </cacheField>
    <cacheField name="class NAT  point prime" numFmtId="0">
      <sharedItems containsString="0" containsBlank="1" containsNumber="1" containsInteger="1" minValue="1001" maxValue="9010"/>
    </cacheField>
    <cacheField name="class nat NB contrat" numFmtId="0">
      <sharedItems containsString="0" containsBlank="1" containsNumber="1" containsInteger="1" minValue="1" maxValue="8"/>
    </cacheField>
    <cacheField name="Champ  France" numFmtId="0">
      <sharedItems containsString="0" containsBlank="1" containsNumber="1" containsInteger="1" minValue="1" maxValue="10"/>
    </cacheField>
    <cacheField name="class Point région" numFmtId="0">
      <sharedItems containsString="0" containsBlank="1" containsNumber="1" containsInteger="1" minValue="1000" maxValue="4000"/>
    </cacheField>
    <cacheField name="class pr region" numFmtId="0">
      <sharedItems containsString="0" containsBlank="1" containsNumber="1" containsInteger="1" minValue="1" maxValue="5"/>
    </cacheField>
    <cacheField name="class région point prime" numFmtId="0">
      <sharedItems containsString="0" containsBlank="1" containsNumber="1" containsInteger="1" minValue="1001" maxValue="400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8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MONIERE Cedric" refreshedDate="45685.371821990739" createdVersion="8" refreshedVersion="8" minRefreshableVersion="3" recordCount="16" xr:uid="{5504AE5F-3215-4E24-839F-13DAAC4583FC}">
  <cacheSource type="worksheet">
    <worksheetSource ref="A1:AH1048576" sheet="Sprint 1"/>
  </cacheSource>
  <cacheFields count="34">
    <cacheField name="Sprint " numFmtId="0">
      <sharedItems containsBlank="1"/>
    </cacheField>
    <cacheField name=" Folio" numFmtId="0">
      <sharedItems containsString="0" containsBlank="1" containsNumber="1" containsInteger="1" minValue="161125" maxValue="306443" count="32">
        <n v="302146"/>
        <n v="183666"/>
        <n v="305459"/>
        <n v="306443"/>
        <n v="192658"/>
        <n v="304255"/>
        <n v="161125"/>
        <n v="306023"/>
        <n v="304399"/>
        <n v="304146"/>
        <m/>
        <n v="302999" u="1"/>
        <n v="183604" u="1"/>
        <n v="192975" u="1"/>
        <n v="305701" u="1"/>
        <n v="192912" u="1"/>
        <n v="305496" u="1"/>
        <n v="305328" u="1"/>
        <n v="185808" u="1"/>
        <n v="302213" u="1"/>
        <n v="303432" u="1"/>
        <n v="304061" u="1"/>
        <n v="305600" u="1"/>
        <n v="304479" u="1"/>
        <n v="306010" u="1"/>
        <n v="303831" u="1"/>
        <n v="305814" u="1"/>
        <n v="193654" u="1"/>
        <n v="193772" u="1"/>
        <n v="305923" u="1"/>
        <n v="306006" u="1"/>
        <n v="306299" u="1"/>
      </sharedItems>
    </cacheField>
    <cacheField name="Nom prenom" numFmtId="0">
      <sharedItems containsBlank="1" count="32">
        <s v="OLIVIER HOFFER"/>
        <s v="MEHDI LAMANT"/>
        <s v="ALEXIS MERMET"/>
        <s v="OLIVIA DEMEY"/>
        <s v="FABIEN LE ROCH"/>
        <s v="MATHIEU DANTEC"/>
        <s v="DOMENICO TARRICONE"/>
        <s v="CELINE DURAND"/>
        <s v="SEBASTIEN PIETTE"/>
        <s v="THIBAUT ARNEODO"/>
        <m/>
        <s v="JULIEN RICARD" u="1"/>
        <s v="PHILIPPE FOUILLOUSE" u="1"/>
        <s v="FRANK LEROUX" u="1"/>
        <s v="EMILIE LUCIANI" u="1"/>
        <s v="NOANN FOURNIER" u="1"/>
        <s v="DYLAN DE BATTISTI" u="1"/>
        <s v="MATHIEU SEVE" u="1"/>
        <s v="ZYEDE BEN-ISMAIL" u="1"/>
        <s v="JULIEN MORENO" u="1"/>
        <s v="RICHARD CAUCHY" u="1"/>
        <s v="SONIA NETZER" u="1"/>
        <s v="SAMANTHA ARIF" u="1"/>
        <s v="PEGGY CONILL BLEUSE" u="1"/>
        <s v="AURELIE DELISLE" u="1"/>
        <s v="VERONIQUE DALIGAUD" u="1"/>
        <s v="SARAH CARNEIRO" u="1"/>
        <s v="ANNICK MURZEREAU" u="1"/>
        <s v="CLAUDIA CARIOU" u="1"/>
        <s v="MYRIAM CRETIN" u="1"/>
        <s v="NICOLAS JOSSE" u="1"/>
        <s v="ADRIEN ROUGIERE" u="1"/>
      </sharedItems>
    </cacheField>
    <cacheField name="Jeune Talent" numFmtId="0">
      <sharedItems containsBlank="1"/>
    </cacheField>
    <cacheField name="  Prime PR  &gt;= 20000" numFmtId="0">
      <sharedItems containsString="0" containsBlank="1" containsNumber="1" containsInteger="1" minValue="20639" maxValue="46005"/>
    </cacheField>
    <cacheField name="  Taux de chutes 6 12 primes &lt;= 13%" numFmtId="0">
      <sharedItems containsString="0" containsBlank="1" containsNumber="1" minValue="0" maxValue="11.8"/>
    </cacheField>
    <cacheField name="  RNPS CUMULE &gt;= 15" numFmtId="0">
      <sharedItems containsString="0" containsBlank="1" containsNumber="1" minValue="50" maxValue="100"/>
    </cacheField>
    <cacheField name="Nombre de contrats &gt;=18" numFmtId="0">
      <sharedItems containsString="0" containsBlank="1" containsNumber="1" minValue="18" maxValue="39.5"/>
    </cacheField>
    <cacheField name="Production Contrats PPP" numFmtId="0">
      <sharedItems containsString="0" containsBlank="1" containsNumber="1" minValue="1" maxValue="10"/>
    </cacheField>
    <cacheField name="Places disponibles en OD" numFmtId="0">
      <sharedItems containsString="0" containsBlank="1" containsNumber="1" containsInteger="1" minValue="3" maxValue="4"/>
    </cacheField>
    <cacheField name="  Class OD" numFmtId="0">
      <sharedItems containsString="0" containsBlank="1" containsNumber="1" containsInteger="1" minValue="1" maxValue="2"/>
    </cacheField>
    <cacheField name="Point Sprint" numFmtId="0">
      <sharedItems containsString="0" containsBlank="1" containsNumber="1" containsInteger="1" minValue="6" maxValue="10"/>
    </cacheField>
    <cacheField name="Nom prenom2" numFmtId="0">
      <sharedItems containsBlank="1"/>
    </cacheField>
    <cacheField name="Ref OC" numFmtId="0">
      <sharedItems containsBlank="1"/>
    </cacheField>
    <cacheField name="OC " numFmtId="0">
      <sharedItems containsBlank="1"/>
    </cacheField>
    <cacheField name="Ref OD" numFmtId="0">
      <sharedItems containsBlank="1"/>
    </cacheField>
    <cacheField name="OD" numFmtId="0">
      <sharedItems containsBlank="1" count="19">
        <s v="OD MANCHE - CALVADOS - ORNE - MAYENNE"/>
        <s v="OD NORD LILLE"/>
        <s v="OD HAUTE SAVOIE AIN JURA AIX LES BAINS"/>
        <s v="OD NORD LITTORAL"/>
        <s v="OD FINISTERE - MORBIHAN"/>
        <s v="OD ILLE ET VILAINE-COTES D'ARMOR"/>
        <s v="OD PUY DE DOME - LOIRE - HAUTE LOIRE"/>
        <s v="OD VAR - BOUCHES DU RHONE"/>
        <m/>
        <s v="OD VAUCLUSE - DROME - ARDECHE - GARD" u="1"/>
        <s v="OD LOIRE ATLANTIQUE - VENDEE" u="1"/>
        <s v="OD GIRONDE - DORDOGNE" u="1"/>
        <s v="OD VOSGES-HT RHIN-TR BEL-DOUBS-HTE MARNE" u="1"/>
        <s v="OD MOSELLE - MEURTHE ET MOSELLE" u="1"/>
        <s v="OD BAS RHIN - MOSELLE" u="1"/>
        <s v="OD LOT-TARN-TARN ET GARONNE-HTE GARONNE" u="1"/>
        <s v="OD YVELINES - EURE ET LOIR" u="1"/>
        <s v="OD AVEYRON-HERAULT-AUDE-PYRENEES ORIENT." u="1"/>
        <s v="OD CHARENTES-VIENNES-DEUX SEVRES" u="1"/>
      </sharedItems>
    </cacheField>
    <cacheField name="Ref region " numFmtId="0">
      <sharedItems containsBlank="1" count="5">
        <s v="071590"/>
        <s v="071030"/>
        <s v="071251"/>
        <m/>
        <s v="900582" u="1"/>
      </sharedItems>
    </cacheField>
    <cacheField name="region" numFmtId="0">
      <sharedItems containsBlank="1"/>
    </cacheField>
    <cacheField name="PR  CC " numFmtId="0">
      <sharedItems containsString="0" containsBlank="1" containsNumber="1" containsInteger="1" minValue="20639" maxValue="46005"/>
    </cacheField>
    <cacheField name="class PR" numFmtId="0">
      <sharedItems containsString="0" containsBlank="1" containsNumber="1" containsInteger="1" minValue="1" maxValue="10"/>
    </cacheField>
    <cacheField name="nombre de contrats" numFmtId="0">
      <sharedItems containsString="0" containsBlank="1" containsNumber="1" minValue="18" maxValue="39.5"/>
    </cacheField>
    <cacheField name="class contrat" numFmtId="0">
      <sharedItems containsString="0" containsBlank="1" containsNumber="1" containsInteger="1" minValue="1" maxValue="8"/>
    </cacheField>
    <cacheField name="Taux 6 12" numFmtId="0">
      <sharedItems containsString="0" containsBlank="1" containsNumber="1" minValue="0" maxValue="11.8"/>
    </cacheField>
    <cacheField name="valid chute" numFmtId="0">
      <sharedItems containsString="0" containsBlank="1" containsNumber="1" containsInteger="1" minValue="1" maxValue="1"/>
    </cacheField>
    <cacheField name="NPS  CC" numFmtId="0">
      <sharedItems containsString="0" containsBlank="1" containsNumber="1" minValue="50" maxValue="100"/>
    </cacheField>
    <cacheField name="valid nps" numFmtId="0">
      <sharedItems containsString="0" containsBlank="1" containsNumber="1" containsInteger="1" minValue="1" maxValue="1"/>
    </cacheField>
    <cacheField name="valid tournoi" numFmtId="0">
      <sharedItems containsBlank="1" count="4">
        <s v="Critères atteints"/>
        <m/>
        <e v="#N/A" u="1"/>
        <s v="Hors Critères" u="1"/>
      </sharedItems>
    </cacheField>
    <cacheField name="points sprint (moyenne)" numFmtId="0">
      <sharedItems containsString="0" containsBlank="1" containsNumber="1" containsInteger="1" minValue="6" maxValue="10"/>
    </cacheField>
    <cacheField name="classement point (moyenne)" numFmtId="0">
      <sharedItems containsString="0" containsBlank="1" containsNumber="1" containsInteger="1" minValue="1" maxValue="2"/>
    </cacheField>
    <cacheField name="points booster (103 -class)" numFmtId="0">
      <sharedItems containsString="0" containsBlank="1" containsNumber="1" containsInteger="1" minValue="101" maxValue="102"/>
    </cacheField>
    <cacheField name="Points booster  PR" numFmtId="0">
      <sharedItems containsString="0" containsBlank="1" containsNumber="1" containsInteger="1" minValue="93" maxValue="102"/>
    </cacheField>
    <cacheField name="point booster actes" numFmtId="0">
      <sharedItems containsString="0" containsBlank="1" containsNumber="1" containsInteger="1" minValue="95" maxValue="102"/>
    </cacheField>
    <cacheField name="cumul point" numFmtId="0">
      <sharedItems containsString="0" containsBlank="1" containsNumber="1" containsInteger="1" minValue="290" maxValue="306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9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MONIERE Cedric" refreshedDate="45685.371827546296" createdVersion="8" refreshedVersion="8" minRefreshableVersion="3" recordCount="16" xr:uid="{E251846E-968C-4417-9456-D1961D038623}">
  <cacheSource type="worksheet">
    <worksheetSource ref="A1:AL1048576" sheet="Sprint 1"/>
  </cacheSource>
  <cacheFields count="38">
    <cacheField name="Sprint " numFmtId="0">
      <sharedItems containsBlank="1"/>
    </cacheField>
    <cacheField name=" Folio" numFmtId="0">
      <sharedItems containsString="0" containsBlank="1" containsNumber="1" containsInteger="1" minValue="161125" maxValue="306443" count="32">
        <n v="302146"/>
        <n v="183666"/>
        <n v="305459"/>
        <n v="306443"/>
        <n v="192658"/>
        <n v="304255"/>
        <n v="161125"/>
        <n v="306023"/>
        <n v="304399"/>
        <n v="304146"/>
        <m/>
        <n v="302999" u="1"/>
        <n v="183604" u="1"/>
        <n v="192975" u="1"/>
        <n v="305701" u="1"/>
        <n v="192912" u="1"/>
        <n v="305496" u="1"/>
        <n v="305328" u="1"/>
        <n v="185808" u="1"/>
        <n v="302213" u="1"/>
        <n v="303432" u="1"/>
        <n v="304061" u="1"/>
        <n v="305600" u="1"/>
        <n v="304479" u="1"/>
        <n v="306010" u="1"/>
        <n v="303831" u="1"/>
        <n v="305814" u="1"/>
        <n v="193654" u="1"/>
        <n v="193772" u="1"/>
        <n v="305923" u="1"/>
        <n v="306006" u="1"/>
        <n v="306299" u="1"/>
      </sharedItems>
    </cacheField>
    <cacheField name="Nom prenom" numFmtId="0">
      <sharedItems containsBlank="1"/>
    </cacheField>
    <cacheField name="Jeune Talent" numFmtId="0">
      <sharedItems containsBlank="1"/>
    </cacheField>
    <cacheField name="  Prime PR  &gt;= 20000" numFmtId="0">
      <sharedItems containsString="0" containsBlank="1" containsNumber="1" containsInteger="1" minValue="20639" maxValue="46005"/>
    </cacheField>
    <cacheField name="  Taux de chutes 6 12 primes &lt;= 13%" numFmtId="0">
      <sharedItems containsString="0" containsBlank="1" containsNumber="1" minValue="0" maxValue="11.8"/>
    </cacheField>
    <cacheField name="  RNPS CUMULE &gt;= 15" numFmtId="0">
      <sharedItems containsString="0" containsBlank="1" containsNumber="1" minValue="50" maxValue="100"/>
    </cacheField>
    <cacheField name="Nombre de contrats &gt;=18" numFmtId="0">
      <sharedItems containsString="0" containsBlank="1" containsNumber="1" minValue="18" maxValue="39.5"/>
    </cacheField>
    <cacheField name="Production Contrats PPP" numFmtId="0">
      <sharedItems containsString="0" containsBlank="1" containsNumber="1" minValue="1" maxValue="10"/>
    </cacheField>
    <cacheField name="Places disponibles en OD" numFmtId="0">
      <sharedItems containsString="0" containsBlank="1" containsNumber="1" containsInteger="1" minValue="3" maxValue="4"/>
    </cacheField>
    <cacheField name="  Class OD" numFmtId="0">
      <sharedItems containsString="0" containsBlank="1" containsNumber="1" containsInteger="1" minValue="1" maxValue="2"/>
    </cacheField>
    <cacheField name="Point Sprint" numFmtId="0">
      <sharedItems containsString="0" containsBlank="1" containsNumber="1" containsInteger="1" minValue="6" maxValue="10"/>
    </cacheField>
    <cacheField name="Nom prenom2" numFmtId="0">
      <sharedItems containsBlank="1"/>
    </cacheField>
    <cacheField name="Ref OC" numFmtId="0">
      <sharedItems containsBlank="1"/>
    </cacheField>
    <cacheField name="OC " numFmtId="0">
      <sharedItems containsBlank="1"/>
    </cacheField>
    <cacheField name="Ref OD" numFmtId="0">
      <sharedItems containsBlank="1"/>
    </cacheField>
    <cacheField name="OD" numFmtId="0">
      <sharedItems containsBlank="1"/>
    </cacheField>
    <cacheField name="Ref region " numFmtId="0">
      <sharedItems containsBlank="1"/>
    </cacheField>
    <cacheField name="region" numFmtId="0">
      <sharedItems containsBlank="1"/>
    </cacheField>
    <cacheField name="PR  CC " numFmtId="0">
      <sharedItems containsString="0" containsBlank="1" containsNumber="1" containsInteger="1" minValue="20639" maxValue="46005"/>
    </cacheField>
    <cacheField name="class PR" numFmtId="0">
      <sharedItems containsString="0" containsBlank="1" containsNumber="1" containsInteger="1" minValue="1" maxValue="10"/>
    </cacheField>
    <cacheField name="nombre de contrats" numFmtId="0">
      <sharedItems containsString="0" containsBlank="1" containsNumber="1" minValue="18" maxValue="39.5"/>
    </cacheField>
    <cacheField name="class contrat" numFmtId="0">
      <sharedItems containsString="0" containsBlank="1" containsNumber="1" containsInteger="1" minValue="1" maxValue="8"/>
    </cacheField>
    <cacheField name="Taux 6 12" numFmtId="0">
      <sharedItems containsString="0" containsBlank="1" containsNumber="1" minValue="0" maxValue="11.8"/>
    </cacheField>
    <cacheField name="valid chute" numFmtId="0">
      <sharedItems containsString="0" containsBlank="1" containsNumber="1" containsInteger="1" minValue="1" maxValue="1"/>
    </cacheField>
    <cacheField name="NPS  CC" numFmtId="0">
      <sharedItems containsString="0" containsBlank="1" containsNumber="1" minValue="50" maxValue="100"/>
    </cacheField>
    <cacheField name="valid nps" numFmtId="0">
      <sharedItems containsString="0" containsBlank="1" containsNumber="1" containsInteger="1" minValue="1" maxValue="1"/>
    </cacheField>
    <cacheField name="valid tournoi" numFmtId="0">
      <sharedItems containsBlank="1"/>
    </cacheField>
    <cacheField name="points sprint (moyenne)" numFmtId="0">
      <sharedItems containsString="0" containsBlank="1" containsNumber="1" containsInteger="1" minValue="6" maxValue="10"/>
    </cacheField>
    <cacheField name="classement point (moyenne)" numFmtId="0">
      <sharedItems containsString="0" containsBlank="1" containsNumber="1" containsInteger="1" minValue="1" maxValue="2"/>
    </cacheField>
    <cacheField name="points booster (103 -class)" numFmtId="0">
      <sharedItems containsString="0" containsBlank="1" containsNumber="1" containsInteger="1" minValue="101" maxValue="102"/>
    </cacheField>
    <cacheField name="Points booster  PR" numFmtId="0">
      <sharedItems containsString="0" containsBlank="1" containsNumber="1" containsInteger="1" minValue="93" maxValue="102"/>
    </cacheField>
    <cacheField name="point booster actes" numFmtId="0">
      <sharedItems containsString="0" containsBlank="1" containsNumber="1" containsInteger="1" minValue="95" maxValue="102"/>
    </cacheField>
    <cacheField name="cumul point" numFmtId="0">
      <sharedItems containsString="0" containsBlank="1" containsNumber="1" containsInteger="1" minValue="290" maxValue="306"/>
    </cacheField>
    <cacheField name="Class point  national " numFmtId="0">
      <sharedItems containsString="0" containsBlank="1" containsNumber="1" containsInteger="1" minValue="1000" maxValue="9000"/>
    </cacheField>
    <cacheField name="class nat prime" numFmtId="0">
      <sharedItems containsString="0" containsBlank="1" containsNumber="1" containsInteger="1" minValue="1" maxValue="10"/>
    </cacheField>
    <cacheField name="class NAT  point prime" numFmtId="0">
      <sharedItems containsString="0" containsBlank="1" containsNumber="1" containsInteger="1" minValue="1001" maxValue="9010"/>
    </cacheField>
    <cacheField name="class nat NB contrat" numFmtId="0">
      <sharedItems containsString="0" containsBlank="1" containsNumber="1" containsInteger="1" minValue="1" maxValue="8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11">
  <r>
    <s v="443 CCT.S"/>
    <x v="0"/>
    <x v="0"/>
    <s v="071505"/>
    <s v="OD GRAND PARIS 75-92-93-94"/>
    <n v="-1"/>
  </r>
  <r>
    <n v="0"/>
    <x v="1"/>
    <x v="1"/>
    <n v="0"/>
    <n v="0"/>
    <n v="0"/>
  </r>
  <r>
    <s v="386 IE"/>
    <x v="2"/>
    <x v="2"/>
    <s v="071505"/>
    <s v="OD GRAND PARIS 75-92-93-94"/>
    <n v="-1"/>
  </r>
  <r>
    <s v="391 CCEIM"/>
    <x v="3"/>
    <x v="3"/>
    <s v="071506"/>
    <s v="OD ESSONNE - LOIRET"/>
    <n v="-1"/>
  </r>
  <r>
    <s v="440 CCT"/>
    <x v="4"/>
    <x v="4"/>
    <s v="071255"/>
    <s v="OD VAR - BOUCHES DU RHONE"/>
    <n v="-1"/>
  </r>
  <r>
    <s v="390 CCEI"/>
    <x v="5"/>
    <x v="5"/>
    <s v="071159"/>
    <s v="OD MOSELLE - MEURTHE ET MOSELLE"/>
    <n v="-1"/>
  </r>
  <r>
    <s v="440 CCT"/>
    <x v="6"/>
    <x v="6"/>
    <s v="071024"/>
    <s v="OD NORD LILLE"/>
    <n v="-1"/>
  </r>
  <r>
    <s v="440 CCT"/>
    <x v="7"/>
    <x v="7"/>
    <s v="071239"/>
    <s v="OD AVEYRON-HERAULT-AUDE-PYRENEES ORIENT."/>
    <n v="-1"/>
  </r>
  <r>
    <n v="0"/>
    <x v="8"/>
    <x v="8"/>
    <s v="071602"/>
    <s v="OD LANDES-PYRENEES-GERS-HTE GARONNE SUD"/>
    <n v="-1"/>
  </r>
  <r>
    <n v="0"/>
    <x v="1"/>
    <x v="1"/>
    <s v="900562"/>
    <s v="OD FICTIVE"/>
    <n v="-1"/>
  </r>
  <r>
    <s v="440 CCT"/>
    <x v="9"/>
    <x v="9"/>
    <s v="071129"/>
    <s v="OD ALLIER-SAONE &amp; LOIRE-NIEVRE-COTE D'OR"/>
    <n v="-1"/>
  </r>
  <r>
    <s v="386 IE"/>
    <x v="10"/>
    <x v="10"/>
    <s v="071054"/>
    <s v="OD VAL D'OISE - EURE"/>
    <n v="-1"/>
  </r>
  <r>
    <s v="440 CCT"/>
    <x v="3"/>
    <x v="3"/>
    <s v="071506"/>
    <s v="OD ESSONNE - LOIRET"/>
    <n v="-1"/>
  </r>
  <r>
    <n v="0"/>
    <x v="1"/>
    <x v="1"/>
    <n v="0"/>
    <n v="0"/>
    <n v="0"/>
  </r>
  <r>
    <s v="440 CCT"/>
    <x v="11"/>
    <x v="11"/>
    <s v="071054"/>
    <s v="OD VAL D'OISE - EURE"/>
    <n v="-1"/>
  </r>
  <r>
    <s v="440 CCT"/>
    <x v="12"/>
    <x v="12"/>
    <s v="071174"/>
    <s v="OD HAUTE SAVOIE AIN JURA AIX LES BAINS"/>
    <n v="-1"/>
  </r>
  <r>
    <s v="440 CCT"/>
    <x v="13"/>
    <x v="13"/>
    <s v="071252"/>
    <s v="OD BOUCHES DU RHONE"/>
    <n v="-1"/>
  </r>
  <r>
    <s v="440 CCT"/>
    <x v="14"/>
    <x v="14"/>
    <s v="071594"/>
    <s v="OD LOIRE ATLANTIQUE - VENDEE"/>
    <n v="-1"/>
  </r>
  <r>
    <s v="440 CCT"/>
    <x v="15"/>
    <x v="15"/>
    <s v="070066"/>
    <s v="OD ALPES MARITIMES"/>
    <n v="-1"/>
  </r>
  <r>
    <s v="440 CCT"/>
    <x v="16"/>
    <x v="16"/>
    <s v="071031"/>
    <s v="OD NORD LITTORAL"/>
    <n v="-1"/>
  </r>
  <r>
    <s v="440 CCT"/>
    <x v="17"/>
    <x v="17"/>
    <s v="071252"/>
    <s v="OD BOUCHES DU RHONE"/>
    <n v="-1"/>
  </r>
  <r>
    <s v="440 CCT"/>
    <x v="18"/>
    <x v="18"/>
    <s v="071063"/>
    <s v="OD SEINE MARITIME"/>
    <n v="-1"/>
  </r>
  <r>
    <s v="386 IE"/>
    <x v="19"/>
    <x v="19"/>
    <s v="071255"/>
    <s v="OD VAR - BOUCHES DU RHONE"/>
    <n v="-1"/>
  </r>
  <r>
    <s v="391 CCEIM"/>
    <x v="2"/>
    <x v="2"/>
    <s v="071505"/>
    <s v="OD GRAND PARIS 75-92-93-94"/>
    <n v="-1"/>
  </r>
  <r>
    <s v="440 CCT"/>
    <x v="12"/>
    <x v="12"/>
    <s v="071174"/>
    <s v="OD HAUTE SAVOIE AIN JURA AIX LES BAINS"/>
    <n v="-1"/>
  </r>
  <r>
    <s v="440 CCT"/>
    <x v="20"/>
    <x v="20"/>
    <s v="070930"/>
    <s v="OD ISERE ALBERTVILLE"/>
    <n v="-1"/>
  </r>
  <r>
    <s v="440 CCT"/>
    <x v="21"/>
    <x v="21"/>
    <s v="071592"/>
    <s v="OD ILLE ET VILAINE-COTES D'ARMOR"/>
    <n v="-1"/>
  </r>
  <r>
    <n v="0"/>
    <x v="22"/>
    <x v="22"/>
    <s v="071592"/>
    <s v="OD ILLE ET VILAINE-COTES D'ARMOR"/>
    <n v="-1"/>
  </r>
  <r>
    <s v="440 CCT"/>
    <x v="23"/>
    <x v="23"/>
    <s v="071505"/>
    <s v="OD GRAND PARIS 75-92-93-94"/>
    <n v="-1"/>
  </r>
  <r>
    <s v="386 IE"/>
    <x v="9"/>
    <x v="9"/>
    <s v="071129"/>
    <s v="OD ALLIER-SAONE &amp; LOIRE-NIEVRE-COTE D'OR"/>
    <n v="-1"/>
  </r>
  <r>
    <s v="440 CCT"/>
    <x v="24"/>
    <x v="24"/>
    <s v="070067"/>
    <s v="OD VAUCLUSE - DROME - ARDECHE - GARD"/>
    <n v="-1"/>
  </r>
  <r>
    <n v="0"/>
    <x v="1"/>
    <x v="1"/>
    <n v="0"/>
    <n v="0"/>
    <n v="0"/>
  </r>
  <r>
    <s v="440 CCT"/>
    <x v="25"/>
    <x v="25"/>
    <s v="071594"/>
    <s v="OD LOIRE ATLANTIQUE - VENDEE"/>
    <n v="-1"/>
  </r>
  <r>
    <s v="440 CCT"/>
    <x v="23"/>
    <x v="23"/>
    <s v="071505"/>
    <s v="OD GRAND PARIS 75-92-93-94"/>
    <n v="-1"/>
  </r>
  <r>
    <n v="0"/>
    <x v="26"/>
    <x v="26"/>
    <s v="071662"/>
    <s v="OD SOMME - OISE - AISNE"/>
    <n v="-1"/>
  </r>
  <r>
    <s v="371 CCM.E"/>
    <x v="17"/>
    <x v="17"/>
    <s v="071252"/>
    <s v="OD BOUCHES DU RHONE"/>
    <n v="-1"/>
  </r>
  <r>
    <s v="440 CCT"/>
    <x v="18"/>
    <x v="18"/>
    <s v="071063"/>
    <s v="OD SEINE MARITIME"/>
    <n v="-1"/>
  </r>
  <r>
    <s v="370 CC.E"/>
    <x v="27"/>
    <x v="27"/>
    <s v="071045"/>
    <s v="OD NORD ARTOIS"/>
    <n v="-1"/>
  </r>
  <r>
    <n v="0"/>
    <x v="1"/>
    <x v="1"/>
    <n v="0"/>
    <n v="0"/>
    <n v="0"/>
  </r>
  <r>
    <s v="440 CCT"/>
    <x v="28"/>
    <x v="28"/>
    <s v="071662"/>
    <s v="OD SOMME - OISE - AISNE"/>
    <n v="-1"/>
  </r>
  <r>
    <s v="440 CCT"/>
    <x v="24"/>
    <x v="24"/>
    <s v="070067"/>
    <s v="OD VAUCLUSE - DROME - ARDECHE - GARD"/>
    <n v="-1"/>
  </r>
  <r>
    <s v="445 CCA"/>
    <x v="17"/>
    <x v="17"/>
    <s v="071252"/>
    <s v="OD BOUCHES DU RHONE"/>
    <n v="-1"/>
  </r>
  <r>
    <s v="440 CCT"/>
    <x v="29"/>
    <x v="29"/>
    <s v="071024"/>
    <s v="OD NORD LILLE"/>
    <n v="-1"/>
  </r>
  <r>
    <s v="440 CCT"/>
    <x v="19"/>
    <x v="19"/>
    <s v="071255"/>
    <s v="OD VAR - BOUCHES DU RHONE"/>
    <n v="-1"/>
  </r>
  <r>
    <s v="440 CCT"/>
    <x v="30"/>
    <x v="30"/>
    <s v="071139"/>
    <s v="OD ARDENNES - MARNE - MEUSE - AUBE"/>
    <n v="-1"/>
  </r>
  <r>
    <n v="0"/>
    <x v="31"/>
    <x v="26"/>
    <s v="071505"/>
    <s v="OD GRAND PARIS 75-92-93-94"/>
    <n v="-1"/>
  </r>
  <r>
    <s v="440 CCT"/>
    <x v="17"/>
    <x v="17"/>
    <s v="071252"/>
    <s v="OD BOUCHES DU RHONE"/>
    <n v="-1"/>
  </r>
  <r>
    <s v="440 CCT"/>
    <x v="32"/>
    <x v="31"/>
    <s v="071174"/>
    <s v="OD HAUTE SAVOIE AIN JURA AIX LES BAINS"/>
    <n v="-1"/>
  </r>
  <r>
    <s v="440 CCT"/>
    <x v="33"/>
    <x v="32"/>
    <s v="071045"/>
    <s v="OD NORD ARTOIS"/>
    <n v="-1"/>
  </r>
  <r>
    <s v="440 CCT"/>
    <x v="28"/>
    <x v="28"/>
    <s v="071662"/>
    <s v="OD SOMME - OISE - AISNE"/>
    <n v="-1"/>
  </r>
  <r>
    <s v="440 CCT"/>
    <x v="23"/>
    <x v="23"/>
    <s v="071505"/>
    <s v="OD GRAND PARIS 75-92-93-94"/>
    <n v="-1"/>
  </r>
  <r>
    <s v="440 CCT"/>
    <x v="23"/>
    <x v="23"/>
    <s v="071505"/>
    <s v="OD GRAND PARIS 75-92-93-94"/>
    <n v="-1"/>
  </r>
  <r>
    <s v="440 CCT"/>
    <x v="17"/>
    <x v="17"/>
    <s v="071252"/>
    <s v="OD BOUCHES DU RHONE"/>
    <n v="-1"/>
  </r>
  <r>
    <s v="440 CCT"/>
    <x v="4"/>
    <x v="4"/>
    <s v="071255"/>
    <s v="OD VAR - BOUCHES DU RHONE"/>
    <n v="-1"/>
  </r>
  <r>
    <s v="440 CCT"/>
    <x v="34"/>
    <x v="33"/>
    <s v="071510"/>
    <s v="OD YVELINES - EURE ET LOIR"/>
    <n v="-1"/>
  </r>
  <r>
    <s v="440 CCT"/>
    <x v="25"/>
    <x v="25"/>
    <s v="071594"/>
    <s v="OD LOIRE ATLANTIQUE - VENDEE"/>
    <n v="-1"/>
  </r>
  <r>
    <s v="440 CCT"/>
    <x v="35"/>
    <x v="34"/>
    <s v="071662"/>
    <s v="OD SOMME - OISE - AISNE"/>
    <n v="-1"/>
  </r>
  <r>
    <s v="440 CCT"/>
    <x v="2"/>
    <x v="2"/>
    <s v="071505"/>
    <s v="OD GRAND PARIS 75-92-93-94"/>
    <n v="-1"/>
  </r>
  <r>
    <s v="440 CCT"/>
    <x v="36"/>
    <x v="35"/>
    <s v="071270"/>
    <s v="OD VOSGES-HT RHIN-TR BEL-DOUBS-HTE MARNE"/>
    <n v="-1"/>
  </r>
  <r>
    <s v="440 CCT"/>
    <x v="34"/>
    <x v="33"/>
    <s v="071510"/>
    <s v="OD YVELINES - EURE ET LOIR"/>
    <n v="-1"/>
  </r>
  <r>
    <s v="440 CCT"/>
    <x v="37"/>
    <x v="36"/>
    <s v="071595"/>
    <s v="OD SARTHE - MAINE ET LOIRE"/>
    <n v="-1"/>
  </r>
  <r>
    <s v="440 CCT"/>
    <x v="3"/>
    <x v="3"/>
    <s v="071506"/>
    <s v="OD ESSONNE - LOIRET"/>
    <n v="-1"/>
  </r>
  <r>
    <s v="440 CCT"/>
    <x v="38"/>
    <x v="37"/>
    <s v="071031"/>
    <s v="OD NORD LITTORAL"/>
    <n v="-1"/>
  </r>
  <r>
    <s v="440 CCT"/>
    <x v="39"/>
    <x v="38"/>
    <s v="070066"/>
    <s v="OD ALPES MARITIMES"/>
    <n v="-1"/>
  </r>
  <r>
    <s v="440 CCT"/>
    <x v="40"/>
    <x v="39"/>
    <s v="071248"/>
    <s v="OD LOT-TARN-TARN ET GARONNE-HTE GARONNE"/>
    <n v="-1"/>
  </r>
  <r>
    <s v="440 CCT"/>
    <x v="41"/>
    <x v="40"/>
    <s v="071045"/>
    <s v="OD NORD ARTOIS"/>
    <n v="-1"/>
  </r>
  <r>
    <s v="440 CCT"/>
    <x v="42"/>
    <x v="41"/>
    <s v="071591"/>
    <s v="OD FINISTERE - MORBIHAN"/>
    <n v="-1"/>
  </r>
  <r>
    <s v="440 CCT"/>
    <x v="43"/>
    <x v="42"/>
    <s v="071602"/>
    <s v="OD LANDES-PYRENEES-GERS-HTE GARONNE SUD"/>
    <n v="-1"/>
  </r>
  <r>
    <s v="440 CCT"/>
    <x v="44"/>
    <x v="43"/>
    <s v="071510"/>
    <s v="OD YVELINES - EURE ET LOIR"/>
    <n v="-1"/>
  </r>
  <r>
    <n v="0"/>
    <x v="1"/>
    <x v="1"/>
    <n v="0"/>
    <n v="0"/>
    <n v="0"/>
  </r>
  <r>
    <s v="440 CCT"/>
    <x v="45"/>
    <x v="44"/>
    <s v="071054"/>
    <s v="OD VAL D'OISE - EURE"/>
    <n v="-1"/>
  </r>
  <r>
    <s v="440 CCT"/>
    <x v="46"/>
    <x v="45"/>
    <s v="071595"/>
    <s v="OD SARTHE - MAINE ET LOIRE"/>
    <n v="-1"/>
  </r>
  <r>
    <s v="440 CCT"/>
    <x v="47"/>
    <x v="46"/>
    <s v="071159"/>
    <s v="OD MOSELLE - MEURTHE ET MOSELLE"/>
    <n v="-1"/>
  </r>
  <r>
    <s v="440 CCT"/>
    <x v="48"/>
    <x v="47"/>
    <s v="071602"/>
    <s v="OD LANDES-PYRENEES-GERS-HTE GARONNE SUD"/>
    <n v="-1"/>
  </r>
  <r>
    <s v="441 CCTM"/>
    <x v="49"/>
    <x v="48"/>
    <s v="071063"/>
    <s v="OD SEINE MARITIME"/>
    <n v="-1"/>
  </r>
  <r>
    <s v="441 CCTM"/>
    <x v="45"/>
    <x v="44"/>
    <s v="071054"/>
    <s v="OD VAL D'OISE - EURE"/>
    <n v="-1"/>
  </r>
  <r>
    <s v="440 CCT"/>
    <x v="50"/>
    <x v="49"/>
    <s v="071255"/>
    <s v="OD VAR - BOUCHES DU RHONE"/>
    <n v="-1"/>
  </r>
  <r>
    <s v="440 CCT"/>
    <x v="15"/>
    <x v="15"/>
    <s v="070066"/>
    <s v="OD ALPES MARITIMES"/>
    <n v="-1"/>
  </r>
  <r>
    <s v="440 CCT"/>
    <x v="51"/>
    <x v="50"/>
    <s v="071601"/>
    <s v="OD INDRE-INDRE &amp; LOIRE-CHER-LOIR &amp; CHER"/>
    <n v="-1"/>
  </r>
  <r>
    <s v="445 CCA"/>
    <x v="33"/>
    <x v="32"/>
    <s v="071045"/>
    <s v="OD NORD ARTOIS"/>
    <n v="-1"/>
  </r>
  <r>
    <s v="443 CCT.S"/>
    <x v="52"/>
    <x v="51"/>
    <s v="071606"/>
    <s v="OD GIRONDE - DORDOGNE"/>
    <n v="-1"/>
  </r>
  <r>
    <s v="440 CCT"/>
    <x v="34"/>
    <x v="33"/>
    <s v="071510"/>
    <s v="OD YVELINES - EURE ET LOIR"/>
    <n v="-1"/>
  </r>
  <r>
    <s v="440 CCT"/>
    <x v="4"/>
    <x v="4"/>
    <s v="071255"/>
    <s v="OD VAR - BOUCHES DU RHONE"/>
    <n v="-1"/>
  </r>
  <r>
    <s v="440 CCT"/>
    <x v="49"/>
    <x v="48"/>
    <s v="071063"/>
    <s v="OD SEINE MARITIME"/>
    <n v="-1"/>
  </r>
  <r>
    <s v="440 CCT"/>
    <x v="42"/>
    <x v="41"/>
    <s v="071591"/>
    <s v="OD FINISTERE - MORBIHAN"/>
    <n v="-1"/>
  </r>
  <r>
    <s v="391 CCEIM"/>
    <x v="53"/>
    <x v="52"/>
    <s v="071045"/>
    <s v="OD NORD ARTOIS"/>
    <n v="-1"/>
  </r>
  <r>
    <s v="371 CCM.E"/>
    <x v="24"/>
    <x v="24"/>
    <s v="070067"/>
    <s v="OD VAUCLUSE - DROME - ARDECHE - GARD"/>
    <n v="-1"/>
  </r>
  <r>
    <n v="0"/>
    <x v="1"/>
    <x v="1"/>
    <n v="0"/>
    <n v="0"/>
    <n v="0"/>
  </r>
  <r>
    <s v="440 CCT"/>
    <x v="24"/>
    <x v="24"/>
    <s v="070067"/>
    <s v="OD VAUCLUSE - DROME - ARDECHE - GARD"/>
    <n v="-1"/>
  </r>
  <r>
    <s v="386 IE"/>
    <x v="50"/>
    <x v="49"/>
    <s v="071255"/>
    <s v="OD VAR - BOUCHES DU RHONE"/>
    <n v="-1"/>
  </r>
  <r>
    <n v="0"/>
    <x v="41"/>
    <x v="40"/>
    <s v="071045"/>
    <s v="OD NORD ARTOIS"/>
    <n v="-1"/>
  </r>
  <r>
    <s v="445 CCA"/>
    <x v="54"/>
    <x v="53"/>
    <s v="700023"/>
    <s v="OD PUY DE DOME - LOIRE - HAUTE LOIRE"/>
    <n v="-1"/>
  </r>
  <r>
    <s v="370 CC.E"/>
    <x v="55"/>
    <x v="54"/>
    <s v="071159"/>
    <s v="OD MOSELLE - MEURTHE ET MOSELLE"/>
    <n v="-1"/>
  </r>
  <r>
    <n v="0"/>
    <x v="16"/>
    <x v="16"/>
    <s v="071031"/>
    <s v="OD NORD LITTORAL"/>
    <n v="-1"/>
  </r>
  <r>
    <s v="386 IE"/>
    <x v="56"/>
    <x v="55"/>
    <s v="071607"/>
    <s v="OD CHARENTES-VIENNES-DEUX SEVRES"/>
    <n v="-1"/>
  </r>
  <r>
    <s v="440 CCT"/>
    <x v="11"/>
    <x v="11"/>
    <s v="071054"/>
    <s v="OD VAL D'OISE - EURE"/>
    <n v="-1"/>
  </r>
  <r>
    <s v="440 CCT"/>
    <x v="57"/>
    <x v="56"/>
    <s v="071276"/>
    <s v="OD BAS RHIN - MOSELLE"/>
    <n v="-1"/>
  </r>
  <r>
    <s v="445 CCA"/>
    <x v="58"/>
    <x v="57"/>
    <s v="071139"/>
    <s v="OD ARDENNES - MARNE - MEUSE - AUBE"/>
    <n v="-1"/>
  </r>
  <r>
    <s v="440 CCT"/>
    <x v="28"/>
    <x v="28"/>
    <s v="071662"/>
    <s v="OD SOMME - OISE - AISNE"/>
    <n v="-1"/>
  </r>
  <r>
    <n v="0"/>
    <x v="1"/>
    <x v="1"/>
    <s v="900583"/>
    <s v="OD FICTIVE"/>
    <n v="-1"/>
  </r>
  <r>
    <n v="0"/>
    <x v="1"/>
    <x v="1"/>
    <n v="0"/>
    <n v="0"/>
    <n v="0"/>
  </r>
  <r>
    <s v="370 CC.E"/>
    <x v="2"/>
    <x v="2"/>
    <s v="071505"/>
    <s v="OD GRAND PARIS 75-92-93-94"/>
    <n v="-1"/>
  </r>
  <r>
    <s v="441 CCTM"/>
    <x v="23"/>
    <x v="23"/>
    <s v="071505"/>
    <s v="OD GRAND PARIS 75-92-93-94"/>
    <n v="-1"/>
  </r>
  <r>
    <s v="445 CCA"/>
    <x v="59"/>
    <x v="58"/>
    <s v="071050"/>
    <s v="OD MANCHE - CALVADOS - ORNE - MAYENNE"/>
    <n v="-1"/>
  </r>
  <r>
    <n v="0"/>
    <x v="60"/>
    <x v="59"/>
    <s v="071607"/>
    <s v="OD CHARENTES-VIENNES-DEUX SEVRES"/>
    <n v="-1"/>
  </r>
  <r>
    <s v="440 CCT"/>
    <x v="61"/>
    <x v="60"/>
    <s v="071506"/>
    <s v="OD ESSONNE - LOIRET"/>
    <n v="-1"/>
  </r>
  <r>
    <s v="440 CCT"/>
    <x v="62"/>
    <x v="61"/>
    <s v="071054"/>
    <s v="OD VAL D'OISE - EURE"/>
    <n v="-1"/>
  </r>
  <r>
    <n v="0"/>
    <x v="63"/>
    <x v="62"/>
    <s v="071506"/>
    <s v="OD ESSONNE - LOIRET"/>
    <n v="-1"/>
  </r>
  <r>
    <n v="0"/>
    <x v="1"/>
    <x v="1"/>
    <n v="0"/>
    <n v="0"/>
    <n v="0"/>
  </r>
  <r>
    <m/>
    <x v="64"/>
    <x v="63"/>
    <m/>
    <m/>
    <m/>
  </r>
  <r>
    <m/>
    <x v="64"/>
    <x v="63"/>
    <m/>
    <m/>
    <m/>
  </r>
</pivotCacheRecords>
</file>

<file path=xl/pivotCache/pivotCacheRecords10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114">
  <r>
    <n v="306242"/>
    <n v="7024117"/>
    <x v="0"/>
    <s v="REGION GRAND SUD"/>
    <x v="0"/>
    <s v="07024117"/>
    <s v="306242"/>
    <x v="0"/>
    <m/>
    <n v="1"/>
    <s v="Monsieur"/>
    <s v="LOTFI"/>
    <s v="ABBAD"/>
    <m/>
    <m/>
    <m/>
    <m/>
    <m/>
    <m/>
    <s v="445 CCA"/>
    <d v="2024-09-01T00:00:00"/>
    <s v="445"/>
    <s v="05"/>
    <s v="SALARIES COMMERCIAUX"/>
    <m/>
    <m/>
    <s v="092"/>
    <m/>
    <m/>
    <s v="Niveau 1"/>
    <m/>
    <d v="1993-10-15T00:00:00"/>
    <n v="31"/>
    <n v="100"/>
    <s v="FRANCAISE"/>
    <d v="2024-09-01T00:00:00"/>
    <n v="0"/>
    <d v="2024-09-01T00:00:00"/>
    <s v="HC"/>
    <n v="34170"/>
    <s v="CASTELNAU LE LEZ"/>
    <s v="FREDERIC MESTRE"/>
    <s v="071251"/>
    <s v="REGION GRAND SUD"/>
    <s v="163397"/>
    <s v="FRANCK ZENOU"/>
    <s v="100 IMD"/>
    <x v="0"/>
    <x v="0"/>
    <m/>
    <m/>
    <m/>
    <x v="0"/>
    <x v="0"/>
    <s v="306242"/>
    <s v="LOTFI ABBAD"/>
    <s v="445 CCA"/>
    <s v="HC"/>
    <s v="991387"/>
    <s v="SECTEUR BLANC"/>
  </r>
  <r>
    <n v="305127"/>
    <n v="7019513"/>
    <x v="0"/>
    <s v="REGION ILE DE FRANCE NORD"/>
    <x v="0"/>
    <s v="07019513"/>
    <s v="305127"/>
    <x v="0"/>
    <m/>
    <n v="2"/>
    <s v="Madame"/>
    <s v="FARAH"/>
    <s v="ABDOUS"/>
    <s v="440 CCT"/>
    <n v="44774"/>
    <m/>
    <s v="Faux"/>
    <n v="5"/>
    <s v="SALARIES COMMERCIAUX"/>
    <s v="441 CCTM"/>
    <d v="2022-09-01T00:00:00"/>
    <s v="441"/>
    <s v="05"/>
    <s v="SALARIES COMMERCIAUX"/>
    <s v="T"/>
    <m/>
    <s v="273"/>
    <s v="Niveau 1"/>
    <m/>
    <s v="Niveau 1"/>
    <m/>
    <d v="1987-12-16T00:00:00"/>
    <n v="36"/>
    <n v="100"/>
    <s v="FRANCAISE"/>
    <d v="2021-06-01T00:00:00"/>
    <n v="3"/>
    <d v="2021-06-01T00:00:00"/>
    <s v="HC"/>
    <n v="93700"/>
    <s v="DRANCY"/>
    <s v="CATHERINE BLANCKAERT"/>
    <s v="071030"/>
    <s v="REGION ILE DE FRANCE NORD"/>
    <s v="302041"/>
    <s v="DAPHNEE JULLION"/>
    <s v="100 IMD"/>
    <x v="1"/>
    <x v="1"/>
    <s v="305210"/>
    <s v="GUILLAUME DELPORTE"/>
    <s v="200 IMP"/>
    <x v="1"/>
    <x v="1"/>
    <s v="305127"/>
    <s v="FARAH ABDOUS"/>
    <s v="441 CCTM"/>
    <s v="HC"/>
    <s v="097717"/>
    <s v="SECTEUR BLANC"/>
  </r>
  <r>
    <n v="305134"/>
    <n v="7019928"/>
    <x v="0"/>
    <s v="REGION ILE DE FRANCE NORD"/>
    <x v="0"/>
    <s v="07019928"/>
    <s v="305134"/>
    <x v="0"/>
    <m/>
    <n v="2"/>
    <s v="Madame"/>
    <s v="MERIEM"/>
    <s v="ABID"/>
    <m/>
    <m/>
    <m/>
    <m/>
    <m/>
    <m/>
    <s v="440 CCT"/>
    <d v="2022-04-01T00:00:00"/>
    <s v="440"/>
    <s v="05"/>
    <s v="SALARIES COMMERCIAUX"/>
    <m/>
    <m/>
    <s v="345"/>
    <m/>
    <m/>
    <s v="Niveau 1"/>
    <m/>
    <d v="1993-12-21T00:00:00"/>
    <n v="30"/>
    <n v="100"/>
    <s v="FRANCAISE"/>
    <d v="2021-09-01T00:00:00"/>
    <n v="3"/>
    <d v="2021-09-01T00:00:00"/>
    <s v="HC"/>
    <n v="93240"/>
    <s v="STAINS"/>
    <s v="CATHERINE BLANCKAERT"/>
    <s v="071030"/>
    <s v="REGION ILE DE FRANCE NORD"/>
    <s v="302041"/>
    <s v="DAPHNEE JULLION"/>
    <s v="100 IMD"/>
    <x v="1"/>
    <x v="1"/>
    <s v="305210"/>
    <s v="GUILLAUME DELPORTE"/>
    <s v="200 IMP"/>
    <x v="1"/>
    <x v="1"/>
    <s v="305134"/>
    <s v="MERIEM ABID"/>
    <s v="440 CCT"/>
    <s v="HC"/>
    <s v="991746"/>
    <s v="SECTEUR BLANC"/>
  </r>
  <r>
    <n v="305587"/>
    <n v="7022499"/>
    <x v="0"/>
    <s v="REGION GRAND SUD"/>
    <x v="0"/>
    <s v="07022499"/>
    <s v="305587"/>
    <x v="0"/>
    <m/>
    <n v="2"/>
    <s v="Madame"/>
    <s v="CYRIELLE"/>
    <s v="ABRIC"/>
    <m/>
    <m/>
    <m/>
    <m/>
    <m/>
    <m/>
    <s v="440 CCT"/>
    <d v="2023-11-01T00:00:00"/>
    <s v="440"/>
    <s v="05"/>
    <s v="SALARIES COMMERCIAUX"/>
    <m/>
    <m/>
    <s v="089"/>
    <m/>
    <m/>
    <s v="Niveau 1"/>
    <m/>
    <d v="1983-03-13T00:00:00"/>
    <n v="41"/>
    <n v="100"/>
    <s v="FRANCAISE"/>
    <d v="2023-05-01T00:00:00"/>
    <n v="1"/>
    <d v="2023-05-01T00:00:00"/>
    <s v="HC"/>
    <n v="34200"/>
    <s v="SETE"/>
    <s v="FREDERIC MESTRE"/>
    <s v="071251"/>
    <s v="REGION GRAND SUD"/>
    <s v="163397"/>
    <s v="FRANCK ZENOU"/>
    <s v="100 IMD"/>
    <x v="0"/>
    <x v="0"/>
    <m/>
    <m/>
    <m/>
    <x v="0"/>
    <x v="0"/>
    <s v="305587"/>
    <s v="CYRIELLE ABRIC"/>
    <s v="440 CCT"/>
    <s v="HC"/>
    <s v="991382"/>
    <s v="SECTEUR BLANC"/>
  </r>
  <r>
    <n v="305648"/>
    <n v="7022789"/>
    <x v="0"/>
    <s v="REGION CENTRE EST"/>
    <x v="0"/>
    <s v="07022789"/>
    <s v="305648"/>
    <x v="0"/>
    <m/>
    <n v="1"/>
    <s v="Monsieur"/>
    <s v="MAXIME"/>
    <s v="ABSOLU"/>
    <m/>
    <m/>
    <m/>
    <m/>
    <m/>
    <m/>
    <s v="440 CCT"/>
    <d v="2024-02-01T00:00:00"/>
    <s v="440"/>
    <s v="05"/>
    <s v="SALARIES COMMERCIAUX"/>
    <m/>
    <m/>
    <s v="090"/>
    <m/>
    <m/>
    <s v="Niveau 1"/>
    <m/>
    <d v="1997-08-14T00:00:00"/>
    <n v="27"/>
    <n v="100"/>
    <s v="FRANCAISE"/>
    <d v="2023-08-01T00:00:00"/>
    <n v="1"/>
    <d v="2023-08-01T00:00:00"/>
    <s v="HC"/>
    <n v="45200"/>
    <s v="PAUCOURT"/>
    <s v="JEROME CARPANETTO"/>
    <s v="900582"/>
    <s v="REGION CENTRE EST"/>
    <s v="182240"/>
    <s v="FREDERIC MARTINELLI"/>
    <s v="100 IMD"/>
    <x v="2"/>
    <x v="2"/>
    <s v="305466"/>
    <s v="ANTHONY COLAS"/>
    <s v="200 IMP"/>
    <x v="2"/>
    <x v="2"/>
    <s v="305648"/>
    <s v="MAXIME ABSOLU"/>
    <s v="440 CCT"/>
    <s v="HC"/>
    <s v="096678"/>
    <s v="SECTEUR BLANC"/>
  </r>
  <r>
    <n v="304337"/>
    <n v="3102327"/>
    <x v="0"/>
    <s v="POLE PILOTAGE DU RESEAU COMMERCIAL"/>
    <x v="0"/>
    <s v="03102327"/>
    <s v="304337"/>
    <x v="0"/>
    <m/>
    <n v="2"/>
    <s v="Madame"/>
    <s v="CATHY"/>
    <s v="ADAM"/>
    <s v="460 CC"/>
    <s v="15/08/2019"/>
    <m/>
    <s v="Faux"/>
    <n v="3"/>
    <s v="SALARIES COMMERCIAUX"/>
    <s v="375 SUP.OF"/>
    <d v="2019-08-16T00:00:00"/>
    <s v="375"/>
    <s v="03"/>
    <s v="SALARIES COMMERCIAUX"/>
    <m/>
    <m/>
    <m/>
    <s v="Niveau 2"/>
    <m/>
    <s v="Niveau 2"/>
    <m/>
    <d v="1981-11-06T00:00:00"/>
    <n v="43"/>
    <n v="100"/>
    <s v="FRANCAISE"/>
    <d v="2019-08-16T00:00:00"/>
    <n v="5"/>
    <d v="2019-08-16T00:00:00"/>
    <m/>
    <n v="44430"/>
    <s v="LE LOROUX BOTTEREAU"/>
    <m/>
    <s v="700584"/>
    <s v="POLE PILOTAGE DU RESEAU COMMERCIAL"/>
    <m/>
    <m/>
    <m/>
    <x v="3"/>
    <x v="3"/>
    <m/>
    <m/>
    <m/>
    <x v="3"/>
    <x v="3"/>
    <m/>
    <m/>
    <m/>
    <s v="OF"/>
    <m/>
    <m/>
  </r>
  <r>
    <n v="306335"/>
    <n v="7024202"/>
    <x v="0"/>
    <s v="REGION GRAND SUD"/>
    <x v="0"/>
    <s v="07024202"/>
    <s v="306335"/>
    <x v="0"/>
    <m/>
    <n v="1"/>
    <s v="Monsieur"/>
    <s v="CYRIL"/>
    <s v="ADAMIAK"/>
    <m/>
    <m/>
    <m/>
    <m/>
    <m/>
    <m/>
    <s v="445 CCA"/>
    <d v="2024-09-01T00:00:00"/>
    <s v="445"/>
    <s v="05"/>
    <s v="SALARIES COMMERCIAUX"/>
    <m/>
    <m/>
    <s v="190"/>
    <m/>
    <m/>
    <s v="Niveau 1"/>
    <m/>
    <n v="31609"/>
    <n v="38"/>
    <n v="100"/>
    <s v="FRANCAISE"/>
    <n v="45536"/>
    <n v="0"/>
    <n v="45536"/>
    <s v="HC"/>
    <n v="7110"/>
    <s v="LARGENTIERE"/>
    <s v="FREDERIC MESTRE"/>
    <s v="071251"/>
    <s v="REGION GRAND SUD"/>
    <s v="304665"/>
    <s v="FABRIZIA LEGGER"/>
    <s v="100 IMD"/>
    <x v="4"/>
    <x v="4"/>
    <m/>
    <m/>
    <m/>
    <x v="4"/>
    <x v="4"/>
    <s v="306335"/>
    <s v="CYRIL ADAMIAK"/>
    <s v="445 CCA"/>
    <s v="HC"/>
    <s v="993701"/>
    <s v="SECTEUR BLANC"/>
  </r>
  <r>
    <n v="305148"/>
    <n v="7020242"/>
    <x v="0"/>
    <s v="REGION GRAND OUEST"/>
    <x v="0"/>
    <s v="07020242"/>
    <s v="305148"/>
    <x v="0"/>
    <m/>
    <n v="2"/>
    <s v="Madame"/>
    <s v="ILHAME"/>
    <s v="ADDA BENATIA"/>
    <m/>
    <m/>
    <m/>
    <m/>
    <m/>
    <m/>
    <s v="440 CCT"/>
    <d v="2022-03-01T00:00:00"/>
    <s v="440"/>
    <s v="05"/>
    <s v="SALARIES COMMERCIAUX"/>
    <m/>
    <m/>
    <s v="409"/>
    <m/>
    <m/>
    <s v="Niveau 1"/>
    <m/>
    <d v="1989-06-01T00:00:00"/>
    <n v="35"/>
    <n v="100"/>
    <s v="FRANCAISE"/>
    <d v="2021-09-01T00:00:00"/>
    <n v="3"/>
    <d v="2021-09-01T00:00:00"/>
    <s v="HC"/>
    <n v="31150"/>
    <s v="GAGNAC SUR GARONNE"/>
    <s v="MATHIEU CHEMIN"/>
    <s v="071590"/>
    <s v="REGION GRAND OUEST"/>
    <s v="300602"/>
    <s v="MARYAN HARY"/>
    <s v="100 IMD"/>
    <x v="5"/>
    <x v="5"/>
    <s v="162078"/>
    <s v="JEAN-MICHEL VIGNERES"/>
    <s v="200 IMP"/>
    <x v="5"/>
    <x v="5"/>
    <s v="305148"/>
    <s v="ILHAME ADDA BENATIA"/>
    <s v="440 CCT"/>
    <s v="HC"/>
    <s v="992003"/>
    <s v="SECTEUR BLANC"/>
  </r>
  <r>
    <n v="191689"/>
    <n v="3001406"/>
    <x v="0"/>
    <s v="REGION GRAND SUD"/>
    <x v="0"/>
    <s v="03001406"/>
    <s v="191689"/>
    <x v="0"/>
    <m/>
    <n v="1"/>
    <s v="Monsieur"/>
    <s v="WILFRID"/>
    <s v="ADEVAH"/>
    <m/>
    <m/>
    <m/>
    <m/>
    <m/>
    <m/>
    <s v="440 CCT"/>
    <d v="2007-07-01T00:00:00"/>
    <s v="440"/>
    <s v="05"/>
    <s v="SALARIES COMMERCIAUX"/>
    <m/>
    <m/>
    <s v="260"/>
    <m/>
    <m/>
    <s v="Niveau 1"/>
    <m/>
    <n v="25410"/>
    <n v="55"/>
    <n v="100"/>
    <s v="FRANCAISE"/>
    <n v="39264"/>
    <n v="17"/>
    <n v="39264"/>
    <s v="HC"/>
    <n v="13960"/>
    <s v="SAUSSET LES PINS"/>
    <s v="FREDERIC MESTRE"/>
    <s v="071251"/>
    <s v="REGION GRAND SUD"/>
    <s v="305931"/>
    <s v="JULIEN KARIGER"/>
    <s v="100 IMD"/>
    <x v="6"/>
    <x v="6"/>
    <s v="185879"/>
    <s v="SEBASTIEN FOURGERON"/>
    <s v="200 IMP"/>
    <x v="6"/>
    <x v="6"/>
    <s v="191689"/>
    <s v="WILFRID ADEVAH"/>
    <s v="440 CCT"/>
    <s v="HC"/>
    <s v="991845"/>
    <s v="SECTEUR BLANC"/>
  </r>
  <r>
    <n v="192888"/>
    <n v="3002120"/>
    <x v="0"/>
    <s v="REGION CENTRE EST"/>
    <x v="0"/>
    <s v="03002120"/>
    <s v="192888"/>
    <x v="0"/>
    <m/>
    <n v="2"/>
    <s v="Madame"/>
    <s v="BIRSEL"/>
    <s v="AGGOUN"/>
    <s v="441 CCTM"/>
    <n v="44866"/>
    <m/>
    <s v="Faux"/>
    <n v="5"/>
    <s v="SALARIES COMMERCIAUX"/>
    <s v="371 CCM.E"/>
    <d v="2022-12-01T00:00:00"/>
    <s v="371"/>
    <s v="05"/>
    <s v="SALARIES COMMERCIAUX"/>
    <s v="T"/>
    <m/>
    <s v="367"/>
    <s v="Niveau 2"/>
    <m/>
    <s v="Niveau 2"/>
    <m/>
    <n v="27939"/>
    <n v="48"/>
    <n v="100"/>
    <s v="FRANCAISE"/>
    <n v="39692"/>
    <n v="16"/>
    <n v="39692"/>
    <s v="HC"/>
    <n v="71600"/>
    <s v="ST LEGER LES PARAY"/>
    <s v="JEROME CARPANETTO"/>
    <s v="900582"/>
    <s v="REGION CENTRE EST"/>
    <m/>
    <m/>
    <m/>
    <x v="7"/>
    <x v="7"/>
    <m/>
    <m/>
    <m/>
    <x v="7"/>
    <x v="7"/>
    <s v="192888"/>
    <s v="BIRSEL AGGOUN"/>
    <s v="371 CCM.E"/>
    <s v="HC"/>
    <s v="990991"/>
    <s v="SECTEUR BLANC"/>
  </r>
  <r>
    <n v="304908"/>
    <n v="3102688"/>
    <x v="0"/>
    <s v="REGION ILE DE FRANCE NORD"/>
    <x v="0"/>
    <s v="03102688"/>
    <s v="304908"/>
    <x v="0"/>
    <m/>
    <n v="1"/>
    <s v="Monsieur"/>
    <s v="HICHAM"/>
    <s v="AIT KIZZI"/>
    <m/>
    <m/>
    <m/>
    <m/>
    <m/>
    <m/>
    <s v="440 CCT"/>
    <d v="2021-08-01T00:00:00"/>
    <s v="440"/>
    <s v="05"/>
    <s v="SALARIES COMMERCIAUX"/>
    <m/>
    <m/>
    <s v="237"/>
    <m/>
    <m/>
    <s v="Niveau 1"/>
    <m/>
    <n v="28479"/>
    <n v="46"/>
    <n v="100"/>
    <s v="FRANCAISE"/>
    <n v="44228"/>
    <n v="3"/>
    <n v="44228"/>
    <s v="HC"/>
    <n v="59650"/>
    <s v="VILLENEUVE D ASCQ"/>
    <s v="CATHERINE BLANCKAERT"/>
    <s v="071030"/>
    <s v="REGION ILE DE FRANCE NORD"/>
    <s v="305330"/>
    <s v="NICOLAS PHILIPPE"/>
    <s v="100 IMD"/>
    <x v="8"/>
    <x v="8"/>
    <s v="301593"/>
    <s v="SEBASTIEN VANUXEM"/>
    <s v="200 IMP"/>
    <x v="8"/>
    <x v="8"/>
    <s v="304908"/>
    <s v="HICHAM AIT KIZZI"/>
    <s v="440 CCT"/>
    <s v="HC"/>
    <s v="991742"/>
    <s v="SECTEUR BLANC"/>
  </r>
  <r>
    <n v="306354"/>
    <n v="7024276"/>
    <x v="0"/>
    <s v="REGION GRAND SUD"/>
    <x v="0"/>
    <s v="07024276"/>
    <s v="306354"/>
    <x v="0"/>
    <m/>
    <n v="1"/>
    <s v="Monsieur"/>
    <s v="CHRISTOPHE"/>
    <s v="ALAIN"/>
    <m/>
    <m/>
    <m/>
    <m/>
    <m/>
    <m/>
    <s v="445 CCA"/>
    <d v="2024-10-01T00:00:00"/>
    <s v="445"/>
    <s v="05"/>
    <s v="SALARIES COMMERCIAUX"/>
    <m/>
    <m/>
    <s v="387"/>
    <m/>
    <m/>
    <s v="Niveau 1"/>
    <m/>
    <n v="28339"/>
    <n v="47"/>
    <n v="100"/>
    <s v="FRANCAISE"/>
    <n v="45566"/>
    <n v="0"/>
    <n v="45566"/>
    <s v="HC"/>
    <n v="13720"/>
    <s v="LA BOUILLADISSE"/>
    <s v="FREDERIC MESTRE"/>
    <s v="071251"/>
    <s v="REGION GRAND SUD"/>
    <s v="305931"/>
    <s v="JULIEN KARIGER"/>
    <s v="100 IMD"/>
    <x v="6"/>
    <x v="6"/>
    <s v="305212"/>
    <s v="CHARLOTTE JALLADEAU"/>
    <s v="310 CMA"/>
    <x v="9"/>
    <x v="9"/>
    <s v="306354"/>
    <s v="CHRISTOPHE ALAIN"/>
    <s v="445 CCA"/>
    <s v="HC"/>
    <s v="097973"/>
    <s v="SECTEUR BLANC"/>
  </r>
  <r>
    <n v="300232"/>
    <n v="7009849"/>
    <x v="1"/>
    <s v="REGION GRAND SUD"/>
    <x v="0"/>
    <s v="07009849"/>
    <s v="300232"/>
    <x v="0"/>
    <m/>
    <n v="2"/>
    <s v="Madame"/>
    <s v="LAURIANE"/>
    <s v="ALBERTINI"/>
    <m/>
    <m/>
    <m/>
    <m/>
    <m/>
    <m/>
    <s v="ASSISTANT COMMERCIAL NIVEAU 2"/>
    <d v="2010-08-30T00:00:00"/>
    <s v="855"/>
    <s v="03"/>
    <s v="NON CADRES"/>
    <m/>
    <m/>
    <m/>
    <m/>
    <m/>
    <n v="4"/>
    <m/>
    <n v="32558"/>
    <n v="35"/>
    <n v="100"/>
    <s v="FRANCAISE"/>
    <n v="40420"/>
    <n v="14"/>
    <n v="40420"/>
    <m/>
    <n v="83210"/>
    <s v="LA FARLEDE"/>
    <s v="FREDERIC MESTRE"/>
    <s v="071251"/>
    <s v="REGION GRAND SUD"/>
    <s v="190355"/>
    <s v="FABIO FRACASSETTI"/>
    <s v="100 IMD"/>
    <x v="9"/>
    <x v="9"/>
    <m/>
    <m/>
    <m/>
    <x v="3"/>
    <x v="3"/>
    <m/>
    <m/>
    <m/>
    <m/>
    <m/>
    <m/>
  </r>
  <r>
    <n v="305170"/>
    <n v="7017426"/>
    <x v="0"/>
    <s v="REGION GRAND SUD"/>
    <x v="0"/>
    <s v="07017426"/>
    <s v="305170"/>
    <x v="0"/>
    <m/>
    <n v="1"/>
    <s v="Monsieur"/>
    <s v="ALEXIS"/>
    <s v="ALBERTINI"/>
    <m/>
    <m/>
    <m/>
    <m/>
    <m/>
    <m/>
    <s v="441 CCTM"/>
    <d v="2022-12-01T00:00:00"/>
    <s v="441"/>
    <s v="05"/>
    <s v="SALARIES COMMERCIAUX"/>
    <s v="T"/>
    <m/>
    <s v="448"/>
    <m/>
    <m/>
    <s v="Niveau 1"/>
    <m/>
    <n v="34180"/>
    <n v="31"/>
    <n v="100"/>
    <s v="FRANCAISE"/>
    <n v="43497"/>
    <n v="5"/>
    <n v="43497"/>
    <s v="HC"/>
    <n v="83210"/>
    <s v="LA FARLEDE"/>
    <s v="FREDERIC MESTRE"/>
    <s v="071251"/>
    <s v="REGION GRAND SUD"/>
    <s v="190355"/>
    <s v="FABIO FRACASSETTI"/>
    <s v="100 IMD"/>
    <x v="9"/>
    <x v="9"/>
    <s v="304877"/>
    <s v="YOAN CENEDESE"/>
    <s v="200 IMP"/>
    <x v="10"/>
    <x v="10"/>
    <s v="305170"/>
    <s v="ALEXIS ALBERTINI"/>
    <s v="441 CCTM"/>
    <s v="HC"/>
    <s v="990665"/>
    <s v="SECTEUR BLANC"/>
  </r>
  <r>
    <n v="301754"/>
    <n v="3100977"/>
    <x v="0"/>
    <s v="REGION GRAND SUD"/>
    <x v="0"/>
    <s v="03100977"/>
    <s v="301754"/>
    <x v="0"/>
    <m/>
    <n v="1"/>
    <s v="Monsieur"/>
    <s v="PIERRE"/>
    <s v="ALBERTINI"/>
    <s v="370 CC.E"/>
    <n v="44501"/>
    <m/>
    <s v="Faux"/>
    <n v="5"/>
    <s v="INSPECTEURS RSG"/>
    <s v="386 IE"/>
    <d v="2021-12-01T00:00:00"/>
    <s v="386"/>
    <s v="05"/>
    <s v="INSPECTEURS RSG"/>
    <s v="T"/>
    <m/>
    <s v="440"/>
    <n v="6"/>
    <m/>
    <n v="6"/>
    <m/>
    <n v="25111"/>
    <n v="56"/>
    <n v="100"/>
    <s v="FRANCAISE"/>
    <n v="41638"/>
    <n v="10"/>
    <n v="41638"/>
    <s v="HC"/>
    <n v="83210"/>
    <s v="SOLLIES PONT"/>
    <s v="FREDERIC MESTRE"/>
    <s v="071251"/>
    <s v="REGION GRAND SUD"/>
    <s v="190355"/>
    <s v="FABIO FRACASSETTI"/>
    <s v="100 IMD"/>
    <x v="9"/>
    <x v="9"/>
    <s v="189398"/>
    <s v="JEAN-FRANCOIS LANTERI"/>
    <s v="200 IMP"/>
    <x v="11"/>
    <x v="11"/>
    <s v="301754"/>
    <s v="PIERRE ALBERTINI"/>
    <s v="386 IE"/>
    <s v="HC"/>
    <s v="992686"/>
    <s v="SECTEUR BLANC"/>
  </r>
  <r>
    <n v="305791"/>
    <n v="7023255"/>
    <x v="0"/>
    <s v="REGION GRAND SUD"/>
    <x v="0"/>
    <s v="07023255"/>
    <s v="305791"/>
    <x v="0"/>
    <m/>
    <n v="1"/>
    <s v="Monsieur"/>
    <s v="STEPHANE"/>
    <s v="ALBOUY"/>
    <m/>
    <m/>
    <m/>
    <m/>
    <m/>
    <m/>
    <s v="440 CCT"/>
    <d v="2024-05-01T00:00:00"/>
    <s v="440"/>
    <s v="05"/>
    <s v="SALARIES COMMERCIAUX"/>
    <m/>
    <m/>
    <s v="161"/>
    <m/>
    <m/>
    <s v="Niveau 1"/>
    <m/>
    <n v="24596"/>
    <n v="57"/>
    <n v="100"/>
    <s v="FRANCAISE"/>
    <n v="45292"/>
    <n v="0"/>
    <n v="45292"/>
    <s v="HC"/>
    <n v="83000"/>
    <s v="TOULON"/>
    <s v="FREDERIC MESTRE"/>
    <s v="071251"/>
    <s v="REGION GRAND SUD"/>
    <s v="190355"/>
    <s v="FABIO FRACASSETTI"/>
    <s v="100 IMD"/>
    <x v="9"/>
    <x v="9"/>
    <s v="304877"/>
    <s v="YOAN CENEDESE"/>
    <s v="200 IMP"/>
    <x v="10"/>
    <x v="10"/>
    <s v="305791"/>
    <s v="STEPHANE ALBOUY"/>
    <s v="440 CCT"/>
    <s v="HC"/>
    <s v="993672"/>
    <s v="SECTEUR BLANC"/>
  </r>
  <r>
    <n v="305633"/>
    <n v="7022753"/>
    <x v="0"/>
    <s v="REGION GRAND OUEST"/>
    <x v="0"/>
    <s v="07022753"/>
    <s v="305633"/>
    <x v="0"/>
    <m/>
    <n v="2"/>
    <s v="Madame"/>
    <s v="KARINE"/>
    <s v="ALEIXANDRE"/>
    <s v="445 CCA"/>
    <n v="45505"/>
    <m/>
    <s v="Faux"/>
    <n v="5"/>
    <s v="SALARIES COMMERCIAUX"/>
    <s v="441 CCTM"/>
    <d v="2024-09-01T00:00:00"/>
    <s v="441"/>
    <s v="05"/>
    <s v="SALARIES COMMERCIAUX"/>
    <s v="T"/>
    <m/>
    <s v="474"/>
    <s v="Niveau 1"/>
    <m/>
    <s v="Niveau 1"/>
    <m/>
    <n v="27782"/>
    <n v="48"/>
    <n v="100"/>
    <s v="FRANCAISE"/>
    <n v="45170"/>
    <n v="1"/>
    <n v="45170"/>
    <s v="HC"/>
    <n v="61240"/>
    <s v="CHAILLOUE"/>
    <s v="MATHIEU CHEMIN"/>
    <s v="071590"/>
    <s v="REGION GRAND OUEST"/>
    <s v="170189"/>
    <s v="SEBASTIEN PLANCON"/>
    <s v="100 IMD"/>
    <x v="10"/>
    <x v="10"/>
    <s v="303261"/>
    <s v="ANTHONY AMIOT"/>
    <s v="200 IMP"/>
    <x v="12"/>
    <x v="12"/>
    <s v="305633"/>
    <s v="KARINE ALEIXANDRE"/>
    <s v="441 CCTM"/>
    <s v="HC"/>
    <s v="993508"/>
    <s v="SECTEUR BLANC"/>
  </r>
  <r>
    <n v="305189"/>
    <n v="7020426"/>
    <x v="0"/>
    <s v="REGION GRAND SUD"/>
    <x v="0"/>
    <s v="07020426"/>
    <s v="305189"/>
    <x v="0"/>
    <m/>
    <n v="1"/>
    <s v="Monsieur"/>
    <s v="GERALD"/>
    <s v="ALIAS"/>
    <m/>
    <m/>
    <m/>
    <m/>
    <m/>
    <m/>
    <s v="440 CCT"/>
    <d v="2022-04-01T00:00:00"/>
    <s v="440"/>
    <s v="05"/>
    <s v="SALARIES COMMERCIAUX"/>
    <m/>
    <m/>
    <s v="975"/>
    <m/>
    <m/>
    <s v="Niveau 1"/>
    <m/>
    <n v="28047"/>
    <n v="48"/>
    <n v="100"/>
    <s v="FRANCAISE"/>
    <n v="44470"/>
    <n v="3"/>
    <n v="44470"/>
    <s v="HC"/>
    <n v="38330"/>
    <s v="ST ISMIER"/>
    <s v="FREDERIC MESTRE"/>
    <s v="071251"/>
    <s v="REGION GRAND SUD"/>
    <s v="186531"/>
    <s v="CHRISTOPHE CLEMENT"/>
    <s v="100 IMD"/>
    <x v="11"/>
    <x v="11"/>
    <m/>
    <m/>
    <m/>
    <x v="13"/>
    <x v="13"/>
    <s v="305189"/>
    <s v="GERALD ALIAS"/>
    <s v="440 CCT"/>
    <s v="HC"/>
    <s v="992603"/>
    <s v="SECTEUR BLANC"/>
  </r>
  <r>
    <n v="305597"/>
    <n v="7022578"/>
    <x v="0"/>
    <s v="REGION GRAND SUD"/>
    <x v="0"/>
    <s v="07022578"/>
    <s v="305597"/>
    <x v="0"/>
    <m/>
    <n v="2"/>
    <s v="Madame"/>
    <s v="LORIANE"/>
    <s v="ALLARD"/>
    <m/>
    <m/>
    <m/>
    <m/>
    <m/>
    <m/>
    <s v="440 CCT"/>
    <d v="2023-12-01T00:00:00"/>
    <s v="440"/>
    <s v="05"/>
    <s v="SALARIES COMMERCIAUX"/>
    <m/>
    <m/>
    <s v="795"/>
    <m/>
    <m/>
    <s v="Niveau 1"/>
    <m/>
    <n v="36033"/>
    <n v="26"/>
    <n v="100"/>
    <s v="FRANCAISE"/>
    <n v="45078"/>
    <n v="1"/>
    <n v="45078"/>
    <s v="HC"/>
    <n v="73100"/>
    <s v="AIX LES BAINS"/>
    <s v="FREDERIC MESTRE"/>
    <s v="071251"/>
    <s v="REGION GRAND SUD"/>
    <s v="305131"/>
    <s v="BAPTISTE CHIKLI"/>
    <s v="100 IMD"/>
    <x v="12"/>
    <x v="12"/>
    <s v="305804"/>
    <s v="CYRIL CACCIATORE"/>
    <s v="200 IMP"/>
    <x v="14"/>
    <x v="14"/>
    <s v="305597"/>
    <s v="LORIANE ALLARD"/>
    <s v="440 CCT"/>
    <s v="HC"/>
    <s v="992976"/>
    <s v="SECTEUR BLANC"/>
  </r>
  <r>
    <n v="304678"/>
    <n v="3102519"/>
    <x v="0"/>
    <s v="REGION GRAND OUEST"/>
    <x v="0"/>
    <s v="03102519"/>
    <s v="304678"/>
    <x v="0"/>
    <m/>
    <n v="2"/>
    <s v="Madame"/>
    <s v="CHRISTELLE"/>
    <s v="ALLIO"/>
    <m/>
    <m/>
    <m/>
    <m/>
    <m/>
    <m/>
    <s v="440 CCT"/>
    <d v="2021-05-01T00:00:00"/>
    <s v="440"/>
    <s v="05"/>
    <s v="SALARIES COMMERCIAUX"/>
    <m/>
    <m/>
    <s v="010"/>
    <m/>
    <m/>
    <s v="Niveau 1"/>
    <m/>
    <n v="27055"/>
    <n v="50"/>
    <n v="100"/>
    <s v="FRANCAISE"/>
    <n v="44136"/>
    <n v="4"/>
    <n v="44136"/>
    <s v="HC"/>
    <n v="44260"/>
    <s v="MALVILLE"/>
    <s v="MATHIEU CHEMIN"/>
    <s v="071590"/>
    <s v="REGION GRAND OUEST"/>
    <s v="190433"/>
    <s v="JOHANN GUIHARD"/>
    <s v="100 IMD"/>
    <x v="13"/>
    <x v="13"/>
    <s v="191022"/>
    <s v="FLORENT FOURNIGAULT"/>
    <s v="200 IMP"/>
    <x v="15"/>
    <x v="15"/>
    <s v="304678"/>
    <s v="CHRISTELLE ALLIO"/>
    <s v="440 CCT"/>
    <s v="HC"/>
    <s v="096413"/>
    <s v="SECTEUR BLANC"/>
  </r>
  <r>
    <n v="306461"/>
    <n v="7024389"/>
    <x v="0"/>
    <s v="REGION CENTRE EST"/>
    <x v="0"/>
    <s v="07024389"/>
    <s v="306461"/>
    <x v="0"/>
    <m/>
    <n v="1"/>
    <s v="Monsieur"/>
    <s v="DYLAN"/>
    <s v="ALONZO"/>
    <m/>
    <m/>
    <m/>
    <m/>
    <m/>
    <m/>
    <s v="445 CCA"/>
    <d v="2024-11-01T00:00:00"/>
    <s v="445"/>
    <s v="05"/>
    <s v="SALARIES COMMERCIAUX"/>
    <m/>
    <m/>
    <s v="333"/>
    <m/>
    <m/>
    <s v="Niveau 1"/>
    <m/>
    <n v="35103"/>
    <n v="28"/>
    <n v="100"/>
    <s v="FRANCAISE"/>
    <n v="45597"/>
    <n v="0"/>
    <n v="45597"/>
    <s v="HC"/>
    <n v="68110"/>
    <s v="ILLZACH"/>
    <s v="JEROME CARPANETTO"/>
    <s v="900582"/>
    <s v="REGION CENTRE EST"/>
    <s v="305941"/>
    <s v="SAMUEL TRAGEL"/>
    <s v="100 IMD"/>
    <x v="14"/>
    <x v="14"/>
    <m/>
    <m/>
    <m/>
    <x v="16"/>
    <x v="16"/>
    <s v="306461"/>
    <s v="DYLAN ALONZO"/>
    <s v="445 CCA"/>
    <s v="HC"/>
    <s v="098712"/>
    <s v="SECTEUR BLANC"/>
  </r>
  <r>
    <n v="301401"/>
    <n v="3100796"/>
    <x v="0"/>
    <s v="REGION GRAND SUD"/>
    <x v="0"/>
    <s v="03100796"/>
    <s v="301401"/>
    <x v="0"/>
    <m/>
    <n v="1"/>
    <s v="Monsieur"/>
    <s v="GUILLAUME"/>
    <s v="ALTEA"/>
    <m/>
    <m/>
    <m/>
    <m/>
    <m/>
    <m/>
    <s v="440 CCT"/>
    <d v="2013-06-01T00:00:00"/>
    <s v="440"/>
    <s v="05"/>
    <s v="SALARIES COMMERCIAUX"/>
    <m/>
    <m/>
    <s v="615"/>
    <m/>
    <m/>
    <s v="Niveau 1"/>
    <m/>
    <n v="30320"/>
    <n v="41"/>
    <n v="100"/>
    <s v="FRANCAISE"/>
    <n v="41426"/>
    <n v="11"/>
    <n v="41426"/>
    <s v="HC"/>
    <n v="38080"/>
    <s v="ST MARCEL BEL ACCUEIL"/>
    <s v="FREDERIC MESTRE"/>
    <s v="071251"/>
    <s v="REGION GRAND SUD"/>
    <s v="186531"/>
    <s v="CHRISTOPHE CLEMENT"/>
    <s v="100 IMD"/>
    <x v="11"/>
    <x v="11"/>
    <s v="302809"/>
    <s v="NICOLAS CORNETTE"/>
    <s v="200 IMP"/>
    <x v="17"/>
    <x v="17"/>
    <s v="301401"/>
    <s v="GUILLAUME ALTEA"/>
    <s v="440 CCT"/>
    <s v="HC"/>
    <s v="097924"/>
    <s v="SECTEUR BLANC"/>
  </r>
  <r>
    <n v="305332"/>
    <n v="7021094"/>
    <x v="0"/>
    <s v="REGION GRAND OUEST"/>
    <x v="0"/>
    <s v="07021094"/>
    <s v="305332"/>
    <x v="0"/>
    <m/>
    <n v="1"/>
    <s v="Monsieur"/>
    <s v="BENJAMIN"/>
    <s v="AMARI"/>
    <m/>
    <m/>
    <m/>
    <m/>
    <m/>
    <m/>
    <s v="440 CCT"/>
    <d v="2022-12-01T00:00:00"/>
    <s v="440"/>
    <s v="05"/>
    <s v="SALARIES COMMERCIAUX"/>
    <m/>
    <m/>
    <s v="233"/>
    <m/>
    <m/>
    <s v="Niveau 1"/>
    <m/>
    <d v="1990-07-04T00:00:00"/>
    <n v="34"/>
    <n v="100"/>
    <s v="FRANCAISE"/>
    <d v="2022-06-01T00:00:00"/>
    <n v="2"/>
    <d v="2022-06-01T00:00:00"/>
    <s v="HC"/>
    <n v="17400"/>
    <s v="ASNIERES LA GIRAUD"/>
    <s v="MATHIEU CHEMIN"/>
    <s v="071590"/>
    <s v="REGION GRAND OUEST"/>
    <s v="192093"/>
    <s v="GUILLAUME LIOPE"/>
    <s v="100 IMD"/>
    <x v="15"/>
    <x v="15"/>
    <s v="302784"/>
    <s v="JULIEN CAPPON"/>
    <s v="200 IMP"/>
    <x v="18"/>
    <x v="18"/>
    <s v="305332"/>
    <s v="BENJAMIN AMARI"/>
    <s v="440 CCT"/>
    <s v="HC"/>
    <s v="993594"/>
    <s v="SECTEUR BLANC"/>
  </r>
  <r>
    <n v="300725"/>
    <n v="3100436"/>
    <x v="0"/>
    <s v="REGION CENTRE EST"/>
    <x v="0"/>
    <s v="03100436"/>
    <s v="300725"/>
    <x v="0"/>
    <m/>
    <n v="1"/>
    <s v="Monsieur"/>
    <s v="JULIEN"/>
    <s v="AMICEL"/>
    <m/>
    <m/>
    <m/>
    <m/>
    <m/>
    <m/>
    <s v="440 CCT"/>
    <d v="2012-04-01T00:00:00"/>
    <s v="440"/>
    <s v="05"/>
    <s v="SALARIES COMMERCIAUX"/>
    <m/>
    <m/>
    <s v="404"/>
    <m/>
    <m/>
    <s v="Niveau 1"/>
    <m/>
    <d v="1985-12-11T00:00:00"/>
    <n v="38"/>
    <n v="100"/>
    <s v="FRANCAISE"/>
    <d v="2012-04-01T00:00:00"/>
    <n v="12"/>
    <d v="2012-04-01T00:00:00"/>
    <s v="HC"/>
    <n v="91070"/>
    <s v="BONDOUFLE"/>
    <s v="JEROME CARPANETTO"/>
    <s v="900582"/>
    <s v="REGION CENTRE EST"/>
    <s v="182240"/>
    <s v="FREDERIC MARTINELLI"/>
    <s v="100 IMD"/>
    <x v="2"/>
    <x v="2"/>
    <m/>
    <m/>
    <m/>
    <x v="19"/>
    <x v="19"/>
    <s v="300725"/>
    <s v="JULIEN AMICEL"/>
    <s v="440 CCT"/>
    <s v="HC"/>
    <s v="993434"/>
    <s v="SECTEUR BLANC"/>
  </r>
  <r>
    <n v="303261"/>
    <n v="3101795"/>
    <x v="2"/>
    <s v="REGION GRAND OUEST"/>
    <x v="0"/>
    <s v="03101795"/>
    <s v="303261"/>
    <x v="0"/>
    <m/>
    <n v="1"/>
    <s v="Monsieur"/>
    <s v="ANTHONY"/>
    <s v="AMIOT"/>
    <s v="386 IE"/>
    <d v="2023-11-01T00:00:00"/>
    <m/>
    <s v="Faux"/>
    <n v="4"/>
    <s v="INSPECTEURS RSG"/>
    <s v="200 IMP"/>
    <d v="2023-12-01T00:00:00"/>
    <s v="200"/>
    <s v="04"/>
    <s v="INSPECTEURS RSG"/>
    <m/>
    <m/>
    <m/>
    <n v="5"/>
    <m/>
    <n v="5"/>
    <m/>
    <d v="1990-09-01T00:00:00"/>
    <n v="34"/>
    <n v="100"/>
    <s v="FRANCAISE"/>
    <d v="2017-01-01T00:00:00"/>
    <n v="7"/>
    <d v="2017-01-01T00:00:00"/>
    <m/>
    <n v="14740"/>
    <s v="THUE ET MUE"/>
    <s v="MATHIEU CHEMIN"/>
    <s v="071590"/>
    <s v="REGION GRAND OUEST"/>
    <s v="170189"/>
    <s v="SEBASTIEN PLANCON"/>
    <s v="100 IMD"/>
    <x v="10"/>
    <x v="10"/>
    <s v="303261"/>
    <s v="ANTHONY AMIOT"/>
    <s v="200 IMP"/>
    <x v="12"/>
    <x v="12"/>
    <m/>
    <m/>
    <m/>
    <s v="HP"/>
    <m/>
    <m/>
  </r>
  <r>
    <n v="306441"/>
    <n v="7024357"/>
    <x v="0"/>
    <s v="REGION CENTRE EST"/>
    <x v="0"/>
    <s v="07024357"/>
    <s v="306441"/>
    <x v="0"/>
    <m/>
    <n v="1"/>
    <s v="Monsieur"/>
    <s v="GUILLAUME"/>
    <s v="ANDRIEU"/>
    <m/>
    <m/>
    <m/>
    <m/>
    <m/>
    <m/>
    <s v="445 CCA"/>
    <d v="2024-11-01T00:00:00"/>
    <s v="445"/>
    <s v="05"/>
    <s v="SALARIES COMMERCIAUX"/>
    <m/>
    <m/>
    <s v="409"/>
    <m/>
    <m/>
    <s v="Niveau 1"/>
    <m/>
    <d v="1988-06-22T00:00:00"/>
    <n v="36"/>
    <n v="100"/>
    <s v="FRANCAISE"/>
    <d v="2024-11-01T00:00:00"/>
    <n v="0"/>
    <d v="2024-11-01T00:00:00"/>
    <s v="HC"/>
    <n v="91700"/>
    <s v="STE GENEVIEVE DES BOIS"/>
    <s v="JEROME CARPANETTO"/>
    <s v="900582"/>
    <s v="REGION CENTRE EST"/>
    <s v="182240"/>
    <s v="FREDERIC MARTINELLI"/>
    <s v="100 IMD"/>
    <x v="2"/>
    <x v="2"/>
    <s v="188461"/>
    <s v="FRANCK BABISKI"/>
    <s v="200 IMP"/>
    <x v="20"/>
    <x v="20"/>
    <s v="306441"/>
    <s v="GUILLAUME ANDRIEU"/>
    <s v="445 CCA"/>
    <s v="HC"/>
    <s v="993439"/>
    <s v="SECTEUR BLANC"/>
  </r>
  <r>
    <n v="153432"/>
    <n v="3000265"/>
    <x v="0"/>
    <s v="REGION GRAND SUD"/>
    <x v="0"/>
    <s v="03000265"/>
    <s v="153432"/>
    <x v="0"/>
    <m/>
    <n v="1"/>
    <s v="Monsieur"/>
    <s v="XAVIER"/>
    <s v="ANGELI"/>
    <m/>
    <m/>
    <m/>
    <m/>
    <m/>
    <m/>
    <s v="386 IE"/>
    <d v="1985-06-01T00:00:00"/>
    <s v="386"/>
    <s v="05"/>
    <s v="INSPECTEURS RSG"/>
    <s v="T"/>
    <m/>
    <s v="007"/>
    <m/>
    <m/>
    <n v="5"/>
    <m/>
    <d v="1958-07-14T00:00:00"/>
    <n v="66"/>
    <n v="100"/>
    <s v="FRANCAISE"/>
    <d v="1985-06-01T00:00:00"/>
    <n v="39"/>
    <d v="1985-06-01T00:00:00"/>
    <s v="HC"/>
    <n v="26600"/>
    <s v="TAIN L HERMITAGE"/>
    <s v="FREDERIC MESTRE"/>
    <s v="071251"/>
    <s v="REGION GRAND SUD"/>
    <s v="304665"/>
    <s v="FABRIZIA LEGGER"/>
    <s v="100 IMD"/>
    <x v="4"/>
    <x v="4"/>
    <s v="303814"/>
    <s v="GAETAN BIDET"/>
    <s v="200 IMP"/>
    <x v="21"/>
    <x v="21"/>
    <s v="153432"/>
    <s v="XAVIER ANGELI"/>
    <s v="386 IE"/>
    <s v="HC"/>
    <s v="096956"/>
    <s v="SECTEUR BLANC"/>
  </r>
  <r>
    <n v="305596"/>
    <n v="7022577"/>
    <x v="2"/>
    <s v="REGION GRAND SUD"/>
    <x v="0"/>
    <s v="07022577"/>
    <s v="305596"/>
    <x v="0"/>
    <m/>
    <n v="2"/>
    <s v="Madame"/>
    <s v="SOLENE"/>
    <s v="ANIN"/>
    <s v="385 I.ES"/>
    <n v="45231"/>
    <m/>
    <s v="Faux"/>
    <n v="4"/>
    <s v="INSPECTEURS RSG"/>
    <s v="200 IMP"/>
    <d v="2023-12-01T00:00:00"/>
    <s v="200"/>
    <s v="04"/>
    <s v="INSPECTEURS RSG"/>
    <m/>
    <m/>
    <m/>
    <n v="5"/>
    <m/>
    <n v="5"/>
    <m/>
    <d v="1989-12-22T00:00:00"/>
    <n v="34"/>
    <n v="100"/>
    <s v="FRANCAISE"/>
    <d v="2023-06-01T00:00:00"/>
    <n v="1"/>
    <d v="2023-06-01T00:00:00"/>
    <m/>
    <n v="63450"/>
    <s v="TALLENDE"/>
    <s v="FREDERIC MESTRE"/>
    <s v="071251"/>
    <s v="REGION GRAND SUD"/>
    <s v="193087"/>
    <s v="NICOLAS LEVEQUE"/>
    <s v="100 IMD"/>
    <x v="16"/>
    <x v="16"/>
    <s v="305596"/>
    <s v="SOLENE ANIN"/>
    <s v="200 IMP"/>
    <x v="22"/>
    <x v="22"/>
    <m/>
    <m/>
    <m/>
    <s v="HP"/>
    <m/>
    <m/>
  </r>
  <r>
    <n v="306228"/>
    <n v="7024095"/>
    <x v="0"/>
    <s v="REGION ILE DE FRANCE NORD"/>
    <x v="0"/>
    <s v="07024095"/>
    <s v="306228"/>
    <x v="0"/>
    <m/>
    <n v="2"/>
    <s v="Madame"/>
    <s v="AURELIE"/>
    <s v="ANSEL"/>
    <m/>
    <m/>
    <m/>
    <m/>
    <m/>
    <m/>
    <s v="445 CCA"/>
    <d v="2024-08-01T00:00:00"/>
    <s v="445"/>
    <s v="05"/>
    <s v="SALARIES COMMERCIAUX"/>
    <m/>
    <m/>
    <s v="446"/>
    <m/>
    <m/>
    <s v="Niveau 1"/>
    <m/>
    <d v="1984-06-16T00:00:00"/>
    <n v="40"/>
    <n v="100"/>
    <s v="FRANCAISE"/>
    <d v="2024-08-01T00:00:00"/>
    <n v="0"/>
    <d v="2024-08-01T00:00:00"/>
    <s v="HC"/>
    <n v="62500"/>
    <s v="ST MARTIN LEZ TATINGHEM"/>
    <s v="CATHERINE BLANCKAERT"/>
    <s v="071030"/>
    <s v="REGION ILE DE FRANCE NORD"/>
    <s v="185551"/>
    <s v="BERNARD GERONIMI"/>
    <s v="100 IMD"/>
    <x v="17"/>
    <x v="17"/>
    <s v="300377"/>
    <s v="AURORE WICART"/>
    <s v="200 IMP"/>
    <x v="23"/>
    <x v="23"/>
    <s v="306228"/>
    <s v="AURELIE ANSEL"/>
    <s v="445 CCA"/>
    <s v="HC"/>
    <s v="096208"/>
    <s v="SECTEUR BLANC"/>
  </r>
  <r>
    <n v="171854"/>
    <n v="6015360"/>
    <x v="1"/>
    <s v="REGION ILE DE FRANCE NORD"/>
    <x v="0"/>
    <s v="06015360"/>
    <s v="171854"/>
    <x v="0"/>
    <m/>
    <n v="2"/>
    <s v="Madame"/>
    <s v="VALERIE"/>
    <s v="ANTHORE"/>
    <m/>
    <m/>
    <m/>
    <m/>
    <m/>
    <m/>
    <s v="ASSISTANT COMMERCIAL NIVEAU 2"/>
    <d v="1993-11-08T00:00:00"/>
    <s v="855"/>
    <s v="03"/>
    <s v="NON CADRES"/>
    <m/>
    <m/>
    <m/>
    <m/>
    <m/>
    <n v="4"/>
    <m/>
    <d v="1967-04-14T00:00:00"/>
    <n v="57"/>
    <n v="100"/>
    <s v="FRANCAISE"/>
    <d v="1993-11-08T00:00:00"/>
    <n v="31"/>
    <d v="1993-11-08T00:00:00"/>
    <m/>
    <n v="76360"/>
    <s v="BARENTIN"/>
    <s v="CATHERINE BLANCKAERT"/>
    <s v="071030"/>
    <s v="REGION ILE DE FRANCE NORD"/>
    <s v="193005"/>
    <s v="SEBASTIEN COTE"/>
    <s v="100 IMD"/>
    <x v="18"/>
    <x v="18"/>
    <m/>
    <m/>
    <m/>
    <x v="3"/>
    <x v="3"/>
    <m/>
    <m/>
    <m/>
    <m/>
    <m/>
    <m/>
  </r>
  <r>
    <n v="303604"/>
    <n v="3101964"/>
    <x v="0"/>
    <s v="REGION ILE DE FRANCE NORD"/>
    <x v="1"/>
    <s v="03101964"/>
    <s v="303604"/>
    <x v="0"/>
    <m/>
    <n v="2"/>
    <s v="Madame"/>
    <s v="APOLLINE"/>
    <s v="ANTONOFF"/>
    <s v="445 CCA"/>
    <n v="42979"/>
    <m/>
    <s v="Faux"/>
    <n v="5"/>
    <s v="SALARIES COMMERCIAUX"/>
    <s v="440 CCT"/>
    <d v="2017-10-01T00:00:00"/>
    <s v="440"/>
    <s v="05"/>
    <s v="SALARIES COMMERCIAUX"/>
    <m/>
    <m/>
    <m/>
    <s v="Niveau 1"/>
    <m/>
    <s v="Niveau 1"/>
    <m/>
    <d v="1986-12-09T00:00:00"/>
    <n v="38"/>
    <n v="100"/>
    <s v="FRANCAISE"/>
    <d v="2017-10-01T00:00:00"/>
    <n v="7"/>
    <d v="2017-10-01T00:00:00"/>
    <s v="HC"/>
    <n v="27620"/>
    <s v="GASNY"/>
    <s v="CATHERINE BLANCKAERT"/>
    <s v="071030"/>
    <s v="REGION ILE DE FRANCE NORD"/>
    <s v="303103"/>
    <s v="JEROME TEISSIER"/>
    <s v="100 IMD"/>
    <x v="19"/>
    <x v="19"/>
    <m/>
    <m/>
    <m/>
    <x v="24"/>
    <x v="24"/>
    <s v="303604"/>
    <s v="APOLLINE ANTONOFF"/>
    <s v="440 CCT"/>
    <s v="HC"/>
    <s v="900456"/>
    <s v="SECTEUR BLANC"/>
  </r>
  <r>
    <n v="305614"/>
    <n v="7022636"/>
    <x v="0"/>
    <s v="REGION GRAND SUD"/>
    <x v="0"/>
    <s v="07022636"/>
    <s v="305614"/>
    <x v="0"/>
    <m/>
    <n v="2"/>
    <s v="Madame"/>
    <s v="MARIE"/>
    <s v="ANTUNES"/>
    <m/>
    <m/>
    <m/>
    <m/>
    <m/>
    <m/>
    <s v="445 CCA"/>
    <d v="2023-06-01T00:00:00"/>
    <s v="445"/>
    <s v="05"/>
    <s v="SALARIES COMMERCIAUX"/>
    <m/>
    <m/>
    <s v="303"/>
    <m/>
    <m/>
    <s v="Niveau 1"/>
    <m/>
    <d v="1994-10-08T00:00:00"/>
    <n v="30"/>
    <n v="100"/>
    <s v="FRANCAISE"/>
    <d v="2023-06-01T00:00:00"/>
    <n v="1"/>
    <d v="2023-06-01T00:00:00"/>
    <s v="HC"/>
    <n v="63450"/>
    <s v="LE CREST"/>
    <s v="FREDERIC MESTRE"/>
    <s v="071251"/>
    <s v="REGION GRAND SUD"/>
    <s v="193087"/>
    <s v="NICOLAS LEVEQUE"/>
    <s v="100 IMD"/>
    <x v="16"/>
    <x v="16"/>
    <s v="167187"/>
    <s v="CHRISTOPHE FOUILLOUSE"/>
    <s v="200 IMP"/>
    <x v="25"/>
    <x v="25"/>
    <s v="305614"/>
    <s v="MARIE ANTUNES"/>
    <s v="445 CCA"/>
    <s v="HC"/>
    <s v="097184"/>
    <s v="SECTEUR BLANC"/>
  </r>
  <r>
    <n v="301092"/>
    <n v="3100646"/>
    <x v="3"/>
    <s v="REGION GRAND OUEST"/>
    <x v="0"/>
    <s v="03100646"/>
    <s v="301092"/>
    <x v="0"/>
    <m/>
    <n v="1"/>
    <s v="Monsieur"/>
    <s v="VINCENT"/>
    <s v="APONTE"/>
    <m/>
    <m/>
    <m/>
    <m/>
    <m/>
    <m/>
    <s v="100 IMD"/>
    <d v="2014-05-01T00:00:00"/>
    <s v="100"/>
    <s v="03"/>
    <s v="INSPECTEURS RSG"/>
    <m/>
    <m/>
    <m/>
    <m/>
    <m/>
    <n v="6"/>
    <m/>
    <d v="1982-11-22T00:00:00"/>
    <n v="42"/>
    <n v="100"/>
    <s v="FRANCAISE"/>
    <d v="2012-12-01T00:00:00"/>
    <n v="12"/>
    <d v="2012-12-01T00:00:00"/>
    <m/>
    <n v="33140"/>
    <s v="VILLENAVE D ORNON"/>
    <s v="MATHIEU CHEMIN"/>
    <s v="071590"/>
    <s v="REGION GRAND OUEST"/>
    <s v="301092"/>
    <s v="VINCENT APONTE"/>
    <s v="100 IMD"/>
    <x v="20"/>
    <x v="20"/>
    <m/>
    <m/>
    <m/>
    <x v="3"/>
    <x v="3"/>
    <m/>
    <m/>
    <m/>
    <s v="D7"/>
    <m/>
    <m/>
  </r>
  <r>
    <n v="305729"/>
    <n v="7023045"/>
    <x v="0"/>
    <s v="REGION GRAND OUEST"/>
    <x v="0"/>
    <s v="07023045"/>
    <s v="305729"/>
    <x v="0"/>
    <m/>
    <n v="1"/>
    <s v="Monsieur"/>
    <s v="MATHIEU"/>
    <s v="ARBOUIN"/>
    <m/>
    <m/>
    <m/>
    <m/>
    <m/>
    <m/>
    <s v="440 CCT"/>
    <d v="2024-02-01T00:00:00"/>
    <s v="440"/>
    <s v="05"/>
    <s v="SALARIES COMMERCIAUX"/>
    <m/>
    <m/>
    <s v="076"/>
    <m/>
    <m/>
    <s v="Niveau 1"/>
    <m/>
    <n v="33332"/>
    <n v="33"/>
    <n v="100"/>
    <s v="FRANCAISE"/>
    <n v="45200"/>
    <n v="1"/>
    <n v="45200"/>
    <s v="HC"/>
    <n v="56530"/>
    <s v="QUEVEN"/>
    <s v="MATHIEU CHEMIN"/>
    <s v="071590"/>
    <s v="REGION GRAND OUEST"/>
    <s v="306484"/>
    <s v="GUILLAUME LAUZANAS"/>
    <s v="100 IMD"/>
    <x v="21"/>
    <x v="21"/>
    <s v="303646"/>
    <s v="ROMAIN CHAUVET"/>
    <s v="200 IMP"/>
    <x v="26"/>
    <x v="26"/>
    <s v="305729"/>
    <s v="MATHIEU ARBOUIN"/>
    <s v="440 CCT"/>
    <s v="HC"/>
    <s v="099653"/>
    <s v="SECTEUR BLANC"/>
  </r>
  <r>
    <n v="305600"/>
    <n v="7022582"/>
    <x v="0"/>
    <s v="REGION CENTRE EST"/>
    <x v="0"/>
    <s v="07022582"/>
    <s v="305600"/>
    <x v="0"/>
    <m/>
    <n v="2"/>
    <s v="Madame"/>
    <s v="SAMANTHA"/>
    <s v="ARIF"/>
    <m/>
    <m/>
    <m/>
    <m/>
    <m/>
    <m/>
    <s v="440 CCT"/>
    <d v="2023-12-01T00:00:00"/>
    <s v="440"/>
    <s v="05"/>
    <s v="SALARIES COMMERCIAUX"/>
    <m/>
    <m/>
    <s v="012"/>
    <m/>
    <m/>
    <s v="Niveau 1"/>
    <m/>
    <d v="1996-03-11T00:00:00"/>
    <n v="28"/>
    <n v="100"/>
    <s v="FRANCAISE"/>
    <d v="2023-06-01T00:00:00"/>
    <n v="1"/>
    <d v="2023-06-01T00:00:00"/>
    <s v="HC"/>
    <n v="54000"/>
    <s v="NANCY"/>
    <s v="JEROME CARPANETTO"/>
    <s v="900582"/>
    <s v="REGION CENTRE EST"/>
    <s v="179897"/>
    <s v="SYLVAIN GATHELIER"/>
    <s v="100 IMD"/>
    <x v="22"/>
    <x v="22"/>
    <s v="302742"/>
    <s v="ALEXIS HOEGY"/>
    <s v="200 IMP"/>
    <x v="27"/>
    <x v="27"/>
    <s v="305600"/>
    <s v="SAMANTHA ARIF"/>
    <s v="440 CCT"/>
    <s v="HC"/>
    <s v="096866"/>
    <s v="SECTEUR BLANC"/>
  </r>
  <r>
    <n v="305257"/>
    <n v="7020730"/>
    <x v="0"/>
    <s v="REGION GRAND OUEST"/>
    <x v="0"/>
    <s v="07020730"/>
    <s v="305257"/>
    <x v="0"/>
    <m/>
    <n v="1"/>
    <s v="Monsieur"/>
    <s v="CHARLES EDOUARD"/>
    <s v="ARMANDE"/>
    <m/>
    <m/>
    <m/>
    <m/>
    <m/>
    <m/>
    <s v="440 CCT"/>
    <d v="2022-08-01T00:00:00"/>
    <s v="440"/>
    <s v="05"/>
    <s v="SALARIES COMMERCIAUX"/>
    <m/>
    <m/>
    <s v="194"/>
    <m/>
    <m/>
    <s v="Niveau 1"/>
    <m/>
    <n v="31719"/>
    <n v="38"/>
    <n v="100"/>
    <s v="FRANCAISE"/>
    <n v="44593"/>
    <n v="2"/>
    <n v="44593"/>
    <s v="HC"/>
    <n v="44000"/>
    <s v="NANTES"/>
    <s v="MATHIEU CHEMIN"/>
    <s v="071590"/>
    <s v="REGION GRAND OUEST"/>
    <s v="190433"/>
    <s v="JOHANN GUIHARD"/>
    <s v="100 IMD"/>
    <x v="13"/>
    <x v="13"/>
    <s v="191022"/>
    <s v="FLORENT FOURNIGAULT"/>
    <s v="200 IMP"/>
    <x v="15"/>
    <x v="15"/>
    <s v="305257"/>
    <s v="CHARLES EDOUARD ARMANDE"/>
    <s v="440 CCT"/>
    <s v="HC"/>
    <s v="993555"/>
    <s v="SECTEUR BLANC"/>
  </r>
  <r>
    <n v="180306"/>
    <n v="3000720"/>
    <x v="0"/>
    <s v="POLE PILOTAGE DU RESEAU COMMERCIAL"/>
    <x v="0"/>
    <s v="03000720"/>
    <s v="180306"/>
    <x v="0"/>
    <m/>
    <n v="1"/>
    <s v="Monsieur"/>
    <s v="LIONEL"/>
    <s v="ARMEL"/>
    <m/>
    <m/>
    <m/>
    <m/>
    <m/>
    <m/>
    <s v="448 CRC"/>
    <d v="1998-04-01T00:00:00"/>
    <s v="448"/>
    <s v="03"/>
    <s v="SALARIES COMMERCIAUX"/>
    <m/>
    <m/>
    <m/>
    <m/>
    <m/>
    <s v="Niveau 1"/>
    <m/>
    <n v="21359"/>
    <n v="66"/>
    <n v="100"/>
    <s v="FRANCAISE"/>
    <n v="35886"/>
    <n v="26"/>
    <n v="35886"/>
    <m/>
    <n v="31100"/>
    <s v="TOULOUSE"/>
    <m/>
    <s v="700584"/>
    <s v="POLE PILOTAGE DU RESEAU COMMERCIAL"/>
    <m/>
    <m/>
    <m/>
    <x v="23"/>
    <x v="23"/>
    <m/>
    <m/>
    <m/>
    <x v="3"/>
    <x v="3"/>
    <m/>
    <m/>
    <m/>
    <s v="B2"/>
    <m/>
    <m/>
  </r>
  <r>
    <n v="304146"/>
    <n v="3102238"/>
    <x v="0"/>
    <s v="REGION GRAND SUD"/>
    <x v="0"/>
    <s v="03102238"/>
    <s v="304146"/>
    <x v="0"/>
    <m/>
    <n v="1"/>
    <s v="Monsieur"/>
    <s v="THIBAUT"/>
    <s v="ARNEODO"/>
    <s v="440 CCT"/>
    <n v="44866"/>
    <m/>
    <s v="Faux"/>
    <n v="5"/>
    <s v="SALARIES COMMERCIAUX"/>
    <s v="371 CCM.E"/>
    <d v="2022-12-01T00:00:00"/>
    <s v="371"/>
    <s v="05"/>
    <s v="SALARIES COMMERCIAUX"/>
    <s v="T"/>
    <m/>
    <s v="411"/>
    <s v="Niveau 2"/>
    <m/>
    <s v="Niveau 2"/>
    <m/>
    <n v="30962"/>
    <n v="40"/>
    <n v="100"/>
    <s v="FRANCAISE"/>
    <n v="43466"/>
    <n v="5"/>
    <n v="43466"/>
    <s v="HC"/>
    <n v="83200"/>
    <s v="LE REVEST LES EAUX"/>
    <s v="FREDERIC MESTRE"/>
    <s v="071251"/>
    <s v="REGION GRAND SUD"/>
    <s v="190355"/>
    <s v="FABIO FRACASSETTI"/>
    <s v="100 IMD"/>
    <x v="9"/>
    <x v="9"/>
    <s v="189398"/>
    <s v="JEAN-FRANCOIS LANTERI"/>
    <s v="200 IMP"/>
    <x v="11"/>
    <x v="11"/>
    <s v="304146"/>
    <s v="THIBAUT ARNEODO"/>
    <s v="371 CCM.E"/>
    <s v="HC"/>
    <s v="098980"/>
    <s v="SECTEUR BLANC"/>
  </r>
  <r>
    <n v="303342"/>
    <n v="3101831"/>
    <x v="0"/>
    <s v="REGION GRAND SUD"/>
    <x v="0"/>
    <s v="03101831"/>
    <s v="303342"/>
    <x v="0"/>
    <m/>
    <n v="1"/>
    <s v="Monsieur"/>
    <s v="PHILIPPE"/>
    <s v="ARTALE"/>
    <s v="445 CCA"/>
    <n v="42767"/>
    <m/>
    <s v="Faux"/>
    <n v="5"/>
    <s v="SALARIES COMMERCIAUX"/>
    <s v="440 CCT"/>
    <d v="2017-03-01T00:00:00"/>
    <s v="440"/>
    <s v="05"/>
    <s v="SALARIES COMMERCIAUX"/>
    <m/>
    <m/>
    <s v="165"/>
    <s v="Niveau 1"/>
    <m/>
    <s v="Niveau 1"/>
    <m/>
    <n v="24219"/>
    <n v="58"/>
    <n v="100"/>
    <s v="FRANCAISE"/>
    <n v="42795"/>
    <n v="7"/>
    <n v="42795"/>
    <s v="HC"/>
    <n v="83136"/>
    <s v="ROCBARON"/>
    <s v="FREDERIC MESTRE"/>
    <s v="071251"/>
    <s v="REGION GRAND SUD"/>
    <s v="190355"/>
    <s v="FABIO FRACASSETTI"/>
    <s v="100 IMD"/>
    <x v="9"/>
    <x v="9"/>
    <s v="304877"/>
    <s v="YOAN CENEDESE"/>
    <s v="200 IMP"/>
    <x v="10"/>
    <x v="10"/>
    <s v="303342"/>
    <s v="PHILIPPE ARTALE"/>
    <s v="440 CCT"/>
    <s v="HC"/>
    <s v="993676"/>
    <s v="SECTEUR BLANC"/>
  </r>
  <r>
    <n v="305654"/>
    <n v="7022802"/>
    <x v="0"/>
    <s v="REGION GRAND SUD"/>
    <x v="0"/>
    <s v="07022802"/>
    <s v="305654"/>
    <x v="0"/>
    <m/>
    <n v="1"/>
    <s v="Monsieur"/>
    <s v="BASTIEN"/>
    <s v="ARTHAUD"/>
    <s v="445 CCA"/>
    <n v="45323"/>
    <m/>
    <s v="Faux"/>
    <n v="5"/>
    <s v="SALARIES COMMERCIAUX"/>
    <s v="440 CCT"/>
    <d v="2024-03-01T00:00:00"/>
    <s v="440"/>
    <s v="05"/>
    <s v="SALARIES COMMERCIAUX"/>
    <m/>
    <m/>
    <s v="186"/>
    <s v="Niveau 1"/>
    <m/>
    <s v="Niveau 1"/>
    <m/>
    <n v="34464"/>
    <n v="30"/>
    <n v="100"/>
    <s v="FRANCAISE"/>
    <n v="45170"/>
    <n v="1"/>
    <n v="45170"/>
    <s v="HC"/>
    <n v="38450"/>
    <s v="LE GUA"/>
    <s v="FREDERIC MESTRE"/>
    <s v="071251"/>
    <s v="REGION GRAND SUD"/>
    <s v="186531"/>
    <s v="CHRISTOPHE CLEMENT"/>
    <s v="100 IMD"/>
    <x v="11"/>
    <x v="11"/>
    <s v="186792"/>
    <s v="FABRICE GUILLAMET"/>
    <s v="200 IMP"/>
    <x v="28"/>
    <x v="28"/>
    <s v="305654"/>
    <s v="BASTIEN ARTHAUD"/>
    <s v="440 CCT"/>
    <s v="HC"/>
    <s v="993697"/>
    <s v="SECTEUR BLANC"/>
  </r>
  <r>
    <n v="305763"/>
    <n v="7023137"/>
    <x v="0"/>
    <s v="REGION GRAND SUD"/>
    <x v="0"/>
    <s v="07023137"/>
    <s v="305763"/>
    <x v="0"/>
    <m/>
    <n v="1"/>
    <s v="Monsieur"/>
    <s v="DAVID"/>
    <s v="ASSARAF"/>
    <m/>
    <m/>
    <m/>
    <m/>
    <m/>
    <m/>
    <s v="440 CCT"/>
    <d v="2024-04-01T00:00:00"/>
    <s v="440"/>
    <s v="05"/>
    <s v="SALARIES COMMERCIAUX"/>
    <m/>
    <m/>
    <s v="576"/>
    <m/>
    <m/>
    <s v="Niveau 1"/>
    <m/>
    <n v="27222"/>
    <n v="50"/>
    <n v="100"/>
    <s v="FRANCAISE"/>
    <n v="45261"/>
    <n v="1"/>
    <n v="45261"/>
    <s v="HC"/>
    <n v="6110"/>
    <s v="LE CANNET"/>
    <s v="FREDERIC MESTRE"/>
    <s v="071251"/>
    <s v="REGION GRAND SUD"/>
    <s v="182484"/>
    <s v="SYLVAIN KERLOC H"/>
    <s v="100 IMD"/>
    <x v="24"/>
    <x v="24"/>
    <s v="305386"/>
    <s v="JOHAN WALTER MARTIN"/>
    <s v="200 IMP"/>
    <x v="29"/>
    <x v="29"/>
    <s v="305763"/>
    <s v="DAVID ASSARAF"/>
    <s v="440 CCT"/>
    <s v="HC"/>
    <s v="097467"/>
    <s v="SECTEUR BLANC"/>
  </r>
  <r>
    <n v="900578"/>
    <n v="50161190"/>
    <x v="0"/>
    <s v="POLE PILOTAGE DU RESEAU COMMERCIAL"/>
    <x v="0"/>
    <s v="50161190"/>
    <s v="900578"/>
    <x v="1"/>
    <s v="F"/>
    <m/>
    <m/>
    <m/>
    <s v="ASSISTANAT OD"/>
    <m/>
    <m/>
    <m/>
    <m/>
    <m/>
    <m/>
    <m/>
    <d v="2024-05-01T00:00:00"/>
    <m/>
    <s v="04"/>
    <m/>
    <m/>
    <m/>
    <m/>
    <m/>
    <m/>
    <m/>
    <m/>
    <m/>
    <m/>
    <m/>
    <m/>
    <m/>
    <m/>
    <m/>
    <m/>
    <m/>
    <m/>
    <m/>
    <s v="700584"/>
    <s v="POLE PILOTAGE DU RESEAU COMMERCIAL"/>
    <m/>
    <m/>
    <m/>
    <x v="25"/>
    <x v="25"/>
    <m/>
    <m/>
    <m/>
    <x v="30"/>
    <x v="30"/>
    <m/>
    <m/>
    <m/>
    <m/>
    <m/>
    <m/>
  </r>
  <r>
    <n v="900417"/>
    <n v="50106817"/>
    <x v="0"/>
    <s v="POLE PILOTAGE DU RESEAU COMMERCIAL"/>
    <x v="0"/>
    <s v="50106817"/>
    <s v="900417"/>
    <x v="1"/>
    <s v="F"/>
    <m/>
    <m/>
    <m/>
    <s v="ASSISTANCE DU RESEAU COMMERCIAL"/>
    <m/>
    <m/>
    <m/>
    <m/>
    <m/>
    <m/>
    <m/>
    <d v="2024-07-01T00:00:00"/>
    <m/>
    <s v="03"/>
    <m/>
    <m/>
    <m/>
    <m/>
    <m/>
    <m/>
    <m/>
    <m/>
    <m/>
    <m/>
    <m/>
    <m/>
    <m/>
    <m/>
    <m/>
    <m/>
    <m/>
    <m/>
    <m/>
    <s v="700584"/>
    <s v="POLE PILOTAGE DU RESEAU COMMERCIAL"/>
    <m/>
    <m/>
    <m/>
    <x v="25"/>
    <x v="25"/>
    <m/>
    <m/>
    <m/>
    <x v="3"/>
    <x v="3"/>
    <m/>
    <m/>
    <m/>
    <m/>
    <m/>
    <m/>
  </r>
  <r>
    <n v="900579"/>
    <n v="50161191"/>
    <x v="0"/>
    <s v="POLE PILOTAGE DU RESEAU COMMERCIAL"/>
    <x v="0"/>
    <s v="50161191"/>
    <s v="900579"/>
    <x v="1"/>
    <s v="F"/>
    <m/>
    <m/>
    <m/>
    <s v="ASSISTANCE TRANSVERSE"/>
    <m/>
    <m/>
    <m/>
    <m/>
    <m/>
    <m/>
    <m/>
    <d v="2024-07-01T00:00:00"/>
    <m/>
    <s v="04"/>
    <m/>
    <m/>
    <m/>
    <m/>
    <m/>
    <m/>
    <m/>
    <m/>
    <m/>
    <m/>
    <m/>
    <m/>
    <m/>
    <m/>
    <m/>
    <m/>
    <m/>
    <m/>
    <m/>
    <s v="700584"/>
    <s v="POLE PILOTAGE DU RESEAU COMMERCIAL"/>
    <m/>
    <m/>
    <m/>
    <x v="25"/>
    <x v="25"/>
    <m/>
    <m/>
    <m/>
    <x v="31"/>
    <x v="31"/>
    <m/>
    <m/>
    <m/>
    <m/>
    <m/>
    <m/>
  </r>
  <r>
    <n v="306319"/>
    <n v="7024190"/>
    <x v="0"/>
    <s v="REGION GRAND SUD"/>
    <x v="0"/>
    <s v="07024190"/>
    <s v="306319"/>
    <x v="0"/>
    <m/>
    <n v="2"/>
    <s v="Madame"/>
    <s v="LAURIE"/>
    <s v="ASTIER"/>
    <m/>
    <m/>
    <m/>
    <m/>
    <m/>
    <m/>
    <s v="445 CCA"/>
    <d v="2024-09-01T00:00:00"/>
    <s v="445"/>
    <s v="05"/>
    <s v="SALARIES COMMERCIAUX"/>
    <m/>
    <m/>
    <s v="378"/>
    <m/>
    <m/>
    <s v="Niveau 1"/>
    <m/>
    <n v="36364"/>
    <n v="25"/>
    <n v="100"/>
    <s v="FRANCAISE"/>
    <n v="45536"/>
    <n v="0"/>
    <n v="45536"/>
    <s v="HC"/>
    <n v="4150"/>
    <s v="REVEST DU BION"/>
    <s v="FREDERIC MESTRE"/>
    <s v="071251"/>
    <s v="REGION GRAND SUD"/>
    <s v="305931"/>
    <s v="JULIEN KARIGER"/>
    <s v="100 IMD"/>
    <x v="6"/>
    <x v="6"/>
    <s v="305212"/>
    <s v="CHARLOTTE JALLADEAU"/>
    <s v="310 CMA"/>
    <x v="9"/>
    <x v="9"/>
    <s v="306319"/>
    <s v="LAURIE ASTIER"/>
    <s v="445 CCA"/>
    <s v="HC"/>
    <s v="991537"/>
    <s v="SECTEUR BLANC"/>
  </r>
  <r>
    <n v="300921"/>
    <n v="3100539"/>
    <x v="0"/>
    <s v="REGION GRAND SUD"/>
    <x v="0"/>
    <s v="03100539"/>
    <s v="300921"/>
    <x v="0"/>
    <m/>
    <n v="1"/>
    <s v="Monsieur"/>
    <s v="VIRGIL"/>
    <s v="AUBERT"/>
    <s v="440 CCT"/>
    <d v="2012-08-01T00:00:00"/>
    <m/>
    <s v="Faux"/>
    <n v="5"/>
    <s v="SALARIES COMMERCIAUX"/>
    <s v="370 CC.E"/>
    <d v="2012-09-01T00:00:00"/>
    <s v="370"/>
    <s v="05"/>
    <s v="SALARIES COMMERCIAUX"/>
    <m/>
    <m/>
    <s v="473"/>
    <s v="Niveau 2"/>
    <m/>
    <s v="Niveau 2"/>
    <m/>
    <d v="1973-09-29T00:00:00"/>
    <n v="51"/>
    <n v="100"/>
    <s v="FRANCAISE"/>
    <d v="2012-09-01T00:00:00"/>
    <n v="12"/>
    <d v="2012-09-01T00:00:00"/>
    <s v="HC"/>
    <n v="83140"/>
    <s v="SIX FOURS LES PLAGES"/>
    <s v="FREDERIC MESTRE"/>
    <s v="071251"/>
    <s v="REGION GRAND SUD"/>
    <s v="190355"/>
    <s v="FABIO FRACASSETTI"/>
    <s v="100 IMD"/>
    <x v="9"/>
    <x v="9"/>
    <s v="304877"/>
    <s v="YOAN CENEDESE"/>
    <s v="200 IMP"/>
    <x v="10"/>
    <x v="10"/>
    <s v="300921"/>
    <s v="VIRGIL AUBERT"/>
    <s v="370 CC.E"/>
    <s v="HC"/>
    <s v="098998"/>
    <s v="SECTEUR BLANC"/>
  </r>
  <r>
    <n v="300604"/>
    <n v="3100360"/>
    <x v="0"/>
    <s v="REGION GRAND SUD"/>
    <x v="0"/>
    <s v="03100360"/>
    <s v="300604"/>
    <x v="0"/>
    <m/>
    <n v="1"/>
    <s v="Monsieur"/>
    <s v="ANTHONY"/>
    <s v="AUBERT"/>
    <s v="360 CCMA"/>
    <s v="31/12/2011"/>
    <m/>
    <s v="Faux"/>
    <n v="5"/>
    <s v="SALARIES COMMERCIAUX"/>
    <s v="371 CCM.E"/>
    <d v="2012-01-01T00:00:00"/>
    <s v="371"/>
    <s v="05"/>
    <s v="SALARIES COMMERCIAUX"/>
    <s v="T"/>
    <m/>
    <s v="384"/>
    <s v="Niveau 2"/>
    <m/>
    <s v="Niveau 2"/>
    <m/>
    <d v="1984-05-04T00:00:00"/>
    <n v="40"/>
    <n v="100"/>
    <s v="FRANCAISE"/>
    <d v="2012-01-01T00:00:00"/>
    <n v="12"/>
    <d v="2012-01-01T00:00:00"/>
    <s v="HC"/>
    <n v="13320"/>
    <s v="BOUC BEL AIR"/>
    <s v="FREDERIC MESTRE"/>
    <s v="071251"/>
    <s v="REGION GRAND SUD"/>
    <s v="305931"/>
    <s v="JULIEN KARIGER"/>
    <s v="100 IMD"/>
    <x v="6"/>
    <x v="6"/>
    <m/>
    <m/>
    <m/>
    <x v="32"/>
    <x v="32"/>
    <s v="300604"/>
    <s v="ANTHONY AUBERT"/>
    <s v="371 CCM.E"/>
    <s v="HC"/>
    <s v="098967"/>
    <s v="SECTEUR BLANC"/>
  </r>
  <r>
    <n v="301011"/>
    <n v="3100601"/>
    <x v="0"/>
    <s v="REGION CENTRE EST"/>
    <x v="0"/>
    <s v="03100601"/>
    <s v="301011"/>
    <x v="0"/>
    <m/>
    <n v="2"/>
    <s v="Madame"/>
    <s v="LINE"/>
    <s v="AUBERTIN"/>
    <s v="440 CCT"/>
    <d v="2012-09-01T00:00:00"/>
    <m/>
    <s v="Faux"/>
    <n v="5"/>
    <s v="INSPECTEURS RSG"/>
    <s v="386 IE"/>
    <d v="2012-10-01T00:00:00"/>
    <s v="386"/>
    <s v="05"/>
    <s v="INSPECTEURS RSG"/>
    <s v="T"/>
    <m/>
    <s v="430"/>
    <n v="5"/>
    <m/>
    <n v="5"/>
    <m/>
    <d v="1969-04-27T00:00:00"/>
    <n v="55"/>
    <n v="100"/>
    <s v="FRANCAISE"/>
    <d v="2012-10-01T00:00:00"/>
    <n v="12"/>
    <d v="2012-10-01T00:00:00"/>
    <s v="HC"/>
    <n v="52500"/>
    <s v="FAYL BILLOT"/>
    <s v="JEROME CARPANETTO"/>
    <s v="900582"/>
    <s v="REGION CENTRE EST"/>
    <s v="305941"/>
    <s v="SAMUEL TRAGEL"/>
    <s v="100 IMD"/>
    <x v="14"/>
    <x v="14"/>
    <s v="304004"/>
    <s v="LARA BALTAZAR"/>
    <s v="200 IMP"/>
    <x v="33"/>
    <x v="33"/>
    <s v="301011"/>
    <s v="LINE AUBERTIN"/>
    <s v="386 IE"/>
    <s v="HC"/>
    <s v="992614"/>
    <s v="SECTEUR BLANC"/>
  </r>
  <r>
    <n v="304682"/>
    <n v="3102523"/>
    <x v="0"/>
    <s v="REGION GRAND SUD"/>
    <x v="0"/>
    <s v="03102523"/>
    <s v="304682"/>
    <x v="0"/>
    <m/>
    <n v="2"/>
    <s v="Madame"/>
    <s v="GERALDINE"/>
    <s v="AUBERY"/>
    <m/>
    <m/>
    <m/>
    <m/>
    <m/>
    <m/>
    <s v="440 CCT"/>
    <d v="2021-05-01T00:00:00"/>
    <s v="440"/>
    <s v="05"/>
    <s v="SALARIES COMMERCIAUX"/>
    <m/>
    <m/>
    <s v="309"/>
    <m/>
    <m/>
    <s v="Niveau 1"/>
    <m/>
    <d v="1984-11-07T00:00:00"/>
    <n v="40"/>
    <n v="100"/>
    <s v="FRANCAISE"/>
    <d v="2020-11-01T00:00:00"/>
    <n v="4"/>
    <d v="2020-11-01T00:00:00"/>
    <s v="HC"/>
    <n v="31460"/>
    <s v="AURIAC SUR VENDINELLE"/>
    <s v="FREDERIC MESTRE"/>
    <s v="071251"/>
    <s v="REGION GRAND SUD"/>
    <s v="306077"/>
    <s v="JONATHAN THIEBAUD"/>
    <s v="100 IMD"/>
    <x v="26"/>
    <x v="26"/>
    <s v="305333"/>
    <s v="ALEXANDRE BALARDY"/>
    <s v="200 IMP"/>
    <x v="34"/>
    <x v="34"/>
    <s v="304682"/>
    <s v="GERALDINE AUBERY"/>
    <s v="440 CCT"/>
    <s v="HC"/>
    <s v="097987"/>
    <s v="SECTEUR BLANC"/>
  </r>
  <r>
    <n v="304528"/>
    <n v="3102451"/>
    <x v="0"/>
    <s v="REGION GRAND SUD"/>
    <x v="0"/>
    <s v="03102451"/>
    <s v="304528"/>
    <x v="0"/>
    <m/>
    <n v="1"/>
    <s v="Monsieur"/>
    <s v="THOMAS"/>
    <s v="AUDEBRAND"/>
    <s v="445 CCA"/>
    <d v="2020-01-01T00:00:00"/>
    <m/>
    <s v="Faux"/>
    <n v="5"/>
    <s v="SALARIES COMMERCIAUX"/>
    <s v="440 CCT"/>
    <d v="2020-02-01T00:00:00"/>
    <s v="440"/>
    <s v="05"/>
    <s v="SALARIES COMMERCIAUX"/>
    <m/>
    <m/>
    <s v="551"/>
    <s v="Niveau 1"/>
    <m/>
    <s v="Niveau 1"/>
    <m/>
    <d v="1991-05-14T00:00:00"/>
    <n v="33"/>
    <n v="100"/>
    <s v="FRANCAISE"/>
    <d v="2020-02-01T00:00:00"/>
    <n v="4"/>
    <d v="2020-02-01T00:00:00"/>
    <s v="HC"/>
    <n v="6600"/>
    <s v="ANTIBES"/>
    <s v="FREDERIC MESTRE"/>
    <s v="071251"/>
    <s v="REGION GRAND SUD"/>
    <s v="182484"/>
    <s v="SYLVAIN KERLOC H"/>
    <s v="100 IMD"/>
    <x v="24"/>
    <x v="24"/>
    <m/>
    <m/>
    <m/>
    <x v="35"/>
    <x v="35"/>
    <s v="304528"/>
    <s v="THOMAS AUDEBRAND"/>
    <s v="440 CCT"/>
    <s v="HC"/>
    <s v="990384"/>
    <s v="SECTEUR BLANC"/>
  </r>
  <r>
    <n v="304015"/>
    <n v="3102172"/>
    <x v="0"/>
    <s v="REGION GRAND SUD"/>
    <x v="0"/>
    <s v="03102172"/>
    <s v="304015"/>
    <x v="0"/>
    <m/>
    <n v="2"/>
    <s v="Madame"/>
    <s v="AUDE"/>
    <s v="AUDIBERT"/>
    <s v="445 CCA"/>
    <n v="45352"/>
    <m/>
    <s v="Faux"/>
    <n v="5"/>
    <s v="SALARIES COMMERCIAUX"/>
    <s v="441 CCTM"/>
    <d v="2024-04-01T00:00:00"/>
    <s v="441"/>
    <s v="05"/>
    <s v="SALARIES COMMERCIAUX"/>
    <s v="T"/>
    <m/>
    <s v="884"/>
    <s v="Niveau 1"/>
    <m/>
    <s v="Niveau 1"/>
    <m/>
    <d v="1982-12-16T00:00:00"/>
    <n v="41"/>
    <n v="100"/>
    <s v="FRANCAISE"/>
    <d v="2018-09-01T00:00:00"/>
    <n v="6"/>
    <d v="2018-09-01T00:00:00"/>
    <s v="HC"/>
    <n v="13360"/>
    <s v="ROQUEVAIRE"/>
    <s v="FREDERIC MESTRE"/>
    <s v="071251"/>
    <s v="REGION GRAND SUD"/>
    <s v="190355"/>
    <s v="FABIO FRACASSETTI"/>
    <s v="100 IMD"/>
    <x v="9"/>
    <x v="9"/>
    <s v="193018"/>
    <s v="NICOLAS CARRE"/>
    <s v="200 IMP"/>
    <x v="36"/>
    <x v="36"/>
    <s v="304015"/>
    <s v="AUDE AUDIBERT"/>
    <s v="441 CCTM"/>
    <s v="HC"/>
    <s v="992217"/>
    <s v="SECTEUR BLANC"/>
  </r>
  <r>
    <n v="193526"/>
    <n v="3002794"/>
    <x v="0"/>
    <s v="REGION GRAND OUEST"/>
    <x v="0"/>
    <s v="03002794"/>
    <s v="193526"/>
    <x v="0"/>
    <m/>
    <n v="1"/>
    <s v="Monsieur"/>
    <s v="CHRISTOPHE"/>
    <s v="AUGER"/>
    <s v="370 CC.E"/>
    <d v="2021-11-01T00:00:00"/>
    <m/>
    <s v="Faux"/>
    <n v="5"/>
    <s v="INSPECTEURS RSG"/>
    <s v="386 IE"/>
    <d v="2021-12-01T00:00:00"/>
    <s v="386"/>
    <s v="05"/>
    <s v="INSPECTEURS RSG"/>
    <s v="T"/>
    <m/>
    <s v="121"/>
    <n v="6"/>
    <m/>
    <n v="6"/>
    <m/>
    <d v="1968-06-05T00:00:00"/>
    <n v="56"/>
    <n v="100"/>
    <s v="FRANCAISE"/>
    <d v="2010-04-01T00:00:00"/>
    <n v="14"/>
    <d v="2010-04-01T00:00:00"/>
    <s v="HC"/>
    <n v="56490"/>
    <s v="EVRIGUET"/>
    <s v="MATHIEU CHEMIN"/>
    <s v="071590"/>
    <s v="REGION GRAND OUEST"/>
    <s v="175115"/>
    <s v="PABLO LECOQ"/>
    <s v="100 IMD"/>
    <x v="27"/>
    <x v="27"/>
    <s v="188718"/>
    <s v="STEPHANE GESTIN"/>
    <s v="200 IMP"/>
    <x v="37"/>
    <x v="37"/>
    <s v="193526"/>
    <s v="CHRISTOPHE AUGER"/>
    <s v="386 IE"/>
    <s v="HC"/>
    <s v="992389"/>
    <s v="SECTEUR BLANC"/>
  </r>
  <r>
    <n v="305980"/>
    <n v="7023591"/>
    <x v="0"/>
    <s v="REGION GRAND SUD"/>
    <x v="0"/>
    <s v="07023591"/>
    <s v="305980"/>
    <x v="0"/>
    <m/>
    <n v="1"/>
    <s v="Monsieur"/>
    <s v="JEROME"/>
    <s v="AUTARD"/>
    <m/>
    <m/>
    <m/>
    <m/>
    <m/>
    <m/>
    <s v="440 CCT"/>
    <d v="2024-08-01T00:00:00"/>
    <s v="440"/>
    <s v="05"/>
    <s v="SALARIES COMMERCIAUX"/>
    <m/>
    <m/>
    <s v="026"/>
    <m/>
    <m/>
    <s v="Niveau 1"/>
    <m/>
    <d v="1986-03-05T00:00:00"/>
    <n v="38"/>
    <n v="100"/>
    <s v="FRANCAISE"/>
    <d v="2024-04-01T00:00:00"/>
    <n v="0"/>
    <d v="2024-04-01T00:00:00"/>
    <s v="HC"/>
    <n v="84170"/>
    <s v="MONTEUX"/>
    <s v="FREDERIC MESTRE"/>
    <s v="071251"/>
    <s v="REGION GRAND SUD"/>
    <s v="304665"/>
    <s v="FABRIZIA LEGGER"/>
    <s v="100 IMD"/>
    <x v="4"/>
    <x v="4"/>
    <s v="305062"/>
    <s v="MARIE DELRANC"/>
    <s v="200 IMP"/>
    <x v="38"/>
    <x v="38"/>
    <s v="305980"/>
    <s v="JEROME AUTARD"/>
    <s v="440 CCT"/>
    <s v="HC"/>
    <s v="097516"/>
    <s v="SECTEUR BLANC"/>
  </r>
  <r>
    <n v="306017"/>
    <n v="7023693"/>
    <x v="0"/>
    <s v="REGION CENTRE EST"/>
    <x v="0"/>
    <s v="07023693"/>
    <s v="306017"/>
    <x v="0"/>
    <m/>
    <n v="1"/>
    <s v="Monsieur"/>
    <s v="WILLIAM"/>
    <s v="AYARI"/>
    <m/>
    <m/>
    <m/>
    <m/>
    <m/>
    <m/>
    <s v="440 CCT"/>
    <d v="2024-09-01T00:00:00"/>
    <s v="440"/>
    <s v="05"/>
    <s v="SALARIES COMMERCIAUX"/>
    <m/>
    <m/>
    <s v="338"/>
    <m/>
    <m/>
    <s v="Niveau 1"/>
    <m/>
    <d v="1995-12-01T00:00:00"/>
    <n v="29"/>
    <n v="100"/>
    <s v="FRANCAISE"/>
    <d v="2024-05-01T00:00:00"/>
    <n v="0"/>
    <d v="2024-05-01T00:00:00"/>
    <s v="HC"/>
    <n v="68400"/>
    <s v="RIEDISHEIM"/>
    <s v="JEROME CARPANETTO"/>
    <s v="900582"/>
    <s v="REGION CENTRE EST"/>
    <s v="305941"/>
    <s v="SAMUEL TRAGEL"/>
    <s v="100 IMD"/>
    <x v="14"/>
    <x v="14"/>
    <m/>
    <m/>
    <m/>
    <x v="16"/>
    <x v="16"/>
    <s v="306017"/>
    <s v="WILLIAM AYARI"/>
    <s v="440 CCT"/>
    <s v="HC"/>
    <s v="098881"/>
    <s v="SECTEUR BLANC"/>
  </r>
  <r>
    <n v="304262"/>
    <n v="3102296"/>
    <x v="0"/>
    <s v="REGION CENTRE EST"/>
    <x v="0"/>
    <s v="03102296"/>
    <s v="304262"/>
    <x v="0"/>
    <m/>
    <n v="1"/>
    <s v="Monsieur"/>
    <s v="BRICE"/>
    <s v="AZZOPARDI"/>
    <s v="445 CCA"/>
    <n v="43556"/>
    <m/>
    <s v="Faux"/>
    <n v="5"/>
    <s v="SALARIES COMMERCIAUX"/>
    <s v="440 CCT"/>
    <d v="2019-05-01T00:00:00"/>
    <s v="440"/>
    <s v="05"/>
    <s v="SALARIES COMMERCIAUX"/>
    <m/>
    <m/>
    <s v="355"/>
    <s v="Niveau 1"/>
    <m/>
    <s v="Niveau 1"/>
    <m/>
    <d v="1994-01-21T00:00:00"/>
    <n v="30"/>
    <n v="100"/>
    <s v="FRANCAISE"/>
    <d v="2019-05-01T00:00:00"/>
    <n v="5"/>
    <d v="2019-05-01T00:00:00"/>
    <s v="HC"/>
    <n v="91310"/>
    <s v="LONGPONT SUR ORGE"/>
    <s v="JEROME CARPANETTO"/>
    <s v="900582"/>
    <s v="REGION CENTRE EST"/>
    <s v="182240"/>
    <s v="FREDERIC MARTINELLI"/>
    <s v="100 IMD"/>
    <x v="2"/>
    <x v="2"/>
    <m/>
    <m/>
    <m/>
    <x v="19"/>
    <x v="19"/>
    <s v="304262"/>
    <s v="BRICE AZZOPARDI"/>
    <s v="440 CCT"/>
    <s v="HC"/>
    <s v="991958"/>
    <s v="SECTEUR BLANC"/>
  </r>
  <r>
    <n v="305456"/>
    <n v="7021998"/>
    <x v="0"/>
    <s v="REGION GRAND SUD"/>
    <x v="0"/>
    <s v="07021998"/>
    <s v="305456"/>
    <x v="0"/>
    <m/>
    <n v="1"/>
    <s v="Monsieur"/>
    <s v="BENJAMIN"/>
    <s v="BABILLAUD"/>
    <m/>
    <m/>
    <m/>
    <m/>
    <m/>
    <m/>
    <s v="441 CCTM"/>
    <d v="2024-09-01T00:00:00"/>
    <s v="441"/>
    <s v="05"/>
    <s v="SALARIES COMMERCIAUX"/>
    <s v="T"/>
    <m/>
    <s v="939"/>
    <m/>
    <m/>
    <s v="Niveau 1"/>
    <m/>
    <n v="34521"/>
    <n v="30"/>
    <n v="100"/>
    <s v="FRANCAISE"/>
    <n v="44927"/>
    <n v="1"/>
    <n v="44927"/>
    <s v="HC"/>
    <n v="38600"/>
    <s v="FONTAINE"/>
    <s v="FREDERIC MESTRE"/>
    <s v="071251"/>
    <s v="REGION GRAND SUD"/>
    <s v="186531"/>
    <s v="CHRISTOPHE CLEMENT"/>
    <s v="100 IMD"/>
    <x v="11"/>
    <x v="11"/>
    <s v="186792"/>
    <s v="FABRICE GUILLAMET"/>
    <s v="200 IMP"/>
    <x v="28"/>
    <x v="28"/>
    <s v="305456"/>
    <s v="BENJAMIN BABILLAUD"/>
    <s v="441 CCTM"/>
    <s v="HC"/>
    <s v="097025"/>
    <s v="SECTEUR BLANC"/>
  </r>
  <r>
    <n v="305119"/>
    <n v="7019557"/>
    <x v="0"/>
    <s v="REGION GRAND SUD"/>
    <x v="0"/>
    <s v="07019557"/>
    <s v="305119"/>
    <x v="0"/>
    <m/>
    <n v="1"/>
    <s v="Monsieur"/>
    <s v="CYRIL"/>
    <s v="BABIN"/>
    <m/>
    <m/>
    <m/>
    <m/>
    <m/>
    <m/>
    <s v="440 CCT"/>
    <d v="2021-12-01T00:00:00"/>
    <s v="440"/>
    <s v="05"/>
    <s v="SALARIES COMMERCIAUX"/>
    <m/>
    <m/>
    <s v="119"/>
    <m/>
    <m/>
    <s v="Niveau 1"/>
    <m/>
    <d v="1981-11-11T00:00:00"/>
    <n v="43"/>
    <n v="100"/>
    <s v="FRANCAISE"/>
    <d v="2021-06-01T00:00:00"/>
    <n v="3"/>
    <d v="2021-06-01T00:00:00"/>
    <s v="HC"/>
    <n v="66250"/>
    <s v="ST LAURENT DE LA SALANQUE"/>
    <s v="FREDERIC MESTRE"/>
    <s v="071251"/>
    <s v="REGION GRAND SUD"/>
    <s v="163397"/>
    <s v="FRANCK ZENOU"/>
    <s v="100 IMD"/>
    <x v="0"/>
    <x v="0"/>
    <s v="177023"/>
    <s v="JEAN-PHILIPPE GUERIN"/>
    <s v="200 IMP"/>
    <x v="39"/>
    <x v="39"/>
    <s v="305119"/>
    <s v="CYRIL BABIN"/>
    <s v="440 CCT"/>
    <s v="HC"/>
    <s v="992993"/>
    <s v="SECTEUR BLANC"/>
  </r>
  <r>
    <n v="188461"/>
    <n v="3001115"/>
    <x v="2"/>
    <s v="REGION CENTRE EST"/>
    <x v="0"/>
    <s v="03001115"/>
    <s v="188461"/>
    <x v="0"/>
    <m/>
    <n v="1"/>
    <s v="Monsieur"/>
    <s v="FRANCK"/>
    <s v="BABISKI"/>
    <m/>
    <m/>
    <m/>
    <m/>
    <m/>
    <m/>
    <s v="200 IMP"/>
    <d v="2003-11-01T00:00:00"/>
    <s v="200"/>
    <s v="04"/>
    <s v="INSPECTEURS RSG"/>
    <m/>
    <m/>
    <m/>
    <m/>
    <m/>
    <n v="6"/>
    <m/>
    <d v="1965-10-19T00:00:00"/>
    <n v="59"/>
    <n v="100"/>
    <s v="FRANCAISE"/>
    <d v="2003-11-01T00:00:00"/>
    <n v="21"/>
    <d v="2003-11-01T00:00:00"/>
    <m/>
    <n v="77350"/>
    <s v="LE MEE SUR SEINE"/>
    <s v="JEROME CARPANETTO"/>
    <s v="900582"/>
    <s v="REGION CENTRE EST"/>
    <s v="182240"/>
    <s v="FREDERIC MARTINELLI"/>
    <s v="100 IMD"/>
    <x v="2"/>
    <x v="2"/>
    <s v="188461"/>
    <s v="FRANCK BABISKI"/>
    <s v="200 IMP"/>
    <x v="20"/>
    <x v="20"/>
    <m/>
    <m/>
    <m/>
    <s v="HP"/>
    <m/>
    <m/>
  </r>
  <r>
    <n v="303052"/>
    <n v="3101676"/>
    <x v="0"/>
    <s v="REGION ILE DE FRANCE NORD"/>
    <x v="0"/>
    <s v="03101676"/>
    <s v="303052"/>
    <x v="0"/>
    <m/>
    <n v="1"/>
    <s v="Monsieur"/>
    <s v="QUANG DAO"/>
    <s v="BACH"/>
    <s v="445 CCA"/>
    <n v="42491"/>
    <m/>
    <s v="Faux"/>
    <n v="5"/>
    <s v="SALARIES COMMERCIAUX"/>
    <s v="440 CCT"/>
    <d v="2016-06-01T00:00:00"/>
    <s v="440"/>
    <s v="05"/>
    <s v="SALARIES COMMERCIAUX"/>
    <m/>
    <m/>
    <s v="453"/>
    <s v="Niveau 1"/>
    <m/>
    <s v="Niveau 1"/>
    <m/>
    <d v="1983-05-28T00:00:00"/>
    <n v="41"/>
    <n v="100"/>
    <s v="FRANCAISE"/>
    <d v="2016-06-01T00:00:00"/>
    <n v="8"/>
    <d v="2016-06-01T00:00:00"/>
    <s v="HC"/>
    <n v="77185"/>
    <s v="LOGNES"/>
    <s v="CATHERINE BLANCKAERT"/>
    <s v="071030"/>
    <s v="REGION ILE DE FRANCE NORD"/>
    <s v="302041"/>
    <s v="DAPHNEE JULLION"/>
    <s v="100 IMD"/>
    <x v="1"/>
    <x v="1"/>
    <s v="302631"/>
    <s v="YAMINA YAHMI"/>
    <s v="200 IMP"/>
    <x v="40"/>
    <x v="40"/>
    <s v="303052"/>
    <s v="QUANG DAO BACH"/>
    <s v="440 CCT"/>
    <s v="HC"/>
    <s v="993459"/>
    <s v="SECTEUR BLANC"/>
  </r>
  <r>
    <n v="188723"/>
    <n v="3001141"/>
    <x v="0"/>
    <s v="REGION ILE DE FRANCE NORD"/>
    <x v="0"/>
    <s v="03001141"/>
    <s v="188723"/>
    <x v="0"/>
    <m/>
    <n v="2"/>
    <s v="Madame"/>
    <s v="SEVERINE"/>
    <s v="BACHER"/>
    <m/>
    <m/>
    <m/>
    <m/>
    <m/>
    <m/>
    <s v="440 CCT"/>
    <d v="2004-02-01T00:00:00"/>
    <s v="440"/>
    <s v="05"/>
    <s v="SALARIES COMMERCIAUX"/>
    <m/>
    <m/>
    <s v="151"/>
    <m/>
    <m/>
    <s v="Niveau 1"/>
    <m/>
    <n v="29063"/>
    <n v="45"/>
    <n v="100"/>
    <s v="FRANCAISE"/>
    <n v="38018"/>
    <n v="20"/>
    <n v="38018"/>
    <s v="HC"/>
    <n v="60590"/>
    <s v="TRIE CHATEAU"/>
    <s v="CATHERINE BLANCKAERT"/>
    <s v="071030"/>
    <s v="REGION ILE DE FRANCE NORD"/>
    <s v="193254"/>
    <s v="DAVID BOURE"/>
    <s v="100 IMD"/>
    <x v="28"/>
    <x v="28"/>
    <m/>
    <m/>
    <m/>
    <x v="41"/>
    <x v="41"/>
    <s v="188723"/>
    <s v="SEVERINE BACHER"/>
    <s v="440 CCT"/>
    <s v="HC"/>
    <s v="096290"/>
    <s v="SECTEUR BLANC"/>
  </r>
  <r>
    <n v="172115"/>
    <n v="3000498"/>
    <x v="3"/>
    <s v="REGION CENTRE EST"/>
    <x v="0"/>
    <s v="03000498"/>
    <s v="172115"/>
    <x v="0"/>
    <m/>
    <n v="1"/>
    <s v="Monsieur"/>
    <s v="GREGORY"/>
    <s v="BACQUET"/>
    <m/>
    <m/>
    <m/>
    <m/>
    <m/>
    <m/>
    <s v="100 IMD"/>
    <d v="1994-02-01T00:00:00"/>
    <s v="100"/>
    <s v="03"/>
    <s v="INSPECTEURS RSG"/>
    <m/>
    <m/>
    <m/>
    <m/>
    <m/>
    <n v="7"/>
    <m/>
    <n v="25318"/>
    <n v="55"/>
    <n v="100"/>
    <s v="FRANCAISE"/>
    <n v="34366"/>
    <n v="30"/>
    <n v="34366"/>
    <m/>
    <n v="77120"/>
    <s v="MOUROUX"/>
    <s v="JEROME CARPANETTO"/>
    <s v="900582"/>
    <s v="REGION CENTRE EST"/>
    <s v="172115"/>
    <s v="GREGORY BACQUET"/>
    <s v="100 IMD"/>
    <x v="29"/>
    <x v="29"/>
    <m/>
    <m/>
    <m/>
    <x v="3"/>
    <x v="3"/>
    <m/>
    <m/>
    <m/>
    <s v="D7"/>
    <m/>
    <m/>
  </r>
  <r>
    <n v="304691"/>
    <n v="3102532"/>
    <x v="0"/>
    <s v="REGION ILE DE FRANCE NORD"/>
    <x v="0"/>
    <s v="03102532"/>
    <s v="304691"/>
    <x v="0"/>
    <m/>
    <n v="1"/>
    <s v="Monsieur"/>
    <s v="DAVID"/>
    <s v="BAERT"/>
    <m/>
    <m/>
    <m/>
    <m/>
    <m/>
    <m/>
    <s v="440 CCT"/>
    <d v="2021-05-01T00:00:00"/>
    <s v="440"/>
    <s v="05"/>
    <s v="SALARIES COMMERCIAUX"/>
    <m/>
    <m/>
    <s v="556"/>
    <m/>
    <m/>
    <s v="Niveau 1"/>
    <m/>
    <n v="28872"/>
    <n v="45"/>
    <n v="100"/>
    <s v="FRANCAISE"/>
    <n v="44136"/>
    <n v="4"/>
    <n v="44136"/>
    <s v="HC"/>
    <n v="59133"/>
    <s v="PHALEMPIN"/>
    <s v="CATHERINE BLANCKAERT"/>
    <s v="071030"/>
    <s v="REGION ILE DE FRANCE NORD"/>
    <s v="305330"/>
    <s v="NICOLAS PHILIPPE"/>
    <s v="100 IMD"/>
    <x v="8"/>
    <x v="8"/>
    <s v="187007"/>
    <s v="DAVID VAUTHEROT"/>
    <s v="200 IMP"/>
    <x v="42"/>
    <x v="42"/>
    <s v="304691"/>
    <s v="DAVID BAERT"/>
    <s v="440 CCT"/>
    <s v="HC"/>
    <s v="096247"/>
    <s v="SECTEUR BLANC"/>
  </r>
  <r>
    <n v="300331"/>
    <n v="3100207"/>
    <x v="0"/>
    <s v="REGION GRAND SUD"/>
    <x v="0"/>
    <s v="03100207"/>
    <s v="300331"/>
    <x v="0"/>
    <m/>
    <n v="1"/>
    <s v="Monsieur"/>
    <s v="CEDRIC"/>
    <s v="BAFFIE"/>
    <s v="440 CCT"/>
    <n v="40725"/>
    <m/>
    <s v="Faux"/>
    <n v="5"/>
    <s v="SALARIES COMMERCIAUX"/>
    <s v="370 CC.E"/>
    <d v="2011-08-01T00:00:00"/>
    <s v="370"/>
    <s v="05"/>
    <s v="SALARIES COMMERCIAUX"/>
    <m/>
    <m/>
    <s v="888"/>
    <s v="Niveau 2"/>
    <m/>
    <s v="Niveau 2"/>
    <m/>
    <n v="26772"/>
    <n v="51"/>
    <n v="100"/>
    <s v="FRANCAISE"/>
    <n v="40756"/>
    <n v="13"/>
    <n v="40756"/>
    <s v="HC"/>
    <n v="13009"/>
    <s v="MARSEILLE"/>
    <s v="FREDERIC MESTRE"/>
    <s v="071251"/>
    <s v="REGION GRAND SUD"/>
    <s v="305931"/>
    <s v="JULIEN KARIGER"/>
    <s v="100 IMD"/>
    <x v="6"/>
    <x v="6"/>
    <m/>
    <m/>
    <m/>
    <x v="32"/>
    <x v="32"/>
    <s v="300331"/>
    <s v="CEDRIC BAFFIE"/>
    <s v="370 CC.E"/>
    <s v="HC"/>
    <s v="099465"/>
    <s v="SECTEUR BLANC"/>
  </r>
  <r>
    <n v="306059"/>
    <n v="7023787"/>
    <x v="0"/>
    <s v="REGION GRAND SUD"/>
    <x v="0"/>
    <s v="07023787"/>
    <s v="306059"/>
    <x v="0"/>
    <m/>
    <n v="1"/>
    <s v="Monsieur"/>
    <s v="LUDOVIC"/>
    <s v="BAGUR"/>
    <m/>
    <m/>
    <m/>
    <m/>
    <m/>
    <m/>
    <s v="440 CCT"/>
    <d v="2024-11-01T00:00:00"/>
    <s v="440"/>
    <s v="05"/>
    <s v="SALARIES COMMERCIAUX"/>
    <m/>
    <m/>
    <s v="414"/>
    <m/>
    <m/>
    <s v="Niveau 1"/>
    <m/>
    <n v="33338"/>
    <n v="33"/>
    <n v="100"/>
    <s v="FRANCAISE"/>
    <n v="45444"/>
    <n v="0"/>
    <n v="45444"/>
    <s v="HC"/>
    <n v="83470"/>
    <s v="ST MAXIMIN LA STE BAUME"/>
    <s v="FREDERIC MESTRE"/>
    <s v="071251"/>
    <s v="REGION GRAND SUD"/>
    <s v="190355"/>
    <s v="FABIO FRACASSETTI"/>
    <s v="100 IMD"/>
    <x v="9"/>
    <x v="9"/>
    <s v="304877"/>
    <s v="YOAN CENEDESE"/>
    <s v="200 IMP"/>
    <x v="10"/>
    <x v="10"/>
    <s v="306059"/>
    <s v="LUDOVIC BAGUR"/>
    <s v="440 CCT"/>
    <s v="HC"/>
    <s v="992678"/>
    <s v="SECTEUR BLANC"/>
  </r>
  <r>
    <n v="305333"/>
    <n v="7021098"/>
    <x v="2"/>
    <s v="REGION GRAND SUD"/>
    <x v="0"/>
    <s v="07021098"/>
    <s v="305333"/>
    <x v="0"/>
    <m/>
    <n v="1"/>
    <s v="Monsieur"/>
    <s v="ALEXANDRE"/>
    <s v="BALARDY"/>
    <s v="385 I.ES"/>
    <n v="44866"/>
    <m/>
    <s v="Faux"/>
    <n v="4"/>
    <s v="INSPECTEURS RSG"/>
    <s v="200 IMP"/>
    <d v="2022-12-01T00:00:00"/>
    <s v="200"/>
    <s v="04"/>
    <s v="INSPECTEURS RSG"/>
    <m/>
    <m/>
    <m/>
    <n v="5"/>
    <m/>
    <n v="5"/>
    <m/>
    <n v="31106"/>
    <n v="39"/>
    <n v="100"/>
    <s v="FRANCAISE"/>
    <n v="44713"/>
    <n v="2"/>
    <n v="44713"/>
    <m/>
    <n v="81370"/>
    <s v="ST SULPICE LA POINTE"/>
    <s v="FREDERIC MESTRE"/>
    <s v="071251"/>
    <s v="REGION GRAND SUD"/>
    <s v="306077"/>
    <s v="JONATHAN THIEBAUD"/>
    <s v="100 IMD"/>
    <x v="26"/>
    <x v="26"/>
    <s v="305333"/>
    <s v="ALEXANDRE BALARDY"/>
    <s v="200 IMP"/>
    <x v="34"/>
    <x v="34"/>
    <m/>
    <m/>
    <m/>
    <s v="HP"/>
    <m/>
    <m/>
  </r>
  <r>
    <n v="306002"/>
    <n v="7023623"/>
    <x v="0"/>
    <s v="REGION GRAND SUD"/>
    <x v="0"/>
    <s v="07023623"/>
    <s v="306002"/>
    <x v="0"/>
    <m/>
    <n v="1"/>
    <s v="Monsieur"/>
    <s v="GREGORY"/>
    <s v="BALAYN"/>
    <m/>
    <m/>
    <m/>
    <m/>
    <m/>
    <m/>
    <s v="440 CCT"/>
    <d v="2024-08-01T00:00:00"/>
    <s v="440"/>
    <s v="05"/>
    <s v="SALARIES COMMERCIAUX"/>
    <m/>
    <m/>
    <s v="195"/>
    <m/>
    <m/>
    <s v="Niveau 1"/>
    <m/>
    <n v="34591"/>
    <n v="30"/>
    <n v="100"/>
    <s v="FRANCAISE"/>
    <n v="45383"/>
    <n v="0"/>
    <n v="45383"/>
    <s v="HC"/>
    <n v="26000"/>
    <s v="VALENCE"/>
    <s v="FREDERIC MESTRE"/>
    <s v="071251"/>
    <s v="REGION GRAND SUD"/>
    <s v="304665"/>
    <s v="FABRIZIA LEGGER"/>
    <s v="100 IMD"/>
    <x v="4"/>
    <x v="4"/>
    <s v="303814"/>
    <s v="GAETAN BIDET"/>
    <s v="200 IMP"/>
    <x v="21"/>
    <x v="21"/>
    <s v="306002"/>
    <s v="GREGORY BALAYN"/>
    <s v="440 CCT"/>
    <s v="HC"/>
    <s v="993706"/>
    <s v="SECTEUR BLANC"/>
  </r>
  <r>
    <n v="177400"/>
    <n v="3000647"/>
    <x v="0"/>
    <s v="REGION GRAND SUD"/>
    <x v="0"/>
    <s v="03000647"/>
    <s v="177400"/>
    <x v="0"/>
    <m/>
    <n v="1"/>
    <s v="Monsieur"/>
    <s v="GUY"/>
    <s v="BALDACCHINO"/>
    <m/>
    <m/>
    <m/>
    <m/>
    <m/>
    <m/>
    <s v="440 CCT"/>
    <d v="1997-01-01T00:00:00"/>
    <s v="440"/>
    <s v="05"/>
    <s v="SALARIES COMMERCIAUX"/>
    <m/>
    <m/>
    <m/>
    <m/>
    <m/>
    <s v="Niveau 1"/>
    <m/>
    <n v="23095"/>
    <n v="61"/>
    <n v="100"/>
    <s v="FRANCAISE"/>
    <n v="35431"/>
    <n v="27"/>
    <n v="35431"/>
    <s v="HC"/>
    <n v="83500"/>
    <s v="LA SEYNE SUR MER"/>
    <s v="FREDERIC MESTRE"/>
    <s v="071251"/>
    <s v="REGION GRAND SUD"/>
    <s v="190355"/>
    <s v="FABIO FRACASSETTI"/>
    <s v="100 IMD"/>
    <x v="9"/>
    <x v="9"/>
    <s v="304877"/>
    <s v="YOAN CENEDESE"/>
    <s v="200 IMP"/>
    <x v="10"/>
    <x v="10"/>
    <s v="177400"/>
    <s v="GUY BALDACCHINO"/>
    <s v="440 CCT"/>
    <s v="HC"/>
    <s v="991857"/>
    <s v="SECTEUR BLANC"/>
  </r>
  <r>
    <n v="182477"/>
    <n v="3000789"/>
    <x v="0"/>
    <s v="REGION GRAND SUD"/>
    <x v="0"/>
    <s v="03000789"/>
    <s v="182477"/>
    <x v="0"/>
    <m/>
    <n v="2"/>
    <s v="Madame"/>
    <s v="SYLVIE"/>
    <s v="BALDOMA"/>
    <m/>
    <m/>
    <m/>
    <m/>
    <m/>
    <m/>
    <s v="440 CCT"/>
    <d v="1999-06-01T00:00:00"/>
    <s v="440"/>
    <s v="05"/>
    <s v="SALARIES COMMERCIAUX"/>
    <m/>
    <m/>
    <s v="334"/>
    <m/>
    <m/>
    <s v="Niveau 1"/>
    <m/>
    <n v="26387"/>
    <n v="52"/>
    <n v="100"/>
    <s v="FRANCAISE"/>
    <n v="36312"/>
    <n v="25"/>
    <n v="36312"/>
    <s v="HC"/>
    <n v="32340"/>
    <s v="CASTET ARROUY"/>
    <s v="FREDERIC MESTRE"/>
    <s v="071251"/>
    <s v="REGION GRAND SUD"/>
    <s v="306077"/>
    <s v="JONATHAN THIEBAUD"/>
    <s v="100 IMD"/>
    <x v="26"/>
    <x v="26"/>
    <s v="305334"/>
    <s v="BASILE LECAS"/>
    <s v="200 IMP"/>
    <x v="43"/>
    <x v="43"/>
    <s v="182477"/>
    <s v="SYLVIE BALDOMA"/>
    <s v="440 CCT"/>
    <s v="HC"/>
    <s v="098722"/>
    <s v="SECTEUR BLANC"/>
  </r>
  <r>
    <n v="305955"/>
    <n v="7023519"/>
    <x v="0"/>
    <s v="REGION GRAND SUD"/>
    <x v="0"/>
    <s v="07023519"/>
    <s v="305955"/>
    <x v="0"/>
    <m/>
    <n v="1"/>
    <s v="Monsieur"/>
    <s v="NICOLAS"/>
    <s v="BALESTE"/>
    <m/>
    <m/>
    <m/>
    <m/>
    <m/>
    <m/>
    <s v="440 CCT"/>
    <d v="2024-07-01T00:00:00"/>
    <s v="440"/>
    <s v="05"/>
    <s v="SALARIES COMMERCIAUX"/>
    <m/>
    <m/>
    <s v="053"/>
    <m/>
    <m/>
    <s v="Niveau 1"/>
    <m/>
    <n v="26473"/>
    <n v="52"/>
    <n v="100"/>
    <s v="FRANCAISE"/>
    <n v="45352"/>
    <n v="0"/>
    <n v="45352"/>
    <s v="HC"/>
    <n v="34210"/>
    <s v="OLONZAC"/>
    <s v="FREDERIC MESTRE"/>
    <s v="071251"/>
    <s v="REGION GRAND SUD"/>
    <s v="163397"/>
    <s v="FRANCK ZENOU"/>
    <s v="100 IMD"/>
    <x v="0"/>
    <x v="0"/>
    <s v="177023"/>
    <s v="JEAN-PHILIPPE GUERIN"/>
    <s v="200 IMP"/>
    <x v="39"/>
    <x v="39"/>
    <s v="305955"/>
    <s v="NICOLAS BALESTE"/>
    <s v="440 CCT"/>
    <s v="HC"/>
    <s v="099189"/>
    <s v="SECTEUR BLANC"/>
  </r>
  <r>
    <n v="304367"/>
    <n v="3102354"/>
    <x v="0"/>
    <s v="REGION GRAND SUD"/>
    <x v="0"/>
    <s v="03102354"/>
    <s v="304367"/>
    <x v="0"/>
    <m/>
    <n v="2"/>
    <s v="Madame"/>
    <s v="VERONIQUE"/>
    <s v="BALLALOUD"/>
    <s v="445 CCA"/>
    <n v="43678"/>
    <m/>
    <s v="Faux"/>
    <n v="5"/>
    <s v="SALARIES COMMERCIAUX"/>
    <s v="440 CCT"/>
    <d v="2019-09-01T00:00:00"/>
    <s v="440"/>
    <s v="05"/>
    <s v="SALARIES COMMERCIAUX"/>
    <m/>
    <m/>
    <s v="200"/>
    <s v="Niveau 1"/>
    <m/>
    <s v="Niveau 1"/>
    <m/>
    <n v="26131"/>
    <n v="53"/>
    <n v="100"/>
    <s v="FRANCAISE"/>
    <n v="43709"/>
    <n v="5"/>
    <n v="43709"/>
    <s v="HC"/>
    <n v="74120"/>
    <s v="MEGEVE"/>
    <s v="FREDERIC MESTRE"/>
    <s v="071251"/>
    <s v="REGION GRAND SUD"/>
    <s v="305131"/>
    <s v="BAPTISTE CHIKLI"/>
    <s v="100 IMD"/>
    <x v="12"/>
    <x v="12"/>
    <m/>
    <m/>
    <m/>
    <x v="44"/>
    <x v="44"/>
    <s v="304367"/>
    <s v="VERONIQUE BALLALOUD"/>
    <s v="440 CCT"/>
    <s v="HC"/>
    <s v="993710"/>
    <s v="SECTEUR BLANC"/>
  </r>
  <r>
    <n v="304004"/>
    <n v="3102161"/>
    <x v="2"/>
    <s v="REGION CENTRE EST"/>
    <x v="0"/>
    <s v="03102161"/>
    <s v="304004"/>
    <x v="0"/>
    <m/>
    <n v="2"/>
    <s v="Madame"/>
    <s v="LARA"/>
    <s v="BALTAZAR"/>
    <s v="385 I.ES"/>
    <n v="43344"/>
    <m/>
    <s v="Faux"/>
    <n v="4"/>
    <s v="INSPECTEURS RSG"/>
    <s v="200 IMP"/>
    <d v="2018-10-01T00:00:00"/>
    <s v="200"/>
    <s v="04"/>
    <s v="INSPECTEURS RSG"/>
    <m/>
    <m/>
    <m/>
    <n v="5"/>
    <m/>
    <n v="5"/>
    <m/>
    <n v="27697"/>
    <n v="49"/>
    <n v="100"/>
    <s v="FRANCAISE"/>
    <n v="43374"/>
    <n v="6"/>
    <n v="43374"/>
    <m/>
    <n v="70360"/>
    <s v="PONTCEY"/>
    <s v="JEROME CARPANETTO"/>
    <s v="900582"/>
    <s v="REGION CENTRE EST"/>
    <s v="305941"/>
    <s v="SAMUEL TRAGEL"/>
    <s v="100 IMD"/>
    <x v="14"/>
    <x v="14"/>
    <s v="304004"/>
    <s v="LARA BALTAZAR"/>
    <s v="200 IMP"/>
    <x v="33"/>
    <x v="33"/>
    <m/>
    <m/>
    <m/>
    <s v="HP"/>
    <m/>
    <m/>
  </r>
  <r>
    <n v="306445"/>
    <n v="7024360"/>
    <x v="0"/>
    <s v="REGION ILE DE FRANCE NORD"/>
    <x v="0"/>
    <s v="07024360"/>
    <s v="306445"/>
    <x v="0"/>
    <m/>
    <n v="1"/>
    <s v="Monsieur"/>
    <s v="NICOLAS"/>
    <s v="BALY"/>
    <m/>
    <m/>
    <m/>
    <m/>
    <m/>
    <m/>
    <s v="445 CCA"/>
    <d v="2024-11-01T00:00:00"/>
    <s v="445"/>
    <s v="05"/>
    <s v="SALARIES COMMERCIAUX"/>
    <m/>
    <m/>
    <s v="647"/>
    <m/>
    <m/>
    <s v="Niveau 1"/>
    <m/>
    <n v="29866"/>
    <n v="43"/>
    <n v="100"/>
    <s v="FRANCAISE"/>
    <n v="45597"/>
    <n v="0"/>
    <n v="45597"/>
    <s v="HC"/>
    <n v="62250"/>
    <s v="MARQUISE"/>
    <s v="CATHERINE BLANCKAERT"/>
    <s v="071030"/>
    <s v="REGION ILE DE FRANCE NORD"/>
    <s v="185551"/>
    <s v="BERNARD GERONIMI"/>
    <s v="100 IMD"/>
    <x v="17"/>
    <x v="17"/>
    <s v="156632"/>
    <s v="CHRISTIAN TALON"/>
    <s v="200 IMP"/>
    <x v="45"/>
    <x v="45"/>
    <s v="306445"/>
    <s v="NICOLAS BALY"/>
    <s v="445 CCA"/>
    <s v="HC"/>
    <s v="098566"/>
    <s v="SECTEUR BLANC"/>
  </r>
  <r>
    <n v="305650"/>
    <n v="7022793"/>
    <x v="0"/>
    <s v="REGION CENTRE EST"/>
    <x v="0"/>
    <s v="07022793"/>
    <s v="305650"/>
    <x v="0"/>
    <m/>
    <n v="1"/>
    <s v="Monsieur"/>
    <s v="KEVIN"/>
    <s v="BARATTA"/>
    <s v="445 CCA"/>
    <n v="45323"/>
    <m/>
    <s v="Faux"/>
    <n v="5"/>
    <s v="SALARIES COMMERCIAUX"/>
    <s v="440 CCT"/>
    <d v="2024-03-01T00:00:00"/>
    <s v="440"/>
    <s v="05"/>
    <s v="SALARIES COMMERCIAUX"/>
    <m/>
    <m/>
    <s v="275"/>
    <s v="Niveau 1"/>
    <m/>
    <s v="Niveau 1"/>
    <m/>
    <n v="33965"/>
    <n v="31"/>
    <n v="100"/>
    <s v="FRANCAISE"/>
    <n v="45170"/>
    <n v="1"/>
    <n v="45170"/>
    <s v="HC"/>
    <n v="77400"/>
    <s v="LAGNY SUR MARNE"/>
    <s v="JEROME CARPANETTO"/>
    <s v="900582"/>
    <s v="REGION CENTRE EST"/>
    <s v="193601"/>
    <s v="PIERRICK MORTIER"/>
    <s v="100 IMD"/>
    <x v="30"/>
    <x v="30"/>
    <s v="172935"/>
    <s v="PATRICK HABAY"/>
    <s v="200 IMP"/>
    <x v="46"/>
    <x v="46"/>
    <s v="305650"/>
    <s v="KEVIN BARATTA"/>
    <s v="440 CCT"/>
    <s v="HC"/>
    <s v="097731"/>
    <s v="SECTEUR BLANC"/>
  </r>
  <r>
    <n v="303691"/>
    <n v="3101996"/>
    <x v="0"/>
    <s v="REGION GRAND SUD"/>
    <x v="0"/>
    <s v="03101996"/>
    <s v="303691"/>
    <x v="0"/>
    <m/>
    <n v="1"/>
    <s v="Monsieur"/>
    <s v="JONATHAN"/>
    <s v="BARBARESI"/>
    <s v="371 CCM.E"/>
    <n v="45231"/>
    <m/>
    <s v="Faux"/>
    <n v="5"/>
    <s v="INSPECTEURS RSG"/>
    <s v="386 IE"/>
    <d v="2023-12-01T00:00:00"/>
    <s v="386"/>
    <s v="05"/>
    <s v="INSPECTEURS RSG"/>
    <s v="T"/>
    <m/>
    <s v="094"/>
    <n v="5"/>
    <m/>
    <n v="5"/>
    <m/>
    <d v="1989-04-15T00:00:00"/>
    <n v="35"/>
    <n v="100"/>
    <s v="FRANCAISE"/>
    <d v="2017-12-01T00:00:00"/>
    <n v="7"/>
    <d v="2017-12-01T00:00:00"/>
    <s v="HC"/>
    <n v="34570"/>
    <s v="PIGNAN"/>
    <s v="FREDERIC MESTRE"/>
    <s v="071251"/>
    <s v="REGION GRAND SUD"/>
    <s v="163397"/>
    <s v="FRANCK ZENOU"/>
    <s v="100 IMD"/>
    <x v="0"/>
    <x v="0"/>
    <s v="192646"/>
    <s v="ANTOINE FERRERO"/>
    <s v="200 IMP"/>
    <x v="47"/>
    <x v="47"/>
    <s v="303691"/>
    <s v="JONATHAN BARBARESI"/>
    <s v="386 IE"/>
    <s v="HC"/>
    <s v="991389"/>
    <s v="SECTEUR BLANC"/>
  </r>
  <r>
    <n v="191340"/>
    <n v="3001347"/>
    <x v="0"/>
    <s v="REGION GRAND SUD"/>
    <x v="0"/>
    <s v="03001347"/>
    <s v="191340"/>
    <x v="0"/>
    <m/>
    <n v="1"/>
    <s v="Monsieur"/>
    <s v="CHRISTIAN"/>
    <s v="BARBATI"/>
    <m/>
    <m/>
    <m/>
    <m/>
    <m/>
    <m/>
    <s v="440 CCT"/>
    <d v="2006-06-01T00:00:00"/>
    <s v="440"/>
    <s v="05"/>
    <s v="SALARIES COMMERCIAUX"/>
    <m/>
    <m/>
    <s v="112"/>
    <m/>
    <m/>
    <s v="Niveau 1"/>
    <m/>
    <d v="1975-07-14T00:00:00"/>
    <n v="49"/>
    <n v="100"/>
    <s v="FRANCAISE"/>
    <d v="2006-06-01T00:00:00"/>
    <n v="18"/>
    <d v="2006-06-01T00:00:00"/>
    <s v="HC"/>
    <n v="84240"/>
    <s v="LA MOTTE D AIGUES"/>
    <s v="FREDERIC MESTRE"/>
    <s v="071251"/>
    <s v="REGION GRAND SUD"/>
    <s v="304665"/>
    <s v="FABRIZIA LEGGER"/>
    <s v="100 IMD"/>
    <x v="4"/>
    <x v="4"/>
    <s v="305062"/>
    <s v="MARIE DELRANC"/>
    <s v="200 IMP"/>
    <x v="38"/>
    <x v="38"/>
    <s v="191340"/>
    <s v="CHRISTIAN BARBATI"/>
    <s v="440 CCT"/>
    <s v="HC"/>
    <s v="992178"/>
    <s v="SECTEUR BLANC"/>
  </r>
  <r>
    <n v="305428"/>
    <n v="7021829"/>
    <x v="0"/>
    <s v="REGION GRAND OUEST"/>
    <x v="0"/>
    <s v="07021829"/>
    <s v="305428"/>
    <x v="0"/>
    <m/>
    <n v="1"/>
    <s v="Monsieur"/>
    <s v="CEDRIC"/>
    <s v="BAREL"/>
    <m/>
    <m/>
    <m/>
    <m/>
    <m/>
    <m/>
    <s v="440 CCT"/>
    <d v="2023-05-01T00:00:00"/>
    <s v="440"/>
    <s v="05"/>
    <s v="SALARIES COMMERCIAUX"/>
    <m/>
    <m/>
    <s v="471"/>
    <m/>
    <m/>
    <s v="Niveau 1"/>
    <m/>
    <d v="1990-06-04T00:00:00"/>
    <n v="34"/>
    <n v="100"/>
    <s v="FRANCAISE"/>
    <d v="2022-11-01T00:00:00"/>
    <n v="2"/>
    <d v="2022-11-01T00:00:00"/>
    <s v="HC"/>
    <n v="27230"/>
    <s v="THIBERVILLE"/>
    <s v="MATHIEU CHEMIN"/>
    <s v="071590"/>
    <s v="REGION GRAND OUEST"/>
    <s v="170189"/>
    <s v="SEBASTIEN PLANCON"/>
    <s v="100 IMD"/>
    <x v="10"/>
    <x v="10"/>
    <s v="182923"/>
    <s v="DAVID RIQUE"/>
    <s v="200 IMP"/>
    <x v="48"/>
    <x v="48"/>
    <s v="305428"/>
    <s v="CEDRIC BAREL"/>
    <s v="440 CCT"/>
    <s v="HC"/>
    <s v="993504"/>
    <s v="SECTEUR BLANC"/>
  </r>
  <r>
    <n v="305286"/>
    <n v="7020902"/>
    <x v="0"/>
    <s v="REGION GRAND SUD"/>
    <x v="0"/>
    <s v="07020902"/>
    <s v="305286"/>
    <x v="0"/>
    <m/>
    <n v="1"/>
    <s v="Monsieur"/>
    <s v="SAID"/>
    <s v="BARKAT"/>
    <m/>
    <m/>
    <m/>
    <m/>
    <m/>
    <m/>
    <s v="440 CCT"/>
    <d v="2022-10-01T00:00:00"/>
    <s v="440"/>
    <s v="05"/>
    <s v="SALARIES COMMERCIAUX"/>
    <m/>
    <m/>
    <s v="074"/>
    <m/>
    <m/>
    <s v="Niveau 1"/>
    <m/>
    <d v="1991-07-17T00:00:00"/>
    <n v="33"/>
    <n v="100"/>
    <s v="FRANCAISE"/>
    <d v="2022-04-01T00:00:00"/>
    <n v="2"/>
    <d v="2022-04-01T00:00:00"/>
    <s v="HC"/>
    <n v="30126"/>
    <s v="TAVEL"/>
    <s v="FREDERIC MESTRE"/>
    <s v="071251"/>
    <s v="REGION GRAND SUD"/>
    <s v="304665"/>
    <s v="FABRIZIA LEGGER"/>
    <s v="100 IMD"/>
    <x v="4"/>
    <x v="4"/>
    <s v="175757"/>
    <s v="JOURDAN PRINCE"/>
    <s v="200 IMP"/>
    <x v="49"/>
    <x v="49"/>
    <s v="305286"/>
    <s v="SAID BARKAT"/>
    <s v="440 CCT"/>
    <s v="HC"/>
    <s v="990271"/>
    <s v="SECTEUR BLANC"/>
  </r>
  <r>
    <n v="168094"/>
    <n v="3000403"/>
    <x v="0"/>
    <s v="REGION GRAND SUD"/>
    <x v="0"/>
    <s v="03000403"/>
    <s v="168094"/>
    <x v="0"/>
    <m/>
    <n v="1"/>
    <s v="Monsieur"/>
    <s v="FLORIAN"/>
    <s v="BARLES"/>
    <s v="443 CCT.S"/>
    <n v="34274"/>
    <m/>
    <s v="Faux"/>
    <n v="5"/>
    <s v="SALARIES COMMERCIAUX"/>
    <s v="370 CC.E"/>
    <d v="1993-12-01T00:00:00"/>
    <s v="370"/>
    <s v="05"/>
    <s v="SALARIES COMMERCIAUX"/>
    <m/>
    <m/>
    <s v="079"/>
    <s v="Niveau 2"/>
    <m/>
    <s v="Niveau 2"/>
    <m/>
    <d v="1966-01-18T00:00:00"/>
    <n v="58"/>
    <n v="100"/>
    <s v="FRANCAISE"/>
    <d v="1992-08-01T00:00:00"/>
    <n v="31"/>
    <d v="1993-12-01T00:00:00"/>
    <s v="HC"/>
    <n v="84420"/>
    <s v="PIOLENC"/>
    <s v="FREDERIC MESTRE"/>
    <s v="071251"/>
    <s v="REGION GRAND SUD"/>
    <s v="304665"/>
    <s v="FABRIZIA LEGGER"/>
    <s v="100 IMD"/>
    <x v="4"/>
    <x v="4"/>
    <m/>
    <m/>
    <m/>
    <x v="4"/>
    <x v="4"/>
    <s v="168094"/>
    <s v="FLORIAN BARLES"/>
    <s v="370 CC.E"/>
    <s v="HC"/>
    <s v="991186"/>
    <s v="SECTEUR BLANC"/>
  </r>
  <r>
    <n v="305671"/>
    <n v="7022841"/>
    <x v="2"/>
    <s v="REGION GRAND OUEST"/>
    <x v="0"/>
    <s v="07022841"/>
    <s v="305671"/>
    <x v="0"/>
    <m/>
    <n v="1"/>
    <s v="Monsieur"/>
    <s v="OLIVIER"/>
    <s v="BARON"/>
    <s v="385 I.ES"/>
    <d v="2024-02-01T00:00:00"/>
    <m/>
    <s v="Faux"/>
    <n v="4"/>
    <s v="INSPECTEURS RSG"/>
    <s v="200 IMP"/>
    <d v="2024-03-01T00:00:00"/>
    <s v="200"/>
    <s v="04"/>
    <s v="INSPECTEURS RSG"/>
    <m/>
    <m/>
    <m/>
    <n v="5"/>
    <m/>
    <n v="5"/>
    <m/>
    <d v="1978-06-29T00:00:00"/>
    <n v="46"/>
    <n v="100"/>
    <s v="FRANCAISE"/>
    <d v="2023-09-01T00:00:00"/>
    <n v="1"/>
    <d v="2023-09-01T00:00:00"/>
    <m/>
    <n v="64240"/>
    <s v="BRISCOUS"/>
    <s v="MATHIEU CHEMIN"/>
    <s v="071590"/>
    <s v="REGION GRAND OUEST"/>
    <s v="300602"/>
    <s v="MARYAN HARY"/>
    <s v="100 IMD"/>
    <x v="5"/>
    <x v="5"/>
    <s v="305671"/>
    <s v="OLIVIER BARON"/>
    <s v="200 IMP"/>
    <x v="50"/>
    <x v="50"/>
    <m/>
    <m/>
    <m/>
    <s v="HP"/>
    <m/>
    <m/>
  </r>
  <r>
    <n v="305540"/>
    <n v="7022367"/>
    <x v="2"/>
    <s v="REGION GRAND OUEST"/>
    <x v="0"/>
    <s v="07022367"/>
    <s v="305540"/>
    <x v="0"/>
    <m/>
    <n v="1"/>
    <s v="Monsieur"/>
    <s v="STEPHANE"/>
    <s v="BARRE"/>
    <s v="385 I.ES"/>
    <n v="45170"/>
    <m/>
    <s v="Faux"/>
    <n v="4"/>
    <s v="INSPECTEURS RSG"/>
    <s v="200 IMP"/>
    <d v="2023-10-01T00:00:00"/>
    <s v="200"/>
    <s v="04"/>
    <s v="INSPECTEURS RSG"/>
    <m/>
    <m/>
    <m/>
    <n v="5"/>
    <m/>
    <n v="5"/>
    <m/>
    <n v="26739"/>
    <n v="51"/>
    <n v="100"/>
    <s v="FRANCAISE"/>
    <n v="45017"/>
    <n v="1"/>
    <n v="45017"/>
    <m/>
    <n v="49280"/>
    <s v="LA SEGUINIERE"/>
    <s v="MATHIEU CHEMIN"/>
    <s v="071590"/>
    <s v="REGION GRAND OUEST"/>
    <s v="306176"/>
    <s v="BERENGERE CORVELLEC"/>
    <s v="100 IMD"/>
    <x v="31"/>
    <x v="31"/>
    <s v="305540"/>
    <s v="STEPHANE BARRE"/>
    <s v="200 IMP"/>
    <x v="51"/>
    <x v="51"/>
    <m/>
    <m/>
    <m/>
    <s v="HP"/>
    <m/>
    <m/>
  </r>
  <r>
    <n v="305389"/>
    <n v="7021710"/>
    <x v="0"/>
    <s v="REGION GRAND SUD"/>
    <x v="0"/>
    <s v="07021710"/>
    <s v="305389"/>
    <x v="0"/>
    <m/>
    <n v="1"/>
    <s v="Monsieur"/>
    <s v="ANTHONY"/>
    <s v="BARTHOLIN"/>
    <m/>
    <m/>
    <m/>
    <m/>
    <m/>
    <m/>
    <s v="440 CCT"/>
    <d v="2023-03-01T00:00:00"/>
    <s v="440"/>
    <s v="05"/>
    <s v="SALARIES COMMERCIAUX"/>
    <m/>
    <m/>
    <s v="398"/>
    <m/>
    <m/>
    <s v="Niveau 1"/>
    <m/>
    <d v="1985-11-23T00:00:00"/>
    <n v="39"/>
    <n v="100"/>
    <s v="FRANCAISE"/>
    <d v="2022-09-01T00:00:00"/>
    <n v="2"/>
    <d v="2022-09-01T00:00:00"/>
    <s v="HC"/>
    <n v="42600"/>
    <s v="LEZIGNEUX"/>
    <s v="FREDERIC MESTRE"/>
    <s v="071251"/>
    <s v="REGION GRAND SUD"/>
    <s v="193087"/>
    <s v="NICOLAS LEVEQUE"/>
    <s v="100 IMD"/>
    <x v="16"/>
    <x v="16"/>
    <s v="167187"/>
    <s v="CHRISTOPHE FOUILLOUSE"/>
    <s v="200 IMP"/>
    <x v="25"/>
    <x v="25"/>
    <s v="305389"/>
    <s v="ANTHONY BARTHOLIN"/>
    <s v="440 CCT"/>
    <s v="HC"/>
    <s v="991653"/>
    <s v="SECTEUR BLANC"/>
  </r>
  <r>
    <n v="305870"/>
    <n v="7023373"/>
    <x v="0"/>
    <s v="REGION ILE DE FRANCE NORD"/>
    <x v="0"/>
    <s v="07023373"/>
    <s v="305870"/>
    <x v="0"/>
    <m/>
    <n v="1"/>
    <s v="Monsieur"/>
    <s v="MATHIEU"/>
    <s v="BARVIAU"/>
    <m/>
    <m/>
    <m/>
    <m/>
    <m/>
    <m/>
    <s v="440 CCT"/>
    <d v="2024-06-01T00:00:00"/>
    <s v="440"/>
    <s v="05"/>
    <s v="SALARIES COMMERCIAUX"/>
    <m/>
    <m/>
    <s v="163"/>
    <m/>
    <m/>
    <s v="Niveau 1"/>
    <m/>
    <d v="1990-07-28T00:00:00"/>
    <n v="34"/>
    <n v="100"/>
    <s v="FRANCAISE"/>
    <d v="2024-02-01T00:00:00"/>
    <n v="0"/>
    <d v="2024-02-01T00:00:00"/>
    <s v="HC"/>
    <n v="59300"/>
    <s v="VALENCIENNES"/>
    <s v="CATHERINE BLANCKAERT"/>
    <s v="071030"/>
    <s v="REGION ILE DE FRANCE NORD"/>
    <s v="177094"/>
    <s v="WILLY FASQUEL"/>
    <s v="100 IMD"/>
    <x v="32"/>
    <x v="32"/>
    <s v="302744"/>
    <s v="VALERIE CADREN"/>
    <s v="200 IMP"/>
    <x v="52"/>
    <x v="52"/>
    <s v="305870"/>
    <s v="MATHIEU BARVIAU"/>
    <s v="440 CCT"/>
    <s v="HC"/>
    <s v="099275"/>
    <s v="SECTEUR BLANC"/>
  </r>
  <r>
    <n v="306244"/>
    <n v="7024119"/>
    <x v="0"/>
    <s v="REGION GRAND SUD"/>
    <x v="0"/>
    <s v="07024119"/>
    <s v="306244"/>
    <x v="0"/>
    <m/>
    <n v="1"/>
    <s v="Monsieur"/>
    <s v="SAUVEUR"/>
    <s v="BASILE"/>
    <m/>
    <m/>
    <m/>
    <m/>
    <m/>
    <m/>
    <s v="445 CCA"/>
    <d v="2024-09-01T00:00:00"/>
    <s v="445"/>
    <s v="05"/>
    <s v="SALARIES COMMERCIAUX"/>
    <m/>
    <m/>
    <s v="518"/>
    <m/>
    <m/>
    <s v="Niveau 1"/>
    <m/>
    <d v="1982-02-28T00:00:00"/>
    <n v="42"/>
    <n v="100"/>
    <s v="FRANCAISE"/>
    <d v="2024-09-01T00:00:00"/>
    <n v="0"/>
    <d v="2024-09-01T00:00:00"/>
    <s v="HC"/>
    <n v="6100"/>
    <s v="NICE"/>
    <s v="FREDERIC MESTRE"/>
    <s v="071251"/>
    <s v="REGION GRAND SUD"/>
    <s v="182484"/>
    <s v="SYLVAIN KERLOC H"/>
    <s v="100 IMD"/>
    <x v="24"/>
    <x v="24"/>
    <s v="305386"/>
    <s v="JOHAN WALTER MARTIN"/>
    <s v="200 IMP"/>
    <x v="29"/>
    <x v="29"/>
    <s v="306244"/>
    <s v="SAUVEUR BASILE"/>
    <s v="445 CCA"/>
    <s v="HC"/>
    <s v="992453"/>
    <s v="SECTEUR BLANC"/>
  </r>
  <r>
    <n v="305667"/>
    <n v="7022833"/>
    <x v="0"/>
    <s v="REGION CENTRE EST"/>
    <x v="0"/>
    <s v="07022833"/>
    <s v="305667"/>
    <x v="0"/>
    <m/>
    <n v="2"/>
    <s v="Madame"/>
    <s v="MELISSA"/>
    <s v="BASSER"/>
    <s v="445 CCA"/>
    <n v="45323"/>
    <m/>
    <s v="Faux"/>
    <n v="5"/>
    <s v="SALARIES COMMERCIAUX"/>
    <s v="440 CCT"/>
    <d v="2024-03-01T00:00:00"/>
    <s v="440"/>
    <s v="05"/>
    <s v="SALARIES COMMERCIAUX"/>
    <m/>
    <m/>
    <s v="097"/>
    <s v="Niveau 1"/>
    <m/>
    <s v="Niveau 1"/>
    <m/>
    <n v="33494"/>
    <n v="33"/>
    <n v="100"/>
    <s v="FRANCAISE"/>
    <n v="45170"/>
    <n v="1"/>
    <n v="45170"/>
    <s v="HC"/>
    <n v="54330"/>
    <s v="HOUDELMONT"/>
    <s v="JEROME CARPANETTO"/>
    <s v="900582"/>
    <s v="REGION CENTRE EST"/>
    <s v="179897"/>
    <s v="SYLVAIN GATHELIER"/>
    <s v="100 IMD"/>
    <x v="22"/>
    <x v="22"/>
    <s v="302742"/>
    <s v="ALEXIS HOEGY"/>
    <s v="200 IMP"/>
    <x v="27"/>
    <x v="27"/>
    <s v="305667"/>
    <s v="MELISSA BASSER"/>
    <s v="440 CCT"/>
    <s v="HC"/>
    <s v="991350"/>
    <s v="SECTEUR BLANC"/>
  </r>
  <r>
    <n v="174380"/>
    <n v="3000561"/>
    <x v="0"/>
    <s v="REGION GRAND SUD"/>
    <x v="0"/>
    <s v="03000561"/>
    <s v="174380"/>
    <x v="0"/>
    <m/>
    <n v="1"/>
    <s v="Monsieur"/>
    <s v="ERIC"/>
    <s v="BASSO"/>
    <m/>
    <m/>
    <m/>
    <m/>
    <m/>
    <m/>
    <s v="386 IE"/>
    <d v="1995-04-01T00:00:00"/>
    <s v="386"/>
    <s v="05"/>
    <s v="INSPECTEURS RSG"/>
    <s v="T"/>
    <m/>
    <s v="516"/>
    <m/>
    <m/>
    <n v="6"/>
    <m/>
    <n v="26511"/>
    <n v="52"/>
    <n v="100"/>
    <s v="FRANCAISE"/>
    <n v="34790"/>
    <n v="29"/>
    <n v="34790"/>
    <s v="HC"/>
    <n v="6500"/>
    <s v="MENTON"/>
    <s v="FREDERIC MESTRE"/>
    <s v="071251"/>
    <s v="REGION GRAND SUD"/>
    <s v="182484"/>
    <s v="SYLVAIN KERLOC H"/>
    <s v="100 IMD"/>
    <x v="24"/>
    <x v="24"/>
    <s v="305386"/>
    <s v="JOHAN WALTER MARTIN"/>
    <s v="200 IMP"/>
    <x v="29"/>
    <x v="29"/>
    <s v="174380"/>
    <s v="ERIC BASSO"/>
    <s v="386 IE"/>
    <s v="HC"/>
    <s v="099817"/>
    <s v="SECTEUR BLANC"/>
  </r>
  <r>
    <n v="304702"/>
    <n v="3102537"/>
    <x v="0"/>
    <s v="REGION ILE DE FRANCE NORD"/>
    <x v="0"/>
    <s v="03102537"/>
    <s v="304702"/>
    <x v="0"/>
    <m/>
    <n v="2"/>
    <s v="Madame"/>
    <s v="AUDREY"/>
    <s v="BASTIDE"/>
    <m/>
    <m/>
    <m/>
    <m/>
    <m/>
    <m/>
    <s v="440 CCT"/>
    <d v="2021-05-01T00:00:00"/>
    <s v="440"/>
    <s v="05"/>
    <s v="SALARIES COMMERCIAUX"/>
    <m/>
    <m/>
    <s v="476"/>
    <m/>
    <m/>
    <s v="Niveau 1"/>
    <m/>
    <n v="33460"/>
    <n v="33"/>
    <n v="100"/>
    <s v="FRANCAISE"/>
    <n v="44136"/>
    <n v="4"/>
    <n v="44136"/>
    <s v="HC"/>
    <n v="92130"/>
    <s v="ISSY LES MOULINEAUX"/>
    <s v="CATHERINE BLANCKAERT"/>
    <s v="071030"/>
    <s v="REGION ILE DE FRANCE NORD"/>
    <s v="302041"/>
    <s v="DAPHNEE JULLION"/>
    <s v="100 IMD"/>
    <x v="1"/>
    <x v="1"/>
    <s v="302511"/>
    <s v="OLIVIER MACIGNO"/>
    <s v="200 IMP"/>
    <x v="53"/>
    <x v="53"/>
    <s v="304702"/>
    <s v="AUDREY BASTIDE"/>
    <s v="440 CCT"/>
    <s v="HC"/>
    <s v="993484"/>
    <s v="SECTEUR BLANC"/>
  </r>
  <r>
    <n v="175025"/>
    <n v="3000575"/>
    <x v="0"/>
    <s v="REGION GRAND OUEST"/>
    <x v="0"/>
    <s v="03000575"/>
    <s v="175025"/>
    <x v="0"/>
    <m/>
    <n v="1"/>
    <s v="Monsieur"/>
    <s v="VINCENT"/>
    <s v="BAUDRY"/>
    <m/>
    <m/>
    <m/>
    <m/>
    <m/>
    <m/>
    <s v="386 IE"/>
    <d v="1995-09-01T00:00:00"/>
    <s v="386"/>
    <s v="05"/>
    <s v="INSPECTEURS RSG"/>
    <s v="T"/>
    <m/>
    <s v="419"/>
    <m/>
    <m/>
    <n v="6"/>
    <m/>
    <n v="24041"/>
    <n v="59"/>
    <n v="100"/>
    <s v="FRANCAISE"/>
    <n v="34943"/>
    <n v="29"/>
    <n v="34943"/>
    <s v="HC"/>
    <n v="50130"/>
    <s v="CHERBOURG OCTEVILLE"/>
    <s v="MATHIEU CHEMIN"/>
    <s v="071590"/>
    <s v="REGION GRAND OUEST"/>
    <s v="170189"/>
    <s v="SEBASTIEN PLANCON"/>
    <s v="100 IMD"/>
    <x v="10"/>
    <x v="10"/>
    <s v="188975"/>
    <s v="JONATHAN DEMINGUET"/>
    <s v="200 IMP"/>
    <x v="54"/>
    <x v="54"/>
    <s v="175025"/>
    <s v="VINCENT BAUDRY"/>
    <s v="386 IE"/>
    <s v="HC"/>
    <s v="992922"/>
    <s v="SECTEUR BLANC"/>
  </r>
  <r>
    <n v="305335"/>
    <n v="7021101"/>
    <x v="0"/>
    <s v="REGION GRAND OUEST"/>
    <x v="0"/>
    <s v="07021101"/>
    <s v="305335"/>
    <x v="0"/>
    <m/>
    <n v="1"/>
    <s v="Monsieur"/>
    <s v="MARTIN"/>
    <s v="BAUNE"/>
    <m/>
    <m/>
    <m/>
    <m/>
    <m/>
    <m/>
    <s v="440 CCT"/>
    <d v="2022-12-01T00:00:00"/>
    <s v="440"/>
    <s v="05"/>
    <s v="SALARIES COMMERCIAUX"/>
    <m/>
    <m/>
    <s v="088"/>
    <m/>
    <m/>
    <s v="Niveau 1"/>
    <m/>
    <n v="33646"/>
    <n v="32"/>
    <n v="100"/>
    <s v="FRANCAISE"/>
    <n v="44713"/>
    <n v="2"/>
    <n v="44713"/>
    <s v="HC"/>
    <n v="49170"/>
    <s v="ST GEORGES SUR LOIRE"/>
    <s v="MATHIEU CHEMIN"/>
    <s v="071590"/>
    <s v="REGION GRAND OUEST"/>
    <s v="306176"/>
    <s v="BERENGERE CORVELLEC"/>
    <s v="100 IMD"/>
    <x v="31"/>
    <x v="31"/>
    <s v="172830"/>
    <s v="RICHARD PITON"/>
    <s v="200 IMP"/>
    <x v="55"/>
    <x v="55"/>
    <s v="305335"/>
    <s v="MARTIN BAUNE"/>
    <s v="440 CCT"/>
    <s v="HC"/>
    <s v="992049"/>
    <s v="SECTEUR BLANC"/>
  </r>
  <r>
    <n v="302954"/>
    <n v="3101635"/>
    <x v="0"/>
    <s v="REGION GRAND SUD"/>
    <x v="0"/>
    <s v="03101635"/>
    <s v="302954"/>
    <x v="0"/>
    <m/>
    <n v="2"/>
    <s v="Madame"/>
    <s v="SANDIE"/>
    <s v="BEAUBOIS"/>
    <s v="445 CCA"/>
    <n v="42430"/>
    <m/>
    <s v="Faux"/>
    <n v="5"/>
    <s v="SALARIES COMMERCIAUX"/>
    <s v="440 CCT"/>
    <d v="2016-04-01T00:00:00"/>
    <s v="440"/>
    <s v="05"/>
    <s v="SALARIES COMMERCIAUX"/>
    <m/>
    <m/>
    <s v="081"/>
    <s v="Niveau 1"/>
    <m/>
    <s v="Niveau 1"/>
    <m/>
    <n v="28528"/>
    <n v="46"/>
    <n v="100"/>
    <s v="FRANCAISE"/>
    <n v="42461"/>
    <n v="8"/>
    <n v="42461"/>
    <s v="HC"/>
    <n v="34370"/>
    <s v="MAUREILHAN"/>
    <s v="FREDERIC MESTRE"/>
    <s v="071251"/>
    <s v="REGION GRAND SUD"/>
    <s v="163397"/>
    <s v="FRANCK ZENOU"/>
    <s v="100 IMD"/>
    <x v="0"/>
    <x v="0"/>
    <s v="177023"/>
    <s v="JEAN-PHILIPPE GUERIN"/>
    <s v="200 IMP"/>
    <x v="39"/>
    <x v="39"/>
    <s v="302954"/>
    <s v="SANDIE BEAUBOIS"/>
    <s v="440 CCT"/>
    <s v="HC"/>
    <s v="991364"/>
    <s v="SECTEUR BLANC"/>
  </r>
  <r>
    <n v="189675"/>
    <n v="3001218"/>
    <x v="0"/>
    <s v="REGION GRAND OUEST"/>
    <x v="0"/>
    <s v="03001218"/>
    <s v="189675"/>
    <x v="0"/>
    <m/>
    <n v="1"/>
    <s v="Monsieur"/>
    <s v="PHILIPPE"/>
    <s v="BEAUBRUN"/>
    <m/>
    <m/>
    <m/>
    <m/>
    <m/>
    <m/>
    <s v="440 CCT"/>
    <d v="2005-02-01T00:00:00"/>
    <s v="440"/>
    <s v="05"/>
    <s v="SALARIES COMMERCIAUX"/>
    <m/>
    <m/>
    <s v="761"/>
    <m/>
    <m/>
    <s v="Niveau 1"/>
    <m/>
    <n v="24555"/>
    <n v="57"/>
    <n v="100"/>
    <s v="FRANCAISE"/>
    <n v="38384"/>
    <n v="19"/>
    <n v="38384"/>
    <s v="HC"/>
    <n v="87520"/>
    <s v="VEYRAC"/>
    <s v="MATHIEU CHEMIN"/>
    <s v="071590"/>
    <s v="REGION GRAND OUEST"/>
    <s v="192093"/>
    <s v="GUILLAUME LIOPE"/>
    <s v="100 IMD"/>
    <x v="15"/>
    <x v="15"/>
    <s v="305495"/>
    <s v="SEVERINE COUDERT"/>
    <s v="200 IMP"/>
    <x v="56"/>
    <x v="56"/>
    <s v="189675"/>
    <s v="PHILIPPE BEAUBRUN"/>
    <s v="440 CCT"/>
    <s v="HC"/>
    <s v="990349"/>
    <s v="SECTEUR BLANC"/>
  </r>
  <r>
    <n v="191964"/>
    <n v="3001477"/>
    <x v="0"/>
    <s v="SUPPORT COMMERCIAL"/>
    <x v="0"/>
    <s v="03001477"/>
    <s v="191964"/>
    <x v="0"/>
    <m/>
    <n v="1"/>
    <s v="Monsieur"/>
    <s v="MIKE"/>
    <s v="BEAUDOIN"/>
    <s v="200 IMP"/>
    <n v="44774"/>
    <m/>
    <s v="Faux"/>
    <n v="2"/>
    <s v="INSPECTEURS RSG"/>
    <s v="250 IF"/>
    <d v="2022-09-01T00:00:00"/>
    <s v="250"/>
    <s v="02"/>
    <s v="INSPECTEURS RSG"/>
    <m/>
    <m/>
    <m/>
    <n v="6"/>
    <m/>
    <n v="6"/>
    <m/>
    <n v="28404"/>
    <n v="47"/>
    <n v="100"/>
    <s v="FRANCAISE"/>
    <n v="39142"/>
    <n v="17"/>
    <n v="39142"/>
    <m/>
    <n v="72700"/>
    <s v="ROUILLON"/>
    <m/>
    <s v="070001"/>
    <s v="SUPPORT COMMERCIAL"/>
    <m/>
    <m/>
    <m/>
    <x v="33"/>
    <x v="33"/>
    <m/>
    <m/>
    <m/>
    <x v="3"/>
    <x v="3"/>
    <m/>
    <m/>
    <m/>
    <s v="AR"/>
    <m/>
    <m/>
  </r>
  <r>
    <n v="305844"/>
    <n v="7023321"/>
    <x v="0"/>
    <s v="REGION GRAND SUD"/>
    <x v="0"/>
    <s v="07023321"/>
    <s v="305844"/>
    <x v="0"/>
    <m/>
    <n v="1"/>
    <s v="Monsieur"/>
    <s v="BILLY"/>
    <s v="BEAUDOUIN"/>
    <m/>
    <m/>
    <m/>
    <m/>
    <m/>
    <m/>
    <s v="440 CCT"/>
    <d v="2024-05-01T00:00:00"/>
    <s v="440"/>
    <s v="05"/>
    <s v="SALARIES COMMERCIAUX"/>
    <m/>
    <m/>
    <s v="068"/>
    <m/>
    <m/>
    <s v="Niveau 1"/>
    <m/>
    <n v="30396"/>
    <n v="41"/>
    <n v="100"/>
    <s v="FRANCAISE"/>
    <n v="45292"/>
    <n v="0"/>
    <n v="45292"/>
    <s v="HC"/>
    <n v="66000"/>
    <s v="PERPIGNAN"/>
    <s v="FREDERIC MESTRE"/>
    <s v="071251"/>
    <s v="REGION GRAND SUD"/>
    <s v="163397"/>
    <s v="FRANCK ZENOU"/>
    <s v="100 IMD"/>
    <x v="0"/>
    <x v="0"/>
    <s v="188587"/>
    <s v="PATRICE VILA"/>
    <s v="200 IMP"/>
    <x v="57"/>
    <x v="57"/>
    <s v="305844"/>
    <s v="BILLY BEAUDOUIN"/>
    <s v="440 CCT"/>
    <s v="HC"/>
    <s v="099971"/>
    <s v="SECTEUR BLANC"/>
  </r>
  <r>
    <n v="303055"/>
    <n v="3101679"/>
    <x v="0"/>
    <s v="REGION ILE DE FRANCE NORD"/>
    <x v="0"/>
    <s v="03101679"/>
    <s v="303055"/>
    <x v="0"/>
    <m/>
    <n v="1"/>
    <s v="Monsieur"/>
    <s v="YANNICK"/>
    <s v="BECARD"/>
    <s v="445 CCA"/>
    <n v="42491"/>
    <m/>
    <s v="Faux"/>
    <n v="5"/>
    <s v="SALARIES COMMERCIAUX"/>
    <s v="440 CCT"/>
    <d v="2016-06-01T00:00:00"/>
    <s v="440"/>
    <s v="05"/>
    <s v="SALARIES COMMERCIAUX"/>
    <m/>
    <m/>
    <s v="723"/>
    <s v="Niveau 1"/>
    <m/>
    <s v="Niveau 1"/>
    <m/>
    <n v="28035"/>
    <n v="48"/>
    <n v="100"/>
    <s v="FRANCAISE"/>
    <n v="42522"/>
    <n v="8"/>
    <n v="42522"/>
    <s v="HC"/>
    <n v="2400"/>
    <s v="BRASLES"/>
    <s v="CATHERINE BLANCKAERT"/>
    <s v="071030"/>
    <s v="REGION ILE DE FRANCE NORD"/>
    <s v="301703"/>
    <s v="JONATHAN HENNICOTTE"/>
    <s v="100 IMD"/>
    <x v="34"/>
    <x v="34"/>
    <s v="193607"/>
    <s v="ANTHONY ZAPPARATA"/>
    <s v="200 IMP"/>
    <x v="58"/>
    <x v="58"/>
    <s v="303055"/>
    <s v="YANNICK BECARD"/>
    <s v="440 CCT"/>
    <s v="HC"/>
    <s v="099414"/>
    <s v="SECTEUR BLANC"/>
  </r>
  <r>
    <n v="193791"/>
    <n v="3003060"/>
    <x v="0"/>
    <s v="REGION GRAND SUD"/>
    <x v="0"/>
    <s v="03003060"/>
    <s v="193791"/>
    <x v="0"/>
    <m/>
    <n v="2"/>
    <s v="Madame"/>
    <s v="CELIA"/>
    <s v="BEDHOUCHE"/>
    <m/>
    <m/>
    <m/>
    <m/>
    <m/>
    <m/>
    <s v="440 CCT"/>
    <d v="2010-12-01T00:00:00"/>
    <s v="440"/>
    <s v="05"/>
    <s v="SALARIES COMMERCIAUX"/>
    <m/>
    <m/>
    <s v="024"/>
    <m/>
    <m/>
    <s v="Niveau 1"/>
    <m/>
    <n v="31003"/>
    <n v="40"/>
    <n v="100"/>
    <s v="FRANCAISE"/>
    <n v="40513"/>
    <n v="14"/>
    <n v="40513"/>
    <s v="HC"/>
    <n v="84800"/>
    <s v="L ISLE SUR LA SORGUE"/>
    <s v="FREDERIC MESTRE"/>
    <s v="071251"/>
    <s v="REGION GRAND SUD"/>
    <s v="304665"/>
    <s v="FABRIZIA LEGGER"/>
    <s v="100 IMD"/>
    <x v="4"/>
    <x v="4"/>
    <s v="305062"/>
    <s v="MARIE DELRANC"/>
    <s v="200 IMP"/>
    <x v="38"/>
    <x v="38"/>
    <s v="193791"/>
    <s v="CELIA BEDHOUCHE"/>
    <s v="440 CCT"/>
    <s v="HC"/>
    <s v="097459"/>
    <s v="SECTEUR BLANC"/>
  </r>
  <r>
    <n v="192012"/>
    <n v="3001501"/>
    <x v="0"/>
    <s v="REGION GRAND SUD"/>
    <x v="0"/>
    <s v="03001501"/>
    <s v="192012"/>
    <x v="0"/>
    <m/>
    <n v="2"/>
    <s v="Madame"/>
    <s v="VANESSA"/>
    <s v="BEDHOUCHE"/>
    <m/>
    <m/>
    <m/>
    <m/>
    <m/>
    <m/>
    <s v="371 CCM.E"/>
    <d v="2006-11-01T00:00:00"/>
    <s v="371"/>
    <s v="05"/>
    <s v="SALARIES COMMERCIAUX"/>
    <s v="T"/>
    <m/>
    <s v="372"/>
    <m/>
    <m/>
    <s v="Niveau 2"/>
    <m/>
    <d v="1983-01-16T00:00:00"/>
    <n v="41"/>
    <n v="100"/>
    <s v="FRANCAISE"/>
    <d v="2006-11-01T00:00:00"/>
    <n v="18"/>
    <d v="2006-11-01T00:00:00"/>
    <s v="HC"/>
    <n v="83270"/>
    <s v="ST CYR SUR MER"/>
    <s v="FREDERIC MESTRE"/>
    <s v="071251"/>
    <s v="REGION GRAND SUD"/>
    <s v="305931"/>
    <s v="JULIEN KARIGER"/>
    <s v="100 IMD"/>
    <x v="6"/>
    <x v="6"/>
    <s v="185879"/>
    <s v="SEBASTIEN FOURGERON"/>
    <s v="200 IMP"/>
    <x v="6"/>
    <x v="6"/>
    <s v="192012"/>
    <s v="VANESSA BEDHOUCHE"/>
    <s v="371 CCM.E"/>
    <s v="HC"/>
    <s v="099906"/>
    <s v="SECTEUR BLANC"/>
  </r>
  <r>
    <n v="305590"/>
    <n v="7022563"/>
    <x v="0"/>
    <s v="REGION GRAND SUD"/>
    <x v="0"/>
    <s v="07022563"/>
    <s v="305590"/>
    <x v="0"/>
    <m/>
    <n v="1"/>
    <s v="Monsieur"/>
    <s v="PIERRE LOUIS"/>
    <s v="BEGUE"/>
    <m/>
    <m/>
    <m/>
    <m/>
    <m/>
    <m/>
    <s v="440 CCT"/>
    <d v="2023-12-01T00:00:00"/>
    <s v="440"/>
    <s v="05"/>
    <s v="SALARIES COMMERCIAUX"/>
    <m/>
    <m/>
    <s v="302"/>
    <m/>
    <m/>
    <s v="Niveau 1"/>
    <m/>
    <d v="1994-03-27T00:00:00"/>
    <n v="30"/>
    <n v="100"/>
    <s v="FRANCAISE"/>
    <d v="2023-06-01T00:00:00"/>
    <n v="1"/>
    <d v="2023-06-01T00:00:00"/>
    <s v="HC"/>
    <n v="82000"/>
    <s v="MONTAUBAN"/>
    <s v="FREDERIC MESTRE"/>
    <s v="071251"/>
    <s v="REGION GRAND SUD"/>
    <s v="306077"/>
    <s v="JONATHAN THIEBAUD"/>
    <s v="100 IMD"/>
    <x v="26"/>
    <x v="26"/>
    <s v="305334"/>
    <s v="BASILE LECAS"/>
    <s v="200 IMP"/>
    <x v="43"/>
    <x v="43"/>
    <s v="305590"/>
    <s v="PIERRE LOUIS BEGUE"/>
    <s v="440 CCT"/>
    <s v="HC"/>
    <s v="097424"/>
    <s v="SECTEUR BLANC"/>
  </r>
  <r>
    <n v="305802"/>
    <n v="7023261"/>
    <x v="0"/>
    <s v="REGION GRAND SUD"/>
    <x v="0"/>
    <s v="07023261"/>
    <s v="305802"/>
    <x v="0"/>
    <m/>
    <n v="2"/>
    <s v="Madame"/>
    <s v="CHAHINEZ"/>
    <s v="BELAHADJI"/>
    <m/>
    <m/>
    <m/>
    <m/>
    <m/>
    <m/>
    <s v="440 CCT"/>
    <d v="2024-06-01T00:00:00"/>
    <s v="440"/>
    <s v="05"/>
    <s v="SALARIES COMMERCIAUX"/>
    <m/>
    <m/>
    <s v="869"/>
    <m/>
    <m/>
    <s v="Niveau 1"/>
    <m/>
    <d v="1988-09-12T00:00:00"/>
    <n v="36"/>
    <n v="100"/>
    <s v="FRANCAISE"/>
    <d v="2024-02-01T00:00:00"/>
    <n v="0"/>
    <d v="2024-02-01T00:00:00"/>
    <s v="HC"/>
    <n v="13400"/>
    <s v="AUBAGNE"/>
    <s v="FREDERIC MESTRE"/>
    <s v="071251"/>
    <s v="REGION GRAND SUD"/>
    <s v="305931"/>
    <s v="JULIEN KARIGER"/>
    <s v="100 IMD"/>
    <x v="6"/>
    <x v="6"/>
    <s v="185879"/>
    <s v="SEBASTIEN FOURGERON"/>
    <s v="200 IMP"/>
    <x v="6"/>
    <x v="6"/>
    <s v="305802"/>
    <s v="CHAHINEZ BELAHADJI"/>
    <s v="440 CCT"/>
    <s v="HC"/>
    <s v="099230"/>
    <s v="SECTEUR BLANC"/>
  </r>
  <r>
    <n v="304611"/>
    <n v="3102496"/>
    <x v="0"/>
    <s v="REGION GRAND OUEST"/>
    <x v="0"/>
    <s v="03102496"/>
    <s v="304611"/>
    <x v="0"/>
    <m/>
    <n v="1"/>
    <s v="Monsieur"/>
    <s v="DAMIEN"/>
    <s v="BELLANGER"/>
    <s v="445 CCA"/>
    <n v="43922"/>
    <m/>
    <s v="Faux"/>
    <n v="5"/>
    <s v="SALARIES COMMERCIAUX"/>
    <s v="440 CCT"/>
    <d v="2020-05-01T00:00:00"/>
    <s v="440"/>
    <s v="05"/>
    <s v="SALARIES COMMERCIAUX"/>
    <m/>
    <m/>
    <s v="393"/>
    <s v="Niveau 1"/>
    <m/>
    <s v="Niveau 1"/>
    <m/>
    <d v="1979-05-24T00:00:00"/>
    <n v="45"/>
    <n v="100"/>
    <s v="FRANCAISE"/>
    <d v="2020-05-01T00:00:00"/>
    <n v="4"/>
    <d v="2020-05-01T00:00:00"/>
    <s v="HC"/>
    <n v="72560"/>
    <s v="CHANGE"/>
    <s v="MATHIEU CHEMIN"/>
    <s v="071590"/>
    <s v="REGION GRAND OUEST"/>
    <s v="306176"/>
    <s v="BERENGERE CORVELLEC"/>
    <s v="100 IMD"/>
    <x v="31"/>
    <x v="31"/>
    <s v="302611"/>
    <s v="ROMAIN ERNOULT"/>
    <s v="200 IMP"/>
    <x v="59"/>
    <x v="59"/>
    <s v="304611"/>
    <s v="DAMIEN BELLANGER"/>
    <s v="440 CCT"/>
    <s v="HC"/>
    <s v="991166"/>
    <s v="SECTEUR BLANC"/>
  </r>
  <r>
    <n v="177563"/>
    <n v="3000650"/>
    <x v="0"/>
    <s v="REGION GRAND OUEST"/>
    <x v="0"/>
    <s v="03000650"/>
    <s v="177563"/>
    <x v="0"/>
    <m/>
    <n v="1"/>
    <s v="Monsieur"/>
    <s v="FRANCK"/>
    <s v="BELLANGER"/>
    <m/>
    <m/>
    <m/>
    <m/>
    <m/>
    <m/>
    <s v="440 CCT"/>
    <d v="1997-01-01T00:00:00"/>
    <s v="440"/>
    <s v="05"/>
    <s v="SALARIES COMMERCIAUX"/>
    <m/>
    <m/>
    <s v="140"/>
    <m/>
    <m/>
    <s v="Niveau 1"/>
    <m/>
    <d v="1974-01-07T00:00:00"/>
    <n v="50"/>
    <n v="100"/>
    <s v="FRANCAISE"/>
    <d v="1997-01-01T00:00:00"/>
    <n v="27"/>
    <d v="1997-01-01T00:00:00"/>
    <s v="HC"/>
    <n v="33700"/>
    <s v="MERIGNAC"/>
    <s v="MATHIEU CHEMIN"/>
    <s v="071590"/>
    <s v="REGION GRAND OUEST"/>
    <s v="306306"/>
    <s v="FLAVIEN QUIROSA"/>
    <s v="100 IMD"/>
    <x v="35"/>
    <x v="35"/>
    <s v="304137"/>
    <s v="STEVIE SALOME"/>
    <s v="200 IMP"/>
    <x v="60"/>
    <x v="60"/>
    <s v="177563"/>
    <s v="FRANCK BELLANGER"/>
    <s v="440 CCT"/>
    <s v="HC"/>
    <s v="990389"/>
    <s v="SECTEUR BLANC"/>
  </r>
  <r>
    <n v="303581"/>
    <n v="3101956"/>
    <x v="0"/>
    <s v="REGION GRAND SUD"/>
    <x v="0"/>
    <s v="03101956"/>
    <s v="303581"/>
    <x v="0"/>
    <m/>
    <n v="2"/>
    <s v="Madame"/>
    <s v="MARION"/>
    <s v="BELLOLI"/>
    <s v="445 CCA"/>
    <n v="42948"/>
    <m/>
    <s v="Faux"/>
    <n v="5"/>
    <s v="SALARIES COMMERCIAUX"/>
    <s v="440 CCT"/>
    <d v="2017-09-01T00:00:00"/>
    <s v="440"/>
    <s v="05"/>
    <s v="SALARIES COMMERCIAUX"/>
    <m/>
    <m/>
    <s v="020"/>
    <s v="Niveau 1"/>
    <m/>
    <s v="Niveau 1"/>
    <m/>
    <d v="1992-07-05T00:00:00"/>
    <n v="32"/>
    <n v="100"/>
    <s v="FRANCAISE"/>
    <d v="2017-09-01T00:00:00"/>
    <n v="7"/>
    <d v="2017-09-01T00:00:00"/>
    <s v="HC"/>
    <n v="12400"/>
    <s v="VABRES L ABBAYE"/>
    <s v="FREDERIC MESTRE"/>
    <s v="071251"/>
    <s v="REGION GRAND SUD"/>
    <s v="163397"/>
    <s v="FRANCK ZENOU"/>
    <s v="100 IMD"/>
    <x v="0"/>
    <x v="0"/>
    <s v="192578"/>
    <s v="LAURENT COT"/>
    <s v="200 IMP"/>
    <x v="61"/>
    <x v="61"/>
    <s v="303581"/>
    <s v="MARION BELLOLI"/>
    <s v="440 CCT"/>
    <s v="HC"/>
    <s v="991610"/>
    <s v="SECTEUR BLANC"/>
  </r>
  <r>
    <n v="305810"/>
    <n v="7023269"/>
    <x v="0"/>
    <s v="REGION GRAND SUD"/>
    <x v="0"/>
    <s v="07023269"/>
    <s v="305810"/>
    <x v="0"/>
    <m/>
    <n v="1"/>
    <s v="Monsieur"/>
    <s v="ADRIEN"/>
    <s v="BELVITO"/>
    <m/>
    <m/>
    <m/>
    <m/>
    <m/>
    <m/>
    <s v="440 CCT"/>
    <d v="2024-05-01T00:00:00"/>
    <s v="440"/>
    <s v="05"/>
    <s v="SALARIES COMMERCIAUX"/>
    <m/>
    <m/>
    <s v="654"/>
    <m/>
    <m/>
    <s v="Niveau 1"/>
    <m/>
    <d v="1989-04-19T00:00:00"/>
    <n v="35"/>
    <n v="100"/>
    <s v="FRANCAISE"/>
    <d v="2024-01-01T00:00:00"/>
    <n v="0"/>
    <d v="2024-01-01T00:00:00"/>
    <s v="HC"/>
    <n v="69500"/>
    <s v="BRON"/>
    <s v="FREDERIC MESTRE"/>
    <s v="071251"/>
    <s v="REGION GRAND SUD"/>
    <s v="186531"/>
    <s v="CHRISTOPHE CLEMENT"/>
    <s v="100 IMD"/>
    <x v="11"/>
    <x v="11"/>
    <s v="302809"/>
    <s v="NICOLAS CORNETTE"/>
    <s v="200 IMP"/>
    <x v="17"/>
    <x v="17"/>
    <s v="305810"/>
    <s v="ADRIEN BELVITO"/>
    <s v="440 CCT"/>
    <s v="HC"/>
    <s v="096965"/>
    <s v="SECTEUR BLANC"/>
  </r>
  <r>
    <n v="306508"/>
    <n v="7024460"/>
    <x v="0"/>
    <s v="REGION CENTRE EST"/>
    <x v="0"/>
    <s v="07024460"/>
    <s v="306508"/>
    <x v="0"/>
    <m/>
    <n v="1"/>
    <s v="Monsieur"/>
    <s v="SYLVAIN"/>
    <s v="BEMBENEK"/>
    <m/>
    <m/>
    <m/>
    <m/>
    <m/>
    <m/>
    <s v="385 I.ES"/>
    <d v="2024-12-01T00:00:00"/>
    <s v="385"/>
    <s v="05"/>
    <s v="INSPECTEURS RSG"/>
    <s v="T"/>
    <m/>
    <s v="532"/>
    <m/>
    <m/>
    <n v="5"/>
    <m/>
    <d v="1990-05-26T00:00:00"/>
    <n v="34"/>
    <n v="100"/>
    <s v="FRANCAISE"/>
    <d v="2024-12-01T00:00:00"/>
    <n v="0"/>
    <d v="2024-12-01T00:00:00"/>
    <s v="HC"/>
    <n v="68700"/>
    <s v="CERNAY"/>
    <s v="JEROME CARPANETTO"/>
    <s v="900582"/>
    <s v="REGION CENTRE EST"/>
    <s v="305941"/>
    <s v="SAMUEL TRAGEL"/>
    <s v="100 IMD"/>
    <x v="14"/>
    <x v="14"/>
    <s v="304091"/>
    <s v="OPHELIE SCHMERBER"/>
    <s v="200 IMP"/>
    <x v="62"/>
    <x v="62"/>
    <s v="306508"/>
    <s v="SYLVAIN BEMBENEK"/>
    <s v="385 I.ES"/>
    <s v="HC"/>
    <s v="993312"/>
    <s v="SECTEUR BLANC"/>
  </r>
  <r>
    <n v="306311"/>
    <n v="7024178"/>
    <x v="0"/>
    <s v="REGION GRAND OUEST"/>
    <x v="0"/>
    <s v="07024178"/>
    <s v="306311"/>
    <x v="0"/>
    <m/>
    <n v="1"/>
    <s v="Monsieur"/>
    <s v="RACHID"/>
    <s v="BEN AMGHAR"/>
    <m/>
    <m/>
    <m/>
    <m/>
    <m/>
    <m/>
    <s v="445 CCA"/>
    <d v="2024-09-01T00:00:00"/>
    <s v="445"/>
    <s v="05"/>
    <s v="SALARIES COMMERCIAUX"/>
    <m/>
    <m/>
    <s v="831"/>
    <m/>
    <m/>
    <s v="Niveau 1"/>
    <m/>
    <d v="1993-11-05T00:00:00"/>
    <n v="31"/>
    <n v="100"/>
    <s v="FRANCAISE"/>
    <d v="2024-09-01T00:00:00"/>
    <n v="0"/>
    <d v="2024-09-01T00:00:00"/>
    <s v="HC"/>
    <n v="86000"/>
    <s v="POITIERS"/>
    <s v="MATHIEU CHEMIN"/>
    <s v="071590"/>
    <s v="REGION GRAND OUEST"/>
    <s v="192093"/>
    <s v="GUILLAUME LIOPE"/>
    <s v="100 IMD"/>
    <x v="15"/>
    <x v="15"/>
    <s v="301143"/>
    <s v="ANTHONY BESNIER"/>
    <s v="200 IMP"/>
    <x v="63"/>
    <x v="63"/>
    <s v="306311"/>
    <s v="RACHID BEN AMGHAR"/>
    <s v="445 CCA"/>
    <s v="HC"/>
    <s v="098121"/>
    <s v="SECTEUR BLANC"/>
  </r>
  <r>
    <n v="302154"/>
    <n v="3101190"/>
    <x v="0"/>
    <s v="REGION ILE DE FRANCE NORD"/>
    <x v="0"/>
    <s v="03101190"/>
    <s v="302154"/>
    <x v="0"/>
    <m/>
    <n v="1"/>
    <s v="Monsieur"/>
    <s v="SAMI"/>
    <s v="BEN M RAD"/>
    <m/>
    <m/>
    <m/>
    <m/>
    <m/>
    <m/>
    <s v="440 CCT"/>
    <d v="2014-09-01T00:00:00"/>
    <s v="440"/>
    <s v="05"/>
    <s v="SALARIES COMMERCIAUX"/>
    <m/>
    <m/>
    <s v="330"/>
    <m/>
    <m/>
    <s v="Niveau 1"/>
    <m/>
    <n v="28978"/>
    <n v="45"/>
    <n v="100"/>
    <s v="FRANCAISE"/>
    <n v="41883"/>
    <n v="10"/>
    <n v="41883"/>
    <s v="HC"/>
    <n v="92290"/>
    <s v="CHATENAY MALABRY"/>
    <s v="CATHERINE BLANCKAERT"/>
    <s v="071030"/>
    <s v="REGION ILE DE FRANCE NORD"/>
    <s v="302041"/>
    <s v="DAPHNEE JULLION"/>
    <s v="100 IMD"/>
    <x v="1"/>
    <x v="1"/>
    <s v="302511"/>
    <s v="OLIVIER MACIGNO"/>
    <s v="200 IMP"/>
    <x v="53"/>
    <x v="53"/>
    <s v="302154"/>
    <s v="SAMI BEN M RAD"/>
    <s v="440 CCT"/>
    <s v="HC"/>
    <s v="993527"/>
    <s v="SECTEUR BLANC"/>
  </r>
  <r>
    <n v="304824"/>
    <n v="3102632"/>
    <x v="0"/>
    <s v="REGION CENTRE EST"/>
    <x v="0"/>
    <s v="03102632"/>
    <s v="304824"/>
    <x v="0"/>
    <m/>
    <n v="2"/>
    <s v="Madame"/>
    <s v="LAILA"/>
    <s v="BENALI"/>
    <m/>
    <m/>
    <m/>
    <m/>
    <m/>
    <m/>
    <s v="440 CCT"/>
    <d v="2021-07-01T00:00:00"/>
    <s v="440"/>
    <s v="05"/>
    <s v="SALARIES COMMERCIAUX"/>
    <m/>
    <m/>
    <s v="400"/>
    <m/>
    <m/>
    <s v="Niveau 1"/>
    <m/>
    <d v="1986-11-27T00:00:00"/>
    <n v="38"/>
    <n v="100"/>
    <s v="FRANCAISE"/>
    <d v="2021-01-01T00:00:00"/>
    <n v="3"/>
    <d v="2021-01-01T00:00:00"/>
    <s v="HC"/>
    <n v="69730"/>
    <s v="GENAY"/>
    <s v="JEROME CARPANETTO"/>
    <s v="900582"/>
    <s v="REGION CENTRE EST"/>
    <s v="304393"/>
    <s v="NICOLAS THIALLET"/>
    <s v="100 IMD"/>
    <x v="36"/>
    <x v="36"/>
    <s v="304557"/>
    <s v="BENJAMIN PINGUET"/>
    <s v="200 IMP"/>
    <x v="64"/>
    <x v="64"/>
    <s v="304824"/>
    <s v="LAILA BENALI"/>
    <s v="440 CCT"/>
    <s v="HC"/>
    <s v="991991"/>
    <s v="SECTEUR BLANC"/>
  </r>
  <r>
    <n v="305508"/>
    <n v="7022221"/>
    <x v="0"/>
    <s v="REGION GRAND SUD"/>
    <x v="0"/>
    <s v="07022221"/>
    <s v="305508"/>
    <x v="0"/>
    <m/>
    <n v="1"/>
    <s v="Monsieur"/>
    <s v="ABDEL MALIK"/>
    <s v="BENAMARA"/>
    <m/>
    <m/>
    <m/>
    <m/>
    <m/>
    <m/>
    <s v="440 CCT"/>
    <d v="2023-08-01T00:00:00"/>
    <s v="440"/>
    <s v="05"/>
    <s v="SALARIES COMMERCIAUX"/>
    <m/>
    <m/>
    <s v="567"/>
    <m/>
    <m/>
    <s v="Niveau 1"/>
    <m/>
    <n v="32576"/>
    <n v="35"/>
    <n v="100"/>
    <s v="FRANCAISE"/>
    <n v="44958"/>
    <n v="1"/>
    <n v="44958"/>
    <s v="HC"/>
    <n v="6100"/>
    <s v="NICE"/>
    <s v="FREDERIC MESTRE"/>
    <s v="071251"/>
    <s v="REGION GRAND SUD"/>
    <s v="182484"/>
    <s v="SYLVAIN KERLOC H"/>
    <s v="100 IMD"/>
    <x v="24"/>
    <x v="24"/>
    <s v="305386"/>
    <s v="JOHAN WALTER MARTIN"/>
    <s v="200 IMP"/>
    <x v="29"/>
    <x v="29"/>
    <s v="305508"/>
    <s v="ABDEL MALIK BENAMARA"/>
    <s v="440 CCT"/>
    <s v="HC"/>
    <s v="097503"/>
    <s v="SECTEUR BLANC"/>
  </r>
  <r>
    <n v="306382"/>
    <n v="7024293"/>
    <x v="0"/>
    <s v="REGION CENTRE EST"/>
    <x v="0"/>
    <s v="07024293"/>
    <s v="306382"/>
    <x v="0"/>
    <m/>
    <n v="1"/>
    <s v="Monsieur"/>
    <s v="GILLES"/>
    <s v="BENCARDINO"/>
    <m/>
    <m/>
    <m/>
    <m/>
    <m/>
    <m/>
    <s v="445 CCA"/>
    <d v="2024-10-01T00:00:00"/>
    <s v="445"/>
    <s v="05"/>
    <s v="SALARIES COMMERCIAUX"/>
    <m/>
    <m/>
    <s v="103"/>
    <m/>
    <m/>
    <s v="Niveau 1"/>
    <m/>
    <n v="28106"/>
    <n v="47"/>
    <n v="100"/>
    <s v="FRANCAISE"/>
    <n v="45566"/>
    <n v="0"/>
    <n v="45566"/>
    <s v="HC"/>
    <n v="67330"/>
    <s v="HATTMATT"/>
    <s v="JEROME CARPANETTO"/>
    <s v="900582"/>
    <s v="REGION CENTRE EST"/>
    <s v="300268"/>
    <s v="PIERRE FRANCOIS LAURA"/>
    <s v="100 IMD"/>
    <x v="37"/>
    <x v="37"/>
    <s v="304204"/>
    <s v="MARTIN RANJIT"/>
    <s v="200 IMP"/>
    <x v="65"/>
    <x v="65"/>
    <s v="306382"/>
    <s v="GILLES BENCARDINO"/>
    <s v="445 CCA"/>
    <s v="HC"/>
    <s v="992302"/>
    <s v="SECTEUR BLANC"/>
  </r>
  <r>
    <n v="185808"/>
    <n v="3000932"/>
    <x v="0"/>
    <s v="REGION CENTRE EST"/>
    <x v="0"/>
    <s v="03000932"/>
    <s v="185808"/>
    <x v="0"/>
    <m/>
    <n v="1"/>
    <s v="Monsieur"/>
    <s v="ZYEDE"/>
    <s v="BEN-ISMAIL"/>
    <s v="441 CCTM"/>
    <n v="44986"/>
    <m/>
    <s v="Faux"/>
    <n v="5"/>
    <s v="INSPECTEURS RSG"/>
    <s v="386 IE"/>
    <d v="2023-04-01T00:00:00"/>
    <s v="386"/>
    <s v="05"/>
    <s v="INSPECTEURS RSG"/>
    <s v="T"/>
    <m/>
    <s v="014"/>
    <n v="6"/>
    <m/>
    <n v="6"/>
    <m/>
    <n v="28202"/>
    <n v="47"/>
    <n v="100"/>
    <s v="FRANCAISE"/>
    <n v="37865"/>
    <n v="22"/>
    <n v="37257"/>
    <s v="HC"/>
    <n v="54425"/>
    <s v="PULNOY"/>
    <s v="JEROME CARPANETTO"/>
    <s v="900582"/>
    <s v="REGION CENTRE EST"/>
    <s v="179897"/>
    <s v="SYLVAIN GATHELIER"/>
    <s v="100 IMD"/>
    <x v="22"/>
    <x v="22"/>
    <s v="302742"/>
    <s v="ALEXIS HOEGY"/>
    <s v="200 IMP"/>
    <x v="27"/>
    <x v="27"/>
    <s v="185808"/>
    <s v="ZYEDE BEN-ISMAIL"/>
    <s v="386 IE"/>
    <s v="HC"/>
    <s v="096870"/>
    <s v="SECTEUR BLANC"/>
  </r>
  <r>
    <n v="306257"/>
    <n v="7024136"/>
    <x v="0"/>
    <s v="REGION GRAND SUD"/>
    <x v="0"/>
    <s v="07024136"/>
    <s v="306257"/>
    <x v="0"/>
    <m/>
    <n v="1"/>
    <s v="Monsieur"/>
    <s v="FABIEN"/>
    <s v="BENOIT"/>
    <m/>
    <m/>
    <m/>
    <m/>
    <m/>
    <m/>
    <s v="445 CCA"/>
    <d v="2024-09-01T00:00:00"/>
    <s v="445"/>
    <s v="05"/>
    <s v="SALARIES COMMERCIAUX"/>
    <m/>
    <m/>
    <s v="453"/>
    <m/>
    <m/>
    <s v="Niveau 1"/>
    <m/>
    <n v="35917"/>
    <n v="26"/>
    <n v="100"/>
    <s v="FRANCAISE"/>
    <n v="45536"/>
    <n v="0"/>
    <n v="45536"/>
    <s v="HC"/>
    <n v="39270"/>
    <s v="ORGELET"/>
    <s v="FREDERIC MESTRE"/>
    <s v="071251"/>
    <s v="REGION GRAND SUD"/>
    <s v="305131"/>
    <s v="BAPTISTE CHIKLI"/>
    <s v="100 IMD"/>
    <x v="12"/>
    <x v="12"/>
    <s v="303885"/>
    <s v="STEPHANE VIRET"/>
    <s v="200 IMP"/>
    <x v="66"/>
    <x v="66"/>
    <s v="306257"/>
    <s v="FABIEN BENOIT"/>
    <s v="445 CCA"/>
    <s v="HC"/>
    <s v="992873"/>
    <s v="SECTEUR BLANC"/>
  </r>
  <r>
    <n v="303822"/>
    <n v="3102058"/>
    <x v="0"/>
    <s v="REGION CENTRE EST"/>
    <x v="0"/>
    <s v="03102058"/>
    <s v="303822"/>
    <x v="0"/>
    <m/>
    <n v="2"/>
    <s v="Madame"/>
    <s v="ZELIE"/>
    <s v="BERDIN"/>
    <s v="445 CCA"/>
    <n v="43132"/>
    <m/>
    <s v="Faux"/>
    <n v="5"/>
    <s v="SALARIES COMMERCIAUX"/>
    <s v="440 CCT"/>
    <d v="2018-03-01T00:00:00"/>
    <s v="440"/>
    <s v="05"/>
    <s v="SALARIES COMMERCIAUX"/>
    <m/>
    <m/>
    <s v="115"/>
    <s v="Niveau 1"/>
    <m/>
    <s v="Niveau 1"/>
    <m/>
    <n v="31304"/>
    <n v="39"/>
    <n v="100"/>
    <s v="FRANCAISE"/>
    <n v="43160"/>
    <n v="6"/>
    <n v="43160"/>
    <s v="HC"/>
    <n v="89300"/>
    <s v="ST AUBIN SUR YONNE"/>
    <s v="JEROME CARPANETTO"/>
    <s v="900582"/>
    <s v="REGION CENTRE EST"/>
    <s v="193601"/>
    <s v="PIERRICK MORTIER"/>
    <s v="100 IMD"/>
    <x v="30"/>
    <x v="30"/>
    <s v="301562"/>
    <s v="SEBASTIEN VAUCARD"/>
    <s v="200 IMP"/>
    <x v="67"/>
    <x v="67"/>
    <s v="303822"/>
    <s v="ZELIE BERDIN"/>
    <s v="440 CCT"/>
    <s v="HC"/>
    <s v="096835"/>
    <s v="SECTEUR BLANC"/>
  </r>
  <r>
    <n v="306434"/>
    <n v="7024353"/>
    <x v="0"/>
    <s v="REGION GRAND SUD"/>
    <x v="0"/>
    <s v="07024353"/>
    <s v="306434"/>
    <x v="0"/>
    <m/>
    <n v="1"/>
    <s v="Monsieur"/>
    <s v="JULIEN"/>
    <s v="BERDYCHOWSKI"/>
    <m/>
    <m/>
    <m/>
    <m/>
    <m/>
    <m/>
    <s v="445 CCA"/>
    <d v="2024-11-01T00:00:00"/>
    <s v="445"/>
    <s v="05"/>
    <s v="SALARIES COMMERCIAUX"/>
    <m/>
    <m/>
    <s v="327"/>
    <m/>
    <m/>
    <s v="Niveau 1"/>
    <m/>
    <n v="29702"/>
    <n v="43"/>
    <n v="100"/>
    <s v="FRANCAISE"/>
    <n v="45597"/>
    <n v="0"/>
    <n v="45597"/>
    <s v="HC"/>
    <n v="13480"/>
    <s v="CABRIES"/>
    <s v="FREDERIC MESTRE"/>
    <s v="071251"/>
    <s v="REGION GRAND SUD"/>
    <s v="305931"/>
    <s v="JULIEN KARIGER"/>
    <s v="100 IMD"/>
    <x v="6"/>
    <x v="6"/>
    <s v="305212"/>
    <s v="CHARLOTTE JALLADEAU"/>
    <s v="310 CMA"/>
    <x v="9"/>
    <x v="9"/>
    <s v="306434"/>
    <s v="JULIEN BERDYCHOWSKI"/>
    <s v="445 CCA"/>
    <s v="HC"/>
    <s v="990630"/>
    <s v="SECTEUR BLANC"/>
  </r>
  <r>
    <n v="306117"/>
    <n v="7023946"/>
    <x v="0"/>
    <s v="POLE PILOTAGE DU RESEAU COMMERCIAL"/>
    <x v="0"/>
    <s v="07023946"/>
    <s v="306117"/>
    <x v="0"/>
    <m/>
    <n v="1"/>
    <s v="Monsieur"/>
    <s v="BRICE"/>
    <s v="BERGOT"/>
    <m/>
    <m/>
    <m/>
    <m/>
    <m/>
    <m/>
    <s v="460 CC"/>
    <d v="2024-07-01T00:00:00"/>
    <s v="460"/>
    <s v="03"/>
    <s v="SALARIES COMMERCIAUX"/>
    <m/>
    <m/>
    <m/>
    <m/>
    <m/>
    <s v="Niveau 1"/>
    <m/>
    <n v="35956"/>
    <n v="26"/>
    <n v="100"/>
    <s v="FRANCAISE"/>
    <n v="45474"/>
    <n v="0"/>
    <n v="45474"/>
    <m/>
    <n v="44115"/>
    <s v="HAUTE GOULAINE"/>
    <m/>
    <s v="700584"/>
    <s v="POLE PILOTAGE DU RESEAU COMMERCIAL"/>
    <m/>
    <m/>
    <m/>
    <x v="3"/>
    <x v="3"/>
    <m/>
    <m/>
    <m/>
    <x v="3"/>
    <x v="3"/>
    <m/>
    <m/>
    <m/>
    <s v="OF"/>
    <m/>
    <m/>
  </r>
  <r>
    <n v="304077"/>
    <n v="3102202"/>
    <x v="0"/>
    <s v="REGION CENTRE EST"/>
    <x v="0"/>
    <s v="03102202"/>
    <s v="304077"/>
    <x v="0"/>
    <m/>
    <n v="1"/>
    <s v="Monsieur"/>
    <s v="JUSTIN"/>
    <s v="BERNY"/>
    <s v="440 CCT"/>
    <n v="44866"/>
    <m/>
    <s v="Faux"/>
    <n v="5"/>
    <s v="SALARIES COMMERCIAUX"/>
    <s v="371 CCM.E"/>
    <d v="2022-12-01T00:00:00"/>
    <s v="371"/>
    <s v="05"/>
    <s v="SALARIES COMMERCIAUX"/>
    <s v="T"/>
    <m/>
    <s v="435"/>
    <s v="Niveau 2"/>
    <m/>
    <s v="Niveau 2"/>
    <m/>
    <n v="31213"/>
    <n v="39"/>
    <n v="100"/>
    <s v="FRANCAISE"/>
    <n v="43405"/>
    <n v="6"/>
    <n v="43405"/>
    <s v="HC"/>
    <n v="77580"/>
    <s v="CRECY LA CHAPELLE"/>
    <s v="JEROME CARPANETTO"/>
    <s v="900582"/>
    <s v="REGION CENTRE EST"/>
    <s v="193601"/>
    <s v="PIERRICK MORTIER"/>
    <s v="100 IMD"/>
    <x v="30"/>
    <x v="30"/>
    <s v="300960"/>
    <s v="HELDER NEVES"/>
    <s v="200 IMP"/>
    <x v="68"/>
    <x v="68"/>
    <s v="304077"/>
    <s v="JUSTIN BERNY"/>
    <s v="371 CCM.E"/>
    <s v="HC"/>
    <s v="993449"/>
    <s v="SECTEUR BLANC"/>
  </r>
  <r>
    <n v="306356"/>
    <n v="7024277"/>
    <x v="0"/>
    <s v="REGION CENTRE EST"/>
    <x v="0"/>
    <s v="07024277"/>
    <s v="306356"/>
    <x v="0"/>
    <m/>
    <n v="1"/>
    <s v="Monsieur"/>
    <s v="ALEXANDRE"/>
    <s v="BERTACCHINI"/>
    <m/>
    <m/>
    <m/>
    <m/>
    <m/>
    <m/>
    <s v="445 CCA"/>
    <d v="2024-10-01T00:00:00"/>
    <s v="445"/>
    <s v="05"/>
    <s v="SALARIES COMMERCIAUX"/>
    <m/>
    <m/>
    <s v="216"/>
    <m/>
    <m/>
    <s v="Niveau 1"/>
    <m/>
    <n v="34929"/>
    <n v="29"/>
    <n v="100"/>
    <s v="FRANCAISE"/>
    <n v="45566"/>
    <n v="0"/>
    <n v="45566"/>
    <s v="HC"/>
    <n v="21200"/>
    <s v="BEAUNE"/>
    <s v="JEROME CARPANETTO"/>
    <s v="900582"/>
    <s v="REGION CENTRE EST"/>
    <m/>
    <m/>
    <m/>
    <x v="7"/>
    <x v="7"/>
    <s v="305664"/>
    <s v="RACHEL ZUNINO"/>
    <s v="200 IMP"/>
    <x v="69"/>
    <x v="69"/>
    <s v="306356"/>
    <s v="ALEXANDRE BERTACCHINI"/>
    <s v="445 CCA"/>
    <s v="HC"/>
    <s v="096761"/>
    <s v="SECTEUR BLANC"/>
  </r>
  <r>
    <n v="305766"/>
    <n v="7023141"/>
    <x v="0"/>
    <s v="REGION CENTRE EST"/>
    <x v="0"/>
    <s v="07023141"/>
    <s v="305766"/>
    <x v="0"/>
    <m/>
    <n v="2"/>
    <s v="Madame"/>
    <s v="VANESSA"/>
    <s v="BERTHAULT"/>
    <m/>
    <m/>
    <m/>
    <m/>
    <m/>
    <m/>
    <s v="440 CCT"/>
    <d v="2024-05-01T00:00:00"/>
    <s v="440"/>
    <s v="05"/>
    <s v="SALARIES COMMERCIAUX"/>
    <m/>
    <m/>
    <s v="155"/>
    <m/>
    <m/>
    <s v="Niveau 1"/>
    <m/>
    <n v="32463"/>
    <n v="36"/>
    <n v="100"/>
    <s v="FRANCAISE"/>
    <n v="45292"/>
    <n v="0"/>
    <n v="45292"/>
    <s v="HC"/>
    <n v="89560"/>
    <s v="FOURONNES"/>
    <s v="JEROME CARPANETTO"/>
    <s v="900582"/>
    <s v="REGION CENTRE EST"/>
    <s v="193601"/>
    <s v="PIERRICK MORTIER"/>
    <s v="100 IMD"/>
    <x v="30"/>
    <x v="30"/>
    <s v="301562"/>
    <s v="SEBASTIEN VAUCARD"/>
    <s v="200 IMP"/>
    <x v="67"/>
    <x v="67"/>
    <s v="305766"/>
    <s v="VANESSA BERTHAULT"/>
    <s v="440 CCT"/>
    <s v="HC"/>
    <s v="096853"/>
    <s v="SECTEUR BLANC"/>
  </r>
  <r>
    <n v="306475"/>
    <n v="7024422"/>
    <x v="0"/>
    <s v="REGION ILE DE FRANCE NORD"/>
    <x v="0"/>
    <s v="07024422"/>
    <s v="306475"/>
    <x v="0"/>
    <m/>
    <n v="2"/>
    <s v="Madame"/>
    <s v="CHLOE"/>
    <s v="BERTHE GUYOT"/>
    <m/>
    <m/>
    <m/>
    <m/>
    <m/>
    <m/>
    <s v="445 CCA"/>
    <d v="2024-12-01T00:00:00"/>
    <s v="445"/>
    <s v="05"/>
    <s v="SALARIES COMMERCIAUX"/>
    <m/>
    <m/>
    <s v="158"/>
    <m/>
    <m/>
    <s v="Niveau 1"/>
    <m/>
    <n v="30023"/>
    <n v="42"/>
    <n v="100"/>
    <s v="FRANCAISE"/>
    <n v="45627"/>
    <n v="0"/>
    <n v="45627"/>
    <s v="HC"/>
    <n v="62280"/>
    <s v="ST MARTIN BOULOGNE"/>
    <s v="CATHERINE BLANCKAERT"/>
    <s v="071030"/>
    <s v="REGION ILE DE FRANCE NORD"/>
    <s v="185551"/>
    <s v="BERNARD GERONIMI"/>
    <s v="100 IMD"/>
    <x v="17"/>
    <x v="17"/>
    <s v="156632"/>
    <s v="CHRISTIAN TALON"/>
    <s v="200 IMP"/>
    <x v="45"/>
    <x v="45"/>
    <s v="306475"/>
    <s v="CHLOE BERTHE GUYOT"/>
    <s v="445 CCA"/>
    <s v="HC"/>
    <s v="993359"/>
    <s v="SECTEUR BLANC"/>
  </r>
  <r>
    <n v="188217"/>
    <n v="3001095"/>
    <x v="0"/>
    <s v="REGION GRAND OUEST"/>
    <x v="0"/>
    <s v="03001095"/>
    <s v="188217"/>
    <x v="0"/>
    <m/>
    <n v="2"/>
    <s v="Madame"/>
    <s v="LAURENCE"/>
    <s v="BERTHELOT"/>
    <m/>
    <m/>
    <m/>
    <m/>
    <m/>
    <m/>
    <s v="370 CC.E"/>
    <d v="2003-09-01T00:00:00"/>
    <s v="370"/>
    <s v="05"/>
    <s v="SALARIES COMMERCIAUX"/>
    <m/>
    <m/>
    <s v="098"/>
    <m/>
    <m/>
    <s v="Niveau 2"/>
    <m/>
    <n v="25858"/>
    <n v="54"/>
    <n v="100"/>
    <s v="FRANCAISE"/>
    <n v="37865"/>
    <n v="21"/>
    <n v="37865"/>
    <s v="HC"/>
    <n v="35500"/>
    <s v="VITRE"/>
    <s v="MATHIEU CHEMIN"/>
    <s v="071590"/>
    <s v="REGION GRAND OUEST"/>
    <s v="175115"/>
    <s v="PABLO LECOQ"/>
    <s v="100 IMD"/>
    <x v="27"/>
    <x v="27"/>
    <s v="303962"/>
    <s v="JORDAN BRICARD"/>
    <s v="200 IMP"/>
    <x v="70"/>
    <x v="70"/>
    <s v="188217"/>
    <s v="LAURENCE BERTHELOT"/>
    <s v="370 CC.E"/>
    <s v="HC"/>
    <s v="992136"/>
    <s v="SECTEUR BLANC"/>
  </r>
  <r>
    <n v="305509"/>
    <n v="7022241"/>
    <x v="0"/>
    <s v="REGION GRAND OUEST"/>
    <x v="0"/>
    <s v="07022241"/>
    <s v="305509"/>
    <x v="0"/>
    <m/>
    <n v="1"/>
    <s v="Monsieur"/>
    <s v="ROMAIN"/>
    <s v="BERTHO"/>
    <m/>
    <m/>
    <m/>
    <m/>
    <m/>
    <m/>
    <s v="371 CCM.E"/>
    <d v="2023-02-01T00:00:00"/>
    <s v="371"/>
    <s v="05"/>
    <s v="SALARIES COMMERCIAUX"/>
    <s v="T"/>
    <m/>
    <s v="045"/>
    <m/>
    <m/>
    <s v="Niveau 2"/>
    <m/>
    <n v="29340"/>
    <n v="44"/>
    <n v="100"/>
    <s v="FRANCAISE"/>
    <n v="44958"/>
    <n v="1"/>
    <n v="44958"/>
    <s v="HC"/>
    <n v="44450"/>
    <s v="ST JULIEN DE CONCELLES"/>
    <s v="MATHIEU CHEMIN"/>
    <s v="071590"/>
    <s v="REGION GRAND OUEST"/>
    <s v="190433"/>
    <s v="JOHANN GUIHARD"/>
    <s v="100 IMD"/>
    <x v="13"/>
    <x v="13"/>
    <s v="191022"/>
    <s v="FLORENT FOURNIGAULT"/>
    <s v="200 IMP"/>
    <x v="15"/>
    <x v="15"/>
    <s v="305509"/>
    <s v="ROMAIN BERTHO"/>
    <s v="371 CCM.E"/>
    <s v="HC"/>
    <s v="097858"/>
    <s v="SECTEUR BLANC"/>
  </r>
  <r>
    <n v="171589"/>
    <n v="6015357"/>
    <x v="1"/>
    <s v="REGION GRAND SUD"/>
    <x v="0"/>
    <s v="06015357"/>
    <s v="171589"/>
    <x v="0"/>
    <m/>
    <n v="2"/>
    <s v="Madame"/>
    <s v="MARIE JOSE"/>
    <s v="BERTIN"/>
    <m/>
    <m/>
    <m/>
    <m/>
    <m/>
    <m/>
    <s v="ASSISTANT COMMERCIAL NIVEAU 2"/>
    <d v="1996-09-02T00:00:00"/>
    <s v="855"/>
    <s v="03"/>
    <s v="NON CADRES"/>
    <m/>
    <m/>
    <m/>
    <m/>
    <m/>
    <n v="4"/>
    <m/>
    <d v="1967-02-17T00:00:00"/>
    <n v="57"/>
    <n v="100"/>
    <s v="FRANCAISE"/>
    <d v="1993-10-11T00:00:00"/>
    <n v="31"/>
    <d v="1993-10-11T00:00:00"/>
    <m/>
    <n v="6330"/>
    <s v="ROQUEFORT LES PINS"/>
    <s v="FREDERIC MESTRE"/>
    <s v="071251"/>
    <s v="REGION GRAND SUD"/>
    <s v="182484"/>
    <s v="SYLVAIN KERLOC H"/>
    <s v="100 IMD"/>
    <x v="24"/>
    <x v="24"/>
    <m/>
    <m/>
    <m/>
    <x v="3"/>
    <x v="3"/>
    <m/>
    <m/>
    <m/>
    <m/>
    <m/>
    <m/>
  </r>
  <r>
    <n v="305984"/>
    <n v="7023598"/>
    <x v="0"/>
    <s v="REGION ILE DE FRANCE NORD"/>
    <x v="0"/>
    <s v="07023598"/>
    <s v="305984"/>
    <x v="0"/>
    <m/>
    <n v="1"/>
    <s v="Monsieur"/>
    <s v="TITOUAN"/>
    <s v="BERTON"/>
    <m/>
    <m/>
    <m/>
    <m/>
    <m/>
    <m/>
    <s v="440 CCT"/>
    <d v="2024-08-01T00:00:00"/>
    <s v="440"/>
    <s v="05"/>
    <s v="SALARIES COMMERCIAUX"/>
    <m/>
    <m/>
    <s v="455"/>
    <m/>
    <m/>
    <s v="Niveau 1"/>
    <m/>
    <d v="1997-10-29T00:00:00"/>
    <n v="27"/>
    <n v="100"/>
    <s v="FRANCAISE"/>
    <d v="2024-04-01T00:00:00"/>
    <n v="0"/>
    <d v="2024-04-01T00:00:00"/>
    <s v="HC"/>
    <n v="93400"/>
    <s v="ST OUEN SUR SEINE"/>
    <s v="CATHERINE BLANCKAERT"/>
    <s v="071030"/>
    <s v="REGION ILE DE FRANCE NORD"/>
    <s v="302041"/>
    <s v="DAPHNEE JULLION"/>
    <s v="100 IMD"/>
    <x v="1"/>
    <x v="1"/>
    <s v="305210"/>
    <s v="GUILLAUME DELPORTE"/>
    <s v="200 IMP"/>
    <x v="1"/>
    <x v="1"/>
    <s v="305984"/>
    <s v="TITOUAN BERTON"/>
    <s v="440 CCT"/>
    <s v="HC"/>
    <s v="993467"/>
    <s v="SECTEUR BLANC"/>
  </r>
  <r>
    <n v="303755"/>
    <n v="3102027"/>
    <x v="0"/>
    <s v="REGION GRAND OUEST"/>
    <x v="0"/>
    <s v="03102027"/>
    <s v="303755"/>
    <x v="0"/>
    <m/>
    <n v="1"/>
    <s v="Monsieur"/>
    <s v="VINCENT"/>
    <s v="BERTON"/>
    <s v="440 CCT"/>
    <n v="45597"/>
    <m/>
    <s v="Faux"/>
    <n v="5"/>
    <s v="SALARIES COMMERCIAUX"/>
    <s v="371 CCM.E"/>
    <d v="2024-12-01T00:00:00"/>
    <s v="371"/>
    <s v="05"/>
    <s v="SALARIES COMMERCIAUX"/>
    <s v="T"/>
    <m/>
    <s v="469"/>
    <s v="Niveau 2"/>
    <m/>
    <s v="Niveau 2"/>
    <m/>
    <d v="1980-10-18T00:00:00"/>
    <n v="44"/>
    <n v="100"/>
    <s v="FRANCAISE"/>
    <d v="2018-01-01T00:00:00"/>
    <n v="6"/>
    <d v="2018-01-01T00:00:00"/>
    <s v="HC"/>
    <n v="14860"/>
    <s v="BAVENT"/>
    <s v="MATHIEU CHEMIN"/>
    <s v="071590"/>
    <s v="REGION GRAND OUEST"/>
    <s v="170189"/>
    <s v="SEBASTIEN PLANCON"/>
    <s v="100 IMD"/>
    <x v="10"/>
    <x v="10"/>
    <s v="182923"/>
    <s v="DAVID RIQUE"/>
    <s v="200 IMP"/>
    <x v="48"/>
    <x v="48"/>
    <s v="303755"/>
    <s v="VINCENT BERTON"/>
    <s v="371 CCM.E"/>
    <s v="HC"/>
    <s v="993502"/>
    <s v="SECTEUR BLANC"/>
  </r>
  <r>
    <n v="306477"/>
    <n v="7024425"/>
    <x v="0"/>
    <s v="REGION GRAND OUEST"/>
    <x v="0"/>
    <s v="07024425"/>
    <s v="306477"/>
    <x v="0"/>
    <m/>
    <n v="1"/>
    <s v="Monsieur"/>
    <s v="REMI"/>
    <s v="BERTRAND"/>
    <m/>
    <m/>
    <m/>
    <m/>
    <m/>
    <m/>
    <s v="445 CCA"/>
    <d v="2024-12-01T00:00:00"/>
    <s v="445"/>
    <s v="05"/>
    <s v="SALARIES COMMERCIAUX"/>
    <m/>
    <m/>
    <s v="288"/>
    <m/>
    <m/>
    <s v="Niveau 1"/>
    <m/>
    <d v="1995-02-04T00:00:00"/>
    <n v="29"/>
    <n v="100"/>
    <s v="FRANCAISE"/>
    <d v="2024-12-01T00:00:00"/>
    <n v="0"/>
    <d v="2024-12-01T00:00:00"/>
    <s v="HC"/>
    <n v="53470"/>
    <s v="SACE"/>
    <s v="MATHIEU CHEMIN"/>
    <s v="071590"/>
    <s v="REGION GRAND OUEST"/>
    <s v="170189"/>
    <s v="SEBASTIEN PLANCON"/>
    <s v="100 IMD"/>
    <x v="10"/>
    <x v="10"/>
    <s v="304465"/>
    <s v="ALEXANDRE FOURNIER"/>
    <s v="200 IMP"/>
    <x v="71"/>
    <x v="71"/>
    <s v="306477"/>
    <s v="REMI BERTRAND"/>
    <s v="445 CCA"/>
    <s v="HC"/>
    <s v="096643"/>
    <s v="SECTEUR BLANC"/>
  </r>
  <r>
    <n v="304533"/>
    <n v="3102455"/>
    <x v="0"/>
    <s v="REGION GRAND OUEST"/>
    <x v="0"/>
    <s v="03102455"/>
    <s v="304533"/>
    <x v="0"/>
    <m/>
    <n v="1"/>
    <s v="Monsieur"/>
    <s v="GREGOIRE"/>
    <s v="BERTRAND"/>
    <s v="445 CCA"/>
    <d v="2024-08-01T00:00:00"/>
    <m/>
    <s v="Faux"/>
    <n v="5"/>
    <s v="SALARIES COMMERCIAUX"/>
    <s v="441 CCTM"/>
    <d v="2024-09-01T00:00:00"/>
    <s v="441"/>
    <s v="05"/>
    <s v="SALARIES COMMERCIAUX"/>
    <s v="T"/>
    <m/>
    <s v="456"/>
    <s v="Niveau 1"/>
    <m/>
    <s v="Niveau 1"/>
    <m/>
    <d v="1989-11-30T00:00:00"/>
    <n v="35"/>
    <n v="100"/>
    <s v="FRANCAISE"/>
    <d v="2020-02-01T00:00:00"/>
    <n v="4"/>
    <d v="2020-02-01T00:00:00"/>
    <s v="HC"/>
    <n v="17200"/>
    <s v="ROYAN"/>
    <s v="MATHIEU CHEMIN"/>
    <s v="071590"/>
    <s v="REGION GRAND OUEST"/>
    <s v="192093"/>
    <s v="GUILLAUME LIOPE"/>
    <s v="100 IMD"/>
    <x v="15"/>
    <x v="15"/>
    <s v="193296"/>
    <s v="DAVID ROMO"/>
    <s v="200 IMP"/>
    <x v="72"/>
    <x v="72"/>
    <s v="304533"/>
    <s v="GREGOIRE BERTRAND"/>
    <s v="441 CCTM"/>
    <s v="HC"/>
    <s v="097286"/>
    <s v="SECTEUR BLANC"/>
  </r>
  <r>
    <n v="304031"/>
    <n v="3102184"/>
    <x v="0"/>
    <s v="REGION GRAND OUEST"/>
    <x v="0"/>
    <s v="03102184"/>
    <s v="304031"/>
    <x v="0"/>
    <m/>
    <n v="1"/>
    <s v="Monsieur"/>
    <s v="MATHIEU"/>
    <s v="BERUGEAU"/>
    <s v="440 CCT"/>
    <n v="45597"/>
    <m/>
    <s v="Faux"/>
    <n v="5"/>
    <s v="SALARIES COMMERCIAUX"/>
    <s v="371 CCM.E"/>
    <d v="2024-12-01T00:00:00"/>
    <s v="371"/>
    <s v="05"/>
    <s v="SALARIES COMMERCIAUX"/>
    <s v="T"/>
    <m/>
    <s v="823"/>
    <s v="Niveau 2"/>
    <m/>
    <s v="Niveau 2"/>
    <m/>
    <d v="1990-09-26T00:00:00"/>
    <n v="34"/>
    <n v="100"/>
    <s v="FRANCAISE"/>
    <d v="2018-10-01T00:00:00"/>
    <n v="6"/>
    <d v="2018-10-01T00:00:00"/>
    <s v="HC"/>
    <n v="86440"/>
    <s v="MIGNE AUXANCES"/>
    <s v="MATHIEU CHEMIN"/>
    <s v="071590"/>
    <s v="REGION GRAND OUEST"/>
    <s v="192093"/>
    <s v="GUILLAUME LIOPE"/>
    <s v="100 IMD"/>
    <x v="15"/>
    <x v="15"/>
    <s v="301143"/>
    <s v="ANTHONY BESNIER"/>
    <s v="200 IMP"/>
    <x v="63"/>
    <x v="63"/>
    <s v="304031"/>
    <s v="MATHIEU BERUGEAU"/>
    <s v="371 CCM.E"/>
    <s v="HC"/>
    <s v="096725"/>
    <s v="SECTEUR BLANC"/>
  </r>
  <r>
    <n v="301143"/>
    <n v="3100664"/>
    <x v="2"/>
    <s v="REGION GRAND OUEST"/>
    <x v="0"/>
    <s v="03100664"/>
    <s v="301143"/>
    <x v="0"/>
    <m/>
    <n v="1"/>
    <s v="Monsieur"/>
    <s v="ANTHONY"/>
    <s v="BESNIER"/>
    <s v="386 IE"/>
    <s v="31/12/2023"/>
    <m/>
    <s v="Faux"/>
    <n v="4"/>
    <s v="INSPECTEURS RSG"/>
    <s v="200 IMP"/>
    <d v="2024-01-01T00:00:00"/>
    <s v="200"/>
    <s v="04"/>
    <s v="INSPECTEURS RSG"/>
    <m/>
    <m/>
    <m/>
    <n v="5"/>
    <m/>
    <n v="5"/>
    <m/>
    <d v="1990-11-13T00:00:00"/>
    <n v="34"/>
    <n v="100"/>
    <s v="FRANCAISE"/>
    <d v="2013-01-01T00:00:00"/>
    <n v="11"/>
    <d v="2013-01-01T00:00:00"/>
    <m/>
    <n v="79260"/>
    <s v="LA CRECHE"/>
    <s v="MATHIEU CHEMIN"/>
    <s v="071590"/>
    <s v="REGION GRAND OUEST"/>
    <s v="192093"/>
    <s v="GUILLAUME LIOPE"/>
    <s v="100 IMD"/>
    <x v="15"/>
    <x v="15"/>
    <s v="301143"/>
    <s v="ANTHONY BESNIER"/>
    <s v="200 IMP"/>
    <x v="63"/>
    <x v="63"/>
    <m/>
    <m/>
    <m/>
    <s v="HP"/>
    <m/>
    <m/>
  </r>
  <r>
    <n v="301915"/>
    <n v="3101068"/>
    <x v="0"/>
    <s v="REGION ILE DE FRANCE NORD"/>
    <x v="0"/>
    <s v="03101068"/>
    <s v="301915"/>
    <x v="0"/>
    <m/>
    <n v="2"/>
    <s v="Madame"/>
    <s v="CELINE"/>
    <s v="BESSE"/>
    <m/>
    <m/>
    <m/>
    <m/>
    <m/>
    <m/>
    <s v="440 CCT"/>
    <d v="2014-05-01T00:00:00"/>
    <s v="440"/>
    <s v="05"/>
    <s v="SALARIES COMMERCIAUX"/>
    <m/>
    <m/>
    <s v="279"/>
    <m/>
    <m/>
    <s v="Niveau 1"/>
    <m/>
    <n v="28163"/>
    <n v="47"/>
    <n v="100"/>
    <s v="FRANCAISE"/>
    <n v="41760"/>
    <n v="10"/>
    <n v="41760"/>
    <s v="HC"/>
    <n v="95160"/>
    <s v="MONTMORENCY"/>
    <s v="CATHERINE BLANCKAERT"/>
    <s v="071030"/>
    <s v="REGION ILE DE FRANCE NORD"/>
    <s v="193254"/>
    <s v="DAVID BOURE"/>
    <s v="100 IMD"/>
    <x v="28"/>
    <x v="28"/>
    <s v="175986"/>
    <s v="DAVID OLICARD"/>
    <s v="200 IMP"/>
    <x v="73"/>
    <x v="73"/>
    <s v="301915"/>
    <s v="CELINE BESSE"/>
    <s v="440 CCT"/>
    <s v="HC"/>
    <s v="991801"/>
    <s v="SECTEUR BLANC"/>
  </r>
  <r>
    <n v="303815"/>
    <n v="3102050"/>
    <x v="0"/>
    <s v="REGION ILE DE FRANCE NORD"/>
    <x v="0"/>
    <s v="03102050"/>
    <s v="303815"/>
    <x v="0"/>
    <m/>
    <n v="1"/>
    <s v="Monsieur"/>
    <s v="FREDERIC"/>
    <s v="BETON"/>
    <s v="445 CCA"/>
    <n v="43132"/>
    <m/>
    <s v="Faux"/>
    <n v="5"/>
    <s v="SALARIES COMMERCIAUX"/>
    <s v="440 CCT"/>
    <d v="2018-03-01T00:00:00"/>
    <s v="440"/>
    <s v="05"/>
    <s v="SALARIES COMMERCIAUX"/>
    <m/>
    <m/>
    <s v="360"/>
    <s v="Niveau 1"/>
    <m/>
    <s v="Niveau 1"/>
    <m/>
    <n v="27277"/>
    <n v="50"/>
    <n v="100"/>
    <s v="FRANCAISE"/>
    <n v="43160"/>
    <n v="6"/>
    <n v="43160"/>
    <s v="HC"/>
    <n v="94000"/>
    <s v="CRETEIL"/>
    <s v="CATHERINE BLANCKAERT"/>
    <s v="071030"/>
    <s v="REGION ILE DE FRANCE NORD"/>
    <s v="302041"/>
    <s v="DAPHNEE JULLION"/>
    <s v="100 IMD"/>
    <x v="1"/>
    <x v="1"/>
    <s v="303397"/>
    <s v="BRICE DENEUX"/>
    <s v="200 IMP"/>
    <x v="74"/>
    <x v="74"/>
    <s v="303815"/>
    <s v="FREDERIC BETON"/>
    <s v="440 CCT"/>
    <s v="HC"/>
    <s v="992235"/>
    <s v="SECTEUR BLANC"/>
  </r>
  <r>
    <n v="187922"/>
    <n v="3001075"/>
    <x v="0"/>
    <s v="REGION ILE DE FRANCE NORD"/>
    <x v="0"/>
    <s v="03001075"/>
    <s v="187922"/>
    <x v="0"/>
    <m/>
    <n v="1"/>
    <s v="Monsieur"/>
    <s v="CHRISTOPHE"/>
    <s v="BEUTIN"/>
    <s v="391 CCEIM"/>
    <n v="45413"/>
    <m/>
    <s v="Faux"/>
    <n v="5"/>
    <s v="INSPECTEURS RSG"/>
    <s v="386 IE"/>
    <d v="2024-06-01T00:00:00"/>
    <s v="386"/>
    <s v="05"/>
    <s v="INSPECTEURS RSG"/>
    <s v="T"/>
    <m/>
    <s v="188"/>
    <n v="6"/>
    <m/>
    <n v="6"/>
    <m/>
    <n v="26731"/>
    <n v="51"/>
    <n v="100"/>
    <s v="FRANCAISE"/>
    <n v="37742"/>
    <n v="21"/>
    <n v="37742"/>
    <s v="HC"/>
    <n v="59178"/>
    <s v="HASNON"/>
    <s v="CATHERINE BLANCKAERT"/>
    <s v="071030"/>
    <s v="REGION ILE DE FRANCE NORD"/>
    <s v="177094"/>
    <s v="WILLY FASQUEL"/>
    <s v="100 IMD"/>
    <x v="32"/>
    <x v="32"/>
    <s v="305431"/>
    <s v="MAUD LEGRAND"/>
    <s v="310 CMA"/>
    <x v="75"/>
    <x v="75"/>
    <s v="187922"/>
    <s v="CHRISTOPHE BEUTIN"/>
    <s v="386 IE"/>
    <s v="HC"/>
    <s v="992985"/>
    <s v="SECTEUR BLANC"/>
  </r>
  <r>
    <n v="193112"/>
    <n v="3002357"/>
    <x v="0"/>
    <s v="POLE PILOTAGE DU RESEAU COMMERCIAL"/>
    <x v="0"/>
    <s v="03002357"/>
    <s v="193112"/>
    <x v="0"/>
    <m/>
    <n v="1"/>
    <s v="Monsieur"/>
    <s v="THIERRY"/>
    <s v="BICHET"/>
    <s v="440 CCT"/>
    <n v="39845"/>
    <m/>
    <s v="Faux"/>
    <n v="3"/>
    <s v="SALARIES COMMERCIAUX"/>
    <s v="448 CRC"/>
    <d v="2009-03-01T00:00:00"/>
    <s v="448"/>
    <s v="03"/>
    <s v="SALARIES COMMERCIAUX"/>
    <m/>
    <m/>
    <m/>
    <s v="Niveau 2"/>
    <m/>
    <s v="Niveau 2"/>
    <m/>
    <n v="23841"/>
    <n v="59"/>
    <n v="100"/>
    <s v="FRANCAISE"/>
    <n v="39873"/>
    <n v="15"/>
    <n v="39873"/>
    <m/>
    <n v="35160"/>
    <s v="MONTFORT SUR MEU"/>
    <m/>
    <s v="700584"/>
    <s v="POLE PILOTAGE DU RESEAU COMMERCIAL"/>
    <m/>
    <m/>
    <m/>
    <x v="23"/>
    <x v="23"/>
    <m/>
    <m/>
    <m/>
    <x v="3"/>
    <x v="3"/>
    <m/>
    <m/>
    <m/>
    <s v="B2"/>
    <m/>
    <m/>
  </r>
  <r>
    <n v="303814"/>
    <n v="3102500"/>
    <x v="2"/>
    <s v="REGION GRAND SUD"/>
    <x v="0"/>
    <s v="03102500"/>
    <s v="303814"/>
    <x v="0"/>
    <m/>
    <n v="1"/>
    <s v="Monsieur"/>
    <s v="GAETAN"/>
    <s v="BIDET"/>
    <s v="386 IE"/>
    <s v="31/12/2023"/>
    <m/>
    <s v="Faux"/>
    <n v="4"/>
    <s v="INSPECTEURS RSG"/>
    <s v="200 IMP"/>
    <d v="2024-01-01T00:00:00"/>
    <s v="200"/>
    <s v="04"/>
    <s v="INSPECTEURS RSG"/>
    <m/>
    <m/>
    <m/>
    <n v="5"/>
    <m/>
    <n v="5"/>
    <m/>
    <n v="29004"/>
    <n v="45"/>
    <n v="100"/>
    <s v="FRANCAISE"/>
    <n v="43952"/>
    <n v="4"/>
    <n v="43952"/>
    <m/>
    <n v="26600"/>
    <s v="CHANTEMERLE LES BLES"/>
    <s v="FREDERIC MESTRE"/>
    <s v="071251"/>
    <s v="REGION GRAND SUD"/>
    <s v="304665"/>
    <s v="FABRIZIA LEGGER"/>
    <s v="100 IMD"/>
    <x v="4"/>
    <x v="4"/>
    <s v="303814"/>
    <s v="GAETAN BIDET"/>
    <s v="200 IMP"/>
    <x v="21"/>
    <x v="21"/>
    <m/>
    <m/>
    <m/>
    <s v="HP"/>
    <m/>
    <m/>
  </r>
  <r>
    <n v="304163"/>
    <n v="3102248"/>
    <x v="2"/>
    <s v="REGION CENTRE EST"/>
    <x v="0"/>
    <s v="03102248"/>
    <s v="304163"/>
    <x v="0"/>
    <m/>
    <n v="1"/>
    <s v="Monsieur"/>
    <s v="GEOFFREY"/>
    <s v="BIEBER"/>
    <s v="310 CMA"/>
    <n v="43466"/>
    <m/>
    <s v="Faux"/>
    <n v="4"/>
    <s v="INSPECTEURS RSG"/>
    <s v="200 IMP"/>
    <d v="2019-02-01T00:00:00"/>
    <s v="200"/>
    <s v="04"/>
    <s v="INSPECTEURS RSG"/>
    <m/>
    <m/>
    <m/>
    <n v="5"/>
    <m/>
    <n v="5"/>
    <m/>
    <n v="32403"/>
    <n v="36"/>
    <n v="100"/>
    <s v="FRANCAISE"/>
    <n v="43497"/>
    <n v="5"/>
    <n v="43497"/>
    <m/>
    <n v="57245"/>
    <s v="MECLEUVES"/>
    <s v="JEROME CARPANETTO"/>
    <s v="900582"/>
    <s v="REGION CENTRE EST"/>
    <s v="300268"/>
    <s v="PIERRE FRANCOIS LAURA"/>
    <s v="100 IMD"/>
    <x v="37"/>
    <x v="37"/>
    <s v="304163"/>
    <s v="GEOFFREY BIEBER"/>
    <s v="200 IMP"/>
    <x v="76"/>
    <x v="76"/>
    <m/>
    <m/>
    <m/>
    <s v="HP"/>
    <m/>
    <m/>
  </r>
  <r>
    <n v="304867"/>
    <n v="3102653"/>
    <x v="0"/>
    <s v="REGION GRAND OUEST"/>
    <x v="0"/>
    <s v="03102653"/>
    <s v="304867"/>
    <x v="0"/>
    <m/>
    <n v="1"/>
    <s v="Monsieur"/>
    <s v="THOMAS"/>
    <s v="BIENVENU"/>
    <m/>
    <m/>
    <m/>
    <m/>
    <m/>
    <m/>
    <s v="440 CCT"/>
    <d v="2021-08-01T00:00:00"/>
    <s v="440"/>
    <s v="05"/>
    <s v="SALARIES COMMERCIAUX"/>
    <m/>
    <m/>
    <s v="012"/>
    <m/>
    <m/>
    <s v="Niveau 1"/>
    <m/>
    <n v="35077"/>
    <n v="28"/>
    <n v="100"/>
    <s v="FRANCAISE"/>
    <n v="44228"/>
    <n v="3"/>
    <n v="44228"/>
    <s v="HC"/>
    <n v="56270"/>
    <s v="PLOEMEUR"/>
    <s v="MATHIEU CHEMIN"/>
    <s v="071590"/>
    <s v="REGION GRAND OUEST"/>
    <s v="306484"/>
    <s v="GUILLAUME LAUZANAS"/>
    <s v="100 IMD"/>
    <x v="21"/>
    <x v="21"/>
    <s v="303646"/>
    <s v="ROMAIN CHAUVET"/>
    <s v="200 IMP"/>
    <x v="26"/>
    <x v="26"/>
    <s v="304867"/>
    <s v="THOMAS BIENVENU"/>
    <s v="440 CCT"/>
    <s v="HC"/>
    <s v="096435"/>
    <s v="SECTEUR BLANC"/>
  </r>
  <r>
    <n v="306473"/>
    <n v="7024420"/>
    <x v="0"/>
    <s v="REGION GRAND OUEST"/>
    <x v="0"/>
    <s v="07024420"/>
    <s v="306473"/>
    <x v="0"/>
    <m/>
    <n v="1"/>
    <s v="Monsieur"/>
    <s v="ALEXANDRE"/>
    <s v="BIGOT"/>
    <m/>
    <m/>
    <m/>
    <m/>
    <m/>
    <m/>
    <s v="445 CCA"/>
    <d v="2024-12-01T00:00:00"/>
    <s v="445"/>
    <s v="05"/>
    <s v="SALARIES COMMERCIAUX"/>
    <m/>
    <m/>
    <s v="236"/>
    <m/>
    <m/>
    <s v="Niveau 1"/>
    <m/>
    <n v="29287"/>
    <n v="44"/>
    <n v="100"/>
    <s v="FRANCAISE"/>
    <n v="45627"/>
    <n v="0"/>
    <n v="45627"/>
    <s v="HC"/>
    <n v="16000"/>
    <s v="ANGOULEME"/>
    <s v="MATHIEU CHEMIN"/>
    <s v="071590"/>
    <s v="REGION GRAND OUEST"/>
    <s v="192093"/>
    <s v="GUILLAUME LIOPE"/>
    <s v="100 IMD"/>
    <x v="15"/>
    <x v="15"/>
    <s v="193296"/>
    <s v="DAVID ROMO"/>
    <s v="200 IMP"/>
    <x v="72"/>
    <x v="72"/>
    <s v="306473"/>
    <s v="ALEXANDRE BIGOT"/>
    <s v="445 CCA"/>
    <s v="HC"/>
    <s v="993597"/>
    <s v="SECTEUR BLANC"/>
  </r>
  <r>
    <n v="183948"/>
    <n v="3000852"/>
    <x v="0"/>
    <s v="POLE PILOTAGE DU RESEAU COMMERCIAL"/>
    <x v="0"/>
    <s v="03000852"/>
    <s v="183948"/>
    <x v="0"/>
    <m/>
    <n v="1"/>
    <s v="Monsieur"/>
    <s v="PAUL-CYRILLE"/>
    <s v="BIKOE"/>
    <s v="440 CCT"/>
    <n v="36678"/>
    <m/>
    <s v="Faux"/>
    <n v="3"/>
    <s v="SALARIES COMMERCIAUX"/>
    <s v="448 CRC"/>
    <d v="2000-07-01T00:00:00"/>
    <s v="448"/>
    <s v="03"/>
    <s v="SALARIES COMMERCIAUX"/>
    <m/>
    <m/>
    <m/>
    <s v="Niveau 1"/>
    <m/>
    <s v="Niveau 1"/>
    <m/>
    <n v="23086"/>
    <n v="61"/>
    <n v="100"/>
    <s v="FRANCAISE"/>
    <n v="36708"/>
    <n v="24"/>
    <n v="36708"/>
    <m/>
    <n v="38000"/>
    <s v="GRENOBLE"/>
    <m/>
    <s v="700584"/>
    <s v="POLE PILOTAGE DU RESEAU COMMERCIAL"/>
    <m/>
    <m/>
    <m/>
    <x v="23"/>
    <x v="23"/>
    <m/>
    <m/>
    <m/>
    <x v="3"/>
    <x v="3"/>
    <m/>
    <m/>
    <m/>
    <s v="B2"/>
    <m/>
    <m/>
  </r>
  <r>
    <n v="306373"/>
    <n v="7024286"/>
    <x v="0"/>
    <s v="REGION GRAND OUEST"/>
    <x v="0"/>
    <s v="07024286"/>
    <s v="306373"/>
    <x v="0"/>
    <m/>
    <n v="1"/>
    <s v="Monsieur"/>
    <s v="GAEL"/>
    <s v="BILHEUDE"/>
    <m/>
    <m/>
    <m/>
    <m/>
    <m/>
    <m/>
    <s v="445 CCA"/>
    <d v="2024-10-01T00:00:00"/>
    <s v="445"/>
    <s v="05"/>
    <s v="SALARIES COMMERCIAUX"/>
    <m/>
    <m/>
    <s v="093"/>
    <m/>
    <m/>
    <s v="Niveau 1"/>
    <m/>
    <n v="29376"/>
    <n v="44"/>
    <n v="100"/>
    <s v="FRANCAISE"/>
    <n v="45566"/>
    <n v="0"/>
    <n v="45566"/>
    <s v="HC"/>
    <n v="35450"/>
    <s v="LANDAVRAN"/>
    <s v="MATHIEU CHEMIN"/>
    <s v="071590"/>
    <s v="REGION GRAND OUEST"/>
    <s v="175115"/>
    <s v="PABLO LECOQ"/>
    <s v="100 IMD"/>
    <x v="27"/>
    <x v="27"/>
    <s v="303962"/>
    <s v="JORDAN BRICARD"/>
    <s v="200 IMP"/>
    <x v="70"/>
    <x v="70"/>
    <s v="306373"/>
    <s v="GAEL BILHEUDE"/>
    <s v="445 CCA"/>
    <s v="HC"/>
    <s v="992131"/>
    <s v="SECTEUR BLANC"/>
  </r>
  <r>
    <n v="192661"/>
    <n v="3001872"/>
    <x v="0"/>
    <s v="SUPPORT COMMERCIAL"/>
    <x v="0"/>
    <s v="03001872"/>
    <s v="192661"/>
    <x v="0"/>
    <m/>
    <n v="1"/>
    <s v="Monsieur"/>
    <s v="CHRISTOPHE"/>
    <s v="BILLECOCQ"/>
    <m/>
    <m/>
    <m/>
    <m/>
    <m/>
    <m/>
    <s v="250 IF"/>
    <d v="2007-12-01T00:00:00"/>
    <s v="250"/>
    <s v="02"/>
    <s v="INSPECTEURS RSG"/>
    <m/>
    <m/>
    <m/>
    <m/>
    <m/>
    <n v="5"/>
    <m/>
    <n v="29475"/>
    <n v="44"/>
    <n v="100"/>
    <s v="FRANCAISE"/>
    <n v="39417"/>
    <n v="17"/>
    <n v="39417"/>
    <m/>
    <n v="1540"/>
    <s v="VONNAS"/>
    <m/>
    <s v="070001"/>
    <s v="SUPPORT COMMERCIAL"/>
    <m/>
    <m/>
    <m/>
    <x v="33"/>
    <x v="33"/>
    <m/>
    <m/>
    <m/>
    <x v="3"/>
    <x v="3"/>
    <m/>
    <m/>
    <m/>
    <s v="AR"/>
    <m/>
    <m/>
  </r>
  <r>
    <n v="305251"/>
    <n v="7020680"/>
    <x v="0"/>
    <s v="REGION CENTRE EST"/>
    <x v="0"/>
    <s v="07020680"/>
    <s v="305251"/>
    <x v="0"/>
    <m/>
    <n v="2"/>
    <s v="Madame"/>
    <s v="JESSICA"/>
    <s v="BLANC"/>
    <m/>
    <m/>
    <m/>
    <m/>
    <m/>
    <m/>
    <s v="440 CCT"/>
    <d v="2022-08-01T00:00:00"/>
    <s v="440"/>
    <s v="05"/>
    <s v="SALARIES COMMERCIAUX"/>
    <m/>
    <m/>
    <s v="336"/>
    <m/>
    <m/>
    <s v="Niveau 1"/>
    <m/>
    <n v="32248"/>
    <n v="36"/>
    <n v="100"/>
    <s v="FRANCAISE"/>
    <n v="44593"/>
    <n v="2"/>
    <n v="44593"/>
    <s v="HC"/>
    <n v="1990"/>
    <s v="ST TRIVIER SUR MOIGNANS"/>
    <s v="JEROME CARPANETTO"/>
    <s v="900582"/>
    <s v="REGION CENTRE EST"/>
    <s v="304393"/>
    <s v="NICOLAS THIALLET"/>
    <s v="100 IMD"/>
    <x v="36"/>
    <x v="36"/>
    <s v="304557"/>
    <s v="BENJAMIN PINGUET"/>
    <s v="200 IMP"/>
    <x v="64"/>
    <x v="64"/>
    <s v="305251"/>
    <s v="JESSICA BLANC"/>
    <s v="440 CCT"/>
    <s v="HC"/>
    <s v="098816"/>
    <s v="SECTEUR BLANC"/>
  </r>
  <r>
    <n v="306249"/>
    <n v="7024127"/>
    <x v="4"/>
    <s v="REGION ILE DE FRANCE NORD"/>
    <x v="0"/>
    <s v="07024127"/>
    <s v="306249"/>
    <x v="0"/>
    <m/>
    <n v="2"/>
    <s v="Madame"/>
    <s v="CATHERINE"/>
    <s v="BLANCKAERT"/>
    <m/>
    <m/>
    <m/>
    <m/>
    <m/>
    <m/>
    <s v="013 RR"/>
    <d v="2024-12-01T00:00:00"/>
    <s v="013"/>
    <s v="02"/>
    <s v="INSPECTEURS RSG"/>
    <m/>
    <m/>
    <m/>
    <m/>
    <m/>
    <n v="7"/>
    <m/>
    <n v="28056"/>
    <n v="48"/>
    <n v="100"/>
    <s v="FRANCAISE"/>
    <n v="45536"/>
    <n v="0"/>
    <n v="45536"/>
    <m/>
    <n v="95110"/>
    <s v="SANNOIS"/>
    <s v="CATHERINE BLANCKAERT"/>
    <s v="071030"/>
    <s v="REGION ILE DE FRANCE NORD"/>
    <m/>
    <m/>
    <m/>
    <x v="33"/>
    <x v="33"/>
    <m/>
    <m/>
    <m/>
    <x v="3"/>
    <x v="3"/>
    <m/>
    <m/>
    <m/>
    <s v="AR"/>
    <m/>
    <m/>
  </r>
  <r>
    <n v="305574"/>
    <n v="7022475"/>
    <x v="0"/>
    <s v="REGION GRAND SUD"/>
    <x v="0"/>
    <s v="07022475"/>
    <s v="305574"/>
    <x v="0"/>
    <m/>
    <n v="2"/>
    <s v="Madame"/>
    <s v="LAURIE"/>
    <s v="BLANCO"/>
    <m/>
    <m/>
    <m/>
    <m/>
    <m/>
    <m/>
    <s v="445 CCA"/>
    <d v="2023-05-01T00:00:00"/>
    <s v="445"/>
    <s v="05"/>
    <s v="SALARIES COMMERCIAUX"/>
    <m/>
    <m/>
    <s v="313"/>
    <m/>
    <m/>
    <s v="Niveau 1"/>
    <m/>
    <n v="34665"/>
    <n v="30"/>
    <n v="100"/>
    <s v="FRANCAISE"/>
    <n v="45047"/>
    <n v="1"/>
    <n v="45047"/>
    <s v="HC"/>
    <n v="31700"/>
    <s v="MONDONVILLE"/>
    <s v="FREDERIC MESTRE"/>
    <s v="071251"/>
    <s v="REGION GRAND SUD"/>
    <s v="306077"/>
    <s v="JONATHAN THIEBAUD"/>
    <s v="100 IMD"/>
    <x v="26"/>
    <x v="26"/>
    <s v="305395"/>
    <s v="LUDOVIC LE VERGE"/>
    <s v="200 IMP"/>
    <x v="77"/>
    <x v="77"/>
    <s v="305574"/>
    <s v="LAURIE BLANCO"/>
    <s v="445 CCA"/>
    <s v="HC"/>
    <s v="098165"/>
    <s v="SECTEUR BLANC"/>
  </r>
  <r>
    <n v="305531"/>
    <n v="7022324"/>
    <x v="0"/>
    <s v="REGION CENTRE EST"/>
    <x v="0"/>
    <s v="07022324"/>
    <s v="305531"/>
    <x v="0"/>
    <m/>
    <n v="1"/>
    <s v="Monsieur"/>
    <s v="JEREMIE"/>
    <s v="BLEAS"/>
    <m/>
    <m/>
    <m/>
    <m/>
    <m/>
    <m/>
    <s v="440 CCT"/>
    <d v="2023-09-01T00:00:00"/>
    <s v="440"/>
    <s v="05"/>
    <s v="SALARIES COMMERCIAUX"/>
    <m/>
    <m/>
    <s v="357"/>
    <m/>
    <m/>
    <s v="Niveau 1"/>
    <m/>
    <n v="33954"/>
    <n v="31"/>
    <n v="100"/>
    <s v="FRANCAISE"/>
    <n v="44986"/>
    <n v="1"/>
    <n v="44986"/>
    <s v="HC"/>
    <n v="91250"/>
    <s v="SAINTRY SUR SEINE"/>
    <s v="JEROME CARPANETTO"/>
    <s v="900582"/>
    <s v="REGION CENTRE EST"/>
    <s v="182240"/>
    <s v="FREDERIC MARTINELLI"/>
    <s v="100 IMD"/>
    <x v="2"/>
    <x v="2"/>
    <s v="188461"/>
    <s v="FRANCK BABISKI"/>
    <s v="200 IMP"/>
    <x v="20"/>
    <x v="20"/>
    <s v="305531"/>
    <s v="JEREMIE BLEAS"/>
    <s v="440 CCT"/>
    <s v="HC"/>
    <s v="991964"/>
    <s v="SECTEUR BLANC"/>
  </r>
  <r>
    <n v="306261"/>
    <n v="7024142"/>
    <x v="0"/>
    <s v="REGION ILE DE FRANCE NORD"/>
    <x v="0"/>
    <s v="07024142"/>
    <s v="306261"/>
    <x v="0"/>
    <m/>
    <n v="1"/>
    <s v="Monsieur"/>
    <s v="ARNAUD"/>
    <s v="BLOSSEVILLE"/>
    <m/>
    <m/>
    <m/>
    <m/>
    <m/>
    <m/>
    <s v="445 CCA"/>
    <d v="2024-09-01T00:00:00"/>
    <s v="445"/>
    <s v="05"/>
    <s v="SALARIES COMMERCIAUX"/>
    <m/>
    <m/>
    <s v="304"/>
    <m/>
    <m/>
    <s v="Niveau 1"/>
    <m/>
    <n v="26105"/>
    <n v="53"/>
    <n v="100"/>
    <s v="FRANCAISE"/>
    <n v="45536"/>
    <n v="0"/>
    <n v="45536"/>
    <s v="HC"/>
    <n v="76630"/>
    <s v="ENVERMEU"/>
    <s v="CATHERINE BLANCKAERT"/>
    <s v="071030"/>
    <s v="REGION ILE DE FRANCE NORD"/>
    <s v="193005"/>
    <s v="SEBASTIEN COTE"/>
    <s v="100 IMD"/>
    <x v="18"/>
    <x v="18"/>
    <s v="192471"/>
    <s v="FABRICE DUBUC"/>
    <s v="200 IMP"/>
    <x v="78"/>
    <x v="78"/>
    <s v="306261"/>
    <s v="ARNAUD BLOSSEVILLE"/>
    <s v="445 CCA"/>
    <s v="HC"/>
    <s v="098612"/>
    <s v="SECTEUR BLANC"/>
  </r>
  <r>
    <n v="302862"/>
    <n v="3101580"/>
    <x v="0"/>
    <s v="REGION GRAND OUEST"/>
    <x v="0"/>
    <s v="03101580"/>
    <s v="302862"/>
    <x v="0"/>
    <m/>
    <n v="1"/>
    <s v="Monsieur"/>
    <s v="OLIVIER"/>
    <s v="BLY"/>
    <s v="445 CCA"/>
    <s v="31/12/2015"/>
    <m/>
    <s v="Faux"/>
    <n v="5"/>
    <s v="SALARIES COMMERCIAUX"/>
    <s v="440 CCT"/>
    <d v="2016-01-01T00:00:00"/>
    <s v="440"/>
    <s v="05"/>
    <s v="SALARIES COMMERCIAUX"/>
    <m/>
    <m/>
    <s v="433"/>
    <s v="Niveau 1"/>
    <m/>
    <s v="Niveau 1"/>
    <m/>
    <d v="1978-01-14T00:00:00"/>
    <n v="46"/>
    <n v="100"/>
    <s v="FRANCAISE"/>
    <d v="2016-01-01T00:00:00"/>
    <n v="8"/>
    <d v="2016-01-01T00:00:00"/>
    <s v="HC"/>
    <n v="85670"/>
    <s v="FALLERON"/>
    <s v="MATHIEU CHEMIN"/>
    <s v="071590"/>
    <s v="REGION GRAND OUEST"/>
    <s v="190433"/>
    <s v="JOHANN GUIHARD"/>
    <s v="100 IMD"/>
    <x v="13"/>
    <x v="13"/>
    <s v="305637"/>
    <s v="OLIVIER GUITTON"/>
    <s v="200 IMP"/>
    <x v="79"/>
    <x v="79"/>
    <s v="302862"/>
    <s v="OLIVIER BLY"/>
    <s v="440 CCT"/>
    <s v="HC"/>
    <s v="096506"/>
    <s v="SECTEUR BLANC"/>
  </r>
  <r>
    <n v="305253"/>
    <n v="7020726"/>
    <x v="0"/>
    <s v="REGION CENTRE EST"/>
    <x v="0"/>
    <s v="07020726"/>
    <s v="305253"/>
    <x v="0"/>
    <m/>
    <n v="1"/>
    <s v="Monsieur"/>
    <s v="FLORENT"/>
    <s v="BOCCACCIO"/>
    <m/>
    <m/>
    <m/>
    <m/>
    <m/>
    <m/>
    <s v="441 CCTM"/>
    <d v="2024-12-01T00:00:00"/>
    <s v="441"/>
    <s v="05"/>
    <s v="SALARIES COMMERCIAUX"/>
    <s v="T"/>
    <m/>
    <s v="520"/>
    <m/>
    <m/>
    <s v="Niveau 1"/>
    <m/>
    <d v="1990-11-12T00:00:00"/>
    <n v="34"/>
    <n v="100"/>
    <s v="FRANCAISE"/>
    <d v="2022-02-01T00:00:00"/>
    <n v="2"/>
    <d v="2022-02-01T00:00:00"/>
    <s v="HC"/>
    <n v="38230"/>
    <s v="CHARVIEU CHAVAGNEUX"/>
    <s v="JEROME CARPANETTO"/>
    <s v="900582"/>
    <s v="REGION CENTRE EST"/>
    <s v="304393"/>
    <s v="NICOLAS THIALLET"/>
    <s v="100 IMD"/>
    <x v="36"/>
    <x v="36"/>
    <s v="304557"/>
    <s v="BENJAMIN PINGUET"/>
    <s v="200 IMP"/>
    <x v="64"/>
    <x v="64"/>
    <s v="305253"/>
    <s v="FLORENT BOCCACCIO"/>
    <s v="441 CCTM"/>
    <s v="HC"/>
    <s v="993298"/>
    <s v="SECTEUR BLANC"/>
  </r>
  <r>
    <n v="304203"/>
    <n v="3102269"/>
    <x v="0"/>
    <s v="REGION GRAND SUD"/>
    <x v="0"/>
    <s v="03102269"/>
    <s v="304203"/>
    <x v="0"/>
    <m/>
    <n v="1"/>
    <s v="Monsieur"/>
    <s v="JEROME"/>
    <s v="BODRANT"/>
    <s v="440 CCT"/>
    <n v="44866"/>
    <m/>
    <s v="Faux"/>
    <n v="5"/>
    <s v="SALARIES COMMERCIAUX"/>
    <s v="371 CCM.E"/>
    <d v="2022-12-01T00:00:00"/>
    <s v="371"/>
    <s v="05"/>
    <s v="SALARIES COMMERCIAUX"/>
    <s v="T"/>
    <m/>
    <s v="170"/>
    <s v="Niveau 2"/>
    <m/>
    <s v="Niveau 2"/>
    <m/>
    <d v="1981-07-11T00:00:00"/>
    <n v="43"/>
    <n v="100"/>
    <s v="FRANCAISE"/>
    <d v="2019-03-01T00:00:00"/>
    <n v="5"/>
    <d v="2019-03-01T00:00:00"/>
    <s v="HC"/>
    <n v="6740"/>
    <s v="CHATEAUNEUF GRASSE"/>
    <s v="FREDERIC MESTRE"/>
    <s v="071251"/>
    <s v="REGION GRAND SUD"/>
    <s v="182484"/>
    <s v="SYLVAIN KERLOC H"/>
    <s v="100 IMD"/>
    <x v="24"/>
    <x v="24"/>
    <s v="305386"/>
    <s v="JOHAN WALTER MARTIN"/>
    <s v="200 IMP"/>
    <x v="29"/>
    <x v="29"/>
    <s v="304203"/>
    <s v="JEROME BODRANT"/>
    <s v="371 CCM.E"/>
    <s v="HC"/>
    <s v="993681"/>
    <s v="SECTEUR BLANC"/>
  </r>
  <r>
    <n v="302621"/>
    <n v="3101439"/>
    <x v="0"/>
    <s v="REGION CENTRE EST"/>
    <x v="0"/>
    <s v="03101439"/>
    <s v="302621"/>
    <x v="0"/>
    <m/>
    <n v="1"/>
    <s v="Monsieur"/>
    <s v="MAXIME"/>
    <s v="BOEHLER"/>
    <s v="445 CCA"/>
    <d v="2015-07-01T00:00:00"/>
    <m/>
    <s v="Faux"/>
    <n v="5"/>
    <s v="SALARIES COMMERCIAUX"/>
    <s v="440 CCT"/>
    <d v="2015-08-01T00:00:00"/>
    <s v="440"/>
    <s v="05"/>
    <s v="SALARIES COMMERCIAUX"/>
    <m/>
    <m/>
    <s v="004"/>
    <s v="Niveau 1"/>
    <m/>
    <s v="Niveau 1"/>
    <m/>
    <d v="1989-10-15T00:00:00"/>
    <n v="35"/>
    <n v="100"/>
    <s v="FRANCAISE"/>
    <d v="2015-08-01T00:00:00"/>
    <n v="9"/>
    <d v="2015-08-01T00:00:00"/>
    <s v="HC"/>
    <n v="67990"/>
    <s v="OSTHOFFEN"/>
    <s v="JEROME CARPANETTO"/>
    <s v="900582"/>
    <s v="REGION CENTRE EST"/>
    <s v="300268"/>
    <s v="PIERRE FRANCOIS LAURA"/>
    <s v="100 IMD"/>
    <x v="37"/>
    <x v="37"/>
    <s v="300796"/>
    <s v="GARANCE FRISSON"/>
    <s v="200 IMP"/>
    <x v="80"/>
    <x v="80"/>
    <s v="302621"/>
    <s v="MAXIME BOEHLER"/>
    <s v="440 CCT"/>
    <s v="HC"/>
    <s v="096103"/>
    <s v="SECTEUR BLANC"/>
  </r>
  <r>
    <n v="304662"/>
    <n v="3102507"/>
    <x v="0"/>
    <s v="POLE PILOTAGE DU RESEAU COMMERCIAL"/>
    <x v="0"/>
    <s v="03102507"/>
    <s v="304662"/>
    <x v="0"/>
    <m/>
    <n v="2"/>
    <s v="Madame"/>
    <s v="TIFFANY"/>
    <s v="BOGAERT"/>
    <s v="460 CC"/>
    <d v="2022-11-01T00:00:00"/>
    <m/>
    <s v="Faux"/>
    <n v="3"/>
    <s v="SALARIES COMMERCIAUX"/>
    <s v="375 SUP.OF"/>
    <d v="2022-12-01T00:00:00"/>
    <s v="375"/>
    <s v="03"/>
    <s v="SALARIES COMMERCIAUX"/>
    <m/>
    <m/>
    <m/>
    <s v="Niveau 2"/>
    <m/>
    <s v="Niveau 2"/>
    <m/>
    <d v="1994-04-20T00:00:00"/>
    <n v="30"/>
    <n v="100"/>
    <s v="FRANCAISE"/>
    <d v="2020-09-01T00:00:00"/>
    <n v="4"/>
    <d v="2020-09-01T00:00:00"/>
    <m/>
    <n v="49530"/>
    <s v="OREE D ANJOU"/>
    <m/>
    <s v="700584"/>
    <s v="POLE PILOTAGE DU RESEAU COMMERCIAL"/>
    <m/>
    <m/>
    <m/>
    <x v="3"/>
    <x v="3"/>
    <m/>
    <m/>
    <m/>
    <x v="3"/>
    <x v="3"/>
    <m/>
    <m/>
    <m/>
    <s v="OF"/>
    <m/>
    <m/>
  </r>
  <r>
    <n v="304768"/>
    <n v="3102595"/>
    <x v="0"/>
    <s v="REGION GRAND SUD"/>
    <x v="0"/>
    <s v="03102595"/>
    <s v="304768"/>
    <x v="0"/>
    <m/>
    <n v="2"/>
    <s v="Madame"/>
    <s v="CECILE"/>
    <s v="BOIAGO"/>
    <m/>
    <m/>
    <m/>
    <m/>
    <m/>
    <m/>
    <s v="440 CCT"/>
    <d v="2021-06-01T00:00:00"/>
    <s v="440"/>
    <s v="05"/>
    <s v="SALARIES COMMERCIAUX"/>
    <m/>
    <m/>
    <s v="337"/>
    <m/>
    <m/>
    <s v="Niveau 1"/>
    <m/>
    <d v="1980-09-08T00:00:00"/>
    <n v="44"/>
    <n v="100"/>
    <s v="FRANCAISE"/>
    <d v="2020-12-01T00:00:00"/>
    <n v="4"/>
    <d v="2020-12-01T00:00:00"/>
    <s v="HC"/>
    <n v="31840"/>
    <s v="AUSSONNE"/>
    <s v="FREDERIC MESTRE"/>
    <s v="071251"/>
    <s v="REGION GRAND SUD"/>
    <s v="306077"/>
    <s v="JONATHAN THIEBAUD"/>
    <s v="100 IMD"/>
    <x v="26"/>
    <x v="26"/>
    <s v="305395"/>
    <s v="LUDOVIC LE VERGE"/>
    <s v="200 IMP"/>
    <x v="77"/>
    <x v="77"/>
    <s v="304768"/>
    <s v="CECILE BOIAGO"/>
    <s v="440 CCT"/>
    <s v="HC"/>
    <s v="098754"/>
    <s v="SECTEUR BLANC"/>
  </r>
  <r>
    <n v="305578"/>
    <n v="7022482"/>
    <x v="0"/>
    <s v="REGION GRAND SUD"/>
    <x v="0"/>
    <s v="07022482"/>
    <s v="305578"/>
    <x v="0"/>
    <m/>
    <n v="1"/>
    <s v="Monsieur"/>
    <s v="YANNICK"/>
    <s v="BOISSIERE"/>
    <m/>
    <m/>
    <m/>
    <m/>
    <m/>
    <m/>
    <s v="440 CCT"/>
    <d v="2023-11-01T00:00:00"/>
    <s v="440"/>
    <s v="05"/>
    <s v="SALARIES COMMERCIAUX"/>
    <m/>
    <m/>
    <s v="307"/>
    <m/>
    <m/>
    <s v="Niveau 1"/>
    <m/>
    <d v="1979-11-13T00:00:00"/>
    <n v="45"/>
    <n v="100"/>
    <s v="FRANCAISE"/>
    <d v="2023-05-01T00:00:00"/>
    <n v="1"/>
    <d v="2023-05-01T00:00:00"/>
    <s v="HC"/>
    <n v="31250"/>
    <s v="REVEL"/>
    <s v="FREDERIC MESTRE"/>
    <s v="071251"/>
    <s v="REGION GRAND SUD"/>
    <s v="306077"/>
    <s v="JONATHAN THIEBAUD"/>
    <s v="100 IMD"/>
    <x v="26"/>
    <x v="26"/>
    <s v="305333"/>
    <s v="ALEXANDRE BALARDY"/>
    <s v="200 IMP"/>
    <x v="34"/>
    <x v="34"/>
    <s v="305578"/>
    <s v="YANNICK BOISSIERE"/>
    <s v="440 CCT"/>
    <s v="HC"/>
    <s v="097933"/>
    <s v="SECTEUR BLANC"/>
  </r>
  <r>
    <n v="306422"/>
    <n v="7024330"/>
    <x v="0"/>
    <s v="REGION GRAND OUEST"/>
    <x v="0"/>
    <s v="07024330"/>
    <s v="306422"/>
    <x v="0"/>
    <m/>
    <n v="2"/>
    <s v="Madame"/>
    <s v="LUDIVINE"/>
    <s v="BOISSON"/>
    <m/>
    <m/>
    <m/>
    <m/>
    <m/>
    <m/>
    <s v="445 CCA"/>
    <d v="2024-11-01T00:00:00"/>
    <s v="445"/>
    <s v="05"/>
    <s v="SALARIES COMMERCIAUX"/>
    <m/>
    <m/>
    <s v="025"/>
    <m/>
    <m/>
    <s v="Niveau 1"/>
    <m/>
    <d v="1986-03-18T00:00:00"/>
    <n v="38"/>
    <n v="100"/>
    <s v="FRANCAISE"/>
    <d v="2024-11-01T00:00:00"/>
    <n v="0"/>
    <d v="2024-11-01T00:00:00"/>
    <s v="HC"/>
    <n v="49460"/>
    <s v="MONTREUIL JUIGNE"/>
    <s v="MATHIEU CHEMIN"/>
    <s v="071590"/>
    <s v="REGION GRAND OUEST"/>
    <s v="306176"/>
    <s v="BERENGERE CORVELLEC"/>
    <s v="100 IMD"/>
    <x v="31"/>
    <x v="31"/>
    <s v="305540"/>
    <s v="STEPHANE BARRE"/>
    <s v="200 IMP"/>
    <x v="51"/>
    <x v="51"/>
    <s v="306422"/>
    <s v="LUDIVINE BOISSON"/>
    <s v="445 CCA"/>
    <s v="HC"/>
    <s v="096494"/>
    <s v="SECTEUR BLANC"/>
  </r>
  <r>
    <n v="303850"/>
    <n v="3102069"/>
    <x v="2"/>
    <s v="REGION CENTRE EST"/>
    <x v="0"/>
    <s v="03102069"/>
    <s v="303850"/>
    <x v="0"/>
    <m/>
    <n v="1"/>
    <s v="Monsieur"/>
    <s v="GAETAN"/>
    <s v="BOISSON"/>
    <s v="310 CMA"/>
    <n v="44866"/>
    <m/>
    <s v="Faux"/>
    <n v="4"/>
    <s v="INSPECTEURS RSG"/>
    <s v="200 IMP"/>
    <d v="2022-12-01T00:00:00"/>
    <s v="200"/>
    <s v="04"/>
    <s v="INSPECTEURS RSG"/>
    <m/>
    <m/>
    <m/>
    <n v="5"/>
    <m/>
    <n v="5"/>
    <m/>
    <d v="1987-01-19T00:00:00"/>
    <n v="37"/>
    <n v="100"/>
    <s v="FRANCAISE"/>
    <d v="2018-04-01T00:00:00"/>
    <n v="6"/>
    <d v="2018-04-01T00:00:00"/>
    <m/>
    <n v="71100"/>
    <s v="ST REMY"/>
    <s v="JEROME CARPANETTO"/>
    <s v="900582"/>
    <s v="REGION CENTRE EST"/>
    <s v="304393"/>
    <s v="NICOLAS THIALLET"/>
    <s v="100 IMD"/>
    <x v="36"/>
    <x v="36"/>
    <s v="303850"/>
    <s v="GAETAN BOISSON"/>
    <s v="200 IMP"/>
    <x v="81"/>
    <x v="81"/>
    <m/>
    <m/>
    <m/>
    <s v="HP"/>
    <m/>
    <m/>
  </r>
  <r>
    <n v="302771"/>
    <n v="3101532"/>
    <x v="0"/>
    <s v="REGION CENTRE EST"/>
    <x v="0"/>
    <s v="03101532"/>
    <s v="302771"/>
    <x v="0"/>
    <m/>
    <n v="1"/>
    <s v="Monsieur"/>
    <s v="JULIEN"/>
    <s v="BOIVIN"/>
    <s v="440 CCT"/>
    <d v="2015-10-01T00:00:00"/>
    <m/>
    <s v="Faux"/>
    <n v="5"/>
    <s v="SALARIES COMMERCIAUX"/>
    <s v="441 CCTM"/>
    <d v="2015-11-01T00:00:00"/>
    <s v="441"/>
    <s v="05"/>
    <s v="SALARIES COMMERCIAUX"/>
    <s v="T"/>
    <m/>
    <s v="334"/>
    <s v="Niveau 1"/>
    <m/>
    <s v="Niveau 1"/>
    <m/>
    <d v="1980-10-17T00:00:00"/>
    <n v="44"/>
    <n v="100"/>
    <s v="FRANCAISE"/>
    <d v="2015-11-01T00:00:00"/>
    <n v="9"/>
    <d v="2015-11-01T00:00:00"/>
    <s v="HC"/>
    <n v="77660"/>
    <s v="ST JEAN LES DEUX JUMEAUX"/>
    <s v="JEROME CARPANETTO"/>
    <s v="900582"/>
    <s v="REGION CENTRE EST"/>
    <s v="193601"/>
    <s v="PIERRICK MORTIER"/>
    <s v="100 IMD"/>
    <x v="30"/>
    <x v="30"/>
    <s v="300960"/>
    <s v="HELDER NEVES"/>
    <s v="200 IMP"/>
    <x v="68"/>
    <x v="68"/>
    <s v="302771"/>
    <s v="JULIEN BOIVIN"/>
    <s v="441 CCTM"/>
    <s v="HC"/>
    <s v="991073"/>
    <s v="SECTEUR BLANC"/>
  </r>
  <r>
    <n v="305482"/>
    <n v="7022148"/>
    <x v="0"/>
    <s v="REGION ILE DE FRANCE NORD"/>
    <x v="0"/>
    <s v="07022148"/>
    <s v="305482"/>
    <x v="0"/>
    <m/>
    <n v="2"/>
    <s v="Madame"/>
    <s v="ANGELIQUE"/>
    <s v="BOLLANGYER"/>
    <m/>
    <m/>
    <m/>
    <m/>
    <m/>
    <m/>
    <s v="440 CCT"/>
    <d v="2023-07-01T00:00:00"/>
    <s v="440"/>
    <s v="05"/>
    <s v="SALARIES COMMERCIAUX"/>
    <m/>
    <m/>
    <s v="131"/>
    <m/>
    <m/>
    <s v="Niveau 1"/>
    <m/>
    <d v="1970-03-26T00:00:00"/>
    <n v="54"/>
    <n v="100"/>
    <s v="FRANCAISE"/>
    <d v="2023-01-01T00:00:00"/>
    <n v="1"/>
    <d v="2023-01-01T00:00:00"/>
    <s v="HC"/>
    <n v="59650"/>
    <s v="VILLENEUVE D ASCQ"/>
    <s v="CATHERINE BLANCKAERT"/>
    <s v="071030"/>
    <s v="REGION ILE DE FRANCE NORD"/>
    <s v="185551"/>
    <s v="BERNARD GERONIMI"/>
    <s v="100 IMD"/>
    <x v="17"/>
    <x v="17"/>
    <s v="302925"/>
    <s v="ALEXANDRE DELEMOTTE"/>
    <s v="200 IMP"/>
    <x v="82"/>
    <x v="82"/>
    <s v="305482"/>
    <s v="ANGELIQUE BOLLANGYER"/>
    <s v="440 CCT"/>
    <s v="HC"/>
    <s v="993351"/>
    <s v="SECTEUR BLANC"/>
  </r>
  <r>
    <n v="306517"/>
    <n v="7024474"/>
    <x v="0"/>
    <s v="REGION CENTRE EST"/>
    <x v="0"/>
    <s v="07024474"/>
    <s v="306517"/>
    <x v="0"/>
    <m/>
    <n v="1"/>
    <s v="Monsieur"/>
    <s v="CHRISTIAN"/>
    <s v="BONFANTI"/>
    <m/>
    <m/>
    <m/>
    <m/>
    <m/>
    <m/>
    <s v="445 CCA"/>
    <d v="2024-12-01T00:00:00"/>
    <s v="445"/>
    <s v="05"/>
    <s v="SALARIES COMMERCIAUX"/>
    <m/>
    <m/>
    <s v="247"/>
    <m/>
    <m/>
    <s v="Niveau 1"/>
    <m/>
    <n v="28636"/>
    <n v="46"/>
    <n v="100"/>
    <s v="FRANCAISE"/>
    <n v="45627"/>
    <n v="0"/>
    <n v="45627"/>
    <s v="HC"/>
    <n v="67270"/>
    <s v="HOCHFELDEN"/>
    <s v="JEROME CARPANETTO"/>
    <s v="900582"/>
    <s v="REGION CENTRE EST"/>
    <s v="300268"/>
    <s v="PIERRE FRANCOIS LAURA"/>
    <s v="100 IMD"/>
    <x v="37"/>
    <x v="37"/>
    <s v="304204"/>
    <s v="MARTIN RANJIT"/>
    <s v="200 IMP"/>
    <x v="65"/>
    <x v="65"/>
    <s v="306517"/>
    <s v="CHRISTIAN BONFANTI"/>
    <s v="445 CCA"/>
    <s v="HC"/>
    <s v="993398"/>
    <s v="SECTEUR BLANC"/>
  </r>
  <r>
    <n v="305838"/>
    <n v="7023318"/>
    <x v="0"/>
    <s v="REGION CENTRE EST"/>
    <x v="0"/>
    <s v="07023318"/>
    <s v="305838"/>
    <x v="0"/>
    <m/>
    <n v="2"/>
    <s v="Madame"/>
    <s v="ELODIE"/>
    <s v="BONNABAUD"/>
    <m/>
    <m/>
    <m/>
    <m/>
    <m/>
    <m/>
    <s v="440 CCT"/>
    <d v="2024-05-01T00:00:00"/>
    <s v="440"/>
    <s v="05"/>
    <s v="SALARIES COMMERCIAUX"/>
    <m/>
    <m/>
    <s v="091"/>
    <m/>
    <m/>
    <s v="Niveau 1"/>
    <m/>
    <d v="1986-10-02T00:00:00"/>
    <n v="38"/>
    <n v="100"/>
    <s v="FRANCAISE"/>
    <d v="2024-01-01T00:00:00"/>
    <n v="0"/>
    <d v="2024-01-01T00:00:00"/>
    <s v="HC"/>
    <n v="57730"/>
    <s v="VALMONT"/>
    <s v="JEROME CARPANETTO"/>
    <s v="900582"/>
    <s v="REGION CENTRE EST"/>
    <s v="300268"/>
    <s v="PIERRE FRANCOIS LAURA"/>
    <s v="100 IMD"/>
    <x v="37"/>
    <x v="37"/>
    <s v="304163"/>
    <s v="GEOFFREY BIEBER"/>
    <s v="200 IMP"/>
    <x v="76"/>
    <x v="76"/>
    <s v="305838"/>
    <s v="ELODIE BONNABAUD"/>
    <s v="440 CCT"/>
    <s v="HC"/>
    <s v="990116"/>
    <s v="SECTEUR BLANC"/>
  </r>
  <r>
    <n v="305562"/>
    <n v="7022409"/>
    <x v="0"/>
    <s v="REGION GRAND SUD"/>
    <x v="0"/>
    <s v="07022409"/>
    <s v="305562"/>
    <x v="0"/>
    <m/>
    <n v="1"/>
    <s v="Monsieur"/>
    <s v="ARTHUR"/>
    <s v="BOREL"/>
    <m/>
    <m/>
    <m/>
    <m/>
    <m/>
    <m/>
    <s v="440 CCT"/>
    <d v="2023-10-01T00:00:00"/>
    <s v="440"/>
    <s v="05"/>
    <s v="SALARIES COMMERCIAUX"/>
    <m/>
    <m/>
    <s v="461"/>
    <m/>
    <m/>
    <s v="Niveau 1"/>
    <m/>
    <d v="1992-09-10T00:00:00"/>
    <n v="32"/>
    <n v="100"/>
    <s v="FRANCAISE"/>
    <d v="2023-04-01T00:00:00"/>
    <n v="1"/>
    <d v="2023-04-01T00:00:00"/>
    <s v="HC"/>
    <n v="1210"/>
    <s v="ORNEX"/>
    <s v="FREDERIC MESTRE"/>
    <s v="071251"/>
    <s v="REGION GRAND SUD"/>
    <s v="305131"/>
    <s v="BAPTISTE CHIKLI"/>
    <s v="100 IMD"/>
    <x v="12"/>
    <x v="12"/>
    <m/>
    <m/>
    <m/>
    <x v="44"/>
    <x v="44"/>
    <s v="305562"/>
    <s v="ARTHUR BOREL"/>
    <s v="440 CCT"/>
    <s v="HC"/>
    <s v="993237"/>
    <s v="SECTEUR BLANC"/>
  </r>
  <r>
    <n v="305381"/>
    <n v="7021625"/>
    <x v="0"/>
    <s v="REGION CENTRE EST"/>
    <x v="0"/>
    <s v="07021625"/>
    <s v="305381"/>
    <x v="0"/>
    <m/>
    <n v="2"/>
    <s v="Madame"/>
    <s v="CARINE"/>
    <s v="BORR"/>
    <m/>
    <m/>
    <m/>
    <m/>
    <m/>
    <m/>
    <s v="440 CCT"/>
    <d v="2023-03-01T00:00:00"/>
    <s v="440"/>
    <s v="05"/>
    <s v="SALARIES COMMERCIAUX"/>
    <m/>
    <m/>
    <s v="112"/>
    <m/>
    <m/>
    <s v="Niveau 1"/>
    <m/>
    <d v="1977-10-17T00:00:00"/>
    <n v="47"/>
    <n v="100"/>
    <s v="FRANCAISE"/>
    <d v="2022-09-01T00:00:00"/>
    <n v="2"/>
    <d v="2022-09-01T00:00:00"/>
    <s v="HC"/>
    <n v="57050"/>
    <s v="PLAPPEVILLE"/>
    <s v="JEROME CARPANETTO"/>
    <s v="900582"/>
    <s v="REGION CENTRE EST"/>
    <s v="179897"/>
    <s v="SYLVAIN GATHELIER"/>
    <s v="100 IMD"/>
    <x v="22"/>
    <x v="22"/>
    <s v="304720"/>
    <s v="KEVIN MOLINERO LUQUE"/>
    <s v="310 CMA"/>
    <x v="83"/>
    <x v="83"/>
    <s v="305381"/>
    <s v="CARINE BORR"/>
    <s v="440 CCT"/>
    <s v="HC"/>
    <s v="992791"/>
    <s v="SECTEUR BLANC"/>
  </r>
  <r>
    <n v="305477"/>
    <n v="7022135"/>
    <x v="0"/>
    <s v="REGION GRAND SUD"/>
    <x v="0"/>
    <s v="07022135"/>
    <s v="305477"/>
    <x v="0"/>
    <m/>
    <n v="2"/>
    <s v="Madame"/>
    <s v="KARINE"/>
    <s v="BOSQUET"/>
    <m/>
    <m/>
    <m/>
    <m/>
    <m/>
    <m/>
    <s v="440 CCT"/>
    <d v="2023-07-01T00:00:00"/>
    <s v="440"/>
    <s v="05"/>
    <s v="SALARIES COMMERCIAUX"/>
    <m/>
    <m/>
    <s v="883"/>
    <m/>
    <m/>
    <s v="Niveau 1"/>
    <m/>
    <n v="27669"/>
    <n v="49"/>
    <n v="100"/>
    <s v="FRANCAISE"/>
    <n v="44927"/>
    <n v="1"/>
    <n v="44927"/>
    <s v="HC"/>
    <n v="13960"/>
    <s v="SAUSSET LES PINS"/>
    <s v="FREDERIC MESTRE"/>
    <s v="071251"/>
    <s v="REGION GRAND SUD"/>
    <s v="190355"/>
    <s v="FABIO FRACASSETTI"/>
    <s v="100 IMD"/>
    <x v="9"/>
    <x v="9"/>
    <s v="193018"/>
    <s v="NICOLAS CARRE"/>
    <s v="200 IMP"/>
    <x v="36"/>
    <x v="36"/>
    <s v="305477"/>
    <s v="KARINE BOSQUET"/>
    <s v="440 CCT"/>
    <s v="HC"/>
    <s v="992208"/>
    <s v="SECTEUR BLANC"/>
  </r>
  <r>
    <n v="304891"/>
    <n v="3102671"/>
    <x v="0"/>
    <s v="REGION GRAND SUD"/>
    <x v="0"/>
    <s v="03102671"/>
    <s v="304891"/>
    <x v="0"/>
    <m/>
    <n v="2"/>
    <s v="Madame"/>
    <s v="CANDICE"/>
    <s v="BOSQUET"/>
    <m/>
    <m/>
    <m/>
    <m/>
    <m/>
    <m/>
    <s v="440 CCT"/>
    <d v="2021-08-01T00:00:00"/>
    <s v="440"/>
    <s v="05"/>
    <s v="SALARIES COMMERCIAUX"/>
    <m/>
    <m/>
    <s v="442"/>
    <m/>
    <m/>
    <s v="Niveau 1"/>
    <m/>
    <n v="28808"/>
    <n v="46"/>
    <n v="100"/>
    <s v="FRANCAISE"/>
    <n v="44228"/>
    <n v="3"/>
    <n v="44228"/>
    <s v="HC"/>
    <n v="83000"/>
    <s v="TOULON"/>
    <s v="FREDERIC MESTRE"/>
    <s v="071251"/>
    <s v="REGION GRAND SUD"/>
    <s v="190355"/>
    <s v="FABIO FRACASSETTI"/>
    <s v="100 IMD"/>
    <x v="9"/>
    <x v="9"/>
    <m/>
    <m/>
    <m/>
    <x v="84"/>
    <x v="84"/>
    <s v="304891"/>
    <s v="CANDICE BOSQUET"/>
    <s v="440 CCT"/>
    <s v="HC"/>
    <s v="098865"/>
    <s v="SECTEUR BLANC"/>
  </r>
  <r>
    <n v="305315"/>
    <n v="7020958"/>
    <x v="0"/>
    <s v="REGION CENTRE EST"/>
    <x v="0"/>
    <s v="07020958"/>
    <s v="305315"/>
    <x v="0"/>
    <m/>
    <n v="2"/>
    <s v="Madame"/>
    <s v="LAMIA"/>
    <s v="BOUARIF"/>
    <m/>
    <m/>
    <m/>
    <m/>
    <m/>
    <m/>
    <s v="440 CCT"/>
    <d v="2022-11-01T00:00:00"/>
    <s v="440"/>
    <s v="05"/>
    <s v="SALARIES COMMERCIAUX"/>
    <m/>
    <m/>
    <s v="252"/>
    <m/>
    <m/>
    <s v="Niveau 1"/>
    <m/>
    <n v="26733"/>
    <n v="51"/>
    <n v="100"/>
    <s v="FRANCAISE"/>
    <n v="44682"/>
    <n v="2"/>
    <n v="44682"/>
    <s v="HC"/>
    <n v="10150"/>
    <s v="PONT STE MARIE"/>
    <s v="JEROME CARPANETTO"/>
    <s v="900582"/>
    <s v="REGION CENTRE EST"/>
    <s v="172115"/>
    <s v="GREGORY BACQUET"/>
    <s v="100 IMD"/>
    <x v="29"/>
    <x v="29"/>
    <s v="304936"/>
    <s v="CATHERINE LORITTE"/>
    <s v="200 IMP"/>
    <x v="85"/>
    <x v="85"/>
    <s v="305315"/>
    <s v="LAMIA BOUARIF"/>
    <s v="440 CCT"/>
    <s v="HC"/>
    <s v="992627"/>
    <s v="SECTEUR BLANC"/>
  </r>
  <r>
    <n v="306365"/>
    <n v="7024281"/>
    <x v="0"/>
    <s v="REGION CENTRE EST"/>
    <x v="0"/>
    <s v="07024281"/>
    <s v="306365"/>
    <x v="0"/>
    <m/>
    <n v="1"/>
    <s v="Monsieur"/>
    <s v="ILAN"/>
    <s v="BOUAZIZ"/>
    <m/>
    <m/>
    <m/>
    <m/>
    <m/>
    <m/>
    <s v="445 CCA"/>
    <d v="2024-10-01T00:00:00"/>
    <s v="445"/>
    <s v="05"/>
    <s v="SALARIES COMMERCIAUX"/>
    <m/>
    <m/>
    <s v="426"/>
    <m/>
    <m/>
    <s v="Niveau 1"/>
    <m/>
    <n v="36012"/>
    <n v="26"/>
    <n v="100"/>
    <s v="FRANCAISE"/>
    <n v="45566"/>
    <n v="0"/>
    <n v="45566"/>
    <s v="HC"/>
    <n v="77870"/>
    <s v="VULAINES SUR SEINE"/>
    <s v="JEROME CARPANETTO"/>
    <s v="900582"/>
    <s v="REGION CENTRE EST"/>
    <s v="193601"/>
    <s v="PIERRICK MORTIER"/>
    <s v="100 IMD"/>
    <x v="30"/>
    <x v="30"/>
    <s v="303393"/>
    <s v="LAURA GIAI GIANETTO"/>
    <s v="200 IMP"/>
    <x v="86"/>
    <x v="86"/>
    <s v="306365"/>
    <s v="ILAN BOUAZIZ"/>
    <s v="445 CCA"/>
    <s v="HC"/>
    <s v="993442"/>
    <s v="SECTEUR BLANC"/>
  </r>
  <r>
    <n v="169166"/>
    <n v="3000429"/>
    <x v="0"/>
    <s v="REGION GRAND OUEST"/>
    <x v="0"/>
    <s v="03000429"/>
    <s v="169166"/>
    <x v="0"/>
    <m/>
    <n v="2"/>
    <s v="Madame"/>
    <s v="PATRICIA THUY"/>
    <s v="BOUCHET-NGUYEN"/>
    <m/>
    <m/>
    <m/>
    <m/>
    <m/>
    <m/>
    <s v="386 IE"/>
    <d v="1992-09-01T00:00:00"/>
    <s v="386"/>
    <s v="05"/>
    <s v="INSPECTEURS RSG"/>
    <s v="T"/>
    <m/>
    <s v="068"/>
    <m/>
    <m/>
    <n v="5"/>
    <m/>
    <n v="23143"/>
    <n v="61"/>
    <n v="100"/>
    <s v="FRANCAISE"/>
    <n v="33848"/>
    <n v="32"/>
    <n v="33848"/>
    <s v="HC"/>
    <n v="49125"/>
    <s v="BRIOLLAY"/>
    <s v="MATHIEU CHEMIN"/>
    <s v="071590"/>
    <s v="REGION GRAND OUEST"/>
    <s v="306176"/>
    <s v="BERENGERE CORVELLEC"/>
    <s v="100 IMD"/>
    <x v="31"/>
    <x v="31"/>
    <s v="305540"/>
    <s v="STEPHANE BARRE"/>
    <s v="200 IMP"/>
    <x v="51"/>
    <x v="51"/>
    <s v="169166"/>
    <s v="PATRICIA THUY BOUCHET-NGUYEN"/>
    <s v="386 IE"/>
    <s v="HC"/>
    <s v="099012"/>
    <s v="SECTEUR BLANC"/>
  </r>
  <r>
    <n v="305079"/>
    <n v="7019535"/>
    <x v="0"/>
    <s v="REGION GRAND OUEST"/>
    <x v="0"/>
    <s v="07019535"/>
    <s v="305079"/>
    <x v="0"/>
    <m/>
    <n v="1"/>
    <s v="Monsieur"/>
    <s v="JULIEN"/>
    <s v="BOUCHETTAT"/>
    <m/>
    <m/>
    <m/>
    <m/>
    <m/>
    <m/>
    <s v="440 CCT"/>
    <d v="2021-12-01T00:00:00"/>
    <s v="440"/>
    <s v="05"/>
    <s v="SALARIES COMMERCIAUX"/>
    <m/>
    <m/>
    <s v="285"/>
    <m/>
    <m/>
    <s v="Niveau 1"/>
    <m/>
    <n v="29478"/>
    <n v="44"/>
    <n v="100"/>
    <s v="FRANCAISE"/>
    <n v="44348"/>
    <n v="3"/>
    <n v="44348"/>
    <s v="HC"/>
    <n v="41330"/>
    <s v="FOSSE"/>
    <s v="MATHIEU CHEMIN"/>
    <s v="071590"/>
    <s v="REGION GRAND OUEST"/>
    <s v="305493"/>
    <s v="AURELIE DEVILLIER"/>
    <s v="100 IMD"/>
    <x v="38"/>
    <x v="38"/>
    <s v="301609"/>
    <s v="MIKAEL DEBAIN"/>
    <s v="200 IMP"/>
    <x v="87"/>
    <x v="87"/>
    <s v="305079"/>
    <s v="JULIEN BOUCHETTAT"/>
    <s v="440 CCT"/>
    <s v="HC"/>
    <s v="096608"/>
    <s v="SECTEUR BLANC"/>
  </r>
  <r>
    <n v="305312"/>
    <n v="7020961"/>
    <x v="0"/>
    <s v="REGION GRAND SUD"/>
    <x v="0"/>
    <s v="07020961"/>
    <s v="305312"/>
    <x v="0"/>
    <m/>
    <n v="1"/>
    <s v="Monsieur"/>
    <s v="BENJAMIN"/>
    <s v="BOUDES"/>
    <s v="440 CCT"/>
    <n v="45200"/>
    <m/>
    <s v="Faux"/>
    <n v="5"/>
    <s v="SALARIES COMMERCIAUX"/>
    <s v="441 CCTM"/>
    <d v="2023-11-01T00:00:00"/>
    <s v="441"/>
    <s v="05"/>
    <s v="SALARIES COMMERCIAUX"/>
    <s v="T"/>
    <m/>
    <s v="021"/>
    <s v="Niveau 1"/>
    <m/>
    <s v="Niveau 1"/>
    <m/>
    <n v="34551"/>
    <n v="30"/>
    <n v="100"/>
    <s v="FRANCAISE"/>
    <n v="44682"/>
    <n v="2"/>
    <n v="44682"/>
    <s v="HC"/>
    <n v="12100"/>
    <s v="MILLAU"/>
    <s v="FREDERIC MESTRE"/>
    <s v="071251"/>
    <s v="REGION GRAND SUD"/>
    <s v="163397"/>
    <s v="FRANCK ZENOU"/>
    <s v="100 IMD"/>
    <x v="0"/>
    <x v="0"/>
    <s v="192578"/>
    <s v="LAURENT COT"/>
    <s v="200 IMP"/>
    <x v="61"/>
    <x v="61"/>
    <s v="305312"/>
    <s v="BENJAMIN BOUDES"/>
    <s v="441 CCTM"/>
    <s v="HC"/>
    <s v="992925"/>
    <s v="SECTEUR BLANC"/>
  </r>
  <r>
    <n v="304474"/>
    <n v="3102417"/>
    <x v="0"/>
    <s v="REGION ILE DE FRANCE NORD"/>
    <x v="0"/>
    <s v="03102417"/>
    <s v="304474"/>
    <x v="0"/>
    <m/>
    <n v="1"/>
    <s v="Monsieur"/>
    <s v="AURELIEN"/>
    <s v="BOUDRINGHIN"/>
    <s v="445 CCA"/>
    <n v="43983"/>
    <m/>
    <s v="Faux"/>
    <n v="5"/>
    <s v="SALARIES COMMERCIAUX"/>
    <s v="440 CCT"/>
    <d v="2020-07-01T00:00:00"/>
    <s v="440"/>
    <s v="05"/>
    <s v="SALARIES COMMERCIAUX"/>
    <m/>
    <m/>
    <s v="787"/>
    <s v="Niveau 1"/>
    <m/>
    <s v="Niveau 1"/>
    <m/>
    <n v="32044"/>
    <n v="37"/>
    <n v="100"/>
    <s v="FRANCAISE"/>
    <n v="43831"/>
    <n v="4"/>
    <n v="43831"/>
    <s v="HC"/>
    <n v="80440"/>
    <s v="THEZY GLIMONT"/>
    <s v="CATHERINE BLANCKAERT"/>
    <s v="071030"/>
    <s v="REGION ILE DE FRANCE NORD"/>
    <s v="301703"/>
    <s v="JONATHAN HENNICOTTE"/>
    <s v="100 IMD"/>
    <x v="34"/>
    <x v="34"/>
    <s v="303751"/>
    <s v="MAGALIE FEVRIER"/>
    <s v="200 IMP"/>
    <x v="88"/>
    <x v="88"/>
    <s v="304474"/>
    <s v="AURELIEN BOUDRINGHIN"/>
    <s v="440 CCT"/>
    <s v="HC"/>
    <s v="099041"/>
    <s v="SECTEUR BLANC"/>
  </r>
  <r>
    <n v="305048"/>
    <n v="7019315"/>
    <x v="0"/>
    <s v="REGION CENTRE EST"/>
    <x v="0"/>
    <s v="07019315"/>
    <s v="305048"/>
    <x v="0"/>
    <m/>
    <n v="1"/>
    <s v="Monsieur"/>
    <s v="MOUNIR"/>
    <s v="BOUFRIOUA"/>
    <m/>
    <m/>
    <m/>
    <m/>
    <m/>
    <m/>
    <s v="440 CCT"/>
    <d v="2021-11-01T00:00:00"/>
    <s v="440"/>
    <s v="05"/>
    <s v="SALARIES COMMERCIAUX"/>
    <m/>
    <m/>
    <s v="030"/>
    <m/>
    <m/>
    <s v="Niveau 1"/>
    <m/>
    <n v="27161"/>
    <n v="50"/>
    <n v="100"/>
    <s v="FRANCAISE"/>
    <n v="44317"/>
    <n v="3"/>
    <n v="44317"/>
    <s v="HC"/>
    <n v="54300"/>
    <s v="JOLIVET"/>
    <s v="JEROME CARPANETTO"/>
    <s v="900582"/>
    <s v="REGION CENTRE EST"/>
    <s v="179897"/>
    <s v="SYLVAIN GATHELIER"/>
    <s v="100 IMD"/>
    <x v="22"/>
    <x v="22"/>
    <s v="302742"/>
    <s v="ALEXIS HOEGY"/>
    <s v="200 IMP"/>
    <x v="27"/>
    <x v="27"/>
    <s v="305048"/>
    <s v="MOUNIR BOUFRIOUA"/>
    <s v="440 CCT"/>
    <s v="HC"/>
    <s v="097589"/>
    <s v="SECTEUR BLANC"/>
  </r>
  <r>
    <n v="306269"/>
    <n v="7024151"/>
    <x v="0"/>
    <s v="REGION ILE DE FRANCE NORD"/>
    <x v="0"/>
    <s v="07024151"/>
    <s v="306269"/>
    <x v="0"/>
    <m/>
    <n v="1"/>
    <s v="Monsieur"/>
    <s v="JEREMY"/>
    <s v="BOULANGER"/>
    <m/>
    <m/>
    <m/>
    <m/>
    <m/>
    <m/>
    <s v="445 CCA"/>
    <d v="2024-09-01T00:00:00"/>
    <s v="445"/>
    <s v="05"/>
    <s v="SALARIES COMMERCIAUX"/>
    <m/>
    <m/>
    <s v="478"/>
    <m/>
    <m/>
    <s v="Niveau 1"/>
    <m/>
    <n v="34019"/>
    <n v="31"/>
    <n v="100"/>
    <s v="FRANCAISE"/>
    <n v="45536"/>
    <n v="0"/>
    <n v="45536"/>
    <s v="HC"/>
    <n v="76380"/>
    <s v="CANTELEU"/>
    <s v="CATHERINE BLANCKAERT"/>
    <s v="071030"/>
    <s v="REGION ILE DE FRANCE NORD"/>
    <s v="193005"/>
    <s v="SEBASTIEN COTE"/>
    <s v="100 IMD"/>
    <x v="18"/>
    <x v="18"/>
    <s v="303511"/>
    <s v="YASSIN MOUYER"/>
    <s v="200 IMP"/>
    <x v="89"/>
    <x v="89"/>
    <s v="306269"/>
    <s v="JEREMY BOULANGER"/>
    <s v="445 CCA"/>
    <s v="HC"/>
    <s v="993515"/>
    <s v="SECTEUR BLANC"/>
  </r>
  <r>
    <n v="305749"/>
    <n v="7023115"/>
    <x v="0"/>
    <s v="REGION GRAND SUD"/>
    <x v="0"/>
    <s v="07023115"/>
    <s v="305749"/>
    <x v="0"/>
    <m/>
    <n v="1"/>
    <s v="Monsieur"/>
    <s v="JEAN MICHEL"/>
    <s v="BOULAROT"/>
    <s v="445 CCA"/>
    <n v="45323"/>
    <m/>
    <s v="Faux"/>
    <n v="5"/>
    <s v="SALARIES COMMERCIAUX"/>
    <s v="440 CCT"/>
    <d v="2024-03-01T00:00:00"/>
    <s v="440"/>
    <s v="05"/>
    <s v="SALARIES COMMERCIAUX"/>
    <m/>
    <m/>
    <s v="022"/>
    <s v="Niveau 1"/>
    <m/>
    <s v="Niveau 1"/>
    <m/>
    <n v="26547"/>
    <n v="52"/>
    <n v="100"/>
    <s v="FRANCAISE"/>
    <n v="45231"/>
    <n v="1"/>
    <n v="45231"/>
    <s v="HC"/>
    <n v="12850"/>
    <s v="ONET LE CHATEAU"/>
    <s v="FREDERIC MESTRE"/>
    <s v="071251"/>
    <s v="REGION GRAND SUD"/>
    <s v="163397"/>
    <s v="FRANCK ZENOU"/>
    <s v="100 IMD"/>
    <x v="0"/>
    <x v="0"/>
    <s v="192578"/>
    <s v="LAURENT COT"/>
    <s v="200 IMP"/>
    <x v="61"/>
    <x v="61"/>
    <s v="305749"/>
    <s v="JEAN MICHEL BOULAROT"/>
    <s v="440 CCT"/>
    <s v="HC"/>
    <s v="992926"/>
    <s v="SECTEUR BLANC"/>
  </r>
  <r>
    <n v="305943"/>
    <n v="7023509"/>
    <x v="0"/>
    <s v="REGION CENTRE EST"/>
    <x v="0"/>
    <s v="07023509"/>
    <s v="305943"/>
    <x v="0"/>
    <m/>
    <n v="1"/>
    <s v="Monsieur"/>
    <s v="STEPHANE"/>
    <s v="BOURCIER"/>
    <m/>
    <m/>
    <m/>
    <m/>
    <m/>
    <m/>
    <s v="440 CCT"/>
    <d v="2024-07-01T00:00:00"/>
    <s v="440"/>
    <s v="05"/>
    <s v="SALARIES COMMERCIAUX"/>
    <m/>
    <m/>
    <s v="259"/>
    <m/>
    <m/>
    <s v="Niveau 1"/>
    <m/>
    <n v="34501"/>
    <n v="30"/>
    <n v="100"/>
    <s v="FRANCAISE"/>
    <n v="45352"/>
    <n v="0"/>
    <n v="45352"/>
    <s v="HC"/>
    <n v="25470"/>
    <s v="TREVILLERS"/>
    <s v="JEROME CARPANETTO"/>
    <s v="900582"/>
    <s v="REGION CENTRE EST"/>
    <s v="305941"/>
    <s v="SAMUEL TRAGEL"/>
    <s v="100 IMD"/>
    <x v="14"/>
    <x v="14"/>
    <s v="304004"/>
    <s v="LARA BALTAZAR"/>
    <s v="200 IMP"/>
    <x v="33"/>
    <x v="33"/>
    <s v="305943"/>
    <s v="STEPHANE BOURCIER"/>
    <s v="440 CCT"/>
    <s v="HC"/>
    <s v="096902"/>
    <s v="SECTEUR BLANC"/>
  </r>
  <r>
    <n v="193254"/>
    <n v="3002507"/>
    <x v="3"/>
    <s v="REGION ILE DE FRANCE NORD"/>
    <x v="0"/>
    <s v="03002507"/>
    <s v="193254"/>
    <x v="0"/>
    <m/>
    <n v="1"/>
    <s v="Monsieur"/>
    <s v="DAVID"/>
    <s v="BOURE"/>
    <s v="038 IEM"/>
    <n v="43586"/>
    <m/>
    <s v="Faux"/>
    <n v="3"/>
    <s v="INSPECTEURS RSG"/>
    <s v="100 IMD"/>
    <d v="2019-06-01T00:00:00"/>
    <s v="100"/>
    <s v="03"/>
    <s v="INSPECTEURS RSG"/>
    <m/>
    <m/>
    <m/>
    <n v="6"/>
    <m/>
    <n v="6"/>
    <m/>
    <n v="27406"/>
    <n v="49"/>
    <n v="100"/>
    <s v="FRANCAISE"/>
    <n v="39965"/>
    <n v="15"/>
    <n v="39965"/>
    <m/>
    <n v="95160"/>
    <s v="MONTMORENCY"/>
    <s v="CATHERINE BLANCKAERT"/>
    <s v="071030"/>
    <s v="REGION ILE DE FRANCE NORD"/>
    <s v="193254"/>
    <s v="DAVID BOURE"/>
    <s v="100 IMD"/>
    <x v="28"/>
    <x v="28"/>
    <m/>
    <m/>
    <m/>
    <x v="3"/>
    <x v="3"/>
    <m/>
    <m/>
    <m/>
    <s v="D7"/>
    <m/>
    <m/>
  </r>
  <r>
    <n v="176945"/>
    <n v="3000631"/>
    <x v="0"/>
    <s v="REGION ILE DE FRANCE NORD"/>
    <x v="0"/>
    <s v="03000631"/>
    <s v="176945"/>
    <x v="0"/>
    <m/>
    <n v="1"/>
    <s v="Monsieur"/>
    <s v="CHRISTOPHE"/>
    <s v="BOURGEOIS"/>
    <s v="370 CC.E"/>
    <n v="35309"/>
    <m/>
    <s v="Faux"/>
    <n v="5"/>
    <s v="INSPECTEURS RSG"/>
    <s v="386 IE"/>
    <d v="1996-10-01T00:00:00"/>
    <s v="386"/>
    <s v="05"/>
    <s v="INSPECTEURS RSG"/>
    <s v="T"/>
    <m/>
    <s v="346"/>
    <n v="5"/>
    <m/>
    <n v="5"/>
    <m/>
    <d v="1973-05-06T00:00:00"/>
    <n v="51"/>
    <n v="100"/>
    <s v="FRANCAISE"/>
    <d v="1996-10-01T00:00:00"/>
    <n v="28"/>
    <d v="1996-10-01T00:00:00"/>
    <s v="HC"/>
    <n v="75015"/>
    <s v="PARIS"/>
    <s v="CATHERINE BLANCKAERT"/>
    <s v="071030"/>
    <s v="REGION ILE DE FRANCE NORD"/>
    <s v="302041"/>
    <s v="DAPHNEE JULLION"/>
    <s v="100 IMD"/>
    <x v="1"/>
    <x v="1"/>
    <s v="305210"/>
    <s v="GUILLAUME DELPORTE"/>
    <s v="200 IMP"/>
    <x v="1"/>
    <x v="1"/>
    <s v="176945"/>
    <s v="CHRISTOPHE BOURGEOIS"/>
    <s v="386 IE"/>
    <s v="HC"/>
    <s v="991773"/>
    <s v="SECTEUR BLANC"/>
  </r>
  <r>
    <n v="153393"/>
    <n v="3000023"/>
    <x v="3"/>
    <s v="SUPPORT COMMERCIAL"/>
    <x v="0"/>
    <s v="03000023"/>
    <s v="153393"/>
    <x v="0"/>
    <m/>
    <n v="1"/>
    <s v="Monsieur"/>
    <s v="BRUNO"/>
    <s v="BOURGEON"/>
    <m/>
    <m/>
    <m/>
    <m/>
    <m/>
    <m/>
    <s v="105 IMD"/>
    <d v="1995-12-01T00:00:00"/>
    <s v="105"/>
    <s v="03"/>
    <s v="INSPECTEURS RSG"/>
    <m/>
    <m/>
    <m/>
    <m/>
    <m/>
    <n v="7"/>
    <m/>
    <d v="1963-09-22T00:00:00"/>
    <n v="61"/>
    <n v="100"/>
    <s v="FRANCAISE"/>
    <d v="1985-06-01T00:00:00"/>
    <n v="39"/>
    <d v="1985-06-01T00:00:00"/>
    <m/>
    <n v="69007"/>
    <s v="LYON"/>
    <m/>
    <s v="070001"/>
    <s v="SUPPORT COMMERCIAL"/>
    <m/>
    <m/>
    <m/>
    <x v="39"/>
    <x v="20"/>
    <m/>
    <m/>
    <m/>
    <x v="3"/>
    <x v="3"/>
    <m/>
    <m/>
    <m/>
    <s v="AR"/>
    <m/>
    <m/>
  </r>
  <r>
    <n v="305270"/>
    <n v="7020751"/>
    <x v="0"/>
    <s v="REGION ILE DE FRANCE NORD"/>
    <x v="0"/>
    <s v="07020751"/>
    <s v="305270"/>
    <x v="0"/>
    <m/>
    <n v="1"/>
    <s v="Monsieur"/>
    <s v="LAURENT"/>
    <s v="BOURGOIS"/>
    <m/>
    <m/>
    <m/>
    <m/>
    <m/>
    <m/>
    <s v="441 CCTM"/>
    <d v="2024-09-01T00:00:00"/>
    <s v="441"/>
    <s v="05"/>
    <s v="SALARIES COMMERCIAUX"/>
    <s v="T"/>
    <m/>
    <s v="132"/>
    <m/>
    <m/>
    <s v="Niveau 1"/>
    <m/>
    <d v="1988-02-05T00:00:00"/>
    <n v="36"/>
    <n v="100"/>
    <s v="FRANCAISE"/>
    <d v="2022-03-01T00:00:00"/>
    <n v="2"/>
    <d v="2022-03-01T00:00:00"/>
    <s v="HC"/>
    <n v="59224"/>
    <s v="THIANT"/>
    <s v="CATHERINE BLANCKAERT"/>
    <s v="071030"/>
    <s v="REGION ILE DE FRANCE NORD"/>
    <s v="177094"/>
    <s v="WILLY FASQUEL"/>
    <s v="100 IMD"/>
    <x v="32"/>
    <x v="32"/>
    <s v="193000"/>
    <s v="BENJAMIN CAPPON"/>
    <s v="200 IMP"/>
    <x v="90"/>
    <x v="90"/>
    <s v="305270"/>
    <s v="LAURENT BOURGOIS"/>
    <s v="441 CCTM"/>
    <s v="HC"/>
    <s v="099791"/>
    <s v="SECTEUR BLANC"/>
  </r>
  <r>
    <n v="193053"/>
    <n v="3002294"/>
    <x v="0"/>
    <s v="REGION GRAND SUD"/>
    <x v="0"/>
    <s v="03002294"/>
    <s v="193053"/>
    <x v="0"/>
    <m/>
    <n v="2"/>
    <s v="Madame"/>
    <s v="NATHALIE"/>
    <s v="BOUSQUET"/>
    <m/>
    <m/>
    <m/>
    <m/>
    <m/>
    <m/>
    <s v="441 CCTM"/>
    <d v="2009-01-01T00:00:00"/>
    <s v="441"/>
    <s v="05"/>
    <s v="SALARIES COMMERCIAUX"/>
    <s v="T"/>
    <m/>
    <s v="085"/>
    <m/>
    <m/>
    <s v="Niveau 1"/>
    <m/>
    <n v="28192"/>
    <n v="47"/>
    <n v="100"/>
    <s v="FRANCAISE"/>
    <n v="39814"/>
    <n v="15"/>
    <n v="39814"/>
    <s v="HC"/>
    <n v="34770"/>
    <s v="GIGEAN"/>
    <s v="FREDERIC MESTRE"/>
    <s v="071251"/>
    <s v="REGION GRAND SUD"/>
    <s v="163397"/>
    <s v="FRANCK ZENOU"/>
    <s v="100 IMD"/>
    <x v="0"/>
    <x v="0"/>
    <m/>
    <m/>
    <m/>
    <x v="0"/>
    <x v="0"/>
    <s v="193053"/>
    <s v="NATHALIE BOUSQUET"/>
    <s v="441 CCTM"/>
    <s v="HC"/>
    <s v="991370"/>
    <s v="SECTEUR BLANC"/>
  </r>
  <r>
    <n v="172520"/>
    <n v="3000508"/>
    <x v="0"/>
    <s v="REGION ILE DE FRANCE NORD"/>
    <x v="0"/>
    <s v="03000508"/>
    <s v="172520"/>
    <x v="0"/>
    <m/>
    <n v="1"/>
    <s v="Monsieur"/>
    <s v="PATRICK"/>
    <s v="BOUTHERIN"/>
    <m/>
    <m/>
    <m/>
    <m/>
    <m/>
    <m/>
    <s v="386 IE"/>
    <d v="1994-05-01T00:00:00"/>
    <s v="386"/>
    <s v="05"/>
    <s v="INSPECTEURS RSG"/>
    <s v="T"/>
    <m/>
    <s v="274"/>
    <m/>
    <m/>
    <n v="5"/>
    <m/>
    <d v="1959-10-06T00:00:00"/>
    <n v="65"/>
    <n v="100"/>
    <s v="FRANCAISE"/>
    <d v="1994-05-01T00:00:00"/>
    <n v="30"/>
    <d v="1994-05-01T00:00:00"/>
    <s v="HC"/>
    <n v="89100"/>
    <s v="SENS"/>
    <s v="CATHERINE BLANCKAERT"/>
    <s v="071030"/>
    <s v="REGION ILE DE FRANCE NORD"/>
    <s v="302041"/>
    <s v="DAPHNEE JULLION"/>
    <s v="100 IMD"/>
    <x v="1"/>
    <x v="1"/>
    <s v="303397"/>
    <s v="BRICE DENEUX"/>
    <s v="200 IMP"/>
    <x v="74"/>
    <x v="74"/>
    <s v="172520"/>
    <s v="PATRICK BOUTHERIN"/>
    <s v="386 IE"/>
    <s v="HC"/>
    <s v="097719"/>
    <s v="SECTEUR BLANC"/>
  </r>
  <r>
    <n v="305638"/>
    <n v="7022760"/>
    <x v="0"/>
    <s v="REGION ILE DE FRANCE NORD"/>
    <x v="0"/>
    <s v="07022760"/>
    <s v="305638"/>
    <x v="0"/>
    <m/>
    <n v="2"/>
    <s v="Madame"/>
    <s v="CECILE"/>
    <s v="BOUTHOR"/>
    <m/>
    <m/>
    <m/>
    <m/>
    <m/>
    <m/>
    <s v="440 CCT"/>
    <d v="2024-02-01T00:00:00"/>
    <s v="440"/>
    <s v="05"/>
    <s v="SALARIES COMMERCIAUX"/>
    <m/>
    <m/>
    <s v="300"/>
    <m/>
    <m/>
    <s v="Niveau 1"/>
    <m/>
    <d v="1974-09-27T00:00:00"/>
    <n v="50"/>
    <n v="100"/>
    <s v="FRANCAISE"/>
    <d v="2023-08-01T00:00:00"/>
    <n v="1"/>
    <d v="2023-08-01T00:00:00"/>
    <s v="HC"/>
    <n v="78600"/>
    <s v="MAISONS LAFFITTE"/>
    <s v="CATHERINE BLANCKAERT"/>
    <s v="071030"/>
    <s v="REGION ILE DE FRANCE NORD"/>
    <s v="302041"/>
    <s v="DAPHNEE JULLION"/>
    <s v="100 IMD"/>
    <x v="1"/>
    <x v="1"/>
    <s v="302511"/>
    <s v="OLIVIER MACIGNO"/>
    <s v="200 IMP"/>
    <x v="53"/>
    <x v="53"/>
    <s v="305638"/>
    <s v="CECILE BOUTHOR"/>
    <s v="440 CCT"/>
    <s v="HC"/>
    <s v="098397"/>
    <s v="SECTEUR BLANC"/>
  </r>
  <r>
    <n v="304502"/>
    <n v="3102438"/>
    <x v="0"/>
    <s v="POLE PILOTAGE DU RESEAU COMMERCIAL"/>
    <x v="0"/>
    <s v="03102438"/>
    <s v="304502"/>
    <x v="0"/>
    <m/>
    <n v="2"/>
    <s v="Madame"/>
    <s v="ROZLAINE"/>
    <s v="BOUTI"/>
    <s v="445 CCA"/>
    <d v="2024-08-01T00:00:00"/>
    <m/>
    <s v="Faux"/>
    <n v="3"/>
    <s v="SALARIES COMMERCIAUX"/>
    <s v="460 CC"/>
    <d v="2024-09-01T00:00:00"/>
    <s v="460"/>
    <s v="03"/>
    <s v="SALARIES COMMERCIAUX"/>
    <m/>
    <m/>
    <m/>
    <s v="Niveau 1"/>
    <m/>
    <s v="Niveau 1"/>
    <m/>
    <d v="1991-09-16T00:00:00"/>
    <n v="33"/>
    <n v="100"/>
    <s v="FRANCAISE"/>
    <d v="2020-01-01T00:00:00"/>
    <n v="4"/>
    <d v="2020-01-01T00:00:00"/>
    <m/>
    <n v="13011"/>
    <s v="MARSEILLE"/>
    <m/>
    <s v="700584"/>
    <s v="POLE PILOTAGE DU RESEAU COMMERCIAL"/>
    <m/>
    <m/>
    <m/>
    <x v="3"/>
    <x v="3"/>
    <m/>
    <m/>
    <m/>
    <x v="3"/>
    <x v="3"/>
    <m/>
    <m/>
    <m/>
    <s v="OF"/>
    <m/>
    <m/>
  </r>
  <r>
    <n v="305442"/>
    <n v="7021969"/>
    <x v="0"/>
    <s v="REGION ILE DE FRANCE NORD"/>
    <x v="0"/>
    <s v="07021969"/>
    <s v="305442"/>
    <x v="0"/>
    <m/>
    <n v="1"/>
    <s v="Monsieur"/>
    <s v="DAMIEN"/>
    <s v="BOUTICOURT"/>
    <m/>
    <m/>
    <m/>
    <m/>
    <m/>
    <m/>
    <s v="440 CCT"/>
    <d v="2023-05-01T00:00:00"/>
    <s v="440"/>
    <s v="05"/>
    <s v="SALARIES COMMERCIAUX"/>
    <m/>
    <m/>
    <s v="385"/>
    <m/>
    <m/>
    <s v="Niveau 1"/>
    <m/>
    <n v="27590"/>
    <n v="49"/>
    <n v="100"/>
    <s v="FRANCAISE"/>
    <n v="44866"/>
    <n v="2"/>
    <n v="44866"/>
    <s v="HC"/>
    <n v="28190"/>
    <s v="MITTAINVILLIERS VERIGNY"/>
    <s v="CATHERINE BLANCKAERT"/>
    <s v="071030"/>
    <s v="REGION ILE DE FRANCE NORD"/>
    <s v="303103"/>
    <s v="JEROME TEISSIER"/>
    <s v="100 IMD"/>
    <x v="19"/>
    <x v="19"/>
    <s v="304897"/>
    <s v="PRITIVE IRADJA"/>
    <s v="200 IMP"/>
    <x v="91"/>
    <x v="91"/>
    <s v="305442"/>
    <s v="DAMIEN BOUTICOURT"/>
    <s v="440 CCT"/>
    <s v="HC"/>
    <s v="990729"/>
    <s v="SECTEUR BLANC"/>
  </r>
  <r>
    <n v="193693"/>
    <n v="3002970"/>
    <x v="2"/>
    <s v="REGION GRAND OUEST"/>
    <x v="0"/>
    <s v="03002970"/>
    <s v="193693"/>
    <x v="0"/>
    <m/>
    <n v="1"/>
    <s v="Monsieur"/>
    <s v="SEBASTIEN"/>
    <s v="BOUTTEMAND"/>
    <s v="310 CMA"/>
    <n v="40391"/>
    <m/>
    <s v="Faux"/>
    <n v="4"/>
    <s v="INSPECTEURS RSG"/>
    <s v="200 IMP"/>
    <d v="2010-09-01T00:00:00"/>
    <s v="200"/>
    <s v="04"/>
    <s v="INSPECTEURS RSG"/>
    <m/>
    <m/>
    <m/>
    <n v="5"/>
    <m/>
    <n v="5"/>
    <m/>
    <n v="31184"/>
    <n v="39"/>
    <n v="100"/>
    <s v="FRANCAISE"/>
    <n v="40422"/>
    <n v="14"/>
    <n v="40422"/>
    <m/>
    <n v="22130"/>
    <s v="CORSEUL"/>
    <s v="MATHIEU CHEMIN"/>
    <s v="071590"/>
    <s v="REGION GRAND OUEST"/>
    <s v="175115"/>
    <s v="PABLO LECOQ"/>
    <s v="100 IMD"/>
    <x v="27"/>
    <x v="27"/>
    <s v="193693"/>
    <s v="SEBASTIEN BOUTTEMAND"/>
    <s v="200 IMP"/>
    <x v="92"/>
    <x v="92"/>
    <m/>
    <m/>
    <m/>
    <s v="HP"/>
    <m/>
    <m/>
  </r>
  <r>
    <n v="304953"/>
    <n v="3102722"/>
    <x v="0"/>
    <s v="REGION GRAND SUD"/>
    <x v="0"/>
    <s v="03102722"/>
    <s v="304953"/>
    <x v="0"/>
    <m/>
    <n v="2"/>
    <s v="Madame"/>
    <s v="SEVERINE"/>
    <s v="BOUVIER"/>
    <s v="440 CCT"/>
    <n v="45231"/>
    <m/>
    <s v="Faux"/>
    <n v="5"/>
    <s v="SALARIES COMMERCIAUX"/>
    <s v="441 CCTM"/>
    <d v="2023-12-01T00:00:00"/>
    <s v="441"/>
    <s v="05"/>
    <s v="SALARIES COMMERCIAUX"/>
    <s v="T"/>
    <m/>
    <s v="002"/>
    <s v="Niveau 1"/>
    <m/>
    <s v="Niveau 1"/>
    <m/>
    <n v="29656"/>
    <n v="43"/>
    <n v="100"/>
    <s v="FRANCAISE"/>
    <n v="44256"/>
    <n v="3"/>
    <n v="44256"/>
    <s v="HC"/>
    <n v="26200"/>
    <s v="MONTELIMAR"/>
    <s v="FREDERIC MESTRE"/>
    <s v="071251"/>
    <s v="REGION GRAND SUD"/>
    <s v="304665"/>
    <s v="FABRIZIA LEGGER"/>
    <s v="100 IMD"/>
    <x v="4"/>
    <x v="4"/>
    <s v="303814"/>
    <s v="GAETAN BIDET"/>
    <s v="200 IMP"/>
    <x v="21"/>
    <x v="21"/>
    <s v="304953"/>
    <s v="SEVERINE BOUVIER"/>
    <s v="441 CCTM"/>
    <s v="HC"/>
    <s v="096945"/>
    <s v="SECTEUR BLANC"/>
  </r>
  <r>
    <n v="305718"/>
    <n v="7023032"/>
    <x v="0"/>
    <s v="REGION GRAND SUD"/>
    <x v="0"/>
    <s v="07023032"/>
    <s v="305718"/>
    <x v="0"/>
    <m/>
    <n v="1"/>
    <s v="Monsieur"/>
    <s v="FREDERIC"/>
    <s v="BOYADJIAN"/>
    <m/>
    <m/>
    <m/>
    <m/>
    <m/>
    <m/>
    <s v="440 CCT"/>
    <d v="2024-02-01T00:00:00"/>
    <s v="440"/>
    <s v="05"/>
    <s v="SALARIES COMMERCIAUX"/>
    <m/>
    <m/>
    <s v="224"/>
    <m/>
    <m/>
    <s v="Niveau 1"/>
    <m/>
    <n v="28169"/>
    <n v="47"/>
    <n v="100"/>
    <s v="FRANCAISE"/>
    <n v="45200"/>
    <n v="1"/>
    <n v="45200"/>
    <s v="HC"/>
    <n v="73420"/>
    <s v="DRUMETTAZ CLARAFOND"/>
    <s v="FREDERIC MESTRE"/>
    <s v="071251"/>
    <s v="REGION GRAND SUD"/>
    <s v="305131"/>
    <s v="BAPTISTE CHIKLI"/>
    <s v="100 IMD"/>
    <x v="12"/>
    <x v="12"/>
    <s v="305804"/>
    <s v="CYRIL CACCIATORE"/>
    <s v="200 IMP"/>
    <x v="14"/>
    <x v="14"/>
    <s v="305718"/>
    <s v="FREDERIC BOYADJIAN"/>
    <s v="440 CCT"/>
    <s v="HC"/>
    <s v="993723"/>
    <s v="SECTEUR BLANC"/>
  </r>
  <r>
    <n v="301753"/>
    <n v="3100976"/>
    <x v="0"/>
    <s v="REGION ILE DE FRANCE NORD"/>
    <x v="0"/>
    <s v="03100976"/>
    <s v="301753"/>
    <x v="0"/>
    <m/>
    <n v="1"/>
    <s v="Monsieur"/>
    <s v="THOMAS"/>
    <s v="BOYER"/>
    <s v="441 CCTM"/>
    <s v="31/12/2013"/>
    <m/>
    <s v="Faux"/>
    <n v="5"/>
    <s v="SALARIES COMMERCIAUX"/>
    <s v="444 CCTM.S"/>
    <d v="2014-01-01T00:00:00"/>
    <s v="444"/>
    <s v="05"/>
    <s v="SALARIES COMMERCIAUX"/>
    <s v="T"/>
    <m/>
    <s v="175"/>
    <s v="Niveau 1"/>
    <m/>
    <s v="Niveau 1"/>
    <m/>
    <n v="31500"/>
    <n v="38"/>
    <n v="100"/>
    <s v="FRANCAISE"/>
    <n v="41638"/>
    <n v="10"/>
    <n v="41638"/>
    <s v="HC"/>
    <n v="80800"/>
    <s v="VILLERS BRETONNEUX"/>
    <s v="CATHERINE BLANCKAERT"/>
    <s v="071030"/>
    <s v="REGION ILE DE FRANCE NORD"/>
    <s v="301703"/>
    <s v="JONATHAN HENNICOTTE"/>
    <s v="100 IMD"/>
    <x v="34"/>
    <x v="34"/>
    <s v="303555"/>
    <s v="FREDERIC CARUELLE"/>
    <s v="200 IMP"/>
    <x v="93"/>
    <x v="93"/>
    <s v="301753"/>
    <s v="THOMAS BOYER"/>
    <s v="444 CCTM.S"/>
    <s v="HC"/>
    <s v="993367"/>
    <s v="SECTEUR BLANC"/>
  </r>
  <r>
    <n v="306279"/>
    <n v="7024157"/>
    <x v="0"/>
    <s v="REGION GRAND OUEST"/>
    <x v="0"/>
    <s v="07024157"/>
    <s v="306279"/>
    <x v="0"/>
    <m/>
    <n v="2"/>
    <s v="Madame"/>
    <s v="MAGALIE"/>
    <s v="BRAULT"/>
    <m/>
    <m/>
    <m/>
    <m/>
    <m/>
    <m/>
    <s v="445 CCA"/>
    <d v="2024-09-01T00:00:00"/>
    <s v="445"/>
    <s v="05"/>
    <s v="SALARIES COMMERCIAUX"/>
    <m/>
    <m/>
    <s v="207"/>
    <m/>
    <m/>
    <s v="Niveau 1"/>
    <m/>
    <n v="28509"/>
    <n v="46"/>
    <n v="100"/>
    <s v="FRANCAISE"/>
    <n v="45536"/>
    <n v="0"/>
    <n v="45536"/>
    <s v="HC"/>
    <n v="35150"/>
    <s v="JANZE"/>
    <s v="MATHIEU CHEMIN"/>
    <s v="071590"/>
    <s v="REGION GRAND OUEST"/>
    <s v="175115"/>
    <s v="PABLO LECOQ"/>
    <s v="100 IMD"/>
    <x v="27"/>
    <x v="27"/>
    <s v="303962"/>
    <s v="JORDAN BRICARD"/>
    <s v="200 IMP"/>
    <x v="70"/>
    <x v="70"/>
    <s v="306279"/>
    <s v="MAGALIE BRAULT"/>
    <s v="445 CCA"/>
    <s v="HC"/>
    <s v="993568"/>
    <s v="SECTEUR BLANC"/>
  </r>
  <r>
    <n v="184936"/>
    <n v="3000884"/>
    <x v="0"/>
    <s v="REGION GRAND SUD"/>
    <x v="0"/>
    <s v="03000884"/>
    <s v="184936"/>
    <x v="0"/>
    <m/>
    <n v="1"/>
    <s v="Monsieur"/>
    <s v="JEAN-PASCAL"/>
    <s v="BRAU-NOGUE"/>
    <s v="443 CCT.S"/>
    <n v="36800"/>
    <m/>
    <s v="Faux"/>
    <n v="5"/>
    <s v="SALARIES COMMERCIAUX"/>
    <s v="370 CC.E"/>
    <d v="2000-11-01T00:00:00"/>
    <s v="370"/>
    <s v="05"/>
    <s v="SALARIES COMMERCIAUX"/>
    <m/>
    <m/>
    <s v="414"/>
    <s v="Niveau 2"/>
    <m/>
    <s v="Niveau 2"/>
    <m/>
    <n v="24575"/>
    <n v="57"/>
    <n v="100"/>
    <s v="FRANCAISE"/>
    <n v="36831"/>
    <n v="24"/>
    <n v="36831"/>
    <s v="HC"/>
    <n v="31300"/>
    <s v="TOULOUSE"/>
    <s v="FREDERIC MESTRE"/>
    <s v="071251"/>
    <s v="REGION GRAND SUD"/>
    <s v="306077"/>
    <s v="JONATHAN THIEBAUD"/>
    <s v="100 IMD"/>
    <x v="26"/>
    <x v="26"/>
    <s v="305395"/>
    <s v="LUDOVIC LE VERGE"/>
    <s v="200 IMP"/>
    <x v="77"/>
    <x v="77"/>
    <s v="184936"/>
    <s v="JEAN-PASCAL BRAU-NOGUE"/>
    <s v="370 CC.E"/>
    <s v="HC"/>
    <s v="992019"/>
    <s v="SECTEUR BLANC"/>
  </r>
  <r>
    <n v="306055"/>
    <n v="7023778"/>
    <x v="0"/>
    <s v="REGION CENTRE EST"/>
    <x v="0"/>
    <s v="07023778"/>
    <s v="306055"/>
    <x v="0"/>
    <m/>
    <n v="1"/>
    <s v="Monsieur"/>
    <s v="FRANCK"/>
    <s v="BREGEAULT"/>
    <m/>
    <m/>
    <m/>
    <m/>
    <m/>
    <m/>
    <s v="440 CCT"/>
    <d v="2024-10-01T00:00:00"/>
    <s v="440"/>
    <s v="05"/>
    <s v="SALARIES COMMERCIAUX"/>
    <m/>
    <m/>
    <s v="507"/>
    <m/>
    <m/>
    <s v="Niveau 1"/>
    <m/>
    <n v="28184"/>
    <n v="47"/>
    <n v="100"/>
    <s v="FRANCAISE"/>
    <n v="45444"/>
    <n v="0"/>
    <n v="45444"/>
    <s v="HC"/>
    <n v="89480"/>
    <s v="COULANGES SUR YONNE"/>
    <s v="JEROME CARPANETTO"/>
    <s v="900582"/>
    <s v="REGION CENTRE EST"/>
    <s v="193601"/>
    <s v="PIERRICK MORTIER"/>
    <s v="100 IMD"/>
    <x v="30"/>
    <x v="30"/>
    <s v="301562"/>
    <s v="SEBASTIEN VAUCARD"/>
    <s v="200 IMP"/>
    <x v="67"/>
    <x v="67"/>
    <s v="306055"/>
    <s v="FRANCK BREGEAULT"/>
    <s v="440 CCT"/>
    <s v="HC"/>
    <s v="993337"/>
    <s v="SECTEUR BLANC"/>
  </r>
  <r>
    <n v="302671"/>
    <n v="3101474"/>
    <x v="0"/>
    <s v="REGION GRAND OUEST"/>
    <x v="0"/>
    <s v="03101474"/>
    <s v="302671"/>
    <x v="0"/>
    <m/>
    <n v="1"/>
    <s v="Monsieur"/>
    <s v="GUILLAUME"/>
    <s v="BRENNER BOJARA"/>
    <s v="441 CCTM"/>
    <n v="42217"/>
    <m/>
    <s v="Faux"/>
    <n v="5"/>
    <s v="SALARIES COMMERCIAUX"/>
    <s v="371 CCM.E"/>
    <d v="2015-09-01T00:00:00"/>
    <s v="371"/>
    <s v="05"/>
    <s v="SALARIES COMMERCIAUX"/>
    <s v="T"/>
    <m/>
    <s v="046"/>
    <s v="Niveau 2"/>
    <m/>
    <s v="Niveau 2"/>
    <m/>
    <n v="31453"/>
    <n v="38"/>
    <n v="100"/>
    <s v="FRANCAISE"/>
    <n v="42248"/>
    <n v="9"/>
    <n v="42248"/>
    <s v="HC"/>
    <n v="44400"/>
    <s v="REZE"/>
    <s v="MATHIEU CHEMIN"/>
    <s v="071590"/>
    <s v="REGION GRAND OUEST"/>
    <s v="190433"/>
    <s v="JOHANN GUIHARD"/>
    <s v="100 IMD"/>
    <x v="13"/>
    <x v="13"/>
    <s v="305589"/>
    <s v="BENJAMIN SINEAU"/>
    <s v="200 IMP"/>
    <x v="94"/>
    <x v="94"/>
    <s v="302671"/>
    <s v="GUILLAUME BRENNER BOJARA"/>
    <s v="371 CCM.E"/>
    <s v="HC"/>
    <s v="097946"/>
    <s v="SECTEUR BLANC"/>
  </r>
  <r>
    <n v="192089"/>
    <n v="3001529"/>
    <x v="0"/>
    <s v="REGION CENTRE EST"/>
    <x v="0"/>
    <s v="03001529"/>
    <s v="192089"/>
    <x v="0"/>
    <m/>
    <n v="1"/>
    <s v="Monsieur"/>
    <s v="SYLVAIN"/>
    <s v="BRESSAND"/>
    <s v="200 IMP"/>
    <n v="45474"/>
    <m/>
    <s v="Faux"/>
    <n v="5"/>
    <s v="INSPECTEURS RSG"/>
    <s v="386 IE"/>
    <d v="2024-08-01T00:00:00"/>
    <s v="386"/>
    <s v="05"/>
    <s v="INSPECTEURS RSG"/>
    <s v="T"/>
    <m/>
    <s v="528"/>
    <n v="6"/>
    <m/>
    <n v="6"/>
    <m/>
    <n v="29677"/>
    <n v="43"/>
    <n v="100"/>
    <s v="FRANCAISE"/>
    <n v="39052"/>
    <n v="18"/>
    <n v="39052"/>
    <s v="HC"/>
    <n v="69640"/>
    <s v="RIVOLET"/>
    <s v="JEROME CARPANETTO"/>
    <s v="900582"/>
    <s v="REGION CENTRE EST"/>
    <s v="304393"/>
    <s v="NICOLAS THIALLET"/>
    <s v="100 IMD"/>
    <x v="36"/>
    <x v="36"/>
    <s v="303850"/>
    <s v="GAETAN BOISSON"/>
    <s v="200 IMP"/>
    <x v="81"/>
    <x v="81"/>
    <s v="192089"/>
    <s v="SYLVAIN BRESSAND"/>
    <s v="386 IE"/>
    <s v="HC"/>
    <s v="993308"/>
    <s v="SECTEUR BLANC"/>
  </r>
  <r>
    <n v="305685"/>
    <n v="7022860"/>
    <x v="0"/>
    <s v="REGION GRAND OUEST"/>
    <x v="0"/>
    <s v="07022860"/>
    <s v="305685"/>
    <x v="0"/>
    <m/>
    <n v="1"/>
    <s v="Monsieur"/>
    <s v="ROMAIN"/>
    <s v="BRETAGNE"/>
    <s v="445 CCA"/>
    <n v="45323"/>
    <m/>
    <s v="Faux"/>
    <n v="5"/>
    <s v="SALARIES COMMERCIAUX"/>
    <s v="440 CCT"/>
    <d v="2024-03-01T00:00:00"/>
    <s v="440"/>
    <s v="05"/>
    <s v="SALARIES COMMERCIAUX"/>
    <m/>
    <m/>
    <s v="079"/>
    <s v="Niveau 1"/>
    <m/>
    <s v="Niveau 1"/>
    <m/>
    <n v="30551"/>
    <n v="41"/>
    <n v="100"/>
    <s v="FRANCAISE"/>
    <n v="45170"/>
    <n v="1"/>
    <n v="45170"/>
    <s v="HC"/>
    <n v="35137"/>
    <s v="BEDEE"/>
    <s v="MATHIEU CHEMIN"/>
    <s v="071590"/>
    <s v="REGION GRAND OUEST"/>
    <s v="175115"/>
    <s v="PABLO LECOQ"/>
    <s v="100 IMD"/>
    <x v="27"/>
    <x v="27"/>
    <s v="193693"/>
    <s v="SEBASTIEN BOUTTEMAND"/>
    <s v="200 IMP"/>
    <x v="92"/>
    <x v="92"/>
    <s v="305685"/>
    <s v="ROMAIN BRETAGNE"/>
    <s v="440 CCT"/>
    <s v="HC"/>
    <s v="991455"/>
    <s v="SECTEUR BLANC"/>
  </r>
  <r>
    <n v="162394"/>
    <n v="3000349"/>
    <x v="0"/>
    <s v="REGION GRAND SUD"/>
    <x v="0"/>
    <s v="03000349"/>
    <s v="162394"/>
    <x v="0"/>
    <m/>
    <n v="1"/>
    <s v="Monsieur"/>
    <s v="DIDIER"/>
    <s v="BRETON"/>
    <s v="370 CC.E"/>
    <n v="32782"/>
    <m/>
    <s v="Faux"/>
    <n v="5"/>
    <s v="INSPECTEURS RSG"/>
    <s v="386 IE"/>
    <d v="1989-11-01T00:00:00"/>
    <s v="386"/>
    <s v="05"/>
    <s v="INSPECTEURS RSG"/>
    <s v="T"/>
    <m/>
    <s v="301"/>
    <n v="5"/>
    <m/>
    <n v="5"/>
    <m/>
    <n v="23604"/>
    <n v="60"/>
    <n v="100"/>
    <s v="FRANCAISE"/>
    <n v="32752"/>
    <n v="35"/>
    <n v="32813"/>
    <s v="HC"/>
    <n v="82290"/>
    <s v="LA VILLE DIEU DU TEMPLE"/>
    <s v="FREDERIC MESTRE"/>
    <s v="071251"/>
    <s v="REGION GRAND SUD"/>
    <s v="306077"/>
    <s v="JONATHAN THIEBAUD"/>
    <s v="100 IMD"/>
    <x v="26"/>
    <x v="26"/>
    <s v="305334"/>
    <s v="BASILE LECAS"/>
    <s v="200 IMP"/>
    <x v="43"/>
    <x v="43"/>
    <s v="162394"/>
    <s v="DIDIER BRETON"/>
    <s v="386 IE"/>
    <s v="HC"/>
    <s v="097423"/>
    <s v="SECTEUR BLANC"/>
  </r>
  <r>
    <n v="193129"/>
    <n v="3002374"/>
    <x v="0"/>
    <s v="REGION CENTRE EST"/>
    <x v="0"/>
    <s v="03002374"/>
    <s v="193129"/>
    <x v="0"/>
    <m/>
    <n v="1"/>
    <s v="Monsieur"/>
    <s v="DANIEL"/>
    <s v="BREZIN"/>
    <s v="370 CC.E"/>
    <n v="39845"/>
    <m/>
    <s v="Faux"/>
    <n v="5"/>
    <s v="INSPECTEURS RSG"/>
    <s v="386 IE"/>
    <d v="2009-03-01T00:00:00"/>
    <s v="386"/>
    <s v="05"/>
    <s v="INSPECTEURS RSG"/>
    <s v="T"/>
    <m/>
    <s v="037"/>
    <n v="5"/>
    <m/>
    <n v="5"/>
    <m/>
    <n v="23196"/>
    <n v="61"/>
    <n v="100"/>
    <s v="FRANCAISE"/>
    <n v="39873"/>
    <n v="15"/>
    <n v="39873"/>
    <s v="HC"/>
    <n v="67204"/>
    <s v="ACHENHEIM"/>
    <s v="JEROME CARPANETTO"/>
    <s v="900582"/>
    <s v="REGION CENTRE EST"/>
    <s v="300268"/>
    <s v="PIERRE FRANCOIS LAURA"/>
    <s v="100 IMD"/>
    <x v="37"/>
    <x v="37"/>
    <s v="304204"/>
    <s v="MARTIN RANJIT"/>
    <s v="200 IMP"/>
    <x v="65"/>
    <x v="65"/>
    <s v="193129"/>
    <s v="DANIEL BREZIN"/>
    <s v="386 IE"/>
    <s v="HC"/>
    <s v="097611"/>
    <s v="SECTEUR BLANC"/>
  </r>
  <r>
    <n v="305945"/>
    <n v="7023510"/>
    <x v="0"/>
    <s v="REGION ILE DE FRANCE NORD"/>
    <x v="0"/>
    <s v="07023510"/>
    <s v="305945"/>
    <x v="0"/>
    <m/>
    <n v="1"/>
    <s v="Monsieur"/>
    <s v="EVAN"/>
    <s v="BRIATTE"/>
    <m/>
    <m/>
    <m/>
    <m/>
    <m/>
    <m/>
    <s v="440 CCT"/>
    <d v="2024-07-01T00:00:00"/>
    <s v="440"/>
    <s v="05"/>
    <s v="SALARIES COMMERCIAUX"/>
    <m/>
    <m/>
    <s v="166"/>
    <m/>
    <m/>
    <s v="Niveau 1"/>
    <m/>
    <n v="36817"/>
    <n v="24"/>
    <n v="100"/>
    <s v="FRANCAISE"/>
    <n v="45352"/>
    <n v="0"/>
    <n v="45352"/>
    <s v="HC"/>
    <n v="59138"/>
    <s v="PONT SUR SAMBRE"/>
    <s v="CATHERINE BLANCKAERT"/>
    <s v="071030"/>
    <s v="REGION ILE DE FRANCE NORD"/>
    <s v="177094"/>
    <s v="WILLY FASQUEL"/>
    <s v="100 IMD"/>
    <x v="32"/>
    <x v="32"/>
    <s v="302744"/>
    <s v="VALERIE CADREN"/>
    <s v="200 IMP"/>
    <x v="52"/>
    <x v="52"/>
    <s v="305945"/>
    <s v="EVAN BRIATTE"/>
    <s v="440 CCT"/>
    <s v="HC"/>
    <s v="098510"/>
    <s v="SECTEUR BLANC"/>
  </r>
  <r>
    <n v="303962"/>
    <n v="3102131"/>
    <x v="2"/>
    <s v="REGION GRAND OUEST"/>
    <x v="0"/>
    <s v="03102131"/>
    <s v="303962"/>
    <x v="0"/>
    <m/>
    <n v="1"/>
    <s v="Monsieur"/>
    <s v="JORDAN"/>
    <s v="BRICARD"/>
    <s v="310 CMA"/>
    <n v="45231"/>
    <m/>
    <s v="Faux"/>
    <n v="4"/>
    <s v="INSPECTEURS RSG"/>
    <s v="200 IMP"/>
    <d v="2023-12-01T00:00:00"/>
    <s v="200"/>
    <s v="04"/>
    <s v="INSPECTEURS RSG"/>
    <m/>
    <m/>
    <m/>
    <n v="5"/>
    <m/>
    <n v="5"/>
    <m/>
    <n v="32382"/>
    <n v="36"/>
    <n v="100"/>
    <s v="FRANCAISE"/>
    <n v="43344"/>
    <n v="6"/>
    <n v="43344"/>
    <m/>
    <n v="35530"/>
    <s v="SERVON SUR VILAINE"/>
    <s v="MATHIEU CHEMIN"/>
    <s v="071590"/>
    <s v="REGION GRAND OUEST"/>
    <s v="175115"/>
    <s v="PABLO LECOQ"/>
    <s v="100 IMD"/>
    <x v="27"/>
    <x v="27"/>
    <s v="303962"/>
    <s v="JORDAN BRICARD"/>
    <s v="200 IMP"/>
    <x v="70"/>
    <x v="70"/>
    <m/>
    <m/>
    <m/>
    <s v="HP"/>
    <m/>
    <m/>
  </r>
  <r>
    <n v="302255"/>
    <n v="3101255"/>
    <x v="0"/>
    <s v="REGION GRAND SUD"/>
    <x v="0"/>
    <s v="03101255"/>
    <s v="302255"/>
    <x v="0"/>
    <m/>
    <n v="1"/>
    <s v="Monsieur"/>
    <s v="CHRISTOPHE"/>
    <s v="BRIDANT"/>
    <s v="440 CCT"/>
    <n v="45200"/>
    <m/>
    <s v="Faux"/>
    <n v="5"/>
    <s v="SALARIES COMMERCIAUX"/>
    <s v="441 CCTM"/>
    <d v="2023-11-01T00:00:00"/>
    <s v="441"/>
    <s v="05"/>
    <s v="SALARIES COMMERCIAUX"/>
    <s v="T"/>
    <m/>
    <m/>
    <s v="Niveau 1"/>
    <m/>
    <s v="Niveau 1"/>
    <m/>
    <n v="30537"/>
    <n v="41"/>
    <n v="100"/>
    <s v="FRANCAISE"/>
    <n v="41944"/>
    <n v="10"/>
    <n v="41944"/>
    <s v="HC"/>
    <n v="30470"/>
    <s v="AIMARGUES"/>
    <s v="FREDERIC MESTRE"/>
    <s v="071251"/>
    <s v="REGION GRAND SUD"/>
    <s v="163397"/>
    <s v="FRANCK ZENOU"/>
    <s v="100 IMD"/>
    <x v="0"/>
    <x v="0"/>
    <m/>
    <m/>
    <m/>
    <x v="0"/>
    <x v="0"/>
    <s v="302255"/>
    <s v="CHRISTOPHE BRIDANT"/>
    <s v="441 CCTM"/>
    <s v="HC"/>
    <s v="900139"/>
    <s v="SECTEUR BLANC"/>
  </r>
  <r>
    <n v="305156"/>
    <n v="7019923"/>
    <x v="0"/>
    <s v="REGION GRAND SUD"/>
    <x v="0"/>
    <s v="07019923"/>
    <s v="305156"/>
    <x v="0"/>
    <m/>
    <n v="1"/>
    <s v="Monsieur"/>
    <s v="GEOFFREY"/>
    <s v="BRIET"/>
    <m/>
    <m/>
    <m/>
    <m/>
    <m/>
    <m/>
    <s v="441 CCTM"/>
    <d v="2022-12-01T00:00:00"/>
    <s v="441"/>
    <s v="05"/>
    <s v="SALARIES COMMERCIAUX"/>
    <s v="T"/>
    <m/>
    <s v="207"/>
    <m/>
    <m/>
    <s v="Niveau 1"/>
    <m/>
    <n v="33551"/>
    <n v="33"/>
    <n v="100"/>
    <s v="FRANCAISE"/>
    <n v="44440"/>
    <n v="3"/>
    <n v="44440"/>
    <s v="HC"/>
    <n v="30650"/>
    <s v="ROCHEFORT DU GARD"/>
    <s v="FREDERIC MESTRE"/>
    <s v="071251"/>
    <s v="REGION GRAND SUD"/>
    <s v="305931"/>
    <s v="JULIEN KARIGER"/>
    <s v="100 IMD"/>
    <x v="6"/>
    <x v="6"/>
    <s v="185879"/>
    <s v="SEBASTIEN FOURGERON"/>
    <s v="200 IMP"/>
    <x v="6"/>
    <x v="6"/>
    <s v="305156"/>
    <s v="GEOFFREY BRIET"/>
    <s v="441 CCTM"/>
    <s v="HC"/>
    <s v="097456"/>
    <s v="SECTEUR BLANC"/>
  </r>
  <r>
    <n v="306028"/>
    <n v="7023698"/>
    <x v="2"/>
    <s v="REGION GRAND OUEST"/>
    <x v="0"/>
    <s v="07023698"/>
    <s v="306028"/>
    <x v="0"/>
    <m/>
    <n v="1"/>
    <s v="Monsieur"/>
    <s v="THOMAS"/>
    <s v="BROCA"/>
    <m/>
    <m/>
    <m/>
    <m/>
    <m/>
    <m/>
    <s v="200 IMP"/>
    <d v="2024-10-01T00:00:00"/>
    <s v="200"/>
    <s v="04"/>
    <s v="INSPECTEURS RSG"/>
    <m/>
    <m/>
    <m/>
    <m/>
    <m/>
    <n v="5"/>
    <m/>
    <n v="33814"/>
    <n v="32"/>
    <n v="100"/>
    <s v="FRANCAISE"/>
    <n v="45413"/>
    <n v="0"/>
    <n v="45413"/>
    <m/>
    <n v="65500"/>
    <s v="VIC EN BIGORRE"/>
    <s v="MATHIEU CHEMIN"/>
    <s v="071590"/>
    <s v="REGION GRAND OUEST"/>
    <s v="300602"/>
    <s v="MARYAN HARY"/>
    <s v="100 IMD"/>
    <x v="5"/>
    <x v="5"/>
    <s v="306028"/>
    <s v="THOMAS BROCA"/>
    <s v="200 IMP"/>
    <x v="95"/>
    <x v="95"/>
    <m/>
    <m/>
    <m/>
    <s v="HP"/>
    <m/>
    <m/>
  </r>
  <r>
    <n v="160058"/>
    <n v="3000029"/>
    <x v="0"/>
    <s v="REGION GRAND OUEST"/>
    <x v="0"/>
    <s v="03000029"/>
    <s v="160058"/>
    <x v="0"/>
    <m/>
    <n v="1"/>
    <s v="Monsieur"/>
    <s v="GILLES"/>
    <s v="BROSSARD"/>
    <m/>
    <m/>
    <m/>
    <m/>
    <m/>
    <m/>
    <s v="386 IE"/>
    <d v="2004-09-01T00:00:00"/>
    <s v="386"/>
    <s v="05"/>
    <s v="INSPECTEURS RSG"/>
    <s v="T"/>
    <m/>
    <s v="373"/>
    <m/>
    <m/>
    <n v="5"/>
    <m/>
    <d v="1965-12-05T00:00:00"/>
    <n v="59"/>
    <n v="100"/>
    <s v="FRANCAISE"/>
    <d v="1988-05-01T00:00:00"/>
    <n v="36"/>
    <d v="1988-05-01T00:00:00"/>
    <s v="HC"/>
    <n v="72190"/>
    <s v="SARGE LES LE MANS"/>
    <s v="MATHIEU CHEMIN"/>
    <s v="071590"/>
    <s v="REGION GRAND OUEST"/>
    <s v="306176"/>
    <s v="BERENGERE CORVELLEC"/>
    <s v="100 IMD"/>
    <x v="31"/>
    <x v="31"/>
    <s v="302611"/>
    <s v="ROMAIN ERNOULT"/>
    <s v="200 IMP"/>
    <x v="59"/>
    <x v="59"/>
    <s v="160058"/>
    <s v="GILLES BROSSARD"/>
    <s v="386 IE"/>
    <s v="HC"/>
    <s v="990165"/>
    <s v="SECTEUR BLANC"/>
  </r>
  <r>
    <n v="186321"/>
    <n v="3000970"/>
    <x v="0"/>
    <s v="REGION CENTRE EST"/>
    <x v="0"/>
    <s v="03000970"/>
    <s v="186321"/>
    <x v="0"/>
    <m/>
    <n v="1"/>
    <s v="Monsieur"/>
    <s v="CHRISTOPHE"/>
    <s v="BROUTIN"/>
    <m/>
    <m/>
    <m/>
    <m/>
    <m/>
    <m/>
    <s v="386 IE"/>
    <d v="2002-01-01T00:00:00"/>
    <s v="386"/>
    <s v="05"/>
    <s v="INSPECTEURS RSG"/>
    <s v="T"/>
    <m/>
    <s v="010"/>
    <m/>
    <m/>
    <n v="6"/>
    <m/>
    <d v="1972-05-09T00:00:00"/>
    <n v="52"/>
    <n v="100"/>
    <s v="FRANCAISE"/>
    <d v="2002-01-01T00:00:00"/>
    <n v="22"/>
    <d v="2002-01-01T00:00:00"/>
    <s v="HC"/>
    <n v="51490"/>
    <s v="BETHENIVILLE"/>
    <s v="JEROME CARPANETTO"/>
    <s v="900582"/>
    <s v="REGION CENTRE EST"/>
    <s v="172115"/>
    <s v="GREGORY BACQUET"/>
    <s v="100 IMD"/>
    <x v="29"/>
    <x v="29"/>
    <s v="304936"/>
    <s v="CATHERINE LORITTE"/>
    <s v="200 IMP"/>
    <x v="85"/>
    <x v="85"/>
    <s v="186321"/>
    <s v="CHRISTOPHE BROUTIN"/>
    <s v="386 IE"/>
    <s v="HC"/>
    <s v="096828"/>
    <s v="SECTEUR BLANC"/>
  </r>
  <r>
    <n v="305663"/>
    <n v="7022809"/>
    <x v="0"/>
    <s v="REGION CENTRE EST"/>
    <x v="0"/>
    <s v="07022809"/>
    <s v="305663"/>
    <x v="0"/>
    <m/>
    <n v="1"/>
    <s v="Monsieur"/>
    <s v="MATHIEU"/>
    <s v="BRUCHLEN"/>
    <s v="445 CCA"/>
    <d v="2024-02-01T00:00:00"/>
    <m/>
    <s v="Faux"/>
    <n v="5"/>
    <s v="SALARIES COMMERCIAUX"/>
    <s v="440 CCT"/>
    <d v="2024-03-01T00:00:00"/>
    <s v="440"/>
    <s v="05"/>
    <s v="SALARIES COMMERCIAUX"/>
    <m/>
    <m/>
    <s v="425"/>
    <s v="Niveau 1"/>
    <m/>
    <s v="Niveau 1"/>
    <m/>
    <d v="1971-05-14T00:00:00"/>
    <n v="53"/>
    <n v="100"/>
    <s v="FRANCAISE"/>
    <d v="2023-09-01T00:00:00"/>
    <n v="1"/>
    <d v="2023-09-01T00:00:00"/>
    <s v="HC"/>
    <n v="68790"/>
    <s v="MORSCHWILLER LE BAS"/>
    <s v="JEROME CARPANETTO"/>
    <s v="900582"/>
    <s v="REGION CENTRE EST"/>
    <s v="305941"/>
    <s v="SAMUEL TRAGEL"/>
    <s v="100 IMD"/>
    <x v="14"/>
    <x v="14"/>
    <m/>
    <m/>
    <m/>
    <x v="16"/>
    <x v="16"/>
    <s v="305663"/>
    <s v="MATHIEU BRUCHLEN"/>
    <s v="440 CCT"/>
    <s v="HC"/>
    <s v="992566"/>
    <s v="SECTEUR BLANC"/>
  </r>
  <r>
    <n v="304912"/>
    <n v="3102690"/>
    <x v="0"/>
    <s v="REGION CENTRE EST"/>
    <x v="0"/>
    <s v="03102690"/>
    <s v="304912"/>
    <x v="0"/>
    <m/>
    <n v="2"/>
    <s v="Madame"/>
    <s v="VIRGINIE"/>
    <s v="BRUCKER"/>
    <m/>
    <m/>
    <m/>
    <m/>
    <m/>
    <m/>
    <s v="440 CCT"/>
    <d v="2021-09-01T00:00:00"/>
    <s v="440"/>
    <s v="05"/>
    <s v="SALARIES COMMERCIAUX"/>
    <m/>
    <m/>
    <s v="086"/>
    <m/>
    <m/>
    <s v="Niveau 1"/>
    <m/>
    <d v="1992-12-30T00:00:00"/>
    <n v="31"/>
    <n v="100"/>
    <s v="FRANCAISE"/>
    <d v="2021-03-01T00:00:00"/>
    <n v="3"/>
    <d v="2021-03-01T00:00:00"/>
    <s v="HC"/>
    <n v="57290"/>
    <s v="FAMECK"/>
    <s v="JEROME CARPANETTO"/>
    <s v="900582"/>
    <s v="REGION CENTRE EST"/>
    <s v="179897"/>
    <s v="SYLVAIN GATHELIER"/>
    <s v="100 IMD"/>
    <x v="22"/>
    <x v="22"/>
    <s v="304026"/>
    <s v="NICOLAS FOREST"/>
    <s v="200 IMP"/>
    <x v="96"/>
    <x v="96"/>
    <s v="304912"/>
    <s v="VIRGINIE BRUCKER"/>
    <s v="440 CCT"/>
    <s v="HC"/>
    <s v="099939"/>
    <s v="SECTEUR BLANC"/>
  </r>
  <r>
    <n v="192032"/>
    <n v="3001507"/>
    <x v="0"/>
    <s v="REGION CENTRE EST"/>
    <x v="0"/>
    <s v="03001507"/>
    <s v="192032"/>
    <x v="0"/>
    <m/>
    <n v="1"/>
    <s v="Monsieur"/>
    <s v="JEAN LOUIS"/>
    <s v="BRUHIN"/>
    <s v="381 CCEIM.S"/>
    <n v="38991"/>
    <m/>
    <s v="Faux"/>
    <n v="5"/>
    <s v="SALARIES COMMERCIAUX"/>
    <s v="371 CCM.E"/>
    <d v="2006-11-01T00:00:00"/>
    <s v="371"/>
    <s v="05"/>
    <s v="SALARIES COMMERCIAUX"/>
    <s v="T"/>
    <m/>
    <s v="387"/>
    <s v="Niveau 2"/>
    <m/>
    <s v="Niveau 2"/>
    <m/>
    <d v="1965-07-08T00:00:00"/>
    <n v="59"/>
    <n v="100"/>
    <s v="FRANCAISE"/>
    <d v="2006-11-01T00:00:00"/>
    <n v="18"/>
    <d v="2006-11-01T00:00:00"/>
    <s v="HC"/>
    <n v="77130"/>
    <s v="MONTEREAU FAULT YONNE"/>
    <s v="JEROME CARPANETTO"/>
    <s v="900582"/>
    <s v="REGION CENTRE EST"/>
    <s v="193601"/>
    <s v="PIERRICK MORTIER"/>
    <s v="100 IMD"/>
    <x v="30"/>
    <x v="30"/>
    <s v="303393"/>
    <s v="LAURA GIAI GIANETTO"/>
    <s v="200 IMP"/>
    <x v="86"/>
    <x v="86"/>
    <s v="192032"/>
    <s v="JEAN LOUIS BRUHIN"/>
    <s v="371 CCM.E"/>
    <s v="HC"/>
    <s v="993017"/>
    <s v="SECTEUR BLANC"/>
  </r>
  <r>
    <n v="193608"/>
    <n v="3002880"/>
    <x v="0"/>
    <s v="REGION GRAND OUEST"/>
    <x v="0"/>
    <s v="03002880"/>
    <s v="193608"/>
    <x v="0"/>
    <m/>
    <n v="2"/>
    <s v="Madame"/>
    <s v="GAELLE"/>
    <s v="BRUN"/>
    <s v="371 CCM.E"/>
    <n v="45231"/>
    <m/>
    <s v="Faux"/>
    <n v="5"/>
    <s v="INSPECTEURS RSG"/>
    <s v="386 IE"/>
    <d v="2023-12-01T00:00:00"/>
    <s v="386"/>
    <s v="05"/>
    <s v="INSPECTEURS RSG"/>
    <s v="T"/>
    <m/>
    <s v="484"/>
    <n v="5"/>
    <m/>
    <n v="5"/>
    <m/>
    <d v="1978-10-13T00:00:00"/>
    <n v="46"/>
    <n v="100"/>
    <s v="FRANCAISE"/>
    <d v="2010-06-01T00:00:00"/>
    <n v="14"/>
    <d v="2010-06-01T00:00:00"/>
    <s v="HC"/>
    <n v="31130"/>
    <s v="BALMA"/>
    <s v="MATHIEU CHEMIN"/>
    <s v="071590"/>
    <s v="REGION GRAND OUEST"/>
    <s v="300602"/>
    <s v="MARYAN HARY"/>
    <s v="100 IMD"/>
    <x v="5"/>
    <x v="5"/>
    <s v="162078"/>
    <s v="JEAN-MICHEL VIGNERES"/>
    <s v="200 IMP"/>
    <x v="5"/>
    <x v="5"/>
    <s v="193608"/>
    <s v="GAELLE BRUN"/>
    <s v="386 IE"/>
    <s v="HC"/>
    <s v="993655"/>
    <s v="SECTEUR BLANC"/>
  </r>
  <r>
    <n v="171400"/>
    <n v="6015327"/>
    <x v="1"/>
    <s v="REGION CENTRE EST"/>
    <x v="0"/>
    <s v="06015327"/>
    <s v="171400"/>
    <x v="0"/>
    <m/>
    <n v="2"/>
    <s v="Madame"/>
    <s v="ANN VALERIE"/>
    <s v="BRUNEL"/>
    <m/>
    <m/>
    <m/>
    <m/>
    <m/>
    <m/>
    <s v="ASSISTANT COMMERCIAL NIVEAU 2"/>
    <d v="1993-07-01T00:00:00"/>
    <s v="855"/>
    <s v="03"/>
    <s v="NON CADRES"/>
    <m/>
    <m/>
    <m/>
    <m/>
    <m/>
    <n v="4"/>
    <m/>
    <n v="24193"/>
    <n v="58"/>
    <n v="100"/>
    <s v="FRANCAISE"/>
    <n v="34151"/>
    <n v="31"/>
    <n v="34151"/>
    <m/>
    <n v="57420"/>
    <s v="VIGNY"/>
    <s v="JEROME CARPANETTO"/>
    <s v="900582"/>
    <s v="REGION CENTRE EST"/>
    <s v="179897"/>
    <s v="SYLVAIN GATHELIER"/>
    <s v="100 IMD"/>
    <x v="22"/>
    <x v="22"/>
    <m/>
    <m/>
    <m/>
    <x v="3"/>
    <x v="3"/>
    <m/>
    <m/>
    <m/>
    <m/>
    <m/>
    <m/>
  </r>
  <r>
    <n v="305882"/>
    <n v="7023384"/>
    <x v="0"/>
    <s v="REGION GRAND SUD"/>
    <x v="0"/>
    <s v="07023384"/>
    <s v="305882"/>
    <x v="0"/>
    <m/>
    <n v="1"/>
    <s v="Monsieur"/>
    <s v="ANTHONY"/>
    <s v="BRUNET"/>
    <m/>
    <m/>
    <m/>
    <m/>
    <m/>
    <m/>
    <s v="440 CCT"/>
    <d v="2024-06-01T00:00:00"/>
    <s v="440"/>
    <s v="05"/>
    <s v="SALARIES COMMERCIAUX"/>
    <m/>
    <m/>
    <s v="295"/>
    <m/>
    <m/>
    <s v="Niveau 1"/>
    <m/>
    <d v="1984-01-12T00:00:00"/>
    <n v="40"/>
    <n v="100"/>
    <s v="FRANCAISE"/>
    <d v="2024-02-01T00:00:00"/>
    <n v="0"/>
    <d v="2024-02-01T00:00:00"/>
    <s v="HC"/>
    <n v="81150"/>
    <s v="LAGRAVE"/>
    <s v="FREDERIC MESTRE"/>
    <s v="071251"/>
    <s v="REGION GRAND SUD"/>
    <s v="306077"/>
    <s v="JONATHAN THIEBAUD"/>
    <s v="100 IMD"/>
    <x v="26"/>
    <x v="26"/>
    <s v="305333"/>
    <s v="ALEXANDRE BALARDY"/>
    <s v="200 IMP"/>
    <x v="34"/>
    <x v="34"/>
    <s v="305882"/>
    <s v="ANTHONY BRUNET"/>
    <s v="440 CCT"/>
    <s v="HC"/>
    <s v="098332"/>
    <s v="SECTEUR BLANC"/>
  </r>
  <r>
    <n v="305895"/>
    <n v="7023398"/>
    <x v="0"/>
    <s v="REGION GRAND SUD"/>
    <x v="0"/>
    <s v="07023398"/>
    <s v="305895"/>
    <x v="0"/>
    <m/>
    <n v="1"/>
    <s v="Monsieur"/>
    <s v="TEDDY"/>
    <s v="BRUTINEL"/>
    <m/>
    <m/>
    <m/>
    <m/>
    <m/>
    <m/>
    <s v="440 CCT"/>
    <d v="2024-06-01T00:00:00"/>
    <s v="440"/>
    <s v="05"/>
    <s v="SALARIES COMMERCIAUX"/>
    <m/>
    <m/>
    <s v="163"/>
    <m/>
    <m/>
    <s v="Niveau 1"/>
    <m/>
    <d v="1988-09-06T00:00:00"/>
    <n v="36"/>
    <n v="100"/>
    <s v="FRANCAISE"/>
    <d v="2024-02-01T00:00:00"/>
    <n v="0"/>
    <d v="2024-02-01T00:00:00"/>
    <s v="HC"/>
    <n v="83210"/>
    <s v="SOLLIES PONT"/>
    <s v="FREDERIC MESTRE"/>
    <s v="071251"/>
    <s v="REGION GRAND SUD"/>
    <s v="190355"/>
    <s v="FABIO FRACASSETTI"/>
    <s v="100 IMD"/>
    <x v="9"/>
    <x v="9"/>
    <s v="189398"/>
    <s v="JEAN-FRANCOIS LANTERI"/>
    <s v="200 IMP"/>
    <x v="11"/>
    <x v="11"/>
    <s v="305895"/>
    <s v="TEDDY BRUTINEL"/>
    <s v="440 CCT"/>
    <s v="HC"/>
    <s v="993674"/>
    <s v="SECTEUR BLANC"/>
  </r>
  <r>
    <n v="304215"/>
    <n v="3102277"/>
    <x v="0"/>
    <s v="REGION CENTRE EST"/>
    <x v="0"/>
    <s v="03102277"/>
    <s v="304215"/>
    <x v="0"/>
    <m/>
    <n v="2"/>
    <s v="Madame"/>
    <s v="MORGANE"/>
    <s v="BUCHOTTE"/>
    <s v="445 CCA"/>
    <n v="43525"/>
    <m/>
    <s v="Faux"/>
    <n v="5"/>
    <s v="SALARIES COMMERCIAUX"/>
    <s v="440 CCT"/>
    <d v="2019-04-01T00:00:00"/>
    <s v="440"/>
    <s v="05"/>
    <s v="SALARIES COMMERCIAUX"/>
    <m/>
    <m/>
    <s v="167"/>
    <s v="Niveau 1"/>
    <m/>
    <s v="Niveau 1"/>
    <m/>
    <d v="1980-11-16T00:00:00"/>
    <n v="44"/>
    <n v="100"/>
    <s v="FRANCAISE"/>
    <d v="2019-04-01T00:00:00"/>
    <n v="5"/>
    <d v="2019-04-01T00:00:00"/>
    <s v="HC"/>
    <n v="91830"/>
    <s v="LE COUDRAY MONTCEAUX"/>
    <s v="JEROME CARPANETTO"/>
    <s v="900582"/>
    <s v="REGION CENTRE EST"/>
    <s v="182240"/>
    <s v="FREDERIC MARTINELLI"/>
    <s v="100 IMD"/>
    <x v="2"/>
    <x v="2"/>
    <m/>
    <m/>
    <m/>
    <x v="19"/>
    <x v="19"/>
    <s v="304215"/>
    <s v="MORGANE BUCHOTTE"/>
    <s v="440 CCT"/>
    <s v="HC"/>
    <s v="097678"/>
    <s v="SECTEUR BLANC"/>
  </r>
  <r>
    <n v="306246"/>
    <n v="7024121"/>
    <x v="0"/>
    <s v="REGION GRAND SUD"/>
    <x v="0"/>
    <s v="07024121"/>
    <s v="306246"/>
    <x v="0"/>
    <m/>
    <n v="1"/>
    <s v="Monsieur"/>
    <s v="NICOLAS"/>
    <s v="BUISSON"/>
    <m/>
    <m/>
    <m/>
    <m/>
    <m/>
    <m/>
    <s v="445 CCA"/>
    <d v="2024-09-01T00:00:00"/>
    <s v="445"/>
    <s v="05"/>
    <s v="SALARIES COMMERCIAUX"/>
    <m/>
    <m/>
    <s v="203"/>
    <m/>
    <m/>
    <s v="Niveau 1"/>
    <m/>
    <n v="29026"/>
    <n v="45"/>
    <n v="100"/>
    <s v="FRANCAISE"/>
    <n v="45536"/>
    <n v="0"/>
    <n v="45536"/>
    <s v="HC"/>
    <n v="73460"/>
    <s v="VERRENS ARVEY"/>
    <s v="FREDERIC MESTRE"/>
    <s v="071251"/>
    <s v="REGION GRAND SUD"/>
    <s v="305131"/>
    <s v="BAPTISTE CHIKLI"/>
    <s v="100 IMD"/>
    <x v="12"/>
    <x v="12"/>
    <s v="305804"/>
    <s v="CYRIL CACCIATORE"/>
    <s v="200 IMP"/>
    <x v="14"/>
    <x v="14"/>
    <s v="306246"/>
    <s v="NICOLAS BUISSON"/>
    <s v="445 CCA"/>
    <s v="HC"/>
    <s v="993713"/>
    <s v="SECTEUR BLANC"/>
  </r>
  <r>
    <n v="304006"/>
    <n v="3102366"/>
    <x v="0"/>
    <s v="REGION ILE DE FRANCE NORD"/>
    <x v="0"/>
    <s v="03102366"/>
    <s v="304006"/>
    <x v="0"/>
    <m/>
    <n v="1"/>
    <s v="Monsieur"/>
    <s v="MATHIS"/>
    <s v="BULAN"/>
    <s v="445 CCA"/>
    <n v="43862"/>
    <m/>
    <s v="Faux"/>
    <n v="5"/>
    <s v="SALARIES COMMERCIAUX"/>
    <s v="440 CCT"/>
    <d v="2020-03-01T00:00:00"/>
    <s v="440"/>
    <s v="05"/>
    <s v="SALARIES COMMERCIAUX"/>
    <m/>
    <m/>
    <s v="287"/>
    <s v="Niveau 1"/>
    <m/>
    <s v="Niveau 1"/>
    <m/>
    <n v="36156"/>
    <n v="25"/>
    <n v="100"/>
    <s v="FRANCAISE"/>
    <n v="43344"/>
    <n v="6"/>
    <n v="43344"/>
    <s v="HC"/>
    <n v="76760"/>
    <s v="VIBEUF"/>
    <s v="CATHERINE BLANCKAERT"/>
    <s v="071030"/>
    <s v="REGION ILE DE FRANCE NORD"/>
    <s v="193005"/>
    <s v="SEBASTIEN COTE"/>
    <s v="100 IMD"/>
    <x v="18"/>
    <x v="18"/>
    <s v="192471"/>
    <s v="FABRICE DUBUC"/>
    <s v="200 IMP"/>
    <x v="78"/>
    <x v="78"/>
    <s v="304006"/>
    <s v="MATHIS BULAN"/>
    <s v="440 CCT"/>
    <s v="HC"/>
    <s v="097869"/>
    <s v="SECTEUR BLANC"/>
  </r>
  <r>
    <n v="306347"/>
    <n v="7024250"/>
    <x v="0"/>
    <s v="REGION CENTRE EST"/>
    <x v="0"/>
    <s v="07024250"/>
    <s v="306347"/>
    <x v="0"/>
    <m/>
    <n v="1"/>
    <s v="Monsieur"/>
    <s v="PASCAL"/>
    <s v="BURATI"/>
    <m/>
    <m/>
    <m/>
    <m/>
    <m/>
    <m/>
    <s v="445 CCA"/>
    <d v="2024-10-01T00:00:00"/>
    <s v="445"/>
    <s v="05"/>
    <s v="SALARIES COMMERCIAUX"/>
    <m/>
    <m/>
    <s v="253"/>
    <m/>
    <m/>
    <s v="Niveau 1"/>
    <m/>
    <n v="32366"/>
    <n v="36"/>
    <n v="100"/>
    <s v="FRANCAISE"/>
    <n v="45566"/>
    <n v="0"/>
    <n v="45566"/>
    <s v="HC"/>
    <n v="55100"/>
    <s v="VERDUN"/>
    <s v="JEROME CARPANETTO"/>
    <s v="900582"/>
    <s v="REGION CENTRE EST"/>
    <s v="172115"/>
    <s v="GREGORY BACQUET"/>
    <s v="100 IMD"/>
    <x v="29"/>
    <x v="29"/>
    <s v="304764"/>
    <s v="EGLANTINE VEYRAT"/>
    <s v="200 IMP"/>
    <x v="97"/>
    <x v="97"/>
    <s v="306347"/>
    <s v="PASCAL BURATI"/>
    <s v="445 CCA"/>
    <s v="HC"/>
    <s v="993404"/>
    <s v="SECTEUR BLANC"/>
  </r>
  <r>
    <n v="306412"/>
    <n v="7024312"/>
    <x v="0"/>
    <s v="REGION GRAND SUD"/>
    <x v="0"/>
    <s v="07024312"/>
    <s v="306412"/>
    <x v="0"/>
    <m/>
    <n v="1"/>
    <s v="Monsieur"/>
    <s v="LIONEL"/>
    <s v="BURAVAND"/>
    <m/>
    <m/>
    <m/>
    <m/>
    <m/>
    <m/>
    <s v="445 CCA"/>
    <d v="2024-10-01T00:00:00"/>
    <s v="445"/>
    <s v="05"/>
    <s v="SALARIES COMMERCIAUX"/>
    <m/>
    <m/>
    <s v="077"/>
    <m/>
    <m/>
    <s v="Niveau 1"/>
    <m/>
    <n v="30785"/>
    <n v="40"/>
    <n v="100"/>
    <s v="FRANCAISE"/>
    <n v="45566"/>
    <n v="0"/>
    <n v="45566"/>
    <s v="HC"/>
    <n v="13150"/>
    <s v="BOULBON"/>
    <s v="FREDERIC MESTRE"/>
    <s v="071251"/>
    <s v="REGION GRAND SUD"/>
    <s v="304665"/>
    <s v="FABRIZIA LEGGER"/>
    <s v="100 IMD"/>
    <x v="4"/>
    <x v="4"/>
    <s v="305062"/>
    <s v="MARIE DELRANC"/>
    <s v="200 IMP"/>
    <x v="38"/>
    <x v="38"/>
    <s v="306412"/>
    <s v="LIONEL BURAVAND"/>
    <s v="445 CCA"/>
    <s v="HC"/>
    <s v="990356"/>
    <s v="SECTEUR BLANC"/>
  </r>
  <r>
    <n v="302625"/>
    <n v="3101443"/>
    <x v="0"/>
    <s v="REGION GRAND SUD"/>
    <x v="0"/>
    <s v="03101443"/>
    <s v="302625"/>
    <x v="0"/>
    <m/>
    <n v="1"/>
    <s v="Monsieur"/>
    <s v="DIDIER"/>
    <s v="BURILLON"/>
    <s v="440 CCT"/>
    <n v="45597"/>
    <m/>
    <s v="Faux"/>
    <n v="5"/>
    <s v="SALARIES COMMERCIAUX"/>
    <s v="371 CCM.E"/>
    <d v="2024-12-01T00:00:00"/>
    <s v="371"/>
    <s v="05"/>
    <s v="SALARIES COMMERCIAUX"/>
    <s v="T"/>
    <m/>
    <s v="609"/>
    <s v="Niveau 2"/>
    <m/>
    <s v="Niveau 2"/>
    <m/>
    <n v="26419"/>
    <n v="52"/>
    <n v="100"/>
    <s v="FRANCAISE"/>
    <n v="42217"/>
    <n v="9"/>
    <n v="42217"/>
    <s v="HC"/>
    <n v="69520"/>
    <s v="GRIGNY"/>
    <s v="FREDERIC MESTRE"/>
    <s v="071251"/>
    <s v="REGION GRAND SUD"/>
    <s v="186531"/>
    <s v="CHRISTOPHE CLEMENT"/>
    <s v="100 IMD"/>
    <x v="11"/>
    <x v="11"/>
    <s v="302809"/>
    <s v="NICOLAS CORNETTE"/>
    <s v="200 IMP"/>
    <x v="17"/>
    <x v="17"/>
    <s v="302625"/>
    <s v="DIDIER BURILLON"/>
    <s v="371 CCM.E"/>
    <s v="HC"/>
    <s v="991363"/>
    <s v="SECTEUR BLANC"/>
  </r>
  <r>
    <n v="182635"/>
    <n v="3000796"/>
    <x v="0"/>
    <s v="REGION GRAND SUD"/>
    <x v="0"/>
    <s v="03000796"/>
    <s v="182635"/>
    <x v="0"/>
    <m/>
    <n v="1"/>
    <s v="Monsieur"/>
    <s v="CHRISTOPHE"/>
    <s v="BURNICHON"/>
    <m/>
    <m/>
    <m/>
    <m/>
    <m/>
    <m/>
    <s v="440 CCT"/>
    <d v="1999-07-01T00:00:00"/>
    <s v="440"/>
    <s v="05"/>
    <s v="SALARIES COMMERCIAUX"/>
    <m/>
    <m/>
    <s v="569"/>
    <m/>
    <m/>
    <s v="Niveau 1"/>
    <m/>
    <n v="24719"/>
    <n v="57"/>
    <n v="100"/>
    <s v="FRANCAISE"/>
    <n v="36342"/>
    <n v="25"/>
    <n v="36342"/>
    <s v="HC"/>
    <n v="83600"/>
    <s v="FREJUS"/>
    <s v="FREDERIC MESTRE"/>
    <s v="071251"/>
    <s v="REGION GRAND SUD"/>
    <s v="182484"/>
    <s v="SYLVAIN KERLOC H"/>
    <s v="100 IMD"/>
    <x v="24"/>
    <x v="24"/>
    <m/>
    <m/>
    <m/>
    <x v="98"/>
    <x v="98"/>
    <s v="182635"/>
    <s v="CHRISTOPHE BURNICHON"/>
    <s v="440 CCT"/>
    <s v="HC"/>
    <s v="993163"/>
    <s v="SECTEUR BLANC"/>
  </r>
  <r>
    <n v="304032"/>
    <n v="3102185"/>
    <x v="0"/>
    <s v="REGION ILE DE FRANCE NORD"/>
    <x v="0"/>
    <s v="03102185"/>
    <s v="304032"/>
    <x v="0"/>
    <m/>
    <n v="1"/>
    <s v="Monsieur"/>
    <s v="LAURENT"/>
    <s v="BUROT"/>
    <s v="445 CCA"/>
    <n v="43344"/>
    <m/>
    <s v="Faux"/>
    <n v="5"/>
    <s v="SALARIES COMMERCIAUX"/>
    <s v="440 CCT"/>
    <d v="2018-10-01T00:00:00"/>
    <s v="440"/>
    <s v="05"/>
    <s v="SALARIES COMMERCIAUX"/>
    <m/>
    <m/>
    <s v="505"/>
    <s v="Niveau 1"/>
    <m/>
    <s v="Niveau 1"/>
    <m/>
    <n v="24310"/>
    <n v="58"/>
    <n v="100"/>
    <s v="FRANCAISE"/>
    <n v="43374"/>
    <n v="6"/>
    <n v="43374"/>
    <s v="HC"/>
    <n v="78200"/>
    <s v="BUCHELAY"/>
    <s v="CATHERINE BLANCKAERT"/>
    <s v="071030"/>
    <s v="REGION ILE DE FRANCE NORD"/>
    <s v="303103"/>
    <s v="JEROME TEISSIER"/>
    <s v="100 IMD"/>
    <x v="19"/>
    <x v="19"/>
    <s v="193201"/>
    <s v="STEPHANE KUHN"/>
    <s v="200 IMP"/>
    <x v="99"/>
    <x v="99"/>
    <s v="304032"/>
    <s v="LAURENT BUROT"/>
    <s v="440 CCT"/>
    <s v="HC"/>
    <s v="992355"/>
    <s v="SECTEUR BLANC"/>
  </r>
  <r>
    <n v="305776"/>
    <n v="7023197"/>
    <x v="0"/>
    <s v="REGION GRAND SUD"/>
    <x v="0"/>
    <s v="07023197"/>
    <s v="305776"/>
    <x v="0"/>
    <m/>
    <n v="2"/>
    <s v="Madame"/>
    <s v="MARIA"/>
    <s v="CABANEL"/>
    <m/>
    <m/>
    <m/>
    <m/>
    <m/>
    <m/>
    <s v="440 CCT"/>
    <d v="2024-04-01T00:00:00"/>
    <s v="440"/>
    <s v="05"/>
    <s v="SALARIES COMMERCIAUX"/>
    <m/>
    <m/>
    <s v="347"/>
    <m/>
    <m/>
    <s v="Niveau 1"/>
    <m/>
    <n v="34055"/>
    <n v="31"/>
    <n v="100"/>
    <s v="FRANCAISE"/>
    <n v="45261"/>
    <n v="1"/>
    <n v="45261"/>
    <s v="HC"/>
    <n v="81100"/>
    <s v="CASTRES"/>
    <s v="FREDERIC MESTRE"/>
    <s v="071251"/>
    <s v="REGION GRAND SUD"/>
    <s v="306077"/>
    <s v="JONATHAN THIEBAUD"/>
    <s v="100 IMD"/>
    <x v="26"/>
    <x v="26"/>
    <s v="305333"/>
    <s v="ALEXANDRE BALARDY"/>
    <s v="200 IMP"/>
    <x v="34"/>
    <x v="34"/>
    <s v="305776"/>
    <s v="MARIA CABANEL"/>
    <s v="440 CCT"/>
    <s v="HC"/>
    <s v="099219"/>
    <s v="SECTEUR BLANC"/>
  </r>
  <r>
    <n v="305804"/>
    <n v="7023263"/>
    <x v="2"/>
    <s v="REGION GRAND SUD"/>
    <x v="0"/>
    <s v="07023263"/>
    <s v="305804"/>
    <x v="0"/>
    <m/>
    <n v="1"/>
    <s v="Monsieur"/>
    <s v="CYRIL"/>
    <s v="CACCIATORE"/>
    <m/>
    <m/>
    <m/>
    <m/>
    <m/>
    <m/>
    <s v="200 IMP"/>
    <d v="2024-05-01T00:00:00"/>
    <s v="200"/>
    <s v="04"/>
    <s v="INSPECTEURS RSG"/>
    <m/>
    <m/>
    <m/>
    <m/>
    <m/>
    <n v="5"/>
    <m/>
    <n v="31372"/>
    <n v="39"/>
    <n v="100"/>
    <s v="FRANCAISE"/>
    <n v="45292"/>
    <n v="0"/>
    <n v="45292"/>
    <m/>
    <n v="73410"/>
    <s v="LA BIOLLE"/>
    <s v="FREDERIC MESTRE"/>
    <s v="071251"/>
    <s v="REGION GRAND SUD"/>
    <s v="305131"/>
    <s v="BAPTISTE CHIKLI"/>
    <s v="100 IMD"/>
    <x v="12"/>
    <x v="12"/>
    <s v="305804"/>
    <s v="CYRIL CACCIATORE"/>
    <s v="200 IMP"/>
    <x v="14"/>
    <x v="14"/>
    <m/>
    <m/>
    <m/>
    <s v="HP"/>
    <m/>
    <m/>
  </r>
  <r>
    <n v="304192"/>
    <n v="3102263"/>
    <x v="0"/>
    <s v="REGION ILE DE FRANCE NORD"/>
    <x v="0"/>
    <s v="03102263"/>
    <s v="304192"/>
    <x v="0"/>
    <m/>
    <n v="1"/>
    <s v="Monsieur"/>
    <s v="JEROME"/>
    <s v="CADIN"/>
    <s v="440 CCT"/>
    <n v="43497"/>
    <m/>
    <s v="Faux"/>
    <n v="5"/>
    <s v="SALARIES COMMERCIAUX"/>
    <s v="441 CCTM"/>
    <d v="2019-03-01T00:00:00"/>
    <s v="441"/>
    <s v="05"/>
    <s v="SALARIES COMMERCIAUX"/>
    <s v="T"/>
    <m/>
    <s v="281"/>
    <s v="Niveau 1"/>
    <m/>
    <s v="Niveau 1"/>
    <m/>
    <d v="1986-02-07T00:00:00"/>
    <n v="38"/>
    <n v="100"/>
    <s v="FRANCAISE"/>
    <d v="2019-03-01T00:00:00"/>
    <n v="5"/>
    <d v="2019-03-01T00:00:00"/>
    <s v="HC"/>
    <n v="91190"/>
    <s v="VILLIERS LE BACLE"/>
    <s v="CATHERINE BLANCKAERT"/>
    <s v="071030"/>
    <s v="REGION ILE DE FRANCE NORD"/>
    <s v="302041"/>
    <s v="DAPHNEE JULLION"/>
    <s v="100 IMD"/>
    <x v="1"/>
    <x v="1"/>
    <s v="302511"/>
    <s v="OLIVIER MACIGNO"/>
    <s v="200 IMP"/>
    <x v="53"/>
    <x v="53"/>
    <s v="304192"/>
    <s v="JEROME CADIN"/>
    <s v="441 CCTM"/>
    <s v="HC"/>
    <s v="991896"/>
    <s v="SECTEUR BLANC"/>
  </r>
  <r>
    <n v="302744"/>
    <n v="3101519"/>
    <x v="2"/>
    <s v="REGION ILE DE FRANCE NORD"/>
    <x v="0"/>
    <s v="03101519"/>
    <s v="302744"/>
    <x v="0"/>
    <m/>
    <n v="2"/>
    <s v="Madame"/>
    <s v="VALERIE"/>
    <s v="CADREN"/>
    <s v="386 IE"/>
    <d v="2023-11-01T00:00:00"/>
    <m/>
    <s v="Faux"/>
    <n v="4"/>
    <s v="INSPECTEURS RSG"/>
    <s v="200 IMP"/>
    <d v="2023-12-01T00:00:00"/>
    <s v="200"/>
    <s v="04"/>
    <s v="INSPECTEURS RSG"/>
    <m/>
    <m/>
    <m/>
    <n v="5"/>
    <m/>
    <n v="5"/>
    <m/>
    <d v="1975-11-26T00:00:00"/>
    <n v="49"/>
    <n v="100"/>
    <s v="FRANCAISE"/>
    <d v="2015-10-01T00:00:00"/>
    <n v="9"/>
    <d v="2015-10-01T00:00:00"/>
    <m/>
    <n v="80480"/>
    <s v="SALOUEL"/>
    <s v="CATHERINE BLANCKAERT"/>
    <s v="071030"/>
    <s v="REGION ILE DE FRANCE NORD"/>
    <s v="177094"/>
    <s v="WILLY FASQUEL"/>
    <s v="100 IMD"/>
    <x v="32"/>
    <x v="32"/>
    <s v="302744"/>
    <s v="VALERIE CADREN"/>
    <s v="200 IMP"/>
    <x v="52"/>
    <x v="52"/>
    <m/>
    <m/>
    <m/>
    <s v="HP"/>
    <m/>
    <m/>
  </r>
  <r>
    <n v="302461"/>
    <n v="3101367"/>
    <x v="0"/>
    <s v="REGION ILE DE FRANCE NORD"/>
    <x v="0"/>
    <s v="03101367"/>
    <s v="302461"/>
    <x v="0"/>
    <m/>
    <n v="1"/>
    <s v="Monsieur"/>
    <s v="FREDERIC"/>
    <s v="CAGNARD"/>
    <m/>
    <m/>
    <m/>
    <m/>
    <m/>
    <m/>
    <s v="440 CCT"/>
    <d v="2015-04-01T00:00:00"/>
    <s v="440"/>
    <s v="05"/>
    <s v="SALARIES COMMERCIAUX"/>
    <m/>
    <m/>
    <s v="733"/>
    <m/>
    <m/>
    <s v="Niveau 1"/>
    <m/>
    <d v="1978-01-21T00:00:00"/>
    <n v="46"/>
    <n v="100"/>
    <s v="FRANCAISE"/>
    <d v="2015-04-01T00:00:00"/>
    <n v="9"/>
    <d v="2015-04-01T00:00:00"/>
    <s v="HC"/>
    <n v="80360"/>
    <s v="CURLU"/>
    <s v="CATHERINE BLANCKAERT"/>
    <s v="071030"/>
    <s v="REGION ILE DE FRANCE NORD"/>
    <s v="301703"/>
    <s v="JONATHAN HENNICOTTE"/>
    <s v="100 IMD"/>
    <x v="34"/>
    <x v="34"/>
    <s v="303555"/>
    <s v="FREDERIC CARUELLE"/>
    <s v="200 IMP"/>
    <x v="93"/>
    <x v="93"/>
    <s v="302461"/>
    <s v="FREDERIC CAGNARD"/>
    <s v="440 CCT"/>
    <s v="HC"/>
    <s v="099614"/>
    <s v="SECTEUR BLANC"/>
  </r>
  <r>
    <n v="158196"/>
    <n v="3000307"/>
    <x v="0"/>
    <s v="REGION GRAND OUEST"/>
    <x v="0"/>
    <s v="03000307"/>
    <s v="158196"/>
    <x v="0"/>
    <m/>
    <n v="1"/>
    <s v="Monsieur"/>
    <s v="JACKY"/>
    <s v="CAILLAUD"/>
    <m/>
    <m/>
    <m/>
    <m/>
    <m/>
    <m/>
    <s v="440 CCT"/>
    <d v="1999-01-01T00:00:00"/>
    <s v="440"/>
    <s v="05"/>
    <s v="SALARIES COMMERCIAUX"/>
    <m/>
    <m/>
    <s v="148"/>
    <m/>
    <m/>
    <s v="Niveau 1"/>
    <m/>
    <d v="1965-09-02T00:00:00"/>
    <n v="59"/>
    <n v="100"/>
    <s v="FRANCAISE"/>
    <d v="1999-01-01T00:00:00"/>
    <n v="25"/>
    <d v="1999-01-01T00:00:00"/>
    <s v="HC"/>
    <n v="33950"/>
    <s v="LEGE CAP FERRET"/>
    <s v="MATHIEU CHEMIN"/>
    <s v="071590"/>
    <s v="REGION GRAND OUEST"/>
    <s v="306306"/>
    <s v="FLAVIEN QUIROSA"/>
    <s v="100 IMD"/>
    <x v="35"/>
    <x v="35"/>
    <s v="304137"/>
    <s v="STEVIE SALOME"/>
    <s v="200 IMP"/>
    <x v="60"/>
    <x v="60"/>
    <s v="158196"/>
    <s v="JACKY CAILLAUD"/>
    <s v="440 CCT"/>
    <s v="HC"/>
    <s v="098785"/>
    <s v="SECTEUR BLANC"/>
  </r>
  <r>
    <n v="306119"/>
    <n v="7023950"/>
    <x v="0"/>
    <s v="POLE PILOTAGE DU RESEAU COMMERCIAL"/>
    <x v="0"/>
    <s v="07023950"/>
    <s v="306119"/>
    <x v="0"/>
    <m/>
    <n v="1"/>
    <s v="Monsieur"/>
    <s v="KLAUS"/>
    <s v="CAKONI"/>
    <m/>
    <m/>
    <m/>
    <m/>
    <m/>
    <m/>
    <s v="460 CC"/>
    <d v="2024-07-01T00:00:00"/>
    <s v="460"/>
    <s v="03"/>
    <s v="SALARIES COMMERCIAUX"/>
    <m/>
    <m/>
    <m/>
    <m/>
    <m/>
    <s v="Niveau 1"/>
    <m/>
    <d v="1999-06-27T00:00:00"/>
    <n v="25"/>
    <n v="100"/>
    <s v="FRANCAISE"/>
    <d v="2024-07-01T00:00:00"/>
    <n v="0"/>
    <d v="2024-07-01T00:00:00"/>
    <m/>
    <n v="44300"/>
    <s v="NANTES"/>
    <m/>
    <s v="700584"/>
    <s v="POLE PILOTAGE DU RESEAU COMMERCIAL"/>
    <m/>
    <m/>
    <m/>
    <x v="3"/>
    <x v="3"/>
    <m/>
    <m/>
    <m/>
    <x v="3"/>
    <x v="3"/>
    <m/>
    <m/>
    <m/>
    <s v="OF"/>
    <m/>
    <m/>
  </r>
  <r>
    <n v="305820"/>
    <n v="7023279"/>
    <x v="0"/>
    <s v="REGION ILE DE FRANCE NORD"/>
    <x v="0"/>
    <s v="07023279"/>
    <s v="305820"/>
    <x v="0"/>
    <m/>
    <n v="1"/>
    <s v="Monsieur"/>
    <s v="STEEVEN"/>
    <s v="CALIS"/>
    <m/>
    <m/>
    <m/>
    <m/>
    <m/>
    <m/>
    <s v="440 CCT"/>
    <d v="2024-05-01T00:00:00"/>
    <s v="440"/>
    <s v="05"/>
    <s v="SALARIES COMMERCIAUX"/>
    <m/>
    <m/>
    <s v="512"/>
    <m/>
    <m/>
    <s v="Niveau 1"/>
    <m/>
    <d v="1993-01-31T00:00:00"/>
    <n v="31"/>
    <n v="100"/>
    <s v="FRANCAISE"/>
    <d v="2024-01-01T00:00:00"/>
    <n v="0"/>
    <d v="2024-01-01T00:00:00"/>
    <s v="HC"/>
    <n v="62223"/>
    <s v="ANZIN ST AUBIN"/>
    <s v="CATHERINE BLANCKAERT"/>
    <s v="071030"/>
    <s v="REGION ILE DE FRANCE NORD"/>
    <s v="305330"/>
    <s v="NICOLAS PHILIPPE"/>
    <s v="100 IMD"/>
    <x v="8"/>
    <x v="8"/>
    <s v="302821"/>
    <s v="FARIDA EL BENNOURI"/>
    <s v="200 IMP"/>
    <x v="100"/>
    <x v="100"/>
    <s v="305820"/>
    <s v="STEEVEN CALIS"/>
    <s v="440 CCT"/>
    <s v="HC"/>
    <s v="096195"/>
    <s v="SECTEUR BLANC"/>
  </r>
  <r>
    <n v="148585"/>
    <n v="6014473"/>
    <x v="1"/>
    <s v="POLE PILOTAGE DU RESEAU COMMERCIAL"/>
    <x v="0"/>
    <s v="06014473"/>
    <s v="148585"/>
    <x v="0"/>
    <m/>
    <n v="1"/>
    <s v="Monsieur"/>
    <s v="JEAN"/>
    <s v="CALVET"/>
    <m/>
    <m/>
    <m/>
    <m/>
    <m/>
    <m/>
    <s v="ASSISTANT COMMERCIAL NIVEAU 2"/>
    <d v="1983-05-06T00:00:00"/>
    <s v="855"/>
    <s v="03"/>
    <s v="NON CADRES"/>
    <m/>
    <m/>
    <m/>
    <m/>
    <m/>
    <n v="4"/>
    <m/>
    <d v="1960-04-18T00:00:00"/>
    <n v="64"/>
    <n v="100"/>
    <s v="FRANCAISE"/>
    <d v="1983-05-06T00:00:00"/>
    <n v="41"/>
    <d v="1983-05-06T00:00:00"/>
    <m/>
    <n v="81000"/>
    <s v="ALBI"/>
    <m/>
    <s v="700584"/>
    <s v="POLE PILOTAGE DU RESEAU COMMERCIAL"/>
    <m/>
    <m/>
    <m/>
    <x v="25"/>
    <x v="25"/>
    <m/>
    <m/>
    <m/>
    <x v="3"/>
    <x v="3"/>
    <m/>
    <m/>
    <m/>
    <m/>
    <m/>
    <m/>
  </r>
  <r>
    <n v="305972"/>
    <n v="7023572"/>
    <x v="0"/>
    <s v="REGION GRAND SUD"/>
    <x v="0"/>
    <s v="07023572"/>
    <s v="305972"/>
    <x v="0"/>
    <m/>
    <n v="1"/>
    <s v="Monsieur"/>
    <s v="ANTOINE"/>
    <s v="CAMACHO"/>
    <m/>
    <m/>
    <m/>
    <m/>
    <m/>
    <m/>
    <s v="440 CCT"/>
    <d v="2024-08-01T00:00:00"/>
    <s v="440"/>
    <s v="05"/>
    <s v="SALARIES COMMERCIAUX"/>
    <m/>
    <m/>
    <s v="270"/>
    <m/>
    <m/>
    <s v="Niveau 1"/>
    <m/>
    <n v="34949"/>
    <n v="29"/>
    <n v="100"/>
    <s v="FRANCAISE"/>
    <n v="45383"/>
    <n v="0"/>
    <n v="45383"/>
    <s v="HC"/>
    <n v="38200"/>
    <s v="VIENNE"/>
    <s v="FREDERIC MESTRE"/>
    <s v="071251"/>
    <s v="REGION GRAND SUD"/>
    <s v="193087"/>
    <s v="NICOLAS LEVEQUE"/>
    <s v="100 IMD"/>
    <x v="16"/>
    <x v="16"/>
    <s v="305409"/>
    <s v="SAMIA CONDELLO"/>
    <s v="200 IMP"/>
    <x v="101"/>
    <x v="101"/>
    <s v="305972"/>
    <s v="ANTOINE CAMACHO"/>
    <s v="440 CCT"/>
    <s v="HC"/>
    <s v="097057"/>
    <s v="SECTEUR BLANC"/>
  </r>
  <r>
    <n v="305262"/>
    <n v="7020754"/>
    <x v="0"/>
    <s v="REGION ILE DE FRANCE NORD"/>
    <x v="0"/>
    <s v="07020754"/>
    <s v="305262"/>
    <x v="0"/>
    <m/>
    <n v="1"/>
    <s v="Monsieur"/>
    <s v="ABDOU"/>
    <s v="CAMARA"/>
    <m/>
    <m/>
    <m/>
    <m/>
    <m/>
    <m/>
    <s v="440 CCT"/>
    <d v="2022-09-01T00:00:00"/>
    <s v="440"/>
    <s v="05"/>
    <s v="SALARIES COMMERCIAUX"/>
    <m/>
    <m/>
    <s v="374"/>
    <m/>
    <m/>
    <s v="Niveau 1"/>
    <m/>
    <d v="1986-12-10T00:00:00"/>
    <n v="37"/>
    <n v="100"/>
    <s v="FRANCAISE"/>
    <d v="2022-03-01T00:00:00"/>
    <n v="2"/>
    <d v="2022-03-01T00:00:00"/>
    <s v="HC"/>
    <n v="95200"/>
    <s v="SARCELLES"/>
    <s v="CATHERINE BLANCKAERT"/>
    <s v="071030"/>
    <s v="REGION ILE DE FRANCE NORD"/>
    <s v="302041"/>
    <s v="DAPHNEE JULLION"/>
    <s v="100 IMD"/>
    <x v="1"/>
    <x v="1"/>
    <s v="305210"/>
    <s v="GUILLAUME DELPORTE"/>
    <s v="200 IMP"/>
    <x v="1"/>
    <x v="1"/>
    <s v="305262"/>
    <s v="ABDOU CAMARA"/>
    <s v="440 CCT"/>
    <s v="HC"/>
    <s v="992448"/>
    <s v="SECTEUR BLANC"/>
  </r>
  <r>
    <n v="168209"/>
    <n v="3000409"/>
    <x v="0"/>
    <s v="REGION ILE DE FRANCE NORD"/>
    <x v="0"/>
    <s v="03000409"/>
    <s v="168209"/>
    <x v="0"/>
    <m/>
    <n v="1"/>
    <s v="Monsieur"/>
    <s v="CHRISTIAN"/>
    <s v="CAMPAGNE"/>
    <m/>
    <m/>
    <m/>
    <m/>
    <m/>
    <m/>
    <s v="386 IE"/>
    <d v="1992-03-01T00:00:00"/>
    <s v="386"/>
    <s v="05"/>
    <s v="INSPECTEURS RSG"/>
    <s v="T"/>
    <m/>
    <s v="540"/>
    <m/>
    <m/>
    <n v="5"/>
    <m/>
    <d v="1957-04-29T00:00:00"/>
    <n v="67"/>
    <n v="100"/>
    <s v="FRANCAISE"/>
    <d v="1992-03-01T00:00:00"/>
    <n v="32"/>
    <d v="1992-03-01T00:00:00"/>
    <s v="HC"/>
    <n v="62000"/>
    <s v="ARRAS"/>
    <s v="CATHERINE BLANCKAERT"/>
    <s v="071030"/>
    <s v="REGION ILE DE FRANCE NORD"/>
    <s v="305330"/>
    <s v="NICOLAS PHILIPPE"/>
    <s v="100 IMD"/>
    <x v="8"/>
    <x v="8"/>
    <s v="187007"/>
    <s v="DAVID VAUTHEROT"/>
    <s v="200 IMP"/>
    <x v="42"/>
    <x v="42"/>
    <s v="168209"/>
    <s v="CHRISTIAN CAMPAGNE"/>
    <s v="386 IE"/>
    <s v="HC"/>
    <s v="097955"/>
    <s v="SECTEUR BLANC"/>
  </r>
  <r>
    <n v="305517"/>
    <n v="7022299"/>
    <x v="0"/>
    <s v="REGION GRAND SUD"/>
    <x v="0"/>
    <s v="07022299"/>
    <s v="305517"/>
    <x v="0"/>
    <m/>
    <n v="2"/>
    <s v="Madame"/>
    <s v="ALICIA"/>
    <s v="CAMPOS"/>
    <m/>
    <m/>
    <m/>
    <m/>
    <m/>
    <m/>
    <s v="440 CCT"/>
    <d v="2023-09-01T00:00:00"/>
    <s v="440"/>
    <s v="05"/>
    <s v="SALARIES COMMERCIAUX"/>
    <m/>
    <m/>
    <s v="083"/>
    <m/>
    <m/>
    <s v="Niveau 1"/>
    <m/>
    <n v="33594"/>
    <n v="32"/>
    <n v="100"/>
    <s v="FRANCAISE"/>
    <n v="44986"/>
    <n v="1"/>
    <n v="44986"/>
    <s v="HC"/>
    <n v="34490"/>
    <s v="LIGNAN SUR ORB"/>
    <s v="FREDERIC MESTRE"/>
    <s v="071251"/>
    <s v="REGION GRAND SUD"/>
    <s v="163397"/>
    <s v="FRANCK ZENOU"/>
    <s v="100 IMD"/>
    <x v="0"/>
    <x v="0"/>
    <s v="192646"/>
    <s v="ANTOINE FERRERO"/>
    <s v="200 IMP"/>
    <x v="47"/>
    <x v="47"/>
    <s v="305517"/>
    <s v="ALICIA CAMPOS"/>
    <s v="440 CCT"/>
    <s v="HC"/>
    <s v="991366"/>
    <s v="SECTEUR BLANC"/>
  </r>
  <r>
    <n v="300676"/>
    <n v="3100409"/>
    <x v="0"/>
    <s v="REGION ILE DE FRANCE NORD"/>
    <x v="0"/>
    <s v="03100409"/>
    <s v="300676"/>
    <x v="0"/>
    <m/>
    <n v="1"/>
    <s v="Monsieur"/>
    <s v="VELAVANE"/>
    <s v="CANDASSAMY"/>
    <m/>
    <m/>
    <m/>
    <m/>
    <m/>
    <m/>
    <s v="440 CCT"/>
    <d v="2012-03-01T00:00:00"/>
    <s v="440"/>
    <s v="05"/>
    <s v="SALARIES COMMERCIAUX"/>
    <m/>
    <m/>
    <s v="231"/>
    <m/>
    <m/>
    <s v="Niveau 1"/>
    <m/>
    <n v="28556"/>
    <n v="46"/>
    <n v="100"/>
    <s v="FRANCAISE"/>
    <n v="40969"/>
    <n v="12"/>
    <n v="40969"/>
    <s v="HC"/>
    <n v="91700"/>
    <s v="STE GENEVIEVE DES BOIS"/>
    <s v="CATHERINE BLANCKAERT"/>
    <s v="071030"/>
    <s v="REGION ILE DE FRANCE NORD"/>
    <s v="302041"/>
    <s v="DAPHNEE JULLION"/>
    <s v="100 IMD"/>
    <x v="1"/>
    <x v="1"/>
    <s v="302631"/>
    <s v="YAMINA YAHMI"/>
    <s v="200 IMP"/>
    <x v="40"/>
    <x v="40"/>
    <s v="300676"/>
    <s v="VELAVANE CANDASSAMY"/>
    <s v="440 CCT"/>
    <s v="HC"/>
    <s v="097701"/>
    <s v="SECTEUR BLANC"/>
  </r>
  <r>
    <n v="305403"/>
    <n v="7021856"/>
    <x v="0"/>
    <s v="REGION ILE DE FRANCE NORD"/>
    <x v="0"/>
    <s v="07021856"/>
    <s v="305403"/>
    <x v="0"/>
    <m/>
    <n v="1"/>
    <s v="Monsieur"/>
    <s v="FLORIAN"/>
    <s v="CANTREL"/>
    <m/>
    <m/>
    <m/>
    <m/>
    <m/>
    <m/>
    <s v="441 CCTM"/>
    <d v="2024-09-01T00:00:00"/>
    <s v="441"/>
    <s v="05"/>
    <s v="SALARIES COMMERCIAUX"/>
    <s v="T"/>
    <m/>
    <s v="060"/>
    <m/>
    <m/>
    <s v="Niveau 1"/>
    <m/>
    <n v="35612"/>
    <n v="27"/>
    <n v="100"/>
    <s v="FRANCAISE"/>
    <n v="44835"/>
    <n v="2"/>
    <n v="44835"/>
    <s v="HC"/>
    <n v="76450"/>
    <s v="AUBERVILLE LA MANUEL"/>
    <s v="CATHERINE BLANCKAERT"/>
    <s v="071030"/>
    <s v="REGION ILE DE FRANCE NORD"/>
    <s v="193005"/>
    <s v="SEBASTIEN COTE"/>
    <s v="100 IMD"/>
    <x v="18"/>
    <x v="18"/>
    <s v="186035"/>
    <s v="SEBASTIEN CAVELIER"/>
    <s v="200 IMP"/>
    <x v="102"/>
    <x v="102"/>
    <s v="305403"/>
    <s v="FLORIAN CANTREL"/>
    <s v="441 CCTM"/>
    <s v="HC"/>
    <s v="096365"/>
    <s v="SECTEUR BLANC"/>
  </r>
  <r>
    <n v="172493"/>
    <n v="3000506"/>
    <x v="0"/>
    <s v="REGION ILE DE FRANCE NORD"/>
    <x v="0"/>
    <s v="03000506"/>
    <s v="172493"/>
    <x v="0"/>
    <m/>
    <n v="1"/>
    <s v="Monsieur"/>
    <s v="OLIVIER"/>
    <s v="CANTREL"/>
    <m/>
    <m/>
    <m/>
    <m/>
    <m/>
    <m/>
    <s v="386 IE"/>
    <d v="1994-04-01T00:00:00"/>
    <s v="386"/>
    <s v="05"/>
    <s v="INSPECTEURS RSG"/>
    <s v="T"/>
    <m/>
    <s v="311"/>
    <m/>
    <m/>
    <n v="5"/>
    <m/>
    <n v="26245"/>
    <n v="53"/>
    <n v="100"/>
    <s v="FRANCAISE"/>
    <n v="34425"/>
    <n v="30"/>
    <n v="34425"/>
    <s v="HC"/>
    <n v="76190"/>
    <s v="YVETOT"/>
    <s v="CATHERINE BLANCKAERT"/>
    <s v="071030"/>
    <s v="REGION ILE DE FRANCE NORD"/>
    <s v="193005"/>
    <s v="SEBASTIEN COTE"/>
    <s v="100 IMD"/>
    <x v="18"/>
    <x v="18"/>
    <s v="186035"/>
    <s v="SEBASTIEN CAVELIER"/>
    <s v="200 IMP"/>
    <x v="102"/>
    <x v="102"/>
    <s v="172493"/>
    <s v="OLIVIER CANTREL"/>
    <s v="386 IE"/>
    <s v="HC"/>
    <s v="099202"/>
    <s v="SECTEUR BLANC"/>
  </r>
  <r>
    <n v="306079"/>
    <n v="7023810"/>
    <x v="2"/>
    <s v="REGION GRAND OUEST"/>
    <x v="0"/>
    <s v="07023810"/>
    <s v="306079"/>
    <x v="0"/>
    <m/>
    <n v="1"/>
    <s v="Monsieur"/>
    <s v="ANTHONY"/>
    <s v="CAPELLO"/>
    <m/>
    <m/>
    <m/>
    <m/>
    <m/>
    <m/>
    <s v="200 IMP"/>
    <d v="2024-11-01T00:00:00"/>
    <s v="200"/>
    <s v="04"/>
    <s v="INSPECTEURS RSG"/>
    <m/>
    <m/>
    <m/>
    <m/>
    <m/>
    <n v="5"/>
    <m/>
    <n v="25858"/>
    <n v="54"/>
    <n v="100"/>
    <s v="FRANCAISE"/>
    <n v="45444"/>
    <n v="0"/>
    <n v="45444"/>
    <m/>
    <n v="18500"/>
    <s v="MEHUN SUR YEVRE"/>
    <s v="MATHIEU CHEMIN"/>
    <s v="071590"/>
    <s v="REGION GRAND OUEST"/>
    <s v="305493"/>
    <s v="AURELIE DEVILLIER"/>
    <s v="100 IMD"/>
    <x v="38"/>
    <x v="38"/>
    <s v="306079"/>
    <s v="ANTHONY CAPELLO"/>
    <s v="200 IMP"/>
    <x v="103"/>
    <x v="103"/>
    <m/>
    <m/>
    <m/>
    <s v="HP"/>
    <m/>
    <m/>
  </r>
  <r>
    <n v="302784"/>
    <n v="3101544"/>
    <x v="2"/>
    <s v="REGION GRAND OUEST"/>
    <x v="0"/>
    <s v="03101544"/>
    <s v="302784"/>
    <x v="0"/>
    <m/>
    <n v="1"/>
    <s v="Monsieur"/>
    <s v="JULIEN"/>
    <s v="CAPPON"/>
    <s v="310 CMA"/>
    <n v="42278"/>
    <m/>
    <s v="Faux"/>
    <n v="4"/>
    <s v="INSPECTEURS RSG"/>
    <s v="200 IMP"/>
    <d v="2015-11-01T00:00:00"/>
    <s v="200"/>
    <s v="04"/>
    <s v="INSPECTEURS RSG"/>
    <m/>
    <m/>
    <m/>
    <n v="5"/>
    <m/>
    <n v="5"/>
    <m/>
    <n v="31792"/>
    <n v="37"/>
    <n v="100"/>
    <s v="FRANCAISE"/>
    <n v="42309"/>
    <n v="9"/>
    <n v="42309"/>
    <m/>
    <n v="17290"/>
    <s v="THAIRE"/>
    <s v="MATHIEU CHEMIN"/>
    <s v="071590"/>
    <s v="REGION GRAND OUEST"/>
    <s v="192093"/>
    <s v="GUILLAUME LIOPE"/>
    <s v="100 IMD"/>
    <x v="15"/>
    <x v="15"/>
    <s v="302784"/>
    <s v="JULIEN CAPPON"/>
    <s v="200 IMP"/>
    <x v="18"/>
    <x v="18"/>
    <m/>
    <m/>
    <m/>
    <s v="HP"/>
    <m/>
    <m/>
  </r>
  <r>
    <n v="193000"/>
    <n v="3002239"/>
    <x v="2"/>
    <s v="REGION ILE DE FRANCE NORD"/>
    <x v="0"/>
    <s v="03002239"/>
    <s v="193000"/>
    <x v="0"/>
    <m/>
    <n v="1"/>
    <s v="Monsieur"/>
    <s v="BENJAMIN"/>
    <s v="CAPPON"/>
    <m/>
    <m/>
    <m/>
    <m/>
    <m/>
    <m/>
    <s v="200 IMP"/>
    <d v="2008-12-01T00:00:00"/>
    <s v="200"/>
    <s v="04"/>
    <s v="INSPECTEURS RSG"/>
    <m/>
    <m/>
    <m/>
    <m/>
    <m/>
    <n v="6"/>
    <m/>
    <n v="29983"/>
    <n v="42"/>
    <n v="100"/>
    <s v="FRANCAISE"/>
    <n v="39783"/>
    <n v="16"/>
    <n v="39783"/>
    <m/>
    <n v="59230"/>
    <s v="ST AMAND LES EAUX"/>
    <s v="CATHERINE BLANCKAERT"/>
    <s v="071030"/>
    <s v="REGION ILE DE FRANCE NORD"/>
    <s v="177094"/>
    <s v="WILLY FASQUEL"/>
    <s v="100 IMD"/>
    <x v="32"/>
    <x v="32"/>
    <s v="193000"/>
    <s v="BENJAMIN CAPPON"/>
    <s v="200 IMP"/>
    <x v="90"/>
    <x v="90"/>
    <m/>
    <m/>
    <m/>
    <s v="HP"/>
    <m/>
    <m/>
  </r>
  <r>
    <n v="305213"/>
    <n v="7020532"/>
    <x v="0"/>
    <s v="REGION CENTRE EST"/>
    <x v="0"/>
    <s v="07020532"/>
    <s v="305213"/>
    <x v="0"/>
    <m/>
    <n v="1"/>
    <s v="Monsieur"/>
    <s v="CONSTANT"/>
    <s v="CARACCIO"/>
    <m/>
    <m/>
    <m/>
    <m/>
    <m/>
    <m/>
    <s v="440 CCT"/>
    <d v="2022-06-01T00:00:00"/>
    <s v="440"/>
    <s v="05"/>
    <s v="SALARIES COMMERCIAUX"/>
    <m/>
    <m/>
    <s v="335"/>
    <m/>
    <m/>
    <s v="Niveau 1"/>
    <m/>
    <n v="33491"/>
    <n v="33"/>
    <n v="100"/>
    <s v="FRANCAISE"/>
    <n v="44531"/>
    <n v="3"/>
    <n v="44531"/>
    <s v="HC"/>
    <n v="69370"/>
    <s v="ST DIDIER AU MONT D OR"/>
    <s v="JEROME CARPANETTO"/>
    <s v="900582"/>
    <s v="REGION CENTRE EST"/>
    <s v="304393"/>
    <s v="NICOLAS THIALLET"/>
    <s v="100 IMD"/>
    <x v="36"/>
    <x v="36"/>
    <s v="303850"/>
    <s v="GAETAN BOISSON"/>
    <s v="200 IMP"/>
    <x v="81"/>
    <x v="81"/>
    <s v="305213"/>
    <s v="CONSTANT CARACCIO"/>
    <s v="440 CCT"/>
    <s v="HC"/>
    <s v="098792"/>
    <s v="SECTEUR BLANC"/>
  </r>
  <r>
    <n v="192673"/>
    <n v="3001885"/>
    <x v="0"/>
    <s v="REGION CENTRE EST"/>
    <x v="0"/>
    <s v="03001885"/>
    <s v="192673"/>
    <x v="0"/>
    <m/>
    <n v="1"/>
    <s v="Monsieur"/>
    <s v="CHRISTOPHE"/>
    <s v="CARCAT"/>
    <m/>
    <m/>
    <m/>
    <m/>
    <m/>
    <m/>
    <s v="440 CCT"/>
    <d v="2008-02-01T00:00:00"/>
    <s v="440"/>
    <s v="05"/>
    <s v="SALARIES COMMERCIAUX"/>
    <m/>
    <m/>
    <s v="242"/>
    <m/>
    <m/>
    <s v="Niveau 1"/>
    <m/>
    <n v="24496"/>
    <n v="57"/>
    <n v="100"/>
    <s v="FRANCAISE"/>
    <n v="39479"/>
    <n v="16"/>
    <n v="39479"/>
    <s v="HC"/>
    <n v="67970"/>
    <s v="OERMINGEN"/>
    <s v="JEROME CARPANETTO"/>
    <s v="900582"/>
    <s v="REGION CENTRE EST"/>
    <s v="300268"/>
    <s v="PIERRE FRANCOIS LAURA"/>
    <s v="100 IMD"/>
    <x v="37"/>
    <x v="37"/>
    <s v="304204"/>
    <s v="MARTIN RANJIT"/>
    <s v="200 IMP"/>
    <x v="65"/>
    <x v="65"/>
    <s v="192673"/>
    <s v="CHRISTOPHE CARCAT"/>
    <s v="440 CCT"/>
    <s v="HC"/>
    <s v="993393"/>
    <s v="SECTEUR BLANC"/>
  </r>
  <r>
    <n v="305742"/>
    <n v="7023098"/>
    <x v="0"/>
    <s v="REGION CENTRE EST"/>
    <x v="0"/>
    <s v="07023098"/>
    <s v="305742"/>
    <x v="0"/>
    <m/>
    <n v="1"/>
    <s v="Monsieur"/>
    <s v="PAUL"/>
    <s v="CARDON"/>
    <s v="445 CCA"/>
    <n v="45323"/>
    <m/>
    <s v="Faux"/>
    <n v="5"/>
    <s v="SALARIES COMMERCIAUX"/>
    <s v="440 CCT"/>
    <d v="2024-03-01T00:00:00"/>
    <s v="440"/>
    <s v="05"/>
    <s v="SALARIES COMMERCIAUX"/>
    <m/>
    <m/>
    <s v="095"/>
    <s v="Niveau 1"/>
    <m/>
    <s v="Niveau 1"/>
    <m/>
    <n v="30987"/>
    <n v="40"/>
    <n v="100"/>
    <s v="FRANCAISE"/>
    <n v="45231"/>
    <n v="1"/>
    <n v="45231"/>
    <s v="HC"/>
    <n v="57160"/>
    <s v="SCY CHAZELLES"/>
    <s v="JEROME CARPANETTO"/>
    <s v="900582"/>
    <s v="REGION CENTRE EST"/>
    <s v="179897"/>
    <s v="SYLVAIN GATHELIER"/>
    <s v="100 IMD"/>
    <x v="22"/>
    <x v="22"/>
    <s v="304026"/>
    <s v="NICOLAS FOREST"/>
    <s v="200 IMP"/>
    <x v="96"/>
    <x v="96"/>
    <s v="305742"/>
    <s v="PAUL CARDON"/>
    <s v="440 CCT"/>
    <s v="HC"/>
    <s v="991299"/>
    <s v="SECTEUR BLANC"/>
  </r>
  <r>
    <n v="193446"/>
    <n v="3002708"/>
    <x v="0"/>
    <s v="REGION GRAND OUEST"/>
    <x v="0"/>
    <s v="03002708"/>
    <s v="193446"/>
    <x v="0"/>
    <m/>
    <n v="1"/>
    <s v="Monsieur"/>
    <s v="THIERRY"/>
    <s v="CARDONA GIL"/>
    <m/>
    <m/>
    <m/>
    <m/>
    <m/>
    <m/>
    <s v="440 CCT"/>
    <d v="2010-01-01T00:00:00"/>
    <s v="440"/>
    <s v="05"/>
    <s v="SALARIES COMMERCIAUX"/>
    <m/>
    <m/>
    <s v="200"/>
    <m/>
    <m/>
    <s v="Niveau 1"/>
    <m/>
    <n v="23884"/>
    <n v="59"/>
    <n v="100"/>
    <s v="FRANCAISE"/>
    <n v="40179"/>
    <n v="14"/>
    <n v="40179"/>
    <s v="HC"/>
    <n v="35400"/>
    <s v="ST MALO"/>
    <s v="MATHIEU CHEMIN"/>
    <s v="071590"/>
    <s v="REGION GRAND OUEST"/>
    <s v="175115"/>
    <s v="PABLO LECOQ"/>
    <s v="100 IMD"/>
    <x v="27"/>
    <x v="27"/>
    <s v="302652"/>
    <s v="ARNAUD HOCHET"/>
    <s v="200 IMP"/>
    <x v="104"/>
    <x v="104"/>
    <s v="193446"/>
    <s v="THIERRY CARDONA GIL"/>
    <s v="440 CCT"/>
    <s v="HC"/>
    <s v="993561"/>
    <s v="SECTEUR BLANC"/>
  </r>
  <r>
    <n v="193772"/>
    <n v="3003041"/>
    <x v="0"/>
    <s v="REGION GRAND OUEST"/>
    <x v="0"/>
    <s v="03003041"/>
    <s v="193772"/>
    <x v="0"/>
    <m/>
    <n v="2"/>
    <s v="Madame"/>
    <s v="CLAUDIA"/>
    <s v="CARIOU"/>
    <s v="443 CCT.S"/>
    <n v="40483"/>
    <m/>
    <s v="Faux"/>
    <n v="5"/>
    <s v="SALARIES COMMERCIAUX"/>
    <s v="370 CC.E"/>
    <d v="2010-12-01T00:00:00"/>
    <s v="370"/>
    <s v="05"/>
    <s v="SALARIES COMMERCIAUX"/>
    <m/>
    <m/>
    <s v="036"/>
    <s v="Niveau 2"/>
    <m/>
    <s v="Niveau 2"/>
    <m/>
    <d v="1981-05-04T00:00:00"/>
    <n v="43"/>
    <n v="100"/>
    <s v="FRANCAISE"/>
    <d v="2010-12-01T00:00:00"/>
    <n v="14"/>
    <d v="2010-12-01T00:00:00"/>
    <s v="HC"/>
    <n v="29700"/>
    <s v="PLOMELIN"/>
    <s v="MATHIEU CHEMIN"/>
    <s v="071590"/>
    <s v="REGION GRAND OUEST"/>
    <s v="306484"/>
    <s v="GUILLAUME LAUZANAS"/>
    <s v="100 IMD"/>
    <x v="21"/>
    <x v="21"/>
    <s v="305352"/>
    <s v="THIBAUT INIZAN"/>
    <s v="310 CMA"/>
    <x v="105"/>
    <x v="105"/>
    <s v="193772"/>
    <s v="CLAUDIA CARIOU"/>
    <s v="370 CC.E"/>
    <s v="HC"/>
    <s v="096529"/>
    <s v="SECTEUR BLANC"/>
  </r>
  <r>
    <n v="305625"/>
    <n v="7022734"/>
    <x v="0"/>
    <s v="REGION GRAND SUD"/>
    <x v="0"/>
    <s v="07022734"/>
    <s v="305625"/>
    <x v="0"/>
    <m/>
    <n v="2"/>
    <s v="Madame"/>
    <s v="NATHALIE"/>
    <s v="CARLA"/>
    <m/>
    <m/>
    <m/>
    <m/>
    <m/>
    <m/>
    <s v="440 CCT"/>
    <d v="2024-02-01T00:00:00"/>
    <s v="440"/>
    <s v="05"/>
    <s v="SALARIES COMMERCIAUX"/>
    <m/>
    <m/>
    <s v="227"/>
    <m/>
    <m/>
    <s v="Niveau 1"/>
    <m/>
    <d v="1970-04-09T00:00:00"/>
    <n v="54"/>
    <n v="100"/>
    <s v="FRANCAISE"/>
    <d v="2023-08-01T00:00:00"/>
    <n v="1"/>
    <d v="2023-08-01T00:00:00"/>
    <s v="HC"/>
    <n v="74940"/>
    <s v="ANNECY"/>
    <s v="FREDERIC MESTRE"/>
    <s v="071251"/>
    <s v="REGION GRAND SUD"/>
    <s v="305131"/>
    <s v="BAPTISTE CHIKLI"/>
    <s v="100 IMD"/>
    <x v="12"/>
    <x v="12"/>
    <s v="305804"/>
    <s v="CYRIL CACCIATORE"/>
    <s v="200 IMP"/>
    <x v="14"/>
    <x v="14"/>
    <s v="305625"/>
    <s v="NATHALIE CARLA"/>
    <s v="440 CCT"/>
    <s v="HC"/>
    <s v="993726"/>
    <s v="SECTEUR BLANC"/>
  </r>
  <r>
    <n v="305490"/>
    <n v="7022192"/>
    <x v="2"/>
    <s v="REGION ILE DE FRANCE NORD"/>
    <x v="0"/>
    <s v="07022192"/>
    <s v="305490"/>
    <x v="0"/>
    <m/>
    <n v="1"/>
    <s v="Monsieur"/>
    <s v="JOHANN"/>
    <s v="CARLIER"/>
    <s v="386 IE"/>
    <n v="45231"/>
    <m/>
    <s v="Faux"/>
    <n v="4"/>
    <s v="INSPECTEURS RSG"/>
    <s v="200 IMP"/>
    <d v="2023-12-01T00:00:00"/>
    <s v="200"/>
    <s v="04"/>
    <s v="INSPECTEURS RSG"/>
    <m/>
    <m/>
    <m/>
    <n v="5"/>
    <m/>
    <n v="5"/>
    <m/>
    <d v="1976-08-23T00:00:00"/>
    <n v="48"/>
    <n v="100"/>
    <s v="FRANCAISE"/>
    <d v="2023-02-01T00:00:00"/>
    <n v="1"/>
    <d v="2023-02-01T00:00:00"/>
    <m/>
    <n v="59135"/>
    <s v="WALLERS"/>
    <s v="CATHERINE BLANCKAERT"/>
    <s v="071030"/>
    <s v="REGION ILE DE FRANCE NORD"/>
    <s v="305330"/>
    <s v="NICOLAS PHILIPPE"/>
    <s v="100 IMD"/>
    <x v="8"/>
    <x v="8"/>
    <s v="305490"/>
    <s v="JOHANN CARLIER"/>
    <s v="200 IMP"/>
    <x v="106"/>
    <x v="106"/>
    <m/>
    <m/>
    <m/>
    <s v="HP"/>
    <m/>
    <m/>
  </r>
  <r>
    <n v="305814"/>
    <n v="7023276"/>
    <x v="0"/>
    <s v="REGION CENTRE EST"/>
    <x v="0"/>
    <s v="07023276"/>
    <s v="305814"/>
    <x v="0"/>
    <m/>
    <n v="2"/>
    <s v="Madame"/>
    <s v="SARAH"/>
    <s v="CARNEIRO"/>
    <m/>
    <m/>
    <m/>
    <m/>
    <m/>
    <m/>
    <s v="440 CCT"/>
    <d v="2024-05-01T00:00:00"/>
    <s v="440"/>
    <s v="05"/>
    <s v="SALARIES COMMERCIAUX"/>
    <m/>
    <m/>
    <s v="082"/>
    <m/>
    <m/>
    <s v="Niveau 1"/>
    <m/>
    <d v="1994-05-20T00:00:00"/>
    <n v="30"/>
    <n v="100"/>
    <s v="FRANCAISE"/>
    <d v="2024-01-01T00:00:00"/>
    <n v="0"/>
    <d v="2024-01-01T00:00:00"/>
    <s v="HC"/>
    <n v="57570"/>
    <s v="CATTENOM"/>
    <s v="JEROME CARPANETTO"/>
    <s v="900582"/>
    <s v="REGION CENTRE EST"/>
    <s v="179897"/>
    <s v="SYLVAIN GATHELIER"/>
    <s v="100 IMD"/>
    <x v="22"/>
    <x v="22"/>
    <s v="304026"/>
    <s v="NICOLAS FOREST"/>
    <s v="200 IMP"/>
    <x v="96"/>
    <x v="96"/>
    <s v="305814"/>
    <s v="SARAH CARNEIRO"/>
    <s v="440 CCT"/>
    <s v="HC"/>
    <s v="099269"/>
    <s v="SECTEUR BLANC"/>
  </r>
  <r>
    <n v="305632"/>
    <n v="7022752"/>
    <x v="0"/>
    <s v="REGION ILE DE FRANCE NORD"/>
    <x v="0"/>
    <s v="07022752"/>
    <s v="305632"/>
    <x v="0"/>
    <m/>
    <n v="1"/>
    <s v="Monsieur"/>
    <s v="THOMAS"/>
    <s v="CARON"/>
    <m/>
    <m/>
    <m/>
    <m/>
    <m/>
    <m/>
    <s v="440 CCT"/>
    <d v="2024-02-01T00:00:00"/>
    <s v="440"/>
    <s v="05"/>
    <s v="SALARIES COMMERCIAUX"/>
    <m/>
    <m/>
    <s v="134"/>
    <m/>
    <m/>
    <s v="Niveau 1"/>
    <m/>
    <n v="35840"/>
    <n v="26"/>
    <n v="100"/>
    <s v="FRANCAISE"/>
    <n v="45139"/>
    <n v="1"/>
    <n v="45139"/>
    <s v="HC"/>
    <n v="59137"/>
    <s v="BUSIGNY"/>
    <s v="CATHERINE BLANCKAERT"/>
    <s v="071030"/>
    <s v="REGION ILE DE FRANCE NORD"/>
    <s v="177094"/>
    <s v="WILLY FASQUEL"/>
    <s v="100 IMD"/>
    <x v="32"/>
    <x v="32"/>
    <s v="305431"/>
    <s v="MAUD LEGRAND"/>
    <s v="310 CMA"/>
    <x v="75"/>
    <x v="75"/>
    <s v="305632"/>
    <s v="THOMAS CARON"/>
    <s v="440 CCT"/>
    <s v="HC"/>
    <s v="099278"/>
    <s v="SECTEUR BLANC"/>
  </r>
  <r>
    <n v="187903"/>
    <n v="3001071"/>
    <x v="4"/>
    <s v="REGION CENTRE EST"/>
    <x v="0"/>
    <s v="03001071"/>
    <s v="187903"/>
    <x v="0"/>
    <m/>
    <n v="1"/>
    <s v="Monsieur"/>
    <s v="JEROME"/>
    <s v="CARPANETTO"/>
    <m/>
    <m/>
    <m/>
    <m/>
    <m/>
    <m/>
    <s v="013 RR"/>
    <d v="2024-12-01T00:00:00"/>
    <s v="013"/>
    <s v="02"/>
    <s v="INSPECTEURS RSG"/>
    <m/>
    <m/>
    <m/>
    <m/>
    <m/>
    <n v="7"/>
    <m/>
    <n v="29123"/>
    <n v="45"/>
    <n v="100"/>
    <s v="FRANCAISE"/>
    <n v="37712"/>
    <n v="21"/>
    <n v="37712"/>
    <m/>
    <n v="73100"/>
    <s v="AIX LES BAINS"/>
    <s v="JEROME CARPANETTO"/>
    <s v="900582"/>
    <s v="REGION CENTRE EST"/>
    <m/>
    <m/>
    <m/>
    <x v="33"/>
    <x v="33"/>
    <m/>
    <m/>
    <m/>
    <x v="3"/>
    <x v="3"/>
    <m/>
    <m/>
    <m/>
    <s v="AR"/>
    <m/>
    <m/>
  </r>
  <r>
    <n v="193018"/>
    <n v="3002258"/>
    <x v="2"/>
    <s v="REGION GRAND SUD"/>
    <x v="0"/>
    <s v="03002258"/>
    <s v="193018"/>
    <x v="0"/>
    <m/>
    <n v="1"/>
    <s v="Monsieur"/>
    <s v="NICOLAS"/>
    <s v="CARRE"/>
    <s v="310 CMA"/>
    <n v="44501"/>
    <m/>
    <s v="Faux"/>
    <n v="4"/>
    <s v="INSPECTEURS RSG"/>
    <s v="200 IMP"/>
    <d v="2021-12-01T00:00:00"/>
    <s v="200"/>
    <s v="04"/>
    <s v="INSPECTEURS RSG"/>
    <m/>
    <m/>
    <m/>
    <n v="5"/>
    <m/>
    <n v="5"/>
    <m/>
    <n v="32144"/>
    <n v="36"/>
    <n v="100"/>
    <s v="FRANCAISE"/>
    <n v="39934"/>
    <n v="15"/>
    <n v="39934"/>
    <m/>
    <n v="6530"/>
    <s v="PEYMEINADE"/>
    <s v="FREDERIC MESTRE"/>
    <s v="071251"/>
    <s v="REGION GRAND SUD"/>
    <s v="190355"/>
    <s v="FABIO FRACASSETTI"/>
    <s v="100 IMD"/>
    <x v="9"/>
    <x v="9"/>
    <s v="193018"/>
    <s v="NICOLAS CARRE"/>
    <s v="200 IMP"/>
    <x v="36"/>
    <x v="36"/>
    <m/>
    <m/>
    <m/>
    <s v="HP"/>
    <m/>
    <m/>
  </r>
  <r>
    <n v="303555"/>
    <n v="3101932"/>
    <x v="2"/>
    <s v="REGION ILE DE FRANCE NORD"/>
    <x v="0"/>
    <s v="03101932"/>
    <s v="303555"/>
    <x v="0"/>
    <m/>
    <n v="1"/>
    <s v="Monsieur"/>
    <s v="FREDERIC"/>
    <s v="CARUELLE"/>
    <s v="385 I.ES"/>
    <n v="42948"/>
    <m/>
    <s v="Faux"/>
    <n v="4"/>
    <s v="INSPECTEURS RSG"/>
    <s v="200 IMP"/>
    <d v="2017-09-01T00:00:00"/>
    <s v="200"/>
    <s v="04"/>
    <s v="INSPECTEURS RSG"/>
    <m/>
    <m/>
    <m/>
    <n v="5"/>
    <m/>
    <n v="5"/>
    <m/>
    <n v="28248"/>
    <n v="47"/>
    <n v="100"/>
    <s v="FRANCAISE"/>
    <n v="42979"/>
    <n v="7"/>
    <n v="42979"/>
    <m/>
    <n v="80090"/>
    <s v="AMIENS"/>
    <s v="CATHERINE BLANCKAERT"/>
    <s v="071030"/>
    <s v="REGION ILE DE FRANCE NORD"/>
    <s v="301703"/>
    <s v="JONATHAN HENNICOTTE"/>
    <s v="100 IMD"/>
    <x v="34"/>
    <x v="34"/>
    <s v="303555"/>
    <s v="FREDERIC CARUELLE"/>
    <s v="200 IMP"/>
    <x v="93"/>
    <x v="93"/>
    <m/>
    <m/>
    <m/>
    <s v="HP"/>
    <m/>
    <m/>
  </r>
  <r>
    <n v="192143"/>
    <n v="3001555"/>
    <x v="0"/>
    <s v="REGION GRAND SUD"/>
    <x v="0"/>
    <s v="03001555"/>
    <s v="192143"/>
    <x v="0"/>
    <m/>
    <n v="2"/>
    <s v="Madame"/>
    <s v="AGNES"/>
    <s v="CASASUS"/>
    <m/>
    <m/>
    <m/>
    <m/>
    <m/>
    <m/>
    <s v="440 CCT"/>
    <d v="2007-01-01T00:00:00"/>
    <s v="440"/>
    <s v="05"/>
    <s v="SALARIES COMMERCIAUX"/>
    <m/>
    <m/>
    <s v="480"/>
    <m/>
    <m/>
    <s v="Niveau 1"/>
    <m/>
    <n v="29337"/>
    <n v="44"/>
    <n v="100"/>
    <s v="FRANCAISE"/>
    <n v="39083"/>
    <n v="17"/>
    <n v="39083"/>
    <s v="HC"/>
    <n v="83500"/>
    <s v="LA SEYNE SUR MER"/>
    <s v="FREDERIC MESTRE"/>
    <s v="071251"/>
    <s v="REGION GRAND SUD"/>
    <s v="190355"/>
    <s v="FABIO FRACASSETTI"/>
    <s v="100 IMD"/>
    <x v="9"/>
    <x v="9"/>
    <s v="304877"/>
    <s v="YOAN CENEDESE"/>
    <s v="200 IMP"/>
    <x v="10"/>
    <x v="10"/>
    <s v="192143"/>
    <s v="AGNES CASASUS"/>
    <s v="440 CCT"/>
    <s v="HC"/>
    <s v="096814"/>
    <s v="SECTEUR BLANC"/>
  </r>
  <r>
    <n v="305382"/>
    <n v="7021549"/>
    <x v="0"/>
    <s v="REGION ILE DE FRANCE NORD"/>
    <x v="0"/>
    <s v="07021549"/>
    <s v="305382"/>
    <x v="0"/>
    <m/>
    <n v="2"/>
    <s v="Madame"/>
    <s v="DOMINIQUE"/>
    <s v="CASTELAIN"/>
    <m/>
    <m/>
    <m/>
    <m/>
    <m/>
    <m/>
    <s v="440 CCT"/>
    <d v="2023-03-01T00:00:00"/>
    <s v="440"/>
    <s v="05"/>
    <s v="SALARIES COMMERCIAUX"/>
    <m/>
    <m/>
    <s v="581"/>
    <m/>
    <m/>
    <s v="Niveau 1"/>
    <m/>
    <n v="27018"/>
    <n v="50"/>
    <n v="100"/>
    <s v="FRANCAISE"/>
    <n v="44805"/>
    <n v="2"/>
    <n v="44805"/>
    <s v="HC"/>
    <n v="59251"/>
    <s v="ALLENNES LES MARAIS"/>
    <s v="CATHERINE BLANCKAERT"/>
    <s v="071030"/>
    <s v="REGION ILE DE FRANCE NORD"/>
    <s v="305330"/>
    <s v="NICOLAS PHILIPPE"/>
    <s v="100 IMD"/>
    <x v="8"/>
    <x v="8"/>
    <s v="305490"/>
    <s v="JOHANN CARLIER"/>
    <s v="200 IMP"/>
    <x v="106"/>
    <x v="106"/>
    <s v="305382"/>
    <s v="DOMINIQUE CASTELAIN"/>
    <s v="440 CCT"/>
    <s v="HC"/>
    <s v="096217"/>
    <s v="SECTEUR BLANC"/>
  </r>
  <r>
    <n v="305462"/>
    <n v="7022087"/>
    <x v="0"/>
    <s v="REGION GRAND OUEST"/>
    <x v="0"/>
    <s v="07022087"/>
    <s v="305462"/>
    <x v="0"/>
    <m/>
    <n v="1"/>
    <s v="Monsieur"/>
    <s v="BAPTISTE"/>
    <s v="CASTIER"/>
    <m/>
    <m/>
    <m/>
    <m/>
    <m/>
    <m/>
    <s v="440 CCT"/>
    <d v="2023-07-01T00:00:00"/>
    <s v="440"/>
    <s v="05"/>
    <s v="SALARIES COMMERCIAUX"/>
    <m/>
    <m/>
    <s v="018"/>
    <m/>
    <m/>
    <s v="Niveau 1"/>
    <m/>
    <n v="33917"/>
    <n v="32"/>
    <n v="100"/>
    <s v="FRANCAISE"/>
    <n v="44927"/>
    <n v="1"/>
    <n v="44927"/>
    <s v="HC"/>
    <n v="44850"/>
    <s v="LIGNE"/>
    <s v="MATHIEU CHEMIN"/>
    <s v="071590"/>
    <s v="REGION GRAND OUEST"/>
    <s v="190433"/>
    <s v="JOHANN GUIHARD"/>
    <s v="100 IMD"/>
    <x v="13"/>
    <x v="13"/>
    <s v="305589"/>
    <s v="BENJAMIN SINEAU"/>
    <s v="200 IMP"/>
    <x v="94"/>
    <x v="94"/>
    <s v="305462"/>
    <s v="BAPTISTE CASTIER"/>
    <s v="440 CCT"/>
    <s v="HC"/>
    <s v="096455"/>
    <s v="SECTEUR BLANC"/>
  </r>
  <r>
    <n v="304158"/>
    <n v="3102246"/>
    <x v="0"/>
    <s v="REGION GRAND SUD"/>
    <x v="0"/>
    <s v="03102246"/>
    <s v="304158"/>
    <x v="0"/>
    <m/>
    <n v="1"/>
    <s v="Monsieur"/>
    <s v="FRANCK"/>
    <s v="CASTRONOVO"/>
    <s v="445 CCA"/>
    <s v="31/12/2018"/>
    <m/>
    <s v="Faux"/>
    <n v="5"/>
    <s v="SALARIES COMMERCIAUX"/>
    <s v="440 CCT"/>
    <d v="2019-01-01T00:00:00"/>
    <s v="440"/>
    <s v="05"/>
    <s v="SALARIES COMMERCIAUX"/>
    <m/>
    <m/>
    <s v="475"/>
    <s v="Niveau 1"/>
    <m/>
    <s v="Niveau 1"/>
    <m/>
    <n v="24893"/>
    <n v="56"/>
    <n v="100"/>
    <s v="FRANCAISE"/>
    <n v="43466"/>
    <n v="5"/>
    <n v="43466"/>
    <s v="HC"/>
    <n v="83150"/>
    <s v="BANDOL"/>
    <s v="FREDERIC MESTRE"/>
    <s v="071251"/>
    <s v="REGION GRAND SUD"/>
    <s v="190355"/>
    <s v="FABIO FRACASSETTI"/>
    <s v="100 IMD"/>
    <x v="9"/>
    <x v="9"/>
    <s v="304877"/>
    <s v="YOAN CENEDESE"/>
    <s v="200 IMP"/>
    <x v="10"/>
    <x v="10"/>
    <s v="304158"/>
    <s v="FRANCK CASTRONOVO"/>
    <s v="440 CCT"/>
    <s v="HC"/>
    <s v="098731"/>
    <s v="SECTEUR BLANC"/>
  </r>
  <r>
    <n v="306230"/>
    <n v="7024096"/>
    <x v="0"/>
    <s v="REGION GRAND SUD"/>
    <x v="0"/>
    <s v="07024096"/>
    <s v="306230"/>
    <x v="0"/>
    <m/>
    <n v="2"/>
    <s v="Madame"/>
    <s v="ANNE"/>
    <s v="CASU"/>
    <m/>
    <m/>
    <m/>
    <m/>
    <m/>
    <m/>
    <s v="440 CCT"/>
    <d v="2024-12-01T00:00:00"/>
    <s v="440"/>
    <s v="05"/>
    <s v="SALARIES COMMERCIAUX"/>
    <m/>
    <m/>
    <s v="389"/>
    <m/>
    <m/>
    <s v="Niveau 1"/>
    <m/>
    <d v="1969-05-06T00:00:00"/>
    <n v="55"/>
    <n v="100"/>
    <s v="FRANCAISE"/>
    <d v="2024-08-01T00:00:00"/>
    <n v="0"/>
    <d v="2024-08-01T00:00:00"/>
    <s v="HC"/>
    <n v="1710"/>
    <s v="THOIRY"/>
    <s v="FREDERIC MESTRE"/>
    <s v="071251"/>
    <s v="REGION GRAND SUD"/>
    <s v="305131"/>
    <s v="BAPTISTE CHIKLI"/>
    <s v="100 IMD"/>
    <x v="12"/>
    <x v="12"/>
    <s v="303885"/>
    <s v="STEPHANE VIRET"/>
    <s v="200 IMP"/>
    <x v="66"/>
    <x v="66"/>
    <s v="306230"/>
    <s v="ANNE CASU"/>
    <s v="440 CCT"/>
    <s v="HC"/>
    <s v="991290"/>
    <s v="SECTEUR BLANC"/>
  </r>
  <r>
    <n v="192504"/>
    <n v="3001744"/>
    <x v="0"/>
    <s v="REGION CENTRE EST"/>
    <x v="0"/>
    <s v="03001744"/>
    <s v="192504"/>
    <x v="0"/>
    <m/>
    <n v="1"/>
    <s v="Monsieur"/>
    <s v="SAMUEL"/>
    <s v="CASULA"/>
    <m/>
    <m/>
    <m/>
    <m/>
    <m/>
    <m/>
    <s v="440 CCT"/>
    <d v="2007-10-01T00:00:00"/>
    <s v="440"/>
    <s v="05"/>
    <s v="SALARIES COMMERCIAUX"/>
    <m/>
    <m/>
    <m/>
    <m/>
    <m/>
    <s v="Niveau 1"/>
    <m/>
    <d v="1986-03-24T00:00:00"/>
    <n v="38"/>
    <n v="100"/>
    <s v="FRANCAISE"/>
    <d v="2007-10-01T00:00:00"/>
    <n v="17"/>
    <d v="2007-10-01T00:00:00"/>
    <s v="HC"/>
    <n v="57980"/>
    <s v="METZING"/>
    <s v="JEROME CARPANETTO"/>
    <s v="900582"/>
    <s v="REGION CENTRE EST"/>
    <s v="300268"/>
    <s v="PIERRE FRANCOIS LAURA"/>
    <s v="100 IMD"/>
    <x v="37"/>
    <x v="37"/>
    <s v="304163"/>
    <s v="GEOFFREY BIEBER"/>
    <s v="200 IMP"/>
    <x v="76"/>
    <x v="76"/>
    <s v="192504"/>
    <s v="SAMUEL CASULA"/>
    <s v="440 CCT"/>
    <s v="HC"/>
    <s v="900264"/>
    <s v="SECTEUR BLANC"/>
  </r>
  <r>
    <n v="306406"/>
    <n v="7024307"/>
    <x v="0"/>
    <s v="REGION ILE DE FRANCE NORD"/>
    <x v="0"/>
    <s v="07024307"/>
    <s v="306406"/>
    <x v="0"/>
    <m/>
    <n v="1"/>
    <s v="Monsieur"/>
    <s v="JEREMIE"/>
    <s v="CATHELIN"/>
    <m/>
    <m/>
    <m/>
    <m/>
    <m/>
    <m/>
    <s v="445 CCA"/>
    <d v="2024-11-01T00:00:00"/>
    <s v="445"/>
    <s v="05"/>
    <s v="SALARIES COMMERCIAUX"/>
    <m/>
    <m/>
    <s v="531"/>
    <m/>
    <m/>
    <s v="Niveau 1"/>
    <m/>
    <d v="1989-11-29T00:00:00"/>
    <n v="35"/>
    <n v="100"/>
    <s v="FRANCAISE"/>
    <d v="2024-11-01T00:00:00"/>
    <n v="0"/>
    <d v="2024-11-01T00:00:00"/>
    <s v="HC"/>
    <n v="78100"/>
    <s v="ST GERMAIN EN LAYE"/>
    <s v="CATHERINE BLANCKAERT"/>
    <s v="071030"/>
    <s v="REGION ILE DE FRANCE NORD"/>
    <s v="303103"/>
    <s v="JEROME TEISSIER"/>
    <s v="100 IMD"/>
    <x v="19"/>
    <x v="19"/>
    <s v="193201"/>
    <s v="STEPHANE KUHN"/>
    <s v="200 IMP"/>
    <x v="99"/>
    <x v="99"/>
    <s v="306406"/>
    <s v="JEREMIE CATHELIN"/>
    <s v="445 CCA"/>
    <s v="HC"/>
    <s v="993535"/>
    <s v="SECTEUR BLANC"/>
  </r>
  <r>
    <n v="306285"/>
    <n v="7024159"/>
    <x v="0"/>
    <s v="REGION GRAND OUEST"/>
    <x v="0"/>
    <s v="07024159"/>
    <s v="306285"/>
    <x v="0"/>
    <m/>
    <n v="1"/>
    <s v="Monsieur"/>
    <s v="VICTOR"/>
    <s v="CATURRA"/>
    <m/>
    <m/>
    <m/>
    <m/>
    <m/>
    <m/>
    <s v="445 CCA"/>
    <d v="2024-09-01T00:00:00"/>
    <s v="445"/>
    <s v="05"/>
    <s v="SALARIES COMMERCIAUX"/>
    <m/>
    <m/>
    <s v="085"/>
    <m/>
    <m/>
    <s v="Niveau 1"/>
    <m/>
    <d v="1994-03-17T00:00:00"/>
    <n v="30"/>
    <n v="100"/>
    <s v="FRANCAISE"/>
    <d v="2024-09-01T00:00:00"/>
    <n v="0"/>
    <d v="2024-09-01T00:00:00"/>
    <s v="HC"/>
    <n v="49000"/>
    <s v="ANGERS"/>
    <s v="MATHIEU CHEMIN"/>
    <s v="071590"/>
    <s v="REGION GRAND OUEST"/>
    <s v="306176"/>
    <s v="BERENGERE CORVELLEC"/>
    <s v="100 IMD"/>
    <x v="31"/>
    <x v="31"/>
    <s v="172830"/>
    <s v="RICHARD PITON"/>
    <s v="200 IMP"/>
    <x v="55"/>
    <x v="55"/>
    <s v="306285"/>
    <s v="VICTOR CATURRA"/>
    <s v="445 CCA"/>
    <s v="HC"/>
    <s v="992046"/>
    <s v="SECTEUR BLANC"/>
  </r>
  <r>
    <n v="303432"/>
    <n v="3101872"/>
    <x v="0"/>
    <s v="REGION GRAND SUD"/>
    <x v="0"/>
    <s v="03101872"/>
    <s v="303432"/>
    <x v="0"/>
    <m/>
    <n v="1"/>
    <s v="Monsieur"/>
    <s v="RICHARD"/>
    <s v="CAUCHY"/>
    <s v="391 CCEIM"/>
    <n v="45231"/>
    <m/>
    <s v="Faux"/>
    <n v="5"/>
    <s v="INSPECTEURS RSG"/>
    <s v="386 IE"/>
    <d v="2023-12-01T00:00:00"/>
    <s v="386"/>
    <s v="05"/>
    <s v="INSPECTEURS RSG"/>
    <s v="T"/>
    <m/>
    <s v="088"/>
    <n v="5"/>
    <m/>
    <n v="5"/>
    <m/>
    <d v="1983-09-02T00:00:00"/>
    <n v="41"/>
    <n v="100"/>
    <s v="FRANCAISE"/>
    <d v="2017-05-01T00:00:00"/>
    <n v="7"/>
    <d v="2017-05-01T00:00:00"/>
    <s v="HC"/>
    <n v="30260"/>
    <s v="QUISSAC"/>
    <s v="FREDERIC MESTRE"/>
    <s v="071251"/>
    <s v="REGION GRAND SUD"/>
    <s v="304665"/>
    <s v="FABRIZIA LEGGER"/>
    <s v="100 IMD"/>
    <x v="4"/>
    <x v="4"/>
    <s v="175757"/>
    <s v="JOURDAN PRINCE"/>
    <s v="200 IMP"/>
    <x v="49"/>
    <x v="49"/>
    <s v="303432"/>
    <s v="RICHARD CAUCHY"/>
    <s v="386 IE"/>
    <s v="HC"/>
    <s v="991381"/>
    <s v="SECTEUR BLANC"/>
  </r>
  <r>
    <n v="305169"/>
    <n v="7020336"/>
    <x v="0"/>
    <s v="REGION GRAND SUD"/>
    <x v="0"/>
    <s v="07020336"/>
    <s v="305169"/>
    <x v="0"/>
    <m/>
    <n v="2"/>
    <s v="Madame"/>
    <s v="SEVERINE"/>
    <s v="CAUMEL"/>
    <s v="445 CCA"/>
    <n v="45597"/>
    <m/>
    <s v="Faux"/>
    <n v="5"/>
    <s v="SALARIES COMMERCIAUX"/>
    <s v="441 CCTM"/>
    <d v="2024-12-01T00:00:00"/>
    <s v="441"/>
    <s v="05"/>
    <s v="SALARIES COMMERCIAUX"/>
    <s v="T"/>
    <m/>
    <s v="084"/>
    <s v="Niveau 1"/>
    <m/>
    <s v="Niveau 1"/>
    <m/>
    <d v="1983-06-14T00:00:00"/>
    <n v="41"/>
    <n v="100"/>
    <s v="FRANCAISE"/>
    <d v="2021-09-01T00:00:00"/>
    <n v="3"/>
    <d v="2021-09-01T00:00:00"/>
    <s v="HC"/>
    <n v="34570"/>
    <s v="PIGNAN"/>
    <s v="FREDERIC MESTRE"/>
    <s v="071251"/>
    <s v="REGION GRAND SUD"/>
    <s v="163397"/>
    <s v="FRANCK ZENOU"/>
    <s v="100 IMD"/>
    <x v="0"/>
    <x v="0"/>
    <s v="192646"/>
    <s v="ANTOINE FERRERO"/>
    <s v="200 IMP"/>
    <x v="47"/>
    <x v="47"/>
    <s v="305169"/>
    <s v="SEVERINE CAUMEL"/>
    <s v="441 CCTM"/>
    <s v="HC"/>
    <s v="991367"/>
    <s v="SECTEUR BLANC"/>
  </r>
  <r>
    <n v="306371"/>
    <n v="7024284"/>
    <x v="0"/>
    <s v="REGION GRAND OUEST"/>
    <x v="0"/>
    <s v="07024284"/>
    <s v="306371"/>
    <x v="0"/>
    <m/>
    <n v="1"/>
    <s v="Monsieur"/>
    <s v="REMI"/>
    <s v="CAUSSAT"/>
    <m/>
    <m/>
    <m/>
    <m/>
    <m/>
    <m/>
    <s v="445 CCA"/>
    <d v="2024-10-01T00:00:00"/>
    <s v="445"/>
    <s v="05"/>
    <s v="SALARIES COMMERCIAUX"/>
    <m/>
    <m/>
    <s v="351"/>
    <m/>
    <m/>
    <s v="Niveau 1"/>
    <m/>
    <d v="1986-06-20T00:00:00"/>
    <n v="38"/>
    <n v="100"/>
    <s v="FRANCAISE"/>
    <d v="2024-10-01T00:00:00"/>
    <n v="0"/>
    <d v="2024-10-01T00:00:00"/>
    <s v="HC"/>
    <n v="64000"/>
    <s v="PAU"/>
    <s v="MATHIEU CHEMIN"/>
    <s v="071590"/>
    <s v="REGION GRAND OUEST"/>
    <s v="300602"/>
    <s v="MARYAN HARY"/>
    <s v="100 IMD"/>
    <x v="5"/>
    <x v="5"/>
    <s v="306028"/>
    <s v="THOMAS BROCA"/>
    <s v="200 IMP"/>
    <x v="95"/>
    <x v="95"/>
    <s v="306371"/>
    <s v="REMI CAUSSAT"/>
    <s v="445 CCA"/>
    <s v="HC"/>
    <s v="992917"/>
    <s v="SECTEUR BLANC"/>
  </r>
  <r>
    <n v="186035"/>
    <n v="3000950"/>
    <x v="2"/>
    <s v="REGION ILE DE FRANCE NORD"/>
    <x v="0"/>
    <s v="03000950"/>
    <s v="186035"/>
    <x v="0"/>
    <m/>
    <n v="1"/>
    <s v="Monsieur"/>
    <s v="SEBASTIEN"/>
    <s v="CAVELIER"/>
    <m/>
    <m/>
    <m/>
    <m/>
    <m/>
    <m/>
    <s v="200 IMP"/>
    <d v="2021-06-01T00:00:00"/>
    <s v="200"/>
    <s v="04"/>
    <s v="INSPECTEURS RSG"/>
    <m/>
    <m/>
    <m/>
    <m/>
    <m/>
    <n v="6"/>
    <m/>
    <n v="27305"/>
    <n v="50"/>
    <n v="100"/>
    <s v="FRANCAISE"/>
    <n v="37135"/>
    <n v="23"/>
    <n v="37135"/>
    <m/>
    <n v="76430"/>
    <s v="ST AUBIN ROUTOT"/>
    <s v="CATHERINE BLANCKAERT"/>
    <s v="071030"/>
    <s v="REGION ILE DE FRANCE NORD"/>
    <s v="193005"/>
    <s v="SEBASTIEN COTE"/>
    <s v="100 IMD"/>
    <x v="18"/>
    <x v="18"/>
    <s v="186035"/>
    <s v="SEBASTIEN CAVELIER"/>
    <s v="200 IMP"/>
    <x v="102"/>
    <x v="102"/>
    <m/>
    <m/>
    <m/>
    <s v="HP"/>
    <m/>
    <m/>
  </r>
  <r>
    <n v="700583"/>
    <n v="50102006"/>
    <x v="0"/>
    <s v="SUPPORT COMMERCIAL"/>
    <x v="0"/>
    <s v="50102006"/>
    <s v="700583"/>
    <x v="1"/>
    <s v="F"/>
    <m/>
    <m/>
    <m/>
    <s v="CELLULE IEM"/>
    <m/>
    <m/>
    <m/>
    <m/>
    <m/>
    <m/>
    <m/>
    <d v="2024-07-01T00:00:00"/>
    <m/>
    <s v="03"/>
    <m/>
    <m/>
    <m/>
    <m/>
    <m/>
    <m/>
    <m/>
    <m/>
    <m/>
    <m/>
    <m/>
    <m/>
    <m/>
    <m/>
    <m/>
    <m/>
    <m/>
    <m/>
    <m/>
    <s v="070001"/>
    <s v="SUPPORT COMMERCIAL"/>
    <m/>
    <m/>
    <m/>
    <x v="40"/>
    <x v="39"/>
    <m/>
    <m/>
    <m/>
    <x v="3"/>
    <x v="3"/>
    <m/>
    <m/>
    <m/>
    <m/>
    <m/>
    <m/>
  </r>
  <r>
    <n v="900552"/>
    <n v="50145466"/>
    <x v="0"/>
    <s v="POLE PILOTAGE DU RESEAU COMMERCIAL"/>
    <x v="0"/>
    <s v="50145466"/>
    <s v="900552"/>
    <x v="1"/>
    <s v="F"/>
    <m/>
    <m/>
    <m/>
    <s v="CELLULE RECRUTEMENT"/>
    <m/>
    <m/>
    <m/>
    <m/>
    <m/>
    <m/>
    <m/>
    <d v="2024-07-01T00:00:00"/>
    <m/>
    <s v="03"/>
    <m/>
    <m/>
    <m/>
    <m/>
    <m/>
    <m/>
    <m/>
    <m/>
    <m/>
    <m/>
    <m/>
    <m/>
    <m/>
    <m/>
    <m/>
    <m/>
    <m/>
    <m/>
    <m/>
    <s v="700584"/>
    <s v="POLE PILOTAGE DU RESEAU COMMERCIAL"/>
    <m/>
    <m/>
    <m/>
    <x v="41"/>
    <x v="40"/>
    <m/>
    <m/>
    <m/>
    <x v="3"/>
    <x v="3"/>
    <m/>
    <m/>
    <m/>
    <m/>
    <m/>
    <m/>
  </r>
  <r>
    <n v="700584"/>
    <n v="50102007"/>
    <x v="0"/>
    <s v="POLE PILOTAGE DU RESEAU COMMERCIAL"/>
    <x v="0"/>
    <s v="50102007"/>
    <s v="700584"/>
    <x v="1"/>
    <s v="F"/>
    <m/>
    <m/>
    <m/>
    <s v="CELLULE SENIORS"/>
    <m/>
    <m/>
    <m/>
    <m/>
    <m/>
    <m/>
    <m/>
    <d v="2024-07-01T00:00:00"/>
    <m/>
    <s v="03"/>
    <m/>
    <m/>
    <m/>
    <m/>
    <m/>
    <m/>
    <m/>
    <m/>
    <m/>
    <m/>
    <m/>
    <m/>
    <m/>
    <m/>
    <m/>
    <m/>
    <m/>
    <m/>
    <m/>
    <s v="700584"/>
    <s v="POLE PILOTAGE DU RESEAU COMMERCIAL"/>
    <m/>
    <m/>
    <m/>
    <x v="23"/>
    <x v="23"/>
    <m/>
    <m/>
    <m/>
    <x v="3"/>
    <x v="3"/>
    <m/>
    <m/>
    <m/>
    <m/>
    <m/>
    <m/>
  </r>
  <r>
    <n v="304877"/>
    <n v="3102663"/>
    <x v="2"/>
    <s v="REGION GRAND SUD"/>
    <x v="0"/>
    <s v="03102663"/>
    <s v="304877"/>
    <x v="0"/>
    <m/>
    <n v="1"/>
    <s v="Monsieur"/>
    <s v="YOAN"/>
    <s v="CENEDESE"/>
    <s v="385 I.ES"/>
    <n v="44378"/>
    <m/>
    <s v="Faux"/>
    <n v="4"/>
    <s v="INSPECTEURS RSG"/>
    <s v="200 IMP"/>
    <d v="2021-08-01T00:00:00"/>
    <s v="200"/>
    <s v="04"/>
    <s v="INSPECTEURS RSG"/>
    <m/>
    <m/>
    <m/>
    <n v="5"/>
    <m/>
    <n v="5"/>
    <m/>
    <n v="29954"/>
    <n v="42"/>
    <n v="100"/>
    <s v="FRANCAISE"/>
    <n v="44228"/>
    <n v="3"/>
    <n v="44228"/>
    <m/>
    <n v="83220"/>
    <s v="LE PRADET"/>
    <s v="FREDERIC MESTRE"/>
    <s v="071251"/>
    <s v="REGION GRAND SUD"/>
    <s v="190355"/>
    <s v="FABIO FRACASSETTI"/>
    <s v="100 IMD"/>
    <x v="9"/>
    <x v="9"/>
    <s v="304877"/>
    <s v="YOAN CENEDESE"/>
    <s v="200 IMP"/>
    <x v="10"/>
    <x v="10"/>
    <m/>
    <m/>
    <m/>
    <s v="HP"/>
    <m/>
    <m/>
  </r>
  <r>
    <n v="305708"/>
    <n v="7022997"/>
    <x v="0"/>
    <s v="REGION GRAND SUD"/>
    <x v="0"/>
    <s v="07022997"/>
    <s v="305708"/>
    <x v="0"/>
    <m/>
    <n v="1"/>
    <s v="Monsieur"/>
    <s v="NICOLAS"/>
    <s v="CEZARUK JEAN"/>
    <m/>
    <m/>
    <m/>
    <m/>
    <m/>
    <m/>
    <s v="440 CCT"/>
    <d v="2024-02-01T00:00:00"/>
    <s v="440"/>
    <s v="05"/>
    <s v="SALARIES COMMERCIAUX"/>
    <m/>
    <m/>
    <s v="067"/>
    <m/>
    <m/>
    <s v="Niveau 1"/>
    <m/>
    <n v="33214"/>
    <n v="34"/>
    <n v="100"/>
    <s v="FRANCAISE"/>
    <n v="45200"/>
    <n v="1"/>
    <n v="45200"/>
    <s v="HC"/>
    <n v="11000"/>
    <s v="CARCASSONNE"/>
    <s v="FREDERIC MESTRE"/>
    <s v="071251"/>
    <s v="REGION GRAND SUD"/>
    <s v="163397"/>
    <s v="FRANCK ZENOU"/>
    <s v="100 IMD"/>
    <x v="0"/>
    <x v="0"/>
    <s v="177023"/>
    <s v="JEAN-PHILIPPE GUERIN"/>
    <s v="200 IMP"/>
    <x v="39"/>
    <x v="39"/>
    <s v="305708"/>
    <s v="NICOLAS CEZARUK JEAN"/>
    <s v="440 CCT"/>
    <s v="HC"/>
    <s v="099970"/>
    <s v="SECTEUR BLANC"/>
  </r>
  <r>
    <n v="306367"/>
    <n v="7024282"/>
    <x v="0"/>
    <s v="REGION ILE DE FRANCE NORD"/>
    <x v="0"/>
    <s v="07024282"/>
    <s v="306367"/>
    <x v="0"/>
    <m/>
    <n v="2"/>
    <s v="Madame"/>
    <s v="STEPHANIE"/>
    <s v="CHAIDRON FUENTES"/>
    <m/>
    <m/>
    <m/>
    <m/>
    <m/>
    <m/>
    <s v="445 CCA"/>
    <d v="2024-10-01T00:00:00"/>
    <s v="445"/>
    <s v="05"/>
    <s v="SALARIES COMMERCIAUX"/>
    <m/>
    <m/>
    <s v="711"/>
    <m/>
    <m/>
    <s v="Niveau 1"/>
    <m/>
    <n v="25980"/>
    <n v="53"/>
    <n v="100"/>
    <s v="FRANCAISE"/>
    <n v="45566"/>
    <n v="0"/>
    <n v="45566"/>
    <s v="HC"/>
    <n v="80480"/>
    <s v="PONT DE METZ"/>
    <s v="CATHERINE BLANCKAERT"/>
    <s v="071030"/>
    <s v="REGION ILE DE FRANCE NORD"/>
    <s v="301703"/>
    <s v="JONATHAN HENNICOTTE"/>
    <s v="100 IMD"/>
    <x v="34"/>
    <x v="34"/>
    <s v="303751"/>
    <s v="MAGALIE FEVRIER"/>
    <s v="200 IMP"/>
    <x v="88"/>
    <x v="88"/>
    <s v="306367"/>
    <s v="STEPHANIE CHAIDRON FUENTES"/>
    <s v="445 CCA"/>
    <s v="HC"/>
    <s v="099619"/>
    <s v="SECTEUR BLANC"/>
  </r>
  <r>
    <n v="305252"/>
    <n v="7020654"/>
    <x v="0"/>
    <s v="REGION GRAND SUD"/>
    <x v="0"/>
    <s v="07020654"/>
    <s v="305252"/>
    <x v="0"/>
    <m/>
    <n v="1"/>
    <s v="Monsieur"/>
    <s v="JULIEN"/>
    <s v="CHAMBON"/>
    <s v="440 CCT"/>
    <n v="45231"/>
    <m/>
    <s v="Faux"/>
    <n v="5"/>
    <s v="SALARIES COMMERCIAUX"/>
    <s v="441 CCTM"/>
    <d v="2023-12-01T00:00:00"/>
    <s v="441"/>
    <s v="05"/>
    <s v="SALARIES COMMERCIAUX"/>
    <s v="T"/>
    <m/>
    <s v="194"/>
    <s v="Niveau 1"/>
    <m/>
    <s v="Niveau 1"/>
    <m/>
    <n v="30007"/>
    <n v="42"/>
    <n v="100"/>
    <s v="FRANCAISE"/>
    <n v="44593"/>
    <n v="2"/>
    <n v="44593"/>
    <s v="HC"/>
    <n v="26000"/>
    <s v="VALENCE"/>
    <s v="FREDERIC MESTRE"/>
    <s v="071251"/>
    <s v="REGION GRAND SUD"/>
    <s v="304665"/>
    <s v="FABRIZIA LEGGER"/>
    <s v="100 IMD"/>
    <x v="4"/>
    <x v="4"/>
    <s v="303814"/>
    <s v="GAETAN BIDET"/>
    <s v="200 IMP"/>
    <x v="21"/>
    <x v="21"/>
    <s v="305252"/>
    <s v="JULIEN CHAMBON"/>
    <s v="441 CCTM"/>
    <s v="HC"/>
    <s v="993705"/>
    <s v="SECTEUR BLANC"/>
  </r>
  <r>
    <n v="188356"/>
    <n v="3001113"/>
    <x v="0"/>
    <s v="REGION GRAND SUD"/>
    <x v="0"/>
    <s v="03001113"/>
    <s v="188356"/>
    <x v="0"/>
    <m/>
    <n v="1"/>
    <s v="Monsieur"/>
    <s v="SEBASTIEN"/>
    <s v="CHAPEL"/>
    <s v="370 CC.E"/>
    <n v="45231"/>
    <m/>
    <s v="Faux"/>
    <n v="5"/>
    <s v="INSPECTEURS RSG"/>
    <s v="386 IE"/>
    <d v="2023-12-01T00:00:00"/>
    <s v="386"/>
    <s v="05"/>
    <s v="INSPECTEURS RSG"/>
    <s v="T"/>
    <m/>
    <s v="300"/>
    <n v="5"/>
    <m/>
    <n v="5"/>
    <m/>
    <n v="26651"/>
    <n v="51"/>
    <n v="100"/>
    <s v="FRANCAISE"/>
    <n v="37895"/>
    <n v="21"/>
    <n v="37895"/>
    <s v="HC"/>
    <n v="63116"/>
    <s v="BEAUREGARD L EVEQUE"/>
    <s v="FREDERIC MESTRE"/>
    <s v="071251"/>
    <s v="REGION GRAND SUD"/>
    <s v="193087"/>
    <s v="NICOLAS LEVEQUE"/>
    <s v="100 IMD"/>
    <x v="16"/>
    <x v="16"/>
    <s v="167187"/>
    <s v="CHRISTOPHE FOUILLOUSE"/>
    <s v="200 IMP"/>
    <x v="25"/>
    <x v="25"/>
    <s v="188356"/>
    <s v="SEBASTIEN CHAPEL"/>
    <s v="386 IE"/>
    <s v="HC"/>
    <s v="097180"/>
    <s v="SECTEUR BLANC"/>
  </r>
  <r>
    <n v="305598"/>
    <n v="7022579"/>
    <x v="0"/>
    <s v="REGION GRAND SUD"/>
    <x v="0"/>
    <s v="07022579"/>
    <s v="305598"/>
    <x v="0"/>
    <m/>
    <n v="2"/>
    <s v="Madame"/>
    <s v="SUZANNE"/>
    <s v="CHAPPEZ"/>
    <m/>
    <m/>
    <m/>
    <m/>
    <m/>
    <m/>
    <s v="440 CCT"/>
    <d v="2023-12-01T00:00:00"/>
    <s v="440"/>
    <s v="05"/>
    <s v="SALARIES COMMERCIAUX"/>
    <m/>
    <m/>
    <s v="285"/>
    <m/>
    <m/>
    <s v="Niveau 1"/>
    <m/>
    <n v="34908"/>
    <n v="29"/>
    <n v="100"/>
    <s v="FRANCAISE"/>
    <n v="45078"/>
    <n v="1"/>
    <n v="45078"/>
    <s v="HC"/>
    <n v="74370"/>
    <s v="VILLAZ"/>
    <s v="FREDERIC MESTRE"/>
    <s v="071251"/>
    <s v="REGION GRAND SUD"/>
    <s v="305131"/>
    <s v="BAPTISTE CHIKLI"/>
    <s v="100 IMD"/>
    <x v="12"/>
    <x v="12"/>
    <s v="303885"/>
    <s v="STEPHANE VIRET"/>
    <s v="200 IMP"/>
    <x v="66"/>
    <x v="66"/>
    <s v="305598"/>
    <s v="SUZANNE CHAPPEZ"/>
    <s v="440 CCT"/>
    <s v="HC"/>
    <s v="097106"/>
    <s v="SECTEUR BLANC"/>
  </r>
  <r>
    <n v="187033"/>
    <n v="3001015"/>
    <x v="0"/>
    <s v="REGION CENTRE EST"/>
    <x v="0"/>
    <s v="03001015"/>
    <s v="187033"/>
    <x v="0"/>
    <m/>
    <n v="1"/>
    <s v="Monsieur"/>
    <s v="LAURENT"/>
    <s v="CHARPENTIER"/>
    <m/>
    <m/>
    <m/>
    <m/>
    <m/>
    <m/>
    <s v="440 CCT"/>
    <d v="2004-11-01T00:00:00"/>
    <s v="440"/>
    <s v="05"/>
    <s v="SALARIES COMMERCIAUX"/>
    <m/>
    <m/>
    <s v="412"/>
    <m/>
    <m/>
    <s v="Niveau 1"/>
    <m/>
    <n v="24968"/>
    <n v="56"/>
    <n v="100"/>
    <s v="FRANCAISE"/>
    <n v="38292"/>
    <n v="20"/>
    <n v="38292"/>
    <s v="HC"/>
    <n v="91510"/>
    <s v="LARDY"/>
    <s v="JEROME CARPANETTO"/>
    <s v="900582"/>
    <s v="REGION CENTRE EST"/>
    <s v="182240"/>
    <s v="FREDERIC MARTINELLI"/>
    <s v="100 IMD"/>
    <x v="2"/>
    <x v="2"/>
    <m/>
    <m/>
    <m/>
    <x v="19"/>
    <x v="19"/>
    <s v="187033"/>
    <s v="LAURENT CHARPENTIER"/>
    <s v="440 CCT"/>
    <s v="HC"/>
    <s v="993440"/>
    <s v="SECTEUR BLANC"/>
  </r>
  <r>
    <n v="305990"/>
    <n v="7023602"/>
    <x v="0"/>
    <s v="REGION ILE DE FRANCE NORD"/>
    <x v="0"/>
    <s v="07023602"/>
    <s v="305990"/>
    <x v="0"/>
    <m/>
    <n v="1"/>
    <s v="Monsieur"/>
    <s v="ALEXANDRE"/>
    <s v="CHATELAIN"/>
    <m/>
    <m/>
    <m/>
    <m/>
    <m/>
    <m/>
    <s v="440 CCT"/>
    <d v="2024-08-01T00:00:00"/>
    <s v="440"/>
    <s v="05"/>
    <s v="SALARIES COMMERCIAUX"/>
    <m/>
    <m/>
    <s v="129"/>
    <m/>
    <m/>
    <s v="Niveau 1"/>
    <m/>
    <n v="34519"/>
    <n v="30"/>
    <n v="100"/>
    <s v="FRANCAISE"/>
    <n v="45383"/>
    <n v="0"/>
    <n v="45383"/>
    <s v="HC"/>
    <n v="59161"/>
    <s v="CAGNONCLES"/>
    <s v="CATHERINE BLANCKAERT"/>
    <s v="071030"/>
    <s v="REGION ILE DE FRANCE NORD"/>
    <s v="177094"/>
    <s v="WILLY FASQUEL"/>
    <s v="100 IMD"/>
    <x v="32"/>
    <x v="32"/>
    <s v="190883"/>
    <s v="ALEXANDRE MARIAGE"/>
    <s v="200 IMP"/>
    <x v="107"/>
    <x v="107"/>
    <s v="305990"/>
    <s v="ALEXANDRE CHATELAIN"/>
    <s v="440 CCT"/>
    <s v="HC"/>
    <s v="990888"/>
    <s v="SECTEUR BLANC"/>
  </r>
  <r>
    <n v="306471"/>
    <n v="7024419"/>
    <x v="0"/>
    <s v="REGION GRAND OUEST"/>
    <x v="0"/>
    <s v="07024419"/>
    <s v="306471"/>
    <x v="0"/>
    <m/>
    <n v="2"/>
    <s v="Madame"/>
    <s v="CHARLOTTE"/>
    <s v="CHAUSSEPIED"/>
    <m/>
    <m/>
    <m/>
    <m/>
    <m/>
    <m/>
    <s v="445 CCA"/>
    <d v="2024-12-01T00:00:00"/>
    <s v="445"/>
    <s v="05"/>
    <s v="SALARIES COMMERCIAUX"/>
    <m/>
    <m/>
    <s v="839"/>
    <m/>
    <m/>
    <s v="Niveau 1"/>
    <m/>
    <n v="35262"/>
    <n v="28"/>
    <n v="100"/>
    <s v="FRANCAISE"/>
    <n v="45627"/>
    <n v="0"/>
    <n v="45627"/>
    <s v="HC"/>
    <n v="86580"/>
    <s v="VOUNEUIL SOUS BIARD"/>
    <s v="MATHIEU CHEMIN"/>
    <s v="071590"/>
    <s v="REGION GRAND OUEST"/>
    <s v="192093"/>
    <s v="GUILLAUME LIOPE"/>
    <s v="100 IMD"/>
    <x v="15"/>
    <x v="15"/>
    <s v="305551"/>
    <s v="THOMAS JONGEN"/>
    <s v="310 CMA"/>
    <x v="108"/>
    <x v="108"/>
    <s v="306471"/>
    <s v="CHARLOTTE CHAUSSEPIED"/>
    <s v="445 CCA"/>
    <s v="HC"/>
    <s v="098245"/>
    <s v="SECTEUR BLANC"/>
  </r>
  <r>
    <n v="306437"/>
    <n v="7024354"/>
    <x v="0"/>
    <s v="REGION GRAND SUD"/>
    <x v="0"/>
    <s v="07024354"/>
    <s v="306437"/>
    <x v="0"/>
    <m/>
    <n v="1"/>
    <s v="Monsieur"/>
    <s v="REMY"/>
    <s v="CHAUVET"/>
    <m/>
    <m/>
    <m/>
    <m/>
    <m/>
    <m/>
    <s v="445 CCA"/>
    <d v="2024-11-01T00:00:00"/>
    <s v="445"/>
    <s v="05"/>
    <s v="SALARIES COMMERCIAUX"/>
    <m/>
    <m/>
    <s v="197"/>
    <m/>
    <m/>
    <s v="Niveau 1"/>
    <m/>
    <n v="29702"/>
    <n v="43"/>
    <n v="100"/>
    <s v="FRANCAISE"/>
    <n v="45597"/>
    <n v="0"/>
    <n v="45597"/>
    <s v="HC"/>
    <n v="84310"/>
    <s v="MORIERES LES AVIGNON"/>
    <s v="FREDERIC MESTRE"/>
    <s v="071251"/>
    <s v="REGION GRAND SUD"/>
    <s v="304665"/>
    <s v="FABRIZIA LEGGER"/>
    <s v="100 IMD"/>
    <x v="4"/>
    <x v="4"/>
    <m/>
    <m/>
    <m/>
    <x v="4"/>
    <x v="4"/>
    <s v="306437"/>
    <s v="REMY CHAUVET"/>
    <s v="445 CCA"/>
    <s v="HC"/>
    <s v="993708"/>
    <s v="SECTEUR BLANC"/>
  </r>
  <r>
    <n v="305347"/>
    <n v="7021152"/>
    <x v="0"/>
    <s v="REGION GRAND OUEST"/>
    <x v="0"/>
    <s v="07021152"/>
    <s v="305347"/>
    <x v="0"/>
    <m/>
    <n v="1"/>
    <s v="Monsieur"/>
    <s v="MAXIME"/>
    <s v="CHAUVET"/>
    <m/>
    <m/>
    <m/>
    <m/>
    <m/>
    <m/>
    <s v="440 CCT"/>
    <d v="2023-03-01T00:00:00"/>
    <s v="440"/>
    <s v="05"/>
    <s v="SALARIES COMMERCIAUX"/>
    <m/>
    <m/>
    <s v="427"/>
    <m/>
    <m/>
    <s v="Niveau 1"/>
    <m/>
    <n v="33019"/>
    <n v="34"/>
    <n v="100"/>
    <s v="FRANCAISE"/>
    <n v="44805"/>
    <n v="2"/>
    <n v="44805"/>
    <s v="HC"/>
    <n v="72000"/>
    <s v="LE MANS"/>
    <s v="MATHIEU CHEMIN"/>
    <s v="071590"/>
    <s v="REGION GRAND OUEST"/>
    <s v="306176"/>
    <s v="BERENGERE CORVELLEC"/>
    <s v="100 IMD"/>
    <x v="31"/>
    <x v="31"/>
    <s v="302611"/>
    <s v="ROMAIN ERNOULT"/>
    <s v="200 IMP"/>
    <x v="59"/>
    <x v="59"/>
    <s v="305347"/>
    <s v="MAXIME CHAUVET"/>
    <s v="440 CCT"/>
    <s v="HC"/>
    <s v="993139"/>
    <s v="SECTEUR BLANC"/>
  </r>
  <r>
    <n v="303646"/>
    <n v="3101981"/>
    <x v="2"/>
    <s v="REGION GRAND OUEST"/>
    <x v="0"/>
    <s v="03101981"/>
    <s v="303646"/>
    <x v="0"/>
    <m/>
    <n v="1"/>
    <s v="Monsieur"/>
    <s v="ROMAIN"/>
    <s v="CHAUVET"/>
    <s v="385 I.ES"/>
    <n v="43009"/>
    <m/>
    <s v="Faux"/>
    <n v="4"/>
    <s v="INSPECTEURS RSG"/>
    <s v="200 IMP"/>
    <d v="2017-11-01T00:00:00"/>
    <s v="200"/>
    <s v="04"/>
    <s v="INSPECTEURS RSG"/>
    <m/>
    <m/>
    <m/>
    <n v="5"/>
    <m/>
    <n v="5"/>
    <m/>
    <n v="30718"/>
    <n v="40"/>
    <n v="100"/>
    <s v="FRANCAISE"/>
    <n v="43040"/>
    <n v="7"/>
    <n v="43040"/>
    <m/>
    <n v="56690"/>
    <s v="LANDAUL"/>
    <s v="MATHIEU CHEMIN"/>
    <s v="071590"/>
    <s v="REGION GRAND OUEST"/>
    <s v="306484"/>
    <s v="GUILLAUME LAUZANAS"/>
    <s v="100 IMD"/>
    <x v="21"/>
    <x v="21"/>
    <s v="303646"/>
    <s v="ROMAIN CHAUVET"/>
    <s v="200 IMP"/>
    <x v="26"/>
    <x v="26"/>
    <m/>
    <m/>
    <m/>
    <s v="HP"/>
    <m/>
    <m/>
  </r>
  <r>
    <n v="193078"/>
    <n v="3002321"/>
    <x v="0"/>
    <s v="REGION ILE DE FRANCE NORD"/>
    <x v="0"/>
    <s v="03002321"/>
    <s v="193078"/>
    <x v="0"/>
    <m/>
    <n v="1"/>
    <s v="Monsieur"/>
    <s v="GUILLAUME"/>
    <s v="CHAUVIN"/>
    <m/>
    <m/>
    <m/>
    <m/>
    <m/>
    <m/>
    <s v="440 CCT"/>
    <d v="2009-02-01T00:00:00"/>
    <s v="440"/>
    <s v="05"/>
    <s v="SALARIES COMMERCIAUX"/>
    <m/>
    <m/>
    <m/>
    <m/>
    <m/>
    <s v="Niveau 1"/>
    <m/>
    <n v="27995"/>
    <n v="48"/>
    <n v="100"/>
    <s v="FRANCAISE"/>
    <n v="39845"/>
    <n v="15"/>
    <n v="39845"/>
    <s v="HC"/>
    <n v="27370"/>
    <s v="LE THUIT DE L OISON"/>
    <s v="CATHERINE BLANCKAERT"/>
    <s v="071030"/>
    <s v="REGION ILE DE FRANCE NORD"/>
    <s v="193005"/>
    <s v="SEBASTIEN COTE"/>
    <s v="100 IMD"/>
    <x v="18"/>
    <x v="18"/>
    <s v="186035"/>
    <s v="SEBASTIEN CAVELIER"/>
    <s v="200 IMP"/>
    <x v="102"/>
    <x v="102"/>
    <s v="193078"/>
    <s v="GUILLAUME CHAUVIN"/>
    <s v="440 CCT"/>
    <s v="HC"/>
    <s v="900039"/>
    <s v="SECTEUR BLANC"/>
  </r>
  <r>
    <n v="189379"/>
    <n v="3001192"/>
    <x v="0"/>
    <s v="REGION CENTRE EST"/>
    <x v="0"/>
    <s v="03001192"/>
    <s v="189379"/>
    <x v="0"/>
    <m/>
    <n v="2"/>
    <s v="Madame"/>
    <s v="CLARISSE"/>
    <s v="CHAY"/>
    <s v="370 CC.E"/>
    <n v="38231"/>
    <m/>
    <s v="Faux"/>
    <n v="5"/>
    <s v="INSPECTEURS RSG"/>
    <s v="386 IE"/>
    <d v="2004-10-01T00:00:00"/>
    <s v="386"/>
    <s v="05"/>
    <s v="INSPECTEURS RSG"/>
    <s v="T"/>
    <m/>
    <s v="368"/>
    <n v="5"/>
    <m/>
    <n v="5"/>
    <m/>
    <n v="28074"/>
    <n v="48"/>
    <n v="100"/>
    <s v="FRANCAISE"/>
    <n v="38261"/>
    <n v="20"/>
    <n v="38261"/>
    <s v="HC"/>
    <n v="71430"/>
    <s v="ST VINCENT BRAGNY"/>
    <s v="JEROME CARPANETTO"/>
    <s v="900582"/>
    <s v="REGION CENTRE EST"/>
    <m/>
    <m/>
    <m/>
    <x v="7"/>
    <x v="7"/>
    <m/>
    <m/>
    <m/>
    <x v="7"/>
    <x v="7"/>
    <s v="189379"/>
    <s v="CLARISSE CHAY"/>
    <s v="386 IE"/>
    <s v="HC"/>
    <s v="990996"/>
    <s v="SECTEUR BLANC"/>
  </r>
  <r>
    <n v="302525"/>
    <n v="3101397"/>
    <x v="4"/>
    <s v="REGION GRAND OUEST"/>
    <x v="0"/>
    <s v="03101397"/>
    <s v="302525"/>
    <x v="0"/>
    <m/>
    <n v="1"/>
    <s v="Monsieur"/>
    <s v="MATHIEU"/>
    <s v="CHEMIN"/>
    <s v="100 IMD"/>
    <n v="45139"/>
    <m/>
    <s v="Faux"/>
    <n v="2"/>
    <s v="INSPECTEURS RSG"/>
    <s v="013 RR"/>
    <d v="2023-09-01T00:00:00"/>
    <s v="013"/>
    <s v="02"/>
    <s v="INSPECTEURS RSG"/>
    <m/>
    <m/>
    <m/>
    <n v="7"/>
    <m/>
    <n v="7"/>
    <m/>
    <n v="31142"/>
    <n v="39"/>
    <n v="100"/>
    <s v="FRANCAISE"/>
    <n v="42125"/>
    <n v="9"/>
    <n v="42125"/>
    <m/>
    <n v="16100"/>
    <s v="ST BRICE"/>
    <s v="MATHIEU CHEMIN"/>
    <s v="071590"/>
    <s v="REGION GRAND OUEST"/>
    <m/>
    <m/>
    <m/>
    <x v="33"/>
    <x v="33"/>
    <m/>
    <m/>
    <m/>
    <x v="3"/>
    <x v="3"/>
    <m/>
    <m/>
    <m/>
    <s v="AR"/>
    <m/>
    <m/>
  </r>
  <r>
    <n v="177117"/>
    <n v="3000637"/>
    <x v="0"/>
    <s v="REGION CENTRE EST"/>
    <x v="0"/>
    <s v="03000637"/>
    <s v="177117"/>
    <x v="0"/>
    <m/>
    <n v="1"/>
    <s v="Monsieur"/>
    <s v="PIERRE"/>
    <s v="CHERVIER"/>
    <m/>
    <m/>
    <m/>
    <m/>
    <m/>
    <m/>
    <s v="440 CCT"/>
    <d v="1996-11-01T00:00:00"/>
    <s v="440"/>
    <s v="05"/>
    <s v="SALARIES COMMERCIAUX"/>
    <m/>
    <m/>
    <s v="349"/>
    <m/>
    <m/>
    <s v="Niveau 1"/>
    <m/>
    <n v="25133"/>
    <n v="56"/>
    <n v="100"/>
    <s v="FRANCAISE"/>
    <n v="35370"/>
    <n v="28"/>
    <n v="35370"/>
    <s v="HC"/>
    <n v="3300"/>
    <s v="LA CHAPELLE"/>
    <s v="JEROME CARPANETTO"/>
    <s v="900582"/>
    <s v="REGION CENTRE EST"/>
    <m/>
    <m/>
    <m/>
    <x v="7"/>
    <x v="7"/>
    <s v="305060"/>
    <s v="ALEXIS RODRIGUES"/>
    <s v="200 IMP"/>
    <x v="109"/>
    <x v="109"/>
    <s v="177117"/>
    <s v="PIERRE CHERVIER"/>
    <s v="440 CCT"/>
    <s v="HC"/>
    <s v="099380"/>
    <s v="SECTEUR BLANC"/>
  </r>
  <r>
    <n v="301373"/>
    <n v="3100784"/>
    <x v="0"/>
    <s v="REGION GRAND SUD"/>
    <x v="0"/>
    <s v="03100784"/>
    <s v="301373"/>
    <x v="0"/>
    <m/>
    <n v="1"/>
    <s v="Monsieur"/>
    <s v="FLORENT"/>
    <s v="CHESNAIS"/>
    <s v="441 CCTM"/>
    <d v="2013-05-01T00:00:00"/>
    <m/>
    <s v="Faux"/>
    <n v="5"/>
    <s v="SALARIES COMMERCIAUX"/>
    <s v="391 CCEIM"/>
    <d v="2013-06-01T00:00:00"/>
    <s v="391"/>
    <s v="05"/>
    <s v="SALARIES COMMERCIAUX"/>
    <s v="T"/>
    <m/>
    <s v="345"/>
    <s v="Niveau 2"/>
    <m/>
    <s v="Niveau 2"/>
    <m/>
    <d v="1985-06-15T00:00:00"/>
    <n v="39"/>
    <n v="100"/>
    <s v="FRANCAISE"/>
    <d v="2013-06-01T00:00:00"/>
    <n v="11"/>
    <d v="2013-06-01T00:00:00"/>
    <s v="HC"/>
    <n v="63730"/>
    <s v="CORENT"/>
    <s v="FREDERIC MESTRE"/>
    <s v="071251"/>
    <s v="REGION GRAND SUD"/>
    <s v="193087"/>
    <s v="NICOLAS LEVEQUE"/>
    <s v="100 IMD"/>
    <x v="16"/>
    <x v="16"/>
    <s v="305596"/>
    <s v="SOLENE ANIN"/>
    <s v="200 IMP"/>
    <x v="22"/>
    <x v="22"/>
    <s v="301373"/>
    <s v="FLORENT CHESNAIS"/>
    <s v="391 CCEIM"/>
    <s v="HC"/>
    <s v="099336"/>
    <s v="SECTEUR BLANC"/>
  </r>
  <r>
    <n v="302107"/>
    <n v="7011405"/>
    <x v="1"/>
    <s v="REGION ILE DE FRANCE NORD"/>
    <x v="0"/>
    <s v="07011405"/>
    <s v="302107"/>
    <x v="0"/>
    <m/>
    <n v="2"/>
    <s v="Madame"/>
    <s v="MARION"/>
    <s v="CHEVALIER"/>
    <m/>
    <m/>
    <m/>
    <m/>
    <m/>
    <m/>
    <s v="ASSISTANT COMMERCIAL NIVEAU 2"/>
    <d v="2012-12-06T00:00:00"/>
    <s v="855"/>
    <s v="03"/>
    <s v="NON CADRES"/>
    <m/>
    <m/>
    <m/>
    <m/>
    <m/>
    <n v="4"/>
    <m/>
    <d v="1990-02-16T00:00:00"/>
    <n v="34"/>
    <n v="100"/>
    <s v="FRANCAISE"/>
    <d v="2012-12-06T00:00:00"/>
    <n v="12"/>
    <d v="2012-12-06T00:00:00"/>
    <m/>
    <n v="59710"/>
    <s v="ENNEVELIN"/>
    <s v="CATHERINE BLANCKAERT"/>
    <s v="071030"/>
    <s v="REGION ILE DE FRANCE NORD"/>
    <s v="185551"/>
    <s v="BERNARD GERONIMI"/>
    <s v="100 IMD"/>
    <x v="17"/>
    <x v="17"/>
    <m/>
    <m/>
    <m/>
    <x v="3"/>
    <x v="3"/>
    <m/>
    <m/>
    <m/>
    <m/>
    <m/>
    <m/>
  </r>
  <r>
    <n v="305443"/>
    <n v="7021970"/>
    <x v="0"/>
    <s v="REGION GRAND OUEST"/>
    <x v="0"/>
    <s v="07021970"/>
    <s v="305443"/>
    <x v="0"/>
    <m/>
    <n v="1"/>
    <s v="Monsieur"/>
    <s v="EMMANUEL"/>
    <s v="CHEVALIER"/>
    <m/>
    <m/>
    <m/>
    <m/>
    <m/>
    <m/>
    <s v="440 CCT"/>
    <d v="2023-05-01T00:00:00"/>
    <s v="440"/>
    <s v="05"/>
    <s v="SALARIES COMMERCIAUX"/>
    <m/>
    <m/>
    <s v="219"/>
    <m/>
    <m/>
    <s v="Niveau 1"/>
    <m/>
    <d v="1969-05-14T00:00:00"/>
    <n v="55"/>
    <n v="100"/>
    <s v="FRANCAISE"/>
    <d v="2022-11-01T00:00:00"/>
    <n v="2"/>
    <d v="2022-11-01T00:00:00"/>
    <s v="HC"/>
    <n v="29770"/>
    <s v="AUDIERNE"/>
    <s v="MATHIEU CHEMIN"/>
    <s v="071590"/>
    <s v="REGION GRAND OUEST"/>
    <s v="306484"/>
    <s v="GUILLAUME LAUZANAS"/>
    <s v="100 IMD"/>
    <x v="21"/>
    <x v="21"/>
    <s v="305352"/>
    <s v="THIBAUT INIZAN"/>
    <s v="310 CMA"/>
    <x v="105"/>
    <x v="105"/>
    <s v="305443"/>
    <s v="EMMANUEL CHEVALIER"/>
    <s v="440 CCT"/>
    <s v="HC"/>
    <s v="993580"/>
    <s v="SECTEUR BLANC"/>
  </r>
  <r>
    <n v="302016"/>
    <n v="3101124"/>
    <x v="0"/>
    <s v="REGION GRAND SUD"/>
    <x v="0"/>
    <s v="03101124"/>
    <s v="302016"/>
    <x v="0"/>
    <m/>
    <n v="1"/>
    <s v="Monsieur"/>
    <s v="BASTIEN"/>
    <s v="CHEVALIER"/>
    <s v="441 CCTM"/>
    <d v="2014-05-01T00:00:00"/>
    <m/>
    <s v="Faux"/>
    <n v="5"/>
    <s v="SALARIES COMMERCIAUX"/>
    <s v="440 CCT"/>
    <d v="2014-06-01T00:00:00"/>
    <s v="440"/>
    <s v="05"/>
    <s v="SALARIES COMMERCIAUX"/>
    <m/>
    <m/>
    <s v="659"/>
    <s v="Niveau 1"/>
    <m/>
    <s v="Niveau 1"/>
    <m/>
    <d v="1986-01-19T00:00:00"/>
    <n v="38"/>
    <n v="100"/>
    <s v="FRANCAISE"/>
    <d v="2014-06-01T00:00:00"/>
    <n v="10"/>
    <d v="2014-06-01T00:00:00"/>
    <s v="HC"/>
    <n v="38590"/>
    <s v="BREZINS"/>
    <s v="FREDERIC MESTRE"/>
    <s v="071251"/>
    <s v="REGION GRAND SUD"/>
    <s v="186531"/>
    <s v="CHRISTOPHE CLEMENT"/>
    <s v="100 IMD"/>
    <x v="11"/>
    <x v="11"/>
    <m/>
    <m/>
    <m/>
    <x v="13"/>
    <x v="13"/>
    <s v="302016"/>
    <s v="BASTIEN CHEVALIER"/>
    <s v="440 CCT"/>
    <s v="HC"/>
    <s v="992103"/>
    <s v="SECTEUR BLANC"/>
  </r>
  <r>
    <n v="305684"/>
    <n v="7022859"/>
    <x v="0"/>
    <s v="REGION GRAND OUEST"/>
    <x v="0"/>
    <s v="07022859"/>
    <s v="305684"/>
    <x v="0"/>
    <m/>
    <n v="2"/>
    <s v="Madame"/>
    <s v="JULIETTE"/>
    <s v="CHEVALLIER"/>
    <s v="445 CCA"/>
    <n v="45323"/>
    <m/>
    <s v="Faux"/>
    <n v="5"/>
    <s v="SALARIES COMMERCIAUX"/>
    <s v="440 CCT"/>
    <d v="2024-03-01T00:00:00"/>
    <s v="440"/>
    <s v="05"/>
    <s v="SALARIES COMMERCIAUX"/>
    <m/>
    <m/>
    <s v="731"/>
    <s v="Niveau 1"/>
    <m/>
    <s v="Niveau 1"/>
    <m/>
    <d v="1990-01-05T00:00:00"/>
    <n v="34"/>
    <n v="100"/>
    <s v="FRANCAISE"/>
    <d v="2023-09-01T00:00:00"/>
    <n v="1"/>
    <d v="2023-09-01T00:00:00"/>
    <s v="HC"/>
    <n v="16160"/>
    <s v="GOND PONTOUVRE"/>
    <s v="MATHIEU CHEMIN"/>
    <s v="071590"/>
    <s v="REGION GRAND OUEST"/>
    <s v="192093"/>
    <s v="GUILLAUME LIOPE"/>
    <s v="100 IMD"/>
    <x v="15"/>
    <x v="15"/>
    <s v="305495"/>
    <s v="SEVERINE COUDERT"/>
    <s v="200 IMP"/>
    <x v="56"/>
    <x v="56"/>
    <s v="305684"/>
    <s v="JULIETTE CHEVALLIER"/>
    <s v="440 CCT"/>
    <s v="HC"/>
    <s v="098030"/>
    <s v="SECTEUR BLANC"/>
  </r>
  <r>
    <n v="304914"/>
    <n v="3102692"/>
    <x v="0"/>
    <s v="REGION CENTRE EST"/>
    <x v="0"/>
    <s v="03102692"/>
    <s v="304914"/>
    <x v="0"/>
    <m/>
    <n v="1"/>
    <s v="Monsieur"/>
    <s v="FREDERIC"/>
    <s v="CHEVALME"/>
    <m/>
    <m/>
    <m/>
    <m/>
    <m/>
    <m/>
    <s v="440 CCT"/>
    <d v="2021-09-01T00:00:00"/>
    <s v="440"/>
    <s v="05"/>
    <s v="SALARIES COMMERCIAUX"/>
    <m/>
    <m/>
    <s v="113"/>
    <m/>
    <m/>
    <s v="Niveau 1"/>
    <m/>
    <d v="1976-04-01T00:00:00"/>
    <n v="48"/>
    <n v="100"/>
    <s v="FRANCAISE"/>
    <d v="2021-03-01T00:00:00"/>
    <n v="3"/>
    <d v="2021-03-01T00:00:00"/>
    <s v="HC"/>
    <n v="54000"/>
    <s v="NANCY"/>
    <s v="JEROME CARPANETTO"/>
    <s v="900582"/>
    <s v="REGION CENTRE EST"/>
    <s v="179897"/>
    <s v="SYLVAIN GATHELIER"/>
    <s v="100 IMD"/>
    <x v="22"/>
    <x v="22"/>
    <s v="302742"/>
    <s v="ALEXIS HOEGY"/>
    <s v="200 IMP"/>
    <x v="27"/>
    <x v="27"/>
    <s v="304914"/>
    <s v="FREDERIC CHEVALME"/>
    <s v="440 CCT"/>
    <s v="HC"/>
    <s v="992911"/>
    <s v="SECTEUR BLANC"/>
  </r>
  <r>
    <n v="305760"/>
    <n v="7023126"/>
    <x v="0"/>
    <s v="REGION GRAND SUD"/>
    <x v="0"/>
    <s v="07023126"/>
    <s v="305760"/>
    <x v="0"/>
    <m/>
    <n v="1"/>
    <s v="Monsieur"/>
    <s v="ROMAIN"/>
    <s v="CHIANCONE"/>
    <s v="445 CCA"/>
    <n v="45323"/>
    <m/>
    <s v="Faux"/>
    <n v="5"/>
    <s v="SALARIES COMMERCIAUX"/>
    <s v="440 CCT"/>
    <d v="2024-03-01T00:00:00"/>
    <s v="440"/>
    <s v="05"/>
    <s v="SALARIES COMMERCIAUX"/>
    <m/>
    <m/>
    <s v="158"/>
    <s v="Niveau 1"/>
    <m/>
    <s v="Niveau 1"/>
    <m/>
    <d v="1987-04-16T00:00:00"/>
    <n v="37"/>
    <n v="100"/>
    <s v="FRANCAISE"/>
    <d v="2023-11-01T00:00:00"/>
    <n v="1"/>
    <d v="2023-11-01T00:00:00"/>
    <s v="HC"/>
    <n v="13012"/>
    <s v="MARSEILLE"/>
    <s v="FREDERIC MESTRE"/>
    <s v="071251"/>
    <s v="REGION GRAND SUD"/>
    <s v="305931"/>
    <s v="JULIEN KARIGER"/>
    <s v="100 IMD"/>
    <x v="6"/>
    <x v="6"/>
    <m/>
    <m/>
    <m/>
    <x v="32"/>
    <x v="32"/>
    <s v="305760"/>
    <s v="ROMAIN CHIANCONE"/>
    <s v="440 CCT"/>
    <s v="HC"/>
    <s v="993669"/>
    <s v="SECTEUR BLANC"/>
  </r>
  <r>
    <n v="305394"/>
    <n v="7021773"/>
    <x v="0"/>
    <s v="REGION GRAND OUEST"/>
    <x v="0"/>
    <s v="07021773"/>
    <s v="305394"/>
    <x v="0"/>
    <m/>
    <n v="1"/>
    <s v="Monsieur"/>
    <s v="JULIEN"/>
    <s v="CHIDAINE"/>
    <m/>
    <m/>
    <m/>
    <m/>
    <m/>
    <m/>
    <s v="440 CCT"/>
    <d v="2023-03-01T00:00:00"/>
    <s v="440"/>
    <s v="05"/>
    <s v="SALARIES COMMERCIAUX"/>
    <m/>
    <m/>
    <s v="832"/>
    <m/>
    <m/>
    <s v="Niveau 1"/>
    <m/>
    <n v="30573"/>
    <n v="41"/>
    <n v="100"/>
    <s v="FRANCAISE"/>
    <n v="44805"/>
    <n v="2"/>
    <n v="44805"/>
    <s v="HC"/>
    <n v="86130"/>
    <s v="JAUNAY MARIGNY"/>
    <s v="MATHIEU CHEMIN"/>
    <s v="071590"/>
    <s v="REGION GRAND OUEST"/>
    <s v="192093"/>
    <s v="GUILLAUME LIOPE"/>
    <s v="100 IMD"/>
    <x v="15"/>
    <x v="15"/>
    <s v="301143"/>
    <s v="ANTHONY BESNIER"/>
    <s v="200 IMP"/>
    <x v="63"/>
    <x v="63"/>
    <s v="305394"/>
    <s v="JULIEN CHIDAINE"/>
    <s v="440 CCT"/>
    <s v="HC"/>
    <s v="096708"/>
    <s v="SECTEUR BLANC"/>
  </r>
  <r>
    <n v="305131"/>
    <n v="7019812"/>
    <x v="3"/>
    <s v="REGION GRAND SUD"/>
    <x v="0"/>
    <s v="07019812"/>
    <s v="305131"/>
    <x v="0"/>
    <m/>
    <n v="1"/>
    <s v="Monsieur"/>
    <s v="BAPTISTE"/>
    <s v="CHIKLI"/>
    <s v="200 IMP"/>
    <n v="44866"/>
    <m/>
    <s v="Faux"/>
    <n v="3"/>
    <s v="INSPECTEURS RSG"/>
    <s v="100 IMD"/>
    <d v="2022-12-01T00:00:00"/>
    <s v="100"/>
    <s v="03"/>
    <s v="INSPECTEURS RSG"/>
    <m/>
    <m/>
    <m/>
    <n v="6"/>
    <m/>
    <n v="6"/>
    <m/>
    <n v="32020"/>
    <n v="37"/>
    <n v="100"/>
    <s v="FRANCAISE"/>
    <n v="44440"/>
    <n v="3"/>
    <n v="44440"/>
    <m/>
    <n v="21200"/>
    <s v="BEAUNE"/>
    <s v="FREDERIC MESTRE"/>
    <s v="071251"/>
    <s v="REGION GRAND SUD"/>
    <s v="305131"/>
    <s v="BAPTISTE CHIKLI"/>
    <s v="100 IMD"/>
    <x v="12"/>
    <x v="12"/>
    <m/>
    <m/>
    <m/>
    <x v="3"/>
    <x v="3"/>
    <m/>
    <m/>
    <m/>
    <s v="D7"/>
    <m/>
    <m/>
  </r>
  <r>
    <n v="305247"/>
    <n v="7020690"/>
    <x v="0"/>
    <s v="REGION CENTRE EST"/>
    <x v="0"/>
    <s v="07020690"/>
    <s v="305247"/>
    <x v="0"/>
    <m/>
    <n v="2"/>
    <s v="Madame"/>
    <s v="LAETITIA"/>
    <s v="CHILLOUX"/>
    <m/>
    <m/>
    <m/>
    <m/>
    <m/>
    <m/>
    <s v="440 CCT"/>
    <d v="2022-08-01T00:00:00"/>
    <s v="440"/>
    <s v="05"/>
    <s v="SALARIES COMMERCIAUX"/>
    <m/>
    <m/>
    <s v="310"/>
    <m/>
    <m/>
    <s v="Niveau 1"/>
    <m/>
    <n v="27679"/>
    <n v="49"/>
    <n v="100"/>
    <s v="FRANCAISE"/>
    <n v="44593"/>
    <n v="2"/>
    <n v="44593"/>
    <s v="HC"/>
    <n v="77131"/>
    <s v="TOUQUIN"/>
    <s v="JEROME CARPANETTO"/>
    <s v="900582"/>
    <s v="REGION CENTRE EST"/>
    <s v="193601"/>
    <s v="PIERRICK MORTIER"/>
    <s v="100 IMD"/>
    <x v="30"/>
    <x v="30"/>
    <s v="172935"/>
    <s v="PATRICK HABAY"/>
    <s v="200 IMP"/>
    <x v="46"/>
    <x v="46"/>
    <s v="305247"/>
    <s v="LAETITIA CHILLOUX"/>
    <s v="440 CCT"/>
    <s v="HC"/>
    <s v="099149"/>
    <s v="SECTEUR BLANC"/>
  </r>
  <r>
    <n v="305349"/>
    <n v="7021153"/>
    <x v="0"/>
    <s v="REGION ILE DE FRANCE NORD"/>
    <x v="0"/>
    <s v="07021153"/>
    <s v="305349"/>
    <x v="0"/>
    <m/>
    <n v="1"/>
    <s v="Monsieur"/>
    <s v="JEAN"/>
    <s v="CHOPIN"/>
    <m/>
    <m/>
    <m/>
    <m/>
    <m/>
    <m/>
    <s v="441 CCTM"/>
    <d v="2024-04-01T00:00:00"/>
    <s v="441"/>
    <s v="05"/>
    <s v="SALARIES COMMERCIAUX"/>
    <s v="T"/>
    <m/>
    <s v="418"/>
    <m/>
    <m/>
    <s v="Niveau 1"/>
    <m/>
    <n v="34488"/>
    <n v="30"/>
    <n v="100"/>
    <s v="FRANCAISE"/>
    <n v="44805"/>
    <n v="2"/>
    <n v="44805"/>
    <s v="HC"/>
    <n v="62320"/>
    <s v="ROUVROY"/>
    <s v="CATHERINE BLANCKAERT"/>
    <s v="071030"/>
    <s v="REGION ILE DE FRANCE NORD"/>
    <s v="185551"/>
    <s v="BERNARD GERONIMI"/>
    <s v="100 IMD"/>
    <x v="17"/>
    <x v="17"/>
    <s v="305500"/>
    <s v="MARIE CHARLOTTE DELPIERRE"/>
    <s v="310 CMA"/>
    <x v="110"/>
    <x v="110"/>
    <s v="305349"/>
    <s v="JEAN CHOPIN"/>
    <s v="441 CCTM"/>
    <s v="HC"/>
    <s v="099396"/>
    <s v="SECTEUR BLANC"/>
  </r>
  <r>
    <n v="183080"/>
    <n v="3000811"/>
    <x v="0"/>
    <s v="REGION ILE DE FRANCE NORD"/>
    <x v="0"/>
    <s v="03000811"/>
    <s v="183080"/>
    <x v="0"/>
    <m/>
    <n v="1"/>
    <s v="Monsieur"/>
    <s v="FRANCOIS"/>
    <s v="CHOPIN"/>
    <m/>
    <m/>
    <m/>
    <m/>
    <m/>
    <m/>
    <s v="440 CCT"/>
    <d v="2008-06-01T00:00:00"/>
    <s v="440"/>
    <s v="05"/>
    <s v="SALARIES COMMERCIAUX"/>
    <m/>
    <m/>
    <s v="118"/>
    <m/>
    <m/>
    <s v="Niveau 1"/>
    <m/>
    <n v="23426"/>
    <n v="60"/>
    <n v="100"/>
    <s v="FRANCAISE"/>
    <n v="39600"/>
    <n v="16"/>
    <n v="39600"/>
    <s v="HC"/>
    <n v="59890"/>
    <s v="QUESNOY SUR DEULE"/>
    <s v="CATHERINE BLANCKAERT"/>
    <s v="071030"/>
    <s v="REGION ILE DE FRANCE NORD"/>
    <s v="177094"/>
    <s v="WILLY FASQUEL"/>
    <s v="100 IMD"/>
    <x v="32"/>
    <x v="32"/>
    <s v="190883"/>
    <s v="ALEXANDRE MARIAGE"/>
    <s v="200 IMP"/>
    <x v="107"/>
    <x v="107"/>
    <s v="183080"/>
    <s v="FRANCOIS CHOPIN"/>
    <s v="440 CCT"/>
    <s v="HC"/>
    <s v="993096"/>
    <s v="SECTEUR BLANC"/>
  </r>
  <r>
    <n v="305732"/>
    <n v="7023054"/>
    <x v="0"/>
    <s v="REGION CENTRE EST"/>
    <x v="0"/>
    <s v="07023054"/>
    <s v="305732"/>
    <x v="0"/>
    <m/>
    <n v="2"/>
    <s v="Madame"/>
    <s v="SOPHIE"/>
    <s v="CHRISMENT"/>
    <m/>
    <m/>
    <m/>
    <m/>
    <m/>
    <m/>
    <s v="440 CCT"/>
    <d v="2024-02-01T00:00:00"/>
    <s v="440"/>
    <s v="05"/>
    <s v="SALARIES COMMERCIAUX"/>
    <m/>
    <m/>
    <s v="218"/>
    <m/>
    <m/>
    <s v="Niveau 1"/>
    <m/>
    <n v="34315"/>
    <n v="30"/>
    <n v="100"/>
    <s v="FRANCAISE"/>
    <n v="45200"/>
    <n v="1"/>
    <n v="45200"/>
    <s v="HC"/>
    <n v="57420"/>
    <s v="FLEURY"/>
    <s v="JEROME CARPANETTO"/>
    <s v="900582"/>
    <s v="REGION CENTRE EST"/>
    <s v="179897"/>
    <s v="SYLVAIN GATHELIER"/>
    <s v="100 IMD"/>
    <x v="22"/>
    <x v="22"/>
    <s v="304720"/>
    <s v="KEVIN MOLINERO LUQUE"/>
    <s v="310 CMA"/>
    <x v="83"/>
    <x v="83"/>
    <s v="305732"/>
    <s v="SOPHIE CHRISMENT"/>
    <s v="440 CCT"/>
    <s v="HC"/>
    <s v="993385"/>
    <s v="SECTEUR BLANC"/>
  </r>
  <r>
    <n v="305546"/>
    <n v="7022372"/>
    <x v="0"/>
    <s v="REGION CENTRE EST"/>
    <x v="0"/>
    <s v="07022372"/>
    <s v="305546"/>
    <x v="0"/>
    <m/>
    <n v="2"/>
    <s v="Madame"/>
    <s v="AUDREY"/>
    <s v="CIBERT"/>
    <m/>
    <m/>
    <m/>
    <m/>
    <m/>
    <m/>
    <s v="440 CCT"/>
    <d v="2023-10-01T00:00:00"/>
    <s v="440"/>
    <s v="05"/>
    <s v="SALARIES COMMERCIAUX"/>
    <m/>
    <m/>
    <s v="270"/>
    <m/>
    <m/>
    <s v="Niveau 1"/>
    <m/>
    <n v="31313"/>
    <n v="39"/>
    <n v="100"/>
    <s v="FRANCAISE"/>
    <n v="45017"/>
    <n v="1"/>
    <n v="45017"/>
    <s v="HC"/>
    <n v="77144"/>
    <s v="MONTEVRAIN"/>
    <s v="JEROME CARPANETTO"/>
    <s v="900582"/>
    <s v="REGION CENTRE EST"/>
    <s v="193601"/>
    <s v="PIERRICK MORTIER"/>
    <s v="100 IMD"/>
    <x v="30"/>
    <x v="30"/>
    <s v="300960"/>
    <s v="HELDER NEVES"/>
    <s v="200 IMP"/>
    <x v="68"/>
    <x v="68"/>
    <s v="305546"/>
    <s v="AUDREY CIBERT"/>
    <s v="440 CCT"/>
    <s v="HC"/>
    <s v="097713"/>
    <s v="SECTEUR BLANC"/>
  </r>
  <r>
    <n v="303122"/>
    <n v="3101717"/>
    <x v="0"/>
    <s v="REGION CENTRE EST"/>
    <x v="0"/>
    <s v="03101717"/>
    <s v="303122"/>
    <x v="0"/>
    <m/>
    <n v="2"/>
    <s v="Madame"/>
    <s v="MALIKA"/>
    <s v="CIDRE DE QUINA"/>
    <s v="445 CCA"/>
    <n v="42583"/>
    <m/>
    <s v="Faux"/>
    <n v="5"/>
    <s v="SALARIES COMMERCIAUX"/>
    <s v="440 CCT"/>
    <d v="2016-09-01T00:00:00"/>
    <s v="440"/>
    <s v="05"/>
    <s v="SALARIES COMMERCIAUX"/>
    <m/>
    <m/>
    <s v="433"/>
    <s v="Niveau 1"/>
    <m/>
    <s v="Niveau 1"/>
    <m/>
    <n v="29137"/>
    <n v="45"/>
    <n v="100"/>
    <s v="FRANCAISE"/>
    <n v="42614"/>
    <n v="8"/>
    <n v="42614"/>
    <s v="HC"/>
    <n v="77100"/>
    <s v="MEAUX"/>
    <s v="JEROME CARPANETTO"/>
    <s v="900582"/>
    <s v="REGION CENTRE EST"/>
    <s v="193601"/>
    <s v="PIERRICK MORTIER"/>
    <s v="100 IMD"/>
    <x v="30"/>
    <x v="30"/>
    <s v="172935"/>
    <s v="PATRICK HABAY"/>
    <s v="200 IMP"/>
    <x v="46"/>
    <x v="46"/>
    <s v="303122"/>
    <s v="MALIKA CIDRE DE QUINA"/>
    <s v="440 CCT"/>
    <s v="HC"/>
    <s v="993447"/>
    <s v="SECTEUR BLANC"/>
  </r>
  <r>
    <n v="306190"/>
    <n v="7024031"/>
    <x v="0"/>
    <s v="REGION CENTRE EST"/>
    <x v="0"/>
    <s v="07024031"/>
    <s v="306190"/>
    <x v="0"/>
    <m/>
    <n v="2"/>
    <s v="Madame"/>
    <s v="SANDRINE"/>
    <s v="CINI"/>
    <m/>
    <m/>
    <m/>
    <m/>
    <m/>
    <m/>
    <s v="445 CCA"/>
    <d v="2024-09-01T00:00:00"/>
    <s v="445"/>
    <s v="05"/>
    <s v="SALARIES COMMERCIAUX"/>
    <m/>
    <m/>
    <s v="498"/>
    <m/>
    <m/>
    <s v="Niveau 1"/>
    <m/>
    <n v="28635"/>
    <n v="46"/>
    <n v="100"/>
    <s v="FRANCAISE"/>
    <n v="45536"/>
    <n v="0"/>
    <n v="45536"/>
    <s v="HC"/>
    <n v="70360"/>
    <s v="OVANCHES"/>
    <s v="JEROME CARPANETTO"/>
    <s v="900582"/>
    <s v="REGION CENTRE EST"/>
    <s v="305941"/>
    <s v="SAMUEL TRAGEL"/>
    <s v="100 IMD"/>
    <x v="14"/>
    <x v="14"/>
    <m/>
    <m/>
    <m/>
    <x v="33"/>
    <x v="33"/>
    <s v="306190"/>
    <s v="SANDRINE CINI"/>
    <s v="445 CCA"/>
    <s v="HC"/>
    <s v="993270"/>
    <s v="SECTEUR BLANC"/>
  </r>
  <r>
    <n v="305779"/>
    <n v="7023209"/>
    <x v="0"/>
    <s v="REGION CENTRE EST"/>
    <x v="0"/>
    <s v="07023209"/>
    <s v="305779"/>
    <x v="0"/>
    <m/>
    <n v="1"/>
    <s v="Monsieur"/>
    <s v="ANTOINE"/>
    <s v="CIRILLO"/>
    <m/>
    <m/>
    <m/>
    <m/>
    <m/>
    <m/>
    <s v="440 CCT"/>
    <d v="2024-04-01T00:00:00"/>
    <s v="440"/>
    <s v="05"/>
    <s v="SALARIES COMMERCIAUX"/>
    <m/>
    <m/>
    <s v="024"/>
    <m/>
    <m/>
    <s v="Niveau 1"/>
    <m/>
    <n v="27434"/>
    <n v="49"/>
    <n v="100"/>
    <s v="FRANCAISE"/>
    <n v="45261"/>
    <n v="1"/>
    <n v="45261"/>
    <s v="HC"/>
    <n v="57200"/>
    <s v="SARREGUEMINES"/>
    <s v="JEROME CARPANETTO"/>
    <s v="900582"/>
    <s v="REGION CENTRE EST"/>
    <s v="300268"/>
    <s v="PIERRE FRANCOIS LAURA"/>
    <s v="100 IMD"/>
    <x v="37"/>
    <x v="37"/>
    <s v="304163"/>
    <s v="GEOFFREY BIEBER"/>
    <s v="200 IMP"/>
    <x v="76"/>
    <x v="76"/>
    <s v="305779"/>
    <s v="ANTOINE CIRILLO"/>
    <s v="440 CCT"/>
    <s v="HC"/>
    <s v="097574"/>
    <s v="SECTEUR BLANC"/>
  </r>
  <r>
    <n v="306105"/>
    <n v="7023912"/>
    <x v="0"/>
    <s v="POLE PILOTAGE DU RESEAU COMMERCIAL"/>
    <x v="0"/>
    <s v="07023912"/>
    <s v="306105"/>
    <x v="0"/>
    <m/>
    <n v="2"/>
    <s v="Madame"/>
    <s v="ESTELLE"/>
    <s v="CLABAULT"/>
    <m/>
    <m/>
    <m/>
    <m/>
    <m/>
    <m/>
    <s v="460 CC"/>
    <d v="2024-07-01T00:00:00"/>
    <s v="460"/>
    <s v="03"/>
    <s v="SALARIES COMMERCIAUX"/>
    <m/>
    <m/>
    <m/>
    <m/>
    <m/>
    <s v="Niveau 1"/>
    <m/>
    <n v="31284"/>
    <n v="39"/>
    <n v="100"/>
    <s v="FRANCAISE"/>
    <n v="45474"/>
    <n v="0"/>
    <n v="45474"/>
    <m/>
    <n v="44330"/>
    <s v="LA REGRIPPIERE"/>
    <m/>
    <s v="700584"/>
    <s v="POLE PILOTAGE DU RESEAU COMMERCIAL"/>
    <m/>
    <m/>
    <m/>
    <x v="3"/>
    <x v="3"/>
    <m/>
    <m/>
    <m/>
    <x v="3"/>
    <x v="3"/>
    <m/>
    <m/>
    <m/>
    <s v="OF"/>
    <m/>
    <m/>
  </r>
  <r>
    <n v="305787"/>
    <n v="7023227"/>
    <x v="0"/>
    <s v="REGION GRAND OUEST"/>
    <x v="0"/>
    <s v="07023227"/>
    <s v="305787"/>
    <x v="0"/>
    <m/>
    <n v="2"/>
    <s v="Madame"/>
    <s v="SEVERINE"/>
    <s v="CLAIRICIA"/>
    <m/>
    <m/>
    <m/>
    <m/>
    <m/>
    <m/>
    <s v="440 CCT"/>
    <d v="2024-04-01T00:00:00"/>
    <s v="440"/>
    <s v="05"/>
    <s v="SALARIES COMMERCIAUX"/>
    <m/>
    <m/>
    <s v="468"/>
    <m/>
    <m/>
    <s v="Niveau 1"/>
    <m/>
    <n v="29402"/>
    <n v="44"/>
    <n v="100"/>
    <s v="FRANCAISE"/>
    <n v="45261"/>
    <n v="1"/>
    <n v="45261"/>
    <s v="HC"/>
    <n v="50290"/>
    <s v="BREHAL"/>
    <s v="MATHIEU CHEMIN"/>
    <s v="071590"/>
    <s v="REGION GRAND OUEST"/>
    <s v="170189"/>
    <s v="SEBASTIEN PLANCON"/>
    <s v="100 IMD"/>
    <x v="10"/>
    <x v="10"/>
    <s v="188975"/>
    <s v="JONATHAN DEMINGUET"/>
    <s v="200 IMP"/>
    <x v="54"/>
    <x v="54"/>
    <s v="305787"/>
    <s v="SEVERINE CLAIRICIA"/>
    <s v="440 CCT"/>
    <s v="HC"/>
    <s v="993500"/>
    <s v="SECTEUR BLANC"/>
  </r>
  <r>
    <n v="301996"/>
    <n v="7012103"/>
    <x v="1"/>
    <s v="REGION GRAND OUEST"/>
    <x v="0"/>
    <s v="07012103"/>
    <s v="301996"/>
    <x v="0"/>
    <m/>
    <n v="2"/>
    <s v="Madame"/>
    <s v="LYDIE"/>
    <s v="CLAUDEPIERRE"/>
    <m/>
    <m/>
    <m/>
    <m/>
    <m/>
    <m/>
    <s v="ASSISTANT COMMERCIAL NIVEAU 2"/>
    <d v="2012-12-26T00:00:00"/>
    <s v="855"/>
    <s v="03"/>
    <s v="NON CADRES"/>
    <m/>
    <m/>
    <m/>
    <m/>
    <m/>
    <n v="4"/>
    <m/>
    <d v="1978-03-11T00:00:00"/>
    <n v="46"/>
    <n v="100"/>
    <s v="FRANCAISE"/>
    <d v="2012-12-26T00:00:00"/>
    <n v="11"/>
    <d v="2012-12-26T00:00:00"/>
    <m/>
    <n v="37550"/>
    <s v="ST AVERTIN"/>
    <s v="MATHIEU CHEMIN"/>
    <s v="071590"/>
    <s v="REGION GRAND OUEST"/>
    <s v="305493"/>
    <s v="AURELIE DEVILLIER"/>
    <s v="100 IMD"/>
    <x v="38"/>
    <x v="38"/>
    <m/>
    <m/>
    <m/>
    <x v="3"/>
    <x v="3"/>
    <m/>
    <m/>
    <m/>
    <m/>
    <m/>
    <m/>
  </r>
  <r>
    <n v="301073"/>
    <n v="6006158"/>
    <x v="1"/>
    <n v="0"/>
    <x v="0"/>
    <s v="06006158"/>
    <s v="301073"/>
    <x v="0"/>
    <m/>
    <n v="2"/>
    <s v="Madame"/>
    <s v="NATHALIE"/>
    <s v="CLEMENT"/>
    <m/>
    <m/>
    <m/>
    <m/>
    <m/>
    <m/>
    <s v="ASSISTANT SPECIALISE NIVEAU 1"/>
    <d v="2022-09-01T00:00:00"/>
    <s v="860"/>
    <s v="00"/>
    <s v="NON CADRES"/>
    <m/>
    <m/>
    <m/>
    <m/>
    <m/>
    <s v="4+"/>
    <m/>
    <d v="1970-08-02T00:00:00"/>
    <n v="54"/>
    <n v="100"/>
    <s v="FRANCAISE"/>
    <d v="1991-12-09T00:00:00"/>
    <n v="33"/>
    <d v="1991-12-09T00:00:00"/>
    <m/>
    <n v="95350"/>
    <s v="ST BRICE SOUS FORET"/>
    <m/>
    <m/>
    <m/>
    <m/>
    <m/>
    <m/>
    <x v="33"/>
    <x v="33"/>
    <m/>
    <m/>
    <m/>
    <x v="3"/>
    <x v="3"/>
    <m/>
    <m/>
    <m/>
    <m/>
    <m/>
    <m/>
  </r>
  <r>
    <n v="300625"/>
    <n v="3100376"/>
    <x v="2"/>
    <s v="REGION GRAND SUD"/>
    <x v="0"/>
    <s v="03100376"/>
    <s v="300625"/>
    <x v="0"/>
    <m/>
    <n v="1"/>
    <s v="Monsieur"/>
    <s v="JOHANN"/>
    <s v="CLEMENT"/>
    <s v="310 CMA"/>
    <d v="2012-01-01T00:00:00"/>
    <m/>
    <s v="Faux"/>
    <n v="4"/>
    <s v="INSPECTEURS RSG"/>
    <s v="200 IMP"/>
    <d v="2012-02-01T00:00:00"/>
    <s v="200"/>
    <s v="04"/>
    <s v="INSPECTEURS RSG"/>
    <m/>
    <m/>
    <m/>
    <n v="5"/>
    <m/>
    <n v="5"/>
    <m/>
    <d v="1975-06-25T00:00:00"/>
    <n v="49"/>
    <n v="100"/>
    <s v="FRANCAISE"/>
    <d v="2012-02-01T00:00:00"/>
    <n v="12"/>
    <d v="2012-02-01T00:00:00"/>
    <m/>
    <n v="42330"/>
    <s v="CHAMBOEUF"/>
    <s v="FREDERIC MESTRE"/>
    <s v="071251"/>
    <s v="REGION GRAND SUD"/>
    <s v="193087"/>
    <s v="NICOLAS LEVEQUE"/>
    <s v="100 IMD"/>
    <x v="16"/>
    <x v="16"/>
    <s v="300625"/>
    <s v="JOHANN CLEMENT"/>
    <s v="200 IMP"/>
    <x v="111"/>
    <x v="111"/>
    <m/>
    <m/>
    <m/>
    <s v="HP"/>
    <m/>
    <m/>
  </r>
  <r>
    <n v="186531"/>
    <n v="3000986"/>
    <x v="3"/>
    <s v="REGION GRAND SUD"/>
    <x v="0"/>
    <s v="03000986"/>
    <s v="186531"/>
    <x v="0"/>
    <m/>
    <n v="1"/>
    <s v="Monsieur"/>
    <s v="CHRISTOPHE"/>
    <s v="CLEMENT"/>
    <m/>
    <m/>
    <m/>
    <m/>
    <m/>
    <m/>
    <s v="100 IMD"/>
    <d v="2002-01-01T00:00:00"/>
    <s v="100"/>
    <s v="03"/>
    <s v="INSPECTEURS RSG"/>
    <m/>
    <m/>
    <m/>
    <m/>
    <m/>
    <n v="6"/>
    <m/>
    <d v="1973-05-18T00:00:00"/>
    <n v="51"/>
    <n v="100"/>
    <s v="FRANCAISE"/>
    <d v="2002-01-01T00:00:00"/>
    <n v="22"/>
    <d v="2002-01-01T00:00:00"/>
    <m/>
    <n v="38920"/>
    <s v="CROLLES"/>
    <s v="FREDERIC MESTRE"/>
    <s v="071251"/>
    <s v="REGION GRAND SUD"/>
    <s v="186531"/>
    <s v="CHRISTOPHE CLEMENT"/>
    <s v="100 IMD"/>
    <x v="11"/>
    <x v="11"/>
    <m/>
    <m/>
    <m/>
    <x v="3"/>
    <x v="3"/>
    <m/>
    <m/>
    <m/>
    <s v="D7"/>
    <m/>
    <m/>
  </r>
  <r>
    <n v="306259"/>
    <n v="7024141"/>
    <x v="0"/>
    <s v="REGION ILE DE FRANCE NORD"/>
    <x v="0"/>
    <s v="07024141"/>
    <s v="306259"/>
    <x v="0"/>
    <m/>
    <n v="1"/>
    <s v="Monsieur"/>
    <s v="NICOLAS"/>
    <s v="CLERY"/>
    <m/>
    <m/>
    <m/>
    <m/>
    <m/>
    <m/>
    <s v="445 CCA"/>
    <d v="2024-09-01T00:00:00"/>
    <s v="445"/>
    <s v="05"/>
    <s v="SALARIES COMMERCIAUX"/>
    <m/>
    <m/>
    <s v="149"/>
    <m/>
    <m/>
    <s v="Niveau 1"/>
    <m/>
    <d v="1980-01-02T00:00:00"/>
    <n v="44"/>
    <n v="100"/>
    <s v="FRANCAISE"/>
    <d v="2024-09-01T00:00:00"/>
    <n v="0"/>
    <d v="2024-09-01T00:00:00"/>
    <s v="HC"/>
    <n v="62860"/>
    <s v="OISY LE VERGER"/>
    <s v="CATHERINE BLANCKAERT"/>
    <s v="071030"/>
    <s v="REGION ILE DE FRANCE NORD"/>
    <s v="177094"/>
    <s v="WILLY FASQUEL"/>
    <s v="100 IMD"/>
    <x v="32"/>
    <x v="32"/>
    <s v="193000"/>
    <s v="BENJAMIN CAPPON"/>
    <s v="200 IMP"/>
    <x v="90"/>
    <x v="90"/>
    <s v="306259"/>
    <s v="NICOLAS CLERY"/>
    <s v="445 CCA"/>
    <s v="HC"/>
    <s v="990789"/>
    <s v="SECTEUR BLANC"/>
  </r>
  <r>
    <n v="301647"/>
    <n v="3100925"/>
    <x v="0"/>
    <s v="REGION ILE DE FRANCE NORD"/>
    <x v="0"/>
    <s v="03100925"/>
    <s v="301647"/>
    <x v="0"/>
    <m/>
    <n v="1"/>
    <s v="Monsieur"/>
    <s v="THIERRY"/>
    <s v="CLOTTERIOU"/>
    <m/>
    <m/>
    <m/>
    <m/>
    <m/>
    <m/>
    <s v="440 CCT"/>
    <d v="2013-11-01T00:00:00"/>
    <s v="440"/>
    <s v="05"/>
    <s v="SALARIES COMMERCIAUX"/>
    <m/>
    <m/>
    <s v="731"/>
    <m/>
    <m/>
    <s v="Niveau 1"/>
    <m/>
    <d v="1966-10-16T00:00:00"/>
    <n v="58"/>
    <n v="100"/>
    <s v="FRANCAISE"/>
    <d v="2013-11-01T00:00:00"/>
    <n v="11"/>
    <d v="2013-11-01T00:00:00"/>
    <s v="HC"/>
    <n v="80000"/>
    <s v="AMIENS"/>
    <s v="CATHERINE BLANCKAERT"/>
    <s v="071030"/>
    <s v="REGION ILE DE FRANCE NORD"/>
    <s v="301703"/>
    <s v="JONATHAN HENNICOTTE"/>
    <s v="100 IMD"/>
    <x v="34"/>
    <x v="34"/>
    <s v="303555"/>
    <s v="FREDERIC CARUELLE"/>
    <s v="200 IMP"/>
    <x v="93"/>
    <x v="93"/>
    <s v="301647"/>
    <s v="THIERRY CLOTTERIOU"/>
    <s v="440 CCT"/>
    <s v="HC"/>
    <s v="099179"/>
    <s v="SECTEUR BLANC"/>
  </r>
  <r>
    <n v="304690"/>
    <n v="3102531"/>
    <x v="0"/>
    <s v="REGION GRAND OUEST"/>
    <x v="0"/>
    <s v="03102531"/>
    <s v="304690"/>
    <x v="0"/>
    <m/>
    <n v="1"/>
    <s v="Monsieur"/>
    <s v="JONATHAN"/>
    <s v="COCAULT"/>
    <m/>
    <m/>
    <m/>
    <m/>
    <m/>
    <m/>
    <s v="440 CCT"/>
    <d v="2021-05-01T00:00:00"/>
    <s v="440"/>
    <s v="05"/>
    <s v="SALARIES COMMERCIAUX"/>
    <m/>
    <m/>
    <s v="169"/>
    <m/>
    <m/>
    <s v="Niveau 1"/>
    <m/>
    <d v="1983-06-13T00:00:00"/>
    <n v="41"/>
    <n v="100"/>
    <s v="FRANCAISE"/>
    <d v="2020-11-01T00:00:00"/>
    <n v="4"/>
    <d v="2020-11-01T00:00:00"/>
    <s v="HC"/>
    <n v="22400"/>
    <s v="PLANGUENOUAL"/>
    <s v="MATHIEU CHEMIN"/>
    <s v="071590"/>
    <s v="REGION GRAND OUEST"/>
    <s v="175115"/>
    <s v="PABLO LECOQ"/>
    <s v="100 IMD"/>
    <x v="27"/>
    <x v="27"/>
    <s v="188718"/>
    <s v="STEPHANE GESTIN"/>
    <s v="200 IMP"/>
    <x v="37"/>
    <x v="37"/>
    <s v="304690"/>
    <s v="JONATHAN COCAULT"/>
    <s v="440 CCT"/>
    <s v="HC"/>
    <s v="993131"/>
    <s v="SECTEUR BLANC"/>
  </r>
  <r>
    <n v="173864"/>
    <n v="3000544"/>
    <x v="0"/>
    <s v="REGION GRAND OUEST"/>
    <x v="0"/>
    <s v="03000544"/>
    <s v="173864"/>
    <x v="0"/>
    <m/>
    <n v="1"/>
    <s v="Monsieur"/>
    <s v="FABIEN"/>
    <s v="COCHET"/>
    <s v="371 CCM.E"/>
    <s v="31/12/1994"/>
    <m/>
    <s v="Faux"/>
    <n v="5"/>
    <s v="SALARIES COMMERCIAUX"/>
    <s v="370 CC.E"/>
    <d v="1995-01-01T00:00:00"/>
    <s v="370"/>
    <s v="05"/>
    <s v="SALARIES COMMERCIAUX"/>
    <m/>
    <m/>
    <s v="431"/>
    <s v="Niveau 2"/>
    <m/>
    <s v="Niveau 2"/>
    <m/>
    <d v="1972-02-05T00:00:00"/>
    <n v="52"/>
    <n v="100"/>
    <s v="FRANCAISE"/>
    <d v="1995-01-01T00:00:00"/>
    <n v="29"/>
    <d v="1995-01-01T00:00:00"/>
    <s v="HC"/>
    <n v="36120"/>
    <s v="ARDENTES"/>
    <s v="MATHIEU CHEMIN"/>
    <s v="071590"/>
    <s v="REGION GRAND OUEST"/>
    <s v="305493"/>
    <s v="AURELIE DEVILLIER"/>
    <s v="100 IMD"/>
    <x v="38"/>
    <x v="38"/>
    <s v="306079"/>
    <s v="ANTHONY CAPELLO"/>
    <s v="200 IMP"/>
    <x v="103"/>
    <x v="103"/>
    <s v="173864"/>
    <s v="FABIEN COCHET"/>
    <s v="370 CC.E"/>
    <s v="HC"/>
    <s v="993283"/>
    <s v="SECTEUR BLANC"/>
  </r>
  <r>
    <n v="305712"/>
    <n v="7023000"/>
    <x v="0"/>
    <s v="REGION GRAND SUD"/>
    <x v="0"/>
    <s v="07023000"/>
    <s v="305712"/>
    <x v="0"/>
    <m/>
    <n v="2"/>
    <s v="Madame"/>
    <s v="MARIE"/>
    <s v="COEFFET"/>
    <m/>
    <m/>
    <m/>
    <m/>
    <m/>
    <m/>
    <s v="440 CCT"/>
    <d v="2024-02-01T00:00:00"/>
    <s v="440"/>
    <s v="05"/>
    <s v="SALARIES COMMERCIAUX"/>
    <m/>
    <m/>
    <s v="463"/>
    <m/>
    <m/>
    <s v="Niveau 1"/>
    <m/>
    <d v="1992-06-15T00:00:00"/>
    <n v="32"/>
    <n v="100"/>
    <s v="FRANCAISE"/>
    <d v="2023-10-01T00:00:00"/>
    <n v="1"/>
    <d v="2023-10-01T00:00:00"/>
    <s v="HC"/>
    <n v="1090"/>
    <s v="GUEREINS"/>
    <s v="FREDERIC MESTRE"/>
    <s v="071251"/>
    <s v="REGION GRAND SUD"/>
    <s v="305131"/>
    <s v="BAPTISTE CHIKLI"/>
    <s v="100 IMD"/>
    <x v="12"/>
    <x v="12"/>
    <s v="304601"/>
    <s v="ALEXANDRE GAUCHE"/>
    <s v="200 IMP"/>
    <x v="112"/>
    <x v="112"/>
    <s v="305712"/>
    <s v="MARIE COEFFET"/>
    <s v="440 CCT"/>
    <s v="HC"/>
    <s v="993239"/>
    <s v="SECTEUR BLANC"/>
  </r>
  <r>
    <n v="304801"/>
    <n v="7018963"/>
    <x v="1"/>
    <s v="REGION GRAND SUD"/>
    <x v="0"/>
    <s v="07018963"/>
    <s v="304801"/>
    <x v="0"/>
    <m/>
    <n v="2"/>
    <s v="Madame"/>
    <s v="MAEVA"/>
    <s v="COHEN"/>
    <m/>
    <m/>
    <m/>
    <m/>
    <m/>
    <m/>
    <s v="ASSISTANT SPECIALISE NIVEAU 1"/>
    <d v="2020-12-01T00:00:00"/>
    <s v="860"/>
    <s v="02"/>
    <s v="NON CADRES"/>
    <m/>
    <m/>
    <m/>
    <m/>
    <m/>
    <n v="4"/>
    <m/>
    <d v="1991-07-18T00:00:00"/>
    <n v="33"/>
    <n v="100"/>
    <s v="FRANCAISE"/>
    <d v="2020-12-01T00:00:00"/>
    <n v="4"/>
    <d v="2020-12-01T00:00:00"/>
    <m/>
    <n v="13009"/>
    <s v="MARSEILLE"/>
    <s v="FREDERIC MESTRE"/>
    <s v="071251"/>
    <s v="REGION GRAND SUD"/>
    <m/>
    <m/>
    <m/>
    <x v="33"/>
    <x v="33"/>
    <m/>
    <m/>
    <m/>
    <x v="3"/>
    <x v="3"/>
    <m/>
    <m/>
    <m/>
    <m/>
    <m/>
    <m/>
  </r>
  <r>
    <n v="189303"/>
    <n v="3001188"/>
    <x v="0"/>
    <s v="REGION CENTRE EST"/>
    <x v="0"/>
    <s v="03001188"/>
    <s v="189303"/>
    <x v="0"/>
    <m/>
    <n v="1"/>
    <s v="Monsieur"/>
    <s v="ANTONIO"/>
    <s v="COIMBRA"/>
    <m/>
    <m/>
    <m/>
    <m/>
    <m/>
    <m/>
    <s v="440 CCT"/>
    <d v="2004-09-01T00:00:00"/>
    <s v="440"/>
    <s v="05"/>
    <s v="SALARIES COMMERCIAUX"/>
    <m/>
    <m/>
    <s v="356"/>
    <m/>
    <m/>
    <s v="Niveau 1"/>
    <m/>
    <d v="1960-01-24T00:00:00"/>
    <n v="64"/>
    <n v="139"/>
    <s v="PORTUGAISE"/>
    <d v="2004-09-01T00:00:00"/>
    <n v="20"/>
    <d v="2004-09-01T00:00:00"/>
    <s v="HC"/>
    <n v="91540"/>
    <s v="MENNECY"/>
    <s v="JEROME CARPANETTO"/>
    <s v="900582"/>
    <s v="REGION CENTRE EST"/>
    <s v="182240"/>
    <s v="FREDERIC MARTINELLI"/>
    <s v="100 IMD"/>
    <x v="2"/>
    <x v="2"/>
    <s v="188461"/>
    <s v="FRANCK BABISKI"/>
    <s v="200 IMP"/>
    <x v="20"/>
    <x v="20"/>
    <s v="189303"/>
    <s v="ANTONIO COIMBRA"/>
    <s v="440 CCT"/>
    <s v="HC"/>
    <s v="991963"/>
    <s v="SECTEUR BLANC"/>
  </r>
  <r>
    <n v="305466"/>
    <n v="7022098"/>
    <x v="2"/>
    <s v="REGION CENTRE EST"/>
    <x v="0"/>
    <s v="07022098"/>
    <s v="305466"/>
    <x v="0"/>
    <m/>
    <n v="1"/>
    <s v="Monsieur"/>
    <s v="ANTHONY"/>
    <s v="COLAS"/>
    <s v="385 I.ES"/>
    <n v="45047"/>
    <m/>
    <s v="Faux"/>
    <n v="4"/>
    <s v="INSPECTEURS RSG"/>
    <s v="200 IMP"/>
    <d v="2023-06-01T00:00:00"/>
    <s v="200"/>
    <s v="04"/>
    <s v="INSPECTEURS RSG"/>
    <m/>
    <m/>
    <m/>
    <n v="5"/>
    <m/>
    <n v="5"/>
    <m/>
    <d v="1989-01-23T00:00:00"/>
    <n v="35"/>
    <n v="100"/>
    <s v="FRANCAISE"/>
    <d v="2023-01-01T00:00:00"/>
    <n v="1"/>
    <d v="2023-01-01T00:00:00"/>
    <m/>
    <n v="45700"/>
    <s v="PANNES"/>
    <s v="JEROME CARPANETTO"/>
    <s v="900582"/>
    <s v="REGION CENTRE EST"/>
    <s v="182240"/>
    <s v="FREDERIC MARTINELLI"/>
    <s v="100 IMD"/>
    <x v="2"/>
    <x v="2"/>
    <s v="305466"/>
    <s v="ANTHONY COLAS"/>
    <s v="200 IMP"/>
    <x v="2"/>
    <x v="2"/>
    <m/>
    <m/>
    <m/>
    <s v="HP"/>
    <m/>
    <m/>
  </r>
  <r>
    <n v="305652"/>
    <n v="7022798"/>
    <x v="0"/>
    <s v="REGION ILE DE FRANCE NORD"/>
    <x v="0"/>
    <s v="07022798"/>
    <s v="305652"/>
    <x v="0"/>
    <m/>
    <n v="2"/>
    <s v="Madame"/>
    <s v="ELODIE"/>
    <s v="COLLIN"/>
    <s v="445 CCA"/>
    <n v="45323"/>
    <m/>
    <s v="Faux"/>
    <n v="5"/>
    <s v="SALARIES COMMERCIAUX"/>
    <s v="440 CCT"/>
    <d v="2024-03-01T00:00:00"/>
    <s v="440"/>
    <s v="05"/>
    <s v="SALARIES COMMERCIAUX"/>
    <m/>
    <m/>
    <s v="289"/>
    <s v="Niveau 1"/>
    <m/>
    <s v="Niveau 1"/>
    <m/>
    <n v="30824"/>
    <n v="40"/>
    <n v="100"/>
    <s v="FRANCAISE"/>
    <n v="45170"/>
    <n v="1"/>
    <n v="45170"/>
    <s v="HC"/>
    <n v="76520"/>
    <s v="LA NEUVILLE CHANT D OISEL"/>
    <s v="CATHERINE BLANCKAERT"/>
    <s v="071030"/>
    <s v="REGION ILE DE FRANCE NORD"/>
    <s v="193005"/>
    <s v="SEBASTIEN COTE"/>
    <s v="100 IMD"/>
    <x v="18"/>
    <x v="18"/>
    <s v="303511"/>
    <s v="YASSIN MOUYER"/>
    <s v="200 IMP"/>
    <x v="89"/>
    <x v="89"/>
    <s v="305652"/>
    <s v="ELODIE COLLIN"/>
    <s v="440 CCT"/>
    <s v="HC"/>
    <s v="097967"/>
    <s v="SECTEUR BLANC"/>
  </r>
  <r>
    <n v="185494"/>
    <n v="3000905"/>
    <x v="0"/>
    <s v="REGION CENTRE EST"/>
    <x v="0"/>
    <s v="03000905"/>
    <s v="185494"/>
    <x v="0"/>
    <m/>
    <n v="2"/>
    <s v="Madame"/>
    <s v="MARYSE"/>
    <s v="COLLOT"/>
    <m/>
    <m/>
    <m/>
    <m/>
    <m/>
    <m/>
    <s v="440 CCT"/>
    <d v="2001-03-01T00:00:00"/>
    <s v="440"/>
    <s v="05"/>
    <s v="SALARIES COMMERCIAUX"/>
    <m/>
    <m/>
    <s v="208"/>
    <m/>
    <m/>
    <s v="Niveau 1"/>
    <m/>
    <n v="22432"/>
    <n v="63"/>
    <n v="100"/>
    <s v="FRANCAISE"/>
    <n v="36951"/>
    <n v="23"/>
    <n v="36951"/>
    <s v="HC"/>
    <n v="21200"/>
    <s v="BEAUNE"/>
    <s v="JEROME CARPANETTO"/>
    <s v="900582"/>
    <s v="REGION CENTRE EST"/>
    <m/>
    <m/>
    <m/>
    <x v="7"/>
    <x v="7"/>
    <s v="305664"/>
    <s v="RACHEL ZUNINO"/>
    <s v="200 IMP"/>
    <x v="69"/>
    <x v="69"/>
    <s v="185494"/>
    <s v="MARYSE COLLOT"/>
    <s v="440 CCT"/>
    <s v="HC"/>
    <s v="096745"/>
    <s v="SECTEUR BLANC"/>
  </r>
  <r>
    <n v="306111"/>
    <n v="7023930"/>
    <x v="0"/>
    <s v="POLE PILOTAGE DU RESEAU COMMERCIAL"/>
    <x v="0"/>
    <s v="07023930"/>
    <s v="306111"/>
    <x v="0"/>
    <m/>
    <n v="1"/>
    <s v="Monsieur"/>
    <s v="MARVIN"/>
    <s v="COMBEAU"/>
    <m/>
    <m/>
    <m/>
    <m/>
    <m/>
    <m/>
    <s v="460 CC"/>
    <d v="2024-07-01T00:00:00"/>
    <s v="460"/>
    <s v="03"/>
    <s v="SALARIES COMMERCIAUX"/>
    <m/>
    <m/>
    <m/>
    <m/>
    <m/>
    <s v="Niveau 1"/>
    <m/>
    <n v="34945"/>
    <n v="29"/>
    <n v="100"/>
    <s v="FRANCAISE"/>
    <n v="45474"/>
    <n v="0"/>
    <n v="45474"/>
    <m/>
    <n v="44800"/>
    <s v="ST HERBLAIN"/>
    <m/>
    <s v="700584"/>
    <s v="POLE PILOTAGE DU RESEAU COMMERCIAL"/>
    <m/>
    <m/>
    <m/>
    <x v="3"/>
    <x v="3"/>
    <m/>
    <m/>
    <m/>
    <x v="3"/>
    <x v="3"/>
    <m/>
    <m/>
    <m/>
    <s v="OF"/>
    <m/>
    <m/>
  </r>
  <r>
    <n v="306131"/>
    <n v="7023959"/>
    <x v="0"/>
    <s v="REGION GRAND SUD"/>
    <x v="0"/>
    <s v="07023959"/>
    <s v="306131"/>
    <x v="0"/>
    <m/>
    <n v="2"/>
    <s v="Madame"/>
    <s v="LEYLA"/>
    <s v="COMBES"/>
    <m/>
    <m/>
    <m/>
    <m/>
    <m/>
    <m/>
    <s v="440 CCT"/>
    <d v="2024-11-01T00:00:00"/>
    <s v="440"/>
    <s v="05"/>
    <s v="SALARIES COMMERCIAUX"/>
    <m/>
    <m/>
    <s v="329"/>
    <m/>
    <m/>
    <s v="Niveau 1"/>
    <m/>
    <n v="29813"/>
    <n v="43"/>
    <n v="100"/>
    <s v="FRANCAISE"/>
    <n v="45474"/>
    <n v="0"/>
    <n v="45474"/>
    <s v="HC"/>
    <n v="31140"/>
    <s v="LAUNAGUET"/>
    <s v="FREDERIC MESTRE"/>
    <s v="071251"/>
    <s v="REGION GRAND SUD"/>
    <s v="306077"/>
    <s v="JONATHAN THIEBAUD"/>
    <s v="100 IMD"/>
    <x v="26"/>
    <x v="26"/>
    <s v="305334"/>
    <s v="BASILE LECAS"/>
    <s v="200 IMP"/>
    <x v="43"/>
    <x v="43"/>
    <s v="306131"/>
    <s v="LEYLA COMBES"/>
    <s v="440 CCT"/>
    <s v="HC"/>
    <s v="098709"/>
    <s v="SECTEUR BLANC"/>
  </r>
  <r>
    <n v="305409"/>
    <n v="7021859"/>
    <x v="2"/>
    <s v="REGION GRAND SUD"/>
    <x v="0"/>
    <s v="07021859"/>
    <s v="305409"/>
    <x v="0"/>
    <m/>
    <n v="2"/>
    <s v="Madame"/>
    <s v="SAMIA"/>
    <s v="CONDELLO"/>
    <s v="385 I.ES"/>
    <n v="44986"/>
    <m/>
    <s v="Faux"/>
    <n v="4"/>
    <s v="INSPECTEURS RSG"/>
    <s v="200 IMP"/>
    <d v="2023-04-01T00:00:00"/>
    <s v="200"/>
    <s v="04"/>
    <s v="INSPECTEURS RSG"/>
    <m/>
    <m/>
    <m/>
    <n v="5"/>
    <m/>
    <n v="5"/>
    <m/>
    <n v="31285"/>
    <n v="39"/>
    <n v="100"/>
    <s v="FRANCAISE"/>
    <n v="44835"/>
    <n v="2"/>
    <n v="44835"/>
    <m/>
    <n v="42320"/>
    <s v="ST CHRISTO EN JAREZ"/>
    <s v="FREDERIC MESTRE"/>
    <s v="071251"/>
    <s v="REGION GRAND SUD"/>
    <s v="193087"/>
    <s v="NICOLAS LEVEQUE"/>
    <s v="100 IMD"/>
    <x v="16"/>
    <x v="16"/>
    <s v="305409"/>
    <s v="SAMIA CONDELLO"/>
    <s v="200 IMP"/>
    <x v="101"/>
    <x v="101"/>
    <m/>
    <m/>
    <m/>
    <s v="HP"/>
    <m/>
    <m/>
  </r>
  <r>
    <n v="305699"/>
    <n v="7022887"/>
    <x v="0"/>
    <s v="REGION GRAND OUEST"/>
    <x v="0"/>
    <s v="07022887"/>
    <s v="305699"/>
    <x v="0"/>
    <m/>
    <n v="1"/>
    <s v="Monsieur"/>
    <s v="ALAN"/>
    <s v="CONGAR"/>
    <s v="445 CCA"/>
    <n v="45323"/>
    <m/>
    <s v="Faux"/>
    <n v="5"/>
    <s v="SALARIES COMMERCIAUX"/>
    <s v="440 CCT"/>
    <d v="2024-03-01T00:00:00"/>
    <s v="440"/>
    <s v="05"/>
    <s v="SALARIES COMMERCIAUX"/>
    <m/>
    <m/>
    <s v="221"/>
    <s v="Niveau 1"/>
    <m/>
    <s v="Niveau 1"/>
    <m/>
    <n v="34431"/>
    <n v="30"/>
    <n v="100"/>
    <s v="FRANCAISE"/>
    <n v="45170"/>
    <n v="1"/>
    <n v="45170"/>
    <s v="HC"/>
    <n v="29880"/>
    <s v="PLOUGUERNEAU"/>
    <s v="MATHIEU CHEMIN"/>
    <s v="071590"/>
    <s v="REGION GRAND OUEST"/>
    <s v="306484"/>
    <s v="GUILLAUME LAUZANAS"/>
    <s v="100 IMD"/>
    <x v="21"/>
    <x v="21"/>
    <s v="188232"/>
    <s v="FREDERIC LE FEVRE"/>
    <s v="200 IMP"/>
    <x v="113"/>
    <x v="113"/>
    <s v="305699"/>
    <s v="ALAN CONGAR"/>
    <s v="440 CCT"/>
    <s v="HC"/>
    <s v="993582"/>
    <s v="SECTEUR BLANC"/>
  </r>
  <r>
    <n v="304479"/>
    <n v="3102422"/>
    <x v="0"/>
    <s v="REGION GRAND SUD"/>
    <x v="0"/>
    <s v="03102422"/>
    <s v="304479"/>
    <x v="0"/>
    <m/>
    <n v="2"/>
    <s v="Madame"/>
    <s v="PEGGY"/>
    <s v="CONILL BLEUSE"/>
    <s v="440 CCT"/>
    <n v="45292"/>
    <m/>
    <s v="Faux"/>
    <n v="5"/>
    <s v="SALARIES COMMERCIAUX"/>
    <s v="441 CCTM"/>
    <d v="2024-02-01T00:00:00"/>
    <s v="441"/>
    <s v="05"/>
    <s v="SALARIES COMMERCIAUX"/>
    <s v="T"/>
    <m/>
    <s v="314"/>
    <s v="Niveau 1"/>
    <m/>
    <s v="Niveau 1"/>
    <m/>
    <n v="31174"/>
    <n v="39"/>
    <n v="100"/>
    <s v="FRANCAISE"/>
    <n v="43831"/>
    <n v="4"/>
    <n v="43831"/>
    <s v="HC"/>
    <n v="31330"/>
    <s v="MERVILLE"/>
    <s v="FREDERIC MESTRE"/>
    <s v="071251"/>
    <s v="REGION GRAND SUD"/>
    <s v="306077"/>
    <s v="JONATHAN THIEBAUD"/>
    <s v="100 IMD"/>
    <x v="26"/>
    <x v="26"/>
    <s v="304292"/>
    <s v="STEPHANE LOPEZ"/>
    <s v="200 IMP"/>
    <x v="114"/>
    <x v="114"/>
    <s v="304479"/>
    <s v="PEGGY CONILL BLEUSE"/>
    <s v="441 CCTM"/>
    <s v="HC"/>
    <s v="098172"/>
    <s v="SECTEUR BLANC"/>
  </r>
  <r>
    <n v="304351"/>
    <n v="3102338"/>
    <x v="0"/>
    <s v="REGION GRAND SUD"/>
    <x v="0"/>
    <s v="03102338"/>
    <s v="304351"/>
    <x v="0"/>
    <m/>
    <n v="2"/>
    <s v="Madame"/>
    <s v="LAETITIA"/>
    <s v="CONVERTINI"/>
    <s v="445 CCA"/>
    <n v="43678"/>
    <m/>
    <s v="Faux"/>
    <n v="5"/>
    <s v="SALARIES COMMERCIAUX"/>
    <s v="440 CCT"/>
    <d v="2019-09-01T00:00:00"/>
    <s v="440"/>
    <s v="05"/>
    <s v="SALARIES COMMERCIAUX"/>
    <m/>
    <m/>
    <s v="268"/>
    <s v="Niveau 1"/>
    <m/>
    <s v="Niveau 1"/>
    <m/>
    <n v="30745"/>
    <n v="40"/>
    <n v="100"/>
    <s v="FRANCAISE"/>
    <n v="43709"/>
    <n v="5"/>
    <n v="43709"/>
    <s v="HC"/>
    <n v="42230"/>
    <s v="ST ETIENNE"/>
    <s v="FREDERIC MESTRE"/>
    <s v="071251"/>
    <s v="REGION GRAND SUD"/>
    <s v="193087"/>
    <s v="NICOLAS LEVEQUE"/>
    <s v="100 IMD"/>
    <x v="16"/>
    <x v="16"/>
    <s v="305409"/>
    <s v="SAMIA CONDELLO"/>
    <s v="200 IMP"/>
    <x v="101"/>
    <x v="101"/>
    <s v="304351"/>
    <s v="LAETITIA CONVERTINI"/>
    <s v="440 CCT"/>
    <s v="HC"/>
    <s v="097052"/>
    <s v="SECTEUR BLANC"/>
  </r>
  <r>
    <n v="305427"/>
    <n v="7021922"/>
    <x v="0"/>
    <s v="REGION ILE DE FRANCE NORD"/>
    <x v="0"/>
    <s v="07021922"/>
    <s v="305427"/>
    <x v="0"/>
    <m/>
    <n v="2"/>
    <s v="Madame"/>
    <s v="ODILE"/>
    <s v="COPIN"/>
    <m/>
    <m/>
    <m/>
    <m/>
    <m/>
    <m/>
    <s v="440 CCT"/>
    <d v="2023-05-01T00:00:00"/>
    <s v="440"/>
    <s v="05"/>
    <s v="SALARIES COMMERCIAUX"/>
    <m/>
    <m/>
    <s v="152"/>
    <m/>
    <m/>
    <s v="Niveau 1"/>
    <m/>
    <n v="27236"/>
    <n v="50"/>
    <n v="100"/>
    <s v="FRANCAISE"/>
    <n v="44866"/>
    <n v="2"/>
    <n v="44866"/>
    <s v="HC"/>
    <n v="59200"/>
    <s v="TOURCOING"/>
    <s v="CATHERINE BLANCKAERT"/>
    <s v="071030"/>
    <s v="REGION ILE DE FRANCE NORD"/>
    <s v="177094"/>
    <s v="WILLY FASQUEL"/>
    <s v="100 IMD"/>
    <x v="32"/>
    <x v="32"/>
    <s v="193000"/>
    <s v="BENJAMIN CAPPON"/>
    <s v="200 IMP"/>
    <x v="90"/>
    <x v="90"/>
    <s v="305427"/>
    <s v="ODILE COPIN"/>
    <s v="440 CCT"/>
    <s v="HC"/>
    <s v="993353"/>
    <s v="SECTEUR BLANC"/>
  </r>
  <r>
    <n v="305218"/>
    <n v="7020573"/>
    <x v="0"/>
    <s v="REGION CENTRE EST"/>
    <x v="0"/>
    <s v="07020573"/>
    <s v="305218"/>
    <x v="0"/>
    <m/>
    <n v="1"/>
    <s v="Monsieur"/>
    <s v="FLORIAN"/>
    <s v="CORBIER"/>
    <m/>
    <m/>
    <m/>
    <m/>
    <m/>
    <m/>
    <s v="441 CCTM"/>
    <d v="2024-04-01T00:00:00"/>
    <s v="441"/>
    <s v="05"/>
    <s v="SALARIES COMMERCIAUX"/>
    <s v="T"/>
    <m/>
    <s v="008"/>
    <m/>
    <m/>
    <s v="Niveau 1"/>
    <m/>
    <n v="32302"/>
    <n v="36"/>
    <n v="100"/>
    <s v="FRANCAISE"/>
    <n v="44531"/>
    <n v="3"/>
    <n v="44531"/>
    <s v="HC"/>
    <n v="51510"/>
    <s v="FAGNIERES"/>
    <s v="JEROME CARPANETTO"/>
    <s v="900582"/>
    <s v="REGION CENTRE EST"/>
    <s v="172115"/>
    <s v="GREGORY BACQUET"/>
    <s v="100 IMD"/>
    <x v="29"/>
    <x v="29"/>
    <s v="304936"/>
    <s v="CATHERINE LORITTE"/>
    <s v="200 IMP"/>
    <x v="85"/>
    <x v="85"/>
    <s v="305218"/>
    <s v="FLORIAN CORBIER"/>
    <s v="441 CCTM"/>
    <s v="HC"/>
    <s v="096825"/>
    <s v="SECTEUR BLANC"/>
  </r>
  <r>
    <n v="191774"/>
    <n v="3001426"/>
    <x v="0"/>
    <s v="REGION CENTRE EST"/>
    <x v="0"/>
    <s v="03001426"/>
    <s v="191774"/>
    <x v="0"/>
    <m/>
    <n v="1"/>
    <s v="Monsieur"/>
    <s v="FABIEN"/>
    <s v="CORDIER"/>
    <s v="371 CCM.E"/>
    <n v="38930"/>
    <m/>
    <s v="Faux"/>
    <n v="5"/>
    <s v="INSPECTEURS RSG"/>
    <s v="386 IE"/>
    <d v="2006-09-01T00:00:00"/>
    <s v="386"/>
    <s v="05"/>
    <s v="INSPECTEURS RSG"/>
    <s v="T"/>
    <m/>
    <s v="380"/>
    <n v="5"/>
    <m/>
    <n v="5"/>
    <m/>
    <n v="22913"/>
    <n v="62"/>
    <n v="100"/>
    <s v="FRANCAISE"/>
    <n v="38961"/>
    <n v="18"/>
    <n v="38961"/>
    <s v="HC"/>
    <n v="25520"/>
    <s v="BIANS LES USIERS"/>
    <s v="JEROME CARPANETTO"/>
    <s v="900582"/>
    <s v="REGION CENTRE EST"/>
    <s v="305941"/>
    <s v="SAMUEL TRAGEL"/>
    <s v="100 IMD"/>
    <x v="14"/>
    <x v="14"/>
    <s v="304004"/>
    <s v="LARA BALTAZAR"/>
    <s v="200 IMP"/>
    <x v="33"/>
    <x v="33"/>
    <s v="191774"/>
    <s v="FABIEN CORDIER"/>
    <s v="386 IE"/>
    <s v="HC"/>
    <s v="991232"/>
    <s v="SECTEUR BLANC"/>
  </r>
  <r>
    <n v="305437"/>
    <n v="7021966"/>
    <x v="0"/>
    <s v="REGION GRAND OUEST"/>
    <x v="0"/>
    <s v="07021966"/>
    <s v="305437"/>
    <x v="0"/>
    <m/>
    <n v="2"/>
    <s v="Madame"/>
    <s v="OPHELIE"/>
    <s v="CORMON"/>
    <m/>
    <m/>
    <m/>
    <m/>
    <m/>
    <m/>
    <s v="440 CCT"/>
    <d v="2023-05-01T00:00:00"/>
    <s v="440"/>
    <s v="05"/>
    <s v="SALARIES COMMERCIAUX"/>
    <m/>
    <m/>
    <s v="322"/>
    <m/>
    <m/>
    <s v="Niveau 1"/>
    <m/>
    <d v="1990-05-03T00:00:00"/>
    <n v="34"/>
    <n v="100"/>
    <s v="FRANCAISE"/>
    <d v="2022-11-01T00:00:00"/>
    <n v="2"/>
    <d v="2022-11-01T00:00:00"/>
    <s v="HC"/>
    <n v="40560"/>
    <s v="VIELLE ST GIRONS"/>
    <s v="MATHIEU CHEMIN"/>
    <s v="071590"/>
    <s v="REGION GRAND OUEST"/>
    <s v="300602"/>
    <s v="MARYAN HARY"/>
    <s v="100 IMD"/>
    <x v="5"/>
    <x v="5"/>
    <s v="305671"/>
    <s v="OLIVIER BARON"/>
    <s v="200 IMP"/>
    <x v="50"/>
    <x v="50"/>
    <s v="305437"/>
    <s v="OPHELIE CORMON"/>
    <s v="440 CCT"/>
    <s v="HC"/>
    <s v="097277"/>
    <s v="SECTEUR BLANC"/>
  </r>
  <r>
    <n v="302809"/>
    <n v="3101556"/>
    <x v="2"/>
    <s v="REGION GRAND SUD"/>
    <x v="0"/>
    <s v="03101556"/>
    <s v="302809"/>
    <x v="0"/>
    <m/>
    <n v="1"/>
    <s v="Monsieur"/>
    <s v="NICOLAS"/>
    <s v="CORNETTE"/>
    <s v="310 CMA"/>
    <n v="42309"/>
    <m/>
    <s v="Faux"/>
    <n v="4"/>
    <s v="INSPECTEURS RSG"/>
    <s v="200 IMP"/>
    <d v="2015-12-01T00:00:00"/>
    <s v="200"/>
    <s v="04"/>
    <s v="INSPECTEURS RSG"/>
    <m/>
    <m/>
    <m/>
    <n v="5"/>
    <m/>
    <n v="5"/>
    <m/>
    <d v="1984-01-07T00:00:00"/>
    <n v="40"/>
    <n v="100"/>
    <s v="FRANCAISE"/>
    <d v="2015-12-01T00:00:00"/>
    <n v="9"/>
    <d v="2015-12-01T00:00:00"/>
    <m/>
    <n v="38370"/>
    <s v="ST PRIM"/>
    <s v="FREDERIC MESTRE"/>
    <s v="071251"/>
    <s v="REGION GRAND SUD"/>
    <s v="186531"/>
    <s v="CHRISTOPHE CLEMENT"/>
    <s v="100 IMD"/>
    <x v="11"/>
    <x v="11"/>
    <s v="302809"/>
    <s v="NICOLAS CORNETTE"/>
    <s v="200 IMP"/>
    <x v="17"/>
    <x v="17"/>
    <m/>
    <m/>
    <m/>
    <s v="HP"/>
    <m/>
    <m/>
  </r>
  <r>
    <n v="172201"/>
    <n v="6015372"/>
    <x v="1"/>
    <s v="REGION CENTRE EST"/>
    <x v="0"/>
    <s v="06015372"/>
    <s v="172201"/>
    <x v="0"/>
    <m/>
    <n v="2"/>
    <s v="Madame"/>
    <s v="MARIA"/>
    <s v="CORREIA DOS REIS"/>
    <m/>
    <m/>
    <m/>
    <m/>
    <m/>
    <m/>
    <s v="ASSISTANT SPECIALISE NIVEAU 2"/>
    <d v="2021-01-01T00:00:00"/>
    <s v="855"/>
    <s v="03"/>
    <s v="CADRES"/>
    <m/>
    <m/>
    <m/>
    <m/>
    <m/>
    <n v="5"/>
    <m/>
    <d v="1968-01-12T00:00:00"/>
    <n v="56"/>
    <n v="100"/>
    <s v="FRANCAISE"/>
    <d v="1994-01-24T00:00:00"/>
    <n v="30"/>
    <d v="1994-01-24T00:00:00"/>
    <m/>
    <n v="67700"/>
    <s v="MONSWILLER"/>
    <s v="JEROME CARPANETTO"/>
    <s v="900582"/>
    <s v="REGION CENTRE EST"/>
    <s v="300268"/>
    <s v="PIERRE FRANCOIS LAURA"/>
    <s v="100 IMD"/>
    <x v="37"/>
    <x v="37"/>
    <m/>
    <m/>
    <m/>
    <x v="3"/>
    <x v="3"/>
    <m/>
    <m/>
    <m/>
    <m/>
    <m/>
    <m/>
  </r>
  <r>
    <n v="306176"/>
    <n v="7024017"/>
    <x v="3"/>
    <s v="REGION GRAND OUEST"/>
    <x v="0"/>
    <s v="07024017"/>
    <s v="306176"/>
    <x v="0"/>
    <m/>
    <n v="2"/>
    <s v="Madame"/>
    <s v="BERENGERE"/>
    <s v="CORVELLEC"/>
    <m/>
    <m/>
    <m/>
    <m/>
    <m/>
    <m/>
    <s v="100 IMD"/>
    <d v="2024-08-01T00:00:00"/>
    <s v="100"/>
    <s v="03"/>
    <s v="INSPECTEURS RSG"/>
    <m/>
    <m/>
    <m/>
    <m/>
    <m/>
    <n v="6"/>
    <m/>
    <d v="1986-10-01T00:00:00"/>
    <n v="38"/>
    <n v="100"/>
    <s v="FRANCAISE"/>
    <d v="2024-08-01T00:00:00"/>
    <n v="0"/>
    <d v="2024-08-01T00:00:00"/>
    <m/>
    <n v="35000"/>
    <s v="RENNES"/>
    <s v="MATHIEU CHEMIN"/>
    <s v="071590"/>
    <s v="REGION GRAND OUEST"/>
    <s v="306176"/>
    <s v="BERENGERE CORVELLEC"/>
    <s v="100 IMD"/>
    <x v="31"/>
    <x v="31"/>
    <m/>
    <m/>
    <m/>
    <x v="3"/>
    <x v="3"/>
    <m/>
    <m/>
    <m/>
    <s v="D7"/>
    <m/>
    <m/>
  </r>
  <r>
    <n v="306123"/>
    <n v="7023953"/>
    <x v="0"/>
    <s v="REGION CENTRE EST"/>
    <x v="0"/>
    <s v="07023953"/>
    <s v="306123"/>
    <x v="0"/>
    <m/>
    <n v="1"/>
    <s v="Monsieur"/>
    <s v="JEAN FLORENT"/>
    <s v="COSTA"/>
    <m/>
    <m/>
    <m/>
    <m/>
    <m/>
    <m/>
    <s v="440 CCT"/>
    <d v="2024-11-01T00:00:00"/>
    <s v="440"/>
    <s v="05"/>
    <s v="SALARIES COMMERCIAUX"/>
    <m/>
    <m/>
    <s v="452"/>
    <m/>
    <m/>
    <s v="Niveau 1"/>
    <m/>
    <d v="1969-11-10T00:00:00"/>
    <n v="55"/>
    <n v="100"/>
    <s v="FRANCAISE"/>
    <d v="2024-07-01T00:00:00"/>
    <n v="0"/>
    <d v="2024-07-01T00:00:00"/>
    <s v="HC"/>
    <n v="23110"/>
    <s v="EVAUX LES BAINS"/>
    <s v="JEROME CARPANETTO"/>
    <s v="900582"/>
    <s v="REGION CENTRE EST"/>
    <m/>
    <m/>
    <m/>
    <x v="7"/>
    <x v="7"/>
    <s v="305060"/>
    <s v="ALEXIS RODRIGUES"/>
    <s v="200 IMP"/>
    <x v="109"/>
    <x v="109"/>
    <s v="306123"/>
    <s v="JEAN FLORENT COSTA"/>
    <s v="440 CCT"/>
    <s v="HC"/>
    <s v="992845"/>
    <s v="SECTEUR BLANC"/>
  </r>
  <r>
    <n v="192578"/>
    <n v="3001791"/>
    <x v="2"/>
    <s v="REGION GRAND SUD"/>
    <x v="0"/>
    <s v="03001791"/>
    <s v="192578"/>
    <x v="0"/>
    <m/>
    <n v="1"/>
    <s v="Monsieur"/>
    <s v="LAURENT"/>
    <s v="COT"/>
    <m/>
    <m/>
    <m/>
    <m/>
    <m/>
    <m/>
    <s v="200 IMP"/>
    <d v="2007-09-01T00:00:00"/>
    <s v="200"/>
    <s v="04"/>
    <s v="INSPECTEURS RSG"/>
    <m/>
    <m/>
    <m/>
    <m/>
    <m/>
    <n v="5"/>
    <m/>
    <d v="1974-01-07T00:00:00"/>
    <n v="50"/>
    <n v="100"/>
    <s v="FRANCAISE"/>
    <d v="2007-09-01T00:00:00"/>
    <n v="17"/>
    <d v="2007-09-01T00:00:00"/>
    <m/>
    <n v="12510"/>
    <s v="DRUELLE"/>
    <s v="FREDERIC MESTRE"/>
    <s v="071251"/>
    <s v="REGION GRAND SUD"/>
    <s v="163397"/>
    <s v="FRANCK ZENOU"/>
    <s v="100 IMD"/>
    <x v="0"/>
    <x v="0"/>
    <s v="192578"/>
    <s v="LAURENT COT"/>
    <s v="200 IMP"/>
    <x v="61"/>
    <x v="61"/>
    <m/>
    <m/>
    <m/>
    <s v="HP"/>
    <m/>
    <m/>
  </r>
  <r>
    <n v="193005"/>
    <n v="3002244"/>
    <x v="3"/>
    <s v="REGION ILE DE FRANCE NORD"/>
    <x v="0"/>
    <s v="03002244"/>
    <s v="193005"/>
    <x v="0"/>
    <m/>
    <n v="1"/>
    <s v="Monsieur"/>
    <s v="SEBASTIEN"/>
    <s v="COTE"/>
    <s v="200 IMP"/>
    <d v="2008-11-01T00:00:00"/>
    <m/>
    <s v="Faux"/>
    <n v="3"/>
    <s v="INSPECTEURS RSG"/>
    <s v="100 IMD"/>
    <d v="2008-12-01T00:00:00"/>
    <s v="100"/>
    <s v="03"/>
    <s v="INSPECTEURS RSG"/>
    <m/>
    <m/>
    <m/>
    <n v="6"/>
    <m/>
    <n v="6"/>
    <m/>
    <d v="1979-03-26T00:00:00"/>
    <n v="45"/>
    <n v="100"/>
    <s v="FRANCAISE"/>
    <d v="2008-12-01T00:00:00"/>
    <n v="16"/>
    <d v="2008-12-01T00:00:00"/>
    <m/>
    <n v="76240"/>
    <s v="LE MESNIL ESNARD"/>
    <s v="CATHERINE BLANCKAERT"/>
    <s v="071030"/>
    <s v="REGION ILE DE FRANCE NORD"/>
    <s v="193005"/>
    <s v="SEBASTIEN COTE"/>
    <s v="100 IMD"/>
    <x v="18"/>
    <x v="18"/>
    <m/>
    <m/>
    <m/>
    <x v="3"/>
    <x v="3"/>
    <m/>
    <m/>
    <m/>
    <s v="D7"/>
    <m/>
    <m/>
  </r>
  <r>
    <n v="305164"/>
    <n v="7020148"/>
    <x v="0"/>
    <s v="REGION GRAND SUD"/>
    <x v="0"/>
    <s v="07020148"/>
    <s v="305164"/>
    <x v="0"/>
    <m/>
    <n v="1"/>
    <s v="Monsieur"/>
    <s v="CEDRIC"/>
    <s v="COTINAUT"/>
    <m/>
    <m/>
    <m/>
    <m/>
    <m/>
    <m/>
    <s v="440 CCT"/>
    <d v="2022-03-01T00:00:00"/>
    <s v="440"/>
    <s v="05"/>
    <s v="SALARIES COMMERCIAUX"/>
    <m/>
    <m/>
    <s v="013"/>
    <m/>
    <m/>
    <s v="Niveau 1"/>
    <m/>
    <d v="1979-12-01T00:00:00"/>
    <n v="45"/>
    <n v="100"/>
    <s v="FRANCAISE"/>
    <d v="2021-09-01T00:00:00"/>
    <n v="3"/>
    <d v="2021-09-01T00:00:00"/>
    <s v="HC"/>
    <n v="34340"/>
    <s v="MARSEILLAN"/>
    <s v="FREDERIC MESTRE"/>
    <s v="071251"/>
    <s v="REGION GRAND SUD"/>
    <s v="163397"/>
    <s v="FRANCK ZENOU"/>
    <s v="100 IMD"/>
    <x v="0"/>
    <x v="0"/>
    <s v="192646"/>
    <s v="ANTOINE FERRERO"/>
    <s v="200 IMP"/>
    <x v="47"/>
    <x v="47"/>
    <s v="305164"/>
    <s v="CEDRIC COTINAUT"/>
    <s v="440 CCT"/>
    <s v="HC"/>
    <s v="097390"/>
    <s v="SECTEUR BLANC"/>
  </r>
  <r>
    <n v="305750"/>
    <n v="7023116"/>
    <x v="0"/>
    <s v="REGION GRAND OUEST"/>
    <x v="0"/>
    <s v="07023116"/>
    <s v="305750"/>
    <x v="0"/>
    <m/>
    <n v="2"/>
    <s v="Madame"/>
    <s v="MARIANNE"/>
    <s v="COTONEA"/>
    <s v="445 CCA"/>
    <n v="45323"/>
    <m/>
    <s v="Faux"/>
    <n v="5"/>
    <s v="SALARIES COMMERCIAUX"/>
    <s v="440 CCT"/>
    <d v="2024-03-01T00:00:00"/>
    <s v="440"/>
    <s v="05"/>
    <s v="SALARIES COMMERCIAUX"/>
    <m/>
    <m/>
    <s v="223"/>
    <s v="Niveau 1"/>
    <m/>
    <s v="Niveau 1"/>
    <m/>
    <d v="2000-05-24T00:00:00"/>
    <n v="24"/>
    <n v="100"/>
    <s v="FRANCAISE"/>
    <d v="2023-11-01T00:00:00"/>
    <n v="1"/>
    <d v="2023-11-01T00:00:00"/>
    <s v="HC"/>
    <n v="29200"/>
    <s v="BREST"/>
    <s v="MATHIEU CHEMIN"/>
    <s v="071590"/>
    <s v="REGION GRAND OUEST"/>
    <s v="306484"/>
    <s v="GUILLAUME LAUZANAS"/>
    <s v="100 IMD"/>
    <x v="21"/>
    <x v="21"/>
    <s v="188232"/>
    <s v="FREDERIC LE FEVRE"/>
    <s v="200 IMP"/>
    <x v="113"/>
    <x v="113"/>
    <s v="305750"/>
    <s v="MARIANNE COTONEA"/>
    <s v="440 CCT"/>
    <s v="HC"/>
    <s v="993584"/>
    <s v="SECTEUR BLANC"/>
  </r>
  <r>
    <n v="305448"/>
    <n v="7022004"/>
    <x v="0"/>
    <s v="REGION GRAND OUEST"/>
    <x v="0"/>
    <s v="07022004"/>
    <s v="305448"/>
    <x v="0"/>
    <m/>
    <n v="1"/>
    <s v="Monsieur"/>
    <s v="JULIEN"/>
    <s v="COTTEBRUNE"/>
    <m/>
    <m/>
    <m/>
    <m/>
    <m/>
    <m/>
    <s v="440 CCT"/>
    <d v="2023-06-01T00:00:00"/>
    <s v="440"/>
    <s v="05"/>
    <s v="SALARIES COMMERCIAUX"/>
    <m/>
    <m/>
    <s v="473"/>
    <m/>
    <m/>
    <s v="Niveau 1"/>
    <m/>
    <d v="1984-09-15T00:00:00"/>
    <n v="40"/>
    <n v="100"/>
    <s v="FRANCAISE"/>
    <d v="2022-12-01T00:00:00"/>
    <n v="2"/>
    <d v="2022-12-01T00:00:00"/>
    <s v="HC"/>
    <n v="50110"/>
    <s v="DIGOSVILLE"/>
    <s v="MATHIEU CHEMIN"/>
    <s v="071590"/>
    <s v="REGION GRAND OUEST"/>
    <s v="170189"/>
    <s v="SEBASTIEN PLANCON"/>
    <s v="100 IMD"/>
    <x v="10"/>
    <x v="10"/>
    <s v="188975"/>
    <s v="JONATHAN DEMINGUET"/>
    <s v="200 IMP"/>
    <x v="54"/>
    <x v="54"/>
    <s v="305448"/>
    <s v="JULIEN COTTEBRUNE"/>
    <s v="440 CCT"/>
    <s v="HC"/>
    <s v="993506"/>
    <s v="SECTEUR BLANC"/>
  </r>
  <r>
    <n v="305136"/>
    <n v="7020056"/>
    <x v="0"/>
    <s v="REGION CENTRE EST"/>
    <x v="0"/>
    <s v="07020056"/>
    <s v="305136"/>
    <x v="0"/>
    <m/>
    <n v="2"/>
    <s v="Madame"/>
    <s v="EMILIE"/>
    <s v="COTTIN"/>
    <s v="440 CCT"/>
    <n v="45231"/>
    <m/>
    <s v="Faux"/>
    <n v="5"/>
    <s v="SALARIES COMMERCIAUX"/>
    <s v="441 CCTM"/>
    <d v="2023-12-01T00:00:00"/>
    <s v="441"/>
    <s v="05"/>
    <s v="SALARIES COMMERCIAUX"/>
    <s v="T"/>
    <m/>
    <s v="138"/>
    <s v="Niveau 1"/>
    <m/>
    <s v="Niveau 1"/>
    <m/>
    <d v="1992-12-11T00:00:00"/>
    <n v="31"/>
    <n v="100"/>
    <s v="FRANCAISE"/>
    <d v="2021-09-01T00:00:00"/>
    <n v="3"/>
    <d v="2021-09-01T00:00:00"/>
    <s v="HC"/>
    <n v="77350"/>
    <s v="LE MEE SUR SEINE"/>
    <s v="JEROME CARPANETTO"/>
    <s v="900582"/>
    <s v="REGION CENTRE EST"/>
    <s v="182240"/>
    <s v="FREDERIC MARTINELLI"/>
    <s v="100 IMD"/>
    <x v="2"/>
    <x v="2"/>
    <s v="188461"/>
    <s v="FRANCK BABISKI"/>
    <s v="200 IMP"/>
    <x v="20"/>
    <x v="20"/>
    <s v="305136"/>
    <s v="EMILIE COTTIN"/>
    <s v="441 CCTM"/>
    <s v="HC"/>
    <s v="097674"/>
    <s v="SECTEUR BLANC"/>
  </r>
  <r>
    <n v="178456"/>
    <n v="6015520"/>
    <x v="1"/>
    <s v="POLE PILOTAGE DU RESEAU COMMERCIAL"/>
    <x v="0"/>
    <s v="06015520"/>
    <s v="178456"/>
    <x v="0"/>
    <m/>
    <n v="2"/>
    <s v="Madame"/>
    <s v="VERONIQUE"/>
    <s v="COTTINET"/>
    <m/>
    <m/>
    <m/>
    <m/>
    <m/>
    <m/>
    <s v="ASSISTANT COMMERCIAL NIVEAU 2"/>
    <d v="1997-08-25T00:00:00"/>
    <s v="855"/>
    <s v="03"/>
    <s v="NON CADRES"/>
    <m/>
    <m/>
    <m/>
    <m/>
    <m/>
    <n v="4"/>
    <m/>
    <d v="1970-03-08T00:00:00"/>
    <n v="54"/>
    <n v="100"/>
    <s v="FRANCAISE"/>
    <d v="1997-08-25T00:00:00"/>
    <n v="27"/>
    <d v="1997-08-25T00:00:00"/>
    <m/>
    <n v="73460"/>
    <s v="FRONTENEX"/>
    <m/>
    <s v="700584"/>
    <s v="POLE PILOTAGE DU RESEAU COMMERCIAL"/>
    <m/>
    <m/>
    <m/>
    <x v="25"/>
    <x v="25"/>
    <m/>
    <m/>
    <m/>
    <x v="3"/>
    <x v="3"/>
    <m/>
    <m/>
    <m/>
    <m/>
    <m/>
    <m/>
  </r>
  <r>
    <n v="305495"/>
    <n v="7022228"/>
    <x v="2"/>
    <s v="REGION GRAND OUEST"/>
    <x v="0"/>
    <s v="07022228"/>
    <s v="305495"/>
    <x v="0"/>
    <m/>
    <n v="2"/>
    <s v="Madame"/>
    <s v="SEVERINE"/>
    <s v="COUDERT"/>
    <s v="385 I.ES"/>
    <n v="45108"/>
    <m/>
    <s v="Faux"/>
    <n v="4"/>
    <s v="INSPECTEURS RSG"/>
    <s v="200 IMP"/>
    <d v="2023-08-01T00:00:00"/>
    <s v="200"/>
    <s v="04"/>
    <s v="INSPECTEURS RSG"/>
    <m/>
    <m/>
    <m/>
    <n v="5"/>
    <m/>
    <n v="5"/>
    <m/>
    <n v="28662"/>
    <n v="46"/>
    <n v="100"/>
    <s v="FRANCAISE"/>
    <n v="44958"/>
    <n v="1"/>
    <n v="44958"/>
    <m/>
    <n v="87270"/>
    <s v="BONNAC LA COTE"/>
    <s v="MATHIEU CHEMIN"/>
    <s v="071590"/>
    <s v="REGION GRAND OUEST"/>
    <s v="192093"/>
    <s v="GUILLAUME LIOPE"/>
    <s v="100 IMD"/>
    <x v="15"/>
    <x v="15"/>
    <s v="305495"/>
    <s v="SEVERINE COUDERT"/>
    <s v="200 IMP"/>
    <x v="56"/>
    <x v="56"/>
    <m/>
    <m/>
    <m/>
    <s v="HP"/>
    <m/>
    <m/>
  </r>
  <r>
    <n v="306240"/>
    <n v="7024116"/>
    <x v="0"/>
    <s v="REGION GRAND SUD"/>
    <x v="0"/>
    <s v="07024116"/>
    <s v="306240"/>
    <x v="0"/>
    <m/>
    <n v="2"/>
    <s v="Madame"/>
    <s v="MAGALY"/>
    <s v="COULLOCH"/>
    <m/>
    <m/>
    <m/>
    <m/>
    <m/>
    <m/>
    <s v="445 CCA"/>
    <d v="2024-09-01T00:00:00"/>
    <s v="445"/>
    <s v="05"/>
    <s v="SALARIES COMMERCIAUX"/>
    <m/>
    <m/>
    <s v="062"/>
    <m/>
    <m/>
    <s v="Niveau 1"/>
    <m/>
    <n v="29557"/>
    <n v="44"/>
    <n v="100"/>
    <s v="FRANCAISE"/>
    <n v="45536"/>
    <n v="0"/>
    <n v="45536"/>
    <s v="HC"/>
    <n v="66300"/>
    <s v="BANYULS DELS ASPRES"/>
    <s v="FREDERIC MESTRE"/>
    <s v="071251"/>
    <s v="REGION GRAND SUD"/>
    <s v="163397"/>
    <s v="FRANCK ZENOU"/>
    <s v="100 IMD"/>
    <x v="0"/>
    <x v="0"/>
    <s v="188587"/>
    <s v="PATRICE VILA"/>
    <s v="200 IMP"/>
    <x v="57"/>
    <x v="57"/>
    <s v="306240"/>
    <s v="MAGALY COULLOCH"/>
    <s v="445 CCA"/>
    <s v="HC"/>
    <s v="099784"/>
    <s v="SECTEUR BLANC"/>
  </r>
  <r>
    <n v="306420"/>
    <n v="7024329"/>
    <x v="0"/>
    <s v="REGION GRAND OUEST"/>
    <x v="0"/>
    <s v="07024329"/>
    <s v="306420"/>
    <x v="0"/>
    <m/>
    <n v="2"/>
    <s v="Madame"/>
    <s v="ESTELLE"/>
    <s v="COULON"/>
    <m/>
    <m/>
    <m/>
    <m/>
    <m/>
    <m/>
    <s v="445 CCA"/>
    <d v="2024-11-01T00:00:00"/>
    <s v="445"/>
    <s v="05"/>
    <s v="SALARIES COMMERCIAUX"/>
    <m/>
    <m/>
    <s v="340"/>
    <m/>
    <m/>
    <s v="Niveau 1"/>
    <m/>
    <n v="32974"/>
    <n v="34"/>
    <n v="100"/>
    <s v="FRANCAISE"/>
    <n v="45597"/>
    <n v="0"/>
    <n v="45597"/>
    <s v="HC"/>
    <n v="72190"/>
    <s v="COULAINES"/>
    <s v="MATHIEU CHEMIN"/>
    <s v="071590"/>
    <s v="REGION GRAND OUEST"/>
    <s v="306176"/>
    <s v="BERENGERE CORVELLEC"/>
    <s v="100 IMD"/>
    <x v="31"/>
    <x v="31"/>
    <s v="302611"/>
    <s v="ROMAIN ERNOULT"/>
    <s v="200 IMP"/>
    <x v="59"/>
    <x v="59"/>
    <s v="306420"/>
    <s v="ESTELLE COULON"/>
    <s v="445 CCA"/>
    <s v="HC"/>
    <s v="098948"/>
    <s v="SECTEUR BLANC"/>
  </r>
  <r>
    <n v="303109"/>
    <n v="3101704"/>
    <x v="0"/>
    <s v="REGION GRAND OUEST"/>
    <x v="0"/>
    <s v="03101704"/>
    <s v="303109"/>
    <x v="0"/>
    <m/>
    <n v="1"/>
    <s v="Monsieur"/>
    <s v="MARC ANTOINE"/>
    <s v="COURCIER"/>
    <s v="441 CCTM"/>
    <n v="44593"/>
    <m/>
    <s v="Faux"/>
    <n v="5"/>
    <s v="SALARIES COMMERCIAUX"/>
    <s v="391 CCEIM"/>
    <d v="2022-03-01T00:00:00"/>
    <s v="391"/>
    <s v="05"/>
    <s v="SALARIES COMMERCIAUX"/>
    <s v="T"/>
    <m/>
    <s v="127"/>
    <s v="Niveau 2"/>
    <m/>
    <s v="Niveau 2"/>
    <m/>
    <n v="31661"/>
    <n v="38"/>
    <n v="100"/>
    <s v="FRANCAISE"/>
    <n v="42614"/>
    <n v="8"/>
    <n v="42614"/>
    <s v="HC"/>
    <n v="22190"/>
    <s v="PLERIN"/>
    <s v="MATHIEU CHEMIN"/>
    <s v="071590"/>
    <s v="REGION GRAND OUEST"/>
    <s v="175115"/>
    <s v="PABLO LECOQ"/>
    <s v="100 IMD"/>
    <x v="27"/>
    <x v="27"/>
    <s v="188718"/>
    <s v="STEPHANE GESTIN"/>
    <s v="200 IMP"/>
    <x v="37"/>
    <x v="37"/>
    <s v="303109"/>
    <s v="MARC ANTOINE COURCIER"/>
    <s v="391 CCEIM"/>
    <s v="HC"/>
    <s v="992396"/>
    <s v="SECTEUR BLANC"/>
  </r>
  <r>
    <n v="306512"/>
    <n v="7024462"/>
    <x v="0"/>
    <s v="REGION GRAND SUD"/>
    <x v="0"/>
    <s v="07024462"/>
    <s v="306512"/>
    <x v="0"/>
    <m/>
    <n v="2"/>
    <s v="Madame"/>
    <s v="LAETITIA"/>
    <s v="COURTOIS"/>
    <m/>
    <m/>
    <m/>
    <m/>
    <m/>
    <m/>
    <s v="445 CCA"/>
    <d v="2024-12-01T00:00:00"/>
    <s v="445"/>
    <s v="05"/>
    <s v="SALARIES COMMERCIAUX"/>
    <m/>
    <m/>
    <s v="570"/>
    <m/>
    <m/>
    <s v="Niveau 1"/>
    <m/>
    <n v="36233"/>
    <n v="25"/>
    <n v="100"/>
    <s v="FRANCAISE"/>
    <n v="45627"/>
    <n v="0"/>
    <n v="45627"/>
    <s v="HC"/>
    <n v="6300"/>
    <s v="NICE"/>
    <s v="FREDERIC MESTRE"/>
    <s v="071251"/>
    <s v="REGION GRAND SUD"/>
    <s v="182484"/>
    <s v="SYLVAIN KERLOC H"/>
    <s v="100 IMD"/>
    <x v="24"/>
    <x v="24"/>
    <m/>
    <m/>
    <m/>
    <x v="98"/>
    <x v="98"/>
    <s v="306512"/>
    <s v="LAETITIA COURTOIS"/>
    <s v="445 CCA"/>
    <s v="HC"/>
    <s v="991948"/>
    <s v="SECTEUR BLANC"/>
  </r>
  <r>
    <n v="306065"/>
    <n v="7023790"/>
    <x v="0"/>
    <s v="REGION CENTRE EST"/>
    <x v="0"/>
    <s v="07023790"/>
    <s v="306065"/>
    <x v="0"/>
    <m/>
    <n v="1"/>
    <s v="Monsieur"/>
    <s v="MAXIME"/>
    <s v="COURTOT"/>
    <m/>
    <m/>
    <m/>
    <m/>
    <m/>
    <m/>
    <s v="440 CCT"/>
    <d v="2024-10-01T00:00:00"/>
    <s v="440"/>
    <s v="05"/>
    <s v="SALARIES COMMERCIAUX"/>
    <m/>
    <m/>
    <s v="361"/>
    <m/>
    <m/>
    <s v="Niveau 1"/>
    <m/>
    <n v="35950"/>
    <n v="26"/>
    <n v="100"/>
    <s v="FRANCAISE"/>
    <n v="45444"/>
    <n v="0"/>
    <n v="45444"/>
    <s v="HC"/>
    <n v="21200"/>
    <s v="BEAUNE"/>
    <s v="JEROME CARPANETTO"/>
    <s v="900582"/>
    <s v="REGION CENTRE EST"/>
    <m/>
    <m/>
    <m/>
    <x v="7"/>
    <x v="7"/>
    <s v="305664"/>
    <s v="RACHEL ZUNINO"/>
    <s v="200 IMP"/>
    <x v="69"/>
    <x v="69"/>
    <s v="306065"/>
    <s v="MAXIME COURTOT"/>
    <s v="440 CCT"/>
    <s v="HC"/>
    <s v="990869"/>
    <s v="SECTEUR BLANC"/>
  </r>
  <r>
    <n v="302668"/>
    <n v="3101471"/>
    <x v="0"/>
    <s v="REGION GRAND OUEST"/>
    <x v="0"/>
    <s v="03101471"/>
    <s v="302668"/>
    <x v="0"/>
    <m/>
    <n v="2"/>
    <s v="Madame"/>
    <s v="CAROLINE"/>
    <s v="COUSIN"/>
    <s v="440 CCT"/>
    <n v="42217"/>
    <m/>
    <s v="Faux"/>
    <n v="5"/>
    <s v="SALARIES COMMERCIAUX"/>
    <s v="370 CC.E"/>
    <d v="2015-09-01T00:00:00"/>
    <s v="370"/>
    <s v="05"/>
    <s v="SALARIES COMMERCIAUX"/>
    <m/>
    <m/>
    <s v="083"/>
    <s v="Niveau 2"/>
    <m/>
    <s v="Niveau 2"/>
    <m/>
    <n v="32967"/>
    <n v="34"/>
    <n v="100"/>
    <s v="FRANCAISE"/>
    <n v="42248"/>
    <n v="9"/>
    <n v="42248"/>
    <s v="HC"/>
    <n v="44250"/>
    <s v="ST BREVIN LES PINS"/>
    <s v="MATHIEU CHEMIN"/>
    <s v="071590"/>
    <s v="REGION GRAND OUEST"/>
    <s v="190433"/>
    <s v="JOHANN GUIHARD"/>
    <s v="100 IMD"/>
    <x v="13"/>
    <x v="13"/>
    <s v="191022"/>
    <s v="FLORENT FOURNIGAULT"/>
    <s v="200 IMP"/>
    <x v="15"/>
    <x v="15"/>
    <s v="302668"/>
    <s v="CAROLINE COUSIN"/>
    <s v="370 CC.E"/>
    <s v="HC"/>
    <s v="991987"/>
    <s v="SECTEUR BLANC"/>
  </r>
  <r>
    <n v="305720"/>
    <n v="7023037"/>
    <x v="0"/>
    <s v="REGION GRAND OUEST"/>
    <x v="0"/>
    <s v="07023037"/>
    <s v="305720"/>
    <x v="0"/>
    <m/>
    <n v="1"/>
    <s v="Monsieur"/>
    <s v="DIMITRI"/>
    <s v="COUSSON"/>
    <m/>
    <m/>
    <m/>
    <m/>
    <m/>
    <m/>
    <s v="440 CCT"/>
    <d v="2024-02-01T00:00:00"/>
    <s v="440"/>
    <s v="05"/>
    <s v="SALARIES COMMERCIAUX"/>
    <m/>
    <m/>
    <s v="817"/>
    <m/>
    <m/>
    <s v="Niveau 1"/>
    <m/>
    <n v="33205"/>
    <n v="34"/>
    <n v="100"/>
    <s v="FRANCAISE"/>
    <n v="45200"/>
    <n v="1"/>
    <n v="45200"/>
    <s v="HC"/>
    <n v="79230"/>
    <s v="PRAHECQ"/>
    <s v="MATHIEU CHEMIN"/>
    <s v="071590"/>
    <s v="REGION GRAND OUEST"/>
    <s v="192093"/>
    <s v="GUILLAUME LIOPE"/>
    <s v="100 IMD"/>
    <x v="15"/>
    <x v="15"/>
    <s v="305551"/>
    <s v="THOMAS JONGEN"/>
    <s v="310 CMA"/>
    <x v="108"/>
    <x v="108"/>
    <s v="305720"/>
    <s v="DIMITRI COUSSON"/>
    <s v="440 CCT"/>
    <s v="HC"/>
    <s v="990368"/>
    <s v="SECTEUR BLANC"/>
  </r>
  <r>
    <n v="303794"/>
    <n v="3102044"/>
    <x v="0"/>
    <s v="REGION ILE DE FRANCE NORD"/>
    <x v="0"/>
    <s v="03102044"/>
    <s v="303794"/>
    <x v="0"/>
    <m/>
    <n v="2"/>
    <s v="Madame"/>
    <s v="LESLY"/>
    <s v="COUSTENOBLE"/>
    <s v="445 CCA"/>
    <n v="43101"/>
    <m/>
    <s v="Faux"/>
    <n v="5"/>
    <s v="SALARIES COMMERCIAUX"/>
    <s v="440 CCT"/>
    <d v="2018-02-01T00:00:00"/>
    <s v="440"/>
    <s v="05"/>
    <s v="SALARIES COMMERCIAUX"/>
    <m/>
    <m/>
    <m/>
    <s v="Niveau 1"/>
    <m/>
    <s v="Niveau 1"/>
    <m/>
    <n v="31892"/>
    <n v="37"/>
    <n v="100"/>
    <s v="FRANCAISE"/>
    <n v="43132"/>
    <n v="6"/>
    <n v="43132"/>
    <s v="HC"/>
    <n v="80540"/>
    <s v="GUIGNEMICOURT"/>
    <s v="CATHERINE BLANCKAERT"/>
    <s v="071030"/>
    <s v="REGION ILE DE FRANCE NORD"/>
    <s v="301703"/>
    <s v="JONATHAN HENNICOTTE"/>
    <s v="100 IMD"/>
    <x v="34"/>
    <x v="34"/>
    <s v="303555"/>
    <s v="FREDERIC CARUELLE"/>
    <s v="200 IMP"/>
    <x v="93"/>
    <x v="93"/>
    <s v="303794"/>
    <s v="LESLY COUSTENOBLE"/>
    <s v="440 CCT"/>
    <s v="HC"/>
    <s v="900460"/>
    <s v="SECTEUR BLANC"/>
  </r>
  <r>
    <n v="301203"/>
    <n v="3100698"/>
    <x v="0"/>
    <s v="REGION ILE DE FRANCE NORD"/>
    <x v="0"/>
    <s v="03100698"/>
    <s v="301203"/>
    <x v="0"/>
    <m/>
    <n v="1"/>
    <s v="Monsieur"/>
    <s v="NICOLAS"/>
    <s v="COUTTENIER"/>
    <m/>
    <m/>
    <m/>
    <m/>
    <m/>
    <m/>
    <s v="440 CCT"/>
    <d v="2013-02-01T00:00:00"/>
    <s v="440"/>
    <s v="05"/>
    <s v="SALARIES COMMERCIAUX"/>
    <m/>
    <m/>
    <s v="420"/>
    <m/>
    <m/>
    <s v="Niveau 1"/>
    <m/>
    <n v="31166"/>
    <n v="39"/>
    <n v="100"/>
    <s v="FRANCAISE"/>
    <n v="41306"/>
    <n v="11"/>
    <n v="41306"/>
    <s v="HC"/>
    <n v="59270"/>
    <s v="FLETRE"/>
    <s v="CATHERINE BLANCKAERT"/>
    <s v="071030"/>
    <s v="REGION ILE DE FRANCE NORD"/>
    <s v="185551"/>
    <s v="BERNARD GERONIMI"/>
    <s v="100 IMD"/>
    <x v="17"/>
    <x v="17"/>
    <s v="300377"/>
    <s v="AURORE WICART"/>
    <s v="200 IMP"/>
    <x v="23"/>
    <x v="23"/>
    <s v="301203"/>
    <s v="NICOLAS COUTTENIER"/>
    <s v="440 CCT"/>
    <s v="HC"/>
    <s v="096075"/>
    <s v="SECTEUR BLANC"/>
  </r>
  <r>
    <n v="179848"/>
    <n v="3000704"/>
    <x v="0"/>
    <s v="REGION CENTRE EST"/>
    <x v="0"/>
    <s v="03000704"/>
    <s v="179848"/>
    <x v="0"/>
    <m/>
    <n v="1"/>
    <s v="Monsieur"/>
    <s v="STEPHANE"/>
    <s v="COUVERCELLE"/>
    <m/>
    <m/>
    <m/>
    <m/>
    <m/>
    <m/>
    <s v="390 CCEI"/>
    <d v="1998-01-01T00:00:00"/>
    <s v="390"/>
    <s v="05"/>
    <s v="SALARIES COMMERCIAUX"/>
    <m/>
    <m/>
    <m/>
    <m/>
    <m/>
    <s v="Niveau 2"/>
    <m/>
    <n v="23413"/>
    <n v="60"/>
    <n v="100"/>
    <s v="FRANCAISE"/>
    <n v="35796"/>
    <n v="26"/>
    <n v="35796"/>
    <s v="HC"/>
    <n v="54300"/>
    <s v="MARAINVILLER"/>
    <s v="JEROME CARPANETTO"/>
    <s v="900582"/>
    <s v="REGION CENTRE EST"/>
    <s v="179897"/>
    <s v="SYLVAIN GATHELIER"/>
    <s v="100 IMD"/>
    <x v="22"/>
    <x v="22"/>
    <s v="302742"/>
    <s v="ALEXIS HOEGY"/>
    <s v="200 IMP"/>
    <x v="27"/>
    <x v="27"/>
    <s v="179848"/>
    <s v="STEPHANE COUVERCELLE"/>
    <s v="390 CCEI"/>
    <s v="HC"/>
    <s v="900051"/>
    <s v="SECTEUR BLANC"/>
  </r>
  <r>
    <n v="305451"/>
    <n v="7022002"/>
    <x v="0"/>
    <s v="REGION GRAND OUEST"/>
    <x v="0"/>
    <s v="07022002"/>
    <s v="305451"/>
    <x v="0"/>
    <m/>
    <n v="2"/>
    <s v="Madame"/>
    <s v="FRANCOISE"/>
    <s v="CRESSOL"/>
    <m/>
    <m/>
    <m/>
    <m/>
    <m/>
    <m/>
    <s v="440 CCT"/>
    <d v="2023-06-01T00:00:00"/>
    <s v="440"/>
    <s v="05"/>
    <s v="SALARIES COMMERCIAUX"/>
    <m/>
    <m/>
    <s v="286"/>
    <m/>
    <m/>
    <s v="Niveau 1"/>
    <m/>
    <n v="24010"/>
    <n v="59"/>
    <n v="100"/>
    <s v="FRANCAISE"/>
    <n v="44896"/>
    <n v="2"/>
    <n v="44896"/>
    <s v="HC"/>
    <n v="72510"/>
    <s v="MANSIGNE"/>
    <s v="MATHIEU CHEMIN"/>
    <s v="071590"/>
    <s v="REGION GRAND OUEST"/>
    <s v="306176"/>
    <s v="BERENGERE CORVELLEC"/>
    <s v="100 IMD"/>
    <x v="31"/>
    <x v="31"/>
    <s v="302611"/>
    <s v="ROMAIN ERNOULT"/>
    <s v="200 IMP"/>
    <x v="59"/>
    <x v="59"/>
    <s v="305451"/>
    <s v="FRANCOISE CRESSOL"/>
    <s v="440 CCT"/>
    <s v="HC"/>
    <s v="096629"/>
    <s v="SECTEUR BLANC"/>
  </r>
  <r>
    <n v="306113"/>
    <n v="7023935"/>
    <x v="0"/>
    <s v="REGION CENTRE EST"/>
    <x v="0"/>
    <s v="07023935"/>
    <s v="306113"/>
    <x v="0"/>
    <m/>
    <n v="2"/>
    <s v="Madame"/>
    <s v="AMANDINE"/>
    <s v="CRESSON"/>
    <m/>
    <m/>
    <m/>
    <m/>
    <m/>
    <m/>
    <s v="440 CCT"/>
    <d v="2024-11-01T00:00:00"/>
    <s v="440"/>
    <s v="05"/>
    <s v="SALARIES COMMERCIAUX"/>
    <m/>
    <m/>
    <s v="445"/>
    <m/>
    <m/>
    <s v="Niveau 1"/>
    <m/>
    <n v="30155"/>
    <n v="42"/>
    <n v="100"/>
    <s v="FRANCAISE"/>
    <n v="45474"/>
    <n v="0"/>
    <n v="45474"/>
    <s v="HC"/>
    <n v="10000"/>
    <s v="TROYES"/>
    <s v="JEROME CARPANETTO"/>
    <s v="900582"/>
    <s v="REGION CENTRE EST"/>
    <s v="172115"/>
    <s v="GREGORY BACQUET"/>
    <s v="100 IMD"/>
    <x v="29"/>
    <x v="29"/>
    <s v="304936"/>
    <s v="CATHERINE LORITTE"/>
    <s v="200 IMP"/>
    <x v="85"/>
    <x v="85"/>
    <s v="306113"/>
    <s v="AMANDINE CRESSON"/>
    <s v="440 CCT"/>
    <s v="HC"/>
    <s v="992633"/>
    <s v="SECTEUR BLANC"/>
  </r>
  <r>
    <n v="305923"/>
    <n v="7023456"/>
    <x v="0"/>
    <s v="REGION GRAND OUEST"/>
    <x v="0"/>
    <s v="07023456"/>
    <s v="305923"/>
    <x v="0"/>
    <m/>
    <n v="2"/>
    <s v="Madame"/>
    <s v="MYRIAM"/>
    <s v="CRETIN"/>
    <m/>
    <m/>
    <m/>
    <m/>
    <m/>
    <m/>
    <s v="440 CCT"/>
    <d v="2024-07-01T00:00:00"/>
    <s v="440"/>
    <s v="05"/>
    <s v="SALARIES COMMERCIAUX"/>
    <m/>
    <m/>
    <s v="810"/>
    <m/>
    <m/>
    <s v="Niveau 1"/>
    <m/>
    <d v="1990-06-23T00:00:00"/>
    <n v="34"/>
    <n v="100"/>
    <s v="FRANCAISE"/>
    <d v="2024-03-01T00:00:00"/>
    <n v="0"/>
    <d v="2024-03-01T00:00:00"/>
    <s v="HC"/>
    <n v="86600"/>
    <s v="JAZENEUIL"/>
    <s v="MATHIEU CHEMIN"/>
    <s v="071590"/>
    <s v="REGION GRAND OUEST"/>
    <s v="192093"/>
    <s v="GUILLAUME LIOPE"/>
    <s v="100 IMD"/>
    <x v="15"/>
    <x v="15"/>
    <s v="305551"/>
    <s v="THOMAS JONGEN"/>
    <s v="310 CMA"/>
    <x v="108"/>
    <x v="108"/>
    <s v="305923"/>
    <s v="MYRIAM CRETIN"/>
    <s v="440 CCT"/>
    <s v="HC"/>
    <s v="099563"/>
    <s v="SECTEUR BLANC"/>
  </r>
  <r>
    <n v="305367"/>
    <n v="7021570"/>
    <x v="0"/>
    <s v="REGION ILE DE FRANCE NORD"/>
    <x v="0"/>
    <s v="07021570"/>
    <s v="305367"/>
    <x v="0"/>
    <m/>
    <n v="1"/>
    <s v="Monsieur"/>
    <s v="MATTHIEU"/>
    <s v="CREVEL"/>
    <m/>
    <m/>
    <m/>
    <m/>
    <m/>
    <m/>
    <s v="441 CCTM"/>
    <d v="2024-09-01T00:00:00"/>
    <s v="441"/>
    <s v="05"/>
    <s v="SALARIES COMMERCIAUX"/>
    <s v="T"/>
    <m/>
    <s v="484"/>
    <m/>
    <m/>
    <s v="Niveau 1"/>
    <m/>
    <d v="1981-09-23T00:00:00"/>
    <n v="43"/>
    <n v="100"/>
    <s v="FRANCAISE"/>
    <d v="2022-09-01T00:00:00"/>
    <n v="2"/>
    <d v="2022-09-01T00:00:00"/>
    <s v="HC"/>
    <n v="76590"/>
    <s v="TORCY LE GRAND"/>
    <s v="CATHERINE BLANCKAERT"/>
    <s v="071030"/>
    <s v="REGION ILE DE FRANCE NORD"/>
    <s v="193005"/>
    <s v="SEBASTIEN COTE"/>
    <s v="100 IMD"/>
    <x v="18"/>
    <x v="18"/>
    <s v="192471"/>
    <s v="FABRICE DUBUC"/>
    <s v="200 IMP"/>
    <x v="78"/>
    <x v="78"/>
    <s v="305367"/>
    <s v="MATTHIEU CREVEL"/>
    <s v="441 CCTM"/>
    <s v="HC"/>
    <s v="993522"/>
    <s v="SECTEUR BLANC"/>
  </r>
  <r>
    <n v="306156"/>
    <n v="7024006"/>
    <x v="0"/>
    <s v="REGION ILE DE FRANCE NORD"/>
    <x v="0"/>
    <s v="07024006"/>
    <s v="306156"/>
    <x v="0"/>
    <m/>
    <n v="2"/>
    <s v="Madame"/>
    <s v="CINDY"/>
    <s v="CROCFER"/>
    <m/>
    <m/>
    <m/>
    <m/>
    <m/>
    <m/>
    <s v="445 CCA"/>
    <d v="2024-09-01T00:00:00"/>
    <s v="445"/>
    <s v="05"/>
    <s v="SALARIES COMMERCIAUX"/>
    <m/>
    <m/>
    <s v="547"/>
    <m/>
    <m/>
    <s v="Niveau 1"/>
    <m/>
    <d v="1979-02-18T00:00:00"/>
    <n v="45"/>
    <n v="100"/>
    <s v="FRANCAISE"/>
    <d v="2024-09-01T00:00:00"/>
    <n v="0"/>
    <d v="2024-09-01T00:00:00"/>
    <s v="HC"/>
    <n v="59500"/>
    <s v="DOUAI"/>
    <s v="CATHERINE BLANCKAERT"/>
    <s v="071030"/>
    <s v="REGION ILE DE FRANCE NORD"/>
    <s v="305330"/>
    <s v="NICOLAS PHILIPPE"/>
    <s v="100 IMD"/>
    <x v="8"/>
    <x v="8"/>
    <s v="301593"/>
    <s v="SEBASTIEN VANUXEM"/>
    <s v="200 IMP"/>
    <x v="8"/>
    <x v="8"/>
    <s v="306156"/>
    <s v="CINDY CROCFER"/>
    <s v="445 CCA"/>
    <s v="HC"/>
    <s v="096260"/>
    <s v="SECTEUR BLANC"/>
  </r>
  <r>
    <n v="301917"/>
    <n v="3101070"/>
    <x v="0"/>
    <s v="REGION GRAND SUD"/>
    <x v="0"/>
    <s v="03101070"/>
    <s v="301917"/>
    <x v="0"/>
    <m/>
    <n v="1"/>
    <s v="Monsieur"/>
    <s v="GABRIEL"/>
    <s v="CROISE"/>
    <m/>
    <m/>
    <m/>
    <m/>
    <m/>
    <m/>
    <s v="441 CCTM"/>
    <d v="2024-11-01T00:00:00"/>
    <s v="441"/>
    <s v="05"/>
    <s v="SALARIES COMMERCIAUX"/>
    <s v="T"/>
    <m/>
    <s v="030"/>
    <m/>
    <m/>
    <s v="Niveau 1"/>
    <m/>
    <d v="1985-09-25T00:00:00"/>
    <n v="39"/>
    <n v="100"/>
    <s v="FRANCAISE"/>
    <d v="2014-04-01T00:00:00"/>
    <n v="10"/>
    <d v="2014-04-01T00:00:00"/>
    <s v="HC"/>
    <n v="34850"/>
    <s v="PINET"/>
    <s v="FREDERIC MESTRE"/>
    <s v="071251"/>
    <s v="REGION GRAND SUD"/>
    <s v="163397"/>
    <s v="FRANCK ZENOU"/>
    <s v="100 IMD"/>
    <x v="0"/>
    <x v="0"/>
    <s v="192646"/>
    <s v="ANTOINE FERRERO"/>
    <s v="200 IMP"/>
    <x v="47"/>
    <x v="47"/>
    <s v="301917"/>
    <s v="GABRIEL CROISE"/>
    <s v="441 CCTM"/>
    <s v="HC"/>
    <s v="097984"/>
    <s v="SECTEUR BLANC"/>
  </r>
  <r>
    <n v="306135"/>
    <n v="7023981"/>
    <x v="0"/>
    <s v="REGION CENTRE EST"/>
    <x v="0"/>
    <s v="07023981"/>
    <s v="306135"/>
    <x v="0"/>
    <m/>
    <n v="2"/>
    <s v="Madame"/>
    <s v="DEBORAH"/>
    <s v="CRUSEM"/>
    <m/>
    <m/>
    <m/>
    <m/>
    <m/>
    <m/>
    <s v="445 CCA"/>
    <d v="2024-10-01T00:00:00"/>
    <s v="445"/>
    <s v="05"/>
    <s v="SALARIES COMMERCIAUX"/>
    <m/>
    <m/>
    <s v="022"/>
    <m/>
    <m/>
    <s v="Niveau 1"/>
    <m/>
    <d v="1986-04-24T00:00:00"/>
    <n v="38"/>
    <n v="100"/>
    <s v="FRANCAISE"/>
    <d v="2024-10-01T00:00:00"/>
    <n v="0"/>
    <d v="2024-10-01T00:00:00"/>
    <s v="HC"/>
    <n v="57300"/>
    <s v="HAGONDANGE"/>
    <s v="JEROME CARPANETTO"/>
    <s v="900582"/>
    <s v="REGION CENTRE EST"/>
    <s v="179897"/>
    <s v="SYLVAIN GATHELIER"/>
    <s v="100 IMD"/>
    <x v="22"/>
    <x v="22"/>
    <s v="304720"/>
    <s v="KEVIN MOLINERO LUQUE"/>
    <s v="310 CMA"/>
    <x v="83"/>
    <x v="83"/>
    <s v="306135"/>
    <s v="DEBORAH CRUSEM"/>
    <s v="445 CCA"/>
    <s v="HC"/>
    <s v="097567"/>
    <s v="SECTEUR BLANC"/>
  </r>
  <r>
    <n v="304482"/>
    <n v="3102425"/>
    <x v="0"/>
    <s v="REGION GRAND OUEST"/>
    <x v="0"/>
    <s v="03102425"/>
    <s v="304482"/>
    <x v="0"/>
    <m/>
    <n v="1"/>
    <s v="Monsieur"/>
    <s v="REMI"/>
    <s v="CUAU"/>
    <s v="445 CCA"/>
    <s v="31/12/2019"/>
    <m/>
    <s v="Faux"/>
    <n v="5"/>
    <s v="SALARIES COMMERCIAUX"/>
    <s v="440 CCT"/>
    <d v="2020-01-01T00:00:00"/>
    <s v="440"/>
    <s v="05"/>
    <s v="SALARIES COMMERCIAUX"/>
    <m/>
    <m/>
    <s v="820"/>
    <s v="Niveau 1"/>
    <m/>
    <s v="Niveau 1"/>
    <m/>
    <n v="33699"/>
    <n v="32"/>
    <n v="100"/>
    <s v="FRANCAISE"/>
    <n v="43831"/>
    <n v="4"/>
    <n v="43831"/>
    <s v="HC"/>
    <n v="86000"/>
    <s v="POITIERS"/>
    <s v="MATHIEU CHEMIN"/>
    <s v="071590"/>
    <s v="REGION GRAND OUEST"/>
    <s v="192093"/>
    <s v="GUILLAUME LIOPE"/>
    <s v="100 IMD"/>
    <x v="15"/>
    <x v="15"/>
    <s v="301143"/>
    <s v="ANTHONY BESNIER"/>
    <s v="200 IMP"/>
    <x v="63"/>
    <x v="63"/>
    <s v="304482"/>
    <s v="REMI CUAU"/>
    <s v="440 CCT"/>
    <s v="HC"/>
    <s v="096719"/>
    <s v="SECTEUR BLANC"/>
  </r>
  <r>
    <n v="306102"/>
    <n v="7023910"/>
    <x v="0"/>
    <s v="REGION CENTRE EST"/>
    <x v="0"/>
    <s v="07023910"/>
    <s v="306102"/>
    <x v="0"/>
    <m/>
    <n v="2"/>
    <s v="Madame"/>
    <s v="MELANIE"/>
    <s v="CUILLA"/>
    <m/>
    <m/>
    <m/>
    <m/>
    <m/>
    <m/>
    <s v="440 CCT"/>
    <d v="2024-11-01T00:00:00"/>
    <s v="440"/>
    <s v="05"/>
    <s v="SALARIES COMMERCIAUX"/>
    <m/>
    <m/>
    <s v="370"/>
    <m/>
    <m/>
    <s v="Niveau 1"/>
    <m/>
    <d v="1994-06-09T00:00:00"/>
    <n v="30"/>
    <n v="100"/>
    <s v="FRANCAISE"/>
    <d v="2024-07-01T00:00:00"/>
    <n v="0"/>
    <d v="2024-07-01T00:00:00"/>
    <s v="HC"/>
    <n v="71670"/>
    <s v="LE BREUIL"/>
    <s v="JEROME CARPANETTO"/>
    <s v="900582"/>
    <s v="REGION CENTRE EST"/>
    <m/>
    <m/>
    <m/>
    <x v="7"/>
    <x v="7"/>
    <m/>
    <m/>
    <m/>
    <x v="7"/>
    <x v="7"/>
    <s v="306102"/>
    <s v="MELANIE CUILLA"/>
    <s v="440 CCT"/>
    <s v="HC"/>
    <s v="990999"/>
    <s v="SECTEUR BLANC"/>
  </r>
  <r>
    <n v="155191"/>
    <n v="3000279"/>
    <x v="0"/>
    <s v="REGION CENTRE EST"/>
    <x v="0"/>
    <s v="03000279"/>
    <s v="155191"/>
    <x v="0"/>
    <m/>
    <n v="1"/>
    <s v="Monsieur"/>
    <s v="JOEL"/>
    <s v="CUNY"/>
    <m/>
    <m/>
    <m/>
    <m/>
    <m/>
    <m/>
    <s v="370 CC.E"/>
    <d v="1988-07-01T00:00:00"/>
    <s v="370"/>
    <s v="05"/>
    <s v="SALARIES COMMERCIAUX"/>
    <m/>
    <m/>
    <s v="027"/>
    <m/>
    <m/>
    <s v="Niveau 2"/>
    <m/>
    <n v="23108"/>
    <n v="61"/>
    <n v="100"/>
    <s v="FRANCAISE"/>
    <n v="31809"/>
    <n v="36"/>
    <n v="32325"/>
    <s v="HC"/>
    <n v="57420"/>
    <s v="POMMERIEUX"/>
    <s v="JEROME CARPANETTO"/>
    <s v="900582"/>
    <s v="REGION CENTRE EST"/>
    <s v="179897"/>
    <s v="SYLVAIN GATHELIER"/>
    <s v="100 IMD"/>
    <x v="22"/>
    <x v="22"/>
    <s v="304720"/>
    <s v="KEVIN MOLINERO LUQUE"/>
    <s v="310 CMA"/>
    <x v="83"/>
    <x v="83"/>
    <s v="155191"/>
    <s v="JOEL CUNY"/>
    <s v="370 CC.E"/>
    <s v="HC"/>
    <s v="097581"/>
    <s v="SECTEUR BLANC"/>
  </r>
  <r>
    <n v="304928"/>
    <n v="3102706"/>
    <x v="0"/>
    <s v="REGION GRAND OUEST"/>
    <x v="0"/>
    <s v="03102706"/>
    <s v="304928"/>
    <x v="0"/>
    <m/>
    <n v="2"/>
    <s v="Madame"/>
    <s v="EMMANUELLE"/>
    <s v="DA CRUZ ALVES"/>
    <m/>
    <m/>
    <m/>
    <m/>
    <m/>
    <m/>
    <s v="440 CCT"/>
    <d v="2021-09-01T00:00:00"/>
    <s v="440"/>
    <s v="05"/>
    <s v="SALARIES COMMERCIAUX"/>
    <m/>
    <m/>
    <s v="240"/>
    <m/>
    <m/>
    <s v="Niveau 1"/>
    <m/>
    <n v="29399"/>
    <n v="44"/>
    <n v="100"/>
    <s v="FRANCAISE"/>
    <n v="44256"/>
    <n v="3"/>
    <n v="44256"/>
    <s v="HC"/>
    <n v="64220"/>
    <s v="ASCARAT"/>
    <s v="MATHIEU CHEMIN"/>
    <s v="071590"/>
    <s v="REGION GRAND OUEST"/>
    <s v="300602"/>
    <s v="MARYAN HARY"/>
    <s v="100 IMD"/>
    <x v="5"/>
    <x v="5"/>
    <s v="305671"/>
    <s v="OLIVIER BARON"/>
    <s v="200 IMP"/>
    <x v="50"/>
    <x v="50"/>
    <s v="304928"/>
    <s v="EMMANUELLE DA CRUZ ALVES"/>
    <s v="440 CCT"/>
    <s v="HC"/>
    <s v="993601"/>
    <s v="SECTEUR BLANC"/>
  </r>
  <r>
    <n v="306479"/>
    <n v="7024426"/>
    <x v="0"/>
    <s v="REGION GRAND OUEST"/>
    <x v="0"/>
    <s v="07024426"/>
    <s v="306479"/>
    <x v="0"/>
    <m/>
    <n v="2"/>
    <s v="Madame"/>
    <s v="AURORE"/>
    <s v="DA FONSECA"/>
    <m/>
    <m/>
    <m/>
    <m/>
    <m/>
    <m/>
    <s v="445 CCA"/>
    <d v="2024-12-01T00:00:00"/>
    <s v="445"/>
    <s v="05"/>
    <s v="SALARIES COMMERCIAUX"/>
    <m/>
    <m/>
    <s v="331"/>
    <m/>
    <m/>
    <s v="Niveau 1"/>
    <m/>
    <n v="36332"/>
    <n v="25"/>
    <n v="100"/>
    <s v="FRANCAISE"/>
    <n v="45627"/>
    <n v="0"/>
    <n v="45627"/>
    <s v="HC"/>
    <n v="65140"/>
    <s v="LACASSAGNE"/>
    <s v="MATHIEU CHEMIN"/>
    <s v="071590"/>
    <s v="REGION GRAND OUEST"/>
    <s v="300602"/>
    <s v="MARYAN HARY"/>
    <s v="100 IMD"/>
    <x v="5"/>
    <x v="5"/>
    <s v="306028"/>
    <s v="THOMAS BROCA"/>
    <s v="200 IMP"/>
    <x v="95"/>
    <x v="95"/>
    <s v="306479"/>
    <s v="AURORE DA FONSECA"/>
    <s v="445 CCA"/>
    <s v="HC"/>
    <s v="992998"/>
    <s v="SECTEUR BLANC"/>
  </r>
  <r>
    <n v="305897"/>
    <n v="7023399"/>
    <x v="0"/>
    <s v="REGION CENTRE EST"/>
    <x v="0"/>
    <s v="07023399"/>
    <s v="305897"/>
    <x v="0"/>
    <m/>
    <n v="1"/>
    <s v="Monsieur"/>
    <s v="MANUEL"/>
    <s v="DA FONSECA"/>
    <m/>
    <m/>
    <m/>
    <m/>
    <m/>
    <m/>
    <s v="440 CCT"/>
    <d v="2024-06-01T00:00:00"/>
    <s v="440"/>
    <s v="05"/>
    <s v="SALARIES COMMERCIAUX"/>
    <m/>
    <m/>
    <s v="492"/>
    <m/>
    <m/>
    <s v="Niveau 1"/>
    <m/>
    <n v="32522"/>
    <n v="35"/>
    <n v="100"/>
    <s v="FRANCAISE"/>
    <n v="45323"/>
    <n v="0"/>
    <n v="45323"/>
    <s v="HC"/>
    <n v="21250"/>
    <s v="CORGENGOUX"/>
    <s v="JEROME CARPANETTO"/>
    <s v="900582"/>
    <s v="REGION CENTRE EST"/>
    <m/>
    <m/>
    <m/>
    <x v="7"/>
    <x v="7"/>
    <s v="305664"/>
    <s v="RACHEL ZUNINO"/>
    <s v="200 IMP"/>
    <x v="69"/>
    <x v="69"/>
    <s v="305897"/>
    <s v="MANUEL DA FONSECA"/>
    <s v="440 CCT"/>
    <s v="HC"/>
    <s v="993264"/>
    <s v="SECTEUR BLANC"/>
  </r>
  <r>
    <n v="305848"/>
    <n v="7023326"/>
    <x v="0"/>
    <s v="REGION ILE DE FRANCE NORD"/>
    <x v="0"/>
    <s v="07023326"/>
    <s v="305848"/>
    <x v="0"/>
    <m/>
    <n v="1"/>
    <s v="Monsieur"/>
    <s v="KEVIN"/>
    <s v="DA SILVA"/>
    <m/>
    <m/>
    <m/>
    <m/>
    <m/>
    <m/>
    <s v="440 CCT"/>
    <d v="2024-05-01T00:00:00"/>
    <s v="440"/>
    <s v="05"/>
    <s v="SALARIES COMMERCIAUX"/>
    <m/>
    <m/>
    <s v="212"/>
    <m/>
    <m/>
    <s v="Niveau 1"/>
    <m/>
    <n v="33986"/>
    <n v="31"/>
    <n v="100"/>
    <s v="FRANCAISE"/>
    <n v="45292"/>
    <n v="0"/>
    <n v="45292"/>
    <s v="HC"/>
    <n v="94480"/>
    <s v="ABLON SUR SEINE"/>
    <s v="CATHERINE BLANCKAERT"/>
    <s v="071030"/>
    <s v="REGION ILE DE FRANCE NORD"/>
    <s v="302041"/>
    <s v="DAPHNEE JULLION"/>
    <s v="100 IMD"/>
    <x v="1"/>
    <x v="1"/>
    <s v="302631"/>
    <s v="YAMINA YAHMI"/>
    <s v="200 IMP"/>
    <x v="40"/>
    <x v="40"/>
    <s v="305848"/>
    <s v="KEVIN DA SILVA"/>
    <s v="440 CCT"/>
    <s v="HC"/>
    <s v="097685"/>
    <s v="SECTEUR BLANC"/>
  </r>
  <r>
    <n v="305610"/>
    <n v="7022630"/>
    <x v="0"/>
    <s v="REGION ILE DE FRANCE NORD"/>
    <x v="0"/>
    <s v="07022630"/>
    <s v="305610"/>
    <x v="0"/>
    <m/>
    <n v="1"/>
    <s v="Monsieur"/>
    <s v="ARNAUD"/>
    <s v="DA SILVA OLIVEIRA"/>
    <s v="445 CCA"/>
    <s v="31/12/2023"/>
    <m/>
    <s v="Faux"/>
    <n v="5"/>
    <s v="SALARIES COMMERCIAUX"/>
    <s v="440 CCT"/>
    <d v="2024-01-01T00:00:00"/>
    <s v="440"/>
    <s v="05"/>
    <s v="SALARIES COMMERCIAUX"/>
    <m/>
    <m/>
    <s v="165"/>
    <s v="Niveau 1"/>
    <m/>
    <s v="Niveau 1"/>
    <m/>
    <n v="33330"/>
    <n v="33"/>
    <n v="100"/>
    <s v="FRANCAISE"/>
    <n v="45078"/>
    <n v="1"/>
    <n v="45078"/>
    <s v="HC"/>
    <n v="27240"/>
    <s v="MESNILS SUR ITON"/>
    <s v="CATHERINE BLANCKAERT"/>
    <s v="071030"/>
    <s v="REGION ILE DE FRANCE NORD"/>
    <s v="193254"/>
    <s v="DAVID BOURE"/>
    <s v="100 IMD"/>
    <x v="28"/>
    <x v="28"/>
    <s v="305391"/>
    <s v="VINCENT ESTHER"/>
    <s v="200 IMP"/>
    <x v="115"/>
    <x v="115"/>
    <s v="305610"/>
    <s v="ARNAUD DA SILVA OLIVEIRA"/>
    <s v="440 CCT"/>
    <s v="HC"/>
    <s v="096297"/>
    <s v="SECTEUR BLANC"/>
  </r>
  <r>
    <n v="303831"/>
    <n v="3102059"/>
    <x v="0"/>
    <s v="REGION ILE DE FRANCE NORD"/>
    <x v="0"/>
    <s v="03102059"/>
    <s v="303831"/>
    <x v="0"/>
    <m/>
    <n v="2"/>
    <s v="Madame"/>
    <s v="VERONIQUE"/>
    <s v="DALIGAUD"/>
    <s v="445 CCA"/>
    <n v="43132"/>
    <m/>
    <s v="Faux"/>
    <n v="5"/>
    <s v="SALARIES COMMERCIAUX"/>
    <s v="440 CCT"/>
    <d v="2018-03-01T00:00:00"/>
    <s v="440"/>
    <s v="05"/>
    <s v="SALARIES COMMERCIAUX"/>
    <m/>
    <m/>
    <s v="153"/>
    <s v="Niveau 1"/>
    <m/>
    <s v="Niveau 1"/>
    <m/>
    <n v="25134"/>
    <n v="56"/>
    <n v="100"/>
    <s v="FRANCAISE"/>
    <n v="43160"/>
    <n v="6"/>
    <n v="43160"/>
    <s v="HC"/>
    <n v="78500"/>
    <s v="SARTROUVILLE"/>
    <s v="CATHERINE BLANCKAERT"/>
    <s v="071030"/>
    <s v="REGION ILE DE FRANCE NORD"/>
    <s v="303103"/>
    <s v="JEROME TEISSIER"/>
    <s v="100 IMD"/>
    <x v="19"/>
    <x v="19"/>
    <s v="192666"/>
    <s v="SEBASTIEN FOSSEY"/>
    <s v="200 IMP"/>
    <x v="116"/>
    <x v="116"/>
    <s v="303831"/>
    <s v="VERONIQUE DALIGAUD"/>
    <s v="440 CCT"/>
    <s v="HC"/>
    <s v="098641"/>
    <s v="SECTEUR BLANC"/>
  </r>
  <r>
    <n v="303812"/>
    <n v="3102047"/>
    <x v="0"/>
    <s v="REGION CENTRE EST"/>
    <x v="0"/>
    <s v="03102047"/>
    <s v="303812"/>
    <x v="0"/>
    <m/>
    <n v="1"/>
    <s v="Monsieur"/>
    <s v="FRANCIS"/>
    <s v="DAMONT"/>
    <s v="440 CCT"/>
    <n v="45231"/>
    <m/>
    <s v="Faux"/>
    <n v="5"/>
    <s v="SALARIES COMMERCIAUX"/>
    <s v="441 CCTM"/>
    <d v="2023-12-01T00:00:00"/>
    <s v="441"/>
    <s v="05"/>
    <s v="SALARIES COMMERCIAUX"/>
    <s v="T"/>
    <m/>
    <s v="089"/>
    <s v="Niveau 1"/>
    <m/>
    <s v="Niveau 1"/>
    <m/>
    <n v="28829"/>
    <n v="46"/>
    <n v="100"/>
    <s v="FRANCAISE"/>
    <n v="43160"/>
    <n v="6"/>
    <n v="43160"/>
    <s v="HC"/>
    <n v="54800"/>
    <s v="JARNY"/>
    <s v="JEROME CARPANETTO"/>
    <s v="900582"/>
    <s v="REGION CENTRE EST"/>
    <s v="179897"/>
    <s v="SYLVAIN GATHELIER"/>
    <s v="100 IMD"/>
    <x v="22"/>
    <x v="22"/>
    <s v="304026"/>
    <s v="NICOLAS FOREST"/>
    <s v="200 IMP"/>
    <x v="96"/>
    <x v="96"/>
    <s v="303812"/>
    <s v="FRANCIS DAMONT"/>
    <s v="441 CCTM"/>
    <s v="HC"/>
    <s v="990011"/>
    <s v="SECTEUR BLANC"/>
  </r>
  <r>
    <n v="188259"/>
    <n v="3001100"/>
    <x v="0"/>
    <s v="REGION CENTRE EST"/>
    <x v="0"/>
    <s v="03001100"/>
    <s v="188259"/>
    <x v="0"/>
    <m/>
    <n v="2"/>
    <s v="Madame"/>
    <s v="CATHERINE"/>
    <s v="DANAIA"/>
    <m/>
    <m/>
    <m/>
    <m/>
    <m/>
    <m/>
    <s v="370 CC.E"/>
    <d v="2003-09-01T00:00:00"/>
    <s v="370"/>
    <s v="05"/>
    <s v="SALARIES COMMERCIAUX"/>
    <m/>
    <m/>
    <s v="318"/>
    <m/>
    <m/>
    <s v="Niveau 2"/>
    <m/>
    <n v="23162"/>
    <n v="61"/>
    <n v="100"/>
    <s v="FRANCAISE"/>
    <n v="37865"/>
    <n v="21"/>
    <n v="37865"/>
    <s v="HC"/>
    <n v="69005"/>
    <s v="LYON"/>
    <s v="JEROME CARPANETTO"/>
    <s v="900582"/>
    <s v="REGION CENTRE EST"/>
    <s v="304393"/>
    <s v="NICOLAS THIALLET"/>
    <s v="100 IMD"/>
    <x v="36"/>
    <x v="36"/>
    <s v="303850"/>
    <s v="GAETAN BOISSON"/>
    <s v="200 IMP"/>
    <x v="81"/>
    <x v="81"/>
    <s v="188259"/>
    <s v="CATHERINE DANAIA"/>
    <s v="370 CC.E"/>
    <s v="HC"/>
    <s v="098286"/>
    <s v="SECTEUR BLANC"/>
  </r>
  <r>
    <n v="303426"/>
    <n v="3101866"/>
    <x v="0"/>
    <s v="REGION GRAND OUEST"/>
    <x v="0"/>
    <s v="03101866"/>
    <s v="303426"/>
    <x v="0"/>
    <m/>
    <n v="2"/>
    <s v="Madame"/>
    <s v="JOELLE"/>
    <s v="DANN"/>
    <s v="445 CCA"/>
    <n v="42826"/>
    <m/>
    <s v="Faux"/>
    <n v="5"/>
    <s v="SALARIES COMMERCIAUX"/>
    <s v="440 CCT"/>
    <d v="2017-05-01T00:00:00"/>
    <s v="440"/>
    <s v="05"/>
    <s v="SALARIES COMMERCIAUX"/>
    <m/>
    <m/>
    <s v="006"/>
    <s v="Niveau 1"/>
    <m/>
    <s v="Niveau 1"/>
    <m/>
    <n v="31482"/>
    <n v="38"/>
    <n v="100"/>
    <s v="FRANCAISE"/>
    <n v="42856"/>
    <n v="7"/>
    <n v="42856"/>
    <s v="HC"/>
    <n v="44240"/>
    <s v="LA CHAPELLE SUR ERDRE"/>
    <s v="MATHIEU CHEMIN"/>
    <s v="071590"/>
    <s v="REGION GRAND OUEST"/>
    <s v="190433"/>
    <s v="JOHANN GUIHARD"/>
    <s v="100 IMD"/>
    <x v="13"/>
    <x v="13"/>
    <s v="305589"/>
    <s v="BENJAMIN SINEAU"/>
    <s v="200 IMP"/>
    <x v="94"/>
    <x v="94"/>
    <s v="303426"/>
    <s v="JOELLE DANN"/>
    <s v="440 CCT"/>
    <s v="HC"/>
    <s v="096410"/>
    <s v="SECTEUR BLANC"/>
  </r>
  <r>
    <n v="304255"/>
    <n v="3102290"/>
    <x v="0"/>
    <s v="REGION GRAND OUEST"/>
    <x v="0"/>
    <s v="03102290"/>
    <s v="304255"/>
    <x v="0"/>
    <m/>
    <n v="1"/>
    <s v="Monsieur"/>
    <s v="MATHIEU"/>
    <s v="DANTEC"/>
    <s v="441 CCTM"/>
    <n v="45231"/>
    <m/>
    <s v="Faux"/>
    <n v="5"/>
    <s v="SALARIES COMMERCIAUX"/>
    <s v="371 CCM.E"/>
    <d v="2023-12-01T00:00:00"/>
    <s v="371"/>
    <s v="05"/>
    <s v="SALARIES COMMERCIAUX"/>
    <s v="T"/>
    <m/>
    <s v="191"/>
    <s v="Niveau 2"/>
    <m/>
    <s v="Niveau 2"/>
    <m/>
    <n v="34870"/>
    <n v="29"/>
    <n v="100"/>
    <s v="FRANCAISE"/>
    <n v="43586"/>
    <n v="5"/>
    <n v="43586"/>
    <s v="HC"/>
    <n v="22000"/>
    <s v="ST BRIEUC"/>
    <s v="MATHIEU CHEMIN"/>
    <s v="071590"/>
    <s v="REGION GRAND OUEST"/>
    <s v="175115"/>
    <s v="PABLO LECOQ"/>
    <s v="100 IMD"/>
    <x v="27"/>
    <x v="27"/>
    <s v="188718"/>
    <s v="STEPHANE GESTIN"/>
    <s v="200 IMP"/>
    <x v="37"/>
    <x v="37"/>
    <s v="304255"/>
    <s v="MATHIEU DANTEC"/>
    <s v="371 CCM.E"/>
    <s v="HC"/>
    <s v="993552"/>
    <s v="SECTEUR BLANC"/>
  </r>
  <r>
    <n v="305962"/>
    <n v="7023527"/>
    <x v="0"/>
    <s v="POLE PILOTAGE DU RESEAU COMMERCIAL"/>
    <x v="0"/>
    <s v="07023527"/>
    <s v="305962"/>
    <x v="0"/>
    <m/>
    <n v="2"/>
    <s v="Madame"/>
    <s v="PAULINE"/>
    <s v="DAOUST"/>
    <m/>
    <m/>
    <m/>
    <m/>
    <m/>
    <m/>
    <s v="460 CC"/>
    <d v="2024-03-01T00:00:00"/>
    <s v="460"/>
    <s v="03"/>
    <s v="SALARIES COMMERCIAUX"/>
    <m/>
    <m/>
    <m/>
    <m/>
    <m/>
    <s v="Niveau 1"/>
    <m/>
    <n v="34915"/>
    <n v="29"/>
    <n v="131"/>
    <s v="BELGE"/>
    <n v="45352"/>
    <n v="0"/>
    <n v="45352"/>
    <m/>
    <n v="44000"/>
    <s v="NANTES"/>
    <m/>
    <s v="700584"/>
    <s v="POLE PILOTAGE DU RESEAU COMMERCIAL"/>
    <m/>
    <m/>
    <m/>
    <x v="3"/>
    <x v="3"/>
    <m/>
    <m/>
    <m/>
    <x v="3"/>
    <x v="3"/>
    <m/>
    <m/>
    <m/>
    <s v="OF"/>
    <m/>
    <m/>
  </r>
  <r>
    <n v="306273"/>
    <n v="7024154"/>
    <x v="0"/>
    <s v="REGION ILE DE FRANCE NORD"/>
    <x v="0"/>
    <s v="07024154"/>
    <s v="306273"/>
    <x v="0"/>
    <m/>
    <n v="1"/>
    <s v="Monsieur"/>
    <s v="ANTOINE"/>
    <s v="DARRE"/>
    <m/>
    <m/>
    <m/>
    <m/>
    <m/>
    <m/>
    <s v="445 CCA"/>
    <d v="2024-09-01T00:00:00"/>
    <s v="445"/>
    <s v="05"/>
    <s v="SALARIES COMMERCIAUX"/>
    <m/>
    <m/>
    <s v="614"/>
    <m/>
    <m/>
    <s v="Niveau 1"/>
    <m/>
    <n v="35289"/>
    <n v="28"/>
    <n v="100"/>
    <s v="FRANCAISE"/>
    <n v="45536"/>
    <n v="0"/>
    <n v="45536"/>
    <s v="HC"/>
    <n v="62137"/>
    <s v="COULOGNE"/>
    <s v="CATHERINE BLANCKAERT"/>
    <s v="071030"/>
    <s v="REGION ILE DE FRANCE NORD"/>
    <s v="185551"/>
    <s v="BERNARD GERONIMI"/>
    <s v="100 IMD"/>
    <x v="17"/>
    <x v="17"/>
    <s v="156632"/>
    <s v="CHRISTIAN TALON"/>
    <s v="200 IMP"/>
    <x v="45"/>
    <x v="45"/>
    <s v="306273"/>
    <s v="ANTOINE DARRE"/>
    <s v="445 CCA"/>
    <s v="HC"/>
    <s v="096174"/>
    <s v="SECTEUR BLANC"/>
  </r>
  <r>
    <n v="306387"/>
    <n v="7024295"/>
    <x v="0"/>
    <s v="REGION GRAND SUD"/>
    <x v="0"/>
    <s v="07024295"/>
    <s v="306387"/>
    <x v="0"/>
    <m/>
    <n v="1"/>
    <s v="Monsieur"/>
    <s v="THOMAS"/>
    <s v="DAUDET"/>
    <m/>
    <m/>
    <m/>
    <m/>
    <m/>
    <m/>
    <s v="445 CCA"/>
    <d v="2024-10-01T00:00:00"/>
    <s v="445"/>
    <s v="05"/>
    <s v="SALARIES COMMERCIAUX"/>
    <m/>
    <m/>
    <s v="396"/>
    <m/>
    <m/>
    <s v="Niveau 1"/>
    <m/>
    <n v="35025"/>
    <n v="29"/>
    <n v="100"/>
    <s v="FRANCAISE"/>
    <n v="45566"/>
    <n v="0"/>
    <n v="45566"/>
    <s v="HC"/>
    <n v="43700"/>
    <s v="ST GERMAIN LAPRADE"/>
    <s v="FREDERIC MESTRE"/>
    <s v="071251"/>
    <s v="REGION GRAND SUD"/>
    <s v="193087"/>
    <s v="NICOLAS LEVEQUE"/>
    <s v="100 IMD"/>
    <x v="16"/>
    <x v="16"/>
    <s v="300625"/>
    <s v="JOHANN CLEMENT"/>
    <s v="200 IMP"/>
    <x v="111"/>
    <x v="111"/>
    <s v="306387"/>
    <s v="THOMAS DAUDET"/>
    <s v="445 CCA"/>
    <s v="HC"/>
    <s v="991585"/>
    <s v="SECTEUR BLANC"/>
  </r>
  <r>
    <n v="305226"/>
    <n v="7020603"/>
    <x v="0"/>
    <s v="REGION ILE DE FRANCE NORD"/>
    <x v="0"/>
    <s v="07020603"/>
    <s v="305226"/>
    <x v="0"/>
    <m/>
    <n v="1"/>
    <s v="Monsieur"/>
    <s v="LUDOVIC"/>
    <s v="DAUNOU"/>
    <m/>
    <m/>
    <m/>
    <m/>
    <m/>
    <m/>
    <s v="440 CCT"/>
    <d v="2022-07-01T00:00:00"/>
    <s v="440"/>
    <s v="05"/>
    <s v="SALARIES COMMERCIAUX"/>
    <m/>
    <m/>
    <s v="257"/>
    <m/>
    <m/>
    <s v="Niveau 1"/>
    <m/>
    <n v="32529"/>
    <n v="35"/>
    <n v="100"/>
    <s v="FRANCAISE"/>
    <n v="44562"/>
    <n v="2"/>
    <n v="44562"/>
    <s v="HC"/>
    <n v="78125"/>
    <s v="MITTAINVILLE"/>
    <s v="CATHERINE BLANCKAERT"/>
    <s v="071030"/>
    <s v="REGION ILE DE FRANCE NORD"/>
    <s v="303103"/>
    <s v="JEROME TEISSIER"/>
    <s v="100 IMD"/>
    <x v="19"/>
    <x v="19"/>
    <s v="192666"/>
    <s v="SEBASTIEN FOSSEY"/>
    <s v="200 IMP"/>
    <x v="116"/>
    <x v="116"/>
    <s v="305226"/>
    <s v="LUDOVIC DAUNOU"/>
    <s v="440 CCT"/>
    <s v="HC"/>
    <s v="990945"/>
    <s v="SECTEUR BLANC"/>
  </r>
  <r>
    <n v="304715"/>
    <n v="3102550"/>
    <x v="0"/>
    <s v="REGION CENTRE EST"/>
    <x v="0"/>
    <s v="03102550"/>
    <s v="304715"/>
    <x v="0"/>
    <m/>
    <n v="1"/>
    <s v="Monsieur"/>
    <s v="BAPTISTE"/>
    <s v="DAVAL"/>
    <m/>
    <m/>
    <m/>
    <m/>
    <m/>
    <m/>
    <s v="440 CCT"/>
    <d v="2021-05-01T00:00:00"/>
    <s v="440"/>
    <s v="05"/>
    <s v="SALARIES COMMERCIAUX"/>
    <m/>
    <m/>
    <s v="210"/>
    <m/>
    <m/>
    <s v="Niveau 1"/>
    <m/>
    <n v="33265"/>
    <n v="33"/>
    <n v="100"/>
    <s v="FRANCAISE"/>
    <n v="44136"/>
    <n v="4"/>
    <n v="44136"/>
    <s v="HC"/>
    <n v="54160"/>
    <s v="FROLOIS"/>
    <s v="JEROME CARPANETTO"/>
    <s v="900582"/>
    <s v="REGION CENTRE EST"/>
    <s v="179897"/>
    <s v="SYLVAIN GATHELIER"/>
    <s v="100 IMD"/>
    <x v="22"/>
    <x v="22"/>
    <s v="302742"/>
    <s v="ALEXIS HOEGY"/>
    <s v="200 IMP"/>
    <x v="27"/>
    <x v="27"/>
    <s v="304715"/>
    <s v="BAPTISTE DAVAL"/>
    <s v="440 CCT"/>
    <s v="HC"/>
    <s v="993384"/>
    <s v="SECTEUR BLANC"/>
  </r>
  <r>
    <n v="305309"/>
    <n v="7020960"/>
    <x v="0"/>
    <s v="REGION ILE DE FRANCE NORD"/>
    <x v="0"/>
    <s v="07020960"/>
    <s v="305309"/>
    <x v="0"/>
    <m/>
    <n v="2"/>
    <s v="Madame"/>
    <s v="VALERIE"/>
    <s v="DAVENEL"/>
    <m/>
    <m/>
    <m/>
    <m/>
    <m/>
    <m/>
    <s v="440 CCT"/>
    <d v="2022-11-01T00:00:00"/>
    <s v="440"/>
    <s v="05"/>
    <s v="SALARIES COMMERCIAUX"/>
    <m/>
    <m/>
    <s v="137"/>
    <m/>
    <m/>
    <s v="Niveau 1"/>
    <m/>
    <d v="1968-05-01T00:00:00"/>
    <n v="56"/>
    <n v="100"/>
    <s v="FRANCAISE"/>
    <d v="2022-05-01T00:00:00"/>
    <n v="2"/>
    <d v="2022-05-01T00:00:00"/>
    <s v="HC"/>
    <n v="27120"/>
    <s v="PACY SUR EURE"/>
    <s v="CATHERINE BLANCKAERT"/>
    <s v="071030"/>
    <s v="REGION ILE DE FRANCE NORD"/>
    <s v="193254"/>
    <s v="DAVID BOURE"/>
    <s v="100 IMD"/>
    <x v="28"/>
    <x v="28"/>
    <s v="305391"/>
    <s v="VINCENT ESTHER"/>
    <s v="200 IMP"/>
    <x v="115"/>
    <x v="115"/>
    <s v="305309"/>
    <s v="VALERIE DAVENEL"/>
    <s v="440 CCT"/>
    <s v="HC"/>
    <s v="096287"/>
    <s v="SECTEUR BLANC"/>
  </r>
  <r>
    <n v="306287"/>
    <n v="7024160"/>
    <x v="0"/>
    <s v="REGION GRAND OUEST"/>
    <x v="0"/>
    <s v="07024160"/>
    <s v="306287"/>
    <x v="0"/>
    <m/>
    <n v="2"/>
    <s v="Madame"/>
    <s v="HELENE"/>
    <s v="DAVID"/>
    <m/>
    <m/>
    <m/>
    <m/>
    <m/>
    <m/>
    <s v="445 CCA"/>
    <d v="2024-09-01T00:00:00"/>
    <s v="445"/>
    <s v="05"/>
    <s v="SALARIES COMMERCIAUX"/>
    <m/>
    <m/>
    <s v="437"/>
    <m/>
    <m/>
    <s v="Niveau 1"/>
    <m/>
    <d v="1992-03-12T00:00:00"/>
    <n v="32"/>
    <n v="100"/>
    <s v="FRANCAISE"/>
    <d v="2024-09-01T00:00:00"/>
    <n v="0"/>
    <d v="2024-09-01T00:00:00"/>
    <s v="HC"/>
    <n v="85000"/>
    <s v="LA ROCHE SUR YON"/>
    <s v="MATHIEU CHEMIN"/>
    <s v="071590"/>
    <s v="REGION GRAND OUEST"/>
    <s v="190433"/>
    <s v="JOHANN GUIHARD"/>
    <s v="100 IMD"/>
    <x v="13"/>
    <x v="13"/>
    <s v="305637"/>
    <s v="OLIVIER GUITTON"/>
    <s v="200 IMP"/>
    <x v="79"/>
    <x v="79"/>
    <s v="306287"/>
    <s v="HELENE DAVID"/>
    <s v="445 CCA"/>
    <s v="HC"/>
    <s v="096498"/>
    <s v="SECTEUR BLANC"/>
  </r>
  <r>
    <n v="305225"/>
    <n v="7020611"/>
    <x v="0"/>
    <s v="REGION CENTRE EST"/>
    <x v="0"/>
    <s v="07020611"/>
    <s v="305225"/>
    <x v="0"/>
    <m/>
    <n v="1"/>
    <s v="Monsieur"/>
    <s v="YANNICK"/>
    <s v="DAZY"/>
    <m/>
    <m/>
    <m/>
    <m/>
    <m/>
    <m/>
    <s v="440 CCT"/>
    <d v="2022-07-01T00:00:00"/>
    <s v="440"/>
    <s v="05"/>
    <s v="SALARIES COMMERCIAUX"/>
    <m/>
    <m/>
    <s v="075"/>
    <m/>
    <m/>
    <s v="Niveau 1"/>
    <m/>
    <d v="1968-11-12T00:00:00"/>
    <n v="56"/>
    <n v="100"/>
    <s v="FRANCAISE"/>
    <d v="2022-01-01T00:00:00"/>
    <n v="2"/>
    <d v="2022-01-01T00:00:00"/>
    <s v="HC"/>
    <n v="57300"/>
    <s v="AY SUR MOSELLE"/>
    <s v="JEROME CARPANETTO"/>
    <s v="900582"/>
    <s v="REGION CENTRE EST"/>
    <s v="179897"/>
    <s v="SYLVAIN GATHELIER"/>
    <s v="100 IMD"/>
    <x v="22"/>
    <x v="22"/>
    <s v="304026"/>
    <s v="NICOLAS FOREST"/>
    <s v="200 IMP"/>
    <x v="96"/>
    <x v="96"/>
    <s v="305225"/>
    <s v="YANNICK DAZY"/>
    <s v="440 CCT"/>
    <s v="HC"/>
    <s v="098491"/>
    <s v="SECTEUR BLANC"/>
  </r>
  <r>
    <n v="305662"/>
    <n v="7022808"/>
    <x v="0"/>
    <s v="REGION GRAND SUD"/>
    <x v="0"/>
    <s v="07022808"/>
    <s v="305662"/>
    <x v="0"/>
    <m/>
    <n v="2"/>
    <s v="Madame"/>
    <s v="MAEVA"/>
    <s v="DE ARAUJO"/>
    <s v="445 CCA"/>
    <n v="45323"/>
    <m/>
    <s v="Faux"/>
    <n v="5"/>
    <s v="SALARIES COMMERCIAUX"/>
    <s v="440 CCT"/>
    <d v="2024-03-01T00:00:00"/>
    <s v="440"/>
    <s v="05"/>
    <s v="SALARIES COMMERCIAUX"/>
    <m/>
    <m/>
    <s v="323"/>
    <s v="Niveau 1"/>
    <m/>
    <s v="Niveau 1"/>
    <m/>
    <d v="1994-10-01T00:00:00"/>
    <n v="30"/>
    <n v="100"/>
    <s v="FRANCAISE"/>
    <d v="2023-09-01T00:00:00"/>
    <n v="1"/>
    <d v="2023-09-01T00:00:00"/>
    <s v="HC"/>
    <n v="42170"/>
    <s v="CHAMBLES"/>
    <s v="FREDERIC MESTRE"/>
    <s v="071251"/>
    <s v="REGION GRAND SUD"/>
    <s v="193087"/>
    <s v="NICOLAS LEVEQUE"/>
    <s v="100 IMD"/>
    <x v="16"/>
    <x v="16"/>
    <s v="305409"/>
    <s v="SAMIA CONDELLO"/>
    <s v="200 IMP"/>
    <x v="101"/>
    <x v="101"/>
    <s v="305662"/>
    <s v="MAEVA DE ARAUJO"/>
    <s v="440 CCT"/>
    <s v="HC"/>
    <s v="098292"/>
    <s v="SECTEUR BLANC"/>
  </r>
  <r>
    <n v="304787"/>
    <n v="3102612"/>
    <x v="0"/>
    <s v="REGION GRAND SUD"/>
    <x v="0"/>
    <s v="03102612"/>
    <s v="304787"/>
    <x v="0"/>
    <m/>
    <n v="1"/>
    <s v="Monsieur"/>
    <s v="THIBAUT"/>
    <s v="DE BALMAIN"/>
    <m/>
    <m/>
    <m/>
    <m/>
    <m/>
    <m/>
    <s v="440 CCT"/>
    <d v="2021-06-01T00:00:00"/>
    <s v="440"/>
    <s v="05"/>
    <s v="SALARIES COMMERCIAUX"/>
    <m/>
    <m/>
    <s v="114"/>
    <m/>
    <m/>
    <s v="Niveau 1"/>
    <m/>
    <d v="1978-08-29T00:00:00"/>
    <n v="46"/>
    <n v="100"/>
    <s v="FRANCAISE"/>
    <d v="2020-12-01T00:00:00"/>
    <n v="4"/>
    <d v="2020-12-01T00:00:00"/>
    <s v="HC"/>
    <n v="84500"/>
    <s v="BOLLENE"/>
    <s v="FREDERIC MESTRE"/>
    <s v="071251"/>
    <s v="REGION GRAND SUD"/>
    <s v="304665"/>
    <s v="FABRIZIA LEGGER"/>
    <s v="100 IMD"/>
    <x v="4"/>
    <x v="4"/>
    <m/>
    <m/>
    <m/>
    <x v="4"/>
    <x v="4"/>
    <s v="304787"/>
    <s v="THIBAUT DE BALMAIN"/>
    <s v="440 CCT"/>
    <s v="HC"/>
    <s v="992870"/>
    <s v="SECTEUR BLANC"/>
  </r>
  <r>
    <n v="305496"/>
    <n v="7022082"/>
    <x v="0"/>
    <s v="REGION GRAND OUEST"/>
    <x v="0"/>
    <s v="07022082"/>
    <s v="305496"/>
    <x v="0"/>
    <m/>
    <n v="1"/>
    <s v="Monsieur"/>
    <s v="DYLAN"/>
    <s v="DE BATTISTI"/>
    <m/>
    <m/>
    <m/>
    <m/>
    <m/>
    <m/>
    <s v="441 CCTM"/>
    <d v="2024-12-01T00:00:00"/>
    <s v="441"/>
    <s v="05"/>
    <s v="SALARIES COMMERCIAUX"/>
    <s v="T"/>
    <m/>
    <s v="136"/>
    <m/>
    <m/>
    <s v="Niveau 1"/>
    <m/>
    <d v="1995-01-04T00:00:00"/>
    <n v="29"/>
    <n v="100"/>
    <s v="FRANCAISE"/>
    <d v="2023-02-01T00:00:00"/>
    <n v="1"/>
    <d v="2023-02-01T00:00:00"/>
    <s v="HC"/>
    <n v="33420"/>
    <s v="LUGAIGNAC"/>
    <s v="MATHIEU CHEMIN"/>
    <s v="071590"/>
    <s v="REGION GRAND OUEST"/>
    <s v="306306"/>
    <s v="FLAVIEN QUIROSA"/>
    <s v="100 IMD"/>
    <x v="35"/>
    <x v="35"/>
    <s v="301508"/>
    <s v="CLEMENT DOURLENS"/>
    <s v="200 IMP"/>
    <x v="117"/>
    <x v="117"/>
    <s v="305496"/>
    <s v="DYLAN DE BATTISTI"/>
    <s v="441 CCTM"/>
    <s v="HC"/>
    <s v="097940"/>
    <s v="SECTEUR BLANC"/>
  </r>
  <r>
    <n v="306096"/>
    <n v="7023830"/>
    <x v="0"/>
    <s v="REGION GRAND SUD"/>
    <x v="0"/>
    <s v="07023830"/>
    <s v="306096"/>
    <x v="0"/>
    <m/>
    <n v="1"/>
    <s v="Monsieur"/>
    <s v="JACCOMO"/>
    <s v="DE GREGORIO"/>
    <m/>
    <m/>
    <m/>
    <m/>
    <m/>
    <m/>
    <s v="440 CCT"/>
    <d v="2024-10-01T00:00:00"/>
    <s v="440"/>
    <s v="05"/>
    <s v="SALARIES COMMERCIAUX"/>
    <m/>
    <m/>
    <s v="727"/>
    <m/>
    <m/>
    <s v="Niveau 1"/>
    <m/>
    <d v="1987-11-10T00:00:00"/>
    <n v="37"/>
    <n v="100"/>
    <s v="FRANCAISE"/>
    <d v="2024-06-01T00:00:00"/>
    <n v="0"/>
    <d v="2024-06-01T00:00:00"/>
    <s v="HC"/>
    <n v="74970"/>
    <s v="MARIGNIER"/>
    <s v="FREDERIC MESTRE"/>
    <s v="071251"/>
    <s v="REGION GRAND SUD"/>
    <s v="305131"/>
    <s v="BAPTISTE CHIKLI"/>
    <s v="100 IMD"/>
    <x v="12"/>
    <x v="12"/>
    <m/>
    <m/>
    <m/>
    <x v="44"/>
    <x v="44"/>
    <s v="306096"/>
    <s v="JACCOMO DE GREGORIO"/>
    <s v="440 CCT"/>
    <s v="HC"/>
    <s v="991544"/>
    <s v="SECTEUR BLANC"/>
  </r>
  <r>
    <n v="187703"/>
    <n v="6006594"/>
    <x v="1"/>
    <s v="REGION ILE DE FRANCE NORD"/>
    <x v="0"/>
    <s v="06006594"/>
    <s v="187703"/>
    <x v="0"/>
    <m/>
    <n v="2"/>
    <s v="Madame"/>
    <s v="SOPHIE"/>
    <s v="DE STANKIEWICZ"/>
    <m/>
    <m/>
    <m/>
    <m/>
    <m/>
    <m/>
    <s v="ASSISTANT SPECIALISE NIVEAU 2"/>
    <d v="1996-02-26T00:00:00"/>
    <s v="860"/>
    <s v="02"/>
    <s v="CADRES"/>
    <m/>
    <m/>
    <m/>
    <m/>
    <m/>
    <n v="5"/>
    <m/>
    <n v="26793"/>
    <n v="51"/>
    <n v="100"/>
    <s v="FRANCAISE"/>
    <n v="35121"/>
    <n v="28"/>
    <n v="35121"/>
    <m/>
    <n v="78470"/>
    <s v="ST REMY LES CHEVREUSE"/>
    <s v="CATHERINE BLANCKAERT"/>
    <s v="071030"/>
    <s v="REGION ILE DE FRANCE NORD"/>
    <m/>
    <m/>
    <m/>
    <x v="33"/>
    <x v="33"/>
    <m/>
    <m/>
    <m/>
    <x v="3"/>
    <x v="3"/>
    <m/>
    <m/>
    <m/>
    <m/>
    <m/>
    <m/>
  </r>
  <r>
    <n v="301609"/>
    <n v="3100900"/>
    <x v="2"/>
    <s v="REGION GRAND OUEST"/>
    <x v="0"/>
    <s v="03100900"/>
    <s v="301609"/>
    <x v="0"/>
    <m/>
    <n v="1"/>
    <s v="Monsieur"/>
    <s v="MIKAEL"/>
    <s v="DEBAIN"/>
    <s v="310 CMA"/>
    <n v="44866"/>
    <m/>
    <s v="Faux"/>
    <n v="4"/>
    <s v="INSPECTEURS RSG"/>
    <s v="200 IMP"/>
    <d v="2022-12-01T00:00:00"/>
    <s v="200"/>
    <s v="04"/>
    <s v="INSPECTEURS RSG"/>
    <m/>
    <m/>
    <m/>
    <n v="5"/>
    <m/>
    <n v="5"/>
    <m/>
    <n v="31558"/>
    <n v="38"/>
    <n v="100"/>
    <s v="FRANCAISE"/>
    <n v="41548"/>
    <n v="11"/>
    <n v="41548"/>
    <m/>
    <n v="45190"/>
    <s v="TAVERS"/>
    <s v="MATHIEU CHEMIN"/>
    <s v="071590"/>
    <s v="REGION GRAND OUEST"/>
    <s v="305493"/>
    <s v="AURELIE DEVILLIER"/>
    <s v="100 IMD"/>
    <x v="38"/>
    <x v="38"/>
    <s v="301609"/>
    <s v="MIKAEL DEBAIN"/>
    <s v="200 IMP"/>
    <x v="87"/>
    <x v="87"/>
    <m/>
    <m/>
    <m/>
    <s v="HP"/>
    <m/>
    <m/>
  </r>
  <r>
    <n v="305647"/>
    <n v="7022784"/>
    <x v="0"/>
    <s v="REGION GRAND SUD"/>
    <x v="0"/>
    <s v="07022784"/>
    <s v="305647"/>
    <x v="0"/>
    <m/>
    <n v="1"/>
    <s v="Monsieur"/>
    <s v="JULIEN"/>
    <s v="DEBARD"/>
    <s v="445 CCA"/>
    <n v="45323"/>
    <m/>
    <s v="Faux"/>
    <n v="5"/>
    <s v="SALARIES COMMERCIAUX"/>
    <s v="440 CCT"/>
    <d v="2024-03-01T00:00:00"/>
    <s v="440"/>
    <s v="05"/>
    <s v="SALARIES COMMERCIAUX"/>
    <m/>
    <m/>
    <s v="339"/>
    <s v="Niveau 1"/>
    <m/>
    <s v="Niveau 1"/>
    <m/>
    <n v="32084"/>
    <n v="37"/>
    <n v="100"/>
    <s v="FRANCAISE"/>
    <n v="45170"/>
    <n v="1"/>
    <n v="45170"/>
    <s v="HC"/>
    <n v="42340"/>
    <s v="RIVAS"/>
    <s v="FREDERIC MESTRE"/>
    <s v="071251"/>
    <s v="REGION GRAND SUD"/>
    <s v="193087"/>
    <s v="NICOLAS LEVEQUE"/>
    <s v="100 IMD"/>
    <x v="16"/>
    <x v="16"/>
    <s v="167187"/>
    <s v="CHRISTOPHE FOUILLOUSE"/>
    <s v="200 IMP"/>
    <x v="25"/>
    <x v="25"/>
    <s v="305647"/>
    <s v="JULIEN DEBARD"/>
    <s v="440 CCT"/>
    <s v="HC"/>
    <s v="098956"/>
    <s v="SECTEUR BLANC"/>
  </r>
  <r>
    <n v="300376"/>
    <n v="3100245"/>
    <x v="0"/>
    <s v="REGION GRAND SUD"/>
    <x v="0"/>
    <s v="03100245"/>
    <s v="300376"/>
    <x v="0"/>
    <m/>
    <n v="1"/>
    <s v="Monsieur"/>
    <s v="ALEXANDRE"/>
    <s v="DEBAVELAERE"/>
    <s v="440 CCT"/>
    <n v="40756"/>
    <m/>
    <s v="Faux"/>
    <n v="5"/>
    <s v="SALARIES COMMERCIAUX"/>
    <s v="441 CCTM"/>
    <d v="2011-09-01T00:00:00"/>
    <s v="441"/>
    <s v="05"/>
    <s v="SALARIES COMMERCIAUX"/>
    <s v="T"/>
    <m/>
    <s v="429"/>
    <s v="Niveau 1"/>
    <m/>
    <s v="Niveau 1"/>
    <m/>
    <n v="31434"/>
    <n v="38"/>
    <n v="100"/>
    <s v="FRANCAISE"/>
    <n v="40787"/>
    <n v="13"/>
    <n v="40787"/>
    <s v="HC"/>
    <n v="83490"/>
    <s v="LE MUY"/>
    <s v="FREDERIC MESTRE"/>
    <s v="071251"/>
    <s v="REGION GRAND SUD"/>
    <s v="190355"/>
    <s v="FABIO FRACASSETTI"/>
    <s v="100 IMD"/>
    <x v="9"/>
    <x v="9"/>
    <m/>
    <m/>
    <m/>
    <x v="84"/>
    <x v="84"/>
    <s v="300376"/>
    <s v="ALEXANDRE DEBAVELAERE"/>
    <s v="441 CCTM"/>
    <s v="HC"/>
    <s v="099630"/>
    <s v="SECTEUR BLANC"/>
  </r>
  <r>
    <n v="300872"/>
    <n v="3100560"/>
    <x v="0"/>
    <s v="REGION GRAND SUD"/>
    <x v="0"/>
    <s v="03100560"/>
    <s v="300872"/>
    <x v="0"/>
    <m/>
    <n v="2"/>
    <s v="Madame"/>
    <s v="MARINA"/>
    <s v="DECANIS"/>
    <m/>
    <m/>
    <m/>
    <m/>
    <m/>
    <m/>
    <s v="440 CCT"/>
    <d v="2012-09-01T00:00:00"/>
    <s v="440"/>
    <s v="05"/>
    <s v="SALARIES COMMERCIAUX"/>
    <m/>
    <m/>
    <s v="257"/>
    <m/>
    <m/>
    <s v="Niveau 1"/>
    <m/>
    <n v="27260"/>
    <n v="50"/>
    <n v="100"/>
    <s v="FRANCAISE"/>
    <n v="41153"/>
    <n v="12"/>
    <n v="41153"/>
    <s v="HC"/>
    <n v="13700"/>
    <s v="MARIGNANE"/>
    <s v="FREDERIC MESTRE"/>
    <s v="071251"/>
    <s v="REGION GRAND SUD"/>
    <s v="305931"/>
    <s v="JULIEN KARIGER"/>
    <s v="100 IMD"/>
    <x v="6"/>
    <x v="6"/>
    <s v="185879"/>
    <s v="SEBASTIEN FOURGERON"/>
    <s v="200 IMP"/>
    <x v="6"/>
    <x v="6"/>
    <s v="300872"/>
    <s v="MARINA DECANIS"/>
    <s v="440 CCT"/>
    <s v="HC"/>
    <s v="097446"/>
    <s v="SECTEUR BLANC"/>
  </r>
  <r>
    <n v="305515"/>
    <n v="7022298"/>
    <x v="0"/>
    <s v="REGION GRAND SUD"/>
    <x v="0"/>
    <s v="07022298"/>
    <s v="305515"/>
    <x v="0"/>
    <m/>
    <n v="1"/>
    <s v="Monsieur"/>
    <s v="GREGORY"/>
    <s v="DECONINCK"/>
    <m/>
    <m/>
    <m/>
    <m/>
    <m/>
    <m/>
    <s v="440 CCT"/>
    <d v="2023-09-01T00:00:00"/>
    <s v="440"/>
    <s v="05"/>
    <s v="SALARIES COMMERCIAUX"/>
    <m/>
    <m/>
    <s v="093"/>
    <m/>
    <m/>
    <s v="Niveau 1"/>
    <m/>
    <n v="25476"/>
    <n v="55"/>
    <n v="100"/>
    <s v="FRANCAISE"/>
    <n v="44986"/>
    <n v="1"/>
    <n v="44986"/>
    <s v="HC"/>
    <n v="34300"/>
    <s v="AGDE"/>
    <s v="FREDERIC MESTRE"/>
    <s v="071251"/>
    <s v="REGION GRAND SUD"/>
    <s v="163397"/>
    <s v="FRANCK ZENOU"/>
    <s v="100 IMD"/>
    <x v="0"/>
    <x v="0"/>
    <s v="192646"/>
    <s v="ANTOINE FERRERO"/>
    <s v="200 IMP"/>
    <x v="47"/>
    <x v="47"/>
    <s v="305515"/>
    <s v="GREGORY DECONINCK"/>
    <s v="440 CCT"/>
    <s v="HC"/>
    <s v="991388"/>
    <s v="SECTEUR BLANC"/>
  </r>
  <r>
    <n v="301061"/>
    <n v="3100625"/>
    <x v="0"/>
    <s v="REGION GRAND OUEST"/>
    <x v="0"/>
    <s v="03100625"/>
    <s v="301061"/>
    <x v="0"/>
    <m/>
    <n v="2"/>
    <s v="Madame"/>
    <s v="CELINE"/>
    <s v="DEL RIO"/>
    <m/>
    <m/>
    <m/>
    <m/>
    <m/>
    <m/>
    <s v="440 CCT"/>
    <d v="2012-11-01T00:00:00"/>
    <s v="440"/>
    <s v="05"/>
    <s v="SALARIES COMMERCIAUX"/>
    <m/>
    <m/>
    <s v="248"/>
    <m/>
    <m/>
    <s v="Niveau 1"/>
    <m/>
    <n v="27439"/>
    <n v="49"/>
    <n v="100"/>
    <s v="FRANCAISE"/>
    <n v="41214"/>
    <n v="12"/>
    <n v="41214"/>
    <s v="HC"/>
    <n v="40180"/>
    <s v="CANDRESSE"/>
    <s v="MATHIEU CHEMIN"/>
    <s v="071590"/>
    <s v="REGION GRAND OUEST"/>
    <s v="300602"/>
    <s v="MARYAN HARY"/>
    <s v="100 IMD"/>
    <x v="5"/>
    <x v="5"/>
    <s v="305671"/>
    <s v="OLIVIER BARON"/>
    <s v="200 IMP"/>
    <x v="50"/>
    <x v="50"/>
    <s v="301061"/>
    <s v="CELINE DEL RIO"/>
    <s v="440 CCT"/>
    <s v="HC"/>
    <s v="993609"/>
    <s v="SECTEUR BLANC"/>
  </r>
  <r>
    <n v="160103"/>
    <n v="3000325"/>
    <x v="0"/>
    <s v="REGION ILE DE FRANCE NORD"/>
    <x v="0"/>
    <s v="03000325"/>
    <s v="160103"/>
    <x v="0"/>
    <m/>
    <n v="1"/>
    <s v="Monsieur"/>
    <s v="CHRISTOPHE"/>
    <s v="DELAHAYE"/>
    <m/>
    <m/>
    <m/>
    <m/>
    <m/>
    <m/>
    <s v="440 CCT"/>
    <d v="1988-05-01T00:00:00"/>
    <s v="440"/>
    <s v="05"/>
    <s v="SALARIES COMMERCIAUX"/>
    <m/>
    <m/>
    <s v="735"/>
    <m/>
    <m/>
    <s v="Niveau 1"/>
    <m/>
    <n v="22861"/>
    <n v="62"/>
    <n v="100"/>
    <s v="FRANCAISE"/>
    <n v="32264"/>
    <n v="36"/>
    <n v="32264"/>
    <s v="HC"/>
    <n v="80240"/>
    <s v="ROISEL"/>
    <s v="CATHERINE BLANCKAERT"/>
    <s v="071030"/>
    <s v="REGION ILE DE FRANCE NORD"/>
    <s v="301703"/>
    <s v="JONATHAN HENNICOTTE"/>
    <s v="100 IMD"/>
    <x v="34"/>
    <x v="34"/>
    <s v="193607"/>
    <s v="ANTHONY ZAPPARATA"/>
    <s v="200 IMP"/>
    <x v="58"/>
    <x v="58"/>
    <s v="160103"/>
    <s v="CHRISTOPHE DELAHAYE"/>
    <s v="440 CCT"/>
    <s v="HC"/>
    <s v="098774"/>
    <s v="SECTEUR BLANC"/>
  </r>
  <r>
    <n v="305223"/>
    <n v="7020549"/>
    <x v="0"/>
    <s v="REGION ILE DE FRANCE NORD"/>
    <x v="0"/>
    <s v="07020549"/>
    <s v="305223"/>
    <x v="0"/>
    <m/>
    <n v="1"/>
    <s v="Monsieur"/>
    <s v="CLEMENT"/>
    <s v="DELAIRE"/>
    <m/>
    <m/>
    <m/>
    <m/>
    <m/>
    <m/>
    <s v="440 CCT"/>
    <d v="2022-06-01T00:00:00"/>
    <s v="440"/>
    <s v="05"/>
    <s v="SALARIES COMMERCIAUX"/>
    <m/>
    <m/>
    <s v="047"/>
    <m/>
    <m/>
    <s v="Niveau 1"/>
    <m/>
    <n v="35064"/>
    <n v="28"/>
    <n v="100"/>
    <s v="FRANCAISE"/>
    <n v="44531"/>
    <n v="3"/>
    <n v="44531"/>
    <s v="HC"/>
    <n v="76230"/>
    <s v="BOIS GUILLAUME"/>
    <s v="CATHERINE BLANCKAERT"/>
    <s v="071030"/>
    <s v="REGION ILE DE FRANCE NORD"/>
    <s v="193005"/>
    <s v="SEBASTIEN COTE"/>
    <s v="100 IMD"/>
    <x v="18"/>
    <x v="18"/>
    <s v="303511"/>
    <s v="YASSIN MOUYER"/>
    <s v="200 IMP"/>
    <x v="89"/>
    <x v="89"/>
    <s v="305223"/>
    <s v="CLEMENT DELAIRE"/>
    <s v="440 CCT"/>
    <s v="HC"/>
    <s v="096317"/>
    <s v="SECTEUR BLANC"/>
  </r>
  <r>
    <n v="301192"/>
    <n v="3100687"/>
    <x v="0"/>
    <s v="REGION ILE DE FRANCE NORD"/>
    <x v="0"/>
    <s v="03100687"/>
    <s v="301192"/>
    <x v="0"/>
    <m/>
    <n v="2"/>
    <s v="Madame"/>
    <s v="MARIE"/>
    <s v="DELAUNEY"/>
    <s v="371 CCM.E"/>
    <n v="44866"/>
    <m/>
    <s v="Faux"/>
    <n v="5"/>
    <s v="INSPECTEURS RSG"/>
    <s v="386 IE"/>
    <d v="2022-12-01T00:00:00"/>
    <s v="386"/>
    <s v="05"/>
    <s v="INSPECTEURS RSG"/>
    <s v="T"/>
    <m/>
    <s v="149"/>
    <n v="5"/>
    <m/>
    <n v="5"/>
    <m/>
    <n v="30876"/>
    <n v="40"/>
    <n v="100"/>
    <s v="FRANCAISE"/>
    <n v="41306"/>
    <n v="11"/>
    <n v="41306"/>
    <s v="HC"/>
    <n v="78280"/>
    <s v="GUYANCOURT"/>
    <s v="CATHERINE BLANCKAERT"/>
    <s v="071030"/>
    <s v="REGION ILE DE FRANCE NORD"/>
    <s v="303103"/>
    <s v="JEROME TEISSIER"/>
    <s v="100 IMD"/>
    <x v="19"/>
    <x v="19"/>
    <s v="193201"/>
    <s v="STEPHANE KUHN"/>
    <s v="200 IMP"/>
    <x v="99"/>
    <x v="99"/>
    <s v="301192"/>
    <s v="MARIE DELAUNEY"/>
    <s v="386 IE"/>
    <s v="HC"/>
    <s v="098108"/>
    <s v="SECTEUR BLANC"/>
  </r>
  <r>
    <n v="306321"/>
    <n v="7024191"/>
    <x v="0"/>
    <s v="REGION GRAND SUD"/>
    <x v="0"/>
    <s v="07024191"/>
    <s v="306321"/>
    <x v="0"/>
    <m/>
    <n v="2"/>
    <s v="Madame"/>
    <s v="LOUISE"/>
    <s v="DELAYE"/>
    <m/>
    <m/>
    <m/>
    <m/>
    <m/>
    <m/>
    <s v="445 CCA"/>
    <d v="2024-09-01T00:00:00"/>
    <s v="445"/>
    <s v="05"/>
    <s v="SALARIES COMMERCIAUX"/>
    <m/>
    <m/>
    <s v="123"/>
    <m/>
    <m/>
    <s v="Niveau 1"/>
    <m/>
    <n v="35498"/>
    <n v="27"/>
    <n v="100"/>
    <s v="FRANCAISE"/>
    <n v="45536"/>
    <n v="0"/>
    <n v="45536"/>
    <s v="HC"/>
    <n v="7400"/>
    <s v="ROCHEMAURE"/>
    <s v="FREDERIC MESTRE"/>
    <s v="071251"/>
    <s v="REGION GRAND SUD"/>
    <s v="304665"/>
    <s v="FABRIZIA LEGGER"/>
    <s v="100 IMD"/>
    <x v="4"/>
    <x v="4"/>
    <s v="303814"/>
    <s v="GAETAN BIDET"/>
    <s v="200 IMP"/>
    <x v="21"/>
    <x v="21"/>
    <s v="306321"/>
    <s v="LOUISE DELAYE"/>
    <s v="445 CCA"/>
    <s v="HC"/>
    <s v="993000"/>
    <s v="SECTEUR BLANC"/>
  </r>
  <r>
    <n v="302925"/>
    <n v="3101622"/>
    <x v="2"/>
    <s v="REGION ILE DE FRANCE NORD"/>
    <x v="0"/>
    <s v="03101622"/>
    <s v="302925"/>
    <x v="0"/>
    <m/>
    <n v="1"/>
    <s v="Monsieur"/>
    <s v="ALEXANDRE"/>
    <s v="DELEMOTTE"/>
    <s v="385 I.ES"/>
    <n v="42401"/>
    <m/>
    <s v="Faux"/>
    <n v="4"/>
    <s v="INSPECTEURS RSG"/>
    <s v="200 IMP"/>
    <d v="2016-03-01T00:00:00"/>
    <s v="200"/>
    <s v="04"/>
    <s v="INSPECTEURS RSG"/>
    <m/>
    <m/>
    <m/>
    <n v="5"/>
    <m/>
    <n v="5"/>
    <m/>
    <n v="30145"/>
    <n v="42"/>
    <n v="100"/>
    <s v="FRANCAISE"/>
    <n v="42430"/>
    <n v="8"/>
    <n v="42430"/>
    <m/>
    <n v="59910"/>
    <s v="BONDUES"/>
    <s v="CATHERINE BLANCKAERT"/>
    <s v="071030"/>
    <s v="REGION ILE DE FRANCE NORD"/>
    <s v="185551"/>
    <s v="BERNARD GERONIMI"/>
    <s v="100 IMD"/>
    <x v="17"/>
    <x v="17"/>
    <s v="302925"/>
    <s v="ALEXANDRE DELEMOTTE"/>
    <s v="200 IMP"/>
    <x v="82"/>
    <x v="82"/>
    <m/>
    <m/>
    <m/>
    <s v="HP"/>
    <m/>
    <m/>
  </r>
  <r>
    <n v="303198"/>
    <n v="3101765"/>
    <x v="0"/>
    <s v="REGION ILE DE FRANCE NORD"/>
    <x v="0"/>
    <s v="03101765"/>
    <s v="303198"/>
    <x v="0"/>
    <m/>
    <n v="1"/>
    <s v="Monsieur"/>
    <s v="MAXIME"/>
    <s v="DELEPIERRE"/>
    <s v="440 CCT"/>
    <n v="44866"/>
    <m/>
    <s v="Faux"/>
    <n v="5"/>
    <s v="SALARIES COMMERCIAUX"/>
    <s v="371 CCM.E"/>
    <d v="2022-12-01T00:00:00"/>
    <s v="371"/>
    <s v="05"/>
    <s v="SALARIES COMMERCIAUX"/>
    <s v="T"/>
    <m/>
    <s v="156"/>
    <s v="Niveau 2"/>
    <m/>
    <s v="Niveau 2"/>
    <m/>
    <n v="31625"/>
    <n v="38"/>
    <n v="100"/>
    <s v="FRANCAISE"/>
    <n v="42675"/>
    <n v="8"/>
    <n v="42675"/>
    <s v="HC"/>
    <n v="59560"/>
    <s v="COMINES"/>
    <s v="CATHERINE BLANCKAERT"/>
    <s v="071030"/>
    <s v="REGION ILE DE FRANCE NORD"/>
    <s v="177094"/>
    <s v="WILLY FASQUEL"/>
    <s v="100 IMD"/>
    <x v="32"/>
    <x v="32"/>
    <s v="193000"/>
    <s v="BENJAMIN CAPPON"/>
    <s v="200 IMP"/>
    <x v="90"/>
    <x v="90"/>
    <s v="303198"/>
    <s v="MAXIME DELEPIERRE"/>
    <s v="371 CCM.E"/>
    <s v="HC"/>
    <s v="993357"/>
    <s v="SECTEUR BLANC"/>
  </r>
  <r>
    <n v="182851"/>
    <n v="3000806"/>
    <x v="0"/>
    <s v="POLE PILOTAGE DU RESEAU COMMERCIAL"/>
    <x v="0"/>
    <s v="03000806"/>
    <s v="182851"/>
    <x v="0"/>
    <m/>
    <n v="1"/>
    <s v="Monsieur"/>
    <s v="SEBASTIEN"/>
    <s v="DELGADO"/>
    <s v="100 IMD"/>
    <n v="36342"/>
    <m/>
    <s v="Faux"/>
    <n v="3"/>
    <s v="INSPECTEURS RSG"/>
    <s v="104 IDD"/>
    <d v="1999-08-01T00:00:00"/>
    <s v="104"/>
    <s v="03"/>
    <s v="INSPECTEURS RSG"/>
    <m/>
    <m/>
    <m/>
    <n v="6"/>
    <m/>
    <n v="6"/>
    <m/>
    <d v="1975-05-29T00:00:00"/>
    <n v="49"/>
    <n v="100"/>
    <s v="FRANCAISE"/>
    <d v="1999-08-01T00:00:00"/>
    <n v="25"/>
    <d v="1999-08-01T00:00:00"/>
    <m/>
    <n v="63910"/>
    <s v="VERTAIZON"/>
    <m/>
    <s v="700584"/>
    <s v="POLE PILOTAGE DU RESEAU COMMERCIAL"/>
    <m/>
    <m/>
    <m/>
    <x v="41"/>
    <x v="40"/>
    <m/>
    <m/>
    <m/>
    <x v="3"/>
    <x v="3"/>
    <m/>
    <m/>
    <m/>
    <s v="AR"/>
    <m/>
    <m/>
  </r>
  <r>
    <n v="305259"/>
    <n v="7020707"/>
    <x v="0"/>
    <s v="REGION GRAND SUD"/>
    <x v="0"/>
    <s v="07020707"/>
    <s v="305259"/>
    <x v="0"/>
    <m/>
    <n v="1"/>
    <s v="Monsieur"/>
    <s v="ANTHONY"/>
    <s v="DELHOMME"/>
    <m/>
    <m/>
    <m/>
    <m/>
    <m/>
    <m/>
    <s v="440 CCT"/>
    <d v="2022-08-01T00:00:00"/>
    <s v="440"/>
    <s v="05"/>
    <s v="SALARIES COMMERCIAUX"/>
    <m/>
    <m/>
    <s v="976"/>
    <m/>
    <m/>
    <s v="Niveau 1"/>
    <m/>
    <d v="1989-05-02T00:00:00"/>
    <n v="35"/>
    <n v="100"/>
    <s v="FRANCAISE"/>
    <d v="2022-02-01T00:00:00"/>
    <n v="2"/>
    <d v="2022-02-01T00:00:00"/>
    <s v="HC"/>
    <n v="38130"/>
    <s v="ECHIROLLES"/>
    <s v="FREDERIC MESTRE"/>
    <s v="071251"/>
    <s v="REGION GRAND SUD"/>
    <s v="186531"/>
    <s v="CHRISTOPHE CLEMENT"/>
    <s v="100 IMD"/>
    <x v="11"/>
    <x v="11"/>
    <m/>
    <m/>
    <m/>
    <x v="13"/>
    <x v="13"/>
    <s v="305259"/>
    <s v="ANTHONY DELHOMME"/>
    <s v="440 CCT"/>
    <s v="HC"/>
    <s v="097018"/>
    <s v="SECTEUR BLANC"/>
  </r>
  <r>
    <n v="193692"/>
    <n v="3002969"/>
    <x v="0"/>
    <s v="REGION ILE DE FRANCE NORD"/>
    <x v="0"/>
    <s v="03002969"/>
    <s v="193692"/>
    <x v="0"/>
    <m/>
    <n v="2"/>
    <s v="Madame"/>
    <s v="CAROLINE"/>
    <s v="DELHOMMELLE"/>
    <s v="441 CCTM"/>
    <n v="40391"/>
    <m/>
    <s v="Faux"/>
    <n v="5"/>
    <s v="SALARIES COMMERCIAUX"/>
    <s v="391 CCEIM"/>
    <d v="2010-09-01T00:00:00"/>
    <s v="391"/>
    <s v="05"/>
    <s v="SALARIES COMMERCIAUX"/>
    <s v="T"/>
    <m/>
    <s v="785"/>
    <s v="Niveau 2"/>
    <m/>
    <s v="Niveau 2"/>
    <m/>
    <d v="1979-02-23T00:00:00"/>
    <n v="45"/>
    <n v="100"/>
    <s v="FRANCAISE"/>
    <d v="2010-09-01T00:00:00"/>
    <n v="14"/>
    <d v="2010-09-01T00:00:00"/>
    <s v="HC"/>
    <n v="80150"/>
    <s v="FOREST L ABBAYE"/>
    <s v="CATHERINE BLANCKAERT"/>
    <s v="071030"/>
    <s v="REGION ILE DE FRANCE NORD"/>
    <s v="301703"/>
    <s v="JONATHAN HENNICOTTE"/>
    <s v="100 IMD"/>
    <x v="34"/>
    <x v="34"/>
    <s v="303751"/>
    <s v="MAGALIE FEVRIER"/>
    <s v="200 IMP"/>
    <x v="88"/>
    <x v="88"/>
    <s v="193692"/>
    <s v="CAROLINE DELHOMMELLE"/>
    <s v="391 CCEIM"/>
    <s v="HC"/>
    <s v="096225"/>
    <s v="SECTEUR BLANC"/>
  </r>
  <r>
    <n v="306010"/>
    <n v="7023651"/>
    <x v="0"/>
    <s v="REGION GRAND OUEST"/>
    <x v="0"/>
    <s v="07023651"/>
    <s v="306010"/>
    <x v="0"/>
    <m/>
    <n v="2"/>
    <s v="Madame"/>
    <s v="AURELIE"/>
    <s v="DELISLE"/>
    <m/>
    <m/>
    <m/>
    <m/>
    <m/>
    <m/>
    <s v="440 CCT"/>
    <d v="2024-09-01T00:00:00"/>
    <s v="440"/>
    <s v="05"/>
    <s v="SALARIES COMMERCIAUX"/>
    <m/>
    <m/>
    <s v="360"/>
    <m/>
    <m/>
    <s v="Niveau 1"/>
    <m/>
    <d v="1981-06-27T00:00:00"/>
    <n v="43"/>
    <n v="100"/>
    <s v="FRANCAISE"/>
    <d v="2024-05-01T00:00:00"/>
    <n v="0"/>
    <d v="2024-05-01T00:00:00"/>
    <s v="HC"/>
    <n v="14610"/>
    <s v="CAIRON"/>
    <s v="MATHIEU CHEMIN"/>
    <s v="071590"/>
    <s v="REGION GRAND OUEST"/>
    <s v="170189"/>
    <s v="SEBASTIEN PLANCON"/>
    <s v="100 IMD"/>
    <x v="10"/>
    <x v="10"/>
    <s v="182923"/>
    <s v="DAVID RIQUE"/>
    <s v="200 IMP"/>
    <x v="48"/>
    <x v="48"/>
    <s v="306010"/>
    <s v="AURELIE DELISLE"/>
    <s v="440 CCT"/>
    <s v="HC"/>
    <s v="099722"/>
    <s v="SECTEUR BLANC"/>
  </r>
  <r>
    <n v="304874"/>
    <n v="3102660"/>
    <x v="0"/>
    <s v="REGION ILE DE FRANCE NORD"/>
    <x v="0"/>
    <s v="03102660"/>
    <s v="304874"/>
    <x v="0"/>
    <m/>
    <n v="1"/>
    <s v="Monsieur"/>
    <s v="BAPTISTE"/>
    <s v="DELOBEL"/>
    <m/>
    <m/>
    <m/>
    <m/>
    <m/>
    <m/>
    <s v="440 CCT"/>
    <d v="2021-08-01T00:00:00"/>
    <s v="440"/>
    <s v="05"/>
    <s v="SALARIES COMMERCIAUX"/>
    <m/>
    <m/>
    <s v="157"/>
    <m/>
    <m/>
    <s v="Niveau 1"/>
    <m/>
    <d v="1995-09-08T00:00:00"/>
    <n v="29"/>
    <n v="100"/>
    <s v="FRANCAISE"/>
    <d v="2021-02-01T00:00:00"/>
    <n v="3"/>
    <d v="2021-02-01T00:00:00"/>
    <s v="HC"/>
    <n v="59173"/>
    <s v="RENESCURE"/>
    <s v="CATHERINE BLANCKAERT"/>
    <s v="071030"/>
    <s v="REGION ILE DE FRANCE NORD"/>
    <s v="185551"/>
    <s v="BERNARD GERONIMI"/>
    <s v="100 IMD"/>
    <x v="17"/>
    <x v="17"/>
    <s v="156632"/>
    <s v="CHRISTIAN TALON"/>
    <s v="200 IMP"/>
    <x v="45"/>
    <x v="45"/>
    <s v="304874"/>
    <s v="BAPTISTE DELOBEL"/>
    <s v="440 CCT"/>
    <s v="HC"/>
    <s v="993358"/>
    <s v="SECTEUR BLANC"/>
  </r>
  <r>
    <n v="305500"/>
    <n v="7022170"/>
    <x v="2"/>
    <s v="REGION ILE DE FRANCE NORD"/>
    <x v="0"/>
    <s v="07022170"/>
    <s v="305500"/>
    <x v="0"/>
    <m/>
    <n v="2"/>
    <s v="Madame"/>
    <s v="MARIE CHARLOTTE"/>
    <s v="DELPIERRE"/>
    <m/>
    <m/>
    <m/>
    <m/>
    <m/>
    <m/>
    <s v="310 CMA"/>
    <d v="2024-12-01T00:00:00"/>
    <s v="310"/>
    <s v="04"/>
    <s v="SALARIES COMMERCIAUX"/>
    <m/>
    <m/>
    <m/>
    <m/>
    <m/>
    <s v="Niveau 2"/>
    <m/>
    <d v="1991-10-03T00:00:00"/>
    <n v="33"/>
    <n v="100"/>
    <s v="FRANCAISE"/>
    <d v="2023-02-01T00:00:00"/>
    <n v="1"/>
    <d v="2023-02-01T00:00:00"/>
    <m/>
    <n v="62200"/>
    <s v="BOULOGNE SUR MER"/>
    <s v="CATHERINE BLANCKAERT"/>
    <s v="071030"/>
    <s v="REGION ILE DE FRANCE NORD"/>
    <s v="185551"/>
    <s v="BERNARD GERONIMI"/>
    <s v="100 IMD"/>
    <x v="17"/>
    <x v="17"/>
    <s v="305500"/>
    <s v="MARIE CHARLOTTE DELPIERRE"/>
    <s v="310 CMA"/>
    <x v="110"/>
    <x v="110"/>
    <m/>
    <m/>
    <m/>
    <s v="HP"/>
    <m/>
    <m/>
  </r>
  <r>
    <n v="305210"/>
    <n v="7020502"/>
    <x v="2"/>
    <s v="REGION ILE DE FRANCE NORD"/>
    <x v="0"/>
    <s v="07020502"/>
    <s v="305210"/>
    <x v="0"/>
    <m/>
    <n v="1"/>
    <s v="Monsieur"/>
    <s v="GUILLAUME"/>
    <s v="DELPORTE"/>
    <s v="441 CCTM"/>
    <d v="2024-11-01T00:00:00"/>
    <m/>
    <s v="Faux"/>
    <n v="4"/>
    <s v="INSPECTEURS RSG"/>
    <s v="200 IMP"/>
    <d v="2024-12-01T00:00:00"/>
    <s v="200"/>
    <s v="04"/>
    <s v="INSPECTEURS RSG"/>
    <m/>
    <m/>
    <m/>
    <n v="5"/>
    <m/>
    <n v="5"/>
    <m/>
    <d v="1994-04-24T00:00:00"/>
    <n v="30"/>
    <n v="100"/>
    <s v="FRANCAISE"/>
    <d v="2021-11-01T00:00:00"/>
    <n v="3"/>
    <d v="2021-11-01T00:00:00"/>
    <m/>
    <n v="75018"/>
    <s v="PARIS"/>
    <s v="CATHERINE BLANCKAERT"/>
    <s v="071030"/>
    <s v="REGION ILE DE FRANCE NORD"/>
    <s v="302041"/>
    <s v="DAPHNEE JULLION"/>
    <s v="100 IMD"/>
    <x v="1"/>
    <x v="1"/>
    <s v="305210"/>
    <s v="GUILLAUME DELPORTE"/>
    <s v="200 IMP"/>
    <x v="1"/>
    <x v="1"/>
    <m/>
    <m/>
    <m/>
    <s v="HP"/>
    <m/>
    <m/>
  </r>
  <r>
    <n v="305062"/>
    <n v="7019405"/>
    <x v="2"/>
    <s v="REGION GRAND SUD"/>
    <x v="0"/>
    <s v="07019405"/>
    <s v="305062"/>
    <x v="0"/>
    <m/>
    <n v="2"/>
    <s v="Madame"/>
    <s v="MARIE"/>
    <s v="DELRANC"/>
    <s v="385 I.ES"/>
    <n v="44470"/>
    <m/>
    <s v="Faux"/>
    <n v="4"/>
    <s v="INSPECTEURS RSG"/>
    <s v="200 IMP"/>
    <d v="2021-11-01T00:00:00"/>
    <s v="200"/>
    <s v="04"/>
    <s v="INSPECTEURS RSG"/>
    <m/>
    <m/>
    <m/>
    <n v="5"/>
    <m/>
    <n v="5"/>
    <m/>
    <d v="1987-03-07T00:00:00"/>
    <n v="37"/>
    <n v="100"/>
    <s v="FRANCAISE"/>
    <d v="2021-05-01T00:00:00"/>
    <n v="3"/>
    <d v="2021-05-01T00:00:00"/>
    <m/>
    <n v="13160"/>
    <s v="CHATEAURENARD"/>
    <s v="FREDERIC MESTRE"/>
    <s v="071251"/>
    <s v="REGION GRAND SUD"/>
    <s v="304665"/>
    <s v="FABRIZIA LEGGER"/>
    <s v="100 IMD"/>
    <x v="4"/>
    <x v="4"/>
    <s v="305062"/>
    <s v="MARIE DELRANC"/>
    <s v="200 IMP"/>
    <x v="38"/>
    <x v="38"/>
    <m/>
    <m/>
    <m/>
    <s v="HP"/>
    <m/>
    <m/>
  </r>
  <r>
    <n v="304157"/>
    <n v="3102245"/>
    <x v="0"/>
    <s v="REGION ILE DE FRANCE NORD"/>
    <x v="0"/>
    <s v="03102245"/>
    <s v="304157"/>
    <x v="0"/>
    <m/>
    <n v="1"/>
    <s v="Monsieur"/>
    <s v="FLORIAN"/>
    <s v="DEMARCQ"/>
    <s v="445 CCA"/>
    <s v="31/12/2018"/>
    <m/>
    <s v="Faux"/>
    <n v="5"/>
    <s v="SALARIES COMMERCIAUX"/>
    <s v="440 CCT"/>
    <d v="2019-01-01T00:00:00"/>
    <s v="440"/>
    <s v="05"/>
    <s v="SALARIES COMMERCIAUX"/>
    <m/>
    <m/>
    <s v="177"/>
    <s v="Niveau 1"/>
    <m/>
    <s v="Niveau 1"/>
    <m/>
    <d v="1989-03-13T00:00:00"/>
    <n v="35"/>
    <n v="100"/>
    <s v="FRANCAISE"/>
    <d v="2019-01-01T00:00:00"/>
    <n v="5"/>
    <d v="2019-01-01T00:00:00"/>
    <s v="HC"/>
    <n v="2200"/>
    <s v="CHACRISE"/>
    <s v="CATHERINE BLANCKAERT"/>
    <s v="071030"/>
    <s v="REGION ILE DE FRANCE NORD"/>
    <s v="301703"/>
    <s v="JONATHAN HENNICOTTE"/>
    <s v="100 IMD"/>
    <x v="34"/>
    <x v="34"/>
    <s v="193607"/>
    <s v="ANTHONY ZAPPARATA"/>
    <s v="200 IMP"/>
    <x v="58"/>
    <x v="58"/>
    <s v="304157"/>
    <s v="FLORIAN DEMARCQ"/>
    <s v="440 CCT"/>
    <s v="HC"/>
    <s v="993369"/>
    <s v="SECTEUR BLANC"/>
  </r>
  <r>
    <n v="306443"/>
    <n v="7024359"/>
    <x v="0"/>
    <s v="REGION ILE DE FRANCE NORD"/>
    <x v="0"/>
    <s v="07024359"/>
    <s v="306443"/>
    <x v="0"/>
    <m/>
    <n v="2"/>
    <s v="Madame"/>
    <s v="OLIVIA"/>
    <s v="DEMEY"/>
    <m/>
    <m/>
    <m/>
    <m/>
    <m/>
    <m/>
    <s v="445 CCA"/>
    <d v="2024-11-01T00:00:00"/>
    <s v="445"/>
    <s v="05"/>
    <s v="SALARIES COMMERCIAUX"/>
    <m/>
    <m/>
    <s v="411"/>
    <m/>
    <m/>
    <s v="Niveau 1"/>
    <m/>
    <n v="27914"/>
    <n v="48"/>
    <n v="100"/>
    <s v="FRANCAISE"/>
    <n v="45597"/>
    <n v="0"/>
    <n v="45597"/>
    <s v="HC"/>
    <n v="59160"/>
    <s v="LILLE"/>
    <s v="CATHERINE BLANCKAERT"/>
    <s v="071030"/>
    <s v="REGION ILE DE FRANCE NORD"/>
    <s v="185551"/>
    <s v="BERNARD GERONIMI"/>
    <s v="100 IMD"/>
    <x v="17"/>
    <x v="17"/>
    <s v="302925"/>
    <s v="ALEXANDRE DELEMOTTE"/>
    <s v="200 IMP"/>
    <x v="82"/>
    <x v="82"/>
    <s v="306443"/>
    <s v="OLIVIA DEMEY"/>
    <s v="445 CCA"/>
    <s v="HC"/>
    <s v="096082"/>
    <s v="SECTEUR BLANC"/>
  </r>
  <r>
    <n v="188975"/>
    <n v="3001166"/>
    <x v="2"/>
    <s v="REGION GRAND OUEST"/>
    <x v="0"/>
    <s v="03001166"/>
    <s v="188975"/>
    <x v="0"/>
    <m/>
    <n v="1"/>
    <s v="Monsieur"/>
    <s v="JONATHAN"/>
    <s v="DEMINGUET"/>
    <m/>
    <m/>
    <m/>
    <m/>
    <m/>
    <m/>
    <s v="200 IMP"/>
    <d v="2004-04-01T00:00:00"/>
    <s v="200"/>
    <s v="04"/>
    <s v="INSPECTEURS RSG"/>
    <m/>
    <m/>
    <m/>
    <m/>
    <m/>
    <n v="5"/>
    <m/>
    <d v="1982-07-09T00:00:00"/>
    <n v="42"/>
    <n v="100"/>
    <s v="FRANCAISE"/>
    <d v="2004-04-01T00:00:00"/>
    <n v="20"/>
    <d v="2004-04-01T00:00:00"/>
    <m/>
    <n v="50250"/>
    <s v="LA HAYE DU PUITS"/>
    <s v="MATHIEU CHEMIN"/>
    <s v="071590"/>
    <s v="REGION GRAND OUEST"/>
    <s v="170189"/>
    <s v="SEBASTIEN PLANCON"/>
    <s v="100 IMD"/>
    <x v="10"/>
    <x v="10"/>
    <s v="188975"/>
    <s v="JONATHAN DEMINGUET"/>
    <s v="200 IMP"/>
    <x v="54"/>
    <x v="54"/>
    <m/>
    <m/>
    <m/>
    <s v="HP"/>
    <m/>
    <m/>
  </r>
  <r>
    <n v="303397"/>
    <n v="3101856"/>
    <x v="2"/>
    <s v="REGION ILE DE FRANCE NORD"/>
    <x v="0"/>
    <s v="03101856"/>
    <s v="303397"/>
    <x v="0"/>
    <m/>
    <n v="1"/>
    <s v="Monsieur"/>
    <s v="BRICE"/>
    <s v="DENEUX"/>
    <s v="310 CMA"/>
    <n v="45231"/>
    <m/>
    <s v="Faux"/>
    <n v="4"/>
    <s v="INSPECTEURS RSG"/>
    <s v="200 IMP"/>
    <d v="2023-12-01T00:00:00"/>
    <s v="200"/>
    <s v="04"/>
    <s v="INSPECTEURS RSG"/>
    <m/>
    <m/>
    <m/>
    <n v="5"/>
    <m/>
    <n v="5"/>
    <m/>
    <d v="1988-07-23T00:00:00"/>
    <n v="36"/>
    <n v="100"/>
    <s v="FRANCAISE"/>
    <d v="2017-04-01T00:00:00"/>
    <n v="7"/>
    <d v="2017-04-01T00:00:00"/>
    <m/>
    <n v="94600"/>
    <s v="CHOISY LE ROI"/>
    <s v="CATHERINE BLANCKAERT"/>
    <s v="071030"/>
    <s v="REGION ILE DE FRANCE NORD"/>
    <s v="302041"/>
    <s v="DAPHNEE JULLION"/>
    <s v="100 IMD"/>
    <x v="1"/>
    <x v="1"/>
    <s v="303397"/>
    <s v="BRICE DENEUX"/>
    <s v="200 IMP"/>
    <x v="74"/>
    <x v="74"/>
    <m/>
    <m/>
    <m/>
    <s v="HP"/>
    <m/>
    <m/>
  </r>
  <r>
    <n v="169923"/>
    <n v="3000447"/>
    <x v="0"/>
    <s v="REGION GRAND OUEST"/>
    <x v="0"/>
    <s v="03000447"/>
    <s v="169923"/>
    <x v="0"/>
    <m/>
    <n v="1"/>
    <s v="Monsieur"/>
    <s v="SERGE"/>
    <s v="DENIEL"/>
    <m/>
    <m/>
    <m/>
    <m/>
    <m/>
    <m/>
    <s v="370 CC.E"/>
    <d v="1993-01-01T00:00:00"/>
    <s v="370"/>
    <s v="05"/>
    <s v="SALARIES COMMERCIAUX"/>
    <m/>
    <m/>
    <s v="011"/>
    <m/>
    <m/>
    <s v="Niveau 2"/>
    <m/>
    <n v="25767"/>
    <n v="54"/>
    <n v="100"/>
    <s v="FRANCAISE"/>
    <n v="33970"/>
    <n v="31"/>
    <n v="33970"/>
    <s v="HC"/>
    <n v="35580"/>
    <s v="GOVEN"/>
    <s v="MATHIEU CHEMIN"/>
    <s v="071590"/>
    <s v="REGION GRAND OUEST"/>
    <s v="175115"/>
    <s v="PABLO LECOQ"/>
    <s v="100 IMD"/>
    <x v="27"/>
    <x v="27"/>
    <s v="193693"/>
    <s v="SEBASTIEN BOUTTEMAND"/>
    <s v="200 IMP"/>
    <x v="92"/>
    <x v="92"/>
    <s v="169923"/>
    <s v="SERGE DENIEL"/>
    <s v="370 CC.E"/>
    <s v="HC"/>
    <s v="096415"/>
    <s v="SECTEUR BLANC"/>
  </r>
  <r>
    <n v="305593"/>
    <n v="7022567"/>
    <x v="0"/>
    <s v="REGION GRAND OUEST"/>
    <x v="0"/>
    <s v="07022567"/>
    <s v="305593"/>
    <x v="0"/>
    <m/>
    <n v="2"/>
    <s v="Madame"/>
    <s v="CECILE"/>
    <s v="DENIS"/>
    <m/>
    <m/>
    <m/>
    <m/>
    <m/>
    <m/>
    <s v="440 CCT"/>
    <d v="2023-12-01T00:00:00"/>
    <s v="440"/>
    <s v="05"/>
    <s v="SALARIES COMMERCIAUX"/>
    <m/>
    <m/>
    <s v="053"/>
    <m/>
    <m/>
    <s v="Niveau 1"/>
    <m/>
    <n v="30828"/>
    <n v="40"/>
    <n v="100"/>
    <s v="FRANCAISE"/>
    <n v="45078"/>
    <n v="1"/>
    <n v="45078"/>
    <s v="HC"/>
    <n v="56370"/>
    <s v="SARZEAU"/>
    <s v="MATHIEU CHEMIN"/>
    <s v="071590"/>
    <s v="REGION GRAND OUEST"/>
    <s v="306484"/>
    <s v="GUILLAUME LAUZANAS"/>
    <s v="100 IMD"/>
    <x v="21"/>
    <x v="21"/>
    <s v="303646"/>
    <s v="ROMAIN CHAUVET"/>
    <s v="200 IMP"/>
    <x v="26"/>
    <x v="26"/>
    <s v="305593"/>
    <s v="CECILE DENIS"/>
    <s v="440 CCT"/>
    <s v="HC"/>
    <s v="098046"/>
    <s v="SECTEUR BLANC"/>
  </r>
  <r>
    <n v="304353"/>
    <n v="3102340"/>
    <x v="0"/>
    <s v="REGION GRAND SUD"/>
    <x v="0"/>
    <s v="03102340"/>
    <s v="304353"/>
    <x v="0"/>
    <m/>
    <n v="1"/>
    <s v="Monsieur"/>
    <s v="CHRISTOPHE"/>
    <s v="DENIS"/>
    <s v="440 CCT"/>
    <n v="44866"/>
    <m/>
    <s v="Faux"/>
    <n v="5"/>
    <s v="SALARIES COMMERCIAUX"/>
    <s v="371 CCM.E"/>
    <d v="2022-12-01T00:00:00"/>
    <s v="371"/>
    <s v="05"/>
    <s v="SALARIES COMMERCIAUX"/>
    <s v="T"/>
    <m/>
    <s v="503"/>
    <s v="Niveau 2"/>
    <m/>
    <s v="Niveau 2"/>
    <m/>
    <n v="28275"/>
    <n v="47"/>
    <n v="100"/>
    <s v="FRANCAISE"/>
    <n v="43709"/>
    <n v="5"/>
    <n v="43709"/>
    <s v="HC"/>
    <n v="42630"/>
    <s v="PRADINES"/>
    <s v="FREDERIC MESTRE"/>
    <s v="071251"/>
    <s v="REGION GRAND SUD"/>
    <s v="193087"/>
    <s v="NICOLAS LEVEQUE"/>
    <s v="100 IMD"/>
    <x v="16"/>
    <x v="16"/>
    <s v="167187"/>
    <s v="CHRISTOPHE FOUILLOUSE"/>
    <s v="200 IMP"/>
    <x v="25"/>
    <x v="25"/>
    <s v="304353"/>
    <s v="CHRISTOPHE DENIS"/>
    <s v="371 CCM.E"/>
    <s v="HC"/>
    <s v="993275"/>
    <s v="SECTEUR BLANC"/>
  </r>
  <r>
    <n v="305549"/>
    <n v="7022385"/>
    <x v="0"/>
    <s v="REGION GRAND OUEST"/>
    <x v="0"/>
    <s v="07022385"/>
    <s v="305549"/>
    <x v="0"/>
    <m/>
    <n v="1"/>
    <s v="Monsieur"/>
    <s v="JEAN PHILIPPE"/>
    <s v="DENIZANE"/>
    <m/>
    <m/>
    <m/>
    <m/>
    <m/>
    <m/>
    <s v="440 CCT"/>
    <d v="2023-10-01T00:00:00"/>
    <s v="440"/>
    <s v="05"/>
    <s v="SALARIES COMMERCIAUX"/>
    <m/>
    <m/>
    <s v="123"/>
    <m/>
    <m/>
    <s v="Niveau 1"/>
    <m/>
    <n v="28728"/>
    <n v="46"/>
    <n v="100"/>
    <s v="FRANCAISE"/>
    <n v="45017"/>
    <n v="1"/>
    <n v="45017"/>
    <s v="HC"/>
    <n v="22130"/>
    <s v="PLUDUNO"/>
    <s v="MATHIEU CHEMIN"/>
    <s v="071590"/>
    <s v="REGION GRAND OUEST"/>
    <s v="175115"/>
    <s v="PABLO LECOQ"/>
    <s v="100 IMD"/>
    <x v="27"/>
    <x v="27"/>
    <s v="302652"/>
    <s v="ARNAUD HOCHET"/>
    <s v="200 IMP"/>
    <x v="104"/>
    <x v="104"/>
    <s v="305549"/>
    <s v="JEAN PHILIPPE DENIZANE"/>
    <s v="440 CCT"/>
    <s v="HC"/>
    <s v="992392"/>
    <s v="SECTEUR BLANC"/>
  </r>
  <r>
    <n v="304905"/>
    <n v="3102685"/>
    <x v="0"/>
    <s v="REGION GRAND SUD"/>
    <x v="0"/>
    <s v="03102685"/>
    <s v="304905"/>
    <x v="0"/>
    <m/>
    <n v="1"/>
    <s v="Monsieur"/>
    <s v="LUDOVIC"/>
    <s v="DEPLAGNE"/>
    <m/>
    <m/>
    <m/>
    <m/>
    <m/>
    <m/>
    <s v="440 CCT"/>
    <d v="2021-08-01T00:00:00"/>
    <s v="440"/>
    <s v="05"/>
    <s v="SALARIES COMMERCIAUX"/>
    <m/>
    <m/>
    <s v="136"/>
    <m/>
    <m/>
    <s v="Niveau 1"/>
    <m/>
    <n v="29718"/>
    <n v="43"/>
    <n v="100"/>
    <s v="FRANCAISE"/>
    <n v="44228"/>
    <n v="3"/>
    <n v="44228"/>
    <s v="HC"/>
    <n v="34230"/>
    <s v="LE POUGET"/>
    <s v="FREDERIC MESTRE"/>
    <s v="071251"/>
    <s v="REGION GRAND SUD"/>
    <s v="163397"/>
    <s v="FRANCK ZENOU"/>
    <s v="100 IMD"/>
    <x v="0"/>
    <x v="0"/>
    <s v="192646"/>
    <s v="ANTOINE FERRERO"/>
    <s v="200 IMP"/>
    <x v="47"/>
    <x v="47"/>
    <s v="304905"/>
    <s v="LUDOVIC DEPLAGNE"/>
    <s v="440 CCT"/>
    <s v="HC"/>
    <s v="993647"/>
    <s v="SECTEUR BLANC"/>
  </r>
  <r>
    <n v="306361"/>
    <n v="7024279"/>
    <x v="0"/>
    <s v="REGION GRAND OUEST"/>
    <x v="0"/>
    <s v="07024279"/>
    <s v="306361"/>
    <x v="0"/>
    <m/>
    <n v="2"/>
    <s v="Madame"/>
    <s v="EMILIE"/>
    <s v="DERACHE"/>
    <m/>
    <m/>
    <m/>
    <m/>
    <m/>
    <m/>
    <s v="445 CCA"/>
    <d v="2024-11-01T00:00:00"/>
    <s v="445"/>
    <s v="05"/>
    <s v="SALARIES COMMERCIAUX"/>
    <m/>
    <m/>
    <s v="237"/>
    <m/>
    <m/>
    <s v="Niveau 1"/>
    <m/>
    <n v="33206"/>
    <n v="34"/>
    <n v="100"/>
    <s v="FRANCAISE"/>
    <n v="45597"/>
    <n v="0"/>
    <n v="45597"/>
    <s v="HC"/>
    <n v="16440"/>
    <s v="ROULLET ST ESTEPHE"/>
    <s v="MATHIEU CHEMIN"/>
    <s v="071590"/>
    <s v="REGION GRAND OUEST"/>
    <s v="192093"/>
    <s v="GUILLAUME LIOPE"/>
    <s v="100 IMD"/>
    <x v="15"/>
    <x v="15"/>
    <s v="305495"/>
    <s v="SEVERINE COUDERT"/>
    <s v="200 IMP"/>
    <x v="56"/>
    <x v="56"/>
    <s v="306361"/>
    <s v="EMILIE DERACHE"/>
    <s v="445 CCA"/>
    <s v="HC"/>
    <s v="993598"/>
    <s v="SECTEUR BLANC"/>
  </r>
  <r>
    <n v="302879"/>
    <n v="3101599"/>
    <x v="0"/>
    <s v="REGION GRAND SUD"/>
    <x v="0"/>
    <s v="03101599"/>
    <s v="302879"/>
    <x v="0"/>
    <m/>
    <n v="1"/>
    <s v="Monsieur"/>
    <s v="ROMAIN"/>
    <s v="DEROT"/>
    <s v="447 ACC"/>
    <n v="45597"/>
    <m/>
    <s v="Faux"/>
    <n v="5"/>
    <s v="SALARIES COMMERCIAUX"/>
    <s v="371 CCM.E"/>
    <d v="2024-12-01T00:00:00"/>
    <s v="371"/>
    <s v="05"/>
    <s v="SALARIES COMMERCIAUX"/>
    <s v="T"/>
    <m/>
    <s v="090"/>
    <s v="Niveau 2"/>
    <m/>
    <s v="Niveau 2"/>
    <m/>
    <n v="34321"/>
    <n v="30"/>
    <n v="100"/>
    <s v="FRANCAISE"/>
    <n v="42370"/>
    <n v="8"/>
    <n v="42370"/>
    <s v="HC"/>
    <n v="34130"/>
    <s v="ST AUNES"/>
    <s v="FREDERIC MESTRE"/>
    <s v="071251"/>
    <s v="REGION GRAND SUD"/>
    <s v="163397"/>
    <s v="FRANCK ZENOU"/>
    <s v="100 IMD"/>
    <x v="0"/>
    <x v="0"/>
    <m/>
    <m/>
    <m/>
    <x v="0"/>
    <x v="0"/>
    <s v="302879"/>
    <s v="ROMAIN DEROT"/>
    <s v="371 CCM.E"/>
    <s v="HC"/>
    <s v="991383"/>
    <s v="SECTEUR BLANC"/>
  </r>
  <r>
    <n v="157759"/>
    <n v="3000299"/>
    <x v="2"/>
    <s v="REGION CENTRE EST"/>
    <x v="1"/>
    <s v="03000299"/>
    <s v="157759"/>
    <x v="0"/>
    <m/>
    <n v="1"/>
    <s v="Monsieur"/>
    <s v="LUC"/>
    <s v="DESBROSSE"/>
    <s v="250 IF"/>
    <n v="43132"/>
    <m/>
    <s v="Faux"/>
    <n v="4"/>
    <s v="INSPECTEURS RSG"/>
    <s v="200 IMP"/>
    <d v="2018-03-01T00:00:00"/>
    <s v="200"/>
    <s v="04"/>
    <s v="INSPECTEURS RSG"/>
    <m/>
    <m/>
    <m/>
    <n v="6"/>
    <m/>
    <n v="6"/>
    <m/>
    <n v="23222"/>
    <n v="61"/>
    <n v="100"/>
    <s v="FRANCAISE"/>
    <n v="31898"/>
    <n v="37"/>
    <n v="31898"/>
    <m/>
    <n v="21120"/>
    <s v="CHAIGNAY"/>
    <s v="JEROME CARPANETTO"/>
    <s v="900582"/>
    <s v="REGION CENTRE EST"/>
    <m/>
    <m/>
    <m/>
    <x v="7"/>
    <x v="7"/>
    <s v="157759"/>
    <s v="LUC DESBROSSE"/>
    <s v="200 IMP"/>
    <x v="118"/>
    <x v="24"/>
    <m/>
    <m/>
    <m/>
    <s v="HP"/>
    <m/>
    <m/>
  </r>
  <r>
    <n v="303958"/>
    <n v="3102127"/>
    <x v="0"/>
    <s v="REGION GRAND SUD"/>
    <x v="0"/>
    <s v="03102127"/>
    <s v="303958"/>
    <x v="0"/>
    <m/>
    <n v="2"/>
    <s v="Madame"/>
    <s v="HARMONIE"/>
    <s v="DESCAMPS"/>
    <s v="445 CCA"/>
    <n v="43313"/>
    <m/>
    <s v="Faux"/>
    <n v="5"/>
    <s v="SALARIES COMMERCIAUX"/>
    <s v="440 CCT"/>
    <d v="2018-09-01T00:00:00"/>
    <s v="440"/>
    <s v="05"/>
    <s v="SALARIES COMMERCIAUX"/>
    <m/>
    <m/>
    <s v="298"/>
    <s v="Niveau 1"/>
    <m/>
    <s v="Niveau 1"/>
    <m/>
    <n v="30692"/>
    <n v="40"/>
    <n v="100"/>
    <s v="FRANCAISE"/>
    <n v="43344"/>
    <n v="6"/>
    <n v="43344"/>
    <s v="HC"/>
    <n v="81000"/>
    <s v="ALBI"/>
    <s v="FREDERIC MESTRE"/>
    <s v="071251"/>
    <s v="REGION GRAND SUD"/>
    <s v="306077"/>
    <s v="JONATHAN THIEBAUD"/>
    <s v="100 IMD"/>
    <x v="26"/>
    <x v="26"/>
    <s v="305333"/>
    <s v="ALEXANDRE BALARDY"/>
    <s v="200 IMP"/>
    <x v="34"/>
    <x v="34"/>
    <s v="303958"/>
    <s v="HARMONIE DESCAMPS"/>
    <s v="440 CCT"/>
    <s v="HC"/>
    <s v="097407"/>
    <s v="SECTEUR BLANC"/>
  </r>
  <r>
    <n v="300738"/>
    <n v="3100449"/>
    <x v="0"/>
    <s v="REGION ILE DE FRANCE NORD"/>
    <x v="0"/>
    <s v="03100449"/>
    <s v="300738"/>
    <x v="0"/>
    <m/>
    <n v="1"/>
    <s v="Monsieur"/>
    <s v="RENAUD"/>
    <s v="DESCHAMPS"/>
    <m/>
    <m/>
    <m/>
    <m/>
    <m/>
    <m/>
    <s v="440 CCT"/>
    <d v="2012-04-01T00:00:00"/>
    <s v="440"/>
    <s v="05"/>
    <s v="SALARIES COMMERCIAUX"/>
    <m/>
    <m/>
    <s v="714"/>
    <m/>
    <m/>
    <s v="Niveau 1"/>
    <m/>
    <n v="29018"/>
    <n v="45"/>
    <n v="100"/>
    <s v="FRANCAISE"/>
    <n v="41000"/>
    <n v="12"/>
    <n v="41000"/>
    <s v="HC"/>
    <n v="80000"/>
    <s v="AMIENS"/>
    <s v="CATHERINE BLANCKAERT"/>
    <s v="071030"/>
    <s v="REGION ILE DE FRANCE NORD"/>
    <s v="301703"/>
    <s v="JONATHAN HENNICOTTE"/>
    <s v="100 IMD"/>
    <x v="34"/>
    <x v="34"/>
    <s v="303555"/>
    <s v="FREDERIC CARUELLE"/>
    <s v="200 IMP"/>
    <x v="93"/>
    <x v="93"/>
    <s v="300738"/>
    <s v="RENAUD DESCHAMPS"/>
    <s v="440 CCT"/>
    <s v="HC"/>
    <s v="099615"/>
    <s v="SECTEUR BLANC"/>
  </r>
  <r>
    <n v="302173"/>
    <n v="3101214"/>
    <x v="0"/>
    <s v="REGION GRAND SUD"/>
    <x v="0"/>
    <s v="03101214"/>
    <s v="302173"/>
    <x v="0"/>
    <m/>
    <n v="2"/>
    <s v="Madame"/>
    <s v="KARINE"/>
    <s v="DESHUISSARD"/>
    <m/>
    <m/>
    <m/>
    <m/>
    <m/>
    <m/>
    <s v="440 CCT"/>
    <d v="2014-09-01T00:00:00"/>
    <s v="440"/>
    <s v="05"/>
    <s v="SALARIES COMMERCIAUX"/>
    <m/>
    <m/>
    <s v="417"/>
    <m/>
    <m/>
    <s v="Niveau 1"/>
    <m/>
    <n v="27766"/>
    <n v="48"/>
    <n v="100"/>
    <s v="FRANCAISE"/>
    <n v="41883"/>
    <n v="10"/>
    <n v="41883"/>
    <s v="HC"/>
    <n v="83000"/>
    <s v="TOULON"/>
    <s v="FREDERIC MESTRE"/>
    <s v="071251"/>
    <s v="REGION GRAND SUD"/>
    <s v="190355"/>
    <s v="FABIO FRACASSETTI"/>
    <s v="100 IMD"/>
    <x v="9"/>
    <x v="9"/>
    <s v="189398"/>
    <s v="JEAN-FRANCOIS LANTERI"/>
    <s v="200 IMP"/>
    <x v="11"/>
    <x v="11"/>
    <s v="302173"/>
    <s v="KARINE DESHUISSARD"/>
    <s v="440 CCT"/>
    <s v="HC"/>
    <s v="097874"/>
    <s v="SECTEUR BLANC"/>
  </r>
  <r>
    <n v="305567"/>
    <n v="7022413"/>
    <x v="0"/>
    <s v="REGION CENTRE EST"/>
    <x v="0"/>
    <s v="07022413"/>
    <s v="305567"/>
    <x v="0"/>
    <m/>
    <n v="1"/>
    <s v="Monsieur"/>
    <s v="DIMITRI"/>
    <s v="DESTARAC"/>
    <m/>
    <m/>
    <m/>
    <m/>
    <m/>
    <m/>
    <s v="440 CCT"/>
    <d v="2023-10-01T00:00:00"/>
    <s v="440"/>
    <s v="05"/>
    <s v="SALARIES COMMERCIAUX"/>
    <m/>
    <m/>
    <s v="264"/>
    <m/>
    <m/>
    <s v="Niveau 1"/>
    <m/>
    <n v="31774"/>
    <n v="37"/>
    <n v="100"/>
    <s v="FRANCAISE"/>
    <n v="45017"/>
    <n v="1"/>
    <n v="45017"/>
    <s v="HC"/>
    <n v="69960"/>
    <s v="CORBAS"/>
    <s v="JEROME CARPANETTO"/>
    <s v="900582"/>
    <s v="REGION CENTRE EST"/>
    <s v="304393"/>
    <s v="NICOLAS THIALLET"/>
    <s v="100 IMD"/>
    <x v="36"/>
    <x v="36"/>
    <s v="304557"/>
    <s v="BENJAMIN PINGUET"/>
    <s v="200 IMP"/>
    <x v="64"/>
    <x v="64"/>
    <s v="305567"/>
    <s v="DIMITRI DESTARAC"/>
    <s v="440 CCT"/>
    <s v="HC"/>
    <s v="096974"/>
    <s v="SECTEUR BLANC"/>
  </r>
  <r>
    <n v="170288"/>
    <n v="3000456"/>
    <x v="0"/>
    <s v="REGION ILE DE FRANCE NORD"/>
    <x v="0"/>
    <s v="03000456"/>
    <s v="170288"/>
    <x v="0"/>
    <m/>
    <n v="1"/>
    <s v="Monsieur"/>
    <s v="PATRICE"/>
    <s v="DESVIGNES"/>
    <s v="440 CCT"/>
    <n v="36008"/>
    <m/>
    <s v="Faux"/>
    <n v="5"/>
    <s v="SALARIES COMMERCIAUX"/>
    <s v="390 CCEI"/>
    <d v="1998-09-01T00:00:00"/>
    <s v="390"/>
    <s v="05"/>
    <s v="SALARIES COMMERCIAUX"/>
    <m/>
    <m/>
    <s v="204"/>
    <s v="Niveau 2"/>
    <m/>
    <s v="Niveau 2"/>
    <m/>
    <n v="25205"/>
    <n v="55"/>
    <n v="100"/>
    <s v="FRANCAISE"/>
    <n v="36039"/>
    <n v="26"/>
    <n v="36039"/>
    <s v="HC"/>
    <n v="59790"/>
    <s v="RONCHIN"/>
    <s v="CATHERINE BLANCKAERT"/>
    <s v="071030"/>
    <s v="REGION ILE DE FRANCE NORD"/>
    <s v="185551"/>
    <s v="BERNARD GERONIMI"/>
    <s v="100 IMD"/>
    <x v="17"/>
    <x v="17"/>
    <s v="302925"/>
    <s v="ALEXANDRE DELEMOTTE"/>
    <s v="200 IMP"/>
    <x v="82"/>
    <x v="82"/>
    <s v="170288"/>
    <s v="PATRICE DESVIGNES"/>
    <s v="390 CCEI"/>
    <s v="HC"/>
    <s v="096110"/>
    <s v="SECTEUR BLANC"/>
  </r>
  <r>
    <n v="193430"/>
    <n v="3002690"/>
    <x v="0"/>
    <s v="REGION GRAND SUD"/>
    <x v="0"/>
    <s v="03002690"/>
    <s v="193430"/>
    <x v="0"/>
    <m/>
    <n v="1"/>
    <s v="Monsieur"/>
    <s v="MARC"/>
    <s v="DEVAL"/>
    <m/>
    <m/>
    <m/>
    <m/>
    <m/>
    <m/>
    <s v="440 CCT"/>
    <d v="2009-12-01T00:00:00"/>
    <s v="440"/>
    <s v="05"/>
    <s v="SALARIES COMMERCIAUX"/>
    <m/>
    <m/>
    <s v="686"/>
    <m/>
    <m/>
    <s v="Niveau 1"/>
    <m/>
    <d v="1967-12-22T00:00:00"/>
    <n v="56"/>
    <n v="100"/>
    <s v="FRANCAISE"/>
    <d v="2009-12-01T00:00:00"/>
    <n v="15"/>
    <d v="2009-12-01T00:00:00"/>
    <s v="HC"/>
    <n v="73200"/>
    <s v="ALBERTVILLE"/>
    <s v="FREDERIC MESTRE"/>
    <s v="071251"/>
    <s v="REGION GRAND SUD"/>
    <s v="186531"/>
    <s v="CHRISTOPHE CLEMENT"/>
    <s v="100 IMD"/>
    <x v="11"/>
    <x v="11"/>
    <m/>
    <m/>
    <m/>
    <x v="119"/>
    <x v="118"/>
    <s v="193430"/>
    <s v="MARC DEVAL"/>
    <s v="440 CCT"/>
    <s v="HC"/>
    <s v="099134"/>
    <s v="SECTEUR BLANC"/>
  </r>
  <r>
    <n v="302767"/>
    <n v="3101528"/>
    <x v="0"/>
    <s v="REGION CENTRE EST"/>
    <x v="0"/>
    <s v="03101528"/>
    <s v="302767"/>
    <x v="0"/>
    <m/>
    <n v="1"/>
    <s v="Monsieur"/>
    <s v="AURELIEN"/>
    <s v="DEVIE"/>
    <s v="440 CCT"/>
    <n v="42278"/>
    <m/>
    <s v="Faux"/>
    <n v="5"/>
    <s v="SALARIES COMMERCIAUX"/>
    <s v="441 CCTM"/>
    <d v="2015-11-01T00:00:00"/>
    <s v="441"/>
    <s v="05"/>
    <s v="SALARIES COMMERCIAUX"/>
    <s v="T"/>
    <m/>
    <s v="003"/>
    <s v="Niveau 1"/>
    <m/>
    <s v="Niveau 1"/>
    <m/>
    <d v="1988-01-28T00:00:00"/>
    <n v="36"/>
    <n v="100"/>
    <s v="FRANCAISE"/>
    <d v="2015-11-01T00:00:00"/>
    <n v="9"/>
    <d v="2015-11-01T00:00:00"/>
    <s v="HC"/>
    <n v="8270"/>
    <s v="SERY"/>
    <s v="JEROME CARPANETTO"/>
    <s v="900582"/>
    <s v="REGION CENTRE EST"/>
    <s v="172115"/>
    <s v="GREGORY BACQUET"/>
    <s v="100 IMD"/>
    <x v="29"/>
    <x v="29"/>
    <s v="304764"/>
    <s v="EGLANTINE VEYRAT"/>
    <s v="200 IMP"/>
    <x v="97"/>
    <x v="97"/>
    <s v="302767"/>
    <s v="AURELIEN DEVIE"/>
    <s v="441 CCTM"/>
    <s v="HC"/>
    <s v="096057"/>
    <s v="SECTEUR BLANC"/>
  </r>
  <r>
    <n v="306206"/>
    <n v="7024042"/>
    <x v="0"/>
    <s v="REGION ILE DE FRANCE NORD"/>
    <x v="0"/>
    <s v="07024042"/>
    <s v="306206"/>
    <x v="0"/>
    <m/>
    <n v="1"/>
    <s v="Monsieur"/>
    <s v="STEPHANE"/>
    <s v="DEVILLE"/>
    <m/>
    <m/>
    <m/>
    <m/>
    <m/>
    <m/>
    <s v="445 CCA"/>
    <d v="2024-09-01T00:00:00"/>
    <s v="445"/>
    <s v="05"/>
    <s v="SALARIES COMMERCIAUX"/>
    <m/>
    <m/>
    <s v="168"/>
    <m/>
    <m/>
    <s v="Niveau 1"/>
    <m/>
    <d v="1971-07-26T00:00:00"/>
    <n v="53"/>
    <n v="100"/>
    <s v="FRANCAISE"/>
    <d v="2024-09-01T00:00:00"/>
    <n v="0"/>
    <d v="2024-09-01T00:00:00"/>
    <s v="HC"/>
    <n v="59330"/>
    <s v="BEAUFORT"/>
    <s v="CATHERINE BLANCKAERT"/>
    <s v="071030"/>
    <s v="REGION ILE DE FRANCE NORD"/>
    <s v="177094"/>
    <s v="WILLY FASQUEL"/>
    <s v="100 IMD"/>
    <x v="32"/>
    <x v="32"/>
    <s v="302744"/>
    <s v="VALERIE CADREN"/>
    <s v="200 IMP"/>
    <x v="52"/>
    <x v="52"/>
    <s v="306206"/>
    <s v="STEPHANE DEVILLE"/>
    <s v="445 CCA"/>
    <s v="HC"/>
    <s v="098440"/>
    <s v="SECTEUR BLANC"/>
  </r>
  <r>
    <n v="305493"/>
    <n v="7022219"/>
    <x v="3"/>
    <s v="REGION GRAND OUEST"/>
    <x v="0"/>
    <s v="07022219"/>
    <s v="305493"/>
    <x v="0"/>
    <m/>
    <n v="2"/>
    <s v="Madame"/>
    <s v="AURELIE"/>
    <s v="DEVILLIER"/>
    <m/>
    <m/>
    <m/>
    <m/>
    <m/>
    <m/>
    <s v="100 IMD"/>
    <d v="2023-02-01T00:00:00"/>
    <s v="100"/>
    <s v="03"/>
    <s v="INSPECTEURS RSG"/>
    <m/>
    <m/>
    <m/>
    <m/>
    <m/>
    <n v="7"/>
    <m/>
    <d v="1979-09-02T00:00:00"/>
    <n v="45"/>
    <n v="100"/>
    <s v="FRANCAISE"/>
    <d v="2023-02-01T00:00:00"/>
    <n v="1"/>
    <d v="2023-02-01T00:00:00"/>
    <m/>
    <n v="93100"/>
    <s v="MONTREUIL"/>
    <s v="MATHIEU CHEMIN"/>
    <s v="071590"/>
    <s v="REGION GRAND OUEST"/>
    <s v="305493"/>
    <s v="AURELIE DEVILLIER"/>
    <s v="100 IMD"/>
    <x v="38"/>
    <x v="38"/>
    <m/>
    <m/>
    <m/>
    <x v="3"/>
    <x v="3"/>
    <m/>
    <m/>
    <m/>
    <s v="D7"/>
    <m/>
    <m/>
  </r>
  <r>
    <n v="305771"/>
    <n v="7023182"/>
    <x v="0"/>
    <s v="REGION CENTRE EST"/>
    <x v="0"/>
    <s v="07023182"/>
    <s v="305771"/>
    <x v="0"/>
    <m/>
    <n v="1"/>
    <s v="Monsieur"/>
    <s v="CYRIL"/>
    <s v="DHOUET"/>
    <m/>
    <m/>
    <m/>
    <m/>
    <m/>
    <m/>
    <s v="440 CCT"/>
    <d v="2024-04-01T00:00:00"/>
    <s v="440"/>
    <s v="05"/>
    <s v="SALARIES COMMERCIAUX"/>
    <m/>
    <m/>
    <s v="309"/>
    <m/>
    <m/>
    <s v="Niveau 1"/>
    <m/>
    <d v="1970-01-11T00:00:00"/>
    <n v="54"/>
    <n v="100"/>
    <s v="FRANCAISE"/>
    <d v="2023-12-01T00:00:00"/>
    <n v="1"/>
    <d v="2023-12-01T00:00:00"/>
    <s v="HC"/>
    <n v="77515"/>
    <s v="FAREMOUTIERS"/>
    <s v="JEROME CARPANETTO"/>
    <s v="900582"/>
    <s v="REGION CENTRE EST"/>
    <s v="193601"/>
    <s v="PIERRICK MORTIER"/>
    <s v="100 IMD"/>
    <x v="30"/>
    <x v="30"/>
    <s v="172935"/>
    <s v="PATRICK HABAY"/>
    <s v="200 IMP"/>
    <x v="46"/>
    <x v="46"/>
    <s v="305771"/>
    <s v="CYRIL DHOUET"/>
    <s v="440 CCT"/>
    <s v="HC"/>
    <s v="098919"/>
    <s v="SECTEUR BLANC"/>
  </r>
  <r>
    <n v="303139"/>
    <n v="3101734"/>
    <x v="0"/>
    <s v="REGION GRAND SUD"/>
    <x v="0"/>
    <s v="03101734"/>
    <s v="303139"/>
    <x v="0"/>
    <m/>
    <n v="1"/>
    <s v="Monsieur"/>
    <s v="MICKAEL"/>
    <s v="DI TOLA"/>
    <s v="200 IMP"/>
    <n v="43983"/>
    <m/>
    <s v="Faux"/>
    <n v="5"/>
    <s v="INSPECTEURS RSG"/>
    <s v="386 IE"/>
    <d v="2020-07-01T00:00:00"/>
    <s v="386"/>
    <s v="05"/>
    <s v="INSPECTEURS RSG"/>
    <s v="T"/>
    <m/>
    <s v="377"/>
    <n v="5"/>
    <m/>
    <n v="5"/>
    <m/>
    <d v="1985-01-01T00:00:00"/>
    <n v="39"/>
    <n v="100"/>
    <s v="FRANCAISE"/>
    <d v="2016-09-01T00:00:00"/>
    <n v="8"/>
    <d v="2016-09-01T00:00:00"/>
    <s v="HC"/>
    <n v="1500"/>
    <s v="AMBERIEU EN BUGEY"/>
    <s v="FREDERIC MESTRE"/>
    <s v="071251"/>
    <s v="REGION GRAND SUD"/>
    <s v="305131"/>
    <s v="BAPTISTE CHIKLI"/>
    <s v="100 IMD"/>
    <x v="12"/>
    <x v="12"/>
    <s v="303885"/>
    <s v="STEPHANE VIRET"/>
    <s v="200 IMP"/>
    <x v="66"/>
    <x v="66"/>
    <s v="303139"/>
    <s v="MICKAEL DI TOLA"/>
    <s v="386 IE"/>
    <s v="HC"/>
    <s v="991226"/>
    <s v="SECTEUR BLANC"/>
  </r>
  <r>
    <n v="303576"/>
    <n v="3101951"/>
    <x v="0"/>
    <s v="REGION GRAND SUD"/>
    <x v="0"/>
    <s v="03101951"/>
    <s v="303576"/>
    <x v="0"/>
    <m/>
    <n v="2"/>
    <s v="Madame"/>
    <s v="FRANCINE"/>
    <s v="DI TOMMASO"/>
    <s v="445 CCA"/>
    <d v="2017-08-01T00:00:00"/>
    <m/>
    <s v="Faux"/>
    <n v="5"/>
    <s v="SALARIES COMMERCIAUX"/>
    <s v="440 CCT"/>
    <d v="2017-09-01T00:00:00"/>
    <s v="440"/>
    <s v="05"/>
    <s v="SALARIES COMMERCIAUX"/>
    <m/>
    <m/>
    <s v="924"/>
    <s v="Niveau 1"/>
    <m/>
    <s v="Niveau 1"/>
    <m/>
    <d v="1971-02-07T00:00:00"/>
    <n v="53"/>
    <n v="100"/>
    <s v="FRANCAISE"/>
    <d v="2017-09-01T00:00:00"/>
    <n v="7"/>
    <d v="2017-09-01T00:00:00"/>
    <s v="HC"/>
    <n v="38410"/>
    <s v="VAULNAVEYS LE HAUT"/>
    <s v="FREDERIC MESTRE"/>
    <s v="071251"/>
    <s v="REGION GRAND SUD"/>
    <s v="186531"/>
    <s v="CHRISTOPHE CLEMENT"/>
    <s v="100 IMD"/>
    <x v="11"/>
    <x v="11"/>
    <s v="186792"/>
    <s v="FABRICE GUILLAMET"/>
    <s v="200 IMP"/>
    <x v="28"/>
    <x v="28"/>
    <s v="303576"/>
    <s v="FRANCINE DI TOMMASO"/>
    <s v="440 CCT"/>
    <s v="HC"/>
    <s v="097026"/>
    <s v="SECTEUR BLANC"/>
  </r>
  <r>
    <n v="180316"/>
    <n v="3000721"/>
    <x v="0"/>
    <s v="REGION CENTRE EST"/>
    <x v="0"/>
    <s v="03000721"/>
    <s v="180316"/>
    <x v="0"/>
    <m/>
    <n v="1"/>
    <s v="Monsieur"/>
    <s v="PAPA DAOUR"/>
    <s v="DIAGNE"/>
    <m/>
    <m/>
    <m/>
    <m/>
    <m/>
    <m/>
    <s v="440 CCT"/>
    <d v="1998-04-01T00:00:00"/>
    <s v="440"/>
    <s v="05"/>
    <s v="SALARIES COMMERCIAUX"/>
    <m/>
    <m/>
    <s v="332"/>
    <m/>
    <m/>
    <s v="Niveau 1"/>
    <m/>
    <d v="1968-01-02T00:00:00"/>
    <n v="56"/>
    <n v="100"/>
    <s v="FRANCAISE"/>
    <d v="1998-04-01T00:00:00"/>
    <n v="26"/>
    <d v="1998-04-01T00:00:00"/>
    <s v="HC"/>
    <n v="88100"/>
    <s v="ST DIE DES VOSGES"/>
    <s v="JEROME CARPANETTO"/>
    <s v="900582"/>
    <s v="REGION CENTRE EST"/>
    <s v="305941"/>
    <s v="SAMUEL TRAGEL"/>
    <s v="100 IMD"/>
    <x v="14"/>
    <x v="14"/>
    <s v="304091"/>
    <s v="OPHELIE SCHMERBER"/>
    <s v="200 IMP"/>
    <x v="62"/>
    <x v="62"/>
    <s v="180316"/>
    <s v="PAPA DAOUR DIAGNE"/>
    <s v="440 CCT"/>
    <s v="HC"/>
    <s v="098616"/>
    <s v="SECTEUR BLANC"/>
  </r>
  <r>
    <n v="305142"/>
    <n v="7020051"/>
    <x v="0"/>
    <s v="REGION GRAND OUEST"/>
    <x v="0"/>
    <s v="07020051"/>
    <s v="305142"/>
    <x v="0"/>
    <m/>
    <n v="2"/>
    <s v="Madame"/>
    <s v="JENNIFER"/>
    <s v="DIAS"/>
    <s v="445 CCA"/>
    <n v="44593"/>
    <m/>
    <s v="Faux"/>
    <n v="5"/>
    <s v="SALARIES COMMERCIAUX"/>
    <s v="440 CCT"/>
    <d v="2022-03-01T00:00:00"/>
    <s v="440"/>
    <s v="05"/>
    <s v="SALARIES COMMERCIAUX"/>
    <m/>
    <m/>
    <s v="406"/>
    <s v="Niveau 1"/>
    <m/>
    <s v="Niveau 1"/>
    <m/>
    <d v="1987-09-24T00:00:00"/>
    <n v="37"/>
    <n v="100"/>
    <s v="FRANCAISE"/>
    <d v="2021-09-01T00:00:00"/>
    <n v="3"/>
    <d v="2021-09-01T00:00:00"/>
    <s v="HC"/>
    <n v="41500"/>
    <s v="MER"/>
    <s v="MATHIEU CHEMIN"/>
    <s v="071590"/>
    <s v="REGION GRAND OUEST"/>
    <s v="305493"/>
    <s v="AURELIE DEVILLIER"/>
    <s v="100 IMD"/>
    <x v="38"/>
    <x v="38"/>
    <s v="301609"/>
    <s v="MIKAEL DEBAIN"/>
    <s v="200 IMP"/>
    <x v="87"/>
    <x v="87"/>
    <s v="305142"/>
    <s v="JENNIFER DIAS"/>
    <s v="440 CCT"/>
    <s v="HC"/>
    <s v="991744"/>
    <s v="SECTEUR BLANC"/>
  </r>
  <r>
    <n v="305065"/>
    <n v="7019411"/>
    <x v="0"/>
    <s v="REGION GRAND SUD"/>
    <x v="0"/>
    <s v="07019411"/>
    <s v="305065"/>
    <x v="0"/>
    <m/>
    <n v="1"/>
    <s v="Monsieur"/>
    <s v="JEROME"/>
    <s v="DIF"/>
    <s v="440 CCT"/>
    <n v="45139"/>
    <m/>
    <s v="Faux"/>
    <n v="5"/>
    <s v="SALARIES COMMERCIAUX"/>
    <s v="441 CCTM"/>
    <d v="2023-09-01T00:00:00"/>
    <s v="441"/>
    <s v="05"/>
    <s v="SALARIES COMMERCIAUX"/>
    <s v="T"/>
    <m/>
    <s v="330"/>
    <s v="Niveau 1"/>
    <m/>
    <s v="Niveau 1"/>
    <m/>
    <d v="1970-11-07T00:00:00"/>
    <n v="54"/>
    <n v="100"/>
    <s v="FRANCAISE"/>
    <d v="2021-05-01T00:00:00"/>
    <n v="3"/>
    <d v="2021-05-01T00:00:00"/>
    <s v="HC"/>
    <n v="63160"/>
    <s v="BILLOM"/>
    <s v="FREDERIC MESTRE"/>
    <s v="071251"/>
    <s v="REGION GRAND SUD"/>
    <s v="193087"/>
    <s v="NICOLAS LEVEQUE"/>
    <s v="100 IMD"/>
    <x v="16"/>
    <x v="16"/>
    <s v="305596"/>
    <s v="SOLENE ANIN"/>
    <s v="200 IMP"/>
    <x v="22"/>
    <x v="22"/>
    <s v="305065"/>
    <s v="JEROME DIF"/>
    <s v="441 CCTM"/>
    <s v="HC"/>
    <s v="098570"/>
    <s v="SECTEUR BLANC"/>
  </r>
  <r>
    <n v="306327"/>
    <n v="7024195"/>
    <x v="0"/>
    <s v="REGION CENTRE EST"/>
    <x v="0"/>
    <s v="07024195"/>
    <s v="306327"/>
    <x v="0"/>
    <m/>
    <n v="1"/>
    <s v="Monsieur"/>
    <s v="PAUL"/>
    <s v="DIGNE"/>
    <m/>
    <m/>
    <m/>
    <m/>
    <m/>
    <m/>
    <s v="445 CCA"/>
    <d v="2024-09-01T00:00:00"/>
    <s v="445"/>
    <s v="05"/>
    <s v="SALARIES COMMERCIAUX"/>
    <m/>
    <m/>
    <s v="020"/>
    <m/>
    <m/>
    <s v="Niveau 1"/>
    <m/>
    <d v="1996-06-25T00:00:00"/>
    <n v="28"/>
    <n v="100"/>
    <s v="FRANCAISE"/>
    <d v="2024-09-01T00:00:00"/>
    <n v="0"/>
    <d v="2024-09-01T00:00:00"/>
    <s v="HC"/>
    <n v="57220"/>
    <s v="BOULAY"/>
    <s v="JEROME CARPANETTO"/>
    <s v="900582"/>
    <s v="REGION CENTRE EST"/>
    <s v="179897"/>
    <s v="SYLVAIN GATHELIER"/>
    <s v="100 IMD"/>
    <x v="22"/>
    <x v="22"/>
    <s v="304720"/>
    <s v="KEVIN MOLINERO LUQUE"/>
    <s v="310 CMA"/>
    <x v="83"/>
    <x v="83"/>
    <s v="306327"/>
    <s v="PAUL DIGNE"/>
    <s v="445 CCA"/>
    <s v="HC"/>
    <s v="097558"/>
    <s v="SECTEUR BLANC"/>
  </r>
  <r>
    <n v="177235"/>
    <n v="6015601"/>
    <x v="1"/>
    <s v="REGION ILE DE FRANCE NORD"/>
    <x v="0"/>
    <s v="06015601"/>
    <s v="177235"/>
    <x v="0"/>
    <m/>
    <n v="2"/>
    <s v="Madame"/>
    <s v="CATHERINE"/>
    <s v="DILLY"/>
    <m/>
    <m/>
    <m/>
    <m/>
    <m/>
    <m/>
    <s v="ASSISTANT COMMERCIAL NIVEAU 2"/>
    <d v="1998-08-01T00:00:00"/>
    <s v="855"/>
    <s v="03"/>
    <s v="NON CADRES"/>
    <m/>
    <m/>
    <m/>
    <m/>
    <m/>
    <n v="4"/>
    <m/>
    <n v="26423"/>
    <n v="52"/>
    <n v="100"/>
    <s v="FRANCAISE"/>
    <n v="35370"/>
    <n v="28"/>
    <n v="35370"/>
    <m/>
    <n v="62127"/>
    <s v="AVERDOINGT"/>
    <s v="CATHERINE BLANCKAERT"/>
    <s v="071030"/>
    <s v="REGION ILE DE FRANCE NORD"/>
    <s v="305330"/>
    <s v="NICOLAS PHILIPPE"/>
    <s v="100 IMD"/>
    <x v="8"/>
    <x v="8"/>
    <m/>
    <m/>
    <m/>
    <x v="3"/>
    <x v="3"/>
    <m/>
    <m/>
    <m/>
    <m/>
    <m/>
    <m/>
  </r>
  <r>
    <n v="305163"/>
    <n v="7020150"/>
    <x v="0"/>
    <s v="REGION GRAND SUD"/>
    <x v="0"/>
    <s v="07020150"/>
    <s v="305163"/>
    <x v="0"/>
    <m/>
    <n v="1"/>
    <s v="Monsieur"/>
    <s v="PATRICE"/>
    <s v="DIMITRIOU"/>
    <m/>
    <m/>
    <m/>
    <m/>
    <m/>
    <m/>
    <s v="440 CCT"/>
    <d v="2022-03-01T00:00:00"/>
    <s v="440"/>
    <s v="05"/>
    <s v="SALARIES COMMERCIAUX"/>
    <m/>
    <m/>
    <s v="460"/>
    <m/>
    <m/>
    <s v="Niveau 1"/>
    <m/>
    <n v="30386"/>
    <n v="41"/>
    <n v="100"/>
    <s v="FRANCAISE"/>
    <n v="44440"/>
    <n v="3"/>
    <n v="44440"/>
    <s v="HC"/>
    <n v="1250"/>
    <s v="MONTAGNAT"/>
    <s v="FREDERIC MESTRE"/>
    <s v="071251"/>
    <s v="REGION GRAND SUD"/>
    <s v="305131"/>
    <s v="BAPTISTE CHIKLI"/>
    <s v="100 IMD"/>
    <x v="12"/>
    <x v="12"/>
    <s v="304601"/>
    <s v="ALEXANDRE GAUCHE"/>
    <s v="200 IMP"/>
    <x v="112"/>
    <x v="112"/>
    <s v="305163"/>
    <s v="PATRICE DIMITRIOU"/>
    <s v="440 CCT"/>
    <s v="HC"/>
    <s v="993236"/>
    <s v="SECTEUR BLANC"/>
  </r>
  <r>
    <n v="304930"/>
    <n v="3102708"/>
    <x v="0"/>
    <s v="REGION ILE DE FRANCE NORD"/>
    <x v="0"/>
    <s v="03102708"/>
    <s v="304930"/>
    <x v="0"/>
    <m/>
    <n v="1"/>
    <s v="Monsieur"/>
    <s v="CHRISTOPHER"/>
    <s v="DINH"/>
    <m/>
    <m/>
    <m/>
    <m/>
    <m/>
    <m/>
    <s v="440 CCT"/>
    <d v="2021-09-01T00:00:00"/>
    <s v="440"/>
    <s v="05"/>
    <s v="SALARIES COMMERCIAUX"/>
    <m/>
    <m/>
    <s v="262"/>
    <m/>
    <m/>
    <s v="Niveau 1"/>
    <m/>
    <n v="31761"/>
    <n v="37"/>
    <n v="100"/>
    <s v="FRANCAISE"/>
    <n v="44256"/>
    <n v="3"/>
    <n v="44256"/>
    <s v="HC"/>
    <n v="95100"/>
    <s v="ARGENTEUIL"/>
    <s v="CATHERINE BLANCKAERT"/>
    <s v="071030"/>
    <s v="REGION ILE DE FRANCE NORD"/>
    <s v="193254"/>
    <s v="DAVID BOURE"/>
    <s v="100 IMD"/>
    <x v="28"/>
    <x v="28"/>
    <s v="175986"/>
    <s v="DAVID OLICARD"/>
    <s v="200 IMP"/>
    <x v="73"/>
    <x v="73"/>
    <s v="304930"/>
    <s v="CHRISTOPHER DINH"/>
    <s v="440 CCT"/>
    <s v="HC"/>
    <s v="991325"/>
    <s v="SECTEUR BLANC"/>
  </r>
  <r>
    <n v="305702"/>
    <n v="7022965"/>
    <x v="0"/>
    <s v="POLE PILOTAGE DU RESEAU COMMERCIAL"/>
    <x v="0"/>
    <s v="07022965"/>
    <s v="305702"/>
    <x v="0"/>
    <m/>
    <n v="2"/>
    <s v="Madame"/>
    <s v="CINDY"/>
    <s v="DOMET"/>
    <m/>
    <m/>
    <m/>
    <m/>
    <m/>
    <m/>
    <s v="460 CC"/>
    <d v="2023-09-01T00:00:00"/>
    <s v="460"/>
    <s v="03"/>
    <s v="SALARIES COMMERCIAUX"/>
    <m/>
    <m/>
    <m/>
    <m/>
    <m/>
    <s v="Niveau 1"/>
    <m/>
    <n v="34124"/>
    <n v="31"/>
    <n v="100"/>
    <s v="FRANCAISE"/>
    <n v="45170"/>
    <n v="1"/>
    <n v="45170"/>
    <m/>
    <n v="44100"/>
    <s v="NANTES"/>
    <m/>
    <s v="700584"/>
    <s v="POLE PILOTAGE DU RESEAU COMMERCIAL"/>
    <m/>
    <m/>
    <m/>
    <x v="3"/>
    <x v="3"/>
    <m/>
    <m/>
    <m/>
    <x v="3"/>
    <x v="3"/>
    <m/>
    <m/>
    <m/>
    <s v="OF"/>
    <m/>
    <m/>
  </r>
  <r>
    <n v="305687"/>
    <n v="7022862"/>
    <x v="0"/>
    <s v="REGION GRAND OUEST"/>
    <x v="0"/>
    <s v="07022862"/>
    <s v="305687"/>
    <x v="0"/>
    <m/>
    <n v="1"/>
    <s v="Monsieur"/>
    <s v="ALAIN"/>
    <s v="DOMS"/>
    <s v="445 CCA"/>
    <n v="45323"/>
    <m/>
    <s v="Faux"/>
    <n v="5"/>
    <s v="SALARIES COMMERCIAUX"/>
    <s v="440 CCT"/>
    <d v="2024-03-01T00:00:00"/>
    <s v="440"/>
    <s v="05"/>
    <s v="SALARIES COMMERCIAUX"/>
    <m/>
    <m/>
    <s v="271"/>
    <s v="Niveau 1"/>
    <m/>
    <s v="Niveau 1"/>
    <m/>
    <n v="29711"/>
    <n v="43"/>
    <n v="100"/>
    <s v="FRANCAISE"/>
    <n v="45170"/>
    <n v="1"/>
    <n v="45170"/>
    <s v="HC"/>
    <n v="86580"/>
    <s v="VOUNEUIL SOUS BIARD"/>
    <s v="MATHIEU CHEMIN"/>
    <s v="071590"/>
    <s v="REGION GRAND OUEST"/>
    <s v="192093"/>
    <s v="GUILLAUME LIOPE"/>
    <s v="100 IMD"/>
    <x v="15"/>
    <x v="15"/>
    <s v="301143"/>
    <s v="ANTHONY BESNIER"/>
    <s v="200 IMP"/>
    <x v="63"/>
    <x v="63"/>
    <s v="305687"/>
    <s v="ALAIN DOMS"/>
    <s v="440 CCT"/>
    <s v="HC"/>
    <s v="993632"/>
    <s v="SECTEUR BLANC"/>
  </r>
  <r>
    <n v="189966"/>
    <n v="3001241"/>
    <x v="0"/>
    <s v="REGION GRAND SUD"/>
    <x v="0"/>
    <s v="03001241"/>
    <s v="189966"/>
    <x v="0"/>
    <m/>
    <n v="1"/>
    <s v="Monsieur"/>
    <s v="LIONEL"/>
    <s v="DONNADIEU"/>
    <s v="371 CCM.E"/>
    <n v="38384"/>
    <m/>
    <s v="Faux"/>
    <n v="5"/>
    <s v="SALARIES COMMERCIAUX"/>
    <s v="370 CC.E"/>
    <d v="2005-03-01T00:00:00"/>
    <s v="370"/>
    <s v="05"/>
    <s v="SALARIES COMMERCIAUX"/>
    <m/>
    <m/>
    <s v="255"/>
    <s v="Niveau 2"/>
    <m/>
    <s v="Niveau 2"/>
    <m/>
    <n v="26747"/>
    <n v="51"/>
    <n v="100"/>
    <s v="FRANCAISE"/>
    <n v="37377"/>
    <n v="22"/>
    <n v="37377"/>
    <s v="HC"/>
    <n v="13330"/>
    <s v="PELISSANNE"/>
    <s v="FREDERIC MESTRE"/>
    <s v="071251"/>
    <s v="REGION GRAND SUD"/>
    <s v="305931"/>
    <s v="JULIEN KARIGER"/>
    <s v="100 IMD"/>
    <x v="6"/>
    <x v="6"/>
    <s v="185879"/>
    <s v="SEBASTIEN FOURGERON"/>
    <s v="200 IMP"/>
    <x v="6"/>
    <x v="6"/>
    <s v="189966"/>
    <s v="LIONEL DONNADIEU"/>
    <s v="370 CC.E"/>
    <s v="HC"/>
    <s v="098968"/>
    <s v="SECTEUR BLANC"/>
  </r>
  <r>
    <n v="305494"/>
    <n v="7022227"/>
    <x v="0"/>
    <s v="REGION GRAND OUEST"/>
    <x v="0"/>
    <s v="07022227"/>
    <s v="305494"/>
    <x v="0"/>
    <m/>
    <n v="1"/>
    <s v="Monsieur"/>
    <s v="BENOIST"/>
    <s v="DONNE"/>
    <m/>
    <m/>
    <m/>
    <m/>
    <m/>
    <m/>
    <s v="440 CCT"/>
    <d v="2023-08-01T00:00:00"/>
    <s v="440"/>
    <s v="05"/>
    <s v="SALARIES COMMERCIAUX"/>
    <m/>
    <m/>
    <s v="457"/>
    <m/>
    <m/>
    <s v="Niveau 1"/>
    <m/>
    <n v="29262"/>
    <n v="44"/>
    <n v="100"/>
    <s v="FRANCAISE"/>
    <n v="44958"/>
    <n v="1"/>
    <n v="44958"/>
    <s v="HC"/>
    <n v="72380"/>
    <s v="ST JEAN D ASSE"/>
    <s v="MATHIEU CHEMIN"/>
    <s v="071590"/>
    <s v="REGION GRAND OUEST"/>
    <s v="306176"/>
    <s v="BERENGERE CORVELLEC"/>
    <s v="100 IMD"/>
    <x v="31"/>
    <x v="31"/>
    <s v="302611"/>
    <s v="ROMAIN ERNOULT"/>
    <s v="200 IMP"/>
    <x v="59"/>
    <x v="59"/>
    <s v="305494"/>
    <s v="BENOIST DONNE"/>
    <s v="440 CCT"/>
    <s v="HC"/>
    <s v="993464"/>
    <s v="SECTEUR BLANC"/>
  </r>
  <r>
    <n v="303933"/>
    <n v="3102115"/>
    <x v="0"/>
    <s v="REGION ILE DE FRANCE NORD"/>
    <x v="0"/>
    <s v="03102115"/>
    <s v="303933"/>
    <x v="0"/>
    <m/>
    <n v="1"/>
    <s v="Monsieur"/>
    <s v="BRUNO"/>
    <s v="DORANGEVILLE"/>
    <s v="445 CCA"/>
    <n v="43282"/>
    <m/>
    <s v="Faux"/>
    <n v="5"/>
    <s v="SALARIES COMMERCIAUX"/>
    <s v="440 CCT"/>
    <d v="2018-08-01T00:00:00"/>
    <s v="440"/>
    <s v="05"/>
    <s v="SALARIES COMMERCIAUX"/>
    <m/>
    <m/>
    <s v="444"/>
    <s v="Niveau 1"/>
    <m/>
    <s v="Niveau 1"/>
    <m/>
    <n v="24717"/>
    <n v="57"/>
    <n v="100"/>
    <s v="FRANCAISE"/>
    <n v="43313"/>
    <n v="6"/>
    <n v="43313"/>
    <s v="HC"/>
    <n v="62190"/>
    <s v="LILLERS"/>
    <s v="CATHERINE BLANCKAERT"/>
    <s v="071030"/>
    <s v="REGION ILE DE FRANCE NORD"/>
    <s v="305330"/>
    <s v="NICOLAS PHILIPPE"/>
    <s v="100 IMD"/>
    <x v="8"/>
    <x v="8"/>
    <s v="305490"/>
    <s v="JOHANN CARLIER"/>
    <s v="200 IMP"/>
    <x v="106"/>
    <x v="106"/>
    <s v="303933"/>
    <s v="BRUNO DORANGEVILLE"/>
    <s v="440 CCT"/>
    <s v="HC"/>
    <s v="097897"/>
    <s v="SECTEUR BLANC"/>
  </r>
  <r>
    <n v="306212"/>
    <n v="7024048"/>
    <x v="0"/>
    <s v="REGION CENTRE EST"/>
    <x v="0"/>
    <s v="07024048"/>
    <s v="306212"/>
    <x v="0"/>
    <m/>
    <n v="1"/>
    <s v="Monsieur"/>
    <s v="MATTHIEU"/>
    <s v="DOS SANTOS"/>
    <m/>
    <m/>
    <m/>
    <m/>
    <m/>
    <m/>
    <s v="440 CCT"/>
    <d v="2024-12-01T00:00:00"/>
    <s v="440"/>
    <s v="05"/>
    <s v="SALARIES COMMERCIAUX"/>
    <m/>
    <m/>
    <s v="094"/>
    <m/>
    <m/>
    <s v="Niveau 1"/>
    <m/>
    <n v="31449"/>
    <n v="38"/>
    <n v="100"/>
    <s v="FRANCAISE"/>
    <n v="45505"/>
    <n v="0"/>
    <n v="45505"/>
    <s v="HC"/>
    <n v="57200"/>
    <s v="SARREGUEMINES"/>
    <s v="JEROME CARPANETTO"/>
    <s v="900582"/>
    <s v="REGION CENTRE EST"/>
    <s v="300268"/>
    <s v="PIERRE FRANCOIS LAURA"/>
    <s v="100 IMD"/>
    <x v="37"/>
    <x v="37"/>
    <s v="304163"/>
    <s v="GEOFFREY BIEBER"/>
    <s v="200 IMP"/>
    <x v="76"/>
    <x v="76"/>
    <s v="306212"/>
    <s v="MATTHIEU DOS SANTOS"/>
    <s v="440 CCT"/>
    <s v="HC"/>
    <s v="991297"/>
    <s v="SECTEUR BLANC"/>
  </r>
  <r>
    <n v="306469"/>
    <n v="7024396"/>
    <x v="0"/>
    <s v="REGION CENTRE EST"/>
    <x v="0"/>
    <s v="07024396"/>
    <s v="306469"/>
    <x v="0"/>
    <m/>
    <n v="1"/>
    <s v="Monsieur"/>
    <s v="NICOLAS"/>
    <s v="DOUCET"/>
    <m/>
    <m/>
    <m/>
    <m/>
    <m/>
    <m/>
    <s v="445 CCA"/>
    <d v="2024-11-01T00:00:00"/>
    <s v="445"/>
    <s v="05"/>
    <s v="SALARIES COMMERCIAUX"/>
    <m/>
    <m/>
    <s v="341"/>
    <m/>
    <m/>
    <s v="Niveau 1"/>
    <m/>
    <n v="29756"/>
    <n v="43"/>
    <n v="100"/>
    <s v="FRANCAISE"/>
    <n v="45597"/>
    <n v="0"/>
    <n v="45597"/>
    <s v="HC"/>
    <n v="91760"/>
    <s v="ITTEVILLE"/>
    <s v="JEROME CARPANETTO"/>
    <s v="900582"/>
    <s v="REGION CENTRE EST"/>
    <s v="182240"/>
    <s v="FREDERIC MARTINELLI"/>
    <s v="100 IMD"/>
    <x v="2"/>
    <x v="2"/>
    <s v="188461"/>
    <s v="FRANCK BABISKI"/>
    <s v="200 IMP"/>
    <x v="20"/>
    <x v="20"/>
    <s v="306469"/>
    <s v="NICOLAS DOUCET"/>
    <s v="445 CCA"/>
    <s v="HC"/>
    <s v="991487"/>
    <s v="SECTEUR BLANC"/>
  </r>
  <r>
    <n v="192743"/>
    <n v="3001964"/>
    <x v="0"/>
    <s v="REGION GRAND OUEST"/>
    <x v="0"/>
    <s v="03001964"/>
    <s v="192743"/>
    <x v="0"/>
    <m/>
    <n v="1"/>
    <s v="Monsieur"/>
    <s v="MICHAEL"/>
    <s v="DOUDARD"/>
    <m/>
    <m/>
    <m/>
    <m/>
    <m/>
    <m/>
    <s v="370 CC.E"/>
    <d v="2008-06-01T00:00:00"/>
    <s v="370"/>
    <s v="05"/>
    <s v="SALARIES COMMERCIAUX"/>
    <m/>
    <m/>
    <s v="210"/>
    <m/>
    <m/>
    <s v="Niveau 2"/>
    <m/>
    <n v="27403"/>
    <n v="49"/>
    <n v="100"/>
    <s v="FRANCAISE"/>
    <n v="39600"/>
    <n v="16"/>
    <n v="39600"/>
    <s v="HC"/>
    <n v="35380"/>
    <s v="PLELAN LE GRAND"/>
    <s v="MATHIEU CHEMIN"/>
    <s v="071590"/>
    <s v="REGION GRAND OUEST"/>
    <s v="175115"/>
    <s v="PABLO LECOQ"/>
    <s v="100 IMD"/>
    <x v="27"/>
    <x v="27"/>
    <s v="193693"/>
    <s v="SEBASTIEN BOUTTEMAND"/>
    <s v="200 IMP"/>
    <x v="92"/>
    <x v="92"/>
    <s v="192743"/>
    <s v="MICHAEL DOUDARD"/>
    <s v="370 CC.E"/>
    <s v="HC"/>
    <s v="993571"/>
    <s v="SECTEUR BLANC"/>
  </r>
  <r>
    <n v="301508"/>
    <n v="3100839"/>
    <x v="2"/>
    <s v="REGION GRAND OUEST"/>
    <x v="0"/>
    <s v="03100839"/>
    <s v="301508"/>
    <x v="0"/>
    <m/>
    <n v="1"/>
    <s v="Monsieur"/>
    <s v="CLEMENT"/>
    <s v="DOURLENS"/>
    <s v="310 CMA"/>
    <n v="41487"/>
    <m/>
    <s v="Faux"/>
    <n v="4"/>
    <s v="INSPECTEURS RSG"/>
    <s v="200 IMP"/>
    <d v="2013-09-01T00:00:00"/>
    <s v="200"/>
    <s v="04"/>
    <s v="INSPECTEURS RSG"/>
    <m/>
    <m/>
    <m/>
    <n v="5"/>
    <m/>
    <n v="5"/>
    <m/>
    <n v="29336"/>
    <n v="44"/>
    <n v="100"/>
    <s v="FRANCAISE"/>
    <n v="41518"/>
    <n v="11"/>
    <n v="41518"/>
    <m/>
    <n v="24000"/>
    <s v="PERIGUEUX"/>
    <s v="MATHIEU CHEMIN"/>
    <s v="071590"/>
    <s v="REGION GRAND OUEST"/>
    <s v="306306"/>
    <s v="FLAVIEN QUIROSA"/>
    <s v="100 IMD"/>
    <x v="35"/>
    <x v="35"/>
    <s v="301508"/>
    <s v="CLEMENT DOURLENS"/>
    <s v="200 IMP"/>
    <x v="117"/>
    <x v="117"/>
    <m/>
    <m/>
    <m/>
    <s v="HP"/>
    <m/>
    <m/>
  </r>
  <r>
    <n v="305209"/>
    <n v="7020489"/>
    <x v="0"/>
    <s v="REGION GRAND SUD"/>
    <x v="0"/>
    <s v="07020489"/>
    <s v="305209"/>
    <x v="0"/>
    <m/>
    <n v="1"/>
    <s v="Monsieur"/>
    <s v="MAXIME"/>
    <s v="DOVETTA"/>
    <m/>
    <m/>
    <m/>
    <m/>
    <m/>
    <m/>
    <s v="440 CCT"/>
    <d v="2022-05-01T00:00:00"/>
    <s v="440"/>
    <s v="05"/>
    <s v="SALARIES COMMERCIAUX"/>
    <m/>
    <m/>
    <s v="326"/>
    <m/>
    <m/>
    <s v="Niveau 1"/>
    <m/>
    <n v="34642"/>
    <n v="30"/>
    <n v="100"/>
    <s v="FRANCAISE"/>
    <n v="44501"/>
    <n v="3"/>
    <n v="44501"/>
    <s v="HC"/>
    <n v="13360"/>
    <s v="ROQUEVAIRE"/>
    <s v="FREDERIC MESTRE"/>
    <s v="071251"/>
    <s v="REGION GRAND SUD"/>
    <s v="190355"/>
    <s v="FABIO FRACASSETTI"/>
    <s v="100 IMD"/>
    <x v="9"/>
    <x v="9"/>
    <s v="193018"/>
    <s v="NICOLAS CARRE"/>
    <s v="200 IMP"/>
    <x v="36"/>
    <x v="36"/>
    <s v="305209"/>
    <s v="MAXIME DOVETTA"/>
    <s v="440 CCT"/>
    <s v="HC"/>
    <s v="097441"/>
    <s v="SECTEUR BLANC"/>
  </r>
  <r>
    <n v="304749"/>
    <n v="3102576"/>
    <x v="0"/>
    <s v="REGION GRAND SUD"/>
    <x v="0"/>
    <s v="03102576"/>
    <s v="304749"/>
    <x v="0"/>
    <m/>
    <n v="1"/>
    <s v="Monsieur"/>
    <s v="OLIVIER"/>
    <s v="DROUET"/>
    <m/>
    <m/>
    <m/>
    <m/>
    <m/>
    <m/>
    <s v="440 CCT"/>
    <d v="2021-05-01T00:00:00"/>
    <s v="440"/>
    <s v="05"/>
    <s v="SALARIES COMMERCIAUX"/>
    <m/>
    <m/>
    <s v="486"/>
    <m/>
    <m/>
    <s v="Niveau 1"/>
    <m/>
    <n v="30011"/>
    <n v="42"/>
    <n v="100"/>
    <s v="FRANCAISE"/>
    <n v="44136"/>
    <n v="4"/>
    <n v="44136"/>
    <s v="HC"/>
    <n v="63000"/>
    <s v="CLERMONT FERRAND"/>
    <s v="FREDERIC MESTRE"/>
    <s v="071251"/>
    <s v="REGION GRAND SUD"/>
    <s v="193087"/>
    <s v="NICOLAS LEVEQUE"/>
    <s v="100 IMD"/>
    <x v="16"/>
    <x v="16"/>
    <s v="305596"/>
    <s v="SOLENE ANIN"/>
    <s v="200 IMP"/>
    <x v="22"/>
    <x v="22"/>
    <s v="304749"/>
    <s v="OLIVIER DROUET"/>
    <s v="440 CCT"/>
    <s v="HC"/>
    <s v="993256"/>
    <s v="SECTEUR BLANC"/>
  </r>
  <r>
    <n v="305445"/>
    <n v="7022000"/>
    <x v="0"/>
    <s v="REGION GRAND OUEST"/>
    <x v="0"/>
    <s v="07022000"/>
    <s v="305445"/>
    <x v="0"/>
    <m/>
    <n v="1"/>
    <s v="Monsieur"/>
    <s v="MAEL"/>
    <s v="DUBOIS"/>
    <m/>
    <m/>
    <m/>
    <m/>
    <m/>
    <m/>
    <s v="441 CCTM"/>
    <d v="2024-10-01T00:00:00"/>
    <s v="441"/>
    <s v="05"/>
    <s v="SALARIES COMMERCIAUX"/>
    <s v="T"/>
    <m/>
    <s v="290"/>
    <m/>
    <m/>
    <s v="Niveau 1"/>
    <m/>
    <d v="1995-12-19T00:00:00"/>
    <n v="28"/>
    <n v="100"/>
    <s v="FRANCAISE"/>
    <d v="2022-12-01T00:00:00"/>
    <n v="2"/>
    <d v="2022-12-01T00:00:00"/>
    <s v="HC"/>
    <n v="53970"/>
    <s v="L HUISSERIE"/>
    <s v="MATHIEU CHEMIN"/>
    <s v="071590"/>
    <s v="REGION GRAND OUEST"/>
    <s v="170189"/>
    <s v="SEBASTIEN PLANCON"/>
    <s v="100 IMD"/>
    <x v="10"/>
    <x v="10"/>
    <s v="304465"/>
    <s v="ALEXANDRE FOURNIER"/>
    <s v="200 IMP"/>
    <x v="71"/>
    <x v="71"/>
    <s v="305445"/>
    <s v="MAEL DUBOIS"/>
    <s v="441 CCTM"/>
    <s v="HC"/>
    <s v="096649"/>
    <s v="SECTEUR BLANC"/>
  </r>
  <r>
    <n v="148596"/>
    <n v="3000215"/>
    <x v="0"/>
    <s v="POLE PILOTAGE DU RESEAU COMMERCIAL"/>
    <x v="0"/>
    <s v="03000215"/>
    <s v="148596"/>
    <x v="0"/>
    <m/>
    <n v="2"/>
    <s v="Madame"/>
    <s v="MIREILLE"/>
    <s v="DUBOIS"/>
    <s v="410 CCT"/>
    <n v="30437"/>
    <m/>
    <s v="Faux"/>
    <n v="3"/>
    <s v="SALARIES COMMERCIAUX"/>
    <s v="448 CRC"/>
    <d v="1983-06-01T00:00:00"/>
    <s v="448"/>
    <s v="03"/>
    <s v="SALARIES COMMERCIAUX"/>
    <m/>
    <m/>
    <m/>
    <s v="Niveau 1"/>
    <m/>
    <s v="Niveau 1"/>
    <m/>
    <d v="1961-07-20T00:00:00"/>
    <n v="63"/>
    <n v="100"/>
    <s v="FRANCAISE"/>
    <d v="1983-06-01T00:00:00"/>
    <n v="41"/>
    <d v="1983-06-01T00:00:00"/>
    <m/>
    <n v="51100"/>
    <s v="REIMS"/>
    <m/>
    <s v="700584"/>
    <s v="POLE PILOTAGE DU RESEAU COMMERCIAL"/>
    <m/>
    <m/>
    <m/>
    <x v="23"/>
    <x v="23"/>
    <m/>
    <m/>
    <m/>
    <x v="3"/>
    <x v="3"/>
    <m/>
    <m/>
    <m/>
    <s v="B2"/>
    <m/>
    <m/>
  </r>
  <r>
    <n v="192471"/>
    <n v="3001717"/>
    <x v="2"/>
    <s v="REGION ILE DE FRANCE NORD"/>
    <x v="0"/>
    <s v="03001717"/>
    <s v="192471"/>
    <x v="0"/>
    <m/>
    <n v="1"/>
    <s v="Monsieur"/>
    <s v="FABRICE"/>
    <s v="DUBUC"/>
    <s v="386 IE"/>
    <d v="2023-11-01T00:00:00"/>
    <m/>
    <s v="Faux"/>
    <n v="4"/>
    <s v="INSPECTEURS RSG"/>
    <s v="200 IMP"/>
    <d v="2023-12-01T00:00:00"/>
    <s v="200"/>
    <s v="04"/>
    <s v="INSPECTEURS RSG"/>
    <m/>
    <m/>
    <m/>
    <n v="6"/>
    <m/>
    <n v="6"/>
    <m/>
    <d v="1981-05-29T00:00:00"/>
    <n v="43"/>
    <n v="100"/>
    <s v="FRANCAISE"/>
    <d v="2007-09-01T00:00:00"/>
    <n v="17"/>
    <d v="2007-09-01T00:00:00"/>
    <m/>
    <n v="76610"/>
    <s v="LE HAVRE"/>
    <s v="CATHERINE BLANCKAERT"/>
    <s v="071030"/>
    <s v="REGION ILE DE FRANCE NORD"/>
    <s v="193005"/>
    <s v="SEBASTIEN COTE"/>
    <s v="100 IMD"/>
    <x v="18"/>
    <x v="18"/>
    <s v="192471"/>
    <s v="FABRICE DUBUC"/>
    <s v="200 IMP"/>
    <x v="78"/>
    <x v="78"/>
    <m/>
    <m/>
    <m/>
    <s v="HP"/>
    <m/>
    <m/>
  </r>
  <r>
    <n v="171028"/>
    <n v="3000470"/>
    <x v="0"/>
    <s v="REGION GRAND SUD"/>
    <x v="0"/>
    <s v="03000470"/>
    <s v="171028"/>
    <x v="0"/>
    <m/>
    <n v="1"/>
    <s v="Monsieur"/>
    <s v="XAVIER"/>
    <s v="DUBURQUE"/>
    <s v="391 CCEIM"/>
    <s v="31/12/1994"/>
    <m/>
    <s v="Faux"/>
    <n v="5"/>
    <s v="SALARIES COMMERCIAUX"/>
    <s v="390 CCEI"/>
    <d v="1995-01-01T00:00:00"/>
    <s v="390"/>
    <s v="05"/>
    <s v="SALARIES COMMERCIAUX"/>
    <m/>
    <m/>
    <s v="128"/>
    <s v="Niveau 2"/>
    <m/>
    <s v="Niveau 2"/>
    <m/>
    <d v="1962-01-09T00:00:00"/>
    <n v="62"/>
    <n v="100"/>
    <s v="FRANCAISE"/>
    <d v="1994-01-01T00:00:00"/>
    <n v="29"/>
    <d v="1995-01-01T00:00:00"/>
    <s v="HC"/>
    <n v="7200"/>
    <s v="ST PRIVAT"/>
    <s v="FREDERIC MESTRE"/>
    <s v="071251"/>
    <s v="REGION GRAND SUD"/>
    <s v="304665"/>
    <s v="FABRIZIA LEGGER"/>
    <s v="100 IMD"/>
    <x v="4"/>
    <x v="4"/>
    <s v="303814"/>
    <s v="GAETAN BIDET"/>
    <s v="200 IMP"/>
    <x v="21"/>
    <x v="21"/>
    <s v="171028"/>
    <s v="XAVIER DUBURQUE"/>
    <s v="390 CCEI"/>
    <s v="HC"/>
    <s v="993124"/>
    <s v="SECTEUR BLANC"/>
  </r>
  <r>
    <n v="305401"/>
    <n v="7021852"/>
    <x v="0"/>
    <s v="REGION CENTRE EST"/>
    <x v="0"/>
    <s v="07021852"/>
    <s v="305401"/>
    <x v="0"/>
    <m/>
    <n v="2"/>
    <s v="Madame"/>
    <s v="SEVERINE"/>
    <s v="DUCASTEL"/>
    <m/>
    <m/>
    <m/>
    <m/>
    <m/>
    <m/>
    <s v="441 CCTM"/>
    <d v="2024-12-01T00:00:00"/>
    <s v="441"/>
    <s v="05"/>
    <s v="SALARIES COMMERCIAUX"/>
    <s v="T"/>
    <m/>
    <s v="408"/>
    <m/>
    <m/>
    <s v="Niveau 1"/>
    <m/>
    <d v="1992-03-10T00:00:00"/>
    <n v="32"/>
    <n v="100"/>
    <s v="FRANCAISE"/>
    <d v="2022-10-01T00:00:00"/>
    <n v="2"/>
    <d v="2022-10-01T00:00:00"/>
    <s v="HC"/>
    <n v="77173"/>
    <s v="CHEVRY COSSIGNY"/>
    <s v="JEROME CARPANETTO"/>
    <s v="900582"/>
    <s v="REGION CENTRE EST"/>
    <s v="182240"/>
    <s v="FREDERIC MARTINELLI"/>
    <s v="100 IMD"/>
    <x v="2"/>
    <x v="2"/>
    <s v="188461"/>
    <s v="FRANCK BABISKI"/>
    <s v="200 IMP"/>
    <x v="20"/>
    <x v="20"/>
    <s v="305401"/>
    <s v="SEVERINE DUCASTEL"/>
    <s v="441 CCTM"/>
    <s v="HC"/>
    <s v="993438"/>
    <s v="SECTEUR BLANC"/>
  </r>
  <r>
    <n v="300128"/>
    <n v="3100200"/>
    <x v="0"/>
    <s v="REGION GRAND OUEST"/>
    <x v="0"/>
    <s v="03100200"/>
    <s v="300128"/>
    <x v="0"/>
    <m/>
    <n v="2"/>
    <s v="Madame"/>
    <s v="NADEGE"/>
    <s v="DUCHE"/>
    <s v="440 CCT"/>
    <n v="44501"/>
    <m/>
    <s v="Faux"/>
    <n v="5"/>
    <s v="SALARIES COMMERCIAUX"/>
    <s v="441 CCTM"/>
    <d v="2021-12-01T00:00:00"/>
    <s v="441"/>
    <s v="05"/>
    <s v="SALARIES COMMERCIAUX"/>
    <s v="T"/>
    <m/>
    <s v="073"/>
    <s v="Niveau 1"/>
    <m/>
    <s v="Niveau 1"/>
    <m/>
    <d v="1984-06-25T00:00:00"/>
    <n v="40"/>
    <n v="100"/>
    <s v="FRANCAISE"/>
    <d v="2011-08-01T00:00:00"/>
    <n v="13"/>
    <d v="2011-08-01T00:00:00"/>
    <s v="HC"/>
    <n v="49600"/>
    <s v="BEAUPREAU"/>
    <s v="MATHIEU CHEMIN"/>
    <s v="071590"/>
    <s v="REGION GRAND OUEST"/>
    <s v="306176"/>
    <s v="BERENGERE CORVELLEC"/>
    <s v="100 IMD"/>
    <x v="31"/>
    <x v="31"/>
    <s v="305540"/>
    <s v="STEPHANE BARRE"/>
    <s v="200 IMP"/>
    <x v="51"/>
    <x v="51"/>
    <s v="300128"/>
    <s v="NADEGE DUCHE"/>
    <s v="441 CCTM"/>
    <s v="HC"/>
    <s v="099373"/>
    <s v="SECTEUR BLANC"/>
  </r>
  <r>
    <n v="303930"/>
    <n v="3102112"/>
    <x v="0"/>
    <s v="REGION ILE DE FRANCE NORD"/>
    <x v="0"/>
    <s v="03102112"/>
    <s v="303930"/>
    <x v="0"/>
    <m/>
    <n v="1"/>
    <s v="Monsieur"/>
    <s v="MATHIEU"/>
    <s v="DUCROCQ"/>
    <s v="445 CCA"/>
    <n v="43282"/>
    <m/>
    <s v="Faux"/>
    <n v="5"/>
    <s v="SALARIES COMMERCIAUX"/>
    <s v="440 CCT"/>
    <d v="2018-08-01T00:00:00"/>
    <s v="440"/>
    <s v="05"/>
    <s v="SALARIES COMMERCIAUX"/>
    <m/>
    <m/>
    <s v="644"/>
    <s v="Niveau 1"/>
    <m/>
    <s v="Niveau 1"/>
    <m/>
    <d v="1986-12-04T00:00:00"/>
    <n v="38"/>
    <n v="100"/>
    <s v="FRANCAISE"/>
    <d v="2018-08-01T00:00:00"/>
    <n v="6"/>
    <d v="2018-08-01T00:00:00"/>
    <m/>
    <n v="62370"/>
    <s v="STE MARIE KERQUE"/>
    <s v="CATHERINE BLANCKAERT"/>
    <s v="071030"/>
    <s v="REGION ILE DE FRANCE NORD"/>
    <s v="185551"/>
    <s v="BERNARD GERONIMI"/>
    <s v="100 IMD"/>
    <x v="17"/>
    <x v="17"/>
    <s v="156632"/>
    <s v="CHRISTIAN TALON"/>
    <s v="200 IMP"/>
    <x v="45"/>
    <x v="45"/>
    <m/>
    <m/>
    <m/>
    <s v="HC"/>
    <m/>
    <m/>
  </r>
  <r>
    <n v="306453"/>
    <n v="7024374"/>
    <x v="0"/>
    <s v="REGION GRAND SUD"/>
    <x v="0"/>
    <s v="07024374"/>
    <s v="306453"/>
    <x v="0"/>
    <m/>
    <n v="1"/>
    <s v="Monsieur"/>
    <s v="ALEXANDRE"/>
    <s v="DUCROS"/>
    <m/>
    <m/>
    <m/>
    <m/>
    <m/>
    <m/>
    <s v="445 CCA"/>
    <d v="2024-11-01T00:00:00"/>
    <s v="445"/>
    <s v="05"/>
    <s v="SALARIES COMMERCIAUX"/>
    <m/>
    <m/>
    <s v="294"/>
    <m/>
    <m/>
    <s v="Niveau 1"/>
    <m/>
    <d v="1987-12-08T00:00:00"/>
    <n v="37"/>
    <n v="100"/>
    <s v="FRANCAISE"/>
    <d v="2024-11-01T00:00:00"/>
    <n v="0"/>
    <d v="2024-11-01T00:00:00"/>
    <s v="HC"/>
    <n v="81640"/>
    <s v="MONESTIES"/>
    <s v="FREDERIC MESTRE"/>
    <s v="071251"/>
    <s v="REGION GRAND SUD"/>
    <s v="306077"/>
    <s v="JONATHAN THIEBAUD"/>
    <s v="100 IMD"/>
    <x v="26"/>
    <x v="26"/>
    <s v="305333"/>
    <s v="ALEXANDRE BALARDY"/>
    <s v="200 IMP"/>
    <x v="34"/>
    <x v="34"/>
    <s v="306453"/>
    <s v="ALEXANDRE DUCROS"/>
    <s v="445 CCA"/>
    <s v="HC"/>
    <s v="097410"/>
    <s v="SECTEUR BLANC"/>
  </r>
  <r>
    <n v="306289"/>
    <n v="7024161"/>
    <x v="0"/>
    <s v="REGION GRAND OUEST"/>
    <x v="0"/>
    <s v="07024161"/>
    <s v="306289"/>
    <x v="0"/>
    <m/>
    <n v="1"/>
    <s v="Monsieur"/>
    <s v="CYRIL"/>
    <s v="DUEZ"/>
    <m/>
    <m/>
    <m/>
    <m/>
    <m/>
    <m/>
    <s v="445 CCA"/>
    <d v="2024-09-01T00:00:00"/>
    <s v="445"/>
    <s v="05"/>
    <s v="SALARIES COMMERCIAUX"/>
    <m/>
    <m/>
    <s v="344"/>
    <m/>
    <m/>
    <s v="Niveau 1"/>
    <m/>
    <d v="1990-12-20T00:00:00"/>
    <n v="33"/>
    <n v="100"/>
    <s v="FRANCAISE"/>
    <d v="2024-09-01T00:00:00"/>
    <n v="0"/>
    <d v="2024-09-01T00:00:00"/>
    <s v="HC"/>
    <n v="14760"/>
    <s v="BRETTEVILLE SUR ODON"/>
    <s v="MATHIEU CHEMIN"/>
    <s v="071590"/>
    <s v="REGION GRAND OUEST"/>
    <s v="170189"/>
    <s v="SEBASTIEN PLANCON"/>
    <s v="100 IMD"/>
    <x v="10"/>
    <x v="10"/>
    <s v="303261"/>
    <s v="ANTHONY AMIOT"/>
    <s v="200 IMP"/>
    <x v="12"/>
    <x v="12"/>
    <s v="306289"/>
    <s v="CYRIL DUEZ"/>
    <s v="445 CCA"/>
    <s v="HC"/>
    <s v="098987"/>
    <s v="SECTEUR BLANC"/>
  </r>
  <r>
    <n v="301087"/>
    <n v="3100641"/>
    <x v="0"/>
    <s v="REGION ILE DE FRANCE NORD"/>
    <x v="0"/>
    <s v="03100641"/>
    <s v="301087"/>
    <x v="0"/>
    <m/>
    <n v="1"/>
    <s v="Monsieur"/>
    <s v="FREDERIC"/>
    <s v="DUFOUR"/>
    <s v="443 CCT.S"/>
    <d v="2012-11-01T00:00:00"/>
    <m/>
    <s v="Faux"/>
    <n v="5"/>
    <s v="SALARIES COMMERCIAUX"/>
    <s v="370 CC.E"/>
    <d v="2012-12-01T00:00:00"/>
    <s v="370"/>
    <s v="05"/>
    <s v="SALARIES COMMERCIAUX"/>
    <m/>
    <m/>
    <s v="230"/>
    <s v="Niveau 2"/>
    <m/>
    <s v="Niveau 2"/>
    <m/>
    <d v="1974-12-23T00:00:00"/>
    <n v="49"/>
    <n v="100"/>
    <s v="FRANCAISE"/>
    <d v="2012-12-01T00:00:00"/>
    <n v="12"/>
    <d v="2012-12-01T00:00:00"/>
    <s v="HC"/>
    <n v="59221"/>
    <s v="BAUVIN"/>
    <s v="CATHERINE BLANCKAERT"/>
    <s v="071030"/>
    <s v="REGION ILE DE FRANCE NORD"/>
    <s v="305330"/>
    <s v="NICOLAS PHILIPPE"/>
    <s v="100 IMD"/>
    <x v="8"/>
    <x v="8"/>
    <s v="301593"/>
    <s v="SEBASTIEN VANUXEM"/>
    <s v="200 IMP"/>
    <x v="8"/>
    <x v="8"/>
    <s v="301087"/>
    <s v="FREDERIC DUFOUR"/>
    <s v="370 CC.E"/>
    <s v="HC"/>
    <s v="992505"/>
    <s v="SECTEUR BLANC"/>
  </r>
  <r>
    <n v="304674"/>
    <n v="3102515"/>
    <x v="0"/>
    <s v="REGION GRAND OUEST"/>
    <x v="0"/>
    <s v="03102515"/>
    <s v="304674"/>
    <x v="0"/>
    <m/>
    <n v="2"/>
    <s v="Madame"/>
    <s v="MARINA"/>
    <s v="DUGOUA"/>
    <m/>
    <m/>
    <m/>
    <m/>
    <m/>
    <m/>
    <s v="440 CCT"/>
    <d v="2021-05-01T00:00:00"/>
    <s v="440"/>
    <s v="05"/>
    <s v="SALARIES COMMERCIAUX"/>
    <m/>
    <m/>
    <s v="146"/>
    <m/>
    <m/>
    <s v="Niveau 1"/>
    <m/>
    <d v="1980-04-14T00:00:00"/>
    <n v="44"/>
    <n v="100"/>
    <s v="FRANCAISE"/>
    <d v="2020-11-01T00:00:00"/>
    <n v="4"/>
    <d v="2020-11-01T00:00:00"/>
    <s v="HC"/>
    <n v="33720"/>
    <s v="LANDIRAS"/>
    <s v="MATHIEU CHEMIN"/>
    <s v="071590"/>
    <s v="REGION GRAND OUEST"/>
    <s v="306306"/>
    <s v="FLAVIEN QUIROSA"/>
    <s v="100 IMD"/>
    <x v="35"/>
    <x v="35"/>
    <s v="304137"/>
    <s v="STEVIE SALOME"/>
    <s v="200 IMP"/>
    <x v="60"/>
    <x v="60"/>
    <s v="304674"/>
    <s v="MARINA DUGOUA"/>
    <s v="440 CCT"/>
    <s v="HC"/>
    <s v="099946"/>
    <s v="SECTEUR BLANC"/>
  </r>
  <r>
    <n v="305773"/>
    <n v="7023187"/>
    <x v="0"/>
    <s v="REGION ILE DE FRANCE NORD"/>
    <x v="0"/>
    <s v="07023187"/>
    <s v="305773"/>
    <x v="0"/>
    <m/>
    <n v="2"/>
    <s v="Madame"/>
    <s v="CAROLE"/>
    <s v="DUHOO"/>
    <m/>
    <m/>
    <m/>
    <m/>
    <m/>
    <m/>
    <s v="440 CCT"/>
    <d v="2024-04-01T00:00:00"/>
    <s v="440"/>
    <s v="05"/>
    <s v="SALARIES COMMERCIAUX"/>
    <m/>
    <m/>
    <s v="423"/>
    <m/>
    <m/>
    <s v="Niveau 1"/>
    <m/>
    <n v="27696"/>
    <n v="49"/>
    <n v="100"/>
    <s v="FRANCAISE"/>
    <n v="45261"/>
    <n v="1"/>
    <n v="45261"/>
    <s v="HC"/>
    <n v="59299"/>
    <s v="BOESCHEPE"/>
    <s v="CATHERINE BLANCKAERT"/>
    <s v="071030"/>
    <s v="REGION ILE DE FRANCE NORD"/>
    <s v="185551"/>
    <s v="BERNARD GERONIMI"/>
    <s v="100 IMD"/>
    <x v="17"/>
    <x v="17"/>
    <s v="300377"/>
    <s v="AURORE WICART"/>
    <s v="200 IMP"/>
    <x v="23"/>
    <x v="23"/>
    <s v="305773"/>
    <s v="CAROLE DUHOO"/>
    <s v="440 CCT"/>
    <s v="HC"/>
    <s v="096078"/>
    <s v="SECTEUR BLANC"/>
  </r>
  <r>
    <n v="175714"/>
    <n v="3000590"/>
    <x v="0"/>
    <s v="REGION ILE DE FRANCE NORD"/>
    <x v="0"/>
    <s v="03000590"/>
    <s v="175714"/>
    <x v="0"/>
    <m/>
    <n v="1"/>
    <s v="Monsieur"/>
    <s v="FREDERIC"/>
    <s v="DUMAIS"/>
    <s v="200 IMP"/>
    <n v="44866"/>
    <m/>
    <s v="Faux"/>
    <n v="5"/>
    <s v="INSPECTEURS RSG"/>
    <s v="386 IE"/>
    <d v="2022-12-01T00:00:00"/>
    <s v="386"/>
    <s v="05"/>
    <s v="INSPECTEURS RSG"/>
    <s v="T"/>
    <m/>
    <s v="055"/>
    <n v="5"/>
    <m/>
    <n v="5"/>
    <m/>
    <n v="27078"/>
    <n v="50"/>
    <n v="100"/>
    <s v="FRANCAISE"/>
    <n v="35309"/>
    <n v="28"/>
    <n v="35309"/>
    <s v="HC"/>
    <n v="76170"/>
    <s v="ST NICOLAS DE LA TAILLE"/>
    <s v="CATHERINE BLANCKAERT"/>
    <s v="071030"/>
    <s v="REGION ILE DE FRANCE NORD"/>
    <s v="193005"/>
    <s v="SEBASTIEN COTE"/>
    <s v="100 IMD"/>
    <x v="18"/>
    <x v="18"/>
    <s v="186035"/>
    <s v="SEBASTIEN CAVELIER"/>
    <s v="200 IMP"/>
    <x v="102"/>
    <x v="102"/>
    <s v="175714"/>
    <s v="FREDERIC DUMAIS"/>
    <s v="386 IE"/>
    <s v="HC"/>
    <s v="096348"/>
    <s v="SECTEUR BLANC"/>
  </r>
  <r>
    <n v="304838"/>
    <n v="3102640"/>
    <x v="0"/>
    <s v="REGION GRAND SUD"/>
    <x v="0"/>
    <s v="03102640"/>
    <s v="304838"/>
    <x v="0"/>
    <m/>
    <n v="1"/>
    <s v="Monsieur"/>
    <s v="CLEMENT"/>
    <s v="DUMAS"/>
    <m/>
    <m/>
    <m/>
    <m/>
    <m/>
    <m/>
    <s v="440 CCT"/>
    <d v="2021-07-01T00:00:00"/>
    <s v="440"/>
    <s v="05"/>
    <s v="SALARIES COMMERCIAUX"/>
    <m/>
    <m/>
    <s v="395"/>
    <m/>
    <m/>
    <s v="Niveau 1"/>
    <m/>
    <n v="31134"/>
    <n v="39"/>
    <n v="100"/>
    <s v="FRANCAISE"/>
    <n v="44197"/>
    <n v="3"/>
    <n v="44197"/>
    <s v="HC"/>
    <n v="43620"/>
    <s v="ST PAL DE MONS"/>
    <s v="FREDERIC MESTRE"/>
    <s v="071251"/>
    <s v="REGION GRAND SUD"/>
    <s v="193087"/>
    <s v="NICOLAS LEVEQUE"/>
    <s v="100 IMD"/>
    <x v="16"/>
    <x v="16"/>
    <s v="300625"/>
    <s v="JOHANN CLEMENT"/>
    <s v="200 IMP"/>
    <x v="111"/>
    <x v="111"/>
    <s v="304838"/>
    <s v="CLEMENT DUMAS"/>
    <s v="440 CCT"/>
    <s v="HC"/>
    <s v="991584"/>
    <s v="SECTEUR BLANC"/>
  </r>
  <r>
    <n v="306210"/>
    <n v="7024047"/>
    <x v="0"/>
    <s v="REGION GRAND SUD"/>
    <x v="0"/>
    <s v="07024047"/>
    <s v="306210"/>
    <x v="0"/>
    <m/>
    <n v="1"/>
    <s v="Monsieur"/>
    <s v="JORIS"/>
    <s v="DUMONT"/>
    <m/>
    <m/>
    <m/>
    <m/>
    <m/>
    <m/>
    <s v="445 CCA"/>
    <d v="2024-09-01T00:00:00"/>
    <s v="445"/>
    <s v="05"/>
    <s v="SALARIES COMMERCIAUX"/>
    <m/>
    <m/>
    <s v="511"/>
    <m/>
    <m/>
    <s v="Niveau 1"/>
    <m/>
    <n v="36649"/>
    <n v="24"/>
    <n v="100"/>
    <s v="FRANCAISE"/>
    <n v="45536"/>
    <n v="0"/>
    <n v="45536"/>
    <s v="HC"/>
    <n v="6200"/>
    <s v="NICE"/>
    <s v="FREDERIC MESTRE"/>
    <s v="071251"/>
    <s v="REGION GRAND SUD"/>
    <s v="182484"/>
    <s v="SYLVAIN KERLOC H"/>
    <s v="100 IMD"/>
    <x v="24"/>
    <x v="24"/>
    <s v="305386"/>
    <s v="JOHAN WALTER MARTIN"/>
    <s v="200 IMP"/>
    <x v="29"/>
    <x v="29"/>
    <s v="306210"/>
    <s v="JORIS DUMONT"/>
    <s v="445 CCA"/>
    <s v="HC"/>
    <s v="099820"/>
    <s v="SECTEUR BLANC"/>
  </r>
  <r>
    <n v="305430"/>
    <n v="7021928"/>
    <x v="0"/>
    <s v="REGION GRAND OUEST"/>
    <x v="0"/>
    <s v="07021928"/>
    <s v="305430"/>
    <x v="0"/>
    <m/>
    <n v="1"/>
    <s v="Monsieur"/>
    <s v="EMMANUEL"/>
    <s v="DUMONT"/>
    <m/>
    <m/>
    <m/>
    <m/>
    <m/>
    <m/>
    <s v="440 CCT"/>
    <d v="2023-05-01T00:00:00"/>
    <s v="440"/>
    <s v="05"/>
    <s v="SALARIES COMMERCIAUX"/>
    <m/>
    <m/>
    <s v="667"/>
    <m/>
    <m/>
    <s v="Niveau 1"/>
    <m/>
    <n v="30030"/>
    <n v="42"/>
    <n v="100"/>
    <s v="FRANCAISE"/>
    <n v="44866"/>
    <n v="2"/>
    <n v="44866"/>
    <s v="HC"/>
    <n v="37270"/>
    <s v="MONTLOUIS SUR LOIRE"/>
    <s v="MATHIEU CHEMIN"/>
    <s v="071590"/>
    <s v="REGION GRAND OUEST"/>
    <s v="305493"/>
    <s v="AURELIE DEVILLIER"/>
    <s v="100 IMD"/>
    <x v="38"/>
    <x v="38"/>
    <s v="301609"/>
    <s v="MIKAEL DEBAIN"/>
    <s v="200 IMP"/>
    <x v="87"/>
    <x v="87"/>
    <s v="305430"/>
    <s v="EMMANUEL DUMONT"/>
    <s v="440 CCT"/>
    <s v="HC"/>
    <s v="098558"/>
    <s v="SECTEUR BLANC"/>
  </r>
  <r>
    <n v="168904"/>
    <n v="3000422"/>
    <x v="0"/>
    <s v="REGION CENTRE EST"/>
    <x v="0"/>
    <s v="03000422"/>
    <s v="168904"/>
    <x v="0"/>
    <m/>
    <n v="1"/>
    <s v="Monsieur"/>
    <s v="ANTHONY"/>
    <s v="DUMONTEIL"/>
    <m/>
    <m/>
    <m/>
    <m/>
    <m/>
    <m/>
    <s v="440 CCT"/>
    <d v="1993-04-01T00:00:00"/>
    <s v="440"/>
    <s v="05"/>
    <s v="SALARIES COMMERCIAUX"/>
    <m/>
    <m/>
    <s v="311"/>
    <m/>
    <m/>
    <s v="Niveau 1"/>
    <m/>
    <n v="24133"/>
    <n v="58"/>
    <n v="100"/>
    <s v="FRANCAISE"/>
    <n v="34060"/>
    <n v="31"/>
    <n v="34060"/>
    <s v="HC"/>
    <n v="90110"/>
    <s v="FELON"/>
    <s v="JEROME CARPANETTO"/>
    <s v="900582"/>
    <s v="REGION CENTRE EST"/>
    <s v="305941"/>
    <s v="SAMUEL TRAGEL"/>
    <s v="100 IMD"/>
    <x v="14"/>
    <x v="14"/>
    <m/>
    <m/>
    <m/>
    <x v="16"/>
    <x v="16"/>
    <s v="168904"/>
    <s v="ANTHONY DUMONTEIL"/>
    <s v="440 CCT"/>
    <s v="HC"/>
    <s v="097556"/>
    <s v="SECTEUR BLANC"/>
  </r>
  <r>
    <n v="304772"/>
    <n v="3102599"/>
    <x v="0"/>
    <s v="REGION GRAND SUD"/>
    <x v="0"/>
    <s v="03102599"/>
    <s v="304772"/>
    <x v="0"/>
    <m/>
    <n v="1"/>
    <s v="Monsieur"/>
    <s v="NICOLAS"/>
    <s v="DUMONTIER"/>
    <m/>
    <m/>
    <m/>
    <m/>
    <m/>
    <m/>
    <s v="440 CCT"/>
    <d v="2021-06-01T00:00:00"/>
    <s v="440"/>
    <s v="05"/>
    <s v="SALARIES COMMERCIAUX"/>
    <m/>
    <m/>
    <s v="925"/>
    <m/>
    <m/>
    <s v="Niveau 1"/>
    <m/>
    <n v="25233"/>
    <n v="55"/>
    <n v="100"/>
    <s v="FRANCAISE"/>
    <n v="44166"/>
    <n v="4"/>
    <n v="44166"/>
    <s v="HC"/>
    <n v="38240"/>
    <s v="MEYLAN"/>
    <s v="FREDERIC MESTRE"/>
    <s v="071251"/>
    <s v="REGION GRAND SUD"/>
    <s v="186531"/>
    <s v="CHRISTOPHE CLEMENT"/>
    <s v="100 IMD"/>
    <x v="11"/>
    <x v="11"/>
    <s v="186792"/>
    <s v="FABRICE GUILLAMET"/>
    <s v="200 IMP"/>
    <x v="28"/>
    <x v="28"/>
    <s v="304772"/>
    <s v="NICOLAS DUMONTIER"/>
    <s v="440 CCT"/>
    <s v="HC"/>
    <s v="097027"/>
    <s v="SECTEUR BLANC"/>
  </r>
  <r>
    <n v="305387"/>
    <n v="7021707"/>
    <x v="0"/>
    <s v="REGION GRAND SUD"/>
    <x v="0"/>
    <s v="07021707"/>
    <s v="305387"/>
    <x v="0"/>
    <m/>
    <n v="1"/>
    <s v="Monsieur"/>
    <s v="VICTOR"/>
    <s v="DUPARD"/>
    <m/>
    <m/>
    <m/>
    <m/>
    <m/>
    <m/>
    <s v="440 CCT"/>
    <d v="2023-03-01T00:00:00"/>
    <s v="440"/>
    <s v="05"/>
    <s v="SALARIES COMMERCIAUX"/>
    <m/>
    <m/>
    <s v="051"/>
    <m/>
    <m/>
    <s v="Niveau 1"/>
    <m/>
    <n v="35322"/>
    <n v="28"/>
    <n v="100"/>
    <s v="FRANCAISE"/>
    <n v="44805"/>
    <n v="2"/>
    <n v="44805"/>
    <s v="HC"/>
    <n v="30900"/>
    <s v="NIMES"/>
    <s v="FREDERIC MESTRE"/>
    <s v="071251"/>
    <s v="REGION GRAND SUD"/>
    <s v="304665"/>
    <s v="FABRIZIA LEGGER"/>
    <s v="100 IMD"/>
    <x v="4"/>
    <x v="4"/>
    <s v="175757"/>
    <s v="JOURDAN PRINCE"/>
    <s v="200 IMP"/>
    <x v="49"/>
    <x v="49"/>
    <s v="305387"/>
    <s v="VICTOR DUPARD"/>
    <s v="440 CCT"/>
    <s v="HC"/>
    <s v="099024"/>
    <s v="SECTEUR BLANC"/>
  </r>
  <r>
    <n v="192088"/>
    <n v="3001528"/>
    <x v="0"/>
    <s v="REGION GRAND SUD"/>
    <x v="0"/>
    <s v="03001528"/>
    <s v="192088"/>
    <x v="0"/>
    <m/>
    <n v="1"/>
    <s v="Monsieur"/>
    <s v="LUC"/>
    <s v="DUPARD"/>
    <m/>
    <m/>
    <m/>
    <m/>
    <m/>
    <m/>
    <s v="440 CCT"/>
    <d v="2006-12-01T00:00:00"/>
    <s v="440"/>
    <s v="05"/>
    <s v="SALARIES COMMERCIAUX"/>
    <m/>
    <m/>
    <s v="103"/>
    <m/>
    <m/>
    <s v="Niveau 1"/>
    <m/>
    <n v="25452"/>
    <n v="55"/>
    <n v="100"/>
    <s v="FRANCAISE"/>
    <n v="39052"/>
    <n v="18"/>
    <n v="39052"/>
    <s v="HC"/>
    <n v="30980"/>
    <s v="ST DIONISY"/>
    <s v="FREDERIC MESTRE"/>
    <s v="071251"/>
    <s v="REGION GRAND SUD"/>
    <s v="304665"/>
    <s v="FABRIZIA LEGGER"/>
    <s v="100 IMD"/>
    <x v="4"/>
    <x v="4"/>
    <s v="175757"/>
    <s v="JOURDAN PRINCE"/>
    <s v="200 IMP"/>
    <x v="49"/>
    <x v="49"/>
    <s v="192088"/>
    <s v="LUC DUPARD"/>
    <s v="440 CCT"/>
    <s v="HC"/>
    <s v="991803"/>
    <s v="SECTEUR BLANC"/>
  </r>
  <r>
    <n v="305475"/>
    <n v="7022077"/>
    <x v="0"/>
    <s v="REGION GRAND OUEST"/>
    <x v="0"/>
    <s v="07022077"/>
    <s v="305475"/>
    <x v="0"/>
    <m/>
    <n v="1"/>
    <s v="Monsieur"/>
    <s v="SEBASTIEN"/>
    <s v="DUPUY"/>
    <m/>
    <m/>
    <m/>
    <m/>
    <m/>
    <m/>
    <s v="440 CCT"/>
    <d v="2023-07-01T00:00:00"/>
    <s v="440"/>
    <s v="05"/>
    <s v="SALARIES COMMERCIAUX"/>
    <m/>
    <m/>
    <s v="124"/>
    <m/>
    <m/>
    <s v="Niveau 1"/>
    <m/>
    <n v="27642"/>
    <n v="49"/>
    <n v="100"/>
    <s v="FRANCAISE"/>
    <n v="44927"/>
    <n v="1"/>
    <n v="44927"/>
    <s v="HC"/>
    <n v="22130"/>
    <s v="CORSEUL"/>
    <s v="MATHIEU CHEMIN"/>
    <s v="071590"/>
    <s v="REGION GRAND OUEST"/>
    <s v="175115"/>
    <s v="PABLO LECOQ"/>
    <s v="100 IMD"/>
    <x v="27"/>
    <x v="27"/>
    <s v="193693"/>
    <s v="SEBASTIEN BOUTTEMAND"/>
    <s v="200 IMP"/>
    <x v="92"/>
    <x v="92"/>
    <s v="305475"/>
    <s v="SEBASTIEN DUPUY"/>
    <s v="440 CCT"/>
    <s v="HC"/>
    <s v="992393"/>
    <s v="SECTEUR BLANC"/>
  </r>
  <r>
    <n v="306161"/>
    <n v="7024009"/>
    <x v="0"/>
    <s v="REGION GRAND OUEST"/>
    <x v="0"/>
    <s v="07024009"/>
    <s v="306161"/>
    <x v="0"/>
    <m/>
    <n v="1"/>
    <s v="Monsieur"/>
    <s v="KEVIN"/>
    <s v="DURAND"/>
    <m/>
    <m/>
    <m/>
    <m/>
    <m/>
    <m/>
    <s v="445 CCA"/>
    <d v="2024-09-01T00:00:00"/>
    <s v="445"/>
    <s v="05"/>
    <s v="SALARIES COMMERCIAUX"/>
    <m/>
    <m/>
    <s v="008"/>
    <m/>
    <m/>
    <s v="Niveau 1"/>
    <m/>
    <n v="33274"/>
    <n v="33"/>
    <n v="100"/>
    <s v="FRANCAISE"/>
    <n v="45536"/>
    <n v="0"/>
    <n v="45536"/>
    <s v="HC"/>
    <n v="35137"/>
    <s v="BEDEE"/>
    <s v="MATHIEU CHEMIN"/>
    <s v="071590"/>
    <s v="REGION GRAND OUEST"/>
    <s v="175115"/>
    <s v="PABLO LECOQ"/>
    <s v="100 IMD"/>
    <x v="27"/>
    <x v="27"/>
    <s v="303962"/>
    <s v="JORDAN BRICARD"/>
    <s v="200 IMP"/>
    <x v="70"/>
    <x v="70"/>
    <s v="306161"/>
    <s v="KEVIN DURAND"/>
    <s v="445 CCA"/>
    <s v="HC"/>
    <s v="096412"/>
    <s v="SECTEUR BLANC"/>
  </r>
  <r>
    <n v="306023"/>
    <n v="7023695"/>
    <x v="0"/>
    <s v="REGION GRAND SUD"/>
    <x v="0"/>
    <s v="07023695"/>
    <s v="306023"/>
    <x v="0"/>
    <m/>
    <n v="2"/>
    <s v="Madame"/>
    <s v="CELINE"/>
    <s v="DURAND"/>
    <m/>
    <m/>
    <m/>
    <m/>
    <m/>
    <m/>
    <s v="440 CCT"/>
    <d v="2024-09-01T00:00:00"/>
    <s v="440"/>
    <s v="05"/>
    <s v="SALARIES COMMERCIAUX"/>
    <m/>
    <m/>
    <s v="331"/>
    <m/>
    <m/>
    <s v="Niveau 1"/>
    <m/>
    <n v="34683"/>
    <n v="29"/>
    <n v="100"/>
    <s v="FRANCAISE"/>
    <n v="45413"/>
    <n v="0"/>
    <n v="45413"/>
    <s v="HC"/>
    <n v="42610"/>
    <s v="ST ROMAIN LE PUY"/>
    <s v="FREDERIC MESTRE"/>
    <s v="071251"/>
    <s v="REGION GRAND SUD"/>
    <s v="193087"/>
    <s v="NICOLAS LEVEQUE"/>
    <s v="100 IMD"/>
    <x v="16"/>
    <x v="16"/>
    <s v="300625"/>
    <s v="JOHANN CLEMENT"/>
    <s v="200 IMP"/>
    <x v="111"/>
    <x v="111"/>
    <s v="306023"/>
    <s v="CELINE DURAND"/>
    <s v="440 CCT"/>
    <s v="HC"/>
    <s v="098599"/>
    <s v="SECTEUR BLANC"/>
  </r>
  <r>
    <n v="304468"/>
    <n v="3102413"/>
    <x v="0"/>
    <s v="REGION ILE DE FRANCE NORD"/>
    <x v="0"/>
    <s v="03102413"/>
    <s v="304468"/>
    <x v="0"/>
    <m/>
    <n v="2"/>
    <s v="Madame"/>
    <s v="VALERIE"/>
    <s v="DURAND"/>
    <s v="445 CCA"/>
    <n v="43770"/>
    <m/>
    <s v="Faux"/>
    <n v="5"/>
    <s v="SALARIES COMMERCIAUX"/>
    <s v="440 CCT"/>
    <d v="2019-12-01T00:00:00"/>
    <s v="440"/>
    <s v="05"/>
    <s v="SALARIES COMMERCIAUX"/>
    <m/>
    <m/>
    <s v="053"/>
    <s v="Niveau 1"/>
    <m/>
    <s v="Niveau 1"/>
    <m/>
    <n v="27033"/>
    <n v="50"/>
    <n v="100"/>
    <s v="FRANCAISE"/>
    <n v="43800"/>
    <n v="5"/>
    <n v="43800"/>
    <s v="HC"/>
    <n v="76240"/>
    <s v="BELBEUF"/>
    <s v="CATHERINE BLANCKAERT"/>
    <s v="071030"/>
    <s v="REGION ILE DE FRANCE NORD"/>
    <s v="193005"/>
    <s v="SEBASTIEN COTE"/>
    <s v="100 IMD"/>
    <x v="18"/>
    <x v="18"/>
    <s v="192471"/>
    <s v="FABRICE DUBUC"/>
    <s v="200 IMP"/>
    <x v="78"/>
    <x v="78"/>
    <s v="304468"/>
    <s v="VALERIE DURAND"/>
    <s v="440 CCT"/>
    <s v="HC"/>
    <s v="096340"/>
    <s v="SECTEUR BLANC"/>
  </r>
  <r>
    <n v="168175"/>
    <n v="3000408"/>
    <x v="0"/>
    <s v="REGION GRAND SUD"/>
    <x v="0"/>
    <s v="03000408"/>
    <s v="168175"/>
    <x v="0"/>
    <m/>
    <n v="1"/>
    <s v="Monsieur"/>
    <s v="RENAUD"/>
    <s v="DURAND"/>
    <m/>
    <m/>
    <m/>
    <m/>
    <m/>
    <m/>
    <s v="371 CCM.E"/>
    <d v="1992-09-01T00:00:00"/>
    <s v="371"/>
    <s v="05"/>
    <s v="SALARIES COMMERCIAUX"/>
    <s v="T"/>
    <m/>
    <s v="392"/>
    <m/>
    <m/>
    <s v="Niveau 2"/>
    <m/>
    <d v="1971-01-13T00:00:00"/>
    <n v="53"/>
    <n v="100"/>
    <s v="FRANCAISE"/>
    <d v="1992-09-01T00:00:00"/>
    <n v="32"/>
    <d v="1992-09-01T00:00:00"/>
    <s v="HC"/>
    <n v="1090"/>
    <s v="GENOUILLEUX"/>
    <s v="FREDERIC MESTRE"/>
    <s v="071251"/>
    <s v="REGION GRAND SUD"/>
    <s v="305131"/>
    <s v="BAPTISTE CHIKLI"/>
    <s v="100 IMD"/>
    <x v="12"/>
    <x v="12"/>
    <s v="304601"/>
    <s v="ALEXANDRE GAUCHE"/>
    <s v="200 IMP"/>
    <x v="112"/>
    <x v="112"/>
    <s v="168175"/>
    <s v="RENAUD DURAND"/>
    <s v="371 CCM.E"/>
    <s v="HC"/>
    <s v="991360"/>
    <s v="SECTEUR BLANC"/>
  </r>
  <r>
    <n v="193726"/>
    <n v="3003000"/>
    <x v="0"/>
    <s v="REGION GRAND OUEST"/>
    <x v="0"/>
    <s v="03003000"/>
    <s v="193726"/>
    <x v="0"/>
    <m/>
    <n v="2"/>
    <s v="Madame"/>
    <s v="JUSTINE"/>
    <s v="DUSSART"/>
    <s v="370 CC.E"/>
    <n v="44866"/>
    <m/>
    <s v="Faux"/>
    <n v="5"/>
    <s v="INSPECTEURS RSG"/>
    <s v="386 IE"/>
    <d v="2022-12-01T00:00:00"/>
    <s v="386"/>
    <s v="05"/>
    <s v="INSPECTEURS RSG"/>
    <s v="T"/>
    <m/>
    <s v="211"/>
    <n v="5"/>
    <m/>
    <n v="5"/>
    <m/>
    <d v="1981-04-21T00:00:00"/>
    <n v="43"/>
    <n v="100"/>
    <s v="FRANCAISE"/>
    <d v="2010-10-01T00:00:00"/>
    <n v="14"/>
    <d v="2010-10-01T00:00:00"/>
    <s v="HC"/>
    <n v="35200"/>
    <s v="RENNES"/>
    <s v="MATHIEU CHEMIN"/>
    <s v="071590"/>
    <s v="REGION GRAND OUEST"/>
    <s v="175115"/>
    <s v="PABLO LECOQ"/>
    <s v="100 IMD"/>
    <x v="27"/>
    <x v="27"/>
    <s v="193693"/>
    <s v="SEBASTIEN BOUTTEMAND"/>
    <s v="200 IMP"/>
    <x v="92"/>
    <x v="92"/>
    <s v="193726"/>
    <s v="JUSTINE DUSSART"/>
    <s v="386 IE"/>
    <s v="HC"/>
    <s v="993572"/>
    <s v="SECTEUR BLANC"/>
  </r>
  <r>
    <n v="305242"/>
    <n v="7020656"/>
    <x v="0"/>
    <s v="REGION CENTRE EST"/>
    <x v="0"/>
    <s v="07020656"/>
    <s v="305242"/>
    <x v="0"/>
    <m/>
    <n v="1"/>
    <s v="Monsieur"/>
    <s v="MOHAMED"/>
    <s v="EL BENNA"/>
    <s v="440 CCT"/>
    <n v="45231"/>
    <m/>
    <s v="Faux"/>
    <n v="5"/>
    <s v="SALARIES COMMERCIAUX"/>
    <s v="441 CCTM"/>
    <d v="2023-12-01T00:00:00"/>
    <s v="441"/>
    <s v="05"/>
    <s v="SALARIES COMMERCIAUX"/>
    <s v="T"/>
    <m/>
    <s v="272"/>
    <s v="Niveau 1"/>
    <m/>
    <s v="Niveau 1"/>
    <m/>
    <d v="1981-07-18T00:00:00"/>
    <n v="43"/>
    <n v="100"/>
    <s v="FRANCAISE"/>
    <d v="2022-02-01T00:00:00"/>
    <n v="2"/>
    <d v="2022-02-01T00:00:00"/>
    <s v="HC"/>
    <n v="77270"/>
    <s v="VILLEPARISIS"/>
    <s v="JEROME CARPANETTO"/>
    <s v="900582"/>
    <s v="REGION CENTRE EST"/>
    <s v="193601"/>
    <s v="PIERRICK MORTIER"/>
    <s v="100 IMD"/>
    <x v="30"/>
    <x v="30"/>
    <s v="300960"/>
    <s v="HELDER NEVES"/>
    <s v="200 IMP"/>
    <x v="68"/>
    <x v="68"/>
    <s v="305242"/>
    <s v="MOHAMED EL BENNA"/>
    <s v="441 CCTM"/>
    <s v="HC"/>
    <s v="097715"/>
    <s v="SECTEUR BLANC"/>
  </r>
  <r>
    <n v="302821"/>
    <n v="3101560"/>
    <x v="2"/>
    <s v="REGION ILE DE FRANCE NORD"/>
    <x v="0"/>
    <s v="03101560"/>
    <s v="302821"/>
    <x v="0"/>
    <m/>
    <n v="2"/>
    <s v="Madame"/>
    <s v="FARIDA"/>
    <s v="EL BENNOURI"/>
    <s v="310 CMA"/>
    <n v="42309"/>
    <m/>
    <s v="Faux"/>
    <n v="4"/>
    <s v="INSPECTEURS RSG"/>
    <s v="200 IMP"/>
    <d v="2015-12-01T00:00:00"/>
    <s v="200"/>
    <s v="04"/>
    <s v="INSPECTEURS RSG"/>
    <m/>
    <m/>
    <m/>
    <n v="5"/>
    <m/>
    <n v="5"/>
    <m/>
    <d v="1983-09-22T00:00:00"/>
    <n v="41"/>
    <n v="100"/>
    <s v="FRANCAISE"/>
    <d v="2015-12-01T00:00:00"/>
    <n v="9"/>
    <d v="2015-12-01T00:00:00"/>
    <m/>
    <n v="59400"/>
    <s v="SERANVILLERS FORENVILLE"/>
    <s v="CATHERINE BLANCKAERT"/>
    <s v="071030"/>
    <s v="REGION ILE DE FRANCE NORD"/>
    <s v="305330"/>
    <s v="NICOLAS PHILIPPE"/>
    <s v="100 IMD"/>
    <x v="8"/>
    <x v="8"/>
    <s v="302821"/>
    <s v="FARIDA EL BENNOURI"/>
    <s v="200 IMP"/>
    <x v="100"/>
    <x v="100"/>
    <m/>
    <m/>
    <m/>
    <s v="HP"/>
    <m/>
    <m/>
  </r>
  <r>
    <n v="193688"/>
    <n v="3002965"/>
    <x v="0"/>
    <s v="REGION GRAND SUD"/>
    <x v="0"/>
    <s v="03002965"/>
    <s v="193688"/>
    <x v="0"/>
    <m/>
    <n v="2"/>
    <s v="Madame"/>
    <s v="VANESSA"/>
    <s v="ELBAZ"/>
    <m/>
    <m/>
    <m/>
    <m/>
    <m/>
    <m/>
    <s v="370 CC.E"/>
    <d v="2010-09-01T00:00:00"/>
    <s v="370"/>
    <s v="05"/>
    <s v="SALARIES COMMERCIAUX"/>
    <m/>
    <m/>
    <s v="172"/>
    <m/>
    <m/>
    <s v="Niveau 2"/>
    <m/>
    <d v="1978-03-21T00:00:00"/>
    <n v="46"/>
    <n v="100"/>
    <s v="FRANCAISE"/>
    <d v="2010-09-01T00:00:00"/>
    <n v="14"/>
    <d v="2010-09-01T00:00:00"/>
    <s v="HC"/>
    <n v="83440"/>
    <s v="MONTAUROUX"/>
    <s v="FREDERIC MESTRE"/>
    <s v="071251"/>
    <s v="REGION GRAND SUD"/>
    <s v="182484"/>
    <s v="SYLVAIN KERLOC H"/>
    <s v="100 IMD"/>
    <x v="24"/>
    <x v="24"/>
    <m/>
    <m/>
    <m/>
    <x v="98"/>
    <x v="98"/>
    <s v="193688"/>
    <s v="VANESSA ELBAZ"/>
    <s v="370 CC.E"/>
    <s v="HC"/>
    <s v="993683"/>
    <s v="SECTEUR BLANC"/>
  </r>
  <r>
    <n v="305376"/>
    <n v="7021646"/>
    <x v="0"/>
    <s v="REGION GRAND SUD"/>
    <x v="0"/>
    <s v="07021646"/>
    <s v="305376"/>
    <x v="0"/>
    <m/>
    <n v="1"/>
    <s v="Monsieur"/>
    <s v="QUENTIN"/>
    <s v="ENCENAS"/>
    <m/>
    <m/>
    <m/>
    <m/>
    <m/>
    <m/>
    <s v="440 CCT"/>
    <d v="2023-04-01T00:00:00"/>
    <s v="440"/>
    <s v="05"/>
    <s v="SALARIES COMMERCIAUX"/>
    <m/>
    <m/>
    <s v="057"/>
    <m/>
    <m/>
    <s v="Niveau 1"/>
    <m/>
    <d v="1989-10-18T00:00:00"/>
    <n v="35"/>
    <n v="100"/>
    <s v="FRANCAISE"/>
    <d v="2022-10-01T00:00:00"/>
    <n v="2"/>
    <d v="2022-10-01T00:00:00"/>
    <s v="HC"/>
    <n v="30190"/>
    <s v="MOUSSAC"/>
    <s v="FREDERIC MESTRE"/>
    <s v="071251"/>
    <s v="REGION GRAND SUD"/>
    <s v="304665"/>
    <s v="FABRIZIA LEGGER"/>
    <s v="100 IMD"/>
    <x v="4"/>
    <x v="4"/>
    <s v="175757"/>
    <s v="JOURDAN PRINCE"/>
    <s v="200 IMP"/>
    <x v="49"/>
    <x v="49"/>
    <s v="305376"/>
    <s v="QUENTIN ENCENAS"/>
    <s v="440 CCT"/>
    <s v="HC"/>
    <s v="099321"/>
    <s v="SECTEUR BLANC"/>
  </r>
  <r>
    <n v="302611"/>
    <n v="3101434"/>
    <x v="2"/>
    <s v="REGION GRAND OUEST"/>
    <x v="0"/>
    <s v="03101434"/>
    <s v="302611"/>
    <x v="0"/>
    <m/>
    <n v="1"/>
    <s v="Monsieur"/>
    <s v="ROMAIN"/>
    <s v="ERNOULT"/>
    <s v="385 I.ES"/>
    <d v="2021-05-01T00:00:00"/>
    <m/>
    <s v="Faux"/>
    <n v="4"/>
    <s v="INSPECTEURS RSG"/>
    <s v="200 IMP"/>
    <d v="2021-06-01T00:00:00"/>
    <s v="200"/>
    <s v="04"/>
    <s v="INSPECTEURS RSG"/>
    <m/>
    <m/>
    <m/>
    <n v="6"/>
    <m/>
    <n v="6"/>
    <m/>
    <d v="1985-08-12T00:00:00"/>
    <n v="39"/>
    <n v="100"/>
    <s v="FRANCAISE"/>
    <d v="2015-08-01T00:00:00"/>
    <n v="9"/>
    <d v="2015-08-01T00:00:00"/>
    <m/>
    <n v="72610"/>
    <s v="FYE"/>
    <s v="MATHIEU CHEMIN"/>
    <s v="071590"/>
    <s v="REGION GRAND OUEST"/>
    <s v="306176"/>
    <s v="BERENGERE CORVELLEC"/>
    <s v="100 IMD"/>
    <x v="31"/>
    <x v="31"/>
    <s v="302611"/>
    <s v="ROMAIN ERNOULT"/>
    <s v="200 IMP"/>
    <x v="59"/>
    <x v="59"/>
    <m/>
    <m/>
    <m/>
    <s v="HP"/>
    <m/>
    <m/>
  </r>
  <r>
    <n v="305747"/>
    <n v="7023109"/>
    <x v="0"/>
    <s v="POLE PILOTAGE DU RESEAU COMMERCIAL"/>
    <x v="0"/>
    <s v="07023109"/>
    <s v="305747"/>
    <x v="0"/>
    <m/>
    <n v="2"/>
    <s v="Madame"/>
    <s v="MARGAUX"/>
    <s v="ESPIAU"/>
    <m/>
    <m/>
    <m/>
    <m/>
    <m/>
    <m/>
    <s v="460 CC"/>
    <d v="2023-11-01T00:00:00"/>
    <s v="460"/>
    <s v="03"/>
    <s v="SALARIES COMMERCIAUX"/>
    <m/>
    <m/>
    <m/>
    <m/>
    <m/>
    <s v="Niveau 1"/>
    <m/>
    <d v="1999-01-20T00:00:00"/>
    <n v="25"/>
    <n v="100"/>
    <s v="FRANCAISE"/>
    <d v="2023-11-01T00:00:00"/>
    <n v="1"/>
    <d v="2023-11-01T00:00:00"/>
    <m/>
    <n v="44980"/>
    <s v="STE LUCE SUR LOIRE"/>
    <m/>
    <s v="700584"/>
    <s v="POLE PILOTAGE DU RESEAU COMMERCIAL"/>
    <m/>
    <m/>
    <m/>
    <x v="3"/>
    <x v="3"/>
    <m/>
    <m/>
    <m/>
    <x v="3"/>
    <x v="3"/>
    <m/>
    <m/>
    <m/>
    <s v="OF"/>
    <m/>
    <m/>
  </r>
  <r>
    <n v="305391"/>
    <n v="7021770"/>
    <x v="2"/>
    <s v="REGION ILE DE FRANCE NORD"/>
    <x v="0"/>
    <s v="07021770"/>
    <s v="305391"/>
    <x v="0"/>
    <m/>
    <n v="1"/>
    <s v="Monsieur"/>
    <s v="VINCENT"/>
    <s v="ESTHER"/>
    <s v="385 I.ES"/>
    <d v="2023-02-01T00:00:00"/>
    <m/>
    <s v="Faux"/>
    <n v="4"/>
    <s v="INSPECTEURS RSG"/>
    <s v="200 IMP"/>
    <d v="2023-03-01T00:00:00"/>
    <s v="200"/>
    <s v="04"/>
    <s v="INSPECTEURS RSG"/>
    <m/>
    <m/>
    <m/>
    <n v="5"/>
    <m/>
    <n v="5"/>
    <m/>
    <d v="1974-06-20T00:00:00"/>
    <n v="50"/>
    <n v="100"/>
    <s v="FRANCAISE"/>
    <d v="2022-09-01T00:00:00"/>
    <n v="2"/>
    <d v="2022-09-01T00:00:00"/>
    <m/>
    <n v="27180"/>
    <s v="LE PLESSIS GROHAN"/>
    <s v="CATHERINE BLANCKAERT"/>
    <s v="071030"/>
    <s v="REGION ILE DE FRANCE NORD"/>
    <s v="193254"/>
    <s v="DAVID BOURE"/>
    <s v="100 IMD"/>
    <x v="28"/>
    <x v="28"/>
    <s v="305391"/>
    <s v="VINCENT ESTHER"/>
    <s v="200 IMP"/>
    <x v="115"/>
    <x v="115"/>
    <m/>
    <m/>
    <m/>
    <s v="HP"/>
    <m/>
    <m/>
  </r>
  <r>
    <n v="305866"/>
    <n v="7023368"/>
    <x v="0"/>
    <s v="REGION ILE DE FRANCE NORD"/>
    <x v="0"/>
    <s v="07023368"/>
    <s v="305866"/>
    <x v="0"/>
    <m/>
    <n v="1"/>
    <s v="Monsieur"/>
    <s v="SEBASTIEN"/>
    <s v="ETIFIER"/>
    <m/>
    <m/>
    <m/>
    <m/>
    <m/>
    <m/>
    <s v="440 CCT"/>
    <d v="2024-06-01T00:00:00"/>
    <s v="440"/>
    <s v="05"/>
    <s v="SALARIES COMMERCIAUX"/>
    <m/>
    <m/>
    <s v="381"/>
    <m/>
    <m/>
    <s v="Niveau 1"/>
    <m/>
    <d v="1994-10-08T00:00:00"/>
    <n v="30"/>
    <n v="100"/>
    <s v="FRANCAISE"/>
    <d v="2024-02-01T00:00:00"/>
    <n v="0"/>
    <d v="2024-02-01T00:00:00"/>
    <s v="HC"/>
    <n v="93800"/>
    <s v="EPINAY SUR SEINE"/>
    <s v="CATHERINE BLANCKAERT"/>
    <s v="071030"/>
    <s v="REGION ILE DE FRANCE NORD"/>
    <s v="302041"/>
    <s v="DAPHNEE JULLION"/>
    <s v="100 IMD"/>
    <x v="1"/>
    <x v="1"/>
    <s v="305210"/>
    <s v="GUILLAUME DELPORTE"/>
    <s v="200 IMP"/>
    <x v="1"/>
    <x v="1"/>
    <s v="305866"/>
    <s v="SEBASTIEN ETIFIER"/>
    <s v="440 CCT"/>
    <s v="HC"/>
    <s v="992813"/>
    <s v="SECTEUR BLANC"/>
  </r>
  <r>
    <n v="305746"/>
    <n v="7023103"/>
    <x v="0"/>
    <s v="REGION CENTRE EST"/>
    <x v="0"/>
    <s v="07023103"/>
    <s v="305746"/>
    <x v="0"/>
    <m/>
    <n v="2"/>
    <s v="Madame"/>
    <s v="FATIHA"/>
    <s v="ETTAGHOUTI"/>
    <s v="445 CCA"/>
    <n v="45323"/>
    <m/>
    <s v="Faux"/>
    <n v="5"/>
    <s v="SALARIES COMMERCIAUX"/>
    <s v="440 CCT"/>
    <d v="2024-03-01T00:00:00"/>
    <s v="440"/>
    <s v="05"/>
    <s v="SALARIES COMMERCIAUX"/>
    <m/>
    <m/>
    <s v="266"/>
    <s v="Niveau 1"/>
    <m/>
    <s v="Niveau 1"/>
    <m/>
    <d v="1975-09-23T00:00:00"/>
    <n v="49"/>
    <n v="100"/>
    <s v="FRANCAISE"/>
    <d v="2023-11-01T00:00:00"/>
    <n v="1"/>
    <d v="2023-11-01T00:00:00"/>
    <s v="HC"/>
    <n v="52100"/>
    <s v="ST DIZIER"/>
    <s v="JEROME CARPANETTO"/>
    <s v="900582"/>
    <s v="REGION CENTRE EST"/>
    <s v="172115"/>
    <s v="GREGORY BACQUET"/>
    <s v="100 IMD"/>
    <x v="29"/>
    <x v="29"/>
    <s v="300266"/>
    <s v="JULIEN RAVEL"/>
    <s v="200 IMP"/>
    <x v="120"/>
    <x v="119"/>
    <s v="305746"/>
    <s v="FATIHA ETTAGHOUTI"/>
    <s v="440 CCT"/>
    <s v="HC"/>
    <s v="993417"/>
    <s v="SECTEUR BLANC"/>
  </r>
  <r>
    <n v="305411"/>
    <n v="7021827"/>
    <x v="0"/>
    <s v="REGION GRAND OUEST"/>
    <x v="0"/>
    <s v="07021827"/>
    <s v="305411"/>
    <x v="0"/>
    <m/>
    <n v="2"/>
    <s v="Madame"/>
    <s v="NOEMIE"/>
    <s v="EUDELINE TRIBOT"/>
    <m/>
    <m/>
    <m/>
    <m/>
    <m/>
    <m/>
    <s v="440 CCT"/>
    <d v="2023-04-01T00:00:00"/>
    <s v="440"/>
    <s v="05"/>
    <s v="SALARIES COMMERCIAUX"/>
    <m/>
    <m/>
    <s v="818"/>
    <m/>
    <m/>
    <s v="Niveau 1"/>
    <m/>
    <d v="1983-06-05T00:00:00"/>
    <n v="41"/>
    <n v="100"/>
    <s v="FRANCAISE"/>
    <d v="2022-10-01T00:00:00"/>
    <n v="2"/>
    <d v="2022-10-01T00:00:00"/>
    <s v="HC"/>
    <n v="79370"/>
    <s v="CELLES SUR BELLE"/>
    <s v="MATHIEU CHEMIN"/>
    <s v="071590"/>
    <s v="REGION GRAND OUEST"/>
    <s v="192093"/>
    <s v="GUILLAUME LIOPE"/>
    <s v="100 IMD"/>
    <x v="15"/>
    <x v="15"/>
    <s v="305551"/>
    <s v="THOMAS JONGEN"/>
    <s v="310 CMA"/>
    <x v="108"/>
    <x v="108"/>
    <s v="305411"/>
    <s v="NOEMIE EUDELINE TRIBOT"/>
    <s v="440 CCT"/>
    <s v="HC"/>
    <s v="098607"/>
    <s v="SECTEUR BLANC"/>
  </r>
  <r>
    <n v="303928"/>
    <n v="3102110"/>
    <x v="0"/>
    <s v="REGION CENTRE EST"/>
    <x v="0"/>
    <s v="03102110"/>
    <s v="303928"/>
    <x v="0"/>
    <m/>
    <n v="1"/>
    <s v="Monsieur"/>
    <s v="JORDAN"/>
    <s v="EVANGELISTI"/>
    <s v="440 CCT"/>
    <n v="45292"/>
    <m/>
    <s v="Faux"/>
    <n v="5"/>
    <s v="SALARIES COMMERCIAUX"/>
    <s v="441 CCTM"/>
    <d v="2024-02-01T00:00:00"/>
    <s v="441"/>
    <s v="05"/>
    <s v="SALARIES COMMERCIAUX"/>
    <s v="T"/>
    <m/>
    <s v="262"/>
    <s v="Niveau 1"/>
    <m/>
    <s v="Niveau 1"/>
    <m/>
    <n v="31412"/>
    <n v="38"/>
    <n v="100"/>
    <s v="FRANCAISE"/>
    <n v="43313"/>
    <n v="6"/>
    <n v="43313"/>
    <s v="HC"/>
    <n v="8300"/>
    <s v="RETHEL"/>
    <s v="JEROME CARPANETTO"/>
    <s v="900582"/>
    <s v="REGION CENTRE EST"/>
    <s v="172115"/>
    <s v="GREGORY BACQUET"/>
    <s v="100 IMD"/>
    <x v="29"/>
    <x v="29"/>
    <s v="300266"/>
    <s v="JULIEN RAVEL"/>
    <s v="200 IMP"/>
    <x v="120"/>
    <x v="119"/>
    <s v="303928"/>
    <s v="JORDAN EVANGELISTI"/>
    <s v="441 CCTM"/>
    <s v="HC"/>
    <s v="993413"/>
    <s v="SECTEUR BLANC"/>
  </r>
  <r>
    <n v="305489"/>
    <n v="7022188"/>
    <x v="0"/>
    <s v="REGION ILE DE FRANCE NORD"/>
    <x v="0"/>
    <s v="07022188"/>
    <s v="305489"/>
    <x v="0"/>
    <m/>
    <n v="2"/>
    <s v="Madame"/>
    <s v="ELODIE"/>
    <s v="FACQUIER"/>
    <m/>
    <m/>
    <m/>
    <m/>
    <m/>
    <m/>
    <s v="371 CCM.E"/>
    <d v="2023-02-01T00:00:00"/>
    <s v="371"/>
    <s v="05"/>
    <s v="SALARIES COMMERCIAUX"/>
    <s v="T"/>
    <m/>
    <s v="788"/>
    <m/>
    <m/>
    <s v="Niveau 2"/>
    <m/>
    <n v="29268"/>
    <n v="44"/>
    <n v="100"/>
    <s v="FRANCAISE"/>
    <n v="40787"/>
    <n v="13"/>
    <n v="40787"/>
    <s v="HC"/>
    <n v="80750"/>
    <s v="CANDAS"/>
    <s v="CATHERINE BLANCKAERT"/>
    <s v="071030"/>
    <s v="REGION ILE DE FRANCE NORD"/>
    <s v="301703"/>
    <s v="JONATHAN HENNICOTTE"/>
    <s v="100 IMD"/>
    <x v="34"/>
    <x v="34"/>
    <s v="303751"/>
    <s v="MAGALIE FEVRIER"/>
    <s v="200 IMP"/>
    <x v="88"/>
    <x v="88"/>
    <s v="305489"/>
    <s v="ELODIE FACQUIER"/>
    <s v="371 CCM.E"/>
    <s v="HC"/>
    <s v="099180"/>
    <s v="SECTEUR BLANC"/>
  </r>
  <r>
    <n v="304411"/>
    <n v="3102379"/>
    <x v="0"/>
    <s v="REGION GRAND SUD"/>
    <x v="0"/>
    <s v="03102379"/>
    <s v="304411"/>
    <x v="0"/>
    <m/>
    <n v="2"/>
    <s v="Madame"/>
    <s v="ALINE"/>
    <s v="FAIVRE"/>
    <s v="440 CCT"/>
    <n v="44866"/>
    <m/>
    <s v="Faux"/>
    <n v="5"/>
    <s v="SALARIES COMMERCIAUX"/>
    <s v="371 CCM.E"/>
    <d v="2022-12-01T00:00:00"/>
    <s v="371"/>
    <s v="05"/>
    <s v="SALARIES COMMERCIAUX"/>
    <s v="T"/>
    <m/>
    <s v="012"/>
    <s v="Niveau 2"/>
    <m/>
    <s v="Niveau 2"/>
    <m/>
    <n v="30610"/>
    <n v="41"/>
    <n v="100"/>
    <s v="FRANCAISE"/>
    <n v="43770"/>
    <n v="5"/>
    <n v="43770"/>
    <s v="HC"/>
    <n v="34270"/>
    <s v="CLARET"/>
    <s v="FREDERIC MESTRE"/>
    <s v="071251"/>
    <s v="REGION GRAND SUD"/>
    <s v="163397"/>
    <s v="FRANCK ZENOU"/>
    <s v="100 IMD"/>
    <x v="0"/>
    <x v="0"/>
    <s v="192646"/>
    <s v="ANTOINE FERRERO"/>
    <s v="200 IMP"/>
    <x v="47"/>
    <x v="47"/>
    <s v="304411"/>
    <s v="ALINE FAIVRE"/>
    <s v="371 CCM.E"/>
    <s v="HC"/>
    <s v="097386"/>
    <s v="SECTEUR BLANC"/>
  </r>
  <r>
    <n v="186534"/>
    <n v="3000987"/>
    <x v="0"/>
    <s v="REGION GRAND SUD"/>
    <x v="0"/>
    <s v="03000987"/>
    <s v="186534"/>
    <x v="0"/>
    <m/>
    <n v="2"/>
    <s v="Madame"/>
    <s v="MARIE CLAIRE"/>
    <s v="FANCHON"/>
    <s v="440 CCT"/>
    <s v="31/12/2001"/>
    <m/>
    <s v="Faux"/>
    <n v="5"/>
    <s v="SALARIES COMMERCIAUX"/>
    <s v="390 CCEI"/>
    <d v="2002-01-01T00:00:00"/>
    <s v="390"/>
    <s v="05"/>
    <s v="SALARIES COMMERCIAUX"/>
    <m/>
    <m/>
    <s v="655"/>
    <s v="Niveau 2"/>
    <m/>
    <s v="Niveau 2"/>
    <m/>
    <n v="28780"/>
    <n v="46"/>
    <n v="100"/>
    <s v="FRANCAISE"/>
    <n v="37257"/>
    <n v="22"/>
    <n v="37257"/>
    <s v="HC"/>
    <n v="38260"/>
    <s v="PORTE DES BONNEVAUX"/>
    <s v="FREDERIC MESTRE"/>
    <s v="071251"/>
    <s v="REGION GRAND SUD"/>
    <s v="186531"/>
    <s v="CHRISTOPHE CLEMENT"/>
    <s v="100 IMD"/>
    <x v="11"/>
    <x v="11"/>
    <m/>
    <m/>
    <m/>
    <x v="13"/>
    <x v="13"/>
    <s v="186534"/>
    <s v="MARIE CLAIRE FANCHON"/>
    <s v="390 CCEI"/>
    <s v="HC"/>
    <s v="099007"/>
    <s v="SECTEUR BLANC"/>
  </r>
  <r>
    <n v="159732"/>
    <n v="3000320"/>
    <x v="0"/>
    <s v="REGION GRAND SUD"/>
    <x v="0"/>
    <s v="03000320"/>
    <s v="159732"/>
    <x v="0"/>
    <m/>
    <n v="1"/>
    <s v="Monsieur"/>
    <s v="BORIS"/>
    <s v="FARYNIARZ"/>
    <m/>
    <m/>
    <m/>
    <m/>
    <m/>
    <m/>
    <s v="440 CCT"/>
    <d v="1988-05-01T00:00:00"/>
    <s v="440"/>
    <s v="05"/>
    <s v="SALARIES COMMERCIAUX"/>
    <m/>
    <m/>
    <s v="314"/>
    <m/>
    <m/>
    <s v="Niveau 1"/>
    <m/>
    <n v="22554"/>
    <n v="63"/>
    <n v="100"/>
    <s v="FRANCAISE"/>
    <n v="32264"/>
    <n v="36"/>
    <n v="32264"/>
    <s v="HC"/>
    <n v="42270"/>
    <s v="ST PRIEST EN JAREZ"/>
    <s v="FREDERIC MESTRE"/>
    <s v="071251"/>
    <s v="REGION GRAND SUD"/>
    <s v="193087"/>
    <s v="NICOLAS LEVEQUE"/>
    <s v="100 IMD"/>
    <x v="16"/>
    <x v="16"/>
    <s v="305409"/>
    <s v="SAMIA CONDELLO"/>
    <s v="200 IMP"/>
    <x v="101"/>
    <x v="101"/>
    <s v="159732"/>
    <s v="BORIS FARYNIARZ"/>
    <s v="440 CCT"/>
    <s v="HC"/>
    <s v="097930"/>
    <s v="SECTEUR BLANC"/>
  </r>
  <r>
    <n v="177094"/>
    <n v="3000636"/>
    <x v="3"/>
    <s v="REGION ILE DE FRANCE NORD"/>
    <x v="0"/>
    <s v="03000636"/>
    <s v="177094"/>
    <x v="0"/>
    <m/>
    <n v="1"/>
    <s v="Monsieur"/>
    <s v="WILLY"/>
    <s v="FASQUEL"/>
    <m/>
    <m/>
    <m/>
    <m/>
    <m/>
    <m/>
    <s v="100 IMD"/>
    <d v="2005-12-01T00:00:00"/>
    <s v="100"/>
    <s v="03"/>
    <s v="INSPECTEURS RSG"/>
    <m/>
    <m/>
    <m/>
    <m/>
    <m/>
    <n v="7"/>
    <m/>
    <n v="26780"/>
    <n v="51"/>
    <n v="100"/>
    <s v="FRANCAISE"/>
    <n v="38687"/>
    <n v="19"/>
    <n v="38687"/>
    <m/>
    <n v="59144"/>
    <s v="WARGNIES LE GRAND"/>
    <s v="CATHERINE BLANCKAERT"/>
    <s v="071030"/>
    <s v="REGION ILE DE FRANCE NORD"/>
    <s v="177094"/>
    <s v="WILLY FASQUEL"/>
    <s v="100 IMD"/>
    <x v="32"/>
    <x v="32"/>
    <m/>
    <m/>
    <m/>
    <x v="3"/>
    <x v="3"/>
    <m/>
    <m/>
    <m/>
    <s v="D7"/>
    <m/>
    <m/>
  </r>
  <r>
    <n v="305306"/>
    <n v="7020970"/>
    <x v="0"/>
    <s v="REGION ILE DE FRANCE NORD"/>
    <x v="0"/>
    <s v="07020970"/>
    <s v="305306"/>
    <x v="0"/>
    <m/>
    <n v="1"/>
    <s v="Monsieur"/>
    <s v="SEBASTIEN"/>
    <s v="FAUCHER"/>
    <m/>
    <m/>
    <m/>
    <m/>
    <m/>
    <m/>
    <s v="440 CCT"/>
    <d v="2022-11-01T00:00:00"/>
    <s v="440"/>
    <s v="05"/>
    <s v="SALARIES COMMERCIAUX"/>
    <m/>
    <m/>
    <s v="508"/>
    <m/>
    <m/>
    <s v="Niveau 1"/>
    <m/>
    <n v="26749"/>
    <n v="51"/>
    <n v="100"/>
    <s v="FRANCAISE"/>
    <n v="44682"/>
    <n v="2"/>
    <n v="44682"/>
    <s v="HC"/>
    <n v="60590"/>
    <s v="LE VAUMAIN"/>
    <s v="CATHERINE BLANCKAERT"/>
    <s v="071030"/>
    <s v="REGION ILE DE FRANCE NORD"/>
    <s v="193254"/>
    <s v="DAVID BOURE"/>
    <s v="100 IMD"/>
    <x v="28"/>
    <x v="28"/>
    <s v="175986"/>
    <s v="DAVID OLICARD"/>
    <s v="200 IMP"/>
    <x v="73"/>
    <x v="73"/>
    <s v="305306"/>
    <s v="SEBASTIEN FAUCHER"/>
    <s v="440 CCT"/>
    <s v="HC"/>
    <s v="992749"/>
    <s v="SECTEUR BLANC"/>
  </r>
  <r>
    <n v="305602"/>
    <n v="7022606"/>
    <x v="0"/>
    <s v="REGION ILE DE FRANCE NORD"/>
    <x v="0"/>
    <s v="07022606"/>
    <s v="305602"/>
    <x v="0"/>
    <m/>
    <n v="2"/>
    <s v="Madame"/>
    <s v="SEVERINE"/>
    <s v="FAUQUET"/>
    <m/>
    <m/>
    <m/>
    <m/>
    <m/>
    <m/>
    <s v="440 CCT"/>
    <d v="2023-12-01T00:00:00"/>
    <s v="440"/>
    <s v="05"/>
    <s v="SALARIES COMMERCIAUX"/>
    <m/>
    <m/>
    <s v="205"/>
    <m/>
    <m/>
    <s v="Niveau 1"/>
    <m/>
    <n v="32684"/>
    <n v="35"/>
    <n v="100"/>
    <s v="FRANCAISE"/>
    <n v="45078"/>
    <n v="1"/>
    <n v="45078"/>
    <s v="HC"/>
    <n v="62770"/>
    <s v="WAMIN"/>
    <s v="CATHERINE BLANCKAERT"/>
    <s v="071030"/>
    <s v="REGION ILE DE FRANCE NORD"/>
    <s v="305330"/>
    <s v="NICOLAS PHILIPPE"/>
    <s v="100 IMD"/>
    <x v="8"/>
    <x v="8"/>
    <s v="302821"/>
    <s v="FARIDA EL BENNOURI"/>
    <s v="200 IMP"/>
    <x v="100"/>
    <x v="100"/>
    <s v="305602"/>
    <s v="SEVERINE FAUQUET"/>
    <s v="440 CCT"/>
    <s v="HC"/>
    <s v="993381"/>
    <s v="SECTEUR BLANC"/>
  </r>
  <r>
    <n v="306439"/>
    <n v="7024355"/>
    <x v="0"/>
    <s v="REGION GRAND SUD"/>
    <x v="0"/>
    <s v="07024355"/>
    <s v="306439"/>
    <x v="0"/>
    <m/>
    <n v="2"/>
    <s v="Madame"/>
    <s v="LEONIE"/>
    <s v="FAVA"/>
    <m/>
    <m/>
    <m/>
    <m/>
    <m/>
    <m/>
    <s v="445 CCA"/>
    <d v="2024-11-01T00:00:00"/>
    <s v="445"/>
    <s v="05"/>
    <s v="SALARIES COMMERCIAUX"/>
    <m/>
    <m/>
    <s v="039"/>
    <m/>
    <m/>
    <s v="Niveau 1"/>
    <m/>
    <n v="35476"/>
    <n v="27"/>
    <n v="100"/>
    <s v="FRANCAISE"/>
    <n v="45597"/>
    <n v="0"/>
    <n v="45597"/>
    <s v="HC"/>
    <n v="84250"/>
    <s v="LE THOR"/>
    <s v="FREDERIC MESTRE"/>
    <s v="071251"/>
    <s v="REGION GRAND SUD"/>
    <s v="304665"/>
    <s v="FABRIZIA LEGGER"/>
    <s v="100 IMD"/>
    <x v="4"/>
    <x v="4"/>
    <m/>
    <m/>
    <m/>
    <x v="4"/>
    <x v="4"/>
    <s v="306439"/>
    <s v="LEONIE FAVA"/>
    <s v="445 CCA"/>
    <s v="HC"/>
    <s v="098489"/>
    <s v="SECTEUR BLANC"/>
  </r>
  <r>
    <n v="303818"/>
    <n v="3102054"/>
    <x v="0"/>
    <s v="SUPPORT COMMERCIAL"/>
    <x v="0"/>
    <s v="03102054"/>
    <s v="303818"/>
    <x v="0"/>
    <m/>
    <n v="1"/>
    <s v="Monsieur"/>
    <s v="ARTHUR"/>
    <s v="FAVIER DU PERRON"/>
    <s v="200 IMP"/>
    <n v="45231"/>
    <m/>
    <s v="Faux"/>
    <n v="2"/>
    <s v="INSPECTEURS RSG"/>
    <s v="250 IF"/>
    <d v="2023-12-01T00:00:00"/>
    <s v="250"/>
    <s v="02"/>
    <s v="INSPECTEURS RSG"/>
    <m/>
    <m/>
    <m/>
    <n v="5"/>
    <m/>
    <n v="5"/>
    <m/>
    <n v="32146"/>
    <n v="36"/>
    <n v="100"/>
    <s v="FRANCAISE"/>
    <n v="43160"/>
    <n v="6"/>
    <n v="43160"/>
    <m/>
    <n v="95160"/>
    <s v="MONTMORENCY"/>
    <m/>
    <s v="070001"/>
    <s v="SUPPORT COMMERCIAL"/>
    <m/>
    <m/>
    <m/>
    <x v="33"/>
    <x v="33"/>
    <m/>
    <m/>
    <m/>
    <x v="3"/>
    <x v="3"/>
    <m/>
    <m/>
    <m/>
    <s v="AR"/>
    <m/>
    <m/>
  </r>
  <r>
    <n v="305545"/>
    <n v="7022371"/>
    <x v="0"/>
    <s v="REGION GRAND SUD"/>
    <x v="0"/>
    <s v="07022371"/>
    <s v="305545"/>
    <x v="0"/>
    <m/>
    <n v="1"/>
    <s v="Monsieur"/>
    <s v="YOHAN"/>
    <s v="FAYE"/>
    <m/>
    <m/>
    <m/>
    <m/>
    <m/>
    <m/>
    <s v="440 CCT"/>
    <d v="2023-10-01T00:00:00"/>
    <s v="440"/>
    <s v="05"/>
    <s v="SALARIES COMMERCIAUX"/>
    <m/>
    <m/>
    <s v="478"/>
    <m/>
    <m/>
    <s v="Niveau 1"/>
    <m/>
    <n v="33167"/>
    <n v="34"/>
    <n v="100"/>
    <s v="FRANCAISE"/>
    <n v="45017"/>
    <n v="1"/>
    <n v="45017"/>
    <s v="HC"/>
    <n v="63970"/>
    <s v="SAULZET LE FROID"/>
    <s v="FREDERIC MESTRE"/>
    <s v="071251"/>
    <s v="REGION GRAND SUD"/>
    <s v="193087"/>
    <s v="NICOLAS LEVEQUE"/>
    <s v="100 IMD"/>
    <x v="16"/>
    <x v="16"/>
    <s v="305596"/>
    <s v="SOLENE ANIN"/>
    <s v="200 IMP"/>
    <x v="22"/>
    <x v="22"/>
    <s v="305545"/>
    <s v="YOHAN FAYE"/>
    <s v="440 CCT"/>
    <s v="HC"/>
    <s v="993251"/>
    <s v="SECTEUR BLANC"/>
  </r>
  <r>
    <n v="180113"/>
    <n v="3000715"/>
    <x v="0"/>
    <s v="REGION CENTRE EST"/>
    <x v="0"/>
    <s v="03000715"/>
    <s v="180113"/>
    <x v="0"/>
    <m/>
    <n v="1"/>
    <s v="Monsieur"/>
    <s v="NICOLAS"/>
    <s v="FELON"/>
    <m/>
    <m/>
    <m/>
    <m/>
    <m/>
    <m/>
    <s v="370 CC.E"/>
    <d v="1998-03-01T00:00:00"/>
    <s v="370"/>
    <s v="05"/>
    <s v="SALARIES COMMERCIAUX"/>
    <m/>
    <m/>
    <s v="107"/>
    <m/>
    <m/>
    <s v="Niveau 2"/>
    <m/>
    <n v="23612"/>
    <n v="60"/>
    <n v="100"/>
    <s v="FRANCAISE"/>
    <n v="35855"/>
    <n v="26"/>
    <n v="35855"/>
    <s v="HC"/>
    <n v="89520"/>
    <s v="ST SAUVEUR EN PUISAYE"/>
    <s v="JEROME CARPANETTO"/>
    <s v="900582"/>
    <s v="REGION CENTRE EST"/>
    <s v="193601"/>
    <s v="PIERRICK MORTIER"/>
    <s v="100 IMD"/>
    <x v="30"/>
    <x v="30"/>
    <s v="301562"/>
    <s v="SEBASTIEN VAUCARD"/>
    <s v="200 IMP"/>
    <x v="67"/>
    <x v="67"/>
    <s v="180113"/>
    <s v="NICOLAS FELON"/>
    <s v="370 CC.E"/>
    <s v="HC"/>
    <s v="096829"/>
    <s v="SECTEUR BLANC"/>
  </r>
  <r>
    <n v="305978"/>
    <n v="7023584"/>
    <x v="0"/>
    <s v="REGION ILE DE FRANCE NORD"/>
    <x v="0"/>
    <s v="07023584"/>
    <s v="305978"/>
    <x v="0"/>
    <m/>
    <n v="1"/>
    <s v="Monsieur"/>
    <s v="YOHAN"/>
    <s v="FERNAND"/>
    <m/>
    <m/>
    <m/>
    <m/>
    <m/>
    <m/>
    <s v="440 CCT"/>
    <d v="2024-08-01T00:00:00"/>
    <s v="440"/>
    <s v="05"/>
    <s v="SALARIES COMMERCIAUX"/>
    <m/>
    <m/>
    <s v="123"/>
    <m/>
    <m/>
    <s v="Niveau 1"/>
    <m/>
    <n v="28464"/>
    <n v="47"/>
    <n v="100"/>
    <s v="FRANCAISE"/>
    <n v="45383"/>
    <n v="0"/>
    <n v="45383"/>
    <s v="HC"/>
    <n v="59233"/>
    <s v="MAING"/>
    <s v="CATHERINE BLANCKAERT"/>
    <s v="071030"/>
    <s v="REGION ILE DE FRANCE NORD"/>
    <s v="177094"/>
    <s v="WILLY FASQUEL"/>
    <s v="100 IMD"/>
    <x v="32"/>
    <x v="32"/>
    <s v="190883"/>
    <s v="ALEXANDRE MARIAGE"/>
    <s v="200 IMP"/>
    <x v="107"/>
    <x v="107"/>
    <s v="305978"/>
    <s v="YOHAN FERNAND"/>
    <s v="440 CCT"/>
    <s v="HC"/>
    <s v="098137"/>
    <s v="SECTEUR BLANC"/>
  </r>
  <r>
    <n v="305513"/>
    <n v="7022142"/>
    <x v="0"/>
    <s v="REGION ILE DE FRANCE NORD"/>
    <x v="0"/>
    <s v="07022142"/>
    <s v="305513"/>
    <x v="0"/>
    <m/>
    <n v="2"/>
    <s v="Madame"/>
    <s v="HAMEL"/>
    <s v="FERNANDEZ"/>
    <m/>
    <m/>
    <m/>
    <m/>
    <m/>
    <m/>
    <s v="440 CCT"/>
    <d v="2023-08-01T00:00:00"/>
    <s v="440"/>
    <s v="05"/>
    <s v="SALARIES COMMERCIAUX"/>
    <m/>
    <m/>
    <s v="200"/>
    <m/>
    <m/>
    <s v="Niveau 1"/>
    <m/>
    <n v="31076"/>
    <n v="39"/>
    <n v="100"/>
    <s v="FRANCAISE"/>
    <n v="44958"/>
    <n v="1"/>
    <n v="44958"/>
    <s v="HC"/>
    <n v="59840"/>
    <s v="LOMPRET"/>
    <s v="CATHERINE BLANCKAERT"/>
    <s v="071030"/>
    <s v="REGION ILE DE FRANCE NORD"/>
    <s v="185551"/>
    <s v="BERNARD GERONIMI"/>
    <s v="100 IMD"/>
    <x v="17"/>
    <x v="17"/>
    <s v="302925"/>
    <s v="ALEXANDRE DELEMOTTE"/>
    <s v="200 IMP"/>
    <x v="82"/>
    <x v="82"/>
    <s v="305513"/>
    <s v="HAMEL FERNANDEZ"/>
    <s v="440 CCT"/>
    <s v="HC"/>
    <s v="992706"/>
    <s v="SECTEUR BLANC"/>
  </r>
  <r>
    <n v="305385"/>
    <n v="7021614"/>
    <x v="0"/>
    <s v="REGION GRAND SUD"/>
    <x v="0"/>
    <s v="07021614"/>
    <s v="305385"/>
    <x v="0"/>
    <m/>
    <n v="2"/>
    <s v="Madame"/>
    <s v="SOFIA"/>
    <s v="FERNANDEZ"/>
    <m/>
    <m/>
    <m/>
    <m/>
    <m/>
    <m/>
    <s v="440 CCT"/>
    <d v="2023-03-01T00:00:00"/>
    <s v="440"/>
    <s v="05"/>
    <s v="SALARIES COMMERCIAUX"/>
    <m/>
    <m/>
    <s v="571"/>
    <m/>
    <m/>
    <s v="Niveau 1"/>
    <m/>
    <n v="34094"/>
    <n v="31"/>
    <n v="100"/>
    <s v="FRANCAISE"/>
    <n v="44805"/>
    <n v="2"/>
    <n v="44805"/>
    <s v="HC"/>
    <n v="6400"/>
    <s v="CANNES"/>
    <s v="FREDERIC MESTRE"/>
    <s v="071251"/>
    <s v="REGION GRAND SUD"/>
    <s v="182484"/>
    <s v="SYLVAIN KERLOC H"/>
    <s v="100 IMD"/>
    <x v="24"/>
    <x v="24"/>
    <s v="305386"/>
    <s v="JOHAN WALTER MARTIN"/>
    <s v="200 IMP"/>
    <x v="29"/>
    <x v="29"/>
    <s v="305385"/>
    <s v="SOFIA FERNANDEZ"/>
    <s v="440 CCT"/>
    <s v="HC"/>
    <s v="097468"/>
    <s v="SECTEUR BLANC"/>
  </r>
  <r>
    <n v="305624"/>
    <n v="7022733"/>
    <x v="0"/>
    <s v="REGION GRAND SUD"/>
    <x v="0"/>
    <s v="07022733"/>
    <s v="305624"/>
    <x v="0"/>
    <m/>
    <n v="1"/>
    <s v="Monsieur"/>
    <s v="CHRISTIAN"/>
    <s v="FERRARI"/>
    <m/>
    <m/>
    <m/>
    <m/>
    <m/>
    <m/>
    <s v="440 CCT"/>
    <d v="2024-02-01T00:00:00"/>
    <s v="440"/>
    <s v="05"/>
    <s v="SALARIES COMMERCIAUX"/>
    <m/>
    <m/>
    <s v="512"/>
    <m/>
    <m/>
    <s v="Niveau 1"/>
    <m/>
    <n v="28010"/>
    <n v="48"/>
    <n v="100"/>
    <s v="FRANCAISE"/>
    <n v="45139"/>
    <n v="1"/>
    <n v="45139"/>
    <s v="HC"/>
    <n v="6200"/>
    <s v="NICE"/>
    <s v="FREDERIC MESTRE"/>
    <s v="071251"/>
    <s v="REGION GRAND SUD"/>
    <s v="182484"/>
    <s v="SYLVAIN KERLOC H"/>
    <s v="100 IMD"/>
    <x v="24"/>
    <x v="24"/>
    <m/>
    <m/>
    <m/>
    <x v="35"/>
    <x v="35"/>
    <s v="305624"/>
    <s v="CHRISTIAN FERRARI"/>
    <s v="440 CCT"/>
    <s v="HC"/>
    <s v="099819"/>
    <s v="SECTEUR BLANC"/>
  </r>
  <r>
    <n v="192646"/>
    <n v="3001857"/>
    <x v="2"/>
    <s v="REGION GRAND SUD"/>
    <x v="0"/>
    <s v="03001857"/>
    <s v="192646"/>
    <x v="0"/>
    <m/>
    <n v="1"/>
    <s v="Monsieur"/>
    <s v="ANTOINE"/>
    <s v="FERRERO"/>
    <s v="310 CMA"/>
    <n v="39356"/>
    <m/>
    <s v="Faux"/>
    <n v="4"/>
    <s v="INSPECTEURS RSG"/>
    <s v="200 IMP"/>
    <d v="2007-11-01T00:00:00"/>
    <s v="200"/>
    <s v="04"/>
    <s v="INSPECTEURS RSG"/>
    <m/>
    <m/>
    <m/>
    <n v="5"/>
    <m/>
    <n v="5"/>
    <m/>
    <n v="29071"/>
    <n v="45"/>
    <n v="100"/>
    <s v="FRANCAISE"/>
    <n v="39387"/>
    <n v="17"/>
    <n v="39387"/>
    <m/>
    <n v="34310"/>
    <s v="MONTADY"/>
    <s v="FREDERIC MESTRE"/>
    <s v="071251"/>
    <s v="REGION GRAND SUD"/>
    <s v="163397"/>
    <s v="FRANCK ZENOU"/>
    <s v="100 IMD"/>
    <x v="0"/>
    <x v="0"/>
    <s v="192646"/>
    <s v="ANTOINE FERRERO"/>
    <s v="200 IMP"/>
    <x v="47"/>
    <x v="47"/>
    <m/>
    <m/>
    <m/>
    <s v="HP"/>
    <m/>
    <m/>
  </r>
  <r>
    <n v="173379"/>
    <n v="6015414"/>
    <x v="1"/>
    <s v="REGION GRAND SUD"/>
    <x v="0"/>
    <s v="06015414"/>
    <s v="173379"/>
    <x v="0"/>
    <m/>
    <n v="2"/>
    <s v="Madame"/>
    <s v="DELPHINE"/>
    <s v="FERREUX"/>
    <m/>
    <m/>
    <m/>
    <m/>
    <m/>
    <m/>
    <s v="ASSISTANT COMMERCIAL NIVEAU 2"/>
    <d v="1994-09-19T00:00:00"/>
    <s v="855"/>
    <s v="03"/>
    <s v="NON CADRES"/>
    <m/>
    <m/>
    <m/>
    <m/>
    <m/>
    <n v="4"/>
    <m/>
    <n v="25391"/>
    <n v="55"/>
    <n v="100"/>
    <s v="FRANCAISE"/>
    <n v="34596"/>
    <n v="30"/>
    <n v="34596"/>
    <m/>
    <n v="63460"/>
    <s v="ARTONNE"/>
    <s v="FREDERIC MESTRE"/>
    <s v="071251"/>
    <s v="REGION GRAND SUD"/>
    <s v="193087"/>
    <s v="NICOLAS LEVEQUE"/>
    <s v="100 IMD"/>
    <x v="16"/>
    <x v="16"/>
    <m/>
    <m/>
    <m/>
    <x v="3"/>
    <x v="3"/>
    <m/>
    <m/>
    <m/>
    <m/>
    <m/>
    <m/>
  </r>
  <r>
    <n v="190851"/>
    <n v="3001297"/>
    <x v="0"/>
    <s v="REGION ILE DE FRANCE NORD"/>
    <x v="0"/>
    <s v="03001297"/>
    <s v="190851"/>
    <x v="0"/>
    <m/>
    <n v="1"/>
    <s v="Monsieur"/>
    <s v="MARC"/>
    <s v="FERRIGNO"/>
    <m/>
    <m/>
    <m/>
    <m/>
    <m/>
    <m/>
    <s v="440 CCT"/>
    <d v="2005-09-01T00:00:00"/>
    <s v="440"/>
    <s v="05"/>
    <s v="SALARIES COMMERCIAUX"/>
    <m/>
    <m/>
    <s v="429"/>
    <m/>
    <m/>
    <s v="Niveau 1"/>
    <m/>
    <n v="23877"/>
    <n v="59"/>
    <n v="100"/>
    <s v="FRANCAISE"/>
    <n v="38596"/>
    <n v="19"/>
    <n v="38596"/>
    <s v="HC"/>
    <m/>
    <m/>
    <s v="CATHERINE BLANCKAERT"/>
    <s v="071030"/>
    <s v="REGION ILE DE FRANCE NORD"/>
    <s v="185551"/>
    <s v="BERNARD GERONIMI"/>
    <s v="100 IMD"/>
    <x v="17"/>
    <x v="17"/>
    <s v="305500"/>
    <s v="MARIE CHARLOTTE DELPIERRE"/>
    <s v="310 CMA"/>
    <x v="110"/>
    <x v="110"/>
    <s v="190851"/>
    <s v="MARC FERRIGNO"/>
    <s v="440 CCT"/>
    <s v="HC"/>
    <s v="992851"/>
    <s v="SECTEUR BLANC"/>
  </r>
  <r>
    <n v="303751"/>
    <n v="3102023"/>
    <x v="2"/>
    <s v="REGION ILE DE FRANCE NORD"/>
    <x v="0"/>
    <s v="03102023"/>
    <s v="303751"/>
    <x v="0"/>
    <m/>
    <n v="2"/>
    <s v="Madame"/>
    <s v="MAGALIE"/>
    <s v="FEVRIER"/>
    <s v="385 I.ES"/>
    <n v="44621"/>
    <m/>
    <s v="Faux"/>
    <n v="4"/>
    <s v="INSPECTEURS RSG"/>
    <s v="200 IMP"/>
    <d v="2022-04-01T00:00:00"/>
    <s v="200"/>
    <s v="04"/>
    <s v="INSPECTEURS RSG"/>
    <m/>
    <m/>
    <m/>
    <n v="6"/>
    <m/>
    <n v="6"/>
    <m/>
    <n v="29878"/>
    <n v="43"/>
    <n v="100"/>
    <s v="FRANCAISE"/>
    <n v="43101"/>
    <n v="6"/>
    <n v="43101"/>
    <m/>
    <n v="80200"/>
    <s v="MONCHY LAGACHE"/>
    <s v="CATHERINE BLANCKAERT"/>
    <s v="071030"/>
    <s v="REGION ILE DE FRANCE NORD"/>
    <s v="301703"/>
    <s v="JONATHAN HENNICOTTE"/>
    <s v="100 IMD"/>
    <x v="34"/>
    <x v="34"/>
    <s v="303751"/>
    <s v="MAGALIE FEVRIER"/>
    <s v="200 IMP"/>
    <x v="88"/>
    <x v="88"/>
    <m/>
    <m/>
    <m/>
    <s v="HP"/>
    <m/>
    <m/>
  </r>
  <r>
    <n v="300601"/>
    <n v="3100357"/>
    <x v="2"/>
    <s v="REGION ILE DE FRANCE NORD"/>
    <x v="1"/>
    <s v="03100357"/>
    <s v="300601"/>
    <x v="0"/>
    <m/>
    <n v="1"/>
    <s v="Monsieur"/>
    <s v="ERIC"/>
    <s v="FICHEUX"/>
    <m/>
    <m/>
    <m/>
    <m/>
    <m/>
    <m/>
    <s v="200 IMP"/>
    <d v="2012-01-01T00:00:00"/>
    <s v="200"/>
    <s v="04"/>
    <s v="INSPECTEURS RSG"/>
    <m/>
    <m/>
    <m/>
    <m/>
    <m/>
    <n v="5"/>
    <m/>
    <n v="23905"/>
    <n v="59"/>
    <n v="100"/>
    <s v="FRANCAISE"/>
    <n v="40909"/>
    <n v="12"/>
    <n v="40909"/>
    <m/>
    <n v="34280"/>
    <s v="LA GRANDE MOTTE"/>
    <s v="CATHERINE BLANCKAERT"/>
    <s v="071030"/>
    <s v="REGION ILE DE FRANCE NORD"/>
    <s v="301703"/>
    <s v="JONATHAN HENNICOTTE"/>
    <s v="100 IMD"/>
    <x v="34"/>
    <x v="34"/>
    <s v="300601"/>
    <s v="ERIC FICHEUX"/>
    <s v="200 IMP"/>
    <x v="121"/>
    <x v="24"/>
    <m/>
    <m/>
    <m/>
    <s v="HP"/>
    <m/>
    <m/>
  </r>
  <r>
    <n v="305323"/>
    <n v="7021029"/>
    <x v="0"/>
    <s v="REGION GRAND OUEST"/>
    <x v="0"/>
    <s v="07021029"/>
    <s v="305323"/>
    <x v="0"/>
    <m/>
    <n v="1"/>
    <s v="Monsieur"/>
    <s v="FLORENT"/>
    <s v="FILLON"/>
    <m/>
    <m/>
    <m/>
    <m/>
    <m/>
    <m/>
    <s v="440 CCT"/>
    <d v="2022-12-01T00:00:00"/>
    <s v="440"/>
    <s v="05"/>
    <s v="SALARIES COMMERCIAUX"/>
    <m/>
    <m/>
    <s v="227"/>
    <m/>
    <m/>
    <s v="Niveau 1"/>
    <m/>
    <n v="30180"/>
    <n v="42"/>
    <n v="100"/>
    <s v="FRANCAISE"/>
    <n v="44713"/>
    <n v="2"/>
    <n v="44713"/>
    <s v="HC"/>
    <n v="49170"/>
    <s v="ST AUGUSTIN DES BOIS"/>
    <s v="MATHIEU CHEMIN"/>
    <s v="071590"/>
    <s v="REGION GRAND OUEST"/>
    <s v="306176"/>
    <s v="BERENGERE CORVELLEC"/>
    <s v="100 IMD"/>
    <x v="31"/>
    <x v="31"/>
    <s v="172830"/>
    <s v="RICHARD PITON"/>
    <s v="200 IMP"/>
    <x v="55"/>
    <x v="55"/>
    <s v="305323"/>
    <s v="FLORENT FILLON"/>
    <s v="440 CCT"/>
    <s v="HC"/>
    <s v="993588"/>
    <s v="SECTEUR BLANC"/>
  </r>
  <r>
    <n v="300833"/>
    <n v="3100491"/>
    <x v="0"/>
    <s v="POLE PILOTAGE DU RESEAU COMMERCIAL"/>
    <x v="0"/>
    <s v="03100491"/>
    <s v="300833"/>
    <x v="0"/>
    <m/>
    <n v="1"/>
    <s v="Monsieur"/>
    <s v="THIERRY"/>
    <s v="FINAN"/>
    <s v="310 CMA"/>
    <n v="45352"/>
    <m/>
    <s v="Faux"/>
    <n v="3"/>
    <s v="INSPECTEURS RSG"/>
    <s v="038IEM"/>
    <d v="2024-04-01T00:00:00"/>
    <s v="038"/>
    <s v="03"/>
    <s v="INSPECTEURS RSG"/>
    <m/>
    <m/>
    <m/>
    <n v="5"/>
    <m/>
    <n v="5"/>
    <m/>
    <n v="29959"/>
    <n v="42"/>
    <n v="100"/>
    <s v="FRANCAISE"/>
    <n v="41061"/>
    <n v="12"/>
    <n v="41061"/>
    <m/>
    <n v="78610"/>
    <s v="AUFFARGIS"/>
    <m/>
    <s v="700584"/>
    <s v="POLE PILOTAGE DU RESEAU COMMERCIAL"/>
    <m/>
    <m/>
    <m/>
    <x v="41"/>
    <x v="40"/>
    <m/>
    <m/>
    <m/>
    <x v="3"/>
    <x v="3"/>
    <m/>
    <m/>
    <m/>
    <s v="AR"/>
    <m/>
    <m/>
  </r>
  <r>
    <n v="164360"/>
    <n v="3000362"/>
    <x v="0"/>
    <s v="REGION ILE DE FRANCE NORD"/>
    <x v="0"/>
    <s v="03000362"/>
    <s v="164360"/>
    <x v="0"/>
    <m/>
    <n v="1"/>
    <s v="Monsieur"/>
    <s v="OLIVIER"/>
    <s v="FLAHOU"/>
    <s v="200 IMP"/>
    <n v="33147"/>
    <m/>
    <s v="Faux"/>
    <n v="2"/>
    <s v="INSPECTEURS RSG"/>
    <s v="038 IEM"/>
    <d v="1990-11-01T00:00:00"/>
    <s v="038"/>
    <s v="02"/>
    <s v="INSPECTEURS RSG"/>
    <m/>
    <m/>
    <m/>
    <n v="6"/>
    <m/>
    <n v="6"/>
    <m/>
    <n v="24414"/>
    <n v="58"/>
    <n v="100"/>
    <s v="FRANCAISE"/>
    <n v="33147"/>
    <n v="34"/>
    <n v="33178"/>
    <m/>
    <n v="59232"/>
    <s v="VIEUX BERQUIN"/>
    <s v="CATHERINE BLANCKAERT"/>
    <s v="071030"/>
    <s v="REGION ILE DE FRANCE NORD"/>
    <m/>
    <m/>
    <m/>
    <x v="33"/>
    <x v="33"/>
    <m/>
    <m/>
    <m/>
    <x v="3"/>
    <x v="3"/>
    <m/>
    <m/>
    <m/>
    <s v="AR"/>
    <m/>
    <m/>
  </r>
  <r>
    <n v="306514"/>
    <n v="7024463"/>
    <x v="0"/>
    <s v="REGION CENTRE EST"/>
    <x v="0"/>
    <s v="07024463"/>
    <s v="306514"/>
    <x v="0"/>
    <m/>
    <n v="2"/>
    <s v="Madame"/>
    <s v="ZAZA"/>
    <s v="FLEURY"/>
    <m/>
    <m/>
    <m/>
    <m/>
    <m/>
    <m/>
    <s v="445 CCA"/>
    <d v="2024-12-01T00:00:00"/>
    <s v="445"/>
    <s v="05"/>
    <s v="SALARIES COMMERCIAUX"/>
    <m/>
    <m/>
    <s v="347"/>
    <m/>
    <m/>
    <s v="Niveau 1"/>
    <m/>
    <d v="1975-08-21T00:00:00"/>
    <n v="49"/>
    <n v="100"/>
    <s v="FRANCAISE"/>
    <d v="2024-12-01T00:00:00"/>
    <n v="0"/>
    <d v="2024-12-01T00:00:00"/>
    <s v="HC"/>
    <n v="3200"/>
    <s v="VICHY"/>
    <s v="JEROME CARPANETTO"/>
    <s v="900582"/>
    <s v="REGION CENTRE EST"/>
    <m/>
    <m/>
    <m/>
    <x v="7"/>
    <x v="7"/>
    <s v="305060"/>
    <s v="ALEXIS RODRIGUES"/>
    <s v="200 IMP"/>
    <x v="109"/>
    <x v="109"/>
    <s v="306514"/>
    <s v="ZAZA FLEURY"/>
    <s v="445 CCA"/>
    <s v="HC"/>
    <s v="099340"/>
    <s v="SECTEUR BLANC"/>
  </r>
  <r>
    <n v="305660"/>
    <n v="7022804"/>
    <x v="0"/>
    <s v="REGION CENTRE EST"/>
    <x v="0"/>
    <s v="07022804"/>
    <s v="305660"/>
    <x v="0"/>
    <m/>
    <n v="1"/>
    <s v="Monsieur"/>
    <s v="CARLOS"/>
    <s v="FLORES"/>
    <m/>
    <m/>
    <m/>
    <m/>
    <m/>
    <m/>
    <s v="440 CCT"/>
    <d v="2024-02-01T00:00:00"/>
    <s v="440"/>
    <s v="05"/>
    <s v="SALARIES COMMERCIAUX"/>
    <m/>
    <m/>
    <s v="312"/>
    <m/>
    <m/>
    <s v="Niveau 1"/>
    <m/>
    <d v="1966-08-13T00:00:00"/>
    <n v="58"/>
    <n v="100"/>
    <s v="FRANCAISE"/>
    <d v="2023-08-01T00:00:00"/>
    <n v="1"/>
    <d v="2023-08-01T00:00:00"/>
    <s v="HC"/>
    <n v="77400"/>
    <s v="LAGNY SUR MARNE"/>
    <s v="JEROME CARPANETTO"/>
    <s v="900582"/>
    <s v="REGION CENTRE EST"/>
    <s v="193601"/>
    <s v="PIERRICK MORTIER"/>
    <s v="100 IMD"/>
    <x v="30"/>
    <x v="30"/>
    <s v="172935"/>
    <s v="PATRICK HABAY"/>
    <s v="200 IMP"/>
    <x v="46"/>
    <x v="46"/>
    <s v="305660"/>
    <s v="CARLOS FLORES"/>
    <s v="440 CCT"/>
    <s v="HC"/>
    <s v="099204"/>
    <s v="SECTEUR BLANC"/>
  </r>
  <r>
    <n v="164365"/>
    <n v="3000363"/>
    <x v="0"/>
    <s v="REGION GRAND OUEST"/>
    <x v="0"/>
    <s v="03000363"/>
    <s v="164365"/>
    <x v="0"/>
    <m/>
    <n v="2"/>
    <s v="Madame"/>
    <s v="PASCALE"/>
    <s v="FLORIO"/>
    <s v="200 IMP"/>
    <d v="2021-11-01T00:00:00"/>
    <m/>
    <s v="Faux"/>
    <n v="5"/>
    <s v="INSPECTEURS RSG"/>
    <s v="386 IE"/>
    <d v="2021-12-01T00:00:00"/>
    <s v="386"/>
    <s v="05"/>
    <s v="INSPECTEURS RSG"/>
    <s v="T"/>
    <m/>
    <s v="155"/>
    <n v="6"/>
    <m/>
    <n v="6"/>
    <m/>
    <d v="1962-02-01T00:00:00"/>
    <n v="62"/>
    <n v="100"/>
    <s v="FRANCAISE"/>
    <d v="1990-05-01T00:00:00"/>
    <n v="19"/>
    <d v="2005-05-01T00:00:00"/>
    <m/>
    <n v="44260"/>
    <s v="SAVENAY"/>
    <s v="MATHIEU CHEMIN"/>
    <s v="071590"/>
    <s v="REGION GRAND OUEST"/>
    <s v="190433"/>
    <s v="JOHANN GUIHARD"/>
    <s v="100 IMD"/>
    <x v="13"/>
    <x v="13"/>
    <s v="191022"/>
    <s v="FLORENT FOURNIGAULT"/>
    <s v="200 IMP"/>
    <x v="15"/>
    <x v="15"/>
    <m/>
    <m/>
    <m/>
    <s v="HC"/>
    <m/>
    <m/>
  </r>
  <r>
    <n v="192071"/>
    <n v="3001520"/>
    <x v="0"/>
    <s v="REGION GRAND SUD"/>
    <x v="0"/>
    <s v="03001520"/>
    <s v="192071"/>
    <x v="0"/>
    <m/>
    <n v="2"/>
    <s v="Madame"/>
    <s v="SANDRINE"/>
    <s v="FOI"/>
    <m/>
    <m/>
    <m/>
    <m/>
    <m/>
    <m/>
    <s v="440 CCT"/>
    <d v="2006-12-01T00:00:00"/>
    <s v="440"/>
    <s v="05"/>
    <s v="SALARIES COMMERCIAUX"/>
    <m/>
    <m/>
    <s v="561"/>
    <m/>
    <m/>
    <s v="Niveau 1"/>
    <m/>
    <d v="1972-07-22T00:00:00"/>
    <n v="52"/>
    <n v="100"/>
    <s v="FRANCAISE"/>
    <d v="2006-12-01T00:00:00"/>
    <n v="18"/>
    <d v="2006-12-01T00:00:00"/>
    <s v="HC"/>
    <n v="6100"/>
    <s v="NICE"/>
    <s v="FREDERIC MESTRE"/>
    <s v="071251"/>
    <s v="REGION GRAND SUD"/>
    <s v="182484"/>
    <s v="SYLVAIN KERLOC H"/>
    <s v="100 IMD"/>
    <x v="24"/>
    <x v="24"/>
    <m/>
    <m/>
    <m/>
    <x v="98"/>
    <x v="98"/>
    <s v="192071"/>
    <s v="SANDRINE FOI"/>
    <s v="440 CCT"/>
    <s v="HC"/>
    <s v="991966"/>
    <s v="SECTEUR BLANC"/>
  </r>
  <r>
    <n v="302063"/>
    <n v="3101248"/>
    <x v="0"/>
    <s v="REGION ILE DE FRANCE NORD"/>
    <x v="0"/>
    <s v="03101248"/>
    <s v="302063"/>
    <x v="0"/>
    <m/>
    <n v="2"/>
    <s v="Madame"/>
    <s v="LAETITIA"/>
    <s v="FOLLOPE"/>
    <m/>
    <m/>
    <m/>
    <m/>
    <m/>
    <m/>
    <s v="440 CCT"/>
    <d v="2014-10-01T00:00:00"/>
    <s v="440"/>
    <s v="05"/>
    <s v="SALARIES COMMERCIAUX"/>
    <m/>
    <m/>
    <s v="145"/>
    <m/>
    <m/>
    <s v="Niveau 1"/>
    <m/>
    <d v="1976-02-12T00:00:00"/>
    <n v="48"/>
    <n v="100"/>
    <s v="FRANCAISE"/>
    <d v="2014-10-01T00:00:00"/>
    <n v="10"/>
    <d v="2014-10-01T00:00:00"/>
    <s v="HC"/>
    <n v="27910"/>
    <s v="PERRIERS SUR ANDELLE"/>
    <s v="CATHERINE BLANCKAERT"/>
    <s v="071030"/>
    <s v="REGION ILE DE FRANCE NORD"/>
    <s v="193254"/>
    <s v="DAVID BOURE"/>
    <s v="100 IMD"/>
    <x v="28"/>
    <x v="28"/>
    <m/>
    <m/>
    <m/>
    <x v="41"/>
    <x v="41"/>
    <s v="302063"/>
    <s v="LAETITIA FOLLOPE"/>
    <s v="440 CCT"/>
    <s v="HC"/>
    <s v="096289"/>
    <s v="SECTEUR BLANC"/>
  </r>
  <r>
    <n v="300499"/>
    <n v="3100309"/>
    <x v="0"/>
    <s v="REGION ILE DE FRANCE NORD"/>
    <x v="0"/>
    <s v="03100309"/>
    <s v="300499"/>
    <x v="0"/>
    <m/>
    <n v="1"/>
    <s v="Monsieur"/>
    <s v="MICKAEL"/>
    <s v="FONGUEUSE"/>
    <m/>
    <m/>
    <m/>
    <m/>
    <m/>
    <m/>
    <s v="386 IE"/>
    <d v="2011-11-01T00:00:00"/>
    <s v="386"/>
    <s v="05"/>
    <s v="INSPECTEURS RSG"/>
    <s v="T"/>
    <m/>
    <s v="719"/>
    <m/>
    <m/>
    <n v="5"/>
    <m/>
    <d v="1973-08-12T00:00:00"/>
    <n v="51"/>
    <n v="100"/>
    <s v="FRANCAISE"/>
    <d v="2011-11-01T00:00:00"/>
    <n v="13"/>
    <d v="2011-11-01T00:00:00"/>
    <s v="HC"/>
    <n v="60860"/>
    <s v="PISSELEU"/>
    <s v="CATHERINE BLANCKAERT"/>
    <s v="071030"/>
    <s v="REGION ILE DE FRANCE NORD"/>
    <s v="301703"/>
    <s v="JONATHAN HENNICOTTE"/>
    <s v="100 IMD"/>
    <x v="34"/>
    <x v="34"/>
    <s v="192803"/>
    <s v="CENDRINE MAGRE"/>
    <s v="200 IMP"/>
    <x v="122"/>
    <x v="120"/>
    <s v="300499"/>
    <s v="MICKAEL FONGUEUSE"/>
    <s v="386 IE"/>
    <s v="HC"/>
    <s v="992757"/>
    <s v="SECTEUR BLANC"/>
  </r>
  <r>
    <n v="305640"/>
    <n v="7022772"/>
    <x v="0"/>
    <s v="REGION GRAND OUEST"/>
    <x v="0"/>
    <s v="07022772"/>
    <s v="305640"/>
    <x v="0"/>
    <m/>
    <n v="1"/>
    <s v="Monsieur"/>
    <s v="SEBASTIEN"/>
    <s v="FONTENAUD"/>
    <s v="445 CCA"/>
    <n v="45323"/>
    <m/>
    <s v="Faux"/>
    <n v="5"/>
    <s v="SALARIES COMMERCIAUX"/>
    <s v="440 CCT"/>
    <d v="2024-03-01T00:00:00"/>
    <s v="440"/>
    <s v="05"/>
    <s v="SALARIES COMMERCIAUX"/>
    <m/>
    <m/>
    <s v="638"/>
    <s v="Niveau 1"/>
    <m/>
    <s v="Niveau 1"/>
    <m/>
    <d v="1984-08-04T00:00:00"/>
    <n v="40"/>
    <n v="100"/>
    <s v="FRANCAISE"/>
    <d v="2023-09-01T00:00:00"/>
    <n v="1"/>
    <d v="2023-09-01T00:00:00"/>
    <s v="HC"/>
    <n v="37200"/>
    <s v="TOURS"/>
    <s v="MATHIEU CHEMIN"/>
    <s v="071590"/>
    <s v="REGION GRAND OUEST"/>
    <s v="305493"/>
    <s v="AURELIE DEVILLIER"/>
    <s v="100 IMD"/>
    <x v="38"/>
    <x v="38"/>
    <s v="305410"/>
    <s v="MANON GIGER"/>
    <s v="200 IMP"/>
    <x v="123"/>
    <x v="121"/>
    <s v="305640"/>
    <s v="SEBASTIEN FONTENAUD"/>
    <s v="440 CCT"/>
    <s v="HC"/>
    <s v="099557"/>
    <s v="SECTEUR BLANC"/>
  </r>
  <r>
    <n v="304026"/>
    <n v="3102179"/>
    <x v="2"/>
    <s v="REGION CENTRE EST"/>
    <x v="0"/>
    <s v="03102179"/>
    <s v="304026"/>
    <x v="0"/>
    <m/>
    <n v="1"/>
    <s v="Monsieur"/>
    <s v="NICOLAS"/>
    <s v="FOREST"/>
    <s v="310 CMA"/>
    <n v="44866"/>
    <m/>
    <s v="Faux"/>
    <n v="4"/>
    <s v="INSPECTEURS RSG"/>
    <s v="200 IMP"/>
    <d v="2022-12-01T00:00:00"/>
    <s v="200"/>
    <s v="04"/>
    <s v="INSPECTEURS RSG"/>
    <m/>
    <m/>
    <m/>
    <n v="5"/>
    <m/>
    <n v="5"/>
    <m/>
    <d v="1976-11-04T00:00:00"/>
    <n v="48"/>
    <n v="100"/>
    <s v="FRANCAISE"/>
    <d v="2018-10-01T00:00:00"/>
    <n v="6"/>
    <d v="2018-10-01T00:00:00"/>
    <m/>
    <n v="54600"/>
    <s v="VILLERS LES NANCY"/>
    <s v="JEROME CARPANETTO"/>
    <s v="900582"/>
    <s v="REGION CENTRE EST"/>
    <s v="179897"/>
    <s v="SYLVAIN GATHELIER"/>
    <s v="100 IMD"/>
    <x v="22"/>
    <x v="22"/>
    <s v="304026"/>
    <s v="NICOLAS FOREST"/>
    <s v="200 IMP"/>
    <x v="96"/>
    <x v="96"/>
    <m/>
    <m/>
    <m/>
    <s v="HP"/>
    <m/>
    <m/>
  </r>
  <r>
    <n v="303306"/>
    <n v="3101819"/>
    <x v="0"/>
    <s v="REGION GRAND SUD"/>
    <x v="0"/>
    <s v="03101819"/>
    <s v="303306"/>
    <x v="0"/>
    <m/>
    <n v="1"/>
    <s v="Monsieur"/>
    <s v="REMY"/>
    <s v="FOREST"/>
    <s v="440 CCT"/>
    <n v="44501"/>
    <m/>
    <s v="Faux"/>
    <n v="5"/>
    <s v="SALARIES COMMERCIAUX"/>
    <s v="441 CCTM"/>
    <d v="2021-12-01T00:00:00"/>
    <s v="441"/>
    <s v="05"/>
    <s v="SALARIES COMMERCIAUX"/>
    <s v="T"/>
    <m/>
    <s v="293"/>
    <s v="Niveau 1"/>
    <m/>
    <s v="Niveau 1"/>
    <m/>
    <d v="1987-11-30T00:00:00"/>
    <n v="37"/>
    <n v="100"/>
    <s v="FRANCAISE"/>
    <d v="2017-02-01T00:00:00"/>
    <n v="7"/>
    <d v="2017-02-01T00:00:00"/>
    <s v="HC"/>
    <n v="42600"/>
    <s v="CHAMPDIEU"/>
    <s v="FREDERIC MESTRE"/>
    <s v="071251"/>
    <s v="REGION GRAND SUD"/>
    <s v="193087"/>
    <s v="NICOLAS LEVEQUE"/>
    <s v="100 IMD"/>
    <x v="16"/>
    <x v="16"/>
    <s v="167187"/>
    <s v="CHRISTOPHE FOUILLOUSE"/>
    <s v="200 IMP"/>
    <x v="25"/>
    <x v="25"/>
    <s v="303306"/>
    <s v="REMY FOREST"/>
    <s v="441 CCTM"/>
    <s v="HC"/>
    <s v="097129"/>
    <s v="SECTEUR BLANC"/>
  </r>
  <r>
    <n v="192829"/>
    <n v="3002055"/>
    <x v="0"/>
    <s v="REGION CENTRE EST"/>
    <x v="0"/>
    <s v="03002055"/>
    <s v="192829"/>
    <x v="0"/>
    <m/>
    <n v="1"/>
    <s v="Monsieur"/>
    <s v="ARNAUD"/>
    <s v="FORESTIER"/>
    <s v="441 CCTM"/>
    <d v="2008-05-01T00:00:00"/>
    <m/>
    <s v="Faux"/>
    <n v="5"/>
    <s v="SALARIES COMMERCIAUX"/>
    <s v="440 CCT"/>
    <d v="2008-06-01T00:00:00"/>
    <s v="440"/>
    <s v="05"/>
    <s v="SALARIES COMMERCIAUX"/>
    <m/>
    <m/>
    <s v="476"/>
    <s v="Niveau 1"/>
    <m/>
    <s v="Niveau 1"/>
    <m/>
    <d v="1969-08-30T00:00:00"/>
    <n v="55"/>
    <n v="100"/>
    <s v="FRANCAISE"/>
    <d v="2008-06-01T00:00:00"/>
    <n v="16"/>
    <d v="2008-06-01T00:00:00"/>
    <s v="HC"/>
    <n v="21200"/>
    <s v="STE MARIE LA BLANCHE"/>
    <s v="JEROME CARPANETTO"/>
    <s v="900582"/>
    <s v="REGION CENTRE EST"/>
    <m/>
    <m/>
    <m/>
    <x v="7"/>
    <x v="7"/>
    <m/>
    <m/>
    <m/>
    <x v="7"/>
    <x v="7"/>
    <s v="192829"/>
    <s v="ARNAUD FORESTIER"/>
    <s v="440 CCT"/>
    <s v="HC"/>
    <s v="993249"/>
    <s v="SECTEUR BLANC"/>
  </r>
  <r>
    <n v="304835"/>
    <n v="3102637"/>
    <x v="0"/>
    <s v="REGION GRAND OUEST"/>
    <x v="0"/>
    <s v="03102637"/>
    <s v="304835"/>
    <x v="0"/>
    <m/>
    <n v="1"/>
    <s v="Monsieur"/>
    <s v="ANTHONY"/>
    <s v="FORI"/>
    <m/>
    <m/>
    <m/>
    <m/>
    <m/>
    <m/>
    <s v="440 CCT"/>
    <d v="2021-07-01T00:00:00"/>
    <s v="440"/>
    <s v="05"/>
    <s v="SALARIES COMMERCIAUX"/>
    <m/>
    <m/>
    <s v="154"/>
    <m/>
    <m/>
    <s v="Niveau 1"/>
    <m/>
    <d v="1988-05-14T00:00:00"/>
    <n v="36"/>
    <n v="100"/>
    <s v="FRANCAISE"/>
    <d v="2021-01-01T00:00:00"/>
    <n v="3"/>
    <d v="2021-01-01T00:00:00"/>
    <s v="HC"/>
    <n v="44410"/>
    <s v="ST LYPHARD"/>
    <s v="MATHIEU CHEMIN"/>
    <s v="071590"/>
    <s v="REGION GRAND OUEST"/>
    <s v="190433"/>
    <s v="JOHANN GUIHARD"/>
    <s v="100 IMD"/>
    <x v="13"/>
    <x v="13"/>
    <s v="191022"/>
    <s v="FLORENT FOURNIGAULT"/>
    <s v="200 IMP"/>
    <x v="15"/>
    <x v="15"/>
    <s v="304835"/>
    <s v="ANTHONY FORI"/>
    <s v="440 CCT"/>
    <s v="HC"/>
    <s v="993013"/>
    <s v="SECTEUR BLANC"/>
  </r>
  <r>
    <n v="305563"/>
    <n v="7022411"/>
    <x v="0"/>
    <s v="REGION CENTRE EST"/>
    <x v="0"/>
    <s v="07022411"/>
    <s v="305563"/>
    <x v="0"/>
    <m/>
    <n v="1"/>
    <s v="Monsieur"/>
    <s v="CHRISTOPHE"/>
    <s v="FORMET"/>
    <m/>
    <m/>
    <m/>
    <m/>
    <m/>
    <m/>
    <s v="440 CCT"/>
    <d v="2023-10-01T00:00:00"/>
    <s v="440"/>
    <s v="05"/>
    <s v="SALARIES COMMERCIAUX"/>
    <m/>
    <m/>
    <s v="446"/>
    <m/>
    <m/>
    <s v="Niveau 1"/>
    <m/>
    <d v="1975-10-23T00:00:00"/>
    <n v="49"/>
    <n v="100"/>
    <s v="FRANCAISE"/>
    <d v="2023-04-01T00:00:00"/>
    <n v="1"/>
    <d v="2023-04-01T00:00:00"/>
    <s v="HC"/>
    <n v="70160"/>
    <s v="SENONCOURT"/>
    <s v="JEROME CARPANETTO"/>
    <s v="900582"/>
    <s v="REGION CENTRE EST"/>
    <s v="305941"/>
    <s v="SAMUEL TRAGEL"/>
    <s v="100 IMD"/>
    <x v="14"/>
    <x v="14"/>
    <s v="304004"/>
    <s v="LARA BALTAZAR"/>
    <s v="200 IMP"/>
    <x v="33"/>
    <x v="33"/>
    <s v="305563"/>
    <s v="CHRISTOPHE FORMET"/>
    <s v="440 CCT"/>
    <s v="HC"/>
    <s v="992737"/>
    <s v="SECTEUR BLANC"/>
  </r>
  <r>
    <n v="184143"/>
    <n v="3000859"/>
    <x v="0"/>
    <s v="REGION ILE DE FRANCE NORD"/>
    <x v="0"/>
    <s v="03000859"/>
    <s v="184143"/>
    <x v="0"/>
    <m/>
    <n v="1"/>
    <s v="Monsieur"/>
    <s v="GABRIEL"/>
    <s v="FORTE"/>
    <m/>
    <m/>
    <m/>
    <m/>
    <m/>
    <m/>
    <s v="440 CCT"/>
    <d v="2000-05-01T00:00:00"/>
    <s v="440"/>
    <s v="05"/>
    <s v="SALARIES COMMERCIAUX"/>
    <m/>
    <m/>
    <s v="225"/>
    <m/>
    <m/>
    <s v="Niveau 1"/>
    <m/>
    <n v="26327"/>
    <n v="52"/>
    <n v="100"/>
    <s v="FRANCAISE"/>
    <n v="36647"/>
    <n v="24"/>
    <n v="36647"/>
    <s v="HC"/>
    <n v="59250"/>
    <s v="HALLUIN"/>
    <s v="CATHERINE BLANCKAERT"/>
    <s v="071030"/>
    <s v="REGION ILE DE FRANCE NORD"/>
    <s v="177094"/>
    <s v="WILLY FASQUEL"/>
    <s v="100 IMD"/>
    <x v="32"/>
    <x v="32"/>
    <s v="193000"/>
    <s v="BENJAMIN CAPPON"/>
    <s v="200 IMP"/>
    <x v="90"/>
    <x v="90"/>
    <s v="184143"/>
    <s v="GABRIEL FORTE"/>
    <s v="440 CCT"/>
    <s v="HC"/>
    <s v="099796"/>
    <s v="SECTEUR BLANC"/>
  </r>
  <r>
    <n v="192666"/>
    <n v="3001877"/>
    <x v="2"/>
    <s v="REGION ILE DE FRANCE NORD"/>
    <x v="0"/>
    <s v="03001877"/>
    <s v="192666"/>
    <x v="0"/>
    <m/>
    <n v="1"/>
    <s v="Monsieur"/>
    <s v="SEBASTIEN"/>
    <s v="FOSSEY"/>
    <s v="310 CMA"/>
    <n v="39387"/>
    <m/>
    <s v="Faux"/>
    <n v="4"/>
    <s v="INSPECTEURS RSG"/>
    <s v="200 IMP"/>
    <d v="2007-12-01T00:00:00"/>
    <s v="200"/>
    <s v="04"/>
    <s v="INSPECTEURS RSG"/>
    <m/>
    <m/>
    <m/>
    <n v="5"/>
    <m/>
    <n v="5"/>
    <m/>
    <d v="1982-03-16T00:00:00"/>
    <n v="42"/>
    <n v="100"/>
    <s v="FRANCAISE"/>
    <d v="2007-12-01T00:00:00"/>
    <n v="17"/>
    <d v="2007-12-01T00:00:00"/>
    <m/>
    <n v="91460"/>
    <s v="MARCOUSSIS"/>
    <s v="CATHERINE BLANCKAERT"/>
    <s v="071030"/>
    <s v="REGION ILE DE FRANCE NORD"/>
    <s v="303103"/>
    <s v="JEROME TEISSIER"/>
    <s v="100 IMD"/>
    <x v="19"/>
    <x v="19"/>
    <s v="192666"/>
    <s v="SEBASTIEN FOSSEY"/>
    <s v="200 IMP"/>
    <x v="116"/>
    <x v="116"/>
    <m/>
    <m/>
    <m/>
    <s v="HP"/>
    <m/>
    <m/>
  </r>
  <r>
    <n v="306071"/>
    <n v="7023797"/>
    <x v="0"/>
    <s v="REGION ILE DE FRANCE NORD"/>
    <x v="0"/>
    <s v="07023797"/>
    <s v="306071"/>
    <x v="0"/>
    <m/>
    <n v="2"/>
    <s v="Madame"/>
    <s v="FLORANE"/>
    <s v="FOUCHER"/>
    <m/>
    <m/>
    <m/>
    <m/>
    <m/>
    <m/>
    <s v="440 CCT"/>
    <d v="2024-10-01T00:00:00"/>
    <s v="440"/>
    <s v="05"/>
    <s v="SALARIES COMMERCIAUX"/>
    <m/>
    <m/>
    <s v="533"/>
    <m/>
    <m/>
    <s v="Niveau 1"/>
    <m/>
    <n v="31715"/>
    <n v="38"/>
    <n v="100"/>
    <s v="FRANCAISE"/>
    <n v="45444"/>
    <n v="0"/>
    <n v="45444"/>
    <s v="HC"/>
    <n v="78124"/>
    <s v="MAREIL SUR MAULDRE"/>
    <s v="CATHERINE BLANCKAERT"/>
    <s v="071030"/>
    <s v="REGION ILE DE FRANCE NORD"/>
    <s v="303103"/>
    <s v="JEROME TEISSIER"/>
    <s v="100 IMD"/>
    <x v="19"/>
    <x v="19"/>
    <s v="193201"/>
    <s v="STEPHANE KUHN"/>
    <s v="200 IMP"/>
    <x v="99"/>
    <x v="99"/>
    <s v="306071"/>
    <s v="FLORANE FOUCHER"/>
    <s v="440 CCT"/>
    <s v="HC"/>
    <s v="993537"/>
    <s v="SECTEUR BLANC"/>
  </r>
  <r>
    <n v="183604"/>
    <n v="3000836"/>
    <x v="0"/>
    <s v="REGION GRAND SUD"/>
    <x v="0"/>
    <s v="03000836"/>
    <s v="183604"/>
    <x v="0"/>
    <m/>
    <n v="1"/>
    <s v="Monsieur"/>
    <s v="PHILIPPE"/>
    <s v="FOUILLOUSE"/>
    <m/>
    <m/>
    <m/>
    <m/>
    <m/>
    <m/>
    <s v="386 IE"/>
    <d v="2000-01-01T00:00:00"/>
    <s v="386"/>
    <s v="05"/>
    <s v="INSPECTEURS RSG"/>
    <s v="T"/>
    <m/>
    <s v="265"/>
    <m/>
    <m/>
    <n v="6"/>
    <m/>
    <n v="24654"/>
    <n v="57"/>
    <n v="100"/>
    <s v="FRANCAISE"/>
    <n v="36526"/>
    <n v="24"/>
    <n v="36526"/>
    <s v="HC"/>
    <n v="42230"/>
    <s v="ROCHE LA MOLIERE"/>
    <s v="FREDERIC MESTRE"/>
    <s v="071251"/>
    <s v="REGION GRAND SUD"/>
    <s v="193087"/>
    <s v="NICOLAS LEVEQUE"/>
    <s v="100 IMD"/>
    <x v="16"/>
    <x v="16"/>
    <s v="305409"/>
    <s v="SAMIA CONDELLO"/>
    <s v="200 IMP"/>
    <x v="101"/>
    <x v="101"/>
    <s v="183604"/>
    <s v="PHILIPPE FOUILLOUSE"/>
    <s v="386 IE"/>
    <s v="HC"/>
    <s v="097044"/>
    <s v="SECTEUR BLANC"/>
  </r>
  <r>
    <n v="167187"/>
    <n v="3000390"/>
    <x v="2"/>
    <s v="REGION GRAND SUD"/>
    <x v="0"/>
    <s v="03000390"/>
    <s v="167187"/>
    <x v="0"/>
    <m/>
    <n v="1"/>
    <s v="Monsieur"/>
    <s v="CHRISTOPHE"/>
    <s v="FOUILLOUSE"/>
    <m/>
    <m/>
    <m/>
    <m/>
    <m/>
    <m/>
    <s v="200 IMP"/>
    <d v="1991-08-01T00:00:00"/>
    <s v="200"/>
    <s v="04"/>
    <s v="INSPECTEURS RSG"/>
    <m/>
    <m/>
    <m/>
    <m/>
    <m/>
    <n v="6"/>
    <m/>
    <n v="25008"/>
    <n v="56"/>
    <n v="100"/>
    <s v="FRANCAISE"/>
    <n v="33451"/>
    <n v="33"/>
    <n v="33451"/>
    <m/>
    <n v="42130"/>
    <s v="MARCILLY LE CHATEL"/>
    <s v="FREDERIC MESTRE"/>
    <s v="071251"/>
    <s v="REGION GRAND SUD"/>
    <s v="193087"/>
    <s v="NICOLAS LEVEQUE"/>
    <s v="100 IMD"/>
    <x v="16"/>
    <x v="16"/>
    <s v="167187"/>
    <s v="CHRISTOPHE FOUILLOUSE"/>
    <s v="200 IMP"/>
    <x v="25"/>
    <x v="25"/>
    <m/>
    <m/>
    <m/>
    <s v="HP"/>
    <m/>
    <m/>
  </r>
  <r>
    <n v="303377"/>
    <n v="10546"/>
    <x v="1"/>
    <s v="POLE PILOTAGE DU RESEAU COMMERCIAL"/>
    <x v="0"/>
    <s v="00010546"/>
    <s v="303377"/>
    <x v="0"/>
    <m/>
    <n v="2"/>
    <s v="Madame"/>
    <s v="DOROTHEE"/>
    <s v="FOUREL"/>
    <m/>
    <m/>
    <m/>
    <m/>
    <m/>
    <m/>
    <s v="ASSISTANT COMMERCIAL NIVEAU 2"/>
    <d v="1991-07-01T00:00:00"/>
    <s v="855"/>
    <s v="04"/>
    <s v="NON CADRES"/>
    <m/>
    <m/>
    <m/>
    <m/>
    <m/>
    <n v="4"/>
    <m/>
    <n v="24868"/>
    <n v="56"/>
    <n v="100"/>
    <s v="FRANCAISE"/>
    <n v="33420"/>
    <n v="33"/>
    <n v="33420"/>
    <m/>
    <n v="38530"/>
    <s v="CHAPAREILLAN"/>
    <m/>
    <s v="700584"/>
    <s v="POLE PILOTAGE DU RESEAU COMMERCIAL"/>
    <m/>
    <m/>
    <m/>
    <x v="25"/>
    <x v="25"/>
    <m/>
    <m/>
    <m/>
    <x v="31"/>
    <x v="31"/>
    <m/>
    <m/>
    <m/>
    <m/>
    <m/>
    <m/>
  </r>
  <r>
    <n v="185879"/>
    <n v="3000941"/>
    <x v="2"/>
    <s v="REGION GRAND SUD"/>
    <x v="0"/>
    <s v="03000941"/>
    <s v="185879"/>
    <x v="0"/>
    <m/>
    <n v="1"/>
    <s v="Monsieur"/>
    <s v="SEBASTIEN"/>
    <s v="FOURGERON"/>
    <m/>
    <m/>
    <m/>
    <m/>
    <m/>
    <m/>
    <s v="200 IMP"/>
    <d v="2001-06-01T00:00:00"/>
    <s v="200"/>
    <s v="04"/>
    <s v="INSPECTEURS RSG"/>
    <m/>
    <m/>
    <m/>
    <m/>
    <m/>
    <n v="5"/>
    <m/>
    <n v="27802"/>
    <n v="48"/>
    <n v="100"/>
    <s v="FRANCAISE"/>
    <n v="37043"/>
    <n v="23"/>
    <n v="37043"/>
    <m/>
    <n v="13210"/>
    <s v="ST REMY DE PROVENCE"/>
    <s v="FREDERIC MESTRE"/>
    <s v="071251"/>
    <s v="REGION GRAND SUD"/>
    <s v="305931"/>
    <s v="JULIEN KARIGER"/>
    <s v="100 IMD"/>
    <x v="6"/>
    <x v="6"/>
    <s v="185879"/>
    <s v="SEBASTIEN FOURGERON"/>
    <s v="200 IMP"/>
    <x v="6"/>
    <x v="6"/>
    <m/>
    <m/>
    <m/>
    <s v="HP"/>
    <m/>
    <m/>
  </r>
  <r>
    <n v="304465"/>
    <n v="3102410"/>
    <x v="2"/>
    <s v="REGION GRAND OUEST"/>
    <x v="0"/>
    <s v="03102410"/>
    <s v="304465"/>
    <x v="0"/>
    <m/>
    <n v="1"/>
    <s v="Monsieur"/>
    <s v="ALEXANDRE"/>
    <s v="FOURNIER"/>
    <s v="441 CCTM"/>
    <n v="45597"/>
    <m/>
    <s v="Faux"/>
    <n v="4"/>
    <s v="INSPECTEURS RSG"/>
    <s v="200 IMP"/>
    <d v="2024-12-01T00:00:00"/>
    <s v="200"/>
    <s v="04"/>
    <s v="INSPECTEURS RSG"/>
    <m/>
    <m/>
    <m/>
    <n v="5"/>
    <m/>
    <n v="5"/>
    <m/>
    <n v="32631"/>
    <n v="35"/>
    <n v="100"/>
    <s v="FRANCAISE"/>
    <n v="43800"/>
    <n v="5"/>
    <n v="43800"/>
    <m/>
    <n v="53970"/>
    <s v="L HUISSERIE"/>
    <s v="MATHIEU CHEMIN"/>
    <s v="071590"/>
    <s v="REGION GRAND OUEST"/>
    <s v="170189"/>
    <s v="SEBASTIEN PLANCON"/>
    <s v="100 IMD"/>
    <x v="10"/>
    <x v="10"/>
    <s v="304465"/>
    <s v="ALEXANDRE FOURNIER"/>
    <s v="200 IMP"/>
    <x v="71"/>
    <x v="71"/>
    <m/>
    <m/>
    <m/>
    <s v="HP"/>
    <m/>
    <m/>
  </r>
  <r>
    <n v="192912"/>
    <n v="3002144"/>
    <x v="0"/>
    <s v="REGION GRAND OUEST"/>
    <x v="0"/>
    <s v="03002144"/>
    <s v="192912"/>
    <x v="0"/>
    <m/>
    <n v="1"/>
    <s v="Monsieur"/>
    <s v="NOANN"/>
    <s v="FOURNIER"/>
    <s v="371 CCM.E"/>
    <n v="44501"/>
    <m/>
    <s v="Faux"/>
    <n v="5"/>
    <s v="INSPECTEURS RSG"/>
    <s v="386 IE"/>
    <d v="2021-12-01T00:00:00"/>
    <s v="386"/>
    <s v="05"/>
    <s v="INSPECTEURS RSG"/>
    <s v="T"/>
    <m/>
    <s v="440"/>
    <n v="6"/>
    <m/>
    <n v="6"/>
    <m/>
    <n v="28094"/>
    <n v="48"/>
    <n v="100"/>
    <s v="FRANCAISE"/>
    <n v="39692"/>
    <n v="16"/>
    <n v="39692"/>
    <s v="HC"/>
    <n v="85100"/>
    <s v="LES SABLES D OLONNE"/>
    <s v="MATHIEU CHEMIN"/>
    <s v="071590"/>
    <s v="REGION GRAND OUEST"/>
    <s v="190433"/>
    <s v="JOHANN GUIHARD"/>
    <s v="100 IMD"/>
    <x v="13"/>
    <x v="13"/>
    <s v="305637"/>
    <s v="OLIVIER GUITTON"/>
    <s v="200 IMP"/>
    <x v="79"/>
    <x v="79"/>
    <s v="192912"/>
    <s v="NOANN FOURNIER"/>
    <s v="386 IE"/>
    <s v="HC"/>
    <s v="098006"/>
    <s v="SECTEUR BLANC"/>
  </r>
  <r>
    <n v="191022"/>
    <n v="3001320"/>
    <x v="2"/>
    <s v="REGION GRAND OUEST"/>
    <x v="0"/>
    <s v="03001320"/>
    <s v="191022"/>
    <x v="0"/>
    <m/>
    <n v="1"/>
    <s v="Monsieur"/>
    <s v="FLORENT"/>
    <s v="FOURNIGAULT"/>
    <m/>
    <m/>
    <m/>
    <m/>
    <m/>
    <m/>
    <s v="200 IMP"/>
    <d v="2005-10-01T00:00:00"/>
    <s v="200"/>
    <s v="04"/>
    <s v="INSPECTEURS RSG"/>
    <m/>
    <m/>
    <m/>
    <m/>
    <m/>
    <n v="5"/>
    <m/>
    <n v="28824"/>
    <n v="46"/>
    <n v="100"/>
    <s v="FRANCAISE"/>
    <n v="38626"/>
    <n v="19"/>
    <n v="38626"/>
    <m/>
    <n v="44560"/>
    <s v="CORSEPT"/>
    <s v="MATHIEU CHEMIN"/>
    <s v="071590"/>
    <s v="REGION GRAND OUEST"/>
    <s v="190433"/>
    <s v="JOHANN GUIHARD"/>
    <s v="100 IMD"/>
    <x v="13"/>
    <x v="13"/>
    <s v="191022"/>
    <s v="FLORENT FOURNIGAULT"/>
    <s v="200 IMP"/>
    <x v="15"/>
    <x v="15"/>
    <m/>
    <m/>
    <m/>
    <s v="HP"/>
    <m/>
    <m/>
  </r>
  <r>
    <n v="190355"/>
    <n v="3001263"/>
    <x v="3"/>
    <s v="REGION GRAND SUD"/>
    <x v="0"/>
    <s v="03001263"/>
    <s v="190355"/>
    <x v="0"/>
    <m/>
    <n v="1"/>
    <s v="Monsieur"/>
    <s v="FABIO"/>
    <s v="FRACASSETTI"/>
    <m/>
    <m/>
    <m/>
    <m/>
    <m/>
    <m/>
    <s v="100 IMD"/>
    <d v="2005-05-01T00:00:00"/>
    <s v="100"/>
    <s v="03"/>
    <s v="INSPECTEURS RSG"/>
    <m/>
    <m/>
    <m/>
    <m/>
    <m/>
    <n v="7"/>
    <m/>
    <n v="27665"/>
    <n v="49"/>
    <n v="100"/>
    <s v="FRANCAISE"/>
    <n v="38473"/>
    <n v="19"/>
    <n v="38473"/>
    <m/>
    <n v="83210"/>
    <s v="LA FARLEDE"/>
    <s v="FREDERIC MESTRE"/>
    <s v="071251"/>
    <s v="REGION GRAND SUD"/>
    <s v="190355"/>
    <s v="FABIO FRACASSETTI"/>
    <s v="100 IMD"/>
    <x v="9"/>
    <x v="9"/>
    <m/>
    <m/>
    <m/>
    <x v="3"/>
    <x v="3"/>
    <m/>
    <m/>
    <m/>
    <s v="D7"/>
    <m/>
    <m/>
  </r>
  <r>
    <n v="301605"/>
    <n v="3100896"/>
    <x v="0"/>
    <s v="REGION CENTRE EST"/>
    <x v="0"/>
    <s v="03100896"/>
    <s v="301605"/>
    <x v="0"/>
    <m/>
    <n v="2"/>
    <s v="Madame"/>
    <s v="MARINE"/>
    <s v="FRANCOIS"/>
    <m/>
    <m/>
    <m/>
    <m/>
    <m/>
    <m/>
    <s v="440 CCT"/>
    <d v="2013-10-01T00:00:00"/>
    <s v="440"/>
    <s v="05"/>
    <s v="SALARIES COMMERCIAUX"/>
    <m/>
    <m/>
    <s v="280"/>
    <m/>
    <m/>
    <s v="Niveau 1"/>
    <m/>
    <n v="32095"/>
    <n v="37"/>
    <n v="100"/>
    <s v="FRANCAISE"/>
    <n v="41548"/>
    <n v="11"/>
    <n v="41548"/>
    <s v="HC"/>
    <n v="77169"/>
    <s v="BOISSY LE CHATEL"/>
    <s v="JEROME CARPANETTO"/>
    <s v="900582"/>
    <s v="REGION CENTRE EST"/>
    <s v="193601"/>
    <s v="PIERRICK MORTIER"/>
    <s v="100 IMD"/>
    <x v="30"/>
    <x v="30"/>
    <s v="172935"/>
    <s v="PATRICK HABAY"/>
    <s v="200 IMP"/>
    <x v="46"/>
    <x v="46"/>
    <s v="301605"/>
    <s v="MARINE FRANCOIS"/>
    <s v="440 CCT"/>
    <s v="HC"/>
    <s v="097747"/>
    <s v="SECTEUR BLANC"/>
  </r>
  <r>
    <n v="306142"/>
    <n v="7023991"/>
    <x v="0"/>
    <s v="REGION GRAND SUD"/>
    <x v="0"/>
    <s v="07023991"/>
    <s v="306142"/>
    <x v="0"/>
    <m/>
    <n v="1"/>
    <s v="Monsieur"/>
    <s v="KEVIN"/>
    <s v="FRANCOIS LUBIN"/>
    <m/>
    <m/>
    <m/>
    <m/>
    <m/>
    <m/>
    <s v="445 CCA"/>
    <d v="2024-09-01T00:00:00"/>
    <s v="445"/>
    <s v="05"/>
    <s v="SALARIES COMMERCIAUX"/>
    <m/>
    <m/>
    <s v="427"/>
    <m/>
    <m/>
    <s v="Niveau 1"/>
    <m/>
    <n v="31573"/>
    <n v="38"/>
    <n v="100"/>
    <s v="FRANCAISE"/>
    <n v="45536"/>
    <n v="0"/>
    <n v="45536"/>
    <s v="HC"/>
    <n v="83440"/>
    <s v="MONTAUROUX"/>
    <s v="FREDERIC MESTRE"/>
    <s v="071251"/>
    <s v="REGION GRAND SUD"/>
    <s v="190355"/>
    <s v="FABIO FRACASSETTI"/>
    <s v="100 IMD"/>
    <x v="9"/>
    <x v="9"/>
    <m/>
    <m/>
    <m/>
    <x v="84"/>
    <x v="84"/>
    <s v="306142"/>
    <s v="KEVIN FRANCOIS LUBIN"/>
    <s v="445 CCA"/>
    <s v="HC"/>
    <s v="099013"/>
    <s v="SECTEUR BLANC"/>
  </r>
  <r>
    <n v="305926"/>
    <n v="7023457"/>
    <x v="0"/>
    <s v="REGION GRAND SUD"/>
    <x v="0"/>
    <s v="07023457"/>
    <s v="305926"/>
    <x v="0"/>
    <m/>
    <n v="2"/>
    <s v="Madame"/>
    <s v="LAURA"/>
    <s v="FRANKLIN"/>
    <m/>
    <m/>
    <m/>
    <m/>
    <m/>
    <m/>
    <s v="440 CCT"/>
    <d v="2024-07-01T00:00:00"/>
    <s v="440"/>
    <s v="05"/>
    <s v="SALARIES COMMERCIAUX"/>
    <m/>
    <m/>
    <s v="415"/>
    <m/>
    <m/>
    <s v="Niveau 1"/>
    <m/>
    <n v="35288"/>
    <n v="28"/>
    <n v="100"/>
    <s v="FRANCAISE"/>
    <n v="45352"/>
    <n v="0"/>
    <n v="45352"/>
    <s v="HC"/>
    <n v="31490"/>
    <s v="LEGUEVIN"/>
    <s v="FREDERIC MESTRE"/>
    <s v="071251"/>
    <s v="REGION GRAND SUD"/>
    <s v="306077"/>
    <s v="JONATHAN THIEBAUD"/>
    <s v="100 IMD"/>
    <x v="26"/>
    <x v="26"/>
    <s v="305395"/>
    <s v="LUDOVIC LE VERGE"/>
    <s v="200 IMP"/>
    <x v="77"/>
    <x v="77"/>
    <s v="305926"/>
    <s v="LAURA FRANKLIN"/>
    <s v="440 CCT"/>
    <s v="HC"/>
    <s v="992020"/>
    <s v="SECTEUR BLANC"/>
  </r>
  <r>
    <n v="305830"/>
    <n v="7023288"/>
    <x v="0"/>
    <s v="REGION GRAND OUEST"/>
    <x v="0"/>
    <s v="07023288"/>
    <s v="305830"/>
    <x v="0"/>
    <m/>
    <n v="2"/>
    <s v="Madame"/>
    <s v="SARAH"/>
    <s v="FREHEL"/>
    <m/>
    <m/>
    <m/>
    <m/>
    <m/>
    <m/>
    <s v="440 CCT"/>
    <d v="2024-05-01T00:00:00"/>
    <s v="440"/>
    <s v="05"/>
    <s v="SALARIES COMMERCIAUX"/>
    <m/>
    <m/>
    <s v="047"/>
    <m/>
    <m/>
    <s v="Niveau 1"/>
    <m/>
    <n v="29224"/>
    <n v="44"/>
    <n v="100"/>
    <s v="FRANCAISE"/>
    <n v="45292"/>
    <n v="0"/>
    <n v="45292"/>
    <s v="HC"/>
    <n v="44560"/>
    <s v="CORSEPT"/>
    <s v="MATHIEU CHEMIN"/>
    <s v="071590"/>
    <s v="REGION GRAND OUEST"/>
    <s v="190433"/>
    <s v="JOHANN GUIHARD"/>
    <s v="100 IMD"/>
    <x v="13"/>
    <x v="13"/>
    <s v="191022"/>
    <s v="FLORENT FOURNIGAULT"/>
    <s v="200 IMP"/>
    <x v="15"/>
    <x v="15"/>
    <s v="305830"/>
    <s v="SARAH FREHEL"/>
    <s v="440 CCT"/>
    <s v="HC"/>
    <s v="097948"/>
    <s v="SECTEUR BLANC"/>
  </r>
  <r>
    <n v="303171"/>
    <n v="3101748"/>
    <x v="0"/>
    <s v="REGION CENTRE EST"/>
    <x v="0"/>
    <s v="03101748"/>
    <s v="303171"/>
    <x v="0"/>
    <m/>
    <n v="1"/>
    <s v="Monsieur"/>
    <s v="WILLY"/>
    <s v="FREROTTE"/>
    <s v="445 CCA"/>
    <n v="42614"/>
    <m/>
    <s v="Faux"/>
    <n v="5"/>
    <s v="SALARIES COMMERCIAUX"/>
    <s v="440 CCT"/>
    <d v="2016-10-01T00:00:00"/>
    <s v="440"/>
    <s v="05"/>
    <s v="SALARIES COMMERCIAUX"/>
    <m/>
    <m/>
    <s v="251"/>
    <s v="Niveau 1"/>
    <m/>
    <s v="Niveau 1"/>
    <m/>
    <n v="28384"/>
    <n v="47"/>
    <n v="100"/>
    <s v="FRANCAISE"/>
    <n v="42644"/>
    <n v="8"/>
    <n v="42644"/>
    <s v="HC"/>
    <n v="8400"/>
    <s v="VOUZIERS"/>
    <s v="JEROME CARPANETTO"/>
    <s v="900582"/>
    <s v="REGION CENTRE EST"/>
    <s v="172115"/>
    <s v="GREGORY BACQUET"/>
    <s v="100 IMD"/>
    <x v="29"/>
    <x v="29"/>
    <s v="304764"/>
    <s v="EGLANTINE VEYRAT"/>
    <s v="200 IMP"/>
    <x v="97"/>
    <x v="97"/>
    <s v="303171"/>
    <s v="WILLY FREROTTE"/>
    <s v="440 CCT"/>
    <s v="HC"/>
    <s v="993402"/>
    <s v="SECTEUR BLANC"/>
  </r>
  <r>
    <n v="173840"/>
    <n v="3000542"/>
    <x v="0"/>
    <s v="SUPPORT COMMERCIAL"/>
    <x v="0"/>
    <s v="03000542"/>
    <s v="173840"/>
    <x v="0"/>
    <m/>
    <n v="1"/>
    <s v="Monsieur"/>
    <s v="ALAIN"/>
    <s v="FRESNEL-AZZOUG"/>
    <s v="250 IF"/>
    <s v="31/12/1994"/>
    <m/>
    <s v="Faux"/>
    <n v="2"/>
    <s v="INSPECTEURS RSG"/>
    <s v="256 IFM"/>
    <d v="1995-01-01T00:00:00"/>
    <s v="256"/>
    <s v="02"/>
    <s v="INSPECTEURS RSG"/>
    <m/>
    <m/>
    <m/>
    <n v="6"/>
    <m/>
    <n v="6"/>
    <m/>
    <n v="23859"/>
    <n v="59"/>
    <n v="100"/>
    <s v="FRANCAISE"/>
    <n v="34700"/>
    <n v="29"/>
    <n v="34700"/>
    <m/>
    <n v="69160"/>
    <s v="TASSIN LA DEMI LUNE"/>
    <m/>
    <s v="070001"/>
    <s v="SUPPORT COMMERCIAL"/>
    <m/>
    <m/>
    <m/>
    <x v="33"/>
    <x v="33"/>
    <m/>
    <m/>
    <m/>
    <x v="3"/>
    <x v="3"/>
    <m/>
    <m/>
    <m/>
    <s v="AR"/>
    <m/>
    <m/>
  </r>
  <r>
    <n v="300796"/>
    <n v="3100473"/>
    <x v="2"/>
    <s v="REGION CENTRE EST"/>
    <x v="0"/>
    <s v="03100473"/>
    <s v="300796"/>
    <x v="0"/>
    <m/>
    <n v="2"/>
    <s v="Madame"/>
    <s v="GARANCE"/>
    <s v="FRISSON"/>
    <s v="371 CCM.E"/>
    <n v="44317"/>
    <m/>
    <s v="Faux"/>
    <n v="4"/>
    <s v="INSPECTEURS RSG"/>
    <s v="200 IMP"/>
    <d v="2021-06-01T00:00:00"/>
    <s v="200"/>
    <s v="04"/>
    <s v="INSPECTEURS RSG"/>
    <m/>
    <m/>
    <m/>
    <n v="6"/>
    <m/>
    <n v="6"/>
    <m/>
    <d v="1987-08-07T00:00:00"/>
    <n v="37"/>
    <n v="100"/>
    <s v="FRANCAISE"/>
    <d v="2012-05-01T00:00:00"/>
    <n v="12"/>
    <d v="2012-05-01T00:00:00"/>
    <m/>
    <n v="68630"/>
    <s v="BENNWIHR MITTELWIHR"/>
    <s v="JEROME CARPANETTO"/>
    <s v="900582"/>
    <s v="REGION CENTRE EST"/>
    <s v="300268"/>
    <s v="PIERRE FRANCOIS LAURA"/>
    <s v="100 IMD"/>
    <x v="37"/>
    <x v="37"/>
    <s v="300796"/>
    <s v="GARANCE FRISSON"/>
    <s v="200 IMP"/>
    <x v="80"/>
    <x v="80"/>
    <m/>
    <m/>
    <m/>
    <s v="HP"/>
    <m/>
    <m/>
  </r>
  <r>
    <n v="303452"/>
    <n v="3101878"/>
    <x v="0"/>
    <s v="REGION GRAND OUEST"/>
    <x v="0"/>
    <s v="03101878"/>
    <s v="303452"/>
    <x v="0"/>
    <m/>
    <n v="2"/>
    <s v="Madame"/>
    <s v="STEPHANIE"/>
    <s v="GABARD"/>
    <s v="445 CCA"/>
    <n v="42856"/>
    <m/>
    <s v="Faux"/>
    <n v="5"/>
    <s v="SALARIES COMMERCIAUX"/>
    <s v="440 CCT"/>
    <d v="2017-06-01T00:00:00"/>
    <s v="440"/>
    <s v="05"/>
    <s v="SALARIES COMMERCIAUX"/>
    <m/>
    <m/>
    <s v="426"/>
    <s v="Niveau 1"/>
    <m/>
    <s v="Niveau 1"/>
    <m/>
    <d v="1979-07-03T00:00:00"/>
    <n v="45"/>
    <n v="100"/>
    <s v="FRANCAISE"/>
    <d v="2017-06-01T00:00:00"/>
    <n v="7"/>
    <d v="2017-06-01T00:00:00"/>
    <s v="HC"/>
    <n v="72300"/>
    <s v="VION"/>
    <s v="MATHIEU CHEMIN"/>
    <s v="071590"/>
    <s v="REGION GRAND OUEST"/>
    <s v="306176"/>
    <s v="BERENGERE CORVELLEC"/>
    <s v="100 IMD"/>
    <x v="31"/>
    <x v="31"/>
    <s v="172830"/>
    <s v="RICHARD PITON"/>
    <s v="200 IMP"/>
    <x v="55"/>
    <x v="55"/>
    <s v="303452"/>
    <s v="STEPHANIE GABARD"/>
    <s v="440 CCT"/>
    <s v="HC"/>
    <s v="993138"/>
    <s v="SECTEUR BLANC"/>
  </r>
  <r>
    <n v="193326"/>
    <n v="3002582"/>
    <x v="0"/>
    <s v="REGION GRAND SUD"/>
    <x v="0"/>
    <s v="03002582"/>
    <s v="193326"/>
    <x v="0"/>
    <m/>
    <n v="1"/>
    <s v="Monsieur"/>
    <s v="XAVIER"/>
    <s v="GADAT"/>
    <m/>
    <m/>
    <m/>
    <m/>
    <m/>
    <m/>
    <s v="440 CCT"/>
    <d v="2009-09-01T00:00:00"/>
    <s v="440"/>
    <s v="05"/>
    <s v="SALARIES COMMERCIAUX"/>
    <m/>
    <m/>
    <s v="131"/>
    <m/>
    <m/>
    <s v="Niveau 1"/>
    <m/>
    <d v="1984-05-07T00:00:00"/>
    <n v="40"/>
    <n v="100"/>
    <s v="FRANCAISE"/>
    <d v="2009-09-01T00:00:00"/>
    <n v="15"/>
    <d v="2009-09-01T00:00:00"/>
    <s v="HC"/>
    <n v="66350"/>
    <s v="TOULOUGES"/>
    <s v="FREDERIC MESTRE"/>
    <s v="071251"/>
    <s v="REGION GRAND SUD"/>
    <s v="163397"/>
    <s v="FRANCK ZENOU"/>
    <s v="100 IMD"/>
    <x v="0"/>
    <x v="0"/>
    <s v="177023"/>
    <s v="JEAN-PHILIPPE GUERIN"/>
    <s v="200 IMP"/>
    <x v="39"/>
    <x v="39"/>
    <s v="193326"/>
    <s v="XAVIER GADAT"/>
    <s v="440 CCT"/>
    <s v="HC"/>
    <s v="993642"/>
    <s v="SECTEUR BLANC"/>
  </r>
  <r>
    <n v="304532"/>
    <n v="3102454"/>
    <x v="0"/>
    <s v="REGION GRAND SUD"/>
    <x v="0"/>
    <s v="03102454"/>
    <s v="304532"/>
    <x v="0"/>
    <m/>
    <n v="1"/>
    <s v="Monsieur"/>
    <s v="LAURENT"/>
    <s v="GAGNIER"/>
    <s v="445 CCA"/>
    <d v="2020-01-01T00:00:00"/>
    <m/>
    <s v="Faux"/>
    <n v="5"/>
    <s v="SALARIES COMMERCIAUX"/>
    <s v="440 CCT"/>
    <d v="2020-02-01T00:00:00"/>
    <s v="440"/>
    <s v="05"/>
    <s v="SALARIES COMMERCIAUX"/>
    <m/>
    <m/>
    <s v="175"/>
    <s v="Niveau 1"/>
    <m/>
    <s v="Niveau 1"/>
    <m/>
    <d v="1979-01-12T00:00:00"/>
    <n v="45"/>
    <n v="100"/>
    <s v="FRANCAISE"/>
    <d v="2020-02-01T00:00:00"/>
    <n v="4"/>
    <d v="2020-02-01T00:00:00"/>
    <s v="HC"/>
    <n v="6800"/>
    <s v="CAGNES SUR MER"/>
    <s v="FREDERIC MESTRE"/>
    <s v="071251"/>
    <s v="REGION GRAND SUD"/>
    <s v="182484"/>
    <s v="SYLVAIN KERLOC H"/>
    <s v="100 IMD"/>
    <x v="24"/>
    <x v="24"/>
    <s v="305386"/>
    <s v="JOHAN WALTER MARTIN"/>
    <s v="200 IMP"/>
    <x v="29"/>
    <x v="29"/>
    <s v="304532"/>
    <s v="LAURENT GAGNIER"/>
    <s v="440 CCT"/>
    <s v="HC"/>
    <s v="993686"/>
    <s v="SECTEUR BLANC"/>
  </r>
  <r>
    <n v="305426"/>
    <n v="7021946"/>
    <x v="0"/>
    <s v="REGION CENTRE EST"/>
    <x v="0"/>
    <s v="07021946"/>
    <s v="305426"/>
    <x v="0"/>
    <m/>
    <n v="2"/>
    <s v="Madame"/>
    <s v="ANGELIQUE"/>
    <s v="GAILLARD"/>
    <m/>
    <m/>
    <m/>
    <m/>
    <m/>
    <m/>
    <s v="440 CCT"/>
    <d v="2023-05-01T00:00:00"/>
    <s v="440"/>
    <s v="05"/>
    <s v="SALARIES COMMERCIAUX"/>
    <m/>
    <m/>
    <s v="544"/>
    <m/>
    <m/>
    <s v="Niveau 1"/>
    <m/>
    <n v="31054"/>
    <n v="39"/>
    <n v="100"/>
    <s v="FRANCAISE"/>
    <n v="44866"/>
    <n v="2"/>
    <n v="44866"/>
    <s v="HC"/>
    <n v="88000"/>
    <s v="EPINAL"/>
    <s v="JEROME CARPANETTO"/>
    <s v="900582"/>
    <s v="REGION CENTRE EST"/>
    <s v="305941"/>
    <s v="SAMUEL TRAGEL"/>
    <s v="100 IMD"/>
    <x v="14"/>
    <x v="14"/>
    <s v="304091"/>
    <s v="OPHELIE SCHMERBER"/>
    <s v="200 IMP"/>
    <x v="62"/>
    <x v="62"/>
    <s v="305426"/>
    <s v="ANGELIQUE GAILLARD"/>
    <s v="440 CCT"/>
    <s v="HC"/>
    <s v="993327"/>
    <s v="SECTEUR BLANC"/>
  </r>
  <r>
    <n v="192931"/>
    <n v="3002165"/>
    <x v="0"/>
    <s v="REGION GRAND OUEST"/>
    <x v="0"/>
    <s v="03002165"/>
    <s v="192931"/>
    <x v="0"/>
    <m/>
    <n v="1"/>
    <s v="Monsieur"/>
    <s v="NICOLAS"/>
    <s v="GAILLARD"/>
    <s v="443 CCT.S"/>
    <d v="2008-10-01T00:00:00"/>
    <m/>
    <s v="Faux"/>
    <n v="5"/>
    <s v="SALARIES COMMERCIAUX"/>
    <s v="370 CC.E"/>
    <d v="2008-11-01T00:00:00"/>
    <s v="370"/>
    <s v="05"/>
    <s v="SALARIES COMMERCIAUX"/>
    <m/>
    <m/>
    <s v="201"/>
    <s v="Niveau 2"/>
    <m/>
    <s v="Niveau 2"/>
    <m/>
    <d v="1971-01-02T00:00:00"/>
    <n v="53"/>
    <n v="100"/>
    <s v="FRANCAISE"/>
    <d v="2008-11-01T00:00:00"/>
    <n v="16"/>
    <d v="2008-11-01T00:00:00"/>
    <s v="HC"/>
    <n v="35540"/>
    <s v="PLERGUER"/>
    <s v="MATHIEU CHEMIN"/>
    <s v="071590"/>
    <s v="REGION GRAND OUEST"/>
    <s v="175115"/>
    <s v="PABLO LECOQ"/>
    <s v="100 IMD"/>
    <x v="27"/>
    <x v="27"/>
    <s v="193693"/>
    <s v="SEBASTIEN BOUTTEMAND"/>
    <s v="200 IMP"/>
    <x v="92"/>
    <x v="92"/>
    <s v="192931"/>
    <s v="NICOLAS GAILLARD"/>
    <s v="370 CC.E"/>
    <s v="HC"/>
    <s v="993562"/>
    <s v="SECTEUR BLANC"/>
  </r>
  <r>
    <n v="305276"/>
    <n v="7020857"/>
    <x v="0"/>
    <s v="REGION GRAND SUD"/>
    <x v="0"/>
    <s v="07020857"/>
    <s v="305276"/>
    <x v="0"/>
    <m/>
    <n v="1"/>
    <s v="Monsieur"/>
    <s v="CHRISTOPHE"/>
    <s v="GALIPO"/>
    <s v="440 CCT"/>
    <n v="45139"/>
    <m/>
    <s v="Faux"/>
    <n v="5"/>
    <s v="SALARIES COMMERCIAUX"/>
    <s v="441 CCTM"/>
    <d v="2023-09-01T00:00:00"/>
    <s v="441"/>
    <s v="05"/>
    <s v="SALARIES COMMERCIAUX"/>
    <s v="T"/>
    <m/>
    <s v="171"/>
    <s v="Niveau 1"/>
    <m/>
    <s v="Niveau 1"/>
    <m/>
    <n v="30398"/>
    <n v="41"/>
    <n v="100"/>
    <s v="FRANCAISE"/>
    <n v="44652"/>
    <n v="2"/>
    <n v="44652"/>
    <s v="HC"/>
    <n v="6000"/>
    <s v="NICE"/>
    <s v="FREDERIC MESTRE"/>
    <s v="071251"/>
    <s v="REGION GRAND SUD"/>
    <s v="182484"/>
    <s v="SYLVAIN KERLOC H"/>
    <s v="100 IMD"/>
    <x v="24"/>
    <x v="24"/>
    <m/>
    <m/>
    <m/>
    <x v="35"/>
    <x v="35"/>
    <s v="305276"/>
    <s v="CHRISTOPHE GALIPO"/>
    <s v="441 CCTM"/>
    <s v="HC"/>
    <s v="993682"/>
    <s v="SECTEUR BLANC"/>
  </r>
  <r>
    <n v="305629"/>
    <n v="7022738"/>
    <x v="0"/>
    <s v="REGION GRAND SUD"/>
    <x v="0"/>
    <s v="07022738"/>
    <s v="305629"/>
    <x v="0"/>
    <m/>
    <n v="1"/>
    <s v="Monsieur"/>
    <s v="ROBIN"/>
    <s v="GALL"/>
    <m/>
    <m/>
    <m/>
    <m/>
    <m/>
    <m/>
    <s v="440 CCT"/>
    <d v="2024-02-01T00:00:00"/>
    <s v="440"/>
    <s v="05"/>
    <s v="SALARIES COMMERCIAUX"/>
    <m/>
    <m/>
    <s v="283"/>
    <m/>
    <m/>
    <s v="Niveau 1"/>
    <m/>
    <n v="32903"/>
    <n v="34"/>
    <n v="100"/>
    <s v="FRANCAISE"/>
    <n v="45139"/>
    <n v="1"/>
    <n v="45139"/>
    <s v="HC"/>
    <n v="1150"/>
    <s v="BLYES"/>
    <s v="FREDERIC MESTRE"/>
    <s v="071251"/>
    <s v="REGION GRAND SUD"/>
    <s v="305131"/>
    <s v="BAPTISTE CHIKLI"/>
    <s v="100 IMD"/>
    <x v="12"/>
    <x v="12"/>
    <s v="304601"/>
    <s v="ALEXANDRE GAUCHE"/>
    <s v="200 IMP"/>
    <x v="112"/>
    <x v="112"/>
    <s v="305629"/>
    <s v="ROBIN GALL"/>
    <s v="440 CCT"/>
    <s v="HC"/>
    <s v="097097"/>
    <s v="SECTEUR BLANC"/>
  </r>
  <r>
    <n v="187809"/>
    <n v="3001062"/>
    <x v="0"/>
    <s v="REGION CENTRE EST"/>
    <x v="0"/>
    <s v="03001062"/>
    <s v="187809"/>
    <x v="0"/>
    <m/>
    <n v="2"/>
    <s v="Madame"/>
    <s v="SABINE"/>
    <s v="GALLIEN"/>
    <s v="391 CCEIM"/>
    <n v="44501"/>
    <m/>
    <s v="Faux"/>
    <n v="5"/>
    <s v="INSPECTEURS RSG"/>
    <s v="386 IE"/>
    <d v="2021-12-01T00:00:00"/>
    <s v="386"/>
    <s v="05"/>
    <s v="INSPECTEURS RSG"/>
    <s v="T"/>
    <m/>
    <s v="011"/>
    <n v="5"/>
    <m/>
    <n v="5"/>
    <m/>
    <n v="28200"/>
    <n v="47"/>
    <n v="100"/>
    <s v="FRANCAISE"/>
    <n v="37681"/>
    <n v="21"/>
    <n v="37681"/>
    <s v="HC"/>
    <n v="54000"/>
    <s v="NANCY"/>
    <s v="JEROME CARPANETTO"/>
    <s v="900582"/>
    <s v="REGION CENTRE EST"/>
    <s v="179897"/>
    <s v="SYLVAIN GATHELIER"/>
    <s v="100 IMD"/>
    <x v="22"/>
    <x v="22"/>
    <s v="304720"/>
    <s v="KEVIN MOLINERO LUQUE"/>
    <s v="310 CMA"/>
    <x v="83"/>
    <x v="83"/>
    <s v="187809"/>
    <s v="SABINE GALLIEN"/>
    <s v="386 IE"/>
    <s v="HC"/>
    <s v="096862"/>
    <s v="SECTEUR BLANC"/>
  </r>
  <r>
    <n v="301992"/>
    <n v="3101111"/>
    <x v="0"/>
    <s v="REGION ILE DE FRANCE NORD"/>
    <x v="0"/>
    <s v="03101111"/>
    <s v="301992"/>
    <x v="0"/>
    <m/>
    <n v="1"/>
    <s v="Monsieur"/>
    <s v="ALEXANDRE"/>
    <s v="GALLUS"/>
    <s v="440 CCT"/>
    <n v="44501"/>
    <m/>
    <s v="Faux"/>
    <n v="5"/>
    <s v="SALARIES COMMERCIAUX"/>
    <s v="441 CCTM"/>
    <d v="2021-12-01T00:00:00"/>
    <s v="441"/>
    <s v="05"/>
    <s v="SALARIES COMMERCIAUX"/>
    <s v="T"/>
    <m/>
    <s v="065"/>
    <s v="Niveau 1"/>
    <m/>
    <s v="Niveau 1"/>
    <m/>
    <n v="32013"/>
    <n v="37"/>
    <n v="100"/>
    <s v="FRANCAISE"/>
    <n v="41760"/>
    <n v="10"/>
    <n v="41760"/>
    <s v="HC"/>
    <n v="95330"/>
    <s v="DOMONT"/>
    <s v="CATHERINE BLANCKAERT"/>
    <s v="071030"/>
    <s v="REGION ILE DE FRANCE NORD"/>
    <s v="193254"/>
    <s v="DAVID BOURE"/>
    <s v="100 IMD"/>
    <x v="28"/>
    <x v="28"/>
    <s v="175986"/>
    <s v="DAVID OLICARD"/>
    <s v="200 IMP"/>
    <x v="73"/>
    <x v="73"/>
    <s v="301992"/>
    <s v="ALEXANDRE GALLUS"/>
    <s v="441 CCTM"/>
    <s v="HC"/>
    <s v="097751"/>
    <s v="SECTEUR BLANC"/>
  </r>
  <r>
    <n v="305913"/>
    <n v="7023411"/>
    <x v="0"/>
    <s v="REGION GRAND SUD"/>
    <x v="0"/>
    <s v="07023411"/>
    <s v="305913"/>
    <x v="0"/>
    <m/>
    <n v="1"/>
    <s v="Monsieur"/>
    <s v="CEDRIC"/>
    <s v="GALVEZ"/>
    <m/>
    <m/>
    <m/>
    <m/>
    <m/>
    <m/>
    <s v="440 CCT"/>
    <d v="2024-06-01T00:00:00"/>
    <s v="440"/>
    <s v="05"/>
    <s v="SALARIES COMMERCIAUX"/>
    <m/>
    <m/>
    <s v="183"/>
    <m/>
    <m/>
    <s v="Niveau 1"/>
    <m/>
    <n v="35224"/>
    <n v="28"/>
    <n v="100"/>
    <s v="FRANCAISE"/>
    <n v="45323"/>
    <n v="0"/>
    <n v="45323"/>
    <s v="HC"/>
    <n v="26300"/>
    <s v="CHATUZANGE LE GOUBET"/>
    <s v="FREDERIC MESTRE"/>
    <s v="071251"/>
    <s v="REGION GRAND SUD"/>
    <s v="186531"/>
    <s v="CHRISTOPHE CLEMENT"/>
    <s v="100 IMD"/>
    <x v="11"/>
    <x v="11"/>
    <s v="302809"/>
    <s v="NICOLAS CORNETTE"/>
    <s v="200 IMP"/>
    <x v="17"/>
    <x v="17"/>
    <s v="305913"/>
    <s v="CEDRIC GALVEZ"/>
    <s v="440 CCT"/>
    <s v="HC"/>
    <s v="993694"/>
    <s v="SECTEUR BLANC"/>
  </r>
  <r>
    <n v="304312"/>
    <n v="3102317"/>
    <x v="0"/>
    <s v="REGION CENTRE EST"/>
    <x v="0"/>
    <s v="03102317"/>
    <s v="304312"/>
    <x v="0"/>
    <m/>
    <n v="1"/>
    <s v="Monsieur"/>
    <s v="JEAN BAPTISTE"/>
    <s v="GANDOSSI"/>
    <s v="441 CCTM"/>
    <n v="45231"/>
    <m/>
    <s v="Faux"/>
    <n v="5"/>
    <s v="SALARIES COMMERCIAUX"/>
    <s v="371 CCM.E"/>
    <d v="2023-12-01T00:00:00"/>
    <s v="371"/>
    <s v="05"/>
    <s v="SALARIES COMMERCIAUX"/>
    <s v="T"/>
    <m/>
    <s v="162"/>
    <s v="Niveau 2"/>
    <m/>
    <s v="Niveau 2"/>
    <m/>
    <n v="29850"/>
    <n v="43"/>
    <n v="100"/>
    <s v="FRANCAISE"/>
    <n v="43647"/>
    <n v="5"/>
    <n v="43647"/>
    <s v="HC"/>
    <n v="91590"/>
    <s v="LA FERTE ALAIS"/>
    <s v="JEROME CARPANETTO"/>
    <s v="900582"/>
    <s v="REGION CENTRE EST"/>
    <s v="182240"/>
    <s v="FREDERIC MARTINELLI"/>
    <s v="100 IMD"/>
    <x v="2"/>
    <x v="2"/>
    <m/>
    <m/>
    <m/>
    <x v="19"/>
    <x v="19"/>
    <s v="304312"/>
    <s v="JEAN BAPTISTE GANDOSSI"/>
    <s v="371 CCM.E"/>
    <s v="HC"/>
    <s v="097676"/>
    <s v="SECTEUR BLANC"/>
  </r>
  <r>
    <n v="306098"/>
    <n v="7023839"/>
    <x v="0"/>
    <s v="REGION GRAND SUD"/>
    <x v="0"/>
    <s v="07023839"/>
    <s v="306098"/>
    <x v="0"/>
    <m/>
    <n v="2"/>
    <s v="Madame"/>
    <s v="LAURA"/>
    <s v="GARCIA"/>
    <m/>
    <m/>
    <m/>
    <m/>
    <m/>
    <m/>
    <s v="440 CCT"/>
    <d v="2024-10-01T00:00:00"/>
    <s v="440"/>
    <s v="05"/>
    <s v="SALARIES COMMERCIAUX"/>
    <m/>
    <m/>
    <s v="095"/>
    <m/>
    <m/>
    <s v="Niveau 1"/>
    <m/>
    <n v="33904"/>
    <n v="32"/>
    <n v="100"/>
    <s v="FRANCAISE"/>
    <n v="45444"/>
    <n v="0"/>
    <n v="45444"/>
    <s v="HC"/>
    <n v="84200"/>
    <s v="CARPENTRAS"/>
    <s v="FREDERIC MESTRE"/>
    <s v="071251"/>
    <s v="REGION GRAND SUD"/>
    <s v="304665"/>
    <s v="FABRIZIA LEGGER"/>
    <s v="100 IMD"/>
    <x v="4"/>
    <x v="4"/>
    <s v="305062"/>
    <s v="MARIE DELRANC"/>
    <s v="200 IMP"/>
    <x v="38"/>
    <x v="38"/>
    <s v="306098"/>
    <s v="LAURA GARCIA"/>
    <s v="440 CCT"/>
    <s v="HC"/>
    <s v="991494"/>
    <s v="SECTEUR BLANC"/>
  </r>
  <r>
    <n v="190217"/>
    <n v="3001256"/>
    <x v="0"/>
    <s v="REGION GRAND SUD"/>
    <x v="0"/>
    <s v="03001256"/>
    <s v="190217"/>
    <x v="0"/>
    <m/>
    <n v="1"/>
    <s v="Monsieur"/>
    <s v="FERNANDO"/>
    <s v="GARCIA"/>
    <m/>
    <m/>
    <m/>
    <m/>
    <m/>
    <m/>
    <s v="440 CCT"/>
    <d v="2005-04-01T00:00:00"/>
    <s v="440"/>
    <s v="05"/>
    <s v="SALARIES COMMERCIAUX"/>
    <m/>
    <m/>
    <s v="064"/>
    <m/>
    <m/>
    <s v="Niveau 1"/>
    <m/>
    <n v="25172"/>
    <n v="56"/>
    <n v="100"/>
    <s v="FRANCAISE"/>
    <n v="38443"/>
    <n v="19"/>
    <n v="38443"/>
    <s v="HC"/>
    <n v="84190"/>
    <s v="BEAUMES DE VENISE"/>
    <s v="FREDERIC MESTRE"/>
    <s v="071251"/>
    <s v="REGION GRAND SUD"/>
    <s v="304665"/>
    <s v="FABRIZIA LEGGER"/>
    <s v="100 IMD"/>
    <x v="4"/>
    <x v="4"/>
    <m/>
    <m/>
    <m/>
    <x v="4"/>
    <x v="4"/>
    <s v="190217"/>
    <s v="FERNANDO GARCIA"/>
    <s v="440 CCT"/>
    <s v="HC"/>
    <s v="099927"/>
    <s v="SECTEUR BLANC"/>
  </r>
  <r>
    <n v="305066"/>
    <n v="7019413"/>
    <x v="0"/>
    <s v="REGION GRAND SUD"/>
    <x v="0"/>
    <s v="07019413"/>
    <s v="305066"/>
    <x v="0"/>
    <m/>
    <n v="1"/>
    <s v="Monsieur"/>
    <s v="FABRICE"/>
    <s v="GARCIN"/>
    <m/>
    <m/>
    <m/>
    <m/>
    <m/>
    <m/>
    <s v="440 CCT"/>
    <d v="2021-11-01T00:00:00"/>
    <s v="440"/>
    <s v="05"/>
    <s v="SALARIES COMMERCIAUX"/>
    <m/>
    <m/>
    <s v="490"/>
    <m/>
    <m/>
    <s v="Niveau 1"/>
    <m/>
    <n v="28608"/>
    <n v="46"/>
    <n v="100"/>
    <s v="FRANCAISE"/>
    <n v="44317"/>
    <n v="3"/>
    <n v="44317"/>
    <s v="HC"/>
    <n v="83890"/>
    <s v="BESSE SUR ISSOLE"/>
    <s v="FREDERIC MESTRE"/>
    <s v="071251"/>
    <s v="REGION GRAND SUD"/>
    <s v="190355"/>
    <s v="FABIO FRACASSETTI"/>
    <s v="100 IMD"/>
    <x v="9"/>
    <x v="9"/>
    <m/>
    <m/>
    <m/>
    <x v="84"/>
    <x v="84"/>
    <s v="305066"/>
    <s v="FABRICE GARCIN"/>
    <s v="440 CCT"/>
    <s v="HC"/>
    <s v="990197"/>
    <s v="SECTEUR BLANC"/>
  </r>
  <r>
    <n v="306180"/>
    <n v="7024024"/>
    <x v="0"/>
    <s v="REGION ILE DE FRANCE NORD"/>
    <x v="0"/>
    <s v="07024024"/>
    <s v="306180"/>
    <x v="0"/>
    <m/>
    <n v="2"/>
    <s v="Madame"/>
    <s v="MARINE"/>
    <s v="GARDE"/>
    <m/>
    <m/>
    <m/>
    <m/>
    <m/>
    <m/>
    <s v="445 CCA"/>
    <d v="2024-09-01T00:00:00"/>
    <s v="445"/>
    <s v="05"/>
    <s v="SALARIES COMMERCIAUX"/>
    <m/>
    <m/>
    <s v="386"/>
    <m/>
    <m/>
    <s v="Niveau 1"/>
    <m/>
    <d v="1992-11-16T00:00:00"/>
    <n v="32"/>
    <n v="100"/>
    <s v="FRANCAISE"/>
    <d v="2024-09-01T00:00:00"/>
    <n v="0"/>
    <d v="2024-09-01T00:00:00"/>
    <s v="HC"/>
    <n v="76660"/>
    <s v="LONDINIERES"/>
    <s v="CATHERINE BLANCKAERT"/>
    <s v="071030"/>
    <s v="REGION ILE DE FRANCE NORD"/>
    <s v="193005"/>
    <s v="SEBASTIEN COTE"/>
    <s v="100 IMD"/>
    <x v="18"/>
    <x v="18"/>
    <s v="192471"/>
    <s v="FABRICE DUBUC"/>
    <s v="200 IMP"/>
    <x v="78"/>
    <x v="78"/>
    <s v="306180"/>
    <s v="MARINE GARDE"/>
    <s v="445 CCA"/>
    <s v="HC"/>
    <s v="992903"/>
    <s v="SECTEUR BLANC"/>
  </r>
  <r>
    <n v="305631"/>
    <n v="7022751"/>
    <x v="0"/>
    <s v="REGION GRAND OUEST"/>
    <x v="0"/>
    <s v="07022751"/>
    <s v="305631"/>
    <x v="0"/>
    <m/>
    <n v="1"/>
    <s v="Monsieur"/>
    <s v="BENJAMIN"/>
    <s v="GARETIER"/>
    <m/>
    <m/>
    <m/>
    <m/>
    <m/>
    <m/>
    <s v="440 CCT"/>
    <d v="2024-02-01T00:00:00"/>
    <s v="440"/>
    <s v="05"/>
    <s v="SALARIES COMMERCIAUX"/>
    <m/>
    <m/>
    <s v="230"/>
    <m/>
    <m/>
    <s v="Niveau 1"/>
    <m/>
    <d v="1985-01-24T00:00:00"/>
    <n v="39"/>
    <n v="100"/>
    <s v="FRANCAISE"/>
    <d v="2023-08-01T00:00:00"/>
    <n v="1"/>
    <d v="2023-08-01T00:00:00"/>
    <s v="HC"/>
    <n v="17100"/>
    <s v="SAINTES"/>
    <s v="MATHIEU CHEMIN"/>
    <s v="071590"/>
    <s v="REGION GRAND OUEST"/>
    <s v="192093"/>
    <s v="GUILLAUME LIOPE"/>
    <s v="100 IMD"/>
    <x v="15"/>
    <x v="15"/>
    <s v="193296"/>
    <s v="DAVID ROMO"/>
    <s v="200 IMP"/>
    <x v="72"/>
    <x v="72"/>
    <s v="305631"/>
    <s v="BENJAMIN GARETIER"/>
    <s v="440 CCT"/>
    <s v="HC"/>
    <s v="993591"/>
    <s v="SECTEUR BLANC"/>
  </r>
  <r>
    <n v="305868"/>
    <n v="7023369"/>
    <x v="0"/>
    <s v="REGION ILE DE FRANCE NORD"/>
    <x v="0"/>
    <s v="07023369"/>
    <s v="305868"/>
    <x v="0"/>
    <m/>
    <n v="2"/>
    <s v="Madame"/>
    <s v="MARIE"/>
    <s v="GARNIER"/>
    <m/>
    <m/>
    <m/>
    <m/>
    <m/>
    <m/>
    <s v="440 CCT"/>
    <d v="2024-06-01T00:00:00"/>
    <s v="440"/>
    <s v="05"/>
    <s v="SALARIES COMMERCIAUX"/>
    <m/>
    <m/>
    <s v="284"/>
    <m/>
    <m/>
    <s v="Niveau 1"/>
    <m/>
    <d v="1992-07-17T00:00:00"/>
    <n v="32"/>
    <n v="100"/>
    <s v="FRANCAISE"/>
    <d v="2024-02-01T00:00:00"/>
    <n v="0"/>
    <d v="2024-02-01T00:00:00"/>
    <s v="HC"/>
    <n v="92140"/>
    <s v="CLAMART"/>
    <s v="CATHERINE BLANCKAERT"/>
    <s v="071030"/>
    <s v="REGION ILE DE FRANCE NORD"/>
    <s v="302041"/>
    <s v="DAPHNEE JULLION"/>
    <s v="100 IMD"/>
    <x v="1"/>
    <x v="1"/>
    <s v="302511"/>
    <s v="OLIVIER MACIGNO"/>
    <s v="200 IMP"/>
    <x v="53"/>
    <x v="53"/>
    <s v="305868"/>
    <s v="MARIE GARNIER"/>
    <s v="440 CCT"/>
    <s v="HC"/>
    <s v="992890"/>
    <s v="SECTEUR BLANC"/>
  </r>
  <r>
    <n v="301199"/>
    <n v="3100694"/>
    <x v="0"/>
    <s v="REGION CENTRE EST"/>
    <x v="0"/>
    <s v="03100694"/>
    <s v="301199"/>
    <x v="0"/>
    <m/>
    <n v="1"/>
    <s v="Monsieur"/>
    <s v="NICOLAS"/>
    <s v="GARNIER"/>
    <m/>
    <m/>
    <m/>
    <m/>
    <m/>
    <m/>
    <s v="440 CCT"/>
    <d v="2013-02-01T00:00:00"/>
    <s v="440"/>
    <s v="05"/>
    <s v="SALARIES COMMERCIAUX"/>
    <m/>
    <m/>
    <s v="531"/>
    <m/>
    <m/>
    <s v="Niveau 1"/>
    <m/>
    <d v="1981-05-24T00:00:00"/>
    <n v="43"/>
    <n v="100"/>
    <s v="FRANCAISE"/>
    <d v="2013-02-01T00:00:00"/>
    <n v="11"/>
    <d v="2013-02-01T00:00:00"/>
    <s v="HC"/>
    <n v="69800"/>
    <s v="ST PRIEST"/>
    <s v="JEROME CARPANETTO"/>
    <s v="900582"/>
    <s v="REGION CENTRE EST"/>
    <s v="304393"/>
    <s v="NICOLAS THIALLET"/>
    <s v="100 IMD"/>
    <x v="36"/>
    <x v="36"/>
    <s v="304557"/>
    <s v="BENJAMIN PINGUET"/>
    <s v="200 IMP"/>
    <x v="64"/>
    <x v="64"/>
    <s v="301199"/>
    <s v="NICOLAS GARNIER"/>
    <s v="440 CCT"/>
    <s v="HC"/>
    <s v="993311"/>
    <s v="SECTEUR BLANC"/>
  </r>
  <r>
    <n v="305634"/>
    <n v="7022755"/>
    <x v="0"/>
    <s v="REGION GRAND OUEST"/>
    <x v="0"/>
    <s v="07022755"/>
    <s v="305634"/>
    <x v="0"/>
    <m/>
    <n v="1"/>
    <s v="Monsieur"/>
    <s v="EMMANUEL"/>
    <s v="GARRAUX"/>
    <m/>
    <m/>
    <m/>
    <m/>
    <m/>
    <m/>
    <s v="440 CCT"/>
    <d v="2024-02-01T00:00:00"/>
    <s v="440"/>
    <s v="05"/>
    <s v="SALARIES COMMERCIAUX"/>
    <m/>
    <m/>
    <s v="084"/>
    <m/>
    <m/>
    <s v="Niveau 1"/>
    <m/>
    <d v="1975-01-16T00:00:00"/>
    <n v="49"/>
    <n v="100"/>
    <s v="FRANCAISE"/>
    <d v="2023-08-01T00:00:00"/>
    <n v="1"/>
    <d v="2023-08-01T00:00:00"/>
    <s v="HC"/>
    <n v="44380"/>
    <s v="PORNICHET"/>
    <s v="MATHIEU CHEMIN"/>
    <s v="071590"/>
    <s v="REGION GRAND OUEST"/>
    <s v="190433"/>
    <s v="JOHANN GUIHARD"/>
    <s v="100 IMD"/>
    <x v="13"/>
    <x v="13"/>
    <s v="191022"/>
    <s v="FLORENT FOURNIGAULT"/>
    <s v="200 IMP"/>
    <x v="15"/>
    <x v="15"/>
    <s v="305634"/>
    <s v="EMMANUEL GARRAUX"/>
    <s v="440 CCT"/>
    <s v="HC"/>
    <s v="991988"/>
    <s v="SECTEUR BLANC"/>
  </r>
  <r>
    <n v="302912"/>
    <n v="3101614"/>
    <x v="0"/>
    <s v="REGION GRAND OUEST"/>
    <x v="0"/>
    <s v="03101614"/>
    <s v="302912"/>
    <x v="0"/>
    <m/>
    <n v="1"/>
    <s v="Monsieur"/>
    <s v="AURELIEN"/>
    <s v="GARREAU"/>
    <s v="443 CCT.S"/>
    <d v="2016-02-01T00:00:00"/>
    <m/>
    <s v="Faux"/>
    <n v="5"/>
    <s v="SALARIES COMMERCIAUX"/>
    <s v="444 CCTM.S"/>
    <d v="2016-03-01T00:00:00"/>
    <s v="444"/>
    <s v="05"/>
    <s v="SALARIES COMMERCIAUX"/>
    <s v="T"/>
    <m/>
    <s v="029"/>
    <s v="Niveau 1"/>
    <m/>
    <s v="Niveau 1"/>
    <m/>
    <d v="1982-09-26T00:00:00"/>
    <n v="42"/>
    <n v="100"/>
    <s v="FRANCAISE"/>
    <d v="2016-03-01T00:00:00"/>
    <n v="8"/>
    <d v="2016-03-01T00:00:00"/>
    <s v="HC"/>
    <n v="49350"/>
    <s v="CHENEHUTTE TREVES CUNAULT"/>
    <s v="MATHIEU CHEMIN"/>
    <s v="071590"/>
    <s v="REGION GRAND OUEST"/>
    <s v="306176"/>
    <s v="BERENGERE CORVELLEC"/>
    <s v="100 IMD"/>
    <x v="31"/>
    <x v="31"/>
    <s v="172830"/>
    <s v="RICHARD PITON"/>
    <s v="200 IMP"/>
    <x v="55"/>
    <x v="55"/>
    <s v="302912"/>
    <s v="AURELIEN GARREAU"/>
    <s v="444 CCTM.S"/>
    <s v="HC"/>
    <s v="096514"/>
    <s v="SECTEUR BLANC"/>
  </r>
  <r>
    <n v="300056"/>
    <n v="3100045"/>
    <x v="0"/>
    <s v="REGION GRAND SUD"/>
    <x v="0"/>
    <s v="03100045"/>
    <s v="300056"/>
    <x v="0"/>
    <m/>
    <n v="2"/>
    <s v="Madame"/>
    <s v="CHRISTIANE"/>
    <s v="GASSE"/>
    <m/>
    <m/>
    <m/>
    <m/>
    <m/>
    <m/>
    <s v="440 CCT"/>
    <d v="2011-08-01T00:00:00"/>
    <s v="440"/>
    <s v="05"/>
    <s v="SALARIES COMMERCIAUX"/>
    <m/>
    <m/>
    <s v="722"/>
    <m/>
    <m/>
    <s v="Niveau 1"/>
    <m/>
    <d v="1959-10-05T00:00:00"/>
    <n v="65"/>
    <n v="100"/>
    <s v="FRANCAISE"/>
    <d v="2011-02-01T00:00:00"/>
    <n v="13"/>
    <d v="2011-02-01T00:00:00"/>
    <s v="HC"/>
    <n v="74350"/>
    <s v="CRUSEILLES"/>
    <s v="FREDERIC MESTRE"/>
    <s v="071251"/>
    <s v="REGION GRAND SUD"/>
    <s v="305131"/>
    <s v="BAPTISTE CHIKLI"/>
    <s v="100 IMD"/>
    <x v="12"/>
    <x v="12"/>
    <m/>
    <m/>
    <m/>
    <x v="44"/>
    <x v="44"/>
    <s v="300056"/>
    <s v="CHRISTIANE GASSE"/>
    <s v="440 CCT"/>
    <s v="HC"/>
    <s v="099003"/>
    <s v="SECTEUR BLANC"/>
  </r>
  <r>
    <n v="179897"/>
    <n v="3000705"/>
    <x v="3"/>
    <s v="REGION CENTRE EST"/>
    <x v="0"/>
    <s v="03000705"/>
    <s v="179897"/>
    <x v="0"/>
    <m/>
    <n v="1"/>
    <s v="Monsieur"/>
    <s v="SYLVAIN"/>
    <s v="GATHELIER"/>
    <m/>
    <m/>
    <m/>
    <m/>
    <m/>
    <m/>
    <s v="100 IMD"/>
    <d v="2001-04-01T00:00:00"/>
    <s v="100"/>
    <s v="03"/>
    <s v="INSPECTEURS RSG"/>
    <m/>
    <m/>
    <m/>
    <m/>
    <m/>
    <n v="7"/>
    <m/>
    <d v="1977-02-25T00:00:00"/>
    <n v="47"/>
    <n v="100"/>
    <s v="FRANCAISE"/>
    <d v="1998-01-01T00:00:00"/>
    <n v="23"/>
    <d v="2001-04-01T00:00:00"/>
    <m/>
    <n v="54770"/>
    <s v="BOUXIERES AUX CHENES"/>
    <s v="JEROME CARPANETTO"/>
    <s v="900582"/>
    <s v="REGION CENTRE EST"/>
    <s v="179897"/>
    <s v="SYLVAIN GATHELIER"/>
    <s v="100 IMD"/>
    <x v="22"/>
    <x v="22"/>
    <m/>
    <m/>
    <m/>
    <x v="3"/>
    <x v="3"/>
    <m/>
    <m/>
    <m/>
    <s v="D7"/>
    <m/>
    <m/>
  </r>
  <r>
    <n v="171377"/>
    <n v="3000484"/>
    <x v="0"/>
    <s v="POLE PILOTAGE DU RESEAU COMMERCIAL"/>
    <x v="0"/>
    <s v="03000484"/>
    <s v="171377"/>
    <x v="0"/>
    <m/>
    <n v="1"/>
    <s v="Monsieur"/>
    <s v="CHRISTOPHE"/>
    <s v="GATHELIER"/>
    <m/>
    <m/>
    <m/>
    <m/>
    <m/>
    <m/>
    <s v="011 RR"/>
    <d v="1993-09-01T00:00:00"/>
    <s v="011"/>
    <s v="02"/>
    <s v="INSPECTEURS RSG"/>
    <m/>
    <m/>
    <m/>
    <m/>
    <m/>
    <s v="7+"/>
    <m/>
    <n v="25498"/>
    <n v="55"/>
    <n v="100"/>
    <s v="FRANCAISE"/>
    <n v="34213"/>
    <n v="31"/>
    <n v="34213"/>
    <m/>
    <n v="91490"/>
    <s v="MILLY LA FORET"/>
    <m/>
    <s v="700584"/>
    <s v="POLE PILOTAGE DU RESEAU COMMERCIAL"/>
    <m/>
    <m/>
    <m/>
    <x v="33"/>
    <x v="33"/>
    <m/>
    <m/>
    <m/>
    <x v="3"/>
    <x v="3"/>
    <m/>
    <m/>
    <m/>
    <s v="AR"/>
    <m/>
    <m/>
  </r>
  <r>
    <n v="304601"/>
    <n v="3102495"/>
    <x v="2"/>
    <s v="REGION GRAND SUD"/>
    <x v="0"/>
    <s v="03102495"/>
    <s v="304601"/>
    <x v="0"/>
    <m/>
    <n v="1"/>
    <s v="Monsieur"/>
    <s v="ALEXANDRE"/>
    <s v="GAUCHE"/>
    <s v="386 IE"/>
    <n v="45231"/>
    <m/>
    <s v="Faux"/>
    <n v="4"/>
    <s v="INSPECTEURS RSG"/>
    <s v="200 IMP"/>
    <d v="2023-12-01T00:00:00"/>
    <s v="200"/>
    <s v="04"/>
    <s v="INSPECTEURS RSG"/>
    <m/>
    <m/>
    <m/>
    <n v="5"/>
    <m/>
    <n v="5"/>
    <m/>
    <d v="1995-02-07T00:00:00"/>
    <n v="29"/>
    <n v="100"/>
    <s v="FRANCAISE"/>
    <d v="2020-04-01T00:00:00"/>
    <n v="4"/>
    <d v="2020-04-01T00:00:00"/>
    <m/>
    <n v="69340"/>
    <s v="FRANCHEVILLE"/>
    <s v="FREDERIC MESTRE"/>
    <s v="071251"/>
    <s v="REGION GRAND SUD"/>
    <s v="305131"/>
    <s v="BAPTISTE CHIKLI"/>
    <s v="100 IMD"/>
    <x v="12"/>
    <x v="12"/>
    <s v="304601"/>
    <s v="ALEXANDRE GAUCHE"/>
    <s v="200 IMP"/>
    <x v="112"/>
    <x v="112"/>
    <m/>
    <m/>
    <m/>
    <s v="HP"/>
    <m/>
    <m/>
  </r>
  <r>
    <n v="301749"/>
    <n v="3100972"/>
    <x v="0"/>
    <s v="REGION GRAND OUEST"/>
    <x v="0"/>
    <s v="03100972"/>
    <s v="301749"/>
    <x v="0"/>
    <m/>
    <n v="1"/>
    <s v="Monsieur"/>
    <s v="ALEXANDRE"/>
    <s v="GAUGAIN"/>
    <s v="440 CCT"/>
    <s v="31/12/2013"/>
    <m/>
    <s v="Faux"/>
    <n v="5"/>
    <s v="SALARIES COMMERCIAUX"/>
    <s v="443 CCT.S"/>
    <d v="2014-01-01T00:00:00"/>
    <s v="443"/>
    <s v="05"/>
    <s v="SALARIES COMMERCIAUX"/>
    <m/>
    <m/>
    <s v="171"/>
    <s v="Niveau 1"/>
    <m/>
    <s v="Niveau 1"/>
    <m/>
    <d v="1975-06-03T00:00:00"/>
    <n v="49"/>
    <n v="100"/>
    <s v="FRANCAISE"/>
    <d v="2014-01-01T00:00:00"/>
    <n v="10"/>
    <d v="2014-01-01T00:00:00"/>
    <s v="HC"/>
    <n v="14220"/>
    <s v="ST LAURENT DE CONDEL"/>
    <s v="MATHIEU CHEMIN"/>
    <s v="071590"/>
    <s v="REGION GRAND OUEST"/>
    <s v="170189"/>
    <s v="SEBASTIEN PLANCON"/>
    <s v="100 IMD"/>
    <x v="10"/>
    <x v="10"/>
    <s v="182923"/>
    <s v="DAVID RIQUE"/>
    <s v="200 IMP"/>
    <x v="48"/>
    <x v="48"/>
    <s v="301749"/>
    <s v="ALEXANDRE GAUGAIN"/>
    <s v="443 CCT.S"/>
    <s v="HC"/>
    <s v="096299"/>
    <s v="SECTEUR BLANC"/>
  </r>
  <r>
    <n v="300362"/>
    <n v="3100231"/>
    <x v="0"/>
    <s v="REGION GRAND SUD"/>
    <x v="0"/>
    <s v="03100231"/>
    <s v="300362"/>
    <x v="0"/>
    <m/>
    <n v="2"/>
    <s v="Madame"/>
    <s v="SOLANGE"/>
    <s v="GAUTHIER"/>
    <s v="443 CCT.S"/>
    <d v="2011-08-01T00:00:00"/>
    <m/>
    <s v="Faux"/>
    <n v="5"/>
    <s v="SALARIES COMMERCIAUX"/>
    <s v="370 CC.E"/>
    <d v="2011-09-01T00:00:00"/>
    <s v="370"/>
    <s v="05"/>
    <s v="SALARIES COMMERCIAUX"/>
    <m/>
    <m/>
    <s v="214"/>
    <s v="Niveau 2"/>
    <m/>
    <s v="Niveau 2"/>
    <m/>
    <d v="1970-09-08T00:00:00"/>
    <n v="54"/>
    <n v="100"/>
    <s v="FRANCAISE"/>
    <d v="2011-09-01T00:00:00"/>
    <n v="13"/>
    <d v="2011-09-01T00:00:00"/>
    <s v="HC"/>
    <n v="73700"/>
    <s v="BOURG ST MAURICE"/>
    <s v="FREDERIC MESTRE"/>
    <s v="071251"/>
    <s v="REGION GRAND SUD"/>
    <s v="186531"/>
    <s v="CHRISTOPHE CLEMENT"/>
    <s v="100 IMD"/>
    <x v="11"/>
    <x v="11"/>
    <m/>
    <m/>
    <m/>
    <x v="119"/>
    <x v="118"/>
    <s v="300362"/>
    <s v="SOLANGE GAUTHIER"/>
    <s v="370 CC.E"/>
    <s v="HC"/>
    <s v="993717"/>
    <s v="SECTEUR BLANC"/>
  </r>
  <r>
    <n v="306430"/>
    <n v="7024349"/>
    <x v="0"/>
    <s v="REGION GRAND OUEST"/>
    <x v="0"/>
    <s v="07024349"/>
    <s v="306430"/>
    <x v="0"/>
    <m/>
    <n v="2"/>
    <s v="Madame"/>
    <s v="CELINE"/>
    <s v="GAUTIER"/>
    <m/>
    <m/>
    <m/>
    <m/>
    <m/>
    <m/>
    <s v="445 CCA"/>
    <d v="2024-11-01T00:00:00"/>
    <s v="445"/>
    <s v="05"/>
    <s v="SALARIES COMMERCIAUX"/>
    <m/>
    <m/>
    <s v="159"/>
    <m/>
    <m/>
    <s v="Niveau 1"/>
    <m/>
    <d v="1980-05-20T00:00:00"/>
    <n v="44"/>
    <n v="100"/>
    <s v="FRANCAISE"/>
    <d v="2024-11-01T00:00:00"/>
    <n v="0"/>
    <d v="2024-11-01T00:00:00"/>
    <s v="HC"/>
    <n v="22230"/>
    <s v="ILLIFAUT"/>
    <s v="MATHIEU CHEMIN"/>
    <s v="071590"/>
    <s v="REGION GRAND OUEST"/>
    <s v="175115"/>
    <s v="PABLO LECOQ"/>
    <s v="100 IMD"/>
    <x v="27"/>
    <x v="27"/>
    <s v="302652"/>
    <s v="ARNAUD HOCHET"/>
    <s v="200 IMP"/>
    <x v="104"/>
    <x v="104"/>
    <s v="306430"/>
    <s v="CELINE GAUTIER"/>
    <s v="445 CCA"/>
    <s v="HC"/>
    <s v="993077"/>
    <s v="SECTEUR BLANC"/>
  </r>
  <r>
    <n v="305098"/>
    <n v="7019459"/>
    <x v="0"/>
    <s v="REGION CENTRE EST"/>
    <x v="0"/>
    <s v="07019459"/>
    <s v="305098"/>
    <x v="0"/>
    <m/>
    <n v="1"/>
    <s v="Monsieur"/>
    <s v="FREDERIC"/>
    <s v="GELBART"/>
    <m/>
    <m/>
    <m/>
    <m/>
    <m/>
    <m/>
    <s v="371 CCM.E"/>
    <d v="2024-12-01T00:00:00"/>
    <s v="371"/>
    <s v="05"/>
    <s v="SALARIES COMMERCIAUX"/>
    <s v="T"/>
    <m/>
    <s v="428"/>
    <m/>
    <m/>
    <s v="Niveau 2"/>
    <m/>
    <d v="1983-04-29T00:00:00"/>
    <n v="41"/>
    <n v="100"/>
    <s v="FRANCAISE"/>
    <d v="2021-06-01T00:00:00"/>
    <n v="3"/>
    <d v="2021-06-01T00:00:00"/>
    <s v="HC"/>
    <n v="77176"/>
    <s v="NANDY"/>
    <s v="JEROME CARPANETTO"/>
    <s v="900582"/>
    <s v="REGION CENTRE EST"/>
    <s v="193601"/>
    <s v="PIERRICK MORTIER"/>
    <s v="100 IMD"/>
    <x v="30"/>
    <x v="30"/>
    <s v="303393"/>
    <s v="LAURA GIAI GIANETTO"/>
    <s v="200 IMP"/>
    <x v="86"/>
    <x v="86"/>
    <s v="305098"/>
    <s v="FREDERIC GELBART"/>
    <s v="371 CCM.E"/>
    <s v="HC"/>
    <s v="993443"/>
    <s v="SECTEUR BLANC"/>
  </r>
  <r>
    <n v="304132"/>
    <n v="3102226"/>
    <x v="0"/>
    <s v="REGION GRAND OUEST"/>
    <x v="0"/>
    <s v="03102226"/>
    <s v="304132"/>
    <x v="0"/>
    <m/>
    <n v="1"/>
    <s v="Monsieur"/>
    <s v="REYNALD"/>
    <s v="GEMAIN"/>
    <s v="445 CCA"/>
    <s v="31/12/2018"/>
    <m/>
    <s v="Faux"/>
    <n v="5"/>
    <s v="SALARIES COMMERCIAUX"/>
    <s v="440 CCT"/>
    <d v="2019-01-01T00:00:00"/>
    <s v="440"/>
    <s v="05"/>
    <s v="SALARIES COMMERCIAUX"/>
    <m/>
    <m/>
    <s v="292"/>
    <s v="Niveau 1"/>
    <m/>
    <s v="Niveau 1"/>
    <m/>
    <n v="29276"/>
    <n v="44"/>
    <n v="100"/>
    <s v="FRANCAISE"/>
    <n v="43466"/>
    <n v="5"/>
    <n v="43466"/>
    <s v="HC"/>
    <n v="53810"/>
    <s v="CHANGE"/>
    <s v="MATHIEU CHEMIN"/>
    <s v="071590"/>
    <s v="REGION GRAND OUEST"/>
    <s v="170189"/>
    <s v="SEBASTIEN PLANCON"/>
    <s v="100 IMD"/>
    <x v="10"/>
    <x v="10"/>
    <s v="304465"/>
    <s v="ALEXANDRE FOURNIER"/>
    <s v="200 IMP"/>
    <x v="71"/>
    <x v="71"/>
    <s v="304132"/>
    <s v="REYNALD GEMAIN"/>
    <s v="440 CCT"/>
    <s v="HC"/>
    <s v="096651"/>
    <s v="SECTEUR BLANC"/>
  </r>
  <r>
    <n v="305151"/>
    <n v="7019930"/>
    <x v="0"/>
    <s v="REGION CENTRE EST"/>
    <x v="0"/>
    <s v="07019930"/>
    <s v="305151"/>
    <x v="0"/>
    <m/>
    <n v="1"/>
    <s v="Monsieur"/>
    <s v="ADRIEN"/>
    <s v="GENARD"/>
    <m/>
    <m/>
    <m/>
    <m/>
    <m/>
    <m/>
    <s v="440 CCT"/>
    <d v="2022-03-01T00:00:00"/>
    <s v="440"/>
    <s v="05"/>
    <s v="SALARIES COMMERCIAUX"/>
    <m/>
    <m/>
    <s v="376"/>
    <m/>
    <m/>
    <s v="Niveau 1"/>
    <m/>
    <n v="32124"/>
    <n v="36"/>
    <n v="100"/>
    <s v="FRANCAISE"/>
    <n v="44440"/>
    <n v="3"/>
    <n v="44440"/>
    <s v="HC"/>
    <n v="77580"/>
    <s v="CRECY LA CHAPELLE"/>
    <s v="JEROME CARPANETTO"/>
    <s v="900582"/>
    <s v="REGION CENTRE EST"/>
    <s v="193601"/>
    <s v="PIERRICK MORTIER"/>
    <s v="100 IMD"/>
    <x v="30"/>
    <x v="30"/>
    <s v="300960"/>
    <s v="HELDER NEVES"/>
    <s v="200 IMP"/>
    <x v="68"/>
    <x v="68"/>
    <s v="305151"/>
    <s v="ADRIEN GENARD"/>
    <s v="440 CCT"/>
    <s v="HC"/>
    <s v="992596"/>
    <s v="SECTEUR BLANC"/>
  </r>
  <r>
    <n v="306109"/>
    <n v="7023919"/>
    <x v="0"/>
    <s v="REGION GRAND SUD"/>
    <x v="0"/>
    <s v="07023919"/>
    <s v="306109"/>
    <x v="0"/>
    <m/>
    <n v="1"/>
    <s v="Monsieur"/>
    <s v="QUENTIN"/>
    <s v="GENEVRIER"/>
    <m/>
    <m/>
    <m/>
    <m/>
    <m/>
    <m/>
    <s v="440 CCT"/>
    <d v="2024-11-01T00:00:00"/>
    <s v="440"/>
    <s v="05"/>
    <s v="SALARIES COMMERCIAUX"/>
    <m/>
    <m/>
    <s v="091"/>
    <m/>
    <m/>
    <s v="Niveau 1"/>
    <m/>
    <n v="32375"/>
    <n v="36"/>
    <n v="100"/>
    <s v="FRANCAISE"/>
    <n v="45474"/>
    <n v="0"/>
    <n v="45474"/>
    <s v="HC"/>
    <n v="34690"/>
    <s v="FABREGUES"/>
    <s v="FREDERIC MESTRE"/>
    <s v="071251"/>
    <s v="REGION GRAND SUD"/>
    <s v="163397"/>
    <s v="FRANCK ZENOU"/>
    <s v="100 IMD"/>
    <x v="0"/>
    <x v="0"/>
    <m/>
    <m/>
    <m/>
    <x v="0"/>
    <x v="0"/>
    <s v="306109"/>
    <s v="QUENTIN GENEVRIER"/>
    <s v="440 CCT"/>
    <s v="HC"/>
    <s v="991385"/>
    <s v="SECTEUR BLANC"/>
  </r>
  <r>
    <n v="305550"/>
    <n v="7022394"/>
    <x v="0"/>
    <s v="REGION GRAND SUD"/>
    <x v="0"/>
    <s v="07022394"/>
    <s v="305550"/>
    <x v="0"/>
    <m/>
    <n v="2"/>
    <s v="Madame"/>
    <s v="MAUD"/>
    <s v="GENTY"/>
    <m/>
    <m/>
    <m/>
    <m/>
    <m/>
    <m/>
    <s v="440 CCT"/>
    <d v="2023-10-01T00:00:00"/>
    <s v="440"/>
    <s v="05"/>
    <s v="SALARIES COMMERCIAUX"/>
    <m/>
    <m/>
    <s v="299"/>
    <m/>
    <m/>
    <s v="Niveau 1"/>
    <m/>
    <n v="31261"/>
    <n v="39"/>
    <n v="100"/>
    <s v="FRANCAISE"/>
    <n v="45017"/>
    <n v="1"/>
    <n v="45017"/>
    <s v="HC"/>
    <n v="81370"/>
    <s v="ST SULPICE LA POINTE"/>
    <s v="FREDERIC MESTRE"/>
    <s v="071251"/>
    <s v="REGION GRAND SUD"/>
    <s v="306077"/>
    <s v="JONATHAN THIEBAUD"/>
    <s v="100 IMD"/>
    <x v="26"/>
    <x v="26"/>
    <s v="305333"/>
    <s v="ALEXANDRE BALARDY"/>
    <s v="200 IMP"/>
    <x v="34"/>
    <x v="34"/>
    <s v="305550"/>
    <s v="MAUD GENTY"/>
    <s v="440 CCT"/>
    <s v="HC"/>
    <s v="097409"/>
    <s v="SECTEUR BLANC"/>
  </r>
  <r>
    <n v="302251"/>
    <n v="3101251"/>
    <x v="0"/>
    <s v="REGION ILE DE FRANCE NORD"/>
    <x v="0"/>
    <s v="03101251"/>
    <s v="302251"/>
    <x v="0"/>
    <m/>
    <n v="1"/>
    <s v="Monsieur"/>
    <s v="CHRISTOPHE"/>
    <s v="GERARD"/>
    <s v="441 CCTM"/>
    <n v="41913"/>
    <m/>
    <s v="Faux"/>
    <n v="5"/>
    <s v="SALARIES COMMERCIAUX"/>
    <s v="391 CCEIM"/>
    <d v="2014-11-01T00:00:00"/>
    <s v="391"/>
    <s v="05"/>
    <s v="SALARIES COMMERCIAUX"/>
    <s v="T"/>
    <m/>
    <s v="335"/>
    <s v="Niveau 2"/>
    <m/>
    <s v="Niveau 2"/>
    <m/>
    <n v="30074"/>
    <n v="42"/>
    <n v="100"/>
    <s v="FRANCAISE"/>
    <n v="41944"/>
    <n v="10"/>
    <n v="41944"/>
    <s v="HC"/>
    <n v="78370"/>
    <s v="PLAISIR"/>
    <s v="CATHERINE BLANCKAERT"/>
    <s v="071030"/>
    <s v="REGION ILE DE FRANCE NORD"/>
    <s v="303103"/>
    <s v="JEROME TEISSIER"/>
    <s v="100 IMD"/>
    <x v="19"/>
    <x v="19"/>
    <s v="192666"/>
    <s v="SEBASTIEN FOSSEY"/>
    <s v="200 IMP"/>
    <x v="116"/>
    <x v="116"/>
    <s v="302251"/>
    <s v="CHRISTOPHE GERARD"/>
    <s v="391 CCEIM"/>
    <s v="HC"/>
    <s v="992334"/>
    <s v="SECTEUR BLANC"/>
  </r>
  <r>
    <n v="305737"/>
    <n v="7023084"/>
    <x v="0"/>
    <s v="REGION GRAND SUD"/>
    <x v="0"/>
    <s v="07023084"/>
    <s v="305737"/>
    <x v="0"/>
    <m/>
    <n v="2"/>
    <s v="Madame"/>
    <s v="CHRISTELLE"/>
    <s v="GERMONT"/>
    <s v="445 CCA"/>
    <n v="45323"/>
    <m/>
    <s v="Faux"/>
    <n v="5"/>
    <s v="SALARIES COMMERCIAUX"/>
    <s v="440 CCT"/>
    <d v="2024-03-01T00:00:00"/>
    <s v="440"/>
    <s v="05"/>
    <s v="SALARIES COMMERCIAUX"/>
    <m/>
    <m/>
    <s v="138"/>
    <s v="Niveau 1"/>
    <m/>
    <s v="Niveau 1"/>
    <m/>
    <n v="28077"/>
    <n v="48"/>
    <n v="100"/>
    <s v="FRANCAISE"/>
    <n v="45231"/>
    <n v="1"/>
    <n v="45231"/>
    <s v="HC"/>
    <n v="30920"/>
    <s v="CODOGNAN"/>
    <s v="FREDERIC MESTRE"/>
    <s v="071251"/>
    <s v="REGION GRAND SUD"/>
    <s v="163397"/>
    <s v="FRANCK ZENOU"/>
    <s v="100 IMD"/>
    <x v="0"/>
    <x v="0"/>
    <m/>
    <m/>
    <m/>
    <x v="0"/>
    <x v="0"/>
    <s v="305737"/>
    <s v="CHRISTELLE GERMONT"/>
    <s v="440 CCT"/>
    <s v="HC"/>
    <s v="993649"/>
    <s v="SECTEUR BLANC"/>
  </r>
  <r>
    <n v="185551"/>
    <n v="3000913"/>
    <x v="3"/>
    <s v="REGION ILE DE FRANCE NORD"/>
    <x v="0"/>
    <s v="03000913"/>
    <s v="185551"/>
    <x v="0"/>
    <m/>
    <n v="1"/>
    <s v="Monsieur"/>
    <s v="BERNARD"/>
    <s v="GERONIMI"/>
    <m/>
    <m/>
    <m/>
    <m/>
    <m/>
    <m/>
    <s v="100 IMD"/>
    <d v="2001-04-01T00:00:00"/>
    <s v="100"/>
    <s v="03"/>
    <s v="INSPECTEURS RSG"/>
    <m/>
    <m/>
    <m/>
    <m/>
    <m/>
    <n v="7"/>
    <m/>
    <n v="27163"/>
    <n v="50"/>
    <n v="100"/>
    <s v="FRANCAISE"/>
    <n v="36982"/>
    <n v="23"/>
    <n v="36982"/>
    <m/>
    <n v="59480"/>
    <s v="LA BASSEE"/>
    <s v="CATHERINE BLANCKAERT"/>
    <s v="071030"/>
    <s v="REGION ILE DE FRANCE NORD"/>
    <s v="185551"/>
    <s v="BERNARD GERONIMI"/>
    <s v="100 IMD"/>
    <x v="17"/>
    <x v="17"/>
    <m/>
    <m/>
    <m/>
    <x v="3"/>
    <x v="3"/>
    <m/>
    <m/>
    <m/>
    <s v="D7"/>
    <m/>
    <m/>
  </r>
  <r>
    <n v="188718"/>
    <n v="3001139"/>
    <x v="2"/>
    <s v="REGION GRAND OUEST"/>
    <x v="0"/>
    <s v="03001139"/>
    <s v="188718"/>
    <x v="0"/>
    <m/>
    <n v="1"/>
    <s v="Monsieur"/>
    <s v="STEPHANE"/>
    <s v="GESTIN"/>
    <m/>
    <m/>
    <m/>
    <m/>
    <m/>
    <m/>
    <s v="200 IMP"/>
    <d v="2004-02-01T00:00:00"/>
    <s v="200"/>
    <s v="04"/>
    <s v="INSPECTEURS RSG"/>
    <m/>
    <m/>
    <m/>
    <m/>
    <m/>
    <n v="6"/>
    <m/>
    <n v="27516"/>
    <n v="49"/>
    <n v="100"/>
    <s v="FRANCAISE"/>
    <n v="38018"/>
    <n v="20"/>
    <n v="38018"/>
    <m/>
    <n v="22300"/>
    <s v="LANNION"/>
    <s v="MATHIEU CHEMIN"/>
    <s v="071590"/>
    <s v="REGION GRAND OUEST"/>
    <s v="175115"/>
    <s v="PABLO LECOQ"/>
    <s v="100 IMD"/>
    <x v="27"/>
    <x v="27"/>
    <s v="188718"/>
    <s v="STEPHANE GESTIN"/>
    <s v="200 IMP"/>
    <x v="37"/>
    <x v="37"/>
    <m/>
    <m/>
    <m/>
    <s v="HP"/>
    <m/>
    <m/>
  </r>
  <r>
    <n v="303393"/>
    <n v="3101852"/>
    <x v="2"/>
    <s v="REGION CENTRE EST"/>
    <x v="0"/>
    <s v="03101852"/>
    <s v="303393"/>
    <x v="0"/>
    <m/>
    <n v="2"/>
    <s v="Madame"/>
    <s v="LAURA"/>
    <s v="GIAI GIANETTO"/>
    <s v="441 CCTM"/>
    <n v="45383"/>
    <m/>
    <s v="Faux"/>
    <n v="4"/>
    <s v="INSPECTEURS RSG"/>
    <s v="200 IMP"/>
    <d v="2024-05-01T00:00:00"/>
    <s v="200"/>
    <s v="04"/>
    <s v="INSPECTEURS RSG"/>
    <m/>
    <m/>
    <m/>
    <n v="5"/>
    <m/>
    <n v="5"/>
    <m/>
    <n v="32248"/>
    <n v="36"/>
    <n v="100"/>
    <s v="FRANCAISE"/>
    <n v="42826"/>
    <n v="7"/>
    <n v="42826"/>
    <m/>
    <n v="94200"/>
    <s v="IVRY SUR SEINE"/>
    <s v="JEROME CARPANETTO"/>
    <s v="900582"/>
    <s v="REGION CENTRE EST"/>
    <s v="193601"/>
    <s v="PIERRICK MORTIER"/>
    <s v="100 IMD"/>
    <x v="30"/>
    <x v="30"/>
    <s v="303393"/>
    <s v="LAURA GIAI GIANETTO"/>
    <s v="200 IMP"/>
    <x v="86"/>
    <x v="86"/>
    <m/>
    <m/>
    <m/>
    <s v="HP"/>
    <m/>
    <m/>
  </r>
  <r>
    <n v="192792"/>
    <n v="3002016"/>
    <x v="0"/>
    <s v="REGION GRAND OUEST"/>
    <x v="0"/>
    <s v="03002016"/>
    <s v="192792"/>
    <x v="0"/>
    <m/>
    <n v="2"/>
    <s v="Madame"/>
    <s v="NATHALIE"/>
    <s v="GIBOIRE"/>
    <s v="371 CCM.E"/>
    <n v="39539"/>
    <m/>
    <s v="Faux"/>
    <n v="5"/>
    <s v="INSPECTEURS RSG"/>
    <s v="386 IE"/>
    <d v="2008-05-01T00:00:00"/>
    <s v="386"/>
    <s v="05"/>
    <s v="INSPECTEURS RSG"/>
    <s v="T"/>
    <m/>
    <s v="202"/>
    <n v="5"/>
    <m/>
    <n v="5"/>
    <m/>
    <n v="25993"/>
    <n v="53"/>
    <n v="100"/>
    <s v="FRANCAISE"/>
    <n v="39569"/>
    <n v="16"/>
    <n v="39569"/>
    <s v="HC"/>
    <n v="35470"/>
    <s v="PLECHATEL"/>
    <s v="MATHIEU CHEMIN"/>
    <s v="071590"/>
    <s v="REGION GRAND OUEST"/>
    <s v="175115"/>
    <s v="PABLO LECOQ"/>
    <s v="100 IMD"/>
    <x v="27"/>
    <x v="27"/>
    <s v="303962"/>
    <s v="JORDAN BRICARD"/>
    <s v="200 IMP"/>
    <x v="70"/>
    <x v="70"/>
    <s v="192792"/>
    <s v="NATHALIE GIBOIRE"/>
    <s v="386 IE"/>
    <s v="HC"/>
    <s v="993563"/>
    <s v="SECTEUR BLANC"/>
  </r>
  <r>
    <n v="305410"/>
    <n v="7021860"/>
    <x v="2"/>
    <s v="REGION GRAND OUEST"/>
    <x v="0"/>
    <s v="07021860"/>
    <s v="305410"/>
    <x v="0"/>
    <m/>
    <n v="2"/>
    <s v="Madame"/>
    <s v="MANON"/>
    <s v="GIGER"/>
    <s v="385 I.ES"/>
    <n v="44986"/>
    <m/>
    <s v="Faux"/>
    <n v="4"/>
    <s v="INSPECTEURS RSG"/>
    <s v="200 IMP"/>
    <d v="2023-04-01T00:00:00"/>
    <s v="200"/>
    <s v="04"/>
    <s v="INSPECTEURS RSG"/>
    <m/>
    <m/>
    <m/>
    <n v="5"/>
    <m/>
    <n v="5"/>
    <m/>
    <n v="33392"/>
    <n v="33"/>
    <n v="100"/>
    <s v="FRANCAISE"/>
    <n v="44835"/>
    <n v="2"/>
    <n v="44835"/>
    <m/>
    <n v="37390"/>
    <s v="CHANCEAUX SUR CHOISILLE"/>
    <s v="MATHIEU CHEMIN"/>
    <s v="071590"/>
    <s v="REGION GRAND OUEST"/>
    <s v="305493"/>
    <s v="AURELIE DEVILLIER"/>
    <s v="100 IMD"/>
    <x v="38"/>
    <x v="38"/>
    <s v="305410"/>
    <s v="MANON GIGER"/>
    <s v="200 IMP"/>
    <x v="123"/>
    <x v="121"/>
    <m/>
    <m/>
    <m/>
    <s v="HP"/>
    <m/>
    <m/>
  </r>
  <r>
    <n v="306391"/>
    <n v="7024297"/>
    <x v="0"/>
    <s v="REGION GRAND SUD"/>
    <x v="0"/>
    <s v="07024297"/>
    <s v="306391"/>
    <x v="0"/>
    <m/>
    <n v="1"/>
    <s v="Monsieur"/>
    <s v="ANTHONY"/>
    <s v="GIGNOUX"/>
    <m/>
    <m/>
    <m/>
    <m/>
    <m/>
    <m/>
    <s v="445 CCA"/>
    <d v="2024-10-01T00:00:00"/>
    <s v="445"/>
    <s v="05"/>
    <s v="SALARIES COMMERCIAUX"/>
    <m/>
    <m/>
    <s v="296"/>
    <m/>
    <m/>
    <s v="Niveau 1"/>
    <m/>
    <n v="32212"/>
    <n v="36"/>
    <n v="100"/>
    <s v="FRANCAISE"/>
    <n v="45566"/>
    <n v="0"/>
    <n v="45566"/>
    <s v="HC"/>
    <n v="42300"/>
    <s v="ROANNE"/>
    <s v="FREDERIC MESTRE"/>
    <s v="071251"/>
    <s v="REGION GRAND SUD"/>
    <s v="193087"/>
    <s v="NICOLAS LEVEQUE"/>
    <s v="100 IMD"/>
    <x v="16"/>
    <x v="16"/>
    <s v="167187"/>
    <s v="CHRISTOPHE FOUILLOUSE"/>
    <s v="200 IMP"/>
    <x v="25"/>
    <x v="25"/>
    <s v="306391"/>
    <s v="ANTHONY GIGNOUX"/>
    <s v="445 CCA"/>
    <s v="HC"/>
    <s v="097139"/>
    <s v="SECTEUR BLANC"/>
  </r>
  <r>
    <n v="304464"/>
    <n v="3102409"/>
    <x v="0"/>
    <s v="REGION ILE DE FRANCE NORD"/>
    <x v="0"/>
    <s v="03102409"/>
    <s v="304464"/>
    <x v="0"/>
    <m/>
    <n v="1"/>
    <s v="Monsieur"/>
    <s v="THOMAS"/>
    <s v="GILLES"/>
    <s v="445 CCA"/>
    <n v="43952"/>
    <m/>
    <s v="Faux"/>
    <n v="5"/>
    <s v="SALARIES COMMERCIAUX"/>
    <s v="440 CCT"/>
    <d v="2020-06-01T00:00:00"/>
    <s v="440"/>
    <s v="05"/>
    <s v="SALARIES COMMERCIAUX"/>
    <m/>
    <m/>
    <s v="721"/>
    <s v="Niveau 1"/>
    <m/>
    <s v="Niveau 1"/>
    <m/>
    <n v="33532"/>
    <n v="33"/>
    <n v="100"/>
    <s v="FRANCAISE"/>
    <n v="43800"/>
    <n v="5"/>
    <n v="43800"/>
    <s v="HC"/>
    <n v="2200"/>
    <s v="SOISSONS"/>
    <s v="CATHERINE BLANCKAERT"/>
    <s v="071030"/>
    <s v="REGION ILE DE FRANCE NORD"/>
    <s v="301703"/>
    <s v="JONATHAN HENNICOTTE"/>
    <s v="100 IMD"/>
    <x v="34"/>
    <x v="34"/>
    <s v="193607"/>
    <s v="ANTHONY ZAPPARATA"/>
    <s v="200 IMP"/>
    <x v="58"/>
    <x v="58"/>
    <s v="304464"/>
    <s v="THOMAS GILLES"/>
    <s v="440 CCT"/>
    <s v="HC"/>
    <s v="992808"/>
    <s v="SECTEUR BLANC"/>
  </r>
  <r>
    <n v="300943"/>
    <n v="3100563"/>
    <x v="0"/>
    <s v="REGION GRAND SUD"/>
    <x v="0"/>
    <s v="03100563"/>
    <s v="300943"/>
    <x v="0"/>
    <m/>
    <n v="2"/>
    <s v="Madame"/>
    <s v="ANNE"/>
    <s v="GIOAN"/>
    <m/>
    <m/>
    <m/>
    <m/>
    <m/>
    <m/>
    <s v="440 CCT"/>
    <d v="2012-09-01T00:00:00"/>
    <s v="440"/>
    <s v="05"/>
    <s v="SALARIES COMMERCIAUX"/>
    <m/>
    <m/>
    <s v="480"/>
    <m/>
    <m/>
    <s v="Niveau 1"/>
    <m/>
    <n v="26185"/>
    <n v="53"/>
    <n v="100"/>
    <s v="FRANCAISE"/>
    <n v="41153"/>
    <n v="12"/>
    <n v="41153"/>
    <s v="HC"/>
    <n v="31470"/>
    <s v="FONTENILLES"/>
    <s v="FREDERIC MESTRE"/>
    <s v="071251"/>
    <s v="REGION GRAND SUD"/>
    <s v="306077"/>
    <s v="JONATHAN THIEBAUD"/>
    <s v="100 IMD"/>
    <x v="26"/>
    <x v="26"/>
    <s v="305395"/>
    <s v="LUDOVIC LE VERGE"/>
    <s v="200 IMP"/>
    <x v="77"/>
    <x v="77"/>
    <s v="300943"/>
    <s v="ANNE GIOAN"/>
    <s v="440 CCT"/>
    <s v="HC"/>
    <s v="993651"/>
    <s v="SECTEUR BLANC"/>
  </r>
  <r>
    <n v="190947"/>
    <n v="3001310"/>
    <x v="0"/>
    <s v="REGION GRAND OUEST"/>
    <x v="0"/>
    <s v="03001310"/>
    <s v="190947"/>
    <x v="0"/>
    <m/>
    <n v="1"/>
    <s v="Monsieur"/>
    <s v="MICHEL"/>
    <s v="GIRARD"/>
    <m/>
    <m/>
    <m/>
    <m/>
    <m/>
    <m/>
    <s v="440 CCT"/>
    <d v="2005-11-01T00:00:00"/>
    <s v="440"/>
    <s v="05"/>
    <s v="SALARIES COMMERCIAUX"/>
    <m/>
    <m/>
    <s v="125"/>
    <m/>
    <m/>
    <s v="Niveau 1"/>
    <m/>
    <n v="23285"/>
    <n v="61"/>
    <n v="100"/>
    <s v="FRANCAISE"/>
    <n v="38657"/>
    <n v="19"/>
    <n v="38657"/>
    <s v="HC"/>
    <n v="22100"/>
    <s v="DINAN"/>
    <s v="MATHIEU CHEMIN"/>
    <s v="071590"/>
    <s v="REGION GRAND OUEST"/>
    <s v="175115"/>
    <s v="PABLO LECOQ"/>
    <s v="100 IMD"/>
    <x v="27"/>
    <x v="27"/>
    <s v="302652"/>
    <s v="ARNAUD HOCHET"/>
    <s v="200 IMP"/>
    <x v="104"/>
    <x v="104"/>
    <s v="190947"/>
    <s v="MICHEL GIRARD"/>
    <s v="440 CCT"/>
    <s v="HC"/>
    <s v="992394"/>
    <s v="SECTEUR BLANC"/>
  </r>
  <r>
    <n v="305986"/>
    <n v="7023599"/>
    <x v="0"/>
    <s v="REGION GRAND SUD"/>
    <x v="0"/>
    <s v="07023599"/>
    <s v="305986"/>
    <x v="0"/>
    <m/>
    <n v="2"/>
    <s v="Madame"/>
    <s v="AUDREY"/>
    <s v="GLATIGNY"/>
    <m/>
    <m/>
    <m/>
    <m/>
    <m/>
    <m/>
    <s v="440 CCT"/>
    <d v="2024-08-01T00:00:00"/>
    <s v="440"/>
    <s v="05"/>
    <s v="SALARIES COMMERCIAUX"/>
    <m/>
    <m/>
    <s v="371"/>
    <m/>
    <m/>
    <s v="Niveau 1"/>
    <m/>
    <d v="1987-05-18T00:00:00"/>
    <n v="37"/>
    <n v="100"/>
    <s v="FRANCAISE"/>
    <d v="2024-04-01T00:00:00"/>
    <n v="0"/>
    <d v="2024-04-01T00:00:00"/>
    <s v="HC"/>
    <n v="13840"/>
    <s v="ROGNES"/>
    <s v="FREDERIC MESTRE"/>
    <s v="071251"/>
    <s v="REGION GRAND SUD"/>
    <s v="305931"/>
    <s v="JULIEN KARIGER"/>
    <s v="100 IMD"/>
    <x v="6"/>
    <x v="6"/>
    <s v="305212"/>
    <s v="CHARLOTTE JALLADEAU"/>
    <s v="310 CMA"/>
    <x v="9"/>
    <x v="9"/>
    <s v="305986"/>
    <s v="AUDREY GLATIGNY"/>
    <s v="440 CCT"/>
    <s v="HC"/>
    <s v="099905"/>
    <s v="SECTEUR BLANC"/>
  </r>
  <r>
    <n v="305553"/>
    <n v="7022400"/>
    <x v="0"/>
    <s v="REGION CENTRE EST"/>
    <x v="0"/>
    <s v="07022400"/>
    <s v="305553"/>
    <x v="0"/>
    <m/>
    <n v="2"/>
    <s v="Madame"/>
    <s v="JOSEPHINE"/>
    <s v="GODON"/>
    <m/>
    <m/>
    <m/>
    <m/>
    <m/>
    <m/>
    <s v="440 CCT"/>
    <d v="2023-10-01T00:00:00"/>
    <s v="440"/>
    <s v="05"/>
    <s v="SALARIES COMMERCIAUX"/>
    <m/>
    <m/>
    <s v="248"/>
    <m/>
    <m/>
    <s v="Niveau 1"/>
    <m/>
    <d v="1992-05-05T00:00:00"/>
    <n v="32"/>
    <n v="100"/>
    <s v="FRANCAISE"/>
    <d v="2023-04-01T00:00:00"/>
    <n v="1"/>
    <d v="2023-04-01T00:00:00"/>
    <s v="HC"/>
    <n v="10600"/>
    <s v="BARBEREY ST SULPICE"/>
    <s v="JEROME CARPANETTO"/>
    <s v="900582"/>
    <s v="REGION CENTRE EST"/>
    <s v="172115"/>
    <s v="GREGORY BACQUET"/>
    <s v="100 IMD"/>
    <x v="29"/>
    <x v="29"/>
    <s v="304936"/>
    <s v="CATHERINE LORITTE"/>
    <s v="200 IMP"/>
    <x v="85"/>
    <x v="85"/>
    <s v="305553"/>
    <s v="JOSEPHINE GODON"/>
    <s v="440 CCT"/>
    <s v="HC"/>
    <s v="992624"/>
    <s v="SECTEUR BLANC"/>
  </r>
  <r>
    <n v="305767"/>
    <n v="7023142"/>
    <x v="0"/>
    <s v="REGION CENTRE EST"/>
    <x v="0"/>
    <s v="07023142"/>
    <s v="305767"/>
    <x v="0"/>
    <m/>
    <n v="1"/>
    <s v="Monsieur"/>
    <s v="ARNAUD"/>
    <s v="GOETZ"/>
    <s v="445 CCA"/>
    <n v="45323"/>
    <m/>
    <s v="Faux"/>
    <n v="5"/>
    <s v="SALARIES COMMERCIAUX"/>
    <s v="440 CCT"/>
    <d v="2024-03-01T00:00:00"/>
    <s v="440"/>
    <s v="05"/>
    <s v="SALARIES COMMERCIAUX"/>
    <m/>
    <m/>
    <s v="028"/>
    <s v="Niveau 1"/>
    <m/>
    <s v="Niveau 1"/>
    <m/>
    <d v="1986-06-11T00:00:00"/>
    <n v="38"/>
    <n v="100"/>
    <s v="FRANCAISE"/>
    <d v="2023-11-01T00:00:00"/>
    <n v="1"/>
    <d v="2023-11-01T00:00:00"/>
    <s v="HC"/>
    <n v="57590"/>
    <s v="DELME"/>
    <s v="JEROME CARPANETTO"/>
    <s v="900582"/>
    <s v="REGION CENTRE EST"/>
    <s v="179897"/>
    <s v="SYLVAIN GATHELIER"/>
    <s v="100 IMD"/>
    <x v="22"/>
    <x v="22"/>
    <s v="304720"/>
    <s v="KEVIN MOLINERO LUQUE"/>
    <s v="310 CMA"/>
    <x v="83"/>
    <x v="83"/>
    <s v="305767"/>
    <s v="ARNAUD GOETZ"/>
    <s v="440 CCT"/>
    <s v="HC"/>
    <s v="097582"/>
    <s v="SECTEUR BLANC"/>
  </r>
  <r>
    <n v="305538"/>
    <n v="7022330"/>
    <x v="0"/>
    <s v="REGION CENTRE EST"/>
    <x v="0"/>
    <s v="07022330"/>
    <s v="305538"/>
    <x v="0"/>
    <m/>
    <n v="2"/>
    <s v="Madame"/>
    <s v="MURIEL"/>
    <s v="GOJEAN"/>
    <m/>
    <m/>
    <m/>
    <m/>
    <m/>
    <m/>
    <s v="440 CCT"/>
    <d v="2023-10-01T00:00:00"/>
    <s v="440"/>
    <s v="05"/>
    <s v="SALARIES COMMERCIAUX"/>
    <m/>
    <m/>
    <s v="245"/>
    <m/>
    <m/>
    <s v="Niveau 1"/>
    <m/>
    <d v="1968-04-09T00:00:00"/>
    <n v="56"/>
    <n v="100"/>
    <s v="FRANCAISE"/>
    <d v="2023-03-01T00:00:00"/>
    <n v="1"/>
    <d v="2023-03-01T00:00:00"/>
    <s v="HC"/>
    <n v="67800"/>
    <s v="HOENHEIM"/>
    <s v="JEROME CARPANETTO"/>
    <s v="900582"/>
    <s v="REGION CENTRE EST"/>
    <s v="300268"/>
    <s v="PIERRE FRANCOIS LAURA"/>
    <s v="100 IMD"/>
    <x v="37"/>
    <x v="37"/>
    <s v="304204"/>
    <s v="MARTIN RANJIT"/>
    <s v="200 IMP"/>
    <x v="65"/>
    <x v="65"/>
    <s v="305538"/>
    <s v="MURIEL GOJEAN"/>
    <s v="440 CCT"/>
    <s v="HC"/>
    <s v="993396"/>
    <s v="SECTEUR BLANC"/>
  </r>
  <r>
    <n v="304728"/>
    <n v="3102563"/>
    <x v="0"/>
    <s v="REGION CENTRE EST"/>
    <x v="0"/>
    <s v="03102563"/>
    <s v="304728"/>
    <x v="0"/>
    <m/>
    <n v="1"/>
    <s v="Monsieur"/>
    <s v="CHARLES"/>
    <s v="GOLLION SCHMID"/>
    <s v="440 CCT"/>
    <n v="45139"/>
    <m/>
    <s v="Faux"/>
    <n v="5"/>
    <s v="SALARIES COMMERCIAUX"/>
    <s v="441 CCTM"/>
    <d v="2023-09-01T00:00:00"/>
    <s v="441"/>
    <s v="05"/>
    <s v="SALARIES COMMERCIAUX"/>
    <s v="T"/>
    <m/>
    <s v="410"/>
    <s v="Niveau 1"/>
    <m/>
    <s v="Niveau 1"/>
    <m/>
    <d v="1987-10-28T00:00:00"/>
    <n v="37"/>
    <n v="100"/>
    <s v="FRANCAISE"/>
    <d v="2020-11-01T00:00:00"/>
    <n v="4"/>
    <d v="2020-11-01T00:00:00"/>
    <s v="HC"/>
    <n v="21120"/>
    <s v="GEMEAUX"/>
    <s v="JEROME CARPANETTO"/>
    <s v="900582"/>
    <s v="REGION CENTRE EST"/>
    <m/>
    <m/>
    <m/>
    <x v="7"/>
    <x v="7"/>
    <m/>
    <m/>
    <m/>
    <x v="124"/>
    <x v="122"/>
    <s v="304728"/>
    <s v="CHARLES GOLLION SCHMID"/>
    <s v="441 CCTM"/>
    <s v="HC"/>
    <s v="992478"/>
    <s v="SECTEUR BLANC"/>
  </r>
  <r>
    <n v="190248"/>
    <n v="3001261"/>
    <x v="0"/>
    <s v="REGION GRAND SUD"/>
    <x v="0"/>
    <s v="03001261"/>
    <s v="190248"/>
    <x v="0"/>
    <m/>
    <n v="1"/>
    <s v="Monsieur"/>
    <s v="JEAN CHARLES"/>
    <s v="GOMEZ"/>
    <s v="371 CCM.E"/>
    <d v="2023-11-01T00:00:00"/>
    <m/>
    <s v="Faux"/>
    <n v="5"/>
    <s v="INSPECTEURS RSG"/>
    <s v="386 IE"/>
    <d v="2023-12-01T00:00:00"/>
    <s v="386"/>
    <s v="05"/>
    <s v="INSPECTEURS RSG"/>
    <s v="T"/>
    <m/>
    <s v="016"/>
    <n v="5"/>
    <m/>
    <n v="5"/>
    <m/>
    <d v="1974-03-28T00:00:00"/>
    <n v="50"/>
    <n v="100"/>
    <s v="FRANCAISE"/>
    <d v="2005-05-01T00:00:00"/>
    <n v="19"/>
    <d v="2005-05-01T00:00:00"/>
    <s v="HC"/>
    <n v="81350"/>
    <s v="ST JEAN DE MARCEL"/>
    <s v="FREDERIC MESTRE"/>
    <s v="071251"/>
    <s v="REGION GRAND SUD"/>
    <s v="163397"/>
    <s v="FRANCK ZENOU"/>
    <s v="100 IMD"/>
    <x v="0"/>
    <x v="0"/>
    <s v="192578"/>
    <s v="LAURENT COT"/>
    <s v="200 IMP"/>
    <x v="61"/>
    <x v="61"/>
    <s v="190248"/>
    <s v="JEAN CHARLES GOMEZ"/>
    <s v="386 IE"/>
    <s v="HC"/>
    <s v="099705"/>
    <s v="SECTEUR BLANC"/>
  </r>
  <r>
    <n v="303601"/>
    <n v="3101961"/>
    <x v="0"/>
    <s v="REGION CENTRE EST"/>
    <x v="0"/>
    <s v="03101961"/>
    <s v="303601"/>
    <x v="0"/>
    <m/>
    <n v="1"/>
    <s v="Monsieur"/>
    <s v="FRANCO"/>
    <s v="GONCALVES"/>
    <s v="445 CCA"/>
    <d v="2017-09-01T00:00:00"/>
    <m/>
    <s v="Faux"/>
    <n v="5"/>
    <s v="SALARIES COMMERCIAUX"/>
    <s v="440 CCT"/>
    <d v="2017-10-01T00:00:00"/>
    <s v="440"/>
    <s v="05"/>
    <s v="SALARIES COMMERCIAUX"/>
    <m/>
    <m/>
    <s v="496"/>
    <s v="Niveau 1"/>
    <m/>
    <s v="Niveau 1"/>
    <m/>
    <d v="1977-07-25T00:00:00"/>
    <n v="47"/>
    <n v="100"/>
    <s v="FRANCAISE"/>
    <d v="2017-10-01T00:00:00"/>
    <n v="7"/>
    <d v="2017-10-01T00:00:00"/>
    <s v="HC"/>
    <n v="10100"/>
    <s v="ROMILLY SUR SEINE"/>
    <s v="JEROME CARPANETTO"/>
    <s v="900582"/>
    <s v="REGION CENTRE EST"/>
    <s v="172115"/>
    <s v="GREGORY BACQUET"/>
    <s v="100 IMD"/>
    <x v="29"/>
    <x v="29"/>
    <s v="304936"/>
    <s v="CATHERINE LORITTE"/>
    <s v="200 IMP"/>
    <x v="85"/>
    <x v="85"/>
    <s v="303601"/>
    <s v="FRANCO GONCALVES"/>
    <s v="440 CCT"/>
    <s v="HC"/>
    <s v="993263"/>
    <s v="SECTEUR BLANC"/>
  </r>
  <r>
    <n v="306019"/>
    <n v="7023694"/>
    <x v="0"/>
    <s v="REGION GRAND SUD"/>
    <x v="0"/>
    <s v="07023694"/>
    <s v="306019"/>
    <x v="0"/>
    <m/>
    <n v="2"/>
    <s v="Madame"/>
    <s v="ISABELLE"/>
    <s v="GONDARD"/>
    <m/>
    <m/>
    <m/>
    <m/>
    <m/>
    <m/>
    <s v="440 CCT"/>
    <d v="2024-09-01T00:00:00"/>
    <s v="440"/>
    <s v="05"/>
    <s v="SALARIES COMMERCIAUX"/>
    <m/>
    <m/>
    <s v="180"/>
    <m/>
    <m/>
    <s v="Niveau 1"/>
    <m/>
    <d v="1979-06-17T00:00:00"/>
    <n v="45"/>
    <n v="100"/>
    <s v="FRANCAISE"/>
    <d v="2024-05-01T00:00:00"/>
    <n v="0"/>
    <d v="2024-05-01T00:00:00"/>
    <s v="HC"/>
    <n v="38121"/>
    <s v="REVENTIN VAUGRIS"/>
    <s v="FREDERIC MESTRE"/>
    <s v="071251"/>
    <s v="REGION GRAND SUD"/>
    <s v="186531"/>
    <s v="CHRISTOPHE CLEMENT"/>
    <s v="100 IMD"/>
    <x v="11"/>
    <x v="11"/>
    <s v="302809"/>
    <s v="NICOLAS CORNETTE"/>
    <s v="200 IMP"/>
    <x v="17"/>
    <x v="17"/>
    <s v="306019"/>
    <s v="ISABELLE GONDARD"/>
    <s v="440 CCT"/>
    <s v="HC"/>
    <s v="993691"/>
    <s v="SECTEUR BLANC"/>
  </r>
  <r>
    <n v="305783"/>
    <n v="7023221"/>
    <x v="0"/>
    <s v="REGION ILE DE FRANCE NORD"/>
    <x v="0"/>
    <s v="07023221"/>
    <s v="305783"/>
    <x v="0"/>
    <m/>
    <n v="1"/>
    <s v="Monsieur"/>
    <s v="VINCENT"/>
    <s v="GORECKI"/>
    <m/>
    <m/>
    <m/>
    <m/>
    <m/>
    <m/>
    <s v="440 CCT"/>
    <d v="2024-04-01T00:00:00"/>
    <s v="440"/>
    <s v="05"/>
    <s v="SALARIES COMMERCIAUX"/>
    <m/>
    <m/>
    <s v="197"/>
    <m/>
    <m/>
    <s v="Niveau 1"/>
    <m/>
    <d v="1980-06-10T00:00:00"/>
    <n v="44"/>
    <n v="100"/>
    <s v="FRANCAISE"/>
    <d v="2023-12-01T00:00:00"/>
    <n v="1"/>
    <d v="2023-12-01T00:00:00"/>
    <s v="HC"/>
    <n v="62320"/>
    <s v="ACHEVILLE"/>
    <s v="CATHERINE BLANCKAERT"/>
    <s v="071030"/>
    <s v="REGION ILE DE FRANCE NORD"/>
    <s v="305330"/>
    <s v="NICOLAS PHILIPPE"/>
    <s v="100 IMD"/>
    <x v="8"/>
    <x v="8"/>
    <s v="302821"/>
    <s v="FARIDA EL BENNOURI"/>
    <s v="200 IMP"/>
    <x v="100"/>
    <x v="100"/>
    <s v="305783"/>
    <s v="VINCENT GORECKI"/>
    <s v="440 CCT"/>
    <s v="HC"/>
    <s v="993379"/>
    <s v="SECTEUR BLANC"/>
  </r>
  <r>
    <n v="306323"/>
    <n v="7024192"/>
    <x v="0"/>
    <s v="REGION CENTRE EST"/>
    <x v="0"/>
    <s v="07024192"/>
    <s v="306323"/>
    <x v="0"/>
    <m/>
    <n v="1"/>
    <s v="Monsieur"/>
    <s v="VINCENT"/>
    <s v="GORGE-BERNAT"/>
    <m/>
    <m/>
    <m/>
    <m/>
    <m/>
    <m/>
    <s v="445 CCA"/>
    <d v="2024-09-01T00:00:00"/>
    <s v="445"/>
    <s v="05"/>
    <s v="SALARIES COMMERCIAUX"/>
    <m/>
    <m/>
    <s v="080"/>
    <m/>
    <m/>
    <s v="Niveau 1"/>
    <m/>
    <d v="1989-05-27T00:00:00"/>
    <n v="35"/>
    <n v="100"/>
    <s v="FRANCAISE"/>
    <d v="2024-09-01T00:00:00"/>
    <n v="0"/>
    <d v="2024-09-01T00:00:00"/>
    <s v="HC"/>
    <n v="45210"/>
    <s v="FONTENAY SUR LOING"/>
    <s v="JEROME CARPANETTO"/>
    <s v="900582"/>
    <s v="REGION CENTRE EST"/>
    <s v="182240"/>
    <s v="FREDERIC MARTINELLI"/>
    <s v="100 IMD"/>
    <x v="2"/>
    <x v="2"/>
    <s v="305466"/>
    <s v="ANTHONY COLAS"/>
    <s v="200 IMP"/>
    <x v="2"/>
    <x v="2"/>
    <s v="306323"/>
    <s v="VINCENT GORGE-BERNAT"/>
    <s v="445 CCA"/>
    <s v="HC"/>
    <s v="096675"/>
    <s v="SECTEUR BLANC"/>
  </r>
  <r>
    <n v="182279"/>
    <n v="6015619"/>
    <x v="1"/>
    <s v="REGION ILE DE FRANCE NORD"/>
    <x v="0"/>
    <s v="06015619"/>
    <s v="182279"/>
    <x v="0"/>
    <m/>
    <n v="2"/>
    <s v="Madame"/>
    <s v="JEANNINE"/>
    <s v="GOSSE"/>
    <m/>
    <m/>
    <m/>
    <m/>
    <m/>
    <m/>
    <s v="ASSISTANT COMMERCIAL NIVEAU 2"/>
    <d v="1999-03-22T00:00:00"/>
    <s v="855"/>
    <s v="03"/>
    <s v="NON CADRES"/>
    <m/>
    <m/>
    <m/>
    <m/>
    <m/>
    <n v="4"/>
    <m/>
    <d v="1961-11-05T00:00:00"/>
    <n v="63"/>
    <n v="100"/>
    <s v="FRANCAISE"/>
    <d v="1999-03-22T00:00:00"/>
    <n v="25"/>
    <d v="1999-03-22T00:00:00"/>
    <m/>
    <n v="59195"/>
    <s v="OISY"/>
    <s v="CATHERINE BLANCKAERT"/>
    <s v="071030"/>
    <s v="REGION ILE DE FRANCE NORD"/>
    <s v="177094"/>
    <s v="WILLY FASQUEL"/>
    <s v="100 IMD"/>
    <x v="32"/>
    <x v="32"/>
    <m/>
    <m/>
    <m/>
    <x v="3"/>
    <x v="3"/>
    <m/>
    <m/>
    <m/>
    <m/>
    <m/>
    <m/>
  </r>
  <r>
    <n v="179256"/>
    <n v="3000688"/>
    <x v="0"/>
    <s v="REGION GRAND OUEST"/>
    <x v="0"/>
    <s v="03000688"/>
    <s v="179256"/>
    <x v="0"/>
    <m/>
    <n v="1"/>
    <s v="Monsieur"/>
    <s v="VINCENT"/>
    <s v="GOUBAUD"/>
    <m/>
    <m/>
    <m/>
    <m/>
    <m/>
    <m/>
    <s v="443 CCT.S"/>
    <d v="1997-10-01T00:00:00"/>
    <s v="443"/>
    <s v="05"/>
    <s v="SALARIES COMMERCIAUX"/>
    <m/>
    <m/>
    <s v="091"/>
    <m/>
    <m/>
    <s v="Niveau 1"/>
    <m/>
    <d v="1970-01-02T00:00:00"/>
    <n v="54"/>
    <n v="100"/>
    <s v="FRANCAISE"/>
    <d v="1997-10-01T00:00:00"/>
    <n v="27"/>
    <d v="1997-10-01T00:00:00"/>
    <s v="HC"/>
    <n v="49160"/>
    <s v="BLOU"/>
    <s v="MATHIEU CHEMIN"/>
    <s v="071590"/>
    <s v="REGION GRAND OUEST"/>
    <s v="306176"/>
    <s v="BERENGERE CORVELLEC"/>
    <s v="100 IMD"/>
    <x v="31"/>
    <x v="31"/>
    <s v="172830"/>
    <s v="RICHARD PITON"/>
    <s v="200 IMP"/>
    <x v="55"/>
    <x v="55"/>
    <s v="179256"/>
    <s v="VINCENT GOUBAUD"/>
    <s v="443 CCT.S"/>
    <s v="HC"/>
    <s v="992062"/>
    <s v="SECTEUR BLANC"/>
  </r>
  <r>
    <n v="303304"/>
    <n v="3101817"/>
    <x v="0"/>
    <s v="REGION GRAND SUD"/>
    <x v="0"/>
    <s v="03101817"/>
    <s v="303304"/>
    <x v="0"/>
    <m/>
    <n v="1"/>
    <s v="Monsieur"/>
    <s v="FABIEN"/>
    <s v="GOUDET"/>
    <s v="371 CCM.E"/>
    <d v="2023-03-01T00:00:00"/>
    <m/>
    <s v="Faux"/>
    <n v="5"/>
    <s v="INSPECTEURS RSG"/>
    <s v="386 IE"/>
    <d v="2023-04-01T00:00:00"/>
    <s v="386"/>
    <s v="05"/>
    <s v="INSPECTEURS RSG"/>
    <s v="T"/>
    <m/>
    <s v="932"/>
    <n v="6"/>
    <m/>
    <n v="6"/>
    <m/>
    <d v="1982-03-18T00:00:00"/>
    <n v="42"/>
    <n v="100"/>
    <s v="FRANCAISE"/>
    <d v="2017-02-01T00:00:00"/>
    <n v="7"/>
    <d v="2017-02-01T00:00:00"/>
    <s v="HC"/>
    <n v="38500"/>
    <s v="LA BUISSE"/>
    <s v="FREDERIC MESTRE"/>
    <s v="071251"/>
    <s v="REGION GRAND SUD"/>
    <s v="186531"/>
    <s v="CHRISTOPHE CLEMENT"/>
    <s v="100 IMD"/>
    <x v="11"/>
    <x v="11"/>
    <m/>
    <m/>
    <m/>
    <x v="13"/>
    <x v="13"/>
    <s v="303304"/>
    <s v="FABIEN GOUDET"/>
    <s v="386 IE"/>
    <s v="HC"/>
    <s v="098517"/>
    <s v="SECTEUR BLANC"/>
  </r>
  <r>
    <n v="301802"/>
    <n v="3101005"/>
    <x v="0"/>
    <s v="REGION ILE DE FRANCE NORD"/>
    <x v="0"/>
    <s v="03101005"/>
    <s v="301802"/>
    <x v="0"/>
    <m/>
    <n v="2"/>
    <s v="Madame"/>
    <s v="ANNE LAURE"/>
    <s v="GOULLEY"/>
    <s v="440 CCT"/>
    <n v="41640"/>
    <m/>
    <s v="Faux"/>
    <n v="5"/>
    <s v="SALARIES COMMERCIAUX"/>
    <s v="441 CCTM"/>
    <d v="2014-02-01T00:00:00"/>
    <s v="441"/>
    <s v="05"/>
    <s v="SALARIES COMMERCIAUX"/>
    <s v="T"/>
    <m/>
    <s v="049"/>
    <s v="Niveau 1"/>
    <m/>
    <s v="Niveau 1"/>
    <m/>
    <n v="32502"/>
    <n v="35"/>
    <n v="100"/>
    <s v="FRANCAISE"/>
    <n v="41671"/>
    <n v="10"/>
    <n v="41671"/>
    <s v="HC"/>
    <n v="76250"/>
    <s v="DEVILLE LES ROUEN"/>
    <s v="CATHERINE BLANCKAERT"/>
    <s v="071030"/>
    <s v="REGION ILE DE FRANCE NORD"/>
    <s v="193005"/>
    <s v="SEBASTIEN COTE"/>
    <s v="100 IMD"/>
    <x v="18"/>
    <x v="18"/>
    <s v="192471"/>
    <s v="FABRICE DUBUC"/>
    <s v="200 IMP"/>
    <x v="78"/>
    <x v="78"/>
    <s v="301802"/>
    <s v="ANNE LAURE GOULLEY"/>
    <s v="441 CCTM"/>
    <s v="HC"/>
    <s v="096328"/>
    <s v="SECTEUR BLANC"/>
  </r>
  <r>
    <n v="305860"/>
    <n v="7023366"/>
    <x v="0"/>
    <s v="REGION GRAND SUD"/>
    <x v="0"/>
    <s v="07023366"/>
    <s v="305860"/>
    <x v="0"/>
    <m/>
    <n v="1"/>
    <s v="Monsieur"/>
    <s v="NICOLAS"/>
    <s v="GOURIER"/>
    <m/>
    <m/>
    <m/>
    <m/>
    <m/>
    <m/>
    <s v="440 CCT"/>
    <d v="2024-06-01T00:00:00"/>
    <s v="440"/>
    <s v="05"/>
    <s v="SALARIES COMMERCIAUX"/>
    <m/>
    <m/>
    <s v="205"/>
    <m/>
    <m/>
    <s v="Niveau 1"/>
    <m/>
    <d v="1995-05-06T00:00:00"/>
    <n v="29"/>
    <n v="100"/>
    <s v="FRANCAISE"/>
    <d v="2024-02-01T00:00:00"/>
    <n v="0"/>
    <d v="2024-02-01T00:00:00"/>
    <s v="HC"/>
    <n v="74300"/>
    <s v="ST SIGISMOND"/>
    <s v="FREDERIC MESTRE"/>
    <s v="071251"/>
    <s v="REGION GRAND SUD"/>
    <s v="305131"/>
    <s v="BAPTISTE CHIKLI"/>
    <s v="100 IMD"/>
    <x v="12"/>
    <x v="12"/>
    <m/>
    <m/>
    <m/>
    <x v="44"/>
    <x v="44"/>
    <s v="305860"/>
    <s v="NICOLAS GOURIER"/>
    <s v="440 CCT"/>
    <s v="HC"/>
    <s v="993715"/>
    <s v="SECTEUR BLANC"/>
  </r>
  <r>
    <n v="303970"/>
    <n v="3102139"/>
    <x v="0"/>
    <s v="REGION GRAND OUEST"/>
    <x v="0"/>
    <s v="03102139"/>
    <s v="303970"/>
    <x v="0"/>
    <m/>
    <n v="1"/>
    <s v="Monsieur"/>
    <s v="SEBASTIEN"/>
    <s v="GOURRONC"/>
    <s v="441 CCTM"/>
    <n v="45200"/>
    <m/>
    <s v="Faux"/>
    <n v="5"/>
    <s v="SALARIES COMMERCIAUX"/>
    <s v="391 CCEIM"/>
    <d v="2023-11-01T00:00:00"/>
    <s v="391"/>
    <s v="05"/>
    <s v="SALARIES COMMERCIAUX"/>
    <s v="T"/>
    <m/>
    <s v="181"/>
    <s v="Niveau 2"/>
    <m/>
    <s v="Niveau 2"/>
    <m/>
    <d v="1978-01-09T00:00:00"/>
    <n v="46"/>
    <n v="100"/>
    <s v="FRANCAISE"/>
    <d v="2018-09-01T00:00:00"/>
    <n v="6"/>
    <d v="2018-09-01T00:00:00"/>
    <s v="HC"/>
    <n v="56100"/>
    <s v="LORIENT"/>
    <s v="MATHIEU CHEMIN"/>
    <s v="071590"/>
    <s v="REGION GRAND OUEST"/>
    <s v="306484"/>
    <s v="GUILLAUME LAUZANAS"/>
    <s v="100 IMD"/>
    <x v="21"/>
    <x v="21"/>
    <s v="303646"/>
    <s v="ROMAIN CHAUVET"/>
    <s v="200 IMP"/>
    <x v="26"/>
    <x v="26"/>
    <s v="303970"/>
    <s v="SEBASTIEN GOURRONC"/>
    <s v="391 CCEIM"/>
    <s v="HC"/>
    <s v="993544"/>
    <s v="SECTEUR BLANC"/>
  </r>
  <r>
    <n v="184790"/>
    <n v="3000881"/>
    <x v="2"/>
    <s v="REGION GRAND OUEST"/>
    <x v="0"/>
    <s v="03000881"/>
    <s v="184790"/>
    <x v="0"/>
    <m/>
    <n v="1"/>
    <s v="Monsieur"/>
    <s v="PATRICE"/>
    <s v="GOUSPY"/>
    <m/>
    <m/>
    <m/>
    <m/>
    <m/>
    <m/>
    <s v="200 IMP"/>
    <d v="2000-11-01T00:00:00"/>
    <s v="200"/>
    <s v="04"/>
    <s v="INSPECTEURS RSG"/>
    <m/>
    <m/>
    <m/>
    <m/>
    <m/>
    <n v="6"/>
    <m/>
    <n v="22837"/>
    <n v="62"/>
    <n v="100"/>
    <s v="FRANCAISE"/>
    <n v="36831"/>
    <n v="24"/>
    <n v="36831"/>
    <m/>
    <n v="64250"/>
    <s v="ITXASSOU"/>
    <s v="MATHIEU CHEMIN"/>
    <s v="071590"/>
    <s v="REGION GRAND OUEST"/>
    <s v="300602"/>
    <s v="MARYAN HARY"/>
    <s v="100 IMD"/>
    <x v="5"/>
    <x v="5"/>
    <s v="184790"/>
    <s v="PATRICE GOUSPY"/>
    <s v="200 IMP"/>
    <x v="125"/>
    <x v="123"/>
    <m/>
    <m/>
    <m/>
    <s v="HP"/>
    <m/>
    <m/>
  </r>
  <r>
    <n v="305673"/>
    <n v="7022843"/>
    <x v="0"/>
    <s v="REGION GRAND SUD"/>
    <x v="0"/>
    <s v="07022843"/>
    <s v="305673"/>
    <x v="0"/>
    <m/>
    <n v="2"/>
    <s v="Madame"/>
    <s v="STEPHANIE"/>
    <s v="GOUSSET"/>
    <s v="445 CCA"/>
    <n v="45323"/>
    <m/>
    <s v="Faux"/>
    <n v="5"/>
    <s v="SALARIES COMMERCIAUX"/>
    <s v="440 CCT"/>
    <d v="2024-03-01T00:00:00"/>
    <s v="440"/>
    <s v="05"/>
    <s v="SALARIES COMMERCIAUX"/>
    <m/>
    <m/>
    <s v="496"/>
    <s v="Niveau 1"/>
    <m/>
    <s v="Niveau 1"/>
    <m/>
    <n v="26254"/>
    <n v="53"/>
    <n v="100"/>
    <s v="FRANCAISE"/>
    <n v="45170"/>
    <n v="1"/>
    <n v="45170"/>
    <s v="HC"/>
    <n v="82000"/>
    <s v="MONTAUBAN"/>
    <s v="FREDERIC MESTRE"/>
    <s v="071251"/>
    <s v="REGION GRAND SUD"/>
    <s v="306077"/>
    <s v="JONATHAN THIEBAUD"/>
    <s v="100 IMD"/>
    <x v="26"/>
    <x v="26"/>
    <s v="305334"/>
    <s v="BASILE LECAS"/>
    <s v="200 IMP"/>
    <x v="43"/>
    <x v="43"/>
    <s v="305673"/>
    <s v="STEPHANIE GOUSSET"/>
    <s v="440 CCT"/>
    <s v="HC"/>
    <s v="993730"/>
    <s v="SECTEUR BLANC"/>
  </r>
  <r>
    <n v="300109"/>
    <n v="3100078"/>
    <x v="0"/>
    <s v="REGION GRAND SUD"/>
    <x v="0"/>
    <s v="03100078"/>
    <s v="300109"/>
    <x v="0"/>
    <m/>
    <n v="1"/>
    <s v="Monsieur"/>
    <s v="LEONARD"/>
    <s v="GOY"/>
    <s v="391 CCEIM"/>
    <n v="45352"/>
    <m/>
    <s v="Faux"/>
    <n v="5"/>
    <s v="SALARIES COMMERCIAUX"/>
    <s v="380 CCEI.S"/>
    <d v="2024-04-01T00:00:00"/>
    <s v="380"/>
    <s v="05"/>
    <s v="SALARIES COMMERCIAUX"/>
    <m/>
    <m/>
    <s v="919"/>
    <s v="Niveau 2"/>
    <m/>
    <s v="Niveau 2"/>
    <m/>
    <n v="29188"/>
    <n v="45"/>
    <n v="100"/>
    <s v="FRANCAISE"/>
    <n v="40603"/>
    <n v="13"/>
    <n v="40603"/>
    <s v="HC"/>
    <n v="38000"/>
    <s v="GRENOBLE"/>
    <s v="FREDERIC MESTRE"/>
    <s v="071251"/>
    <s v="REGION GRAND SUD"/>
    <s v="186531"/>
    <s v="CHRISTOPHE CLEMENT"/>
    <s v="100 IMD"/>
    <x v="11"/>
    <x v="11"/>
    <s v="186792"/>
    <s v="FABRICE GUILLAMET"/>
    <s v="200 IMP"/>
    <x v="28"/>
    <x v="28"/>
    <s v="300109"/>
    <s v="LEONARD GOY"/>
    <s v="380 CCEI.S"/>
    <s v="HC"/>
    <s v="099060"/>
    <s v="SECTEUR BLANC"/>
  </r>
  <r>
    <n v="304446"/>
    <n v="3102398"/>
    <x v="0"/>
    <s v="REGION CENTRE EST"/>
    <x v="0"/>
    <s v="03102398"/>
    <s v="304446"/>
    <x v="0"/>
    <m/>
    <n v="2"/>
    <s v="Madame"/>
    <s v="EMILIE"/>
    <s v="GOYER"/>
    <s v="445 CCA"/>
    <n v="43770"/>
    <m/>
    <s v="Faux"/>
    <n v="5"/>
    <s v="SALARIES COMMERCIAUX"/>
    <s v="440 CCT"/>
    <d v="2019-12-01T00:00:00"/>
    <s v="440"/>
    <s v="05"/>
    <s v="SALARIES COMMERCIAUX"/>
    <m/>
    <m/>
    <s v="323"/>
    <s v="Niveau 1"/>
    <m/>
    <s v="Niveau 1"/>
    <m/>
    <n v="31299"/>
    <n v="39"/>
    <n v="100"/>
    <s v="FRANCAISE"/>
    <n v="43800"/>
    <n v="5"/>
    <n v="43800"/>
    <s v="HC"/>
    <n v="91600"/>
    <s v="SAVIGNY SUR ORGE"/>
    <s v="JEROME CARPANETTO"/>
    <s v="900582"/>
    <s v="REGION CENTRE EST"/>
    <s v="182240"/>
    <s v="FREDERIC MARTINELLI"/>
    <s v="100 IMD"/>
    <x v="2"/>
    <x v="2"/>
    <s v="188461"/>
    <s v="FRANCK BABISKI"/>
    <s v="200 IMP"/>
    <x v="20"/>
    <x v="20"/>
    <s v="304446"/>
    <s v="EMILIE GOYER"/>
    <s v="440 CCT"/>
    <s v="HC"/>
    <s v="990740"/>
    <s v="SECTEUR BLANC"/>
  </r>
  <r>
    <n v="302712"/>
    <n v="3101502"/>
    <x v="0"/>
    <s v="REGION GRAND SUD"/>
    <x v="0"/>
    <s v="03101502"/>
    <s v="302712"/>
    <x v="0"/>
    <m/>
    <n v="1"/>
    <s v="Monsieur"/>
    <s v="MORGAN"/>
    <s v="GOYET"/>
    <s v="371 CCM.E"/>
    <n v="45231"/>
    <m/>
    <s v="Faux"/>
    <n v="5"/>
    <s v="INSPECTEURS RSG"/>
    <s v="386 IE"/>
    <d v="2023-12-01T00:00:00"/>
    <s v="386"/>
    <s v="05"/>
    <s v="INSPECTEURS RSG"/>
    <s v="T"/>
    <m/>
    <s v="508"/>
    <n v="5"/>
    <m/>
    <n v="5"/>
    <m/>
    <n v="30474"/>
    <n v="41"/>
    <n v="100"/>
    <s v="FRANCAISE"/>
    <n v="42278"/>
    <n v="9"/>
    <n v="42278"/>
    <s v="HC"/>
    <n v="42230"/>
    <s v="ROCHE LA MOLIERE"/>
    <s v="FREDERIC MESTRE"/>
    <s v="071251"/>
    <s v="REGION GRAND SUD"/>
    <s v="193087"/>
    <s v="NICOLAS LEVEQUE"/>
    <s v="100 IMD"/>
    <x v="16"/>
    <x v="16"/>
    <s v="305409"/>
    <s v="SAMIA CONDELLO"/>
    <s v="200 IMP"/>
    <x v="101"/>
    <x v="101"/>
    <s v="302712"/>
    <s v="MORGAN GOYET"/>
    <s v="386 IE"/>
    <s v="HC"/>
    <s v="993280"/>
    <s v="SECTEUR BLANC"/>
  </r>
  <r>
    <n v="304123"/>
    <n v="3102220"/>
    <x v="0"/>
    <s v="REGION CENTRE EST"/>
    <x v="0"/>
    <s v="03102220"/>
    <s v="304123"/>
    <x v="0"/>
    <m/>
    <n v="2"/>
    <s v="Madame"/>
    <s v="SYLVIA"/>
    <s v="GRABAREK"/>
    <s v="441 CCTM"/>
    <n v="45231"/>
    <m/>
    <s v="Faux"/>
    <n v="5"/>
    <s v="INSPECTEURS RSG"/>
    <s v="386 IE"/>
    <d v="2023-12-01T00:00:00"/>
    <s v="386"/>
    <s v="05"/>
    <s v="INSPECTEURS RSG"/>
    <s v="T"/>
    <m/>
    <s v="088"/>
    <n v="5"/>
    <m/>
    <n v="5"/>
    <m/>
    <n v="29688"/>
    <n v="43"/>
    <n v="100"/>
    <s v="FRANCAISE"/>
    <n v="43435"/>
    <n v="6"/>
    <n v="43435"/>
    <s v="HC"/>
    <n v="57460"/>
    <s v="BOUSBACH"/>
    <s v="JEROME CARPANETTO"/>
    <s v="900582"/>
    <s v="REGION CENTRE EST"/>
    <s v="300268"/>
    <s v="PIERRE FRANCOIS LAURA"/>
    <s v="100 IMD"/>
    <x v="37"/>
    <x v="37"/>
    <s v="304163"/>
    <s v="GEOFFREY BIEBER"/>
    <s v="200 IMP"/>
    <x v="76"/>
    <x v="76"/>
    <s v="304123"/>
    <s v="SYLVIA GRABAREK"/>
    <s v="386 IE"/>
    <s v="HC"/>
    <s v="099957"/>
    <s v="SECTEUR BLANC"/>
  </r>
  <r>
    <n v="306519"/>
    <n v="7024475"/>
    <x v="0"/>
    <s v="REGION CENTRE EST"/>
    <x v="0"/>
    <s v="07024475"/>
    <s v="306519"/>
    <x v="0"/>
    <m/>
    <n v="2"/>
    <s v="Madame"/>
    <s v="VIRGINIE"/>
    <s v="GRAICHE"/>
    <m/>
    <m/>
    <m/>
    <m/>
    <m/>
    <m/>
    <s v="445 CCA"/>
    <d v="2024-12-01T00:00:00"/>
    <s v="445"/>
    <s v="05"/>
    <s v="SALARIES COMMERCIAUX"/>
    <m/>
    <m/>
    <s v="246"/>
    <m/>
    <m/>
    <s v="Niveau 1"/>
    <m/>
    <n v="31423"/>
    <n v="38"/>
    <n v="100"/>
    <s v="FRANCAISE"/>
    <n v="45627"/>
    <n v="0"/>
    <n v="45627"/>
    <s v="HC"/>
    <n v="67770"/>
    <s v="STATTMATTEN"/>
    <s v="JEROME CARPANETTO"/>
    <s v="900582"/>
    <s v="REGION CENTRE EST"/>
    <s v="300268"/>
    <s v="PIERRE FRANCOIS LAURA"/>
    <s v="100 IMD"/>
    <x v="37"/>
    <x v="37"/>
    <s v="304204"/>
    <s v="MARTIN RANJIT"/>
    <s v="200 IMP"/>
    <x v="65"/>
    <x v="65"/>
    <s v="306519"/>
    <s v="VIRGINIE GRAICHE"/>
    <s v="445 CCA"/>
    <s v="HC"/>
    <s v="993397"/>
    <s v="SECTEUR BLANC"/>
  </r>
  <r>
    <n v="305994"/>
    <n v="7023613"/>
    <x v="0"/>
    <s v="POLE PILOTAGE DU RESEAU COMMERCIAL"/>
    <x v="0"/>
    <s v="07023613"/>
    <s v="305994"/>
    <x v="0"/>
    <m/>
    <n v="2"/>
    <s v="Madame"/>
    <s v="ZOE"/>
    <s v="GRAVOILLE"/>
    <m/>
    <m/>
    <m/>
    <m/>
    <m/>
    <m/>
    <s v="460 CC"/>
    <d v="2024-04-01T00:00:00"/>
    <s v="460"/>
    <s v="03"/>
    <s v="SALARIES COMMERCIAUX"/>
    <m/>
    <m/>
    <m/>
    <m/>
    <m/>
    <s v="Niveau 1"/>
    <m/>
    <n v="36859"/>
    <n v="24"/>
    <n v="100"/>
    <s v="FRANCAISE"/>
    <n v="45383"/>
    <n v="0"/>
    <n v="45383"/>
    <m/>
    <n v="44130"/>
    <s v="BLAIN"/>
    <m/>
    <s v="700584"/>
    <s v="POLE PILOTAGE DU RESEAU COMMERCIAL"/>
    <m/>
    <m/>
    <m/>
    <x v="3"/>
    <x v="3"/>
    <m/>
    <m/>
    <m/>
    <x v="3"/>
    <x v="3"/>
    <m/>
    <m/>
    <m/>
    <s v="OF"/>
    <m/>
    <m/>
  </r>
  <r>
    <n v="305366"/>
    <n v="7021654"/>
    <x v="0"/>
    <s v="POLE PILOTAGE DU RESEAU COMMERCIAL"/>
    <x v="0"/>
    <s v="07021654"/>
    <s v="305366"/>
    <x v="0"/>
    <m/>
    <n v="2"/>
    <s v="Madame"/>
    <s v="CHRISTELLE"/>
    <s v="GRAZIANO"/>
    <m/>
    <m/>
    <m/>
    <m/>
    <m/>
    <m/>
    <s v="460 CC"/>
    <d v="2022-09-01T00:00:00"/>
    <s v="460"/>
    <s v="03"/>
    <s v="SALARIES COMMERCIAUX"/>
    <m/>
    <m/>
    <m/>
    <m/>
    <m/>
    <s v="Niveau 1"/>
    <m/>
    <n v="29889"/>
    <n v="43"/>
    <n v="100"/>
    <s v="FRANCAISE"/>
    <n v="44805"/>
    <n v="2"/>
    <n v="44805"/>
    <m/>
    <n v="44340"/>
    <s v="BOUGUENAIS"/>
    <m/>
    <s v="700584"/>
    <s v="POLE PILOTAGE DU RESEAU COMMERCIAL"/>
    <m/>
    <m/>
    <m/>
    <x v="3"/>
    <x v="3"/>
    <m/>
    <m/>
    <m/>
    <x v="3"/>
    <x v="3"/>
    <m/>
    <m/>
    <m/>
    <s v="OF"/>
    <m/>
    <m/>
  </r>
  <r>
    <n v="193324"/>
    <n v="3002580"/>
    <x v="0"/>
    <s v="REGION GRAND SUD"/>
    <x v="0"/>
    <s v="03002580"/>
    <s v="193324"/>
    <x v="0"/>
    <m/>
    <n v="1"/>
    <s v="Monsieur"/>
    <s v="REMI"/>
    <s v="GREGOIRE"/>
    <m/>
    <m/>
    <m/>
    <m/>
    <m/>
    <m/>
    <s v="440 CCT"/>
    <d v="2009-09-01T00:00:00"/>
    <s v="440"/>
    <s v="05"/>
    <s v="SALARIES COMMERCIAUX"/>
    <m/>
    <m/>
    <s v="129"/>
    <m/>
    <m/>
    <s v="Niveau 1"/>
    <m/>
    <n v="21437"/>
    <n v="66"/>
    <n v="100"/>
    <s v="FRANCAISE"/>
    <n v="40057"/>
    <n v="15"/>
    <n v="40057"/>
    <s v="HC"/>
    <n v="84000"/>
    <s v="AVIGNON"/>
    <s v="FREDERIC MESTRE"/>
    <s v="071251"/>
    <s v="REGION GRAND SUD"/>
    <s v="304665"/>
    <s v="FABRIZIA LEGGER"/>
    <s v="100 IMD"/>
    <x v="4"/>
    <x v="4"/>
    <s v="305062"/>
    <s v="MARIE DELRANC"/>
    <s v="200 IMP"/>
    <x v="38"/>
    <x v="38"/>
    <s v="193324"/>
    <s v="REMI GREGOIRE"/>
    <s v="440 CCT"/>
    <s v="HC"/>
    <s v="993125"/>
    <s v="SECTEUR BLANC"/>
  </r>
  <r>
    <n v="305579"/>
    <n v="7022489"/>
    <x v="0"/>
    <s v="REGION CENTRE EST"/>
    <x v="0"/>
    <s v="07022489"/>
    <s v="305579"/>
    <x v="0"/>
    <m/>
    <n v="1"/>
    <s v="Monsieur"/>
    <s v="RAYNALD"/>
    <s v="GRESLIN"/>
    <m/>
    <m/>
    <m/>
    <m/>
    <m/>
    <m/>
    <s v="440 CCT"/>
    <d v="2023-11-01T00:00:00"/>
    <s v="440"/>
    <s v="05"/>
    <s v="SALARIES COMMERCIAUX"/>
    <m/>
    <m/>
    <s v="509"/>
    <m/>
    <m/>
    <s v="Niveau 1"/>
    <m/>
    <n v="33815"/>
    <n v="32"/>
    <n v="100"/>
    <s v="FRANCAISE"/>
    <n v="45047"/>
    <n v="1"/>
    <n v="45047"/>
    <s v="HC"/>
    <n v="69003"/>
    <s v="LYON"/>
    <s v="JEROME CARPANETTO"/>
    <s v="900582"/>
    <s v="REGION CENTRE EST"/>
    <s v="304393"/>
    <s v="NICOLAS THIALLET"/>
    <s v="100 IMD"/>
    <x v="36"/>
    <x v="36"/>
    <s v="304557"/>
    <s v="BENJAMIN PINGUET"/>
    <s v="200 IMP"/>
    <x v="64"/>
    <x v="64"/>
    <s v="305579"/>
    <s v="RAYNALD GRESLIN"/>
    <s v="440 CCT"/>
    <s v="HC"/>
    <s v="993296"/>
    <s v="SECTEUR BLANC"/>
  </r>
  <r>
    <n v="301709"/>
    <n v="3100954"/>
    <x v="0"/>
    <s v="REGION GRAND SUD"/>
    <x v="0"/>
    <s v="03100954"/>
    <s v="301709"/>
    <x v="0"/>
    <m/>
    <n v="1"/>
    <s v="Monsieur"/>
    <s v="JOHAN"/>
    <s v="GRIFFE"/>
    <m/>
    <m/>
    <m/>
    <m/>
    <m/>
    <m/>
    <s v="440 CCT"/>
    <d v="2013-12-01T00:00:00"/>
    <s v="440"/>
    <s v="05"/>
    <s v="SALARIES COMMERCIAUX"/>
    <m/>
    <m/>
    <s v="121"/>
    <m/>
    <m/>
    <s v="Niveau 1"/>
    <m/>
    <n v="29193"/>
    <n v="45"/>
    <n v="100"/>
    <s v="FRANCAISE"/>
    <n v="41609"/>
    <n v="11"/>
    <n v="41609"/>
    <s v="HC"/>
    <n v="11110"/>
    <s v="SALLES D AUDE"/>
    <s v="FREDERIC MESTRE"/>
    <s v="071251"/>
    <s v="REGION GRAND SUD"/>
    <s v="163397"/>
    <s v="FRANCK ZENOU"/>
    <s v="100 IMD"/>
    <x v="0"/>
    <x v="0"/>
    <s v="177023"/>
    <s v="JEAN-PHILIPPE GUERIN"/>
    <s v="200 IMP"/>
    <x v="39"/>
    <x v="39"/>
    <s v="301709"/>
    <s v="JOHAN GRIFFE"/>
    <s v="440 CCT"/>
    <s v="HC"/>
    <s v="992996"/>
    <s v="SECTEUR BLANC"/>
  </r>
  <r>
    <n v="160082"/>
    <n v="3000324"/>
    <x v="0"/>
    <s v="REGION CENTRE EST"/>
    <x v="0"/>
    <s v="03000324"/>
    <s v="160082"/>
    <x v="0"/>
    <m/>
    <n v="1"/>
    <s v="Monsieur"/>
    <s v="BERNARD"/>
    <s v="GRIMALDI"/>
    <m/>
    <m/>
    <m/>
    <m/>
    <m/>
    <m/>
    <s v="443 CCT.S"/>
    <d v="2024-04-01T00:00:00"/>
    <s v="443"/>
    <s v="05"/>
    <s v="SALARIES COMMERCIAUX"/>
    <m/>
    <m/>
    <s v="364"/>
    <m/>
    <m/>
    <s v="Niveau 1"/>
    <m/>
    <n v="22004"/>
    <n v="64"/>
    <n v="100"/>
    <s v="FRANCAISE"/>
    <n v="32264"/>
    <n v="36"/>
    <n v="32264"/>
    <s v="HC"/>
    <n v="71380"/>
    <s v="ST MARCEL"/>
    <s v="JEROME CARPANETTO"/>
    <s v="900582"/>
    <s v="REGION CENTRE EST"/>
    <m/>
    <m/>
    <m/>
    <x v="7"/>
    <x v="7"/>
    <m/>
    <m/>
    <m/>
    <x v="7"/>
    <x v="7"/>
    <s v="160082"/>
    <s v="BERNARD GRIMALDI"/>
    <s v="443 CCT.S"/>
    <s v="HC"/>
    <s v="990978"/>
    <s v="SECTEUR BLANC"/>
  </r>
  <r>
    <n v="304024"/>
    <n v="3102177"/>
    <x v="0"/>
    <s v="REGION CENTRE EST"/>
    <x v="0"/>
    <s v="03102177"/>
    <s v="304024"/>
    <x v="0"/>
    <m/>
    <n v="2"/>
    <s v="Madame"/>
    <s v="ISABELLE"/>
    <s v="GROCOLAS"/>
    <s v="445 CCA"/>
    <n v="43344"/>
    <m/>
    <s v="Faux"/>
    <n v="5"/>
    <s v="SALARIES COMMERCIAUX"/>
    <s v="440 CCT"/>
    <d v="2018-10-01T00:00:00"/>
    <s v="440"/>
    <s v="05"/>
    <s v="SALARIES COMMERCIAUX"/>
    <m/>
    <m/>
    <s v="253"/>
    <s v="Niveau 1"/>
    <m/>
    <s v="Niveau 1"/>
    <m/>
    <n v="24572"/>
    <n v="57"/>
    <n v="100"/>
    <s v="FRANCAISE"/>
    <n v="43374"/>
    <n v="6"/>
    <n v="43374"/>
    <s v="HC"/>
    <n v="88170"/>
    <s v="GIRONCOURT SUR VRAINE"/>
    <s v="JEROME CARPANETTO"/>
    <s v="900582"/>
    <s v="REGION CENTRE EST"/>
    <s v="305941"/>
    <s v="SAMUEL TRAGEL"/>
    <s v="100 IMD"/>
    <x v="14"/>
    <x v="14"/>
    <s v="304091"/>
    <s v="OPHELIE SCHMERBER"/>
    <s v="200 IMP"/>
    <x v="62"/>
    <x v="62"/>
    <s v="304024"/>
    <s v="ISABELLE GROCOLAS"/>
    <s v="440 CCT"/>
    <s v="HC"/>
    <s v="096876"/>
    <s v="SECTEUR BLANC"/>
  </r>
  <r>
    <n v="305237"/>
    <n v="7020647"/>
    <x v="0"/>
    <s v="REGION CENTRE EST"/>
    <x v="0"/>
    <s v="07020647"/>
    <s v="305237"/>
    <x v="0"/>
    <m/>
    <n v="2"/>
    <s v="Madame"/>
    <s v="PAULINE"/>
    <s v="GROELL"/>
    <m/>
    <m/>
    <m/>
    <m/>
    <m/>
    <m/>
    <s v="441 CCTM"/>
    <d v="2024-12-01T00:00:00"/>
    <s v="441"/>
    <s v="05"/>
    <s v="SALARIES COMMERCIAUX"/>
    <s v="T"/>
    <m/>
    <s v="234"/>
    <m/>
    <m/>
    <s v="Niveau 1"/>
    <m/>
    <d v="1994-03-27T00:00:00"/>
    <n v="30"/>
    <n v="100"/>
    <s v="FRANCAISE"/>
    <d v="2022-01-01T00:00:00"/>
    <n v="2"/>
    <d v="2022-01-01T00:00:00"/>
    <s v="HC"/>
    <n v="68630"/>
    <s v="BENNWIHR MITTELWIHR"/>
    <s v="JEROME CARPANETTO"/>
    <s v="900582"/>
    <s v="REGION CENTRE EST"/>
    <s v="300268"/>
    <s v="PIERRE FRANCOIS LAURA"/>
    <s v="100 IMD"/>
    <x v="37"/>
    <x v="37"/>
    <s v="300796"/>
    <s v="GARANCE FRISSON"/>
    <s v="200 IMP"/>
    <x v="80"/>
    <x v="80"/>
    <s v="305237"/>
    <s v="PAULINE GROELL"/>
    <s v="441 CCTM"/>
    <s v="HC"/>
    <s v="993391"/>
    <s v="SECTEUR BLANC"/>
  </r>
  <r>
    <n v="305796"/>
    <n v="7023257"/>
    <x v="0"/>
    <s v="REGION CENTRE EST"/>
    <x v="0"/>
    <s v="07023257"/>
    <s v="305796"/>
    <x v="0"/>
    <m/>
    <n v="1"/>
    <s v="Monsieur"/>
    <s v="THOMAS"/>
    <s v="GUENON"/>
    <m/>
    <m/>
    <m/>
    <m/>
    <m/>
    <m/>
    <s v="440 CCT"/>
    <d v="2024-05-01T00:00:00"/>
    <s v="440"/>
    <s v="05"/>
    <s v="SALARIES COMMERCIAUX"/>
    <m/>
    <m/>
    <s v="458"/>
    <m/>
    <m/>
    <s v="Niveau 1"/>
    <m/>
    <d v="1992-08-30T00:00:00"/>
    <n v="32"/>
    <n v="100"/>
    <s v="FRANCAISE"/>
    <d v="2024-01-01T00:00:00"/>
    <n v="0"/>
    <d v="2024-01-01T00:00:00"/>
    <s v="HC"/>
    <n v="21000"/>
    <s v="DIJON"/>
    <s v="JEROME CARPANETTO"/>
    <s v="900582"/>
    <s v="REGION CENTRE EST"/>
    <m/>
    <m/>
    <m/>
    <x v="7"/>
    <x v="7"/>
    <s v="305664"/>
    <s v="RACHEL ZUNINO"/>
    <s v="200 IMP"/>
    <x v="69"/>
    <x v="69"/>
    <s v="305796"/>
    <s v="THOMAS GUENON"/>
    <s v="440 CCT"/>
    <s v="HC"/>
    <s v="992957"/>
    <s v="SECTEUR BLANC"/>
  </r>
  <r>
    <n v="177023"/>
    <n v="3000633"/>
    <x v="2"/>
    <s v="REGION GRAND SUD"/>
    <x v="0"/>
    <s v="03000633"/>
    <s v="177023"/>
    <x v="0"/>
    <m/>
    <n v="1"/>
    <s v="Monsieur"/>
    <s v="JEAN-PHILIPPE"/>
    <s v="GUERIN"/>
    <m/>
    <m/>
    <m/>
    <m/>
    <m/>
    <m/>
    <s v="200 IMP"/>
    <d v="1996-10-01T00:00:00"/>
    <s v="200"/>
    <s v="04"/>
    <s v="INSPECTEURS RSG"/>
    <m/>
    <m/>
    <m/>
    <m/>
    <m/>
    <n v="6"/>
    <m/>
    <d v="1972-08-30T00:00:00"/>
    <n v="52"/>
    <n v="100"/>
    <s v="FRANCAISE"/>
    <d v="1996-10-01T00:00:00"/>
    <n v="28"/>
    <d v="1996-10-01T00:00:00"/>
    <m/>
    <n v="81200"/>
    <s v="AIGUEFONDE"/>
    <s v="FREDERIC MESTRE"/>
    <s v="071251"/>
    <s v="REGION GRAND SUD"/>
    <s v="163397"/>
    <s v="FRANCK ZENOU"/>
    <s v="100 IMD"/>
    <x v="0"/>
    <x v="0"/>
    <s v="177023"/>
    <s v="JEAN-PHILIPPE GUERIN"/>
    <s v="200 IMP"/>
    <x v="39"/>
    <x v="39"/>
    <m/>
    <m/>
    <m/>
    <s v="HP"/>
    <m/>
    <m/>
  </r>
  <r>
    <n v="305356"/>
    <n v="7021173"/>
    <x v="0"/>
    <s v="REGION GRAND SUD"/>
    <x v="0"/>
    <s v="07021173"/>
    <s v="305356"/>
    <x v="0"/>
    <m/>
    <n v="1"/>
    <s v="Monsieur"/>
    <s v="ANTHONY"/>
    <s v="GUERY"/>
    <m/>
    <m/>
    <m/>
    <m/>
    <m/>
    <m/>
    <s v="441 CCTM"/>
    <d v="2024-09-01T00:00:00"/>
    <s v="441"/>
    <s v="05"/>
    <s v="SALARIES COMMERCIAUX"/>
    <s v="T"/>
    <m/>
    <s v="359"/>
    <m/>
    <m/>
    <s v="Niveau 1"/>
    <m/>
    <n v="33790"/>
    <n v="32"/>
    <n v="100"/>
    <s v="FRANCAISE"/>
    <n v="44805"/>
    <n v="2"/>
    <n v="44805"/>
    <s v="HC"/>
    <n v="1240"/>
    <s v="DOMPIERRE SUR VEYLE"/>
    <s v="FREDERIC MESTRE"/>
    <s v="071251"/>
    <s v="REGION GRAND SUD"/>
    <s v="305131"/>
    <s v="BAPTISTE CHIKLI"/>
    <s v="100 IMD"/>
    <x v="12"/>
    <x v="12"/>
    <s v="304601"/>
    <s v="ALEXANDRE GAUCHE"/>
    <s v="200 IMP"/>
    <x v="112"/>
    <x v="112"/>
    <s v="305356"/>
    <s v="ANTHONY GUERY"/>
    <s v="441 CCTM"/>
    <s v="HC"/>
    <s v="990645"/>
    <s v="SECTEUR BLANC"/>
  </r>
  <r>
    <n v="302720"/>
    <n v="3101510"/>
    <x v="0"/>
    <s v="REGION GRAND SUD"/>
    <x v="0"/>
    <s v="03101510"/>
    <s v="302720"/>
    <x v="0"/>
    <m/>
    <n v="1"/>
    <s v="Monsieur"/>
    <s v="YVAN"/>
    <s v="GUGLIERI"/>
    <s v="445 CCA"/>
    <n v="42248"/>
    <m/>
    <s v="Faux"/>
    <n v="5"/>
    <s v="SALARIES COMMERCIAUX"/>
    <s v="440 CCT"/>
    <d v="2015-10-01T00:00:00"/>
    <s v="440"/>
    <s v="05"/>
    <s v="SALARIES COMMERCIAUX"/>
    <m/>
    <m/>
    <s v="482"/>
    <s v="Niveau 1"/>
    <m/>
    <s v="Niveau 1"/>
    <m/>
    <d v="1976-10-04T00:00:00"/>
    <n v="48"/>
    <n v="100"/>
    <s v="FRANCAISE"/>
    <d v="2015-10-01T00:00:00"/>
    <n v="9"/>
    <d v="2015-10-01T00:00:00"/>
    <s v="HC"/>
    <n v="83170"/>
    <s v="BRIGNOLES"/>
    <s v="FREDERIC MESTRE"/>
    <s v="071251"/>
    <s v="REGION GRAND SUD"/>
    <s v="190355"/>
    <s v="FABIO FRACASSETTI"/>
    <s v="100 IMD"/>
    <x v="9"/>
    <x v="9"/>
    <s v="304877"/>
    <s v="YOAN CENEDESE"/>
    <s v="200 IMP"/>
    <x v="10"/>
    <x v="10"/>
    <s v="302720"/>
    <s v="YVAN GUGLIERI"/>
    <s v="440 CCT"/>
    <s v="HC"/>
    <s v="992781"/>
    <s v="SECTEUR BLANC"/>
  </r>
  <r>
    <n v="300493"/>
    <n v="3100303"/>
    <x v="0"/>
    <s v="REGION GRAND OUEST"/>
    <x v="0"/>
    <s v="03100303"/>
    <s v="300493"/>
    <x v="0"/>
    <m/>
    <n v="1"/>
    <s v="Monsieur"/>
    <s v="GAEL"/>
    <s v="GUIBERT"/>
    <m/>
    <m/>
    <m/>
    <m/>
    <m/>
    <m/>
    <s v="440 CCT"/>
    <d v="2011-11-01T00:00:00"/>
    <s v="440"/>
    <s v="05"/>
    <s v="SALARIES COMMERCIAUX"/>
    <m/>
    <m/>
    <s v="193"/>
    <m/>
    <m/>
    <s v="Niveau 1"/>
    <m/>
    <d v="1969-02-02T00:00:00"/>
    <n v="55"/>
    <n v="100"/>
    <s v="FRANCAISE"/>
    <d v="2011-11-01T00:00:00"/>
    <n v="13"/>
    <d v="2011-11-01T00:00:00"/>
    <s v="HC"/>
    <n v="44119"/>
    <s v="TREILLIERES"/>
    <s v="MATHIEU CHEMIN"/>
    <s v="071590"/>
    <s v="REGION GRAND OUEST"/>
    <s v="190433"/>
    <s v="JOHANN GUIHARD"/>
    <s v="100 IMD"/>
    <x v="13"/>
    <x v="13"/>
    <s v="305589"/>
    <s v="BENJAMIN SINEAU"/>
    <s v="200 IMP"/>
    <x v="94"/>
    <x v="94"/>
    <s v="300493"/>
    <s v="GAEL GUIBERT"/>
    <s v="440 CCT"/>
    <s v="HC"/>
    <s v="993554"/>
    <s v="SECTEUR BLANC"/>
  </r>
  <r>
    <n v="305577"/>
    <n v="7022481"/>
    <x v="0"/>
    <s v="REGION GRAND SUD"/>
    <x v="0"/>
    <s v="07022481"/>
    <s v="305577"/>
    <x v="0"/>
    <m/>
    <n v="1"/>
    <s v="Monsieur"/>
    <s v="ANTHONY"/>
    <s v="GUIDA"/>
    <m/>
    <m/>
    <m/>
    <m/>
    <m/>
    <m/>
    <s v="440 CCT"/>
    <d v="2023-12-01T00:00:00"/>
    <s v="440"/>
    <s v="05"/>
    <s v="SALARIES COMMERCIAUX"/>
    <m/>
    <m/>
    <s v="168"/>
    <m/>
    <m/>
    <s v="Niveau 1"/>
    <m/>
    <d v="1995-05-29T00:00:00"/>
    <n v="29"/>
    <n v="100"/>
    <s v="FRANCAISE"/>
    <d v="2023-05-01T00:00:00"/>
    <n v="1"/>
    <d v="2023-05-01T00:00:00"/>
    <s v="HC"/>
    <n v="6100"/>
    <s v="NICE"/>
    <s v="FREDERIC MESTRE"/>
    <s v="071251"/>
    <s v="REGION GRAND SUD"/>
    <s v="182484"/>
    <s v="SYLVAIN KERLOC H"/>
    <s v="100 IMD"/>
    <x v="24"/>
    <x v="24"/>
    <m/>
    <m/>
    <m/>
    <x v="35"/>
    <x v="35"/>
    <s v="305577"/>
    <s v="ANTHONY GUIDA"/>
    <s v="440 CCT"/>
    <s v="HC"/>
    <s v="993679"/>
    <s v="SECTEUR BLANC"/>
  </r>
  <r>
    <n v="190433"/>
    <n v="3001267"/>
    <x v="3"/>
    <s v="REGION GRAND OUEST"/>
    <x v="0"/>
    <s v="03001267"/>
    <s v="190433"/>
    <x v="0"/>
    <m/>
    <n v="1"/>
    <s v="Monsieur"/>
    <s v="JOHANN"/>
    <s v="GUIHARD"/>
    <s v="200 IMP"/>
    <n v="44774"/>
    <m/>
    <s v="Faux"/>
    <n v="3"/>
    <s v="INSPECTEURS RSG"/>
    <s v="100 IMD"/>
    <d v="2022-09-01T00:00:00"/>
    <s v="100"/>
    <s v="03"/>
    <s v="INSPECTEURS RSG"/>
    <m/>
    <m/>
    <m/>
    <n v="6"/>
    <m/>
    <n v="6"/>
    <m/>
    <d v="1977-07-15T00:00:00"/>
    <n v="47"/>
    <n v="100"/>
    <s v="FRANCAISE"/>
    <d v="2005-10-01T00:00:00"/>
    <n v="19"/>
    <d v="2005-10-01T00:00:00"/>
    <m/>
    <n v="35650"/>
    <s v="LE RHEU"/>
    <s v="MATHIEU CHEMIN"/>
    <s v="071590"/>
    <s v="REGION GRAND OUEST"/>
    <s v="190433"/>
    <s v="JOHANN GUIHARD"/>
    <s v="100 IMD"/>
    <x v="13"/>
    <x v="13"/>
    <m/>
    <m/>
    <m/>
    <x v="3"/>
    <x v="3"/>
    <m/>
    <m/>
    <m/>
    <s v="D7"/>
    <m/>
    <m/>
  </r>
  <r>
    <n v="186792"/>
    <n v="3001001"/>
    <x v="2"/>
    <s v="REGION GRAND SUD"/>
    <x v="0"/>
    <s v="03001001"/>
    <s v="186792"/>
    <x v="0"/>
    <m/>
    <n v="1"/>
    <s v="Monsieur"/>
    <s v="FABRICE"/>
    <s v="GUILLAMET"/>
    <m/>
    <m/>
    <m/>
    <m/>
    <m/>
    <m/>
    <s v="200 IMP"/>
    <d v="2002-04-01T00:00:00"/>
    <s v="200"/>
    <s v="04"/>
    <s v="INSPECTEURS RSG"/>
    <m/>
    <m/>
    <m/>
    <m/>
    <m/>
    <n v="5"/>
    <m/>
    <n v="27260"/>
    <n v="50"/>
    <n v="100"/>
    <s v="FRANCAISE"/>
    <n v="37347"/>
    <n v="22"/>
    <n v="37347"/>
    <m/>
    <n v="38580"/>
    <s v="ALLEVARD"/>
    <s v="FREDERIC MESTRE"/>
    <s v="071251"/>
    <s v="REGION GRAND SUD"/>
    <s v="186531"/>
    <s v="CHRISTOPHE CLEMENT"/>
    <s v="100 IMD"/>
    <x v="11"/>
    <x v="11"/>
    <s v="186792"/>
    <s v="FABRICE GUILLAMET"/>
    <s v="200 IMP"/>
    <x v="28"/>
    <x v="28"/>
    <m/>
    <m/>
    <m/>
    <s v="HP"/>
    <m/>
    <m/>
  </r>
  <r>
    <n v="187189"/>
    <n v="3001024"/>
    <x v="0"/>
    <s v="REGION GRAND OUEST"/>
    <x v="0"/>
    <s v="03001024"/>
    <s v="187189"/>
    <x v="0"/>
    <m/>
    <n v="1"/>
    <s v="Monsieur"/>
    <s v="PHILIPPE"/>
    <s v="GUILLARD"/>
    <m/>
    <m/>
    <m/>
    <m/>
    <m/>
    <m/>
    <s v="386 IE"/>
    <d v="2002-09-01T00:00:00"/>
    <s v="386"/>
    <s v="05"/>
    <s v="INSPECTEURS RSG"/>
    <s v="T"/>
    <m/>
    <s v="828"/>
    <m/>
    <m/>
    <n v="6"/>
    <m/>
    <n v="23259"/>
    <n v="61"/>
    <n v="100"/>
    <s v="FRANCAISE"/>
    <n v="37500"/>
    <n v="22"/>
    <n v="37500"/>
    <s v="HC"/>
    <n v="17690"/>
    <s v="ANGOULINS"/>
    <s v="MATHIEU CHEMIN"/>
    <s v="071590"/>
    <s v="REGION GRAND OUEST"/>
    <s v="192093"/>
    <s v="GUILLAUME LIOPE"/>
    <s v="100 IMD"/>
    <x v="15"/>
    <x v="15"/>
    <s v="301143"/>
    <s v="ANTHONY BESNIER"/>
    <s v="200 IMP"/>
    <x v="63"/>
    <x v="63"/>
    <s v="187189"/>
    <s v="PHILIPPE GUILLARD"/>
    <s v="386 IE"/>
    <s v="HC"/>
    <s v="097982"/>
    <s v="SECTEUR BLANC"/>
  </r>
  <r>
    <n v="305622"/>
    <n v="7022732"/>
    <x v="0"/>
    <s v="REGION CENTRE EST"/>
    <x v="0"/>
    <s v="07022732"/>
    <s v="305622"/>
    <x v="0"/>
    <m/>
    <n v="2"/>
    <s v="Madame"/>
    <s v="AMELIE"/>
    <s v="GUILLAUME"/>
    <m/>
    <m/>
    <m/>
    <m/>
    <m/>
    <m/>
    <s v="440 CCT"/>
    <d v="2024-02-01T00:00:00"/>
    <s v="440"/>
    <s v="05"/>
    <s v="SALARIES COMMERCIAUX"/>
    <m/>
    <m/>
    <s v="541"/>
    <m/>
    <m/>
    <s v="Niveau 1"/>
    <m/>
    <n v="31982"/>
    <n v="37"/>
    <n v="100"/>
    <s v="FRANCAISE"/>
    <n v="45139"/>
    <n v="1"/>
    <n v="45139"/>
    <s v="HC"/>
    <n v="88000"/>
    <s v="EPINAL"/>
    <s v="JEROME CARPANETTO"/>
    <s v="900582"/>
    <s v="REGION CENTRE EST"/>
    <s v="305941"/>
    <s v="SAMUEL TRAGEL"/>
    <s v="100 IMD"/>
    <x v="14"/>
    <x v="14"/>
    <s v="304091"/>
    <s v="OPHELIE SCHMERBER"/>
    <s v="200 IMP"/>
    <x v="62"/>
    <x v="62"/>
    <s v="305622"/>
    <s v="AMELIE GUILLAUME"/>
    <s v="440 CCT"/>
    <s v="HC"/>
    <s v="993324"/>
    <s v="SECTEUR BLANC"/>
  </r>
  <r>
    <n v="302307"/>
    <n v="3101285"/>
    <x v="0"/>
    <s v="REGION GRAND SUD"/>
    <x v="0"/>
    <s v="03101285"/>
    <s v="302307"/>
    <x v="0"/>
    <m/>
    <n v="2"/>
    <s v="Madame"/>
    <s v="NATHALIE"/>
    <s v="GUILLEM"/>
    <m/>
    <m/>
    <m/>
    <m/>
    <m/>
    <m/>
    <s v="440 CCT"/>
    <d v="2014-12-01T00:00:00"/>
    <s v="440"/>
    <s v="05"/>
    <s v="SALARIES COMMERCIAUX"/>
    <m/>
    <m/>
    <s v="374"/>
    <m/>
    <m/>
    <s v="Niveau 1"/>
    <m/>
    <n v="24597"/>
    <n v="57"/>
    <n v="100"/>
    <s v="FRANCAISE"/>
    <n v="41974"/>
    <n v="10"/>
    <n v="41974"/>
    <s v="HC"/>
    <n v="13320"/>
    <s v="BOUC BEL AIR"/>
    <s v="FREDERIC MESTRE"/>
    <s v="071251"/>
    <s v="REGION GRAND SUD"/>
    <s v="190355"/>
    <s v="FABIO FRACASSETTI"/>
    <s v="100 IMD"/>
    <x v="9"/>
    <x v="9"/>
    <s v="193018"/>
    <s v="NICOLAS CARRE"/>
    <s v="200 IMP"/>
    <x v="36"/>
    <x v="36"/>
    <s v="302307"/>
    <s v="NATHALIE GUILLEM"/>
    <s v="440 CCT"/>
    <s v="HC"/>
    <s v="992109"/>
    <s v="SECTEUR BLANC"/>
  </r>
  <r>
    <n v="305594"/>
    <n v="7022568"/>
    <x v="0"/>
    <s v="REGION GRAND OUEST"/>
    <x v="0"/>
    <s v="07022568"/>
    <s v="305594"/>
    <x v="0"/>
    <m/>
    <n v="2"/>
    <s v="Madame"/>
    <s v="ISABELLE"/>
    <s v="GUILLON"/>
    <m/>
    <m/>
    <m/>
    <m/>
    <m/>
    <m/>
    <s v="440 CCT"/>
    <d v="2023-12-01T00:00:00"/>
    <s v="440"/>
    <s v="05"/>
    <s v="SALARIES COMMERCIAUX"/>
    <m/>
    <m/>
    <s v="229"/>
    <m/>
    <m/>
    <s v="Niveau 1"/>
    <m/>
    <n v="26173"/>
    <n v="53"/>
    <n v="100"/>
    <s v="FRANCAISE"/>
    <n v="45078"/>
    <n v="1"/>
    <n v="45078"/>
    <s v="HC"/>
    <n v="16480"/>
    <s v="ST VALLIER"/>
    <s v="MATHIEU CHEMIN"/>
    <s v="071590"/>
    <s v="REGION GRAND OUEST"/>
    <s v="192093"/>
    <s v="GUILLAUME LIOPE"/>
    <s v="100 IMD"/>
    <x v="15"/>
    <x v="15"/>
    <s v="193296"/>
    <s v="DAVID ROMO"/>
    <s v="200 IMP"/>
    <x v="72"/>
    <x v="72"/>
    <s v="305594"/>
    <s v="ISABELLE GUILLON"/>
    <s v="440 CCT"/>
    <s v="HC"/>
    <s v="993590"/>
    <s v="SECTEUR BLANC"/>
  </r>
  <r>
    <n v="183947"/>
    <n v="3000851"/>
    <x v="0"/>
    <s v="REGION GRAND OUEST"/>
    <x v="0"/>
    <s v="03000851"/>
    <s v="183947"/>
    <x v="0"/>
    <m/>
    <n v="1"/>
    <s v="Monsieur"/>
    <s v="PIERRE-EMILE"/>
    <s v="GUILLOU"/>
    <s v="200 IMP"/>
    <n v="36586"/>
    <m/>
    <s v="Faux"/>
    <n v="5"/>
    <s v="INSPECTEURS RSG"/>
    <s v="386 IE"/>
    <d v="2000-04-01T00:00:00"/>
    <s v="386"/>
    <s v="05"/>
    <s v="INSPECTEURS RSG"/>
    <s v="T"/>
    <m/>
    <s v="048"/>
    <n v="6"/>
    <m/>
    <n v="6"/>
    <m/>
    <n v="25266"/>
    <n v="55"/>
    <n v="100"/>
    <s v="FRANCAISE"/>
    <n v="36617"/>
    <n v="24"/>
    <n v="36617"/>
    <s v="HC"/>
    <n v="29890"/>
    <s v="KERLOUAN"/>
    <s v="MATHIEU CHEMIN"/>
    <s v="071590"/>
    <s v="REGION GRAND OUEST"/>
    <s v="306484"/>
    <s v="GUILLAUME LAUZANAS"/>
    <s v="100 IMD"/>
    <x v="21"/>
    <x v="21"/>
    <s v="188232"/>
    <s v="FREDERIC LE FEVRE"/>
    <s v="200 IMP"/>
    <x v="113"/>
    <x v="113"/>
    <s v="183947"/>
    <s v="PIERRE-EMILE GUILLOU"/>
    <s v="386 IE"/>
    <s v="HC"/>
    <s v="097959"/>
    <s v="SECTEUR BLANC"/>
  </r>
  <r>
    <n v="306400"/>
    <n v="7024303"/>
    <x v="0"/>
    <s v="REGION ILE DE FRANCE NORD"/>
    <x v="0"/>
    <s v="07024303"/>
    <s v="306400"/>
    <x v="0"/>
    <m/>
    <n v="1"/>
    <s v="Monsieur"/>
    <s v="THIBAULT"/>
    <s v="GUIRLIN"/>
    <m/>
    <m/>
    <m/>
    <m/>
    <m/>
    <m/>
    <s v="445 CCA"/>
    <d v="2024-10-01T00:00:00"/>
    <s v="445"/>
    <s v="05"/>
    <s v="SALARIES COMMERCIAUX"/>
    <m/>
    <m/>
    <s v="261"/>
    <m/>
    <m/>
    <s v="Niveau 1"/>
    <m/>
    <n v="35079"/>
    <n v="28"/>
    <n v="100"/>
    <s v="FRANCAISE"/>
    <n v="45566"/>
    <n v="0"/>
    <n v="45566"/>
    <s v="HC"/>
    <n v="95130"/>
    <s v="FRANCONVILLE LA GARENNE"/>
    <s v="CATHERINE BLANCKAERT"/>
    <s v="071030"/>
    <s v="REGION ILE DE FRANCE NORD"/>
    <s v="193254"/>
    <s v="DAVID BOURE"/>
    <s v="100 IMD"/>
    <x v="28"/>
    <x v="28"/>
    <s v="175986"/>
    <s v="DAVID OLICARD"/>
    <s v="200 IMP"/>
    <x v="73"/>
    <x v="73"/>
    <s v="306400"/>
    <s v="THIBAULT GUIRLIN"/>
    <s v="445 CCA"/>
    <s v="HC"/>
    <s v="991323"/>
    <s v="SECTEUR BLANC"/>
  </r>
  <r>
    <n v="305637"/>
    <n v="7022759"/>
    <x v="2"/>
    <s v="REGION GRAND OUEST"/>
    <x v="0"/>
    <s v="07022759"/>
    <s v="305637"/>
    <x v="0"/>
    <m/>
    <n v="1"/>
    <s v="Monsieur"/>
    <s v="OLIVIER"/>
    <s v="GUITTON"/>
    <s v="385 I.ES"/>
    <n v="45292"/>
    <m/>
    <s v="Faux"/>
    <n v="4"/>
    <s v="INSPECTEURS RSG"/>
    <s v="200 IMP"/>
    <d v="2024-02-01T00:00:00"/>
    <s v="200"/>
    <s v="04"/>
    <s v="INSPECTEURS RSG"/>
    <m/>
    <m/>
    <m/>
    <n v="5"/>
    <m/>
    <n v="5"/>
    <m/>
    <n v="25157"/>
    <n v="56"/>
    <n v="100"/>
    <s v="FRANCAISE"/>
    <n v="45139"/>
    <n v="1"/>
    <n v="45139"/>
    <m/>
    <n v="85710"/>
    <s v="LA GARNACHE"/>
    <s v="MATHIEU CHEMIN"/>
    <s v="071590"/>
    <s v="REGION GRAND OUEST"/>
    <s v="190433"/>
    <s v="JOHANN GUIHARD"/>
    <s v="100 IMD"/>
    <x v="13"/>
    <x v="13"/>
    <s v="305637"/>
    <s v="OLIVIER GUITTON"/>
    <s v="200 IMP"/>
    <x v="79"/>
    <x v="79"/>
    <m/>
    <m/>
    <m/>
    <s v="HP"/>
    <m/>
    <m/>
  </r>
  <r>
    <n v="304445"/>
    <n v="3102397"/>
    <x v="0"/>
    <s v="REGION ILE DE FRANCE NORD"/>
    <x v="0"/>
    <s v="03102397"/>
    <s v="304445"/>
    <x v="0"/>
    <m/>
    <n v="1"/>
    <s v="Monsieur"/>
    <s v="LIONEL"/>
    <s v="GURREA"/>
    <s v="445 CCA"/>
    <n v="43770"/>
    <m/>
    <s v="Faux"/>
    <n v="5"/>
    <s v="SALARIES COMMERCIAUX"/>
    <s v="440 CCT"/>
    <d v="2019-12-01T00:00:00"/>
    <s v="440"/>
    <s v="05"/>
    <s v="SALARIES COMMERCIAUX"/>
    <m/>
    <m/>
    <s v="319"/>
    <s v="Niveau 1"/>
    <m/>
    <s v="Niveau 1"/>
    <m/>
    <n v="27603"/>
    <n v="49"/>
    <n v="100"/>
    <s v="FRANCAISE"/>
    <n v="43800"/>
    <n v="5"/>
    <n v="43800"/>
    <s v="HC"/>
    <n v="91260"/>
    <s v="JUVISY SUR ORGE"/>
    <s v="CATHERINE BLANCKAERT"/>
    <s v="071030"/>
    <s v="REGION ILE DE FRANCE NORD"/>
    <s v="302041"/>
    <s v="DAPHNEE JULLION"/>
    <s v="100 IMD"/>
    <x v="1"/>
    <x v="1"/>
    <s v="303397"/>
    <s v="BRICE DENEUX"/>
    <s v="200 IMP"/>
    <x v="74"/>
    <x v="74"/>
    <s v="304445"/>
    <s v="LIONEL GURREA"/>
    <s v="440 CCT"/>
    <s v="HC"/>
    <s v="990148"/>
    <s v="SECTEUR BLANC"/>
  </r>
  <r>
    <n v="305284"/>
    <n v="7020859"/>
    <x v="0"/>
    <s v="REGION ILE DE FRANCE NORD"/>
    <x v="0"/>
    <s v="07020859"/>
    <s v="305284"/>
    <x v="0"/>
    <m/>
    <n v="1"/>
    <s v="Monsieur"/>
    <s v="LUDOVIC"/>
    <s v="GURY"/>
    <m/>
    <m/>
    <m/>
    <m/>
    <m/>
    <m/>
    <s v="440 CCT"/>
    <d v="2022-10-01T00:00:00"/>
    <s v="440"/>
    <s v="05"/>
    <s v="SALARIES COMMERCIAUX"/>
    <m/>
    <m/>
    <s v="164"/>
    <m/>
    <m/>
    <s v="Niveau 1"/>
    <m/>
    <n v="31794"/>
    <n v="37"/>
    <n v="100"/>
    <s v="FRANCAISE"/>
    <n v="44652"/>
    <n v="2"/>
    <n v="44652"/>
    <s v="HC"/>
    <n v="27240"/>
    <s v="MESNILS SUR ITON"/>
    <s v="CATHERINE BLANCKAERT"/>
    <s v="071030"/>
    <s v="REGION ILE DE FRANCE NORD"/>
    <s v="193254"/>
    <s v="DAVID BOURE"/>
    <s v="100 IMD"/>
    <x v="28"/>
    <x v="28"/>
    <s v="305391"/>
    <s v="VINCENT ESTHER"/>
    <s v="200 IMP"/>
    <x v="115"/>
    <x v="115"/>
    <s v="305284"/>
    <s v="LUDOVIC GURY"/>
    <s v="440 CCT"/>
    <s v="HC"/>
    <s v="096295"/>
    <s v="SECTEUR BLANC"/>
  </r>
  <r>
    <n v="188737"/>
    <n v="3001145"/>
    <x v="0"/>
    <s v="REGION CENTRE EST"/>
    <x v="0"/>
    <s v="03001145"/>
    <s v="188737"/>
    <x v="0"/>
    <m/>
    <n v="1"/>
    <s v="Monsieur"/>
    <s v="BERTRAND"/>
    <s v="GUYARD"/>
    <m/>
    <m/>
    <m/>
    <m/>
    <m/>
    <m/>
    <s v="440 CCT"/>
    <d v="2004-02-01T00:00:00"/>
    <s v="440"/>
    <s v="05"/>
    <s v="SALARIES COMMERCIAUX"/>
    <m/>
    <m/>
    <s v="358"/>
    <m/>
    <m/>
    <s v="Niveau 1"/>
    <m/>
    <n v="26583"/>
    <n v="52"/>
    <n v="100"/>
    <s v="FRANCAISE"/>
    <n v="38018"/>
    <n v="20"/>
    <n v="38018"/>
    <s v="HC"/>
    <n v="1390"/>
    <s v="ST ANDRE DE CORCY"/>
    <s v="JEROME CARPANETTO"/>
    <s v="900582"/>
    <s v="REGION CENTRE EST"/>
    <s v="304393"/>
    <s v="NICOLAS THIALLET"/>
    <s v="100 IMD"/>
    <x v="36"/>
    <x v="36"/>
    <s v="303850"/>
    <s v="GAETAN BOISSON"/>
    <s v="200 IMP"/>
    <x v="81"/>
    <x v="81"/>
    <s v="188737"/>
    <s v="BERTRAND GUYARD"/>
    <s v="440 CCT"/>
    <s v="HC"/>
    <s v="990621"/>
    <s v="SECTEUR BLANC"/>
  </r>
  <r>
    <n v="306251"/>
    <n v="7024134"/>
    <x v="0"/>
    <s v="REGION GRAND SUD"/>
    <x v="0"/>
    <s v="07024134"/>
    <s v="306251"/>
    <x v="0"/>
    <m/>
    <n v="2"/>
    <s v="Madame"/>
    <s v="ANAIS"/>
    <s v="HAACK"/>
    <m/>
    <m/>
    <m/>
    <m/>
    <m/>
    <m/>
    <s v="385 I.ES"/>
    <d v="2024-09-01T00:00:00"/>
    <s v="385"/>
    <s v="05"/>
    <s v="INSPECTEURS RSG"/>
    <s v="T"/>
    <m/>
    <s v="519"/>
    <m/>
    <m/>
    <n v="5"/>
    <m/>
    <n v="34161"/>
    <n v="31"/>
    <n v="100"/>
    <s v="FRANCAISE"/>
    <n v="45536"/>
    <n v="0"/>
    <n v="45536"/>
    <s v="HC"/>
    <n v="6140"/>
    <s v="VENCE"/>
    <s v="FREDERIC MESTRE"/>
    <s v="071251"/>
    <s v="REGION GRAND SUD"/>
    <s v="182484"/>
    <s v="SYLVAIN KERLOC H"/>
    <s v="100 IMD"/>
    <x v="24"/>
    <x v="24"/>
    <m/>
    <m/>
    <m/>
    <x v="98"/>
    <x v="98"/>
    <s v="306251"/>
    <s v="ANAIS HAACK"/>
    <s v="385 I.ES"/>
    <s v="HC"/>
    <s v="990668"/>
    <s v="SECTEUR BLANC"/>
  </r>
  <r>
    <n v="172935"/>
    <n v="3000514"/>
    <x v="2"/>
    <s v="REGION CENTRE EST"/>
    <x v="0"/>
    <s v="03000514"/>
    <s v="172935"/>
    <x v="0"/>
    <m/>
    <n v="1"/>
    <s v="Monsieur"/>
    <s v="PATRICK"/>
    <s v="HABAY"/>
    <m/>
    <m/>
    <m/>
    <m/>
    <m/>
    <m/>
    <s v="200 IMP"/>
    <d v="1994-09-01T00:00:00"/>
    <s v="200"/>
    <s v="04"/>
    <s v="INSPECTEURS RSG"/>
    <m/>
    <m/>
    <m/>
    <m/>
    <m/>
    <n v="6"/>
    <m/>
    <n v="25579"/>
    <n v="54"/>
    <n v="100"/>
    <s v="FRANCAISE"/>
    <n v="34578"/>
    <n v="30"/>
    <n v="34578"/>
    <m/>
    <n v="77515"/>
    <s v="FAREMOUTIERS"/>
    <s v="JEROME CARPANETTO"/>
    <s v="900582"/>
    <s v="REGION CENTRE EST"/>
    <s v="193601"/>
    <s v="PIERRICK MORTIER"/>
    <s v="100 IMD"/>
    <x v="30"/>
    <x v="30"/>
    <s v="172935"/>
    <s v="PATRICK HABAY"/>
    <s v="200 IMP"/>
    <x v="46"/>
    <x v="46"/>
    <m/>
    <m/>
    <m/>
    <s v="HP"/>
    <m/>
    <m/>
  </r>
  <r>
    <n v="303193"/>
    <n v="3101759"/>
    <x v="0"/>
    <s v="REGION ILE DE FRANCE NORD"/>
    <x v="0"/>
    <s v="03101759"/>
    <s v="303193"/>
    <x v="0"/>
    <m/>
    <n v="2"/>
    <s v="Madame"/>
    <s v="SANDIE"/>
    <s v="HAGEGE"/>
    <s v="445 CCA"/>
    <n v="42644"/>
    <m/>
    <s v="Faux"/>
    <n v="5"/>
    <s v="SALARIES COMMERCIAUX"/>
    <s v="440 CCT"/>
    <d v="2016-11-01T00:00:00"/>
    <s v="440"/>
    <s v="05"/>
    <s v="SALARIES COMMERCIAUX"/>
    <m/>
    <m/>
    <s v="401"/>
    <s v="Niveau 1"/>
    <m/>
    <s v="Niveau 1"/>
    <m/>
    <n v="27876"/>
    <n v="48"/>
    <n v="100"/>
    <s v="FRANCAISE"/>
    <n v="42675"/>
    <n v="8"/>
    <n v="42675"/>
    <s v="HC"/>
    <n v="94140"/>
    <s v="ALFORTVILLE"/>
    <s v="CATHERINE BLANCKAERT"/>
    <s v="071030"/>
    <s v="REGION ILE DE FRANCE NORD"/>
    <s v="302041"/>
    <s v="DAPHNEE JULLION"/>
    <s v="100 IMD"/>
    <x v="1"/>
    <x v="1"/>
    <s v="302631"/>
    <s v="YAMINA YAHMI"/>
    <s v="200 IMP"/>
    <x v="40"/>
    <x v="40"/>
    <s v="303193"/>
    <s v="SANDIE HAGEGE"/>
    <s v="440 CCT"/>
    <s v="HC"/>
    <s v="993431"/>
    <s v="SECTEUR BLANC"/>
  </r>
  <r>
    <n v="190736"/>
    <n v="3001287"/>
    <x v="0"/>
    <s v="REGION GRAND SUD"/>
    <x v="0"/>
    <s v="03001287"/>
    <s v="190736"/>
    <x v="0"/>
    <m/>
    <n v="1"/>
    <s v="Monsieur"/>
    <s v="DAVID"/>
    <s v="HAMMADI"/>
    <s v="371 CCM.E"/>
    <n v="38565"/>
    <m/>
    <s v="Faux"/>
    <n v="5"/>
    <s v="INSPECTEURS RSG"/>
    <s v="386 IE"/>
    <d v="2005-09-01T00:00:00"/>
    <s v="386"/>
    <s v="05"/>
    <s v="INSPECTEURS RSG"/>
    <s v="T"/>
    <m/>
    <s v="928"/>
    <n v="5"/>
    <m/>
    <n v="5"/>
    <m/>
    <n v="29902"/>
    <n v="43"/>
    <n v="100"/>
    <s v="FRANCAISE"/>
    <n v="38596"/>
    <n v="19"/>
    <n v="38596"/>
    <s v="HC"/>
    <n v="38530"/>
    <s v="CHAPAREILLAN"/>
    <s v="FREDERIC MESTRE"/>
    <s v="071251"/>
    <s v="REGION GRAND SUD"/>
    <s v="186531"/>
    <s v="CHRISTOPHE CLEMENT"/>
    <s v="100 IMD"/>
    <x v="11"/>
    <x v="11"/>
    <s v="186792"/>
    <s v="FABRICE GUILLAMET"/>
    <s v="200 IMP"/>
    <x v="28"/>
    <x v="28"/>
    <s v="190736"/>
    <s v="DAVID HAMMADI"/>
    <s v="386 IE"/>
    <s v="HC"/>
    <s v="992533"/>
    <s v="SECTEUR BLANC"/>
  </r>
  <r>
    <n v="306414"/>
    <n v="7024324"/>
    <x v="0"/>
    <s v="REGION GRAND SUD"/>
    <x v="0"/>
    <s v="07024324"/>
    <s v="306414"/>
    <x v="0"/>
    <m/>
    <n v="1"/>
    <s v="Monsieur"/>
    <s v="GEOFFREY"/>
    <s v="HAMON"/>
    <m/>
    <m/>
    <m/>
    <m/>
    <m/>
    <m/>
    <s v="445 CCA"/>
    <d v="2024-11-01T00:00:00"/>
    <s v="445"/>
    <s v="05"/>
    <s v="SALARIES COMMERCIAUX"/>
    <m/>
    <m/>
    <s v="185"/>
    <m/>
    <m/>
    <s v="Niveau 1"/>
    <m/>
    <d v="1994-02-23T00:00:00"/>
    <n v="30"/>
    <n v="100"/>
    <s v="FRANCAISE"/>
    <d v="2024-11-01T00:00:00"/>
    <n v="0"/>
    <d v="2024-11-01T00:00:00"/>
    <s v="HC"/>
    <n v="38400"/>
    <s v="ST MARTIN D HERES"/>
    <s v="FREDERIC MESTRE"/>
    <s v="071251"/>
    <s v="REGION GRAND SUD"/>
    <s v="186531"/>
    <s v="CHRISTOPHE CLEMENT"/>
    <s v="100 IMD"/>
    <x v="11"/>
    <x v="11"/>
    <m/>
    <m/>
    <m/>
    <x v="13"/>
    <x v="13"/>
    <s v="306414"/>
    <s v="GEOFFREY HAMON"/>
    <s v="445 CCA"/>
    <s v="HC"/>
    <s v="993696"/>
    <s v="SECTEUR BLANC"/>
  </r>
  <r>
    <n v="300602"/>
    <n v="3100358"/>
    <x v="3"/>
    <s v="REGION GRAND OUEST"/>
    <x v="0"/>
    <s v="03100358"/>
    <s v="300602"/>
    <x v="0"/>
    <m/>
    <n v="1"/>
    <s v="Monsieur"/>
    <s v="MARYAN"/>
    <s v="HARY"/>
    <s v="200 IMP"/>
    <s v="31/12/2011"/>
    <m/>
    <s v="Faux"/>
    <n v="3"/>
    <s v="INSPECTEURS RSG"/>
    <s v="100 IMD"/>
    <d v="2012-01-01T00:00:00"/>
    <s v="100"/>
    <s v="03"/>
    <s v="INSPECTEURS RSG"/>
    <m/>
    <m/>
    <m/>
    <n v="6"/>
    <m/>
    <n v="6"/>
    <m/>
    <d v="1980-05-27T00:00:00"/>
    <n v="44"/>
    <n v="100"/>
    <s v="FRANCAISE"/>
    <d v="2012-01-01T00:00:00"/>
    <n v="12"/>
    <d v="2012-01-01T00:00:00"/>
    <m/>
    <n v="64160"/>
    <s v="BUROS"/>
    <s v="MATHIEU CHEMIN"/>
    <s v="071590"/>
    <s v="REGION GRAND OUEST"/>
    <s v="300602"/>
    <s v="MARYAN HARY"/>
    <s v="100 IMD"/>
    <x v="5"/>
    <x v="5"/>
    <m/>
    <m/>
    <m/>
    <x v="3"/>
    <x v="3"/>
    <m/>
    <m/>
    <m/>
    <s v="D7"/>
    <m/>
    <m/>
  </r>
  <r>
    <n v="300985"/>
    <n v="10735"/>
    <x v="1"/>
    <s v="REGION GRAND OUEST"/>
    <x v="0"/>
    <s v="00010735"/>
    <s v="300985"/>
    <x v="0"/>
    <m/>
    <n v="2"/>
    <s v="Madame"/>
    <s v="CHRISTELLE"/>
    <s v="HAUTOT"/>
    <m/>
    <m/>
    <m/>
    <m/>
    <m/>
    <m/>
    <s v="ASSISTANT COMMERCIAL NIVEAU 2"/>
    <d v="1993-06-07T00:00:00"/>
    <s v="855"/>
    <s v="03"/>
    <s v="NON CADRES"/>
    <m/>
    <m/>
    <m/>
    <m/>
    <m/>
    <n v="4"/>
    <m/>
    <d v="1964-04-17T00:00:00"/>
    <n v="60"/>
    <n v="100"/>
    <s v="FRANCAISE"/>
    <d v="1993-06-01T00:00:00"/>
    <n v="31"/>
    <d v="1993-06-01T00:00:00"/>
    <m/>
    <n v="35000"/>
    <s v="RENNES"/>
    <s v="MATHIEU CHEMIN"/>
    <s v="071590"/>
    <s v="REGION GRAND OUEST"/>
    <s v="175115"/>
    <s v="PABLO LECOQ"/>
    <s v="100 IMD"/>
    <x v="27"/>
    <x v="27"/>
    <m/>
    <m/>
    <m/>
    <x v="3"/>
    <x v="3"/>
    <m/>
    <m/>
    <m/>
    <m/>
    <m/>
    <m/>
  </r>
  <r>
    <n v="301534"/>
    <n v="3100863"/>
    <x v="0"/>
    <s v="REGION GRAND OUEST"/>
    <x v="0"/>
    <s v="03100863"/>
    <s v="301534"/>
    <x v="0"/>
    <m/>
    <n v="1"/>
    <s v="Monsieur"/>
    <s v="FRANCK"/>
    <s v="HAY"/>
    <m/>
    <m/>
    <m/>
    <m/>
    <m/>
    <m/>
    <s v="440 CCT"/>
    <d v="2013-09-01T00:00:00"/>
    <s v="440"/>
    <s v="05"/>
    <s v="SALARIES COMMERCIAUX"/>
    <m/>
    <m/>
    <s v="250"/>
    <m/>
    <m/>
    <s v="Niveau 1"/>
    <m/>
    <d v="1965-12-23T00:00:00"/>
    <n v="58"/>
    <n v="100"/>
    <s v="FRANCAISE"/>
    <d v="2013-09-01T00:00:00"/>
    <n v="11"/>
    <d v="2013-09-01T00:00:00"/>
    <s v="HC"/>
    <n v="40400"/>
    <s v="BEGAAR"/>
    <s v="MATHIEU CHEMIN"/>
    <s v="071590"/>
    <s v="REGION GRAND OUEST"/>
    <s v="300602"/>
    <s v="MARYAN HARY"/>
    <s v="100 IMD"/>
    <x v="5"/>
    <x v="5"/>
    <s v="305671"/>
    <s v="OLIVIER BARON"/>
    <s v="200 IMP"/>
    <x v="50"/>
    <x v="50"/>
    <s v="301534"/>
    <s v="FRANCK HAY"/>
    <s v="440 CCT"/>
    <s v="HC"/>
    <s v="993611"/>
    <s v="SECTEUR BLANC"/>
  </r>
  <r>
    <n v="192699"/>
    <n v="3001916"/>
    <x v="0"/>
    <s v="REGION ILE DE FRANCE NORD"/>
    <x v="0"/>
    <s v="03001916"/>
    <s v="192699"/>
    <x v="0"/>
    <m/>
    <n v="1"/>
    <s v="Monsieur"/>
    <s v="THIERRY"/>
    <s v="HAZARD"/>
    <m/>
    <m/>
    <m/>
    <m/>
    <m/>
    <m/>
    <s v="440 CCT"/>
    <d v="2008-02-01T00:00:00"/>
    <s v="440"/>
    <s v="05"/>
    <s v="SALARIES COMMERCIAUX"/>
    <m/>
    <m/>
    <s v="504"/>
    <m/>
    <m/>
    <s v="Niveau 1"/>
    <m/>
    <d v="1964-01-20T00:00:00"/>
    <n v="60"/>
    <n v="100"/>
    <s v="FRANCAISE"/>
    <d v="2008-02-01T00:00:00"/>
    <n v="16"/>
    <d v="2008-02-01T00:00:00"/>
    <s v="HC"/>
    <n v="78760"/>
    <s v="JOUARS PONTCHARTRAIN"/>
    <s v="CATHERINE BLANCKAERT"/>
    <s v="071030"/>
    <s v="REGION ILE DE FRANCE NORD"/>
    <s v="303103"/>
    <s v="JEROME TEISSIER"/>
    <s v="100 IMD"/>
    <x v="19"/>
    <x v="19"/>
    <s v="193201"/>
    <s v="STEPHANE KUHN"/>
    <s v="200 IMP"/>
    <x v="99"/>
    <x v="99"/>
    <s v="192699"/>
    <s v="THIERRY HAZARD"/>
    <s v="440 CCT"/>
    <s v="HC"/>
    <s v="992354"/>
    <s v="SECTEUR BLANC"/>
  </r>
  <r>
    <n v="186766"/>
    <n v="3001000"/>
    <x v="0"/>
    <s v="REGION ILE DE FRANCE NORD"/>
    <x v="0"/>
    <s v="03001000"/>
    <s v="186766"/>
    <x v="0"/>
    <m/>
    <n v="1"/>
    <s v="Monsieur"/>
    <s v="LEO"/>
    <s v="HECQ"/>
    <s v="200 IMP"/>
    <n v="37926"/>
    <m/>
    <s v="Faux"/>
    <n v="5"/>
    <s v="INSPECTEURS RSG"/>
    <s v="386 IE"/>
    <d v="2003-12-01T00:00:00"/>
    <s v="386"/>
    <s v="05"/>
    <s v="INSPECTEURS RSG"/>
    <s v="T"/>
    <m/>
    <s v="259"/>
    <n v="6"/>
    <m/>
    <n v="6"/>
    <m/>
    <d v="1965-12-27T00:00:00"/>
    <n v="58"/>
    <n v="100"/>
    <s v="FRANCAISE"/>
    <d v="2003-12-01T00:00:00"/>
    <n v="21"/>
    <d v="2003-12-01T00:00:00"/>
    <s v="HC"/>
    <n v="95300"/>
    <s v="ENNERY"/>
    <s v="CATHERINE BLANCKAERT"/>
    <s v="071030"/>
    <s v="REGION ILE DE FRANCE NORD"/>
    <s v="193254"/>
    <s v="DAVID BOURE"/>
    <s v="100 IMD"/>
    <x v="28"/>
    <x v="28"/>
    <m/>
    <m/>
    <m/>
    <x v="126"/>
    <x v="124"/>
    <s v="186766"/>
    <s v="LEO HECQ"/>
    <s v="386 IE"/>
    <s v="HC"/>
    <s v="990955"/>
    <s v="SECTEUR BLANC"/>
  </r>
  <r>
    <n v="305583"/>
    <n v="7022490"/>
    <x v="0"/>
    <s v="REGION GRAND SUD"/>
    <x v="0"/>
    <s v="07022490"/>
    <s v="305583"/>
    <x v="0"/>
    <m/>
    <n v="1"/>
    <s v="Monsieur"/>
    <s v="CORANTIN"/>
    <s v="HECQUET"/>
    <m/>
    <m/>
    <m/>
    <m/>
    <m/>
    <m/>
    <s v="440 CCT"/>
    <d v="2023-11-01T00:00:00"/>
    <s v="440"/>
    <s v="05"/>
    <s v="SALARIES COMMERCIAUX"/>
    <m/>
    <m/>
    <s v="619"/>
    <m/>
    <m/>
    <s v="Niveau 1"/>
    <m/>
    <d v="1998-01-23T00:00:00"/>
    <n v="26"/>
    <n v="100"/>
    <s v="FRANCAISE"/>
    <d v="2023-05-01T00:00:00"/>
    <n v="1"/>
    <d v="2023-05-01T00:00:00"/>
    <s v="HC"/>
    <n v="38230"/>
    <s v="CHARVIEU CHAVAGNEUX"/>
    <s v="FREDERIC MESTRE"/>
    <s v="071251"/>
    <s v="REGION GRAND SUD"/>
    <s v="186531"/>
    <s v="CHRISTOPHE CLEMENT"/>
    <s v="100 IMD"/>
    <x v="11"/>
    <x v="11"/>
    <s v="302809"/>
    <s v="NICOLAS CORNETTE"/>
    <s v="200 IMP"/>
    <x v="17"/>
    <x v="17"/>
    <s v="305583"/>
    <s v="CORANTIN HECQUET"/>
    <s v="440 CCT"/>
    <s v="HC"/>
    <s v="099787"/>
    <s v="SECTEUR BLANC"/>
  </r>
  <r>
    <n v="305840"/>
    <n v="7023319"/>
    <x v="0"/>
    <s v="REGION CENTRE EST"/>
    <x v="0"/>
    <s v="07023319"/>
    <s v="305840"/>
    <x v="0"/>
    <m/>
    <n v="1"/>
    <s v="Monsieur"/>
    <s v="BENJAMIN"/>
    <s v="HEIDMANN"/>
    <m/>
    <m/>
    <m/>
    <m/>
    <m/>
    <m/>
    <s v="440 CCT"/>
    <d v="2024-05-01T00:00:00"/>
    <s v="440"/>
    <s v="05"/>
    <s v="SALARIES COMMERCIAUX"/>
    <m/>
    <m/>
    <s v="233"/>
    <m/>
    <m/>
    <s v="Niveau 1"/>
    <m/>
    <d v="1984-07-13T00:00:00"/>
    <n v="40"/>
    <n v="100"/>
    <s v="FRANCAISE"/>
    <d v="2024-01-01T00:00:00"/>
    <n v="0"/>
    <d v="2024-01-01T00:00:00"/>
    <s v="HC"/>
    <n v="67150"/>
    <s v="GERSTHEIM"/>
    <s v="JEROME CARPANETTO"/>
    <s v="900582"/>
    <s v="REGION CENTRE EST"/>
    <s v="300268"/>
    <s v="PIERRE FRANCOIS LAURA"/>
    <s v="100 IMD"/>
    <x v="37"/>
    <x v="37"/>
    <s v="300796"/>
    <s v="GARANCE FRISSON"/>
    <s v="200 IMP"/>
    <x v="80"/>
    <x v="80"/>
    <s v="305840"/>
    <s v="BENJAMIN HEIDMANN"/>
    <s v="440 CCT"/>
    <s v="HC"/>
    <s v="993390"/>
    <s v="SECTEUR BLANC"/>
  </r>
  <r>
    <n v="305929"/>
    <n v="7023458"/>
    <x v="0"/>
    <s v="REGION GRAND OUEST"/>
    <x v="0"/>
    <s v="07023458"/>
    <s v="305929"/>
    <x v="0"/>
    <m/>
    <n v="1"/>
    <s v="Monsieur"/>
    <s v="EMMANUEL"/>
    <s v="HELGUERA PADILLA"/>
    <m/>
    <m/>
    <m/>
    <m/>
    <m/>
    <m/>
    <s v="440 CCT"/>
    <d v="2024-07-01T00:00:00"/>
    <s v="440"/>
    <s v="05"/>
    <s v="SALARIES COMMERCIAUX"/>
    <m/>
    <m/>
    <s v="199"/>
    <m/>
    <m/>
    <s v="Niveau 1"/>
    <m/>
    <n v="28804"/>
    <n v="46"/>
    <n v="100"/>
    <s v="FRANCAISE"/>
    <n v="45352"/>
    <n v="0"/>
    <n v="45352"/>
    <s v="HC"/>
    <n v="14630"/>
    <s v="EMIEVILLE"/>
    <s v="MATHIEU CHEMIN"/>
    <s v="071590"/>
    <s v="REGION GRAND OUEST"/>
    <s v="170189"/>
    <s v="SEBASTIEN PLANCON"/>
    <s v="100 IMD"/>
    <x v="10"/>
    <x v="10"/>
    <s v="182923"/>
    <s v="DAVID RIQUE"/>
    <s v="200 IMP"/>
    <x v="48"/>
    <x v="48"/>
    <s v="305929"/>
    <s v="EMMANUEL HELGUERA PADILLA"/>
    <s v="440 CCT"/>
    <s v="HC"/>
    <s v="096447"/>
    <s v="SECTEUR BLANC"/>
  </r>
  <r>
    <n v="306214"/>
    <n v="7024064"/>
    <x v="0"/>
    <s v="REGION GRAND OUEST"/>
    <x v="0"/>
    <s v="07024064"/>
    <s v="306214"/>
    <x v="0"/>
    <m/>
    <n v="1"/>
    <s v="Monsieur"/>
    <s v="MAEL"/>
    <s v="HEMERY"/>
    <m/>
    <m/>
    <m/>
    <m/>
    <m/>
    <m/>
    <s v="385 I.ES"/>
    <d v="2024-09-01T00:00:00"/>
    <s v="385"/>
    <s v="05"/>
    <s v="INSPECTEURS RSG"/>
    <s v="T"/>
    <m/>
    <s v="051"/>
    <m/>
    <m/>
    <n v="5"/>
    <m/>
    <d v="1996-09-22T00:00:00"/>
    <n v="28"/>
    <n v="100"/>
    <s v="FRANCAISE"/>
    <d v="2024-09-01T00:00:00"/>
    <n v="0"/>
    <d v="2024-09-01T00:00:00"/>
    <s v="HC"/>
    <n v="56000"/>
    <s v="VANNES"/>
    <s v="MATHIEU CHEMIN"/>
    <s v="071590"/>
    <s v="REGION GRAND OUEST"/>
    <s v="306484"/>
    <s v="GUILLAUME LAUZANAS"/>
    <s v="100 IMD"/>
    <x v="21"/>
    <x v="21"/>
    <s v="303646"/>
    <s v="ROMAIN CHAUVET"/>
    <s v="200 IMP"/>
    <x v="26"/>
    <x v="26"/>
    <s v="306214"/>
    <s v="MAEL HEMERY"/>
    <s v="385 I.ES"/>
    <s v="HC"/>
    <s v="098019"/>
    <s v="SECTEUR BLANC"/>
  </r>
  <r>
    <n v="193733"/>
    <n v="3100057"/>
    <x v="0"/>
    <s v="REGION ILE DE FRANCE NORD"/>
    <x v="0"/>
    <s v="03100057"/>
    <s v="193733"/>
    <x v="0"/>
    <m/>
    <n v="1"/>
    <s v="Monsieur"/>
    <s v="CHRISTOPHE"/>
    <s v="HENNERON"/>
    <s v="443 CCT.S"/>
    <n v="40544"/>
    <m/>
    <s v="Faux"/>
    <n v="5"/>
    <s v="SALARIES COMMERCIAUX"/>
    <s v="370 CC.E"/>
    <d v="2011-02-01T00:00:00"/>
    <s v="370"/>
    <s v="05"/>
    <s v="SALARIES COMMERCIAUX"/>
    <m/>
    <m/>
    <s v="235"/>
    <s v="Niveau 2"/>
    <m/>
    <s v="Niveau 2"/>
    <m/>
    <d v="1976-06-24T00:00:00"/>
    <n v="48"/>
    <n v="100"/>
    <s v="FRANCAISE"/>
    <d v="2011-02-01T00:00:00"/>
    <n v="13"/>
    <d v="2011-02-01T00:00:00"/>
    <s v="HC"/>
    <n v="59194"/>
    <s v="RACHES"/>
    <s v="CATHERINE BLANCKAERT"/>
    <s v="071030"/>
    <s v="REGION ILE DE FRANCE NORD"/>
    <s v="305330"/>
    <s v="NICOLAS PHILIPPE"/>
    <s v="100 IMD"/>
    <x v="8"/>
    <x v="8"/>
    <s v="301593"/>
    <s v="SEBASTIEN VANUXEM"/>
    <s v="200 IMP"/>
    <x v="8"/>
    <x v="8"/>
    <s v="193733"/>
    <s v="CHRISTOPHE HENNERON"/>
    <s v="370 CC.E"/>
    <s v="HC"/>
    <s v="991741"/>
    <s v="SECTEUR BLANC"/>
  </r>
  <r>
    <n v="301703"/>
    <n v="3100948"/>
    <x v="3"/>
    <s v="REGION ILE DE FRANCE NORD"/>
    <x v="0"/>
    <s v="03100948"/>
    <s v="301703"/>
    <x v="0"/>
    <m/>
    <n v="1"/>
    <s v="Monsieur"/>
    <s v="JONATHAN"/>
    <s v="HENNICOTTE"/>
    <s v="200 IMP"/>
    <n v="42948"/>
    <m/>
    <s v="Faux"/>
    <n v="3"/>
    <s v="INSPECTEURS RSG"/>
    <s v="100 IMD"/>
    <d v="2017-09-01T00:00:00"/>
    <s v="100"/>
    <s v="03"/>
    <s v="INSPECTEURS RSG"/>
    <m/>
    <m/>
    <m/>
    <n v="6"/>
    <m/>
    <n v="6"/>
    <m/>
    <d v="1983-02-17T00:00:00"/>
    <n v="41"/>
    <n v="100"/>
    <s v="FRANCAISE"/>
    <d v="2013-12-01T00:00:00"/>
    <n v="11"/>
    <d v="2013-12-01T00:00:00"/>
    <m/>
    <n v="80000"/>
    <s v="AMIENS"/>
    <s v="CATHERINE BLANCKAERT"/>
    <s v="071030"/>
    <s v="REGION ILE DE FRANCE NORD"/>
    <s v="301703"/>
    <s v="JONATHAN HENNICOTTE"/>
    <s v="100 IMD"/>
    <x v="34"/>
    <x v="34"/>
    <m/>
    <m/>
    <m/>
    <x v="3"/>
    <x v="3"/>
    <m/>
    <m/>
    <m/>
    <s v="D7"/>
    <m/>
    <m/>
  </r>
  <r>
    <n v="304041"/>
    <n v="3102186"/>
    <x v="0"/>
    <s v="REGION CENTRE EST"/>
    <x v="0"/>
    <s v="03102186"/>
    <s v="304041"/>
    <x v="0"/>
    <m/>
    <n v="2"/>
    <s v="Madame"/>
    <s v="CHRISTIANE"/>
    <s v="HENRI"/>
    <s v="445 CCA"/>
    <n v="43344"/>
    <m/>
    <s v="Faux"/>
    <n v="5"/>
    <s v="SALARIES COMMERCIAUX"/>
    <s v="440 CCT"/>
    <d v="2018-10-01T00:00:00"/>
    <s v="440"/>
    <s v="05"/>
    <s v="SALARIES COMMERCIAUX"/>
    <m/>
    <m/>
    <s v="430"/>
    <s v="Niveau 1"/>
    <m/>
    <s v="Niveau 1"/>
    <m/>
    <n v="26552"/>
    <n v="52"/>
    <n v="100"/>
    <s v="FRANCAISE"/>
    <n v="43374"/>
    <n v="6"/>
    <n v="43374"/>
    <s v="HC"/>
    <n v="77880"/>
    <s v="GREZ SUR LOING"/>
    <s v="JEROME CARPANETTO"/>
    <s v="900582"/>
    <s v="REGION CENTRE EST"/>
    <s v="193601"/>
    <s v="PIERRICK MORTIER"/>
    <s v="100 IMD"/>
    <x v="30"/>
    <x v="30"/>
    <s v="303393"/>
    <s v="LAURA GIAI GIANETTO"/>
    <s v="200 IMP"/>
    <x v="86"/>
    <x v="86"/>
    <s v="304041"/>
    <s v="CHRISTIANE HENRI"/>
    <s v="440 CCT"/>
    <s v="HC"/>
    <s v="993444"/>
    <s v="SECTEUR BLANC"/>
  </r>
  <r>
    <n v="193568"/>
    <n v="3002839"/>
    <x v="0"/>
    <s v="REGION ILE DE FRANCE NORD"/>
    <x v="0"/>
    <s v="03002839"/>
    <s v="193568"/>
    <x v="0"/>
    <m/>
    <n v="1"/>
    <s v="Monsieur"/>
    <s v="DAVID"/>
    <s v="HEQUET"/>
    <s v="441 CCTM"/>
    <n v="40269"/>
    <m/>
    <s v="Faux"/>
    <n v="5"/>
    <s v="SALARIES COMMERCIAUX"/>
    <s v="391 CCEIM"/>
    <d v="2010-05-01T00:00:00"/>
    <s v="391"/>
    <s v="05"/>
    <s v="SALARIES COMMERCIAUX"/>
    <s v="T"/>
    <m/>
    <s v="196"/>
    <s v="Niveau 2"/>
    <m/>
    <s v="Niveau 2"/>
    <m/>
    <n v="26856"/>
    <n v="51"/>
    <n v="100"/>
    <s v="FRANCAISE"/>
    <n v="40299"/>
    <n v="14"/>
    <n v="40299"/>
    <s v="HC"/>
    <n v="62156"/>
    <s v="BOIRY NOTRE DAME"/>
    <s v="CATHERINE BLANCKAERT"/>
    <s v="071030"/>
    <s v="REGION ILE DE FRANCE NORD"/>
    <s v="305330"/>
    <s v="NICOLAS PHILIPPE"/>
    <s v="100 IMD"/>
    <x v="8"/>
    <x v="8"/>
    <s v="302821"/>
    <s v="FARIDA EL BENNOURI"/>
    <s v="200 IMP"/>
    <x v="100"/>
    <x v="100"/>
    <s v="193568"/>
    <s v="DAVID HEQUET"/>
    <s v="391 CCEIM"/>
    <s v="HC"/>
    <s v="993378"/>
    <s v="SECTEUR BLANC"/>
  </r>
  <r>
    <n v="305254"/>
    <n v="7020727"/>
    <x v="0"/>
    <s v="REGION GRAND OUEST"/>
    <x v="0"/>
    <s v="07020727"/>
    <s v="305254"/>
    <x v="0"/>
    <m/>
    <n v="2"/>
    <s v="Madame"/>
    <s v="SERVANE"/>
    <s v="HERAULT"/>
    <m/>
    <m/>
    <m/>
    <m/>
    <m/>
    <m/>
    <s v="440 CCT"/>
    <d v="2022-08-01T00:00:00"/>
    <s v="440"/>
    <s v="05"/>
    <s v="SALARIES COMMERCIAUX"/>
    <m/>
    <m/>
    <s v="095"/>
    <m/>
    <m/>
    <s v="Niveau 1"/>
    <m/>
    <n v="29052"/>
    <n v="45"/>
    <n v="100"/>
    <s v="FRANCAISE"/>
    <n v="44593"/>
    <n v="2"/>
    <n v="44593"/>
    <s v="HC"/>
    <n v="35320"/>
    <s v="CREVIN"/>
    <s v="MATHIEU CHEMIN"/>
    <s v="071590"/>
    <s v="REGION GRAND OUEST"/>
    <s v="175115"/>
    <s v="PABLO LECOQ"/>
    <s v="100 IMD"/>
    <x v="27"/>
    <x v="27"/>
    <s v="193693"/>
    <s v="SEBASTIEN BOUTTEMAND"/>
    <s v="200 IMP"/>
    <x v="92"/>
    <x v="92"/>
    <s v="305254"/>
    <s v="SERVANE HERAULT"/>
    <s v="440 CCT"/>
    <s v="HC"/>
    <s v="992133"/>
    <s v="SECTEUR BLANC"/>
  </r>
  <r>
    <n v="304865"/>
    <n v="3102651"/>
    <x v="0"/>
    <s v="REGION GRAND SUD"/>
    <x v="0"/>
    <s v="03102651"/>
    <s v="304865"/>
    <x v="0"/>
    <m/>
    <n v="1"/>
    <s v="Monsieur"/>
    <s v="ROMAIN"/>
    <s v="HERBET"/>
    <m/>
    <m/>
    <m/>
    <m/>
    <m/>
    <m/>
    <s v="440 CCT"/>
    <d v="2021-08-01T00:00:00"/>
    <s v="440"/>
    <s v="05"/>
    <s v="SALARIES COMMERCIAUX"/>
    <m/>
    <m/>
    <s v="418"/>
    <m/>
    <m/>
    <s v="Niveau 1"/>
    <m/>
    <n v="31225"/>
    <n v="39"/>
    <n v="100"/>
    <s v="FRANCAISE"/>
    <n v="44228"/>
    <n v="3"/>
    <n v="44228"/>
    <s v="HC"/>
    <n v="31450"/>
    <s v="AYGUESVIVES"/>
    <s v="FREDERIC MESTRE"/>
    <s v="071251"/>
    <s v="REGION GRAND SUD"/>
    <s v="306077"/>
    <s v="JONATHAN THIEBAUD"/>
    <s v="100 IMD"/>
    <x v="26"/>
    <x v="26"/>
    <s v="304292"/>
    <s v="STEPHANE LOPEZ"/>
    <s v="200 IMP"/>
    <x v="114"/>
    <x v="114"/>
    <s v="304865"/>
    <s v="ROMAIN HERBET"/>
    <s v="440 CCT"/>
    <s v="HC"/>
    <s v="992880"/>
    <s v="SECTEUR BLANC"/>
  </r>
  <r>
    <n v="302843"/>
    <n v="3101567"/>
    <x v="0"/>
    <s v="REGION GRAND OUEST"/>
    <x v="0"/>
    <s v="03101567"/>
    <s v="302843"/>
    <x v="0"/>
    <m/>
    <n v="1"/>
    <s v="Monsieur"/>
    <s v="MAXENCE"/>
    <s v="HEREL"/>
    <s v="370 CC.E"/>
    <s v="31/12/2015"/>
    <m/>
    <s v="Faux"/>
    <n v="5"/>
    <s v="SALARIES COMMERCIAUX"/>
    <s v="371 CCM.E"/>
    <d v="2016-01-01T00:00:00"/>
    <s v="371"/>
    <s v="05"/>
    <s v="SALARIES COMMERCIAUX"/>
    <s v="T"/>
    <m/>
    <s v="195"/>
    <s v="Niveau 2"/>
    <m/>
    <s v="Niveau 2"/>
    <m/>
    <n v="32724"/>
    <n v="35"/>
    <n v="100"/>
    <s v="FRANCAISE"/>
    <n v="42370"/>
    <n v="8"/>
    <n v="42370"/>
    <s v="HC"/>
    <n v="44690"/>
    <s v="LA HAIE FOUASSIERE"/>
    <s v="MATHIEU CHEMIN"/>
    <s v="071590"/>
    <s v="REGION GRAND OUEST"/>
    <s v="190433"/>
    <s v="JOHANN GUIHARD"/>
    <s v="100 IMD"/>
    <x v="13"/>
    <x v="13"/>
    <s v="305637"/>
    <s v="OLIVIER GUITTON"/>
    <s v="200 IMP"/>
    <x v="79"/>
    <x v="79"/>
    <s v="302843"/>
    <s v="MAXENCE HEREL"/>
    <s v="371 CCM.E"/>
    <s v="HC"/>
    <s v="993556"/>
    <s v="SECTEUR BLANC"/>
  </r>
  <r>
    <n v="306208"/>
    <n v="7024043"/>
    <x v="0"/>
    <s v="REGION CENTRE EST"/>
    <x v="0"/>
    <s v="07024043"/>
    <s v="306208"/>
    <x v="0"/>
    <m/>
    <n v="1"/>
    <s v="Monsieur"/>
    <s v="VINCENT"/>
    <s v="HERGLE"/>
    <m/>
    <m/>
    <m/>
    <m/>
    <m/>
    <m/>
    <s v="440 CCT"/>
    <d v="2024-12-01T00:00:00"/>
    <s v="440"/>
    <s v="05"/>
    <s v="SALARIES COMMERCIAUX"/>
    <m/>
    <m/>
    <s v="078"/>
    <m/>
    <m/>
    <s v="Niveau 1"/>
    <m/>
    <n v="31654"/>
    <n v="38"/>
    <n v="100"/>
    <s v="FRANCAISE"/>
    <n v="45505"/>
    <n v="0"/>
    <n v="45505"/>
    <s v="HC"/>
    <n v="57160"/>
    <s v="SCY CHAZELLES"/>
    <s v="JEROME CARPANETTO"/>
    <s v="900582"/>
    <s v="REGION CENTRE EST"/>
    <s v="179897"/>
    <s v="SYLVAIN GATHELIER"/>
    <s v="100 IMD"/>
    <x v="22"/>
    <x v="22"/>
    <s v="304026"/>
    <s v="NICOLAS FOREST"/>
    <s v="200 IMP"/>
    <x v="96"/>
    <x v="96"/>
    <s v="306208"/>
    <s v="VINCENT HERGLE"/>
    <s v="440 CCT"/>
    <s v="HC"/>
    <s v="098896"/>
    <s v="SECTEUR BLANC"/>
  </r>
  <r>
    <n v="300984"/>
    <n v="11190"/>
    <x v="1"/>
    <s v="POLE PILOTAGE DU RESEAU COMMERCIAL"/>
    <x v="0"/>
    <s v="00011190"/>
    <s v="300984"/>
    <x v="0"/>
    <m/>
    <n v="2"/>
    <s v="Madame"/>
    <s v="BRIGITTE"/>
    <s v="HERMENIER"/>
    <m/>
    <m/>
    <m/>
    <m/>
    <m/>
    <m/>
    <s v="ASSISTANT COMMERCIAL NIVEAU 2"/>
    <d v="1999-02-01T00:00:00"/>
    <s v="855"/>
    <s v="03"/>
    <s v="NON CADRES"/>
    <m/>
    <m/>
    <m/>
    <m/>
    <m/>
    <n v="4"/>
    <m/>
    <n v="25295"/>
    <n v="55"/>
    <n v="100"/>
    <s v="FRANCAISE"/>
    <n v="34064"/>
    <n v="31"/>
    <n v="34064"/>
    <m/>
    <n v="77270"/>
    <s v="VILLEPARISIS"/>
    <m/>
    <s v="700584"/>
    <s v="POLE PILOTAGE DU RESEAU COMMERCIAL"/>
    <m/>
    <m/>
    <m/>
    <x v="41"/>
    <x v="40"/>
    <m/>
    <m/>
    <m/>
    <x v="3"/>
    <x v="3"/>
    <m/>
    <m/>
    <m/>
    <m/>
    <m/>
    <m/>
  </r>
  <r>
    <n v="306339"/>
    <n v="7024205"/>
    <x v="0"/>
    <s v="REGION CENTRE EST"/>
    <x v="0"/>
    <s v="07024205"/>
    <s v="306339"/>
    <x v="0"/>
    <m/>
    <n v="1"/>
    <s v="Monsieur"/>
    <s v="MATHIEU"/>
    <s v="HERTRICH"/>
    <m/>
    <m/>
    <m/>
    <m/>
    <m/>
    <m/>
    <s v="445 CCA"/>
    <d v="2024-09-01T00:00:00"/>
    <s v="445"/>
    <s v="05"/>
    <s v="SALARIES COMMERCIAUX"/>
    <m/>
    <m/>
    <s v="038"/>
    <m/>
    <m/>
    <s v="Niveau 1"/>
    <m/>
    <n v="31127"/>
    <n v="39"/>
    <n v="100"/>
    <s v="FRANCAISE"/>
    <n v="45536"/>
    <n v="0"/>
    <n v="45536"/>
    <s v="HC"/>
    <n v="67460"/>
    <s v="SOUFFELWEYERSHEIM"/>
    <s v="JEROME CARPANETTO"/>
    <s v="900582"/>
    <s v="REGION CENTRE EST"/>
    <s v="300268"/>
    <s v="PIERRE FRANCOIS LAURA"/>
    <s v="100 IMD"/>
    <x v="37"/>
    <x v="37"/>
    <s v="304204"/>
    <s v="MARTIN RANJIT"/>
    <s v="200 IMP"/>
    <x v="65"/>
    <x v="65"/>
    <s v="306339"/>
    <s v="MATHIEU HERTRICH"/>
    <s v="445 CCA"/>
    <s v="HC"/>
    <s v="097613"/>
    <s v="SECTEUR BLANC"/>
  </r>
  <r>
    <n v="306482"/>
    <n v="7024427"/>
    <x v="0"/>
    <s v="REGION GRAND OUEST"/>
    <x v="0"/>
    <s v="07024427"/>
    <s v="306482"/>
    <x v="0"/>
    <m/>
    <n v="1"/>
    <s v="Monsieur"/>
    <s v="RAPHAEL"/>
    <s v="HERVE"/>
    <m/>
    <m/>
    <m/>
    <m/>
    <m/>
    <m/>
    <s v="445 CCA"/>
    <d v="2024-12-01T00:00:00"/>
    <s v="445"/>
    <s v="05"/>
    <s v="SALARIES COMMERCIAUX"/>
    <m/>
    <m/>
    <s v="662"/>
    <m/>
    <m/>
    <s v="Niveau 1"/>
    <m/>
    <n v="34959"/>
    <n v="29"/>
    <n v="100"/>
    <s v="FRANCAISE"/>
    <n v="45627"/>
    <n v="0"/>
    <n v="45627"/>
    <s v="HC"/>
    <n v="37320"/>
    <s v="ESVRES"/>
    <s v="MATHIEU CHEMIN"/>
    <s v="071590"/>
    <s v="REGION GRAND OUEST"/>
    <s v="305493"/>
    <s v="AURELIE DEVILLIER"/>
    <s v="100 IMD"/>
    <x v="38"/>
    <x v="38"/>
    <s v="305410"/>
    <s v="MANON GIGER"/>
    <s v="200 IMP"/>
    <x v="123"/>
    <x v="121"/>
    <s v="306482"/>
    <s v="RAPHAEL HERVE"/>
    <s v="445 CCA"/>
    <s v="HC"/>
    <s v="098230"/>
    <s v="SECTEUR BLANC"/>
  </r>
  <r>
    <n v="300994"/>
    <n v="3100589"/>
    <x v="0"/>
    <s v="REGION GRAND OUEST"/>
    <x v="0"/>
    <s v="03100589"/>
    <s v="300994"/>
    <x v="0"/>
    <m/>
    <n v="1"/>
    <s v="Monsieur"/>
    <s v="JEROME"/>
    <s v="HERVE"/>
    <s v="371 CCM.E"/>
    <n v="45231"/>
    <m/>
    <s v="Faux"/>
    <n v="5"/>
    <s v="INSPECTEURS RSG"/>
    <s v="386 IE"/>
    <d v="2023-12-01T00:00:00"/>
    <s v="386"/>
    <s v="05"/>
    <s v="INSPECTEURS RSG"/>
    <s v="T"/>
    <m/>
    <s v="059"/>
    <n v="5"/>
    <m/>
    <n v="5"/>
    <m/>
    <n v="28187"/>
    <n v="47"/>
    <n v="100"/>
    <s v="FRANCAISE"/>
    <n v="41183"/>
    <n v="12"/>
    <n v="41183"/>
    <s v="HC"/>
    <n v="56100"/>
    <s v="LORIENT"/>
    <s v="MATHIEU CHEMIN"/>
    <s v="071590"/>
    <s v="REGION GRAND OUEST"/>
    <s v="306484"/>
    <s v="GUILLAUME LAUZANAS"/>
    <s v="100 IMD"/>
    <x v="21"/>
    <x v="21"/>
    <s v="303646"/>
    <s v="ROMAIN CHAUVET"/>
    <s v="200 IMP"/>
    <x v="26"/>
    <x v="26"/>
    <s v="300994"/>
    <s v="JEROME HERVE"/>
    <s v="386 IE"/>
    <s v="HC"/>
    <s v="098472"/>
    <s v="SECTEUR BLANC"/>
  </r>
  <r>
    <n v="187627"/>
    <n v="7000875"/>
    <x v="1"/>
    <s v="POLE PILOTAGE DU RESEAU COMMERCIAL"/>
    <x v="0"/>
    <s v="07000875"/>
    <s v="187627"/>
    <x v="0"/>
    <m/>
    <n v="2"/>
    <s v="Madame"/>
    <s v="ISABELLE"/>
    <s v="HERVIOU"/>
    <m/>
    <m/>
    <m/>
    <m/>
    <m/>
    <m/>
    <s v="ASSISTANT COMMERCIAL NIVEAU 2"/>
    <d v="2003-01-06T00:00:00"/>
    <s v="855"/>
    <s v="03"/>
    <s v="NON CADRES"/>
    <m/>
    <m/>
    <m/>
    <m/>
    <m/>
    <n v="4"/>
    <m/>
    <n v="24999"/>
    <n v="56"/>
    <n v="100"/>
    <s v="FRANCAISE"/>
    <n v="37627"/>
    <n v="21"/>
    <n v="37627"/>
    <m/>
    <n v="44300"/>
    <s v="NANTES"/>
    <m/>
    <s v="700584"/>
    <s v="POLE PILOTAGE DU RESEAU COMMERCIAL"/>
    <m/>
    <m/>
    <m/>
    <x v="25"/>
    <x v="25"/>
    <m/>
    <m/>
    <m/>
    <x v="3"/>
    <x v="3"/>
    <m/>
    <m/>
    <m/>
    <m/>
    <m/>
    <m/>
  </r>
  <r>
    <n v="300644"/>
    <n v="3100387"/>
    <x v="0"/>
    <s v="REGION GRAND OUEST"/>
    <x v="0"/>
    <s v="03100387"/>
    <s v="300644"/>
    <x v="0"/>
    <m/>
    <n v="1"/>
    <s v="Monsieur"/>
    <s v="PAUL"/>
    <s v="HIRBEC"/>
    <s v="371 CCM.E"/>
    <n v="40909"/>
    <m/>
    <s v="Faux"/>
    <n v="5"/>
    <s v="INSPECTEURS RSG"/>
    <s v="386 IE"/>
    <d v="2012-02-01T00:00:00"/>
    <s v="386"/>
    <s v="05"/>
    <s v="INSPECTEURS RSG"/>
    <s v="T"/>
    <m/>
    <s v="066"/>
    <n v="5"/>
    <m/>
    <n v="5"/>
    <m/>
    <d v="1987-06-03T00:00:00"/>
    <n v="37"/>
    <n v="100"/>
    <s v="FRANCAISE"/>
    <d v="2012-02-01T00:00:00"/>
    <n v="12"/>
    <d v="2012-02-01T00:00:00"/>
    <s v="HC"/>
    <n v="44500"/>
    <s v="LA BAULE"/>
    <s v="MATHIEU CHEMIN"/>
    <s v="071590"/>
    <s v="REGION GRAND OUEST"/>
    <s v="190433"/>
    <s v="JOHANN GUIHARD"/>
    <s v="100 IMD"/>
    <x v="13"/>
    <x v="13"/>
    <s v="191022"/>
    <s v="FLORENT FOURNIGAULT"/>
    <s v="200 IMP"/>
    <x v="15"/>
    <x v="15"/>
    <s v="300644"/>
    <s v="PAUL HIRBEC"/>
    <s v="386 IE"/>
    <s v="HC"/>
    <s v="098944"/>
    <s v="SECTEUR BLANC"/>
  </r>
  <r>
    <n v="168797"/>
    <n v="3000421"/>
    <x v="0"/>
    <s v="REGION ILE DE FRANCE NORD"/>
    <x v="0"/>
    <s v="03000421"/>
    <s v="168797"/>
    <x v="0"/>
    <m/>
    <n v="1"/>
    <s v="Monsieur"/>
    <s v="JEAN-FRANCOIS"/>
    <s v="HIREL"/>
    <m/>
    <m/>
    <m/>
    <m/>
    <m/>
    <m/>
    <s v="386 IE"/>
    <d v="1992-08-01T00:00:00"/>
    <s v="386"/>
    <s v="05"/>
    <s v="INSPECTEURS RSG"/>
    <s v="T"/>
    <m/>
    <s v="170"/>
    <m/>
    <m/>
    <n v="6"/>
    <m/>
    <d v="1967-08-23T00:00:00"/>
    <n v="57"/>
    <n v="100"/>
    <s v="FRANCAISE"/>
    <d v="1992-08-01T00:00:00"/>
    <n v="32"/>
    <d v="1992-08-01T00:00:00"/>
    <s v="HC"/>
    <n v="27240"/>
    <s v="DAMVILLE"/>
    <s v="CATHERINE BLANCKAERT"/>
    <s v="071030"/>
    <s v="REGION ILE DE FRANCE NORD"/>
    <s v="193254"/>
    <s v="DAVID BOURE"/>
    <s v="100 IMD"/>
    <x v="28"/>
    <x v="28"/>
    <s v="305391"/>
    <s v="VINCENT ESTHER"/>
    <s v="200 IMP"/>
    <x v="115"/>
    <x v="115"/>
    <s v="168797"/>
    <s v="JEAN-FRANCOIS HIREL"/>
    <s v="386 IE"/>
    <s v="HC"/>
    <s v="096298"/>
    <s v="SECTEUR BLANC"/>
  </r>
  <r>
    <n v="302652"/>
    <n v="3101459"/>
    <x v="2"/>
    <s v="REGION GRAND OUEST"/>
    <x v="0"/>
    <s v="03101459"/>
    <s v="302652"/>
    <x v="0"/>
    <m/>
    <n v="1"/>
    <s v="Monsieur"/>
    <s v="ARNAUD"/>
    <s v="HOCHET"/>
    <s v="310 CMA"/>
    <n v="44501"/>
    <m/>
    <s v="Faux"/>
    <n v="4"/>
    <s v="INSPECTEURS RSG"/>
    <s v="200 IMP"/>
    <d v="2021-12-01T00:00:00"/>
    <s v="200"/>
    <s v="04"/>
    <s v="INSPECTEURS RSG"/>
    <m/>
    <m/>
    <m/>
    <n v="5"/>
    <m/>
    <n v="5"/>
    <m/>
    <d v="1983-04-17T00:00:00"/>
    <n v="41"/>
    <n v="100"/>
    <s v="FRANCAISE"/>
    <d v="2015-09-01T00:00:00"/>
    <n v="9"/>
    <d v="2015-09-01T00:00:00"/>
    <m/>
    <n v="35000"/>
    <s v="RENNES"/>
    <s v="MATHIEU CHEMIN"/>
    <s v="071590"/>
    <s v="REGION GRAND OUEST"/>
    <s v="175115"/>
    <s v="PABLO LECOQ"/>
    <s v="100 IMD"/>
    <x v="27"/>
    <x v="27"/>
    <s v="302652"/>
    <s v="ARNAUD HOCHET"/>
    <s v="200 IMP"/>
    <x v="104"/>
    <x v="104"/>
    <m/>
    <m/>
    <m/>
    <s v="HP"/>
    <m/>
    <m/>
  </r>
  <r>
    <n v="302742"/>
    <n v="3101517"/>
    <x v="2"/>
    <s v="REGION CENTRE EST"/>
    <x v="0"/>
    <s v="03101517"/>
    <s v="302742"/>
    <x v="0"/>
    <m/>
    <n v="1"/>
    <s v="Monsieur"/>
    <s v="ALEXIS"/>
    <s v="HOEGY"/>
    <s v="385 I.ES"/>
    <d v="2015-09-01T00:00:00"/>
    <m/>
    <s v="Faux"/>
    <n v="4"/>
    <s v="INSPECTEURS RSG"/>
    <s v="200 IMP"/>
    <d v="2015-10-01T00:00:00"/>
    <s v="200"/>
    <s v="04"/>
    <s v="INSPECTEURS RSG"/>
    <m/>
    <m/>
    <m/>
    <n v="5"/>
    <m/>
    <n v="5"/>
    <m/>
    <d v="1969-09-23T00:00:00"/>
    <n v="55"/>
    <n v="100"/>
    <s v="FRANCAISE"/>
    <d v="2015-10-01T00:00:00"/>
    <n v="9"/>
    <d v="2015-10-01T00:00:00"/>
    <m/>
    <n v="54000"/>
    <s v="NANCY"/>
    <s v="JEROME CARPANETTO"/>
    <s v="900582"/>
    <s v="REGION CENTRE EST"/>
    <s v="179897"/>
    <s v="SYLVAIN GATHELIER"/>
    <s v="100 IMD"/>
    <x v="22"/>
    <x v="22"/>
    <s v="302742"/>
    <s v="ALEXIS HOEGY"/>
    <s v="200 IMP"/>
    <x v="27"/>
    <x v="27"/>
    <m/>
    <m/>
    <m/>
    <s v="HP"/>
    <m/>
    <m/>
  </r>
  <r>
    <n v="302146"/>
    <n v="3101182"/>
    <x v="0"/>
    <s v="REGION GRAND OUEST"/>
    <x v="0"/>
    <s v="03101182"/>
    <s v="302146"/>
    <x v="0"/>
    <m/>
    <n v="1"/>
    <s v="Monsieur"/>
    <s v="OLIVIER"/>
    <s v="HOFFER"/>
    <s v="441 CCTM"/>
    <s v="31/12/2021"/>
    <m/>
    <s v="Faux"/>
    <n v="5"/>
    <s v="SALARIES COMMERCIAUX"/>
    <s v="371 CCM.E"/>
    <d v="2022-01-01T00:00:00"/>
    <s v="371"/>
    <s v="05"/>
    <s v="SALARIES COMMERCIAUX"/>
    <s v="T"/>
    <m/>
    <s v="178"/>
    <s v="Niveau 2"/>
    <m/>
    <s v="Niveau 2"/>
    <m/>
    <d v="1977-09-27T00:00:00"/>
    <n v="47"/>
    <n v="100"/>
    <s v="FRANCAISE"/>
    <d v="2014-09-01T00:00:00"/>
    <n v="10"/>
    <d v="2014-09-01T00:00:00"/>
    <s v="HC"/>
    <n v="14730"/>
    <s v="GIBERVILLE"/>
    <s v="MATHIEU CHEMIN"/>
    <s v="071590"/>
    <s v="REGION GRAND OUEST"/>
    <s v="170189"/>
    <s v="SEBASTIEN PLANCON"/>
    <s v="100 IMD"/>
    <x v="10"/>
    <x v="10"/>
    <s v="182923"/>
    <s v="DAVID RIQUE"/>
    <s v="200 IMP"/>
    <x v="48"/>
    <x v="48"/>
    <s v="302146"/>
    <s v="OLIVIER HOFFER"/>
    <s v="371 CCM.E"/>
    <s v="HC"/>
    <s v="096301"/>
    <s v="SECTEUR BLANC"/>
  </r>
  <r>
    <n v="187254"/>
    <n v="3001027"/>
    <x v="0"/>
    <s v="REGION GRAND SUD"/>
    <x v="0"/>
    <s v="03001027"/>
    <s v="187254"/>
    <x v="0"/>
    <m/>
    <n v="2"/>
    <s v="Madame"/>
    <s v="JOCELYNE"/>
    <s v="HOUBLIN"/>
    <m/>
    <m/>
    <m/>
    <m/>
    <m/>
    <m/>
    <s v="370 CC.E"/>
    <d v="2002-12-01T00:00:00"/>
    <s v="370"/>
    <s v="05"/>
    <s v="SALARIES COMMERCIAUX"/>
    <m/>
    <m/>
    <s v="622"/>
    <m/>
    <m/>
    <s v="Niveau 2"/>
    <m/>
    <d v="1963-05-03T00:00:00"/>
    <n v="61"/>
    <n v="100"/>
    <s v="FRANCAISE"/>
    <d v="2002-10-01T00:00:00"/>
    <n v="22"/>
    <d v="2002-12-01T00:00:00"/>
    <s v="HC"/>
    <n v="73190"/>
    <s v="ST JEOIRE PRIEURE"/>
    <s v="FREDERIC MESTRE"/>
    <s v="071251"/>
    <s v="REGION GRAND SUD"/>
    <s v="186531"/>
    <s v="CHRISTOPHE CLEMENT"/>
    <s v="100 IMD"/>
    <x v="11"/>
    <x v="11"/>
    <s v="186792"/>
    <s v="FABRICE GUILLAMET"/>
    <s v="200 IMP"/>
    <x v="28"/>
    <x v="28"/>
    <s v="187254"/>
    <s v="JOCELYNE HOUBLIN"/>
    <s v="370 CC.E"/>
    <s v="HC"/>
    <s v="097929"/>
    <s v="SECTEUR BLANC"/>
  </r>
  <r>
    <n v="306402"/>
    <n v="7024304"/>
    <x v="0"/>
    <s v="REGION CENTRE EST"/>
    <x v="0"/>
    <s v="07024304"/>
    <s v="306402"/>
    <x v="0"/>
    <m/>
    <n v="2"/>
    <s v="Madame"/>
    <s v="MALORIE"/>
    <s v="HOUCKERT"/>
    <m/>
    <m/>
    <m/>
    <m/>
    <m/>
    <m/>
    <s v="445 CCA"/>
    <d v="2024-10-01T00:00:00"/>
    <s v="445"/>
    <s v="05"/>
    <s v="SALARIES COMMERCIAUX"/>
    <m/>
    <m/>
    <s v="092"/>
    <m/>
    <m/>
    <s v="Niveau 1"/>
    <m/>
    <d v="1998-11-09T00:00:00"/>
    <n v="26"/>
    <n v="100"/>
    <s v="FRANCAISE"/>
    <d v="2024-10-01T00:00:00"/>
    <n v="0"/>
    <d v="2024-10-01T00:00:00"/>
    <s v="HC"/>
    <n v="54380"/>
    <s v="DIEULOUARD"/>
    <s v="JEROME CARPANETTO"/>
    <s v="900582"/>
    <s v="REGION CENTRE EST"/>
    <s v="179897"/>
    <s v="SYLVAIN GATHELIER"/>
    <s v="100 IMD"/>
    <x v="22"/>
    <x v="22"/>
    <s v="304026"/>
    <s v="NICOLAS FOREST"/>
    <s v="200 IMP"/>
    <x v="96"/>
    <x v="96"/>
    <s v="306402"/>
    <s v="MALORIE HOUCKERT"/>
    <s v="445 CCA"/>
    <s v="HC"/>
    <s v="990124"/>
    <s v="SECTEUR BLANC"/>
  </r>
  <r>
    <n v="180255"/>
    <n v="3000718"/>
    <x v="0"/>
    <s v="REGION ILE DE FRANCE NORD"/>
    <x v="0"/>
    <s v="03000718"/>
    <s v="180255"/>
    <x v="0"/>
    <m/>
    <n v="2"/>
    <s v="Madame"/>
    <s v="FLORENCE"/>
    <s v="HOUILLON"/>
    <s v="200 IMP"/>
    <n v="35855"/>
    <m/>
    <s v="Faux"/>
    <n v="5"/>
    <s v="INSPECTEURS RSG"/>
    <s v="386 IE"/>
    <d v="1998-04-01T00:00:00"/>
    <s v="386"/>
    <s v="05"/>
    <s v="INSPECTEURS RSG"/>
    <s v="T"/>
    <m/>
    <s v="041"/>
    <n v="6"/>
    <m/>
    <n v="6"/>
    <m/>
    <n v="25282"/>
    <n v="55"/>
    <n v="100"/>
    <s v="FRANCAISE"/>
    <n v="35886"/>
    <n v="26"/>
    <n v="35886"/>
    <s v="HC"/>
    <n v="78440"/>
    <s v="FONTENAY ST PERE"/>
    <s v="CATHERINE BLANCKAERT"/>
    <s v="071030"/>
    <s v="REGION ILE DE FRANCE NORD"/>
    <s v="302041"/>
    <s v="DAPHNEE JULLION"/>
    <s v="100 IMD"/>
    <x v="1"/>
    <x v="1"/>
    <s v="302511"/>
    <s v="OLIVIER MACIGNO"/>
    <s v="200 IMP"/>
    <x v="53"/>
    <x v="53"/>
    <s v="180255"/>
    <s v="FLORENCE HOUILLON"/>
    <s v="386 IE"/>
    <s v="HC"/>
    <s v="096013"/>
    <s v="SECTEUR BLANC"/>
  </r>
  <r>
    <n v="300713"/>
    <n v="3100426"/>
    <x v="0"/>
    <s v="REGION ILE DE FRANCE NORD"/>
    <x v="0"/>
    <s v="03100426"/>
    <s v="300713"/>
    <x v="0"/>
    <m/>
    <n v="2"/>
    <s v="Madame"/>
    <s v="ZOE"/>
    <s v="HOUSIEAUX"/>
    <m/>
    <m/>
    <m/>
    <m/>
    <m/>
    <m/>
    <s v="440 CCT"/>
    <d v="2012-04-01T00:00:00"/>
    <s v="440"/>
    <s v="05"/>
    <s v="SALARIES COMMERCIAUX"/>
    <m/>
    <m/>
    <s v="385"/>
    <m/>
    <m/>
    <s v="Niveau 1"/>
    <m/>
    <d v="1980-03-13T00:00:00"/>
    <n v="44"/>
    <n v="100"/>
    <s v="FRANCAISE"/>
    <d v="2012-04-01T00:00:00"/>
    <n v="12"/>
    <d v="2012-04-01T00:00:00"/>
    <s v="HC"/>
    <n v="76770"/>
    <s v="LE HOULME"/>
    <s v="CATHERINE BLANCKAERT"/>
    <s v="071030"/>
    <s v="REGION ILE DE FRANCE NORD"/>
    <s v="193005"/>
    <s v="SEBASTIEN COTE"/>
    <s v="100 IMD"/>
    <x v="18"/>
    <x v="18"/>
    <s v="186035"/>
    <s v="SEBASTIEN CAVELIER"/>
    <s v="200 IMP"/>
    <x v="102"/>
    <x v="102"/>
    <s v="300713"/>
    <s v="ZOE HOUSIEAUX"/>
    <s v="440 CCT"/>
    <s v="HC"/>
    <s v="992902"/>
    <s v="SECTEUR BLANC"/>
  </r>
  <r>
    <n v="193629"/>
    <n v="3002902"/>
    <x v="0"/>
    <s v="REGION ILE DE FRANCE NORD"/>
    <x v="0"/>
    <s v="03002902"/>
    <s v="193629"/>
    <x v="0"/>
    <m/>
    <n v="1"/>
    <s v="Monsieur"/>
    <s v="ARNAUD"/>
    <s v="HUBRECHT"/>
    <s v="440 CCT"/>
    <n v="40299"/>
    <m/>
    <s v="Faux"/>
    <n v="5"/>
    <s v="SALARIES COMMERCIAUX"/>
    <s v="390 CCEI"/>
    <d v="2010-06-01T00:00:00"/>
    <s v="390"/>
    <s v="05"/>
    <s v="SALARIES COMMERCIAUX"/>
    <m/>
    <m/>
    <s v="224"/>
    <s v="Niveau 2"/>
    <m/>
    <s v="Niveau 2"/>
    <m/>
    <d v="1984-05-01T00:00:00"/>
    <n v="40"/>
    <n v="100"/>
    <s v="FRANCAISE"/>
    <d v="2010-06-01T00:00:00"/>
    <n v="14"/>
    <d v="2010-06-01T00:00:00"/>
    <s v="HC"/>
    <n v="59520"/>
    <s v="MARQUETTE LEZ LILLE"/>
    <s v="CATHERINE BLANCKAERT"/>
    <s v="071030"/>
    <s v="REGION ILE DE FRANCE NORD"/>
    <s v="177094"/>
    <s v="WILLY FASQUEL"/>
    <s v="100 IMD"/>
    <x v="32"/>
    <x v="32"/>
    <s v="193000"/>
    <s v="BENJAMIN CAPPON"/>
    <s v="200 IMP"/>
    <x v="90"/>
    <x v="90"/>
    <s v="193629"/>
    <s v="ARNAUD HUBRECHT"/>
    <s v="390 CCEI"/>
    <s v="HC"/>
    <s v="099795"/>
    <s v="SECTEUR BLANC"/>
  </r>
  <r>
    <n v="165440"/>
    <n v="3000373"/>
    <x v="0"/>
    <s v="REGION GRAND OUEST"/>
    <x v="0"/>
    <s v="03000373"/>
    <s v="165440"/>
    <x v="0"/>
    <m/>
    <n v="1"/>
    <s v="Monsieur"/>
    <s v="HERVE"/>
    <s v="HUCHET"/>
    <m/>
    <m/>
    <m/>
    <m/>
    <m/>
    <m/>
    <s v="440 CCT"/>
    <d v="1990-08-01T00:00:00"/>
    <s v="440"/>
    <s v="05"/>
    <s v="SALARIES COMMERCIAUX"/>
    <m/>
    <m/>
    <s v="376"/>
    <m/>
    <m/>
    <s v="Niveau 1"/>
    <m/>
    <n v="24408"/>
    <n v="58"/>
    <n v="100"/>
    <s v="FRANCAISE"/>
    <n v="33086"/>
    <n v="34"/>
    <n v="33086"/>
    <s v="HC"/>
    <n v="50690"/>
    <s v="ST MARTIN LE GREARD"/>
    <s v="MATHIEU CHEMIN"/>
    <s v="071590"/>
    <s v="REGION GRAND OUEST"/>
    <s v="170189"/>
    <s v="SEBASTIEN PLANCON"/>
    <s v="100 IMD"/>
    <x v="10"/>
    <x v="10"/>
    <s v="188975"/>
    <s v="JONATHAN DEMINGUET"/>
    <s v="200 IMP"/>
    <x v="54"/>
    <x v="54"/>
    <s v="165440"/>
    <s v="HERVE HUCHET"/>
    <s v="440 CCT"/>
    <s v="HC"/>
    <s v="990649"/>
    <s v="SECTEUR BLANC"/>
  </r>
  <r>
    <n v="306090"/>
    <n v="7023820"/>
    <x v="0"/>
    <s v="REGION GRAND OUEST"/>
    <x v="0"/>
    <s v="07023820"/>
    <s v="306090"/>
    <x v="0"/>
    <m/>
    <n v="2"/>
    <s v="Madame"/>
    <s v="CHRISTELLE"/>
    <s v="HUET"/>
    <m/>
    <m/>
    <m/>
    <m/>
    <m/>
    <m/>
    <s v="440 CCT"/>
    <d v="2024-10-01T00:00:00"/>
    <s v="440"/>
    <s v="05"/>
    <s v="SALARIES COMMERCIAUX"/>
    <m/>
    <m/>
    <s v="379"/>
    <m/>
    <m/>
    <s v="Niveau 1"/>
    <m/>
    <n v="26346"/>
    <n v="52"/>
    <n v="100"/>
    <s v="FRANCAISE"/>
    <n v="45444"/>
    <n v="0"/>
    <n v="45444"/>
    <s v="HC"/>
    <n v="61100"/>
    <s v="FLERS"/>
    <s v="MATHIEU CHEMIN"/>
    <s v="071590"/>
    <s v="REGION GRAND OUEST"/>
    <s v="170189"/>
    <s v="SEBASTIEN PLANCON"/>
    <s v="100 IMD"/>
    <x v="10"/>
    <x v="10"/>
    <s v="303261"/>
    <s v="ANTHONY AMIOT"/>
    <s v="200 IMP"/>
    <x v="12"/>
    <x v="12"/>
    <s v="306090"/>
    <s v="CHRISTELLE HUET"/>
    <s v="440 CCT"/>
    <s v="HC"/>
    <s v="990691"/>
    <s v="SECTEUR BLANC"/>
  </r>
  <r>
    <n v="185526"/>
    <n v="3000910"/>
    <x v="0"/>
    <s v="REGION GRAND SUD"/>
    <x v="0"/>
    <s v="03000910"/>
    <s v="185526"/>
    <x v="0"/>
    <m/>
    <n v="1"/>
    <s v="Monsieur"/>
    <s v="RAYMOND"/>
    <s v="HUGUES"/>
    <m/>
    <m/>
    <m/>
    <m/>
    <m/>
    <m/>
    <s v="390 CCEI"/>
    <d v="2001-04-01T00:00:00"/>
    <s v="390"/>
    <s v="05"/>
    <s v="SALARIES COMMERCIAUX"/>
    <m/>
    <m/>
    <s v="443"/>
    <m/>
    <m/>
    <s v="Niveau 2"/>
    <m/>
    <n v="23392"/>
    <n v="60"/>
    <n v="100"/>
    <s v="FRANCAISE"/>
    <n v="36982"/>
    <n v="23"/>
    <n v="36982"/>
    <s v="HC"/>
    <n v="83000"/>
    <s v="TOULON"/>
    <s v="FREDERIC MESTRE"/>
    <s v="071251"/>
    <s v="REGION GRAND SUD"/>
    <s v="190355"/>
    <s v="FABIO FRACASSETTI"/>
    <s v="100 IMD"/>
    <x v="9"/>
    <x v="9"/>
    <s v="304877"/>
    <s v="YOAN CENEDESE"/>
    <s v="200 IMP"/>
    <x v="10"/>
    <x v="10"/>
    <s v="185526"/>
    <s v="RAYMOND HUGUES"/>
    <s v="390 CCEI"/>
    <s v="HC"/>
    <s v="992788"/>
    <s v="SECTEUR BLANC"/>
  </r>
  <r>
    <n v="170893"/>
    <n v="3000467"/>
    <x v="0"/>
    <s v="REGION GRAND SUD"/>
    <x v="0"/>
    <s v="03000467"/>
    <s v="170893"/>
    <x v="0"/>
    <m/>
    <n v="1"/>
    <s v="Monsieur"/>
    <s v="CHRISTOPHE"/>
    <s v="HUGUET"/>
    <m/>
    <m/>
    <m/>
    <m/>
    <m/>
    <m/>
    <s v="386 IE"/>
    <d v="1993-06-01T00:00:00"/>
    <s v="386"/>
    <s v="05"/>
    <s v="INSPECTEURS RSG"/>
    <s v="T"/>
    <m/>
    <s v="066"/>
    <m/>
    <m/>
    <n v="6"/>
    <m/>
    <n v="25071"/>
    <n v="56"/>
    <n v="100"/>
    <s v="FRANCAISE"/>
    <n v="34121"/>
    <n v="31"/>
    <n v="34121"/>
    <s v="HC"/>
    <n v="30520"/>
    <s v="ST MARTIN DE VALGALGUES"/>
    <s v="FREDERIC MESTRE"/>
    <s v="071251"/>
    <s v="REGION GRAND SUD"/>
    <s v="304665"/>
    <s v="FABRIZIA LEGGER"/>
    <s v="100 IMD"/>
    <x v="4"/>
    <x v="4"/>
    <s v="175757"/>
    <s v="JOURDAN PRINCE"/>
    <s v="200 IMP"/>
    <x v="49"/>
    <x v="49"/>
    <s v="170893"/>
    <s v="CHRISTOPHE HUGUET"/>
    <s v="386 IE"/>
    <s v="HC"/>
    <s v="099932"/>
    <s v="SECTEUR BLANC"/>
  </r>
  <r>
    <n v="304663"/>
    <n v="3102508"/>
    <x v="0"/>
    <s v="POLE PILOTAGE DU RESEAU COMMERCIAL"/>
    <x v="0"/>
    <s v="03102508"/>
    <s v="304663"/>
    <x v="0"/>
    <m/>
    <n v="1"/>
    <s v="Monsieur"/>
    <s v="NICOLAS"/>
    <s v="HUMEAU"/>
    <s v="460 CC"/>
    <n v="44409"/>
    <m/>
    <s v="Faux"/>
    <n v="3"/>
    <s v="SALARIES COMMERCIAUX"/>
    <s v="375 SUP.OF"/>
    <d v="2021-09-01T00:00:00"/>
    <s v="375"/>
    <s v="03"/>
    <s v="SALARIES COMMERCIAUX"/>
    <m/>
    <m/>
    <m/>
    <s v="Niveau 2"/>
    <m/>
    <s v="Niveau 2"/>
    <m/>
    <n v="35796"/>
    <n v="26"/>
    <n v="100"/>
    <s v="FRANCAISE"/>
    <n v="44075"/>
    <n v="4"/>
    <n v="44075"/>
    <m/>
    <n v="44650"/>
    <s v="LEGE"/>
    <m/>
    <s v="700584"/>
    <s v="POLE PILOTAGE DU RESEAU COMMERCIAL"/>
    <m/>
    <m/>
    <m/>
    <x v="3"/>
    <x v="3"/>
    <m/>
    <m/>
    <m/>
    <x v="3"/>
    <x v="3"/>
    <m/>
    <m/>
    <m/>
    <s v="OF"/>
    <m/>
    <m/>
  </r>
  <r>
    <n v="303915"/>
    <n v="3102097"/>
    <x v="0"/>
    <s v="REGION CENTRE EST"/>
    <x v="0"/>
    <s v="03102097"/>
    <s v="303915"/>
    <x v="0"/>
    <m/>
    <n v="1"/>
    <s v="Monsieur"/>
    <s v="OLIVIER"/>
    <s v="HUSS"/>
    <s v="445 CCA"/>
    <n v="43221"/>
    <m/>
    <s v="Faux"/>
    <n v="5"/>
    <s v="SALARIES COMMERCIAUX"/>
    <s v="440 CCT"/>
    <d v="2018-06-01T00:00:00"/>
    <s v="440"/>
    <s v="05"/>
    <s v="SALARIES COMMERCIAUX"/>
    <m/>
    <m/>
    <s v="454"/>
    <s v="Niveau 1"/>
    <m/>
    <s v="Niveau 1"/>
    <m/>
    <n v="28246"/>
    <n v="47"/>
    <n v="100"/>
    <s v="FRANCAISE"/>
    <n v="43252"/>
    <n v="6"/>
    <n v="43252"/>
    <s v="HC"/>
    <n v="68150"/>
    <s v="OSTHEIM"/>
    <s v="JEROME CARPANETTO"/>
    <s v="900582"/>
    <s v="REGION CENTRE EST"/>
    <s v="305941"/>
    <s v="SAMUEL TRAGEL"/>
    <s v="100 IMD"/>
    <x v="14"/>
    <x v="14"/>
    <m/>
    <m/>
    <m/>
    <x v="16"/>
    <x v="16"/>
    <s v="303915"/>
    <s v="OLIVIER HUSS"/>
    <s v="440 CCT"/>
    <s v="HC"/>
    <s v="992895"/>
    <s v="SECTEUR BLANC"/>
  </r>
  <r>
    <n v="305921"/>
    <n v="7023454"/>
    <x v="0"/>
    <s v="REGION GRAND OUEST"/>
    <x v="0"/>
    <s v="07023454"/>
    <s v="305921"/>
    <x v="0"/>
    <m/>
    <n v="2"/>
    <s v="Madame"/>
    <s v="CELINE"/>
    <s v="IBARRA"/>
    <m/>
    <m/>
    <m/>
    <m/>
    <m/>
    <m/>
    <s v="440 CCT"/>
    <d v="2024-07-01T00:00:00"/>
    <s v="440"/>
    <s v="05"/>
    <s v="SALARIES COMMERCIAUX"/>
    <m/>
    <m/>
    <s v="252"/>
    <m/>
    <m/>
    <s v="Niveau 1"/>
    <m/>
    <n v="30644"/>
    <n v="41"/>
    <n v="100"/>
    <s v="FRANCAISE"/>
    <n v="45352"/>
    <n v="0"/>
    <n v="45352"/>
    <s v="HC"/>
    <n v="64000"/>
    <s v="PAU"/>
    <s v="MATHIEU CHEMIN"/>
    <s v="071590"/>
    <s v="REGION GRAND OUEST"/>
    <s v="300602"/>
    <s v="MARYAN HARY"/>
    <s v="100 IMD"/>
    <x v="5"/>
    <x v="5"/>
    <s v="306028"/>
    <s v="THOMAS BROCA"/>
    <s v="200 IMP"/>
    <x v="95"/>
    <x v="95"/>
    <s v="305921"/>
    <s v="CELINE IBARRA"/>
    <s v="440 CCT"/>
    <s v="HC"/>
    <s v="993613"/>
    <s v="SECTEUR BLANC"/>
  </r>
  <r>
    <n v="305450"/>
    <n v="7021997"/>
    <x v="0"/>
    <s v="REGION GRAND OUEST"/>
    <x v="0"/>
    <s v="07021997"/>
    <s v="305450"/>
    <x v="0"/>
    <m/>
    <n v="1"/>
    <s v="Monsieur"/>
    <s v="STEVE"/>
    <s v="IDJEDD"/>
    <m/>
    <m/>
    <m/>
    <m/>
    <m/>
    <m/>
    <s v="440 CCT"/>
    <d v="2023-06-01T00:00:00"/>
    <s v="440"/>
    <s v="05"/>
    <s v="SALARIES COMMERCIAUX"/>
    <m/>
    <m/>
    <s v="138"/>
    <m/>
    <m/>
    <s v="Niveau 1"/>
    <m/>
    <n v="30894"/>
    <n v="40"/>
    <n v="100"/>
    <s v="FRANCAISE"/>
    <n v="44896"/>
    <n v="2"/>
    <n v="44896"/>
    <s v="HC"/>
    <n v="22950"/>
    <s v="TREGUEUX"/>
    <s v="MATHIEU CHEMIN"/>
    <s v="071590"/>
    <s v="REGION GRAND OUEST"/>
    <s v="175115"/>
    <s v="PABLO LECOQ"/>
    <s v="100 IMD"/>
    <x v="27"/>
    <x v="27"/>
    <s v="188718"/>
    <s v="STEPHANE GESTIN"/>
    <s v="200 IMP"/>
    <x v="37"/>
    <x v="37"/>
    <s v="305450"/>
    <s v="STEVE IDJEDD"/>
    <s v="440 CCT"/>
    <s v="HC"/>
    <s v="992399"/>
    <s v="SECTEUR BLANC"/>
  </r>
  <r>
    <n v="305352"/>
    <n v="7021147"/>
    <x v="2"/>
    <s v="REGION GRAND OUEST"/>
    <x v="0"/>
    <s v="07021147"/>
    <s v="305352"/>
    <x v="0"/>
    <m/>
    <n v="1"/>
    <s v="Monsieur"/>
    <s v="THIBAUT"/>
    <s v="INIZAN"/>
    <m/>
    <m/>
    <m/>
    <m/>
    <m/>
    <m/>
    <s v="310 CMA"/>
    <d v="2024-12-01T00:00:00"/>
    <s v="310"/>
    <s v="04"/>
    <s v="SALARIES COMMERCIAUX"/>
    <m/>
    <m/>
    <m/>
    <m/>
    <m/>
    <s v="Niveau 2"/>
    <m/>
    <n v="35818"/>
    <n v="26"/>
    <n v="100"/>
    <s v="FRANCAISE"/>
    <n v="44805"/>
    <n v="2"/>
    <n v="44805"/>
    <m/>
    <n v="29260"/>
    <s v="ST FREGANT"/>
    <s v="MATHIEU CHEMIN"/>
    <s v="071590"/>
    <s v="REGION GRAND OUEST"/>
    <s v="306484"/>
    <s v="GUILLAUME LAUZANAS"/>
    <s v="100 IMD"/>
    <x v="21"/>
    <x v="21"/>
    <s v="305352"/>
    <s v="THIBAUT INIZAN"/>
    <s v="310 CMA"/>
    <x v="105"/>
    <x v="105"/>
    <m/>
    <m/>
    <m/>
    <s v="HP"/>
    <m/>
    <m/>
  </r>
  <r>
    <n v="304897"/>
    <n v="3102677"/>
    <x v="2"/>
    <s v="REGION ILE DE FRANCE NORD"/>
    <x v="0"/>
    <s v="03102677"/>
    <s v="304897"/>
    <x v="0"/>
    <m/>
    <n v="1"/>
    <s v="Monsieur"/>
    <s v="PRITIVE"/>
    <s v="IRADJA"/>
    <s v="385 I.ES"/>
    <n v="44378"/>
    <m/>
    <s v="Faux"/>
    <n v="4"/>
    <s v="INSPECTEURS RSG"/>
    <s v="200 IMP"/>
    <d v="2021-08-01T00:00:00"/>
    <s v="200"/>
    <s v="04"/>
    <s v="INSPECTEURS RSG"/>
    <m/>
    <m/>
    <m/>
    <n v="5"/>
    <m/>
    <n v="5"/>
    <m/>
    <n v="33078"/>
    <n v="34"/>
    <n v="100"/>
    <s v="FRANCAISE"/>
    <n v="44228"/>
    <n v="3"/>
    <n v="44228"/>
    <m/>
    <n v="28630"/>
    <s v="NOGENT LE PHAYE"/>
    <s v="CATHERINE BLANCKAERT"/>
    <s v="071030"/>
    <s v="REGION ILE DE FRANCE NORD"/>
    <s v="303103"/>
    <s v="JEROME TEISSIER"/>
    <s v="100 IMD"/>
    <x v="19"/>
    <x v="19"/>
    <s v="304897"/>
    <s v="PRITIVE IRADJA"/>
    <s v="200 IMP"/>
    <x v="91"/>
    <x v="91"/>
    <m/>
    <m/>
    <m/>
    <s v="HP"/>
    <m/>
    <m/>
  </r>
  <r>
    <n v="305512"/>
    <n v="7022104"/>
    <x v="0"/>
    <s v="REGION GRAND SUD"/>
    <x v="0"/>
    <s v="07022104"/>
    <s v="305512"/>
    <x v="0"/>
    <m/>
    <n v="1"/>
    <s v="Monsieur"/>
    <s v="MATTHIEU"/>
    <s v="IRLES"/>
    <m/>
    <m/>
    <m/>
    <m/>
    <m/>
    <m/>
    <s v="440 CCT"/>
    <d v="2023-08-01T00:00:00"/>
    <s v="440"/>
    <s v="05"/>
    <s v="SALARIES COMMERCIAUX"/>
    <m/>
    <m/>
    <s v="164"/>
    <m/>
    <m/>
    <s v="Niveau 1"/>
    <m/>
    <n v="30720"/>
    <n v="40"/>
    <n v="100"/>
    <s v="FRANCAISE"/>
    <n v="44927"/>
    <n v="1"/>
    <n v="44958"/>
    <s v="HC"/>
    <n v="83000"/>
    <s v="TOULON"/>
    <s v="FREDERIC MESTRE"/>
    <s v="071251"/>
    <s v="REGION GRAND SUD"/>
    <s v="190355"/>
    <s v="FABIO FRACASSETTI"/>
    <s v="100 IMD"/>
    <x v="9"/>
    <x v="9"/>
    <m/>
    <m/>
    <m/>
    <x v="84"/>
    <x v="84"/>
    <s v="305512"/>
    <s v="MATTHIEU IRLES"/>
    <s v="440 CCT"/>
    <s v="HC"/>
    <s v="993675"/>
    <s v="SECTEUR BLANC"/>
  </r>
  <r>
    <n v="304686"/>
    <n v="3102527"/>
    <x v="0"/>
    <s v="REGION ILE DE FRANCE NORD"/>
    <x v="0"/>
    <s v="03102527"/>
    <s v="304686"/>
    <x v="0"/>
    <m/>
    <n v="1"/>
    <s v="Monsieur"/>
    <s v="FREDERIC"/>
    <s v="ISIDORO"/>
    <m/>
    <m/>
    <m/>
    <m/>
    <m/>
    <m/>
    <s v="441 CCTM"/>
    <d v="2024-09-01T00:00:00"/>
    <s v="441"/>
    <s v="05"/>
    <s v="SALARIES COMMERCIAUX"/>
    <s v="T"/>
    <m/>
    <s v="509"/>
    <m/>
    <m/>
    <s v="Niveau 1"/>
    <m/>
    <n v="30815"/>
    <n v="40"/>
    <n v="100"/>
    <s v="FRANCAISE"/>
    <n v="44136"/>
    <n v="4"/>
    <n v="44136"/>
    <s v="HC"/>
    <n v="95700"/>
    <s v="ROISSY EN FRANCE"/>
    <s v="CATHERINE BLANCKAERT"/>
    <s v="071030"/>
    <s v="REGION ILE DE FRANCE NORD"/>
    <s v="193254"/>
    <s v="DAVID BOURE"/>
    <s v="100 IMD"/>
    <x v="28"/>
    <x v="28"/>
    <s v="175986"/>
    <s v="DAVID OLICARD"/>
    <s v="200 IMP"/>
    <x v="73"/>
    <x v="73"/>
    <s v="304686"/>
    <s v="FREDERIC ISIDORO"/>
    <s v="441 CCTM"/>
    <s v="HC"/>
    <s v="992752"/>
    <s v="SECTEUR BLANC"/>
  </r>
  <r>
    <n v="164211"/>
    <n v="3000361"/>
    <x v="0"/>
    <s v="REGION GRAND SUD"/>
    <x v="0"/>
    <s v="03000361"/>
    <s v="164211"/>
    <x v="0"/>
    <m/>
    <n v="1"/>
    <s v="Monsieur"/>
    <s v="PATRICE"/>
    <s v="JAFFUEL"/>
    <m/>
    <m/>
    <m/>
    <m/>
    <m/>
    <m/>
    <s v="440 CCT"/>
    <d v="1990-04-01T00:00:00"/>
    <s v="440"/>
    <s v="05"/>
    <s v="SALARIES COMMERCIAUX"/>
    <m/>
    <m/>
    <s v="075"/>
    <m/>
    <m/>
    <s v="Niveau 1"/>
    <m/>
    <n v="23481"/>
    <n v="60"/>
    <n v="100"/>
    <s v="FRANCAISE"/>
    <n v="32964"/>
    <n v="34"/>
    <n v="32964"/>
    <s v="HC"/>
    <n v="84100"/>
    <s v="ORANGE"/>
    <s v="FREDERIC MESTRE"/>
    <s v="071251"/>
    <s v="REGION GRAND SUD"/>
    <s v="304665"/>
    <s v="FABRIZIA LEGGER"/>
    <s v="100 IMD"/>
    <x v="4"/>
    <x v="4"/>
    <m/>
    <m/>
    <m/>
    <x v="4"/>
    <x v="4"/>
    <s v="164211"/>
    <s v="PATRICE JAFFUEL"/>
    <s v="440 CCT"/>
    <s v="HC"/>
    <s v="990333"/>
    <s v="SECTEUR BLANC"/>
  </r>
  <r>
    <n v="305212"/>
    <n v="7020534"/>
    <x v="2"/>
    <s v="REGION GRAND SUD"/>
    <x v="0"/>
    <s v="07020534"/>
    <s v="305212"/>
    <x v="0"/>
    <m/>
    <n v="2"/>
    <s v="Madame"/>
    <s v="CHARLOTTE"/>
    <s v="JALLADEAU"/>
    <m/>
    <m/>
    <m/>
    <m/>
    <m/>
    <m/>
    <s v="310 CMA"/>
    <d v="2024-12-01T00:00:00"/>
    <s v="310"/>
    <s v="04"/>
    <s v="SALARIES COMMERCIAUX"/>
    <m/>
    <m/>
    <m/>
    <m/>
    <m/>
    <s v="Niveau 2"/>
    <m/>
    <n v="32171"/>
    <n v="36"/>
    <n v="100"/>
    <s v="FRANCAISE"/>
    <n v="44501"/>
    <n v="3"/>
    <n v="44501"/>
    <m/>
    <n v="84120"/>
    <s v="PERTUIS"/>
    <s v="FREDERIC MESTRE"/>
    <s v="071251"/>
    <s v="REGION GRAND SUD"/>
    <s v="305931"/>
    <s v="JULIEN KARIGER"/>
    <s v="100 IMD"/>
    <x v="6"/>
    <x v="6"/>
    <s v="305212"/>
    <s v="CHARLOTTE JALLADEAU"/>
    <s v="310 CMA"/>
    <x v="9"/>
    <x v="9"/>
    <m/>
    <m/>
    <m/>
    <s v="HP"/>
    <m/>
    <m/>
  </r>
  <r>
    <n v="304661"/>
    <n v="3102506"/>
    <x v="0"/>
    <s v="POLE PILOTAGE DU RESEAU COMMERCIAL"/>
    <x v="0"/>
    <s v="03102506"/>
    <s v="304661"/>
    <x v="0"/>
    <m/>
    <n v="2"/>
    <s v="Madame"/>
    <s v="MORGANE"/>
    <s v="JAMET"/>
    <m/>
    <m/>
    <m/>
    <m/>
    <m/>
    <m/>
    <s v="460 CC"/>
    <d v="2020-09-01T00:00:00"/>
    <s v="460"/>
    <s v="03"/>
    <s v="SALARIES COMMERCIAUX"/>
    <m/>
    <m/>
    <m/>
    <m/>
    <m/>
    <s v="Niveau 1"/>
    <m/>
    <n v="33673"/>
    <n v="32"/>
    <n v="100"/>
    <s v="FRANCAISE"/>
    <n v="44075"/>
    <n v="4"/>
    <n v="44075"/>
    <m/>
    <n v="44850"/>
    <s v="LE CELLIER"/>
    <m/>
    <s v="700584"/>
    <s v="POLE PILOTAGE DU RESEAU COMMERCIAL"/>
    <m/>
    <m/>
    <m/>
    <x v="3"/>
    <x v="3"/>
    <m/>
    <m/>
    <m/>
    <x v="3"/>
    <x v="3"/>
    <m/>
    <m/>
    <m/>
    <s v="OF"/>
    <m/>
    <m/>
  </r>
  <r>
    <n v="305832"/>
    <n v="7023291"/>
    <x v="0"/>
    <s v="REGION GRAND OUEST"/>
    <x v="0"/>
    <s v="07023291"/>
    <s v="305832"/>
    <x v="0"/>
    <m/>
    <n v="2"/>
    <s v="Madame"/>
    <s v="REBECCA"/>
    <s v="JANIN"/>
    <m/>
    <m/>
    <m/>
    <m/>
    <m/>
    <m/>
    <s v="441 CCTM"/>
    <d v="2024-09-01T00:00:00"/>
    <s v="441"/>
    <s v="05"/>
    <s v="SALARIES COMMERCIAUX"/>
    <s v="T"/>
    <m/>
    <s v="283"/>
    <m/>
    <m/>
    <s v="Niveau 1"/>
    <m/>
    <n v="31614"/>
    <n v="38"/>
    <n v="100"/>
    <s v="FRANCAISE"/>
    <n v="45292"/>
    <n v="0"/>
    <n v="45292"/>
    <s v="HC"/>
    <n v="41190"/>
    <s v="HERBAULT"/>
    <s v="MATHIEU CHEMIN"/>
    <s v="071590"/>
    <s v="REGION GRAND OUEST"/>
    <s v="305493"/>
    <s v="AURELIE DEVILLIER"/>
    <s v="100 IMD"/>
    <x v="38"/>
    <x v="38"/>
    <s v="301609"/>
    <s v="MIKAEL DEBAIN"/>
    <s v="200 IMP"/>
    <x v="87"/>
    <x v="87"/>
    <s v="305832"/>
    <s v="REBECCA JANIN"/>
    <s v="441 CCTM"/>
    <s v="HC"/>
    <s v="096605"/>
    <s v="SECTEUR BLANC"/>
  </r>
  <r>
    <n v="301592"/>
    <n v="3100887"/>
    <x v="0"/>
    <s v="REGION ILE DE FRANCE NORD"/>
    <x v="0"/>
    <s v="03100887"/>
    <s v="301592"/>
    <x v="0"/>
    <m/>
    <n v="1"/>
    <s v="Monsieur"/>
    <s v="FABIEN"/>
    <s v="JANKIEWICZ"/>
    <m/>
    <m/>
    <m/>
    <m/>
    <m/>
    <m/>
    <s v="440 CCT"/>
    <d v="2013-10-01T00:00:00"/>
    <s v="440"/>
    <s v="05"/>
    <s v="SALARIES COMMERCIAUX"/>
    <m/>
    <m/>
    <s v="209"/>
    <m/>
    <m/>
    <s v="Niveau 1"/>
    <m/>
    <d v="1988-10-04T00:00:00"/>
    <n v="36"/>
    <n v="100"/>
    <s v="FRANCAISE"/>
    <d v="2013-10-01T00:00:00"/>
    <n v="11"/>
    <d v="2013-10-01T00:00:00"/>
    <s v="HC"/>
    <n v="62217"/>
    <s v="WAILLY"/>
    <s v="CATHERINE BLANCKAERT"/>
    <s v="071030"/>
    <s v="REGION ILE DE FRANCE NORD"/>
    <s v="305330"/>
    <s v="NICOLAS PHILIPPE"/>
    <s v="100 IMD"/>
    <x v="8"/>
    <x v="8"/>
    <s v="302821"/>
    <s v="FARIDA EL BENNOURI"/>
    <s v="200 IMP"/>
    <x v="100"/>
    <x v="100"/>
    <s v="301592"/>
    <s v="FABIEN JANKIEWICZ"/>
    <s v="440 CCT"/>
    <s v="HC"/>
    <s v="993383"/>
    <s v="SECTEUR BLANC"/>
  </r>
  <r>
    <n v="306121"/>
    <n v="7023952"/>
    <x v="0"/>
    <s v="REGION GRAND OUEST"/>
    <x v="0"/>
    <s v="07023952"/>
    <s v="306121"/>
    <x v="0"/>
    <m/>
    <n v="1"/>
    <s v="Monsieur"/>
    <s v="ADRIEN"/>
    <s v="JANNOT"/>
    <m/>
    <m/>
    <m/>
    <m/>
    <m/>
    <m/>
    <s v="440 CCT"/>
    <d v="2024-11-01T00:00:00"/>
    <s v="440"/>
    <s v="05"/>
    <s v="SALARIES COMMERCIAUX"/>
    <m/>
    <m/>
    <s v="287"/>
    <m/>
    <m/>
    <s v="Niveau 1"/>
    <m/>
    <d v="1998-08-24T00:00:00"/>
    <n v="26"/>
    <n v="100"/>
    <s v="FRANCAISE"/>
    <d v="2024-07-01T00:00:00"/>
    <n v="0"/>
    <d v="2024-07-01T00:00:00"/>
    <s v="HC"/>
    <n v="53940"/>
    <s v="ST BERTHEVIN"/>
    <s v="MATHIEU CHEMIN"/>
    <s v="071590"/>
    <s v="REGION GRAND OUEST"/>
    <s v="170189"/>
    <s v="SEBASTIEN PLANCON"/>
    <s v="100 IMD"/>
    <x v="10"/>
    <x v="10"/>
    <s v="304465"/>
    <s v="ALEXANDRE FOURNIER"/>
    <s v="200 IMP"/>
    <x v="71"/>
    <x v="71"/>
    <s v="306121"/>
    <s v="ADRIEN JANNOT"/>
    <s v="440 CCT"/>
    <s v="HC"/>
    <s v="096640"/>
    <s v="SECTEUR BLANC"/>
  </r>
  <r>
    <n v="306192"/>
    <n v="7024032"/>
    <x v="0"/>
    <s v="REGION GRAND SUD"/>
    <x v="0"/>
    <s v="07024032"/>
    <s v="306192"/>
    <x v="0"/>
    <m/>
    <n v="2"/>
    <s v="Madame"/>
    <s v="KAREN"/>
    <s v="JEAMPIERRE"/>
    <m/>
    <m/>
    <m/>
    <m/>
    <m/>
    <m/>
    <s v="445 CCA"/>
    <d v="2024-09-01T00:00:00"/>
    <s v="445"/>
    <s v="05"/>
    <s v="SALARIES COMMERCIAUX"/>
    <m/>
    <m/>
    <s v="288"/>
    <m/>
    <m/>
    <s v="Niveau 1"/>
    <m/>
    <d v="1988-01-25T00:00:00"/>
    <n v="36"/>
    <n v="100"/>
    <s v="FRANCAISE"/>
    <d v="2024-09-01T00:00:00"/>
    <n v="0"/>
    <d v="2024-09-01T00:00:00"/>
    <s v="HC"/>
    <n v="1140"/>
    <s v="ST ETIENNE SUR CHALARONNE"/>
    <s v="FREDERIC MESTRE"/>
    <s v="071251"/>
    <s v="REGION GRAND SUD"/>
    <s v="305131"/>
    <s v="BAPTISTE CHIKLI"/>
    <s v="100 IMD"/>
    <x v="12"/>
    <x v="12"/>
    <s v="304601"/>
    <s v="ALEXANDRE GAUCHE"/>
    <s v="200 IMP"/>
    <x v="112"/>
    <x v="112"/>
    <s v="306192"/>
    <s v="KAREN JEAMPIERRE"/>
    <s v="445 CCA"/>
    <s v="HC"/>
    <s v="097115"/>
    <s v="SECTEUR BLANC"/>
  </r>
  <r>
    <n v="304256"/>
    <n v="3102291"/>
    <x v="0"/>
    <s v="REGION GRAND OUEST"/>
    <x v="0"/>
    <s v="03102291"/>
    <s v="304256"/>
    <x v="0"/>
    <m/>
    <n v="1"/>
    <s v="Monsieur"/>
    <s v="YANNICK"/>
    <s v="JEUDY"/>
    <s v="445 CCA"/>
    <n v="43556"/>
    <m/>
    <s v="Faux"/>
    <n v="5"/>
    <s v="SALARIES COMMERCIAUX"/>
    <s v="440 CCT"/>
    <d v="2019-05-01T00:00:00"/>
    <s v="440"/>
    <s v="05"/>
    <s v="SALARIES COMMERCIAUX"/>
    <m/>
    <m/>
    <s v="392"/>
    <s v="Niveau 1"/>
    <m/>
    <s v="Niveau 1"/>
    <m/>
    <d v="1968-12-08T00:00:00"/>
    <n v="56"/>
    <n v="100"/>
    <s v="FRANCAISE"/>
    <d v="2019-05-01T00:00:00"/>
    <n v="5"/>
    <d v="2019-05-01T00:00:00"/>
    <s v="HC"/>
    <n v="72000"/>
    <s v="LE MANS"/>
    <s v="MATHIEU CHEMIN"/>
    <s v="071590"/>
    <s v="REGION GRAND OUEST"/>
    <s v="306176"/>
    <s v="BERENGERE CORVELLEC"/>
    <s v="100 IMD"/>
    <x v="31"/>
    <x v="31"/>
    <s v="302611"/>
    <s v="ROMAIN ERNOULT"/>
    <s v="200 IMP"/>
    <x v="59"/>
    <x v="59"/>
    <s v="304256"/>
    <s v="YANNICK JEUDY"/>
    <s v="440 CCT"/>
    <s v="HC"/>
    <s v="991164"/>
    <s v="SECTEUR BLANC"/>
  </r>
  <r>
    <n v="193748"/>
    <n v="3003018"/>
    <x v="0"/>
    <s v="REGION GRAND OUEST"/>
    <x v="0"/>
    <s v="03003018"/>
    <s v="193748"/>
    <x v="0"/>
    <m/>
    <n v="1"/>
    <s v="Monsieur"/>
    <s v="OLIVIER"/>
    <s v="JOALLAND"/>
    <m/>
    <m/>
    <m/>
    <m/>
    <m/>
    <m/>
    <s v="440 CCT"/>
    <d v="2010-11-01T00:00:00"/>
    <s v="440"/>
    <s v="05"/>
    <s v="SALARIES COMMERCIAUX"/>
    <m/>
    <m/>
    <s v="049"/>
    <m/>
    <m/>
    <s v="Niveau 1"/>
    <m/>
    <d v="1974-01-14T00:00:00"/>
    <n v="50"/>
    <n v="100"/>
    <s v="FRANCAISE"/>
    <d v="2010-11-01T00:00:00"/>
    <n v="14"/>
    <d v="2010-11-01T00:00:00"/>
    <s v="HC"/>
    <n v="44360"/>
    <s v="CORDEMAIS"/>
    <s v="MATHIEU CHEMIN"/>
    <s v="071590"/>
    <s v="REGION GRAND OUEST"/>
    <s v="190433"/>
    <s v="JOHANN GUIHARD"/>
    <s v="100 IMD"/>
    <x v="13"/>
    <x v="13"/>
    <s v="191022"/>
    <s v="FLORENT FOURNIGAULT"/>
    <s v="200 IMP"/>
    <x v="15"/>
    <x v="15"/>
    <s v="193748"/>
    <s v="OLIVIER JOALLAND"/>
    <s v="440 CCT"/>
    <s v="HC"/>
    <s v="097980"/>
    <s v="SECTEUR BLANC"/>
  </r>
  <r>
    <n v="306341"/>
    <n v="7024209"/>
    <x v="0"/>
    <s v="POLE PILOTAGE DU RESEAU COMMERCIAL"/>
    <x v="0"/>
    <s v="07024209"/>
    <s v="306341"/>
    <x v="0"/>
    <m/>
    <n v="1"/>
    <s v="Monsieur"/>
    <s v="HERVE"/>
    <s v="JOFFRION"/>
    <m/>
    <m/>
    <m/>
    <m/>
    <m/>
    <m/>
    <s v="211 IMCC"/>
    <d v="2024-11-01T00:00:00"/>
    <s v="211"/>
    <s v="03"/>
    <s v="INSPECTEURS RSG"/>
    <m/>
    <m/>
    <m/>
    <m/>
    <m/>
    <n v="5"/>
    <m/>
    <d v="1982-05-05T00:00:00"/>
    <n v="42"/>
    <n v="100"/>
    <s v="FRANCAISE"/>
    <d v="2024-09-01T00:00:00"/>
    <n v="0"/>
    <d v="2024-09-01T00:00:00"/>
    <m/>
    <n v="44690"/>
    <s v="MONNIERES"/>
    <m/>
    <s v="700584"/>
    <s v="POLE PILOTAGE DU RESEAU COMMERCIAL"/>
    <m/>
    <m/>
    <m/>
    <x v="3"/>
    <x v="3"/>
    <m/>
    <m/>
    <m/>
    <x v="3"/>
    <x v="3"/>
    <m/>
    <m/>
    <m/>
    <s v="AR"/>
    <m/>
    <m/>
  </r>
  <r>
    <n v="304884"/>
    <n v="3102670"/>
    <x v="0"/>
    <s v="REGION GRAND OUEST"/>
    <x v="0"/>
    <s v="03102670"/>
    <s v="304884"/>
    <x v="0"/>
    <m/>
    <n v="2"/>
    <s v="Madame"/>
    <s v="AUDREY"/>
    <s v="JOGUET"/>
    <m/>
    <m/>
    <m/>
    <m/>
    <m/>
    <m/>
    <s v="440 CCT"/>
    <d v="2021-08-01T00:00:00"/>
    <s v="440"/>
    <s v="05"/>
    <s v="SALARIES COMMERCIAUX"/>
    <m/>
    <m/>
    <s v="063"/>
    <m/>
    <m/>
    <s v="Niveau 1"/>
    <m/>
    <d v="1988-04-10T00:00:00"/>
    <n v="36"/>
    <n v="100"/>
    <s v="FRANCAISE"/>
    <d v="2021-02-01T00:00:00"/>
    <n v="3"/>
    <d v="2021-02-01T00:00:00"/>
    <s v="HC"/>
    <n v="44330"/>
    <s v="LA CHAPELLE HEULIN"/>
    <s v="MATHIEU CHEMIN"/>
    <s v="071590"/>
    <s v="REGION GRAND OUEST"/>
    <s v="190433"/>
    <s v="JOHANN GUIHARD"/>
    <s v="100 IMD"/>
    <x v="13"/>
    <x v="13"/>
    <s v="305589"/>
    <s v="BENJAMIN SINEAU"/>
    <s v="200 IMP"/>
    <x v="94"/>
    <x v="94"/>
    <s v="304884"/>
    <s v="AUDREY JOGUET"/>
    <s v="440 CCT"/>
    <s v="HC"/>
    <s v="098725"/>
    <s v="SECTEUR BLANC"/>
  </r>
  <r>
    <n v="305551"/>
    <n v="7022397"/>
    <x v="2"/>
    <s v="REGION GRAND OUEST"/>
    <x v="0"/>
    <s v="07022397"/>
    <s v="305551"/>
    <x v="0"/>
    <m/>
    <n v="1"/>
    <s v="Monsieur"/>
    <s v="THOMAS"/>
    <s v="JONGEN"/>
    <m/>
    <m/>
    <m/>
    <m/>
    <m/>
    <m/>
    <s v="310 CMA"/>
    <d v="2024-12-01T00:00:00"/>
    <s v="310"/>
    <s v="04"/>
    <s v="SALARIES COMMERCIAUX"/>
    <m/>
    <m/>
    <m/>
    <m/>
    <m/>
    <s v="Niveau 2"/>
    <m/>
    <d v="1994-03-21T00:00:00"/>
    <n v="30"/>
    <n v="131"/>
    <s v="BELGE"/>
    <d v="2023-04-01T00:00:00"/>
    <n v="1"/>
    <d v="2023-04-01T00:00:00"/>
    <m/>
    <n v="17540"/>
    <s v="NUAILLE D AUNIS"/>
    <s v="MATHIEU CHEMIN"/>
    <s v="071590"/>
    <s v="REGION GRAND OUEST"/>
    <s v="192093"/>
    <s v="GUILLAUME LIOPE"/>
    <s v="100 IMD"/>
    <x v="15"/>
    <x v="15"/>
    <s v="305551"/>
    <s v="THOMAS JONGEN"/>
    <s v="310 CMA"/>
    <x v="108"/>
    <x v="108"/>
    <m/>
    <m/>
    <m/>
    <s v="HP"/>
    <m/>
    <m/>
  </r>
  <r>
    <n v="306006"/>
    <n v="7023649"/>
    <x v="0"/>
    <s v="REGION GRAND OUEST"/>
    <x v="0"/>
    <s v="07023649"/>
    <s v="306006"/>
    <x v="0"/>
    <m/>
    <n v="1"/>
    <s v="Monsieur"/>
    <s v="NICOLAS"/>
    <s v="JOSSE"/>
    <m/>
    <m/>
    <m/>
    <m/>
    <m/>
    <m/>
    <s v="440 CCT"/>
    <d v="2024-09-01T00:00:00"/>
    <s v="440"/>
    <s v="05"/>
    <s v="SALARIES COMMERCIAUX"/>
    <m/>
    <m/>
    <s v="355"/>
    <m/>
    <m/>
    <s v="Niveau 1"/>
    <m/>
    <d v="1996-08-09T00:00:00"/>
    <n v="28"/>
    <n v="100"/>
    <s v="FRANCAISE"/>
    <d v="2024-05-01T00:00:00"/>
    <n v="0"/>
    <d v="2024-05-01T00:00:00"/>
    <s v="HC"/>
    <n v="14000"/>
    <s v="CAEN"/>
    <s v="MATHIEU CHEMIN"/>
    <s v="071590"/>
    <s v="REGION GRAND OUEST"/>
    <s v="170189"/>
    <s v="SEBASTIEN PLANCON"/>
    <s v="100 IMD"/>
    <x v="10"/>
    <x v="10"/>
    <s v="303261"/>
    <s v="ANTHONY AMIOT"/>
    <s v="200 IMP"/>
    <x v="12"/>
    <x v="12"/>
    <s v="306006"/>
    <s v="NICOLAS JOSSE"/>
    <s v="440 CCT"/>
    <s v="HC"/>
    <s v="099600"/>
    <s v="SECTEUR BLANC"/>
  </r>
  <r>
    <n v="306255"/>
    <n v="7024135"/>
    <x v="0"/>
    <s v="REGION GRAND SUD"/>
    <x v="0"/>
    <s v="07024135"/>
    <s v="306255"/>
    <x v="0"/>
    <m/>
    <n v="1"/>
    <s v="Monsieur"/>
    <s v="FREDERIC"/>
    <s v="JOUANEN"/>
    <m/>
    <m/>
    <m/>
    <m/>
    <m/>
    <m/>
    <s v="445 CCA"/>
    <d v="2024-09-01T00:00:00"/>
    <s v="445"/>
    <s v="05"/>
    <s v="SALARIES COMMERCIAUX"/>
    <m/>
    <m/>
    <s v="041"/>
    <m/>
    <m/>
    <s v="Niveau 1"/>
    <m/>
    <d v="1973-11-03T00:00:00"/>
    <n v="51"/>
    <n v="100"/>
    <s v="FRANCAISE"/>
    <d v="2024-09-01T00:00:00"/>
    <n v="0"/>
    <d v="2024-09-01T00:00:00"/>
    <s v="HC"/>
    <n v="34400"/>
    <s v="LUNEL"/>
    <s v="FREDERIC MESTRE"/>
    <s v="071251"/>
    <s v="REGION GRAND SUD"/>
    <s v="163397"/>
    <s v="FRANCK ZENOU"/>
    <s v="100 IMD"/>
    <x v="0"/>
    <x v="0"/>
    <m/>
    <m/>
    <m/>
    <x v="0"/>
    <x v="0"/>
    <s v="306255"/>
    <s v="FREDERIC JOUANEN"/>
    <s v="445 CCA"/>
    <s v="HC"/>
    <s v="098588"/>
    <s v="SECTEUR BLANC"/>
  </r>
  <r>
    <n v="303184"/>
    <n v="3101753"/>
    <x v="0"/>
    <s v="REGION ILE DE FRANCE NORD"/>
    <x v="0"/>
    <s v="03101753"/>
    <s v="303184"/>
    <x v="0"/>
    <m/>
    <n v="1"/>
    <s v="Monsieur"/>
    <s v="JULIEN"/>
    <s v="JOUANNET"/>
    <s v="445 CCA"/>
    <n v="42795"/>
    <m/>
    <s v="Faux"/>
    <n v="5"/>
    <s v="SALARIES COMMERCIAUX"/>
    <s v="440 CCT"/>
    <d v="2017-04-01T00:00:00"/>
    <s v="440"/>
    <s v="05"/>
    <s v="SALARIES COMMERCIAUX"/>
    <m/>
    <m/>
    <s v="419"/>
    <s v="Niveau 1"/>
    <m/>
    <s v="Niveau 1"/>
    <m/>
    <d v="1985-02-27T00:00:00"/>
    <n v="39"/>
    <n v="100"/>
    <s v="FRANCAISE"/>
    <d v="2016-10-01T00:00:00"/>
    <n v="8"/>
    <d v="2016-10-01T00:00:00"/>
    <s v="HC"/>
    <n v="62500"/>
    <s v="ST OMER"/>
    <s v="CATHERINE BLANCKAERT"/>
    <s v="071030"/>
    <s v="REGION ILE DE FRANCE NORD"/>
    <s v="185551"/>
    <s v="BERNARD GERONIMI"/>
    <s v="100 IMD"/>
    <x v="17"/>
    <x v="17"/>
    <s v="302925"/>
    <s v="ALEXANDRE DELEMOTTE"/>
    <s v="200 IMP"/>
    <x v="82"/>
    <x v="82"/>
    <s v="303184"/>
    <s v="JULIEN JOUANNET"/>
    <s v="440 CCT"/>
    <s v="HC"/>
    <s v="096068"/>
    <s v="SECTEUR BLANC"/>
  </r>
  <r>
    <n v="302161"/>
    <n v="3101197"/>
    <x v="0"/>
    <s v="REGION GRAND OUEST"/>
    <x v="0"/>
    <s v="03101197"/>
    <s v="302161"/>
    <x v="0"/>
    <m/>
    <n v="2"/>
    <s v="Madame"/>
    <s v="ANGELINA"/>
    <s v="JOURDAN"/>
    <s v="441 CCTM"/>
    <d v="2014-08-01T00:00:00"/>
    <m/>
    <s v="Faux"/>
    <n v="5"/>
    <s v="SALARIES COMMERCIAUX"/>
    <s v="371 CCM.E"/>
    <d v="2014-09-01T00:00:00"/>
    <s v="371"/>
    <s v="05"/>
    <s v="SALARIES COMMERCIAUX"/>
    <s v="T"/>
    <m/>
    <s v="005"/>
    <s v="Niveau 2"/>
    <m/>
    <s v="Niveau 2"/>
    <m/>
    <d v="1981-05-10T00:00:00"/>
    <n v="43"/>
    <n v="100"/>
    <s v="FRANCAISE"/>
    <d v="2014-09-01T00:00:00"/>
    <n v="10"/>
    <d v="2014-09-01T00:00:00"/>
    <s v="HC"/>
    <n v="35590"/>
    <s v="ST GILLES"/>
    <s v="MATHIEU CHEMIN"/>
    <s v="071590"/>
    <s v="REGION GRAND OUEST"/>
    <s v="175115"/>
    <s v="PABLO LECOQ"/>
    <s v="100 IMD"/>
    <x v="27"/>
    <x v="27"/>
    <s v="302652"/>
    <s v="ARNAUD HOCHET"/>
    <s v="200 IMP"/>
    <x v="104"/>
    <x v="104"/>
    <s v="302161"/>
    <s v="ANGELINA JOURDAN"/>
    <s v="371 CCM.E"/>
    <s v="HC"/>
    <s v="096409"/>
    <s v="SECTEUR BLANC"/>
  </r>
  <r>
    <n v="304832"/>
    <n v="3102634"/>
    <x v="0"/>
    <s v="REGION GRAND OUEST"/>
    <x v="0"/>
    <s v="03102634"/>
    <s v="304832"/>
    <x v="0"/>
    <m/>
    <n v="2"/>
    <s v="Madame"/>
    <s v="SONIA"/>
    <s v="JOYEUX"/>
    <m/>
    <m/>
    <m/>
    <m/>
    <m/>
    <m/>
    <s v="440 CCT"/>
    <d v="2021-07-01T00:00:00"/>
    <s v="440"/>
    <s v="05"/>
    <s v="SALARIES COMMERCIAUX"/>
    <m/>
    <m/>
    <s v="097"/>
    <m/>
    <m/>
    <s v="Niveau 1"/>
    <m/>
    <d v="1973-10-16T00:00:00"/>
    <n v="51"/>
    <n v="100"/>
    <s v="FRANCAISE"/>
    <d v="2021-01-01T00:00:00"/>
    <n v="3"/>
    <d v="2021-01-01T00:00:00"/>
    <s v="HC"/>
    <n v="22230"/>
    <s v="TREMOREL"/>
    <s v="MATHIEU CHEMIN"/>
    <s v="071590"/>
    <s v="REGION GRAND OUEST"/>
    <s v="175115"/>
    <s v="PABLO LECOQ"/>
    <s v="100 IMD"/>
    <x v="27"/>
    <x v="27"/>
    <s v="193693"/>
    <s v="SEBASTIEN BOUTTEMAND"/>
    <s v="200 IMP"/>
    <x v="92"/>
    <x v="92"/>
    <s v="304832"/>
    <s v="SONIA JOYEUX"/>
    <s v="440 CCT"/>
    <s v="HC"/>
    <s v="992135"/>
    <s v="SECTEUR BLANC"/>
  </r>
  <r>
    <n v="306125"/>
    <n v="7023954"/>
    <x v="0"/>
    <s v="POLE PILOTAGE DU RESEAU COMMERCIAL"/>
    <x v="0"/>
    <s v="07023954"/>
    <s v="306125"/>
    <x v="0"/>
    <m/>
    <n v="2"/>
    <s v="Madame"/>
    <s v="AURORE"/>
    <s v="JUGIEAU"/>
    <m/>
    <m/>
    <m/>
    <m/>
    <m/>
    <m/>
    <s v="460 CC"/>
    <d v="2024-07-01T00:00:00"/>
    <s v="460"/>
    <s v="03"/>
    <s v="SALARIES COMMERCIAUX"/>
    <m/>
    <m/>
    <m/>
    <m/>
    <m/>
    <s v="Niveau 1"/>
    <m/>
    <d v="1991-03-09T00:00:00"/>
    <n v="33"/>
    <n v="100"/>
    <s v="FRANCAISE"/>
    <d v="2024-07-01T00:00:00"/>
    <n v="0"/>
    <d v="2024-07-01T00:00:00"/>
    <m/>
    <n v="44300"/>
    <s v="NANTES"/>
    <m/>
    <s v="700584"/>
    <s v="POLE PILOTAGE DU RESEAU COMMERCIAL"/>
    <m/>
    <m/>
    <m/>
    <x v="3"/>
    <x v="3"/>
    <m/>
    <m/>
    <m/>
    <x v="3"/>
    <x v="3"/>
    <m/>
    <m/>
    <m/>
    <s v="OF"/>
    <m/>
    <m/>
  </r>
  <r>
    <n v="306222"/>
    <n v="7024083"/>
    <x v="0"/>
    <s v="REGION ILE DE FRANCE NORD"/>
    <x v="0"/>
    <s v="07024083"/>
    <s v="306222"/>
    <x v="0"/>
    <m/>
    <n v="1"/>
    <s v="Monsieur"/>
    <s v="PAUL"/>
    <s v="JUHEL"/>
    <m/>
    <m/>
    <m/>
    <m/>
    <m/>
    <m/>
    <s v="440 CCT"/>
    <d v="2024-12-01T00:00:00"/>
    <s v="440"/>
    <s v="05"/>
    <s v="SALARIES COMMERCIAUX"/>
    <m/>
    <m/>
    <s v="320"/>
    <m/>
    <m/>
    <s v="Niveau 1"/>
    <m/>
    <d v="2000-12-18T00:00:00"/>
    <n v="23"/>
    <n v="100"/>
    <s v="FRANCAISE"/>
    <d v="2024-08-01T00:00:00"/>
    <n v="0"/>
    <d v="2024-08-01T00:00:00"/>
    <s v="HC"/>
    <n v="76620"/>
    <s v="LE HAVRE"/>
    <s v="CATHERINE BLANCKAERT"/>
    <s v="071030"/>
    <s v="REGION ILE DE FRANCE NORD"/>
    <s v="193005"/>
    <s v="SEBASTIEN COTE"/>
    <s v="100 IMD"/>
    <x v="18"/>
    <x v="18"/>
    <s v="186035"/>
    <s v="SEBASTIEN CAVELIER"/>
    <s v="200 IMP"/>
    <x v="102"/>
    <x v="102"/>
    <s v="306222"/>
    <s v="PAUL JUHEL"/>
    <s v="440 CCT"/>
    <s v="HC"/>
    <s v="990419"/>
    <s v="SECTEUR BLANC"/>
  </r>
  <r>
    <n v="192744"/>
    <n v="3001966"/>
    <x v="0"/>
    <s v="REGION ILE DE FRANCE NORD"/>
    <x v="0"/>
    <s v="03001966"/>
    <s v="192744"/>
    <x v="0"/>
    <m/>
    <n v="1"/>
    <s v="Monsieur"/>
    <s v="KEWIN"/>
    <s v="JUILLARD"/>
    <m/>
    <m/>
    <m/>
    <m/>
    <m/>
    <m/>
    <s v="440 CCT"/>
    <d v="2008-06-01T00:00:00"/>
    <s v="440"/>
    <s v="05"/>
    <s v="SALARIES COMMERCIAUX"/>
    <m/>
    <m/>
    <s v="462"/>
    <m/>
    <m/>
    <s v="Niveau 1"/>
    <m/>
    <n v="30311"/>
    <n v="41"/>
    <n v="100"/>
    <s v="FRANCAISE"/>
    <n v="39600"/>
    <n v="16"/>
    <n v="39600"/>
    <s v="HC"/>
    <n v="27700"/>
    <s v="BOUAFLES"/>
    <s v="CATHERINE BLANCKAERT"/>
    <s v="071030"/>
    <s v="REGION ILE DE FRANCE NORD"/>
    <s v="193254"/>
    <s v="DAVID BOURE"/>
    <s v="100 IMD"/>
    <x v="28"/>
    <x v="28"/>
    <m/>
    <m/>
    <m/>
    <x v="41"/>
    <x v="41"/>
    <s v="192744"/>
    <s v="KEWIN JUILLARD"/>
    <s v="440 CCT"/>
    <s v="HC"/>
    <s v="993491"/>
    <s v="SECTEUR BLANC"/>
  </r>
  <r>
    <n v="302041"/>
    <n v="3101205"/>
    <x v="3"/>
    <s v="REGION ILE DE FRANCE NORD"/>
    <x v="0"/>
    <s v="03101205"/>
    <s v="302041"/>
    <x v="0"/>
    <m/>
    <n v="2"/>
    <s v="Madame"/>
    <s v="DAPHNEE"/>
    <s v="JULLION"/>
    <s v="386 IE"/>
    <n v="45413"/>
    <m/>
    <s v="Faux"/>
    <n v="3"/>
    <s v="INSPECTEURS RSG"/>
    <s v="100 IMD"/>
    <d v="2024-06-01T00:00:00"/>
    <s v="100"/>
    <s v="03"/>
    <s v="INSPECTEURS RSG"/>
    <m/>
    <m/>
    <m/>
    <n v="6"/>
    <m/>
    <n v="6"/>
    <m/>
    <n v="33333"/>
    <n v="33"/>
    <n v="100"/>
    <s v="FRANCAISE"/>
    <n v="41883"/>
    <n v="10"/>
    <n v="41883"/>
    <m/>
    <n v="59200"/>
    <s v="TOURCOING"/>
    <s v="CATHERINE BLANCKAERT"/>
    <s v="071030"/>
    <s v="REGION ILE DE FRANCE NORD"/>
    <s v="302041"/>
    <s v="DAPHNEE JULLION"/>
    <s v="100 IMD"/>
    <x v="1"/>
    <x v="1"/>
    <m/>
    <m/>
    <m/>
    <x v="3"/>
    <x v="3"/>
    <m/>
    <m/>
    <m/>
    <s v="D7"/>
    <m/>
    <m/>
  </r>
  <r>
    <n v="303461"/>
    <n v="115198"/>
    <x v="1"/>
    <s v="REGION GRAND OUEST"/>
    <x v="0"/>
    <s v="00115198"/>
    <s v="303461"/>
    <x v="0"/>
    <m/>
    <n v="2"/>
    <s v="Madame"/>
    <s v="VERONIQUE"/>
    <s v="JUND"/>
    <m/>
    <m/>
    <m/>
    <m/>
    <m/>
    <m/>
    <s v="ASSISTANT SPECIALISE NIVEAU 2"/>
    <d v="1986-11-01T00:00:00"/>
    <s v="860"/>
    <s v="02"/>
    <s v="CADRES"/>
    <m/>
    <m/>
    <m/>
    <m/>
    <m/>
    <n v="5"/>
    <m/>
    <n v="24247"/>
    <n v="58"/>
    <n v="100"/>
    <s v="FRANCAISE"/>
    <n v="31717"/>
    <n v="38"/>
    <n v="31717"/>
    <m/>
    <n v="49270"/>
    <s v="CHAMPTOCEAUX"/>
    <s v="MATHIEU CHEMIN"/>
    <s v="071590"/>
    <s v="REGION GRAND OUEST"/>
    <m/>
    <m/>
    <m/>
    <x v="33"/>
    <x v="33"/>
    <m/>
    <m/>
    <m/>
    <x v="3"/>
    <x v="3"/>
    <m/>
    <m/>
    <m/>
    <m/>
    <m/>
    <m/>
  </r>
  <r>
    <n v="177247"/>
    <n v="3000641"/>
    <x v="0"/>
    <s v="REGION CENTRE EST"/>
    <x v="0"/>
    <s v="03000641"/>
    <s v="177247"/>
    <x v="0"/>
    <m/>
    <n v="1"/>
    <s v="Monsieur"/>
    <s v="MICHEL"/>
    <s v="JUNET"/>
    <m/>
    <m/>
    <m/>
    <m/>
    <m/>
    <m/>
    <s v="370 CC.E"/>
    <d v="1998-09-01T00:00:00"/>
    <s v="370"/>
    <s v="05"/>
    <s v="SALARIES COMMERCIAUX"/>
    <m/>
    <m/>
    <s v="340"/>
    <m/>
    <m/>
    <s v="Niveau 2"/>
    <m/>
    <n v="23396"/>
    <n v="60"/>
    <n v="100"/>
    <s v="FRANCAISE"/>
    <n v="36039"/>
    <n v="26"/>
    <n v="36039"/>
    <s v="HC"/>
    <n v="69690"/>
    <s v="BRULLIOLES"/>
    <s v="JEROME CARPANETTO"/>
    <s v="900582"/>
    <s v="REGION CENTRE EST"/>
    <s v="304393"/>
    <s v="NICOLAS THIALLET"/>
    <s v="100 IMD"/>
    <x v="36"/>
    <x v="36"/>
    <s v="303850"/>
    <s v="GAETAN BOISSON"/>
    <s v="200 IMP"/>
    <x v="81"/>
    <x v="81"/>
    <s v="177247"/>
    <s v="MICHEL JUNET"/>
    <s v="370 CC.E"/>
    <s v="HC"/>
    <s v="099008"/>
    <s v="SECTEUR BLANC"/>
  </r>
  <r>
    <n v="304485"/>
    <n v="3102428"/>
    <x v="0"/>
    <s v="REGION ILE DE FRANCE NORD"/>
    <x v="0"/>
    <s v="03102428"/>
    <s v="304485"/>
    <x v="0"/>
    <m/>
    <n v="1"/>
    <s v="Monsieur"/>
    <s v="STEVEN"/>
    <s v="JURASZCZYK"/>
    <s v="445 CCA"/>
    <s v="31/12/2019"/>
    <m/>
    <s v="Faux"/>
    <n v="5"/>
    <s v="SALARIES COMMERCIAUX"/>
    <s v="440 CCT"/>
    <d v="2020-01-01T00:00:00"/>
    <s v="440"/>
    <s v="05"/>
    <s v="SALARIES COMMERCIAUX"/>
    <m/>
    <m/>
    <s v="466"/>
    <s v="Niveau 1"/>
    <m/>
    <s v="Niveau 1"/>
    <m/>
    <n v="31005"/>
    <n v="40"/>
    <n v="100"/>
    <s v="FRANCAISE"/>
    <n v="43831"/>
    <n v="4"/>
    <n v="43831"/>
    <s v="HC"/>
    <n v="28170"/>
    <s v="FAVIERES"/>
    <s v="CATHERINE BLANCKAERT"/>
    <s v="071030"/>
    <s v="REGION ILE DE FRANCE NORD"/>
    <s v="303103"/>
    <s v="JEROME TEISSIER"/>
    <s v="100 IMD"/>
    <x v="19"/>
    <x v="19"/>
    <s v="304897"/>
    <s v="PRITIVE IRADJA"/>
    <s v="200 IMP"/>
    <x v="91"/>
    <x v="91"/>
    <s v="304485"/>
    <s v="STEVEN JURASZCZYK"/>
    <s v="440 CCT"/>
    <s v="HC"/>
    <s v="993496"/>
    <s v="SECTEUR BLANC"/>
  </r>
  <r>
    <n v="306291"/>
    <n v="7024162"/>
    <x v="0"/>
    <s v="REGION GRAND OUEST"/>
    <x v="0"/>
    <s v="07024162"/>
    <s v="306291"/>
    <x v="0"/>
    <m/>
    <n v="2"/>
    <s v="Madame"/>
    <s v="ADELINE"/>
    <s v="JUVIGNY"/>
    <m/>
    <m/>
    <m/>
    <m/>
    <m/>
    <m/>
    <s v="445 CCA"/>
    <d v="2024-09-01T00:00:00"/>
    <s v="445"/>
    <s v="05"/>
    <s v="SALARIES COMMERCIAUX"/>
    <m/>
    <m/>
    <s v="482"/>
    <m/>
    <m/>
    <s v="Niveau 1"/>
    <m/>
    <n v="31211"/>
    <n v="39"/>
    <n v="100"/>
    <s v="FRANCAISE"/>
    <n v="45536"/>
    <n v="0"/>
    <n v="45536"/>
    <s v="HC"/>
    <n v="31600"/>
    <s v="EAUNES"/>
    <s v="MATHIEU CHEMIN"/>
    <s v="071590"/>
    <s v="REGION GRAND OUEST"/>
    <s v="300602"/>
    <s v="MARYAN HARY"/>
    <s v="100 IMD"/>
    <x v="5"/>
    <x v="5"/>
    <s v="162078"/>
    <s v="JEAN-MICHEL VIGNERES"/>
    <s v="200 IMP"/>
    <x v="5"/>
    <x v="5"/>
    <s v="306291"/>
    <s v="ADELINE JUVIGNY"/>
    <s v="445 CCA"/>
    <s v="HC"/>
    <s v="993654"/>
    <s v="SECTEUR BLANC"/>
  </r>
  <r>
    <n v="305748"/>
    <n v="7023114"/>
    <x v="0"/>
    <s v="REGION GRAND SUD"/>
    <x v="0"/>
    <s v="07023114"/>
    <s v="305748"/>
    <x v="0"/>
    <m/>
    <n v="1"/>
    <s v="Monsieur"/>
    <s v="TAREK"/>
    <s v="KACEM"/>
    <s v="445 CCA"/>
    <n v="45323"/>
    <m/>
    <s v="Faux"/>
    <n v="5"/>
    <s v="SALARIES COMMERCIAUX"/>
    <s v="440 CCT"/>
    <d v="2024-03-01T00:00:00"/>
    <s v="440"/>
    <s v="05"/>
    <s v="SALARIES COMMERCIAUX"/>
    <m/>
    <m/>
    <s v="441"/>
    <s v="Niveau 1"/>
    <m/>
    <s v="Niveau 1"/>
    <m/>
    <n v="35921"/>
    <n v="26"/>
    <n v="100"/>
    <s v="FRANCAISE"/>
    <n v="45231"/>
    <n v="1"/>
    <n v="45231"/>
    <s v="HC"/>
    <n v="42000"/>
    <s v="ST ETIENNE"/>
    <s v="FREDERIC MESTRE"/>
    <s v="071251"/>
    <s v="REGION GRAND SUD"/>
    <s v="193087"/>
    <s v="NICOLAS LEVEQUE"/>
    <s v="100 IMD"/>
    <x v="16"/>
    <x v="16"/>
    <s v="305409"/>
    <s v="SAMIA CONDELLO"/>
    <s v="200 IMP"/>
    <x v="101"/>
    <x v="101"/>
    <s v="305748"/>
    <s v="TAREK KACEM"/>
    <s v="440 CCT"/>
    <s v="HC"/>
    <s v="992653"/>
    <s v="SECTEUR BLANC"/>
  </r>
  <r>
    <n v="306325"/>
    <n v="7024194"/>
    <x v="0"/>
    <s v="REGION CENTRE EST"/>
    <x v="0"/>
    <s v="07024194"/>
    <s v="306325"/>
    <x v="0"/>
    <m/>
    <n v="2"/>
    <s v="Madame"/>
    <s v="ANASTASIA"/>
    <s v="KAHE"/>
    <m/>
    <m/>
    <m/>
    <m/>
    <m/>
    <m/>
    <s v="445 CCA"/>
    <d v="2024-09-01T00:00:00"/>
    <s v="445"/>
    <s v="05"/>
    <s v="SALARIES COMMERCIAUX"/>
    <m/>
    <m/>
    <s v="071"/>
    <m/>
    <m/>
    <s v="Niveau 1"/>
    <m/>
    <n v="35491"/>
    <n v="27"/>
    <n v="100"/>
    <s v="FRANCAISE"/>
    <n v="45536"/>
    <n v="0"/>
    <n v="45536"/>
    <s v="HC"/>
    <n v="57950"/>
    <s v="MONTIGNY LES METZ"/>
    <s v="JEROME CARPANETTO"/>
    <s v="900582"/>
    <s v="REGION CENTRE EST"/>
    <s v="179897"/>
    <s v="SYLVAIN GATHELIER"/>
    <s v="100 IMD"/>
    <x v="22"/>
    <x v="22"/>
    <s v="304720"/>
    <s v="KEVIN MOLINERO LUQUE"/>
    <s v="310 CMA"/>
    <x v="83"/>
    <x v="83"/>
    <s v="306325"/>
    <s v="ANASTASIA KAHE"/>
    <s v="445 CCA"/>
    <s v="HC"/>
    <s v="098271"/>
    <s v="SECTEUR BLANC"/>
  </r>
  <r>
    <n v="306234"/>
    <n v="7024113"/>
    <x v="0"/>
    <s v="REGION GRAND SUD"/>
    <x v="0"/>
    <s v="07024113"/>
    <s v="306234"/>
    <x v="0"/>
    <m/>
    <n v="1"/>
    <s v="Monsieur"/>
    <s v="JONATHAN"/>
    <s v="KALLA"/>
    <m/>
    <m/>
    <m/>
    <m/>
    <m/>
    <m/>
    <s v="445 CCA"/>
    <d v="2024-09-01T00:00:00"/>
    <s v="445"/>
    <s v="05"/>
    <s v="SALARIES COMMERCIAUX"/>
    <m/>
    <m/>
    <s v="464"/>
    <m/>
    <m/>
    <s v="Niveau 1"/>
    <m/>
    <n v="30926"/>
    <n v="40"/>
    <n v="100"/>
    <s v="FRANCAISE"/>
    <n v="45536"/>
    <n v="0"/>
    <n v="45536"/>
    <s v="HC"/>
    <n v="1750"/>
    <s v="REPLONGES"/>
    <s v="FREDERIC MESTRE"/>
    <s v="071251"/>
    <s v="REGION GRAND SUD"/>
    <s v="305131"/>
    <s v="BAPTISTE CHIKLI"/>
    <s v="100 IMD"/>
    <x v="12"/>
    <x v="12"/>
    <s v="304601"/>
    <s v="ALEXANDRE GAUCHE"/>
    <s v="200 IMP"/>
    <x v="112"/>
    <x v="112"/>
    <s v="306234"/>
    <s v="JONATHAN KALLA"/>
    <s v="445 CCA"/>
    <s v="HC"/>
    <s v="993240"/>
    <s v="SECTEUR BLANC"/>
  </r>
  <r>
    <n v="181886"/>
    <n v="3000763"/>
    <x v="0"/>
    <s v="REGION GRAND OUEST"/>
    <x v="0"/>
    <s v="03000763"/>
    <s v="181886"/>
    <x v="0"/>
    <m/>
    <n v="1"/>
    <s v="Monsieur"/>
    <s v="REDA"/>
    <s v="KAMALI"/>
    <m/>
    <m/>
    <m/>
    <m/>
    <m/>
    <m/>
    <s v="390 CCEI"/>
    <d v="1999-02-01T00:00:00"/>
    <s v="390"/>
    <s v="05"/>
    <s v="SALARIES COMMERCIAUX"/>
    <m/>
    <m/>
    <s v="172"/>
    <m/>
    <m/>
    <s v="Niveau 2"/>
    <m/>
    <n v="27046"/>
    <n v="50"/>
    <n v="100"/>
    <s v="FRANCAISE"/>
    <n v="36192"/>
    <n v="25"/>
    <n v="36192"/>
    <s v="HC"/>
    <n v="33520"/>
    <s v="BRUGES"/>
    <s v="MATHIEU CHEMIN"/>
    <s v="071590"/>
    <s v="REGION GRAND OUEST"/>
    <s v="306306"/>
    <s v="FLAVIEN QUIROSA"/>
    <s v="100 IMD"/>
    <x v="35"/>
    <x v="35"/>
    <s v="179931"/>
    <s v="VINCENT MORISSEAU"/>
    <s v="200 IMP"/>
    <x v="127"/>
    <x v="125"/>
    <s v="181886"/>
    <s v="REDA KAMALI"/>
    <s v="390 CCEI"/>
    <s v="HC"/>
    <s v="990053"/>
    <s v="SECTEUR BLANC"/>
  </r>
  <r>
    <n v="303754"/>
    <n v="3102026"/>
    <x v="0"/>
    <s v="REGION ILE DE FRANCE NORD"/>
    <x v="0"/>
    <s v="03102026"/>
    <s v="303754"/>
    <x v="0"/>
    <m/>
    <n v="1"/>
    <s v="Monsieur"/>
    <s v="MAKHTAR"/>
    <s v="KANE"/>
    <s v="445 CCA"/>
    <s v="31/12/2017"/>
    <m/>
    <s v="Faux"/>
    <n v="5"/>
    <s v="SALARIES COMMERCIAUX"/>
    <s v="440 CCT"/>
    <d v="2018-01-01T00:00:00"/>
    <s v="440"/>
    <s v="05"/>
    <s v="SALARIES COMMERCIAUX"/>
    <m/>
    <m/>
    <s v="066"/>
    <s v="Niveau 1"/>
    <m/>
    <s v="Niveau 1"/>
    <m/>
    <n v="31759"/>
    <n v="37"/>
    <n v="341"/>
    <s v="SENEGALAISE"/>
    <n v="43101"/>
    <n v="6"/>
    <n v="43101"/>
    <s v="HC"/>
    <n v="92160"/>
    <s v="ANTONY"/>
    <s v="CATHERINE BLANCKAERT"/>
    <s v="071030"/>
    <s v="REGION ILE DE FRANCE NORD"/>
    <s v="302041"/>
    <s v="DAPHNEE JULLION"/>
    <s v="100 IMD"/>
    <x v="1"/>
    <x v="1"/>
    <s v="302511"/>
    <s v="OLIVIER MACIGNO"/>
    <s v="200 IMP"/>
    <x v="53"/>
    <x v="53"/>
    <s v="303754"/>
    <s v="MAKHTAR KANE"/>
    <s v="440 CCT"/>
    <s v="HC"/>
    <s v="097793"/>
    <s v="SECTEUR BLANC"/>
  </r>
  <r>
    <n v="305931"/>
    <n v="7023460"/>
    <x v="3"/>
    <s v="REGION GRAND SUD"/>
    <x v="0"/>
    <s v="07023460"/>
    <s v="305931"/>
    <x v="0"/>
    <m/>
    <n v="1"/>
    <s v="Monsieur"/>
    <s v="JULIEN"/>
    <s v="KARIGER"/>
    <m/>
    <m/>
    <m/>
    <m/>
    <m/>
    <m/>
    <s v="100 IMD"/>
    <d v="2024-03-01T00:00:00"/>
    <s v="100"/>
    <s v="03"/>
    <s v="INSPECTEURS RSG"/>
    <m/>
    <m/>
    <m/>
    <m/>
    <m/>
    <n v="7"/>
    <m/>
    <n v="32637"/>
    <n v="35"/>
    <n v="100"/>
    <s v="FRANCAISE"/>
    <n v="45352"/>
    <n v="0"/>
    <n v="45352"/>
    <m/>
    <n v="2190"/>
    <s v="AGUILCOURT"/>
    <s v="FREDERIC MESTRE"/>
    <s v="071251"/>
    <s v="REGION GRAND SUD"/>
    <s v="305931"/>
    <s v="JULIEN KARIGER"/>
    <s v="100 IMD"/>
    <x v="6"/>
    <x v="6"/>
    <m/>
    <m/>
    <m/>
    <x v="3"/>
    <x v="3"/>
    <m/>
    <m/>
    <m/>
    <s v="D7"/>
    <m/>
    <m/>
  </r>
  <r>
    <n v="305277"/>
    <n v="7020860"/>
    <x v="0"/>
    <s v="REGION ILE DE FRANCE NORD"/>
    <x v="0"/>
    <s v="07020860"/>
    <s v="305277"/>
    <x v="0"/>
    <m/>
    <n v="2"/>
    <s v="Madame"/>
    <s v="LAETITIA"/>
    <s v="KASPRZYK"/>
    <m/>
    <m/>
    <m/>
    <m/>
    <m/>
    <m/>
    <s v="440 CCT"/>
    <d v="2022-10-01T00:00:00"/>
    <s v="440"/>
    <s v="05"/>
    <s v="SALARIES COMMERCIAUX"/>
    <m/>
    <m/>
    <s v="584"/>
    <m/>
    <m/>
    <s v="Niveau 1"/>
    <m/>
    <d v="1982-01-12T00:00:00"/>
    <n v="42"/>
    <n v="100"/>
    <s v="FRANCAISE"/>
    <d v="2022-04-01T00:00:00"/>
    <n v="2"/>
    <d v="2022-04-01T00:00:00"/>
    <s v="HC"/>
    <n v="62620"/>
    <s v="BARLIN"/>
    <s v="CATHERINE BLANCKAERT"/>
    <s v="071030"/>
    <s v="REGION ILE DE FRANCE NORD"/>
    <s v="305330"/>
    <s v="NICOLAS PHILIPPE"/>
    <s v="100 IMD"/>
    <x v="8"/>
    <x v="8"/>
    <s v="305490"/>
    <s v="JOHANN CARLIER"/>
    <s v="200 IMP"/>
    <x v="106"/>
    <x v="106"/>
    <s v="305277"/>
    <s v="LAETITIA KASPRZYK"/>
    <s v="440 CCT"/>
    <s v="HC"/>
    <s v="097896"/>
    <s v="SECTEUR BLANC"/>
  </r>
  <r>
    <n v="185862"/>
    <n v="3000939"/>
    <x v="2"/>
    <s v="REGION CENTRE EST"/>
    <x v="1"/>
    <s v="03000939"/>
    <s v="185862"/>
    <x v="0"/>
    <m/>
    <n v="1"/>
    <s v="Monsieur"/>
    <s v="MARC"/>
    <s v="KATSCHNIG"/>
    <m/>
    <m/>
    <m/>
    <m/>
    <m/>
    <m/>
    <s v="200 IMP"/>
    <d v="2010-12-01T00:00:00"/>
    <s v="200"/>
    <s v="04"/>
    <s v="INSPECTEURS RSG"/>
    <m/>
    <m/>
    <m/>
    <m/>
    <m/>
    <n v="6"/>
    <m/>
    <d v="1964-10-23T00:00:00"/>
    <n v="60"/>
    <n v="100"/>
    <s v="FRANCAISE"/>
    <d v="2001-07-01T00:00:00"/>
    <n v="23"/>
    <d v="2001-07-01T00:00:00"/>
    <m/>
    <n v="57730"/>
    <s v="VALMONT"/>
    <s v="JEROME CARPANETTO"/>
    <s v="900582"/>
    <s v="REGION CENTRE EST"/>
    <s v="300268"/>
    <s v="PIERRE FRANCOIS LAURA"/>
    <s v="100 IMD"/>
    <x v="37"/>
    <x v="37"/>
    <s v="185862"/>
    <s v="MARC KATSCHNIG"/>
    <s v="200 IMP"/>
    <x v="128"/>
    <x v="24"/>
    <m/>
    <m/>
    <m/>
    <s v="HP"/>
    <m/>
    <m/>
  </r>
  <r>
    <n v="172086"/>
    <n v="3000497"/>
    <x v="0"/>
    <s v="REGION CENTRE EST"/>
    <x v="0"/>
    <s v="03000497"/>
    <s v="172086"/>
    <x v="0"/>
    <m/>
    <n v="1"/>
    <s v="Monsieur"/>
    <s v="VINCENT"/>
    <s v="KAYSER"/>
    <m/>
    <m/>
    <m/>
    <m/>
    <m/>
    <m/>
    <s v="386 IE"/>
    <d v="1994-01-01T00:00:00"/>
    <s v="386"/>
    <s v="05"/>
    <s v="INSPECTEURS RSG"/>
    <s v="T"/>
    <m/>
    <s v="362"/>
    <m/>
    <m/>
    <n v="5"/>
    <m/>
    <d v="1970-06-10T00:00:00"/>
    <n v="54"/>
    <n v="100"/>
    <s v="FRANCAISE"/>
    <d v="1994-01-01T00:00:00"/>
    <n v="30"/>
    <d v="1994-01-01T00:00:00"/>
    <s v="HC"/>
    <n v="21490"/>
    <s v="NORGES LA VILLE"/>
    <s v="JEROME CARPANETTO"/>
    <s v="900582"/>
    <s v="REGION CENTRE EST"/>
    <m/>
    <m/>
    <m/>
    <x v="7"/>
    <x v="7"/>
    <m/>
    <m/>
    <m/>
    <x v="124"/>
    <x v="122"/>
    <s v="172086"/>
    <s v="VINCENT KAYSER"/>
    <s v="386 IE"/>
    <s v="HC"/>
    <s v="990878"/>
    <s v="SECTEUR BLANC"/>
  </r>
  <r>
    <n v="187728"/>
    <n v="3001055"/>
    <x v="0"/>
    <s v="REGION ILE DE FRANCE NORD"/>
    <x v="0"/>
    <s v="03001055"/>
    <s v="187728"/>
    <x v="0"/>
    <m/>
    <n v="1"/>
    <s v="Monsieur"/>
    <s v="FREDERIC"/>
    <s v="KEMPEERS"/>
    <m/>
    <m/>
    <m/>
    <m/>
    <m/>
    <m/>
    <s v="443 CCT.S"/>
    <d v="2003-03-01T00:00:00"/>
    <s v="443"/>
    <s v="05"/>
    <s v="SALARIES COMMERCIAUX"/>
    <m/>
    <m/>
    <s v="180"/>
    <m/>
    <m/>
    <s v="Niveau 1"/>
    <m/>
    <d v="1966-05-09T00:00:00"/>
    <n v="58"/>
    <n v="100"/>
    <s v="FRANCAISE"/>
    <d v="2003-03-01T00:00:00"/>
    <n v="21"/>
    <d v="2003-03-01T00:00:00"/>
    <s v="HC"/>
    <n v="59880"/>
    <s v="ST SAULVE"/>
    <s v="CATHERINE BLANCKAERT"/>
    <s v="071030"/>
    <s v="REGION ILE DE FRANCE NORD"/>
    <s v="177094"/>
    <s v="WILLY FASQUEL"/>
    <s v="100 IMD"/>
    <x v="32"/>
    <x v="32"/>
    <s v="305431"/>
    <s v="MAUD LEGRAND"/>
    <s v="310 CMA"/>
    <x v="75"/>
    <x v="75"/>
    <s v="187728"/>
    <s v="FREDERIC KEMPEERS"/>
    <s v="443 CCT.S"/>
    <s v="HC"/>
    <s v="992983"/>
    <s v="SECTEUR BLANC"/>
  </r>
  <r>
    <n v="305753"/>
    <n v="7023120"/>
    <x v="0"/>
    <s v="POLE PILOTAGE DU RESEAU COMMERCIAL"/>
    <x v="0"/>
    <s v="07023120"/>
    <s v="305753"/>
    <x v="0"/>
    <m/>
    <n v="1"/>
    <s v="Monsieur"/>
    <s v="EWEN"/>
    <s v="KERAUTRET"/>
    <m/>
    <m/>
    <m/>
    <m/>
    <m/>
    <m/>
    <s v="460 CC"/>
    <d v="2023-11-01T00:00:00"/>
    <s v="460"/>
    <s v="03"/>
    <s v="SALARIES COMMERCIAUX"/>
    <m/>
    <m/>
    <m/>
    <m/>
    <m/>
    <s v="Niveau 1"/>
    <m/>
    <n v="34583"/>
    <n v="30"/>
    <n v="100"/>
    <s v="FRANCAISE"/>
    <n v="45231"/>
    <n v="1"/>
    <n v="45231"/>
    <m/>
    <n v="44800"/>
    <s v="ST HERBLAIN"/>
    <m/>
    <s v="700584"/>
    <s v="POLE PILOTAGE DU RESEAU COMMERCIAL"/>
    <m/>
    <m/>
    <m/>
    <x v="3"/>
    <x v="3"/>
    <m/>
    <m/>
    <m/>
    <x v="3"/>
    <x v="3"/>
    <m/>
    <m/>
    <m/>
    <s v="OF"/>
    <m/>
    <m/>
  </r>
  <r>
    <n v="182484"/>
    <n v="3000791"/>
    <x v="3"/>
    <s v="REGION GRAND SUD"/>
    <x v="0"/>
    <s v="03000791"/>
    <s v="182484"/>
    <x v="0"/>
    <m/>
    <n v="1"/>
    <s v="Monsieur"/>
    <s v="SYLVAIN"/>
    <s v="KERLOC H"/>
    <m/>
    <m/>
    <m/>
    <m/>
    <m/>
    <m/>
    <s v="100 IMD"/>
    <d v="1999-06-01T00:00:00"/>
    <s v="100"/>
    <s v="03"/>
    <s v="INSPECTEURS RSG"/>
    <m/>
    <m/>
    <m/>
    <m/>
    <m/>
    <n v="7"/>
    <m/>
    <d v="1975-07-17T00:00:00"/>
    <n v="49"/>
    <n v="100"/>
    <s v="FRANCAISE"/>
    <d v="1999-06-01T00:00:00"/>
    <n v="25"/>
    <d v="1999-06-01T00:00:00"/>
    <m/>
    <n v="6330"/>
    <s v="ROQUEFORT LES PINS"/>
    <s v="FREDERIC MESTRE"/>
    <s v="071251"/>
    <s v="REGION GRAND SUD"/>
    <s v="182484"/>
    <s v="SYLVAIN KERLOC H"/>
    <s v="100 IMD"/>
    <x v="24"/>
    <x v="24"/>
    <m/>
    <m/>
    <m/>
    <x v="3"/>
    <x v="3"/>
    <m/>
    <m/>
    <m/>
    <s v="D7"/>
    <m/>
    <m/>
  </r>
  <r>
    <n v="300142"/>
    <n v="3100107"/>
    <x v="0"/>
    <s v="REGION GRAND OUEST"/>
    <x v="0"/>
    <s v="03100107"/>
    <s v="300142"/>
    <x v="0"/>
    <m/>
    <n v="1"/>
    <s v="Monsieur"/>
    <s v="BENOIT"/>
    <s v="KERSUZAN"/>
    <s v="440 CCT"/>
    <n v="40603"/>
    <m/>
    <s v="Faux"/>
    <n v="5"/>
    <s v="SALARIES COMMERCIAUX"/>
    <s v="370 CC.E"/>
    <d v="2011-04-01T00:00:00"/>
    <s v="370"/>
    <s v="05"/>
    <s v="SALARIES COMMERCIAUX"/>
    <m/>
    <m/>
    <s v="071"/>
    <s v="Niveau 2"/>
    <m/>
    <s v="Niveau 2"/>
    <m/>
    <d v="1972-06-24T00:00:00"/>
    <n v="52"/>
    <n v="100"/>
    <s v="FRANCAISE"/>
    <d v="2011-04-01T00:00:00"/>
    <n v="13"/>
    <d v="2011-04-01T00:00:00"/>
    <s v="HC"/>
    <n v="35580"/>
    <s v="GUICHEN"/>
    <s v="MATHIEU CHEMIN"/>
    <s v="071590"/>
    <s v="REGION GRAND OUEST"/>
    <s v="175115"/>
    <s v="PABLO LECOQ"/>
    <s v="100 IMD"/>
    <x v="27"/>
    <x v="27"/>
    <s v="193693"/>
    <s v="SEBASTIEN BOUTTEMAND"/>
    <s v="200 IMP"/>
    <x v="92"/>
    <x v="92"/>
    <s v="300142"/>
    <s v="BENOIT KERSUZAN"/>
    <s v="370 CC.E"/>
    <s v="HC"/>
    <s v="099291"/>
    <s v="SECTEUR BLANC"/>
  </r>
  <r>
    <n v="302541"/>
    <n v="3101410"/>
    <x v="2"/>
    <s v="REGION ILE DE FRANCE NORD"/>
    <x v="1"/>
    <s v="03101410"/>
    <s v="302541"/>
    <x v="0"/>
    <m/>
    <n v="1"/>
    <s v="Monsieur"/>
    <s v="MAROUANE"/>
    <s v="KHOULIFI"/>
    <s v="310 CMA"/>
    <n v="42095"/>
    <m/>
    <s v="Faux"/>
    <n v="4"/>
    <s v="INSPECTEURS RSG"/>
    <s v="200 IMP"/>
    <d v="2015-05-01T00:00:00"/>
    <s v="200"/>
    <s v="04"/>
    <s v="INSPECTEURS RSG"/>
    <m/>
    <m/>
    <m/>
    <n v="5"/>
    <m/>
    <n v="5"/>
    <m/>
    <n v="32512"/>
    <n v="35"/>
    <n v="100"/>
    <s v="FRANCAISE"/>
    <n v="42125"/>
    <n v="9"/>
    <n v="42125"/>
    <m/>
    <n v="92170"/>
    <s v="VANVES"/>
    <s v="CATHERINE BLANCKAERT"/>
    <s v="071030"/>
    <s v="REGION ILE DE FRANCE NORD"/>
    <s v="302041"/>
    <s v="DAPHNEE JULLION"/>
    <s v="100 IMD"/>
    <x v="1"/>
    <x v="1"/>
    <s v="302541"/>
    <s v="MAROUANE KHOULIFI"/>
    <s v="200 IMP"/>
    <x v="129"/>
    <x v="24"/>
    <m/>
    <m/>
    <m/>
    <s v="HP"/>
    <m/>
    <m/>
  </r>
  <r>
    <n v="186473"/>
    <n v="3000981"/>
    <x v="0"/>
    <s v="REGION GRAND SUD"/>
    <x v="0"/>
    <s v="03000981"/>
    <s v="186473"/>
    <x v="0"/>
    <m/>
    <n v="2"/>
    <s v="Madame"/>
    <s v="VERONIQUE"/>
    <s v="KIEN"/>
    <m/>
    <m/>
    <m/>
    <m/>
    <m/>
    <m/>
    <s v="440 CCT"/>
    <d v="2002-02-01T00:00:00"/>
    <s v="440"/>
    <s v="05"/>
    <s v="SALARIES COMMERCIAUX"/>
    <m/>
    <m/>
    <s v="209"/>
    <m/>
    <m/>
    <s v="Niveau 1"/>
    <m/>
    <n v="27816"/>
    <n v="48"/>
    <n v="100"/>
    <s v="FRANCAISE"/>
    <n v="37288"/>
    <n v="22"/>
    <n v="37288"/>
    <s v="HC"/>
    <n v="13330"/>
    <s v="LA BARBEN"/>
    <s v="FREDERIC MESTRE"/>
    <s v="071251"/>
    <s v="REGION GRAND SUD"/>
    <s v="305931"/>
    <s v="JULIEN KARIGER"/>
    <s v="100 IMD"/>
    <x v="6"/>
    <x v="6"/>
    <s v="185879"/>
    <s v="SEBASTIEN FOURGERON"/>
    <s v="200 IMP"/>
    <x v="6"/>
    <x v="6"/>
    <s v="186473"/>
    <s v="VERONIQUE KIEN"/>
    <s v="440 CCT"/>
    <s v="HC"/>
    <s v="992376"/>
    <s v="SECTEUR BLANC"/>
  </r>
  <r>
    <n v="303621"/>
    <n v="3101971"/>
    <x v="0"/>
    <s v="REGION GRAND OUEST"/>
    <x v="0"/>
    <s v="03101971"/>
    <s v="303621"/>
    <x v="0"/>
    <m/>
    <n v="1"/>
    <s v="Monsieur"/>
    <s v="GREGORY"/>
    <s v="KLEIN"/>
    <s v="445 CCA"/>
    <n v="42979"/>
    <m/>
    <s v="Faux"/>
    <n v="5"/>
    <s v="SALARIES COMMERCIAUX"/>
    <s v="440 CCT"/>
    <d v="2017-10-01T00:00:00"/>
    <s v="440"/>
    <s v="05"/>
    <s v="SALARIES COMMERCIAUX"/>
    <m/>
    <m/>
    <s v="432"/>
    <s v="Niveau 1"/>
    <m/>
    <s v="Niveau 1"/>
    <m/>
    <n v="26992"/>
    <n v="51"/>
    <n v="100"/>
    <s v="FRANCAISE"/>
    <n v="43009"/>
    <n v="7"/>
    <n v="43009"/>
    <s v="HC"/>
    <n v="85190"/>
    <s v="AIZENAY"/>
    <s v="MATHIEU CHEMIN"/>
    <s v="071590"/>
    <s v="REGION GRAND OUEST"/>
    <s v="190433"/>
    <s v="JOHANN GUIHARD"/>
    <s v="100 IMD"/>
    <x v="13"/>
    <x v="13"/>
    <s v="305637"/>
    <s v="OLIVIER GUITTON"/>
    <s v="200 IMP"/>
    <x v="79"/>
    <x v="79"/>
    <s v="303621"/>
    <s v="GREGORY KLEIN"/>
    <s v="440 CCT"/>
    <s v="HC"/>
    <s v="096505"/>
    <s v="SECTEUR BLANC"/>
  </r>
  <r>
    <n v="171210"/>
    <n v="3000478"/>
    <x v="0"/>
    <s v="REGION ILE DE FRANCE NORD"/>
    <x v="0"/>
    <s v="03000478"/>
    <s v="171210"/>
    <x v="0"/>
    <m/>
    <n v="1"/>
    <s v="Monsieur"/>
    <s v="DIDIER"/>
    <s v="KLEINA"/>
    <m/>
    <m/>
    <m/>
    <m/>
    <m/>
    <m/>
    <s v="386 IE"/>
    <d v="1993-08-01T00:00:00"/>
    <s v="386"/>
    <s v="05"/>
    <s v="INSPECTEURS RSG"/>
    <s v="T"/>
    <m/>
    <s v="375"/>
    <m/>
    <m/>
    <n v="6"/>
    <m/>
    <n v="25275"/>
    <n v="55"/>
    <n v="100"/>
    <s v="FRANCAISE"/>
    <n v="34182"/>
    <n v="31"/>
    <n v="34182"/>
    <s v="HC"/>
    <n v="27150"/>
    <s v="GAMACHES EN VEXIN"/>
    <s v="CATHERINE BLANCKAERT"/>
    <s v="071030"/>
    <s v="REGION ILE DE FRANCE NORD"/>
    <s v="193254"/>
    <s v="DAVID BOURE"/>
    <s v="100 IMD"/>
    <x v="28"/>
    <x v="28"/>
    <m/>
    <m/>
    <m/>
    <x v="41"/>
    <x v="41"/>
    <s v="171210"/>
    <s v="DIDIER KLEINA"/>
    <s v="386 IE"/>
    <s v="HC"/>
    <s v="990393"/>
    <s v="SECTEUR BLANC"/>
  </r>
  <r>
    <n v="154413"/>
    <n v="3000274"/>
    <x v="0"/>
    <s v="REGION ILE DE FRANCE NORD"/>
    <x v="0"/>
    <s v="03000274"/>
    <s v="154413"/>
    <x v="0"/>
    <m/>
    <n v="1"/>
    <s v="Monsieur"/>
    <s v="PATRICE"/>
    <s v="KLIMENKO"/>
    <m/>
    <m/>
    <m/>
    <m/>
    <m/>
    <m/>
    <s v="386 IE"/>
    <d v="1985-12-01T00:00:00"/>
    <s v="386"/>
    <s v="05"/>
    <s v="INSPECTEURS RSG"/>
    <s v="T"/>
    <m/>
    <s v="736"/>
    <m/>
    <m/>
    <n v="6"/>
    <m/>
    <n v="23431"/>
    <n v="60"/>
    <n v="100"/>
    <s v="FRANCAISE"/>
    <n v="31382"/>
    <n v="39"/>
    <n v="31382"/>
    <s v="HC"/>
    <n v="80260"/>
    <s v="RUBEMPRE"/>
    <s v="CATHERINE BLANCKAERT"/>
    <s v="071030"/>
    <s v="REGION ILE DE FRANCE NORD"/>
    <s v="301703"/>
    <s v="JONATHAN HENNICOTTE"/>
    <s v="100 IMD"/>
    <x v="34"/>
    <x v="34"/>
    <s v="303555"/>
    <s v="FREDERIC CARUELLE"/>
    <s v="200 IMP"/>
    <x v="93"/>
    <x v="93"/>
    <s v="154413"/>
    <s v="PATRICE KLIMENKO"/>
    <s v="386 IE"/>
    <s v="HC"/>
    <s v="099617"/>
    <s v="SECTEUR BLANC"/>
  </r>
  <r>
    <n v="304313"/>
    <n v="3102318"/>
    <x v="0"/>
    <s v="REGION CENTRE EST"/>
    <x v="0"/>
    <s v="03102318"/>
    <s v="304313"/>
    <x v="0"/>
    <m/>
    <n v="1"/>
    <s v="Monsieur"/>
    <s v="YANN"/>
    <s v="KODIA"/>
    <s v="445 CCA"/>
    <s v="31/12/2019"/>
    <m/>
    <s v="Faux"/>
    <n v="5"/>
    <s v="SALARIES COMMERCIAUX"/>
    <s v="440 CCT"/>
    <d v="2020-01-01T00:00:00"/>
    <s v="440"/>
    <s v="05"/>
    <s v="SALARIES COMMERCIAUX"/>
    <m/>
    <m/>
    <s v="220"/>
    <s v="Niveau 1"/>
    <m/>
    <s v="Niveau 1"/>
    <m/>
    <n v="32263"/>
    <n v="36"/>
    <n v="100"/>
    <s v="FRANCAISE"/>
    <n v="43647"/>
    <n v="5"/>
    <n v="43647"/>
    <m/>
    <n v="45400"/>
    <s v="SEMOY"/>
    <s v="JEROME CARPANETTO"/>
    <s v="900582"/>
    <s v="REGION CENTRE EST"/>
    <s v="182240"/>
    <s v="FREDERIC MARTINELLI"/>
    <s v="100 IMD"/>
    <x v="2"/>
    <x v="2"/>
    <s v="305466"/>
    <s v="ANTHONY COLAS"/>
    <s v="200 IMP"/>
    <x v="2"/>
    <x v="2"/>
    <m/>
    <s v="Kodia yann"/>
    <m/>
    <s v="HC"/>
    <m/>
    <m/>
  </r>
  <r>
    <n v="304843"/>
    <n v="3102645"/>
    <x v="0"/>
    <s v="REGION GRAND SUD"/>
    <x v="0"/>
    <s v="03102645"/>
    <s v="304843"/>
    <x v="0"/>
    <m/>
    <n v="2"/>
    <s v="Madame"/>
    <s v="SANDRINE"/>
    <s v="KONKLEWSKI"/>
    <m/>
    <m/>
    <m/>
    <m/>
    <m/>
    <m/>
    <s v="440 CCT"/>
    <d v="2021-07-01T00:00:00"/>
    <s v="440"/>
    <s v="05"/>
    <s v="SALARIES COMMERCIAUX"/>
    <m/>
    <m/>
    <s v="505"/>
    <m/>
    <m/>
    <s v="Niveau 1"/>
    <m/>
    <n v="27582"/>
    <n v="49"/>
    <n v="100"/>
    <s v="FRANCAISE"/>
    <n v="44197"/>
    <n v="3"/>
    <n v="44197"/>
    <s v="HC"/>
    <n v="42100"/>
    <s v="ST ETIENNE"/>
    <s v="FREDERIC MESTRE"/>
    <s v="071251"/>
    <s v="REGION GRAND SUD"/>
    <s v="193087"/>
    <s v="NICOLAS LEVEQUE"/>
    <s v="100 IMD"/>
    <x v="16"/>
    <x v="16"/>
    <s v="300625"/>
    <s v="JOHANN CLEMENT"/>
    <s v="200 IMP"/>
    <x v="111"/>
    <x v="111"/>
    <s v="304843"/>
    <s v="SANDRINE KONKLEWSKI"/>
    <s v="440 CCT"/>
    <s v="HC"/>
    <s v="993277"/>
    <s v="SECTEUR BLANC"/>
  </r>
  <r>
    <n v="306088"/>
    <n v="7023819"/>
    <x v="0"/>
    <s v="REGION GRAND SUD"/>
    <x v="0"/>
    <s v="07023819"/>
    <s v="306088"/>
    <x v="0"/>
    <m/>
    <n v="1"/>
    <s v="Monsieur"/>
    <s v="ARNAUD"/>
    <s v="KOOS"/>
    <m/>
    <m/>
    <m/>
    <m/>
    <m/>
    <m/>
    <s v="440 CCT"/>
    <d v="2024-10-01T00:00:00"/>
    <s v="440"/>
    <s v="05"/>
    <s v="SALARIES COMMERCIAUX"/>
    <m/>
    <m/>
    <s v="086"/>
    <m/>
    <m/>
    <s v="Niveau 1"/>
    <m/>
    <n v="31070"/>
    <n v="39"/>
    <n v="100"/>
    <s v="FRANCAISE"/>
    <n v="45444"/>
    <n v="0"/>
    <n v="45444"/>
    <s v="HC"/>
    <n v="34350"/>
    <s v="VALRAS PLAGE"/>
    <s v="FREDERIC MESTRE"/>
    <s v="071251"/>
    <s v="REGION GRAND SUD"/>
    <s v="163397"/>
    <s v="FRANCK ZENOU"/>
    <s v="100 IMD"/>
    <x v="0"/>
    <x v="0"/>
    <s v="192646"/>
    <s v="ANTOINE FERRERO"/>
    <s v="200 IMP"/>
    <x v="47"/>
    <x v="47"/>
    <s v="306088"/>
    <s v="ARNAUD KOOS"/>
    <s v="440 CCT"/>
    <s v="HC"/>
    <s v="991375"/>
    <s v="SECTEUR BLANC"/>
  </r>
  <r>
    <n v="303987"/>
    <n v="3102147"/>
    <x v="0"/>
    <s v="REGION CENTRE EST"/>
    <x v="0"/>
    <s v="03102147"/>
    <s v="303987"/>
    <x v="0"/>
    <m/>
    <n v="1"/>
    <s v="Monsieur"/>
    <s v="STEEVE"/>
    <s v="KOUAME"/>
    <s v="441 CCTM"/>
    <s v="31/12/2021"/>
    <m/>
    <s v="Faux"/>
    <n v="5"/>
    <s v="SALARIES COMMERCIAUX"/>
    <s v="371 CCM.E"/>
    <d v="2022-01-01T00:00:00"/>
    <s v="371"/>
    <s v="05"/>
    <s v="SALARIES COMMERCIAUX"/>
    <s v="T"/>
    <m/>
    <s v="315"/>
    <s v="Niveau 2"/>
    <m/>
    <s v="Niveau 2"/>
    <m/>
    <n v="26973"/>
    <n v="51"/>
    <n v="131"/>
    <s v="BELGE"/>
    <n v="43344"/>
    <n v="6"/>
    <n v="43344"/>
    <s v="HC"/>
    <n v="77700"/>
    <s v="MAGNY LE HONGRE"/>
    <s v="JEROME CARPANETTO"/>
    <s v="900582"/>
    <s v="REGION CENTRE EST"/>
    <s v="193601"/>
    <s v="PIERRICK MORTIER"/>
    <s v="100 IMD"/>
    <x v="30"/>
    <x v="30"/>
    <s v="300960"/>
    <s v="HELDER NEVES"/>
    <s v="200 IMP"/>
    <x v="68"/>
    <x v="68"/>
    <s v="303987"/>
    <s v="STEEVE KOUAME"/>
    <s v="371 CCM.E"/>
    <s v="HC"/>
    <s v="099495"/>
    <s v="SECTEUR BLANC"/>
  </r>
  <r>
    <n v="305846"/>
    <n v="7023322"/>
    <x v="0"/>
    <s v="REGION ILE DE FRANCE NORD"/>
    <x v="0"/>
    <s v="07023322"/>
    <s v="305846"/>
    <x v="0"/>
    <m/>
    <n v="2"/>
    <s v="Madame"/>
    <s v="LAURA"/>
    <s v="KOUCH"/>
    <m/>
    <m/>
    <m/>
    <m/>
    <m/>
    <m/>
    <s v="440 CCT"/>
    <d v="2024-05-01T00:00:00"/>
    <s v="440"/>
    <s v="05"/>
    <s v="SALARIES COMMERCIAUX"/>
    <m/>
    <m/>
    <s v="587"/>
    <m/>
    <m/>
    <s v="Niveau 1"/>
    <m/>
    <n v="34611"/>
    <n v="30"/>
    <n v="100"/>
    <s v="FRANCAISE"/>
    <n v="45292"/>
    <n v="0"/>
    <n v="45292"/>
    <s v="HC"/>
    <n v="62160"/>
    <s v="BULLY LES MINES"/>
    <s v="CATHERINE BLANCKAERT"/>
    <s v="071030"/>
    <s v="REGION ILE DE FRANCE NORD"/>
    <s v="305330"/>
    <s v="NICOLAS PHILIPPE"/>
    <s v="100 IMD"/>
    <x v="8"/>
    <x v="8"/>
    <s v="305490"/>
    <s v="JOHANN CARLIER"/>
    <s v="200 IMP"/>
    <x v="106"/>
    <x v="106"/>
    <s v="305846"/>
    <s v="LAURA KOUCH"/>
    <s v="440 CCT"/>
    <s v="HC"/>
    <s v="096204"/>
    <s v="SECTEUR BLANC"/>
  </r>
  <r>
    <n v="193201"/>
    <n v="3002450"/>
    <x v="2"/>
    <s v="REGION ILE DE FRANCE NORD"/>
    <x v="0"/>
    <s v="03002450"/>
    <s v="193201"/>
    <x v="0"/>
    <m/>
    <n v="1"/>
    <s v="Monsieur"/>
    <s v="STEPHANE"/>
    <s v="KUHN"/>
    <m/>
    <m/>
    <m/>
    <m/>
    <m/>
    <m/>
    <s v="200 IMP"/>
    <d v="2009-09-01T00:00:00"/>
    <s v="200"/>
    <s v="04"/>
    <s v="INSPECTEURS RSG"/>
    <m/>
    <m/>
    <m/>
    <m/>
    <m/>
    <n v="5"/>
    <m/>
    <n v="25606"/>
    <n v="54"/>
    <n v="100"/>
    <s v="FRANCAISE"/>
    <n v="40057"/>
    <n v="15"/>
    <n v="40057"/>
    <m/>
    <n v="78480"/>
    <s v="VERNEUIL SUR SEINE"/>
    <s v="CATHERINE BLANCKAERT"/>
    <s v="071030"/>
    <s v="REGION ILE DE FRANCE NORD"/>
    <s v="303103"/>
    <s v="JEROME TEISSIER"/>
    <s v="100 IMD"/>
    <x v="19"/>
    <x v="19"/>
    <s v="193201"/>
    <s v="STEPHANE KUHN"/>
    <s v="200 IMP"/>
    <x v="99"/>
    <x v="99"/>
    <m/>
    <m/>
    <m/>
    <s v="HP"/>
    <m/>
    <m/>
  </r>
  <r>
    <n v="304553"/>
    <n v="3102461"/>
    <x v="0"/>
    <s v="REGION CENTRE EST"/>
    <x v="0"/>
    <s v="03102461"/>
    <s v="304553"/>
    <x v="0"/>
    <m/>
    <n v="1"/>
    <s v="Monsieur"/>
    <s v="MARC"/>
    <s v="KUPPELIN"/>
    <s v="445 CCA"/>
    <n v="44044"/>
    <m/>
    <s v="Faux"/>
    <n v="5"/>
    <s v="SALARIES COMMERCIAUX"/>
    <s v="440 CCT"/>
    <d v="2020-09-01T00:00:00"/>
    <s v="440"/>
    <s v="05"/>
    <s v="SALARIES COMMERCIAUX"/>
    <m/>
    <m/>
    <s v="036"/>
    <s v="Niveau 1"/>
    <m/>
    <s v="Niveau 1"/>
    <m/>
    <d v="1988-09-12T00:00:00"/>
    <n v="36"/>
    <n v="100"/>
    <s v="FRANCAISE"/>
    <d v="2020-03-01T00:00:00"/>
    <n v="4"/>
    <d v="2020-03-01T00:00:00"/>
    <s v="HC"/>
    <n v="67230"/>
    <s v="SERMERSHEIM"/>
    <s v="JEROME CARPANETTO"/>
    <s v="900582"/>
    <s v="REGION CENTRE EST"/>
    <s v="300268"/>
    <s v="PIERRE FRANCOIS LAURA"/>
    <s v="100 IMD"/>
    <x v="37"/>
    <x v="37"/>
    <s v="304204"/>
    <s v="MARTIN RANJIT"/>
    <s v="200 IMP"/>
    <x v="65"/>
    <x v="65"/>
    <s v="304553"/>
    <s v="MARC KUPPELIN"/>
    <s v="440 CCT"/>
    <s v="HC"/>
    <s v="097607"/>
    <s v="SECTEUR BLANC"/>
  </r>
  <r>
    <n v="181214"/>
    <n v="3000742"/>
    <x v="0"/>
    <s v="REGION ILE DE FRANCE NORD"/>
    <x v="0"/>
    <s v="03000742"/>
    <s v="181214"/>
    <x v="0"/>
    <m/>
    <n v="2"/>
    <s v="Madame"/>
    <s v="AGNES"/>
    <s v="LABADENS"/>
    <m/>
    <m/>
    <m/>
    <m/>
    <m/>
    <m/>
    <s v="440 CCT"/>
    <d v="2003-06-01T00:00:00"/>
    <s v="440"/>
    <s v="05"/>
    <s v="SALARIES COMMERCIAUX"/>
    <m/>
    <m/>
    <s v="174"/>
    <m/>
    <m/>
    <s v="Niveau 1"/>
    <m/>
    <d v="1969-10-15T00:00:00"/>
    <n v="55"/>
    <n v="100"/>
    <s v="FRANCAISE"/>
    <d v="2003-06-01T00:00:00"/>
    <n v="21"/>
    <d v="2003-06-01T00:00:00"/>
    <s v="HC"/>
    <n v="80190"/>
    <s v="NESLE"/>
    <s v="CATHERINE BLANCKAERT"/>
    <s v="071030"/>
    <s v="REGION ILE DE FRANCE NORD"/>
    <s v="301703"/>
    <s v="JONATHAN HENNICOTTE"/>
    <s v="100 IMD"/>
    <x v="34"/>
    <x v="34"/>
    <s v="303555"/>
    <s v="FREDERIC CARUELLE"/>
    <s v="200 IMP"/>
    <x v="93"/>
    <x v="93"/>
    <s v="181214"/>
    <s v="AGNES LABADENS"/>
    <s v="440 CCT"/>
    <s v="HC"/>
    <s v="993366"/>
    <s v="SECTEUR BLANC"/>
  </r>
  <r>
    <n v="193689"/>
    <n v="3002966"/>
    <x v="0"/>
    <s v="POLE PILOTAGE DU RESEAU COMMERCIAL"/>
    <x v="0"/>
    <s v="03002966"/>
    <s v="193689"/>
    <x v="0"/>
    <m/>
    <n v="1"/>
    <s v="Monsieur"/>
    <s v="ALAIN"/>
    <s v="LABRO"/>
    <m/>
    <m/>
    <m/>
    <m/>
    <m/>
    <m/>
    <s v="448 CRC"/>
    <d v="2010-09-01T00:00:00"/>
    <s v="448"/>
    <s v="03"/>
    <s v="SALARIES COMMERCIAUX"/>
    <m/>
    <m/>
    <m/>
    <m/>
    <m/>
    <s v="Niveau 1"/>
    <m/>
    <d v="1958-05-11T00:00:00"/>
    <n v="66"/>
    <n v="100"/>
    <s v="FRANCAISE"/>
    <d v="2010-09-01T00:00:00"/>
    <n v="14"/>
    <d v="2010-09-01T00:00:00"/>
    <m/>
    <n v="13160"/>
    <s v="CHATEAURENARD"/>
    <m/>
    <s v="700584"/>
    <s v="POLE PILOTAGE DU RESEAU COMMERCIAL"/>
    <m/>
    <m/>
    <m/>
    <x v="23"/>
    <x v="23"/>
    <m/>
    <m/>
    <m/>
    <x v="3"/>
    <x v="3"/>
    <m/>
    <m/>
    <m/>
    <s v="B2"/>
    <m/>
    <m/>
  </r>
  <r>
    <n v="306510"/>
    <n v="7024461"/>
    <x v="0"/>
    <s v="REGION GRAND SUD"/>
    <x v="0"/>
    <s v="07024461"/>
    <s v="306510"/>
    <x v="0"/>
    <m/>
    <n v="1"/>
    <s v="Monsieur"/>
    <s v="CYRIL"/>
    <s v="LACHAIZE"/>
    <m/>
    <m/>
    <m/>
    <m/>
    <m/>
    <m/>
    <s v="445 CCA"/>
    <d v="2024-12-01T00:00:00"/>
    <s v="445"/>
    <s v="05"/>
    <s v="SALARIES COMMERCIAUX"/>
    <m/>
    <m/>
    <s v="266"/>
    <m/>
    <m/>
    <s v="Niveau 1"/>
    <m/>
    <n v="33183"/>
    <n v="34"/>
    <n v="100"/>
    <s v="FRANCAISE"/>
    <n v="45627"/>
    <n v="0"/>
    <n v="45627"/>
    <s v="HC"/>
    <n v="42320"/>
    <s v="LA GRAND CROIX"/>
    <s v="FREDERIC MESTRE"/>
    <s v="071251"/>
    <s v="REGION GRAND SUD"/>
    <s v="193087"/>
    <s v="NICOLAS LEVEQUE"/>
    <s v="100 IMD"/>
    <x v="16"/>
    <x v="16"/>
    <s v="300625"/>
    <s v="JOHANN CLEMENT"/>
    <s v="200 IMP"/>
    <x v="111"/>
    <x v="111"/>
    <s v="306510"/>
    <s v="CYRIL LACHAIZE"/>
    <s v="445 CCA"/>
    <s v="HC"/>
    <s v="097045"/>
    <s v="SECTEUR BLANC"/>
  </r>
  <r>
    <n v="305397"/>
    <n v="7021642"/>
    <x v="0"/>
    <s v="REGION GRAND OUEST"/>
    <x v="0"/>
    <s v="07021642"/>
    <s v="305397"/>
    <x v="0"/>
    <m/>
    <n v="1"/>
    <s v="Monsieur"/>
    <s v="DIMITRI"/>
    <s v="LACROIX"/>
    <m/>
    <m/>
    <m/>
    <m/>
    <m/>
    <m/>
    <s v="440 CCT"/>
    <d v="2023-03-01T00:00:00"/>
    <s v="440"/>
    <s v="05"/>
    <s v="SALARIES COMMERCIAUX"/>
    <m/>
    <m/>
    <s v="458"/>
    <m/>
    <m/>
    <s v="Niveau 1"/>
    <m/>
    <d v="1976-05-28T00:00:00"/>
    <n v="48"/>
    <n v="100"/>
    <s v="FRANCAISE"/>
    <d v="2022-09-01T00:00:00"/>
    <n v="2"/>
    <d v="2022-09-01T00:00:00"/>
    <s v="HC"/>
    <n v="72100"/>
    <s v="LE MANS"/>
    <s v="MATHIEU CHEMIN"/>
    <s v="071590"/>
    <s v="REGION GRAND OUEST"/>
    <s v="306176"/>
    <s v="BERENGERE CORVELLEC"/>
    <s v="100 IMD"/>
    <x v="31"/>
    <x v="31"/>
    <s v="302611"/>
    <s v="ROMAIN ERNOULT"/>
    <s v="200 IMP"/>
    <x v="59"/>
    <x v="59"/>
    <s v="305397"/>
    <s v="DIMITRI LACROIX"/>
    <s v="440 CCT"/>
    <s v="HC"/>
    <s v="993465"/>
    <s v="SECTEUR BLANC"/>
  </r>
  <r>
    <n v="306216"/>
    <n v="7024067"/>
    <x v="0"/>
    <s v="REGION ILE DE FRANCE NORD"/>
    <x v="0"/>
    <s v="07024067"/>
    <s v="306216"/>
    <x v="0"/>
    <m/>
    <n v="1"/>
    <s v="Monsieur"/>
    <s v="JEAN CHRISTOPHE"/>
    <s v="LAHALLE"/>
    <m/>
    <m/>
    <m/>
    <m/>
    <m/>
    <m/>
    <s v="445 CCA"/>
    <d v="2024-09-01T00:00:00"/>
    <s v="445"/>
    <s v="05"/>
    <s v="SALARIES COMMERCIAUX"/>
    <m/>
    <m/>
    <s v="473"/>
    <m/>
    <m/>
    <s v="Niveau 1"/>
    <m/>
    <n v="32051"/>
    <n v="37"/>
    <n v="100"/>
    <s v="FRANCAISE"/>
    <n v="45536"/>
    <n v="0"/>
    <n v="45536"/>
    <s v="HC"/>
    <n v="75003"/>
    <s v="PARIS"/>
    <s v="CATHERINE BLANCKAERT"/>
    <s v="071030"/>
    <s v="REGION ILE DE FRANCE NORD"/>
    <s v="302041"/>
    <s v="DAPHNEE JULLION"/>
    <s v="100 IMD"/>
    <x v="1"/>
    <x v="1"/>
    <s v="302511"/>
    <s v="OLIVIER MACIGNO"/>
    <s v="200 IMP"/>
    <x v="53"/>
    <x v="53"/>
    <s v="306216"/>
    <s v="JEAN CHRISTOPHE LAHALLE"/>
    <s v="445 CCA"/>
    <s v="HC"/>
    <s v="993481"/>
    <s v="SECTEUR BLANC"/>
  </r>
  <r>
    <n v="172662"/>
    <n v="3000510"/>
    <x v="0"/>
    <s v="REGION GRAND OUEST"/>
    <x v="0"/>
    <s v="03000510"/>
    <s v="172662"/>
    <x v="0"/>
    <m/>
    <n v="1"/>
    <s v="Monsieur"/>
    <s v="PATRICK"/>
    <s v="LAINE"/>
    <s v="443 CCT.S"/>
    <n v="36251"/>
    <m/>
    <s v="Faux"/>
    <n v="5"/>
    <s v="SALARIES COMMERCIAUX"/>
    <s v="370 CC.E"/>
    <d v="1999-05-01T00:00:00"/>
    <s v="370"/>
    <s v="05"/>
    <s v="SALARIES COMMERCIAUX"/>
    <m/>
    <m/>
    <s v="291"/>
    <s v="Niveau 2"/>
    <m/>
    <s v="Niveau 2"/>
    <m/>
    <n v="24095"/>
    <n v="58"/>
    <n v="100"/>
    <s v="FRANCAISE"/>
    <n v="36281"/>
    <n v="25"/>
    <n v="36281"/>
    <s v="HC"/>
    <n v="53100"/>
    <s v="CONTEST"/>
    <s v="MATHIEU CHEMIN"/>
    <s v="071590"/>
    <s v="REGION GRAND OUEST"/>
    <s v="170189"/>
    <s v="SEBASTIEN PLANCON"/>
    <s v="100 IMD"/>
    <x v="10"/>
    <x v="10"/>
    <s v="304465"/>
    <s v="ALEXANDRE FOURNIER"/>
    <s v="200 IMP"/>
    <x v="71"/>
    <x v="71"/>
    <s v="172662"/>
    <s v="PATRICK LAINE"/>
    <s v="370 CC.E"/>
    <s v="HC"/>
    <s v="096650"/>
    <s v="SECTEUR BLANC"/>
  </r>
  <r>
    <n v="165473"/>
    <n v="3000374"/>
    <x v="0"/>
    <s v="REGION GRAND OUEST"/>
    <x v="0"/>
    <s v="03000374"/>
    <s v="165473"/>
    <x v="0"/>
    <m/>
    <n v="1"/>
    <s v="Monsieur"/>
    <s v="FRANCK"/>
    <s v="LAINE"/>
    <m/>
    <m/>
    <m/>
    <m/>
    <m/>
    <m/>
    <s v="386 IE"/>
    <d v="1990-08-01T00:00:00"/>
    <s v="386"/>
    <s v="05"/>
    <s v="INSPECTEURS RSG"/>
    <s v="T"/>
    <m/>
    <s v="238"/>
    <m/>
    <m/>
    <n v="5"/>
    <m/>
    <n v="23819"/>
    <n v="59"/>
    <n v="100"/>
    <s v="FRANCAISE"/>
    <n v="33086"/>
    <n v="34"/>
    <n v="33086"/>
    <s v="HC"/>
    <n v="17250"/>
    <s v="PLASSAY"/>
    <s v="MATHIEU CHEMIN"/>
    <s v="071590"/>
    <s v="REGION GRAND OUEST"/>
    <s v="192093"/>
    <s v="GUILLAUME LIOPE"/>
    <s v="100 IMD"/>
    <x v="15"/>
    <x v="15"/>
    <s v="193296"/>
    <s v="DAVID ROMO"/>
    <s v="200 IMP"/>
    <x v="72"/>
    <x v="72"/>
    <s v="165473"/>
    <s v="FRANCK LAINE"/>
    <s v="386 IE"/>
    <s v="HC"/>
    <s v="993599"/>
    <s v="SECTEUR BLANC"/>
  </r>
  <r>
    <n v="306163"/>
    <n v="7024010"/>
    <x v="0"/>
    <s v="REGION GRAND OUEST"/>
    <x v="0"/>
    <s v="07024010"/>
    <s v="306163"/>
    <x v="0"/>
    <m/>
    <n v="1"/>
    <s v="Monsieur"/>
    <s v="EDOUARD"/>
    <s v="LAMANDE"/>
    <m/>
    <m/>
    <m/>
    <m/>
    <m/>
    <m/>
    <s v="445 CCA"/>
    <d v="2024-09-01T00:00:00"/>
    <s v="445"/>
    <s v="05"/>
    <s v="SALARIES COMMERCIAUX"/>
    <m/>
    <m/>
    <s v="764"/>
    <m/>
    <m/>
    <s v="Niveau 1"/>
    <m/>
    <n v="28039"/>
    <n v="48"/>
    <n v="100"/>
    <s v="FRANCAISE"/>
    <n v="45536"/>
    <n v="0"/>
    <n v="45536"/>
    <s v="HC"/>
    <n v="87000"/>
    <s v="LIMOGES"/>
    <s v="MATHIEU CHEMIN"/>
    <s v="071590"/>
    <s v="REGION GRAND OUEST"/>
    <s v="192093"/>
    <s v="GUILLAUME LIOPE"/>
    <s v="100 IMD"/>
    <x v="15"/>
    <x v="15"/>
    <s v="305495"/>
    <s v="SEVERINE COUDERT"/>
    <s v="200 IMP"/>
    <x v="56"/>
    <x v="56"/>
    <s v="306163"/>
    <s v="EDOUARD LAMANDE"/>
    <s v="445 CCA"/>
    <s v="HC"/>
    <s v="992827"/>
    <s v="SECTEUR BLANC"/>
  </r>
  <r>
    <n v="183666"/>
    <n v="3000838"/>
    <x v="0"/>
    <s v="REGION ILE DE FRANCE NORD"/>
    <x v="0"/>
    <s v="03000838"/>
    <s v="183666"/>
    <x v="0"/>
    <m/>
    <n v="1"/>
    <s v="Monsieur"/>
    <s v="MEHDI"/>
    <s v="LAMANT"/>
    <m/>
    <m/>
    <m/>
    <m/>
    <m/>
    <m/>
    <s v="386 IE"/>
    <d v="2000-01-01T00:00:00"/>
    <s v="386"/>
    <s v="05"/>
    <s v="INSPECTEURS RSG"/>
    <s v="T"/>
    <m/>
    <s v="164"/>
    <m/>
    <m/>
    <n v="6"/>
    <m/>
    <n v="27330"/>
    <n v="50"/>
    <n v="100"/>
    <s v="FRANCAISE"/>
    <n v="36526"/>
    <n v="24"/>
    <n v="36526"/>
    <s v="HC"/>
    <n v="59570"/>
    <s v="GUSSIGNIES"/>
    <s v="CATHERINE BLANCKAERT"/>
    <s v="071030"/>
    <s v="REGION ILE DE FRANCE NORD"/>
    <s v="177094"/>
    <s v="WILLY FASQUEL"/>
    <s v="100 IMD"/>
    <x v="32"/>
    <x v="32"/>
    <s v="302744"/>
    <s v="VALERIE CADREN"/>
    <s v="200 IMP"/>
    <x v="52"/>
    <x v="52"/>
    <s v="183666"/>
    <s v="MEHDI LAMANT"/>
    <s v="386 IE"/>
    <s v="HC"/>
    <s v="098044"/>
    <s v="SECTEUR BLANC"/>
  </r>
  <r>
    <n v="306303"/>
    <n v="7024169"/>
    <x v="0"/>
    <s v="REGION GRAND OUEST"/>
    <x v="0"/>
    <s v="07024169"/>
    <s v="306303"/>
    <x v="0"/>
    <m/>
    <n v="1"/>
    <s v="Monsieur"/>
    <s v="ADRIAN"/>
    <s v="LAMARGOT"/>
    <m/>
    <m/>
    <m/>
    <m/>
    <m/>
    <m/>
    <s v="385 I.ES"/>
    <d v="2024-09-01T00:00:00"/>
    <s v="385"/>
    <s v="05"/>
    <s v="INSPECTEURS RSG"/>
    <s v="T"/>
    <m/>
    <s v="197"/>
    <m/>
    <m/>
    <n v="5"/>
    <m/>
    <n v="30849"/>
    <n v="40"/>
    <n v="100"/>
    <s v="FRANCAISE"/>
    <n v="45536"/>
    <n v="0"/>
    <n v="45536"/>
    <s v="HC"/>
    <n v="44000"/>
    <s v="NANTES"/>
    <s v="MATHIEU CHEMIN"/>
    <s v="071590"/>
    <s v="REGION GRAND OUEST"/>
    <s v="190433"/>
    <s v="JOHANN GUIHARD"/>
    <s v="100 IMD"/>
    <x v="13"/>
    <x v="13"/>
    <s v="305589"/>
    <s v="BENJAMIN SINEAU"/>
    <s v="200 IMP"/>
    <x v="94"/>
    <x v="94"/>
    <s v="306303"/>
    <s v="ADRIAN LAMARGOT"/>
    <s v="385 I.ES"/>
    <s v="HC"/>
    <s v="993559"/>
    <s v="SECTEUR BLANC"/>
  </r>
  <r>
    <n v="304713"/>
    <n v="3102548"/>
    <x v="0"/>
    <s v="REGION CENTRE EST"/>
    <x v="0"/>
    <s v="03102548"/>
    <s v="304713"/>
    <x v="0"/>
    <m/>
    <n v="2"/>
    <s v="Madame"/>
    <s v="CAROLINE"/>
    <s v="LAMORY"/>
    <m/>
    <m/>
    <m/>
    <m/>
    <m/>
    <m/>
    <s v="440 CCT"/>
    <d v="2021-05-01T00:00:00"/>
    <s v="440"/>
    <s v="05"/>
    <s v="SALARIES COMMERCIAUX"/>
    <m/>
    <m/>
    <s v="120"/>
    <m/>
    <m/>
    <s v="Niveau 1"/>
    <m/>
    <n v="30104"/>
    <n v="42"/>
    <n v="100"/>
    <s v="FRANCAISE"/>
    <n v="44136"/>
    <n v="4"/>
    <n v="44136"/>
    <s v="HC"/>
    <n v="89140"/>
    <s v="VILLEMANOCHE"/>
    <s v="JEROME CARPANETTO"/>
    <s v="900582"/>
    <s v="REGION CENTRE EST"/>
    <s v="193601"/>
    <s v="PIERRICK MORTIER"/>
    <s v="100 IMD"/>
    <x v="30"/>
    <x v="30"/>
    <s v="301562"/>
    <s v="SEBASTIEN VAUCARD"/>
    <s v="200 IMP"/>
    <x v="67"/>
    <x v="67"/>
    <s v="304713"/>
    <s v="CAROLINE LAMORY"/>
    <s v="440 CCT"/>
    <s v="HC"/>
    <s v="096836"/>
    <s v="SECTEUR BLANC"/>
  </r>
  <r>
    <n v="304675"/>
    <n v="3102516"/>
    <x v="0"/>
    <s v="REGION GRAND OUEST"/>
    <x v="0"/>
    <s v="03102516"/>
    <s v="304675"/>
    <x v="0"/>
    <m/>
    <n v="1"/>
    <s v="Monsieur"/>
    <s v="BLAISE"/>
    <s v="LAMOTTE"/>
    <m/>
    <m/>
    <m/>
    <m/>
    <m/>
    <m/>
    <s v="440 CCT"/>
    <d v="2021-05-01T00:00:00"/>
    <s v="440"/>
    <s v="05"/>
    <s v="SALARIES COMMERCIAUX"/>
    <m/>
    <m/>
    <s v="176"/>
    <m/>
    <m/>
    <s v="Niveau 1"/>
    <m/>
    <d v="1979-04-20T00:00:00"/>
    <n v="45"/>
    <n v="100"/>
    <s v="FRANCAISE"/>
    <d v="2020-11-01T00:00:00"/>
    <n v="4"/>
    <d v="2020-11-01T00:00:00"/>
    <s v="HC"/>
    <n v="33160"/>
    <s v="ST MEDARD EN JALLES"/>
    <s v="MATHIEU CHEMIN"/>
    <s v="071590"/>
    <s v="REGION GRAND OUEST"/>
    <s v="306306"/>
    <s v="FLAVIEN QUIROSA"/>
    <s v="100 IMD"/>
    <x v="35"/>
    <x v="35"/>
    <s v="179931"/>
    <s v="VINCENT MORISSEAU"/>
    <s v="200 IMP"/>
    <x v="127"/>
    <x v="125"/>
    <s v="304675"/>
    <s v="BLAISE LAMOTTE"/>
    <s v="440 CCT"/>
    <s v="HC"/>
    <s v="099606"/>
    <s v="SECTEUR BLANC"/>
  </r>
  <r>
    <n v="173915"/>
    <n v="6014281"/>
    <x v="1"/>
    <s v="REGION CENTRE EST"/>
    <x v="0"/>
    <s v="06014281"/>
    <s v="173915"/>
    <x v="0"/>
    <m/>
    <n v="2"/>
    <s v="Madame"/>
    <s v="CHRISTINE"/>
    <s v="LANGLAIS"/>
    <m/>
    <m/>
    <m/>
    <m/>
    <m/>
    <m/>
    <s v="ASSISTANT COMMERCIAL NIVEAU 2"/>
    <d v="1981-06-22T00:00:00"/>
    <s v="855"/>
    <s v="03"/>
    <s v="NON CADRES"/>
    <m/>
    <m/>
    <m/>
    <m/>
    <m/>
    <s v="4+"/>
    <m/>
    <d v="1963-06-02T00:00:00"/>
    <n v="61"/>
    <n v="100"/>
    <s v="FRANCAISE"/>
    <d v="1981-06-22T00:00:00"/>
    <n v="43"/>
    <d v="1981-06-22T00:00:00"/>
    <m/>
    <n v="91800"/>
    <s v="BRUNOY"/>
    <s v="JEROME CARPANETTO"/>
    <s v="900582"/>
    <s v="REGION CENTRE EST"/>
    <s v="182240"/>
    <s v="FREDERIC MARTINELLI"/>
    <s v="100 IMD"/>
    <x v="2"/>
    <x v="2"/>
    <m/>
    <m/>
    <m/>
    <x v="3"/>
    <x v="3"/>
    <m/>
    <m/>
    <m/>
    <m/>
    <m/>
    <m/>
  </r>
  <r>
    <n v="174317"/>
    <n v="3000558"/>
    <x v="0"/>
    <s v="REGION GRAND OUEST"/>
    <x v="0"/>
    <s v="03000558"/>
    <s v="174317"/>
    <x v="0"/>
    <m/>
    <n v="1"/>
    <s v="Monsieur"/>
    <s v="MARC"/>
    <s v="LANSONNEUR"/>
    <m/>
    <m/>
    <m/>
    <m/>
    <m/>
    <m/>
    <s v="386 IE"/>
    <d v="1995-04-01T00:00:00"/>
    <s v="386"/>
    <s v="05"/>
    <s v="INSPECTEURS RSG"/>
    <s v="T"/>
    <m/>
    <s v="033"/>
    <m/>
    <m/>
    <n v="5"/>
    <m/>
    <d v="1968-05-15T00:00:00"/>
    <n v="56"/>
    <n v="100"/>
    <s v="FRANCAISE"/>
    <d v="1995-04-01T00:00:00"/>
    <n v="29"/>
    <d v="1995-04-01T00:00:00"/>
    <s v="HC"/>
    <n v="29800"/>
    <s v="PLOUEDERN"/>
    <s v="MATHIEU CHEMIN"/>
    <s v="071590"/>
    <s v="REGION GRAND OUEST"/>
    <s v="306484"/>
    <s v="GUILLAUME LAUZANAS"/>
    <s v="100 IMD"/>
    <x v="21"/>
    <x v="21"/>
    <s v="305352"/>
    <s v="THIBAUT INIZAN"/>
    <s v="310 CMA"/>
    <x v="105"/>
    <x v="105"/>
    <s v="174317"/>
    <s v="MARC LANSONNEUR"/>
    <s v="386 IE"/>
    <s v="HC"/>
    <s v="096524"/>
    <s v="SECTEUR BLANC"/>
  </r>
  <r>
    <n v="189398"/>
    <n v="3001196"/>
    <x v="2"/>
    <s v="REGION GRAND SUD"/>
    <x v="0"/>
    <s v="03001196"/>
    <s v="189398"/>
    <x v="0"/>
    <m/>
    <n v="1"/>
    <s v="Monsieur"/>
    <s v="JEAN-FRANCOIS"/>
    <s v="LANTERI"/>
    <m/>
    <m/>
    <m/>
    <m/>
    <m/>
    <m/>
    <s v="200 IMP"/>
    <d v="2004-10-01T00:00:00"/>
    <s v="200"/>
    <s v="04"/>
    <s v="INSPECTEURS RSG"/>
    <m/>
    <m/>
    <m/>
    <m/>
    <m/>
    <n v="6"/>
    <m/>
    <d v="1981-05-24T00:00:00"/>
    <n v="43"/>
    <n v="100"/>
    <s v="FRANCAISE"/>
    <d v="2004-10-01T00:00:00"/>
    <n v="20"/>
    <d v="2004-10-01T00:00:00"/>
    <m/>
    <n v="83210"/>
    <s v="LA FARLEDE"/>
    <s v="FREDERIC MESTRE"/>
    <s v="071251"/>
    <s v="REGION GRAND SUD"/>
    <s v="190355"/>
    <s v="FABIO FRACASSETTI"/>
    <s v="100 IMD"/>
    <x v="9"/>
    <x v="9"/>
    <s v="189398"/>
    <s v="JEAN-FRANCOIS LANTERI"/>
    <s v="200 IMP"/>
    <x v="11"/>
    <x v="11"/>
    <m/>
    <m/>
    <m/>
    <s v="HP"/>
    <m/>
    <m/>
  </r>
  <r>
    <n v="158441"/>
    <n v="3000309"/>
    <x v="0"/>
    <s v="REGION ILE DE FRANCE NORD"/>
    <x v="0"/>
    <s v="03000309"/>
    <s v="158441"/>
    <x v="0"/>
    <m/>
    <n v="1"/>
    <s v="Monsieur"/>
    <s v="BRUNO"/>
    <s v="LANVIN"/>
    <m/>
    <m/>
    <m/>
    <m/>
    <m/>
    <m/>
    <s v="386 IE"/>
    <d v="1987-09-01T00:00:00"/>
    <s v="386"/>
    <s v="05"/>
    <s v="INSPECTEURS RSG"/>
    <s v="T"/>
    <m/>
    <s v="198"/>
    <m/>
    <m/>
    <n v="5"/>
    <m/>
    <d v="1965-06-20T00:00:00"/>
    <n v="59"/>
    <n v="100"/>
    <s v="FRANCAISE"/>
    <d v="1987-09-01T00:00:00"/>
    <n v="37"/>
    <d v="1987-09-01T00:00:00"/>
    <s v="HC"/>
    <n v="62223"/>
    <s v="ANZIN ST AUBIN"/>
    <s v="CATHERINE BLANCKAERT"/>
    <s v="071030"/>
    <s v="REGION ILE DE FRANCE NORD"/>
    <s v="305330"/>
    <s v="NICOLAS PHILIPPE"/>
    <s v="100 IMD"/>
    <x v="8"/>
    <x v="8"/>
    <s v="302821"/>
    <s v="FARIDA EL BENNOURI"/>
    <s v="200 IMP"/>
    <x v="100"/>
    <x v="100"/>
    <s v="158441"/>
    <s v="BRUNO LANVIN"/>
    <s v="386 IE"/>
    <s v="HC"/>
    <s v="993380"/>
    <s v="SECTEUR BLANC"/>
  </r>
  <r>
    <n v="305721"/>
    <n v="7023038"/>
    <x v="0"/>
    <s v="REGION GRAND OUEST"/>
    <x v="0"/>
    <s v="07023038"/>
    <s v="305721"/>
    <x v="0"/>
    <m/>
    <n v="1"/>
    <s v="Monsieur"/>
    <s v="ALEX"/>
    <s v="LAPEYRONIE"/>
    <m/>
    <m/>
    <m/>
    <m/>
    <m/>
    <m/>
    <s v="440 CCT"/>
    <d v="2024-02-01T00:00:00"/>
    <s v="440"/>
    <s v="05"/>
    <s v="SALARIES COMMERCIAUX"/>
    <m/>
    <m/>
    <s v="096"/>
    <m/>
    <m/>
    <s v="Niveau 1"/>
    <m/>
    <d v="1997-10-06T00:00:00"/>
    <n v="27"/>
    <n v="100"/>
    <s v="FRANCAISE"/>
    <d v="2023-10-01T00:00:00"/>
    <n v="1"/>
    <d v="2023-10-01T00:00:00"/>
    <s v="HC"/>
    <n v="35470"/>
    <s v="BAIN DE BRETAGNE"/>
    <s v="MATHIEU CHEMIN"/>
    <s v="071590"/>
    <s v="REGION GRAND OUEST"/>
    <s v="175115"/>
    <s v="PABLO LECOQ"/>
    <s v="100 IMD"/>
    <x v="27"/>
    <x v="27"/>
    <s v="303962"/>
    <s v="JORDAN BRICARD"/>
    <s v="200 IMP"/>
    <x v="70"/>
    <x v="70"/>
    <s v="305721"/>
    <s v="ALEX LAPEYRONIE"/>
    <s v="440 CCT"/>
    <s v="HC"/>
    <s v="992134"/>
    <s v="SECTEUR BLANC"/>
  </r>
  <r>
    <n v="301994"/>
    <n v="3101113"/>
    <x v="0"/>
    <s v="REGION ILE DE FRANCE NORD"/>
    <x v="0"/>
    <s v="03101113"/>
    <s v="301994"/>
    <x v="0"/>
    <m/>
    <n v="1"/>
    <s v="Monsieur"/>
    <s v="KEVIN"/>
    <s v="LAPOUGE"/>
    <m/>
    <m/>
    <m/>
    <m/>
    <m/>
    <m/>
    <s v="440 CCT"/>
    <d v="2014-05-01T00:00:00"/>
    <s v="440"/>
    <s v="05"/>
    <s v="SALARIES COMMERCIAUX"/>
    <m/>
    <m/>
    <s v="467"/>
    <m/>
    <m/>
    <s v="Niveau 1"/>
    <m/>
    <d v="1987-10-15T00:00:00"/>
    <n v="37"/>
    <n v="100"/>
    <s v="FRANCAISE"/>
    <d v="2014-05-01T00:00:00"/>
    <n v="10"/>
    <d v="2014-05-01T00:00:00"/>
    <s v="HC"/>
    <n v="59380"/>
    <s v="ARMBOUTS CAPPEL"/>
    <s v="CATHERINE BLANCKAERT"/>
    <s v="071030"/>
    <s v="REGION ILE DE FRANCE NORD"/>
    <s v="185551"/>
    <s v="BERNARD GERONIMI"/>
    <s v="100 IMD"/>
    <x v="17"/>
    <x v="17"/>
    <s v="300377"/>
    <s v="AURORE WICART"/>
    <s v="200 IMP"/>
    <x v="23"/>
    <x v="23"/>
    <s v="301994"/>
    <s v="KEVIN LAPOUGE"/>
    <s v="440 CCT"/>
    <s v="HC"/>
    <s v="098055"/>
    <s v="SECTEUR BLANC"/>
  </r>
  <r>
    <n v="172597"/>
    <n v="6015382"/>
    <x v="1"/>
    <s v="POLE PILOTAGE DU RESEAU COMMERCIAL"/>
    <x v="0"/>
    <s v="06015382"/>
    <s v="172597"/>
    <x v="0"/>
    <m/>
    <n v="2"/>
    <s v="Madame"/>
    <s v="NATHALIE"/>
    <s v="LASTISNERES"/>
    <m/>
    <m/>
    <m/>
    <m/>
    <m/>
    <m/>
    <s v="ASSISTANT COMMERCIAL NIVEAU 2"/>
    <d v="1994-04-01T00:00:00"/>
    <s v="855"/>
    <s v="04"/>
    <s v="NON CADRES"/>
    <m/>
    <m/>
    <m/>
    <m/>
    <m/>
    <n v="4"/>
    <m/>
    <d v="1966-03-03T00:00:00"/>
    <n v="58"/>
    <n v="100"/>
    <s v="FRANCAISE"/>
    <d v="1994-04-01T00:00:00"/>
    <n v="30"/>
    <d v="1994-04-01T00:00:00"/>
    <m/>
    <n v="64230"/>
    <s v="LESCAR"/>
    <m/>
    <s v="700584"/>
    <s v="POLE PILOTAGE DU RESEAU COMMERCIAL"/>
    <m/>
    <m/>
    <m/>
    <x v="25"/>
    <x v="25"/>
    <m/>
    <m/>
    <m/>
    <x v="31"/>
    <x v="31"/>
    <m/>
    <m/>
    <m/>
    <m/>
    <m/>
    <m/>
  </r>
  <r>
    <n v="177123"/>
    <n v="3000638"/>
    <x v="0"/>
    <s v="REGION CENTRE EST"/>
    <x v="0"/>
    <s v="03000638"/>
    <s v="177123"/>
    <x v="0"/>
    <m/>
    <n v="1"/>
    <s v="Monsieur"/>
    <s v="ROSARIO"/>
    <s v="LATINO"/>
    <m/>
    <m/>
    <m/>
    <m/>
    <m/>
    <m/>
    <s v="440 CCT"/>
    <d v="1996-11-01T00:00:00"/>
    <s v="440"/>
    <s v="05"/>
    <s v="SALARIES COMMERCIAUX"/>
    <m/>
    <m/>
    <s v="073"/>
    <m/>
    <m/>
    <s v="Niveau 1"/>
    <m/>
    <n v="27143"/>
    <n v="50"/>
    <n v="100"/>
    <s v="FRANCAISE"/>
    <n v="35370"/>
    <n v="28"/>
    <n v="35370"/>
    <s v="HC"/>
    <n v="57510"/>
    <s v="REMERING LES PUTTELANGE"/>
    <s v="JEROME CARPANETTO"/>
    <s v="900582"/>
    <s v="REGION CENTRE EST"/>
    <s v="300268"/>
    <s v="PIERRE FRANCOIS LAURA"/>
    <s v="100 IMD"/>
    <x v="37"/>
    <x v="37"/>
    <s v="304163"/>
    <s v="GEOFFREY BIEBER"/>
    <s v="200 IMP"/>
    <x v="76"/>
    <x v="76"/>
    <s v="177123"/>
    <s v="ROSARIO LATINO"/>
    <s v="440 CCT"/>
    <s v="HC"/>
    <s v="098355"/>
    <s v="SECTEUR BLANC"/>
  </r>
  <r>
    <n v="300268"/>
    <n v="3100182"/>
    <x v="3"/>
    <s v="REGION CENTRE EST"/>
    <x v="0"/>
    <s v="03100182"/>
    <s v="300268"/>
    <x v="0"/>
    <m/>
    <n v="1"/>
    <s v="Monsieur"/>
    <s v="PIERRE FRANCOIS"/>
    <s v="LAURA"/>
    <s v="038 IEM"/>
    <n v="45231"/>
    <m/>
    <s v="Faux"/>
    <n v="3"/>
    <s v="INSPECTEURS RSG"/>
    <s v="100 IMD"/>
    <d v="2023-12-01T00:00:00"/>
    <s v="100"/>
    <s v="03"/>
    <s v="INSPECTEURS RSG"/>
    <m/>
    <m/>
    <m/>
    <n v="6"/>
    <m/>
    <n v="6"/>
    <m/>
    <d v="1982-07-07T00:00:00"/>
    <n v="42"/>
    <n v="100"/>
    <s v="FRANCAISE"/>
    <d v="2011-06-01T00:00:00"/>
    <n v="13"/>
    <d v="2011-06-01T00:00:00"/>
    <m/>
    <n v="67500"/>
    <s v="HAGUENAU"/>
    <s v="JEROME CARPANETTO"/>
    <s v="900582"/>
    <s v="REGION CENTRE EST"/>
    <s v="300268"/>
    <s v="PIERRE FRANCOIS LAURA"/>
    <s v="100 IMD"/>
    <x v="37"/>
    <x v="37"/>
    <m/>
    <m/>
    <m/>
    <x v="3"/>
    <x v="3"/>
    <m/>
    <m/>
    <m/>
    <s v="D7"/>
    <m/>
    <m/>
  </r>
  <r>
    <n v="306484"/>
    <n v="7024428"/>
    <x v="3"/>
    <s v="REGION GRAND OUEST"/>
    <x v="0"/>
    <s v="07024428"/>
    <s v="306484"/>
    <x v="0"/>
    <m/>
    <n v="1"/>
    <s v="Monsieur"/>
    <s v="GUILLAUME"/>
    <s v="LAUZANAS"/>
    <m/>
    <m/>
    <m/>
    <m/>
    <m/>
    <m/>
    <s v="100 IMD"/>
    <d v="2024-12-01T00:00:00"/>
    <s v="100"/>
    <s v="03"/>
    <s v="INSPECTEURS RSG"/>
    <m/>
    <m/>
    <m/>
    <m/>
    <m/>
    <n v="6"/>
    <m/>
    <n v="31195"/>
    <n v="39"/>
    <n v="100"/>
    <s v="FRANCAISE"/>
    <n v="45627"/>
    <n v="0"/>
    <n v="45627"/>
    <m/>
    <n v="44150"/>
    <s v="ANCENIS ST GEREON"/>
    <s v="MATHIEU CHEMIN"/>
    <s v="071590"/>
    <s v="REGION GRAND OUEST"/>
    <s v="306484"/>
    <s v="GUILLAUME LAUZANAS"/>
    <s v="100 IMD"/>
    <x v="21"/>
    <x v="21"/>
    <m/>
    <m/>
    <m/>
    <x v="3"/>
    <x v="3"/>
    <m/>
    <m/>
    <m/>
    <s v="D7"/>
    <m/>
    <m/>
  </r>
  <r>
    <n v="306408"/>
    <n v="7024308"/>
    <x v="0"/>
    <s v="REGION GRAND SUD"/>
    <x v="0"/>
    <s v="07024308"/>
    <s v="306408"/>
    <x v="0"/>
    <m/>
    <n v="1"/>
    <s v="Monsieur"/>
    <s v="JEAN PHILIPPE"/>
    <s v="LAVIGNE"/>
    <m/>
    <m/>
    <m/>
    <m/>
    <m/>
    <m/>
    <s v="445 CCA"/>
    <d v="2024-11-01T00:00:00"/>
    <s v="445"/>
    <s v="05"/>
    <s v="SALARIES COMMERCIAUX"/>
    <m/>
    <m/>
    <s v="447"/>
    <m/>
    <m/>
    <s v="Niveau 1"/>
    <m/>
    <n v="28782"/>
    <n v="46"/>
    <n v="100"/>
    <s v="FRANCAISE"/>
    <n v="45597"/>
    <n v="0"/>
    <n v="45597"/>
    <s v="HC"/>
    <n v="83210"/>
    <s v="SOLLIES PONT"/>
    <s v="FREDERIC MESTRE"/>
    <s v="071251"/>
    <s v="REGION GRAND SUD"/>
    <s v="190355"/>
    <s v="FABIO FRACASSETTI"/>
    <s v="100 IMD"/>
    <x v="9"/>
    <x v="9"/>
    <s v="189398"/>
    <s v="JEAN-FRANCOIS LANTERI"/>
    <s v="200 IMP"/>
    <x v="11"/>
    <x v="11"/>
    <s v="306408"/>
    <s v="JEAN PHILIPPE LAVIGNE"/>
    <s v="445 CCA"/>
    <s v="HC"/>
    <s v="098839"/>
    <s v="SECTEUR BLANC"/>
  </r>
  <r>
    <n v="304937"/>
    <n v="3102715"/>
    <x v="0"/>
    <s v="REGION ILE DE FRANCE NORD"/>
    <x v="0"/>
    <s v="03102715"/>
    <s v="304937"/>
    <x v="0"/>
    <m/>
    <n v="1"/>
    <s v="Monsieur"/>
    <s v="GREGORY"/>
    <s v="LAZARE"/>
    <m/>
    <m/>
    <m/>
    <m/>
    <m/>
    <m/>
    <s v="440 CCT"/>
    <d v="2021-09-01T00:00:00"/>
    <s v="440"/>
    <s v="05"/>
    <s v="SALARIES COMMERCIAUX"/>
    <m/>
    <m/>
    <s v="474"/>
    <m/>
    <m/>
    <s v="Niveau 1"/>
    <m/>
    <n v="29643"/>
    <n v="43"/>
    <n v="100"/>
    <s v="FRANCAISE"/>
    <n v="44256"/>
    <n v="3"/>
    <n v="44256"/>
    <s v="HC"/>
    <n v="94130"/>
    <s v="NOGENT SUR MARNE"/>
    <s v="CATHERINE BLANCKAERT"/>
    <s v="071030"/>
    <s v="REGION ILE DE FRANCE NORD"/>
    <s v="302041"/>
    <s v="DAPHNEE JULLION"/>
    <s v="100 IMD"/>
    <x v="1"/>
    <x v="1"/>
    <s v="302511"/>
    <s v="OLIVIER MACIGNO"/>
    <s v="200 IMP"/>
    <x v="53"/>
    <x v="53"/>
    <s v="304937"/>
    <s v="GREGORY LAZARE"/>
    <s v="440 CCT"/>
    <s v="HC"/>
    <s v="993482"/>
    <s v="SECTEUR BLANC"/>
  </r>
  <r>
    <n v="305243"/>
    <n v="7020655"/>
    <x v="0"/>
    <s v="REGION GRAND OUEST"/>
    <x v="0"/>
    <s v="07020655"/>
    <s v="305243"/>
    <x v="0"/>
    <m/>
    <n v="1"/>
    <s v="Monsieur"/>
    <s v="BAPTISTE"/>
    <s v="LE BELLEC"/>
    <m/>
    <m/>
    <m/>
    <m/>
    <m/>
    <m/>
    <s v="440 CCT"/>
    <d v="2022-08-01T00:00:00"/>
    <s v="440"/>
    <s v="05"/>
    <s v="SALARIES COMMERCIAUX"/>
    <m/>
    <m/>
    <s v="215"/>
    <m/>
    <m/>
    <s v="Niveau 1"/>
    <m/>
    <n v="33308"/>
    <n v="33"/>
    <n v="100"/>
    <s v="FRANCAISE"/>
    <n v="44593"/>
    <n v="2"/>
    <n v="44593"/>
    <s v="HC"/>
    <n v="29270"/>
    <s v="PLOUNEVEZEL"/>
    <s v="MATHIEU CHEMIN"/>
    <s v="071590"/>
    <s v="REGION GRAND OUEST"/>
    <s v="306484"/>
    <s v="GUILLAUME LAUZANAS"/>
    <s v="100 IMD"/>
    <x v="21"/>
    <x v="21"/>
    <s v="188232"/>
    <s v="FREDERIC LE FEVRE"/>
    <s v="200 IMP"/>
    <x v="113"/>
    <x v="113"/>
    <s v="305243"/>
    <s v="BAPTISTE LE BELLEC"/>
    <s v="440 CCT"/>
    <s v="HC"/>
    <s v="993576"/>
    <s v="SECTEUR BLANC"/>
  </r>
  <r>
    <n v="304776"/>
    <n v="3102603"/>
    <x v="0"/>
    <s v="REGION GRAND OUEST"/>
    <x v="0"/>
    <s v="03102603"/>
    <s v="304776"/>
    <x v="0"/>
    <m/>
    <n v="1"/>
    <s v="Monsieur"/>
    <s v="MAXENCE"/>
    <s v="LE BRIS LEBRUN"/>
    <m/>
    <m/>
    <m/>
    <m/>
    <m/>
    <m/>
    <s v="440 CCT"/>
    <d v="2021-06-01T00:00:00"/>
    <s v="440"/>
    <s v="05"/>
    <s v="SALARIES COMMERCIAUX"/>
    <m/>
    <m/>
    <s v="075"/>
    <m/>
    <m/>
    <s v="Niveau 1"/>
    <m/>
    <n v="32286"/>
    <n v="36"/>
    <n v="100"/>
    <s v="FRANCAISE"/>
    <n v="44166"/>
    <n v="4"/>
    <n v="44166"/>
    <s v="HC"/>
    <n v="35270"/>
    <s v="CUGUEN"/>
    <s v="MATHIEU CHEMIN"/>
    <s v="071590"/>
    <s v="REGION GRAND OUEST"/>
    <s v="175115"/>
    <s v="PABLO LECOQ"/>
    <s v="100 IMD"/>
    <x v="27"/>
    <x v="27"/>
    <s v="302652"/>
    <s v="ARNAUD HOCHET"/>
    <s v="200 IMP"/>
    <x v="104"/>
    <x v="104"/>
    <s v="304776"/>
    <s v="MAXENCE LE BRIS LEBRUN"/>
    <s v="440 CCT"/>
    <s v="HC"/>
    <s v="099426"/>
    <s v="SECTEUR BLANC"/>
  </r>
  <r>
    <n v="302680"/>
    <n v="7014394"/>
    <x v="1"/>
    <s v="POLE PILOTAGE DU RESEAU COMMERCIAL"/>
    <x v="0"/>
    <s v="07014394"/>
    <s v="302680"/>
    <x v="0"/>
    <m/>
    <n v="2"/>
    <s v="Madame"/>
    <s v="SANDRINE"/>
    <s v="LE CALVE"/>
    <m/>
    <m/>
    <m/>
    <m/>
    <m/>
    <m/>
    <s v="ASSISTANT COMMERCIAL NIVEAU 2"/>
    <d v="2015-08-24T00:00:00"/>
    <s v="855"/>
    <s v="03"/>
    <s v="NON CADRES"/>
    <m/>
    <m/>
    <m/>
    <m/>
    <m/>
    <n v="4"/>
    <m/>
    <n v="27053"/>
    <n v="50"/>
    <n v="100"/>
    <s v="FRANCAISE"/>
    <n v="42240"/>
    <n v="9"/>
    <n v="42240"/>
    <m/>
    <n v="56650"/>
    <s v="INZINZAC LOCHRIST"/>
    <m/>
    <s v="700584"/>
    <s v="POLE PILOTAGE DU RESEAU COMMERCIAL"/>
    <m/>
    <m/>
    <m/>
    <x v="41"/>
    <x v="40"/>
    <m/>
    <m/>
    <m/>
    <x v="3"/>
    <x v="3"/>
    <m/>
    <m/>
    <m/>
    <m/>
    <m/>
    <m/>
  </r>
  <r>
    <n v="305769"/>
    <n v="7023145"/>
    <x v="0"/>
    <s v="REGION CENTRE EST"/>
    <x v="0"/>
    <s v="07023145"/>
    <s v="305769"/>
    <x v="0"/>
    <m/>
    <n v="1"/>
    <s v="Monsieur"/>
    <s v="GWENDAL"/>
    <s v="LE CLOUEREC"/>
    <s v="445 CCA"/>
    <n v="45323"/>
    <m/>
    <s v="Faux"/>
    <n v="5"/>
    <s v="SALARIES COMMERCIAUX"/>
    <s v="440 CCT"/>
    <d v="2024-03-01T00:00:00"/>
    <s v="440"/>
    <s v="05"/>
    <s v="SALARIES COMMERCIAUX"/>
    <m/>
    <m/>
    <s v="354"/>
    <s v="Niveau 1"/>
    <m/>
    <s v="Niveau 1"/>
    <m/>
    <n v="27672"/>
    <n v="49"/>
    <n v="100"/>
    <s v="FRANCAISE"/>
    <n v="45231"/>
    <n v="1"/>
    <n v="45231"/>
    <s v="HC"/>
    <n v="91000"/>
    <s v="EVRY COURCOURONNES"/>
    <s v="JEROME CARPANETTO"/>
    <s v="900582"/>
    <s v="REGION CENTRE EST"/>
    <s v="182240"/>
    <s v="FREDERIC MARTINELLI"/>
    <s v="100 IMD"/>
    <x v="2"/>
    <x v="2"/>
    <s v="188461"/>
    <s v="FRANCK BABISKI"/>
    <s v="200 IMP"/>
    <x v="20"/>
    <x v="20"/>
    <s v="305769"/>
    <s v="GWENDAL LE CLOUEREC"/>
    <s v="440 CCT"/>
    <s v="HC"/>
    <s v="991957"/>
    <s v="SECTEUR BLANC"/>
  </r>
  <r>
    <n v="188232"/>
    <n v="3001097"/>
    <x v="2"/>
    <s v="REGION GRAND OUEST"/>
    <x v="0"/>
    <s v="03001097"/>
    <s v="188232"/>
    <x v="0"/>
    <m/>
    <n v="1"/>
    <s v="Monsieur"/>
    <s v="FREDERIC"/>
    <s v="LE FEVRE"/>
    <m/>
    <m/>
    <m/>
    <m/>
    <m/>
    <m/>
    <s v="200 IMP"/>
    <d v="2024-06-01T00:00:00"/>
    <s v="200"/>
    <s v="04"/>
    <s v="INSPECTEURS RSG"/>
    <m/>
    <m/>
    <m/>
    <m/>
    <m/>
    <n v="6"/>
    <m/>
    <n v="26457"/>
    <n v="52"/>
    <n v="100"/>
    <s v="FRANCAISE"/>
    <n v="37865"/>
    <n v="21"/>
    <n v="37865"/>
    <m/>
    <n v="22810"/>
    <s v="BELLE ISLE EN TERRE"/>
    <s v="MATHIEU CHEMIN"/>
    <s v="071590"/>
    <s v="REGION GRAND OUEST"/>
    <s v="306484"/>
    <s v="GUILLAUME LAUZANAS"/>
    <s v="100 IMD"/>
    <x v="21"/>
    <x v="21"/>
    <s v="188232"/>
    <s v="FREDERIC LE FEVRE"/>
    <s v="200 IMP"/>
    <x v="113"/>
    <x v="113"/>
    <m/>
    <m/>
    <m/>
    <s v="HP"/>
    <m/>
    <m/>
  </r>
  <r>
    <n v="303162"/>
    <n v="3101744"/>
    <x v="0"/>
    <s v="REGION GRAND OUEST"/>
    <x v="0"/>
    <s v="03101744"/>
    <s v="303162"/>
    <x v="0"/>
    <m/>
    <n v="1"/>
    <s v="Monsieur"/>
    <s v="YOANN"/>
    <s v="LE GARREC"/>
    <s v="441 CCTM"/>
    <n v="42614"/>
    <m/>
    <s v="Faux"/>
    <n v="5"/>
    <s v="SALARIES COMMERCIAUX"/>
    <s v="371 CCM.E"/>
    <d v="2016-10-01T00:00:00"/>
    <s v="371"/>
    <s v="05"/>
    <s v="SALARIES COMMERCIAUX"/>
    <s v="T"/>
    <m/>
    <s v="055"/>
    <s v="Niveau 2"/>
    <m/>
    <s v="Niveau 2"/>
    <m/>
    <n v="28986"/>
    <n v="45"/>
    <n v="100"/>
    <s v="FRANCAISE"/>
    <n v="42644"/>
    <n v="8"/>
    <n v="42644"/>
    <s v="HC"/>
    <n v="56890"/>
    <s v="ST AVE"/>
    <s v="MATHIEU CHEMIN"/>
    <s v="071590"/>
    <s v="REGION GRAND OUEST"/>
    <s v="306484"/>
    <s v="GUILLAUME LAUZANAS"/>
    <s v="100 IMD"/>
    <x v="21"/>
    <x v="21"/>
    <m/>
    <m/>
    <m/>
    <x v="130"/>
    <x v="126"/>
    <s v="303162"/>
    <s v="YOANN LE GARREC"/>
    <s v="371 CCM.E"/>
    <s v="HC"/>
    <s v="098115"/>
    <s v="SECTEUR BLANC"/>
  </r>
  <r>
    <n v="161430"/>
    <n v="6015355"/>
    <x v="1"/>
    <s v="REGION GRAND SUD"/>
    <x v="0"/>
    <s v="06015355"/>
    <s v="161430"/>
    <x v="0"/>
    <m/>
    <n v="2"/>
    <s v="Madame"/>
    <s v="SABINE"/>
    <s v="LE MEUR"/>
    <m/>
    <m/>
    <m/>
    <m/>
    <m/>
    <m/>
    <s v="ASSISTANT COMMERCIAL NIVEAU 2"/>
    <d v="1993-10-01T00:00:00"/>
    <s v="855"/>
    <s v="03"/>
    <s v="NON CADRES"/>
    <m/>
    <m/>
    <m/>
    <m/>
    <m/>
    <n v="4"/>
    <m/>
    <n v="22722"/>
    <n v="62"/>
    <n v="100"/>
    <s v="FRANCAISE"/>
    <n v="32629"/>
    <n v="35"/>
    <n v="32629"/>
    <m/>
    <n v="31570"/>
    <s v="BOURG ST BERNARD"/>
    <s v="FREDERIC MESTRE"/>
    <s v="071251"/>
    <s v="REGION GRAND SUD"/>
    <s v="306077"/>
    <s v="JONATHAN THIEBAUD"/>
    <s v="100 IMD"/>
    <x v="26"/>
    <x v="26"/>
    <m/>
    <m/>
    <m/>
    <x v="3"/>
    <x v="3"/>
    <m/>
    <m/>
    <m/>
    <m/>
    <m/>
    <m/>
  </r>
  <r>
    <n v="306331"/>
    <n v="7024198"/>
    <x v="0"/>
    <s v="REGION CENTRE EST"/>
    <x v="0"/>
    <s v="07024198"/>
    <s v="306331"/>
    <x v="0"/>
    <m/>
    <n v="1"/>
    <s v="Monsieur"/>
    <s v="FLORIAN"/>
    <s v="LE MOAL"/>
    <m/>
    <m/>
    <m/>
    <m/>
    <m/>
    <m/>
    <s v="385 I.ES"/>
    <d v="2024-09-01T00:00:00"/>
    <s v="385"/>
    <s v="05"/>
    <s v="INSPECTEURS RSG"/>
    <s v="T"/>
    <m/>
    <s v="365"/>
    <m/>
    <m/>
    <n v="5"/>
    <m/>
    <n v="34124"/>
    <n v="31"/>
    <n v="100"/>
    <s v="FRANCAISE"/>
    <n v="45536"/>
    <n v="0"/>
    <n v="45536"/>
    <s v="HC"/>
    <n v="71000"/>
    <s v="MACON"/>
    <s v="JEROME CARPANETTO"/>
    <s v="900582"/>
    <s v="REGION CENTRE EST"/>
    <m/>
    <m/>
    <m/>
    <x v="7"/>
    <x v="7"/>
    <m/>
    <m/>
    <m/>
    <x v="7"/>
    <x v="7"/>
    <s v="306331"/>
    <s v="FLORIAN LE MOAL"/>
    <s v="385 I.ES"/>
    <s v="HC"/>
    <s v="990982"/>
    <s v="SECTEUR BLANC"/>
  </r>
  <r>
    <n v="306449"/>
    <n v="7024372"/>
    <x v="0"/>
    <s v="REGION GRAND OUEST"/>
    <x v="0"/>
    <s v="07024372"/>
    <s v="306449"/>
    <x v="0"/>
    <m/>
    <n v="1"/>
    <s v="Monsieur"/>
    <s v="QUENTIN"/>
    <s v="LE NOZAHIC"/>
    <m/>
    <m/>
    <m/>
    <m/>
    <m/>
    <m/>
    <s v="445 CCA"/>
    <d v="2024-11-01T00:00:00"/>
    <s v="445"/>
    <s v="05"/>
    <s v="SALARIES COMMERCIAUX"/>
    <m/>
    <m/>
    <s v="180"/>
    <m/>
    <m/>
    <s v="Niveau 1"/>
    <m/>
    <n v="35734"/>
    <n v="27"/>
    <n v="100"/>
    <s v="FRANCAISE"/>
    <n v="45597"/>
    <n v="0"/>
    <n v="45597"/>
    <s v="HC"/>
    <n v="56650"/>
    <s v="INZINZAC LOCHRIST"/>
    <s v="MATHIEU CHEMIN"/>
    <s v="071590"/>
    <s v="REGION GRAND OUEST"/>
    <s v="306484"/>
    <s v="GUILLAUME LAUZANAS"/>
    <s v="100 IMD"/>
    <x v="21"/>
    <x v="21"/>
    <s v="303646"/>
    <s v="ROMAIN CHAUVET"/>
    <s v="200 IMP"/>
    <x v="26"/>
    <x v="26"/>
    <s v="306449"/>
    <s v="QUENTIN LE NOZAHIC"/>
    <s v="445 CCA"/>
    <s v="HC"/>
    <s v="993543"/>
    <s v="SECTEUR BLANC"/>
  </r>
  <r>
    <n v="306293"/>
    <n v="7024163"/>
    <x v="0"/>
    <s v="REGION ILE DE FRANCE NORD"/>
    <x v="0"/>
    <s v="07024163"/>
    <s v="306293"/>
    <x v="0"/>
    <m/>
    <n v="1"/>
    <s v="Monsieur"/>
    <s v="LOIC"/>
    <s v="LE PAGE"/>
    <m/>
    <m/>
    <m/>
    <m/>
    <m/>
    <m/>
    <s v="445 CCA"/>
    <d v="2024-09-01T00:00:00"/>
    <s v="445"/>
    <s v="05"/>
    <s v="SALARIES COMMERCIAUX"/>
    <m/>
    <m/>
    <s v="515"/>
    <m/>
    <m/>
    <s v="Niveau 1"/>
    <m/>
    <n v="34521"/>
    <n v="30"/>
    <n v="100"/>
    <s v="FRANCAISE"/>
    <n v="45536"/>
    <n v="0"/>
    <n v="45536"/>
    <s v="HC"/>
    <n v="95260"/>
    <s v="BEAUMONT SUR OISE"/>
    <s v="CATHERINE BLANCKAERT"/>
    <s v="071030"/>
    <s v="REGION ILE DE FRANCE NORD"/>
    <s v="193254"/>
    <s v="DAVID BOURE"/>
    <s v="100 IMD"/>
    <x v="28"/>
    <x v="28"/>
    <s v="175986"/>
    <s v="DAVID OLICARD"/>
    <s v="200 IMP"/>
    <x v="73"/>
    <x v="73"/>
    <s v="306293"/>
    <s v="LOIC LE PAGE"/>
    <s v="445 CCA"/>
    <s v="HC"/>
    <s v="993108"/>
    <s v="SECTEUR BLANC"/>
  </r>
  <r>
    <n v="306295"/>
    <n v="7024164"/>
    <x v="0"/>
    <s v="REGION GRAND OUEST"/>
    <x v="0"/>
    <s v="07024164"/>
    <s v="306295"/>
    <x v="0"/>
    <m/>
    <n v="1"/>
    <s v="Monsieur"/>
    <s v="WILLY"/>
    <s v="LE PRE"/>
    <m/>
    <m/>
    <m/>
    <m/>
    <m/>
    <m/>
    <s v="445 CCA"/>
    <d v="2024-09-01T00:00:00"/>
    <s v="445"/>
    <s v="05"/>
    <s v="SALARIES COMMERCIAUX"/>
    <m/>
    <m/>
    <s v="034"/>
    <m/>
    <m/>
    <s v="Niveau 1"/>
    <m/>
    <d v="1977-03-11T00:00:00"/>
    <n v="47"/>
    <n v="100"/>
    <s v="FRANCAISE"/>
    <d v="2024-09-01T00:00:00"/>
    <n v="0"/>
    <d v="2024-09-01T00:00:00"/>
    <s v="HC"/>
    <n v="18120"/>
    <s v="MASSAY"/>
    <s v="MATHIEU CHEMIN"/>
    <s v="071590"/>
    <s v="REGION GRAND OUEST"/>
    <s v="305493"/>
    <s v="AURELIE DEVILLIER"/>
    <s v="100 IMD"/>
    <x v="38"/>
    <x v="38"/>
    <s v="301609"/>
    <s v="MIKAEL DEBAIN"/>
    <s v="200 IMP"/>
    <x v="87"/>
    <x v="87"/>
    <s v="306295"/>
    <s v="WILLY LE PRE"/>
    <s v="445 CCA"/>
    <s v="HC"/>
    <s v="096613"/>
    <s v="SECTEUR BLANC"/>
  </r>
  <r>
    <n v="192658"/>
    <n v="3001869"/>
    <x v="0"/>
    <s v="REGION GRAND OUEST"/>
    <x v="0"/>
    <s v="03001869"/>
    <s v="192658"/>
    <x v="0"/>
    <m/>
    <n v="1"/>
    <s v="Monsieur"/>
    <s v="FABIEN"/>
    <s v="LE ROCH"/>
    <m/>
    <m/>
    <m/>
    <m/>
    <m/>
    <m/>
    <s v="441 CCTM"/>
    <d v="2022-12-01T00:00:00"/>
    <s v="441"/>
    <s v="05"/>
    <s v="SALARIES COMMERCIAUX"/>
    <s v="T"/>
    <m/>
    <s v="032"/>
    <m/>
    <m/>
    <s v="Niveau 1"/>
    <m/>
    <d v="1980-11-24T00:00:00"/>
    <n v="44"/>
    <n v="100"/>
    <s v="FRANCAISE"/>
    <d v="2007-12-01T00:00:00"/>
    <n v="17"/>
    <d v="2007-12-01T00:00:00"/>
    <s v="HC"/>
    <n v="29400"/>
    <s v="LANDIVISIAU"/>
    <s v="MATHIEU CHEMIN"/>
    <s v="071590"/>
    <s v="REGION GRAND OUEST"/>
    <s v="306484"/>
    <s v="GUILLAUME LAUZANAS"/>
    <s v="100 IMD"/>
    <x v="21"/>
    <x v="21"/>
    <s v="188232"/>
    <s v="FREDERIC LE FEVRE"/>
    <s v="200 IMP"/>
    <x v="113"/>
    <x v="113"/>
    <s v="192658"/>
    <s v="FABIEN LE ROCH"/>
    <s v="441 CCTM"/>
    <s v="HC"/>
    <s v="096520"/>
    <s v="SECTEUR BLANC"/>
  </r>
  <r>
    <n v="306313"/>
    <n v="7024179"/>
    <x v="0"/>
    <s v="REGION GRAND OUEST"/>
    <x v="0"/>
    <s v="07024179"/>
    <s v="306313"/>
    <x v="0"/>
    <m/>
    <n v="1"/>
    <s v="Monsieur"/>
    <s v="PIERRE"/>
    <s v="LE ROUX"/>
    <m/>
    <m/>
    <m/>
    <m/>
    <m/>
    <m/>
    <s v="445 CCA"/>
    <d v="2024-09-01T00:00:00"/>
    <s v="445"/>
    <s v="05"/>
    <s v="SALARIES COMMERCIAUX"/>
    <m/>
    <m/>
    <s v="234"/>
    <m/>
    <m/>
    <s v="Niveau 1"/>
    <m/>
    <d v="1995-12-20T00:00:00"/>
    <n v="28"/>
    <n v="100"/>
    <s v="FRANCAISE"/>
    <d v="2024-09-01T00:00:00"/>
    <n v="0"/>
    <d v="2024-09-01T00:00:00"/>
    <s v="HC"/>
    <n v="17139"/>
    <s v="DOMPIERRE SUR MER"/>
    <s v="MATHIEU CHEMIN"/>
    <s v="071590"/>
    <s v="REGION GRAND OUEST"/>
    <s v="192093"/>
    <s v="GUILLAUME LIOPE"/>
    <s v="100 IMD"/>
    <x v="15"/>
    <x v="15"/>
    <m/>
    <m/>
    <m/>
    <x v="108"/>
    <x v="108"/>
    <s v="306313"/>
    <s v="PIERRE LE ROUX"/>
    <s v="445 CCA"/>
    <s v="HC"/>
    <s v="993595"/>
    <s v="SECTEUR BLANC"/>
  </r>
  <r>
    <n v="161288"/>
    <n v="3000336"/>
    <x v="0"/>
    <s v="REGION GRAND OUEST"/>
    <x v="0"/>
    <s v="03000336"/>
    <s v="161288"/>
    <x v="0"/>
    <m/>
    <n v="2"/>
    <s v="Madame"/>
    <s v="LAURENCE"/>
    <s v="LE SOMMER"/>
    <m/>
    <m/>
    <m/>
    <m/>
    <m/>
    <m/>
    <s v="370 CC.E"/>
    <d v="1989-02-01T00:00:00"/>
    <s v="370"/>
    <s v="05"/>
    <s v="SALARIES COMMERCIAUX"/>
    <m/>
    <m/>
    <s v="017"/>
    <m/>
    <m/>
    <s v="Niveau 2"/>
    <m/>
    <n v="23098"/>
    <n v="61"/>
    <n v="100"/>
    <s v="FRANCAISE"/>
    <n v="32540"/>
    <n v="35"/>
    <n v="32540"/>
    <s v="HC"/>
    <n v="44240"/>
    <s v="LA CHAPELLE SUR ERDRE"/>
    <s v="MATHIEU CHEMIN"/>
    <s v="071590"/>
    <s v="REGION GRAND OUEST"/>
    <s v="190433"/>
    <s v="JOHANN GUIHARD"/>
    <s v="100 IMD"/>
    <x v="13"/>
    <x v="13"/>
    <s v="305589"/>
    <s v="BENJAMIN SINEAU"/>
    <s v="200 IMP"/>
    <x v="94"/>
    <x v="94"/>
    <s v="161288"/>
    <s v="LAURENCE LE SOMMER"/>
    <s v="370 CC.E"/>
    <s v="HC"/>
    <s v="096453"/>
    <s v="SECTEUR BLANC"/>
  </r>
  <r>
    <n v="305395"/>
    <n v="7021774"/>
    <x v="2"/>
    <s v="REGION GRAND SUD"/>
    <x v="0"/>
    <s v="07021774"/>
    <s v="305395"/>
    <x v="0"/>
    <m/>
    <n v="1"/>
    <s v="Monsieur"/>
    <s v="LUDOVIC"/>
    <s v="LE VERGE"/>
    <s v="385 I.ES"/>
    <n v="44958"/>
    <m/>
    <s v="Faux"/>
    <n v="4"/>
    <s v="INSPECTEURS RSG"/>
    <s v="200 IMP"/>
    <d v="2023-03-01T00:00:00"/>
    <s v="200"/>
    <s v="04"/>
    <s v="INSPECTEURS RSG"/>
    <m/>
    <m/>
    <m/>
    <n v="5"/>
    <m/>
    <n v="5"/>
    <m/>
    <d v="1980-04-18T00:00:00"/>
    <n v="44"/>
    <n v="100"/>
    <s v="FRANCAISE"/>
    <d v="2022-09-01T00:00:00"/>
    <n v="2"/>
    <d v="2022-09-01T00:00:00"/>
    <m/>
    <n v="31770"/>
    <s v="COLOMIERS"/>
    <s v="FREDERIC MESTRE"/>
    <s v="071251"/>
    <s v="REGION GRAND SUD"/>
    <s v="306077"/>
    <s v="JONATHAN THIEBAUD"/>
    <s v="100 IMD"/>
    <x v="26"/>
    <x v="26"/>
    <s v="305395"/>
    <s v="LUDOVIC LE VERGE"/>
    <s v="200 IMP"/>
    <x v="77"/>
    <x v="77"/>
    <m/>
    <m/>
    <m/>
    <s v="HP"/>
    <m/>
    <m/>
  </r>
  <r>
    <n v="303411"/>
    <n v="3101859"/>
    <x v="0"/>
    <s v="REGION ILE DE FRANCE NORD"/>
    <x v="0"/>
    <s v="03101859"/>
    <s v="303411"/>
    <x v="0"/>
    <m/>
    <n v="1"/>
    <s v="Monsieur"/>
    <s v="MICKAEL"/>
    <s v="LEBLANC"/>
    <s v="445 CCA"/>
    <d v="2017-03-01T00:00:00"/>
    <m/>
    <s v="Faux"/>
    <n v="5"/>
    <s v="SALARIES COMMERCIAUX"/>
    <s v="440 CCT"/>
    <d v="2017-04-01T00:00:00"/>
    <s v="440"/>
    <s v="05"/>
    <s v="SALARIES COMMERCIAUX"/>
    <m/>
    <m/>
    <s v="051"/>
    <s v="Niveau 1"/>
    <m/>
    <s v="Niveau 1"/>
    <m/>
    <d v="1989-04-18T00:00:00"/>
    <n v="35"/>
    <n v="100"/>
    <s v="FRANCAISE"/>
    <d v="2017-04-01T00:00:00"/>
    <n v="7"/>
    <d v="2017-04-01T00:00:00"/>
    <s v="HC"/>
    <n v="76630"/>
    <s v="GUILMECOURT"/>
    <s v="CATHERINE BLANCKAERT"/>
    <s v="071030"/>
    <s v="REGION ILE DE FRANCE NORD"/>
    <s v="193005"/>
    <s v="SEBASTIEN COTE"/>
    <s v="100 IMD"/>
    <x v="18"/>
    <x v="18"/>
    <s v="192471"/>
    <s v="FABRICE DUBUC"/>
    <s v="200 IMP"/>
    <x v="78"/>
    <x v="78"/>
    <s v="303411"/>
    <s v="MICKAEL LEBLANC"/>
    <s v="440 CCT"/>
    <s v="HC"/>
    <s v="096337"/>
    <s v="SECTEUR BLANC"/>
  </r>
  <r>
    <n v="301626"/>
    <n v="7012780"/>
    <x v="1"/>
    <s v="REGION GRAND OUEST"/>
    <x v="0"/>
    <s v="07012780"/>
    <s v="301626"/>
    <x v="0"/>
    <m/>
    <n v="2"/>
    <s v="Madame"/>
    <s v="FLORENCE"/>
    <s v="LEBOUCHER"/>
    <m/>
    <m/>
    <m/>
    <m/>
    <m/>
    <m/>
    <s v="ASSISTANT COMMERCIAL NIVEAU 2"/>
    <d v="2013-10-08T00:00:00"/>
    <s v="855"/>
    <s v="03"/>
    <s v="NON CADRES"/>
    <m/>
    <m/>
    <m/>
    <m/>
    <m/>
    <n v="4"/>
    <m/>
    <d v="1987-10-22T00:00:00"/>
    <n v="37"/>
    <n v="100"/>
    <s v="FRANCAISE"/>
    <d v="2013-10-08T00:00:00"/>
    <n v="11"/>
    <d v="2013-10-08T00:00:00"/>
    <m/>
    <n v="49370"/>
    <s v="LE LOUROUX BECONNAIS"/>
    <s v="MATHIEU CHEMIN"/>
    <s v="071590"/>
    <s v="REGION GRAND OUEST"/>
    <s v="306176"/>
    <s v="BERENGERE CORVELLEC"/>
    <s v="100 IMD"/>
    <x v="31"/>
    <x v="31"/>
    <m/>
    <m/>
    <m/>
    <x v="3"/>
    <x v="3"/>
    <m/>
    <m/>
    <m/>
    <m/>
    <m/>
    <m/>
  </r>
  <r>
    <n v="305334"/>
    <n v="7021099"/>
    <x v="2"/>
    <s v="REGION GRAND SUD"/>
    <x v="0"/>
    <s v="07021099"/>
    <s v="305334"/>
    <x v="0"/>
    <m/>
    <n v="1"/>
    <s v="Monsieur"/>
    <s v="BASILE"/>
    <s v="LECAS"/>
    <s v="385 I.ES"/>
    <d v="2022-11-01T00:00:00"/>
    <m/>
    <s v="Faux"/>
    <n v="4"/>
    <s v="INSPECTEURS RSG"/>
    <s v="200 IMP"/>
    <d v="2022-12-01T00:00:00"/>
    <s v="200"/>
    <s v="04"/>
    <s v="INSPECTEURS RSG"/>
    <m/>
    <m/>
    <m/>
    <n v="5"/>
    <m/>
    <n v="5"/>
    <m/>
    <d v="1980-06-04T00:00:00"/>
    <n v="44"/>
    <n v="100"/>
    <s v="FRANCAISE"/>
    <d v="2022-06-01T00:00:00"/>
    <n v="2"/>
    <d v="2022-06-01T00:00:00"/>
    <m/>
    <n v="82000"/>
    <s v="MONTAUBAN"/>
    <s v="FREDERIC MESTRE"/>
    <s v="071251"/>
    <s v="REGION GRAND SUD"/>
    <s v="306077"/>
    <s v="JONATHAN THIEBAUD"/>
    <s v="100 IMD"/>
    <x v="26"/>
    <x v="26"/>
    <s v="305334"/>
    <s v="BASILE LECAS"/>
    <s v="200 IMP"/>
    <x v="43"/>
    <x v="43"/>
    <m/>
    <m/>
    <m/>
    <s v="HP"/>
    <m/>
    <m/>
  </r>
  <r>
    <n v="306375"/>
    <n v="7024290"/>
    <x v="0"/>
    <s v="REGION ILE DE FRANCE NORD"/>
    <x v="0"/>
    <s v="07024290"/>
    <s v="306375"/>
    <x v="0"/>
    <m/>
    <n v="2"/>
    <s v="Madame"/>
    <s v="ELODIE"/>
    <s v="LECLERC"/>
    <m/>
    <m/>
    <m/>
    <m/>
    <m/>
    <m/>
    <s v="445 CCA"/>
    <d v="2024-10-01T00:00:00"/>
    <s v="445"/>
    <s v="05"/>
    <s v="SALARIES COMMERCIAUX"/>
    <m/>
    <m/>
    <s v="361"/>
    <m/>
    <m/>
    <s v="Niveau 1"/>
    <m/>
    <d v="1988-10-26T00:00:00"/>
    <n v="36"/>
    <n v="100"/>
    <s v="FRANCAISE"/>
    <d v="2024-10-01T00:00:00"/>
    <n v="0"/>
    <d v="2024-10-01T00:00:00"/>
    <s v="HC"/>
    <n v="76240"/>
    <s v="LE MESNIL ESNARD"/>
    <s v="CATHERINE BLANCKAERT"/>
    <s v="071030"/>
    <s v="REGION ILE DE FRANCE NORD"/>
    <s v="193254"/>
    <s v="DAVID BOURE"/>
    <s v="100 IMD"/>
    <x v="28"/>
    <x v="28"/>
    <m/>
    <m/>
    <m/>
    <x v="41"/>
    <x v="41"/>
    <s v="306375"/>
    <s v="ELODIE LECLERC"/>
    <s v="445 CCA"/>
    <s v="HC"/>
    <s v="099731"/>
    <s v="SECTEUR BLANC"/>
  </r>
  <r>
    <n v="305665"/>
    <n v="7022829"/>
    <x v="0"/>
    <s v="REGION CENTRE EST"/>
    <x v="0"/>
    <s v="07022829"/>
    <s v="305665"/>
    <x v="0"/>
    <m/>
    <n v="2"/>
    <s v="Madame"/>
    <s v="CECILE"/>
    <s v="LECLERC"/>
    <m/>
    <m/>
    <m/>
    <m/>
    <m/>
    <m/>
    <s v="445 CCA"/>
    <d v="2023-09-01T00:00:00"/>
    <s v="445"/>
    <s v="05"/>
    <s v="SALARIES COMMERCIAUX"/>
    <m/>
    <m/>
    <s v="259"/>
    <m/>
    <m/>
    <s v="Niveau 1"/>
    <m/>
    <d v="1999-01-19T00:00:00"/>
    <n v="25"/>
    <n v="100"/>
    <s v="FRANCAISE"/>
    <d v="2023-09-01T00:00:00"/>
    <n v="1"/>
    <d v="2023-09-01T00:00:00"/>
    <s v="HC"/>
    <n v="2840"/>
    <s v="FESTIEUX"/>
    <s v="JEROME CARPANETTO"/>
    <s v="900582"/>
    <s v="REGION CENTRE EST"/>
    <s v="172115"/>
    <s v="GREGORY BACQUET"/>
    <s v="100 IMD"/>
    <x v="29"/>
    <x v="29"/>
    <s v="300266"/>
    <s v="JULIEN RAVEL"/>
    <s v="200 IMP"/>
    <x v="120"/>
    <x v="119"/>
    <s v="305665"/>
    <s v="CECILE LECLERC"/>
    <s v="445 CCA"/>
    <s v="HC"/>
    <s v="993410"/>
    <s v="SECTEUR BLANC"/>
  </r>
  <r>
    <n v="305651"/>
    <n v="7022796"/>
    <x v="0"/>
    <s v="REGION CENTRE EST"/>
    <x v="0"/>
    <s v="07022796"/>
    <s v="305651"/>
    <x v="0"/>
    <m/>
    <n v="2"/>
    <s v="Madame"/>
    <s v="CINDY"/>
    <s v="LECLERE"/>
    <m/>
    <m/>
    <m/>
    <m/>
    <m/>
    <m/>
    <s v="440 CCT"/>
    <d v="2024-10-01T00:00:00"/>
    <s v="440"/>
    <s v="05"/>
    <s v="SALARIES COMMERCIAUX"/>
    <m/>
    <m/>
    <s v="215"/>
    <m/>
    <m/>
    <s v="Niveau 1"/>
    <m/>
    <d v="1991-08-19T00:00:00"/>
    <n v="33"/>
    <n v="100"/>
    <s v="FRANCAISE"/>
    <d v="2023-08-01T00:00:00"/>
    <n v="1"/>
    <d v="2023-08-01T00:00:00"/>
    <s v="HC"/>
    <n v="21400"/>
    <s v="CHATILLON SUR SEINE"/>
    <s v="JEROME CARPANETTO"/>
    <s v="900582"/>
    <s v="REGION CENTRE EST"/>
    <m/>
    <m/>
    <m/>
    <x v="7"/>
    <x v="7"/>
    <m/>
    <m/>
    <m/>
    <x v="124"/>
    <x v="122"/>
    <s v="305651"/>
    <s v="CINDY LECLERE"/>
    <s v="440 CCT"/>
    <s v="HC"/>
    <s v="096756"/>
    <s v="SECTEUR BLANC"/>
  </r>
  <r>
    <n v="175115"/>
    <n v="3000577"/>
    <x v="3"/>
    <s v="REGION GRAND OUEST"/>
    <x v="0"/>
    <s v="03000577"/>
    <s v="175115"/>
    <x v="0"/>
    <m/>
    <n v="1"/>
    <s v="Monsieur"/>
    <s v="PABLO"/>
    <s v="LECOQ"/>
    <m/>
    <m/>
    <m/>
    <m/>
    <m/>
    <m/>
    <s v="100 IMD"/>
    <d v="1995-10-01T00:00:00"/>
    <s v="100"/>
    <s v="03"/>
    <s v="INSPECTEURS RSG"/>
    <m/>
    <m/>
    <m/>
    <m/>
    <m/>
    <n v="7"/>
    <m/>
    <n v="26613"/>
    <n v="52"/>
    <n v="100"/>
    <s v="FRANCAISE"/>
    <n v="34973"/>
    <n v="29"/>
    <n v="34973"/>
    <m/>
    <n v="35520"/>
    <s v="LA MEZIERE"/>
    <s v="MATHIEU CHEMIN"/>
    <s v="071590"/>
    <s v="REGION GRAND OUEST"/>
    <s v="175115"/>
    <s v="PABLO LECOQ"/>
    <s v="100 IMD"/>
    <x v="27"/>
    <x v="27"/>
    <m/>
    <m/>
    <m/>
    <x v="3"/>
    <x v="3"/>
    <m/>
    <m/>
    <m/>
    <s v="D7"/>
    <m/>
    <m/>
  </r>
  <r>
    <n v="305522"/>
    <n v="7022282"/>
    <x v="0"/>
    <s v="REGION ILE DE FRANCE NORD"/>
    <x v="0"/>
    <s v="07022282"/>
    <s v="305522"/>
    <x v="0"/>
    <m/>
    <n v="1"/>
    <s v="Monsieur"/>
    <s v="YOANN"/>
    <s v="LECOUTRE"/>
    <m/>
    <m/>
    <m/>
    <m/>
    <m/>
    <m/>
    <s v="441 CCTM"/>
    <d v="2024-09-01T00:00:00"/>
    <s v="441"/>
    <s v="05"/>
    <s v="SALARIES COMMERCIAUX"/>
    <s v="T"/>
    <m/>
    <s v="639"/>
    <m/>
    <m/>
    <s v="Niveau 1"/>
    <m/>
    <n v="32049"/>
    <n v="37"/>
    <n v="100"/>
    <s v="FRANCAISE"/>
    <n v="44986"/>
    <n v="1"/>
    <n v="44986"/>
    <s v="HC"/>
    <n v="62575"/>
    <s v="HEURINGHEM"/>
    <s v="CATHERINE BLANCKAERT"/>
    <s v="071030"/>
    <s v="REGION ILE DE FRANCE NORD"/>
    <s v="185551"/>
    <s v="BERNARD GERONIMI"/>
    <s v="100 IMD"/>
    <x v="17"/>
    <x v="17"/>
    <s v="300377"/>
    <s v="AURORE WICART"/>
    <s v="200 IMP"/>
    <x v="23"/>
    <x v="23"/>
    <s v="305522"/>
    <s v="YOANN LECOUTRE"/>
    <s v="441 CCTM"/>
    <s v="HC"/>
    <s v="992711"/>
    <s v="SECTEUR BLANC"/>
  </r>
  <r>
    <n v="304962"/>
    <n v="3102732"/>
    <x v="0"/>
    <s v="POLE PILOTAGE DU RESEAU COMMERCIAL"/>
    <x v="0"/>
    <s v="03102732"/>
    <s v="304962"/>
    <x v="0"/>
    <m/>
    <n v="2"/>
    <s v="Madame"/>
    <s v="NADEGE"/>
    <s v="LECURET"/>
    <m/>
    <m/>
    <m/>
    <m/>
    <m/>
    <m/>
    <s v="460 CC"/>
    <d v="2021-03-01T00:00:00"/>
    <s v="460"/>
    <s v="03"/>
    <s v="SALARIES COMMERCIAUX"/>
    <m/>
    <m/>
    <m/>
    <m/>
    <m/>
    <s v="Niveau 1"/>
    <m/>
    <n v="32535"/>
    <n v="35"/>
    <n v="100"/>
    <s v="FRANCAISE"/>
    <n v="44256"/>
    <n v="3"/>
    <n v="44256"/>
    <m/>
    <n v="44980"/>
    <s v="STE LUCE SUR LOIRE"/>
    <m/>
    <s v="700584"/>
    <s v="POLE PILOTAGE DU RESEAU COMMERCIAL"/>
    <m/>
    <m/>
    <m/>
    <x v="3"/>
    <x v="3"/>
    <m/>
    <m/>
    <m/>
    <x v="3"/>
    <x v="3"/>
    <m/>
    <m/>
    <m/>
    <s v="OF"/>
    <m/>
    <m/>
  </r>
  <r>
    <n v="304785"/>
    <n v="3102610"/>
    <x v="0"/>
    <s v="REGION GRAND SUD"/>
    <x v="0"/>
    <s v="03102610"/>
    <s v="304785"/>
    <x v="0"/>
    <m/>
    <n v="1"/>
    <s v="Monsieur"/>
    <s v="PHILIPPE"/>
    <s v="LEDIG"/>
    <m/>
    <m/>
    <m/>
    <m/>
    <m/>
    <m/>
    <s v="440 CCT"/>
    <d v="2021-06-01T00:00:00"/>
    <s v="440"/>
    <s v="05"/>
    <s v="SALARIES COMMERCIAUX"/>
    <m/>
    <m/>
    <s v="501"/>
    <m/>
    <m/>
    <s v="Niveau 1"/>
    <m/>
    <n v="24887"/>
    <n v="56"/>
    <n v="100"/>
    <s v="FRANCAISE"/>
    <n v="44166"/>
    <n v="4"/>
    <n v="44166"/>
    <s v="HC"/>
    <n v="42630"/>
    <s v="ST VICTOR SUR RHINS"/>
    <s v="FREDERIC MESTRE"/>
    <s v="071251"/>
    <s v="REGION GRAND SUD"/>
    <s v="193087"/>
    <s v="NICOLAS LEVEQUE"/>
    <s v="100 IMD"/>
    <x v="16"/>
    <x v="16"/>
    <s v="167187"/>
    <s v="CHRISTOPHE FOUILLOUSE"/>
    <s v="200 IMP"/>
    <x v="25"/>
    <x v="25"/>
    <s v="304785"/>
    <s v="PHILIPPE LEDIG"/>
    <s v="440 CCT"/>
    <s v="HC"/>
    <s v="993273"/>
    <s v="SECTEUR BLANC"/>
  </r>
  <r>
    <n v="306317"/>
    <n v="7024189"/>
    <x v="0"/>
    <s v="REGION CENTRE EST"/>
    <x v="0"/>
    <s v="07024189"/>
    <s v="306317"/>
    <x v="0"/>
    <m/>
    <n v="1"/>
    <s v="Monsieur"/>
    <s v="JOHAN"/>
    <s v="LEDOUX"/>
    <m/>
    <m/>
    <m/>
    <m/>
    <m/>
    <m/>
    <s v="445 CCA"/>
    <d v="2024-09-01T00:00:00"/>
    <s v="445"/>
    <s v="05"/>
    <s v="SALARIES COMMERCIAUX"/>
    <m/>
    <m/>
    <s v="211"/>
    <m/>
    <m/>
    <s v="Niveau 1"/>
    <m/>
    <n v="34452"/>
    <n v="30"/>
    <n v="100"/>
    <s v="FRANCAISE"/>
    <n v="45536"/>
    <n v="0"/>
    <n v="45536"/>
    <s v="HC"/>
    <n v="21000"/>
    <s v="DIJON"/>
    <s v="JEROME CARPANETTO"/>
    <s v="900582"/>
    <s v="REGION CENTRE EST"/>
    <m/>
    <m/>
    <m/>
    <x v="7"/>
    <x v="7"/>
    <m/>
    <m/>
    <m/>
    <x v="124"/>
    <x v="122"/>
    <s v="306317"/>
    <s v="JOHAN LEDOUX"/>
    <s v="445 CCA"/>
    <s v="HC"/>
    <s v="096755"/>
    <s v="SECTEUR BLANC"/>
  </r>
  <r>
    <n v="305498"/>
    <n v="7022211"/>
    <x v="0"/>
    <s v="REGION GRAND OUEST"/>
    <x v="0"/>
    <s v="07022211"/>
    <s v="305498"/>
    <x v="0"/>
    <m/>
    <n v="2"/>
    <s v="Madame"/>
    <s v="JULIE"/>
    <s v="LEDRU"/>
    <m/>
    <m/>
    <m/>
    <m/>
    <m/>
    <m/>
    <s v="440 CCT"/>
    <d v="2023-08-01T00:00:00"/>
    <s v="440"/>
    <s v="05"/>
    <s v="SALARIES COMMERCIAUX"/>
    <m/>
    <m/>
    <s v="135"/>
    <m/>
    <m/>
    <s v="Niveau 1"/>
    <m/>
    <n v="30035"/>
    <n v="42"/>
    <n v="100"/>
    <s v="FRANCAISE"/>
    <n v="44958"/>
    <n v="1"/>
    <n v="44958"/>
    <s v="HC"/>
    <n v="33910"/>
    <s v="ST CIERS D ABZAC"/>
    <s v="MATHIEU CHEMIN"/>
    <s v="071590"/>
    <s v="REGION GRAND OUEST"/>
    <s v="306306"/>
    <s v="FLAVIEN QUIROSA"/>
    <s v="100 IMD"/>
    <x v="35"/>
    <x v="35"/>
    <s v="179931"/>
    <s v="VINCENT MORISSEAU"/>
    <s v="200 IMP"/>
    <x v="127"/>
    <x v="125"/>
    <s v="305498"/>
    <s v="JULIE LEDRU"/>
    <s v="440 CCT"/>
    <s v="HC"/>
    <s v="098486"/>
    <s v="SECTEUR BLANC"/>
  </r>
  <r>
    <n v="305666"/>
    <n v="7022830"/>
    <x v="0"/>
    <s v="REGION CENTRE EST"/>
    <x v="0"/>
    <s v="07022830"/>
    <s v="305666"/>
    <x v="0"/>
    <m/>
    <n v="1"/>
    <s v="Monsieur"/>
    <s v="ARNAUD"/>
    <s v="LEDUC"/>
    <s v="445 CCA"/>
    <n v="45323"/>
    <m/>
    <s v="Faux"/>
    <n v="5"/>
    <s v="SALARIES COMMERCIAUX"/>
    <s v="440 CCT"/>
    <d v="2024-03-01T00:00:00"/>
    <s v="440"/>
    <s v="05"/>
    <s v="SALARIES COMMERCIAUX"/>
    <m/>
    <m/>
    <s v="271"/>
    <s v="Niveau 1"/>
    <m/>
    <s v="Niveau 1"/>
    <m/>
    <n v="32138"/>
    <n v="36"/>
    <n v="100"/>
    <s v="FRANCAISE"/>
    <n v="45170"/>
    <n v="1"/>
    <n v="45170"/>
    <s v="HC"/>
    <n v="93370"/>
    <s v="MONTFERMEIL"/>
    <s v="JEROME CARPANETTO"/>
    <s v="900582"/>
    <s v="REGION CENTRE EST"/>
    <s v="193601"/>
    <s v="PIERRICK MORTIER"/>
    <s v="100 IMD"/>
    <x v="30"/>
    <x v="30"/>
    <s v="300960"/>
    <s v="HELDER NEVES"/>
    <s v="200 IMP"/>
    <x v="68"/>
    <x v="68"/>
    <s v="305666"/>
    <s v="ARNAUD LEDUC"/>
    <s v="440 CCT"/>
    <s v="HC"/>
    <s v="097714"/>
    <s v="SECTEUR BLANC"/>
  </r>
  <r>
    <n v="305694"/>
    <n v="7022881"/>
    <x v="0"/>
    <s v="REGION ILE DE FRANCE NORD"/>
    <x v="0"/>
    <s v="07022881"/>
    <s v="305694"/>
    <x v="0"/>
    <m/>
    <n v="2"/>
    <s v="Madame"/>
    <s v="MARIE CAROLINE"/>
    <s v="LEFEBVRE"/>
    <s v="445 CCA"/>
    <n v="45323"/>
    <m/>
    <s v="Faux"/>
    <n v="5"/>
    <s v="SALARIES COMMERCIAUX"/>
    <s v="440 CCT"/>
    <d v="2024-03-01T00:00:00"/>
    <s v="440"/>
    <s v="05"/>
    <s v="SALARIES COMMERCIAUX"/>
    <m/>
    <m/>
    <s v="414"/>
    <s v="Niveau 1"/>
    <m/>
    <s v="Niveau 1"/>
    <m/>
    <n v="29161"/>
    <n v="45"/>
    <n v="100"/>
    <s v="FRANCAISE"/>
    <n v="45170"/>
    <n v="1"/>
    <n v="45170"/>
    <s v="HC"/>
    <n v="59370"/>
    <s v="MONS EN BAROEUL"/>
    <s v="CATHERINE BLANCKAERT"/>
    <s v="071030"/>
    <s v="REGION ILE DE FRANCE NORD"/>
    <s v="185551"/>
    <s v="BERNARD GERONIMI"/>
    <s v="100 IMD"/>
    <x v="17"/>
    <x v="17"/>
    <s v="305500"/>
    <s v="MARIE CHARLOTTE DELPIERRE"/>
    <s v="310 CMA"/>
    <x v="110"/>
    <x v="110"/>
    <s v="305694"/>
    <s v="MARIE CAROLINE LEFEBVRE"/>
    <s v="440 CCT"/>
    <s v="HC"/>
    <s v="098014"/>
    <s v="SECTEUR BLANC"/>
  </r>
  <r>
    <n v="193111"/>
    <n v="3002356"/>
    <x v="0"/>
    <s v="REGION GRAND OUEST"/>
    <x v="0"/>
    <s v="03002356"/>
    <s v="193111"/>
    <x v="0"/>
    <m/>
    <n v="1"/>
    <s v="Monsieur"/>
    <s v="GUENOLE"/>
    <s v="LEFEUVRE"/>
    <m/>
    <m/>
    <m/>
    <m/>
    <m/>
    <m/>
    <s v="440 CCT"/>
    <d v="2009-03-01T00:00:00"/>
    <s v="440"/>
    <s v="05"/>
    <s v="SALARIES COMMERCIAUX"/>
    <m/>
    <m/>
    <s v="072"/>
    <m/>
    <m/>
    <s v="Niveau 1"/>
    <m/>
    <n v="30270"/>
    <n v="42"/>
    <n v="100"/>
    <s v="FRANCAISE"/>
    <n v="39873"/>
    <n v="15"/>
    <n v="39873"/>
    <s v="HC"/>
    <n v="44250"/>
    <s v="ST BREVIN LES PINS"/>
    <s v="MATHIEU CHEMIN"/>
    <s v="071590"/>
    <s v="REGION GRAND OUEST"/>
    <s v="190433"/>
    <s v="JOHANN GUIHARD"/>
    <s v="100 IMD"/>
    <x v="13"/>
    <x v="13"/>
    <s v="191022"/>
    <s v="FLORENT FOURNIGAULT"/>
    <s v="200 IMP"/>
    <x v="15"/>
    <x v="15"/>
    <s v="193111"/>
    <s v="GUENOLE LEFEUVRE"/>
    <s v="440 CCT"/>
    <s v="HC"/>
    <s v="099367"/>
    <s v="SECTEUR BLANC"/>
  </r>
  <r>
    <n v="305432"/>
    <n v="7021959"/>
    <x v="0"/>
    <s v="REGION ILE DE FRANCE NORD"/>
    <x v="0"/>
    <s v="07021959"/>
    <s v="305432"/>
    <x v="0"/>
    <m/>
    <n v="1"/>
    <s v="Monsieur"/>
    <s v="VINCENT"/>
    <s v="LEFRANC"/>
    <m/>
    <m/>
    <m/>
    <m/>
    <m/>
    <m/>
    <s v="440 CCT"/>
    <d v="2023-05-01T00:00:00"/>
    <s v="440"/>
    <s v="05"/>
    <s v="SALARIES COMMERCIAUX"/>
    <m/>
    <m/>
    <s v="447"/>
    <m/>
    <m/>
    <s v="Niveau 1"/>
    <m/>
    <n v="28564"/>
    <n v="46"/>
    <n v="100"/>
    <s v="FRANCAISE"/>
    <n v="44866"/>
    <n v="2"/>
    <n v="44866"/>
    <s v="HC"/>
    <n v="59660"/>
    <s v="MERVILLE"/>
    <s v="CATHERINE BLANCKAERT"/>
    <s v="071030"/>
    <s v="REGION ILE DE FRANCE NORD"/>
    <s v="305330"/>
    <s v="NICOLAS PHILIPPE"/>
    <s v="100 IMD"/>
    <x v="8"/>
    <x v="8"/>
    <s v="187007"/>
    <s v="DAVID VAUTHEROT"/>
    <s v="200 IMP"/>
    <x v="42"/>
    <x v="42"/>
    <s v="305432"/>
    <s v="VINCENT LEFRANC"/>
    <s v="440 CCT"/>
    <s v="HC"/>
    <s v="096073"/>
    <s v="SECTEUR BLANC"/>
  </r>
  <r>
    <n v="302485"/>
    <n v="3101377"/>
    <x v="0"/>
    <s v="REGION ILE DE FRANCE NORD"/>
    <x v="0"/>
    <s v="03101377"/>
    <s v="302485"/>
    <x v="0"/>
    <m/>
    <n v="1"/>
    <s v="Monsieur"/>
    <s v="THIERRY"/>
    <s v="LEFRANCOIS"/>
    <m/>
    <m/>
    <m/>
    <m/>
    <m/>
    <m/>
    <s v="440 CCT"/>
    <d v="2015-04-01T00:00:00"/>
    <s v="440"/>
    <s v="05"/>
    <s v="SALARIES COMMERCIAUX"/>
    <m/>
    <m/>
    <m/>
    <m/>
    <m/>
    <s v="Niveau 1"/>
    <m/>
    <n v="25766"/>
    <n v="54"/>
    <n v="100"/>
    <s v="FRANCAISE"/>
    <n v="42095"/>
    <n v="9"/>
    <n v="42095"/>
    <s v="HC"/>
    <n v="27930"/>
    <s v="REUILLY"/>
    <s v="CATHERINE BLANCKAERT"/>
    <s v="071030"/>
    <s v="REGION ILE DE FRANCE NORD"/>
    <s v="193254"/>
    <s v="DAVID BOURE"/>
    <s v="100 IMD"/>
    <x v="28"/>
    <x v="28"/>
    <s v="305391"/>
    <s v="VINCENT ESTHER"/>
    <s v="200 IMP"/>
    <x v="115"/>
    <x v="115"/>
    <s v="302485"/>
    <s v="THIERRY LEFRANCOIS"/>
    <s v="440 CCT"/>
    <s v="HC"/>
    <s v="900170"/>
    <s v="SECTEUR BLANC"/>
  </r>
  <r>
    <n v="303142"/>
    <n v="3101736"/>
    <x v="0"/>
    <s v="REGION GRAND SUD"/>
    <x v="0"/>
    <s v="03101736"/>
    <s v="303142"/>
    <x v="0"/>
    <m/>
    <n v="2"/>
    <s v="Madame"/>
    <s v="STEFANY"/>
    <s v="LEGER"/>
    <s v="440 CCT"/>
    <n v="42583"/>
    <m/>
    <s v="Faux"/>
    <n v="5"/>
    <s v="SALARIES COMMERCIAUX"/>
    <s v="441 CCTM"/>
    <d v="2016-09-01T00:00:00"/>
    <s v="441"/>
    <s v="05"/>
    <s v="SALARIES COMMERCIAUX"/>
    <s v="T"/>
    <m/>
    <s v="210"/>
    <s v="Niveau 1"/>
    <m/>
    <s v="Niveau 1"/>
    <m/>
    <n v="32972"/>
    <n v="34"/>
    <n v="100"/>
    <s v="FRANCAISE"/>
    <n v="42614"/>
    <n v="8"/>
    <n v="42614"/>
    <s v="HC"/>
    <n v="73200"/>
    <s v="ALBERTVILLE"/>
    <s v="FREDERIC MESTRE"/>
    <s v="071251"/>
    <s v="REGION GRAND SUD"/>
    <s v="186531"/>
    <s v="CHRISTOPHE CLEMENT"/>
    <s v="100 IMD"/>
    <x v="11"/>
    <x v="11"/>
    <m/>
    <m/>
    <m/>
    <x v="119"/>
    <x v="118"/>
    <s v="303142"/>
    <s v="STEFANY LEGER"/>
    <s v="441 CCTM"/>
    <s v="HC"/>
    <s v="993716"/>
    <s v="SECTEUR BLANC"/>
  </r>
  <r>
    <n v="304665"/>
    <n v="3102510"/>
    <x v="3"/>
    <s v="REGION GRAND SUD"/>
    <x v="0"/>
    <s v="03102510"/>
    <s v="304665"/>
    <x v="0"/>
    <m/>
    <n v="2"/>
    <s v="Madame"/>
    <s v="FABRIZIA"/>
    <s v="LEGGER"/>
    <s v="200 IMP"/>
    <n v="44866"/>
    <m/>
    <s v="Faux"/>
    <n v="3"/>
    <s v="INSPECTEURS RSG"/>
    <s v="100 IMD"/>
    <d v="2022-12-01T00:00:00"/>
    <s v="100"/>
    <s v="03"/>
    <s v="INSPECTEURS RSG"/>
    <m/>
    <m/>
    <m/>
    <n v="6"/>
    <m/>
    <n v="6"/>
    <m/>
    <n v="30205"/>
    <n v="42"/>
    <n v="100"/>
    <s v="FRANCAISE"/>
    <n v="44075"/>
    <n v="4"/>
    <n v="44075"/>
    <m/>
    <n v="30150"/>
    <s v="ST GENIES DE COMOLAS"/>
    <s v="FREDERIC MESTRE"/>
    <s v="071251"/>
    <s v="REGION GRAND SUD"/>
    <s v="304665"/>
    <s v="FABRIZIA LEGGER"/>
    <s v="100 IMD"/>
    <x v="4"/>
    <x v="4"/>
    <m/>
    <m/>
    <m/>
    <x v="3"/>
    <x v="3"/>
    <m/>
    <m/>
    <m/>
    <s v="D7"/>
    <m/>
    <m/>
  </r>
  <r>
    <n v="305431"/>
    <n v="7021918"/>
    <x v="2"/>
    <s v="REGION ILE DE FRANCE NORD"/>
    <x v="0"/>
    <s v="07021918"/>
    <s v="305431"/>
    <x v="0"/>
    <m/>
    <n v="2"/>
    <s v="Madame"/>
    <s v="MAUD"/>
    <s v="LEGRAND"/>
    <s v="440 CCT"/>
    <n v="45597"/>
    <m/>
    <s v="Faux"/>
    <n v="4"/>
    <s v="SALARIES COMMERCIAUX"/>
    <s v="310 CMA"/>
    <d v="2024-12-01T00:00:00"/>
    <s v="310"/>
    <s v="04"/>
    <s v="SALARIES COMMERCIAUX"/>
    <m/>
    <m/>
    <m/>
    <s v="Niveau 2"/>
    <m/>
    <s v="Niveau 2"/>
    <m/>
    <d v="1990-06-06T00:00:00"/>
    <n v="34"/>
    <n v="100"/>
    <s v="FRANCAISE"/>
    <d v="2022-11-01T00:00:00"/>
    <n v="2"/>
    <d v="2022-11-01T00:00:00"/>
    <m/>
    <n v="59870"/>
    <s v="WARLAING"/>
    <s v="CATHERINE BLANCKAERT"/>
    <s v="071030"/>
    <s v="REGION ILE DE FRANCE NORD"/>
    <s v="177094"/>
    <s v="WILLY FASQUEL"/>
    <s v="100 IMD"/>
    <x v="32"/>
    <x v="32"/>
    <s v="305431"/>
    <s v="MAUD LEGRAND"/>
    <s v="310 CMA"/>
    <x v="75"/>
    <x v="75"/>
    <m/>
    <m/>
    <m/>
    <s v="HP"/>
    <m/>
    <m/>
  </r>
  <r>
    <n v="192906"/>
    <n v="3002138"/>
    <x v="0"/>
    <s v="REGION ILE DE FRANCE NORD"/>
    <x v="0"/>
    <s v="03002138"/>
    <s v="192906"/>
    <x v="0"/>
    <m/>
    <n v="1"/>
    <s v="Monsieur"/>
    <s v="CHRISTOPHE"/>
    <s v="LEGRAND"/>
    <m/>
    <m/>
    <m/>
    <m/>
    <m/>
    <m/>
    <s v="440 CCT"/>
    <d v="2008-09-01T00:00:00"/>
    <s v="440"/>
    <s v="05"/>
    <s v="SALARIES COMMERCIAUX"/>
    <m/>
    <m/>
    <s v="142"/>
    <m/>
    <m/>
    <s v="Niveau 1"/>
    <m/>
    <d v="1965-05-14T00:00:00"/>
    <n v="59"/>
    <n v="100"/>
    <s v="FRANCAISE"/>
    <d v="2008-09-01T00:00:00"/>
    <n v="16"/>
    <d v="2008-09-01T00:00:00"/>
    <s v="HC"/>
    <n v="59780"/>
    <s v="WILLEMS"/>
    <s v="CATHERINE BLANCKAERT"/>
    <s v="071030"/>
    <s v="REGION ILE DE FRANCE NORD"/>
    <s v="177094"/>
    <s v="WILLY FASQUEL"/>
    <s v="100 IMD"/>
    <x v="32"/>
    <x v="32"/>
    <s v="193000"/>
    <s v="BENJAMIN CAPPON"/>
    <s v="200 IMP"/>
    <x v="90"/>
    <x v="90"/>
    <s v="192906"/>
    <s v="CHRISTOPHE LEGRAND"/>
    <s v="440 CCT"/>
    <s v="HC"/>
    <s v="993352"/>
    <s v="SECTEUR BLANC"/>
  </r>
  <r>
    <n v="306154"/>
    <n v="7024005"/>
    <x v="0"/>
    <s v="REGION ILE DE FRANCE NORD"/>
    <x v="0"/>
    <s v="07024005"/>
    <s v="306154"/>
    <x v="0"/>
    <m/>
    <n v="1"/>
    <s v="Monsieur"/>
    <s v="SINCLAIR"/>
    <s v="LEGRAND CHEVALLIER"/>
    <m/>
    <m/>
    <m/>
    <m/>
    <m/>
    <m/>
    <s v="445 CCA"/>
    <d v="2024-09-01T00:00:00"/>
    <s v="445"/>
    <s v="05"/>
    <s v="SALARIES COMMERCIAUX"/>
    <m/>
    <m/>
    <s v="223"/>
    <m/>
    <m/>
    <s v="Niveau 1"/>
    <m/>
    <d v="1998-11-09T00:00:00"/>
    <n v="26"/>
    <n v="100"/>
    <s v="FRANCAISE"/>
    <d v="2024-09-01T00:00:00"/>
    <n v="0"/>
    <d v="2024-09-01T00:00:00"/>
    <s v="HC"/>
    <n v="59000"/>
    <s v="LILLE"/>
    <s v="CATHERINE BLANCKAERT"/>
    <s v="071030"/>
    <s v="REGION ILE DE FRANCE NORD"/>
    <s v="177094"/>
    <s v="WILLY FASQUEL"/>
    <s v="100 IMD"/>
    <x v="32"/>
    <x v="32"/>
    <s v="193000"/>
    <s v="BENJAMIN CAPPON"/>
    <s v="200 IMP"/>
    <x v="90"/>
    <x v="90"/>
    <s v="306154"/>
    <s v="SINCLAIR LEGRAND CHEVALLIER"/>
    <s v="445 CCA"/>
    <s v="HC"/>
    <s v="099794"/>
    <s v="SECTEUR BLANC"/>
  </r>
  <r>
    <n v="302148"/>
    <n v="3101184"/>
    <x v="0"/>
    <s v="REGION GRAND OUEST"/>
    <x v="0"/>
    <s v="03101184"/>
    <s v="302148"/>
    <x v="0"/>
    <m/>
    <n v="1"/>
    <s v="Monsieur"/>
    <s v="EMMANUEL"/>
    <s v="LEGRAS"/>
    <s v="200 IMP"/>
    <n v="44866"/>
    <m/>
    <s v="Faux"/>
    <n v="5"/>
    <s v="INSPECTEURS RSG"/>
    <s v="386 IE"/>
    <d v="2022-12-01T00:00:00"/>
    <s v="386"/>
    <s v="05"/>
    <s v="INSPECTEURS RSG"/>
    <s v="T"/>
    <m/>
    <s v="092"/>
    <n v="5"/>
    <m/>
    <n v="5"/>
    <m/>
    <d v="1976-12-22T00:00:00"/>
    <n v="47"/>
    <n v="100"/>
    <s v="FRANCAISE"/>
    <d v="2014-09-01T00:00:00"/>
    <n v="10"/>
    <d v="2014-09-01T00:00:00"/>
    <s v="HC"/>
    <n v="49410"/>
    <s v="ST FLORENT LE VIEIL"/>
    <s v="MATHIEU CHEMIN"/>
    <s v="071590"/>
    <s v="REGION GRAND OUEST"/>
    <s v="306176"/>
    <s v="BERENGERE CORVELLEC"/>
    <s v="100 IMD"/>
    <x v="31"/>
    <x v="31"/>
    <s v="305540"/>
    <s v="STEPHANE BARRE"/>
    <s v="200 IMP"/>
    <x v="51"/>
    <x v="51"/>
    <s v="302148"/>
    <s v="EMMANUEL LEGRAS"/>
    <s v="386 IE"/>
    <s v="HC"/>
    <s v="992101"/>
    <s v="SECTEUR BLANC"/>
  </r>
  <r>
    <n v="303960"/>
    <n v="3102129"/>
    <x v="0"/>
    <s v="REGION GRAND OUEST"/>
    <x v="0"/>
    <s v="03102129"/>
    <s v="303960"/>
    <x v="0"/>
    <m/>
    <n v="1"/>
    <s v="Monsieur"/>
    <s v="BERTRAND"/>
    <s v="LEHUEDE"/>
    <s v="445 CCA"/>
    <d v="2018-08-01T00:00:00"/>
    <m/>
    <s v="Faux"/>
    <n v="5"/>
    <s v="SALARIES COMMERCIAUX"/>
    <s v="440 CCT"/>
    <d v="2018-09-01T00:00:00"/>
    <s v="440"/>
    <s v="05"/>
    <s v="SALARIES COMMERCIAUX"/>
    <m/>
    <m/>
    <s v="177"/>
    <s v="Niveau 1"/>
    <m/>
    <s v="Niveau 1"/>
    <m/>
    <d v="1966-11-22T00:00:00"/>
    <n v="58"/>
    <n v="100"/>
    <s v="FRANCAISE"/>
    <d v="2018-09-01T00:00:00"/>
    <n v="6"/>
    <d v="2018-09-01T00:00:00"/>
    <s v="HC"/>
    <n v="56300"/>
    <s v="PONTIVY"/>
    <s v="MATHIEU CHEMIN"/>
    <s v="071590"/>
    <s v="REGION GRAND OUEST"/>
    <s v="306484"/>
    <s v="GUILLAUME LAUZANAS"/>
    <s v="100 IMD"/>
    <x v="21"/>
    <x v="21"/>
    <s v="303646"/>
    <s v="ROMAIN CHAUVET"/>
    <s v="200 IMP"/>
    <x v="26"/>
    <x v="26"/>
    <s v="303960"/>
    <s v="BERTRAND LEHUEDE"/>
    <s v="440 CCT"/>
    <s v="HC"/>
    <s v="993542"/>
    <s v="SECTEUR BLANC"/>
  </r>
  <r>
    <n v="301041"/>
    <n v="7011971"/>
    <x v="1"/>
    <s v="POLE PILOTAGE DU RESEAU COMMERCIAL"/>
    <x v="0"/>
    <s v="07011971"/>
    <s v="301041"/>
    <x v="0"/>
    <m/>
    <n v="2"/>
    <s v="Madame"/>
    <s v="EMMANUELLE"/>
    <s v="LEJEUNE METAYER"/>
    <m/>
    <m/>
    <m/>
    <m/>
    <m/>
    <m/>
    <s v="ASSISTANT COMMERCIAL NIVEAU 2"/>
    <d v="2012-10-15T00:00:00"/>
    <s v="855"/>
    <s v="03"/>
    <s v="NON CADRES"/>
    <m/>
    <m/>
    <m/>
    <m/>
    <m/>
    <n v="4"/>
    <m/>
    <d v="1964-12-15T00:00:00"/>
    <n v="59"/>
    <n v="100"/>
    <s v="FRANCAISE"/>
    <d v="2012-10-15T00:00:00"/>
    <n v="12"/>
    <d v="2012-10-15T00:00:00"/>
    <m/>
    <n v="27000"/>
    <s v="EVREUX"/>
    <m/>
    <s v="700584"/>
    <s v="POLE PILOTAGE DU RESEAU COMMERCIAL"/>
    <m/>
    <m/>
    <m/>
    <x v="41"/>
    <x v="40"/>
    <m/>
    <m/>
    <m/>
    <x v="3"/>
    <x v="3"/>
    <m/>
    <m/>
    <m/>
    <m/>
    <m/>
    <m/>
  </r>
  <r>
    <n v="306369"/>
    <n v="7024283"/>
    <x v="0"/>
    <s v="REGION ILE DE FRANCE NORD"/>
    <x v="0"/>
    <s v="07024283"/>
    <s v="306369"/>
    <x v="0"/>
    <m/>
    <n v="2"/>
    <s v="Madame"/>
    <s v="ANGELIQUE"/>
    <s v="LELONG"/>
    <m/>
    <m/>
    <m/>
    <m/>
    <m/>
    <m/>
    <s v="445 CCA"/>
    <d v="2024-10-01T00:00:00"/>
    <s v="445"/>
    <s v="05"/>
    <s v="SALARIES COMMERCIAUX"/>
    <m/>
    <m/>
    <s v="170"/>
    <m/>
    <m/>
    <s v="Niveau 1"/>
    <m/>
    <d v="1988-02-12T00:00:00"/>
    <n v="36"/>
    <n v="100"/>
    <s v="FRANCAISE"/>
    <d v="2024-10-01T00:00:00"/>
    <n v="0"/>
    <d v="2024-10-01T00:00:00"/>
    <s v="HC"/>
    <n v="80260"/>
    <s v="HERISSART"/>
    <s v="CATHERINE BLANCKAERT"/>
    <s v="071030"/>
    <s v="REGION ILE DE FRANCE NORD"/>
    <s v="301703"/>
    <s v="JONATHAN HENNICOTTE"/>
    <s v="100 IMD"/>
    <x v="34"/>
    <x v="34"/>
    <s v="303751"/>
    <s v="MAGALIE FEVRIER"/>
    <s v="200 IMP"/>
    <x v="88"/>
    <x v="88"/>
    <s v="306369"/>
    <s v="ANGELIQUE LELONG"/>
    <s v="445 CCA"/>
    <s v="HC"/>
    <s v="993362"/>
    <s v="SECTEUR BLANC"/>
  </r>
  <r>
    <n v="306263"/>
    <n v="7024143"/>
    <x v="0"/>
    <s v="REGION ILE DE FRANCE NORD"/>
    <x v="0"/>
    <s v="07024143"/>
    <s v="306263"/>
    <x v="0"/>
    <m/>
    <n v="2"/>
    <s v="Madame"/>
    <s v="MARIE"/>
    <s v="LEMAITRE"/>
    <m/>
    <m/>
    <m/>
    <m/>
    <m/>
    <m/>
    <s v="445 CCA"/>
    <d v="2024-09-01T00:00:00"/>
    <s v="445"/>
    <s v="05"/>
    <s v="SALARIES COMMERCIAUX"/>
    <m/>
    <m/>
    <s v="062"/>
    <m/>
    <m/>
    <s v="Niveau 1"/>
    <m/>
    <d v="1990-08-13T00:00:00"/>
    <n v="34"/>
    <n v="100"/>
    <s v="FRANCAISE"/>
    <d v="2024-09-01T00:00:00"/>
    <n v="0"/>
    <d v="2024-09-01T00:00:00"/>
    <s v="HC"/>
    <n v="76600"/>
    <s v="LE HAVRE"/>
    <s v="CATHERINE BLANCKAERT"/>
    <s v="071030"/>
    <s v="REGION ILE DE FRANCE NORD"/>
    <s v="193005"/>
    <s v="SEBASTIEN COTE"/>
    <s v="100 IMD"/>
    <x v="18"/>
    <x v="18"/>
    <s v="186035"/>
    <s v="SEBASTIEN CAVELIER"/>
    <s v="200 IMP"/>
    <x v="102"/>
    <x v="102"/>
    <s v="306263"/>
    <s v="MARIE LEMAITRE"/>
    <s v="445 CCA"/>
    <s v="HC"/>
    <s v="096374"/>
    <s v="SECTEUR BLANC"/>
  </r>
  <r>
    <n v="193779"/>
    <n v="3003048"/>
    <x v="0"/>
    <s v="REGION ILE DE FRANCE NORD"/>
    <x v="0"/>
    <s v="03003048"/>
    <s v="193779"/>
    <x v="0"/>
    <m/>
    <n v="1"/>
    <s v="Monsieur"/>
    <s v="NICOLAS"/>
    <s v="LEMAN"/>
    <s v="440 CCT"/>
    <d v="2010-11-01T00:00:00"/>
    <m/>
    <s v="Faux"/>
    <n v="5"/>
    <s v="SALARIES COMMERCIAUX"/>
    <s v="370 CC.E"/>
    <d v="2010-12-01T00:00:00"/>
    <s v="370"/>
    <s v="05"/>
    <s v="SALARIES COMMERCIAUX"/>
    <m/>
    <m/>
    <s v="213"/>
    <s v="Niveau 2"/>
    <m/>
    <s v="Niveau 2"/>
    <m/>
    <d v="1979-02-15T00:00:00"/>
    <n v="45"/>
    <n v="100"/>
    <s v="FRANCAISE"/>
    <d v="2010-12-01T00:00:00"/>
    <n v="14"/>
    <d v="2010-12-01T00:00:00"/>
    <s v="HC"/>
    <n v="59200"/>
    <s v="TOURCOING"/>
    <s v="CATHERINE BLANCKAERT"/>
    <s v="071030"/>
    <s v="REGION ILE DE FRANCE NORD"/>
    <s v="185551"/>
    <s v="BERNARD GERONIMI"/>
    <s v="100 IMD"/>
    <x v="17"/>
    <x v="17"/>
    <s v="302925"/>
    <s v="ALEXANDRE DELEMOTTE"/>
    <s v="200 IMP"/>
    <x v="82"/>
    <x v="82"/>
    <s v="193779"/>
    <s v="NICOLAS LEMAN"/>
    <s v="370 CC.E"/>
    <s v="HC"/>
    <s v="098878"/>
    <s v="SECTEUR BLANC"/>
  </r>
  <r>
    <n v="175823"/>
    <n v="3000594"/>
    <x v="0"/>
    <s v="REGION ILE DE FRANCE NORD"/>
    <x v="0"/>
    <s v="03000594"/>
    <s v="175823"/>
    <x v="0"/>
    <m/>
    <n v="1"/>
    <s v="Monsieur"/>
    <s v="JEREMIE"/>
    <s v="LENARD"/>
    <s v="200 IMP"/>
    <n v="35156"/>
    <m/>
    <s v="Faux"/>
    <n v="5"/>
    <s v="INSPECTEURS RSG"/>
    <s v="386 IE"/>
    <d v="1996-05-01T00:00:00"/>
    <s v="386"/>
    <s v="05"/>
    <s v="INSPECTEURS RSG"/>
    <s v="T"/>
    <m/>
    <s v="695"/>
    <n v="5"/>
    <m/>
    <n v="5"/>
    <m/>
    <d v="1964-07-14T00:00:00"/>
    <n v="60"/>
    <n v="100"/>
    <s v="FRANCAISE"/>
    <d v="1996-05-01T00:00:00"/>
    <n v="28"/>
    <d v="1996-05-01T00:00:00"/>
    <s v="HC"/>
    <n v="62130"/>
    <s v="GAUCHIN VERLOINGT"/>
    <s v="CATHERINE BLANCKAERT"/>
    <s v="071030"/>
    <s v="REGION ILE DE FRANCE NORD"/>
    <s v="305330"/>
    <s v="NICOLAS PHILIPPE"/>
    <s v="100 IMD"/>
    <x v="8"/>
    <x v="8"/>
    <s v="305490"/>
    <s v="JOHANN CARLIER"/>
    <s v="200 IMP"/>
    <x v="106"/>
    <x v="106"/>
    <s v="175823"/>
    <s v="JEREMIE LENARD"/>
    <s v="386 IE"/>
    <s v="HC"/>
    <s v="991260"/>
    <s v="SECTEUR BLANC"/>
  </r>
  <r>
    <n v="305682"/>
    <n v="7022857"/>
    <x v="0"/>
    <s v="REGION ILE DE FRANCE NORD"/>
    <x v="0"/>
    <s v="07022857"/>
    <s v="305682"/>
    <x v="0"/>
    <m/>
    <n v="1"/>
    <s v="Monsieur"/>
    <s v="BORIS"/>
    <s v="LENOIRE"/>
    <s v="445 CCA"/>
    <n v="45323"/>
    <m/>
    <s v="Faux"/>
    <n v="5"/>
    <s v="SALARIES COMMERCIAUX"/>
    <s v="440 CCT"/>
    <d v="2024-03-01T00:00:00"/>
    <s v="440"/>
    <s v="05"/>
    <s v="SALARIES COMMERCIAUX"/>
    <m/>
    <m/>
    <s v="637"/>
    <s v="Niveau 1"/>
    <m/>
    <s v="Niveau 1"/>
    <m/>
    <d v="1980-06-02T00:00:00"/>
    <n v="44"/>
    <n v="100"/>
    <s v="FRANCAISE"/>
    <d v="2023-09-01T00:00:00"/>
    <n v="1"/>
    <d v="2023-09-01T00:00:00"/>
    <s v="HC"/>
    <n v="62730"/>
    <s v="MARCK"/>
    <s v="CATHERINE BLANCKAERT"/>
    <s v="071030"/>
    <s v="REGION ILE DE FRANCE NORD"/>
    <s v="185551"/>
    <s v="BERNARD GERONIMI"/>
    <s v="100 IMD"/>
    <x v="17"/>
    <x v="17"/>
    <s v="156632"/>
    <s v="CHRISTIAN TALON"/>
    <s v="200 IMP"/>
    <x v="45"/>
    <x v="45"/>
    <s v="305682"/>
    <s v="BORIS LENOIRE"/>
    <s v="440 CCT"/>
    <s v="HC"/>
    <s v="099982"/>
    <s v="SECTEUR BLANC"/>
  </r>
  <r>
    <n v="302517"/>
    <n v="3101389"/>
    <x v="0"/>
    <s v="REGION GRAND OUEST"/>
    <x v="0"/>
    <s v="03101389"/>
    <s v="302517"/>
    <x v="0"/>
    <m/>
    <n v="1"/>
    <s v="Monsieur"/>
    <s v="MATTHIEU"/>
    <s v="LENORMAND"/>
    <s v="440 CCT"/>
    <n v="42095"/>
    <m/>
    <s v="Faux"/>
    <n v="5"/>
    <s v="SALARIES COMMERCIAUX"/>
    <s v="370 CC.E"/>
    <d v="2015-05-01T00:00:00"/>
    <s v="370"/>
    <s v="05"/>
    <s v="SALARIES COMMERCIAUX"/>
    <m/>
    <m/>
    <s v="007"/>
    <s v="Niveau 2"/>
    <m/>
    <s v="Niveau 2"/>
    <m/>
    <d v="1979-11-04T00:00:00"/>
    <n v="45"/>
    <n v="100"/>
    <s v="FRANCAISE"/>
    <d v="2015-05-01T00:00:00"/>
    <n v="9"/>
    <d v="2015-05-01T00:00:00"/>
    <s v="HC"/>
    <n v="35760"/>
    <s v="ST GREGOIRE"/>
    <s v="MATHIEU CHEMIN"/>
    <s v="071590"/>
    <s v="REGION GRAND OUEST"/>
    <s v="175115"/>
    <s v="PABLO LECOQ"/>
    <s v="100 IMD"/>
    <x v="27"/>
    <x v="27"/>
    <s v="303962"/>
    <s v="JORDAN BRICARD"/>
    <s v="200 IMP"/>
    <x v="70"/>
    <x v="70"/>
    <s v="302517"/>
    <s v="MATTHIEU LENORMAND"/>
    <s v="370 CC.E"/>
    <s v="HC"/>
    <s v="096411"/>
    <s v="SECTEUR BLANC"/>
  </r>
  <r>
    <n v="304862"/>
    <n v="3102648"/>
    <x v="0"/>
    <s v="REGION CENTRE EST"/>
    <x v="0"/>
    <s v="03102648"/>
    <s v="304862"/>
    <x v="0"/>
    <m/>
    <n v="1"/>
    <s v="Monsieur"/>
    <s v="FLORIAN"/>
    <s v="LEO"/>
    <s v="440 CCT"/>
    <n v="45597"/>
    <m/>
    <s v="Faux"/>
    <n v="5"/>
    <s v="SALARIES COMMERCIAUX"/>
    <s v="371 CCM.E"/>
    <d v="2024-12-01T00:00:00"/>
    <s v="371"/>
    <s v="05"/>
    <s v="SALARIES COMMERCIAUX"/>
    <s v="T"/>
    <m/>
    <s v="298"/>
    <s v="Niveau 1"/>
    <m/>
    <s v="Niveau 1"/>
    <m/>
    <n v="36257"/>
    <n v="25"/>
    <n v="100"/>
    <s v="FRANCAISE"/>
    <n v="44228"/>
    <n v="3"/>
    <n v="44228"/>
    <s v="HC"/>
    <n v="77320"/>
    <s v="JOUY SUR MORIN"/>
    <s v="JEROME CARPANETTO"/>
    <s v="900582"/>
    <s v="REGION CENTRE EST"/>
    <s v="193601"/>
    <s v="PIERRICK MORTIER"/>
    <s v="100 IMD"/>
    <x v="30"/>
    <x v="30"/>
    <s v="172935"/>
    <s v="PATRICK HABAY"/>
    <s v="200 IMP"/>
    <x v="46"/>
    <x v="46"/>
    <s v="304862"/>
    <s v="FLORIAN LEO"/>
    <s v="371 CCM.E"/>
    <s v="HC"/>
    <s v="098379"/>
    <s v="SECTEUR BLANC"/>
  </r>
  <r>
    <n v="303929"/>
    <n v="3102111"/>
    <x v="0"/>
    <s v="REGION ILE DE FRANCE NORD"/>
    <x v="0"/>
    <s v="03102111"/>
    <s v="303929"/>
    <x v="0"/>
    <m/>
    <n v="2"/>
    <s v="Madame"/>
    <s v="SANDRINE"/>
    <s v="LEONE"/>
    <s v="445 CCA"/>
    <n v="43282"/>
    <m/>
    <s v="Faux"/>
    <n v="5"/>
    <s v="SALARIES COMMERCIAUX"/>
    <s v="440 CCT"/>
    <d v="2018-08-01T00:00:00"/>
    <s v="440"/>
    <s v="05"/>
    <s v="SALARIES COMMERCIAUX"/>
    <m/>
    <m/>
    <s v="649"/>
    <s v="Niveau 1"/>
    <m/>
    <s v="Niveau 1"/>
    <m/>
    <d v="1968-11-19T00:00:00"/>
    <n v="56"/>
    <n v="100"/>
    <s v="FRANCAISE"/>
    <d v="2018-08-01T00:00:00"/>
    <n v="6"/>
    <d v="2018-08-01T00:00:00"/>
    <s v="HC"/>
    <n v="62630"/>
    <s v="ETAPLES"/>
    <s v="CATHERINE BLANCKAERT"/>
    <s v="071030"/>
    <s v="REGION ILE DE FRANCE NORD"/>
    <s v="185551"/>
    <s v="BERNARD GERONIMI"/>
    <s v="100 IMD"/>
    <x v="17"/>
    <x v="17"/>
    <s v="156632"/>
    <s v="CHRISTIAN TALON"/>
    <s v="200 IMP"/>
    <x v="45"/>
    <x v="45"/>
    <s v="303929"/>
    <s v="SANDRINE LEONE"/>
    <s v="440 CCT"/>
    <s v="HC"/>
    <s v="991263"/>
    <s v="SECTEUR BLANC"/>
  </r>
  <r>
    <n v="177084"/>
    <n v="3000635"/>
    <x v="0"/>
    <s v="REGION ILE DE FRANCE NORD"/>
    <x v="0"/>
    <s v="03000635"/>
    <s v="177084"/>
    <x v="0"/>
    <m/>
    <n v="1"/>
    <s v="Monsieur"/>
    <s v="DAVID"/>
    <s v="LEPRIZE"/>
    <s v="444 CCTM.S"/>
    <n v="44287"/>
    <m/>
    <s v="Faux"/>
    <n v="5"/>
    <s v="SALARIES COMMERCIAUX"/>
    <s v="381 CCEIM.S"/>
    <d v="2021-05-01T00:00:00"/>
    <s v="381"/>
    <s v="05"/>
    <s v="SALARIES COMMERCIAUX"/>
    <s v="T"/>
    <m/>
    <s v="295"/>
    <s v="Niveau 2"/>
    <m/>
    <s v="Niveau 2"/>
    <m/>
    <n v="27657"/>
    <n v="49"/>
    <n v="100"/>
    <s v="FRANCAISE"/>
    <n v="35431"/>
    <n v="23"/>
    <n v="36951"/>
    <s v="HC"/>
    <n v="76650"/>
    <s v="PETIT COURONNE"/>
    <s v="CATHERINE BLANCKAERT"/>
    <s v="071030"/>
    <s v="REGION ILE DE FRANCE NORD"/>
    <s v="193005"/>
    <s v="SEBASTIEN COTE"/>
    <s v="100 IMD"/>
    <x v="18"/>
    <x v="18"/>
    <s v="303511"/>
    <s v="YASSIN MOUYER"/>
    <s v="200 IMP"/>
    <x v="89"/>
    <x v="89"/>
    <s v="177084"/>
    <s v="DAVID LEPRIZE"/>
    <s v="381 CCEIM.S"/>
    <s v="HC"/>
    <s v="098197"/>
    <s v="SECTEUR BLANC"/>
  </r>
  <r>
    <n v="305691"/>
    <n v="7022874"/>
    <x v="0"/>
    <s v="REGION GRAND SUD"/>
    <x v="0"/>
    <s v="07022874"/>
    <s v="305691"/>
    <x v="0"/>
    <m/>
    <n v="2"/>
    <s v="Madame"/>
    <s v="MEGANE"/>
    <s v="LERAILLE"/>
    <s v="445 CCA"/>
    <n v="45323"/>
    <m/>
    <s v="Faux"/>
    <n v="5"/>
    <s v="SALARIES COMMERCIAUX"/>
    <s v="440 CCT"/>
    <d v="2024-03-01T00:00:00"/>
    <s v="440"/>
    <s v="05"/>
    <s v="SALARIES COMMERCIAUX"/>
    <m/>
    <m/>
    <s v="474"/>
    <s v="Niveau 1"/>
    <m/>
    <s v="Niveau 1"/>
    <m/>
    <n v="34775"/>
    <n v="29"/>
    <n v="100"/>
    <s v="FRANCAISE"/>
    <n v="45170"/>
    <n v="1"/>
    <n v="45170"/>
    <s v="HC"/>
    <n v="83210"/>
    <s v="SOLLIES PONT"/>
    <s v="FREDERIC MESTRE"/>
    <s v="071251"/>
    <s v="REGION GRAND SUD"/>
    <s v="190355"/>
    <s v="FABIO FRACASSETTI"/>
    <s v="100 IMD"/>
    <x v="9"/>
    <x v="9"/>
    <s v="304877"/>
    <s v="YOAN CENEDESE"/>
    <s v="200 IMP"/>
    <x v="10"/>
    <x v="10"/>
    <s v="305691"/>
    <s v="MEGANE LERAILLE"/>
    <s v="440 CCT"/>
    <s v="HC"/>
    <s v="097476"/>
    <s v="SECTEUR BLANC"/>
  </r>
  <r>
    <n v="192975"/>
    <n v="3002213"/>
    <x v="0"/>
    <s v="REGION GRAND OUEST"/>
    <x v="0"/>
    <s v="03002213"/>
    <s v="192975"/>
    <x v="0"/>
    <m/>
    <n v="1"/>
    <s v="Monsieur"/>
    <s v="FRANK"/>
    <s v="LEROUX"/>
    <s v="371 CCM.E"/>
    <n v="39722"/>
    <m/>
    <s v="Faux"/>
    <n v="5"/>
    <s v="INSPECTEURS RSG"/>
    <s v="386 IE"/>
    <d v="2008-11-01T00:00:00"/>
    <s v="386"/>
    <s v="05"/>
    <s v="INSPECTEURS RSG"/>
    <s v="T"/>
    <m/>
    <s v="352"/>
    <n v="5"/>
    <m/>
    <n v="5"/>
    <m/>
    <n v="25916"/>
    <n v="53"/>
    <n v="100"/>
    <s v="FRANCAISE"/>
    <n v="39753"/>
    <n v="16"/>
    <n v="39753"/>
    <s v="HC"/>
    <n v="14210"/>
    <s v="EVRECY"/>
    <s v="MATHIEU CHEMIN"/>
    <s v="071590"/>
    <s v="REGION GRAND OUEST"/>
    <s v="170189"/>
    <s v="SEBASTIEN PLANCON"/>
    <s v="100 IMD"/>
    <x v="10"/>
    <x v="10"/>
    <s v="182923"/>
    <s v="DAVID RIQUE"/>
    <s v="200 IMP"/>
    <x v="48"/>
    <x v="48"/>
    <s v="192975"/>
    <s v="FRANK LEROUX"/>
    <s v="386 IE"/>
    <s v="HC"/>
    <s v="099423"/>
    <s v="SECTEUR BLANC"/>
  </r>
  <r>
    <n v="186738"/>
    <n v="3000999"/>
    <x v="0"/>
    <s v="REGION GRAND OUEST"/>
    <x v="0"/>
    <s v="03000999"/>
    <s v="186738"/>
    <x v="0"/>
    <m/>
    <n v="1"/>
    <s v="Monsieur"/>
    <s v="YANNICK"/>
    <s v="LEROY"/>
    <m/>
    <m/>
    <m/>
    <m/>
    <m/>
    <m/>
    <s v="440 CCT"/>
    <d v="2002-04-01T00:00:00"/>
    <s v="440"/>
    <s v="05"/>
    <s v="SALARIES COMMERCIAUX"/>
    <m/>
    <m/>
    <s v="763"/>
    <m/>
    <m/>
    <s v="Niveau 1"/>
    <m/>
    <n v="25737"/>
    <n v="54"/>
    <n v="100"/>
    <s v="FRANCAISE"/>
    <n v="37347"/>
    <n v="22"/>
    <n v="37347"/>
    <s v="HC"/>
    <n v="87570"/>
    <s v="RILHAC RANCON"/>
    <s v="MATHIEU CHEMIN"/>
    <s v="071590"/>
    <s v="REGION GRAND OUEST"/>
    <s v="192093"/>
    <s v="GUILLAUME LIOPE"/>
    <s v="100 IMD"/>
    <x v="15"/>
    <x v="15"/>
    <s v="305495"/>
    <s v="SEVERINE COUDERT"/>
    <s v="200 IMP"/>
    <x v="56"/>
    <x v="56"/>
    <s v="186738"/>
    <s v="YANNICK LEROY"/>
    <s v="440 CCT"/>
    <s v="HC"/>
    <s v="992826"/>
    <s v="SECTEUR BLANC"/>
  </r>
  <r>
    <n v="303344"/>
    <n v="3101833"/>
    <x v="0"/>
    <s v="POLE PILOTAGE DU RESEAU COMMERCIAL"/>
    <x v="0"/>
    <s v="03101833"/>
    <s v="303344"/>
    <x v="0"/>
    <m/>
    <n v="1"/>
    <s v="Monsieur"/>
    <s v="GUILLAUME"/>
    <s v="LESAGE"/>
    <s v="200 IMP"/>
    <n v="42767"/>
    <m/>
    <s v="Faux"/>
    <n v="3"/>
    <s v="INSPECTEURS RSG"/>
    <s v="038 IEM"/>
    <d v="2017-03-01T00:00:00"/>
    <s v="038"/>
    <s v="03"/>
    <s v="INSPECTEURS RSG"/>
    <m/>
    <m/>
    <m/>
    <n v="6"/>
    <m/>
    <n v="6"/>
    <m/>
    <n v="30774"/>
    <n v="40"/>
    <n v="100"/>
    <s v="FRANCAISE"/>
    <n v="42795"/>
    <n v="7"/>
    <n v="42795"/>
    <m/>
    <n v="51100"/>
    <s v="REIMS"/>
    <m/>
    <s v="700584"/>
    <s v="POLE PILOTAGE DU RESEAU COMMERCIAL"/>
    <m/>
    <m/>
    <m/>
    <x v="41"/>
    <x v="40"/>
    <m/>
    <m/>
    <m/>
    <x v="3"/>
    <x v="3"/>
    <m/>
    <m/>
    <m/>
    <s v="AR"/>
    <m/>
    <m/>
  </r>
  <r>
    <n v="306491"/>
    <n v="7024443"/>
    <x v="0"/>
    <s v="REGION GRAND OUEST"/>
    <x v="0"/>
    <s v="07024443"/>
    <s v="306491"/>
    <x v="0"/>
    <m/>
    <n v="1"/>
    <s v="Monsieur"/>
    <s v="MARTIN"/>
    <s v="LESCOUTRA"/>
    <m/>
    <m/>
    <m/>
    <m/>
    <m/>
    <m/>
    <s v="445 CCA"/>
    <d v="2024-12-01T00:00:00"/>
    <s v="445"/>
    <s v="05"/>
    <s v="SALARIES COMMERCIAUX"/>
    <m/>
    <m/>
    <s v="074"/>
    <m/>
    <m/>
    <s v="Niveau 1"/>
    <m/>
    <n v="31831"/>
    <n v="37"/>
    <n v="100"/>
    <s v="FRANCAISE"/>
    <n v="45627"/>
    <n v="0"/>
    <n v="45627"/>
    <s v="HC"/>
    <n v="44000"/>
    <s v="NANTES"/>
    <s v="MATHIEU CHEMIN"/>
    <s v="071590"/>
    <s v="REGION GRAND OUEST"/>
    <s v="190433"/>
    <s v="JOHANN GUIHARD"/>
    <s v="100 IMD"/>
    <x v="13"/>
    <x v="13"/>
    <s v="191022"/>
    <s v="FLORENT FOURNIGAULT"/>
    <s v="200 IMP"/>
    <x v="15"/>
    <x v="15"/>
    <s v="306491"/>
    <s v="MARTIN LESCOUTRA"/>
    <s v="445 CCA"/>
    <s v="HC"/>
    <s v="099398"/>
    <s v="SECTEUR BLANC"/>
  </r>
  <r>
    <n v="302094"/>
    <n v="3101334"/>
    <x v="0"/>
    <s v="REGION ILE DE FRANCE NORD"/>
    <x v="0"/>
    <s v="03101334"/>
    <s v="302094"/>
    <x v="0"/>
    <m/>
    <n v="2"/>
    <s v="Madame"/>
    <s v="EMILIE"/>
    <s v="LESOURD"/>
    <s v="440 CCT"/>
    <n v="44562"/>
    <m/>
    <s v="Faux"/>
    <n v="5"/>
    <s v="SALARIES COMMERCIAUX"/>
    <s v="390 CCEI"/>
    <d v="2022-02-01T00:00:00"/>
    <s v="390"/>
    <s v="05"/>
    <s v="SALARIES COMMERCIAUX"/>
    <m/>
    <m/>
    <s v="254"/>
    <s v="Niveau 2"/>
    <m/>
    <s v="Niveau 2"/>
    <m/>
    <n v="31459"/>
    <n v="38"/>
    <n v="100"/>
    <s v="FRANCAISE"/>
    <n v="42036"/>
    <n v="9"/>
    <n v="42036"/>
    <s v="HC"/>
    <n v="78950"/>
    <s v="GAMBAIS"/>
    <s v="CATHERINE BLANCKAERT"/>
    <s v="071030"/>
    <s v="REGION ILE DE FRANCE NORD"/>
    <s v="303103"/>
    <s v="JEROME TEISSIER"/>
    <s v="100 IMD"/>
    <x v="19"/>
    <x v="19"/>
    <s v="192666"/>
    <s v="SEBASTIEN FOSSEY"/>
    <s v="200 IMP"/>
    <x v="116"/>
    <x v="116"/>
    <s v="302094"/>
    <s v="EMILIE LESOURD"/>
    <s v="390 CCEI"/>
    <s v="HC"/>
    <s v="990939"/>
    <s v="SECTEUR BLANC"/>
  </r>
  <r>
    <n v="183443"/>
    <n v="3000831"/>
    <x v="0"/>
    <s v="REGION GRAND OUEST"/>
    <x v="0"/>
    <s v="03000831"/>
    <s v="183443"/>
    <x v="0"/>
    <m/>
    <n v="1"/>
    <s v="Monsieur"/>
    <s v="LUDOVIC"/>
    <s v="LESTAGE"/>
    <m/>
    <m/>
    <m/>
    <m/>
    <m/>
    <m/>
    <s v="390 CCEI"/>
    <d v="1999-12-01T00:00:00"/>
    <s v="390"/>
    <s v="05"/>
    <s v="SALARIES COMMERCIAUX"/>
    <m/>
    <m/>
    <s v="108"/>
    <m/>
    <m/>
    <s v="Niveau 2"/>
    <m/>
    <n v="24386"/>
    <n v="58"/>
    <n v="100"/>
    <s v="FRANCAISE"/>
    <n v="36495"/>
    <n v="25"/>
    <n v="36495"/>
    <s v="HC"/>
    <n v="33000"/>
    <s v="BORDEAUX"/>
    <s v="MATHIEU CHEMIN"/>
    <s v="071590"/>
    <s v="REGION GRAND OUEST"/>
    <s v="306306"/>
    <s v="FLAVIEN QUIROSA"/>
    <s v="100 IMD"/>
    <x v="35"/>
    <x v="35"/>
    <s v="304137"/>
    <s v="STEVIE SALOME"/>
    <s v="200 IMP"/>
    <x v="60"/>
    <x v="60"/>
    <s v="183443"/>
    <s v="LUDOVIC LESTAGE"/>
    <s v="390 CCEI"/>
    <s v="HC"/>
    <s v="097339"/>
    <s v="SECTEUR BLANC"/>
  </r>
  <r>
    <n v="305474"/>
    <n v="7022079"/>
    <x v="0"/>
    <s v="REGION GRAND OUEST"/>
    <x v="0"/>
    <s v="07022079"/>
    <s v="305474"/>
    <x v="0"/>
    <m/>
    <n v="1"/>
    <s v="Monsieur"/>
    <s v="MARTIN"/>
    <s v="LETACONNOUX"/>
    <m/>
    <m/>
    <m/>
    <m/>
    <m/>
    <m/>
    <s v="440 CCT"/>
    <d v="2023-07-01T00:00:00"/>
    <s v="440"/>
    <s v="05"/>
    <s v="SALARIES COMMERCIAUX"/>
    <m/>
    <m/>
    <s v="064"/>
    <m/>
    <m/>
    <s v="Niveau 1"/>
    <m/>
    <n v="34037"/>
    <n v="31"/>
    <n v="100"/>
    <s v="FRANCAISE"/>
    <n v="44927"/>
    <n v="1"/>
    <n v="44927"/>
    <s v="HC"/>
    <n v="22100"/>
    <s v="AUCALEUC"/>
    <s v="MATHIEU CHEMIN"/>
    <s v="071590"/>
    <s v="REGION GRAND OUEST"/>
    <s v="175115"/>
    <s v="PABLO LECOQ"/>
    <s v="100 IMD"/>
    <x v="27"/>
    <x v="27"/>
    <s v="302652"/>
    <s v="ARNAUD HOCHET"/>
    <s v="200 IMP"/>
    <x v="104"/>
    <x v="104"/>
    <s v="305474"/>
    <s v="MARTIN LETACONNOUX"/>
    <s v="440 CCT"/>
    <s v="HC"/>
    <s v="098890"/>
    <s v="SECTEUR BLANC"/>
  </r>
  <r>
    <n v="300146"/>
    <n v="3100111"/>
    <x v="0"/>
    <s v="REGION ILE DE FRANCE NORD"/>
    <x v="0"/>
    <s v="03100111"/>
    <s v="300146"/>
    <x v="0"/>
    <m/>
    <n v="1"/>
    <s v="Monsieur"/>
    <s v="GREGORY"/>
    <s v="LEU"/>
    <s v="370 CC.E"/>
    <n v="40603"/>
    <m/>
    <s v="Faux"/>
    <n v="5"/>
    <s v="INSPECTEURS RSG"/>
    <s v="386 IE"/>
    <d v="2011-04-01T00:00:00"/>
    <s v="386"/>
    <s v="05"/>
    <s v="INSPECTEURS RSG"/>
    <s v="T"/>
    <m/>
    <s v="738"/>
    <n v="5"/>
    <m/>
    <n v="5"/>
    <m/>
    <n v="27492"/>
    <n v="49"/>
    <n v="100"/>
    <s v="FRANCAISE"/>
    <n v="40634"/>
    <n v="13"/>
    <n v="40634"/>
    <s v="HC"/>
    <n v="80620"/>
    <s v="LANCHES ST HILAIRE"/>
    <s v="CATHERINE BLANCKAERT"/>
    <s v="071030"/>
    <s v="REGION ILE DE FRANCE NORD"/>
    <s v="301703"/>
    <s v="JONATHAN HENNICOTTE"/>
    <s v="100 IMD"/>
    <x v="34"/>
    <x v="34"/>
    <s v="303751"/>
    <s v="MAGALIE FEVRIER"/>
    <s v="200 IMP"/>
    <x v="88"/>
    <x v="88"/>
    <s v="300146"/>
    <s v="GREGORY LEU"/>
    <s v="386 IE"/>
    <s v="HC"/>
    <s v="990646"/>
    <s v="SECTEUR BLANC"/>
  </r>
  <r>
    <n v="193087"/>
    <n v="3002330"/>
    <x v="3"/>
    <s v="REGION GRAND SUD"/>
    <x v="0"/>
    <s v="03002330"/>
    <s v="193087"/>
    <x v="0"/>
    <m/>
    <n v="1"/>
    <s v="Monsieur"/>
    <s v="NICOLAS"/>
    <s v="LEVEQUE"/>
    <s v="200 IMP"/>
    <n v="39814"/>
    <m/>
    <s v="Faux"/>
    <n v="3"/>
    <s v="INSPECTEURS RSG"/>
    <s v="100 IMD"/>
    <d v="2009-02-01T00:00:00"/>
    <s v="100"/>
    <s v="03"/>
    <s v="INSPECTEURS RSG"/>
    <m/>
    <m/>
    <m/>
    <n v="6"/>
    <m/>
    <n v="6"/>
    <m/>
    <n v="30040"/>
    <n v="42"/>
    <n v="100"/>
    <s v="FRANCAISE"/>
    <n v="39845"/>
    <n v="15"/>
    <n v="39845"/>
    <m/>
    <n v="63540"/>
    <s v="ROMAGNAT"/>
    <s v="FREDERIC MESTRE"/>
    <s v="071251"/>
    <s v="REGION GRAND SUD"/>
    <s v="193087"/>
    <s v="NICOLAS LEVEQUE"/>
    <s v="100 IMD"/>
    <x v="16"/>
    <x v="16"/>
    <m/>
    <m/>
    <m/>
    <x v="3"/>
    <x v="3"/>
    <m/>
    <m/>
    <m/>
    <s v="D7"/>
    <m/>
    <m/>
  </r>
  <r>
    <n v="190994"/>
    <n v="3001316"/>
    <x v="0"/>
    <s v="REGION GRAND OUEST"/>
    <x v="0"/>
    <s v="03001316"/>
    <s v="190994"/>
    <x v="0"/>
    <m/>
    <n v="1"/>
    <s v="Monsieur"/>
    <s v="BENJAMIN"/>
    <s v="LEYSHON"/>
    <m/>
    <m/>
    <m/>
    <m/>
    <m/>
    <m/>
    <s v="370 CC.E"/>
    <d v="2007-10-01T00:00:00"/>
    <s v="370"/>
    <s v="05"/>
    <s v="SALARIES COMMERCIAUX"/>
    <m/>
    <m/>
    <s v="120"/>
    <m/>
    <m/>
    <s v="Niveau 2"/>
    <m/>
    <n v="30927"/>
    <n v="40"/>
    <n v="100"/>
    <s v="FRANCAISE"/>
    <n v="39356"/>
    <n v="17"/>
    <n v="39356"/>
    <s v="HC"/>
    <n v="22540"/>
    <s v="LOUARGAT"/>
    <s v="MATHIEU CHEMIN"/>
    <s v="071590"/>
    <s v="REGION GRAND OUEST"/>
    <s v="175115"/>
    <s v="PABLO LECOQ"/>
    <s v="100 IMD"/>
    <x v="27"/>
    <x v="27"/>
    <s v="188718"/>
    <s v="STEPHANE GESTIN"/>
    <s v="200 IMP"/>
    <x v="37"/>
    <x v="37"/>
    <s v="190994"/>
    <s v="BENJAMIN LEYSHON"/>
    <s v="370 CC.E"/>
    <s v="HC"/>
    <s v="992388"/>
    <s v="SECTEUR BLANC"/>
  </r>
  <r>
    <n v="306457"/>
    <n v="7024380"/>
    <x v="0"/>
    <s v="REGION GRAND OUEST"/>
    <x v="0"/>
    <s v="07024380"/>
    <s v="306457"/>
    <x v="0"/>
    <m/>
    <n v="1"/>
    <s v="Monsieur"/>
    <s v="YANN"/>
    <s v="LHUMEAU"/>
    <m/>
    <m/>
    <m/>
    <m/>
    <m/>
    <m/>
    <s v="445 CCA"/>
    <d v="2024-11-01T00:00:00"/>
    <s v="445"/>
    <s v="05"/>
    <s v="SALARIES COMMERCIAUX"/>
    <m/>
    <m/>
    <s v="086"/>
    <m/>
    <m/>
    <s v="Niveau 1"/>
    <m/>
    <n v="29484"/>
    <n v="44"/>
    <n v="100"/>
    <s v="FRANCAISE"/>
    <n v="45597"/>
    <n v="0"/>
    <n v="45597"/>
    <s v="HC"/>
    <n v="49170"/>
    <s v="ST LEGER DE LINIERES"/>
    <s v="MATHIEU CHEMIN"/>
    <s v="071590"/>
    <s v="REGION GRAND OUEST"/>
    <s v="306176"/>
    <s v="BERENGERE CORVELLEC"/>
    <s v="100 IMD"/>
    <x v="31"/>
    <x v="31"/>
    <s v="172830"/>
    <s v="RICHARD PITON"/>
    <s v="200 IMP"/>
    <x v="55"/>
    <x v="55"/>
    <s v="306457"/>
    <s v="YANN LHUMEAU"/>
    <s v="445 CCA"/>
    <s v="HC"/>
    <s v="992047"/>
    <s v="SECTEUR BLANC"/>
  </r>
  <r>
    <n v="192039"/>
    <n v="3001509"/>
    <x v="0"/>
    <s v="REGION GRAND OUEST"/>
    <x v="0"/>
    <s v="03001509"/>
    <s v="192039"/>
    <x v="0"/>
    <m/>
    <n v="2"/>
    <s v="Madame"/>
    <s v="ESTELLE"/>
    <s v="LIAGRE"/>
    <m/>
    <m/>
    <m/>
    <m/>
    <m/>
    <m/>
    <s v="440 CCT"/>
    <d v="2006-11-01T00:00:00"/>
    <s v="440"/>
    <s v="05"/>
    <s v="SALARIES COMMERCIAUX"/>
    <m/>
    <m/>
    <m/>
    <m/>
    <m/>
    <s v="Niveau 1"/>
    <m/>
    <d v="1963-05-23T00:00:00"/>
    <n v="61"/>
    <n v="100"/>
    <s v="FRANCAISE"/>
    <d v="2006-11-01T00:00:00"/>
    <n v="18"/>
    <d v="2006-11-01T00:00:00"/>
    <s v="HC"/>
    <n v="85450"/>
    <s v="LA TAILLEE"/>
    <s v="MATHIEU CHEMIN"/>
    <s v="071590"/>
    <s v="REGION GRAND OUEST"/>
    <s v="190433"/>
    <s v="JOHANN GUIHARD"/>
    <s v="100 IMD"/>
    <x v="13"/>
    <x v="13"/>
    <s v="305637"/>
    <s v="OLIVIER GUITTON"/>
    <s v="200 IMP"/>
    <x v="79"/>
    <x v="79"/>
    <s v="192039"/>
    <s v="ESTELLE LIAGRE"/>
    <s v="440 CCT"/>
    <s v="HC"/>
    <s v="900115"/>
    <s v="SECTEUR BLANC"/>
  </r>
  <r>
    <n v="306051"/>
    <n v="7023730"/>
    <x v="0"/>
    <s v="REGION ILE DE FRANCE NORD"/>
    <x v="0"/>
    <s v="07023730"/>
    <s v="306051"/>
    <x v="0"/>
    <m/>
    <n v="1"/>
    <s v="Monsieur"/>
    <s v="MATTHIEU"/>
    <s v="LIBBRECHT"/>
    <m/>
    <m/>
    <m/>
    <m/>
    <m/>
    <m/>
    <s v="440 CCT"/>
    <d v="2024-09-01T00:00:00"/>
    <s v="440"/>
    <s v="05"/>
    <s v="SALARIES COMMERCIAUX"/>
    <m/>
    <m/>
    <s v="410"/>
    <m/>
    <m/>
    <s v="Niveau 1"/>
    <m/>
    <d v="1973-07-24T00:00:00"/>
    <n v="51"/>
    <n v="100"/>
    <s v="FRANCAISE"/>
    <d v="2024-05-01T00:00:00"/>
    <n v="0"/>
    <d v="2024-05-01T00:00:00"/>
    <s v="HC"/>
    <n v="59112"/>
    <s v="ANNOEULLIN"/>
    <s v="CATHERINE BLANCKAERT"/>
    <s v="071030"/>
    <s v="REGION ILE DE FRANCE NORD"/>
    <s v="185551"/>
    <s v="BERNARD GERONIMI"/>
    <s v="100 IMD"/>
    <x v="17"/>
    <x v="17"/>
    <s v="302925"/>
    <s v="ALEXANDRE DELEMOTTE"/>
    <s v="200 IMP"/>
    <x v="82"/>
    <x v="82"/>
    <s v="306051"/>
    <s v="MATTHIEU LIBBRECHT"/>
    <s v="440 CCT"/>
    <s v="HC"/>
    <s v="992090"/>
    <s v="SECTEUR BLANC"/>
  </r>
  <r>
    <n v="186234"/>
    <n v="3000964"/>
    <x v="0"/>
    <s v="REGION GRAND OUEST"/>
    <x v="0"/>
    <s v="03000964"/>
    <s v="186234"/>
    <x v="0"/>
    <m/>
    <n v="1"/>
    <s v="Monsieur"/>
    <s v="JEAN-MARC"/>
    <s v="LICHOU"/>
    <m/>
    <m/>
    <m/>
    <m/>
    <m/>
    <m/>
    <s v="440 CCT"/>
    <d v="2001-12-01T00:00:00"/>
    <s v="440"/>
    <s v="05"/>
    <s v="SALARIES COMMERCIAUX"/>
    <m/>
    <m/>
    <s v="002"/>
    <m/>
    <m/>
    <s v="Niveau 1"/>
    <m/>
    <d v="1960-02-28T00:00:00"/>
    <n v="64"/>
    <n v="100"/>
    <s v="FRANCAISE"/>
    <d v="2001-12-01T00:00:00"/>
    <n v="23"/>
    <d v="2001-12-01T00:00:00"/>
    <s v="HC"/>
    <n v="35400"/>
    <s v="ST MALO"/>
    <s v="MATHIEU CHEMIN"/>
    <s v="071590"/>
    <s v="REGION GRAND OUEST"/>
    <s v="175115"/>
    <s v="PABLO LECOQ"/>
    <s v="100 IMD"/>
    <x v="27"/>
    <x v="27"/>
    <s v="302652"/>
    <s v="ARNAUD HOCHET"/>
    <s v="200 IMP"/>
    <x v="104"/>
    <x v="104"/>
    <s v="186234"/>
    <s v="JEAN-MARC LICHOU"/>
    <s v="440 CCT"/>
    <s v="HC"/>
    <s v="096395"/>
    <s v="SECTEUR BLANC"/>
  </r>
  <r>
    <n v="305707"/>
    <n v="7022996"/>
    <x v="0"/>
    <s v="REGION CENTRE EST"/>
    <x v="0"/>
    <s v="07022996"/>
    <s v="305707"/>
    <x v="0"/>
    <m/>
    <n v="1"/>
    <s v="Monsieur"/>
    <s v="JOHN"/>
    <s v="LICINA"/>
    <m/>
    <m/>
    <m/>
    <m/>
    <m/>
    <m/>
    <s v="440 CCT"/>
    <d v="2024-02-01T00:00:00"/>
    <s v="440"/>
    <s v="05"/>
    <s v="SALARIES COMMERCIAUX"/>
    <m/>
    <m/>
    <s v="547"/>
    <m/>
    <m/>
    <s v="Niveau 1"/>
    <m/>
    <d v="1976-08-06T00:00:00"/>
    <n v="48"/>
    <n v="100"/>
    <s v="FRANCAISE"/>
    <d v="2023-10-01T00:00:00"/>
    <n v="1"/>
    <d v="2023-10-01T00:00:00"/>
    <s v="HC"/>
    <n v="90400"/>
    <s v="DORANS"/>
    <s v="JEROME CARPANETTO"/>
    <s v="900582"/>
    <s v="REGION CENTRE EST"/>
    <s v="305941"/>
    <s v="SAMUEL TRAGEL"/>
    <s v="100 IMD"/>
    <x v="14"/>
    <x v="14"/>
    <s v="304004"/>
    <s v="LARA BALTAZAR"/>
    <s v="200 IMP"/>
    <x v="33"/>
    <x v="33"/>
    <s v="305707"/>
    <s v="JOHN LICINA"/>
    <s v="440 CCT"/>
    <s v="HC"/>
    <s v="993332"/>
    <s v="SECTEUR BLANC"/>
  </r>
  <r>
    <n v="301391"/>
    <n v="3100793"/>
    <x v="0"/>
    <s v="REGION ILE DE FRANCE NORD"/>
    <x v="0"/>
    <s v="03100793"/>
    <s v="301391"/>
    <x v="0"/>
    <m/>
    <n v="2"/>
    <s v="Madame"/>
    <s v="SANDRINE"/>
    <s v="LIETARD"/>
    <s v="441 CCTM"/>
    <s v="31/12/2021"/>
    <m/>
    <s v="Faux"/>
    <n v="5"/>
    <s v="SALARIES COMMERCIAUX"/>
    <s v="371 CCM.E"/>
    <d v="2022-01-01T00:00:00"/>
    <s v="371"/>
    <s v="05"/>
    <s v="SALARIES COMMERCIAUX"/>
    <s v="T"/>
    <m/>
    <s v="176"/>
    <s v="Niveau 2"/>
    <m/>
    <s v="Niveau 2"/>
    <m/>
    <d v="1965-12-17T00:00:00"/>
    <n v="58"/>
    <n v="100"/>
    <s v="FRANCAISE"/>
    <d v="2013-06-01T00:00:00"/>
    <n v="11"/>
    <d v="2013-06-01T00:00:00"/>
    <s v="HC"/>
    <n v="2300"/>
    <s v="CHAUNY"/>
    <s v="CATHERINE BLANCKAERT"/>
    <s v="071030"/>
    <s v="REGION ILE DE FRANCE NORD"/>
    <s v="301703"/>
    <s v="JONATHAN HENNICOTTE"/>
    <s v="100 IMD"/>
    <x v="34"/>
    <x v="34"/>
    <s v="193607"/>
    <s v="ANTHONY ZAPPARATA"/>
    <s v="200 IMP"/>
    <x v="58"/>
    <x v="58"/>
    <s v="301391"/>
    <s v="SANDRINE LIETARD"/>
    <s v="371 CCM.E"/>
    <s v="HC"/>
    <s v="993368"/>
    <s v="SECTEUR BLANC"/>
  </r>
  <r>
    <n v="192309"/>
    <n v="3001634"/>
    <x v="0"/>
    <s v="REGION CENTRE EST"/>
    <x v="0"/>
    <s v="03001634"/>
    <s v="192309"/>
    <x v="0"/>
    <m/>
    <n v="2"/>
    <s v="Madame"/>
    <s v="VANESSA"/>
    <s v="LINTZ"/>
    <m/>
    <m/>
    <m/>
    <m/>
    <m/>
    <m/>
    <s v="440 CCT"/>
    <d v="2007-06-01T00:00:00"/>
    <s v="440"/>
    <s v="05"/>
    <s v="SALARIES COMMERCIAUX"/>
    <m/>
    <m/>
    <s v="017"/>
    <m/>
    <m/>
    <s v="Niveau 1"/>
    <m/>
    <d v="1982-08-24T00:00:00"/>
    <n v="42"/>
    <n v="100"/>
    <s v="FRANCAISE"/>
    <d v="2007-06-01T00:00:00"/>
    <n v="17"/>
    <d v="2007-06-01T00:00:00"/>
    <s v="HC"/>
    <n v="57685"/>
    <s v="AUGNY"/>
    <s v="JEROME CARPANETTO"/>
    <s v="900582"/>
    <s v="REGION CENTRE EST"/>
    <s v="179897"/>
    <s v="SYLVAIN GATHELIER"/>
    <s v="100 IMD"/>
    <x v="22"/>
    <x v="22"/>
    <s v="304026"/>
    <s v="NICOLAS FOREST"/>
    <s v="200 IMP"/>
    <x v="96"/>
    <x v="96"/>
    <s v="192309"/>
    <s v="VANESSA LINTZ"/>
    <s v="440 CCT"/>
    <s v="HC"/>
    <s v="096933"/>
    <s v="SECTEUR BLANC"/>
  </r>
  <r>
    <n v="306465"/>
    <n v="7024394"/>
    <x v="0"/>
    <s v="REGION GRAND SUD"/>
    <x v="0"/>
    <s v="07024394"/>
    <s v="306465"/>
    <x v="0"/>
    <m/>
    <n v="1"/>
    <s v="Monsieur"/>
    <s v="GERARD"/>
    <s v="LIONZO"/>
    <m/>
    <m/>
    <m/>
    <m/>
    <m/>
    <m/>
    <s v="445 CCA"/>
    <d v="2024-11-01T00:00:00"/>
    <s v="445"/>
    <s v="05"/>
    <s v="SALARIES COMMERCIAUX"/>
    <m/>
    <m/>
    <s v="396"/>
    <m/>
    <m/>
    <s v="Niveau 1"/>
    <m/>
    <d v="1971-09-02T00:00:00"/>
    <n v="53"/>
    <n v="100"/>
    <s v="FRANCAISE"/>
    <d v="2024-11-01T00:00:00"/>
    <n v="0"/>
    <d v="2024-11-01T00:00:00"/>
    <s v="HC"/>
    <n v="81000"/>
    <s v="ALBI"/>
    <s v="FREDERIC MESTRE"/>
    <s v="071251"/>
    <s v="REGION GRAND SUD"/>
    <s v="306077"/>
    <s v="JONATHAN THIEBAUD"/>
    <s v="100 IMD"/>
    <x v="26"/>
    <x v="26"/>
    <s v="305333"/>
    <s v="ALEXANDRE BALARDY"/>
    <s v="200 IMP"/>
    <x v="34"/>
    <x v="34"/>
    <s v="306465"/>
    <s v="GERARD LIONZO"/>
    <s v="445 CCA"/>
    <s v="HC"/>
    <s v="991608"/>
    <s v="SECTEUR BLANC"/>
  </r>
  <r>
    <n v="192093"/>
    <n v="3001532"/>
    <x v="3"/>
    <s v="REGION GRAND OUEST"/>
    <x v="0"/>
    <s v="03001532"/>
    <s v="192093"/>
    <x v="0"/>
    <m/>
    <n v="1"/>
    <s v="Monsieur"/>
    <s v="GUILLAUME"/>
    <s v="LIOPE"/>
    <s v="200 IMP"/>
    <d v="2023-10-01T00:00:00"/>
    <m/>
    <s v="Faux"/>
    <n v="3"/>
    <s v="INSPECTEURS RSG"/>
    <s v="100 IMD"/>
    <d v="2023-11-01T00:00:00"/>
    <s v="100"/>
    <s v="03"/>
    <s v="INSPECTEURS RSG"/>
    <m/>
    <m/>
    <m/>
    <n v="6"/>
    <m/>
    <n v="6"/>
    <m/>
    <d v="1984-03-03T00:00:00"/>
    <n v="40"/>
    <n v="100"/>
    <s v="FRANCAISE"/>
    <d v="2006-12-01T00:00:00"/>
    <n v="18"/>
    <d v="2006-12-01T00:00:00"/>
    <m/>
    <n v="79230"/>
    <s v="VOUILLE"/>
    <s v="MATHIEU CHEMIN"/>
    <s v="071590"/>
    <s v="REGION GRAND OUEST"/>
    <s v="192093"/>
    <s v="GUILLAUME LIOPE"/>
    <s v="100 IMD"/>
    <x v="15"/>
    <x v="15"/>
    <m/>
    <m/>
    <m/>
    <x v="3"/>
    <x v="3"/>
    <m/>
    <m/>
    <m/>
    <s v="D7"/>
    <m/>
    <m/>
  </r>
  <r>
    <n v="302054"/>
    <n v="3101249"/>
    <x v="0"/>
    <s v="REGION GRAND OUEST"/>
    <x v="0"/>
    <s v="03101249"/>
    <s v="302054"/>
    <x v="0"/>
    <m/>
    <n v="2"/>
    <s v="Madame"/>
    <s v="MARJOLAINE"/>
    <s v="LIZOTTE"/>
    <s v="370 CC.E"/>
    <n v="43678"/>
    <m/>
    <s v="Faux"/>
    <n v="5"/>
    <s v="SALARIES COMMERCIAUX"/>
    <s v="371 CCM.E"/>
    <d v="2019-09-01T00:00:00"/>
    <s v="371"/>
    <s v="05"/>
    <s v="SALARIES COMMERCIAUX"/>
    <s v="T"/>
    <m/>
    <s v="330"/>
    <s v="Niveau 2"/>
    <m/>
    <s v="Niveau 2"/>
    <m/>
    <n v="32181"/>
    <n v="36"/>
    <n v="100"/>
    <s v="FRANCAISE"/>
    <n v="41913"/>
    <n v="10"/>
    <n v="41913"/>
    <s v="HC"/>
    <n v="64420"/>
    <s v="ESPOEY"/>
    <s v="MATHIEU CHEMIN"/>
    <s v="071590"/>
    <s v="REGION GRAND OUEST"/>
    <s v="300602"/>
    <s v="MARYAN HARY"/>
    <s v="100 IMD"/>
    <x v="5"/>
    <x v="5"/>
    <s v="306028"/>
    <s v="THOMAS BROCA"/>
    <s v="200 IMP"/>
    <x v="95"/>
    <x v="95"/>
    <s v="302054"/>
    <s v="MARJOLAINE LIZOTTE"/>
    <s v="371 CCM.E"/>
    <s v="HC"/>
    <s v="990664"/>
    <s v="SECTEUR BLANC"/>
  </r>
  <r>
    <n v="305182"/>
    <n v="7020437"/>
    <x v="0"/>
    <s v="REGION GRAND SUD"/>
    <x v="0"/>
    <s v="07020437"/>
    <s v="305182"/>
    <x v="0"/>
    <m/>
    <n v="1"/>
    <s v="Monsieur"/>
    <s v="BENJAMIN"/>
    <s v="LLORENS"/>
    <m/>
    <m/>
    <m/>
    <m/>
    <m/>
    <m/>
    <s v="440 CCT"/>
    <d v="2022-04-01T00:00:00"/>
    <s v="440"/>
    <s v="05"/>
    <s v="SALARIES COMMERCIAUX"/>
    <m/>
    <m/>
    <s v="487"/>
    <m/>
    <m/>
    <s v="Niveau 1"/>
    <m/>
    <d v="1989-02-15T00:00:00"/>
    <n v="35"/>
    <n v="100"/>
    <s v="FRANCAISE"/>
    <d v="2021-10-01T00:00:00"/>
    <n v="3"/>
    <d v="2021-10-01T00:00:00"/>
    <s v="HC"/>
    <n v="31600"/>
    <s v="MURET"/>
    <s v="FREDERIC MESTRE"/>
    <s v="071251"/>
    <s v="REGION GRAND SUD"/>
    <s v="306077"/>
    <s v="JONATHAN THIEBAUD"/>
    <s v="100 IMD"/>
    <x v="26"/>
    <x v="26"/>
    <s v="304292"/>
    <s v="STEPHANE LOPEZ"/>
    <s v="200 IMP"/>
    <x v="114"/>
    <x v="114"/>
    <s v="305182"/>
    <s v="BENJAMIN LLORENS"/>
    <s v="440 CCT"/>
    <s v="HC"/>
    <s v="993657"/>
    <s v="SECTEUR BLANC"/>
  </r>
  <r>
    <n v="171477"/>
    <n v="3000486"/>
    <x v="0"/>
    <s v="REGION ILE DE FRANCE NORD"/>
    <x v="0"/>
    <s v="03000486"/>
    <s v="171477"/>
    <x v="0"/>
    <m/>
    <n v="1"/>
    <s v="Monsieur"/>
    <s v="JIMMY"/>
    <s v="LO CALZO"/>
    <m/>
    <m/>
    <m/>
    <m/>
    <m/>
    <m/>
    <s v="440 CCT"/>
    <d v="1993-11-01T00:00:00"/>
    <s v="440"/>
    <s v="05"/>
    <s v="SALARIES COMMERCIAUX"/>
    <m/>
    <m/>
    <s v="694"/>
    <m/>
    <m/>
    <s v="Niveau 1"/>
    <m/>
    <d v="1970-02-21T00:00:00"/>
    <n v="54"/>
    <n v="100"/>
    <s v="FRANCAISE"/>
    <d v="1993-11-01T00:00:00"/>
    <n v="31"/>
    <d v="1993-11-01T00:00:00"/>
    <s v="HC"/>
    <n v="62770"/>
    <s v="VIEIL HESDIN"/>
    <s v="CATHERINE BLANCKAERT"/>
    <s v="071030"/>
    <s v="REGION ILE DE FRANCE NORD"/>
    <s v="305330"/>
    <s v="NICOLAS PHILIPPE"/>
    <s v="100 IMD"/>
    <x v="8"/>
    <x v="8"/>
    <s v="305490"/>
    <s v="JOHANN CARLIER"/>
    <s v="200 IMP"/>
    <x v="106"/>
    <x v="106"/>
    <s v="171477"/>
    <s v="JIMMY LO CALZO"/>
    <s v="440 CCT"/>
    <s v="HC"/>
    <s v="991259"/>
    <s v="SECTEUR BLANC"/>
  </r>
  <r>
    <n v="304833"/>
    <n v="3102635"/>
    <x v="0"/>
    <s v="REGION GRAND SUD"/>
    <x v="0"/>
    <s v="03102635"/>
    <s v="304833"/>
    <x v="0"/>
    <m/>
    <n v="2"/>
    <s v="Madame"/>
    <s v="CECILIA"/>
    <s v="LOFFREDO"/>
    <s v="441 CCTM"/>
    <n v="45231"/>
    <m/>
    <s v="Faux"/>
    <n v="5"/>
    <s v="SALARIES COMMERCIAUX"/>
    <s v="371 CCM.E"/>
    <d v="2023-12-01T00:00:00"/>
    <s v="371"/>
    <s v="05"/>
    <s v="SALARIES COMMERCIAUX"/>
    <s v="T"/>
    <m/>
    <s v="379"/>
    <s v="Niveau 2"/>
    <m/>
    <s v="Niveau 2"/>
    <m/>
    <n v="30767"/>
    <n v="40"/>
    <n v="100"/>
    <s v="FRANCAISE"/>
    <n v="44197"/>
    <n v="3"/>
    <n v="44197"/>
    <s v="HC"/>
    <n v="1330"/>
    <s v="VILLARS LES DOMBES"/>
    <s v="FREDERIC MESTRE"/>
    <s v="071251"/>
    <s v="REGION GRAND SUD"/>
    <s v="305131"/>
    <s v="BAPTISTE CHIKLI"/>
    <s v="100 IMD"/>
    <x v="12"/>
    <x v="12"/>
    <s v="304601"/>
    <s v="ALEXANDRE GAUCHE"/>
    <s v="200 IMP"/>
    <x v="112"/>
    <x v="112"/>
    <s v="304833"/>
    <s v="CECILIA LOFFREDO"/>
    <s v="371 CCM.E"/>
    <s v="HC"/>
    <s v="991227"/>
    <s v="SECTEUR BLANC"/>
  </r>
  <r>
    <n v="181307"/>
    <n v="3000749"/>
    <x v="0"/>
    <s v="REGION GRAND SUD"/>
    <x v="0"/>
    <s v="03000749"/>
    <s v="181307"/>
    <x v="0"/>
    <m/>
    <n v="1"/>
    <s v="Monsieur"/>
    <s v="PASCAL"/>
    <s v="LOISEAU"/>
    <m/>
    <m/>
    <m/>
    <m/>
    <m/>
    <m/>
    <s v="440 CCT"/>
    <d v="1998-12-01T00:00:00"/>
    <s v="440"/>
    <s v="05"/>
    <s v="SALARIES COMMERCIAUX"/>
    <m/>
    <m/>
    <m/>
    <m/>
    <m/>
    <s v="Niveau 1"/>
    <m/>
    <n v="22554"/>
    <n v="63"/>
    <n v="100"/>
    <s v="FRANCAISE"/>
    <n v="36130"/>
    <n v="26"/>
    <n v="36130"/>
    <s v="HC"/>
    <n v="84300"/>
    <s v="CAVAILLON"/>
    <s v="FREDERIC MESTRE"/>
    <s v="071251"/>
    <s v="REGION GRAND SUD"/>
    <s v="304665"/>
    <s v="FABRIZIA LEGGER"/>
    <s v="100 IMD"/>
    <x v="4"/>
    <x v="4"/>
    <s v="305062"/>
    <s v="MARIE DELRANC"/>
    <s v="200 IMP"/>
    <x v="38"/>
    <x v="38"/>
    <s v="181307"/>
    <s v="PASCAL LOISEAU"/>
    <s v="440 CCT"/>
    <s v="HC"/>
    <s v="900087"/>
    <s v="SECTEUR BLANC"/>
  </r>
  <r>
    <n v="304166"/>
    <n v="3102251"/>
    <x v="0"/>
    <s v="REGION ILE DE FRANCE NORD"/>
    <x v="0"/>
    <s v="03102251"/>
    <s v="304166"/>
    <x v="0"/>
    <m/>
    <n v="1"/>
    <s v="Monsieur"/>
    <s v="FLORIAN"/>
    <s v="LOISON"/>
    <s v="440 CCT"/>
    <n v="44682"/>
    <m/>
    <s v="Faux"/>
    <n v="5"/>
    <s v="SALARIES COMMERCIAUX"/>
    <s v="441 CCTM"/>
    <d v="2022-06-01T00:00:00"/>
    <s v="441"/>
    <s v="05"/>
    <s v="SALARIES COMMERCIAUX"/>
    <s v="T"/>
    <m/>
    <s v="308"/>
    <s v="Niveau 1"/>
    <m/>
    <s v="Niveau 1"/>
    <m/>
    <n v="31785"/>
    <n v="37"/>
    <n v="100"/>
    <s v="FRANCAISE"/>
    <n v="43497"/>
    <n v="5"/>
    <n v="43497"/>
    <s v="HC"/>
    <n v="27930"/>
    <s v="AVIRON"/>
    <s v="CATHERINE BLANCKAERT"/>
    <s v="071030"/>
    <s v="REGION ILE DE FRANCE NORD"/>
    <s v="193254"/>
    <s v="DAVID BOURE"/>
    <s v="100 IMD"/>
    <x v="28"/>
    <x v="28"/>
    <s v="305391"/>
    <s v="VINCENT ESTHER"/>
    <s v="200 IMP"/>
    <x v="115"/>
    <x v="115"/>
    <s v="304166"/>
    <s v="FLORIAN LOISON"/>
    <s v="441 CCTM"/>
    <s v="HC"/>
    <s v="097966"/>
    <s v="SECTEUR BLANC"/>
  </r>
  <r>
    <n v="306489"/>
    <n v="7024440"/>
    <x v="0"/>
    <s v="REGION CENTRE EST"/>
    <x v="0"/>
    <s v="07024440"/>
    <s v="306489"/>
    <x v="0"/>
    <m/>
    <n v="1"/>
    <s v="Monsieur"/>
    <s v="MICKAEL"/>
    <s v="LOPES PEREIRA"/>
    <m/>
    <m/>
    <m/>
    <m/>
    <m/>
    <m/>
    <s v="445 CCA"/>
    <d v="2024-12-01T00:00:00"/>
    <s v="445"/>
    <s v="05"/>
    <s v="SALARIES COMMERCIAUX"/>
    <m/>
    <m/>
    <s v="069"/>
    <m/>
    <m/>
    <s v="Niveau 1"/>
    <m/>
    <n v="34170"/>
    <n v="31"/>
    <n v="100"/>
    <s v="FRANCAISE"/>
    <n v="45627"/>
    <n v="0"/>
    <n v="45627"/>
    <s v="HC"/>
    <n v="91390"/>
    <s v="MORSANG SUR ORGE"/>
    <s v="JEROME CARPANETTO"/>
    <s v="900582"/>
    <s v="REGION CENTRE EST"/>
    <s v="182240"/>
    <s v="FREDERIC MARTINELLI"/>
    <s v="100 IMD"/>
    <x v="2"/>
    <x v="2"/>
    <m/>
    <m/>
    <m/>
    <x v="19"/>
    <x v="19"/>
    <s v="306489"/>
    <s v="MICKAEL LOPES PEREIRA"/>
    <s v="445 CCA"/>
    <s v="HC"/>
    <s v="097659"/>
    <s v="SECTEUR BLANC"/>
  </r>
  <r>
    <n v="305532"/>
    <n v="7022325"/>
    <x v="0"/>
    <s v="REGION ILE DE FRANCE NORD"/>
    <x v="0"/>
    <s v="07022325"/>
    <s v="305532"/>
    <x v="0"/>
    <m/>
    <n v="1"/>
    <s v="Monsieur"/>
    <s v="DANIEL"/>
    <s v="LOPEZ"/>
    <m/>
    <m/>
    <m/>
    <m/>
    <m/>
    <m/>
    <s v="440 CCT"/>
    <d v="2023-09-01T00:00:00"/>
    <s v="440"/>
    <s v="05"/>
    <s v="SALARIES COMMERCIAUX"/>
    <m/>
    <m/>
    <s v="059"/>
    <m/>
    <m/>
    <s v="Niveau 1"/>
    <m/>
    <n v="29364"/>
    <n v="44"/>
    <n v="100"/>
    <s v="FRANCAISE"/>
    <n v="44986"/>
    <n v="1"/>
    <n v="44986"/>
    <s v="HC"/>
    <n v="76150"/>
    <s v="MAROMME"/>
    <s v="CATHERINE BLANCKAERT"/>
    <s v="071030"/>
    <s v="REGION ILE DE FRANCE NORD"/>
    <s v="193005"/>
    <s v="SEBASTIEN COTE"/>
    <s v="100 IMD"/>
    <x v="18"/>
    <x v="18"/>
    <s v="186035"/>
    <s v="SEBASTIEN CAVELIER"/>
    <s v="200 IMP"/>
    <x v="102"/>
    <x v="102"/>
    <s v="305532"/>
    <s v="DANIEL LOPEZ"/>
    <s v="440 CCT"/>
    <s v="HC"/>
    <s v="096364"/>
    <s v="SECTEUR BLANC"/>
  </r>
  <r>
    <n v="304292"/>
    <n v="3102307"/>
    <x v="2"/>
    <s v="REGION GRAND SUD"/>
    <x v="0"/>
    <s v="03102307"/>
    <s v="304292"/>
    <x v="0"/>
    <m/>
    <n v="1"/>
    <s v="Monsieur"/>
    <s v="STEPHANE"/>
    <s v="LOPEZ"/>
    <s v="310 CMA"/>
    <n v="44866"/>
    <m/>
    <s v="Faux"/>
    <n v="4"/>
    <s v="INSPECTEURS RSG"/>
    <s v="200 IMP"/>
    <d v="2022-12-01T00:00:00"/>
    <s v="200"/>
    <s v="04"/>
    <s v="INSPECTEURS RSG"/>
    <m/>
    <m/>
    <m/>
    <n v="5"/>
    <m/>
    <n v="5"/>
    <m/>
    <n v="33532"/>
    <n v="33"/>
    <n v="100"/>
    <s v="FRANCAISE"/>
    <n v="43647"/>
    <n v="5"/>
    <n v="43647"/>
    <m/>
    <n v="31000"/>
    <s v="TOULOUSE"/>
    <s v="FREDERIC MESTRE"/>
    <s v="071251"/>
    <s v="REGION GRAND SUD"/>
    <s v="306077"/>
    <s v="JONATHAN THIEBAUD"/>
    <s v="100 IMD"/>
    <x v="26"/>
    <x v="26"/>
    <s v="304292"/>
    <s v="STEPHANE LOPEZ"/>
    <s v="200 IMP"/>
    <x v="114"/>
    <x v="114"/>
    <m/>
    <m/>
    <m/>
    <s v="HP"/>
    <m/>
    <m/>
  </r>
  <r>
    <n v="306238"/>
    <n v="7024115"/>
    <x v="0"/>
    <s v="REGION GRAND SUD"/>
    <x v="0"/>
    <s v="07024115"/>
    <s v="306238"/>
    <x v="0"/>
    <m/>
    <n v="2"/>
    <s v="Madame"/>
    <s v="ARMONIE"/>
    <s v="LORCA"/>
    <m/>
    <m/>
    <m/>
    <m/>
    <m/>
    <m/>
    <s v="445 CCA"/>
    <d v="2024-09-01T00:00:00"/>
    <s v="445"/>
    <s v="05"/>
    <s v="SALARIES COMMERCIAUX"/>
    <m/>
    <m/>
    <s v="971"/>
    <m/>
    <m/>
    <s v="Niveau 1"/>
    <m/>
    <n v="34167"/>
    <n v="31"/>
    <n v="100"/>
    <s v="FRANCAISE"/>
    <n v="45536"/>
    <n v="0"/>
    <n v="45536"/>
    <s v="HC"/>
    <n v="38190"/>
    <s v="FROGES"/>
    <s v="FREDERIC MESTRE"/>
    <s v="071251"/>
    <s v="REGION GRAND SUD"/>
    <s v="186531"/>
    <s v="CHRISTOPHE CLEMENT"/>
    <s v="100 IMD"/>
    <x v="11"/>
    <x v="11"/>
    <s v="186792"/>
    <s v="FABRICE GUILLAMET"/>
    <s v="200 IMP"/>
    <x v="28"/>
    <x v="28"/>
    <s v="306238"/>
    <s v="ARMONIE LORCA"/>
    <s v="445 CCA"/>
    <s v="HC"/>
    <s v="097919"/>
    <s v="SECTEUR BLANC"/>
  </r>
  <r>
    <n v="304936"/>
    <n v="3102714"/>
    <x v="2"/>
    <s v="REGION CENTRE EST"/>
    <x v="0"/>
    <s v="03102714"/>
    <s v="304936"/>
    <x v="0"/>
    <m/>
    <n v="2"/>
    <s v="Madame"/>
    <s v="CATHERINE"/>
    <s v="LORITTE"/>
    <s v="385 I.ES"/>
    <n v="44986"/>
    <m/>
    <s v="Faux"/>
    <n v="4"/>
    <s v="INSPECTEURS RSG"/>
    <s v="200 IMP"/>
    <d v="2023-04-01T00:00:00"/>
    <s v="200"/>
    <s v="04"/>
    <s v="INSPECTEURS RSG"/>
    <m/>
    <m/>
    <m/>
    <n v="6"/>
    <m/>
    <n v="6"/>
    <m/>
    <n v="24347"/>
    <n v="58"/>
    <n v="100"/>
    <s v="FRANCAISE"/>
    <n v="44256"/>
    <n v="3"/>
    <n v="44256"/>
    <m/>
    <n v="51100"/>
    <s v="REIMS"/>
    <s v="JEROME CARPANETTO"/>
    <s v="900582"/>
    <s v="REGION CENTRE EST"/>
    <s v="172115"/>
    <s v="GREGORY BACQUET"/>
    <s v="100 IMD"/>
    <x v="29"/>
    <x v="29"/>
    <s v="304936"/>
    <s v="CATHERINE LORITTE"/>
    <s v="200 IMP"/>
    <x v="85"/>
    <x v="85"/>
    <m/>
    <m/>
    <m/>
    <s v="HP"/>
    <m/>
    <m/>
  </r>
  <r>
    <n v="302432"/>
    <n v="3101351"/>
    <x v="0"/>
    <s v="REGION CENTRE EST"/>
    <x v="0"/>
    <s v="03101351"/>
    <s v="302432"/>
    <x v="0"/>
    <m/>
    <n v="1"/>
    <s v="Monsieur"/>
    <s v="MICKAEL"/>
    <s v="LOUIS FERDINAND"/>
    <m/>
    <m/>
    <m/>
    <m/>
    <m/>
    <m/>
    <s v="440 CCT"/>
    <d v="2015-03-01T00:00:00"/>
    <s v="440"/>
    <s v="05"/>
    <s v="SALARIES COMMERCIAUX"/>
    <m/>
    <m/>
    <s v="277"/>
    <m/>
    <m/>
    <s v="Niveau 1"/>
    <m/>
    <n v="29573"/>
    <n v="43"/>
    <n v="100"/>
    <s v="FRANCAISE"/>
    <n v="42064"/>
    <n v="9"/>
    <n v="42064"/>
    <s v="HC"/>
    <n v="77127"/>
    <s v="LIEUSAINT"/>
    <s v="JEROME CARPANETTO"/>
    <s v="900582"/>
    <s v="REGION CENTRE EST"/>
    <s v="193601"/>
    <s v="PIERRICK MORTIER"/>
    <s v="100 IMD"/>
    <x v="30"/>
    <x v="30"/>
    <s v="303393"/>
    <s v="LAURA GIAI GIANETTO"/>
    <s v="200 IMP"/>
    <x v="86"/>
    <x v="86"/>
    <s v="302432"/>
    <s v="MICKAEL LOUIS FERDINAND"/>
    <s v="440 CCT"/>
    <s v="HC"/>
    <s v="097733"/>
    <s v="SECTEUR BLANC"/>
  </r>
  <r>
    <n v="305701"/>
    <n v="7022896"/>
    <x v="0"/>
    <s v="REGION GRAND SUD"/>
    <x v="0"/>
    <s v="07022896"/>
    <s v="305701"/>
    <x v="0"/>
    <m/>
    <n v="2"/>
    <s v="Madame"/>
    <s v="EMILIE"/>
    <s v="LUCIANI"/>
    <s v="445 CCA"/>
    <n v="45323"/>
    <m/>
    <s v="Faux"/>
    <n v="5"/>
    <s v="SALARIES COMMERCIAUX"/>
    <s v="440 CCT"/>
    <d v="2024-03-01T00:00:00"/>
    <s v="440"/>
    <s v="05"/>
    <s v="SALARIES COMMERCIAUX"/>
    <m/>
    <m/>
    <s v="166"/>
    <s v="Niveau 1"/>
    <m/>
    <s v="Niveau 1"/>
    <m/>
    <n v="31268"/>
    <n v="39"/>
    <n v="100"/>
    <s v="FRANCAISE"/>
    <n v="45170"/>
    <n v="1"/>
    <n v="45170"/>
    <s v="HC"/>
    <n v="13170"/>
    <s v="LES PENNES MIRABEAU"/>
    <s v="FREDERIC MESTRE"/>
    <s v="071251"/>
    <s v="REGION GRAND SUD"/>
    <s v="190355"/>
    <s v="FABIO FRACASSETTI"/>
    <s v="100 IMD"/>
    <x v="9"/>
    <x v="9"/>
    <s v="193018"/>
    <s v="NICOLAS CARRE"/>
    <s v="200 IMP"/>
    <x v="36"/>
    <x v="36"/>
    <s v="305701"/>
    <s v="EMILIE LUCIANI"/>
    <s v="440 CCT"/>
    <s v="HC"/>
    <s v="993677"/>
    <s v="SECTEUR BLANC"/>
  </r>
  <r>
    <n v="193057"/>
    <n v="3002298"/>
    <x v="0"/>
    <s v="POLE PILOTAGE DU RESEAU COMMERCIAL"/>
    <x v="0"/>
    <s v="03002298"/>
    <s v="193057"/>
    <x v="0"/>
    <m/>
    <n v="1"/>
    <s v="Monsieur"/>
    <s v="FREDERIC"/>
    <s v="LUER"/>
    <s v="440 CCT"/>
    <s v="31/12/2008"/>
    <m/>
    <s v="Faux"/>
    <n v="3"/>
    <s v="SALARIES COMMERCIAUX"/>
    <s v="448 CRC"/>
    <d v="2009-01-01T00:00:00"/>
    <s v="448"/>
    <s v="03"/>
    <s v="SALARIES COMMERCIAUX"/>
    <m/>
    <m/>
    <m/>
    <s v="Niveau 1"/>
    <m/>
    <s v="Niveau 1"/>
    <m/>
    <n v="22358"/>
    <n v="63"/>
    <n v="100"/>
    <s v="FRANCAISE"/>
    <n v="39814"/>
    <n v="15"/>
    <n v="39814"/>
    <m/>
    <n v="6130"/>
    <s v="GRASSE"/>
    <m/>
    <s v="700584"/>
    <s v="POLE PILOTAGE DU RESEAU COMMERCIAL"/>
    <m/>
    <m/>
    <m/>
    <x v="23"/>
    <x v="23"/>
    <m/>
    <m/>
    <m/>
    <x v="3"/>
    <x v="3"/>
    <m/>
    <m/>
    <m/>
    <s v="B2"/>
    <m/>
    <m/>
  </r>
  <r>
    <n v="305759"/>
    <n v="7023125"/>
    <x v="0"/>
    <s v="REGION ILE DE FRANCE NORD"/>
    <x v="0"/>
    <s v="07023125"/>
    <s v="305759"/>
    <x v="0"/>
    <m/>
    <n v="2"/>
    <s v="Madame"/>
    <s v="EMELINE"/>
    <s v="LUZEAU"/>
    <s v="445 CCA"/>
    <n v="45323"/>
    <m/>
    <s v="Faux"/>
    <n v="5"/>
    <s v="SALARIES COMMERCIAUX"/>
    <s v="440 CCT"/>
    <d v="2024-03-01T00:00:00"/>
    <s v="440"/>
    <s v="05"/>
    <s v="SALARIES COMMERCIAUX"/>
    <m/>
    <m/>
    <s v="386"/>
    <s v="Niveau 1"/>
    <m/>
    <s v="Niveau 1"/>
    <m/>
    <n v="32301"/>
    <n v="36"/>
    <n v="100"/>
    <s v="FRANCAISE"/>
    <n v="45231"/>
    <n v="1"/>
    <n v="45231"/>
    <s v="HC"/>
    <n v="28000"/>
    <s v="CHARTRES"/>
    <s v="CATHERINE BLANCKAERT"/>
    <s v="071030"/>
    <s v="REGION ILE DE FRANCE NORD"/>
    <s v="303103"/>
    <s v="JEROME TEISSIER"/>
    <s v="100 IMD"/>
    <x v="19"/>
    <x v="19"/>
    <s v="304897"/>
    <s v="PRITIVE IRADJA"/>
    <s v="200 IMP"/>
    <x v="91"/>
    <x v="91"/>
    <s v="305759"/>
    <s v="EMELINE LUZEAU"/>
    <s v="440 CCT"/>
    <s v="HC"/>
    <s v="990731"/>
    <s v="SECTEUR BLANC"/>
  </r>
  <r>
    <n v="188582"/>
    <n v="6006844"/>
    <x v="1"/>
    <s v="REGION ILE DE FRANCE NORD"/>
    <x v="0"/>
    <s v="06006844"/>
    <s v="188582"/>
    <x v="0"/>
    <m/>
    <n v="2"/>
    <s v="Madame"/>
    <s v="DIANE"/>
    <s v="MABILLE"/>
    <m/>
    <m/>
    <m/>
    <m/>
    <m/>
    <m/>
    <s v="ASSISTANT COMMERCIAL NIVEAU 2"/>
    <d v="1999-01-04T00:00:00"/>
    <s v="855"/>
    <s v="03"/>
    <s v="NON CADRES"/>
    <m/>
    <m/>
    <m/>
    <m/>
    <m/>
    <n v="4"/>
    <m/>
    <n v="28283"/>
    <n v="47"/>
    <n v="100"/>
    <s v="FRANCAISE"/>
    <n v="36164"/>
    <n v="25"/>
    <n v="36164"/>
    <m/>
    <n v="59210"/>
    <s v="COUDEKERQUE BRANCHE"/>
    <s v="CATHERINE BLANCKAERT"/>
    <s v="071030"/>
    <s v="REGION ILE DE FRANCE NORD"/>
    <s v="177094"/>
    <s v="WILLY FASQUEL"/>
    <s v="100 IMD"/>
    <x v="32"/>
    <x v="32"/>
    <m/>
    <m/>
    <m/>
    <x v="3"/>
    <x v="3"/>
    <m/>
    <m/>
    <m/>
    <m/>
    <m/>
    <m/>
  </r>
  <r>
    <n v="306451"/>
    <n v="7024373"/>
    <x v="0"/>
    <s v="REGION ILE DE FRANCE NORD"/>
    <x v="0"/>
    <s v="07024373"/>
    <s v="306451"/>
    <x v="0"/>
    <m/>
    <n v="2"/>
    <s v="Madame"/>
    <s v="ZOE"/>
    <s v="MACCORIN"/>
    <m/>
    <m/>
    <m/>
    <m/>
    <m/>
    <m/>
    <s v="445 CCA"/>
    <d v="2024-11-01T00:00:00"/>
    <s v="445"/>
    <s v="05"/>
    <s v="SALARIES COMMERCIAUX"/>
    <m/>
    <m/>
    <s v="241"/>
    <m/>
    <m/>
    <s v="Niveau 1"/>
    <m/>
    <d v="2000-02-08T00:00:00"/>
    <n v="24"/>
    <n v="100"/>
    <s v="FRANCAISE"/>
    <d v="2024-11-01T00:00:00"/>
    <n v="0"/>
    <d v="2024-11-01T00:00:00"/>
    <s v="HC"/>
    <n v="78580"/>
    <s v="BAZEMONT"/>
    <s v="CATHERINE BLANCKAERT"/>
    <s v="071030"/>
    <s v="REGION ILE DE FRANCE NORD"/>
    <s v="303103"/>
    <s v="JEROME TEISSIER"/>
    <s v="100 IMD"/>
    <x v="19"/>
    <x v="19"/>
    <s v="193201"/>
    <s v="STEPHANE KUHN"/>
    <s v="200 IMP"/>
    <x v="99"/>
    <x v="99"/>
    <s v="306451"/>
    <s v="ZOE MACCORIN"/>
    <s v="445 CCA"/>
    <s v="HC"/>
    <s v="990857"/>
    <s v="SECTEUR BLANC"/>
  </r>
  <r>
    <n v="300263"/>
    <n v="3100177"/>
    <x v="0"/>
    <s v="REGION ILE DE FRANCE NORD"/>
    <x v="0"/>
    <s v="03100177"/>
    <s v="300263"/>
    <x v="0"/>
    <m/>
    <n v="1"/>
    <s v="Monsieur"/>
    <s v="DAVID"/>
    <s v="MACHA"/>
    <s v="441 CCTM"/>
    <n v="40664"/>
    <m/>
    <s v="Faux"/>
    <n v="5"/>
    <s v="SALARIES COMMERCIAUX"/>
    <s v="440 CCT"/>
    <d v="2011-06-01T00:00:00"/>
    <s v="440"/>
    <s v="05"/>
    <s v="SALARIES COMMERCIAUX"/>
    <m/>
    <m/>
    <s v="543"/>
    <s v="Niveau 1"/>
    <m/>
    <s v="Niveau 1"/>
    <m/>
    <d v="1981-04-17T00:00:00"/>
    <n v="43"/>
    <n v="100"/>
    <s v="FRANCAISE"/>
    <d v="2011-06-01T00:00:00"/>
    <n v="13"/>
    <d v="2011-06-01T00:00:00"/>
    <s v="HC"/>
    <n v="62128"/>
    <s v="HENINEL"/>
    <s v="CATHERINE BLANCKAERT"/>
    <s v="071030"/>
    <s v="REGION ILE DE FRANCE NORD"/>
    <s v="305330"/>
    <s v="NICOLAS PHILIPPE"/>
    <s v="100 IMD"/>
    <x v="8"/>
    <x v="8"/>
    <s v="302821"/>
    <s v="FARIDA EL BENNOURI"/>
    <s v="200 IMP"/>
    <x v="100"/>
    <x v="100"/>
    <s v="300263"/>
    <s v="DAVID MACHA"/>
    <s v="440 CCT"/>
    <s v="HC"/>
    <s v="096252"/>
    <s v="SECTEUR BLANC"/>
  </r>
  <r>
    <n v="176901"/>
    <n v="3000629"/>
    <x v="0"/>
    <s v="REGION CENTRE EST"/>
    <x v="0"/>
    <s v="03000629"/>
    <s v="176901"/>
    <x v="0"/>
    <m/>
    <n v="1"/>
    <s v="Monsieur"/>
    <s v="ERIC"/>
    <s v="MACHET"/>
    <m/>
    <m/>
    <m/>
    <m/>
    <m/>
    <m/>
    <s v="386 IE"/>
    <d v="1996-09-01T00:00:00"/>
    <s v="386"/>
    <s v="05"/>
    <s v="INSPECTEURS RSG"/>
    <s v="T"/>
    <m/>
    <s v="350"/>
    <m/>
    <m/>
    <n v="6"/>
    <m/>
    <d v="1973-01-12T00:00:00"/>
    <n v="51"/>
    <n v="100"/>
    <s v="FRANCAISE"/>
    <d v="1996-09-01T00:00:00"/>
    <n v="28"/>
    <d v="1996-09-01T00:00:00"/>
    <s v="HC"/>
    <n v="68220"/>
    <s v="RANSPACH LE HAUT"/>
    <s v="JEROME CARPANETTO"/>
    <s v="900582"/>
    <s v="REGION CENTRE EST"/>
    <s v="305941"/>
    <s v="SAMUEL TRAGEL"/>
    <s v="100 IMD"/>
    <x v="14"/>
    <x v="14"/>
    <m/>
    <m/>
    <m/>
    <x v="16"/>
    <x v="16"/>
    <s v="176901"/>
    <s v="ERIC MACHET"/>
    <s v="386 IE"/>
    <s v="HC"/>
    <s v="099486"/>
    <s v="SECTEUR BLANC"/>
  </r>
  <r>
    <n v="302511"/>
    <n v="3101383"/>
    <x v="2"/>
    <s v="REGION ILE DE FRANCE NORD"/>
    <x v="0"/>
    <s v="03101383"/>
    <s v="302511"/>
    <x v="0"/>
    <m/>
    <n v="1"/>
    <s v="Monsieur"/>
    <s v="OLIVIER"/>
    <s v="MACIGNO"/>
    <s v="250 IF"/>
    <d v="2022-11-01T00:00:00"/>
    <m/>
    <s v="Faux"/>
    <n v="4"/>
    <s v="INSPECTEURS RSG"/>
    <s v="200 IMP"/>
    <d v="2022-12-01T00:00:00"/>
    <s v="200"/>
    <s v="04"/>
    <s v="INSPECTEURS RSG"/>
    <m/>
    <m/>
    <m/>
    <n v="5"/>
    <m/>
    <n v="5"/>
    <m/>
    <d v="1979-11-29T00:00:00"/>
    <n v="45"/>
    <n v="100"/>
    <s v="FRANCAISE"/>
    <d v="2015-05-01T00:00:00"/>
    <n v="9"/>
    <d v="2015-05-01T00:00:00"/>
    <m/>
    <n v="92500"/>
    <s v="RUEIL MALMAISON"/>
    <s v="CATHERINE BLANCKAERT"/>
    <s v="071030"/>
    <s v="REGION ILE DE FRANCE NORD"/>
    <s v="302041"/>
    <s v="DAPHNEE JULLION"/>
    <s v="100 IMD"/>
    <x v="1"/>
    <x v="1"/>
    <s v="302511"/>
    <s v="OLIVIER MACIGNO"/>
    <s v="200 IMP"/>
    <x v="53"/>
    <x v="53"/>
    <m/>
    <m/>
    <m/>
    <s v="HP"/>
    <m/>
    <m/>
  </r>
  <r>
    <n v="305966"/>
    <n v="7023564"/>
    <x v="0"/>
    <s v="REGION GRAND OUEST"/>
    <x v="0"/>
    <s v="07023564"/>
    <s v="305966"/>
    <x v="0"/>
    <m/>
    <n v="2"/>
    <s v="Madame"/>
    <s v="VALERIE"/>
    <s v="MACQUET"/>
    <m/>
    <m/>
    <m/>
    <m/>
    <m/>
    <m/>
    <s v="440 CCT"/>
    <d v="2024-08-01T00:00:00"/>
    <s v="440"/>
    <s v="05"/>
    <s v="SALARIES COMMERCIAUX"/>
    <m/>
    <m/>
    <s v="411"/>
    <m/>
    <m/>
    <s v="Niveau 1"/>
    <m/>
    <d v="1974-11-12T00:00:00"/>
    <n v="50"/>
    <n v="100"/>
    <s v="FRANCAISE"/>
    <d v="2024-04-01T00:00:00"/>
    <n v="0"/>
    <d v="2024-04-01T00:00:00"/>
    <s v="HC"/>
    <n v="31280"/>
    <s v="MONS"/>
    <s v="MATHIEU CHEMIN"/>
    <s v="071590"/>
    <s v="REGION GRAND OUEST"/>
    <s v="300602"/>
    <s v="MARYAN HARY"/>
    <s v="100 IMD"/>
    <x v="5"/>
    <x v="5"/>
    <s v="162078"/>
    <s v="JEAN-MICHEL VIGNERES"/>
    <s v="200 IMP"/>
    <x v="5"/>
    <x v="5"/>
    <s v="305966"/>
    <s v="VALERIE MACQUET"/>
    <s v="440 CCT"/>
    <s v="HC"/>
    <s v="992005"/>
    <s v="SECTEUR BLANC"/>
  </r>
  <r>
    <n v="305416"/>
    <n v="7021881"/>
    <x v="0"/>
    <s v="REGION GRAND OUEST"/>
    <x v="0"/>
    <s v="07021881"/>
    <s v="305416"/>
    <x v="0"/>
    <m/>
    <n v="2"/>
    <s v="Madame"/>
    <s v="MAEVA"/>
    <s v="MADEC"/>
    <m/>
    <m/>
    <m/>
    <m/>
    <m/>
    <m/>
    <s v="440 CCT"/>
    <d v="2023-04-01T00:00:00"/>
    <s v="440"/>
    <s v="05"/>
    <s v="SALARIES COMMERCIAUX"/>
    <m/>
    <m/>
    <s v="115"/>
    <m/>
    <m/>
    <s v="Niveau 1"/>
    <m/>
    <d v="1983-04-24T00:00:00"/>
    <n v="41"/>
    <n v="100"/>
    <s v="FRANCAISE"/>
    <d v="2022-10-01T00:00:00"/>
    <n v="2"/>
    <d v="2022-10-01T00:00:00"/>
    <s v="HC"/>
    <n v="29300"/>
    <s v="MELLAC"/>
    <s v="MATHIEU CHEMIN"/>
    <s v="071590"/>
    <s v="REGION GRAND OUEST"/>
    <s v="306484"/>
    <s v="GUILLAUME LAUZANAS"/>
    <s v="100 IMD"/>
    <x v="21"/>
    <x v="21"/>
    <s v="303646"/>
    <s v="ROMAIN CHAUVET"/>
    <s v="200 IMP"/>
    <x v="26"/>
    <x v="26"/>
    <s v="305416"/>
    <s v="MAEVA MADEC"/>
    <s v="440 CCT"/>
    <s v="HC"/>
    <s v="992292"/>
    <s v="SECTEUR BLANC"/>
  </r>
  <r>
    <n v="300018"/>
    <n v="3100024"/>
    <x v="0"/>
    <s v="REGION CENTRE EST"/>
    <x v="0"/>
    <s v="03100024"/>
    <s v="300018"/>
    <x v="0"/>
    <m/>
    <n v="1"/>
    <s v="Monsieur"/>
    <s v="JULIEN"/>
    <s v="MADELLA"/>
    <m/>
    <m/>
    <m/>
    <m/>
    <m/>
    <m/>
    <s v="371 CCM.E"/>
    <d v="2024-12-01T00:00:00"/>
    <s v="371"/>
    <s v="05"/>
    <s v="SALARIES COMMERCIAUX"/>
    <s v="T"/>
    <m/>
    <s v="228"/>
    <m/>
    <m/>
    <s v="Niveau 2"/>
    <m/>
    <d v="1981-07-31T00:00:00"/>
    <n v="43"/>
    <n v="100"/>
    <s v="FRANCAISE"/>
    <d v="2011-01-01T00:00:00"/>
    <n v="13"/>
    <d v="2011-01-01T00:00:00"/>
    <s v="HC"/>
    <n v="57420"/>
    <s v="POUILLY"/>
    <s v="JEROME CARPANETTO"/>
    <s v="900582"/>
    <s v="REGION CENTRE EST"/>
    <s v="179897"/>
    <s v="SYLVAIN GATHELIER"/>
    <s v="100 IMD"/>
    <x v="22"/>
    <x v="22"/>
    <s v="304720"/>
    <s v="KEVIN MOLINERO LUQUE"/>
    <s v="310 CMA"/>
    <x v="83"/>
    <x v="83"/>
    <s v="300018"/>
    <s v="JULIEN MADELLA"/>
    <s v="371 CCM.E"/>
    <s v="HC"/>
    <s v="993388"/>
    <s v="SECTEUR BLANC"/>
  </r>
  <r>
    <n v="305816"/>
    <n v="7023277"/>
    <x v="0"/>
    <s v="REGION CENTRE EST"/>
    <x v="0"/>
    <s v="07023277"/>
    <s v="305816"/>
    <x v="0"/>
    <m/>
    <n v="1"/>
    <s v="Monsieur"/>
    <s v="GREGOIRE"/>
    <s v="MAGDELAINE"/>
    <m/>
    <m/>
    <m/>
    <m/>
    <m/>
    <m/>
    <s v="440 CCT"/>
    <d v="2024-05-01T00:00:00"/>
    <s v="440"/>
    <s v="05"/>
    <s v="SALARIES COMMERCIAUX"/>
    <m/>
    <m/>
    <s v="535"/>
    <m/>
    <m/>
    <s v="Niveau 1"/>
    <m/>
    <d v="1999-03-31T00:00:00"/>
    <n v="25"/>
    <n v="100"/>
    <s v="FRANCAISE"/>
    <d v="2024-01-01T00:00:00"/>
    <n v="0"/>
    <d v="2024-01-01T00:00:00"/>
    <s v="HC"/>
    <n v="70000"/>
    <s v="PUSEY"/>
    <s v="JEROME CARPANETTO"/>
    <s v="900582"/>
    <s v="REGION CENTRE EST"/>
    <s v="305941"/>
    <s v="SAMUEL TRAGEL"/>
    <s v="100 IMD"/>
    <x v="14"/>
    <x v="14"/>
    <s v="304004"/>
    <s v="LARA BALTAZAR"/>
    <s v="200 IMP"/>
    <x v="33"/>
    <x v="33"/>
    <s v="305816"/>
    <s v="GREGOIRE MAGDELAINE"/>
    <s v="440 CCT"/>
    <s v="HC"/>
    <s v="993316"/>
    <s v="SECTEUR BLANC"/>
  </r>
  <r>
    <n v="305992"/>
    <n v="7023612"/>
    <x v="0"/>
    <s v="REGION GRAND SUD"/>
    <x v="0"/>
    <s v="07023612"/>
    <s v="305992"/>
    <x v="0"/>
    <m/>
    <n v="2"/>
    <s v="Madame"/>
    <s v="AMANDINE"/>
    <s v="MAGGIONI"/>
    <m/>
    <m/>
    <m/>
    <m/>
    <m/>
    <m/>
    <s v="440 CCT"/>
    <d v="2024-08-01T00:00:00"/>
    <s v="440"/>
    <s v="05"/>
    <s v="SALARIES COMMERCIAUX"/>
    <m/>
    <m/>
    <s v="027"/>
    <m/>
    <m/>
    <s v="Niveau 1"/>
    <m/>
    <d v="1988-08-08T00:00:00"/>
    <n v="36"/>
    <n v="100"/>
    <s v="FRANCAISE"/>
    <d v="2024-04-01T00:00:00"/>
    <n v="0"/>
    <d v="2024-04-01T00:00:00"/>
    <s v="HC"/>
    <n v="38980"/>
    <s v="VIRIVILLE"/>
    <s v="FREDERIC MESTRE"/>
    <s v="071251"/>
    <s v="REGION GRAND SUD"/>
    <s v="304665"/>
    <s v="FABRIZIA LEGGER"/>
    <s v="100 IMD"/>
    <x v="4"/>
    <x v="4"/>
    <s v="303814"/>
    <s v="GAETAN BIDET"/>
    <s v="200 IMP"/>
    <x v="21"/>
    <x v="21"/>
    <s v="305992"/>
    <s v="AMANDINE MAGGIONI"/>
    <s v="440 CCT"/>
    <s v="HC"/>
    <s v="097889"/>
    <s v="SECTEUR BLANC"/>
  </r>
  <r>
    <n v="179059"/>
    <n v="3000684"/>
    <x v="0"/>
    <s v="REGION GRAND SUD"/>
    <x v="0"/>
    <s v="03000684"/>
    <s v="179059"/>
    <x v="0"/>
    <m/>
    <n v="1"/>
    <s v="Monsieur"/>
    <s v="MICHEL"/>
    <s v="MAGNALDI"/>
    <m/>
    <m/>
    <m/>
    <m/>
    <m/>
    <m/>
    <s v="440 CCT"/>
    <d v="1999-12-01T00:00:00"/>
    <s v="440"/>
    <s v="05"/>
    <s v="SALARIES COMMERCIAUX"/>
    <m/>
    <m/>
    <s v="412"/>
    <m/>
    <m/>
    <s v="Niveau 1"/>
    <m/>
    <d v="1969-04-24T00:00:00"/>
    <n v="55"/>
    <n v="100"/>
    <s v="FRANCAISE"/>
    <d v="1999-01-01T00:00:00"/>
    <n v="25"/>
    <d v="1999-12-01T00:00:00"/>
    <s v="HC"/>
    <n v="83000"/>
    <s v="TOULON"/>
    <s v="FREDERIC MESTRE"/>
    <s v="071251"/>
    <s v="REGION GRAND SUD"/>
    <s v="190355"/>
    <s v="FABIO FRACASSETTI"/>
    <s v="100 IMD"/>
    <x v="9"/>
    <x v="9"/>
    <s v="189398"/>
    <s v="JEAN-FRANCOIS LANTERI"/>
    <s v="200 IMP"/>
    <x v="11"/>
    <x v="11"/>
    <s v="179059"/>
    <s v="MICHEL MAGNALDI"/>
    <s v="440 CCT"/>
    <s v="HC"/>
    <s v="098850"/>
    <s v="SECTEUR BLANC"/>
  </r>
  <r>
    <n v="304781"/>
    <n v="3102606"/>
    <x v="0"/>
    <s v="REGION GRAND SUD"/>
    <x v="0"/>
    <s v="03102606"/>
    <s v="304781"/>
    <x v="0"/>
    <m/>
    <n v="2"/>
    <s v="Madame"/>
    <s v="AUDREY"/>
    <s v="MAGNIER"/>
    <m/>
    <m/>
    <m/>
    <m/>
    <m/>
    <m/>
    <s v="440 CCT"/>
    <d v="2021-06-01T00:00:00"/>
    <s v="440"/>
    <s v="05"/>
    <s v="SALARIES COMMERCIAUX"/>
    <m/>
    <m/>
    <s v="810"/>
    <m/>
    <m/>
    <s v="Niveau 1"/>
    <m/>
    <d v="1981-07-01T00:00:00"/>
    <n v="43"/>
    <n v="100"/>
    <s v="FRANCAISE"/>
    <d v="2020-12-01T00:00:00"/>
    <n v="4"/>
    <d v="2020-12-01T00:00:00"/>
    <s v="HC"/>
    <n v="13004"/>
    <s v="MARSEILLE"/>
    <s v="FREDERIC MESTRE"/>
    <s v="071251"/>
    <s v="REGION GRAND SUD"/>
    <s v="190355"/>
    <s v="FABIO FRACASSETTI"/>
    <s v="100 IMD"/>
    <x v="9"/>
    <x v="9"/>
    <s v="193018"/>
    <s v="NICOLAS CARRE"/>
    <s v="200 IMP"/>
    <x v="36"/>
    <x v="36"/>
    <s v="304781"/>
    <s v="AUDREY MAGNIER"/>
    <s v="440 CCT"/>
    <s v="HC"/>
    <s v="099142"/>
    <s v="SECTEUR BLANC"/>
  </r>
  <r>
    <n v="192803"/>
    <n v="3002028"/>
    <x v="2"/>
    <s v="REGION ILE DE FRANCE NORD"/>
    <x v="0"/>
    <s v="03002028"/>
    <s v="192803"/>
    <x v="0"/>
    <m/>
    <n v="2"/>
    <s v="Madame"/>
    <s v="CENDRINE"/>
    <s v="MAGRE"/>
    <s v="310 CMA"/>
    <n v="39539"/>
    <m/>
    <s v="Faux"/>
    <n v="4"/>
    <s v="INSPECTEURS RSG"/>
    <s v="200 IMP"/>
    <d v="2008-05-01T00:00:00"/>
    <s v="200"/>
    <s v="04"/>
    <s v="INSPECTEURS RSG"/>
    <m/>
    <m/>
    <m/>
    <n v="5"/>
    <m/>
    <n v="5"/>
    <m/>
    <d v="1977-02-10T00:00:00"/>
    <n v="47"/>
    <n v="100"/>
    <s v="FRANCAISE"/>
    <d v="2008-05-01T00:00:00"/>
    <n v="16"/>
    <d v="2008-05-01T00:00:00"/>
    <m/>
    <n v="95330"/>
    <s v="DOMONT"/>
    <s v="CATHERINE BLANCKAERT"/>
    <s v="071030"/>
    <s v="REGION ILE DE FRANCE NORD"/>
    <s v="301703"/>
    <s v="JONATHAN HENNICOTTE"/>
    <s v="100 IMD"/>
    <x v="34"/>
    <x v="34"/>
    <s v="192803"/>
    <s v="CENDRINE MAGRE"/>
    <s v="200 IMP"/>
    <x v="122"/>
    <x v="120"/>
    <m/>
    <m/>
    <m/>
    <s v="HP"/>
    <m/>
    <m/>
  </r>
  <r>
    <n v="302535"/>
    <n v="3101406"/>
    <x v="0"/>
    <s v="REGION ILE DE FRANCE NORD"/>
    <x v="0"/>
    <s v="03101406"/>
    <s v="302535"/>
    <x v="0"/>
    <m/>
    <n v="1"/>
    <s v="Monsieur"/>
    <s v="JORGE"/>
    <s v="MAIA"/>
    <s v="440 CCT"/>
    <n v="42095"/>
    <m/>
    <s v="Faux"/>
    <n v="5"/>
    <s v="SALARIES COMMERCIAUX"/>
    <s v="370 CC.E"/>
    <d v="2015-05-01T00:00:00"/>
    <s v="370"/>
    <s v="05"/>
    <s v="SALARIES COMMERCIAUX"/>
    <m/>
    <m/>
    <s v="398"/>
    <s v="Niveau 2"/>
    <m/>
    <s v="Niveau 2"/>
    <m/>
    <n v="28882"/>
    <n v="45"/>
    <n v="100"/>
    <s v="FRANCAISE"/>
    <n v="42125"/>
    <n v="9"/>
    <n v="42125"/>
    <s v="HC"/>
    <n v="94440"/>
    <s v="VILLECRESNES"/>
    <s v="CATHERINE BLANCKAERT"/>
    <s v="071030"/>
    <s v="REGION ILE DE FRANCE NORD"/>
    <s v="302041"/>
    <s v="DAPHNEE JULLION"/>
    <s v="100 IMD"/>
    <x v="1"/>
    <x v="1"/>
    <s v="303397"/>
    <s v="BRICE DENEUX"/>
    <s v="200 IMP"/>
    <x v="74"/>
    <x v="74"/>
    <s v="302535"/>
    <s v="JORGE MAIA"/>
    <s v="370 CC.E"/>
    <s v="HC"/>
    <s v="993426"/>
    <s v="SECTEUR BLANC"/>
  </r>
  <r>
    <n v="305876"/>
    <n v="7023381"/>
    <x v="0"/>
    <s v="REGION GRAND OUEST"/>
    <x v="0"/>
    <s v="07023381"/>
    <s v="305876"/>
    <x v="0"/>
    <m/>
    <n v="1"/>
    <s v="Monsieur"/>
    <s v="FABIEN"/>
    <s v="MAIENZA"/>
    <m/>
    <m/>
    <m/>
    <m/>
    <m/>
    <m/>
    <s v="440 CCT"/>
    <d v="2024-06-01T00:00:00"/>
    <s v="440"/>
    <s v="05"/>
    <s v="SALARIES COMMERCIAUX"/>
    <m/>
    <m/>
    <s v="016"/>
    <m/>
    <m/>
    <s v="Niveau 1"/>
    <m/>
    <n v="32370"/>
    <n v="36"/>
    <n v="100"/>
    <s v="FRANCAISE"/>
    <n v="45323"/>
    <n v="0"/>
    <n v="45323"/>
    <s v="HC"/>
    <n v="44850"/>
    <s v="LIGNE"/>
    <s v="MATHIEU CHEMIN"/>
    <s v="071590"/>
    <s v="REGION GRAND OUEST"/>
    <s v="190433"/>
    <s v="JOHANN GUIHARD"/>
    <s v="100 IMD"/>
    <x v="13"/>
    <x v="13"/>
    <s v="305589"/>
    <s v="BENJAMIN SINEAU"/>
    <s v="200 IMP"/>
    <x v="94"/>
    <x v="94"/>
    <s v="305876"/>
    <s v="FABIEN MAIENZA"/>
    <s v="440 CCT"/>
    <s v="HC"/>
    <s v="096452"/>
    <s v="SECTEUR BLANC"/>
  </r>
  <r>
    <n v="143589"/>
    <n v="3000177"/>
    <x v="0"/>
    <s v="REGION GRAND OUEST"/>
    <x v="0"/>
    <s v="03000177"/>
    <s v="143589"/>
    <x v="0"/>
    <m/>
    <n v="2"/>
    <s v="Madame"/>
    <s v="CATHERINE"/>
    <s v="MAILLARD"/>
    <s v="200 IMP"/>
    <n v="29618"/>
    <m/>
    <s v="Faux"/>
    <n v="2"/>
    <s v="INSPECTEURS RSG"/>
    <s v="038 IEM"/>
    <d v="1981-03-01T00:00:00"/>
    <s v="038"/>
    <s v="02"/>
    <s v="INSPECTEURS RSG"/>
    <m/>
    <m/>
    <m/>
    <n v="6"/>
    <m/>
    <n v="6"/>
    <m/>
    <n v="21657"/>
    <n v="65"/>
    <n v="100"/>
    <s v="FRANCAISE"/>
    <n v="29646"/>
    <n v="43"/>
    <n v="29646"/>
    <m/>
    <n v="35000"/>
    <s v="RENNES"/>
    <s v="MATHIEU CHEMIN"/>
    <s v="071590"/>
    <s v="REGION GRAND OUEST"/>
    <m/>
    <m/>
    <m/>
    <x v="33"/>
    <x v="33"/>
    <m/>
    <m/>
    <m/>
    <x v="3"/>
    <x v="3"/>
    <m/>
    <m/>
    <m/>
    <s v="AR"/>
    <m/>
    <m/>
  </r>
  <r>
    <n v="304765"/>
    <n v="3102592"/>
    <x v="0"/>
    <s v="REGION GRAND OUEST"/>
    <x v="0"/>
    <s v="03102592"/>
    <s v="304765"/>
    <x v="0"/>
    <m/>
    <n v="1"/>
    <s v="Monsieur"/>
    <s v="DAVID"/>
    <s v="MAINDROU"/>
    <m/>
    <m/>
    <m/>
    <m/>
    <m/>
    <m/>
    <s v="440 CCT"/>
    <d v="2021-06-01T00:00:00"/>
    <s v="440"/>
    <s v="05"/>
    <s v="SALARIES COMMERCIAUX"/>
    <m/>
    <m/>
    <s v="228"/>
    <m/>
    <m/>
    <s v="Niveau 1"/>
    <m/>
    <n v="29075"/>
    <n v="45"/>
    <n v="100"/>
    <s v="FRANCAISE"/>
    <n v="44166"/>
    <n v="4"/>
    <n v="44166"/>
    <s v="HC"/>
    <n v="49000"/>
    <s v="ANGERS"/>
    <s v="MATHIEU CHEMIN"/>
    <s v="071590"/>
    <s v="REGION GRAND OUEST"/>
    <s v="306176"/>
    <s v="BERENGERE CORVELLEC"/>
    <s v="100 IMD"/>
    <x v="31"/>
    <x v="31"/>
    <s v="172830"/>
    <s v="RICHARD PITON"/>
    <s v="200 IMP"/>
    <x v="55"/>
    <x v="55"/>
    <s v="304765"/>
    <s v="DAVID MAINDROU"/>
    <s v="440 CCT"/>
    <s v="HC"/>
    <s v="993589"/>
    <s v="SECTEUR BLANC"/>
  </r>
  <r>
    <n v="189706"/>
    <n v="3001223"/>
    <x v="0"/>
    <s v="REGION GRAND OUEST"/>
    <x v="0"/>
    <s v="03001223"/>
    <s v="189706"/>
    <x v="0"/>
    <m/>
    <n v="1"/>
    <s v="Monsieur"/>
    <s v="GUILLAUME"/>
    <s v="MALCAVAT"/>
    <m/>
    <m/>
    <m/>
    <m/>
    <m/>
    <m/>
    <s v="386 IE"/>
    <d v="2005-01-01T00:00:00"/>
    <s v="386"/>
    <s v="05"/>
    <s v="INSPECTEURS RSG"/>
    <s v="T"/>
    <m/>
    <s v="326"/>
    <m/>
    <m/>
    <n v="6"/>
    <m/>
    <n v="27385"/>
    <n v="49"/>
    <n v="100"/>
    <s v="FRANCAISE"/>
    <n v="38353"/>
    <n v="19"/>
    <n v="38353"/>
    <s v="HC"/>
    <n v="72700"/>
    <s v="ROUILLON"/>
    <s v="MATHIEU CHEMIN"/>
    <s v="071590"/>
    <s v="REGION GRAND OUEST"/>
    <s v="306176"/>
    <s v="BERENGERE CORVELLEC"/>
    <s v="100 IMD"/>
    <x v="31"/>
    <x v="31"/>
    <s v="302611"/>
    <s v="ROMAIN ERNOULT"/>
    <s v="200 IMP"/>
    <x v="59"/>
    <x v="59"/>
    <s v="189706"/>
    <s v="GUILLAUME MALCAVAT"/>
    <s v="386 IE"/>
    <s v="HC"/>
    <s v="098606"/>
    <s v="SECTEUR BLANC"/>
  </r>
  <r>
    <n v="303923"/>
    <n v="3102105"/>
    <x v="0"/>
    <s v="REGION GRAND SUD"/>
    <x v="0"/>
    <s v="03102105"/>
    <s v="303923"/>
    <x v="0"/>
    <m/>
    <n v="1"/>
    <s v="Monsieur"/>
    <s v="ROMAIN"/>
    <s v="MALET"/>
    <s v="445 CCA"/>
    <n v="43282"/>
    <m/>
    <s v="Faux"/>
    <n v="5"/>
    <s v="SALARIES COMMERCIAUX"/>
    <s v="440 CCT"/>
    <d v="2018-08-01T00:00:00"/>
    <s v="440"/>
    <s v="05"/>
    <s v="SALARIES COMMERCIAUX"/>
    <m/>
    <m/>
    <s v="008"/>
    <s v="Niveau 1"/>
    <m/>
    <s v="Niveau 1"/>
    <m/>
    <n v="32452"/>
    <n v="36"/>
    <n v="100"/>
    <s v="FRANCAISE"/>
    <n v="43313"/>
    <n v="6"/>
    <n v="43313"/>
    <s v="HC"/>
    <n v="66350"/>
    <s v="TOULOUGES"/>
    <s v="FREDERIC MESTRE"/>
    <s v="071251"/>
    <s v="REGION GRAND SUD"/>
    <s v="163397"/>
    <s v="FRANCK ZENOU"/>
    <s v="100 IMD"/>
    <x v="0"/>
    <x v="0"/>
    <s v="188587"/>
    <s v="PATRICE VILA"/>
    <s v="200 IMP"/>
    <x v="57"/>
    <x v="57"/>
    <s v="303923"/>
    <s v="ROMAIN MALET"/>
    <s v="440 CCT"/>
    <s v="HC"/>
    <s v="097379"/>
    <s v="SECTEUR BLANC"/>
  </r>
  <r>
    <n v="192509"/>
    <n v="3001746"/>
    <x v="0"/>
    <s v="REGION ILE DE FRANCE NORD"/>
    <x v="0"/>
    <s v="03001746"/>
    <s v="192509"/>
    <x v="0"/>
    <m/>
    <n v="2"/>
    <s v="Madame"/>
    <s v="LAURENCE"/>
    <s v="MALOHLAVA"/>
    <s v="443 CCT.S"/>
    <n v="39295"/>
    <m/>
    <s v="Faux"/>
    <n v="5"/>
    <s v="SALARIES COMMERCIAUX"/>
    <s v="370 CC.E"/>
    <d v="2007-09-01T00:00:00"/>
    <s v="370"/>
    <s v="05"/>
    <s v="SALARIES COMMERCIAUX"/>
    <m/>
    <m/>
    <s v="232"/>
    <s v="Niveau 2"/>
    <m/>
    <s v="Niveau 2"/>
    <m/>
    <n v="26900"/>
    <n v="51"/>
    <n v="100"/>
    <s v="FRANCAISE"/>
    <n v="39326"/>
    <n v="17"/>
    <n v="39326"/>
    <s v="HC"/>
    <n v="59263"/>
    <s v="HOUPLIN ANCOISNE"/>
    <s v="CATHERINE BLANCKAERT"/>
    <s v="071030"/>
    <s v="REGION ILE DE FRANCE NORD"/>
    <s v="305330"/>
    <s v="NICOLAS PHILIPPE"/>
    <s v="100 IMD"/>
    <x v="8"/>
    <x v="8"/>
    <s v="301593"/>
    <s v="SEBASTIEN VANUXEM"/>
    <s v="200 IMP"/>
    <x v="8"/>
    <x v="8"/>
    <s v="192509"/>
    <s v="LAURENCE MALOHLAVA"/>
    <s v="370 CC.E"/>
    <s v="HC"/>
    <s v="096114"/>
    <s v="SECTEUR BLANC"/>
  </r>
  <r>
    <n v="306148"/>
    <n v="7023997"/>
    <x v="0"/>
    <s v="REGION CENTRE EST"/>
    <x v="0"/>
    <s v="07023997"/>
    <s v="306148"/>
    <x v="0"/>
    <m/>
    <n v="1"/>
    <s v="Monsieur"/>
    <s v="FLORIAN"/>
    <s v="MALON"/>
    <m/>
    <m/>
    <m/>
    <m/>
    <m/>
    <m/>
    <s v="440 CCT"/>
    <d v="2024-12-01T00:00:00"/>
    <s v="440"/>
    <s v="05"/>
    <s v="SALARIES COMMERCIAUX"/>
    <m/>
    <m/>
    <s v="006"/>
    <m/>
    <m/>
    <s v="Niveau 1"/>
    <m/>
    <n v="32659"/>
    <n v="35"/>
    <n v="100"/>
    <s v="FRANCAISE"/>
    <n v="45505"/>
    <n v="0"/>
    <n v="45505"/>
    <s v="HC"/>
    <n v="51400"/>
    <s v="ST HILAIRE AU TEMPLE"/>
    <s v="JEROME CARPANETTO"/>
    <s v="900582"/>
    <s v="REGION CENTRE EST"/>
    <s v="172115"/>
    <s v="GREGORY BACQUET"/>
    <s v="100 IMD"/>
    <x v="29"/>
    <x v="29"/>
    <s v="300266"/>
    <s v="JULIEN RAVEL"/>
    <s v="200 IMP"/>
    <x v="120"/>
    <x v="119"/>
    <s v="306148"/>
    <s v="FLORIAN MALON"/>
    <s v="440 CCT"/>
    <s v="HC"/>
    <s v="096821"/>
    <s v="SECTEUR BLANC"/>
  </r>
  <r>
    <n v="306447"/>
    <n v="7024371"/>
    <x v="0"/>
    <s v="REGION ILE DE FRANCE NORD"/>
    <x v="0"/>
    <s v="07024371"/>
    <s v="306447"/>
    <x v="0"/>
    <m/>
    <n v="1"/>
    <s v="Monsieur"/>
    <s v="SOPHEAK"/>
    <s v="MAM"/>
    <m/>
    <m/>
    <m/>
    <m/>
    <m/>
    <m/>
    <s v="445 CCA"/>
    <d v="2024-11-01T00:00:00"/>
    <s v="445"/>
    <s v="05"/>
    <s v="SALARIES COMMERCIAUX"/>
    <m/>
    <m/>
    <s v="153"/>
    <m/>
    <m/>
    <s v="Niveau 1"/>
    <m/>
    <n v="30269"/>
    <n v="42"/>
    <n v="100"/>
    <s v="FRANCAISE"/>
    <n v="45597"/>
    <n v="0"/>
    <n v="45597"/>
    <s v="HC"/>
    <n v="59130"/>
    <s v="LAMBERSART"/>
    <s v="CATHERINE BLANCKAERT"/>
    <s v="071030"/>
    <s v="REGION ILE DE FRANCE NORD"/>
    <s v="185551"/>
    <s v="BERNARD GERONIMI"/>
    <s v="100 IMD"/>
    <x v="17"/>
    <x v="17"/>
    <s v="302925"/>
    <s v="ALEXANDRE DELEMOTTE"/>
    <s v="200 IMP"/>
    <x v="82"/>
    <x v="82"/>
    <s v="306447"/>
    <s v="SOPHEAK MAM"/>
    <s v="445 CCA"/>
    <s v="HC"/>
    <s v="993354"/>
    <s v="SECTEUR BLANC"/>
  </r>
  <r>
    <n v="173032"/>
    <n v="3000519"/>
    <x v="0"/>
    <s v="REGION ILE DE FRANCE NORD"/>
    <x v="0"/>
    <s v="03000519"/>
    <s v="173032"/>
    <x v="0"/>
    <m/>
    <n v="1"/>
    <s v="Monsieur"/>
    <s v="ANTOINE"/>
    <s v="MAMOURI"/>
    <m/>
    <m/>
    <m/>
    <m/>
    <m/>
    <m/>
    <s v="440 CCT"/>
    <d v="1994-08-01T00:00:00"/>
    <s v="440"/>
    <s v="05"/>
    <s v="SALARIES COMMERCIAUX"/>
    <m/>
    <m/>
    <s v="147"/>
    <m/>
    <m/>
    <s v="Niveau 1"/>
    <m/>
    <n v="23767"/>
    <n v="59"/>
    <n v="100"/>
    <s v="FRANCAISE"/>
    <n v="34547"/>
    <n v="30"/>
    <n v="34547"/>
    <s v="HC"/>
    <n v="59151"/>
    <s v="ARLEUX"/>
    <s v="CATHERINE BLANCKAERT"/>
    <s v="071030"/>
    <s v="REGION ILE DE FRANCE NORD"/>
    <s v="177094"/>
    <s v="WILLY FASQUEL"/>
    <s v="100 IMD"/>
    <x v="32"/>
    <x v="32"/>
    <s v="190883"/>
    <s v="ALEXANDRE MARIAGE"/>
    <s v="200 IMP"/>
    <x v="107"/>
    <x v="107"/>
    <s v="173032"/>
    <s v="ANTOINE MAMOURI"/>
    <s v="440 CCT"/>
    <s v="HC"/>
    <s v="097954"/>
    <s v="SECTEUR BLANC"/>
  </r>
  <r>
    <n v="306220"/>
    <n v="7024082"/>
    <x v="0"/>
    <s v="REGION GRAND SUD"/>
    <x v="0"/>
    <s v="07024082"/>
    <s v="306220"/>
    <x v="0"/>
    <m/>
    <n v="1"/>
    <s v="Monsieur"/>
    <s v="SAMUEL"/>
    <s v="MANGIONE"/>
    <m/>
    <m/>
    <m/>
    <m/>
    <m/>
    <m/>
    <s v="445 CCA"/>
    <d v="2024-09-01T00:00:00"/>
    <s v="445"/>
    <s v="05"/>
    <s v="SALARIES COMMERCIAUX"/>
    <m/>
    <m/>
    <s v="972"/>
    <m/>
    <m/>
    <s v="Niveau 1"/>
    <m/>
    <n v="36085"/>
    <n v="26"/>
    <n v="100"/>
    <s v="FRANCAISE"/>
    <n v="45536"/>
    <n v="0"/>
    <n v="45536"/>
    <s v="HC"/>
    <n v="38330"/>
    <s v="ST ISMIER"/>
    <s v="FREDERIC MESTRE"/>
    <s v="071251"/>
    <s v="REGION GRAND SUD"/>
    <s v="186531"/>
    <s v="CHRISTOPHE CLEMENT"/>
    <s v="100 IMD"/>
    <x v="11"/>
    <x v="11"/>
    <s v="186792"/>
    <s v="FABRICE GUILLAMET"/>
    <s v="200 IMP"/>
    <x v="28"/>
    <x v="28"/>
    <s v="306220"/>
    <s v="SAMUEL MANGIONE"/>
    <s v="445 CCA"/>
    <s v="HC"/>
    <s v="097023"/>
    <s v="SECTEUR BLANC"/>
  </r>
  <r>
    <n v="193690"/>
    <n v="3002967"/>
    <x v="0"/>
    <s v="REGION ILE DE FRANCE NORD"/>
    <x v="0"/>
    <s v="03002967"/>
    <s v="193690"/>
    <x v="0"/>
    <m/>
    <n v="2"/>
    <s v="Madame"/>
    <s v="AUDREY"/>
    <s v="MANTEL"/>
    <s v="391 CCEIM"/>
    <s v="31/12/2021"/>
    <m/>
    <s v="Faux"/>
    <n v="5"/>
    <s v="SALARIES COMMERCIAUX"/>
    <s v="371 CCM.E"/>
    <d v="2022-01-01T00:00:00"/>
    <s v="371"/>
    <s v="05"/>
    <s v="SALARIES COMMERCIAUX"/>
    <s v="T"/>
    <m/>
    <s v="583"/>
    <s v="Niveau 2"/>
    <m/>
    <s v="Niveau 2"/>
    <m/>
    <n v="31518"/>
    <n v="38"/>
    <n v="100"/>
    <s v="FRANCAISE"/>
    <n v="40422"/>
    <n v="14"/>
    <n v="40422"/>
    <s v="HC"/>
    <n v="62550"/>
    <s v="MAREST"/>
    <s v="CATHERINE BLANCKAERT"/>
    <s v="071030"/>
    <s v="REGION ILE DE FRANCE NORD"/>
    <s v="305330"/>
    <s v="NICOLAS PHILIPPE"/>
    <s v="100 IMD"/>
    <x v="8"/>
    <x v="8"/>
    <s v="305490"/>
    <s v="JOHANN CARLIER"/>
    <s v="200 IMP"/>
    <x v="106"/>
    <x v="106"/>
    <s v="193690"/>
    <s v="AUDREY MANTEL"/>
    <s v="371 CCM.E"/>
    <s v="HC"/>
    <s v="096205"/>
    <s v="SECTEUR BLANC"/>
  </r>
  <r>
    <n v="304377"/>
    <n v="3102364"/>
    <x v="0"/>
    <s v="REGION GRAND SUD"/>
    <x v="0"/>
    <s v="03102364"/>
    <s v="304377"/>
    <x v="0"/>
    <m/>
    <n v="1"/>
    <s v="Monsieur"/>
    <s v="JORIS"/>
    <s v="MARCHAND"/>
    <s v="445 CCA"/>
    <n v="45231"/>
    <m/>
    <s v="Faux"/>
    <n v="5"/>
    <s v="SALARIES COMMERCIAUX"/>
    <s v="441 CCTM"/>
    <d v="2023-12-01T00:00:00"/>
    <s v="441"/>
    <s v="05"/>
    <s v="SALARIES COMMERCIAUX"/>
    <s v="T"/>
    <m/>
    <s v="616"/>
    <s v="Niveau 1"/>
    <m/>
    <s v="Niveau 1"/>
    <m/>
    <n v="33348"/>
    <n v="33"/>
    <n v="100"/>
    <s v="FRANCAISE"/>
    <n v="43709"/>
    <n v="5"/>
    <n v="43709"/>
    <s v="HC"/>
    <n v="38460"/>
    <s v="VENERIEU"/>
    <s v="FREDERIC MESTRE"/>
    <s v="071251"/>
    <s v="REGION GRAND SUD"/>
    <s v="186531"/>
    <s v="CHRISTOPHE CLEMENT"/>
    <s v="100 IMD"/>
    <x v="11"/>
    <x v="11"/>
    <s v="302809"/>
    <s v="NICOLAS CORNETTE"/>
    <s v="200 IMP"/>
    <x v="17"/>
    <x v="17"/>
    <s v="304377"/>
    <s v="JORIS MARCHAND"/>
    <s v="441 CCTM"/>
    <s v="HC"/>
    <s v="098495"/>
    <s v="SECTEUR BLANC"/>
  </r>
  <r>
    <n v="190883"/>
    <n v="3001301"/>
    <x v="2"/>
    <s v="REGION ILE DE FRANCE NORD"/>
    <x v="0"/>
    <s v="03001301"/>
    <s v="190883"/>
    <x v="0"/>
    <m/>
    <n v="1"/>
    <s v="Monsieur"/>
    <s v="ALEXANDRE"/>
    <s v="MARIAGE"/>
    <m/>
    <m/>
    <m/>
    <m/>
    <m/>
    <m/>
    <s v="200 IMP"/>
    <d v="2005-09-01T00:00:00"/>
    <s v="200"/>
    <s v="04"/>
    <s v="INSPECTEURS RSG"/>
    <m/>
    <m/>
    <m/>
    <m/>
    <m/>
    <n v="6"/>
    <m/>
    <n v="28867"/>
    <n v="45"/>
    <n v="100"/>
    <s v="FRANCAISE"/>
    <n v="38596"/>
    <n v="19"/>
    <n v="38596"/>
    <m/>
    <n v="59530"/>
    <s v="FRASNOY"/>
    <s v="CATHERINE BLANCKAERT"/>
    <s v="071030"/>
    <s v="REGION ILE DE FRANCE NORD"/>
    <s v="177094"/>
    <s v="WILLY FASQUEL"/>
    <s v="100 IMD"/>
    <x v="32"/>
    <x v="32"/>
    <s v="190883"/>
    <s v="ALEXANDRE MARIAGE"/>
    <s v="200 IMP"/>
    <x v="107"/>
    <x v="107"/>
    <m/>
    <m/>
    <m/>
    <s v="HP"/>
    <m/>
    <m/>
  </r>
  <r>
    <n v="189730"/>
    <n v="3001228"/>
    <x v="0"/>
    <s v="REGION GRAND SUD"/>
    <x v="0"/>
    <s v="03001228"/>
    <s v="189730"/>
    <x v="0"/>
    <m/>
    <n v="1"/>
    <s v="Monsieur"/>
    <s v="GREGORY"/>
    <s v="MARIE"/>
    <m/>
    <m/>
    <m/>
    <m/>
    <m/>
    <m/>
    <s v="440 CCT"/>
    <d v="2005-01-01T00:00:00"/>
    <s v="440"/>
    <s v="05"/>
    <s v="SALARIES COMMERCIAUX"/>
    <m/>
    <m/>
    <s v="479"/>
    <m/>
    <m/>
    <s v="Niveau 1"/>
    <m/>
    <d v="1979-08-16T00:00:00"/>
    <n v="45"/>
    <n v="100"/>
    <s v="FRANCAISE"/>
    <d v="2005-01-01T00:00:00"/>
    <n v="19"/>
    <d v="2005-01-01T00:00:00"/>
    <s v="HC"/>
    <n v="82170"/>
    <s v="GRISOLLES"/>
    <s v="FREDERIC MESTRE"/>
    <s v="071251"/>
    <s v="REGION GRAND SUD"/>
    <s v="306077"/>
    <s v="JONATHAN THIEBAUD"/>
    <s v="100 IMD"/>
    <x v="26"/>
    <x v="26"/>
    <s v="305395"/>
    <s v="LUDOVIC LE VERGE"/>
    <s v="200 IMP"/>
    <x v="77"/>
    <x v="77"/>
    <s v="189730"/>
    <s v="GREGORY MARIE"/>
    <s v="440 CCT"/>
    <s v="HC"/>
    <s v="993650"/>
    <s v="SECTEUR BLANC"/>
  </r>
  <r>
    <n v="302174"/>
    <n v="3101215"/>
    <x v="0"/>
    <s v="REGION GRAND SUD"/>
    <x v="0"/>
    <s v="03101215"/>
    <s v="302174"/>
    <x v="0"/>
    <m/>
    <n v="1"/>
    <s v="Monsieur"/>
    <s v="MANUEL"/>
    <s v="MARIN"/>
    <s v="371 CCM.E"/>
    <n v="45413"/>
    <m/>
    <s v="Faux"/>
    <n v="5"/>
    <s v="INSPECTEURS RSG"/>
    <s v="386 IE"/>
    <d v="2024-06-01T00:00:00"/>
    <s v="386"/>
    <s v="05"/>
    <s v="INSPECTEURS RSG"/>
    <s v="T"/>
    <m/>
    <s v="226"/>
    <n v="6"/>
    <m/>
    <n v="6"/>
    <m/>
    <d v="1968-04-11T00:00:00"/>
    <n v="56"/>
    <n v="100"/>
    <s v="FRANCAISE"/>
    <d v="2014-09-01T00:00:00"/>
    <n v="10"/>
    <d v="2014-09-01T00:00:00"/>
    <s v="HC"/>
    <n v="73100"/>
    <s v="BRISON ST INNOCENT"/>
    <s v="FREDERIC MESTRE"/>
    <s v="071251"/>
    <s v="REGION GRAND SUD"/>
    <s v="305131"/>
    <s v="BAPTISTE CHIKLI"/>
    <s v="100 IMD"/>
    <x v="12"/>
    <x v="12"/>
    <m/>
    <m/>
    <m/>
    <x v="44"/>
    <x v="44"/>
    <s v="302174"/>
    <s v="MANUEL MARIN"/>
    <s v="386 IE"/>
    <s v="HC"/>
    <s v="993725"/>
    <s v="SECTEUR BLANC"/>
  </r>
  <r>
    <n v="306487"/>
    <n v="7024439"/>
    <x v="0"/>
    <s v="REGION ILE DE FRANCE NORD"/>
    <x v="0"/>
    <s v="07024439"/>
    <s v="306487"/>
    <x v="0"/>
    <m/>
    <n v="1"/>
    <s v="Monsieur"/>
    <s v="VIRGIL"/>
    <s v="MARISSIAUX"/>
    <m/>
    <m/>
    <m/>
    <m/>
    <m/>
    <m/>
    <s v="445 CCA"/>
    <d v="2024-12-01T00:00:00"/>
    <s v="445"/>
    <s v="05"/>
    <s v="SALARIES COMMERCIAUX"/>
    <m/>
    <m/>
    <s v="137"/>
    <m/>
    <m/>
    <s v="Niveau 1"/>
    <m/>
    <d v="1996-05-16T00:00:00"/>
    <n v="28"/>
    <n v="100"/>
    <s v="FRANCAISE"/>
    <d v="2024-12-01T00:00:00"/>
    <n v="0"/>
    <d v="2024-12-01T00:00:00"/>
    <s v="HC"/>
    <n v="59730"/>
    <s v="SOLESMES"/>
    <s v="CATHERINE BLANCKAERT"/>
    <s v="071030"/>
    <s v="REGION ILE DE FRANCE NORD"/>
    <s v="177094"/>
    <s v="WILLY FASQUEL"/>
    <s v="100 IMD"/>
    <x v="32"/>
    <x v="32"/>
    <s v="302744"/>
    <s v="VALERIE CADREN"/>
    <s v="200 IMP"/>
    <x v="52"/>
    <x v="52"/>
    <s v="306487"/>
    <s v="VIRGIL MARISSIAUX"/>
    <s v="445 CCA"/>
    <s v="HC"/>
    <s v="099277"/>
    <s v="SECTEUR BLANC"/>
  </r>
  <r>
    <n v="302886"/>
    <n v="3101605"/>
    <x v="0"/>
    <s v="REGION ILE DE FRANCE NORD"/>
    <x v="0"/>
    <s v="03101605"/>
    <s v="302886"/>
    <x v="0"/>
    <m/>
    <n v="1"/>
    <s v="Monsieur"/>
    <s v="LOIC"/>
    <s v="MARLIER"/>
    <s v="440 CCT"/>
    <n v="42370"/>
    <m/>
    <s v="Faux"/>
    <n v="5"/>
    <s v="SALARIES COMMERCIAUX"/>
    <s v="441 CCTM"/>
    <d v="2016-02-01T00:00:00"/>
    <s v="441"/>
    <s v="05"/>
    <s v="SALARIES COMMERCIAUX"/>
    <s v="T"/>
    <m/>
    <s v="190"/>
    <s v="Niveau 1"/>
    <m/>
    <s v="Niveau 1"/>
    <m/>
    <d v="1984-03-09T00:00:00"/>
    <n v="40"/>
    <n v="100"/>
    <s v="FRANCAISE"/>
    <d v="2016-02-01T00:00:00"/>
    <n v="8"/>
    <d v="2016-02-01T00:00:00"/>
    <s v="HC"/>
    <n v="2720"/>
    <s v="HOMBLIERES"/>
    <s v="CATHERINE BLANCKAERT"/>
    <s v="071030"/>
    <s v="REGION ILE DE FRANCE NORD"/>
    <s v="301703"/>
    <s v="JONATHAN HENNICOTTE"/>
    <s v="100 IMD"/>
    <x v="34"/>
    <x v="34"/>
    <s v="193607"/>
    <s v="ANTHONY ZAPPARATA"/>
    <s v="200 IMP"/>
    <x v="58"/>
    <x v="58"/>
    <s v="302886"/>
    <s v="LOIC MARLIER"/>
    <s v="441 CCTM"/>
    <s v="HC"/>
    <s v="993372"/>
    <s v="SECTEUR BLANC"/>
  </r>
  <r>
    <n v="304042"/>
    <n v="3102187"/>
    <x v="0"/>
    <s v="REGION GRAND SUD"/>
    <x v="0"/>
    <s v="03102187"/>
    <s v="304042"/>
    <x v="0"/>
    <m/>
    <n v="1"/>
    <s v="Monsieur"/>
    <s v="FLORIAN"/>
    <s v="MARQUER"/>
    <s v="441 CCTM"/>
    <n v="44986"/>
    <m/>
    <s v="Faux"/>
    <n v="5"/>
    <s v="SALARIES COMMERCIAUX"/>
    <s v="391 CCEIM"/>
    <d v="2023-04-01T00:00:00"/>
    <s v="391"/>
    <s v="05"/>
    <s v="SALARIES COMMERCIAUX"/>
    <s v="T"/>
    <m/>
    <s v="198"/>
    <s v="Niveau 2"/>
    <m/>
    <s v="Niveau 2"/>
    <m/>
    <d v="1995-10-22T00:00:00"/>
    <n v="29"/>
    <n v="100"/>
    <s v="FRANCAISE"/>
    <d v="2018-10-01T00:00:00"/>
    <n v="6"/>
    <d v="2018-10-01T00:00:00"/>
    <s v="HC"/>
    <n v="84320"/>
    <s v="ENTRAIGUES SUR LA SORGUE"/>
    <s v="FREDERIC MESTRE"/>
    <s v="071251"/>
    <s v="REGION GRAND SUD"/>
    <s v="304665"/>
    <s v="FABRIZIA LEGGER"/>
    <s v="100 IMD"/>
    <x v="4"/>
    <x v="4"/>
    <s v="305062"/>
    <s v="MARIE DELRANC"/>
    <s v="200 IMP"/>
    <x v="38"/>
    <x v="38"/>
    <s v="304042"/>
    <s v="FLORIAN MARQUER"/>
    <s v="391 CCEIM"/>
    <s v="HC"/>
    <s v="993709"/>
    <s v="SECTEUR BLANC"/>
  </r>
  <r>
    <n v="306463"/>
    <n v="7024390"/>
    <x v="0"/>
    <s v="REGION CENTRE EST"/>
    <x v="0"/>
    <s v="07024390"/>
    <s v="306463"/>
    <x v="0"/>
    <m/>
    <n v="2"/>
    <s v="Madame"/>
    <s v="SOPHIE"/>
    <s v="MARQUES"/>
    <m/>
    <m/>
    <m/>
    <m/>
    <m/>
    <m/>
    <s v="445 CCA"/>
    <d v="2024-11-01T00:00:00"/>
    <s v="445"/>
    <s v="05"/>
    <s v="SALARIES COMMERCIAUX"/>
    <m/>
    <m/>
    <s v="278"/>
    <m/>
    <m/>
    <s v="Niveau 1"/>
    <m/>
    <d v="1976-10-04T00:00:00"/>
    <n v="48"/>
    <n v="100"/>
    <s v="FRANCAISE"/>
    <d v="2024-11-01T00:00:00"/>
    <n v="0"/>
    <d v="2024-11-01T00:00:00"/>
    <s v="HC"/>
    <n v="77220"/>
    <s v="GRETZ ARMAINVILLIERS"/>
    <s v="JEROME CARPANETTO"/>
    <s v="900582"/>
    <s v="REGION CENTRE EST"/>
    <s v="193601"/>
    <s v="PIERRICK MORTIER"/>
    <s v="100 IMD"/>
    <x v="30"/>
    <x v="30"/>
    <s v="303393"/>
    <s v="LAURA GIAI GIANETTO"/>
    <s v="200 IMP"/>
    <x v="86"/>
    <x v="86"/>
    <s v="306463"/>
    <s v="SOPHIE MARQUES"/>
    <s v="445 CCA"/>
    <s v="HC"/>
    <s v="097734"/>
    <s v="SECTEUR BLANC"/>
  </r>
  <r>
    <n v="304767"/>
    <n v="3102594"/>
    <x v="0"/>
    <s v="REGION GRAND OUEST"/>
    <x v="0"/>
    <s v="03102594"/>
    <s v="304767"/>
    <x v="0"/>
    <m/>
    <n v="1"/>
    <s v="Monsieur"/>
    <s v="ANTHONY"/>
    <s v="MARQUES"/>
    <m/>
    <m/>
    <m/>
    <m/>
    <m/>
    <m/>
    <s v="440 CCT"/>
    <d v="2021-06-01T00:00:00"/>
    <s v="440"/>
    <s v="05"/>
    <s v="SALARIES COMMERCIAUX"/>
    <m/>
    <m/>
    <s v="830"/>
    <m/>
    <m/>
    <s v="Niveau 1"/>
    <m/>
    <d v="1978-12-13T00:00:00"/>
    <n v="45"/>
    <n v="100"/>
    <s v="FRANCAISE"/>
    <d v="2020-12-01T00:00:00"/>
    <n v="4"/>
    <d v="2020-12-01T00:00:00"/>
    <s v="HC"/>
    <n v="86370"/>
    <s v="MARCAY"/>
    <s v="MATHIEU CHEMIN"/>
    <s v="071590"/>
    <s v="REGION GRAND OUEST"/>
    <s v="192093"/>
    <s v="GUILLAUME LIOPE"/>
    <s v="100 IMD"/>
    <x v="15"/>
    <x v="15"/>
    <s v="301143"/>
    <s v="ANTHONY BESNIER"/>
    <s v="200 IMP"/>
    <x v="63"/>
    <x v="63"/>
    <s v="304767"/>
    <s v="ANTHONY MARQUES"/>
    <s v="440 CCT"/>
    <s v="HC"/>
    <s v="096709"/>
    <s v="SECTEUR BLANC"/>
  </r>
  <r>
    <n v="304750"/>
    <n v="3102577"/>
    <x v="0"/>
    <s v="REGION GRAND SUD"/>
    <x v="0"/>
    <s v="03102577"/>
    <s v="304750"/>
    <x v="0"/>
    <m/>
    <n v="2"/>
    <s v="Madame"/>
    <s v="MAGALI"/>
    <s v="MARQUES"/>
    <m/>
    <m/>
    <m/>
    <m/>
    <m/>
    <m/>
    <s v="440 CCT"/>
    <d v="2021-05-01T00:00:00"/>
    <s v="440"/>
    <s v="05"/>
    <s v="SALARIES COMMERCIAUX"/>
    <m/>
    <m/>
    <s v="324"/>
    <m/>
    <m/>
    <s v="Niveau 1"/>
    <m/>
    <d v="1991-07-09T00:00:00"/>
    <n v="33"/>
    <n v="139"/>
    <s v="PORTUGAISE"/>
    <d v="2020-11-01T00:00:00"/>
    <n v="4"/>
    <d v="2020-11-01T00:00:00"/>
    <s v="HC"/>
    <n v="63200"/>
    <s v="RIOM"/>
    <s v="FREDERIC MESTRE"/>
    <s v="071251"/>
    <s v="REGION GRAND SUD"/>
    <s v="193087"/>
    <s v="NICOLAS LEVEQUE"/>
    <s v="100 IMD"/>
    <x v="16"/>
    <x v="16"/>
    <s v="305596"/>
    <s v="SOLENE ANIN"/>
    <s v="200 IMP"/>
    <x v="22"/>
    <x v="22"/>
    <s v="304750"/>
    <s v="MAGALI MARQUES"/>
    <s v="440 CCT"/>
    <s v="HC"/>
    <s v="098301"/>
    <s v="SECTEUR BLANC"/>
  </r>
  <r>
    <n v="306144"/>
    <n v="7023992"/>
    <x v="0"/>
    <s v="REGION CENTRE EST"/>
    <x v="0"/>
    <s v="07023992"/>
    <s v="306144"/>
    <x v="0"/>
    <m/>
    <n v="2"/>
    <s v="Madame"/>
    <s v="SOPHIE"/>
    <s v="MARROT"/>
    <m/>
    <m/>
    <m/>
    <m/>
    <m/>
    <m/>
    <s v="445 CCA"/>
    <d v="2024-09-01T00:00:00"/>
    <s v="445"/>
    <s v="05"/>
    <s v="SALARIES COMMERCIAUX"/>
    <m/>
    <m/>
    <s v="244"/>
    <m/>
    <m/>
    <s v="Niveau 1"/>
    <m/>
    <d v="1978-04-04T00:00:00"/>
    <n v="46"/>
    <n v="100"/>
    <s v="FRANCAISE"/>
    <d v="2024-09-01T00:00:00"/>
    <n v="0"/>
    <d v="2024-09-01T00:00:00"/>
    <s v="HC"/>
    <n v="89200"/>
    <s v="VAULT DE LUGNY"/>
    <s v="JEROME CARPANETTO"/>
    <s v="900582"/>
    <s v="REGION CENTRE EST"/>
    <s v="193601"/>
    <s v="PIERRICK MORTIER"/>
    <s v="100 IMD"/>
    <x v="30"/>
    <x v="30"/>
    <s v="301562"/>
    <s v="SEBASTIEN VAUCARD"/>
    <s v="200 IMP"/>
    <x v="67"/>
    <x v="67"/>
    <s v="306144"/>
    <s v="SOPHIE MARROT"/>
    <s v="445 CCA"/>
    <s v="HC"/>
    <s v="992256"/>
    <s v="SECTEUR BLANC"/>
  </r>
  <r>
    <n v="301836"/>
    <n v="3101024"/>
    <x v="0"/>
    <s v="REGION GRAND SUD"/>
    <x v="0"/>
    <s v="03101024"/>
    <s v="301836"/>
    <x v="0"/>
    <m/>
    <n v="1"/>
    <s v="Monsieur"/>
    <s v="MICKAEL"/>
    <s v="MARTI"/>
    <m/>
    <m/>
    <m/>
    <m/>
    <m/>
    <m/>
    <s v="440 CCT"/>
    <d v="2014-02-01T00:00:00"/>
    <s v="440"/>
    <s v="05"/>
    <s v="SALARIES COMMERCIAUX"/>
    <m/>
    <m/>
    <s v="025"/>
    <m/>
    <m/>
    <s v="Niveau 1"/>
    <m/>
    <d v="1986-06-06T00:00:00"/>
    <n v="38"/>
    <n v="100"/>
    <s v="FRANCAISE"/>
    <d v="2014-02-01T00:00:00"/>
    <n v="10"/>
    <d v="2014-02-01T00:00:00"/>
    <s v="HC"/>
    <n v="30620"/>
    <s v="BERNIS"/>
    <s v="FREDERIC MESTRE"/>
    <s v="071251"/>
    <s v="REGION GRAND SUD"/>
    <s v="304665"/>
    <s v="FABRIZIA LEGGER"/>
    <s v="100 IMD"/>
    <x v="4"/>
    <x v="4"/>
    <s v="175757"/>
    <s v="JOURDAN PRINCE"/>
    <s v="200 IMP"/>
    <x v="49"/>
    <x v="49"/>
    <s v="301836"/>
    <s v="MICKAEL MARTI"/>
    <s v="440 CCT"/>
    <s v="HC"/>
    <s v="097513"/>
    <s v="SECTEUR BLANC"/>
  </r>
  <r>
    <n v="301746"/>
    <n v="3100969"/>
    <x v="0"/>
    <s v="REGION GRAND SUD"/>
    <x v="0"/>
    <s v="03100969"/>
    <s v="301746"/>
    <x v="0"/>
    <m/>
    <n v="1"/>
    <s v="Monsieur"/>
    <s v="CHRISTOPHE"/>
    <s v="MARTIN"/>
    <s v="371 CCM.E"/>
    <n v="44986"/>
    <m/>
    <s v="Faux"/>
    <n v="5"/>
    <s v="INSPECTEURS RSG"/>
    <s v="386 IE"/>
    <d v="2023-04-01T00:00:00"/>
    <s v="386"/>
    <s v="05"/>
    <s v="INSPECTEURS RSG"/>
    <s v="T"/>
    <m/>
    <s v="782"/>
    <n v="6"/>
    <m/>
    <n v="6"/>
    <m/>
    <n v="28960"/>
    <n v="45"/>
    <n v="100"/>
    <s v="FRANCAISE"/>
    <n v="41638"/>
    <n v="10"/>
    <n v="41640"/>
    <s v="HC"/>
    <n v="73410"/>
    <s v="LA BIOLLE"/>
    <s v="FREDERIC MESTRE"/>
    <s v="071251"/>
    <s v="REGION GRAND SUD"/>
    <s v="305131"/>
    <s v="BAPTISTE CHIKLI"/>
    <s v="100 IMD"/>
    <x v="12"/>
    <x v="12"/>
    <s v="305804"/>
    <s v="CYRIL CACCIATORE"/>
    <s v="200 IMP"/>
    <x v="14"/>
    <x v="14"/>
    <s v="301746"/>
    <s v="CHRISTOPHE MARTIN"/>
    <s v="386 IE"/>
    <s v="HC"/>
    <s v="992975"/>
    <s v="SECTEUR BLANC"/>
  </r>
  <r>
    <n v="192595"/>
    <n v="3001806"/>
    <x v="0"/>
    <s v="REGION GRAND SUD"/>
    <x v="0"/>
    <s v="03001806"/>
    <s v="192595"/>
    <x v="0"/>
    <m/>
    <n v="1"/>
    <s v="Monsieur"/>
    <s v="JULIEN"/>
    <s v="MARTIN"/>
    <m/>
    <m/>
    <m/>
    <m/>
    <m/>
    <m/>
    <s v="370 CC.E"/>
    <d v="2007-10-01T00:00:00"/>
    <s v="370"/>
    <s v="05"/>
    <s v="SALARIES COMMERCIAUX"/>
    <m/>
    <m/>
    <s v="155"/>
    <m/>
    <m/>
    <s v="Niveau 2"/>
    <m/>
    <d v="1978-03-23T00:00:00"/>
    <n v="46"/>
    <n v="100"/>
    <s v="FRANCAISE"/>
    <d v="2007-10-01T00:00:00"/>
    <n v="17"/>
    <d v="2007-10-01T00:00:00"/>
    <s v="HC"/>
    <n v="13450"/>
    <s v="GRANS"/>
    <s v="FREDERIC MESTRE"/>
    <s v="071251"/>
    <s v="REGION GRAND SUD"/>
    <s v="305931"/>
    <s v="JULIEN KARIGER"/>
    <s v="100 IMD"/>
    <x v="6"/>
    <x v="6"/>
    <s v="185879"/>
    <s v="SEBASTIEN FOURGERON"/>
    <s v="200 IMP"/>
    <x v="6"/>
    <x v="6"/>
    <s v="192595"/>
    <s v="JULIEN MARTIN"/>
    <s v="370 CC.E"/>
    <s v="HC"/>
    <s v="993666"/>
    <s v="SECTEUR BLANC"/>
  </r>
  <r>
    <n v="160299"/>
    <n v="3000326"/>
    <x v="0"/>
    <s v="REGION GRAND SUD"/>
    <x v="0"/>
    <s v="03000326"/>
    <s v="160299"/>
    <x v="0"/>
    <m/>
    <n v="1"/>
    <s v="Monsieur"/>
    <s v="PASCAL"/>
    <s v="MARTIN"/>
    <s v="380 CCEI.S"/>
    <n v="32264"/>
    <m/>
    <s v="Faux"/>
    <n v="5"/>
    <s v="SALARIES COMMERCIAUX"/>
    <s v="370 CC.E"/>
    <d v="1988-06-01T00:00:00"/>
    <s v="370"/>
    <s v="05"/>
    <s v="SALARIES COMMERCIAUX"/>
    <m/>
    <m/>
    <s v="045"/>
    <s v="Niveau 2"/>
    <m/>
    <s v="Niveau 2"/>
    <m/>
    <n v="23828"/>
    <n v="59"/>
    <n v="100"/>
    <s v="FRANCAISE"/>
    <n v="32295"/>
    <n v="36"/>
    <n v="32295"/>
    <s v="HC"/>
    <n v="84420"/>
    <s v="PIOLENC"/>
    <s v="FREDERIC MESTRE"/>
    <s v="071251"/>
    <s v="REGION GRAND SUD"/>
    <s v="304665"/>
    <s v="FABRIZIA LEGGER"/>
    <s v="100 IMD"/>
    <x v="4"/>
    <x v="4"/>
    <s v="305062"/>
    <s v="MARIE DELRANC"/>
    <s v="200 IMP"/>
    <x v="38"/>
    <x v="38"/>
    <s v="160299"/>
    <s v="PASCAL MARTIN"/>
    <s v="370 CC.E"/>
    <s v="HC"/>
    <s v="098736"/>
    <s v="SECTEUR BLANC"/>
  </r>
  <r>
    <n v="182240"/>
    <n v="3000780"/>
    <x v="3"/>
    <s v="REGION CENTRE EST"/>
    <x v="0"/>
    <s v="03000780"/>
    <s v="182240"/>
    <x v="0"/>
    <m/>
    <n v="1"/>
    <s v="Monsieur"/>
    <s v="FREDERIC"/>
    <s v="MARTINELLI"/>
    <m/>
    <m/>
    <m/>
    <m/>
    <m/>
    <m/>
    <s v="100 IMD"/>
    <d v="1999-04-01T00:00:00"/>
    <s v="100"/>
    <s v="03"/>
    <s v="INSPECTEURS RSG"/>
    <m/>
    <m/>
    <m/>
    <m/>
    <m/>
    <n v="6"/>
    <m/>
    <n v="27390"/>
    <n v="49"/>
    <n v="100"/>
    <s v="FRANCAISE"/>
    <n v="36251"/>
    <n v="25"/>
    <n v="36251"/>
    <m/>
    <n v="91130"/>
    <s v="RIS ORANGIS"/>
    <s v="JEROME CARPANETTO"/>
    <s v="900582"/>
    <s v="REGION CENTRE EST"/>
    <s v="182240"/>
    <s v="FREDERIC MARTINELLI"/>
    <s v="100 IMD"/>
    <x v="2"/>
    <x v="2"/>
    <m/>
    <m/>
    <m/>
    <x v="3"/>
    <x v="3"/>
    <m/>
    <m/>
    <m/>
    <s v="D7"/>
    <m/>
    <m/>
  </r>
  <r>
    <n v="158005"/>
    <n v="3000305"/>
    <x v="0"/>
    <s v="REGION GRAND SUD"/>
    <x v="0"/>
    <s v="03000305"/>
    <s v="158005"/>
    <x v="0"/>
    <m/>
    <n v="1"/>
    <s v="Monsieur"/>
    <s v="THIERRY"/>
    <s v="MARZI"/>
    <m/>
    <m/>
    <m/>
    <m/>
    <m/>
    <m/>
    <s v="386 IE"/>
    <d v="1987-06-01T00:00:00"/>
    <s v="386"/>
    <s v="05"/>
    <s v="INSPECTEURS RSG"/>
    <s v="T"/>
    <m/>
    <s v="420"/>
    <m/>
    <m/>
    <n v="5"/>
    <m/>
    <n v="24190"/>
    <n v="58"/>
    <n v="100"/>
    <s v="FRANCAISE"/>
    <n v="31929"/>
    <n v="37"/>
    <n v="31929"/>
    <s v="HC"/>
    <n v="83600"/>
    <s v="FREJUS"/>
    <s v="FREDERIC MESTRE"/>
    <s v="071251"/>
    <s v="REGION GRAND SUD"/>
    <s v="190355"/>
    <s v="FABIO FRACASSETTI"/>
    <s v="100 IMD"/>
    <x v="9"/>
    <x v="9"/>
    <m/>
    <m/>
    <m/>
    <x v="84"/>
    <x v="84"/>
    <s v="158005"/>
    <s v="THIERRY MARZI"/>
    <s v="386 IE"/>
    <s v="HC"/>
    <s v="099629"/>
    <s v="SECTEUR BLANC"/>
  </r>
  <r>
    <n v="304341"/>
    <n v="3102331"/>
    <x v="0"/>
    <s v="REGION GRAND SUD"/>
    <x v="0"/>
    <s v="03102331"/>
    <s v="304341"/>
    <x v="0"/>
    <m/>
    <n v="1"/>
    <s v="Monsieur"/>
    <s v="GUILLAUME"/>
    <s v="MASCHIETTO"/>
    <s v="440 CCT"/>
    <n v="44682"/>
    <m/>
    <s v="Faux"/>
    <n v="5"/>
    <s v="SALARIES COMMERCIAUX"/>
    <s v="441 CCTM"/>
    <d v="2022-06-01T00:00:00"/>
    <s v="441"/>
    <s v="05"/>
    <s v="SALARIES COMMERCIAUX"/>
    <s v="T"/>
    <m/>
    <s v="349"/>
    <s v="Niveau 1"/>
    <m/>
    <s v="Niveau 1"/>
    <m/>
    <n v="33773"/>
    <n v="32"/>
    <n v="100"/>
    <s v="FRANCAISE"/>
    <n v="43709"/>
    <n v="5"/>
    <n v="43709"/>
    <s v="HC"/>
    <n v="31180"/>
    <s v="CASTELMAUROU"/>
    <s v="FREDERIC MESTRE"/>
    <s v="071251"/>
    <s v="REGION GRAND SUD"/>
    <s v="306077"/>
    <s v="JONATHAN THIEBAUD"/>
    <s v="100 IMD"/>
    <x v="26"/>
    <x v="26"/>
    <s v="305333"/>
    <s v="ALEXANDRE BALARDY"/>
    <s v="200 IMP"/>
    <x v="34"/>
    <x v="34"/>
    <s v="304341"/>
    <s v="GUILLAUME MASCHIETTO"/>
    <s v="441 CCTM"/>
    <s v="HC"/>
    <s v="099303"/>
    <s v="SECTEUR BLANC"/>
  </r>
  <r>
    <n v="305371"/>
    <n v="7021574"/>
    <x v="0"/>
    <s v="REGION GRAND SUD"/>
    <x v="0"/>
    <s v="07021574"/>
    <s v="305371"/>
    <x v="0"/>
    <m/>
    <n v="1"/>
    <s v="Monsieur"/>
    <s v="DYLANN"/>
    <s v="MASSONNAT"/>
    <m/>
    <m/>
    <m/>
    <m/>
    <m/>
    <m/>
    <s v="440 CCT"/>
    <d v="2023-03-01T00:00:00"/>
    <s v="440"/>
    <s v="05"/>
    <s v="SALARIES COMMERCIAUX"/>
    <m/>
    <m/>
    <s v="926"/>
    <m/>
    <m/>
    <s v="Niveau 1"/>
    <m/>
    <n v="35309"/>
    <n v="28"/>
    <n v="100"/>
    <s v="FRANCAISE"/>
    <n v="44805"/>
    <n v="2"/>
    <n v="44805"/>
    <s v="HC"/>
    <n v="38240"/>
    <s v="MEYLAN"/>
    <s v="FREDERIC MESTRE"/>
    <s v="071251"/>
    <s v="REGION GRAND SUD"/>
    <s v="186531"/>
    <s v="CHRISTOPHE CLEMENT"/>
    <s v="100 IMD"/>
    <x v="11"/>
    <x v="11"/>
    <s v="186792"/>
    <s v="FABRICE GUILLAMET"/>
    <s v="200 IMP"/>
    <x v="28"/>
    <x v="28"/>
    <s v="305371"/>
    <s v="DYLANN MASSONNAT"/>
    <s v="440 CCT"/>
    <s v="HC"/>
    <s v="097028"/>
    <s v="SECTEUR BLANC"/>
  </r>
  <r>
    <n v="306359"/>
    <n v="7024278"/>
    <x v="0"/>
    <s v="REGION GRAND SUD"/>
    <x v="0"/>
    <s v="07024278"/>
    <s v="306359"/>
    <x v="0"/>
    <m/>
    <n v="2"/>
    <s v="Madame"/>
    <s v="AURORE"/>
    <s v="MAURY POIRETTE"/>
    <m/>
    <m/>
    <m/>
    <m/>
    <m/>
    <m/>
    <s v="445 CCA"/>
    <d v="2024-10-01T00:00:00"/>
    <s v="445"/>
    <s v="05"/>
    <s v="SALARIES COMMERCIAUX"/>
    <m/>
    <m/>
    <s v="426"/>
    <m/>
    <m/>
    <s v="Niveau 1"/>
    <m/>
    <n v="32359"/>
    <n v="36"/>
    <n v="100"/>
    <s v="FRANCAISE"/>
    <n v="45566"/>
    <n v="0"/>
    <n v="45566"/>
    <s v="HC"/>
    <n v="83600"/>
    <s v="BAGNOLS EN FORET"/>
    <s v="FREDERIC MESTRE"/>
    <s v="071251"/>
    <s v="REGION GRAND SUD"/>
    <s v="190355"/>
    <s v="FABIO FRACASSETTI"/>
    <s v="100 IMD"/>
    <x v="9"/>
    <x v="9"/>
    <m/>
    <m/>
    <m/>
    <x v="84"/>
    <x v="84"/>
    <s v="306359"/>
    <s v="AURORE MAURY POIRETTE"/>
    <s v="445 CCA"/>
    <s v="HC"/>
    <s v="099628"/>
    <s v="SECTEUR BLANC"/>
  </r>
  <r>
    <n v="304717"/>
    <n v="3102552"/>
    <x v="0"/>
    <s v="REGION CENTRE EST"/>
    <x v="0"/>
    <s v="03102552"/>
    <s v="304717"/>
    <x v="0"/>
    <m/>
    <n v="1"/>
    <s v="Monsieur"/>
    <s v="CHRISTOPHE"/>
    <s v="MAYER"/>
    <m/>
    <m/>
    <m/>
    <m/>
    <m/>
    <m/>
    <s v="440 CCT"/>
    <d v="2021-05-01T00:00:00"/>
    <s v="440"/>
    <s v="05"/>
    <s v="SALARIES COMMERCIAUX"/>
    <m/>
    <m/>
    <s v="114"/>
    <m/>
    <m/>
    <s v="Niveau 1"/>
    <m/>
    <n v="27944"/>
    <n v="48"/>
    <n v="100"/>
    <s v="FRANCAISE"/>
    <n v="44136"/>
    <n v="4"/>
    <n v="44136"/>
    <s v="HC"/>
    <n v="54180"/>
    <s v="HEILLECOURT"/>
    <s v="JEROME CARPANETTO"/>
    <s v="900582"/>
    <s v="REGION CENTRE EST"/>
    <s v="179897"/>
    <s v="SYLVAIN GATHELIER"/>
    <s v="100 IMD"/>
    <x v="22"/>
    <x v="22"/>
    <s v="302742"/>
    <s v="ALEXIS HOEGY"/>
    <s v="200 IMP"/>
    <x v="27"/>
    <x v="27"/>
    <s v="304717"/>
    <s v="CHRISTOPHE MAYER"/>
    <s v="440 CCT"/>
    <s v="HC"/>
    <s v="992912"/>
    <s v="SECTEUR BLANC"/>
  </r>
  <r>
    <n v="192649"/>
    <n v="3001860"/>
    <x v="0"/>
    <s v="REGION GRAND SUD"/>
    <x v="0"/>
    <s v="03001860"/>
    <s v="192649"/>
    <x v="0"/>
    <m/>
    <n v="1"/>
    <s v="Monsieur"/>
    <s v="NICOLAS"/>
    <s v="MAYER"/>
    <s v="371 CCM.E"/>
    <n v="44866"/>
    <m/>
    <s v="Faux"/>
    <n v="5"/>
    <s v="INSPECTEURS RSG"/>
    <s v="386 IE"/>
    <d v="2022-12-01T00:00:00"/>
    <s v="386"/>
    <s v="05"/>
    <s v="INSPECTEURS RSG"/>
    <s v="T"/>
    <m/>
    <s v="137"/>
    <n v="5"/>
    <m/>
    <n v="5"/>
    <m/>
    <n v="30383"/>
    <n v="41"/>
    <n v="100"/>
    <s v="FRANCAISE"/>
    <n v="39387"/>
    <n v="17"/>
    <n v="39387"/>
    <s v="HC"/>
    <n v="34690"/>
    <s v="FABREGUES"/>
    <s v="FREDERIC MESTRE"/>
    <s v="071251"/>
    <s v="REGION GRAND SUD"/>
    <s v="163397"/>
    <s v="FRANCK ZENOU"/>
    <s v="100 IMD"/>
    <x v="0"/>
    <x v="0"/>
    <m/>
    <m/>
    <m/>
    <x v="0"/>
    <x v="0"/>
    <s v="192649"/>
    <s v="NICOLAS MAYER"/>
    <s v="386 IE"/>
    <s v="HC"/>
    <s v="993648"/>
    <s v="SECTEUR BLANC"/>
  </r>
  <r>
    <n v="305346"/>
    <n v="7021006"/>
    <x v="0"/>
    <s v="REGION CENTRE EST"/>
    <x v="0"/>
    <s v="07021006"/>
    <s v="305346"/>
    <x v="0"/>
    <m/>
    <n v="2"/>
    <s v="Madame"/>
    <s v="PAULINE"/>
    <s v="MAZUE TAKOUACHET"/>
    <m/>
    <m/>
    <m/>
    <m/>
    <m/>
    <m/>
    <s v="441 CCTM"/>
    <d v="2024-04-01T00:00:00"/>
    <s v="441"/>
    <s v="05"/>
    <s v="SALARIES COMMERCIAUX"/>
    <s v="T"/>
    <m/>
    <s v="472"/>
    <m/>
    <m/>
    <s v="Niveau 1"/>
    <m/>
    <n v="31733"/>
    <n v="38"/>
    <n v="100"/>
    <s v="FRANCAISE"/>
    <n v="44805"/>
    <n v="2"/>
    <n v="44805"/>
    <s v="HC"/>
    <n v="71100"/>
    <s v="ST REMY"/>
    <s v="JEROME CARPANETTO"/>
    <s v="900582"/>
    <s v="REGION CENTRE EST"/>
    <m/>
    <m/>
    <m/>
    <x v="7"/>
    <x v="7"/>
    <m/>
    <m/>
    <m/>
    <x v="7"/>
    <x v="7"/>
    <s v="305346"/>
    <s v="PAULINE MAZUE TAKOUACHET"/>
    <s v="441 CCTM"/>
    <s v="HC"/>
    <s v="993248"/>
    <s v="SECTEUR BLANC"/>
  </r>
  <r>
    <n v="301121"/>
    <n v="7007743"/>
    <x v="1"/>
    <s v="REGION GRAND SUD"/>
    <x v="0"/>
    <s v="07007743"/>
    <s v="301121"/>
    <x v="0"/>
    <m/>
    <n v="2"/>
    <s v="Madame"/>
    <s v="OUARDA"/>
    <s v="MECHERI"/>
    <m/>
    <m/>
    <m/>
    <m/>
    <m/>
    <m/>
    <s v="ASSISTANT COMMERCIAL NIVEAU 2"/>
    <d v="2008-10-20T00:00:00"/>
    <s v="855"/>
    <s v="03"/>
    <s v="NON CADRES"/>
    <m/>
    <m/>
    <m/>
    <m/>
    <m/>
    <n v="4"/>
    <m/>
    <n v="27625"/>
    <n v="49"/>
    <n v="100"/>
    <s v="FRANCAISE"/>
    <n v="35186"/>
    <n v="28"/>
    <n v="35186"/>
    <m/>
    <n v="13009"/>
    <s v="MARSEILLE"/>
    <s v="FREDERIC MESTRE"/>
    <s v="071251"/>
    <s v="REGION GRAND SUD"/>
    <s v="305931"/>
    <s v="JULIEN KARIGER"/>
    <s v="100 IMD"/>
    <x v="6"/>
    <x v="6"/>
    <m/>
    <m/>
    <m/>
    <x v="3"/>
    <x v="3"/>
    <m/>
    <m/>
    <m/>
    <m/>
    <m/>
    <m/>
  </r>
  <r>
    <n v="301752"/>
    <n v="3100975"/>
    <x v="0"/>
    <s v="REGION GRAND SUD"/>
    <x v="0"/>
    <s v="03100975"/>
    <s v="301752"/>
    <x v="0"/>
    <m/>
    <n v="1"/>
    <s v="Monsieur"/>
    <s v="JEAN LOUIS"/>
    <s v="MEDYNSKA"/>
    <m/>
    <m/>
    <m/>
    <m/>
    <m/>
    <m/>
    <s v="440 CCT"/>
    <d v="2014-01-01T00:00:00"/>
    <s v="440"/>
    <s v="05"/>
    <s v="SALARIES COMMERCIAUX"/>
    <m/>
    <m/>
    <s v="357"/>
    <m/>
    <m/>
    <s v="Niveau 1"/>
    <m/>
    <n v="24038"/>
    <n v="59"/>
    <n v="100"/>
    <s v="FRANCAISE"/>
    <n v="41638"/>
    <n v="10"/>
    <n v="41638"/>
    <s v="HC"/>
    <n v="63360"/>
    <s v="ST BEAUZIRE"/>
    <s v="FREDERIC MESTRE"/>
    <s v="071251"/>
    <s v="REGION GRAND SUD"/>
    <s v="193087"/>
    <s v="NICOLAS LEVEQUE"/>
    <s v="100 IMD"/>
    <x v="16"/>
    <x v="16"/>
    <s v="305596"/>
    <s v="SOLENE ANIN"/>
    <s v="200 IMP"/>
    <x v="22"/>
    <x v="22"/>
    <s v="301752"/>
    <s v="JEAN LOUIS MEDYNSKA"/>
    <s v="440 CCT"/>
    <s v="HC"/>
    <s v="990204"/>
    <s v="SECTEUR BLANC"/>
  </r>
  <r>
    <n v="305675"/>
    <n v="7022846"/>
    <x v="0"/>
    <s v="REGION ILE DE FRANCE NORD"/>
    <x v="0"/>
    <s v="07022846"/>
    <s v="305675"/>
    <x v="0"/>
    <m/>
    <n v="2"/>
    <s v="Madame"/>
    <s v="DAPHNEE"/>
    <s v="MEGNANT"/>
    <s v="445 CCA"/>
    <n v="45323"/>
    <m/>
    <s v="Faux"/>
    <n v="5"/>
    <s v="SALARIES COMMERCIAUX"/>
    <s v="440 CCT"/>
    <d v="2024-03-01T00:00:00"/>
    <s v="440"/>
    <s v="05"/>
    <s v="SALARIES COMMERCIAUX"/>
    <m/>
    <m/>
    <s v="275"/>
    <s v="Niveau 1"/>
    <m/>
    <s v="Niveau 1"/>
    <m/>
    <n v="31557"/>
    <n v="38"/>
    <n v="100"/>
    <s v="FRANCAISE"/>
    <n v="45170"/>
    <n v="1"/>
    <n v="45170"/>
    <s v="HC"/>
    <n v="60560"/>
    <s v="ORRY LA VILLE"/>
    <s v="CATHERINE BLANCKAERT"/>
    <s v="071030"/>
    <s v="REGION ILE DE FRANCE NORD"/>
    <s v="193254"/>
    <s v="DAVID BOURE"/>
    <s v="100 IMD"/>
    <x v="28"/>
    <x v="28"/>
    <s v="175986"/>
    <s v="DAVID OLICARD"/>
    <s v="200 IMP"/>
    <x v="73"/>
    <x v="73"/>
    <s v="305675"/>
    <s v="DAPHNEE MEGNANT"/>
    <s v="440 CCT"/>
    <s v="HC"/>
    <s v="991788"/>
    <s v="SECTEUR BLANC"/>
  </r>
  <r>
    <n v="303994"/>
    <n v="3102154"/>
    <x v="0"/>
    <s v="REGION GRAND SUD"/>
    <x v="0"/>
    <s v="03102154"/>
    <s v="303994"/>
    <x v="0"/>
    <m/>
    <n v="1"/>
    <s v="Monsieur"/>
    <s v="MAYEUL"/>
    <s v="MEIFFREN"/>
    <s v="445 CCA"/>
    <n v="43313"/>
    <m/>
    <s v="Faux"/>
    <n v="5"/>
    <s v="SALARIES COMMERCIAUX"/>
    <s v="440 CCT"/>
    <d v="2018-09-01T00:00:00"/>
    <s v="440"/>
    <s v="05"/>
    <s v="SALARIES COMMERCIAUX"/>
    <m/>
    <m/>
    <s v="423"/>
    <s v="Niveau 1"/>
    <m/>
    <s v="Niveau 1"/>
    <m/>
    <n v="30285"/>
    <n v="42"/>
    <n v="100"/>
    <s v="FRANCAISE"/>
    <n v="43344"/>
    <n v="6"/>
    <n v="43344"/>
    <s v="HC"/>
    <n v="83300"/>
    <s v="DRAGUIGNAN"/>
    <s v="FREDERIC MESTRE"/>
    <s v="071251"/>
    <s v="REGION GRAND SUD"/>
    <s v="190355"/>
    <s v="FABIO FRACASSETTI"/>
    <s v="100 IMD"/>
    <x v="9"/>
    <x v="9"/>
    <s v="189398"/>
    <s v="JEAN-FRANCOIS LANTERI"/>
    <s v="200 IMP"/>
    <x v="11"/>
    <x v="11"/>
    <s v="303994"/>
    <s v="MAYEUL MEIFFREN"/>
    <s v="440 CCT"/>
    <s v="HC"/>
    <s v="099014"/>
    <s v="SECTEUR BLANC"/>
  </r>
  <r>
    <n v="186376"/>
    <n v="3000977"/>
    <x v="0"/>
    <s v="REGION GRAND OUEST"/>
    <x v="0"/>
    <s v="03000977"/>
    <s v="186376"/>
    <x v="0"/>
    <m/>
    <n v="1"/>
    <s v="Monsieur"/>
    <s v="BERTRAND"/>
    <s v="MEILLAN"/>
    <m/>
    <m/>
    <m/>
    <m/>
    <m/>
    <m/>
    <s v="440 CCT"/>
    <d v="2001-12-01T00:00:00"/>
    <s v="440"/>
    <s v="05"/>
    <s v="SALARIES COMMERCIAUX"/>
    <m/>
    <m/>
    <s v="131"/>
    <m/>
    <m/>
    <s v="Niveau 1"/>
    <m/>
    <n v="24673"/>
    <n v="57"/>
    <n v="100"/>
    <s v="FRANCAISE"/>
    <n v="37226"/>
    <n v="23"/>
    <n v="37226"/>
    <s v="HC"/>
    <n v="33000"/>
    <s v="BORDEAUX"/>
    <s v="MATHIEU CHEMIN"/>
    <s v="071590"/>
    <s v="REGION GRAND OUEST"/>
    <s v="306306"/>
    <s v="FLAVIEN QUIROSA"/>
    <s v="100 IMD"/>
    <x v="35"/>
    <x v="35"/>
    <s v="179931"/>
    <s v="VINCENT MORISSEAU"/>
    <s v="200 IMP"/>
    <x v="127"/>
    <x v="125"/>
    <s v="186376"/>
    <s v="BERTRAND MEILLAN"/>
    <s v="440 CCT"/>
    <s v="HC"/>
    <s v="992969"/>
    <s v="SECTEUR BLANC"/>
  </r>
  <r>
    <n v="304081"/>
    <n v="3102203"/>
    <x v="0"/>
    <s v="REGION CENTRE EST"/>
    <x v="0"/>
    <s v="03102203"/>
    <s v="304081"/>
    <x v="0"/>
    <m/>
    <n v="2"/>
    <s v="Madame"/>
    <s v="MYRIAM"/>
    <s v="MELAO"/>
    <s v="445 CCA"/>
    <n v="43374"/>
    <m/>
    <s v="Faux"/>
    <n v="5"/>
    <s v="SALARIES COMMERCIAUX"/>
    <s v="440 CCT"/>
    <d v="2018-11-01T00:00:00"/>
    <s v="440"/>
    <s v="05"/>
    <s v="SALARIES COMMERCIAUX"/>
    <m/>
    <m/>
    <s v="513"/>
    <s v="Niveau 1"/>
    <m/>
    <s v="Niveau 1"/>
    <m/>
    <n v="28669"/>
    <n v="46"/>
    <n v="100"/>
    <s v="FRANCAISE"/>
    <n v="43405"/>
    <n v="6"/>
    <n v="43405"/>
    <s v="HC"/>
    <n v="89140"/>
    <s v="VILLETHIERRY"/>
    <s v="JEROME CARPANETTO"/>
    <s v="900582"/>
    <s v="REGION CENTRE EST"/>
    <s v="193601"/>
    <s v="PIERRICK MORTIER"/>
    <s v="100 IMD"/>
    <x v="30"/>
    <x v="30"/>
    <s v="301562"/>
    <s v="SEBASTIEN VAUCARD"/>
    <s v="200 IMP"/>
    <x v="67"/>
    <x v="67"/>
    <s v="304081"/>
    <s v="MYRIAM MELAO"/>
    <s v="440 CCT"/>
    <s v="HC"/>
    <s v="993347"/>
    <s v="SECTEUR BLANC"/>
  </r>
  <r>
    <n v="300592"/>
    <n v="3100356"/>
    <x v="0"/>
    <s v="REGION ILE DE FRANCE NORD"/>
    <x v="0"/>
    <s v="03100356"/>
    <s v="300592"/>
    <x v="0"/>
    <m/>
    <n v="2"/>
    <s v="Madame"/>
    <s v="NAWAL"/>
    <s v="MELLOUKA"/>
    <m/>
    <m/>
    <m/>
    <m/>
    <m/>
    <m/>
    <s v="440 CCT"/>
    <d v="2012-01-01T00:00:00"/>
    <s v="440"/>
    <s v="05"/>
    <s v="SALARIES COMMERCIAUX"/>
    <m/>
    <m/>
    <s v="307"/>
    <m/>
    <m/>
    <s v="Niveau 1"/>
    <m/>
    <n v="30861"/>
    <n v="40"/>
    <n v="100"/>
    <s v="FRANCAISE"/>
    <n v="40909"/>
    <n v="12"/>
    <n v="40909"/>
    <s v="HC"/>
    <n v="91210"/>
    <s v="DRAVEIL"/>
    <s v="CATHERINE BLANCKAERT"/>
    <s v="071030"/>
    <s v="REGION ILE DE FRANCE NORD"/>
    <s v="302041"/>
    <s v="DAPHNEE JULLION"/>
    <s v="100 IMD"/>
    <x v="1"/>
    <x v="1"/>
    <s v="302631"/>
    <s v="YAMINA YAHMI"/>
    <s v="200 IMP"/>
    <x v="40"/>
    <x v="40"/>
    <s v="300592"/>
    <s v="NAWAL MELLOUKA"/>
    <s v="440 CCT"/>
    <s v="HC"/>
    <s v="098707"/>
    <s v="SECTEUR BLANC"/>
  </r>
  <r>
    <n v="306333"/>
    <n v="7024199"/>
    <x v="0"/>
    <s v="REGION CENTRE EST"/>
    <x v="0"/>
    <s v="07024199"/>
    <s v="306333"/>
    <x v="0"/>
    <m/>
    <n v="1"/>
    <s v="Monsieur"/>
    <s v="DAVID"/>
    <s v="MENRATH"/>
    <m/>
    <m/>
    <m/>
    <m/>
    <m/>
    <m/>
    <s v="445 CCA"/>
    <d v="2024-09-01T00:00:00"/>
    <s v="445"/>
    <s v="05"/>
    <s v="SALARIES COMMERCIAUX"/>
    <m/>
    <m/>
    <s v="019"/>
    <m/>
    <m/>
    <s v="Niveau 1"/>
    <m/>
    <n v="34295"/>
    <n v="31"/>
    <n v="100"/>
    <s v="FRANCAISE"/>
    <n v="45536"/>
    <n v="0"/>
    <n v="45536"/>
    <s v="HC"/>
    <n v="67202"/>
    <s v="WOLFISHEIM"/>
    <s v="JEROME CARPANETTO"/>
    <s v="900582"/>
    <s v="REGION CENTRE EST"/>
    <s v="300268"/>
    <s v="PIERRE FRANCOIS LAURA"/>
    <s v="100 IMD"/>
    <x v="37"/>
    <x v="37"/>
    <s v="304204"/>
    <s v="MARTIN RANJIT"/>
    <s v="200 IMP"/>
    <x v="65"/>
    <x v="65"/>
    <s v="306333"/>
    <s v="DAVID MENRATH"/>
    <s v="445 CCA"/>
    <s v="HC"/>
    <s v="097530"/>
    <s v="SECTEUR BLANC"/>
  </r>
  <r>
    <n v="300552"/>
    <n v="3100331"/>
    <x v="0"/>
    <s v="REGION CENTRE EST"/>
    <x v="0"/>
    <s v="03100331"/>
    <s v="300552"/>
    <x v="0"/>
    <m/>
    <n v="1"/>
    <s v="Monsieur"/>
    <s v="EMMANUEL"/>
    <s v="MEON"/>
    <m/>
    <m/>
    <m/>
    <m/>
    <m/>
    <m/>
    <s v="440 CCT"/>
    <d v="2011-12-01T00:00:00"/>
    <s v="440"/>
    <s v="05"/>
    <s v="SALARIES COMMERCIAUX"/>
    <m/>
    <m/>
    <s v="104"/>
    <m/>
    <m/>
    <s v="Niveau 1"/>
    <m/>
    <d v="1975-12-28T00:00:00"/>
    <n v="48"/>
    <n v="100"/>
    <s v="FRANCAISE"/>
    <d v="2011-12-01T00:00:00"/>
    <n v="13"/>
    <d v="2011-12-01T00:00:00"/>
    <s v="HC"/>
    <n v="8150"/>
    <s v="RIMOGNE"/>
    <s v="JEROME CARPANETTO"/>
    <s v="900582"/>
    <s v="REGION CENTRE EST"/>
    <s v="172115"/>
    <s v="GREGORY BACQUET"/>
    <s v="100 IMD"/>
    <x v="29"/>
    <x v="29"/>
    <s v="304764"/>
    <s v="EGLANTINE VEYRAT"/>
    <s v="200 IMP"/>
    <x v="97"/>
    <x v="97"/>
    <s v="300552"/>
    <s v="EMMANUEL MEON"/>
    <s v="440 CCT"/>
    <s v="HC"/>
    <s v="992320"/>
    <s v="SECTEUR BLANC"/>
  </r>
  <r>
    <n v="142251"/>
    <n v="3000171"/>
    <x v="0"/>
    <s v="REGION ILE DE FRANCE NORD"/>
    <x v="0"/>
    <s v="03000171"/>
    <s v="142251"/>
    <x v="0"/>
    <m/>
    <n v="1"/>
    <s v="Monsieur"/>
    <s v="JEAN-PIERRE"/>
    <s v="MERCIER"/>
    <m/>
    <m/>
    <m/>
    <m/>
    <m/>
    <m/>
    <s v="386 IE"/>
    <d v="1989-09-01T00:00:00"/>
    <s v="386"/>
    <s v="05"/>
    <s v="INSPECTEURS RSG"/>
    <s v="T"/>
    <m/>
    <s v="381"/>
    <m/>
    <m/>
    <n v="5"/>
    <m/>
    <d v="1959-08-06T00:00:00"/>
    <n v="65"/>
    <n v="100"/>
    <s v="FRANCAISE"/>
    <d v="1981-06-01T00:00:00"/>
    <n v="35"/>
    <d v="1989-09-01T00:00:00"/>
    <s v="HC"/>
    <n v="28210"/>
    <s v="LORMAYE"/>
    <s v="CATHERINE BLANCKAERT"/>
    <s v="071030"/>
    <s v="REGION ILE DE FRANCE NORD"/>
    <s v="303103"/>
    <s v="JEROME TEISSIER"/>
    <s v="100 IMD"/>
    <x v="19"/>
    <x v="19"/>
    <s v="304897"/>
    <s v="PRITIVE IRADJA"/>
    <s v="200 IMP"/>
    <x v="91"/>
    <x v="91"/>
    <s v="142251"/>
    <s v="JEAN-PIERRE MERCIER"/>
    <s v="386 IE"/>
    <s v="HC"/>
    <s v="990723"/>
    <s v="SECTEUR BLANC"/>
  </r>
  <r>
    <n v="306351"/>
    <n v="7024274"/>
    <x v="0"/>
    <s v="REGION GRAND OUEST"/>
    <x v="0"/>
    <s v="07024274"/>
    <s v="306351"/>
    <x v="0"/>
    <m/>
    <n v="1"/>
    <s v="Monsieur"/>
    <s v="VINCENT"/>
    <s v="MERLE"/>
    <m/>
    <m/>
    <m/>
    <m/>
    <m/>
    <m/>
    <s v="445 CCA"/>
    <d v="2024-10-01T00:00:00"/>
    <s v="445"/>
    <s v="05"/>
    <s v="SALARIES COMMERCIAUX"/>
    <m/>
    <m/>
    <s v="745"/>
    <m/>
    <m/>
    <s v="Niveau 1"/>
    <m/>
    <d v="1992-11-04T00:00:00"/>
    <n v="32"/>
    <n v="100"/>
    <s v="FRANCAISE"/>
    <d v="2024-10-01T00:00:00"/>
    <n v="0"/>
    <d v="2024-10-01T00:00:00"/>
    <s v="HC"/>
    <n v="24330"/>
    <s v="ST PIERRE DE CHIGNAC"/>
    <s v="MATHIEU CHEMIN"/>
    <s v="071590"/>
    <s v="REGION GRAND OUEST"/>
    <s v="306306"/>
    <s v="FLAVIEN QUIROSA"/>
    <s v="100 IMD"/>
    <x v="35"/>
    <x v="35"/>
    <s v="301508"/>
    <s v="CLEMENT DOURLENS"/>
    <s v="200 IMP"/>
    <x v="117"/>
    <x v="117"/>
    <s v="306351"/>
    <s v="VINCENT MERLE"/>
    <s v="445 CCA"/>
    <s v="HC"/>
    <s v="992279"/>
    <s v="SECTEUR BLANC"/>
  </r>
  <r>
    <n v="185908"/>
    <n v="3000945"/>
    <x v="0"/>
    <s v="REGION ILE DE FRANCE NORD"/>
    <x v="0"/>
    <s v="03000945"/>
    <s v="185908"/>
    <x v="0"/>
    <m/>
    <n v="1"/>
    <s v="Monsieur"/>
    <s v="ERIC"/>
    <s v="MERLE"/>
    <s v="370 CC.E"/>
    <n v="37257"/>
    <m/>
    <s v="Faux"/>
    <n v="5"/>
    <s v="INSPECTEURS RSG"/>
    <s v="386 IE"/>
    <d v="2002-02-01T00:00:00"/>
    <s v="386"/>
    <s v="05"/>
    <s v="INSPECTEURS RSG"/>
    <s v="T"/>
    <m/>
    <s v="239"/>
    <n v="5"/>
    <m/>
    <n v="5"/>
    <m/>
    <d v="1962-10-23T00:00:00"/>
    <n v="62"/>
    <n v="100"/>
    <s v="FRANCAISE"/>
    <d v="2002-02-01T00:00:00"/>
    <n v="22"/>
    <d v="2002-02-01T00:00:00"/>
    <s v="HC"/>
    <n v="59147"/>
    <s v="GONDECOURT"/>
    <s v="CATHERINE BLANCKAERT"/>
    <s v="071030"/>
    <s v="REGION ILE DE FRANCE NORD"/>
    <s v="305330"/>
    <s v="NICOLAS PHILIPPE"/>
    <s v="100 IMD"/>
    <x v="8"/>
    <x v="8"/>
    <s v="301593"/>
    <s v="SEBASTIEN VANUXEM"/>
    <s v="200 IMP"/>
    <x v="8"/>
    <x v="8"/>
    <s v="185908"/>
    <s v="ERIC MERLE"/>
    <s v="386 IE"/>
    <s v="HC"/>
    <s v="992506"/>
    <s v="SECTEUR BLANC"/>
  </r>
  <r>
    <n v="305459"/>
    <n v="7022051"/>
    <x v="0"/>
    <s v="REGION GRAND SUD"/>
    <x v="0"/>
    <s v="07022051"/>
    <s v="305459"/>
    <x v="0"/>
    <m/>
    <n v="1"/>
    <s v="Monsieur"/>
    <s v="ALEXIS"/>
    <s v="MERMET"/>
    <m/>
    <m/>
    <m/>
    <m/>
    <m/>
    <m/>
    <s v="441 CCTM"/>
    <d v="2024-04-01T00:00:00"/>
    <s v="441"/>
    <s v="05"/>
    <s v="SALARIES COMMERCIAUX"/>
    <s v="T"/>
    <m/>
    <s v="393"/>
    <m/>
    <m/>
    <s v="Niveau 1"/>
    <m/>
    <d v="1989-01-12T00:00:00"/>
    <n v="35"/>
    <n v="100"/>
    <s v="FRANCAISE"/>
    <d v="2022-12-01T00:00:00"/>
    <n v="2"/>
    <d v="2022-12-01T00:00:00"/>
    <s v="HC"/>
    <n v="39300"/>
    <s v="CROTENAY"/>
    <s v="FREDERIC MESTRE"/>
    <s v="071251"/>
    <s v="REGION GRAND SUD"/>
    <s v="305131"/>
    <s v="BAPTISTE CHIKLI"/>
    <s v="100 IMD"/>
    <x v="12"/>
    <x v="12"/>
    <s v="303885"/>
    <s v="STEPHANE VIRET"/>
    <s v="200 IMP"/>
    <x v="66"/>
    <x v="66"/>
    <s v="305459"/>
    <s v="ALEXIS MERMET"/>
    <s v="441 CCTM"/>
    <s v="HC"/>
    <s v="991516"/>
    <s v="SECTEUR BLANC"/>
  </r>
  <r>
    <n v="305772"/>
    <n v="7023183"/>
    <x v="0"/>
    <s v="REGION ILE DE FRANCE NORD"/>
    <x v="0"/>
    <s v="07023183"/>
    <s v="305772"/>
    <x v="0"/>
    <m/>
    <n v="1"/>
    <s v="Monsieur"/>
    <s v="NARCISSE"/>
    <s v="MESSAN"/>
    <m/>
    <m/>
    <m/>
    <m/>
    <m/>
    <m/>
    <s v="440 CCT"/>
    <d v="2024-04-01T00:00:00"/>
    <s v="440"/>
    <s v="05"/>
    <s v="SALARIES COMMERCIAUX"/>
    <m/>
    <m/>
    <s v="326"/>
    <m/>
    <m/>
    <s v="Niveau 1"/>
    <m/>
    <d v="1985-10-26T00:00:00"/>
    <n v="39"/>
    <n v="100"/>
    <s v="FRANCAISE"/>
    <d v="2023-12-01T00:00:00"/>
    <n v="1"/>
    <d v="2023-12-01T00:00:00"/>
    <s v="HC"/>
    <n v="91270"/>
    <s v="VIGNEUX SUR SEINE"/>
    <s v="CATHERINE BLANCKAERT"/>
    <s v="071030"/>
    <s v="REGION ILE DE FRANCE NORD"/>
    <s v="302041"/>
    <s v="DAPHNEE JULLION"/>
    <s v="100 IMD"/>
    <x v="1"/>
    <x v="1"/>
    <s v="303397"/>
    <s v="BRICE DENEUX"/>
    <s v="200 IMP"/>
    <x v="74"/>
    <x v="74"/>
    <s v="305772"/>
    <s v="NARCISSE MESSAN"/>
    <s v="440 CCT"/>
    <s v="HC"/>
    <s v="990746"/>
    <s v="SECTEUR BLANC"/>
  </r>
  <r>
    <n v="300588"/>
    <n v="3100352"/>
    <x v="0"/>
    <s v="REGION CENTRE EST"/>
    <x v="0"/>
    <s v="03100352"/>
    <s v="300588"/>
    <x v="0"/>
    <m/>
    <n v="1"/>
    <s v="Monsieur"/>
    <s v="CHARLES"/>
    <s v="MESSANA"/>
    <s v="441 CCTM"/>
    <s v="31/12/2011"/>
    <m/>
    <s v="Faux"/>
    <n v="5"/>
    <s v="SALARIES COMMERCIAUX"/>
    <s v="391 CCEIM"/>
    <d v="2012-01-01T00:00:00"/>
    <s v="391"/>
    <s v="05"/>
    <s v="SALARIES COMMERCIAUX"/>
    <s v="T"/>
    <m/>
    <s v="031"/>
    <s v="Niveau 2"/>
    <m/>
    <s v="Niveau 2"/>
    <m/>
    <d v="1982-01-01T00:00:00"/>
    <n v="42"/>
    <n v="100"/>
    <s v="FRANCAISE"/>
    <d v="2012-01-01T00:00:00"/>
    <n v="12"/>
    <d v="2012-01-01T00:00:00"/>
    <s v="HC"/>
    <n v="57450"/>
    <s v="HENRIVILLE"/>
    <s v="JEROME CARPANETTO"/>
    <s v="900582"/>
    <s v="REGION CENTRE EST"/>
    <s v="300268"/>
    <s v="PIERRE FRANCOIS LAURA"/>
    <s v="100 IMD"/>
    <x v="37"/>
    <x v="37"/>
    <s v="304163"/>
    <s v="GEOFFREY BIEBER"/>
    <s v="200 IMP"/>
    <x v="76"/>
    <x v="76"/>
    <s v="300588"/>
    <s v="CHARLES MESSANA"/>
    <s v="391 CCEIM"/>
    <s v="HC"/>
    <s v="097597"/>
    <s v="SECTEUR BLANC"/>
  </r>
  <r>
    <n v="177325"/>
    <n v="3000643"/>
    <x v="0"/>
    <s v="REGION CENTRE EST"/>
    <x v="0"/>
    <s v="03000643"/>
    <s v="177325"/>
    <x v="0"/>
    <m/>
    <n v="1"/>
    <s v="Monsieur"/>
    <s v="BERNARD"/>
    <s v="MESSMER"/>
    <m/>
    <m/>
    <m/>
    <m/>
    <m/>
    <m/>
    <s v="440 CCT"/>
    <d v="1996-11-01T00:00:00"/>
    <s v="440"/>
    <s v="05"/>
    <s v="SALARIES COMMERCIAUX"/>
    <m/>
    <m/>
    <s v="093"/>
    <m/>
    <m/>
    <s v="Niveau 1"/>
    <m/>
    <d v="1969-10-01T00:00:00"/>
    <n v="55"/>
    <n v="100"/>
    <s v="FRANCAISE"/>
    <d v="1996-11-01T00:00:00"/>
    <n v="28"/>
    <d v="1996-11-01T00:00:00"/>
    <s v="HC"/>
    <n v="57350"/>
    <s v="SCHOENECK"/>
    <s v="JEROME CARPANETTO"/>
    <s v="900582"/>
    <s v="REGION CENTRE EST"/>
    <s v="300268"/>
    <s v="PIERRE FRANCOIS LAURA"/>
    <s v="100 IMD"/>
    <x v="37"/>
    <x v="37"/>
    <s v="304163"/>
    <s v="GEOFFREY BIEBER"/>
    <s v="200 IMP"/>
    <x v="76"/>
    <x v="76"/>
    <s v="177325"/>
    <s v="BERNARD MESSMER"/>
    <s v="440 CCT"/>
    <s v="HC"/>
    <s v="990359"/>
    <s v="SECTEUR BLANC"/>
  </r>
  <r>
    <n v="178961"/>
    <n v="3000036"/>
    <x v="4"/>
    <s v="REGION GRAND SUD"/>
    <x v="0"/>
    <s v="03000036"/>
    <s v="178961"/>
    <x v="0"/>
    <m/>
    <n v="1"/>
    <s v="Monsieur"/>
    <s v="FREDERIC"/>
    <s v="MESTRE"/>
    <m/>
    <m/>
    <m/>
    <m/>
    <m/>
    <m/>
    <s v="013 RR"/>
    <d v="2001-12-01T00:00:00"/>
    <s v="013"/>
    <s v="02"/>
    <s v="INSPECTEURS RSG"/>
    <m/>
    <m/>
    <m/>
    <m/>
    <m/>
    <n v="7"/>
    <m/>
    <d v="1973-07-23T00:00:00"/>
    <n v="51"/>
    <n v="100"/>
    <s v="FRANCAISE"/>
    <d v="1997-09-01T00:00:00"/>
    <n v="27"/>
    <d v="1997-09-01T00:00:00"/>
    <m/>
    <n v="13480"/>
    <s v="CABRIES"/>
    <s v="FREDERIC MESTRE"/>
    <s v="071251"/>
    <s v="REGION GRAND SUD"/>
    <m/>
    <m/>
    <m/>
    <x v="33"/>
    <x v="33"/>
    <m/>
    <m/>
    <m/>
    <x v="3"/>
    <x v="3"/>
    <m/>
    <m/>
    <m/>
    <s v="AR"/>
    <m/>
    <m/>
  </r>
  <r>
    <n v="304373"/>
    <n v="3102360"/>
    <x v="0"/>
    <s v="REGION GRAND SUD"/>
    <x v="0"/>
    <s v="03102360"/>
    <s v="304373"/>
    <x v="0"/>
    <m/>
    <n v="1"/>
    <s v="Monsieur"/>
    <s v="JORDAN"/>
    <s v="METOU OU M AZOMBO"/>
    <s v="445 CCA"/>
    <n v="43678"/>
    <m/>
    <s v="Faux"/>
    <n v="5"/>
    <s v="SALARIES COMMERCIAUX"/>
    <s v="440 CCT"/>
    <d v="2019-09-01T00:00:00"/>
    <s v="440"/>
    <s v="05"/>
    <s v="SALARIES COMMERCIAUX"/>
    <m/>
    <m/>
    <s v="956"/>
    <s v="Niveau 1"/>
    <m/>
    <s v="Niveau 1"/>
    <m/>
    <d v="1990-03-13T00:00:00"/>
    <n v="34"/>
    <n v="100"/>
    <s v="FRANCAISE"/>
    <d v="2019-09-01T00:00:00"/>
    <n v="5"/>
    <d v="2019-09-01T00:00:00"/>
    <s v="HC"/>
    <n v="38120"/>
    <s v="ST EGREVE"/>
    <s v="FREDERIC MESTRE"/>
    <s v="071251"/>
    <s v="REGION GRAND SUD"/>
    <s v="186531"/>
    <s v="CHRISTOPHE CLEMENT"/>
    <s v="100 IMD"/>
    <x v="11"/>
    <x v="11"/>
    <m/>
    <m/>
    <m/>
    <x v="13"/>
    <x v="13"/>
    <s v="304373"/>
    <s v="JORDAN METOU OU M AZOMBO"/>
    <s v="440 CCT"/>
    <s v="HC"/>
    <s v="990797"/>
    <s v="SECTEUR BLANC"/>
  </r>
  <r>
    <n v="305266"/>
    <n v="7020753"/>
    <x v="0"/>
    <s v="REGION CENTRE EST"/>
    <x v="0"/>
    <s v="07020753"/>
    <s v="305266"/>
    <x v="0"/>
    <m/>
    <n v="1"/>
    <s v="Monsieur"/>
    <s v="MIKAEL"/>
    <s v="MEUNIER"/>
    <m/>
    <m/>
    <m/>
    <m/>
    <m/>
    <m/>
    <s v="440 CCT"/>
    <d v="2022-09-01T00:00:00"/>
    <s v="440"/>
    <s v="05"/>
    <s v="SALARIES COMMERCIAUX"/>
    <m/>
    <m/>
    <s v="084"/>
    <m/>
    <m/>
    <s v="Niveau 1"/>
    <m/>
    <d v="1973-12-19T00:00:00"/>
    <n v="50"/>
    <n v="100"/>
    <s v="FRANCAISE"/>
    <d v="2022-03-01T00:00:00"/>
    <n v="2"/>
    <d v="2022-03-01T00:00:00"/>
    <s v="HC"/>
    <n v="51340"/>
    <s v="PARGNY SUR SAULX"/>
    <s v="JEROME CARPANETTO"/>
    <s v="900582"/>
    <s v="REGION CENTRE EST"/>
    <s v="172115"/>
    <s v="GREGORY BACQUET"/>
    <s v="100 IMD"/>
    <x v="29"/>
    <x v="29"/>
    <s v="304764"/>
    <s v="EGLANTINE VEYRAT"/>
    <s v="200 IMP"/>
    <x v="97"/>
    <x v="97"/>
    <s v="305266"/>
    <s v="MIKAEL MEUNIER"/>
    <s v="440 CCT"/>
    <s v="HC"/>
    <s v="099437"/>
    <s v="SECTEUR BLANC"/>
  </r>
  <r>
    <n v="304812"/>
    <n v="3102620"/>
    <x v="0"/>
    <s v="REGION CENTRE EST"/>
    <x v="0"/>
    <s v="03102620"/>
    <s v="304812"/>
    <x v="0"/>
    <m/>
    <n v="2"/>
    <s v="Madame"/>
    <s v="JOANNA"/>
    <s v="MEYER"/>
    <m/>
    <m/>
    <m/>
    <m/>
    <m/>
    <m/>
    <s v="440 CCT"/>
    <d v="2021-07-01T00:00:00"/>
    <s v="440"/>
    <s v="05"/>
    <s v="SALARIES COMMERCIAUX"/>
    <m/>
    <m/>
    <s v="101"/>
    <m/>
    <m/>
    <s v="Niveau 1"/>
    <m/>
    <d v="1995-01-02T00:00:00"/>
    <n v="29"/>
    <n v="100"/>
    <s v="FRANCAISE"/>
    <d v="2021-01-01T00:00:00"/>
    <n v="3"/>
    <d v="2021-01-01T00:00:00"/>
    <s v="HC"/>
    <n v="57980"/>
    <s v="DIEBLING"/>
    <s v="JEROME CARPANETTO"/>
    <s v="900582"/>
    <s v="REGION CENTRE EST"/>
    <s v="300268"/>
    <s v="PIERRE FRANCOIS LAURA"/>
    <s v="100 IMD"/>
    <x v="37"/>
    <x v="37"/>
    <s v="304163"/>
    <s v="GEOFFREY BIEBER"/>
    <s v="200 IMP"/>
    <x v="76"/>
    <x v="76"/>
    <s v="304812"/>
    <s v="JOANNA MEYER"/>
    <s v="440 CCT"/>
    <s v="HC"/>
    <s v="992299"/>
    <s v="SECTEUR BLANC"/>
  </r>
  <r>
    <n v="304176"/>
    <n v="3102258"/>
    <x v="0"/>
    <s v="REGION CENTRE EST"/>
    <x v="0"/>
    <s v="03102258"/>
    <s v="304176"/>
    <x v="0"/>
    <m/>
    <n v="1"/>
    <s v="Monsieur"/>
    <s v="JULIEN"/>
    <s v="MEYER"/>
    <s v="445 CCA"/>
    <n v="45597"/>
    <m/>
    <s v="Faux"/>
    <n v="5"/>
    <s v="SALARIES COMMERCIAUX"/>
    <s v="441 CCTM"/>
    <d v="2024-12-01T00:00:00"/>
    <s v="441"/>
    <s v="05"/>
    <s v="SALARIES COMMERCIAUX"/>
    <s v="T"/>
    <m/>
    <s v="116"/>
    <s v="Niveau 1"/>
    <m/>
    <s v="Niveau 1"/>
    <m/>
    <n v="29858"/>
    <n v="43"/>
    <n v="100"/>
    <s v="FRANCAISE"/>
    <n v="43497"/>
    <n v="5"/>
    <n v="43497"/>
    <s v="HC"/>
    <n v="67490"/>
    <s v="LUPSTEIN"/>
    <s v="JEROME CARPANETTO"/>
    <s v="900582"/>
    <s v="REGION CENTRE EST"/>
    <s v="300268"/>
    <s v="PIERRE FRANCOIS LAURA"/>
    <s v="100 IMD"/>
    <x v="37"/>
    <x v="37"/>
    <s v="304204"/>
    <s v="MARTIN RANJIT"/>
    <s v="200 IMP"/>
    <x v="65"/>
    <x v="65"/>
    <s v="304176"/>
    <s v="JULIEN MEYER"/>
    <s v="441 CCTM"/>
    <s v="HC"/>
    <s v="992942"/>
    <s v="SECTEUR BLANC"/>
  </r>
  <r>
    <n v="164862"/>
    <n v="3000367"/>
    <x v="0"/>
    <s v="REGION CENTRE EST"/>
    <x v="0"/>
    <s v="03000367"/>
    <s v="164862"/>
    <x v="0"/>
    <m/>
    <n v="1"/>
    <s v="Monsieur"/>
    <s v="PASCAL"/>
    <s v="MEYER"/>
    <m/>
    <m/>
    <m/>
    <m/>
    <m/>
    <m/>
    <s v="440 CCT"/>
    <d v="2010-12-01T00:00:00"/>
    <s v="440"/>
    <s v="05"/>
    <s v="SALARIES COMMERCIAUX"/>
    <m/>
    <m/>
    <s v="109"/>
    <m/>
    <m/>
    <s v="Niveau 1"/>
    <m/>
    <n v="23113"/>
    <n v="61"/>
    <n v="100"/>
    <s v="FRANCAISE"/>
    <n v="36982"/>
    <n v="23"/>
    <n v="36982"/>
    <s v="HC"/>
    <n v="67170"/>
    <s v="BRUMATH"/>
    <s v="JEROME CARPANETTO"/>
    <s v="900582"/>
    <s v="REGION CENTRE EST"/>
    <s v="300268"/>
    <s v="PIERRE FRANCOIS LAURA"/>
    <s v="100 IMD"/>
    <x v="37"/>
    <x v="37"/>
    <s v="304204"/>
    <s v="MARTIN RANJIT"/>
    <s v="200 IMP"/>
    <x v="65"/>
    <x v="65"/>
    <s v="164862"/>
    <s v="PASCAL MEYER"/>
    <s v="440 CCT"/>
    <s v="HC"/>
    <s v="992497"/>
    <s v="SECTEUR BLANC"/>
  </r>
  <r>
    <n v="305569"/>
    <n v="7022214"/>
    <x v="0"/>
    <s v="REGION GRAND OUEST"/>
    <x v="0"/>
    <s v="07022214"/>
    <s v="305569"/>
    <x v="0"/>
    <m/>
    <n v="2"/>
    <s v="Madame"/>
    <s v="MARIE"/>
    <s v="MICAULT"/>
    <m/>
    <m/>
    <m/>
    <m/>
    <m/>
    <m/>
    <s v="440 CCT"/>
    <d v="2023-11-01T00:00:00"/>
    <s v="440"/>
    <s v="05"/>
    <s v="SALARIES COMMERCIAUX"/>
    <m/>
    <m/>
    <s v="328"/>
    <m/>
    <m/>
    <s v="Niveau 1"/>
    <m/>
    <n v="32902"/>
    <n v="34"/>
    <n v="100"/>
    <s v="FRANCAISE"/>
    <n v="45047"/>
    <n v="1"/>
    <n v="45047"/>
    <s v="HC"/>
    <n v="40140"/>
    <s v="MAGESCQ"/>
    <s v="MATHIEU CHEMIN"/>
    <s v="071590"/>
    <s v="REGION GRAND OUEST"/>
    <s v="300602"/>
    <s v="MARYAN HARY"/>
    <s v="100 IMD"/>
    <x v="5"/>
    <x v="5"/>
    <s v="305671"/>
    <s v="OLIVIER BARON"/>
    <s v="200 IMP"/>
    <x v="50"/>
    <x v="50"/>
    <s v="305569"/>
    <s v="MARIE MICAULT"/>
    <s v="440 CCT"/>
    <s v="HC"/>
    <s v="993100"/>
    <s v="SECTEUR BLANC"/>
  </r>
  <r>
    <n v="305571"/>
    <n v="7022463"/>
    <x v="0"/>
    <s v="REGION GRAND OUEST"/>
    <x v="0"/>
    <s v="07022463"/>
    <s v="305571"/>
    <x v="0"/>
    <m/>
    <n v="1"/>
    <s v="Monsieur"/>
    <s v="ARTHUR"/>
    <s v="MICHALOWSKI"/>
    <m/>
    <m/>
    <m/>
    <m/>
    <m/>
    <m/>
    <s v="440 CCT"/>
    <d v="2023-11-01T00:00:00"/>
    <s v="440"/>
    <s v="05"/>
    <s v="SALARIES COMMERCIAUX"/>
    <m/>
    <m/>
    <s v="198"/>
    <m/>
    <m/>
    <s v="Niveau 1"/>
    <m/>
    <n v="32968"/>
    <n v="34"/>
    <n v="100"/>
    <s v="FRANCAISE"/>
    <n v="45047"/>
    <n v="1"/>
    <n v="45047"/>
    <s v="HC"/>
    <n v="35700"/>
    <s v="RENNES"/>
    <s v="MATHIEU CHEMIN"/>
    <s v="071590"/>
    <s v="REGION GRAND OUEST"/>
    <s v="175115"/>
    <s v="PABLO LECOQ"/>
    <s v="100 IMD"/>
    <x v="27"/>
    <x v="27"/>
    <s v="302652"/>
    <s v="ARNAUD HOCHET"/>
    <s v="200 IMP"/>
    <x v="104"/>
    <x v="104"/>
    <s v="305571"/>
    <s v="ARTHUR MICHALOWSKI"/>
    <s v="440 CCT"/>
    <s v="HC"/>
    <s v="993560"/>
    <s v="SECTEUR BLANC"/>
  </r>
  <r>
    <n v="193703"/>
    <n v="3002980"/>
    <x v="0"/>
    <s v="REGION GRAND OUEST"/>
    <x v="0"/>
    <s v="03002980"/>
    <s v="193703"/>
    <x v="0"/>
    <m/>
    <n v="2"/>
    <s v="Madame"/>
    <s v="ISABELLE"/>
    <s v="MICHELENA"/>
    <s v="440 CCT"/>
    <n v="43891"/>
    <m/>
    <s v="Faux"/>
    <n v="5"/>
    <s v="SALARIES COMMERCIAUX"/>
    <s v="443 CCT.S"/>
    <d v="2020-04-01T00:00:00"/>
    <s v="443"/>
    <s v="05"/>
    <s v="SALARIES COMMERCIAUX"/>
    <m/>
    <m/>
    <s v="174"/>
    <s v="Niveau 1"/>
    <m/>
    <s v="Niveau 1"/>
    <m/>
    <n v="26912"/>
    <n v="51"/>
    <n v="100"/>
    <s v="FRANCAISE"/>
    <n v="40422"/>
    <n v="14"/>
    <n v="40422"/>
    <s v="HC"/>
    <n v="33121"/>
    <s v="CARCANS"/>
    <s v="MATHIEU CHEMIN"/>
    <s v="071590"/>
    <s v="REGION GRAND OUEST"/>
    <s v="306306"/>
    <s v="FLAVIEN QUIROSA"/>
    <s v="100 IMD"/>
    <x v="35"/>
    <x v="35"/>
    <s v="304137"/>
    <s v="STEVIE SALOME"/>
    <s v="200 IMP"/>
    <x v="60"/>
    <x v="60"/>
    <s v="193703"/>
    <s v="ISABELLE MICHELENA"/>
    <s v="443 CCT.S"/>
    <s v="HC"/>
    <s v="990052"/>
    <s v="SECTEUR BLANC"/>
  </r>
  <r>
    <n v="301258"/>
    <n v="3100718"/>
    <x v="0"/>
    <s v="REGION GRAND OUEST"/>
    <x v="0"/>
    <s v="03100718"/>
    <s v="301258"/>
    <x v="0"/>
    <m/>
    <n v="2"/>
    <s v="Madame"/>
    <s v="MARINE"/>
    <s v="MIGNOT"/>
    <s v="371 CCM.E"/>
    <n v="44501"/>
    <m/>
    <s v="Faux"/>
    <n v="5"/>
    <s v="INSPECTEURS RSG"/>
    <s v="386 IE"/>
    <d v="2021-12-01T00:00:00"/>
    <s v="386"/>
    <s v="05"/>
    <s v="INSPECTEURS RSG"/>
    <s v="T"/>
    <m/>
    <s v="100"/>
    <n v="5"/>
    <m/>
    <n v="5"/>
    <m/>
    <n v="33256"/>
    <n v="33"/>
    <n v="100"/>
    <s v="FRANCAISE"/>
    <n v="41334"/>
    <n v="11"/>
    <n v="41334"/>
    <s v="HC"/>
    <n v="35500"/>
    <s v="LA CHAPELLE ERBREE"/>
    <s v="MATHIEU CHEMIN"/>
    <s v="071590"/>
    <s v="REGION GRAND OUEST"/>
    <s v="175115"/>
    <s v="PABLO LECOQ"/>
    <s v="100 IMD"/>
    <x v="27"/>
    <x v="27"/>
    <s v="302652"/>
    <s v="ARNAUD HOCHET"/>
    <s v="200 IMP"/>
    <x v="104"/>
    <x v="104"/>
    <s v="301258"/>
    <s v="MARINE MIGNOT"/>
    <s v="386 IE"/>
    <s v="HC"/>
    <s v="992137"/>
    <s v="SECTEUR BLANC"/>
  </r>
  <r>
    <n v="304711"/>
    <n v="3102546"/>
    <x v="0"/>
    <s v="REGION ILE DE FRANCE NORD"/>
    <x v="0"/>
    <s v="03102546"/>
    <s v="304711"/>
    <x v="0"/>
    <m/>
    <n v="1"/>
    <s v="Monsieur"/>
    <s v="MATHIEU"/>
    <s v="MILLE"/>
    <m/>
    <m/>
    <m/>
    <m/>
    <m/>
    <m/>
    <s v="440 CCT"/>
    <d v="2021-05-01T00:00:00"/>
    <s v="440"/>
    <s v="05"/>
    <s v="SALARIES COMMERCIAUX"/>
    <m/>
    <m/>
    <s v="737"/>
    <m/>
    <m/>
    <s v="Niveau 1"/>
    <m/>
    <n v="29627"/>
    <n v="43"/>
    <n v="100"/>
    <s v="FRANCAISE"/>
    <n v="44136"/>
    <n v="4"/>
    <n v="44136"/>
    <s v="HC"/>
    <n v="80000"/>
    <s v="AMIENS"/>
    <s v="CATHERINE BLANCKAERT"/>
    <s v="071030"/>
    <s v="REGION ILE DE FRANCE NORD"/>
    <s v="301703"/>
    <s v="JONATHAN HENNICOTTE"/>
    <s v="100 IMD"/>
    <x v="34"/>
    <x v="34"/>
    <s v="303555"/>
    <s v="FREDERIC CARUELLE"/>
    <s v="200 IMP"/>
    <x v="93"/>
    <x v="93"/>
    <s v="304711"/>
    <s v="MATHIEU MILLE"/>
    <s v="440 CCT"/>
    <s v="HC"/>
    <s v="099618"/>
    <s v="SECTEUR BLANC"/>
  </r>
  <r>
    <n v="303291"/>
    <n v="3101811"/>
    <x v="0"/>
    <s v="REGION ILE DE FRANCE NORD"/>
    <x v="0"/>
    <s v="03101811"/>
    <s v="303291"/>
    <x v="0"/>
    <m/>
    <n v="1"/>
    <s v="Monsieur"/>
    <s v="JEAN MANUEL"/>
    <s v="MILLIN"/>
    <s v="440 CCT"/>
    <n v="45170"/>
    <m/>
    <s v="Faux"/>
    <n v="5"/>
    <s v="SALARIES COMMERCIAUX"/>
    <s v="441 CCTM"/>
    <d v="2023-10-01T00:00:00"/>
    <s v="441"/>
    <s v="05"/>
    <s v="SALARIES COMMERCIAUX"/>
    <s v="T"/>
    <m/>
    <s v="482"/>
    <s v="Niveau 1"/>
    <m/>
    <s v="Niveau 1"/>
    <m/>
    <n v="30686"/>
    <n v="40"/>
    <n v="100"/>
    <s v="FRANCAISE"/>
    <n v="42736"/>
    <n v="7"/>
    <n v="42736"/>
    <s v="HC"/>
    <n v="76520"/>
    <s v="QUEVREVILLE LA POTERIE"/>
    <s v="CATHERINE BLANCKAERT"/>
    <s v="071030"/>
    <s v="REGION ILE DE FRANCE NORD"/>
    <s v="193005"/>
    <s v="SEBASTIEN COTE"/>
    <s v="100 IMD"/>
    <x v="18"/>
    <x v="18"/>
    <s v="303511"/>
    <s v="YASSIN MOUYER"/>
    <s v="200 IMP"/>
    <x v="89"/>
    <x v="89"/>
    <s v="303291"/>
    <s v="JEAN MANUEL MILLIN"/>
    <s v="441 CCTM"/>
    <s v="HC"/>
    <s v="993520"/>
    <s v="SECTEUR BLANC"/>
  </r>
  <r>
    <n v="160628"/>
    <n v="3000329"/>
    <x v="0"/>
    <s v="REGION GRAND OUEST"/>
    <x v="0"/>
    <s v="03000329"/>
    <s v="160628"/>
    <x v="0"/>
    <m/>
    <n v="1"/>
    <s v="Monsieur"/>
    <s v="DANIEL"/>
    <s v="MIRAMBEAU"/>
    <s v="442 CCTSM"/>
    <n v="32356"/>
    <m/>
    <s v="Faux"/>
    <n v="5"/>
    <s v="SALARIES COMMERCIAUX"/>
    <s v="440 CCT"/>
    <d v="1988-09-01T00:00:00"/>
    <s v="440"/>
    <s v="05"/>
    <s v="SALARIES COMMERCIAUX"/>
    <m/>
    <m/>
    <s v="134"/>
    <s v="Niveau 1"/>
    <m/>
    <s v="Niveau 1"/>
    <m/>
    <n v="23346"/>
    <n v="61"/>
    <n v="100"/>
    <s v="FRANCAISE"/>
    <n v="32387"/>
    <n v="36"/>
    <n v="32387"/>
    <s v="HC"/>
    <n v="33110"/>
    <s v="LE BOUSCAT"/>
    <s v="MATHIEU CHEMIN"/>
    <s v="071590"/>
    <s v="REGION GRAND OUEST"/>
    <s v="306306"/>
    <s v="FLAVIEN QUIROSA"/>
    <s v="100 IMD"/>
    <x v="35"/>
    <x v="35"/>
    <s v="179931"/>
    <s v="VINCENT MORISSEAU"/>
    <s v="200 IMP"/>
    <x v="127"/>
    <x v="125"/>
    <s v="160628"/>
    <s v="DANIEL MIRAMBEAU"/>
    <s v="440 CCT"/>
    <s v="HC"/>
    <s v="098323"/>
    <s v="SECTEUR BLANC"/>
  </r>
  <r>
    <n v="192460"/>
    <n v="3001708"/>
    <x v="0"/>
    <s v="REGION ILE DE FRANCE NORD"/>
    <x v="0"/>
    <s v="03001708"/>
    <s v="192460"/>
    <x v="0"/>
    <m/>
    <n v="1"/>
    <s v="Monsieur"/>
    <s v="FRANCK"/>
    <s v="MISTRAL"/>
    <s v="380 CCEI.S"/>
    <n v="39203"/>
    <m/>
    <s v="Faux"/>
    <n v="5"/>
    <s v="INSPECTEURS RSG"/>
    <s v="386 IE"/>
    <d v="2007-06-01T00:00:00"/>
    <s v="386"/>
    <s v="05"/>
    <s v="INSPECTEURS RSG"/>
    <s v="T"/>
    <m/>
    <s v="730"/>
    <n v="5"/>
    <m/>
    <n v="5"/>
    <m/>
    <n v="31218"/>
    <n v="39"/>
    <n v="100"/>
    <s v="FRANCAISE"/>
    <n v="39234"/>
    <n v="17"/>
    <n v="39234"/>
    <s v="HC"/>
    <n v="80300"/>
    <s v="ALBERT"/>
    <s v="CATHERINE BLANCKAERT"/>
    <s v="071030"/>
    <s v="REGION ILE DE FRANCE NORD"/>
    <s v="301703"/>
    <s v="JONATHAN HENNICOTTE"/>
    <s v="100 IMD"/>
    <x v="34"/>
    <x v="34"/>
    <s v="303555"/>
    <s v="FREDERIC CARUELLE"/>
    <s v="200 IMP"/>
    <x v="93"/>
    <x v="93"/>
    <s v="192460"/>
    <s v="FRANCK MISTRAL"/>
    <s v="386 IE"/>
    <s v="HC"/>
    <s v="992811"/>
    <s v="SECTEUR BLANC"/>
  </r>
  <r>
    <n v="305696"/>
    <n v="7022883"/>
    <x v="0"/>
    <s v="REGION GRAND SUD"/>
    <x v="0"/>
    <s v="07022883"/>
    <s v="305696"/>
    <x v="0"/>
    <m/>
    <n v="1"/>
    <s v="Monsieur"/>
    <s v="ALEXANDRE"/>
    <s v="MOINEAU"/>
    <m/>
    <m/>
    <m/>
    <m/>
    <m/>
    <m/>
    <s v="440 CCT"/>
    <d v="2024-02-01T00:00:00"/>
    <s v="440"/>
    <s v="05"/>
    <s v="SALARIES COMMERCIAUX"/>
    <m/>
    <m/>
    <s v="192"/>
    <m/>
    <m/>
    <s v="Niveau 1"/>
    <m/>
    <n v="32151"/>
    <n v="36"/>
    <n v="100"/>
    <s v="FRANCAISE"/>
    <n v="45200"/>
    <n v="1"/>
    <n v="45200"/>
    <s v="HC"/>
    <n v="84700"/>
    <s v="SORGUES"/>
    <s v="FREDERIC MESTRE"/>
    <s v="071251"/>
    <s v="REGION GRAND SUD"/>
    <s v="304665"/>
    <s v="FABRIZIA LEGGER"/>
    <s v="100 IMD"/>
    <x v="4"/>
    <x v="4"/>
    <s v="305062"/>
    <s v="MARIE DELRANC"/>
    <s v="200 IMP"/>
    <x v="38"/>
    <x v="38"/>
    <s v="305696"/>
    <s v="ALEXANDRE MOINEAU"/>
    <s v="440 CCT"/>
    <s v="HC"/>
    <s v="993703"/>
    <s v="SECTEUR BLANC"/>
  </r>
  <r>
    <n v="305152"/>
    <n v="7020298"/>
    <x v="0"/>
    <s v="REGION CENTRE EST"/>
    <x v="0"/>
    <s v="07020298"/>
    <s v="305152"/>
    <x v="0"/>
    <m/>
    <n v="1"/>
    <s v="Monsieur"/>
    <s v="BENOIT"/>
    <s v="MOLINA"/>
    <m/>
    <m/>
    <m/>
    <m/>
    <m/>
    <m/>
    <s v="440 CCT"/>
    <d v="2022-03-01T00:00:00"/>
    <s v="440"/>
    <s v="05"/>
    <s v="SALARIES COMMERCIAUX"/>
    <m/>
    <m/>
    <s v="521"/>
    <m/>
    <m/>
    <s v="Niveau 1"/>
    <m/>
    <d v="1979-09-20T00:00:00"/>
    <n v="45"/>
    <n v="100"/>
    <s v="FRANCAISE"/>
    <d v="2021-09-01T00:00:00"/>
    <n v="3"/>
    <d v="2021-09-01T00:00:00"/>
    <s v="HC"/>
    <n v="69150"/>
    <s v="DECINES CHARPIEU"/>
    <s v="JEROME CARPANETTO"/>
    <s v="900582"/>
    <s v="REGION CENTRE EST"/>
    <s v="304393"/>
    <s v="NICOLAS THIALLET"/>
    <s v="100 IMD"/>
    <x v="36"/>
    <x v="36"/>
    <s v="304557"/>
    <s v="BENJAMIN PINGUET"/>
    <s v="200 IMP"/>
    <x v="64"/>
    <x v="64"/>
    <s v="305152"/>
    <s v="BENOIT MOLINA"/>
    <s v="440 CCT"/>
    <s v="HC"/>
    <s v="993299"/>
    <s v="SECTEUR BLANC"/>
  </r>
  <r>
    <n v="304720"/>
    <n v="3102555"/>
    <x v="2"/>
    <s v="REGION CENTRE EST"/>
    <x v="0"/>
    <s v="03102555"/>
    <s v="304720"/>
    <x v="0"/>
    <m/>
    <n v="1"/>
    <s v="Monsieur"/>
    <s v="KEVIN"/>
    <s v="MOLINERO LUQUE"/>
    <s v="440 CCT"/>
    <d v="2024-11-01T00:00:00"/>
    <m/>
    <s v="Faux"/>
    <n v="4"/>
    <s v="SALARIES COMMERCIAUX"/>
    <s v="310 CMA"/>
    <d v="2024-12-01T00:00:00"/>
    <s v="310"/>
    <s v="04"/>
    <s v="SALARIES COMMERCIAUX"/>
    <m/>
    <m/>
    <m/>
    <s v="Niveau 2"/>
    <m/>
    <s v="Niveau 2"/>
    <m/>
    <d v="1992-02-12T00:00:00"/>
    <n v="32"/>
    <n v="100"/>
    <s v="FRANCAISE"/>
    <d v="2020-11-01T00:00:00"/>
    <n v="4"/>
    <d v="2020-11-01T00:00:00"/>
    <m/>
    <n v="57700"/>
    <s v="HAYANGE"/>
    <s v="JEROME CARPANETTO"/>
    <s v="900582"/>
    <s v="REGION CENTRE EST"/>
    <s v="179897"/>
    <s v="SYLVAIN GATHELIER"/>
    <s v="100 IMD"/>
    <x v="22"/>
    <x v="22"/>
    <s v="304720"/>
    <s v="KEVIN MOLINERO LUQUE"/>
    <s v="310 CMA"/>
    <x v="83"/>
    <x v="83"/>
    <m/>
    <m/>
    <m/>
    <s v="HP"/>
    <m/>
    <m/>
  </r>
  <r>
    <n v="301342"/>
    <n v="3100767"/>
    <x v="0"/>
    <s v="REGION GRAND OUEST"/>
    <x v="0"/>
    <s v="03100767"/>
    <s v="301342"/>
    <x v="0"/>
    <m/>
    <n v="1"/>
    <s v="Monsieur"/>
    <s v="MATTHIEU"/>
    <s v="MONFLIER"/>
    <s v="200 IMP"/>
    <n v="45413"/>
    <m/>
    <s v="Faux"/>
    <n v="5"/>
    <s v="INSPECTEURS RSG"/>
    <s v="386 IE"/>
    <d v="2024-06-01T00:00:00"/>
    <s v="386"/>
    <s v="05"/>
    <s v="INSPECTEURS RSG"/>
    <s v="T"/>
    <m/>
    <s v="438"/>
    <n v="6"/>
    <m/>
    <n v="6"/>
    <m/>
    <d v="1985-09-04T00:00:00"/>
    <n v="39"/>
    <n v="100"/>
    <s v="FRANCAISE"/>
    <d v="2013-05-01T00:00:00"/>
    <n v="11"/>
    <d v="2013-05-01T00:00:00"/>
    <s v="HC"/>
    <n v="33130"/>
    <s v="BEGLES"/>
    <s v="MATHIEU CHEMIN"/>
    <s v="071590"/>
    <s v="REGION GRAND OUEST"/>
    <s v="190433"/>
    <s v="JOHANN GUIHARD"/>
    <s v="100 IMD"/>
    <x v="13"/>
    <x v="13"/>
    <s v="305637"/>
    <s v="OLIVIER GUITTON"/>
    <s v="200 IMP"/>
    <x v="79"/>
    <x v="79"/>
    <s v="301342"/>
    <s v="MATTHIEU MONFLIER"/>
    <s v="386 IE"/>
    <s v="HC"/>
    <s v="098007"/>
    <s v="SECTEUR BLANC"/>
  </r>
  <r>
    <n v="176653"/>
    <n v="3000622"/>
    <x v="0"/>
    <s v="POLE PILOTAGE DU RESEAU COMMERCIAL"/>
    <x v="0"/>
    <s v="03000622"/>
    <s v="176653"/>
    <x v="0"/>
    <m/>
    <n v="1"/>
    <s v="Monsieur"/>
    <s v="CEDRIC"/>
    <s v="MONIERE"/>
    <m/>
    <m/>
    <m/>
    <m/>
    <m/>
    <m/>
    <s v="038IEM"/>
    <d v="1996-12-01T00:00:00"/>
    <s v="038"/>
    <s v="02"/>
    <s v="INSPECTEURS RSG"/>
    <m/>
    <m/>
    <m/>
    <m/>
    <m/>
    <n v="5"/>
    <m/>
    <d v="1971-11-03T00:00:00"/>
    <n v="53"/>
    <n v="100"/>
    <s v="FRANCAISE"/>
    <d v="1996-12-01T00:00:00"/>
    <n v="28"/>
    <d v="1996-12-01T00:00:00"/>
    <m/>
    <n v="45450"/>
    <s v="DONNERY"/>
    <m/>
    <s v="700584"/>
    <s v="POLE PILOTAGE DU RESEAU COMMERCIAL"/>
    <m/>
    <m/>
    <m/>
    <x v="33"/>
    <x v="33"/>
    <m/>
    <m/>
    <m/>
    <x v="3"/>
    <x v="3"/>
    <m/>
    <m/>
    <m/>
    <s v="AR"/>
    <m/>
    <m/>
  </r>
  <r>
    <n v="188644"/>
    <n v="3001133"/>
    <x v="0"/>
    <s v="REGION GRAND OUEST"/>
    <x v="0"/>
    <s v="03001133"/>
    <s v="188644"/>
    <x v="0"/>
    <m/>
    <n v="2"/>
    <s v="Madame"/>
    <s v="VANESSA"/>
    <s v="MONTAIS"/>
    <m/>
    <m/>
    <m/>
    <m/>
    <m/>
    <m/>
    <s v="440 CCT"/>
    <d v="2004-01-01T00:00:00"/>
    <s v="440"/>
    <s v="05"/>
    <s v="SALARIES COMMERCIAUX"/>
    <m/>
    <m/>
    <s v="030"/>
    <m/>
    <m/>
    <s v="Niveau 1"/>
    <m/>
    <d v="1982-04-07T00:00:00"/>
    <n v="42"/>
    <n v="100"/>
    <s v="FRANCAISE"/>
    <d v="2004-01-01T00:00:00"/>
    <n v="20"/>
    <d v="2004-01-01T00:00:00"/>
    <s v="HC"/>
    <n v="49700"/>
    <s v="ST GEORGES SUR LAYON"/>
    <s v="MATHIEU CHEMIN"/>
    <s v="071590"/>
    <s v="REGION GRAND OUEST"/>
    <s v="306176"/>
    <s v="BERENGERE CORVELLEC"/>
    <s v="100 IMD"/>
    <x v="31"/>
    <x v="31"/>
    <s v="305540"/>
    <s v="STEPHANE BARRE"/>
    <s v="200 IMP"/>
    <x v="51"/>
    <x v="51"/>
    <s v="188644"/>
    <s v="VANESSA MONTAIS"/>
    <s v="440 CCT"/>
    <s v="HC"/>
    <s v="096515"/>
    <s v="SECTEUR BLANC"/>
  </r>
  <r>
    <n v="191391"/>
    <n v="3001351"/>
    <x v="0"/>
    <s v="REGION ILE DE FRANCE NORD"/>
    <x v="0"/>
    <s v="03001351"/>
    <s v="191391"/>
    <x v="0"/>
    <m/>
    <n v="1"/>
    <s v="Monsieur"/>
    <s v="JEROME"/>
    <s v="MONTHE"/>
    <s v="440 CCT"/>
    <n v="44866"/>
    <m/>
    <s v="Faux"/>
    <n v="5"/>
    <s v="INSPECTEURS RSG"/>
    <s v="386 IE"/>
    <d v="2022-12-01T00:00:00"/>
    <s v="386"/>
    <s v="05"/>
    <s v="INSPECTEURS RSG"/>
    <s v="T"/>
    <m/>
    <s v="613"/>
    <n v="5"/>
    <m/>
    <n v="5"/>
    <m/>
    <d v="1978-05-29T00:00:00"/>
    <n v="46"/>
    <n v="100"/>
    <s v="FRANCAISE"/>
    <d v="2006-01-01T00:00:00"/>
    <n v="18"/>
    <d v="2006-01-01T00:00:00"/>
    <s v="HC"/>
    <n v="62610"/>
    <s v="ARDRES"/>
    <s v="CATHERINE BLANCKAERT"/>
    <s v="071030"/>
    <s v="REGION ILE DE FRANCE NORD"/>
    <s v="185551"/>
    <s v="BERNARD GERONIMI"/>
    <s v="100 IMD"/>
    <x v="17"/>
    <x v="17"/>
    <s v="156632"/>
    <s v="CHRISTIAN TALON"/>
    <s v="200 IMP"/>
    <x v="45"/>
    <x v="45"/>
    <s v="191391"/>
    <s v="JEROME MONTHE"/>
    <s v="386 IE"/>
    <s v="HC"/>
    <s v="992714"/>
    <s v="SECTEUR BLANC"/>
  </r>
  <r>
    <n v="303522"/>
    <n v="3101907"/>
    <x v="0"/>
    <s v="REGION ILE DE FRANCE NORD"/>
    <x v="0"/>
    <s v="03101907"/>
    <s v="303522"/>
    <x v="0"/>
    <m/>
    <n v="1"/>
    <s v="Monsieur"/>
    <s v="AJAGHEN"/>
    <s v="MOOTOOVEEREN"/>
    <s v="445 CCA"/>
    <n v="42917"/>
    <m/>
    <s v="Faux"/>
    <n v="5"/>
    <s v="SALARIES COMMERCIAUX"/>
    <s v="440 CCT"/>
    <d v="2017-08-01T00:00:00"/>
    <s v="440"/>
    <s v="05"/>
    <s v="SALARIES COMMERCIAUX"/>
    <m/>
    <m/>
    <s v="507"/>
    <s v="Niveau 1"/>
    <m/>
    <s v="Niveau 1"/>
    <m/>
    <n v="32147"/>
    <n v="36"/>
    <n v="100"/>
    <s v="FRANCAISE"/>
    <n v="42948"/>
    <n v="7"/>
    <n v="42948"/>
    <s v="HC"/>
    <n v="95360"/>
    <s v="MONTMAGNY"/>
    <s v="CATHERINE BLANCKAERT"/>
    <s v="071030"/>
    <s v="REGION ILE DE FRANCE NORD"/>
    <s v="193254"/>
    <s v="DAVID BOURE"/>
    <s v="100 IMD"/>
    <x v="28"/>
    <x v="28"/>
    <m/>
    <m/>
    <m/>
    <x v="41"/>
    <x v="41"/>
    <s v="303522"/>
    <s v="AJAGHEN MOOTOOVEEREN"/>
    <s v="440 CCT"/>
    <s v="HC"/>
    <s v="992748"/>
    <s v="SECTEUR BLANC"/>
  </r>
  <r>
    <n v="305378"/>
    <n v="7021545"/>
    <x v="0"/>
    <s v="REGION GRAND SUD"/>
    <x v="0"/>
    <s v="07021545"/>
    <s v="305378"/>
    <x v="0"/>
    <m/>
    <n v="2"/>
    <s v="Madame"/>
    <s v="JENNIFER"/>
    <s v="MORALES"/>
    <m/>
    <m/>
    <m/>
    <m/>
    <m/>
    <m/>
    <s v="441 CCTM"/>
    <d v="2024-09-01T00:00:00"/>
    <s v="441"/>
    <s v="05"/>
    <s v="SALARIES COMMERCIAUX"/>
    <s v="T"/>
    <m/>
    <s v="449"/>
    <m/>
    <m/>
    <s v="Niveau 1"/>
    <m/>
    <d v="1986-03-18T00:00:00"/>
    <n v="38"/>
    <n v="100"/>
    <s v="FRANCAISE"/>
    <d v="2022-09-01T00:00:00"/>
    <n v="2"/>
    <d v="2022-09-01T00:00:00"/>
    <s v="HC"/>
    <n v="83390"/>
    <s v="CUERS"/>
    <s v="FREDERIC MESTRE"/>
    <s v="071251"/>
    <s v="REGION GRAND SUD"/>
    <s v="190355"/>
    <s v="FABIO FRACASSETTI"/>
    <s v="100 IMD"/>
    <x v="9"/>
    <x v="9"/>
    <m/>
    <m/>
    <m/>
    <x v="84"/>
    <x v="84"/>
    <s v="305378"/>
    <s v="JENNIFER MORALES"/>
    <s v="441 CCTM"/>
    <s v="HC"/>
    <s v="990109"/>
    <s v="SECTEUR BLANC"/>
  </r>
  <r>
    <n v="304876"/>
    <n v="3102662"/>
    <x v="0"/>
    <s v="REGION GRAND OUEST"/>
    <x v="0"/>
    <s v="03102662"/>
    <s v="304876"/>
    <x v="0"/>
    <m/>
    <n v="2"/>
    <s v="Madame"/>
    <s v="JENNIFER"/>
    <s v="MOREAU"/>
    <m/>
    <m/>
    <m/>
    <m/>
    <m/>
    <m/>
    <s v="440 CCT"/>
    <d v="2021-08-01T00:00:00"/>
    <s v="440"/>
    <s v="05"/>
    <s v="SALARIES COMMERCIAUX"/>
    <m/>
    <m/>
    <s v="343"/>
    <m/>
    <m/>
    <s v="Niveau 1"/>
    <m/>
    <n v="34351"/>
    <n v="30"/>
    <n v="100"/>
    <s v="FRANCAISE"/>
    <n v="44228"/>
    <n v="3"/>
    <n v="44228"/>
    <s v="HC"/>
    <n v="64000"/>
    <s v="PAU"/>
    <s v="MATHIEU CHEMIN"/>
    <s v="071590"/>
    <s v="REGION GRAND OUEST"/>
    <s v="300602"/>
    <s v="MARYAN HARY"/>
    <s v="100 IMD"/>
    <x v="5"/>
    <x v="5"/>
    <s v="306028"/>
    <s v="THOMAS BROCA"/>
    <s v="200 IMP"/>
    <x v="95"/>
    <x v="95"/>
    <s v="304876"/>
    <s v="JENNIFER MOREAU"/>
    <s v="440 CCT"/>
    <s v="HC"/>
    <s v="097254"/>
    <s v="SECTEUR BLANC"/>
  </r>
  <r>
    <n v="190871"/>
    <n v="3001300"/>
    <x v="0"/>
    <s v="POLE PILOTAGE DU RESEAU COMMERCIAL"/>
    <x v="0"/>
    <s v="03001300"/>
    <s v="190871"/>
    <x v="0"/>
    <m/>
    <n v="1"/>
    <s v="Monsieur"/>
    <s v="GUILLAUME"/>
    <s v="MOREL"/>
    <s v="386 IE"/>
    <n v="38565"/>
    <m/>
    <s v="Faux"/>
    <n v="2"/>
    <s v="INSPECTEURS RSG"/>
    <s v="038 IEM"/>
    <d v="2005-09-01T00:00:00"/>
    <s v="038"/>
    <s v="02"/>
    <s v="INSPECTEURS RSG"/>
    <m/>
    <m/>
    <m/>
    <n v="6"/>
    <m/>
    <n v="6"/>
    <m/>
    <n v="28981"/>
    <n v="45"/>
    <n v="100"/>
    <s v="FRANCAISE"/>
    <n v="38596"/>
    <n v="19"/>
    <n v="38596"/>
    <m/>
    <n v="91700"/>
    <s v="STE GENEVIEVE DES BOIS"/>
    <m/>
    <s v="700584"/>
    <s v="POLE PILOTAGE DU RESEAU COMMERCIAL"/>
    <m/>
    <m/>
    <m/>
    <x v="33"/>
    <x v="33"/>
    <m/>
    <m/>
    <m/>
    <x v="3"/>
    <x v="3"/>
    <m/>
    <m/>
    <m/>
    <s v="AR"/>
    <m/>
    <m/>
  </r>
  <r>
    <n v="305957"/>
    <n v="7023522"/>
    <x v="0"/>
    <s v="REGION CENTRE EST"/>
    <x v="0"/>
    <s v="07023522"/>
    <s v="305957"/>
    <x v="0"/>
    <m/>
    <n v="1"/>
    <s v="Monsieur"/>
    <s v="DAVID"/>
    <s v="MORELE"/>
    <m/>
    <m/>
    <m/>
    <m/>
    <m/>
    <m/>
    <s v="440 CCT"/>
    <d v="2024-07-01T00:00:00"/>
    <s v="440"/>
    <s v="05"/>
    <s v="SALARIES COMMERCIAUX"/>
    <m/>
    <m/>
    <s v="434"/>
    <m/>
    <m/>
    <s v="Niveau 1"/>
    <m/>
    <n v="28947"/>
    <n v="45"/>
    <n v="100"/>
    <s v="FRANCAISE"/>
    <n v="45352"/>
    <n v="0"/>
    <n v="45352"/>
    <s v="HC"/>
    <n v="77144"/>
    <s v="CHALIFERT"/>
    <s v="JEROME CARPANETTO"/>
    <s v="900582"/>
    <s v="REGION CENTRE EST"/>
    <s v="193601"/>
    <s v="PIERRICK MORTIER"/>
    <s v="100 IMD"/>
    <x v="30"/>
    <x v="30"/>
    <s v="303393"/>
    <s v="LAURA GIAI GIANETTO"/>
    <s v="200 IMP"/>
    <x v="86"/>
    <x v="86"/>
    <s v="305957"/>
    <s v="DAVID MORELE"/>
    <s v="440 CCT"/>
    <s v="HC"/>
    <s v="993448"/>
    <s v="SECTEUR BLANC"/>
  </r>
  <r>
    <n v="302213"/>
    <n v="3101231"/>
    <x v="0"/>
    <s v="REGION CENTRE EST"/>
    <x v="0"/>
    <s v="03101231"/>
    <s v="302213"/>
    <x v="0"/>
    <m/>
    <n v="1"/>
    <s v="Monsieur"/>
    <s v="JULIEN"/>
    <s v="MORENO"/>
    <m/>
    <m/>
    <m/>
    <m/>
    <m/>
    <m/>
    <s v="441 CCTM"/>
    <d v="2024-04-01T00:00:00"/>
    <s v="441"/>
    <s v="05"/>
    <s v="SALARIES COMMERCIAUX"/>
    <s v="T"/>
    <m/>
    <s v="023"/>
    <m/>
    <m/>
    <s v="Niveau 1"/>
    <m/>
    <n v="30502"/>
    <n v="41"/>
    <n v="100"/>
    <s v="FRANCAISE"/>
    <n v="41913"/>
    <n v="10"/>
    <n v="41913"/>
    <s v="HC"/>
    <n v="57470"/>
    <s v="HOMBOURG HAUT"/>
    <s v="JEROME CARPANETTO"/>
    <s v="900582"/>
    <s v="REGION CENTRE EST"/>
    <s v="300268"/>
    <s v="PIERRE FRANCOIS LAURA"/>
    <s v="100 IMD"/>
    <x v="37"/>
    <x v="37"/>
    <s v="304163"/>
    <s v="GEOFFREY BIEBER"/>
    <s v="200 IMP"/>
    <x v="76"/>
    <x v="76"/>
    <s v="302213"/>
    <s v="JULIEN MORENO"/>
    <s v="441 CCTM"/>
    <s v="HC"/>
    <s v="097571"/>
    <s v="SECTEUR BLANC"/>
  </r>
  <r>
    <n v="305676"/>
    <n v="7022847"/>
    <x v="0"/>
    <s v="REGION GRAND OUEST"/>
    <x v="0"/>
    <s v="07022847"/>
    <s v="305676"/>
    <x v="0"/>
    <m/>
    <n v="2"/>
    <s v="Madame"/>
    <s v="NATHALIE"/>
    <s v="MORIN"/>
    <s v="445 CCA"/>
    <n v="45323"/>
    <m/>
    <s v="Faux"/>
    <n v="5"/>
    <s v="SALARIES COMMERCIAUX"/>
    <s v="440 CCT"/>
    <d v="2024-03-01T00:00:00"/>
    <s v="440"/>
    <s v="05"/>
    <s v="SALARIES COMMERCIAUX"/>
    <m/>
    <m/>
    <s v="407"/>
    <s v="Niveau 1"/>
    <m/>
    <s v="Niveau 1"/>
    <m/>
    <n v="30413"/>
    <n v="41"/>
    <n v="100"/>
    <s v="FRANCAISE"/>
    <n v="45170"/>
    <n v="1"/>
    <n v="45170"/>
    <s v="HC"/>
    <n v="32600"/>
    <s v="L ISLE JOURDAIN"/>
    <s v="MATHIEU CHEMIN"/>
    <s v="071590"/>
    <s v="REGION GRAND OUEST"/>
    <s v="300602"/>
    <s v="MARYAN HARY"/>
    <s v="100 IMD"/>
    <x v="5"/>
    <x v="5"/>
    <s v="162078"/>
    <s v="JEAN-MICHEL VIGNERES"/>
    <s v="200 IMP"/>
    <x v="5"/>
    <x v="5"/>
    <s v="305676"/>
    <s v="NATHALIE MORIN"/>
    <s v="440 CCT"/>
    <s v="HC"/>
    <s v="992001"/>
    <s v="SECTEUR BLANC"/>
  </r>
  <r>
    <n v="304775"/>
    <n v="3102602"/>
    <x v="0"/>
    <s v="REGION ILE DE FRANCE NORD"/>
    <x v="0"/>
    <s v="03102602"/>
    <s v="304775"/>
    <x v="0"/>
    <m/>
    <n v="1"/>
    <s v="Monsieur"/>
    <s v="NICOLAS"/>
    <s v="MORIN"/>
    <m/>
    <m/>
    <m/>
    <m/>
    <m/>
    <m/>
    <s v="440 CCT"/>
    <d v="2021-06-01T00:00:00"/>
    <s v="440"/>
    <s v="05"/>
    <s v="SALARIES COMMERCIAUX"/>
    <m/>
    <m/>
    <s v="163"/>
    <m/>
    <m/>
    <s v="Niveau 1"/>
    <m/>
    <n v="35280"/>
    <n v="28"/>
    <n v="100"/>
    <s v="FRANCAISE"/>
    <n v="44166"/>
    <n v="4"/>
    <n v="44166"/>
    <s v="HC"/>
    <n v="27120"/>
    <s v="LE VAL DAVID"/>
    <s v="CATHERINE BLANCKAERT"/>
    <s v="071030"/>
    <s v="REGION ILE DE FRANCE NORD"/>
    <s v="193254"/>
    <s v="DAVID BOURE"/>
    <s v="100 IMD"/>
    <x v="28"/>
    <x v="28"/>
    <m/>
    <m/>
    <m/>
    <x v="41"/>
    <x v="41"/>
    <s v="304775"/>
    <s v="NICOLAS MORIN"/>
    <s v="440 CCT"/>
    <s v="HC"/>
    <s v="096294"/>
    <s v="SECTEUR BLANC"/>
  </r>
  <r>
    <n v="303412"/>
    <n v="3101860"/>
    <x v="0"/>
    <s v="REGION ILE DE FRANCE NORD"/>
    <x v="0"/>
    <s v="03101860"/>
    <s v="303412"/>
    <x v="0"/>
    <m/>
    <n v="2"/>
    <s v="Madame"/>
    <s v="ADELINE"/>
    <s v="MORIN"/>
    <s v="445 CCA"/>
    <n v="42795"/>
    <m/>
    <s v="Faux"/>
    <n v="5"/>
    <s v="SALARIES COMMERCIAUX"/>
    <s v="440 CCT"/>
    <d v="2017-04-01T00:00:00"/>
    <s v="440"/>
    <s v="05"/>
    <s v="SALARIES COMMERCIAUX"/>
    <m/>
    <m/>
    <s v="457"/>
    <s v="Niveau 1"/>
    <m/>
    <s v="Niveau 1"/>
    <m/>
    <n v="32316"/>
    <n v="36"/>
    <n v="100"/>
    <s v="FRANCAISE"/>
    <n v="42826"/>
    <n v="7"/>
    <n v="42826"/>
    <s v="HC"/>
    <n v="95150"/>
    <s v="TAVERNY"/>
    <s v="CATHERINE BLANCKAERT"/>
    <s v="071030"/>
    <s v="REGION ILE DE FRANCE NORD"/>
    <s v="302041"/>
    <s v="DAPHNEE JULLION"/>
    <s v="100 IMD"/>
    <x v="1"/>
    <x v="1"/>
    <s v="305210"/>
    <s v="GUILLAUME DELPORTE"/>
    <s v="200 IMP"/>
    <x v="1"/>
    <x v="1"/>
    <s v="303412"/>
    <s v="ADELINE MORIN"/>
    <s v="440 CCT"/>
    <s v="HC"/>
    <s v="993469"/>
    <s v="SECTEUR BLANC"/>
  </r>
  <r>
    <n v="304766"/>
    <n v="3102593"/>
    <x v="0"/>
    <s v="REGION GRAND OUEST"/>
    <x v="0"/>
    <s v="03102593"/>
    <s v="304766"/>
    <x v="0"/>
    <m/>
    <n v="1"/>
    <s v="Monsieur"/>
    <s v="JEREMY"/>
    <s v="MORINEAU"/>
    <m/>
    <m/>
    <m/>
    <m/>
    <m/>
    <m/>
    <s v="441 CCTM"/>
    <d v="2022-12-01T00:00:00"/>
    <s v="441"/>
    <s v="05"/>
    <s v="SALARIES COMMERCIAUX"/>
    <s v="T"/>
    <m/>
    <s v="454"/>
    <m/>
    <m/>
    <s v="Niveau 1"/>
    <m/>
    <n v="34682"/>
    <n v="29"/>
    <n v="100"/>
    <s v="FRANCAISE"/>
    <n v="44166"/>
    <n v="4"/>
    <n v="44166"/>
    <s v="HC"/>
    <n v="72000"/>
    <s v="LE MANS"/>
    <s v="MATHIEU CHEMIN"/>
    <s v="071590"/>
    <s v="REGION GRAND OUEST"/>
    <s v="306176"/>
    <s v="BERENGERE CORVELLEC"/>
    <s v="100 IMD"/>
    <x v="31"/>
    <x v="31"/>
    <s v="302611"/>
    <s v="ROMAIN ERNOULT"/>
    <s v="200 IMP"/>
    <x v="59"/>
    <x v="59"/>
    <s v="304766"/>
    <s v="JEREMY MORINEAU"/>
    <s v="441 CCTM"/>
    <s v="HC"/>
    <s v="993463"/>
    <s v="SECTEUR BLANC"/>
  </r>
  <r>
    <n v="306226"/>
    <n v="7024093"/>
    <x v="0"/>
    <s v="REGION GRAND SUD"/>
    <x v="0"/>
    <s v="07024093"/>
    <s v="306226"/>
    <x v="0"/>
    <m/>
    <n v="2"/>
    <s v="Madame"/>
    <s v="JULIETTE"/>
    <s v="MORINET"/>
    <m/>
    <m/>
    <m/>
    <m/>
    <m/>
    <m/>
    <s v="440 CCT"/>
    <d v="2024-12-01T00:00:00"/>
    <s v="440"/>
    <s v="05"/>
    <s v="SALARIES COMMERCIAUX"/>
    <m/>
    <m/>
    <s v="251"/>
    <m/>
    <m/>
    <s v="Niveau 1"/>
    <m/>
    <n v="33343"/>
    <n v="33"/>
    <n v="100"/>
    <s v="FRANCAISE"/>
    <n v="45505"/>
    <n v="0"/>
    <n v="45505"/>
    <s v="HC"/>
    <n v="13700"/>
    <s v="MARIGNANE"/>
    <s v="FREDERIC MESTRE"/>
    <s v="071251"/>
    <s v="REGION GRAND SUD"/>
    <s v="305931"/>
    <s v="JULIEN KARIGER"/>
    <s v="100 IMD"/>
    <x v="6"/>
    <x v="6"/>
    <s v="185879"/>
    <s v="SEBASTIEN FOURGERON"/>
    <s v="200 IMP"/>
    <x v="6"/>
    <x v="6"/>
    <s v="306226"/>
    <s v="JULIETTE MORINET"/>
    <s v="440 CCT"/>
    <s v="HC"/>
    <s v="992378"/>
    <s v="SECTEUR BLANC"/>
  </r>
  <r>
    <n v="179931"/>
    <n v="3000706"/>
    <x v="2"/>
    <s v="REGION GRAND OUEST"/>
    <x v="0"/>
    <s v="03000706"/>
    <s v="179931"/>
    <x v="0"/>
    <m/>
    <n v="1"/>
    <s v="Monsieur"/>
    <s v="VINCENT"/>
    <s v="MORISSEAU"/>
    <m/>
    <m/>
    <m/>
    <m/>
    <m/>
    <m/>
    <s v="200 IMP"/>
    <d v="1998-02-01T00:00:00"/>
    <s v="200"/>
    <s v="04"/>
    <s v="INSPECTEURS RSG"/>
    <m/>
    <m/>
    <m/>
    <m/>
    <m/>
    <n v="6"/>
    <m/>
    <n v="26286"/>
    <n v="52"/>
    <n v="100"/>
    <s v="FRANCAISE"/>
    <n v="35827"/>
    <n v="26"/>
    <n v="35827"/>
    <m/>
    <n v="33650"/>
    <s v="ST MEDARD D EYRANS"/>
    <s v="MATHIEU CHEMIN"/>
    <s v="071590"/>
    <s v="REGION GRAND OUEST"/>
    <s v="306306"/>
    <s v="FLAVIEN QUIROSA"/>
    <s v="100 IMD"/>
    <x v="35"/>
    <x v="35"/>
    <s v="179931"/>
    <s v="VINCENT MORISSEAU"/>
    <s v="200 IMP"/>
    <x v="127"/>
    <x v="125"/>
    <m/>
    <m/>
    <m/>
    <s v="HP"/>
    <m/>
    <m/>
  </r>
  <r>
    <n v="188249"/>
    <n v="3001099"/>
    <x v="0"/>
    <s v="REGION ILE DE FRANCE NORD"/>
    <x v="0"/>
    <s v="03001099"/>
    <s v="188249"/>
    <x v="0"/>
    <m/>
    <n v="1"/>
    <s v="Monsieur"/>
    <s v="THIERRY"/>
    <s v="MORTELETTE"/>
    <s v="443 CCT.S"/>
    <n v="37834"/>
    <m/>
    <s v="Faux"/>
    <n v="5"/>
    <s v="SALARIES COMMERCIAUX"/>
    <s v="370 CC.E"/>
    <d v="2003-09-01T00:00:00"/>
    <s v="370"/>
    <s v="05"/>
    <s v="SALARIES COMMERCIAUX"/>
    <m/>
    <m/>
    <s v="125"/>
    <s v="Niveau 2"/>
    <m/>
    <s v="Niveau 2"/>
    <m/>
    <n v="24247"/>
    <n v="58"/>
    <n v="100"/>
    <s v="FRANCAISE"/>
    <n v="37865"/>
    <n v="21"/>
    <n v="37865"/>
    <s v="HC"/>
    <n v="59167"/>
    <s v="LALLAING"/>
    <s v="CATHERINE BLANCKAERT"/>
    <s v="071030"/>
    <s v="REGION ILE DE FRANCE NORD"/>
    <s v="177094"/>
    <s v="WILLY FASQUEL"/>
    <s v="100 IMD"/>
    <x v="32"/>
    <x v="32"/>
    <s v="190883"/>
    <s v="ALEXANDRE MARIAGE"/>
    <s v="200 IMP"/>
    <x v="107"/>
    <x v="107"/>
    <s v="188249"/>
    <s v="THIERRY MORTELETTE"/>
    <s v="370 CC.E"/>
    <s v="HC"/>
    <s v="992772"/>
    <s v="SECTEUR BLANC"/>
  </r>
  <r>
    <n v="193601"/>
    <n v="3002873"/>
    <x v="3"/>
    <s v="REGION CENTRE EST"/>
    <x v="0"/>
    <s v="03002873"/>
    <s v="193601"/>
    <x v="0"/>
    <m/>
    <n v="1"/>
    <s v="Monsieur"/>
    <s v="PIERRICK"/>
    <s v="MORTIER"/>
    <s v="200 IMP"/>
    <n v="40299"/>
    <m/>
    <s v="Faux"/>
    <n v="3"/>
    <s v="INSPECTEURS RSG"/>
    <s v="100 IMD"/>
    <d v="2010-06-01T00:00:00"/>
    <s v="100"/>
    <s v="03"/>
    <s v="INSPECTEURS RSG"/>
    <m/>
    <m/>
    <m/>
    <n v="6"/>
    <m/>
    <n v="6"/>
    <m/>
    <n v="29768"/>
    <n v="43"/>
    <n v="100"/>
    <s v="FRANCAISE"/>
    <n v="40330"/>
    <n v="14"/>
    <n v="40330"/>
    <m/>
    <n v="77600"/>
    <s v="CHANTELOUP EN BRIE"/>
    <s v="JEROME CARPANETTO"/>
    <s v="900582"/>
    <s v="REGION CENTRE EST"/>
    <s v="193601"/>
    <s v="PIERRICK MORTIER"/>
    <s v="100 IMD"/>
    <x v="30"/>
    <x v="30"/>
    <m/>
    <m/>
    <m/>
    <x v="3"/>
    <x v="3"/>
    <m/>
    <m/>
    <m/>
    <s v="D7"/>
    <m/>
    <m/>
  </r>
  <r>
    <n v="302576"/>
    <n v="3101427"/>
    <x v="0"/>
    <s v="REGION CENTRE EST"/>
    <x v="0"/>
    <s v="03101427"/>
    <s v="302576"/>
    <x v="0"/>
    <m/>
    <n v="1"/>
    <s v="Monsieur"/>
    <s v="JEROME"/>
    <s v="MOUGIN"/>
    <m/>
    <m/>
    <m/>
    <m/>
    <m/>
    <m/>
    <s v="440 CCT"/>
    <d v="2015-06-01T00:00:00"/>
    <s v="440"/>
    <s v="05"/>
    <s v="SALARIES COMMERCIAUX"/>
    <m/>
    <m/>
    <s v="542"/>
    <m/>
    <m/>
    <s v="Niveau 1"/>
    <m/>
    <n v="27449"/>
    <n v="49"/>
    <n v="100"/>
    <s v="FRANCAISE"/>
    <n v="42156"/>
    <n v="9"/>
    <n v="42156"/>
    <s v="HC"/>
    <n v="88150"/>
    <s v="THAON LES VOSGES"/>
    <s v="JEROME CARPANETTO"/>
    <s v="900582"/>
    <s v="REGION CENTRE EST"/>
    <s v="305941"/>
    <s v="SAMUEL TRAGEL"/>
    <s v="100 IMD"/>
    <x v="14"/>
    <x v="14"/>
    <s v="304091"/>
    <s v="OPHELIE SCHMERBER"/>
    <s v="200 IMP"/>
    <x v="62"/>
    <x v="62"/>
    <s v="302576"/>
    <s v="JEROME MOUGIN"/>
    <s v="440 CCT"/>
    <s v="HC"/>
    <s v="993325"/>
    <s v="SECTEUR BLANC"/>
  </r>
  <r>
    <n v="300687"/>
    <n v="7001462"/>
    <x v="1"/>
    <s v="REGION GRAND SUD"/>
    <x v="0"/>
    <s v="07001462"/>
    <s v="300687"/>
    <x v="0"/>
    <m/>
    <n v="1"/>
    <s v="Monsieur"/>
    <s v="JEAN PAUL"/>
    <s v="MOUSSET"/>
    <m/>
    <m/>
    <m/>
    <m/>
    <m/>
    <m/>
    <s v="ASSISTANT COMMERCIAL NIVEAU 2"/>
    <d v="2003-10-13T00:00:00"/>
    <s v="855"/>
    <s v="03"/>
    <s v="NON CADRES"/>
    <m/>
    <m/>
    <m/>
    <m/>
    <m/>
    <n v="4"/>
    <m/>
    <d v="1966-01-23T00:00:00"/>
    <n v="58"/>
    <n v="100"/>
    <s v="FRANCAISE"/>
    <d v="2003-10-13T00:00:00"/>
    <n v="21"/>
    <d v="2003-10-13T00:00:00"/>
    <m/>
    <n v="30000"/>
    <s v="NIMES"/>
    <s v="FREDERIC MESTRE"/>
    <s v="071251"/>
    <s v="REGION GRAND SUD"/>
    <s v="163397"/>
    <s v="FRANCK ZENOU"/>
    <s v="100 IMD"/>
    <x v="0"/>
    <x v="0"/>
    <m/>
    <m/>
    <m/>
    <x v="3"/>
    <x v="3"/>
    <m/>
    <m/>
    <m/>
    <m/>
    <m/>
    <m/>
  </r>
  <r>
    <n v="303511"/>
    <n v="3101902"/>
    <x v="2"/>
    <s v="REGION ILE DE FRANCE NORD"/>
    <x v="0"/>
    <s v="03101902"/>
    <s v="303511"/>
    <x v="0"/>
    <m/>
    <n v="1"/>
    <s v="Monsieur"/>
    <s v="YASSIN"/>
    <s v="MOUYER"/>
    <s v="310 CMA"/>
    <n v="42917"/>
    <m/>
    <s v="Faux"/>
    <n v="4"/>
    <s v="INSPECTEURS RSG"/>
    <s v="200 IMP"/>
    <d v="2017-08-01T00:00:00"/>
    <s v="200"/>
    <s v="04"/>
    <s v="INSPECTEURS RSG"/>
    <m/>
    <m/>
    <m/>
    <n v="5"/>
    <m/>
    <n v="5"/>
    <m/>
    <d v="1981-09-16T00:00:00"/>
    <n v="43"/>
    <n v="100"/>
    <s v="FRANCAISE"/>
    <d v="2017-08-01T00:00:00"/>
    <n v="7"/>
    <d v="2017-08-01T00:00:00"/>
    <m/>
    <n v="27340"/>
    <s v="PONT DE L ARCHE"/>
    <s v="CATHERINE BLANCKAERT"/>
    <s v="071030"/>
    <s v="REGION ILE DE FRANCE NORD"/>
    <s v="193005"/>
    <s v="SEBASTIEN COTE"/>
    <s v="100 IMD"/>
    <x v="18"/>
    <x v="18"/>
    <s v="303511"/>
    <s v="YASSIN MOUYER"/>
    <s v="200 IMP"/>
    <x v="89"/>
    <x v="89"/>
    <m/>
    <m/>
    <m/>
    <s v="HP"/>
    <m/>
    <m/>
  </r>
  <r>
    <n v="305693"/>
    <n v="7022880"/>
    <x v="0"/>
    <s v="REGION GRAND SUD"/>
    <x v="0"/>
    <s v="07022880"/>
    <s v="305693"/>
    <x v="0"/>
    <m/>
    <n v="1"/>
    <s v="Monsieur"/>
    <s v="MATHIEU"/>
    <s v="MOUYREN"/>
    <s v="445 CCA"/>
    <n v="45323"/>
    <m/>
    <s v="Faux"/>
    <n v="5"/>
    <s v="SALARIES COMMERCIAUX"/>
    <s v="440 CCT"/>
    <d v="2024-03-01T00:00:00"/>
    <s v="440"/>
    <s v="05"/>
    <s v="SALARIES COMMERCIAUX"/>
    <m/>
    <m/>
    <s v="507"/>
    <s v="Niveau 1"/>
    <m/>
    <s v="Niveau 1"/>
    <m/>
    <d v="1989-05-07T00:00:00"/>
    <n v="35"/>
    <n v="100"/>
    <s v="FRANCAISE"/>
    <d v="2023-09-01T00:00:00"/>
    <n v="1"/>
    <d v="2023-09-01T00:00:00"/>
    <s v="HC"/>
    <n v="43000"/>
    <s v="LE PUY EN VELAY"/>
    <s v="FREDERIC MESTRE"/>
    <s v="071251"/>
    <s v="REGION GRAND SUD"/>
    <s v="193087"/>
    <s v="NICOLAS LEVEQUE"/>
    <s v="100 IMD"/>
    <x v="16"/>
    <x v="16"/>
    <s v="300625"/>
    <s v="JOHANN CLEMENT"/>
    <s v="200 IMP"/>
    <x v="111"/>
    <x v="111"/>
    <s v="305693"/>
    <s v="MATHIEU MOUYREN"/>
    <s v="440 CCT"/>
    <s v="HC"/>
    <s v="993279"/>
    <s v="SECTEUR BLANC"/>
  </r>
  <r>
    <n v="306115"/>
    <n v="7023938"/>
    <x v="0"/>
    <s v="REGION ILE DE FRANCE NORD"/>
    <x v="0"/>
    <s v="07023938"/>
    <s v="306115"/>
    <x v="0"/>
    <m/>
    <n v="1"/>
    <s v="Monsieur"/>
    <s v="LUCAS"/>
    <s v="MPILI"/>
    <m/>
    <m/>
    <m/>
    <m/>
    <m/>
    <m/>
    <s v="440 CCT"/>
    <d v="2024-11-01T00:00:00"/>
    <s v="440"/>
    <s v="05"/>
    <s v="SALARIES COMMERCIAUX"/>
    <m/>
    <m/>
    <s v="296"/>
    <m/>
    <m/>
    <s v="Niveau 1"/>
    <m/>
    <d v="1988-10-16T00:00:00"/>
    <n v="36"/>
    <n v="100"/>
    <s v="FRANCAISE"/>
    <d v="2024-07-01T00:00:00"/>
    <n v="0"/>
    <d v="2024-07-01T00:00:00"/>
    <s v="HC"/>
    <n v="35650"/>
    <s v="LE RHEU"/>
    <s v="CATHERINE BLANCKAERT"/>
    <s v="071030"/>
    <s v="REGION ILE DE FRANCE NORD"/>
    <s v="193005"/>
    <s v="SEBASTIEN COTE"/>
    <s v="100 IMD"/>
    <x v="18"/>
    <x v="18"/>
    <s v="303511"/>
    <s v="YASSIN MOUYER"/>
    <s v="200 IMP"/>
    <x v="89"/>
    <x v="89"/>
    <s v="306115"/>
    <s v="LUCAS MPILI"/>
    <s v="440 CCT"/>
    <s v="HC"/>
    <s v="098198"/>
    <s v="SECTEUR BLANC"/>
  </r>
  <r>
    <n v="305649"/>
    <n v="7022791"/>
    <x v="0"/>
    <s v="REGION GRAND SUD"/>
    <x v="0"/>
    <s v="07022791"/>
    <s v="305649"/>
    <x v="0"/>
    <m/>
    <n v="1"/>
    <s v="Monsieur"/>
    <s v="AXEL"/>
    <s v="MSELLATI-MARIVAUX"/>
    <s v="445 CCA"/>
    <d v="2024-02-01T00:00:00"/>
    <m/>
    <s v="Faux"/>
    <n v="5"/>
    <s v="SALARIES COMMERCIAUX"/>
    <s v="440 CCT"/>
    <d v="2024-03-01T00:00:00"/>
    <s v="440"/>
    <s v="05"/>
    <s v="SALARIES COMMERCIAUX"/>
    <m/>
    <m/>
    <s v="479"/>
    <s v="Niveau 1"/>
    <m/>
    <s v="Niveau 1"/>
    <m/>
    <d v="1980-05-13T00:00:00"/>
    <n v="44"/>
    <n v="100"/>
    <s v="FRANCAISE"/>
    <d v="2023-09-01T00:00:00"/>
    <n v="1"/>
    <d v="2023-09-01T00:00:00"/>
    <s v="HC"/>
    <n v="83500"/>
    <s v="LA SEYNE SUR MER"/>
    <s v="FREDERIC MESTRE"/>
    <s v="071251"/>
    <s v="REGION GRAND SUD"/>
    <s v="190355"/>
    <s v="FABIO FRACASSETTI"/>
    <s v="100 IMD"/>
    <x v="9"/>
    <x v="9"/>
    <s v="304877"/>
    <s v="YOAN CENEDESE"/>
    <s v="200 IMP"/>
    <x v="10"/>
    <x v="10"/>
    <s v="305649"/>
    <s v="AXEL MSELLATI-MARIVAUX"/>
    <s v="440 CCT"/>
    <s v="HC"/>
    <s v="098337"/>
    <s v="SECTEUR BLANC"/>
  </r>
  <r>
    <n v="305484"/>
    <n v="7022155"/>
    <x v="0"/>
    <s v="REGION ILE DE FRANCE NORD"/>
    <x v="0"/>
    <s v="07022155"/>
    <s v="305484"/>
    <x v="0"/>
    <m/>
    <n v="1"/>
    <s v="Monsieur"/>
    <s v="SIDNEY"/>
    <s v="MUDIE"/>
    <m/>
    <m/>
    <m/>
    <m/>
    <m/>
    <m/>
    <s v="440 CCT"/>
    <d v="2023-07-01T00:00:00"/>
    <s v="440"/>
    <s v="05"/>
    <s v="SALARIES COMMERCIAUX"/>
    <m/>
    <m/>
    <s v="048"/>
    <m/>
    <m/>
    <s v="Niveau 1"/>
    <m/>
    <d v="1977-05-31T00:00:00"/>
    <n v="47"/>
    <n v="100"/>
    <s v="FRANCAISE"/>
    <d v="2023-01-01T00:00:00"/>
    <n v="1"/>
    <d v="2023-01-01T00:00:00"/>
    <s v="HC"/>
    <n v="27110"/>
    <s v="CRIQUEBEUF LA CAMPAGNE"/>
    <s v="CATHERINE BLANCKAERT"/>
    <s v="071030"/>
    <s v="REGION ILE DE FRANCE NORD"/>
    <s v="193005"/>
    <s v="SEBASTIEN COTE"/>
    <s v="100 IMD"/>
    <x v="18"/>
    <x v="18"/>
    <s v="303511"/>
    <s v="YASSIN MOUYER"/>
    <s v="200 IMP"/>
    <x v="89"/>
    <x v="89"/>
    <s v="305484"/>
    <s v="SIDNEY MUDIE"/>
    <s v="440 CCT"/>
    <s v="HC"/>
    <s v="096324"/>
    <s v="SECTEUR BLANC"/>
  </r>
  <r>
    <n v="306432"/>
    <n v="7024352"/>
    <x v="0"/>
    <s v="REGION CENTRE EST"/>
    <x v="0"/>
    <s v="07024352"/>
    <s v="306432"/>
    <x v="0"/>
    <m/>
    <n v="2"/>
    <s v="Madame"/>
    <s v="MAEVA"/>
    <s v="MULLER"/>
    <m/>
    <m/>
    <m/>
    <m/>
    <m/>
    <m/>
    <s v="445 CCA"/>
    <d v="2024-11-01T00:00:00"/>
    <s v="445"/>
    <s v="05"/>
    <s v="SALARIES COMMERCIAUX"/>
    <m/>
    <m/>
    <s v="545"/>
    <m/>
    <m/>
    <s v="Niveau 1"/>
    <m/>
    <d v="1996-10-04T00:00:00"/>
    <n v="28"/>
    <n v="100"/>
    <s v="FRANCAISE"/>
    <d v="2024-11-01T00:00:00"/>
    <n v="0"/>
    <d v="2024-11-01T00:00:00"/>
    <m/>
    <n v="68100"/>
    <s v="MULHOUSE"/>
    <s v="JEROME CARPANETTO"/>
    <s v="900582"/>
    <s v="REGION CENTRE EST"/>
    <s v="305941"/>
    <s v="SAMUEL TRAGEL"/>
    <s v="100 IMD"/>
    <x v="14"/>
    <x v="14"/>
    <m/>
    <m/>
    <m/>
    <x v="16"/>
    <x v="16"/>
    <m/>
    <s v="Maeva muller"/>
    <m/>
    <s v="HC"/>
    <m/>
    <m/>
  </r>
  <r>
    <n v="305541"/>
    <n v="7022368"/>
    <x v="0"/>
    <s v="REGION ILE DE FRANCE NORD"/>
    <x v="0"/>
    <s v="07022368"/>
    <s v="305541"/>
    <x v="0"/>
    <m/>
    <n v="2"/>
    <s v="Madame"/>
    <s v="ELODIE"/>
    <s v="MUREZ"/>
    <m/>
    <m/>
    <m/>
    <m/>
    <m/>
    <m/>
    <s v="440 CCT"/>
    <d v="2023-10-01T00:00:00"/>
    <s v="440"/>
    <s v="05"/>
    <s v="SALARIES COMMERCIAUX"/>
    <m/>
    <m/>
    <s v="258"/>
    <m/>
    <m/>
    <s v="Niveau 1"/>
    <m/>
    <d v="1976-06-05T00:00:00"/>
    <n v="48"/>
    <n v="100"/>
    <s v="FRANCAISE"/>
    <d v="2023-04-01T00:00:00"/>
    <n v="1"/>
    <d v="2023-04-01T00:00:00"/>
    <s v="HC"/>
    <n v="78550"/>
    <s v="BAZAINVILLE"/>
    <s v="CATHERINE BLANCKAERT"/>
    <s v="071030"/>
    <s v="REGION ILE DE FRANCE NORD"/>
    <s v="303103"/>
    <s v="JEROME TEISSIER"/>
    <s v="100 IMD"/>
    <x v="19"/>
    <x v="19"/>
    <s v="193201"/>
    <s v="STEPHANE KUHN"/>
    <s v="200 IMP"/>
    <x v="99"/>
    <x v="99"/>
    <s v="305541"/>
    <s v="ELODIE MUREZ"/>
    <s v="440 CCT"/>
    <s v="HC"/>
    <s v="990948"/>
    <s v="SECTEUR BLANC"/>
  </r>
  <r>
    <n v="172954"/>
    <n v="6015386"/>
    <x v="1"/>
    <s v="POLE PILOTAGE DU RESEAU COMMERCIAL"/>
    <x v="0"/>
    <s v="06015386"/>
    <s v="172954"/>
    <x v="0"/>
    <m/>
    <n v="2"/>
    <s v="Madame"/>
    <s v="CATHERINE"/>
    <s v="MURON"/>
    <m/>
    <m/>
    <m/>
    <m/>
    <m/>
    <m/>
    <s v="ASSISTANT COMMERCIAL NIVEAU 2"/>
    <d v="1994-06-06T00:00:00"/>
    <s v="855"/>
    <s v="03"/>
    <s v="NON CADRES"/>
    <m/>
    <m/>
    <m/>
    <m/>
    <m/>
    <n v="4"/>
    <m/>
    <d v="1961-01-03T00:00:00"/>
    <n v="63"/>
    <n v="100"/>
    <s v="FRANCAISE"/>
    <d v="1994-06-06T00:00:00"/>
    <n v="30"/>
    <d v="1994-06-06T00:00:00"/>
    <m/>
    <n v="42000"/>
    <s v="ST ETIENNE"/>
    <m/>
    <s v="700584"/>
    <s v="POLE PILOTAGE DU RESEAU COMMERCIAL"/>
    <m/>
    <m/>
    <m/>
    <x v="25"/>
    <x v="25"/>
    <m/>
    <m/>
    <m/>
    <x v="3"/>
    <x v="3"/>
    <m/>
    <m/>
    <m/>
    <m/>
    <m/>
    <m/>
  </r>
  <r>
    <n v="193654"/>
    <n v="3002931"/>
    <x v="0"/>
    <s v="REGION GRAND SUD"/>
    <x v="0"/>
    <s v="03002931"/>
    <s v="193654"/>
    <x v="0"/>
    <m/>
    <n v="2"/>
    <s v="Madame"/>
    <s v="ANNICK"/>
    <s v="MURZEREAU"/>
    <s v="440 CCT"/>
    <n v="42795"/>
    <m/>
    <s v="Faux"/>
    <n v="5"/>
    <s v="SALARIES COMMERCIAUX"/>
    <s v="370 CC.E"/>
    <d v="2017-04-01T00:00:00"/>
    <s v="370"/>
    <s v="05"/>
    <s v="SALARIES COMMERCIAUX"/>
    <m/>
    <m/>
    <s v="118"/>
    <s v="Niveau 2"/>
    <m/>
    <s v="Niveau 2"/>
    <m/>
    <n v="25289"/>
    <n v="55"/>
    <n v="100"/>
    <s v="FRANCAISE"/>
    <n v="40391"/>
    <n v="14"/>
    <n v="40391"/>
    <s v="HC"/>
    <n v="11100"/>
    <s v="NARBONNE"/>
    <s v="FREDERIC MESTRE"/>
    <s v="071251"/>
    <s v="REGION GRAND SUD"/>
    <s v="163397"/>
    <s v="FRANCK ZENOU"/>
    <s v="100 IMD"/>
    <x v="0"/>
    <x v="0"/>
    <s v="177023"/>
    <s v="JEAN-PHILIPPE GUERIN"/>
    <s v="200 IMP"/>
    <x v="39"/>
    <x v="39"/>
    <s v="193654"/>
    <s v="ANNICK MURZEREAU"/>
    <s v="370 CC.E"/>
    <s v="HC"/>
    <s v="992961"/>
    <s v="SECTEUR BLANC"/>
  </r>
  <r>
    <n v="305917"/>
    <n v="7023452"/>
    <x v="0"/>
    <s v="REGION GRAND OUEST"/>
    <x v="0"/>
    <s v="07023452"/>
    <s v="305917"/>
    <x v="0"/>
    <m/>
    <n v="1"/>
    <s v="Monsieur"/>
    <s v="JULIEN"/>
    <s v="MUZZOLINI"/>
    <m/>
    <m/>
    <m/>
    <m/>
    <m/>
    <m/>
    <s v="440 CCT"/>
    <d v="2024-07-01T00:00:00"/>
    <s v="440"/>
    <s v="05"/>
    <s v="SALARIES COMMERCIAUX"/>
    <m/>
    <m/>
    <s v="284"/>
    <m/>
    <m/>
    <s v="Niveau 1"/>
    <m/>
    <d v="1989-03-18T00:00:00"/>
    <n v="35"/>
    <n v="100"/>
    <s v="FRANCAISE"/>
    <d v="2024-03-01T00:00:00"/>
    <n v="0"/>
    <d v="2024-03-01T00:00:00"/>
    <s v="HC"/>
    <n v="28200"/>
    <s v="VILLAMPUY"/>
    <s v="MATHIEU CHEMIN"/>
    <s v="071590"/>
    <s v="REGION GRAND OUEST"/>
    <s v="305493"/>
    <s v="AURELIE DEVILLIER"/>
    <s v="100 IMD"/>
    <x v="38"/>
    <x v="38"/>
    <s v="301609"/>
    <s v="MIKAEL DEBAIN"/>
    <s v="200 IMP"/>
    <x v="87"/>
    <x v="87"/>
    <s v="305917"/>
    <s v="JULIEN MUZZOLINI"/>
    <s v="440 CCT"/>
    <s v="HC"/>
    <s v="096607"/>
    <s v="SECTEUR BLANC"/>
  </r>
  <r>
    <n v="304782"/>
    <n v="3102607"/>
    <x v="0"/>
    <s v="REGION GRAND SUD"/>
    <x v="0"/>
    <s v="03102607"/>
    <s v="304782"/>
    <x v="0"/>
    <m/>
    <n v="1"/>
    <s v="Monsieur"/>
    <s v="JEREMY"/>
    <s v="MYLY"/>
    <m/>
    <m/>
    <m/>
    <m/>
    <m/>
    <m/>
    <s v="440 CCT"/>
    <d v="2021-06-01T00:00:00"/>
    <s v="440"/>
    <s v="05"/>
    <s v="SALARIES COMMERCIAUX"/>
    <m/>
    <m/>
    <s v="418"/>
    <m/>
    <m/>
    <s v="Niveau 1"/>
    <m/>
    <d v="1987-10-07T00:00:00"/>
    <n v="37"/>
    <n v="100"/>
    <s v="FRANCAISE"/>
    <d v="2020-12-01T00:00:00"/>
    <n v="4"/>
    <d v="2020-12-01T00:00:00"/>
    <s v="HC"/>
    <n v="83210"/>
    <s v="SOLLIES PONT"/>
    <s v="FREDERIC MESTRE"/>
    <s v="071251"/>
    <s v="REGION GRAND SUD"/>
    <s v="190355"/>
    <s v="FABIO FRACASSETTI"/>
    <s v="100 IMD"/>
    <x v="9"/>
    <x v="9"/>
    <s v="189398"/>
    <s v="JEAN-FRANCOIS LANTERI"/>
    <s v="200 IMP"/>
    <x v="11"/>
    <x v="11"/>
    <s v="304782"/>
    <s v="JEREMY MYLY"/>
    <s v="440 CCT"/>
    <s v="HC"/>
    <s v="099032"/>
    <s v="SECTEUR BLANC"/>
  </r>
  <r>
    <n v="193536"/>
    <n v="3002805"/>
    <x v="0"/>
    <s v="REGION CENTRE EST"/>
    <x v="0"/>
    <s v="03002805"/>
    <s v="193536"/>
    <x v="0"/>
    <m/>
    <n v="2"/>
    <s v="Madame"/>
    <s v="STEPHANIE"/>
    <s v="NADREAU"/>
    <m/>
    <m/>
    <m/>
    <m/>
    <m/>
    <m/>
    <s v="440 CCT"/>
    <d v="2010-12-01T00:00:00"/>
    <s v="440"/>
    <s v="05"/>
    <s v="SALARIES COMMERCIAUX"/>
    <m/>
    <m/>
    <s v="495"/>
    <m/>
    <m/>
    <s v="Niveau 1"/>
    <m/>
    <n v="30316"/>
    <n v="41"/>
    <n v="100"/>
    <s v="FRANCAISE"/>
    <n v="40269"/>
    <n v="14"/>
    <n v="40269"/>
    <s v="HC"/>
    <n v="45390"/>
    <s v="ORVILLE"/>
    <s v="JEROME CARPANETTO"/>
    <s v="900582"/>
    <s v="REGION CENTRE EST"/>
    <s v="182240"/>
    <s v="FREDERIC MARTINELLI"/>
    <s v="100 IMD"/>
    <x v="2"/>
    <x v="2"/>
    <s v="305466"/>
    <s v="ANTHONY COLAS"/>
    <s v="200 IMP"/>
    <x v="2"/>
    <x v="2"/>
    <s v="193536"/>
    <s v="STEPHANIE NADREAU"/>
    <s v="440 CCT"/>
    <s v="HC"/>
    <s v="993190"/>
    <s v="SECTEUR BLANC"/>
  </r>
  <r>
    <n v="306100"/>
    <n v="7023848"/>
    <x v="0"/>
    <s v="REGION CENTRE EST"/>
    <x v="0"/>
    <s v="07023848"/>
    <s v="306100"/>
    <x v="0"/>
    <m/>
    <n v="1"/>
    <s v="Monsieur"/>
    <s v="ADRIEN"/>
    <s v="NAUCHE"/>
    <m/>
    <m/>
    <m/>
    <m/>
    <m/>
    <m/>
    <s v="440 CCT"/>
    <d v="2024-11-01T00:00:00"/>
    <s v="440"/>
    <s v="05"/>
    <s v="SALARIES COMMERCIAUX"/>
    <m/>
    <m/>
    <s v="522"/>
    <m/>
    <m/>
    <s v="Niveau 1"/>
    <m/>
    <n v="33762"/>
    <n v="32"/>
    <n v="100"/>
    <s v="FRANCAISE"/>
    <n v="45474"/>
    <n v="0"/>
    <n v="45474"/>
    <s v="HC"/>
    <n v="69100"/>
    <s v="VILLEURBANNE"/>
    <s v="JEROME CARPANETTO"/>
    <s v="900582"/>
    <s v="REGION CENTRE EST"/>
    <s v="304393"/>
    <s v="NICOLAS THIALLET"/>
    <s v="100 IMD"/>
    <x v="36"/>
    <x v="36"/>
    <s v="304557"/>
    <s v="BENJAMIN PINGUET"/>
    <s v="200 IMP"/>
    <x v="64"/>
    <x v="64"/>
    <s v="306100"/>
    <s v="ADRIEN NAUCHE"/>
    <s v="440 CCT"/>
    <s v="HC"/>
    <s v="993301"/>
    <s v="SECTEUR BLANC"/>
  </r>
  <r>
    <n v="301043"/>
    <n v="3100613"/>
    <x v="0"/>
    <s v="REGION CENTRE EST"/>
    <x v="0"/>
    <s v="03100613"/>
    <s v="301043"/>
    <x v="0"/>
    <m/>
    <n v="2"/>
    <s v="Madame"/>
    <s v="MATHILDE"/>
    <s v="NAZZARO"/>
    <m/>
    <m/>
    <m/>
    <m/>
    <m/>
    <m/>
    <s v="440 CCT"/>
    <d v="2012-11-01T00:00:00"/>
    <s v="440"/>
    <s v="05"/>
    <s v="SALARIES COMMERCIAUX"/>
    <m/>
    <m/>
    <s v="260"/>
    <m/>
    <m/>
    <s v="Niveau 1"/>
    <m/>
    <n v="24906"/>
    <n v="56"/>
    <n v="100"/>
    <s v="FRANCAISE"/>
    <n v="41214"/>
    <n v="12"/>
    <n v="41214"/>
    <s v="HC"/>
    <n v="10000"/>
    <s v="TROYES"/>
    <s v="JEROME CARPANETTO"/>
    <s v="900582"/>
    <s v="REGION CENTRE EST"/>
    <s v="172115"/>
    <s v="GREGORY BACQUET"/>
    <s v="100 IMD"/>
    <x v="29"/>
    <x v="29"/>
    <s v="304936"/>
    <s v="CATHERINE LORITTE"/>
    <s v="200 IMP"/>
    <x v="85"/>
    <x v="85"/>
    <s v="301043"/>
    <s v="MATHILDE NAZZARO"/>
    <s v="440 CCT"/>
    <s v="HC"/>
    <s v="992630"/>
    <s v="SECTEUR BLANC"/>
  </r>
  <r>
    <n v="305414"/>
    <n v="7021870"/>
    <x v="0"/>
    <s v="POLE PILOTAGE DU RESEAU COMMERCIAL"/>
    <x v="0"/>
    <s v="07021870"/>
    <s v="305414"/>
    <x v="0"/>
    <m/>
    <n v="2"/>
    <s v="Madame"/>
    <s v="AICHA"/>
    <s v="NDIAYE"/>
    <m/>
    <m/>
    <m/>
    <m/>
    <m/>
    <m/>
    <s v="460 CC"/>
    <d v="2022-10-01T00:00:00"/>
    <s v="460"/>
    <s v="03"/>
    <s v="SALARIES COMMERCIAUX"/>
    <m/>
    <m/>
    <m/>
    <m/>
    <m/>
    <s v="Niveau 1"/>
    <m/>
    <n v="36099"/>
    <n v="26"/>
    <n v="100"/>
    <s v="FRANCAISE"/>
    <n v="44835"/>
    <n v="2"/>
    <n v="44835"/>
    <m/>
    <n v="44300"/>
    <s v="NANTES"/>
    <m/>
    <s v="700584"/>
    <s v="POLE PILOTAGE DU RESEAU COMMERCIAL"/>
    <m/>
    <m/>
    <m/>
    <x v="3"/>
    <x v="3"/>
    <m/>
    <m/>
    <m/>
    <x v="3"/>
    <x v="3"/>
    <m/>
    <m/>
    <m/>
    <s v="OF"/>
    <m/>
    <m/>
  </r>
  <r>
    <n v="305361"/>
    <n v="7021546"/>
    <x v="0"/>
    <s v="REGION GRAND OUEST"/>
    <x v="0"/>
    <s v="07021546"/>
    <s v="305361"/>
    <x v="0"/>
    <m/>
    <n v="1"/>
    <s v="Monsieur"/>
    <s v="LOGAN"/>
    <s v="NEILL"/>
    <m/>
    <m/>
    <m/>
    <m/>
    <m/>
    <m/>
    <s v="440 CCT"/>
    <d v="2023-03-01T00:00:00"/>
    <s v="440"/>
    <s v="05"/>
    <s v="SALARIES COMMERCIAUX"/>
    <m/>
    <m/>
    <s v="472"/>
    <m/>
    <m/>
    <s v="Niveau 1"/>
    <m/>
    <n v="29186"/>
    <n v="45"/>
    <n v="100"/>
    <s v="FRANCAISE"/>
    <n v="44805"/>
    <n v="2"/>
    <n v="44805"/>
    <s v="HC"/>
    <n v="14550"/>
    <s v="BLAINVILLE SUR ORNE"/>
    <s v="MATHIEU CHEMIN"/>
    <s v="071590"/>
    <s v="REGION GRAND OUEST"/>
    <s v="170189"/>
    <s v="SEBASTIEN PLANCON"/>
    <s v="100 IMD"/>
    <x v="10"/>
    <x v="10"/>
    <s v="182923"/>
    <s v="DAVID RIQUE"/>
    <s v="200 IMP"/>
    <x v="48"/>
    <x v="48"/>
    <s v="305361"/>
    <s v="LOGAN NEILL"/>
    <s v="440 CCT"/>
    <s v="HC"/>
    <s v="993505"/>
    <s v="SECTEUR BLANC"/>
  </r>
  <r>
    <n v="304061"/>
    <n v="3102192"/>
    <x v="0"/>
    <s v="REGION CENTRE EST"/>
    <x v="0"/>
    <s v="03102192"/>
    <s v="304061"/>
    <x v="0"/>
    <m/>
    <n v="2"/>
    <s v="Madame"/>
    <s v="SONIA"/>
    <s v="NETZER"/>
    <s v="440 CCT"/>
    <n v="45231"/>
    <m/>
    <s v="Faux"/>
    <n v="5"/>
    <s v="SALARIES COMMERCIAUX"/>
    <s v="441 CCTM"/>
    <d v="2023-12-01T00:00:00"/>
    <s v="441"/>
    <s v="05"/>
    <s v="SALARIES COMMERCIAUX"/>
    <s v="T"/>
    <m/>
    <s v="249"/>
    <s v="Niveau 1"/>
    <m/>
    <s v="Niveau 1"/>
    <m/>
    <n v="31296"/>
    <n v="39"/>
    <n v="100"/>
    <s v="FRANCAISE"/>
    <n v="43405"/>
    <n v="6"/>
    <n v="43405"/>
    <s v="HC"/>
    <n v="67330"/>
    <s v="NIEDERSOULTZBACH"/>
    <s v="JEROME CARPANETTO"/>
    <s v="900582"/>
    <s v="REGION CENTRE EST"/>
    <s v="300268"/>
    <s v="PIERRE FRANCOIS LAURA"/>
    <s v="100 IMD"/>
    <x v="37"/>
    <x v="37"/>
    <s v="304204"/>
    <s v="MARTIN RANJIT"/>
    <s v="200 IMP"/>
    <x v="65"/>
    <x v="65"/>
    <s v="304061"/>
    <s v="SONIA NETZER"/>
    <s v="441 CCTM"/>
    <s v="HC"/>
    <s v="993400"/>
    <s v="SECTEUR BLANC"/>
  </r>
  <r>
    <n v="300960"/>
    <n v="3100580"/>
    <x v="2"/>
    <s v="REGION CENTRE EST"/>
    <x v="0"/>
    <s v="03100580"/>
    <s v="300960"/>
    <x v="0"/>
    <m/>
    <n v="1"/>
    <s v="Monsieur"/>
    <s v="HELDER"/>
    <s v="NEVES"/>
    <m/>
    <m/>
    <m/>
    <m/>
    <m/>
    <m/>
    <s v="200 IMP"/>
    <d v="2012-09-01T00:00:00"/>
    <s v="200"/>
    <s v="04"/>
    <s v="INSPECTEURS RSG"/>
    <m/>
    <m/>
    <m/>
    <m/>
    <m/>
    <n v="6"/>
    <m/>
    <n v="28014"/>
    <n v="48"/>
    <n v="100"/>
    <s v="FRANCAISE"/>
    <n v="41153"/>
    <n v="12"/>
    <n v="41153"/>
    <m/>
    <n v="77700"/>
    <s v="COUPVRAY"/>
    <s v="JEROME CARPANETTO"/>
    <s v="900582"/>
    <s v="REGION CENTRE EST"/>
    <s v="193601"/>
    <s v="PIERRICK MORTIER"/>
    <s v="100 IMD"/>
    <x v="30"/>
    <x v="30"/>
    <s v="300960"/>
    <s v="HELDER NEVES"/>
    <s v="200 IMP"/>
    <x v="68"/>
    <x v="68"/>
    <m/>
    <m/>
    <m/>
    <s v="HP"/>
    <m/>
    <m/>
  </r>
  <r>
    <n v="193699"/>
    <n v="3002976"/>
    <x v="0"/>
    <s v="REGION ILE DE FRANCE NORD"/>
    <x v="0"/>
    <s v="03002976"/>
    <s v="193699"/>
    <x v="0"/>
    <m/>
    <n v="1"/>
    <s v="Monsieur"/>
    <s v="LUDOVIC"/>
    <s v="NEVO"/>
    <m/>
    <m/>
    <m/>
    <m/>
    <m/>
    <m/>
    <s v="440 CCT"/>
    <d v="2010-09-01T00:00:00"/>
    <s v="440"/>
    <s v="05"/>
    <s v="SALARIES COMMERCIAUX"/>
    <m/>
    <m/>
    <s v="358"/>
    <m/>
    <m/>
    <s v="Niveau 1"/>
    <m/>
    <n v="26837"/>
    <n v="51"/>
    <n v="100"/>
    <s v="FRANCAISE"/>
    <n v="40422"/>
    <n v="14"/>
    <n v="40422"/>
    <s v="HC"/>
    <n v="93370"/>
    <s v="MONTFERMEIL"/>
    <s v="CATHERINE BLANCKAERT"/>
    <s v="071030"/>
    <s v="REGION ILE DE FRANCE NORD"/>
    <s v="302041"/>
    <s v="DAPHNEE JULLION"/>
    <s v="100 IMD"/>
    <x v="1"/>
    <x v="1"/>
    <s v="302631"/>
    <s v="YAMINA YAHMI"/>
    <s v="200 IMP"/>
    <x v="40"/>
    <x v="40"/>
    <s v="193699"/>
    <s v="LUDOVIC NEVO"/>
    <s v="440 CCT"/>
    <s v="HC"/>
    <s v="992231"/>
    <s v="SECTEUR BLANC"/>
  </r>
  <r>
    <n v="303696"/>
    <n v="3102001"/>
    <x v="0"/>
    <s v="REGION GRAND SUD"/>
    <x v="0"/>
    <s v="03102001"/>
    <s v="303696"/>
    <x v="0"/>
    <m/>
    <n v="2"/>
    <s v="Madame"/>
    <s v="VIRGINIE"/>
    <s v="NEYRON"/>
    <s v="411 CCTM"/>
    <n v="43040"/>
    <m/>
    <s v="Faux"/>
    <n v="5"/>
    <s v="SALARIES COMMERCIAUX"/>
    <s v="441 CCTM"/>
    <d v="2017-12-01T00:00:00"/>
    <s v="441"/>
    <s v="05"/>
    <s v="SALARIES COMMERCIAUX"/>
    <s v="T"/>
    <m/>
    <s v="408"/>
    <s v="Niveau 1"/>
    <m/>
    <s v="Niveau 1"/>
    <m/>
    <n v="27381"/>
    <n v="49"/>
    <n v="100"/>
    <s v="FRANCAISE"/>
    <n v="43070"/>
    <n v="7"/>
    <n v="43070"/>
    <s v="HC"/>
    <n v="1580"/>
    <s v="IZERNORE"/>
    <s v="FREDERIC MESTRE"/>
    <s v="071251"/>
    <s v="REGION GRAND SUD"/>
    <s v="305131"/>
    <s v="BAPTISTE CHIKLI"/>
    <s v="100 IMD"/>
    <x v="12"/>
    <x v="12"/>
    <s v="303885"/>
    <s v="STEPHANE VIRET"/>
    <s v="200 IMP"/>
    <x v="66"/>
    <x v="66"/>
    <s v="303696"/>
    <s v="VIRGINIE NEYRON"/>
    <s v="441 CCTM"/>
    <s v="HC"/>
    <s v="992452"/>
    <s v="SECTEUR BLANC"/>
  </r>
  <r>
    <n v="185492"/>
    <n v="3000904"/>
    <x v="0"/>
    <s v="SUPPORT COMMERCIAL"/>
    <x v="0"/>
    <s v="03000904"/>
    <s v="185492"/>
    <x v="0"/>
    <m/>
    <n v="1"/>
    <s v="Monsieur"/>
    <s v="FAUSTIN AMEDEE"/>
    <s v="NGOMA"/>
    <m/>
    <m/>
    <m/>
    <m/>
    <m/>
    <m/>
    <s v="250 IF"/>
    <d v="2001-08-01T00:00:00"/>
    <s v="250"/>
    <s v="02"/>
    <s v="INSPECTEURS RSG"/>
    <m/>
    <m/>
    <m/>
    <m/>
    <m/>
    <n v="6"/>
    <m/>
    <n v="24672"/>
    <n v="57"/>
    <n v="100"/>
    <s v="FRANCAISE"/>
    <n v="37104"/>
    <n v="23"/>
    <n v="37104"/>
    <m/>
    <n v="91170"/>
    <s v="VIRY CHATILLON"/>
    <m/>
    <s v="070001"/>
    <s v="SUPPORT COMMERCIAL"/>
    <m/>
    <m/>
    <m/>
    <x v="33"/>
    <x v="33"/>
    <m/>
    <m/>
    <m/>
    <x v="3"/>
    <x v="3"/>
    <m/>
    <m/>
    <m/>
    <s v="AR"/>
    <m/>
    <m/>
  </r>
  <r>
    <n v="304027"/>
    <n v="3102180"/>
    <x v="0"/>
    <s v="REGION CENTRE EST"/>
    <x v="0"/>
    <s v="03102180"/>
    <s v="304027"/>
    <x v="0"/>
    <m/>
    <n v="1"/>
    <s v="Monsieur"/>
    <s v="DAMIEN"/>
    <s v="NICOLA"/>
    <s v="440 CCT"/>
    <n v="44986"/>
    <m/>
    <s v="Faux"/>
    <n v="5"/>
    <s v="SALARIES COMMERCIAUX"/>
    <s v="441 CCTM"/>
    <d v="2023-04-01T00:00:00"/>
    <s v="441"/>
    <s v="05"/>
    <s v="SALARIES COMMERCIAUX"/>
    <s v="T"/>
    <m/>
    <s v="254"/>
    <s v="Niveau 1"/>
    <m/>
    <s v="Niveau 1"/>
    <m/>
    <n v="29641"/>
    <n v="43"/>
    <n v="100"/>
    <s v="FRANCAISE"/>
    <n v="43374"/>
    <n v="6"/>
    <n v="43374"/>
    <s v="HC"/>
    <n v="8000"/>
    <s v="CHARLEVILLE MEZIERES"/>
    <s v="JEROME CARPANETTO"/>
    <s v="900582"/>
    <s v="REGION CENTRE EST"/>
    <s v="172115"/>
    <s v="GREGORY BACQUET"/>
    <s v="100 IMD"/>
    <x v="29"/>
    <x v="29"/>
    <s v="304764"/>
    <s v="EGLANTINE VEYRAT"/>
    <s v="200 IMP"/>
    <x v="97"/>
    <x v="97"/>
    <s v="304027"/>
    <s v="DAMIEN NICOLA"/>
    <s v="441 CCTM"/>
    <s v="HC"/>
    <s v="993405"/>
    <s v="SECTEUR BLANC"/>
  </r>
  <r>
    <n v="306377"/>
    <n v="7024291"/>
    <x v="0"/>
    <s v="REGION GRAND OUEST"/>
    <x v="0"/>
    <s v="07024291"/>
    <s v="306377"/>
    <x v="0"/>
    <m/>
    <n v="1"/>
    <s v="Monsieur"/>
    <s v="AURELIEN"/>
    <s v="NIZARD"/>
    <m/>
    <m/>
    <m/>
    <m/>
    <m/>
    <m/>
    <s v="445 CCA"/>
    <d v="2024-10-01T00:00:00"/>
    <s v="445"/>
    <s v="05"/>
    <s v="SALARIES COMMERCIAUX"/>
    <m/>
    <m/>
    <s v="276"/>
    <m/>
    <m/>
    <s v="Niveau 1"/>
    <m/>
    <n v="34457"/>
    <n v="30"/>
    <n v="100"/>
    <s v="FRANCAISE"/>
    <n v="45566"/>
    <n v="0"/>
    <n v="45566"/>
    <s v="HC"/>
    <n v="37100"/>
    <s v="TOURS"/>
    <s v="MATHIEU CHEMIN"/>
    <s v="071590"/>
    <s v="REGION GRAND OUEST"/>
    <s v="305493"/>
    <s v="AURELIE DEVILLIER"/>
    <s v="100 IMD"/>
    <x v="38"/>
    <x v="38"/>
    <s v="305410"/>
    <s v="MANON GIGER"/>
    <s v="200 IMP"/>
    <x v="123"/>
    <x v="121"/>
    <s v="306377"/>
    <s v="AURELIEN NIZARD"/>
    <s v="445 CCA"/>
    <s v="HC"/>
    <s v="993637"/>
    <s v="SECTEUR BLANC"/>
  </r>
  <r>
    <n v="304358"/>
    <n v="3102345"/>
    <x v="0"/>
    <s v="REGION CENTRE EST"/>
    <x v="0"/>
    <s v="03102345"/>
    <s v="304358"/>
    <x v="0"/>
    <m/>
    <n v="1"/>
    <s v="Monsieur"/>
    <s v="PAULIN"/>
    <s v="NJIKI NYA"/>
    <s v="445 CCA"/>
    <n v="43678"/>
    <m/>
    <s v="Faux"/>
    <n v="5"/>
    <s v="SALARIES COMMERCIAUX"/>
    <s v="440 CCT"/>
    <d v="2019-09-01T00:00:00"/>
    <s v="440"/>
    <s v="05"/>
    <s v="SALARIES COMMERCIAUX"/>
    <m/>
    <m/>
    <s v="350"/>
    <s v="Niveau 1"/>
    <m/>
    <s v="Niveau 1"/>
    <m/>
    <n v="32977"/>
    <n v="34"/>
    <n v="100"/>
    <s v="FRANCAISE"/>
    <n v="43709"/>
    <n v="5"/>
    <n v="43709"/>
    <s v="HC"/>
    <n v="77700"/>
    <s v="SERRIS"/>
    <s v="JEROME CARPANETTO"/>
    <s v="900582"/>
    <s v="REGION CENTRE EST"/>
    <s v="193601"/>
    <s v="PIERRICK MORTIER"/>
    <s v="100 IMD"/>
    <x v="30"/>
    <x v="30"/>
    <s v="172935"/>
    <s v="PATRICK HABAY"/>
    <s v="200 IMP"/>
    <x v="46"/>
    <x v="46"/>
    <s v="304358"/>
    <s v="PAULIN NJIKI NYA"/>
    <s v="440 CCT"/>
    <s v="HC"/>
    <s v="991847"/>
    <s v="SECTEUR BLANC"/>
  </r>
  <r>
    <n v="301196"/>
    <n v="3100691"/>
    <x v="0"/>
    <s v="REGION ILE DE FRANCE NORD"/>
    <x v="0"/>
    <s v="03100691"/>
    <s v="301196"/>
    <x v="0"/>
    <m/>
    <n v="1"/>
    <s v="Monsieur"/>
    <s v="RODOLPHE"/>
    <s v="NOBECOURT"/>
    <m/>
    <m/>
    <m/>
    <m/>
    <m/>
    <m/>
    <s v="440 CCT"/>
    <d v="2013-02-01T00:00:00"/>
    <s v="440"/>
    <s v="05"/>
    <s v="SALARIES COMMERCIAUX"/>
    <m/>
    <m/>
    <s v="178"/>
    <m/>
    <m/>
    <s v="Niveau 1"/>
    <m/>
    <n v="27274"/>
    <n v="50"/>
    <n v="100"/>
    <s v="FRANCAISE"/>
    <n v="41306"/>
    <n v="11"/>
    <n v="41306"/>
    <s v="HC"/>
    <n v="2110"/>
    <s v="FONTAINE NOTRE DAME"/>
    <s v="CATHERINE BLANCKAERT"/>
    <s v="071030"/>
    <s v="REGION ILE DE FRANCE NORD"/>
    <s v="301703"/>
    <s v="JONATHAN HENNICOTTE"/>
    <s v="100 IMD"/>
    <x v="34"/>
    <x v="34"/>
    <s v="193607"/>
    <s v="ANTHONY ZAPPARATA"/>
    <s v="200 IMP"/>
    <x v="58"/>
    <x v="58"/>
    <s v="301196"/>
    <s v="RODOLPHE NOBECOURT"/>
    <s v="440 CCT"/>
    <s v="HC"/>
    <s v="993370"/>
    <s v="SECTEUR BLANC"/>
  </r>
  <r>
    <n v="303817"/>
    <n v="3102053"/>
    <x v="0"/>
    <s v="REGION ILE DE FRANCE NORD"/>
    <x v="0"/>
    <s v="03102053"/>
    <s v="303817"/>
    <x v="0"/>
    <m/>
    <n v="2"/>
    <s v="Madame"/>
    <s v="ANNE CHARLOTTE"/>
    <s v="NOEL"/>
    <s v="445 CCA"/>
    <n v="44866"/>
    <m/>
    <s v="Faux"/>
    <n v="5"/>
    <s v="SALARIES COMMERCIAUX"/>
    <s v="441 CCTM"/>
    <d v="2022-12-01T00:00:00"/>
    <s v="441"/>
    <s v="05"/>
    <s v="SALARIES COMMERCIAUX"/>
    <s v="T"/>
    <m/>
    <s v="448"/>
    <s v="Niveau 1"/>
    <m/>
    <s v="Niveau 1"/>
    <m/>
    <n v="31619"/>
    <n v="38"/>
    <n v="100"/>
    <s v="FRANCAISE"/>
    <n v="43160"/>
    <n v="6"/>
    <n v="43160"/>
    <s v="HC"/>
    <n v="62140"/>
    <s v="LA LOGE"/>
    <s v="CATHERINE BLANCKAERT"/>
    <s v="071030"/>
    <s v="REGION ILE DE FRANCE NORD"/>
    <s v="305330"/>
    <s v="NICOLAS PHILIPPE"/>
    <s v="100 IMD"/>
    <x v="8"/>
    <x v="8"/>
    <s v="305490"/>
    <s v="JOHANN CARLIER"/>
    <s v="200 IMP"/>
    <x v="106"/>
    <x v="106"/>
    <s v="303817"/>
    <s v="ANNE CHARLOTTE NOEL"/>
    <s v="441 CCTM"/>
    <s v="HC"/>
    <s v="990336"/>
    <s v="SECTEUR BLANC"/>
  </r>
  <r>
    <n v="306194"/>
    <n v="7024034"/>
    <x v="0"/>
    <s v="REGION GRAND SUD"/>
    <x v="0"/>
    <s v="07024034"/>
    <s v="306194"/>
    <x v="0"/>
    <m/>
    <n v="2"/>
    <s v="Madame"/>
    <s v="VIRGINIE"/>
    <s v="NOETINGER"/>
    <m/>
    <m/>
    <m/>
    <m/>
    <m/>
    <m/>
    <s v="445 CCA"/>
    <d v="2024-09-01T00:00:00"/>
    <s v="445"/>
    <s v="05"/>
    <s v="SALARIES COMMERCIAUX"/>
    <m/>
    <m/>
    <s v="783"/>
    <m/>
    <m/>
    <s v="Niveau 1"/>
    <m/>
    <d v="1972-04-07T00:00:00"/>
    <n v="52"/>
    <n v="100"/>
    <s v="FRANCAISE"/>
    <d v="2024-09-01T00:00:00"/>
    <n v="0"/>
    <d v="2024-09-01T00:00:00"/>
    <s v="HC"/>
    <n v="73160"/>
    <s v="VIMINES"/>
    <s v="FREDERIC MESTRE"/>
    <s v="071251"/>
    <s v="REGION GRAND SUD"/>
    <s v="305131"/>
    <s v="BAPTISTE CHIKLI"/>
    <s v="100 IMD"/>
    <x v="12"/>
    <x v="12"/>
    <s v="305804"/>
    <s v="CYRIL CACCIATORE"/>
    <s v="200 IMP"/>
    <x v="14"/>
    <x v="14"/>
    <s v="306194"/>
    <s v="VIRGINIE NOETINGER"/>
    <s v="445 CCA"/>
    <s v="HC"/>
    <s v="992224"/>
    <s v="SECTEUR BLANC"/>
  </r>
  <r>
    <n v="165969"/>
    <n v="3000379"/>
    <x v="0"/>
    <s v="REGION ILE DE FRANCE NORD"/>
    <x v="0"/>
    <s v="03000379"/>
    <s v="165969"/>
    <x v="0"/>
    <m/>
    <n v="1"/>
    <s v="Monsieur"/>
    <s v="STEPHANE"/>
    <s v="NOGA"/>
    <m/>
    <m/>
    <m/>
    <m/>
    <m/>
    <m/>
    <s v="386 IE"/>
    <d v="1990-12-01T00:00:00"/>
    <s v="386"/>
    <s v="05"/>
    <s v="INSPECTEURS RSG"/>
    <s v="T"/>
    <m/>
    <s v="415"/>
    <m/>
    <m/>
    <n v="5"/>
    <m/>
    <d v="1966-08-27T00:00:00"/>
    <n v="58"/>
    <n v="100"/>
    <s v="FRANCAISE"/>
    <d v="1990-12-01T00:00:00"/>
    <n v="34"/>
    <d v="1990-12-01T00:00:00"/>
    <s v="HC"/>
    <n v="62840"/>
    <s v="LAVENTIE"/>
    <s v="CATHERINE BLANCKAERT"/>
    <s v="071030"/>
    <s v="REGION ILE DE FRANCE NORD"/>
    <s v="185551"/>
    <s v="BERNARD GERONIMI"/>
    <s v="100 IMD"/>
    <x v="17"/>
    <x v="17"/>
    <s v="305500"/>
    <s v="MARIE CHARLOTTE DELPIERRE"/>
    <s v="310 CMA"/>
    <x v="110"/>
    <x v="110"/>
    <s v="165969"/>
    <s v="STEPHANE NOGA"/>
    <s v="386 IE"/>
    <s v="HC"/>
    <s v="098481"/>
    <s v="SECTEUR BLANC"/>
  </r>
  <r>
    <n v="303792"/>
    <n v="3102042"/>
    <x v="0"/>
    <s v="REGION GRAND SUD"/>
    <x v="0"/>
    <s v="03102042"/>
    <s v="303792"/>
    <x v="0"/>
    <m/>
    <n v="1"/>
    <s v="Monsieur"/>
    <s v="SEBASTIEN"/>
    <s v="NOGUER"/>
    <s v="445 CCA"/>
    <d v="2018-01-01T00:00:00"/>
    <m/>
    <s v="Faux"/>
    <n v="5"/>
    <s v="SALARIES COMMERCIAUX"/>
    <s v="440 CCT"/>
    <d v="2018-02-01T00:00:00"/>
    <s v="440"/>
    <s v="05"/>
    <s v="SALARIES COMMERCIAUX"/>
    <m/>
    <m/>
    <s v="301"/>
    <s v="Niveau 1"/>
    <m/>
    <s v="Niveau 1"/>
    <m/>
    <d v="1984-12-21T00:00:00"/>
    <n v="39"/>
    <n v="100"/>
    <s v="FRANCAISE"/>
    <d v="2018-02-01T00:00:00"/>
    <n v="6"/>
    <d v="2018-02-01T00:00:00"/>
    <s v="HC"/>
    <n v="42430"/>
    <s v="ST JUST EN CHEVALET"/>
    <s v="FREDERIC MESTRE"/>
    <s v="071251"/>
    <s v="REGION GRAND SUD"/>
    <s v="193087"/>
    <s v="NICOLAS LEVEQUE"/>
    <s v="100 IMD"/>
    <x v="16"/>
    <x v="16"/>
    <s v="167187"/>
    <s v="CHRISTOPHE FOUILLOUSE"/>
    <s v="200 IMP"/>
    <x v="25"/>
    <x v="25"/>
    <s v="303792"/>
    <s v="SEBASTIEN NOGUER"/>
    <s v="440 CCT"/>
    <s v="HC"/>
    <s v="097182"/>
    <s v="SECTEUR BLANC"/>
  </r>
  <r>
    <n v="184253"/>
    <n v="3000863"/>
    <x v="0"/>
    <s v="REGION GRAND OUEST"/>
    <x v="0"/>
    <s v="03000863"/>
    <s v="184253"/>
    <x v="0"/>
    <m/>
    <n v="1"/>
    <s v="Monsieur"/>
    <s v="LIONEL"/>
    <s v="NOIRAULT"/>
    <s v="370 CC.E"/>
    <d v="2023-11-01T00:00:00"/>
    <m/>
    <s v="Faux"/>
    <n v="5"/>
    <s v="INSPECTEURS RSG"/>
    <s v="386 IE"/>
    <d v="2023-12-01T00:00:00"/>
    <s v="386"/>
    <s v="05"/>
    <s v="INSPECTEURS RSG"/>
    <s v="T"/>
    <m/>
    <s v="813"/>
    <n v="5"/>
    <m/>
    <n v="5"/>
    <m/>
    <d v="1965-03-10T00:00:00"/>
    <n v="59"/>
    <n v="100"/>
    <s v="FRANCAISE"/>
    <d v="2000-06-01T00:00:00"/>
    <n v="24"/>
    <d v="2000-06-01T00:00:00"/>
    <s v="HC"/>
    <n v="79100"/>
    <s v="STE VERGE"/>
    <s v="MATHIEU CHEMIN"/>
    <s v="071590"/>
    <s v="REGION GRAND OUEST"/>
    <s v="192093"/>
    <s v="GUILLAUME LIOPE"/>
    <s v="100 IMD"/>
    <x v="15"/>
    <x v="15"/>
    <s v="305551"/>
    <s v="THOMAS JONGEN"/>
    <s v="310 CMA"/>
    <x v="108"/>
    <x v="108"/>
    <s v="184253"/>
    <s v="LIONEL NOIRAULT"/>
    <s v="386 IE"/>
    <s v="HC"/>
    <s v="096728"/>
    <s v="SECTEUR BLANC"/>
  </r>
  <r>
    <n v="303102"/>
    <n v="3101697"/>
    <x v="0"/>
    <s v="REGION ILE DE FRANCE NORD"/>
    <x v="0"/>
    <s v="03101697"/>
    <s v="303102"/>
    <x v="0"/>
    <m/>
    <n v="1"/>
    <s v="Monsieur"/>
    <s v="ANTOINE"/>
    <s v="NOLLET"/>
    <s v="441 CCTM"/>
    <d v="2023-03-01T00:00:00"/>
    <m/>
    <s v="Faux"/>
    <n v="5"/>
    <s v="SALARIES COMMERCIAUX"/>
    <s v="391 CCEIM"/>
    <d v="2023-04-01T00:00:00"/>
    <s v="391"/>
    <s v="05"/>
    <s v="SALARIES COMMERCIAUX"/>
    <s v="T"/>
    <m/>
    <s v="786"/>
    <s v="Niveau 2"/>
    <m/>
    <s v="Niveau 2"/>
    <m/>
    <d v="1978-03-13T00:00:00"/>
    <n v="46"/>
    <n v="100"/>
    <s v="FRANCAISE"/>
    <d v="2016-09-01T00:00:00"/>
    <n v="8"/>
    <d v="2016-09-01T00:00:00"/>
    <s v="HC"/>
    <n v="80100"/>
    <s v="ABBEVILLE"/>
    <s v="CATHERINE BLANCKAERT"/>
    <s v="071030"/>
    <s v="REGION ILE DE FRANCE NORD"/>
    <s v="301703"/>
    <s v="JONATHAN HENNICOTTE"/>
    <s v="100 IMD"/>
    <x v="34"/>
    <x v="34"/>
    <s v="303751"/>
    <s v="MAGALIE FEVRIER"/>
    <s v="200 IMP"/>
    <x v="88"/>
    <x v="88"/>
    <s v="303102"/>
    <s v="ANTOINE NOLLET"/>
    <s v="391 CCEIM"/>
    <s v="HC"/>
    <s v="096227"/>
    <s v="SECTEUR BLANC"/>
  </r>
  <r>
    <n v="305239"/>
    <n v="7020651"/>
    <x v="0"/>
    <s v="REGION CENTRE EST"/>
    <x v="0"/>
    <s v="07020651"/>
    <s v="305239"/>
    <x v="0"/>
    <m/>
    <n v="2"/>
    <s v="Madame"/>
    <s v="KARINE"/>
    <s v="NONNON"/>
    <m/>
    <m/>
    <m/>
    <m/>
    <m/>
    <m/>
    <s v="440 CCT"/>
    <d v="2022-07-01T00:00:00"/>
    <s v="440"/>
    <s v="05"/>
    <s v="SALARIES COMMERCIAUX"/>
    <m/>
    <m/>
    <s v="105"/>
    <m/>
    <m/>
    <s v="Niveau 1"/>
    <m/>
    <d v="1974-08-26T00:00:00"/>
    <n v="50"/>
    <n v="100"/>
    <s v="FRANCAISE"/>
    <d v="2022-01-01T00:00:00"/>
    <n v="2"/>
    <d v="2022-01-01T00:00:00"/>
    <s v="HC"/>
    <n v="8000"/>
    <s v="CHARLEVILLE MEZIERES"/>
    <s v="JEROME CARPANETTO"/>
    <s v="900582"/>
    <s v="REGION CENTRE EST"/>
    <s v="172115"/>
    <s v="GREGORY BACQUET"/>
    <s v="100 IMD"/>
    <x v="29"/>
    <x v="29"/>
    <s v="304764"/>
    <s v="EGLANTINE VEYRAT"/>
    <s v="200 IMP"/>
    <x v="97"/>
    <x v="97"/>
    <s v="305239"/>
    <s v="KARINE NONNON"/>
    <s v="440 CCT"/>
    <s v="HC"/>
    <s v="992321"/>
    <s v="SECTEUR BLANC"/>
  </r>
  <r>
    <n v="185852"/>
    <n v="3000937"/>
    <x v="0"/>
    <s v="REGION CENTRE EST"/>
    <x v="0"/>
    <s v="03000937"/>
    <s v="185852"/>
    <x v="0"/>
    <m/>
    <n v="2"/>
    <s v="Madame"/>
    <s v="SEVERINE"/>
    <s v="NORMAND"/>
    <m/>
    <m/>
    <m/>
    <m/>
    <m/>
    <m/>
    <s v="440 CCT"/>
    <d v="2001-06-01T00:00:00"/>
    <s v="440"/>
    <s v="05"/>
    <s v="SALARIES COMMERCIAUX"/>
    <m/>
    <m/>
    <s v="445"/>
    <m/>
    <m/>
    <s v="Niveau 1"/>
    <m/>
    <d v="1974-05-12T00:00:00"/>
    <n v="50"/>
    <n v="100"/>
    <s v="FRANCAISE"/>
    <d v="2001-06-01T00:00:00"/>
    <n v="23"/>
    <d v="2001-06-01T00:00:00"/>
    <s v="HC"/>
    <n v="70130"/>
    <s v="FRETIGNEY ET VELLOREILLE"/>
    <s v="JEROME CARPANETTO"/>
    <s v="900582"/>
    <s v="REGION CENTRE EST"/>
    <s v="305941"/>
    <s v="SAMUEL TRAGEL"/>
    <s v="100 IMD"/>
    <x v="14"/>
    <x v="14"/>
    <s v="304004"/>
    <s v="LARA BALTAZAR"/>
    <s v="200 IMP"/>
    <x v="33"/>
    <x v="33"/>
    <s v="185852"/>
    <s v="SEVERINE NORMAND"/>
    <s v="440 CCT"/>
    <s v="HC"/>
    <s v="992736"/>
    <s v="SECTEUR BLANC"/>
  </r>
  <r>
    <n v="303117"/>
    <n v="3101712"/>
    <x v="0"/>
    <s v="REGION ILE DE FRANCE NORD"/>
    <x v="0"/>
    <s v="03101712"/>
    <s v="303117"/>
    <x v="0"/>
    <m/>
    <n v="2"/>
    <s v="Madame"/>
    <s v="ALVINE MAUD"/>
    <s v="NOUNGUI"/>
    <s v="445 CCA"/>
    <n v="42583"/>
    <m/>
    <s v="Faux"/>
    <n v="5"/>
    <s v="SALARIES COMMERCIAUX"/>
    <s v="440 CCT"/>
    <d v="2016-09-01T00:00:00"/>
    <s v="440"/>
    <s v="05"/>
    <s v="SALARIES COMMERCIAUX"/>
    <m/>
    <m/>
    <s v="173"/>
    <s v="Niveau 1"/>
    <m/>
    <s v="Niveau 1"/>
    <m/>
    <d v="1985-10-10T00:00:00"/>
    <n v="39"/>
    <n v="100"/>
    <s v="FRANCAISE"/>
    <d v="2016-09-01T00:00:00"/>
    <n v="8"/>
    <d v="2016-09-01T00:00:00"/>
    <s v="HC"/>
    <n v="80800"/>
    <s v="VAIRE SOUS CORBIE"/>
    <s v="CATHERINE BLANCKAERT"/>
    <s v="071030"/>
    <s v="REGION ILE DE FRANCE NORD"/>
    <s v="301703"/>
    <s v="JONATHAN HENNICOTTE"/>
    <s v="100 IMD"/>
    <x v="34"/>
    <x v="34"/>
    <s v="192803"/>
    <s v="CENDRINE MAGRE"/>
    <s v="200 IMP"/>
    <x v="122"/>
    <x v="120"/>
    <s v="303117"/>
    <s v="ALVINE MAUD NOUNGUI"/>
    <s v="440 CCT"/>
    <s v="HC"/>
    <s v="993365"/>
    <s v="SECTEUR BLANC"/>
  </r>
  <r>
    <n v="305244"/>
    <n v="7020709"/>
    <x v="0"/>
    <s v="REGION GRAND OUEST"/>
    <x v="0"/>
    <s v="07020709"/>
    <s v="305244"/>
    <x v="0"/>
    <m/>
    <n v="2"/>
    <s v="Madame"/>
    <s v="PAULINE"/>
    <s v="NOUVEL"/>
    <m/>
    <m/>
    <m/>
    <m/>
    <m/>
    <m/>
    <s v="440 CCT"/>
    <d v="2022-08-01T00:00:00"/>
    <s v="440"/>
    <s v="05"/>
    <s v="SALARIES COMMERCIAUX"/>
    <m/>
    <m/>
    <s v="070"/>
    <m/>
    <m/>
    <s v="Niveau 1"/>
    <m/>
    <d v="1994-03-14T00:00:00"/>
    <n v="30"/>
    <n v="100"/>
    <s v="FRANCAISE"/>
    <d v="2022-02-01T00:00:00"/>
    <n v="2"/>
    <d v="2022-02-01T00:00:00"/>
    <s v="HC"/>
    <n v="44240"/>
    <s v="LA CHAPELLE SUR ERDRE"/>
    <s v="MATHIEU CHEMIN"/>
    <s v="071590"/>
    <s v="REGION GRAND OUEST"/>
    <s v="190433"/>
    <s v="JOHANN GUIHARD"/>
    <s v="100 IMD"/>
    <x v="13"/>
    <x v="13"/>
    <s v="305589"/>
    <s v="BENJAMIN SINEAU"/>
    <s v="200 IMP"/>
    <x v="94"/>
    <x v="94"/>
    <s v="305244"/>
    <s v="PAULINE NOUVEL"/>
    <s v="440 CCT"/>
    <s v="HC"/>
    <s v="099249"/>
    <s v="SECTEUR BLANC"/>
  </r>
  <r>
    <n v="183264"/>
    <n v="3000821"/>
    <x v="0"/>
    <s v="REGION GRAND OUEST"/>
    <x v="0"/>
    <s v="03000821"/>
    <s v="183264"/>
    <x v="0"/>
    <m/>
    <n v="1"/>
    <s v="Monsieur"/>
    <s v="FREDDY"/>
    <s v="NOWAK"/>
    <m/>
    <m/>
    <m/>
    <m/>
    <m/>
    <m/>
    <s v="440 CCT"/>
    <d v="1999-11-01T00:00:00"/>
    <s v="440"/>
    <s v="05"/>
    <s v="SALARIES COMMERCIAUX"/>
    <m/>
    <m/>
    <s v="435"/>
    <m/>
    <m/>
    <s v="Niveau 1"/>
    <m/>
    <d v="1971-07-15T00:00:00"/>
    <n v="53"/>
    <n v="100"/>
    <s v="FRANCAISE"/>
    <d v="1999-11-01T00:00:00"/>
    <n v="25"/>
    <d v="1999-11-01T00:00:00"/>
    <s v="HC"/>
    <n v="85340"/>
    <s v="OLONNE SUR MER"/>
    <s v="MATHIEU CHEMIN"/>
    <s v="071590"/>
    <s v="REGION GRAND OUEST"/>
    <s v="190433"/>
    <s v="JOHANN GUIHARD"/>
    <s v="100 IMD"/>
    <x v="13"/>
    <x v="13"/>
    <s v="305637"/>
    <s v="OLIVIER GUITTON"/>
    <s v="200 IMP"/>
    <x v="79"/>
    <x v="79"/>
    <s v="183264"/>
    <s v="FREDDY NOWAK"/>
    <s v="440 CCT"/>
    <s v="HC"/>
    <s v="098186"/>
    <s v="SECTEUR BLANC"/>
  </r>
  <r>
    <n v="305453"/>
    <n v="7022032"/>
    <x v="0"/>
    <s v="REGION GRAND OUEST"/>
    <x v="0"/>
    <s v="07022032"/>
    <s v="305453"/>
    <x v="0"/>
    <m/>
    <n v="2"/>
    <s v="Madame"/>
    <s v="CELINE"/>
    <s v="OBRECHT"/>
    <m/>
    <m/>
    <m/>
    <m/>
    <m/>
    <m/>
    <s v="440 CCT"/>
    <d v="2023-07-01T00:00:00"/>
    <s v="440"/>
    <s v="05"/>
    <s v="SALARIES COMMERCIAUX"/>
    <m/>
    <m/>
    <s v="518"/>
    <m/>
    <m/>
    <s v="Niveau 1"/>
    <m/>
    <n v="32129"/>
    <n v="36"/>
    <n v="100"/>
    <s v="FRANCAISE"/>
    <n v="44927"/>
    <n v="1"/>
    <n v="44927"/>
    <s v="HC"/>
    <n v="18260"/>
    <s v="JARS"/>
    <s v="MATHIEU CHEMIN"/>
    <s v="071590"/>
    <s v="REGION GRAND OUEST"/>
    <s v="305493"/>
    <s v="AURELIE DEVILLIER"/>
    <s v="100 IMD"/>
    <x v="38"/>
    <x v="38"/>
    <s v="301609"/>
    <s v="MIKAEL DEBAIN"/>
    <s v="200 IMP"/>
    <x v="87"/>
    <x v="87"/>
    <s v="305453"/>
    <s v="CELINE OBRECHT"/>
    <s v="440 CCT"/>
    <s v="HC"/>
    <s v="993336"/>
    <s v="SECTEUR BLANC"/>
  </r>
  <r>
    <n v="71195"/>
    <n v="50100081"/>
    <x v="0"/>
    <s v="REGION GRAND SUD"/>
    <x v="0"/>
    <s v="50100081"/>
    <s v="071195"/>
    <x v="1"/>
    <s v="E"/>
    <m/>
    <m/>
    <m/>
    <s v="OC AIN SUD"/>
    <m/>
    <m/>
    <m/>
    <m/>
    <m/>
    <m/>
    <m/>
    <d v="2024-12-01T00:00:00"/>
    <m/>
    <s v="04"/>
    <m/>
    <m/>
    <m/>
    <m/>
    <m/>
    <m/>
    <m/>
    <m/>
    <m/>
    <m/>
    <m/>
    <m/>
    <m/>
    <m/>
    <m/>
    <m/>
    <m/>
    <m/>
    <s v="FREDERIC MESTRE"/>
    <s v="071251"/>
    <s v="REGION GRAND SUD"/>
    <s v="305131"/>
    <s v="BAPTISTE CHIKLI"/>
    <s v="100 IMD"/>
    <x v="12"/>
    <x v="12"/>
    <m/>
    <m/>
    <m/>
    <x v="131"/>
    <x v="127"/>
    <m/>
    <m/>
    <m/>
    <m/>
    <m/>
    <m/>
  </r>
  <r>
    <n v="71363"/>
    <n v="50100114"/>
    <x v="0"/>
    <s v="REGION GRAND SUD"/>
    <x v="0"/>
    <s v="50100114"/>
    <s v="071363"/>
    <x v="1"/>
    <s v="E"/>
    <m/>
    <m/>
    <m/>
    <s v="OC ALBERTVILLE"/>
    <m/>
    <m/>
    <m/>
    <m/>
    <m/>
    <m/>
    <m/>
    <d v="2024-07-01T00:00:00"/>
    <m/>
    <s v="04"/>
    <m/>
    <m/>
    <m/>
    <m/>
    <m/>
    <m/>
    <m/>
    <m/>
    <m/>
    <m/>
    <m/>
    <m/>
    <m/>
    <m/>
    <m/>
    <m/>
    <m/>
    <m/>
    <s v="FREDERIC MESTRE"/>
    <s v="071251"/>
    <s v="REGION GRAND SUD"/>
    <s v="186531"/>
    <s v="CHRISTOPHE CLEMENT"/>
    <s v="100 IMD"/>
    <x v="11"/>
    <x v="11"/>
    <m/>
    <m/>
    <m/>
    <x v="119"/>
    <x v="118"/>
    <m/>
    <m/>
    <m/>
    <m/>
    <m/>
    <m/>
  </r>
  <r>
    <n v="71246"/>
    <n v="50100096"/>
    <x v="0"/>
    <s v="REGION GRAND SUD"/>
    <x v="0"/>
    <s v="50100096"/>
    <s v="071246"/>
    <x v="1"/>
    <s v="E"/>
    <m/>
    <m/>
    <m/>
    <s v="OC ALBI NORD"/>
    <m/>
    <m/>
    <m/>
    <m/>
    <m/>
    <m/>
    <m/>
    <d v="2024-12-01T00:00:00"/>
    <m/>
    <s v="04"/>
    <m/>
    <m/>
    <m/>
    <m/>
    <m/>
    <m/>
    <m/>
    <m/>
    <m/>
    <m/>
    <m/>
    <m/>
    <m/>
    <m/>
    <m/>
    <m/>
    <m/>
    <m/>
    <s v="FREDERIC MESTRE"/>
    <s v="071251"/>
    <s v="REGION GRAND SUD"/>
    <s v="306077"/>
    <s v="JONATHAN THIEBAUD"/>
    <s v="100 IMD"/>
    <x v="26"/>
    <x v="26"/>
    <m/>
    <m/>
    <m/>
    <x v="132"/>
    <x v="128"/>
    <m/>
    <m/>
    <m/>
    <m/>
    <m/>
    <m/>
  </r>
  <r>
    <n v="71646"/>
    <n v="50100157"/>
    <x v="0"/>
    <s v="REGION GRAND OUEST"/>
    <x v="0"/>
    <s v="50100157"/>
    <s v="071646"/>
    <x v="1"/>
    <s v="E"/>
    <m/>
    <m/>
    <m/>
    <s v="OC AMIOT A"/>
    <m/>
    <m/>
    <m/>
    <m/>
    <m/>
    <m/>
    <m/>
    <d v="2024-10-01T00:00:00"/>
    <m/>
    <s v="04"/>
    <m/>
    <m/>
    <m/>
    <m/>
    <m/>
    <m/>
    <m/>
    <m/>
    <m/>
    <m/>
    <m/>
    <m/>
    <m/>
    <m/>
    <m/>
    <m/>
    <m/>
    <m/>
    <s v="MATHIEU CHEMIN"/>
    <s v="071590"/>
    <s v="REGION GRAND OUEST"/>
    <s v="170189"/>
    <s v="SEBASTIEN PLANCON"/>
    <s v="100 IMD"/>
    <x v="10"/>
    <x v="10"/>
    <s v="303261"/>
    <s v="ANTHONY AMIOT"/>
    <s v="200 IMP"/>
    <x v="12"/>
    <x v="12"/>
    <m/>
    <m/>
    <m/>
    <m/>
    <m/>
    <m/>
  </r>
  <r>
    <n v="71212"/>
    <n v="50100086"/>
    <x v="0"/>
    <s v="REGION GRAND SUD"/>
    <x v="0"/>
    <s v="50100086"/>
    <s v="071212"/>
    <x v="1"/>
    <s v="E"/>
    <m/>
    <m/>
    <m/>
    <s v="OC ANIN S"/>
    <m/>
    <m/>
    <m/>
    <m/>
    <m/>
    <m/>
    <m/>
    <d v="2024-07-01T00:00:00"/>
    <m/>
    <s v="04"/>
    <m/>
    <m/>
    <m/>
    <m/>
    <m/>
    <m/>
    <m/>
    <m/>
    <m/>
    <m/>
    <m/>
    <m/>
    <m/>
    <m/>
    <m/>
    <m/>
    <m/>
    <m/>
    <s v="FREDERIC MESTRE"/>
    <s v="071251"/>
    <s v="REGION GRAND SUD"/>
    <s v="193087"/>
    <s v="NICOLAS LEVEQUE"/>
    <s v="100 IMD"/>
    <x v="16"/>
    <x v="16"/>
    <s v="305596"/>
    <s v="SOLENE ANIN"/>
    <s v="200 IMP"/>
    <x v="22"/>
    <x v="22"/>
    <m/>
    <m/>
    <m/>
    <m/>
    <m/>
    <m/>
  </r>
  <r>
    <n v="71500"/>
    <n v="50100134"/>
    <x v="0"/>
    <s v="REGION GRAND SUD"/>
    <x v="0"/>
    <s v="50100134"/>
    <s v="071500"/>
    <x v="1"/>
    <s v="E"/>
    <m/>
    <m/>
    <m/>
    <s v="OC ANNEMASSE"/>
    <m/>
    <m/>
    <m/>
    <m/>
    <m/>
    <m/>
    <m/>
    <d v="2024-12-01T00:00:00"/>
    <m/>
    <s v="04"/>
    <m/>
    <m/>
    <m/>
    <m/>
    <m/>
    <m/>
    <m/>
    <m/>
    <m/>
    <m/>
    <m/>
    <m/>
    <m/>
    <m/>
    <m/>
    <m/>
    <m/>
    <m/>
    <s v="FREDERIC MESTRE"/>
    <s v="071251"/>
    <s v="REGION GRAND SUD"/>
    <s v="305131"/>
    <s v="BAPTISTE CHIKLI"/>
    <s v="100 IMD"/>
    <x v="12"/>
    <x v="12"/>
    <m/>
    <m/>
    <m/>
    <x v="44"/>
    <x v="44"/>
    <m/>
    <m/>
    <m/>
    <m/>
    <m/>
    <m/>
  </r>
  <r>
    <n v="71347"/>
    <n v="50100111"/>
    <x v="0"/>
    <s v="REGION GRAND SUD"/>
    <x v="0"/>
    <s v="50100111"/>
    <s v="071347"/>
    <x v="1"/>
    <s v="E"/>
    <m/>
    <m/>
    <m/>
    <s v="OC ANTIBES"/>
    <m/>
    <m/>
    <m/>
    <m/>
    <m/>
    <m/>
    <m/>
    <d v="2024-10-01T00:00:00"/>
    <m/>
    <s v="04"/>
    <m/>
    <m/>
    <m/>
    <m/>
    <m/>
    <m/>
    <m/>
    <m/>
    <m/>
    <m/>
    <m/>
    <m/>
    <m/>
    <m/>
    <m/>
    <m/>
    <m/>
    <m/>
    <s v="FREDERIC MESTRE"/>
    <s v="071251"/>
    <s v="REGION GRAND SUD"/>
    <s v="182484"/>
    <s v="SYLVAIN KERLOC H"/>
    <s v="100 IMD"/>
    <x v="24"/>
    <x v="24"/>
    <m/>
    <m/>
    <m/>
    <x v="35"/>
    <x v="35"/>
    <m/>
    <m/>
    <m/>
    <m/>
    <m/>
    <m/>
  </r>
  <r>
    <n v="71148"/>
    <n v="50100069"/>
    <x v="0"/>
    <s v="REGION CENTRE EST"/>
    <x v="0"/>
    <s v="50100069"/>
    <s v="071148"/>
    <x v="1"/>
    <s v="E"/>
    <m/>
    <m/>
    <m/>
    <s v="OC AUXERRE"/>
    <m/>
    <m/>
    <m/>
    <m/>
    <m/>
    <m/>
    <m/>
    <d v="2024-12-01T00:00:00"/>
    <m/>
    <s v="04"/>
    <m/>
    <m/>
    <m/>
    <m/>
    <m/>
    <m/>
    <m/>
    <m/>
    <m/>
    <m/>
    <m/>
    <m/>
    <m/>
    <m/>
    <m/>
    <m/>
    <m/>
    <m/>
    <s v="JEROME CARPANETTO"/>
    <s v="900582"/>
    <s v="REGION CENTRE EST"/>
    <s v="193601"/>
    <s v="PIERRICK MORTIER"/>
    <s v="100 IMD"/>
    <x v="30"/>
    <x v="30"/>
    <m/>
    <m/>
    <m/>
    <x v="133"/>
    <x v="129"/>
    <m/>
    <m/>
    <m/>
    <m/>
    <m/>
    <m/>
  </r>
  <r>
    <n v="71527"/>
    <n v="50100141"/>
    <x v="0"/>
    <s v="REGION CENTRE EST"/>
    <x v="0"/>
    <s v="50100141"/>
    <s v="071527"/>
    <x v="1"/>
    <s v="E"/>
    <m/>
    <m/>
    <m/>
    <s v="OC BABISKI F"/>
    <m/>
    <m/>
    <m/>
    <m/>
    <m/>
    <m/>
    <m/>
    <d v="2024-12-01T00:00:00"/>
    <m/>
    <s v="04"/>
    <m/>
    <m/>
    <m/>
    <m/>
    <m/>
    <m/>
    <m/>
    <m/>
    <m/>
    <m/>
    <m/>
    <m/>
    <m/>
    <m/>
    <m/>
    <m/>
    <m/>
    <m/>
    <s v="JEROME CARPANETTO"/>
    <s v="900582"/>
    <s v="REGION CENTRE EST"/>
    <s v="182240"/>
    <s v="FREDERIC MARTINELLI"/>
    <s v="100 IMD"/>
    <x v="2"/>
    <x v="2"/>
    <s v="188461"/>
    <s v="FRANCK BABISKI"/>
    <s v="200 IMP"/>
    <x v="20"/>
    <x v="20"/>
    <m/>
    <m/>
    <m/>
    <m/>
    <m/>
    <m/>
  </r>
  <r>
    <n v="71245"/>
    <n v="50100095"/>
    <x v="0"/>
    <s v="REGION GRAND SUD"/>
    <x v="0"/>
    <s v="50100095"/>
    <s v="071245"/>
    <x v="1"/>
    <s v="E"/>
    <m/>
    <m/>
    <m/>
    <s v="OC BALARDY A"/>
    <m/>
    <m/>
    <m/>
    <m/>
    <m/>
    <m/>
    <m/>
    <d v="2024-12-01T00:00:00"/>
    <m/>
    <s v="04"/>
    <m/>
    <m/>
    <m/>
    <m/>
    <m/>
    <m/>
    <m/>
    <m/>
    <m/>
    <m/>
    <m/>
    <m/>
    <m/>
    <m/>
    <m/>
    <m/>
    <m/>
    <m/>
    <s v="FREDERIC MESTRE"/>
    <s v="071251"/>
    <s v="REGION GRAND SUD"/>
    <s v="306077"/>
    <s v="JONATHAN THIEBAUD"/>
    <s v="100 IMD"/>
    <x v="26"/>
    <x v="26"/>
    <s v="305333"/>
    <s v="ALEXANDRE BALARDY"/>
    <s v="200 IMP"/>
    <x v="34"/>
    <x v="34"/>
    <m/>
    <m/>
    <m/>
    <m/>
    <m/>
    <m/>
  </r>
  <r>
    <n v="70813"/>
    <n v="50100017"/>
    <x v="0"/>
    <s v="REGION CENTRE EST"/>
    <x v="0"/>
    <s v="50100017"/>
    <s v="070813"/>
    <x v="1"/>
    <s v="E"/>
    <m/>
    <m/>
    <m/>
    <s v="OC BALTAZAR L"/>
    <m/>
    <m/>
    <m/>
    <m/>
    <m/>
    <m/>
    <m/>
    <d v="2024-12-01T00:00:00"/>
    <m/>
    <s v="04"/>
    <m/>
    <m/>
    <m/>
    <m/>
    <m/>
    <m/>
    <m/>
    <m/>
    <m/>
    <m/>
    <m/>
    <m/>
    <m/>
    <m/>
    <m/>
    <m/>
    <m/>
    <m/>
    <s v="JEROME CARPANETTO"/>
    <s v="900582"/>
    <s v="REGION CENTRE EST"/>
    <s v="305941"/>
    <s v="SAMUEL TRAGEL"/>
    <s v="100 IMD"/>
    <x v="14"/>
    <x v="14"/>
    <s v="304004"/>
    <s v="LARA BALTAZAR"/>
    <s v="200 IMP"/>
    <x v="33"/>
    <x v="33"/>
    <m/>
    <m/>
    <m/>
    <m/>
    <m/>
    <m/>
  </r>
  <r>
    <n v="71223"/>
    <n v="50100089"/>
    <x v="0"/>
    <s v="REGION GRAND OUEST"/>
    <x v="0"/>
    <s v="50100089"/>
    <s v="071223"/>
    <x v="1"/>
    <s v="E"/>
    <m/>
    <m/>
    <m/>
    <s v="OC BARON O"/>
    <m/>
    <m/>
    <m/>
    <m/>
    <m/>
    <m/>
    <m/>
    <d v="2024-10-01T00:00:00"/>
    <m/>
    <s v="04"/>
    <m/>
    <m/>
    <m/>
    <m/>
    <m/>
    <m/>
    <m/>
    <m/>
    <m/>
    <m/>
    <m/>
    <m/>
    <m/>
    <m/>
    <m/>
    <m/>
    <m/>
    <m/>
    <s v="MATHIEU CHEMIN"/>
    <s v="071590"/>
    <s v="REGION GRAND OUEST"/>
    <s v="300602"/>
    <s v="MARYAN HARY"/>
    <s v="100 IMD"/>
    <x v="5"/>
    <x v="5"/>
    <s v="305671"/>
    <s v="OLIVIER BARON"/>
    <s v="200 IMP"/>
    <x v="50"/>
    <x v="50"/>
    <m/>
    <m/>
    <m/>
    <m/>
    <m/>
    <m/>
  </r>
  <r>
    <n v="71088"/>
    <n v="50100048"/>
    <x v="0"/>
    <s v="REGION GRAND OUEST"/>
    <x v="0"/>
    <s v="50100048"/>
    <s v="071088"/>
    <x v="1"/>
    <s v="E"/>
    <m/>
    <m/>
    <m/>
    <s v="OC BARRE S"/>
    <m/>
    <m/>
    <m/>
    <m/>
    <m/>
    <m/>
    <m/>
    <d v="2024-10-01T00:00:00"/>
    <m/>
    <s v="04"/>
    <m/>
    <m/>
    <m/>
    <m/>
    <m/>
    <m/>
    <m/>
    <m/>
    <m/>
    <m/>
    <m/>
    <m/>
    <m/>
    <m/>
    <m/>
    <m/>
    <m/>
    <m/>
    <s v="MATHIEU CHEMIN"/>
    <s v="071590"/>
    <s v="REGION GRAND OUEST"/>
    <s v="306176"/>
    <s v="BERENGERE CORVELLEC"/>
    <s v="100 IMD"/>
    <x v="31"/>
    <x v="31"/>
    <s v="305540"/>
    <s v="STEPHANE BARRE"/>
    <s v="200 IMP"/>
    <x v="51"/>
    <x v="51"/>
    <m/>
    <m/>
    <m/>
    <m/>
    <m/>
    <m/>
  </r>
  <r>
    <n v="71282"/>
    <n v="50100107"/>
    <x v="0"/>
    <s v="REGION CENTRE EST"/>
    <x v="0"/>
    <s v="50100107"/>
    <s v="071282"/>
    <x v="1"/>
    <s v="E"/>
    <m/>
    <m/>
    <m/>
    <s v="OC BAS RHIN SUD"/>
    <m/>
    <m/>
    <m/>
    <m/>
    <m/>
    <m/>
    <m/>
    <d v="2024-12-01T00:00:00"/>
    <m/>
    <s v="04"/>
    <m/>
    <m/>
    <m/>
    <m/>
    <m/>
    <m/>
    <m/>
    <m/>
    <m/>
    <m/>
    <m/>
    <m/>
    <m/>
    <m/>
    <m/>
    <m/>
    <m/>
    <m/>
    <s v="JEROME CARPANETTO"/>
    <s v="900582"/>
    <s v="REGION CENTRE EST"/>
    <s v="300268"/>
    <s v="PIERRE FRANCOIS LAURA"/>
    <s v="100 IMD"/>
    <x v="37"/>
    <x v="37"/>
    <m/>
    <m/>
    <m/>
    <x v="134"/>
    <x v="130"/>
    <m/>
    <m/>
    <m/>
    <m/>
    <m/>
    <m/>
  </r>
  <r>
    <n v="71125"/>
    <n v="50100062"/>
    <x v="0"/>
    <s v="REGION GRAND OUEST"/>
    <x v="0"/>
    <s v="50100062"/>
    <s v="071125"/>
    <x v="1"/>
    <s v="E"/>
    <m/>
    <m/>
    <m/>
    <s v="OC BESNIER A"/>
    <m/>
    <m/>
    <m/>
    <m/>
    <m/>
    <m/>
    <m/>
    <d v="2024-11-01T00:00:00"/>
    <m/>
    <s v="04"/>
    <m/>
    <m/>
    <m/>
    <m/>
    <m/>
    <m/>
    <m/>
    <m/>
    <m/>
    <m/>
    <m/>
    <m/>
    <m/>
    <m/>
    <m/>
    <m/>
    <m/>
    <m/>
    <s v="MATHIEU CHEMIN"/>
    <s v="071590"/>
    <s v="REGION GRAND OUEST"/>
    <s v="192093"/>
    <s v="GUILLAUME LIOPE"/>
    <s v="100 IMD"/>
    <x v="15"/>
    <x v="15"/>
    <s v="301143"/>
    <s v="ANTHONY BESNIER"/>
    <s v="200 IMP"/>
    <x v="63"/>
    <x v="63"/>
    <m/>
    <m/>
    <m/>
    <m/>
    <m/>
    <m/>
  </r>
  <r>
    <n v="71349"/>
    <n v="50100112"/>
    <x v="0"/>
    <s v="REGION GRAND SUD"/>
    <x v="0"/>
    <s v="50100112"/>
    <s v="071349"/>
    <x v="1"/>
    <s v="E"/>
    <m/>
    <m/>
    <m/>
    <s v="OC BIDET G"/>
    <m/>
    <m/>
    <m/>
    <m/>
    <m/>
    <m/>
    <m/>
    <d v="2024-10-01T00:00:00"/>
    <m/>
    <s v="04"/>
    <m/>
    <m/>
    <m/>
    <m/>
    <m/>
    <m/>
    <m/>
    <m/>
    <m/>
    <m/>
    <m/>
    <m/>
    <m/>
    <m/>
    <m/>
    <m/>
    <m/>
    <m/>
    <s v="FREDERIC MESTRE"/>
    <s v="071251"/>
    <s v="REGION GRAND SUD"/>
    <s v="304665"/>
    <s v="FABRIZIA LEGGER"/>
    <s v="100 IMD"/>
    <x v="4"/>
    <x v="4"/>
    <s v="303814"/>
    <s v="GAETAN BIDET"/>
    <s v="200 IMP"/>
    <x v="21"/>
    <x v="21"/>
    <m/>
    <m/>
    <m/>
    <m/>
    <m/>
    <m/>
  </r>
  <r>
    <n v="70082"/>
    <n v="50100009"/>
    <x v="0"/>
    <s v="REGION CENTRE EST"/>
    <x v="0"/>
    <s v="50100009"/>
    <s v="070082"/>
    <x v="1"/>
    <s v="E"/>
    <m/>
    <m/>
    <m/>
    <s v="OC BIEBER G"/>
    <m/>
    <m/>
    <m/>
    <m/>
    <m/>
    <m/>
    <m/>
    <d v="2024-12-01T00:00:00"/>
    <m/>
    <s v="04"/>
    <m/>
    <m/>
    <m/>
    <m/>
    <m/>
    <m/>
    <m/>
    <m/>
    <m/>
    <m/>
    <m/>
    <m/>
    <m/>
    <m/>
    <m/>
    <m/>
    <m/>
    <m/>
    <s v="JEROME CARPANETTO"/>
    <s v="900582"/>
    <s v="REGION CENTRE EST"/>
    <s v="300268"/>
    <s v="PIERRE FRANCOIS LAURA"/>
    <s v="100 IMD"/>
    <x v="37"/>
    <x v="37"/>
    <s v="304163"/>
    <s v="GEOFFREY BIEBER"/>
    <s v="200 IMP"/>
    <x v="76"/>
    <x v="76"/>
    <m/>
    <m/>
    <m/>
    <m/>
    <m/>
    <m/>
  </r>
  <r>
    <n v="71200"/>
    <n v="50100083"/>
    <x v="0"/>
    <s v="REGION CENTRE EST"/>
    <x v="0"/>
    <s v="50100083"/>
    <s v="071200"/>
    <x v="1"/>
    <s v="E"/>
    <m/>
    <m/>
    <m/>
    <s v="OC BOISSON G"/>
    <m/>
    <m/>
    <m/>
    <m/>
    <m/>
    <m/>
    <m/>
    <d v="2024-12-01T00:00:00"/>
    <m/>
    <s v="04"/>
    <m/>
    <m/>
    <m/>
    <m/>
    <m/>
    <m/>
    <m/>
    <m/>
    <m/>
    <m/>
    <m/>
    <m/>
    <m/>
    <m/>
    <m/>
    <m/>
    <m/>
    <m/>
    <s v="JEROME CARPANETTO"/>
    <s v="900582"/>
    <s v="REGION CENTRE EST"/>
    <s v="304393"/>
    <s v="NICOLAS THIALLET"/>
    <s v="100 IMD"/>
    <x v="36"/>
    <x v="36"/>
    <s v="303850"/>
    <s v="GAETAN BOISSON"/>
    <s v="200 IMP"/>
    <x v="81"/>
    <x v="81"/>
    <m/>
    <m/>
    <m/>
    <m/>
    <m/>
    <m/>
  </r>
  <r>
    <n v="71464"/>
    <n v="50100129"/>
    <x v="0"/>
    <s v="REGION GRAND OUEST"/>
    <x v="0"/>
    <s v="50100129"/>
    <s v="071464"/>
    <x v="1"/>
    <s v="E"/>
    <m/>
    <m/>
    <m/>
    <s v="OC BORDEAUX OUEST"/>
    <m/>
    <m/>
    <m/>
    <m/>
    <m/>
    <m/>
    <m/>
    <d v="2024-11-01T00:00:00"/>
    <m/>
    <s v="04"/>
    <m/>
    <m/>
    <m/>
    <m/>
    <m/>
    <m/>
    <m/>
    <m/>
    <m/>
    <m/>
    <m/>
    <m/>
    <m/>
    <m/>
    <m/>
    <m/>
    <m/>
    <m/>
    <s v="MATHIEU CHEMIN"/>
    <s v="071590"/>
    <s v="REGION GRAND OUEST"/>
    <s v="306306"/>
    <s v="FLAVIEN QUIROSA"/>
    <s v="100 IMD"/>
    <x v="35"/>
    <x v="35"/>
    <m/>
    <m/>
    <m/>
    <x v="135"/>
    <x v="131"/>
    <m/>
    <m/>
    <m/>
    <m/>
    <m/>
    <m/>
  </r>
  <r>
    <n v="71073"/>
    <n v="50100042"/>
    <x v="0"/>
    <s v="REGION GRAND OUEST"/>
    <x v="0"/>
    <s v="50100042"/>
    <s v="071073"/>
    <x v="1"/>
    <s v="E"/>
    <m/>
    <m/>
    <m/>
    <s v="OC BOUTTEMAND S"/>
    <m/>
    <m/>
    <m/>
    <m/>
    <m/>
    <m/>
    <m/>
    <d v="2024-11-01T00:00:00"/>
    <m/>
    <s v="04"/>
    <m/>
    <m/>
    <m/>
    <m/>
    <m/>
    <m/>
    <m/>
    <m/>
    <m/>
    <m/>
    <m/>
    <m/>
    <m/>
    <m/>
    <m/>
    <m/>
    <m/>
    <m/>
    <s v="MATHIEU CHEMIN"/>
    <s v="071590"/>
    <s v="REGION GRAND OUEST"/>
    <s v="175115"/>
    <s v="PABLO LECOQ"/>
    <s v="100 IMD"/>
    <x v="27"/>
    <x v="27"/>
    <s v="193693"/>
    <s v="SEBASTIEN BOUTTEMAND"/>
    <s v="200 IMP"/>
    <x v="92"/>
    <x v="92"/>
    <m/>
    <m/>
    <m/>
    <m/>
    <m/>
    <m/>
  </r>
  <r>
    <n v="71094"/>
    <n v="50100052"/>
    <x v="0"/>
    <s v="REGION GRAND OUEST"/>
    <x v="0"/>
    <s v="50100052"/>
    <s v="071094"/>
    <x v="1"/>
    <s v="E"/>
    <m/>
    <m/>
    <m/>
    <s v="OC BREST"/>
    <m/>
    <m/>
    <m/>
    <m/>
    <m/>
    <m/>
    <m/>
    <d v="2024-12-01T00:00:00"/>
    <m/>
    <s v="04"/>
    <m/>
    <m/>
    <m/>
    <m/>
    <m/>
    <m/>
    <m/>
    <m/>
    <m/>
    <m/>
    <m/>
    <m/>
    <m/>
    <m/>
    <m/>
    <m/>
    <m/>
    <m/>
    <s v="MATHIEU CHEMIN"/>
    <s v="071590"/>
    <s v="REGION GRAND OUEST"/>
    <s v="306484"/>
    <s v="GUILLAUME LAUZANAS"/>
    <s v="100 IMD"/>
    <x v="21"/>
    <x v="21"/>
    <m/>
    <m/>
    <m/>
    <x v="136"/>
    <x v="132"/>
    <m/>
    <m/>
    <m/>
    <m/>
    <m/>
    <m/>
  </r>
  <r>
    <n v="71071"/>
    <n v="50100041"/>
    <x v="0"/>
    <s v="REGION GRAND OUEST"/>
    <x v="0"/>
    <s v="50100041"/>
    <s v="071071"/>
    <x v="1"/>
    <s v="E"/>
    <m/>
    <m/>
    <m/>
    <s v="OC BRICARD J"/>
    <m/>
    <m/>
    <m/>
    <m/>
    <m/>
    <m/>
    <m/>
    <d v="2024-11-01T00:00:00"/>
    <m/>
    <s v="04"/>
    <m/>
    <m/>
    <m/>
    <m/>
    <m/>
    <m/>
    <m/>
    <m/>
    <m/>
    <m/>
    <m/>
    <m/>
    <m/>
    <m/>
    <m/>
    <m/>
    <m/>
    <m/>
    <s v="MATHIEU CHEMIN"/>
    <s v="071590"/>
    <s v="REGION GRAND OUEST"/>
    <s v="175115"/>
    <s v="PABLO LECOQ"/>
    <s v="100 IMD"/>
    <x v="27"/>
    <x v="27"/>
    <s v="303962"/>
    <s v="JORDAN BRICARD"/>
    <s v="200 IMP"/>
    <x v="70"/>
    <x v="70"/>
    <m/>
    <m/>
    <m/>
    <m/>
    <m/>
    <m/>
  </r>
  <r>
    <n v="71220"/>
    <n v="50100087"/>
    <x v="0"/>
    <s v="REGION GRAND OUEST"/>
    <x v="0"/>
    <s v="50100087"/>
    <s v="071220"/>
    <x v="1"/>
    <s v="E"/>
    <m/>
    <m/>
    <m/>
    <s v="OC BROCA T"/>
    <m/>
    <m/>
    <m/>
    <m/>
    <m/>
    <m/>
    <m/>
    <d v="2024-10-01T00:00:00"/>
    <m/>
    <s v="04"/>
    <m/>
    <m/>
    <m/>
    <m/>
    <m/>
    <m/>
    <m/>
    <m/>
    <m/>
    <m/>
    <m/>
    <m/>
    <m/>
    <m/>
    <m/>
    <m/>
    <m/>
    <m/>
    <s v="MATHIEU CHEMIN"/>
    <s v="071590"/>
    <s v="REGION GRAND OUEST"/>
    <s v="300602"/>
    <s v="MARYAN HARY"/>
    <s v="100 IMD"/>
    <x v="5"/>
    <x v="5"/>
    <s v="306028"/>
    <s v="THOMAS BROCA"/>
    <s v="200 IMP"/>
    <x v="95"/>
    <x v="95"/>
    <m/>
    <m/>
    <m/>
    <m/>
    <m/>
    <m/>
  </r>
  <r>
    <n v="71179"/>
    <n v="50100074"/>
    <x v="0"/>
    <s v="REGION GRAND SUD"/>
    <x v="0"/>
    <s v="50100074"/>
    <s v="071179"/>
    <x v="1"/>
    <s v="E"/>
    <m/>
    <m/>
    <m/>
    <s v="OC CACCIATORE C"/>
    <m/>
    <m/>
    <m/>
    <m/>
    <m/>
    <m/>
    <m/>
    <d v="2024-07-01T00:00:00"/>
    <m/>
    <s v="04"/>
    <m/>
    <m/>
    <m/>
    <m/>
    <m/>
    <m/>
    <m/>
    <m/>
    <m/>
    <m/>
    <m/>
    <m/>
    <m/>
    <m/>
    <m/>
    <m/>
    <m/>
    <m/>
    <s v="FREDERIC MESTRE"/>
    <s v="071251"/>
    <s v="REGION GRAND SUD"/>
    <s v="305131"/>
    <s v="BAPTISTE CHIKLI"/>
    <s v="100 IMD"/>
    <x v="12"/>
    <x v="12"/>
    <s v="305804"/>
    <s v="CYRIL CACCIATORE"/>
    <s v="200 IMP"/>
    <x v="14"/>
    <x v="14"/>
    <m/>
    <m/>
    <m/>
    <m/>
    <m/>
    <m/>
  </r>
  <r>
    <n v="70048"/>
    <n v="50100003"/>
    <x v="0"/>
    <s v="REGION ILE DE FRANCE NORD"/>
    <x v="0"/>
    <s v="50100003"/>
    <s v="070048"/>
    <x v="1"/>
    <s v="E"/>
    <m/>
    <m/>
    <m/>
    <s v="OC CADREN V"/>
    <m/>
    <m/>
    <m/>
    <m/>
    <m/>
    <m/>
    <m/>
    <d v="2024-11-01T00:00:00"/>
    <m/>
    <s v="04"/>
    <m/>
    <m/>
    <m/>
    <m/>
    <m/>
    <m/>
    <m/>
    <m/>
    <m/>
    <m/>
    <m/>
    <m/>
    <m/>
    <m/>
    <m/>
    <m/>
    <m/>
    <m/>
    <s v="CATHERINE BLANCKAERT"/>
    <s v="071030"/>
    <s v="REGION ILE DE FRANCE NORD"/>
    <s v="177094"/>
    <s v="WILLY FASQUEL"/>
    <s v="100 IMD"/>
    <x v="32"/>
    <x v="32"/>
    <s v="302744"/>
    <s v="VALERIE CADREN"/>
    <s v="200 IMP"/>
    <x v="52"/>
    <x v="52"/>
    <m/>
    <m/>
    <m/>
    <m/>
    <m/>
    <m/>
  </r>
  <r>
    <n v="71256"/>
    <n v="50100098"/>
    <x v="0"/>
    <s v="REGION GRAND SUD"/>
    <x v="0"/>
    <s v="50100098"/>
    <s v="071256"/>
    <x v="1"/>
    <s v="E"/>
    <m/>
    <m/>
    <m/>
    <s v="OC CANNES"/>
    <m/>
    <m/>
    <m/>
    <m/>
    <m/>
    <m/>
    <m/>
    <d v="2024-07-01T00:00:00"/>
    <m/>
    <s v="04"/>
    <m/>
    <m/>
    <m/>
    <m/>
    <m/>
    <m/>
    <m/>
    <m/>
    <m/>
    <m/>
    <m/>
    <m/>
    <m/>
    <m/>
    <m/>
    <m/>
    <m/>
    <m/>
    <s v="FREDERIC MESTRE"/>
    <s v="071251"/>
    <s v="REGION GRAND SUD"/>
    <s v="182484"/>
    <s v="SYLVAIN KERLOC H"/>
    <s v="100 IMD"/>
    <x v="24"/>
    <x v="24"/>
    <m/>
    <m/>
    <m/>
    <x v="137"/>
    <x v="133"/>
    <m/>
    <m/>
    <m/>
    <m/>
    <m/>
    <m/>
  </r>
  <r>
    <n v="71102"/>
    <n v="50100054"/>
    <x v="0"/>
    <s v="REGION GRAND OUEST"/>
    <x v="0"/>
    <s v="50100054"/>
    <s v="071102"/>
    <x v="1"/>
    <s v="E"/>
    <m/>
    <m/>
    <m/>
    <s v="OC CAPELLO A"/>
    <m/>
    <m/>
    <m/>
    <m/>
    <m/>
    <m/>
    <m/>
    <d v="2024-12-01T00:00:00"/>
    <m/>
    <s v="04"/>
    <m/>
    <m/>
    <m/>
    <m/>
    <m/>
    <m/>
    <m/>
    <m/>
    <m/>
    <m/>
    <m/>
    <m/>
    <m/>
    <m/>
    <m/>
    <m/>
    <m/>
    <m/>
    <s v="MATHIEU CHEMIN"/>
    <s v="071590"/>
    <s v="REGION GRAND OUEST"/>
    <s v="305493"/>
    <s v="AURELIE DEVILLIER"/>
    <s v="100 IMD"/>
    <x v="38"/>
    <x v="38"/>
    <s v="306079"/>
    <s v="ANTHONY CAPELLO"/>
    <s v="200 IMP"/>
    <x v="103"/>
    <x v="103"/>
    <m/>
    <m/>
    <m/>
    <m/>
    <m/>
    <m/>
  </r>
  <r>
    <n v="71491"/>
    <n v="50100131"/>
    <x v="0"/>
    <s v="REGION ILE DE FRANCE NORD"/>
    <x v="0"/>
    <s v="50100131"/>
    <s v="071491"/>
    <x v="1"/>
    <s v="E"/>
    <m/>
    <m/>
    <m/>
    <s v="OC CAPPON B"/>
    <m/>
    <m/>
    <m/>
    <m/>
    <m/>
    <m/>
    <m/>
    <d v="2024-11-01T00:00:00"/>
    <m/>
    <s v="04"/>
    <m/>
    <m/>
    <m/>
    <m/>
    <m/>
    <m/>
    <m/>
    <m/>
    <m/>
    <m/>
    <m/>
    <m/>
    <m/>
    <m/>
    <m/>
    <m/>
    <m/>
    <m/>
    <s v="CATHERINE BLANCKAERT"/>
    <s v="071030"/>
    <s v="REGION ILE DE FRANCE NORD"/>
    <s v="177094"/>
    <s v="WILLY FASQUEL"/>
    <s v="100 IMD"/>
    <x v="32"/>
    <x v="32"/>
    <s v="193000"/>
    <s v="BENJAMIN CAPPON"/>
    <s v="200 IMP"/>
    <x v="90"/>
    <x v="90"/>
    <m/>
    <m/>
    <m/>
    <m/>
    <m/>
    <m/>
  </r>
  <r>
    <n v="71225"/>
    <n v="50100090"/>
    <x v="0"/>
    <s v="REGION GRAND OUEST"/>
    <x v="0"/>
    <s v="50100090"/>
    <s v="071225"/>
    <x v="1"/>
    <s v="E"/>
    <m/>
    <m/>
    <m/>
    <s v="OC CAPPON J"/>
    <m/>
    <m/>
    <m/>
    <m/>
    <m/>
    <m/>
    <m/>
    <d v="2024-11-01T00:00:00"/>
    <m/>
    <s v="04"/>
    <m/>
    <m/>
    <m/>
    <m/>
    <m/>
    <m/>
    <m/>
    <m/>
    <m/>
    <m/>
    <m/>
    <m/>
    <m/>
    <m/>
    <m/>
    <m/>
    <m/>
    <m/>
    <s v="MATHIEU CHEMIN"/>
    <s v="071590"/>
    <s v="REGION GRAND OUEST"/>
    <s v="192093"/>
    <s v="GUILLAUME LIOPE"/>
    <s v="100 IMD"/>
    <x v="15"/>
    <x v="15"/>
    <s v="302784"/>
    <s v="JULIEN CAPPON"/>
    <s v="200 IMP"/>
    <x v="18"/>
    <x v="18"/>
    <m/>
    <m/>
    <m/>
    <m/>
    <m/>
    <m/>
  </r>
  <r>
    <n v="71039"/>
    <n v="50100030"/>
    <x v="0"/>
    <s v="REGION ILE DE FRANCE NORD"/>
    <x v="0"/>
    <s v="50100030"/>
    <s v="071039"/>
    <x v="1"/>
    <s v="E"/>
    <m/>
    <m/>
    <m/>
    <s v="OC CARLIER J"/>
    <m/>
    <m/>
    <m/>
    <m/>
    <m/>
    <m/>
    <m/>
    <d v="2024-11-01T00:00:00"/>
    <m/>
    <s v="04"/>
    <m/>
    <m/>
    <m/>
    <m/>
    <m/>
    <m/>
    <m/>
    <m/>
    <m/>
    <m/>
    <m/>
    <m/>
    <m/>
    <m/>
    <m/>
    <m/>
    <m/>
    <m/>
    <s v="CATHERINE BLANCKAERT"/>
    <s v="071030"/>
    <s v="REGION ILE DE FRANCE NORD"/>
    <s v="305330"/>
    <s v="NICOLAS PHILIPPE"/>
    <s v="100 IMD"/>
    <x v="8"/>
    <x v="8"/>
    <s v="305490"/>
    <s v="JOHANN CARLIER"/>
    <s v="200 IMP"/>
    <x v="106"/>
    <x v="106"/>
    <m/>
    <m/>
    <m/>
    <m/>
    <m/>
    <m/>
  </r>
  <r>
    <n v="700257"/>
    <n v="50100956"/>
    <x v="0"/>
    <s v="REGION GRAND SUD"/>
    <x v="0"/>
    <s v="50100956"/>
    <s v="700257"/>
    <x v="1"/>
    <s v="E"/>
    <m/>
    <m/>
    <m/>
    <s v="OC CARRE N"/>
    <m/>
    <m/>
    <m/>
    <m/>
    <m/>
    <m/>
    <m/>
    <d v="2024-10-01T00:00:00"/>
    <m/>
    <s v="04"/>
    <m/>
    <m/>
    <m/>
    <m/>
    <m/>
    <m/>
    <m/>
    <m/>
    <m/>
    <m/>
    <m/>
    <m/>
    <m/>
    <m/>
    <m/>
    <m/>
    <m/>
    <m/>
    <s v="FREDERIC MESTRE"/>
    <s v="071251"/>
    <s v="REGION GRAND SUD"/>
    <s v="190355"/>
    <s v="FABIO FRACASSETTI"/>
    <s v="100 IMD"/>
    <x v="9"/>
    <x v="9"/>
    <s v="193018"/>
    <s v="NICOLAS CARRE"/>
    <s v="200 IMP"/>
    <x v="36"/>
    <x v="36"/>
    <m/>
    <m/>
    <m/>
    <m/>
    <m/>
    <m/>
  </r>
  <r>
    <n v="71438"/>
    <n v="50100124"/>
    <x v="0"/>
    <s v="REGION ILE DE FRANCE NORD"/>
    <x v="0"/>
    <s v="50100124"/>
    <s v="071438"/>
    <x v="1"/>
    <s v="E"/>
    <m/>
    <m/>
    <m/>
    <s v="OC CARUELLE F"/>
    <m/>
    <m/>
    <m/>
    <m/>
    <m/>
    <m/>
    <m/>
    <d v="2024-12-01T00:00:00"/>
    <m/>
    <s v="04"/>
    <m/>
    <m/>
    <m/>
    <m/>
    <m/>
    <m/>
    <m/>
    <m/>
    <m/>
    <m/>
    <m/>
    <m/>
    <m/>
    <m/>
    <m/>
    <m/>
    <m/>
    <m/>
    <s v="CATHERINE BLANCKAERT"/>
    <s v="071030"/>
    <s v="REGION ILE DE FRANCE NORD"/>
    <s v="301703"/>
    <s v="JONATHAN HENNICOTTE"/>
    <s v="100 IMD"/>
    <x v="34"/>
    <x v="34"/>
    <s v="303555"/>
    <s v="FREDERIC CARUELLE"/>
    <s v="200 IMP"/>
    <x v="93"/>
    <x v="93"/>
    <m/>
    <m/>
    <m/>
    <m/>
    <m/>
    <m/>
  </r>
  <r>
    <n v="71064"/>
    <n v="50100038"/>
    <x v="0"/>
    <s v="REGION ILE DE FRANCE NORD"/>
    <x v="0"/>
    <s v="50100038"/>
    <s v="071064"/>
    <x v="1"/>
    <s v="E"/>
    <m/>
    <m/>
    <m/>
    <s v="OC CAVELIER S"/>
    <m/>
    <m/>
    <m/>
    <m/>
    <m/>
    <m/>
    <m/>
    <d v="2024-12-01T00:00:00"/>
    <m/>
    <s v="04"/>
    <m/>
    <m/>
    <m/>
    <m/>
    <m/>
    <m/>
    <m/>
    <m/>
    <m/>
    <m/>
    <m/>
    <m/>
    <m/>
    <m/>
    <m/>
    <m/>
    <m/>
    <m/>
    <s v="CATHERINE BLANCKAERT"/>
    <s v="071030"/>
    <s v="REGION ILE DE FRANCE NORD"/>
    <s v="193005"/>
    <s v="SEBASTIEN COTE"/>
    <s v="100 IMD"/>
    <x v="18"/>
    <x v="18"/>
    <s v="186035"/>
    <s v="SEBASTIEN CAVELIER"/>
    <s v="200 IMP"/>
    <x v="102"/>
    <x v="102"/>
    <m/>
    <m/>
    <m/>
    <m/>
    <m/>
    <m/>
  </r>
  <r>
    <n v="71257"/>
    <n v="50100099"/>
    <x v="0"/>
    <s v="REGION GRAND SUD"/>
    <x v="0"/>
    <s v="50100099"/>
    <s v="071257"/>
    <x v="1"/>
    <s v="E"/>
    <m/>
    <m/>
    <m/>
    <s v="OC CENEDESE Y"/>
    <m/>
    <m/>
    <m/>
    <m/>
    <m/>
    <m/>
    <m/>
    <d v="2024-10-01T00:00:00"/>
    <m/>
    <s v="04"/>
    <m/>
    <m/>
    <m/>
    <m/>
    <m/>
    <m/>
    <m/>
    <m/>
    <m/>
    <m/>
    <m/>
    <m/>
    <m/>
    <m/>
    <m/>
    <m/>
    <m/>
    <m/>
    <s v="FREDERIC MESTRE"/>
    <s v="071251"/>
    <s v="REGION GRAND SUD"/>
    <s v="190355"/>
    <s v="FABIO FRACASSETTI"/>
    <s v="100 IMD"/>
    <x v="9"/>
    <x v="9"/>
    <s v="304877"/>
    <s v="YOAN CENEDESE"/>
    <s v="200 IMP"/>
    <x v="10"/>
    <x v="10"/>
    <m/>
    <m/>
    <m/>
    <m/>
    <m/>
    <m/>
  </r>
  <r>
    <n v="71142"/>
    <n v="50100067"/>
    <x v="0"/>
    <s v="REGION CENTRE EST"/>
    <x v="0"/>
    <s v="50100067"/>
    <s v="071142"/>
    <x v="1"/>
    <s v="E"/>
    <m/>
    <m/>
    <m/>
    <s v="OC CHALONS MEUSE"/>
    <m/>
    <m/>
    <m/>
    <m/>
    <m/>
    <m/>
    <m/>
    <d v="2024-12-01T00:00:00"/>
    <m/>
    <s v="04"/>
    <m/>
    <m/>
    <m/>
    <m/>
    <m/>
    <m/>
    <m/>
    <m/>
    <m/>
    <m/>
    <m/>
    <m/>
    <m/>
    <m/>
    <m/>
    <m/>
    <m/>
    <m/>
    <s v="JEROME CARPANETTO"/>
    <s v="900582"/>
    <s v="REGION CENTRE EST"/>
    <s v="172115"/>
    <s v="GREGORY BACQUET"/>
    <s v="100 IMD"/>
    <x v="29"/>
    <x v="29"/>
    <m/>
    <m/>
    <m/>
    <x v="138"/>
    <x v="134"/>
    <m/>
    <m/>
    <m/>
    <m/>
    <m/>
    <m/>
  </r>
  <r>
    <n v="71326"/>
    <n v="50100109"/>
    <x v="0"/>
    <s v="REGION GRAND OUEST"/>
    <x v="0"/>
    <s v="50100109"/>
    <s v="071326"/>
    <x v="1"/>
    <s v="E"/>
    <m/>
    <m/>
    <m/>
    <s v="OC CHARENTE"/>
    <m/>
    <m/>
    <m/>
    <m/>
    <m/>
    <m/>
    <m/>
    <d v="2024-11-01T00:00:00"/>
    <m/>
    <s v="04"/>
    <m/>
    <m/>
    <m/>
    <m/>
    <m/>
    <m/>
    <m/>
    <m/>
    <m/>
    <m/>
    <m/>
    <m/>
    <m/>
    <m/>
    <m/>
    <m/>
    <m/>
    <m/>
    <s v="MATHIEU CHEMIN"/>
    <s v="071590"/>
    <s v="REGION GRAND OUEST"/>
    <s v="192093"/>
    <s v="GUILLAUME LIOPE"/>
    <s v="100 IMD"/>
    <x v="15"/>
    <x v="15"/>
    <m/>
    <m/>
    <m/>
    <x v="139"/>
    <x v="135"/>
    <m/>
    <m/>
    <m/>
    <m/>
    <m/>
    <m/>
  </r>
  <r>
    <n v="71182"/>
    <n v="50100075"/>
    <x v="0"/>
    <s v="REGION GRAND SUD"/>
    <x v="0"/>
    <s v="50100075"/>
    <s v="071182"/>
    <x v="1"/>
    <s v="E"/>
    <m/>
    <m/>
    <m/>
    <s v="OC CHARTREUSE"/>
    <m/>
    <m/>
    <m/>
    <m/>
    <m/>
    <m/>
    <m/>
    <d v="2024-07-01T00:00:00"/>
    <m/>
    <s v="04"/>
    <m/>
    <m/>
    <m/>
    <m/>
    <m/>
    <m/>
    <m/>
    <m/>
    <m/>
    <m/>
    <m/>
    <m/>
    <m/>
    <m/>
    <m/>
    <m/>
    <m/>
    <m/>
    <s v="FREDERIC MESTRE"/>
    <s v="071251"/>
    <s v="REGION GRAND SUD"/>
    <s v="186531"/>
    <s v="CHRISTOPHE CLEMENT"/>
    <s v="100 IMD"/>
    <x v="11"/>
    <x v="11"/>
    <m/>
    <m/>
    <m/>
    <x v="13"/>
    <x v="13"/>
    <m/>
    <m/>
    <m/>
    <m/>
    <m/>
    <m/>
  </r>
  <r>
    <n v="70522"/>
    <n v="50100015"/>
    <x v="0"/>
    <s v="REGION GRAND OUEST"/>
    <x v="0"/>
    <s v="50100015"/>
    <s v="070522"/>
    <x v="1"/>
    <s v="E"/>
    <m/>
    <m/>
    <m/>
    <s v="OC CHAUVET R"/>
    <m/>
    <m/>
    <m/>
    <m/>
    <m/>
    <m/>
    <m/>
    <d v="2024-11-01T00:00:00"/>
    <m/>
    <s v="04"/>
    <m/>
    <m/>
    <m/>
    <m/>
    <m/>
    <m/>
    <m/>
    <m/>
    <m/>
    <m/>
    <m/>
    <m/>
    <m/>
    <m/>
    <m/>
    <m/>
    <m/>
    <m/>
    <s v="MATHIEU CHEMIN"/>
    <s v="071590"/>
    <s v="REGION GRAND OUEST"/>
    <s v="306484"/>
    <s v="GUILLAUME LAUZANAS"/>
    <s v="100 IMD"/>
    <x v="21"/>
    <x v="21"/>
    <s v="303646"/>
    <s v="ROMAIN CHAUVET"/>
    <s v="200 IMP"/>
    <x v="26"/>
    <x v="26"/>
    <m/>
    <m/>
    <m/>
    <m/>
    <m/>
    <m/>
  </r>
  <r>
    <n v="71497"/>
    <n v="50100133"/>
    <x v="0"/>
    <s v="REGION GRAND SUD"/>
    <x v="0"/>
    <s v="50100133"/>
    <s v="071497"/>
    <x v="1"/>
    <s v="E"/>
    <m/>
    <m/>
    <m/>
    <s v="OC CLEMENT J"/>
    <m/>
    <m/>
    <m/>
    <m/>
    <m/>
    <m/>
    <m/>
    <d v="2024-07-01T00:00:00"/>
    <m/>
    <s v="04"/>
    <m/>
    <m/>
    <m/>
    <m/>
    <m/>
    <m/>
    <m/>
    <m/>
    <m/>
    <m/>
    <m/>
    <m/>
    <m/>
    <m/>
    <m/>
    <m/>
    <m/>
    <m/>
    <s v="FREDERIC MESTRE"/>
    <s v="071251"/>
    <s v="REGION GRAND SUD"/>
    <s v="193087"/>
    <s v="NICOLAS LEVEQUE"/>
    <s v="100 IMD"/>
    <x v="16"/>
    <x v="16"/>
    <s v="300625"/>
    <s v="JOHANN CLEMENT"/>
    <s v="200 IMP"/>
    <x v="111"/>
    <x v="111"/>
    <m/>
    <m/>
    <m/>
    <m/>
    <m/>
    <m/>
  </r>
  <r>
    <n v="700080"/>
    <n v="50100944"/>
    <x v="0"/>
    <s v="REGION CENTRE EST"/>
    <x v="0"/>
    <s v="50100944"/>
    <s v="700080"/>
    <x v="1"/>
    <s v="E"/>
    <m/>
    <m/>
    <m/>
    <s v="OC COLAS A"/>
    <m/>
    <m/>
    <m/>
    <m/>
    <m/>
    <m/>
    <m/>
    <d v="2024-12-01T00:00:00"/>
    <m/>
    <s v="04"/>
    <m/>
    <m/>
    <m/>
    <m/>
    <m/>
    <m/>
    <m/>
    <m/>
    <m/>
    <m/>
    <m/>
    <m/>
    <m/>
    <m/>
    <m/>
    <m/>
    <m/>
    <m/>
    <s v="JEROME CARPANETTO"/>
    <s v="900582"/>
    <s v="REGION CENTRE EST"/>
    <s v="182240"/>
    <s v="FREDERIC MARTINELLI"/>
    <s v="100 IMD"/>
    <x v="2"/>
    <x v="2"/>
    <s v="305466"/>
    <s v="ANTHONY COLAS"/>
    <s v="200 IMP"/>
    <x v="2"/>
    <x v="2"/>
    <m/>
    <m/>
    <m/>
    <m/>
    <m/>
    <m/>
  </r>
  <r>
    <n v="70081"/>
    <n v="50100008"/>
    <x v="0"/>
    <s v="REGION CENTRE EST"/>
    <x v="0"/>
    <s v="50100008"/>
    <s v="070081"/>
    <x v="1"/>
    <s v="E"/>
    <m/>
    <m/>
    <m/>
    <s v="OC COLMAR"/>
    <m/>
    <m/>
    <m/>
    <m/>
    <m/>
    <m/>
    <m/>
    <d v="2024-12-01T00:00:00"/>
    <m/>
    <s v="04"/>
    <m/>
    <m/>
    <m/>
    <m/>
    <m/>
    <m/>
    <m/>
    <m/>
    <m/>
    <m/>
    <m/>
    <m/>
    <m/>
    <m/>
    <m/>
    <m/>
    <m/>
    <m/>
    <s v="JEROME CARPANETTO"/>
    <s v="900582"/>
    <s v="REGION CENTRE EST"/>
    <s v="305941"/>
    <s v="SAMUEL TRAGEL"/>
    <s v="100 IMD"/>
    <x v="14"/>
    <x v="14"/>
    <m/>
    <m/>
    <m/>
    <x v="140"/>
    <x v="136"/>
    <m/>
    <m/>
    <m/>
    <m/>
    <m/>
    <m/>
  </r>
  <r>
    <n v="700130"/>
    <n v="50100945"/>
    <x v="0"/>
    <s v="REGION GRAND SUD"/>
    <x v="0"/>
    <s v="50100945"/>
    <s v="700130"/>
    <x v="1"/>
    <s v="E"/>
    <m/>
    <m/>
    <m/>
    <s v="OC CONDELLO S"/>
    <m/>
    <m/>
    <m/>
    <m/>
    <m/>
    <m/>
    <m/>
    <d v="2024-07-01T00:00:00"/>
    <m/>
    <s v="04"/>
    <m/>
    <m/>
    <m/>
    <m/>
    <m/>
    <m/>
    <m/>
    <m/>
    <m/>
    <m/>
    <m/>
    <m/>
    <m/>
    <m/>
    <m/>
    <m/>
    <m/>
    <m/>
    <s v="FREDERIC MESTRE"/>
    <s v="071251"/>
    <s v="REGION GRAND SUD"/>
    <s v="193087"/>
    <s v="NICOLAS LEVEQUE"/>
    <s v="100 IMD"/>
    <x v="16"/>
    <x v="16"/>
    <s v="305409"/>
    <s v="SAMIA CONDELLO"/>
    <s v="200 IMP"/>
    <x v="101"/>
    <x v="101"/>
    <m/>
    <m/>
    <m/>
    <m/>
    <m/>
    <m/>
  </r>
  <r>
    <n v="71524"/>
    <n v="50100139"/>
    <x v="0"/>
    <s v="REGION CENTRE EST"/>
    <x v="0"/>
    <s v="50100139"/>
    <s v="071524"/>
    <x v="1"/>
    <s v="E"/>
    <m/>
    <m/>
    <m/>
    <s v="OC CORBEIL"/>
    <m/>
    <m/>
    <m/>
    <m/>
    <m/>
    <m/>
    <m/>
    <d v="2024-12-01T00:00:00"/>
    <m/>
    <s v="04"/>
    <m/>
    <m/>
    <m/>
    <m/>
    <m/>
    <m/>
    <m/>
    <m/>
    <m/>
    <m/>
    <m/>
    <m/>
    <m/>
    <m/>
    <m/>
    <m/>
    <m/>
    <m/>
    <s v="JEROME CARPANETTO"/>
    <s v="900582"/>
    <s v="REGION CENTRE EST"/>
    <s v="182240"/>
    <s v="FREDERIC MARTINELLI"/>
    <s v="100 IMD"/>
    <x v="2"/>
    <x v="2"/>
    <m/>
    <m/>
    <m/>
    <x v="141"/>
    <x v="137"/>
    <m/>
    <m/>
    <m/>
    <m/>
    <m/>
    <m/>
  </r>
  <r>
    <n v="71397"/>
    <n v="50100119"/>
    <x v="0"/>
    <s v="REGION GRAND SUD"/>
    <x v="0"/>
    <s v="50100119"/>
    <s v="071397"/>
    <x v="1"/>
    <s v="E"/>
    <m/>
    <m/>
    <m/>
    <s v="OC CORNETTE N"/>
    <m/>
    <m/>
    <m/>
    <m/>
    <m/>
    <m/>
    <m/>
    <d v="2024-07-01T00:00:00"/>
    <m/>
    <s v="04"/>
    <m/>
    <m/>
    <m/>
    <m/>
    <m/>
    <m/>
    <m/>
    <m/>
    <m/>
    <m/>
    <m/>
    <m/>
    <m/>
    <m/>
    <m/>
    <m/>
    <m/>
    <m/>
    <s v="FREDERIC MESTRE"/>
    <s v="071251"/>
    <s v="REGION GRAND SUD"/>
    <s v="186531"/>
    <s v="CHRISTOPHE CLEMENT"/>
    <s v="100 IMD"/>
    <x v="11"/>
    <x v="11"/>
    <s v="302809"/>
    <s v="NICOLAS CORNETTE"/>
    <s v="200 IMP"/>
    <x v="17"/>
    <x v="17"/>
    <m/>
    <m/>
    <m/>
    <m/>
    <m/>
    <m/>
  </r>
  <r>
    <n v="700440"/>
    <n v="50101396"/>
    <x v="0"/>
    <s v="REGION GRAND SUD"/>
    <x v="0"/>
    <s v="50101396"/>
    <s v="700440"/>
    <x v="1"/>
    <s v="E"/>
    <m/>
    <m/>
    <m/>
    <s v="OC COT L"/>
    <m/>
    <m/>
    <m/>
    <m/>
    <m/>
    <m/>
    <m/>
    <d v="2024-07-01T00:00:00"/>
    <m/>
    <s v="04"/>
    <m/>
    <m/>
    <m/>
    <m/>
    <m/>
    <m/>
    <m/>
    <m/>
    <m/>
    <m/>
    <m/>
    <m/>
    <m/>
    <m/>
    <m/>
    <m/>
    <m/>
    <m/>
    <s v="FREDERIC MESTRE"/>
    <s v="071251"/>
    <s v="REGION GRAND SUD"/>
    <s v="163397"/>
    <s v="FRANCK ZENOU"/>
    <s v="100 IMD"/>
    <x v="0"/>
    <x v="0"/>
    <s v="192578"/>
    <s v="LAURENT COT"/>
    <s v="200 IMP"/>
    <x v="61"/>
    <x v="61"/>
    <m/>
    <m/>
    <m/>
    <m/>
    <m/>
    <m/>
  </r>
  <r>
    <n v="700398"/>
    <n v="50101368"/>
    <x v="0"/>
    <s v="REGION GRAND OUEST"/>
    <x v="0"/>
    <s v="50101368"/>
    <s v="700398"/>
    <x v="1"/>
    <s v="E"/>
    <m/>
    <m/>
    <m/>
    <s v="OC COUDERT S"/>
    <m/>
    <m/>
    <m/>
    <m/>
    <m/>
    <m/>
    <m/>
    <d v="2024-11-01T00:00:00"/>
    <m/>
    <s v="04"/>
    <m/>
    <m/>
    <m/>
    <m/>
    <m/>
    <m/>
    <m/>
    <m/>
    <m/>
    <m/>
    <m/>
    <m/>
    <m/>
    <m/>
    <m/>
    <m/>
    <m/>
    <m/>
    <s v="MATHIEU CHEMIN"/>
    <s v="071590"/>
    <s v="REGION GRAND OUEST"/>
    <s v="192093"/>
    <s v="GUILLAUME LIOPE"/>
    <s v="100 IMD"/>
    <x v="15"/>
    <x v="15"/>
    <s v="305495"/>
    <s v="SEVERINE COUDERT"/>
    <s v="200 IMP"/>
    <x v="56"/>
    <x v="56"/>
    <m/>
    <m/>
    <m/>
    <m/>
    <m/>
    <m/>
  </r>
  <r>
    <n v="71106"/>
    <n v="50100056"/>
    <x v="0"/>
    <s v="REGION GRAND OUEST"/>
    <x v="0"/>
    <s v="50100056"/>
    <s v="071106"/>
    <x v="1"/>
    <s v="E"/>
    <m/>
    <m/>
    <m/>
    <s v="OC DEBAIN M"/>
    <m/>
    <m/>
    <m/>
    <m/>
    <m/>
    <m/>
    <m/>
    <d v="2024-12-01T00:00:00"/>
    <m/>
    <s v="04"/>
    <m/>
    <m/>
    <m/>
    <m/>
    <m/>
    <m/>
    <m/>
    <m/>
    <m/>
    <m/>
    <m/>
    <m/>
    <m/>
    <m/>
    <m/>
    <m/>
    <m/>
    <m/>
    <s v="MATHIEU CHEMIN"/>
    <s v="071590"/>
    <s v="REGION GRAND OUEST"/>
    <s v="305493"/>
    <s v="AURELIE DEVILLIER"/>
    <s v="100 IMD"/>
    <x v="38"/>
    <x v="38"/>
    <s v="301609"/>
    <s v="MIKAEL DEBAIN"/>
    <s v="200 IMP"/>
    <x v="87"/>
    <x v="87"/>
    <m/>
    <m/>
    <m/>
    <m/>
    <m/>
    <m/>
  </r>
  <r>
    <n v="71021"/>
    <n v="50100021"/>
    <x v="0"/>
    <s v="REGION ILE DE FRANCE NORD"/>
    <x v="0"/>
    <s v="50100021"/>
    <s v="071021"/>
    <x v="1"/>
    <s v="E"/>
    <m/>
    <m/>
    <m/>
    <s v="OC DELEMOTTE A"/>
    <m/>
    <m/>
    <m/>
    <m/>
    <m/>
    <m/>
    <m/>
    <d v="2024-11-01T00:00:00"/>
    <m/>
    <s v="04"/>
    <m/>
    <m/>
    <m/>
    <m/>
    <m/>
    <m/>
    <m/>
    <m/>
    <m/>
    <m/>
    <m/>
    <m/>
    <m/>
    <m/>
    <m/>
    <m/>
    <m/>
    <m/>
    <s v="CATHERINE BLANCKAERT"/>
    <s v="071030"/>
    <s v="REGION ILE DE FRANCE NORD"/>
    <s v="185551"/>
    <s v="BERNARD GERONIMI"/>
    <s v="100 IMD"/>
    <x v="17"/>
    <x v="17"/>
    <s v="302925"/>
    <s v="ALEXANDRE DELEMOTTE"/>
    <s v="200 IMP"/>
    <x v="82"/>
    <x v="82"/>
    <m/>
    <m/>
    <m/>
    <m/>
    <m/>
    <m/>
  </r>
  <r>
    <n v="71013"/>
    <n v="50100018"/>
    <x v="0"/>
    <s v="REGION ILE DE FRANCE NORD"/>
    <x v="0"/>
    <s v="50100018"/>
    <s v="071013"/>
    <x v="1"/>
    <s v="E"/>
    <m/>
    <m/>
    <m/>
    <s v="OC DELPIERRE M"/>
    <m/>
    <m/>
    <m/>
    <m/>
    <m/>
    <m/>
    <m/>
    <d v="2024-12-01T00:00:00"/>
    <m/>
    <s v="04"/>
    <m/>
    <m/>
    <m/>
    <m/>
    <m/>
    <m/>
    <m/>
    <m/>
    <m/>
    <m/>
    <m/>
    <m/>
    <m/>
    <m/>
    <m/>
    <m/>
    <m/>
    <m/>
    <s v="CATHERINE BLANCKAERT"/>
    <s v="071030"/>
    <s v="REGION ILE DE FRANCE NORD"/>
    <s v="185551"/>
    <s v="BERNARD GERONIMI"/>
    <s v="100 IMD"/>
    <x v="17"/>
    <x v="17"/>
    <s v="305500"/>
    <s v="MARIE CHARLOTTE DELPIERRE"/>
    <s v="310 CMA"/>
    <x v="110"/>
    <x v="110"/>
    <m/>
    <m/>
    <m/>
    <m/>
    <m/>
    <m/>
  </r>
  <r>
    <n v="71563"/>
    <n v="50100153"/>
    <x v="0"/>
    <s v="REGION ILE DE FRANCE NORD"/>
    <x v="0"/>
    <s v="50100153"/>
    <s v="071563"/>
    <x v="1"/>
    <s v="E"/>
    <m/>
    <m/>
    <m/>
    <s v="OC DELPORTE G"/>
    <m/>
    <m/>
    <m/>
    <m/>
    <m/>
    <m/>
    <m/>
    <d v="2024-12-01T00:00:00"/>
    <m/>
    <s v="04"/>
    <m/>
    <m/>
    <m/>
    <m/>
    <m/>
    <m/>
    <m/>
    <m/>
    <m/>
    <m/>
    <m/>
    <m/>
    <m/>
    <m/>
    <m/>
    <m/>
    <m/>
    <m/>
    <s v="CATHERINE BLANCKAERT"/>
    <s v="071030"/>
    <s v="REGION ILE DE FRANCE NORD"/>
    <s v="302041"/>
    <s v="DAPHNEE JULLION"/>
    <s v="100 IMD"/>
    <x v="1"/>
    <x v="1"/>
    <s v="305210"/>
    <s v="GUILLAUME DELPORTE"/>
    <s v="200 IMP"/>
    <x v="1"/>
    <x v="1"/>
    <m/>
    <m/>
    <m/>
    <m/>
    <m/>
    <m/>
  </r>
  <r>
    <n v="71265"/>
    <n v="50100102"/>
    <x v="0"/>
    <s v="REGION GRAND SUD"/>
    <x v="0"/>
    <s v="50100102"/>
    <s v="071265"/>
    <x v="1"/>
    <s v="E"/>
    <m/>
    <m/>
    <m/>
    <s v="OC DELRANC M"/>
    <m/>
    <m/>
    <m/>
    <m/>
    <m/>
    <m/>
    <m/>
    <d v="2024-10-01T00:00:00"/>
    <m/>
    <s v="04"/>
    <m/>
    <m/>
    <m/>
    <m/>
    <m/>
    <m/>
    <m/>
    <m/>
    <m/>
    <m/>
    <m/>
    <m/>
    <m/>
    <m/>
    <m/>
    <m/>
    <m/>
    <m/>
    <s v="FREDERIC MESTRE"/>
    <s v="071251"/>
    <s v="REGION GRAND SUD"/>
    <s v="304665"/>
    <s v="FABRIZIA LEGGER"/>
    <s v="100 IMD"/>
    <x v="4"/>
    <x v="4"/>
    <s v="305062"/>
    <s v="MARIE DELRANC"/>
    <s v="200 IMP"/>
    <x v="38"/>
    <x v="38"/>
    <m/>
    <m/>
    <m/>
    <m/>
    <m/>
    <m/>
  </r>
  <r>
    <n v="71051"/>
    <n v="50100035"/>
    <x v="0"/>
    <s v="REGION GRAND OUEST"/>
    <x v="0"/>
    <s v="50100035"/>
    <s v="071051"/>
    <x v="1"/>
    <s v="E"/>
    <m/>
    <m/>
    <m/>
    <s v="OC DEMINGUET J"/>
    <m/>
    <m/>
    <m/>
    <m/>
    <m/>
    <m/>
    <m/>
    <d v="2024-10-01T00:00:00"/>
    <m/>
    <s v="04"/>
    <m/>
    <m/>
    <m/>
    <m/>
    <m/>
    <m/>
    <m/>
    <m/>
    <m/>
    <m/>
    <m/>
    <m/>
    <m/>
    <m/>
    <m/>
    <m/>
    <m/>
    <m/>
    <s v="MATHIEU CHEMIN"/>
    <s v="071590"/>
    <s v="REGION GRAND OUEST"/>
    <s v="170189"/>
    <s v="SEBASTIEN PLANCON"/>
    <s v="100 IMD"/>
    <x v="10"/>
    <x v="10"/>
    <s v="188975"/>
    <s v="JONATHAN DEMINGUET"/>
    <s v="200 IMP"/>
    <x v="54"/>
    <x v="54"/>
    <m/>
    <m/>
    <m/>
    <m/>
    <m/>
    <m/>
  </r>
  <r>
    <n v="71517"/>
    <n v="50100135"/>
    <x v="0"/>
    <s v="REGION ILE DE FRANCE NORD"/>
    <x v="0"/>
    <s v="50100135"/>
    <s v="071517"/>
    <x v="1"/>
    <s v="E"/>
    <m/>
    <m/>
    <m/>
    <s v="OC DENEUX B"/>
    <m/>
    <m/>
    <m/>
    <m/>
    <m/>
    <m/>
    <m/>
    <d v="2024-12-01T00:00:00"/>
    <m/>
    <s v="04"/>
    <m/>
    <m/>
    <m/>
    <m/>
    <m/>
    <m/>
    <m/>
    <m/>
    <m/>
    <m/>
    <m/>
    <m/>
    <m/>
    <m/>
    <m/>
    <m/>
    <m/>
    <m/>
    <s v="CATHERINE BLANCKAERT"/>
    <s v="071030"/>
    <s v="REGION ILE DE FRANCE NORD"/>
    <s v="302041"/>
    <s v="DAPHNEE JULLION"/>
    <s v="100 IMD"/>
    <x v="1"/>
    <x v="1"/>
    <s v="303397"/>
    <s v="BRICE DENEUX"/>
    <s v="200 IMP"/>
    <x v="74"/>
    <x v="74"/>
    <m/>
    <m/>
    <m/>
    <m/>
    <m/>
    <m/>
  </r>
  <r>
    <n v="71454"/>
    <n v="50100127"/>
    <x v="0"/>
    <s v="REGION CENTRE EST"/>
    <x v="0"/>
    <s v="50100127"/>
    <s v="071454"/>
    <x v="1"/>
    <s v="E"/>
    <m/>
    <m/>
    <m/>
    <s v="OC DIJON NORD OUEST"/>
    <m/>
    <m/>
    <m/>
    <m/>
    <m/>
    <m/>
    <m/>
    <d v="2024-12-01T00:00:00"/>
    <m/>
    <s v="04"/>
    <m/>
    <m/>
    <m/>
    <m/>
    <m/>
    <m/>
    <m/>
    <m/>
    <m/>
    <m/>
    <m/>
    <m/>
    <m/>
    <m/>
    <m/>
    <m/>
    <m/>
    <m/>
    <s v="JEROME CARPANETTO"/>
    <s v="900582"/>
    <s v="REGION CENTRE EST"/>
    <m/>
    <m/>
    <m/>
    <x v="7"/>
    <x v="7"/>
    <m/>
    <m/>
    <m/>
    <x v="124"/>
    <x v="122"/>
    <m/>
    <m/>
    <m/>
    <m/>
    <m/>
    <m/>
  </r>
  <r>
    <n v="71386"/>
    <n v="50100116"/>
    <x v="0"/>
    <s v="REGION GRAND OUEST"/>
    <x v="0"/>
    <s v="50100116"/>
    <s v="071386"/>
    <x v="1"/>
    <s v="E"/>
    <m/>
    <m/>
    <m/>
    <s v="OC DINAN"/>
    <m/>
    <m/>
    <m/>
    <m/>
    <m/>
    <m/>
    <m/>
    <d v="2024-11-01T00:00:00"/>
    <m/>
    <s v="04"/>
    <m/>
    <m/>
    <m/>
    <m/>
    <m/>
    <m/>
    <m/>
    <m/>
    <m/>
    <m/>
    <m/>
    <m/>
    <m/>
    <m/>
    <m/>
    <m/>
    <m/>
    <m/>
    <s v="MATHIEU CHEMIN"/>
    <s v="071590"/>
    <s v="REGION GRAND OUEST"/>
    <s v="175115"/>
    <s v="PABLO LECOQ"/>
    <s v="100 IMD"/>
    <x v="27"/>
    <x v="27"/>
    <m/>
    <m/>
    <m/>
    <x v="142"/>
    <x v="138"/>
    <m/>
    <m/>
    <m/>
    <m/>
    <m/>
    <m/>
  </r>
  <r>
    <n v="71337"/>
    <n v="50100110"/>
    <x v="0"/>
    <s v="REGION GRAND OUEST"/>
    <x v="0"/>
    <s v="50100110"/>
    <s v="071337"/>
    <x v="1"/>
    <s v="E"/>
    <m/>
    <m/>
    <m/>
    <s v="OC DOURLENS C"/>
    <m/>
    <m/>
    <m/>
    <m/>
    <m/>
    <m/>
    <m/>
    <d v="2024-11-01T00:00:00"/>
    <m/>
    <s v="04"/>
    <m/>
    <m/>
    <m/>
    <m/>
    <m/>
    <m/>
    <m/>
    <m/>
    <m/>
    <m/>
    <m/>
    <m/>
    <m/>
    <m/>
    <m/>
    <m/>
    <m/>
    <m/>
    <s v="MATHIEU CHEMIN"/>
    <s v="071590"/>
    <s v="REGION GRAND OUEST"/>
    <s v="306306"/>
    <s v="FLAVIEN QUIROSA"/>
    <s v="100 IMD"/>
    <x v="35"/>
    <x v="35"/>
    <s v="301508"/>
    <s v="CLEMENT DOURLENS"/>
    <s v="200 IMP"/>
    <x v="117"/>
    <x v="117"/>
    <m/>
    <m/>
    <m/>
    <m/>
    <m/>
    <m/>
  </r>
  <r>
    <n v="70053"/>
    <n v="50100004"/>
    <x v="0"/>
    <s v="REGION ILE DE FRANCE NORD"/>
    <x v="0"/>
    <s v="50100004"/>
    <s v="070053"/>
    <x v="1"/>
    <s v="E"/>
    <m/>
    <m/>
    <m/>
    <s v="OC DUBUC F"/>
    <m/>
    <m/>
    <m/>
    <m/>
    <m/>
    <m/>
    <m/>
    <d v="2024-12-01T00:00:00"/>
    <m/>
    <s v="04"/>
    <m/>
    <m/>
    <m/>
    <m/>
    <m/>
    <m/>
    <m/>
    <m/>
    <m/>
    <m/>
    <m/>
    <m/>
    <m/>
    <m/>
    <m/>
    <m/>
    <m/>
    <m/>
    <s v="CATHERINE BLANCKAERT"/>
    <s v="071030"/>
    <s v="REGION ILE DE FRANCE NORD"/>
    <s v="193005"/>
    <s v="SEBASTIEN COTE"/>
    <s v="100 IMD"/>
    <x v="18"/>
    <x v="18"/>
    <s v="192471"/>
    <s v="FABRICE DUBUC"/>
    <s v="200 IMP"/>
    <x v="78"/>
    <x v="78"/>
    <m/>
    <m/>
    <m/>
    <m/>
    <m/>
    <m/>
  </r>
  <r>
    <n v="71436"/>
    <n v="50100123"/>
    <x v="0"/>
    <s v="REGION ILE DE FRANCE NORD"/>
    <x v="0"/>
    <s v="50100123"/>
    <s v="071436"/>
    <x v="1"/>
    <s v="E"/>
    <m/>
    <m/>
    <m/>
    <s v="OC EL BENNOURI F"/>
    <m/>
    <m/>
    <m/>
    <m/>
    <m/>
    <m/>
    <m/>
    <d v="2024-11-01T00:00:00"/>
    <m/>
    <s v="04"/>
    <m/>
    <m/>
    <m/>
    <m/>
    <m/>
    <m/>
    <m/>
    <m/>
    <m/>
    <m/>
    <m/>
    <m/>
    <m/>
    <m/>
    <m/>
    <m/>
    <m/>
    <m/>
    <s v="CATHERINE BLANCKAERT"/>
    <s v="071030"/>
    <s v="REGION ILE DE FRANCE NORD"/>
    <s v="305330"/>
    <s v="NICOLAS PHILIPPE"/>
    <s v="100 IMD"/>
    <x v="8"/>
    <x v="8"/>
    <s v="302821"/>
    <s v="FARIDA EL BENNOURI"/>
    <s v="200 IMP"/>
    <x v="100"/>
    <x v="100"/>
    <m/>
    <m/>
    <m/>
    <m/>
    <m/>
    <m/>
  </r>
  <r>
    <n v="71358"/>
    <n v="50100113"/>
    <x v="0"/>
    <s v="REGION GRAND OUEST"/>
    <x v="0"/>
    <s v="50100113"/>
    <s v="071358"/>
    <x v="1"/>
    <s v="E"/>
    <m/>
    <m/>
    <m/>
    <s v="OC ERNOULT R"/>
    <m/>
    <m/>
    <m/>
    <m/>
    <m/>
    <m/>
    <m/>
    <d v="2024-10-01T00:00:00"/>
    <m/>
    <s v="04"/>
    <m/>
    <m/>
    <m/>
    <m/>
    <m/>
    <m/>
    <m/>
    <m/>
    <m/>
    <m/>
    <m/>
    <m/>
    <m/>
    <m/>
    <m/>
    <m/>
    <m/>
    <m/>
    <s v="MATHIEU CHEMIN"/>
    <s v="071590"/>
    <s v="REGION GRAND OUEST"/>
    <s v="306176"/>
    <s v="BERENGERE CORVELLEC"/>
    <s v="100 IMD"/>
    <x v="31"/>
    <x v="31"/>
    <s v="302611"/>
    <s v="ROMAIN ERNOULT"/>
    <s v="200 IMP"/>
    <x v="59"/>
    <x v="59"/>
    <m/>
    <m/>
    <m/>
    <m/>
    <m/>
    <m/>
  </r>
  <r>
    <n v="70427"/>
    <n v="50100014"/>
    <x v="0"/>
    <s v="REGION ILE DE FRANCE NORD"/>
    <x v="0"/>
    <s v="50100014"/>
    <s v="070427"/>
    <x v="1"/>
    <s v="E"/>
    <m/>
    <m/>
    <m/>
    <s v="OC ESTHER V"/>
    <m/>
    <m/>
    <m/>
    <m/>
    <m/>
    <m/>
    <m/>
    <d v="2024-12-01T00:00:00"/>
    <m/>
    <s v="04"/>
    <m/>
    <m/>
    <m/>
    <m/>
    <m/>
    <m/>
    <m/>
    <m/>
    <m/>
    <m/>
    <m/>
    <m/>
    <m/>
    <m/>
    <m/>
    <m/>
    <m/>
    <m/>
    <s v="CATHERINE BLANCKAERT"/>
    <s v="071030"/>
    <s v="REGION ILE DE FRANCE NORD"/>
    <s v="193254"/>
    <s v="DAVID BOURE"/>
    <s v="100 IMD"/>
    <x v="28"/>
    <x v="28"/>
    <s v="305391"/>
    <s v="VINCENT ESTHER"/>
    <s v="200 IMP"/>
    <x v="115"/>
    <x v="115"/>
    <m/>
    <m/>
    <m/>
    <m/>
    <m/>
    <m/>
  </r>
  <r>
    <n v="71523"/>
    <n v="50100138"/>
    <x v="0"/>
    <s v="REGION CENTRE EST"/>
    <x v="0"/>
    <s v="50100138"/>
    <s v="071523"/>
    <x v="1"/>
    <s v="E"/>
    <m/>
    <m/>
    <m/>
    <s v="OC ETAMPES"/>
    <m/>
    <m/>
    <m/>
    <m/>
    <m/>
    <m/>
    <m/>
    <d v="2024-12-01T00:00:00"/>
    <m/>
    <s v="04"/>
    <m/>
    <m/>
    <m/>
    <m/>
    <m/>
    <m/>
    <m/>
    <m/>
    <m/>
    <m/>
    <m/>
    <m/>
    <m/>
    <m/>
    <m/>
    <m/>
    <m/>
    <m/>
    <s v="JEROME CARPANETTO"/>
    <s v="900582"/>
    <s v="REGION CENTRE EST"/>
    <s v="182240"/>
    <s v="FREDERIC MARTINELLI"/>
    <s v="100 IMD"/>
    <x v="2"/>
    <x v="2"/>
    <m/>
    <m/>
    <m/>
    <x v="143"/>
    <x v="139"/>
    <m/>
    <m/>
    <m/>
    <m/>
    <m/>
    <m/>
  </r>
  <r>
    <n v="70078"/>
    <n v="50100007"/>
    <x v="0"/>
    <s v="REGION GRAND SUD"/>
    <x v="0"/>
    <s v="50100007"/>
    <s v="070078"/>
    <x v="1"/>
    <s v="E"/>
    <m/>
    <m/>
    <m/>
    <s v="OC ETANG DE BERRE"/>
    <m/>
    <m/>
    <m/>
    <m/>
    <m/>
    <m/>
    <m/>
    <d v="2024-10-01T00:00:00"/>
    <m/>
    <s v="04"/>
    <m/>
    <m/>
    <m/>
    <m/>
    <m/>
    <m/>
    <m/>
    <m/>
    <m/>
    <m/>
    <m/>
    <m/>
    <m/>
    <m/>
    <m/>
    <m/>
    <m/>
    <m/>
    <s v="FREDERIC MESTRE"/>
    <s v="071251"/>
    <s v="REGION GRAND SUD"/>
    <s v="305931"/>
    <s v="JULIEN KARIGER"/>
    <s v="100 IMD"/>
    <x v="6"/>
    <x v="6"/>
    <m/>
    <m/>
    <m/>
    <x v="144"/>
    <x v="140"/>
    <m/>
    <m/>
    <m/>
    <m/>
    <m/>
    <m/>
  </r>
  <r>
    <n v="71056"/>
    <n v="50100037"/>
    <x v="0"/>
    <s v="REGION ILE DE FRANCE NORD"/>
    <x v="0"/>
    <s v="50100037"/>
    <s v="071056"/>
    <x v="1"/>
    <s v="E"/>
    <m/>
    <m/>
    <m/>
    <s v="OC EURE EST"/>
    <m/>
    <m/>
    <m/>
    <m/>
    <m/>
    <m/>
    <m/>
    <d v="2024-12-01T00:00:00"/>
    <m/>
    <s v="04"/>
    <m/>
    <m/>
    <m/>
    <m/>
    <m/>
    <m/>
    <m/>
    <m/>
    <m/>
    <m/>
    <m/>
    <m/>
    <m/>
    <m/>
    <m/>
    <m/>
    <m/>
    <m/>
    <s v="CATHERINE BLANCKAERT"/>
    <s v="071030"/>
    <s v="REGION ILE DE FRANCE NORD"/>
    <s v="193254"/>
    <s v="DAVID BOURE"/>
    <s v="100 IMD"/>
    <x v="28"/>
    <x v="28"/>
    <m/>
    <m/>
    <m/>
    <x v="41"/>
    <x v="41"/>
    <m/>
    <m/>
    <m/>
    <m/>
    <m/>
    <m/>
  </r>
  <r>
    <n v="71121"/>
    <n v="50100060"/>
    <x v="0"/>
    <s v="REGION ILE DE FRANCE NORD"/>
    <x v="0"/>
    <s v="50100060"/>
    <s v="071121"/>
    <x v="1"/>
    <s v="E"/>
    <m/>
    <m/>
    <m/>
    <s v="OC EURE ET LOIR NORD"/>
    <m/>
    <m/>
    <m/>
    <m/>
    <m/>
    <m/>
    <m/>
    <d v="2024-12-01T00:00:00"/>
    <m/>
    <s v="04"/>
    <m/>
    <m/>
    <m/>
    <m/>
    <m/>
    <m/>
    <m/>
    <m/>
    <m/>
    <m/>
    <m/>
    <m/>
    <m/>
    <m/>
    <m/>
    <m/>
    <m/>
    <m/>
    <s v="CATHERINE BLANCKAERT"/>
    <s v="071030"/>
    <s v="REGION ILE DE FRANCE NORD"/>
    <s v="303103"/>
    <s v="JEROME TEISSIER"/>
    <s v="100 IMD"/>
    <x v="19"/>
    <x v="19"/>
    <m/>
    <m/>
    <m/>
    <x v="145"/>
    <x v="141"/>
    <m/>
    <m/>
    <m/>
    <m/>
    <m/>
    <m/>
  </r>
  <r>
    <n v="71240"/>
    <n v="50100094"/>
    <x v="0"/>
    <s v="REGION GRAND SUD"/>
    <x v="0"/>
    <s v="50100094"/>
    <s v="071240"/>
    <x v="1"/>
    <s v="E"/>
    <m/>
    <m/>
    <m/>
    <s v="OC FERRERO A"/>
    <m/>
    <m/>
    <m/>
    <m/>
    <m/>
    <m/>
    <m/>
    <d v="2024-07-01T00:00:00"/>
    <m/>
    <s v="04"/>
    <m/>
    <m/>
    <m/>
    <m/>
    <m/>
    <m/>
    <m/>
    <m/>
    <m/>
    <m/>
    <m/>
    <m/>
    <m/>
    <m/>
    <m/>
    <m/>
    <m/>
    <m/>
    <s v="FREDERIC MESTRE"/>
    <s v="071251"/>
    <s v="REGION GRAND SUD"/>
    <s v="163397"/>
    <s v="FRANCK ZENOU"/>
    <s v="100 IMD"/>
    <x v="0"/>
    <x v="0"/>
    <s v="192646"/>
    <s v="ANTOINE FERRERO"/>
    <s v="200 IMP"/>
    <x v="47"/>
    <x v="47"/>
    <m/>
    <m/>
    <m/>
    <m/>
    <m/>
    <m/>
  </r>
  <r>
    <n v="71042"/>
    <n v="50100032"/>
    <x v="0"/>
    <s v="REGION ILE DE FRANCE NORD"/>
    <x v="0"/>
    <s v="50100032"/>
    <s v="071042"/>
    <x v="1"/>
    <s v="E"/>
    <m/>
    <m/>
    <m/>
    <s v="OC FEVRIER M"/>
    <m/>
    <m/>
    <m/>
    <m/>
    <m/>
    <m/>
    <m/>
    <d v="2024-12-01T00:00:00"/>
    <m/>
    <s v="04"/>
    <m/>
    <m/>
    <m/>
    <m/>
    <m/>
    <m/>
    <m/>
    <m/>
    <m/>
    <m/>
    <m/>
    <m/>
    <m/>
    <m/>
    <m/>
    <m/>
    <m/>
    <m/>
    <s v="CATHERINE BLANCKAERT"/>
    <s v="071030"/>
    <s v="REGION ILE DE FRANCE NORD"/>
    <s v="301703"/>
    <s v="JONATHAN HENNICOTTE"/>
    <s v="100 IMD"/>
    <x v="34"/>
    <x v="34"/>
    <s v="303751"/>
    <s v="MAGALIE FEVRIER"/>
    <s v="200 IMP"/>
    <x v="88"/>
    <x v="88"/>
    <m/>
    <m/>
    <m/>
    <m/>
    <m/>
    <m/>
  </r>
  <r>
    <n v="900577"/>
    <n v="50160581"/>
    <x v="0"/>
    <s v="REGION CENTRE EST"/>
    <x v="1"/>
    <s v="50160581"/>
    <s v="900577"/>
    <x v="1"/>
    <s v="F"/>
    <m/>
    <m/>
    <m/>
    <s v="OC FICTIVE"/>
    <m/>
    <m/>
    <m/>
    <m/>
    <m/>
    <m/>
    <m/>
    <d v="2024-12-01T00:00:00"/>
    <m/>
    <s v="04"/>
    <m/>
    <m/>
    <m/>
    <m/>
    <m/>
    <m/>
    <m/>
    <m/>
    <m/>
    <m/>
    <m/>
    <m/>
    <m/>
    <m/>
    <m/>
    <m/>
    <m/>
    <m/>
    <s v="JEROME CARPANETTO"/>
    <s v="900582"/>
    <s v="REGION CENTRE EST"/>
    <m/>
    <m/>
    <m/>
    <x v="7"/>
    <x v="7"/>
    <s v="157759"/>
    <s v="LUC DESBROSSE"/>
    <s v="200 IMP"/>
    <x v="118"/>
    <x v="24"/>
    <m/>
    <m/>
    <m/>
    <m/>
    <m/>
    <m/>
  </r>
  <r>
    <n v="900571"/>
    <n v="50157999"/>
    <x v="0"/>
    <s v="REGION CENTRE EST"/>
    <x v="1"/>
    <s v="50157999"/>
    <s v="900571"/>
    <x v="1"/>
    <s v="F"/>
    <m/>
    <m/>
    <m/>
    <s v="OC FICTIVE"/>
    <m/>
    <m/>
    <m/>
    <m/>
    <m/>
    <m/>
    <m/>
    <d v="2024-12-01T00:00:00"/>
    <m/>
    <s v="04"/>
    <m/>
    <m/>
    <m/>
    <m/>
    <m/>
    <m/>
    <m/>
    <m/>
    <m/>
    <m/>
    <m/>
    <m/>
    <m/>
    <m/>
    <m/>
    <m/>
    <m/>
    <m/>
    <s v="JEROME CARPANETTO"/>
    <s v="900582"/>
    <s v="REGION CENTRE EST"/>
    <s v="300268"/>
    <s v="PIERRE FRANCOIS LAURA"/>
    <s v="100 IMD"/>
    <x v="37"/>
    <x v="37"/>
    <s v="185862"/>
    <s v="MARC KATSCHNIG"/>
    <s v="200 IMP"/>
    <x v="128"/>
    <x v="24"/>
    <m/>
    <m/>
    <m/>
    <m/>
    <m/>
    <m/>
  </r>
  <r>
    <n v="900554"/>
    <n v="50145606"/>
    <x v="0"/>
    <s v="REGION ILE DE FRANCE NORD"/>
    <x v="1"/>
    <s v="50145606"/>
    <s v="900554"/>
    <x v="1"/>
    <s v="F"/>
    <m/>
    <m/>
    <m/>
    <s v="OC FICTIVE"/>
    <m/>
    <m/>
    <m/>
    <m/>
    <m/>
    <m/>
    <m/>
    <d v="2024-12-01T00:00:00"/>
    <m/>
    <s v="04"/>
    <m/>
    <m/>
    <m/>
    <m/>
    <m/>
    <m/>
    <m/>
    <m/>
    <m/>
    <m/>
    <m/>
    <m/>
    <m/>
    <m/>
    <m/>
    <m/>
    <m/>
    <m/>
    <s v="CATHERINE BLANCKAERT"/>
    <s v="071030"/>
    <s v="REGION ILE DE FRANCE NORD"/>
    <s v="302041"/>
    <s v="DAPHNEE JULLION"/>
    <s v="100 IMD"/>
    <x v="1"/>
    <x v="1"/>
    <s v="302541"/>
    <s v="MAROUANE KHOULIFI"/>
    <s v="200 IMP"/>
    <x v="129"/>
    <x v="24"/>
    <m/>
    <m/>
    <m/>
    <m/>
    <m/>
    <m/>
  </r>
  <r>
    <n v="900455"/>
    <n v="50139300"/>
    <x v="0"/>
    <s v="REGION ILE DE FRANCE NORD"/>
    <x v="1"/>
    <s v="50139300"/>
    <s v="900455"/>
    <x v="1"/>
    <s v="F"/>
    <m/>
    <m/>
    <m/>
    <s v="OC FICTIVE"/>
    <m/>
    <m/>
    <m/>
    <m/>
    <m/>
    <m/>
    <m/>
    <d v="2024-12-01T00:00:00"/>
    <m/>
    <s v="04"/>
    <m/>
    <m/>
    <m/>
    <m/>
    <m/>
    <m/>
    <m/>
    <m/>
    <m/>
    <m/>
    <m/>
    <m/>
    <m/>
    <m/>
    <m/>
    <m/>
    <m/>
    <m/>
    <s v="CATHERINE BLANCKAERT"/>
    <s v="071030"/>
    <s v="REGION ILE DE FRANCE NORD"/>
    <s v="303103"/>
    <s v="JEROME TEISSIER"/>
    <s v="100 IMD"/>
    <x v="19"/>
    <x v="19"/>
    <m/>
    <m/>
    <m/>
    <x v="24"/>
    <x v="24"/>
    <m/>
    <m/>
    <m/>
    <m/>
    <m/>
    <m/>
  </r>
  <r>
    <n v="900335"/>
    <n v="50129804"/>
    <x v="0"/>
    <s v="REGION ILE DE FRANCE NORD"/>
    <x v="1"/>
    <s v="50129804"/>
    <s v="900335"/>
    <x v="1"/>
    <s v="F"/>
    <m/>
    <m/>
    <m/>
    <s v="OC FICTIVE"/>
    <m/>
    <m/>
    <m/>
    <m/>
    <m/>
    <m/>
    <m/>
    <d v="2024-12-01T00:00:00"/>
    <m/>
    <s v="04"/>
    <m/>
    <m/>
    <m/>
    <m/>
    <m/>
    <m/>
    <m/>
    <m/>
    <m/>
    <m/>
    <m/>
    <m/>
    <m/>
    <m/>
    <m/>
    <m/>
    <m/>
    <m/>
    <s v="CATHERINE BLANCKAERT"/>
    <s v="071030"/>
    <s v="REGION ILE DE FRANCE NORD"/>
    <s v="301703"/>
    <s v="JONATHAN HENNICOTTE"/>
    <s v="100 IMD"/>
    <x v="34"/>
    <x v="34"/>
    <s v="300601"/>
    <s v="ERIC FICHEUX"/>
    <s v="200 IMP"/>
    <x v="121"/>
    <x v="24"/>
    <m/>
    <m/>
    <m/>
    <m/>
    <m/>
    <m/>
  </r>
  <r>
    <n v="71274"/>
    <n v="50100104"/>
    <x v="0"/>
    <s v="REGION CENTRE EST"/>
    <x v="0"/>
    <s v="50100104"/>
    <s v="071274"/>
    <x v="1"/>
    <s v="E"/>
    <m/>
    <m/>
    <m/>
    <s v="OC FOREST N"/>
    <m/>
    <m/>
    <m/>
    <m/>
    <m/>
    <m/>
    <m/>
    <d v="2024-12-01T00:00:00"/>
    <m/>
    <s v="04"/>
    <m/>
    <m/>
    <m/>
    <m/>
    <m/>
    <m/>
    <m/>
    <m/>
    <m/>
    <m/>
    <m/>
    <m/>
    <m/>
    <m/>
    <m/>
    <m/>
    <m/>
    <m/>
    <s v="JEROME CARPANETTO"/>
    <s v="900582"/>
    <s v="REGION CENTRE EST"/>
    <s v="179897"/>
    <s v="SYLVAIN GATHELIER"/>
    <s v="100 IMD"/>
    <x v="22"/>
    <x v="22"/>
    <s v="304026"/>
    <s v="NICOLAS FOREST"/>
    <s v="200 IMP"/>
    <x v="96"/>
    <x v="96"/>
    <m/>
    <m/>
    <m/>
    <m/>
    <m/>
    <m/>
  </r>
  <r>
    <n v="700173"/>
    <n v="50100949"/>
    <x v="0"/>
    <s v="REGION ILE DE FRANCE NORD"/>
    <x v="0"/>
    <s v="50100949"/>
    <s v="700173"/>
    <x v="1"/>
    <s v="E"/>
    <m/>
    <m/>
    <m/>
    <s v="OC FOSSEY S"/>
    <m/>
    <m/>
    <m/>
    <m/>
    <m/>
    <m/>
    <m/>
    <d v="2024-12-01T00:00:00"/>
    <m/>
    <s v="04"/>
    <m/>
    <m/>
    <m/>
    <m/>
    <m/>
    <m/>
    <m/>
    <m/>
    <m/>
    <m/>
    <m/>
    <m/>
    <m/>
    <m/>
    <m/>
    <m/>
    <m/>
    <m/>
    <s v="CATHERINE BLANCKAERT"/>
    <s v="071030"/>
    <s v="REGION ILE DE FRANCE NORD"/>
    <s v="303103"/>
    <s v="JEROME TEISSIER"/>
    <s v="100 IMD"/>
    <x v="19"/>
    <x v="19"/>
    <s v="192666"/>
    <s v="SEBASTIEN FOSSEY"/>
    <s v="200 IMP"/>
    <x v="116"/>
    <x v="116"/>
    <m/>
    <m/>
    <m/>
    <m/>
    <m/>
    <m/>
  </r>
  <r>
    <n v="71201"/>
    <n v="50100084"/>
    <x v="0"/>
    <s v="REGION GRAND SUD"/>
    <x v="0"/>
    <s v="50100084"/>
    <s v="071201"/>
    <x v="1"/>
    <s v="E"/>
    <m/>
    <m/>
    <m/>
    <s v="OC FOUILLOUSE C"/>
    <m/>
    <m/>
    <m/>
    <m/>
    <m/>
    <m/>
    <m/>
    <d v="2024-07-01T00:00:00"/>
    <m/>
    <s v="04"/>
    <m/>
    <m/>
    <m/>
    <m/>
    <m/>
    <m/>
    <m/>
    <m/>
    <m/>
    <m/>
    <m/>
    <m/>
    <m/>
    <m/>
    <m/>
    <m/>
    <m/>
    <m/>
    <s v="FREDERIC MESTRE"/>
    <s v="071251"/>
    <s v="REGION GRAND SUD"/>
    <s v="193087"/>
    <s v="NICOLAS LEVEQUE"/>
    <s v="100 IMD"/>
    <x v="16"/>
    <x v="16"/>
    <s v="167187"/>
    <s v="CHRISTOPHE FOUILLOUSE"/>
    <s v="200 IMP"/>
    <x v="25"/>
    <x v="25"/>
    <m/>
    <m/>
    <m/>
    <m/>
    <m/>
    <m/>
  </r>
  <r>
    <n v="71394"/>
    <n v="50100118"/>
    <x v="0"/>
    <s v="REGION GRAND SUD"/>
    <x v="0"/>
    <s v="50100118"/>
    <s v="071394"/>
    <x v="1"/>
    <s v="E"/>
    <m/>
    <m/>
    <m/>
    <s v="OC FOURGERON S"/>
    <m/>
    <m/>
    <m/>
    <m/>
    <m/>
    <m/>
    <m/>
    <d v="2024-10-01T00:00:00"/>
    <m/>
    <s v="04"/>
    <m/>
    <m/>
    <m/>
    <m/>
    <m/>
    <m/>
    <m/>
    <m/>
    <m/>
    <m/>
    <m/>
    <m/>
    <m/>
    <m/>
    <m/>
    <m/>
    <m/>
    <m/>
    <s v="FREDERIC MESTRE"/>
    <s v="071251"/>
    <s v="REGION GRAND SUD"/>
    <s v="305931"/>
    <s v="JULIEN KARIGER"/>
    <s v="100 IMD"/>
    <x v="6"/>
    <x v="6"/>
    <s v="185879"/>
    <s v="SEBASTIEN FOURGERON"/>
    <s v="200 IMP"/>
    <x v="6"/>
    <x v="6"/>
    <m/>
    <m/>
    <m/>
    <m/>
    <m/>
    <m/>
  </r>
  <r>
    <n v="71112"/>
    <n v="50100057"/>
    <x v="0"/>
    <s v="REGION GRAND OUEST"/>
    <x v="0"/>
    <s v="50100057"/>
    <s v="071112"/>
    <x v="1"/>
    <s v="E"/>
    <m/>
    <m/>
    <m/>
    <s v="OC FOURNIER A"/>
    <m/>
    <m/>
    <m/>
    <m/>
    <m/>
    <m/>
    <m/>
    <d v="2024-10-01T00:00:00"/>
    <m/>
    <s v="04"/>
    <m/>
    <m/>
    <m/>
    <m/>
    <m/>
    <m/>
    <m/>
    <m/>
    <m/>
    <m/>
    <m/>
    <m/>
    <m/>
    <m/>
    <m/>
    <m/>
    <m/>
    <m/>
    <s v="MATHIEU CHEMIN"/>
    <s v="071590"/>
    <s v="REGION GRAND OUEST"/>
    <s v="170189"/>
    <s v="SEBASTIEN PLANCON"/>
    <s v="100 IMD"/>
    <x v="10"/>
    <x v="10"/>
    <s v="304465"/>
    <s v="ALEXANDRE FOURNIER"/>
    <s v="200 IMP"/>
    <x v="71"/>
    <x v="71"/>
    <m/>
    <m/>
    <m/>
    <m/>
    <m/>
    <m/>
  </r>
  <r>
    <n v="71081"/>
    <n v="50100045"/>
    <x v="0"/>
    <s v="REGION GRAND OUEST"/>
    <x v="0"/>
    <s v="50100045"/>
    <s v="071081"/>
    <x v="1"/>
    <s v="E"/>
    <m/>
    <m/>
    <m/>
    <s v="OC FOURNIGAULT F"/>
    <m/>
    <m/>
    <m/>
    <m/>
    <m/>
    <m/>
    <m/>
    <d v="2024-10-01T00:00:00"/>
    <m/>
    <s v="04"/>
    <m/>
    <m/>
    <m/>
    <m/>
    <m/>
    <m/>
    <m/>
    <m/>
    <m/>
    <m/>
    <m/>
    <m/>
    <m/>
    <m/>
    <m/>
    <m/>
    <m/>
    <m/>
    <s v="MATHIEU CHEMIN"/>
    <s v="071590"/>
    <s v="REGION GRAND OUEST"/>
    <s v="190433"/>
    <s v="JOHANN GUIHARD"/>
    <s v="100 IMD"/>
    <x v="13"/>
    <x v="13"/>
    <s v="191022"/>
    <s v="FLORENT FOURNIGAULT"/>
    <s v="200 IMP"/>
    <x v="15"/>
    <x v="15"/>
    <m/>
    <m/>
    <m/>
    <m/>
    <m/>
    <m/>
  </r>
  <r>
    <n v="71400"/>
    <n v="50100121"/>
    <x v="0"/>
    <s v="REGION GRAND SUD"/>
    <x v="0"/>
    <s v="50100121"/>
    <s v="071400"/>
    <x v="1"/>
    <s v="E"/>
    <m/>
    <m/>
    <m/>
    <s v="OC FREJUS"/>
    <m/>
    <m/>
    <m/>
    <m/>
    <m/>
    <m/>
    <m/>
    <d v="2024-10-01T00:00:00"/>
    <m/>
    <s v="04"/>
    <m/>
    <m/>
    <m/>
    <m/>
    <m/>
    <m/>
    <m/>
    <m/>
    <m/>
    <m/>
    <m/>
    <m/>
    <m/>
    <m/>
    <m/>
    <m/>
    <m/>
    <m/>
    <s v="FREDERIC MESTRE"/>
    <s v="071251"/>
    <s v="REGION GRAND SUD"/>
    <s v="190355"/>
    <s v="FABIO FRACASSETTI"/>
    <s v="100 IMD"/>
    <x v="9"/>
    <x v="9"/>
    <m/>
    <m/>
    <m/>
    <x v="84"/>
    <x v="84"/>
    <m/>
    <m/>
    <m/>
    <m/>
    <m/>
    <m/>
  </r>
  <r>
    <n v="71275"/>
    <n v="50100105"/>
    <x v="0"/>
    <s v="REGION CENTRE EST"/>
    <x v="0"/>
    <s v="50100105"/>
    <s v="071275"/>
    <x v="1"/>
    <s v="E"/>
    <m/>
    <m/>
    <m/>
    <s v="OC FRISSON G"/>
    <m/>
    <m/>
    <m/>
    <m/>
    <m/>
    <m/>
    <m/>
    <d v="2024-12-01T00:00:00"/>
    <m/>
    <s v="04"/>
    <m/>
    <m/>
    <m/>
    <m/>
    <m/>
    <m/>
    <m/>
    <m/>
    <m/>
    <m/>
    <m/>
    <m/>
    <m/>
    <m/>
    <m/>
    <m/>
    <m/>
    <m/>
    <s v="JEROME CARPANETTO"/>
    <s v="900582"/>
    <s v="REGION CENTRE EST"/>
    <s v="300268"/>
    <s v="PIERRE FRANCOIS LAURA"/>
    <s v="100 IMD"/>
    <x v="37"/>
    <x v="37"/>
    <s v="300796"/>
    <s v="GARANCE FRISSON"/>
    <s v="200 IMP"/>
    <x v="80"/>
    <x v="80"/>
    <m/>
    <m/>
    <m/>
    <m/>
    <m/>
    <m/>
  </r>
  <r>
    <n v="71198"/>
    <n v="50100082"/>
    <x v="0"/>
    <s v="REGION GRAND SUD"/>
    <x v="0"/>
    <s v="50100082"/>
    <s v="071198"/>
    <x v="1"/>
    <s v="E"/>
    <m/>
    <m/>
    <m/>
    <s v="OC GAUCHE A"/>
    <m/>
    <m/>
    <m/>
    <m/>
    <m/>
    <m/>
    <m/>
    <d v="2024-07-01T00:00:00"/>
    <m/>
    <s v="04"/>
    <m/>
    <m/>
    <m/>
    <m/>
    <m/>
    <m/>
    <m/>
    <m/>
    <m/>
    <m/>
    <m/>
    <m/>
    <m/>
    <m/>
    <m/>
    <m/>
    <m/>
    <m/>
    <s v="FREDERIC MESTRE"/>
    <s v="071251"/>
    <s v="REGION GRAND SUD"/>
    <s v="305131"/>
    <s v="BAPTISTE CHIKLI"/>
    <s v="100 IMD"/>
    <x v="12"/>
    <x v="12"/>
    <s v="304601"/>
    <s v="ALEXANDRE GAUCHE"/>
    <s v="200 IMP"/>
    <x v="112"/>
    <x v="112"/>
    <m/>
    <m/>
    <m/>
    <m/>
    <m/>
    <m/>
  </r>
  <r>
    <n v="71099"/>
    <n v="50100053"/>
    <x v="0"/>
    <s v="REGION GRAND OUEST"/>
    <x v="0"/>
    <s v="50100053"/>
    <s v="071099"/>
    <x v="1"/>
    <s v="E"/>
    <m/>
    <m/>
    <m/>
    <s v="OC GESTIN S"/>
    <m/>
    <m/>
    <m/>
    <m/>
    <m/>
    <m/>
    <m/>
    <d v="2024-11-01T00:00:00"/>
    <m/>
    <s v="04"/>
    <m/>
    <m/>
    <m/>
    <m/>
    <m/>
    <m/>
    <m/>
    <m/>
    <m/>
    <m/>
    <m/>
    <m/>
    <m/>
    <m/>
    <m/>
    <m/>
    <m/>
    <m/>
    <s v="MATHIEU CHEMIN"/>
    <s v="071590"/>
    <s v="REGION GRAND OUEST"/>
    <s v="175115"/>
    <s v="PABLO LECOQ"/>
    <s v="100 IMD"/>
    <x v="27"/>
    <x v="27"/>
    <s v="188718"/>
    <s v="STEPHANE GESTIN"/>
    <s v="200 IMP"/>
    <x v="37"/>
    <x v="37"/>
    <m/>
    <m/>
    <m/>
    <m/>
    <m/>
    <m/>
  </r>
  <r>
    <n v="71528"/>
    <n v="50100142"/>
    <x v="0"/>
    <s v="REGION CENTRE EST"/>
    <x v="0"/>
    <s v="50100142"/>
    <s v="071528"/>
    <x v="1"/>
    <s v="E"/>
    <m/>
    <m/>
    <m/>
    <s v="OC GIAI GIANETTO L"/>
    <m/>
    <m/>
    <m/>
    <m/>
    <m/>
    <m/>
    <m/>
    <d v="2024-12-01T00:00:00"/>
    <m/>
    <s v="04"/>
    <m/>
    <m/>
    <m/>
    <m/>
    <m/>
    <m/>
    <m/>
    <m/>
    <m/>
    <m/>
    <m/>
    <m/>
    <m/>
    <m/>
    <m/>
    <m/>
    <m/>
    <m/>
    <s v="JEROME CARPANETTO"/>
    <s v="900582"/>
    <s v="REGION CENTRE EST"/>
    <s v="193601"/>
    <s v="PIERRICK MORTIER"/>
    <s v="100 IMD"/>
    <x v="30"/>
    <x v="30"/>
    <s v="303393"/>
    <s v="LAURA GIAI GIANETTO"/>
    <s v="200 IMP"/>
    <x v="86"/>
    <x v="86"/>
    <m/>
    <m/>
    <m/>
    <m/>
    <m/>
    <m/>
  </r>
  <r>
    <n v="71564"/>
    <n v="50100154"/>
    <x v="0"/>
    <s v="REGION GRAND OUEST"/>
    <x v="0"/>
    <s v="50100154"/>
    <s v="071564"/>
    <x v="1"/>
    <s v="E"/>
    <m/>
    <m/>
    <m/>
    <s v="OC GIGER M"/>
    <m/>
    <m/>
    <m/>
    <m/>
    <m/>
    <m/>
    <m/>
    <d v="2024-12-01T00:00:00"/>
    <m/>
    <s v="04"/>
    <m/>
    <m/>
    <m/>
    <m/>
    <m/>
    <m/>
    <m/>
    <m/>
    <m/>
    <m/>
    <m/>
    <m/>
    <m/>
    <m/>
    <m/>
    <m/>
    <m/>
    <m/>
    <s v="MATHIEU CHEMIN"/>
    <s v="071590"/>
    <s v="REGION GRAND OUEST"/>
    <s v="305493"/>
    <s v="AURELIE DEVILLIER"/>
    <s v="100 IMD"/>
    <x v="38"/>
    <x v="38"/>
    <s v="305410"/>
    <s v="MANON GIGER"/>
    <s v="200 IMP"/>
    <x v="123"/>
    <x v="121"/>
    <m/>
    <m/>
    <m/>
    <m/>
    <m/>
    <m/>
  </r>
  <r>
    <n v="71221"/>
    <n v="50100088"/>
    <x v="0"/>
    <s v="REGION GRAND OUEST"/>
    <x v="0"/>
    <s v="50100088"/>
    <s v="071221"/>
    <x v="1"/>
    <s v="E"/>
    <m/>
    <m/>
    <m/>
    <s v="OC GOUSPY P"/>
    <m/>
    <m/>
    <m/>
    <m/>
    <m/>
    <m/>
    <m/>
    <d v="2024-10-01T00:00:00"/>
    <m/>
    <s v="04"/>
    <m/>
    <m/>
    <m/>
    <m/>
    <m/>
    <m/>
    <m/>
    <m/>
    <m/>
    <m/>
    <m/>
    <m/>
    <m/>
    <m/>
    <m/>
    <m/>
    <m/>
    <m/>
    <s v="MATHIEU CHEMIN"/>
    <s v="071590"/>
    <s v="REGION GRAND OUEST"/>
    <s v="300602"/>
    <s v="MARYAN HARY"/>
    <s v="100 IMD"/>
    <x v="5"/>
    <x v="5"/>
    <s v="184790"/>
    <s v="PATRICE GOUSPY"/>
    <s v="200 IMP"/>
    <x v="125"/>
    <x v="123"/>
    <m/>
    <m/>
    <m/>
    <m/>
    <m/>
    <m/>
  </r>
  <r>
    <n v="71625"/>
    <n v="50100156"/>
    <x v="0"/>
    <s v="REGION GRAND SUD"/>
    <x v="0"/>
    <s v="50100156"/>
    <s v="071625"/>
    <x v="1"/>
    <s v="E"/>
    <m/>
    <m/>
    <m/>
    <s v="OC GUERIN J"/>
    <m/>
    <m/>
    <m/>
    <m/>
    <m/>
    <m/>
    <m/>
    <d v="2024-07-01T00:00:00"/>
    <m/>
    <s v="04"/>
    <m/>
    <m/>
    <m/>
    <m/>
    <m/>
    <m/>
    <m/>
    <m/>
    <m/>
    <m/>
    <m/>
    <m/>
    <m/>
    <m/>
    <m/>
    <m/>
    <m/>
    <m/>
    <s v="FREDERIC MESTRE"/>
    <s v="071251"/>
    <s v="REGION GRAND SUD"/>
    <s v="163397"/>
    <s v="FRANCK ZENOU"/>
    <s v="100 IMD"/>
    <x v="0"/>
    <x v="0"/>
    <s v="177023"/>
    <s v="JEAN-PHILIPPE GUERIN"/>
    <s v="200 IMP"/>
    <x v="39"/>
    <x v="39"/>
    <m/>
    <m/>
    <m/>
    <m/>
    <m/>
    <m/>
  </r>
  <r>
    <n v="71399"/>
    <n v="50100120"/>
    <x v="0"/>
    <s v="REGION GRAND SUD"/>
    <x v="0"/>
    <s v="50100120"/>
    <s v="071399"/>
    <x v="1"/>
    <s v="E"/>
    <m/>
    <m/>
    <m/>
    <s v="OC GUILLAMET F"/>
    <m/>
    <m/>
    <m/>
    <m/>
    <m/>
    <m/>
    <m/>
    <d v="2024-07-01T00:00:00"/>
    <m/>
    <s v="04"/>
    <m/>
    <m/>
    <m/>
    <m/>
    <m/>
    <m/>
    <m/>
    <m/>
    <m/>
    <m/>
    <m/>
    <m/>
    <m/>
    <m/>
    <m/>
    <m/>
    <m/>
    <m/>
    <s v="FREDERIC MESTRE"/>
    <s v="071251"/>
    <s v="REGION GRAND SUD"/>
    <s v="186531"/>
    <s v="CHRISTOPHE CLEMENT"/>
    <s v="100 IMD"/>
    <x v="11"/>
    <x v="11"/>
    <s v="186792"/>
    <s v="FABRICE GUILLAMET"/>
    <s v="200 IMP"/>
    <x v="28"/>
    <x v="28"/>
    <m/>
    <m/>
    <m/>
    <m/>
    <m/>
    <m/>
  </r>
  <r>
    <n v="71467"/>
    <n v="50100130"/>
    <x v="0"/>
    <s v="REGION GRAND OUEST"/>
    <x v="0"/>
    <s v="50100130"/>
    <s v="071467"/>
    <x v="1"/>
    <s v="E"/>
    <m/>
    <m/>
    <m/>
    <s v="OC GUITTON O"/>
    <m/>
    <m/>
    <m/>
    <m/>
    <m/>
    <m/>
    <m/>
    <d v="2024-10-01T00:00:00"/>
    <m/>
    <s v="04"/>
    <m/>
    <m/>
    <m/>
    <m/>
    <m/>
    <m/>
    <m/>
    <m/>
    <m/>
    <m/>
    <m/>
    <m/>
    <m/>
    <m/>
    <m/>
    <m/>
    <m/>
    <m/>
    <s v="MATHIEU CHEMIN"/>
    <s v="071590"/>
    <s v="REGION GRAND OUEST"/>
    <s v="190433"/>
    <s v="JOHANN GUIHARD"/>
    <s v="100 IMD"/>
    <x v="13"/>
    <x v="13"/>
    <s v="305637"/>
    <s v="OLIVIER GUITTON"/>
    <s v="200 IMP"/>
    <x v="79"/>
    <x v="79"/>
    <m/>
    <m/>
    <m/>
    <m/>
    <m/>
    <m/>
  </r>
  <r>
    <n v="71531"/>
    <n v="50100143"/>
    <x v="0"/>
    <s v="REGION CENTRE EST"/>
    <x v="0"/>
    <s v="50100143"/>
    <s v="071531"/>
    <x v="1"/>
    <s v="E"/>
    <m/>
    <m/>
    <m/>
    <s v="OC HABAY P"/>
    <m/>
    <m/>
    <m/>
    <m/>
    <m/>
    <m/>
    <m/>
    <d v="2024-12-01T00:00:00"/>
    <m/>
    <s v="04"/>
    <m/>
    <m/>
    <m/>
    <m/>
    <m/>
    <m/>
    <m/>
    <m/>
    <m/>
    <m/>
    <m/>
    <m/>
    <m/>
    <m/>
    <m/>
    <m/>
    <m/>
    <m/>
    <s v="JEROME CARPANETTO"/>
    <s v="900582"/>
    <s v="REGION CENTRE EST"/>
    <s v="193601"/>
    <s v="PIERRICK MORTIER"/>
    <s v="100 IMD"/>
    <x v="30"/>
    <x v="30"/>
    <s v="172935"/>
    <s v="PATRICK HABAY"/>
    <s v="200 IMP"/>
    <x v="46"/>
    <x v="46"/>
    <m/>
    <m/>
    <m/>
    <m/>
    <m/>
    <m/>
  </r>
  <r>
    <n v="71132"/>
    <n v="50100064"/>
    <x v="0"/>
    <s v="REGION CENTRE EST"/>
    <x v="0"/>
    <s v="50100064"/>
    <s v="071132"/>
    <x v="1"/>
    <s v="E"/>
    <m/>
    <m/>
    <m/>
    <s v="OC HAUTE MARNE"/>
    <m/>
    <m/>
    <m/>
    <m/>
    <m/>
    <m/>
    <m/>
    <d v="2024-12-01T00:00:00"/>
    <m/>
    <s v="04"/>
    <m/>
    <m/>
    <m/>
    <m/>
    <m/>
    <m/>
    <m/>
    <m/>
    <m/>
    <m/>
    <m/>
    <m/>
    <m/>
    <m/>
    <m/>
    <m/>
    <m/>
    <m/>
    <s v="JEROME CARPANETTO"/>
    <s v="900582"/>
    <s v="REGION CENTRE EST"/>
    <s v="305941"/>
    <s v="SAMUEL TRAGEL"/>
    <s v="100 IMD"/>
    <x v="14"/>
    <x v="14"/>
    <m/>
    <m/>
    <m/>
    <x v="146"/>
    <x v="142"/>
    <m/>
    <m/>
    <m/>
    <m/>
    <m/>
    <m/>
  </r>
  <r>
    <n v="71070"/>
    <n v="50100040"/>
    <x v="0"/>
    <s v="REGION GRAND OUEST"/>
    <x v="0"/>
    <s v="50100040"/>
    <s v="071070"/>
    <x v="1"/>
    <s v="E"/>
    <m/>
    <m/>
    <m/>
    <s v="OC HOCHET A"/>
    <m/>
    <m/>
    <m/>
    <m/>
    <m/>
    <m/>
    <m/>
    <d v="2024-11-01T00:00:00"/>
    <m/>
    <s v="04"/>
    <m/>
    <m/>
    <m/>
    <m/>
    <m/>
    <m/>
    <m/>
    <m/>
    <m/>
    <m/>
    <m/>
    <m/>
    <m/>
    <m/>
    <m/>
    <m/>
    <m/>
    <m/>
    <s v="MATHIEU CHEMIN"/>
    <s v="071590"/>
    <s v="REGION GRAND OUEST"/>
    <s v="175115"/>
    <s v="PABLO LECOQ"/>
    <s v="100 IMD"/>
    <x v="27"/>
    <x v="27"/>
    <s v="302652"/>
    <s v="ARNAUD HOCHET"/>
    <s v="200 IMP"/>
    <x v="104"/>
    <x v="104"/>
    <m/>
    <m/>
    <m/>
    <m/>
    <m/>
    <m/>
  </r>
  <r>
    <n v="71152"/>
    <n v="50100070"/>
    <x v="0"/>
    <s v="REGION CENTRE EST"/>
    <x v="0"/>
    <s v="50100070"/>
    <s v="071152"/>
    <x v="1"/>
    <s v="E"/>
    <m/>
    <m/>
    <m/>
    <s v="OC HOEGY A"/>
    <m/>
    <m/>
    <m/>
    <m/>
    <m/>
    <m/>
    <m/>
    <d v="2024-12-01T00:00:00"/>
    <m/>
    <s v="04"/>
    <m/>
    <m/>
    <m/>
    <m/>
    <m/>
    <m/>
    <m/>
    <m/>
    <m/>
    <m/>
    <m/>
    <m/>
    <m/>
    <m/>
    <m/>
    <m/>
    <m/>
    <m/>
    <s v="JEROME CARPANETTO"/>
    <s v="900582"/>
    <s v="REGION CENTRE EST"/>
    <s v="179897"/>
    <s v="SYLVAIN GATHELIER"/>
    <s v="100 IMD"/>
    <x v="22"/>
    <x v="22"/>
    <s v="302742"/>
    <s v="ALEXIS HOEGY"/>
    <s v="200 IMP"/>
    <x v="27"/>
    <x v="27"/>
    <m/>
    <m/>
    <m/>
    <m/>
    <m/>
    <m/>
  </r>
  <r>
    <n v="71093"/>
    <n v="50100051"/>
    <x v="0"/>
    <s v="REGION GRAND OUEST"/>
    <x v="0"/>
    <s v="50100051"/>
    <s v="071093"/>
    <x v="1"/>
    <s v="E"/>
    <m/>
    <m/>
    <m/>
    <s v="OC INIZAN T"/>
    <m/>
    <m/>
    <m/>
    <m/>
    <m/>
    <m/>
    <m/>
    <d v="2024-12-01T00:00:00"/>
    <m/>
    <s v="04"/>
    <m/>
    <m/>
    <m/>
    <m/>
    <m/>
    <m/>
    <m/>
    <m/>
    <m/>
    <m/>
    <m/>
    <m/>
    <m/>
    <m/>
    <m/>
    <m/>
    <m/>
    <m/>
    <s v="MATHIEU CHEMIN"/>
    <s v="071590"/>
    <s v="REGION GRAND OUEST"/>
    <s v="306484"/>
    <s v="GUILLAUME LAUZANAS"/>
    <s v="100 IMD"/>
    <x v="21"/>
    <x v="21"/>
    <s v="305352"/>
    <s v="THIBAUT INIZAN"/>
    <s v="310 CMA"/>
    <x v="105"/>
    <x v="105"/>
    <m/>
    <m/>
    <m/>
    <m/>
    <m/>
    <m/>
  </r>
  <r>
    <n v="71120"/>
    <n v="50100059"/>
    <x v="0"/>
    <s v="REGION ILE DE FRANCE NORD"/>
    <x v="0"/>
    <s v="50100059"/>
    <s v="071120"/>
    <x v="1"/>
    <s v="E"/>
    <m/>
    <m/>
    <m/>
    <s v="OC IRADJAMANICAME P"/>
    <m/>
    <m/>
    <m/>
    <m/>
    <m/>
    <m/>
    <m/>
    <d v="2024-12-01T00:00:00"/>
    <m/>
    <s v="04"/>
    <m/>
    <m/>
    <m/>
    <m/>
    <m/>
    <m/>
    <m/>
    <m/>
    <m/>
    <m/>
    <m/>
    <m/>
    <m/>
    <m/>
    <m/>
    <m/>
    <m/>
    <m/>
    <s v="CATHERINE BLANCKAERT"/>
    <s v="071030"/>
    <s v="REGION ILE DE FRANCE NORD"/>
    <s v="303103"/>
    <s v="JEROME TEISSIER"/>
    <s v="100 IMD"/>
    <x v="19"/>
    <x v="19"/>
    <s v="304897"/>
    <s v="PRITIVE IRADJA"/>
    <s v="200 IMP"/>
    <x v="91"/>
    <x v="91"/>
    <m/>
    <m/>
    <m/>
    <m/>
    <m/>
    <m/>
  </r>
  <r>
    <n v="700162"/>
    <n v="50100948"/>
    <x v="0"/>
    <s v="REGION GRAND SUD"/>
    <x v="0"/>
    <s v="50100948"/>
    <s v="700162"/>
    <x v="1"/>
    <s v="E"/>
    <m/>
    <m/>
    <m/>
    <s v="OC JALLADEAU C"/>
    <m/>
    <m/>
    <m/>
    <m/>
    <m/>
    <m/>
    <m/>
    <d v="2024-12-01T00:00:00"/>
    <m/>
    <s v="04"/>
    <m/>
    <m/>
    <m/>
    <m/>
    <m/>
    <m/>
    <m/>
    <m/>
    <m/>
    <m/>
    <m/>
    <m/>
    <m/>
    <m/>
    <m/>
    <m/>
    <m/>
    <m/>
    <s v="FREDERIC MESTRE"/>
    <s v="071251"/>
    <s v="REGION GRAND SUD"/>
    <s v="305931"/>
    <s v="JULIEN KARIGER"/>
    <s v="100 IMD"/>
    <x v="6"/>
    <x v="6"/>
    <s v="305212"/>
    <s v="CHARLOTTE JALLADEAU"/>
    <s v="310 CMA"/>
    <x v="9"/>
    <x v="9"/>
    <m/>
    <m/>
    <m/>
    <m/>
    <m/>
    <m/>
  </r>
  <r>
    <n v="70057"/>
    <n v="50100005"/>
    <x v="0"/>
    <s v="REGION GRAND OUEST"/>
    <x v="0"/>
    <s v="50100005"/>
    <s v="070057"/>
    <x v="1"/>
    <s v="E"/>
    <m/>
    <m/>
    <m/>
    <s v="OC JONGEN T"/>
    <m/>
    <m/>
    <m/>
    <m/>
    <m/>
    <m/>
    <m/>
    <d v="2024-12-01T00:00:00"/>
    <m/>
    <s v="04"/>
    <m/>
    <m/>
    <m/>
    <m/>
    <m/>
    <m/>
    <m/>
    <m/>
    <m/>
    <m/>
    <m/>
    <m/>
    <m/>
    <m/>
    <m/>
    <m/>
    <m/>
    <m/>
    <s v="MATHIEU CHEMIN"/>
    <s v="071590"/>
    <s v="REGION GRAND OUEST"/>
    <s v="192093"/>
    <s v="GUILLAUME LIOPE"/>
    <s v="100 IMD"/>
    <x v="15"/>
    <x v="15"/>
    <s v="305551"/>
    <s v="THOMAS JONGEN"/>
    <s v="310 CMA"/>
    <x v="108"/>
    <x v="108"/>
    <m/>
    <m/>
    <m/>
    <m/>
    <m/>
    <m/>
  </r>
  <r>
    <n v="71551"/>
    <n v="50100150"/>
    <x v="0"/>
    <s v="REGION ILE DE FRANCE NORD"/>
    <x v="0"/>
    <s v="50100150"/>
    <s v="071551"/>
    <x v="1"/>
    <s v="E"/>
    <m/>
    <m/>
    <m/>
    <s v="OC KUHN S"/>
    <m/>
    <m/>
    <m/>
    <m/>
    <m/>
    <m/>
    <m/>
    <d v="2024-12-01T00:00:00"/>
    <m/>
    <s v="04"/>
    <m/>
    <m/>
    <m/>
    <m/>
    <m/>
    <m/>
    <m/>
    <m/>
    <m/>
    <m/>
    <m/>
    <m/>
    <m/>
    <m/>
    <m/>
    <m/>
    <m/>
    <m/>
    <s v="CATHERINE BLANCKAERT"/>
    <s v="071030"/>
    <s v="REGION ILE DE FRANCE NORD"/>
    <s v="303103"/>
    <s v="JEROME TEISSIER"/>
    <s v="100 IMD"/>
    <x v="19"/>
    <x v="19"/>
    <s v="193201"/>
    <s v="STEPHANE KUHN"/>
    <s v="200 IMP"/>
    <x v="99"/>
    <x v="99"/>
    <m/>
    <m/>
    <m/>
    <m/>
    <m/>
    <m/>
  </r>
  <r>
    <n v="71231"/>
    <n v="50100092"/>
    <x v="0"/>
    <s v="REGION GRAND OUEST"/>
    <x v="0"/>
    <s v="50100092"/>
    <s v="071231"/>
    <x v="1"/>
    <s v="E"/>
    <m/>
    <m/>
    <m/>
    <s v="OC LANGON"/>
    <m/>
    <m/>
    <m/>
    <m/>
    <m/>
    <m/>
    <m/>
    <d v="2024-11-01T00:00:00"/>
    <m/>
    <s v="04"/>
    <m/>
    <m/>
    <m/>
    <m/>
    <m/>
    <m/>
    <m/>
    <m/>
    <m/>
    <m/>
    <m/>
    <m/>
    <m/>
    <m/>
    <m/>
    <m/>
    <m/>
    <m/>
    <s v="MATHIEU CHEMIN"/>
    <s v="071590"/>
    <s v="REGION GRAND OUEST"/>
    <s v="306306"/>
    <s v="FLAVIEN QUIROSA"/>
    <s v="100 IMD"/>
    <x v="35"/>
    <x v="35"/>
    <m/>
    <m/>
    <m/>
    <x v="147"/>
    <x v="143"/>
    <m/>
    <m/>
    <m/>
    <m/>
    <m/>
    <m/>
  </r>
  <r>
    <n v="71258"/>
    <n v="50100100"/>
    <x v="0"/>
    <s v="REGION GRAND SUD"/>
    <x v="0"/>
    <s v="50100100"/>
    <s v="071258"/>
    <x v="1"/>
    <s v="E"/>
    <m/>
    <m/>
    <m/>
    <s v="OC LANTERI J"/>
    <m/>
    <m/>
    <m/>
    <m/>
    <m/>
    <m/>
    <m/>
    <d v="2024-10-01T00:00:00"/>
    <m/>
    <s v="04"/>
    <m/>
    <m/>
    <m/>
    <m/>
    <m/>
    <m/>
    <m/>
    <m/>
    <m/>
    <m/>
    <m/>
    <m/>
    <m/>
    <m/>
    <m/>
    <m/>
    <m/>
    <m/>
    <s v="FREDERIC MESTRE"/>
    <s v="071251"/>
    <s v="REGION GRAND SUD"/>
    <s v="190355"/>
    <s v="FABIO FRACASSETTI"/>
    <s v="100 IMD"/>
    <x v="9"/>
    <x v="9"/>
    <s v="189398"/>
    <s v="JEAN-FRANCOIS LANTERI"/>
    <s v="200 IMP"/>
    <x v="11"/>
    <x v="11"/>
    <m/>
    <m/>
    <m/>
    <m/>
    <m/>
    <m/>
  </r>
  <r>
    <n v="71090"/>
    <n v="50100049"/>
    <x v="0"/>
    <s v="REGION GRAND OUEST"/>
    <x v="0"/>
    <s v="50100049"/>
    <s v="071090"/>
    <x v="1"/>
    <s v="E"/>
    <m/>
    <m/>
    <m/>
    <s v="OC LE FEVRE F"/>
    <m/>
    <m/>
    <m/>
    <m/>
    <m/>
    <m/>
    <m/>
    <d v="2024-11-01T00:00:00"/>
    <m/>
    <s v="04"/>
    <m/>
    <m/>
    <m/>
    <m/>
    <m/>
    <m/>
    <m/>
    <m/>
    <m/>
    <m/>
    <m/>
    <m/>
    <m/>
    <m/>
    <m/>
    <m/>
    <m/>
    <m/>
    <s v="MATHIEU CHEMIN"/>
    <s v="071590"/>
    <s v="REGION GRAND OUEST"/>
    <s v="306484"/>
    <s v="GUILLAUME LAUZANAS"/>
    <s v="100 IMD"/>
    <x v="21"/>
    <x v="21"/>
    <s v="188232"/>
    <s v="FREDERIC LE FEVRE"/>
    <s v="200 IMP"/>
    <x v="113"/>
    <x v="113"/>
    <m/>
    <m/>
    <m/>
    <m/>
    <m/>
    <m/>
  </r>
  <r>
    <n v="70065"/>
    <n v="50100006"/>
    <x v="0"/>
    <s v="REGION GRAND SUD"/>
    <x v="0"/>
    <s v="50100006"/>
    <s v="070065"/>
    <x v="1"/>
    <s v="E"/>
    <m/>
    <m/>
    <m/>
    <s v="OC LE VERGE L"/>
    <m/>
    <m/>
    <m/>
    <m/>
    <m/>
    <m/>
    <m/>
    <d v="2024-12-01T00:00:00"/>
    <m/>
    <s v="04"/>
    <m/>
    <m/>
    <m/>
    <m/>
    <m/>
    <m/>
    <m/>
    <m/>
    <m/>
    <m/>
    <m/>
    <m/>
    <m/>
    <m/>
    <m/>
    <m/>
    <m/>
    <m/>
    <s v="FREDERIC MESTRE"/>
    <s v="071251"/>
    <s v="REGION GRAND SUD"/>
    <s v="306077"/>
    <s v="JONATHAN THIEBAUD"/>
    <s v="100 IMD"/>
    <x v="26"/>
    <x v="26"/>
    <s v="305395"/>
    <s v="LUDOVIC LE VERGE"/>
    <s v="200 IMP"/>
    <x v="77"/>
    <x v="77"/>
    <m/>
    <m/>
    <m/>
    <m/>
    <m/>
    <m/>
  </r>
  <r>
    <n v="71250"/>
    <n v="50100097"/>
    <x v="0"/>
    <s v="REGION GRAND SUD"/>
    <x v="0"/>
    <s v="50100097"/>
    <s v="071250"/>
    <x v="1"/>
    <s v="E"/>
    <m/>
    <m/>
    <m/>
    <s v="OC LECAS B"/>
    <m/>
    <m/>
    <m/>
    <m/>
    <m/>
    <m/>
    <m/>
    <d v="2024-12-01T00:00:00"/>
    <m/>
    <s v="04"/>
    <m/>
    <m/>
    <m/>
    <m/>
    <m/>
    <m/>
    <m/>
    <m/>
    <m/>
    <m/>
    <m/>
    <m/>
    <m/>
    <m/>
    <m/>
    <m/>
    <m/>
    <m/>
    <s v="FREDERIC MESTRE"/>
    <s v="071251"/>
    <s v="REGION GRAND SUD"/>
    <s v="306077"/>
    <s v="JONATHAN THIEBAUD"/>
    <s v="100 IMD"/>
    <x v="26"/>
    <x v="26"/>
    <s v="305334"/>
    <s v="BASILE LECAS"/>
    <s v="200 IMP"/>
    <x v="43"/>
    <x v="43"/>
    <m/>
    <m/>
    <m/>
    <m/>
    <m/>
    <m/>
  </r>
  <r>
    <n v="71025"/>
    <n v="50100024"/>
    <x v="0"/>
    <s v="REGION ILE DE FRANCE NORD"/>
    <x v="0"/>
    <s v="50100024"/>
    <s v="071025"/>
    <x v="1"/>
    <s v="E"/>
    <m/>
    <m/>
    <m/>
    <s v="OC LEGRAND M"/>
    <m/>
    <m/>
    <m/>
    <m/>
    <m/>
    <m/>
    <m/>
    <d v="2024-12-01T00:00:00"/>
    <m/>
    <s v="04"/>
    <m/>
    <m/>
    <m/>
    <m/>
    <m/>
    <m/>
    <m/>
    <m/>
    <m/>
    <m/>
    <m/>
    <m/>
    <m/>
    <m/>
    <m/>
    <m/>
    <m/>
    <m/>
    <s v="CATHERINE BLANCKAERT"/>
    <s v="071030"/>
    <s v="REGION ILE DE FRANCE NORD"/>
    <s v="177094"/>
    <s v="WILLY FASQUEL"/>
    <s v="100 IMD"/>
    <x v="32"/>
    <x v="32"/>
    <s v="305431"/>
    <s v="MAUD LEGRAND"/>
    <s v="310 CMA"/>
    <x v="75"/>
    <x v="75"/>
    <m/>
    <m/>
    <m/>
    <m/>
    <m/>
    <m/>
  </r>
  <r>
    <n v="71123"/>
    <n v="50100061"/>
    <x v="0"/>
    <s v="REGION CENTRE EST"/>
    <x v="0"/>
    <s v="50100061"/>
    <s v="071123"/>
    <x v="1"/>
    <s v="E"/>
    <m/>
    <m/>
    <m/>
    <s v="OC LOIRET SUD"/>
    <m/>
    <m/>
    <m/>
    <m/>
    <m/>
    <m/>
    <m/>
    <d v="2024-12-01T00:00:00"/>
    <m/>
    <s v="04"/>
    <m/>
    <m/>
    <m/>
    <m/>
    <m/>
    <m/>
    <m/>
    <m/>
    <m/>
    <m/>
    <m/>
    <m/>
    <m/>
    <m/>
    <m/>
    <m/>
    <m/>
    <m/>
    <s v="JEROME CARPANETTO"/>
    <s v="900582"/>
    <s v="REGION CENTRE EST"/>
    <s v="182240"/>
    <s v="FREDERIC MARTINELLI"/>
    <s v="100 IMD"/>
    <x v="2"/>
    <x v="2"/>
    <m/>
    <m/>
    <m/>
    <x v="148"/>
    <x v="144"/>
    <m/>
    <m/>
    <m/>
    <m/>
    <m/>
    <m/>
  </r>
  <r>
    <n v="700133"/>
    <n v="50100946"/>
    <x v="0"/>
    <s v="REGION GRAND SUD"/>
    <x v="0"/>
    <s v="50100946"/>
    <s v="700133"/>
    <x v="1"/>
    <s v="E"/>
    <m/>
    <m/>
    <m/>
    <s v="OC LOPEZ S"/>
    <m/>
    <m/>
    <m/>
    <m/>
    <m/>
    <m/>
    <m/>
    <d v="2024-12-01T00:00:00"/>
    <m/>
    <s v="04"/>
    <m/>
    <m/>
    <m/>
    <m/>
    <m/>
    <m/>
    <m/>
    <m/>
    <m/>
    <m/>
    <m/>
    <m/>
    <m/>
    <m/>
    <m/>
    <m/>
    <m/>
    <m/>
    <s v="FREDERIC MESTRE"/>
    <s v="071251"/>
    <s v="REGION GRAND SUD"/>
    <s v="306077"/>
    <s v="JONATHAN THIEBAUD"/>
    <s v="100 IMD"/>
    <x v="26"/>
    <x v="26"/>
    <s v="304292"/>
    <s v="STEPHANE LOPEZ"/>
    <s v="200 IMP"/>
    <x v="114"/>
    <x v="114"/>
    <m/>
    <m/>
    <m/>
    <m/>
    <m/>
    <m/>
  </r>
  <r>
    <n v="700298"/>
    <n v="50100959"/>
    <x v="0"/>
    <s v="REGION CENTRE EST"/>
    <x v="0"/>
    <s v="50100959"/>
    <s v="700298"/>
    <x v="1"/>
    <s v="E"/>
    <m/>
    <m/>
    <m/>
    <s v="OC LORITTE C"/>
    <m/>
    <m/>
    <m/>
    <m/>
    <m/>
    <m/>
    <m/>
    <d v="2024-12-01T00:00:00"/>
    <m/>
    <s v="04"/>
    <m/>
    <m/>
    <m/>
    <m/>
    <m/>
    <m/>
    <m/>
    <m/>
    <m/>
    <m/>
    <m/>
    <m/>
    <m/>
    <m/>
    <m/>
    <m/>
    <m/>
    <m/>
    <s v="JEROME CARPANETTO"/>
    <s v="900582"/>
    <s v="REGION CENTRE EST"/>
    <s v="172115"/>
    <s v="GREGORY BACQUET"/>
    <s v="100 IMD"/>
    <x v="29"/>
    <x v="29"/>
    <s v="304936"/>
    <s v="CATHERINE LORITTE"/>
    <s v="200 IMP"/>
    <x v="85"/>
    <x v="85"/>
    <m/>
    <m/>
    <m/>
    <m/>
    <m/>
    <m/>
  </r>
  <r>
    <n v="71190"/>
    <n v="50100077"/>
    <x v="0"/>
    <s v="REGION CENTRE EST"/>
    <x v="0"/>
    <s v="50100077"/>
    <s v="071190"/>
    <x v="1"/>
    <s v="E"/>
    <m/>
    <m/>
    <m/>
    <s v="OC LYON EST"/>
    <m/>
    <m/>
    <m/>
    <m/>
    <m/>
    <m/>
    <m/>
    <d v="2024-12-01T00:00:00"/>
    <m/>
    <s v="04"/>
    <m/>
    <m/>
    <m/>
    <m/>
    <m/>
    <m/>
    <m/>
    <m/>
    <m/>
    <m/>
    <m/>
    <m/>
    <m/>
    <m/>
    <m/>
    <m/>
    <m/>
    <m/>
    <s v="JEROME CARPANETTO"/>
    <s v="900582"/>
    <s v="REGION CENTRE EST"/>
    <s v="304393"/>
    <s v="NICOLAS THIALLET"/>
    <s v="100 IMD"/>
    <x v="36"/>
    <x v="36"/>
    <m/>
    <m/>
    <m/>
    <x v="149"/>
    <x v="145"/>
    <m/>
    <m/>
    <m/>
    <m/>
    <m/>
    <m/>
  </r>
  <r>
    <n v="71192"/>
    <n v="50100079"/>
    <x v="0"/>
    <s v="REGION CENTRE EST"/>
    <x v="0"/>
    <s v="50100079"/>
    <s v="071192"/>
    <x v="1"/>
    <s v="E"/>
    <m/>
    <m/>
    <m/>
    <s v="OC LYON OUEST"/>
    <m/>
    <m/>
    <m/>
    <m/>
    <m/>
    <m/>
    <m/>
    <d v="2024-12-01T00:00:00"/>
    <m/>
    <s v="04"/>
    <m/>
    <m/>
    <m/>
    <m/>
    <m/>
    <m/>
    <m/>
    <m/>
    <m/>
    <m/>
    <m/>
    <m/>
    <m/>
    <m/>
    <m/>
    <m/>
    <m/>
    <m/>
    <s v="JEROME CARPANETTO"/>
    <s v="900582"/>
    <s v="REGION CENTRE EST"/>
    <s v="304393"/>
    <s v="NICOLAS THIALLET"/>
    <s v="100 IMD"/>
    <x v="36"/>
    <x v="36"/>
    <m/>
    <m/>
    <m/>
    <x v="150"/>
    <x v="146"/>
    <m/>
    <m/>
    <m/>
    <m/>
    <m/>
    <m/>
  </r>
  <r>
    <n v="700076"/>
    <n v="50100942"/>
    <x v="0"/>
    <s v="REGION ILE DE FRANCE NORD"/>
    <x v="0"/>
    <s v="50100942"/>
    <s v="700076"/>
    <x v="1"/>
    <s v="E"/>
    <m/>
    <m/>
    <m/>
    <s v="OC MACIGNO O"/>
    <m/>
    <m/>
    <m/>
    <m/>
    <m/>
    <m/>
    <m/>
    <d v="2024-12-01T00:00:00"/>
    <m/>
    <s v="04"/>
    <m/>
    <m/>
    <m/>
    <m/>
    <m/>
    <m/>
    <m/>
    <m/>
    <m/>
    <m/>
    <m/>
    <m/>
    <m/>
    <m/>
    <m/>
    <m/>
    <m/>
    <m/>
    <s v="CATHERINE BLANCKAERT"/>
    <s v="071030"/>
    <s v="REGION ILE DE FRANCE NORD"/>
    <s v="302041"/>
    <s v="DAPHNEE JULLION"/>
    <s v="100 IMD"/>
    <x v="1"/>
    <x v="1"/>
    <s v="302511"/>
    <s v="OLIVIER MACIGNO"/>
    <s v="200 IMP"/>
    <x v="53"/>
    <x v="53"/>
    <m/>
    <m/>
    <m/>
    <m/>
    <m/>
    <m/>
  </r>
  <r>
    <n v="71043"/>
    <n v="50100033"/>
    <x v="0"/>
    <s v="REGION ILE DE FRANCE NORD"/>
    <x v="0"/>
    <s v="50100033"/>
    <s v="071043"/>
    <x v="1"/>
    <s v="E"/>
    <m/>
    <m/>
    <m/>
    <s v="OC MAGRE C"/>
    <m/>
    <m/>
    <m/>
    <m/>
    <m/>
    <m/>
    <m/>
    <d v="2024-12-01T00:00:00"/>
    <m/>
    <s v="04"/>
    <m/>
    <m/>
    <m/>
    <m/>
    <m/>
    <m/>
    <m/>
    <m/>
    <m/>
    <m/>
    <m/>
    <m/>
    <m/>
    <m/>
    <m/>
    <m/>
    <m/>
    <m/>
    <s v="CATHERINE BLANCKAERT"/>
    <s v="071030"/>
    <s v="REGION ILE DE FRANCE NORD"/>
    <s v="301703"/>
    <s v="JONATHAN HENNICOTTE"/>
    <s v="100 IMD"/>
    <x v="34"/>
    <x v="34"/>
    <s v="192803"/>
    <s v="CENDRINE MAGRE"/>
    <s v="200 IMP"/>
    <x v="122"/>
    <x v="120"/>
    <m/>
    <m/>
    <m/>
    <m/>
    <m/>
    <m/>
  </r>
  <r>
    <n v="71023"/>
    <n v="50100023"/>
    <x v="0"/>
    <s v="REGION ILE DE FRANCE NORD"/>
    <x v="0"/>
    <s v="50100023"/>
    <s v="071023"/>
    <x v="1"/>
    <s v="E"/>
    <m/>
    <m/>
    <m/>
    <s v="OC MARIAGE A"/>
    <m/>
    <m/>
    <m/>
    <m/>
    <m/>
    <m/>
    <m/>
    <d v="2024-11-01T00:00:00"/>
    <m/>
    <s v="04"/>
    <m/>
    <m/>
    <m/>
    <m/>
    <m/>
    <m/>
    <m/>
    <m/>
    <m/>
    <m/>
    <m/>
    <m/>
    <m/>
    <m/>
    <m/>
    <m/>
    <m/>
    <m/>
    <s v="CATHERINE BLANCKAERT"/>
    <s v="071030"/>
    <s v="REGION ILE DE FRANCE NORD"/>
    <s v="177094"/>
    <s v="WILLY FASQUEL"/>
    <s v="100 IMD"/>
    <x v="32"/>
    <x v="32"/>
    <s v="190883"/>
    <s v="ALEXANDRE MARIAGE"/>
    <s v="200 IMP"/>
    <x v="107"/>
    <x v="107"/>
    <m/>
    <m/>
    <m/>
    <m/>
    <m/>
    <m/>
  </r>
  <r>
    <n v="700253"/>
    <n v="50100955"/>
    <x v="0"/>
    <s v="REGION GRAND SUD"/>
    <x v="0"/>
    <s v="50100955"/>
    <s v="700253"/>
    <x v="1"/>
    <s v="E"/>
    <m/>
    <m/>
    <m/>
    <s v="OC MARSEILLE LITTORAL"/>
    <m/>
    <m/>
    <m/>
    <m/>
    <m/>
    <m/>
    <m/>
    <d v="2024-10-01T00:00:00"/>
    <m/>
    <s v="04"/>
    <m/>
    <m/>
    <m/>
    <m/>
    <m/>
    <m/>
    <m/>
    <m/>
    <m/>
    <m/>
    <m/>
    <m/>
    <m/>
    <m/>
    <m/>
    <m/>
    <m/>
    <m/>
    <s v="FREDERIC MESTRE"/>
    <s v="071251"/>
    <s v="REGION GRAND SUD"/>
    <s v="305931"/>
    <s v="JULIEN KARIGER"/>
    <s v="100 IMD"/>
    <x v="6"/>
    <x v="6"/>
    <m/>
    <m/>
    <m/>
    <x v="151"/>
    <x v="147"/>
    <m/>
    <m/>
    <m/>
    <m/>
    <m/>
    <m/>
  </r>
  <r>
    <n v="700258"/>
    <n v="50100957"/>
    <x v="0"/>
    <s v="REGION GRAND SUD"/>
    <x v="0"/>
    <s v="50100957"/>
    <s v="700258"/>
    <x v="1"/>
    <s v="E"/>
    <m/>
    <m/>
    <m/>
    <s v="OC MARSEILLE NORD"/>
    <m/>
    <m/>
    <m/>
    <m/>
    <m/>
    <m/>
    <m/>
    <d v="2024-10-01T00:00:00"/>
    <m/>
    <s v="04"/>
    <m/>
    <m/>
    <m/>
    <m/>
    <m/>
    <m/>
    <m/>
    <m/>
    <m/>
    <m/>
    <m/>
    <m/>
    <m/>
    <m/>
    <m/>
    <m/>
    <m/>
    <m/>
    <s v="FREDERIC MESTRE"/>
    <s v="071251"/>
    <s v="REGION GRAND SUD"/>
    <s v="305931"/>
    <s v="JULIEN KARIGER"/>
    <s v="100 IMD"/>
    <x v="6"/>
    <x v="6"/>
    <m/>
    <m/>
    <m/>
    <x v="32"/>
    <x v="32"/>
    <m/>
    <m/>
    <m/>
    <m/>
    <m/>
    <m/>
  </r>
  <r>
    <n v="71526"/>
    <n v="50100140"/>
    <x v="0"/>
    <s v="REGION CENTRE EST"/>
    <x v="0"/>
    <s v="50100140"/>
    <s v="071526"/>
    <x v="1"/>
    <s v="E"/>
    <m/>
    <m/>
    <m/>
    <s v="OC MASSY PALAISEAU"/>
    <m/>
    <m/>
    <m/>
    <m/>
    <m/>
    <m/>
    <m/>
    <d v="2024-12-01T00:00:00"/>
    <m/>
    <s v="04"/>
    <m/>
    <m/>
    <m/>
    <m/>
    <m/>
    <m/>
    <m/>
    <m/>
    <m/>
    <m/>
    <m/>
    <m/>
    <m/>
    <m/>
    <m/>
    <m/>
    <m/>
    <m/>
    <s v="JEROME CARPANETTO"/>
    <s v="900582"/>
    <s v="REGION CENTRE EST"/>
    <s v="182240"/>
    <s v="FREDERIC MARTINELLI"/>
    <s v="100 IMD"/>
    <x v="2"/>
    <x v="2"/>
    <m/>
    <m/>
    <m/>
    <x v="19"/>
    <x v="19"/>
    <m/>
    <m/>
    <m/>
    <m/>
    <m/>
    <m/>
  </r>
  <r>
    <n v="71114"/>
    <n v="50100058"/>
    <x v="0"/>
    <s v="REGION GRAND OUEST"/>
    <x v="0"/>
    <s v="50100058"/>
    <s v="071114"/>
    <x v="1"/>
    <s v="E"/>
    <m/>
    <m/>
    <m/>
    <s v="OC MAYENNE SARTHE NORD"/>
    <m/>
    <m/>
    <m/>
    <m/>
    <m/>
    <m/>
    <m/>
    <d v="2024-10-01T00:00:00"/>
    <m/>
    <s v="04"/>
    <m/>
    <m/>
    <m/>
    <m/>
    <m/>
    <m/>
    <m/>
    <m/>
    <m/>
    <m/>
    <m/>
    <m/>
    <m/>
    <m/>
    <m/>
    <m/>
    <m/>
    <m/>
    <s v="MATHIEU CHEMIN"/>
    <s v="071590"/>
    <s v="REGION GRAND OUEST"/>
    <s v="170189"/>
    <s v="SEBASTIEN PLANCON"/>
    <s v="100 IMD"/>
    <x v="10"/>
    <x v="10"/>
    <m/>
    <m/>
    <m/>
    <x v="152"/>
    <x v="148"/>
    <m/>
    <m/>
    <m/>
    <m/>
    <m/>
    <m/>
  </r>
  <r>
    <n v="71278"/>
    <n v="50100106"/>
    <x v="0"/>
    <s v="REGION CENTRE EST"/>
    <x v="0"/>
    <s v="50100106"/>
    <s v="071278"/>
    <x v="1"/>
    <s v="E"/>
    <m/>
    <m/>
    <m/>
    <s v="OC MOLINERO LUQUE K"/>
    <m/>
    <m/>
    <m/>
    <m/>
    <m/>
    <m/>
    <m/>
    <d v="2024-12-01T00:00:00"/>
    <m/>
    <s v="04"/>
    <m/>
    <m/>
    <m/>
    <m/>
    <m/>
    <m/>
    <m/>
    <m/>
    <m/>
    <m/>
    <m/>
    <m/>
    <m/>
    <m/>
    <m/>
    <m/>
    <m/>
    <m/>
    <s v="JEROME CARPANETTO"/>
    <s v="900582"/>
    <s v="REGION CENTRE EST"/>
    <s v="179897"/>
    <s v="SYLVAIN GATHELIER"/>
    <s v="100 IMD"/>
    <x v="22"/>
    <x v="22"/>
    <s v="304720"/>
    <s v="KEVIN MOLINERO LUQUE"/>
    <s v="310 CMA"/>
    <x v="83"/>
    <x v="83"/>
    <m/>
    <m/>
    <m/>
    <m/>
    <m/>
    <m/>
  </r>
  <r>
    <n v="71941"/>
    <n v="50100161"/>
    <x v="0"/>
    <s v="REGION GRAND SUD"/>
    <x v="0"/>
    <s v="50100161"/>
    <s v="071941"/>
    <x v="1"/>
    <s v="E"/>
    <m/>
    <m/>
    <m/>
    <s v="OC MONTPELLIER"/>
    <m/>
    <m/>
    <m/>
    <m/>
    <m/>
    <m/>
    <m/>
    <d v="2024-12-01T00:00:00"/>
    <m/>
    <s v="04"/>
    <m/>
    <m/>
    <m/>
    <m/>
    <m/>
    <m/>
    <m/>
    <m/>
    <m/>
    <m/>
    <m/>
    <m/>
    <m/>
    <m/>
    <m/>
    <m/>
    <m/>
    <m/>
    <s v="FREDERIC MESTRE"/>
    <s v="071251"/>
    <s v="REGION GRAND SUD"/>
    <s v="163397"/>
    <s v="FRANCK ZENOU"/>
    <s v="100 IMD"/>
    <x v="0"/>
    <x v="0"/>
    <m/>
    <m/>
    <m/>
    <x v="0"/>
    <x v="0"/>
    <m/>
    <m/>
    <m/>
    <m/>
    <m/>
    <m/>
  </r>
  <r>
    <n v="71324"/>
    <n v="50100108"/>
    <x v="0"/>
    <s v="REGION GRAND OUEST"/>
    <x v="0"/>
    <s v="50100108"/>
    <s v="071324"/>
    <x v="1"/>
    <s v="E"/>
    <m/>
    <m/>
    <m/>
    <s v="OC MORISSEAU V"/>
    <m/>
    <m/>
    <m/>
    <m/>
    <m/>
    <m/>
    <m/>
    <d v="2024-11-01T00:00:00"/>
    <m/>
    <s v="04"/>
    <m/>
    <m/>
    <m/>
    <m/>
    <m/>
    <m/>
    <m/>
    <m/>
    <m/>
    <m/>
    <m/>
    <m/>
    <m/>
    <m/>
    <m/>
    <m/>
    <m/>
    <m/>
    <s v="MATHIEU CHEMIN"/>
    <s v="071590"/>
    <s v="REGION GRAND OUEST"/>
    <s v="306306"/>
    <s v="FLAVIEN QUIROSA"/>
    <s v="100 IMD"/>
    <x v="35"/>
    <x v="35"/>
    <s v="179931"/>
    <s v="VINCENT MORISSEAU"/>
    <s v="200 IMP"/>
    <x v="127"/>
    <x v="125"/>
    <m/>
    <m/>
    <m/>
    <m/>
    <m/>
    <m/>
  </r>
  <r>
    <n v="71689"/>
    <n v="50100158"/>
    <x v="0"/>
    <s v="REGION ILE DE FRANCE NORD"/>
    <x v="0"/>
    <s v="50100158"/>
    <s v="071689"/>
    <x v="1"/>
    <s v="E"/>
    <m/>
    <m/>
    <m/>
    <s v="OC MOUYER Y"/>
    <m/>
    <m/>
    <m/>
    <m/>
    <m/>
    <m/>
    <m/>
    <d v="2024-12-01T00:00:00"/>
    <m/>
    <s v="04"/>
    <m/>
    <m/>
    <m/>
    <m/>
    <m/>
    <m/>
    <m/>
    <m/>
    <m/>
    <m/>
    <m/>
    <m/>
    <m/>
    <m/>
    <m/>
    <m/>
    <m/>
    <m/>
    <s v="CATHERINE BLANCKAERT"/>
    <s v="071030"/>
    <s v="REGION ILE DE FRANCE NORD"/>
    <s v="193005"/>
    <s v="SEBASTIEN COTE"/>
    <s v="100 IMD"/>
    <x v="18"/>
    <x v="18"/>
    <s v="303511"/>
    <s v="YASSIN MOUYER"/>
    <s v="200 IMP"/>
    <x v="89"/>
    <x v="89"/>
    <m/>
    <m/>
    <m/>
    <m/>
    <m/>
    <m/>
  </r>
  <r>
    <n v="71271"/>
    <n v="50100103"/>
    <x v="0"/>
    <s v="REGION CENTRE EST"/>
    <x v="0"/>
    <s v="50100103"/>
    <s v="071271"/>
    <x v="1"/>
    <s v="E"/>
    <m/>
    <m/>
    <m/>
    <s v="OC MULHOUSE"/>
    <m/>
    <m/>
    <m/>
    <m/>
    <m/>
    <m/>
    <m/>
    <d v="2024-12-01T00:00:00"/>
    <m/>
    <s v="04"/>
    <m/>
    <m/>
    <m/>
    <m/>
    <m/>
    <m/>
    <m/>
    <m/>
    <m/>
    <m/>
    <m/>
    <m/>
    <m/>
    <m/>
    <m/>
    <m/>
    <m/>
    <m/>
    <s v="JEROME CARPANETTO"/>
    <s v="900582"/>
    <s v="REGION CENTRE EST"/>
    <s v="305941"/>
    <s v="SAMUEL TRAGEL"/>
    <s v="100 IMD"/>
    <x v="14"/>
    <x v="14"/>
    <m/>
    <m/>
    <m/>
    <x v="16"/>
    <x v="16"/>
    <m/>
    <m/>
    <m/>
    <m/>
    <m/>
    <m/>
  </r>
  <r>
    <n v="700211"/>
    <n v="50100954"/>
    <x v="0"/>
    <s v="REGION CENTRE EST"/>
    <x v="0"/>
    <s v="50100954"/>
    <s v="700211"/>
    <x v="1"/>
    <s v="E"/>
    <m/>
    <m/>
    <m/>
    <s v="OC NEVERS"/>
    <m/>
    <m/>
    <m/>
    <m/>
    <m/>
    <m/>
    <m/>
    <d v="2024-12-01T00:00:00"/>
    <m/>
    <s v="04"/>
    <m/>
    <m/>
    <m/>
    <m/>
    <m/>
    <m/>
    <m/>
    <m/>
    <m/>
    <m/>
    <m/>
    <m/>
    <m/>
    <m/>
    <m/>
    <m/>
    <m/>
    <m/>
    <s v="JEROME CARPANETTO"/>
    <s v="900582"/>
    <s v="REGION CENTRE EST"/>
    <m/>
    <m/>
    <m/>
    <x v="7"/>
    <x v="7"/>
    <m/>
    <m/>
    <m/>
    <x v="153"/>
    <x v="149"/>
    <m/>
    <m/>
    <m/>
    <m/>
    <m/>
    <m/>
  </r>
  <r>
    <n v="71532"/>
    <n v="50100144"/>
    <x v="0"/>
    <s v="REGION CENTRE EST"/>
    <x v="0"/>
    <s v="50100144"/>
    <s v="071532"/>
    <x v="1"/>
    <s v="E"/>
    <m/>
    <m/>
    <m/>
    <s v="OC NEVES H"/>
    <m/>
    <m/>
    <m/>
    <m/>
    <m/>
    <m/>
    <m/>
    <d v="2024-12-01T00:00:00"/>
    <m/>
    <s v="04"/>
    <m/>
    <m/>
    <m/>
    <m/>
    <m/>
    <m/>
    <m/>
    <m/>
    <m/>
    <m/>
    <m/>
    <m/>
    <m/>
    <m/>
    <m/>
    <m/>
    <m/>
    <m/>
    <s v="JEROME CARPANETTO"/>
    <s v="900582"/>
    <s v="REGION CENTRE EST"/>
    <s v="193601"/>
    <s v="PIERRICK MORTIER"/>
    <s v="100 IMD"/>
    <x v="30"/>
    <x v="30"/>
    <s v="300960"/>
    <s v="HELDER NEVES"/>
    <s v="200 IMP"/>
    <x v="68"/>
    <x v="68"/>
    <m/>
    <m/>
    <m/>
    <m/>
    <m/>
    <m/>
  </r>
  <r>
    <n v="71264"/>
    <n v="50100101"/>
    <x v="0"/>
    <s v="REGION GRAND SUD"/>
    <x v="0"/>
    <s v="50100101"/>
    <s v="071264"/>
    <x v="1"/>
    <s v="E"/>
    <m/>
    <m/>
    <m/>
    <s v="OC NICE"/>
    <m/>
    <m/>
    <m/>
    <m/>
    <m/>
    <m/>
    <m/>
    <d v="2024-11-01T00:00:00"/>
    <m/>
    <s v="04"/>
    <m/>
    <m/>
    <m/>
    <m/>
    <m/>
    <m/>
    <m/>
    <m/>
    <m/>
    <m/>
    <m/>
    <m/>
    <m/>
    <m/>
    <m/>
    <m/>
    <m/>
    <m/>
    <s v="FREDERIC MESTRE"/>
    <s v="071251"/>
    <s v="REGION GRAND SUD"/>
    <s v="182484"/>
    <s v="SYLVAIN KERLOC H"/>
    <s v="100 IMD"/>
    <x v="24"/>
    <x v="24"/>
    <m/>
    <m/>
    <m/>
    <x v="98"/>
    <x v="98"/>
    <m/>
    <m/>
    <m/>
    <m/>
    <m/>
    <m/>
  </r>
  <r>
    <n v="700079"/>
    <n v="50100943"/>
    <x v="0"/>
    <s v="REGION ILE DE FRANCE NORD"/>
    <x v="0"/>
    <s v="50100943"/>
    <s v="700079"/>
    <x v="1"/>
    <s v="E"/>
    <m/>
    <m/>
    <m/>
    <s v="OC OLICARD D"/>
    <m/>
    <m/>
    <m/>
    <m/>
    <m/>
    <m/>
    <m/>
    <d v="2024-12-01T00:00:00"/>
    <m/>
    <s v="04"/>
    <m/>
    <m/>
    <m/>
    <m/>
    <m/>
    <m/>
    <m/>
    <m/>
    <m/>
    <m/>
    <m/>
    <m/>
    <m/>
    <m/>
    <m/>
    <m/>
    <m/>
    <m/>
    <s v="CATHERINE BLANCKAERT"/>
    <s v="071030"/>
    <s v="REGION ILE DE FRANCE NORD"/>
    <s v="193254"/>
    <s v="DAVID BOURE"/>
    <s v="100 IMD"/>
    <x v="28"/>
    <x v="28"/>
    <s v="175986"/>
    <s v="DAVID OLICARD"/>
    <s v="200 IMP"/>
    <x v="73"/>
    <x v="73"/>
    <m/>
    <m/>
    <m/>
    <m/>
    <m/>
    <m/>
  </r>
  <r>
    <n v="71366"/>
    <n v="50100115"/>
    <x v="0"/>
    <s v="REGION GRAND SUD"/>
    <x v="0"/>
    <s v="50100115"/>
    <s v="071366"/>
    <x v="1"/>
    <s v="E"/>
    <m/>
    <m/>
    <m/>
    <s v="OC ORANGE"/>
    <m/>
    <m/>
    <m/>
    <m/>
    <m/>
    <m/>
    <m/>
    <d v="2024-10-01T00:00:00"/>
    <m/>
    <s v="04"/>
    <m/>
    <m/>
    <m/>
    <m/>
    <m/>
    <m/>
    <m/>
    <m/>
    <m/>
    <m/>
    <m/>
    <m/>
    <m/>
    <m/>
    <m/>
    <m/>
    <m/>
    <m/>
    <s v="FREDERIC MESTRE"/>
    <s v="071251"/>
    <s v="REGION GRAND SUD"/>
    <s v="304665"/>
    <s v="FABRIZIA LEGGER"/>
    <s v="100 IMD"/>
    <x v="4"/>
    <x v="4"/>
    <m/>
    <m/>
    <m/>
    <x v="4"/>
    <x v="4"/>
    <m/>
    <m/>
    <m/>
    <m/>
    <m/>
    <m/>
  </r>
  <r>
    <n v="71562"/>
    <n v="50100152"/>
    <x v="0"/>
    <s v="REGION ILE DE FRANCE NORD"/>
    <x v="0"/>
    <s v="50100152"/>
    <s v="071562"/>
    <x v="1"/>
    <s v="E"/>
    <m/>
    <m/>
    <m/>
    <s v="OC PARIS SUD"/>
    <m/>
    <m/>
    <m/>
    <m/>
    <m/>
    <m/>
    <m/>
    <d v="2024-12-01T00:00:00"/>
    <m/>
    <s v="04"/>
    <m/>
    <m/>
    <m/>
    <m/>
    <m/>
    <m/>
    <m/>
    <m/>
    <m/>
    <m/>
    <m/>
    <m/>
    <m/>
    <m/>
    <m/>
    <m/>
    <m/>
    <m/>
    <s v="CATHERINE BLANCKAERT"/>
    <s v="071030"/>
    <s v="REGION ILE DE FRANCE NORD"/>
    <s v="302041"/>
    <s v="DAPHNEE JULLION"/>
    <s v="100 IMD"/>
    <x v="1"/>
    <x v="1"/>
    <m/>
    <m/>
    <m/>
    <x v="154"/>
    <x v="150"/>
    <m/>
    <m/>
    <m/>
    <m/>
    <m/>
    <m/>
  </r>
  <r>
    <n v="71938"/>
    <n v="50100160"/>
    <x v="0"/>
    <s v="REGION CENTRE EST"/>
    <x v="0"/>
    <s v="50100160"/>
    <s v="071938"/>
    <x v="1"/>
    <s v="E"/>
    <m/>
    <m/>
    <m/>
    <s v="OC PHILIBERT M"/>
    <m/>
    <m/>
    <m/>
    <m/>
    <m/>
    <m/>
    <m/>
    <d v="2024-12-01T00:00:00"/>
    <m/>
    <s v="04"/>
    <m/>
    <m/>
    <m/>
    <m/>
    <m/>
    <m/>
    <m/>
    <m/>
    <m/>
    <m/>
    <m/>
    <m/>
    <m/>
    <m/>
    <m/>
    <m/>
    <m/>
    <m/>
    <s v="JEROME CARPANETTO"/>
    <s v="900582"/>
    <s v="REGION CENTRE EST"/>
    <s v="304393"/>
    <s v="NICOLAS THIALLET"/>
    <s v="100 IMD"/>
    <x v="36"/>
    <x v="36"/>
    <s v="305158"/>
    <s v="MARION PHILIBERT"/>
    <s v="310 CMA"/>
    <x v="155"/>
    <x v="151"/>
    <m/>
    <m/>
    <m/>
    <m/>
    <m/>
    <m/>
  </r>
  <r>
    <n v="71191"/>
    <n v="50100078"/>
    <x v="0"/>
    <s v="REGION CENTRE EST"/>
    <x v="0"/>
    <s v="50100078"/>
    <s v="071191"/>
    <x v="1"/>
    <s v="E"/>
    <m/>
    <m/>
    <m/>
    <s v="OC PINGUET B"/>
    <m/>
    <m/>
    <m/>
    <m/>
    <m/>
    <m/>
    <m/>
    <d v="2024-12-01T00:00:00"/>
    <m/>
    <s v="04"/>
    <m/>
    <m/>
    <m/>
    <m/>
    <m/>
    <m/>
    <m/>
    <m/>
    <m/>
    <m/>
    <m/>
    <m/>
    <m/>
    <m/>
    <m/>
    <m/>
    <m/>
    <m/>
    <s v="JEROME CARPANETTO"/>
    <s v="900582"/>
    <s v="REGION CENTRE EST"/>
    <s v="304393"/>
    <s v="NICOLAS THIALLET"/>
    <s v="100 IMD"/>
    <x v="36"/>
    <x v="36"/>
    <s v="304557"/>
    <s v="BENJAMIN PINGUET"/>
    <s v="200 IMP"/>
    <x v="64"/>
    <x v="64"/>
    <m/>
    <m/>
    <m/>
    <m/>
    <m/>
    <m/>
  </r>
  <r>
    <n v="71083"/>
    <n v="50100046"/>
    <x v="0"/>
    <s v="REGION GRAND OUEST"/>
    <x v="0"/>
    <s v="50100046"/>
    <s v="071083"/>
    <x v="1"/>
    <s v="E"/>
    <m/>
    <m/>
    <m/>
    <s v="OC PITON R"/>
    <m/>
    <m/>
    <m/>
    <m/>
    <m/>
    <m/>
    <m/>
    <d v="2024-10-01T00:00:00"/>
    <m/>
    <s v="04"/>
    <m/>
    <m/>
    <m/>
    <m/>
    <m/>
    <m/>
    <m/>
    <m/>
    <m/>
    <m/>
    <m/>
    <m/>
    <m/>
    <m/>
    <m/>
    <m/>
    <m/>
    <m/>
    <s v="MATHIEU CHEMIN"/>
    <s v="071590"/>
    <s v="REGION GRAND OUEST"/>
    <s v="306176"/>
    <s v="BERENGERE CORVELLEC"/>
    <s v="100 IMD"/>
    <x v="31"/>
    <x v="31"/>
    <s v="172830"/>
    <s v="RICHARD PITON"/>
    <s v="200 IMP"/>
    <x v="55"/>
    <x v="55"/>
    <m/>
    <m/>
    <m/>
    <m/>
    <m/>
    <m/>
  </r>
  <r>
    <n v="70108"/>
    <n v="50100011"/>
    <x v="0"/>
    <s v="REGION GRAND SUD"/>
    <x v="0"/>
    <s v="50100011"/>
    <s v="070108"/>
    <x v="1"/>
    <s v="E"/>
    <m/>
    <m/>
    <m/>
    <s v="OC PRINCE J"/>
    <m/>
    <m/>
    <m/>
    <m/>
    <m/>
    <m/>
    <m/>
    <d v="2024-10-01T00:00:00"/>
    <m/>
    <s v="04"/>
    <m/>
    <m/>
    <m/>
    <m/>
    <m/>
    <m/>
    <m/>
    <m/>
    <m/>
    <m/>
    <m/>
    <m/>
    <m/>
    <m/>
    <m/>
    <m/>
    <m/>
    <m/>
    <s v="FREDERIC MESTRE"/>
    <s v="071251"/>
    <s v="REGION GRAND SUD"/>
    <s v="304665"/>
    <s v="FABRIZIA LEGGER"/>
    <s v="100 IMD"/>
    <x v="4"/>
    <x v="4"/>
    <s v="175757"/>
    <s v="JOURDAN PRINCE"/>
    <s v="200 IMP"/>
    <x v="49"/>
    <x v="49"/>
    <m/>
    <m/>
    <m/>
    <m/>
    <m/>
    <m/>
  </r>
  <r>
    <n v="71092"/>
    <n v="50100050"/>
    <x v="0"/>
    <s v="REGION GRAND OUEST"/>
    <x v="0"/>
    <s v="50100050"/>
    <s v="071092"/>
    <x v="1"/>
    <s v="E"/>
    <m/>
    <m/>
    <m/>
    <s v="OC QUIMPER"/>
    <m/>
    <m/>
    <m/>
    <m/>
    <m/>
    <m/>
    <m/>
    <d v="2024-12-01T00:00:00"/>
    <m/>
    <s v="04"/>
    <m/>
    <m/>
    <m/>
    <m/>
    <m/>
    <m/>
    <m/>
    <m/>
    <m/>
    <m/>
    <m/>
    <m/>
    <m/>
    <m/>
    <m/>
    <m/>
    <m/>
    <m/>
    <s v="MATHIEU CHEMIN"/>
    <s v="071590"/>
    <s v="REGION GRAND OUEST"/>
    <s v="306484"/>
    <s v="GUILLAUME LAUZANAS"/>
    <s v="100 IMD"/>
    <x v="21"/>
    <x v="21"/>
    <m/>
    <m/>
    <m/>
    <x v="156"/>
    <x v="152"/>
    <m/>
    <m/>
    <m/>
    <m/>
    <m/>
    <m/>
  </r>
  <r>
    <n v="70083"/>
    <n v="50100010"/>
    <x v="0"/>
    <s v="REGION CENTRE EST"/>
    <x v="0"/>
    <s v="50100010"/>
    <s v="070083"/>
    <x v="1"/>
    <s v="E"/>
    <m/>
    <m/>
    <m/>
    <s v="OC RANJIT M"/>
    <m/>
    <m/>
    <m/>
    <m/>
    <m/>
    <m/>
    <m/>
    <d v="2024-12-01T00:00:00"/>
    <m/>
    <s v="04"/>
    <m/>
    <m/>
    <m/>
    <m/>
    <m/>
    <m/>
    <m/>
    <m/>
    <m/>
    <m/>
    <m/>
    <m/>
    <m/>
    <m/>
    <m/>
    <m/>
    <m/>
    <m/>
    <s v="JEROME CARPANETTO"/>
    <s v="900582"/>
    <s v="REGION CENTRE EST"/>
    <s v="300268"/>
    <s v="PIERRE FRANCOIS LAURA"/>
    <s v="100 IMD"/>
    <x v="37"/>
    <x v="37"/>
    <s v="304204"/>
    <s v="MARTIN RANJIT"/>
    <s v="200 IMP"/>
    <x v="65"/>
    <x v="65"/>
    <m/>
    <m/>
    <m/>
    <m/>
    <m/>
    <m/>
  </r>
  <r>
    <n v="71140"/>
    <n v="50100066"/>
    <x v="0"/>
    <s v="REGION CENTRE EST"/>
    <x v="0"/>
    <s v="50100066"/>
    <s v="071140"/>
    <x v="1"/>
    <s v="E"/>
    <m/>
    <m/>
    <m/>
    <s v="OC RAVEL J"/>
    <m/>
    <m/>
    <m/>
    <m/>
    <m/>
    <m/>
    <m/>
    <d v="2024-12-01T00:00:00"/>
    <m/>
    <s v="04"/>
    <m/>
    <m/>
    <m/>
    <m/>
    <m/>
    <m/>
    <m/>
    <m/>
    <m/>
    <m/>
    <m/>
    <m/>
    <m/>
    <m/>
    <m/>
    <m/>
    <m/>
    <m/>
    <s v="JEROME CARPANETTO"/>
    <s v="900582"/>
    <s v="REGION CENTRE EST"/>
    <s v="172115"/>
    <s v="GREGORY BACQUET"/>
    <s v="100 IMD"/>
    <x v="29"/>
    <x v="29"/>
    <s v="300266"/>
    <s v="JULIEN RAVEL"/>
    <s v="200 IMP"/>
    <x v="120"/>
    <x v="119"/>
    <m/>
    <m/>
    <m/>
    <m/>
    <m/>
    <m/>
  </r>
  <r>
    <n v="70753"/>
    <n v="50100016"/>
    <x v="0"/>
    <s v="REGION CENTRE EST"/>
    <x v="0"/>
    <s v="50100016"/>
    <s v="070753"/>
    <x v="1"/>
    <s v="E"/>
    <m/>
    <m/>
    <m/>
    <s v="OC REIMS EPERNAY"/>
    <m/>
    <m/>
    <m/>
    <m/>
    <m/>
    <m/>
    <m/>
    <d v="2024-12-01T00:00:00"/>
    <m/>
    <s v="04"/>
    <m/>
    <m/>
    <m/>
    <m/>
    <m/>
    <m/>
    <m/>
    <m/>
    <m/>
    <m/>
    <m/>
    <m/>
    <m/>
    <m/>
    <m/>
    <m/>
    <m/>
    <m/>
    <s v="JEROME CARPANETTO"/>
    <s v="900582"/>
    <s v="REGION CENTRE EST"/>
    <s v="172115"/>
    <s v="GREGORY BACQUET"/>
    <s v="100 IMD"/>
    <x v="29"/>
    <x v="29"/>
    <m/>
    <m/>
    <m/>
    <x v="157"/>
    <x v="153"/>
    <m/>
    <m/>
    <m/>
    <m/>
    <m/>
    <m/>
  </r>
  <r>
    <n v="70426"/>
    <n v="50100013"/>
    <x v="0"/>
    <s v="REGION GRAND OUEST"/>
    <x v="0"/>
    <s v="50100013"/>
    <s v="070426"/>
    <x v="1"/>
    <s v="E"/>
    <m/>
    <m/>
    <m/>
    <s v="OC RIQUE D"/>
    <m/>
    <m/>
    <m/>
    <m/>
    <m/>
    <m/>
    <m/>
    <d v="2024-10-01T00:00:00"/>
    <m/>
    <s v="04"/>
    <m/>
    <m/>
    <m/>
    <m/>
    <m/>
    <m/>
    <m/>
    <m/>
    <m/>
    <m/>
    <m/>
    <m/>
    <m/>
    <m/>
    <m/>
    <m/>
    <m/>
    <m/>
    <s v="MATHIEU CHEMIN"/>
    <s v="071590"/>
    <s v="REGION GRAND OUEST"/>
    <s v="170189"/>
    <s v="SEBASTIEN PLANCON"/>
    <s v="100 IMD"/>
    <x v="10"/>
    <x v="10"/>
    <s v="182923"/>
    <s v="DAVID RIQUE"/>
    <s v="200 IMP"/>
    <x v="48"/>
    <x v="48"/>
    <m/>
    <m/>
    <m/>
    <m/>
    <m/>
    <m/>
  </r>
  <r>
    <n v="71566"/>
    <n v="50100155"/>
    <x v="0"/>
    <s v="REGION CENTRE EST"/>
    <x v="0"/>
    <s v="50100155"/>
    <s v="071566"/>
    <x v="1"/>
    <s v="E"/>
    <m/>
    <m/>
    <m/>
    <s v="OC RODRIGUES A"/>
    <m/>
    <m/>
    <m/>
    <m/>
    <m/>
    <m/>
    <m/>
    <d v="2024-12-01T00:00:00"/>
    <m/>
    <s v="04"/>
    <m/>
    <m/>
    <m/>
    <m/>
    <m/>
    <m/>
    <m/>
    <m/>
    <m/>
    <m/>
    <m/>
    <m/>
    <m/>
    <m/>
    <m/>
    <m/>
    <m/>
    <m/>
    <s v="JEROME CARPANETTO"/>
    <s v="900582"/>
    <s v="REGION CENTRE EST"/>
    <m/>
    <m/>
    <m/>
    <x v="7"/>
    <x v="7"/>
    <s v="305060"/>
    <s v="ALEXIS RODRIGUES"/>
    <s v="200 IMP"/>
    <x v="109"/>
    <x v="109"/>
    <m/>
    <m/>
    <m/>
    <m/>
    <m/>
    <m/>
  </r>
  <r>
    <n v="700202"/>
    <n v="50100952"/>
    <x v="0"/>
    <s v="REGION GRAND OUEST"/>
    <x v="0"/>
    <s v="50100952"/>
    <s v="700202"/>
    <x v="1"/>
    <s v="E"/>
    <m/>
    <m/>
    <m/>
    <s v="OC ROMO D"/>
    <m/>
    <m/>
    <m/>
    <m/>
    <m/>
    <m/>
    <m/>
    <d v="2024-11-01T00:00:00"/>
    <m/>
    <s v="04"/>
    <m/>
    <m/>
    <m/>
    <m/>
    <m/>
    <m/>
    <m/>
    <m/>
    <m/>
    <m/>
    <m/>
    <m/>
    <m/>
    <m/>
    <m/>
    <m/>
    <m/>
    <m/>
    <s v="MATHIEU CHEMIN"/>
    <s v="071590"/>
    <s v="REGION GRAND OUEST"/>
    <s v="192093"/>
    <s v="GUILLAUME LIOPE"/>
    <s v="100 IMD"/>
    <x v="15"/>
    <x v="15"/>
    <s v="193296"/>
    <s v="DAVID ROMO"/>
    <s v="200 IMP"/>
    <x v="72"/>
    <x v="72"/>
    <m/>
    <m/>
    <m/>
    <m/>
    <m/>
    <m/>
  </r>
  <r>
    <n v="71230"/>
    <n v="50100091"/>
    <x v="0"/>
    <s v="REGION GRAND OUEST"/>
    <x v="0"/>
    <s v="50100091"/>
    <s v="071230"/>
    <x v="1"/>
    <s v="E"/>
    <m/>
    <m/>
    <m/>
    <s v="OC SALOME S"/>
    <m/>
    <m/>
    <m/>
    <m/>
    <m/>
    <m/>
    <m/>
    <d v="2024-11-01T00:00:00"/>
    <m/>
    <s v="04"/>
    <m/>
    <m/>
    <m/>
    <m/>
    <m/>
    <m/>
    <m/>
    <m/>
    <m/>
    <m/>
    <m/>
    <m/>
    <m/>
    <m/>
    <m/>
    <m/>
    <m/>
    <m/>
    <s v="MATHIEU CHEMIN"/>
    <s v="071590"/>
    <s v="REGION GRAND OUEST"/>
    <s v="306306"/>
    <s v="FLAVIEN QUIROSA"/>
    <s v="100 IMD"/>
    <x v="35"/>
    <x v="35"/>
    <s v="304137"/>
    <s v="STEVIE SALOME"/>
    <s v="200 IMP"/>
    <x v="60"/>
    <x v="60"/>
    <m/>
    <m/>
    <m/>
    <m/>
    <m/>
    <m/>
  </r>
  <r>
    <n v="71136"/>
    <n v="50100065"/>
    <x v="0"/>
    <s v="REGION CENTRE EST"/>
    <x v="0"/>
    <s v="50100065"/>
    <s v="071136"/>
    <x v="1"/>
    <s v="E"/>
    <m/>
    <m/>
    <m/>
    <s v="OC SAONE ET LOIRE"/>
    <m/>
    <m/>
    <m/>
    <m/>
    <m/>
    <m/>
    <m/>
    <d v="2024-12-01T00:00:00"/>
    <m/>
    <s v="04"/>
    <m/>
    <m/>
    <m/>
    <m/>
    <m/>
    <m/>
    <m/>
    <m/>
    <m/>
    <m/>
    <m/>
    <m/>
    <m/>
    <m/>
    <m/>
    <m/>
    <m/>
    <m/>
    <s v="JEROME CARPANETTO"/>
    <s v="900582"/>
    <s v="REGION CENTRE EST"/>
    <m/>
    <m/>
    <m/>
    <x v="7"/>
    <x v="7"/>
    <m/>
    <m/>
    <m/>
    <x v="7"/>
    <x v="7"/>
    <m/>
    <m/>
    <m/>
    <m/>
    <m/>
    <m/>
  </r>
  <r>
    <n v="71155"/>
    <n v="50100071"/>
    <x v="0"/>
    <s v="REGION CENTRE EST"/>
    <x v="0"/>
    <s v="50100071"/>
    <s v="071155"/>
    <x v="1"/>
    <s v="E"/>
    <m/>
    <m/>
    <m/>
    <s v="OC SCHMERBER O"/>
    <m/>
    <m/>
    <m/>
    <m/>
    <m/>
    <m/>
    <m/>
    <d v="2024-12-01T00:00:00"/>
    <m/>
    <s v="04"/>
    <m/>
    <m/>
    <m/>
    <m/>
    <m/>
    <m/>
    <m/>
    <m/>
    <m/>
    <m/>
    <m/>
    <m/>
    <m/>
    <m/>
    <m/>
    <m/>
    <m/>
    <m/>
    <s v="JEROME CARPANETTO"/>
    <s v="900582"/>
    <s v="REGION CENTRE EST"/>
    <s v="305941"/>
    <s v="SAMUEL TRAGEL"/>
    <s v="100 IMD"/>
    <x v="14"/>
    <x v="14"/>
    <s v="304091"/>
    <s v="OPHELIE SCHMERBER"/>
    <s v="200 IMP"/>
    <x v="62"/>
    <x v="62"/>
    <m/>
    <m/>
    <m/>
    <m/>
    <m/>
    <m/>
  </r>
  <r>
    <n v="700073"/>
    <n v="50100941"/>
    <x v="0"/>
    <s v="REGION GRAND OUEST"/>
    <x v="0"/>
    <s v="50100941"/>
    <s v="700073"/>
    <x v="1"/>
    <s v="E"/>
    <m/>
    <m/>
    <m/>
    <s v="OC SINEAU B"/>
    <m/>
    <m/>
    <m/>
    <m/>
    <m/>
    <m/>
    <m/>
    <d v="2024-10-01T00:00:00"/>
    <m/>
    <s v="04"/>
    <m/>
    <m/>
    <m/>
    <m/>
    <m/>
    <m/>
    <m/>
    <m/>
    <m/>
    <m/>
    <m/>
    <m/>
    <m/>
    <m/>
    <m/>
    <m/>
    <m/>
    <m/>
    <s v="MATHIEU CHEMIN"/>
    <s v="071590"/>
    <s v="REGION GRAND OUEST"/>
    <s v="190433"/>
    <s v="JOHANN GUIHARD"/>
    <s v="100 IMD"/>
    <x v="13"/>
    <x v="13"/>
    <s v="305589"/>
    <s v="BENJAMIN SINEAU"/>
    <s v="200 IMP"/>
    <x v="94"/>
    <x v="94"/>
    <m/>
    <m/>
    <m/>
    <m/>
    <m/>
    <m/>
  </r>
  <r>
    <n v="71033"/>
    <n v="50100027"/>
    <x v="0"/>
    <s v="REGION ILE DE FRANCE NORD"/>
    <x v="0"/>
    <s v="50100027"/>
    <s v="071033"/>
    <x v="1"/>
    <s v="E"/>
    <m/>
    <m/>
    <m/>
    <s v="OC TALON C"/>
    <m/>
    <m/>
    <m/>
    <m/>
    <m/>
    <m/>
    <m/>
    <d v="2024-11-01T00:00:00"/>
    <m/>
    <s v="04"/>
    <m/>
    <m/>
    <m/>
    <m/>
    <m/>
    <m/>
    <m/>
    <m/>
    <m/>
    <m/>
    <m/>
    <m/>
    <m/>
    <m/>
    <m/>
    <m/>
    <m/>
    <m/>
    <s v="CATHERINE BLANCKAERT"/>
    <s v="071030"/>
    <s v="REGION ILE DE FRANCE NORD"/>
    <s v="185551"/>
    <s v="BERNARD GERONIMI"/>
    <s v="100 IMD"/>
    <x v="17"/>
    <x v="17"/>
    <s v="156632"/>
    <s v="CHRISTIAN TALON"/>
    <s v="200 IMP"/>
    <x v="45"/>
    <x v="45"/>
    <m/>
    <m/>
    <m/>
    <m/>
    <m/>
    <m/>
  </r>
  <r>
    <n v="71534"/>
    <n v="50100145"/>
    <x v="0"/>
    <s v="REGION ILE DE FRANCE NORD"/>
    <x v="0"/>
    <s v="50100145"/>
    <s v="071534"/>
    <x v="1"/>
    <s v="E"/>
    <m/>
    <m/>
    <m/>
    <s v="OC VAL D OISE EST"/>
    <m/>
    <m/>
    <m/>
    <m/>
    <m/>
    <m/>
    <m/>
    <d v="2024-12-01T00:00:00"/>
    <m/>
    <s v="04"/>
    <m/>
    <m/>
    <m/>
    <m/>
    <m/>
    <m/>
    <m/>
    <m/>
    <m/>
    <m/>
    <m/>
    <m/>
    <m/>
    <m/>
    <m/>
    <m/>
    <m/>
    <m/>
    <s v="CATHERINE BLANCKAERT"/>
    <s v="071030"/>
    <s v="REGION ILE DE FRANCE NORD"/>
    <s v="193254"/>
    <s v="DAVID BOURE"/>
    <s v="100 IMD"/>
    <x v="28"/>
    <x v="28"/>
    <m/>
    <m/>
    <m/>
    <x v="126"/>
    <x v="124"/>
    <m/>
    <m/>
    <m/>
    <m/>
    <m/>
    <m/>
  </r>
  <r>
    <n v="71075"/>
    <n v="50100043"/>
    <x v="0"/>
    <s v="REGION GRAND OUEST"/>
    <x v="0"/>
    <s v="50100043"/>
    <s v="071075"/>
    <x v="1"/>
    <s v="E"/>
    <m/>
    <m/>
    <m/>
    <s v="OC VANNES"/>
    <m/>
    <m/>
    <m/>
    <m/>
    <m/>
    <m/>
    <m/>
    <d v="2024-12-01T00:00:00"/>
    <m/>
    <s v="04"/>
    <m/>
    <m/>
    <m/>
    <m/>
    <m/>
    <m/>
    <m/>
    <m/>
    <m/>
    <m/>
    <m/>
    <m/>
    <m/>
    <m/>
    <m/>
    <m/>
    <m/>
    <m/>
    <s v="MATHIEU CHEMIN"/>
    <s v="071590"/>
    <s v="REGION GRAND OUEST"/>
    <s v="306484"/>
    <s v="GUILLAUME LAUZANAS"/>
    <s v="100 IMD"/>
    <x v="21"/>
    <x v="21"/>
    <m/>
    <m/>
    <m/>
    <x v="130"/>
    <x v="126"/>
    <m/>
    <m/>
    <m/>
    <m/>
    <m/>
    <m/>
  </r>
  <r>
    <n v="71037"/>
    <n v="50100029"/>
    <x v="0"/>
    <s v="REGION ILE DE FRANCE NORD"/>
    <x v="0"/>
    <s v="50100029"/>
    <s v="071037"/>
    <x v="1"/>
    <s v="E"/>
    <m/>
    <m/>
    <m/>
    <s v="OC VANUXEM S"/>
    <m/>
    <m/>
    <m/>
    <m/>
    <m/>
    <m/>
    <m/>
    <d v="2024-11-01T00:00:00"/>
    <m/>
    <s v="04"/>
    <m/>
    <m/>
    <m/>
    <m/>
    <m/>
    <m/>
    <m/>
    <m/>
    <m/>
    <m/>
    <m/>
    <m/>
    <m/>
    <m/>
    <m/>
    <m/>
    <m/>
    <m/>
    <s v="CATHERINE BLANCKAERT"/>
    <s v="071030"/>
    <s v="REGION ILE DE FRANCE NORD"/>
    <s v="305330"/>
    <s v="NICOLAS PHILIPPE"/>
    <s v="100 IMD"/>
    <x v="8"/>
    <x v="8"/>
    <s v="301593"/>
    <s v="SEBASTIEN VANUXEM"/>
    <s v="200 IMP"/>
    <x v="8"/>
    <x v="8"/>
    <m/>
    <m/>
    <m/>
    <m/>
    <m/>
    <m/>
  </r>
  <r>
    <n v="71146"/>
    <n v="50100068"/>
    <x v="0"/>
    <s v="REGION CENTRE EST"/>
    <x v="0"/>
    <s v="50100068"/>
    <s v="071146"/>
    <x v="1"/>
    <s v="E"/>
    <m/>
    <m/>
    <m/>
    <s v="OC VAUCARD S"/>
    <m/>
    <m/>
    <m/>
    <m/>
    <m/>
    <m/>
    <m/>
    <d v="2024-12-01T00:00:00"/>
    <m/>
    <s v="04"/>
    <m/>
    <m/>
    <m/>
    <m/>
    <m/>
    <m/>
    <m/>
    <m/>
    <m/>
    <m/>
    <m/>
    <m/>
    <m/>
    <m/>
    <m/>
    <m/>
    <m/>
    <m/>
    <s v="JEROME CARPANETTO"/>
    <s v="900582"/>
    <s v="REGION CENTRE EST"/>
    <s v="193601"/>
    <s v="PIERRICK MORTIER"/>
    <s v="100 IMD"/>
    <x v="30"/>
    <x v="30"/>
    <s v="301562"/>
    <s v="SEBASTIEN VAUCARD"/>
    <s v="200 IMP"/>
    <x v="67"/>
    <x v="67"/>
    <m/>
    <m/>
    <m/>
    <m/>
    <m/>
    <m/>
  </r>
  <r>
    <n v="71040"/>
    <n v="50100031"/>
    <x v="0"/>
    <s v="REGION ILE DE FRANCE NORD"/>
    <x v="0"/>
    <s v="50100031"/>
    <s v="071040"/>
    <x v="1"/>
    <s v="E"/>
    <m/>
    <m/>
    <m/>
    <s v="OC VAUTHEROT D"/>
    <m/>
    <m/>
    <m/>
    <m/>
    <m/>
    <m/>
    <m/>
    <d v="2024-11-01T00:00:00"/>
    <m/>
    <s v="04"/>
    <m/>
    <m/>
    <m/>
    <m/>
    <m/>
    <m/>
    <m/>
    <m/>
    <m/>
    <m/>
    <m/>
    <m/>
    <m/>
    <m/>
    <m/>
    <m/>
    <m/>
    <m/>
    <s v="CATHERINE BLANCKAERT"/>
    <s v="071030"/>
    <s v="REGION ILE DE FRANCE NORD"/>
    <s v="305330"/>
    <s v="NICOLAS PHILIPPE"/>
    <s v="100 IMD"/>
    <x v="8"/>
    <x v="8"/>
    <s v="187007"/>
    <s v="DAVID VAUTHEROT"/>
    <s v="200 IMP"/>
    <x v="42"/>
    <x v="42"/>
    <m/>
    <m/>
    <m/>
    <m/>
    <m/>
    <m/>
  </r>
  <r>
    <n v="700266"/>
    <n v="50100958"/>
    <x v="0"/>
    <s v="REGION GRAND SUD"/>
    <x v="0"/>
    <s v="50100958"/>
    <s v="700266"/>
    <x v="1"/>
    <s v="E"/>
    <m/>
    <m/>
    <m/>
    <s v="OC VERCORS"/>
    <m/>
    <m/>
    <m/>
    <m/>
    <m/>
    <m/>
    <m/>
    <d v="2024-07-01T00:00:00"/>
    <m/>
    <s v="04"/>
    <m/>
    <m/>
    <m/>
    <m/>
    <m/>
    <m/>
    <m/>
    <m/>
    <m/>
    <m/>
    <m/>
    <m/>
    <m/>
    <m/>
    <m/>
    <m/>
    <m/>
    <m/>
    <s v="FREDERIC MESTRE"/>
    <s v="071251"/>
    <s v="REGION GRAND SUD"/>
    <s v="186531"/>
    <s v="CHRISTOPHE CLEMENT"/>
    <s v="100 IMD"/>
    <x v="11"/>
    <x v="11"/>
    <m/>
    <m/>
    <m/>
    <x v="158"/>
    <x v="154"/>
    <m/>
    <m/>
    <m/>
    <m/>
    <m/>
    <m/>
  </r>
  <r>
    <n v="71409"/>
    <n v="50100122"/>
    <x v="0"/>
    <s v="REGION CENTRE EST"/>
    <x v="0"/>
    <s v="50100122"/>
    <s v="071409"/>
    <x v="1"/>
    <s v="E"/>
    <m/>
    <m/>
    <m/>
    <s v="OC VEYRAT E"/>
    <m/>
    <m/>
    <m/>
    <m/>
    <m/>
    <m/>
    <m/>
    <d v="2024-12-01T00:00:00"/>
    <m/>
    <s v="04"/>
    <m/>
    <m/>
    <m/>
    <m/>
    <m/>
    <m/>
    <m/>
    <m/>
    <m/>
    <m/>
    <m/>
    <m/>
    <m/>
    <m/>
    <m/>
    <m/>
    <m/>
    <m/>
    <s v="JEROME CARPANETTO"/>
    <s v="900582"/>
    <s v="REGION CENTRE EST"/>
    <s v="172115"/>
    <s v="GREGORY BACQUET"/>
    <s v="100 IMD"/>
    <x v="29"/>
    <x v="29"/>
    <s v="304764"/>
    <s v="EGLANTINE VEYRAT"/>
    <s v="200 IMP"/>
    <x v="97"/>
    <x v="97"/>
    <m/>
    <m/>
    <m/>
    <m/>
    <m/>
    <m/>
  </r>
  <r>
    <n v="71444"/>
    <n v="50100125"/>
    <x v="0"/>
    <s v="REGION GRAND OUEST"/>
    <x v="0"/>
    <s v="50100125"/>
    <s v="071444"/>
    <x v="1"/>
    <s v="E"/>
    <m/>
    <m/>
    <m/>
    <s v="OC VIGNERES J"/>
    <m/>
    <m/>
    <m/>
    <m/>
    <m/>
    <m/>
    <m/>
    <d v="2024-10-01T00:00:00"/>
    <m/>
    <s v="04"/>
    <m/>
    <m/>
    <m/>
    <m/>
    <m/>
    <m/>
    <m/>
    <m/>
    <m/>
    <m/>
    <m/>
    <m/>
    <m/>
    <m/>
    <m/>
    <m/>
    <m/>
    <m/>
    <s v="MATHIEU CHEMIN"/>
    <s v="071590"/>
    <s v="REGION GRAND OUEST"/>
    <s v="300602"/>
    <s v="MARYAN HARY"/>
    <s v="100 IMD"/>
    <x v="5"/>
    <x v="5"/>
    <s v="162078"/>
    <s v="JEAN-MICHEL VIGNERES"/>
    <s v="200 IMP"/>
    <x v="5"/>
    <x v="5"/>
    <m/>
    <m/>
    <m/>
    <m/>
    <m/>
    <m/>
  </r>
  <r>
    <n v="71238"/>
    <n v="50100093"/>
    <x v="0"/>
    <s v="REGION GRAND SUD"/>
    <x v="0"/>
    <s v="50100093"/>
    <s v="071238"/>
    <x v="1"/>
    <s v="E"/>
    <m/>
    <m/>
    <m/>
    <s v="OC VILA P"/>
    <m/>
    <m/>
    <m/>
    <m/>
    <m/>
    <m/>
    <m/>
    <d v="2024-07-01T00:00:00"/>
    <m/>
    <s v="04"/>
    <m/>
    <m/>
    <m/>
    <m/>
    <m/>
    <m/>
    <m/>
    <m/>
    <m/>
    <m/>
    <m/>
    <m/>
    <m/>
    <m/>
    <m/>
    <m/>
    <m/>
    <m/>
    <s v="FREDERIC MESTRE"/>
    <s v="071251"/>
    <s v="REGION GRAND SUD"/>
    <s v="163397"/>
    <s v="FRANCK ZENOU"/>
    <s v="100 IMD"/>
    <x v="0"/>
    <x v="0"/>
    <s v="188587"/>
    <s v="PATRICE VILA"/>
    <s v="200 IMP"/>
    <x v="57"/>
    <x v="57"/>
    <m/>
    <m/>
    <m/>
    <m/>
    <m/>
    <m/>
  </r>
  <r>
    <n v="71194"/>
    <n v="50100080"/>
    <x v="0"/>
    <s v="REGION GRAND SUD"/>
    <x v="0"/>
    <s v="50100080"/>
    <s v="071194"/>
    <x v="1"/>
    <s v="E"/>
    <m/>
    <m/>
    <m/>
    <s v="OC VIRET S"/>
    <m/>
    <m/>
    <m/>
    <m/>
    <m/>
    <m/>
    <m/>
    <d v="2024-07-01T00:00:00"/>
    <m/>
    <s v="04"/>
    <m/>
    <m/>
    <m/>
    <m/>
    <m/>
    <m/>
    <m/>
    <m/>
    <m/>
    <m/>
    <m/>
    <m/>
    <m/>
    <m/>
    <m/>
    <m/>
    <m/>
    <m/>
    <s v="FREDERIC MESTRE"/>
    <s v="071251"/>
    <s v="REGION GRAND SUD"/>
    <s v="305131"/>
    <s v="BAPTISTE CHIKLI"/>
    <s v="100 IMD"/>
    <x v="12"/>
    <x v="12"/>
    <s v="303885"/>
    <s v="STEPHANE VIRET"/>
    <s v="200 IMP"/>
    <x v="66"/>
    <x v="66"/>
    <m/>
    <m/>
    <m/>
    <m/>
    <m/>
    <m/>
  </r>
  <r>
    <n v="71389"/>
    <n v="50100117"/>
    <x v="0"/>
    <s v="REGION GRAND OUEST"/>
    <x v="0"/>
    <s v="50100117"/>
    <s v="071389"/>
    <x v="1"/>
    <s v="E"/>
    <m/>
    <m/>
    <m/>
    <s v="OC VITRE"/>
    <m/>
    <m/>
    <m/>
    <m/>
    <m/>
    <m/>
    <m/>
    <d v="2024-11-01T00:00:00"/>
    <m/>
    <s v="04"/>
    <m/>
    <m/>
    <m/>
    <m/>
    <m/>
    <m/>
    <m/>
    <m/>
    <m/>
    <m/>
    <m/>
    <m/>
    <m/>
    <m/>
    <m/>
    <m/>
    <m/>
    <m/>
    <s v="MATHIEU CHEMIN"/>
    <s v="071590"/>
    <s v="REGION GRAND OUEST"/>
    <s v="175115"/>
    <s v="PABLO LECOQ"/>
    <s v="100 IMD"/>
    <x v="27"/>
    <x v="27"/>
    <m/>
    <m/>
    <m/>
    <x v="159"/>
    <x v="155"/>
    <m/>
    <m/>
    <m/>
    <m/>
    <m/>
    <m/>
  </r>
  <r>
    <n v="71494"/>
    <n v="50100132"/>
    <x v="0"/>
    <s v="REGION GRAND SUD"/>
    <x v="0"/>
    <s v="50100132"/>
    <s v="071494"/>
    <x v="1"/>
    <s v="E"/>
    <m/>
    <m/>
    <m/>
    <s v="OC WALTER MARTIN J"/>
    <m/>
    <m/>
    <m/>
    <m/>
    <m/>
    <m/>
    <m/>
    <d v="2024-07-01T00:00:00"/>
    <m/>
    <s v="04"/>
    <m/>
    <m/>
    <m/>
    <m/>
    <m/>
    <m/>
    <m/>
    <m/>
    <m/>
    <m/>
    <m/>
    <m/>
    <m/>
    <m/>
    <m/>
    <m/>
    <m/>
    <m/>
    <s v="FREDERIC MESTRE"/>
    <s v="071251"/>
    <s v="REGION GRAND SUD"/>
    <s v="182484"/>
    <s v="SYLVAIN KERLOC H"/>
    <s v="100 IMD"/>
    <x v="24"/>
    <x v="24"/>
    <s v="305386"/>
    <s v="JOHAN WALTER MARTIN"/>
    <s v="200 IMP"/>
    <x v="29"/>
    <x v="29"/>
    <m/>
    <m/>
    <m/>
    <m/>
    <m/>
    <m/>
  </r>
  <r>
    <n v="71015"/>
    <n v="50100019"/>
    <x v="0"/>
    <s v="REGION ILE DE FRANCE NORD"/>
    <x v="0"/>
    <s v="50100019"/>
    <s v="071015"/>
    <x v="1"/>
    <s v="E"/>
    <m/>
    <m/>
    <m/>
    <s v="OC WICART A"/>
    <m/>
    <m/>
    <m/>
    <m/>
    <m/>
    <m/>
    <m/>
    <d v="2024-11-01T00:00:00"/>
    <m/>
    <s v="04"/>
    <m/>
    <m/>
    <m/>
    <m/>
    <m/>
    <m/>
    <m/>
    <m/>
    <m/>
    <m/>
    <m/>
    <m/>
    <m/>
    <m/>
    <m/>
    <m/>
    <m/>
    <m/>
    <s v="CATHERINE BLANCKAERT"/>
    <s v="071030"/>
    <s v="REGION ILE DE FRANCE NORD"/>
    <s v="185551"/>
    <s v="BERNARD GERONIMI"/>
    <s v="100 IMD"/>
    <x v="17"/>
    <x v="17"/>
    <s v="300377"/>
    <s v="AURORE WICART"/>
    <s v="200 IMP"/>
    <x v="23"/>
    <x v="23"/>
    <m/>
    <m/>
    <m/>
    <m/>
    <m/>
    <m/>
  </r>
  <r>
    <n v="71521"/>
    <n v="50100136"/>
    <x v="0"/>
    <s v="REGION ILE DE FRANCE NORD"/>
    <x v="0"/>
    <s v="50100136"/>
    <s v="071521"/>
    <x v="1"/>
    <s v="E"/>
    <m/>
    <m/>
    <m/>
    <s v="OC YAHMI Y"/>
    <m/>
    <m/>
    <m/>
    <m/>
    <m/>
    <m/>
    <m/>
    <d v="2024-12-01T00:00:00"/>
    <m/>
    <s v="04"/>
    <m/>
    <m/>
    <m/>
    <m/>
    <m/>
    <m/>
    <m/>
    <m/>
    <m/>
    <m/>
    <m/>
    <m/>
    <m/>
    <m/>
    <m/>
    <m/>
    <m/>
    <m/>
    <s v="CATHERINE BLANCKAERT"/>
    <s v="071030"/>
    <s v="REGION ILE DE FRANCE NORD"/>
    <s v="302041"/>
    <s v="DAPHNEE JULLION"/>
    <s v="100 IMD"/>
    <x v="1"/>
    <x v="1"/>
    <s v="302631"/>
    <s v="YAMINA YAHMI"/>
    <s v="200 IMP"/>
    <x v="40"/>
    <x v="40"/>
    <m/>
    <m/>
    <m/>
    <m/>
    <m/>
    <m/>
  </r>
  <r>
    <n v="71450"/>
    <n v="50100126"/>
    <x v="0"/>
    <s v="REGION ILE DE FRANCE NORD"/>
    <x v="0"/>
    <s v="50100126"/>
    <s v="071450"/>
    <x v="1"/>
    <s v="E"/>
    <m/>
    <m/>
    <m/>
    <s v="OC ZAPPARATA A"/>
    <m/>
    <m/>
    <m/>
    <m/>
    <m/>
    <m/>
    <m/>
    <d v="2024-12-01T00:00:00"/>
    <m/>
    <s v="04"/>
    <m/>
    <m/>
    <m/>
    <m/>
    <m/>
    <m/>
    <m/>
    <m/>
    <m/>
    <m/>
    <m/>
    <m/>
    <m/>
    <m/>
    <m/>
    <m/>
    <m/>
    <m/>
    <s v="CATHERINE BLANCKAERT"/>
    <s v="071030"/>
    <s v="REGION ILE DE FRANCE NORD"/>
    <s v="301703"/>
    <s v="JONATHAN HENNICOTTE"/>
    <s v="100 IMD"/>
    <x v="34"/>
    <x v="34"/>
    <s v="193607"/>
    <s v="ANTHONY ZAPPARATA"/>
    <s v="200 IMP"/>
    <x v="58"/>
    <x v="58"/>
    <m/>
    <m/>
    <m/>
    <m/>
    <m/>
    <m/>
  </r>
  <r>
    <n v="71131"/>
    <n v="50100063"/>
    <x v="0"/>
    <s v="REGION CENTRE EST"/>
    <x v="0"/>
    <s v="50100063"/>
    <s v="071131"/>
    <x v="1"/>
    <s v="E"/>
    <m/>
    <m/>
    <m/>
    <s v="OC ZUNINO R"/>
    <m/>
    <m/>
    <m/>
    <m/>
    <m/>
    <m/>
    <m/>
    <d v="2024-12-01T00:00:00"/>
    <m/>
    <s v="04"/>
    <m/>
    <m/>
    <m/>
    <m/>
    <m/>
    <m/>
    <m/>
    <m/>
    <m/>
    <m/>
    <m/>
    <m/>
    <m/>
    <m/>
    <m/>
    <m/>
    <m/>
    <m/>
    <s v="JEROME CARPANETTO"/>
    <s v="900582"/>
    <s v="REGION CENTRE EST"/>
    <m/>
    <m/>
    <m/>
    <x v="7"/>
    <x v="7"/>
    <s v="305664"/>
    <s v="RACHEL ZUNINO"/>
    <s v="200 IMP"/>
    <x v="69"/>
    <x v="69"/>
    <m/>
    <m/>
    <m/>
    <m/>
    <m/>
    <m/>
  </r>
  <r>
    <n v="71129"/>
    <n v="50066081"/>
    <x v="0"/>
    <s v="REGION CENTRE EST"/>
    <x v="0"/>
    <s v="50066081"/>
    <s v="071129"/>
    <x v="1"/>
    <s v="E"/>
    <m/>
    <m/>
    <m/>
    <s v="OD ALLIER-SAONE &amp; LOIRE-NIEVRE-COTE D'OR"/>
    <m/>
    <m/>
    <m/>
    <m/>
    <m/>
    <m/>
    <m/>
    <d v="2024-12-01T00:00:00"/>
    <m/>
    <s v="03"/>
    <m/>
    <m/>
    <m/>
    <m/>
    <m/>
    <m/>
    <m/>
    <m/>
    <m/>
    <m/>
    <m/>
    <m/>
    <m/>
    <m/>
    <m/>
    <m/>
    <m/>
    <m/>
    <s v="JEROME CARPANETTO"/>
    <s v="900582"/>
    <s v="REGION CENTRE EST"/>
    <m/>
    <m/>
    <m/>
    <x v="7"/>
    <x v="7"/>
    <m/>
    <m/>
    <m/>
    <x v="3"/>
    <x v="3"/>
    <m/>
    <m/>
    <m/>
    <m/>
    <m/>
    <m/>
  </r>
  <r>
    <n v="70066"/>
    <n v="50066118"/>
    <x v="0"/>
    <s v="REGION GRAND SUD"/>
    <x v="0"/>
    <s v="50066118"/>
    <s v="070066"/>
    <x v="1"/>
    <s v="E"/>
    <m/>
    <m/>
    <m/>
    <s v="OD ALPES MARITIMES"/>
    <m/>
    <m/>
    <m/>
    <m/>
    <m/>
    <m/>
    <m/>
    <d v="2024-07-01T00:00:00"/>
    <m/>
    <s v="03"/>
    <m/>
    <m/>
    <m/>
    <m/>
    <m/>
    <m/>
    <m/>
    <m/>
    <m/>
    <m/>
    <m/>
    <m/>
    <m/>
    <m/>
    <m/>
    <m/>
    <m/>
    <m/>
    <s v="FREDERIC MESTRE"/>
    <s v="071251"/>
    <s v="REGION GRAND SUD"/>
    <s v="182484"/>
    <s v="SYLVAIN KERLOC H"/>
    <s v="100 IMD"/>
    <x v="24"/>
    <x v="24"/>
    <m/>
    <m/>
    <m/>
    <x v="3"/>
    <x v="3"/>
    <m/>
    <m/>
    <m/>
    <m/>
    <m/>
    <m/>
  </r>
  <r>
    <n v="71139"/>
    <n v="50066087"/>
    <x v="0"/>
    <s v="REGION CENTRE EST"/>
    <x v="0"/>
    <s v="50066087"/>
    <s v="071139"/>
    <x v="1"/>
    <s v="E"/>
    <m/>
    <m/>
    <m/>
    <s v="OD ARDENNES - MARNE - MEUSE - AUBE"/>
    <m/>
    <m/>
    <m/>
    <m/>
    <m/>
    <m/>
    <m/>
    <d v="2024-12-01T00:00:00"/>
    <m/>
    <s v="03"/>
    <m/>
    <m/>
    <m/>
    <m/>
    <m/>
    <m/>
    <m/>
    <m/>
    <m/>
    <m/>
    <m/>
    <m/>
    <m/>
    <m/>
    <m/>
    <m/>
    <m/>
    <m/>
    <s v="JEROME CARPANETTO"/>
    <s v="900582"/>
    <s v="REGION CENTRE EST"/>
    <s v="172115"/>
    <s v="GREGORY BACQUET"/>
    <s v="100 IMD"/>
    <x v="29"/>
    <x v="29"/>
    <m/>
    <m/>
    <m/>
    <x v="3"/>
    <x v="3"/>
    <m/>
    <m/>
    <m/>
    <m/>
    <m/>
    <m/>
  </r>
  <r>
    <n v="71239"/>
    <n v="50066122"/>
    <x v="0"/>
    <s v="REGION GRAND SUD"/>
    <x v="0"/>
    <s v="50066122"/>
    <s v="071239"/>
    <x v="1"/>
    <s v="E"/>
    <m/>
    <m/>
    <m/>
    <s v="OD AVEYRON-HERAULT-AUDE-PYRENEES ORIENT."/>
    <m/>
    <m/>
    <m/>
    <m/>
    <m/>
    <m/>
    <m/>
    <d v="2024-07-01T00:00:00"/>
    <m/>
    <s v="03"/>
    <m/>
    <m/>
    <m/>
    <m/>
    <m/>
    <m/>
    <m/>
    <m/>
    <m/>
    <m/>
    <m/>
    <m/>
    <m/>
    <m/>
    <m/>
    <m/>
    <m/>
    <m/>
    <s v="FREDERIC MESTRE"/>
    <s v="071251"/>
    <s v="REGION GRAND SUD"/>
    <s v="163397"/>
    <s v="FRANCK ZENOU"/>
    <s v="100 IMD"/>
    <x v="0"/>
    <x v="0"/>
    <m/>
    <m/>
    <m/>
    <x v="3"/>
    <x v="3"/>
    <m/>
    <m/>
    <m/>
    <m/>
    <m/>
    <m/>
  </r>
  <r>
    <n v="71276"/>
    <n v="50066089"/>
    <x v="0"/>
    <s v="REGION CENTRE EST"/>
    <x v="0"/>
    <s v="50066089"/>
    <s v="071276"/>
    <x v="1"/>
    <s v="E"/>
    <m/>
    <m/>
    <m/>
    <s v="OD BAS RHIN - MOSELLE"/>
    <m/>
    <m/>
    <m/>
    <m/>
    <m/>
    <m/>
    <m/>
    <d v="2024-12-01T00:00:00"/>
    <m/>
    <s v="03"/>
    <m/>
    <m/>
    <m/>
    <m/>
    <m/>
    <m/>
    <m/>
    <m/>
    <m/>
    <m/>
    <m/>
    <m/>
    <m/>
    <m/>
    <m/>
    <m/>
    <m/>
    <m/>
    <s v="JEROME CARPANETTO"/>
    <s v="900582"/>
    <s v="REGION CENTRE EST"/>
    <s v="300268"/>
    <s v="PIERRE FRANCOIS LAURA"/>
    <s v="100 IMD"/>
    <x v="37"/>
    <x v="37"/>
    <m/>
    <m/>
    <m/>
    <x v="3"/>
    <x v="3"/>
    <m/>
    <m/>
    <m/>
    <m/>
    <m/>
    <m/>
  </r>
  <r>
    <n v="71252"/>
    <n v="50066119"/>
    <x v="0"/>
    <s v="REGION GRAND SUD"/>
    <x v="0"/>
    <s v="50066119"/>
    <s v="071252"/>
    <x v="1"/>
    <s v="E"/>
    <m/>
    <m/>
    <m/>
    <s v="OD BOUCHES DU RHONE"/>
    <m/>
    <m/>
    <m/>
    <m/>
    <m/>
    <m/>
    <m/>
    <d v="2024-10-01T00:00:00"/>
    <m/>
    <s v="03"/>
    <m/>
    <m/>
    <m/>
    <m/>
    <m/>
    <m/>
    <m/>
    <m/>
    <m/>
    <m/>
    <m/>
    <m/>
    <m/>
    <m/>
    <m/>
    <m/>
    <m/>
    <m/>
    <s v="FREDERIC MESTRE"/>
    <s v="071251"/>
    <s v="REGION GRAND SUD"/>
    <s v="305931"/>
    <s v="JULIEN KARIGER"/>
    <s v="100 IMD"/>
    <x v="6"/>
    <x v="6"/>
    <m/>
    <m/>
    <m/>
    <x v="3"/>
    <x v="3"/>
    <m/>
    <m/>
    <m/>
    <m/>
    <m/>
    <m/>
  </r>
  <r>
    <n v="71607"/>
    <n v="50066107"/>
    <x v="0"/>
    <s v="REGION GRAND OUEST"/>
    <x v="0"/>
    <s v="50066107"/>
    <s v="071607"/>
    <x v="1"/>
    <s v="E"/>
    <m/>
    <m/>
    <m/>
    <s v="OD CHARENTES-VIENNES-DEUX SEVRES"/>
    <m/>
    <m/>
    <m/>
    <m/>
    <m/>
    <m/>
    <m/>
    <d v="2024-11-01T00:00:00"/>
    <m/>
    <s v="03"/>
    <m/>
    <m/>
    <m/>
    <m/>
    <m/>
    <m/>
    <m/>
    <m/>
    <m/>
    <m/>
    <m/>
    <m/>
    <m/>
    <m/>
    <m/>
    <m/>
    <m/>
    <m/>
    <s v="MATHIEU CHEMIN"/>
    <s v="071590"/>
    <s v="REGION GRAND OUEST"/>
    <s v="192093"/>
    <s v="GUILLAUME LIOPE"/>
    <s v="100 IMD"/>
    <x v="15"/>
    <x v="15"/>
    <m/>
    <m/>
    <m/>
    <x v="3"/>
    <x v="3"/>
    <m/>
    <m/>
    <m/>
    <m/>
    <m/>
    <m/>
  </r>
  <r>
    <n v="71506"/>
    <n v="50066096"/>
    <x v="0"/>
    <s v="REGION CENTRE EST"/>
    <x v="0"/>
    <s v="50066096"/>
    <s v="071506"/>
    <x v="1"/>
    <s v="E"/>
    <m/>
    <m/>
    <m/>
    <s v="OD ESSONNE - LOIRET"/>
    <m/>
    <m/>
    <m/>
    <m/>
    <m/>
    <m/>
    <m/>
    <d v="2024-12-01T00:00:00"/>
    <m/>
    <s v="03"/>
    <m/>
    <m/>
    <m/>
    <m/>
    <m/>
    <m/>
    <m/>
    <m/>
    <m/>
    <m/>
    <m/>
    <m/>
    <m/>
    <m/>
    <m/>
    <m/>
    <m/>
    <m/>
    <s v="JEROME CARPANETTO"/>
    <s v="900582"/>
    <s v="REGION CENTRE EST"/>
    <s v="182240"/>
    <s v="FREDERIC MARTINELLI"/>
    <s v="100 IMD"/>
    <x v="2"/>
    <x v="2"/>
    <m/>
    <m/>
    <m/>
    <x v="3"/>
    <x v="3"/>
    <m/>
    <m/>
    <m/>
    <m/>
    <m/>
    <m/>
  </r>
  <r>
    <n v="900583"/>
    <n v="50163123"/>
    <x v="0"/>
    <s v="REGION GRAND OUEST"/>
    <x v="0"/>
    <s v="50163123"/>
    <s v="900583"/>
    <x v="1"/>
    <s v="F"/>
    <m/>
    <m/>
    <m/>
    <s v="OD FICTIVE"/>
    <m/>
    <m/>
    <m/>
    <m/>
    <m/>
    <m/>
    <m/>
    <d v="2024-11-01T00:00:00"/>
    <m/>
    <s v="03"/>
    <m/>
    <m/>
    <m/>
    <m/>
    <m/>
    <m/>
    <m/>
    <m/>
    <m/>
    <m/>
    <m/>
    <m/>
    <m/>
    <m/>
    <m/>
    <m/>
    <m/>
    <m/>
    <s v="MATHIEU CHEMIN"/>
    <s v="071590"/>
    <s v="REGION GRAND OUEST"/>
    <s v="301092"/>
    <s v="VINCENT APONTE"/>
    <s v="100 IMD"/>
    <x v="20"/>
    <x v="20"/>
    <m/>
    <m/>
    <m/>
    <x v="3"/>
    <x v="3"/>
    <m/>
    <m/>
    <m/>
    <m/>
    <m/>
    <m/>
  </r>
  <r>
    <n v="900562"/>
    <n v="50151183"/>
    <x v="0"/>
    <s v="REGION ILE DE FRANCE NORD"/>
    <x v="0"/>
    <s v="50151183"/>
    <s v="900562"/>
    <x v="1"/>
    <s v="F"/>
    <m/>
    <m/>
    <m/>
    <s v="OD FICTIVE"/>
    <m/>
    <m/>
    <m/>
    <m/>
    <m/>
    <m/>
    <m/>
    <d v="2024-07-01T00:00:00"/>
    <m/>
    <s v="03"/>
    <m/>
    <m/>
    <m/>
    <m/>
    <m/>
    <m/>
    <m/>
    <m/>
    <m/>
    <m/>
    <m/>
    <m/>
    <m/>
    <m/>
    <m/>
    <m/>
    <m/>
    <m/>
    <s v="CATHERINE BLANCKAERT"/>
    <s v="071030"/>
    <s v="REGION ILE DE FRANCE NORD"/>
    <s v="185486"/>
    <s v="RODOLPHE SARDIN"/>
    <s v="100 IMD"/>
    <x v="42"/>
    <x v="20"/>
    <m/>
    <m/>
    <m/>
    <x v="3"/>
    <x v="3"/>
    <m/>
    <m/>
    <m/>
    <m/>
    <m/>
    <m/>
  </r>
  <r>
    <n v="900267"/>
    <n v="50126078"/>
    <x v="0"/>
    <s v="POLE PILOTAGE DU RESEAU COMMERCIAL"/>
    <x v="0"/>
    <s v="50126078"/>
    <s v="900267"/>
    <x v="1"/>
    <s v="F"/>
    <m/>
    <m/>
    <m/>
    <s v="OD FICTIVE"/>
    <m/>
    <m/>
    <m/>
    <m/>
    <m/>
    <m/>
    <m/>
    <d v="2024-07-01T00:00:00"/>
    <m/>
    <s v="03"/>
    <m/>
    <m/>
    <m/>
    <m/>
    <m/>
    <m/>
    <m/>
    <m/>
    <m/>
    <m/>
    <m/>
    <m/>
    <m/>
    <m/>
    <m/>
    <m/>
    <m/>
    <m/>
    <m/>
    <s v="700584"/>
    <s v="POLE PILOTAGE DU RESEAU COMMERCIAL"/>
    <m/>
    <m/>
    <m/>
    <x v="43"/>
    <x v="20"/>
    <m/>
    <m/>
    <m/>
    <x v="3"/>
    <x v="3"/>
    <m/>
    <m/>
    <m/>
    <m/>
    <m/>
    <m/>
  </r>
  <r>
    <n v="700556"/>
    <n v="50101972"/>
    <x v="0"/>
    <s v="SUPPORT COMMERCIAL"/>
    <x v="0"/>
    <s v="50101972"/>
    <s v="700556"/>
    <x v="1"/>
    <s v="F"/>
    <m/>
    <m/>
    <m/>
    <s v="OD FICTIVE"/>
    <m/>
    <m/>
    <m/>
    <m/>
    <m/>
    <m/>
    <m/>
    <d v="2024-07-01T00:00:00"/>
    <m/>
    <s v="03"/>
    <m/>
    <m/>
    <m/>
    <m/>
    <m/>
    <m/>
    <m/>
    <m/>
    <m/>
    <m/>
    <m/>
    <m/>
    <m/>
    <m/>
    <m/>
    <m/>
    <m/>
    <m/>
    <m/>
    <s v="070001"/>
    <s v="SUPPORT COMMERCIAL"/>
    <m/>
    <m/>
    <m/>
    <x v="39"/>
    <x v="20"/>
    <m/>
    <m/>
    <m/>
    <x v="3"/>
    <x v="3"/>
    <m/>
    <m/>
    <m/>
    <m/>
    <m/>
    <m/>
  </r>
  <r>
    <n v="71591"/>
    <n v="50066109"/>
    <x v="0"/>
    <s v="REGION GRAND OUEST"/>
    <x v="0"/>
    <s v="50066109"/>
    <s v="071591"/>
    <x v="1"/>
    <s v="E"/>
    <m/>
    <m/>
    <m/>
    <s v="OD FINISTERE - MORBIHAN"/>
    <m/>
    <m/>
    <m/>
    <m/>
    <m/>
    <m/>
    <m/>
    <d v="2024-12-01T00:00:00"/>
    <m/>
    <s v="03"/>
    <m/>
    <m/>
    <m/>
    <m/>
    <m/>
    <m/>
    <m/>
    <m/>
    <m/>
    <m/>
    <m/>
    <m/>
    <m/>
    <m/>
    <m/>
    <m/>
    <m/>
    <m/>
    <s v="MATHIEU CHEMIN"/>
    <s v="071590"/>
    <s v="REGION GRAND OUEST"/>
    <s v="306484"/>
    <s v="GUILLAUME LAUZANAS"/>
    <s v="100 IMD"/>
    <x v="21"/>
    <x v="21"/>
    <m/>
    <m/>
    <m/>
    <x v="3"/>
    <x v="3"/>
    <m/>
    <m/>
    <m/>
    <m/>
    <m/>
    <m/>
  </r>
  <r>
    <n v="71606"/>
    <n v="50066111"/>
    <x v="0"/>
    <s v="REGION GRAND OUEST"/>
    <x v="0"/>
    <s v="50066111"/>
    <s v="071606"/>
    <x v="1"/>
    <s v="E"/>
    <m/>
    <m/>
    <m/>
    <s v="OD GIRONDE - DORDOGNE"/>
    <m/>
    <m/>
    <m/>
    <m/>
    <m/>
    <m/>
    <m/>
    <d v="2024-11-01T00:00:00"/>
    <m/>
    <s v="03"/>
    <m/>
    <m/>
    <m/>
    <m/>
    <m/>
    <m/>
    <m/>
    <m/>
    <m/>
    <m/>
    <m/>
    <m/>
    <m/>
    <m/>
    <m/>
    <m/>
    <m/>
    <m/>
    <s v="MATHIEU CHEMIN"/>
    <s v="071590"/>
    <s v="REGION GRAND OUEST"/>
    <s v="306306"/>
    <s v="FLAVIEN QUIROSA"/>
    <s v="100 IMD"/>
    <x v="35"/>
    <x v="35"/>
    <m/>
    <m/>
    <m/>
    <x v="3"/>
    <x v="3"/>
    <m/>
    <m/>
    <m/>
    <m/>
    <m/>
    <m/>
  </r>
  <r>
    <n v="71505"/>
    <n v="50066101"/>
    <x v="0"/>
    <s v="REGION ILE DE FRANCE NORD"/>
    <x v="0"/>
    <s v="50066101"/>
    <s v="071505"/>
    <x v="1"/>
    <s v="E"/>
    <m/>
    <m/>
    <m/>
    <s v="OD GRAND PARIS 75-92-93-94"/>
    <m/>
    <m/>
    <m/>
    <m/>
    <m/>
    <m/>
    <m/>
    <d v="2024-12-01T00:00:00"/>
    <m/>
    <s v="03"/>
    <m/>
    <m/>
    <m/>
    <m/>
    <m/>
    <m/>
    <m/>
    <m/>
    <m/>
    <m/>
    <m/>
    <m/>
    <m/>
    <m/>
    <m/>
    <m/>
    <m/>
    <m/>
    <s v="CATHERINE BLANCKAERT"/>
    <s v="071030"/>
    <s v="REGION ILE DE FRANCE NORD"/>
    <s v="302041"/>
    <s v="DAPHNEE JULLION"/>
    <s v="100 IMD"/>
    <x v="1"/>
    <x v="1"/>
    <m/>
    <m/>
    <m/>
    <x v="3"/>
    <x v="3"/>
    <m/>
    <m/>
    <m/>
    <m/>
    <m/>
    <m/>
  </r>
  <r>
    <n v="71174"/>
    <n v="50066126"/>
    <x v="0"/>
    <s v="REGION GRAND SUD"/>
    <x v="0"/>
    <s v="50066126"/>
    <s v="071174"/>
    <x v="1"/>
    <s v="E"/>
    <m/>
    <m/>
    <m/>
    <s v="OD HAUTE SAVOIE AIN JURA AIX LES BAINS"/>
    <m/>
    <m/>
    <m/>
    <m/>
    <m/>
    <m/>
    <m/>
    <d v="2024-12-01T00:00:00"/>
    <m/>
    <s v="03"/>
    <m/>
    <m/>
    <m/>
    <m/>
    <m/>
    <m/>
    <m/>
    <m/>
    <m/>
    <m/>
    <m/>
    <m/>
    <m/>
    <m/>
    <m/>
    <m/>
    <m/>
    <m/>
    <s v="FREDERIC MESTRE"/>
    <s v="071251"/>
    <s v="REGION GRAND SUD"/>
    <s v="305131"/>
    <s v="BAPTISTE CHIKLI"/>
    <s v="100 IMD"/>
    <x v="12"/>
    <x v="12"/>
    <m/>
    <m/>
    <m/>
    <x v="3"/>
    <x v="3"/>
    <m/>
    <m/>
    <m/>
    <m/>
    <m/>
    <m/>
  </r>
  <r>
    <n v="71592"/>
    <n v="50066113"/>
    <x v="0"/>
    <s v="REGION GRAND OUEST"/>
    <x v="0"/>
    <s v="50066113"/>
    <s v="071592"/>
    <x v="1"/>
    <s v="E"/>
    <m/>
    <m/>
    <m/>
    <s v="OD ILLE ET VILAINE-COTES D'ARMOR"/>
    <m/>
    <m/>
    <m/>
    <m/>
    <m/>
    <m/>
    <m/>
    <d v="2024-11-01T00:00:00"/>
    <m/>
    <s v="03"/>
    <m/>
    <m/>
    <m/>
    <m/>
    <m/>
    <m/>
    <m/>
    <m/>
    <m/>
    <m/>
    <m/>
    <m/>
    <m/>
    <m/>
    <m/>
    <m/>
    <m/>
    <m/>
    <s v="MATHIEU CHEMIN"/>
    <s v="071590"/>
    <s v="REGION GRAND OUEST"/>
    <s v="175115"/>
    <s v="PABLO LECOQ"/>
    <s v="100 IMD"/>
    <x v="27"/>
    <x v="27"/>
    <m/>
    <m/>
    <m/>
    <x v="3"/>
    <x v="3"/>
    <m/>
    <m/>
    <m/>
    <m/>
    <m/>
    <m/>
  </r>
  <r>
    <n v="71601"/>
    <n v="50066117"/>
    <x v="0"/>
    <s v="REGION GRAND OUEST"/>
    <x v="0"/>
    <s v="50066117"/>
    <s v="071601"/>
    <x v="1"/>
    <s v="E"/>
    <m/>
    <m/>
    <m/>
    <s v="OD INDRE-INDRE &amp; LOIRE-CHER-LOIR &amp; CHER"/>
    <m/>
    <m/>
    <m/>
    <m/>
    <m/>
    <m/>
    <m/>
    <d v="2024-12-01T00:00:00"/>
    <m/>
    <s v="03"/>
    <m/>
    <m/>
    <m/>
    <m/>
    <m/>
    <m/>
    <m/>
    <m/>
    <m/>
    <m/>
    <m/>
    <m/>
    <m/>
    <m/>
    <m/>
    <m/>
    <m/>
    <m/>
    <s v="MATHIEU CHEMIN"/>
    <s v="071590"/>
    <s v="REGION GRAND OUEST"/>
    <s v="305493"/>
    <s v="AURELIE DEVILLIER"/>
    <s v="100 IMD"/>
    <x v="38"/>
    <x v="38"/>
    <m/>
    <m/>
    <m/>
    <x v="3"/>
    <x v="3"/>
    <m/>
    <m/>
    <m/>
    <m/>
    <m/>
    <m/>
  </r>
  <r>
    <n v="70930"/>
    <n v="50066124"/>
    <x v="0"/>
    <s v="REGION GRAND SUD"/>
    <x v="0"/>
    <s v="50066124"/>
    <s v="070930"/>
    <x v="1"/>
    <s v="E"/>
    <m/>
    <m/>
    <m/>
    <s v="OD ISERE ALBERTVILLE"/>
    <m/>
    <m/>
    <m/>
    <m/>
    <m/>
    <m/>
    <m/>
    <d v="2024-07-01T00:00:00"/>
    <m/>
    <s v="03"/>
    <m/>
    <m/>
    <m/>
    <m/>
    <m/>
    <m/>
    <m/>
    <m/>
    <m/>
    <m/>
    <m/>
    <m/>
    <m/>
    <m/>
    <m/>
    <m/>
    <m/>
    <m/>
    <s v="FREDERIC MESTRE"/>
    <s v="071251"/>
    <s v="REGION GRAND SUD"/>
    <s v="186531"/>
    <s v="CHRISTOPHE CLEMENT"/>
    <s v="100 IMD"/>
    <x v="11"/>
    <x v="11"/>
    <m/>
    <m/>
    <m/>
    <x v="3"/>
    <x v="3"/>
    <m/>
    <m/>
    <m/>
    <m/>
    <m/>
    <m/>
  </r>
  <r>
    <n v="71602"/>
    <n v="50066114"/>
    <x v="0"/>
    <s v="REGION GRAND OUEST"/>
    <x v="0"/>
    <s v="50066114"/>
    <s v="071602"/>
    <x v="1"/>
    <s v="E"/>
    <m/>
    <m/>
    <m/>
    <s v="OD LANDES-PYRENEES-GERS-HTE GARONNE SUD"/>
    <m/>
    <m/>
    <m/>
    <m/>
    <m/>
    <m/>
    <m/>
    <d v="2024-10-01T00:00:00"/>
    <m/>
    <s v="03"/>
    <m/>
    <m/>
    <m/>
    <m/>
    <m/>
    <m/>
    <m/>
    <m/>
    <m/>
    <m/>
    <m/>
    <m/>
    <m/>
    <m/>
    <m/>
    <m/>
    <m/>
    <m/>
    <s v="MATHIEU CHEMIN"/>
    <s v="071590"/>
    <s v="REGION GRAND OUEST"/>
    <s v="300602"/>
    <s v="MARYAN HARY"/>
    <s v="100 IMD"/>
    <x v="5"/>
    <x v="5"/>
    <m/>
    <m/>
    <m/>
    <x v="3"/>
    <x v="3"/>
    <m/>
    <m/>
    <m/>
    <m/>
    <m/>
    <m/>
  </r>
  <r>
    <n v="71594"/>
    <n v="50066116"/>
    <x v="0"/>
    <s v="REGION GRAND OUEST"/>
    <x v="0"/>
    <s v="50066116"/>
    <s v="071594"/>
    <x v="1"/>
    <s v="E"/>
    <m/>
    <m/>
    <m/>
    <s v="OD LOIRE ATLANTIQUE - VENDEE"/>
    <m/>
    <m/>
    <m/>
    <m/>
    <m/>
    <m/>
    <m/>
    <d v="2024-10-01T00:00:00"/>
    <m/>
    <s v="03"/>
    <m/>
    <m/>
    <m/>
    <m/>
    <m/>
    <m/>
    <m/>
    <m/>
    <m/>
    <m/>
    <m/>
    <m/>
    <m/>
    <m/>
    <m/>
    <m/>
    <m/>
    <m/>
    <s v="MATHIEU CHEMIN"/>
    <s v="071590"/>
    <s v="REGION GRAND OUEST"/>
    <s v="190433"/>
    <s v="JOHANN GUIHARD"/>
    <s v="100 IMD"/>
    <x v="13"/>
    <x v="13"/>
    <m/>
    <m/>
    <m/>
    <x v="3"/>
    <x v="3"/>
    <m/>
    <m/>
    <m/>
    <m/>
    <m/>
    <m/>
  </r>
  <r>
    <n v="71248"/>
    <n v="50066120"/>
    <x v="0"/>
    <s v="REGION GRAND SUD"/>
    <x v="0"/>
    <s v="50066120"/>
    <s v="071248"/>
    <x v="1"/>
    <s v="E"/>
    <m/>
    <m/>
    <m/>
    <s v="OD LOT-TARN-TARN ET GARONNE-HTE GARONNE"/>
    <m/>
    <m/>
    <m/>
    <m/>
    <m/>
    <m/>
    <m/>
    <d v="2024-12-01T00:00:00"/>
    <m/>
    <s v="03"/>
    <m/>
    <m/>
    <m/>
    <m/>
    <m/>
    <m/>
    <m/>
    <m/>
    <m/>
    <m/>
    <m/>
    <m/>
    <m/>
    <m/>
    <m/>
    <m/>
    <m/>
    <m/>
    <s v="FREDERIC MESTRE"/>
    <s v="071251"/>
    <s v="REGION GRAND SUD"/>
    <s v="306077"/>
    <s v="JONATHAN THIEBAUD"/>
    <s v="100 IMD"/>
    <x v="26"/>
    <x v="26"/>
    <m/>
    <m/>
    <m/>
    <x v="3"/>
    <x v="3"/>
    <m/>
    <m/>
    <m/>
    <m/>
    <m/>
    <m/>
  </r>
  <r>
    <n v="71050"/>
    <n v="50066098"/>
    <x v="0"/>
    <s v="REGION GRAND OUEST"/>
    <x v="0"/>
    <s v="50066098"/>
    <s v="071050"/>
    <x v="1"/>
    <s v="E"/>
    <m/>
    <m/>
    <m/>
    <s v="OD MANCHE - CALVADOS - ORNE - MAYENNE"/>
    <m/>
    <m/>
    <m/>
    <m/>
    <m/>
    <m/>
    <m/>
    <d v="2024-10-01T00:00:00"/>
    <m/>
    <s v="03"/>
    <m/>
    <m/>
    <m/>
    <m/>
    <m/>
    <m/>
    <m/>
    <m/>
    <m/>
    <m/>
    <m/>
    <m/>
    <m/>
    <m/>
    <m/>
    <m/>
    <m/>
    <m/>
    <s v="MATHIEU CHEMIN"/>
    <s v="071590"/>
    <s v="REGION GRAND OUEST"/>
    <s v="170189"/>
    <s v="SEBASTIEN PLANCON"/>
    <s v="100 IMD"/>
    <x v="10"/>
    <x v="10"/>
    <m/>
    <m/>
    <m/>
    <x v="3"/>
    <x v="3"/>
    <m/>
    <m/>
    <m/>
    <m/>
    <m/>
    <m/>
  </r>
  <r>
    <n v="71159"/>
    <n v="50066091"/>
    <x v="0"/>
    <s v="REGION CENTRE EST"/>
    <x v="0"/>
    <s v="50066091"/>
    <s v="071159"/>
    <x v="1"/>
    <s v="E"/>
    <m/>
    <m/>
    <m/>
    <s v="OD MOSELLE - MEURTHE ET MOSELLE"/>
    <m/>
    <m/>
    <m/>
    <m/>
    <m/>
    <m/>
    <m/>
    <d v="2024-12-01T00:00:00"/>
    <m/>
    <s v="03"/>
    <m/>
    <m/>
    <m/>
    <m/>
    <m/>
    <m/>
    <m/>
    <m/>
    <m/>
    <m/>
    <m/>
    <m/>
    <m/>
    <m/>
    <m/>
    <m/>
    <m/>
    <m/>
    <s v="JEROME CARPANETTO"/>
    <s v="900582"/>
    <s v="REGION CENTRE EST"/>
    <s v="179897"/>
    <s v="SYLVAIN GATHELIER"/>
    <s v="100 IMD"/>
    <x v="22"/>
    <x v="22"/>
    <m/>
    <m/>
    <m/>
    <x v="3"/>
    <x v="3"/>
    <m/>
    <m/>
    <m/>
    <m/>
    <m/>
    <m/>
  </r>
  <r>
    <n v="71045"/>
    <n v="50066088"/>
    <x v="0"/>
    <s v="REGION ILE DE FRANCE NORD"/>
    <x v="0"/>
    <s v="50066088"/>
    <s v="071045"/>
    <x v="1"/>
    <s v="E"/>
    <m/>
    <m/>
    <m/>
    <s v="OD NORD ARTOIS"/>
    <m/>
    <m/>
    <m/>
    <m/>
    <m/>
    <m/>
    <m/>
    <d v="2024-11-01T00:00:00"/>
    <m/>
    <s v="03"/>
    <m/>
    <m/>
    <m/>
    <m/>
    <m/>
    <m/>
    <m/>
    <m/>
    <m/>
    <m/>
    <m/>
    <m/>
    <m/>
    <m/>
    <m/>
    <m/>
    <m/>
    <m/>
    <s v="CATHERINE BLANCKAERT"/>
    <s v="071030"/>
    <s v="REGION ILE DE FRANCE NORD"/>
    <s v="305330"/>
    <s v="NICOLAS PHILIPPE"/>
    <s v="100 IMD"/>
    <x v="8"/>
    <x v="8"/>
    <m/>
    <m/>
    <m/>
    <x v="3"/>
    <x v="3"/>
    <m/>
    <m/>
    <m/>
    <m/>
    <m/>
    <m/>
  </r>
  <r>
    <n v="71024"/>
    <n v="50066092"/>
    <x v="0"/>
    <s v="REGION ILE DE FRANCE NORD"/>
    <x v="0"/>
    <s v="50066092"/>
    <s v="071024"/>
    <x v="1"/>
    <s v="E"/>
    <m/>
    <m/>
    <m/>
    <s v="OD NORD LILLE"/>
    <m/>
    <m/>
    <m/>
    <m/>
    <m/>
    <m/>
    <m/>
    <d v="2024-11-01T00:00:00"/>
    <m/>
    <s v="03"/>
    <m/>
    <m/>
    <m/>
    <m/>
    <m/>
    <m/>
    <m/>
    <m/>
    <m/>
    <m/>
    <m/>
    <m/>
    <m/>
    <m/>
    <m/>
    <m/>
    <m/>
    <m/>
    <s v="CATHERINE BLANCKAERT"/>
    <s v="071030"/>
    <s v="REGION ILE DE FRANCE NORD"/>
    <s v="177094"/>
    <s v="WILLY FASQUEL"/>
    <s v="100 IMD"/>
    <x v="32"/>
    <x v="32"/>
    <m/>
    <m/>
    <m/>
    <x v="3"/>
    <x v="3"/>
    <m/>
    <m/>
    <m/>
    <m/>
    <m/>
    <m/>
  </r>
  <r>
    <n v="71031"/>
    <n v="50066093"/>
    <x v="0"/>
    <s v="REGION ILE DE FRANCE NORD"/>
    <x v="0"/>
    <s v="50066093"/>
    <s v="071031"/>
    <x v="1"/>
    <s v="E"/>
    <m/>
    <m/>
    <m/>
    <s v="OD NORD LITTORAL"/>
    <m/>
    <m/>
    <m/>
    <m/>
    <m/>
    <m/>
    <m/>
    <d v="2024-11-01T00:00:00"/>
    <m/>
    <s v="03"/>
    <m/>
    <m/>
    <m/>
    <m/>
    <m/>
    <m/>
    <m/>
    <m/>
    <m/>
    <m/>
    <m/>
    <m/>
    <m/>
    <m/>
    <m/>
    <m/>
    <m/>
    <m/>
    <s v="CATHERINE BLANCKAERT"/>
    <s v="071030"/>
    <s v="REGION ILE DE FRANCE NORD"/>
    <s v="185551"/>
    <s v="BERNARD GERONIMI"/>
    <s v="100 IMD"/>
    <x v="17"/>
    <x v="17"/>
    <m/>
    <m/>
    <m/>
    <x v="3"/>
    <x v="3"/>
    <m/>
    <m/>
    <m/>
    <m/>
    <m/>
    <m/>
  </r>
  <r>
    <n v="700023"/>
    <n v="50066080"/>
    <x v="0"/>
    <s v="REGION GRAND SUD"/>
    <x v="0"/>
    <s v="50066080"/>
    <s v="700023"/>
    <x v="1"/>
    <s v="E"/>
    <m/>
    <m/>
    <m/>
    <s v="OD PUY DE DOME - LOIRE - HAUTE LOIRE"/>
    <m/>
    <m/>
    <m/>
    <m/>
    <m/>
    <m/>
    <m/>
    <d v="2024-07-01T00:00:00"/>
    <m/>
    <s v="03"/>
    <m/>
    <m/>
    <m/>
    <m/>
    <m/>
    <m/>
    <m/>
    <m/>
    <m/>
    <m/>
    <m/>
    <m/>
    <m/>
    <m/>
    <m/>
    <m/>
    <m/>
    <m/>
    <s v="FREDERIC MESTRE"/>
    <s v="071251"/>
    <s v="REGION GRAND SUD"/>
    <s v="193087"/>
    <s v="NICOLAS LEVEQUE"/>
    <s v="100 IMD"/>
    <x v="16"/>
    <x v="16"/>
    <m/>
    <m/>
    <m/>
    <x v="3"/>
    <x v="3"/>
    <m/>
    <m/>
    <m/>
    <m/>
    <m/>
    <m/>
  </r>
  <r>
    <n v="71188"/>
    <n v="50066084"/>
    <x v="0"/>
    <s v="REGION CENTRE EST"/>
    <x v="0"/>
    <s v="50066084"/>
    <s v="071188"/>
    <x v="1"/>
    <s v="E"/>
    <m/>
    <m/>
    <m/>
    <s v="OD RHONE"/>
    <m/>
    <m/>
    <m/>
    <m/>
    <m/>
    <m/>
    <m/>
    <d v="2024-12-01T00:00:00"/>
    <m/>
    <s v="03"/>
    <m/>
    <m/>
    <m/>
    <m/>
    <m/>
    <m/>
    <m/>
    <m/>
    <m/>
    <m/>
    <m/>
    <m/>
    <m/>
    <m/>
    <m/>
    <m/>
    <m/>
    <m/>
    <s v="JEROME CARPANETTO"/>
    <s v="900582"/>
    <s v="REGION CENTRE EST"/>
    <s v="304393"/>
    <s v="NICOLAS THIALLET"/>
    <s v="100 IMD"/>
    <x v="36"/>
    <x v="36"/>
    <m/>
    <m/>
    <m/>
    <x v="3"/>
    <x v="3"/>
    <m/>
    <m/>
    <m/>
    <m/>
    <m/>
    <m/>
  </r>
  <r>
    <n v="71595"/>
    <n v="50066115"/>
    <x v="0"/>
    <s v="REGION GRAND OUEST"/>
    <x v="0"/>
    <s v="50066115"/>
    <s v="071595"/>
    <x v="1"/>
    <s v="E"/>
    <m/>
    <m/>
    <m/>
    <s v="OD SARTHE - MAINE ET LOIRE"/>
    <m/>
    <m/>
    <m/>
    <m/>
    <m/>
    <m/>
    <m/>
    <d v="2024-10-01T00:00:00"/>
    <m/>
    <s v="03"/>
    <m/>
    <m/>
    <m/>
    <m/>
    <m/>
    <m/>
    <m/>
    <m/>
    <m/>
    <m/>
    <m/>
    <m/>
    <m/>
    <m/>
    <m/>
    <m/>
    <m/>
    <m/>
    <s v="MATHIEU CHEMIN"/>
    <s v="071590"/>
    <s v="REGION GRAND OUEST"/>
    <s v="306176"/>
    <s v="BERENGERE CORVELLEC"/>
    <s v="100 IMD"/>
    <x v="31"/>
    <x v="31"/>
    <m/>
    <m/>
    <m/>
    <x v="3"/>
    <x v="3"/>
    <m/>
    <m/>
    <m/>
    <m/>
    <m/>
    <m/>
  </r>
  <r>
    <n v="71507"/>
    <n v="50066100"/>
    <x v="0"/>
    <s v="REGION CENTRE EST"/>
    <x v="0"/>
    <s v="50066100"/>
    <s v="071507"/>
    <x v="1"/>
    <s v="E"/>
    <m/>
    <m/>
    <m/>
    <s v="OD SEINE ET MARNE - YONNE"/>
    <m/>
    <m/>
    <m/>
    <m/>
    <m/>
    <m/>
    <m/>
    <d v="2024-12-01T00:00:00"/>
    <m/>
    <s v="03"/>
    <m/>
    <m/>
    <m/>
    <m/>
    <m/>
    <m/>
    <m/>
    <m/>
    <m/>
    <m/>
    <m/>
    <m/>
    <m/>
    <m/>
    <m/>
    <m/>
    <m/>
    <m/>
    <s v="JEROME CARPANETTO"/>
    <s v="900582"/>
    <s v="REGION CENTRE EST"/>
    <s v="193601"/>
    <s v="PIERRICK MORTIER"/>
    <s v="100 IMD"/>
    <x v="30"/>
    <x v="30"/>
    <m/>
    <m/>
    <m/>
    <x v="3"/>
    <x v="3"/>
    <m/>
    <m/>
    <m/>
    <m/>
    <m/>
    <m/>
  </r>
  <r>
    <n v="71063"/>
    <n v="50066105"/>
    <x v="0"/>
    <s v="REGION ILE DE FRANCE NORD"/>
    <x v="0"/>
    <s v="50066105"/>
    <s v="071063"/>
    <x v="1"/>
    <s v="E"/>
    <m/>
    <m/>
    <m/>
    <s v="OD SEINE MARITIME"/>
    <m/>
    <m/>
    <m/>
    <m/>
    <m/>
    <m/>
    <m/>
    <d v="2024-12-01T00:00:00"/>
    <m/>
    <s v="03"/>
    <m/>
    <m/>
    <m/>
    <m/>
    <m/>
    <m/>
    <m/>
    <m/>
    <m/>
    <m/>
    <m/>
    <m/>
    <m/>
    <m/>
    <m/>
    <m/>
    <m/>
    <m/>
    <s v="CATHERINE BLANCKAERT"/>
    <s v="071030"/>
    <s v="REGION ILE DE FRANCE NORD"/>
    <s v="193005"/>
    <s v="SEBASTIEN COTE"/>
    <s v="100 IMD"/>
    <x v="18"/>
    <x v="18"/>
    <m/>
    <m/>
    <m/>
    <x v="3"/>
    <x v="3"/>
    <m/>
    <m/>
    <m/>
    <m/>
    <m/>
    <m/>
  </r>
  <r>
    <n v="71662"/>
    <n v="50066095"/>
    <x v="0"/>
    <s v="REGION ILE DE FRANCE NORD"/>
    <x v="0"/>
    <s v="50066095"/>
    <s v="071662"/>
    <x v="1"/>
    <s v="E"/>
    <m/>
    <m/>
    <m/>
    <s v="OD SOMME - OISE - AISNE"/>
    <m/>
    <m/>
    <m/>
    <m/>
    <m/>
    <m/>
    <m/>
    <d v="2024-12-01T00:00:00"/>
    <m/>
    <s v="03"/>
    <m/>
    <m/>
    <m/>
    <m/>
    <m/>
    <m/>
    <m/>
    <m/>
    <m/>
    <m/>
    <m/>
    <m/>
    <m/>
    <m/>
    <m/>
    <m/>
    <m/>
    <m/>
    <s v="CATHERINE BLANCKAERT"/>
    <s v="071030"/>
    <s v="REGION ILE DE FRANCE NORD"/>
    <s v="301703"/>
    <s v="JONATHAN HENNICOTTE"/>
    <s v="100 IMD"/>
    <x v="34"/>
    <x v="34"/>
    <m/>
    <m/>
    <m/>
    <x v="3"/>
    <x v="3"/>
    <m/>
    <m/>
    <m/>
    <m/>
    <m/>
    <m/>
  </r>
  <r>
    <n v="71054"/>
    <n v="50066097"/>
    <x v="0"/>
    <s v="REGION ILE DE FRANCE NORD"/>
    <x v="0"/>
    <s v="50066097"/>
    <s v="071054"/>
    <x v="1"/>
    <s v="E"/>
    <m/>
    <m/>
    <m/>
    <s v="OD VAL D'OISE - EURE"/>
    <m/>
    <m/>
    <m/>
    <m/>
    <m/>
    <m/>
    <m/>
    <d v="2024-12-01T00:00:00"/>
    <m/>
    <s v="03"/>
    <m/>
    <m/>
    <m/>
    <m/>
    <m/>
    <m/>
    <m/>
    <m/>
    <m/>
    <m/>
    <m/>
    <m/>
    <m/>
    <m/>
    <m/>
    <m/>
    <m/>
    <m/>
    <s v="CATHERINE BLANCKAERT"/>
    <s v="071030"/>
    <s v="REGION ILE DE FRANCE NORD"/>
    <s v="193254"/>
    <s v="DAVID BOURE"/>
    <s v="100 IMD"/>
    <x v="28"/>
    <x v="28"/>
    <m/>
    <m/>
    <m/>
    <x v="3"/>
    <x v="3"/>
    <m/>
    <m/>
    <m/>
    <m/>
    <m/>
    <m/>
  </r>
  <r>
    <n v="71255"/>
    <n v="50066127"/>
    <x v="0"/>
    <s v="REGION GRAND SUD"/>
    <x v="0"/>
    <s v="50066127"/>
    <s v="071255"/>
    <x v="1"/>
    <s v="E"/>
    <m/>
    <m/>
    <m/>
    <s v="OD VAR - BOUCHES DU RHONE"/>
    <m/>
    <m/>
    <m/>
    <m/>
    <m/>
    <m/>
    <m/>
    <d v="2024-10-01T00:00:00"/>
    <m/>
    <s v="03"/>
    <m/>
    <m/>
    <m/>
    <m/>
    <m/>
    <m/>
    <m/>
    <m/>
    <m/>
    <m/>
    <m/>
    <m/>
    <m/>
    <m/>
    <m/>
    <m/>
    <m/>
    <m/>
    <s v="FREDERIC MESTRE"/>
    <s v="071251"/>
    <s v="REGION GRAND SUD"/>
    <s v="190355"/>
    <s v="FABIO FRACASSETTI"/>
    <s v="100 IMD"/>
    <x v="9"/>
    <x v="9"/>
    <m/>
    <m/>
    <m/>
    <x v="3"/>
    <x v="3"/>
    <m/>
    <m/>
    <m/>
    <m/>
    <m/>
    <m/>
  </r>
  <r>
    <n v="70067"/>
    <n v="50066128"/>
    <x v="0"/>
    <s v="REGION GRAND SUD"/>
    <x v="0"/>
    <s v="50066128"/>
    <s v="070067"/>
    <x v="1"/>
    <s v="E"/>
    <m/>
    <m/>
    <m/>
    <s v="OD VAUCLUSE - DROME - ARDECHE - GARD"/>
    <m/>
    <m/>
    <m/>
    <m/>
    <m/>
    <m/>
    <m/>
    <d v="2024-10-01T00:00:00"/>
    <m/>
    <s v="03"/>
    <m/>
    <m/>
    <m/>
    <m/>
    <m/>
    <m/>
    <m/>
    <m/>
    <m/>
    <m/>
    <m/>
    <m/>
    <m/>
    <m/>
    <m/>
    <m/>
    <m/>
    <m/>
    <s v="FREDERIC MESTRE"/>
    <s v="071251"/>
    <s v="REGION GRAND SUD"/>
    <s v="304665"/>
    <s v="FABRIZIA LEGGER"/>
    <s v="100 IMD"/>
    <x v="4"/>
    <x v="4"/>
    <m/>
    <m/>
    <m/>
    <x v="3"/>
    <x v="3"/>
    <m/>
    <m/>
    <m/>
    <m/>
    <m/>
    <m/>
  </r>
  <r>
    <n v="71270"/>
    <n v="50066085"/>
    <x v="0"/>
    <s v="REGION CENTRE EST"/>
    <x v="0"/>
    <s v="50066085"/>
    <s v="071270"/>
    <x v="1"/>
    <s v="E"/>
    <m/>
    <m/>
    <m/>
    <s v="OD VOSGES-HT RHIN-TR BEL-DOUBS-HTE MARNE"/>
    <m/>
    <m/>
    <m/>
    <m/>
    <m/>
    <m/>
    <m/>
    <d v="2024-12-01T00:00:00"/>
    <m/>
    <s v="03"/>
    <m/>
    <m/>
    <m/>
    <m/>
    <m/>
    <m/>
    <m/>
    <m/>
    <m/>
    <m/>
    <m/>
    <m/>
    <m/>
    <m/>
    <m/>
    <m/>
    <m/>
    <m/>
    <s v="JEROME CARPANETTO"/>
    <s v="900582"/>
    <s v="REGION CENTRE EST"/>
    <s v="305941"/>
    <s v="SAMUEL TRAGEL"/>
    <s v="100 IMD"/>
    <x v="14"/>
    <x v="14"/>
    <m/>
    <m/>
    <m/>
    <x v="3"/>
    <x v="3"/>
    <m/>
    <m/>
    <m/>
    <m/>
    <m/>
    <m/>
  </r>
  <r>
    <n v="71510"/>
    <n v="50066104"/>
    <x v="0"/>
    <s v="REGION ILE DE FRANCE NORD"/>
    <x v="0"/>
    <s v="50066104"/>
    <s v="071510"/>
    <x v="1"/>
    <s v="E"/>
    <m/>
    <m/>
    <m/>
    <s v="OD YVELINES - EURE ET LOIR"/>
    <m/>
    <m/>
    <m/>
    <m/>
    <m/>
    <m/>
    <m/>
    <d v="2024-12-01T00:00:00"/>
    <m/>
    <s v="03"/>
    <m/>
    <m/>
    <m/>
    <m/>
    <m/>
    <m/>
    <m/>
    <m/>
    <m/>
    <m/>
    <m/>
    <m/>
    <m/>
    <m/>
    <m/>
    <m/>
    <m/>
    <m/>
    <s v="CATHERINE BLANCKAERT"/>
    <s v="071030"/>
    <s v="REGION ILE DE FRANCE NORD"/>
    <s v="303103"/>
    <s v="JEROME TEISSIER"/>
    <s v="100 IMD"/>
    <x v="19"/>
    <x v="19"/>
    <m/>
    <m/>
    <m/>
    <x v="3"/>
    <x v="3"/>
    <m/>
    <m/>
    <m/>
    <m/>
    <m/>
    <m/>
  </r>
  <r>
    <n v="305363"/>
    <n v="7021643"/>
    <x v="0"/>
    <s v="REGION GRAND OUEST"/>
    <x v="0"/>
    <s v="07021643"/>
    <s v="305363"/>
    <x v="0"/>
    <m/>
    <n v="1"/>
    <s v="Monsieur"/>
    <s v="BENJAMIN"/>
    <s v="OGER"/>
    <m/>
    <m/>
    <m/>
    <m/>
    <m/>
    <m/>
    <s v="440 CCT"/>
    <d v="2023-03-01T00:00:00"/>
    <s v="440"/>
    <s v="05"/>
    <s v="SALARIES COMMERCIAUX"/>
    <m/>
    <m/>
    <s v="231"/>
    <m/>
    <m/>
    <s v="Niveau 1"/>
    <m/>
    <n v="33241"/>
    <n v="33"/>
    <n v="100"/>
    <s v="FRANCAISE"/>
    <n v="44805"/>
    <n v="2"/>
    <n v="44805"/>
    <s v="HC"/>
    <n v="17300"/>
    <s v="ROCHEFORT"/>
    <s v="MATHIEU CHEMIN"/>
    <s v="071590"/>
    <s v="REGION GRAND OUEST"/>
    <s v="192093"/>
    <s v="GUILLAUME LIOPE"/>
    <s v="100 IMD"/>
    <x v="15"/>
    <x v="15"/>
    <s v="193296"/>
    <s v="DAVID ROMO"/>
    <s v="200 IMP"/>
    <x v="72"/>
    <x v="72"/>
    <s v="305363"/>
    <s v="BENJAMIN OGER"/>
    <s v="440 CCT"/>
    <s v="HC"/>
    <s v="993592"/>
    <s v="SECTEUR BLANC"/>
  </r>
  <r>
    <n v="175986"/>
    <n v="3000598"/>
    <x v="2"/>
    <s v="REGION ILE DE FRANCE NORD"/>
    <x v="0"/>
    <s v="03000598"/>
    <s v="175986"/>
    <x v="0"/>
    <m/>
    <n v="1"/>
    <s v="Monsieur"/>
    <s v="DAVID"/>
    <s v="OLICARD"/>
    <s v="100 IMD"/>
    <n v="35827"/>
    <m/>
    <s v="Faux"/>
    <n v="4"/>
    <s v="INSPECTEURS RSG"/>
    <s v="200 IMP"/>
    <d v="1998-03-01T00:00:00"/>
    <s v="200"/>
    <s v="04"/>
    <s v="INSPECTEURS RSG"/>
    <m/>
    <m/>
    <m/>
    <n v="6"/>
    <m/>
    <n v="6"/>
    <m/>
    <n v="25619"/>
    <n v="54"/>
    <n v="100"/>
    <s v="FRANCAISE"/>
    <n v="35855"/>
    <n v="26"/>
    <n v="35855"/>
    <m/>
    <n v="95000"/>
    <s v="PONTOISE"/>
    <s v="CATHERINE BLANCKAERT"/>
    <s v="071030"/>
    <s v="REGION ILE DE FRANCE NORD"/>
    <s v="193254"/>
    <s v="DAVID BOURE"/>
    <s v="100 IMD"/>
    <x v="28"/>
    <x v="28"/>
    <s v="175986"/>
    <s v="DAVID OLICARD"/>
    <s v="200 IMP"/>
    <x v="73"/>
    <x v="73"/>
    <m/>
    <m/>
    <m/>
    <s v="HP"/>
    <m/>
    <m/>
  </r>
  <r>
    <n v="305910"/>
    <n v="7023410"/>
    <x v="0"/>
    <s v="REGION GRAND SUD"/>
    <x v="0"/>
    <s v="07023410"/>
    <s v="305910"/>
    <x v="0"/>
    <m/>
    <n v="2"/>
    <s v="Madame"/>
    <s v="ISABELLE"/>
    <s v="OLIVER"/>
    <m/>
    <m/>
    <m/>
    <m/>
    <m/>
    <m/>
    <s v="440 CCT"/>
    <d v="2024-06-01T00:00:00"/>
    <s v="440"/>
    <s v="05"/>
    <s v="SALARIES COMMERCIAUX"/>
    <m/>
    <m/>
    <s v="837"/>
    <m/>
    <m/>
    <s v="Niveau 1"/>
    <m/>
    <n v="32511"/>
    <n v="35"/>
    <n v="100"/>
    <s v="FRANCAISE"/>
    <n v="45323"/>
    <n v="0"/>
    <n v="45323"/>
    <s v="HC"/>
    <n v="13007"/>
    <s v="MARSEILLE"/>
    <s v="FREDERIC MESTRE"/>
    <s v="071251"/>
    <s v="REGION GRAND SUD"/>
    <s v="305931"/>
    <s v="JULIEN KARIGER"/>
    <s v="100 IMD"/>
    <x v="6"/>
    <x v="6"/>
    <m/>
    <m/>
    <m/>
    <x v="32"/>
    <x v="32"/>
    <s v="305910"/>
    <s v="ISABELLE OLIVER"/>
    <s v="440 CCT"/>
    <s v="HC"/>
    <s v="099466"/>
    <s v="SECTEUR BLANC"/>
  </r>
  <r>
    <n v="306363"/>
    <n v="7024280"/>
    <x v="0"/>
    <s v="REGION GRAND SUD"/>
    <x v="0"/>
    <s v="07024280"/>
    <s v="306363"/>
    <x v="0"/>
    <m/>
    <n v="1"/>
    <s v="Monsieur"/>
    <s v="MATHIAS"/>
    <s v="OLIVIER"/>
    <m/>
    <m/>
    <m/>
    <m/>
    <m/>
    <m/>
    <s v="445 CCA"/>
    <d v="2024-10-01T00:00:00"/>
    <s v="445"/>
    <s v="05"/>
    <s v="SALARIES COMMERCIAUX"/>
    <m/>
    <m/>
    <s v="811"/>
    <m/>
    <m/>
    <s v="Niveau 1"/>
    <m/>
    <n v="34163"/>
    <n v="31"/>
    <n v="100"/>
    <s v="FRANCAISE"/>
    <n v="45566"/>
    <n v="0"/>
    <n v="45566"/>
    <s v="HC"/>
    <n v="13090"/>
    <s v="AIX EN PROVENCE"/>
    <s v="FREDERIC MESTRE"/>
    <s v="071251"/>
    <s v="REGION GRAND SUD"/>
    <s v="190355"/>
    <s v="FABIO FRACASSETTI"/>
    <s v="100 IMD"/>
    <x v="9"/>
    <x v="9"/>
    <s v="193018"/>
    <s v="NICOLAS CARRE"/>
    <s v="200 IMP"/>
    <x v="36"/>
    <x v="36"/>
    <s v="306363"/>
    <s v="MATHIAS OLIVIER"/>
    <s v="445 CCA"/>
    <s v="HC"/>
    <s v="099078"/>
    <s v="SECTEUR BLANC"/>
  </r>
  <r>
    <n v="303116"/>
    <n v="3101711"/>
    <x v="0"/>
    <s v="REGION ILE DE FRANCE NORD"/>
    <x v="0"/>
    <s v="03101711"/>
    <s v="303116"/>
    <x v="0"/>
    <m/>
    <n v="1"/>
    <s v="Monsieur"/>
    <s v="NICOLAS"/>
    <s v="OLMO"/>
    <s v="371 CCM.E"/>
    <n v="45231"/>
    <m/>
    <s v="Faux"/>
    <n v="5"/>
    <s v="INSPECTEURS RSG"/>
    <s v="386 IE"/>
    <d v="2023-12-01T00:00:00"/>
    <s v="386"/>
    <s v="05"/>
    <s v="INSPECTEURS RSG"/>
    <s v="T"/>
    <m/>
    <s v="716"/>
    <n v="5"/>
    <m/>
    <n v="5"/>
    <m/>
    <n v="28941"/>
    <n v="45"/>
    <n v="100"/>
    <s v="FRANCAISE"/>
    <n v="42614"/>
    <n v="8"/>
    <n v="42614"/>
    <s v="HC"/>
    <n v="80160"/>
    <s v="CONTY"/>
    <s v="CATHERINE BLANCKAERT"/>
    <s v="071030"/>
    <s v="REGION ILE DE FRANCE NORD"/>
    <s v="301703"/>
    <s v="JONATHAN HENNICOTTE"/>
    <s v="100 IMD"/>
    <x v="34"/>
    <x v="34"/>
    <s v="192803"/>
    <s v="CENDRINE MAGRE"/>
    <s v="200 IMP"/>
    <x v="122"/>
    <x v="120"/>
    <s v="303116"/>
    <s v="NICOLAS OLMO"/>
    <s v="386 IE"/>
    <s v="HC"/>
    <s v="096236"/>
    <s v="SECTEUR BLANC"/>
  </r>
  <r>
    <n v="900421"/>
    <n v="50136907"/>
    <x v="0"/>
    <s v="POLE PILOTAGE DU RESEAU COMMERCIAL"/>
    <x v="0"/>
    <s v="50136907"/>
    <s v="900421"/>
    <x v="1"/>
    <s v="F"/>
    <m/>
    <m/>
    <m/>
    <s v="ORGANISATION DE FIDELISATION"/>
    <m/>
    <m/>
    <m/>
    <m/>
    <m/>
    <m/>
    <m/>
    <d v="2024-11-01T00:00:00"/>
    <m/>
    <s v="03"/>
    <m/>
    <m/>
    <m/>
    <m/>
    <m/>
    <m/>
    <m/>
    <m/>
    <m/>
    <m/>
    <m/>
    <m/>
    <m/>
    <m/>
    <m/>
    <m/>
    <m/>
    <m/>
    <m/>
    <s v="700584"/>
    <s v="POLE PILOTAGE DU RESEAU COMMERCIAL"/>
    <m/>
    <m/>
    <m/>
    <x v="3"/>
    <x v="3"/>
    <m/>
    <m/>
    <m/>
    <x v="3"/>
    <x v="3"/>
    <m/>
    <m/>
    <m/>
    <m/>
    <m/>
    <m/>
  </r>
  <r>
    <n v="306349"/>
    <n v="7024251"/>
    <x v="0"/>
    <s v="REGION CENTRE EST"/>
    <x v="0"/>
    <s v="07024251"/>
    <s v="306349"/>
    <x v="0"/>
    <m/>
    <n v="2"/>
    <s v="Madame"/>
    <s v="EMELINE"/>
    <s v="PAINVIN"/>
    <m/>
    <m/>
    <m/>
    <m/>
    <m/>
    <m/>
    <s v="386 IE"/>
    <d v="2024-12-01T00:00:00"/>
    <s v="386"/>
    <s v="05"/>
    <s v="INSPECTEURS RSG"/>
    <s v="T"/>
    <m/>
    <s v="079"/>
    <m/>
    <m/>
    <n v="5"/>
    <m/>
    <d v="1991-11-18T00:00:00"/>
    <n v="33"/>
    <n v="100"/>
    <s v="FRANCAISE"/>
    <d v="2024-10-01T00:00:00"/>
    <n v="0"/>
    <d v="2024-10-01T00:00:00"/>
    <s v="HC"/>
    <n v="2190"/>
    <s v="BERRY AU BAC"/>
    <s v="JEROME CARPANETTO"/>
    <s v="900582"/>
    <s v="REGION CENTRE EST"/>
    <s v="172115"/>
    <s v="GREGORY BACQUET"/>
    <s v="100 IMD"/>
    <x v="29"/>
    <x v="29"/>
    <s v="300266"/>
    <s v="JULIEN RAVEL"/>
    <s v="200 IMP"/>
    <x v="120"/>
    <x v="119"/>
    <s v="306349"/>
    <s v="EMELINE PAINVIN"/>
    <s v="386 IE"/>
    <s v="HC"/>
    <s v="099010"/>
    <s v="SECTEUR BLANC"/>
  </r>
  <r>
    <n v="306398"/>
    <n v="7024302"/>
    <x v="0"/>
    <s v="REGION GRAND OUEST"/>
    <x v="0"/>
    <s v="07024302"/>
    <s v="306398"/>
    <x v="0"/>
    <m/>
    <n v="2"/>
    <s v="Madame"/>
    <s v="VIRGINIE"/>
    <s v="PAIREAU"/>
    <m/>
    <m/>
    <m/>
    <m/>
    <m/>
    <m/>
    <s v="445 CCA"/>
    <d v="2024-10-01T00:00:00"/>
    <s v="445"/>
    <s v="05"/>
    <s v="SALARIES COMMERCIAUX"/>
    <m/>
    <m/>
    <s v="356"/>
    <m/>
    <m/>
    <s v="Niveau 1"/>
    <m/>
    <d v="1975-02-09T00:00:00"/>
    <n v="49"/>
    <n v="100"/>
    <s v="FRANCAISE"/>
    <d v="2024-10-01T00:00:00"/>
    <n v="0"/>
    <d v="2024-10-01T00:00:00"/>
    <s v="HC"/>
    <n v="41330"/>
    <s v="FOSSE"/>
    <s v="MATHIEU CHEMIN"/>
    <s v="071590"/>
    <s v="REGION GRAND OUEST"/>
    <s v="305493"/>
    <s v="AURELIE DEVILLIER"/>
    <s v="100 IMD"/>
    <x v="38"/>
    <x v="38"/>
    <s v="301609"/>
    <s v="MIKAEL DEBAIN"/>
    <s v="200 IMP"/>
    <x v="87"/>
    <x v="87"/>
    <s v="306398"/>
    <s v="VIRGINIE PAIREAU"/>
    <s v="445 CCA"/>
    <s v="HC"/>
    <s v="099646"/>
    <s v="SECTEUR BLANC"/>
  </r>
  <r>
    <n v="192265"/>
    <n v="3001617"/>
    <x v="0"/>
    <s v="REGION ILE DE FRANCE NORD"/>
    <x v="0"/>
    <s v="03001617"/>
    <s v="192265"/>
    <x v="0"/>
    <m/>
    <n v="1"/>
    <s v="Monsieur"/>
    <s v="CHARLES HENRI"/>
    <s v="PALACIN"/>
    <m/>
    <m/>
    <m/>
    <m/>
    <m/>
    <m/>
    <s v="440 CCT"/>
    <d v="2007-03-01T00:00:00"/>
    <s v="440"/>
    <s v="05"/>
    <s v="SALARIES COMMERCIAUX"/>
    <m/>
    <m/>
    <s v="165"/>
    <m/>
    <m/>
    <s v="Niveau 1"/>
    <m/>
    <d v="1981-09-01T00:00:00"/>
    <n v="43"/>
    <n v="100"/>
    <s v="FRANCAISE"/>
    <d v="2007-03-01T00:00:00"/>
    <n v="17"/>
    <d v="2007-03-01T00:00:00"/>
    <s v="HC"/>
    <n v="62231"/>
    <s v="COQUELLES"/>
    <s v="CATHERINE BLANCKAERT"/>
    <s v="071030"/>
    <s v="REGION ILE DE FRANCE NORD"/>
    <s v="185551"/>
    <s v="BERNARD GERONIMI"/>
    <s v="100 IMD"/>
    <x v="17"/>
    <x v="17"/>
    <s v="156632"/>
    <s v="CHRISTIAN TALON"/>
    <s v="200 IMP"/>
    <x v="45"/>
    <x v="45"/>
    <s v="192265"/>
    <s v="CHARLES HENRI PALACIN"/>
    <s v="440 CCT"/>
    <s v="HC"/>
    <s v="993361"/>
    <s v="SECTEUR BLANC"/>
  </r>
  <r>
    <n v="302853"/>
    <n v="3101576"/>
    <x v="0"/>
    <s v="REGION ILE DE FRANCE NORD"/>
    <x v="0"/>
    <s v="03101576"/>
    <s v="302853"/>
    <x v="0"/>
    <m/>
    <n v="1"/>
    <s v="Monsieur"/>
    <s v="SYLVAIN"/>
    <s v="PAPIN"/>
    <s v="445 CCA"/>
    <s v="31/12/2015"/>
    <m/>
    <s v="Faux"/>
    <n v="5"/>
    <s v="SALARIES COMMERCIAUX"/>
    <s v="440 CCT"/>
    <d v="2016-01-01T00:00:00"/>
    <s v="440"/>
    <s v="05"/>
    <s v="SALARIES COMMERCIAUX"/>
    <m/>
    <m/>
    <s v="161"/>
    <s v="Niveau 1"/>
    <m/>
    <s v="Niveau 1"/>
    <m/>
    <d v="1971-03-05T00:00:00"/>
    <n v="53"/>
    <n v="100"/>
    <s v="FRANCAISE"/>
    <d v="2016-01-01T00:00:00"/>
    <n v="8"/>
    <d v="2016-01-01T00:00:00"/>
    <s v="HC"/>
    <n v="59970"/>
    <s v="FRESNES SUR ESCAUT"/>
    <s v="CATHERINE BLANCKAERT"/>
    <s v="071030"/>
    <s v="REGION ILE DE FRANCE NORD"/>
    <s v="177094"/>
    <s v="WILLY FASQUEL"/>
    <s v="100 IMD"/>
    <x v="32"/>
    <x v="32"/>
    <s v="302744"/>
    <s v="VALERIE CADREN"/>
    <s v="200 IMP"/>
    <x v="52"/>
    <x v="52"/>
    <s v="302853"/>
    <s v="SYLVAIN PAPIN"/>
    <s v="440 CCT"/>
    <s v="HC"/>
    <s v="098480"/>
    <s v="SECTEUR BLANC"/>
  </r>
  <r>
    <n v="182809"/>
    <n v="3000802"/>
    <x v="0"/>
    <s v="REGION ILE DE FRANCE NORD"/>
    <x v="0"/>
    <s v="03000802"/>
    <s v="182809"/>
    <x v="0"/>
    <m/>
    <n v="1"/>
    <s v="Monsieur"/>
    <s v="HERVE"/>
    <s v="PAQUEZ"/>
    <m/>
    <m/>
    <m/>
    <m/>
    <m/>
    <m/>
    <s v="440 CCT"/>
    <d v="1999-09-01T00:00:00"/>
    <s v="440"/>
    <s v="05"/>
    <s v="SALARIES COMMERCIAUX"/>
    <m/>
    <m/>
    <s v="643"/>
    <m/>
    <m/>
    <s v="Niveau 1"/>
    <m/>
    <d v="1974-02-25T00:00:00"/>
    <n v="50"/>
    <n v="100"/>
    <s v="FRANCAISE"/>
    <d v="1999-09-01T00:00:00"/>
    <n v="25"/>
    <d v="1999-09-01T00:00:00"/>
    <s v="HC"/>
    <n v="62360"/>
    <s v="ST ETIENNE AU MONT"/>
    <s v="CATHERINE BLANCKAERT"/>
    <s v="071030"/>
    <s v="REGION ILE DE FRANCE NORD"/>
    <s v="185551"/>
    <s v="BERNARD GERONIMI"/>
    <s v="100 IMD"/>
    <x v="17"/>
    <x v="17"/>
    <s v="156632"/>
    <s v="CHRISTIAN TALON"/>
    <s v="200 IMP"/>
    <x v="45"/>
    <x v="45"/>
    <s v="182809"/>
    <s v="HERVE PAQUEZ"/>
    <s v="440 CCT"/>
    <s v="HC"/>
    <s v="096165"/>
    <s v="SECTEUR BLANC"/>
  </r>
  <r>
    <n v="305982"/>
    <n v="7023593"/>
    <x v="0"/>
    <s v="REGION GRAND SUD"/>
    <x v="0"/>
    <s v="07023593"/>
    <s v="305982"/>
    <x v="0"/>
    <m/>
    <n v="1"/>
    <s v="Monsieur"/>
    <s v="JEREMY"/>
    <s v="PARDONNET"/>
    <m/>
    <m/>
    <m/>
    <m/>
    <m/>
    <m/>
    <s v="440 CCT"/>
    <d v="2024-08-01T00:00:00"/>
    <s v="440"/>
    <s v="05"/>
    <s v="SALARIES COMMERCIAUX"/>
    <m/>
    <m/>
    <s v="063"/>
    <m/>
    <m/>
    <s v="Niveau 1"/>
    <m/>
    <d v="1991-04-22T00:00:00"/>
    <n v="33"/>
    <n v="100"/>
    <s v="FRANCAISE"/>
    <d v="2024-04-01T00:00:00"/>
    <n v="0"/>
    <d v="2024-04-01T00:00:00"/>
    <s v="HC"/>
    <n v="30300"/>
    <s v="BEAUCAIRE"/>
    <s v="FREDERIC MESTRE"/>
    <s v="071251"/>
    <s v="REGION GRAND SUD"/>
    <s v="304665"/>
    <s v="FABRIZIA LEGGER"/>
    <s v="100 IMD"/>
    <x v="4"/>
    <x v="4"/>
    <s v="175757"/>
    <s v="JOURDAN PRINCE"/>
    <s v="200 IMP"/>
    <x v="49"/>
    <x v="49"/>
    <s v="305982"/>
    <s v="JEREMY PARDONNET"/>
    <s v="440 CCT"/>
    <s v="HC"/>
    <s v="099925"/>
    <s v="SECTEUR BLANC"/>
  </r>
  <r>
    <n v="303501"/>
    <n v="11198"/>
    <x v="1"/>
    <s v="REGION CENTRE EST"/>
    <x v="0"/>
    <s v="00011198"/>
    <s v="303501"/>
    <x v="0"/>
    <m/>
    <n v="2"/>
    <s v="Madame"/>
    <s v="FLORENCE"/>
    <s v="PARIZOT"/>
    <m/>
    <m/>
    <m/>
    <m/>
    <m/>
    <m/>
    <s v="ASSISTANT COMMERCIAL NIVEAU 2"/>
    <d v="1999-02-01T00:00:00"/>
    <s v="855"/>
    <s v="03"/>
    <s v="NON CADRES"/>
    <m/>
    <m/>
    <m/>
    <m/>
    <m/>
    <n v="4"/>
    <m/>
    <d v="1965-03-17T00:00:00"/>
    <n v="59"/>
    <n v="100"/>
    <s v="FRANCAISE"/>
    <d v="1987-01-12T00:00:00"/>
    <n v="37"/>
    <d v="1987-01-12T00:00:00"/>
    <m/>
    <n v="21240"/>
    <s v="TALANT"/>
    <s v="JEROME CARPANETTO"/>
    <s v="900582"/>
    <s v="REGION CENTRE EST"/>
    <m/>
    <m/>
    <m/>
    <x v="7"/>
    <x v="7"/>
    <m/>
    <m/>
    <m/>
    <x v="3"/>
    <x v="3"/>
    <m/>
    <m/>
    <m/>
    <m/>
    <m/>
    <m/>
  </r>
  <r>
    <n v="306265"/>
    <n v="7024146"/>
    <x v="0"/>
    <s v="REGION GRAND OUEST"/>
    <x v="0"/>
    <s v="07024146"/>
    <s v="306265"/>
    <x v="0"/>
    <m/>
    <n v="2"/>
    <s v="Madame"/>
    <s v="JESSIE"/>
    <s v="PARVAUD"/>
    <m/>
    <m/>
    <m/>
    <m/>
    <m/>
    <m/>
    <s v="445 CCA"/>
    <d v="2024-09-01T00:00:00"/>
    <s v="445"/>
    <s v="05"/>
    <s v="SALARIES COMMERCIAUX"/>
    <m/>
    <m/>
    <s v="747"/>
    <m/>
    <m/>
    <s v="Niveau 1"/>
    <m/>
    <d v="1987-01-29T00:00:00"/>
    <n v="37"/>
    <n v="100"/>
    <s v="FRANCAISE"/>
    <d v="2024-09-01T00:00:00"/>
    <n v="0"/>
    <d v="2024-09-01T00:00:00"/>
    <s v="HC"/>
    <n v="24100"/>
    <s v="LEMBRAS"/>
    <s v="MATHIEU CHEMIN"/>
    <s v="071590"/>
    <s v="REGION GRAND OUEST"/>
    <s v="306306"/>
    <s v="FLAVIEN QUIROSA"/>
    <s v="100 IMD"/>
    <x v="35"/>
    <x v="35"/>
    <s v="301508"/>
    <s v="CLEMENT DOURLENS"/>
    <s v="200 IMP"/>
    <x v="117"/>
    <x v="117"/>
    <s v="306265"/>
    <s v="JESSIE PARVAUD"/>
    <s v="445 CCA"/>
    <s v="HC"/>
    <s v="992275"/>
    <s v="SECTEUR BLANC"/>
  </r>
  <r>
    <n v="303026"/>
    <n v="3101666"/>
    <x v="0"/>
    <s v="REGION GRAND OUEST"/>
    <x v="0"/>
    <s v="03101666"/>
    <s v="303026"/>
    <x v="0"/>
    <m/>
    <n v="1"/>
    <s v="Monsieur"/>
    <s v="WALTER"/>
    <s v="PASTOR"/>
    <s v="440 CCT"/>
    <d v="2024-11-01T00:00:00"/>
    <m/>
    <s v="Faux"/>
    <n v="5"/>
    <s v="SALARIES COMMERCIAUX"/>
    <s v="371 CCM.E"/>
    <d v="2024-12-01T00:00:00"/>
    <s v="371"/>
    <s v="05"/>
    <s v="SALARIES COMMERCIAUX"/>
    <s v="T"/>
    <m/>
    <s v="812"/>
    <s v="Niveau 2"/>
    <m/>
    <s v="Niveau 2"/>
    <m/>
    <d v="1976-10-05T00:00:00"/>
    <n v="48"/>
    <n v="100"/>
    <s v="FRANCAISE"/>
    <d v="2016-06-01T00:00:00"/>
    <n v="8"/>
    <d v="2016-06-01T00:00:00"/>
    <s v="HC"/>
    <n v="79000"/>
    <s v="BESSINES"/>
    <s v="MATHIEU CHEMIN"/>
    <s v="071590"/>
    <s v="REGION GRAND OUEST"/>
    <s v="192093"/>
    <s v="GUILLAUME LIOPE"/>
    <s v="100 IMD"/>
    <x v="15"/>
    <x v="15"/>
    <s v="305551"/>
    <s v="THOMAS JONGEN"/>
    <s v="310 CMA"/>
    <x v="108"/>
    <x v="108"/>
    <s v="303026"/>
    <s v="WALTER PASTOR"/>
    <s v="371 CCM.E"/>
    <s v="HC"/>
    <s v="096615"/>
    <s v="SECTEUR BLANC"/>
  </r>
  <r>
    <n v="301914"/>
    <n v="3101067"/>
    <x v="0"/>
    <s v="REGION ILE DE FRANCE NORD"/>
    <x v="0"/>
    <s v="03101067"/>
    <s v="301914"/>
    <x v="0"/>
    <m/>
    <n v="1"/>
    <s v="Monsieur"/>
    <s v="SANDY"/>
    <s v="PATHER"/>
    <m/>
    <m/>
    <m/>
    <m/>
    <m/>
    <m/>
    <s v="440 CCT"/>
    <d v="2014-04-01T00:00:00"/>
    <s v="440"/>
    <s v="05"/>
    <s v="SALARIES COMMERCIAUX"/>
    <m/>
    <m/>
    <s v="460"/>
    <m/>
    <m/>
    <s v="Niveau 1"/>
    <m/>
    <d v="1981-04-11T00:00:00"/>
    <n v="43"/>
    <n v="100"/>
    <s v="FRANCAISE"/>
    <d v="2014-04-01T00:00:00"/>
    <n v="10"/>
    <d v="2014-04-01T00:00:00"/>
    <s v="HC"/>
    <n v="92350"/>
    <s v="LE PLESSIS ROBINSON"/>
    <s v="CATHERINE BLANCKAERT"/>
    <s v="071030"/>
    <s v="REGION ILE DE FRANCE NORD"/>
    <s v="302041"/>
    <s v="DAPHNEE JULLION"/>
    <s v="100 IMD"/>
    <x v="1"/>
    <x v="1"/>
    <s v="302511"/>
    <s v="OLIVIER MACIGNO"/>
    <s v="200 IMP"/>
    <x v="53"/>
    <x v="53"/>
    <s v="301914"/>
    <s v="SANDY PATHER"/>
    <s v="440 CCT"/>
    <s v="HC"/>
    <s v="993474"/>
    <s v="SECTEUR BLANC"/>
  </r>
  <r>
    <n v="304924"/>
    <n v="3102702"/>
    <x v="0"/>
    <s v="REGION GRAND OUEST"/>
    <x v="0"/>
    <s v="03102702"/>
    <s v="304924"/>
    <x v="0"/>
    <m/>
    <n v="1"/>
    <s v="Monsieur"/>
    <s v="LOIC"/>
    <s v="PAUGAM"/>
    <m/>
    <m/>
    <m/>
    <m/>
    <m/>
    <m/>
    <s v="440 CCT"/>
    <d v="2021-09-01T00:00:00"/>
    <s v="440"/>
    <s v="05"/>
    <s v="SALARIES COMMERCIAUX"/>
    <m/>
    <m/>
    <s v="015"/>
    <m/>
    <m/>
    <s v="Niveau 1"/>
    <m/>
    <d v="1982-05-31T00:00:00"/>
    <n v="42"/>
    <n v="100"/>
    <s v="FRANCAISE"/>
    <d v="2021-03-01T00:00:00"/>
    <n v="3"/>
    <d v="2021-03-01T00:00:00"/>
    <s v="HC"/>
    <n v="56700"/>
    <s v="HENNEBONT"/>
    <s v="MATHIEU CHEMIN"/>
    <s v="071590"/>
    <s v="REGION GRAND OUEST"/>
    <s v="306484"/>
    <s v="GUILLAUME LAUZANAS"/>
    <s v="100 IMD"/>
    <x v="21"/>
    <x v="21"/>
    <s v="303646"/>
    <s v="ROMAIN CHAUVET"/>
    <s v="200 IMP"/>
    <x v="26"/>
    <x v="26"/>
    <s v="304924"/>
    <s v="LOIC PAUGAM"/>
    <s v="440 CCT"/>
    <s v="HC"/>
    <s v="096448"/>
    <s v="SECTEUR BLANC"/>
  </r>
  <r>
    <n v="189569"/>
    <n v="3001212"/>
    <x v="0"/>
    <s v="REGION GRAND OUEST"/>
    <x v="0"/>
    <s v="03001212"/>
    <s v="189569"/>
    <x v="0"/>
    <m/>
    <n v="1"/>
    <s v="Monsieur"/>
    <s v="PHILIPPE"/>
    <s v="PAUGAM"/>
    <m/>
    <m/>
    <m/>
    <m/>
    <m/>
    <m/>
    <s v="440 CCT"/>
    <d v="2004-12-01T00:00:00"/>
    <s v="440"/>
    <s v="05"/>
    <s v="SALARIES COMMERCIAUX"/>
    <m/>
    <m/>
    <s v="040"/>
    <m/>
    <m/>
    <s v="Niveau 1"/>
    <m/>
    <d v="1967-09-21T00:00:00"/>
    <n v="57"/>
    <n v="100"/>
    <s v="FRANCAISE"/>
    <d v="2004-12-01T00:00:00"/>
    <n v="20"/>
    <d v="2004-12-01T00:00:00"/>
    <s v="HC"/>
    <n v="29200"/>
    <s v="BREST"/>
    <s v="MATHIEU CHEMIN"/>
    <s v="071590"/>
    <s v="REGION GRAND OUEST"/>
    <s v="306484"/>
    <s v="GUILLAUME LAUZANAS"/>
    <s v="100 IMD"/>
    <x v="21"/>
    <x v="21"/>
    <s v="305352"/>
    <s v="THIBAUT INIZAN"/>
    <s v="310 CMA"/>
    <x v="105"/>
    <x v="105"/>
    <s v="189569"/>
    <s v="PHILIPPE PAUGAM"/>
    <s v="440 CCT"/>
    <s v="HC"/>
    <s v="096545"/>
    <s v="SECTEUR BLANC"/>
  </r>
  <r>
    <n v="305505"/>
    <n v="7022239"/>
    <x v="0"/>
    <s v="REGION ILE DE FRANCE NORD"/>
    <x v="0"/>
    <s v="07022239"/>
    <s v="305505"/>
    <x v="0"/>
    <m/>
    <n v="1"/>
    <s v="Monsieur"/>
    <s v="FLORIAN"/>
    <s v="PAYELLE"/>
    <m/>
    <m/>
    <m/>
    <m/>
    <m/>
    <m/>
    <s v="441 CCTM"/>
    <d v="2024-04-01T00:00:00"/>
    <s v="441"/>
    <s v="05"/>
    <s v="SALARIES COMMERCIAUX"/>
    <s v="T"/>
    <m/>
    <s v="128"/>
    <m/>
    <m/>
    <s v="Niveau 1"/>
    <m/>
    <n v="34423"/>
    <n v="30"/>
    <n v="100"/>
    <s v="FRANCAISE"/>
    <n v="44958"/>
    <n v="1"/>
    <n v="44958"/>
    <s v="HC"/>
    <n v="59150"/>
    <s v="WATTRELOS"/>
    <s v="CATHERINE BLANCKAERT"/>
    <s v="071030"/>
    <s v="REGION ILE DE FRANCE NORD"/>
    <s v="177094"/>
    <s v="WILLY FASQUEL"/>
    <s v="100 IMD"/>
    <x v="32"/>
    <x v="32"/>
    <s v="193000"/>
    <s v="BENJAMIN CAPPON"/>
    <s v="200 IMP"/>
    <x v="90"/>
    <x v="90"/>
    <s v="305505"/>
    <s v="FLORIAN PAYELLE"/>
    <s v="441 CCTM"/>
    <s v="HC"/>
    <s v="096155"/>
    <s v="SECTEUR BLANC"/>
  </r>
  <r>
    <n v="188028"/>
    <n v="3001079"/>
    <x v="0"/>
    <s v="REGION ILE DE FRANCE NORD"/>
    <x v="0"/>
    <s v="03001079"/>
    <s v="188028"/>
    <x v="0"/>
    <m/>
    <n v="1"/>
    <s v="Monsieur"/>
    <s v="JOAN"/>
    <s v="PAZDYKA"/>
    <m/>
    <m/>
    <m/>
    <m/>
    <m/>
    <m/>
    <s v="440 CCT"/>
    <d v="2004-10-01T00:00:00"/>
    <s v="440"/>
    <s v="05"/>
    <s v="SALARIES COMMERCIAUX"/>
    <m/>
    <m/>
    <s v="240"/>
    <m/>
    <m/>
    <s v="Niveau 1"/>
    <m/>
    <n v="28554"/>
    <n v="46"/>
    <n v="100"/>
    <s v="FRANCAISE"/>
    <n v="38261"/>
    <n v="20"/>
    <n v="38261"/>
    <s v="HC"/>
    <n v="62840"/>
    <s v="NEUVE CHAPELLE"/>
    <s v="CATHERINE BLANCKAERT"/>
    <s v="071030"/>
    <s v="REGION ILE DE FRANCE NORD"/>
    <s v="305330"/>
    <s v="NICOLAS PHILIPPE"/>
    <s v="100 IMD"/>
    <x v="8"/>
    <x v="8"/>
    <s v="187007"/>
    <s v="DAVID VAUTHEROT"/>
    <s v="200 IMP"/>
    <x v="42"/>
    <x v="42"/>
    <s v="188028"/>
    <s v="JOAN PAZDYKA"/>
    <s v="440 CCT"/>
    <s v="HC"/>
    <s v="992691"/>
    <s v="SECTEUR BLANC"/>
  </r>
  <r>
    <n v="306379"/>
    <n v="7024292"/>
    <x v="0"/>
    <s v="REGION ILE DE FRANCE NORD"/>
    <x v="0"/>
    <s v="07024292"/>
    <s v="306379"/>
    <x v="0"/>
    <m/>
    <n v="1"/>
    <s v="Monsieur"/>
    <s v="REGIS"/>
    <s v="PEDANOU"/>
    <m/>
    <m/>
    <m/>
    <m/>
    <m/>
    <m/>
    <s v="385 I.ES"/>
    <d v="2024-10-01T00:00:00"/>
    <s v="385"/>
    <s v="05"/>
    <s v="INSPECTEURS RSG"/>
    <s v="T"/>
    <m/>
    <s v="514"/>
    <m/>
    <m/>
    <n v="5"/>
    <m/>
    <n v="31008"/>
    <n v="40"/>
    <n v="100"/>
    <s v="FRANCAISE"/>
    <n v="45566"/>
    <n v="0"/>
    <n v="45566"/>
    <s v="HC"/>
    <n v="95370"/>
    <s v="MONTIGNY LES CORMEILLES"/>
    <s v="CATHERINE BLANCKAERT"/>
    <s v="071030"/>
    <s v="REGION ILE DE FRANCE NORD"/>
    <s v="193254"/>
    <s v="DAVID BOURE"/>
    <s v="100 IMD"/>
    <x v="28"/>
    <x v="28"/>
    <s v="175986"/>
    <s v="DAVID OLICARD"/>
    <s v="200 IMP"/>
    <x v="73"/>
    <x v="73"/>
    <s v="306379"/>
    <s v="REGIS PEDANOU"/>
    <s v="385 I.ES"/>
    <s v="HC"/>
    <s v="993107"/>
    <s v="SECTEUR BLANC"/>
  </r>
  <r>
    <n v="172318"/>
    <n v="3000500"/>
    <x v="0"/>
    <s v="REGION GRAND OUEST"/>
    <x v="0"/>
    <s v="03000500"/>
    <s v="172318"/>
    <x v="0"/>
    <m/>
    <n v="1"/>
    <s v="Monsieur"/>
    <s v="BRUNO"/>
    <s v="PENIN"/>
    <m/>
    <m/>
    <m/>
    <m/>
    <m/>
    <m/>
    <s v="370 CC.E"/>
    <d v="1994-03-01T00:00:00"/>
    <s v="370"/>
    <s v="05"/>
    <s v="SALARIES COMMERCIAUX"/>
    <m/>
    <m/>
    <s v="766"/>
    <m/>
    <m/>
    <s v="Niveau 2"/>
    <m/>
    <n v="25271"/>
    <n v="55"/>
    <n v="100"/>
    <s v="FRANCAISE"/>
    <n v="34394"/>
    <n v="30"/>
    <n v="34394"/>
    <s v="HC"/>
    <n v="87000"/>
    <s v="LIMOGES"/>
    <s v="MATHIEU CHEMIN"/>
    <s v="071590"/>
    <s v="REGION GRAND OUEST"/>
    <s v="192093"/>
    <s v="GUILLAUME LIOPE"/>
    <s v="100 IMD"/>
    <x v="15"/>
    <x v="15"/>
    <s v="305495"/>
    <s v="SEVERINE COUDERT"/>
    <s v="200 IMP"/>
    <x v="56"/>
    <x v="56"/>
    <s v="172318"/>
    <s v="BRUNO PENIN"/>
    <s v="370 CC.E"/>
    <s v="HC"/>
    <s v="099950"/>
    <s v="SECTEUR BLANC"/>
  </r>
  <r>
    <n v="305047"/>
    <n v="7019313"/>
    <x v="0"/>
    <s v="REGION GRAND OUEST"/>
    <x v="0"/>
    <s v="07019313"/>
    <s v="305047"/>
    <x v="0"/>
    <m/>
    <n v="1"/>
    <s v="Monsieur"/>
    <s v="GILLES"/>
    <s v="PENSEC"/>
    <m/>
    <m/>
    <m/>
    <m/>
    <m/>
    <m/>
    <s v="440 CCT"/>
    <d v="2021-11-01T00:00:00"/>
    <s v="440"/>
    <s v="05"/>
    <s v="SALARIES COMMERCIAUX"/>
    <m/>
    <m/>
    <s v="214"/>
    <m/>
    <m/>
    <s v="Niveau 1"/>
    <m/>
    <n v="27284"/>
    <n v="50"/>
    <n v="100"/>
    <s v="FRANCAISE"/>
    <n v="44317"/>
    <n v="3"/>
    <n v="44317"/>
    <s v="HC"/>
    <n v="29000"/>
    <s v="QUIMPER"/>
    <s v="MATHIEU CHEMIN"/>
    <s v="071590"/>
    <s v="REGION GRAND OUEST"/>
    <s v="306484"/>
    <s v="GUILLAUME LAUZANAS"/>
    <s v="100 IMD"/>
    <x v="21"/>
    <x v="21"/>
    <s v="305352"/>
    <s v="THIBAUT INIZAN"/>
    <s v="310 CMA"/>
    <x v="105"/>
    <x v="105"/>
    <s v="305047"/>
    <s v="GILLES PENSEC"/>
    <s v="440 CCT"/>
    <s v="HC"/>
    <s v="993575"/>
    <s v="SECTEUR BLANC"/>
  </r>
  <r>
    <n v="305561"/>
    <n v="7022406"/>
    <x v="0"/>
    <s v="REGION GRAND SUD"/>
    <x v="0"/>
    <s v="07022406"/>
    <s v="305561"/>
    <x v="0"/>
    <m/>
    <n v="1"/>
    <s v="Monsieur"/>
    <s v="MUHAMED"/>
    <s v="PEPIC"/>
    <m/>
    <m/>
    <m/>
    <m/>
    <m/>
    <m/>
    <s v="441 CCTM"/>
    <d v="2024-12-01T00:00:00"/>
    <s v="441"/>
    <s v="05"/>
    <s v="SALARIES COMMERCIAUX"/>
    <s v="T"/>
    <m/>
    <s v="130"/>
    <m/>
    <m/>
    <s v="Niveau 1"/>
    <m/>
    <n v="35376"/>
    <n v="28"/>
    <n v="100"/>
    <s v="FRANCAISE"/>
    <n v="45017"/>
    <n v="1"/>
    <n v="45017"/>
    <s v="HC"/>
    <n v="26730"/>
    <s v="LA BAUME D HOSTUN"/>
    <s v="FREDERIC MESTRE"/>
    <s v="071251"/>
    <s v="REGION GRAND SUD"/>
    <s v="304665"/>
    <s v="FABRIZIA LEGGER"/>
    <s v="100 IMD"/>
    <x v="4"/>
    <x v="4"/>
    <s v="303814"/>
    <s v="GAETAN BIDET"/>
    <s v="200 IMP"/>
    <x v="21"/>
    <x v="21"/>
    <s v="305561"/>
    <s v="MUHAMED PEPIC"/>
    <s v="441 CCTM"/>
    <s v="HC"/>
    <s v="993126"/>
    <s v="SECTEUR BLANC"/>
  </r>
  <r>
    <n v="304054"/>
    <n v="3102191"/>
    <x v="0"/>
    <s v="REGION GRAND SUD"/>
    <x v="0"/>
    <s v="03102191"/>
    <s v="304054"/>
    <x v="0"/>
    <m/>
    <n v="1"/>
    <s v="Monsieur"/>
    <s v="RENAN"/>
    <s v="PERDEREAU"/>
    <s v="445 CCA"/>
    <n v="43344"/>
    <m/>
    <s v="Faux"/>
    <n v="5"/>
    <s v="SALARIES COMMERCIAUX"/>
    <s v="440 CCT"/>
    <d v="2018-10-01T00:00:00"/>
    <s v="440"/>
    <s v="05"/>
    <s v="SALARIES COMMERCIAUX"/>
    <m/>
    <m/>
    <s v="935"/>
    <s v="Niveau 1"/>
    <m/>
    <s v="Niveau 1"/>
    <m/>
    <n v="33568"/>
    <n v="33"/>
    <n v="100"/>
    <s v="FRANCAISE"/>
    <n v="43374"/>
    <n v="6"/>
    <n v="43374"/>
    <s v="HC"/>
    <n v="38120"/>
    <s v="ST EGREVE"/>
    <s v="FREDERIC MESTRE"/>
    <s v="071251"/>
    <s v="REGION GRAND SUD"/>
    <s v="186531"/>
    <s v="CHRISTOPHE CLEMENT"/>
    <s v="100 IMD"/>
    <x v="11"/>
    <x v="11"/>
    <m/>
    <m/>
    <m/>
    <x v="13"/>
    <x v="13"/>
    <s v="304054"/>
    <s v="RENAN PERDEREAU"/>
    <s v="440 CCT"/>
    <s v="HC"/>
    <s v="990795"/>
    <s v="SECTEUR BLANC"/>
  </r>
  <r>
    <n v="305539"/>
    <n v="7022365"/>
    <x v="0"/>
    <s v="REGION CENTRE EST"/>
    <x v="0"/>
    <s v="07022365"/>
    <s v="305539"/>
    <x v="0"/>
    <m/>
    <n v="1"/>
    <s v="Monsieur"/>
    <s v="MATTHIS"/>
    <s v="PEREC"/>
    <m/>
    <m/>
    <m/>
    <m/>
    <m/>
    <m/>
    <s v="440 CCT"/>
    <d v="2023-10-01T00:00:00"/>
    <s v="440"/>
    <s v="05"/>
    <s v="SALARIES COMMERCIAUX"/>
    <m/>
    <m/>
    <s v="406"/>
    <m/>
    <m/>
    <s v="Niveau 1"/>
    <m/>
    <n v="35336"/>
    <n v="28"/>
    <n v="100"/>
    <s v="FRANCAISE"/>
    <n v="45017"/>
    <n v="1"/>
    <n v="45017"/>
    <s v="HC"/>
    <n v="94520"/>
    <s v="MANDRES LES ROSES"/>
    <s v="JEROME CARPANETTO"/>
    <s v="900582"/>
    <s v="REGION CENTRE EST"/>
    <s v="182240"/>
    <s v="FREDERIC MARTINELLI"/>
    <s v="100 IMD"/>
    <x v="2"/>
    <x v="2"/>
    <s v="188461"/>
    <s v="FRANCK BABISKI"/>
    <s v="200 IMP"/>
    <x v="20"/>
    <x v="20"/>
    <s v="305539"/>
    <s v="MATTHIS PEREC"/>
    <s v="440 CCT"/>
    <s v="HC"/>
    <s v="993436"/>
    <s v="SECTEUR BLANC"/>
  </r>
  <r>
    <n v="182374"/>
    <n v="6015620"/>
    <x v="1"/>
    <s v="POLE PILOTAGE DU RESEAU COMMERCIAL"/>
    <x v="0"/>
    <s v="06015620"/>
    <s v="182374"/>
    <x v="0"/>
    <m/>
    <n v="2"/>
    <s v="Madame"/>
    <s v="SANDRA"/>
    <s v="PEREIRA"/>
    <m/>
    <m/>
    <m/>
    <m/>
    <m/>
    <m/>
    <s v="ASSISTANT SPECIALISE NIVEAU 1"/>
    <d v="1999-04-01T00:00:00"/>
    <s v="860"/>
    <s v="02"/>
    <s v="NON CADRES"/>
    <m/>
    <m/>
    <m/>
    <m/>
    <m/>
    <n v="4"/>
    <m/>
    <n v="26725"/>
    <n v="51"/>
    <n v="100"/>
    <s v="FRANCAISE"/>
    <n v="36251"/>
    <n v="25"/>
    <n v="36251"/>
    <m/>
    <n v="77550"/>
    <s v="MOISSY CRAMAYEL"/>
    <m/>
    <s v="700584"/>
    <s v="POLE PILOTAGE DU RESEAU COMMERCIAL"/>
    <m/>
    <m/>
    <m/>
    <x v="33"/>
    <x v="33"/>
    <m/>
    <m/>
    <m/>
    <x v="3"/>
    <x v="3"/>
    <m/>
    <m/>
    <m/>
    <m/>
    <m/>
    <m/>
  </r>
  <r>
    <n v="305554"/>
    <n v="7022402"/>
    <x v="0"/>
    <s v="REGION CENTRE EST"/>
    <x v="0"/>
    <s v="07022402"/>
    <s v="305554"/>
    <x v="0"/>
    <m/>
    <n v="2"/>
    <s v="Madame"/>
    <s v="KARINE"/>
    <s v="PEREIRA"/>
    <m/>
    <m/>
    <m/>
    <m/>
    <m/>
    <m/>
    <s v="440 CCT"/>
    <d v="2023-11-01T00:00:00"/>
    <s v="440"/>
    <s v="05"/>
    <s v="SALARIES COMMERCIAUX"/>
    <m/>
    <m/>
    <s v="279"/>
    <m/>
    <m/>
    <s v="Niveau 1"/>
    <m/>
    <n v="27354"/>
    <n v="50"/>
    <n v="100"/>
    <s v="FRANCAISE"/>
    <n v="45017"/>
    <n v="1"/>
    <n v="45017"/>
    <s v="HC"/>
    <n v="77400"/>
    <s v="THORIGNY SUR MARNE"/>
    <s v="JEROME CARPANETTO"/>
    <s v="900582"/>
    <s v="REGION CENTRE EST"/>
    <s v="193601"/>
    <s v="PIERRICK MORTIER"/>
    <s v="100 IMD"/>
    <x v="30"/>
    <x v="30"/>
    <s v="172935"/>
    <s v="PATRICK HABAY"/>
    <s v="200 IMP"/>
    <x v="46"/>
    <x v="46"/>
    <s v="305554"/>
    <s v="KARINE PEREIRA"/>
    <s v="440 CCT"/>
    <s v="HC"/>
    <s v="097741"/>
    <s v="SECTEUR BLANC"/>
  </r>
  <r>
    <n v="305547"/>
    <n v="7022373"/>
    <x v="0"/>
    <s v="REGION CENTRE EST"/>
    <x v="0"/>
    <s v="07022373"/>
    <s v="305547"/>
    <x v="0"/>
    <m/>
    <n v="2"/>
    <s v="Madame"/>
    <s v="LUCILLE"/>
    <s v="PEROUX"/>
    <m/>
    <m/>
    <m/>
    <m/>
    <m/>
    <m/>
    <s v="440 CCT"/>
    <d v="2023-10-01T00:00:00"/>
    <s v="440"/>
    <s v="05"/>
    <s v="SALARIES COMMERCIAUX"/>
    <m/>
    <m/>
    <s v="268"/>
    <m/>
    <m/>
    <s v="Niveau 1"/>
    <m/>
    <n v="34589"/>
    <n v="30"/>
    <n v="100"/>
    <s v="FRANCAISE"/>
    <n v="45017"/>
    <n v="1"/>
    <n v="45017"/>
    <s v="HC"/>
    <n v="51000"/>
    <s v="CHALONS EN CHAMPAGNE"/>
    <s v="JEROME CARPANETTO"/>
    <s v="900582"/>
    <s v="REGION CENTRE EST"/>
    <s v="172115"/>
    <s v="GREGORY BACQUET"/>
    <s v="100 IMD"/>
    <x v="29"/>
    <x v="29"/>
    <s v="304936"/>
    <s v="CATHERINE LORITTE"/>
    <s v="200 IMP"/>
    <x v="85"/>
    <x v="85"/>
    <s v="305547"/>
    <s v="LUCILLE PEROUX"/>
    <s v="440 CCT"/>
    <s v="HC"/>
    <s v="993419"/>
    <s v="SECTEUR BLANC"/>
  </r>
  <r>
    <n v="305592"/>
    <n v="7022565"/>
    <x v="0"/>
    <s v="REGION ILE DE FRANCE NORD"/>
    <x v="0"/>
    <s v="07022565"/>
    <s v="305592"/>
    <x v="0"/>
    <m/>
    <n v="1"/>
    <s v="Monsieur"/>
    <s v="FREDERIC"/>
    <s v="PERRAULT"/>
    <s v="445 CCA"/>
    <s v="31/12/2023"/>
    <m/>
    <s v="Faux"/>
    <n v="5"/>
    <s v="SALARIES COMMERCIAUX"/>
    <s v="440 CCT"/>
    <d v="2024-01-01T00:00:00"/>
    <s v="440"/>
    <s v="05"/>
    <s v="SALARIES COMMERCIAUX"/>
    <m/>
    <m/>
    <s v="320"/>
    <s v="Niveau 1"/>
    <m/>
    <s v="Niveau 1"/>
    <m/>
    <n v="26178"/>
    <n v="53"/>
    <n v="100"/>
    <s v="FRANCAISE"/>
    <n v="45078"/>
    <n v="1"/>
    <n v="45078"/>
    <s v="HC"/>
    <n v="27500"/>
    <s v="CAMPIGNY"/>
    <s v="CATHERINE BLANCKAERT"/>
    <s v="071030"/>
    <s v="REGION ILE DE FRANCE NORD"/>
    <s v="193254"/>
    <s v="DAVID BOURE"/>
    <s v="100 IMD"/>
    <x v="28"/>
    <x v="28"/>
    <s v="305391"/>
    <s v="VINCENT ESTHER"/>
    <s v="200 IMP"/>
    <x v="115"/>
    <x v="115"/>
    <s v="305592"/>
    <s v="FREDERIC PERRAULT"/>
    <s v="440 CCT"/>
    <s v="HC"/>
    <s v="098477"/>
    <s v="SECTEUR BLANC"/>
  </r>
  <r>
    <n v="305132"/>
    <n v="7019888"/>
    <x v="0"/>
    <s v="POLE PILOTAGE DU RESEAU COMMERCIAL"/>
    <x v="0"/>
    <s v="07019888"/>
    <s v="305132"/>
    <x v="0"/>
    <m/>
    <n v="2"/>
    <s v="Madame"/>
    <s v="LUCIE"/>
    <s v="PERRAULT"/>
    <m/>
    <m/>
    <m/>
    <m/>
    <m/>
    <m/>
    <s v="460 CC"/>
    <d v="2021-07-01T00:00:00"/>
    <s v="460"/>
    <s v="03"/>
    <s v="SALARIES COMMERCIAUX"/>
    <m/>
    <m/>
    <m/>
    <m/>
    <m/>
    <s v="Niveau 1"/>
    <m/>
    <n v="32974"/>
    <n v="34"/>
    <n v="100"/>
    <s v="FRANCAISE"/>
    <n v="44378"/>
    <n v="3"/>
    <n v="44378"/>
    <m/>
    <n v="44850"/>
    <s v="LIGNE"/>
    <m/>
    <s v="700584"/>
    <s v="POLE PILOTAGE DU RESEAU COMMERCIAL"/>
    <m/>
    <m/>
    <m/>
    <x v="3"/>
    <x v="3"/>
    <m/>
    <m/>
    <m/>
    <x v="3"/>
    <x v="3"/>
    <m/>
    <m/>
    <m/>
    <s v="OF"/>
    <m/>
    <m/>
  </r>
  <r>
    <n v="302689"/>
    <n v="3101490"/>
    <x v="0"/>
    <s v="REGION CENTRE EST"/>
    <x v="0"/>
    <s v="03101490"/>
    <s v="302689"/>
    <x v="0"/>
    <m/>
    <n v="1"/>
    <s v="Monsieur"/>
    <s v="FREDERIC"/>
    <s v="PERRAUT"/>
    <s v="445 CCA"/>
    <n v="42217"/>
    <m/>
    <s v="Faux"/>
    <n v="5"/>
    <s v="SALARIES COMMERCIAUX"/>
    <s v="440 CCT"/>
    <d v="2015-09-01T00:00:00"/>
    <s v="440"/>
    <s v="05"/>
    <s v="SALARIES COMMERCIAUX"/>
    <m/>
    <m/>
    <s v="397"/>
    <s v="Niveau 1"/>
    <m/>
    <s v="Niveau 1"/>
    <m/>
    <d v="1977-05-10T00:00:00"/>
    <n v="47"/>
    <n v="100"/>
    <s v="FRANCAISE"/>
    <d v="2015-09-01T00:00:00"/>
    <n v="9"/>
    <d v="2015-09-01T00:00:00"/>
    <s v="HC"/>
    <n v="3150"/>
    <s v="ST GERAND LE PUY"/>
    <s v="JEROME CARPANETTO"/>
    <s v="900582"/>
    <s v="REGION CENTRE EST"/>
    <m/>
    <m/>
    <m/>
    <x v="7"/>
    <x v="7"/>
    <s v="305060"/>
    <s v="ALEXIS RODRIGUES"/>
    <s v="200 IMP"/>
    <x v="109"/>
    <x v="109"/>
    <s v="302689"/>
    <s v="FREDERIC PERRAUT"/>
    <s v="440 CCT"/>
    <s v="HC"/>
    <s v="991586"/>
    <s v="SECTEUR BLANC"/>
  </r>
  <r>
    <n v="193781"/>
    <n v="3003050"/>
    <x v="0"/>
    <s v="REGION CENTRE EST"/>
    <x v="0"/>
    <s v="03003050"/>
    <s v="193781"/>
    <x v="0"/>
    <m/>
    <n v="2"/>
    <s v="Madame"/>
    <s v="NATHALIE"/>
    <s v="PERRIN"/>
    <s v="371 CCM.E"/>
    <d v="2010-11-01T00:00:00"/>
    <m/>
    <s v="Faux"/>
    <n v="5"/>
    <s v="INSPECTEURS RSG"/>
    <s v="386 IE"/>
    <d v="2010-12-01T00:00:00"/>
    <s v="386"/>
    <s v="05"/>
    <s v="INSPECTEURS RSG"/>
    <s v="T"/>
    <m/>
    <s v="457"/>
    <n v="5"/>
    <m/>
    <n v="5"/>
    <m/>
    <d v="1962-08-30T00:00:00"/>
    <n v="62"/>
    <n v="100"/>
    <s v="FRANCAISE"/>
    <d v="2010-12-01T00:00:00"/>
    <n v="14"/>
    <d v="2010-12-01T00:00:00"/>
    <s v="HC"/>
    <n v="21310"/>
    <s v="MIREBEAU SUR BEZE"/>
    <s v="JEROME CARPANETTO"/>
    <s v="900582"/>
    <s v="REGION CENTRE EST"/>
    <m/>
    <m/>
    <m/>
    <x v="7"/>
    <x v="7"/>
    <s v="305664"/>
    <s v="RACHEL ZUNINO"/>
    <s v="200 IMP"/>
    <x v="69"/>
    <x v="69"/>
    <s v="193781"/>
    <s v="NATHALIE PERRIN"/>
    <s v="386 IE"/>
    <s v="HC"/>
    <s v="992955"/>
    <s v="SECTEUR BLANC"/>
  </r>
  <r>
    <n v="305263"/>
    <n v="7020818"/>
    <x v="0"/>
    <s v="REGION GRAND OUEST"/>
    <x v="0"/>
    <s v="07020818"/>
    <s v="305263"/>
    <x v="0"/>
    <m/>
    <n v="1"/>
    <s v="Monsieur"/>
    <s v="DAMIEN"/>
    <s v="PERROUAULT"/>
    <m/>
    <m/>
    <m/>
    <m/>
    <m/>
    <m/>
    <s v="440 CCT"/>
    <d v="2022-09-01T00:00:00"/>
    <s v="440"/>
    <s v="05"/>
    <s v="SALARIES COMMERCIAUX"/>
    <m/>
    <m/>
    <s v="470"/>
    <m/>
    <m/>
    <s v="Niveau 1"/>
    <m/>
    <d v="1973-03-11T00:00:00"/>
    <n v="51"/>
    <n v="100"/>
    <s v="FRANCAISE"/>
    <d v="2022-03-01T00:00:00"/>
    <n v="2"/>
    <d v="2022-03-01T00:00:00"/>
    <s v="HC"/>
    <n v="14970"/>
    <s v="ST AUBIN D ARQUENAY"/>
    <s v="MATHIEU CHEMIN"/>
    <s v="071590"/>
    <s v="REGION GRAND OUEST"/>
    <s v="170189"/>
    <s v="SEBASTIEN PLANCON"/>
    <s v="100 IMD"/>
    <x v="10"/>
    <x v="10"/>
    <s v="182923"/>
    <s v="DAVID RIQUE"/>
    <s v="200 IMP"/>
    <x v="48"/>
    <x v="48"/>
    <s v="305263"/>
    <s v="DAMIEN PERROUAULT"/>
    <s v="440 CCT"/>
    <s v="HC"/>
    <s v="993503"/>
    <s v="SECTEUR BLANC"/>
  </r>
  <r>
    <n v="306329"/>
    <n v="7024197"/>
    <x v="0"/>
    <s v="REGION CENTRE EST"/>
    <x v="0"/>
    <s v="07024197"/>
    <s v="306329"/>
    <x v="0"/>
    <m/>
    <n v="1"/>
    <s v="Monsieur"/>
    <s v="EMERIC"/>
    <s v="PETIT"/>
    <m/>
    <m/>
    <m/>
    <m/>
    <m/>
    <m/>
    <s v="445 CCA"/>
    <d v="2024-09-01T00:00:00"/>
    <s v="445"/>
    <s v="05"/>
    <s v="SALARIES COMMERCIAUX"/>
    <m/>
    <m/>
    <s v="505"/>
    <m/>
    <m/>
    <s v="Niveau 1"/>
    <m/>
    <d v="1992-12-08T00:00:00"/>
    <n v="32"/>
    <n v="100"/>
    <s v="FRANCAISE"/>
    <d v="2024-09-01T00:00:00"/>
    <n v="0"/>
    <d v="2024-09-01T00:00:00"/>
    <s v="HC"/>
    <n v="45170"/>
    <s v="ASCHERES LE MARCHE"/>
    <s v="JEROME CARPANETTO"/>
    <s v="900582"/>
    <s v="REGION CENTRE EST"/>
    <s v="182240"/>
    <s v="FREDERIC MARTINELLI"/>
    <s v="100 IMD"/>
    <x v="2"/>
    <x v="2"/>
    <s v="305466"/>
    <s v="ANTHONY COLAS"/>
    <s v="200 IMP"/>
    <x v="2"/>
    <x v="2"/>
    <s v="306329"/>
    <s v="EMERIC PETIT"/>
    <s v="445 CCA"/>
    <s v="HC"/>
    <s v="993292"/>
    <s v="SECTEUR BLANC"/>
  </r>
  <r>
    <n v="305908"/>
    <n v="7023409"/>
    <x v="0"/>
    <s v="REGION GRAND SUD"/>
    <x v="0"/>
    <s v="07023409"/>
    <s v="305908"/>
    <x v="0"/>
    <m/>
    <n v="1"/>
    <s v="Monsieur"/>
    <s v="ALEXANDRE"/>
    <s v="PETIT"/>
    <m/>
    <m/>
    <m/>
    <m/>
    <m/>
    <m/>
    <s v="440 CCT"/>
    <d v="2024-06-01T00:00:00"/>
    <s v="440"/>
    <s v="05"/>
    <s v="SALARIES COMMERCIAUX"/>
    <m/>
    <m/>
    <s v="204"/>
    <m/>
    <m/>
    <s v="Niveau 1"/>
    <m/>
    <d v="1999-04-16T00:00:00"/>
    <n v="25"/>
    <n v="100"/>
    <s v="FRANCAISE"/>
    <d v="2024-02-01T00:00:00"/>
    <n v="0"/>
    <d v="2024-02-01T00:00:00"/>
    <s v="HC"/>
    <n v="74000"/>
    <s v="ANNECY"/>
    <s v="FREDERIC MESTRE"/>
    <s v="071251"/>
    <s v="REGION GRAND SUD"/>
    <s v="305131"/>
    <s v="BAPTISTE CHIKLI"/>
    <s v="100 IMD"/>
    <x v="12"/>
    <x v="12"/>
    <s v="305804"/>
    <s v="CYRIL CACCIATORE"/>
    <s v="200 IMP"/>
    <x v="14"/>
    <x v="14"/>
    <s v="305908"/>
    <s v="ALEXANDRE PETIT"/>
    <s v="440 CCT"/>
    <s v="HC"/>
    <s v="993714"/>
    <s v="SECTEUR BLANC"/>
  </r>
  <r>
    <n v="305412"/>
    <n v="7021828"/>
    <x v="0"/>
    <s v="REGION GRAND OUEST"/>
    <x v="0"/>
    <s v="07021828"/>
    <s v="305412"/>
    <x v="0"/>
    <m/>
    <n v="1"/>
    <s v="Monsieur"/>
    <s v="CHRISTOPHE"/>
    <s v="PEUCAT"/>
    <m/>
    <m/>
    <m/>
    <m/>
    <m/>
    <m/>
    <s v="440 CCT"/>
    <d v="2023-04-01T00:00:00"/>
    <s v="440"/>
    <s v="05"/>
    <s v="SALARIES COMMERCIAUX"/>
    <m/>
    <m/>
    <s v="035"/>
    <m/>
    <m/>
    <s v="Niveau 1"/>
    <m/>
    <d v="1983-02-03T00:00:00"/>
    <n v="41"/>
    <n v="100"/>
    <s v="FRANCAISE"/>
    <d v="2022-10-01T00:00:00"/>
    <n v="2"/>
    <d v="2022-10-01T00:00:00"/>
    <s v="HC"/>
    <n v="29490"/>
    <s v="GUIPAVAS"/>
    <s v="MATHIEU CHEMIN"/>
    <s v="071590"/>
    <s v="REGION GRAND OUEST"/>
    <s v="306484"/>
    <s v="GUILLAUME LAUZANAS"/>
    <s v="100 IMD"/>
    <x v="21"/>
    <x v="21"/>
    <s v="188232"/>
    <s v="FREDERIC LE FEVRE"/>
    <s v="200 IMP"/>
    <x v="113"/>
    <x v="113"/>
    <s v="305412"/>
    <s v="CHRISTOPHE PEUCAT"/>
    <s v="440 CCT"/>
    <s v="HC"/>
    <s v="096528"/>
    <s v="SECTEUR BLANC"/>
  </r>
  <r>
    <n v="171535"/>
    <n v="6015329"/>
    <x v="1"/>
    <s v="POLE PILOTAGE DU RESEAU COMMERCIAL"/>
    <x v="0"/>
    <s v="06015329"/>
    <s v="171535"/>
    <x v="0"/>
    <m/>
    <n v="2"/>
    <s v="Madame"/>
    <s v="NATHALIE"/>
    <s v="PEYROT"/>
    <m/>
    <m/>
    <m/>
    <m/>
    <m/>
    <m/>
    <s v="ASSISTANT COMMERCIAL NIVEAU 2"/>
    <d v="1993-09-20T00:00:00"/>
    <s v="855"/>
    <s v="03"/>
    <s v="NON CADRES"/>
    <m/>
    <m/>
    <m/>
    <m/>
    <m/>
    <n v="4"/>
    <m/>
    <d v="1971-07-06T00:00:00"/>
    <n v="53"/>
    <n v="100"/>
    <s v="FRANCAISE"/>
    <d v="1993-09-20T00:00:00"/>
    <n v="31"/>
    <d v="1993-09-20T00:00:00"/>
    <m/>
    <n v="1250"/>
    <s v="ST JUST"/>
    <m/>
    <s v="700584"/>
    <s v="POLE PILOTAGE DU RESEAU COMMERCIAL"/>
    <m/>
    <m/>
    <m/>
    <x v="41"/>
    <x v="40"/>
    <m/>
    <m/>
    <m/>
    <x v="3"/>
    <x v="3"/>
    <m/>
    <m/>
    <m/>
    <m/>
    <m/>
    <m/>
  </r>
  <r>
    <n v="305041"/>
    <n v="7019301"/>
    <x v="0"/>
    <s v="REGION ILE DE FRANCE NORD"/>
    <x v="0"/>
    <s v="07019301"/>
    <s v="305041"/>
    <x v="0"/>
    <m/>
    <n v="2"/>
    <s v="Madame"/>
    <s v="SANDRINE"/>
    <s v="PHAM"/>
    <m/>
    <m/>
    <m/>
    <m/>
    <m/>
    <m/>
    <s v="441 CCTM"/>
    <d v="2022-12-01T00:00:00"/>
    <s v="441"/>
    <s v="05"/>
    <s v="SALARIES COMMERCIAUX"/>
    <s v="T"/>
    <m/>
    <s v="475"/>
    <m/>
    <m/>
    <s v="Niveau 1"/>
    <m/>
    <n v="30099"/>
    <n v="42"/>
    <n v="100"/>
    <s v="FRANCAISE"/>
    <n v="44317"/>
    <n v="3"/>
    <n v="44317"/>
    <s v="HC"/>
    <n v="75012"/>
    <s v="PARIS"/>
    <s v="CATHERINE BLANCKAERT"/>
    <s v="071030"/>
    <s v="REGION ILE DE FRANCE NORD"/>
    <s v="302041"/>
    <s v="DAPHNEE JULLION"/>
    <s v="100 IMD"/>
    <x v="1"/>
    <x v="1"/>
    <s v="302631"/>
    <s v="YAMINA YAHMI"/>
    <s v="200 IMP"/>
    <x v="40"/>
    <x v="40"/>
    <s v="305041"/>
    <s v="SANDRINE PHAM"/>
    <s v="441 CCTM"/>
    <s v="HC"/>
    <s v="993483"/>
    <s v="SECTEUR BLANC"/>
  </r>
  <r>
    <n v="305158"/>
    <n v="7019926"/>
    <x v="2"/>
    <s v="REGION CENTRE EST"/>
    <x v="0"/>
    <s v="07019926"/>
    <s v="305158"/>
    <x v="0"/>
    <m/>
    <n v="2"/>
    <s v="Madame"/>
    <s v="MARION"/>
    <s v="PHILIBERT"/>
    <m/>
    <m/>
    <m/>
    <m/>
    <m/>
    <m/>
    <s v="310 CMA"/>
    <d v="2024-12-01T00:00:00"/>
    <s v="310"/>
    <s v="04"/>
    <s v="SALARIES COMMERCIAUX"/>
    <m/>
    <m/>
    <m/>
    <m/>
    <m/>
    <s v="Niveau 2"/>
    <m/>
    <d v="1984-12-30T00:00:00"/>
    <n v="39"/>
    <n v="100"/>
    <s v="FRANCAISE"/>
    <d v="2021-09-01T00:00:00"/>
    <n v="3"/>
    <d v="2021-09-01T00:00:00"/>
    <m/>
    <n v="69440"/>
    <s v="TALUYERS"/>
    <s v="JEROME CARPANETTO"/>
    <s v="900582"/>
    <s v="REGION CENTRE EST"/>
    <s v="304393"/>
    <s v="NICOLAS THIALLET"/>
    <s v="100 IMD"/>
    <x v="36"/>
    <x v="36"/>
    <s v="305158"/>
    <s v="MARION PHILIBERT"/>
    <s v="310 CMA"/>
    <x v="155"/>
    <x v="151"/>
    <m/>
    <m/>
    <m/>
    <s v="HP"/>
    <m/>
    <m/>
  </r>
  <r>
    <n v="306426"/>
    <n v="7024332"/>
    <x v="0"/>
    <s v="REGION CENTRE EST"/>
    <x v="0"/>
    <s v="07024332"/>
    <s v="306426"/>
    <x v="0"/>
    <m/>
    <n v="1"/>
    <s v="Monsieur"/>
    <s v="SACHA"/>
    <s v="PHILIPPE"/>
    <m/>
    <m/>
    <m/>
    <m/>
    <m/>
    <m/>
    <s v="445 CCA"/>
    <d v="2024-11-01T00:00:00"/>
    <s v="445"/>
    <s v="05"/>
    <s v="SALARIES COMMERCIAUX"/>
    <m/>
    <m/>
    <s v="034"/>
    <m/>
    <m/>
    <s v="Niveau 1"/>
    <m/>
    <d v="1995-04-06T00:00:00"/>
    <n v="29"/>
    <n v="100"/>
    <s v="FRANCAISE"/>
    <d v="2024-11-01T00:00:00"/>
    <n v="0"/>
    <d v="2024-11-01T00:00:00"/>
    <s v="HC"/>
    <n v="67100"/>
    <s v="STRASBOURG"/>
    <s v="JEROME CARPANETTO"/>
    <s v="900582"/>
    <s v="REGION CENTRE EST"/>
    <s v="300268"/>
    <s v="PIERRE FRANCOIS LAURA"/>
    <s v="100 IMD"/>
    <x v="37"/>
    <x v="37"/>
    <s v="300796"/>
    <s v="GARANCE FRISSON"/>
    <s v="200 IMP"/>
    <x v="80"/>
    <x v="80"/>
    <s v="306426"/>
    <s v="SACHA PHILIPPE"/>
    <s v="445 CCA"/>
    <s v="HC"/>
    <s v="097602"/>
    <s v="SECTEUR BLANC"/>
  </r>
  <r>
    <n v="305330"/>
    <n v="7021080"/>
    <x v="3"/>
    <s v="REGION ILE DE FRANCE NORD"/>
    <x v="0"/>
    <s v="07021080"/>
    <s v="305330"/>
    <x v="0"/>
    <m/>
    <n v="1"/>
    <s v="Monsieur"/>
    <s v="NICOLAS"/>
    <s v="PHILIPPE"/>
    <s v="104 IDD"/>
    <d v="2022-08-01T00:00:00"/>
    <m/>
    <s v="Faux"/>
    <n v="3"/>
    <s v="INSPECTEURS RSG"/>
    <s v="100 IMD"/>
    <d v="2022-09-01T00:00:00"/>
    <s v="100"/>
    <s v="03"/>
    <s v="INSPECTEURS RSG"/>
    <m/>
    <m/>
    <m/>
    <n v="6"/>
    <m/>
    <n v="6"/>
    <m/>
    <d v="1981-12-05T00:00:00"/>
    <n v="43"/>
    <n v="100"/>
    <s v="FRANCAISE"/>
    <d v="2022-06-01T00:00:00"/>
    <n v="2"/>
    <d v="2022-06-01T00:00:00"/>
    <m/>
    <n v="59510"/>
    <s v="HEM"/>
    <s v="CATHERINE BLANCKAERT"/>
    <s v="071030"/>
    <s v="REGION ILE DE FRANCE NORD"/>
    <s v="305330"/>
    <s v="NICOLAS PHILIPPE"/>
    <s v="100 IMD"/>
    <x v="8"/>
    <x v="8"/>
    <m/>
    <m/>
    <m/>
    <x v="3"/>
    <x v="3"/>
    <m/>
    <m/>
    <m/>
    <s v="D7"/>
    <m/>
    <m/>
  </r>
  <r>
    <n v="160652"/>
    <n v="3000332"/>
    <x v="0"/>
    <s v="REGION GRAND OUEST"/>
    <x v="0"/>
    <s v="03000332"/>
    <s v="160652"/>
    <x v="0"/>
    <m/>
    <n v="1"/>
    <s v="Monsieur"/>
    <s v="THIERRY"/>
    <s v="PHILIPPON"/>
    <m/>
    <m/>
    <m/>
    <m/>
    <m/>
    <m/>
    <s v="440 CCT"/>
    <d v="1988-09-01T00:00:00"/>
    <s v="440"/>
    <s v="05"/>
    <s v="SALARIES COMMERCIAUX"/>
    <m/>
    <m/>
    <s v="455"/>
    <m/>
    <m/>
    <s v="Niveau 1"/>
    <m/>
    <n v="22760"/>
    <n v="62"/>
    <n v="100"/>
    <s v="FRANCAISE"/>
    <n v="32387"/>
    <n v="36"/>
    <n v="32387"/>
    <s v="HC"/>
    <n v="17170"/>
    <s v="ST JEAN DE LIVERSAY"/>
    <s v="MATHIEU CHEMIN"/>
    <s v="071590"/>
    <s v="REGION GRAND OUEST"/>
    <s v="192093"/>
    <s v="GUILLAUME LIOPE"/>
    <s v="100 IMD"/>
    <x v="15"/>
    <x v="15"/>
    <s v="302784"/>
    <s v="JULIEN CAPPON"/>
    <s v="200 IMP"/>
    <x v="18"/>
    <x v="18"/>
    <s v="160652"/>
    <s v="THIERRY PHILIPPON"/>
    <s v="440 CCT"/>
    <s v="HC"/>
    <s v="097288"/>
    <s v="SECTEUR BLANC"/>
  </r>
  <r>
    <n v="306004"/>
    <n v="7023624"/>
    <x v="0"/>
    <s v="POLE PILOTAGE DU RESEAU COMMERCIAL"/>
    <x v="0"/>
    <s v="07023624"/>
    <s v="306004"/>
    <x v="0"/>
    <m/>
    <n v="1"/>
    <s v="Monsieur"/>
    <s v="MICKAEL"/>
    <s v="PHUNG"/>
    <m/>
    <m/>
    <m/>
    <m/>
    <m/>
    <m/>
    <s v="460 CC"/>
    <d v="2024-04-01T00:00:00"/>
    <s v="460"/>
    <s v="03"/>
    <s v="SALARIES COMMERCIAUX"/>
    <m/>
    <m/>
    <m/>
    <m/>
    <m/>
    <s v="Niveau 1"/>
    <m/>
    <n v="36591"/>
    <n v="24"/>
    <n v="100"/>
    <s v="FRANCAISE"/>
    <n v="45383"/>
    <n v="0"/>
    <n v="45383"/>
    <m/>
    <n v="44700"/>
    <s v="ORVAULT"/>
    <m/>
    <s v="700584"/>
    <s v="POLE PILOTAGE DU RESEAU COMMERCIAL"/>
    <m/>
    <m/>
    <m/>
    <x v="3"/>
    <x v="3"/>
    <m/>
    <m/>
    <m/>
    <x v="3"/>
    <x v="3"/>
    <m/>
    <m/>
    <m/>
    <s v="OF"/>
    <m/>
    <m/>
  </r>
  <r>
    <n v="305688"/>
    <n v="7022864"/>
    <x v="0"/>
    <s v="REGION ILE DE FRANCE NORD"/>
    <x v="0"/>
    <s v="07022864"/>
    <s v="305688"/>
    <x v="0"/>
    <m/>
    <n v="2"/>
    <s v="Madame"/>
    <s v="AURELIE"/>
    <s v="PICARD"/>
    <s v="445 CCA"/>
    <n v="45323"/>
    <m/>
    <s v="Faux"/>
    <n v="5"/>
    <s v="SALARIES COMMERCIAUX"/>
    <s v="440 CCT"/>
    <d v="2024-03-01T00:00:00"/>
    <s v="440"/>
    <s v="05"/>
    <s v="SALARIES COMMERCIAUX"/>
    <m/>
    <m/>
    <s v="315"/>
    <s v="Niveau 1"/>
    <m/>
    <s v="Niveau 1"/>
    <m/>
    <n v="33346"/>
    <n v="33"/>
    <n v="100"/>
    <s v="FRANCAISE"/>
    <n v="45170"/>
    <n v="1"/>
    <n v="45170"/>
    <s v="HC"/>
    <n v="27930"/>
    <s v="LE MESNIL FUGUET"/>
    <s v="CATHERINE BLANCKAERT"/>
    <s v="071030"/>
    <s v="REGION ILE DE FRANCE NORD"/>
    <s v="193254"/>
    <s v="DAVID BOURE"/>
    <s v="100 IMD"/>
    <x v="28"/>
    <x v="28"/>
    <s v="305391"/>
    <s v="VINCENT ESTHER"/>
    <s v="200 IMP"/>
    <x v="115"/>
    <x v="115"/>
    <s v="305688"/>
    <s v="AURELIE PICARD"/>
    <s v="440 CCT"/>
    <s v="HC"/>
    <s v="098193"/>
    <s v="SECTEUR BLANC"/>
  </r>
  <r>
    <n v="305393"/>
    <n v="7021772"/>
    <x v="0"/>
    <s v="REGION GRAND SUD"/>
    <x v="0"/>
    <s v="07021772"/>
    <s v="305393"/>
    <x v="0"/>
    <m/>
    <n v="2"/>
    <s v="Madame"/>
    <s v="AMELIE"/>
    <s v="PICHON"/>
    <m/>
    <m/>
    <m/>
    <m/>
    <m/>
    <m/>
    <s v="440 CCT"/>
    <d v="2023-03-01T00:00:00"/>
    <s v="440"/>
    <s v="05"/>
    <s v="SALARIES COMMERCIAUX"/>
    <m/>
    <m/>
    <s v="866"/>
    <m/>
    <m/>
    <s v="Niveau 1"/>
    <m/>
    <n v="33285"/>
    <n v="33"/>
    <n v="100"/>
    <s v="FRANCAISE"/>
    <n v="44805"/>
    <n v="2"/>
    <n v="44805"/>
    <s v="HC"/>
    <n v="13011"/>
    <s v="MARSEILLE"/>
    <s v="FREDERIC MESTRE"/>
    <s v="071251"/>
    <s v="REGION GRAND SUD"/>
    <s v="305931"/>
    <s v="JULIEN KARIGER"/>
    <s v="100 IMD"/>
    <x v="6"/>
    <x v="6"/>
    <m/>
    <m/>
    <m/>
    <x v="32"/>
    <x v="32"/>
    <s v="305393"/>
    <s v="AMELIE PICHON"/>
    <s v="440 CCT"/>
    <s v="HC"/>
    <s v="992213"/>
    <s v="SECTEUR BLANC"/>
  </r>
  <r>
    <n v="304552"/>
    <n v="3102460"/>
    <x v="0"/>
    <s v="REGION ILE DE FRANCE NORD"/>
    <x v="0"/>
    <s v="03102460"/>
    <s v="304552"/>
    <x v="0"/>
    <m/>
    <n v="2"/>
    <s v="Madame"/>
    <s v="VIRGINIE"/>
    <s v="PICHON"/>
    <s v="445 CCA"/>
    <n v="43862"/>
    <m/>
    <s v="Faux"/>
    <n v="5"/>
    <s v="SALARIES COMMERCIAUX"/>
    <s v="440 CCT"/>
    <d v="2020-03-01T00:00:00"/>
    <s v="440"/>
    <s v="05"/>
    <s v="SALARIES COMMERCIAUX"/>
    <m/>
    <m/>
    <s v="617"/>
    <s v="Niveau 1"/>
    <m/>
    <s v="Niveau 1"/>
    <m/>
    <n v="29302"/>
    <n v="44"/>
    <n v="100"/>
    <s v="FRANCAISE"/>
    <n v="43891"/>
    <n v="4"/>
    <n v="43891"/>
    <s v="HC"/>
    <n v="62610"/>
    <s v="BREMES"/>
    <s v="CATHERINE BLANCKAERT"/>
    <s v="071030"/>
    <s v="REGION ILE DE FRANCE NORD"/>
    <s v="185551"/>
    <s v="BERNARD GERONIMI"/>
    <s v="100 IMD"/>
    <x v="17"/>
    <x v="17"/>
    <s v="156632"/>
    <s v="CHRISTIAN TALON"/>
    <s v="200 IMP"/>
    <x v="45"/>
    <x v="45"/>
    <s v="304552"/>
    <s v="VIRGINIE PICHON"/>
    <s v="440 CCT"/>
    <s v="HC"/>
    <s v="099153"/>
    <s v="SECTEUR BLANC"/>
  </r>
  <r>
    <n v="187246"/>
    <n v="7000643"/>
    <x v="1"/>
    <s v="POLE PILOTAGE DU RESEAU COMMERCIAL"/>
    <x v="0"/>
    <s v="07000643"/>
    <s v="187246"/>
    <x v="0"/>
    <m/>
    <n v="2"/>
    <s v="Madame"/>
    <s v="PATRICIA"/>
    <s v="PIED"/>
    <m/>
    <m/>
    <m/>
    <m/>
    <m/>
    <m/>
    <s v="ASSISTANT SPECIALISE NIVEAU 2"/>
    <d v="2021-01-01T00:00:00"/>
    <s v="860"/>
    <s v="02"/>
    <s v="CADRES"/>
    <m/>
    <m/>
    <m/>
    <m/>
    <m/>
    <n v="5"/>
    <m/>
    <n v="24460"/>
    <n v="57"/>
    <n v="100"/>
    <s v="FRANCAISE"/>
    <n v="37501"/>
    <n v="22"/>
    <n v="37501"/>
    <m/>
    <n v="86360"/>
    <s v="CHASSENEUIL DU POITOU"/>
    <m/>
    <s v="700584"/>
    <s v="POLE PILOTAGE DU RESEAU COMMERCIAL"/>
    <m/>
    <m/>
    <m/>
    <x v="33"/>
    <x v="33"/>
    <m/>
    <m/>
    <m/>
    <x v="3"/>
    <x v="3"/>
    <m/>
    <m/>
    <m/>
    <m/>
    <m/>
    <m/>
  </r>
  <r>
    <n v="304355"/>
    <n v="3102342"/>
    <x v="0"/>
    <s v="REGION CENTRE EST"/>
    <x v="0"/>
    <s v="03102342"/>
    <s v="304355"/>
    <x v="0"/>
    <m/>
    <n v="1"/>
    <s v="Monsieur"/>
    <s v="ERIC"/>
    <s v="PIEGE"/>
    <s v="445 CCA"/>
    <n v="43678"/>
    <m/>
    <s v="Faux"/>
    <n v="5"/>
    <s v="SALARIES COMMERCIAUX"/>
    <s v="440 CCT"/>
    <d v="2019-09-01T00:00:00"/>
    <s v="440"/>
    <s v="05"/>
    <s v="SALARIES COMMERCIAUX"/>
    <m/>
    <m/>
    <s v="290"/>
    <s v="Niveau 1"/>
    <m/>
    <s v="Niveau 1"/>
    <m/>
    <n v="23839"/>
    <n v="59"/>
    <n v="100"/>
    <s v="FRANCAISE"/>
    <n v="43709"/>
    <n v="5"/>
    <n v="43709"/>
    <s v="HC"/>
    <n v="91410"/>
    <s v="DOURDAN"/>
    <s v="JEROME CARPANETTO"/>
    <s v="900582"/>
    <s v="REGION CENTRE EST"/>
    <s v="182240"/>
    <s v="FREDERIC MARTINELLI"/>
    <s v="100 IMD"/>
    <x v="2"/>
    <x v="2"/>
    <m/>
    <m/>
    <m/>
    <x v="19"/>
    <x v="19"/>
    <s v="304355"/>
    <s v="ERIC PIEGE"/>
    <s v="440 CCT"/>
    <s v="HC"/>
    <s v="097993"/>
    <s v="SECTEUR BLANC"/>
  </r>
  <r>
    <n v="304426"/>
    <n v="3102386"/>
    <x v="0"/>
    <s v="REGION GRAND OUEST"/>
    <x v="0"/>
    <s v="03102386"/>
    <s v="304426"/>
    <x v="0"/>
    <m/>
    <n v="1"/>
    <s v="Monsieur"/>
    <s v="GASPARD"/>
    <s v="PIETROPAOLI"/>
    <s v="445 CCA"/>
    <n v="43739"/>
    <m/>
    <s v="Faux"/>
    <n v="5"/>
    <s v="SALARIES COMMERCIAUX"/>
    <s v="440 CCT"/>
    <d v="2019-11-01T00:00:00"/>
    <s v="440"/>
    <s v="05"/>
    <s v="SALARIES COMMERCIAUX"/>
    <m/>
    <m/>
    <s v="274"/>
    <s v="Niveau 1"/>
    <m/>
    <s v="Niveau 1"/>
    <m/>
    <n v="29067"/>
    <n v="45"/>
    <n v="100"/>
    <s v="FRANCAISE"/>
    <n v="43770"/>
    <n v="5"/>
    <n v="43770"/>
    <s v="HC"/>
    <n v="37120"/>
    <s v="RICHELIEU"/>
    <s v="MATHIEU CHEMIN"/>
    <s v="071590"/>
    <s v="REGION GRAND OUEST"/>
    <s v="305493"/>
    <s v="AURELIE DEVILLIER"/>
    <s v="100 IMD"/>
    <x v="38"/>
    <x v="38"/>
    <s v="305410"/>
    <s v="MANON GIGER"/>
    <s v="200 IMP"/>
    <x v="123"/>
    <x v="121"/>
    <s v="304426"/>
    <s v="GASPARD PIETROPAOLI"/>
    <s v="440 CCT"/>
    <s v="HC"/>
    <s v="993635"/>
    <s v="SECTEUR BLANC"/>
  </r>
  <r>
    <n v="304399"/>
    <n v="3102374"/>
    <x v="0"/>
    <s v="REGION GRAND SUD"/>
    <x v="0"/>
    <s v="03102374"/>
    <s v="304399"/>
    <x v="0"/>
    <m/>
    <n v="1"/>
    <s v="Monsieur"/>
    <s v="SEBASTIEN"/>
    <s v="PIETTE"/>
    <s v="441 CCTM"/>
    <n v="45231"/>
    <m/>
    <s v="Faux"/>
    <n v="5"/>
    <s v="SALARIES COMMERCIAUX"/>
    <s v="371 CCM.E"/>
    <d v="2023-12-01T00:00:00"/>
    <s v="371"/>
    <s v="05"/>
    <s v="SALARIES COMMERCIAUX"/>
    <s v="T"/>
    <m/>
    <s v="167"/>
    <s v="Niveau 2"/>
    <m/>
    <s v="Niveau 2"/>
    <m/>
    <n v="31642"/>
    <n v="38"/>
    <n v="100"/>
    <s v="FRANCAISE"/>
    <n v="43739"/>
    <n v="5"/>
    <n v="43739"/>
    <s v="HC"/>
    <n v="13006"/>
    <s v="MARSEILLE"/>
    <s v="FREDERIC MESTRE"/>
    <s v="071251"/>
    <s v="REGION GRAND SUD"/>
    <s v="190355"/>
    <s v="FABIO FRACASSETTI"/>
    <s v="100 IMD"/>
    <x v="9"/>
    <x v="9"/>
    <s v="193018"/>
    <s v="NICOLAS CARRE"/>
    <s v="200 IMP"/>
    <x v="36"/>
    <x v="36"/>
    <s v="304399"/>
    <s v="SEBASTIEN PIETTE"/>
    <s v="371 CCM.E"/>
    <s v="HC"/>
    <s v="993678"/>
    <s v="SECTEUR BLANC"/>
  </r>
  <r>
    <n v="305420"/>
    <n v="7021887"/>
    <x v="0"/>
    <s v="REGION ILE DE FRANCE NORD"/>
    <x v="0"/>
    <s v="07021887"/>
    <s v="305420"/>
    <x v="0"/>
    <m/>
    <n v="2"/>
    <s v="Madame"/>
    <s v="VALERIE"/>
    <s v="PINCHEDE"/>
    <m/>
    <m/>
    <m/>
    <m/>
    <m/>
    <m/>
    <s v="440 CCT"/>
    <d v="2023-04-01T00:00:00"/>
    <s v="440"/>
    <s v="05"/>
    <s v="SALARIES COMMERCIAUX"/>
    <m/>
    <m/>
    <s v="384"/>
    <m/>
    <m/>
    <s v="Niveau 1"/>
    <m/>
    <n v="24534"/>
    <n v="57"/>
    <n v="100"/>
    <s v="FRANCAISE"/>
    <n v="44835"/>
    <n v="2"/>
    <n v="44835"/>
    <s v="HC"/>
    <n v="28300"/>
    <s v="ST AUBIN DES BOIS"/>
    <s v="CATHERINE BLANCKAERT"/>
    <s v="071030"/>
    <s v="REGION ILE DE FRANCE NORD"/>
    <s v="303103"/>
    <s v="JEROME TEISSIER"/>
    <s v="100 IMD"/>
    <x v="19"/>
    <x v="19"/>
    <s v="304897"/>
    <s v="PRITIVE IRADJA"/>
    <s v="200 IMP"/>
    <x v="91"/>
    <x v="91"/>
    <s v="305420"/>
    <s v="VALERIE PINCHEDE"/>
    <s v="440 CCT"/>
    <s v="HC"/>
    <s v="990728"/>
    <s v="SECTEUR BLANC"/>
  </r>
  <r>
    <n v="185185"/>
    <n v="3000890"/>
    <x v="0"/>
    <s v="REGION ILE DE FRANCE NORD"/>
    <x v="0"/>
    <s v="03000890"/>
    <s v="185185"/>
    <x v="0"/>
    <m/>
    <n v="1"/>
    <s v="Monsieur"/>
    <s v="LAURENT"/>
    <s v="PINCHON"/>
    <m/>
    <m/>
    <m/>
    <m/>
    <m/>
    <m/>
    <s v="440 CCT"/>
    <d v="2001-01-01T00:00:00"/>
    <s v="440"/>
    <s v="05"/>
    <s v="SALARIES COMMERCIAUX"/>
    <m/>
    <m/>
    <s v="202"/>
    <m/>
    <m/>
    <s v="Niveau 1"/>
    <m/>
    <n v="27781"/>
    <n v="48"/>
    <n v="100"/>
    <s v="FRANCAISE"/>
    <n v="36892"/>
    <n v="23"/>
    <n v="36892"/>
    <s v="HC"/>
    <n v="59200"/>
    <s v="TOURCOING"/>
    <s v="CATHERINE BLANCKAERT"/>
    <s v="071030"/>
    <s v="REGION ILE DE FRANCE NORD"/>
    <s v="185551"/>
    <s v="BERNARD GERONIMI"/>
    <s v="100 IMD"/>
    <x v="17"/>
    <x v="17"/>
    <s v="302925"/>
    <s v="ALEXANDRE DELEMOTTE"/>
    <s v="200 IMP"/>
    <x v="82"/>
    <x v="82"/>
    <s v="185185"/>
    <s v="LAURENT PINCHON"/>
    <s v="440 CCT"/>
    <s v="HC"/>
    <s v="099610"/>
    <s v="SECTEUR BLANC"/>
  </r>
  <r>
    <n v="304557"/>
    <n v="3102465"/>
    <x v="2"/>
    <s v="REGION CENTRE EST"/>
    <x v="0"/>
    <s v="03102465"/>
    <s v="304557"/>
    <x v="0"/>
    <m/>
    <n v="1"/>
    <s v="Monsieur"/>
    <s v="BENJAMIN"/>
    <s v="PINGUET"/>
    <s v="310 CMA"/>
    <n v="45231"/>
    <m/>
    <s v="Faux"/>
    <n v="4"/>
    <s v="INSPECTEURS RSG"/>
    <s v="200 IMP"/>
    <d v="2023-12-01T00:00:00"/>
    <s v="200"/>
    <s v="04"/>
    <s v="INSPECTEURS RSG"/>
    <m/>
    <m/>
    <m/>
    <n v="5"/>
    <m/>
    <n v="5"/>
    <m/>
    <n v="35943"/>
    <n v="26"/>
    <n v="100"/>
    <s v="FRANCAISE"/>
    <n v="43891"/>
    <n v="4"/>
    <n v="43891"/>
    <m/>
    <n v="69130"/>
    <s v="ECULLY"/>
    <s v="JEROME CARPANETTO"/>
    <s v="900582"/>
    <s v="REGION CENTRE EST"/>
    <s v="304393"/>
    <s v="NICOLAS THIALLET"/>
    <s v="100 IMD"/>
    <x v="36"/>
    <x v="36"/>
    <s v="304557"/>
    <s v="BENJAMIN PINGUET"/>
    <s v="200 IMP"/>
    <x v="64"/>
    <x v="64"/>
    <m/>
    <m/>
    <m/>
    <s v="HP"/>
    <m/>
    <m/>
  </r>
  <r>
    <n v="188154"/>
    <n v="3001087"/>
    <x v="0"/>
    <s v="POLE PILOTAGE DU RESEAU COMMERCIAL"/>
    <x v="0"/>
    <s v="03001087"/>
    <s v="188154"/>
    <x v="0"/>
    <m/>
    <n v="1"/>
    <s v="Monsieur"/>
    <s v="GUY"/>
    <s v="PINOT"/>
    <s v="440 CCT"/>
    <n v="38261"/>
    <m/>
    <s v="Faux"/>
    <n v="3"/>
    <s v="SALARIES COMMERCIAUX"/>
    <s v="448 CRC"/>
    <d v="2004-11-01T00:00:00"/>
    <s v="448"/>
    <s v="03"/>
    <s v="SALARIES COMMERCIAUX"/>
    <m/>
    <m/>
    <m/>
    <s v="Niveau 1"/>
    <m/>
    <s v="Niveau 1"/>
    <m/>
    <n v="22701"/>
    <n v="62"/>
    <n v="100"/>
    <s v="FRANCAISE"/>
    <n v="38292"/>
    <n v="20"/>
    <n v="38292"/>
    <m/>
    <n v="78450"/>
    <s v="VILLEPREUX"/>
    <m/>
    <s v="700584"/>
    <s v="POLE PILOTAGE DU RESEAU COMMERCIAL"/>
    <m/>
    <m/>
    <m/>
    <x v="23"/>
    <x v="23"/>
    <m/>
    <m/>
    <m/>
    <x v="3"/>
    <x v="3"/>
    <m/>
    <m/>
    <m/>
    <s v="B2"/>
    <m/>
    <m/>
  </r>
  <r>
    <n v="167439"/>
    <n v="3000398"/>
    <x v="0"/>
    <s v="REGION ILE DE FRANCE NORD"/>
    <x v="0"/>
    <s v="03000398"/>
    <s v="167439"/>
    <x v="0"/>
    <m/>
    <n v="1"/>
    <s v="Monsieur"/>
    <s v="JEAN-CHRISTOPHE"/>
    <s v="PISANI"/>
    <m/>
    <m/>
    <m/>
    <m/>
    <m/>
    <m/>
    <s v="443 CCT.S"/>
    <d v="1991-11-01T00:00:00"/>
    <s v="443"/>
    <s v="05"/>
    <s v="SALARIES COMMERCIAUX"/>
    <m/>
    <m/>
    <s v="133"/>
    <m/>
    <m/>
    <s v="Niveau 1"/>
    <m/>
    <n v="25019"/>
    <n v="56"/>
    <n v="100"/>
    <s v="FRANCAISE"/>
    <n v="33543"/>
    <n v="33"/>
    <n v="33543"/>
    <s v="HC"/>
    <n v="27110"/>
    <s v="LE NEUBOURG"/>
    <s v="CATHERINE BLANCKAERT"/>
    <s v="071030"/>
    <s v="REGION ILE DE FRANCE NORD"/>
    <s v="193254"/>
    <s v="DAVID BOURE"/>
    <s v="100 IMD"/>
    <x v="28"/>
    <x v="28"/>
    <s v="305391"/>
    <s v="VINCENT ESTHER"/>
    <s v="200 IMP"/>
    <x v="115"/>
    <x v="115"/>
    <s v="167439"/>
    <s v="JEAN-CHRISTOPHE PISANI"/>
    <s v="443 CCT.S"/>
    <s v="HC"/>
    <s v="096286"/>
    <s v="SECTEUR BLANC"/>
  </r>
  <r>
    <n v="172830"/>
    <n v="3000512"/>
    <x v="2"/>
    <s v="REGION GRAND OUEST"/>
    <x v="0"/>
    <s v="03000512"/>
    <s v="172830"/>
    <x v="0"/>
    <m/>
    <n v="1"/>
    <s v="Monsieur"/>
    <s v="RICHARD"/>
    <s v="PITON"/>
    <m/>
    <m/>
    <m/>
    <m/>
    <m/>
    <m/>
    <s v="200 IMP"/>
    <d v="1994-06-01T00:00:00"/>
    <s v="200"/>
    <s v="04"/>
    <s v="INSPECTEURS RSG"/>
    <m/>
    <m/>
    <m/>
    <m/>
    <m/>
    <n v="6"/>
    <m/>
    <d v="1971-08-06T00:00:00"/>
    <n v="53"/>
    <n v="100"/>
    <s v="FRANCAISE"/>
    <d v="1994-06-01T00:00:00"/>
    <n v="30"/>
    <d v="1994-06-01T00:00:00"/>
    <m/>
    <n v="49123"/>
    <s v="CHAMPTOCE SUR LOIRE"/>
    <s v="MATHIEU CHEMIN"/>
    <s v="071590"/>
    <s v="REGION GRAND OUEST"/>
    <s v="306176"/>
    <s v="BERENGERE CORVELLEC"/>
    <s v="100 IMD"/>
    <x v="31"/>
    <x v="31"/>
    <s v="172830"/>
    <s v="RICHARD PITON"/>
    <s v="200 IMP"/>
    <x v="55"/>
    <x v="55"/>
    <m/>
    <m/>
    <m/>
    <s v="HP"/>
    <m/>
    <m/>
  </r>
  <r>
    <n v="305388"/>
    <n v="7021708"/>
    <x v="0"/>
    <s v="REGION GRAND SUD"/>
    <x v="0"/>
    <s v="07021708"/>
    <s v="305388"/>
    <x v="0"/>
    <m/>
    <n v="1"/>
    <s v="Monsieur"/>
    <s v="MICHAEL"/>
    <s v="PIZARRO"/>
    <s v="440 CCT"/>
    <n v="45200"/>
    <m/>
    <s v="Faux"/>
    <n v="5"/>
    <s v="SALARIES COMMERCIAUX"/>
    <s v="441 CCTM"/>
    <d v="2023-11-01T00:00:00"/>
    <s v="441"/>
    <s v="05"/>
    <s v="SALARIES COMMERCIAUX"/>
    <s v="T"/>
    <m/>
    <s v="050"/>
    <s v="Niveau 1"/>
    <m/>
    <s v="Niveau 1"/>
    <m/>
    <d v="1989-08-25T00:00:00"/>
    <n v="35"/>
    <n v="100"/>
    <s v="FRANCAISE"/>
    <d v="2022-09-01T00:00:00"/>
    <n v="2"/>
    <d v="2022-09-01T00:00:00"/>
    <s v="HC"/>
    <n v="30740"/>
    <s v="LE CAILAR"/>
    <s v="FREDERIC MESTRE"/>
    <s v="071251"/>
    <s v="REGION GRAND SUD"/>
    <s v="304665"/>
    <s v="FABRIZIA LEGGER"/>
    <s v="100 IMD"/>
    <x v="4"/>
    <x v="4"/>
    <s v="175757"/>
    <s v="JOURDAN PRINCE"/>
    <s v="200 IMP"/>
    <x v="49"/>
    <x v="49"/>
    <s v="305388"/>
    <s v="MICHAEL PIZARRO"/>
    <s v="441 CCTM"/>
    <s v="HC"/>
    <s v="099023"/>
    <s v="SECTEUR BLANC"/>
  </r>
  <r>
    <n v="170189"/>
    <n v="3000455"/>
    <x v="3"/>
    <s v="REGION GRAND OUEST"/>
    <x v="0"/>
    <s v="03000455"/>
    <s v="170189"/>
    <x v="0"/>
    <m/>
    <n v="1"/>
    <s v="Monsieur"/>
    <s v="SEBASTIEN"/>
    <s v="PLANCON"/>
    <m/>
    <m/>
    <m/>
    <m/>
    <m/>
    <m/>
    <s v="100 IMD"/>
    <d v="1993-09-01T00:00:00"/>
    <s v="100"/>
    <s v="03"/>
    <s v="INSPECTEURS RSG"/>
    <m/>
    <m/>
    <m/>
    <m/>
    <m/>
    <n v="7"/>
    <m/>
    <d v="1971-03-05T00:00:00"/>
    <n v="53"/>
    <n v="100"/>
    <s v="FRANCAISE"/>
    <d v="1993-09-01T00:00:00"/>
    <n v="31"/>
    <d v="1993-09-01T00:00:00"/>
    <m/>
    <n v="14750"/>
    <s v="ST AUBIN SUR MER"/>
    <s v="MATHIEU CHEMIN"/>
    <s v="071590"/>
    <s v="REGION GRAND OUEST"/>
    <s v="170189"/>
    <s v="SEBASTIEN PLANCON"/>
    <s v="100 IMD"/>
    <x v="10"/>
    <x v="10"/>
    <m/>
    <m/>
    <m/>
    <x v="3"/>
    <x v="3"/>
    <m/>
    <m/>
    <m/>
    <s v="D7"/>
    <m/>
    <m/>
  </r>
  <r>
    <n v="305998"/>
    <n v="7023619"/>
    <x v="0"/>
    <s v="REGION GRAND SUD"/>
    <x v="0"/>
    <s v="07023619"/>
    <s v="305998"/>
    <x v="0"/>
    <m/>
    <n v="1"/>
    <s v="Monsieur"/>
    <s v="ANTHONY"/>
    <s v="PLANTIER"/>
    <m/>
    <m/>
    <m/>
    <m/>
    <m/>
    <m/>
    <s v="440 CCT"/>
    <d v="2024-08-01T00:00:00"/>
    <s v="440"/>
    <s v="05"/>
    <s v="SALARIES COMMERCIAUX"/>
    <m/>
    <m/>
    <s v="113"/>
    <m/>
    <m/>
    <s v="Niveau 1"/>
    <m/>
    <d v="1989-11-14T00:00:00"/>
    <n v="35"/>
    <n v="100"/>
    <s v="FRANCAISE"/>
    <d v="2024-04-01T00:00:00"/>
    <n v="0"/>
    <d v="2024-04-01T00:00:00"/>
    <s v="HC"/>
    <n v="84420"/>
    <s v="PIOLENC"/>
    <s v="FREDERIC MESTRE"/>
    <s v="071251"/>
    <s v="REGION GRAND SUD"/>
    <s v="304665"/>
    <s v="FABRIZIA LEGGER"/>
    <s v="100 IMD"/>
    <x v="4"/>
    <x v="4"/>
    <s v="175757"/>
    <s v="JOURDAN PRINCE"/>
    <s v="200 IMP"/>
    <x v="49"/>
    <x v="49"/>
    <s v="305998"/>
    <s v="ANTHONY PLANTIER"/>
    <s v="440 CCT"/>
    <s v="HC"/>
    <s v="992409"/>
    <s v="SECTEUR BLANC"/>
  </r>
  <r>
    <n v="190584"/>
    <n v="3001274"/>
    <x v="0"/>
    <s v="REGION GRAND SUD"/>
    <x v="0"/>
    <s v="03001274"/>
    <s v="190584"/>
    <x v="0"/>
    <m/>
    <n v="1"/>
    <s v="Monsieur"/>
    <s v="JEAN-CHRISTOPHE"/>
    <s v="PLANTIER"/>
    <m/>
    <m/>
    <m/>
    <m/>
    <m/>
    <m/>
    <s v="440 CCT"/>
    <d v="2005-12-01T00:00:00"/>
    <s v="440"/>
    <s v="05"/>
    <s v="SALARIES COMMERCIAUX"/>
    <m/>
    <m/>
    <s v="406"/>
    <m/>
    <m/>
    <s v="Niveau 1"/>
    <m/>
    <d v="1966-12-05T00:00:00"/>
    <n v="58"/>
    <n v="100"/>
    <s v="FRANCAISE"/>
    <d v="2005-12-01T00:00:00"/>
    <n v="19"/>
    <d v="2005-12-01T00:00:00"/>
    <s v="HC"/>
    <n v="57440"/>
    <s v="ALGRANGE"/>
    <s v="FREDERIC MESTRE"/>
    <s v="071251"/>
    <s v="REGION GRAND SUD"/>
    <s v="305131"/>
    <s v="BAPTISTE CHIKLI"/>
    <s v="100 IMD"/>
    <x v="12"/>
    <x v="12"/>
    <s v="305804"/>
    <s v="CYRIL CACCIATORE"/>
    <s v="200 IMP"/>
    <x v="14"/>
    <x v="14"/>
    <s v="190584"/>
    <s v="JEAN-CHRISTOPHE PLANTIER"/>
    <s v="440 CCT"/>
    <s v="HC"/>
    <s v="992450"/>
    <s v="SECTEUR BLANC"/>
  </r>
  <r>
    <n v="305520"/>
    <n v="7022110"/>
    <x v="0"/>
    <s v="REGION GRAND OUEST"/>
    <x v="0"/>
    <s v="07022110"/>
    <s v="305520"/>
    <x v="0"/>
    <m/>
    <n v="2"/>
    <s v="Madame"/>
    <s v="VIOLETTE"/>
    <s v="PLET"/>
    <m/>
    <m/>
    <m/>
    <m/>
    <m/>
    <m/>
    <s v="440 CCT"/>
    <d v="2023-09-01T00:00:00"/>
    <s v="440"/>
    <s v="05"/>
    <s v="SALARIES COMMERCIAUX"/>
    <m/>
    <m/>
    <s v="087"/>
    <m/>
    <m/>
    <s v="Niveau 1"/>
    <m/>
    <d v="1988-08-20T00:00:00"/>
    <n v="36"/>
    <n v="100"/>
    <s v="FRANCAISE"/>
    <d v="2023-03-01T00:00:00"/>
    <n v="1"/>
    <d v="2023-03-01T00:00:00"/>
    <s v="HC"/>
    <n v="49370"/>
    <s v="ST CLEMENT DE LA PLACE"/>
    <s v="MATHIEU CHEMIN"/>
    <s v="071590"/>
    <s v="REGION GRAND OUEST"/>
    <s v="306176"/>
    <s v="BERENGERE CORVELLEC"/>
    <s v="100 IMD"/>
    <x v="31"/>
    <x v="31"/>
    <s v="305540"/>
    <s v="STEPHANE BARRE"/>
    <s v="200 IMP"/>
    <x v="51"/>
    <x v="51"/>
    <s v="305520"/>
    <s v="VIOLETTE PLET"/>
    <s v="440 CCT"/>
    <s v="HC"/>
    <s v="992048"/>
    <s v="SECTEUR BLANC"/>
  </r>
  <r>
    <n v="306384"/>
    <n v="7024294"/>
    <x v="0"/>
    <s v="REGION ILE DE FRANCE NORD"/>
    <x v="0"/>
    <s v="07024294"/>
    <s v="306384"/>
    <x v="0"/>
    <m/>
    <n v="1"/>
    <s v="Monsieur"/>
    <s v="GEOFFREY"/>
    <s v="PLICHON"/>
    <m/>
    <m/>
    <m/>
    <m/>
    <m/>
    <m/>
    <s v="385 I.ES"/>
    <d v="2024-10-01T00:00:00"/>
    <s v="385"/>
    <s v="05"/>
    <s v="INSPECTEURS RSG"/>
    <s v="T"/>
    <m/>
    <s v="467"/>
    <m/>
    <m/>
    <n v="5"/>
    <m/>
    <n v="33217"/>
    <n v="33"/>
    <n v="100"/>
    <s v="FRANCAISE"/>
    <n v="45566"/>
    <n v="0"/>
    <n v="45566"/>
    <s v="HC"/>
    <n v="27100"/>
    <s v="VAL DE REUIL"/>
    <s v="CATHERINE BLANCKAERT"/>
    <s v="071030"/>
    <s v="REGION ILE DE FRANCE NORD"/>
    <s v="193254"/>
    <s v="DAVID BOURE"/>
    <s v="100 IMD"/>
    <x v="28"/>
    <x v="28"/>
    <m/>
    <m/>
    <m/>
    <x v="41"/>
    <x v="41"/>
    <s v="306384"/>
    <s v="GEOFFREY PLICHON"/>
    <s v="385 I.ES"/>
    <s v="HC"/>
    <s v="993497"/>
    <s v="SECTEUR BLANC"/>
  </r>
  <r>
    <n v="193038"/>
    <n v="3002279"/>
    <x v="0"/>
    <s v="REGION CENTRE EST"/>
    <x v="0"/>
    <s v="03002279"/>
    <s v="193038"/>
    <x v="0"/>
    <m/>
    <n v="1"/>
    <s v="Monsieur"/>
    <s v="CHRISTOPHE"/>
    <s v="PLISSON"/>
    <m/>
    <m/>
    <m/>
    <m/>
    <m/>
    <m/>
    <s v="440 CCT"/>
    <d v="2009-01-01T00:00:00"/>
    <s v="440"/>
    <s v="05"/>
    <s v="SALARIES COMMERCIAUX"/>
    <m/>
    <m/>
    <s v="256"/>
    <m/>
    <m/>
    <s v="Niveau 1"/>
    <m/>
    <n v="27409"/>
    <n v="49"/>
    <n v="100"/>
    <s v="FRANCAISE"/>
    <n v="39814"/>
    <n v="15"/>
    <n v="39814"/>
    <s v="HC"/>
    <n v="8000"/>
    <s v="CHARLEVILLE MEZIERES"/>
    <s v="JEROME CARPANETTO"/>
    <s v="900582"/>
    <s v="REGION CENTRE EST"/>
    <s v="172115"/>
    <s v="GREGORY BACQUET"/>
    <s v="100 IMD"/>
    <x v="29"/>
    <x v="29"/>
    <s v="304764"/>
    <s v="EGLANTINE VEYRAT"/>
    <s v="200 IMP"/>
    <x v="97"/>
    <x v="97"/>
    <s v="193038"/>
    <s v="CHRISTOPHE PLISSON"/>
    <s v="440 CCT"/>
    <s v="HC"/>
    <s v="993407"/>
    <s v="SECTEUR BLANC"/>
  </r>
  <r>
    <n v="305880"/>
    <n v="7023383"/>
    <x v="0"/>
    <s v="REGION GRAND OUEST"/>
    <x v="0"/>
    <s v="07023383"/>
    <s v="305880"/>
    <x v="0"/>
    <m/>
    <n v="2"/>
    <s v="Madame"/>
    <s v="EMMANUELLE"/>
    <s v="PLOUZE"/>
    <m/>
    <m/>
    <m/>
    <m/>
    <m/>
    <m/>
    <s v="440 CCT"/>
    <d v="2024-06-01T00:00:00"/>
    <s v="440"/>
    <s v="05"/>
    <s v="SALARIES COMMERCIAUX"/>
    <m/>
    <m/>
    <s v="321"/>
    <m/>
    <m/>
    <s v="Niveau 1"/>
    <m/>
    <n v="31147"/>
    <n v="39"/>
    <n v="100"/>
    <s v="FRANCAISE"/>
    <n v="45323"/>
    <n v="0"/>
    <n v="45323"/>
    <s v="HC"/>
    <n v="72000"/>
    <s v="LE MANS"/>
    <s v="MATHIEU CHEMIN"/>
    <s v="071590"/>
    <s v="REGION GRAND OUEST"/>
    <s v="306176"/>
    <s v="BERENGERE CORVELLEC"/>
    <s v="100 IMD"/>
    <x v="31"/>
    <x v="31"/>
    <s v="302611"/>
    <s v="ROMAIN ERNOULT"/>
    <s v="200 IMP"/>
    <x v="59"/>
    <x v="59"/>
    <s v="305880"/>
    <s v="EMMANUELLE PLOUZE"/>
    <s v="440 CCT"/>
    <s v="HC"/>
    <s v="098603"/>
    <s v="SECTEUR BLANC"/>
  </r>
  <r>
    <n v="302512"/>
    <n v="3101384"/>
    <x v="0"/>
    <s v="REGION ILE DE FRANCE NORD"/>
    <x v="0"/>
    <s v="03101384"/>
    <s v="302512"/>
    <x v="0"/>
    <m/>
    <n v="1"/>
    <s v="Monsieur"/>
    <s v="SEBASTIEN"/>
    <s v="PLUCHART"/>
    <m/>
    <m/>
    <m/>
    <m/>
    <m/>
    <m/>
    <s v="440 CCT"/>
    <d v="2015-12-01T00:00:00"/>
    <s v="440"/>
    <s v="05"/>
    <s v="SALARIES COMMERCIAUX"/>
    <m/>
    <m/>
    <s v="550"/>
    <m/>
    <m/>
    <s v="Niveau 1"/>
    <m/>
    <n v="29079"/>
    <n v="45"/>
    <n v="100"/>
    <s v="FRANCAISE"/>
    <n v="42125"/>
    <n v="9"/>
    <n v="42125"/>
    <s v="HC"/>
    <n v="62000"/>
    <s v="ARRAS"/>
    <s v="CATHERINE BLANCKAERT"/>
    <s v="071030"/>
    <s v="REGION ILE DE FRANCE NORD"/>
    <s v="305330"/>
    <s v="NICOLAS PHILIPPE"/>
    <s v="100 IMD"/>
    <x v="8"/>
    <x v="8"/>
    <s v="302821"/>
    <s v="FARIDA EL BENNOURI"/>
    <s v="200 IMP"/>
    <x v="100"/>
    <x v="100"/>
    <s v="302512"/>
    <s v="SEBASTIEN PLUCHART"/>
    <s v="440 CCT"/>
    <s v="HC"/>
    <s v="099302"/>
    <s v="SECTEUR BLANC"/>
  </r>
  <r>
    <n v="191745"/>
    <n v="3001417"/>
    <x v="0"/>
    <s v="REGION GRAND OUEST"/>
    <x v="0"/>
    <s v="03001417"/>
    <s v="191745"/>
    <x v="0"/>
    <m/>
    <n v="1"/>
    <s v="Monsieur"/>
    <s v="LAURENT"/>
    <s v="POIRIER"/>
    <m/>
    <m/>
    <m/>
    <m/>
    <m/>
    <m/>
    <s v="440 CCT"/>
    <d v="2006-06-01T00:00:00"/>
    <s v="440"/>
    <s v="05"/>
    <s v="SALARIES COMMERCIAUX"/>
    <m/>
    <m/>
    <s v="109"/>
    <m/>
    <m/>
    <s v="Niveau 1"/>
    <m/>
    <n v="27298"/>
    <n v="50"/>
    <n v="100"/>
    <s v="FRANCAISE"/>
    <n v="38869"/>
    <n v="18"/>
    <n v="38869"/>
    <s v="HC"/>
    <n v="14350"/>
    <s v="SOULEUVRE EN BOCAGE"/>
    <s v="MATHIEU CHEMIN"/>
    <s v="071590"/>
    <s v="REGION GRAND OUEST"/>
    <s v="170189"/>
    <s v="SEBASTIEN PLANCON"/>
    <s v="100 IMD"/>
    <x v="10"/>
    <x v="10"/>
    <s v="303261"/>
    <s v="ANTHONY AMIOT"/>
    <s v="200 IMP"/>
    <x v="12"/>
    <x v="12"/>
    <s v="191745"/>
    <s v="LAURENT POIRIER"/>
    <s v="440 CCT"/>
    <s v="HC"/>
    <s v="096277"/>
    <s v="SECTEUR BLANC"/>
  </r>
  <r>
    <n v="900083"/>
    <n v="50106813"/>
    <x v="0"/>
    <s v="POLE PILOTAGE DU RESEAU COMMERCIAL"/>
    <x v="0"/>
    <s v="50106813"/>
    <s v="900083"/>
    <x v="1"/>
    <s v="F"/>
    <m/>
    <m/>
    <m/>
    <s v="POLE PILOTAGE DU RESEAU COMMERCIAL"/>
    <m/>
    <m/>
    <m/>
    <m/>
    <m/>
    <m/>
    <m/>
    <d v="2024-07-01T00:00:00"/>
    <m/>
    <s v="02"/>
    <m/>
    <m/>
    <m/>
    <m/>
    <m/>
    <m/>
    <m/>
    <m/>
    <m/>
    <m/>
    <m/>
    <m/>
    <m/>
    <m/>
    <m/>
    <m/>
    <m/>
    <m/>
    <m/>
    <s v="700584"/>
    <s v="POLE PILOTAGE DU RESEAU COMMERCIAL"/>
    <m/>
    <m/>
    <m/>
    <x v="33"/>
    <x v="33"/>
    <m/>
    <m/>
    <m/>
    <x v="3"/>
    <x v="3"/>
    <m/>
    <m/>
    <m/>
    <m/>
    <m/>
    <m/>
  </r>
  <r>
    <n v="182314"/>
    <n v="3000784"/>
    <x v="0"/>
    <s v="REGION GRAND OUEST"/>
    <x v="0"/>
    <s v="03000784"/>
    <s v="182314"/>
    <x v="0"/>
    <m/>
    <n v="1"/>
    <s v="Monsieur"/>
    <s v="JEAN-CHRISTOPHE"/>
    <s v="POLIDORO"/>
    <m/>
    <m/>
    <m/>
    <m/>
    <m/>
    <m/>
    <s v="443 CCT.S"/>
    <d v="1999-05-01T00:00:00"/>
    <s v="443"/>
    <s v="05"/>
    <s v="SALARIES COMMERCIAUX"/>
    <m/>
    <m/>
    <s v="353"/>
    <m/>
    <m/>
    <s v="Niveau 1"/>
    <m/>
    <n v="25920"/>
    <n v="53"/>
    <n v="100"/>
    <s v="FRANCAISE"/>
    <n v="36281"/>
    <n v="25"/>
    <n v="36281"/>
    <s v="HC"/>
    <n v="32100"/>
    <s v="CONDOM"/>
    <s v="MATHIEU CHEMIN"/>
    <s v="071590"/>
    <s v="REGION GRAND OUEST"/>
    <s v="300602"/>
    <s v="MARYAN HARY"/>
    <s v="100 IMD"/>
    <x v="5"/>
    <x v="5"/>
    <s v="162078"/>
    <s v="JEAN-MICHEL VIGNERES"/>
    <s v="200 IMP"/>
    <x v="5"/>
    <x v="5"/>
    <s v="182314"/>
    <s v="JEAN-CHRISTOPHE POLIDORO"/>
    <s v="443 CCT.S"/>
    <s v="HC"/>
    <s v="099514"/>
    <s v="SECTEUR BLANC"/>
  </r>
  <r>
    <n v="187803"/>
    <n v="3001060"/>
    <x v="0"/>
    <s v="REGION ILE DE FRANCE NORD"/>
    <x v="0"/>
    <s v="03001060"/>
    <s v="187803"/>
    <x v="0"/>
    <m/>
    <n v="1"/>
    <s v="Monsieur"/>
    <s v="DANABARLENE"/>
    <s v="PONNEN"/>
    <m/>
    <m/>
    <m/>
    <m/>
    <m/>
    <m/>
    <s v="440 CCT"/>
    <d v="2003-03-01T00:00:00"/>
    <s v="440"/>
    <s v="05"/>
    <s v="SALARIES COMMERCIAUX"/>
    <m/>
    <m/>
    <s v="206"/>
    <m/>
    <m/>
    <s v="Niveau 1"/>
    <m/>
    <n v="26003"/>
    <n v="53"/>
    <n v="100"/>
    <s v="FRANCAISE"/>
    <n v="37681"/>
    <n v="21"/>
    <n v="37681"/>
    <s v="HC"/>
    <n v="59350"/>
    <s v="ST ANDRE LEZ LILLE"/>
    <s v="CATHERINE BLANCKAERT"/>
    <s v="071030"/>
    <s v="REGION ILE DE FRANCE NORD"/>
    <s v="185551"/>
    <s v="BERNARD GERONIMI"/>
    <s v="100 IMD"/>
    <x v="17"/>
    <x v="17"/>
    <s v="302925"/>
    <s v="ALEXANDRE DELEMOTTE"/>
    <s v="200 IMP"/>
    <x v="82"/>
    <x v="82"/>
    <s v="187803"/>
    <s v="DANABARLENE PONNEN"/>
    <s v="440 CCT"/>
    <s v="HC"/>
    <s v="992707"/>
    <s v="SECTEUR BLANC"/>
  </r>
  <r>
    <n v="306393"/>
    <n v="7024300"/>
    <x v="0"/>
    <s v="REGION GRAND SUD"/>
    <x v="0"/>
    <s v="07024300"/>
    <s v="306393"/>
    <x v="0"/>
    <m/>
    <n v="1"/>
    <s v="Monsieur"/>
    <s v="JORDAN"/>
    <s v="PONS"/>
    <m/>
    <m/>
    <m/>
    <m/>
    <m/>
    <m/>
    <s v="445 CCA"/>
    <d v="2024-10-01T00:00:00"/>
    <s v="445"/>
    <s v="05"/>
    <s v="SALARIES COMMERCIAUX"/>
    <m/>
    <m/>
    <s v="342"/>
    <m/>
    <m/>
    <s v="Niveau 1"/>
    <m/>
    <n v="34888"/>
    <n v="29"/>
    <n v="100"/>
    <s v="FRANCAISE"/>
    <n v="45566"/>
    <n v="0"/>
    <n v="45566"/>
    <s v="HC"/>
    <n v="81200"/>
    <s v="AUSSILLON"/>
    <s v="FREDERIC MESTRE"/>
    <s v="071251"/>
    <s v="REGION GRAND SUD"/>
    <s v="306077"/>
    <s v="JONATHAN THIEBAUD"/>
    <s v="100 IMD"/>
    <x v="26"/>
    <x v="26"/>
    <s v="305333"/>
    <s v="ALEXANDRE BALARDY"/>
    <s v="200 IMP"/>
    <x v="34"/>
    <x v="34"/>
    <s v="306393"/>
    <s v="JORDAN PONS"/>
    <s v="445 CCA"/>
    <s v="HC"/>
    <s v="098953"/>
    <s v="SECTEUR BLANC"/>
  </r>
  <r>
    <n v="301979"/>
    <n v="3101102"/>
    <x v="0"/>
    <s v="REGION GRAND SUD"/>
    <x v="0"/>
    <s v="03101102"/>
    <s v="301979"/>
    <x v="0"/>
    <m/>
    <n v="1"/>
    <s v="Monsieur"/>
    <s v="LAURENT"/>
    <s v="PONS"/>
    <m/>
    <m/>
    <m/>
    <m/>
    <m/>
    <m/>
    <s v="440 CCT"/>
    <d v="2014-05-01T00:00:00"/>
    <s v="440"/>
    <s v="05"/>
    <s v="SALARIES COMMERCIAUX"/>
    <m/>
    <m/>
    <s v="010"/>
    <m/>
    <m/>
    <s v="Niveau 1"/>
    <m/>
    <n v="29417"/>
    <n v="44"/>
    <n v="100"/>
    <s v="FRANCAISE"/>
    <n v="41760"/>
    <n v="10"/>
    <n v="41760"/>
    <s v="HC"/>
    <n v="66000"/>
    <s v="PERPIGNAN"/>
    <s v="FREDERIC MESTRE"/>
    <s v="071251"/>
    <s v="REGION GRAND SUD"/>
    <s v="163397"/>
    <s v="FRANCK ZENOU"/>
    <s v="100 IMD"/>
    <x v="0"/>
    <x v="0"/>
    <s v="188587"/>
    <s v="PATRICE VILA"/>
    <s v="200 IMP"/>
    <x v="57"/>
    <x v="57"/>
    <s v="301979"/>
    <s v="LAURENT PONS"/>
    <s v="440 CCT"/>
    <s v="HC"/>
    <s v="097381"/>
    <s v="SECTEUR BLANC"/>
  </r>
  <r>
    <n v="303345"/>
    <n v="3101834"/>
    <x v="0"/>
    <s v="REGION GRAND SUD"/>
    <x v="0"/>
    <s v="03101834"/>
    <s v="303345"/>
    <x v="0"/>
    <m/>
    <n v="2"/>
    <s v="Madame"/>
    <s v="CAROLINE"/>
    <s v="PONSADA"/>
    <s v="440 CCT"/>
    <d v="2017-02-01T00:00:00"/>
    <m/>
    <s v="Faux"/>
    <n v="5"/>
    <s v="SALARIES COMMERCIAUX"/>
    <s v="441 CCTM"/>
    <d v="2017-03-01T00:00:00"/>
    <s v="441"/>
    <s v="05"/>
    <s v="SALARIES COMMERCIAUX"/>
    <s v="T"/>
    <m/>
    <s v="386"/>
    <s v="Niveau 1"/>
    <m/>
    <s v="Niveau 1"/>
    <m/>
    <d v="1970-12-09T00:00:00"/>
    <n v="54"/>
    <n v="100"/>
    <s v="FRANCAISE"/>
    <d v="2017-03-01T00:00:00"/>
    <n v="7"/>
    <d v="2017-03-01T00:00:00"/>
    <s v="HC"/>
    <n v="13090"/>
    <s v="AIX EN PROVENCE"/>
    <s v="FREDERIC MESTRE"/>
    <s v="071251"/>
    <s v="REGION GRAND SUD"/>
    <s v="305931"/>
    <s v="JULIEN KARIGER"/>
    <s v="100 IMD"/>
    <x v="6"/>
    <x v="6"/>
    <s v="305212"/>
    <s v="CHARLOTTE JALLADEAU"/>
    <s v="310 CMA"/>
    <x v="9"/>
    <x v="9"/>
    <s v="303345"/>
    <s v="CAROLINE PONSADA"/>
    <s v="441 CCTM"/>
    <s v="HC"/>
    <s v="099909"/>
    <s v="SECTEUR BLANC"/>
  </r>
  <r>
    <n v="193044"/>
    <n v="3002285"/>
    <x v="0"/>
    <s v="REGION GRAND OUEST"/>
    <x v="0"/>
    <s v="03002285"/>
    <s v="193044"/>
    <x v="0"/>
    <m/>
    <n v="2"/>
    <s v="Madame"/>
    <s v="MARIE NOELLE"/>
    <s v="POUPARD"/>
    <s v="370 CC.E"/>
    <s v="31/12/2008"/>
    <m/>
    <s v="Faux"/>
    <n v="5"/>
    <s v="SALARIES COMMERCIAUX"/>
    <s v="371 CCM.E"/>
    <d v="2009-01-01T00:00:00"/>
    <s v="371"/>
    <s v="05"/>
    <s v="SALARIES COMMERCIAUX"/>
    <s v="T"/>
    <m/>
    <s v="293"/>
    <s v="Niveau 2"/>
    <m/>
    <s v="Niveau 2"/>
    <m/>
    <d v="1970-06-27T00:00:00"/>
    <n v="54"/>
    <n v="100"/>
    <s v="FRANCAISE"/>
    <d v="2009-01-01T00:00:00"/>
    <n v="15"/>
    <d v="2009-01-01T00:00:00"/>
    <s v="HC"/>
    <n v="72110"/>
    <s v="BEAUFAY"/>
    <s v="MATHIEU CHEMIN"/>
    <s v="071590"/>
    <s v="REGION GRAND OUEST"/>
    <s v="306176"/>
    <s v="BERENGERE CORVELLEC"/>
    <s v="100 IMD"/>
    <x v="31"/>
    <x v="31"/>
    <s v="302611"/>
    <s v="ROMAIN ERNOULT"/>
    <s v="200 IMP"/>
    <x v="59"/>
    <x v="59"/>
    <s v="193044"/>
    <s v="MARIE NOELLE POUPARD"/>
    <s v="371 CCM.E"/>
    <s v="HC"/>
    <s v="096656"/>
    <s v="SECTEUR BLANC"/>
  </r>
  <r>
    <n v="192009"/>
    <n v="3001499"/>
    <x v="0"/>
    <s v="REGION GRAND OUEST"/>
    <x v="0"/>
    <s v="03001499"/>
    <s v="192009"/>
    <x v="0"/>
    <m/>
    <n v="1"/>
    <s v="Monsieur"/>
    <s v="CHRISTOPHE"/>
    <s v="POUTEAU"/>
    <m/>
    <m/>
    <m/>
    <m/>
    <m/>
    <m/>
    <s v="391 CCEIM"/>
    <d v="2008-06-01T00:00:00"/>
    <s v="391"/>
    <s v="05"/>
    <s v="SALARIES COMMERCIAUX"/>
    <s v="T"/>
    <m/>
    <s v="311"/>
    <m/>
    <m/>
    <s v="Niveau 2"/>
    <m/>
    <d v="1974-11-20T00:00:00"/>
    <n v="50"/>
    <n v="100"/>
    <s v="FRANCAISE"/>
    <d v="2008-06-01T00:00:00"/>
    <n v="16"/>
    <d v="2008-06-01T00:00:00"/>
    <s v="HC"/>
    <n v="53100"/>
    <s v="MAYENNE"/>
    <s v="MATHIEU CHEMIN"/>
    <s v="071590"/>
    <s v="REGION GRAND OUEST"/>
    <s v="170189"/>
    <s v="SEBASTIEN PLANCON"/>
    <s v="100 IMD"/>
    <x v="10"/>
    <x v="10"/>
    <s v="304465"/>
    <s v="ALEXANDRE FOURNIER"/>
    <s v="200 IMP"/>
    <x v="71"/>
    <x v="71"/>
    <s v="192009"/>
    <s v="CHRISTOPHE POUTEAU"/>
    <s v="391 CCEIM"/>
    <s v="HC"/>
    <s v="098079"/>
    <s v="SECTEUR BLANC"/>
  </r>
  <r>
    <n v="179641"/>
    <n v="3000701"/>
    <x v="0"/>
    <s v="REGION GRAND OUEST"/>
    <x v="0"/>
    <s v="03000701"/>
    <s v="179641"/>
    <x v="0"/>
    <m/>
    <n v="1"/>
    <s v="Monsieur"/>
    <s v="FLORENT"/>
    <s v="PRAT"/>
    <s v="370 CC.E"/>
    <n v="35735"/>
    <m/>
    <s v="Faux"/>
    <n v="5"/>
    <s v="INSPECTEURS RSG"/>
    <s v="386 IE"/>
    <d v="1997-12-01T00:00:00"/>
    <s v="386"/>
    <s v="05"/>
    <s v="INSPECTEURS RSG"/>
    <s v="T"/>
    <m/>
    <s v="387"/>
    <n v="5"/>
    <m/>
    <n v="5"/>
    <m/>
    <d v="1971-09-05T00:00:00"/>
    <n v="53"/>
    <n v="100"/>
    <s v="FRANCAISE"/>
    <d v="1997-12-01T00:00:00"/>
    <n v="27"/>
    <d v="1997-12-01T00:00:00"/>
    <s v="HC"/>
    <n v="53000"/>
    <s v="LAVAL"/>
    <s v="MATHIEU CHEMIN"/>
    <s v="071590"/>
    <s v="REGION GRAND OUEST"/>
    <s v="170189"/>
    <s v="SEBASTIEN PLANCON"/>
    <s v="100 IMD"/>
    <x v="10"/>
    <x v="10"/>
    <s v="304465"/>
    <s v="ALEXANDRE FOURNIER"/>
    <s v="200 IMP"/>
    <x v="71"/>
    <x v="71"/>
    <s v="179641"/>
    <s v="FLORENT PRAT"/>
    <s v="386 IE"/>
    <s v="HC"/>
    <s v="991158"/>
    <s v="SECTEUR BLANC"/>
  </r>
  <r>
    <n v="166114"/>
    <n v="6015209"/>
    <x v="1"/>
    <s v="REGION ILE DE FRANCE NORD"/>
    <x v="0"/>
    <s v="06015209"/>
    <s v="166114"/>
    <x v="0"/>
    <m/>
    <n v="2"/>
    <s v="Madame"/>
    <s v="SYLVIE"/>
    <s v="PREVOT"/>
    <m/>
    <m/>
    <m/>
    <m/>
    <m/>
    <m/>
    <s v="ASSISTANT COMMERCIAL NIVEAU 2"/>
    <d v="1991-01-02T00:00:00"/>
    <s v="855"/>
    <s v="03"/>
    <s v="NON CADRES"/>
    <m/>
    <m/>
    <m/>
    <m/>
    <m/>
    <n v="4"/>
    <m/>
    <d v="1967-07-24T00:00:00"/>
    <n v="57"/>
    <n v="100"/>
    <s v="FRANCAISE"/>
    <d v="1991-01-02T00:00:00"/>
    <n v="33"/>
    <d v="1991-01-02T00:00:00"/>
    <m/>
    <n v="2100"/>
    <s v="ST QUENTIN"/>
    <s v="CATHERINE BLANCKAERT"/>
    <s v="071030"/>
    <s v="REGION ILE DE FRANCE NORD"/>
    <s v="301703"/>
    <s v="JONATHAN HENNICOTTE"/>
    <s v="100 IMD"/>
    <x v="34"/>
    <x v="34"/>
    <m/>
    <m/>
    <m/>
    <x v="3"/>
    <x v="3"/>
    <m/>
    <m/>
    <m/>
    <m/>
    <m/>
    <m/>
  </r>
  <r>
    <n v="175757"/>
    <n v="3000591"/>
    <x v="2"/>
    <s v="REGION GRAND SUD"/>
    <x v="0"/>
    <s v="03000591"/>
    <s v="175757"/>
    <x v="0"/>
    <m/>
    <n v="1"/>
    <s v="Monsieur"/>
    <s v="JOURDAN"/>
    <s v="PRINCE"/>
    <m/>
    <m/>
    <m/>
    <m/>
    <m/>
    <m/>
    <s v="200 IMP"/>
    <d v="1996-02-01T00:00:00"/>
    <s v="200"/>
    <s v="04"/>
    <s v="INSPECTEURS RSG"/>
    <m/>
    <m/>
    <m/>
    <m/>
    <m/>
    <n v="6"/>
    <m/>
    <d v="1972-04-22T00:00:00"/>
    <n v="52"/>
    <n v="100"/>
    <s v="FRANCAISE"/>
    <d v="1996-02-01T00:00:00"/>
    <n v="28"/>
    <d v="1996-02-01T00:00:00"/>
    <m/>
    <n v="30720"/>
    <s v="RIBAUTE LES TAVERNES"/>
    <s v="FREDERIC MESTRE"/>
    <s v="071251"/>
    <s v="REGION GRAND SUD"/>
    <s v="304665"/>
    <s v="FABRIZIA LEGGER"/>
    <s v="100 IMD"/>
    <x v="4"/>
    <x v="4"/>
    <s v="175757"/>
    <s v="JOURDAN PRINCE"/>
    <s v="200 IMP"/>
    <x v="49"/>
    <x v="49"/>
    <m/>
    <m/>
    <m/>
    <s v="HP"/>
    <m/>
    <m/>
  </r>
  <r>
    <n v="302996"/>
    <n v="3101645"/>
    <x v="0"/>
    <s v="REGION ILE DE FRANCE NORD"/>
    <x v="0"/>
    <s v="03101645"/>
    <s v="302996"/>
    <x v="0"/>
    <m/>
    <n v="2"/>
    <s v="Madame"/>
    <s v="ANNE"/>
    <s v="PRONIER"/>
    <s v="445 CCA"/>
    <d v="2016-04-01T00:00:00"/>
    <m/>
    <s v="Faux"/>
    <n v="5"/>
    <s v="SALARIES COMMERCIAUX"/>
    <s v="440 CCT"/>
    <d v="2016-05-01T00:00:00"/>
    <s v="440"/>
    <s v="05"/>
    <s v="SALARIES COMMERCIAUX"/>
    <m/>
    <m/>
    <s v="203"/>
    <s v="Niveau 1"/>
    <m/>
    <s v="Niveau 1"/>
    <m/>
    <d v="1984-11-29T00:00:00"/>
    <n v="40"/>
    <n v="100"/>
    <s v="FRANCAISE"/>
    <d v="2016-05-01T00:00:00"/>
    <n v="8"/>
    <d v="2016-05-01T00:00:00"/>
    <s v="HC"/>
    <n v="59560"/>
    <s v="COMINES"/>
    <s v="CATHERINE BLANCKAERT"/>
    <s v="071030"/>
    <s v="REGION ILE DE FRANCE NORD"/>
    <s v="185551"/>
    <s v="BERNARD GERONIMI"/>
    <s v="100 IMD"/>
    <x v="17"/>
    <x v="17"/>
    <s v="305500"/>
    <s v="MARIE CHARLOTTE DELPIERRE"/>
    <s v="310 CMA"/>
    <x v="110"/>
    <x v="110"/>
    <s v="302996"/>
    <s v="ANNE PRONIER"/>
    <s v="440 CCT"/>
    <s v="HC"/>
    <s v="099405"/>
    <s v="SECTEUR BLANC"/>
  </r>
  <r>
    <n v="303619"/>
    <n v="3101969"/>
    <x v="0"/>
    <s v="REGION ILE DE FRANCE NORD"/>
    <x v="0"/>
    <s v="03101969"/>
    <s v="303619"/>
    <x v="0"/>
    <m/>
    <n v="1"/>
    <s v="Monsieur"/>
    <s v="GUILLAUME"/>
    <s v="PRZYBYLSKI"/>
    <s v="441 CCTM"/>
    <n v="45231"/>
    <m/>
    <s v="Faux"/>
    <n v="5"/>
    <s v="SALARIES COMMERCIAUX"/>
    <s v="371 CCM.E"/>
    <d v="2023-12-01T00:00:00"/>
    <s v="371"/>
    <s v="05"/>
    <s v="SALARIES COMMERCIAUX"/>
    <s v="T"/>
    <m/>
    <s v="631"/>
    <s v="Niveau 2"/>
    <m/>
    <s v="Niveau 2"/>
    <m/>
    <d v="1980-02-29T00:00:00"/>
    <n v="44"/>
    <n v="100"/>
    <s v="FRANCAISE"/>
    <d v="2017-10-01T00:00:00"/>
    <n v="7"/>
    <d v="2017-10-01T00:00:00"/>
    <s v="HC"/>
    <n v="62610"/>
    <s v="BREMES"/>
    <s v="CATHERINE BLANCKAERT"/>
    <s v="071030"/>
    <s v="REGION ILE DE FRANCE NORD"/>
    <s v="185551"/>
    <s v="BERNARD GERONIMI"/>
    <s v="100 IMD"/>
    <x v="17"/>
    <x v="17"/>
    <s v="156632"/>
    <s v="CHRISTIAN TALON"/>
    <s v="200 IMP"/>
    <x v="45"/>
    <x v="45"/>
    <s v="303619"/>
    <s v="GUILLAUME PRZYBYLSKI"/>
    <s v="371 CCM.E"/>
    <s v="HC"/>
    <s v="992709"/>
    <s v="SECTEUR BLANC"/>
  </r>
  <r>
    <n v="304221"/>
    <n v="3102278"/>
    <x v="0"/>
    <s v="REGION GRAND SUD"/>
    <x v="0"/>
    <s v="03102278"/>
    <s v="304221"/>
    <x v="0"/>
    <m/>
    <n v="1"/>
    <s v="Monsieur"/>
    <s v="WILLIAM"/>
    <s v="PULCINA"/>
    <s v="441 CCTM"/>
    <s v="31/12/2022"/>
    <m/>
    <s v="Faux"/>
    <n v="5"/>
    <s v="SALARIES COMMERCIAUX"/>
    <s v="391 CCEIM"/>
    <d v="2023-01-01T00:00:00"/>
    <s v="391"/>
    <s v="05"/>
    <s v="SALARIES COMMERCIAUX"/>
    <s v="T"/>
    <m/>
    <s v="286"/>
    <s v="Niveau 2"/>
    <m/>
    <s v="Niveau 2"/>
    <m/>
    <d v="1986-08-20T00:00:00"/>
    <n v="38"/>
    <n v="100"/>
    <s v="FRANCAISE"/>
    <d v="2019-04-01T00:00:00"/>
    <n v="5"/>
    <d v="2019-04-01T00:00:00"/>
    <s v="HC"/>
    <n v="1540"/>
    <s v="VONNAS"/>
    <s v="FREDERIC MESTRE"/>
    <s v="071251"/>
    <s v="REGION GRAND SUD"/>
    <s v="305131"/>
    <s v="BAPTISTE CHIKLI"/>
    <s v="100 IMD"/>
    <x v="12"/>
    <x v="12"/>
    <s v="304601"/>
    <s v="ALEXANDRE GAUCHE"/>
    <s v="200 IMP"/>
    <x v="112"/>
    <x v="112"/>
    <s v="304221"/>
    <s v="WILLIAM PULCINA"/>
    <s v="391 CCEIM"/>
    <s v="HC"/>
    <s v="097114"/>
    <s v="SECTEUR BLANC"/>
  </r>
  <r>
    <n v="300895"/>
    <n v="3100525"/>
    <x v="0"/>
    <s v="REGION CENTRE EST"/>
    <x v="0"/>
    <s v="03100525"/>
    <s v="300895"/>
    <x v="0"/>
    <m/>
    <n v="2"/>
    <s v="Madame"/>
    <s v="LUDIVINE"/>
    <s v="PUTELLI"/>
    <s v="440 CCT"/>
    <n v="45505"/>
    <m/>
    <s v="Faux"/>
    <n v="5"/>
    <s v="SALARIES COMMERCIAUX"/>
    <s v="444 CCTM.S"/>
    <d v="2024-09-01T00:00:00"/>
    <s v="444"/>
    <s v="05"/>
    <s v="SALARIES COMMERCIAUX"/>
    <s v="T"/>
    <m/>
    <s v="502"/>
    <s v="Niveau 1"/>
    <m/>
    <s v="Niveau 1"/>
    <m/>
    <n v="31546"/>
    <n v="38"/>
    <n v="100"/>
    <s v="FRANCAISE"/>
    <n v="41122"/>
    <n v="12"/>
    <n v="41122"/>
    <s v="HC"/>
    <n v="28310"/>
    <s v="TOURY"/>
    <s v="JEROME CARPANETTO"/>
    <s v="900582"/>
    <s v="REGION CENTRE EST"/>
    <s v="182240"/>
    <s v="FREDERIC MARTINELLI"/>
    <s v="100 IMD"/>
    <x v="2"/>
    <x v="2"/>
    <s v="305466"/>
    <s v="ANTHONY COLAS"/>
    <s v="200 IMP"/>
    <x v="2"/>
    <x v="2"/>
    <s v="300895"/>
    <s v="LUDIVINE PUTELLI"/>
    <s v="444 CCTM.S"/>
    <s v="HC"/>
    <s v="993289"/>
    <s v="SECTEUR BLANC"/>
  </r>
  <r>
    <n v="303242"/>
    <n v="3101785"/>
    <x v="0"/>
    <s v="REGION GRAND SUD"/>
    <x v="0"/>
    <s v="03101785"/>
    <s v="303242"/>
    <x v="0"/>
    <m/>
    <n v="1"/>
    <s v="Monsieur"/>
    <s v="LAURENT"/>
    <s v="PUXEDDU"/>
    <s v="445 CCA"/>
    <d v="2016-11-01T00:00:00"/>
    <m/>
    <s v="Faux"/>
    <n v="5"/>
    <s v="SALARIES COMMERCIAUX"/>
    <s v="440 CCT"/>
    <d v="2016-12-01T00:00:00"/>
    <s v="440"/>
    <s v="05"/>
    <s v="SALARIES COMMERCIAUX"/>
    <m/>
    <m/>
    <s v="828"/>
    <s v="Niveau 1"/>
    <m/>
    <s v="Niveau 1"/>
    <m/>
    <d v="1966-07-13T00:00:00"/>
    <n v="58"/>
    <n v="100"/>
    <s v="FRANCAISE"/>
    <d v="2016-12-01T00:00:00"/>
    <n v="8"/>
    <d v="2016-12-01T00:00:00"/>
    <s v="HC"/>
    <n v="13010"/>
    <s v="MARSEILLE"/>
    <s v="FREDERIC MESTRE"/>
    <s v="071251"/>
    <s v="REGION GRAND SUD"/>
    <s v="305931"/>
    <s v="JULIEN KARIGER"/>
    <s v="100 IMD"/>
    <x v="6"/>
    <x v="6"/>
    <m/>
    <m/>
    <m/>
    <x v="32"/>
    <x v="32"/>
    <s v="303242"/>
    <s v="LAURENT PUXEDDU"/>
    <s v="440 CCT"/>
    <s v="HC"/>
    <s v="099481"/>
    <s v="SECTEUR BLANC"/>
  </r>
  <r>
    <n v="305601"/>
    <n v="7022583"/>
    <x v="0"/>
    <s v="REGION CENTRE EST"/>
    <x v="0"/>
    <s v="07022583"/>
    <s v="305601"/>
    <x v="0"/>
    <m/>
    <n v="2"/>
    <s v="Madame"/>
    <s v="COLINDA"/>
    <s v="QUESADA"/>
    <m/>
    <m/>
    <m/>
    <m/>
    <m/>
    <m/>
    <s v="440 CCT"/>
    <d v="2023-12-01T00:00:00"/>
    <s v="440"/>
    <s v="05"/>
    <s v="SALARIES COMMERCIAUX"/>
    <m/>
    <m/>
    <s v="487"/>
    <m/>
    <m/>
    <s v="Niveau 1"/>
    <m/>
    <n v="28794"/>
    <n v="46"/>
    <n v="100"/>
    <s v="FRANCAISE"/>
    <n v="45078"/>
    <n v="1"/>
    <n v="45078"/>
    <s v="HC"/>
    <n v="3200"/>
    <s v="VICHY"/>
    <s v="JEROME CARPANETTO"/>
    <s v="900582"/>
    <s v="REGION CENTRE EST"/>
    <m/>
    <m/>
    <m/>
    <x v="7"/>
    <x v="7"/>
    <s v="305060"/>
    <s v="ALEXIS RODRIGUES"/>
    <s v="200 IMP"/>
    <x v="109"/>
    <x v="109"/>
    <s v="305601"/>
    <s v="COLINDA QUESADA"/>
    <s v="440 CCT"/>
    <s v="HC"/>
    <s v="993258"/>
    <s v="SECTEUR BLANC"/>
  </r>
  <r>
    <n v="306306"/>
    <n v="7024174"/>
    <x v="3"/>
    <s v="REGION GRAND OUEST"/>
    <x v="0"/>
    <s v="07024174"/>
    <s v="306306"/>
    <x v="0"/>
    <m/>
    <n v="1"/>
    <s v="Monsieur"/>
    <s v="FLAVIEN"/>
    <s v="QUIROSA"/>
    <m/>
    <m/>
    <m/>
    <m/>
    <m/>
    <m/>
    <s v="100 IMD"/>
    <d v="2024-09-01T00:00:00"/>
    <s v="100"/>
    <s v="03"/>
    <s v="INSPECTEURS RSG"/>
    <m/>
    <m/>
    <m/>
    <m/>
    <m/>
    <n v="6"/>
    <m/>
    <n v="32452"/>
    <n v="36"/>
    <n v="100"/>
    <s v="FRANCAISE"/>
    <n v="45536"/>
    <n v="0"/>
    <n v="45536"/>
    <m/>
    <n v="44120"/>
    <s v="VERTOU"/>
    <s v="MATHIEU CHEMIN"/>
    <s v="071590"/>
    <s v="REGION GRAND OUEST"/>
    <s v="306306"/>
    <s v="FLAVIEN QUIROSA"/>
    <s v="100 IMD"/>
    <x v="35"/>
    <x v="35"/>
    <m/>
    <m/>
    <m/>
    <x v="3"/>
    <x v="3"/>
    <m/>
    <m/>
    <m/>
    <s v="D7"/>
    <m/>
    <m/>
  </r>
  <r>
    <n v="305302"/>
    <n v="7020953"/>
    <x v="0"/>
    <s v="REGION CENTRE EST"/>
    <x v="0"/>
    <s v="07020953"/>
    <s v="305302"/>
    <x v="0"/>
    <m/>
    <n v="1"/>
    <s v="Monsieur"/>
    <s v="OLIVIER"/>
    <s v="RABEHASY"/>
    <m/>
    <m/>
    <m/>
    <m/>
    <m/>
    <m/>
    <s v="440 CCT"/>
    <d v="2022-11-01T00:00:00"/>
    <s v="440"/>
    <s v="05"/>
    <s v="SALARIES COMMERCIAUX"/>
    <m/>
    <m/>
    <s v="314"/>
    <m/>
    <m/>
    <s v="Niveau 1"/>
    <m/>
    <n v="30749"/>
    <n v="40"/>
    <n v="100"/>
    <s v="FRANCAISE"/>
    <n v="44682"/>
    <n v="2"/>
    <n v="44682"/>
    <s v="HC"/>
    <n v="77290"/>
    <s v="MITRY MORY"/>
    <s v="JEROME CARPANETTO"/>
    <s v="900582"/>
    <s v="REGION CENTRE EST"/>
    <s v="193601"/>
    <s v="PIERRICK MORTIER"/>
    <s v="100 IMD"/>
    <x v="30"/>
    <x v="30"/>
    <s v="300960"/>
    <s v="HELDER NEVES"/>
    <s v="200 IMP"/>
    <x v="68"/>
    <x v="68"/>
    <s v="305302"/>
    <s v="OLIVIER RABEHASY"/>
    <s v="440 CCT"/>
    <s v="HC"/>
    <s v="099494"/>
    <s v="SECTEUR BLANC"/>
  </r>
  <r>
    <n v="306236"/>
    <n v="7024114"/>
    <x v="0"/>
    <s v="REGION CENTRE EST"/>
    <x v="0"/>
    <s v="07024114"/>
    <s v="306236"/>
    <x v="0"/>
    <m/>
    <n v="1"/>
    <s v="Monsieur"/>
    <s v="HUGO"/>
    <s v="RAGACHE"/>
    <m/>
    <m/>
    <m/>
    <m/>
    <m/>
    <m/>
    <s v="445 CCA"/>
    <d v="2024-09-01T00:00:00"/>
    <s v="445"/>
    <s v="05"/>
    <s v="SALARIES COMMERCIAUX"/>
    <m/>
    <m/>
    <s v="523"/>
    <m/>
    <m/>
    <s v="Niveau 1"/>
    <m/>
    <n v="33611"/>
    <n v="32"/>
    <n v="100"/>
    <s v="FRANCAISE"/>
    <n v="45536"/>
    <n v="0"/>
    <n v="45536"/>
    <s v="HC"/>
    <n v="69260"/>
    <s v="CHARBONNIERES LES BAINS"/>
    <s v="JEROME CARPANETTO"/>
    <s v="900582"/>
    <s v="REGION CENTRE EST"/>
    <s v="304393"/>
    <s v="NICOLAS THIALLET"/>
    <s v="100 IMD"/>
    <x v="36"/>
    <x v="36"/>
    <s v="305158"/>
    <s v="MARION PHILIBERT"/>
    <s v="310 CMA"/>
    <x v="155"/>
    <x v="151"/>
    <s v="306236"/>
    <s v="HUGO RAGACHE"/>
    <s v="445 CCA"/>
    <s v="HC"/>
    <s v="993303"/>
    <s v="SECTEUR BLANC"/>
  </r>
  <r>
    <n v="306186"/>
    <n v="7024029"/>
    <x v="0"/>
    <s v="REGION GRAND SUD"/>
    <x v="0"/>
    <s v="07024029"/>
    <s v="306186"/>
    <x v="0"/>
    <m/>
    <n v="1"/>
    <s v="Monsieur"/>
    <s v="MATHYS"/>
    <s v="RAGEADE"/>
    <m/>
    <m/>
    <m/>
    <m/>
    <m/>
    <m/>
    <s v="445 CCA"/>
    <d v="2024-09-01T00:00:00"/>
    <s v="445"/>
    <s v="05"/>
    <s v="SALARIES COMMERCIAUX"/>
    <m/>
    <m/>
    <s v="502"/>
    <m/>
    <m/>
    <s v="Niveau 1"/>
    <m/>
    <n v="36166"/>
    <n v="25"/>
    <n v="100"/>
    <s v="FRANCAISE"/>
    <n v="45536"/>
    <n v="0"/>
    <n v="45536"/>
    <s v="HC"/>
    <n v="42300"/>
    <s v="ROANNE"/>
    <s v="FREDERIC MESTRE"/>
    <s v="071251"/>
    <s v="REGION GRAND SUD"/>
    <s v="193087"/>
    <s v="NICOLAS LEVEQUE"/>
    <s v="100 IMD"/>
    <x v="16"/>
    <x v="16"/>
    <s v="167187"/>
    <s v="CHRISTOPHE FOUILLOUSE"/>
    <s v="200 IMP"/>
    <x v="25"/>
    <x v="25"/>
    <s v="306186"/>
    <s v="MATHYS RAGEADE"/>
    <s v="445 CCA"/>
    <s v="HC"/>
    <s v="993274"/>
    <s v="SECTEUR BLANC"/>
  </r>
  <r>
    <n v="193388"/>
    <n v="3002645"/>
    <x v="0"/>
    <s v="REGION GRAND SUD"/>
    <x v="0"/>
    <s v="03002645"/>
    <s v="193388"/>
    <x v="0"/>
    <m/>
    <n v="2"/>
    <s v="Madame"/>
    <s v="ISABELLE"/>
    <s v="RAMBAUD"/>
    <m/>
    <m/>
    <m/>
    <m/>
    <m/>
    <m/>
    <s v="440 CCT"/>
    <d v="2009-11-01T00:00:00"/>
    <s v="440"/>
    <s v="05"/>
    <s v="SALARIES COMMERCIAUX"/>
    <m/>
    <m/>
    <s v="407"/>
    <m/>
    <m/>
    <s v="Niveau 1"/>
    <m/>
    <n v="23923"/>
    <n v="59"/>
    <n v="100"/>
    <s v="FRANCAISE"/>
    <n v="40118"/>
    <n v="15"/>
    <n v="40118"/>
    <s v="HC"/>
    <n v="1300"/>
    <s v="BELLEY"/>
    <s v="FREDERIC MESTRE"/>
    <s v="071251"/>
    <s v="REGION GRAND SUD"/>
    <s v="305131"/>
    <s v="BAPTISTE CHIKLI"/>
    <s v="100 IMD"/>
    <x v="12"/>
    <x v="12"/>
    <s v="305804"/>
    <s v="CYRIL CACCIATORE"/>
    <s v="200 IMP"/>
    <x v="14"/>
    <x v="14"/>
    <s v="193388"/>
    <s v="ISABELLE RAMBAUD"/>
    <s v="440 CCT"/>
    <s v="HC"/>
    <s v="992451"/>
    <s v="SECTEUR BLANC"/>
  </r>
  <r>
    <n v="305862"/>
    <n v="7023367"/>
    <x v="0"/>
    <s v="REGION GRAND SUD"/>
    <x v="0"/>
    <s v="07023367"/>
    <s v="305862"/>
    <x v="0"/>
    <m/>
    <n v="1"/>
    <s v="Monsieur"/>
    <s v="ANTHONY"/>
    <s v="RAMIREZ"/>
    <m/>
    <m/>
    <m/>
    <m/>
    <m/>
    <m/>
    <s v="440 CCT"/>
    <d v="2024-06-01T00:00:00"/>
    <s v="440"/>
    <s v="05"/>
    <s v="SALARIES COMMERCIAUX"/>
    <m/>
    <m/>
    <s v="373"/>
    <m/>
    <m/>
    <s v="Niveau 1"/>
    <m/>
    <n v="30932"/>
    <n v="40"/>
    <n v="100"/>
    <s v="FRANCAISE"/>
    <n v="45323"/>
    <n v="0"/>
    <n v="45323"/>
    <s v="HC"/>
    <n v="1990"/>
    <s v="ST TRIVIER SUR MOIGNANS"/>
    <s v="FREDERIC MESTRE"/>
    <s v="071251"/>
    <s v="REGION GRAND SUD"/>
    <s v="305131"/>
    <s v="BAPTISTE CHIKLI"/>
    <s v="100 IMD"/>
    <x v="12"/>
    <x v="12"/>
    <s v="304601"/>
    <s v="ALEXANDRE GAUCHE"/>
    <s v="200 IMP"/>
    <x v="112"/>
    <x v="112"/>
    <s v="305862"/>
    <s v="ANTHONY RAMIREZ"/>
    <s v="440 CCT"/>
    <s v="HC"/>
    <s v="991225"/>
    <s v="SECTEUR BLANC"/>
  </r>
  <r>
    <n v="304204"/>
    <n v="3102270"/>
    <x v="2"/>
    <s v="REGION CENTRE EST"/>
    <x v="0"/>
    <s v="03102270"/>
    <s v="304204"/>
    <x v="0"/>
    <m/>
    <n v="1"/>
    <s v="Monsieur"/>
    <s v="MARTIN"/>
    <s v="RANJIT"/>
    <s v="386 IE"/>
    <n v="45292"/>
    <m/>
    <s v="Faux"/>
    <n v="4"/>
    <s v="INSPECTEURS RSG"/>
    <s v="200 IMP"/>
    <d v="2024-02-01T00:00:00"/>
    <s v="200"/>
    <s v="04"/>
    <s v="INSPECTEURS RSG"/>
    <m/>
    <m/>
    <m/>
    <n v="5"/>
    <m/>
    <n v="5"/>
    <m/>
    <n v="33645"/>
    <n v="32"/>
    <n v="100"/>
    <s v="FRANCAISE"/>
    <n v="43525"/>
    <n v="5"/>
    <n v="43525"/>
    <m/>
    <n v="29600"/>
    <s v="MORLAIX"/>
    <s v="JEROME CARPANETTO"/>
    <s v="900582"/>
    <s v="REGION CENTRE EST"/>
    <s v="300268"/>
    <s v="PIERRE FRANCOIS LAURA"/>
    <s v="100 IMD"/>
    <x v="37"/>
    <x v="37"/>
    <s v="304204"/>
    <s v="MARTIN RANJIT"/>
    <s v="200 IMP"/>
    <x v="65"/>
    <x v="65"/>
    <m/>
    <m/>
    <m/>
    <s v="HP"/>
    <m/>
    <m/>
  </r>
  <r>
    <n v="306152"/>
    <n v="7023999"/>
    <x v="0"/>
    <s v="REGION ILE DE FRANCE NORD"/>
    <x v="0"/>
    <s v="07023999"/>
    <s v="306152"/>
    <x v="0"/>
    <m/>
    <n v="1"/>
    <s v="Monsieur"/>
    <s v="THEO"/>
    <s v="RASZKOWSKI"/>
    <m/>
    <m/>
    <m/>
    <m/>
    <m/>
    <m/>
    <s v="440 CCT"/>
    <d v="2024-12-01T00:00:00"/>
    <s v="440"/>
    <s v="05"/>
    <s v="SALARIES COMMERCIAUX"/>
    <m/>
    <m/>
    <s v="208"/>
    <m/>
    <m/>
    <s v="Niveau 1"/>
    <m/>
    <n v="36579"/>
    <n v="24"/>
    <n v="100"/>
    <s v="FRANCAISE"/>
    <n v="45505"/>
    <n v="0"/>
    <n v="45505"/>
    <s v="HC"/>
    <n v="62175"/>
    <s v="BOIRY STE RICTRUDE"/>
    <s v="CATHERINE BLANCKAERT"/>
    <s v="071030"/>
    <s v="REGION ILE DE FRANCE NORD"/>
    <s v="305330"/>
    <s v="NICOLAS PHILIPPE"/>
    <s v="100 IMD"/>
    <x v="8"/>
    <x v="8"/>
    <s v="302821"/>
    <s v="FARIDA EL BENNOURI"/>
    <s v="200 IMP"/>
    <x v="100"/>
    <x v="100"/>
    <s v="306152"/>
    <s v="THEO RASZKOWSKI"/>
    <s v="440 CCT"/>
    <s v="HC"/>
    <s v="993382"/>
    <s v="SECTEUR BLANC"/>
  </r>
  <r>
    <n v="301974"/>
    <n v="3101097"/>
    <x v="0"/>
    <s v="REGION ILE DE FRANCE NORD"/>
    <x v="0"/>
    <s v="03101097"/>
    <s v="301974"/>
    <x v="0"/>
    <m/>
    <n v="1"/>
    <s v="Monsieur"/>
    <s v="PATRICE"/>
    <s v="RASZKOWSKI"/>
    <m/>
    <m/>
    <m/>
    <m/>
    <m/>
    <m/>
    <s v="440 CCT"/>
    <d v="2014-05-01T00:00:00"/>
    <s v="440"/>
    <s v="05"/>
    <s v="SALARIES COMMERCIAUX"/>
    <m/>
    <m/>
    <s v="187"/>
    <m/>
    <m/>
    <s v="Niveau 1"/>
    <m/>
    <n v="25089"/>
    <n v="56"/>
    <n v="100"/>
    <s v="FRANCAISE"/>
    <n v="41760"/>
    <n v="10"/>
    <n v="41760"/>
    <s v="HC"/>
    <n v="59169"/>
    <s v="ERCHIN"/>
    <s v="CATHERINE BLANCKAERT"/>
    <s v="071030"/>
    <s v="REGION ILE DE FRANCE NORD"/>
    <s v="177094"/>
    <s v="WILLY FASQUEL"/>
    <s v="100 IMD"/>
    <x v="32"/>
    <x v="32"/>
    <s v="305431"/>
    <s v="MAUD LEGRAND"/>
    <s v="310 CMA"/>
    <x v="75"/>
    <x v="75"/>
    <s v="301974"/>
    <s v="PATRICE RASZKOWSKI"/>
    <s v="440 CCT"/>
    <s v="HC"/>
    <s v="990216"/>
    <s v="SECTEUR BLANC"/>
  </r>
  <r>
    <n v="300266"/>
    <n v="3100180"/>
    <x v="2"/>
    <s v="REGION CENTRE EST"/>
    <x v="0"/>
    <s v="03100180"/>
    <s v="300266"/>
    <x v="0"/>
    <m/>
    <n v="1"/>
    <s v="Monsieur"/>
    <s v="JULIEN"/>
    <s v="RAVEL"/>
    <s v="310 CMA"/>
    <n v="44501"/>
    <m/>
    <s v="Faux"/>
    <n v="4"/>
    <s v="INSPECTEURS RSG"/>
    <s v="200 IMP"/>
    <d v="2021-12-01T00:00:00"/>
    <s v="200"/>
    <s v="04"/>
    <s v="INSPECTEURS RSG"/>
    <m/>
    <m/>
    <m/>
    <n v="5"/>
    <m/>
    <n v="5"/>
    <m/>
    <n v="32916"/>
    <n v="34"/>
    <n v="100"/>
    <s v="FRANCAISE"/>
    <n v="40695"/>
    <n v="13"/>
    <n v="40695"/>
    <m/>
    <n v="2190"/>
    <s v="VILLENEUVE SUR AISNE"/>
    <s v="JEROME CARPANETTO"/>
    <s v="900582"/>
    <s v="REGION CENTRE EST"/>
    <s v="172115"/>
    <s v="GREGORY BACQUET"/>
    <s v="100 IMD"/>
    <x v="29"/>
    <x v="29"/>
    <s v="300266"/>
    <s v="JULIEN RAVEL"/>
    <s v="200 IMP"/>
    <x v="120"/>
    <x v="119"/>
    <m/>
    <m/>
    <m/>
    <s v="HP"/>
    <m/>
    <m/>
  </r>
  <r>
    <n v="167815"/>
    <n v="3000402"/>
    <x v="0"/>
    <s v="REGION GRAND OUEST"/>
    <x v="0"/>
    <s v="03000402"/>
    <s v="167815"/>
    <x v="0"/>
    <m/>
    <n v="1"/>
    <s v="Monsieur"/>
    <s v="PASCAL"/>
    <s v="REBIERE"/>
    <m/>
    <m/>
    <m/>
    <m/>
    <m/>
    <m/>
    <s v="443 CCT.S"/>
    <d v="1992-08-01T00:00:00"/>
    <s v="443"/>
    <s v="05"/>
    <s v="SALARIES COMMERCIAUX"/>
    <m/>
    <m/>
    <s v="166"/>
    <m/>
    <m/>
    <s v="Niveau 1"/>
    <m/>
    <n v="24111"/>
    <n v="58"/>
    <n v="100"/>
    <s v="FRANCAISE"/>
    <n v="33817"/>
    <n v="32"/>
    <n v="33817"/>
    <s v="HC"/>
    <n v="33350"/>
    <s v="ST MAGNE DE CASTILLON"/>
    <s v="MATHIEU CHEMIN"/>
    <s v="071590"/>
    <s v="REGION GRAND OUEST"/>
    <s v="306306"/>
    <s v="FLAVIEN QUIROSA"/>
    <s v="100 IMD"/>
    <x v="35"/>
    <x v="35"/>
    <s v="301508"/>
    <s v="CLEMENT DOURLENS"/>
    <s v="200 IMP"/>
    <x v="117"/>
    <x v="117"/>
    <s v="167815"/>
    <s v="PASCAL REBIERE"/>
    <s v="443 CCT.S"/>
    <s v="HC"/>
    <s v="099318"/>
    <s v="SECTEUR BLANC"/>
  </r>
  <r>
    <n v="305425"/>
    <n v="7021945"/>
    <x v="0"/>
    <s v="REGION CENTRE EST"/>
    <x v="0"/>
    <s v="07021945"/>
    <s v="305425"/>
    <x v="0"/>
    <m/>
    <n v="1"/>
    <s v="Monsieur"/>
    <s v="KEVIN"/>
    <s v="RECCHIA"/>
    <m/>
    <m/>
    <m/>
    <m/>
    <m/>
    <m/>
    <s v="440 CCT"/>
    <d v="2023-05-01T00:00:00"/>
    <s v="440"/>
    <s v="05"/>
    <s v="SALARIES COMMERCIAUX"/>
    <m/>
    <m/>
    <s v="526"/>
    <m/>
    <m/>
    <s v="Niveau 1"/>
    <m/>
    <d v="1991-03-11T00:00:00"/>
    <n v="33"/>
    <n v="100"/>
    <s v="FRANCAISE"/>
    <d v="2022-11-01T00:00:00"/>
    <n v="2"/>
    <d v="2022-11-01T00:00:00"/>
    <s v="HC"/>
    <n v="69210"/>
    <s v="LENTILLY"/>
    <s v="JEROME CARPANETTO"/>
    <s v="900582"/>
    <s v="REGION CENTRE EST"/>
    <s v="304393"/>
    <s v="NICOLAS THIALLET"/>
    <s v="100 IMD"/>
    <x v="36"/>
    <x v="36"/>
    <s v="303850"/>
    <s v="GAETAN BOISSON"/>
    <s v="200 IMP"/>
    <x v="81"/>
    <x v="81"/>
    <s v="305425"/>
    <s v="KEVIN RECCHIA"/>
    <s v="440 CCT"/>
    <s v="HC"/>
    <s v="993306"/>
    <s v="SECTEUR BLANC"/>
  </r>
  <r>
    <n v="900582"/>
    <n v="50162714"/>
    <x v="0"/>
    <s v="REGION CENTRE EST"/>
    <x v="0"/>
    <s v="50162714"/>
    <s v="900582"/>
    <x v="1"/>
    <s v="E"/>
    <m/>
    <m/>
    <m/>
    <s v="REGION CENTRE EST"/>
    <m/>
    <m/>
    <m/>
    <m/>
    <m/>
    <m/>
    <m/>
    <d v="2024-12-01T00:00:00"/>
    <m/>
    <s v="02"/>
    <m/>
    <m/>
    <m/>
    <m/>
    <m/>
    <m/>
    <m/>
    <m/>
    <m/>
    <m/>
    <m/>
    <m/>
    <m/>
    <m/>
    <m/>
    <m/>
    <m/>
    <m/>
    <s v="JEROME CARPANETTO"/>
    <s v="900582"/>
    <s v="REGION CENTRE EST"/>
    <m/>
    <m/>
    <m/>
    <x v="33"/>
    <x v="33"/>
    <m/>
    <m/>
    <m/>
    <x v="3"/>
    <x v="3"/>
    <m/>
    <m/>
    <m/>
    <m/>
    <m/>
    <m/>
  </r>
  <r>
    <n v="71590"/>
    <n v="50066077"/>
    <x v="0"/>
    <s v="REGION GRAND OUEST"/>
    <x v="0"/>
    <s v="50066077"/>
    <s v="071590"/>
    <x v="1"/>
    <s v="E"/>
    <m/>
    <m/>
    <m/>
    <s v="REGION GRAND OUEST"/>
    <m/>
    <m/>
    <m/>
    <m/>
    <m/>
    <m/>
    <m/>
    <d v="2024-12-01T00:00:00"/>
    <m/>
    <s v="02"/>
    <m/>
    <m/>
    <m/>
    <m/>
    <m/>
    <m/>
    <m/>
    <m/>
    <m/>
    <m/>
    <m/>
    <m/>
    <m/>
    <m/>
    <m/>
    <m/>
    <m/>
    <m/>
    <s v="MATHIEU CHEMIN"/>
    <s v="071590"/>
    <s v="REGION GRAND OUEST"/>
    <m/>
    <m/>
    <m/>
    <x v="33"/>
    <x v="33"/>
    <m/>
    <m/>
    <m/>
    <x v="3"/>
    <x v="3"/>
    <m/>
    <m/>
    <m/>
    <m/>
    <m/>
    <m/>
  </r>
  <r>
    <n v="71251"/>
    <n v="50066078"/>
    <x v="0"/>
    <s v="REGION GRAND SUD"/>
    <x v="0"/>
    <s v="50066078"/>
    <s v="071251"/>
    <x v="1"/>
    <s v="E"/>
    <m/>
    <m/>
    <m/>
    <s v="REGION GRAND SUD"/>
    <m/>
    <m/>
    <m/>
    <m/>
    <m/>
    <m/>
    <m/>
    <d v="2024-12-01T00:00:00"/>
    <m/>
    <s v="02"/>
    <m/>
    <m/>
    <m/>
    <m/>
    <m/>
    <m/>
    <m/>
    <m/>
    <m/>
    <m/>
    <m/>
    <m/>
    <m/>
    <m/>
    <m/>
    <m/>
    <m/>
    <m/>
    <s v="FREDERIC MESTRE"/>
    <s v="071251"/>
    <s v="REGION GRAND SUD"/>
    <m/>
    <m/>
    <m/>
    <x v="33"/>
    <x v="33"/>
    <m/>
    <m/>
    <m/>
    <x v="3"/>
    <x v="3"/>
    <m/>
    <m/>
    <m/>
    <m/>
    <m/>
    <m/>
  </r>
  <r>
    <n v="71030"/>
    <n v="50066073"/>
    <x v="0"/>
    <s v="REGION ILE DE FRANCE NORD"/>
    <x v="0"/>
    <s v="50066073"/>
    <s v="071030"/>
    <x v="1"/>
    <s v="E"/>
    <m/>
    <m/>
    <m/>
    <s v="REGION ILE DE FRANCE NORD"/>
    <m/>
    <m/>
    <m/>
    <m/>
    <m/>
    <m/>
    <m/>
    <d v="2024-12-01T00:00:00"/>
    <m/>
    <s v="02"/>
    <m/>
    <m/>
    <m/>
    <m/>
    <m/>
    <m/>
    <m/>
    <m/>
    <m/>
    <m/>
    <m/>
    <m/>
    <m/>
    <m/>
    <m/>
    <m/>
    <m/>
    <m/>
    <s v="CATHERINE BLANCKAERT"/>
    <s v="071030"/>
    <s v="REGION ILE DE FRANCE NORD"/>
    <m/>
    <m/>
    <m/>
    <x v="33"/>
    <x v="33"/>
    <m/>
    <m/>
    <m/>
    <x v="3"/>
    <x v="3"/>
    <m/>
    <m/>
    <m/>
    <m/>
    <m/>
    <m/>
  </r>
  <r>
    <n v="305511"/>
    <n v="7022242"/>
    <x v="0"/>
    <s v="REGION GRAND SUD"/>
    <x v="0"/>
    <s v="07022242"/>
    <s v="305511"/>
    <x v="0"/>
    <m/>
    <n v="2"/>
    <s v="Madame"/>
    <s v="STEPHANIE"/>
    <s v="REGNIER"/>
    <m/>
    <m/>
    <m/>
    <m/>
    <m/>
    <m/>
    <s v="441 CCTM"/>
    <d v="2024-12-01T00:00:00"/>
    <s v="441"/>
    <s v="05"/>
    <s v="SALARIES COMMERCIAUX"/>
    <s v="T"/>
    <m/>
    <s v="339"/>
    <m/>
    <m/>
    <s v="Niveau 1"/>
    <m/>
    <d v="1985-12-29T00:00:00"/>
    <n v="38"/>
    <n v="100"/>
    <s v="FRANCAISE"/>
    <d v="2023-02-01T00:00:00"/>
    <n v="1"/>
    <d v="2023-02-01T00:00:00"/>
    <s v="HC"/>
    <n v="31470"/>
    <s v="ST LYS"/>
    <s v="FREDERIC MESTRE"/>
    <s v="071251"/>
    <s v="REGION GRAND SUD"/>
    <s v="306077"/>
    <s v="JONATHAN THIEBAUD"/>
    <s v="100 IMD"/>
    <x v="26"/>
    <x v="26"/>
    <s v="305395"/>
    <s v="LUDOVIC LE VERGE"/>
    <s v="200 IMP"/>
    <x v="77"/>
    <x v="77"/>
    <s v="305511"/>
    <s v="STEPHANIE REGNIER"/>
    <s v="441 CCTM"/>
    <s v="HC"/>
    <s v="098875"/>
    <s v="SECTEUR BLANC"/>
  </r>
  <r>
    <n v="304758"/>
    <n v="3102585"/>
    <x v="0"/>
    <s v="REGION CENTRE EST"/>
    <x v="0"/>
    <s v="03102585"/>
    <s v="304758"/>
    <x v="0"/>
    <m/>
    <n v="1"/>
    <s v="Monsieur"/>
    <s v="JEREMY"/>
    <s v="REJANO"/>
    <m/>
    <m/>
    <m/>
    <m/>
    <m/>
    <m/>
    <s v="440 CCT"/>
    <d v="2021-05-01T00:00:00"/>
    <s v="440"/>
    <s v="05"/>
    <s v="SALARIES COMMERCIAUX"/>
    <m/>
    <m/>
    <s v="424"/>
    <m/>
    <m/>
    <s v="Niveau 1"/>
    <m/>
    <d v="1987-12-19T00:00:00"/>
    <n v="36"/>
    <n v="100"/>
    <s v="FRANCAISE"/>
    <d v="2020-11-01T00:00:00"/>
    <n v="4"/>
    <d v="2020-11-01T00:00:00"/>
    <s v="HC"/>
    <n v="90170"/>
    <s v="ANJOUTEY"/>
    <s v="JEROME CARPANETTO"/>
    <s v="900582"/>
    <s v="REGION CENTRE EST"/>
    <s v="305941"/>
    <s v="SAMUEL TRAGEL"/>
    <s v="100 IMD"/>
    <x v="14"/>
    <x v="14"/>
    <s v="304091"/>
    <s v="OPHELIE SCHMERBER"/>
    <s v="200 IMP"/>
    <x v="62"/>
    <x v="62"/>
    <s v="304758"/>
    <s v="JEREMY REJANO"/>
    <s v="440 CCT"/>
    <s v="HC"/>
    <s v="992564"/>
    <s v="SECTEUR BLANC"/>
  </r>
  <r>
    <n v="305951"/>
    <n v="7023514"/>
    <x v="0"/>
    <s v="REGION GRAND SUD"/>
    <x v="0"/>
    <s v="07023514"/>
    <s v="305951"/>
    <x v="0"/>
    <m/>
    <n v="2"/>
    <s v="Madame"/>
    <s v="JULIA"/>
    <s v="REMUS"/>
    <m/>
    <m/>
    <m/>
    <m/>
    <m/>
    <m/>
    <s v="440 CCT"/>
    <d v="2024-07-01T00:00:00"/>
    <s v="440"/>
    <s v="05"/>
    <s v="SALARIES COMMERCIAUX"/>
    <m/>
    <m/>
    <s v="572"/>
    <m/>
    <m/>
    <s v="Niveau 1"/>
    <m/>
    <n v="32885"/>
    <n v="34"/>
    <n v="100"/>
    <s v="FRANCAISE"/>
    <n v="45352"/>
    <n v="0"/>
    <n v="45352"/>
    <s v="HC"/>
    <n v="6300"/>
    <s v="NICE"/>
    <s v="FREDERIC MESTRE"/>
    <s v="071251"/>
    <s v="REGION GRAND SUD"/>
    <s v="182484"/>
    <s v="SYLVAIN KERLOC H"/>
    <s v="100 IMD"/>
    <x v="24"/>
    <x v="24"/>
    <m/>
    <m/>
    <m/>
    <x v="98"/>
    <x v="98"/>
    <s v="305951"/>
    <s v="JULIA REMUS"/>
    <s v="440 CCT"/>
    <s v="HC"/>
    <s v="097469"/>
    <s v="SECTEUR BLANC"/>
  </r>
  <r>
    <n v="305408"/>
    <n v="7021542"/>
    <x v="0"/>
    <s v="REGION GRAND OUEST"/>
    <x v="0"/>
    <s v="07021542"/>
    <s v="305408"/>
    <x v="0"/>
    <m/>
    <n v="2"/>
    <s v="Madame"/>
    <s v="SABRINA"/>
    <s v="RENAUD"/>
    <m/>
    <m/>
    <m/>
    <m/>
    <m/>
    <m/>
    <s v="440 CCT"/>
    <d v="2023-04-01T00:00:00"/>
    <s v="440"/>
    <s v="05"/>
    <s v="SALARIES COMMERCIAUX"/>
    <m/>
    <m/>
    <s v="272"/>
    <m/>
    <m/>
    <s v="Niveau 1"/>
    <m/>
    <d v="1983-08-26T00:00:00"/>
    <n v="41"/>
    <n v="100"/>
    <s v="FRANCAISE"/>
    <d v="2022-10-01T00:00:00"/>
    <n v="2"/>
    <d v="2022-10-01T00:00:00"/>
    <s v="HC"/>
    <n v="86240"/>
    <s v="CROUTELLE"/>
    <s v="MATHIEU CHEMIN"/>
    <s v="071590"/>
    <s v="REGION GRAND OUEST"/>
    <s v="192093"/>
    <s v="GUILLAUME LIOPE"/>
    <s v="100 IMD"/>
    <x v="15"/>
    <x v="15"/>
    <s v="301143"/>
    <s v="ANTHONY BESNIER"/>
    <s v="200 IMP"/>
    <x v="63"/>
    <x v="63"/>
    <s v="305408"/>
    <s v="SABRINA RENAUD"/>
    <s v="440 CCT"/>
    <s v="HC"/>
    <s v="993633"/>
    <s v="SECTEUR BLANC"/>
  </r>
  <r>
    <n v="306069"/>
    <n v="7023794"/>
    <x v="0"/>
    <s v="REGION GRAND OUEST"/>
    <x v="0"/>
    <s v="07023794"/>
    <s v="306069"/>
    <x v="0"/>
    <m/>
    <n v="1"/>
    <s v="Monsieur"/>
    <s v="THOMAS"/>
    <s v="RENOU"/>
    <m/>
    <m/>
    <m/>
    <m/>
    <m/>
    <m/>
    <s v="440 CCT"/>
    <d v="2024-10-01T00:00:00"/>
    <s v="440"/>
    <s v="05"/>
    <s v="SALARIES COMMERCIAUX"/>
    <m/>
    <m/>
    <s v="826"/>
    <m/>
    <m/>
    <s v="Niveau 1"/>
    <m/>
    <d v="1984-07-31T00:00:00"/>
    <n v="40"/>
    <n v="100"/>
    <s v="FRANCAISE"/>
    <d v="2024-06-01T00:00:00"/>
    <n v="0"/>
    <d v="2024-06-01T00:00:00"/>
    <s v="HC"/>
    <n v="86000"/>
    <s v="POITIERS"/>
    <s v="MATHIEU CHEMIN"/>
    <s v="071590"/>
    <s v="REGION GRAND OUEST"/>
    <s v="192093"/>
    <s v="GUILLAUME LIOPE"/>
    <s v="100 IMD"/>
    <x v="15"/>
    <x v="15"/>
    <s v="301143"/>
    <s v="ANTHONY BESNIER"/>
    <s v="200 IMP"/>
    <x v="63"/>
    <x v="63"/>
    <s v="306069"/>
    <s v="THOMAS RENOU"/>
    <s v="440 CCT"/>
    <s v="HC"/>
    <s v="098248"/>
    <s v="SECTEUR BLANC"/>
  </r>
  <r>
    <n v="304402"/>
    <n v="3102376"/>
    <x v="0"/>
    <s v="REGION GRAND OUEST"/>
    <x v="0"/>
    <s v="03102376"/>
    <s v="304402"/>
    <x v="0"/>
    <m/>
    <n v="1"/>
    <s v="Monsieur"/>
    <s v="FRANCOIS XAVIER"/>
    <s v="RENOUX"/>
    <s v="445 CCA"/>
    <n v="43709"/>
    <m/>
    <s v="Faux"/>
    <n v="5"/>
    <s v="SALARIES COMMERCIAUX"/>
    <s v="440 CCT"/>
    <d v="2019-10-01T00:00:00"/>
    <s v="440"/>
    <s v="05"/>
    <s v="SALARIES COMMERCIAUX"/>
    <m/>
    <m/>
    <s v="094"/>
    <s v="Niveau 1"/>
    <m/>
    <s v="Niveau 1"/>
    <m/>
    <d v="1980-12-01T00:00:00"/>
    <n v="44"/>
    <n v="100"/>
    <s v="FRANCAISE"/>
    <d v="2019-10-01T00:00:00"/>
    <n v="5"/>
    <d v="2019-10-01T00:00:00"/>
    <s v="HC"/>
    <n v="35000"/>
    <s v="RENNES"/>
    <s v="MATHIEU CHEMIN"/>
    <s v="071590"/>
    <s v="REGION GRAND OUEST"/>
    <s v="175115"/>
    <s v="PABLO LECOQ"/>
    <s v="100 IMD"/>
    <x v="27"/>
    <x v="27"/>
    <s v="303962"/>
    <s v="JORDAN BRICARD"/>
    <s v="200 IMP"/>
    <x v="70"/>
    <x v="70"/>
    <s v="304402"/>
    <s v="FRANCOIS XAVIER RENOUX"/>
    <s v="440 CCT"/>
    <s v="HC"/>
    <s v="992132"/>
    <s v="SECTEUR BLANC"/>
  </r>
  <r>
    <n v="303912"/>
    <n v="3102094"/>
    <x v="0"/>
    <s v="REGION ILE DE FRANCE NORD"/>
    <x v="0"/>
    <s v="03102094"/>
    <s v="303912"/>
    <x v="0"/>
    <m/>
    <n v="1"/>
    <s v="Monsieur"/>
    <s v="SEBASTIEN"/>
    <s v="RESTEGHINI"/>
    <s v="445 CCA"/>
    <n v="43221"/>
    <m/>
    <s v="Faux"/>
    <n v="5"/>
    <s v="SALARIES COMMERCIAUX"/>
    <s v="440 CCT"/>
    <d v="2018-06-01T00:00:00"/>
    <s v="440"/>
    <s v="05"/>
    <s v="SALARIES COMMERCIAUX"/>
    <m/>
    <m/>
    <s v="580"/>
    <s v="Niveau 1"/>
    <m/>
    <s v="Niveau 1"/>
    <m/>
    <d v="1982-05-24T00:00:00"/>
    <n v="42"/>
    <n v="100"/>
    <s v="FRANCAISE"/>
    <d v="2018-06-01T00:00:00"/>
    <n v="6"/>
    <d v="2018-06-01T00:00:00"/>
    <s v="HC"/>
    <n v="62660"/>
    <s v="BEUVRY"/>
    <s v="CATHERINE BLANCKAERT"/>
    <s v="071030"/>
    <s v="REGION ILE DE FRANCE NORD"/>
    <s v="305330"/>
    <s v="NICOLAS PHILIPPE"/>
    <s v="100 IMD"/>
    <x v="8"/>
    <x v="8"/>
    <s v="301593"/>
    <s v="SEBASTIEN VANUXEM"/>
    <s v="200 IMP"/>
    <x v="8"/>
    <x v="8"/>
    <s v="303912"/>
    <s v="SEBASTIEN RESTEGHINI"/>
    <s v="440 CCT"/>
    <s v="HC"/>
    <s v="098638"/>
    <s v="SECTEUR BLANC"/>
  </r>
  <r>
    <n v="306395"/>
    <n v="7024301"/>
    <x v="0"/>
    <s v="REGION GRAND OUEST"/>
    <x v="0"/>
    <s v="07024301"/>
    <s v="306395"/>
    <x v="0"/>
    <m/>
    <n v="1"/>
    <s v="Monsieur"/>
    <s v="BENJAMIN"/>
    <s v="RETAIL"/>
    <m/>
    <m/>
    <m/>
    <m/>
    <m/>
    <m/>
    <s v="445 CCA"/>
    <d v="2024-10-01T00:00:00"/>
    <s v="445"/>
    <s v="05"/>
    <s v="SALARIES COMMERCIAUX"/>
    <m/>
    <m/>
    <s v="430"/>
    <m/>
    <m/>
    <s v="Niveau 1"/>
    <m/>
    <n v="34320"/>
    <n v="30"/>
    <n v="100"/>
    <s v="FRANCAISE"/>
    <n v="45566"/>
    <n v="0"/>
    <n v="45566"/>
    <s v="HC"/>
    <n v="85000"/>
    <s v="LA ROCHE SUR YON"/>
    <s v="MATHIEU CHEMIN"/>
    <s v="071590"/>
    <s v="REGION GRAND OUEST"/>
    <s v="190433"/>
    <s v="JOHANN GUIHARD"/>
    <s v="100 IMD"/>
    <x v="13"/>
    <x v="13"/>
    <s v="305637"/>
    <s v="OLIVIER GUITTON"/>
    <s v="200 IMP"/>
    <x v="79"/>
    <x v="79"/>
    <s v="306395"/>
    <s v="BENJAMIN RETAIL"/>
    <s v="445 CCA"/>
    <s v="HC"/>
    <s v="096507"/>
    <s v="SECTEUR BLANC"/>
  </r>
  <r>
    <n v="304072"/>
    <n v="3102197"/>
    <x v="0"/>
    <s v="REGION ILE DE FRANCE NORD"/>
    <x v="0"/>
    <s v="03102197"/>
    <s v="304072"/>
    <x v="0"/>
    <m/>
    <n v="2"/>
    <s v="Madame"/>
    <s v="EMILIA"/>
    <s v="RIBEIRO"/>
    <s v="445 CCA"/>
    <n v="45597"/>
    <m/>
    <s v="Faux"/>
    <n v="5"/>
    <s v="SALARIES COMMERCIAUX"/>
    <s v="441 CCTM"/>
    <d v="2024-12-01T00:00:00"/>
    <s v="441"/>
    <s v="05"/>
    <s v="SALARIES COMMERCIAUX"/>
    <s v="T"/>
    <m/>
    <s v="216"/>
    <s v="Niveau 1"/>
    <m/>
    <s v="Niveau 1"/>
    <m/>
    <n v="31678"/>
    <n v="38"/>
    <n v="100"/>
    <s v="FRANCAISE"/>
    <n v="43405"/>
    <n v="6"/>
    <n v="43405"/>
    <s v="HC"/>
    <m/>
    <m/>
    <s v="CATHERINE BLANCKAERT"/>
    <s v="071030"/>
    <s v="REGION ILE DE FRANCE NORD"/>
    <s v="305330"/>
    <s v="NICOLAS PHILIPPE"/>
    <s v="100 IMD"/>
    <x v="8"/>
    <x v="8"/>
    <s v="301593"/>
    <s v="SEBASTIEN VANUXEM"/>
    <s v="200 IMP"/>
    <x v="8"/>
    <x v="8"/>
    <s v="304072"/>
    <s v="EMILIA RIBEIRO"/>
    <s v="441 CCTM"/>
    <s v="HC"/>
    <s v="096122"/>
    <s v="SECTEUR BLANC"/>
  </r>
  <r>
    <n v="302999"/>
    <n v="3101648"/>
    <x v="0"/>
    <s v="REGION GRAND SUD"/>
    <x v="0"/>
    <s v="03101648"/>
    <s v="302999"/>
    <x v="0"/>
    <m/>
    <n v="1"/>
    <s v="Monsieur"/>
    <s v="JULIEN"/>
    <s v="RICARD"/>
    <s v="371 CCM.E"/>
    <n v="44866"/>
    <m/>
    <s v="Faux"/>
    <n v="5"/>
    <s v="INSPECTEURS RSG"/>
    <s v="386 IE"/>
    <d v="2022-12-01T00:00:00"/>
    <s v="386"/>
    <s v="05"/>
    <s v="INSPECTEURS RSG"/>
    <s v="T"/>
    <m/>
    <s v="080"/>
    <n v="5"/>
    <m/>
    <n v="5"/>
    <m/>
    <n v="29462"/>
    <n v="44"/>
    <n v="100"/>
    <s v="FRANCAISE"/>
    <n v="42491"/>
    <n v="8"/>
    <n v="42491"/>
    <s v="HC"/>
    <n v="84450"/>
    <s v="JONQUERETTES"/>
    <s v="FREDERIC MESTRE"/>
    <s v="071251"/>
    <s v="REGION GRAND SUD"/>
    <s v="304665"/>
    <s v="FABRIZIA LEGGER"/>
    <s v="100 IMD"/>
    <x v="4"/>
    <x v="4"/>
    <m/>
    <m/>
    <m/>
    <x v="4"/>
    <x v="4"/>
    <s v="302999"/>
    <s v="JULIEN RICARD"/>
    <s v="386 IE"/>
    <s v="HC"/>
    <s v="991224"/>
    <s v="SECTEUR BLANC"/>
  </r>
  <r>
    <n v="301223"/>
    <n v="3100812"/>
    <x v="0"/>
    <s v="REGION GRAND SUD"/>
    <x v="0"/>
    <s v="03100812"/>
    <s v="301223"/>
    <x v="0"/>
    <m/>
    <n v="2"/>
    <s v="Madame"/>
    <s v="VERONIQUE"/>
    <s v="RICAUD"/>
    <s v="443 CCT.S"/>
    <n v="41426"/>
    <m/>
    <s v="Faux"/>
    <n v="5"/>
    <s v="SALARIES COMMERCIAUX"/>
    <s v="370 CC.E"/>
    <d v="2013-07-01T00:00:00"/>
    <s v="370"/>
    <s v="05"/>
    <s v="SALARIES COMMERCIAUX"/>
    <m/>
    <m/>
    <s v="612"/>
    <s v="Niveau 2"/>
    <m/>
    <s v="Niveau 2"/>
    <m/>
    <n v="27569"/>
    <n v="49"/>
    <n v="100"/>
    <s v="FRANCAISE"/>
    <n v="41456"/>
    <n v="11"/>
    <n v="41456"/>
    <s v="HC"/>
    <n v="38620"/>
    <s v="MERLAS"/>
    <s v="FREDERIC MESTRE"/>
    <s v="071251"/>
    <s v="REGION GRAND SUD"/>
    <s v="186531"/>
    <s v="CHRISTOPHE CLEMENT"/>
    <s v="100 IMD"/>
    <x v="11"/>
    <x v="11"/>
    <m/>
    <m/>
    <m/>
    <x v="13"/>
    <x v="13"/>
    <s v="301223"/>
    <s v="VERONIQUE RICAUD"/>
    <s v="370 CC.E"/>
    <s v="HC"/>
    <s v="099005"/>
    <s v="SECTEUR BLANC"/>
  </r>
  <r>
    <n v="302635"/>
    <n v="3101452"/>
    <x v="0"/>
    <s v="SUPPORT COMMERCIAL"/>
    <x v="0"/>
    <s v="03101452"/>
    <s v="302635"/>
    <x v="0"/>
    <m/>
    <n v="2"/>
    <s v="Madame"/>
    <s v="JOCELYNE"/>
    <s v="RICHARD"/>
    <s v="441 CCTM"/>
    <n v="42186"/>
    <m/>
    <s v="Faux"/>
    <n v="2"/>
    <s v="INSPECTEURS RSG"/>
    <s v="250 IF"/>
    <d v="2015-08-01T00:00:00"/>
    <s v="250"/>
    <s v="02"/>
    <s v="INSPECTEURS RSG"/>
    <m/>
    <m/>
    <m/>
    <n v="5"/>
    <m/>
    <n v="5"/>
    <m/>
    <n v="23276"/>
    <n v="61"/>
    <n v="100"/>
    <s v="FRANCAISE"/>
    <n v="42217"/>
    <n v="9"/>
    <n v="42217"/>
    <m/>
    <n v="40600"/>
    <s v="BISCARROSSE"/>
    <m/>
    <s v="070001"/>
    <s v="SUPPORT COMMERCIAL"/>
    <m/>
    <m/>
    <m/>
    <x v="33"/>
    <x v="33"/>
    <m/>
    <m/>
    <m/>
    <x v="3"/>
    <x v="3"/>
    <m/>
    <m/>
    <m/>
    <s v="AR"/>
    <m/>
    <m/>
  </r>
  <r>
    <n v="172993"/>
    <n v="3000517"/>
    <x v="0"/>
    <s v="REGION CENTRE EST"/>
    <x v="0"/>
    <s v="03000517"/>
    <s v="172993"/>
    <x v="0"/>
    <m/>
    <n v="1"/>
    <s v="Monsieur"/>
    <s v="FERNANDO MANUEL"/>
    <s v="RIGUEIRO DA SILVA"/>
    <m/>
    <m/>
    <m/>
    <m/>
    <m/>
    <m/>
    <s v="391 CCEIM"/>
    <d v="1994-08-01T00:00:00"/>
    <s v="391"/>
    <s v="05"/>
    <s v="SALARIES COMMERCIAUX"/>
    <s v="T"/>
    <m/>
    <s v="136"/>
    <m/>
    <m/>
    <s v="Niveau 2"/>
    <m/>
    <n v="24690"/>
    <n v="57"/>
    <n v="139"/>
    <s v="PORTUGAISE"/>
    <n v="34547"/>
    <n v="30"/>
    <n v="34547"/>
    <s v="HC"/>
    <n v="28310"/>
    <s v="POINVILLE"/>
    <s v="JEROME CARPANETTO"/>
    <s v="900582"/>
    <s v="REGION CENTRE EST"/>
    <s v="182240"/>
    <s v="FREDERIC MARTINELLI"/>
    <s v="100 IMD"/>
    <x v="2"/>
    <x v="2"/>
    <m/>
    <m/>
    <m/>
    <x v="19"/>
    <x v="19"/>
    <s v="172993"/>
    <s v="FERNANDO MANUEL RIGUEIRO DA SILVA"/>
    <s v="391 CCEIM"/>
    <s v="HC"/>
    <s v="097668"/>
    <s v="SECTEUR BLANC"/>
  </r>
  <r>
    <n v="182923"/>
    <n v="3000807"/>
    <x v="2"/>
    <s v="REGION GRAND OUEST"/>
    <x v="0"/>
    <s v="03000807"/>
    <s v="182923"/>
    <x v="0"/>
    <m/>
    <n v="1"/>
    <s v="Monsieur"/>
    <s v="DAVID"/>
    <s v="RIQUE"/>
    <m/>
    <m/>
    <m/>
    <m/>
    <m/>
    <m/>
    <s v="200 IMP"/>
    <d v="1999-09-01T00:00:00"/>
    <s v="200"/>
    <s v="04"/>
    <s v="INSPECTEURS RSG"/>
    <m/>
    <m/>
    <m/>
    <m/>
    <m/>
    <n v="6"/>
    <m/>
    <n v="27326"/>
    <n v="50"/>
    <n v="100"/>
    <s v="FRANCAISE"/>
    <n v="36404"/>
    <n v="25"/>
    <n v="36404"/>
    <m/>
    <n v="14750"/>
    <s v="ST AUBIN SUR MER"/>
    <s v="MATHIEU CHEMIN"/>
    <s v="071590"/>
    <s v="REGION GRAND OUEST"/>
    <s v="170189"/>
    <s v="SEBASTIEN PLANCON"/>
    <s v="100 IMD"/>
    <x v="10"/>
    <x v="10"/>
    <s v="182923"/>
    <s v="DAVID RIQUE"/>
    <s v="200 IMP"/>
    <x v="48"/>
    <x v="48"/>
    <m/>
    <m/>
    <m/>
    <s v="HP"/>
    <m/>
    <m/>
  </r>
  <r>
    <n v="305641"/>
    <n v="7022773"/>
    <x v="0"/>
    <s v="REGION GRAND SUD"/>
    <x v="0"/>
    <s v="07022773"/>
    <s v="305641"/>
    <x v="0"/>
    <m/>
    <n v="1"/>
    <s v="Monsieur"/>
    <s v="OLIVIER"/>
    <s v="RISTORI"/>
    <s v="445 CCA"/>
    <n v="45323"/>
    <m/>
    <s v="Faux"/>
    <n v="5"/>
    <s v="SALARIES COMMERCIAUX"/>
    <s v="440 CCT"/>
    <d v="2024-03-01T00:00:00"/>
    <s v="440"/>
    <s v="05"/>
    <s v="SALARIES COMMERCIAUX"/>
    <m/>
    <m/>
    <s v="549"/>
    <s v="Niveau 1"/>
    <m/>
    <s v="Niveau 1"/>
    <m/>
    <n v="26781"/>
    <n v="51"/>
    <n v="100"/>
    <s v="FRANCAISE"/>
    <n v="45170"/>
    <n v="1"/>
    <n v="45170"/>
    <s v="HC"/>
    <n v="6600"/>
    <s v="ANTIBES"/>
    <s v="FREDERIC MESTRE"/>
    <s v="071251"/>
    <s v="REGION GRAND SUD"/>
    <s v="182484"/>
    <s v="SYLVAIN KERLOC H"/>
    <s v="100 IMD"/>
    <x v="24"/>
    <x v="24"/>
    <m/>
    <m/>
    <m/>
    <x v="35"/>
    <x v="35"/>
    <s v="305641"/>
    <s v="OLIVIER RISTORI"/>
    <s v="440 CCT"/>
    <s v="HC"/>
    <s v="099811"/>
    <s v="SECTEUR BLANC"/>
  </r>
  <r>
    <n v="184928"/>
    <n v="6015699"/>
    <x v="1"/>
    <s v="POLE PILOTAGE DU RESEAU COMMERCIAL"/>
    <x v="0"/>
    <s v="06015699"/>
    <s v="184928"/>
    <x v="0"/>
    <m/>
    <n v="2"/>
    <s v="Madame"/>
    <s v="ANNIE"/>
    <s v="RIVALLIN GUILLET"/>
    <m/>
    <m/>
    <m/>
    <m/>
    <m/>
    <m/>
    <s v="ASSISTANT COMMERCIAL NIVEAU 2"/>
    <d v="2000-10-09T00:00:00"/>
    <s v="855"/>
    <s v="03"/>
    <s v="NON CADRES"/>
    <m/>
    <m/>
    <m/>
    <m/>
    <m/>
    <n v="4"/>
    <m/>
    <n v="23587"/>
    <n v="60"/>
    <n v="100"/>
    <s v="FRANCAISE"/>
    <n v="36808"/>
    <n v="24"/>
    <n v="36808"/>
    <m/>
    <n v="44300"/>
    <s v="NANTES"/>
    <m/>
    <s v="700584"/>
    <s v="POLE PILOTAGE DU RESEAU COMMERCIAL"/>
    <m/>
    <m/>
    <m/>
    <x v="41"/>
    <x v="40"/>
    <m/>
    <m/>
    <m/>
    <x v="3"/>
    <x v="3"/>
    <m/>
    <m/>
    <m/>
    <m/>
    <m/>
    <m/>
  </r>
  <r>
    <n v="174012"/>
    <n v="3000550"/>
    <x v="0"/>
    <s v="REGION GRAND SUD"/>
    <x v="0"/>
    <s v="03000550"/>
    <s v="174012"/>
    <x v="0"/>
    <m/>
    <n v="1"/>
    <s v="Monsieur"/>
    <s v="CHARLY"/>
    <s v="RIVAUD"/>
    <m/>
    <m/>
    <m/>
    <m/>
    <m/>
    <m/>
    <s v="370 CC.E"/>
    <d v="1995-02-01T00:00:00"/>
    <s v="370"/>
    <s v="05"/>
    <s v="SALARIES COMMERCIAUX"/>
    <m/>
    <m/>
    <s v="352"/>
    <m/>
    <m/>
    <s v="Niveau 2"/>
    <m/>
    <n v="22923"/>
    <n v="62"/>
    <n v="100"/>
    <s v="FRANCAISE"/>
    <n v="34731"/>
    <n v="29"/>
    <n v="34731"/>
    <s v="HC"/>
    <n v="43800"/>
    <s v="BEAULIEU"/>
    <s v="FREDERIC MESTRE"/>
    <s v="071251"/>
    <s v="REGION GRAND SUD"/>
    <s v="193087"/>
    <s v="NICOLAS LEVEQUE"/>
    <s v="100 IMD"/>
    <x v="16"/>
    <x v="16"/>
    <s v="300625"/>
    <s v="JOHANN CLEMENT"/>
    <s v="200 IMP"/>
    <x v="111"/>
    <x v="111"/>
    <s v="174012"/>
    <s v="CHARLY RIVAUD"/>
    <s v="370 CC.E"/>
    <s v="HC"/>
    <s v="099902"/>
    <s v="SECTEUR BLANC"/>
  </r>
  <r>
    <n v="183743"/>
    <n v="3000841"/>
    <x v="0"/>
    <s v="REGION ILE DE FRANCE NORD"/>
    <x v="0"/>
    <s v="03000841"/>
    <s v="183743"/>
    <x v="0"/>
    <m/>
    <n v="1"/>
    <s v="Monsieur"/>
    <s v="ALEXANDRE"/>
    <s v="RIVIER"/>
    <m/>
    <m/>
    <m/>
    <m/>
    <m/>
    <m/>
    <s v="386 IE"/>
    <d v="2000-01-01T00:00:00"/>
    <s v="386"/>
    <s v="05"/>
    <s v="INSPECTEURS RSG"/>
    <s v="T"/>
    <m/>
    <s v="294"/>
    <m/>
    <m/>
    <n v="6"/>
    <m/>
    <n v="27726"/>
    <n v="49"/>
    <n v="100"/>
    <s v="FRANCAISE"/>
    <n v="36526"/>
    <n v="24"/>
    <n v="36526"/>
    <s v="HC"/>
    <n v="27370"/>
    <s v="LE THUIT SIGNOL"/>
    <s v="CATHERINE BLANCKAERT"/>
    <s v="071030"/>
    <s v="REGION ILE DE FRANCE NORD"/>
    <s v="193005"/>
    <s v="SEBASTIEN COTE"/>
    <s v="100 IMD"/>
    <x v="18"/>
    <x v="18"/>
    <s v="303511"/>
    <s v="YASSIN MOUYER"/>
    <s v="200 IMP"/>
    <x v="89"/>
    <x v="89"/>
    <s v="183743"/>
    <s v="ALEXANDRE RIVIER"/>
    <s v="386 IE"/>
    <s v="HC"/>
    <s v="098188"/>
    <s v="SECTEUR BLANC"/>
  </r>
  <r>
    <n v="187920"/>
    <n v="3001074"/>
    <x v="0"/>
    <s v="REGION GRAND OUEST"/>
    <x v="0"/>
    <s v="03001074"/>
    <s v="187920"/>
    <x v="0"/>
    <m/>
    <n v="1"/>
    <s v="Monsieur"/>
    <s v="JACQUES-OLIVIER"/>
    <s v="ROBIN"/>
    <s v="370 CC.E"/>
    <n v="37712"/>
    <m/>
    <s v="Faux"/>
    <n v="5"/>
    <s v="INSPECTEURS RSG"/>
    <s v="386 IE"/>
    <d v="2003-05-01T00:00:00"/>
    <s v="386"/>
    <s v="05"/>
    <s v="INSPECTEURS RSG"/>
    <s v="T"/>
    <m/>
    <s v="050"/>
    <n v="5"/>
    <m/>
    <n v="5"/>
    <m/>
    <n v="25474"/>
    <n v="55"/>
    <n v="100"/>
    <s v="FRANCAISE"/>
    <n v="37742"/>
    <n v="21"/>
    <n v="37742"/>
    <s v="HC"/>
    <n v="44115"/>
    <s v="HAUTE GOULAINE"/>
    <s v="MATHIEU CHEMIN"/>
    <s v="071590"/>
    <s v="REGION GRAND OUEST"/>
    <s v="190433"/>
    <s v="JOHANN GUIHARD"/>
    <s v="100 IMD"/>
    <x v="13"/>
    <x v="13"/>
    <s v="305589"/>
    <s v="BENJAMIN SINEAU"/>
    <s v="200 IMP"/>
    <x v="94"/>
    <x v="94"/>
    <s v="187920"/>
    <s v="JACQUES-OLIVIER ROBIN"/>
    <s v="386 IE"/>
    <s v="HC"/>
    <s v="098018"/>
    <s v="SECTEUR BLANC"/>
  </r>
  <r>
    <n v="305686"/>
    <n v="7022861"/>
    <x v="0"/>
    <s v="REGION GRAND OUEST"/>
    <x v="0"/>
    <s v="07022861"/>
    <s v="305686"/>
    <x v="0"/>
    <m/>
    <n v="1"/>
    <s v="Monsieur"/>
    <s v="KARL"/>
    <s v="ROBLIN"/>
    <s v="445 CCA"/>
    <n v="45323"/>
    <m/>
    <s v="Faux"/>
    <n v="5"/>
    <s v="SALARIES COMMERCIAUX"/>
    <s v="440 CCT"/>
    <d v="2024-03-01T00:00:00"/>
    <s v="440"/>
    <s v="05"/>
    <s v="SALARIES COMMERCIAUX"/>
    <m/>
    <m/>
    <s v="107"/>
    <s v="Niveau 1"/>
    <m/>
    <s v="Niveau 1"/>
    <m/>
    <n v="34065"/>
    <n v="31"/>
    <n v="100"/>
    <s v="FRANCAISE"/>
    <n v="45170"/>
    <n v="1"/>
    <n v="45170"/>
    <s v="HC"/>
    <n v="33130"/>
    <s v="BEGLES"/>
    <s v="MATHIEU CHEMIN"/>
    <s v="071590"/>
    <s v="REGION GRAND OUEST"/>
    <s v="306306"/>
    <s v="FLAVIEN QUIROSA"/>
    <s v="100 IMD"/>
    <x v="35"/>
    <x v="35"/>
    <s v="301508"/>
    <s v="CLEMENT DOURLENS"/>
    <s v="200 IMP"/>
    <x v="117"/>
    <x v="117"/>
    <s v="305686"/>
    <s v="KARL ROBLIN"/>
    <s v="440 CCT"/>
    <s v="HC"/>
    <s v="097340"/>
    <s v="SECTEUR BLANC"/>
  </r>
  <r>
    <n v="306504"/>
    <n v="7024459"/>
    <x v="0"/>
    <s v="REGION GRAND SUD"/>
    <x v="0"/>
    <s v="07024459"/>
    <s v="306504"/>
    <x v="0"/>
    <m/>
    <n v="1"/>
    <s v="Monsieur"/>
    <s v="DYLAN"/>
    <s v="ROCHES"/>
    <m/>
    <m/>
    <m/>
    <m/>
    <m/>
    <m/>
    <s v="445 CCA"/>
    <d v="2024-12-01T00:00:00"/>
    <s v="445"/>
    <s v="05"/>
    <s v="SALARIES COMMERCIAUX"/>
    <m/>
    <m/>
    <s v="304"/>
    <m/>
    <m/>
    <s v="Niveau 1"/>
    <m/>
    <d v="1995-06-13T00:00:00"/>
    <n v="29"/>
    <n v="100"/>
    <s v="FRANCAISE"/>
    <d v="2024-12-01T00:00:00"/>
    <n v="0"/>
    <d v="2024-12-01T00:00:00"/>
    <s v="HC"/>
    <n v="82000"/>
    <s v="MONTAUBAN"/>
    <s v="FREDERIC MESTRE"/>
    <s v="071251"/>
    <s v="REGION GRAND SUD"/>
    <s v="306077"/>
    <s v="JONATHAN THIEBAUD"/>
    <s v="100 IMD"/>
    <x v="26"/>
    <x v="26"/>
    <s v="305334"/>
    <s v="BASILE LECAS"/>
    <s v="200 IMP"/>
    <x v="43"/>
    <x v="43"/>
    <s v="306504"/>
    <s v="DYLAN ROCHES"/>
    <s v="445 CCA"/>
    <s v="HC"/>
    <s v="097427"/>
    <s v="SECTEUR BLANC"/>
  </r>
  <r>
    <n v="304392"/>
    <n v="3102368"/>
    <x v="0"/>
    <s v="REGION CENTRE EST"/>
    <x v="0"/>
    <s v="03102368"/>
    <s v="304392"/>
    <x v="0"/>
    <m/>
    <n v="2"/>
    <s v="Madame"/>
    <s v="JULIETTE"/>
    <s v="RODER"/>
    <s v="445 CCA"/>
    <n v="43709"/>
    <m/>
    <s v="Faux"/>
    <n v="5"/>
    <s v="SALARIES COMMERCIAUX"/>
    <s v="440 CCT"/>
    <d v="2019-10-01T00:00:00"/>
    <s v="440"/>
    <s v="05"/>
    <s v="SALARIES COMMERCIAUX"/>
    <m/>
    <m/>
    <s v="042"/>
    <s v="Niveau 1"/>
    <m/>
    <s v="Niveau 1"/>
    <m/>
    <d v="1986-08-04T00:00:00"/>
    <n v="38"/>
    <n v="100"/>
    <s v="FRANCAISE"/>
    <d v="2019-10-01T00:00:00"/>
    <n v="5"/>
    <d v="2019-10-01T00:00:00"/>
    <s v="HC"/>
    <n v="54700"/>
    <s v="PONT A MOUSSON"/>
    <s v="JEROME CARPANETTO"/>
    <s v="900582"/>
    <s v="REGION CENTRE EST"/>
    <s v="179897"/>
    <s v="SYLVAIN GATHELIER"/>
    <s v="100 IMD"/>
    <x v="22"/>
    <x v="22"/>
    <s v="302742"/>
    <s v="ALEXIS HOEGY"/>
    <s v="200 IMP"/>
    <x v="27"/>
    <x v="27"/>
    <s v="304392"/>
    <s v="JULIETTE RODER"/>
    <s v="440 CCT"/>
    <s v="HC"/>
    <s v="097911"/>
    <s v="SECTEUR BLANC"/>
  </r>
  <r>
    <n v="193452"/>
    <n v="3002714"/>
    <x v="0"/>
    <s v="POLE PILOTAGE DU RESEAU COMMERCIAL"/>
    <x v="0"/>
    <s v="03002714"/>
    <s v="193452"/>
    <x v="0"/>
    <m/>
    <n v="1"/>
    <s v="Monsieur"/>
    <s v="ACHILLE"/>
    <s v="RODET"/>
    <s v="310 CMA"/>
    <d v="2024-11-01T00:00:00"/>
    <m/>
    <s v="Faux"/>
    <n v="3"/>
    <s v="INSPECTEURS RSG"/>
    <s v="038IEM"/>
    <d v="2024-12-01T00:00:00"/>
    <s v="038"/>
    <s v="03"/>
    <s v="INSPECTEURS RSG"/>
    <m/>
    <m/>
    <m/>
    <n v="5"/>
    <m/>
    <n v="5"/>
    <m/>
    <d v="1986-09-02T00:00:00"/>
    <n v="38"/>
    <n v="100"/>
    <s v="FRANCAISE"/>
    <d v="2010-01-01T00:00:00"/>
    <n v="14"/>
    <d v="2010-01-01T00:00:00"/>
    <m/>
    <n v="68630"/>
    <s v="BENNWIHR MITTELWIHR"/>
    <m/>
    <s v="700584"/>
    <s v="POLE PILOTAGE DU RESEAU COMMERCIAL"/>
    <m/>
    <m/>
    <m/>
    <x v="41"/>
    <x v="40"/>
    <m/>
    <m/>
    <m/>
    <x v="3"/>
    <x v="3"/>
    <m/>
    <m/>
    <m/>
    <s v="AR"/>
    <m/>
    <m/>
  </r>
  <r>
    <n v="303214"/>
    <n v="3101772"/>
    <x v="0"/>
    <s v="REGION ILE DE FRANCE NORD"/>
    <x v="0"/>
    <s v="03101772"/>
    <s v="303214"/>
    <x v="0"/>
    <m/>
    <n v="2"/>
    <s v="Madame"/>
    <s v="MARGAUX"/>
    <s v="RODI"/>
    <s v="440 CCT"/>
    <n v="45597"/>
    <m/>
    <s v="Faux"/>
    <n v="5"/>
    <s v="SALARIES COMMERCIAUX"/>
    <s v="371 CCM.E"/>
    <d v="2024-12-01T00:00:00"/>
    <s v="371"/>
    <s v="05"/>
    <s v="SALARIES COMMERCIAUX"/>
    <s v="T"/>
    <m/>
    <s v="529"/>
    <s v="Niveau 2"/>
    <m/>
    <s v="Niveau 2"/>
    <m/>
    <d v="1991-03-07T00:00:00"/>
    <n v="33"/>
    <n v="100"/>
    <s v="FRANCAISE"/>
    <d v="2016-12-01T00:00:00"/>
    <n v="8"/>
    <d v="2016-12-01T00:00:00"/>
    <s v="HC"/>
    <n v="78000"/>
    <s v="VERSAILLES"/>
    <s v="CATHERINE BLANCKAERT"/>
    <s v="071030"/>
    <s v="REGION ILE DE FRANCE NORD"/>
    <s v="303103"/>
    <s v="JEROME TEISSIER"/>
    <s v="100 IMD"/>
    <x v="19"/>
    <x v="19"/>
    <s v="192666"/>
    <s v="SEBASTIEN FOSSEY"/>
    <s v="200 IMP"/>
    <x v="116"/>
    <x v="116"/>
    <s v="303214"/>
    <s v="MARGAUX RODI"/>
    <s v="371 CCM.E"/>
    <s v="HC"/>
    <s v="993532"/>
    <s v="SECTEUR BLANC"/>
  </r>
  <r>
    <n v="305060"/>
    <n v="7019351"/>
    <x v="2"/>
    <s v="REGION CENTRE EST"/>
    <x v="0"/>
    <s v="07019351"/>
    <s v="305060"/>
    <x v="0"/>
    <m/>
    <n v="1"/>
    <s v="Monsieur"/>
    <s v="ALEXIS"/>
    <s v="RODRIGUES"/>
    <s v="385 I.ES"/>
    <n v="44470"/>
    <m/>
    <s v="Faux"/>
    <n v="4"/>
    <s v="INSPECTEURS RSG"/>
    <s v="200 IMP"/>
    <d v="2021-11-01T00:00:00"/>
    <s v="200"/>
    <s v="04"/>
    <s v="INSPECTEURS RSG"/>
    <m/>
    <m/>
    <m/>
    <n v="5"/>
    <m/>
    <n v="5"/>
    <m/>
    <n v="33886"/>
    <n v="32"/>
    <n v="100"/>
    <s v="FRANCAISE"/>
    <n v="44317"/>
    <n v="3"/>
    <n v="44317"/>
    <m/>
    <n v="3100"/>
    <s v="MONTLUCON"/>
    <s v="JEROME CARPANETTO"/>
    <s v="900582"/>
    <s v="REGION CENTRE EST"/>
    <m/>
    <m/>
    <m/>
    <x v="7"/>
    <x v="7"/>
    <s v="305060"/>
    <s v="ALEXIS RODRIGUES"/>
    <s v="200 IMP"/>
    <x v="109"/>
    <x v="109"/>
    <m/>
    <m/>
    <m/>
    <s v="HP"/>
    <m/>
    <m/>
  </r>
  <r>
    <n v="305812"/>
    <n v="7023273"/>
    <x v="0"/>
    <s v="REGION CENTRE EST"/>
    <x v="0"/>
    <s v="07023273"/>
    <s v="305812"/>
    <x v="0"/>
    <m/>
    <n v="1"/>
    <s v="Monsieur"/>
    <s v="ALLAN"/>
    <s v="RODRIGUEZ"/>
    <m/>
    <m/>
    <m/>
    <m/>
    <m/>
    <m/>
    <s v="440 CCT"/>
    <d v="2024-05-01T00:00:00"/>
    <s v="440"/>
    <s v="05"/>
    <s v="SALARIES COMMERCIAUX"/>
    <m/>
    <m/>
    <s v="263"/>
    <m/>
    <m/>
    <s v="Niveau 1"/>
    <m/>
    <d v="1998-07-20T00:00:00"/>
    <n v="26"/>
    <n v="100"/>
    <s v="FRANCAISE"/>
    <d v="2024-01-01T00:00:00"/>
    <n v="0"/>
    <d v="2024-01-01T00:00:00"/>
    <s v="HC"/>
    <n v="69320"/>
    <s v="FEYZIN"/>
    <s v="JEROME CARPANETTO"/>
    <s v="900582"/>
    <s v="REGION CENTRE EST"/>
    <s v="304393"/>
    <s v="NICOLAS THIALLET"/>
    <s v="100 IMD"/>
    <x v="36"/>
    <x v="36"/>
    <s v="304557"/>
    <s v="BENJAMIN PINGUET"/>
    <s v="200 IMP"/>
    <x v="64"/>
    <x v="64"/>
    <s v="305812"/>
    <s v="ALLAN RODRIGUEZ"/>
    <s v="440 CCT"/>
    <s v="HC"/>
    <s v="096970"/>
    <s v="SECTEUR BLANC"/>
  </r>
  <r>
    <n v="306389"/>
    <n v="7024296"/>
    <x v="0"/>
    <s v="REGION GRAND SUD"/>
    <x v="0"/>
    <s v="07024296"/>
    <s v="306389"/>
    <x v="0"/>
    <m/>
    <n v="1"/>
    <s v="Monsieur"/>
    <s v="FABIEN"/>
    <s v="ROLLAND"/>
    <m/>
    <m/>
    <m/>
    <m/>
    <m/>
    <m/>
    <s v="445 CCA"/>
    <d v="2024-10-01T00:00:00"/>
    <s v="445"/>
    <s v="05"/>
    <s v="SALARIES COMMERCIAUX"/>
    <m/>
    <m/>
    <s v="295"/>
    <m/>
    <m/>
    <s v="Niveau 1"/>
    <m/>
    <n v="30266"/>
    <n v="42"/>
    <n v="100"/>
    <s v="FRANCAISE"/>
    <n v="45566"/>
    <n v="0"/>
    <n v="45566"/>
    <s v="HC"/>
    <n v="42120"/>
    <s v="LE COTEAU"/>
    <s v="FREDERIC MESTRE"/>
    <s v="071251"/>
    <s v="REGION GRAND SUD"/>
    <s v="193087"/>
    <s v="NICOLAS LEVEQUE"/>
    <s v="100 IMD"/>
    <x v="16"/>
    <x v="16"/>
    <s v="167187"/>
    <s v="CHRISTOPHE FOUILLOUSE"/>
    <s v="200 IMP"/>
    <x v="25"/>
    <x v="25"/>
    <s v="306389"/>
    <s v="FABIEN ROLLAND"/>
    <s v="445 CCA"/>
    <s v="HC"/>
    <s v="097136"/>
    <s v="SECTEUR BLANC"/>
  </r>
  <r>
    <n v="193296"/>
    <n v="3002552"/>
    <x v="2"/>
    <s v="REGION GRAND OUEST"/>
    <x v="0"/>
    <s v="03002552"/>
    <s v="193296"/>
    <x v="0"/>
    <m/>
    <n v="1"/>
    <s v="Monsieur"/>
    <s v="DAVID"/>
    <s v="ROMO"/>
    <m/>
    <m/>
    <m/>
    <m/>
    <m/>
    <m/>
    <s v="200 IMP"/>
    <d v="2024-09-01T00:00:00"/>
    <s v="200"/>
    <s v="04"/>
    <s v="INSPECTEURS RSG"/>
    <m/>
    <m/>
    <m/>
    <m/>
    <m/>
    <n v="5"/>
    <m/>
    <n v="28709"/>
    <n v="46"/>
    <n v="100"/>
    <s v="FRANCAISE"/>
    <n v="40179"/>
    <n v="14"/>
    <n v="40179"/>
    <m/>
    <n v="17200"/>
    <s v="ROYAN"/>
    <s v="MATHIEU CHEMIN"/>
    <s v="071590"/>
    <s v="REGION GRAND OUEST"/>
    <s v="192093"/>
    <s v="GUILLAUME LIOPE"/>
    <s v="100 IMD"/>
    <x v="15"/>
    <x v="15"/>
    <s v="193296"/>
    <s v="DAVID ROMO"/>
    <s v="200 IMP"/>
    <x v="72"/>
    <x v="72"/>
    <m/>
    <m/>
    <m/>
    <s v="HP"/>
    <m/>
    <m/>
  </r>
  <r>
    <n v="305717"/>
    <n v="7023031"/>
    <x v="0"/>
    <s v="REGION GRAND OUEST"/>
    <x v="0"/>
    <s v="07023031"/>
    <s v="305717"/>
    <x v="0"/>
    <m/>
    <n v="1"/>
    <s v="Monsieur"/>
    <s v="STEEVE"/>
    <s v="ROMP"/>
    <m/>
    <m/>
    <m/>
    <m/>
    <m/>
    <m/>
    <s v="445 CCA"/>
    <d v="2023-10-01T00:00:00"/>
    <s v="445"/>
    <s v="05"/>
    <s v="SALARIES COMMERCIAUX"/>
    <m/>
    <m/>
    <s v="478"/>
    <m/>
    <m/>
    <s v="Niveau 1"/>
    <m/>
    <n v="27265"/>
    <n v="50"/>
    <n v="100"/>
    <s v="FRANCAISE"/>
    <n v="45200"/>
    <n v="1"/>
    <n v="45200"/>
    <s v="HC"/>
    <n v="61000"/>
    <s v="ALENCON"/>
    <s v="MATHIEU CHEMIN"/>
    <s v="071590"/>
    <s v="REGION GRAND OUEST"/>
    <s v="170189"/>
    <s v="SEBASTIEN PLANCON"/>
    <s v="100 IMD"/>
    <x v="10"/>
    <x v="10"/>
    <s v="303261"/>
    <s v="ANTHONY AMIOT"/>
    <s v="200 IMP"/>
    <x v="12"/>
    <x v="12"/>
    <s v="305717"/>
    <s v="STEEVE ROMP"/>
    <s v="445 CCA"/>
    <s v="HC"/>
    <s v="993513"/>
    <s v="SECTEUR BLANC"/>
  </r>
  <r>
    <n v="305680"/>
    <n v="7022852"/>
    <x v="0"/>
    <s v="REGION GRAND OUEST"/>
    <x v="0"/>
    <s v="07022852"/>
    <s v="305680"/>
    <x v="0"/>
    <m/>
    <n v="1"/>
    <s v="Monsieur"/>
    <s v="JOACHIM"/>
    <s v="ROMPILLON"/>
    <s v="445 CCA"/>
    <n v="45323"/>
    <m/>
    <s v="Faux"/>
    <n v="5"/>
    <s v="SALARIES COMMERCIAUX"/>
    <s v="440 CCT"/>
    <d v="2024-03-01T00:00:00"/>
    <s v="440"/>
    <s v="05"/>
    <s v="SALARIES COMMERCIAUX"/>
    <m/>
    <m/>
    <s v="158"/>
    <s v="Niveau 1"/>
    <m/>
    <s v="Niveau 1"/>
    <m/>
    <n v="29154"/>
    <n v="45"/>
    <n v="100"/>
    <s v="FRANCAISE"/>
    <n v="45170"/>
    <n v="1"/>
    <n v="45170"/>
    <s v="HC"/>
    <n v="44330"/>
    <s v="VALLET"/>
    <s v="MATHIEU CHEMIN"/>
    <s v="071590"/>
    <s v="REGION GRAND OUEST"/>
    <s v="190433"/>
    <s v="JOHANN GUIHARD"/>
    <s v="100 IMD"/>
    <x v="13"/>
    <x v="13"/>
    <s v="305589"/>
    <s v="BENJAMIN SINEAU"/>
    <s v="200 IMP"/>
    <x v="94"/>
    <x v="94"/>
    <s v="305680"/>
    <s v="JOACHIM ROMPILLON"/>
    <s v="440 CCT"/>
    <s v="HC"/>
    <s v="993052"/>
    <s v="SECTEUR BLANC"/>
  </r>
  <r>
    <n v="181251"/>
    <n v="3000746"/>
    <x v="0"/>
    <s v="REGION CENTRE EST"/>
    <x v="0"/>
    <s v="03000746"/>
    <s v="181251"/>
    <x v="0"/>
    <m/>
    <n v="1"/>
    <s v="Monsieur"/>
    <s v="OLIVIER"/>
    <s v="RONZON"/>
    <m/>
    <m/>
    <m/>
    <m/>
    <m/>
    <m/>
    <s v="386 IE"/>
    <d v="2014-04-01T00:00:00"/>
    <s v="386"/>
    <s v="05"/>
    <s v="INSPECTEURS RSG"/>
    <s v="T"/>
    <m/>
    <s v="275"/>
    <m/>
    <m/>
    <n v="5"/>
    <m/>
    <n v="29153"/>
    <n v="45"/>
    <n v="100"/>
    <s v="FRANCAISE"/>
    <n v="36800"/>
    <n v="24"/>
    <n v="36800"/>
    <s v="HC"/>
    <n v="42330"/>
    <s v="ST GALMIER"/>
    <s v="JEROME CARPANETTO"/>
    <s v="900582"/>
    <s v="REGION CENTRE EST"/>
    <s v="304393"/>
    <s v="NICOLAS THIALLET"/>
    <s v="100 IMD"/>
    <x v="36"/>
    <x v="36"/>
    <s v="305158"/>
    <s v="MARION PHILIBERT"/>
    <s v="310 CMA"/>
    <x v="155"/>
    <x v="151"/>
    <s v="181251"/>
    <s v="OLIVIER RONZON"/>
    <s v="386 IE"/>
    <s v="HC"/>
    <s v="097074"/>
    <s v="SECTEUR BLANC"/>
  </r>
  <r>
    <n v="304783"/>
    <n v="3102608"/>
    <x v="0"/>
    <s v="REGION GRAND SUD"/>
    <x v="0"/>
    <s v="03102608"/>
    <s v="304783"/>
    <x v="0"/>
    <m/>
    <n v="1"/>
    <s v="Monsieur"/>
    <s v="ALEXANDRE"/>
    <s v="ROSSI"/>
    <s v="440 CCT"/>
    <n v="45444"/>
    <m/>
    <s v="Faux"/>
    <n v="5"/>
    <s v="SALARIES COMMERCIAUX"/>
    <s v="391 CCEIM"/>
    <d v="2024-07-01T00:00:00"/>
    <s v="391"/>
    <s v="05"/>
    <s v="SALARIES COMMERCIAUX"/>
    <s v="T"/>
    <m/>
    <s v="385"/>
    <s v="Niveau 1"/>
    <m/>
    <s v="Niveau 1"/>
    <m/>
    <n v="34234"/>
    <n v="31"/>
    <n v="100"/>
    <s v="FRANCAISE"/>
    <n v="44166"/>
    <n v="4"/>
    <n v="44166"/>
    <s v="HC"/>
    <n v="13400"/>
    <s v="AUBAGNE"/>
    <s v="FREDERIC MESTRE"/>
    <s v="071251"/>
    <s v="REGION GRAND SUD"/>
    <s v="305931"/>
    <s v="JULIEN KARIGER"/>
    <s v="100 IMD"/>
    <x v="6"/>
    <x v="6"/>
    <s v="305212"/>
    <s v="CHARLOTTE JALLADEAU"/>
    <s v="310 CMA"/>
    <x v="9"/>
    <x v="9"/>
    <s v="304783"/>
    <s v="ALEXANDRE ROSSI"/>
    <s v="391 CCEIM"/>
    <s v="HC"/>
    <s v="992114"/>
    <s v="SECTEUR BLANC"/>
  </r>
  <r>
    <n v="301351"/>
    <n v="3100770"/>
    <x v="0"/>
    <s v="REGION GRAND SUD"/>
    <x v="0"/>
    <s v="03100770"/>
    <s v="301351"/>
    <x v="0"/>
    <m/>
    <n v="2"/>
    <s v="Madame"/>
    <s v="JESSICA"/>
    <s v="ROSSO"/>
    <m/>
    <m/>
    <m/>
    <m/>
    <m/>
    <m/>
    <s v="440 CCT"/>
    <d v="2013-05-01T00:00:00"/>
    <s v="440"/>
    <s v="05"/>
    <s v="SALARIES COMMERCIAUX"/>
    <m/>
    <m/>
    <s v="046"/>
    <m/>
    <m/>
    <s v="Niveau 1"/>
    <m/>
    <n v="29082"/>
    <n v="45"/>
    <n v="100"/>
    <s v="FRANCAISE"/>
    <n v="41395"/>
    <n v="11"/>
    <n v="41395"/>
    <s v="HC"/>
    <n v="13116"/>
    <s v="VERNEGUES"/>
    <s v="FREDERIC MESTRE"/>
    <s v="071251"/>
    <s v="REGION GRAND SUD"/>
    <s v="304665"/>
    <s v="FABRIZIA LEGGER"/>
    <s v="100 IMD"/>
    <x v="4"/>
    <x v="4"/>
    <s v="305062"/>
    <s v="MARIE DELRANC"/>
    <s v="200 IMP"/>
    <x v="38"/>
    <x v="38"/>
    <s v="301351"/>
    <s v="JESSICA ROSSO"/>
    <s v="440 CCT"/>
    <s v="HC"/>
    <s v="098740"/>
    <s v="SECTEUR BLANC"/>
  </r>
  <r>
    <n v="306014"/>
    <n v="7023674"/>
    <x v="0"/>
    <s v="POLE PILOTAGE DU RESEAU COMMERCIAL"/>
    <x v="0"/>
    <s v="07023674"/>
    <s v="306014"/>
    <x v="0"/>
    <m/>
    <n v="2"/>
    <s v="Madame"/>
    <s v="VIRGINIE"/>
    <s v="ROUAUD"/>
    <m/>
    <m/>
    <m/>
    <m/>
    <m/>
    <m/>
    <s v="460 CC"/>
    <d v="2024-05-01T00:00:00"/>
    <s v="460"/>
    <s v="03"/>
    <s v="SALARIES COMMERCIAUX"/>
    <m/>
    <m/>
    <m/>
    <m/>
    <m/>
    <s v="Niveau 1"/>
    <m/>
    <n v="31664"/>
    <n v="38"/>
    <n v="100"/>
    <s v="FRANCAISE"/>
    <n v="45413"/>
    <n v="0"/>
    <n v="45413"/>
    <m/>
    <n v="44440"/>
    <s v="JOUE SUR ERDRE"/>
    <m/>
    <s v="700584"/>
    <s v="POLE PILOTAGE DU RESEAU COMMERCIAL"/>
    <m/>
    <m/>
    <m/>
    <x v="3"/>
    <x v="3"/>
    <m/>
    <m/>
    <m/>
    <x v="3"/>
    <x v="3"/>
    <m/>
    <m/>
    <m/>
    <s v="OF"/>
    <m/>
    <m/>
  </r>
  <r>
    <n v="306299"/>
    <n v="7024167"/>
    <x v="0"/>
    <s v="REGION GRAND OUEST"/>
    <x v="0"/>
    <s v="07024167"/>
    <s v="306299"/>
    <x v="0"/>
    <m/>
    <n v="1"/>
    <s v="Monsieur"/>
    <s v="ADRIEN"/>
    <s v="ROUGIERE"/>
    <m/>
    <m/>
    <m/>
    <m/>
    <m/>
    <m/>
    <s v="445 CCA"/>
    <d v="2024-09-01T00:00:00"/>
    <s v="445"/>
    <s v="05"/>
    <s v="SALARIES COMMERCIAUX"/>
    <m/>
    <m/>
    <s v="378"/>
    <m/>
    <m/>
    <s v="Niveau 1"/>
    <m/>
    <n v="35807"/>
    <n v="26"/>
    <n v="100"/>
    <s v="FRANCAISE"/>
    <n v="45536"/>
    <n v="0"/>
    <n v="45536"/>
    <s v="HC"/>
    <n v="72250"/>
    <s v="PARIGNE L EVEQUE"/>
    <s v="MATHIEU CHEMIN"/>
    <s v="071590"/>
    <s v="REGION GRAND OUEST"/>
    <s v="170189"/>
    <s v="SEBASTIEN PLANCON"/>
    <s v="100 IMD"/>
    <x v="10"/>
    <x v="10"/>
    <s v="303261"/>
    <s v="ANTHONY AMIOT"/>
    <s v="200 IMP"/>
    <x v="12"/>
    <x v="12"/>
    <s v="306299"/>
    <s v="ADRIEN ROUGIERE"/>
    <s v="445 CCA"/>
    <s v="HC"/>
    <s v="990689"/>
    <s v="SECTEUR BLANC"/>
  </r>
  <r>
    <n v="180178"/>
    <n v="3000716"/>
    <x v="0"/>
    <s v="REGION GRAND OUEST"/>
    <x v="0"/>
    <s v="03000716"/>
    <s v="180178"/>
    <x v="0"/>
    <m/>
    <n v="1"/>
    <s v="Monsieur"/>
    <s v="FREDERIC"/>
    <s v="ROUHAUD"/>
    <m/>
    <m/>
    <m/>
    <m/>
    <m/>
    <m/>
    <s v="440 CCT"/>
    <d v="1998-05-01T00:00:00"/>
    <s v="440"/>
    <s v="05"/>
    <s v="SALARIES COMMERCIAUX"/>
    <m/>
    <m/>
    <s v="722"/>
    <m/>
    <m/>
    <s v="Niveau 1"/>
    <m/>
    <d v="1966-01-02T00:00:00"/>
    <n v="58"/>
    <n v="100"/>
    <s v="FRANCAISE"/>
    <d v="1998-05-01T00:00:00"/>
    <n v="26"/>
    <d v="1998-05-01T00:00:00"/>
    <s v="HC"/>
    <n v="24650"/>
    <s v="CHANCELADE"/>
    <s v="MATHIEU CHEMIN"/>
    <s v="071590"/>
    <s v="REGION GRAND OUEST"/>
    <s v="306306"/>
    <s v="FLAVIEN QUIROSA"/>
    <s v="100 IMD"/>
    <x v="35"/>
    <x v="35"/>
    <s v="301508"/>
    <s v="CLEMENT DOURLENS"/>
    <s v="200 IMP"/>
    <x v="117"/>
    <x v="117"/>
    <s v="180178"/>
    <s v="FREDERIC ROUHAUD"/>
    <s v="440 CCT"/>
    <s v="HC"/>
    <s v="992265"/>
    <s v="SECTEUR BLANC"/>
  </r>
  <r>
    <n v="303623"/>
    <n v="3101973"/>
    <x v="0"/>
    <s v="REGION GRAND OUEST"/>
    <x v="0"/>
    <s v="03101973"/>
    <s v="303623"/>
    <x v="0"/>
    <m/>
    <n v="1"/>
    <s v="Monsieur"/>
    <s v="AURELIEN"/>
    <s v="ROULET"/>
    <s v="445 CCA"/>
    <d v="2024-08-01T00:00:00"/>
    <m/>
    <s v="Faux"/>
    <n v="5"/>
    <s v="SALARIES COMMERCIAUX"/>
    <s v="441 CCTM"/>
    <d v="2024-09-01T00:00:00"/>
    <s v="441"/>
    <s v="05"/>
    <s v="SALARIES COMMERCIAUX"/>
    <s v="T"/>
    <m/>
    <s v="224"/>
    <s v="Niveau 1"/>
    <m/>
    <s v="Niveau 1"/>
    <m/>
    <d v="1988-05-13T00:00:00"/>
    <n v="36"/>
    <n v="100"/>
    <s v="FRANCAISE"/>
    <d v="2017-10-01T00:00:00"/>
    <n v="7"/>
    <d v="2017-10-01T00:00:00"/>
    <s v="HC"/>
    <n v="79370"/>
    <s v="CELLES SUR BELLE"/>
    <s v="MATHIEU CHEMIN"/>
    <s v="071590"/>
    <s v="REGION GRAND OUEST"/>
    <s v="192093"/>
    <s v="GUILLAUME LIOPE"/>
    <s v="100 IMD"/>
    <x v="15"/>
    <x v="15"/>
    <s v="305551"/>
    <s v="THOMAS JONGEN"/>
    <s v="310 CMA"/>
    <x v="108"/>
    <x v="108"/>
    <s v="303623"/>
    <s v="AURELIEN ROULET"/>
    <s v="441 CCTM"/>
    <s v="HC"/>
    <s v="993585"/>
    <s v="SECTEUR BLANC"/>
  </r>
  <r>
    <n v="306012"/>
    <n v="7023672"/>
    <x v="0"/>
    <s v="REGION ILE DE FRANCE NORD"/>
    <x v="0"/>
    <s v="07023672"/>
    <s v="306012"/>
    <x v="0"/>
    <m/>
    <n v="1"/>
    <s v="Monsieur"/>
    <s v="NICOLAS"/>
    <s v="ROUSSEAU"/>
    <m/>
    <m/>
    <m/>
    <m/>
    <m/>
    <m/>
    <s v="440 CCT"/>
    <d v="2024-09-01T00:00:00"/>
    <s v="440"/>
    <s v="05"/>
    <s v="SALARIES COMMERCIAUX"/>
    <m/>
    <m/>
    <s v="383"/>
    <m/>
    <m/>
    <s v="Niveau 1"/>
    <m/>
    <d v="1997-03-02T00:00:00"/>
    <n v="27"/>
    <n v="100"/>
    <s v="FRANCAISE"/>
    <d v="2024-05-01T00:00:00"/>
    <n v="0"/>
    <d v="2024-05-01T00:00:00"/>
    <s v="HC"/>
    <n v="28000"/>
    <s v="CHARTRES"/>
    <s v="CATHERINE BLANCKAERT"/>
    <s v="071030"/>
    <s v="REGION ILE DE FRANCE NORD"/>
    <s v="303103"/>
    <s v="JEROME TEISSIER"/>
    <s v="100 IMD"/>
    <x v="19"/>
    <x v="19"/>
    <s v="304897"/>
    <s v="PRITIVE IRADJA"/>
    <s v="200 IMP"/>
    <x v="91"/>
    <x v="91"/>
    <s v="306012"/>
    <s v="NICOLAS ROUSSEAU"/>
    <s v="440 CCT"/>
    <s v="HC"/>
    <s v="990727"/>
    <s v="SECTEUR BLANC"/>
  </r>
  <r>
    <n v="304366"/>
    <n v="3102353"/>
    <x v="0"/>
    <s v="REGION ILE DE FRANCE NORD"/>
    <x v="0"/>
    <s v="03102353"/>
    <s v="304366"/>
    <x v="0"/>
    <m/>
    <n v="2"/>
    <s v="Madame"/>
    <s v="SYLVIA"/>
    <s v="ROUSSEL"/>
    <s v="445 CCA"/>
    <n v="43678"/>
    <m/>
    <s v="Faux"/>
    <n v="5"/>
    <s v="SALARIES COMMERCIAUX"/>
    <s v="440 CCT"/>
    <d v="2019-09-01T00:00:00"/>
    <s v="440"/>
    <s v="05"/>
    <s v="SALARIES COMMERCIAUX"/>
    <m/>
    <m/>
    <s v="064"/>
    <s v="Niveau 1"/>
    <m/>
    <s v="Niveau 1"/>
    <m/>
    <d v="1977-05-04T00:00:00"/>
    <n v="47"/>
    <n v="100"/>
    <s v="FRANCAISE"/>
    <d v="2019-09-01T00:00:00"/>
    <n v="5"/>
    <d v="2019-09-01T00:00:00"/>
    <s v="HC"/>
    <n v="76450"/>
    <s v="OURVILLE EN CAUX"/>
    <s v="CATHERINE BLANCKAERT"/>
    <s v="071030"/>
    <s v="REGION ILE DE FRANCE NORD"/>
    <s v="193005"/>
    <s v="SEBASTIEN COTE"/>
    <s v="100 IMD"/>
    <x v="18"/>
    <x v="18"/>
    <s v="186035"/>
    <s v="SEBASTIEN CAVELIER"/>
    <s v="200 IMP"/>
    <x v="102"/>
    <x v="102"/>
    <s v="304366"/>
    <s v="SYLVIA ROUSSEL"/>
    <s v="440 CCT"/>
    <s v="HC"/>
    <s v="096375"/>
    <s v="SECTEUR BLANC"/>
  </r>
  <r>
    <n v="303372"/>
    <n v="3101842"/>
    <x v="0"/>
    <s v="REGION ILE DE FRANCE NORD"/>
    <x v="0"/>
    <s v="03101842"/>
    <s v="303372"/>
    <x v="0"/>
    <m/>
    <n v="2"/>
    <s v="Madame"/>
    <s v="LAURE"/>
    <s v="ROUSSEL"/>
    <s v="445 CCA"/>
    <n v="42767"/>
    <m/>
    <s v="Faux"/>
    <n v="5"/>
    <s v="SALARIES COMMERCIAUX"/>
    <s v="440 CCT"/>
    <d v="2017-03-01T00:00:00"/>
    <s v="440"/>
    <s v="05"/>
    <s v="SALARIES COMMERCIAUX"/>
    <m/>
    <m/>
    <s v="412"/>
    <s v="Niveau 1"/>
    <m/>
    <s v="Niveau 1"/>
    <m/>
    <n v="24008"/>
    <n v="59"/>
    <n v="100"/>
    <s v="FRANCAISE"/>
    <n v="42795"/>
    <n v="7"/>
    <n v="42795"/>
    <s v="HC"/>
    <n v="78310"/>
    <s v="MAUREPAS"/>
    <s v="CATHERINE BLANCKAERT"/>
    <s v="071030"/>
    <s v="REGION ILE DE FRANCE NORD"/>
    <s v="303103"/>
    <s v="JEROME TEISSIER"/>
    <s v="100 IMD"/>
    <x v="19"/>
    <x v="19"/>
    <s v="193201"/>
    <s v="STEPHANE KUHN"/>
    <s v="200 IMP"/>
    <x v="99"/>
    <x v="99"/>
    <s v="303372"/>
    <s v="LAURE ROUSSEL"/>
    <s v="440 CCT"/>
    <s v="HC"/>
    <s v="992342"/>
    <s v="SECTEUR BLANC"/>
  </r>
  <r>
    <n v="193729"/>
    <n v="3003003"/>
    <x v="0"/>
    <s v="POLE PILOTAGE DU RESEAU COMMERCIAL"/>
    <x v="0"/>
    <s v="03003003"/>
    <s v="193729"/>
    <x v="0"/>
    <m/>
    <n v="1"/>
    <s v="Monsieur"/>
    <s v="ANTONY"/>
    <s v="ROUSSEL"/>
    <s v="440 CCT"/>
    <n v="40422"/>
    <m/>
    <s v="Faux"/>
    <n v="3"/>
    <s v="SALARIES COMMERCIAUX"/>
    <s v="448 CRC"/>
    <d v="2010-10-01T00:00:00"/>
    <s v="448"/>
    <s v="03"/>
    <s v="SALARIES COMMERCIAUX"/>
    <m/>
    <m/>
    <m/>
    <s v="Niveau 1"/>
    <m/>
    <s v="Niveau 1"/>
    <m/>
    <d v="1981-11-21T00:00:00"/>
    <n v="43"/>
    <n v="100"/>
    <s v="FRANCAISE"/>
    <d v="2010-10-01T00:00:00"/>
    <n v="14"/>
    <d v="2010-10-01T00:00:00"/>
    <m/>
    <n v="76220"/>
    <s v="BOSC HYONS"/>
    <m/>
    <s v="700584"/>
    <s v="POLE PILOTAGE DU RESEAU COMMERCIAL"/>
    <m/>
    <m/>
    <m/>
    <x v="23"/>
    <x v="23"/>
    <m/>
    <m/>
    <m/>
    <x v="3"/>
    <x v="3"/>
    <m/>
    <m/>
    <m/>
    <s v="B2"/>
    <m/>
    <m/>
  </r>
  <r>
    <n v="305755"/>
    <n v="7023124"/>
    <x v="0"/>
    <s v="REGION ILE DE FRANCE NORD"/>
    <x v="0"/>
    <s v="07023124"/>
    <s v="305755"/>
    <x v="0"/>
    <m/>
    <n v="2"/>
    <s v="Madame"/>
    <s v="MARINE"/>
    <s v="ROUSSY"/>
    <s v="445 CCA"/>
    <d v="2024-02-01T00:00:00"/>
    <m/>
    <s v="Faux"/>
    <n v="5"/>
    <s v="SALARIES COMMERCIAUX"/>
    <s v="440 CCT"/>
    <d v="2024-03-01T00:00:00"/>
    <s v="440"/>
    <s v="05"/>
    <s v="SALARIES COMMERCIAUX"/>
    <m/>
    <m/>
    <s v="121"/>
    <s v="Niveau 1"/>
    <m/>
    <s v="Niveau 1"/>
    <m/>
    <d v="1987-08-17T00:00:00"/>
    <n v="37"/>
    <n v="100"/>
    <s v="FRANCAISE"/>
    <d v="2023-11-01T00:00:00"/>
    <n v="1"/>
    <d v="2023-11-01T00:00:00"/>
    <s v="HC"/>
    <n v="59144"/>
    <s v="WARGNIES LE GRAND"/>
    <s v="CATHERINE BLANCKAERT"/>
    <s v="071030"/>
    <s v="REGION ILE DE FRANCE NORD"/>
    <s v="177094"/>
    <s v="WILLY FASQUEL"/>
    <s v="100 IMD"/>
    <x v="32"/>
    <x v="32"/>
    <s v="302744"/>
    <s v="VALERIE CADREN"/>
    <s v="200 IMP"/>
    <x v="52"/>
    <x v="52"/>
    <s v="305755"/>
    <s v="MARINE ROUSSY"/>
    <s v="440 CCT"/>
    <s v="HC"/>
    <s v="992420"/>
    <s v="SECTEUR BLANC"/>
  </r>
  <r>
    <n v="306138"/>
    <n v="7023988"/>
    <x v="0"/>
    <s v="REGION CENTRE EST"/>
    <x v="0"/>
    <s v="07023988"/>
    <s v="306138"/>
    <x v="0"/>
    <m/>
    <n v="1"/>
    <s v="Monsieur"/>
    <s v="ROMAIN"/>
    <s v="ROUX"/>
    <m/>
    <m/>
    <m/>
    <m/>
    <m/>
    <m/>
    <s v="445 CCA"/>
    <d v="2024-09-01T00:00:00"/>
    <s v="445"/>
    <s v="05"/>
    <s v="SALARIES COMMERCIAUX"/>
    <m/>
    <m/>
    <s v="207"/>
    <m/>
    <m/>
    <s v="Niveau 1"/>
    <m/>
    <n v="29936"/>
    <n v="42"/>
    <n v="100"/>
    <s v="FRANCAISE"/>
    <n v="45536"/>
    <n v="0"/>
    <n v="45536"/>
    <s v="HC"/>
    <n v="91360"/>
    <s v="EPINAY SUR ORGE"/>
    <s v="JEROME CARPANETTO"/>
    <s v="900582"/>
    <s v="REGION CENTRE EST"/>
    <s v="182240"/>
    <s v="FREDERIC MARTINELLI"/>
    <s v="100 IMD"/>
    <x v="2"/>
    <x v="2"/>
    <m/>
    <m/>
    <m/>
    <x v="19"/>
    <x v="19"/>
    <s v="306138"/>
    <s v="ROMAIN ROUX"/>
    <s v="445 CCA"/>
    <s v="HC"/>
    <s v="097683"/>
    <s v="SECTEUR BLANC"/>
  </r>
  <r>
    <n v="305808"/>
    <n v="7023268"/>
    <x v="0"/>
    <s v="REGION CENTRE EST"/>
    <x v="0"/>
    <s v="07023268"/>
    <s v="305808"/>
    <x v="0"/>
    <m/>
    <n v="2"/>
    <s v="Madame"/>
    <s v="JUSTINE"/>
    <s v="ROUX"/>
    <m/>
    <m/>
    <m/>
    <m/>
    <m/>
    <m/>
    <s v="440 CCT"/>
    <d v="2024-05-01T00:00:00"/>
    <s v="440"/>
    <s v="05"/>
    <s v="SALARIES COMMERCIAUX"/>
    <m/>
    <m/>
    <s v="529"/>
    <m/>
    <m/>
    <s v="Niveau 1"/>
    <m/>
    <n v="31568"/>
    <n v="38"/>
    <n v="100"/>
    <s v="FRANCAISE"/>
    <n v="45292"/>
    <n v="0"/>
    <n v="45292"/>
    <s v="HC"/>
    <n v="69480"/>
    <s v="LACHASSAGNE"/>
    <s v="JEROME CARPANETTO"/>
    <s v="900582"/>
    <s v="REGION CENTRE EST"/>
    <s v="304393"/>
    <s v="NICOLAS THIALLET"/>
    <s v="100 IMD"/>
    <x v="36"/>
    <x v="36"/>
    <s v="303850"/>
    <s v="GAETAN BOISSON"/>
    <s v="200 IMP"/>
    <x v="81"/>
    <x v="81"/>
    <s v="305808"/>
    <s v="JUSTINE ROUX"/>
    <s v="440 CCT"/>
    <s v="HC"/>
    <s v="993309"/>
    <s v="SECTEUR BLANC"/>
  </r>
  <r>
    <n v="304527"/>
    <n v="3102450"/>
    <x v="0"/>
    <s v="REGION GRAND SUD"/>
    <x v="0"/>
    <s v="03102450"/>
    <s v="304527"/>
    <x v="0"/>
    <m/>
    <n v="1"/>
    <s v="Monsieur"/>
    <s v="DAVID"/>
    <s v="ROYET"/>
    <s v="445 CCA"/>
    <n v="43831"/>
    <m/>
    <s v="Faux"/>
    <n v="5"/>
    <s v="SALARIES COMMERCIAUX"/>
    <s v="440 CCT"/>
    <d v="2020-02-01T00:00:00"/>
    <s v="440"/>
    <s v="05"/>
    <s v="SALARIES COMMERCIAUX"/>
    <m/>
    <m/>
    <s v="132"/>
    <s v="Niveau 1"/>
    <m/>
    <s v="Niveau 1"/>
    <m/>
    <n v="29988"/>
    <n v="42"/>
    <n v="100"/>
    <s v="FRANCAISE"/>
    <n v="43862"/>
    <n v="4"/>
    <n v="43862"/>
    <s v="HC"/>
    <n v="11160"/>
    <s v="PEYRIAC MINERVOIS"/>
    <s v="FREDERIC MESTRE"/>
    <s v="071251"/>
    <s v="REGION GRAND SUD"/>
    <s v="163397"/>
    <s v="FRANCK ZENOU"/>
    <s v="100 IMD"/>
    <x v="0"/>
    <x v="0"/>
    <s v="177023"/>
    <s v="JEAN-PHILIPPE GUERIN"/>
    <s v="200 IMP"/>
    <x v="39"/>
    <x v="39"/>
    <s v="304527"/>
    <s v="DAVID ROYET"/>
    <s v="440 CCT"/>
    <s v="HC"/>
    <s v="993643"/>
    <s v="SECTEUR BLANC"/>
  </r>
  <r>
    <n v="306271"/>
    <n v="7024152"/>
    <x v="0"/>
    <s v="REGION ILE DE FRANCE NORD"/>
    <x v="0"/>
    <s v="07024152"/>
    <s v="306271"/>
    <x v="0"/>
    <m/>
    <n v="1"/>
    <s v="Monsieur"/>
    <s v="THEO"/>
    <s v="ROZE"/>
    <m/>
    <m/>
    <m/>
    <m/>
    <m/>
    <m/>
    <s v="445 CCA"/>
    <d v="2024-09-01T00:00:00"/>
    <s v="445"/>
    <s v="05"/>
    <s v="SALARIES COMMERCIAUX"/>
    <m/>
    <m/>
    <s v="361"/>
    <m/>
    <m/>
    <s v="Niveau 1"/>
    <m/>
    <n v="34906"/>
    <n v="29"/>
    <n v="100"/>
    <s v="FRANCAISE"/>
    <n v="45536"/>
    <n v="0"/>
    <n v="45536"/>
    <s v="HC"/>
    <n v="77700"/>
    <s v="COUPVRAY"/>
    <s v="CATHERINE BLANCKAERT"/>
    <s v="071030"/>
    <s v="REGION ILE DE FRANCE NORD"/>
    <s v="302041"/>
    <s v="DAPHNEE JULLION"/>
    <s v="100 IMD"/>
    <x v="1"/>
    <x v="1"/>
    <s v="303397"/>
    <s v="BRICE DENEUX"/>
    <s v="200 IMP"/>
    <x v="74"/>
    <x v="74"/>
    <s v="306271"/>
    <s v="THEO ROZE"/>
    <s v="445 CCA"/>
    <s v="HC"/>
    <s v="992237"/>
    <s v="SECTEUR BLANC"/>
  </r>
  <r>
    <n v="305153"/>
    <n v="7020301"/>
    <x v="0"/>
    <s v="REGION GRAND SUD"/>
    <x v="0"/>
    <s v="07020301"/>
    <s v="305153"/>
    <x v="0"/>
    <m/>
    <n v="1"/>
    <s v="Monsieur"/>
    <s v="CYRIL"/>
    <s v="RUARD"/>
    <m/>
    <m/>
    <m/>
    <m/>
    <m/>
    <m/>
    <s v="440 CCT"/>
    <d v="2022-03-01T00:00:00"/>
    <s v="440"/>
    <s v="05"/>
    <s v="SALARIES COMMERCIAUX"/>
    <m/>
    <m/>
    <s v="269"/>
    <m/>
    <m/>
    <s v="Niveau 1"/>
    <m/>
    <n v="32699"/>
    <n v="35"/>
    <n v="100"/>
    <s v="FRANCAISE"/>
    <n v="44440"/>
    <n v="3"/>
    <n v="44440"/>
    <s v="HC"/>
    <n v="7430"/>
    <s v="SAVAS"/>
    <s v="FREDERIC MESTRE"/>
    <s v="071251"/>
    <s v="REGION GRAND SUD"/>
    <s v="193087"/>
    <s v="NICOLAS LEVEQUE"/>
    <s v="100 IMD"/>
    <x v="16"/>
    <x v="16"/>
    <s v="300625"/>
    <s v="JOHANN CLEMENT"/>
    <s v="200 IMP"/>
    <x v="111"/>
    <x v="111"/>
    <s v="305153"/>
    <s v="CYRIL RUARD"/>
    <s v="440 CCT"/>
    <s v="HC"/>
    <s v="097055"/>
    <s v="SECTEUR BLANC"/>
  </r>
  <r>
    <n v="305620"/>
    <n v="7022731"/>
    <x v="0"/>
    <s v="REGION CENTRE EST"/>
    <x v="0"/>
    <s v="07022731"/>
    <s v="305620"/>
    <x v="0"/>
    <m/>
    <n v="1"/>
    <s v="Monsieur"/>
    <s v="ELLIOTT"/>
    <s v="RUBIN"/>
    <m/>
    <m/>
    <m/>
    <m/>
    <m/>
    <m/>
    <s v="440 CCT"/>
    <d v="2024-02-01T00:00:00"/>
    <s v="440"/>
    <s v="05"/>
    <s v="SALARIES COMMERCIAUX"/>
    <m/>
    <m/>
    <s v="524"/>
    <m/>
    <m/>
    <s v="Niveau 1"/>
    <m/>
    <n v="35014"/>
    <n v="29"/>
    <n v="100"/>
    <s v="FRANCAISE"/>
    <n v="45139"/>
    <n v="1"/>
    <n v="45139"/>
    <s v="HC"/>
    <n v="69300"/>
    <s v="CALUIRE ET CUIRE"/>
    <s v="JEROME CARPANETTO"/>
    <s v="900582"/>
    <s v="REGION CENTRE EST"/>
    <s v="304393"/>
    <s v="NICOLAS THIALLET"/>
    <s v="100 IMD"/>
    <x v="36"/>
    <x v="36"/>
    <s v="305158"/>
    <s v="MARION PHILIBERT"/>
    <s v="310 CMA"/>
    <x v="155"/>
    <x v="151"/>
    <s v="305620"/>
    <s v="ELLIOTT RUBIN"/>
    <s v="440 CCT"/>
    <s v="HC"/>
    <s v="993304"/>
    <s v="SECTEUR BLANC"/>
  </r>
  <r>
    <n v="305476"/>
    <n v="7022125"/>
    <x v="0"/>
    <s v="REGION CENTRE EST"/>
    <x v="0"/>
    <s v="07022125"/>
    <s v="305476"/>
    <x v="0"/>
    <m/>
    <n v="1"/>
    <s v="Monsieur"/>
    <s v="TIMOTHEE"/>
    <s v="RUBIN"/>
    <m/>
    <m/>
    <m/>
    <m/>
    <m/>
    <m/>
    <s v="440 CCT"/>
    <d v="2023-07-01T00:00:00"/>
    <s v="440"/>
    <s v="05"/>
    <s v="SALARIES COMMERCIAUX"/>
    <m/>
    <m/>
    <s v="354"/>
    <m/>
    <m/>
    <s v="Niveau 1"/>
    <m/>
    <n v="34414"/>
    <n v="30"/>
    <n v="100"/>
    <s v="FRANCAISE"/>
    <n v="44927"/>
    <n v="1"/>
    <n v="44927"/>
    <s v="HC"/>
    <n v="69300"/>
    <s v="CALUIRE ET CUIRE"/>
    <s v="JEROME CARPANETTO"/>
    <s v="900582"/>
    <s v="REGION CENTRE EST"/>
    <s v="304393"/>
    <s v="NICOLAS THIALLET"/>
    <s v="100 IMD"/>
    <x v="36"/>
    <x v="36"/>
    <s v="305158"/>
    <s v="MARION PHILIBERT"/>
    <s v="310 CMA"/>
    <x v="155"/>
    <x v="151"/>
    <s v="305476"/>
    <s v="TIMOTHEE RUBIN"/>
    <s v="440 CCT"/>
    <s v="HC"/>
    <s v="099984"/>
    <s v="SECTEUR BLANC"/>
  </r>
  <r>
    <n v="304724"/>
    <n v="3102559"/>
    <x v="0"/>
    <s v="REGION CENTRE EST"/>
    <x v="0"/>
    <s v="03102559"/>
    <s v="304724"/>
    <x v="0"/>
    <m/>
    <n v="1"/>
    <s v="Monsieur"/>
    <s v="SYLVAIN"/>
    <s v="RUF"/>
    <m/>
    <m/>
    <m/>
    <m/>
    <m/>
    <m/>
    <s v="440 CCT"/>
    <d v="2021-05-01T00:00:00"/>
    <s v="440"/>
    <s v="05"/>
    <s v="SALARIES COMMERCIAUX"/>
    <m/>
    <m/>
    <s v="018"/>
    <m/>
    <m/>
    <s v="Niveau 1"/>
    <m/>
    <n v="28285"/>
    <n v="47"/>
    <n v="100"/>
    <s v="FRANCAISE"/>
    <n v="44136"/>
    <n v="4"/>
    <n v="44136"/>
    <s v="HC"/>
    <n v="54770"/>
    <s v="BOUXIERES AUX CHENES"/>
    <s v="JEROME CARPANETTO"/>
    <s v="900582"/>
    <s v="REGION CENTRE EST"/>
    <s v="179897"/>
    <s v="SYLVAIN GATHELIER"/>
    <s v="100 IMD"/>
    <x v="22"/>
    <x v="22"/>
    <s v="302742"/>
    <s v="ALEXIS HOEGY"/>
    <s v="200 IMP"/>
    <x v="27"/>
    <x v="27"/>
    <s v="304724"/>
    <s v="SYLVAIN RUF"/>
    <s v="440 CCT"/>
    <s v="HC"/>
    <s v="096934"/>
    <s v="SECTEUR BLANC"/>
  </r>
  <r>
    <n v="305904"/>
    <n v="7023408"/>
    <x v="0"/>
    <s v="REGION GRAND OUEST"/>
    <x v="0"/>
    <s v="07023408"/>
    <s v="305904"/>
    <x v="0"/>
    <m/>
    <n v="1"/>
    <s v="Monsieur"/>
    <s v="OLIVIER"/>
    <s v="RUFFAULT"/>
    <m/>
    <m/>
    <m/>
    <m/>
    <m/>
    <m/>
    <s v="440 CCT"/>
    <d v="2024-06-01T00:00:00"/>
    <s v="440"/>
    <s v="05"/>
    <s v="SALARIES COMMERCIAUX"/>
    <m/>
    <m/>
    <s v="390"/>
    <m/>
    <m/>
    <s v="Niveau 1"/>
    <m/>
    <n v="31615"/>
    <n v="38"/>
    <n v="100"/>
    <s v="FRANCAISE"/>
    <n v="45323"/>
    <n v="0"/>
    <n v="45323"/>
    <s v="HC"/>
    <n v="53810"/>
    <s v="CHANGE"/>
    <s v="MATHIEU CHEMIN"/>
    <s v="071590"/>
    <s v="REGION GRAND OUEST"/>
    <s v="170189"/>
    <s v="SEBASTIEN PLANCON"/>
    <s v="100 IMD"/>
    <x v="10"/>
    <x v="10"/>
    <s v="304465"/>
    <s v="ALEXANDRE FOURNIER"/>
    <s v="200 IMP"/>
    <x v="71"/>
    <x v="71"/>
    <s v="305904"/>
    <s v="OLIVIER RUFFAULT"/>
    <s v="440 CCT"/>
    <s v="HC"/>
    <s v="991161"/>
    <s v="SECTEUR BLANC"/>
  </r>
  <r>
    <n v="193106"/>
    <n v="3002350"/>
    <x v="0"/>
    <s v="REGION GRAND SUD"/>
    <x v="0"/>
    <s v="03002350"/>
    <s v="193106"/>
    <x v="0"/>
    <m/>
    <n v="1"/>
    <s v="Monsieur"/>
    <s v="EMILIEN"/>
    <s v="RUIZ"/>
    <s v="441 CCTM"/>
    <n v="45231"/>
    <m/>
    <s v="Faux"/>
    <n v="5"/>
    <s v="SALARIES COMMERCIAUX"/>
    <s v="371 CCM.E"/>
    <d v="2023-12-01T00:00:00"/>
    <s v="371"/>
    <s v="05"/>
    <s v="SALARIES COMMERCIAUX"/>
    <s v="T"/>
    <m/>
    <s v="399"/>
    <s v="Niveau 2"/>
    <m/>
    <s v="Niveau 2"/>
    <m/>
    <n v="29590"/>
    <n v="43"/>
    <n v="100"/>
    <s v="FRANCAISE"/>
    <n v="39873"/>
    <n v="15"/>
    <n v="39873"/>
    <s v="HC"/>
    <n v="42170"/>
    <s v="ST JUST ST RAMBERT"/>
    <s v="FREDERIC MESTRE"/>
    <s v="071251"/>
    <s v="REGION GRAND SUD"/>
    <s v="193087"/>
    <s v="NICOLAS LEVEQUE"/>
    <s v="100 IMD"/>
    <x v="16"/>
    <x v="16"/>
    <s v="300625"/>
    <s v="JOHANN CLEMENT"/>
    <s v="200 IMP"/>
    <x v="111"/>
    <x v="111"/>
    <s v="193106"/>
    <s v="EMILIEN RUIZ"/>
    <s v="371 CCM.E"/>
    <s v="HC"/>
    <s v="991654"/>
    <s v="SECTEUR BLANC"/>
  </r>
  <r>
    <n v="302073"/>
    <n v="7013247"/>
    <x v="1"/>
    <s v="POLE PILOTAGE DU RESEAU COMMERCIAL"/>
    <x v="0"/>
    <s v="07013247"/>
    <s v="302073"/>
    <x v="0"/>
    <m/>
    <n v="2"/>
    <s v="Madame"/>
    <s v="MANON"/>
    <s v="RULLAUD"/>
    <m/>
    <m/>
    <m/>
    <m/>
    <m/>
    <m/>
    <s v="ASSISTANT SPECIALISE NIVEAU 2"/>
    <d v="2024-01-01T00:00:00"/>
    <s v="855"/>
    <s v="03"/>
    <s v="CADRES"/>
    <m/>
    <m/>
    <m/>
    <m/>
    <m/>
    <n v="5"/>
    <m/>
    <n v="33270"/>
    <n v="33"/>
    <n v="100"/>
    <s v="FRANCAISE"/>
    <n v="41813"/>
    <n v="10"/>
    <n v="41813"/>
    <m/>
    <n v="16130"/>
    <s v="GENSAC LA PALLUE"/>
    <m/>
    <s v="700584"/>
    <s v="POLE PILOTAGE DU RESEAU COMMERCIAL"/>
    <m/>
    <m/>
    <m/>
    <x v="41"/>
    <x v="40"/>
    <m/>
    <m/>
    <m/>
    <x v="3"/>
    <x v="3"/>
    <m/>
    <m/>
    <m/>
    <m/>
    <m/>
    <m/>
  </r>
  <r>
    <n v="305607"/>
    <n v="7022619"/>
    <x v="0"/>
    <s v="REGION GRAND SUD"/>
    <x v="0"/>
    <s v="07022619"/>
    <s v="305607"/>
    <x v="0"/>
    <m/>
    <n v="2"/>
    <s v="Madame"/>
    <s v="EVA"/>
    <s v="SAADIA LANDOZ"/>
    <m/>
    <m/>
    <m/>
    <m/>
    <m/>
    <m/>
    <s v="440 CCT"/>
    <d v="2023-12-01T00:00:00"/>
    <s v="440"/>
    <s v="05"/>
    <s v="SALARIES COMMERCIAUX"/>
    <m/>
    <m/>
    <s v="562"/>
    <m/>
    <m/>
    <s v="Niveau 1"/>
    <m/>
    <n v="35910"/>
    <n v="26"/>
    <n v="100"/>
    <s v="FRANCAISE"/>
    <n v="45078"/>
    <n v="1"/>
    <n v="45078"/>
    <s v="HC"/>
    <n v="6200"/>
    <s v="NICE"/>
    <s v="FREDERIC MESTRE"/>
    <s v="071251"/>
    <s v="REGION GRAND SUD"/>
    <s v="182484"/>
    <s v="SYLVAIN KERLOC H"/>
    <s v="100 IMD"/>
    <x v="24"/>
    <x v="24"/>
    <s v="305386"/>
    <s v="JOHAN WALTER MARTIN"/>
    <s v="200 IMP"/>
    <x v="29"/>
    <x v="29"/>
    <s v="305607"/>
    <s v="EVA SAADIA LANDOZ"/>
    <s v="440 CCT"/>
    <s v="HC"/>
    <s v="097508"/>
    <s v="SECTEUR BLANC"/>
  </r>
  <r>
    <n v="193306"/>
    <n v="3002562"/>
    <x v="0"/>
    <s v="REGION ILE DE FRANCE NORD"/>
    <x v="0"/>
    <s v="03002562"/>
    <s v="193306"/>
    <x v="0"/>
    <m/>
    <n v="2"/>
    <s v="Madame"/>
    <s v="NURAN"/>
    <s v="SABAN"/>
    <m/>
    <m/>
    <m/>
    <m/>
    <m/>
    <m/>
    <s v="391 CCEIM"/>
    <d v="2009-09-01T00:00:00"/>
    <s v="391"/>
    <s v="05"/>
    <s v="SALARIES COMMERCIAUX"/>
    <s v="T"/>
    <m/>
    <s v="328"/>
    <m/>
    <m/>
    <s v="Niveau 2"/>
    <m/>
    <n v="28027"/>
    <n v="48"/>
    <n v="100"/>
    <s v="FRANCAISE"/>
    <n v="40057"/>
    <n v="15"/>
    <n v="40057"/>
    <s v="HC"/>
    <n v="95170"/>
    <s v="DEUIL LA BARRE"/>
    <s v="CATHERINE BLANCKAERT"/>
    <s v="071030"/>
    <s v="REGION ILE DE FRANCE NORD"/>
    <s v="302041"/>
    <s v="DAPHNEE JULLION"/>
    <s v="100 IMD"/>
    <x v="1"/>
    <x v="1"/>
    <s v="303397"/>
    <s v="BRICE DENEUX"/>
    <s v="200 IMP"/>
    <x v="74"/>
    <x v="74"/>
    <s v="193306"/>
    <s v="NURAN SABAN"/>
    <s v="391 CCEIM"/>
    <s v="HC"/>
    <s v="993457"/>
    <s v="SECTEUR BLANC"/>
  </r>
  <r>
    <n v="305734"/>
    <n v="7017638"/>
    <x v="0"/>
    <s v="REGION ILE DE FRANCE NORD"/>
    <x v="0"/>
    <s v="07017638"/>
    <s v="305734"/>
    <x v="0"/>
    <m/>
    <n v="2"/>
    <s v="Madame"/>
    <s v="SOPHIA"/>
    <s v="SADEK"/>
    <m/>
    <m/>
    <m/>
    <m/>
    <m/>
    <m/>
    <s v="440 CCT"/>
    <d v="2024-02-01T00:00:00"/>
    <s v="440"/>
    <s v="05"/>
    <s v="SALARIES COMMERCIAUX"/>
    <m/>
    <m/>
    <s v="122"/>
    <m/>
    <m/>
    <s v="Niveau 1"/>
    <m/>
    <d v="1992-10-03T00:00:00"/>
    <n v="32"/>
    <n v="100"/>
    <s v="FRANCAISE"/>
    <d v="2019-02-02T00:00:00"/>
    <n v="5"/>
    <d v="2019-02-02T00:00:00"/>
    <s v="HC"/>
    <n v="62440"/>
    <s v="HARNES"/>
    <s v="CATHERINE BLANCKAERT"/>
    <s v="071030"/>
    <s v="REGION ILE DE FRANCE NORD"/>
    <s v="185551"/>
    <s v="BERNARD GERONIMI"/>
    <s v="100 IMD"/>
    <x v="17"/>
    <x v="17"/>
    <s v="302925"/>
    <s v="ALEXANDRE DELEMOTTE"/>
    <s v="200 IMP"/>
    <x v="82"/>
    <x v="82"/>
    <s v="305734"/>
    <s v="SOPHIA SADEK"/>
    <s v="440 CCT"/>
    <s v="HC"/>
    <s v="993349"/>
    <s v="SECTEUR BLANC"/>
  </r>
  <r>
    <n v="304506"/>
    <n v="3102442"/>
    <x v="0"/>
    <s v="REGION ILE DE FRANCE NORD"/>
    <x v="0"/>
    <s v="03102442"/>
    <s v="304506"/>
    <x v="0"/>
    <m/>
    <n v="1"/>
    <s v="Monsieur"/>
    <s v="HERVE"/>
    <s v="SAGNIER"/>
    <s v="445 CCA"/>
    <s v="31/12/2019"/>
    <m/>
    <s v="Faux"/>
    <n v="5"/>
    <s v="SALARIES COMMERCIAUX"/>
    <s v="440 CCT"/>
    <d v="2020-01-01T00:00:00"/>
    <s v="440"/>
    <s v="05"/>
    <s v="SALARIES COMMERCIAUX"/>
    <m/>
    <m/>
    <s v="697"/>
    <s v="Niveau 1"/>
    <m/>
    <s v="Niveau 1"/>
    <m/>
    <d v="1970-07-12T00:00:00"/>
    <n v="54"/>
    <n v="100"/>
    <s v="FRANCAISE"/>
    <d v="2020-01-01T00:00:00"/>
    <n v="4"/>
    <d v="2020-01-01T00:00:00"/>
    <s v="HC"/>
    <n v="62180"/>
    <s v="VERTON"/>
    <s v="CATHERINE BLANCKAERT"/>
    <s v="071030"/>
    <s v="REGION ILE DE FRANCE NORD"/>
    <s v="185551"/>
    <s v="BERNARD GERONIMI"/>
    <s v="100 IMD"/>
    <x v="17"/>
    <x v="17"/>
    <s v="156632"/>
    <s v="CHRISTIAN TALON"/>
    <s v="200 IMP"/>
    <x v="45"/>
    <x v="45"/>
    <s v="304506"/>
    <s v="HERVE SAGNIER"/>
    <s v="440 CCT"/>
    <s v="HC"/>
    <s v="991262"/>
    <s v="SECTEUR BLANC"/>
  </r>
  <r>
    <n v="305510"/>
    <n v="7022212"/>
    <x v="0"/>
    <s v="REGION ILE DE FRANCE NORD"/>
    <x v="0"/>
    <s v="07022212"/>
    <s v="305510"/>
    <x v="0"/>
    <m/>
    <n v="2"/>
    <s v="Madame"/>
    <s v="SABINE"/>
    <s v="SAILLY"/>
    <m/>
    <m/>
    <m/>
    <m/>
    <m/>
    <m/>
    <s v="440 CCT"/>
    <d v="2023-08-01T00:00:00"/>
    <s v="440"/>
    <s v="05"/>
    <s v="SALARIES COMMERCIAUX"/>
    <m/>
    <m/>
    <s v="211"/>
    <m/>
    <m/>
    <s v="Niveau 1"/>
    <m/>
    <d v="1969-05-18T00:00:00"/>
    <n v="55"/>
    <n v="100"/>
    <s v="FRANCAISE"/>
    <d v="2023-02-01T00:00:00"/>
    <n v="1"/>
    <d v="2023-02-01T00:00:00"/>
    <s v="HC"/>
    <n v="59700"/>
    <s v="MARCQ EN BAROEUL"/>
    <s v="CATHERINE BLANCKAERT"/>
    <s v="071030"/>
    <s v="REGION ILE DE FRANCE NORD"/>
    <s v="177094"/>
    <s v="WILLY FASQUEL"/>
    <s v="100 IMD"/>
    <x v="32"/>
    <x v="32"/>
    <s v="193000"/>
    <s v="BENJAMIN CAPPON"/>
    <s v="200 IMP"/>
    <x v="90"/>
    <x v="90"/>
    <s v="305510"/>
    <s v="SABINE SAILLY"/>
    <s v="440 CCT"/>
    <s v="HC"/>
    <s v="099402"/>
    <s v="SECTEUR BLANC"/>
  </r>
  <r>
    <n v="304592"/>
    <n v="3102489"/>
    <x v="0"/>
    <s v="REGION GRAND SUD"/>
    <x v="0"/>
    <s v="03102489"/>
    <s v="304592"/>
    <x v="0"/>
    <m/>
    <n v="2"/>
    <s v="Madame"/>
    <s v="LAURE"/>
    <s v="SAINTIGNAN"/>
    <s v="445 CCA"/>
    <d v="2020-03-01T00:00:00"/>
    <m/>
    <s v="Faux"/>
    <n v="5"/>
    <s v="SALARIES COMMERCIAUX"/>
    <s v="440 CCT"/>
    <d v="2020-04-01T00:00:00"/>
    <s v="440"/>
    <s v="05"/>
    <s v="SALARIES COMMERCIAUX"/>
    <m/>
    <m/>
    <s v="070"/>
    <s v="Niveau 1"/>
    <m/>
    <s v="Niveau 1"/>
    <m/>
    <d v="1982-07-01T00:00:00"/>
    <n v="42"/>
    <n v="100"/>
    <s v="FRANCAISE"/>
    <d v="2020-04-01T00:00:00"/>
    <n v="4"/>
    <d v="2020-04-01T00:00:00"/>
    <s v="HC"/>
    <n v="11200"/>
    <s v="ST ANDRE DE ROQUELONGUE"/>
    <s v="FREDERIC MESTRE"/>
    <s v="071251"/>
    <s v="REGION GRAND SUD"/>
    <s v="163397"/>
    <s v="FRANCK ZENOU"/>
    <s v="100 IMD"/>
    <x v="0"/>
    <x v="0"/>
    <s v="177023"/>
    <s v="JEAN-PHILIPPE GUERIN"/>
    <s v="200 IMP"/>
    <x v="39"/>
    <x v="39"/>
    <s v="304592"/>
    <s v="LAURE SAINTIGNAN"/>
    <s v="440 CCT"/>
    <s v="HC"/>
    <s v="990061"/>
    <s v="SECTEUR BLANC"/>
  </r>
  <r>
    <n v="174703"/>
    <n v="3000568"/>
    <x v="0"/>
    <s v="REGION GRAND SUD"/>
    <x v="0"/>
    <s v="03000568"/>
    <s v="174703"/>
    <x v="0"/>
    <m/>
    <n v="1"/>
    <s v="Monsieur"/>
    <s v="FABRICE"/>
    <s v="SALEMBIER"/>
    <m/>
    <m/>
    <m/>
    <m/>
    <m/>
    <m/>
    <s v="390 CCEI"/>
    <d v="1995-07-01T00:00:00"/>
    <s v="390"/>
    <s v="05"/>
    <s v="SALARIES COMMERCIAUX"/>
    <m/>
    <m/>
    <s v="419"/>
    <m/>
    <m/>
    <s v="Niveau 2"/>
    <m/>
    <d v="1967-05-24T00:00:00"/>
    <n v="57"/>
    <n v="100"/>
    <s v="FRANCAISE"/>
    <d v="1995-07-01T00:00:00"/>
    <n v="29"/>
    <d v="1995-07-01T00:00:00"/>
    <s v="HC"/>
    <n v="98000"/>
    <s v="MONACO"/>
    <s v="FREDERIC MESTRE"/>
    <s v="071251"/>
    <s v="REGION GRAND SUD"/>
    <s v="190355"/>
    <s v="FABIO FRACASSETTI"/>
    <s v="100 IMD"/>
    <x v="9"/>
    <x v="9"/>
    <s v="189398"/>
    <s v="JEAN-FRANCOIS LANTERI"/>
    <s v="200 IMP"/>
    <x v="11"/>
    <x v="11"/>
    <s v="174703"/>
    <s v="FABRICE SALEMBIER"/>
    <s v="390 CCEI"/>
    <s v="HC"/>
    <s v="097892"/>
    <s v="SECTEUR BLANC"/>
  </r>
  <r>
    <n v="182117"/>
    <n v="3000775"/>
    <x v="0"/>
    <s v="REGION ILE DE FRANCE NORD"/>
    <x v="0"/>
    <s v="03000775"/>
    <s v="182117"/>
    <x v="0"/>
    <m/>
    <n v="1"/>
    <s v="Monsieur"/>
    <s v="STEPHANE"/>
    <s v="SALENGROIS"/>
    <m/>
    <m/>
    <m/>
    <m/>
    <m/>
    <m/>
    <s v="440 CCT"/>
    <d v="1999-04-01T00:00:00"/>
    <s v="440"/>
    <s v="05"/>
    <s v="SALARIES COMMERCIAUX"/>
    <m/>
    <m/>
    <s v="145"/>
    <m/>
    <m/>
    <s v="Niveau 1"/>
    <m/>
    <d v="1976-09-10T00:00:00"/>
    <n v="48"/>
    <n v="100"/>
    <s v="FRANCAISE"/>
    <d v="1999-04-01T00:00:00"/>
    <n v="25"/>
    <d v="1999-04-01T00:00:00"/>
    <s v="HC"/>
    <n v="24210"/>
    <s v="BROUCHAUD"/>
    <s v="CATHERINE BLANCKAERT"/>
    <s v="071030"/>
    <s v="REGION ILE DE FRANCE NORD"/>
    <s v="177094"/>
    <s v="WILLY FASQUEL"/>
    <s v="100 IMD"/>
    <x v="32"/>
    <x v="32"/>
    <s v="190883"/>
    <s v="ALEXANDRE MARIAGE"/>
    <s v="200 IMP"/>
    <x v="107"/>
    <x v="107"/>
    <s v="182117"/>
    <s v="STEPHANE SALENGROIS"/>
    <s v="440 CCT"/>
    <s v="HC"/>
    <s v="096127"/>
    <s v="SECTEUR BLANC"/>
  </r>
  <r>
    <n v="301699"/>
    <n v="3100944"/>
    <x v="0"/>
    <s v="REGION GRAND SUD"/>
    <x v="0"/>
    <s v="03100944"/>
    <s v="301699"/>
    <x v="0"/>
    <m/>
    <n v="2"/>
    <s v="Madame"/>
    <s v="NATHALIE"/>
    <s v="SALIU"/>
    <m/>
    <m/>
    <m/>
    <m/>
    <m/>
    <m/>
    <s v="445 CCA"/>
    <d v="2013-12-01T00:00:00"/>
    <s v="445"/>
    <s v="05"/>
    <s v="SALARIES COMMERCIAUX"/>
    <m/>
    <m/>
    <m/>
    <m/>
    <m/>
    <s v="Niveau 1"/>
    <m/>
    <d v="1968-05-04T00:00:00"/>
    <n v="56"/>
    <n v="100"/>
    <s v="FRANCAISE"/>
    <d v="2013-12-01T00:00:00"/>
    <n v="11"/>
    <d v="2013-12-01T00:00:00"/>
    <s v="HC"/>
    <n v="13012"/>
    <s v="MARSEILLE"/>
    <s v="FREDERIC MESTRE"/>
    <s v="071251"/>
    <s v="REGION GRAND SUD"/>
    <s v="305931"/>
    <s v="JULIEN KARIGER"/>
    <s v="100 IMD"/>
    <x v="6"/>
    <x v="6"/>
    <m/>
    <m/>
    <m/>
    <x v="32"/>
    <x v="32"/>
    <s v="301699"/>
    <s v="NATHALIE SALIU"/>
    <s v="445 CCA"/>
    <s v="HC"/>
    <s v="900089"/>
    <s v="SECTEUR BLANC"/>
  </r>
  <r>
    <n v="304137"/>
    <n v="3102231"/>
    <x v="2"/>
    <s v="REGION GRAND OUEST"/>
    <x v="0"/>
    <s v="03102231"/>
    <s v="304137"/>
    <x v="0"/>
    <m/>
    <n v="1"/>
    <s v="Monsieur"/>
    <s v="STEVIE"/>
    <s v="SALOME"/>
    <s v="385 I.ES"/>
    <s v="31/12/2018"/>
    <m/>
    <s v="Faux"/>
    <n v="4"/>
    <s v="INSPECTEURS RSG"/>
    <s v="200 IMP"/>
    <d v="2019-01-01T00:00:00"/>
    <s v="200"/>
    <s v="04"/>
    <s v="INSPECTEURS RSG"/>
    <m/>
    <m/>
    <m/>
    <n v="5"/>
    <m/>
    <n v="5"/>
    <m/>
    <d v="1977-10-04T00:00:00"/>
    <n v="47"/>
    <n v="100"/>
    <s v="FRANCAISE"/>
    <d v="2019-01-01T00:00:00"/>
    <n v="5"/>
    <d v="2019-01-01T00:00:00"/>
    <m/>
    <n v="33380"/>
    <s v="BIGANOS"/>
    <s v="MATHIEU CHEMIN"/>
    <s v="071590"/>
    <s v="REGION GRAND OUEST"/>
    <s v="306306"/>
    <s v="FLAVIEN QUIROSA"/>
    <s v="100 IMD"/>
    <x v="35"/>
    <x v="35"/>
    <s v="304137"/>
    <s v="STEVIE SALOME"/>
    <s v="200 IMP"/>
    <x v="60"/>
    <x v="60"/>
    <m/>
    <m/>
    <m/>
    <s v="HP"/>
    <m/>
    <m/>
  </r>
  <r>
    <n v="304748"/>
    <n v="3102575"/>
    <x v="0"/>
    <s v="REGION GRAND SUD"/>
    <x v="0"/>
    <s v="03102575"/>
    <s v="304748"/>
    <x v="0"/>
    <m/>
    <n v="1"/>
    <s v="Monsieur"/>
    <s v="ALEXIS"/>
    <s v="SANCHE"/>
    <s v="440 CCT"/>
    <n v="44866"/>
    <m/>
    <s v="Faux"/>
    <n v="5"/>
    <s v="SALARIES COMMERCIAUX"/>
    <s v="371 CCM.E"/>
    <d v="2022-12-01T00:00:00"/>
    <s v="371"/>
    <s v="05"/>
    <s v="SALARIES COMMERCIAUX"/>
    <s v="T"/>
    <m/>
    <s v="376"/>
    <s v="Niveau 2"/>
    <m/>
    <s v="Niveau 2"/>
    <m/>
    <d v="1992-05-15T00:00:00"/>
    <n v="32"/>
    <n v="100"/>
    <s v="FRANCAISE"/>
    <d v="2020-11-01T00:00:00"/>
    <n v="4"/>
    <d v="2020-11-01T00:00:00"/>
    <s v="HC"/>
    <n v="13090"/>
    <s v="AIX EN PROVENCE"/>
    <s v="FREDERIC MESTRE"/>
    <s v="071251"/>
    <s v="REGION GRAND SUD"/>
    <s v="305931"/>
    <s v="JULIEN KARIGER"/>
    <s v="100 IMD"/>
    <x v="6"/>
    <x v="6"/>
    <s v="185879"/>
    <s v="SEBASTIEN FOURGERON"/>
    <s v="200 IMP"/>
    <x v="6"/>
    <x v="6"/>
    <s v="304748"/>
    <s v="ALEXIS SANCHE"/>
    <s v="371 CCM.E"/>
    <s v="HC"/>
    <s v="992202"/>
    <s v="SECTEUR BLANC"/>
  </r>
  <r>
    <n v="304521"/>
    <n v="3102444"/>
    <x v="0"/>
    <s v="REGION GRAND OUEST"/>
    <x v="0"/>
    <s v="03102444"/>
    <s v="304521"/>
    <x v="0"/>
    <m/>
    <n v="1"/>
    <s v="Monsieur"/>
    <s v="ANDREW"/>
    <s v="SANOGO"/>
    <s v="445 CCA"/>
    <n v="43831"/>
    <m/>
    <s v="Faux"/>
    <n v="5"/>
    <s v="SALARIES COMMERCIAUX"/>
    <s v="440 CCT"/>
    <d v="2020-02-01T00:00:00"/>
    <s v="440"/>
    <s v="05"/>
    <s v="SALARIES COMMERCIAUX"/>
    <m/>
    <m/>
    <s v="113"/>
    <s v="Niveau 1"/>
    <m/>
    <s v="Niveau 1"/>
    <m/>
    <d v="1992-08-11T00:00:00"/>
    <n v="32"/>
    <n v="100"/>
    <s v="FRANCAISE"/>
    <d v="2020-02-01T00:00:00"/>
    <n v="4"/>
    <d v="2020-02-01T00:00:00"/>
    <s v="HC"/>
    <n v="35000"/>
    <s v="RENNES"/>
    <s v="MATHIEU CHEMIN"/>
    <s v="071590"/>
    <s v="REGION GRAND OUEST"/>
    <s v="175115"/>
    <s v="PABLO LECOQ"/>
    <s v="100 IMD"/>
    <x v="27"/>
    <x v="27"/>
    <s v="303962"/>
    <s v="JORDAN BRICARD"/>
    <s v="200 IMP"/>
    <x v="70"/>
    <x v="70"/>
    <s v="304521"/>
    <s v="ANDREW SANOGO"/>
    <s v="440 CCT"/>
    <s v="HC"/>
    <s v="992139"/>
    <s v="SECTEUR BLANC"/>
  </r>
  <r>
    <n v="161481"/>
    <n v="3000339"/>
    <x v="0"/>
    <s v="REGION GRAND SUD"/>
    <x v="0"/>
    <s v="03000339"/>
    <s v="161481"/>
    <x v="0"/>
    <m/>
    <n v="2"/>
    <s v="Madame"/>
    <s v="HELENE"/>
    <s v="SANTOS"/>
    <m/>
    <m/>
    <m/>
    <m/>
    <m/>
    <m/>
    <s v="440 CCT"/>
    <d v="2006-12-01T00:00:00"/>
    <s v="440"/>
    <s v="05"/>
    <s v="SALARIES COMMERCIAUX"/>
    <m/>
    <m/>
    <s v="863"/>
    <m/>
    <m/>
    <s v="Niveau 1"/>
    <m/>
    <d v="1965-08-15T00:00:00"/>
    <n v="59"/>
    <n v="100"/>
    <s v="FRANCAISE"/>
    <d v="2006-12-01T00:00:00"/>
    <n v="18"/>
    <d v="2006-12-01T00:00:00"/>
    <s v="HC"/>
    <n v="13013"/>
    <s v="MARSEILLE"/>
    <s v="FREDERIC MESTRE"/>
    <s v="071251"/>
    <s v="REGION GRAND SUD"/>
    <s v="305931"/>
    <s v="JULIEN KARIGER"/>
    <s v="100 IMD"/>
    <x v="6"/>
    <x v="6"/>
    <m/>
    <m/>
    <m/>
    <x v="32"/>
    <x v="32"/>
    <s v="161481"/>
    <s v="HELENE SANTOS"/>
    <s v="440 CCT"/>
    <s v="HC"/>
    <s v="990899"/>
    <s v="SECTEUR BLANC"/>
  </r>
  <r>
    <n v="305611"/>
    <n v="7022631"/>
    <x v="0"/>
    <s v="REGION ILE DE FRANCE NORD"/>
    <x v="0"/>
    <s v="07022631"/>
    <s v="305611"/>
    <x v="0"/>
    <m/>
    <n v="1"/>
    <s v="Monsieur"/>
    <s v="GREGORY"/>
    <s v="SARANTIDIS"/>
    <m/>
    <m/>
    <m/>
    <m/>
    <m/>
    <m/>
    <s v="440 CCT"/>
    <d v="2023-12-01T00:00:00"/>
    <s v="440"/>
    <s v="05"/>
    <s v="SALARIES COMMERCIAUX"/>
    <m/>
    <m/>
    <s v="506"/>
    <m/>
    <m/>
    <s v="Niveau 1"/>
    <m/>
    <n v="30129"/>
    <n v="42"/>
    <n v="100"/>
    <s v="FRANCAISE"/>
    <n v="45078"/>
    <n v="1"/>
    <n v="45078"/>
    <s v="HC"/>
    <n v="78930"/>
    <s v="VERT"/>
    <s v="CATHERINE BLANCKAERT"/>
    <s v="071030"/>
    <s v="REGION ILE DE FRANCE NORD"/>
    <s v="303103"/>
    <s v="JEROME TEISSIER"/>
    <s v="100 IMD"/>
    <x v="19"/>
    <x v="19"/>
    <s v="193201"/>
    <s v="STEPHANE KUHN"/>
    <s v="200 IMP"/>
    <x v="99"/>
    <x v="99"/>
    <s v="305611"/>
    <s v="GREGORY SARANTIDIS"/>
    <s v="440 CCT"/>
    <s v="HC"/>
    <s v="992359"/>
    <s v="SECTEUR BLANC"/>
  </r>
  <r>
    <n v="185486"/>
    <n v="3000903"/>
    <x v="3"/>
    <s v="REGION ILE DE FRANCE NORD"/>
    <x v="0"/>
    <s v="03000903"/>
    <s v="185486"/>
    <x v="0"/>
    <m/>
    <n v="1"/>
    <s v="Monsieur"/>
    <s v="RODOLPHE"/>
    <s v="SARDIN"/>
    <m/>
    <m/>
    <m/>
    <m/>
    <m/>
    <m/>
    <s v="100 IMD"/>
    <d v="2001-03-01T00:00:00"/>
    <s v="100"/>
    <s v="03"/>
    <s v="INSPECTEURS RSG"/>
    <m/>
    <m/>
    <m/>
    <m/>
    <m/>
    <n v="7"/>
    <m/>
    <n v="23719"/>
    <n v="60"/>
    <n v="100"/>
    <s v="FRANCAISE"/>
    <n v="36951"/>
    <n v="23"/>
    <n v="36951"/>
    <m/>
    <n v="14780"/>
    <s v="LION SUR MER"/>
    <s v="CATHERINE BLANCKAERT"/>
    <s v="071030"/>
    <s v="REGION ILE DE FRANCE NORD"/>
    <s v="185486"/>
    <s v="RODOLPHE SARDIN"/>
    <s v="100 IMD"/>
    <x v="42"/>
    <x v="20"/>
    <m/>
    <m/>
    <m/>
    <x v="3"/>
    <x v="3"/>
    <m/>
    <m/>
    <m/>
    <s v="D7"/>
    <m/>
    <m/>
  </r>
  <r>
    <n v="305915"/>
    <n v="7023412"/>
    <x v="0"/>
    <s v="REGION CENTRE EST"/>
    <x v="0"/>
    <s v="07023412"/>
    <s v="305915"/>
    <x v="0"/>
    <m/>
    <n v="2"/>
    <s v="Madame"/>
    <s v="CHARLOTTE"/>
    <s v="SARROSTE"/>
    <m/>
    <m/>
    <m/>
    <m/>
    <m/>
    <m/>
    <s v="440 CCT"/>
    <d v="2024-06-01T00:00:00"/>
    <s v="440"/>
    <s v="05"/>
    <s v="SALARIES COMMERCIAUX"/>
    <m/>
    <m/>
    <s v="272"/>
    <m/>
    <m/>
    <s v="Niveau 1"/>
    <m/>
    <n v="34944"/>
    <n v="29"/>
    <n v="100"/>
    <s v="FRANCAISE"/>
    <n v="45323"/>
    <n v="0"/>
    <n v="45323"/>
    <s v="HC"/>
    <n v="69005"/>
    <s v="LYON"/>
    <s v="JEROME CARPANETTO"/>
    <s v="900582"/>
    <s v="REGION CENTRE EST"/>
    <s v="304393"/>
    <s v="NICOLAS THIALLET"/>
    <s v="100 IMD"/>
    <x v="36"/>
    <x v="36"/>
    <s v="303850"/>
    <s v="GAETAN BOISSON"/>
    <s v="200 IMP"/>
    <x v="81"/>
    <x v="81"/>
    <s v="305915"/>
    <s v="CHARLOTTE SARROSTE"/>
    <s v="440 CCT"/>
    <s v="HC"/>
    <s v="097067"/>
    <s v="SECTEUR BLANC"/>
  </r>
  <r>
    <n v="172329"/>
    <n v="3000501"/>
    <x v="0"/>
    <s v="REGION ILE DE FRANCE NORD"/>
    <x v="0"/>
    <s v="03000501"/>
    <s v="172329"/>
    <x v="0"/>
    <m/>
    <n v="1"/>
    <s v="Monsieur"/>
    <s v="LAURENT"/>
    <s v="SAUCRAY"/>
    <m/>
    <m/>
    <m/>
    <m/>
    <m/>
    <m/>
    <s v="440 CCT"/>
    <d v="1994-03-01T00:00:00"/>
    <s v="440"/>
    <s v="05"/>
    <s v="SALARIES COMMERCIAUX"/>
    <m/>
    <m/>
    <s v="293"/>
    <m/>
    <m/>
    <s v="Niveau 1"/>
    <m/>
    <n v="25319"/>
    <n v="55"/>
    <n v="100"/>
    <s v="FRANCAISE"/>
    <n v="34394"/>
    <n v="30"/>
    <n v="34394"/>
    <s v="HC"/>
    <n v="76230"/>
    <s v="QUINCAMPOIX"/>
    <s v="CATHERINE BLANCKAERT"/>
    <s v="071030"/>
    <s v="REGION ILE DE FRANCE NORD"/>
    <s v="193005"/>
    <s v="SEBASTIEN COTE"/>
    <s v="100 IMD"/>
    <x v="18"/>
    <x v="18"/>
    <s v="303511"/>
    <s v="YASSIN MOUYER"/>
    <s v="200 IMP"/>
    <x v="89"/>
    <x v="89"/>
    <s v="172329"/>
    <s v="LAURENT SAUCRAY"/>
    <s v="440 CCT"/>
    <s v="HC"/>
    <s v="098168"/>
    <s v="SECTEUR BLANC"/>
  </r>
  <r>
    <n v="306198"/>
    <n v="7024037"/>
    <x v="0"/>
    <s v="REGION GRAND SUD"/>
    <x v="0"/>
    <s v="07024037"/>
    <s v="306198"/>
    <x v="0"/>
    <m/>
    <n v="1"/>
    <s v="Monsieur"/>
    <s v="ANTHONY"/>
    <s v="SAULI"/>
    <m/>
    <m/>
    <m/>
    <m/>
    <m/>
    <m/>
    <s v="445 CCA"/>
    <d v="2024-09-01T00:00:00"/>
    <s v="445"/>
    <s v="05"/>
    <s v="SALARIES COMMERCIAUX"/>
    <m/>
    <m/>
    <s v="921"/>
    <m/>
    <m/>
    <s v="Niveau 1"/>
    <m/>
    <n v="32256"/>
    <n v="36"/>
    <n v="100"/>
    <s v="FRANCAISE"/>
    <n v="45536"/>
    <n v="0"/>
    <n v="45536"/>
    <s v="HC"/>
    <n v="38660"/>
    <s v="LUMBIN"/>
    <s v="FREDERIC MESTRE"/>
    <s v="071251"/>
    <s v="REGION GRAND SUD"/>
    <s v="186531"/>
    <s v="CHRISTOPHE CLEMENT"/>
    <s v="100 IMD"/>
    <x v="11"/>
    <x v="11"/>
    <s v="186792"/>
    <s v="FABRICE GUILLAMET"/>
    <s v="200 IMP"/>
    <x v="28"/>
    <x v="28"/>
    <s v="306198"/>
    <s v="ANTHONY SAULI"/>
    <s v="445 CCA"/>
    <s v="HC"/>
    <s v="992598"/>
    <s v="SECTEUR BLANC"/>
  </r>
  <r>
    <n v="306041"/>
    <n v="7023718"/>
    <x v="0"/>
    <s v="REGION ILE DE FRANCE NORD"/>
    <x v="0"/>
    <s v="07023718"/>
    <s v="306041"/>
    <x v="0"/>
    <m/>
    <n v="1"/>
    <s v="Monsieur"/>
    <s v="ALVIN"/>
    <s v="SCAFIDI"/>
    <m/>
    <m/>
    <m/>
    <m/>
    <m/>
    <m/>
    <s v="440 CCT"/>
    <d v="2024-09-01T00:00:00"/>
    <s v="440"/>
    <s v="05"/>
    <s v="SALARIES COMMERCIAUX"/>
    <m/>
    <m/>
    <s v="327"/>
    <m/>
    <m/>
    <s v="Niveau 1"/>
    <m/>
    <n v="32494"/>
    <n v="35"/>
    <n v="127"/>
    <s v="ITALIENNE"/>
    <n v="45413"/>
    <n v="0"/>
    <n v="45413"/>
    <s v="HC"/>
    <n v="78280"/>
    <s v="GUYANCOURT"/>
    <s v="CATHERINE BLANCKAERT"/>
    <s v="071030"/>
    <s v="REGION ILE DE FRANCE NORD"/>
    <s v="303103"/>
    <s v="JEROME TEISSIER"/>
    <s v="100 IMD"/>
    <x v="19"/>
    <x v="19"/>
    <s v="192666"/>
    <s v="SEBASTIEN FOSSEY"/>
    <s v="200 IMP"/>
    <x v="116"/>
    <x v="116"/>
    <s v="306041"/>
    <s v="ALVIN SCAFIDI"/>
    <s v="440 CCT"/>
    <s v="HC"/>
    <s v="993530"/>
    <s v="SECTEUR BLANC"/>
  </r>
  <r>
    <n v="306061"/>
    <n v="7023788"/>
    <x v="0"/>
    <s v="REGION CENTRE EST"/>
    <x v="0"/>
    <s v="07023788"/>
    <s v="306061"/>
    <x v="0"/>
    <m/>
    <n v="1"/>
    <s v="Monsieur"/>
    <s v="ANTHONY"/>
    <s v="SCHEMMEL"/>
    <m/>
    <m/>
    <m/>
    <m/>
    <m/>
    <m/>
    <s v="440 CCT"/>
    <d v="2024-11-01T00:00:00"/>
    <s v="440"/>
    <s v="05"/>
    <s v="SALARIES COMMERCIAUX"/>
    <m/>
    <m/>
    <s v="013"/>
    <m/>
    <m/>
    <s v="Niveau 1"/>
    <m/>
    <n v="30840"/>
    <n v="40"/>
    <n v="100"/>
    <s v="FRANCAISE"/>
    <n v="45444"/>
    <n v="0"/>
    <n v="45444"/>
    <s v="HC"/>
    <n v="54710"/>
    <s v="LUDRES"/>
    <s v="JEROME CARPANETTO"/>
    <s v="900582"/>
    <s v="REGION CENTRE EST"/>
    <s v="179897"/>
    <s v="SYLVAIN GATHELIER"/>
    <s v="100 IMD"/>
    <x v="22"/>
    <x v="22"/>
    <s v="302742"/>
    <s v="ALEXIS HOEGY"/>
    <s v="200 IMP"/>
    <x v="27"/>
    <x v="27"/>
    <s v="306061"/>
    <s v="ANTHONY SCHEMMEL"/>
    <s v="440 CCT"/>
    <s v="HC"/>
    <s v="096869"/>
    <s v="SECTEUR BLANC"/>
  </r>
  <r>
    <n v="304091"/>
    <n v="3102206"/>
    <x v="2"/>
    <s v="REGION CENTRE EST"/>
    <x v="0"/>
    <s v="03102206"/>
    <s v="304091"/>
    <x v="0"/>
    <m/>
    <n v="2"/>
    <s v="Madame"/>
    <s v="OPHELIE"/>
    <s v="SCHMERBER"/>
    <s v="371 CCM.E"/>
    <n v="45597"/>
    <m/>
    <s v="Faux"/>
    <n v="4"/>
    <s v="INSPECTEURS RSG"/>
    <s v="200 IMP"/>
    <d v="2024-12-01T00:00:00"/>
    <s v="200"/>
    <s v="04"/>
    <s v="INSPECTEURS RSG"/>
    <m/>
    <m/>
    <m/>
    <n v="5"/>
    <m/>
    <n v="5"/>
    <m/>
    <n v="29252"/>
    <n v="44"/>
    <n v="100"/>
    <s v="FRANCAISE"/>
    <n v="43435"/>
    <n v="6"/>
    <n v="43435"/>
    <m/>
    <n v="88150"/>
    <s v="CAPAVENIR VOSGES"/>
    <s v="JEROME CARPANETTO"/>
    <s v="900582"/>
    <s v="REGION CENTRE EST"/>
    <s v="305941"/>
    <s v="SAMUEL TRAGEL"/>
    <s v="100 IMD"/>
    <x v="14"/>
    <x v="14"/>
    <s v="304091"/>
    <s v="OPHELIE SCHMERBER"/>
    <s v="200 IMP"/>
    <x v="62"/>
    <x v="62"/>
    <m/>
    <m/>
    <m/>
    <s v="HP"/>
    <m/>
    <m/>
  </r>
  <r>
    <n v="306404"/>
    <n v="7024306"/>
    <x v="0"/>
    <s v="REGION GRAND OUEST"/>
    <x v="0"/>
    <s v="07024306"/>
    <s v="306404"/>
    <x v="0"/>
    <m/>
    <n v="2"/>
    <s v="Madame"/>
    <s v="CHRISTELLE"/>
    <s v="SCHMIT"/>
    <m/>
    <m/>
    <m/>
    <m/>
    <m/>
    <m/>
    <s v="445 CCA"/>
    <d v="2024-10-01T00:00:00"/>
    <s v="445"/>
    <s v="05"/>
    <s v="SALARIES COMMERCIAUX"/>
    <m/>
    <m/>
    <s v="054"/>
    <m/>
    <m/>
    <s v="Niveau 1"/>
    <m/>
    <n v="29017"/>
    <n v="45"/>
    <n v="100"/>
    <s v="FRANCAISE"/>
    <n v="45566"/>
    <n v="0"/>
    <n v="45566"/>
    <s v="HC"/>
    <n v="49400"/>
    <s v="SAUMUR"/>
    <s v="MATHIEU CHEMIN"/>
    <s v="071590"/>
    <s v="REGION GRAND OUEST"/>
    <s v="306176"/>
    <s v="BERENGERE CORVELLEC"/>
    <s v="100 IMD"/>
    <x v="31"/>
    <x v="31"/>
    <s v="172830"/>
    <s v="RICHARD PITON"/>
    <s v="200 IMP"/>
    <x v="55"/>
    <x v="55"/>
    <s v="306404"/>
    <s v="CHRISTELLE SCHMIT"/>
    <s v="445 CCA"/>
    <s v="HC"/>
    <s v="098047"/>
    <s v="SECTEUR BLANC"/>
  </r>
  <r>
    <n v="169918"/>
    <n v="3000446"/>
    <x v="0"/>
    <s v="REGION ILE DE FRANCE NORD"/>
    <x v="0"/>
    <s v="03000446"/>
    <s v="169918"/>
    <x v="0"/>
    <m/>
    <n v="1"/>
    <s v="Monsieur"/>
    <s v="FABRICE"/>
    <s v="SCHOTTEY"/>
    <m/>
    <m/>
    <m/>
    <m/>
    <m/>
    <m/>
    <s v="440 CCT"/>
    <d v="1993-01-01T00:00:00"/>
    <s v="440"/>
    <s v="05"/>
    <s v="SALARIES COMMERCIAUX"/>
    <m/>
    <m/>
    <s v="461"/>
    <m/>
    <m/>
    <s v="Niveau 1"/>
    <m/>
    <n v="25276"/>
    <n v="55"/>
    <n v="100"/>
    <s v="FRANCAISE"/>
    <n v="33970"/>
    <n v="31"/>
    <n v="33970"/>
    <s v="HC"/>
    <n v="59123"/>
    <s v="BRAY DUNES"/>
    <s v="CATHERINE BLANCKAERT"/>
    <s v="071030"/>
    <s v="REGION ILE DE FRANCE NORD"/>
    <s v="185551"/>
    <s v="BERNARD GERONIMI"/>
    <s v="100 IMD"/>
    <x v="17"/>
    <x v="17"/>
    <s v="300377"/>
    <s v="AURORE WICART"/>
    <s v="200 IMP"/>
    <x v="23"/>
    <x v="23"/>
    <s v="169918"/>
    <s v="FABRICE SCHOTTEY"/>
    <s v="440 CCT"/>
    <s v="HC"/>
    <s v="096094"/>
    <s v="SECTEUR BLANC"/>
  </r>
  <r>
    <n v="306067"/>
    <n v="7023791"/>
    <x v="0"/>
    <s v="REGION GRAND SUD"/>
    <x v="0"/>
    <s v="07023791"/>
    <s v="306067"/>
    <x v="0"/>
    <m/>
    <n v="1"/>
    <s v="Monsieur"/>
    <s v="ARNAUD"/>
    <s v="SCIALOM"/>
    <m/>
    <m/>
    <m/>
    <m/>
    <m/>
    <m/>
    <s v="445 CCA"/>
    <d v="2024-06-01T00:00:00"/>
    <s v="445"/>
    <s v="05"/>
    <s v="SALARIES COMMERCIAUX"/>
    <m/>
    <m/>
    <s v="124"/>
    <m/>
    <m/>
    <s v="Niveau 1"/>
    <m/>
    <n v="32304"/>
    <n v="36"/>
    <n v="100"/>
    <s v="FRANCAISE"/>
    <n v="45444"/>
    <n v="0"/>
    <n v="45444"/>
    <s v="HC"/>
    <n v="26260"/>
    <s v="BREN"/>
    <s v="FREDERIC MESTRE"/>
    <s v="071251"/>
    <s v="REGION GRAND SUD"/>
    <s v="304665"/>
    <s v="FABRIZIA LEGGER"/>
    <s v="100 IMD"/>
    <x v="4"/>
    <x v="4"/>
    <s v="303814"/>
    <s v="GAETAN BIDET"/>
    <s v="200 IMP"/>
    <x v="21"/>
    <x v="21"/>
    <s v="306067"/>
    <s v="ARNAUD SCIALOM"/>
    <s v="445 CCA"/>
    <s v="HC"/>
    <s v="993003"/>
    <s v="SECTEUR BLANC"/>
  </r>
  <r>
    <n v="900575"/>
    <n v="50160220"/>
    <x v="0"/>
    <s v="REGION CENTRE EST"/>
    <x v="0"/>
    <s v="50160220"/>
    <s v="900575"/>
    <x v="1"/>
    <s v="F"/>
    <m/>
    <m/>
    <m/>
    <s v="SECTEUR BLANC"/>
    <m/>
    <m/>
    <m/>
    <m/>
    <m/>
    <m/>
    <m/>
    <d v="2024-06-30T00:00:00"/>
    <m/>
    <s v="05"/>
    <m/>
    <m/>
    <m/>
    <m/>
    <m/>
    <m/>
    <m/>
    <m/>
    <m/>
    <m/>
    <m/>
    <m/>
    <m/>
    <m/>
    <m/>
    <m/>
    <m/>
    <m/>
    <s v="JEROME CARPANETTO"/>
    <s v="900582"/>
    <s v="REGION CENTRE EST"/>
    <s v="172115"/>
    <s v="GREGORY BACQUET"/>
    <s v="100 IMD"/>
    <x v="29"/>
    <x v="29"/>
    <s v="304936"/>
    <s v="CATHERINE LORITTE"/>
    <s v="200 IMP"/>
    <x v="85"/>
    <x v="85"/>
    <m/>
    <m/>
    <m/>
    <m/>
    <s v="900575"/>
    <s v="SECTEUR BLANC"/>
  </r>
  <r>
    <n v="900570"/>
    <n v="50157894"/>
    <x v="0"/>
    <s v="REGION ILE DE FRANCE NORD"/>
    <x v="0"/>
    <s v="50157894"/>
    <s v="900570"/>
    <x v="1"/>
    <s v="F"/>
    <m/>
    <m/>
    <m/>
    <s v="SECTEUR BLANC"/>
    <m/>
    <m/>
    <m/>
    <m/>
    <m/>
    <m/>
    <m/>
    <d v="2024-03-08T00:00:00"/>
    <m/>
    <s v="05"/>
    <m/>
    <m/>
    <m/>
    <s v="467"/>
    <m/>
    <m/>
    <m/>
    <m/>
    <m/>
    <m/>
    <m/>
    <m/>
    <m/>
    <m/>
    <m/>
    <m/>
    <m/>
    <m/>
    <s v="CATHERINE BLANCKAERT"/>
    <s v="071030"/>
    <s v="REGION ILE DE FRANCE NORD"/>
    <s v="193254"/>
    <s v="DAVID BOURE"/>
    <s v="100 IMD"/>
    <x v="28"/>
    <x v="28"/>
    <m/>
    <m/>
    <m/>
    <x v="41"/>
    <x v="41"/>
    <m/>
    <m/>
    <m/>
    <m/>
    <s v="900570"/>
    <s v="SECTEUR BLANC"/>
  </r>
  <r>
    <n v="900563"/>
    <n v="50152359"/>
    <x v="0"/>
    <s v="REGION ILE DE FRANCE NORD"/>
    <x v="0"/>
    <s v="50152359"/>
    <s v="900563"/>
    <x v="1"/>
    <s v="F"/>
    <m/>
    <m/>
    <m/>
    <s v="SECTEUR BLANC"/>
    <m/>
    <m/>
    <m/>
    <m/>
    <m/>
    <m/>
    <m/>
    <d v="2023-03-01T00:00:00"/>
    <m/>
    <s v="05"/>
    <m/>
    <m/>
    <m/>
    <m/>
    <m/>
    <m/>
    <m/>
    <m/>
    <m/>
    <m/>
    <m/>
    <m/>
    <m/>
    <m/>
    <m/>
    <m/>
    <m/>
    <m/>
    <s v="CATHERINE BLANCKAERT"/>
    <s v="071030"/>
    <s v="REGION ILE DE FRANCE NORD"/>
    <s v="301703"/>
    <s v="JONATHAN HENNICOTTE"/>
    <s v="100 IMD"/>
    <x v="34"/>
    <x v="34"/>
    <s v="193607"/>
    <s v="ANTHONY ZAPPARATA"/>
    <s v="200 IMP"/>
    <x v="58"/>
    <x v="58"/>
    <m/>
    <m/>
    <m/>
    <m/>
    <s v="900563"/>
    <s v="SECTEUR BLANC"/>
  </r>
  <r>
    <n v="900556"/>
    <n v="50147209"/>
    <x v="0"/>
    <s v="REGION CENTRE EST"/>
    <x v="0"/>
    <s v="50147209"/>
    <s v="900556"/>
    <x v="1"/>
    <s v="F"/>
    <m/>
    <m/>
    <m/>
    <s v="SECTEUR BLANC"/>
    <m/>
    <m/>
    <m/>
    <m/>
    <m/>
    <m/>
    <m/>
    <d v="2024-07-01T00:00:00"/>
    <m/>
    <s v="05"/>
    <m/>
    <m/>
    <m/>
    <m/>
    <m/>
    <m/>
    <m/>
    <m/>
    <m/>
    <m/>
    <m/>
    <m/>
    <m/>
    <m/>
    <m/>
    <m/>
    <m/>
    <m/>
    <s v="JEROME CARPANETTO"/>
    <s v="900582"/>
    <s v="REGION CENTRE EST"/>
    <s v="179897"/>
    <s v="SYLVAIN GATHELIER"/>
    <s v="100 IMD"/>
    <x v="22"/>
    <x v="22"/>
    <s v="302742"/>
    <s v="ALEXIS HOEGY"/>
    <s v="200 IMP"/>
    <x v="27"/>
    <x v="27"/>
    <s v="305048"/>
    <s v="MOUNIR BOUFRIOUA"/>
    <s v="440 CCT"/>
    <s v="HC"/>
    <s v="900556"/>
    <s v="SECTEUR BLANC"/>
  </r>
  <r>
    <n v="900585"/>
    <n v="50164202"/>
    <x v="0"/>
    <s v="REGION CENTRE EST"/>
    <x v="0"/>
    <s v="50164202"/>
    <s v="900585"/>
    <x v="1"/>
    <s v="G"/>
    <m/>
    <m/>
    <m/>
    <s v="SECTEUR BLANC"/>
    <m/>
    <m/>
    <m/>
    <m/>
    <m/>
    <m/>
    <m/>
    <d v="2024-12-01T00:00:00"/>
    <m/>
    <s v="05"/>
    <m/>
    <m/>
    <m/>
    <s v="009"/>
    <m/>
    <m/>
    <m/>
    <m/>
    <m/>
    <m/>
    <m/>
    <m/>
    <m/>
    <m/>
    <m/>
    <m/>
    <m/>
    <m/>
    <s v="JEROME CARPANETTO"/>
    <s v="900582"/>
    <s v="REGION CENTRE EST"/>
    <m/>
    <m/>
    <m/>
    <x v="44"/>
    <x v="41"/>
    <m/>
    <m/>
    <m/>
    <x v="3"/>
    <x v="3"/>
    <m/>
    <m/>
    <m/>
    <m/>
    <s v="900585"/>
    <s v="SECTEUR BLANC"/>
  </r>
  <r>
    <n v="900584"/>
    <n v="50164201"/>
    <x v="0"/>
    <s v="REGION CENTRE EST"/>
    <x v="0"/>
    <s v="50164201"/>
    <s v="900584"/>
    <x v="1"/>
    <s v="G"/>
    <m/>
    <m/>
    <m/>
    <s v="SECTEUR BLANC"/>
    <m/>
    <m/>
    <m/>
    <m/>
    <m/>
    <m/>
    <m/>
    <d v="2024-12-01T00:00:00"/>
    <m/>
    <s v="05"/>
    <m/>
    <m/>
    <m/>
    <m/>
    <m/>
    <m/>
    <m/>
    <m/>
    <m/>
    <m/>
    <m/>
    <m/>
    <m/>
    <m/>
    <m/>
    <m/>
    <m/>
    <m/>
    <s v="JEROME CARPANETTO"/>
    <s v="900582"/>
    <s v="REGION CENTRE EST"/>
    <m/>
    <m/>
    <m/>
    <x v="45"/>
    <x v="41"/>
    <m/>
    <m/>
    <m/>
    <x v="3"/>
    <x v="3"/>
    <m/>
    <m/>
    <m/>
    <m/>
    <s v="900584"/>
    <s v="SECTEUR BLANC"/>
  </r>
  <r>
    <n v="900575"/>
    <n v="50160220"/>
    <x v="0"/>
    <s v="REGION CENTRE EST"/>
    <x v="0"/>
    <s v="50160220"/>
    <s v="900575"/>
    <x v="1"/>
    <s v="F"/>
    <m/>
    <m/>
    <m/>
    <s v="SECTEUR BLANC"/>
    <m/>
    <m/>
    <m/>
    <m/>
    <m/>
    <m/>
    <m/>
    <d v="2024-12-01T00:00:00"/>
    <m/>
    <s v="05"/>
    <m/>
    <m/>
    <m/>
    <m/>
    <m/>
    <m/>
    <m/>
    <m/>
    <m/>
    <m/>
    <m/>
    <m/>
    <m/>
    <m/>
    <m/>
    <m/>
    <m/>
    <m/>
    <s v="JEROME CARPANETTO"/>
    <s v="900582"/>
    <s v="REGION CENTRE EST"/>
    <s v="172115"/>
    <s v="GREGORY BACQUET"/>
    <s v="100 IMD"/>
    <x v="29"/>
    <x v="29"/>
    <s v="304936"/>
    <s v="CATHERINE LORITTE"/>
    <s v="200 IMP"/>
    <x v="85"/>
    <x v="85"/>
    <m/>
    <m/>
    <m/>
    <m/>
    <s v="900575"/>
    <s v="SECTEUR BLANC"/>
  </r>
  <r>
    <n v="900563"/>
    <n v="50152359"/>
    <x v="0"/>
    <s v="REGION ILE DE FRANCE NORD"/>
    <x v="0"/>
    <s v="50152359"/>
    <s v="900563"/>
    <x v="1"/>
    <s v="F"/>
    <m/>
    <m/>
    <m/>
    <s v="SECTEUR BLANC"/>
    <m/>
    <m/>
    <m/>
    <m/>
    <m/>
    <m/>
    <m/>
    <d v="2024-12-01T00:00:00"/>
    <m/>
    <s v="05"/>
    <m/>
    <m/>
    <m/>
    <m/>
    <m/>
    <m/>
    <m/>
    <m/>
    <m/>
    <m/>
    <m/>
    <m/>
    <m/>
    <m/>
    <m/>
    <m/>
    <m/>
    <m/>
    <s v="CATHERINE BLANCKAERT"/>
    <s v="071030"/>
    <s v="REGION ILE DE FRANCE NORD"/>
    <s v="301703"/>
    <s v="JONATHAN HENNICOTTE"/>
    <s v="100 IMD"/>
    <x v="34"/>
    <x v="34"/>
    <s v="193607"/>
    <s v="ANTHONY ZAPPARATA"/>
    <s v="200 IMP"/>
    <x v="58"/>
    <x v="58"/>
    <m/>
    <m/>
    <m/>
    <m/>
    <s v="900563"/>
    <s v="SECTEUR BLANC"/>
  </r>
  <r>
    <n v="900556"/>
    <n v="50147209"/>
    <x v="0"/>
    <s v="REGION CENTRE EST"/>
    <x v="0"/>
    <s v="50147209"/>
    <s v="900556"/>
    <x v="1"/>
    <s v="F"/>
    <m/>
    <m/>
    <m/>
    <s v="SECTEUR BLANC"/>
    <m/>
    <m/>
    <m/>
    <m/>
    <m/>
    <m/>
    <m/>
    <d v="2024-12-01T00:00:00"/>
    <m/>
    <s v="05"/>
    <m/>
    <m/>
    <m/>
    <m/>
    <m/>
    <m/>
    <m/>
    <m/>
    <m/>
    <m/>
    <m/>
    <m/>
    <m/>
    <m/>
    <m/>
    <m/>
    <m/>
    <m/>
    <s v="JEROME CARPANETTO"/>
    <s v="900582"/>
    <s v="REGION CENTRE EST"/>
    <s v="179897"/>
    <s v="SYLVAIN GATHELIER"/>
    <s v="100 IMD"/>
    <x v="22"/>
    <x v="22"/>
    <s v="302742"/>
    <s v="ALEXIS HOEGY"/>
    <s v="200 IMP"/>
    <x v="27"/>
    <x v="27"/>
    <m/>
    <m/>
    <m/>
    <m/>
    <s v="900556"/>
    <s v="SECTEUR BLANC"/>
  </r>
  <r>
    <n v="900489"/>
    <n v="50141905"/>
    <x v="0"/>
    <s v="REGION ILE DE FRANCE NORD"/>
    <x v="0"/>
    <s v="50141905"/>
    <s v="900489"/>
    <x v="1"/>
    <s v="F"/>
    <m/>
    <m/>
    <m/>
    <s v="SECTEUR BLANC"/>
    <m/>
    <m/>
    <m/>
    <m/>
    <m/>
    <m/>
    <m/>
    <d v="2024-12-01T00:00:00"/>
    <m/>
    <s v="05"/>
    <m/>
    <m/>
    <m/>
    <m/>
    <m/>
    <m/>
    <m/>
    <m/>
    <m/>
    <m/>
    <m/>
    <m/>
    <m/>
    <m/>
    <m/>
    <m/>
    <m/>
    <m/>
    <s v="CATHERINE BLANCKAERT"/>
    <s v="071030"/>
    <s v="REGION ILE DE FRANCE NORD"/>
    <s v="301703"/>
    <s v="JONATHAN HENNICOTTE"/>
    <s v="100 IMD"/>
    <x v="34"/>
    <x v="34"/>
    <s v="303751"/>
    <s v="MAGALIE FEVRIER"/>
    <s v="200 IMP"/>
    <x v="88"/>
    <x v="88"/>
    <m/>
    <m/>
    <m/>
    <m/>
    <s v="900489"/>
    <s v="SECTEUR BLANC"/>
  </r>
  <r>
    <n v="900483"/>
    <n v="50141629"/>
    <x v="0"/>
    <s v="REGION CENTRE EST"/>
    <x v="0"/>
    <s v="50141629"/>
    <s v="900483"/>
    <x v="1"/>
    <s v="F"/>
    <m/>
    <m/>
    <m/>
    <s v="SECTEUR BLANC"/>
    <m/>
    <m/>
    <m/>
    <m/>
    <m/>
    <m/>
    <m/>
    <d v="2024-12-01T00:00:00"/>
    <m/>
    <s v="05"/>
    <m/>
    <m/>
    <m/>
    <m/>
    <m/>
    <m/>
    <m/>
    <m/>
    <m/>
    <m/>
    <m/>
    <m/>
    <m/>
    <m/>
    <m/>
    <m/>
    <m/>
    <m/>
    <s v="JEROME CARPANETTO"/>
    <s v="900582"/>
    <s v="REGION CENTRE EST"/>
    <s v="305941"/>
    <s v="SAMUEL TRAGEL"/>
    <s v="100 IMD"/>
    <x v="14"/>
    <x v="14"/>
    <s v="304004"/>
    <s v="LARA BALTAZAR"/>
    <s v="200 IMP"/>
    <x v="33"/>
    <x v="33"/>
    <s v="304789"/>
    <s v="SNEZANA SPIESER"/>
    <s v="440 CCT"/>
    <s v="HC"/>
    <s v="900483"/>
    <s v="SECTEUR BLANC"/>
  </r>
  <r>
    <n v="900463"/>
    <n v="50140679"/>
    <x v="0"/>
    <s v="REGION ILE DE FRANCE NORD"/>
    <x v="0"/>
    <s v="50140679"/>
    <s v="900463"/>
    <x v="1"/>
    <s v="F"/>
    <m/>
    <m/>
    <m/>
    <s v="SECTEUR BLANC"/>
    <m/>
    <m/>
    <m/>
    <m/>
    <m/>
    <m/>
    <m/>
    <d v="2024-12-01T00:00:00"/>
    <m/>
    <s v="05"/>
    <m/>
    <m/>
    <m/>
    <m/>
    <m/>
    <m/>
    <m/>
    <m/>
    <m/>
    <m/>
    <m/>
    <m/>
    <m/>
    <m/>
    <m/>
    <m/>
    <m/>
    <m/>
    <s v="CATHERINE BLANCKAERT"/>
    <s v="071030"/>
    <s v="REGION ILE DE FRANCE NORD"/>
    <s v="301703"/>
    <s v="JONATHAN HENNICOTTE"/>
    <s v="100 IMD"/>
    <x v="34"/>
    <x v="34"/>
    <s v="303555"/>
    <s v="FREDERIC CARUELLE"/>
    <s v="200 IMP"/>
    <x v="93"/>
    <x v="93"/>
    <m/>
    <m/>
    <m/>
    <m/>
    <s v="900463"/>
    <s v="SECTEUR BLANC"/>
  </r>
  <r>
    <n v="900461"/>
    <n v="50140579"/>
    <x v="0"/>
    <s v="REGION ILE DE FRANCE NORD"/>
    <x v="0"/>
    <s v="50140579"/>
    <s v="900461"/>
    <x v="1"/>
    <s v="F"/>
    <m/>
    <m/>
    <m/>
    <s v="SECTEUR BLANC"/>
    <m/>
    <m/>
    <m/>
    <m/>
    <m/>
    <m/>
    <m/>
    <d v="2024-12-01T00:00:00"/>
    <m/>
    <s v="05"/>
    <m/>
    <m/>
    <m/>
    <m/>
    <m/>
    <m/>
    <m/>
    <m/>
    <m/>
    <m/>
    <m/>
    <m/>
    <m/>
    <m/>
    <m/>
    <m/>
    <m/>
    <m/>
    <s v="CATHERINE BLANCKAERT"/>
    <s v="071030"/>
    <s v="REGION ILE DE FRANCE NORD"/>
    <s v="301703"/>
    <s v="JONATHAN HENNICOTTE"/>
    <s v="100 IMD"/>
    <x v="34"/>
    <x v="34"/>
    <s v="193607"/>
    <s v="ANTHONY ZAPPARATA"/>
    <s v="200 IMP"/>
    <x v="58"/>
    <x v="58"/>
    <m/>
    <m/>
    <m/>
    <m/>
    <s v="900461"/>
    <s v="SECTEUR BLANC"/>
  </r>
  <r>
    <n v="900460"/>
    <n v="50140577"/>
    <x v="0"/>
    <s v="REGION ILE DE FRANCE NORD"/>
    <x v="0"/>
    <s v="50140577"/>
    <s v="900460"/>
    <x v="1"/>
    <s v="F"/>
    <m/>
    <m/>
    <m/>
    <s v="SECTEUR BLANC"/>
    <m/>
    <m/>
    <m/>
    <m/>
    <m/>
    <m/>
    <m/>
    <d v="2024-12-01T00:00:00"/>
    <m/>
    <s v="05"/>
    <m/>
    <m/>
    <m/>
    <m/>
    <m/>
    <m/>
    <m/>
    <m/>
    <m/>
    <m/>
    <m/>
    <m/>
    <m/>
    <m/>
    <m/>
    <m/>
    <m/>
    <m/>
    <s v="CATHERINE BLANCKAERT"/>
    <s v="071030"/>
    <s v="REGION ILE DE FRANCE NORD"/>
    <s v="301703"/>
    <s v="JONATHAN HENNICOTTE"/>
    <s v="100 IMD"/>
    <x v="34"/>
    <x v="34"/>
    <s v="303555"/>
    <s v="FREDERIC CARUELLE"/>
    <s v="200 IMP"/>
    <x v="93"/>
    <x v="93"/>
    <s v="303794"/>
    <s v="LESLY COUSTENOBLE"/>
    <s v="440 CCT"/>
    <s v="HC"/>
    <s v="900460"/>
    <s v="SECTEUR BLANC"/>
  </r>
  <r>
    <n v="900456"/>
    <n v="50139302"/>
    <x v="0"/>
    <s v="REGION ILE DE FRANCE NORD"/>
    <x v="1"/>
    <s v="50139302"/>
    <s v="900456"/>
    <x v="1"/>
    <s v="F"/>
    <m/>
    <m/>
    <m/>
    <s v="SECTEUR BLANC"/>
    <m/>
    <m/>
    <m/>
    <m/>
    <m/>
    <m/>
    <m/>
    <d v="2024-12-01T00:00:00"/>
    <m/>
    <s v="05"/>
    <m/>
    <m/>
    <m/>
    <m/>
    <m/>
    <m/>
    <m/>
    <m/>
    <m/>
    <m/>
    <m/>
    <m/>
    <m/>
    <m/>
    <m/>
    <m/>
    <m/>
    <m/>
    <s v="CATHERINE BLANCKAERT"/>
    <s v="071030"/>
    <s v="REGION ILE DE FRANCE NORD"/>
    <s v="303103"/>
    <s v="JEROME TEISSIER"/>
    <s v="100 IMD"/>
    <x v="19"/>
    <x v="19"/>
    <m/>
    <m/>
    <m/>
    <x v="24"/>
    <x v="24"/>
    <s v="303604"/>
    <s v="APOLLINE ANTONOFF"/>
    <s v="440 CCT"/>
    <s v="HC"/>
    <s v="900456"/>
    <s v="SECTEUR BLANC"/>
  </r>
  <r>
    <n v="900416"/>
    <n v="50136614"/>
    <x v="0"/>
    <s v="REGION GRAND OUEST"/>
    <x v="0"/>
    <s v="50136614"/>
    <s v="900416"/>
    <x v="1"/>
    <s v="E"/>
    <m/>
    <m/>
    <m/>
    <s v="SECTEUR BLANC"/>
    <m/>
    <m/>
    <m/>
    <m/>
    <m/>
    <m/>
    <m/>
    <d v="2024-10-01T00:00:00"/>
    <m/>
    <s v="05"/>
    <m/>
    <m/>
    <m/>
    <s v="216"/>
    <m/>
    <m/>
    <m/>
    <m/>
    <m/>
    <m/>
    <m/>
    <m/>
    <m/>
    <m/>
    <m/>
    <m/>
    <m/>
    <m/>
    <s v="MATHIEU CHEMIN"/>
    <s v="071590"/>
    <s v="REGION GRAND OUEST"/>
    <s v="300602"/>
    <s v="MARYAN HARY"/>
    <s v="100 IMD"/>
    <x v="5"/>
    <x v="5"/>
    <s v="306028"/>
    <s v="THOMAS BROCA"/>
    <s v="200 IMP"/>
    <x v="95"/>
    <x v="95"/>
    <m/>
    <m/>
    <m/>
    <m/>
    <s v="900416"/>
    <s v="SECTEUR BLANC"/>
  </r>
  <r>
    <n v="900415"/>
    <n v="50136613"/>
    <x v="0"/>
    <s v="REGION GRAND OUEST"/>
    <x v="0"/>
    <s v="50136613"/>
    <s v="900415"/>
    <x v="1"/>
    <s v="E"/>
    <m/>
    <m/>
    <m/>
    <s v="SECTEUR BLANC"/>
    <m/>
    <m/>
    <m/>
    <m/>
    <m/>
    <m/>
    <m/>
    <d v="2024-10-14T00:00:00"/>
    <m/>
    <s v="05"/>
    <m/>
    <m/>
    <m/>
    <s v="213"/>
    <m/>
    <m/>
    <m/>
    <m/>
    <m/>
    <m/>
    <m/>
    <m/>
    <m/>
    <m/>
    <m/>
    <m/>
    <m/>
    <m/>
    <s v="MATHIEU CHEMIN"/>
    <s v="071590"/>
    <s v="REGION GRAND OUEST"/>
    <s v="300602"/>
    <s v="MARYAN HARY"/>
    <s v="100 IMD"/>
    <x v="5"/>
    <x v="5"/>
    <s v="162078"/>
    <s v="JEAN-MICHEL VIGNERES"/>
    <s v="200 IMP"/>
    <x v="5"/>
    <x v="5"/>
    <m/>
    <m/>
    <m/>
    <m/>
    <s v="900415"/>
    <s v="SECTEUR BLANC"/>
  </r>
  <r>
    <n v="900414"/>
    <n v="50136612"/>
    <x v="0"/>
    <s v="REGION GRAND OUEST"/>
    <x v="0"/>
    <s v="50136612"/>
    <s v="900414"/>
    <x v="1"/>
    <s v="E"/>
    <m/>
    <m/>
    <m/>
    <s v="SECTEUR BLANC"/>
    <m/>
    <m/>
    <m/>
    <m/>
    <m/>
    <m/>
    <m/>
    <d v="2024-10-01T00:00:00"/>
    <m/>
    <s v="05"/>
    <m/>
    <m/>
    <m/>
    <s v="205"/>
    <m/>
    <m/>
    <m/>
    <m/>
    <m/>
    <m/>
    <m/>
    <m/>
    <m/>
    <m/>
    <m/>
    <m/>
    <m/>
    <m/>
    <s v="MATHIEU CHEMIN"/>
    <s v="071590"/>
    <s v="REGION GRAND OUEST"/>
    <s v="300602"/>
    <s v="MARYAN HARY"/>
    <s v="100 IMD"/>
    <x v="5"/>
    <x v="5"/>
    <s v="162078"/>
    <s v="JEAN-MICHEL VIGNERES"/>
    <s v="200 IMP"/>
    <x v="5"/>
    <x v="5"/>
    <m/>
    <m/>
    <m/>
    <m/>
    <s v="900414"/>
    <s v="SECTEUR BLANC"/>
  </r>
  <r>
    <n v="900413"/>
    <n v="50136611"/>
    <x v="0"/>
    <s v="REGION GRAND OUEST"/>
    <x v="0"/>
    <s v="50136611"/>
    <s v="900413"/>
    <x v="1"/>
    <s v="E"/>
    <m/>
    <m/>
    <m/>
    <s v="SECTEUR BLANC"/>
    <m/>
    <m/>
    <m/>
    <m/>
    <m/>
    <m/>
    <m/>
    <d v="2024-10-01T00:00:00"/>
    <m/>
    <s v="05"/>
    <m/>
    <m/>
    <m/>
    <s v="189"/>
    <m/>
    <m/>
    <m/>
    <m/>
    <m/>
    <m/>
    <m/>
    <m/>
    <m/>
    <m/>
    <m/>
    <m/>
    <m/>
    <m/>
    <s v="MATHIEU CHEMIN"/>
    <s v="071590"/>
    <s v="REGION GRAND OUEST"/>
    <s v="300602"/>
    <s v="MARYAN HARY"/>
    <s v="100 IMD"/>
    <x v="5"/>
    <x v="5"/>
    <s v="162078"/>
    <s v="JEAN-MICHEL VIGNERES"/>
    <s v="200 IMP"/>
    <x v="5"/>
    <x v="5"/>
    <m/>
    <m/>
    <m/>
    <m/>
    <s v="900413"/>
    <s v="SECTEUR BLANC"/>
  </r>
  <r>
    <n v="900412"/>
    <n v="50136609"/>
    <x v="0"/>
    <s v="REGION GRAND OUEST"/>
    <x v="0"/>
    <s v="50136609"/>
    <s v="900412"/>
    <x v="1"/>
    <s v="E"/>
    <m/>
    <m/>
    <m/>
    <s v="SECTEUR BLANC"/>
    <m/>
    <m/>
    <m/>
    <m/>
    <m/>
    <m/>
    <m/>
    <d v="2024-10-01T00:00:00"/>
    <m/>
    <s v="05"/>
    <m/>
    <m/>
    <m/>
    <s v="185"/>
    <m/>
    <m/>
    <m/>
    <m/>
    <m/>
    <m/>
    <m/>
    <m/>
    <m/>
    <m/>
    <m/>
    <m/>
    <m/>
    <m/>
    <s v="MATHIEU CHEMIN"/>
    <s v="071590"/>
    <s v="REGION GRAND OUEST"/>
    <s v="300602"/>
    <s v="MARYAN HARY"/>
    <s v="100 IMD"/>
    <x v="5"/>
    <x v="5"/>
    <s v="306028"/>
    <s v="THOMAS BROCA"/>
    <s v="200 IMP"/>
    <x v="95"/>
    <x v="95"/>
    <m/>
    <m/>
    <m/>
    <m/>
    <s v="900412"/>
    <s v="SECTEUR BLANC"/>
  </r>
  <r>
    <n v="900264"/>
    <n v="50125984"/>
    <x v="0"/>
    <s v="REGION CENTRE EST"/>
    <x v="0"/>
    <s v="50125984"/>
    <s v="900264"/>
    <x v="1"/>
    <s v="F"/>
    <m/>
    <m/>
    <m/>
    <s v="SECTEUR BLANC"/>
    <m/>
    <m/>
    <m/>
    <m/>
    <m/>
    <m/>
    <m/>
    <d v="2024-12-01T00:00:00"/>
    <m/>
    <s v="05"/>
    <m/>
    <m/>
    <m/>
    <m/>
    <m/>
    <m/>
    <m/>
    <m/>
    <m/>
    <m/>
    <m/>
    <m/>
    <m/>
    <m/>
    <m/>
    <m/>
    <m/>
    <m/>
    <s v="JEROME CARPANETTO"/>
    <s v="900582"/>
    <s v="REGION CENTRE EST"/>
    <s v="300268"/>
    <s v="PIERRE FRANCOIS LAURA"/>
    <s v="100 IMD"/>
    <x v="37"/>
    <x v="37"/>
    <s v="304163"/>
    <s v="GEOFFREY BIEBER"/>
    <s v="200 IMP"/>
    <x v="76"/>
    <x v="76"/>
    <s v="192504"/>
    <s v="SAMUEL CASULA"/>
    <s v="440 CCT"/>
    <s v="HC"/>
    <s v="900264"/>
    <s v="SECTEUR BLANC"/>
  </r>
  <r>
    <n v="900239"/>
    <n v="50122936"/>
    <x v="0"/>
    <s v="REGION ILE DE FRANCE NORD"/>
    <x v="0"/>
    <s v="50122936"/>
    <s v="900239"/>
    <x v="1"/>
    <s v="F"/>
    <m/>
    <m/>
    <m/>
    <s v="SECTEUR BLANC"/>
    <m/>
    <m/>
    <m/>
    <m/>
    <m/>
    <m/>
    <m/>
    <d v="2024-11-01T00:00:00"/>
    <m/>
    <s v="05"/>
    <m/>
    <m/>
    <m/>
    <m/>
    <m/>
    <m/>
    <m/>
    <m/>
    <m/>
    <m/>
    <m/>
    <m/>
    <m/>
    <m/>
    <m/>
    <m/>
    <m/>
    <m/>
    <s v="CATHERINE BLANCKAERT"/>
    <s v="071030"/>
    <s v="REGION ILE DE FRANCE NORD"/>
    <s v="177094"/>
    <s v="WILLY FASQUEL"/>
    <s v="100 IMD"/>
    <x v="32"/>
    <x v="32"/>
    <s v="190883"/>
    <s v="ALEXANDRE MARIAGE"/>
    <s v="200 IMP"/>
    <x v="107"/>
    <x v="107"/>
    <m/>
    <m/>
    <m/>
    <m/>
    <s v="900239"/>
    <s v="SECTEUR BLANC"/>
  </r>
  <r>
    <n v="900170"/>
    <n v="50116217"/>
    <x v="0"/>
    <s v="REGION ILE DE FRANCE NORD"/>
    <x v="0"/>
    <s v="50116217"/>
    <s v="900170"/>
    <x v="1"/>
    <s v="F"/>
    <m/>
    <m/>
    <m/>
    <s v="SECTEUR BLANC"/>
    <m/>
    <m/>
    <m/>
    <m/>
    <m/>
    <m/>
    <m/>
    <d v="2024-12-01T00:00:00"/>
    <m/>
    <s v="05"/>
    <m/>
    <m/>
    <m/>
    <m/>
    <m/>
    <m/>
    <m/>
    <m/>
    <m/>
    <m/>
    <m/>
    <m/>
    <m/>
    <m/>
    <m/>
    <m/>
    <m/>
    <m/>
    <s v="CATHERINE BLANCKAERT"/>
    <s v="071030"/>
    <s v="REGION ILE DE FRANCE NORD"/>
    <s v="193254"/>
    <s v="DAVID BOURE"/>
    <s v="100 IMD"/>
    <x v="28"/>
    <x v="28"/>
    <s v="305391"/>
    <s v="VINCENT ESTHER"/>
    <s v="200 IMP"/>
    <x v="115"/>
    <x v="115"/>
    <s v="302485"/>
    <s v="THIERRY LEFRANCOIS"/>
    <s v="440 CCT"/>
    <s v="HC"/>
    <s v="900170"/>
    <s v="SECTEUR BLANC"/>
  </r>
  <r>
    <n v="900139"/>
    <n v="50113895"/>
    <x v="0"/>
    <s v="REGION GRAND SUD"/>
    <x v="0"/>
    <s v="50113895"/>
    <s v="900139"/>
    <x v="1"/>
    <s v="F"/>
    <m/>
    <m/>
    <m/>
    <s v="SECTEUR BLANC"/>
    <m/>
    <m/>
    <m/>
    <m/>
    <m/>
    <m/>
    <m/>
    <d v="2024-12-01T00:00:00"/>
    <m/>
    <s v="05"/>
    <m/>
    <m/>
    <m/>
    <m/>
    <m/>
    <m/>
    <m/>
    <m/>
    <m/>
    <m/>
    <m/>
    <m/>
    <m/>
    <m/>
    <m/>
    <m/>
    <m/>
    <m/>
    <s v="FREDERIC MESTRE"/>
    <s v="071251"/>
    <s v="REGION GRAND SUD"/>
    <s v="163397"/>
    <s v="FRANCK ZENOU"/>
    <s v="100 IMD"/>
    <x v="0"/>
    <x v="0"/>
    <m/>
    <m/>
    <m/>
    <x v="0"/>
    <x v="0"/>
    <s v="302255"/>
    <s v="CHRISTOPHE BRIDANT"/>
    <s v="441 CCTM"/>
    <s v="HC"/>
    <s v="900139"/>
    <s v="SECTEUR BLANC"/>
  </r>
  <r>
    <n v="900127"/>
    <n v="50111133"/>
    <x v="0"/>
    <s v="REGION GRAND SUD"/>
    <x v="0"/>
    <s v="50111133"/>
    <s v="900127"/>
    <x v="1"/>
    <s v="F"/>
    <m/>
    <m/>
    <m/>
    <s v="SECTEUR BLANC"/>
    <m/>
    <m/>
    <m/>
    <m/>
    <m/>
    <m/>
    <m/>
    <d v="2024-07-01T00:00:00"/>
    <m/>
    <s v="05"/>
    <m/>
    <m/>
    <m/>
    <m/>
    <m/>
    <m/>
    <m/>
    <m/>
    <m/>
    <m/>
    <m/>
    <m/>
    <m/>
    <m/>
    <m/>
    <m/>
    <m/>
    <m/>
    <s v="FREDERIC MESTRE"/>
    <s v="071251"/>
    <s v="REGION GRAND SUD"/>
    <s v="163397"/>
    <s v="FRANCK ZENOU"/>
    <s v="100 IMD"/>
    <x v="0"/>
    <x v="0"/>
    <s v="188587"/>
    <s v="PATRICE VILA"/>
    <s v="200 IMP"/>
    <x v="57"/>
    <x v="57"/>
    <s v="180924"/>
    <s v="DOMINIQUE TABARIE"/>
    <s v="390 CCEI"/>
    <s v="HC"/>
    <s v="900127"/>
    <s v="SECTEUR BLANC"/>
  </r>
  <r>
    <n v="900115"/>
    <n v="50109498"/>
    <x v="0"/>
    <s v="REGION GRAND OUEST"/>
    <x v="0"/>
    <s v="50109498"/>
    <s v="900115"/>
    <x v="1"/>
    <s v="F"/>
    <m/>
    <m/>
    <m/>
    <s v="SECTEUR BLANC"/>
    <m/>
    <m/>
    <m/>
    <m/>
    <m/>
    <m/>
    <m/>
    <d v="2024-10-01T00:00:00"/>
    <m/>
    <s v="05"/>
    <m/>
    <m/>
    <m/>
    <m/>
    <m/>
    <m/>
    <m/>
    <m/>
    <m/>
    <m/>
    <m/>
    <m/>
    <m/>
    <m/>
    <m/>
    <m/>
    <m/>
    <m/>
    <s v="MATHIEU CHEMIN"/>
    <s v="071590"/>
    <s v="REGION GRAND OUEST"/>
    <s v="190433"/>
    <s v="JOHANN GUIHARD"/>
    <s v="100 IMD"/>
    <x v="13"/>
    <x v="13"/>
    <s v="305637"/>
    <s v="OLIVIER GUITTON"/>
    <s v="200 IMP"/>
    <x v="79"/>
    <x v="79"/>
    <s v="192039"/>
    <s v="ESTELLE LIAGRE"/>
    <s v="440 CCT"/>
    <s v="HC"/>
    <s v="900115"/>
    <s v="SECTEUR BLANC"/>
  </r>
  <r>
    <n v="900089"/>
    <n v="50107494"/>
    <x v="0"/>
    <s v="REGION GRAND SUD"/>
    <x v="0"/>
    <s v="50107494"/>
    <s v="900089"/>
    <x v="1"/>
    <s v="F"/>
    <m/>
    <m/>
    <m/>
    <s v="SECTEUR BLANC"/>
    <m/>
    <m/>
    <m/>
    <m/>
    <m/>
    <m/>
    <m/>
    <d v="2024-10-01T00:00:00"/>
    <m/>
    <s v="05"/>
    <m/>
    <m/>
    <m/>
    <m/>
    <m/>
    <m/>
    <m/>
    <m/>
    <m/>
    <m/>
    <m/>
    <m/>
    <m/>
    <m/>
    <m/>
    <m/>
    <m/>
    <m/>
    <s v="FREDERIC MESTRE"/>
    <s v="071251"/>
    <s v="REGION GRAND SUD"/>
    <s v="305931"/>
    <s v="JULIEN KARIGER"/>
    <s v="100 IMD"/>
    <x v="6"/>
    <x v="6"/>
    <m/>
    <m/>
    <m/>
    <x v="32"/>
    <x v="32"/>
    <s v="301699"/>
    <s v="NATHALIE SALIU"/>
    <s v="445 CCA"/>
    <s v="HC"/>
    <s v="900089"/>
    <s v="SECTEUR BLANC"/>
  </r>
  <r>
    <n v="900087"/>
    <n v="50107294"/>
    <x v="0"/>
    <s v="REGION GRAND SUD"/>
    <x v="0"/>
    <s v="50107294"/>
    <s v="900087"/>
    <x v="1"/>
    <s v="F"/>
    <m/>
    <m/>
    <m/>
    <s v="SECTEUR BLANC"/>
    <m/>
    <m/>
    <m/>
    <m/>
    <m/>
    <m/>
    <m/>
    <d v="2024-10-01T00:00:00"/>
    <m/>
    <s v="05"/>
    <m/>
    <m/>
    <m/>
    <m/>
    <m/>
    <m/>
    <m/>
    <m/>
    <m/>
    <m/>
    <m/>
    <m/>
    <m/>
    <m/>
    <m/>
    <m/>
    <m/>
    <m/>
    <s v="FREDERIC MESTRE"/>
    <s v="071251"/>
    <s v="REGION GRAND SUD"/>
    <s v="304665"/>
    <s v="FABRIZIA LEGGER"/>
    <s v="100 IMD"/>
    <x v="4"/>
    <x v="4"/>
    <s v="305062"/>
    <s v="MARIE DELRANC"/>
    <s v="200 IMP"/>
    <x v="38"/>
    <x v="38"/>
    <s v="181307"/>
    <s v="PASCAL LOISEAU"/>
    <s v="440 CCT"/>
    <s v="HC"/>
    <s v="900087"/>
    <s v="SECTEUR BLANC"/>
  </r>
  <r>
    <n v="900081"/>
    <n v="50106825"/>
    <x v="0"/>
    <s v="REGION GRAND OUEST"/>
    <x v="0"/>
    <s v="50106825"/>
    <s v="900081"/>
    <x v="1"/>
    <s v="G"/>
    <m/>
    <m/>
    <m/>
    <s v="SECTEUR BLANC"/>
    <m/>
    <m/>
    <m/>
    <m/>
    <m/>
    <m/>
    <m/>
    <d v="2024-11-01T00:00:00"/>
    <m/>
    <s v="05"/>
    <m/>
    <m/>
    <m/>
    <s v="370"/>
    <m/>
    <m/>
    <m/>
    <m/>
    <m/>
    <m/>
    <m/>
    <m/>
    <m/>
    <m/>
    <m/>
    <m/>
    <m/>
    <m/>
    <s v="MATHIEU CHEMIN"/>
    <s v="071590"/>
    <s v="REGION GRAND OUEST"/>
    <s v="306306"/>
    <s v="FLAVIEN QUIROSA"/>
    <s v="100 IMD"/>
    <x v="35"/>
    <x v="35"/>
    <m/>
    <m/>
    <m/>
    <x v="147"/>
    <x v="143"/>
    <m/>
    <m/>
    <m/>
    <m/>
    <s v="900081"/>
    <s v="SECTEUR BLANC"/>
  </r>
  <r>
    <n v="993755"/>
    <n v="50101978"/>
    <x v="0"/>
    <s v="REGION ILE DE FRANCE NORD"/>
    <x v="0"/>
    <s v="50101978"/>
    <s v="993755"/>
    <x v="1"/>
    <s v="E"/>
    <m/>
    <m/>
    <m/>
    <s v="SECTEUR BLANC"/>
    <m/>
    <m/>
    <m/>
    <m/>
    <m/>
    <m/>
    <m/>
    <d v="2024-11-01T00:00:00"/>
    <m/>
    <s v="05"/>
    <m/>
    <m/>
    <m/>
    <s v="040"/>
    <m/>
    <m/>
    <m/>
    <m/>
    <m/>
    <m/>
    <m/>
    <m/>
    <m/>
    <m/>
    <m/>
    <m/>
    <m/>
    <m/>
    <s v="CATHERINE BLANCKAERT"/>
    <s v="071030"/>
    <s v="REGION ILE DE FRANCE NORD"/>
    <s v="305330"/>
    <s v="NICOLAS PHILIPPE"/>
    <s v="100 IMD"/>
    <x v="8"/>
    <x v="8"/>
    <s v="301593"/>
    <s v="SEBASTIEN VANUXEM"/>
    <s v="200 IMP"/>
    <x v="8"/>
    <x v="8"/>
    <m/>
    <m/>
    <m/>
    <m/>
    <s v="993755"/>
    <s v="SECTEUR BLANC"/>
  </r>
  <r>
    <n v="993737"/>
    <n v="50101970"/>
    <x v="0"/>
    <s v="REGION GRAND SUD"/>
    <x v="0"/>
    <s v="50101970"/>
    <s v="993737"/>
    <x v="1"/>
    <s v="E"/>
    <m/>
    <m/>
    <m/>
    <s v="SECTEUR BLANC"/>
    <m/>
    <m/>
    <m/>
    <m/>
    <m/>
    <m/>
    <m/>
    <d v="2024-07-01T00:00:00"/>
    <m/>
    <s v="05"/>
    <m/>
    <m/>
    <m/>
    <s v="031"/>
    <m/>
    <m/>
    <m/>
    <m/>
    <m/>
    <m/>
    <m/>
    <m/>
    <m/>
    <m/>
    <m/>
    <m/>
    <m/>
    <m/>
    <s v="FREDERIC MESTRE"/>
    <s v="071251"/>
    <s v="REGION GRAND SUD"/>
    <s v="163397"/>
    <s v="FRANCK ZENOU"/>
    <s v="100 IMD"/>
    <x v="0"/>
    <x v="0"/>
    <s v="192578"/>
    <s v="LAURENT COT"/>
    <s v="200 IMP"/>
    <x v="61"/>
    <x v="61"/>
    <m/>
    <m/>
    <m/>
    <m/>
    <s v="993737"/>
    <s v="SECTEUR BLANC"/>
  </r>
  <r>
    <n v="993736"/>
    <n v="50101969"/>
    <x v="0"/>
    <s v="REGION GRAND SUD"/>
    <x v="0"/>
    <s v="50101969"/>
    <s v="993736"/>
    <x v="1"/>
    <s v="G"/>
    <m/>
    <m/>
    <m/>
    <s v="SECTEUR BLANC"/>
    <m/>
    <m/>
    <m/>
    <m/>
    <m/>
    <m/>
    <m/>
    <d v="2024-07-01T00:00:00"/>
    <m/>
    <s v="05"/>
    <m/>
    <m/>
    <m/>
    <s v="029"/>
    <m/>
    <m/>
    <m/>
    <m/>
    <m/>
    <m/>
    <m/>
    <m/>
    <m/>
    <m/>
    <m/>
    <m/>
    <m/>
    <m/>
    <s v="FREDERIC MESTRE"/>
    <s v="071251"/>
    <s v="REGION GRAND SUD"/>
    <s v="163397"/>
    <s v="FRANCK ZENOU"/>
    <s v="100 IMD"/>
    <x v="0"/>
    <x v="0"/>
    <s v="192578"/>
    <s v="LAURENT COT"/>
    <s v="200 IMP"/>
    <x v="61"/>
    <x v="61"/>
    <m/>
    <m/>
    <m/>
    <m/>
    <s v="993736"/>
    <s v="SECTEUR BLANC"/>
  </r>
  <r>
    <n v="993734"/>
    <n v="50101967"/>
    <x v="0"/>
    <s v="REGION GRAND SUD"/>
    <x v="0"/>
    <s v="50101967"/>
    <s v="993734"/>
    <x v="1"/>
    <s v="E"/>
    <m/>
    <m/>
    <m/>
    <s v="SECTEUR BLANC"/>
    <m/>
    <m/>
    <m/>
    <m/>
    <m/>
    <m/>
    <m/>
    <d v="2024-07-01T00:00:00"/>
    <m/>
    <s v="05"/>
    <m/>
    <m/>
    <m/>
    <s v="023"/>
    <m/>
    <m/>
    <m/>
    <m/>
    <m/>
    <m/>
    <m/>
    <m/>
    <m/>
    <m/>
    <m/>
    <m/>
    <m/>
    <m/>
    <s v="FREDERIC MESTRE"/>
    <s v="071251"/>
    <s v="REGION GRAND SUD"/>
    <s v="163397"/>
    <s v="FRANCK ZENOU"/>
    <s v="100 IMD"/>
    <x v="0"/>
    <x v="0"/>
    <s v="192578"/>
    <s v="LAURENT COT"/>
    <s v="200 IMP"/>
    <x v="61"/>
    <x v="61"/>
    <m/>
    <m/>
    <m/>
    <m/>
    <s v="993734"/>
    <s v="SECTEUR BLANC"/>
  </r>
  <r>
    <n v="993732"/>
    <n v="50101965"/>
    <x v="0"/>
    <s v="REGION GRAND SUD"/>
    <x v="0"/>
    <s v="50101965"/>
    <s v="993732"/>
    <x v="1"/>
    <s v="E"/>
    <m/>
    <m/>
    <m/>
    <s v="SECTEUR BLANC"/>
    <m/>
    <m/>
    <m/>
    <m/>
    <m/>
    <m/>
    <m/>
    <d v="2024-12-01T00:00:00"/>
    <m/>
    <s v="05"/>
    <m/>
    <m/>
    <m/>
    <s v="498"/>
    <m/>
    <m/>
    <m/>
    <m/>
    <m/>
    <m/>
    <m/>
    <m/>
    <m/>
    <m/>
    <m/>
    <m/>
    <m/>
    <m/>
    <s v="FREDERIC MESTRE"/>
    <s v="071251"/>
    <s v="REGION GRAND SUD"/>
    <s v="306077"/>
    <s v="JONATHAN THIEBAUD"/>
    <s v="100 IMD"/>
    <x v="26"/>
    <x v="26"/>
    <s v="305334"/>
    <s v="BASILE LECAS"/>
    <s v="200 IMP"/>
    <x v="43"/>
    <x v="43"/>
    <m/>
    <m/>
    <m/>
    <m/>
    <s v="993732"/>
    <s v="SECTEUR BLANC"/>
  </r>
  <r>
    <n v="993731"/>
    <n v="50101964"/>
    <x v="0"/>
    <s v="REGION GRAND SUD"/>
    <x v="0"/>
    <s v="50101964"/>
    <s v="993731"/>
    <x v="1"/>
    <s v="E"/>
    <m/>
    <m/>
    <m/>
    <s v="SECTEUR BLANC"/>
    <m/>
    <m/>
    <m/>
    <m/>
    <m/>
    <m/>
    <m/>
    <d v="2024-12-01T00:00:00"/>
    <m/>
    <s v="05"/>
    <m/>
    <m/>
    <m/>
    <s v="497"/>
    <m/>
    <m/>
    <m/>
    <m/>
    <m/>
    <m/>
    <m/>
    <m/>
    <m/>
    <m/>
    <m/>
    <m/>
    <m/>
    <m/>
    <s v="FREDERIC MESTRE"/>
    <s v="071251"/>
    <s v="REGION GRAND SUD"/>
    <s v="306077"/>
    <s v="JONATHAN THIEBAUD"/>
    <s v="100 IMD"/>
    <x v="26"/>
    <x v="26"/>
    <s v="305334"/>
    <s v="BASILE LECAS"/>
    <s v="200 IMP"/>
    <x v="43"/>
    <x v="43"/>
    <m/>
    <m/>
    <m/>
    <m/>
    <s v="993731"/>
    <s v="SECTEUR BLANC"/>
  </r>
  <r>
    <n v="993730"/>
    <n v="50101963"/>
    <x v="0"/>
    <s v="REGION GRAND SUD"/>
    <x v="0"/>
    <s v="50101963"/>
    <s v="993730"/>
    <x v="1"/>
    <s v="E"/>
    <m/>
    <m/>
    <m/>
    <s v="SECTEUR BLANC"/>
    <m/>
    <m/>
    <m/>
    <m/>
    <m/>
    <m/>
    <m/>
    <d v="2024-12-01T00:00:00"/>
    <m/>
    <s v="05"/>
    <m/>
    <m/>
    <m/>
    <s v="496"/>
    <m/>
    <m/>
    <m/>
    <m/>
    <m/>
    <m/>
    <m/>
    <m/>
    <m/>
    <m/>
    <m/>
    <m/>
    <m/>
    <m/>
    <s v="FREDERIC MESTRE"/>
    <s v="071251"/>
    <s v="REGION GRAND SUD"/>
    <s v="306077"/>
    <s v="JONATHAN THIEBAUD"/>
    <s v="100 IMD"/>
    <x v="26"/>
    <x v="26"/>
    <s v="305334"/>
    <s v="BASILE LECAS"/>
    <s v="200 IMP"/>
    <x v="43"/>
    <x v="43"/>
    <s v="305673"/>
    <s v="STEPHANIE GOUSSET"/>
    <s v="440 CCT"/>
    <s v="HC"/>
    <s v="993730"/>
    <s v="SECTEUR BLANC"/>
  </r>
  <r>
    <n v="993728"/>
    <n v="50101961"/>
    <x v="0"/>
    <s v="REGION GRAND SUD"/>
    <x v="0"/>
    <s v="50101961"/>
    <s v="993728"/>
    <x v="1"/>
    <s v="E"/>
    <m/>
    <m/>
    <m/>
    <s v="SECTEUR BLANC"/>
    <m/>
    <m/>
    <m/>
    <m/>
    <m/>
    <m/>
    <m/>
    <d v="2024-12-01T00:00:00"/>
    <m/>
    <s v="05"/>
    <m/>
    <m/>
    <m/>
    <s v="495"/>
    <m/>
    <m/>
    <m/>
    <m/>
    <m/>
    <m/>
    <m/>
    <m/>
    <m/>
    <m/>
    <m/>
    <m/>
    <m/>
    <m/>
    <s v="FREDERIC MESTRE"/>
    <s v="071251"/>
    <s v="REGION GRAND SUD"/>
    <s v="306077"/>
    <s v="JONATHAN THIEBAUD"/>
    <s v="100 IMD"/>
    <x v="26"/>
    <x v="26"/>
    <s v="305333"/>
    <s v="ALEXANDRE BALARDY"/>
    <s v="200 IMP"/>
    <x v="34"/>
    <x v="34"/>
    <m/>
    <m/>
    <m/>
    <m/>
    <s v="993728"/>
    <s v="SECTEUR BLANC"/>
  </r>
  <r>
    <n v="993727"/>
    <n v="50101960"/>
    <x v="0"/>
    <s v="REGION GRAND SUD"/>
    <x v="0"/>
    <s v="50101960"/>
    <s v="993727"/>
    <x v="1"/>
    <s v="E"/>
    <m/>
    <m/>
    <m/>
    <s v="SECTEUR BLANC"/>
    <m/>
    <m/>
    <m/>
    <m/>
    <m/>
    <m/>
    <m/>
    <d v="2024-12-01T00:00:00"/>
    <m/>
    <s v="05"/>
    <m/>
    <m/>
    <m/>
    <s v="494"/>
    <m/>
    <m/>
    <m/>
    <m/>
    <m/>
    <m/>
    <m/>
    <m/>
    <m/>
    <m/>
    <m/>
    <m/>
    <m/>
    <m/>
    <s v="FREDERIC MESTRE"/>
    <s v="071251"/>
    <s v="REGION GRAND SUD"/>
    <s v="306077"/>
    <s v="JONATHAN THIEBAUD"/>
    <s v="100 IMD"/>
    <x v="26"/>
    <x v="26"/>
    <s v="305333"/>
    <s v="ALEXANDRE BALARDY"/>
    <s v="200 IMP"/>
    <x v="34"/>
    <x v="34"/>
    <s v="304575"/>
    <s v="JULIA VERDURE"/>
    <s v="441 CCTM"/>
    <s v="HC"/>
    <s v="993727"/>
    <s v="SECTEUR BLANC"/>
  </r>
  <r>
    <n v="993726"/>
    <n v="50101959"/>
    <x v="0"/>
    <s v="REGION GRAND SUD"/>
    <x v="0"/>
    <s v="50101959"/>
    <s v="993726"/>
    <x v="1"/>
    <s v="E"/>
    <m/>
    <m/>
    <m/>
    <s v="SECTEUR BLANC"/>
    <m/>
    <m/>
    <m/>
    <m/>
    <m/>
    <m/>
    <m/>
    <d v="2024-07-01T00:00:00"/>
    <m/>
    <s v="05"/>
    <m/>
    <m/>
    <m/>
    <s v="227"/>
    <m/>
    <m/>
    <m/>
    <m/>
    <m/>
    <m/>
    <m/>
    <m/>
    <m/>
    <m/>
    <m/>
    <m/>
    <m/>
    <m/>
    <s v="FREDERIC MESTRE"/>
    <s v="071251"/>
    <s v="REGION GRAND SUD"/>
    <s v="305131"/>
    <s v="BAPTISTE CHIKLI"/>
    <s v="100 IMD"/>
    <x v="12"/>
    <x v="12"/>
    <s v="305804"/>
    <s v="CYRIL CACCIATORE"/>
    <s v="200 IMP"/>
    <x v="14"/>
    <x v="14"/>
    <s v="305625"/>
    <s v="NATHALIE CARLA"/>
    <s v="440 CCT"/>
    <s v="HC"/>
    <s v="993726"/>
    <s v="SECTEUR BLANC"/>
  </r>
  <r>
    <n v="993725"/>
    <n v="50101958"/>
    <x v="0"/>
    <s v="REGION GRAND SUD"/>
    <x v="0"/>
    <s v="50101958"/>
    <s v="993725"/>
    <x v="1"/>
    <s v="E"/>
    <m/>
    <m/>
    <m/>
    <s v="SECTEUR BLANC"/>
    <m/>
    <m/>
    <m/>
    <m/>
    <m/>
    <m/>
    <m/>
    <d v="2024-12-01T00:00:00"/>
    <m/>
    <s v="05"/>
    <m/>
    <m/>
    <m/>
    <s v="226"/>
    <m/>
    <m/>
    <m/>
    <m/>
    <m/>
    <m/>
    <m/>
    <m/>
    <m/>
    <m/>
    <m/>
    <m/>
    <m/>
    <m/>
    <s v="FREDERIC MESTRE"/>
    <s v="071251"/>
    <s v="REGION GRAND SUD"/>
    <s v="305131"/>
    <s v="BAPTISTE CHIKLI"/>
    <s v="100 IMD"/>
    <x v="12"/>
    <x v="12"/>
    <m/>
    <m/>
    <m/>
    <x v="44"/>
    <x v="44"/>
    <s v="302174"/>
    <s v="MANUEL MARIN"/>
    <s v="386 IE"/>
    <s v="HC"/>
    <s v="993725"/>
    <s v="SECTEUR BLANC"/>
  </r>
  <r>
    <n v="993723"/>
    <n v="50101956"/>
    <x v="0"/>
    <s v="REGION GRAND SUD"/>
    <x v="0"/>
    <s v="50101956"/>
    <s v="993723"/>
    <x v="1"/>
    <s v="E"/>
    <m/>
    <m/>
    <m/>
    <s v="SECTEUR BLANC"/>
    <m/>
    <m/>
    <m/>
    <m/>
    <m/>
    <m/>
    <m/>
    <d v="2024-07-01T00:00:00"/>
    <m/>
    <s v="05"/>
    <m/>
    <m/>
    <m/>
    <s v="224"/>
    <m/>
    <m/>
    <m/>
    <m/>
    <m/>
    <m/>
    <m/>
    <m/>
    <m/>
    <m/>
    <m/>
    <m/>
    <m/>
    <m/>
    <s v="FREDERIC MESTRE"/>
    <s v="071251"/>
    <s v="REGION GRAND SUD"/>
    <s v="305131"/>
    <s v="BAPTISTE CHIKLI"/>
    <s v="100 IMD"/>
    <x v="12"/>
    <x v="12"/>
    <s v="305804"/>
    <s v="CYRIL CACCIATORE"/>
    <s v="200 IMP"/>
    <x v="14"/>
    <x v="14"/>
    <s v="305718"/>
    <s v="FREDERIC BOYADJIAN"/>
    <s v="440 CCT"/>
    <s v="HC"/>
    <s v="993723"/>
    <s v="SECTEUR BLANC"/>
  </r>
  <r>
    <n v="993721"/>
    <n v="50101954"/>
    <x v="0"/>
    <s v="REGION GRAND SUD"/>
    <x v="0"/>
    <s v="50101954"/>
    <s v="993721"/>
    <x v="1"/>
    <s v="E"/>
    <m/>
    <m/>
    <m/>
    <s v="SECTEUR BLANC"/>
    <m/>
    <m/>
    <m/>
    <m/>
    <m/>
    <m/>
    <m/>
    <d v="2024-10-29T00:00:00"/>
    <m/>
    <s v="05"/>
    <m/>
    <m/>
    <m/>
    <s v="222"/>
    <m/>
    <m/>
    <m/>
    <m/>
    <m/>
    <m/>
    <m/>
    <m/>
    <m/>
    <m/>
    <m/>
    <m/>
    <m/>
    <m/>
    <s v="FREDERIC MESTRE"/>
    <s v="071251"/>
    <s v="REGION GRAND SUD"/>
    <s v="305131"/>
    <s v="BAPTISTE CHIKLI"/>
    <s v="100 IMD"/>
    <x v="12"/>
    <x v="12"/>
    <s v="305804"/>
    <s v="CYRIL CACCIATORE"/>
    <s v="200 IMP"/>
    <x v="14"/>
    <x v="14"/>
    <m/>
    <m/>
    <m/>
    <m/>
    <s v="993721"/>
    <s v="SECTEUR BLANC"/>
  </r>
  <r>
    <n v="993720"/>
    <n v="50101953"/>
    <x v="0"/>
    <s v="REGION GRAND SUD"/>
    <x v="0"/>
    <s v="50101953"/>
    <s v="993720"/>
    <x v="1"/>
    <s v="E"/>
    <m/>
    <m/>
    <m/>
    <s v="SECTEUR BLANC"/>
    <m/>
    <m/>
    <m/>
    <m/>
    <m/>
    <m/>
    <m/>
    <d v="2024-12-01T00:00:00"/>
    <m/>
    <s v="05"/>
    <m/>
    <m/>
    <m/>
    <s v="221"/>
    <m/>
    <m/>
    <m/>
    <m/>
    <m/>
    <m/>
    <m/>
    <m/>
    <m/>
    <m/>
    <m/>
    <m/>
    <m/>
    <m/>
    <s v="FREDERIC MESTRE"/>
    <s v="071251"/>
    <s v="REGION GRAND SUD"/>
    <s v="305131"/>
    <s v="BAPTISTE CHIKLI"/>
    <s v="100 IMD"/>
    <x v="12"/>
    <x v="12"/>
    <m/>
    <m/>
    <m/>
    <x v="44"/>
    <x v="44"/>
    <m/>
    <m/>
    <m/>
    <m/>
    <s v="993720"/>
    <s v="SECTEUR BLANC"/>
  </r>
  <r>
    <n v="993719"/>
    <n v="50101952"/>
    <x v="0"/>
    <s v="REGION GRAND SUD"/>
    <x v="0"/>
    <s v="50101952"/>
    <s v="993719"/>
    <x v="1"/>
    <s v="E"/>
    <m/>
    <m/>
    <m/>
    <s v="SECTEUR BLANC"/>
    <m/>
    <m/>
    <m/>
    <m/>
    <m/>
    <m/>
    <m/>
    <d v="2024-12-01T00:00:00"/>
    <m/>
    <s v="05"/>
    <m/>
    <m/>
    <m/>
    <s v="220"/>
    <m/>
    <m/>
    <m/>
    <m/>
    <m/>
    <m/>
    <m/>
    <m/>
    <m/>
    <m/>
    <m/>
    <m/>
    <m/>
    <m/>
    <s v="FREDERIC MESTRE"/>
    <s v="071251"/>
    <s v="REGION GRAND SUD"/>
    <s v="305131"/>
    <s v="BAPTISTE CHIKLI"/>
    <s v="100 IMD"/>
    <x v="12"/>
    <x v="12"/>
    <m/>
    <m/>
    <m/>
    <x v="44"/>
    <x v="44"/>
    <s v="306267"/>
    <s v="AURELIEN SIMOND"/>
    <s v="385 I.ES"/>
    <s v="HC"/>
    <s v="993719"/>
    <s v="SECTEUR BLANC"/>
  </r>
  <r>
    <n v="993718"/>
    <n v="50101951"/>
    <x v="0"/>
    <s v="REGION GRAND SUD"/>
    <x v="0"/>
    <s v="50101951"/>
    <s v="993718"/>
    <x v="1"/>
    <s v="E"/>
    <m/>
    <m/>
    <m/>
    <s v="SECTEUR BLANC"/>
    <m/>
    <m/>
    <m/>
    <m/>
    <m/>
    <m/>
    <m/>
    <d v="2024-12-01T00:00:00"/>
    <m/>
    <s v="05"/>
    <m/>
    <m/>
    <m/>
    <s v="217"/>
    <m/>
    <m/>
    <m/>
    <m/>
    <m/>
    <m/>
    <m/>
    <m/>
    <m/>
    <m/>
    <m/>
    <m/>
    <m/>
    <m/>
    <s v="FREDERIC MESTRE"/>
    <s v="071251"/>
    <s v="REGION GRAND SUD"/>
    <s v="305131"/>
    <s v="BAPTISTE CHIKLI"/>
    <s v="100 IMD"/>
    <x v="12"/>
    <x v="12"/>
    <m/>
    <m/>
    <m/>
    <x v="44"/>
    <x v="44"/>
    <m/>
    <m/>
    <m/>
    <m/>
    <s v="993718"/>
    <s v="SECTEUR BLANC"/>
  </r>
  <r>
    <n v="993717"/>
    <n v="50101950"/>
    <x v="0"/>
    <s v="REGION GRAND SUD"/>
    <x v="0"/>
    <s v="50101950"/>
    <s v="993717"/>
    <x v="1"/>
    <s v="E"/>
    <m/>
    <m/>
    <m/>
    <s v="SECTEUR BLANC"/>
    <m/>
    <m/>
    <m/>
    <m/>
    <m/>
    <m/>
    <m/>
    <d v="2024-07-01T00:00:00"/>
    <m/>
    <s v="05"/>
    <m/>
    <m/>
    <m/>
    <s v="214"/>
    <m/>
    <m/>
    <m/>
    <m/>
    <m/>
    <m/>
    <m/>
    <m/>
    <m/>
    <m/>
    <m/>
    <m/>
    <m/>
    <m/>
    <s v="FREDERIC MESTRE"/>
    <s v="071251"/>
    <s v="REGION GRAND SUD"/>
    <s v="186531"/>
    <s v="CHRISTOPHE CLEMENT"/>
    <s v="100 IMD"/>
    <x v="11"/>
    <x v="11"/>
    <m/>
    <m/>
    <m/>
    <x v="119"/>
    <x v="118"/>
    <s v="300362"/>
    <s v="SOLANGE GAUTHIER"/>
    <s v="370 CC.E"/>
    <s v="HC"/>
    <s v="993717"/>
    <s v="SECTEUR BLANC"/>
  </r>
  <r>
    <n v="993716"/>
    <n v="50101949"/>
    <x v="0"/>
    <s v="REGION GRAND SUD"/>
    <x v="0"/>
    <s v="50101949"/>
    <s v="993716"/>
    <x v="1"/>
    <s v="E"/>
    <m/>
    <m/>
    <m/>
    <s v="SECTEUR BLANC"/>
    <m/>
    <m/>
    <m/>
    <m/>
    <m/>
    <m/>
    <m/>
    <d v="2024-07-01T00:00:00"/>
    <m/>
    <s v="05"/>
    <m/>
    <m/>
    <m/>
    <s v="210"/>
    <m/>
    <m/>
    <m/>
    <m/>
    <m/>
    <m/>
    <m/>
    <m/>
    <m/>
    <m/>
    <m/>
    <m/>
    <m/>
    <m/>
    <s v="FREDERIC MESTRE"/>
    <s v="071251"/>
    <s v="REGION GRAND SUD"/>
    <s v="186531"/>
    <s v="CHRISTOPHE CLEMENT"/>
    <s v="100 IMD"/>
    <x v="11"/>
    <x v="11"/>
    <m/>
    <m/>
    <m/>
    <x v="119"/>
    <x v="118"/>
    <s v="303142"/>
    <s v="STEFANY LEGER"/>
    <s v="441 CCTM"/>
    <s v="HC"/>
    <s v="993716"/>
    <s v="SECTEUR BLANC"/>
  </r>
  <r>
    <n v="993715"/>
    <n v="50101948"/>
    <x v="0"/>
    <s v="REGION GRAND SUD"/>
    <x v="0"/>
    <s v="50101948"/>
    <s v="993715"/>
    <x v="1"/>
    <s v="E"/>
    <m/>
    <m/>
    <m/>
    <s v="SECTEUR BLANC"/>
    <m/>
    <m/>
    <m/>
    <m/>
    <m/>
    <m/>
    <m/>
    <d v="2024-12-01T00:00:00"/>
    <m/>
    <s v="05"/>
    <m/>
    <m/>
    <m/>
    <s v="205"/>
    <m/>
    <m/>
    <m/>
    <m/>
    <m/>
    <m/>
    <m/>
    <m/>
    <m/>
    <m/>
    <m/>
    <m/>
    <m/>
    <m/>
    <s v="FREDERIC MESTRE"/>
    <s v="071251"/>
    <s v="REGION GRAND SUD"/>
    <s v="305131"/>
    <s v="BAPTISTE CHIKLI"/>
    <s v="100 IMD"/>
    <x v="12"/>
    <x v="12"/>
    <m/>
    <m/>
    <m/>
    <x v="44"/>
    <x v="44"/>
    <s v="305860"/>
    <s v="NICOLAS GOURIER"/>
    <s v="440 CCT"/>
    <s v="HC"/>
    <s v="993715"/>
    <s v="SECTEUR BLANC"/>
  </r>
  <r>
    <n v="993714"/>
    <n v="50101947"/>
    <x v="0"/>
    <s v="REGION GRAND SUD"/>
    <x v="0"/>
    <s v="50101947"/>
    <s v="993714"/>
    <x v="1"/>
    <s v="E"/>
    <m/>
    <m/>
    <m/>
    <s v="SECTEUR BLANC"/>
    <m/>
    <m/>
    <m/>
    <m/>
    <m/>
    <m/>
    <m/>
    <d v="2024-07-01T00:00:00"/>
    <m/>
    <s v="05"/>
    <m/>
    <m/>
    <m/>
    <s v="204"/>
    <m/>
    <m/>
    <m/>
    <m/>
    <m/>
    <m/>
    <m/>
    <m/>
    <m/>
    <m/>
    <m/>
    <m/>
    <m/>
    <m/>
    <s v="FREDERIC MESTRE"/>
    <s v="071251"/>
    <s v="REGION GRAND SUD"/>
    <s v="305131"/>
    <s v="BAPTISTE CHIKLI"/>
    <s v="100 IMD"/>
    <x v="12"/>
    <x v="12"/>
    <s v="305804"/>
    <s v="CYRIL CACCIATORE"/>
    <s v="200 IMP"/>
    <x v="14"/>
    <x v="14"/>
    <s v="305908"/>
    <s v="ALEXANDRE PETIT"/>
    <s v="440 CCT"/>
    <s v="HC"/>
    <s v="993714"/>
    <s v="SECTEUR BLANC"/>
  </r>
  <r>
    <n v="993713"/>
    <n v="50101946"/>
    <x v="0"/>
    <s v="REGION GRAND SUD"/>
    <x v="0"/>
    <s v="50101946"/>
    <s v="993713"/>
    <x v="1"/>
    <s v="E"/>
    <m/>
    <m/>
    <m/>
    <s v="SECTEUR BLANC"/>
    <m/>
    <m/>
    <m/>
    <m/>
    <m/>
    <m/>
    <m/>
    <d v="2024-09-01T00:00:00"/>
    <m/>
    <s v="05"/>
    <m/>
    <m/>
    <m/>
    <s v="203"/>
    <m/>
    <m/>
    <m/>
    <m/>
    <m/>
    <m/>
    <m/>
    <m/>
    <m/>
    <m/>
    <m/>
    <m/>
    <m/>
    <m/>
    <s v="FREDERIC MESTRE"/>
    <s v="071251"/>
    <s v="REGION GRAND SUD"/>
    <s v="305131"/>
    <s v="BAPTISTE CHIKLI"/>
    <s v="100 IMD"/>
    <x v="12"/>
    <x v="12"/>
    <s v="305804"/>
    <s v="CYRIL CACCIATORE"/>
    <s v="200 IMP"/>
    <x v="14"/>
    <x v="14"/>
    <s v="306246"/>
    <s v="NICOLAS BUISSON"/>
    <s v="445 CCA"/>
    <s v="HC"/>
    <s v="993713"/>
    <s v="SECTEUR BLANC"/>
  </r>
  <r>
    <n v="993712"/>
    <n v="50101945"/>
    <x v="0"/>
    <s v="REGION GRAND SUD"/>
    <x v="0"/>
    <s v="50101945"/>
    <s v="993712"/>
    <x v="1"/>
    <s v="E"/>
    <m/>
    <m/>
    <m/>
    <s v="SECTEUR BLANC"/>
    <m/>
    <m/>
    <m/>
    <m/>
    <m/>
    <m/>
    <m/>
    <d v="2024-12-01T00:00:00"/>
    <m/>
    <s v="05"/>
    <m/>
    <m/>
    <m/>
    <s v="202"/>
    <m/>
    <m/>
    <m/>
    <m/>
    <m/>
    <m/>
    <m/>
    <m/>
    <m/>
    <m/>
    <m/>
    <m/>
    <m/>
    <m/>
    <s v="FREDERIC MESTRE"/>
    <s v="071251"/>
    <s v="REGION GRAND SUD"/>
    <s v="305131"/>
    <s v="BAPTISTE CHIKLI"/>
    <s v="100 IMD"/>
    <x v="12"/>
    <x v="12"/>
    <m/>
    <m/>
    <m/>
    <x v="44"/>
    <x v="44"/>
    <m/>
    <m/>
    <m/>
    <m/>
    <s v="993712"/>
    <s v="SECTEUR BLANC"/>
  </r>
  <r>
    <n v="993711"/>
    <n v="50101944"/>
    <x v="0"/>
    <s v="REGION GRAND SUD"/>
    <x v="0"/>
    <s v="50101944"/>
    <s v="993711"/>
    <x v="1"/>
    <s v="E"/>
    <m/>
    <m/>
    <m/>
    <s v="SECTEUR BLANC"/>
    <m/>
    <m/>
    <m/>
    <m/>
    <m/>
    <m/>
    <m/>
    <d v="2024-12-01T00:00:00"/>
    <m/>
    <s v="05"/>
    <m/>
    <m/>
    <m/>
    <s v="201"/>
    <m/>
    <m/>
    <m/>
    <m/>
    <m/>
    <m/>
    <m/>
    <m/>
    <m/>
    <m/>
    <m/>
    <m/>
    <m/>
    <m/>
    <s v="FREDERIC MESTRE"/>
    <s v="071251"/>
    <s v="REGION GRAND SUD"/>
    <s v="305131"/>
    <s v="BAPTISTE CHIKLI"/>
    <s v="100 IMD"/>
    <x v="12"/>
    <x v="12"/>
    <m/>
    <m/>
    <m/>
    <x v="44"/>
    <x v="44"/>
    <m/>
    <m/>
    <m/>
    <m/>
    <s v="993711"/>
    <s v="SECTEUR BLANC"/>
  </r>
  <r>
    <n v="993710"/>
    <n v="50101943"/>
    <x v="0"/>
    <s v="REGION GRAND SUD"/>
    <x v="0"/>
    <s v="50101943"/>
    <s v="993710"/>
    <x v="1"/>
    <s v="E"/>
    <m/>
    <m/>
    <m/>
    <s v="SECTEUR BLANC"/>
    <m/>
    <m/>
    <m/>
    <m/>
    <m/>
    <m/>
    <m/>
    <d v="2024-12-01T00:00:00"/>
    <m/>
    <s v="05"/>
    <m/>
    <m/>
    <m/>
    <s v="200"/>
    <m/>
    <m/>
    <m/>
    <m/>
    <m/>
    <m/>
    <m/>
    <m/>
    <m/>
    <m/>
    <m/>
    <m/>
    <m/>
    <m/>
    <s v="FREDERIC MESTRE"/>
    <s v="071251"/>
    <s v="REGION GRAND SUD"/>
    <s v="305131"/>
    <s v="BAPTISTE CHIKLI"/>
    <s v="100 IMD"/>
    <x v="12"/>
    <x v="12"/>
    <m/>
    <m/>
    <m/>
    <x v="44"/>
    <x v="44"/>
    <s v="304367"/>
    <s v="VERONIQUE BALLALOUD"/>
    <s v="440 CCT"/>
    <s v="HC"/>
    <s v="993710"/>
    <s v="SECTEUR BLANC"/>
  </r>
  <r>
    <n v="993709"/>
    <n v="50101942"/>
    <x v="0"/>
    <s v="REGION GRAND SUD"/>
    <x v="0"/>
    <s v="50101942"/>
    <s v="993709"/>
    <x v="1"/>
    <s v="E"/>
    <m/>
    <m/>
    <m/>
    <s v="SECTEUR BLANC"/>
    <m/>
    <m/>
    <m/>
    <m/>
    <m/>
    <m/>
    <m/>
    <d v="2024-10-01T00:00:00"/>
    <m/>
    <s v="05"/>
    <m/>
    <m/>
    <m/>
    <s v="198"/>
    <m/>
    <m/>
    <m/>
    <m/>
    <m/>
    <m/>
    <m/>
    <m/>
    <m/>
    <m/>
    <m/>
    <m/>
    <m/>
    <m/>
    <s v="FREDERIC MESTRE"/>
    <s v="071251"/>
    <s v="REGION GRAND SUD"/>
    <s v="304665"/>
    <s v="FABRIZIA LEGGER"/>
    <s v="100 IMD"/>
    <x v="4"/>
    <x v="4"/>
    <s v="305062"/>
    <s v="MARIE DELRANC"/>
    <s v="200 IMP"/>
    <x v="38"/>
    <x v="38"/>
    <s v="304042"/>
    <s v="FLORIAN MARQUER"/>
    <s v="391 CCEIM"/>
    <s v="HC"/>
    <s v="993709"/>
    <s v="SECTEUR BLANC"/>
  </r>
  <r>
    <n v="993708"/>
    <n v="50101941"/>
    <x v="0"/>
    <s v="REGION GRAND SUD"/>
    <x v="0"/>
    <s v="50101941"/>
    <s v="993708"/>
    <x v="1"/>
    <s v="E"/>
    <m/>
    <m/>
    <m/>
    <s v="SECTEUR BLANC"/>
    <m/>
    <m/>
    <m/>
    <m/>
    <m/>
    <m/>
    <m/>
    <d v="2024-11-01T00:00:00"/>
    <m/>
    <s v="05"/>
    <m/>
    <m/>
    <m/>
    <s v="197"/>
    <m/>
    <m/>
    <m/>
    <m/>
    <m/>
    <m/>
    <m/>
    <m/>
    <m/>
    <m/>
    <m/>
    <m/>
    <m/>
    <m/>
    <s v="FREDERIC MESTRE"/>
    <s v="071251"/>
    <s v="REGION GRAND SUD"/>
    <s v="304665"/>
    <s v="FABRIZIA LEGGER"/>
    <s v="100 IMD"/>
    <x v="4"/>
    <x v="4"/>
    <m/>
    <m/>
    <m/>
    <x v="4"/>
    <x v="4"/>
    <s v="306437"/>
    <s v="REMY CHAUVET"/>
    <s v="445 CCA"/>
    <s v="HC"/>
    <s v="993708"/>
    <s v="SECTEUR BLANC"/>
  </r>
  <r>
    <n v="993707"/>
    <n v="50101940"/>
    <x v="0"/>
    <s v="REGION GRAND SUD"/>
    <x v="0"/>
    <s v="50101940"/>
    <s v="993707"/>
    <x v="1"/>
    <s v="E"/>
    <m/>
    <m/>
    <m/>
    <s v="SECTEUR BLANC"/>
    <m/>
    <m/>
    <m/>
    <m/>
    <m/>
    <m/>
    <m/>
    <d v="2024-10-01T00:00:00"/>
    <m/>
    <s v="05"/>
    <m/>
    <m/>
    <m/>
    <s v="196"/>
    <m/>
    <m/>
    <m/>
    <m/>
    <m/>
    <m/>
    <m/>
    <m/>
    <m/>
    <m/>
    <m/>
    <m/>
    <m/>
    <m/>
    <s v="FREDERIC MESTRE"/>
    <s v="071251"/>
    <s v="REGION GRAND SUD"/>
    <s v="304665"/>
    <s v="FABRIZIA LEGGER"/>
    <s v="100 IMD"/>
    <x v="4"/>
    <x v="4"/>
    <s v="303814"/>
    <s v="GAETAN BIDET"/>
    <s v="200 IMP"/>
    <x v="21"/>
    <x v="21"/>
    <s v="306337"/>
    <s v="BRICE SERVY"/>
    <s v="445 CCA"/>
    <s v="HC"/>
    <s v="993707"/>
    <s v="SECTEUR BLANC"/>
  </r>
  <r>
    <n v="993706"/>
    <n v="50101939"/>
    <x v="0"/>
    <s v="REGION GRAND SUD"/>
    <x v="0"/>
    <s v="50101939"/>
    <s v="993706"/>
    <x v="1"/>
    <s v="E"/>
    <m/>
    <m/>
    <m/>
    <s v="SECTEUR BLANC"/>
    <m/>
    <m/>
    <m/>
    <m/>
    <m/>
    <m/>
    <m/>
    <d v="2024-10-01T00:00:00"/>
    <m/>
    <s v="05"/>
    <m/>
    <m/>
    <m/>
    <s v="195"/>
    <m/>
    <m/>
    <m/>
    <m/>
    <m/>
    <m/>
    <m/>
    <m/>
    <m/>
    <m/>
    <m/>
    <m/>
    <m/>
    <m/>
    <s v="FREDERIC MESTRE"/>
    <s v="071251"/>
    <s v="REGION GRAND SUD"/>
    <s v="304665"/>
    <s v="FABRIZIA LEGGER"/>
    <s v="100 IMD"/>
    <x v="4"/>
    <x v="4"/>
    <s v="303814"/>
    <s v="GAETAN BIDET"/>
    <s v="200 IMP"/>
    <x v="21"/>
    <x v="21"/>
    <s v="306002"/>
    <s v="GREGORY BALAYN"/>
    <s v="440 CCT"/>
    <s v="HC"/>
    <s v="993706"/>
    <s v="SECTEUR BLANC"/>
  </r>
  <r>
    <n v="993705"/>
    <n v="50101938"/>
    <x v="0"/>
    <s v="REGION GRAND SUD"/>
    <x v="0"/>
    <s v="50101938"/>
    <s v="993705"/>
    <x v="1"/>
    <s v="E"/>
    <m/>
    <m/>
    <m/>
    <s v="SECTEUR BLANC"/>
    <m/>
    <m/>
    <m/>
    <m/>
    <m/>
    <m/>
    <m/>
    <d v="2024-10-01T00:00:00"/>
    <m/>
    <s v="05"/>
    <m/>
    <m/>
    <m/>
    <s v="194"/>
    <m/>
    <m/>
    <m/>
    <m/>
    <m/>
    <m/>
    <m/>
    <m/>
    <m/>
    <m/>
    <m/>
    <m/>
    <m/>
    <m/>
    <s v="FREDERIC MESTRE"/>
    <s v="071251"/>
    <s v="REGION GRAND SUD"/>
    <s v="304665"/>
    <s v="FABRIZIA LEGGER"/>
    <s v="100 IMD"/>
    <x v="4"/>
    <x v="4"/>
    <s v="303814"/>
    <s v="GAETAN BIDET"/>
    <s v="200 IMP"/>
    <x v="21"/>
    <x v="21"/>
    <s v="305252"/>
    <s v="JULIEN CHAMBON"/>
    <s v="441 CCTM"/>
    <s v="HC"/>
    <s v="993705"/>
    <s v="SECTEUR BLANC"/>
  </r>
  <r>
    <n v="993704"/>
    <n v="50101937"/>
    <x v="0"/>
    <s v="REGION GRAND SUD"/>
    <x v="0"/>
    <s v="50101937"/>
    <s v="993704"/>
    <x v="1"/>
    <s v="E"/>
    <m/>
    <m/>
    <m/>
    <s v="SECTEUR BLANC"/>
    <m/>
    <m/>
    <m/>
    <m/>
    <m/>
    <m/>
    <m/>
    <d v="2024-10-01T00:00:00"/>
    <m/>
    <s v="05"/>
    <m/>
    <m/>
    <m/>
    <s v="193"/>
    <m/>
    <m/>
    <m/>
    <m/>
    <m/>
    <m/>
    <m/>
    <m/>
    <m/>
    <m/>
    <m/>
    <m/>
    <m/>
    <m/>
    <s v="FREDERIC MESTRE"/>
    <s v="071251"/>
    <s v="REGION GRAND SUD"/>
    <s v="304665"/>
    <s v="FABRIZIA LEGGER"/>
    <s v="100 IMD"/>
    <x v="4"/>
    <x v="4"/>
    <s v="303814"/>
    <s v="GAETAN BIDET"/>
    <s v="200 IMP"/>
    <x v="21"/>
    <x v="21"/>
    <s v="305781"/>
    <s v="AIMY TERRASSE"/>
    <s v="440 CCT"/>
    <s v="HC"/>
    <s v="993704"/>
    <s v="SECTEUR BLANC"/>
  </r>
  <r>
    <n v="993703"/>
    <n v="50101936"/>
    <x v="0"/>
    <s v="REGION GRAND SUD"/>
    <x v="0"/>
    <s v="50101936"/>
    <s v="993703"/>
    <x v="1"/>
    <s v="E"/>
    <m/>
    <m/>
    <m/>
    <s v="SECTEUR BLANC"/>
    <m/>
    <m/>
    <m/>
    <m/>
    <m/>
    <m/>
    <m/>
    <d v="2024-10-01T00:00:00"/>
    <m/>
    <s v="05"/>
    <m/>
    <m/>
    <m/>
    <s v="192"/>
    <m/>
    <m/>
    <m/>
    <m/>
    <m/>
    <m/>
    <m/>
    <m/>
    <m/>
    <m/>
    <m/>
    <m/>
    <m/>
    <m/>
    <s v="FREDERIC MESTRE"/>
    <s v="071251"/>
    <s v="REGION GRAND SUD"/>
    <s v="304665"/>
    <s v="FABRIZIA LEGGER"/>
    <s v="100 IMD"/>
    <x v="4"/>
    <x v="4"/>
    <s v="305062"/>
    <s v="MARIE DELRANC"/>
    <s v="200 IMP"/>
    <x v="38"/>
    <x v="38"/>
    <s v="305696"/>
    <s v="ALEXANDRE MOINEAU"/>
    <s v="440 CCT"/>
    <s v="HC"/>
    <s v="993703"/>
    <s v="SECTEUR BLANC"/>
  </r>
  <r>
    <n v="993702"/>
    <n v="50101935"/>
    <x v="0"/>
    <s v="REGION GRAND SUD"/>
    <x v="0"/>
    <s v="50101935"/>
    <s v="993702"/>
    <x v="1"/>
    <s v="E"/>
    <m/>
    <m/>
    <m/>
    <s v="SECTEUR BLANC"/>
    <m/>
    <m/>
    <m/>
    <m/>
    <m/>
    <m/>
    <m/>
    <d v="2024-10-01T00:00:00"/>
    <m/>
    <s v="05"/>
    <m/>
    <m/>
    <m/>
    <s v="191"/>
    <m/>
    <m/>
    <m/>
    <m/>
    <m/>
    <m/>
    <m/>
    <m/>
    <m/>
    <m/>
    <m/>
    <m/>
    <m/>
    <m/>
    <s v="FREDERIC MESTRE"/>
    <s v="071251"/>
    <s v="REGION GRAND SUD"/>
    <s v="304665"/>
    <s v="FABRIZIA LEGGER"/>
    <s v="100 IMD"/>
    <x v="4"/>
    <x v="4"/>
    <s v="175757"/>
    <s v="JOURDAN PRINCE"/>
    <s v="200 IMP"/>
    <x v="49"/>
    <x v="49"/>
    <s v="305636"/>
    <s v="SAMUEL SHAW"/>
    <s v="440 CCT"/>
    <s v="HC"/>
    <s v="993702"/>
    <s v="SECTEUR BLANC"/>
  </r>
  <r>
    <n v="993701"/>
    <n v="50101934"/>
    <x v="0"/>
    <s v="REGION GRAND SUD"/>
    <x v="0"/>
    <s v="50101934"/>
    <s v="993701"/>
    <x v="1"/>
    <s v="E"/>
    <m/>
    <m/>
    <m/>
    <s v="SECTEUR BLANC"/>
    <m/>
    <m/>
    <m/>
    <m/>
    <m/>
    <m/>
    <m/>
    <d v="2024-10-01T00:00:00"/>
    <m/>
    <s v="05"/>
    <m/>
    <m/>
    <m/>
    <s v="190"/>
    <m/>
    <m/>
    <m/>
    <m/>
    <m/>
    <m/>
    <m/>
    <m/>
    <m/>
    <m/>
    <m/>
    <m/>
    <m/>
    <m/>
    <s v="FREDERIC MESTRE"/>
    <s v="071251"/>
    <s v="REGION GRAND SUD"/>
    <s v="304665"/>
    <s v="FABRIZIA LEGGER"/>
    <s v="100 IMD"/>
    <x v="4"/>
    <x v="4"/>
    <m/>
    <m/>
    <m/>
    <x v="4"/>
    <x v="4"/>
    <s v="306335"/>
    <s v="CYRIL ADAMIAK"/>
    <s v="445 CCA"/>
    <s v="HC"/>
    <s v="993701"/>
    <s v="SECTEUR BLANC"/>
  </r>
  <r>
    <n v="993700"/>
    <n v="50101933"/>
    <x v="0"/>
    <s v="REGION GRAND SUD"/>
    <x v="0"/>
    <s v="50101933"/>
    <s v="993700"/>
    <x v="1"/>
    <s v="E"/>
    <m/>
    <m/>
    <m/>
    <s v="SECTEUR BLANC"/>
    <m/>
    <m/>
    <m/>
    <m/>
    <m/>
    <m/>
    <m/>
    <d v="2024-07-01T00:00:00"/>
    <m/>
    <s v="05"/>
    <m/>
    <m/>
    <m/>
    <s v="189"/>
    <m/>
    <m/>
    <m/>
    <m/>
    <m/>
    <m/>
    <m/>
    <m/>
    <m/>
    <m/>
    <m/>
    <m/>
    <m/>
    <m/>
    <s v="FREDERIC MESTRE"/>
    <s v="071251"/>
    <s v="REGION GRAND SUD"/>
    <s v="186531"/>
    <s v="CHRISTOPHE CLEMENT"/>
    <s v="100 IMD"/>
    <x v="11"/>
    <x v="11"/>
    <m/>
    <m/>
    <m/>
    <x v="119"/>
    <x v="118"/>
    <m/>
    <m/>
    <m/>
    <m/>
    <s v="993700"/>
    <s v="SECTEUR BLANC"/>
  </r>
  <r>
    <n v="993697"/>
    <n v="50101930"/>
    <x v="0"/>
    <s v="REGION GRAND SUD"/>
    <x v="0"/>
    <s v="50101930"/>
    <s v="993697"/>
    <x v="1"/>
    <s v="E"/>
    <m/>
    <m/>
    <m/>
    <s v="SECTEUR BLANC"/>
    <m/>
    <m/>
    <m/>
    <m/>
    <m/>
    <m/>
    <m/>
    <d v="2024-07-01T00:00:00"/>
    <m/>
    <s v="05"/>
    <m/>
    <m/>
    <m/>
    <s v="186"/>
    <m/>
    <m/>
    <m/>
    <m/>
    <m/>
    <m/>
    <m/>
    <m/>
    <m/>
    <m/>
    <m/>
    <m/>
    <m/>
    <m/>
    <s v="FREDERIC MESTRE"/>
    <s v="071251"/>
    <s v="REGION GRAND SUD"/>
    <s v="186531"/>
    <s v="CHRISTOPHE CLEMENT"/>
    <s v="100 IMD"/>
    <x v="11"/>
    <x v="11"/>
    <s v="186792"/>
    <s v="FABRICE GUILLAMET"/>
    <s v="200 IMP"/>
    <x v="28"/>
    <x v="28"/>
    <s v="305654"/>
    <s v="BASTIEN ARTHAUD"/>
    <s v="440 CCT"/>
    <s v="HC"/>
    <s v="993697"/>
    <s v="SECTEUR BLANC"/>
  </r>
  <r>
    <n v="993696"/>
    <n v="50101929"/>
    <x v="0"/>
    <s v="REGION GRAND SUD"/>
    <x v="0"/>
    <s v="50101929"/>
    <s v="993696"/>
    <x v="1"/>
    <s v="E"/>
    <m/>
    <m/>
    <m/>
    <s v="SECTEUR BLANC"/>
    <m/>
    <m/>
    <m/>
    <m/>
    <m/>
    <m/>
    <m/>
    <d v="2024-11-01T00:00:00"/>
    <m/>
    <s v="05"/>
    <m/>
    <m/>
    <m/>
    <s v="185"/>
    <m/>
    <m/>
    <m/>
    <m/>
    <m/>
    <m/>
    <m/>
    <m/>
    <m/>
    <m/>
    <m/>
    <m/>
    <m/>
    <m/>
    <s v="FREDERIC MESTRE"/>
    <s v="071251"/>
    <s v="REGION GRAND SUD"/>
    <s v="186531"/>
    <s v="CHRISTOPHE CLEMENT"/>
    <s v="100 IMD"/>
    <x v="11"/>
    <x v="11"/>
    <m/>
    <m/>
    <m/>
    <x v="13"/>
    <x v="13"/>
    <s v="306414"/>
    <s v="GEOFFREY HAMON"/>
    <s v="445 CCA"/>
    <s v="HC"/>
    <s v="993696"/>
    <s v="SECTEUR BLANC"/>
  </r>
  <r>
    <n v="993694"/>
    <n v="50101927"/>
    <x v="0"/>
    <s v="REGION GRAND SUD"/>
    <x v="0"/>
    <s v="50101927"/>
    <s v="993694"/>
    <x v="1"/>
    <s v="E"/>
    <m/>
    <m/>
    <m/>
    <s v="SECTEUR BLANC"/>
    <m/>
    <m/>
    <m/>
    <m/>
    <m/>
    <m/>
    <m/>
    <d v="2024-07-01T00:00:00"/>
    <m/>
    <s v="05"/>
    <m/>
    <m/>
    <m/>
    <s v="183"/>
    <m/>
    <m/>
    <m/>
    <m/>
    <m/>
    <m/>
    <m/>
    <m/>
    <m/>
    <m/>
    <m/>
    <m/>
    <m/>
    <m/>
    <s v="FREDERIC MESTRE"/>
    <s v="071251"/>
    <s v="REGION GRAND SUD"/>
    <s v="186531"/>
    <s v="CHRISTOPHE CLEMENT"/>
    <s v="100 IMD"/>
    <x v="11"/>
    <x v="11"/>
    <s v="302809"/>
    <s v="NICOLAS CORNETTE"/>
    <s v="200 IMP"/>
    <x v="17"/>
    <x v="17"/>
    <s v="305913"/>
    <s v="CEDRIC GALVEZ"/>
    <s v="440 CCT"/>
    <s v="HC"/>
    <s v="993694"/>
    <s v="SECTEUR BLANC"/>
  </r>
  <r>
    <n v="993693"/>
    <n v="50101926"/>
    <x v="0"/>
    <s v="REGION GRAND SUD"/>
    <x v="0"/>
    <s v="50101926"/>
    <s v="993693"/>
    <x v="1"/>
    <s v="E"/>
    <m/>
    <m/>
    <m/>
    <s v="SECTEUR BLANC"/>
    <m/>
    <m/>
    <m/>
    <m/>
    <m/>
    <m/>
    <m/>
    <d v="2024-10-20T00:00:00"/>
    <m/>
    <s v="05"/>
    <m/>
    <m/>
    <m/>
    <s v="182"/>
    <m/>
    <m/>
    <m/>
    <m/>
    <m/>
    <m/>
    <m/>
    <m/>
    <m/>
    <m/>
    <m/>
    <m/>
    <m/>
    <m/>
    <s v="FREDERIC MESTRE"/>
    <s v="071251"/>
    <s v="REGION GRAND SUD"/>
    <s v="186531"/>
    <s v="CHRISTOPHE CLEMENT"/>
    <s v="100 IMD"/>
    <x v="11"/>
    <x v="11"/>
    <s v="302809"/>
    <s v="NICOLAS CORNETTE"/>
    <s v="200 IMP"/>
    <x v="17"/>
    <x v="17"/>
    <m/>
    <m/>
    <m/>
    <m/>
    <s v="993693"/>
    <s v="SECTEUR BLANC"/>
  </r>
  <r>
    <n v="993692"/>
    <n v="50101925"/>
    <x v="0"/>
    <s v="REGION GRAND SUD"/>
    <x v="0"/>
    <s v="50101925"/>
    <s v="993692"/>
    <x v="1"/>
    <s v="E"/>
    <m/>
    <m/>
    <m/>
    <s v="SECTEUR BLANC"/>
    <m/>
    <m/>
    <m/>
    <m/>
    <m/>
    <m/>
    <m/>
    <d v="2024-09-01T00:00:00"/>
    <m/>
    <s v="05"/>
    <m/>
    <m/>
    <m/>
    <s v="181"/>
    <m/>
    <m/>
    <m/>
    <m/>
    <m/>
    <m/>
    <m/>
    <m/>
    <m/>
    <m/>
    <m/>
    <m/>
    <m/>
    <m/>
    <s v="FREDERIC MESTRE"/>
    <s v="071251"/>
    <s v="REGION GRAND SUD"/>
    <s v="186531"/>
    <s v="CHRISTOPHE CLEMENT"/>
    <s v="100 IMD"/>
    <x v="11"/>
    <x v="11"/>
    <s v="302809"/>
    <s v="NICOLAS CORNETTE"/>
    <s v="200 IMP"/>
    <x v="17"/>
    <x v="17"/>
    <s v="306196"/>
    <s v="CLEMENTINE SEROL"/>
    <s v="445 CCA"/>
    <s v="HC"/>
    <s v="993692"/>
    <s v="SECTEUR BLANC"/>
  </r>
  <r>
    <n v="993691"/>
    <n v="50101924"/>
    <x v="0"/>
    <s v="REGION GRAND SUD"/>
    <x v="0"/>
    <s v="50101924"/>
    <s v="993691"/>
    <x v="1"/>
    <s v="E"/>
    <m/>
    <m/>
    <m/>
    <s v="SECTEUR BLANC"/>
    <m/>
    <m/>
    <m/>
    <m/>
    <m/>
    <m/>
    <m/>
    <d v="2024-07-01T00:00:00"/>
    <m/>
    <s v="05"/>
    <m/>
    <m/>
    <m/>
    <s v="180"/>
    <m/>
    <m/>
    <m/>
    <m/>
    <m/>
    <m/>
    <m/>
    <m/>
    <m/>
    <m/>
    <m/>
    <m/>
    <m/>
    <m/>
    <s v="FREDERIC MESTRE"/>
    <s v="071251"/>
    <s v="REGION GRAND SUD"/>
    <s v="186531"/>
    <s v="CHRISTOPHE CLEMENT"/>
    <s v="100 IMD"/>
    <x v="11"/>
    <x v="11"/>
    <s v="302809"/>
    <s v="NICOLAS CORNETTE"/>
    <s v="200 IMP"/>
    <x v="17"/>
    <x v="17"/>
    <s v="306019"/>
    <s v="ISABELLE GONDARD"/>
    <s v="440 CCT"/>
    <s v="HC"/>
    <s v="993691"/>
    <s v="SECTEUR BLANC"/>
  </r>
  <r>
    <n v="993689"/>
    <n v="50101922"/>
    <x v="0"/>
    <s v="REGION GRAND SUD"/>
    <x v="0"/>
    <s v="50101922"/>
    <s v="993689"/>
    <x v="1"/>
    <s v="E"/>
    <m/>
    <m/>
    <m/>
    <s v="SECTEUR BLANC"/>
    <m/>
    <m/>
    <m/>
    <m/>
    <m/>
    <m/>
    <m/>
    <d v="2024-07-01T00:00:00"/>
    <m/>
    <s v="05"/>
    <m/>
    <m/>
    <m/>
    <s v="178"/>
    <m/>
    <m/>
    <m/>
    <m/>
    <m/>
    <m/>
    <m/>
    <m/>
    <m/>
    <m/>
    <m/>
    <m/>
    <m/>
    <m/>
    <s v="FREDERIC MESTRE"/>
    <s v="071251"/>
    <s v="REGION GRAND SUD"/>
    <s v="186531"/>
    <s v="CHRISTOPHE CLEMENT"/>
    <s v="100 IMD"/>
    <x v="11"/>
    <x v="11"/>
    <s v="302809"/>
    <s v="NICOLAS CORNETTE"/>
    <s v="200 IMP"/>
    <x v="17"/>
    <x v="17"/>
    <s v="305308"/>
    <s v="CHARLINE TROPEL"/>
    <s v="440 CCT"/>
    <s v="HC"/>
    <s v="993689"/>
    <s v="SECTEUR BLANC"/>
  </r>
  <r>
    <n v="993688"/>
    <n v="50101921"/>
    <x v="0"/>
    <s v="REGION GRAND SUD"/>
    <x v="0"/>
    <s v="50101921"/>
    <s v="993688"/>
    <x v="1"/>
    <s v="E"/>
    <m/>
    <m/>
    <m/>
    <s v="SECTEUR BLANC"/>
    <m/>
    <m/>
    <m/>
    <m/>
    <m/>
    <m/>
    <m/>
    <d v="2024-07-01T00:00:00"/>
    <m/>
    <s v="05"/>
    <m/>
    <m/>
    <m/>
    <s v="177"/>
    <m/>
    <m/>
    <m/>
    <m/>
    <m/>
    <m/>
    <m/>
    <m/>
    <m/>
    <m/>
    <m/>
    <m/>
    <m/>
    <m/>
    <s v="FREDERIC MESTRE"/>
    <s v="071251"/>
    <s v="REGION GRAND SUD"/>
    <s v="186531"/>
    <s v="CHRISTOPHE CLEMENT"/>
    <s v="100 IMD"/>
    <x v="11"/>
    <x v="11"/>
    <s v="302809"/>
    <s v="NICOLAS CORNETTE"/>
    <s v="200 IMP"/>
    <x v="17"/>
    <x v="17"/>
    <m/>
    <m/>
    <m/>
    <m/>
    <s v="993688"/>
    <s v="SECTEUR BLANC"/>
  </r>
  <r>
    <n v="993687"/>
    <n v="50101920"/>
    <x v="0"/>
    <s v="REGION GRAND SUD"/>
    <x v="0"/>
    <s v="50101920"/>
    <s v="993687"/>
    <x v="1"/>
    <s v="E"/>
    <m/>
    <m/>
    <m/>
    <s v="SECTEUR BLANC"/>
    <m/>
    <m/>
    <m/>
    <m/>
    <m/>
    <m/>
    <m/>
    <d v="2024-07-01T00:00:00"/>
    <m/>
    <s v="05"/>
    <m/>
    <m/>
    <m/>
    <s v="176"/>
    <m/>
    <m/>
    <m/>
    <m/>
    <m/>
    <m/>
    <m/>
    <m/>
    <m/>
    <m/>
    <m/>
    <m/>
    <m/>
    <m/>
    <s v="FREDERIC MESTRE"/>
    <s v="071251"/>
    <s v="REGION GRAND SUD"/>
    <s v="186531"/>
    <s v="CHRISTOPHE CLEMENT"/>
    <s v="100 IMD"/>
    <x v="11"/>
    <x v="11"/>
    <m/>
    <m/>
    <m/>
    <x v="13"/>
    <x v="13"/>
    <m/>
    <m/>
    <m/>
    <m/>
    <s v="993687"/>
    <s v="SECTEUR BLANC"/>
  </r>
  <r>
    <n v="993686"/>
    <n v="50101919"/>
    <x v="0"/>
    <s v="REGION GRAND SUD"/>
    <x v="0"/>
    <s v="50101919"/>
    <s v="993686"/>
    <x v="1"/>
    <s v="E"/>
    <m/>
    <m/>
    <m/>
    <s v="SECTEUR BLANC"/>
    <m/>
    <m/>
    <m/>
    <m/>
    <m/>
    <m/>
    <m/>
    <d v="2024-07-01T00:00:00"/>
    <m/>
    <s v="05"/>
    <m/>
    <m/>
    <m/>
    <s v="175"/>
    <m/>
    <m/>
    <m/>
    <m/>
    <m/>
    <m/>
    <m/>
    <m/>
    <m/>
    <m/>
    <m/>
    <m/>
    <m/>
    <m/>
    <s v="FREDERIC MESTRE"/>
    <s v="071251"/>
    <s v="REGION GRAND SUD"/>
    <s v="182484"/>
    <s v="SYLVAIN KERLOC H"/>
    <s v="100 IMD"/>
    <x v="24"/>
    <x v="24"/>
    <s v="305386"/>
    <s v="JOHAN WALTER MARTIN"/>
    <s v="200 IMP"/>
    <x v="29"/>
    <x v="29"/>
    <s v="304532"/>
    <s v="LAURENT GAGNIER"/>
    <s v="440 CCT"/>
    <s v="HC"/>
    <s v="993686"/>
    <s v="SECTEUR BLANC"/>
  </r>
  <r>
    <n v="993685"/>
    <n v="50101918"/>
    <x v="0"/>
    <s v="REGION GRAND SUD"/>
    <x v="0"/>
    <s v="50101918"/>
    <s v="993685"/>
    <x v="1"/>
    <s v="E"/>
    <m/>
    <m/>
    <m/>
    <s v="SECTEUR BLANC"/>
    <m/>
    <m/>
    <m/>
    <m/>
    <m/>
    <m/>
    <m/>
    <d v="2024-11-01T00:00:00"/>
    <m/>
    <s v="05"/>
    <m/>
    <m/>
    <m/>
    <s v="174"/>
    <m/>
    <m/>
    <m/>
    <m/>
    <m/>
    <m/>
    <m/>
    <m/>
    <m/>
    <m/>
    <m/>
    <m/>
    <m/>
    <m/>
    <s v="FREDERIC MESTRE"/>
    <s v="071251"/>
    <s v="REGION GRAND SUD"/>
    <s v="182484"/>
    <s v="SYLVAIN KERLOC H"/>
    <s v="100 IMD"/>
    <x v="24"/>
    <x v="24"/>
    <m/>
    <m/>
    <m/>
    <x v="98"/>
    <x v="98"/>
    <m/>
    <m/>
    <m/>
    <m/>
    <s v="993685"/>
    <s v="SECTEUR BLANC"/>
  </r>
  <r>
    <n v="993684"/>
    <n v="50101917"/>
    <x v="0"/>
    <s v="REGION GRAND SUD"/>
    <x v="0"/>
    <s v="50101917"/>
    <s v="993684"/>
    <x v="1"/>
    <s v="E"/>
    <m/>
    <m/>
    <m/>
    <s v="SECTEUR BLANC"/>
    <m/>
    <m/>
    <m/>
    <m/>
    <m/>
    <m/>
    <m/>
    <d v="2024-11-01T00:00:00"/>
    <m/>
    <s v="05"/>
    <m/>
    <m/>
    <m/>
    <s v="173"/>
    <m/>
    <m/>
    <m/>
    <m/>
    <m/>
    <m/>
    <m/>
    <m/>
    <m/>
    <m/>
    <m/>
    <m/>
    <m/>
    <m/>
    <s v="FREDERIC MESTRE"/>
    <s v="071251"/>
    <s v="REGION GRAND SUD"/>
    <s v="182484"/>
    <s v="SYLVAIN KERLOC H"/>
    <s v="100 IMD"/>
    <x v="24"/>
    <x v="24"/>
    <m/>
    <m/>
    <m/>
    <x v="98"/>
    <x v="98"/>
    <s v="305072"/>
    <s v="VINCENT VESQUE"/>
    <s v="440 CCT"/>
    <s v="HC"/>
    <s v="993684"/>
    <s v="SECTEUR BLANC"/>
  </r>
  <r>
    <n v="993683"/>
    <n v="50101916"/>
    <x v="0"/>
    <s v="REGION GRAND SUD"/>
    <x v="0"/>
    <s v="50101916"/>
    <s v="993683"/>
    <x v="1"/>
    <s v="E"/>
    <m/>
    <m/>
    <m/>
    <s v="SECTEUR BLANC"/>
    <m/>
    <m/>
    <m/>
    <m/>
    <m/>
    <m/>
    <m/>
    <d v="2024-11-01T00:00:00"/>
    <m/>
    <s v="05"/>
    <m/>
    <m/>
    <m/>
    <s v="172"/>
    <m/>
    <m/>
    <m/>
    <m/>
    <m/>
    <m/>
    <m/>
    <m/>
    <m/>
    <m/>
    <m/>
    <m/>
    <m/>
    <m/>
    <s v="FREDERIC MESTRE"/>
    <s v="071251"/>
    <s v="REGION GRAND SUD"/>
    <s v="182484"/>
    <s v="SYLVAIN KERLOC H"/>
    <s v="100 IMD"/>
    <x v="24"/>
    <x v="24"/>
    <m/>
    <m/>
    <m/>
    <x v="98"/>
    <x v="98"/>
    <s v="193688"/>
    <s v="VANESSA ELBAZ"/>
    <s v="370 CC.E"/>
    <s v="HC"/>
    <s v="993683"/>
    <s v="SECTEUR BLANC"/>
  </r>
  <r>
    <n v="993682"/>
    <n v="50101915"/>
    <x v="0"/>
    <s v="REGION GRAND SUD"/>
    <x v="0"/>
    <s v="50101915"/>
    <s v="993682"/>
    <x v="1"/>
    <s v="E"/>
    <m/>
    <m/>
    <m/>
    <s v="SECTEUR BLANC"/>
    <m/>
    <m/>
    <m/>
    <m/>
    <m/>
    <m/>
    <m/>
    <d v="2024-10-01T00:00:00"/>
    <m/>
    <s v="05"/>
    <m/>
    <m/>
    <m/>
    <s v="171"/>
    <m/>
    <m/>
    <m/>
    <m/>
    <m/>
    <m/>
    <m/>
    <m/>
    <m/>
    <m/>
    <m/>
    <m/>
    <m/>
    <m/>
    <s v="FREDERIC MESTRE"/>
    <s v="071251"/>
    <s v="REGION GRAND SUD"/>
    <s v="182484"/>
    <s v="SYLVAIN KERLOC H"/>
    <s v="100 IMD"/>
    <x v="24"/>
    <x v="24"/>
    <m/>
    <m/>
    <m/>
    <x v="35"/>
    <x v="35"/>
    <s v="305276"/>
    <s v="CHRISTOPHE GALIPO"/>
    <s v="441 CCTM"/>
    <s v="HC"/>
    <s v="993682"/>
    <s v="SECTEUR BLANC"/>
  </r>
  <r>
    <n v="993681"/>
    <n v="50101914"/>
    <x v="0"/>
    <s v="REGION GRAND SUD"/>
    <x v="0"/>
    <s v="50101914"/>
    <s v="993681"/>
    <x v="1"/>
    <s v="E"/>
    <m/>
    <m/>
    <m/>
    <s v="SECTEUR BLANC"/>
    <m/>
    <m/>
    <m/>
    <m/>
    <m/>
    <m/>
    <m/>
    <d v="2024-07-01T00:00:00"/>
    <m/>
    <s v="05"/>
    <m/>
    <m/>
    <m/>
    <s v="170"/>
    <m/>
    <m/>
    <m/>
    <m/>
    <m/>
    <m/>
    <m/>
    <m/>
    <m/>
    <m/>
    <m/>
    <m/>
    <m/>
    <m/>
    <s v="FREDERIC MESTRE"/>
    <s v="071251"/>
    <s v="REGION GRAND SUD"/>
    <s v="182484"/>
    <s v="SYLVAIN KERLOC H"/>
    <s v="100 IMD"/>
    <x v="24"/>
    <x v="24"/>
    <s v="305386"/>
    <s v="JOHAN WALTER MARTIN"/>
    <s v="200 IMP"/>
    <x v="29"/>
    <x v="29"/>
    <s v="304203"/>
    <s v="JEROME BODRANT"/>
    <s v="371 CCM.E"/>
    <s v="HC"/>
    <s v="993681"/>
    <s v="SECTEUR BLANC"/>
  </r>
  <r>
    <n v="993680"/>
    <n v="50101913"/>
    <x v="0"/>
    <s v="REGION GRAND SUD"/>
    <x v="0"/>
    <s v="50101913"/>
    <s v="993680"/>
    <x v="1"/>
    <s v="E"/>
    <m/>
    <m/>
    <m/>
    <s v="SECTEUR BLANC"/>
    <m/>
    <m/>
    <m/>
    <m/>
    <m/>
    <m/>
    <m/>
    <d v="2024-10-01T00:00:00"/>
    <m/>
    <s v="05"/>
    <m/>
    <m/>
    <m/>
    <s v="169"/>
    <m/>
    <m/>
    <m/>
    <m/>
    <m/>
    <m/>
    <m/>
    <m/>
    <m/>
    <m/>
    <m/>
    <m/>
    <m/>
    <m/>
    <s v="FREDERIC MESTRE"/>
    <s v="071251"/>
    <s v="REGION GRAND SUD"/>
    <s v="182484"/>
    <s v="SYLVAIN KERLOC H"/>
    <s v="100 IMD"/>
    <x v="24"/>
    <x v="24"/>
    <m/>
    <m/>
    <m/>
    <x v="35"/>
    <x v="35"/>
    <s v="305949"/>
    <s v="CELINE VIGNA"/>
    <s v="440 CCT"/>
    <s v="HC"/>
    <s v="993680"/>
    <s v="SECTEUR BLANC"/>
  </r>
  <r>
    <n v="993679"/>
    <n v="50101912"/>
    <x v="0"/>
    <s v="REGION GRAND SUD"/>
    <x v="0"/>
    <s v="50101912"/>
    <s v="993679"/>
    <x v="1"/>
    <s v="E"/>
    <m/>
    <m/>
    <m/>
    <s v="SECTEUR BLANC"/>
    <m/>
    <m/>
    <m/>
    <m/>
    <m/>
    <m/>
    <m/>
    <d v="2024-10-01T00:00:00"/>
    <m/>
    <s v="05"/>
    <m/>
    <m/>
    <m/>
    <s v="168"/>
    <m/>
    <m/>
    <m/>
    <m/>
    <m/>
    <m/>
    <m/>
    <m/>
    <m/>
    <m/>
    <m/>
    <m/>
    <m/>
    <m/>
    <s v="FREDERIC MESTRE"/>
    <s v="071251"/>
    <s v="REGION GRAND SUD"/>
    <s v="182484"/>
    <s v="SYLVAIN KERLOC H"/>
    <s v="100 IMD"/>
    <x v="24"/>
    <x v="24"/>
    <m/>
    <m/>
    <m/>
    <x v="35"/>
    <x v="35"/>
    <s v="305577"/>
    <s v="ANTHONY GUIDA"/>
    <s v="440 CCT"/>
    <s v="HC"/>
    <s v="993679"/>
    <s v="SECTEUR BLANC"/>
  </r>
  <r>
    <n v="993678"/>
    <n v="50101911"/>
    <x v="0"/>
    <s v="REGION GRAND SUD"/>
    <x v="0"/>
    <s v="50101911"/>
    <s v="993678"/>
    <x v="1"/>
    <s v="E"/>
    <m/>
    <m/>
    <m/>
    <s v="SECTEUR BLANC"/>
    <m/>
    <m/>
    <m/>
    <m/>
    <m/>
    <m/>
    <m/>
    <d v="2024-10-01T00:00:00"/>
    <m/>
    <s v="05"/>
    <m/>
    <m/>
    <m/>
    <s v="167"/>
    <m/>
    <m/>
    <m/>
    <m/>
    <m/>
    <m/>
    <m/>
    <m/>
    <m/>
    <m/>
    <m/>
    <m/>
    <m/>
    <m/>
    <s v="FREDERIC MESTRE"/>
    <s v="071251"/>
    <s v="REGION GRAND SUD"/>
    <s v="190355"/>
    <s v="FABIO FRACASSETTI"/>
    <s v="100 IMD"/>
    <x v="9"/>
    <x v="9"/>
    <s v="193018"/>
    <s v="NICOLAS CARRE"/>
    <s v="200 IMP"/>
    <x v="36"/>
    <x v="36"/>
    <s v="304399"/>
    <s v="SEBASTIEN PIETTE"/>
    <s v="371 CCM.E"/>
    <s v="HC"/>
    <s v="993678"/>
    <s v="SECTEUR BLANC"/>
  </r>
  <r>
    <n v="993677"/>
    <n v="50101910"/>
    <x v="0"/>
    <s v="REGION GRAND SUD"/>
    <x v="0"/>
    <s v="50101910"/>
    <s v="993677"/>
    <x v="1"/>
    <s v="E"/>
    <m/>
    <m/>
    <m/>
    <s v="SECTEUR BLANC"/>
    <m/>
    <m/>
    <m/>
    <m/>
    <m/>
    <m/>
    <m/>
    <d v="2024-10-01T00:00:00"/>
    <m/>
    <s v="05"/>
    <m/>
    <m/>
    <m/>
    <s v="166"/>
    <m/>
    <m/>
    <m/>
    <m/>
    <m/>
    <m/>
    <m/>
    <m/>
    <m/>
    <m/>
    <m/>
    <m/>
    <m/>
    <m/>
    <s v="FREDERIC MESTRE"/>
    <s v="071251"/>
    <s v="REGION GRAND SUD"/>
    <s v="190355"/>
    <s v="FABIO FRACASSETTI"/>
    <s v="100 IMD"/>
    <x v="9"/>
    <x v="9"/>
    <s v="193018"/>
    <s v="NICOLAS CARRE"/>
    <s v="200 IMP"/>
    <x v="36"/>
    <x v="36"/>
    <s v="305701"/>
    <s v="EMILIE LUCIANI"/>
    <s v="440 CCT"/>
    <s v="HC"/>
    <s v="993677"/>
    <s v="SECTEUR BLANC"/>
  </r>
  <r>
    <n v="993676"/>
    <n v="50101909"/>
    <x v="0"/>
    <s v="REGION GRAND SUD"/>
    <x v="0"/>
    <s v="50101909"/>
    <s v="993676"/>
    <x v="1"/>
    <s v="E"/>
    <m/>
    <m/>
    <m/>
    <s v="SECTEUR BLANC"/>
    <m/>
    <m/>
    <m/>
    <m/>
    <m/>
    <m/>
    <m/>
    <d v="2024-10-01T00:00:00"/>
    <m/>
    <s v="05"/>
    <m/>
    <m/>
    <m/>
    <s v="165"/>
    <m/>
    <m/>
    <m/>
    <m/>
    <m/>
    <m/>
    <m/>
    <m/>
    <m/>
    <m/>
    <m/>
    <m/>
    <m/>
    <m/>
    <s v="FREDERIC MESTRE"/>
    <s v="071251"/>
    <s v="REGION GRAND SUD"/>
    <s v="190355"/>
    <s v="FABIO FRACASSETTI"/>
    <s v="100 IMD"/>
    <x v="9"/>
    <x v="9"/>
    <s v="304877"/>
    <s v="YOAN CENEDESE"/>
    <s v="200 IMP"/>
    <x v="10"/>
    <x v="10"/>
    <s v="303342"/>
    <s v="PHILIPPE ARTALE"/>
    <s v="440 CCT"/>
    <s v="HC"/>
    <s v="993676"/>
    <s v="SECTEUR BLANC"/>
  </r>
  <r>
    <n v="993675"/>
    <n v="50101908"/>
    <x v="0"/>
    <s v="REGION GRAND SUD"/>
    <x v="0"/>
    <s v="50101908"/>
    <s v="993675"/>
    <x v="1"/>
    <s v="E"/>
    <m/>
    <m/>
    <m/>
    <s v="SECTEUR BLANC"/>
    <m/>
    <m/>
    <m/>
    <m/>
    <m/>
    <m/>
    <m/>
    <d v="2024-10-01T00:00:00"/>
    <m/>
    <s v="05"/>
    <m/>
    <m/>
    <m/>
    <s v="164"/>
    <m/>
    <m/>
    <m/>
    <m/>
    <m/>
    <m/>
    <m/>
    <m/>
    <m/>
    <m/>
    <m/>
    <m/>
    <m/>
    <m/>
    <s v="FREDERIC MESTRE"/>
    <s v="071251"/>
    <s v="REGION GRAND SUD"/>
    <s v="190355"/>
    <s v="FABIO FRACASSETTI"/>
    <s v="100 IMD"/>
    <x v="9"/>
    <x v="9"/>
    <m/>
    <m/>
    <m/>
    <x v="84"/>
    <x v="84"/>
    <s v="305512"/>
    <s v="MATTHIEU IRLES"/>
    <s v="440 CCT"/>
    <s v="HC"/>
    <s v="993675"/>
    <s v="SECTEUR BLANC"/>
  </r>
  <r>
    <n v="993674"/>
    <n v="50101907"/>
    <x v="0"/>
    <s v="REGION GRAND SUD"/>
    <x v="0"/>
    <s v="50101907"/>
    <s v="993674"/>
    <x v="1"/>
    <s v="E"/>
    <m/>
    <m/>
    <m/>
    <s v="SECTEUR BLANC"/>
    <m/>
    <m/>
    <m/>
    <m/>
    <m/>
    <m/>
    <m/>
    <d v="2024-10-01T00:00:00"/>
    <m/>
    <s v="05"/>
    <m/>
    <m/>
    <m/>
    <s v="163"/>
    <m/>
    <m/>
    <m/>
    <m/>
    <m/>
    <m/>
    <m/>
    <m/>
    <m/>
    <m/>
    <m/>
    <m/>
    <m/>
    <m/>
    <s v="FREDERIC MESTRE"/>
    <s v="071251"/>
    <s v="REGION GRAND SUD"/>
    <s v="190355"/>
    <s v="FABIO FRACASSETTI"/>
    <s v="100 IMD"/>
    <x v="9"/>
    <x v="9"/>
    <s v="189398"/>
    <s v="JEAN-FRANCOIS LANTERI"/>
    <s v="200 IMP"/>
    <x v="11"/>
    <x v="11"/>
    <s v="305895"/>
    <s v="TEDDY BRUTINEL"/>
    <s v="440 CCT"/>
    <s v="HC"/>
    <s v="993674"/>
    <s v="SECTEUR BLANC"/>
  </r>
  <r>
    <n v="993673"/>
    <n v="50101906"/>
    <x v="0"/>
    <s v="REGION GRAND SUD"/>
    <x v="0"/>
    <s v="50101906"/>
    <s v="993673"/>
    <x v="1"/>
    <s v="E"/>
    <m/>
    <m/>
    <m/>
    <s v="SECTEUR BLANC"/>
    <m/>
    <m/>
    <m/>
    <m/>
    <m/>
    <m/>
    <m/>
    <d v="2024-10-01T00:00:00"/>
    <m/>
    <s v="05"/>
    <m/>
    <m/>
    <m/>
    <s v="162"/>
    <m/>
    <m/>
    <m/>
    <m/>
    <m/>
    <m/>
    <m/>
    <m/>
    <m/>
    <m/>
    <m/>
    <m/>
    <m/>
    <m/>
    <s v="FREDERIC MESTRE"/>
    <s v="071251"/>
    <s v="REGION GRAND SUD"/>
    <s v="190355"/>
    <s v="FABIO FRACASSETTI"/>
    <s v="100 IMD"/>
    <x v="9"/>
    <x v="9"/>
    <s v="189398"/>
    <s v="JEAN-FRANCOIS LANTERI"/>
    <s v="200 IMP"/>
    <x v="11"/>
    <x v="11"/>
    <s v="304375"/>
    <s v="JULIEN SIMONI"/>
    <s v="441 CCTM"/>
    <s v="HC"/>
    <s v="993673"/>
    <s v="SECTEUR BLANC"/>
  </r>
  <r>
    <n v="993672"/>
    <n v="50101905"/>
    <x v="0"/>
    <s v="REGION GRAND SUD"/>
    <x v="0"/>
    <s v="50101905"/>
    <s v="993672"/>
    <x v="1"/>
    <s v="E"/>
    <m/>
    <m/>
    <m/>
    <s v="SECTEUR BLANC"/>
    <m/>
    <m/>
    <m/>
    <m/>
    <m/>
    <m/>
    <m/>
    <d v="2024-10-01T00:00:00"/>
    <m/>
    <s v="05"/>
    <m/>
    <m/>
    <m/>
    <s v="161"/>
    <m/>
    <m/>
    <m/>
    <m/>
    <m/>
    <m/>
    <m/>
    <m/>
    <m/>
    <m/>
    <m/>
    <m/>
    <m/>
    <m/>
    <s v="FREDERIC MESTRE"/>
    <s v="071251"/>
    <s v="REGION GRAND SUD"/>
    <s v="190355"/>
    <s v="FABIO FRACASSETTI"/>
    <s v="100 IMD"/>
    <x v="9"/>
    <x v="9"/>
    <s v="304877"/>
    <s v="YOAN CENEDESE"/>
    <s v="200 IMP"/>
    <x v="10"/>
    <x v="10"/>
    <s v="305791"/>
    <s v="STEPHANE ALBOUY"/>
    <s v="440 CCT"/>
    <s v="HC"/>
    <s v="993672"/>
    <s v="SECTEUR BLANC"/>
  </r>
  <r>
    <n v="993671"/>
    <n v="50101904"/>
    <x v="0"/>
    <s v="REGION GRAND SUD"/>
    <x v="0"/>
    <s v="50101904"/>
    <s v="993671"/>
    <x v="1"/>
    <s v="E"/>
    <m/>
    <m/>
    <m/>
    <s v="SECTEUR BLANC"/>
    <m/>
    <m/>
    <m/>
    <m/>
    <m/>
    <m/>
    <m/>
    <d v="2024-10-01T00:00:00"/>
    <m/>
    <s v="05"/>
    <m/>
    <m/>
    <m/>
    <s v="160"/>
    <m/>
    <m/>
    <m/>
    <m/>
    <m/>
    <m/>
    <m/>
    <m/>
    <m/>
    <m/>
    <m/>
    <m/>
    <m/>
    <m/>
    <s v="FREDERIC MESTRE"/>
    <s v="071251"/>
    <s v="REGION GRAND SUD"/>
    <s v="305931"/>
    <s v="JULIEN KARIGER"/>
    <s v="100 IMD"/>
    <x v="6"/>
    <x v="6"/>
    <s v="185879"/>
    <s v="SEBASTIEN FOURGERON"/>
    <s v="200 IMP"/>
    <x v="6"/>
    <x v="6"/>
    <m/>
    <m/>
    <m/>
    <m/>
    <s v="993671"/>
    <s v="SECTEUR BLANC"/>
  </r>
  <r>
    <n v="993670"/>
    <n v="50101903"/>
    <x v="0"/>
    <s v="REGION GRAND SUD"/>
    <x v="0"/>
    <s v="50101903"/>
    <s v="993670"/>
    <x v="1"/>
    <s v="E"/>
    <m/>
    <m/>
    <m/>
    <s v="SECTEUR BLANC"/>
    <m/>
    <m/>
    <m/>
    <m/>
    <m/>
    <m/>
    <m/>
    <d v="2024-10-01T00:00:00"/>
    <m/>
    <s v="05"/>
    <m/>
    <m/>
    <m/>
    <s v="159"/>
    <m/>
    <m/>
    <m/>
    <m/>
    <m/>
    <m/>
    <m/>
    <m/>
    <m/>
    <m/>
    <m/>
    <m/>
    <m/>
    <m/>
    <s v="FREDERIC MESTRE"/>
    <s v="071251"/>
    <s v="REGION GRAND SUD"/>
    <s v="305931"/>
    <s v="JULIEN KARIGER"/>
    <s v="100 IMD"/>
    <x v="6"/>
    <x v="6"/>
    <m/>
    <m/>
    <m/>
    <x v="32"/>
    <x v="32"/>
    <s v="192837"/>
    <s v="CHRISTINE TIPALDI"/>
    <s v="440 CCT"/>
    <s v="HC"/>
    <s v="993670"/>
    <s v="SECTEUR BLANC"/>
  </r>
  <r>
    <n v="993669"/>
    <n v="50101902"/>
    <x v="0"/>
    <s v="REGION GRAND SUD"/>
    <x v="0"/>
    <s v="50101902"/>
    <s v="993669"/>
    <x v="1"/>
    <s v="E"/>
    <m/>
    <m/>
    <m/>
    <s v="SECTEUR BLANC"/>
    <m/>
    <m/>
    <m/>
    <m/>
    <m/>
    <m/>
    <m/>
    <d v="2024-10-01T00:00:00"/>
    <m/>
    <s v="05"/>
    <m/>
    <m/>
    <m/>
    <s v="158"/>
    <m/>
    <m/>
    <m/>
    <m/>
    <m/>
    <m/>
    <m/>
    <m/>
    <m/>
    <m/>
    <m/>
    <m/>
    <m/>
    <m/>
    <s v="FREDERIC MESTRE"/>
    <s v="071251"/>
    <s v="REGION GRAND SUD"/>
    <s v="305931"/>
    <s v="JULIEN KARIGER"/>
    <s v="100 IMD"/>
    <x v="6"/>
    <x v="6"/>
    <m/>
    <m/>
    <m/>
    <x v="32"/>
    <x v="32"/>
    <s v="305760"/>
    <s v="ROMAIN CHIANCONE"/>
    <s v="440 CCT"/>
    <s v="HC"/>
    <s v="993669"/>
    <s v="SECTEUR BLANC"/>
  </r>
  <r>
    <n v="993667"/>
    <n v="50101900"/>
    <x v="0"/>
    <s v="REGION GRAND SUD"/>
    <x v="0"/>
    <s v="50101900"/>
    <s v="993667"/>
    <x v="1"/>
    <s v="G"/>
    <m/>
    <m/>
    <m/>
    <s v="SECTEUR BLANC"/>
    <m/>
    <m/>
    <m/>
    <m/>
    <m/>
    <m/>
    <m/>
    <d v="2024-12-01T00:00:00"/>
    <m/>
    <s v="05"/>
    <m/>
    <m/>
    <m/>
    <s v="156"/>
    <m/>
    <m/>
    <m/>
    <m/>
    <m/>
    <m/>
    <m/>
    <m/>
    <m/>
    <m/>
    <m/>
    <m/>
    <m/>
    <m/>
    <s v="FREDERIC MESTRE"/>
    <s v="071251"/>
    <s v="REGION GRAND SUD"/>
    <s v="305931"/>
    <s v="JULIEN KARIGER"/>
    <s v="100 IMD"/>
    <x v="6"/>
    <x v="6"/>
    <m/>
    <m/>
    <m/>
    <x v="144"/>
    <x v="140"/>
    <m/>
    <m/>
    <m/>
    <m/>
    <s v="993667"/>
    <s v="SECTEUR BLANC"/>
  </r>
  <r>
    <n v="993666"/>
    <n v="50101899"/>
    <x v="0"/>
    <s v="REGION GRAND SUD"/>
    <x v="0"/>
    <s v="50101899"/>
    <s v="993666"/>
    <x v="1"/>
    <s v="E"/>
    <m/>
    <m/>
    <m/>
    <s v="SECTEUR BLANC"/>
    <m/>
    <m/>
    <m/>
    <m/>
    <m/>
    <m/>
    <m/>
    <d v="2024-10-01T00:00:00"/>
    <m/>
    <s v="05"/>
    <m/>
    <m/>
    <m/>
    <s v="155"/>
    <m/>
    <m/>
    <m/>
    <m/>
    <m/>
    <m/>
    <m/>
    <m/>
    <m/>
    <m/>
    <m/>
    <m/>
    <m/>
    <m/>
    <s v="FREDERIC MESTRE"/>
    <s v="071251"/>
    <s v="REGION GRAND SUD"/>
    <s v="305931"/>
    <s v="JULIEN KARIGER"/>
    <s v="100 IMD"/>
    <x v="6"/>
    <x v="6"/>
    <s v="185879"/>
    <s v="SEBASTIEN FOURGERON"/>
    <s v="200 IMP"/>
    <x v="6"/>
    <x v="6"/>
    <s v="192595"/>
    <s v="JULIEN MARTIN"/>
    <s v="370 CC.E"/>
    <s v="HC"/>
    <s v="993666"/>
    <s v="SECTEUR BLANC"/>
  </r>
  <r>
    <n v="993665"/>
    <n v="50101898"/>
    <x v="0"/>
    <s v="REGION GRAND SUD"/>
    <x v="0"/>
    <s v="50101898"/>
    <s v="993665"/>
    <x v="1"/>
    <s v="E"/>
    <m/>
    <m/>
    <m/>
    <s v="SECTEUR BLANC"/>
    <m/>
    <m/>
    <m/>
    <m/>
    <m/>
    <m/>
    <m/>
    <d v="2024-11-30T00:00:00"/>
    <m/>
    <s v="05"/>
    <m/>
    <m/>
    <m/>
    <s v="154"/>
    <m/>
    <m/>
    <m/>
    <m/>
    <m/>
    <m/>
    <m/>
    <m/>
    <m/>
    <m/>
    <m/>
    <m/>
    <m/>
    <m/>
    <s v="FREDERIC MESTRE"/>
    <s v="071251"/>
    <s v="REGION GRAND SUD"/>
    <s v="305931"/>
    <s v="JULIEN KARIGER"/>
    <s v="100 IMD"/>
    <x v="6"/>
    <x v="6"/>
    <m/>
    <m/>
    <m/>
    <x v="32"/>
    <x v="32"/>
    <m/>
    <m/>
    <m/>
    <m/>
    <s v="993665"/>
    <s v="SECTEUR BLANC"/>
  </r>
  <r>
    <n v="993664"/>
    <n v="50101897"/>
    <x v="0"/>
    <s v="REGION GRAND SUD"/>
    <x v="0"/>
    <s v="50101897"/>
    <s v="993664"/>
    <x v="1"/>
    <s v="E"/>
    <m/>
    <m/>
    <m/>
    <s v="SECTEUR BLANC"/>
    <m/>
    <m/>
    <m/>
    <m/>
    <m/>
    <m/>
    <m/>
    <d v="2024-12-01T00:00:00"/>
    <m/>
    <s v="05"/>
    <m/>
    <m/>
    <m/>
    <s v="493"/>
    <m/>
    <m/>
    <m/>
    <m/>
    <m/>
    <m/>
    <m/>
    <m/>
    <m/>
    <m/>
    <m/>
    <m/>
    <m/>
    <m/>
    <s v="FREDERIC MESTRE"/>
    <s v="071251"/>
    <s v="REGION GRAND SUD"/>
    <s v="306077"/>
    <s v="JONATHAN THIEBAUD"/>
    <s v="100 IMD"/>
    <x v="26"/>
    <x v="26"/>
    <s v="304292"/>
    <s v="STEPHANE LOPEZ"/>
    <s v="200 IMP"/>
    <x v="114"/>
    <x v="114"/>
    <m/>
    <m/>
    <m/>
    <m/>
    <s v="993664"/>
    <s v="SECTEUR BLANC"/>
  </r>
  <r>
    <n v="993661"/>
    <n v="50101894"/>
    <x v="0"/>
    <s v="REGION GRAND SUD"/>
    <x v="0"/>
    <s v="50101894"/>
    <s v="993661"/>
    <x v="1"/>
    <s v="E"/>
    <m/>
    <m/>
    <m/>
    <s v="SECTEUR BLANC"/>
    <m/>
    <m/>
    <m/>
    <m/>
    <m/>
    <m/>
    <m/>
    <d v="2024-12-01T00:00:00"/>
    <m/>
    <s v="05"/>
    <m/>
    <m/>
    <m/>
    <s v="492"/>
    <m/>
    <m/>
    <m/>
    <m/>
    <m/>
    <m/>
    <m/>
    <m/>
    <m/>
    <m/>
    <m/>
    <m/>
    <m/>
    <m/>
    <s v="FREDERIC MESTRE"/>
    <s v="071251"/>
    <s v="REGION GRAND SUD"/>
    <s v="306077"/>
    <s v="JONATHAN THIEBAUD"/>
    <s v="100 IMD"/>
    <x v="26"/>
    <x v="26"/>
    <s v="304292"/>
    <s v="STEPHANE LOPEZ"/>
    <s v="200 IMP"/>
    <x v="114"/>
    <x v="114"/>
    <m/>
    <m/>
    <m/>
    <m/>
    <s v="993661"/>
    <s v="SECTEUR BLANC"/>
  </r>
  <r>
    <n v="993660"/>
    <n v="50101893"/>
    <x v="0"/>
    <s v="REGION GRAND SUD"/>
    <x v="0"/>
    <s v="50101893"/>
    <s v="993660"/>
    <x v="1"/>
    <s v="E"/>
    <m/>
    <m/>
    <m/>
    <s v="SECTEUR BLANC"/>
    <m/>
    <m/>
    <m/>
    <m/>
    <m/>
    <m/>
    <m/>
    <d v="2024-12-01T00:00:00"/>
    <m/>
    <s v="05"/>
    <m/>
    <m/>
    <m/>
    <s v="491"/>
    <m/>
    <m/>
    <m/>
    <m/>
    <m/>
    <m/>
    <m/>
    <m/>
    <m/>
    <m/>
    <m/>
    <m/>
    <m/>
    <m/>
    <s v="FREDERIC MESTRE"/>
    <s v="071251"/>
    <s v="REGION GRAND SUD"/>
    <s v="306077"/>
    <s v="JONATHAN THIEBAUD"/>
    <s v="100 IMD"/>
    <x v="26"/>
    <x v="26"/>
    <s v="304292"/>
    <s v="STEPHANE LOPEZ"/>
    <s v="200 IMP"/>
    <x v="114"/>
    <x v="114"/>
    <m/>
    <m/>
    <m/>
    <m/>
    <s v="993660"/>
    <s v="SECTEUR BLANC"/>
  </r>
  <r>
    <n v="993659"/>
    <n v="50101892"/>
    <x v="0"/>
    <s v="REGION GRAND SUD"/>
    <x v="0"/>
    <s v="50101892"/>
    <s v="993659"/>
    <x v="1"/>
    <s v="E"/>
    <m/>
    <m/>
    <m/>
    <s v="SECTEUR BLANC"/>
    <m/>
    <m/>
    <m/>
    <m/>
    <m/>
    <m/>
    <m/>
    <d v="2024-12-01T00:00:00"/>
    <m/>
    <s v="05"/>
    <m/>
    <m/>
    <m/>
    <s v="490"/>
    <m/>
    <m/>
    <m/>
    <m/>
    <m/>
    <m/>
    <m/>
    <m/>
    <m/>
    <m/>
    <m/>
    <m/>
    <m/>
    <m/>
    <s v="FREDERIC MESTRE"/>
    <s v="071251"/>
    <s v="REGION GRAND SUD"/>
    <s v="306077"/>
    <s v="JONATHAN THIEBAUD"/>
    <s v="100 IMD"/>
    <x v="26"/>
    <x v="26"/>
    <s v="305395"/>
    <s v="LUDOVIC LE VERGE"/>
    <s v="200 IMP"/>
    <x v="77"/>
    <x v="77"/>
    <m/>
    <m/>
    <m/>
    <m/>
    <s v="993659"/>
    <s v="SECTEUR BLANC"/>
  </r>
  <r>
    <n v="993658"/>
    <n v="50101891"/>
    <x v="0"/>
    <s v="REGION GRAND SUD"/>
    <x v="0"/>
    <s v="50101891"/>
    <s v="993658"/>
    <x v="1"/>
    <s v="E"/>
    <m/>
    <m/>
    <m/>
    <s v="SECTEUR BLANC"/>
    <m/>
    <m/>
    <m/>
    <m/>
    <m/>
    <m/>
    <m/>
    <d v="2024-12-01T00:00:00"/>
    <m/>
    <s v="05"/>
    <m/>
    <m/>
    <m/>
    <s v="488"/>
    <m/>
    <m/>
    <m/>
    <m/>
    <m/>
    <m/>
    <m/>
    <m/>
    <m/>
    <m/>
    <m/>
    <m/>
    <m/>
    <m/>
    <s v="FREDERIC MESTRE"/>
    <s v="071251"/>
    <s v="REGION GRAND SUD"/>
    <s v="306077"/>
    <s v="JONATHAN THIEBAUD"/>
    <s v="100 IMD"/>
    <x v="26"/>
    <x v="26"/>
    <s v="304292"/>
    <s v="STEPHANE LOPEZ"/>
    <s v="200 IMP"/>
    <x v="114"/>
    <x v="114"/>
    <m/>
    <m/>
    <m/>
    <m/>
    <s v="993658"/>
    <s v="SECTEUR BLANC"/>
  </r>
  <r>
    <n v="993657"/>
    <n v="50101890"/>
    <x v="0"/>
    <s v="REGION GRAND SUD"/>
    <x v="0"/>
    <s v="50101890"/>
    <s v="993657"/>
    <x v="1"/>
    <s v="E"/>
    <m/>
    <m/>
    <m/>
    <s v="SECTEUR BLANC"/>
    <m/>
    <m/>
    <m/>
    <m/>
    <m/>
    <m/>
    <m/>
    <d v="2024-12-01T00:00:00"/>
    <m/>
    <s v="05"/>
    <m/>
    <m/>
    <m/>
    <s v="487"/>
    <m/>
    <m/>
    <m/>
    <m/>
    <m/>
    <m/>
    <m/>
    <m/>
    <m/>
    <m/>
    <m/>
    <m/>
    <m/>
    <m/>
    <s v="FREDERIC MESTRE"/>
    <s v="071251"/>
    <s v="REGION GRAND SUD"/>
    <s v="306077"/>
    <s v="JONATHAN THIEBAUD"/>
    <s v="100 IMD"/>
    <x v="26"/>
    <x v="26"/>
    <s v="304292"/>
    <s v="STEPHANE LOPEZ"/>
    <s v="200 IMP"/>
    <x v="114"/>
    <x v="114"/>
    <s v="305182"/>
    <s v="BENJAMIN LLORENS"/>
    <s v="440 CCT"/>
    <s v="HC"/>
    <s v="993657"/>
    <s v="SECTEUR BLANC"/>
  </r>
  <r>
    <n v="993656"/>
    <n v="50101889"/>
    <x v="0"/>
    <s v="REGION GRAND OUEST"/>
    <x v="0"/>
    <s v="50101889"/>
    <s v="993656"/>
    <x v="1"/>
    <s v="G"/>
    <m/>
    <m/>
    <m/>
    <s v="SECTEUR BLANC"/>
    <m/>
    <m/>
    <m/>
    <m/>
    <m/>
    <m/>
    <m/>
    <d v="2024-10-01T00:00:00"/>
    <m/>
    <s v="05"/>
    <m/>
    <m/>
    <m/>
    <s v="486"/>
    <m/>
    <m/>
    <m/>
    <m/>
    <m/>
    <m/>
    <m/>
    <m/>
    <m/>
    <m/>
    <m/>
    <m/>
    <m/>
    <m/>
    <s v="MATHIEU CHEMIN"/>
    <s v="071590"/>
    <s v="REGION GRAND OUEST"/>
    <s v="300602"/>
    <s v="MARYAN HARY"/>
    <s v="100 IMD"/>
    <x v="5"/>
    <x v="5"/>
    <s v="162078"/>
    <s v="JEAN-MICHEL VIGNERES"/>
    <s v="200 IMP"/>
    <x v="5"/>
    <x v="5"/>
    <m/>
    <m/>
    <m/>
    <m/>
    <s v="993656"/>
    <s v="SECTEUR BLANC"/>
  </r>
  <r>
    <n v="993655"/>
    <n v="50101888"/>
    <x v="0"/>
    <s v="REGION GRAND OUEST"/>
    <x v="0"/>
    <s v="50101888"/>
    <s v="993655"/>
    <x v="1"/>
    <s v="E"/>
    <m/>
    <m/>
    <m/>
    <s v="SECTEUR BLANC"/>
    <m/>
    <m/>
    <m/>
    <m/>
    <m/>
    <m/>
    <m/>
    <d v="2024-10-01T00:00:00"/>
    <m/>
    <s v="05"/>
    <m/>
    <m/>
    <m/>
    <s v="484"/>
    <m/>
    <m/>
    <m/>
    <m/>
    <m/>
    <m/>
    <m/>
    <m/>
    <m/>
    <m/>
    <m/>
    <m/>
    <m/>
    <m/>
    <s v="MATHIEU CHEMIN"/>
    <s v="071590"/>
    <s v="REGION GRAND OUEST"/>
    <s v="300602"/>
    <s v="MARYAN HARY"/>
    <s v="100 IMD"/>
    <x v="5"/>
    <x v="5"/>
    <s v="162078"/>
    <s v="JEAN-MICHEL VIGNERES"/>
    <s v="200 IMP"/>
    <x v="5"/>
    <x v="5"/>
    <s v="193608"/>
    <s v="GAELLE BRUN"/>
    <s v="386 IE"/>
    <s v="HC"/>
    <s v="993655"/>
    <s v="SECTEUR BLANC"/>
  </r>
  <r>
    <n v="993654"/>
    <n v="50101887"/>
    <x v="0"/>
    <s v="REGION GRAND OUEST"/>
    <x v="0"/>
    <s v="50101887"/>
    <s v="993654"/>
    <x v="1"/>
    <s v="E"/>
    <m/>
    <m/>
    <m/>
    <s v="SECTEUR BLANC"/>
    <m/>
    <m/>
    <m/>
    <m/>
    <m/>
    <m/>
    <m/>
    <d v="2024-10-01T00:00:00"/>
    <m/>
    <s v="05"/>
    <m/>
    <m/>
    <m/>
    <s v="482"/>
    <m/>
    <m/>
    <m/>
    <m/>
    <m/>
    <m/>
    <m/>
    <m/>
    <m/>
    <m/>
    <m/>
    <m/>
    <m/>
    <m/>
    <s v="MATHIEU CHEMIN"/>
    <s v="071590"/>
    <s v="REGION GRAND OUEST"/>
    <s v="300602"/>
    <s v="MARYAN HARY"/>
    <s v="100 IMD"/>
    <x v="5"/>
    <x v="5"/>
    <s v="162078"/>
    <s v="JEAN-MICHEL VIGNERES"/>
    <s v="200 IMP"/>
    <x v="5"/>
    <x v="5"/>
    <s v="306291"/>
    <s v="ADELINE JUVIGNY"/>
    <s v="445 CCA"/>
    <s v="HC"/>
    <s v="993654"/>
    <s v="SECTEUR BLANC"/>
  </r>
  <r>
    <n v="993653"/>
    <n v="50101886"/>
    <x v="0"/>
    <s v="REGION GRAND OUEST"/>
    <x v="0"/>
    <s v="50101886"/>
    <s v="993653"/>
    <x v="1"/>
    <s v="E"/>
    <m/>
    <m/>
    <m/>
    <s v="SECTEUR BLANC"/>
    <m/>
    <m/>
    <m/>
    <m/>
    <m/>
    <m/>
    <m/>
    <d v="2024-10-01T00:00:00"/>
    <m/>
    <s v="05"/>
    <m/>
    <m/>
    <m/>
    <s v="481"/>
    <m/>
    <m/>
    <m/>
    <m/>
    <m/>
    <m/>
    <m/>
    <m/>
    <m/>
    <m/>
    <m/>
    <m/>
    <m/>
    <m/>
    <s v="MATHIEU CHEMIN"/>
    <s v="071590"/>
    <s v="REGION GRAND OUEST"/>
    <s v="300602"/>
    <s v="MARYAN HARY"/>
    <s v="100 IMD"/>
    <x v="5"/>
    <x v="5"/>
    <s v="162078"/>
    <s v="JEAN-MICHEL VIGNERES"/>
    <s v="200 IMP"/>
    <x v="5"/>
    <x v="5"/>
    <m/>
    <m/>
    <m/>
    <m/>
    <s v="993653"/>
    <s v="SECTEUR BLANC"/>
  </r>
  <r>
    <n v="993651"/>
    <n v="50101884"/>
    <x v="0"/>
    <s v="REGION GRAND SUD"/>
    <x v="0"/>
    <s v="50101884"/>
    <s v="993651"/>
    <x v="1"/>
    <s v="E"/>
    <m/>
    <m/>
    <m/>
    <s v="SECTEUR BLANC"/>
    <m/>
    <m/>
    <m/>
    <m/>
    <m/>
    <m/>
    <m/>
    <d v="2024-12-01T00:00:00"/>
    <m/>
    <s v="05"/>
    <m/>
    <m/>
    <m/>
    <s v="480"/>
    <m/>
    <m/>
    <m/>
    <m/>
    <m/>
    <m/>
    <m/>
    <m/>
    <m/>
    <m/>
    <m/>
    <m/>
    <m/>
    <m/>
    <s v="FREDERIC MESTRE"/>
    <s v="071251"/>
    <s v="REGION GRAND SUD"/>
    <s v="306077"/>
    <s v="JONATHAN THIEBAUD"/>
    <s v="100 IMD"/>
    <x v="26"/>
    <x v="26"/>
    <s v="305395"/>
    <s v="LUDOVIC LE VERGE"/>
    <s v="200 IMP"/>
    <x v="77"/>
    <x v="77"/>
    <s v="300943"/>
    <s v="ANNE GIOAN"/>
    <s v="440 CCT"/>
    <s v="HC"/>
    <s v="993651"/>
    <s v="SECTEUR BLANC"/>
  </r>
  <r>
    <n v="993650"/>
    <n v="50101883"/>
    <x v="0"/>
    <s v="REGION GRAND SUD"/>
    <x v="0"/>
    <s v="50101883"/>
    <s v="993650"/>
    <x v="1"/>
    <s v="E"/>
    <m/>
    <m/>
    <m/>
    <s v="SECTEUR BLANC"/>
    <m/>
    <m/>
    <m/>
    <m/>
    <m/>
    <m/>
    <m/>
    <d v="2024-12-01T00:00:00"/>
    <m/>
    <s v="05"/>
    <m/>
    <m/>
    <m/>
    <s v="479"/>
    <m/>
    <m/>
    <m/>
    <m/>
    <m/>
    <m/>
    <m/>
    <m/>
    <m/>
    <m/>
    <m/>
    <m/>
    <m/>
    <m/>
    <s v="FREDERIC MESTRE"/>
    <s v="071251"/>
    <s v="REGION GRAND SUD"/>
    <s v="306077"/>
    <s v="JONATHAN THIEBAUD"/>
    <s v="100 IMD"/>
    <x v="26"/>
    <x v="26"/>
    <s v="305395"/>
    <s v="LUDOVIC LE VERGE"/>
    <s v="200 IMP"/>
    <x v="77"/>
    <x v="77"/>
    <s v="189730"/>
    <s v="GREGORY MARIE"/>
    <s v="440 CCT"/>
    <s v="HC"/>
    <s v="993650"/>
    <s v="SECTEUR BLANC"/>
  </r>
  <r>
    <n v="993649"/>
    <n v="50101882"/>
    <x v="0"/>
    <s v="REGION GRAND SUD"/>
    <x v="0"/>
    <s v="50101882"/>
    <s v="993649"/>
    <x v="1"/>
    <s v="E"/>
    <m/>
    <m/>
    <m/>
    <s v="SECTEUR BLANC"/>
    <m/>
    <m/>
    <m/>
    <m/>
    <m/>
    <m/>
    <m/>
    <d v="2024-12-01T00:00:00"/>
    <m/>
    <s v="05"/>
    <m/>
    <m/>
    <m/>
    <s v="138"/>
    <m/>
    <m/>
    <m/>
    <m/>
    <m/>
    <m/>
    <m/>
    <m/>
    <m/>
    <m/>
    <m/>
    <m/>
    <m/>
    <m/>
    <s v="FREDERIC MESTRE"/>
    <s v="071251"/>
    <s v="REGION GRAND SUD"/>
    <s v="163397"/>
    <s v="FRANCK ZENOU"/>
    <s v="100 IMD"/>
    <x v="0"/>
    <x v="0"/>
    <m/>
    <m/>
    <m/>
    <x v="0"/>
    <x v="0"/>
    <s v="305737"/>
    <s v="CHRISTELLE GERMONT"/>
    <s v="440 CCT"/>
    <s v="HC"/>
    <s v="993649"/>
    <s v="SECTEUR BLANC"/>
  </r>
  <r>
    <n v="993648"/>
    <n v="50101881"/>
    <x v="0"/>
    <s v="REGION GRAND SUD"/>
    <x v="0"/>
    <s v="50101881"/>
    <s v="993648"/>
    <x v="1"/>
    <s v="E"/>
    <m/>
    <m/>
    <m/>
    <s v="SECTEUR BLANC"/>
    <m/>
    <m/>
    <m/>
    <m/>
    <m/>
    <m/>
    <m/>
    <d v="2024-12-01T00:00:00"/>
    <m/>
    <s v="05"/>
    <m/>
    <m/>
    <m/>
    <s v="137"/>
    <m/>
    <m/>
    <m/>
    <m/>
    <m/>
    <m/>
    <m/>
    <m/>
    <m/>
    <m/>
    <m/>
    <m/>
    <m/>
    <m/>
    <s v="FREDERIC MESTRE"/>
    <s v="071251"/>
    <s v="REGION GRAND SUD"/>
    <s v="163397"/>
    <s v="FRANCK ZENOU"/>
    <s v="100 IMD"/>
    <x v="0"/>
    <x v="0"/>
    <m/>
    <m/>
    <m/>
    <x v="0"/>
    <x v="0"/>
    <s v="192649"/>
    <s v="NICOLAS MAYER"/>
    <s v="386 IE"/>
    <s v="HC"/>
    <s v="993648"/>
    <s v="SECTEUR BLANC"/>
  </r>
  <r>
    <n v="993647"/>
    <n v="50101880"/>
    <x v="0"/>
    <s v="REGION GRAND SUD"/>
    <x v="0"/>
    <s v="50101880"/>
    <s v="993647"/>
    <x v="1"/>
    <s v="E"/>
    <m/>
    <m/>
    <m/>
    <s v="SECTEUR BLANC"/>
    <m/>
    <m/>
    <m/>
    <m/>
    <m/>
    <m/>
    <m/>
    <d v="2024-07-01T00:00:00"/>
    <m/>
    <s v="05"/>
    <m/>
    <m/>
    <m/>
    <s v="136"/>
    <m/>
    <m/>
    <m/>
    <m/>
    <m/>
    <m/>
    <m/>
    <m/>
    <m/>
    <m/>
    <m/>
    <m/>
    <m/>
    <m/>
    <s v="FREDERIC MESTRE"/>
    <s v="071251"/>
    <s v="REGION GRAND SUD"/>
    <s v="163397"/>
    <s v="FRANCK ZENOU"/>
    <s v="100 IMD"/>
    <x v="0"/>
    <x v="0"/>
    <s v="192646"/>
    <s v="ANTOINE FERRERO"/>
    <s v="200 IMP"/>
    <x v="47"/>
    <x v="47"/>
    <s v="304905"/>
    <s v="LUDOVIC DEPLAGNE"/>
    <s v="440 CCT"/>
    <s v="HC"/>
    <s v="993647"/>
    <s v="SECTEUR BLANC"/>
  </r>
  <r>
    <n v="993645"/>
    <n v="50101878"/>
    <x v="0"/>
    <s v="REGION GRAND SUD"/>
    <x v="0"/>
    <s v="50101878"/>
    <s v="993645"/>
    <x v="1"/>
    <s v="E"/>
    <m/>
    <m/>
    <m/>
    <s v="SECTEUR BLANC"/>
    <m/>
    <m/>
    <m/>
    <m/>
    <m/>
    <m/>
    <m/>
    <d v="2024-07-01T00:00:00"/>
    <m/>
    <s v="05"/>
    <m/>
    <m/>
    <m/>
    <s v="134"/>
    <m/>
    <m/>
    <m/>
    <m/>
    <m/>
    <m/>
    <m/>
    <m/>
    <m/>
    <m/>
    <m/>
    <m/>
    <m/>
    <m/>
    <s v="FREDERIC MESTRE"/>
    <s v="071251"/>
    <s v="REGION GRAND SUD"/>
    <s v="163397"/>
    <s v="FRANCK ZENOU"/>
    <s v="100 IMD"/>
    <x v="0"/>
    <x v="0"/>
    <s v="177023"/>
    <s v="JEAN-PHILIPPE GUERIN"/>
    <s v="200 IMP"/>
    <x v="39"/>
    <x v="39"/>
    <m/>
    <m/>
    <m/>
    <m/>
    <s v="993645"/>
    <s v="SECTEUR BLANC"/>
  </r>
  <r>
    <n v="993644"/>
    <n v="50101877"/>
    <x v="0"/>
    <s v="REGION GRAND SUD"/>
    <x v="0"/>
    <s v="50101877"/>
    <s v="993644"/>
    <x v="1"/>
    <s v="E"/>
    <m/>
    <m/>
    <m/>
    <s v="SECTEUR BLANC"/>
    <m/>
    <m/>
    <m/>
    <m/>
    <m/>
    <m/>
    <m/>
    <d v="2024-12-01T00:00:00"/>
    <m/>
    <s v="05"/>
    <m/>
    <m/>
    <m/>
    <s v="133"/>
    <m/>
    <m/>
    <m/>
    <m/>
    <m/>
    <m/>
    <m/>
    <m/>
    <m/>
    <m/>
    <m/>
    <m/>
    <m/>
    <m/>
    <s v="FREDERIC MESTRE"/>
    <s v="071251"/>
    <s v="REGION GRAND SUD"/>
    <s v="163397"/>
    <s v="FRANCK ZENOU"/>
    <s v="100 IMD"/>
    <x v="0"/>
    <x v="0"/>
    <s v="177023"/>
    <s v="JEAN-PHILIPPE GUERIN"/>
    <s v="200 IMP"/>
    <x v="39"/>
    <x v="39"/>
    <m/>
    <m/>
    <m/>
    <m/>
    <s v="993644"/>
    <s v="SECTEUR BLANC"/>
  </r>
  <r>
    <n v="993643"/>
    <n v="50101876"/>
    <x v="0"/>
    <s v="REGION GRAND SUD"/>
    <x v="0"/>
    <s v="50101876"/>
    <s v="993643"/>
    <x v="1"/>
    <s v="E"/>
    <m/>
    <m/>
    <m/>
    <s v="SECTEUR BLANC"/>
    <m/>
    <m/>
    <m/>
    <m/>
    <m/>
    <m/>
    <m/>
    <d v="2024-07-01T00:00:00"/>
    <m/>
    <s v="05"/>
    <m/>
    <m/>
    <m/>
    <s v="132"/>
    <m/>
    <m/>
    <m/>
    <m/>
    <m/>
    <m/>
    <m/>
    <m/>
    <m/>
    <m/>
    <m/>
    <m/>
    <m/>
    <m/>
    <s v="FREDERIC MESTRE"/>
    <s v="071251"/>
    <s v="REGION GRAND SUD"/>
    <s v="163397"/>
    <s v="FRANCK ZENOU"/>
    <s v="100 IMD"/>
    <x v="0"/>
    <x v="0"/>
    <s v="177023"/>
    <s v="JEAN-PHILIPPE GUERIN"/>
    <s v="200 IMP"/>
    <x v="39"/>
    <x v="39"/>
    <s v="304527"/>
    <s v="DAVID ROYET"/>
    <s v="440 CCT"/>
    <s v="HC"/>
    <s v="993643"/>
    <s v="SECTEUR BLANC"/>
  </r>
  <r>
    <n v="993642"/>
    <n v="50101875"/>
    <x v="0"/>
    <s v="REGION GRAND SUD"/>
    <x v="0"/>
    <s v="50101875"/>
    <s v="993642"/>
    <x v="1"/>
    <s v="E"/>
    <m/>
    <m/>
    <m/>
    <s v="SECTEUR BLANC"/>
    <m/>
    <m/>
    <m/>
    <m/>
    <m/>
    <m/>
    <m/>
    <d v="2024-07-01T00:00:00"/>
    <m/>
    <s v="05"/>
    <m/>
    <m/>
    <m/>
    <s v="131"/>
    <m/>
    <m/>
    <m/>
    <m/>
    <m/>
    <m/>
    <m/>
    <m/>
    <m/>
    <m/>
    <m/>
    <m/>
    <m/>
    <m/>
    <s v="FREDERIC MESTRE"/>
    <s v="071251"/>
    <s v="REGION GRAND SUD"/>
    <s v="163397"/>
    <s v="FRANCK ZENOU"/>
    <s v="100 IMD"/>
    <x v="0"/>
    <x v="0"/>
    <s v="177023"/>
    <s v="JEAN-PHILIPPE GUERIN"/>
    <s v="200 IMP"/>
    <x v="39"/>
    <x v="39"/>
    <s v="193326"/>
    <s v="XAVIER GADAT"/>
    <s v="440 CCT"/>
    <s v="HC"/>
    <s v="993642"/>
    <s v="SECTEUR BLANC"/>
  </r>
  <r>
    <n v="993641"/>
    <n v="50101874"/>
    <x v="0"/>
    <s v="REGION GRAND OUEST"/>
    <x v="0"/>
    <s v="50101874"/>
    <s v="993641"/>
    <x v="1"/>
    <s v="G"/>
    <m/>
    <m/>
    <m/>
    <s v="SECTEUR BLANC"/>
    <m/>
    <m/>
    <m/>
    <m/>
    <m/>
    <m/>
    <m/>
    <d v="2024-11-01T00:00:00"/>
    <m/>
    <s v="05"/>
    <m/>
    <m/>
    <m/>
    <s v="280"/>
    <m/>
    <m/>
    <m/>
    <m/>
    <m/>
    <m/>
    <m/>
    <m/>
    <m/>
    <m/>
    <m/>
    <m/>
    <m/>
    <m/>
    <s v="MATHIEU CHEMIN"/>
    <s v="071590"/>
    <s v="REGION GRAND OUEST"/>
    <s v="192093"/>
    <s v="GUILLAUME LIOPE"/>
    <s v="100 IMD"/>
    <x v="15"/>
    <x v="15"/>
    <s v="305495"/>
    <s v="SEVERINE COUDERT"/>
    <s v="200 IMP"/>
    <x v="56"/>
    <x v="56"/>
    <m/>
    <m/>
    <m/>
    <m/>
    <s v="993641"/>
    <s v="SECTEUR BLANC"/>
  </r>
  <r>
    <n v="993639"/>
    <n v="50101872"/>
    <x v="0"/>
    <s v="REGION GRAND OUEST"/>
    <x v="0"/>
    <s v="50101872"/>
    <s v="993639"/>
    <x v="1"/>
    <s v="E"/>
    <m/>
    <m/>
    <m/>
    <s v="SECTEUR BLANC"/>
    <m/>
    <m/>
    <m/>
    <m/>
    <m/>
    <m/>
    <m/>
    <d v="2024-11-01T00:00:00"/>
    <m/>
    <s v="05"/>
    <m/>
    <m/>
    <m/>
    <s v="278"/>
    <m/>
    <m/>
    <m/>
    <m/>
    <m/>
    <m/>
    <m/>
    <m/>
    <m/>
    <m/>
    <m/>
    <m/>
    <m/>
    <m/>
    <s v="MATHIEU CHEMIN"/>
    <s v="071590"/>
    <s v="REGION GRAND OUEST"/>
    <s v="192093"/>
    <s v="GUILLAUME LIOPE"/>
    <s v="100 IMD"/>
    <x v="15"/>
    <x v="15"/>
    <s v="305495"/>
    <s v="SEVERINE COUDERT"/>
    <s v="200 IMP"/>
    <x v="56"/>
    <x v="56"/>
    <m/>
    <m/>
    <m/>
    <m/>
    <s v="993639"/>
    <s v="SECTEUR BLANC"/>
  </r>
  <r>
    <n v="993637"/>
    <n v="50101870"/>
    <x v="0"/>
    <s v="REGION GRAND OUEST"/>
    <x v="0"/>
    <s v="50101870"/>
    <s v="993637"/>
    <x v="1"/>
    <s v="E"/>
    <m/>
    <m/>
    <m/>
    <s v="SECTEUR BLANC"/>
    <m/>
    <m/>
    <m/>
    <m/>
    <m/>
    <m/>
    <m/>
    <d v="2024-12-01T00:00:00"/>
    <m/>
    <s v="05"/>
    <m/>
    <m/>
    <m/>
    <s v="276"/>
    <m/>
    <m/>
    <m/>
    <m/>
    <m/>
    <m/>
    <m/>
    <m/>
    <m/>
    <m/>
    <m/>
    <m/>
    <m/>
    <m/>
    <s v="MATHIEU CHEMIN"/>
    <s v="071590"/>
    <s v="REGION GRAND OUEST"/>
    <s v="305493"/>
    <s v="AURELIE DEVILLIER"/>
    <s v="100 IMD"/>
    <x v="38"/>
    <x v="38"/>
    <s v="305410"/>
    <s v="MANON GIGER"/>
    <s v="200 IMP"/>
    <x v="123"/>
    <x v="121"/>
    <s v="306377"/>
    <s v="AURELIEN NIZARD"/>
    <s v="445 CCA"/>
    <s v="HC"/>
    <s v="993637"/>
    <s v="SECTEUR BLANC"/>
  </r>
  <r>
    <n v="993635"/>
    <n v="50101868"/>
    <x v="0"/>
    <s v="REGION GRAND OUEST"/>
    <x v="0"/>
    <s v="50101868"/>
    <s v="993635"/>
    <x v="1"/>
    <s v="E"/>
    <m/>
    <m/>
    <m/>
    <s v="SECTEUR BLANC"/>
    <m/>
    <m/>
    <m/>
    <m/>
    <m/>
    <m/>
    <m/>
    <d v="2024-12-01T00:00:00"/>
    <m/>
    <s v="05"/>
    <m/>
    <m/>
    <m/>
    <s v="274"/>
    <m/>
    <m/>
    <m/>
    <m/>
    <m/>
    <m/>
    <m/>
    <m/>
    <m/>
    <m/>
    <m/>
    <m/>
    <m/>
    <m/>
    <s v="MATHIEU CHEMIN"/>
    <s v="071590"/>
    <s v="REGION GRAND OUEST"/>
    <s v="305493"/>
    <s v="AURELIE DEVILLIER"/>
    <s v="100 IMD"/>
    <x v="38"/>
    <x v="38"/>
    <s v="305410"/>
    <s v="MANON GIGER"/>
    <s v="200 IMP"/>
    <x v="123"/>
    <x v="121"/>
    <s v="304426"/>
    <s v="GASPARD PIETROPAOLI"/>
    <s v="440 CCT"/>
    <s v="HC"/>
    <s v="993635"/>
    <s v="SECTEUR BLANC"/>
  </r>
  <r>
    <n v="993634"/>
    <n v="50101867"/>
    <x v="0"/>
    <s v="REGION GRAND OUEST"/>
    <x v="0"/>
    <s v="50101867"/>
    <s v="993634"/>
    <x v="1"/>
    <s v="E"/>
    <m/>
    <m/>
    <m/>
    <s v="SECTEUR BLANC"/>
    <m/>
    <m/>
    <m/>
    <m/>
    <m/>
    <m/>
    <m/>
    <d v="2024-11-01T00:00:00"/>
    <m/>
    <s v="05"/>
    <m/>
    <m/>
    <m/>
    <s v="273"/>
    <m/>
    <m/>
    <m/>
    <m/>
    <m/>
    <m/>
    <m/>
    <m/>
    <m/>
    <m/>
    <m/>
    <m/>
    <m/>
    <m/>
    <s v="MATHIEU CHEMIN"/>
    <s v="071590"/>
    <s v="REGION GRAND OUEST"/>
    <s v="192093"/>
    <s v="GUILLAUME LIOPE"/>
    <s v="100 IMD"/>
    <x v="15"/>
    <x v="15"/>
    <s v="301143"/>
    <s v="ANTHONY BESNIER"/>
    <s v="200 IMP"/>
    <x v="63"/>
    <x v="63"/>
    <s v="306308"/>
    <s v="CHRISTOPHE TRANCHANT"/>
    <s v="445 CCA"/>
    <s v="HC"/>
    <s v="993634"/>
    <s v="SECTEUR BLANC"/>
  </r>
  <r>
    <n v="993633"/>
    <n v="50101866"/>
    <x v="0"/>
    <s v="REGION GRAND OUEST"/>
    <x v="0"/>
    <s v="50101866"/>
    <s v="993633"/>
    <x v="1"/>
    <s v="E"/>
    <m/>
    <m/>
    <m/>
    <s v="SECTEUR BLANC"/>
    <m/>
    <m/>
    <m/>
    <m/>
    <m/>
    <m/>
    <m/>
    <d v="2024-11-01T00:00:00"/>
    <m/>
    <s v="05"/>
    <m/>
    <m/>
    <m/>
    <s v="272"/>
    <m/>
    <m/>
    <m/>
    <m/>
    <m/>
    <m/>
    <m/>
    <m/>
    <m/>
    <m/>
    <m/>
    <m/>
    <m/>
    <m/>
    <s v="MATHIEU CHEMIN"/>
    <s v="071590"/>
    <s v="REGION GRAND OUEST"/>
    <s v="192093"/>
    <s v="GUILLAUME LIOPE"/>
    <s v="100 IMD"/>
    <x v="15"/>
    <x v="15"/>
    <s v="301143"/>
    <s v="ANTHONY BESNIER"/>
    <s v="200 IMP"/>
    <x v="63"/>
    <x v="63"/>
    <s v="305408"/>
    <s v="SABRINA RENAUD"/>
    <s v="440 CCT"/>
    <s v="HC"/>
    <s v="993633"/>
    <s v="SECTEUR BLANC"/>
  </r>
  <r>
    <n v="993632"/>
    <n v="50101865"/>
    <x v="0"/>
    <s v="REGION GRAND OUEST"/>
    <x v="0"/>
    <s v="50101865"/>
    <s v="993632"/>
    <x v="1"/>
    <s v="E"/>
    <m/>
    <m/>
    <m/>
    <s v="SECTEUR BLANC"/>
    <m/>
    <m/>
    <m/>
    <m/>
    <m/>
    <m/>
    <m/>
    <d v="2024-11-01T00:00:00"/>
    <m/>
    <s v="05"/>
    <m/>
    <m/>
    <m/>
    <s v="271"/>
    <m/>
    <m/>
    <m/>
    <m/>
    <m/>
    <m/>
    <m/>
    <m/>
    <m/>
    <m/>
    <m/>
    <m/>
    <m/>
    <m/>
    <s v="MATHIEU CHEMIN"/>
    <s v="071590"/>
    <s v="REGION GRAND OUEST"/>
    <s v="192093"/>
    <s v="GUILLAUME LIOPE"/>
    <s v="100 IMD"/>
    <x v="15"/>
    <x v="15"/>
    <s v="301143"/>
    <s v="ANTHONY BESNIER"/>
    <s v="200 IMP"/>
    <x v="63"/>
    <x v="63"/>
    <s v="305687"/>
    <s v="ALAIN DOMS"/>
    <s v="440 CCT"/>
    <s v="HC"/>
    <s v="993632"/>
    <s v="SECTEUR BLANC"/>
  </r>
  <r>
    <n v="993631"/>
    <n v="50101864"/>
    <x v="0"/>
    <s v="REGION GRAND OUEST"/>
    <x v="0"/>
    <s v="50101864"/>
    <s v="993631"/>
    <x v="1"/>
    <s v="E"/>
    <m/>
    <m/>
    <m/>
    <s v="SECTEUR BLANC"/>
    <m/>
    <m/>
    <m/>
    <m/>
    <m/>
    <m/>
    <m/>
    <d v="2024-11-01T00:00:00"/>
    <m/>
    <s v="05"/>
    <m/>
    <m/>
    <m/>
    <s v="270"/>
    <m/>
    <m/>
    <m/>
    <m/>
    <m/>
    <m/>
    <m/>
    <m/>
    <m/>
    <m/>
    <m/>
    <m/>
    <m/>
    <m/>
    <s v="MATHIEU CHEMIN"/>
    <s v="071590"/>
    <s v="REGION GRAND OUEST"/>
    <s v="306306"/>
    <s v="FLAVIEN QUIROSA"/>
    <s v="100 IMD"/>
    <x v="35"/>
    <x v="35"/>
    <s v="179931"/>
    <s v="VINCENT MORISSEAU"/>
    <s v="200 IMP"/>
    <x v="127"/>
    <x v="125"/>
    <m/>
    <m/>
    <m/>
    <m/>
    <s v="993631"/>
    <s v="SECTEUR BLANC"/>
  </r>
  <r>
    <n v="993630"/>
    <n v="50101863"/>
    <x v="0"/>
    <s v="REGION GRAND OUEST"/>
    <x v="0"/>
    <s v="50101863"/>
    <s v="993630"/>
    <x v="1"/>
    <s v="E"/>
    <m/>
    <m/>
    <m/>
    <s v="SECTEUR BLANC"/>
    <m/>
    <m/>
    <m/>
    <m/>
    <m/>
    <m/>
    <m/>
    <d v="2024-11-01T00:00:00"/>
    <m/>
    <s v="05"/>
    <m/>
    <m/>
    <m/>
    <s v="269"/>
    <m/>
    <m/>
    <m/>
    <m/>
    <m/>
    <m/>
    <m/>
    <m/>
    <m/>
    <m/>
    <m/>
    <m/>
    <m/>
    <m/>
    <s v="MATHIEU CHEMIN"/>
    <s v="071590"/>
    <s v="REGION GRAND OUEST"/>
    <s v="306306"/>
    <s v="FLAVIEN QUIROSA"/>
    <s v="100 IMD"/>
    <x v="35"/>
    <x v="35"/>
    <s v="301508"/>
    <s v="CLEMENT DOURLENS"/>
    <s v="200 IMP"/>
    <x v="117"/>
    <x v="117"/>
    <m/>
    <m/>
    <m/>
    <m/>
    <s v="993630"/>
    <s v="SECTEUR BLANC"/>
  </r>
  <r>
    <n v="993629"/>
    <n v="50101862"/>
    <x v="0"/>
    <s v="REGION GRAND OUEST"/>
    <x v="0"/>
    <s v="50101862"/>
    <s v="993629"/>
    <x v="1"/>
    <s v="E"/>
    <m/>
    <m/>
    <m/>
    <s v="SECTEUR BLANC"/>
    <m/>
    <m/>
    <m/>
    <m/>
    <m/>
    <m/>
    <m/>
    <d v="2024-11-01T00:00:00"/>
    <m/>
    <s v="05"/>
    <m/>
    <m/>
    <m/>
    <s v="268"/>
    <m/>
    <m/>
    <m/>
    <m/>
    <m/>
    <m/>
    <m/>
    <m/>
    <m/>
    <m/>
    <m/>
    <m/>
    <m/>
    <m/>
    <s v="MATHIEU CHEMIN"/>
    <s v="071590"/>
    <s v="REGION GRAND OUEST"/>
    <s v="306306"/>
    <s v="FLAVIEN QUIROSA"/>
    <s v="100 IMD"/>
    <x v="35"/>
    <x v="35"/>
    <s v="179931"/>
    <s v="VINCENT MORISSEAU"/>
    <s v="200 IMP"/>
    <x v="127"/>
    <x v="125"/>
    <m/>
    <m/>
    <m/>
    <m/>
    <s v="993629"/>
    <s v="SECTEUR BLANC"/>
  </r>
  <r>
    <n v="993628"/>
    <n v="50101861"/>
    <x v="0"/>
    <s v="REGION GRAND OUEST"/>
    <x v="0"/>
    <s v="50101861"/>
    <s v="993628"/>
    <x v="1"/>
    <s v="E"/>
    <m/>
    <m/>
    <m/>
    <s v="SECTEUR BLANC"/>
    <m/>
    <m/>
    <m/>
    <m/>
    <m/>
    <m/>
    <m/>
    <d v="2024-11-01T00:00:00"/>
    <m/>
    <s v="05"/>
    <m/>
    <m/>
    <m/>
    <s v="267"/>
    <m/>
    <m/>
    <m/>
    <m/>
    <m/>
    <m/>
    <m/>
    <m/>
    <m/>
    <m/>
    <m/>
    <m/>
    <m/>
    <m/>
    <s v="MATHIEU CHEMIN"/>
    <s v="071590"/>
    <s v="REGION GRAND OUEST"/>
    <s v="306306"/>
    <s v="FLAVIEN QUIROSA"/>
    <s v="100 IMD"/>
    <x v="35"/>
    <x v="35"/>
    <s v="179931"/>
    <s v="VINCENT MORISSEAU"/>
    <s v="200 IMP"/>
    <x v="127"/>
    <x v="125"/>
    <m/>
    <m/>
    <m/>
    <m/>
    <s v="993628"/>
    <s v="SECTEUR BLANC"/>
  </r>
  <r>
    <n v="993627"/>
    <n v="50101860"/>
    <x v="0"/>
    <s v="REGION GRAND OUEST"/>
    <x v="0"/>
    <s v="50101860"/>
    <s v="993627"/>
    <x v="1"/>
    <s v="E"/>
    <m/>
    <m/>
    <m/>
    <s v="SECTEUR BLANC"/>
    <m/>
    <m/>
    <m/>
    <m/>
    <m/>
    <m/>
    <m/>
    <d v="2024-11-01T00:00:00"/>
    <m/>
    <s v="05"/>
    <m/>
    <m/>
    <m/>
    <s v="266"/>
    <m/>
    <m/>
    <m/>
    <m/>
    <m/>
    <m/>
    <m/>
    <m/>
    <m/>
    <m/>
    <m/>
    <m/>
    <m/>
    <m/>
    <s v="MATHIEU CHEMIN"/>
    <s v="071590"/>
    <s v="REGION GRAND OUEST"/>
    <s v="306306"/>
    <s v="FLAVIEN QUIROSA"/>
    <s v="100 IMD"/>
    <x v="35"/>
    <x v="35"/>
    <s v="304137"/>
    <s v="STEVIE SALOME"/>
    <s v="200 IMP"/>
    <x v="60"/>
    <x v="60"/>
    <m/>
    <m/>
    <m/>
    <m/>
    <s v="993627"/>
    <s v="SECTEUR BLANC"/>
  </r>
  <r>
    <n v="993626"/>
    <n v="50101859"/>
    <x v="0"/>
    <s v="REGION GRAND OUEST"/>
    <x v="0"/>
    <s v="50101859"/>
    <s v="993626"/>
    <x v="1"/>
    <s v="E"/>
    <m/>
    <m/>
    <m/>
    <s v="SECTEUR BLANC"/>
    <m/>
    <m/>
    <m/>
    <m/>
    <m/>
    <m/>
    <m/>
    <d v="2024-11-01T00:00:00"/>
    <m/>
    <s v="05"/>
    <m/>
    <m/>
    <m/>
    <s v="265"/>
    <m/>
    <m/>
    <m/>
    <m/>
    <m/>
    <m/>
    <m/>
    <m/>
    <m/>
    <m/>
    <m/>
    <m/>
    <m/>
    <m/>
    <s v="MATHIEU CHEMIN"/>
    <s v="071590"/>
    <s v="REGION GRAND OUEST"/>
    <s v="306306"/>
    <s v="FLAVIEN QUIROSA"/>
    <s v="100 IMD"/>
    <x v="35"/>
    <x v="35"/>
    <s v="301508"/>
    <s v="CLEMENT DOURLENS"/>
    <s v="200 IMP"/>
    <x v="117"/>
    <x v="117"/>
    <m/>
    <m/>
    <m/>
    <m/>
    <s v="993626"/>
    <s v="SECTEUR BLANC"/>
  </r>
  <r>
    <n v="993616"/>
    <n v="50101849"/>
    <x v="0"/>
    <s v="REGION GRAND OUEST"/>
    <x v="0"/>
    <s v="50101849"/>
    <s v="993616"/>
    <x v="1"/>
    <s v="E"/>
    <m/>
    <m/>
    <m/>
    <s v="SECTEUR BLANC"/>
    <m/>
    <m/>
    <m/>
    <m/>
    <m/>
    <m/>
    <m/>
    <d v="2024-10-01T00:00:00"/>
    <m/>
    <s v="05"/>
    <m/>
    <m/>
    <m/>
    <s v="255"/>
    <m/>
    <m/>
    <m/>
    <m/>
    <m/>
    <m/>
    <m/>
    <m/>
    <m/>
    <m/>
    <m/>
    <m/>
    <m/>
    <m/>
    <s v="MATHIEU CHEMIN"/>
    <s v="071590"/>
    <s v="REGION GRAND OUEST"/>
    <s v="300602"/>
    <s v="MARYAN HARY"/>
    <s v="100 IMD"/>
    <x v="5"/>
    <x v="5"/>
    <s v="306028"/>
    <s v="THOMAS BROCA"/>
    <s v="200 IMP"/>
    <x v="95"/>
    <x v="95"/>
    <m/>
    <m/>
    <m/>
    <m/>
    <s v="993616"/>
    <s v="SECTEUR BLANC"/>
  </r>
  <r>
    <n v="993614"/>
    <n v="50101847"/>
    <x v="0"/>
    <s v="REGION GRAND OUEST"/>
    <x v="0"/>
    <s v="50101847"/>
    <s v="993614"/>
    <x v="1"/>
    <s v="E"/>
    <m/>
    <m/>
    <m/>
    <s v="SECTEUR BLANC"/>
    <m/>
    <m/>
    <m/>
    <m/>
    <m/>
    <m/>
    <m/>
    <d v="2024-10-01T00:00:00"/>
    <m/>
    <s v="05"/>
    <m/>
    <m/>
    <m/>
    <s v="253"/>
    <m/>
    <m/>
    <m/>
    <m/>
    <m/>
    <m/>
    <m/>
    <m/>
    <m/>
    <m/>
    <m/>
    <m/>
    <m/>
    <m/>
    <s v="MATHIEU CHEMIN"/>
    <s v="071590"/>
    <s v="REGION GRAND OUEST"/>
    <s v="300602"/>
    <s v="MARYAN HARY"/>
    <s v="100 IMD"/>
    <x v="5"/>
    <x v="5"/>
    <s v="306028"/>
    <s v="THOMAS BROCA"/>
    <s v="200 IMP"/>
    <x v="95"/>
    <x v="95"/>
    <m/>
    <m/>
    <m/>
    <m/>
    <s v="993614"/>
    <s v="SECTEUR BLANC"/>
  </r>
  <r>
    <n v="993613"/>
    <n v="50101846"/>
    <x v="0"/>
    <s v="REGION GRAND OUEST"/>
    <x v="0"/>
    <s v="50101846"/>
    <s v="993613"/>
    <x v="1"/>
    <s v="E"/>
    <m/>
    <m/>
    <m/>
    <s v="SECTEUR BLANC"/>
    <m/>
    <m/>
    <m/>
    <m/>
    <m/>
    <m/>
    <m/>
    <d v="2024-10-01T00:00:00"/>
    <m/>
    <s v="05"/>
    <m/>
    <m/>
    <m/>
    <s v="252"/>
    <m/>
    <m/>
    <m/>
    <m/>
    <m/>
    <m/>
    <m/>
    <m/>
    <m/>
    <m/>
    <m/>
    <m/>
    <m/>
    <m/>
    <s v="MATHIEU CHEMIN"/>
    <s v="071590"/>
    <s v="REGION GRAND OUEST"/>
    <s v="300602"/>
    <s v="MARYAN HARY"/>
    <s v="100 IMD"/>
    <x v="5"/>
    <x v="5"/>
    <s v="306028"/>
    <s v="THOMAS BROCA"/>
    <s v="200 IMP"/>
    <x v="95"/>
    <x v="95"/>
    <s v="305921"/>
    <s v="CELINE IBARRA"/>
    <s v="440 CCT"/>
    <s v="HC"/>
    <s v="993613"/>
    <s v="SECTEUR BLANC"/>
  </r>
  <r>
    <n v="993612"/>
    <n v="50101845"/>
    <x v="0"/>
    <s v="REGION GRAND OUEST"/>
    <x v="0"/>
    <s v="50101845"/>
    <s v="993612"/>
    <x v="1"/>
    <s v="E"/>
    <m/>
    <m/>
    <m/>
    <s v="SECTEUR BLANC"/>
    <m/>
    <m/>
    <m/>
    <m/>
    <m/>
    <m/>
    <m/>
    <d v="2024-10-01T00:00:00"/>
    <m/>
    <s v="05"/>
    <m/>
    <m/>
    <m/>
    <s v="251"/>
    <m/>
    <m/>
    <m/>
    <m/>
    <m/>
    <m/>
    <m/>
    <m/>
    <m/>
    <m/>
    <m/>
    <m/>
    <m/>
    <m/>
    <s v="MATHIEU CHEMIN"/>
    <s v="071590"/>
    <s v="REGION GRAND OUEST"/>
    <s v="300602"/>
    <s v="MARYAN HARY"/>
    <s v="100 IMD"/>
    <x v="5"/>
    <x v="5"/>
    <s v="305671"/>
    <s v="OLIVIER BARON"/>
    <s v="200 IMP"/>
    <x v="50"/>
    <x v="50"/>
    <m/>
    <m/>
    <m/>
    <m/>
    <s v="993612"/>
    <s v="SECTEUR BLANC"/>
  </r>
  <r>
    <n v="993611"/>
    <n v="50101844"/>
    <x v="0"/>
    <s v="REGION GRAND OUEST"/>
    <x v="0"/>
    <s v="50101844"/>
    <s v="993611"/>
    <x v="1"/>
    <s v="E"/>
    <m/>
    <m/>
    <m/>
    <s v="SECTEUR BLANC"/>
    <m/>
    <m/>
    <m/>
    <m/>
    <m/>
    <m/>
    <m/>
    <d v="2024-10-01T00:00:00"/>
    <m/>
    <s v="05"/>
    <m/>
    <m/>
    <m/>
    <s v="250"/>
    <m/>
    <m/>
    <m/>
    <m/>
    <m/>
    <m/>
    <m/>
    <m/>
    <m/>
    <m/>
    <m/>
    <m/>
    <m/>
    <m/>
    <s v="MATHIEU CHEMIN"/>
    <s v="071590"/>
    <s v="REGION GRAND OUEST"/>
    <s v="300602"/>
    <s v="MARYAN HARY"/>
    <s v="100 IMD"/>
    <x v="5"/>
    <x v="5"/>
    <s v="305671"/>
    <s v="OLIVIER BARON"/>
    <s v="200 IMP"/>
    <x v="50"/>
    <x v="50"/>
    <s v="301534"/>
    <s v="FRANCK HAY"/>
    <s v="440 CCT"/>
    <s v="HC"/>
    <s v="993611"/>
    <s v="SECTEUR BLANC"/>
  </r>
  <r>
    <n v="993610"/>
    <n v="50101843"/>
    <x v="0"/>
    <s v="REGION GRAND OUEST"/>
    <x v="0"/>
    <s v="50101843"/>
    <s v="993610"/>
    <x v="1"/>
    <s v="E"/>
    <m/>
    <m/>
    <m/>
    <s v="SECTEUR BLANC"/>
    <m/>
    <m/>
    <m/>
    <m/>
    <m/>
    <m/>
    <m/>
    <d v="2024-10-01T00:00:00"/>
    <m/>
    <s v="05"/>
    <m/>
    <m/>
    <m/>
    <s v="249"/>
    <m/>
    <m/>
    <m/>
    <m/>
    <m/>
    <m/>
    <m/>
    <m/>
    <m/>
    <m/>
    <m/>
    <m/>
    <m/>
    <m/>
    <s v="MATHIEU CHEMIN"/>
    <s v="071590"/>
    <s v="REGION GRAND OUEST"/>
    <s v="300602"/>
    <s v="MARYAN HARY"/>
    <s v="100 IMD"/>
    <x v="5"/>
    <x v="5"/>
    <s v="306028"/>
    <s v="THOMAS BROCA"/>
    <s v="200 IMP"/>
    <x v="95"/>
    <x v="95"/>
    <m/>
    <m/>
    <m/>
    <m/>
    <s v="993610"/>
    <s v="SECTEUR BLANC"/>
  </r>
  <r>
    <n v="993609"/>
    <n v="50101842"/>
    <x v="0"/>
    <s v="REGION GRAND OUEST"/>
    <x v="0"/>
    <s v="50101842"/>
    <s v="993609"/>
    <x v="1"/>
    <s v="E"/>
    <m/>
    <m/>
    <m/>
    <s v="SECTEUR BLANC"/>
    <m/>
    <m/>
    <m/>
    <m/>
    <m/>
    <m/>
    <m/>
    <d v="2024-10-01T00:00:00"/>
    <m/>
    <s v="05"/>
    <m/>
    <m/>
    <m/>
    <s v="248"/>
    <m/>
    <m/>
    <m/>
    <m/>
    <m/>
    <m/>
    <m/>
    <m/>
    <m/>
    <m/>
    <m/>
    <m/>
    <m/>
    <m/>
    <s v="MATHIEU CHEMIN"/>
    <s v="071590"/>
    <s v="REGION GRAND OUEST"/>
    <s v="300602"/>
    <s v="MARYAN HARY"/>
    <s v="100 IMD"/>
    <x v="5"/>
    <x v="5"/>
    <s v="305671"/>
    <s v="OLIVIER BARON"/>
    <s v="200 IMP"/>
    <x v="50"/>
    <x v="50"/>
    <s v="301061"/>
    <s v="CELINE DEL RIO"/>
    <s v="440 CCT"/>
    <s v="HC"/>
    <s v="993609"/>
    <s v="SECTEUR BLANC"/>
  </r>
  <r>
    <n v="993608"/>
    <n v="50101841"/>
    <x v="0"/>
    <s v="REGION GRAND OUEST"/>
    <x v="0"/>
    <s v="50101841"/>
    <s v="993608"/>
    <x v="1"/>
    <s v="E"/>
    <m/>
    <m/>
    <m/>
    <s v="SECTEUR BLANC"/>
    <m/>
    <m/>
    <m/>
    <m/>
    <m/>
    <m/>
    <m/>
    <d v="2024-12-01T00:00:00"/>
    <m/>
    <s v="05"/>
    <m/>
    <m/>
    <m/>
    <s v="247"/>
    <m/>
    <m/>
    <m/>
    <m/>
    <m/>
    <m/>
    <m/>
    <m/>
    <m/>
    <m/>
    <m/>
    <m/>
    <m/>
    <m/>
    <s v="MATHIEU CHEMIN"/>
    <s v="071590"/>
    <s v="REGION GRAND OUEST"/>
    <s v="300602"/>
    <s v="MARYAN HARY"/>
    <s v="100 IMD"/>
    <x v="5"/>
    <x v="5"/>
    <s v="305671"/>
    <s v="OLIVIER BARON"/>
    <s v="200 IMP"/>
    <x v="50"/>
    <x v="50"/>
    <m/>
    <m/>
    <m/>
    <m/>
    <s v="993608"/>
    <s v="SECTEUR BLANC"/>
  </r>
  <r>
    <n v="993607"/>
    <n v="50101840"/>
    <x v="0"/>
    <s v="REGION GRAND OUEST"/>
    <x v="0"/>
    <s v="50101840"/>
    <s v="993607"/>
    <x v="1"/>
    <s v="E"/>
    <m/>
    <m/>
    <m/>
    <s v="SECTEUR BLANC"/>
    <m/>
    <m/>
    <m/>
    <m/>
    <m/>
    <m/>
    <m/>
    <d v="2024-12-01T00:00:00"/>
    <m/>
    <s v="05"/>
    <m/>
    <m/>
    <m/>
    <s v="246"/>
    <m/>
    <m/>
    <m/>
    <m/>
    <m/>
    <m/>
    <m/>
    <m/>
    <m/>
    <m/>
    <m/>
    <m/>
    <m/>
    <m/>
    <s v="MATHIEU CHEMIN"/>
    <s v="071590"/>
    <s v="REGION GRAND OUEST"/>
    <s v="300602"/>
    <s v="MARYAN HARY"/>
    <s v="100 IMD"/>
    <x v="5"/>
    <x v="5"/>
    <s v="305671"/>
    <s v="OLIVIER BARON"/>
    <s v="200 IMP"/>
    <x v="50"/>
    <x v="50"/>
    <m/>
    <m/>
    <m/>
    <m/>
    <s v="993607"/>
    <s v="SECTEUR BLANC"/>
  </r>
  <r>
    <n v="993606"/>
    <n v="50101839"/>
    <x v="0"/>
    <s v="REGION GRAND OUEST"/>
    <x v="0"/>
    <s v="50101839"/>
    <s v="993606"/>
    <x v="1"/>
    <s v="E"/>
    <m/>
    <m/>
    <m/>
    <s v="SECTEUR BLANC"/>
    <m/>
    <m/>
    <m/>
    <m/>
    <m/>
    <m/>
    <m/>
    <d v="2024-12-01T00:00:00"/>
    <m/>
    <s v="05"/>
    <m/>
    <m/>
    <m/>
    <s v="245"/>
    <m/>
    <m/>
    <m/>
    <m/>
    <m/>
    <m/>
    <m/>
    <m/>
    <m/>
    <m/>
    <m/>
    <m/>
    <m/>
    <m/>
    <s v="MATHIEU CHEMIN"/>
    <s v="071590"/>
    <s v="REGION GRAND OUEST"/>
    <s v="300602"/>
    <s v="MARYAN HARY"/>
    <s v="100 IMD"/>
    <x v="5"/>
    <x v="5"/>
    <s v="305671"/>
    <s v="OLIVIER BARON"/>
    <s v="200 IMP"/>
    <x v="50"/>
    <x v="50"/>
    <m/>
    <m/>
    <m/>
    <m/>
    <s v="993606"/>
    <s v="SECTEUR BLANC"/>
  </r>
  <r>
    <n v="993605"/>
    <n v="50101838"/>
    <x v="0"/>
    <s v="REGION GRAND OUEST"/>
    <x v="0"/>
    <s v="50101838"/>
    <s v="993605"/>
    <x v="1"/>
    <s v="E"/>
    <m/>
    <m/>
    <m/>
    <s v="SECTEUR BLANC"/>
    <m/>
    <m/>
    <m/>
    <m/>
    <m/>
    <m/>
    <m/>
    <d v="2024-10-01T00:00:00"/>
    <m/>
    <s v="05"/>
    <m/>
    <m/>
    <m/>
    <s v="244"/>
    <m/>
    <m/>
    <m/>
    <m/>
    <m/>
    <m/>
    <m/>
    <m/>
    <m/>
    <m/>
    <m/>
    <m/>
    <m/>
    <m/>
    <s v="MATHIEU CHEMIN"/>
    <s v="071590"/>
    <s v="REGION GRAND OUEST"/>
    <s v="300602"/>
    <s v="MARYAN HARY"/>
    <s v="100 IMD"/>
    <x v="5"/>
    <x v="5"/>
    <s v="306028"/>
    <s v="THOMAS BROCA"/>
    <s v="200 IMP"/>
    <x v="95"/>
    <x v="95"/>
    <m/>
    <m/>
    <m/>
    <m/>
    <s v="993605"/>
    <s v="SECTEUR BLANC"/>
  </r>
  <r>
    <n v="993604"/>
    <n v="50101837"/>
    <x v="0"/>
    <s v="REGION GRAND OUEST"/>
    <x v="0"/>
    <s v="50101837"/>
    <s v="993604"/>
    <x v="1"/>
    <s v="E"/>
    <m/>
    <m/>
    <m/>
    <s v="SECTEUR BLANC"/>
    <m/>
    <m/>
    <m/>
    <m/>
    <m/>
    <m/>
    <m/>
    <d v="2024-10-01T00:00:00"/>
    <m/>
    <s v="05"/>
    <m/>
    <m/>
    <m/>
    <s v="243"/>
    <m/>
    <m/>
    <m/>
    <m/>
    <m/>
    <m/>
    <m/>
    <m/>
    <m/>
    <m/>
    <m/>
    <m/>
    <m/>
    <m/>
    <s v="MATHIEU CHEMIN"/>
    <s v="071590"/>
    <s v="REGION GRAND OUEST"/>
    <s v="300602"/>
    <s v="MARYAN HARY"/>
    <s v="100 IMD"/>
    <x v="5"/>
    <x v="5"/>
    <s v="306028"/>
    <s v="THOMAS BROCA"/>
    <s v="200 IMP"/>
    <x v="95"/>
    <x v="95"/>
    <m/>
    <m/>
    <m/>
    <m/>
    <s v="993604"/>
    <s v="SECTEUR BLANC"/>
  </r>
  <r>
    <n v="993603"/>
    <n v="50101836"/>
    <x v="0"/>
    <s v="REGION GRAND OUEST"/>
    <x v="0"/>
    <s v="50101836"/>
    <s v="993603"/>
    <x v="1"/>
    <s v="E"/>
    <m/>
    <m/>
    <m/>
    <s v="SECTEUR BLANC"/>
    <m/>
    <m/>
    <m/>
    <m/>
    <m/>
    <m/>
    <m/>
    <d v="2024-12-01T00:00:00"/>
    <m/>
    <s v="05"/>
    <m/>
    <m/>
    <m/>
    <s v="242"/>
    <m/>
    <m/>
    <m/>
    <m/>
    <m/>
    <m/>
    <m/>
    <m/>
    <m/>
    <m/>
    <m/>
    <m/>
    <m/>
    <m/>
    <s v="MATHIEU CHEMIN"/>
    <s v="071590"/>
    <s v="REGION GRAND OUEST"/>
    <s v="300602"/>
    <s v="MARYAN HARY"/>
    <s v="100 IMD"/>
    <x v="5"/>
    <x v="5"/>
    <s v="305671"/>
    <s v="OLIVIER BARON"/>
    <s v="200 IMP"/>
    <x v="50"/>
    <x v="50"/>
    <m/>
    <m/>
    <m/>
    <m/>
    <s v="993603"/>
    <s v="SECTEUR BLANC"/>
  </r>
  <r>
    <n v="993601"/>
    <n v="50101834"/>
    <x v="0"/>
    <s v="REGION GRAND OUEST"/>
    <x v="0"/>
    <s v="50101834"/>
    <s v="993601"/>
    <x v="1"/>
    <s v="E"/>
    <m/>
    <m/>
    <m/>
    <s v="SECTEUR BLANC"/>
    <m/>
    <m/>
    <m/>
    <m/>
    <m/>
    <m/>
    <m/>
    <d v="2024-10-01T00:00:00"/>
    <m/>
    <s v="05"/>
    <m/>
    <m/>
    <m/>
    <s v="240"/>
    <m/>
    <m/>
    <m/>
    <m/>
    <m/>
    <m/>
    <m/>
    <m/>
    <m/>
    <m/>
    <m/>
    <m/>
    <m/>
    <m/>
    <s v="MATHIEU CHEMIN"/>
    <s v="071590"/>
    <s v="REGION GRAND OUEST"/>
    <s v="300602"/>
    <s v="MARYAN HARY"/>
    <s v="100 IMD"/>
    <x v="5"/>
    <x v="5"/>
    <s v="305671"/>
    <s v="OLIVIER BARON"/>
    <s v="200 IMP"/>
    <x v="50"/>
    <x v="50"/>
    <s v="304928"/>
    <s v="EMMANUELLE DA CRUZ ALVES"/>
    <s v="440 CCT"/>
    <s v="HC"/>
    <s v="993601"/>
    <s v="SECTEUR BLANC"/>
  </r>
  <r>
    <n v="993600"/>
    <n v="50101833"/>
    <x v="0"/>
    <s v="REGION GRAND OUEST"/>
    <x v="0"/>
    <s v="50101833"/>
    <s v="993600"/>
    <x v="1"/>
    <s v="E"/>
    <m/>
    <m/>
    <m/>
    <s v="SECTEUR BLANC"/>
    <m/>
    <m/>
    <m/>
    <m/>
    <m/>
    <m/>
    <m/>
    <d v="2024-11-01T00:00:00"/>
    <m/>
    <s v="05"/>
    <m/>
    <m/>
    <m/>
    <s v="239"/>
    <m/>
    <m/>
    <m/>
    <m/>
    <m/>
    <m/>
    <m/>
    <m/>
    <m/>
    <m/>
    <m/>
    <m/>
    <m/>
    <m/>
    <s v="MATHIEU CHEMIN"/>
    <s v="071590"/>
    <s v="REGION GRAND OUEST"/>
    <s v="306306"/>
    <s v="FLAVIEN QUIROSA"/>
    <s v="100 IMD"/>
    <x v="35"/>
    <x v="35"/>
    <s v="301508"/>
    <s v="CLEMENT DOURLENS"/>
    <s v="200 IMP"/>
    <x v="117"/>
    <x v="117"/>
    <m/>
    <m/>
    <m/>
    <m/>
    <s v="993600"/>
    <s v="SECTEUR BLANC"/>
  </r>
  <r>
    <n v="993599"/>
    <n v="50101832"/>
    <x v="0"/>
    <s v="REGION GRAND OUEST"/>
    <x v="0"/>
    <s v="50101832"/>
    <s v="993599"/>
    <x v="1"/>
    <s v="E"/>
    <m/>
    <m/>
    <m/>
    <s v="SECTEUR BLANC"/>
    <m/>
    <m/>
    <m/>
    <m/>
    <m/>
    <m/>
    <m/>
    <d v="2024-11-01T00:00:00"/>
    <m/>
    <s v="05"/>
    <m/>
    <m/>
    <m/>
    <s v="238"/>
    <m/>
    <m/>
    <m/>
    <m/>
    <m/>
    <m/>
    <m/>
    <m/>
    <m/>
    <m/>
    <m/>
    <m/>
    <m/>
    <m/>
    <s v="MATHIEU CHEMIN"/>
    <s v="071590"/>
    <s v="REGION GRAND OUEST"/>
    <s v="192093"/>
    <s v="GUILLAUME LIOPE"/>
    <s v="100 IMD"/>
    <x v="15"/>
    <x v="15"/>
    <s v="193296"/>
    <s v="DAVID ROMO"/>
    <s v="200 IMP"/>
    <x v="72"/>
    <x v="72"/>
    <s v="165473"/>
    <s v="FRANCK LAINE"/>
    <s v="386 IE"/>
    <s v="HC"/>
    <s v="993599"/>
    <s v="SECTEUR BLANC"/>
  </r>
  <r>
    <n v="993598"/>
    <n v="50101831"/>
    <x v="0"/>
    <s v="REGION GRAND OUEST"/>
    <x v="0"/>
    <s v="50101831"/>
    <s v="993598"/>
    <x v="1"/>
    <s v="E"/>
    <m/>
    <m/>
    <m/>
    <s v="SECTEUR BLANC"/>
    <m/>
    <m/>
    <m/>
    <m/>
    <m/>
    <m/>
    <m/>
    <d v="2024-11-01T00:00:00"/>
    <m/>
    <s v="05"/>
    <m/>
    <m/>
    <m/>
    <s v="237"/>
    <m/>
    <m/>
    <m/>
    <m/>
    <m/>
    <m/>
    <m/>
    <m/>
    <m/>
    <m/>
    <m/>
    <m/>
    <m/>
    <m/>
    <s v="MATHIEU CHEMIN"/>
    <s v="071590"/>
    <s v="REGION GRAND OUEST"/>
    <s v="192093"/>
    <s v="GUILLAUME LIOPE"/>
    <s v="100 IMD"/>
    <x v="15"/>
    <x v="15"/>
    <s v="305495"/>
    <s v="SEVERINE COUDERT"/>
    <s v="200 IMP"/>
    <x v="56"/>
    <x v="56"/>
    <s v="306361"/>
    <s v="EMILIE DERACHE"/>
    <s v="445 CCA"/>
    <s v="HC"/>
    <s v="993598"/>
    <s v="SECTEUR BLANC"/>
  </r>
  <r>
    <n v="993597"/>
    <n v="50101830"/>
    <x v="0"/>
    <s v="REGION GRAND OUEST"/>
    <x v="0"/>
    <s v="50101830"/>
    <s v="993597"/>
    <x v="1"/>
    <s v="E"/>
    <m/>
    <m/>
    <m/>
    <s v="SECTEUR BLANC"/>
    <m/>
    <m/>
    <m/>
    <m/>
    <m/>
    <m/>
    <m/>
    <d v="2024-12-01T00:00:00"/>
    <m/>
    <s v="05"/>
    <m/>
    <m/>
    <m/>
    <s v="236"/>
    <m/>
    <m/>
    <m/>
    <m/>
    <m/>
    <m/>
    <m/>
    <m/>
    <m/>
    <m/>
    <m/>
    <m/>
    <m/>
    <m/>
    <s v="MATHIEU CHEMIN"/>
    <s v="071590"/>
    <s v="REGION GRAND OUEST"/>
    <s v="192093"/>
    <s v="GUILLAUME LIOPE"/>
    <s v="100 IMD"/>
    <x v="15"/>
    <x v="15"/>
    <s v="193296"/>
    <s v="DAVID ROMO"/>
    <s v="200 IMP"/>
    <x v="72"/>
    <x v="72"/>
    <s v="306473"/>
    <s v="ALEXANDRE BIGOT"/>
    <s v="445 CCA"/>
    <s v="HC"/>
    <s v="993597"/>
    <s v="SECTEUR BLANC"/>
  </r>
  <r>
    <n v="993596"/>
    <n v="50101829"/>
    <x v="0"/>
    <s v="REGION GRAND OUEST"/>
    <x v="0"/>
    <s v="50101829"/>
    <s v="993596"/>
    <x v="1"/>
    <s v="E"/>
    <m/>
    <m/>
    <m/>
    <s v="SECTEUR BLANC"/>
    <m/>
    <m/>
    <m/>
    <m/>
    <m/>
    <m/>
    <m/>
    <d v="2024-11-01T00:00:00"/>
    <m/>
    <s v="05"/>
    <m/>
    <m/>
    <m/>
    <s v="235"/>
    <m/>
    <m/>
    <m/>
    <m/>
    <m/>
    <m/>
    <m/>
    <m/>
    <m/>
    <m/>
    <m/>
    <m/>
    <m/>
    <m/>
    <s v="MATHIEU CHEMIN"/>
    <s v="071590"/>
    <s v="REGION GRAND OUEST"/>
    <s v="192093"/>
    <s v="GUILLAUME LIOPE"/>
    <s v="100 IMD"/>
    <x v="15"/>
    <x v="15"/>
    <s v="302784"/>
    <s v="JULIEN CAPPON"/>
    <s v="200 IMP"/>
    <x v="18"/>
    <x v="18"/>
    <m/>
    <m/>
    <m/>
    <m/>
    <s v="993596"/>
    <s v="SECTEUR BLANC"/>
  </r>
  <r>
    <n v="993595"/>
    <n v="50101828"/>
    <x v="0"/>
    <s v="REGION GRAND OUEST"/>
    <x v="0"/>
    <s v="50101828"/>
    <s v="993595"/>
    <x v="1"/>
    <s v="E"/>
    <m/>
    <m/>
    <m/>
    <s v="SECTEUR BLANC"/>
    <m/>
    <m/>
    <m/>
    <m/>
    <m/>
    <m/>
    <m/>
    <d v="2024-12-01T00:00:00"/>
    <m/>
    <s v="05"/>
    <m/>
    <m/>
    <m/>
    <s v="234"/>
    <m/>
    <m/>
    <m/>
    <m/>
    <m/>
    <m/>
    <m/>
    <m/>
    <m/>
    <m/>
    <m/>
    <m/>
    <m/>
    <m/>
    <s v="MATHIEU CHEMIN"/>
    <s v="071590"/>
    <s v="REGION GRAND OUEST"/>
    <s v="192093"/>
    <s v="GUILLAUME LIOPE"/>
    <s v="100 IMD"/>
    <x v="15"/>
    <x v="15"/>
    <m/>
    <m/>
    <m/>
    <x v="108"/>
    <x v="108"/>
    <s v="306313"/>
    <s v="PIERRE LE ROUX"/>
    <s v="445 CCA"/>
    <s v="HC"/>
    <s v="993595"/>
    <s v="SECTEUR BLANC"/>
  </r>
  <r>
    <n v="993594"/>
    <n v="50101827"/>
    <x v="0"/>
    <s v="REGION GRAND OUEST"/>
    <x v="0"/>
    <s v="50101827"/>
    <s v="993594"/>
    <x v="1"/>
    <s v="E"/>
    <m/>
    <m/>
    <m/>
    <s v="SECTEUR BLANC"/>
    <m/>
    <m/>
    <m/>
    <m/>
    <m/>
    <m/>
    <m/>
    <d v="2024-11-01T00:00:00"/>
    <m/>
    <s v="05"/>
    <m/>
    <m/>
    <m/>
    <s v="233"/>
    <m/>
    <m/>
    <m/>
    <m/>
    <m/>
    <m/>
    <m/>
    <m/>
    <m/>
    <m/>
    <m/>
    <m/>
    <m/>
    <m/>
    <s v="MATHIEU CHEMIN"/>
    <s v="071590"/>
    <s v="REGION GRAND OUEST"/>
    <s v="192093"/>
    <s v="GUILLAUME LIOPE"/>
    <s v="100 IMD"/>
    <x v="15"/>
    <x v="15"/>
    <s v="302784"/>
    <s v="JULIEN CAPPON"/>
    <s v="200 IMP"/>
    <x v="18"/>
    <x v="18"/>
    <s v="305332"/>
    <s v="BENJAMIN AMARI"/>
    <s v="440 CCT"/>
    <s v="HC"/>
    <s v="993594"/>
    <s v="SECTEUR BLANC"/>
  </r>
  <r>
    <n v="993593"/>
    <n v="50101826"/>
    <x v="0"/>
    <s v="REGION GRAND OUEST"/>
    <x v="0"/>
    <s v="50101826"/>
    <s v="993593"/>
    <x v="1"/>
    <s v="E"/>
    <m/>
    <m/>
    <m/>
    <s v="SECTEUR BLANC"/>
    <m/>
    <m/>
    <m/>
    <m/>
    <m/>
    <m/>
    <m/>
    <d v="2024-11-01T00:00:00"/>
    <m/>
    <s v="05"/>
    <m/>
    <m/>
    <m/>
    <s v="232"/>
    <m/>
    <m/>
    <m/>
    <m/>
    <m/>
    <m/>
    <m/>
    <m/>
    <m/>
    <m/>
    <m/>
    <m/>
    <m/>
    <m/>
    <s v="MATHIEU CHEMIN"/>
    <s v="071590"/>
    <s v="REGION GRAND OUEST"/>
    <s v="192093"/>
    <s v="GUILLAUME LIOPE"/>
    <s v="100 IMD"/>
    <x v="15"/>
    <x v="15"/>
    <s v="302784"/>
    <s v="JULIEN CAPPON"/>
    <s v="200 IMP"/>
    <x v="18"/>
    <x v="18"/>
    <m/>
    <m/>
    <m/>
    <m/>
    <s v="993593"/>
    <s v="SECTEUR BLANC"/>
  </r>
  <r>
    <n v="993592"/>
    <n v="50101825"/>
    <x v="0"/>
    <s v="REGION GRAND OUEST"/>
    <x v="0"/>
    <s v="50101825"/>
    <s v="993592"/>
    <x v="1"/>
    <s v="E"/>
    <m/>
    <m/>
    <m/>
    <s v="SECTEUR BLANC"/>
    <m/>
    <m/>
    <m/>
    <m/>
    <m/>
    <m/>
    <m/>
    <d v="2024-11-01T00:00:00"/>
    <m/>
    <s v="05"/>
    <m/>
    <m/>
    <m/>
    <s v="231"/>
    <m/>
    <m/>
    <m/>
    <m/>
    <m/>
    <m/>
    <m/>
    <m/>
    <m/>
    <m/>
    <m/>
    <m/>
    <m/>
    <m/>
    <s v="MATHIEU CHEMIN"/>
    <s v="071590"/>
    <s v="REGION GRAND OUEST"/>
    <s v="192093"/>
    <s v="GUILLAUME LIOPE"/>
    <s v="100 IMD"/>
    <x v="15"/>
    <x v="15"/>
    <s v="193296"/>
    <s v="DAVID ROMO"/>
    <s v="200 IMP"/>
    <x v="72"/>
    <x v="72"/>
    <s v="305363"/>
    <s v="BENJAMIN OGER"/>
    <s v="440 CCT"/>
    <s v="HC"/>
    <s v="993592"/>
    <s v="SECTEUR BLANC"/>
  </r>
  <r>
    <n v="993591"/>
    <n v="50101824"/>
    <x v="0"/>
    <s v="REGION GRAND OUEST"/>
    <x v="0"/>
    <s v="50101824"/>
    <s v="993591"/>
    <x v="1"/>
    <s v="E"/>
    <m/>
    <m/>
    <m/>
    <s v="SECTEUR BLANC"/>
    <m/>
    <m/>
    <m/>
    <m/>
    <m/>
    <m/>
    <m/>
    <d v="2024-11-01T00:00:00"/>
    <m/>
    <s v="05"/>
    <m/>
    <m/>
    <m/>
    <s v="230"/>
    <m/>
    <m/>
    <m/>
    <m/>
    <m/>
    <m/>
    <m/>
    <m/>
    <m/>
    <m/>
    <m/>
    <m/>
    <m/>
    <m/>
    <s v="MATHIEU CHEMIN"/>
    <s v="071590"/>
    <s v="REGION GRAND OUEST"/>
    <s v="192093"/>
    <s v="GUILLAUME LIOPE"/>
    <s v="100 IMD"/>
    <x v="15"/>
    <x v="15"/>
    <s v="193296"/>
    <s v="DAVID ROMO"/>
    <s v="200 IMP"/>
    <x v="72"/>
    <x v="72"/>
    <s v="305631"/>
    <s v="BENJAMIN GARETIER"/>
    <s v="440 CCT"/>
    <s v="HC"/>
    <s v="993591"/>
    <s v="SECTEUR BLANC"/>
  </r>
  <r>
    <n v="993590"/>
    <n v="50101823"/>
    <x v="0"/>
    <s v="REGION GRAND OUEST"/>
    <x v="0"/>
    <s v="50101823"/>
    <s v="993590"/>
    <x v="1"/>
    <s v="E"/>
    <m/>
    <m/>
    <m/>
    <s v="SECTEUR BLANC"/>
    <m/>
    <m/>
    <m/>
    <m/>
    <m/>
    <m/>
    <m/>
    <d v="2024-11-01T00:00:00"/>
    <m/>
    <s v="05"/>
    <m/>
    <m/>
    <m/>
    <s v="229"/>
    <m/>
    <m/>
    <m/>
    <m/>
    <m/>
    <m/>
    <m/>
    <m/>
    <m/>
    <m/>
    <m/>
    <m/>
    <m/>
    <m/>
    <s v="MATHIEU CHEMIN"/>
    <s v="071590"/>
    <s v="REGION GRAND OUEST"/>
    <s v="192093"/>
    <s v="GUILLAUME LIOPE"/>
    <s v="100 IMD"/>
    <x v="15"/>
    <x v="15"/>
    <s v="193296"/>
    <s v="DAVID ROMO"/>
    <s v="200 IMP"/>
    <x v="72"/>
    <x v="72"/>
    <s v="305594"/>
    <s v="ISABELLE GUILLON"/>
    <s v="440 CCT"/>
    <s v="HC"/>
    <s v="993590"/>
    <s v="SECTEUR BLANC"/>
  </r>
  <r>
    <n v="993589"/>
    <n v="50101822"/>
    <x v="0"/>
    <s v="REGION GRAND OUEST"/>
    <x v="0"/>
    <s v="50101822"/>
    <s v="993589"/>
    <x v="1"/>
    <s v="E"/>
    <m/>
    <m/>
    <m/>
    <s v="SECTEUR BLANC"/>
    <m/>
    <m/>
    <m/>
    <m/>
    <m/>
    <m/>
    <m/>
    <d v="2024-10-01T00:00:00"/>
    <m/>
    <s v="05"/>
    <m/>
    <m/>
    <m/>
    <s v="228"/>
    <m/>
    <m/>
    <m/>
    <m/>
    <m/>
    <m/>
    <m/>
    <m/>
    <m/>
    <m/>
    <m/>
    <m/>
    <m/>
    <m/>
    <s v="MATHIEU CHEMIN"/>
    <s v="071590"/>
    <s v="REGION GRAND OUEST"/>
    <s v="306176"/>
    <s v="BERENGERE CORVELLEC"/>
    <s v="100 IMD"/>
    <x v="31"/>
    <x v="31"/>
    <s v="172830"/>
    <s v="RICHARD PITON"/>
    <s v="200 IMP"/>
    <x v="55"/>
    <x v="55"/>
    <s v="304765"/>
    <s v="DAVID MAINDROU"/>
    <s v="440 CCT"/>
    <s v="HC"/>
    <s v="993589"/>
    <s v="SECTEUR BLANC"/>
  </r>
  <r>
    <n v="993588"/>
    <n v="50101821"/>
    <x v="0"/>
    <s v="REGION GRAND OUEST"/>
    <x v="0"/>
    <s v="50101821"/>
    <s v="993588"/>
    <x v="1"/>
    <s v="E"/>
    <m/>
    <m/>
    <m/>
    <s v="SECTEUR BLANC"/>
    <m/>
    <m/>
    <m/>
    <m/>
    <m/>
    <m/>
    <m/>
    <d v="2024-10-01T00:00:00"/>
    <m/>
    <s v="05"/>
    <m/>
    <m/>
    <m/>
    <s v="227"/>
    <m/>
    <m/>
    <m/>
    <m/>
    <m/>
    <m/>
    <m/>
    <m/>
    <m/>
    <m/>
    <m/>
    <m/>
    <m/>
    <m/>
    <s v="MATHIEU CHEMIN"/>
    <s v="071590"/>
    <s v="REGION GRAND OUEST"/>
    <s v="306176"/>
    <s v="BERENGERE CORVELLEC"/>
    <s v="100 IMD"/>
    <x v="31"/>
    <x v="31"/>
    <s v="172830"/>
    <s v="RICHARD PITON"/>
    <s v="200 IMP"/>
    <x v="55"/>
    <x v="55"/>
    <s v="305323"/>
    <s v="FLORENT FILLON"/>
    <s v="440 CCT"/>
    <s v="HC"/>
    <s v="993588"/>
    <s v="SECTEUR BLANC"/>
  </r>
  <r>
    <n v="993586"/>
    <n v="50101819"/>
    <x v="0"/>
    <s v="REGION GRAND OUEST"/>
    <x v="0"/>
    <s v="50101819"/>
    <s v="993586"/>
    <x v="1"/>
    <s v="E"/>
    <m/>
    <m/>
    <m/>
    <s v="SECTEUR BLANC"/>
    <m/>
    <m/>
    <m/>
    <m/>
    <m/>
    <m/>
    <m/>
    <d v="2024-12-01T00:00:00"/>
    <m/>
    <s v="05"/>
    <m/>
    <m/>
    <m/>
    <s v="225"/>
    <m/>
    <m/>
    <m/>
    <m/>
    <m/>
    <m/>
    <m/>
    <m/>
    <m/>
    <m/>
    <m/>
    <m/>
    <m/>
    <m/>
    <s v="MATHIEU CHEMIN"/>
    <s v="071590"/>
    <s v="REGION GRAND OUEST"/>
    <s v="192093"/>
    <s v="GUILLAUME LIOPE"/>
    <s v="100 IMD"/>
    <x v="15"/>
    <x v="15"/>
    <s v="305551"/>
    <s v="THOMAS JONGEN"/>
    <s v="310 CMA"/>
    <x v="108"/>
    <x v="108"/>
    <s v="306204"/>
    <s v="STEPHEN THIBEAULT"/>
    <s v="445 CCA"/>
    <s v="HC"/>
    <s v="993586"/>
    <s v="SECTEUR BLANC"/>
  </r>
  <r>
    <n v="993585"/>
    <n v="50101818"/>
    <x v="0"/>
    <s v="REGION GRAND OUEST"/>
    <x v="0"/>
    <s v="50101818"/>
    <s v="993585"/>
    <x v="1"/>
    <s v="E"/>
    <m/>
    <m/>
    <m/>
    <s v="SECTEUR BLANC"/>
    <m/>
    <m/>
    <m/>
    <m/>
    <m/>
    <m/>
    <m/>
    <d v="2024-12-01T00:00:00"/>
    <m/>
    <s v="05"/>
    <m/>
    <m/>
    <m/>
    <s v="224"/>
    <m/>
    <m/>
    <m/>
    <m/>
    <m/>
    <m/>
    <m/>
    <m/>
    <m/>
    <m/>
    <m/>
    <m/>
    <m/>
    <m/>
    <s v="MATHIEU CHEMIN"/>
    <s v="071590"/>
    <s v="REGION GRAND OUEST"/>
    <s v="192093"/>
    <s v="GUILLAUME LIOPE"/>
    <s v="100 IMD"/>
    <x v="15"/>
    <x v="15"/>
    <s v="305551"/>
    <s v="THOMAS JONGEN"/>
    <s v="310 CMA"/>
    <x v="108"/>
    <x v="108"/>
    <s v="303623"/>
    <s v="AURELIEN ROULET"/>
    <s v="441 CCTM"/>
    <s v="HC"/>
    <s v="993585"/>
    <s v="SECTEUR BLANC"/>
  </r>
  <r>
    <n v="993584"/>
    <n v="50101817"/>
    <x v="0"/>
    <s v="REGION GRAND OUEST"/>
    <x v="0"/>
    <s v="50101817"/>
    <s v="993584"/>
    <x v="1"/>
    <s v="E"/>
    <m/>
    <m/>
    <m/>
    <s v="SECTEUR BLANC"/>
    <m/>
    <m/>
    <m/>
    <m/>
    <m/>
    <m/>
    <m/>
    <d v="2024-11-01T00:00:00"/>
    <m/>
    <s v="05"/>
    <m/>
    <m/>
    <m/>
    <s v="223"/>
    <m/>
    <m/>
    <m/>
    <m/>
    <m/>
    <m/>
    <m/>
    <m/>
    <m/>
    <m/>
    <m/>
    <m/>
    <m/>
    <m/>
    <s v="MATHIEU CHEMIN"/>
    <s v="071590"/>
    <s v="REGION GRAND OUEST"/>
    <s v="306484"/>
    <s v="GUILLAUME LAUZANAS"/>
    <s v="100 IMD"/>
    <x v="21"/>
    <x v="21"/>
    <s v="188232"/>
    <s v="FREDERIC LE FEVRE"/>
    <s v="200 IMP"/>
    <x v="113"/>
    <x v="113"/>
    <s v="305750"/>
    <s v="MARIANNE COTONEA"/>
    <s v="440 CCT"/>
    <s v="HC"/>
    <s v="993584"/>
    <s v="SECTEUR BLANC"/>
  </r>
  <r>
    <n v="993583"/>
    <n v="50101816"/>
    <x v="0"/>
    <s v="REGION GRAND OUEST"/>
    <x v="0"/>
    <s v="50101816"/>
    <s v="993583"/>
    <x v="1"/>
    <s v="E"/>
    <m/>
    <m/>
    <m/>
    <s v="SECTEUR BLANC"/>
    <m/>
    <m/>
    <m/>
    <m/>
    <m/>
    <m/>
    <m/>
    <d v="2024-11-01T00:00:00"/>
    <m/>
    <s v="05"/>
    <m/>
    <m/>
    <m/>
    <s v="222"/>
    <m/>
    <m/>
    <m/>
    <m/>
    <m/>
    <m/>
    <m/>
    <m/>
    <m/>
    <m/>
    <m/>
    <m/>
    <m/>
    <m/>
    <s v="MATHIEU CHEMIN"/>
    <s v="071590"/>
    <s v="REGION GRAND OUEST"/>
    <s v="306484"/>
    <s v="GUILLAUME LAUZANAS"/>
    <s v="100 IMD"/>
    <x v="21"/>
    <x v="21"/>
    <s v="188232"/>
    <s v="FREDERIC LE FEVRE"/>
    <s v="200 IMP"/>
    <x v="113"/>
    <x v="113"/>
    <m/>
    <m/>
    <m/>
    <m/>
    <s v="993583"/>
    <s v="SECTEUR BLANC"/>
  </r>
  <r>
    <n v="993582"/>
    <n v="50101815"/>
    <x v="0"/>
    <s v="REGION GRAND OUEST"/>
    <x v="0"/>
    <s v="50101815"/>
    <s v="993582"/>
    <x v="1"/>
    <s v="E"/>
    <m/>
    <m/>
    <m/>
    <s v="SECTEUR BLANC"/>
    <m/>
    <m/>
    <m/>
    <m/>
    <m/>
    <m/>
    <m/>
    <d v="2024-11-01T00:00:00"/>
    <m/>
    <s v="05"/>
    <m/>
    <m/>
    <m/>
    <s v="221"/>
    <m/>
    <m/>
    <m/>
    <m/>
    <m/>
    <m/>
    <m/>
    <m/>
    <m/>
    <m/>
    <m/>
    <m/>
    <m/>
    <m/>
    <s v="MATHIEU CHEMIN"/>
    <s v="071590"/>
    <s v="REGION GRAND OUEST"/>
    <s v="306484"/>
    <s v="GUILLAUME LAUZANAS"/>
    <s v="100 IMD"/>
    <x v="21"/>
    <x v="21"/>
    <s v="188232"/>
    <s v="FREDERIC LE FEVRE"/>
    <s v="200 IMP"/>
    <x v="113"/>
    <x v="113"/>
    <s v="305699"/>
    <s v="ALAN CONGAR"/>
    <s v="440 CCT"/>
    <s v="HC"/>
    <s v="993582"/>
    <s v="SECTEUR BLANC"/>
  </r>
  <r>
    <n v="993581"/>
    <n v="50101814"/>
    <x v="0"/>
    <s v="REGION GRAND OUEST"/>
    <x v="0"/>
    <s v="50101814"/>
    <s v="993581"/>
    <x v="1"/>
    <s v="E"/>
    <m/>
    <m/>
    <m/>
    <s v="SECTEUR BLANC"/>
    <m/>
    <m/>
    <m/>
    <m/>
    <m/>
    <m/>
    <m/>
    <d v="2024-12-01T00:00:00"/>
    <m/>
    <s v="05"/>
    <m/>
    <m/>
    <m/>
    <s v="220"/>
    <m/>
    <m/>
    <m/>
    <m/>
    <m/>
    <m/>
    <m/>
    <m/>
    <m/>
    <m/>
    <m/>
    <m/>
    <m/>
    <m/>
    <s v="MATHIEU CHEMIN"/>
    <s v="071590"/>
    <s v="REGION GRAND OUEST"/>
    <s v="306484"/>
    <s v="GUILLAUME LAUZANAS"/>
    <s v="100 IMD"/>
    <x v="21"/>
    <x v="21"/>
    <s v="305352"/>
    <s v="THIBAUT INIZAN"/>
    <s v="310 CMA"/>
    <x v="105"/>
    <x v="105"/>
    <m/>
    <m/>
    <m/>
    <m/>
    <s v="993581"/>
    <s v="SECTEUR BLANC"/>
  </r>
  <r>
    <n v="993580"/>
    <n v="50101813"/>
    <x v="0"/>
    <s v="REGION GRAND OUEST"/>
    <x v="0"/>
    <s v="50101813"/>
    <s v="993580"/>
    <x v="1"/>
    <s v="E"/>
    <m/>
    <m/>
    <m/>
    <s v="SECTEUR BLANC"/>
    <m/>
    <m/>
    <m/>
    <m/>
    <m/>
    <m/>
    <m/>
    <d v="2024-12-01T00:00:00"/>
    <m/>
    <s v="05"/>
    <m/>
    <m/>
    <m/>
    <s v="219"/>
    <m/>
    <m/>
    <m/>
    <m/>
    <m/>
    <m/>
    <m/>
    <m/>
    <m/>
    <m/>
    <m/>
    <m/>
    <m/>
    <m/>
    <s v="MATHIEU CHEMIN"/>
    <s v="071590"/>
    <s v="REGION GRAND OUEST"/>
    <s v="306484"/>
    <s v="GUILLAUME LAUZANAS"/>
    <s v="100 IMD"/>
    <x v="21"/>
    <x v="21"/>
    <s v="305352"/>
    <s v="THIBAUT INIZAN"/>
    <s v="310 CMA"/>
    <x v="105"/>
    <x v="105"/>
    <s v="305443"/>
    <s v="EMMANUEL CHEVALIER"/>
    <s v="440 CCT"/>
    <s v="HC"/>
    <s v="993580"/>
    <s v="SECTEUR BLANC"/>
  </r>
  <r>
    <n v="993579"/>
    <n v="50101812"/>
    <x v="0"/>
    <s v="REGION GRAND OUEST"/>
    <x v="0"/>
    <s v="50101812"/>
    <s v="993579"/>
    <x v="1"/>
    <s v="E"/>
    <m/>
    <m/>
    <m/>
    <s v="SECTEUR BLANC"/>
    <m/>
    <m/>
    <m/>
    <m/>
    <m/>
    <m/>
    <m/>
    <d v="2024-12-01T00:00:00"/>
    <m/>
    <s v="05"/>
    <m/>
    <m/>
    <m/>
    <s v="218"/>
    <m/>
    <m/>
    <m/>
    <m/>
    <m/>
    <m/>
    <m/>
    <m/>
    <m/>
    <m/>
    <m/>
    <m/>
    <m/>
    <m/>
    <s v="MATHIEU CHEMIN"/>
    <s v="071590"/>
    <s v="REGION GRAND OUEST"/>
    <s v="306484"/>
    <s v="GUILLAUME LAUZANAS"/>
    <s v="100 IMD"/>
    <x v="21"/>
    <x v="21"/>
    <s v="305352"/>
    <s v="THIBAUT INIZAN"/>
    <s v="310 CMA"/>
    <x v="105"/>
    <x v="105"/>
    <m/>
    <m/>
    <m/>
    <m/>
    <s v="993579"/>
    <s v="SECTEUR BLANC"/>
  </r>
  <r>
    <n v="993578"/>
    <n v="50101811"/>
    <x v="0"/>
    <s v="REGION GRAND OUEST"/>
    <x v="0"/>
    <s v="50101811"/>
    <s v="993578"/>
    <x v="1"/>
    <s v="E"/>
    <m/>
    <m/>
    <m/>
    <s v="SECTEUR BLANC"/>
    <m/>
    <m/>
    <m/>
    <m/>
    <m/>
    <m/>
    <m/>
    <d v="2024-12-01T00:00:00"/>
    <m/>
    <s v="05"/>
    <m/>
    <m/>
    <m/>
    <s v="217"/>
    <m/>
    <m/>
    <m/>
    <m/>
    <m/>
    <m/>
    <m/>
    <m/>
    <m/>
    <m/>
    <m/>
    <m/>
    <m/>
    <m/>
    <s v="MATHIEU CHEMIN"/>
    <s v="071590"/>
    <s v="REGION GRAND OUEST"/>
    <s v="306484"/>
    <s v="GUILLAUME LAUZANAS"/>
    <s v="100 IMD"/>
    <x v="21"/>
    <x v="21"/>
    <s v="305352"/>
    <s v="THIBAUT INIZAN"/>
    <s v="310 CMA"/>
    <x v="105"/>
    <x v="105"/>
    <m/>
    <m/>
    <m/>
    <m/>
    <s v="993578"/>
    <s v="SECTEUR BLANC"/>
  </r>
  <r>
    <n v="993576"/>
    <n v="50101809"/>
    <x v="0"/>
    <s v="REGION GRAND OUEST"/>
    <x v="0"/>
    <s v="50101809"/>
    <s v="993576"/>
    <x v="1"/>
    <s v="E"/>
    <m/>
    <m/>
    <m/>
    <s v="SECTEUR BLANC"/>
    <m/>
    <m/>
    <m/>
    <m/>
    <m/>
    <m/>
    <m/>
    <d v="2024-11-01T00:00:00"/>
    <m/>
    <s v="05"/>
    <m/>
    <m/>
    <m/>
    <s v="215"/>
    <m/>
    <m/>
    <m/>
    <m/>
    <m/>
    <m/>
    <m/>
    <m/>
    <m/>
    <m/>
    <m/>
    <m/>
    <m/>
    <m/>
    <s v="MATHIEU CHEMIN"/>
    <s v="071590"/>
    <s v="REGION GRAND OUEST"/>
    <s v="306484"/>
    <s v="GUILLAUME LAUZANAS"/>
    <s v="100 IMD"/>
    <x v="21"/>
    <x v="21"/>
    <s v="188232"/>
    <s v="FREDERIC LE FEVRE"/>
    <s v="200 IMP"/>
    <x v="113"/>
    <x v="113"/>
    <s v="305243"/>
    <s v="BAPTISTE LE BELLEC"/>
    <s v="440 CCT"/>
    <s v="HC"/>
    <s v="993576"/>
    <s v="SECTEUR BLANC"/>
  </r>
  <r>
    <n v="993575"/>
    <n v="50101808"/>
    <x v="0"/>
    <s v="REGION GRAND OUEST"/>
    <x v="0"/>
    <s v="50101808"/>
    <s v="993575"/>
    <x v="1"/>
    <s v="E"/>
    <m/>
    <m/>
    <m/>
    <s v="SECTEUR BLANC"/>
    <m/>
    <m/>
    <m/>
    <m/>
    <m/>
    <m/>
    <m/>
    <d v="2024-12-01T00:00:00"/>
    <m/>
    <s v="05"/>
    <m/>
    <m/>
    <m/>
    <s v="214"/>
    <m/>
    <m/>
    <m/>
    <m/>
    <m/>
    <m/>
    <m/>
    <m/>
    <m/>
    <m/>
    <m/>
    <m/>
    <m/>
    <m/>
    <s v="MATHIEU CHEMIN"/>
    <s v="071590"/>
    <s v="REGION GRAND OUEST"/>
    <s v="306484"/>
    <s v="GUILLAUME LAUZANAS"/>
    <s v="100 IMD"/>
    <x v="21"/>
    <x v="21"/>
    <s v="305352"/>
    <s v="THIBAUT INIZAN"/>
    <s v="310 CMA"/>
    <x v="105"/>
    <x v="105"/>
    <s v="305047"/>
    <s v="GILLES PENSEC"/>
    <s v="440 CCT"/>
    <s v="HC"/>
    <s v="993575"/>
    <s v="SECTEUR BLANC"/>
  </r>
  <r>
    <n v="993573"/>
    <n v="50101806"/>
    <x v="0"/>
    <s v="REGION GRAND OUEST"/>
    <x v="0"/>
    <s v="50101806"/>
    <s v="993573"/>
    <x v="1"/>
    <s v="E"/>
    <m/>
    <m/>
    <m/>
    <s v="SECTEUR BLANC"/>
    <m/>
    <m/>
    <m/>
    <m/>
    <m/>
    <m/>
    <m/>
    <d v="2024-11-01T00:00:00"/>
    <m/>
    <s v="05"/>
    <m/>
    <m/>
    <m/>
    <s v="212"/>
    <m/>
    <m/>
    <m/>
    <m/>
    <m/>
    <m/>
    <m/>
    <m/>
    <m/>
    <m/>
    <m/>
    <m/>
    <m/>
    <m/>
    <s v="MATHIEU CHEMIN"/>
    <s v="071590"/>
    <s v="REGION GRAND OUEST"/>
    <s v="306484"/>
    <s v="GUILLAUME LAUZANAS"/>
    <s v="100 IMD"/>
    <x v="21"/>
    <x v="21"/>
    <s v="188232"/>
    <s v="FREDERIC LE FEVRE"/>
    <s v="200 IMP"/>
    <x v="113"/>
    <x v="113"/>
    <m/>
    <m/>
    <m/>
    <m/>
    <s v="993573"/>
    <s v="SECTEUR BLANC"/>
  </r>
  <r>
    <n v="993572"/>
    <n v="50101805"/>
    <x v="0"/>
    <s v="REGION GRAND OUEST"/>
    <x v="0"/>
    <s v="50101805"/>
    <s v="993572"/>
    <x v="1"/>
    <s v="E"/>
    <m/>
    <m/>
    <m/>
    <s v="SECTEUR BLANC"/>
    <m/>
    <m/>
    <m/>
    <m/>
    <m/>
    <m/>
    <m/>
    <d v="2024-11-01T00:00:00"/>
    <m/>
    <s v="05"/>
    <m/>
    <m/>
    <m/>
    <s v="211"/>
    <m/>
    <m/>
    <m/>
    <m/>
    <m/>
    <m/>
    <m/>
    <m/>
    <m/>
    <m/>
    <m/>
    <m/>
    <m/>
    <m/>
    <s v="MATHIEU CHEMIN"/>
    <s v="071590"/>
    <s v="REGION GRAND OUEST"/>
    <s v="175115"/>
    <s v="PABLO LECOQ"/>
    <s v="100 IMD"/>
    <x v="27"/>
    <x v="27"/>
    <s v="193693"/>
    <s v="SEBASTIEN BOUTTEMAND"/>
    <s v="200 IMP"/>
    <x v="92"/>
    <x v="92"/>
    <s v="193726"/>
    <s v="JUSTINE DUSSART"/>
    <s v="386 IE"/>
    <s v="HC"/>
    <s v="993572"/>
    <s v="SECTEUR BLANC"/>
  </r>
  <r>
    <n v="993571"/>
    <n v="50101804"/>
    <x v="0"/>
    <s v="REGION GRAND OUEST"/>
    <x v="0"/>
    <s v="50101804"/>
    <s v="993571"/>
    <x v="1"/>
    <s v="E"/>
    <m/>
    <m/>
    <m/>
    <s v="SECTEUR BLANC"/>
    <m/>
    <m/>
    <m/>
    <m/>
    <m/>
    <m/>
    <m/>
    <d v="2024-11-01T00:00:00"/>
    <m/>
    <s v="05"/>
    <m/>
    <m/>
    <m/>
    <s v="210"/>
    <m/>
    <m/>
    <m/>
    <m/>
    <m/>
    <m/>
    <m/>
    <m/>
    <m/>
    <m/>
    <m/>
    <m/>
    <m/>
    <m/>
    <s v="MATHIEU CHEMIN"/>
    <s v="071590"/>
    <s v="REGION GRAND OUEST"/>
    <s v="175115"/>
    <s v="PABLO LECOQ"/>
    <s v="100 IMD"/>
    <x v="27"/>
    <x v="27"/>
    <s v="193693"/>
    <s v="SEBASTIEN BOUTTEMAND"/>
    <s v="200 IMP"/>
    <x v="92"/>
    <x v="92"/>
    <s v="192743"/>
    <s v="MICHAEL DOUDARD"/>
    <s v="370 CC.E"/>
    <s v="HC"/>
    <s v="993571"/>
    <s v="SECTEUR BLANC"/>
  </r>
  <r>
    <n v="993570"/>
    <n v="50101803"/>
    <x v="0"/>
    <s v="REGION GRAND OUEST"/>
    <x v="0"/>
    <s v="50101803"/>
    <s v="993570"/>
    <x v="1"/>
    <s v="E"/>
    <m/>
    <m/>
    <m/>
    <s v="SECTEUR BLANC"/>
    <m/>
    <m/>
    <m/>
    <m/>
    <m/>
    <m/>
    <m/>
    <d v="2024-11-01T00:00:00"/>
    <m/>
    <s v="05"/>
    <m/>
    <m/>
    <m/>
    <s v="209"/>
    <m/>
    <m/>
    <m/>
    <m/>
    <m/>
    <m/>
    <m/>
    <m/>
    <m/>
    <m/>
    <m/>
    <m/>
    <m/>
    <m/>
    <s v="MATHIEU CHEMIN"/>
    <s v="071590"/>
    <s v="REGION GRAND OUEST"/>
    <s v="175115"/>
    <s v="PABLO LECOQ"/>
    <s v="100 IMD"/>
    <x v="27"/>
    <x v="27"/>
    <s v="302652"/>
    <s v="ARNAUD HOCHET"/>
    <s v="200 IMP"/>
    <x v="104"/>
    <x v="104"/>
    <m/>
    <m/>
    <m/>
    <m/>
    <s v="993570"/>
    <s v="SECTEUR BLANC"/>
  </r>
  <r>
    <n v="993569"/>
    <n v="50101802"/>
    <x v="0"/>
    <s v="REGION GRAND OUEST"/>
    <x v="0"/>
    <s v="50101802"/>
    <s v="993569"/>
    <x v="1"/>
    <s v="E"/>
    <m/>
    <m/>
    <m/>
    <s v="SECTEUR BLANC"/>
    <m/>
    <m/>
    <m/>
    <m/>
    <m/>
    <m/>
    <m/>
    <d v="2024-11-01T00:00:00"/>
    <m/>
    <s v="05"/>
    <m/>
    <m/>
    <m/>
    <s v="208"/>
    <m/>
    <m/>
    <m/>
    <m/>
    <m/>
    <m/>
    <m/>
    <m/>
    <m/>
    <m/>
    <m/>
    <m/>
    <m/>
    <m/>
    <s v="MATHIEU CHEMIN"/>
    <s v="071590"/>
    <s v="REGION GRAND OUEST"/>
    <s v="175115"/>
    <s v="PABLO LECOQ"/>
    <s v="100 IMD"/>
    <x v="27"/>
    <x v="27"/>
    <s v="303962"/>
    <s v="JORDAN BRICARD"/>
    <s v="200 IMP"/>
    <x v="70"/>
    <x v="70"/>
    <m/>
    <m/>
    <m/>
    <m/>
    <s v="993569"/>
    <s v="SECTEUR BLANC"/>
  </r>
  <r>
    <n v="993568"/>
    <n v="50101801"/>
    <x v="0"/>
    <s v="REGION GRAND OUEST"/>
    <x v="0"/>
    <s v="50101801"/>
    <s v="993568"/>
    <x v="1"/>
    <s v="E"/>
    <m/>
    <m/>
    <m/>
    <s v="SECTEUR BLANC"/>
    <m/>
    <m/>
    <m/>
    <m/>
    <m/>
    <m/>
    <m/>
    <d v="2024-11-01T00:00:00"/>
    <m/>
    <s v="05"/>
    <m/>
    <m/>
    <m/>
    <s v="207"/>
    <m/>
    <m/>
    <m/>
    <m/>
    <m/>
    <m/>
    <m/>
    <m/>
    <m/>
    <m/>
    <m/>
    <m/>
    <m/>
    <m/>
    <s v="MATHIEU CHEMIN"/>
    <s v="071590"/>
    <s v="REGION GRAND OUEST"/>
    <s v="175115"/>
    <s v="PABLO LECOQ"/>
    <s v="100 IMD"/>
    <x v="27"/>
    <x v="27"/>
    <s v="303962"/>
    <s v="JORDAN BRICARD"/>
    <s v="200 IMP"/>
    <x v="70"/>
    <x v="70"/>
    <s v="306279"/>
    <s v="MAGALIE BRAULT"/>
    <s v="445 CCA"/>
    <s v="HC"/>
    <s v="993568"/>
    <s v="SECTEUR BLANC"/>
  </r>
  <r>
    <n v="993567"/>
    <n v="50101800"/>
    <x v="0"/>
    <s v="REGION GRAND OUEST"/>
    <x v="0"/>
    <s v="50101800"/>
    <s v="993567"/>
    <x v="1"/>
    <s v="E"/>
    <m/>
    <m/>
    <m/>
    <s v="SECTEUR BLANC"/>
    <m/>
    <m/>
    <m/>
    <m/>
    <m/>
    <m/>
    <m/>
    <d v="2024-11-01T00:00:00"/>
    <m/>
    <s v="05"/>
    <m/>
    <m/>
    <m/>
    <s v="206"/>
    <m/>
    <m/>
    <m/>
    <m/>
    <m/>
    <m/>
    <m/>
    <m/>
    <m/>
    <m/>
    <m/>
    <m/>
    <m/>
    <m/>
    <s v="MATHIEU CHEMIN"/>
    <s v="071590"/>
    <s v="REGION GRAND OUEST"/>
    <s v="175115"/>
    <s v="PABLO LECOQ"/>
    <s v="100 IMD"/>
    <x v="27"/>
    <x v="27"/>
    <s v="303962"/>
    <s v="JORDAN BRICARD"/>
    <s v="200 IMP"/>
    <x v="70"/>
    <x v="70"/>
    <m/>
    <m/>
    <m/>
    <m/>
    <s v="993567"/>
    <s v="SECTEUR BLANC"/>
  </r>
  <r>
    <n v="993565"/>
    <n v="50101798"/>
    <x v="0"/>
    <s v="REGION GRAND OUEST"/>
    <x v="0"/>
    <s v="50101798"/>
    <s v="993565"/>
    <x v="1"/>
    <s v="E"/>
    <m/>
    <m/>
    <m/>
    <s v="SECTEUR BLANC"/>
    <m/>
    <m/>
    <m/>
    <m/>
    <m/>
    <m/>
    <m/>
    <d v="2024-11-01T00:00:00"/>
    <m/>
    <s v="05"/>
    <m/>
    <m/>
    <m/>
    <s v="204"/>
    <m/>
    <m/>
    <m/>
    <m/>
    <m/>
    <m/>
    <m/>
    <m/>
    <m/>
    <m/>
    <m/>
    <m/>
    <m/>
    <m/>
    <s v="MATHIEU CHEMIN"/>
    <s v="071590"/>
    <s v="REGION GRAND OUEST"/>
    <s v="175115"/>
    <s v="PABLO LECOQ"/>
    <s v="100 IMD"/>
    <x v="27"/>
    <x v="27"/>
    <s v="303962"/>
    <s v="JORDAN BRICARD"/>
    <s v="200 IMP"/>
    <x v="70"/>
    <x v="70"/>
    <m/>
    <m/>
    <m/>
    <m/>
    <s v="993565"/>
    <s v="SECTEUR BLANC"/>
  </r>
  <r>
    <n v="993564"/>
    <n v="50101797"/>
    <x v="0"/>
    <s v="REGION GRAND OUEST"/>
    <x v="0"/>
    <s v="50101797"/>
    <s v="993564"/>
    <x v="1"/>
    <s v="E"/>
    <m/>
    <m/>
    <m/>
    <s v="SECTEUR BLANC"/>
    <m/>
    <m/>
    <m/>
    <m/>
    <m/>
    <m/>
    <m/>
    <d v="2024-11-01T00:00:00"/>
    <m/>
    <s v="05"/>
    <m/>
    <m/>
    <m/>
    <s v="203"/>
    <m/>
    <m/>
    <m/>
    <m/>
    <m/>
    <m/>
    <m/>
    <m/>
    <m/>
    <m/>
    <m/>
    <m/>
    <m/>
    <m/>
    <s v="MATHIEU CHEMIN"/>
    <s v="071590"/>
    <s v="REGION GRAND OUEST"/>
    <s v="175115"/>
    <s v="PABLO LECOQ"/>
    <s v="100 IMD"/>
    <x v="27"/>
    <x v="27"/>
    <s v="303962"/>
    <s v="JORDAN BRICARD"/>
    <s v="200 IMP"/>
    <x v="70"/>
    <x v="70"/>
    <m/>
    <m/>
    <m/>
    <m/>
    <s v="993564"/>
    <s v="SECTEUR BLANC"/>
  </r>
  <r>
    <n v="993563"/>
    <n v="50101796"/>
    <x v="0"/>
    <s v="REGION GRAND OUEST"/>
    <x v="0"/>
    <s v="50101796"/>
    <s v="993563"/>
    <x v="1"/>
    <s v="E"/>
    <m/>
    <m/>
    <m/>
    <s v="SECTEUR BLANC"/>
    <m/>
    <m/>
    <m/>
    <m/>
    <m/>
    <m/>
    <m/>
    <d v="2024-11-01T00:00:00"/>
    <m/>
    <s v="05"/>
    <m/>
    <m/>
    <m/>
    <s v="202"/>
    <m/>
    <m/>
    <m/>
    <m/>
    <m/>
    <m/>
    <m/>
    <m/>
    <m/>
    <m/>
    <m/>
    <m/>
    <m/>
    <m/>
    <s v="MATHIEU CHEMIN"/>
    <s v="071590"/>
    <s v="REGION GRAND OUEST"/>
    <s v="175115"/>
    <s v="PABLO LECOQ"/>
    <s v="100 IMD"/>
    <x v="27"/>
    <x v="27"/>
    <s v="303962"/>
    <s v="JORDAN BRICARD"/>
    <s v="200 IMP"/>
    <x v="70"/>
    <x v="70"/>
    <s v="192792"/>
    <s v="NATHALIE GIBOIRE"/>
    <s v="386 IE"/>
    <s v="HC"/>
    <s v="993563"/>
    <s v="SECTEUR BLANC"/>
  </r>
  <r>
    <n v="993562"/>
    <n v="50101795"/>
    <x v="0"/>
    <s v="REGION GRAND OUEST"/>
    <x v="0"/>
    <s v="50101795"/>
    <s v="993562"/>
    <x v="1"/>
    <s v="E"/>
    <m/>
    <m/>
    <m/>
    <s v="SECTEUR BLANC"/>
    <m/>
    <m/>
    <m/>
    <m/>
    <m/>
    <m/>
    <m/>
    <d v="2024-11-01T00:00:00"/>
    <m/>
    <s v="05"/>
    <m/>
    <m/>
    <m/>
    <s v="201"/>
    <m/>
    <m/>
    <m/>
    <m/>
    <m/>
    <m/>
    <m/>
    <m/>
    <m/>
    <m/>
    <m/>
    <m/>
    <m/>
    <m/>
    <s v="MATHIEU CHEMIN"/>
    <s v="071590"/>
    <s v="REGION GRAND OUEST"/>
    <s v="175115"/>
    <s v="PABLO LECOQ"/>
    <s v="100 IMD"/>
    <x v="27"/>
    <x v="27"/>
    <s v="193693"/>
    <s v="SEBASTIEN BOUTTEMAND"/>
    <s v="200 IMP"/>
    <x v="92"/>
    <x v="92"/>
    <s v="192931"/>
    <s v="NICOLAS GAILLARD"/>
    <s v="370 CC.E"/>
    <s v="HC"/>
    <s v="993562"/>
    <s v="SECTEUR BLANC"/>
  </r>
  <r>
    <n v="993561"/>
    <n v="50101794"/>
    <x v="0"/>
    <s v="REGION GRAND OUEST"/>
    <x v="0"/>
    <s v="50101794"/>
    <s v="993561"/>
    <x v="1"/>
    <s v="E"/>
    <m/>
    <m/>
    <m/>
    <s v="SECTEUR BLANC"/>
    <m/>
    <m/>
    <m/>
    <m/>
    <m/>
    <m/>
    <m/>
    <d v="2024-11-01T00:00:00"/>
    <m/>
    <s v="05"/>
    <m/>
    <m/>
    <m/>
    <s v="200"/>
    <m/>
    <m/>
    <m/>
    <m/>
    <m/>
    <m/>
    <m/>
    <m/>
    <m/>
    <m/>
    <m/>
    <m/>
    <m/>
    <m/>
    <s v="MATHIEU CHEMIN"/>
    <s v="071590"/>
    <s v="REGION GRAND OUEST"/>
    <s v="175115"/>
    <s v="PABLO LECOQ"/>
    <s v="100 IMD"/>
    <x v="27"/>
    <x v="27"/>
    <s v="302652"/>
    <s v="ARNAUD HOCHET"/>
    <s v="200 IMP"/>
    <x v="104"/>
    <x v="104"/>
    <s v="193446"/>
    <s v="THIERRY CARDONA GIL"/>
    <s v="440 CCT"/>
    <s v="HC"/>
    <s v="993561"/>
    <s v="SECTEUR BLANC"/>
  </r>
  <r>
    <n v="993560"/>
    <n v="50101793"/>
    <x v="0"/>
    <s v="REGION GRAND OUEST"/>
    <x v="0"/>
    <s v="50101793"/>
    <s v="993560"/>
    <x v="1"/>
    <s v="E"/>
    <m/>
    <m/>
    <m/>
    <s v="SECTEUR BLANC"/>
    <m/>
    <m/>
    <m/>
    <m/>
    <m/>
    <m/>
    <m/>
    <d v="2024-11-01T00:00:00"/>
    <m/>
    <s v="05"/>
    <m/>
    <m/>
    <m/>
    <s v="198"/>
    <m/>
    <m/>
    <m/>
    <m/>
    <m/>
    <m/>
    <m/>
    <m/>
    <m/>
    <m/>
    <m/>
    <m/>
    <m/>
    <m/>
    <s v="MATHIEU CHEMIN"/>
    <s v="071590"/>
    <s v="REGION GRAND OUEST"/>
    <s v="175115"/>
    <s v="PABLO LECOQ"/>
    <s v="100 IMD"/>
    <x v="27"/>
    <x v="27"/>
    <s v="302652"/>
    <s v="ARNAUD HOCHET"/>
    <s v="200 IMP"/>
    <x v="104"/>
    <x v="104"/>
    <s v="305571"/>
    <s v="ARTHUR MICHALOWSKI"/>
    <s v="440 CCT"/>
    <s v="HC"/>
    <s v="993560"/>
    <s v="SECTEUR BLANC"/>
  </r>
  <r>
    <n v="993559"/>
    <n v="50101792"/>
    <x v="0"/>
    <s v="REGION GRAND OUEST"/>
    <x v="0"/>
    <s v="50101792"/>
    <s v="993559"/>
    <x v="1"/>
    <s v="E"/>
    <m/>
    <m/>
    <m/>
    <s v="SECTEUR BLANC"/>
    <m/>
    <m/>
    <m/>
    <m/>
    <m/>
    <m/>
    <m/>
    <d v="2024-10-01T00:00:00"/>
    <m/>
    <s v="05"/>
    <m/>
    <m/>
    <m/>
    <s v="197"/>
    <m/>
    <m/>
    <m/>
    <m/>
    <m/>
    <m/>
    <m/>
    <m/>
    <m/>
    <m/>
    <m/>
    <m/>
    <m/>
    <m/>
    <s v="MATHIEU CHEMIN"/>
    <s v="071590"/>
    <s v="REGION GRAND OUEST"/>
    <s v="190433"/>
    <s v="JOHANN GUIHARD"/>
    <s v="100 IMD"/>
    <x v="13"/>
    <x v="13"/>
    <s v="305589"/>
    <s v="BENJAMIN SINEAU"/>
    <s v="200 IMP"/>
    <x v="94"/>
    <x v="94"/>
    <s v="306303"/>
    <s v="ADRIAN LAMARGOT"/>
    <s v="385 I.ES"/>
    <s v="HC"/>
    <s v="993559"/>
    <s v="SECTEUR BLANC"/>
  </r>
  <r>
    <n v="993558"/>
    <n v="50101791"/>
    <x v="0"/>
    <s v="REGION GRAND OUEST"/>
    <x v="0"/>
    <s v="50101791"/>
    <s v="993558"/>
    <x v="1"/>
    <s v="E"/>
    <m/>
    <m/>
    <m/>
    <s v="SECTEUR BLANC"/>
    <m/>
    <m/>
    <m/>
    <m/>
    <m/>
    <m/>
    <m/>
    <d v="2024-10-01T00:00:00"/>
    <m/>
    <s v="05"/>
    <m/>
    <m/>
    <m/>
    <s v="196"/>
    <m/>
    <m/>
    <m/>
    <m/>
    <m/>
    <m/>
    <m/>
    <m/>
    <m/>
    <m/>
    <m/>
    <m/>
    <m/>
    <m/>
    <s v="MATHIEU CHEMIN"/>
    <s v="071590"/>
    <s v="REGION GRAND OUEST"/>
    <s v="190433"/>
    <s v="JOHANN GUIHARD"/>
    <s v="100 IMD"/>
    <x v="13"/>
    <x v="13"/>
    <s v="191022"/>
    <s v="FLORENT FOURNIGAULT"/>
    <s v="200 IMP"/>
    <x v="15"/>
    <x v="15"/>
    <s v="305679"/>
    <s v="SOPHIE SOLENTE"/>
    <s v="440 CCT"/>
    <s v="HC"/>
    <s v="993558"/>
    <s v="SECTEUR BLANC"/>
  </r>
  <r>
    <n v="993556"/>
    <n v="50101790"/>
    <x v="0"/>
    <s v="REGION GRAND OUEST"/>
    <x v="0"/>
    <s v="50101790"/>
    <s v="993556"/>
    <x v="1"/>
    <s v="E"/>
    <m/>
    <m/>
    <m/>
    <s v="SECTEUR BLANC"/>
    <m/>
    <m/>
    <m/>
    <m/>
    <m/>
    <m/>
    <m/>
    <d v="2024-10-01T00:00:00"/>
    <m/>
    <s v="05"/>
    <m/>
    <m/>
    <m/>
    <s v="195"/>
    <m/>
    <m/>
    <m/>
    <m/>
    <m/>
    <m/>
    <m/>
    <m/>
    <m/>
    <m/>
    <m/>
    <m/>
    <m/>
    <m/>
    <s v="MATHIEU CHEMIN"/>
    <s v="071590"/>
    <s v="REGION GRAND OUEST"/>
    <s v="190433"/>
    <s v="JOHANN GUIHARD"/>
    <s v="100 IMD"/>
    <x v="13"/>
    <x v="13"/>
    <s v="305637"/>
    <s v="OLIVIER GUITTON"/>
    <s v="200 IMP"/>
    <x v="79"/>
    <x v="79"/>
    <s v="302843"/>
    <s v="MAXENCE HEREL"/>
    <s v="371 CCM.E"/>
    <s v="HC"/>
    <s v="993556"/>
    <s v="SECTEUR BLANC"/>
  </r>
  <r>
    <n v="993555"/>
    <n v="50101789"/>
    <x v="0"/>
    <s v="REGION GRAND OUEST"/>
    <x v="0"/>
    <s v="50101789"/>
    <s v="993555"/>
    <x v="1"/>
    <s v="E"/>
    <m/>
    <m/>
    <m/>
    <s v="SECTEUR BLANC"/>
    <m/>
    <m/>
    <m/>
    <m/>
    <m/>
    <m/>
    <m/>
    <d v="2024-10-01T00:00:00"/>
    <m/>
    <s v="05"/>
    <m/>
    <m/>
    <m/>
    <s v="194"/>
    <m/>
    <m/>
    <m/>
    <m/>
    <m/>
    <m/>
    <m/>
    <m/>
    <m/>
    <m/>
    <m/>
    <m/>
    <m/>
    <m/>
    <s v="MATHIEU CHEMIN"/>
    <s v="071590"/>
    <s v="REGION GRAND OUEST"/>
    <s v="190433"/>
    <s v="JOHANN GUIHARD"/>
    <s v="100 IMD"/>
    <x v="13"/>
    <x v="13"/>
    <s v="191022"/>
    <s v="FLORENT FOURNIGAULT"/>
    <s v="200 IMP"/>
    <x v="15"/>
    <x v="15"/>
    <s v="305257"/>
    <s v="CHARLES EDOUARD ARMANDE"/>
    <s v="440 CCT"/>
    <s v="HC"/>
    <s v="993555"/>
    <s v="SECTEUR BLANC"/>
  </r>
  <r>
    <n v="993554"/>
    <n v="50101788"/>
    <x v="0"/>
    <s v="REGION GRAND OUEST"/>
    <x v="0"/>
    <s v="50101788"/>
    <s v="993554"/>
    <x v="1"/>
    <s v="E"/>
    <m/>
    <m/>
    <m/>
    <s v="SECTEUR BLANC"/>
    <m/>
    <m/>
    <m/>
    <m/>
    <m/>
    <m/>
    <m/>
    <d v="2024-10-01T00:00:00"/>
    <m/>
    <s v="05"/>
    <m/>
    <m/>
    <m/>
    <s v="193"/>
    <m/>
    <m/>
    <m/>
    <m/>
    <m/>
    <m/>
    <m/>
    <m/>
    <m/>
    <m/>
    <m/>
    <m/>
    <m/>
    <m/>
    <s v="MATHIEU CHEMIN"/>
    <s v="071590"/>
    <s v="REGION GRAND OUEST"/>
    <s v="190433"/>
    <s v="JOHANN GUIHARD"/>
    <s v="100 IMD"/>
    <x v="13"/>
    <x v="13"/>
    <s v="305589"/>
    <s v="BENJAMIN SINEAU"/>
    <s v="200 IMP"/>
    <x v="94"/>
    <x v="94"/>
    <s v="300493"/>
    <s v="GAEL GUIBERT"/>
    <s v="440 CCT"/>
    <s v="HC"/>
    <s v="993554"/>
    <s v="SECTEUR BLANC"/>
  </r>
  <r>
    <n v="993553"/>
    <n v="50101787"/>
    <x v="0"/>
    <s v="REGION GRAND OUEST"/>
    <x v="0"/>
    <s v="50101787"/>
    <s v="993553"/>
    <x v="1"/>
    <s v="E"/>
    <m/>
    <m/>
    <m/>
    <s v="SECTEUR BLANC"/>
    <m/>
    <m/>
    <m/>
    <m/>
    <m/>
    <m/>
    <m/>
    <d v="2024-11-01T00:00:00"/>
    <m/>
    <s v="05"/>
    <m/>
    <m/>
    <m/>
    <s v="192"/>
    <m/>
    <m/>
    <m/>
    <m/>
    <m/>
    <m/>
    <m/>
    <m/>
    <m/>
    <m/>
    <m/>
    <m/>
    <m/>
    <m/>
    <s v="MATHIEU CHEMIN"/>
    <s v="071590"/>
    <s v="REGION GRAND OUEST"/>
    <s v="175115"/>
    <s v="PABLO LECOQ"/>
    <s v="100 IMD"/>
    <x v="27"/>
    <x v="27"/>
    <s v="188718"/>
    <s v="STEPHANE GESTIN"/>
    <s v="200 IMP"/>
    <x v="37"/>
    <x v="37"/>
    <m/>
    <m/>
    <m/>
    <m/>
    <s v="993553"/>
    <s v="SECTEUR BLANC"/>
  </r>
  <r>
    <n v="993552"/>
    <n v="50101786"/>
    <x v="0"/>
    <s v="REGION GRAND OUEST"/>
    <x v="0"/>
    <s v="50101786"/>
    <s v="993552"/>
    <x v="1"/>
    <s v="E"/>
    <m/>
    <m/>
    <m/>
    <s v="SECTEUR BLANC"/>
    <m/>
    <m/>
    <m/>
    <m/>
    <m/>
    <m/>
    <m/>
    <d v="2024-11-01T00:00:00"/>
    <m/>
    <s v="05"/>
    <m/>
    <m/>
    <m/>
    <s v="191"/>
    <m/>
    <m/>
    <m/>
    <m/>
    <m/>
    <m/>
    <m/>
    <m/>
    <m/>
    <m/>
    <m/>
    <m/>
    <m/>
    <m/>
    <s v="MATHIEU CHEMIN"/>
    <s v="071590"/>
    <s v="REGION GRAND OUEST"/>
    <s v="175115"/>
    <s v="PABLO LECOQ"/>
    <s v="100 IMD"/>
    <x v="27"/>
    <x v="27"/>
    <s v="188718"/>
    <s v="STEPHANE GESTIN"/>
    <s v="200 IMP"/>
    <x v="37"/>
    <x v="37"/>
    <s v="304255"/>
    <s v="MATHIEU DANTEC"/>
    <s v="371 CCM.E"/>
    <s v="HC"/>
    <s v="993552"/>
    <s v="SECTEUR BLANC"/>
  </r>
  <r>
    <n v="993551"/>
    <n v="50101785"/>
    <x v="0"/>
    <s v="REGION GRAND OUEST"/>
    <x v="0"/>
    <s v="50101785"/>
    <s v="993551"/>
    <x v="1"/>
    <s v="E"/>
    <m/>
    <m/>
    <m/>
    <s v="SECTEUR BLANC"/>
    <m/>
    <m/>
    <m/>
    <m/>
    <m/>
    <m/>
    <m/>
    <d v="2024-11-01T00:00:00"/>
    <m/>
    <s v="05"/>
    <m/>
    <m/>
    <m/>
    <s v="190"/>
    <m/>
    <m/>
    <m/>
    <m/>
    <m/>
    <m/>
    <m/>
    <m/>
    <m/>
    <m/>
    <m/>
    <m/>
    <m/>
    <m/>
    <s v="MATHIEU CHEMIN"/>
    <s v="071590"/>
    <s v="REGION GRAND OUEST"/>
    <s v="175115"/>
    <s v="PABLO LECOQ"/>
    <s v="100 IMD"/>
    <x v="27"/>
    <x v="27"/>
    <s v="188718"/>
    <s v="STEPHANE GESTIN"/>
    <s v="200 IMP"/>
    <x v="37"/>
    <x v="37"/>
    <m/>
    <m/>
    <m/>
    <m/>
    <s v="993551"/>
    <s v="SECTEUR BLANC"/>
  </r>
  <r>
    <n v="993549"/>
    <n v="50101783"/>
    <x v="0"/>
    <s v="REGION GRAND OUEST"/>
    <x v="0"/>
    <s v="50101783"/>
    <s v="993549"/>
    <x v="1"/>
    <s v="E"/>
    <m/>
    <m/>
    <m/>
    <s v="SECTEUR BLANC"/>
    <m/>
    <m/>
    <m/>
    <m/>
    <m/>
    <m/>
    <m/>
    <d v="2024-12-01T00:00:00"/>
    <m/>
    <s v="05"/>
    <m/>
    <m/>
    <m/>
    <s v="188"/>
    <m/>
    <m/>
    <m/>
    <m/>
    <m/>
    <m/>
    <m/>
    <m/>
    <m/>
    <m/>
    <m/>
    <m/>
    <m/>
    <m/>
    <s v="MATHIEU CHEMIN"/>
    <s v="071590"/>
    <s v="REGION GRAND OUEST"/>
    <s v="306484"/>
    <s v="GUILLAUME LAUZANAS"/>
    <s v="100 IMD"/>
    <x v="21"/>
    <x v="21"/>
    <m/>
    <m/>
    <m/>
    <x v="130"/>
    <x v="126"/>
    <m/>
    <m/>
    <m/>
    <m/>
    <s v="993549"/>
    <s v="SECTEUR BLANC"/>
  </r>
  <r>
    <n v="993548"/>
    <n v="50101782"/>
    <x v="0"/>
    <s v="REGION GRAND OUEST"/>
    <x v="0"/>
    <s v="50101782"/>
    <s v="993548"/>
    <x v="1"/>
    <s v="E"/>
    <m/>
    <m/>
    <m/>
    <s v="SECTEUR BLANC"/>
    <m/>
    <m/>
    <m/>
    <m/>
    <m/>
    <m/>
    <m/>
    <d v="2024-12-01T00:00:00"/>
    <m/>
    <s v="05"/>
    <m/>
    <m/>
    <m/>
    <s v="187"/>
    <m/>
    <m/>
    <m/>
    <m/>
    <m/>
    <m/>
    <m/>
    <m/>
    <m/>
    <m/>
    <m/>
    <m/>
    <m/>
    <m/>
    <s v="MATHIEU CHEMIN"/>
    <s v="071590"/>
    <s v="REGION GRAND OUEST"/>
    <s v="306484"/>
    <s v="GUILLAUME LAUZANAS"/>
    <s v="100 IMD"/>
    <x v="21"/>
    <x v="21"/>
    <m/>
    <m/>
    <m/>
    <x v="130"/>
    <x v="126"/>
    <m/>
    <m/>
    <m/>
    <m/>
    <s v="993548"/>
    <s v="SECTEUR BLANC"/>
  </r>
  <r>
    <n v="993547"/>
    <n v="50101781"/>
    <x v="0"/>
    <s v="REGION GRAND OUEST"/>
    <x v="0"/>
    <s v="50101781"/>
    <s v="993547"/>
    <x v="1"/>
    <s v="E"/>
    <m/>
    <m/>
    <m/>
    <s v="SECTEUR BLANC"/>
    <m/>
    <m/>
    <m/>
    <m/>
    <m/>
    <m/>
    <m/>
    <d v="2024-12-01T00:00:00"/>
    <m/>
    <s v="05"/>
    <m/>
    <m/>
    <m/>
    <s v="186"/>
    <m/>
    <m/>
    <m/>
    <m/>
    <m/>
    <m/>
    <m/>
    <m/>
    <m/>
    <m/>
    <m/>
    <m/>
    <m/>
    <m/>
    <s v="MATHIEU CHEMIN"/>
    <s v="071590"/>
    <s v="REGION GRAND OUEST"/>
    <s v="306484"/>
    <s v="GUILLAUME LAUZANAS"/>
    <s v="100 IMD"/>
    <x v="21"/>
    <x v="21"/>
    <m/>
    <m/>
    <m/>
    <x v="130"/>
    <x v="126"/>
    <m/>
    <m/>
    <m/>
    <m/>
    <s v="993547"/>
    <s v="SECTEUR BLANC"/>
  </r>
  <r>
    <n v="993545"/>
    <n v="50101779"/>
    <x v="0"/>
    <s v="REGION GRAND OUEST"/>
    <x v="0"/>
    <s v="50101779"/>
    <s v="993545"/>
    <x v="1"/>
    <s v="E"/>
    <m/>
    <m/>
    <m/>
    <s v="SECTEUR BLANC"/>
    <m/>
    <m/>
    <m/>
    <m/>
    <m/>
    <m/>
    <m/>
    <d v="2024-12-01T00:00:00"/>
    <m/>
    <s v="05"/>
    <m/>
    <m/>
    <m/>
    <s v="184"/>
    <m/>
    <m/>
    <m/>
    <m/>
    <m/>
    <m/>
    <m/>
    <m/>
    <m/>
    <m/>
    <m/>
    <m/>
    <m/>
    <m/>
    <s v="MATHIEU CHEMIN"/>
    <s v="071590"/>
    <s v="REGION GRAND OUEST"/>
    <s v="306484"/>
    <s v="GUILLAUME LAUZANAS"/>
    <s v="100 IMD"/>
    <x v="21"/>
    <x v="21"/>
    <s v="303646"/>
    <s v="ROMAIN CHAUVET"/>
    <s v="200 IMP"/>
    <x v="26"/>
    <x v="26"/>
    <m/>
    <m/>
    <m/>
    <m/>
    <s v="993545"/>
    <s v="SECTEUR BLANC"/>
  </r>
  <r>
    <n v="993544"/>
    <n v="50101778"/>
    <x v="0"/>
    <s v="REGION GRAND OUEST"/>
    <x v="0"/>
    <s v="50101778"/>
    <s v="993544"/>
    <x v="1"/>
    <s v="E"/>
    <m/>
    <m/>
    <m/>
    <s v="SECTEUR BLANC"/>
    <m/>
    <m/>
    <m/>
    <m/>
    <m/>
    <m/>
    <m/>
    <d v="2024-11-01T00:00:00"/>
    <m/>
    <s v="05"/>
    <m/>
    <m/>
    <m/>
    <s v="181"/>
    <m/>
    <m/>
    <m/>
    <m/>
    <m/>
    <m/>
    <m/>
    <m/>
    <m/>
    <m/>
    <m/>
    <m/>
    <m/>
    <m/>
    <s v="MATHIEU CHEMIN"/>
    <s v="071590"/>
    <s v="REGION GRAND OUEST"/>
    <s v="306484"/>
    <s v="GUILLAUME LAUZANAS"/>
    <s v="100 IMD"/>
    <x v="21"/>
    <x v="21"/>
    <s v="303646"/>
    <s v="ROMAIN CHAUVET"/>
    <s v="200 IMP"/>
    <x v="26"/>
    <x v="26"/>
    <s v="303970"/>
    <s v="SEBASTIEN GOURRONC"/>
    <s v="391 CCEIM"/>
    <s v="HC"/>
    <s v="993544"/>
    <s v="SECTEUR BLANC"/>
  </r>
  <r>
    <n v="993543"/>
    <n v="50101777"/>
    <x v="0"/>
    <s v="REGION GRAND OUEST"/>
    <x v="0"/>
    <s v="50101777"/>
    <s v="993543"/>
    <x v="1"/>
    <s v="E"/>
    <m/>
    <m/>
    <m/>
    <s v="SECTEUR BLANC"/>
    <m/>
    <m/>
    <m/>
    <m/>
    <m/>
    <m/>
    <m/>
    <d v="2024-11-01T00:00:00"/>
    <m/>
    <s v="05"/>
    <m/>
    <m/>
    <m/>
    <s v="180"/>
    <m/>
    <m/>
    <m/>
    <m/>
    <m/>
    <m/>
    <m/>
    <m/>
    <m/>
    <m/>
    <m/>
    <m/>
    <m/>
    <m/>
    <s v="MATHIEU CHEMIN"/>
    <s v="071590"/>
    <s v="REGION GRAND OUEST"/>
    <s v="306484"/>
    <s v="GUILLAUME LAUZANAS"/>
    <s v="100 IMD"/>
    <x v="21"/>
    <x v="21"/>
    <s v="303646"/>
    <s v="ROMAIN CHAUVET"/>
    <s v="200 IMP"/>
    <x v="26"/>
    <x v="26"/>
    <s v="306449"/>
    <s v="QUENTIN LE NOZAHIC"/>
    <s v="445 CCA"/>
    <s v="HC"/>
    <s v="993543"/>
    <s v="SECTEUR BLANC"/>
  </r>
  <r>
    <n v="993542"/>
    <n v="50101776"/>
    <x v="0"/>
    <s v="REGION GRAND OUEST"/>
    <x v="0"/>
    <s v="50101776"/>
    <s v="993542"/>
    <x v="1"/>
    <s v="E"/>
    <m/>
    <m/>
    <m/>
    <s v="SECTEUR BLANC"/>
    <m/>
    <m/>
    <m/>
    <m/>
    <m/>
    <m/>
    <m/>
    <d v="2024-11-01T00:00:00"/>
    <m/>
    <s v="05"/>
    <m/>
    <m/>
    <m/>
    <s v="177"/>
    <m/>
    <m/>
    <m/>
    <m/>
    <m/>
    <m/>
    <m/>
    <m/>
    <m/>
    <m/>
    <m/>
    <m/>
    <m/>
    <m/>
    <s v="MATHIEU CHEMIN"/>
    <s v="071590"/>
    <s v="REGION GRAND OUEST"/>
    <s v="306484"/>
    <s v="GUILLAUME LAUZANAS"/>
    <s v="100 IMD"/>
    <x v="21"/>
    <x v="21"/>
    <s v="303646"/>
    <s v="ROMAIN CHAUVET"/>
    <s v="200 IMP"/>
    <x v="26"/>
    <x v="26"/>
    <s v="303960"/>
    <s v="BERTRAND LEHUEDE"/>
    <s v="440 CCT"/>
    <s v="HC"/>
    <s v="993542"/>
    <s v="SECTEUR BLANC"/>
  </r>
  <r>
    <n v="993537"/>
    <n v="50101771"/>
    <x v="0"/>
    <s v="REGION ILE DE FRANCE NORD"/>
    <x v="0"/>
    <s v="50101771"/>
    <s v="993537"/>
    <x v="1"/>
    <s v="E"/>
    <m/>
    <m/>
    <m/>
    <s v="SECTEUR BLANC"/>
    <m/>
    <m/>
    <m/>
    <m/>
    <m/>
    <m/>
    <m/>
    <d v="2024-12-01T00:00:00"/>
    <m/>
    <s v="05"/>
    <m/>
    <m/>
    <m/>
    <s v="533"/>
    <m/>
    <m/>
    <m/>
    <m/>
    <m/>
    <m/>
    <m/>
    <m/>
    <m/>
    <m/>
    <m/>
    <m/>
    <m/>
    <m/>
    <s v="CATHERINE BLANCKAERT"/>
    <s v="071030"/>
    <s v="REGION ILE DE FRANCE NORD"/>
    <s v="303103"/>
    <s v="JEROME TEISSIER"/>
    <s v="100 IMD"/>
    <x v="19"/>
    <x v="19"/>
    <s v="193201"/>
    <s v="STEPHANE KUHN"/>
    <s v="200 IMP"/>
    <x v="99"/>
    <x v="99"/>
    <s v="306071"/>
    <s v="FLORANE FOUCHER"/>
    <s v="440 CCT"/>
    <s v="HC"/>
    <s v="993537"/>
    <s v="SECTEUR BLANC"/>
  </r>
  <r>
    <n v="993536"/>
    <n v="50101770"/>
    <x v="0"/>
    <s v="REGION ILE DE FRANCE NORD"/>
    <x v="0"/>
    <s v="50101770"/>
    <s v="993536"/>
    <x v="1"/>
    <s v="E"/>
    <m/>
    <m/>
    <m/>
    <s v="SECTEUR BLANC"/>
    <m/>
    <m/>
    <m/>
    <m/>
    <m/>
    <m/>
    <m/>
    <d v="2024-12-01T00:00:00"/>
    <m/>
    <s v="05"/>
    <m/>
    <m/>
    <m/>
    <s v="532"/>
    <m/>
    <m/>
    <m/>
    <m/>
    <m/>
    <m/>
    <m/>
    <m/>
    <m/>
    <m/>
    <m/>
    <m/>
    <m/>
    <m/>
    <s v="CATHERINE BLANCKAERT"/>
    <s v="071030"/>
    <s v="REGION ILE DE FRANCE NORD"/>
    <s v="303103"/>
    <s v="JEROME TEISSIER"/>
    <s v="100 IMD"/>
    <x v="19"/>
    <x v="19"/>
    <s v="193201"/>
    <s v="STEPHANE KUHN"/>
    <s v="200 IMP"/>
    <x v="99"/>
    <x v="99"/>
    <m/>
    <m/>
    <m/>
    <m/>
    <s v="993536"/>
    <s v="SECTEUR BLANC"/>
  </r>
  <r>
    <n v="993535"/>
    <n v="50101769"/>
    <x v="0"/>
    <s v="REGION ILE DE FRANCE NORD"/>
    <x v="0"/>
    <s v="50101769"/>
    <s v="993535"/>
    <x v="1"/>
    <s v="E"/>
    <m/>
    <m/>
    <m/>
    <s v="SECTEUR BLANC"/>
    <m/>
    <m/>
    <m/>
    <m/>
    <m/>
    <m/>
    <m/>
    <d v="2024-12-01T00:00:00"/>
    <m/>
    <s v="05"/>
    <m/>
    <m/>
    <m/>
    <s v="531"/>
    <m/>
    <m/>
    <m/>
    <m/>
    <m/>
    <m/>
    <m/>
    <m/>
    <m/>
    <m/>
    <m/>
    <m/>
    <m/>
    <m/>
    <s v="CATHERINE BLANCKAERT"/>
    <s v="071030"/>
    <s v="REGION ILE DE FRANCE NORD"/>
    <s v="303103"/>
    <s v="JEROME TEISSIER"/>
    <s v="100 IMD"/>
    <x v="19"/>
    <x v="19"/>
    <s v="193201"/>
    <s v="STEPHANE KUHN"/>
    <s v="200 IMP"/>
    <x v="99"/>
    <x v="99"/>
    <s v="306406"/>
    <s v="JEREMIE CATHELIN"/>
    <s v="445 CCA"/>
    <s v="HC"/>
    <s v="993535"/>
    <s v="SECTEUR BLANC"/>
  </r>
  <r>
    <n v="993534"/>
    <n v="50101768"/>
    <x v="0"/>
    <s v="REGION ILE DE FRANCE NORD"/>
    <x v="0"/>
    <s v="50101768"/>
    <s v="993534"/>
    <x v="1"/>
    <s v="E"/>
    <m/>
    <m/>
    <m/>
    <s v="SECTEUR BLANC"/>
    <m/>
    <m/>
    <m/>
    <m/>
    <m/>
    <m/>
    <m/>
    <d v="2024-12-01T00:00:00"/>
    <m/>
    <s v="05"/>
    <m/>
    <m/>
    <m/>
    <s v="530"/>
    <m/>
    <m/>
    <m/>
    <m/>
    <m/>
    <m/>
    <m/>
    <m/>
    <m/>
    <m/>
    <m/>
    <m/>
    <m/>
    <m/>
    <s v="CATHERINE BLANCKAERT"/>
    <s v="071030"/>
    <s v="REGION ILE DE FRANCE NORD"/>
    <s v="303103"/>
    <s v="JEROME TEISSIER"/>
    <s v="100 IMD"/>
    <x v="19"/>
    <x v="19"/>
    <s v="193201"/>
    <s v="STEPHANE KUHN"/>
    <s v="200 IMP"/>
    <x v="99"/>
    <x v="99"/>
    <m/>
    <m/>
    <m/>
    <m/>
    <s v="993534"/>
    <s v="SECTEUR BLANC"/>
  </r>
  <r>
    <n v="993532"/>
    <n v="50101766"/>
    <x v="0"/>
    <s v="REGION ILE DE FRANCE NORD"/>
    <x v="0"/>
    <s v="50101766"/>
    <s v="993532"/>
    <x v="1"/>
    <s v="E"/>
    <m/>
    <m/>
    <m/>
    <s v="SECTEUR BLANC"/>
    <m/>
    <m/>
    <m/>
    <m/>
    <m/>
    <m/>
    <m/>
    <d v="2024-12-01T00:00:00"/>
    <m/>
    <s v="05"/>
    <m/>
    <m/>
    <m/>
    <s v="529"/>
    <m/>
    <m/>
    <m/>
    <m/>
    <m/>
    <m/>
    <m/>
    <m/>
    <m/>
    <m/>
    <m/>
    <m/>
    <m/>
    <m/>
    <s v="CATHERINE BLANCKAERT"/>
    <s v="071030"/>
    <s v="REGION ILE DE FRANCE NORD"/>
    <s v="303103"/>
    <s v="JEROME TEISSIER"/>
    <s v="100 IMD"/>
    <x v="19"/>
    <x v="19"/>
    <s v="192666"/>
    <s v="SEBASTIEN FOSSEY"/>
    <s v="200 IMP"/>
    <x v="116"/>
    <x v="116"/>
    <s v="303214"/>
    <s v="MARGAUX RODI"/>
    <s v="371 CCM.E"/>
    <s v="HC"/>
    <s v="993532"/>
    <s v="SECTEUR BLANC"/>
  </r>
  <r>
    <n v="993530"/>
    <n v="50101764"/>
    <x v="0"/>
    <s v="REGION ILE DE FRANCE NORD"/>
    <x v="0"/>
    <s v="50101764"/>
    <s v="993530"/>
    <x v="1"/>
    <s v="E"/>
    <m/>
    <m/>
    <m/>
    <s v="SECTEUR BLANC"/>
    <m/>
    <m/>
    <m/>
    <m/>
    <m/>
    <m/>
    <m/>
    <d v="2024-12-01T00:00:00"/>
    <m/>
    <s v="05"/>
    <m/>
    <m/>
    <m/>
    <s v="327"/>
    <m/>
    <m/>
    <m/>
    <m/>
    <m/>
    <m/>
    <m/>
    <m/>
    <m/>
    <m/>
    <m/>
    <m/>
    <m/>
    <m/>
    <s v="CATHERINE BLANCKAERT"/>
    <s v="071030"/>
    <s v="REGION ILE DE FRANCE NORD"/>
    <s v="303103"/>
    <s v="JEROME TEISSIER"/>
    <s v="100 IMD"/>
    <x v="19"/>
    <x v="19"/>
    <s v="192666"/>
    <s v="SEBASTIEN FOSSEY"/>
    <s v="200 IMP"/>
    <x v="116"/>
    <x v="116"/>
    <s v="306041"/>
    <s v="ALVIN SCAFIDI"/>
    <s v="440 CCT"/>
    <s v="HC"/>
    <s v="993530"/>
    <s v="SECTEUR BLANC"/>
  </r>
  <r>
    <n v="993528"/>
    <n v="50101762"/>
    <x v="0"/>
    <s v="REGION ILE DE FRANCE NORD"/>
    <x v="0"/>
    <s v="50101762"/>
    <s v="993528"/>
    <x v="1"/>
    <s v="E"/>
    <m/>
    <m/>
    <m/>
    <s v="SECTEUR BLANC"/>
    <m/>
    <m/>
    <m/>
    <m/>
    <m/>
    <m/>
    <m/>
    <d v="2024-12-01T00:00:00"/>
    <m/>
    <s v="05"/>
    <m/>
    <m/>
    <m/>
    <s v="331"/>
    <m/>
    <m/>
    <m/>
    <m/>
    <m/>
    <m/>
    <m/>
    <m/>
    <m/>
    <m/>
    <m/>
    <m/>
    <m/>
    <m/>
    <s v="CATHERINE BLANCKAERT"/>
    <s v="071030"/>
    <s v="REGION ILE DE FRANCE NORD"/>
    <s v="302041"/>
    <s v="DAPHNEE JULLION"/>
    <s v="100 IMD"/>
    <x v="1"/>
    <x v="1"/>
    <s v="305210"/>
    <s v="GUILLAUME DELPORTE"/>
    <s v="200 IMP"/>
    <x v="1"/>
    <x v="1"/>
    <m/>
    <m/>
    <m/>
    <m/>
    <s v="993528"/>
    <s v="SECTEUR BLANC"/>
  </r>
  <r>
    <n v="993527"/>
    <n v="50101761"/>
    <x v="0"/>
    <s v="REGION ILE DE FRANCE NORD"/>
    <x v="0"/>
    <s v="50101761"/>
    <s v="993527"/>
    <x v="1"/>
    <s v="E"/>
    <m/>
    <m/>
    <m/>
    <s v="SECTEUR BLANC"/>
    <m/>
    <m/>
    <m/>
    <m/>
    <m/>
    <m/>
    <m/>
    <d v="2024-12-01T00:00:00"/>
    <m/>
    <s v="05"/>
    <m/>
    <m/>
    <m/>
    <s v="330"/>
    <m/>
    <m/>
    <m/>
    <m/>
    <m/>
    <m/>
    <m/>
    <m/>
    <m/>
    <m/>
    <m/>
    <m/>
    <m/>
    <m/>
    <s v="CATHERINE BLANCKAERT"/>
    <s v="071030"/>
    <s v="REGION ILE DE FRANCE NORD"/>
    <s v="302041"/>
    <s v="DAPHNEE JULLION"/>
    <s v="100 IMD"/>
    <x v="1"/>
    <x v="1"/>
    <s v="302511"/>
    <s v="OLIVIER MACIGNO"/>
    <s v="200 IMP"/>
    <x v="53"/>
    <x v="53"/>
    <s v="302154"/>
    <s v="SAMI BEN M RAD"/>
    <s v="440 CCT"/>
    <s v="HC"/>
    <s v="993527"/>
    <s v="SECTEUR BLANC"/>
  </r>
  <r>
    <n v="993526"/>
    <n v="50101760"/>
    <x v="0"/>
    <s v="REGION ILE DE FRANCE NORD"/>
    <x v="0"/>
    <s v="50101760"/>
    <s v="993526"/>
    <x v="1"/>
    <s v="E"/>
    <m/>
    <m/>
    <m/>
    <s v="SECTEUR BLANC"/>
    <m/>
    <m/>
    <m/>
    <m/>
    <m/>
    <m/>
    <m/>
    <d v="2024-12-01T00:00:00"/>
    <m/>
    <s v="05"/>
    <m/>
    <m/>
    <m/>
    <s v="329"/>
    <m/>
    <m/>
    <m/>
    <m/>
    <m/>
    <m/>
    <m/>
    <m/>
    <m/>
    <m/>
    <m/>
    <m/>
    <m/>
    <m/>
    <s v="CATHERINE BLANCKAERT"/>
    <s v="071030"/>
    <s v="REGION ILE DE FRANCE NORD"/>
    <s v="302041"/>
    <s v="DAPHNEE JULLION"/>
    <s v="100 IMD"/>
    <x v="1"/>
    <x v="1"/>
    <s v="305210"/>
    <s v="GUILLAUME DELPORTE"/>
    <s v="200 IMP"/>
    <x v="1"/>
    <x v="1"/>
    <s v="304551"/>
    <s v="BENJAMIN TAUZIN"/>
    <s v="441 CCTM"/>
    <s v="HC"/>
    <s v="993526"/>
    <s v="SECTEUR BLANC"/>
  </r>
  <r>
    <n v="993524"/>
    <n v="50101758"/>
    <x v="0"/>
    <s v="REGION ILE DE FRANCE NORD"/>
    <x v="0"/>
    <s v="50101758"/>
    <s v="993524"/>
    <x v="1"/>
    <s v="E"/>
    <m/>
    <m/>
    <m/>
    <s v="SECTEUR BLANC"/>
    <m/>
    <m/>
    <m/>
    <m/>
    <m/>
    <m/>
    <m/>
    <d v="2024-12-01T00:00:00"/>
    <m/>
    <s v="05"/>
    <m/>
    <m/>
    <m/>
    <s v="485"/>
    <m/>
    <m/>
    <m/>
    <m/>
    <m/>
    <m/>
    <m/>
    <m/>
    <m/>
    <m/>
    <m/>
    <m/>
    <m/>
    <m/>
    <s v="CATHERINE BLANCKAERT"/>
    <s v="071030"/>
    <s v="REGION ILE DE FRANCE NORD"/>
    <s v="302041"/>
    <s v="DAPHNEE JULLION"/>
    <s v="100 IMD"/>
    <x v="1"/>
    <x v="1"/>
    <s v="302511"/>
    <s v="OLIVIER MACIGNO"/>
    <s v="200 IMP"/>
    <x v="53"/>
    <x v="53"/>
    <m/>
    <m/>
    <m/>
    <m/>
    <s v="993524"/>
    <s v="SECTEUR BLANC"/>
  </r>
  <r>
    <n v="993522"/>
    <n v="50101756"/>
    <x v="0"/>
    <s v="REGION ILE DE FRANCE NORD"/>
    <x v="0"/>
    <s v="50101756"/>
    <s v="993522"/>
    <x v="1"/>
    <s v="E"/>
    <m/>
    <m/>
    <m/>
    <s v="SECTEUR BLANC"/>
    <m/>
    <m/>
    <m/>
    <m/>
    <m/>
    <m/>
    <m/>
    <d v="2024-12-01T00:00:00"/>
    <m/>
    <s v="05"/>
    <m/>
    <m/>
    <m/>
    <s v="484"/>
    <m/>
    <m/>
    <m/>
    <m/>
    <m/>
    <m/>
    <m/>
    <m/>
    <m/>
    <m/>
    <m/>
    <m/>
    <m/>
    <m/>
    <s v="CATHERINE BLANCKAERT"/>
    <s v="071030"/>
    <s v="REGION ILE DE FRANCE NORD"/>
    <s v="193005"/>
    <s v="SEBASTIEN COTE"/>
    <s v="100 IMD"/>
    <x v="18"/>
    <x v="18"/>
    <s v="192471"/>
    <s v="FABRICE DUBUC"/>
    <s v="200 IMP"/>
    <x v="78"/>
    <x v="78"/>
    <s v="305367"/>
    <s v="MATTHIEU CREVEL"/>
    <s v="441 CCTM"/>
    <s v="HC"/>
    <s v="993522"/>
    <s v="SECTEUR BLANC"/>
  </r>
  <r>
    <n v="993521"/>
    <n v="50101755"/>
    <x v="0"/>
    <s v="REGION ILE DE FRANCE NORD"/>
    <x v="0"/>
    <s v="50101755"/>
    <s v="993521"/>
    <x v="1"/>
    <s v="E"/>
    <m/>
    <m/>
    <m/>
    <s v="SECTEUR BLANC"/>
    <m/>
    <m/>
    <m/>
    <m/>
    <m/>
    <m/>
    <m/>
    <d v="2024-12-01T00:00:00"/>
    <m/>
    <s v="05"/>
    <m/>
    <m/>
    <m/>
    <s v="483"/>
    <m/>
    <m/>
    <m/>
    <m/>
    <m/>
    <m/>
    <m/>
    <m/>
    <m/>
    <m/>
    <m/>
    <m/>
    <m/>
    <m/>
    <s v="CATHERINE BLANCKAERT"/>
    <s v="071030"/>
    <s v="REGION ILE DE FRANCE NORD"/>
    <s v="193005"/>
    <s v="SEBASTIEN COTE"/>
    <s v="100 IMD"/>
    <x v="18"/>
    <x v="18"/>
    <s v="303511"/>
    <s v="YASSIN MOUYER"/>
    <s v="200 IMP"/>
    <x v="89"/>
    <x v="89"/>
    <s v="305485"/>
    <s v="KEVIN VERVERKEN"/>
    <s v="440 CCT"/>
    <s v="HC"/>
    <s v="993521"/>
    <s v="SECTEUR BLANC"/>
  </r>
  <r>
    <n v="993520"/>
    <n v="50101754"/>
    <x v="0"/>
    <s v="REGION ILE DE FRANCE NORD"/>
    <x v="0"/>
    <s v="50101754"/>
    <s v="993520"/>
    <x v="1"/>
    <s v="E"/>
    <m/>
    <m/>
    <m/>
    <s v="SECTEUR BLANC"/>
    <m/>
    <m/>
    <m/>
    <m/>
    <m/>
    <m/>
    <m/>
    <d v="2024-12-01T00:00:00"/>
    <m/>
    <s v="05"/>
    <m/>
    <m/>
    <m/>
    <s v="482"/>
    <m/>
    <m/>
    <m/>
    <m/>
    <m/>
    <m/>
    <m/>
    <m/>
    <m/>
    <m/>
    <m/>
    <m/>
    <m/>
    <m/>
    <s v="CATHERINE BLANCKAERT"/>
    <s v="071030"/>
    <s v="REGION ILE DE FRANCE NORD"/>
    <s v="193005"/>
    <s v="SEBASTIEN COTE"/>
    <s v="100 IMD"/>
    <x v="18"/>
    <x v="18"/>
    <s v="303511"/>
    <s v="YASSIN MOUYER"/>
    <s v="200 IMP"/>
    <x v="89"/>
    <x v="89"/>
    <s v="303291"/>
    <s v="JEAN MANUEL MILLIN"/>
    <s v="441 CCTM"/>
    <s v="HC"/>
    <s v="993520"/>
    <s v="SECTEUR BLANC"/>
  </r>
  <r>
    <n v="993519"/>
    <n v="50101753"/>
    <x v="0"/>
    <s v="REGION ILE DE FRANCE NORD"/>
    <x v="0"/>
    <s v="50101753"/>
    <s v="993519"/>
    <x v="1"/>
    <s v="E"/>
    <m/>
    <m/>
    <m/>
    <s v="SECTEUR BLANC"/>
    <m/>
    <m/>
    <m/>
    <m/>
    <m/>
    <m/>
    <m/>
    <d v="2024-12-01T00:00:00"/>
    <m/>
    <s v="05"/>
    <m/>
    <m/>
    <m/>
    <s v="481"/>
    <m/>
    <m/>
    <m/>
    <m/>
    <m/>
    <m/>
    <m/>
    <m/>
    <m/>
    <m/>
    <m/>
    <m/>
    <m/>
    <m/>
    <s v="CATHERINE BLANCKAERT"/>
    <s v="071030"/>
    <s v="REGION ILE DE FRANCE NORD"/>
    <s v="193005"/>
    <s v="SEBASTIEN COTE"/>
    <s v="100 IMD"/>
    <x v="18"/>
    <x v="18"/>
    <s v="186035"/>
    <s v="SEBASTIEN CAVELIER"/>
    <s v="200 IMP"/>
    <x v="102"/>
    <x v="102"/>
    <m/>
    <m/>
    <m/>
    <m/>
    <s v="993519"/>
    <s v="SECTEUR BLANC"/>
  </r>
  <r>
    <n v="993517"/>
    <n v="50101751"/>
    <x v="0"/>
    <s v="REGION ILE DE FRANCE NORD"/>
    <x v="0"/>
    <s v="50101751"/>
    <s v="993517"/>
    <x v="1"/>
    <s v="E"/>
    <m/>
    <m/>
    <m/>
    <s v="SECTEUR BLANC"/>
    <m/>
    <m/>
    <m/>
    <m/>
    <m/>
    <m/>
    <m/>
    <d v="2024-12-01T00:00:00"/>
    <m/>
    <s v="05"/>
    <m/>
    <m/>
    <m/>
    <s v="480"/>
    <m/>
    <m/>
    <m/>
    <m/>
    <m/>
    <m/>
    <m/>
    <m/>
    <m/>
    <m/>
    <m/>
    <m/>
    <m/>
    <m/>
    <s v="CATHERINE BLANCKAERT"/>
    <s v="071030"/>
    <s v="REGION ILE DE FRANCE NORD"/>
    <s v="193005"/>
    <s v="SEBASTIEN COTE"/>
    <s v="100 IMD"/>
    <x v="18"/>
    <x v="18"/>
    <s v="192471"/>
    <s v="FABRICE DUBUC"/>
    <s v="200 IMP"/>
    <x v="78"/>
    <x v="78"/>
    <m/>
    <m/>
    <m/>
    <m/>
    <s v="993517"/>
    <s v="SECTEUR BLANC"/>
  </r>
  <r>
    <n v="993516"/>
    <n v="50101750"/>
    <x v="0"/>
    <s v="REGION ILE DE FRANCE NORD"/>
    <x v="0"/>
    <s v="50101750"/>
    <s v="993516"/>
    <x v="1"/>
    <s v="E"/>
    <m/>
    <m/>
    <m/>
    <s v="SECTEUR BLANC"/>
    <m/>
    <m/>
    <m/>
    <m/>
    <m/>
    <m/>
    <m/>
    <d v="2024-12-01T00:00:00"/>
    <m/>
    <s v="05"/>
    <m/>
    <m/>
    <m/>
    <s v="479"/>
    <m/>
    <m/>
    <m/>
    <m/>
    <m/>
    <m/>
    <m/>
    <m/>
    <m/>
    <m/>
    <m/>
    <m/>
    <m/>
    <m/>
    <s v="CATHERINE BLANCKAERT"/>
    <s v="071030"/>
    <s v="REGION ILE DE FRANCE NORD"/>
    <s v="193005"/>
    <s v="SEBASTIEN COTE"/>
    <s v="100 IMD"/>
    <x v="18"/>
    <x v="18"/>
    <s v="192471"/>
    <s v="FABRICE DUBUC"/>
    <s v="200 IMP"/>
    <x v="78"/>
    <x v="78"/>
    <m/>
    <m/>
    <m/>
    <m/>
    <s v="993516"/>
    <s v="SECTEUR BLANC"/>
  </r>
  <r>
    <n v="993515"/>
    <n v="50101749"/>
    <x v="0"/>
    <s v="REGION ILE DE FRANCE NORD"/>
    <x v="0"/>
    <s v="50101749"/>
    <s v="993515"/>
    <x v="1"/>
    <s v="E"/>
    <m/>
    <m/>
    <m/>
    <s v="SECTEUR BLANC"/>
    <m/>
    <m/>
    <m/>
    <m/>
    <m/>
    <m/>
    <m/>
    <d v="2024-12-01T00:00:00"/>
    <m/>
    <s v="05"/>
    <m/>
    <m/>
    <m/>
    <s v="478"/>
    <m/>
    <m/>
    <m/>
    <m/>
    <m/>
    <m/>
    <m/>
    <m/>
    <m/>
    <m/>
    <m/>
    <m/>
    <m/>
    <m/>
    <s v="CATHERINE BLANCKAERT"/>
    <s v="071030"/>
    <s v="REGION ILE DE FRANCE NORD"/>
    <s v="193005"/>
    <s v="SEBASTIEN COTE"/>
    <s v="100 IMD"/>
    <x v="18"/>
    <x v="18"/>
    <s v="303511"/>
    <s v="YASSIN MOUYER"/>
    <s v="200 IMP"/>
    <x v="89"/>
    <x v="89"/>
    <s v="306269"/>
    <s v="JEREMY BOULANGER"/>
    <s v="445 CCA"/>
    <s v="HC"/>
    <s v="993515"/>
    <s v="SECTEUR BLANC"/>
  </r>
  <r>
    <n v="993513"/>
    <n v="50101748"/>
    <x v="0"/>
    <s v="REGION GRAND OUEST"/>
    <x v="0"/>
    <s v="50101748"/>
    <s v="993513"/>
    <x v="1"/>
    <s v="E"/>
    <m/>
    <m/>
    <m/>
    <s v="SECTEUR BLANC"/>
    <m/>
    <m/>
    <m/>
    <m/>
    <m/>
    <m/>
    <m/>
    <d v="2024-10-01T00:00:00"/>
    <m/>
    <s v="05"/>
    <m/>
    <m/>
    <m/>
    <s v="478"/>
    <m/>
    <m/>
    <m/>
    <m/>
    <m/>
    <m/>
    <m/>
    <m/>
    <m/>
    <m/>
    <m/>
    <m/>
    <m/>
    <m/>
    <s v="MATHIEU CHEMIN"/>
    <s v="071590"/>
    <s v="REGION GRAND OUEST"/>
    <s v="170189"/>
    <s v="SEBASTIEN PLANCON"/>
    <s v="100 IMD"/>
    <x v="10"/>
    <x v="10"/>
    <s v="303261"/>
    <s v="ANTHONY AMIOT"/>
    <s v="200 IMP"/>
    <x v="12"/>
    <x v="12"/>
    <s v="305717"/>
    <s v="STEEVE ROMP"/>
    <s v="445 CCA"/>
    <s v="HC"/>
    <s v="993513"/>
    <s v="SECTEUR BLANC"/>
  </r>
  <r>
    <n v="993511"/>
    <n v="50101746"/>
    <x v="0"/>
    <s v="REGION GRAND OUEST"/>
    <x v="0"/>
    <s v="50101746"/>
    <s v="993511"/>
    <x v="1"/>
    <s v="E"/>
    <m/>
    <m/>
    <m/>
    <s v="SECTEUR BLANC"/>
    <m/>
    <m/>
    <m/>
    <m/>
    <m/>
    <m/>
    <m/>
    <d v="2024-10-01T00:00:00"/>
    <m/>
    <s v="05"/>
    <m/>
    <m/>
    <m/>
    <s v="477"/>
    <m/>
    <m/>
    <m/>
    <m/>
    <m/>
    <m/>
    <m/>
    <m/>
    <m/>
    <m/>
    <m/>
    <m/>
    <m/>
    <m/>
    <s v="MATHIEU CHEMIN"/>
    <s v="071590"/>
    <s v="REGION GRAND OUEST"/>
    <s v="170189"/>
    <s v="SEBASTIEN PLANCON"/>
    <s v="100 IMD"/>
    <x v="10"/>
    <x v="10"/>
    <s v="303261"/>
    <s v="ANTHONY AMIOT"/>
    <s v="200 IMP"/>
    <x v="12"/>
    <x v="12"/>
    <m/>
    <m/>
    <m/>
    <m/>
    <s v="993511"/>
    <s v="SECTEUR BLANC"/>
  </r>
  <r>
    <n v="993510"/>
    <n v="50101745"/>
    <x v="0"/>
    <s v="REGION GRAND OUEST"/>
    <x v="0"/>
    <s v="50101745"/>
    <s v="993510"/>
    <x v="1"/>
    <s v="E"/>
    <m/>
    <m/>
    <m/>
    <s v="SECTEUR BLANC"/>
    <m/>
    <m/>
    <m/>
    <m/>
    <m/>
    <m/>
    <m/>
    <d v="2024-10-01T00:00:00"/>
    <m/>
    <s v="05"/>
    <m/>
    <m/>
    <m/>
    <s v="476"/>
    <m/>
    <m/>
    <m/>
    <m/>
    <m/>
    <m/>
    <m/>
    <m/>
    <m/>
    <m/>
    <m/>
    <m/>
    <m/>
    <m/>
    <s v="MATHIEU CHEMIN"/>
    <s v="071590"/>
    <s v="REGION GRAND OUEST"/>
    <s v="170189"/>
    <s v="SEBASTIEN PLANCON"/>
    <s v="100 IMD"/>
    <x v="10"/>
    <x v="10"/>
    <s v="188975"/>
    <s v="JONATHAN DEMINGUET"/>
    <s v="200 IMP"/>
    <x v="54"/>
    <x v="54"/>
    <m/>
    <m/>
    <m/>
    <m/>
    <s v="993510"/>
    <s v="SECTEUR BLANC"/>
  </r>
  <r>
    <n v="993509"/>
    <n v="50101744"/>
    <x v="0"/>
    <s v="REGION GRAND OUEST"/>
    <x v="0"/>
    <s v="50101744"/>
    <s v="993509"/>
    <x v="1"/>
    <s v="E"/>
    <m/>
    <m/>
    <m/>
    <s v="SECTEUR BLANC"/>
    <m/>
    <m/>
    <m/>
    <m/>
    <m/>
    <m/>
    <m/>
    <d v="2024-12-01T00:00:00"/>
    <m/>
    <s v="05"/>
    <m/>
    <m/>
    <m/>
    <s v="475"/>
    <m/>
    <m/>
    <m/>
    <m/>
    <m/>
    <m/>
    <m/>
    <m/>
    <m/>
    <m/>
    <m/>
    <m/>
    <m/>
    <m/>
    <s v="MATHIEU CHEMIN"/>
    <s v="071590"/>
    <s v="REGION GRAND OUEST"/>
    <s v="170189"/>
    <s v="SEBASTIEN PLANCON"/>
    <s v="100 IMD"/>
    <x v="10"/>
    <x v="10"/>
    <s v="303261"/>
    <s v="ANTHONY AMIOT"/>
    <s v="200 IMP"/>
    <x v="12"/>
    <x v="12"/>
    <m/>
    <m/>
    <m/>
    <m/>
    <s v="993509"/>
    <s v="SECTEUR BLANC"/>
  </r>
  <r>
    <n v="993508"/>
    <n v="50101743"/>
    <x v="0"/>
    <s v="REGION GRAND OUEST"/>
    <x v="0"/>
    <s v="50101743"/>
    <s v="993508"/>
    <x v="1"/>
    <s v="E"/>
    <m/>
    <m/>
    <m/>
    <s v="SECTEUR BLANC"/>
    <m/>
    <m/>
    <m/>
    <m/>
    <m/>
    <m/>
    <m/>
    <d v="2024-10-01T00:00:00"/>
    <m/>
    <s v="05"/>
    <m/>
    <m/>
    <m/>
    <s v="474"/>
    <m/>
    <m/>
    <m/>
    <m/>
    <m/>
    <m/>
    <m/>
    <m/>
    <m/>
    <m/>
    <m/>
    <m/>
    <m/>
    <m/>
    <s v="MATHIEU CHEMIN"/>
    <s v="071590"/>
    <s v="REGION GRAND OUEST"/>
    <s v="170189"/>
    <s v="SEBASTIEN PLANCON"/>
    <s v="100 IMD"/>
    <x v="10"/>
    <x v="10"/>
    <s v="303261"/>
    <s v="ANTHONY AMIOT"/>
    <s v="200 IMP"/>
    <x v="12"/>
    <x v="12"/>
    <s v="305633"/>
    <s v="KARINE ALEIXANDRE"/>
    <s v="441 CCTM"/>
    <s v="HC"/>
    <s v="993508"/>
    <s v="SECTEUR BLANC"/>
  </r>
  <r>
    <n v="993506"/>
    <n v="50101741"/>
    <x v="0"/>
    <s v="REGION GRAND OUEST"/>
    <x v="0"/>
    <s v="50101741"/>
    <s v="993506"/>
    <x v="1"/>
    <s v="E"/>
    <m/>
    <m/>
    <m/>
    <s v="SECTEUR BLANC"/>
    <m/>
    <m/>
    <m/>
    <m/>
    <m/>
    <m/>
    <m/>
    <d v="2024-10-01T00:00:00"/>
    <m/>
    <s v="05"/>
    <m/>
    <m/>
    <m/>
    <s v="473"/>
    <m/>
    <m/>
    <m/>
    <m/>
    <m/>
    <m/>
    <m/>
    <m/>
    <m/>
    <m/>
    <m/>
    <m/>
    <m/>
    <m/>
    <s v="MATHIEU CHEMIN"/>
    <s v="071590"/>
    <s v="REGION GRAND OUEST"/>
    <s v="170189"/>
    <s v="SEBASTIEN PLANCON"/>
    <s v="100 IMD"/>
    <x v="10"/>
    <x v="10"/>
    <s v="188975"/>
    <s v="JONATHAN DEMINGUET"/>
    <s v="200 IMP"/>
    <x v="54"/>
    <x v="54"/>
    <s v="305448"/>
    <s v="JULIEN COTTEBRUNE"/>
    <s v="440 CCT"/>
    <s v="HC"/>
    <s v="993506"/>
    <s v="SECTEUR BLANC"/>
  </r>
  <r>
    <n v="993505"/>
    <n v="50101740"/>
    <x v="0"/>
    <s v="REGION GRAND OUEST"/>
    <x v="0"/>
    <s v="50101740"/>
    <s v="993505"/>
    <x v="1"/>
    <s v="E"/>
    <m/>
    <m/>
    <m/>
    <s v="SECTEUR BLANC"/>
    <m/>
    <m/>
    <m/>
    <m/>
    <m/>
    <m/>
    <m/>
    <d v="2024-10-01T00:00:00"/>
    <m/>
    <s v="05"/>
    <m/>
    <m/>
    <m/>
    <s v="472"/>
    <m/>
    <m/>
    <m/>
    <m/>
    <m/>
    <m/>
    <m/>
    <m/>
    <m/>
    <m/>
    <m/>
    <m/>
    <m/>
    <m/>
    <s v="MATHIEU CHEMIN"/>
    <s v="071590"/>
    <s v="REGION GRAND OUEST"/>
    <s v="170189"/>
    <s v="SEBASTIEN PLANCON"/>
    <s v="100 IMD"/>
    <x v="10"/>
    <x v="10"/>
    <s v="182923"/>
    <s v="DAVID RIQUE"/>
    <s v="200 IMP"/>
    <x v="48"/>
    <x v="48"/>
    <s v="305361"/>
    <s v="LOGAN NEILL"/>
    <s v="440 CCT"/>
    <s v="HC"/>
    <s v="993505"/>
    <s v="SECTEUR BLANC"/>
  </r>
  <r>
    <n v="993504"/>
    <n v="50101739"/>
    <x v="0"/>
    <s v="REGION GRAND OUEST"/>
    <x v="0"/>
    <s v="50101739"/>
    <s v="993504"/>
    <x v="1"/>
    <s v="E"/>
    <m/>
    <m/>
    <m/>
    <s v="SECTEUR BLANC"/>
    <m/>
    <m/>
    <m/>
    <m/>
    <m/>
    <m/>
    <m/>
    <d v="2024-10-01T00:00:00"/>
    <m/>
    <s v="05"/>
    <m/>
    <m/>
    <m/>
    <s v="471"/>
    <m/>
    <m/>
    <m/>
    <m/>
    <m/>
    <m/>
    <m/>
    <m/>
    <m/>
    <m/>
    <m/>
    <m/>
    <m/>
    <m/>
    <s v="MATHIEU CHEMIN"/>
    <s v="071590"/>
    <s v="REGION GRAND OUEST"/>
    <s v="170189"/>
    <s v="SEBASTIEN PLANCON"/>
    <s v="100 IMD"/>
    <x v="10"/>
    <x v="10"/>
    <s v="182923"/>
    <s v="DAVID RIQUE"/>
    <s v="200 IMP"/>
    <x v="48"/>
    <x v="48"/>
    <s v="305428"/>
    <s v="CEDRIC BAREL"/>
    <s v="440 CCT"/>
    <s v="HC"/>
    <s v="993504"/>
    <s v="SECTEUR BLANC"/>
  </r>
  <r>
    <n v="993503"/>
    <n v="50101738"/>
    <x v="0"/>
    <s v="REGION GRAND OUEST"/>
    <x v="0"/>
    <s v="50101738"/>
    <s v="993503"/>
    <x v="1"/>
    <s v="E"/>
    <m/>
    <m/>
    <m/>
    <s v="SECTEUR BLANC"/>
    <m/>
    <m/>
    <m/>
    <m/>
    <m/>
    <m/>
    <m/>
    <d v="2024-10-01T00:00:00"/>
    <m/>
    <s v="05"/>
    <m/>
    <m/>
    <m/>
    <s v="470"/>
    <m/>
    <m/>
    <m/>
    <m/>
    <m/>
    <m/>
    <m/>
    <m/>
    <m/>
    <m/>
    <m/>
    <m/>
    <m/>
    <m/>
    <s v="MATHIEU CHEMIN"/>
    <s v="071590"/>
    <s v="REGION GRAND OUEST"/>
    <s v="170189"/>
    <s v="SEBASTIEN PLANCON"/>
    <s v="100 IMD"/>
    <x v="10"/>
    <x v="10"/>
    <s v="182923"/>
    <s v="DAVID RIQUE"/>
    <s v="200 IMP"/>
    <x v="48"/>
    <x v="48"/>
    <s v="305263"/>
    <s v="DAMIEN PERROUAULT"/>
    <s v="440 CCT"/>
    <s v="HC"/>
    <s v="993503"/>
    <s v="SECTEUR BLANC"/>
  </r>
  <r>
    <n v="993502"/>
    <n v="50101737"/>
    <x v="0"/>
    <s v="REGION GRAND OUEST"/>
    <x v="0"/>
    <s v="50101737"/>
    <s v="993502"/>
    <x v="1"/>
    <s v="E"/>
    <m/>
    <m/>
    <m/>
    <s v="SECTEUR BLANC"/>
    <m/>
    <m/>
    <m/>
    <m/>
    <m/>
    <m/>
    <m/>
    <d v="2024-10-01T00:00:00"/>
    <m/>
    <s v="05"/>
    <m/>
    <m/>
    <m/>
    <s v="469"/>
    <m/>
    <m/>
    <m/>
    <m/>
    <m/>
    <m/>
    <m/>
    <m/>
    <m/>
    <m/>
    <m/>
    <m/>
    <m/>
    <m/>
    <s v="MATHIEU CHEMIN"/>
    <s v="071590"/>
    <s v="REGION GRAND OUEST"/>
    <s v="170189"/>
    <s v="SEBASTIEN PLANCON"/>
    <s v="100 IMD"/>
    <x v="10"/>
    <x v="10"/>
    <s v="182923"/>
    <s v="DAVID RIQUE"/>
    <s v="200 IMP"/>
    <x v="48"/>
    <x v="48"/>
    <s v="303755"/>
    <s v="VINCENT BERTON"/>
    <s v="371 CCM.E"/>
    <s v="HC"/>
    <s v="993502"/>
    <s v="SECTEUR BLANC"/>
  </r>
  <r>
    <n v="993500"/>
    <n v="50101735"/>
    <x v="0"/>
    <s v="REGION GRAND OUEST"/>
    <x v="0"/>
    <s v="50101735"/>
    <s v="993500"/>
    <x v="1"/>
    <s v="E"/>
    <m/>
    <m/>
    <m/>
    <s v="SECTEUR BLANC"/>
    <m/>
    <m/>
    <m/>
    <m/>
    <m/>
    <m/>
    <m/>
    <d v="2024-10-01T00:00:00"/>
    <m/>
    <s v="05"/>
    <m/>
    <m/>
    <m/>
    <s v="468"/>
    <m/>
    <m/>
    <m/>
    <m/>
    <m/>
    <m/>
    <m/>
    <m/>
    <m/>
    <m/>
    <m/>
    <m/>
    <m/>
    <m/>
    <s v="MATHIEU CHEMIN"/>
    <s v="071590"/>
    <s v="REGION GRAND OUEST"/>
    <s v="170189"/>
    <s v="SEBASTIEN PLANCON"/>
    <s v="100 IMD"/>
    <x v="10"/>
    <x v="10"/>
    <s v="188975"/>
    <s v="JONATHAN DEMINGUET"/>
    <s v="200 IMP"/>
    <x v="54"/>
    <x v="54"/>
    <s v="305787"/>
    <s v="SEVERINE CLAIRICIA"/>
    <s v="440 CCT"/>
    <s v="HC"/>
    <s v="993500"/>
    <s v="SECTEUR BLANC"/>
  </r>
  <r>
    <n v="993497"/>
    <n v="50101732"/>
    <x v="0"/>
    <s v="REGION ILE DE FRANCE NORD"/>
    <x v="0"/>
    <s v="50101732"/>
    <s v="993497"/>
    <x v="1"/>
    <s v="E"/>
    <m/>
    <m/>
    <m/>
    <s v="SECTEUR BLANC"/>
    <m/>
    <m/>
    <m/>
    <m/>
    <m/>
    <m/>
    <m/>
    <d v="2024-12-01T00:00:00"/>
    <m/>
    <s v="05"/>
    <m/>
    <m/>
    <m/>
    <s v="467"/>
    <m/>
    <m/>
    <m/>
    <m/>
    <m/>
    <m/>
    <m/>
    <m/>
    <m/>
    <m/>
    <m/>
    <m/>
    <m/>
    <m/>
    <s v="CATHERINE BLANCKAERT"/>
    <s v="071030"/>
    <s v="REGION ILE DE FRANCE NORD"/>
    <s v="193254"/>
    <s v="DAVID BOURE"/>
    <s v="100 IMD"/>
    <x v="28"/>
    <x v="28"/>
    <m/>
    <m/>
    <m/>
    <x v="41"/>
    <x v="41"/>
    <s v="306384"/>
    <s v="GEOFFREY PLICHON"/>
    <s v="385 I.ES"/>
    <s v="HC"/>
    <s v="993497"/>
    <s v="SECTEUR BLANC"/>
  </r>
  <r>
    <n v="993496"/>
    <n v="50101731"/>
    <x v="0"/>
    <s v="REGION ILE DE FRANCE NORD"/>
    <x v="0"/>
    <s v="50101731"/>
    <s v="993496"/>
    <x v="1"/>
    <s v="E"/>
    <m/>
    <m/>
    <m/>
    <s v="SECTEUR BLANC"/>
    <m/>
    <m/>
    <m/>
    <m/>
    <m/>
    <m/>
    <m/>
    <d v="2024-12-01T00:00:00"/>
    <m/>
    <s v="05"/>
    <m/>
    <m/>
    <m/>
    <s v="466"/>
    <m/>
    <m/>
    <m/>
    <m/>
    <m/>
    <m/>
    <m/>
    <m/>
    <m/>
    <m/>
    <m/>
    <m/>
    <m/>
    <m/>
    <s v="CATHERINE BLANCKAERT"/>
    <s v="071030"/>
    <s v="REGION ILE DE FRANCE NORD"/>
    <s v="303103"/>
    <s v="JEROME TEISSIER"/>
    <s v="100 IMD"/>
    <x v="19"/>
    <x v="19"/>
    <s v="304897"/>
    <s v="PRITIVE IRADJA"/>
    <s v="200 IMP"/>
    <x v="91"/>
    <x v="91"/>
    <s v="304485"/>
    <s v="STEVEN JURASZCZYK"/>
    <s v="440 CCT"/>
    <s v="HC"/>
    <s v="993496"/>
    <s v="SECTEUR BLANC"/>
  </r>
  <r>
    <n v="993495"/>
    <n v="50101730"/>
    <x v="0"/>
    <s v="REGION ILE DE FRANCE NORD"/>
    <x v="0"/>
    <s v="50101730"/>
    <s v="993495"/>
    <x v="1"/>
    <s v="E"/>
    <m/>
    <m/>
    <m/>
    <s v="SECTEUR BLANC"/>
    <m/>
    <m/>
    <m/>
    <m/>
    <m/>
    <m/>
    <m/>
    <d v="2024-12-01T00:00:00"/>
    <m/>
    <s v="05"/>
    <m/>
    <m/>
    <m/>
    <s v="465"/>
    <m/>
    <m/>
    <m/>
    <m/>
    <m/>
    <m/>
    <m/>
    <m/>
    <m/>
    <m/>
    <m/>
    <m/>
    <m/>
    <m/>
    <s v="CATHERINE BLANCKAERT"/>
    <s v="071030"/>
    <s v="REGION ILE DE FRANCE NORD"/>
    <s v="303103"/>
    <s v="JEROME TEISSIER"/>
    <s v="100 IMD"/>
    <x v="19"/>
    <x v="19"/>
    <s v="304897"/>
    <s v="PRITIVE IRADJA"/>
    <s v="200 IMP"/>
    <x v="91"/>
    <x v="91"/>
    <m/>
    <m/>
    <m/>
    <m/>
    <s v="993495"/>
    <s v="SECTEUR BLANC"/>
  </r>
  <r>
    <n v="993494"/>
    <n v="50101729"/>
    <x v="0"/>
    <s v="REGION ILE DE FRANCE NORD"/>
    <x v="0"/>
    <s v="50101729"/>
    <s v="993494"/>
    <x v="1"/>
    <s v="E"/>
    <m/>
    <m/>
    <m/>
    <s v="SECTEUR BLANC"/>
    <m/>
    <m/>
    <m/>
    <m/>
    <m/>
    <m/>
    <m/>
    <d v="2024-12-01T00:00:00"/>
    <m/>
    <s v="05"/>
    <m/>
    <m/>
    <m/>
    <s v="464"/>
    <m/>
    <m/>
    <m/>
    <m/>
    <m/>
    <m/>
    <m/>
    <m/>
    <m/>
    <m/>
    <m/>
    <m/>
    <m/>
    <m/>
    <s v="CATHERINE BLANCKAERT"/>
    <s v="071030"/>
    <s v="REGION ILE DE FRANCE NORD"/>
    <s v="303103"/>
    <s v="JEROME TEISSIER"/>
    <s v="100 IMD"/>
    <x v="19"/>
    <x v="19"/>
    <s v="193201"/>
    <s v="STEPHANE KUHN"/>
    <s v="200 IMP"/>
    <x v="99"/>
    <x v="99"/>
    <s v="305497"/>
    <s v="NICOLAS THEVENOT"/>
    <s v="440 CCT"/>
    <s v="HC"/>
    <s v="993494"/>
    <s v="SECTEUR BLANC"/>
  </r>
  <r>
    <n v="993493"/>
    <n v="50101728"/>
    <x v="0"/>
    <s v="REGION ILE DE FRANCE NORD"/>
    <x v="0"/>
    <s v="50101728"/>
    <s v="993493"/>
    <x v="1"/>
    <s v="E"/>
    <m/>
    <m/>
    <m/>
    <s v="SECTEUR BLANC"/>
    <m/>
    <m/>
    <m/>
    <m/>
    <m/>
    <m/>
    <m/>
    <d v="2024-12-01T00:00:00"/>
    <m/>
    <s v="05"/>
    <m/>
    <m/>
    <m/>
    <s v="463"/>
    <m/>
    <m/>
    <m/>
    <m/>
    <m/>
    <m/>
    <m/>
    <m/>
    <m/>
    <m/>
    <m/>
    <m/>
    <m/>
    <m/>
    <s v="CATHERINE BLANCKAERT"/>
    <s v="071030"/>
    <s v="REGION ILE DE FRANCE NORD"/>
    <s v="303103"/>
    <s v="JEROME TEISSIER"/>
    <s v="100 IMD"/>
    <x v="19"/>
    <x v="19"/>
    <s v="192666"/>
    <s v="SEBASTIEN FOSSEY"/>
    <s v="200 IMP"/>
    <x v="116"/>
    <x v="116"/>
    <m/>
    <m/>
    <m/>
    <m/>
    <s v="993493"/>
    <s v="SECTEUR BLANC"/>
  </r>
  <r>
    <n v="993491"/>
    <n v="50101726"/>
    <x v="0"/>
    <s v="REGION ILE DE FRANCE NORD"/>
    <x v="0"/>
    <s v="50101726"/>
    <s v="993491"/>
    <x v="1"/>
    <s v="E"/>
    <m/>
    <m/>
    <m/>
    <s v="SECTEUR BLANC"/>
    <m/>
    <m/>
    <m/>
    <m/>
    <m/>
    <m/>
    <m/>
    <d v="2024-12-01T00:00:00"/>
    <m/>
    <s v="05"/>
    <m/>
    <m/>
    <m/>
    <s v="462"/>
    <m/>
    <m/>
    <m/>
    <m/>
    <m/>
    <m/>
    <m/>
    <m/>
    <m/>
    <m/>
    <m/>
    <m/>
    <m/>
    <m/>
    <s v="CATHERINE BLANCKAERT"/>
    <s v="071030"/>
    <s v="REGION ILE DE FRANCE NORD"/>
    <s v="193254"/>
    <s v="DAVID BOURE"/>
    <s v="100 IMD"/>
    <x v="28"/>
    <x v="28"/>
    <m/>
    <m/>
    <m/>
    <x v="41"/>
    <x v="41"/>
    <s v="192744"/>
    <s v="KEWIN JUILLARD"/>
    <s v="440 CCT"/>
    <s v="HC"/>
    <s v="993491"/>
    <s v="SECTEUR BLANC"/>
  </r>
  <r>
    <n v="993490"/>
    <n v="50101725"/>
    <x v="0"/>
    <s v="REGION ILE DE FRANCE NORD"/>
    <x v="0"/>
    <s v="50101725"/>
    <s v="993490"/>
    <x v="1"/>
    <s v="E"/>
    <m/>
    <m/>
    <m/>
    <s v="SECTEUR BLANC"/>
    <m/>
    <m/>
    <m/>
    <m/>
    <m/>
    <m/>
    <m/>
    <d v="2024-12-01T00:00:00"/>
    <m/>
    <s v="05"/>
    <m/>
    <m/>
    <m/>
    <s v="461"/>
    <m/>
    <m/>
    <m/>
    <m/>
    <m/>
    <m/>
    <m/>
    <m/>
    <m/>
    <m/>
    <m/>
    <m/>
    <m/>
    <m/>
    <s v="CATHERINE BLANCKAERT"/>
    <s v="071030"/>
    <s v="REGION ILE DE FRANCE NORD"/>
    <s v="193254"/>
    <s v="DAVID BOURE"/>
    <s v="100 IMD"/>
    <x v="28"/>
    <x v="28"/>
    <s v="305391"/>
    <s v="VINCENT ESTHER"/>
    <s v="200 IMP"/>
    <x v="115"/>
    <x v="115"/>
    <m/>
    <m/>
    <m/>
    <m/>
    <s v="993490"/>
    <s v="SECTEUR BLANC"/>
  </r>
  <r>
    <n v="993489"/>
    <n v="50101724"/>
    <x v="0"/>
    <s v="REGION ILE DE FRANCE NORD"/>
    <x v="0"/>
    <s v="50101724"/>
    <s v="993489"/>
    <x v="1"/>
    <s v="E"/>
    <m/>
    <m/>
    <m/>
    <s v="SECTEUR BLANC"/>
    <m/>
    <m/>
    <m/>
    <m/>
    <m/>
    <m/>
    <m/>
    <d v="2024-12-01T00:00:00"/>
    <m/>
    <s v="05"/>
    <m/>
    <m/>
    <m/>
    <s v="460"/>
    <m/>
    <m/>
    <m/>
    <m/>
    <m/>
    <m/>
    <m/>
    <m/>
    <m/>
    <m/>
    <m/>
    <m/>
    <m/>
    <m/>
    <s v="CATHERINE BLANCKAERT"/>
    <s v="071030"/>
    <s v="REGION ILE DE FRANCE NORD"/>
    <s v="303103"/>
    <s v="JEROME TEISSIER"/>
    <s v="100 IMD"/>
    <x v="19"/>
    <x v="19"/>
    <s v="304897"/>
    <s v="PRITIVE IRADJA"/>
    <s v="200 IMP"/>
    <x v="91"/>
    <x v="91"/>
    <m/>
    <m/>
    <m/>
    <m/>
    <s v="993489"/>
    <s v="SECTEUR BLANC"/>
  </r>
  <r>
    <n v="993487"/>
    <n v="50101722"/>
    <x v="0"/>
    <s v="REGION ILE DE FRANCE NORD"/>
    <x v="0"/>
    <s v="50101722"/>
    <s v="993487"/>
    <x v="1"/>
    <s v="E"/>
    <m/>
    <m/>
    <m/>
    <s v="SECTEUR BLANC"/>
    <m/>
    <m/>
    <m/>
    <m/>
    <m/>
    <m/>
    <m/>
    <d v="2024-12-01T00:00:00"/>
    <m/>
    <s v="05"/>
    <m/>
    <m/>
    <m/>
    <s v="459"/>
    <m/>
    <m/>
    <m/>
    <m/>
    <m/>
    <m/>
    <m/>
    <m/>
    <m/>
    <m/>
    <m/>
    <m/>
    <m/>
    <m/>
    <s v="CATHERINE BLANCKAERT"/>
    <s v="071030"/>
    <s v="REGION ILE DE FRANCE NORD"/>
    <s v="303103"/>
    <s v="JEROME TEISSIER"/>
    <s v="100 IMD"/>
    <x v="19"/>
    <x v="19"/>
    <s v="304897"/>
    <s v="PRITIVE IRADJA"/>
    <s v="200 IMP"/>
    <x v="91"/>
    <x v="91"/>
    <m/>
    <m/>
    <m/>
    <m/>
    <s v="993487"/>
    <s v="SECTEUR BLANC"/>
  </r>
  <r>
    <n v="993485"/>
    <n v="50101720"/>
    <x v="0"/>
    <s v="REGION ILE DE FRANCE NORD"/>
    <x v="0"/>
    <s v="50101720"/>
    <s v="993485"/>
    <x v="1"/>
    <s v="E"/>
    <m/>
    <m/>
    <m/>
    <s v="SECTEUR BLANC"/>
    <m/>
    <m/>
    <m/>
    <m/>
    <m/>
    <m/>
    <m/>
    <d v="2024-12-01T00:00:00"/>
    <m/>
    <s v="05"/>
    <m/>
    <m/>
    <m/>
    <s v="477"/>
    <m/>
    <m/>
    <m/>
    <m/>
    <m/>
    <m/>
    <m/>
    <m/>
    <m/>
    <m/>
    <m/>
    <m/>
    <m/>
    <m/>
    <s v="CATHERINE BLANCKAERT"/>
    <s v="071030"/>
    <s v="REGION ILE DE FRANCE NORD"/>
    <s v="302041"/>
    <s v="DAPHNEE JULLION"/>
    <s v="100 IMD"/>
    <x v="1"/>
    <x v="1"/>
    <s v="302511"/>
    <s v="OLIVIER MACIGNO"/>
    <s v="200 IMP"/>
    <x v="53"/>
    <x v="53"/>
    <m/>
    <m/>
    <m/>
    <m/>
    <s v="993485"/>
    <s v="SECTEUR BLANC"/>
  </r>
  <r>
    <n v="993484"/>
    <n v="50101719"/>
    <x v="0"/>
    <s v="REGION ILE DE FRANCE NORD"/>
    <x v="0"/>
    <s v="50101719"/>
    <s v="993484"/>
    <x v="1"/>
    <s v="E"/>
    <m/>
    <m/>
    <m/>
    <s v="SECTEUR BLANC"/>
    <m/>
    <m/>
    <m/>
    <m/>
    <m/>
    <m/>
    <m/>
    <d v="2024-12-01T00:00:00"/>
    <m/>
    <s v="05"/>
    <m/>
    <m/>
    <m/>
    <s v="476"/>
    <m/>
    <m/>
    <m/>
    <m/>
    <m/>
    <m/>
    <m/>
    <m/>
    <m/>
    <m/>
    <m/>
    <m/>
    <m/>
    <m/>
    <s v="CATHERINE BLANCKAERT"/>
    <s v="071030"/>
    <s v="REGION ILE DE FRANCE NORD"/>
    <s v="302041"/>
    <s v="DAPHNEE JULLION"/>
    <s v="100 IMD"/>
    <x v="1"/>
    <x v="1"/>
    <s v="302511"/>
    <s v="OLIVIER MACIGNO"/>
    <s v="200 IMP"/>
    <x v="53"/>
    <x v="53"/>
    <s v="304702"/>
    <s v="AUDREY BASTIDE"/>
    <s v="440 CCT"/>
    <s v="HC"/>
    <s v="993484"/>
    <s v="SECTEUR BLANC"/>
  </r>
  <r>
    <n v="993483"/>
    <n v="50101718"/>
    <x v="0"/>
    <s v="REGION ILE DE FRANCE NORD"/>
    <x v="0"/>
    <s v="50101718"/>
    <s v="993483"/>
    <x v="1"/>
    <s v="E"/>
    <m/>
    <m/>
    <m/>
    <s v="SECTEUR BLANC"/>
    <m/>
    <m/>
    <m/>
    <m/>
    <m/>
    <m/>
    <m/>
    <d v="2024-12-01T00:00:00"/>
    <m/>
    <s v="05"/>
    <m/>
    <m/>
    <m/>
    <s v="475"/>
    <m/>
    <m/>
    <m/>
    <m/>
    <m/>
    <m/>
    <m/>
    <m/>
    <m/>
    <m/>
    <m/>
    <m/>
    <m/>
    <m/>
    <s v="CATHERINE BLANCKAERT"/>
    <s v="071030"/>
    <s v="REGION ILE DE FRANCE NORD"/>
    <s v="302041"/>
    <s v="DAPHNEE JULLION"/>
    <s v="100 IMD"/>
    <x v="1"/>
    <x v="1"/>
    <s v="302631"/>
    <s v="YAMINA YAHMI"/>
    <s v="200 IMP"/>
    <x v="40"/>
    <x v="40"/>
    <s v="305041"/>
    <s v="SANDRINE PHAM"/>
    <s v="441 CCTM"/>
    <s v="HC"/>
    <s v="993483"/>
    <s v="SECTEUR BLANC"/>
  </r>
  <r>
    <n v="993482"/>
    <n v="50101717"/>
    <x v="0"/>
    <s v="REGION ILE DE FRANCE NORD"/>
    <x v="0"/>
    <s v="50101717"/>
    <s v="993482"/>
    <x v="1"/>
    <s v="E"/>
    <m/>
    <m/>
    <m/>
    <s v="SECTEUR BLANC"/>
    <m/>
    <m/>
    <m/>
    <m/>
    <m/>
    <m/>
    <m/>
    <d v="2024-12-01T00:00:00"/>
    <m/>
    <s v="05"/>
    <m/>
    <m/>
    <m/>
    <s v="474"/>
    <m/>
    <m/>
    <m/>
    <m/>
    <m/>
    <m/>
    <m/>
    <m/>
    <m/>
    <m/>
    <m/>
    <m/>
    <m/>
    <m/>
    <s v="CATHERINE BLANCKAERT"/>
    <s v="071030"/>
    <s v="REGION ILE DE FRANCE NORD"/>
    <s v="302041"/>
    <s v="DAPHNEE JULLION"/>
    <s v="100 IMD"/>
    <x v="1"/>
    <x v="1"/>
    <s v="302511"/>
    <s v="OLIVIER MACIGNO"/>
    <s v="200 IMP"/>
    <x v="53"/>
    <x v="53"/>
    <s v="304937"/>
    <s v="GREGORY LAZARE"/>
    <s v="440 CCT"/>
    <s v="HC"/>
    <s v="993482"/>
    <s v="SECTEUR BLANC"/>
  </r>
  <r>
    <n v="993481"/>
    <n v="50101716"/>
    <x v="0"/>
    <s v="REGION ILE DE FRANCE NORD"/>
    <x v="0"/>
    <s v="50101716"/>
    <s v="993481"/>
    <x v="1"/>
    <s v="E"/>
    <m/>
    <m/>
    <m/>
    <s v="SECTEUR BLANC"/>
    <m/>
    <m/>
    <m/>
    <m/>
    <m/>
    <m/>
    <m/>
    <d v="2024-12-01T00:00:00"/>
    <m/>
    <s v="05"/>
    <m/>
    <m/>
    <m/>
    <s v="473"/>
    <m/>
    <m/>
    <m/>
    <m/>
    <m/>
    <m/>
    <m/>
    <m/>
    <m/>
    <m/>
    <m/>
    <m/>
    <m/>
    <m/>
    <s v="CATHERINE BLANCKAERT"/>
    <s v="071030"/>
    <s v="REGION ILE DE FRANCE NORD"/>
    <s v="302041"/>
    <s v="DAPHNEE JULLION"/>
    <s v="100 IMD"/>
    <x v="1"/>
    <x v="1"/>
    <s v="302511"/>
    <s v="OLIVIER MACIGNO"/>
    <s v="200 IMP"/>
    <x v="53"/>
    <x v="53"/>
    <s v="306216"/>
    <s v="JEAN CHRISTOPHE LAHALLE"/>
    <s v="445 CCA"/>
    <s v="HC"/>
    <s v="993481"/>
    <s v="SECTEUR BLANC"/>
  </r>
  <r>
    <n v="993480"/>
    <n v="50101715"/>
    <x v="0"/>
    <s v="REGION ILE DE FRANCE NORD"/>
    <x v="0"/>
    <s v="50101715"/>
    <s v="993480"/>
    <x v="1"/>
    <s v="E"/>
    <m/>
    <m/>
    <m/>
    <s v="SECTEUR BLANC"/>
    <m/>
    <m/>
    <m/>
    <m/>
    <m/>
    <m/>
    <m/>
    <d v="2024-12-01T00:00:00"/>
    <m/>
    <s v="05"/>
    <m/>
    <m/>
    <m/>
    <s v="472"/>
    <m/>
    <m/>
    <m/>
    <m/>
    <m/>
    <m/>
    <m/>
    <m/>
    <m/>
    <m/>
    <m/>
    <m/>
    <m/>
    <m/>
    <s v="CATHERINE BLANCKAERT"/>
    <s v="071030"/>
    <s v="REGION ILE DE FRANCE NORD"/>
    <s v="302041"/>
    <s v="DAPHNEE JULLION"/>
    <s v="100 IMD"/>
    <x v="1"/>
    <x v="1"/>
    <s v="305210"/>
    <s v="GUILLAUME DELPORTE"/>
    <s v="200 IMP"/>
    <x v="1"/>
    <x v="1"/>
    <m/>
    <m/>
    <m/>
    <m/>
    <s v="993480"/>
    <s v="SECTEUR BLANC"/>
  </r>
  <r>
    <n v="993478"/>
    <n v="50101713"/>
    <x v="0"/>
    <s v="REGION ILE DE FRANCE NORD"/>
    <x v="0"/>
    <s v="50101713"/>
    <s v="993478"/>
    <x v="1"/>
    <s v="E"/>
    <m/>
    <m/>
    <m/>
    <s v="SECTEUR BLANC"/>
    <m/>
    <m/>
    <m/>
    <m/>
    <m/>
    <m/>
    <m/>
    <d v="2024-12-01T00:00:00"/>
    <m/>
    <s v="05"/>
    <m/>
    <m/>
    <m/>
    <s v="471"/>
    <m/>
    <m/>
    <m/>
    <m/>
    <m/>
    <m/>
    <m/>
    <m/>
    <m/>
    <m/>
    <m/>
    <m/>
    <m/>
    <m/>
    <s v="CATHERINE BLANCKAERT"/>
    <s v="071030"/>
    <s v="REGION ILE DE FRANCE NORD"/>
    <s v="302041"/>
    <s v="DAPHNEE JULLION"/>
    <s v="100 IMD"/>
    <x v="1"/>
    <x v="1"/>
    <s v="305210"/>
    <s v="GUILLAUME DELPORTE"/>
    <s v="200 IMP"/>
    <x v="1"/>
    <x v="1"/>
    <m/>
    <m/>
    <m/>
    <m/>
    <s v="993478"/>
    <s v="SECTEUR BLANC"/>
  </r>
  <r>
    <n v="993477"/>
    <n v="50101712"/>
    <x v="0"/>
    <s v="REGION ILE DE FRANCE NORD"/>
    <x v="0"/>
    <s v="50101712"/>
    <s v="993477"/>
    <x v="1"/>
    <s v="E"/>
    <m/>
    <m/>
    <m/>
    <s v="SECTEUR BLANC"/>
    <m/>
    <m/>
    <m/>
    <m/>
    <m/>
    <m/>
    <m/>
    <d v="2024-12-01T00:00:00"/>
    <m/>
    <s v="05"/>
    <m/>
    <m/>
    <m/>
    <s v="470"/>
    <m/>
    <m/>
    <m/>
    <m/>
    <m/>
    <m/>
    <m/>
    <m/>
    <m/>
    <m/>
    <m/>
    <m/>
    <m/>
    <m/>
    <s v="CATHERINE BLANCKAERT"/>
    <s v="071030"/>
    <s v="REGION ILE DE FRANCE NORD"/>
    <s v="302041"/>
    <s v="DAPHNEE JULLION"/>
    <s v="100 IMD"/>
    <x v="1"/>
    <x v="1"/>
    <s v="305210"/>
    <s v="GUILLAUME DELPORTE"/>
    <s v="200 IMP"/>
    <x v="1"/>
    <x v="1"/>
    <m/>
    <m/>
    <m/>
    <m/>
    <s v="993477"/>
    <s v="SECTEUR BLANC"/>
  </r>
  <r>
    <n v="993475"/>
    <n v="50101710"/>
    <x v="0"/>
    <s v="REGION ILE DE FRANCE NORD"/>
    <x v="0"/>
    <s v="50101710"/>
    <s v="993475"/>
    <x v="1"/>
    <s v="E"/>
    <m/>
    <m/>
    <m/>
    <s v="SECTEUR BLANC"/>
    <m/>
    <m/>
    <m/>
    <m/>
    <m/>
    <m/>
    <m/>
    <d v="2024-12-01T00:00:00"/>
    <m/>
    <s v="05"/>
    <m/>
    <m/>
    <m/>
    <s v="469"/>
    <m/>
    <m/>
    <m/>
    <m/>
    <m/>
    <m/>
    <m/>
    <m/>
    <m/>
    <m/>
    <m/>
    <m/>
    <m/>
    <m/>
    <s v="CATHERINE BLANCKAERT"/>
    <s v="071030"/>
    <s v="REGION ILE DE FRANCE NORD"/>
    <s v="302041"/>
    <s v="DAPHNEE JULLION"/>
    <s v="100 IMD"/>
    <x v="1"/>
    <x v="1"/>
    <s v="302511"/>
    <s v="OLIVIER MACIGNO"/>
    <s v="200 IMP"/>
    <x v="53"/>
    <x v="53"/>
    <s v="163460"/>
    <s v="BASSEM ZANTOUT"/>
    <s v="443 CCT.S"/>
    <s v="HC"/>
    <s v="993475"/>
    <s v="SECTEUR BLANC"/>
  </r>
  <r>
    <n v="993474"/>
    <n v="50101709"/>
    <x v="0"/>
    <s v="REGION ILE DE FRANCE NORD"/>
    <x v="0"/>
    <s v="50101709"/>
    <s v="993474"/>
    <x v="1"/>
    <s v="E"/>
    <m/>
    <m/>
    <m/>
    <s v="SECTEUR BLANC"/>
    <m/>
    <m/>
    <m/>
    <m/>
    <m/>
    <m/>
    <m/>
    <d v="2024-12-01T00:00:00"/>
    <m/>
    <s v="05"/>
    <m/>
    <m/>
    <m/>
    <s v="460"/>
    <m/>
    <m/>
    <m/>
    <m/>
    <m/>
    <m/>
    <m/>
    <m/>
    <m/>
    <m/>
    <m/>
    <m/>
    <m/>
    <m/>
    <s v="CATHERINE BLANCKAERT"/>
    <s v="071030"/>
    <s v="REGION ILE DE FRANCE NORD"/>
    <s v="302041"/>
    <s v="DAPHNEE JULLION"/>
    <s v="100 IMD"/>
    <x v="1"/>
    <x v="1"/>
    <s v="302511"/>
    <s v="OLIVIER MACIGNO"/>
    <s v="200 IMP"/>
    <x v="53"/>
    <x v="53"/>
    <s v="301914"/>
    <s v="SANDY PATHER"/>
    <s v="440 CCT"/>
    <s v="HC"/>
    <s v="993474"/>
    <s v="SECTEUR BLANC"/>
  </r>
  <r>
    <n v="993472"/>
    <n v="50101707"/>
    <x v="0"/>
    <s v="REGION ILE DE FRANCE NORD"/>
    <x v="0"/>
    <s v="50101707"/>
    <s v="993472"/>
    <x v="1"/>
    <s v="E"/>
    <m/>
    <m/>
    <m/>
    <s v="SECTEUR BLANC"/>
    <m/>
    <m/>
    <m/>
    <m/>
    <m/>
    <m/>
    <m/>
    <d v="2024-12-01T00:00:00"/>
    <m/>
    <s v="05"/>
    <m/>
    <m/>
    <m/>
    <s v="459"/>
    <m/>
    <m/>
    <m/>
    <m/>
    <m/>
    <m/>
    <m/>
    <m/>
    <m/>
    <m/>
    <m/>
    <m/>
    <m/>
    <m/>
    <s v="CATHERINE BLANCKAERT"/>
    <s v="071030"/>
    <s v="REGION ILE DE FRANCE NORD"/>
    <s v="302041"/>
    <s v="DAPHNEE JULLION"/>
    <s v="100 IMD"/>
    <x v="1"/>
    <x v="1"/>
    <s v="302511"/>
    <s v="OLIVIER MACIGNO"/>
    <s v="200 IMP"/>
    <x v="53"/>
    <x v="53"/>
    <m/>
    <m/>
    <m/>
    <m/>
    <s v="993472"/>
    <s v="SECTEUR BLANC"/>
  </r>
  <r>
    <n v="993471"/>
    <n v="50101706"/>
    <x v="0"/>
    <s v="REGION ILE DE FRANCE NORD"/>
    <x v="0"/>
    <s v="50101706"/>
    <s v="993471"/>
    <x v="1"/>
    <s v="E"/>
    <m/>
    <m/>
    <m/>
    <s v="SECTEUR BLANC"/>
    <m/>
    <m/>
    <m/>
    <m/>
    <m/>
    <m/>
    <m/>
    <d v="2024-12-01T00:00:00"/>
    <m/>
    <s v="05"/>
    <m/>
    <m/>
    <m/>
    <s v="458"/>
    <m/>
    <m/>
    <m/>
    <m/>
    <m/>
    <m/>
    <m/>
    <m/>
    <m/>
    <m/>
    <m/>
    <m/>
    <m/>
    <m/>
    <s v="CATHERINE BLANCKAERT"/>
    <s v="071030"/>
    <s v="REGION ILE DE FRANCE NORD"/>
    <s v="302041"/>
    <s v="DAPHNEE JULLION"/>
    <s v="100 IMD"/>
    <x v="1"/>
    <x v="1"/>
    <s v="305210"/>
    <s v="GUILLAUME DELPORTE"/>
    <s v="200 IMP"/>
    <x v="1"/>
    <x v="1"/>
    <m/>
    <m/>
    <m/>
    <m/>
    <s v="993471"/>
    <s v="SECTEUR BLANC"/>
  </r>
  <r>
    <n v="993469"/>
    <n v="50101704"/>
    <x v="0"/>
    <s v="REGION ILE DE FRANCE NORD"/>
    <x v="0"/>
    <s v="50101704"/>
    <s v="993469"/>
    <x v="1"/>
    <s v="E"/>
    <m/>
    <m/>
    <m/>
    <s v="SECTEUR BLANC"/>
    <m/>
    <m/>
    <m/>
    <m/>
    <m/>
    <m/>
    <m/>
    <d v="2024-12-01T00:00:00"/>
    <m/>
    <s v="05"/>
    <m/>
    <m/>
    <m/>
    <s v="457"/>
    <m/>
    <m/>
    <m/>
    <m/>
    <m/>
    <m/>
    <m/>
    <m/>
    <m/>
    <m/>
    <m/>
    <m/>
    <m/>
    <m/>
    <s v="CATHERINE BLANCKAERT"/>
    <s v="071030"/>
    <s v="REGION ILE DE FRANCE NORD"/>
    <s v="302041"/>
    <s v="DAPHNEE JULLION"/>
    <s v="100 IMD"/>
    <x v="1"/>
    <x v="1"/>
    <s v="305210"/>
    <s v="GUILLAUME DELPORTE"/>
    <s v="200 IMP"/>
    <x v="1"/>
    <x v="1"/>
    <s v="303412"/>
    <s v="ADELINE MORIN"/>
    <s v="440 CCT"/>
    <s v="HC"/>
    <s v="993469"/>
    <s v="SECTEUR BLANC"/>
  </r>
  <r>
    <n v="993468"/>
    <n v="50101703"/>
    <x v="0"/>
    <s v="REGION ILE DE FRANCE NORD"/>
    <x v="0"/>
    <s v="50101703"/>
    <s v="993468"/>
    <x v="1"/>
    <s v="E"/>
    <m/>
    <m/>
    <m/>
    <s v="SECTEUR BLANC"/>
    <m/>
    <m/>
    <m/>
    <m/>
    <m/>
    <m/>
    <m/>
    <d v="2024-12-01T00:00:00"/>
    <m/>
    <s v="05"/>
    <m/>
    <m/>
    <m/>
    <s v="456"/>
    <m/>
    <m/>
    <m/>
    <m/>
    <m/>
    <m/>
    <m/>
    <m/>
    <m/>
    <m/>
    <m/>
    <m/>
    <m/>
    <m/>
    <s v="CATHERINE BLANCKAERT"/>
    <s v="071030"/>
    <s v="REGION ILE DE FRANCE NORD"/>
    <s v="302041"/>
    <s v="DAPHNEE JULLION"/>
    <s v="100 IMD"/>
    <x v="1"/>
    <x v="1"/>
    <s v="305210"/>
    <s v="GUILLAUME DELPORTE"/>
    <s v="200 IMP"/>
    <x v="1"/>
    <x v="1"/>
    <m/>
    <m/>
    <m/>
    <m/>
    <s v="993468"/>
    <s v="SECTEUR BLANC"/>
  </r>
  <r>
    <n v="993467"/>
    <n v="50101702"/>
    <x v="0"/>
    <s v="REGION ILE DE FRANCE NORD"/>
    <x v="0"/>
    <s v="50101702"/>
    <s v="993467"/>
    <x v="1"/>
    <s v="E"/>
    <m/>
    <m/>
    <m/>
    <s v="SECTEUR BLANC"/>
    <m/>
    <m/>
    <m/>
    <m/>
    <m/>
    <m/>
    <m/>
    <d v="2024-12-01T00:00:00"/>
    <m/>
    <s v="05"/>
    <m/>
    <m/>
    <m/>
    <s v="455"/>
    <m/>
    <m/>
    <m/>
    <m/>
    <m/>
    <m/>
    <m/>
    <m/>
    <m/>
    <m/>
    <m/>
    <m/>
    <m/>
    <m/>
    <s v="CATHERINE BLANCKAERT"/>
    <s v="071030"/>
    <s v="REGION ILE DE FRANCE NORD"/>
    <s v="302041"/>
    <s v="DAPHNEE JULLION"/>
    <s v="100 IMD"/>
    <x v="1"/>
    <x v="1"/>
    <s v="305210"/>
    <s v="GUILLAUME DELPORTE"/>
    <s v="200 IMP"/>
    <x v="1"/>
    <x v="1"/>
    <s v="305984"/>
    <s v="TITOUAN BERTON"/>
    <s v="440 CCT"/>
    <s v="HC"/>
    <s v="993467"/>
    <s v="SECTEUR BLANC"/>
  </r>
  <r>
    <n v="993465"/>
    <n v="50101700"/>
    <x v="0"/>
    <s v="REGION GRAND OUEST"/>
    <x v="0"/>
    <s v="50101700"/>
    <s v="993465"/>
    <x v="1"/>
    <s v="E"/>
    <m/>
    <m/>
    <m/>
    <s v="SECTEUR BLANC"/>
    <m/>
    <m/>
    <m/>
    <m/>
    <m/>
    <m/>
    <m/>
    <d v="2024-10-01T00:00:00"/>
    <m/>
    <s v="05"/>
    <m/>
    <m/>
    <m/>
    <s v="458"/>
    <m/>
    <m/>
    <m/>
    <m/>
    <m/>
    <m/>
    <m/>
    <m/>
    <m/>
    <m/>
    <m/>
    <m/>
    <m/>
    <m/>
    <s v="MATHIEU CHEMIN"/>
    <s v="071590"/>
    <s v="REGION GRAND OUEST"/>
    <s v="306176"/>
    <s v="BERENGERE CORVELLEC"/>
    <s v="100 IMD"/>
    <x v="31"/>
    <x v="31"/>
    <s v="302611"/>
    <s v="ROMAIN ERNOULT"/>
    <s v="200 IMP"/>
    <x v="59"/>
    <x v="59"/>
    <s v="305397"/>
    <s v="DIMITRI LACROIX"/>
    <s v="440 CCT"/>
    <s v="HC"/>
    <s v="993465"/>
    <s v="SECTEUR BLANC"/>
  </r>
  <r>
    <n v="993464"/>
    <n v="50101699"/>
    <x v="0"/>
    <s v="REGION GRAND OUEST"/>
    <x v="0"/>
    <s v="50101699"/>
    <s v="993464"/>
    <x v="1"/>
    <s v="E"/>
    <m/>
    <m/>
    <m/>
    <s v="SECTEUR BLANC"/>
    <m/>
    <m/>
    <m/>
    <m/>
    <m/>
    <m/>
    <m/>
    <d v="2024-10-01T00:00:00"/>
    <m/>
    <s v="05"/>
    <m/>
    <m/>
    <m/>
    <s v="457"/>
    <m/>
    <m/>
    <m/>
    <m/>
    <m/>
    <m/>
    <m/>
    <m/>
    <m/>
    <m/>
    <m/>
    <m/>
    <m/>
    <m/>
    <s v="MATHIEU CHEMIN"/>
    <s v="071590"/>
    <s v="REGION GRAND OUEST"/>
    <s v="306176"/>
    <s v="BERENGERE CORVELLEC"/>
    <s v="100 IMD"/>
    <x v="31"/>
    <x v="31"/>
    <s v="302611"/>
    <s v="ROMAIN ERNOULT"/>
    <s v="200 IMP"/>
    <x v="59"/>
    <x v="59"/>
    <s v="305494"/>
    <s v="BENOIST DONNE"/>
    <s v="440 CCT"/>
    <s v="HC"/>
    <s v="993464"/>
    <s v="SECTEUR BLANC"/>
  </r>
  <r>
    <n v="993463"/>
    <n v="50101698"/>
    <x v="0"/>
    <s v="REGION GRAND OUEST"/>
    <x v="0"/>
    <s v="50101698"/>
    <s v="993463"/>
    <x v="1"/>
    <s v="E"/>
    <m/>
    <m/>
    <m/>
    <s v="SECTEUR BLANC"/>
    <m/>
    <m/>
    <m/>
    <m/>
    <m/>
    <m/>
    <m/>
    <d v="2024-10-01T00:00:00"/>
    <m/>
    <s v="05"/>
    <m/>
    <m/>
    <m/>
    <s v="454"/>
    <m/>
    <m/>
    <m/>
    <m/>
    <m/>
    <m/>
    <m/>
    <m/>
    <m/>
    <m/>
    <m/>
    <m/>
    <m/>
    <m/>
    <s v="MATHIEU CHEMIN"/>
    <s v="071590"/>
    <s v="REGION GRAND OUEST"/>
    <s v="306176"/>
    <s v="BERENGERE CORVELLEC"/>
    <s v="100 IMD"/>
    <x v="31"/>
    <x v="31"/>
    <s v="302611"/>
    <s v="ROMAIN ERNOULT"/>
    <s v="200 IMP"/>
    <x v="59"/>
    <x v="59"/>
    <s v="304766"/>
    <s v="JEREMY MORINEAU"/>
    <s v="441 CCTM"/>
    <s v="HC"/>
    <s v="993463"/>
    <s v="SECTEUR BLANC"/>
  </r>
  <r>
    <n v="993462"/>
    <n v="50101697"/>
    <x v="0"/>
    <s v="REGION GRAND OUEST"/>
    <x v="0"/>
    <s v="50101697"/>
    <s v="993462"/>
    <x v="1"/>
    <s v="E"/>
    <m/>
    <m/>
    <m/>
    <s v="SECTEUR BLANC"/>
    <m/>
    <m/>
    <m/>
    <m/>
    <m/>
    <m/>
    <m/>
    <d v="2024-10-01T00:00:00"/>
    <m/>
    <s v="05"/>
    <m/>
    <m/>
    <m/>
    <s v="452"/>
    <m/>
    <m/>
    <m/>
    <m/>
    <m/>
    <m/>
    <m/>
    <m/>
    <m/>
    <m/>
    <m/>
    <m/>
    <m/>
    <m/>
    <s v="MATHIEU CHEMIN"/>
    <s v="071590"/>
    <s v="REGION GRAND OUEST"/>
    <s v="306176"/>
    <s v="BERENGERE CORVELLEC"/>
    <s v="100 IMD"/>
    <x v="31"/>
    <x v="31"/>
    <s v="302611"/>
    <s v="ROMAIN ERNOULT"/>
    <s v="200 IMP"/>
    <x v="59"/>
    <x v="59"/>
    <m/>
    <m/>
    <m/>
    <m/>
    <s v="993462"/>
    <s v="SECTEUR BLANC"/>
  </r>
  <r>
    <n v="993461"/>
    <n v="50101696"/>
    <x v="0"/>
    <s v="REGION GRAND OUEST"/>
    <x v="0"/>
    <s v="50101696"/>
    <s v="993461"/>
    <x v="1"/>
    <s v="E"/>
    <m/>
    <m/>
    <m/>
    <s v="SECTEUR BLANC"/>
    <m/>
    <m/>
    <m/>
    <m/>
    <m/>
    <m/>
    <m/>
    <d v="2024-10-01T00:00:00"/>
    <m/>
    <s v="05"/>
    <m/>
    <m/>
    <m/>
    <s v="451"/>
    <m/>
    <m/>
    <m/>
    <m/>
    <m/>
    <m/>
    <m/>
    <m/>
    <m/>
    <m/>
    <m/>
    <m/>
    <m/>
    <m/>
    <s v="MATHIEU CHEMIN"/>
    <s v="071590"/>
    <s v="REGION GRAND OUEST"/>
    <s v="306176"/>
    <s v="BERENGERE CORVELLEC"/>
    <s v="100 IMD"/>
    <x v="31"/>
    <x v="31"/>
    <s v="302611"/>
    <s v="ROMAIN ERNOULT"/>
    <s v="200 IMP"/>
    <x v="59"/>
    <x v="59"/>
    <m/>
    <m/>
    <m/>
    <m/>
    <s v="993461"/>
    <s v="SECTEUR BLANC"/>
  </r>
  <r>
    <n v="993460"/>
    <n v="50101695"/>
    <x v="0"/>
    <s v="REGION ILE DE FRANCE NORD"/>
    <x v="0"/>
    <s v="50101695"/>
    <s v="993460"/>
    <x v="1"/>
    <s v="E"/>
    <m/>
    <m/>
    <m/>
    <s v="SECTEUR BLANC"/>
    <m/>
    <m/>
    <m/>
    <m/>
    <m/>
    <m/>
    <m/>
    <d v="2024-12-01T00:00:00"/>
    <m/>
    <s v="05"/>
    <m/>
    <m/>
    <m/>
    <s v="454"/>
    <m/>
    <m/>
    <m/>
    <m/>
    <m/>
    <m/>
    <m/>
    <m/>
    <m/>
    <m/>
    <m/>
    <m/>
    <m/>
    <m/>
    <s v="CATHERINE BLANCKAERT"/>
    <s v="071030"/>
    <s v="REGION ILE DE FRANCE NORD"/>
    <s v="302041"/>
    <s v="DAPHNEE JULLION"/>
    <s v="100 IMD"/>
    <x v="1"/>
    <x v="1"/>
    <s v="302631"/>
    <s v="YAMINA YAHMI"/>
    <s v="200 IMP"/>
    <x v="40"/>
    <x v="40"/>
    <m/>
    <m/>
    <m/>
    <m/>
    <s v="993460"/>
    <s v="SECTEUR BLANC"/>
  </r>
  <r>
    <n v="993459"/>
    <n v="50101694"/>
    <x v="0"/>
    <s v="REGION ILE DE FRANCE NORD"/>
    <x v="0"/>
    <s v="50101694"/>
    <s v="993459"/>
    <x v="1"/>
    <s v="E"/>
    <m/>
    <m/>
    <m/>
    <s v="SECTEUR BLANC"/>
    <m/>
    <m/>
    <m/>
    <m/>
    <m/>
    <m/>
    <m/>
    <d v="2024-12-01T00:00:00"/>
    <m/>
    <s v="05"/>
    <m/>
    <m/>
    <m/>
    <s v="453"/>
    <m/>
    <m/>
    <m/>
    <m/>
    <m/>
    <m/>
    <m/>
    <m/>
    <m/>
    <m/>
    <m/>
    <m/>
    <m/>
    <m/>
    <s v="CATHERINE BLANCKAERT"/>
    <s v="071030"/>
    <s v="REGION ILE DE FRANCE NORD"/>
    <s v="302041"/>
    <s v="DAPHNEE JULLION"/>
    <s v="100 IMD"/>
    <x v="1"/>
    <x v="1"/>
    <s v="302631"/>
    <s v="YAMINA YAHMI"/>
    <s v="200 IMP"/>
    <x v="40"/>
    <x v="40"/>
    <s v="303052"/>
    <s v="QUANG DAO BACH"/>
    <s v="440 CCT"/>
    <s v="HC"/>
    <s v="993459"/>
    <s v="SECTEUR BLANC"/>
  </r>
  <r>
    <n v="993458"/>
    <n v="50101693"/>
    <x v="0"/>
    <s v="REGION ILE DE FRANCE NORD"/>
    <x v="0"/>
    <s v="50101693"/>
    <s v="993458"/>
    <x v="1"/>
    <s v="E"/>
    <m/>
    <m/>
    <m/>
    <s v="SECTEUR BLANC"/>
    <m/>
    <m/>
    <m/>
    <m/>
    <m/>
    <m/>
    <m/>
    <d v="2024-12-01T00:00:00"/>
    <m/>
    <s v="05"/>
    <m/>
    <m/>
    <m/>
    <s v="452"/>
    <m/>
    <m/>
    <m/>
    <m/>
    <m/>
    <m/>
    <m/>
    <m/>
    <m/>
    <m/>
    <m/>
    <m/>
    <m/>
    <m/>
    <s v="CATHERINE BLANCKAERT"/>
    <s v="071030"/>
    <s v="REGION ILE DE FRANCE NORD"/>
    <s v="302041"/>
    <s v="DAPHNEE JULLION"/>
    <s v="100 IMD"/>
    <x v="1"/>
    <x v="1"/>
    <s v="303397"/>
    <s v="BRICE DENEUX"/>
    <s v="200 IMP"/>
    <x v="74"/>
    <x v="74"/>
    <m/>
    <m/>
    <m/>
    <m/>
    <s v="993458"/>
    <s v="SECTEUR BLANC"/>
  </r>
  <r>
    <n v="993457"/>
    <n v="50101692"/>
    <x v="0"/>
    <s v="REGION ILE DE FRANCE NORD"/>
    <x v="0"/>
    <s v="50101692"/>
    <s v="993457"/>
    <x v="1"/>
    <s v="E"/>
    <m/>
    <m/>
    <m/>
    <s v="SECTEUR BLANC"/>
    <m/>
    <m/>
    <m/>
    <m/>
    <m/>
    <m/>
    <m/>
    <d v="2024-12-01T00:00:00"/>
    <m/>
    <s v="05"/>
    <m/>
    <m/>
    <m/>
    <s v="328"/>
    <m/>
    <m/>
    <m/>
    <m/>
    <m/>
    <m/>
    <m/>
    <m/>
    <m/>
    <m/>
    <m/>
    <m/>
    <m/>
    <m/>
    <s v="CATHERINE BLANCKAERT"/>
    <s v="071030"/>
    <s v="REGION ILE DE FRANCE NORD"/>
    <s v="302041"/>
    <s v="DAPHNEE JULLION"/>
    <s v="100 IMD"/>
    <x v="1"/>
    <x v="1"/>
    <s v="303397"/>
    <s v="BRICE DENEUX"/>
    <s v="200 IMP"/>
    <x v="74"/>
    <x v="74"/>
    <s v="193306"/>
    <s v="NURAN SABAN"/>
    <s v="391 CCEIM"/>
    <s v="HC"/>
    <s v="993457"/>
    <s v="SECTEUR BLANC"/>
  </r>
  <r>
    <n v="993456"/>
    <n v="50101691"/>
    <x v="0"/>
    <s v="REGION ILE DE FRANCE NORD"/>
    <x v="0"/>
    <s v="50101691"/>
    <s v="993456"/>
    <x v="1"/>
    <s v="E"/>
    <m/>
    <m/>
    <m/>
    <s v="SECTEUR BLANC"/>
    <m/>
    <m/>
    <m/>
    <m/>
    <m/>
    <m/>
    <m/>
    <d v="2024-12-01T00:00:00"/>
    <m/>
    <s v="05"/>
    <m/>
    <m/>
    <m/>
    <s v="524"/>
    <m/>
    <m/>
    <m/>
    <m/>
    <m/>
    <m/>
    <m/>
    <m/>
    <m/>
    <m/>
    <m/>
    <m/>
    <m/>
    <m/>
    <s v="CATHERINE BLANCKAERT"/>
    <s v="071030"/>
    <s v="REGION ILE DE FRANCE NORD"/>
    <s v="193254"/>
    <s v="DAVID BOURE"/>
    <s v="100 IMD"/>
    <x v="28"/>
    <x v="28"/>
    <s v="175986"/>
    <s v="DAVID OLICARD"/>
    <s v="200 IMP"/>
    <x v="73"/>
    <x v="73"/>
    <s v="306081"/>
    <s v="SANDRINE TEIXEIRA"/>
    <s v="440 CCT"/>
    <s v="HC"/>
    <s v="993456"/>
    <s v="SECTEUR BLANC"/>
  </r>
  <r>
    <n v="993455"/>
    <n v="50101690"/>
    <x v="0"/>
    <s v="REGION ILE DE FRANCE NORD"/>
    <x v="0"/>
    <s v="50101690"/>
    <s v="993455"/>
    <x v="1"/>
    <s v="E"/>
    <m/>
    <m/>
    <m/>
    <s v="SECTEUR BLANC"/>
    <m/>
    <m/>
    <m/>
    <m/>
    <m/>
    <m/>
    <m/>
    <d v="2024-12-01T00:00:00"/>
    <m/>
    <s v="05"/>
    <m/>
    <m/>
    <m/>
    <s v="523"/>
    <m/>
    <m/>
    <m/>
    <m/>
    <m/>
    <m/>
    <m/>
    <m/>
    <m/>
    <m/>
    <m/>
    <m/>
    <m/>
    <m/>
    <s v="CATHERINE BLANCKAERT"/>
    <s v="071030"/>
    <s v="REGION ILE DE FRANCE NORD"/>
    <s v="193254"/>
    <s v="DAVID BOURE"/>
    <s v="100 IMD"/>
    <x v="28"/>
    <x v="28"/>
    <m/>
    <m/>
    <m/>
    <x v="41"/>
    <x v="41"/>
    <m/>
    <m/>
    <m/>
    <m/>
    <s v="993455"/>
    <s v="SECTEUR BLANC"/>
  </r>
  <r>
    <n v="993454"/>
    <n v="50101689"/>
    <x v="0"/>
    <s v="REGION ILE DE FRANCE NORD"/>
    <x v="0"/>
    <s v="50101689"/>
    <s v="993454"/>
    <x v="1"/>
    <s v="E"/>
    <m/>
    <m/>
    <m/>
    <s v="SECTEUR BLANC"/>
    <m/>
    <m/>
    <m/>
    <m/>
    <m/>
    <m/>
    <m/>
    <d v="2024-12-01T00:00:00"/>
    <m/>
    <s v="05"/>
    <m/>
    <m/>
    <m/>
    <s v="522"/>
    <m/>
    <m/>
    <m/>
    <m/>
    <m/>
    <m/>
    <m/>
    <m/>
    <m/>
    <m/>
    <m/>
    <m/>
    <m/>
    <m/>
    <s v="CATHERINE BLANCKAERT"/>
    <s v="071030"/>
    <s v="REGION ILE DE FRANCE NORD"/>
    <s v="193254"/>
    <s v="DAVID BOURE"/>
    <s v="100 IMD"/>
    <x v="28"/>
    <x v="28"/>
    <s v="175986"/>
    <s v="DAVID OLICARD"/>
    <s v="200 IMP"/>
    <x v="73"/>
    <x v="73"/>
    <s v="305465"/>
    <s v="YOANN SOUFIR"/>
    <s v="441 CCTM"/>
    <s v="HC"/>
    <s v="993454"/>
    <s v="SECTEUR BLANC"/>
  </r>
  <r>
    <n v="993453"/>
    <n v="50101688"/>
    <x v="0"/>
    <s v="REGION ILE DE FRANCE NORD"/>
    <x v="0"/>
    <s v="50101688"/>
    <s v="993453"/>
    <x v="1"/>
    <s v="E"/>
    <m/>
    <m/>
    <m/>
    <s v="SECTEUR BLANC"/>
    <m/>
    <m/>
    <m/>
    <m/>
    <m/>
    <m/>
    <m/>
    <d v="2024-12-01T00:00:00"/>
    <m/>
    <s v="05"/>
    <m/>
    <m/>
    <m/>
    <s v="327"/>
    <m/>
    <m/>
    <m/>
    <m/>
    <m/>
    <m/>
    <m/>
    <m/>
    <m/>
    <m/>
    <m/>
    <m/>
    <m/>
    <m/>
    <s v="CATHERINE BLANCKAERT"/>
    <s v="071030"/>
    <s v="REGION ILE DE FRANCE NORD"/>
    <s v="302041"/>
    <s v="DAPHNEE JULLION"/>
    <s v="100 IMD"/>
    <x v="1"/>
    <x v="1"/>
    <s v="302631"/>
    <s v="YAMINA YAHMI"/>
    <s v="200 IMP"/>
    <x v="40"/>
    <x v="40"/>
    <m/>
    <m/>
    <m/>
    <m/>
    <s v="993453"/>
    <s v="SECTEUR BLANC"/>
  </r>
  <r>
    <n v="993452"/>
    <n v="50101687"/>
    <x v="0"/>
    <s v="REGION ILE DE FRANCE NORD"/>
    <x v="0"/>
    <s v="50101687"/>
    <s v="993452"/>
    <x v="1"/>
    <s v="E"/>
    <m/>
    <m/>
    <m/>
    <s v="SECTEUR BLANC"/>
    <m/>
    <m/>
    <m/>
    <m/>
    <m/>
    <m/>
    <m/>
    <d v="2024-12-01T00:00:00"/>
    <m/>
    <s v="05"/>
    <m/>
    <m/>
    <m/>
    <s v="306"/>
    <m/>
    <m/>
    <m/>
    <m/>
    <m/>
    <m/>
    <m/>
    <m/>
    <m/>
    <m/>
    <m/>
    <m/>
    <m/>
    <m/>
    <s v="CATHERINE BLANCKAERT"/>
    <s v="071030"/>
    <s v="REGION ILE DE FRANCE NORD"/>
    <s v="302041"/>
    <s v="DAPHNEE JULLION"/>
    <s v="100 IMD"/>
    <x v="1"/>
    <x v="1"/>
    <s v="303397"/>
    <s v="BRICE DENEUX"/>
    <s v="200 IMP"/>
    <x v="74"/>
    <x v="74"/>
    <m/>
    <m/>
    <m/>
    <m/>
    <s v="993452"/>
    <s v="SECTEUR BLANC"/>
  </r>
  <r>
    <n v="993451"/>
    <n v="50101686"/>
    <x v="0"/>
    <s v="REGION ILE DE FRANCE NORD"/>
    <x v="0"/>
    <s v="50101686"/>
    <s v="993451"/>
    <x v="1"/>
    <s v="E"/>
    <m/>
    <m/>
    <m/>
    <s v="SECTEUR BLANC"/>
    <m/>
    <m/>
    <m/>
    <m/>
    <m/>
    <m/>
    <m/>
    <d v="2024-12-01T00:00:00"/>
    <m/>
    <s v="05"/>
    <m/>
    <m/>
    <m/>
    <s v="437"/>
    <m/>
    <m/>
    <m/>
    <m/>
    <m/>
    <m/>
    <m/>
    <m/>
    <m/>
    <m/>
    <m/>
    <m/>
    <m/>
    <m/>
    <s v="CATHERINE BLANCKAERT"/>
    <s v="071030"/>
    <s v="REGION ILE DE FRANCE NORD"/>
    <s v="302041"/>
    <s v="DAPHNEE JULLION"/>
    <s v="100 IMD"/>
    <x v="1"/>
    <x v="1"/>
    <s v="303397"/>
    <s v="BRICE DENEUX"/>
    <s v="200 IMP"/>
    <x v="74"/>
    <x v="74"/>
    <m/>
    <m/>
    <m/>
    <m/>
    <s v="993451"/>
    <s v="SECTEUR BLANC"/>
  </r>
  <r>
    <n v="993450"/>
    <n v="50101685"/>
    <x v="0"/>
    <s v="REGION ILE DE FRANCE NORD"/>
    <x v="0"/>
    <s v="50101685"/>
    <s v="993450"/>
    <x v="1"/>
    <s v="E"/>
    <m/>
    <m/>
    <m/>
    <s v="SECTEUR BLANC"/>
    <m/>
    <m/>
    <m/>
    <m/>
    <m/>
    <m/>
    <m/>
    <d v="2024-12-01T00:00:00"/>
    <m/>
    <s v="05"/>
    <m/>
    <m/>
    <m/>
    <s v="519"/>
    <m/>
    <m/>
    <m/>
    <m/>
    <m/>
    <m/>
    <m/>
    <m/>
    <m/>
    <m/>
    <m/>
    <m/>
    <m/>
    <m/>
    <s v="CATHERINE BLANCKAERT"/>
    <s v="071030"/>
    <s v="REGION ILE DE FRANCE NORD"/>
    <s v="193254"/>
    <s v="DAVID BOURE"/>
    <s v="100 IMD"/>
    <x v="28"/>
    <x v="28"/>
    <s v="175986"/>
    <s v="DAVID OLICARD"/>
    <s v="200 IMP"/>
    <x v="73"/>
    <x v="73"/>
    <m/>
    <m/>
    <m/>
    <m/>
    <s v="993450"/>
    <s v="SECTEUR BLANC"/>
  </r>
  <r>
    <n v="993449"/>
    <n v="50101684"/>
    <x v="0"/>
    <s v="REGION CENTRE EST"/>
    <x v="0"/>
    <s v="50101684"/>
    <s v="993449"/>
    <x v="1"/>
    <s v="E"/>
    <m/>
    <m/>
    <m/>
    <s v="SECTEUR BLANC"/>
    <m/>
    <m/>
    <m/>
    <m/>
    <m/>
    <m/>
    <m/>
    <d v="2024-12-01T00:00:00"/>
    <m/>
    <s v="05"/>
    <m/>
    <m/>
    <m/>
    <s v="435"/>
    <m/>
    <m/>
    <m/>
    <m/>
    <m/>
    <m/>
    <m/>
    <m/>
    <m/>
    <m/>
    <m/>
    <m/>
    <m/>
    <m/>
    <s v="JEROME CARPANETTO"/>
    <s v="900582"/>
    <s v="REGION CENTRE EST"/>
    <s v="193601"/>
    <s v="PIERRICK MORTIER"/>
    <s v="100 IMD"/>
    <x v="30"/>
    <x v="30"/>
    <s v="300960"/>
    <s v="HELDER NEVES"/>
    <s v="200 IMP"/>
    <x v="68"/>
    <x v="68"/>
    <s v="304077"/>
    <s v="JUSTIN BERNY"/>
    <s v="371 CCM.E"/>
    <s v="HC"/>
    <s v="993449"/>
    <s v="SECTEUR BLANC"/>
  </r>
  <r>
    <n v="993448"/>
    <n v="50101683"/>
    <x v="0"/>
    <s v="REGION CENTRE EST"/>
    <x v="0"/>
    <s v="50101683"/>
    <s v="993448"/>
    <x v="1"/>
    <s v="E"/>
    <m/>
    <m/>
    <m/>
    <s v="SECTEUR BLANC"/>
    <m/>
    <m/>
    <m/>
    <m/>
    <m/>
    <m/>
    <m/>
    <d v="2024-12-01T00:00:00"/>
    <m/>
    <s v="05"/>
    <m/>
    <m/>
    <m/>
    <s v="434"/>
    <m/>
    <m/>
    <m/>
    <m/>
    <m/>
    <m/>
    <m/>
    <m/>
    <m/>
    <m/>
    <m/>
    <m/>
    <m/>
    <m/>
    <s v="JEROME CARPANETTO"/>
    <s v="900582"/>
    <s v="REGION CENTRE EST"/>
    <s v="193601"/>
    <s v="PIERRICK MORTIER"/>
    <s v="100 IMD"/>
    <x v="30"/>
    <x v="30"/>
    <s v="303393"/>
    <s v="LAURA GIAI GIANETTO"/>
    <s v="200 IMP"/>
    <x v="86"/>
    <x v="86"/>
    <s v="305957"/>
    <s v="DAVID MORELE"/>
    <s v="440 CCT"/>
    <s v="HC"/>
    <s v="993448"/>
    <s v="SECTEUR BLANC"/>
  </r>
  <r>
    <n v="993447"/>
    <n v="50101682"/>
    <x v="0"/>
    <s v="REGION CENTRE EST"/>
    <x v="0"/>
    <s v="50101682"/>
    <s v="993447"/>
    <x v="1"/>
    <s v="E"/>
    <m/>
    <m/>
    <m/>
    <s v="SECTEUR BLANC"/>
    <m/>
    <m/>
    <m/>
    <m/>
    <m/>
    <m/>
    <m/>
    <d v="2024-12-01T00:00:00"/>
    <m/>
    <s v="05"/>
    <m/>
    <m/>
    <m/>
    <s v="433"/>
    <m/>
    <m/>
    <m/>
    <m/>
    <m/>
    <m/>
    <m/>
    <m/>
    <m/>
    <m/>
    <m/>
    <m/>
    <m/>
    <m/>
    <s v="JEROME CARPANETTO"/>
    <s v="900582"/>
    <s v="REGION CENTRE EST"/>
    <s v="193601"/>
    <s v="PIERRICK MORTIER"/>
    <s v="100 IMD"/>
    <x v="30"/>
    <x v="30"/>
    <s v="172935"/>
    <s v="PATRICK HABAY"/>
    <s v="200 IMP"/>
    <x v="46"/>
    <x v="46"/>
    <s v="303122"/>
    <s v="MALIKA CIDRE DE QUINA"/>
    <s v="440 CCT"/>
    <s v="HC"/>
    <s v="993447"/>
    <s v="SECTEUR BLANC"/>
  </r>
  <r>
    <n v="993446"/>
    <n v="50101681"/>
    <x v="0"/>
    <s v="REGION CENTRE EST"/>
    <x v="0"/>
    <s v="50101681"/>
    <s v="993446"/>
    <x v="1"/>
    <s v="E"/>
    <m/>
    <m/>
    <m/>
    <s v="SECTEUR BLANC"/>
    <m/>
    <m/>
    <m/>
    <m/>
    <m/>
    <m/>
    <m/>
    <d v="2024-12-01T00:00:00"/>
    <m/>
    <s v="05"/>
    <m/>
    <m/>
    <m/>
    <s v="432"/>
    <m/>
    <m/>
    <m/>
    <m/>
    <m/>
    <m/>
    <m/>
    <m/>
    <m/>
    <m/>
    <m/>
    <m/>
    <m/>
    <m/>
    <s v="JEROME CARPANETTO"/>
    <s v="900582"/>
    <s v="REGION CENTRE EST"/>
    <s v="193601"/>
    <s v="PIERRICK MORTIER"/>
    <s v="100 IMD"/>
    <x v="30"/>
    <x v="30"/>
    <s v="172935"/>
    <s v="PATRICK HABAY"/>
    <s v="200 IMP"/>
    <x v="46"/>
    <x v="46"/>
    <s v="301783"/>
    <s v="LUDOVIC SEMEDO MONTEIRO"/>
    <s v="440 CCT"/>
    <s v="HC"/>
    <s v="993446"/>
    <s v="SECTEUR BLANC"/>
  </r>
  <r>
    <n v="993445"/>
    <n v="50101680"/>
    <x v="0"/>
    <s v="REGION CENTRE EST"/>
    <x v="0"/>
    <s v="50101680"/>
    <s v="993445"/>
    <x v="1"/>
    <s v="E"/>
    <m/>
    <m/>
    <m/>
    <s v="SECTEUR BLANC"/>
    <m/>
    <m/>
    <m/>
    <m/>
    <m/>
    <m/>
    <m/>
    <d v="2024-12-01T00:00:00"/>
    <m/>
    <s v="05"/>
    <m/>
    <m/>
    <m/>
    <s v="431"/>
    <m/>
    <m/>
    <m/>
    <m/>
    <m/>
    <m/>
    <m/>
    <m/>
    <m/>
    <m/>
    <m/>
    <m/>
    <m/>
    <m/>
    <s v="JEROME CARPANETTO"/>
    <s v="900582"/>
    <s v="REGION CENTRE EST"/>
    <s v="193601"/>
    <s v="PIERRICK MORTIER"/>
    <s v="100 IMD"/>
    <x v="30"/>
    <x v="30"/>
    <s v="303393"/>
    <s v="LAURA GIAI GIANETTO"/>
    <s v="200 IMP"/>
    <x v="86"/>
    <x v="86"/>
    <m/>
    <m/>
    <m/>
    <m/>
    <s v="993445"/>
    <s v="SECTEUR BLANC"/>
  </r>
  <r>
    <n v="993444"/>
    <n v="50101679"/>
    <x v="0"/>
    <s v="REGION CENTRE EST"/>
    <x v="0"/>
    <s v="50101679"/>
    <s v="993444"/>
    <x v="1"/>
    <s v="E"/>
    <m/>
    <m/>
    <m/>
    <s v="SECTEUR BLANC"/>
    <m/>
    <m/>
    <m/>
    <m/>
    <m/>
    <m/>
    <m/>
    <d v="2024-12-01T00:00:00"/>
    <m/>
    <s v="05"/>
    <m/>
    <m/>
    <m/>
    <s v="430"/>
    <m/>
    <m/>
    <m/>
    <m/>
    <m/>
    <m/>
    <m/>
    <m/>
    <m/>
    <m/>
    <m/>
    <m/>
    <m/>
    <m/>
    <s v="JEROME CARPANETTO"/>
    <s v="900582"/>
    <s v="REGION CENTRE EST"/>
    <s v="193601"/>
    <s v="PIERRICK MORTIER"/>
    <s v="100 IMD"/>
    <x v="30"/>
    <x v="30"/>
    <s v="303393"/>
    <s v="LAURA GIAI GIANETTO"/>
    <s v="200 IMP"/>
    <x v="86"/>
    <x v="86"/>
    <s v="304041"/>
    <s v="CHRISTIANE HENRI"/>
    <s v="440 CCT"/>
    <s v="HC"/>
    <s v="993444"/>
    <s v="SECTEUR BLANC"/>
  </r>
  <r>
    <n v="993443"/>
    <n v="50101678"/>
    <x v="0"/>
    <s v="REGION CENTRE EST"/>
    <x v="0"/>
    <s v="50101678"/>
    <s v="993443"/>
    <x v="1"/>
    <s v="E"/>
    <m/>
    <m/>
    <m/>
    <s v="SECTEUR BLANC"/>
    <m/>
    <m/>
    <m/>
    <m/>
    <m/>
    <m/>
    <m/>
    <d v="2024-12-01T00:00:00"/>
    <m/>
    <s v="05"/>
    <m/>
    <m/>
    <m/>
    <s v="428"/>
    <m/>
    <m/>
    <m/>
    <m/>
    <m/>
    <m/>
    <m/>
    <m/>
    <m/>
    <m/>
    <m/>
    <m/>
    <m/>
    <m/>
    <s v="JEROME CARPANETTO"/>
    <s v="900582"/>
    <s v="REGION CENTRE EST"/>
    <s v="193601"/>
    <s v="PIERRICK MORTIER"/>
    <s v="100 IMD"/>
    <x v="30"/>
    <x v="30"/>
    <s v="303393"/>
    <s v="LAURA GIAI GIANETTO"/>
    <s v="200 IMP"/>
    <x v="86"/>
    <x v="86"/>
    <s v="305098"/>
    <s v="FREDERIC GELBART"/>
    <s v="371 CCM.E"/>
    <s v="HC"/>
    <s v="993443"/>
    <s v="SECTEUR BLANC"/>
  </r>
  <r>
    <n v="993442"/>
    <n v="50101677"/>
    <x v="0"/>
    <s v="REGION CENTRE EST"/>
    <x v="0"/>
    <s v="50101677"/>
    <s v="993442"/>
    <x v="1"/>
    <s v="E"/>
    <m/>
    <m/>
    <m/>
    <s v="SECTEUR BLANC"/>
    <m/>
    <m/>
    <m/>
    <m/>
    <m/>
    <m/>
    <m/>
    <d v="2024-12-01T00:00:00"/>
    <m/>
    <s v="05"/>
    <m/>
    <m/>
    <m/>
    <s v="426"/>
    <m/>
    <m/>
    <m/>
    <m/>
    <m/>
    <m/>
    <m/>
    <m/>
    <m/>
    <m/>
    <m/>
    <m/>
    <m/>
    <m/>
    <s v="JEROME CARPANETTO"/>
    <s v="900582"/>
    <s v="REGION CENTRE EST"/>
    <s v="193601"/>
    <s v="PIERRICK MORTIER"/>
    <s v="100 IMD"/>
    <x v="30"/>
    <x v="30"/>
    <s v="303393"/>
    <s v="LAURA GIAI GIANETTO"/>
    <s v="200 IMP"/>
    <x v="86"/>
    <x v="86"/>
    <s v="306365"/>
    <s v="ILAN BOUAZIZ"/>
    <s v="445 CCA"/>
    <s v="HC"/>
    <s v="993442"/>
    <s v="SECTEUR BLANC"/>
  </r>
  <r>
    <n v="993441"/>
    <n v="50101676"/>
    <x v="0"/>
    <s v="REGION CENTRE EST"/>
    <x v="0"/>
    <s v="50101676"/>
    <s v="993441"/>
    <x v="1"/>
    <s v="E"/>
    <m/>
    <m/>
    <m/>
    <s v="SECTEUR BLANC"/>
    <m/>
    <m/>
    <m/>
    <m/>
    <m/>
    <m/>
    <m/>
    <d v="2024-12-01T00:00:00"/>
    <m/>
    <s v="05"/>
    <m/>
    <m/>
    <m/>
    <s v="417"/>
    <m/>
    <m/>
    <m/>
    <m/>
    <m/>
    <m/>
    <m/>
    <m/>
    <m/>
    <m/>
    <m/>
    <m/>
    <m/>
    <m/>
    <s v="JEROME CARPANETTO"/>
    <s v="900582"/>
    <s v="REGION CENTRE EST"/>
    <s v="182240"/>
    <s v="FREDERIC MARTINELLI"/>
    <s v="100 IMD"/>
    <x v="2"/>
    <x v="2"/>
    <m/>
    <m/>
    <m/>
    <x v="19"/>
    <x v="19"/>
    <m/>
    <m/>
    <m/>
    <m/>
    <s v="993441"/>
    <s v="SECTEUR BLANC"/>
  </r>
  <r>
    <n v="993440"/>
    <n v="50101675"/>
    <x v="0"/>
    <s v="REGION CENTRE EST"/>
    <x v="0"/>
    <s v="50101675"/>
    <s v="993440"/>
    <x v="1"/>
    <s v="E"/>
    <m/>
    <m/>
    <m/>
    <s v="SECTEUR BLANC"/>
    <m/>
    <m/>
    <m/>
    <m/>
    <m/>
    <m/>
    <m/>
    <d v="2024-12-01T00:00:00"/>
    <m/>
    <s v="05"/>
    <m/>
    <m/>
    <m/>
    <s v="412"/>
    <m/>
    <m/>
    <m/>
    <m/>
    <m/>
    <m/>
    <m/>
    <m/>
    <m/>
    <m/>
    <m/>
    <m/>
    <m/>
    <m/>
    <s v="JEROME CARPANETTO"/>
    <s v="900582"/>
    <s v="REGION CENTRE EST"/>
    <s v="182240"/>
    <s v="FREDERIC MARTINELLI"/>
    <s v="100 IMD"/>
    <x v="2"/>
    <x v="2"/>
    <m/>
    <m/>
    <m/>
    <x v="19"/>
    <x v="19"/>
    <s v="187033"/>
    <s v="LAURENT CHARPENTIER"/>
    <s v="440 CCT"/>
    <s v="HC"/>
    <s v="993440"/>
    <s v="SECTEUR BLANC"/>
  </r>
  <r>
    <n v="993439"/>
    <n v="50101674"/>
    <x v="0"/>
    <s v="REGION CENTRE EST"/>
    <x v="0"/>
    <s v="50101674"/>
    <s v="993439"/>
    <x v="1"/>
    <s v="E"/>
    <m/>
    <m/>
    <m/>
    <s v="SECTEUR BLANC"/>
    <m/>
    <m/>
    <m/>
    <m/>
    <m/>
    <m/>
    <m/>
    <d v="2024-12-01T00:00:00"/>
    <m/>
    <s v="05"/>
    <m/>
    <m/>
    <m/>
    <s v="409"/>
    <m/>
    <m/>
    <m/>
    <m/>
    <m/>
    <m/>
    <m/>
    <m/>
    <m/>
    <m/>
    <m/>
    <m/>
    <m/>
    <m/>
    <s v="JEROME CARPANETTO"/>
    <s v="900582"/>
    <s v="REGION CENTRE EST"/>
    <s v="182240"/>
    <s v="FREDERIC MARTINELLI"/>
    <s v="100 IMD"/>
    <x v="2"/>
    <x v="2"/>
    <s v="188461"/>
    <s v="FRANCK BABISKI"/>
    <s v="200 IMP"/>
    <x v="20"/>
    <x v="20"/>
    <s v="306441"/>
    <s v="GUILLAUME ANDRIEU"/>
    <s v="445 CCA"/>
    <s v="HC"/>
    <s v="993439"/>
    <s v="SECTEUR BLANC"/>
  </r>
  <r>
    <n v="993438"/>
    <n v="50101673"/>
    <x v="0"/>
    <s v="REGION CENTRE EST"/>
    <x v="0"/>
    <s v="50101673"/>
    <s v="993438"/>
    <x v="1"/>
    <s v="E"/>
    <m/>
    <m/>
    <m/>
    <s v="SECTEUR BLANC"/>
    <m/>
    <m/>
    <m/>
    <m/>
    <m/>
    <m/>
    <m/>
    <d v="2024-12-01T00:00:00"/>
    <m/>
    <s v="05"/>
    <m/>
    <m/>
    <m/>
    <s v="408"/>
    <m/>
    <m/>
    <m/>
    <m/>
    <m/>
    <m/>
    <m/>
    <m/>
    <m/>
    <m/>
    <m/>
    <m/>
    <m/>
    <m/>
    <s v="JEROME CARPANETTO"/>
    <s v="900582"/>
    <s v="REGION CENTRE EST"/>
    <s v="182240"/>
    <s v="FREDERIC MARTINELLI"/>
    <s v="100 IMD"/>
    <x v="2"/>
    <x v="2"/>
    <s v="188461"/>
    <s v="FRANCK BABISKI"/>
    <s v="200 IMP"/>
    <x v="20"/>
    <x v="20"/>
    <s v="305401"/>
    <s v="SEVERINE DUCASTEL"/>
    <s v="441 CCTM"/>
    <s v="HC"/>
    <s v="993438"/>
    <s v="SECTEUR BLANC"/>
  </r>
  <r>
    <n v="993437"/>
    <n v="50101672"/>
    <x v="0"/>
    <s v="REGION CENTRE EST"/>
    <x v="0"/>
    <s v="50101672"/>
    <s v="993437"/>
    <x v="1"/>
    <s v="E"/>
    <m/>
    <m/>
    <m/>
    <s v="SECTEUR BLANC"/>
    <m/>
    <m/>
    <m/>
    <m/>
    <m/>
    <m/>
    <m/>
    <d v="2024-12-01T00:00:00"/>
    <m/>
    <s v="05"/>
    <m/>
    <m/>
    <m/>
    <s v="407"/>
    <m/>
    <m/>
    <m/>
    <m/>
    <m/>
    <m/>
    <m/>
    <m/>
    <m/>
    <m/>
    <m/>
    <m/>
    <m/>
    <m/>
    <s v="JEROME CARPANETTO"/>
    <s v="900582"/>
    <s v="REGION CENTRE EST"/>
    <s v="182240"/>
    <s v="FREDERIC MARTINELLI"/>
    <s v="100 IMD"/>
    <x v="2"/>
    <x v="2"/>
    <s v="188461"/>
    <s v="FRANCK BABISKI"/>
    <s v="200 IMP"/>
    <x v="20"/>
    <x v="20"/>
    <m/>
    <m/>
    <m/>
    <m/>
    <s v="993437"/>
    <s v="SECTEUR BLANC"/>
  </r>
  <r>
    <n v="993436"/>
    <n v="50101671"/>
    <x v="0"/>
    <s v="REGION CENTRE EST"/>
    <x v="0"/>
    <s v="50101671"/>
    <s v="993436"/>
    <x v="1"/>
    <s v="E"/>
    <m/>
    <m/>
    <m/>
    <s v="SECTEUR BLANC"/>
    <m/>
    <m/>
    <m/>
    <m/>
    <m/>
    <m/>
    <m/>
    <d v="2024-12-01T00:00:00"/>
    <m/>
    <s v="05"/>
    <m/>
    <m/>
    <m/>
    <s v="406"/>
    <m/>
    <m/>
    <m/>
    <m/>
    <m/>
    <m/>
    <m/>
    <m/>
    <m/>
    <m/>
    <m/>
    <m/>
    <m/>
    <m/>
    <s v="JEROME CARPANETTO"/>
    <s v="900582"/>
    <s v="REGION CENTRE EST"/>
    <s v="182240"/>
    <s v="FREDERIC MARTINELLI"/>
    <s v="100 IMD"/>
    <x v="2"/>
    <x v="2"/>
    <s v="188461"/>
    <s v="FRANCK BABISKI"/>
    <s v="200 IMP"/>
    <x v="20"/>
    <x v="20"/>
    <s v="305539"/>
    <s v="MATTHIS PEREC"/>
    <s v="440 CCT"/>
    <s v="HC"/>
    <s v="993436"/>
    <s v="SECTEUR BLANC"/>
  </r>
  <r>
    <n v="993435"/>
    <n v="50101670"/>
    <x v="0"/>
    <s v="REGION CENTRE EST"/>
    <x v="0"/>
    <s v="50101670"/>
    <s v="993435"/>
    <x v="1"/>
    <s v="E"/>
    <m/>
    <m/>
    <m/>
    <s v="SECTEUR BLANC"/>
    <m/>
    <m/>
    <m/>
    <m/>
    <m/>
    <m/>
    <m/>
    <d v="2024-12-01T00:00:00"/>
    <m/>
    <s v="05"/>
    <m/>
    <m/>
    <m/>
    <s v="405"/>
    <m/>
    <m/>
    <m/>
    <m/>
    <m/>
    <m/>
    <m/>
    <m/>
    <m/>
    <m/>
    <m/>
    <m/>
    <m/>
    <m/>
    <s v="JEROME CARPANETTO"/>
    <s v="900582"/>
    <s v="REGION CENTRE EST"/>
    <s v="182240"/>
    <s v="FREDERIC MARTINELLI"/>
    <s v="100 IMD"/>
    <x v="2"/>
    <x v="2"/>
    <s v="188461"/>
    <s v="FRANCK BABISKI"/>
    <s v="200 IMP"/>
    <x v="20"/>
    <x v="20"/>
    <m/>
    <m/>
    <m/>
    <m/>
    <s v="993435"/>
    <s v="SECTEUR BLANC"/>
  </r>
  <r>
    <n v="993434"/>
    <n v="50101669"/>
    <x v="0"/>
    <s v="REGION CENTRE EST"/>
    <x v="0"/>
    <s v="50101669"/>
    <s v="993434"/>
    <x v="1"/>
    <s v="E"/>
    <m/>
    <m/>
    <m/>
    <s v="SECTEUR BLANC"/>
    <m/>
    <m/>
    <m/>
    <m/>
    <m/>
    <m/>
    <m/>
    <d v="2024-12-01T00:00:00"/>
    <m/>
    <s v="05"/>
    <m/>
    <m/>
    <m/>
    <s v="404"/>
    <m/>
    <m/>
    <m/>
    <m/>
    <m/>
    <m/>
    <m/>
    <m/>
    <m/>
    <m/>
    <m/>
    <m/>
    <m/>
    <m/>
    <s v="JEROME CARPANETTO"/>
    <s v="900582"/>
    <s v="REGION CENTRE EST"/>
    <s v="182240"/>
    <s v="FREDERIC MARTINELLI"/>
    <s v="100 IMD"/>
    <x v="2"/>
    <x v="2"/>
    <m/>
    <m/>
    <m/>
    <x v="19"/>
    <x v="19"/>
    <s v="300725"/>
    <s v="JULIEN AMICEL"/>
    <s v="440 CCT"/>
    <s v="HC"/>
    <s v="993434"/>
    <s v="SECTEUR BLANC"/>
  </r>
  <r>
    <n v="993433"/>
    <n v="50101668"/>
    <x v="0"/>
    <s v="REGION CENTRE EST"/>
    <x v="0"/>
    <s v="50101668"/>
    <s v="993433"/>
    <x v="1"/>
    <s v="E"/>
    <m/>
    <m/>
    <m/>
    <s v="SECTEUR BLANC"/>
    <m/>
    <m/>
    <m/>
    <m/>
    <m/>
    <m/>
    <m/>
    <d v="2024-12-01T00:00:00"/>
    <m/>
    <s v="05"/>
    <m/>
    <m/>
    <m/>
    <s v="403"/>
    <m/>
    <m/>
    <m/>
    <m/>
    <m/>
    <m/>
    <m/>
    <m/>
    <m/>
    <m/>
    <m/>
    <m/>
    <m/>
    <m/>
    <s v="JEROME CARPANETTO"/>
    <s v="900582"/>
    <s v="REGION CENTRE EST"/>
    <s v="182240"/>
    <s v="FREDERIC MARTINELLI"/>
    <s v="100 IMD"/>
    <x v="2"/>
    <x v="2"/>
    <m/>
    <m/>
    <m/>
    <x v="19"/>
    <x v="19"/>
    <m/>
    <m/>
    <m/>
    <m/>
    <s v="993433"/>
    <s v="SECTEUR BLANC"/>
  </r>
  <r>
    <n v="993432"/>
    <n v="50101667"/>
    <x v="0"/>
    <s v="REGION ILE DE FRANCE NORD"/>
    <x v="0"/>
    <s v="50101667"/>
    <s v="993432"/>
    <x v="1"/>
    <s v="E"/>
    <m/>
    <m/>
    <m/>
    <s v="SECTEUR BLANC"/>
    <m/>
    <m/>
    <m/>
    <m/>
    <m/>
    <m/>
    <m/>
    <d v="2024-12-01T00:00:00"/>
    <m/>
    <s v="05"/>
    <m/>
    <m/>
    <m/>
    <s v="402"/>
    <m/>
    <m/>
    <m/>
    <m/>
    <m/>
    <m/>
    <m/>
    <m/>
    <m/>
    <m/>
    <m/>
    <m/>
    <m/>
    <m/>
    <s v="CATHERINE BLANCKAERT"/>
    <s v="071030"/>
    <s v="REGION ILE DE FRANCE NORD"/>
    <s v="302041"/>
    <s v="DAPHNEE JULLION"/>
    <s v="100 IMD"/>
    <x v="1"/>
    <x v="1"/>
    <s v="303397"/>
    <s v="BRICE DENEUX"/>
    <s v="200 IMP"/>
    <x v="74"/>
    <x v="74"/>
    <m/>
    <m/>
    <m/>
    <m/>
    <s v="993432"/>
    <s v="SECTEUR BLANC"/>
  </r>
  <r>
    <n v="993431"/>
    <n v="50101666"/>
    <x v="0"/>
    <s v="REGION ILE DE FRANCE NORD"/>
    <x v="0"/>
    <s v="50101666"/>
    <s v="993431"/>
    <x v="1"/>
    <s v="E"/>
    <m/>
    <m/>
    <m/>
    <s v="SECTEUR BLANC"/>
    <m/>
    <m/>
    <m/>
    <m/>
    <m/>
    <m/>
    <m/>
    <d v="2024-12-01T00:00:00"/>
    <m/>
    <s v="05"/>
    <m/>
    <m/>
    <m/>
    <s v="401"/>
    <m/>
    <m/>
    <m/>
    <m/>
    <m/>
    <m/>
    <m/>
    <m/>
    <m/>
    <m/>
    <m/>
    <m/>
    <m/>
    <m/>
    <s v="CATHERINE BLANCKAERT"/>
    <s v="071030"/>
    <s v="REGION ILE DE FRANCE NORD"/>
    <s v="302041"/>
    <s v="DAPHNEE JULLION"/>
    <s v="100 IMD"/>
    <x v="1"/>
    <x v="1"/>
    <s v="302631"/>
    <s v="YAMINA YAHMI"/>
    <s v="200 IMP"/>
    <x v="40"/>
    <x v="40"/>
    <s v="303193"/>
    <s v="SANDIE HAGEGE"/>
    <s v="440 CCT"/>
    <s v="HC"/>
    <s v="993431"/>
    <s v="SECTEUR BLANC"/>
  </r>
  <r>
    <n v="993429"/>
    <n v="50101664"/>
    <x v="0"/>
    <s v="REGION ILE DE FRANCE NORD"/>
    <x v="0"/>
    <s v="50101664"/>
    <s v="993429"/>
    <x v="1"/>
    <s v="E"/>
    <m/>
    <m/>
    <m/>
    <s v="SECTEUR BLANC"/>
    <m/>
    <m/>
    <m/>
    <m/>
    <m/>
    <m/>
    <m/>
    <d v="2024-12-01T00:00:00"/>
    <m/>
    <s v="05"/>
    <m/>
    <m/>
    <m/>
    <s v="400"/>
    <m/>
    <m/>
    <m/>
    <m/>
    <m/>
    <m/>
    <m/>
    <m/>
    <m/>
    <m/>
    <m/>
    <m/>
    <m/>
    <m/>
    <s v="CATHERINE BLANCKAERT"/>
    <s v="071030"/>
    <s v="REGION ILE DE FRANCE NORD"/>
    <s v="302041"/>
    <s v="DAPHNEE JULLION"/>
    <s v="100 IMD"/>
    <x v="1"/>
    <x v="1"/>
    <s v="303397"/>
    <s v="BRICE DENEUX"/>
    <s v="200 IMP"/>
    <x v="74"/>
    <x v="74"/>
    <m/>
    <m/>
    <m/>
    <m/>
    <s v="993429"/>
    <s v="SECTEUR BLANC"/>
  </r>
  <r>
    <n v="993428"/>
    <n v="50101663"/>
    <x v="0"/>
    <s v="REGION ILE DE FRANCE NORD"/>
    <x v="0"/>
    <s v="50101663"/>
    <s v="993428"/>
    <x v="1"/>
    <s v="E"/>
    <m/>
    <m/>
    <m/>
    <s v="SECTEUR BLANC"/>
    <m/>
    <m/>
    <m/>
    <m/>
    <m/>
    <m/>
    <m/>
    <d v="2024-12-01T00:00:00"/>
    <m/>
    <s v="05"/>
    <m/>
    <m/>
    <m/>
    <s v="399"/>
    <m/>
    <m/>
    <m/>
    <m/>
    <m/>
    <m/>
    <m/>
    <m/>
    <m/>
    <m/>
    <m/>
    <m/>
    <m/>
    <m/>
    <s v="CATHERINE BLANCKAERT"/>
    <s v="071030"/>
    <s v="REGION ILE DE FRANCE NORD"/>
    <s v="302041"/>
    <s v="DAPHNEE JULLION"/>
    <s v="100 IMD"/>
    <x v="1"/>
    <x v="1"/>
    <s v="302631"/>
    <s v="YAMINA YAHMI"/>
    <s v="200 IMP"/>
    <x v="40"/>
    <x v="40"/>
    <m/>
    <m/>
    <m/>
    <m/>
    <s v="993428"/>
    <s v="SECTEUR BLANC"/>
  </r>
  <r>
    <n v="993426"/>
    <n v="50101661"/>
    <x v="0"/>
    <s v="REGION ILE DE FRANCE NORD"/>
    <x v="0"/>
    <s v="50101661"/>
    <s v="993426"/>
    <x v="1"/>
    <s v="E"/>
    <m/>
    <m/>
    <m/>
    <s v="SECTEUR BLANC"/>
    <m/>
    <m/>
    <m/>
    <m/>
    <m/>
    <m/>
    <m/>
    <d v="2024-12-01T00:00:00"/>
    <m/>
    <s v="05"/>
    <m/>
    <m/>
    <m/>
    <s v="398"/>
    <m/>
    <m/>
    <m/>
    <m/>
    <m/>
    <m/>
    <m/>
    <m/>
    <m/>
    <m/>
    <m/>
    <m/>
    <m/>
    <m/>
    <s v="CATHERINE BLANCKAERT"/>
    <s v="071030"/>
    <s v="REGION ILE DE FRANCE NORD"/>
    <s v="302041"/>
    <s v="DAPHNEE JULLION"/>
    <s v="100 IMD"/>
    <x v="1"/>
    <x v="1"/>
    <s v="303397"/>
    <s v="BRICE DENEUX"/>
    <s v="200 IMP"/>
    <x v="74"/>
    <x v="74"/>
    <s v="302535"/>
    <s v="JORGE MAIA"/>
    <s v="370 CC.E"/>
    <s v="HC"/>
    <s v="993426"/>
    <s v="SECTEUR BLANC"/>
  </r>
  <r>
    <n v="993425"/>
    <n v="50101660"/>
    <x v="0"/>
    <s v="REGION ILE DE FRANCE NORD"/>
    <x v="0"/>
    <s v="50101660"/>
    <s v="993425"/>
    <x v="1"/>
    <s v="E"/>
    <m/>
    <m/>
    <m/>
    <s v="SECTEUR BLANC"/>
    <m/>
    <m/>
    <m/>
    <m/>
    <m/>
    <m/>
    <m/>
    <d v="2024-12-01T00:00:00"/>
    <m/>
    <s v="05"/>
    <m/>
    <m/>
    <m/>
    <s v="397"/>
    <m/>
    <m/>
    <m/>
    <m/>
    <m/>
    <m/>
    <m/>
    <m/>
    <m/>
    <m/>
    <m/>
    <m/>
    <m/>
    <m/>
    <s v="CATHERINE BLANCKAERT"/>
    <s v="071030"/>
    <s v="REGION ILE DE FRANCE NORD"/>
    <s v="302041"/>
    <s v="DAPHNEE JULLION"/>
    <s v="100 IMD"/>
    <x v="1"/>
    <x v="1"/>
    <s v="302631"/>
    <s v="YAMINA YAHMI"/>
    <s v="200 IMP"/>
    <x v="40"/>
    <x v="40"/>
    <m/>
    <m/>
    <m/>
    <m/>
    <s v="993425"/>
    <s v="SECTEUR BLANC"/>
  </r>
  <r>
    <n v="993422"/>
    <n v="50101657"/>
    <x v="0"/>
    <s v="REGION ILE DE FRANCE NORD"/>
    <x v="0"/>
    <s v="50101657"/>
    <s v="993422"/>
    <x v="1"/>
    <s v="E"/>
    <m/>
    <m/>
    <m/>
    <s v="SECTEUR BLANC"/>
    <m/>
    <m/>
    <m/>
    <m/>
    <m/>
    <m/>
    <m/>
    <d v="2024-12-01T00:00:00"/>
    <m/>
    <s v="05"/>
    <m/>
    <m/>
    <m/>
    <s v="396"/>
    <m/>
    <m/>
    <m/>
    <m/>
    <m/>
    <m/>
    <m/>
    <m/>
    <m/>
    <m/>
    <m/>
    <m/>
    <m/>
    <m/>
    <s v="CATHERINE BLANCKAERT"/>
    <s v="071030"/>
    <s v="REGION ILE DE FRANCE NORD"/>
    <s v="302041"/>
    <s v="DAPHNEE JULLION"/>
    <s v="100 IMD"/>
    <x v="1"/>
    <x v="1"/>
    <s v="303397"/>
    <s v="BRICE DENEUX"/>
    <s v="200 IMP"/>
    <x v="74"/>
    <x v="74"/>
    <s v="188185"/>
    <s v="MALEK TALBI"/>
    <s v="440 CCT"/>
    <s v="HC"/>
    <s v="993422"/>
    <s v="SECTEUR BLANC"/>
  </r>
  <r>
    <n v="993421"/>
    <n v="50101656"/>
    <x v="0"/>
    <s v="REGION ILE DE FRANCE NORD"/>
    <x v="0"/>
    <s v="50101656"/>
    <s v="993421"/>
    <x v="1"/>
    <s v="E"/>
    <m/>
    <m/>
    <m/>
    <s v="SECTEUR BLANC"/>
    <m/>
    <m/>
    <m/>
    <m/>
    <m/>
    <m/>
    <m/>
    <d v="2024-12-01T00:00:00"/>
    <m/>
    <s v="05"/>
    <m/>
    <m/>
    <m/>
    <s v="395"/>
    <m/>
    <m/>
    <m/>
    <m/>
    <m/>
    <m/>
    <m/>
    <m/>
    <m/>
    <m/>
    <m/>
    <m/>
    <m/>
    <m/>
    <s v="CATHERINE BLANCKAERT"/>
    <s v="071030"/>
    <s v="REGION ILE DE FRANCE NORD"/>
    <s v="302041"/>
    <s v="DAPHNEE JULLION"/>
    <s v="100 IMD"/>
    <x v="1"/>
    <x v="1"/>
    <s v="303397"/>
    <s v="BRICE DENEUX"/>
    <s v="200 IMP"/>
    <x v="74"/>
    <x v="74"/>
    <s v="302441"/>
    <s v="DANIEL VALBON"/>
    <s v="440 CCT"/>
    <s v="HC"/>
    <s v="993421"/>
    <s v="SECTEUR BLANC"/>
  </r>
  <r>
    <n v="993419"/>
    <n v="50101654"/>
    <x v="0"/>
    <s v="REGION CENTRE EST"/>
    <x v="0"/>
    <s v="50101654"/>
    <s v="993419"/>
    <x v="1"/>
    <s v="E"/>
    <m/>
    <m/>
    <m/>
    <s v="SECTEUR BLANC"/>
    <m/>
    <m/>
    <m/>
    <m/>
    <m/>
    <m/>
    <m/>
    <d v="2024-12-01T00:00:00"/>
    <m/>
    <s v="05"/>
    <m/>
    <m/>
    <m/>
    <s v="268"/>
    <m/>
    <m/>
    <m/>
    <m/>
    <m/>
    <m/>
    <m/>
    <m/>
    <m/>
    <m/>
    <m/>
    <m/>
    <m/>
    <m/>
    <s v="JEROME CARPANETTO"/>
    <s v="900582"/>
    <s v="REGION CENTRE EST"/>
    <s v="172115"/>
    <s v="GREGORY BACQUET"/>
    <s v="100 IMD"/>
    <x v="29"/>
    <x v="29"/>
    <s v="304936"/>
    <s v="CATHERINE LORITTE"/>
    <s v="200 IMP"/>
    <x v="85"/>
    <x v="85"/>
    <s v="305547"/>
    <s v="LUCILLE PEROUX"/>
    <s v="440 CCT"/>
    <s v="HC"/>
    <s v="993419"/>
    <s v="SECTEUR BLANC"/>
  </r>
  <r>
    <n v="993418"/>
    <n v="50101653"/>
    <x v="0"/>
    <s v="REGION CENTRE EST"/>
    <x v="0"/>
    <s v="50101653"/>
    <s v="993418"/>
    <x v="1"/>
    <s v="E"/>
    <m/>
    <m/>
    <m/>
    <s v="SECTEUR BLANC"/>
    <m/>
    <m/>
    <m/>
    <m/>
    <m/>
    <m/>
    <m/>
    <d v="2024-12-01T00:00:00"/>
    <m/>
    <s v="05"/>
    <m/>
    <m/>
    <m/>
    <s v="267"/>
    <m/>
    <m/>
    <m/>
    <m/>
    <m/>
    <m/>
    <m/>
    <m/>
    <m/>
    <m/>
    <m/>
    <m/>
    <m/>
    <m/>
    <s v="JEROME CARPANETTO"/>
    <s v="900582"/>
    <s v="REGION CENTRE EST"/>
    <s v="172115"/>
    <s v="GREGORY BACQUET"/>
    <s v="100 IMD"/>
    <x v="29"/>
    <x v="29"/>
    <s v="304936"/>
    <s v="CATHERINE LORITTE"/>
    <s v="200 IMP"/>
    <x v="85"/>
    <x v="85"/>
    <m/>
    <m/>
    <m/>
    <m/>
    <s v="993418"/>
    <s v="SECTEUR BLANC"/>
  </r>
  <r>
    <n v="993417"/>
    <n v="50101652"/>
    <x v="0"/>
    <s v="REGION CENTRE EST"/>
    <x v="0"/>
    <s v="50101652"/>
    <s v="993417"/>
    <x v="1"/>
    <s v="E"/>
    <m/>
    <m/>
    <m/>
    <s v="SECTEUR BLANC"/>
    <m/>
    <m/>
    <m/>
    <m/>
    <m/>
    <m/>
    <m/>
    <d v="2024-12-01T00:00:00"/>
    <m/>
    <s v="05"/>
    <m/>
    <m/>
    <m/>
    <s v="266"/>
    <m/>
    <m/>
    <m/>
    <m/>
    <m/>
    <m/>
    <m/>
    <m/>
    <m/>
    <m/>
    <m/>
    <m/>
    <m/>
    <m/>
    <s v="JEROME CARPANETTO"/>
    <s v="900582"/>
    <s v="REGION CENTRE EST"/>
    <s v="172115"/>
    <s v="GREGORY BACQUET"/>
    <s v="100 IMD"/>
    <x v="29"/>
    <x v="29"/>
    <s v="300266"/>
    <s v="JULIEN RAVEL"/>
    <s v="200 IMP"/>
    <x v="120"/>
    <x v="119"/>
    <s v="305746"/>
    <s v="FATIHA ETTAGHOUTI"/>
    <s v="440 CCT"/>
    <s v="HC"/>
    <s v="993417"/>
    <s v="SECTEUR BLANC"/>
  </r>
  <r>
    <n v="993416"/>
    <n v="50101651"/>
    <x v="0"/>
    <s v="REGION CENTRE EST"/>
    <x v="0"/>
    <s v="50101651"/>
    <s v="993416"/>
    <x v="1"/>
    <s v="E"/>
    <m/>
    <m/>
    <m/>
    <s v="SECTEUR BLANC"/>
    <m/>
    <m/>
    <m/>
    <m/>
    <m/>
    <m/>
    <m/>
    <d v="2024-12-01T00:00:00"/>
    <m/>
    <s v="05"/>
    <m/>
    <m/>
    <m/>
    <s v="265"/>
    <m/>
    <m/>
    <m/>
    <m/>
    <m/>
    <m/>
    <m/>
    <m/>
    <m/>
    <m/>
    <m/>
    <m/>
    <m/>
    <m/>
    <s v="JEROME CARPANETTO"/>
    <s v="900582"/>
    <s v="REGION CENTRE EST"/>
    <s v="172115"/>
    <s v="GREGORY BACQUET"/>
    <s v="100 IMD"/>
    <x v="29"/>
    <x v="29"/>
    <s v="300266"/>
    <s v="JULIEN RAVEL"/>
    <s v="200 IMP"/>
    <x v="120"/>
    <x v="119"/>
    <m/>
    <m/>
    <m/>
    <m/>
    <s v="993416"/>
    <s v="SECTEUR BLANC"/>
  </r>
  <r>
    <n v="993415"/>
    <n v="50101650"/>
    <x v="0"/>
    <s v="REGION CENTRE EST"/>
    <x v="0"/>
    <s v="50101650"/>
    <s v="993415"/>
    <x v="1"/>
    <s v="E"/>
    <m/>
    <m/>
    <m/>
    <s v="SECTEUR BLANC"/>
    <m/>
    <m/>
    <m/>
    <m/>
    <m/>
    <m/>
    <m/>
    <d v="2024-12-01T00:00:00"/>
    <m/>
    <s v="05"/>
    <m/>
    <m/>
    <m/>
    <s v="264"/>
    <m/>
    <m/>
    <m/>
    <m/>
    <m/>
    <m/>
    <m/>
    <m/>
    <m/>
    <m/>
    <m/>
    <m/>
    <m/>
    <m/>
    <s v="JEROME CARPANETTO"/>
    <s v="900582"/>
    <s v="REGION CENTRE EST"/>
    <s v="172115"/>
    <s v="GREGORY BACQUET"/>
    <s v="100 IMD"/>
    <x v="29"/>
    <x v="29"/>
    <s v="300266"/>
    <s v="JULIEN RAVEL"/>
    <s v="200 IMP"/>
    <x v="120"/>
    <x v="119"/>
    <s v="304302"/>
    <s v="SANDRINE VATEL"/>
    <s v="440 CCT"/>
    <s v="HC"/>
    <s v="993415"/>
    <s v="SECTEUR BLANC"/>
  </r>
  <r>
    <n v="993413"/>
    <n v="50101648"/>
    <x v="0"/>
    <s v="REGION CENTRE EST"/>
    <x v="0"/>
    <s v="50101648"/>
    <s v="993413"/>
    <x v="1"/>
    <s v="E"/>
    <m/>
    <m/>
    <m/>
    <s v="SECTEUR BLANC"/>
    <m/>
    <m/>
    <m/>
    <m/>
    <m/>
    <m/>
    <m/>
    <d v="2024-12-01T00:00:00"/>
    <m/>
    <s v="05"/>
    <m/>
    <m/>
    <m/>
    <s v="262"/>
    <m/>
    <m/>
    <m/>
    <m/>
    <m/>
    <m/>
    <m/>
    <m/>
    <m/>
    <m/>
    <m/>
    <m/>
    <m/>
    <m/>
    <s v="JEROME CARPANETTO"/>
    <s v="900582"/>
    <s v="REGION CENTRE EST"/>
    <s v="172115"/>
    <s v="GREGORY BACQUET"/>
    <s v="100 IMD"/>
    <x v="29"/>
    <x v="29"/>
    <s v="300266"/>
    <s v="JULIEN RAVEL"/>
    <s v="200 IMP"/>
    <x v="120"/>
    <x v="119"/>
    <s v="303928"/>
    <s v="JORDAN EVANGELISTI"/>
    <s v="441 CCTM"/>
    <s v="HC"/>
    <s v="993413"/>
    <s v="SECTEUR BLANC"/>
  </r>
  <r>
    <n v="993412"/>
    <n v="50101647"/>
    <x v="0"/>
    <s v="REGION CENTRE EST"/>
    <x v="0"/>
    <s v="50101647"/>
    <s v="993412"/>
    <x v="1"/>
    <s v="E"/>
    <m/>
    <m/>
    <m/>
    <s v="SECTEUR BLANC"/>
    <m/>
    <m/>
    <m/>
    <m/>
    <m/>
    <m/>
    <m/>
    <d v="2024-12-01T00:00:00"/>
    <m/>
    <s v="05"/>
    <m/>
    <m/>
    <m/>
    <s v="261"/>
    <m/>
    <m/>
    <m/>
    <m/>
    <m/>
    <m/>
    <m/>
    <m/>
    <m/>
    <m/>
    <m/>
    <m/>
    <m/>
    <m/>
    <s v="JEROME CARPANETTO"/>
    <s v="900582"/>
    <s v="REGION CENTRE EST"/>
    <s v="172115"/>
    <s v="GREGORY BACQUET"/>
    <s v="100 IMD"/>
    <x v="29"/>
    <x v="29"/>
    <s v="304764"/>
    <s v="EGLANTINE VEYRAT"/>
    <s v="200 IMP"/>
    <x v="97"/>
    <x v="97"/>
    <m/>
    <m/>
    <m/>
    <m/>
    <s v="993412"/>
    <s v="SECTEUR BLANC"/>
  </r>
  <r>
    <n v="993410"/>
    <n v="50101645"/>
    <x v="0"/>
    <s v="REGION CENTRE EST"/>
    <x v="0"/>
    <s v="50101645"/>
    <s v="993410"/>
    <x v="1"/>
    <s v="E"/>
    <m/>
    <m/>
    <m/>
    <s v="SECTEUR BLANC"/>
    <m/>
    <m/>
    <m/>
    <m/>
    <m/>
    <m/>
    <m/>
    <d v="2024-12-01T00:00:00"/>
    <m/>
    <s v="05"/>
    <m/>
    <m/>
    <m/>
    <s v="259"/>
    <m/>
    <m/>
    <m/>
    <m/>
    <m/>
    <m/>
    <m/>
    <m/>
    <m/>
    <m/>
    <m/>
    <m/>
    <m/>
    <m/>
    <s v="JEROME CARPANETTO"/>
    <s v="900582"/>
    <s v="REGION CENTRE EST"/>
    <s v="172115"/>
    <s v="GREGORY BACQUET"/>
    <s v="100 IMD"/>
    <x v="29"/>
    <x v="29"/>
    <s v="300266"/>
    <s v="JULIEN RAVEL"/>
    <s v="200 IMP"/>
    <x v="120"/>
    <x v="119"/>
    <s v="305665"/>
    <s v="CECILE LECLERC"/>
    <s v="445 CCA"/>
    <s v="HC"/>
    <s v="993410"/>
    <s v="SECTEUR BLANC"/>
  </r>
  <r>
    <n v="993408"/>
    <n v="50101643"/>
    <x v="0"/>
    <s v="REGION CENTRE EST"/>
    <x v="0"/>
    <s v="50101643"/>
    <s v="993408"/>
    <x v="1"/>
    <s v="E"/>
    <m/>
    <m/>
    <m/>
    <s v="SECTEUR BLANC"/>
    <m/>
    <m/>
    <m/>
    <m/>
    <m/>
    <m/>
    <m/>
    <d v="2024-12-01T00:00:00"/>
    <m/>
    <s v="05"/>
    <m/>
    <m/>
    <m/>
    <s v="257"/>
    <m/>
    <m/>
    <m/>
    <m/>
    <m/>
    <m/>
    <m/>
    <m/>
    <m/>
    <m/>
    <m/>
    <m/>
    <m/>
    <m/>
    <s v="JEROME CARPANETTO"/>
    <s v="900582"/>
    <s v="REGION CENTRE EST"/>
    <s v="172115"/>
    <s v="GREGORY BACQUET"/>
    <s v="100 IMD"/>
    <x v="29"/>
    <x v="29"/>
    <s v="300266"/>
    <s v="JULIEN RAVEL"/>
    <s v="200 IMP"/>
    <x v="120"/>
    <x v="119"/>
    <s v="305089"/>
    <s v="LAURA SETIANO"/>
    <s v="440 CCT"/>
    <s v="HC"/>
    <s v="993408"/>
    <s v="SECTEUR BLANC"/>
  </r>
  <r>
    <n v="993407"/>
    <n v="50101642"/>
    <x v="0"/>
    <s v="REGION CENTRE EST"/>
    <x v="0"/>
    <s v="50101642"/>
    <s v="993407"/>
    <x v="1"/>
    <s v="E"/>
    <m/>
    <m/>
    <m/>
    <s v="SECTEUR BLANC"/>
    <m/>
    <m/>
    <m/>
    <m/>
    <m/>
    <m/>
    <m/>
    <d v="2024-12-01T00:00:00"/>
    <m/>
    <s v="05"/>
    <m/>
    <m/>
    <m/>
    <s v="256"/>
    <m/>
    <m/>
    <m/>
    <m/>
    <m/>
    <m/>
    <m/>
    <m/>
    <m/>
    <m/>
    <m/>
    <m/>
    <m/>
    <m/>
    <s v="JEROME CARPANETTO"/>
    <s v="900582"/>
    <s v="REGION CENTRE EST"/>
    <s v="172115"/>
    <s v="GREGORY BACQUET"/>
    <s v="100 IMD"/>
    <x v="29"/>
    <x v="29"/>
    <s v="304764"/>
    <s v="EGLANTINE VEYRAT"/>
    <s v="200 IMP"/>
    <x v="97"/>
    <x v="97"/>
    <s v="193038"/>
    <s v="CHRISTOPHE PLISSON"/>
    <s v="440 CCT"/>
    <s v="HC"/>
    <s v="993407"/>
    <s v="SECTEUR BLANC"/>
  </r>
  <r>
    <n v="993406"/>
    <n v="50101641"/>
    <x v="0"/>
    <s v="REGION CENTRE EST"/>
    <x v="0"/>
    <s v="50101641"/>
    <s v="993406"/>
    <x v="1"/>
    <s v="E"/>
    <m/>
    <m/>
    <m/>
    <s v="SECTEUR BLANC"/>
    <m/>
    <m/>
    <m/>
    <m/>
    <m/>
    <m/>
    <m/>
    <d v="2024-12-01T00:00:00"/>
    <m/>
    <s v="05"/>
    <m/>
    <m/>
    <m/>
    <s v="255"/>
    <m/>
    <m/>
    <m/>
    <m/>
    <m/>
    <m/>
    <m/>
    <m/>
    <m/>
    <m/>
    <m/>
    <m/>
    <m/>
    <m/>
    <s v="JEROME CARPANETTO"/>
    <s v="900582"/>
    <s v="REGION CENTRE EST"/>
    <s v="172115"/>
    <s v="GREGORY BACQUET"/>
    <s v="100 IMD"/>
    <x v="29"/>
    <x v="29"/>
    <s v="304764"/>
    <s v="EGLANTINE VEYRAT"/>
    <s v="200 IMP"/>
    <x v="97"/>
    <x v="97"/>
    <m/>
    <m/>
    <m/>
    <m/>
    <s v="993406"/>
    <s v="SECTEUR BLANC"/>
  </r>
  <r>
    <n v="993405"/>
    <n v="50101640"/>
    <x v="0"/>
    <s v="REGION CENTRE EST"/>
    <x v="0"/>
    <s v="50101640"/>
    <s v="993405"/>
    <x v="1"/>
    <s v="E"/>
    <m/>
    <m/>
    <m/>
    <s v="SECTEUR BLANC"/>
    <m/>
    <m/>
    <m/>
    <m/>
    <m/>
    <m/>
    <m/>
    <d v="2024-12-01T00:00:00"/>
    <m/>
    <s v="05"/>
    <m/>
    <m/>
    <m/>
    <s v="254"/>
    <m/>
    <m/>
    <m/>
    <m/>
    <m/>
    <m/>
    <m/>
    <m/>
    <m/>
    <m/>
    <m/>
    <m/>
    <m/>
    <m/>
    <s v="JEROME CARPANETTO"/>
    <s v="900582"/>
    <s v="REGION CENTRE EST"/>
    <s v="172115"/>
    <s v="GREGORY BACQUET"/>
    <s v="100 IMD"/>
    <x v="29"/>
    <x v="29"/>
    <s v="304764"/>
    <s v="EGLANTINE VEYRAT"/>
    <s v="200 IMP"/>
    <x v="97"/>
    <x v="97"/>
    <s v="304027"/>
    <s v="DAMIEN NICOLA"/>
    <s v="441 CCTM"/>
    <s v="HC"/>
    <s v="993405"/>
    <s v="SECTEUR BLANC"/>
  </r>
  <r>
    <n v="993404"/>
    <n v="50101639"/>
    <x v="0"/>
    <s v="REGION CENTRE EST"/>
    <x v="0"/>
    <s v="50101639"/>
    <s v="993404"/>
    <x v="1"/>
    <s v="E"/>
    <m/>
    <m/>
    <m/>
    <s v="SECTEUR BLANC"/>
    <m/>
    <m/>
    <m/>
    <m/>
    <m/>
    <m/>
    <m/>
    <d v="2024-12-01T00:00:00"/>
    <m/>
    <s v="05"/>
    <m/>
    <m/>
    <m/>
    <s v="253"/>
    <m/>
    <m/>
    <m/>
    <m/>
    <m/>
    <m/>
    <m/>
    <m/>
    <m/>
    <m/>
    <m/>
    <m/>
    <m/>
    <m/>
    <s v="JEROME CARPANETTO"/>
    <s v="900582"/>
    <s v="REGION CENTRE EST"/>
    <s v="172115"/>
    <s v="GREGORY BACQUET"/>
    <s v="100 IMD"/>
    <x v="29"/>
    <x v="29"/>
    <s v="304764"/>
    <s v="EGLANTINE VEYRAT"/>
    <s v="200 IMP"/>
    <x v="97"/>
    <x v="97"/>
    <s v="306347"/>
    <s v="PASCAL BURATI"/>
    <s v="445 CCA"/>
    <s v="HC"/>
    <s v="993404"/>
    <s v="SECTEUR BLANC"/>
  </r>
  <r>
    <n v="993402"/>
    <n v="50101637"/>
    <x v="0"/>
    <s v="REGION CENTRE EST"/>
    <x v="0"/>
    <s v="50101637"/>
    <s v="993402"/>
    <x v="1"/>
    <s v="E"/>
    <m/>
    <m/>
    <m/>
    <s v="SECTEUR BLANC"/>
    <m/>
    <m/>
    <m/>
    <m/>
    <m/>
    <m/>
    <m/>
    <d v="2024-12-01T00:00:00"/>
    <m/>
    <s v="05"/>
    <m/>
    <m/>
    <m/>
    <s v="251"/>
    <m/>
    <m/>
    <m/>
    <m/>
    <m/>
    <m/>
    <m/>
    <m/>
    <m/>
    <m/>
    <m/>
    <m/>
    <m/>
    <m/>
    <s v="JEROME CARPANETTO"/>
    <s v="900582"/>
    <s v="REGION CENTRE EST"/>
    <s v="172115"/>
    <s v="GREGORY BACQUET"/>
    <s v="100 IMD"/>
    <x v="29"/>
    <x v="29"/>
    <s v="304764"/>
    <s v="EGLANTINE VEYRAT"/>
    <s v="200 IMP"/>
    <x v="97"/>
    <x v="97"/>
    <s v="303171"/>
    <s v="WILLY FREROTTE"/>
    <s v="440 CCT"/>
    <s v="HC"/>
    <s v="993402"/>
    <s v="SECTEUR BLANC"/>
  </r>
  <r>
    <n v="993401"/>
    <n v="50101636"/>
    <x v="0"/>
    <s v="REGION CENTRE EST"/>
    <x v="0"/>
    <s v="50101636"/>
    <s v="993401"/>
    <x v="1"/>
    <s v="E"/>
    <m/>
    <m/>
    <m/>
    <s v="SECTEUR BLANC"/>
    <m/>
    <m/>
    <m/>
    <m/>
    <m/>
    <m/>
    <m/>
    <d v="2024-12-01T00:00:00"/>
    <m/>
    <s v="05"/>
    <m/>
    <m/>
    <m/>
    <s v="250"/>
    <m/>
    <m/>
    <m/>
    <m/>
    <m/>
    <m/>
    <m/>
    <m/>
    <m/>
    <m/>
    <m/>
    <m/>
    <m/>
    <m/>
    <s v="JEROME CARPANETTO"/>
    <s v="900582"/>
    <s v="REGION CENTRE EST"/>
    <s v="172115"/>
    <s v="GREGORY BACQUET"/>
    <s v="100 IMD"/>
    <x v="29"/>
    <x v="29"/>
    <s v="304764"/>
    <s v="EGLANTINE VEYRAT"/>
    <s v="200 IMP"/>
    <x v="97"/>
    <x v="97"/>
    <s v="302343"/>
    <s v="FLORE SOPHYS"/>
    <s v="440 CCT"/>
    <s v="HC"/>
    <s v="993401"/>
    <s v="SECTEUR BLANC"/>
  </r>
  <r>
    <n v="993400"/>
    <n v="50101635"/>
    <x v="0"/>
    <s v="REGION CENTRE EST"/>
    <x v="0"/>
    <s v="50101635"/>
    <s v="993400"/>
    <x v="1"/>
    <s v="E"/>
    <m/>
    <m/>
    <m/>
    <s v="SECTEUR BLANC"/>
    <m/>
    <m/>
    <m/>
    <m/>
    <m/>
    <m/>
    <m/>
    <d v="2024-12-01T00:00:00"/>
    <m/>
    <s v="05"/>
    <m/>
    <m/>
    <m/>
    <s v="249"/>
    <m/>
    <m/>
    <m/>
    <m/>
    <m/>
    <m/>
    <m/>
    <m/>
    <m/>
    <m/>
    <m/>
    <m/>
    <m/>
    <m/>
    <s v="JEROME CARPANETTO"/>
    <s v="900582"/>
    <s v="REGION CENTRE EST"/>
    <s v="300268"/>
    <s v="PIERRE FRANCOIS LAURA"/>
    <s v="100 IMD"/>
    <x v="37"/>
    <x v="37"/>
    <s v="304204"/>
    <s v="MARTIN RANJIT"/>
    <s v="200 IMP"/>
    <x v="65"/>
    <x v="65"/>
    <s v="304061"/>
    <s v="SONIA NETZER"/>
    <s v="441 CCTM"/>
    <s v="HC"/>
    <s v="993400"/>
    <s v="SECTEUR BLANC"/>
  </r>
  <r>
    <n v="993398"/>
    <n v="50101633"/>
    <x v="0"/>
    <s v="REGION CENTRE EST"/>
    <x v="0"/>
    <s v="50101633"/>
    <s v="993398"/>
    <x v="1"/>
    <s v="E"/>
    <m/>
    <m/>
    <m/>
    <s v="SECTEUR BLANC"/>
    <m/>
    <m/>
    <m/>
    <m/>
    <m/>
    <m/>
    <m/>
    <d v="2024-12-01T00:00:00"/>
    <m/>
    <s v="05"/>
    <m/>
    <m/>
    <m/>
    <s v="247"/>
    <m/>
    <m/>
    <m/>
    <m/>
    <m/>
    <m/>
    <m/>
    <m/>
    <m/>
    <m/>
    <m/>
    <m/>
    <m/>
    <m/>
    <s v="JEROME CARPANETTO"/>
    <s v="900582"/>
    <s v="REGION CENTRE EST"/>
    <s v="300268"/>
    <s v="PIERRE FRANCOIS LAURA"/>
    <s v="100 IMD"/>
    <x v="37"/>
    <x v="37"/>
    <s v="304204"/>
    <s v="MARTIN RANJIT"/>
    <s v="200 IMP"/>
    <x v="65"/>
    <x v="65"/>
    <s v="306517"/>
    <s v="CHRISTIAN BONFANTI"/>
    <s v="445 CCA"/>
    <s v="HC"/>
    <s v="993398"/>
    <s v="SECTEUR BLANC"/>
  </r>
  <r>
    <n v="993397"/>
    <n v="50101632"/>
    <x v="0"/>
    <s v="REGION CENTRE EST"/>
    <x v="0"/>
    <s v="50101632"/>
    <s v="993397"/>
    <x v="1"/>
    <s v="E"/>
    <m/>
    <m/>
    <m/>
    <s v="SECTEUR BLANC"/>
    <m/>
    <m/>
    <m/>
    <m/>
    <m/>
    <m/>
    <m/>
    <d v="2024-12-01T00:00:00"/>
    <m/>
    <s v="05"/>
    <m/>
    <m/>
    <m/>
    <s v="246"/>
    <m/>
    <m/>
    <m/>
    <m/>
    <m/>
    <m/>
    <m/>
    <m/>
    <m/>
    <m/>
    <m/>
    <m/>
    <m/>
    <m/>
    <s v="JEROME CARPANETTO"/>
    <s v="900582"/>
    <s v="REGION CENTRE EST"/>
    <s v="300268"/>
    <s v="PIERRE FRANCOIS LAURA"/>
    <s v="100 IMD"/>
    <x v="37"/>
    <x v="37"/>
    <s v="304204"/>
    <s v="MARTIN RANJIT"/>
    <s v="200 IMP"/>
    <x v="65"/>
    <x v="65"/>
    <s v="306519"/>
    <s v="VIRGINIE GRAICHE"/>
    <s v="445 CCA"/>
    <s v="HC"/>
    <s v="993397"/>
    <s v="SECTEUR BLANC"/>
  </r>
  <r>
    <n v="993396"/>
    <n v="50101631"/>
    <x v="0"/>
    <s v="REGION CENTRE EST"/>
    <x v="0"/>
    <s v="50101631"/>
    <s v="993396"/>
    <x v="1"/>
    <s v="E"/>
    <m/>
    <m/>
    <m/>
    <s v="SECTEUR BLANC"/>
    <m/>
    <m/>
    <m/>
    <m/>
    <m/>
    <m/>
    <m/>
    <d v="2024-12-01T00:00:00"/>
    <m/>
    <s v="05"/>
    <m/>
    <m/>
    <m/>
    <s v="245"/>
    <m/>
    <m/>
    <m/>
    <m/>
    <m/>
    <m/>
    <m/>
    <m/>
    <m/>
    <m/>
    <m/>
    <m/>
    <m/>
    <m/>
    <s v="JEROME CARPANETTO"/>
    <s v="900582"/>
    <s v="REGION CENTRE EST"/>
    <s v="300268"/>
    <s v="PIERRE FRANCOIS LAURA"/>
    <s v="100 IMD"/>
    <x v="37"/>
    <x v="37"/>
    <s v="304204"/>
    <s v="MARTIN RANJIT"/>
    <s v="200 IMP"/>
    <x v="65"/>
    <x v="65"/>
    <s v="305538"/>
    <s v="MURIEL GOJEAN"/>
    <s v="440 CCT"/>
    <s v="HC"/>
    <s v="993396"/>
    <s v="SECTEUR BLANC"/>
  </r>
  <r>
    <n v="993394"/>
    <n v="50101629"/>
    <x v="0"/>
    <s v="REGION CENTRE EST"/>
    <x v="0"/>
    <s v="50101629"/>
    <s v="993394"/>
    <x v="1"/>
    <s v="E"/>
    <m/>
    <m/>
    <m/>
    <s v="SECTEUR BLANC"/>
    <m/>
    <m/>
    <m/>
    <m/>
    <m/>
    <m/>
    <m/>
    <d v="2024-12-01T00:00:00"/>
    <m/>
    <s v="05"/>
    <m/>
    <m/>
    <m/>
    <s v="243"/>
    <m/>
    <m/>
    <m/>
    <m/>
    <m/>
    <m/>
    <m/>
    <m/>
    <m/>
    <m/>
    <m/>
    <m/>
    <m/>
    <m/>
    <s v="JEROME CARPANETTO"/>
    <s v="900582"/>
    <s v="REGION CENTRE EST"/>
    <s v="300268"/>
    <s v="PIERRE FRANCOIS LAURA"/>
    <s v="100 IMD"/>
    <x v="37"/>
    <x v="37"/>
    <s v="304204"/>
    <s v="MARTIN RANJIT"/>
    <s v="200 IMP"/>
    <x v="65"/>
    <x v="65"/>
    <m/>
    <m/>
    <m/>
    <m/>
    <s v="993394"/>
    <s v="SECTEUR BLANC"/>
  </r>
  <r>
    <n v="993393"/>
    <n v="50101628"/>
    <x v="0"/>
    <s v="REGION CENTRE EST"/>
    <x v="0"/>
    <s v="50101628"/>
    <s v="993393"/>
    <x v="1"/>
    <s v="E"/>
    <m/>
    <m/>
    <m/>
    <s v="SECTEUR BLANC"/>
    <m/>
    <m/>
    <m/>
    <m/>
    <m/>
    <m/>
    <m/>
    <d v="2024-12-01T00:00:00"/>
    <m/>
    <s v="05"/>
    <m/>
    <m/>
    <m/>
    <s v="242"/>
    <m/>
    <m/>
    <m/>
    <m/>
    <m/>
    <m/>
    <m/>
    <m/>
    <m/>
    <m/>
    <m/>
    <m/>
    <m/>
    <m/>
    <s v="JEROME CARPANETTO"/>
    <s v="900582"/>
    <s v="REGION CENTRE EST"/>
    <s v="300268"/>
    <s v="PIERRE FRANCOIS LAURA"/>
    <s v="100 IMD"/>
    <x v="37"/>
    <x v="37"/>
    <s v="304204"/>
    <s v="MARTIN RANJIT"/>
    <s v="200 IMP"/>
    <x v="65"/>
    <x v="65"/>
    <s v="192673"/>
    <s v="CHRISTOPHE CARCAT"/>
    <s v="440 CCT"/>
    <s v="HC"/>
    <s v="993393"/>
    <s v="SECTEUR BLANC"/>
  </r>
  <r>
    <n v="993392"/>
    <n v="50101627"/>
    <x v="0"/>
    <s v="REGION CENTRE EST"/>
    <x v="0"/>
    <s v="50101627"/>
    <s v="993392"/>
    <x v="1"/>
    <s v="E"/>
    <m/>
    <m/>
    <m/>
    <s v="SECTEUR BLANC"/>
    <m/>
    <m/>
    <m/>
    <m/>
    <m/>
    <m/>
    <m/>
    <d v="2024-12-01T00:00:00"/>
    <m/>
    <s v="05"/>
    <m/>
    <m/>
    <m/>
    <s v="241"/>
    <m/>
    <m/>
    <m/>
    <m/>
    <m/>
    <m/>
    <m/>
    <m/>
    <m/>
    <m/>
    <m/>
    <m/>
    <m/>
    <m/>
    <s v="JEROME CARPANETTO"/>
    <s v="900582"/>
    <s v="REGION CENTRE EST"/>
    <s v="300268"/>
    <s v="PIERRE FRANCOIS LAURA"/>
    <s v="100 IMD"/>
    <x v="37"/>
    <x v="37"/>
    <s v="300796"/>
    <s v="GARANCE FRISSON"/>
    <s v="200 IMP"/>
    <x v="80"/>
    <x v="80"/>
    <m/>
    <m/>
    <m/>
    <m/>
    <s v="993392"/>
    <s v="SECTEUR BLANC"/>
  </r>
  <r>
    <n v="993391"/>
    <n v="50101626"/>
    <x v="0"/>
    <s v="REGION CENTRE EST"/>
    <x v="0"/>
    <s v="50101626"/>
    <s v="993391"/>
    <x v="1"/>
    <s v="E"/>
    <m/>
    <m/>
    <m/>
    <s v="SECTEUR BLANC"/>
    <m/>
    <m/>
    <m/>
    <m/>
    <m/>
    <m/>
    <m/>
    <d v="2024-12-01T00:00:00"/>
    <m/>
    <s v="05"/>
    <m/>
    <m/>
    <m/>
    <s v="234"/>
    <m/>
    <m/>
    <m/>
    <m/>
    <m/>
    <m/>
    <m/>
    <m/>
    <m/>
    <m/>
    <m/>
    <m/>
    <m/>
    <m/>
    <s v="JEROME CARPANETTO"/>
    <s v="900582"/>
    <s v="REGION CENTRE EST"/>
    <s v="300268"/>
    <s v="PIERRE FRANCOIS LAURA"/>
    <s v="100 IMD"/>
    <x v="37"/>
    <x v="37"/>
    <s v="300796"/>
    <s v="GARANCE FRISSON"/>
    <s v="200 IMP"/>
    <x v="80"/>
    <x v="80"/>
    <s v="305237"/>
    <s v="PAULINE GROELL"/>
    <s v="441 CCTM"/>
    <s v="HC"/>
    <s v="993391"/>
    <s v="SECTEUR BLANC"/>
  </r>
  <r>
    <n v="993390"/>
    <n v="50101625"/>
    <x v="0"/>
    <s v="REGION CENTRE EST"/>
    <x v="0"/>
    <s v="50101625"/>
    <s v="993390"/>
    <x v="1"/>
    <s v="E"/>
    <m/>
    <m/>
    <m/>
    <s v="SECTEUR BLANC"/>
    <m/>
    <m/>
    <m/>
    <m/>
    <m/>
    <m/>
    <m/>
    <d v="2024-12-01T00:00:00"/>
    <m/>
    <s v="05"/>
    <m/>
    <m/>
    <m/>
    <s v="233"/>
    <m/>
    <m/>
    <m/>
    <m/>
    <m/>
    <m/>
    <m/>
    <m/>
    <m/>
    <m/>
    <m/>
    <m/>
    <m/>
    <m/>
    <s v="JEROME CARPANETTO"/>
    <s v="900582"/>
    <s v="REGION CENTRE EST"/>
    <s v="300268"/>
    <s v="PIERRE FRANCOIS LAURA"/>
    <s v="100 IMD"/>
    <x v="37"/>
    <x v="37"/>
    <s v="300796"/>
    <s v="GARANCE FRISSON"/>
    <s v="200 IMP"/>
    <x v="80"/>
    <x v="80"/>
    <s v="305840"/>
    <s v="BENJAMIN HEIDMANN"/>
    <s v="440 CCT"/>
    <s v="HC"/>
    <s v="993390"/>
    <s v="SECTEUR BLANC"/>
  </r>
  <r>
    <n v="993389"/>
    <n v="50101624"/>
    <x v="0"/>
    <s v="REGION CENTRE EST"/>
    <x v="0"/>
    <s v="50101624"/>
    <s v="993389"/>
    <x v="1"/>
    <s v="E"/>
    <m/>
    <m/>
    <m/>
    <s v="SECTEUR BLANC"/>
    <m/>
    <m/>
    <m/>
    <m/>
    <m/>
    <m/>
    <m/>
    <d v="2024-12-01T00:00:00"/>
    <m/>
    <s v="05"/>
    <m/>
    <m/>
    <m/>
    <s v="229"/>
    <m/>
    <m/>
    <m/>
    <m/>
    <m/>
    <m/>
    <m/>
    <m/>
    <m/>
    <m/>
    <m/>
    <m/>
    <m/>
    <m/>
    <s v="JEROME CARPANETTO"/>
    <s v="900582"/>
    <s v="REGION CENTRE EST"/>
    <s v="179897"/>
    <s v="SYLVAIN GATHELIER"/>
    <s v="100 IMD"/>
    <x v="22"/>
    <x v="22"/>
    <s v="304720"/>
    <s v="KEVIN MOLINERO LUQUE"/>
    <s v="310 CMA"/>
    <x v="83"/>
    <x v="83"/>
    <m/>
    <m/>
    <m/>
    <m/>
    <s v="993389"/>
    <s v="SECTEUR BLANC"/>
  </r>
  <r>
    <n v="993388"/>
    <n v="50101623"/>
    <x v="0"/>
    <s v="REGION CENTRE EST"/>
    <x v="0"/>
    <s v="50101623"/>
    <s v="993388"/>
    <x v="1"/>
    <s v="E"/>
    <m/>
    <m/>
    <m/>
    <s v="SECTEUR BLANC"/>
    <m/>
    <m/>
    <m/>
    <m/>
    <m/>
    <m/>
    <m/>
    <d v="2024-12-01T00:00:00"/>
    <m/>
    <s v="05"/>
    <m/>
    <m/>
    <m/>
    <s v="228"/>
    <m/>
    <m/>
    <m/>
    <m/>
    <m/>
    <m/>
    <m/>
    <m/>
    <m/>
    <m/>
    <m/>
    <m/>
    <m/>
    <m/>
    <s v="JEROME CARPANETTO"/>
    <s v="900582"/>
    <s v="REGION CENTRE EST"/>
    <s v="179897"/>
    <s v="SYLVAIN GATHELIER"/>
    <s v="100 IMD"/>
    <x v="22"/>
    <x v="22"/>
    <s v="304720"/>
    <s v="KEVIN MOLINERO LUQUE"/>
    <s v="310 CMA"/>
    <x v="83"/>
    <x v="83"/>
    <s v="300018"/>
    <s v="JULIEN MADELLA"/>
    <s v="371 CCM.E"/>
    <s v="HC"/>
    <s v="993388"/>
    <s v="SECTEUR BLANC"/>
  </r>
  <r>
    <n v="993385"/>
    <n v="50101620"/>
    <x v="0"/>
    <s v="REGION CENTRE EST"/>
    <x v="0"/>
    <s v="50101620"/>
    <s v="993385"/>
    <x v="1"/>
    <s v="E"/>
    <m/>
    <m/>
    <m/>
    <s v="SECTEUR BLANC"/>
    <m/>
    <m/>
    <m/>
    <m/>
    <m/>
    <m/>
    <m/>
    <d v="2024-12-01T00:00:00"/>
    <m/>
    <s v="05"/>
    <m/>
    <m/>
    <m/>
    <s v="218"/>
    <m/>
    <m/>
    <m/>
    <m/>
    <m/>
    <m/>
    <m/>
    <m/>
    <m/>
    <m/>
    <m/>
    <m/>
    <m/>
    <m/>
    <s v="JEROME CARPANETTO"/>
    <s v="900582"/>
    <s v="REGION CENTRE EST"/>
    <s v="179897"/>
    <s v="SYLVAIN GATHELIER"/>
    <s v="100 IMD"/>
    <x v="22"/>
    <x v="22"/>
    <s v="304720"/>
    <s v="KEVIN MOLINERO LUQUE"/>
    <s v="310 CMA"/>
    <x v="83"/>
    <x v="83"/>
    <s v="305732"/>
    <s v="SOPHIE CHRISMENT"/>
    <s v="440 CCT"/>
    <s v="HC"/>
    <s v="993385"/>
    <s v="SECTEUR BLANC"/>
  </r>
  <r>
    <n v="993384"/>
    <n v="50101619"/>
    <x v="0"/>
    <s v="REGION CENTRE EST"/>
    <x v="0"/>
    <s v="50101619"/>
    <s v="993384"/>
    <x v="1"/>
    <s v="E"/>
    <m/>
    <m/>
    <m/>
    <s v="SECTEUR BLANC"/>
    <m/>
    <m/>
    <m/>
    <m/>
    <m/>
    <m/>
    <m/>
    <d v="2024-12-01T00:00:00"/>
    <m/>
    <s v="05"/>
    <m/>
    <m/>
    <m/>
    <s v="210"/>
    <m/>
    <m/>
    <m/>
    <m/>
    <m/>
    <m/>
    <m/>
    <m/>
    <m/>
    <m/>
    <m/>
    <m/>
    <m/>
    <m/>
    <s v="JEROME CARPANETTO"/>
    <s v="900582"/>
    <s v="REGION CENTRE EST"/>
    <s v="179897"/>
    <s v="SYLVAIN GATHELIER"/>
    <s v="100 IMD"/>
    <x v="22"/>
    <x v="22"/>
    <s v="302742"/>
    <s v="ALEXIS HOEGY"/>
    <s v="200 IMP"/>
    <x v="27"/>
    <x v="27"/>
    <s v="304715"/>
    <s v="BAPTISTE DAVAL"/>
    <s v="440 CCT"/>
    <s v="HC"/>
    <s v="993384"/>
    <s v="SECTEUR BLANC"/>
  </r>
  <r>
    <n v="993383"/>
    <n v="50101618"/>
    <x v="0"/>
    <s v="REGION ILE DE FRANCE NORD"/>
    <x v="0"/>
    <s v="50101618"/>
    <s v="993383"/>
    <x v="1"/>
    <s v="E"/>
    <m/>
    <m/>
    <m/>
    <s v="SECTEUR BLANC"/>
    <m/>
    <m/>
    <m/>
    <m/>
    <m/>
    <m/>
    <m/>
    <d v="2024-11-01T00:00:00"/>
    <m/>
    <s v="05"/>
    <m/>
    <m/>
    <m/>
    <s v="209"/>
    <m/>
    <m/>
    <m/>
    <m/>
    <m/>
    <m/>
    <m/>
    <m/>
    <m/>
    <m/>
    <m/>
    <m/>
    <m/>
    <m/>
    <s v="CATHERINE BLANCKAERT"/>
    <s v="071030"/>
    <s v="REGION ILE DE FRANCE NORD"/>
    <s v="305330"/>
    <s v="NICOLAS PHILIPPE"/>
    <s v="100 IMD"/>
    <x v="8"/>
    <x v="8"/>
    <s v="302821"/>
    <s v="FARIDA EL BENNOURI"/>
    <s v="200 IMP"/>
    <x v="100"/>
    <x v="100"/>
    <s v="301592"/>
    <s v="FABIEN JANKIEWICZ"/>
    <s v="440 CCT"/>
    <s v="HC"/>
    <s v="993383"/>
    <s v="SECTEUR BLANC"/>
  </r>
  <r>
    <n v="993382"/>
    <n v="50101617"/>
    <x v="0"/>
    <s v="REGION ILE DE FRANCE NORD"/>
    <x v="0"/>
    <s v="50101617"/>
    <s v="993382"/>
    <x v="1"/>
    <s v="E"/>
    <m/>
    <m/>
    <m/>
    <s v="SECTEUR BLANC"/>
    <m/>
    <m/>
    <m/>
    <m/>
    <m/>
    <m/>
    <m/>
    <d v="2024-12-01T00:00:00"/>
    <m/>
    <s v="05"/>
    <m/>
    <m/>
    <m/>
    <s v="208"/>
    <m/>
    <m/>
    <m/>
    <m/>
    <m/>
    <m/>
    <m/>
    <m/>
    <m/>
    <m/>
    <m/>
    <m/>
    <m/>
    <m/>
    <s v="CATHERINE BLANCKAERT"/>
    <s v="071030"/>
    <s v="REGION ILE DE FRANCE NORD"/>
    <s v="305330"/>
    <s v="NICOLAS PHILIPPE"/>
    <s v="100 IMD"/>
    <x v="8"/>
    <x v="8"/>
    <s v="302821"/>
    <s v="FARIDA EL BENNOURI"/>
    <s v="200 IMP"/>
    <x v="100"/>
    <x v="100"/>
    <s v="306152"/>
    <s v="THEO RASZKOWSKI"/>
    <s v="440 CCT"/>
    <s v="HC"/>
    <s v="993382"/>
    <s v="SECTEUR BLANC"/>
  </r>
  <r>
    <n v="993381"/>
    <n v="50101616"/>
    <x v="0"/>
    <s v="REGION ILE DE FRANCE NORD"/>
    <x v="0"/>
    <s v="50101616"/>
    <s v="993381"/>
    <x v="1"/>
    <s v="E"/>
    <m/>
    <m/>
    <m/>
    <s v="SECTEUR BLANC"/>
    <m/>
    <m/>
    <m/>
    <m/>
    <m/>
    <m/>
    <m/>
    <d v="2024-11-01T00:00:00"/>
    <m/>
    <s v="05"/>
    <m/>
    <m/>
    <m/>
    <s v="205"/>
    <m/>
    <m/>
    <m/>
    <m/>
    <m/>
    <m/>
    <m/>
    <m/>
    <m/>
    <m/>
    <m/>
    <m/>
    <m/>
    <m/>
    <s v="CATHERINE BLANCKAERT"/>
    <s v="071030"/>
    <s v="REGION ILE DE FRANCE NORD"/>
    <s v="305330"/>
    <s v="NICOLAS PHILIPPE"/>
    <s v="100 IMD"/>
    <x v="8"/>
    <x v="8"/>
    <s v="302821"/>
    <s v="FARIDA EL BENNOURI"/>
    <s v="200 IMP"/>
    <x v="100"/>
    <x v="100"/>
    <s v="305602"/>
    <s v="SEVERINE FAUQUET"/>
    <s v="440 CCT"/>
    <s v="HC"/>
    <s v="993381"/>
    <s v="SECTEUR BLANC"/>
  </r>
  <r>
    <n v="993380"/>
    <n v="50101615"/>
    <x v="0"/>
    <s v="REGION ILE DE FRANCE NORD"/>
    <x v="0"/>
    <s v="50101615"/>
    <s v="993380"/>
    <x v="1"/>
    <s v="E"/>
    <m/>
    <m/>
    <m/>
    <s v="SECTEUR BLANC"/>
    <m/>
    <m/>
    <m/>
    <m/>
    <m/>
    <m/>
    <m/>
    <d v="2024-11-01T00:00:00"/>
    <m/>
    <s v="05"/>
    <m/>
    <m/>
    <m/>
    <s v="198"/>
    <m/>
    <m/>
    <m/>
    <m/>
    <m/>
    <m/>
    <m/>
    <m/>
    <m/>
    <m/>
    <m/>
    <m/>
    <m/>
    <m/>
    <s v="CATHERINE BLANCKAERT"/>
    <s v="071030"/>
    <s v="REGION ILE DE FRANCE NORD"/>
    <s v="305330"/>
    <s v="NICOLAS PHILIPPE"/>
    <s v="100 IMD"/>
    <x v="8"/>
    <x v="8"/>
    <s v="302821"/>
    <s v="FARIDA EL BENNOURI"/>
    <s v="200 IMP"/>
    <x v="100"/>
    <x v="100"/>
    <s v="158441"/>
    <s v="BRUNO LANVIN"/>
    <s v="386 IE"/>
    <s v="HC"/>
    <s v="993380"/>
    <s v="SECTEUR BLANC"/>
  </r>
  <r>
    <n v="993379"/>
    <n v="50101614"/>
    <x v="0"/>
    <s v="REGION ILE DE FRANCE NORD"/>
    <x v="0"/>
    <s v="50101614"/>
    <s v="993379"/>
    <x v="1"/>
    <s v="E"/>
    <m/>
    <m/>
    <m/>
    <s v="SECTEUR BLANC"/>
    <m/>
    <m/>
    <m/>
    <m/>
    <m/>
    <m/>
    <m/>
    <d v="2024-12-01T00:00:00"/>
    <m/>
    <s v="05"/>
    <m/>
    <m/>
    <m/>
    <s v="197"/>
    <m/>
    <m/>
    <m/>
    <m/>
    <m/>
    <m/>
    <m/>
    <m/>
    <m/>
    <m/>
    <m/>
    <m/>
    <m/>
    <m/>
    <s v="CATHERINE BLANCKAERT"/>
    <s v="071030"/>
    <s v="REGION ILE DE FRANCE NORD"/>
    <s v="305330"/>
    <s v="NICOLAS PHILIPPE"/>
    <s v="100 IMD"/>
    <x v="8"/>
    <x v="8"/>
    <s v="302821"/>
    <s v="FARIDA EL BENNOURI"/>
    <s v="200 IMP"/>
    <x v="100"/>
    <x v="100"/>
    <s v="305783"/>
    <s v="VINCENT GORECKI"/>
    <s v="440 CCT"/>
    <s v="HC"/>
    <s v="993379"/>
    <s v="SECTEUR BLANC"/>
  </r>
  <r>
    <n v="993378"/>
    <n v="50101613"/>
    <x v="0"/>
    <s v="REGION ILE DE FRANCE NORD"/>
    <x v="0"/>
    <s v="50101613"/>
    <s v="993378"/>
    <x v="1"/>
    <s v="E"/>
    <m/>
    <m/>
    <m/>
    <s v="SECTEUR BLANC"/>
    <m/>
    <m/>
    <m/>
    <m/>
    <m/>
    <m/>
    <m/>
    <d v="2024-11-01T00:00:00"/>
    <m/>
    <s v="05"/>
    <m/>
    <m/>
    <m/>
    <s v="196"/>
    <m/>
    <m/>
    <m/>
    <m/>
    <m/>
    <m/>
    <m/>
    <m/>
    <m/>
    <m/>
    <m/>
    <m/>
    <m/>
    <m/>
    <s v="CATHERINE BLANCKAERT"/>
    <s v="071030"/>
    <s v="REGION ILE DE FRANCE NORD"/>
    <s v="305330"/>
    <s v="NICOLAS PHILIPPE"/>
    <s v="100 IMD"/>
    <x v="8"/>
    <x v="8"/>
    <s v="302821"/>
    <s v="FARIDA EL BENNOURI"/>
    <s v="200 IMP"/>
    <x v="100"/>
    <x v="100"/>
    <s v="193568"/>
    <s v="DAVID HEQUET"/>
    <s v="391 CCEIM"/>
    <s v="HC"/>
    <s v="993378"/>
    <s v="SECTEUR BLANC"/>
  </r>
  <r>
    <n v="993376"/>
    <n v="50101611"/>
    <x v="0"/>
    <s v="REGION ILE DE FRANCE NORD"/>
    <x v="0"/>
    <s v="50101611"/>
    <s v="993376"/>
    <x v="1"/>
    <s v="E"/>
    <m/>
    <m/>
    <m/>
    <s v="SECTEUR BLANC"/>
    <m/>
    <m/>
    <m/>
    <m/>
    <m/>
    <m/>
    <m/>
    <d v="2024-12-01T00:00:00"/>
    <m/>
    <s v="05"/>
    <m/>
    <m/>
    <m/>
    <s v="194"/>
    <m/>
    <m/>
    <m/>
    <m/>
    <m/>
    <m/>
    <m/>
    <m/>
    <m/>
    <m/>
    <m/>
    <m/>
    <m/>
    <m/>
    <s v="CATHERINE BLANCKAERT"/>
    <s v="071030"/>
    <s v="REGION ILE DE FRANCE NORD"/>
    <s v="305330"/>
    <s v="NICOLAS PHILIPPE"/>
    <s v="100 IMD"/>
    <x v="8"/>
    <x v="8"/>
    <s v="187007"/>
    <s v="DAVID VAUTHEROT"/>
    <s v="200 IMP"/>
    <x v="42"/>
    <x v="42"/>
    <m/>
    <m/>
    <m/>
    <m/>
    <s v="993376"/>
    <s v="SECTEUR BLANC"/>
  </r>
  <r>
    <n v="993374"/>
    <n v="50101609"/>
    <x v="0"/>
    <s v="REGION ILE DE FRANCE NORD"/>
    <x v="0"/>
    <s v="50101609"/>
    <s v="993374"/>
    <x v="1"/>
    <s v="E"/>
    <m/>
    <m/>
    <m/>
    <s v="SECTEUR BLANC"/>
    <m/>
    <m/>
    <m/>
    <m/>
    <m/>
    <m/>
    <m/>
    <d v="2024-11-01T00:00:00"/>
    <m/>
    <s v="05"/>
    <m/>
    <m/>
    <m/>
    <s v="192"/>
    <m/>
    <m/>
    <m/>
    <m/>
    <m/>
    <m/>
    <m/>
    <m/>
    <m/>
    <m/>
    <m/>
    <m/>
    <m/>
    <m/>
    <s v="CATHERINE BLANCKAERT"/>
    <s v="071030"/>
    <s v="REGION ILE DE FRANCE NORD"/>
    <s v="305330"/>
    <s v="NICOLAS PHILIPPE"/>
    <s v="100 IMD"/>
    <x v="8"/>
    <x v="8"/>
    <s v="302821"/>
    <s v="FARIDA EL BENNOURI"/>
    <s v="200 IMP"/>
    <x v="100"/>
    <x v="100"/>
    <m/>
    <m/>
    <m/>
    <m/>
    <s v="993374"/>
    <s v="SECTEUR BLANC"/>
  </r>
  <r>
    <n v="993372"/>
    <n v="50101608"/>
    <x v="0"/>
    <s v="REGION ILE DE FRANCE NORD"/>
    <x v="0"/>
    <s v="50101608"/>
    <s v="993372"/>
    <x v="1"/>
    <s v="E"/>
    <m/>
    <m/>
    <m/>
    <s v="SECTEUR BLANC"/>
    <m/>
    <m/>
    <m/>
    <m/>
    <m/>
    <m/>
    <m/>
    <d v="2024-12-01T00:00:00"/>
    <m/>
    <s v="05"/>
    <m/>
    <m/>
    <m/>
    <s v="190"/>
    <m/>
    <m/>
    <m/>
    <m/>
    <m/>
    <m/>
    <m/>
    <m/>
    <m/>
    <m/>
    <m/>
    <m/>
    <m/>
    <m/>
    <s v="CATHERINE BLANCKAERT"/>
    <s v="071030"/>
    <s v="REGION ILE DE FRANCE NORD"/>
    <s v="301703"/>
    <s v="JONATHAN HENNICOTTE"/>
    <s v="100 IMD"/>
    <x v="34"/>
    <x v="34"/>
    <s v="193607"/>
    <s v="ANTHONY ZAPPARATA"/>
    <s v="200 IMP"/>
    <x v="58"/>
    <x v="58"/>
    <s v="302886"/>
    <s v="LOIC MARLIER"/>
    <s v="441 CCTM"/>
    <s v="HC"/>
    <s v="993372"/>
    <s v="SECTEUR BLANC"/>
  </r>
  <r>
    <n v="993370"/>
    <n v="50101606"/>
    <x v="0"/>
    <s v="REGION ILE DE FRANCE NORD"/>
    <x v="0"/>
    <s v="50101606"/>
    <s v="993370"/>
    <x v="1"/>
    <s v="E"/>
    <m/>
    <m/>
    <m/>
    <s v="SECTEUR BLANC"/>
    <m/>
    <m/>
    <m/>
    <m/>
    <m/>
    <m/>
    <m/>
    <d v="2024-12-01T00:00:00"/>
    <m/>
    <s v="05"/>
    <m/>
    <m/>
    <m/>
    <s v="178"/>
    <m/>
    <m/>
    <m/>
    <m/>
    <m/>
    <m/>
    <m/>
    <m/>
    <m/>
    <m/>
    <m/>
    <m/>
    <m/>
    <m/>
    <s v="CATHERINE BLANCKAERT"/>
    <s v="071030"/>
    <s v="REGION ILE DE FRANCE NORD"/>
    <s v="301703"/>
    <s v="JONATHAN HENNICOTTE"/>
    <s v="100 IMD"/>
    <x v="34"/>
    <x v="34"/>
    <s v="193607"/>
    <s v="ANTHONY ZAPPARATA"/>
    <s v="200 IMP"/>
    <x v="58"/>
    <x v="58"/>
    <s v="301196"/>
    <s v="RODOLPHE NOBECOURT"/>
    <s v="440 CCT"/>
    <s v="HC"/>
    <s v="993370"/>
    <s v="SECTEUR BLANC"/>
  </r>
  <r>
    <n v="993369"/>
    <n v="50101605"/>
    <x v="0"/>
    <s v="REGION ILE DE FRANCE NORD"/>
    <x v="0"/>
    <s v="50101605"/>
    <s v="993369"/>
    <x v="1"/>
    <s v="E"/>
    <m/>
    <m/>
    <m/>
    <s v="SECTEUR BLANC"/>
    <m/>
    <m/>
    <m/>
    <m/>
    <m/>
    <m/>
    <m/>
    <d v="2024-12-01T00:00:00"/>
    <m/>
    <s v="05"/>
    <m/>
    <m/>
    <m/>
    <s v="177"/>
    <m/>
    <m/>
    <m/>
    <m/>
    <m/>
    <m/>
    <m/>
    <m/>
    <m/>
    <m/>
    <m/>
    <m/>
    <m/>
    <m/>
    <s v="CATHERINE BLANCKAERT"/>
    <s v="071030"/>
    <s v="REGION ILE DE FRANCE NORD"/>
    <s v="301703"/>
    <s v="JONATHAN HENNICOTTE"/>
    <s v="100 IMD"/>
    <x v="34"/>
    <x v="34"/>
    <s v="193607"/>
    <s v="ANTHONY ZAPPARATA"/>
    <s v="200 IMP"/>
    <x v="58"/>
    <x v="58"/>
    <s v="304157"/>
    <s v="FLORIAN DEMARCQ"/>
    <s v="440 CCT"/>
    <s v="HC"/>
    <s v="993369"/>
    <s v="SECTEUR BLANC"/>
  </r>
  <r>
    <n v="993368"/>
    <n v="50101604"/>
    <x v="0"/>
    <s v="REGION ILE DE FRANCE NORD"/>
    <x v="0"/>
    <s v="50101604"/>
    <s v="993368"/>
    <x v="1"/>
    <s v="E"/>
    <m/>
    <m/>
    <m/>
    <s v="SECTEUR BLANC"/>
    <m/>
    <m/>
    <m/>
    <m/>
    <m/>
    <m/>
    <m/>
    <d v="2024-12-01T00:00:00"/>
    <m/>
    <s v="05"/>
    <m/>
    <m/>
    <m/>
    <s v="176"/>
    <m/>
    <m/>
    <m/>
    <m/>
    <m/>
    <m/>
    <m/>
    <m/>
    <m/>
    <m/>
    <m/>
    <m/>
    <m/>
    <m/>
    <s v="CATHERINE BLANCKAERT"/>
    <s v="071030"/>
    <s v="REGION ILE DE FRANCE NORD"/>
    <s v="301703"/>
    <s v="JONATHAN HENNICOTTE"/>
    <s v="100 IMD"/>
    <x v="34"/>
    <x v="34"/>
    <s v="193607"/>
    <s v="ANTHONY ZAPPARATA"/>
    <s v="200 IMP"/>
    <x v="58"/>
    <x v="58"/>
    <s v="301391"/>
    <s v="SANDRINE LIETARD"/>
    <s v="371 CCM.E"/>
    <s v="HC"/>
    <s v="993368"/>
    <s v="SECTEUR BLANC"/>
  </r>
  <r>
    <n v="993367"/>
    <n v="50101603"/>
    <x v="0"/>
    <s v="REGION ILE DE FRANCE NORD"/>
    <x v="0"/>
    <s v="50101603"/>
    <s v="993367"/>
    <x v="1"/>
    <s v="E"/>
    <m/>
    <m/>
    <m/>
    <s v="SECTEUR BLANC"/>
    <m/>
    <m/>
    <m/>
    <m/>
    <m/>
    <m/>
    <m/>
    <d v="2024-12-01T00:00:00"/>
    <m/>
    <s v="05"/>
    <m/>
    <m/>
    <m/>
    <s v="175"/>
    <m/>
    <m/>
    <m/>
    <m/>
    <m/>
    <m/>
    <m/>
    <m/>
    <m/>
    <m/>
    <m/>
    <m/>
    <m/>
    <m/>
    <s v="CATHERINE BLANCKAERT"/>
    <s v="071030"/>
    <s v="REGION ILE DE FRANCE NORD"/>
    <s v="301703"/>
    <s v="JONATHAN HENNICOTTE"/>
    <s v="100 IMD"/>
    <x v="34"/>
    <x v="34"/>
    <s v="303555"/>
    <s v="FREDERIC CARUELLE"/>
    <s v="200 IMP"/>
    <x v="93"/>
    <x v="93"/>
    <s v="301753"/>
    <s v="THOMAS BOYER"/>
    <s v="444 CCTM.S"/>
    <s v="HC"/>
    <s v="993367"/>
    <s v="SECTEUR BLANC"/>
  </r>
  <r>
    <n v="993366"/>
    <n v="50101602"/>
    <x v="0"/>
    <s v="REGION ILE DE FRANCE NORD"/>
    <x v="0"/>
    <s v="50101602"/>
    <s v="993366"/>
    <x v="1"/>
    <s v="E"/>
    <m/>
    <m/>
    <m/>
    <s v="SECTEUR BLANC"/>
    <m/>
    <m/>
    <m/>
    <m/>
    <m/>
    <m/>
    <m/>
    <d v="2024-12-01T00:00:00"/>
    <m/>
    <s v="05"/>
    <m/>
    <m/>
    <m/>
    <s v="174"/>
    <m/>
    <m/>
    <m/>
    <m/>
    <m/>
    <m/>
    <m/>
    <m/>
    <m/>
    <m/>
    <m/>
    <m/>
    <m/>
    <m/>
    <s v="CATHERINE BLANCKAERT"/>
    <s v="071030"/>
    <s v="REGION ILE DE FRANCE NORD"/>
    <s v="301703"/>
    <s v="JONATHAN HENNICOTTE"/>
    <s v="100 IMD"/>
    <x v="34"/>
    <x v="34"/>
    <s v="303555"/>
    <s v="FREDERIC CARUELLE"/>
    <s v="200 IMP"/>
    <x v="93"/>
    <x v="93"/>
    <s v="181214"/>
    <s v="AGNES LABADENS"/>
    <s v="440 CCT"/>
    <s v="HC"/>
    <s v="993366"/>
    <s v="SECTEUR BLANC"/>
  </r>
  <r>
    <n v="993365"/>
    <n v="50101601"/>
    <x v="0"/>
    <s v="REGION ILE DE FRANCE NORD"/>
    <x v="0"/>
    <s v="50101601"/>
    <s v="993365"/>
    <x v="1"/>
    <s v="E"/>
    <m/>
    <m/>
    <m/>
    <s v="SECTEUR BLANC"/>
    <m/>
    <m/>
    <m/>
    <m/>
    <m/>
    <m/>
    <m/>
    <d v="2024-12-01T00:00:00"/>
    <m/>
    <s v="05"/>
    <m/>
    <m/>
    <m/>
    <s v="173"/>
    <m/>
    <m/>
    <m/>
    <m/>
    <m/>
    <m/>
    <m/>
    <m/>
    <m/>
    <m/>
    <m/>
    <m/>
    <m/>
    <m/>
    <s v="CATHERINE BLANCKAERT"/>
    <s v="071030"/>
    <s v="REGION ILE DE FRANCE NORD"/>
    <s v="301703"/>
    <s v="JONATHAN HENNICOTTE"/>
    <s v="100 IMD"/>
    <x v="34"/>
    <x v="34"/>
    <s v="192803"/>
    <s v="CENDRINE MAGRE"/>
    <s v="200 IMP"/>
    <x v="122"/>
    <x v="120"/>
    <s v="303117"/>
    <s v="ALVINE MAUD NOUNGUI"/>
    <s v="440 CCT"/>
    <s v="HC"/>
    <s v="993365"/>
    <s v="SECTEUR BLANC"/>
  </r>
  <r>
    <n v="993364"/>
    <n v="50101600"/>
    <x v="0"/>
    <s v="REGION ILE DE FRANCE NORD"/>
    <x v="0"/>
    <s v="50101600"/>
    <s v="993364"/>
    <x v="1"/>
    <s v="E"/>
    <m/>
    <m/>
    <m/>
    <s v="SECTEUR BLANC"/>
    <m/>
    <m/>
    <m/>
    <m/>
    <m/>
    <m/>
    <m/>
    <d v="2024-12-01T00:00:00"/>
    <m/>
    <s v="05"/>
    <m/>
    <m/>
    <m/>
    <s v="172"/>
    <m/>
    <m/>
    <m/>
    <m/>
    <m/>
    <m/>
    <m/>
    <m/>
    <m/>
    <m/>
    <m/>
    <m/>
    <m/>
    <m/>
    <s v="CATHERINE BLANCKAERT"/>
    <s v="071030"/>
    <s v="REGION ILE DE FRANCE NORD"/>
    <s v="301703"/>
    <s v="JONATHAN HENNICOTTE"/>
    <s v="100 IMD"/>
    <x v="34"/>
    <x v="34"/>
    <s v="192803"/>
    <s v="CENDRINE MAGRE"/>
    <s v="200 IMP"/>
    <x v="122"/>
    <x v="120"/>
    <m/>
    <m/>
    <m/>
    <m/>
    <s v="993364"/>
    <s v="SECTEUR BLANC"/>
  </r>
  <r>
    <n v="993362"/>
    <n v="50101598"/>
    <x v="0"/>
    <s v="REGION ILE DE FRANCE NORD"/>
    <x v="0"/>
    <s v="50101598"/>
    <s v="993362"/>
    <x v="1"/>
    <s v="E"/>
    <m/>
    <m/>
    <m/>
    <s v="SECTEUR BLANC"/>
    <m/>
    <m/>
    <m/>
    <m/>
    <m/>
    <m/>
    <m/>
    <d v="2024-12-01T00:00:00"/>
    <m/>
    <s v="05"/>
    <m/>
    <m/>
    <m/>
    <s v="170"/>
    <m/>
    <m/>
    <m/>
    <m/>
    <m/>
    <m/>
    <m/>
    <m/>
    <m/>
    <m/>
    <m/>
    <m/>
    <m/>
    <m/>
    <s v="CATHERINE BLANCKAERT"/>
    <s v="071030"/>
    <s v="REGION ILE DE FRANCE NORD"/>
    <s v="301703"/>
    <s v="JONATHAN HENNICOTTE"/>
    <s v="100 IMD"/>
    <x v="34"/>
    <x v="34"/>
    <s v="303751"/>
    <s v="MAGALIE FEVRIER"/>
    <s v="200 IMP"/>
    <x v="88"/>
    <x v="88"/>
    <s v="306369"/>
    <s v="ANGELIQUE LELONG"/>
    <s v="445 CCA"/>
    <s v="HC"/>
    <s v="993362"/>
    <s v="SECTEUR BLANC"/>
  </r>
  <r>
    <n v="993361"/>
    <n v="50101597"/>
    <x v="0"/>
    <s v="REGION ILE DE FRANCE NORD"/>
    <x v="0"/>
    <s v="50101597"/>
    <s v="993361"/>
    <x v="1"/>
    <s v="E"/>
    <m/>
    <m/>
    <m/>
    <s v="SECTEUR BLANC"/>
    <m/>
    <m/>
    <m/>
    <m/>
    <m/>
    <m/>
    <m/>
    <d v="2024-11-01T00:00:00"/>
    <m/>
    <s v="05"/>
    <m/>
    <m/>
    <m/>
    <s v="165"/>
    <m/>
    <m/>
    <m/>
    <m/>
    <m/>
    <m/>
    <m/>
    <m/>
    <m/>
    <m/>
    <m/>
    <m/>
    <m/>
    <m/>
    <s v="CATHERINE BLANCKAERT"/>
    <s v="071030"/>
    <s v="REGION ILE DE FRANCE NORD"/>
    <s v="185551"/>
    <s v="BERNARD GERONIMI"/>
    <s v="100 IMD"/>
    <x v="17"/>
    <x v="17"/>
    <s v="156632"/>
    <s v="CHRISTIAN TALON"/>
    <s v="200 IMP"/>
    <x v="45"/>
    <x v="45"/>
    <s v="192265"/>
    <s v="CHARLES HENRI PALACIN"/>
    <s v="440 CCT"/>
    <s v="HC"/>
    <s v="993361"/>
    <s v="SECTEUR BLANC"/>
  </r>
  <r>
    <n v="993359"/>
    <n v="50101595"/>
    <x v="0"/>
    <s v="REGION ILE DE FRANCE NORD"/>
    <x v="0"/>
    <s v="50101595"/>
    <s v="993359"/>
    <x v="1"/>
    <s v="E"/>
    <m/>
    <m/>
    <m/>
    <s v="SECTEUR BLANC"/>
    <m/>
    <m/>
    <m/>
    <m/>
    <m/>
    <m/>
    <m/>
    <d v="2024-12-01T00:00:00"/>
    <m/>
    <s v="05"/>
    <m/>
    <m/>
    <m/>
    <s v="158"/>
    <m/>
    <m/>
    <m/>
    <m/>
    <m/>
    <m/>
    <m/>
    <m/>
    <m/>
    <m/>
    <m/>
    <m/>
    <m/>
    <m/>
    <s v="CATHERINE BLANCKAERT"/>
    <s v="071030"/>
    <s v="REGION ILE DE FRANCE NORD"/>
    <s v="185551"/>
    <s v="BERNARD GERONIMI"/>
    <s v="100 IMD"/>
    <x v="17"/>
    <x v="17"/>
    <s v="156632"/>
    <s v="CHRISTIAN TALON"/>
    <s v="200 IMP"/>
    <x v="45"/>
    <x v="45"/>
    <s v="306475"/>
    <s v="CHLOE BERTHE GUYOT"/>
    <s v="445 CCA"/>
    <s v="HC"/>
    <s v="993359"/>
    <s v="SECTEUR BLANC"/>
  </r>
  <r>
    <n v="993358"/>
    <n v="50101594"/>
    <x v="0"/>
    <s v="REGION ILE DE FRANCE NORD"/>
    <x v="0"/>
    <s v="50101594"/>
    <s v="993358"/>
    <x v="1"/>
    <s v="E"/>
    <m/>
    <m/>
    <m/>
    <s v="SECTEUR BLANC"/>
    <m/>
    <m/>
    <m/>
    <m/>
    <m/>
    <m/>
    <m/>
    <d v="2024-11-01T00:00:00"/>
    <m/>
    <s v="05"/>
    <m/>
    <m/>
    <m/>
    <s v="157"/>
    <m/>
    <m/>
    <m/>
    <m/>
    <m/>
    <m/>
    <m/>
    <m/>
    <m/>
    <m/>
    <m/>
    <m/>
    <m/>
    <m/>
    <s v="CATHERINE BLANCKAERT"/>
    <s v="071030"/>
    <s v="REGION ILE DE FRANCE NORD"/>
    <s v="185551"/>
    <s v="BERNARD GERONIMI"/>
    <s v="100 IMD"/>
    <x v="17"/>
    <x v="17"/>
    <s v="156632"/>
    <s v="CHRISTIAN TALON"/>
    <s v="200 IMP"/>
    <x v="45"/>
    <x v="45"/>
    <s v="304874"/>
    <s v="BAPTISTE DELOBEL"/>
    <s v="440 CCT"/>
    <s v="HC"/>
    <s v="993358"/>
    <s v="SECTEUR BLANC"/>
  </r>
  <r>
    <n v="993357"/>
    <n v="50101593"/>
    <x v="0"/>
    <s v="REGION ILE DE FRANCE NORD"/>
    <x v="0"/>
    <s v="50101593"/>
    <s v="993357"/>
    <x v="1"/>
    <s v="E"/>
    <m/>
    <m/>
    <m/>
    <s v="SECTEUR BLANC"/>
    <m/>
    <m/>
    <m/>
    <m/>
    <m/>
    <m/>
    <m/>
    <d v="2024-11-01T00:00:00"/>
    <m/>
    <s v="05"/>
    <m/>
    <m/>
    <m/>
    <s v="156"/>
    <m/>
    <m/>
    <m/>
    <m/>
    <m/>
    <m/>
    <m/>
    <m/>
    <m/>
    <m/>
    <m/>
    <m/>
    <m/>
    <m/>
    <s v="CATHERINE BLANCKAERT"/>
    <s v="071030"/>
    <s v="REGION ILE DE FRANCE NORD"/>
    <s v="177094"/>
    <s v="WILLY FASQUEL"/>
    <s v="100 IMD"/>
    <x v="32"/>
    <x v="32"/>
    <s v="193000"/>
    <s v="BENJAMIN CAPPON"/>
    <s v="200 IMP"/>
    <x v="90"/>
    <x v="90"/>
    <s v="303198"/>
    <s v="MAXIME DELEPIERRE"/>
    <s v="371 CCM.E"/>
    <s v="HC"/>
    <s v="993357"/>
    <s v="SECTEUR BLANC"/>
  </r>
  <r>
    <n v="993355"/>
    <n v="50101591"/>
    <x v="0"/>
    <s v="REGION ILE DE FRANCE NORD"/>
    <x v="0"/>
    <s v="50101591"/>
    <s v="993355"/>
    <x v="1"/>
    <s v="E"/>
    <m/>
    <m/>
    <m/>
    <s v="SECTEUR BLANC"/>
    <m/>
    <m/>
    <m/>
    <m/>
    <m/>
    <m/>
    <m/>
    <d v="2024-11-01T00:00:00"/>
    <m/>
    <s v="05"/>
    <m/>
    <m/>
    <m/>
    <s v="154"/>
    <m/>
    <m/>
    <m/>
    <m/>
    <m/>
    <m/>
    <m/>
    <m/>
    <m/>
    <m/>
    <m/>
    <m/>
    <m/>
    <m/>
    <s v="CATHERINE BLANCKAERT"/>
    <s v="071030"/>
    <s v="REGION ILE DE FRANCE NORD"/>
    <s v="177094"/>
    <s v="WILLY FASQUEL"/>
    <s v="100 IMD"/>
    <x v="32"/>
    <x v="32"/>
    <s v="193000"/>
    <s v="BENJAMIN CAPPON"/>
    <s v="200 IMP"/>
    <x v="90"/>
    <x v="90"/>
    <s v="304725"/>
    <s v="CAMILLE TRAISNEL"/>
    <s v="440 CCT"/>
    <s v="HC"/>
    <s v="993355"/>
    <s v="SECTEUR BLANC"/>
  </r>
  <r>
    <n v="993354"/>
    <n v="50101590"/>
    <x v="0"/>
    <s v="REGION ILE DE FRANCE NORD"/>
    <x v="0"/>
    <s v="50101590"/>
    <s v="993354"/>
    <x v="1"/>
    <s v="E"/>
    <m/>
    <m/>
    <m/>
    <s v="SECTEUR BLANC"/>
    <m/>
    <m/>
    <m/>
    <m/>
    <m/>
    <m/>
    <m/>
    <d v="2024-11-01T00:00:00"/>
    <m/>
    <s v="05"/>
    <m/>
    <m/>
    <m/>
    <s v="153"/>
    <m/>
    <m/>
    <m/>
    <m/>
    <m/>
    <m/>
    <m/>
    <m/>
    <m/>
    <m/>
    <m/>
    <m/>
    <m/>
    <m/>
    <s v="CATHERINE BLANCKAERT"/>
    <s v="071030"/>
    <s v="REGION ILE DE FRANCE NORD"/>
    <s v="185551"/>
    <s v="BERNARD GERONIMI"/>
    <s v="100 IMD"/>
    <x v="17"/>
    <x v="17"/>
    <s v="302925"/>
    <s v="ALEXANDRE DELEMOTTE"/>
    <s v="200 IMP"/>
    <x v="82"/>
    <x v="82"/>
    <s v="306447"/>
    <s v="SOPHEAK MAM"/>
    <s v="445 CCA"/>
    <s v="HC"/>
    <s v="993354"/>
    <s v="SECTEUR BLANC"/>
  </r>
  <r>
    <n v="993353"/>
    <n v="50101589"/>
    <x v="0"/>
    <s v="REGION ILE DE FRANCE NORD"/>
    <x v="0"/>
    <s v="50101589"/>
    <s v="993353"/>
    <x v="1"/>
    <s v="E"/>
    <m/>
    <m/>
    <m/>
    <s v="SECTEUR BLANC"/>
    <m/>
    <m/>
    <m/>
    <m/>
    <m/>
    <m/>
    <m/>
    <d v="2024-11-01T00:00:00"/>
    <m/>
    <s v="05"/>
    <m/>
    <m/>
    <m/>
    <s v="152"/>
    <m/>
    <m/>
    <m/>
    <m/>
    <m/>
    <m/>
    <m/>
    <m/>
    <m/>
    <m/>
    <m/>
    <m/>
    <m/>
    <m/>
    <s v="CATHERINE BLANCKAERT"/>
    <s v="071030"/>
    <s v="REGION ILE DE FRANCE NORD"/>
    <s v="177094"/>
    <s v="WILLY FASQUEL"/>
    <s v="100 IMD"/>
    <x v="32"/>
    <x v="32"/>
    <s v="193000"/>
    <s v="BENJAMIN CAPPON"/>
    <s v="200 IMP"/>
    <x v="90"/>
    <x v="90"/>
    <s v="305427"/>
    <s v="ODILE COPIN"/>
    <s v="440 CCT"/>
    <s v="HC"/>
    <s v="993353"/>
    <s v="SECTEUR BLANC"/>
  </r>
  <r>
    <n v="993352"/>
    <n v="50101588"/>
    <x v="0"/>
    <s v="REGION ILE DE FRANCE NORD"/>
    <x v="0"/>
    <s v="50101588"/>
    <s v="993352"/>
    <x v="1"/>
    <s v="E"/>
    <m/>
    <m/>
    <m/>
    <s v="SECTEUR BLANC"/>
    <m/>
    <m/>
    <m/>
    <m/>
    <m/>
    <m/>
    <m/>
    <d v="2024-11-01T00:00:00"/>
    <m/>
    <s v="05"/>
    <m/>
    <m/>
    <m/>
    <s v="142"/>
    <m/>
    <m/>
    <m/>
    <m/>
    <m/>
    <m/>
    <m/>
    <m/>
    <m/>
    <m/>
    <m/>
    <m/>
    <m/>
    <m/>
    <s v="CATHERINE BLANCKAERT"/>
    <s v="071030"/>
    <s v="REGION ILE DE FRANCE NORD"/>
    <s v="177094"/>
    <s v="WILLY FASQUEL"/>
    <s v="100 IMD"/>
    <x v="32"/>
    <x v="32"/>
    <s v="193000"/>
    <s v="BENJAMIN CAPPON"/>
    <s v="200 IMP"/>
    <x v="90"/>
    <x v="90"/>
    <s v="192906"/>
    <s v="CHRISTOPHE LEGRAND"/>
    <s v="440 CCT"/>
    <s v="HC"/>
    <s v="993352"/>
    <s v="SECTEUR BLANC"/>
  </r>
  <r>
    <n v="993351"/>
    <n v="50101587"/>
    <x v="0"/>
    <s v="REGION ILE DE FRANCE NORD"/>
    <x v="0"/>
    <s v="50101587"/>
    <s v="993351"/>
    <x v="1"/>
    <s v="E"/>
    <m/>
    <m/>
    <m/>
    <s v="SECTEUR BLANC"/>
    <m/>
    <m/>
    <m/>
    <m/>
    <m/>
    <m/>
    <m/>
    <d v="2024-11-01T00:00:00"/>
    <m/>
    <s v="05"/>
    <m/>
    <m/>
    <m/>
    <s v="131"/>
    <m/>
    <m/>
    <m/>
    <m/>
    <m/>
    <m/>
    <m/>
    <m/>
    <m/>
    <m/>
    <m/>
    <m/>
    <m/>
    <m/>
    <s v="CATHERINE BLANCKAERT"/>
    <s v="071030"/>
    <s v="REGION ILE DE FRANCE NORD"/>
    <s v="185551"/>
    <s v="BERNARD GERONIMI"/>
    <s v="100 IMD"/>
    <x v="17"/>
    <x v="17"/>
    <s v="302925"/>
    <s v="ALEXANDRE DELEMOTTE"/>
    <s v="200 IMP"/>
    <x v="82"/>
    <x v="82"/>
    <s v="305482"/>
    <s v="ANGELIQUE BOLLANGYER"/>
    <s v="440 CCT"/>
    <s v="HC"/>
    <s v="993351"/>
    <s v="SECTEUR BLANC"/>
  </r>
  <r>
    <n v="993349"/>
    <n v="50101585"/>
    <x v="0"/>
    <s v="REGION ILE DE FRANCE NORD"/>
    <x v="0"/>
    <s v="50101585"/>
    <s v="993349"/>
    <x v="1"/>
    <s v="E"/>
    <m/>
    <m/>
    <m/>
    <s v="SECTEUR BLANC"/>
    <m/>
    <m/>
    <m/>
    <m/>
    <m/>
    <m/>
    <m/>
    <d v="2024-11-01T00:00:00"/>
    <m/>
    <s v="05"/>
    <m/>
    <m/>
    <m/>
    <s v="122"/>
    <m/>
    <m/>
    <m/>
    <m/>
    <m/>
    <m/>
    <m/>
    <m/>
    <m/>
    <m/>
    <m/>
    <m/>
    <m/>
    <m/>
    <s v="CATHERINE BLANCKAERT"/>
    <s v="071030"/>
    <s v="REGION ILE DE FRANCE NORD"/>
    <s v="185551"/>
    <s v="BERNARD GERONIMI"/>
    <s v="100 IMD"/>
    <x v="17"/>
    <x v="17"/>
    <s v="302925"/>
    <s v="ALEXANDRE DELEMOTTE"/>
    <s v="200 IMP"/>
    <x v="82"/>
    <x v="82"/>
    <s v="305734"/>
    <s v="SOPHIA SADEK"/>
    <s v="440 CCT"/>
    <s v="HC"/>
    <s v="993349"/>
    <s v="SECTEUR BLANC"/>
  </r>
  <r>
    <n v="993348"/>
    <n v="50101584"/>
    <x v="0"/>
    <s v="REGION ILE DE FRANCE NORD"/>
    <x v="0"/>
    <s v="50101584"/>
    <s v="993348"/>
    <x v="1"/>
    <s v="E"/>
    <m/>
    <m/>
    <m/>
    <s v="SECTEUR BLANC"/>
    <m/>
    <m/>
    <m/>
    <m/>
    <m/>
    <m/>
    <m/>
    <d v="2024-11-01T00:00:00"/>
    <m/>
    <s v="05"/>
    <m/>
    <m/>
    <m/>
    <s v="117"/>
    <m/>
    <m/>
    <m/>
    <m/>
    <m/>
    <m/>
    <m/>
    <m/>
    <m/>
    <m/>
    <m/>
    <m/>
    <m/>
    <m/>
    <s v="CATHERINE BLANCKAERT"/>
    <s v="071030"/>
    <s v="REGION ILE DE FRANCE NORD"/>
    <s v="177094"/>
    <s v="WILLY FASQUEL"/>
    <s v="100 IMD"/>
    <x v="32"/>
    <x v="32"/>
    <s v="302744"/>
    <s v="VALERIE CADREN"/>
    <s v="200 IMP"/>
    <x v="52"/>
    <x v="52"/>
    <m/>
    <m/>
    <m/>
    <m/>
    <s v="993348"/>
    <s v="SECTEUR BLANC"/>
  </r>
  <r>
    <n v="993347"/>
    <n v="50101583"/>
    <x v="0"/>
    <s v="REGION CENTRE EST"/>
    <x v="0"/>
    <s v="50101583"/>
    <s v="993347"/>
    <x v="1"/>
    <s v="E"/>
    <m/>
    <m/>
    <m/>
    <s v="SECTEUR BLANC"/>
    <m/>
    <m/>
    <m/>
    <m/>
    <m/>
    <m/>
    <m/>
    <d v="2024-12-01T00:00:00"/>
    <m/>
    <s v="05"/>
    <m/>
    <m/>
    <m/>
    <s v="513"/>
    <m/>
    <m/>
    <m/>
    <m/>
    <m/>
    <m/>
    <m/>
    <m/>
    <m/>
    <m/>
    <m/>
    <m/>
    <m/>
    <m/>
    <s v="JEROME CARPANETTO"/>
    <s v="900582"/>
    <s v="REGION CENTRE EST"/>
    <s v="193601"/>
    <s v="PIERRICK MORTIER"/>
    <s v="100 IMD"/>
    <x v="30"/>
    <x v="30"/>
    <s v="301562"/>
    <s v="SEBASTIEN VAUCARD"/>
    <s v="200 IMP"/>
    <x v="67"/>
    <x v="67"/>
    <s v="304081"/>
    <s v="MYRIAM MELAO"/>
    <s v="440 CCT"/>
    <s v="HC"/>
    <s v="993347"/>
    <s v="SECTEUR BLANC"/>
  </r>
  <r>
    <n v="993346"/>
    <n v="50101582"/>
    <x v="0"/>
    <s v="REGION CENTRE EST"/>
    <x v="0"/>
    <s v="50101582"/>
    <s v="993346"/>
    <x v="1"/>
    <s v="E"/>
    <m/>
    <m/>
    <m/>
    <s v="SECTEUR BLANC"/>
    <m/>
    <m/>
    <m/>
    <m/>
    <m/>
    <m/>
    <m/>
    <d v="2024-12-01T00:00:00"/>
    <m/>
    <s v="05"/>
    <m/>
    <m/>
    <m/>
    <s v="511"/>
    <m/>
    <m/>
    <m/>
    <m/>
    <m/>
    <m/>
    <m/>
    <m/>
    <m/>
    <m/>
    <m/>
    <m/>
    <m/>
    <m/>
    <s v="JEROME CARPANETTO"/>
    <s v="900582"/>
    <s v="REGION CENTRE EST"/>
    <s v="193601"/>
    <s v="PIERRICK MORTIER"/>
    <s v="100 IMD"/>
    <x v="30"/>
    <x v="30"/>
    <s v="301562"/>
    <s v="SEBASTIEN VAUCARD"/>
    <s v="200 IMP"/>
    <x v="67"/>
    <x v="67"/>
    <m/>
    <m/>
    <m/>
    <m/>
    <s v="993346"/>
    <s v="SECTEUR BLANC"/>
  </r>
  <r>
    <n v="993344"/>
    <n v="50101580"/>
    <x v="0"/>
    <s v="REGION CENTRE EST"/>
    <x v="0"/>
    <s v="50101580"/>
    <s v="993344"/>
    <x v="1"/>
    <s v="E"/>
    <m/>
    <m/>
    <m/>
    <s v="SECTEUR BLANC"/>
    <m/>
    <m/>
    <m/>
    <m/>
    <m/>
    <m/>
    <m/>
    <d v="2024-12-01T00:00:00"/>
    <m/>
    <s v="05"/>
    <m/>
    <m/>
    <m/>
    <s v="036"/>
    <m/>
    <m/>
    <m/>
    <m/>
    <m/>
    <m/>
    <m/>
    <m/>
    <m/>
    <m/>
    <m/>
    <m/>
    <m/>
    <m/>
    <s v="JEROME CARPANETTO"/>
    <s v="900582"/>
    <s v="REGION CENTRE EST"/>
    <m/>
    <m/>
    <m/>
    <x v="7"/>
    <x v="7"/>
    <s v="305060"/>
    <s v="ALEXIS RODRIGUES"/>
    <s v="200 IMP"/>
    <x v="109"/>
    <x v="109"/>
    <m/>
    <m/>
    <m/>
    <m/>
    <s v="993344"/>
    <s v="SECTEUR BLANC"/>
  </r>
  <r>
    <n v="993343"/>
    <n v="50101579"/>
    <x v="0"/>
    <s v="REGION CENTRE EST"/>
    <x v="0"/>
    <s v="50101579"/>
    <s v="993343"/>
    <x v="1"/>
    <s v="E"/>
    <m/>
    <m/>
    <m/>
    <s v="SECTEUR BLANC"/>
    <m/>
    <m/>
    <m/>
    <m/>
    <m/>
    <m/>
    <m/>
    <d v="2024-12-01T00:00:00"/>
    <m/>
    <s v="05"/>
    <m/>
    <m/>
    <m/>
    <s v="566"/>
    <m/>
    <m/>
    <m/>
    <m/>
    <m/>
    <m/>
    <m/>
    <m/>
    <m/>
    <m/>
    <m/>
    <m/>
    <m/>
    <m/>
    <s v="JEROME CARPANETTO"/>
    <s v="900582"/>
    <s v="REGION CENTRE EST"/>
    <m/>
    <m/>
    <m/>
    <x v="7"/>
    <x v="7"/>
    <m/>
    <m/>
    <m/>
    <x v="7"/>
    <x v="7"/>
    <m/>
    <m/>
    <m/>
    <m/>
    <s v="993343"/>
    <s v="SECTEUR BLANC"/>
  </r>
  <r>
    <n v="993342"/>
    <n v="50101578"/>
    <x v="0"/>
    <s v="REGION CENTRE EST"/>
    <x v="0"/>
    <s v="50101578"/>
    <s v="993342"/>
    <x v="1"/>
    <s v="E"/>
    <m/>
    <m/>
    <m/>
    <s v="SECTEUR BLANC"/>
    <m/>
    <m/>
    <m/>
    <m/>
    <m/>
    <m/>
    <m/>
    <d v="2024-12-01T00:00:00"/>
    <m/>
    <s v="05"/>
    <m/>
    <m/>
    <m/>
    <s v="564"/>
    <m/>
    <m/>
    <m/>
    <m/>
    <m/>
    <m/>
    <m/>
    <m/>
    <m/>
    <m/>
    <m/>
    <m/>
    <m/>
    <m/>
    <s v="JEROME CARPANETTO"/>
    <s v="900582"/>
    <s v="REGION CENTRE EST"/>
    <m/>
    <m/>
    <m/>
    <x v="7"/>
    <x v="7"/>
    <s v="305060"/>
    <s v="ALEXIS RODRIGUES"/>
    <s v="200 IMP"/>
    <x v="109"/>
    <x v="109"/>
    <m/>
    <m/>
    <m/>
    <m/>
    <s v="993342"/>
    <s v="SECTEUR BLANC"/>
  </r>
  <r>
    <n v="993341"/>
    <n v="50101577"/>
    <x v="0"/>
    <s v="REGION CENTRE EST"/>
    <x v="0"/>
    <s v="50101577"/>
    <s v="993341"/>
    <x v="1"/>
    <s v="E"/>
    <m/>
    <m/>
    <m/>
    <s v="SECTEUR BLANC"/>
    <m/>
    <m/>
    <m/>
    <m/>
    <m/>
    <m/>
    <m/>
    <d v="2024-12-01T00:00:00"/>
    <m/>
    <s v="05"/>
    <m/>
    <m/>
    <m/>
    <s v="563"/>
    <m/>
    <m/>
    <m/>
    <m/>
    <m/>
    <m/>
    <m/>
    <m/>
    <m/>
    <m/>
    <m/>
    <m/>
    <m/>
    <m/>
    <s v="JEROME CARPANETTO"/>
    <s v="900582"/>
    <s v="REGION CENTRE EST"/>
    <m/>
    <m/>
    <m/>
    <x v="7"/>
    <x v="7"/>
    <s v="305060"/>
    <s v="ALEXIS RODRIGUES"/>
    <s v="200 IMP"/>
    <x v="109"/>
    <x v="109"/>
    <m/>
    <m/>
    <m/>
    <m/>
    <s v="993341"/>
    <s v="SECTEUR BLANC"/>
  </r>
  <r>
    <n v="993340"/>
    <n v="50101576"/>
    <x v="0"/>
    <s v="REGION CENTRE EST"/>
    <x v="0"/>
    <s v="50101576"/>
    <s v="993340"/>
    <x v="1"/>
    <s v="E"/>
    <m/>
    <m/>
    <m/>
    <s v="SECTEUR BLANC"/>
    <m/>
    <m/>
    <m/>
    <m/>
    <m/>
    <m/>
    <m/>
    <d v="2024-12-01T00:00:00"/>
    <m/>
    <s v="05"/>
    <m/>
    <m/>
    <m/>
    <s v="035"/>
    <m/>
    <m/>
    <m/>
    <m/>
    <m/>
    <m/>
    <m/>
    <m/>
    <m/>
    <m/>
    <m/>
    <m/>
    <m/>
    <m/>
    <s v="JEROME CARPANETTO"/>
    <s v="900582"/>
    <s v="REGION CENTRE EST"/>
    <m/>
    <m/>
    <m/>
    <x v="7"/>
    <x v="7"/>
    <m/>
    <m/>
    <m/>
    <x v="124"/>
    <x v="122"/>
    <m/>
    <m/>
    <m/>
    <m/>
    <s v="993340"/>
    <s v="SECTEUR BLANC"/>
  </r>
  <r>
    <n v="993339"/>
    <n v="50101575"/>
    <x v="0"/>
    <s v="REGION CENTRE EST"/>
    <x v="0"/>
    <s v="50101575"/>
    <s v="993339"/>
    <x v="1"/>
    <s v="E"/>
    <m/>
    <m/>
    <m/>
    <s v="SECTEUR BLANC"/>
    <m/>
    <m/>
    <m/>
    <m/>
    <m/>
    <m/>
    <m/>
    <d v="2024-12-01T00:00:00"/>
    <m/>
    <s v="05"/>
    <m/>
    <m/>
    <m/>
    <s v="508"/>
    <m/>
    <m/>
    <m/>
    <m/>
    <m/>
    <m/>
    <m/>
    <m/>
    <m/>
    <m/>
    <m/>
    <m/>
    <m/>
    <m/>
    <s v="JEROME CARPANETTO"/>
    <s v="900582"/>
    <s v="REGION CENTRE EST"/>
    <s v="193601"/>
    <s v="PIERRICK MORTIER"/>
    <s v="100 IMD"/>
    <x v="30"/>
    <x v="30"/>
    <s v="301562"/>
    <s v="SEBASTIEN VAUCARD"/>
    <s v="200 IMP"/>
    <x v="67"/>
    <x v="67"/>
    <m/>
    <m/>
    <m/>
    <m/>
    <s v="993339"/>
    <s v="SECTEUR BLANC"/>
  </r>
  <r>
    <n v="993338"/>
    <n v="50101574"/>
    <x v="0"/>
    <s v="REGION CENTRE EST"/>
    <x v="0"/>
    <s v="50101574"/>
    <s v="993338"/>
    <x v="1"/>
    <s v="E"/>
    <m/>
    <m/>
    <m/>
    <s v="SECTEUR BLANC"/>
    <m/>
    <m/>
    <m/>
    <m/>
    <m/>
    <m/>
    <m/>
    <d v="2024-12-01T00:00:00"/>
    <m/>
    <s v="05"/>
    <m/>
    <m/>
    <m/>
    <s v="557"/>
    <m/>
    <m/>
    <m/>
    <m/>
    <m/>
    <m/>
    <m/>
    <m/>
    <m/>
    <m/>
    <m/>
    <m/>
    <m/>
    <m/>
    <s v="JEROME CARPANETTO"/>
    <s v="900582"/>
    <s v="REGION CENTRE EST"/>
    <m/>
    <m/>
    <m/>
    <x v="7"/>
    <x v="7"/>
    <m/>
    <m/>
    <m/>
    <x v="124"/>
    <x v="122"/>
    <m/>
    <m/>
    <m/>
    <m/>
    <s v="993338"/>
    <s v="SECTEUR BLANC"/>
  </r>
  <r>
    <n v="993337"/>
    <n v="50101573"/>
    <x v="0"/>
    <s v="REGION CENTRE EST"/>
    <x v="0"/>
    <s v="50101573"/>
    <s v="993337"/>
    <x v="1"/>
    <s v="E"/>
    <m/>
    <m/>
    <m/>
    <s v="SECTEUR BLANC"/>
    <m/>
    <m/>
    <m/>
    <m/>
    <m/>
    <m/>
    <m/>
    <d v="2024-12-01T00:00:00"/>
    <m/>
    <s v="05"/>
    <m/>
    <m/>
    <m/>
    <s v="507"/>
    <m/>
    <m/>
    <m/>
    <m/>
    <m/>
    <m/>
    <m/>
    <m/>
    <m/>
    <m/>
    <m/>
    <m/>
    <m/>
    <m/>
    <s v="JEROME CARPANETTO"/>
    <s v="900582"/>
    <s v="REGION CENTRE EST"/>
    <s v="193601"/>
    <s v="PIERRICK MORTIER"/>
    <s v="100 IMD"/>
    <x v="30"/>
    <x v="30"/>
    <s v="301562"/>
    <s v="SEBASTIEN VAUCARD"/>
    <s v="200 IMP"/>
    <x v="67"/>
    <x v="67"/>
    <s v="306055"/>
    <s v="FRANCK BREGEAULT"/>
    <s v="440 CCT"/>
    <s v="HC"/>
    <s v="993337"/>
    <s v="SECTEUR BLANC"/>
  </r>
  <r>
    <n v="993336"/>
    <n v="50101572"/>
    <x v="0"/>
    <s v="REGION GRAND OUEST"/>
    <x v="0"/>
    <s v="50101572"/>
    <s v="993336"/>
    <x v="1"/>
    <s v="E"/>
    <m/>
    <m/>
    <m/>
    <s v="SECTEUR BLANC"/>
    <m/>
    <m/>
    <m/>
    <m/>
    <m/>
    <m/>
    <m/>
    <d v="2024-12-01T00:00:00"/>
    <m/>
    <s v="05"/>
    <m/>
    <m/>
    <m/>
    <s v="518"/>
    <m/>
    <m/>
    <m/>
    <m/>
    <m/>
    <m/>
    <m/>
    <m/>
    <m/>
    <m/>
    <m/>
    <m/>
    <m/>
    <m/>
    <s v="MATHIEU CHEMIN"/>
    <s v="071590"/>
    <s v="REGION GRAND OUEST"/>
    <s v="305493"/>
    <s v="AURELIE DEVILLIER"/>
    <s v="100 IMD"/>
    <x v="38"/>
    <x v="38"/>
    <s v="301609"/>
    <s v="MIKAEL DEBAIN"/>
    <s v="200 IMP"/>
    <x v="87"/>
    <x v="87"/>
    <s v="305453"/>
    <s v="CELINE OBRECHT"/>
    <s v="440 CCT"/>
    <s v="HC"/>
    <s v="993336"/>
    <s v="SECTEUR BLANC"/>
  </r>
  <r>
    <n v="993335"/>
    <n v="50101571"/>
    <x v="0"/>
    <s v="REGION GRAND OUEST"/>
    <x v="0"/>
    <s v="50101571"/>
    <s v="993335"/>
    <x v="1"/>
    <s v="E"/>
    <m/>
    <m/>
    <m/>
    <s v="SECTEUR BLANC"/>
    <m/>
    <m/>
    <m/>
    <m/>
    <m/>
    <m/>
    <m/>
    <d v="2024-12-01T00:00:00"/>
    <m/>
    <s v="05"/>
    <m/>
    <m/>
    <m/>
    <s v="517"/>
    <m/>
    <m/>
    <m/>
    <m/>
    <m/>
    <m/>
    <m/>
    <m/>
    <m/>
    <m/>
    <m/>
    <m/>
    <m/>
    <m/>
    <s v="MATHIEU CHEMIN"/>
    <s v="071590"/>
    <s v="REGION GRAND OUEST"/>
    <s v="305493"/>
    <s v="AURELIE DEVILLIER"/>
    <s v="100 IMD"/>
    <x v="38"/>
    <x v="38"/>
    <s v="306079"/>
    <s v="ANTHONY CAPELLO"/>
    <s v="200 IMP"/>
    <x v="103"/>
    <x v="103"/>
    <m/>
    <m/>
    <m/>
    <m/>
    <s v="993335"/>
    <s v="SECTEUR BLANC"/>
  </r>
  <r>
    <n v="993334"/>
    <n v="50101570"/>
    <x v="0"/>
    <s v="REGION GRAND OUEST"/>
    <x v="0"/>
    <s v="50101570"/>
    <s v="993334"/>
    <x v="1"/>
    <s v="E"/>
    <m/>
    <m/>
    <m/>
    <s v="SECTEUR BLANC"/>
    <m/>
    <m/>
    <m/>
    <m/>
    <m/>
    <m/>
    <m/>
    <d v="2024-12-01T00:00:00"/>
    <m/>
    <s v="05"/>
    <m/>
    <m/>
    <m/>
    <s v="319"/>
    <m/>
    <m/>
    <m/>
    <m/>
    <m/>
    <m/>
    <m/>
    <m/>
    <m/>
    <m/>
    <m/>
    <m/>
    <m/>
    <m/>
    <s v="MATHIEU CHEMIN"/>
    <s v="071590"/>
    <s v="REGION GRAND OUEST"/>
    <s v="305493"/>
    <s v="AURELIE DEVILLIER"/>
    <s v="100 IMD"/>
    <x v="38"/>
    <x v="38"/>
    <s v="306079"/>
    <s v="ANTHONY CAPELLO"/>
    <s v="200 IMP"/>
    <x v="103"/>
    <x v="103"/>
    <m/>
    <m/>
    <m/>
    <m/>
    <s v="993334"/>
    <s v="SECTEUR BLANC"/>
  </r>
  <r>
    <n v="993333"/>
    <n v="50101569"/>
    <x v="0"/>
    <s v="REGION GRAND OUEST"/>
    <x v="0"/>
    <s v="50101569"/>
    <s v="993333"/>
    <x v="1"/>
    <s v="E"/>
    <m/>
    <m/>
    <m/>
    <s v="SECTEUR BLANC"/>
    <m/>
    <m/>
    <m/>
    <m/>
    <m/>
    <m/>
    <m/>
    <d v="2024-12-01T00:00:00"/>
    <m/>
    <s v="05"/>
    <m/>
    <m/>
    <m/>
    <s v="516"/>
    <m/>
    <m/>
    <m/>
    <m/>
    <m/>
    <m/>
    <m/>
    <m/>
    <m/>
    <m/>
    <m/>
    <m/>
    <m/>
    <m/>
    <s v="MATHIEU CHEMIN"/>
    <s v="071590"/>
    <s v="REGION GRAND OUEST"/>
    <s v="305493"/>
    <s v="AURELIE DEVILLIER"/>
    <s v="100 IMD"/>
    <x v="38"/>
    <x v="38"/>
    <s v="306079"/>
    <s v="ANTHONY CAPELLO"/>
    <s v="200 IMP"/>
    <x v="103"/>
    <x v="103"/>
    <m/>
    <m/>
    <m/>
    <m/>
    <s v="993333"/>
    <s v="SECTEUR BLANC"/>
  </r>
  <r>
    <n v="993332"/>
    <n v="50101568"/>
    <x v="0"/>
    <s v="REGION CENTRE EST"/>
    <x v="0"/>
    <s v="50101568"/>
    <s v="993332"/>
    <x v="1"/>
    <s v="E"/>
    <m/>
    <m/>
    <m/>
    <s v="SECTEUR BLANC"/>
    <m/>
    <m/>
    <m/>
    <m/>
    <m/>
    <m/>
    <m/>
    <d v="2024-12-01T00:00:00"/>
    <m/>
    <s v="05"/>
    <m/>
    <m/>
    <m/>
    <s v="547"/>
    <m/>
    <m/>
    <m/>
    <m/>
    <m/>
    <m/>
    <m/>
    <m/>
    <m/>
    <m/>
    <m/>
    <m/>
    <m/>
    <m/>
    <s v="JEROME CARPANETTO"/>
    <s v="900582"/>
    <s v="REGION CENTRE EST"/>
    <s v="305941"/>
    <s v="SAMUEL TRAGEL"/>
    <s v="100 IMD"/>
    <x v="14"/>
    <x v="14"/>
    <s v="304004"/>
    <s v="LARA BALTAZAR"/>
    <s v="200 IMP"/>
    <x v="33"/>
    <x v="33"/>
    <s v="305707"/>
    <s v="JOHN LICINA"/>
    <s v="440 CCT"/>
    <s v="HC"/>
    <s v="993332"/>
    <s v="SECTEUR BLANC"/>
  </r>
  <r>
    <n v="993331"/>
    <n v="50101567"/>
    <x v="0"/>
    <s v="REGION CENTRE EST"/>
    <x v="0"/>
    <s v="50101567"/>
    <s v="993331"/>
    <x v="1"/>
    <s v="E"/>
    <m/>
    <m/>
    <m/>
    <s v="SECTEUR BLANC"/>
    <m/>
    <m/>
    <m/>
    <m/>
    <m/>
    <m/>
    <m/>
    <d v="2024-12-01T00:00:00"/>
    <m/>
    <s v="05"/>
    <m/>
    <m/>
    <m/>
    <s v="546"/>
    <m/>
    <m/>
    <m/>
    <m/>
    <m/>
    <m/>
    <m/>
    <m/>
    <m/>
    <m/>
    <m/>
    <m/>
    <m/>
    <m/>
    <s v="JEROME CARPANETTO"/>
    <s v="900582"/>
    <s v="REGION CENTRE EST"/>
    <s v="305941"/>
    <s v="SAMUEL TRAGEL"/>
    <s v="100 IMD"/>
    <x v="14"/>
    <x v="14"/>
    <s v="304004"/>
    <s v="LARA BALTAZAR"/>
    <s v="200 IMP"/>
    <x v="33"/>
    <x v="33"/>
    <m/>
    <m/>
    <m/>
    <m/>
    <s v="993331"/>
    <s v="SECTEUR BLANC"/>
  </r>
  <r>
    <n v="993328"/>
    <n v="50101564"/>
    <x v="0"/>
    <s v="REGION CENTRE EST"/>
    <x v="0"/>
    <s v="50101564"/>
    <s v="993328"/>
    <x v="1"/>
    <s v="E"/>
    <m/>
    <m/>
    <m/>
    <s v="SECTEUR BLANC"/>
    <m/>
    <m/>
    <m/>
    <m/>
    <m/>
    <m/>
    <m/>
    <d v="2024-12-01T00:00:00"/>
    <m/>
    <s v="05"/>
    <m/>
    <m/>
    <m/>
    <s v="545"/>
    <m/>
    <m/>
    <m/>
    <m/>
    <m/>
    <m/>
    <m/>
    <m/>
    <m/>
    <m/>
    <m/>
    <m/>
    <m/>
    <m/>
    <s v="JEROME CARPANETTO"/>
    <s v="900582"/>
    <s v="REGION CENTRE EST"/>
    <s v="305941"/>
    <s v="SAMUEL TRAGEL"/>
    <s v="100 IMD"/>
    <x v="14"/>
    <x v="14"/>
    <m/>
    <m/>
    <m/>
    <x v="16"/>
    <x v="16"/>
    <m/>
    <m/>
    <m/>
    <m/>
    <s v="993328"/>
    <s v="SECTEUR BLANC"/>
  </r>
  <r>
    <n v="993327"/>
    <n v="50101563"/>
    <x v="0"/>
    <s v="REGION CENTRE EST"/>
    <x v="0"/>
    <s v="50101563"/>
    <s v="993327"/>
    <x v="1"/>
    <s v="E"/>
    <m/>
    <m/>
    <m/>
    <s v="SECTEUR BLANC"/>
    <m/>
    <m/>
    <m/>
    <m/>
    <m/>
    <m/>
    <m/>
    <d v="2024-12-01T00:00:00"/>
    <m/>
    <s v="05"/>
    <m/>
    <m/>
    <m/>
    <s v="544"/>
    <m/>
    <m/>
    <m/>
    <m/>
    <m/>
    <m/>
    <m/>
    <m/>
    <m/>
    <m/>
    <m/>
    <m/>
    <m/>
    <m/>
    <s v="JEROME CARPANETTO"/>
    <s v="900582"/>
    <s v="REGION CENTRE EST"/>
    <s v="305941"/>
    <s v="SAMUEL TRAGEL"/>
    <s v="100 IMD"/>
    <x v="14"/>
    <x v="14"/>
    <s v="304091"/>
    <s v="OPHELIE SCHMERBER"/>
    <s v="200 IMP"/>
    <x v="62"/>
    <x v="62"/>
    <s v="305426"/>
    <s v="ANGELIQUE GAILLARD"/>
    <s v="440 CCT"/>
    <s v="HC"/>
    <s v="993327"/>
    <s v="SECTEUR BLANC"/>
  </r>
  <r>
    <n v="993326"/>
    <n v="50101562"/>
    <x v="0"/>
    <s v="REGION CENTRE EST"/>
    <x v="0"/>
    <s v="50101562"/>
    <s v="993326"/>
    <x v="1"/>
    <s v="G"/>
    <m/>
    <m/>
    <m/>
    <s v="SECTEUR BLANC"/>
    <m/>
    <m/>
    <m/>
    <m/>
    <m/>
    <m/>
    <m/>
    <d v="2024-12-01T00:00:00"/>
    <m/>
    <s v="05"/>
    <m/>
    <m/>
    <m/>
    <s v="543"/>
    <m/>
    <m/>
    <m/>
    <m/>
    <m/>
    <m/>
    <m/>
    <m/>
    <m/>
    <m/>
    <m/>
    <m/>
    <m/>
    <m/>
    <s v="JEROME CARPANETTO"/>
    <s v="900582"/>
    <s v="REGION CENTRE EST"/>
    <s v="305941"/>
    <s v="SAMUEL TRAGEL"/>
    <s v="100 IMD"/>
    <x v="14"/>
    <x v="14"/>
    <s v="304091"/>
    <s v="OPHELIE SCHMERBER"/>
    <s v="200 IMP"/>
    <x v="62"/>
    <x v="62"/>
    <m/>
    <m/>
    <m/>
    <m/>
    <s v="993326"/>
    <s v="SECTEUR BLANC"/>
  </r>
  <r>
    <n v="993325"/>
    <n v="50101561"/>
    <x v="0"/>
    <s v="REGION CENTRE EST"/>
    <x v="0"/>
    <s v="50101561"/>
    <s v="993325"/>
    <x v="1"/>
    <s v="E"/>
    <m/>
    <m/>
    <m/>
    <s v="SECTEUR BLANC"/>
    <m/>
    <m/>
    <m/>
    <m/>
    <m/>
    <m/>
    <m/>
    <d v="2024-12-01T00:00:00"/>
    <m/>
    <s v="05"/>
    <m/>
    <m/>
    <m/>
    <s v="542"/>
    <m/>
    <m/>
    <m/>
    <m/>
    <m/>
    <m/>
    <m/>
    <m/>
    <m/>
    <m/>
    <m/>
    <m/>
    <m/>
    <m/>
    <s v="JEROME CARPANETTO"/>
    <s v="900582"/>
    <s v="REGION CENTRE EST"/>
    <s v="305941"/>
    <s v="SAMUEL TRAGEL"/>
    <s v="100 IMD"/>
    <x v="14"/>
    <x v="14"/>
    <s v="304091"/>
    <s v="OPHELIE SCHMERBER"/>
    <s v="200 IMP"/>
    <x v="62"/>
    <x v="62"/>
    <s v="302576"/>
    <s v="JEROME MOUGIN"/>
    <s v="440 CCT"/>
    <s v="HC"/>
    <s v="993325"/>
    <s v="SECTEUR BLANC"/>
  </r>
  <r>
    <n v="993324"/>
    <n v="50101560"/>
    <x v="0"/>
    <s v="REGION CENTRE EST"/>
    <x v="0"/>
    <s v="50101560"/>
    <s v="993324"/>
    <x v="1"/>
    <s v="E"/>
    <m/>
    <m/>
    <m/>
    <s v="SECTEUR BLANC"/>
    <m/>
    <m/>
    <m/>
    <m/>
    <m/>
    <m/>
    <m/>
    <d v="2024-12-01T00:00:00"/>
    <m/>
    <s v="05"/>
    <m/>
    <m/>
    <m/>
    <s v="541"/>
    <m/>
    <m/>
    <m/>
    <m/>
    <m/>
    <m/>
    <m/>
    <m/>
    <m/>
    <m/>
    <m/>
    <m/>
    <m/>
    <m/>
    <s v="JEROME CARPANETTO"/>
    <s v="900582"/>
    <s v="REGION CENTRE EST"/>
    <s v="305941"/>
    <s v="SAMUEL TRAGEL"/>
    <s v="100 IMD"/>
    <x v="14"/>
    <x v="14"/>
    <s v="304091"/>
    <s v="OPHELIE SCHMERBER"/>
    <s v="200 IMP"/>
    <x v="62"/>
    <x v="62"/>
    <s v="305622"/>
    <s v="AMELIE GUILLAUME"/>
    <s v="440 CCT"/>
    <s v="HC"/>
    <s v="993324"/>
    <s v="SECTEUR BLANC"/>
  </r>
  <r>
    <n v="993323"/>
    <n v="50101559"/>
    <x v="0"/>
    <s v="REGION CENTRE EST"/>
    <x v="0"/>
    <s v="50101559"/>
    <s v="993323"/>
    <x v="1"/>
    <s v="E"/>
    <m/>
    <m/>
    <m/>
    <s v="SECTEUR BLANC"/>
    <m/>
    <m/>
    <m/>
    <m/>
    <m/>
    <m/>
    <m/>
    <d v="2024-12-01T00:00:00"/>
    <m/>
    <s v="05"/>
    <m/>
    <m/>
    <m/>
    <s v="540"/>
    <m/>
    <m/>
    <m/>
    <m/>
    <m/>
    <m/>
    <m/>
    <m/>
    <m/>
    <m/>
    <m/>
    <m/>
    <m/>
    <m/>
    <s v="JEROME CARPANETTO"/>
    <s v="900582"/>
    <s v="REGION CENTRE EST"/>
    <s v="305941"/>
    <s v="SAMUEL TRAGEL"/>
    <s v="100 IMD"/>
    <x v="14"/>
    <x v="14"/>
    <s v="304091"/>
    <s v="OPHELIE SCHMERBER"/>
    <s v="200 IMP"/>
    <x v="62"/>
    <x v="62"/>
    <s v="306410"/>
    <s v="PIERRE HENRI THIRION"/>
    <s v="445 CCA"/>
    <s v="HC"/>
    <s v="993323"/>
    <s v="SECTEUR BLANC"/>
  </r>
  <r>
    <n v="993322"/>
    <n v="50101558"/>
    <x v="0"/>
    <s v="REGION CENTRE EST"/>
    <x v="0"/>
    <s v="50101558"/>
    <s v="993322"/>
    <x v="1"/>
    <s v="E"/>
    <m/>
    <m/>
    <m/>
    <s v="SECTEUR BLANC"/>
    <m/>
    <m/>
    <m/>
    <m/>
    <m/>
    <m/>
    <m/>
    <d v="2024-12-01T00:00:00"/>
    <m/>
    <s v="05"/>
    <m/>
    <m/>
    <m/>
    <s v="539"/>
    <m/>
    <m/>
    <m/>
    <m/>
    <m/>
    <m/>
    <m/>
    <m/>
    <m/>
    <m/>
    <m/>
    <m/>
    <m/>
    <m/>
    <s v="JEROME CARPANETTO"/>
    <s v="900582"/>
    <s v="REGION CENTRE EST"/>
    <s v="305941"/>
    <s v="SAMUEL TRAGEL"/>
    <s v="100 IMD"/>
    <x v="14"/>
    <x v="14"/>
    <s v="304091"/>
    <s v="OPHELIE SCHMERBER"/>
    <s v="200 IMP"/>
    <x v="62"/>
    <x v="62"/>
    <s v="305806"/>
    <s v="EMMANUEL THIEL"/>
    <s v="440 CCT"/>
    <s v="HC"/>
    <s v="993322"/>
    <s v="SECTEUR BLANC"/>
  </r>
  <r>
    <n v="993321"/>
    <n v="50101557"/>
    <x v="0"/>
    <s v="REGION CENTRE EST"/>
    <x v="0"/>
    <s v="50101557"/>
    <s v="993321"/>
    <x v="1"/>
    <s v="E"/>
    <m/>
    <m/>
    <m/>
    <s v="SECTEUR BLANC"/>
    <m/>
    <m/>
    <m/>
    <m/>
    <m/>
    <m/>
    <m/>
    <d v="2024-12-01T00:00:00"/>
    <m/>
    <s v="05"/>
    <m/>
    <m/>
    <m/>
    <s v="538"/>
    <m/>
    <m/>
    <m/>
    <m/>
    <m/>
    <m/>
    <m/>
    <m/>
    <m/>
    <m/>
    <m/>
    <m/>
    <m/>
    <m/>
    <s v="JEROME CARPANETTO"/>
    <s v="900582"/>
    <s v="REGION CENTRE EST"/>
    <s v="305941"/>
    <s v="SAMUEL TRAGEL"/>
    <s v="100 IMD"/>
    <x v="14"/>
    <x v="14"/>
    <s v="304091"/>
    <s v="OPHELIE SCHMERBER"/>
    <s v="200 IMP"/>
    <x v="62"/>
    <x v="62"/>
    <m/>
    <m/>
    <m/>
    <m/>
    <s v="993321"/>
    <s v="SECTEUR BLANC"/>
  </r>
  <r>
    <n v="993318"/>
    <n v="50101554"/>
    <x v="0"/>
    <s v="REGION CENTRE EST"/>
    <x v="0"/>
    <s v="50101554"/>
    <s v="993318"/>
    <x v="1"/>
    <s v="E"/>
    <m/>
    <m/>
    <m/>
    <s v="SECTEUR BLANC"/>
    <m/>
    <m/>
    <m/>
    <m/>
    <m/>
    <m/>
    <m/>
    <d v="2024-12-01T00:00:00"/>
    <m/>
    <s v="05"/>
    <m/>
    <m/>
    <m/>
    <s v="537"/>
    <m/>
    <m/>
    <m/>
    <m/>
    <m/>
    <m/>
    <m/>
    <m/>
    <m/>
    <m/>
    <m/>
    <m/>
    <m/>
    <m/>
    <s v="JEROME CARPANETTO"/>
    <s v="900582"/>
    <s v="REGION CENTRE EST"/>
    <s v="305941"/>
    <s v="SAMUEL TRAGEL"/>
    <s v="100 IMD"/>
    <x v="14"/>
    <x v="14"/>
    <s v="304004"/>
    <s v="LARA BALTAZAR"/>
    <s v="200 IMP"/>
    <x v="33"/>
    <x v="33"/>
    <m/>
    <m/>
    <m/>
    <m/>
    <s v="993318"/>
    <s v="SECTEUR BLANC"/>
  </r>
  <r>
    <n v="993317"/>
    <n v="50101553"/>
    <x v="0"/>
    <s v="REGION CENTRE EST"/>
    <x v="0"/>
    <s v="50101553"/>
    <s v="993317"/>
    <x v="1"/>
    <s v="E"/>
    <m/>
    <m/>
    <m/>
    <s v="SECTEUR BLANC"/>
    <m/>
    <m/>
    <m/>
    <m/>
    <m/>
    <m/>
    <m/>
    <d v="2024-12-01T00:00:00"/>
    <m/>
    <s v="05"/>
    <m/>
    <m/>
    <m/>
    <s v="536"/>
    <m/>
    <m/>
    <m/>
    <m/>
    <m/>
    <m/>
    <m/>
    <m/>
    <m/>
    <m/>
    <m/>
    <m/>
    <m/>
    <m/>
    <s v="JEROME CARPANETTO"/>
    <s v="900582"/>
    <s v="REGION CENTRE EST"/>
    <s v="305941"/>
    <s v="SAMUEL TRAGEL"/>
    <s v="100 IMD"/>
    <x v="14"/>
    <x v="14"/>
    <s v="304004"/>
    <s v="LARA BALTAZAR"/>
    <s v="200 IMP"/>
    <x v="33"/>
    <x v="33"/>
    <m/>
    <m/>
    <m/>
    <m/>
    <s v="993317"/>
    <s v="SECTEUR BLANC"/>
  </r>
  <r>
    <n v="993316"/>
    <n v="50101552"/>
    <x v="0"/>
    <s v="REGION CENTRE EST"/>
    <x v="0"/>
    <s v="50101552"/>
    <s v="993316"/>
    <x v="1"/>
    <s v="E"/>
    <m/>
    <m/>
    <m/>
    <s v="SECTEUR BLANC"/>
    <m/>
    <m/>
    <m/>
    <m/>
    <m/>
    <m/>
    <m/>
    <d v="2024-12-01T00:00:00"/>
    <m/>
    <s v="05"/>
    <m/>
    <m/>
    <m/>
    <s v="535"/>
    <m/>
    <m/>
    <m/>
    <m/>
    <m/>
    <m/>
    <m/>
    <m/>
    <m/>
    <m/>
    <m/>
    <m/>
    <m/>
    <m/>
    <s v="JEROME CARPANETTO"/>
    <s v="900582"/>
    <s v="REGION CENTRE EST"/>
    <s v="305941"/>
    <s v="SAMUEL TRAGEL"/>
    <s v="100 IMD"/>
    <x v="14"/>
    <x v="14"/>
    <s v="304004"/>
    <s v="LARA BALTAZAR"/>
    <s v="200 IMP"/>
    <x v="33"/>
    <x v="33"/>
    <s v="305816"/>
    <s v="GREGOIRE MAGDELAINE"/>
    <s v="440 CCT"/>
    <s v="HC"/>
    <s v="993316"/>
    <s v="SECTEUR BLANC"/>
  </r>
  <r>
    <n v="993314"/>
    <n v="50101550"/>
    <x v="0"/>
    <s v="REGION CENTRE EST"/>
    <x v="0"/>
    <s v="50101550"/>
    <s v="993314"/>
    <x v="1"/>
    <s v="E"/>
    <m/>
    <m/>
    <m/>
    <s v="SECTEUR BLANC"/>
    <m/>
    <m/>
    <m/>
    <m/>
    <m/>
    <m/>
    <m/>
    <d v="2024-12-01T00:00:00"/>
    <m/>
    <s v="05"/>
    <m/>
    <m/>
    <m/>
    <s v="534"/>
    <m/>
    <m/>
    <m/>
    <m/>
    <m/>
    <m/>
    <m/>
    <m/>
    <m/>
    <m/>
    <m/>
    <m/>
    <m/>
    <m/>
    <s v="JEROME CARPANETTO"/>
    <s v="900582"/>
    <s v="REGION CENTRE EST"/>
    <s v="305941"/>
    <s v="SAMUEL TRAGEL"/>
    <s v="100 IMD"/>
    <x v="14"/>
    <x v="14"/>
    <m/>
    <m/>
    <m/>
    <x v="16"/>
    <x v="16"/>
    <m/>
    <m/>
    <m/>
    <m/>
    <s v="993314"/>
    <s v="SECTEUR BLANC"/>
  </r>
  <r>
    <n v="993313"/>
    <n v="50101549"/>
    <x v="0"/>
    <s v="REGION CENTRE EST"/>
    <x v="0"/>
    <s v="50101549"/>
    <s v="993313"/>
    <x v="1"/>
    <s v="E"/>
    <m/>
    <m/>
    <m/>
    <s v="SECTEUR BLANC"/>
    <m/>
    <m/>
    <m/>
    <m/>
    <m/>
    <m/>
    <m/>
    <d v="2024-12-01T00:00:00"/>
    <m/>
    <s v="05"/>
    <m/>
    <m/>
    <m/>
    <s v="533"/>
    <m/>
    <m/>
    <m/>
    <m/>
    <m/>
    <m/>
    <m/>
    <m/>
    <m/>
    <m/>
    <m/>
    <m/>
    <m/>
    <m/>
    <s v="JEROME CARPANETTO"/>
    <s v="900582"/>
    <s v="REGION CENTRE EST"/>
    <s v="305941"/>
    <s v="SAMUEL TRAGEL"/>
    <s v="100 IMD"/>
    <x v="14"/>
    <x v="14"/>
    <m/>
    <m/>
    <m/>
    <x v="16"/>
    <x v="16"/>
    <m/>
    <m/>
    <m/>
    <m/>
    <s v="993313"/>
    <s v="SECTEUR BLANC"/>
  </r>
  <r>
    <n v="993312"/>
    <n v="50101548"/>
    <x v="0"/>
    <s v="REGION CENTRE EST"/>
    <x v="0"/>
    <s v="50101548"/>
    <s v="993312"/>
    <x v="1"/>
    <s v="E"/>
    <m/>
    <m/>
    <m/>
    <s v="SECTEUR BLANC"/>
    <m/>
    <m/>
    <m/>
    <m/>
    <m/>
    <m/>
    <m/>
    <d v="2024-12-01T00:00:00"/>
    <m/>
    <s v="05"/>
    <m/>
    <m/>
    <m/>
    <s v="532"/>
    <m/>
    <m/>
    <m/>
    <m/>
    <m/>
    <m/>
    <m/>
    <m/>
    <m/>
    <m/>
    <m/>
    <m/>
    <m/>
    <m/>
    <s v="JEROME CARPANETTO"/>
    <s v="900582"/>
    <s v="REGION CENTRE EST"/>
    <s v="305941"/>
    <s v="SAMUEL TRAGEL"/>
    <s v="100 IMD"/>
    <x v="14"/>
    <x v="14"/>
    <s v="304091"/>
    <s v="OPHELIE SCHMERBER"/>
    <s v="200 IMP"/>
    <x v="62"/>
    <x v="62"/>
    <s v="306508"/>
    <s v="SYLVAIN BEMBENEK"/>
    <s v="385 I.ES"/>
    <s v="HC"/>
    <s v="993312"/>
    <s v="SECTEUR BLANC"/>
  </r>
  <r>
    <n v="993311"/>
    <n v="50101547"/>
    <x v="0"/>
    <s v="REGION CENTRE EST"/>
    <x v="0"/>
    <s v="50101547"/>
    <s v="993311"/>
    <x v="1"/>
    <s v="E"/>
    <m/>
    <m/>
    <m/>
    <s v="SECTEUR BLANC"/>
    <m/>
    <m/>
    <m/>
    <m/>
    <m/>
    <m/>
    <m/>
    <d v="2024-12-01T00:00:00"/>
    <m/>
    <s v="05"/>
    <m/>
    <m/>
    <m/>
    <s v="531"/>
    <m/>
    <m/>
    <m/>
    <m/>
    <m/>
    <m/>
    <m/>
    <m/>
    <m/>
    <m/>
    <m/>
    <m/>
    <m/>
    <m/>
    <s v="JEROME CARPANETTO"/>
    <s v="900582"/>
    <s v="REGION CENTRE EST"/>
    <s v="304393"/>
    <s v="NICOLAS THIALLET"/>
    <s v="100 IMD"/>
    <x v="36"/>
    <x v="36"/>
    <s v="304557"/>
    <s v="BENJAMIN PINGUET"/>
    <s v="200 IMP"/>
    <x v="64"/>
    <x v="64"/>
    <s v="301199"/>
    <s v="NICOLAS GARNIER"/>
    <s v="440 CCT"/>
    <s v="HC"/>
    <s v="993311"/>
    <s v="SECTEUR BLANC"/>
  </r>
  <r>
    <n v="993310"/>
    <n v="50101546"/>
    <x v="0"/>
    <s v="REGION CENTRE EST"/>
    <x v="0"/>
    <s v="50101546"/>
    <s v="993310"/>
    <x v="1"/>
    <s v="E"/>
    <m/>
    <m/>
    <m/>
    <s v="SECTEUR BLANC"/>
    <m/>
    <m/>
    <m/>
    <m/>
    <m/>
    <m/>
    <m/>
    <d v="2024-12-01T00:00:00"/>
    <m/>
    <s v="05"/>
    <m/>
    <m/>
    <m/>
    <s v="530"/>
    <m/>
    <m/>
    <m/>
    <m/>
    <m/>
    <m/>
    <m/>
    <m/>
    <m/>
    <m/>
    <m/>
    <m/>
    <m/>
    <m/>
    <s v="JEROME CARPANETTO"/>
    <s v="900582"/>
    <s v="REGION CENTRE EST"/>
    <s v="304393"/>
    <s v="NICOLAS THIALLET"/>
    <s v="100 IMD"/>
    <x v="36"/>
    <x v="36"/>
    <s v="303850"/>
    <s v="GAETAN BOISSON"/>
    <s v="200 IMP"/>
    <x v="81"/>
    <x v="81"/>
    <m/>
    <m/>
    <m/>
    <m/>
    <s v="993310"/>
    <s v="SECTEUR BLANC"/>
  </r>
  <r>
    <n v="993309"/>
    <n v="50101545"/>
    <x v="0"/>
    <s v="REGION CENTRE EST"/>
    <x v="0"/>
    <s v="50101545"/>
    <s v="993309"/>
    <x v="1"/>
    <s v="E"/>
    <m/>
    <m/>
    <m/>
    <s v="SECTEUR BLANC"/>
    <m/>
    <m/>
    <m/>
    <m/>
    <m/>
    <m/>
    <m/>
    <d v="2024-12-01T00:00:00"/>
    <m/>
    <s v="05"/>
    <m/>
    <m/>
    <m/>
    <s v="529"/>
    <m/>
    <m/>
    <m/>
    <m/>
    <m/>
    <m/>
    <m/>
    <m/>
    <m/>
    <m/>
    <m/>
    <m/>
    <m/>
    <m/>
    <s v="JEROME CARPANETTO"/>
    <s v="900582"/>
    <s v="REGION CENTRE EST"/>
    <s v="304393"/>
    <s v="NICOLAS THIALLET"/>
    <s v="100 IMD"/>
    <x v="36"/>
    <x v="36"/>
    <s v="303850"/>
    <s v="GAETAN BOISSON"/>
    <s v="200 IMP"/>
    <x v="81"/>
    <x v="81"/>
    <s v="305808"/>
    <s v="JUSTINE ROUX"/>
    <s v="440 CCT"/>
    <s v="HC"/>
    <s v="993309"/>
    <s v="SECTEUR BLANC"/>
  </r>
  <r>
    <n v="993308"/>
    <n v="50101544"/>
    <x v="0"/>
    <s v="REGION CENTRE EST"/>
    <x v="0"/>
    <s v="50101544"/>
    <s v="993308"/>
    <x v="1"/>
    <s v="E"/>
    <m/>
    <m/>
    <m/>
    <s v="SECTEUR BLANC"/>
    <m/>
    <m/>
    <m/>
    <m/>
    <m/>
    <m/>
    <m/>
    <d v="2024-12-01T00:00:00"/>
    <m/>
    <s v="05"/>
    <m/>
    <m/>
    <m/>
    <s v="528"/>
    <m/>
    <m/>
    <m/>
    <m/>
    <m/>
    <m/>
    <m/>
    <m/>
    <m/>
    <m/>
    <m/>
    <m/>
    <m/>
    <m/>
    <s v="JEROME CARPANETTO"/>
    <s v="900582"/>
    <s v="REGION CENTRE EST"/>
    <s v="304393"/>
    <s v="NICOLAS THIALLET"/>
    <s v="100 IMD"/>
    <x v="36"/>
    <x v="36"/>
    <s v="303850"/>
    <s v="GAETAN BOISSON"/>
    <s v="200 IMP"/>
    <x v="81"/>
    <x v="81"/>
    <s v="192089"/>
    <s v="SYLVAIN BRESSAND"/>
    <s v="386 IE"/>
    <s v="HC"/>
    <s v="993308"/>
    <s v="SECTEUR BLANC"/>
  </r>
  <r>
    <n v="993307"/>
    <n v="50101543"/>
    <x v="0"/>
    <s v="REGION CENTRE EST"/>
    <x v="0"/>
    <s v="50101543"/>
    <s v="993307"/>
    <x v="1"/>
    <s v="E"/>
    <m/>
    <m/>
    <m/>
    <s v="SECTEUR BLANC"/>
    <m/>
    <m/>
    <m/>
    <m/>
    <m/>
    <m/>
    <m/>
    <d v="2024-12-01T00:00:00"/>
    <m/>
    <s v="05"/>
    <m/>
    <m/>
    <m/>
    <s v="527"/>
    <m/>
    <m/>
    <m/>
    <m/>
    <m/>
    <m/>
    <m/>
    <m/>
    <m/>
    <m/>
    <m/>
    <m/>
    <m/>
    <m/>
    <s v="JEROME CARPANETTO"/>
    <s v="900582"/>
    <s v="REGION CENTRE EST"/>
    <s v="304393"/>
    <s v="NICOLAS THIALLET"/>
    <s v="100 IMD"/>
    <x v="36"/>
    <x v="36"/>
    <s v="303850"/>
    <s v="GAETAN BOISSON"/>
    <s v="200 IMP"/>
    <x v="81"/>
    <x v="81"/>
    <m/>
    <m/>
    <m/>
    <m/>
    <s v="993307"/>
    <s v="SECTEUR BLANC"/>
  </r>
  <r>
    <n v="993306"/>
    <n v="50101542"/>
    <x v="0"/>
    <s v="REGION CENTRE EST"/>
    <x v="0"/>
    <s v="50101542"/>
    <s v="993306"/>
    <x v="1"/>
    <s v="E"/>
    <m/>
    <m/>
    <m/>
    <s v="SECTEUR BLANC"/>
    <m/>
    <m/>
    <m/>
    <m/>
    <m/>
    <m/>
    <m/>
    <d v="2024-12-01T00:00:00"/>
    <m/>
    <s v="05"/>
    <m/>
    <m/>
    <m/>
    <s v="526"/>
    <m/>
    <m/>
    <m/>
    <m/>
    <m/>
    <m/>
    <m/>
    <m/>
    <m/>
    <m/>
    <m/>
    <m/>
    <m/>
    <m/>
    <s v="JEROME CARPANETTO"/>
    <s v="900582"/>
    <s v="REGION CENTRE EST"/>
    <s v="304393"/>
    <s v="NICOLAS THIALLET"/>
    <s v="100 IMD"/>
    <x v="36"/>
    <x v="36"/>
    <s v="303850"/>
    <s v="GAETAN BOISSON"/>
    <s v="200 IMP"/>
    <x v="81"/>
    <x v="81"/>
    <s v="305425"/>
    <s v="KEVIN RECCHIA"/>
    <s v="440 CCT"/>
    <s v="HC"/>
    <s v="993306"/>
    <s v="SECTEUR BLANC"/>
  </r>
  <r>
    <n v="993305"/>
    <n v="50101541"/>
    <x v="0"/>
    <s v="REGION CENTRE EST"/>
    <x v="0"/>
    <s v="50101541"/>
    <s v="993305"/>
    <x v="1"/>
    <s v="E"/>
    <m/>
    <m/>
    <m/>
    <s v="SECTEUR BLANC"/>
    <m/>
    <m/>
    <m/>
    <m/>
    <m/>
    <m/>
    <m/>
    <d v="2024-12-01T00:00:00"/>
    <m/>
    <s v="05"/>
    <m/>
    <m/>
    <m/>
    <s v="525"/>
    <m/>
    <m/>
    <m/>
    <m/>
    <m/>
    <m/>
    <m/>
    <m/>
    <m/>
    <m/>
    <m/>
    <m/>
    <m/>
    <m/>
    <s v="JEROME CARPANETTO"/>
    <s v="900582"/>
    <s v="REGION CENTRE EST"/>
    <s v="304393"/>
    <s v="NICOLAS THIALLET"/>
    <s v="100 IMD"/>
    <x v="36"/>
    <x v="36"/>
    <s v="303850"/>
    <s v="GAETAN BOISSON"/>
    <s v="200 IMP"/>
    <x v="81"/>
    <x v="81"/>
    <m/>
    <m/>
    <m/>
    <m/>
    <s v="993305"/>
    <s v="SECTEUR BLANC"/>
  </r>
  <r>
    <n v="993304"/>
    <n v="50101540"/>
    <x v="0"/>
    <s v="REGION CENTRE EST"/>
    <x v="0"/>
    <s v="50101540"/>
    <s v="993304"/>
    <x v="1"/>
    <s v="E"/>
    <m/>
    <m/>
    <m/>
    <s v="SECTEUR BLANC"/>
    <m/>
    <m/>
    <m/>
    <m/>
    <m/>
    <m/>
    <m/>
    <d v="2024-12-01T00:00:00"/>
    <m/>
    <s v="05"/>
    <m/>
    <m/>
    <m/>
    <s v="524"/>
    <m/>
    <m/>
    <m/>
    <m/>
    <m/>
    <m/>
    <m/>
    <m/>
    <m/>
    <m/>
    <m/>
    <m/>
    <m/>
    <m/>
    <s v="JEROME CARPANETTO"/>
    <s v="900582"/>
    <s v="REGION CENTRE EST"/>
    <s v="304393"/>
    <s v="NICOLAS THIALLET"/>
    <s v="100 IMD"/>
    <x v="36"/>
    <x v="36"/>
    <s v="305158"/>
    <s v="MARION PHILIBERT"/>
    <s v="310 CMA"/>
    <x v="155"/>
    <x v="151"/>
    <s v="305620"/>
    <s v="ELLIOTT RUBIN"/>
    <s v="440 CCT"/>
    <s v="HC"/>
    <s v="993304"/>
    <s v="SECTEUR BLANC"/>
  </r>
  <r>
    <n v="993303"/>
    <n v="50101539"/>
    <x v="0"/>
    <s v="REGION CENTRE EST"/>
    <x v="0"/>
    <s v="50101539"/>
    <s v="993303"/>
    <x v="1"/>
    <s v="E"/>
    <m/>
    <m/>
    <m/>
    <s v="SECTEUR BLANC"/>
    <m/>
    <m/>
    <m/>
    <m/>
    <m/>
    <m/>
    <m/>
    <d v="2024-12-01T00:00:00"/>
    <m/>
    <s v="05"/>
    <m/>
    <m/>
    <m/>
    <s v="523"/>
    <m/>
    <m/>
    <m/>
    <m/>
    <m/>
    <m/>
    <m/>
    <m/>
    <m/>
    <m/>
    <m/>
    <m/>
    <m/>
    <m/>
    <s v="JEROME CARPANETTO"/>
    <s v="900582"/>
    <s v="REGION CENTRE EST"/>
    <s v="304393"/>
    <s v="NICOLAS THIALLET"/>
    <s v="100 IMD"/>
    <x v="36"/>
    <x v="36"/>
    <s v="305158"/>
    <s v="MARION PHILIBERT"/>
    <s v="310 CMA"/>
    <x v="155"/>
    <x v="151"/>
    <s v="306236"/>
    <s v="HUGO RAGACHE"/>
    <s v="445 CCA"/>
    <s v="HC"/>
    <s v="993303"/>
    <s v="SECTEUR BLANC"/>
  </r>
  <r>
    <n v="993301"/>
    <n v="50101537"/>
    <x v="0"/>
    <s v="REGION CENTRE EST"/>
    <x v="0"/>
    <s v="50101537"/>
    <s v="993301"/>
    <x v="1"/>
    <s v="E"/>
    <m/>
    <m/>
    <m/>
    <s v="SECTEUR BLANC"/>
    <m/>
    <m/>
    <m/>
    <m/>
    <m/>
    <m/>
    <m/>
    <d v="2024-12-01T00:00:00"/>
    <m/>
    <s v="05"/>
    <m/>
    <m/>
    <m/>
    <s v="522"/>
    <m/>
    <m/>
    <m/>
    <m/>
    <m/>
    <m/>
    <m/>
    <m/>
    <m/>
    <m/>
    <m/>
    <m/>
    <m/>
    <m/>
    <s v="JEROME CARPANETTO"/>
    <s v="900582"/>
    <s v="REGION CENTRE EST"/>
    <s v="304393"/>
    <s v="NICOLAS THIALLET"/>
    <s v="100 IMD"/>
    <x v="36"/>
    <x v="36"/>
    <s v="304557"/>
    <s v="BENJAMIN PINGUET"/>
    <s v="200 IMP"/>
    <x v="64"/>
    <x v="64"/>
    <s v="306100"/>
    <s v="ADRIEN NAUCHE"/>
    <s v="440 CCT"/>
    <s v="HC"/>
    <s v="993301"/>
    <s v="SECTEUR BLANC"/>
  </r>
  <r>
    <n v="993299"/>
    <n v="50101535"/>
    <x v="0"/>
    <s v="REGION CENTRE EST"/>
    <x v="0"/>
    <s v="50101535"/>
    <s v="993299"/>
    <x v="1"/>
    <s v="E"/>
    <m/>
    <m/>
    <m/>
    <s v="SECTEUR BLANC"/>
    <m/>
    <m/>
    <m/>
    <m/>
    <m/>
    <m/>
    <m/>
    <d v="2024-12-01T00:00:00"/>
    <m/>
    <s v="05"/>
    <m/>
    <m/>
    <m/>
    <s v="521"/>
    <m/>
    <m/>
    <m/>
    <m/>
    <m/>
    <m/>
    <m/>
    <m/>
    <m/>
    <m/>
    <m/>
    <m/>
    <m/>
    <m/>
    <s v="JEROME CARPANETTO"/>
    <s v="900582"/>
    <s v="REGION CENTRE EST"/>
    <s v="304393"/>
    <s v="NICOLAS THIALLET"/>
    <s v="100 IMD"/>
    <x v="36"/>
    <x v="36"/>
    <s v="304557"/>
    <s v="BENJAMIN PINGUET"/>
    <s v="200 IMP"/>
    <x v="64"/>
    <x v="64"/>
    <s v="305152"/>
    <s v="BENOIT MOLINA"/>
    <s v="440 CCT"/>
    <s v="HC"/>
    <s v="993299"/>
    <s v="SECTEUR BLANC"/>
  </r>
  <r>
    <n v="993298"/>
    <n v="50101534"/>
    <x v="0"/>
    <s v="REGION CENTRE EST"/>
    <x v="0"/>
    <s v="50101534"/>
    <s v="993298"/>
    <x v="1"/>
    <s v="E"/>
    <m/>
    <m/>
    <m/>
    <s v="SECTEUR BLANC"/>
    <m/>
    <m/>
    <m/>
    <m/>
    <m/>
    <m/>
    <m/>
    <d v="2024-12-01T00:00:00"/>
    <m/>
    <s v="05"/>
    <m/>
    <m/>
    <m/>
    <s v="520"/>
    <m/>
    <m/>
    <m/>
    <m/>
    <m/>
    <m/>
    <m/>
    <m/>
    <m/>
    <m/>
    <m/>
    <m/>
    <m/>
    <m/>
    <s v="JEROME CARPANETTO"/>
    <s v="900582"/>
    <s v="REGION CENTRE EST"/>
    <s v="304393"/>
    <s v="NICOLAS THIALLET"/>
    <s v="100 IMD"/>
    <x v="36"/>
    <x v="36"/>
    <s v="304557"/>
    <s v="BENJAMIN PINGUET"/>
    <s v="200 IMP"/>
    <x v="64"/>
    <x v="64"/>
    <s v="305253"/>
    <s v="FLORENT BOCCACCIO"/>
    <s v="441 CCTM"/>
    <s v="HC"/>
    <s v="993298"/>
    <s v="SECTEUR BLANC"/>
  </r>
  <r>
    <n v="993297"/>
    <n v="50101533"/>
    <x v="0"/>
    <s v="REGION CENTRE EST"/>
    <x v="0"/>
    <s v="50101533"/>
    <s v="993297"/>
    <x v="1"/>
    <s v="E"/>
    <m/>
    <m/>
    <m/>
    <s v="SECTEUR BLANC"/>
    <m/>
    <m/>
    <m/>
    <m/>
    <m/>
    <m/>
    <m/>
    <d v="2024-12-01T00:00:00"/>
    <m/>
    <s v="05"/>
    <m/>
    <m/>
    <m/>
    <s v="517"/>
    <m/>
    <m/>
    <m/>
    <m/>
    <m/>
    <m/>
    <m/>
    <m/>
    <m/>
    <m/>
    <m/>
    <m/>
    <m/>
    <m/>
    <s v="JEROME CARPANETTO"/>
    <s v="900582"/>
    <s v="REGION CENTRE EST"/>
    <s v="304393"/>
    <s v="NICOLAS THIALLET"/>
    <s v="100 IMD"/>
    <x v="36"/>
    <x v="36"/>
    <s v="304557"/>
    <s v="BENJAMIN PINGUET"/>
    <s v="200 IMP"/>
    <x v="64"/>
    <x v="64"/>
    <m/>
    <m/>
    <m/>
    <m/>
    <s v="993297"/>
    <s v="SECTEUR BLANC"/>
  </r>
  <r>
    <n v="993296"/>
    <n v="50101532"/>
    <x v="0"/>
    <s v="REGION CENTRE EST"/>
    <x v="0"/>
    <s v="50101532"/>
    <s v="993296"/>
    <x v="1"/>
    <s v="E"/>
    <m/>
    <m/>
    <m/>
    <s v="SECTEUR BLANC"/>
    <m/>
    <m/>
    <m/>
    <m/>
    <m/>
    <m/>
    <m/>
    <d v="2024-12-01T00:00:00"/>
    <m/>
    <s v="05"/>
    <m/>
    <m/>
    <m/>
    <s v="509"/>
    <m/>
    <m/>
    <m/>
    <m/>
    <m/>
    <m/>
    <m/>
    <m/>
    <m/>
    <m/>
    <m/>
    <m/>
    <m/>
    <m/>
    <s v="JEROME CARPANETTO"/>
    <s v="900582"/>
    <s v="REGION CENTRE EST"/>
    <s v="304393"/>
    <s v="NICOLAS THIALLET"/>
    <s v="100 IMD"/>
    <x v="36"/>
    <x v="36"/>
    <s v="304557"/>
    <s v="BENJAMIN PINGUET"/>
    <s v="200 IMP"/>
    <x v="64"/>
    <x v="64"/>
    <s v="305579"/>
    <s v="RAYNALD GRESLIN"/>
    <s v="440 CCT"/>
    <s v="HC"/>
    <s v="993296"/>
    <s v="SECTEUR BLANC"/>
  </r>
  <r>
    <n v="993294"/>
    <n v="50101530"/>
    <x v="0"/>
    <s v="REGION GRAND OUEST"/>
    <x v="0"/>
    <s v="50101530"/>
    <s v="993294"/>
    <x v="1"/>
    <s v="E"/>
    <m/>
    <m/>
    <m/>
    <s v="SECTEUR BLANC"/>
    <m/>
    <m/>
    <m/>
    <m/>
    <m/>
    <m/>
    <m/>
    <d v="2024-12-01T00:00:00"/>
    <m/>
    <s v="05"/>
    <m/>
    <m/>
    <m/>
    <s v="449"/>
    <m/>
    <m/>
    <m/>
    <m/>
    <m/>
    <m/>
    <m/>
    <m/>
    <m/>
    <m/>
    <m/>
    <m/>
    <m/>
    <m/>
    <s v="MATHIEU CHEMIN"/>
    <s v="071590"/>
    <s v="REGION GRAND OUEST"/>
    <s v="305493"/>
    <s v="AURELIE DEVILLIER"/>
    <s v="100 IMD"/>
    <x v="38"/>
    <x v="38"/>
    <s v="301609"/>
    <s v="MIKAEL DEBAIN"/>
    <s v="200 IMP"/>
    <x v="87"/>
    <x v="87"/>
    <m/>
    <m/>
    <m/>
    <m/>
    <s v="993294"/>
    <s v="SECTEUR BLANC"/>
  </r>
  <r>
    <n v="993293"/>
    <n v="50101529"/>
    <x v="0"/>
    <s v="REGION GRAND OUEST"/>
    <x v="0"/>
    <s v="50101529"/>
    <s v="993293"/>
    <x v="1"/>
    <s v="E"/>
    <m/>
    <m/>
    <m/>
    <s v="SECTEUR BLANC"/>
    <m/>
    <m/>
    <m/>
    <m/>
    <m/>
    <m/>
    <m/>
    <d v="2024-12-01T00:00:00"/>
    <m/>
    <s v="05"/>
    <m/>
    <m/>
    <m/>
    <s v="448"/>
    <m/>
    <m/>
    <m/>
    <m/>
    <m/>
    <m/>
    <m/>
    <m/>
    <m/>
    <m/>
    <m/>
    <m/>
    <m/>
    <m/>
    <s v="MATHIEU CHEMIN"/>
    <s v="071590"/>
    <s v="REGION GRAND OUEST"/>
    <s v="305493"/>
    <s v="AURELIE DEVILLIER"/>
    <s v="100 IMD"/>
    <x v="38"/>
    <x v="38"/>
    <s v="301609"/>
    <s v="MIKAEL DEBAIN"/>
    <s v="200 IMP"/>
    <x v="87"/>
    <x v="87"/>
    <m/>
    <m/>
    <m/>
    <m/>
    <s v="993293"/>
    <s v="SECTEUR BLANC"/>
  </r>
  <r>
    <n v="993292"/>
    <n v="50101528"/>
    <x v="0"/>
    <s v="REGION CENTRE EST"/>
    <x v="0"/>
    <s v="50101528"/>
    <s v="993292"/>
    <x v="1"/>
    <s v="E"/>
    <m/>
    <m/>
    <m/>
    <s v="SECTEUR BLANC"/>
    <m/>
    <m/>
    <m/>
    <m/>
    <m/>
    <m/>
    <m/>
    <d v="2024-12-01T00:00:00"/>
    <m/>
    <s v="05"/>
    <m/>
    <m/>
    <m/>
    <s v="505"/>
    <m/>
    <m/>
    <m/>
    <m/>
    <m/>
    <m/>
    <m/>
    <m/>
    <m/>
    <m/>
    <m/>
    <m/>
    <m/>
    <m/>
    <s v="JEROME CARPANETTO"/>
    <s v="900582"/>
    <s v="REGION CENTRE EST"/>
    <s v="182240"/>
    <s v="FREDERIC MARTINELLI"/>
    <s v="100 IMD"/>
    <x v="2"/>
    <x v="2"/>
    <s v="305466"/>
    <s v="ANTHONY COLAS"/>
    <s v="200 IMP"/>
    <x v="2"/>
    <x v="2"/>
    <s v="306329"/>
    <s v="EMERIC PETIT"/>
    <s v="445 CCA"/>
    <s v="HC"/>
    <s v="993292"/>
    <s v="SECTEUR BLANC"/>
  </r>
  <r>
    <n v="993291"/>
    <n v="50101527"/>
    <x v="0"/>
    <s v="REGION CENTRE EST"/>
    <x v="0"/>
    <s v="50101527"/>
    <s v="993291"/>
    <x v="1"/>
    <s v="E"/>
    <m/>
    <m/>
    <m/>
    <s v="SECTEUR BLANC"/>
    <m/>
    <m/>
    <m/>
    <m/>
    <m/>
    <m/>
    <m/>
    <d v="2024-12-01T00:00:00"/>
    <m/>
    <s v="05"/>
    <m/>
    <m/>
    <m/>
    <s v="504"/>
    <m/>
    <m/>
    <m/>
    <m/>
    <m/>
    <m/>
    <m/>
    <m/>
    <m/>
    <m/>
    <m/>
    <m/>
    <m/>
    <m/>
    <s v="JEROME CARPANETTO"/>
    <s v="900582"/>
    <s v="REGION CENTRE EST"/>
    <s v="182240"/>
    <s v="FREDERIC MARTINELLI"/>
    <s v="100 IMD"/>
    <x v="2"/>
    <x v="2"/>
    <s v="305466"/>
    <s v="ANTHONY COLAS"/>
    <s v="200 IMP"/>
    <x v="2"/>
    <x v="2"/>
    <s v="304311"/>
    <s v="EDOUARD VEILLON"/>
    <s v="440 CCT"/>
    <s v="HC"/>
    <s v="993291"/>
    <s v="SECTEUR BLANC"/>
  </r>
  <r>
    <n v="993290"/>
    <n v="50101526"/>
    <x v="0"/>
    <s v="REGION CENTRE EST"/>
    <x v="0"/>
    <s v="50101526"/>
    <s v="993290"/>
    <x v="1"/>
    <s v="E"/>
    <m/>
    <m/>
    <m/>
    <s v="SECTEUR BLANC"/>
    <m/>
    <m/>
    <m/>
    <m/>
    <m/>
    <m/>
    <m/>
    <d v="2024-12-01T00:00:00"/>
    <m/>
    <s v="05"/>
    <m/>
    <m/>
    <m/>
    <s v="503"/>
    <m/>
    <m/>
    <m/>
    <m/>
    <m/>
    <m/>
    <m/>
    <m/>
    <m/>
    <m/>
    <m/>
    <m/>
    <m/>
    <m/>
    <s v="JEROME CARPANETTO"/>
    <s v="900582"/>
    <s v="REGION CENTRE EST"/>
    <s v="182240"/>
    <s v="FREDERIC MARTINELLI"/>
    <s v="100 IMD"/>
    <x v="2"/>
    <x v="2"/>
    <s v="305466"/>
    <s v="ANTHONY COLAS"/>
    <s v="200 IMP"/>
    <x v="2"/>
    <x v="2"/>
    <m/>
    <m/>
    <m/>
    <m/>
    <s v="993290"/>
    <s v="SECTEUR BLANC"/>
  </r>
  <r>
    <n v="993289"/>
    <n v="50101525"/>
    <x v="0"/>
    <s v="REGION CENTRE EST"/>
    <x v="0"/>
    <s v="50101525"/>
    <s v="993289"/>
    <x v="1"/>
    <s v="E"/>
    <m/>
    <m/>
    <m/>
    <s v="SECTEUR BLANC"/>
    <m/>
    <m/>
    <m/>
    <m/>
    <m/>
    <m/>
    <m/>
    <d v="2024-12-01T00:00:00"/>
    <m/>
    <s v="05"/>
    <m/>
    <m/>
    <m/>
    <s v="502"/>
    <m/>
    <m/>
    <m/>
    <m/>
    <m/>
    <m/>
    <m/>
    <m/>
    <m/>
    <m/>
    <m/>
    <m/>
    <m/>
    <m/>
    <s v="JEROME CARPANETTO"/>
    <s v="900582"/>
    <s v="REGION CENTRE EST"/>
    <s v="182240"/>
    <s v="FREDERIC MARTINELLI"/>
    <s v="100 IMD"/>
    <x v="2"/>
    <x v="2"/>
    <s v="305466"/>
    <s v="ANTHONY COLAS"/>
    <s v="200 IMP"/>
    <x v="2"/>
    <x v="2"/>
    <s v="300895"/>
    <s v="LUDIVINE PUTELLI"/>
    <s v="444 CCTM.S"/>
    <s v="HC"/>
    <s v="993289"/>
    <s v="SECTEUR BLANC"/>
  </r>
  <r>
    <n v="993288"/>
    <n v="50101524"/>
    <x v="0"/>
    <s v="REGION CENTRE EST"/>
    <x v="0"/>
    <s v="50101524"/>
    <s v="993288"/>
    <x v="1"/>
    <s v="E"/>
    <m/>
    <m/>
    <m/>
    <s v="SECTEUR BLANC"/>
    <m/>
    <m/>
    <m/>
    <m/>
    <m/>
    <m/>
    <m/>
    <d v="2024-12-01T00:00:00"/>
    <m/>
    <s v="05"/>
    <m/>
    <m/>
    <m/>
    <s v="501"/>
    <m/>
    <m/>
    <m/>
    <m/>
    <m/>
    <m/>
    <m/>
    <m/>
    <m/>
    <m/>
    <m/>
    <m/>
    <m/>
    <m/>
    <s v="JEROME CARPANETTO"/>
    <s v="900582"/>
    <s v="REGION CENTRE EST"/>
    <s v="182240"/>
    <s v="FREDERIC MARTINELLI"/>
    <s v="100 IMD"/>
    <x v="2"/>
    <x v="2"/>
    <s v="305466"/>
    <s v="ANTHONY COLAS"/>
    <s v="200 IMP"/>
    <x v="2"/>
    <x v="2"/>
    <m/>
    <m/>
    <m/>
    <m/>
    <s v="993288"/>
    <s v="SECTEUR BLANC"/>
  </r>
  <r>
    <n v="993287"/>
    <n v="50101523"/>
    <x v="0"/>
    <s v="REGION CENTRE EST"/>
    <x v="0"/>
    <s v="50101523"/>
    <s v="993287"/>
    <x v="1"/>
    <s v="E"/>
    <m/>
    <m/>
    <m/>
    <s v="SECTEUR BLANC"/>
    <m/>
    <m/>
    <m/>
    <m/>
    <m/>
    <m/>
    <m/>
    <d v="2024-12-01T00:00:00"/>
    <m/>
    <s v="05"/>
    <m/>
    <m/>
    <m/>
    <s v="500"/>
    <m/>
    <m/>
    <m/>
    <m/>
    <m/>
    <m/>
    <m/>
    <m/>
    <m/>
    <m/>
    <m/>
    <m/>
    <m/>
    <m/>
    <s v="JEROME CARPANETTO"/>
    <s v="900582"/>
    <s v="REGION CENTRE EST"/>
    <s v="182240"/>
    <s v="FREDERIC MARTINELLI"/>
    <s v="100 IMD"/>
    <x v="2"/>
    <x v="2"/>
    <s v="305466"/>
    <s v="ANTHONY COLAS"/>
    <s v="200 IMP"/>
    <x v="2"/>
    <x v="2"/>
    <m/>
    <m/>
    <m/>
    <m/>
    <s v="993287"/>
    <s v="SECTEUR BLANC"/>
  </r>
  <r>
    <n v="993286"/>
    <n v="50101522"/>
    <x v="0"/>
    <s v="REGION CENTRE EST"/>
    <x v="0"/>
    <s v="50101522"/>
    <s v="993286"/>
    <x v="1"/>
    <s v="E"/>
    <m/>
    <m/>
    <m/>
    <s v="SECTEUR BLANC"/>
    <m/>
    <m/>
    <m/>
    <m/>
    <m/>
    <m/>
    <m/>
    <d v="2024-12-01T00:00:00"/>
    <m/>
    <s v="05"/>
    <m/>
    <m/>
    <m/>
    <s v="499"/>
    <m/>
    <m/>
    <m/>
    <m/>
    <m/>
    <m/>
    <m/>
    <m/>
    <m/>
    <m/>
    <m/>
    <m/>
    <m/>
    <m/>
    <s v="JEROME CARPANETTO"/>
    <s v="900582"/>
    <s v="REGION CENTRE EST"/>
    <s v="182240"/>
    <s v="FREDERIC MARTINELLI"/>
    <s v="100 IMD"/>
    <x v="2"/>
    <x v="2"/>
    <s v="305466"/>
    <s v="ANTHONY COLAS"/>
    <s v="200 IMP"/>
    <x v="2"/>
    <x v="2"/>
    <m/>
    <m/>
    <m/>
    <m/>
    <s v="993286"/>
    <s v="SECTEUR BLANC"/>
  </r>
  <r>
    <n v="993285"/>
    <n v="50101521"/>
    <x v="0"/>
    <s v="REGION CENTRE EST"/>
    <x v="0"/>
    <s v="50101521"/>
    <s v="993285"/>
    <x v="1"/>
    <s v="E"/>
    <m/>
    <m/>
    <m/>
    <s v="SECTEUR BLANC"/>
    <m/>
    <m/>
    <m/>
    <m/>
    <m/>
    <m/>
    <m/>
    <d v="2024-12-01T00:00:00"/>
    <m/>
    <s v="05"/>
    <m/>
    <m/>
    <m/>
    <s v="498"/>
    <m/>
    <m/>
    <m/>
    <m/>
    <m/>
    <m/>
    <m/>
    <m/>
    <m/>
    <m/>
    <m/>
    <m/>
    <m/>
    <m/>
    <s v="JEROME CARPANETTO"/>
    <s v="900582"/>
    <s v="REGION CENTRE EST"/>
    <s v="182240"/>
    <s v="FREDERIC MARTINELLI"/>
    <s v="100 IMD"/>
    <x v="2"/>
    <x v="2"/>
    <s v="305466"/>
    <s v="ANTHONY COLAS"/>
    <s v="200 IMP"/>
    <x v="2"/>
    <x v="2"/>
    <m/>
    <m/>
    <m/>
    <m/>
    <s v="993285"/>
    <s v="SECTEUR BLANC"/>
  </r>
  <r>
    <n v="993284"/>
    <n v="50101520"/>
    <x v="0"/>
    <s v="REGION GRAND OUEST"/>
    <x v="0"/>
    <s v="50101520"/>
    <s v="993284"/>
    <x v="1"/>
    <s v="E"/>
    <m/>
    <m/>
    <m/>
    <s v="SECTEUR BLANC"/>
    <m/>
    <m/>
    <m/>
    <m/>
    <m/>
    <m/>
    <m/>
    <d v="2024-12-01T00:00:00"/>
    <m/>
    <s v="05"/>
    <m/>
    <m/>
    <m/>
    <s v="316"/>
    <m/>
    <m/>
    <m/>
    <m/>
    <m/>
    <m/>
    <m/>
    <m/>
    <m/>
    <m/>
    <m/>
    <m/>
    <m/>
    <m/>
    <s v="MATHIEU CHEMIN"/>
    <s v="071590"/>
    <s v="REGION GRAND OUEST"/>
    <s v="305493"/>
    <s v="AURELIE DEVILLIER"/>
    <s v="100 IMD"/>
    <x v="38"/>
    <x v="38"/>
    <s v="306079"/>
    <s v="ANTHONY CAPELLO"/>
    <s v="200 IMP"/>
    <x v="103"/>
    <x v="103"/>
    <m/>
    <m/>
    <m/>
    <m/>
    <s v="993284"/>
    <s v="SECTEUR BLANC"/>
  </r>
  <r>
    <n v="993283"/>
    <n v="50101519"/>
    <x v="0"/>
    <s v="REGION GRAND OUEST"/>
    <x v="0"/>
    <s v="50101519"/>
    <s v="993283"/>
    <x v="1"/>
    <s v="E"/>
    <m/>
    <m/>
    <m/>
    <s v="SECTEUR BLANC"/>
    <m/>
    <m/>
    <m/>
    <m/>
    <m/>
    <m/>
    <m/>
    <d v="2024-12-01T00:00:00"/>
    <m/>
    <s v="05"/>
    <m/>
    <m/>
    <m/>
    <s v="431"/>
    <m/>
    <m/>
    <m/>
    <m/>
    <m/>
    <m/>
    <m/>
    <m/>
    <m/>
    <m/>
    <m/>
    <m/>
    <m/>
    <m/>
    <s v="MATHIEU CHEMIN"/>
    <s v="071590"/>
    <s v="REGION GRAND OUEST"/>
    <s v="305493"/>
    <s v="AURELIE DEVILLIER"/>
    <s v="100 IMD"/>
    <x v="38"/>
    <x v="38"/>
    <s v="306079"/>
    <s v="ANTHONY CAPELLO"/>
    <s v="200 IMP"/>
    <x v="103"/>
    <x v="103"/>
    <s v="173864"/>
    <s v="FABIEN COCHET"/>
    <s v="370 CC.E"/>
    <s v="HC"/>
    <s v="993283"/>
    <s v="SECTEUR BLANC"/>
  </r>
  <r>
    <n v="993281"/>
    <n v="50101517"/>
    <x v="0"/>
    <s v="REGION GRAND OUEST"/>
    <x v="0"/>
    <s v="50101517"/>
    <s v="993281"/>
    <x v="1"/>
    <s v="E"/>
    <m/>
    <m/>
    <m/>
    <s v="SECTEUR BLANC"/>
    <m/>
    <m/>
    <m/>
    <m/>
    <m/>
    <m/>
    <m/>
    <d v="2024-12-01T00:00:00"/>
    <m/>
    <s v="05"/>
    <m/>
    <m/>
    <m/>
    <s v="429"/>
    <m/>
    <m/>
    <m/>
    <m/>
    <m/>
    <m/>
    <m/>
    <m/>
    <m/>
    <m/>
    <m/>
    <m/>
    <m/>
    <m/>
    <s v="MATHIEU CHEMIN"/>
    <s v="071590"/>
    <s v="REGION GRAND OUEST"/>
    <s v="305493"/>
    <s v="AURELIE DEVILLIER"/>
    <s v="100 IMD"/>
    <x v="38"/>
    <x v="38"/>
    <s v="306079"/>
    <s v="ANTHONY CAPELLO"/>
    <s v="200 IMP"/>
    <x v="103"/>
    <x v="103"/>
    <m/>
    <m/>
    <m/>
    <m/>
    <s v="993281"/>
    <s v="SECTEUR BLANC"/>
  </r>
  <r>
    <n v="993280"/>
    <n v="50101516"/>
    <x v="0"/>
    <s v="REGION GRAND SUD"/>
    <x v="0"/>
    <s v="50101516"/>
    <s v="993280"/>
    <x v="1"/>
    <s v="E"/>
    <m/>
    <m/>
    <m/>
    <s v="SECTEUR BLANC"/>
    <m/>
    <m/>
    <m/>
    <m/>
    <m/>
    <m/>
    <m/>
    <d v="2024-07-01T00:00:00"/>
    <m/>
    <s v="05"/>
    <m/>
    <m/>
    <m/>
    <s v="508"/>
    <m/>
    <m/>
    <m/>
    <m/>
    <m/>
    <m/>
    <m/>
    <m/>
    <m/>
    <m/>
    <m/>
    <m/>
    <m/>
    <m/>
    <s v="FREDERIC MESTRE"/>
    <s v="071251"/>
    <s v="REGION GRAND SUD"/>
    <s v="193087"/>
    <s v="NICOLAS LEVEQUE"/>
    <s v="100 IMD"/>
    <x v="16"/>
    <x v="16"/>
    <s v="305409"/>
    <s v="SAMIA CONDELLO"/>
    <s v="200 IMP"/>
    <x v="101"/>
    <x v="101"/>
    <s v="302712"/>
    <s v="MORGAN GOYET"/>
    <s v="386 IE"/>
    <s v="HC"/>
    <s v="993280"/>
    <s v="SECTEUR BLANC"/>
  </r>
  <r>
    <n v="993279"/>
    <n v="50101515"/>
    <x v="0"/>
    <s v="REGION GRAND SUD"/>
    <x v="0"/>
    <s v="50101515"/>
    <s v="993279"/>
    <x v="1"/>
    <s v="E"/>
    <m/>
    <m/>
    <m/>
    <s v="SECTEUR BLANC"/>
    <m/>
    <m/>
    <m/>
    <m/>
    <m/>
    <m/>
    <m/>
    <d v="2024-07-01T00:00:00"/>
    <m/>
    <s v="05"/>
    <m/>
    <m/>
    <m/>
    <s v="507"/>
    <m/>
    <m/>
    <m/>
    <m/>
    <m/>
    <m/>
    <m/>
    <m/>
    <m/>
    <m/>
    <m/>
    <m/>
    <m/>
    <m/>
    <s v="FREDERIC MESTRE"/>
    <s v="071251"/>
    <s v="REGION GRAND SUD"/>
    <s v="193087"/>
    <s v="NICOLAS LEVEQUE"/>
    <s v="100 IMD"/>
    <x v="16"/>
    <x v="16"/>
    <s v="300625"/>
    <s v="JOHANN CLEMENT"/>
    <s v="200 IMP"/>
    <x v="111"/>
    <x v="111"/>
    <s v="305693"/>
    <s v="MATHIEU MOUYREN"/>
    <s v="440 CCT"/>
    <s v="HC"/>
    <s v="993279"/>
    <s v="SECTEUR BLANC"/>
  </r>
  <r>
    <n v="993278"/>
    <n v="50101514"/>
    <x v="0"/>
    <s v="REGION GRAND SUD"/>
    <x v="0"/>
    <s v="50101514"/>
    <s v="993278"/>
    <x v="1"/>
    <s v="E"/>
    <m/>
    <m/>
    <m/>
    <s v="SECTEUR BLANC"/>
    <m/>
    <m/>
    <m/>
    <m/>
    <m/>
    <m/>
    <m/>
    <d v="2024-07-01T00:00:00"/>
    <m/>
    <s v="05"/>
    <m/>
    <m/>
    <m/>
    <s v="506"/>
    <m/>
    <m/>
    <m/>
    <m/>
    <m/>
    <m/>
    <m/>
    <m/>
    <m/>
    <m/>
    <m/>
    <m/>
    <m/>
    <m/>
    <s v="FREDERIC MESTRE"/>
    <s v="071251"/>
    <s v="REGION GRAND SUD"/>
    <s v="193087"/>
    <s v="NICOLAS LEVEQUE"/>
    <s v="100 IMD"/>
    <x v="16"/>
    <x v="16"/>
    <s v="300625"/>
    <s v="JOHANN CLEMENT"/>
    <s v="200 IMP"/>
    <x v="111"/>
    <x v="111"/>
    <m/>
    <m/>
    <m/>
    <m/>
    <s v="993278"/>
    <s v="SECTEUR BLANC"/>
  </r>
  <r>
    <n v="993277"/>
    <n v="50101513"/>
    <x v="0"/>
    <s v="REGION GRAND SUD"/>
    <x v="0"/>
    <s v="50101513"/>
    <s v="993277"/>
    <x v="1"/>
    <s v="E"/>
    <m/>
    <m/>
    <m/>
    <s v="SECTEUR BLANC"/>
    <m/>
    <m/>
    <m/>
    <m/>
    <m/>
    <m/>
    <m/>
    <d v="2024-07-01T00:00:00"/>
    <m/>
    <s v="05"/>
    <m/>
    <m/>
    <m/>
    <s v="505"/>
    <m/>
    <m/>
    <m/>
    <m/>
    <m/>
    <m/>
    <m/>
    <m/>
    <m/>
    <m/>
    <m/>
    <m/>
    <m/>
    <m/>
    <s v="FREDERIC MESTRE"/>
    <s v="071251"/>
    <s v="REGION GRAND SUD"/>
    <s v="193087"/>
    <s v="NICOLAS LEVEQUE"/>
    <s v="100 IMD"/>
    <x v="16"/>
    <x v="16"/>
    <s v="300625"/>
    <s v="JOHANN CLEMENT"/>
    <s v="200 IMP"/>
    <x v="111"/>
    <x v="111"/>
    <s v="304843"/>
    <s v="SANDRINE KONKLEWSKI"/>
    <s v="440 CCT"/>
    <s v="HC"/>
    <s v="993277"/>
    <s v="SECTEUR BLANC"/>
  </r>
  <r>
    <n v="993276"/>
    <n v="50101512"/>
    <x v="0"/>
    <s v="REGION GRAND SUD"/>
    <x v="0"/>
    <s v="50101512"/>
    <s v="993276"/>
    <x v="1"/>
    <s v="E"/>
    <m/>
    <m/>
    <m/>
    <s v="SECTEUR BLANC"/>
    <m/>
    <m/>
    <m/>
    <m/>
    <m/>
    <m/>
    <m/>
    <d v="2024-07-01T00:00:00"/>
    <m/>
    <s v="05"/>
    <m/>
    <m/>
    <m/>
    <s v="504"/>
    <m/>
    <m/>
    <m/>
    <m/>
    <m/>
    <m/>
    <m/>
    <m/>
    <m/>
    <m/>
    <m/>
    <m/>
    <m/>
    <m/>
    <s v="FREDERIC MESTRE"/>
    <s v="071251"/>
    <s v="REGION GRAND SUD"/>
    <s v="193087"/>
    <s v="NICOLAS LEVEQUE"/>
    <s v="100 IMD"/>
    <x v="16"/>
    <x v="16"/>
    <s v="167187"/>
    <s v="CHRISTOPHE FOUILLOUSE"/>
    <s v="200 IMP"/>
    <x v="25"/>
    <x v="25"/>
    <m/>
    <m/>
    <m/>
    <m/>
    <s v="993276"/>
    <s v="SECTEUR BLANC"/>
  </r>
  <r>
    <n v="993275"/>
    <n v="50101511"/>
    <x v="0"/>
    <s v="REGION GRAND SUD"/>
    <x v="0"/>
    <s v="50101511"/>
    <s v="993275"/>
    <x v="1"/>
    <s v="E"/>
    <m/>
    <m/>
    <m/>
    <s v="SECTEUR BLANC"/>
    <m/>
    <m/>
    <m/>
    <m/>
    <m/>
    <m/>
    <m/>
    <d v="2024-07-01T00:00:00"/>
    <m/>
    <s v="05"/>
    <m/>
    <m/>
    <m/>
    <s v="503"/>
    <m/>
    <m/>
    <m/>
    <m/>
    <m/>
    <m/>
    <m/>
    <m/>
    <m/>
    <m/>
    <m/>
    <m/>
    <m/>
    <m/>
    <s v="FREDERIC MESTRE"/>
    <s v="071251"/>
    <s v="REGION GRAND SUD"/>
    <s v="193087"/>
    <s v="NICOLAS LEVEQUE"/>
    <s v="100 IMD"/>
    <x v="16"/>
    <x v="16"/>
    <s v="167187"/>
    <s v="CHRISTOPHE FOUILLOUSE"/>
    <s v="200 IMP"/>
    <x v="25"/>
    <x v="25"/>
    <s v="304353"/>
    <s v="CHRISTOPHE DENIS"/>
    <s v="371 CCM.E"/>
    <s v="HC"/>
    <s v="993275"/>
    <s v="SECTEUR BLANC"/>
  </r>
  <r>
    <n v="993274"/>
    <n v="50101510"/>
    <x v="0"/>
    <s v="REGION GRAND SUD"/>
    <x v="0"/>
    <s v="50101510"/>
    <s v="993274"/>
    <x v="1"/>
    <s v="E"/>
    <m/>
    <m/>
    <m/>
    <s v="SECTEUR BLANC"/>
    <m/>
    <m/>
    <m/>
    <m/>
    <m/>
    <m/>
    <m/>
    <d v="2024-09-01T00:00:00"/>
    <m/>
    <s v="05"/>
    <m/>
    <m/>
    <m/>
    <s v="502"/>
    <m/>
    <m/>
    <m/>
    <m/>
    <m/>
    <m/>
    <m/>
    <m/>
    <m/>
    <m/>
    <m/>
    <m/>
    <m/>
    <m/>
    <s v="FREDERIC MESTRE"/>
    <s v="071251"/>
    <s v="REGION GRAND SUD"/>
    <s v="193087"/>
    <s v="NICOLAS LEVEQUE"/>
    <s v="100 IMD"/>
    <x v="16"/>
    <x v="16"/>
    <s v="167187"/>
    <s v="CHRISTOPHE FOUILLOUSE"/>
    <s v="200 IMP"/>
    <x v="25"/>
    <x v="25"/>
    <s v="306186"/>
    <s v="MATHYS RAGEADE"/>
    <s v="445 CCA"/>
    <s v="HC"/>
    <s v="993274"/>
    <s v="SECTEUR BLANC"/>
  </r>
  <r>
    <n v="993273"/>
    <n v="50101509"/>
    <x v="0"/>
    <s v="REGION GRAND SUD"/>
    <x v="0"/>
    <s v="50101509"/>
    <s v="993273"/>
    <x v="1"/>
    <s v="E"/>
    <m/>
    <m/>
    <m/>
    <s v="SECTEUR BLANC"/>
    <m/>
    <m/>
    <m/>
    <m/>
    <m/>
    <m/>
    <m/>
    <d v="2024-07-01T00:00:00"/>
    <m/>
    <s v="05"/>
    <m/>
    <m/>
    <m/>
    <s v="501"/>
    <m/>
    <m/>
    <m/>
    <m/>
    <m/>
    <m/>
    <m/>
    <m/>
    <m/>
    <m/>
    <m/>
    <m/>
    <m/>
    <m/>
    <s v="FREDERIC MESTRE"/>
    <s v="071251"/>
    <s v="REGION GRAND SUD"/>
    <s v="193087"/>
    <s v="NICOLAS LEVEQUE"/>
    <s v="100 IMD"/>
    <x v="16"/>
    <x v="16"/>
    <s v="167187"/>
    <s v="CHRISTOPHE FOUILLOUSE"/>
    <s v="200 IMP"/>
    <x v="25"/>
    <x v="25"/>
    <s v="304785"/>
    <s v="PHILIPPE LEDIG"/>
    <s v="440 CCT"/>
    <s v="HC"/>
    <s v="993273"/>
    <s v="SECTEUR BLANC"/>
  </r>
  <r>
    <n v="993272"/>
    <n v="50101508"/>
    <x v="0"/>
    <s v="REGION CENTRE EST"/>
    <x v="0"/>
    <s v="50101508"/>
    <s v="993272"/>
    <x v="1"/>
    <s v="E"/>
    <m/>
    <m/>
    <m/>
    <s v="SECTEUR BLANC"/>
    <m/>
    <m/>
    <m/>
    <m/>
    <m/>
    <m/>
    <m/>
    <d v="2024-12-01T00:00:00"/>
    <m/>
    <s v="05"/>
    <m/>
    <m/>
    <m/>
    <s v="500"/>
    <m/>
    <m/>
    <m/>
    <m/>
    <m/>
    <m/>
    <m/>
    <m/>
    <m/>
    <m/>
    <m/>
    <m/>
    <m/>
    <m/>
    <s v="JEROME CARPANETTO"/>
    <s v="900582"/>
    <s v="REGION CENTRE EST"/>
    <s v="305941"/>
    <s v="SAMUEL TRAGEL"/>
    <s v="100 IMD"/>
    <x v="14"/>
    <x v="14"/>
    <s v="304091"/>
    <s v="OPHELIE SCHMERBER"/>
    <s v="200 IMP"/>
    <x v="62"/>
    <x v="62"/>
    <m/>
    <m/>
    <m/>
    <m/>
    <s v="993272"/>
    <s v="SECTEUR BLANC"/>
  </r>
  <r>
    <n v="993271"/>
    <n v="50101507"/>
    <x v="0"/>
    <s v="REGION CENTRE EST"/>
    <x v="0"/>
    <s v="50101507"/>
    <s v="993271"/>
    <x v="1"/>
    <s v="E"/>
    <m/>
    <m/>
    <m/>
    <s v="SECTEUR BLANC"/>
    <m/>
    <m/>
    <m/>
    <m/>
    <m/>
    <m/>
    <m/>
    <d v="2024-12-01T00:00:00"/>
    <m/>
    <s v="05"/>
    <m/>
    <m/>
    <m/>
    <s v="499"/>
    <m/>
    <m/>
    <m/>
    <m/>
    <m/>
    <m/>
    <m/>
    <m/>
    <m/>
    <m/>
    <m/>
    <m/>
    <m/>
    <m/>
    <s v="JEROME CARPANETTO"/>
    <s v="900582"/>
    <s v="REGION CENTRE EST"/>
    <s v="305941"/>
    <s v="SAMUEL TRAGEL"/>
    <s v="100 IMD"/>
    <x v="14"/>
    <x v="14"/>
    <s v="304091"/>
    <s v="OPHELIE SCHMERBER"/>
    <s v="200 IMP"/>
    <x v="62"/>
    <x v="62"/>
    <m/>
    <m/>
    <m/>
    <m/>
    <s v="993271"/>
    <s v="SECTEUR BLANC"/>
  </r>
  <r>
    <n v="993270"/>
    <n v="50101506"/>
    <x v="0"/>
    <s v="REGION CENTRE EST"/>
    <x v="0"/>
    <s v="50101506"/>
    <s v="993270"/>
    <x v="1"/>
    <s v="E"/>
    <m/>
    <m/>
    <m/>
    <s v="SECTEUR BLANC"/>
    <m/>
    <m/>
    <m/>
    <m/>
    <m/>
    <m/>
    <m/>
    <d v="2024-12-01T00:00:00"/>
    <m/>
    <s v="05"/>
    <m/>
    <m/>
    <m/>
    <s v="498"/>
    <m/>
    <m/>
    <m/>
    <m/>
    <m/>
    <m/>
    <m/>
    <m/>
    <m/>
    <m/>
    <m/>
    <m/>
    <m/>
    <m/>
    <s v="JEROME CARPANETTO"/>
    <s v="900582"/>
    <s v="REGION CENTRE EST"/>
    <s v="305941"/>
    <s v="SAMUEL TRAGEL"/>
    <s v="100 IMD"/>
    <x v="14"/>
    <x v="14"/>
    <m/>
    <m/>
    <m/>
    <x v="33"/>
    <x v="33"/>
    <s v="306190"/>
    <s v="SANDRINE CINI"/>
    <s v="445 CCA"/>
    <s v="HC"/>
    <s v="993270"/>
    <s v="SECTEUR BLANC"/>
  </r>
  <r>
    <n v="993269"/>
    <n v="50101505"/>
    <x v="0"/>
    <s v="REGION CENTRE EST"/>
    <x v="0"/>
    <s v="50101505"/>
    <s v="993269"/>
    <x v="1"/>
    <s v="E"/>
    <m/>
    <m/>
    <m/>
    <s v="SECTEUR BLANC"/>
    <m/>
    <m/>
    <m/>
    <m/>
    <m/>
    <m/>
    <m/>
    <d v="2024-12-01T00:00:00"/>
    <m/>
    <s v="05"/>
    <m/>
    <m/>
    <m/>
    <s v="497"/>
    <m/>
    <m/>
    <m/>
    <m/>
    <m/>
    <m/>
    <m/>
    <m/>
    <m/>
    <m/>
    <m/>
    <m/>
    <m/>
    <m/>
    <s v="JEROME CARPANETTO"/>
    <s v="900582"/>
    <s v="REGION CENTRE EST"/>
    <s v="305941"/>
    <s v="SAMUEL TRAGEL"/>
    <s v="100 IMD"/>
    <x v="14"/>
    <x v="14"/>
    <s v="304004"/>
    <s v="LARA BALTAZAR"/>
    <s v="200 IMP"/>
    <x v="33"/>
    <x v="33"/>
    <m/>
    <m/>
    <m/>
    <m/>
    <s v="993269"/>
    <s v="SECTEUR BLANC"/>
  </r>
  <r>
    <n v="993268"/>
    <n v="50101504"/>
    <x v="0"/>
    <s v="REGION CENTRE EST"/>
    <x v="0"/>
    <s v="50101504"/>
    <s v="993268"/>
    <x v="1"/>
    <s v="E"/>
    <m/>
    <m/>
    <m/>
    <s v="SECTEUR BLANC"/>
    <m/>
    <m/>
    <m/>
    <m/>
    <m/>
    <m/>
    <m/>
    <d v="2024-12-01T00:00:00"/>
    <m/>
    <s v="05"/>
    <m/>
    <m/>
    <m/>
    <s v="496"/>
    <m/>
    <m/>
    <m/>
    <m/>
    <m/>
    <m/>
    <m/>
    <m/>
    <m/>
    <m/>
    <m/>
    <m/>
    <m/>
    <m/>
    <s v="JEROME CARPANETTO"/>
    <s v="900582"/>
    <s v="REGION CENTRE EST"/>
    <s v="305941"/>
    <s v="SAMUEL TRAGEL"/>
    <s v="100 IMD"/>
    <x v="14"/>
    <x v="14"/>
    <s v="304004"/>
    <s v="LARA BALTAZAR"/>
    <s v="200 IMP"/>
    <x v="33"/>
    <x v="33"/>
    <m/>
    <m/>
    <m/>
    <m/>
    <s v="993268"/>
    <s v="SECTEUR BLANC"/>
  </r>
  <r>
    <n v="993267"/>
    <n v="50101503"/>
    <x v="0"/>
    <s v="REGION CENTRE EST"/>
    <x v="0"/>
    <s v="50101503"/>
    <s v="993267"/>
    <x v="1"/>
    <s v="E"/>
    <m/>
    <m/>
    <m/>
    <s v="SECTEUR BLANC"/>
    <m/>
    <m/>
    <m/>
    <m/>
    <m/>
    <m/>
    <m/>
    <d v="2024-12-01T00:00:00"/>
    <m/>
    <s v="05"/>
    <m/>
    <m/>
    <m/>
    <s v="495"/>
    <m/>
    <m/>
    <m/>
    <m/>
    <m/>
    <m/>
    <m/>
    <m/>
    <m/>
    <m/>
    <m/>
    <m/>
    <m/>
    <m/>
    <s v="JEROME CARPANETTO"/>
    <s v="900582"/>
    <s v="REGION CENTRE EST"/>
    <m/>
    <m/>
    <m/>
    <x v="7"/>
    <x v="7"/>
    <m/>
    <m/>
    <m/>
    <x v="124"/>
    <x v="122"/>
    <m/>
    <m/>
    <m/>
    <m/>
    <s v="993267"/>
    <s v="SECTEUR BLANC"/>
  </r>
  <r>
    <n v="993266"/>
    <n v="50101502"/>
    <x v="0"/>
    <s v="REGION CENTRE EST"/>
    <x v="0"/>
    <s v="50101502"/>
    <s v="993266"/>
    <x v="1"/>
    <s v="E"/>
    <m/>
    <m/>
    <m/>
    <s v="SECTEUR BLANC"/>
    <m/>
    <m/>
    <m/>
    <m/>
    <m/>
    <m/>
    <m/>
    <d v="2024-12-01T00:00:00"/>
    <m/>
    <s v="05"/>
    <m/>
    <m/>
    <m/>
    <s v="494"/>
    <m/>
    <m/>
    <m/>
    <m/>
    <m/>
    <m/>
    <m/>
    <m/>
    <m/>
    <m/>
    <m/>
    <m/>
    <m/>
    <m/>
    <s v="JEROME CARPANETTO"/>
    <s v="900582"/>
    <s v="REGION CENTRE EST"/>
    <m/>
    <m/>
    <m/>
    <x v="7"/>
    <x v="7"/>
    <m/>
    <m/>
    <m/>
    <x v="124"/>
    <x v="122"/>
    <m/>
    <m/>
    <m/>
    <m/>
    <s v="993266"/>
    <s v="SECTEUR BLANC"/>
  </r>
  <r>
    <n v="993265"/>
    <n v="50101501"/>
    <x v="0"/>
    <s v="REGION CENTRE EST"/>
    <x v="0"/>
    <s v="50101501"/>
    <s v="993265"/>
    <x v="1"/>
    <s v="E"/>
    <m/>
    <m/>
    <m/>
    <s v="SECTEUR BLANC"/>
    <m/>
    <m/>
    <m/>
    <m/>
    <m/>
    <m/>
    <m/>
    <d v="2024-12-01T00:00:00"/>
    <m/>
    <s v="05"/>
    <m/>
    <m/>
    <m/>
    <s v="493"/>
    <m/>
    <m/>
    <m/>
    <m/>
    <m/>
    <m/>
    <m/>
    <m/>
    <m/>
    <m/>
    <m/>
    <m/>
    <m/>
    <m/>
    <s v="JEROME CARPANETTO"/>
    <s v="900582"/>
    <s v="REGION CENTRE EST"/>
    <m/>
    <m/>
    <m/>
    <x v="7"/>
    <x v="7"/>
    <m/>
    <m/>
    <m/>
    <x v="124"/>
    <x v="122"/>
    <m/>
    <m/>
    <m/>
    <m/>
    <s v="993265"/>
    <s v="SECTEUR BLANC"/>
  </r>
  <r>
    <n v="993264"/>
    <n v="50101500"/>
    <x v="0"/>
    <s v="REGION CENTRE EST"/>
    <x v="0"/>
    <s v="50101500"/>
    <s v="993264"/>
    <x v="1"/>
    <s v="E"/>
    <m/>
    <m/>
    <m/>
    <s v="SECTEUR BLANC"/>
    <m/>
    <m/>
    <m/>
    <m/>
    <m/>
    <m/>
    <m/>
    <d v="2024-12-01T00:00:00"/>
    <m/>
    <s v="05"/>
    <m/>
    <m/>
    <m/>
    <s v="492"/>
    <m/>
    <m/>
    <m/>
    <m/>
    <m/>
    <m/>
    <m/>
    <m/>
    <m/>
    <m/>
    <m/>
    <m/>
    <m/>
    <m/>
    <s v="JEROME CARPANETTO"/>
    <s v="900582"/>
    <s v="REGION CENTRE EST"/>
    <m/>
    <m/>
    <m/>
    <x v="7"/>
    <x v="7"/>
    <s v="305664"/>
    <s v="RACHEL ZUNINO"/>
    <s v="200 IMP"/>
    <x v="69"/>
    <x v="69"/>
    <s v="305897"/>
    <s v="MANUEL DA FONSECA"/>
    <s v="440 CCT"/>
    <s v="HC"/>
    <s v="993264"/>
    <s v="SECTEUR BLANC"/>
  </r>
  <r>
    <n v="993263"/>
    <n v="50101499"/>
    <x v="0"/>
    <s v="REGION CENTRE EST"/>
    <x v="0"/>
    <s v="50101499"/>
    <s v="993263"/>
    <x v="1"/>
    <s v="E"/>
    <m/>
    <m/>
    <m/>
    <s v="SECTEUR BLANC"/>
    <m/>
    <m/>
    <m/>
    <m/>
    <m/>
    <m/>
    <m/>
    <d v="2024-12-01T00:00:00"/>
    <m/>
    <s v="05"/>
    <m/>
    <m/>
    <m/>
    <s v="496"/>
    <m/>
    <m/>
    <m/>
    <m/>
    <m/>
    <m/>
    <m/>
    <m/>
    <m/>
    <m/>
    <m/>
    <m/>
    <m/>
    <m/>
    <s v="JEROME CARPANETTO"/>
    <s v="900582"/>
    <s v="REGION CENTRE EST"/>
    <s v="172115"/>
    <s v="GREGORY BACQUET"/>
    <s v="100 IMD"/>
    <x v="29"/>
    <x v="29"/>
    <s v="304936"/>
    <s v="CATHERINE LORITTE"/>
    <s v="200 IMP"/>
    <x v="85"/>
    <x v="85"/>
    <s v="303601"/>
    <s v="FRANCO GONCALVES"/>
    <s v="440 CCT"/>
    <s v="HC"/>
    <s v="993263"/>
    <s v="SECTEUR BLANC"/>
  </r>
  <r>
    <n v="993260"/>
    <n v="50101497"/>
    <x v="0"/>
    <s v="REGION CENTRE EST"/>
    <x v="0"/>
    <s v="50101497"/>
    <s v="993260"/>
    <x v="1"/>
    <s v="E"/>
    <m/>
    <m/>
    <m/>
    <s v="SECTEUR BLANC"/>
    <m/>
    <m/>
    <m/>
    <m/>
    <m/>
    <m/>
    <m/>
    <d v="2024-12-01T00:00:00"/>
    <m/>
    <s v="05"/>
    <m/>
    <m/>
    <m/>
    <s v="489"/>
    <m/>
    <m/>
    <m/>
    <m/>
    <m/>
    <m/>
    <m/>
    <m/>
    <m/>
    <m/>
    <m/>
    <m/>
    <m/>
    <m/>
    <s v="JEROME CARPANETTO"/>
    <s v="900582"/>
    <s v="REGION CENTRE EST"/>
    <m/>
    <m/>
    <m/>
    <x v="7"/>
    <x v="7"/>
    <s v="305060"/>
    <s v="ALEXIS RODRIGUES"/>
    <s v="200 IMP"/>
    <x v="109"/>
    <x v="109"/>
    <m/>
    <m/>
    <m/>
    <m/>
    <s v="993260"/>
    <s v="SECTEUR BLANC"/>
  </r>
  <r>
    <n v="993259"/>
    <n v="50101496"/>
    <x v="0"/>
    <s v="REGION CENTRE EST"/>
    <x v="0"/>
    <s v="50101496"/>
    <s v="993259"/>
    <x v="1"/>
    <s v="E"/>
    <m/>
    <m/>
    <m/>
    <s v="SECTEUR BLANC"/>
    <m/>
    <m/>
    <m/>
    <m/>
    <m/>
    <m/>
    <m/>
    <d v="2024-12-01T00:00:00"/>
    <m/>
    <s v="05"/>
    <m/>
    <m/>
    <m/>
    <s v="488"/>
    <m/>
    <m/>
    <m/>
    <m/>
    <m/>
    <m/>
    <m/>
    <m/>
    <m/>
    <m/>
    <m/>
    <m/>
    <m/>
    <m/>
    <s v="JEROME CARPANETTO"/>
    <s v="900582"/>
    <s v="REGION CENTRE EST"/>
    <m/>
    <m/>
    <m/>
    <x v="7"/>
    <x v="7"/>
    <s v="305060"/>
    <s v="ALEXIS RODRIGUES"/>
    <s v="200 IMP"/>
    <x v="109"/>
    <x v="109"/>
    <m/>
    <m/>
    <m/>
    <m/>
    <s v="993259"/>
    <s v="SECTEUR BLANC"/>
  </r>
  <r>
    <n v="993258"/>
    <n v="50101495"/>
    <x v="0"/>
    <s v="REGION CENTRE EST"/>
    <x v="0"/>
    <s v="50101495"/>
    <s v="993258"/>
    <x v="1"/>
    <s v="E"/>
    <m/>
    <m/>
    <m/>
    <s v="SECTEUR BLANC"/>
    <m/>
    <m/>
    <m/>
    <m/>
    <m/>
    <m/>
    <m/>
    <d v="2024-12-01T00:00:00"/>
    <m/>
    <s v="05"/>
    <m/>
    <m/>
    <m/>
    <s v="487"/>
    <m/>
    <m/>
    <m/>
    <m/>
    <m/>
    <m/>
    <m/>
    <m/>
    <m/>
    <m/>
    <m/>
    <m/>
    <m/>
    <m/>
    <s v="JEROME CARPANETTO"/>
    <s v="900582"/>
    <s v="REGION CENTRE EST"/>
    <m/>
    <m/>
    <m/>
    <x v="7"/>
    <x v="7"/>
    <s v="305060"/>
    <s v="ALEXIS RODRIGUES"/>
    <s v="200 IMP"/>
    <x v="109"/>
    <x v="109"/>
    <s v="305601"/>
    <s v="COLINDA QUESADA"/>
    <s v="440 CCT"/>
    <s v="HC"/>
    <s v="993258"/>
    <s v="SECTEUR BLANC"/>
  </r>
  <r>
    <n v="993256"/>
    <n v="50101493"/>
    <x v="0"/>
    <s v="REGION GRAND SUD"/>
    <x v="0"/>
    <s v="50101493"/>
    <s v="993256"/>
    <x v="1"/>
    <s v="E"/>
    <m/>
    <m/>
    <m/>
    <s v="SECTEUR BLANC"/>
    <m/>
    <m/>
    <m/>
    <m/>
    <m/>
    <m/>
    <m/>
    <d v="2024-07-01T00:00:00"/>
    <m/>
    <s v="05"/>
    <m/>
    <m/>
    <m/>
    <s v="486"/>
    <m/>
    <m/>
    <m/>
    <m/>
    <m/>
    <m/>
    <m/>
    <m/>
    <m/>
    <m/>
    <m/>
    <m/>
    <m/>
    <m/>
    <s v="FREDERIC MESTRE"/>
    <s v="071251"/>
    <s v="REGION GRAND SUD"/>
    <s v="193087"/>
    <s v="NICOLAS LEVEQUE"/>
    <s v="100 IMD"/>
    <x v="16"/>
    <x v="16"/>
    <s v="305596"/>
    <s v="SOLENE ANIN"/>
    <s v="200 IMP"/>
    <x v="22"/>
    <x v="22"/>
    <s v="304749"/>
    <s v="OLIVIER DROUET"/>
    <s v="440 CCT"/>
    <s v="HC"/>
    <s v="993256"/>
    <s v="SECTEUR BLANC"/>
  </r>
  <r>
    <n v="993255"/>
    <n v="50101492"/>
    <x v="0"/>
    <s v="REGION GRAND SUD"/>
    <x v="0"/>
    <s v="50101492"/>
    <s v="993255"/>
    <x v="1"/>
    <s v="G"/>
    <m/>
    <m/>
    <m/>
    <s v="SECTEUR BLANC"/>
    <m/>
    <m/>
    <m/>
    <m/>
    <m/>
    <m/>
    <m/>
    <d v="2024-07-01T00:00:00"/>
    <m/>
    <s v="05"/>
    <m/>
    <m/>
    <m/>
    <s v="485"/>
    <m/>
    <m/>
    <m/>
    <m/>
    <m/>
    <m/>
    <m/>
    <m/>
    <m/>
    <m/>
    <m/>
    <m/>
    <m/>
    <m/>
    <s v="FREDERIC MESTRE"/>
    <s v="071251"/>
    <s v="REGION GRAND SUD"/>
    <s v="193087"/>
    <s v="NICOLAS LEVEQUE"/>
    <s v="100 IMD"/>
    <x v="16"/>
    <x v="16"/>
    <s v="300625"/>
    <s v="JOHANN CLEMENT"/>
    <s v="200 IMP"/>
    <x v="111"/>
    <x v="111"/>
    <m/>
    <m/>
    <m/>
    <m/>
    <s v="993255"/>
    <s v="SECTEUR BLANC"/>
  </r>
  <r>
    <n v="993254"/>
    <n v="50101491"/>
    <x v="0"/>
    <s v="REGION GRAND SUD"/>
    <x v="0"/>
    <s v="50101491"/>
    <s v="993254"/>
    <x v="1"/>
    <s v="E"/>
    <m/>
    <m/>
    <m/>
    <s v="SECTEUR BLANC"/>
    <m/>
    <m/>
    <m/>
    <m/>
    <m/>
    <m/>
    <m/>
    <d v="2024-07-01T00:00:00"/>
    <m/>
    <s v="05"/>
    <m/>
    <m/>
    <m/>
    <s v="484"/>
    <m/>
    <m/>
    <m/>
    <m/>
    <m/>
    <m/>
    <m/>
    <m/>
    <m/>
    <m/>
    <m/>
    <m/>
    <m/>
    <m/>
    <s v="FREDERIC MESTRE"/>
    <s v="071251"/>
    <s v="REGION GRAND SUD"/>
    <s v="193087"/>
    <s v="NICOLAS LEVEQUE"/>
    <s v="100 IMD"/>
    <x v="16"/>
    <x v="16"/>
    <s v="305596"/>
    <s v="SOLENE ANIN"/>
    <s v="200 IMP"/>
    <x v="22"/>
    <x v="22"/>
    <m/>
    <m/>
    <m/>
    <m/>
    <s v="993254"/>
    <s v="SECTEUR BLANC"/>
  </r>
  <r>
    <n v="993253"/>
    <n v="50101490"/>
    <x v="0"/>
    <s v="REGION GRAND SUD"/>
    <x v="0"/>
    <s v="50101490"/>
    <s v="993253"/>
    <x v="1"/>
    <s v="E"/>
    <m/>
    <m/>
    <m/>
    <s v="SECTEUR BLANC"/>
    <m/>
    <m/>
    <m/>
    <m/>
    <m/>
    <m/>
    <m/>
    <d v="2024-11-30T00:00:00"/>
    <m/>
    <s v="05"/>
    <m/>
    <m/>
    <m/>
    <s v="483"/>
    <m/>
    <m/>
    <m/>
    <m/>
    <m/>
    <m/>
    <m/>
    <m/>
    <m/>
    <m/>
    <m/>
    <m/>
    <m/>
    <m/>
    <s v="FREDERIC MESTRE"/>
    <s v="071251"/>
    <s v="REGION GRAND SUD"/>
    <s v="193087"/>
    <s v="NICOLAS LEVEQUE"/>
    <s v="100 IMD"/>
    <x v="16"/>
    <x v="16"/>
    <s v="305596"/>
    <s v="SOLENE ANIN"/>
    <s v="200 IMP"/>
    <x v="22"/>
    <x v="22"/>
    <m/>
    <m/>
    <m/>
    <m/>
    <s v="993253"/>
    <s v="SECTEUR BLANC"/>
  </r>
  <r>
    <n v="993252"/>
    <n v="50101489"/>
    <x v="0"/>
    <s v="REGION GRAND SUD"/>
    <x v="0"/>
    <s v="50101489"/>
    <s v="993252"/>
    <x v="1"/>
    <s v="E"/>
    <m/>
    <m/>
    <m/>
    <s v="SECTEUR BLANC"/>
    <m/>
    <m/>
    <m/>
    <m/>
    <m/>
    <m/>
    <m/>
    <d v="2024-12-01T00:00:00"/>
    <m/>
    <s v="05"/>
    <m/>
    <m/>
    <m/>
    <s v="481"/>
    <m/>
    <m/>
    <m/>
    <m/>
    <m/>
    <m/>
    <m/>
    <m/>
    <m/>
    <m/>
    <m/>
    <m/>
    <m/>
    <m/>
    <s v="FREDERIC MESTRE"/>
    <s v="071251"/>
    <s v="REGION GRAND SUD"/>
    <s v="193087"/>
    <s v="NICOLAS LEVEQUE"/>
    <s v="100 IMD"/>
    <x v="16"/>
    <x v="16"/>
    <s v="305596"/>
    <s v="SOLENE ANIN"/>
    <s v="200 IMP"/>
    <x v="22"/>
    <x v="22"/>
    <m/>
    <m/>
    <m/>
    <m/>
    <s v="993252"/>
    <s v="SECTEUR BLANC"/>
  </r>
  <r>
    <n v="993251"/>
    <n v="50101488"/>
    <x v="0"/>
    <s v="REGION GRAND SUD"/>
    <x v="0"/>
    <s v="50101488"/>
    <s v="993251"/>
    <x v="1"/>
    <s v="E"/>
    <m/>
    <m/>
    <m/>
    <s v="SECTEUR BLANC"/>
    <m/>
    <m/>
    <m/>
    <m/>
    <m/>
    <m/>
    <m/>
    <d v="2024-07-01T00:00:00"/>
    <m/>
    <s v="05"/>
    <m/>
    <m/>
    <m/>
    <s v="478"/>
    <m/>
    <m/>
    <m/>
    <m/>
    <m/>
    <m/>
    <m/>
    <m/>
    <m/>
    <m/>
    <m/>
    <m/>
    <m/>
    <m/>
    <s v="FREDERIC MESTRE"/>
    <s v="071251"/>
    <s v="REGION GRAND SUD"/>
    <s v="193087"/>
    <s v="NICOLAS LEVEQUE"/>
    <s v="100 IMD"/>
    <x v="16"/>
    <x v="16"/>
    <s v="305596"/>
    <s v="SOLENE ANIN"/>
    <s v="200 IMP"/>
    <x v="22"/>
    <x v="22"/>
    <s v="305545"/>
    <s v="YOHAN FAYE"/>
    <s v="440 CCT"/>
    <s v="HC"/>
    <s v="993251"/>
    <s v="SECTEUR BLANC"/>
  </r>
  <r>
    <n v="993250"/>
    <n v="50101487"/>
    <x v="0"/>
    <s v="REGION CENTRE EST"/>
    <x v="0"/>
    <s v="50101487"/>
    <s v="993250"/>
    <x v="1"/>
    <s v="E"/>
    <m/>
    <m/>
    <m/>
    <s v="SECTEUR BLANC"/>
    <m/>
    <m/>
    <m/>
    <m/>
    <m/>
    <m/>
    <m/>
    <d v="2024-12-01T00:00:00"/>
    <m/>
    <s v="05"/>
    <m/>
    <m/>
    <m/>
    <s v="477"/>
    <m/>
    <m/>
    <m/>
    <m/>
    <m/>
    <m/>
    <m/>
    <m/>
    <m/>
    <m/>
    <m/>
    <m/>
    <m/>
    <m/>
    <s v="JEROME CARPANETTO"/>
    <s v="900582"/>
    <s v="REGION CENTRE EST"/>
    <m/>
    <m/>
    <m/>
    <x v="7"/>
    <x v="7"/>
    <m/>
    <m/>
    <m/>
    <x v="7"/>
    <x v="7"/>
    <m/>
    <m/>
    <m/>
    <m/>
    <s v="993250"/>
    <s v="SECTEUR BLANC"/>
  </r>
  <r>
    <n v="993249"/>
    <n v="50101486"/>
    <x v="0"/>
    <s v="REGION CENTRE EST"/>
    <x v="0"/>
    <s v="50101486"/>
    <s v="993249"/>
    <x v="1"/>
    <s v="E"/>
    <m/>
    <m/>
    <m/>
    <s v="SECTEUR BLANC"/>
    <m/>
    <m/>
    <m/>
    <m/>
    <m/>
    <m/>
    <m/>
    <d v="2024-12-01T00:00:00"/>
    <m/>
    <s v="05"/>
    <m/>
    <m/>
    <m/>
    <s v="476"/>
    <m/>
    <m/>
    <m/>
    <m/>
    <m/>
    <m/>
    <m/>
    <m/>
    <m/>
    <m/>
    <m/>
    <m/>
    <m/>
    <m/>
    <s v="JEROME CARPANETTO"/>
    <s v="900582"/>
    <s v="REGION CENTRE EST"/>
    <m/>
    <m/>
    <m/>
    <x v="7"/>
    <x v="7"/>
    <m/>
    <m/>
    <m/>
    <x v="7"/>
    <x v="7"/>
    <s v="192829"/>
    <s v="ARNAUD FORESTIER"/>
    <s v="440 CCT"/>
    <s v="HC"/>
    <s v="993249"/>
    <s v="SECTEUR BLANC"/>
  </r>
  <r>
    <n v="993248"/>
    <n v="50101485"/>
    <x v="0"/>
    <s v="REGION CENTRE EST"/>
    <x v="0"/>
    <s v="50101485"/>
    <s v="993248"/>
    <x v="1"/>
    <s v="E"/>
    <m/>
    <m/>
    <m/>
    <s v="SECTEUR BLANC"/>
    <m/>
    <m/>
    <m/>
    <m/>
    <m/>
    <m/>
    <m/>
    <d v="2024-12-01T00:00:00"/>
    <m/>
    <s v="05"/>
    <m/>
    <m/>
    <m/>
    <s v="472"/>
    <m/>
    <m/>
    <m/>
    <m/>
    <m/>
    <m/>
    <m/>
    <m/>
    <m/>
    <m/>
    <m/>
    <m/>
    <m/>
    <m/>
    <s v="JEROME CARPANETTO"/>
    <s v="900582"/>
    <s v="REGION CENTRE EST"/>
    <m/>
    <m/>
    <m/>
    <x v="7"/>
    <x v="7"/>
    <m/>
    <m/>
    <m/>
    <x v="7"/>
    <x v="7"/>
    <s v="305346"/>
    <s v="PAULINE MAZUE TAKOUACHET"/>
    <s v="441 CCTM"/>
    <s v="HC"/>
    <s v="993248"/>
    <s v="SECTEUR BLANC"/>
  </r>
  <r>
    <n v="993247"/>
    <n v="50101484"/>
    <x v="0"/>
    <s v="REGION CENTRE EST"/>
    <x v="0"/>
    <s v="50101484"/>
    <s v="993247"/>
    <x v="1"/>
    <s v="E"/>
    <m/>
    <m/>
    <m/>
    <s v="SECTEUR BLANC"/>
    <m/>
    <m/>
    <m/>
    <m/>
    <m/>
    <m/>
    <m/>
    <d v="2024-12-01T00:00:00"/>
    <m/>
    <s v="05"/>
    <m/>
    <m/>
    <m/>
    <s v="471"/>
    <m/>
    <m/>
    <m/>
    <m/>
    <m/>
    <m/>
    <m/>
    <m/>
    <m/>
    <m/>
    <m/>
    <m/>
    <m/>
    <m/>
    <s v="JEROME CARPANETTO"/>
    <s v="900582"/>
    <s v="REGION CENTRE EST"/>
    <m/>
    <m/>
    <m/>
    <x v="7"/>
    <x v="7"/>
    <m/>
    <m/>
    <m/>
    <x v="7"/>
    <x v="7"/>
    <m/>
    <m/>
    <m/>
    <m/>
    <s v="993247"/>
    <s v="SECTEUR BLANC"/>
  </r>
  <r>
    <n v="993246"/>
    <n v="50101483"/>
    <x v="0"/>
    <s v="REGION CENTRE EST"/>
    <x v="0"/>
    <s v="50101483"/>
    <s v="993246"/>
    <x v="1"/>
    <s v="E"/>
    <m/>
    <m/>
    <m/>
    <s v="SECTEUR BLANC"/>
    <m/>
    <m/>
    <m/>
    <m/>
    <m/>
    <m/>
    <m/>
    <d v="2024-12-01T00:00:00"/>
    <m/>
    <s v="05"/>
    <m/>
    <m/>
    <m/>
    <s v="470"/>
    <m/>
    <m/>
    <m/>
    <m/>
    <m/>
    <m/>
    <m/>
    <m/>
    <m/>
    <m/>
    <m/>
    <m/>
    <m/>
    <m/>
    <s v="JEROME CARPANETTO"/>
    <s v="900582"/>
    <s v="REGION CENTRE EST"/>
    <m/>
    <m/>
    <m/>
    <x v="7"/>
    <x v="7"/>
    <m/>
    <m/>
    <m/>
    <x v="7"/>
    <x v="7"/>
    <m/>
    <m/>
    <m/>
    <m/>
    <s v="993246"/>
    <s v="SECTEUR BLANC"/>
  </r>
  <r>
    <n v="993245"/>
    <n v="50101482"/>
    <x v="0"/>
    <s v="REGION CENTRE EST"/>
    <x v="0"/>
    <s v="50101482"/>
    <s v="993245"/>
    <x v="1"/>
    <s v="E"/>
    <m/>
    <m/>
    <m/>
    <s v="SECTEUR BLANC"/>
    <m/>
    <m/>
    <m/>
    <m/>
    <m/>
    <m/>
    <m/>
    <d v="2024-12-01T00:00:00"/>
    <m/>
    <s v="05"/>
    <m/>
    <m/>
    <m/>
    <s v="469"/>
    <m/>
    <m/>
    <m/>
    <m/>
    <m/>
    <m/>
    <m/>
    <m/>
    <m/>
    <m/>
    <m/>
    <m/>
    <m/>
    <m/>
    <s v="JEROME CARPANETTO"/>
    <s v="900582"/>
    <s v="REGION CENTRE EST"/>
    <m/>
    <m/>
    <m/>
    <x v="7"/>
    <x v="7"/>
    <m/>
    <m/>
    <m/>
    <x v="7"/>
    <x v="7"/>
    <m/>
    <m/>
    <m/>
    <m/>
    <s v="993245"/>
    <s v="SECTEUR BLANC"/>
  </r>
  <r>
    <n v="993244"/>
    <n v="50101481"/>
    <x v="0"/>
    <s v="REGION CENTRE EST"/>
    <x v="0"/>
    <s v="50101481"/>
    <s v="993244"/>
    <x v="1"/>
    <s v="E"/>
    <m/>
    <m/>
    <m/>
    <s v="SECTEUR BLANC"/>
    <m/>
    <m/>
    <m/>
    <m/>
    <m/>
    <m/>
    <m/>
    <d v="2024-12-01T00:00:00"/>
    <m/>
    <s v="05"/>
    <m/>
    <m/>
    <m/>
    <s v="468"/>
    <m/>
    <m/>
    <m/>
    <m/>
    <m/>
    <m/>
    <m/>
    <m/>
    <m/>
    <m/>
    <m/>
    <m/>
    <m/>
    <m/>
    <s v="JEROME CARPANETTO"/>
    <s v="900582"/>
    <s v="REGION CENTRE EST"/>
    <m/>
    <m/>
    <m/>
    <x v="7"/>
    <x v="7"/>
    <m/>
    <m/>
    <m/>
    <x v="7"/>
    <x v="7"/>
    <m/>
    <m/>
    <m/>
    <m/>
    <s v="993244"/>
    <s v="SECTEUR BLANC"/>
  </r>
  <r>
    <n v="993243"/>
    <n v="50101480"/>
    <x v="0"/>
    <s v="REGION GRAND SUD"/>
    <x v="0"/>
    <s v="50101480"/>
    <s v="993243"/>
    <x v="1"/>
    <s v="E"/>
    <m/>
    <m/>
    <m/>
    <s v="SECTEUR BLANC"/>
    <m/>
    <m/>
    <m/>
    <m/>
    <m/>
    <m/>
    <m/>
    <d v="2024-07-01T00:00:00"/>
    <m/>
    <s v="05"/>
    <m/>
    <m/>
    <m/>
    <s v="467"/>
    <m/>
    <m/>
    <m/>
    <m/>
    <m/>
    <m/>
    <m/>
    <m/>
    <m/>
    <m/>
    <m/>
    <m/>
    <m/>
    <m/>
    <s v="FREDERIC MESTRE"/>
    <s v="071251"/>
    <s v="REGION GRAND SUD"/>
    <s v="305131"/>
    <s v="BAPTISTE CHIKLI"/>
    <s v="100 IMD"/>
    <x v="12"/>
    <x v="12"/>
    <s v="303885"/>
    <s v="STEPHANE VIRET"/>
    <s v="200 IMP"/>
    <x v="66"/>
    <x v="66"/>
    <s v="193602"/>
    <s v="MILENE VIEIRA RODRIGUES"/>
    <s v="440 CCT"/>
    <s v="HC"/>
    <s v="993243"/>
    <s v="SECTEUR BLANC"/>
  </r>
  <r>
    <n v="993242"/>
    <n v="50101479"/>
    <x v="0"/>
    <s v="REGION GRAND SUD"/>
    <x v="0"/>
    <s v="50101479"/>
    <s v="993242"/>
    <x v="1"/>
    <s v="E"/>
    <m/>
    <m/>
    <m/>
    <s v="SECTEUR BLANC"/>
    <m/>
    <m/>
    <m/>
    <m/>
    <m/>
    <m/>
    <m/>
    <d v="2024-07-01T00:00:00"/>
    <m/>
    <s v="05"/>
    <m/>
    <m/>
    <m/>
    <s v="466"/>
    <m/>
    <m/>
    <m/>
    <m/>
    <m/>
    <m/>
    <m/>
    <m/>
    <m/>
    <m/>
    <m/>
    <m/>
    <m/>
    <m/>
    <s v="FREDERIC MESTRE"/>
    <s v="071251"/>
    <s v="REGION GRAND SUD"/>
    <s v="305131"/>
    <s v="BAPTISTE CHIKLI"/>
    <s v="100 IMD"/>
    <x v="12"/>
    <x v="12"/>
    <s v="303885"/>
    <s v="STEPHANE VIRET"/>
    <s v="200 IMP"/>
    <x v="66"/>
    <x v="66"/>
    <m/>
    <m/>
    <m/>
    <m/>
    <s v="993242"/>
    <s v="SECTEUR BLANC"/>
  </r>
  <r>
    <n v="993241"/>
    <n v="50101478"/>
    <x v="0"/>
    <s v="REGION GRAND SUD"/>
    <x v="0"/>
    <s v="50101478"/>
    <s v="993241"/>
    <x v="1"/>
    <s v="E"/>
    <m/>
    <m/>
    <m/>
    <s v="SECTEUR BLANC"/>
    <m/>
    <m/>
    <m/>
    <m/>
    <m/>
    <m/>
    <m/>
    <d v="2024-10-11T00:00:00"/>
    <m/>
    <s v="05"/>
    <m/>
    <m/>
    <m/>
    <s v="465"/>
    <m/>
    <m/>
    <m/>
    <m/>
    <m/>
    <m/>
    <m/>
    <m/>
    <m/>
    <m/>
    <m/>
    <m/>
    <m/>
    <m/>
    <s v="FREDERIC MESTRE"/>
    <s v="071251"/>
    <s v="REGION GRAND SUD"/>
    <s v="305131"/>
    <s v="BAPTISTE CHIKLI"/>
    <s v="100 IMD"/>
    <x v="12"/>
    <x v="12"/>
    <s v="303885"/>
    <s v="STEPHANE VIRET"/>
    <s v="200 IMP"/>
    <x v="66"/>
    <x v="66"/>
    <m/>
    <m/>
    <m/>
    <m/>
    <s v="993241"/>
    <s v="SECTEUR BLANC"/>
  </r>
  <r>
    <n v="993240"/>
    <n v="50101477"/>
    <x v="0"/>
    <s v="REGION GRAND SUD"/>
    <x v="0"/>
    <s v="50101477"/>
    <s v="993240"/>
    <x v="1"/>
    <s v="E"/>
    <m/>
    <m/>
    <m/>
    <s v="SECTEUR BLANC"/>
    <m/>
    <m/>
    <m/>
    <m/>
    <m/>
    <m/>
    <m/>
    <d v="2024-09-01T00:00:00"/>
    <m/>
    <s v="05"/>
    <m/>
    <m/>
    <m/>
    <s v="464"/>
    <m/>
    <m/>
    <m/>
    <m/>
    <m/>
    <m/>
    <m/>
    <m/>
    <m/>
    <m/>
    <m/>
    <m/>
    <m/>
    <m/>
    <s v="FREDERIC MESTRE"/>
    <s v="071251"/>
    <s v="REGION GRAND SUD"/>
    <s v="305131"/>
    <s v="BAPTISTE CHIKLI"/>
    <s v="100 IMD"/>
    <x v="12"/>
    <x v="12"/>
    <s v="304601"/>
    <s v="ALEXANDRE GAUCHE"/>
    <s v="200 IMP"/>
    <x v="112"/>
    <x v="112"/>
    <s v="306234"/>
    <s v="JONATHAN KALLA"/>
    <s v="445 CCA"/>
    <s v="HC"/>
    <s v="993240"/>
    <s v="SECTEUR BLANC"/>
  </r>
  <r>
    <n v="993239"/>
    <n v="50101476"/>
    <x v="0"/>
    <s v="REGION GRAND SUD"/>
    <x v="0"/>
    <s v="50101476"/>
    <s v="993239"/>
    <x v="1"/>
    <s v="E"/>
    <m/>
    <m/>
    <m/>
    <s v="SECTEUR BLANC"/>
    <m/>
    <m/>
    <m/>
    <m/>
    <m/>
    <m/>
    <m/>
    <d v="2024-07-01T00:00:00"/>
    <m/>
    <s v="05"/>
    <m/>
    <m/>
    <m/>
    <s v="463"/>
    <m/>
    <m/>
    <m/>
    <m/>
    <m/>
    <m/>
    <m/>
    <m/>
    <m/>
    <m/>
    <m/>
    <m/>
    <m/>
    <m/>
    <s v="FREDERIC MESTRE"/>
    <s v="071251"/>
    <s v="REGION GRAND SUD"/>
    <s v="305131"/>
    <s v="BAPTISTE CHIKLI"/>
    <s v="100 IMD"/>
    <x v="12"/>
    <x v="12"/>
    <s v="304601"/>
    <s v="ALEXANDRE GAUCHE"/>
    <s v="200 IMP"/>
    <x v="112"/>
    <x v="112"/>
    <s v="305712"/>
    <s v="MARIE COEFFET"/>
    <s v="440 CCT"/>
    <s v="HC"/>
    <s v="993239"/>
    <s v="SECTEUR BLANC"/>
  </r>
  <r>
    <n v="993238"/>
    <n v="50101475"/>
    <x v="0"/>
    <s v="REGION CENTRE EST"/>
    <x v="0"/>
    <s v="50101475"/>
    <s v="993238"/>
    <x v="1"/>
    <s v="E"/>
    <m/>
    <m/>
    <m/>
    <s v="SECTEUR BLANC"/>
    <m/>
    <m/>
    <m/>
    <m/>
    <m/>
    <m/>
    <m/>
    <d v="2024-12-01T00:00:00"/>
    <m/>
    <s v="05"/>
    <m/>
    <m/>
    <m/>
    <s v="462"/>
    <m/>
    <m/>
    <m/>
    <m/>
    <m/>
    <m/>
    <m/>
    <m/>
    <m/>
    <m/>
    <m/>
    <m/>
    <m/>
    <m/>
    <s v="JEROME CARPANETTO"/>
    <s v="900582"/>
    <s v="REGION CENTRE EST"/>
    <m/>
    <m/>
    <m/>
    <x v="7"/>
    <x v="7"/>
    <m/>
    <m/>
    <m/>
    <x v="7"/>
    <x v="7"/>
    <m/>
    <m/>
    <m/>
    <m/>
    <s v="993238"/>
    <s v="SECTEUR BLANC"/>
  </r>
  <r>
    <n v="993237"/>
    <n v="50101474"/>
    <x v="0"/>
    <s v="REGION GRAND SUD"/>
    <x v="0"/>
    <s v="50101474"/>
    <s v="993237"/>
    <x v="1"/>
    <s v="E"/>
    <m/>
    <m/>
    <m/>
    <s v="SECTEUR BLANC"/>
    <m/>
    <m/>
    <m/>
    <m/>
    <m/>
    <m/>
    <m/>
    <d v="2024-12-01T00:00:00"/>
    <m/>
    <s v="05"/>
    <m/>
    <m/>
    <m/>
    <s v="461"/>
    <m/>
    <m/>
    <m/>
    <m/>
    <m/>
    <m/>
    <m/>
    <m/>
    <m/>
    <m/>
    <m/>
    <m/>
    <m/>
    <m/>
    <s v="FREDERIC MESTRE"/>
    <s v="071251"/>
    <s v="REGION GRAND SUD"/>
    <s v="305131"/>
    <s v="BAPTISTE CHIKLI"/>
    <s v="100 IMD"/>
    <x v="12"/>
    <x v="12"/>
    <m/>
    <m/>
    <m/>
    <x v="44"/>
    <x v="44"/>
    <s v="305562"/>
    <s v="ARTHUR BOREL"/>
    <s v="440 CCT"/>
    <s v="HC"/>
    <s v="993237"/>
    <s v="SECTEUR BLANC"/>
  </r>
  <r>
    <n v="993236"/>
    <n v="50101473"/>
    <x v="0"/>
    <s v="REGION GRAND SUD"/>
    <x v="0"/>
    <s v="50101473"/>
    <s v="993236"/>
    <x v="1"/>
    <s v="E"/>
    <m/>
    <m/>
    <m/>
    <s v="SECTEUR BLANC"/>
    <m/>
    <m/>
    <m/>
    <m/>
    <m/>
    <m/>
    <m/>
    <d v="2024-07-01T00:00:00"/>
    <m/>
    <s v="05"/>
    <m/>
    <m/>
    <m/>
    <s v="460"/>
    <m/>
    <m/>
    <m/>
    <m/>
    <m/>
    <m/>
    <m/>
    <m/>
    <m/>
    <m/>
    <m/>
    <m/>
    <m/>
    <m/>
    <s v="FREDERIC MESTRE"/>
    <s v="071251"/>
    <s v="REGION GRAND SUD"/>
    <s v="305131"/>
    <s v="BAPTISTE CHIKLI"/>
    <s v="100 IMD"/>
    <x v="12"/>
    <x v="12"/>
    <s v="304601"/>
    <s v="ALEXANDRE GAUCHE"/>
    <s v="200 IMP"/>
    <x v="112"/>
    <x v="112"/>
    <s v="305163"/>
    <s v="PATRICE DIMITRIOU"/>
    <s v="440 CCT"/>
    <s v="HC"/>
    <s v="993236"/>
    <s v="SECTEUR BLANC"/>
  </r>
  <r>
    <n v="993190"/>
    <n v="50101467"/>
    <x v="0"/>
    <s v="REGION CENTRE EST"/>
    <x v="0"/>
    <s v="50101467"/>
    <s v="993190"/>
    <x v="1"/>
    <s v="E"/>
    <m/>
    <m/>
    <m/>
    <s v="SECTEUR BLANC"/>
    <m/>
    <m/>
    <m/>
    <m/>
    <m/>
    <m/>
    <m/>
    <d v="2024-12-01T00:00:00"/>
    <m/>
    <s v="05"/>
    <m/>
    <m/>
    <m/>
    <s v="495"/>
    <m/>
    <m/>
    <m/>
    <m/>
    <m/>
    <m/>
    <m/>
    <m/>
    <m/>
    <m/>
    <m/>
    <m/>
    <m/>
    <m/>
    <s v="JEROME CARPANETTO"/>
    <s v="900582"/>
    <s v="REGION CENTRE EST"/>
    <s v="182240"/>
    <s v="FREDERIC MARTINELLI"/>
    <s v="100 IMD"/>
    <x v="2"/>
    <x v="2"/>
    <s v="305466"/>
    <s v="ANTHONY COLAS"/>
    <s v="200 IMP"/>
    <x v="2"/>
    <x v="2"/>
    <s v="193536"/>
    <s v="STEPHANIE NADREAU"/>
    <s v="440 CCT"/>
    <s v="HC"/>
    <s v="993190"/>
    <s v="SECTEUR BLANC"/>
  </r>
  <r>
    <n v="993163"/>
    <n v="50101464"/>
    <x v="0"/>
    <s v="REGION GRAND SUD"/>
    <x v="0"/>
    <s v="50101464"/>
    <s v="993163"/>
    <x v="1"/>
    <s v="E"/>
    <m/>
    <m/>
    <m/>
    <s v="SECTEUR BLANC"/>
    <m/>
    <m/>
    <m/>
    <m/>
    <m/>
    <m/>
    <m/>
    <d v="2024-11-01T00:00:00"/>
    <m/>
    <s v="05"/>
    <m/>
    <m/>
    <m/>
    <s v="569"/>
    <m/>
    <m/>
    <m/>
    <m/>
    <m/>
    <m/>
    <m/>
    <m/>
    <m/>
    <m/>
    <m/>
    <m/>
    <m/>
    <m/>
    <s v="FREDERIC MESTRE"/>
    <s v="071251"/>
    <s v="REGION GRAND SUD"/>
    <s v="182484"/>
    <s v="SYLVAIN KERLOC H"/>
    <s v="100 IMD"/>
    <x v="24"/>
    <x v="24"/>
    <m/>
    <m/>
    <m/>
    <x v="98"/>
    <x v="98"/>
    <s v="182635"/>
    <s v="CHRISTOPHE BURNICHON"/>
    <s v="440 CCT"/>
    <s v="HC"/>
    <s v="993163"/>
    <s v="SECTEUR BLANC"/>
  </r>
  <r>
    <n v="993139"/>
    <n v="50101460"/>
    <x v="0"/>
    <s v="REGION GRAND OUEST"/>
    <x v="0"/>
    <s v="50101460"/>
    <s v="993139"/>
    <x v="1"/>
    <s v="E"/>
    <m/>
    <m/>
    <m/>
    <s v="SECTEUR BLANC"/>
    <m/>
    <m/>
    <m/>
    <m/>
    <m/>
    <m/>
    <m/>
    <d v="2024-10-01T00:00:00"/>
    <m/>
    <s v="05"/>
    <m/>
    <m/>
    <m/>
    <s v="427"/>
    <m/>
    <m/>
    <m/>
    <m/>
    <m/>
    <m/>
    <m/>
    <m/>
    <m/>
    <m/>
    <m/>
    <m/>
    <m/>
    <m/>
    <s v="MATHIEU CHEMIN"/>
    <s v="071590"/>
    <s v="REGION GRAND OUEST"/>
    <s v="306176"/>
    <s v="BERENGERE CORVELLEC"/>
    <s v="100 IMD"/>
    <x v="31"/>
    <x v="31"/>
    <s v="302611"/>
    <s v="ROMAIN ERNOULT"/>
    <s v="200 IMP"/>
    <x v="59"/>
    <x v="59"/>
    <s v="305347"/>
    <s v="MAXIME CHAUVET"/>
    <s v="440 CCT"/>
    <s v="HC"/>
    <s v="993139"/>
    <s v="SECTEUR BLANC"/>
  </r>
  <r>
    <n v="993138"/>
    <n v="50101459"/>
    <x v="0"/>
    <s v="REGION GRAND OUEST"/>
    <x v="0"/>
    <s v="50101459"/>
    <s v="993138"/>
    <x v="1"/>
    <s v="E"/>
    <m/>
    <m/>
    <m/>
    <s v="SECTEUR BLANC"/>
    <m/>
    <m/>
    <m/>
    <m/>
    <m/>
    <m/>
    <m/>
    <d v="2024-10-01T00:00:00"/>
    <m/>
    <s v="05"/>
    <m/>
    <m/>
    <m/>
    <s v="426"/>
    <m/>
    <m/>
    <m/>
    <m/>
    <m/>
    <m/>
    <m/>
    <m/>
    <m/>
    <m/>
    <m/>
    <m/>
    <m/>
    <m/>
    <s v="MATHIEU CHEMIN"/>
    <s v="071590"/>
    <s v="REGION GRAND OUEST"/>
    <s v="306176"/>
    <s v="BERENGERE CORVELLEC"/>
    <s v="100 IMD"/>
    <x v="31"/>
    <x v="31"/>
    <s v="172830"/>
    <s v="RICHARD PITON"/>
    <s v="200 IMP"/>
    <x v="55"/>
    <x v="55"/>
    <s v="303452"/>
    <s v="STEPHANIE GABARD"/>
    <s v="440 CCT"/>
    <s v="HC"/>
    <s v="993138"/>
    <s v="SECTEUR BLANC"/>
  </r>
  <r>
    <n v="993132"/>
    <n v="50101458"/>
    <x v="0"/>
    <s v="REGION GRAND OUEST"/>
    <x v="0"/>
    <s v="50101458"/>
    <s v="993132"/>
    <x v="1"/>
    <s v="E"/>
    <m/>
    <m/>
    <m/>
    <s v="SECTEUR BLANC"/>
    <m/>
    <m/>
    <m/>
    <m/>
    <m/>
    <m/>
    <m/>
    <d v="2024-12-01T00:00:00"/>
    <m/>
    <s v="05"/>
    <m/>
    <m/>
    <m/>
    <s v="425"/>
    <m/>
    <m/>
    <m/>
    <m/>
    <m/>
    <m/>
    <m/>
    <m/>
    <m/>
    <m/>
    <m/>
    <m/>
    <m/>
    <m/>
    <s v="MATHIEU CHEMIN"/>
    <s v="071590"/>
    <s v="REGION GRAND OUEST"/>
    <s v="305493"/>
    <s v="AURELIE DEVILLIER"/>
    <s v="100 IMD"/>
    <x v="38"/>
    <x v="38"/>
    <s v="306079"/>
    <s v="ANTHONY CAPELLO"/>
    <s v="200 IMP"/>
    <x v="103"/>
    <x v="103"/>
    <m/>
    <m/>
    <m/>
    <m/>
    <s v="993132"/>
    <s v="SECTEUR BLANC"/>
  </r>
  <r>
    <n v="993131"/>
    <n v="50101457"/>
    <x v="0"/>
    <s v="REGION GRAND OUEST"/>
    <x v="0"/>
    <s v="50101457"/>
    <s v="993131"/>
    <x v="1"/>
    <s v="E"/>
    <m/>
    <m/>
    <m/>
    <s v="SECTEUR BLANC"/>
    <m/>
    <m/>
    <m/>
    <m/>
    <m/>
    <m/>
    <m/>
    <d v="2024-11-01T00:00:00"/>
    <m/>
    <s v="05"/>
    <m/>
    <m/>
    <m/>
    <s v="169"/>
    <m/>
    <m/>
    <m/>
    <m/>
    <m/>
    <m/>
    <m/>
    <m/>
    <m/>
    <m/>
    <m/>
    <m/>
    <m/>
    <m/>
    <s v="MATHIEU CHEMIN"/>
    <s v="071590"/>
    <s v="REGION GRAND OUEST"/>
    <s v="175115"/>
    <s v="PABLO LECOQ"/>
    <s v="100 IMD"/>
    <x v="27"/>
    <x v="27"/>
    <s v="188718"/>
    <s v="STEPHANE GESTIN"/>
    <s v="200 IMP"/>
    <x v="37"/>
    <x v="37"/>
    <s v="304690"/>
    <s v="JONATHAN COCAULT"/>
    <s v="440 CCT"/>
    <s v="HC"/>
    <s v="993131"/>
    <s v="SECTEUR BLANC"/>
  </r>
  <r>
    <n v="993126"/>
    <n v="50101456"/>
    <x v="0"/>
    <s v="REGION GRAND SUD"/>
    <x v="0"/>
    <s v="50101456"/>
    <s v="993126"/>
    <x v="1"/>
    <s v="E"/>
    <m/>
    <m/>
    <m/>
    <s v="SECTEUR BLANC"/>
    <m/>
    <m/>
    <m/>
    <m/>
    <m/>
    <m/>
    <m/>
    <d v="2024-10-01T00:00:00"/>
    <m/>
    <s v="05"/>
    <m/>
    <m/>
    <m/>
    <s v="130"/>
    <m/>
    <m/>
    <m/>
    <m/>
    <m/>
    <m/>
    <m/>
    <m/>
    <m/>
    <m/>
    <m/>
    <m/>
    <m/>
    <m/>
    <s v="FREDERIC MESTRE"/>
    <s v="071251"/>
    <s v="REGION GRAND SUD"/>
    <s v="304665"/>
    <s v="FABRIZIA LEGGER"/>
    <s v="100 IMD"/>
    <x v="4"/>
    <x v="4"/>
    <s v="303814"/>
    <s v="GAETAN BIDET"/>
    <s v="200 IMP"/>
    <x v="21"/>
    <x v="21"/>
    <s v="305561"/>
    <s v="MUHAMED PEPIC"/>
    <s v="441 CCTM"/>
    <s v="HC"/>
    <s v="993126"/>
    <s v="SECTEUR BLANC"/>
  </r>
  <r>
    <n v="993125"/>
    <n v="50101455"/>
    <x v="0"/>
    <s v="REGION GRAND SUD"/>
    <x v="0"/>
    <s v="50101455"/>
    <s v="993125"/>
    <x v="1"/>
    <s v="E"/>
    <m/>
    <m/>
    <m/>
    <s v="SECTEUR BLANC"/>
    <m/>
    <m/>
    <m/>
    <m/>
    <m/>
    <m/>
    <m/>
    <d v="2024-10-01T00:00:00"/>
    <m/>
    <s v="05"/>
    <m/>
    <m/>
    <m/>
    <s v="129"/>
    <m/>
    <m/>
    <m/>
    <m/>
    <m/>
    <m/>
    <m/>
    <m/>
    <m/>
    <m/>
    <m/>
    <m/>
    <m/>
    <m/>
    <s v="FREDERIC MESTRE"/>
    <s v="071251"/>
    <s v="REGION GRAND SUD"/>
    <s v="304665"/>
    <s v="FABRIZIA LEGGER"/>
    <s v="100 IMD"/>
    <x v="4"/>
    <x v="4"/>
    <s v="305062"/>
    <s v="MARIE DELRANC"/>
    <s v="200 IMP"/>
    <x v="38"/>
    <x v="38"/>
    <s v="193324"/>
    <s v="REMI GREGOIRE"/>
    <s v="440 CCT"/>
    <s v="HC"/>
    <s v="993125"/>
    <s v="SECTEUR BLANC"/>
  </r>
  <r>
    <n v="993124"/>
    <n v="50101454"/>
    <x v="0"/>
    <s v="REGION GRAND SUD"/>
    <x v="0"/>
    <s v="50101454"/>
    <s v="993124"/>
    <x v="1"/>
    <s v="E"/>
    <m/>
    <m/>
    <m/>
    <s v="SECTEUR BLANC"/>
    <m/>
    <m/>
    <m/>
    <m/>
    <m/>
    <m/>
    <m/>
    <d v="2024-10-01T00:00:00"/>
    <m/>
    <s v="05"/>
    <m/>
    <m/>
    <m/>
    <s v="128"/>
    <m/>
    <m/>
    <m/>
    <m/>
    <m/>
    <m/>
    <m/>
    <m/>
    <m/>
    <m/>
    <m/>
    <m/>
    <m/>
    <m/>
    <s v="FREDERIC MESTRE"/>
    <s v="071251"/>
    <s v="REGION GRAND SUD"/>
    <s v="304665"/>
    <s v="FABRIZIA LEGGER"/>
    <s v="100 IMD"/>
    <x v="4"/>
    <x v="4"/>
    <s v="303814"/>
    <s v="GAETAN BIDET"/>
    <s v="200 IMP"/>
    <x v="21"/>
    <x v="21"/>
    <s v="171028"/>
    <s v="XAVIER DUBURQUE"/>
    <s v="390 CCEI"/>
    <s v="HC"/>
    <s v="993124"/>
    <s v="SECTEUR BLANC"/>
  </r>
  <r>
    <n v="993119"/>
    <n v="50101453"/>
    <x v="0"/>
    <s v="REGION GRAND SUD"/>
    <x v="0"/>
    <s v="50101453"/>
    <s v="993119"/>
    <x v="1"/>
    <s v="E"/>
    <m/>
    <m/>
    <m/>
    <s v="SECTEUR BLANC"/>
    <m/>
    <m/>
    <m/>
    <m/>
    <m/>
    <m/>
    <m/>
    <d v="2024-07-01T00:00:00"/>
    <m/>
    <s v="05"/>
    <m/>
    <m/>
    <m/>
    <s v="127"/>
    <m/>
    <m/>
    <m/>
    <m/>
    <m/>
    <m/>
    <m/>
    <m/>
    <m/>
    <m/>
    <m/>
    <m/>
    <m/>
    <m/>
    <s v="FREDERIC MESTRE"/>
    <s v="071251"/>
    <s v="REGION GRAND SUD"/>
    <s v="163397"/>
    <s v="FRANCK ZENOU"/>
    <s v="100 IMD"/>
    <x v="0"/>
    <x v="0"/>
    <s v="177023"/>
    <s v="JEAN-PHILIPPE GUERIN"/>
    <s v="200 IMP"/>
    <x v="39"/>
    <x v="39"/>
    <m/>
    <m/>
    <m/>
    <m/>
    <s v="993119"/>
    <s v="SECTEUR BLANC"/>
  </r>
  <r>
    <n v="993116"/>
    <n v="50101452"/>
    <x v="0"/>
    <s v="REGION GRAND SUD"/>
    <x v="0"/>
    <s v="50101452"/>
    <s v="993116"/>
    <x v="1"/>
    <s v="E"/>
    <m/>
    <m/>
    <m/>
    <s v="SECTEUR BLANC"/>
    <m/>
    <m/>
    <m/>
    <m/>
    <m/>
    <m/>
    <m/>
    <d v="2024-12-01T00:00:00"/>
    <m/>
    <s v="05"/>
    <m/>
    <m/>
    <m/>
    <s v="424"/>
    <m/>
    <m/>
    <m/>
    <m/>
    <m/>
    <m/>
    <m/>
    <m/>
    <m/>
    <m/>
    <m/>
    <m/>
    <m/>
    <m/>
    <s v="FREDERIC MESTRE"/>
    <s v="071251"/>
    <s v="REGION GRAND SUD"/>
    <s v="306077"/>
    <s v="JONATHAN THIEBAUD"/>
    <s v="100 IMD"/>
    <x v="26"/>
    <x v="26"/>
    <s v="305333"/>
    <s v="ALEXANDRE BALARDY"/>
    <s v="200 IMP"/>
    <x v="34"/>
    <x v="34"/>
    <m/>
    <m/>
    <m/>
    <m/>
    <s v="993116"/>
    <s v="SECTEUR BLANC"/>
  </r>
  <r>
    <n v="993110"/>
    <n v="50101451"/>
    <x v="0"/>
    <s v="REGION CENTRE EST"/>
    <x v="0"/>
    <s v="50101451"/>
    <s v="993110"/>
    <x v="1"/>
    <s v="E"/>
    <m/>
    <m/>
    <m/>
    <s v="SECTEUR BLANC"/>
    <m/>
    <m/>
    <m/>
    <m/>
    <m/>
    <m/>
    <m/>
    <d v="2024-12-01T00:00:00"/>
    <m/>
    <s v="05"/>
    <m/>
    <m/>
    <m/>
    <s v="459"/>
    <m/>
    <m/>
    <m/>
    <m/>
    <m/>
    <m/>
    <m/>
    <m/>
    <m/>
    <m/>
    <m/>
    <m/>
    <m/>
    <m/>
    <s v="JEROME CARPANETTO"/>
    <s v="900582"/>
    <s v="REGION CENTRE EST"/>
    <m/>
    <m/>
    <m/>
    <x v="7"/>
    <x v="7"/>
    <m/>
    <m/>
    <m/>
    <x v="7"/>
    <x v="7"/>
    <m/>
    <m/>
    <m/>
    <m/>
    <s v="993110"/>
    <s v="SECTEUR BLANC"/>
  </r>
  <r>
    <n v="993108"/>
    <n v="50101450"/>
    <x v="0"/>
    <s v="REGION ILE DE FRANCE NORD"/>
    <x v="0"/>
    <s v="50101450"/>
    <s v="993108"/>
    <x v="1"/>
    <s v="E"/>
    <m/>
    <m/>
    <m/>
    <s v="SECTEUR BLANC"/>
    <m/>
    <m/>
    <m/>
    <m/>
    <m/>
    <m/>
    <m/>
    <d v="2024-12-01T00:00:00"/>
    <m/>
    <s v="05"/>
    <m/>
    <m/>
    <m/>
    <s v="515"/>
    <m/>
    <m/>
    <m/>
    <m/>
    <m/>
    <m/>
    <m/>
    <m/>
    <m/>
    <m/>
    <m/>
    <m/>
    <m/>
    <m/>
    <s v="CATHERINE BLANCKAERT"/>
    <s v="071030"/>
    <s v="REGION ILE DE FRANCE NORD"/>
    <s v="193254"/>
    <s v="DAVID BOURE"/>
    <s v="100 IMD"/>
    <x v="28"/>
    <x v="28"/>
    <s v="175986"/>
    <s v="DAVID OLICARD"/>
    <s v="200 IMP"/>
    <x v="73"/>
    <x v="73"/>
    <s v="306293"/>
    <s v="LOIC LE PAGE"/>
    <s v="445 CCA"/>
    <s v="HC"/>
    <s v="993108"/>
    <s v="SECTEUR BLANC"/>
  </r>
  <r>
    <n v="993107"/>
    <n v="50101449"/>
    <x v="0"/>
    <s v="REGION ILE DE FRANCE NORD"/>
    <x v="0"/>
    <s v="50101449"/>
    <s v="993107"/>
    <x v="1"/>
    <s v="E"/>
    <m/>
    <m/>
    <m/>
    <s v="SECTEUR BLANC"/>
    <m/>
    <m/>
    <m/>
    <m/>
    <m/>
    <m/>
    <m/>
    <d v="2024-12-01T00:00:00"/>
    <m/>
    <s v="05"/>
    <m/>
    <m/>
    <m/>
    <s v="514"/>
    <m/>
    <m/>
    <m/>
    <m/>
    <m/>
    <m/>
    <m/>
    <m/>
    <m/>
    <m/>
    <m/>
    <m/>
    <m/>
    <m/>
    <s v="CATHERINE BLANCKAERT"/>
    <s v="071030"/>
    <s v="REGION ILE DE FRANCE NORD"/>
    <s v="193254"/>
    <s v="DAVID BOURE"/>
    <s v="100 IMD"/>
    <x v="28"/>
    <x v="28"/>
    <s v="175986"/>
    <s v="DAVID OLICARD"/>
    <s v="200 IMP"/>
    <x v="73"/>
    <x v="73"/>
    <s v="306379"/>
    <s v="REGIS PEDANOU"/>
    <s v="385 I.ES"/>
    <s v="HC"/>
    <s v="993107"/>
    <s v="SECTEUR BLANC"/>
  </r>
  <r>
    <n v="993106"/>
    <n v="50101448"/>
    <x v="0"/>
    <s v="REGION ILE DE FRANCE NORD"/>
    <x v="0"/>
    <s v="50101448"/>
    <s v="993106"/>
    <x v="1"/>
    <s v="E"/>
    <m/>
    <m/>
    <m/>
    <s v="SECTEUR BLANC"/>
    <m/>
    <m/>
    <m/>
    <m/>
    <m/>
    <m/>
    <m/>
    <d v="2024-12-01T00:00:00"/>
    <m/>
    <s v="05"/>
    <m/>
    <m/>
    <m/>
    <s v="392"/>
    <m/>
    <m/>
    <m/>
    <m/>
    <m/>
    <m/>
    <m/>
    <m/>
    <m/>
    <m/>
    <m/>
    <m/>
    <m/>
    <m/>
    <s v="CATHERINE BLANCKAERT"/>
    <s v="071030"/>
    <s v="REGION ILE DE FRANCE NORD"/>
    <s v="302041"/>
    <s v="DAPHNEE JULLION"/>
    <s v="100 IMD"/>
    <x v="1"/>
    <x v="1"/>
    <s v="302631"/>
    <s v="YAMINA YAHMI"/>
    <s v="200 IMP"/>
    <x v="40"/>
    <x v="40"/>
    <m/>
    <m/>
    <m/>
    <m/>
    <s v="993106"/>
    <s v="SECTEUR BLANC"/>
  </r>
  <r>
    <n v="993103"/>
    <n v="50101447"/>
    <x v="0"/>
    <s v="REGION ILE DE FRANCE NORD"/>
    <x v="0"/>
    <s v="50101447"/>
    <s v="993103"/>
    <x v="1"/>
    <s v="E"/>
    <m/>
    <m/>
    <m/>
    <s v="SECTEUR BLANC"/>
    <m/>
    <m/>
    <m/>
    <m/>
    <m/>
    <m/>
    <m/>
    <d v="2024-12-01T00:00:00"/>
    <m/>
    <s v="05"/>
    <m/>
    <m/>
    <m/>
    <s v="305"/>
    <m/>
    <m/>
    <m/>
    <m/>
    <m/>
    <m/>
    <m/>
    <m/>
    <m/>
    <m/>
    <m/>
    <m/>
    <m/>
    <m/>
    <s v="CATHERINE BLANCKAERT"/>
    <s v="071030"/>
    <s v="REGION ILE DE FRANCE NORD"/>
    <s v="302041"/>
    <s v="DAPHNEE JULLION"/>
    <s v="100 IMD"/>
    <x v="1"/>
    <x v="1"/>
    <s v="302631"/>
    <s v="YAMINA YAHMI"/>
    <s v="200 IMP"/>
    <x v="40"/>
    <x v="40"/>
    <m/>
    <m/>
    <m/>
    <m/>
    <s v="993103"/>
    <s v="SECTEUR BLANC"/>
  </r>
  <r>
    <n v="993102"/>
    <n v="50101446"/>
    <x v="0"/>
    <s v="REGION ILE DE FRANCE NORD"/>
    <x v="0"/>
    <s v="50101446"/>
    <s v="993102"/>
    <x v="1"/>
    <s v="E"/>
    <m/>
    <m/>
    <m/>
    <s v="SECTEUR BLANC"/>
    <m/>
    <m/>
    <m/>
    <m/>
    <m/>
    <m/>
    <m/>
    <d v="2024-12-01T00:00:00"/>
    <m/>
    <s v="05"/>
    <m/>
    <m/>
    <m/>
    <s v="292"/>
    <m/>
    <m/>
    <m/>
    <m/>
    <m/>
    <m/>
    <m/>
    <m/>
    <m/>
    <m/>
    <m/>
    <m/>
    <m/>
    <m/>
    <s v="CATHERINE BLANCKAERT"/>
    <s v="071030"/>
    <s v="REGION ILE DE FRANCE NORD"/>
    <s v="302041"/>
    <s v="DAPHNEE JULLION"/>
    <s v="100 IMD"/>
    <x v="1"/>
    <x v="1"/>
    <s v="302631"/>
    <s v="YAMINA YAHMI"/>
    <s v="200 IMP"/>
    <x v="40"/>
    <x v="40"/>
    <m/>
    <m/>
    <m/>
    <m/>
    <s v="993102"/>
    <s v="SECTEUR BLANC"/>
  </r>
  <r>
    <n v="993101"/>
    <n v="50101445"/>
    <x v="0"/>
    <s v="REGION ILE DE FRANCE NORD"/>
    <x v="0"/>
    <s v="50101445"/>
    <s v="993101"/>
    <x v="1"/>
    <s v="E"/>
    <m/>
    <m/>
    <m/>
    <s v="SECTEUR BLANC"/>
    <m/>
    <m/>
    <m/>
    <m/>
    <m/>
    <m/>
    <m/>
    <d v="2024-12-01T00:00:00"/>
    <m/>
    <s v="05"/>
    <m/>
    <m/>
    <m/>
    <s v="389"/>
    <m/>
    <m/>
    <m/>
    <m/>
    <m/>
    <m/>
    <m/>
    <m/>
    <m/>
    <m/>
    <m/>
    <m/>
    <m/>
    <m/>
    <s v="CATHERINE BLANCKAERT"/>
    <s v="071030"/>
    <s v="REGION ILE DE FRANCE NORD"/>
    <s v="302041"/>
    <s v="DAPHNEE JULLION"/>
    <s v="100 IMD"/>
    <x v="1"/>
    <x v="1"/>
    <s v="303397"/>
    <s v="BRICE DENEUX"/>
    <s v="200 IMP"/>
    <x v="74"/>
    <x v="74"/>
    <m/>
    <m/>
    <m/>
    <m/>
    <s v="993101"/>
    <s v="SECTEUR BLANC"/>
  </r>
  <r>
    <n v="993100"/>
    <n v="50101444"/>
    <x v="0"/>
    <s v="REGION GRAND OUEST"/>
    <x v="0"/>
    <s v="50101444"/>
    <s v="993100"/>
    <x v="1"/>
    <s v="E"/>
    <m/>
    <m/>
    <m/>
    <s v="SECTEUR BLANC"/>
    <m/>
    <m/>
    <m/>
    <m/>
    <m/>
    <m/>
    <m/>
    <d v="2024-10-01T00:00:00"/>
    <m/>
    <s v="05"/>
    <m/>
    <m/>
    <m/>
    <s v="328"/>
    <m/>
    <m/>
    <m/>
    <m/>
    <m/>
    <m/>
    <m/>
    <m/>
    <m/>
    <m/>
    <m/>
    <m/>
    <m/>
    <m/>
    <s v="MATHIEU CHEMIN"/>
    <s v="071590"/>
    <s v="REGION GRAND OUEST"/>
    <s v="300602"/>
    <s v="MARYAN HARY"/>
    <s v="100 IMD"/>
    <x v="5"/>
    <x v="5"/>
    <s v="305671"/>
    <s v="OLIVIER BARON"/>
    <s v="200 IMP"/>
    <x v="50"/>
    <x v="50"/>
    <s v="305569"/>
    <s v="MARIE MICAULT"/>
    <s v="440 CCT"/>
    <s v="HC"/>
    <s v="993100"/>
    <s v="SECTEUR BLANC"/>
  </r>
  <r>
    <n v="993097"/>
    <n v="50101443"/>
    <x v="0"/>
    <s v="REGION ILE DE FRANCE NORD"/>
    <x v="0"/>
    <s v="50101443"/>
    <s v="993097"/>
    <x v="1"/>
    <s v="E"/>
    <m/>
    <m/>
    <m/>
    <s v="SECTEUR BLANC"/>
    <m/>
    <m/>
    <m/>
    <m/>
    <m/>
    <m/>
    <m/>
    <d v="2024-12-01T00:00:00"/>
    <m/>
    <s v="05"/>
    <m/>
    <m/>
    <m/>
    <s v="119"/>
    <m/>
    <m/>
    <m/>
    <m/>
    <m/>
    <m/>
    <m/>
    <m/>
    <m/>
    <m/>
    <m/>
    <m/>
    <m/>
    <m/>
    <s v="CATHERINE BLANCKAERT"/>
    <s v="071030"/>
    <s v="REGION ILE DE FRANCE NORD"/>
    <s v="177094"/>
    <s v="WILLY FASQUEL"/>
    <s v="100 IMD"/>
    <x v="32"/>
    <x v="32"/>
    <s v="305431"/>
    <s v="MAUD LEGRAND"/>
    <s v="310 CMA"/>
    <x v="75"/>
    <x v="75"/>
    <m/>
    <m/>
    <m/>
    <m/>
    <s v="993097"/>
    <s v="SECTEUR BLANC"/>
  </r>
  <r>
    <n v="993096"/>
    <n v="50101442"/>
    <x v="0"/>
    <s v="REGION ILE DE FRANCE NORD"/>
    <x v="0"/>
    <s v="50101442"/>
    <s v="993096"/>
    <x v="1"/>
    <s v="E"/>
    <m/>
    <m/>
    <m/>
    <s v="SECTEUR BLANC"/>
    <m/>
    <m/>
    <m/>
    <m/>
    <m/>
    <m/>
    <m/>
    <d v="2024-11-01T00:00:00"/>
    <m/>
    <s v="05"/>
    <m/>
    <m/>
    <m/>
    <s v="118"/>
    <m/>
    <m/>
    <m/>
    <m/>
    <m/>
    <m/>
    <m/>
    <m/>
    <m/>
    <m/>
    <m/>
    <m/>
    <m/>
    <m/>
    <s v="CATHERINE BLANCKAERT"/>
    <s v="071030"/>
    <s v="REGION ILE DE FRANCE NORD"/>
    <s v="177094"/>
    <s v="WILLY FASQUEL"/>
    <s v="100 IMD"/>
    <x v="32"/>
    <x v="32"/>
    <s v="190883"/>
    <s v="ALEXANDRE MARIAGE"/>
    <s v="200 IMP"/>
    <x v="107"/>
    <x v="107"/>
    <s v="183080"/>
    <s v="FRANCOIS CHOPIN"/>
    <s v="440 CCT"/>
    <s v="HC"/>
    <s v="993096"/>
    <s v="SECTEUR BLANC"/>
  </r>
  <r>
    <n v="993089"/>
    <n v="50101440"/>
    <x v="0"/>
    <s v="REGION GRAND OUEST"/>
    <x v="0"/>
    <s v="50101440"/>
    <s v="993089"/>
    <x v="1"/>
    <s v="E"/>
    <m/>
    <m/>
    <m/>
    <s v="SECTEUR BLANC"/>
    <m/>
    <m/>
    <m/>
    <m/>
    <m/>
    <m/>
    <m/>
    <d v="2024-12-01T00:00:00"/>
    <m/>
    <s v="05"/>
    <m/>
    <m/>
    <m/>
    <s v="160"/>
    <m/>
    <m/>
    <m/>
    <m/>
    <m/>
    <m/>
    <m/>
    <m/>
    <m/>
    <m/>
    <m/>
    <m/>
    <m/>
    <m/>
    <s v="MATHIEU CHEMIN"/>
    <s v="071590"/>
    <s v="REGION GRAND OUEST"/>
    <s v="306484"/>
    <s v="GUILLAUME LAUZANAS"/>
    <s v="100 IMD"/>
    <x v="21"/>
    <x v="21"/>
    <m/>
    <m/>
    <m/>
    <x v="130"/>
    <x v="126"/>
    <m/>
    <m/>
    <m/>
    <m/>
    <s v="993089"/>
    <s v="SECTEUR BLANC"/>
  </r>
  <r>
    <n v="993077"/>
    <n v="50101439"/>
    <x v="0"/>
    <s v="REGION GRAND OUEST"/>
    <x v="0"/>
    <s v="50101439"/>
    <s v="993077"/>
    <x v="1"/>
    <s v="E"/>
    <m/>
    <m/>
    <m/>
    <s v="SECTEUR BLANC"/>
    <m/>
    <m/>
    <m/>
    <m/>
    <m/>
    <m/>
    <m/>
    <d v="2024-11-01T00:00:00"/>
    <m/>
    <s v="05"/>
    <m/>
    <m/>
    <m/>
    <s v="159"/>
    <m/>
    <m/>
    <m/>
    <m/>
    <m/>
    <m/>
    <m/>
    <m/>
    <m/>
    <m/>
    <m/>
    <m/>
    <m/>
    <m/>
    <s v="MATHIEU CHEMIN"/>
    <s v="071590"/>
    <s v="REGION GRAND OUEST"/>
    <s v="175115"/>
    <s v="PABLO LECOQ"/>
    <s v="100 IMD"/>
    <x v="27"/>
    <x v="27"/>
    <s v="302652"/>
    <s v="ARNAUD HOCHET"/>
    <s v="200 IMP"/>
    <x v="104"/>
    <x v="104"/>
    <s v="306430"/>
    <s v="CELINE GAUTIER"/>
    <s v="445 CCA"/>
    <s v="HC"/>
    <s v="993077"/>
    <s v="SECTEUR BLANC"/>
  </r>
  <r>
    <n v="993074"/>
    <n v="50101438"/>
    <x v="0"/>
    <s v="REGION GRAND SUD"/>
    <x v="0"/>
    <s v="50101438"/>
    <s v="993074"/>
    <x v="1"/>
    <s v="E"/>
    <m/>
    <m/>
    <m/>
    <s v="SECTEUR BLANC"/>
    <m/>
    <m/>
    <m/>
    <m/>
    <m/>
    <m/>
    <m/>
    <d v="2024-12-01T00:00:00"/>
    <m/>
    <s v="05"/>
    <m/>
    <m/>
    <m/>
    <s v="423"/>
    <m/>
    <m/>
    <m/>
    <m/>
    <m/>
    <m/>
    <m/>
    <m/>
    <m/>
    <m/>
    <m/>
    <m/>
    <m/>
    <m/>
    <s v="FREDERIC MESTRE"/>
    <s v="071251"/>
    <s v="REGION GRAND SUD"/>
    <s v="306077"/>
    <s v="JONATHAN THIEBAUD"/>
    <s v="100 IMD"/>
    <x v="26"/>
    <x v="26"/>
    <s v="305334"/>
    <s v="BASILE LECAS"/>
    <s v="200 IMP"/>
    <x v="43"/>
    <x v="43"/>
    <m/>
    <m/>
    <m/>
    <m/>
    <s v="993074"/>
    <s v="SECTEUR BLANC"/>
  </r>
  <r>
    <n v="993052"/>
    <n v="50101437"/>
    <x v="0"/>
    <s v="REGION GRAND OUEST"/>
    <x v="0"/>
    <s v="50101437"/>
    <s v="993052"/>
    <x v="1"/>
    <s v="E"/>
    <m/>
    <m/>
    <m/>
    <s v="SECTEUR BLANC"/>
    <m/>
    <m/>
    <m/>
    <m/>
    <m/>
    <m/>
    <m/>
    <d v="2024-10-01T00:00:00"/>
    <m/>
    <s v="05"/>
    <m/>
    <m/>
    <m/>
    <s v="158"/>
    <m/>
    <m/>
    <m/>
    <m/>
    <m/>
    <m/>
    <m/>
    <m/>
    <m/>
    <m/>
    <m/>
    <m/>
    <m/>
    <m/>
    <s v="MATHIEU CHEMIN"/>
    <s v="071590"/>
    <s v="REGION GRAND OUEST"/>
    <s v="190433"/>
    <s v="JOHANN GUIHARD"/>
    <s v="100 IMD"/>
    <x v="13"/>
    <x v="13"/>
    <s v="305589"/>
    <s v="BENJAMIN SINEAU"/>
    <s v="200 IMP"/>
    <x v="94"/>
    <x v="94"/>
    <s v="305680"/>
    <s v="JOACHIM ROMPILLON"/>
    <s v="440 CCT"/>
    <s v="HC"/>
    <s v="993052"/>
    <s v="SECTEUR BLANC"/>
  </r>
  <r>
    <n v="993044"/>
    <n v="50101435"/>
    <x v="0"/>
    <s v="REGION GRAND OUEST"/>
    <x v="0"/>
    <s v="50101435"/>
    <s v="993044"/>
    <x v="1"/>
    <s v="E"/>
    <m/>
    <m/>
    <m/>
    <s v="SECTEUR BLANC"/>
    <m/>
    <m/>
    <m/>
    <m/>
    <m/>
    <m/>
    <m/>
    <d v="2024-11-01T00:00:00"/>
    <m/>
    <s v="05"/>
    <m/>
    <m/>
    <m/>
    <s v="157"/>
    <m/>
    <m/>
    <m/>
    <m/>
    <m/>
    <m/>
    <m/>
    <m/>
    <m/>
    <m/>
    <m/>
    <m/>
    <m/>
    <m/>
    <s v="MATHIEU CHEMIN"/>
    <s v="071590"/>
    <s v="REGION GRAND OUEST"/>
    <s v="306484"/>
    <s v="GUILLAUME LAUZANAS"/>
    <s v="100 IMD"/>
    <x v="21"/>
    <x v="21"/>
    <s v="188232"/>
    <s v="FREDERIC LE FEVRE"/>
    <s v="200 IMP"/>
    <x v="113"/>
    <x v="113"/>
    <m/>
    <m/>
    <m/>
    <m/>
    <s v="993044"/>
    <s v="SECTEUR BLANC"/>
  </r>
  <r>
    <n v="993043"/>
    <n v="50101434"/>
    <x v="0"/>
    <s v="REGION GRAND OUEST"/>
    <x v="0"/>
    <s v="50101434"/>
    <s v="993043"/>
    <x v="1"/>
    <s v="E"/>
    <m/>
    <m/>
    <m/>
    <s v="SECTEUR BLANC"/>
    <m/>
    <m/>
    <m/>
    <m/>
    <m/>
    <m/>
    <m/>
    <d v="2024-11-01T00:00:00"/>
    <m/>
    <s v="05"/>
    <m/>
    <m/>
    <m/>
    <s v="156"/>
    <m/>
    <m/>
    <m/>
    <m/>
    <m/>
    <m/>
    <m/>
    <m/>
    <m/>
    <m/>
    <m/>
    <m/>
    <m/>
    <m/>
    <s v="MATHIEU CHEMIN"/>
    <s v="071590"/>
    <s v="REGION GRAND OUEST"/>
    <s v="306484"/>
    <s v="GUILLAUME LAUZANAS"/>
    <s v="100 IMD"/>
    <x v="21"/>
    <x v="21"/>
    <s v="188232"/>
    <s v="FREDERIC LE FEVRE"/>
    <s v="200 IMP"/>
    <x v="113"/>
    <x v="113"/>
    <m/>
    <m/>
    <m/>
    <m/>
    <s v="993043"/>
    <s v="SECTEUR BLANC"/>
  </r>
  <r>
    <n v="993041"/>
    <n v="50101433"/>
    <x v="0"/>
    <s v="REGION CENTRE EST"/>
    <x v="0"/>
    <s v="50101433"/>
    <s v="993041"/>
    <x v="1"/>
    <s v="E"/>
    <m/>
    <m/>
    <m/>
    <s v="SECTEUR BLANC"/>
    <m/>
    <m/>
    <m/>
    <m/>
    <m/>
    <m/>
    <m/>
    <d v="2024-12-01T00:00:00"/>
    <m/>
    <s v="05"/>
    <m/>
    <m/>
    <m/>
    <s v="388"/>
    <m/>
    <m/>
    <m/>
    <m/>
    <m/>
    <m/>
    <m/>
    <m/>
    <m/>
    <m/>
    <m/>
    <m/>
    <m/>
    <m/>
    <s v="JEROME CARPANETTO"/>
    <s v="900582"/>
    <s v="REGION CENTRE EST"/>
    <s v="182240"/>
    <s v="FREDERIC MARTINELLI"/>
    <s v="100 IMD"/>
    <x v="2"/>
    <x v="2"/>
    <s v="188461"/>
    <s v="FRANCK BABISKI"/>
    <s v="200 IMP"/>
    <x v="20"/>
    <x v="20"/>
    <m/>
    <m/>
    <m/>
    <m/>
    <s v="993041"/>
    <s v="SECTEUR BLANC"/>
  </r>
  <r>
    <n v="993032"/>
    <n v="50101432"/>
    <x v="0"/>
    <s v="REGION GRAND OUEST"/>
    <x v="0"/>
    <s v="50101432"/>
    <s v="993032"/>
    <x v="1"/>
    <s v="E"/>
    <m/>
    <m/>
    <m/>
    <s v="SECTEUR BLANC"/>
    <m/>
    <m/>
    <m/>
    <m/>
    <m/>
    <m/>
    <m/>
    <d v="2024-10-01T00:00:00"/>
    <m/>
    <s v="05"/>
    <m/>
    <m/>
    <m/>
    <s v="341"/>
    <m/>
    <m/>
    <m/>
    <m/>
    <m/>
    <m/>
    <m/>
    <m/>
    <m/>
    <m/>
    <m/>
    <m/>
    <m/>
    <m/>
    <s v="MATHIEU CHEMIN"/>
    <s v="071590"/>
    <s v="REGION GRAND OUEST"/>
    <s v="300602"/>
    <s v="MARYAN HARY"/>
    <s v="100 IMD"/>
    <x v="5"/>
    <x v="5"/>
    <s v="305671"/>
    <s v="OLIVIER BARON"/>
    <s v="200 IMP"/>
    <x v="50"/>
    <x v="50"/>
    <m/>
    <m/>
    <m/>
    <m/>
    <s v="993032"/>
    <s v="SECTEUR BLANC"/>
  </r>
  <r>
    <n v="993030"/>
    <n v="50101431"/>
    <x v="0"/>
    <s v="REGION ILE DE FRANCE NORD"/>
    <x v="0"/>
    <s v="50101431"/>
    <s v="993030"/>
    <x v="1"/>
    <s v="E"/>
    <m/>
    <m/>
    <m/>
    <s v="SECTEUR BLANC"/>
    <m/>
    <m/>
    <m/>
    <m/>
    <m/>
    <m/>
    <m/>
    <d v="2024-12-01T00:00:00"/>
    <m/>
    <s v="05"/>
    <m/>
    <m/>
    <m/>
    <s v="139"/>
    <m/>
    <m/>
    <m/>
    <m/>
    <m/>
    <m/>
    <m/>
    <m/>
    <m/>
    <m/>
    <m/>
    <m/>
    <m/>
    <m/>
    <s v="CATHERINE BLANCKAERT"/>
    <s v="071030"/>
    <s v="REGION ILE DE FRANCE NORD"/>
    <s v="177094"/>
    <s v="WILLY FASQUEL"/>
    <s v="100 IMD"/>
    <x v="32"/>
    <x v="32"/>
    <s v="305431"/>
    <s v="MAUD LEGRAND"/>
    <s v="310 CMA"/>
    <x v="75"/>
    <x v="75"/>
    <m/>
    <m/>
    <m/>
    <m/>
    <s v="993030"/>
    <s v="SECTEUR BLANC"/>
  </r>
  <r>
    <n v="993029"/>
    <n v="50101430"/>
    <x v="0"/>
    <s v="REGION ILE DE FRANCE NORD"/>
    <x v="0"/>
    <s v="50101430"/>
    <s v="993029"/>
    <x v="1"/>
    <s v="E"/>
    <m/>
    <m/>
    <m/>
    <s v="SECTEUR BLANC"/>
    <m/>
    <m/>
    <m/>
    <m/>
    <m/>
    <m/>
    <m/>
    <d v="2024-11-01T00:00:00"/>
    <m/>
    <s v="05"/>
    <m/>
    <m/>
    <m/>
    <s v="169"/>
    <m/>
    <m/>
    <m/>
    <m/>
    <m/>
    <m/>
    <m/>
    <m/>
    <m/>
    <m/>
    <m/>
    <m/>
    <m/>
    <m/>
    <s v="CATHERINE BLANCKAERT"/>
    <s v="071030"/>
    <s v="REGION ILE DE FRANCE NORD"/>
    <s v="177094"/>
    <s v="WILLY FASQUEL"/>
    <s v="100 IMD"/>
    <x v="32"/>
    <x v="32"/>
    <s v="302744"/>
    <s v="VALERIE CADREN"/>
    <s v="200 IMP"/>
    <x v="52"/>
    <x v="52"/>
    <m/>
    <m/>
    <m/>
    <m/>
    <s v="993029"/>
    <s v="SECTEUR BLANC"/>
  </r>
  <r>
    <n v="993017"/>
    <n v="50101429"/>
    <x v="0"/>
    <s v="REGION CENTRE EST"/>
    <x v="0"/>
    <s v="50101429"/>
    <s v="993017"/>
    <x v="1"/>
    <s v="E"/>
    <m/>
    <m/>
    <m/>
    <s v="SECTEUR BLANC"/>
    <m/>
    <m/>
    <m/>
    <m/>
    <m/>
    <m/>
    <m/>
    <d v="2024-12-01T00:00:00"/>
    <m/>
    <s v="05"/>
    <m/>
    <m/>
    <m/>
    <s v="387"/>
    <m/>
    <m/>
    <m/>
    <m/>
    <m/>
    <m/>
    <m/>
    <m/>
    <m/>
    <m/>
    <m/>
    <m/>
    <m/>
    <m/>
    <s v="JEROME CARPANETTO"/>
    <s v="900582"/>
    <s v="REGION CENTRE EST"/>
    <s v="193601"/>
    <s v="PIERRICK MORTIER"/>
    <s v="100 IMD"/>
    <x v="30"/>
    <x v="30"/>
    <s v="303393"/>
    <s v="LAURA GIAI GIANETTO"/>
    <s v="200 IMP"/>
    <x v="86"/>
    <x v="86"/>
    <s v="192032"/>
    <s v="JEAN LOUIS BRUHIN"/>
    <s v="371 CCM.E"/>
    <s v="HC"/>
    <s v="993017"/>
    <s v="SECTEUR BLANC"/>
  </r>
  <r>
    <n v="993014"/>
    <n v="50101428"/>
    <x v="0"/>
    <s v="REGION GRAND OUEST"/>
    <x v="0"/>
    <s v="50101428"/>
    <s v="993014"/>
    <x v="1"/>
    <s v="E"/>
    <m/>
    <m/>
    <m/>
    <s v="SECTEUR BLANC"/>
    <m/>
    <m/>
    <m/>
    <m/>
    <m/>
    <m/>
    <m/>
    <d v="2024-12-31T00:00:00"/>
    <m/>
    <s v="05"/>
    <m/>
    <m/>
    <m/>
    <s v="155"/>
    <m/>
    <m/>
    <m/>
    <m/>
    <m/>
    <m/>
    <m/>
    <m/>
    <m/>
    <m/>
    <m/>
    <m/>
    <m/>
    <m/>
    <s v="MATHIEU CHEMIN"/>
    <s v="071590"/>
    <s v="REGION GRAND OUEST"/>
    <s v="190433"/>
    <s v="JOHANN GUIHARD"/>
    <s v="100 IMD"/>
    <x v="13"/>
    <x v="13"/>
    <s v="191022"/>
    <s v="FLORENT FOURNIGAULT"/>
    <s v="200 IMP"/>
    <x v="15"/>
    <x v="15"/>
    <m/>
    <m/>
    <m/>
    <m/>
    <s v="993014"/>
    <s v="SECTEUR BLANC"/>
  </r>
  <r>
    <n v="993013"/>
    <n v="50101427"/>
    <x v="0"/>
    <s v="REGION GRAND OUEST"/>
    <x v="0"/>
    <s v="50101427"/>
    <s v="993013"/>
    <x v="1"/>
    <s v="E"/>
    <m/>
    <m/>
    <m/>
    <s v="SECTEUR BLANC"/>
    <m/>
    <m/>
    <m/>
    <m/>
    <m/>
    <m/>
    <m/>
    <d v="2024-10-01T00:00:00"/>
    <m/>
    <s v="05"/>
    <m/>
    <m/>
    <m/>
    <s v="154"/>
    <m/>
    <m/>
    <m/>
    <m/>
    <m/>
    <m/>
    <m/>
    <m/>
    <m/>
    <m/>
    <m/>
    <m/>
    <m/>
    <m/>
    <s v="MATHIEU CHEMIN"/>
    <s v="071590"/>
    <s v="REGION GRAND OUEST"/>
    <s v="190433"/>
    <s v="JOHANN GUIHARD"/>
    <s v="100 IMD"/>
    <x v="13"/>
    <x v="13"/>
    <s v="191022"/>
    <s v="FLORENT FOURNIGAULT"/>
    <s v="200 IMP"/>
    <x v="15"/>
    <x v="15"/>
    <s v="304835"/>
    <s v="ANTHONY FORI"/>
    <s v="440 CCT"/>
    <s v="HC"/>
    <s v="993013"/>
    <s v="SECTEUR BLANC"/>
  </r>
  <r>
    <n v="993003"/>
    <n v="50101426"/>
    <x v="0"/>
    <s v="REGION GRAND SUD"/>
    <x v="0"/>
    <s v="50101426"/>
    <s v="993003"/>
    <x v="1"/>
    <s v="E"/>
    <m/>
    <m/>
    <m/>
    <s v="SECTEUR BLANC"/>
    <m/>
    <m/>
    <m/>
    <m/>
    <m/>
    <m/>
    <m/>
    <d v="2024-10-01T00:00:00"/>
    <m/>
    <s v="05"/>
    <m/>
    <m/>
    <m/>
    <s v="124"/>
    <m/>
    <m/>
    <m/>
    <m/>
    <m/>
    <m/>
    <m/>
    <m/>
    <m/>
    <m/>
    <m/>
    <m/>
    <m/>
    <m/>
    <s v="FREDERIC MESTRE"/>
    <s v="071251"/>
    <s v="REGION GRAND SUD"/>
    <s v="304665"/>
    <s v="FABRIZIA LEGGER"/>
    <s v="100 IMD"/>
    <x v="4"/>
    <x v="4"/>
    <s v="303814"/>
    <s v="GAETAN BIDET"/>
    <s v="200 IMP"/>
    <x v="21"/>
    <x v="21"/>
    <s v="306067"/>
    <s v="ARNAUD SCIALOM"/>
    <s v="445 CCA"/>
    <s v="HC"/>
    <s v="993003"/>
    <s v="SECTEUR BLANC"/>
  </r>
  <r>
    <n v="993000"/>
    <n v="50101425"/>
    <x v="0"/>
    <s v="REGION GRAND SUD"/>
    <x v="0"/>
    <s v="50101425"/>
    <s v="993000"/>
    <x v="1"/>
    <s v="E"/>
    <m/>
    <m/>
    <m/>
    <s v="SECTEUR BLANC"/>
    <m/>
    <m/>
    <m/>
    <m/>
    <m/>
    <m/>
    <m/>
    <d v="2024-12-01T00:00:00"/>
    <m/>
    <s v="05"/>
    <m/>
    <m/>
    <m/>
    <s v="123"/>
    <m/>
    <m/>
    <m/>
    <m/>
    <m/>
    <m/>
    <m/>
    <m/>
    <m/>
    <m/>
    <m/>
    <m/>
    <m/>
    <m/>
    <s v="FREDERIC MESTRE"/>
    <s v="071251"/>
    <s v="REGION GRAND SUD"/>
    <s v="304665"/>
    <s v="FABRIZIA LEGGER"/>
    <s v="100 IMD"/>
    <x v="4"/>
    <x v="4"/>
    <s v="303814"/>
    <s v="GAETAN BIDET"/>
    <s v="200 IMP"/>
    <x v="21"/>
    <x v="21"/>
    <s v="306321"/>
    <s v="LOUISE DELAYE"/>
    <s v="445 CCA"/>
    <s v="HC"/>
    <s v="993000"/>
    <s v="SECTEUR BLANC"/>
  </r>
  <r>
    <n v="992998"/>
    <n v="50101423"/>
    <x v="0"/>
    <s v="REGION GRAND OUEST"/>
    <x v="0"/>
    <s v="50101423"/>
    <s v="992998"/>
    <x v="1"/>
    <s v="E"/>
    <m/>
    <m/>
    <m/>
    <s v="SECTEUR BLANC"/>
    <m/>
    <m/>
    <m/>
    <m/>
    <m/>
    <m/>
    <m/>
    <d v="2024-12-01T00:00:00"/>
    <m/>
    <s v="05"/>
    <m/>
    <m/>
    <m/>
    <s v="331"/>
    <m/>
    <m/>
    <m/>
    <m/>
    <m/>
    <m/>
    <m/>
    <m/>
    <m/>
    <m/>
    <m/>
    <m/>
    <m/>
    <m/>
    <s v="MATHIEU CHEMIN"/>
    <s v="071590"/>
    <s v="REGION GRAND OUEST"/>
    <s v="300602"/>
    <s v="MARYAN HARY"/>
    <s v="100 IMD"/>
    <x v="5"/>
    <x v="5"/>
    <s v="306028"/>
    <s v="THOMAS BROCA"/>
    <s v="200 IMP"/>
    <x v="95"/>
    <x v="95"/>
    <s v="306479"/>
    <s v="AURORE DA FONSECA"/>
    <s v="445 CCA"/>
    <s v="HC"/>
    <s v="992998"/>
    <s v="SECTEUR BLANC"/>
  </r>
  <r>
    <n v="992997"/>
    <n v="50101421"/>
    <x v="0"/>
    <s v="REGION GRAND SUD"/>
    <x v="0"/>
    <s v="50101421"/>
    <s v="992997"/>
    <x v="1"/>
    <s v="E"/>
    <m/>
    <m/>
    <m/>
    <s v="SECTEUR BLANC"/>
    <m/>
    <m/>
    <m/>
    <m/>
    <m/>
    <m/>
    <m/>
    <d v="2024-12-01T00:00:00"/>
    <m/>
    <s v="05"/>
    <m/>
    <m/>
    <m/>
    <s v="422"/>
    <m/>
    <m/>
    <m/>
    <m/>
    <m/>
    <m/>
    <m/>
    <m/>
    <m/>
    <m/>
    <m/>
    <m/>
    <m/>
    <m/>
    <s v="FREDERIC MESTRE"/>
    <s v="071251"/>
    <s v="REGION GRAND SUD"/>
    <s v="306077"/>
    <s v="JONATHAN THIEBAUD"/>
    <s v="100 IMD"/>
    <x v="26"/>
    <x v="26"/>
    <s v="305395"/>
    <s v="LUDOVIC LE VERGE"/>
    <s v="200 IMP"/>
    <x v="77"/>
    <x v="77"/>
    <m/>
    <m/>
    <m/>
    <m/>
    <s v="992997"/>
    <s v="SECTEUR BLANC"/>
  </r>
  <r>
    <n v="992996"/>
    <n v="50101420"/>
    <x v="0"/>
    <s v="REGION GRAND SUD"/>
    <x v="0"/>
    <s v="50101420"/>
    <s v="992996"/>
    <x v="1"/>
    <s v="E"/>
    <m/>
    <m/>
    <m/>
    <s v="SECTEUR BLANC"/>
    <m/>
    <m/>
    <m/>
    <m/>
    <m/>
    <m/>
    <m/>
    <d v="2024-07-01T00:00:00"/>
    <m/>
    <s v="05"/>
    <m/>
    <m/>
    <m/>
    <s v="121"/>
    <m/>
    <m/>
    <m/>
    <m/>
    <m/>
    <m/>
    <m/>
    <m/>
    <m/>
    <m/>
    <m/>
    <m/>
    <m/>
    <m/>
    <s v="FREDERIC MESTRE"/>
    <s v="071251"/>
    <s v="REGION GRAND SUD"/>
    <s v="163397"/>
    <s v="FRANCK ZENOU"/>
    <s v="100 IMD"/>
    <x v="0"/>
    <x v="0"/>
    <s v="177023"/>
    <s v="JEAN-PHILIPPE GUERIN"/>
    <s v="200 IMP"/>
    <x v="39"/>
    <x v="39"/>
    <s v="301709"/>
    <s v="JOHAN GRIFFE"/>
    <s v="440 CCT"/>
    <s v="HC"/>
    <s v="992996"/>
    <s v="SECTEUR BLANC"/>
  </r>
  <r>
    <n v="992995"/>
    <n v="50101419"/>
    <x v="0"/>
    <s v="REGION GRAND SUD"/>
    <x v="0"/>
    <s v="50101419"/>
    <s v="992995"/>
    <x v="1"/>
    <s v="E"/>
    <m/>
    <m/>
    <m/>
    <s v="SECTEUR BLANC"/>
    <m/>
    <m/>
    <m/>
    <m/>
    <m/>
    <m/>
    <m/>
    <d v="2024-07-01T00:00:00"/>
    <m/>
    <s v="05"/>
    <m/>
    <m/>
    <m/>
    <s v="120"/>
    <m/>
    <m/>
    <m/>
    <m/>
    <m/>
    <m/>
    <m/>
    <m/>
    <m/>
    <m/>
    <m/>
    <m/>
    <m/>
    <m/>
    <s v="FREDERIC MESTRE"/>
    <s v="071251"/>
    <s v="REGION GRAND SUD"/>
    <s v="163397"/>
    <s v="FRANCK ZENOU"/>
    <s v="100 IMD"/>
    <x v="0"/>
    <x v="0"/>
    <s v="188587"/>
    <s v="PATRICE VILA"/>
    <s v="200 IMP"/>
    <x v="57"/>
    <x v="57"/>
    <s v="304401"/>
    <s v="KEVIN SIELLEZ"/>
    <s v="440 CCT"/>
    <s v="HC"/>
    <s v="992995"/>
    <s v="SECTEUR BLANC"/>
  </r>
  <r>
    <n v="992993"/>
    <n v="50101418"/>
    <x v="0"/>
    <s v="REGION GRAND SUD"/>
    <x v="0"/>
    <s v="50101418"/>
    <s v="992993"/>
    <x v="1"/>
    <s v="E"/>
    <m/>
    <m/>
    <m/>
    <s v="SECTEUR BLANC"/>
    <m/>
    <m/>
    <m/>
    <m/>
    <m/>
    <m/>
    <m/>
    <d v="2024-07-01T00:00:00"/>
    <m/>
    <s v="05"/>
    <m/>
    <m/>
    <m/>
    <s v="119"/>
    <m/>
    <m/>
    <m/>
    <m/>
    <m/>
    <m/>
    <m/>
    <m/>
    <m/>
    <m/>
    <m/>
    <m/>
    <m/>
    <m/>
    <s v="FREDERIC MESTRE"/>
    <s v="071251"/>
    <s v="REGION GRAND SUD"/>
    <s v="163397"/>
    <s v="FRANCK ZENOU"/>
    <s v="100 IMD"/>
    <x v="0"/>
    <x v="0"/>
    <s v="177023"/>
    <s v="JEAN-PHILIPPE GUERIN"/>
    <s v="200 IMP"/>
    <x v="39"/>
    <x v="39"/>
    <s v="305119"/>
    <s v="CYRIL BABIN"/>
    <s v="440 CCT"/>
    <s v="HC"/>
    <s v="992993"/>
    <s v="SECTEUR BLANC"/>
  </r>
  <r>
    <n v="992986"/>
    <n v="50101417"/>
    <x v="0"/>
    <s v="REGION ILE DE FRANCE NORD"/>
    <x v="0"/>
    <s v="50101417"/>
    <s v="992986"/>
    <x v="1"/>
    <s v="E"/>
    <m/>
    <m/>
    <m/>
    <s v="SECTEUR BLANC"/>
    <m/>
    <m/>
    <m/>
    <m/>
    <m/>
    <m/>
    <m/>
    <d v="2024-11-01T00:00:00"/>
    <m/>
    <s v="05"/>
    <m/>
    <m/>
    <m/>
    <s v="189"/>
    <m/>
    <m/>
    <m/>
    <m/>
    <m/>
    <m/>
    <m/>
    <m/>
    <m/>
    <m/>
    <m/>
    <m/>
    <m/>
    <m/>
    <s v="CATHERINE BLANCKAERT"/>
    <s v="071030"/>
    <s v="REGION ILE DE FRANCE NORD"/>
    <s v="177094"/>
    <s v="WILLY FASQUEL"/>
    <s v="100 IMD"/>
    <x v="32"/>
    <x v="32"/>
    <s v="190883"/>
    <s v="ALEXANDRE MARIAGE"/>
    <s v="200 IMP"/>
    <x v="107"/>
    <x v="107"/>
    <m/>
    <m/>
    <m/>
    <m/>
    <s v="992986"/>
    <s v="SECTEUR BLANC"/>
  </r>
  <r>
    <n v="992985"/>
    <n v="50101416"/>
    <x v="0"/>
    <s v="REGION ILE DE FRANCE NORD"/>
    <x v="0"/>
    <s v="50101416"/>
    <s v="992985"/>
    <x v="1"/>
    <s v="E"/>
    <m/>
    <m/>
    <m/>
    <s v="SECTEUR BLANC"/>
    <m/>
    <m/>
    <m/>
    <m/>
    <m/>
    <m/>
    <m/>
    <d v="2024-12-01T00:00:00"/>
    <m/>
    <s v="05"/>
    <m/>
    <m/>
    <m/>
    <s v="188"/>
    <m/>
    <m/>
    <m/>
    <m/>
    <m/>
    <m/>
    <m/>
    <m/>
    <m/>
    <m/>
    <m/>
    <m/>
    <m/>
    <m/>
    <s v="CATHERINE BLANCKAERT"/>
    <s v="071030"/>
    <s v="REGION ILE DE FRANCE NORD"/>
    <s v="177094"/>
    <s v="WILLY FASQUEL"/>
    <s v="100 IMD"/>
    <x v="32"/>
    <x v="32"/>
    <s v="305431"/>
    <s v="MAUD LEGRAND"/>
    <s v="310 CMA"/>
    <x v="75"/>
    <x v="75"/>
    <s v="187922"/>
    <s v="CHRISTOPHE BEUTIN"/>
    <s v="386 IE"/>
    <s v="HC"/>
    <s v="992985"/>
    <s v="SECTEUR BLANC"/>
  </r>
  <r>
    <n v="992984"/>
    <n v="50101415"/>
    <x v="0"/>
    <s v="REGION ILE DE FRANCE NORD"/>
    <x v="0"/>
    <s v="50101415"/>
    <s v="992984"/>
    <x v="1"/>
    <s v="E"/>
    <m/>
    <m/>
    <m/>
    <s v="SECTEUR BLANC"/>
    <m/>
    <m/>
    <m/>
    <m/>
    <m/>
    <m/>
    <m/>
    <d v="2024-12-01T00:00:00"/>
    <m/>
    <s v="05"/>
    <m/>
    <m/>
    <m/>
    <s v="182"/>
    <m/>
    <m/>
    <m/>
    <m/>
    <m/>
    <m/>
    <m/>
    <m/>
    <m/>
    <m/>
    <m/>
    <m/>
    <m/>
    <m/>
    <s v="CATHERINE BLANCKAERT"/>
    <s v="071030"/>
    <s v="REGION ILE DE FRANCE NORD"/>
    <s v="177094"/>
    <s v="WILLY FASQUEL"/>
    <s v="100 IMD"/>
    <x v="32"/>
    <x v="32"/>
    <s v="305431"/>
    <s v="MAUD LEGRAND"/>
    <s v="310 CMA"/>
    <x v="75"/>
    <x v="75"/>
    <s v="301587"/>
    <s v="REMI TURLURE"/>
    <s v="440 CCT"/>
    <s v="HC"/>
    <s v="992984"/>
    <s v="SECTEUR BLANC"/>
  </r>
  <r>
    <n v="992983"/>
    <n v="50101414"/>
    <x v="0"/>
    <s v="REGION ILE DE FRANCE NORD"/>
    <x v="0"/>
    <s v="50101414"/>
    <s v="992983"/>
    <x v="1"/>
    <s v="E"/>
    <m/>
    <m/>
    <m/>
    <s v="SECTEUR BLANC"/>
    <m/>
    <m/>
    <m/>
    <m/>
    <m/>
    <m/>
    <m/>
    <d v="2024-12-01T00:00:00"/>
    <m/>
    <s v="05"/>
    <m/>
    <m/>
    <m/>
    <s v="180"/>
    <m/>
    <m/>
    <m/>
    <m/>
    <m/>
    <m/>
    <m/>
    <m/>
    <m/>
    <m/>
    <m/>
    <m/>
    <m/>
    <m/>
    <s v="CATHERINE BLANCKAERT"/>
    <s v="071030"/>
    <s v="REGION ILE DE FRANCE NORD"/>
    <s v="177094"/>
    <s v="WILLY FASQUEL"/>
    <s v="100 IMD"/>
    <x v="32"/>
    <x v="32"/>
    <s v="305431"/>
    <s v="MAUD LEGRAND"/>
    <s v="310 CMA"/>
    <x v="75"/>
    <x v="75"/>
    <s v="187728"/>
    <s v="FREDERIC KEMPEERS"/>
    <s v="443 CCT.S"/>
    <s v="HC"/>
    <s v="992983"/>
    <s v="SECTEUR BLANC"/>
  </r>
  <r>
    <n v="992976"/>
    <n v="50101413"/>
    <x v="0"/>
    <s v="REGION GRAND SUD"/>
    <x v="0"/>
    <s v="50101413"/>
    <s v="992976"/>
    <x v="1"/>
    <s v="E"/>
    <m/>
    <m/>
    <m/>
    <s v="SECTEUR BLANC"/>
    <m/>
    <m/>
    <m/>
    <m/>
    <m/>
    <m/>
    <m/>
    <d v="2024-07-01T00:00:00"/>
    <m/>
    <s v="05"/>
    <m/>
    <m/>
    <m/>
    <s v="795"/>
    <m/>
    <m/>
    <m/>
    <m/>
    <m/>
    <m/>
    <m/>
    <m/>
    <m/>
    <m/>
    <m/>
    <m/>
    <m/>
    <m/>
    <s v="FREDERIC MESTRE"/>
    <s v="071251"/>
    <s v="REGION GRAND SUD"/>
    <s v="305131"/>
    <s v="BAPTISTE CHIKLI"/>
    <s v="100 IMD"/>
    <x v="12"/>
    <x v="12"/>
    <s v="305804"/>
    <s v="CYRIL CACCIATORE"/>
    <s v="200 IMP"/>
    <x v="14"/>
    <x v="14"/>
    <s v="305597"/>
    <s v="LORIANE ALLARD"/>
    <s v="440 CCT"/>
    <s v="HC"/>
    <s v="992976"/>
    <s v="SECTEUR BLANC"/>
  </r>
  <r>
    <n v="992975"/>
    <n v="50101412"/>
    <x v="0"/>
    <s v="REGION GRAND SUD"/>
    <x v="0"/>
    <s v="50101412"/>
    <s v="992975"/>
    <x v="1"/>
    <s v="E"/>
    <m/>
    <m/>
    <m/>
    <s v="SECTEUR BLANC"/>
    <m/>
    <m/>
    <m/>
    <m/>
    <m/>
    <m/>
    <m/>
    <d v="2024-07-01T00:00:00"/>
    <m/>
    <s v="05"/>
    <m/>
    <m/>
    <m/>
    <s v="782"/>
    <m/>
    <m/>
    <m/>
    <m/>
    <m/>
    <m/>
    <m/>
    <m/>
    <m/>
    <m/>
    <m/>
    <m/>
    <m/>
    <m/>
    <s v="FREDERIC MESTRE"/>
    <s v="071251"/>
    <s v="REGION GRAND SUD"/>
    <s v="305131"/>
    <s v="BAPTISTE CHIKLI"/>
    <s v="100 IMD"/>
    <x v="12"/>
    <x v="12"/>
    <s v="305804"/>
    <s v="CYRIL CACCIATORE"/>
    <s v="200 IMP"/>
    <x v="14"/>
    <x v="14"/>
    <s v="301746"/>
    <s v="CHRISTOPHE MARTIN"/>
    <s v="386 IE"/>
    <s v="HC"/>
    <s v="992975"/>
    <s v="SECTEUR BLANC"/>
  </r>
  <r>
    <n v="992974"/>
    <n v="50101411"/>
    <x v="0"/>
    <s v="REGION GRAND SUD"/>
    <x v="0"/>
    <s v="50101411"/>
    <s v="992974"/>
    <x v="1"/>
    <s v="E"/>
    <m/>
    <m/>
    <m/>
    <s v="SECTEUR BLANC"/>
    <m/>
    <m/>
    <m/>
    <m/>
    <m/>
    <m/>
    <m/>
    <d v="2024-12-01T00:00:00"/>
    <m/>
    <s v="05"/>
    <m/>
    <m/>
    <m/>
    <s v="761"/>
    <m/>
    <m/>
    <m/>
    <m/>
    <m/>
    <m/>
    <m/>
    <m/>
    <m/>
    <m/>
    <m/>
    <m/>
    <m/>
    <m/>
    <s v="FREDERIC MESTRE"/>
    <s v="071251"/>
    <s v="REGION GRAND SUD"/>
    <s v="305131"/>
    <s v="BAPTISTE CHIKLI"/>
    <s v="100 IMD"/>
    <x v="12"/>
    <x v="12"/>
    <m/>
    <m/>
    <m/>
    <x v="44"/>
    <x v="44"/>
    <m/>
    <m/>
    <m/>
    <m/>
    <s v="992974"/>
    <s v="SECTEUR BLANC"/>
  </r>
  <r>
    <n v="992973"/>
    <n v="50101410"/>
    <x v="0"/>
    <s v="REGION GRAND SUD"/>
    <x v="0"/>
    <s v="50101410"/>
    <s v="992973"/>
    <x v="1"/>
    <s v="E"/>
    <m/>
    <m/>
    <m/>
    <s v="SECTEUR BLANC"/>
    <m/>
    <m/>
    <m/>
    <m/>
    <m/>
    <m/>
    <m/>
    <d v="2024-12-01T00:00:00"/>
    <m/>
    <s v="05"/>
    <m/>
    <m/>
    <m/>
    <s v="767"/>
    <m/>
    <m/>
    <m/>
    <m/>
    <m/>
    <m/>
    <m/>
    <m/>
    <m/>
    <m/>
    <m/>
    <m/>
    <m/>
    <m/>
    <s v="FREDERIC MESTRE"/>
    <s v="071251"/>
    <s v="REGION GRAND SUD"/>
    <s v="305131"/>
    <s v="BAPTISTE CHIKLI"/>
    <s v="100 IMD"/>
    <x v="12"/>
    <x v="12"/>
    <m/>
    <m/>
    <m/>
    <x v="44"/>
    <x v="44"/>
    <m/>
    <m/>
    <m/>
    <m/>
    <s v="992973"/>
    <s v="SECTEUR BLANC"/>
  </r>
  <r>
    <n v="992971"/>
    <n v="50101409"/>
    <x v="0"/>
    <s v="REGION GRAND SUD"/>
    <x v="0"/>
    <s v="50101409"/>
    <s v="992971"/>
    <x v="1"/>
    <s v="E"/>
    <m/>
    <m/>
    <m/>
    <s v="SECTEUR BLANC"/>
    <m/>
    <m/>
    <m/>
    <m/>
    <m/>
    <m/>
    <m/>
    <d v="2024-11-01T00:00:00"/>
    <m/>
    <s v="05"/>
    <m/>
    <m/>
    <m/>
    <s v="514"/>
    <m/>
    <m/>
    <m/>
    <m/>
    <m/>
    <m/>
    <m/>
    <m/>
    <m/>
    <m/>
    <m/>
    <m/>
    <m/>
    <m/>
    <s v="FREDERIC MESTRE"/>
    <s v="071251"/>
    <s v="REGION GRAND SUD"/>
    <s v="182484"/>
    <s v="SYLVAIN KERLOC H"/>
    <s v="100 IMD"/>
    <x v="24"/>
    <x v="24"/>
    <m/>
    <m/>
    <m/>
    <x v="98"/>
    <x v="98"/>
    <s v="304754"/>
    <s v="CEDRIC VALADOUX"/>
    <s v="371 CCM.E"/>
    <s v="HC"/>
    <s v="992971"/>
    <s v="SECTEUR BLANC"/>
  </r>
  <r>
    <n v="992969"/>
    <n v="50101408"/>
    <x v="0"/>
    <s v="REGION GRAND OUEST"/>
    <x v="0"/>
    <s v="50101408"/>
    <s v="992969"/>
    <x v="1"/>
    <s v="E"/>
    <m/>
    <m/>
    <m/>
    <s v="SECTEUR BLANC"/>
    <m/>
    <m/>
    <m/>
    <m/>
    <m/>
    <m/>
    <m/>
    <d v="2024-11-01T00:00:00"/>
    <m/>
    <s v="05"/>
    <m/>
    <m/>
    <m/>
    <s v="131"/>
    <m/>
    <m/>
    <m/>
    <m/>
    <m/>
    <m/>
    <m/>
    <m/>
    <m/>
    <m/>
    <m/>
    <m/>
    <m/>
    <m/>
    <s v="MATHIEU CHEMIN"/>
    <s v="071590"/>
    <s v="REGION GRAND OUEST"/>
    <s v="306306"/>
    <s v="FLAVIEN QUIROSA"/>
    <s v="100 IMD"/>
    <x v="35"/>
    <x v="35"/>
    <s v="179931"/>
    <s v="VINCENT MORISSEAU"/>
    <s v="200 IMP"/>
    <x v="127"/>
    <x v="125"/>
    <s v="186376"/>
    <s v="BERTRAND MEILLAN"/>
    <s v="440 CCT"/>
    <s v="HC"/>
    <s v="992969"/>
    <s v="SECTEUR BLANC"/>
  </r>
  <r>
    <n v="992967"/>
    <n v="50101406"/>
    <x v="0"/>
    <s v="REGION GRAND SUD"/>
    <x v="0"/>
    <s v="50101406"/>
    <s v="992967"/>
    <x v="1"/>
    <s v="E"/>
    <m/>
    <m/>
    <m/>
    <s v="SECTEUR BLANC"/>
    <m/>
    <m/>
    <m/>
    <m/>
    <m/>
    <m/>
    <m/>
    <d v="2024-07-01T00:00:00"/>
    <m/>
    <s v="05"/>
    <m/>
    <m/>
    <m/>
    <s v="978"/>
    <m/>
    <m/>
    <m/>
    <m/>
    <m/>
    <m/>
    <m/>
    <m/>
    <m/>
    <m/>
    <m/>
    <m/>
    <m/>
    <m/>
    <s v="FREDERIC MESTRE"/>
    <s v="071251"/>
    <s v="REGION GRAND SUD"/>
    <s v="186531"/>
    <s v="CHRISTOPHE CLEMENT"/>
    <s v="100 IMD"/>
    <x v="11"/>
    <x v="11"/>
    <s v="186792"/>
    <s v="FABRICE GUILLAMET"/>
    <s v="200 IMP"/>
    <x v="28"/>
    <x v="28"/>
    <m/>
    <m/>
    <m/>
    <m/>
    <s v="992967"/>
    <s v="SECTEUR BLANC"/>
  </r>
  <r>
    <n v="992961"/>
    <n v="50101405"/>
    <x v="0"/>
    <s v="REGION GRAND SUD"/>
    <x v="0"/>
    <s v="50101405"/>
    <s v="992961"/>
    <x v="1"/>
    <s v="E"/>
    <m/>
    <m/>
    <m/>
    <s v="SECTEUR BLANC"/>
    <m/>
    <m/>
    <m/>
    <m/>
    <m/>
    <m/>
    <m/>
    <d v="2024-07-01T00:00:00"/>
    <m/>
    <s v="05"/>
    <m/>
    <m/>
    <m/>
    <s v="118"/>
    <m/>
    <m/>
    <m/>
    <m/>
    <m/>
    <m/>
    <m/>
    <m/>
    <m/>
    <m/>
    <m/>
    <m/>
    <m/>
    <m/>
    <s v="FREDERIC MESTRE"/>
    <s v="071251"/>
    <s v="REGION GRAND SUD"/>
    <s v="163397"/>
    <s v="FRANCK ZENOU"/>
    <s v="100 IMD"/>
    <x v="0"/>
    <x v="0"/>
    <s v="177023"/>
    <s v="JEAN-PHILIPPE GUERIN"/>
    <s v="200 IMP"/>
    <x v="39"/>
    <x v="39"/>
    <s v="193654"/>
    <s v="ANNICK MURZEREAU"/>
    <s v="370 CC.E"/>
    <s v="HC"/>
    <s v="992961"/>
    <s v="SECTEUR BLANC"/>
  </r>
  <r>
    <n v="992957"/>
    <n v="50101404"/>
    <x v="0"/>
    <s v="REGION CENTRE EST"/>
    <x v="0"/>
    <s v="50101404"/>
    <s v="992957"/>
    <x v="1"/>
    <s v="E"/>
    <m/>
    <m/>
    <m/>
    <s v="SECTEUR BLANC"/>
    <m/>
    <m/>
    <m/>
    <m/>
    <m/>
    <m/>
    <m/>
    <d v="2024-12-01T00:00:00"/>
    <m/>
    <s v="05"/>
    <m/>
    <m/>
    <m/>
    <s v="458"/>
    <m/>
    <m/>
    <m/>
    <m/>
    <m/>
    <m/>
    <m/>
    <m/>
    <m/>
    <m/>
    <m/>
    <m/>
    <m/>
    <m/>
    <s v="JEROME CARPANETTO"/>
    <s v="900582"/>
    <s v="REGION CENTRE EST"/>
    <m/>
    <m/>
    <m/>
    <x v="7"/>
    <x v="7"/>
    <s v="305664"/>
    <s v="RACHEL ZUNINO"/>
    <s v="200 IMP"/>
    <x v="69"/>
    <x v="69"/>
    <s v="305796"/>
    <s v="THOMAS GUENON"/>
    <s v="440 CCT"/>
    <s v="HC"/>
    <s v="992957"/>
    <s v="SECTEUR BLANC"/>
  </r>
  <r>
    <n v="992955"/>
    <n v="50101403"/>
    <x v="0"/>
    <s v="REGION CENTRE EST"/>
    <x v="0"/>
    <s v="50101403"/>
    <s v="992955"/>
    <x v="1"/>
    <s v="E"/>
    <m/>
    <m/>
    <m/>
    <s v="SECTEUR BLANC"/>
    <m/>
    <m/>
    <m/>
    <m/>
    <m/>
    <m/>
    <m/>
    <d v="2024-12-01T00:00:00"/>
    <m/>
    <s v="05"/>
    <m/>
    <m/>
    <m/>
    <s v="457"/>
    <m/>
    <m/>
    <m/>
    <m/>
    <m/>
    <m/>
    <m/>
    <m/>
    <m/>
    <m/>
    <m/>
    <m/>
    <m/>
    <m/>
    <s v="JEROME CARPANETTO"/>
    <s v="900582"/>
    <s v="REGION CENTRE EST"/>
    <m/>
    <m/>
    <m/>
    <x v="7"/>
    <x v="7"/>
    <s v="305664"/>
    <s v="RACHEL ZUNINO"/>
    <s v="200 IMP"/>
    <x v="69"/>
    <x v="69"/>
    <s v="193781"/>
    <s v="NATHALIE PERRIN"/>
    <s v="386 IE"/>
    <s v="HC"/>
    <s v="992955"/>
    <s v="SECTEUR BLANC"/>
  </r>
  <r>
    <n v="992942"/>
    <n v="50101402"/>
    <x v="0"/>
    <s v="REGION CENTRE EST"/>
    <x v="0"/>
    <s v="50101402"/>
    <s v="992942"/>
    <x v="1"/>
    <s v="E"/>
    <m/>
    <m/>
    <m/>
    <s v="SECTEUR BLANC"/>
    <m/>
    <m/>
    <m/>
    <m/>
    <m/>
    <m/>
    <m/>
    <d v="2024-12-01T00:00:00"/>
    <m/>
    <s v="05"/>
    <m/>
    <m/>
    <m/>
    <s v="116"/>
    <m/>
    <m/>
    <m/>
    <m/>
    <m/>
    <m/>
    <m/>
    <m/>
    <m/>
    <m/>
    <m/>
    <m/>
    <m/>
    <m/>
    <s v="JEROME CARPANETTO"/>
    <s v="900582"/>
    <s v="REGION CENTRE EST"/>
    <s v="300268"/>
    <s v="PIERRE FRANCOIS LAURA"/>
    <s v="100 IMD"/>
    <x v="37"/>
    <x v="37"/>
    <s v="304204"/>
    <s v="MARTIN RANJIT"/>
    <s v="200 IMP"/>
    <x v="65"/>
    <x v="65"/>
    <s v="304176"/>
    <s v="JULIEN MEYER"/>
    <s v="441 CCTM"/>
    <s v="HC"/>
    <s v="992942"/>
    <s v="SECTEUR BLANC"/>
  </r>
  <r>
    <n v="992939"/>
    <n v="50101400"/>
    <x v="0"/>
    <s v="REGION CENTRE EST"/>
    <x v="0"/>
    <s v="50101400"/>
    <s v="992939"/>
    <x v="1"/>
    <s v="E"/>
    <m/>
    <m/>
    <m/>
    <s v="SECTEUR BLANC"/>
    <m/>
    <m/>
    <m/>
    <m/>
    <m/>
    <m/>
    <m/>
    <d v="2024-12-01T00:00:00"/>
    <m/>
    <s v="05"/>
    <m/>
    <m/>
    <m/>
    <s v="456"/>
    <m/>
    <m/>
    <m/>
    <m/>
    <m/>
    <m/>
    <m/>
    <m/>
    <m/>
    <m/>
    <m/>
    <m/>
    <m/>
    <m/>
    <s v="JEROME CARPANETTO"/>
    <s v="900582"/>
    <s v="REGION CENTRE EST"/>
    <s v="305941"/>
    <s v="SAMUEL TRAGEL"/>
    <s v="100 IMD"/>
    <x v="14"/>
    <x v="14"/>
    <s v="304091"/>
    <s v="OPHELIE SCHMERBER"/>
    <s v="200 IMP"/>
    <x v="62"/>
    <x v="62"/>
    <s v="305328"/>
    <s v="MATHIEU SEVE"/>
    <s v="441 CCTM"/>
    <s v="HC"/>
    <s v="992939"/>
    <s v="SECTEUR BLANC"/>
  </r>
  <r>
    <n v="992936"/>
    <n v="50101399"/>
    <x v="0"/>
    <s v="REGION GRAND SUD"/>
    <x v="0"/>
    <s v="50101399"/>
    <s v="992936"/>
    <x v="1"/>
    <s v="E"/>
    <m/>
    <m/>
    <m/>
    <s v="SECTEUR BLANC"/>
    <m/>
    <m/>
    <m/>
    <m/>
    <m/>
    <m/>
    <m/>
    <d v="2024-10-01T00:00:00"/>
    <m/>
    <s v="05"/>
    <m/>
    <m/>
    <m/>
    <s v="839"/>
    <m/>
    <m/>
    <m/>
    <m/>
    <m/>
    <m/>
    <m/>
    <m/>
    <m/>
    <m/>
    <m/>
    <m/>
    <m/>
    <m/>
    <s v="FREDERIC MESTRE"/>
    <s v="071251"/>
    <s v="REGION GRAND SUD"/>
    <s v="305931"/>
    <s v="JULIEN KARIGER"/>
    <s v="100 IMD"/>
    <x v="6"/>
    <x v="6"/>
    <m/>
    <m/>
    <m/>
    <x v="32"/>
    <x v="32"/>
    <s v="305097"/>
    <s v="EMILIE TIBUM"/>
    <s v="440 CCT"/>
    <s v="HC"/>
    <s v="992936"/>
    <s v="SECTEUR BLANC"/>
  </r>
  <r>
    <n v="992926"/>
    <n v="50101398"/>
    <x v="0"/>
    <s v="REGION GRAND SUD"/>
    <x v="0"/>
    <s v="50101398"/>
    <s v="992926"/>
    <x v="1"/>
    <s v="E"/>
    <m/>
    <m/>
    <m/>
    <s v="SECTEUR BLANC"/>
    <m/>
    <m/>
    <m/>
    <m/>
    <m/>
    <m/>
    <m/>
    <d v="2024-07-01T00:00:00"/>
    <m/>
    <s v="05"/>
    <m/>
    <m/>
    <m/>
    <s v="022"/>
    <m/>
    <m/>
    <m/>
    <m/>
    <m/>
    <m/>
    <m/>
    <m/>
    <m/>
    <m/>
    <m/>
    <m/>
    <m/>
    <m/>
    <s v="FREDERIC MESTRE"/>
    <s v="071251"/>
    <s v="REGION GRAND SUD"/>
    <s v="163397"/>
    <s v="FRANCK ZENOU"/>
    <s v="100 IMD"/>
    <x v="0"/>
    <x v="0"/>
    <s v="192578"/>
    <s v="LAURENT COT"/>
    <s v="200 IMP"/>
    <x v="61"/>
    <x v="61"/>
    <s v="305749"/>
    <s v="JEAN MICHEL BOULAROT"/>
    <s v="440 CCT"/>
    <s v="HC"/>
    <s v="992926"/>
    <s v="SECTEUR BLANC"/>
  </r>
  <r>
    <n v="992925"/>
    <n v="50101397"/>
    <x v="0"/>
    <s v="REGION GRAND SUD"/>
    <x v="0"/>
    <s v="50101397"/>
    <s v="992925"/>
    <x v="1"/>
    <s v="E"/>
    <m/>
    <m/>
    <m/>
    <s v="SECTEUR BLANC"/>
    <m/>
    <m/>
    <m/>
    <m/>
    <m/>
    <m/>
    <m/>
    <d v="2024-07-01T00:00:00"/>
    <m/>
    <s v="05"/>
    <m/>
    <m/>
    <m/>
    <s v="021"/>
    <m/>
    <m/>
    <m/>
    <m/>
    <m/>
    <m/>
    <m/>
    <m/>
    <m/>
    <m/>
    <m/>
    <m/>
    <m/>
    <m/>
    <s v="FREDERIC MESTRE"/>
    <s v="071251"/>
    <s v="REGION GRAND SUD"/>
    <s v="163397"/>
    <s v="FRANCK ZENOU"/>
    <s v="100 IMD"/>
    <x v="0"/>
    <x v="0"/>
    <s v="192578"/>
    <s v="LAURENT COT"/>
    <s v="200 IMP"/>
    <x v="61"/>
    <x v="61"/>
    <s v="305312"/>
    <s v="BENJAMIN BOUDES"/>
    <s v="441 CCTM"/>
    <s v="HC"/>
    <s v="992925"/>
    <s v="SECTEUR BLANC"/>
  </r>
  <r>
    <n v="992922"/>
    <n v="50101395"/>
    <x v="0"/>
    <s v="REGION GRAND OUEST"/>
    <x v="0"/>
    <s v="50101395"/>
    <s v="992922"/>
    <x v="1"/>
    <s v="E"/>
    <m/>
    <m/>
    <m/>
    <s v="SECTEUR BLANC"/>
    <m/>
    <m/>
    <m/>
    <m/>
    <m/>
    <m/>
    <m/>
    <d v="2024-10-01T00:00:00"/>
    <m/>
    <s v="05"/>
    <m/>
    <m/>
    <m/>
    <s v="419"/>
    <m/>
    <m/>
    <m/>
    <m/>
    <m/>
    <m/>
    <m/>
    <m/>
    <m/>
    <m/>
    <m/>
    <m/>
    <m/>
    <m/>
    <s v="MATHIEU CHEMIN"/>
    <s v="071590"/>
    <s v="REGION GRAND OUEST"/>
    <s v="170189"/>
    <s v="SEBASTIEN PLANCON"/>
    <s v="100 IMD"/>
    <x v="10"/>
    <x v="10"/>
    <s v="188975"/>
    <s v="JONATHAN DEMINGUET"/>
    <s v="200 IMP"/>
    <x v="54"/>
    <x v="54"/>
    <s v="175025"/>
    <s v="VINCENT BAUDRY"/>
    <s v="386 IE"/>
    <s v="HC"/>
    <s v="992922"/>
    <s v="SECTEUR BLANC"/>
  </r>
  <r>
    <n v="992920"/>
    <n v="50101393"/>
    <x v="0"/>
    <s v="REGION ILE DE FRANCE NORD"/>
    <x v="0"/>
    <s v="50101393"/>
    <s v="992920"/>
    <x v="1"/>
    <s v="E"/>
    <m/>
    <m/>
    <m/>
    <s v="SECTEUR BLANC"/>
    <m/>
    <m/>
    <m/>
    <m/>
    <m/>
    <m/>
    <m/>
    <d v="2024-12-01T00:00:00"/>
    <m/>
    <s v="05"/>
    <m/>
    <m/>
    <m/>
    <s v="440"/>
    <m/>
    <m/>
    <m/>
    <m/>
    <m/>
    <m/>
    <m/>
    <m/>
    <m/>
    <m/>
    <m/>
    <m/>
    <m/>
    <m/>
    <s v="CATHERINE BLANCKAERT"/>
    <s v="071030"/>
    <s v="REGION ILE DE FRANCE NORD"/>
    <s v="305330"/>
    <s v="NICOLAS PHILIPPE"/>
    <s v="100 IMD"/>
    <x v="8"/>
    <x v="8"/>
    <s v="187007"/>
    <s v="DAVID VAUTHEROT"/>
    <s v="200 IMP"/>
    <x v="42"/>
    <x v="42"/>
    <m/>
    <m/>
    <m/>
    <m/>
    <s v="992920"/>
    <s v="SECTEUR BLANC"/>
  </r>
  <r>
    <n v="992917"/>
    <n v="50101392"/>
    <x v="0"/>
    <s v="REGION GRAND OUEST"/>
    <x v="0"/>
    <s v="50101392"/>
    <s v="992917"/>
    <x v="1"/>
    <s v="E"/>
    <m/>
    <m/>
    <m/>
    <s v="SECTEUR BLANC"/>
    <m/>
    <m/>
    <m/>
    <m/>
    <m/>
    <m/>
    <m/>
    <d v="2024-10-01T00:00:00"/>
    <m/>
    <s v="05"/>
    <m/>
    <m/>
    <m/>
    <s v="351"/>
    <m/>
    <m/>
    <m/>
    <m/>
    <m/>
    <m/>
    <m/>
    <m/>
    <m/>
    <m/>
    <m/>
    <m/>
    <m/>
    <m/>
    <s v="MATHIEU CHEMIN"/>
    <s v="071590"/>
    <s v="REGION GRAND OUEST"/>
    <s v="300602"/>
    <s v="MARYAN HARY"/>
    <s v="100 IMD"/>
    <x v="5"/>
    <x v="5"/>
    <s v="306028"/>
    <s v="THOMAS BROCA"/>
    <s v="200 IMP"/>
    <x v="95"/>
    <x v="95"/>
    <s v="306371"/>
    <s v="REMI CAUSSAT"/>
    <s v="445 CCA"/>
    <s v="HC"/>
    <s v="992917"/>
    <s v="SECTEUR BLANC"/>
  </r>
  <r>
    <n v="992912"/>
    <n v="50101391"/>
    <x v="0"/>
    <s v="REGION CENTRE EST"/>
    <x v="0"/>
    <s v="50101391"/>
    <s v="992912"/>
    <x v="1"/>
    <s v="E"/>
    <m/>
    <m/>
    <m/>
    <s v="SECTEUR BLANC"/>
    <m/>
    <m/>
    <m/>
    <m/>
    <m/>
    <m/>
    <m/>
    <d v="2024-12-01T00:00:00"/>
    <m/>
    <s v="05"/>
    <m/>
    <m/>
    <m/>
    <s v="114"/>
    <m/>
    <m/>
    <m/>
    <m/>
    <m/>
    <m/>
    <m/>
    <m/>
    <m/>
    <m/>
    <m/>
    <m/>
    <m/>
    <m/>
    <s v="JEROME CARPANETTO"/>
    <s v="900582"/>
    <s v="REGION CENTRE EST"/>
    <s v="179897"/>
    <s v="SYLVAIN GATHELIER"/>
    <s v="100 IMD"/>
    <x v="22"/>
    <x v="22"/>
    <s v="302742"/>
    <s v="ALEXIS HOEGY"/>
    <s v="200 IMP"/>
    <x v="27"/>
    <x v="27"/>
    <s v="304717"/>
    <s v="CHRISTOPHE MAYER"/>
    <s v="440 CCT"/>
    <s v="HC"/>
    <s v="992912"/>
    <s v="SECTEUR BLANC"/>
  </r>
  <r>
    <n v="992911"/>
    <n v="50101390"/>
    <x v="0"/>
    <s v="REGION CENTRE EST"/>
    <x v="0"/>
    <s v="50101390"/>
    <s v="992911"/>
    <x v="1"/>
    <s v="E"/>
    <m/>
    <m/>
    <m/>
    <s v="SECTEUR BLANC"/>
    <m/>
    <m/>
    <m/>
    <m/>
    <m/>
    <m/>
    <m/>
    <d v="2024-12-01T00:00:00"/>
    <m/>
    <s v="05"/>
    <m/>
    <m/>
    <m/>
    <s v="113"/>
    <m/>
    <m/>
    <m/>
    <m/>
    <m/>
    <m/>
    <m/>
    <m/>
    <m/>
    <m/>
    <m/>
    <m/>
    <m/>
    <m/>
    <s v="JEROME CARPANETTO"/>
    <s v="900582"/>
    <s v="REGION CENTRE EST"/>
    <s v="179897"/>
    <s v="SYLVAIN GATHELIER"/>
    <s v="100 IMD"/>
    <x v="22"/>
    <x v="22"/>
    <s v="302742"/>
    <s v="ALEXIS HOEGY"/>
    <s v="200 IMP"/>
    <x v="27"/>
    <x v="27"/>
    <s v="304914"/>
    <s v="FREDERIC CHEVALME"/>
    <s v="440 CCT"/>
    <s v="HC"/>
    <s v="992911"/>
    <s v="SECTEUR BLANC"/>
  </r>
  <r>
    <n v="992903"/>
    <n v="50101389"/>
    <x v="0"/>
    <s v="REGION ILE DE FRANCE NORD"/>
    <x v="0"/>
    <s v="50101389"/>
    <s v="992903"/>
    <x v="1"/>
    <s v="E"/>
    <m/>
    <m/>
    <m/>
    <s v="SECTEUR BLANC"/>
    <m/>
    <m/>
    <m/>
    <m/>
    <m/>
    <m/>
    <m/>
    <d v="2024-12-01T00:00:00"/>
    <m/>
    <s v="05"/>
    <m/>
    <m/>
    <m/>
    <s v="386"/>
    <m/>
    <m/>
    <m/>
    <m/>
    <m/>
    <m/>
    <m/>
    <m/>
    <m/>
    <m/>
    <m/>
    <m/>
    <m/>
    <m/>
    <s v="CATHERINE BLANCKAERT"/>
    <s v="071030"/>
    <s v="REGION ILE DE FRANCE NORD"/>
    <s v="193005"/>
    <s v="SEBASTIEN COTE"/>
    <s v="100 IMD"/>
    <x v="18"/>
    <x v="18"/>
    <s v="192471"/>
    <s v="FABRICE DUBUC"/>
    <s v="200 IMP"/>
    <x v="78"/>
    <x v="78"/>
    <s v="306180"/>
    <s v="MARINE GARDE"/>
    <s v="445 CCA"/>
    <s v="HC"/>
    <s v="992903"/>
    <s v="SECTEUR BLANC"/>
  </r>
  <r>
    <n v="992902"/>
    <n v="50101388"/>
    <x v="0"/>
    <s v="REGION ILE DE FRANCE NORD"/>
    <x v="0"/>
    <s v="50101388"/>
    <s v="992902"/>
    <x v="1"/>
    <s v="E"/>
    <m/>
    <m/>
    <m/>
    <s v="SECTEUR BLANC"/>
    <m/>
    <m/>
    <m/>
    <m/>
    <m/>
    <m/>
    <m/>
    <d v="2024-12-01T00:00:00"/>
    <m/>
    <s v="05"/>
    <m/>
    <m/>
    <m/>
    <s v="385"/>
    <m/>
    <m/>
    <m/>
    <m/>
    <m/>
    <m/>
    <m/>
    <m/>
    <m/>
    <m/>
    <m/>
    <m/>
    <m/>
    <m/>
    <s v="CATHERINE BLANCKAERT"/>
    <s v="071030"/>
    <s v="REGION ILE DE FRANCE NORD"/>
    <s v="193005"/>
    <s v="SEBASTIEN COTE"/>
    <s v="100 IMD"/>
    <x v="18"/>
    <x v="18"/>
    <s v="186035"/>
    <s v="SEBASTIEN CAVELIER"/>
    <s v="200 IMP"/>
    <x v="102"/>
    <x v="102"/>
    <s v="300713"/>
    <s v="ZOE HOUSIEAUX"/>
    <s v="440 CCT"/>
    <s v="HC"/>
    <s v="992902"/>
    <s v="SECTEUR BLANC"/>
  </r>
  <r>
    <n v="992896"/>
    <n v="50101387"/>
    <x v="0"/>
    <s v="REGION CENTRE EST"/>
    <x v="0"/>
    <s v="50101387"/>
    <s v="992896"/>
    <x v="1"/>
    <s v="E"/>
    <m/>
    <m/>
    <m/>
    <s v="SECTEUR BLANC"/>
    <m/>
    <m/>
    <m/>
    <m/>
    <m/>
    <m/>
    <m/>
    <d v="2024-12-01T00:00:00"/>
    <m/>
    <s v="05"/>
    <m/>
    <m/>
    <m/>
    <s v="455"/>
    <m/>
    <m/>
    <m/>
    <m/>
    <m/>
    <m/>
    <m/>
    <m/>
    <m/>
    <m/>
    <m/>
    <m/>
    <m/>
    <m/>
    <s v="JEROME CARPANETTO"/>
    <s v="900582"/>
    <s v="REGION CENTRE EST"/>
    <s v="305941"/>
    <s v="SAMUEL TRAGEL"/>
    <s v="100 IMD"/>
    <x v="14"/>
    <x v="14"/>
    <m/>
    <m/>
    <m/>
    <x v="16"/>
    <x v="16"/>
    <m/>
    <m/>
    <m/>
    <m/>
    <s v="992896"/>
    <s v="SECTEUR BLANC"/>
  </r>
  <r>
    <n v="992895"/>
    <n v="50101386"/>
    <x v="0"/>
    <s v="REGION CENTRE EST"/>
    <x v="0"/>
    <s v="50101386"/>
    <s v="992895"/>
    <x v="1"/>
    <s v="E"/>
    <m/>
    <m/>
    <m/>
    <s v="SECTEUR BLANC"/>
    <m/>
    <m/>
    <m/>
    <m/>
    <m/>
    <m/>
    <m/>
    <d v="2024-12-01T00:00:00"/>
    <m/>
    <s v="05"/>
    <m/>
    <m/>
    <m/>
    <s v="454"/>
    <m/>
    <m/>
    <m/>
    <m/>
    <m/>
    <m/>
    <m/>
    <m/>
    <m/>
    <m/>
    <m/>
    <m/>
    <m/>
    <m/>
    <s v="JEROME CARPANETTO"/>
    <s v="900582"/>
    <s v="REGION CENTRE EST"/>
    <s v="305941"/>
    <s v="SAMUEL TRAGEL"/>
    <s v="100 IMD"/>
    <x v="14"/>
    <x v="14"/>
    <m/>
    <m/>
    <m/>
    <x v="16"/>
    <x v="16"/>
    <s v="303915"/>
    <s v="OLIVIER HUSS"/>
    <s v="440 CCT"/>
    <s v="HC"/>
    <s v="992895"/>
    <s v="SECTEUR BLANC"/>
  </r>
  <r>
    <n v="992890"/>
    <n v="50101385"/>
    <x v="0"/>
    <s v="REGION ILE DE FRANCE NORD"/>
    <x v="0"/>
    <s v="50101385"/>
    <s v="992890"/>
    <x v="1"/>
    <s v="E"/>
    <m/>
    <m/>
    <m/>
    <s v="SECTEUR BLANC"/>
    <m/>
    <m/>
    <m/>
    <m/>
    <m/>
    <m/>
    <m/>
    <d v="2024-12-01T00:00:00"/>
    <m/>
    <s v="05"/>
    <m/>
    <m/>
    <m/>
    <s v="284"/>
    <m/>
    <m/>
    <m/>
    <m/>
    <m/>
    <m/>
    <m/>
    <m/>
    <m/>
    <m/>
    <m/>
    <m/>
    <m/>
    <m/>
    <s v="CATHERINE BLANCKAERT"/>
    <s v="071030"/>
    <s v="REGION ILE DE FRANCE NORD"/>
    <s v="302041"/>
    <s v="DAPHNEE JULLION"/>
    <s v="100 IMD"/>
    <x v="1"/>
    <x v="1"/>
    <s v="302511"/>
    <s v="OLIVIER MACIGNO"/>
    <s v="200 IMP"/>
    <x v="53"/>
    <x v="53"/>
    <s v="305868"/>
    <s v="MARIE GARNIER"/>
    <s v="440 CCT"/>
    <s v="HC"/>
    <s v="992890"/>
    <s v="SECTEUR BLANC"/>
  </r>
  <r>
    <n v="992889"/>
    <n v="50101384"/>
    <x v="0"/>
    <s v="REGION ILE DE FRANCE NORD"/>
    <x v="0"/>
    <s v="50101384"/>
    <s v="992889"/>
    <x v="1"/>
    <s v="E"/>
    <m/>
    <m/>
    <m/>
    <s v="SECTEUR BLANC"/>
    <m/>
    <m/>
    <m/>
    <m/>
    <m/>
    <m/>
    <m/>
    <d v="2024-12-01T00:00:00"/>
    <m/>
    <s v="05"/>
    <m/>
    <m/>
    <m/>
    <s v="282"/>
    <m/>
    <m/>
    <m/>
    <m/>
    <m/>
    <m/>
    <m/>
    <m/>
    <m/>
    <m/>
    <m/>
    <m/>
    <m/>
    <m/>
    <s v="CATHERINE BLANCKAERT"/>
    <s v="071030"/>
    <s v="REGION ILE DE FRANCE NORD"/>
    <s v="302041"/>
    <s v="DAPHNEE JULLION"/>
    <s v="100 IMD"/>
    <x v="1"/>
    <x v="1"/>
    <s v="302511"/>
    <s v="OLIVIER MACIGNO"/>
    <s v="200 IMP"/>
    <x v="53"/>
    <x v="53"/>
    <m/>
    <m/>
    <m/>
    <m/>
    <s v="992889"/>
    <s v="SECTEUR BLANC"/>
  </r>
  <r>
    <n v="992888"/>
    <n v="50101383"/>
    <x v="0"/>
    <s v="REGION ILE DE FRANCE NORD"/>
    <x v="0"/>
    <s v="50101383"/>
    <s v="992888"/>
    <x v="1"/>
    <s v="E"/>
    <m/>
    <m/>
    <m/>
    <s v="SECTEUR BLANC"/>
    <m/>
    <m/>
    <m/>
    <m/>
    <m/>
    <m/>
    <m/>
    <d v="2024-12-01T00:00:00"/>
    <m/>
    <s v="05"/>
    <m/>
    <m/>
    <m/>
    <s v="382"/>
    <m/>
    <m/>
    <m/>
    <m/>
    <m/>
    <m/>
    <m/>
    <m/>
    <m/>
    <m/>
    <m/>
    <m/>
    <m/>
    <m/>
    <s v="CATHERINE BLANCKAERT"/>
    <s v="071030"/>
    <s v="REGION ILE DE FRANCE NORD"/>
    <s v="302041"/>
    <s v="DAPHNEE JULLION"/>
    <s v="100 IMD"/>
    <x v="1"/>
    <x v="1"/>
    <s v="305210"/>
    <s v="GUILLAUME DELPORTE"/>
    <s v="200 IMP"/>
    <x v="1"/>
    <x v="1"/>
    <m/>
    <m/>
    <m/>
    <m/>
    <s v="992888"/>
    <s v="SECTEUR BLANC"/>
  </r>
  <r>
    <n v="992886"/>
    <n v="50101382"/>
    <x v="0"/>
    <s v="REGION ILE DE FRANCE NORD"/>
    <x v="0"/>
    <s v="50101382"/>
    <s v="992886"/>
    <x v="1"/>
    <s v="E"/>
    <m/>
    <m/>
    <m/>
    <s v="SECTEUR BLANC"/>
    <m/>
    <m/>
    <m/>
    <m/>
    <m/>
    <m/>
    <m/>
    <d v="2024-12-01T00:00:00"/>
    <m/>
    <s v="05"/>
    <m/>
    <m/>
    <m/>
    <s v="728"/>
    <m/>
    <m/>
    <m/>
    <m/>
    <m/>
    <m/>
    <m/>
    <m/>
    <m/>
    <m/>
    <m/>
    <m/>
    <m/>
    <m/>
    <s v="CATHERINE BLANCKAERT"/>
    <s v="071030"/>
    <s v="REGION ILE DE FRANCE NORD"/>
    <s v="301703"/>
    <s v="JONATHAN HENNICOTTE"/>
    <s v="100 IMD"/>
    <x v="34"/>
    <x v="34"/>
    <s v="192803"/>
    <s v="CENDRINE MAGRE"/>
    <s v="200 IMP"/>
    <x v="122"/>
    <x v="120"/>
    <m/>
    <m/>
    <m/>
    <m/>
    <s v="992886"/>
    <s v="SECTEUR BLANC"/>
  </r>
  <r>
    <n v="992882"/>
    <n v="50101381"/>
    <x v="0"/>
    <s v="REGION ILE DE FRANCE NORD"/>
    <x v="0"/>
    <s v="50101381"/>
    <s v="992882"/>
    <x v="1"/>
    <s v="E"/>
    <m/>
    <m/>
    <m/>
    <s v="SECTEUR BLANC"/>
    <m/>
    <m/>
    <m/>
    <m/>
    <m/>
    <m/>
    <m/>
    <d v="2024-12-01T00:00:00"/>
    <m/>
    <s v="05"/>
    <m/>
    <m/>
    <m/>
    <s v="718"/>
    <m/>
    <m/>
    <m/>
    <m/>
    <m/>
    <m/>
    <m/>
    <m/>
    <m/>
    <m/>
    <m/>
    <m/>
    <m/>
    <m/>
    <s v="CATHERINE BLANCKAERT"/>
    <s v="071030"/>
    <s v="REGION ILE DE FRANCE NORD"/>
    <s v="301703"/>
    <s v="JONATHAN HENNICOTTE"/>
    <s v="100 IMD"/>
    <x v="34"/>
    <x v="34"/>
    <s v="192803"/>
    <s v="CENDRINE MAGRE"/>
    <s v="200 IMP"/>
    <x v="122"/>
    <x v="120"/>
    <m/>
    <m/>
    <m/>
    <m/>
    <s v="992882"/>
    <s v="SECTEUR BLANC"/>
  </r>
  <r>
    <n v="992881"/>
    <n v="50101380"/>
    <x v="0"/>
    <s v="REGION ILE DE FRANCE NORD"/>
    <x v="0"/>
    <s v="50101380"/>
    <s v="992881"/>
    <x v="1"/>
    <s v="E"/>
    <m/>
    <m/>
    <m/>
    <s v="SECTEUR BLANC"/>
    <m/>
    <m/>
    <m/>
    <m/>
    <m/>
    <m/>
    <m/>
    <d v="2024-12-01T00:00:00"/>
    <m/>
    <s v="05"/>
    <m/>
    <m/>
    <m/>
    <s v="717"/>
    <m/>
    <m/>
    <m/>
    <m/>
    <m/>
    <m/>
    <m/>
    <m/>
    <m/>
    <m/>
    <m/>
    <m/>
    <m/>
    <m/>
    <s v="CATHERINE BLANCKAERT"/>
    <s v="071030"/>
    <s v="REGION ILE DE FRANCE NORD"/>
    <s v="301703"/>
    <s v="JONATHAN HENNICOTTE"/>
    <s v="100 IMD"/>
    <x v="34"/>
    <x v="34"/>
    <s v="192803"/>
    <s v="CENDRINE MAGRE"/>
    <s v="200 IMP"/>
    <x v="122"/>
    <x v="120"/>
    <m/>
    <m/>
    <m/>
    <m/>
    <s v="992881"/>
    <s v="SECTEUR BLANC"/>
  </r>
  <r>
    <n v="992880"/>
    <n v="50101379"/>
    <x v="0"/>
    <s v="REGION GRAND SUD"/>
    <x v="0"/>
    <s v="50101379"/>
    <s v="992880"/>
    <x v="1"/>
    <s v="E"/>
    <m/>
    <m/>
    <m/>
    <s v="SECTEUR BLANC"/>
    <m/>
    <m/>
    <m/>
    <m/>
    <m/>
    <m/>
    <m/>
    <d v="2024-12-01T00:00:00"/>
    <m/>
    <s v="05"/>
    <m/>
    <m/>
    <m/>
    <s v="418"/>
    <m/>
    <m/>
    <m/>
    <m/>
    <m/>
    <m/>
    <m/>
    <m/>
    <m/>
    <m/>
    <m/>
    <m/>
    <m/>
    <m/>
    <s v="FREDERIC MESTRE"/>
    <s v="071251"/>
    <s v="REGION GRAND SUD"/>
    <s v="306077"/>
    <s v="JONATHAN THIEBAUD"/>
    <s v="100 IMD"/>
    <x v="26"/>
    <x v="26"/>
    <s v="304292"/>
    <s v="STEPHANE LOPEZ"/>
    <s v="200 IMP"/>
    <x v="114"/>
    <x v="114"/>
    <s v="304865"/>
    <s v="ROMAIN HERBET"/>
    <s v="440 CCT"/>
    <s v="HC"/>
    <s v="992880"/>
    <s v="SECTEUR BLANC"/>
  </r>
  <r>
    <n v="992873"/>
    <n v="50101378"/>
    <x v="0"/>
    <s v="REGION GRAND SUD"/>
    <x v="0"/>
    <s v="50101378"/>
    <s v="992873"/>
    <x v="1"/>
    <s v="E"/>
    <m/>
    <m/>
    <m/>
    <s v="SECTEUR BLANC"/>
    <m/>
    <m/>
    <m/>
    <m/>
    <m/>
    <m/>
    <m/>
    <d v="2024-09-01T00:00:00"/>
    <m/>
    <s v="05"/>
    <m/>
    <m/>
    <m/>
    <s v="453"/>
    <m/>
    <m/>
    <m/>
    <m/>
    <m/>
    <m/>
    <m/>
    <m/>
    <m/>
    <m/>
    <m/>
    <m/>
    <m/>
    <m/>
    <s v="FREDERIC MESTRE"/>
    <s v="071251"/>
    <s v="REGION GRAND SUD"/>
    <s v="305131"/>
    <s v="BAPTISTE CHIKLI"/>
    <s v="100 IMD"/>
    <x v="12"/>
    <x v="12"/>
    <s v="303885"/>
    <s v="STEPHANE VIRET"/>
    <s v="200 IMP"/>
    <x v="66"/>
    <x v="66"/>
    <s v="306257"/>
    <s v="FABIEN BENOIT"/>
    <s v="445 CCA"/>
    <s v="HC"/>
    <s v="992873"/>
    <s v="SECTEUR BLANC"/>
  </r>
  <r>
    <n v="992870"/>
    <n v="50101377"/>
    <x v="0"/>
    <s v="REGION GRAND SUD"/>
    <x v="0"/>
    <s v="50101377"/>
    <s v="992870"/>
    <x v="1"/>
    <s v="E"/>
    <m/>
    <m/>
    <m/>
    <s v="SECTEUR BLANC"/>
    <m/>
    <m/>
    <m/>
    <m/>
    <m/>
    <m/>
    <m/>
    <d v="2024-10-01T00:00:00"/>
    <m/>
    <s v="05"/>
    <m/>
    <m/>
    <m/>
    <s v="114"/>
    <m/>
    <m/>
    <m/>
    <m/>
    <m/>
    <m/>
    <m/>
    <m/>
    <m/>
    <m/>
    <m/>
    <m/>
    <m/>
    <m/>
    <s v="FREDERIC MESTRE"/>
    <s v="071251"/>
    <s v="REGION GRAND SUD"/>
    <s v="304665"/>
    <s v="FABRIZIA LEGGER"/>
    <s v="100 IMD"/>
    <x v="4"/>
    <x v="4"/>
    <m/>
    <m/>
    <m/>
    <x v="4"/>
    <x v="4"/>
    <s v="304787"/>
    <s v="THIBAUT DE BALMAIN"/>
    <s v="440 CCT"/>
    <s v="HC"/>
    <s v="992870"/>
    <s v="SECTEUR BLANC"/>
  </r>
  <r>
    <n v="992865"/>
    <n v="50101376"/>
    <x v="0"/>
    <s v="REGION GRAND SUD"/>
    <x v="0"/>
    <s v="50101376"/>
    <s v="992865"/>
    <x v="1"/>
    <s v="E"/>
    <m/>
    <m/>
    <m/>
    <s v="SECTEUR BLANC"/>
    <m/>
    <m/>
    <m/>
    <m/>
    <m/>
    <m/>
    <m/>
    <d v="2024-07-01T00:00:00"/>
    <m/>
    <s v="05"/>
    <m/>
    <m/>
    <m/>
    <s v="620"/>
    <m/>
    <m/>
    <m/>
    <m/>
    <m/>
    <m/>
    <m/>
    <m/>
    <m/>
    <m/>
    <m/>
    <m/>
    <m/>
    <m/>
    <s v="FREDERIC MESTRE"/>
    <s v="071251"/>
    <s v="REGION GRAND SUD"/>
    <s v="186531"/>
    <s v="CHRISTOPHE CLEMENT"/>
    <s v="100 IMD"/>
    <x v="11"/>
    <x v="11"/>
    <m/>
    <m/>
    <m/>
    <x v="119"/>
    <x v="118"/>
    <m/>
    <m/>
    <m/>
    <m/>
    <s v="992865"/>
    <s v="SECTEUR BLANC"/>
  </r>
  <r>
    <n v="992851"/>
    <n v="50101375"/>
    <x v="0"/>
    <s v="REGION ILE DE FRANCE NORD"/>
    <x v="0"/>
    <s v="50101375"/>
    <s v="992851"/>
    <x v="1"/>
    <s v="E"/>
    <m/>
    <m/>
    <m/>
    <s v="SECTEUR BLANC"/>
    <m/>
    <m/>
    <m/>
    <m/>
    <m/>
    <m/>
    <m/>
    <d v="2024-12-01T00:00:00"/>
    <m/>
    <s v="05"/>
    <m/>
    <m/>
    <m/>
    <s v="429"/>
    <m/>
    <m/>
    <m/>
    <m/>
    <m/>
    <m/>
    <m/>
    <m/>
    <m/>
    <m/>
    <m/>
    <m/>
    <m/>
    <m/>
    <s v="CATHERINE BLANCKAERT"/>
    <s v="071030"/>
    <s v="REGION ILE DE FRANCE NORD"/>
    <s v="185551"/>
    <s v="BERNARD GERONIMI"/>
    <s v="100 IMD"/>
    <x v="17"/>
    <x v="17"/>
    <s v="305500"/>
    <s v="MARIE CHARLOTTE DELPIERRE"/>
    <s v="310 CMA"/>
    <x v="110"/>
    <x v="110"/>
    <s v="190851"/>
    <s v="MARC FERRIGNO"/>
    <s v="440 CCT"/>
    <s v="HC"/>
    <s v="992851"/>
    <s v="SECTEUR BLANC"/>
  </r>
  <r>
    <n v="992849"/>
    <n v="50101374"/>
    <x v="0"/>
    <s v="REGION ILE DE FRANCE NORD"/>
    <x v="0"/>
    <s v="50101374"/>
    <s v="992849"/>
    <x v="1"/>
    <s v="E"/>
    <m/>
    <m/>
    <m/>
    <s v="SECTEUR BLANC"/>
    <m/>
    <m/>
    <m/>
    <m/>
    <m/>
    <m/>
    <m/>
    <d v="2024-12-01T00:00:00"/>
    <m/>
    <s v="05"/>
    <m/>
    <m/>
    <m/>
    <s v="422"/>
    <m/>
    <m/>
    <m/>
    <m/>
    <m/>
    <m/>
    <m/>
    <m/>
    <m/>
    <m/>
    <m/>
    <m/>
    <m/>
    <m/>
    <s v="CATHERINE BLANCKAERT"/>
    <s v="071030"/>
    <s v="REGION ILE DE FRANCE NORD"/>
    <s v="185551"/>
    <s v="BERNARD GERONIMI"/>
    <s v="100 IMD"/>
    <x v="17"/>
    <x v="17"/>
    <s v="305500"/>
    <s v="MARIE CHARLOTTE DELPIERRE"/>
    <s v="310 CMA"/>
    <x v="110"/>
    <x v="110"/>
    <m/>
    <m/>
    <m/>
    <m/>
    <s v="992849"/>
    <s v="SECTEUR BLANC"/>
  </r>
  <r>
    <n v="992848"/>
    <n v="50101373"/>
    <x v="0"/>
    <s v="REGION ILE DE FRANCE NORD"/>
    <x v="0"/>
    <s v="50101373"/>
    <s v="992848"/>
    <x v="1"/>
    <s v="E"/>
    <m/>
    <m/>
    <m/>
    <s v="SECTEUR BLANC"/>
    <m/>
    <m/>
    <m/>
    <m/>
    <m/>
    <m/>
    <m/>
    <d v="2024-12-01T00:00:00"/>
    <m/>
    <s v="05"/>
    <m/>
    <m/>
    <m/>
    <s v="421"/>
    <m/>
    <m/>
    <m/>
    <m/>
    <m/>
    <m/>
    <m/>
    <m/>
    <m/>
    <m/>
    <m/>
    <m/>
    <m/>
    <m/>
    <s v="CATHERINE BLANCKAERT"/>
    <s v="071030"/>
    <s v="REGION ILE DE FRANCE NORD"/>
    <s v="185551"/>
    <s v="BERNARD GERONIMI"/>
    <s v="100 IMD"/>
    <x v="17"/>
    <x v="17"/>
    <s v="305500"/>
    <s v="MARIE CHARLOTTE DELPIERRE"/>
    <s v="310 CMA"/>
    <x v="110"/>
    <x v="110"/>
    <m/>
    <m/>
    <m/>
    <m/>
    <s v="992848"/>
    <s v="SECTEUR BLANC"/>
  </r>
  <r>
    <n v="992845"/>
    <n v="50101372"/>
    <x v="0"/>
    <s v="REGION CENTRE EST"/>
    <x v="0"/>
    <s v="50101372"/>
    <s v="992845"/>
    <x v="1"/>
    <s v="E"/>
    <m/>
    <m/>
    <m/>
    <s v="SECTEUR BLANC"/>
    <m/>
    <m/>
    <m/>
    <m/>
    <m/>
    <m/>
    <m/>
    <d v="2024-12-01T00:00:00"/>
    <m/>
    <s v="05"/>
    <m/>
    <m/>
    <m/>
    <s v="452"/>
    <m/>
    <m/>
    <m/>
    <m/>
    <m/>
    <m/>
    <m/>
    <m/>
    <m/>
    <m/>
    <m/>
    <m/>
    <m/>
    <m/>
    <s v="JEROME CARPANETTO"/>
    <s v="900582"/>
    <s v="REGION CENTRE EST"/>
    <m/>
    <m/>
    <m/>
    <x v="7"/>
    <x v="7"/>
    <s v="305060"/>
    <s v="ALEXIS RODRIGUES"/>
    <s v="200 IMP"/>
    <x v="109"/>
    <x v="109"/>
    <s v="306123"/>
    <s v="JEAN FLORENT COSTA"/>
    <s v="440 CCT"/>
    <s v="HC"/>
    <s v="992845"/>
    <s v="SECTEUR BLANC"/>
  </r>
  <r>
    <n v="992832"/>
    <n v="50101371"/>
    <x v="0"/>
    <s v="REGION GRAND SUD"/>
    <x v="0"/>
    <s v="50101371"/>
    <s v="992832"/>
    <x v="1"/>
    <s v="E"/>
    <m/>
    <m/>
    <m/>
    <s v="SECTEUR BLANC"/>
    <m/>
    <m/>
    <m/>
    <m/>
    <m/>
    <m/>
    <m/>
    <d v="2024-07-01T00:00:00"/>
    <m/>
    <s v="05"/>
    <m/>
    <m/>
    <m/>
    <s v="739"/>
    <m/>
    <m/>
    <m/>
    <m/>
    <m/>
    <m/>
    <m/>
    <m/>
    <m/>
    <m/>
    <m/>
    <m/>
    <m/>
    <m/>
    <s v="FREDERIC MESTRE"/>
    <s v="071251"/>
    <s v="REGION GRAND SUD"/>
    <s v="305131"/>
    <s v="BAPTISTE CHIKLI"/>
    <s v="100 IMD"/>
    <x v="12"/>
    <x v="12"/>
    <s v="305804"/>
    <s v="CYRIL CACCIATORE"/>
    <s v="200 IMP"/>
    <x v="14"/>
    <x v="14"/>
    <m/>
    <m/>
    <m/>
    <m/>
    <s v="992832"/>
    <s v="SECTEUR BLANC"/>
  </r>
  <r>
    <n v="992827"/>
    <n v="50101370"/>
    <x v="0"/>
    <s v="REGION GRAND OUEST"/>
    <x v="0"/>
    <s v="50101370"/>
    <s v="992827"/>
    <x v="1"/>
    <s v="E"/>
    <m/>
    <m/>
    <m/>
    <s v="SECTEUR BLANC"/>
    <m/>
    <m/>
    <m/>
    <m/>
    <m/>
    <m/>
    <m/>
    <d v="2024-11-01T00:00:00"/>
    <m/>
    <s v="05"/>
    <m/>
    <m/>
    <m/>
    <s v="764"/>
    <m/>
    <m/>
    <m/>
    <m/>
    <m/>
    <m/>
    <m/>
    <m/>
    <m/>
    <m/>
    <m/>
    <m/>
    <m/>
    <m/>
    <s v="MATHIEU CHEMIN"/>
    <s v="071590"/>
    <s v="REGION GRAND OUEST"/>
    <s v="192093"/>
    <s v="GUILLAUME LIOPE"/>
    <s v="100 IMD"/>
    <x v="15"/>
    <x v="15"/>
    <s v="305495"/>
    <s v="SEVERINE COUDERT"/>
    <s v="200 IMP"/>
    <x v="56"/>
    <x v="56"/>
    <s v="306163"/>
    <s v="EDOUARD LAMANDE"/>
    <s v="445 CCA"/>
    <s v="HC"/>
    <s v="992827"/>
    <s v="SECTEUR BLANC"/>
  </r>
  <r>
    <n v="992826"/>
    <n v="50101369"/>
    <x v="0"/>
    <s v="REGION GRAND OUEST"/>
    <x v="0"/>
    <s v="50101369"/>
    <s v="992826"/>
    <x v="1"/>
    <s v="E"/>
    <m/>
    <m/>
    <m/>
    <s v="SECTEUR BLANC"/>
    <m/>
    <m/>
    <m/>
    <m/>
    <m/>
    <m/>
    <m/>
    <d v="2024-11-01T00:00:00"/>
    <m/>
    <s v="05"/>
    <m/>
    <m/>
    <m/>
    <s v="763"/>
    <m/>
    <m/>
    <m/>
    <m/>
    <m/>
    <m/>
    <m/>
    <m/>
    <m/>
    <m/>
    <m/>
    <m/>
    <m/>
    <m/>
    <s v="MATHIEU CHEMIN"/>
    <s v="071590"/>
    <s v="REGION GRAND OUEST"/>
    <s v="192093"/>
    <s v="GUILLAUME LIOPE"/>
    <s v="100 IMD"/>
    <x v="15"/>
    <x v="15"/>
    <s v="305495"/>
    <s v="SEVERINE COUDERT"/>
    <s v="200 IMP"/>
    <x v="56"/>
    <x v="56"/>
    <s v="186738"/>
    <s v="YANNICK LEROY"/>
    <s v="440 CCT"/>
    <s v="HC"/>
    <s v="992826"/>
    <s v="SECTEUR BLANC"/>
  </r>
  <r>
    <n v="992813"/>
    <n v="50101365"/>
    <x v="0"/>
    <s v="REGION ILE DE FRANCE NORD"/>
    <x v="0"/>
    <s v="50101365"/>
    <s v="992813"/>
    <x v="1"/>
    <s v="E"/>
    <m/>
    <m/>
    <m/>
    <s v="SECTEUR BLANC"/>
    <m/>
    <m/>
    <m/>
    <m/>
    <m/>
    <m/>
    <m/>
    <d v="2024-12-01T00:00:00"/>
    <m/>
    <s v="05"/>
    <m/>
    <m/>
    <m/>
    <s v="381"/>
    <m/>
    <m/>
    <m/>
    <m/>
    <m/>
    <m/>
    <m/>
    <m/>
    <m/>
    <m/>
    <m/>
    <m/>
    <m/>
    <m/>
    <s v="CATHERINE BLANCKAERT"/>
    <s v="071030"/>
    <s v="REGION ILE DE FRANCE NORD"/>
    <s v="302041"/>
    <s v="DAPHNEE JULLION"/>
    <s v="100 IMD"/>
    <x v="1"/>
    <x v="1"/>
    <s v="305210"/>
    <s v="GUILLAUME DELPORTE"/>
    <s v="200 IMP"/>
    <x v="1"/>
    <x v="1"/>
    <s v="305866"/>
    <s v="SEBASTIEN ETIFIER"/>
    <s v="440 CCT"/>
    <s v="HC"/>
    <s v="992813"/>
    <s v="SECTEUR BLANC"/>
  </r>
  <r>
    <n v="992812"/>
    <n v="50101364"/>
    <x v="0"/>
    <s v="REGION ILE DE FRANCE NORD"/>
    <x v="0"/>
    <s v="50101364"/>
    <s v="992812"/>
    <x v="1"/>
    <s v="E"/>
    <m/>
    <m/>
    <m/>
    <s v="SECTEUR BLANC"/>
    <m/>
    <m/>
    <m/>
    <m/>
    <m/>
    <m/>
    <m/>
    <d v="2024-12-01T00:00:00"/>
    <m/>
    <s v="05"/>
    <m/>
    <m/>
    <m/>
    <s v="380"/>
    <m/>
    <m/>
    <m/>
    <m/>
    <m/>
    <m/>
    <m/>
    <m/>
    <m/>
    <m/>
    <m/>
    <m/>
    <m/>
    <m/>
    <s v="CATHERINE BLANCKAERT"/>
    <s v="071030"/>
    <s v="REGION ILE DE FRANCE NORD"/>
    <s v="302041"/>
    <s v="DAPHNEE JULLION"/>
    <s v="100 IMD"/>
    <x v="1"/>
    <x v="1"/>
    <s v="305210"/>
    <s v="GUILLAUME DELPORTE"/>
    <s v="200 IMP"/>
    <x v="1"/>
    <x v="1"/>
    <m/>
    <m/>
    <m/>
    <m/>
    <s v="992812"/>
    <s v="SECTEUR BLANC"/>
  </r>
  <r>
    <n v="992811"/>
    <n v="50101363"/>
    <x v="0"/>
    <s v="REGION ILE DE FRANCE NORD"/>
    <x v="0"/>
    <s v="50101363"/>
    <s v="992811"/>
    <x v="1"/>
    <s v="E"/>
    <m/>
    <m/>
    <m/>
    <s v="SECTEUR BLANC"/>
    <m/>
    <m/>
    <m/>
    <m/>
    <m/>
    <m/>
    <m/>
    <d v="2024-12-01T00:00:00"/>
    <m/>
    <s v="05"/>
    <m/>
    <m/>
    <m/>
    <s v="730"/>
    <m/>
    <m/>
    <m/>
    <m/>
    <m/>
    <m/>
    <m/>
    <m/>
    <m/>
    <m/>
    <m/>
    <m/>
    <m/>
    <m/>
    <s v="CATHERINE BLANCKAERT"/>
    <s v="071030"/>
    <s v="REGION ILE DE FRANCE NORD"/>
    <s v="301703"/>
    <s v="JONATHAN HENNICOTTE"/>
    <s v="100 IMD"/>
    <x v="34"/>
    <x v="34"/>
    <s v="303555"/>
    <s v="FREDERIC CARUELLE"/>
    <s v="200 IMP"/>
    <x v="93"/>
    <x v="93"/>
    <s v="192460"/>
    <s v="FRANCK MISTRAL"/>
    <s v="386 IE"/>
    <s v="HC"/>
    <s v="992811"/>
    <s v="SECTEUR BLANC"/>
  </r>
  <r>
    <n v="992809"/>
    <n v="50101362"/>
    <x v="0"/>
    <s v="REGION ILE DE FRANCE NORD"/>
    <x v="0"/>
    <s v="50101362"/>
    <s v="992809"/>
    <x v="1"/>
    <s v="E"/>
    <m/>
    <m/>
    <m/>
    <s v="SECTEUR BLANC"/>
    <m/>
    <m/>
    <m/>
    <m/>
    <m/>
    <m/>
    <m/>
    <d v="2024-12-01T00:00:00"/>
    <m/>
    <s v="05"/>
    <m/>
    <m/>
    <m/>
    <s v="724"/>
    <m/>
    <m/>
    <m/>
    <m/>
    <m/>
    <m/>
    <m/>
    <m/>
    <m/>
    <m/>
    <m/>
    <m/>
    <m/>
    <m/>
    <s v="CATHERINE BLANCKAERT"/>
    <s v="071030"/>
    <s v="REGION ILE DE FRANCE NORD"/>
    <s v="301703"/>
    <s v="JONATHAN HENNICOTTE"/>
    <s v="100 IMD"/>
    <x v="34"/>
    <x v="34"/>
    <s v="193607"/>
    <s v="ANTHONY ZAPPARATA"/>
    <s v="200 IMP"/>
    <x v="58"/>
    <x v="58"/>
    <s v="304421"/>
    <s v="GEOFFROY SIX"/>
    <s v="440 CCT"/>
    <s v="HC"/>
    <s v="992809"/>
    <s v="SECTEUR BLANC"/>
  </r>
  <r>
    <n v="992808"/>
    <n v="50101361"/>
    <x v="0"/>
    <s v="REGION ILE DE FRANCE NORD"/>
    <x v="0"/>
    <s v="50101361"/>
    <s v="992808"/>
    <x v="1"/>
    <s v="E"/>
    <m/>
    <m/>
    <m/>
    <s v="SECTEUR BLANC"/>
    <m/>
    <m/>
    <m/>
    <m/>
    <m/>
    <m/>
    <m/>
    <d v="2024-12-01T00:00:00"/>
    <m/>
    <s v="05"/>
    <m/>
    <m/>
    <m/>
    <s v="721"/>
    <m/>
    <m/>
    <m/>
    <m/>
    <m/>
    <m/>
    <m/>
    <m/>
    <m/>
    <m/>
    <m/>
    <m/>
    <m/>
    <m/>
    <s v="CATHERINE BLANCKAERT"/>
    <s v="071030"/>
    <s v="REGION ILE DE FRANCE NORD"/>
    <s v="301703"/>
    <s v="JONATHAN HENNICOTTE"/>
    <s v="100 IMD"/>
    <x v="34"/>
    <x v="34"/>
    <s v="193607"/>
    <s v="ANTHONY ZAPPARATA"/>
    <s v="200 IMP"/>
    <x v="58"/>
    <x v="58"/>
    <s v="304464"/>
    <s v="THOMAS GILLES"/>
    <s v="440 CCT"/>
    <s v="HC"/>
    <s v="992808"/>
    <s v="SECTEUR BLANC"/>
  </r>
  <r>
    <n v="992806"/>
    <n v="50101359"/>
    <x v="0"/>
    <s v="REGION GRAND SUD"/>
    <x v="0"/>
    <s v="50101359"/>
    <s v="992806"/>
    <x v="1"/>
    <s v="E"/>
    <m/>
    <m/>
    <m/>
    <s v="SECTEUR BLANC"/>
    <m/>
    <m/>
    <m/>
    <m/>
    <m/>
    <m/>
    <m/>
    <d v="2024-12-02T00:00:00"/>
    <m/>
    <s v="05"/>
    <m/>
    <m/>
    <m/>
    <s v="451"/>
    <m/>
    <m/>
    <m/>
    <m/>
    <m/>
    <m/>
    <m/>
    <m/>
    <m/>
    <m/>
    <m/>
    <m/>
    <m/>
    <m/>
    <s v="FREDERIC MESTRE"/>
    <s v="071251"/>
    <s v="REGION GRAND SUD"/>
    <s v="193087"/>
    <s v="NICOLAS LEVEQUE"/>
    <s v="100 IMD"/>
    <x v="16"/>
    <x v="16"/>
    <s v="305409"/>
    <s v="SAMIA CONDELLO"/>
    <s v="200 IMP"/>
    <x v="101"/>
    <x v="101"/>
    <m/>
    <m/>
    <m/>
    <m/>
    <s v="992806"/>
    <s v="SECTEUR BLANC"/>
  </r>
  <r>
    <n v="992805"/>
    <n v="50101358"/>
    <x v="0"/>
    <s v="REGION GRAND SUD"/>
    <x v="0"/>
    <s v="50101358"/>
    <s v="992805"/>
    <x v="1"/>
    <s v="E"/>
    <m/>
    <m/>
    <m/>
    <s v="SECTEUR BLANC"/>
    <m/>
    <m/>
    <m/>
    <m/>
    <m/>
    <m/>
    <m/>
    <d v="2024-07-01T00:00:00"/>
    <m/>
    <s v="05"/>
    <m/>
    <m/>
    <m/>
    <s v="450"/>
    <m/>
    <m/>
    <m/>
    <m/>
    <m/>
    <m/>
    <m/>
    <m/>
    <m/>
    <m/>
    <m/>
    <m/>
    <m/>
    <m/>
    <s v="FREDERIC MESTRE"/>
    <s v="071251"/>
    <s v="REGION GRAND SUD"/>
    <s v="193087"/>
    <s v="NICOLAS LEVEQUE"/>
    <s v="100 IMD"/>
    <x v="16"/>
    <x v="16"/>
    <s v="305409"/>
    <s v="SAMIA CONDELLO"/>
    <s v="200 IMP"/>
    <x v="101"/>
    <x v="101"/>
    <m/>
    <m/>
    <m/>
    <m/>
    <s v="992805"/>
    <s v="SECTEUR BLANC"/>
  </r>
  <r>
    <n v="992801"/>
    <n v="50101357"/>
    <x v="0"/>
    <s v="REGION ILE DE FRANCE NORD"/>
    <x v="0"/>
    <s v="50101357"/>
    <s v="992801"/>
    <x v="1"/>
    <s v="E"/>
    <m/>
    <m/>
    <m/>
    <s v="SECTEUR BLANC"/>
    <m/>
    <m/>
    <m/>
    <m/>
    <m/>
    <m/>
    <m/>
    <d v="2024-11-01T00:00:00"/>
    <m/>
    <s v="05"/>
    <m/>
    <m/>
    <m/>
    <s v="151"/>
    <m/>
    <m/>
    <m/>
    <m/>
    <m/>
    <m/>
    <m/>
    <m/>
    <m/>
    <m/>
    <m/>
    <m/>
    <m/>
    <m/>
    <s v="CATHERINE BLANCKAERT"/>
    <s v="071030"/>
    <s v="REGION ILE DE FRANCE NORD"/>
    <s v="177094"/>
    <s v="WILLY FASQUEL"/>
    <s v="100 IMD"/>
    <x v="32"/>
    <x v="32"/>
    <s v="190883"/>
    <s v="ALEXANDRE MARIAGE"/>
    <s v="200 IMP"/>
    <x v="107"/>
    <x v="107"/>
    <m/>
    <m/>
    <m/>
    <m/>
    <s v="992801"/>
    <s v="SECTEUR BLANC"/>
  </r>
  <r>
    <n v="992800"/>
    <n v="50101356"/>
    <x v="0"/>
    <s v="REGION ILE DE FRANCE NORD"/>
    <x v="0"/>
    <s v="50101356"/>
    <s v="992800"/>
    <x v="1"/>
    <s v="E"/>
    <m/>
    <m/>
    <m/>
    <s v="SECTEUR BLANC"/>
    <m/>
    <m/>
    <m/>
    <m/>
    <m/>
    <m/>
    <m/>
    <d v="2024-11-01T00:00:00"/>
    <m/>
    <s v="05"/>
    <m/>
    <m/>
    <m/>
    <s v="150"/>
    <m/>
    <m/>
    <m/>
    <m/>
    <m/>
    <m/>
    <m/>
    <m/>
    <m/>
    <m/>
    <m/>
    <m/>
    <m/>
    <m/>
    <s v="CATHERINE BLANCKAERT"/>
    <s v="071030"/>
    <s v="REGION ILE DE FRANCE NORD"/>
    <s v="177094"/>
    <s v="WILLY FASQUEL"/>
    <s v="100 IMD"/>
    <x v="32"/>
    <x v="32"/>
    <s v="302744"/>
    <s v="VALERIE CADREN"/>
    <s v="200 IMP"/>
    <x v="52"/>
    <x v="52"/>
    <s v="301537"/>
    <s v="FREDERIC VANDAELE"/>
    <s v="371 CCM.E"/>
    <s v="HC"/>
    <s v="992800"/>
    <s v="SECTEUR BLANC"/>
  </r>
  <r>
    <n v="992791"/>
    <n v="50101355"/>
    <x v="0"/>
    <s v="REGION CENTRE EST"/>
    <x v="0"/>
    <s v="50101355"/>
    <s v="992791"/>
    <x v="1"/>
    <s v="E"/>
    <m/>
    <m/>
    <m/>
    <s v="SECTEUR BLANC"/>
    <m/>
    <m/>
    <m/>
    <m/>
    <m/>
    <m/>
    <m/>
    <d v="2024-12-01T00:00:00"/>
    <m/>
    <s v="05"/>
    <m/>
    <m/>
    <m/>
    <s v="112"/>
    <m/>
    <m/>
    <m/>
    <m/>
    <m/>
    <m/>
    <m/>
    <m/>
    <m/>
    <m/>
    <m/>
    <m/>
    <m/>
    <m/>
    <s v="JEROME CARPANETTO"/>
    <s v="900582"/>
    <s v="REGION CENTRE EST"/>
    <s v="179897"/>
    <s v="SYLVAIN GATHELIER"/>
    <s v="100 IMD"/>
    <x v="22"/>
    <x v="22"/>
    <s v="304720"/>
    <s v="KEVIN MOLINERO LUQUE"/>
    <s v="310 CMA"/>
    <x v="83"/>
    <x v="83"/>
    <s v="305381"/>
    <s v="CARINE BORR"/>
    <s v="440 CCT"/>
    <s v="HC"/>
    <s v="992791"/>
    <s v="SECTEUR BLANC"/>
  </r>
  <r>
    <n v="992788"/>
    <n v="50101354"/>
    <x v="0"/>
    <s v="REGION GRAND SUD"/>
    <x v="0"/>
    <s v="50101354"/>
    <s v="992788"/>
    <x v="1"/>
    <s v="E"/>
    <m/>
    <m/>
    <m/>
    <s v="SECTEUR BLANC"/>
    <m/>
    <m/>
    <m/>
    <m/>
    <m/>
    <m/>
    <m/>
    <d v="2024-10-01T00:00:00"/>
    <m/>
    <s v="05"/>
    <m/>
    <m/>
    <m/>
    <s v="443"/>
    <m/>
    <m/>
    <m/>
    <m/>
    <m/>
    <m/>
    <m/>
    <m/>
    <m/>
    <m/>
    <m/>
    <m/>
    <m/>
    <m/>
    <s v="FREDERIC MESTRE"/>
    <s v="071251"/>
    <s v="REGION GRAND SUD"/>
    <s v="190355"/>
    <s v="FABIO FRACASSETTI"/>
    <s v="100 IMD"/>
    <x v="9"/>
    <x v="9"/>
    <s v="304877"/>
    <s v="YOAN CENEDESE"/>
    <s v="200 IMP"/>
    <x v="10"/>
    <x v="10"/>
    <s v="185526"/>
    <s v="RAYMOND HUGUES"/>
    <s v="390 CCEI"/>
    <s v="HC"/>
    <s v="992788"/>
    <s v="SECTEUR BLANC"/>
  </r>
  <r>
    <n v="992781"/>
    <n v="50101353"/>
    <x v="0"/>
    <s v="REGION GRAND SUD"/>
    <x v="0"/>
    <s v="50101353"/>
    <s v="992781"/>
    <x v="1"/>
    <s v="E"/>
    <m/>
    <m/>
    <m/>
    <s v="SECTEUR BLANC"/>
    <m/>
    <m/>
    <m/>
    <m/>
    <m/>
    <m/>
    <m/>
    <d v="2024-10-01T00:00:00"/>
    <m/>
    <s v="05"/>
    <m/>
    <m/>
    <m/>
    <s v="482"/>
    <m/>
    <m/>
    <m/>
    <m/>
    <m/>
    <m/>
    <m/>
    <m/>
    <m/>
    <m/>
    <m/>
    <m/>
    <m/>
    <m/>
    <s v="FREDERIC MESTRE"/>
    <s v="071251"/>
    <s v="REGION GRAND SUD"/>
    <s v="190355"/>
    <s v="FABIO FRACASSETTI"/>
    <s v="100 IMD"/>
    <x v="9"/>
    <x v="9"/>
    <s v="304877"/>
    <s v="YOAN CENEDESE"/>
    <s v="200 IMP"/>
    <x v="10"/>
    <x v="10"/>
    <s v="302720"/>
    <s v="YVAN GUGLIERI"/>
    <s v="440 CCT"/>
    <s v="HC"/>
    <s v="992781"/>
    <s v="SECTEUR BLANC"/>
  </r>
  <r>
    <n v="992772"/>
    <n v="50101352"/>
    <x v="0"/>
    <s v="REGION ILE DE FRANCE NORD"/>
    <x v="0"/>
    <s v="50101352"/>
    <s v="992772"/>
    <x v="1"/>
    <s v="E"/>
    <m/>
    <m/>
    <m/>
    <s v="SECTEUR BLANC"/>
    <m/>
    <m/>
    <m/>
    <m/>
    <m/>
    <m/>
    <m/>
    <d v="2024-11-01T00:00:00"/>
    <m/>
    <s v="05"/>
    <m/>
    <m/>
    <m/>
    <s v="125"/>
    <m/>
    <m/>
    <m/>
    <m/>
    <m/>
    <m/>
    <m/>
    <m/>
    <m/>
    <m/>
    <m/>
    <m/>
    <m/>
    <m/>
    <s v="CATHERINE BLANCKAERT"/>
    <s v="071030"/>
    <s v="REGION ILE DE FRANCE NORD"/>
    <s v="177094"/>
    <s v="WILLY FASQUEL"/>
    <s v="100 IMD"/>
    <x v="32"/>
    <x v="32"/>
    <s v="190883"/>
    <s v="ALEXANDRE MARIAGE"/>
    <s v="200 IMP"/>
    <x v="107"/>
    <x v="107"/>
    <s v="188249"/>
    <s v="THIERRY MORTELETTE"/>
    <s v="370 CC.E"/>
    <s v="HC"/>
    <s v="992772"/>
    <s v="SECTEUR BLANC"/>
  </r>
  <r>
    <n v="992771"/>
    <n v="50101351"/>
    <x v="0"/>
    <s v="REGION ILE DE FRANCE NORD"/>
    <x v="0"/>
    <s v="50101351"/>
    <s v="992771"/>
    <x v="1"/>
    <s v="E"/>
    <m/>
    <m/>
    <m/>
    <s v="SECTEUR BLANC"/>
    <m/>
    <m/>
    <m/>
    <m/>
    <m/>
    <m/>
    <m/>
    <d v="2024-11-01T00:00:00"/>
    <m/>
    <s v="05"/>
    <m/>
    <m/>
    <m/>
    <s v="124"/>
    <m/>
    <m/>
    <m/>
    <m/>
    <m/>
    <m/>
    <m/>
    <m/>
    <m/>
    <m/>
    <m/>
    <m/>
    <m/>
    <m/>
    <s v="CATHERINE BLANCKAERT"/>
    <s v="071030"/>
    <s v="REGION ILE DE FRANCE NORD"/>
    <s v="177094"/>
    <s v="WILLY FASQUEL"/>
    <s v="100 IMD"/>
    <x v="32"/>
    <x v="32"/>
    <s v="193000"/>
    <s v="BENJAMIN CAPPON"/>
    <s v="200 IMP"/>
    <x v="90"/>
    <x v="90"/>
    <m/>
    <m/>
    <m/>
    <m/>
    <s v="992771"/>
    <s v="SECTEUR BLANC"/>
  </r>
  <r>
    <n v="992758"/>
    <n v="50101350"/>
    <x v="0"/>
    <s v="REGION ILE DE FRANCE NORD"/>
    <x v="0"/>
    <s v="50101350"/>
    <s v="992758"/>
    <x v="1"/>
    <s v="E"/>
    <m/>
    <m/>
    <m/>
    <s v="SECTEUR BLANC"/>
    <m/>
    <m/>
    <m/>
    <m/>
    <m/>
    <m/>
    <m/>
    <d v="2024-12-01T00:00:00"/>
    <m/>
    <s v="05"/>
    <m/>
    <m/>
    <m/>
    <s v="715"/>
    <m/>
    <m/>
    <m/>
    <m/>
    <m/>
    <m/>
    <m/>
    <m/>
    <m/>
    <m/>
    <m/>
    <m/>
    <m/>
    <m/>
    <s v="CATHERINE BLANCKAERT"/>
    <s v="071030"/>
    <s v="REGION ILE DE FRANCE NORD"/>
    <s v="301703"/>
    <s v="JONATHAN HENNICOTTE"/>
    <s v="100 IMD"/>
    <x v="34"/>
    <x v="34"/>
    <s v="192803"/>
    <s v="CENDRINE MAGRE"/>
    <s v="200 IMP"/>
    <x v="122"/>
    <x v="120"/>
    <m/>
    <m/>
    <m/>
    <m/>
    <s v="992758"/>
    <s v="SECTEUR BLANC"/>
  </r>
  <r>
    <n v="992757"/>
    <n v="50101349"/>
    <x v="0"/>
    <s v="REGION ILE DE FRANCE NORD"/>
    <x v="0"/>
    <s v="50101349"/>
    <s v="992757"/>
    <x v="1"/>
    <s v="E"/>
    <m/>
    <m/>
    <m/>
    <s v="SECTEUR BLANC"/>
    <m/>
    <m/>
    <m/>
    <m/>
    <m/>
    <m/>
    <m/>
    <d v="2024-12-01T00:00:00"/>
    <m/>
    <s v="05"/>
    <m/>
    <m/>
    <m/>
    <s v="719"/>
    <m/>
    <m/>
    <m/>
    <m/>
    <m/>
    <m/>
    <m/>
    <m/>
    <m/>
    <m/>
    <m/>
    <m/>
    <m/>
    <m/>
    <s v="CATHERINE BLANCKAERT"/>
    <s v="071030"/>
    <s v="REGION ILE DE FRANCE NORD"/>
    <s v="301703"/>
    <s v="JONATHAN HENNICOTTE"/>
    <s v="100 IMD"/>
    <x v="34"/>
    <x v="34"/>
    <s v="192803"/>
    <s v="CENDRINE MAGRE"/>
    <s v="200 IMP"/>
    <x v="122"/>
    <x v="120"/>
    <s v="300499"/>
    <s v="MICKAEL FONGUEUSE"/>
    <s v="386 IE"/>
    <s v="HC"/>
    <s v="992757"/>
    <s v="SECTEUR BLANC"/>
  </r>
  <r>
    <n v="992752"/>
    <n v="50101348"/>
    <x v="0"/>
    <s v="REGION ILE DE FRANCE NORD"/>
    <x v="0"/>
    <s v="50101348"/>
    <s v="992752"/>
    <x v="1"/>
    <s v="E"/>
    <m/>
    <m/>
    <m/>
    <s v="SECTEUR BLANC"/>
    <m/>
    <m/>
    <m/>
    <m/>
    <m/>
    <m/>
    <m/>
    <d v="2024-12-01T00:00:00"/>
    <m/>
    <s v="05"/>
    <m/>
    <m/>
    <m/>
    <s v="509"/>
    <m/>
    <m/>
    <m/>
    <m/>
    <m/>
    <m/>
    <m/>
    <m/>
    <m/>
    <m/>
    <m/>
    <m/>
    <m/>
    <m/>
    <s v="CATHERINE BLANCKAERT"/>
    <s v="071030"/>
    <s v="REGION ILE DE FRANCE NORD"/>
    <s v="193254"/>
    <s v="DAVID BOURE"/>
    <s v="100 IMD"/>
    <x v="28"/>
    <x v="28"/>
    <s v="175986"/>
    <s v="DAVID OLICARD"/>
    <s v="200 IMP"/>
    <x v="73"/>
    <x v="73"/>
    <s v="304686"/>
    <s v="FREDERIC ISIDORO"/>
    <s v="441 CCTM"/>
    <s v="HC"/>
    <s v="992752"/>
    <s v="SECTEUR BLANC"/>
  </r>
  <r>
    <n v="992749"/>
    <n v="50101347"/>
    <x v="0"/>
    <s v="REGION ILE DE FRANCE NORD"/>
    <x v="0"/>
    <s v="50101347"/>
    <s v="992749"/>
    <x v="1"/>
    <s v="E"/>
    <m/>
    <m/>
    <m/>
    <s v="SECTEUR BLANC"/>
    <m/>
    <m/>
    <m/>
    <m/>
    <m/>
    <m/>
    <m/>
    <d v="2024-12-01T00:00:00"/>
    <m/>
    <s v="05"/>
    <m/>
    <m/>
    <m/>
    <s v="508"/>
    <m/>
    <m/>
    <m/>
    <m/>
    <m/>
    <m/>
    <m/>
    <m/>
    <m/>
    <m/>
    <m/>
    <m/>
    <m/>
    <m/>
    <s v="CATHERINE BLANCKAERT"/>
    <s v="071030"/>
    <s v="REGION ILE DE FRANCE NORD"/>
    <s v="193254"/>
    <s v="DAVID BOURE"/>
    <s v="100 IMD"/>
    <x v="28"/>
    <x v="28"/>
    <s v="175986"/>
    <s v="DAVID OLICARD"/>
    <s v="200 IMP"/>
    <x v="73"/>
    <x v="73"/>
    <s v="305306"/>
    <s v="SEBASTIEN FAUCHER"/>
    <s v="440 CCT"/>
    <s v="HC"/>
    <s v="992749"/>
    <s v="SECTEUR BLANC"/>
  </r>
  <r>
    <n v="992748"/>
    <n v="50101346"/>
    <x v="0"/>
    <s v="REGION ILE DE FRANCE NORD"/>
    <x v="0"/>
    <s v="50101346"/>
    <s v="992748"/>
    <x v="1"/>
    <s v="E"/>
    <m/>
    <m/>
    <m/>
    <s v="SECTEUR BLANC"/>
    <m/>
    <m/>
    <m/>
    <m/>
    <m/>
    <m/>
    <m/>
    <d v="2024-12-01T00:00:00"/>
    <m/>
    <s v="05"/>
    <m/>
    <m/>
    <m/>
    <s v="507"/>
    <m/>
    <m/>
    <m/>
    <m/>
    <m/>
    <m/>
    <m/>
    <m/>
    <m/>
    <m/>
    <m/>
    <m/>
    <m/>
    <m/>
    <s v="CATHERINE BLANCKAERT"/>
    <s v="071030"/>
    <s v="REGION ILE DE FRANCE NORD"/>
    <s v="193254"/>
    <s v="DAVID BOURE"/>
    <s v="100 IMD"/>
    <x v="28"/>
    <x v="28"/>
    <m/>
    <m/>
    <m/>
    <x v="41"/>
    <x v="41"/>
    <s v="303522"/>
    <s v="AJAGHEN MOOTOOVEEREN"/>
    <s v="440 CCT"/>
    <s v="HC"/>
    <s v="992748"/>
    <s v="SECTEUR BLANC"/>
  </r>
  <r>
    <n v="992737"/>
    <n v="50101345"/>
    <x v="0"/>
    <s v="REGION CENTRE EST"/>
    <x v="0"/>
    <s v="50101345"/>
    <s v="992737"/>
    <x v="1"/>
    <s v="E"/>
    <m/>
    <m/>
    <m/>
    <s v="SECTEUR BLANC"/>
    <m/>
    <m/>
    <m/>
    <m/>
    <m/>
    <m/>
    <m/>
    <d v="2024-12-01T00:00:00"/>
    <m/>
    <s v="05"/>
    <m/>
    <m/>
    <m/>
    <s v="446"/>
    <m/>
    <m/>
    <m/>
    <m/>
    <m/>
    <m/>
    <m/>
    <m/>
    <m/>
    <m/>
    <m/>
    <m/>
    <m/>
    <m/>
    <s v="JEROME CARPANETTO"/>
    <s v="900582"/>
    <s v="REGION CENTRE EST"/>
    <s v="305941"/>
    <s v="SAMUEL TRAGEL"/>
    <s v="100 IMD"/>
    <x v="14"/>
    <x v="14"/>
    <s v="304004"/>
    <s v="LARA BALTAZAR"/>
    <s v="200 IMP"/>
    <x v="33"/>
    <x v="33"/>
    <s v="305563"/>
    <s v="CHRISTOPHE FORMET"/>
    <s v="440 CCT"/>
    <s v="HC"/>
    <s v="992737"/>
    <s v="SECTEUR BLANC"/>
  </r>
  <r>
    <n v="992736"/>
    <n v="50101344"/>
    <x v="0"/>
    <s v="REGION CENTRE EST"/>
    <x v="0"/>
    <s v="50101344"/>
    <s v="992736"/>
    <x v="1"/>
    <s v="E"/>
    <m/>
    <m/>
    <m/>
    <s v="SECTEUR BLANC"/>
    <m/>
    <m/>
    <m/>
    <m/>
    <m/>
    <m/>
    <m/>
    <d v="2024-12-01T00:00:00"/>
    <m/>
    <s v="05"/>
    <m/>
    <m/>
    <m/>
    <s v="445"/>
    <m/>
    <m/>
    <m/>
    <m/>
    <m/>
    <m/>
    <m/>
    <m/>
    <m/>
    <m/>
    <m/>
    <m/>
    <m/>
    <m/>
    <s v="JEROME CARPANETTO"/>
    <s v="900582"/>
    <s v="REGION CENTRE EST"/>
    <s v="305941"/>
    <s v="SAMUEL TRAGEL"/>
    <s v="100 IMD"/>
    <x v="14"/>
    <x v="14"/>
    <s v="304004"/>
    <s v="LARA BALTAZAR"/>
    <s v="200 IMP"/>
    <x v="33"/>
    <x v="33"/>
    <s v="185852"/>
    <s v="SEVERINE NORMAND"/>
    <s v="440 CCT"/>
    <s v="HC"/>
    <s v="992736"/>
    <s v="SECTEUR BLANC"/>
  </r>
  <r>
    <n v="992720"/>
    <n v="50101343"/>
    <x v="0"/>
    <s v="REGION CENTRE EST"/>
    <x v="0"/>
    <s v="50101343"/>
    <s v="992720"/>
    <x v="1"/>
    <s v="E"/>
    <m/>
    <m/>
    <m/>
    <s v="SECTEUR BLANC"/>
    <m/>
    <m/>
    <m/>
    <m/>
    <m/>
    <m/>
    <m/>
    <d v="2024-12-01T00:00:00"/>
    <m/>
    <s v="05"/>
    <m/>
    <m/>
    <m/>
    <s v="444"/>
    <m/>
    <m/>
    <m/>
    <m/>
    <m/>
    <m/>
    <m/>
    <m/>
    <m/>
    <m/>
    <m/>
    <m/>
    <m/>
    <m/>
    <s v="JEROME CARPANETTO"/>
    <s v="900582"/>
    <s v="REGION CENTRE EST"/>
    <s v="304393"/>
    <s v="NICOLAS THIALLET"/>
    <s v="100 IMD"/>
    <x v="36"/>
    <x v="36"/>
    <s v="303850"/>
    <s v="GAETAN BOISSON"/>
    <s v="200 IMP"/>
    <x v="81"/>
    <x v="81"/>
    <s v="191946"/>
    <s v="PIERRE TRICAUD"/>
    <s v="440 CCT"/>
    <s v="HC"/>
    <s v="992720"/>
    <s v="SECTEUR BLANC"/>
  </r>
  <r>
    <n v="992714"/>
    <n v="50101342"/>
    <x v="0"/>
    <s v="REGION ILE DE FRANCE NORD"/>
    <x v="0"/>
    <s v="50101342"/>
    <s v="992714"/>
    <x v="1"/>
    <s v="E"/>
    <m/>
    <m/>
    <m/>
    <s v="SECTEUR BLANC"/>
    <m/>
    <m/>
    <m/>
    <m/>
    <m/>
    <m/>
    <m/>
    <d v="2024-11-01T00:00:00"/>
    <m/>
    <s v="05"/>
    <m/>
    <m/>
    <m/>
    <s v="613"/>
    <m/>
    <m/>
    <m/>
    <m/>
    <m/>
    <m/>
    <m/>
    <m/>
    <m/>
    <m/>
    <m/>
    <m/>
    <m/>
    <m/>
    <s v="CATHERINE BLANCKAERT"/>
    <s v="071030"/>
    <s v="REGION ILE DE FRANCE NORD"/>
    <s v="185551"/>
    <s v="BERNARD GERONIMI"/>
    <s v="100 IMD"/>
    <x v="17"/>
    <x v="17"/>
    <s v="156632"/>
    <s v="CHRISTIAN TALON"/>
    <s v="200 IMP"/>
    <x v="45"/>
    <x v="45"/>
    <s v="191391"/>
    <s v="JEROME MONTHE"/>
    <s v="386 IE"/>
    <s v="HC"/>
    <s v="992714"/>
    <s v="SECTEUR BLANC"/>
  </r>
  <r>
    <n v="992711"/>
    <n v="50101341"/>
    <x v="0"/>
    <s v="REGION ILE DE FRANCE NORD"/>
    <x v="0"/>
    <s v="50101341"/>
    <s v="992711"/>
    <x v="1"/>
    <s v="E"/>
    <m/>
    <m/>
    <m/>
    <s v="SECTEUR BLANC"/>
    <m/>
    <m/>
    <m/>
    <m/>
    <m/>
    <m/>
    <m/>
    <d v="2024-11-01T00:00:00"/>
    <m/>
    <s v="05"/>
    <m/>
    <m/>
    <m/>
    <s v="639"/>
    <m/>
    <m/>
    <m/>
    <m/>
    <m/>
    <m/>
    <m/>
    <m/>
    <m/>
    <m/>
    <m/>
    <m/>
    <m/>
    <m/>
    <s v="CATHERINE BLANCKAERT"/>
    <s v="071030"/>
    <s v="REGION ILE DE FRANCE NORD"/>
    <s v="185551"/>
    <s v="BERNARD GERONIMI"/>
    <s v="100 IMD"/>
    <x v="17"/>
    <x v="17"/>
    <s v="300377"/>
    <s v="AURORE WICART"/>
    <s v="200 IMP"/>
    <x v="23"/>
    <x v="23"/>
    <s v="305522"/>
    <s v="YOANN LECOUTRE"/>
    <s v="441 CCTM"/>
    <s v="HC"/>
    <s v="992711"/>
    <s v="SECTEUR BLANC"/>
  </r>
  <r>
    <n v="992709"/>
    <n v="50101340"/>
    <x v="0"/>
    <s v="REGION ILE DE FRANCE NORD"/>
    <x v="0"/>
    <s v="50101340"/>
    <s v="992709"/>
    <x v="1"/>
    <s v="E"/>
    <m/>
    <m/>
    <m/>
    <s v="SECTEUR BLANC"/>
    <m/>
    <m/>
    <m/>
    <m/>
    <m/>
    <m/>
    <m/>
    <d v="2024-11-01T00:00:00"/>
    <m/>
    <s v="05"/>
    <m/>
    <m/>
    <m/>
    <s v="631"/>
    <m/>
    <m/>
    <m/>
    <m/>
    <m/>
    <m/>
    <m/>
    <m/>
    <m/>
    <m/>
    <m/>
    <m/>
    <m/>
    <m/>
    <s v="CATHERINE BLANCKAERT"/>
    <s v="071030"/>
    <s v="REGION ILE DE FRANCE NORD"/>
    <s v="185551"/>
    <s v="BERNARD GERONIMI"/>
    <s v="100 IMD"/>
    <x v="17"/>
    <x v="17"/>
    <s v="156632"/>
    <s v="CHRISTIAN TALON"/>
    <s v="200 IMP"/>
    <x v="45"/>
    <x v="45"/>
    <s v="303619"/>
    <s v="GUILLAUME PRZYBYLSKI"/>
    <s v="371 CCM.E"/>
    <s v="HC"/>
    <s v="992709"/>
    <s v="SECTEUR BLANC"/>
  </r>
  <r>
    <n v="992708"/>
    <n v="50101339"/>
    <x v="0"/>
    <s v="REGION ILE DE FRANCE NORD"/>
    <x v="0"/>
    <s v="50101339"/>
    <s v="992708"/>
    <x v="1"/>
    <s v="E"/>
    <m/>
    <m/>
    <m/>
    <s v="SECTEUR BLANC"/>
    <m/>
    <m/>
    <m/>
    <m/>
    <m/>
    <m/>
    <m/>
    <d v="2024-11-01T00:00:00"/>
    <m/>
    <s v="05"/>
    <m/>
    <m/>
    <m/>
    <s v="633"/>
    <m/>
    <m/>
    <m/>
    <m/>
    <m/>
    <m/>
    <m/>
    <m/>
    <m/>
    <m/>
    <m/>
    <m/>
    <m/>
    <m/>
    <s v="CATHERINE BLANCKAERT"/>
    <s v="071030"/>
    <s v="REGION ILE DE FRANCE NORD"/>
    <s v="185551"/>
    <s v="BERNARD GERONIMI"/>
    <s v="100 IMD"/>
    <x v="17"/>
    <x v="17"/>
    <s v="300377"/>
    <s v="AURORE WICART"/>
    <s v="200 IMP"/>
    <x v="23"/>
    <x v="23"/>
    <m/>
    <m/>
    <m/>
    <m/>
    <s v="992708"/>
    <s v="SECTEUR BLANC"/>
  </r>
  <r>
    <n v="992707"/>
    <n v="50101338"/>
    <x v="0"/>
    <s v="REGION ILE DE FRANCE NORD"/>
    <x v="0"/>
    <s v="50101338"/>
    <s v="992707"/>
    <x v="1"/>
    <s v="E"/>
    <m/>
    <m/>
    <m/>
    <s v="SECTEUR BLANC"/>
    <m/>
    <m/>
    <m/>
    <m/>
    <m/>
    <m/>
    <m/>
    <d v="2024-11-01T00:00:00"/>
    <m/>
    <s v="05"/>
    <m/>
    <m/>
    <m/>
    <s v="206"/>
    <m/>
    <m/>
    <m/>
    <m/>
    <m/>
    <m/>
    <m/>
    <m/>
    <m/>
    <m/>
    <m/>
    <m/>
    <m/>
    <m/>
    <s v="CATHERINE BLANCKAERT"/>
    <s v="071030"/>
    <s v="REGION ILE DE FRANCE NORD"/>
    <s v="185551"/>
    <s v="BERNARD GERONIMI"/>
    <s v="100 IMD"/>
    <x v="17"/>
    <x v="17"/>
    <s v="302925"/>
    <s v="ALEXANDRE DELEMOTTE"/>
    <s v="200 IMP"/>
    <x v="82"/>
    <x v="82"/>
    <s v="187803"/>
    <s v="DANABARLENE PONNEN"/>
    <s v="440 CCT"/>
    <s v="HC"/>
    <s v="992707"/>
    <s v="SECTEUR BLANC"/>
  </r>
  <r>
    <n v="992706"/>
    <n v="50101337"/>
    <x v="0"/>
    <s v="REGION ILE DE FRANCE NORD"/>
    <x v="0"/>
    <s v="50101337"/>
    <s v="992706"/>
    <x v="1"/>
    <s v="E"/>
    <m/>
    <m/>
    <m/>
    <s v="SECTEUR BLANC"/>
    <m/>
    <m/>
    <m/>
    <m/>
    <m/>
    <m/>
    <m/>
    <d v="2024-11-01T00:00:00"/>
    <m/>
    <s v="05"/>
    <m/>
    <m/>
    <m/>
    <s v="200"/>
    <m/>
    <m/>
    <m/>
    <m/>
    <m/>
    <m/>
    <m/>
    <m/>
    <m/>
    <m/>
    <m/>
    <m/>
    <m/>
    <m/>
    <s v="CATHERINE BLANCKAERT"/>
    <s v="071030"/>
    <s v="REGION ILE DE FRANCE NORD"/>
    <s v="185551"/>
    <s v="BERNARD GERONIMI"/>
    <s v="100 IMD"/>
    <x v="17"/>
    <x v="17"/>
    <s v="302925"/>
    <s v="ALEXANDRE DELEMOTTE"/>
    <s v="200 IMP"/>
    <x v="82"/>
    <x v="82"/>
    <s v="305513"/>
    <s v="HAMEL FERNANDEZ"/>
    <s v="440 CCT"/>
    <s v="HC"/>
    <s v="992706"/>
    <s v="SECTEUR BLANC"/>
  </r>
  <r>
    <n v="992691"/>
    <n v="50101336"/>
    <x v="0"/>
    <s v="REGION ILE DE FRANCE NORD"/>
    <x v="0"/>
    <s v="50101336"/>
    <s v="992691"/>
    <x v="1"/>
    <s v="E"/>
    <m/>
    <m/>
    <m/>
    <s v="SECTEUR BLANC"/>
    <m/>
    <m/>
    <m/>
    <m/>
    <m/>
    <m/>
    <m/>
    <d v="2024-11-01T00:00:00"/>
    <m/>
    <s v="05"/>
    <m/>
    <m/>
    <m/>
    <s v="240"/>
    <m/>
    <m/>
    <m/>
    <m/>
    <m/>
    <m/>
    <m/>
    <m/>
    <m/>
    <m/>
    <m/>
    <m/>
    <m/>
    <m/>
    <s v="CATHERINE BLANCKAERT"/>
    <s v="071030"/>
    <s v="REGION ILE DE FRANCE NORD"/>
    <s v="305330"/>
    <s v="NICOLAS PHILIPPE"/>
    <s v="100 IMD"/>
    <x v="8"/>
    <x v="8"/>
    <s v="187007"/>
    <s v="DAVID VAUTHEROT"/>
    <s v="200 IMP"/>
    <x v="42"/>
    <x v="42"/>
    <s v="188028"/>
    <s v="JOAN PAZDYKA"/>
    <s v="440 CCT"/>
    <s v="HC"/>
    <s v="992691"/>
    <s v="SECTEUR BLANC"/>
  </r>
  <r>
    <n v="992686"/>
    <n v="50101335"/>
    <x v="0"/>
    <s v="REGION GRAND SUD"/>
    <x v="0"/>
    <s v="50101335"/>
    <s v="992686"/>
    <x v="1"/>
    <s v="E"/>
    <m/>
    <m/>
    <m/>
    <s v="SECTEUR BLANC"/>
    <m/>
    <m/>
    <m/>
    <m/>
    <m/>
    <m/>
    <m/>
    <d v="2024-10-01T00:00:00"/>
    <m/>
    <s v="05"/>
    <m/>
    <m/>
    <m/>
    <s v="440"/>
    <m/>
    <m/>
    <m/>
    <m/>
    <m/>
    <m/>
    <m/>
    <m/>
    <m/>
    <m/>
    <m/>
    <m/>
    <m/>
    <m/>
    <s v="FREDERIC MESTRE"/>
    <s v="071251"/>
    <s v="REGION GRAND SUD"/>
    <s v="190355"/>
    <s v="FABIO FRACASSETTI"/>
    <s v="100 IMD"/>
    <x v="9"/>
    <x v="9"/>
    <s v="189398"/>
    <s v="JEAN-FRANCOIS LANTERI"/>
    <s v="200 IMP"/>
    <x v="11"/>
    <x v="11"/>
    <s v="301754"/>
    <s v="PIERRE ALBERTINI"/>
    <s v="386 IE"/>
    <s v="HC"/>
    <s v="992686"/>
    <s v="SECTEUR BLANC"/>
  </r>
  <r>
    <n v="992678"/>
    <n v="50101334"/>
    <x v="0"/>
    <s v="REGION GRAND SUD"/>
    <x v="0"/>
    <s v="50101334"/>
    <s v="992678"/>
    <x v="1"/>
    <s v="E"/>
    <m/>
    <m/>
    <m/>
    <s v="SECTEUR BLANC"/>
    <m/>
    <m/>
    <m/>
    <m/>
    <m/>
    <m/>
    <m/>
    <d v="2024-10-01T00:00:00"/>
    <m/>
    <s v="05"/>
    <m/>
    <m/>
    <m/>
    <s v="414"/>
    <m/>
    <m/>
    <m/>
    <m/>
    <m/>
    <m/>
    <m/>
    <m/>
    <m/>
    <m/>
    <m/>
    <m/>
    <m/>
    <m/>
    <s v="FREDERIC MESTRE"/>
    <s v="071251"/>
    <s v="REGION GRAND SUD"/>
    <s v="190355"/>
    <s v="FABIO FRACASSETTI"/>
    <s v="100 IMD"/>
    <x v="9"/>
    <x v="9"/>
    <s v="304877"/>
    <s v="YOAN CENEDESE"/>
    <s v="200 IMP"/>
    <x v="10"/>
    <x v="10"/>
    <s v="306059"/>
    <s v="LUDOVIC BAGUR"/>
    <s v="440 CCT"/>
    <s v="HC"/>
    <s v="992678"/>
    <s v="SECTEUR BLANC"/>
  </r>
  <r>
    <n v="992653"/>
    <n v="50101332"/>
    <x v="0"/>
    <s v="REGION GRAND SUD"/>
    <x v="0"/>
    <s v="50101332"/>
    <s v="992653"/>
    <x v="1"/>
    <s v="E"/>
    <m/>
    <m/>
    <m/>
    <s v="SECTEUR BLANC"/>
    <m/>
    <m/>
    <m/>
    <m/>
    <m/>
    <m/>
    <m/>
    <d v="2024-07-01T00:00:00"/>
    <m/>
    <s v="05"/>
    <m/>
    <m/>
    <m/>
    <s v="441"/>
    <m/>
    <m/>
    <m/>
    <m/>
    <m/>
    <m/>
    <m/>
    <m/>
    <m/>
    <m/>
    <m/>
    <m/>
    <m/>
    <m/>
    <s v="FREDERIC MESTRE"/>
    <s v="071251"/>
    <s v="REGION GRAND SUD"/>
    <s v="193087"/>
    <s v="NICOLAS LEVEQUE"/>
    <s v="100 IMD"/>
    <x v="16"/>
    <x v="16"/>
    <s v="305409"/>
    <s v="SAMIA CONDELLO"/>
    <s v="200 IMP"/>
    <x v="101"/>
    <x v="101"/>
    <s v="305748"/>
    <s v="TAREK KACEM"/>
    <s v="440 CCT"/>
    <s v="HC"/>
    <s v="992653"/>
    <s v="SECTEUR BLANC"/>
  </r>
  <r>
    <n v="992640"/>
    <n v="50101331"/>
    <x v="0"/>
    <s v="REGION CENTRE EST"/>
    <x v="0"/>
    <s v="50101331"/>
    <s v="992640"/>
    <x v="1"/>
    <s v="E"/>
    <m/>
    <m/>
    <m/>
    <s v="SECTEUR BLANC"/>
    <m/>
    <m/>
    <m/>
    <m/>
    <m/>
    <m/>
    <m/>
    <d v="2024-12-01T00:00:00"/>
    <m/>
    <s v="05"/>
    <m/>
    <m/>
    <m/>
    <s v="439"/>
    <m/>
    <m/>
    <m/>
    <m/>
    <m/>
    <m/>
    <m/>
    <m/>
    <m/>
    <m/>
    <m/>
    <m/>
    <m/>
    <m/>
    <s v="JEROME CARPANETTO"/>
    <s v="900582"/>
    <s v="REGION CENTRE EST"/>
    <s v="305941"/>
    <s v="SAMUEL TRAGEL"/>
    <s v="100 IMD"/>
    <x v="14"/>
    <x v="14"/>
    <s v="304091"/>
    <s v="OPHELIE SCHMERBER"/>
    <s v="200 IMP"/>
    <x v="62"/>
    <x v="62"/>
    <m/>
    <m/>
    <m/>
    <m/>
    <s v="992640"/>
    <s v="SECTEUR BLANC"/>
  </r>
  <r>
    <n v="992636"/>
    <n v="50101330"/>
    <x v="0"/>
    <s v="REGION CENTRE EST"/>
    <x v="0"/>
    <s v="50101330"/>
    <s v="992636"/>
    <x v="1"/>
    <s v="E"/>
    <m/>
    <m/>
    <m/>
    <s v="SECTEUR BLANC"/>
    <m/>
    <m/>
    <m/>
    <m/>
    <m/>
    <m/>
    <m/>
    <d v="2024-12-01T00:00:00"/>
    <m/>
    <s v="05"/>
    <m/>
    <m/>
    <m/>
    <s v="438"/>
    <m/>
    <m/>
    <m/>
    <m/>
    <m/>
    <m/>
    <m/>
    <m/>
    <m/>
    <m/>
    <m/>
    <m/>
    <m/>
    <m/>
    <s v="JEROME CARPANETTO"/>
    <s v="900582"/>
    <s v="REGION CENTRE EST"/>
    <s v="305941"/>
    <s v="SAMUEL TRAGEL"/>
    <s v="100 IMD"/>
    <x v="14"/>
    <x v="14"/>
    <s v="304004"/>
    <s v="LARA BALTAZAR"/>
    <s v="200 IMP"/>
    <x v="33"/>
    <x v="33"/>
    <m/>
    <m/>
    <m/>
    <m/>
    <s v="992636"/>
    <s v="SECTEUR BLANC"/>
  </r>
  <r>
    <n v="992633"/>
    <n v="50101329"/>
    <x v="0"/>
    <s v="REGION CENTRE EST"/>
    <x v="0"/>
    <s v="50101329"/>
    <s v="992633"/>
    <x v="1"/>
    <s v="E"/>
    <m/>
    <m/>
    <m/>
    <s v="SECTEUR BLANC"/>
    <m/>
    <m/>
    <m/>
    <m/>
    <m/>
    <m/>
    <m/>
    <d v="2024-12-01T00:00:00"/>
    <m/>
    <s v="05"/>
    <m/>
    <m/>
    <m/>
    <s v="445"/>
    <m/>
    <m/>
    <m/>
    <m/>
    <m/>
    <m/>
    <m/>
    <m/>
    <m/>
    <m/>
    <m/>
    <m/>
    <m/>
    <m/>
    <s v="JEROME CARPANETTO"/>
    <s v="900582"/>
    <s v="REGION CENTRE EST"/>
    <s v="172115"/>
    <s v="GREGORY BACQUET"/>
    <s v="100 IMD"/>
    <x v="29"/>
    <x v="29"/>
    <s v="304936"/>
    <s v="CATHERINE LORITTE"/>
    <s v="200 IMP"/>
    <x v="85"/>
    <x v="85"/>
    <s v="306113"/>
    <s v="AMANDINE CRESSON"/>
    <s v="440 CCT"/>
    <s v="HC"/>
    <s v="992633"/>
    <s v="SECTEUR BLANC"/>
  </r>
  <r>
    <n v="992632"/>
    <n v="50101328"/>
    <x v="0"/>
    <s v="REGION CENTRE EST"/>
    <x v="0"/>
    <s v="50101328"/>
    <s v="992632"/>
    <x v="1"/>
    <s v="E"/>
    <m/>
    <m/>
    <m/>
    <s v="SECTEUR BLANC"/>
    <m/>
    <m/>
    <m/>
    <m/>
    <m/>
    <m/>
    <m/>
    <d v="2024-12-01T00:00:00"/>
    <m/>
    <s v="05"/>
    <m/>
    <m/>
    <m/>
    <s v="416"/>
    <m/>
    <m/>
    <m/>
    <m/>
    <m/>
    <m/>
    <m/>
    <m/>
    <m/>
    <m/>
    <m/>
    <m/>
    <m/>
    <m/>
    <s v="JEROME CARPANETTO"/>
    <s v="900582"/>
    <s v="REGION CENTRE EST"/>
    <s v="172115"/>
    <s v="GREGORY BACQUET"/>
    <s v="100 IMD"/>
    <x v="29"/>
    <x v="29"/>
    <s v="304936"/>
    <s v="CATHERINE LORITTE"/>
    <s v="200 IMP"/>
    <x v="85"/>
    <x v="85"/>
    <m/>
    <m/>
    <m/>
    <m/>
    <s v="992632"/>
    <s v="SECTEUR BLANC"/>
  </r>
  <r>
    <n v="992631"/>
    <n v="50101327"/>
    <x v="0"/>
    <s v="REGION CENTRE EST"/>
    <x v="0"/>
    <s v="50101327"/>
    <s v="992631"/>
    <x v="1"/>
    <s v="E"/>
    <m/>
    <m/>
    <m/>
    <s v="SECTEUR BLANC"/>
    <m/>
    <m/>
    <m/>
    <m/>
    <m/>
    <m/>
    <m/>
    <d v="2024-12-01T00:00:00"/>
    <m/>
    <s v="05"/>
    <m/>
    <m/>
    <m/>
    <s v="263"/>
    <m/>
    <m/>
    <m/>
    <m/>
    <m/>
    <m/>
    <m/>
    <m/>
    <m/>
    <m/>
    <m/>
    <m/>
    <m/>
    <m/>
    <s v="JEROME CARPANETTO"/>
    <s v="900582"/>
    <s v="REGION CENTRE EST"/>
    <s v="172115"/>
    <s v="GREGORY BACQUET"/>
    <s v="100 IMD"/>
    <x v="29"/>
    <x v="29"/>
    <s v="304936"/>
    <s v="CATHERINE LORITTE"/>
    <s v="200 IMP"/>
    <x v="85"/>
    <x v="85"/>
    <m/>
    <m/>
    <m/>
    <m/>
    <s v="992631"/>
    <s v="SECTEUR BLANC"/>
  </r>
  <r>
    <n v="992630"/>
    <n v="50101326"/>
    <x v="0"/>
    <s v="REGION CENTRE EST"/>
    <x v="0"/>
    <s v="50101326"/>
    <s v="992630"/>
    <x v="1"/>
    <s v="E"/>
    <m/>
    <m/>
    <m/>
    <s v="SECTEUR BLANC"/>
    <m/>
    <m/>
    <m/>
    <m/>
    <m/>
    <m/>
    <m/>
    <d v="2024-12-01T00:00:00"/>
    <m/>
    <s v="05"/>
    <m/>
    <m/>
    <m/>
    <s v="260"/>
    <m/>
    <m/>
    <m/>
    <m/>
    <m/>
    <m/>
    <m/>
    <m/>
    <m/>
    <m/>
    <m/>
    <m/>
    <m/>
    <m/>
    <s v="JEROME CARPANETTO"/>
    <s v="900582"/>
    <s v="REGION CENTRE EST"/>
    <s v="172115"/>
    <s v="GREGORY BACQUET"/>
    <s v="100 IMD"/>
    <x v="29"/>
    <x v="29"/>
    <s v="304936"/>
    <s v="CATHERINE LORITTE"/>
    <s v="200 IMP"/>
    <x v="85"/>
    <x v="85"/>
    <s v="301043"/>
    <s v="MATHILDE NAZZARO"/>
    <s v="440 CCT"/>
    <s v="HC"/>
    <s v="992630"/>
    <s v="SECTEUR BLANC"/>
  </r>
  <r>
    <n v="992628"/>
    <n v="50101324"/>
    <x v="0"/>
    <s v="REGION CENTRE EST"/>
    <x v="0"/>
    <s v="50101324"/>
    <s v="992628"/>
    <x v="1"/>
    <s v="E"/>
    <m/>
    <m/>
    <m/>
    <s v="SECTEUR BLANC"/>
    <m/>
    <m/>
    <m/>
    <m/>
    <m/>
    <m/>
    <m/>
    <d v="2024-12-01T00:00:00"/>
    <m/>
    <s v="05"/>
    <m/>
    <m/>
    <m/>
    <s v="258"/>
    <m/>
    <m/>
    <m/>
    <m/>
    <m/>
    <m/>
    <m/>
    <m/>
    <m/>
    <m/>
    <m/>
    <m/>
    <m/>
    <m/>
    <s v="JEROME CARPANETTO"/>
    <s v="900582"/>
    <s v="REGION CENTRE EST"/>
    <s v="172115"/>
    <s v="GREGORY BACQUET"/>
    <s v="100 IMD"/>
    <x v="29"/>
    <x v="29"/>
    <s v="304936"/>
    <s v="CATHERINE LORITTE"/>
    <s v="200 IMP"/>
    <x v="85"/>
    <x v="85"/>
    <m/>
    <m/>
    <m/>
    <m/>
    <s v="992628"/>
    <s v="SECTEUR BLANC"/>
  </r>
  <r>
    <n v="992627"/>
    <n v="50101323"/>
    <x v="0"/>
    <s v="REGION CENTRE EST"/>
    <x v="0"/>
    <s v="50101323"/>
    <s v="992627"/>
    <x v="1"/>
    <s v="E"/>
    <m/>
    <m/>
    <m/>
    <s v="SECTEUR BLANC"/>
    <m/>
    <m/>
    <m/>
    <m/>
    <m/>
    <m/>
    <m/>
    <d v="2024-12-01T00:00:00"/>
    <m/>
    <s v="05"/>
    <m/>
    <m/>
    <m/>
    <s v="252"/>
    <m/>
    <m/>
    <m/>
    <m/>
    <m/>
    <m/>
    <m/>
    <m/>
    <m/>
    <m/>
    <m/>
    <m/>
    <m/>
    <m/>
    <s v="JEROME CARPANETTO"/>
    <s v="900582"/>
    <s v="REGION CENTRE EST"/>
    <s v="172115"/>
    <s v="GREGORY BACQUET"/>
    <s v="100 IMD"/>
    <x v="29"/>
    <x v="29"/>
    <s v="304936"/>
    <s v="CATHERINE LORITTE"/>
    <s v="200 IMP"/>
    <x v="85"/>
    <x v="85"/>
    <s v="305315"/>
    <s v="LAMIA BOUARIF"/>
    <s v="440 CCT"/>
    <s v="HC"/>
    <s v="992627"/>
    <s v="SECTEUR BLANC"/>
  </r>
  <r>
    <n v="992624"/>
    <n v="50101322"/>
    <x v="0"/>
    <s v="REGION CENTRE EST"/>
    <x v="0"/>
    <s v="50101322"/>
    <s v="992624"/>
    <x v="1"/>
    <s v="E"/>
    <m/>
    <m/>
    <m/>
    <s v="SECTEUR BLANC"/>
    <m/>
    <m/>
    <m/>
    <m/>
    <m/>
    <m/>
    <m/>
    <d v="2024-12-01T00:00:00"/>
    <m/>
    <s v="05"/>
    <m/>
    <m/>
    <m/>
    <s v="248"/>
    <m/>
    <m/>
    <m/>
    <m/>
    <m/>
    <m/>
    <m/>
    <m/>
    <m/>
    <m/>
    <m/>
    <m/>
    <m/>
    <m/>
    <s v="JEROME CARPANETTO"/>
    <s v="900582"/>
    <s v="REGION CENTRE EST"/>
    <s v="172115"/>
    <s v="GREGORY BACQUET"/>
    <s v="100 IMD"/>
    <x v="29"/>
    <x v="29"/>
    <s v="304936"/>
    <s v="CATHERINE LORITTE"/>
    <s v="200 IMP"/>
    <x v="85"/>
    <x v="85"/>
    <s v="305553"/>
    <s v="JOSEPHINE GODON"/>
    <s v="440 CCT"/>
    <s v="HC"/>
    <s v="992624"/>
    <s v="SECTEUR BLANC"/>
  </r>
  <r>
    <n v="992618"/>
    <n v="50101321"/>
    <x v="0"/>
    <s v="REGION CENTRE EST"/>
    <x v="0"/>
    <s v="50101321"/>
    <s v="992618"/>
    <x v="1"/>
    <s v="E"/>
    <m/>
    <m/>
    <m/>
    <s v="SECTEUR BLANC"/>
    <m/>
    <m/>
    <m/>
    <m/>
    <m/>
    <m/>
    <m/>
    <d v="2024-12-01T00:00:00"/>
    <m/>
    <s v="05"/>
    <m/>
    <m/>
    <m/>
    <s v="110"/>
    <m/>
    <m/>
    <m/>
    <m/>
    <m/>
    <m/>
    <m/>
    <m/>
    <m/>
    <m/>
    <m/>
    <m/>
    <m/>
    <m/>
    <s v="JEROME CARPANETTO"/>
    <s v="900582"/>
    <s v="REGION CENTRE EST"/>
    <s v="172115"/>
    <s v="GREGORY BACQUET"/>
    <s v="100 IMD"/>
    <x v="29"/>
    <x v="29"/>
    <s v="300266"/>
    <s v="JULIEN RAVEL"/>
    <s v="200 IMP"/>
    <x v="120"/>
    <x v="119"/>
    <m/>
    <m/>
    <m/>
    <m/>
    <s v="992618"/>
    <s v="SECTEUR BLANC"/>
  </r>
  <r>
    <n v="992614"/>
    <n v="50101320"/>
    <x v="0"/>
    <s v="REGION CENTRE EST"/>
    <x v="0"/>
    <s v="50101320"/>
    <s v="992614"/>
    <x v="1"/>
    <s v="E"/>
    <m/>
    <m/>
    <m/>
    <s v="SECTEUR BLANC"/>
    <m/>
    <m/>
    <m/>
    <m/>
    <m/>
    <m/>
    <m/>
    <d v="2024-12-01T00:00:00"/>
    <m/>
    <s v="05"/>
    <m/>
    <m/>
    <m/>
    <s v="430"/>
    <m/>
    <m/>
    <m/>
    <m/>
    <m/>
    <m/>
    <m/>
    <m/>
    <m/>
    <m/>
    <m/>
    <m/>
    <m/>
    <m/>
    <s v="JEROME CARPANETTO"/>
    <s v="900582"/>
    <s v="REGION CENTRE EST"/>
    <s v="305941"/>
    <s v="SAMUEL TRAGEL"/>
    <s v="100 IMD"/>
    <x v="14"/>
    <x v="14"/>
    <s v="304004"/>
    <s v="LARA BALTAZAR"/>
    <s v="200 IMP"/>
    <x v="33"/>
    <x v="33"/>
    <s v="301011"/>
    <s v="LINE AUBERTIN"/>
    <s v="386 IE"/>
    <s v="HC"/>
    <s v="992614"/>
    <s v="SECTEUR BLANC"/>
  </r>
  <r>
    <n v="992610"/>
    <n v="50101319"/>
    <x v="0"/>
    <s v="REGION CENTRE EST"/>
    <x v="0"/>
    <s v="50101319"/>
    <s v="992610"/>
    <x v="1"/>
    <s v="E"/>
    <m/>
    <m/>
    <m/>
    <s v="SECTEUR BLANC"/>
    <m/>
    <m/>
    <m/>
    <m/>
    <m/>
    <m/>
    <m/>
    <d v="2024-12-01T00:00:00"/>
    <m/>
    <s v="05"/>
    <m/>
    <m/>
    <m/>
    <s v="428"/>
    <m/>
    <m/>
    <m/>
    <m/>
    <m/>
    <m/>
    <m/>
    <m/>
    <m/>
    <m/>
    <m/>
    <m/>
    <m/>
    <m/>
    <s v="JEROME CARPANETTO"/>
    <s v="900582"/>
    <s v="REGION CENTRE EST"/>
    <s v="305941"/>
    <s v="SAMUEL TRAGEL"/>
    <s v="100 IMD"/>
    <x v="14"/>
    <x v="14"/>
    <s v="304004"/>
    <s v="LARA BALTAZAR"/>
    <s v="200 IMP"/>
    <x v="33"/>
    <x v="33"/>
    <m/>
    <m/>
    <m/>
    <m/>
    <s v="992610"/>
    <s v="SECTEUR BLANC"/>
  </r>
  <r>
    <n v="992603"/>
    <n v="50101318"/>
    <x v="0"/>
    <s v="REGION GRAND SUD"/>
    <x v="0"/>
    <s v="50101318"/>
    <s v="992603"/>
    <x v="1"/>
    <s v="E"/>
    <m/>
    <m/>
    <m/>
    <s v="SECTEUR BLANC"/>
    <m/>
    <m/>
    <m/>
    <m/>
    <m/>
    <m/>
    <m/>
    <d v="2024-07-01T00:00:00"/>
    <m/>
    <s v="05"/>
    <m/>
    <m/>
    <m/>
    <s v="975"/>
    <m/>
    <m/>
    <m/>
    <m/>
    <m/>
    <m/>
    <m/>
    <m/>
    <m/>
    <m/>
    <m/>
    <m/>
    <m/>
    <m/>
    <s v="FREDERIC MESTRE"/>
    <s v="071251"/>
    <s v="REGION GRAND SUD"/>
    <s v="186531"/>
    <s v="CHRISTOPHE CLEMENT"/>
    <s v="100 IMD"/>
    <x v="11"/>
    <x v="11"/>
    <m/>
    <m/>
    <m/>
    <x v="13"/>
    <x v="13"/>
    <s v="305189"/>
    <s v="GERALD ALIAS"/>
    <s v="440 CCT"/>
    <s v="HC"/>
    <s v="992603"/>
    <s v="SECTEUR BLANC"/>
  </r>
  <r>
    <n v="992598"/>
    <n v="50101317"/>
    <x v="0"/>
    <s v="REGION GRAND SUD"/>
    <x v="0"/>
    <s v="50101317"/>
    <s v="992598"/>
    <x v="1"/>
    <s v="E"/>
    <m/>
    <m/>
    <m/>
    <s v="SECTEUR BLANC"/>
    <m/>
    <m/>
    <m/>
    <m/>
    <m/>
    <m/>
    <m/>
    <d v="2024-09-01T00:00:00"/>
    <m/>
    <s v="05"/>
    <m/>
    <m/>
    <m/>
    <s v="921"/>
    <m/>
    <m/>
    <m/>
    <m/>
    <m/>
    <m/>
    <m/>
    <m/>
    <m/>
    <m/>
    <m/>
    <m/>
    <m/>
    <m/>
    <s v="FREDERIC MESTRE"/>
    <s v="071251"/>
    <s v="REGION GRAND SUD"/>
    <s v="186531"/>
    <s v="CHRISTOPHE CLEMENT"/>
    <s v="100 IMD"/>
    <x v="11"/>
    <x v="11"/>
    <s v="186792"/>
    <s v="FABRICE GUILLAMET"/>
    <s v="200 IMP"/>
    <x v="28"/>
    <x v="28"/>
    <s v="306198"/>
    <s v="ANTHONY SAULI"/>
    <s v="445 CCA"/>
    <s v="HC"/>
    <s v="992598"/>
    <s v="SECTEUR BLANC"/>
  </r>
  <r>
    <n v="992596"/>
    <n v="50101316"/>
    <x v="0"/>
    <s v="REGION CENTRE EST"/>
    <x v="0"/>
    <s v="50101316"/>
    <s v="992596"/>
    <x v="1"/>
    <s v="E"/>
    <m/>
    <m/>
    <m/>
    <s v="SECTEUR BLANC"/>
    <m/>
    <m/>
    <m/>
    <m/>
    <m/>
    <m/>
    <m/>
    <d v="2024-12-01T00:00:00"/>
    <m/>
    <s v="05"/>
    <m/>
    <m/>
    <m/>
    <s v="376"/>
    <m/>
    <m/>
    <m/>
    <m/>
    <m/>
    <m/>
    <m/>
    <m/>
    <m/>
    <m/>
    <m/>
    <m/>
    <m/>
    <m/>
    <s v="JEROME CARPANETTO"/>
    <s v="900582"/>
    <s v="REGION CENTRE EST"/>
    <s v="193601"/>
    <s v="PIERRICK MORTIER"/>
    <s v="100 IMD"/>
    <x v="30"/>
    <x v="30"/>
    <s v="300960"/>
    <s v="HELDER NEVES"/>
    <s v="200 IMP"/>
    <x v="68"/>
    <x v="68"/>
    <s v="305151"/>
    <s v="ADRIEN GENARD"/>
    <s v="440 CCT"/>
    <s v="HC"/>
    <s v="992596"/>
    <s v="SECTEUR BLANC"/>
  </r>
  <r>
    <n v="992566"/>
    <n v="50101315"/>
    <x v="0"/>
    <s v="REGION CENTRE EST"/>
    <x v="0"/>
    <s v="50101315"/>
    <s v="992566"/>
    <x v="1"/>
    <s v="E"/>
    <m/>
    <m/>
    <m/>
    <s v="SECTEUR BLANC"/>
    <m/>
    <m/>
    <m/>
    <m/>
    <m/>
    <m/>
    <m/>
    <d v="2024-12-01T00:00:00"/>
    <m/>
    <s v="05"/>
    <m/>
    <m/>
    <m/>
    <s v="425"/>
    <m/>
    <m/>
    <m/>
    <m/>
    <m/>
    <m/>
    <m/>
    <m/>
    <m/>
    <m/>
    <m/>
    <m/>
    <m/>
    <m/>
    <s v="JEROME CARPANETTO"/>
    <s v="900582"/>
    <s v="REGION CENTRE EST"/>
    <s v="305941"/>
    <s v="SAMUEL TRAGEL"/>
    <s v="100 IMD"/>
    <x v="14"/>
    <x v="14"/>
    <m/>
    <m/>
    <m/>
    <x v="16"/>
    <x v="16"/>
    <s v="305663"/>
    <s v="MATHIEU BRUCHLEN"/>
    <s v="440 CCT"/>
    <s v="HC"/>
    <s v="992566"/>
    <s v="SECTEUR BLANC"/>
  </r>
  <r>
    <n v="992564"/>
    <n v="50101314"/>
    <x v="0"/>
    <s v="REGION CENTRE EST"/>
    <x v="0"/>
    <s v="50101314"/>
    <s v="992564"/>
    <x v="1"/>
    <s v="E"/>
    <m/>
    <m/>
    <m/>
    <s v="SECTEUR BLANC"/>
    <m/>
    <m/>
    <m/>
    <m/>
    <m/>
    <m/>
    <m/>
    <d v="2024-12-01T00:00:00"/>
    <m/>
    <s v="05"/>
    <m/>
    <m/>
    <m/>
    <s v="424"/>
    <m/>
    <m/>
    <m/>
    <m/>
    <m/>
    <m/>
    <m/>
    <m/>
    <m/>
    <m/>
    <m/>
    <m/>
    <m/>
    <m/>
    <s v="JEROME CARPANETTO"/>
    <s v="900582"/>
    <s v="REGION CENTRE EST"/>
    <s v="305941"/>
    <s v="SAMUEL TRAGEL"/>
    <s v="100 IMD"/>
    <x v="14"/>
    <x v="14"/>
    <s v="304091"/>
    <s v="OPHELIE SCHMERBER"/>
    <s v="200 IMP"/>
    <x v="62"/>
    <x v="62"/>
    <s v="304758"/>
    <s v="JEREMY REJANO"/>
    <s v="440 CCT"/>
    <s v="HC"/>
    <s v="992564"/>
    <s v="SECTEUR BLANC"/>
  </r>
  <r>
    <n v="992562"/>
    <n v="50101312"/>
    <x v="0"/>
    <s v="REGION GRAND OUEST"/>
    <x v="0"/>
    <s v="50101312"/>
    <s v="992562"/>
    <x v="1"/>
    <s v="E"/>
    <m/>
    <m/>
    <m/>
    <s v="SECTEUR BLANC"/>
    <m/>
    <m/>
    <m/>
    <m/>
    <m/>
    <m/>
    <m/>
    <d v="2024-10-01T00:00:00"/>
    <m/>
    <s v="05"/>
    <m/>
    <m/>
    <m/>
    <s v="152"/>
    <m/>
    <m/>
    <m/>
    <m/>
    <m/>
    <m/>
    <m/>
    <m/>
    <m/>
    <m/>
    <m/>
    <m/>
    <m/>
    <m/>
    <s v="MATHIEU CHEMIN"/>
    <s v="071590"/>
    <s v="REGION GRAND OUEST"/>
    <s v="306176"/>
    <s v="BERENGERE CORVELLEC"/>
    <s v="100 IMD"/>
    <x v="31"/>
    <x v="31"/>
    <s v="305540"/>
    <s v="STEPHANE BARRE"/>
    <s v="200 IMP"/>
    <x v="51"/>
    <x v="51"/>
    <m/>
    <m/>
    <m/>
    <m/>
    <s v="992562"/>
    <s v="SECTEUR BLANC"/>
  </r>
  <r>
    <n v="992540"/>
    <n v="50101311"/>
    <x v="0"/>
    <s v="REGION ILE DE FRANCE NORD"/>
    <x v="0"/>
    <s v="50101311"/>
    <s v="992540"/>
    <x v="1"/>
    <s v="E"/>
    <m/>
    <m/>
    <m/>
    <s v="SECTEUR BLANC"/>
    <m/>
    <m/>
    <m/>
    <m/>
    <m/>
    <m/>
    <m/>
    <d v="2024-12-01T00:00:00"/>
    <m/>
    <s v="05"/>
    <m/>
    <m/>
    <m/>
    <s v="375"/>
    <m/>
    <m/>
    <m/>
    <m/>
    <m/>
    <m/>
    <m/>
    <m/>
    <m/>
    <m/>
    <m/>
    <m/>
    <m/>
    <m/>
    <s v="CATHERINE BLANCKAERT"/>
    <s v="071030"/>
    <s v="REGION ILE DE FRANCE NORD"/>
    <s v="302041"/>
    <s v="DAPHNEE JULLION"/>
    <s v="100 IMD"/>
    <x v="1"/>
    <x v="1"/>
    <s v="302511"/>
    <s v="OLIVIER MACIGNO"/>
    <s v="200 IMP"/>
    <x v="53"/>
    <x v="53"/>
    <m/>
    <m/>
    <m/>
    <m/>
    <s v="992540"/>
    <s v="SECTEUR BLANC"/>
  </r>
  <r>
    <n v="992533"/>
    <n v="50101310"/>
    <x v="0"/>
    <s v="REGION GRAND SUD"/>
    <x v="0"/>
    <s v="50101310"/>
    <s v="992533"/>
    <x v="1"/>
    <s v="E"/>
    <m/>
    <m/>
    <m/>
    <s v="SECTEUR BLANC"/>
    <m/>
    <m/>
    <m/>
    <m/>
    <m/>
    <m/>
    <m/>
    <d v="2024-07-01T00:00:00"/>
    <m/>
    <s v="05"/>
    <m/>
    <m/>
    <m/>
    <s v="928"/>
    <m/>
    <m/>
    <m/>
    <m/>
    <m/>
    <m/>
    <m/>
    <m/>
    <m/>
    <m/>
    <m/>
    <m/>
    <m/>
    <m/>
    <s v="FREDERIC MESTRE"/>
    <s v="071251"/>
    <s v="REGION GRAND SUD"/>
    <s v="186531"/>
    <s v="CHRISTOPHE CLEMENT"/>
    <s v="100 IMD"/>
    <x v="11"/>
    <x v="11"/>
    <s v="186792"/>
    <s v="FABRICE GUILLAMET"/>
    <s v="200 IMP"/>
    <x v="28"/>
    <x v="28"/>
    <s v="190736"/>
    <s v="DAVID HAMMADI"/>
    <s v="386 IE"/>
    <s v="HC"/>
    <s v="992533"/>
    <s v="SECTEUR BLANC"/>
  </r>
  <r>
    <n v="992506"/>
    <n v="50101309"/>
    <x v="0"/>
    <s v="REGION ILE DE FRANCE NORD"/>
    <x v="0"/>
    <s v="50101309"/>
    <s v="992506"/>
    <x v="1"/>
    <s v="E"/>
    <m/>
    <m/>
    <m/>
    <s v="SECTEUR BLANC"/>
    <m/>
    <m/>
    <m/>
    <m/>
    <m/>
    <m/>
    <m/>
    <d v="2024-11-01T00:00:00"/>
    <m/>
    <s v="05"/>
    <m/>
    <m/>
    <m/>
    <s v="239"/>
    <m/>
    <m/>
    <m/>
    <m/>
    <m/>
    <m/>
    <m/>
    <m/>
    <m/>
    <m/>
    <m/>
    <m/>
    <m/>
    <m/>
    <s v="CATHERINE BLANCKAERT"/>
    <s v="071030"/>
    <s v="REGION ILE DE FRANCE NORD"/>
    <s v="305330"/>
    <s v="NICOLAS PHILIPPE"/>
    <s v="100 IMD"/>
    <x v="8"/>
    <x v="8"/>
    <s v="301593"/>
    <s v="SEBASTIEN VANUXEM"/>
    <s v="200 IMP"/>
    <x v="8"/>
    <x v="8"/>
    <s v="185908"/>
    <s v="ERIC MERLE"/>
    <s v="386 IE"/>
    <s v="HC"/>
    <s v="992506"/>
    <s v="SECTEUR BLANC"/>
  </r>
  <r>
    <n v="992505"/>
    <n v="50101308"/>
    <x v="0"/>
    <s v="REGION ILE DE FRANCE NORD"/>
    <x v="0"/>
    <s v="50101308"/>
    <s v="992505"/>
    <x v="1"/>
    <s v="E"/>
    <m/>
    <m/>
    <m/>
    <s v="SECTEUR BLANC"/>
    <m/>
    <m/>
    <m/>
    <m/>
    <m/>
    <m/>
    <m/>
    <d v="2024-11-01T00:00:00"/>
    <m/>
    <s v="05"/>
    <m/>
    <m/>
    <m/>
    <s v="230"/>
    <m/>
    <m/>
    <m/>
    <m/>
    <m/>
    <m/>
    <m/>
    <m/>
    <m/>
    <m/>
    <m/>
    <m/>
    <m/>
    <m/>
    <s v="CATHERINE BLANCKAERT"/>
    <s v="071030"/>
    <s v="REGION ILE DE FRANCE NORD"/>
    <s v="305330"/>
    <s v="NICOLAS PHILIPPE"/>
    <s v="100 IMD"/>
    <x v="8"/>
    <x v="8"/>
    <s v="301593"/>
    <s v="SEBASTIEN VANUXEM"/>
    <s v="200 IMP"/>
    <x v="8"/>
    <x v="8"/>
    <s v="301087"/>
    <s v="FREDERIC DUFOUR"/>
    <s v="370 CC.E"/>
    <s v="HC"/>
    <s v="992505"/>
    <s v="SECTEUR BLANC"/>
  </r>
  <r>
    <n v="992504"/>
    <n v="50101307"/>
    <x v="0"/>
    <s v="REGION GRAND OUEST"/>
    <x v="0"/>
    <s v="50101307"/>
    <s v="992504"/>
    <x v="1"/>
    <s v="E"/>
    <m/>
    <m/>
    <m/>
    <s v="SECTEUR BLANC"/>
    <m/>
    <m/>
    <m/>
    <m/>
    <m/>
    <m/>
    <m/>
    <d v="2024-10-01T00:00:00"/>
    <m/>
    <s v="05"/>
    <m/>
    <m/>
    <m/>
    <s v="350"/>
    <m/>
    <m/>
    <m/>
    <m/>
    <m/>
    <m/>
    <m/>
    <m/>
    <m/>
    <m/>
    <m/>
    <m/>
    <m/>
    <m/>
    <s v="MATHIEU CHEMIN"/>
    <s v="071590"/>
    <s v="REGION GRAND OUEST"/>
    <s v="300602"/>
    <s v="MARYAN HARY"/>
    <s v="100 IMD"/>
    <x v="5"/>
    <x v="5"/>
    <s v="306028"/>
    <s v="THOMAS BROCA"/>
    <s v="200 IMP"/>
    <x v="95"/>
    <x v="95"/>
    <m/>
    <m/>
    <m/>
    <m/>
    <s v="992504"/>
    <s v="SECTEUR BLANC"/>
  </r>
  <r>
    <n v="992498"/>
    <n v="50101306"/>
    <x v="0"/>
    <s v="REGION CENTRE EST"/>
    <x v="0"/>
    <s v="50101306"/>
    <s v="992498"/>
    <x v="1"/>
    <s v="E"/>
    <m/>
    <m/>
    <m/>
    <s v="SECTEUR BLANC"/>
    <m/>
    <m/>
    <m/>
    <m/>
    <m/>
    <m/>
    <m/>
    <d v="2024-12-01T00:00:00"/>
    <m/>
    <s v="05"/>
    <m/>
    <m/>
    <m/>
    <s v="416"/>
    <m/>
    <m/>
    <m/>
    <m/>
    <m/>
    <m/>
    <m/>
    <m/>
    <m/>
    <m/>
    <m/>
    <m/>
    <m/>
    <m/>
    <s v="JEROME CARPANETTO"/>
    <s v="900582"/>
    <s v="REGION CENTRE EST"/>
    <s v="305941"/>
    <s v="SAMUEL TRAGEL"/>
    <s v="100 IMD"/>
    <x v="14"/>
    <x v="14"/>
    <m/>
    <m/>
    <m/>
    <x v="16"/>
    <x v="16"/>
    <m/>
    <m/>
    <m/>
    <m/>
    <s v="992498"/>
    <s v="SECTEUR BLANC"/>
  </r>
  <r>
    <n v="992497"/>
    <n v="50101305"/>
    <x v="0"/>
    <s v="REGION CENTRE EST"/>
    <x v="0"/>
    <s v="50101305"/>
    <s v="992497"/>
    <x v="1"/>
    <s v="E"/>
    <m/>
    <m/>
    <m/>
    <s v="SECTEUR BLANC"/>
    <m/>
    <m/>
    <m/>
    <m/>
    <m/>
    <m/>
    <m/>
    <d v="2024-12-01T00:00:00"/>
    <m/>
    <s v="05"/>
    <m/>
    <m/>
    <m/>
    <s v="109"/>
    <m/>
    <m/>
    <m/>
    <m/>
    <m/>
    <m/>
    <m/>
    <m/>
    <m/>
    <m/>
    <m/>
    <m/>
    <m/>
    <m/>
    <s v="JEROME CARPANETTO"/>
    <s v="900582"/>
    <s v="REGION CENTRE EST"/>
    <s v="300268"/>
    <s v="PIERRE FRANCOIS LAURA"/>
    <s v="100 IMD"/>
    <x v="37"/>
    <x v="37"/>
    <s v="304204"/>
    <s v="MARTIN RANJIT"/>
    <s v="200 IMP"/>
    <x v="65"/>
    <x v="65"/>
    <s v="164862"/>
    <s v="PASCAL MEYER"/>
    <s v="440 CCT"/>
    <s v="HC"/>
    <s v="992497"/>
    <s v="SECTEUR BLANC"/>
  </r>
  <r>
    <n v="992496"/>
    <n v="50101304"/>
    <x v="0"/>
    <s v="REGION CENTRE EST"/>
    <x v="0"/>
    <s v="50101304"/>
    <s v="992496"/>
    <x v="1"/>
    <s v="E"/>
    <m/>
    <m/>
    <m/>
    <s v="SECTEUR BLANC"/>
    <m/>
    <m/>
    <m/>
    <m/>
    <m/>
    <m/>
    <m/>
    <d v="2024-12-01T00:00:00"/>
    <m/>
    <s v="05"/>
    <m/>
    <m/>
    <m/>
    <s v="108"/>
    <m/>
    <m/>
    <m/>
    <m/>
    <m/>
    <m/>
    <m/>
    <m/>
    <m/>
    <m/>
    <m/>
    <m/>
    <m/>
    <m/>
    <s v="JEROME CARPANETTO"/>
    <s v="900582"/>
    <s v="REGION CENTRE EST"/>
    <s v="300268"/>
    <s v="PIERRE FRANCOIS LAURA"/>
    <s v="100 IMD"/>
    <x v="37"/>
    <x v="37"/>
    <s v="300796"/>
    <s v="GARANCE FRISSON"/>
    <s v="200 IMP"/>
    <x v="80"/>
    <x v="80"/>
    <m/>
    <m/>
    <m/>
    <m/>
    <s v="992496"/>
    <s v="SECTEUR BLANC"/>
  </r>
  <r>
    <n v="992486"/>
    <n v="50101303"/>
    <x v="0"/>
    <s v="REGION GRAND OUEST"/>
    <x v="0"/>
    <s v="50101303"/>
    <s v="992486"/>
    <x v="1"/>
    <s v="E"/>
    <m/>
    <m/>
    <m/>
    <s v="SECTEUR BLANC"/>
    <m/>
    <m/>
    <m/>
    <m/>
    <m/>
    <m/>
    <m/>
    <d v="2024-10-01T00:00:00"/>
    <m/>
    <s v="05"/>
    <m/>
    <m/>
    <m/>
    <s v="150"/>
    <m/>
    <m/>
    <m/>
    <m/>
    <m/>
    <m/>
    <m/>
    <m/>
    <m/>
    <m/>
    <m/>
    <m/>
    <m/>
    <m/>
    <s v="MATHIEU CHEMIN"/>
    <s v="071590"/>
    <s v="REGION GRAND OUEST"/>
    <s v="306176"/>
    <s v="BERENGERE CORVELLEC"/>
    <s v="100 IMD"/>
    <x v="31"/>
    <x v="31"/>
    <s v="172830"/>
    <s v="RICHARD PITON"/>
    <s v="200 IMP"/>
    <x v="55"/>
    <x v="55"/>
    <m/>
    <m/>
    <m/>
    <m/>
    <s v="992486"/>
    <s v="SECTEUR BLANC"/>
  </r>
  <r>
    <n v="992485"/>
    <n v="50101302"/>
    <x v="0"/>
    <s v="REGION GRAND OUEST"/>
    <x v="0"/>
    <s v="50101302"/>
    <s v="992485"/>
    <x v="1"/>
    <s v="E"/>
    <m/>
    <m/>
    <m/>
    <s v="SECTEUR BLANC"/>
    <m/>
    <m/>
    <m/>
    <m/>
    <m/>
    <m/>
    <m/>
    <d v="2024-10-01T00:00:00"/>
    <m/>
    <s v="05"/>
    <m/>
    <m/>
    <m/>
    <s v="147"/>
    <m/>
    <m/>
    <m/>
    <m/>
    <m/>
    <m/>
    <m/>
    <m/>
    <m/>
    <m/>
    <m/>
    <m/>
    <m/>
    <m/>
    <s v="MATHIEU CHEMIN"/>
    <s v="071590"/>
    <s v="REGION GRAND OUEST"/>
    <s v="306176"/>
    <s v="BERENGERE CORVELLEC"/>
    <s v="100 IMD"/>
    <x v="31"/>
    <x v="31"/>
    <s v="305540"/>
    <s v="STEPHANE BARRE"/>
    <s v="200 IMP"/>
    <x v="51"/>
    <x v="51"/>
    <s v="305471"/>
    <s v="BRANDON THOMAS"/>
    <s v="440 CCT"/>
    <s v="HC"/>
    <s v="992485"/>
    <s v="SECTEUR BLANC"/>
  </r>
  <r>
    <n v="992483"/>
    <n v="50101300"/>
    <x v="0"/>
    <s v="REGION CENTRE EST"/>
    <x v="0"/>
    <s v="50101300"/>
    <s v="992483"/>
    <x v="1"/>
    <s v="E"/>
    <m/>
    <m/>
    <m/>
    <s v="SECTEUR BLANC"/>
    <m/>
    <m/>
    <m/>
    <m/>
    <m/>
    <m/>
    <m/>
    <d v="2024-12-01T00:00:00"/>
    <m/>
    <s v="05"/>
    <m/>
    <m/>
    <m/>
    <s v="106"/>
    <m/>
    <m/>
    <m/>
    <m/>
    <m/>
    <m/>
    <m/>
    <m/>
    <m/>
    <m/>
    <m/>
    <m/>
    <m/>
    <m/>
    <s v="JEROME CARPANETTO"/>
    <s v="900582"/>
    <s v="REGION CENTRE EST"/>
    <s v="172115"/>
    <s v="GREGORY BACQUET"/>
    <s v="100 IMD"/>
    <x v="29"/>
    <x v="29"/>
    <s v="300266"/>
    <s v="JULIEN RAVEL"/>
    <s v="200 IMP"/>
    <x v="120"/>
    <x v="119"/>
    <m/>
    <m/>
    <m/>
    <m/>
    <s v="992483"/>
    <s v="SECTEUR BLANC"/>
  </r>
  <r>
    <n v="992480"/>
    <n v="50101299"/>
    <x v="0"/>
    <s v="REGION CENTRE EST"/>
    <x v="0"/>
    <s v="50101299"/>
    <s v="992480"/>
    <x v="1"/>
    <s v="E"/>
    <m/>
    <m/>
    <m/>
    <s v="SECTEUR BLANC"/>
    <m/>
    <m/>
    <m/>
    <m/>
    <m/>
    <m/>
    <m/>
    <d v="2024-12-01T00:00:00"/>
    <m/>
    <s v="05"/>
    <m/>
    <m/>
    <m/>
    <s v="415"/>
    <m/>
    <m/>
    <m/>
    <m/>
    <m/>
    <m/>
    <m/>
    <m/>
    <m/>
    <m/>
    <m/>
    <m/>
    <m/>
    <m/>
    <s v="JEROME CARPANETTO"/>
    <s v="900582"/>
    <s v="REGION CENTRE EST"/>
    <m/>
    <m/>
    <m/>
    <x v="7"/>
    <x v="7"/>
    <m/>
    <m/>
    <m/>
    <x v="124"/>
    <x v="122"/>
    <m/>
    <m/>
    <m/>
    <m/>
    <s v="992480"/>
    <s v="SECTEUR BLANC"/>
  </r>
  <r>
    <n v="992478"/>
    <n v="50101298"/>
    <x v="0"/>
    <s v="REGION CENTRE EST"/>
    <x v="0"/>
    <s v="50101298"/>
    <s v="992478"/>
    <x v="1"/>
    <s v="E"/>
    <m/>
    <m/>
    <m/>
    <s v="SECTEUR BLANC"/>
    <m/>
    <m/>
    <m/>
    <m/>
    <m/>
    <m/>
    <m/>
    <d v="2024-12-01T00:00:00"/>
    <m/>
    <s v="05"/>
    <m/>
    <m/>
    <m/>
    <s v="410"/>
    <m/>
    <m/>
    <m/>
    <m/>
    <m/>
    <m/>
    <m/>
    <m/>
    <m/>
    <m/>
    <m/>
    <m/>
    <m/>
    <m/>
    <s v="JEROME CARPANETTO"/>
    <s v="900582"/>
    <s v="REGION CENTRE EST"/>
    <m/>
    <m/>
    <m/>
    <x v="7"/>
    <x v="7"/>
    <m/>
    <m/>
    <m/>
    <x v="124"/>
    <x v="122"/>
    <s v="304728"/>
    <s v="CHARLES GOLLION SCHMID"/>
    <s v="441 CCTM"/>
    <s v="HC"/>
    <s v="992478"/>
    <s v="SECTEUR BLANC"/>
  </r>
  <r>
    <n v="992476"/>
    <n v="50101297"/>
    <x v="0"/>
    <s v="REGION CENTRE EST"/>
    <x v="0"/>
    <s v="50101297"/>
    <s v="992476"/>
    <x v="1"/>
    <s v="E"/>
    <m/>
    <m/>
    <m/>
    <s v="SECTEUR BLANC"/>
    <m/>
    <m/>
    <m/>
    <m/>
    <m/>
    <m/>
    <m/>
    <d v="2024-12-01T00:00:00"/>
    <m/>
    <s v="05"/>
    <m/>
    <m/>
    <m/>
    <s v="409"/>
    <m/>
    <m/>
    <m/>
    <m/>
    <m/>
    <m/>
    <m/>
    <m/>
    <m/>
    <m/>
    <m/>
    <m/>
    <m/>
    <m/>
    <s v="JEROME CARPANETTO"/>
    <s v="900582"/>
    <s v="REGION CENTRE EST"/>
    <m/>
    <m/>
    <m/>
    <x v="7"/>
    <x v="7"/>
    <s v="305664"/>
    <s v="RACHEL ZUNINO"/>
    <s v="200 IMP"/>
    <x v="69"/>
    <x v="69"/>
    <s v="305355"/>
    <s v="SAMUEL ZUNINO"/>
    <s v="441 CCTM"/>
    <s v="HC"/>
    <s v="992476"/>
    <s v="SECTEUR BLANC"/>
  </r>
  <r>
    <n v="992459"/>
    <n v="50101296"/>
    <x v="0"/>
    <s v="REGION GRAND OUEST"/>
    <x v="0"/>
    <s v="50101296"/>
    <s v="992459"/>
    <x v="1"/>
    <s v="E"/>
    <m/>
    <m/>
    <m/>
    <s v="SECTEUR BLANC"/>
    <m/>
    <m/>
    <m/>
    <m/>
    <m/>
    <m/>
    <m/>
    <d v="2024-12-01T00:00:00"/>
    <m/>
    <s v="05"/>
    <m/>
    <m/>
    <m/>
    <s v="143"/>
    <m/>
    <m/>
    <m/>
    <m/>
    <m/>
    <m/>
    <m/>
    <m/>
    <m/>
    <m/>
    <m/>
    <m/>
    <m/>
    <m/>
    <s v="MATHIEU CHEMIN"/>
    <s v="071590"/>
    <s v="REGION GRAND OUEST"/>
    <s v="306484"/>
    <s v="GUILLAUME LAUZANAS"/>
    <s v="100 IMD"/>
    <x v="21"/>
    <x v="21"/>
    <s v="305352"/>
    <s v="THIBAUT INIZAN"/>
    <s v="310 CMA"/>
    <x v="105"/>
    <x v="105"/>
    <m/>
    <m/>
    <m/>
    <m/>
    <s v="992459"/>
    <s v="SECTEUR BLANC"/>
  </r>
  <r>
    <n v="992455"/>
    <n v="50101295"/>
    <x v="0"/>
    <s v="REGION GRAND OUEST"/>
    <x v="0"/>
    <s v="50101295"/>
    <s v="992455"/>
    <x v="1"/>
    <s v="E"/>
    <m/>
    <m/>
    <m/>
    <s v="SECTEUR BLANC"/>
    <m/>
    <m/>
    <m/>
    <m/>
    <m/>
    <m/>
    <m/>
    <d v="2024-11-01T00:00:00"/>
    <m/>
    <s v="05"/>
    <m/>
    <m/>
    <m/>
    <s v="142"/>
    <m/>
    <m/>
    <m/>
    <m/>
    <m/>
    <m/>
    <m/>
    <m/>
    <m/>
    <m/>
    <m/>
    <m/>
    <m/>
    <m/>
    <s v="MATHIEU CHEMIN"/>
    <s v="071590"/>
    <s v="REGION GRAND OUEST"/>
    <s v="306484"/>
    <s v="GUILLAUME LAUZANAS"/>
    <s v="100 IMD"/>
    <x v="21"/>
    <x v="21"/>
    <s v="188232"/>
    <s v="FREDERIC LE FEVRE"/>
    <s v="200 IMP"/>
    <x v="113"/>
    <x v="113"/>
    <m/>
    <m/>
    <m/>
    <m/>
    <s v="992455"/>
    <s v="SECTEUR BLANC"/>
  </r>
  <r>
    <n v="992453"/>
    <n v="50101294"/>
    <x v="0"/>
    <s v="REGION GRAND SUD"/>
    <x v="0"/>
    <s v="50101294"/>
    <s v="992453"/>
    <x v="1"/>
    <s v="E"/>
    <m/>
    <m/>
    <m/>
    <s v="SECTEUR BLANC"/>
    <m/>
    <m/>
    <m/>
    <m/>
    <m/>
    <m/>
    <m/>
    <d v="2024-09-01T00:00:00"/>
    <m/>
    <s v="05"/>
    <m/>
    <m/>
    <m/>
    <s v="518"/>
    <m/>
    <m/>
    <m/>
    <m/>
    <m/>
    <m/>
    <m/>
    <m/>
    <m/>
    <m/>
    <m/>
    <m/>
    <m/>
    <m/>
    <s v="FREDERIC MESTRE"/>
    <s v="071251"/>
    <s v="REGION GRAND SUD"/>
    <s v="182484"/>
    <s v="SYLVAIN KERLOC H"/>
    <s v="100 IMD"/>
    <x v="24"/>
    <x v="24"/>
    <s v="305386"/>
    <s v="JOHAN WALTER MARTIN"/>
    <s v="200 IMP"/>
    <x v="29"/>
    <x v="29"/>
    <s v="306244"/>
    <s v="SAUVEUR BASILE"/>
    <s v="445 CCA"/>
    <s v="HC"/>
    <s v="992453"/>
    <s v="SECTEUR BLANC"/>
  </r>
  <r>
    <n v="992452"/>
    <n v="50101293"/>
    <x v="0"/>
    <s v="REGION GRAND SUD"/>
    <x v="0"/>
    <s v="50101293"/>
    <s v="992452"/>
    <x v="1"/>
    <s v="E"/>
    <m/>
    <m/>
    <m/>
    <s v="SECTEUR BLANC"/>
    <m/>
    <m/>
    <m/>
    <m/>
    <m/>
    <m/>
    <m/>
    <d v="2024-07-01T00:00:00"/>
    <m/>
    <s v="05"/>
    <m/>
    <m/>
    <m/>
    <s v="408"/>
    <m/>
    <m/>
    <m/>
    <m/>
    <m/>
    <m/>
    <m/>
    <m/>
    <m/>
    <m/>
    <m/>
    <m/>
    <m/>
    <m/>
    <s v="FREDERIC MESTRE"/>
    <s v="071251"/>
    <s v="REGION GRAND SUD"/>
    <s v="305131"/>
    <s v="BAPTISTE CHIKLI"/>
    <s v="100 IMD"/>
    <x v="12"/>
    <x v="12"/>
    <s v="303885"/>
    <s v="STEPHANE VIRET"/>
    <s v="200 IMP"/>
    <x v="66"/>
    <x v="66"/>
    <s v="303696"/>
    <s v="VIRGINIE NEYRON"/>
    <s v="441 CCTM"/>
    <s v="HC"/>
    <s v="992452"/>
    <s v="SECTEUR BLANC"/>
  </r>
  <r>
    <n v="992451"/>
    <n v="50101292"/>
    <x v="0"/>
    <s v="REGION GRAND SUD"/>
    <x v="0"/>
    <s v="50101292"/>
    <s v="992451"/>
    <x v="1"/>
    <s v="E"/>
    <m/>
    <m/>
    <m/>
    <s v="SECTEUR BLANC"/>
    <m/>
    <m/>
    <m/>
    <m/>
    <m/>
    <m/>
    <m/>
    <d v="2024-07-01T00:00:00"/>
    <m/>
    <s v="05"/>
    <m/>
    <m/>
    <m/>
    <s v="407"/>
    <m/>
    <m/>
    <m/>
    <m/>
    <m/>
    <m/>
    <m/>
    <m/>
    <m/>
    <m/>
    <m/>
    <m/>
    <m/>
    <m/>
    <s v="FREDERIC MESTRE"/>
    <s v="071251"/>
    <s v="REGION GRAND SUD"/>
    <s v="305131"/>
    <s v="BAPTISTE CHIKLI"/>
    <s v="100 IMD"/>
    <x v="12"/>
    <x v="12"/>
    <s v="305804"/>
    <s v="CYRIL CACCIATORE"/>
    <s v="200 IMP"/>
    <x v="14"/>
    <x v="14"/>
    <s v="193388"/>
    <s v="ISABELLE RAMBAUD"/>
    <s v="440 CCT"/>
    <s v="HC"/>
    <s v="992451"/>
    <s v="SECTEUR BLANC"/>
  </r>
  <r>
    <n v="992450"/>
    <n v="50101291"/>
    <x v="0"/>
    <s v="REGION GRAND SUD"/>
    <x v="0"/>
    <s v="50101291"/>
    <s v="992450"/>
    <x v="1"/>
    <s v="E"/>
    <m/>
    <m/>
    <m/>
    <s v="SECTEUR BLANC"/>
    <m/>
    <m/>
    <m/>
    <m/>
    <m/>
    <m/>
    <m/>
    <d v="2024-07-01T00:00:00"/>
    <m/>
    <s v="05"/>
    <m/>
    <m/>
    <m/>
    <s v="406"/>
    <m/>
    <m/>
    <m/>
    <m/>
    <m/>
    <m/>
    <m/>
    <m/>
    <m/>
    <m/>
    <m/>
    <m/>
    <m/>
    <m/>
    <s v="FREDERIC MESTRE"/>
    <s v="071251"/>
    <s v="REGION GRAND SUD"/>
    <s v="305131"/>
    <s v="BAPTISTE CHIKLI"/>
    <s v="100 IMD"/>
    <x v="12"/>
    <x v="12"/>
    <s v="305804"/>
    <s v="CYRIL CACCIATORE"/>
    <s v="200 IMP"/>
    <x v="14"/>
    <x v="14"/>
    <s v="190584"/>
    <s v="JEAN-CHRISTOPHE PLANTIER"/>
    <s v="440 CCT"/>
    <s v="HC"/>
    <s v="992450"/>
    <s v="SECTEUR BLANC"/>
  </r>
  <r>
    <n v="992448"/>
    <n v="50101290"/>
    <x v="0"/>
    <s v="REGION ILE DE FRANCE NORD"/>
    <x v="0"/>
    <s v="50101290"/>
    <s v="992448"/>
    <x v="1"/>
    <s v="E"/>
    <m/>
    <m/>
    <m/>
    <s v="SECTEUR BLANC"/>
    <m/>
    <m/>
    <m/>
    <m/>
    <m/>
    <m/>
    <m/>
    <d v="2024-12-01T00:00:00"/>
    <m/>
    <s v="05"/>
    <m/>
    <m/>
    <m/>
    <s v="374"/>
    <m/>
    <m/>
    <m/>
    <m/>
    <m/>
    <m/>
    <m/>
    <m/>
    <m/>
    <m/>
    <m/>
    <m/>
    <m/>
    <m/>
    <s v="CATHERINE BLANCKAERT"/>
    <s v="071030"/>
    <s v="REGION ILE DE FRANCE NORD"/>
    <s v="302041"/>
    <s v="DAPHNEE JULLION"/>
    <s v="100 IMD"/>
    <x v="1"/>
    <x v="1"/>
    <s v="305210"/>
    <s v="GUILLAUME DELPORTE"/>
    <s v="200 IMP"/>
    <x v="1"/>
    <x v="1"/>
    <s v="305262"/>
    <s v="ABDOU CAMARA"/>
    <s v="440 CCT"/>
    <s v="HC"/>
    <s v="992448"/>
    <s v="SECTEUR BLANC"/>
  </r>
  <r>
    <n v="992445"/>
    <n v="50101289"/>
    <x v="0"/>
    <s v="REGION ILE DE FRANCE NORD"/>
    <x v="0"/>
    <s v="50101289"/>
    <s v="992445"/>
    <x v="1"/>
    <s v="E"/>
    <m/>
    <m/>
    <m/>
    <s v="SECTEUR BLANC"/>
    <m/>
    <m/>
    <m/>
    <m/>
    <m/>
    <m/>
    <m/>
    <d v="2024-12-01T00:00:00"/>
    <m/>
    <s v="05"/>
    <m/>
    <m/>
    <m/>
    <s v="373"/>
    <m/>
    <m/>
    <m/>
    <m/>
    <m/>
    <m/>
    <m/>
    <m/>
    <m/>
    <m/>
    <m/>
    <m/>
    <m/>
    <m/>
    <s v="CATHERINE BLANCKAERT"/>
    <s v="071030"/>
    <s v="REGION ILE DE FRANCE NORD"/>
    <s v="302041"/>
    <s v="DAPHNEE JULLION"/>
    <s v="100 IMD"/>
    <x v="1"/>
    <x v="1"/>
    <s v="305210"/>
    <s v="GUILLAUME DELPORTE"/>
    <s v="200 IMP"/>
    <x v="1"/>
    <x v="1"/>
    <m/>
    <m/>
    <m/>
    <m/>
    <s v="992445"/>
    <s v="SECTEUR BLANC"/>
  </r>
  <r>
    <n v="992420"/>
    <n v="50101287"/>
    <x v="0"/>
    <s v="REGION ILE DE FRANCE NORD"/>
    <x v="0"/>
    <s v="50101287"/>
    <s v="992420"/>
    <x v="1"/>
    <s v="E"/>
    <m/>
    <m/>
    <m/>
    <s v="SECTEUR BLANC"/>
    <m/>
    <m/>
    <m/>
    <m/>
    <m/>
    <m/>
    <m/>
    <d v="2024-11-01T00:00:00"/>
    <m/>
    <s v="05"/>
    <m/>
    <m/>
    <m/>
    <s v="121"/>
    <m/>
    <m/>
    <m/>
    <m/>
    <m/>
    <m/>
    <m/>
    <m/>
    <m/>
    <m/>
    <m/>
    <m/>
    <m/>
    <m/>
    <s v="CATHERINE BLANCKAERT"/>
    <s v="071030"/>
    <s v="REGION ILE DE FRANCE NORD"/>
    <s v="177094"/>
    <s v="WILLY FASQUEL"/>
    <s v="100 IMD"/>
    <x v="32"/>
    <x v="32"/>
    <s v="302744"/>
    <s v="VALERIE CADREN"/>
    <s v="200 IMP"/>
    <x v="52"/>
    <x v="52"/>
    <s v="305755"/>
    <s v="MARINE ROUSSY"/>
    <s v="440 CCT"/>
    <s v="HC"/>
    <s v="992420"/>
    <s v="SECTEUR BLANC"/>
  </r>
  <r>
    <n v="992409"/>
    <n v="50101286"/>
    <x v="0"/>
    <s v="REGION GRAND SUD"/>
    <x v="0"/>
    <s v="50101286"/>
    <s v="992409"/>
    <x v="1"/>
    <s v="E"/>
    <m/>
    <m/>
    <m/>
    <s v="SECTEUR BLANC"/>
    <m/>
    <m/>
    <m/>
    <m/>
    <m/>
    <m/>
    <m/>
    <d v="2024-10-01T00:00:00"/>
    <m/>
    <s v="05"/>
    <m/>
    <m/>
    <m/>
    <s v="113"/>
    <m/>
    <m/>
    <m/>
    <m/>
    <m/>
    <m/>
    <m/>
    <m/>
    <m/>
    <m/>
    <m/>
    <m/>
    <m/>
    <m/>
    <s v="FREDERIC MESTRE"/>
    <s v="071251"/>
    <s v="REGION GRAND SUD"/>
    <s v="304665"/>
    <s v="FABRIZIA LEGGER"/>
    <s v="100 IMD"/>
    <x v="4"/>
    <x v="4"/>
    <s v="175757"/>
    <s v="JOURDAN PRINCE"/>
    <s v="200 IMP"/>
    <x v="49"/>
    <x v="49"/>
    <s v="305998"/>
    <s v="ANTHONY PLANTIER"/>
    <s v="440 CCT"/>
    <s v="HC"/>
    <s v="992409"/>
    <s v="SECTEUR BLANC"/>
  </r>
  <r>
    <n v="992399"/>
    <n v="50101285"/>
    <x v="0"/>
    <s v="REGION GRAND OUEST"/>
    <x v="0"/>
    <s v="50101285"/>
    <s v="992399"/>
    <x v="1"/>
    <s v="E"/>
    <m/>
    <m/>
    <m/>
    <s v="SECTEUR BLANC"/>
    <m/>
    <m/>
    <m/>
    <m/>
    <m/>
    <m/>
    <m/>
    <d v="2024-11-01T00:00:00"/>
    <m/>
    <s v="05"/>
    <m/>
    <m/>
    <m/>
    <s v="138"/>
    <m/>
    <m/>
    <m/>
    <m/>
    <m/>
    <m/>
    <m/>
    <m/>
    <m/>
    <m/>
    <m/>
    <m/>
    <m/>
    <m/>
    <s v="MATHIEU CHEMIN"/>
    <s v="071590"/>
    <s v="REGION GRAND OUEST"/>
    <s v="175115"/>
    <s v="PABLO LECOQ"/>
    <s v="100 IMD"/>
    <x v="27"/>
    <x v="27"/>
    <s v="188718"/>
    <s v="STEPHANE GESTIN"/>
    <s v="200 IMP"/>
    <x v="37"/>
    <x v="37"/>
    <s v="305450"/>
    <s v="STEVE IDJEDD"/>
    <s v="440 CCT"/>
    <s v="HC"/>
    <s v="992399"/>
    <s v="SECTEUR BLANC"/>
  </r>
  <r>
    <n v="992397"/>
    <n v="50101283"/>
    <x v="0"/>
    <s v="REGION GRAND OUEST"/>
    <x v="0"/>
    <s v="50101283"/>
    <s v="992397"/>
    <x v="1"/>
    <s v="E"/>
    <m/>
    <m/>
    <m/>
    <s v="SECTEUR BLANC"/>
    <m/>
    <m/>
    <m/>
    <m/>
    <m/>
    <m/>
    <m/>
    <d v="2024-11-01T00:00:00"/>
    <m/>
    <s v="05"/>
    <m/>
    <m/>
    <m/>
    <s v="128"/>
    <m/>
    <m/>
    <m/>
    <m/>
    <m/>
    <m/>
    <m/>
    <m/>
    <m/>
    <m/>
    <m/>
    <m/>
    <m/>
    <m/>
    <s v="MATHIEU CHEMIN"/>
    <s v="071590"/>
    <s v="REGION GRAND OUEST"/>
    <s v="175115"/>
    <s v="PABLO LECOQ"/>
    <s v="100 IMD"/>
    <x v="27"/>
    <x v="27"/>
    <s v="188718"/>
    <s v="STEPHANE GESTIN"/>
    <s v="200 IMP"/>
    <x v="37"/>
    <x v="37"/>
    <m/>
    <m/>
    <m/>
    <m/>
    <s v="992397"/>
    <s v="SECTEUR BLANC"/>
  </r>
  <r>
    <n v="992396"/>
    <n v="50101282"/>
    <x v="0"/>
    <s v="REGION GRAND OUEST"/>
    <x v="0"/>
    <s v="50101282"/>
    <s v="992396"/>
    <x v="1"/>
    <s v="E"/>
    <m/>
    <m/>
    <m/>
    <s v="SECTEUR BLANC"/>
    <m/>
    <m/>
    <m/>
    <m/>
    <m/>
    <m/>
    <m/>
    <d v="2024-12-01T00:00:00"/>
    <m/>
    <s v="05"/>
    <m/>
    <m/>
    <m/>
    <s v="127"/>
    <m/>
    <m/>
    <m/>
    <m/>
    <m/>
    <m/>
    <m/>
    <m/>
    <m/>
    <m/>
    <m/>
    <m/>
    <m/>
    <m/>
    <s v="MATHIEU CHEMIN"/>
    <s v="071590"/>
    <s v="REGION GRAND OUEST"/>
    <s v="175115"/>
    <s v="PABLO LECOQ"/>
    <s v="100 IMD"/>
    <x v="27"/>
    <x v="27"/>
    <s v="188718"/>
    <s v="STEPHANE GESTIN"/>
    <s v="200 IMP"/>
    <x v="37"/>
    <x v="37"/>
    <s v="303109"/>
    <s v="MARC ANTOINE COURCIER"/>
    <s v="391 CCEIM"/>
    <s v="HC"/>
    <s v="992396"/>
    <s v="SECTEUR BLANC"/>
  </r>
  <r>
    <n v="992395"/>
    <n v="50101281"/>
    <x v="0"/>
    <s v="REGION GRAND OUEST"/>
    <x v="0"/>
    <s v="50101281"/>
    <s v="992395"/>
    <x v="1"/>
    <s v="E"/>
    <m/>
    <m/>
    <m/>
    <s v="SECTEUR BLANC"/>
    <m/>
    <m/>
    <m/>
    <m/>
    <m/>
    <m/>
    <m/>
    <d v="2024-11-01T00:00:00"/>
    <m/>
    <s v="05"/>
    <m/>
    <m/>
    <m/>
    <s v="126"/>
    <m/>
    <m/>
    <m/>
    <m/>
    <m/>
    <m/>
    <m/>
    <m/>
    <m/>
    <m/>
    <m/>
    <m/>
    <m/>
    <m/>
    <s v="MATHIEU CHEMIN"/>
    <s v="071590"/>
    <s v="REGION GRAND OUEST"/>
    <s v="175115"/>
    <s v="PABLO LECOQ"/>
    <s v="100 IMD"/>
    <x v="27"/>
    <x v="27"/>
    <s v="193693"/>
    <s v="SEBASTIEN BOUTTEMAND"/>
    <s v="200 IMP"/>
    <x v="92"/>
    <x v="92"/>
    <m/>
    <m/>
    <m/>
    <m/>
    <s v="992395"/>
    <s v="SECTEUR BLANC"/>
  </r>
  <r>
    <n v="992394"/>
    <n v="50101280"/>
    <x v="0"/>
    <s v="REGION GRAND OUEST"/>
    <x v="0"/>
    <s v="50101280"/>
    <s v="992394"/>
    <x v="1"/>
    <s v="E"/>
    <m/>
    <m/>
    <m/>
    <s v="SECTEUR BLANC"/>
    <m/>
    <m/>
    <m/>
    <m/>
    <m/>
    <m/>
    <m/>
    <d v="2024-11-01T00:00:00"/>
    <m/>
    <s v="05"/>
    <m/>
    <m/>
    <m/>
    <s v="125"/>
    <m/>
    <m/>
    <m/>
    <m/>
    <m/>
    <m/>
    <m/>
    <m/>
    <m/>
    <m/>
    <m/>
    <m/>
    <m/>
    <m/>
    <s v="MATHIEU CHEMIN"/>
    <s v="071590"/>
    <s v="REGION GRAND OUEST"/>
    <s v="175115"/>
    <s v="PABLO LECOQ"/>
    <s v="100 IMD"/>
    <x v="27"/>
    <x v="27"/>
    <s v="302652"/>
    <s v="ARNAUD HOCHET"/>
    <s v="200 IMP"/>
    <x v="104"/>
    <x v="104"/>
    <s v="190947"/>
    <s v="MICHEL GIRARD"/>
    <s v="440 CCT"/>
    <s v="HC"/>
    <s v="992394"/>
    <s v="SECTEUR BLANC"/>
  </r>
  <r>
    <n v="992393"/>
    <n v="50101279"/>
    <x v="0"/>
    <s v="REGION GRAND OUEST"/>
    <x v="0"/>
    <s v="50101279"/>
    <s v="992393"/>
    <x v="1"/>
    <s v="E"/>
    <m/>
    <m/>
    <m/>
    <s v="SECTEUR BLANC"/>
    <m/>
    <m/>
    <m/>
    <m/>
    <m/>
    <m/>
    <m/>
    <d v="2024-11-01T00:00:00"/>
    <m/>
    <s v="05"/>
    <m/>
    <m/>
    <m/>
    <s v="124"/>
    <m/>
    <m/>
    <m/>
    <m/>
    <m/>
    <m/>
    <m/>
    <m/>
    <m/>
    <m/>
    <m/>
    <m/>
    <m/>
    <m/>
    <s v="MATHIEU CHEMIN"/>
    <s v="071590"/>
    <s v="REGION GRAND OUEST"/>
    <s v="175115"/>
    <s v="PABLO LECOQ"/>
    <s v="100 IMD"/>
    <x v="27"/>
    <x v="27"/>
    <s v="193693"/>
    <s v="SEBASTIEN BOUTTEMAND"/>
    <s v="200 IMP"/>
    <x v="92"/>
    <x v="92"/>
    <s v="305475"/>
    <s v="SEBASTIEN DUPUY"/>
    <s v="440 CCT"/>
    <s v="HC"/>
    <s v="992393"/>
    <s v="SECTEUR BLANC"/>
  </r>
  <r>
    <n v="992392"/>
    <n v="50101278"/>
    <x v="0"/>
    <s v="REGION GRAND OUEST"/>
    <x v="0"/>
    <s v="50101278"/>
    <s v="992392"/>
    <x v="1"/>
    <s v="E"/>
    <m/>
    <m/>
    <m/>
    <s v="SECTEUR BLANC"/>
    <m/>
    <m/>
    <m/>
    <m/>
    <m/>
    <m/>
    <m/>
    <d v="2024-11-01T00:00:00"/>
    <m/>
    <s v="05"/>
    <m/>
    <m/>
    <m/>
    <s v="123"/>
    <m/>
    <m/>
    <m/>
    <m/>
    <m/>
    <m/>
    <m/>
    <m/>
    <m/>
    <m/>
    <m/>
    <m/>
    <m/>
    <m/>
    <s v="MATHIEU CHEMIN"/>
    <s v="071590"/>
    <s v="REGION GRAND OUEST"/>
    <s v="175115"/>
    <s v="PABLO LECOQ"/>
    <s v="100 IMD"/>
    <x v="27"/>
    <x v="27"/>
    <s v="302652"/>
    <s v="ARNAUD HOCHET"/>
    <s v="200 IMP"/>
    <x v="104"/>
    <x v="104"/>
    <s v="305549"/>
    <s v="JEAN PHILIPPE DENIZANE"/>
    <s v="440 CCT"/>
    <s v="HC"/>
    <s v="992392"/>
    <s v="SECTEUR BLANC"/>
  </r>
  <r>
    <n v="992391"/>
    <n v="50101277"/>
    <x v="0"/>
    <s v="REGION GRAND OUEST"/>
    <x v="0"/>
    <s v="50101277"/>
    <s v="992391"/>
    <x v="1"/>
    <s v="E"/>
    <m/>
    <m/>
    <m/>
    <s v="SECTEUR BLANC"/>
    <m/>
    <m/>
    <m/>
    <m/>
    <m/>
    <m/>
    <m/>
    <d v="2024-11-01T00:00:00"/>
    <m/>
    <s v="05"/>
    <m/>
    <m/>
    <m/>
    <s v="122"/>
    <m/>
    <m/>
    <m/>
    <m/>
    <m/>
    <m/>
    <m/>
    <m/>
    <m/>
    <m/>
    <m/>
    <m/>
    <m/>
    <m/>
    <s v="MATHIEU CHEMIN"/>
    <s v="071590"/>
    <s v="REGION GRAND OUEST"/>
    <s v="175115"/>
    <s v="PABLO LECOQ"/>
    <s v="100 IMD"/>
    <x v="27"/>
    <x v="27"/>
    <s v="188718"/>
    <s v="STEPHANE GESTIN"/>
    <s v="200 IMP"/>
    <x v="37"/>
    <x v="37"/>
    <m/>
    <m/>
    <m/>
    <m/>
    <s v="992391"/>
    <s v="SECTEUR BLANC"/>
  </r>
  <r>
    <n v="992389"/>
    <n v="50101276"/>
    <x v="0"/>
    <s v="REGION GRAND OUEST"/>
    <x v="0"/>
    <s v="50101276"/>
    <s v="992389"/>
    <x v="1"/>
    <s v="E"/>
    <m/>
    <m/>
    <m/>
    <s v="SECTEUR BLANC"/>
    <m/>
    <m/>
    <m/>
    <m/>
    <m/>
    <m/>
    <m/>
    <d v="2024-11-01T00:00:00"/>
    <m/>
    <s v="05"/>
    <m/>
    <m/>
    <m/>
    <s v="121"/>
    <m/>
    <m/>
    <m/>
    <m/>
    <m/>
    <m/>
    <m/>
    <m/>
    <m/>
    <m/>
    <m/>
    <m/>
    <m/>
    <m/>
    <s v="MATHIEU CHEMIN"/>
    <s v="071590"/>
    <s v="REGION GRAND OUEST"/>
    <s v="175115"/>
    <s v="PABLO LECOQ"/>
    <s v="100 IMD"/>
    <x v="27"/>
    <x v="27"/>
    <s v="188718"/>
    <s v="STEPHANE GESTIN"/>
    <s v="200 IMP"/>
    <x v="37"/>
    <x v="37"/>
    <s v="193526"/>
    <s v="CHRISTOPHE AUGER"/>
    <s v="386 IE"/>
    <s v="HC"/>
    <s v="992389"/>
    <s v="SECTEUR BLANC"/>
  </r>
  <r>
    <n v="992388"/>
    <n v="50101275"/>
    <x v="0"/>
    <s v="REGION GRAND OUEST"/>
    <x v="0"/>
    <s v="50101275"/>
    <s v="992388"/>
    <x v="1"/>
    <s v="E"/>
    <m/>
    <m/>
    <m/>
    <s v="SECTEUR BLANC"/>
    <m/>
    <m/>
    <m/>
    <m/>
    <m/>
    <m/>
    <m/>
    <d v="2024-11-01T00:00:00"/>
    <m/>
    <s v="05"/>
    <m/>
    <m/>
    <m/>
    <s v="120"/>
    <m/>
    <m/>
    <m/>
    <m/>
    <m/>
    <m/>
    <m/>
    <m/>
    <m/>
    <m/>
    <m/>
    <m/>
    <m/>
    <m/>
    <s v="MATHIEU CHEMIN"/>
    <s v="071590"/>
    <s v="REGION GRAND OUEST"/>
    <s v="175115"/>
    <s v="PABLO LECOQ"/>
    <s v="100 IMD"/>
    <x v="27"/>
    <x v="27"/>
    <s v="188718"/>
    <s v="STEPHANE GESTIN"/>
    <s v="200 IMP"/>
    <x v="37"/>
    <x v="37"/>
    <s v="190994"/>
    <s v="BENJAMIN LEYSHON"/>
    <s v="370 CC.E"/>
    <s v="HC"/>
    <s v="992388"/>
    <s v="SECTEUR BLANC"/>
  </r>
  <r>
    <n v="992387"/>
    <n v="50101274"/>
    <x v="0"/>
    <s v="REGION GRAND OUEST"/>
    <x v="0"/>
    <s v="50101274"/>
    <s v="992387"/>
    <x v="1"/>
    <s v="E"/>
    <m/>
    <m/>
    <m/>
    <s v="SECTEUR BLANC"/>
    <m/>
    <m/>
    <m/>
    <m/>
    <m/>
    <m/>
    <m/>
    <d v="2024-11-01T00:00:00"/>
    <m/>
    <s v="05"/>
    <m/>
    <m/>
    <m/>
    <s v="119"/>
    <m/>
    <m/>
    <m/>
    <m/>
    <m/>
    <m/>
    <m/>
    <m/>
    <m/>
    <m/>
    <m/>
    <m/>
    <m/>
    <m/>
    <s v="MATHIEU CHEMIN"/>
    <s v="071590"/>
    <s v="REGION GRAND OUEST"/>
    <s v="175115"/>
    <s v="PABLO LECOQ"/>
    <s v="100 IMD"/>
    <x v="27"/>
    <x v="27"/>
    <s v="188718"/>
    <s v="STEPHANE GESTIN"/>
    <s v="200 IMP"/>
    <x v="37"/>
    <x v="37"/>
    <m/>
    <m/>
    <m/>
    <m/>
    <s v="992387"/>
    <s v="SECTEUR BLANC"/>
  </r>
  <r>
    <n v="992383"/>
    <n v="50101273"/>
    <x v="0"/>
    <s v="REGION GRAND OUEST"/>
    <x v="0"/>
    <s v="50101273"/>
    <s v="992383"/>
    <x v="1"/>
    <s v="E"/>
    <m/>
    <m/>
    <m/>
    <s v="SECTEUR BLANC"/>
    <m/>
    <m/>
    <m/>
    <m/>
    <m/>
    <m/>
    <m/>
    <d v="2024-11-01T00:00:00"/>
    <m/>
    <s v="05"/>
    <m/>
    <m/>
    <m/>
    <s v="118"/>
    <m/>
    <m/>
    <m/>
    <m/>
    <m/>
    <m/>
    <m/>
    <m/>
    <m/>
    <m/>
    <m/>
    <m/>
    <m/>
    <m/>
    <s v="MATHIEU CHEMIN"/>
    <s v="071590"/>
    <s v="REGION GRAND OUEST"/>
    <s v="175115"/>
    <s v="PABLO LECOQ"/>
    <s v="100 IMD"/>
    <x v="27"/>
    <x v="27"/>
    <s v="188718"/>
    <s v="STEPHANE GESTIN"/>
    <s v="200 IMP"/>
    <x v="37"/>
    <x v="37"/>
    <m/>
    <m/>
    <m/>
    <m/>
    <s v="992383"/>
    <s v="SECTEUR BLANC"/>
  </r>
  <r>
    <n v="992378"/>
    <n v="50101272"/>
    <x v="0"/>
    <s v="REGION GRAND SUD"/>
    <x v="0"/>
    <s v="50101272"/>
    <s v="992378"/>
    <x v="1"/>
    <s v="E"/>
    <m/>
    <m/>
    <m/>
    <s v="SECTEUR BLANC"/>
    <m/>
    <m/>
    <m/>
    <m/>
    <m/>
    <m/>
    <m/>
    <d v="2024-10-01T00:00:00"/>
    <m/>
    <s v="05"/>
    <m/>
    <m/>
    <m/>
    <s v="251"/>
    <m/>
    <m/>
    <m/>
    <m/>
    <m/>
    <m/>
    <m/>
    <m/>
    <m/>
    <m/>
    <m/>
    <m/>
    <m/>
    <m/>
    <s v="FREDERIC MESTRE"/>
    <s v="071251"/>
    <s v="REGION GRAND SUD"/>
    <s v="305931"/>
    <s v="JULIEN KARIGER"/>
    <s v="100 IMD"/>
    <x v="6"/>
    <x v="6"/>
    <s v="185879"/>
    <s v="SEBASTIEN FOURGERON"/>
    <s v="200 IMP"/>
    <x v="6"/>
    <x v="6"/>
    <s v="306226"/>
    <s v="JULIETTE MORINET"/>
    <s v="440 CCT"/>
    <s v="HC"/>
    <s v="992378"/>
    <s v="SECTEUR BLANC"/>
  </r>
  <r>
    <n v="992377"/>
    <n v="50101271"/>
    <x v="0"/>
    <s v="REGION GRAND SUD"/>
    <x v="0"/>
    <s v="50101271"/>
    <s v="992377"/>
    <x v="1"/>
    <s v="E"/>
    <m/>
    <m/>
    <m/>
    <s v="SECTEUR BLANC"/>
    <m/>
    <m/>
    <m/>
    <m/>
    <m/>
    <m/>
    <m/>
    <d v="2024-10-01T00:00:00"/>
    <m/>
    <s v="05"/>
    <m/>
    <m/>
    <m/>
    <s v="206"/>
    <m/>
    <m/>
    <m/>
    <m/>
    <m/>
    <m/>
    <m/>
    <m/>
    <m/>
    <m/>
    <m/>
    <m/>
    <m/>
    <m/>
    <s v="FREDERIC MESTRE"/>
    <s v="071251"/>
    <s v="REGION GRAND SUD"/>
    <s v="305931"/>
    <s v="JULIEN KARIGER"/>
    <s v="100 IMD"/>
    <x v="6"/>
    <x v="6"/>
    <m/>
    <m/>
    <m/>
    <x v="32"/>
    <x v="32"/>
    <m/>
    <m/>
    <m/>
    <m/>
    <s v="992377"/>
    <s v="SECTEUR BLANC"/>
  </r>
  <r>
    <n v="992376"/>
    <n v="50101270"/>
    <x v="0"/>
    <s v="REGION GRAND SUD"/>
    <x v="0"/>
    <s v="50101270"/>
    <s v="992376"/>
    <x v="1"/>
    <s v="E"/>
    <m/>
    <m/>
    <m/>
    <s v="SECTEUR BLANC"/>
    <m/>
    <m/>
    <m/>
    <m/>
    <m/>
    <m/>
    <m/>
    <d v="2024-10-01T00:00:00"/>
    <m/>
    <s v="05"/>
    <m/>
    <m/>
    <m/>
    <s v="209"/>
    <m/>
    <m/>
    <m/>
    <m/>
    <m/>
    <m/>
    <m/>
    <m/>
    <m/>
    <m/>
    <m/>
    <m/>
    <m/>
    <m/>
    <s v="FREDERIC MESTRE"/>
    <s v="071251"/>
    <s v="REGION GRAND SUD"/>
    <s v="305931"/>
    <s v="JULIEN KARIGER"/>
    <s v="100 IMD"/>
    <x v="6"/>
    <x v="6"/>
    <s v="185879"/>
    <s v="SEBASTIEN FOURGERON"/>
    <s v="200 IMP"/>
    <x v="6"/>
    <x v="6"/>
    <s v="186473"/>
    <s v="VERONIQUE KIEN"/>
    <s v="440 CCT"/>
    <s v="HC"/>
    <s v="992376"/>
    <s v="SECTEUR BLANC"/>
  </r>
  <r>
    <n v="992359"/>
    <n v="50101269"/>
    <x v="0"/>
    <s v="REGION ILE DE FRANCE NORD"/>
    <x v="0"/>
    <s v="50101269"/>
    <s v="992359"/>
    <x v="1"/>
    <s v="E"/>
    <m/>
    <m/>
    <m/>
    <s v="SECTEUR BLANC"/>
    <m/>
    <m/>
    <m/>
    <m/>
    <m/>
    <m/>
    <m/>
    <d v="2024-12-01T00:00:00"/>
    <m/>
    <s v="05"/>
    <m/>
    <m/>
    <m/>
    <s v="506"/>
    <m/>
    <m/>
    <m/>
    <m/>
    <m/>
    <m/>
    <m/>
    <m/>
    <m/>
    <m/>
    <m/>
    <m/>
    <m/>
    <m/>
    <s v="CATHERINE BLANCKAERT"/>
    <s v="071030"/>
    <s v="REGION ILE DE FRANCE NORD"/>
    <s v="303103"/>
    <s v="JEROME TEISSIER"/>
    <s v="100 IMD"/>
    <x v="19"/>
    <x v="19"/>
    <s v="193201"/>
    <s v="STEPHANE KUHN"/>
    <s v="200 IMP"/>
    <x v="99"/>
    <x v="99"/>
    <s v="305611"/>
    <s v="GREGORY SARANTIDIS"/>
    <s v="440 CCT"/>
    <s v="HC"/>
    <s v="992359"/>
    <s v="SECTEUR BLANC"/>
  </r>
  <r>
    <n v="992355"/>
    <n v="50101268"/>
    <x v="0"/>
    <s v="REGION ILE DE FRANCE NORD"/>
    <x v="0"/>
    <s v="50101268"/>
    <s v="992355"/>
    <x v="1"/>
    <s v="E"/>
    <m/>
    <m/>
    <m/>
    <s v="SECTEUR BLANC"/>
    <m/>
    <m/>
    <m/>
    <m/>
    <m/>
    <m/>
    <m/>
    <d v="2024-12-01T00:00:00"/>
    <m/>
    <s v="05"/>
    <m/>
    <m/>
    <m/>
    <s v="505"/>
    <m/>
    <m/>
    <m/>
    <m/>
    <m/>
    <m/>
    <m/>
    <m/>
    <m/>
    <m/>
    <m/>
    <m/>
    <m/>
    <m/>
    <s v="CATHERINE BLANCKAERT"/>
    <s v="071030"/>
    <s v="REGION ILE DE FRANCE NORD"/>
    <s v="303103"/>
    <s v="JEROME TEISSIER"/>
    <s v="100 IMD"/>
    <x v="19"/>
    <x v="19"/>
    <s v="193201"/>
    <s v="STEPHANE KUHN"/>
    <s v="200 IMP"/>
    <x v="99"/>
    <x v="99"/>
    <s v="304032"/>
    <s v="LAURENT BUROT"/>
    <s v="440 CCT"/>
    <s v="HC"/>
    <s v="992355"/>
    <s v="SECTEUR BLANC"/>
  </r>
  <r>
    <n v="992354"/>
    <n v="50101267"/>
    <x v="0"/>
    <s v="REGION ILE DE FRANCE NORD"/>
    <x v="0"/>
    <s v="50101267"/>
    <s v="992354"/>
    <x v="1"/>
    <s v="E"/>
    <m/>
    <m/>
    <m/>
    <s v="SECTEUR BLANC"/>
    <m/>
    <m/>
    <m/>
    <m/>
    <m/>
    <m/>
    <m/>
    <d v="2024-12-01T00:00:00"/>
    <m/>
    <s v="05"/>
    <m/>
    <m/>
    <m/>
    <s v="504"/>
    <m/>
    <m/>
    <m/>
    <m/>
    <m/>
    <m/>
    <m/>
    <m/>
    <m/>
    <m/>
    <m/>
    <m/>
    <m/>
    <m/>
    <s v="CATHERINE BLANCKAERT"/>
    <s v="071030"/>
    <s v="REGION ILE DE FRANCE NORD"/>
    <s v="303103"/>
    <s v="JEROME TEISSIER"/>
    <s v="100 IMD"/>
    <x v="19"/>
    <x v="19"/>
    <s v="193201"/>
    <s v="STEPHANE KUHN"/>
    <s v="200 IMP"/>
    <x v="99"/>
    <x v="99"/>
    <s v="192699"/>
    <s v="THIERRY HAZARD"/>
    <s v="440 CCT"/>
    <s v="HC"/>
    <s v="992354"/>
    <s v="SECTEUR BLANC"/>
  </r>
  <r>
    <n v="992348"/>
    <n v="50101266"/>
    <x v="0"/>
    <s v="REGION ILE DE FRANCE NORD"/>
    <x v="0"/>
    <s v="50101266"/>
    <s v="992348"/>
    <x v="1"/>
    <s v="E"/>
    <m/>
    <m/>
    <m/>
    <s v="SECTEUR BLANC"/>
    <m/>
    <m/>
    <m/>
    <m/>
    <m/>
    <m/>
    <m/>
    <d v="2024-12-01T00:00:00"/>
    <m/>
    <s v="05"/>
    <m/>
    <m/>
    <m/>
    <s v="503"/>
    <m/>
    <m/>
    <m/>
    <m/>
    <m/>
    <m/>
    <m/>
    <m/>
    <m/>
    <m/>
    <m/>
    <m/>
    <m/>
    <m/>
    <s v="CATHERINE BLANCKAERT"/>
    <s v="071030"/>
    <s v="REGION ILE DE FRANCE NORD"/>
    <s v="303103"/>
    <s v="JEROME TEISSIER"/>
    <s v="100 IMD"/>
    <x v="19"/>
    <x v="19"/>
    <s v="192666"/>
    <s v="SEBASTIEN FOSSEY"/>
    <s v="200 IMP"/>
    <x v="116"/>
    <x v="116"/>
    <m/>
    <m/>
    <m/>
    <m/>
    <s v="992348"/>
    <s v="SECTEUR BLANC"/>
  </r>
  <r>
    <n v="992345"/>
    <n v="50101265"/>
    <x v="0"/>
    <s v="REGION ILE DE FRANCE NORD"/>
    <x v="0"/>
    <s v="50101265"/>
    <s v="992345"/>
    <x v="1"/>
    <s v="E"/>
    <m/>
    <m/>
    <m/>
    <s v="SECTEUR BLANC"/>
    <m/>
    <m/>
    <m/>
    <m/>
    <m/>
    <m/>
    <m/>
    <d v="2024-12-01T00:00:00"/>
    <m/>
    <s v="05"/>
    <m/>
    <m/>
    <m/>
    <s v="489"/>
    <m/>
    <m/>
    <m/>
    <m/>
    <m/>
    <m/>
    <m/>
    <m/>
    <m/>
    <m/>
    <m/>
    <m/>
    <m/>
    <m/>
    <s v="CATHERINE BLANCKAERT"/>
    <s v="071030"/>
    <s v="REGION ILE DE FRANCE NORD"/>
    <s v="303103"/>
    <s v="JEROME TEISSIER"/>
    <s v="100 IMD"/>
    <x v="19"/>
    <x v="19"/>
    <s v="192666"/>
    <s v="SEBASTIEN FOSSEY"/>
    <s v="200 IMP"/>
    <x v="116"/>
    <x v="116"/>
    <m/>
    <m/>
    <m/>
    <m/>
    <s v="992345"/>
    <s v="SECTEUR BLANC"/>
  </r>
  <r>
    <n v="992344"/>
    <n v="50101264"/>
    <x v="0"/>
    <s v="REGION ILE DE FRANCE NORD"/>
    <x v="0"/>
    <s v="50101264"/>
    <s v="992344"/>
    <x v="1"/>
    <s v="E"/>
    <m/>
    <m/>
    <m/>
    <s v="SECTEUR BLANC"/>
    <m/>
    <m/>
    <m/>
    <m/>
    <m/>
    <m/>
    <m/>
    <d v="2024-12-01T00:00:00"/>
    <m/>
    <s v="05"/>
    <m/>
    <m/>
    <m/>
    <s v="300"/>
    <m/>
    <m/>
    <m/>
    <m/>
    <m/>
    <m/>
    <m/>
    <m/>
    <m/>
    <m/>
    <m/>
    <m/>
    <m/>
    <m/>
    <s v="CATHERINE BLANCKAERT"/>
    <s v="071030"/>
    <s v="REGION ILE DE FRANCE NORD"/>
    <s v="303103"/>
    <s v="JEROME TEISSIER"/>
    <s v="100 IMD"/>
    <x v="19"/>
    <x v="19"/>
    <s v="192666"/>
    <s v="SEBASTIEN FOSSEY"/>
    <s v="200 IMP"/>
    <x v="116"/>
    <x v="116"/>
    <m/>
    <m/>
    <m/>
    <m/>
    <s v="992344"/>
    <s v="SECTEUR BLANC"/>
  </r>
  <r>
    <n v="992342"/>
    <n v="50101263"/>
    <x v="0"/>
    <s v="REGION ILE DE FRANCE NORD"/>
    <x v="0"/>
    <s v="50101263"/>
    <s v="992342"/>
    <x v="1"/>
    <s v="E"/>
    <m/>
    <m/>
    <m/>
    <s v="SECTEUR BLANC"/>
    <m/>
    <m/>
    <m/>
    <m/>
    <m/>
    <m/>
    <m/>
    <d v="2024-12-01T00:00:00"/>
    <m/>
    <s v="05"/>
    <m/>
    <m/>
    <m/>
    <s v="412"/>
    <m/>
    <m/>
    <m/>
    <m/>
    <m/>
    <m/>
    <m/>
    <m/>
    <m/>
    <m/>
    <m/>
    <m/>
    <m/>
    <m/>
    <s v="CATHERINE BLANCKAERT"/>
    <s v="071030"/>
    <s v="REGION ILE DE FRANCE NORD"/>
    <s v="303103"/>
    <s v="JEROME TEISSIER"/>
    <s v="100 IMD"/>
    <x v="19"/>
    <x v="19"/>
    <s v="193201"/>
    <s v="STEPHANE KUHN"/>
    <s v="200 IMP"/>
    <x v="99"/>
    <x v="99"/>
    <s v="303372"/>
    <s v="LAURE ROUSSEL"/>
    <s v="440 CCT"/>
    <s v="HC"/>
    <s v="992342"/>
    <s v="SECTEUR BLANC"/>
  </r>
  <r>
    <n v="992334"/>
    <n v="50101262"/>
    <x v="0"/>
    <s v="REGION ILE DE FRANCE NORD"/>
    <x v="0"/>
    <s v="50101262"/>
    <s v="992334"/>
    <x v="1"/>
    <s v="E"/>
    <m/>
    <m/>
    <m/>
    <s v="SECTEUR BLANC"/>
    <m/>
    <m/>
    <m/>
    <m/>
    <m/>
    <m/>
    <m/>
    <d v="2024-12-01T00:00:00"/>
    <m/>
    <s v="05"/>
    <m/>
    <m/>
    <m/>
    <s v="335"/>
    <m/>
    <m/>
    <m/>
    <m/>
    <m/>
    <m/>
    <m/>
    <m/>
    <m/>
    <m/>
    <m/>
    <m/>
    <m/>
    <m/>
    <s v="CATHERINE BLANCKAERT"/>
    <s v="071030"/>
    <s v="REGION ILE DE FRANCE NORD"/>
    <s v="303103"/>
    <s v="JEROME TEISSIER"/>
    <s v="100 IMD"/>
    <x v="19"/>
    <x v="19"/>
    <s v="192666"/>
    <s v="SEBASTIEN FOSSEY"/>
    <s v="200 IMP"/>
    <x v="116"/>
    <x v="116"/>
    <s v="302251"/>
    <s v="CHRISTOPHE GERARD"/>
    <s v="391 CCEIM"/>
    <s v="HC"/>
    <s v="992334"/>
    <s v="SECTEUR BLANC"/>
  </r>
  <r>
    <n v="992332"/>
    <n v="50101261"/>
    <x v="0"/>
    <s v="REGION GRAND SUD"/>
    <x v="0"/>
    <s v="50101261"/>
    <s v="992332"/>
    <x v="1"/>
    <s v="E"/>
    <m/>
    <m/>
    <m/>
    <s v="SECTEUR BLANC"/>
    <m/>
    <m/>
    <m/>
    <m/>
    <m/>
    <m/>
    <m/>
    <d v="2024-12-01T00:00:00"/>
    <m/>
    <s v="05"/>
    <m/>
    <m/>
    <m/>
    <s v="760"/>
    <m/>
    <m/>
    <m/>
    <m/>
    <m/>
    <m/>
    <m/>
    <m/>
    <m/>
    <m/>
    <m/>
    <m/>
    <m/>
    <m/>
    <s v="FREDERIC MESTRE"/>
    <s v="071251"/>
    <s v="REGION GRAND SUD"/>
    <s v="305131"/>
    <s v="BAPTISTE CHIKLI"/>
    <s v="100 IMD"/>
    <x v="12"/>
    <x v="12"/>
    <m/>
    <m/>
    <m/>
    <x v="44"/>
    <x v="44"/>
    <m/>
    <m/>
    <m/>
    <m/>
    <s v="992332"/>
    <s v="SECTEUR BLANC"/>
  </r>
  <r>
    <n v="992321"/>
    <n v="50101260"/>
    <x v="0"/>
    <s v="REGION CENTRE EST"/>
    <x v="0"/>
    <s v="50101260"/>
    <s v="992321"/>
    <x v="1"/>
    <s v="E"/>
    <m/>
    <m/>
    <m/>
    <s v="SECTEUR BLANC"/>
    <m/>
    <m/>
    <m/>
    <m/>
    <m/>
    <m/>
    <m/>
    <d v="2024-12-01T00:00:00"/>
    <m/>
    <s v="05"/>
    <m/>
    <m/>
    <m/>
    <s v="105"/>
    <m/>
    <m/>
    <m/>
    <m/>
    <m/>
    <m/>
    <m/>
    <m/>
    <m/>
    <m/>
    <m/>
    <m/>
    <m/>
    <m/>
    <s v="JEROME CARPANETTO"/>
    <s v="900582"/>
    <s v="REGION CENTRE EST"/>
    <s v="172115"/>
    <s v="GREGORY BACQUET"/>
    <s v="100 IMD"/>
    <x v="29"/>
    <x v="29"/>
    <s v="304764"/>
    <s v="EGLANTINE VEYRAT"/>
    <s v="200 IMP"/>
    <x v="97"/>
    <x v="97"/>
    <s v="305239"/>
    <s v="KARINE NONNON"/>
    <s v="440 CCT"/>
    <s v="HC"/>
    <s v="992321"/>
    <s v="SECTEUR BLANC"/>
  </r>
  <r>
    <n v="992320"/>
    <n v="50101259"/>
    <x v="0"/>
    <s v="REGION CENTRE EST"/>
    <x v="0"/>
    <s v="50101259"/>
    <s v="992320"/>
    <x v="1"/>
    <s v="E"/>
    <m/>
    <m/>
    <m/>
    <s v="SECTEUR BLANC"/>
    <m/>
    <m/>
    <m/>
    <m/>
    <m/>
    <m/>
    <m/>
    <d v="2024-12-01T00:00:00"/>
    <m/>
    <s v="05"/>
    <m/>
    <m/>
    <m/>
    <s v="104"/>
    <m/>
    <m/>
    <m/>
    <m/>
    <m/>
    <m/>
    <m/>
    <m/>
    <m/>
    <m/>
    <m/>
    <m/>
    <m/>
    <m/>
    <s v="JEROME CARPANETTO"/>
    <s v="900582"/>
    <s v="REGION CENTRE EST"/>
    <s v="172115"/>
    <s v="GREGORY BACQUET"/>
    <s v="100 IMD"/>
    <x v="29"/>
    <x v="29"/>
    <s v="304764"/>
    <s v="EGLANTINE VEYRAT"/>
    <s v="200 IMP"/>
    <x v="97"/>
    <x v="97"/>
    <s v="300552"/>
    <s v="EMMANUEL MEON"/>
    <s v="440 CCT"/>
    <s v="HC"/>
    <s v="992320"/>
    <s v="SECTEUR BLANC"/>
  </r>
  <r>
    <n v="992317"/>
    <n v="50101257"/>
    <x v="0"/>
    <s v="REGION CENTRE EST"/>
    <x v="0"/>
    <s v="50101257"/>
    <s v="992317"/>
    <x v="1"/>
    <s v="E"/>
    <m/>
    <m/>
    <m/>
    <s v="SECTEUR BLANC"/>
    <m/>
    <m/>
    <m/>
    <m/>
    <m/>
    <m/>
    <m/>
    <d v="2024-12-01T00:00:00"/>
    <m/>
    <s v="05"/>
    <m/>
    <m/>
    <m/>
    <s v="405"/>
    <m/>
    <m/>
    <m/>
    <m/>
    <m/>
    <m/>
    <m/>
    <m/>
    <m/>
    <m/>
    <m/>
    <m/>
    <m/>
    <m/>
    <s v="JEROME CARPANETTO"/>
    <s v="900582"/>
    <s v="REGION CENTRE EST"/>
    <s v="305941"/>
    <s v="SAMUEL TRAGEL"/>
    <s v="100 IMD"/>
    <x v="14"/>
    <x v="14"/>
    <s v="304004"/>
    <s v="LARA BALTAZAR"/>
    <s v="200 IMP"/>
    <x v="33"/>
    <x v="33"/>
    <m/>
    <m/>
    <m/>
    <m/>
    <s v="992317"/>
    <s v="SECTEUR BLANC"/>
  </r>
  <r>
    <n v="992302"/>
    <n v="50101256"/>
    <x v="0"/>
    <s v="REGION CENTRE EST"/>
    <x v="0"/>
    <s v="50101256"/>
    <s v="992302"/>
    <x v="1"/>
    <s v="E"/>
    <m/>
    <m/>
    <m/>
    <s v="SECTEUR BLANC"/>
    <m/>
    <m/>
    <m/>
    <m/>
    <m/>
    <m/>
    <m/>
    <d v="2024-12-01T00:00:00"/>
    <m/>
    <s v="05"/>
    <m/>
    <m/>
    <m/>
    <s v="103"/>
    <m/>
    <m/>
    <m/>
    <m/>
    <m/>
    <m/>
    <m/>
    <m/>
    <m/>
    <m/>
    <m/>
    <m/>
    <m/>
    <m/>
    <s v="JEROME CARPANETTO"/>
    <s v="900582"/>
    <s v="REGION CENTRE EST"/>
    <s v="300268"/>
    <s v="PIERRE FRANCOIS LAURA"/>
    <s v="100 IMD"/>
    <x v="37"/>
    <x v="37"/>
    <s v="304204"/>
    <s v="MARTIN RANJIT"/>
    <s v="200 IMP"/>
    <x v="65"/>
    <x v="65"/>
    <s v="306382"/>
    <s v="GILLES BENCARDINO"/>
    <s v="445 CCA"/>
    <s v="HC"/>
    <s v="992302"/>
    <s v="SECTEUR BLANC"/>
  </r>
  <r>
    <n v="992301"/>
    <n v="50101255"/>
    <x v="0"/>
    <s v="REGION CENTRE EST"/>
    <x v="0"/>
    <s v="50101255"/>
    <s v="992301"/>
    <x v="1"/>
    <s v="E"/>
    <m/>
    <m/>
    <m/>
    <s v="SECTEUR BLANC"/>
    <m/>
    <m/>
    <m/>
    <m/>
    <m/>
    <m/>
    <m/>
    <d v="2024-12-01T00:00:00"/>
    <m/>
    <s v="05"/>
    <m/>
    <m/>
    <m/>
    <s v="102"/>
    <m/>
    <m/>
    <m/>
    <m/>
    <m/>
    <m/>
    <m/>
    <m/>
    <m/>
    <m/>
    <m/>
    <m/>
    <m/>
    <m/>
    <s v="JEROME CARPANETTO"/>
    <s v="900582"/>
    <s v="REGION CENTRE EST"/>
    <s v="300268"/>
    <s v="PIERRE FRANCOIS LAURA"/>
    <s v="100 IMD"/>
    <x v="37"/>
    <x v="37"/>
    <s v="304204"/>
    <s v="MARTIN RANJIT"/>
    <s v="200 IMP"/>
    <x v="65"/>
    <x v="65"/>
    <m/>
    <m/>
    <m/>
    <m/>
    <s v="992301"/>
    <s v="SECTEUR BLANC"/>
  </r>
  <r>
    <n v="992299"/>
    <n v="50101254"/>
    <x v="0"/>
    <s v="REGION CENTRE EST"/>
    <x v="0"/>
    <s v="50101254"/>
    <s v="992299"/>
    <x v="1"/>
    <s v="E"/>
    <m/>
    <m/>
    <m/>
    <s v="SECTEUR BLANC"/>
    <m/>
    <m/>
    <m/>
    <m/>
    <m/>
    <m/>
    <m/>
    <d v="2024-12-01T00:00:00"/>
    <m/>
    <s v="05"/>
    <m/>
    <m/>
    <m/>
    <s v="101"/>
    <m/>
    <m/>
    <m/>
    <m/>
    <m/>
    <m/>
    <m/>
    <m/>
    <m/>
    <m/>
    <m/>
    <m/>
    <m/>
    <m/>
    <s v="JEROME CARPANETTO"/>
    <s v="900582"/>
    <s v="REGION CENTRE EST"/>
    <s v="300268"/>
    <s v="PIERRE FRANCOIS LAURA"/>
    <s v="100 IMD"/>
    <x v="37"/>
    <x v="37"/>
    <s v="304163"/>
    <s v="GEOFFREY BIEBER"/>
    <s v="200 IMP"/>
    <x v="76"/>
    <x v="76"/>
    <s v="304812"/>
    <s v="JOANNA MEYER"/>
    <s v="440 CCT"/>
    <s v="HC"/>
    <s v="992299"/>
    <s v="SECTEUR BLANC"/>
  </r>
  <r>
    <n v="992298"/>
    <n v="50101253"/>
    <x v="0"/>
    <s v="REGION CENTRE EST"/>
    <x v="0"/>
    <s v="50101253"/>
    <s v="992298"/>
    <x v="1"/>
    <s v="E"/>
    <m/>
    <m/>
    <m/>
    <s v="SECTEUR BLANC"/>
    <m/>
    <m/>
    <m/>
    <m/>
    <m/>
    <m/>
    <m/>
    <d v="2024-12-01T00:00:00"/>
    <m/>
    <s v="05"/>
    <m/>
    <m/>
    <m/>
    <s v="100"/>
    <m/>
    <m/>
    <m/>
    <m/>
    <m/>
    <m/>
    <m/>
    <m/>
    <m/>
    <m/>
    <m/>
    <m/>
    <m/>
    <m/>
    <s v="JEROME CARPANETTO"/>
    <s v="900582"/>
    <s v="REGION CENTRE EST"/>
    <s v="300268"/>
    <s v="PIERRE FRANCOIS LAURA"/>
    <s v="100 IMD"/>
    <x v="37"/>
    <x v="37"/>
    <s v="304204"/>
    <s v="MARTIN RANJIT"/>
    <s v="200 IMP"/>
    <x v="65"/>
    <x v="65"/>
    <m/>
    <m/>
    <m/>
    <m/>
    <s v="992298"/>
    <s v="SECTEUR BLANC"/>
  </r>
  <r>
    <n v="992297"/>
    <n v="50101252"/>
    <x v="0"/>
    <s v="REGION CENTRE EST"/>
    <x v="0"/>
    <s v="50101252"/>
    <s v="992297"/>
    <x v="1"/>
    <s v="E"/>
    <m/>
    <m/>
    <m/>
    <s v="SECTEUR BLANC"/>
    <m/>
    <m/>
    <m/>
    <m/>
    <m/>
    <m/>
    <m/>
    <d v="2024-12-01T00:00:00"/>
    <m/>
    <s v="05"/>
    <m/>
    <m/>
    <m/>
    <s v="098"/>
    <m/>
    <m/>
    <m/>
    <m/>
    <m/>
    <m/>
    <m/>
    <m/>
    <m/>
    <m/>
    <m/>
    <m/>
    <m/>
    <m/>
    <s v="JEROME CARPANETTO"/>
    <s v="900582"/>
    <s v="REGION CENTRE EST"/>
    <s v="300268"/>
    <s v="PIERRE FRANCOIS LAURA"/>
    <s v="100 IMD"/>
    <x v="37"/>
    <x v="37"/>
    <s v="304163"/>
    <s v="GEOFFREY BIEBER"/>
    <s v="200 IMP"/>
    <x v="76"/>
    <x v="76"/>
    <m/>
    <m/>
    <m/>
    <m/>
    <s v="992297"/>
    <s v="SECTEUR BLANC"/>
  </r>
  <r>
    <n v="992295"/>
    <n v="50101251"/>
    <x v="0"/>
    <s v="REGION GRAND OUEST"/>
    <x v="0"/>
    <s v="50101251"/>
    <s v="992295"/>
    <x v="1"/>
    <s v="E"/>
    <m/>
    <m/>
    <m/>
    <s v="SECTEUR BLANC"/>
    <m/>
    <m/>
    <m/>
    <m/>
    <m/>
    <m/>
    <m/>
    <d v="2024-11-01T00:00:00"/>
    <m/>
    <s v="05"/>
    <m/>
    <m/>
    <m/>
    <s v="117"/>
    <m/>
    <m/>
    <m/>
    <m/>
    <m/>
    <m/>
    <m/>
    <m/>
    <m/>
    <m/>
    <m/>
    <m/>
    <m/>
    <m/>
    <s v="MATHIEU CHEMIN"/>
    <s v="071590"/>
    <s v="REGION GRAND OUEST"/>
    <s v="306484"/>
    <s v="GUILLAUME LAUZANAS"/>
    <s v="100 IMD"/>
    <x v="21"/>
    <x v="21"/>
    <s v="303646"/>
    <s v="ROMAIN CHAUVET"/>
    <s v="200 IMP"/>
    <x v="26"/>
    <x v="26"/>
    <m/>
    <m/>
    <m/>
    <m/>
    <s v="992295"/>
    <s v="SECTEUR BLANC"/>
  </r>
  <r>
    <n v="992293"/>
    <n v="50101250"/>
    <x v="0"/>
    <s v="REGION GRAND OUEST"/>
    <x v="0"/>
    <s v="50101250"/>
    <s v="992293"/>
    <x v="1"/>
    <s v="E"/>
    <m/>
    <m/>
    <m/>
    <s v="SECTEUR BLANC"/>
    <m/>
    <m/>
    <m/>
    <m/>
    <m/>
    <m/>
    <m/>
    <d v="2024-12-01T00:00:00"/>
    <m/>
    <s v="05"/>
    <m/>
    <m/>
    <m/>
    <s v="116"/>
    <m/>
    <m/>
    <m/>
    <m/>
    <m/>
    <m/>
    <m/>
    <m/>
    <m/>
    <m/>
    <m/>
    <m/>
    <m/>
    <m/>
    <s v="MATHIEU CHEMIN"/>
    <s v="071590"/>
    <s v="REGION GRAND OUEST"/>
    <s v="306484"/>
    <s v="GUILLAUME LAUZANAS"/>
    <s v="100 IMD"/>
    <x v="21"/>
    <x v="21"/>
    <m/>
    <m/>
    <m/>
    <x v="130"/>
    <x v="126"/>
    <m/>
    <m/>
    <m/>
    <m/>
    <s v="992293"/>
    <s v="SECTEUR BLANC"/>
  </r>
  <r>
    <n v="992292"/>
    <n v="50101249"/>
    <x v="0"/>
    <s v="REGION GRAND OUEST"/>
    <x v="0"/>
    <s v="50101249"/>
    <s v="992292"/>
    <x v="1"/>
    <s v="E"/>
    <m/>
    <m/>
    <m/>
    <s v="SECTEUR BLANC"/>
    <m/>
    <m/>
    <m/>
    <m/>
    <m/>
    <m/>
    <m/>
    <d v="2024-11-01T00:00:00"/>
    <m/>
    <s v="05"/>
    <m/>
    <m/>
    <m/>
    <s v="115"/>
    <m/>
    <m/>
    <m/>
    <m/>
    <m/>
    <m/>
    <m/>
    <m/>
    <m/>
    <m/>
    <m/>
    <m/>
    <m/>
    <m/>
    <s v="MATHIEU CHEMIN"/>
    <s v="071590"/>
    <s v="REGION GRAND OUEST"/>
    <s v="306484"/>
    <s v="GUILLAUME LAUZANAS"/>
    <s v="100 IMD"/>
    <x v="21"/>
    <x v="21"/>
    <s v="303646"/>
    <s v="ROMAIN CHAUVET"/>
    <s v="200 IMP"/>
    <x v="26"/>
    <x v="26"/>
    <s v="305416"/>
    <s v="MAEVA MADEC"/>
    <s v="440 CCT"/>
    <s v="HC"/>
    <s v="992292"/>
    <s v="SECTEUR BLANC"/>
  </r>
  <r>
    <n v="992279"/>
    <n v="50101248"/>
    <x v="0"/>
    <s v="REGION GRAND OUEST"/>
    <x v="0"/>
    <s v="50101248"/>
    <s v="992279"/>
    <x v="1"/>
    <s v="E"/>
    <m/>
    <m/>
    <m/>
    <s v="SECTEUR BLANC"/>
    <m/>
    <m/>
    <m/>
    <m/>
    <m/>
    <m/>
    <m/>
    <d v="2024-11-01T00:00:00"/>
    <m/>
    <s v="05"/>
    <m/>
    <m/>
    <m/>
    <s v="745"/>
    <m/>
    <m/>
    <m/>
    <m/>
    <m/>
    <m/>
    <m/>
    <m/>
    <m/>
    <m/>
    <m/>
    <m/>
    <m/>
    <m/>
    <s v="MATHIEU CHEMIN"/>
    <s v="071590"/>
    <s v="REGION GRAND OUEST"/>
    <s v="306306"/>
    <s v="FLAVIEN QUIROSA"/>
    <s v="100 IMD"/>
    <x v="35"/>
    <x v="35"/>
    <s v="301508"/>
    <s v="CLEMENT DOURLENS"/>
    <s v="200 IMP"/>
    <x v="117"/>
    <x v="117"/>
    <s v="306351"/>
    <s v="VINCENT MERLE"/>
    <s v="445 CCA"/>
    <s v="HC"/>
    <s v="992279"/>
    <s v="SECTEUR BLANC"/>
  </r>
  <r>
    <n v="992275"/>
    <n v="50101247"/>
    <x v="0"/>
    <s v="REGION GRAND OUEST"/>
    <x v="0"/>
    <s v="50101247"/>
    <s v="992275"/>
    <x v="1"/>
    <s v="E"/>
    <m/>
    <m/>
    <m/>
    <s v="SECTEUR BLANC"/>
    <m/>
    <m/>
    <m/>
    <m/>
    <m/>
    <m/>
    <m/>
    <d v="2024-11-01T00:00:00"/>
    <m/>
    <s v="05"/>
    <m/>
    <m/>
    <m/>
    <s v="747"/>
    <m/>
    <m/>
    <m/>
    <m/>
    <m/>
    <m/>
    <m/>
    <m/>
    <m/>
    <m/>
    <m/>
    <m/>
    <m/>
    <m/>
    <s v="MATHIEU CHEMIN"/>
    <s v="071590"/>
    <s v="REGION GRAND OUEST"/>
    <s v="306306"/>
    <s v="FLAVIEN QUIROSA"/>
    <s v="100 IMD"/>
    <x v="35"/>
    <x v="35"/>
    <s v="301508"/>
    <s v="CLEMENT DOURLENS"/>
    <s v="200 IMP"/>
    <x v="117"/>
    <x v="117"/>
    <s v="306265"/>
    <s v="JESSIE PARVAUD"/>
    <s v="445 CCA"/>
    <s v="HC"/>
    <s v="992275"/>
    <s v="SECTEUR BLANC"/>
  </r>
  <r>
    <n v="992265"/>
    <n v="50101245"/>
    <x v="0"/>
    <s v="REGION GRAND OUEST"/>
    <x v="0"/>
    <s v="50101245"/>
    <s v="992265"/>
    <x v="1"/>
    <s v="E"/>
    <m/>
    <m/>
    <m/>
    <s v="SECTEUR BLANC"/>
    <m/>
    <m/>
    <m/>
    <m/>
    <m/>
    <m/>
    <m/>
    <d v="2024-11-01T00:00:00"/>
    <m/>
    <s v="05"/>
    <m/>
    <m/>
    <m/>
    <s v="722"/>
    <m/>
    <m/>
    <m/>
    <m/>
    <m/>
    <m/>
    <m/>
    <m/>
    <m/>
    <m/>
    <m/>
    <m/>
    <m/>
    <m/>
    <s v="MATHIEU CHEMIN"/>
    <s v="071590"/>
    <s v="REGION GRAND OUEST"/>
    <s v="306306"/>
    <s v="FLAVIEN QUIROSA"/>
    <s v="100 IMD"/>
    <x v="35"/>
    <x v="35"/>
    <s v="301508"/>
    <s v="CLEMENT DOURLENS"/>
    <s v="200 IMP"/>
    <x v="117"/>
    <x v="117"/>
    <s v="180178"/>
    <s v="FREDERIC ROUHAUD"/>
    <s v="440 CCT"/>
    <s v="HC"/>
    <s v="992265"/>
    <s v="SECTEUR BLANC"/>
  </r>
  <r>
    <n v="992264"/>
    <n v="50101244"/>
    <x v="0"/>
    <s v="REGION GRAND OUEST"/>
    <x v="0"/>
    <s v="50101244"/>
    <s v="992264"/>
    <x v="1"/>
    <s v="E"/>
    <m/>
    <m/>
    <m/>
    <s v="SECTEUR BLANC"/>
    <m/>
    <m/>
    <m/>
    <m/>
    <m/>
    <m/>
    <m/>
    <d v="2024-11-01T00:00:00"/>
    <m/>
    <s v="05"/>
    <m/>
    <m/>
    <m/>
    <s v="721"/>
    <m/>
    <m/>
    <m/>
    <m/>
    <m/>
    <m/>
    <m/>
    <m/>
    <m/>
    <m/>
    <m/>
    <m/>
    <m/>
    <m/>
    <s v="MATHIEU CHEMIN"/>
    <s v="071590"/>
    <s v="REGION GRAND OUEST"/>
    <s v="306306"/>
    <s v="FLAVIEN QUIROSA"/>
    <s v="100 IMD"/>
    <x v="35"/>
    <x v="35"/>
    <s v="301508"/>
    <s v="CLEMENT DOURLENS"/>
    <s v="200 IMP"/>
    <x v="117"/>
    <x v="117"/>
    <m/>
    <m/>
    <m/>
    <m/>
    <s v="992264"/>
    <s v="SECTEUR BLANC"/>
  </r>
  <r>
    <n v="992262"/>
    <n v="50101243"/>
    <x v="0"/>
    <s v="REGION CENTRE EST"/>
    <x v="0"/>
    <s v="50101243"/>
    <s v="992262"/>
    <x v="1"/>
    <s v="E"/>
    <m/>
    <m/>
    <m/>
    <s v="SECTEUR BLANC"/>
    <m/>
    <m/>
    <m/>
    <m/>
    <m/>
    <m/>
    <m/>
    <d v="2024-12-01T00:00:00"/>
    <m/>
    <s v="05"/>
    <m/>
    <m/>
    <m/>
    <s v="404"/>
    <m/>
    <m/>
    <m/>
    <m/>
    <m/>
    <m/>
    <m/>
    <m/>
    <m/>
    <m/>
    <m/>
    <m/>
    <m/>
    <m/>
    <s v="JEROME CARPANETTO"/>
    <s v="900582"/>
    <s v="REGION CENTRE EST"/>
    <m/>
    <m/>
    <m/>
    <x v="7"/>
    <x v="7"/>
    <s v="305060"/>
    <s v="ALEXIS RODRIGUES"/>
    <s v="200 IMP"/>
    <x v="109"/>
    <x v="109"/>
    <m/>
    <m/>
    <m/>
    <m/>
    <s v="992262"/>
    <s v="SECTEUR BLANC"/>
  </r>
  <r>
    <n v="992261"/>
    <n v="50101242"/>
    <x v="0"/>
    <s v="REGION CENTRE EST"/>
    <x v="0"/>
    <s v="50101242"/>
    <s v="992261"/>
    <x v="1"/>
    <s v="E"/>
    <m/>
    <m/>
    <m/>
    <s v="SECTEUR BLANC"/>
    <m/>
    <m/>
    <m/>
    <m/>
    <m/>
    <m/>
    <m/>
    <d v="2024-12-01T00:00:00"/>
    <m/>
    <s v="05"/>
    <m/>
    <m/>
    <m/>
    <s v="403"/>
    <m/>
    <m/>
    <m/>
    <m/>
    <m/>
    <m/>
    <m/>
    <m/>
    <m/>
    <m/>
    <m/>
    <m/>
    <m/>
    <m/>
    <s v="JEROME CARPANETTO"/>
    <s v="900582"/>
    <s v="REGION CENTRE EST"/>
    <m/>
    <m/>
    <m/>
    <x v="7"/>
    <x v="7"/>
    <m/>
    <m/>
    <m/>
    <x v="124"/>
    <x v="122"/>
    <m/>
    <m/>
    <m/>
    <m/>
    <s v="992261"/>
    <s v="SECTEUR BLANC"/>
  </r>
  <r>
    <n v="992256"/>
    <n v="50101240"/>
    <x v="0"/>
    <s v="REGION CENTRE EST"/>
    <x v="0"/>
    <s v="50101240"/>
    <s v="992256"/>
    <x v="1"/>
    <s v="E"/>
    <m/>
    <m/>
    <m/>
    <s v="SECTEUR BLANC"/>
    <m/>
    <m/>
    <m/>
    <m/>
    <m/>
    <m/>
    <m/>
    <d v="2024-12-01T00:00:00"/>
    <m/>
    <s v="05"/>
    <m/>
    <m/>
    <m/>
    <s v="244"/>
    <m/>
    <m/>
    <m/>
    <m/>
    <m/>
    <m/>
    <m/>
    <m/>
    <m/>
    <m/>
    <m/>
    <m/>
    <m/>
    <m/>
    <s v="JEROME CARPANETTO"/>
    <s v="900582"/>
    <s v="REGION CENTRE EST"/>
    <s v="193601"/>
    <s v="PIERRICK MORTIER"/>
    <s v="100 IMD"/>
    <x v="30"/>
    <x v="30"/>
    <s v="301562"/>
    <s v="SEBASTIEN VAUCARD"/>
    <s v="200 IMP"/>
    <x v="67"/>
    <x v="67"/>
    <s v="306144"/>
    <s v="SOPHIE MARROT"/>
    <s v="445 CCA"/>
    <s v="HC"/>
    <s v="992256"/>
    <s v="SECTEUR BLANC"/>
  </r>
  <r>
    <n v="992245"/>
    <n v="50101239"/>
    <x v="0"/>
    <s v="REGION ILE DE FRANCE NORD"/>
    <x v="0"/>
    <s v="50101239"/>
    <s v="992245"/>
    <x v="1"/>
    <s v="E"/>
    <m/>
    <m/>
    <m/>
    <s v="SECTEUR BLANC"/>
    <m/>
    <m/>
    <m/>
    <m/>
    <m/>
    <m/>
    <m/>
    <d v="2024-12-01T00:00:00"/>
    <m/>
    <s v="05"/>
    <m/>
    <m/>
    <m/>
    <s v="364"/>
    <m/>
    <m/>
    <m/>
    <m/>
    <m/>
    <m/>
    <m/>
    <m/>
    <m/>
    <m/>
    <m/>
    <m/>
    <m/>
    <m/>
    <s v="CATHERINE BLANCKAERT"/>
    <s v="071030"/>
    <s v="REGION ILE DE FRANCE NORD"/>
    <s v="302041"/>
    <s v="DAPHNEE JULLION"/>
    <s v="100 IMD"/>
    <x v="1"/>
    <x v="1"/>
    <s v="303397"/>
    <s v="BRICE DENEUX"/>
    <s v="200 IMP"/>
    <x v="74"/>
    <x v="74"/>
    <s v="305325"/>
    <s v="TIAMANE THIRION"/>
    <s v="440 CCT"/>
    <s v="HC"/>
    <s v="992245"/>
    <s v="SECTEUR BLANC"/>
  </r>
  <r>
    <n v="992241"/>
    <n v="50101238"/>
    <x v="0"/>
    <s v="REGION ILE DE FRANCE NORD"/>
    <x v="0"/>
    <s v="50101238"/>
    <s v="992241"/>
    <x v="1"/>
    <s v="E"/>
    <m/>
    <m/>
    <m/>
    <s v="SECTEUR BLANC"/>
    <m/>
    <m/>
    <m/>
    <m/>
    <m/>
    <m/>
    <m/>
    <d v="2024-12-01T00:00:00"/>
    <m/>
    <s v="05"/>
    <m/>
    <m/>
    <m/>
    <s v="363"/>
    <m/>
    <m/>
    <m/>
    <m/>
    <m/>
    <m/>
    <m/>
    <m/>
    <m/>
    <m/>
    <m/>
    <m/>
    <m/>
    <m/>
    <s v="CATHERINE BLANCKAERT"/>
    <s v="071030"/>
    <s v="REGION ILE DE FRANCE NORD"/>
    <s v="302041"/>
    <s v="DAPHNEE JULLION"/>
    <s v="100 IMD"/>
    <x v="1"/>
    <x v="1"/>
    <s v="303397"/>
    <s v="BRICE DENEUX"/>
    <s v="200 IMP"/>
    <x v="74"/>
    <x v="74"/>
    <m/>
    <m/>
    <m/>
    <m/>
    <s v="992241"/>
    <s v="SECTEUR BLANC"/>
  </r>
  <r>
    <n v="992240"/>
    <n v="50101237"/>
    <x v="0"/>
    <s v="REGION ILE DE FRANCE NORD"/>
    <x v="0"/>
    <s v="50101237"/>
    <s v="992240"/>
    <x v="1"/>
    <s v="E"/>
    <m/>
    <m/>
    <m/>
    <s v="SECTEUR BLANC"/>
    <m/>
    <m/>
    <m/>
    <m/>
    <m/>
    <m/>
    <m/>
    <d v="2024-12-01T00:00:00"/>
    <m/>
    <s v="05"/>
    <m/>
    <m/>
    <m/>
    <s v="362"/>
    <m/>
    <m/>
    <m/>
    <m/>
    <m/>
    <m/>
    <m/>
    <m/>
    <m/>
    <m/>
    <m/>
    <m/>
    <m/>
    <m/>
    <s v="CATHERINE BLANCKAERT"/>
    <s v="071030"/>
    <s v="REGION ILE DE FRANCE NORD"/>
    <s v="302041"/>
    <s v="DAPHNEE JULLION"/>
    <s v="100 IMD"/>
    <x v="1"/>
    <x v="1"/>
    <s v="303397"/>
    <s v="BRICE DENEUX"/>
    <s v="200 IMP"/>
    <x v="74"/>
    <x v="74"/>
    <s v="182036"/>
    <s v="NICOLAS TRONQUIT"/>
    <s v="371 CCM.E"/>
    <s v="HC"/>
    <s v="992240"/>
    <s v="SECTEUR BLANC"/>
  </r>
  <r>
    <n v="992237"/>
    <n v="50101235"/>
    <x v="0"/>
    <s v="REGION ILE DE FRANCE NORD"/>
    <x v="0"/>
    <s v="50101235"/>
    <s v="992237"/>
    <x v="1"/>
    <s v="E"/>
    <m/>
    <m/>
    <m/>
    <s v="SECTEUR BLANC"/>
    <m/>
    <m/>
    <m/>
    <m/>
    <m/>
    <m/>
    <m/>
    <d v="2024-12-01T00:00:00"/>
    <m/>
    <s v="05"/>
    <m/>
    <m/>
    <m/>
    <s v="361"/>
    <m/>
    <m/>
    <m/>
    <m/>
    <m/>
    <m/>
    <m/>
    <m/>
    <m/>
    <m/>
    <m/>
    <m/>
    <m/>
    <m/>
    <s v="CATHERINE BLANCKAERT"/>
    <s v="071030"/>
    <s v="REGION ILE DE FRANCE NORD"/>
    <s v="302041"/>
    <s v="DAPHNEE JULLION"/>
    <s v="100 IMD"/>
    <x v="1"/>
    <x v="1"/>
    <s v="303397"/>
    <s v="BRICE DENEUX"/>
    <s v="200 IMP"/>
    <x v="74"/>
    <x v="74"/>
    <s v="306271"/>
    <s v="THEO ROZE"/>
    <s v="445 CCA"/>
    <s v="HC"/>
    <s v="992237"/>
    <s v="SECTEUR BLANC"/>
  </r>
  <r>
    <n v="992235"/>
    <n v="50101234"/>
    <x v="0"/>
    <s v="REGION ILE DE FRANCE NORD"/>
    <x v="0"/>
    <s v="50101234"/>
    <s v="992235"/>
    <x v="1"/>
    <s v="E"/>
    <m/>
    <m/>
    <m/>
    <s v="SECTEUR BLANC"/>
    <m/>
    <m/>
    <m/>
    <m/>
    <m/>
    <m/>
    <m/>
    <d v="2024-12-01T00:00:00"/>
    <m/>
    <s v="05"/>
    <m/>
    <m/>
    <m/>
    <s v="360"/>
    <m/>
    <m/>
    <m/>
    <m/>
    <m/>
    <m/>
    <m/>
    <m/>
    <m/>
    <m/>
    <m/>
    <m/>
    <m/>
    <m/>
    <s v="CATHERINE BLANCKAERT"/>
    <s v="071030"/>
    <s v="REGION ILE DE FRANCE NORD"/>
    <s v="302041"/>
    <s v="DAPHNEE JULLION"/>
    <s v="100 IMD"/>
    <x v="1"/>
    <x v="1"/>
    <s v="303397"/>
    <s v="BRICE DENEUX"/>
    <s v="200 IMP"/>
    <x v="74"/>
    <x v="74"/>
    <s v="303815"/>
    <s v="FREDERIC BETON"/>
    <s v="440 CCT"/>
    <s v="HC"/>
    <s v="992235"/>
    <s v="SECTEUR BLANC"/>
  </r>
  <r>
    <n v="992232"/>
    <n v="50101233"/>
    <x v="0"/>
    <s v="REGION ILE DE FRANCE NORD"/>
    <x v="0"/>
    <s v="50101233"/>
    <s v="992232"/>
    <x v="1"/>
    <s v="E"/>
    <m/>
    <m/>
    <m/>
    <s v="SECTEUR BLANC"/>
    <m/>
    <m/>
    <m/>
    <m/>
    <m/>
    <m/>
    <m/>
    <d v="2024-12-01T00:00:00"/>
    <m/>
    <s v="05"/>
    <m/>
    <m/>
    <m/>
    <s v="359"/>
    <m/>
    <m/>
    <m/>
    <m/>
    <m/>
    <m/>
    <m/>
    <m/>
    <m/>
    <m/>
    <m/>
    <m/>
    <m/>
    <m/>
    <s v="CATHERINE BLANCKAERT"/>
    <s v="071030"/>
    <s v="REGION ILE DE FRANCE NORD"/>
    <s v="302041"/>
    <s v="DAPHNEE JULLION"/>
    <s v="100 IMD"/>
    <x v="1"/>
    <x v="1"/>
    <s v="302631"/>
    <s v="YAMINA YAHMI"/>
    <s v="200 IMP"/>
    <x v="40"/>
    <x v="40"/>
    <s v="303123"/>
    <s v="HINDA TOGANDE"/>
    <s v="440 CCT"/>
    <s v="HC"/>
    <s v="992232"/>
    <s v="SECTEUR BLANC"/>
  </r>
  <r>
    <n v="992231"/>
    <n v="50101232"/>
    <x v="0"/>
    <s v="REGION ILE DE FRANCE NORD"/>
    <x v="0"/>
    <s v="50101232"/>
    <s v="992231"/>
    <x v="1"/>
    <s v="E"/>
    <m/>
    <m/>
    <m/>
    <s v="SECTEUR BLANC"/>
    <m/>
    <m/>
    <m/>
    <m/>
    <m/>
    <m/>
    <m/>
    <d v="2024-12-01T00:00:00"/>
    <m/>
    <s v="05"/>
    <m/>
    <m/>
    <m/>
    <s v="358"/>
    <m/>
    <m/>
    <m/>
    <m/>
    <m/>
    <m/>
    <m/>
    <m/>
    <m/>
    <m/>
    <m/>
    <m/>
    <m/>
    <m/>
    <s v="CATHERINE BLANCKAERT"/>
    <s v="071030"/>
    <s v="REGION ILE DE FRANCE NORD"/>
    <s v="302041"/>
    <s v="DAPHNEE JULLION"/>
    <s v="100 IMD"/>
    <x v="1"/>
    <x v="1"/>
    <s v="302631"/>
    <s v="YAMINA YAHMI"/>
    <s v="200 IMP"/>
    <x v="40"/>
    <x v="40"/>
    <s v="193699"/>
    <s v="LUDOVIC NEVO"/>
    <s v="440 CCT"/>
    <s v="HC"/>
    <s v="992231"/>
    <s v="SECTEUR BLANC"/>
  </r>
  <r>
    <n v="992224"/>
    <n v="50101230"/>
    <x v="0"/>
    <s v="REGION GRAND SUD"/>
    <x v="0"/>
    <s v="50101230"/>
    <s v="992224"/>
    <x v="1"/>
    <s v="E"/>
    <m/>
    <m/>
    <m/>
    <s v="SECTEUR BLANC"/>
    <m/>
    <m/>
    <m/>
    <m/>
    <m/>
    <m/>
    <m/>
    <d v="2024-09-01T00:00:00"/>
    <m/>
    <s v="05"/>
    <m/>
    <m/>
    <m/>
    <s v="783"/>
    <m/>
    <m/>
    <m/>
    <m/>
    <m/>
    <m/>
    <m/>
    <m/>
    <m/>
    <m/>
    <m/>
    <m/>
    <m/>
    <m/>
    <s v="FREDERIC MESTRE"/>
    <s v="071251"/>
    <s v="REGION GRAND SUD"/>
    <s v="305131"/>
    <s v="BAPTISTE CHIKLI"/>
    <s v="100 IMD"/>
    <x v="12"/>
    <x v="12"/>
    <s v="305804"/>
    <s v="CYRIL CACCIATORE"/>
    <s v="200 IMP"/>
    <x v="14"/>
    <x v="14"/>
    <s v="306194"/>
    <s v="VIRGINIE NOETINGER"/>
    <s v="445 CCA"/>
    <s v="HC"/>
    <s v="992224"/>
    <s v="SECTEUR BLANC"/>
  </r>
  <r>
    <n v="992217"/>
    <n v="50101229"/>
    <x v="0"/>
    <s v="REGION GRAND SUD"/>
    <x v="0"/>
    <s v="50101229"/>
    <s v="992217"/>
    <x v="1"/>
    <s v="E"/>
    <m/>
    <m/>
    <m/>
    <s v="SECTEUR BLANC"/>
    <m/>
    <m/>
    <m/>
    <m/>
    <m/>
    <m/>
    <m/>
    <d v="2024-10-01T00:00:00"/>
    <m/>
    <s v="05"/>
    <m/>
    <m/>
    <m/>
    <s v="884"/>
    <m/>
    <m/>
    <m/>
    <m/>
    <m/>
    <m/>
    <m/>
    <m/>
    <m/>
    <m/>
    <m/>
    <m/>
    <m/>
    <m/>
    <s v="FREDERIC MESTRE"/>
    <s v="071251"/>
    <s v="REGION GRAND SUD"/>
    <s v="190355"/>
    <s v="FABIO FRACASSETTI"/>
    <s v="100 IMD"/>
    <x v="9"/>
    <x v="9"/>
    <s v="193018"/>
    <s v="NICOLAS CARRE"/>
    <s v="200 IMP"/>
    <x v="36"/>
    <x v="36"/>
    <s v="304015"/>
    <s v="AUDE AUDIBERT"/>
    <s v="441 CCTM"/>
    <s v="HC"/>
    <s v="992217"/>
    <s v="SECTEUR BLANC"/>
  </r>
  <r>
    <n v="992213"/>
    <n v="50101228"/>
    <x v="0"/>
    <s v="REGION GRAND SUD"/>
    <x v="0"/>
    <s v="50101228"/>
    <s v="992213"/>
    <x v="1"/>
    <s v="E"/>
    <m/>
    <m/>
    <m/>
    <s v="SECTEUR BLANC"/>
    <m/>
    <m/>
    <m/>
    <m/>
    <m/>
    <m/>
    <m/>
    <d v="2024-10-01T00:00:00"/>
    <m/>
    <s v="05"/>
    <m/>
    <m/>
    <m/>
    <s v="866"/>
    <m/>
    <m/>
    <m/>
    <m/>
    <m/>
    <m/>
    <m/>
    <m/>
    <m/>
    <m/>
    <m/>
    <m/>
    <m/>
    <m/>
    <s v="FREDERIC MESTRE"/>
    <s v="071251"/>
    <s v="REGION GRAND SUD"/>
    <s v="305931"/>
    <s v="JULIEN KARIGER"/>
    <s v="100 IMD"/>
    <x v="6"/>
    <x v="6"/>
    <m/>
    <m/>
    <m/>
    <x v="32"/>
    <x v="32"/>
    <s v="305393"/>
    <s v="AMELIE PICHON"/>
    <s v="440 CCT"/>
    <s v="HC"/>
    <s v="992213"/>
    <s v="SECTEUR BLANC"/>
  </r>
  <r>
    <n v="992208"/>
    <n v="50101227"/>
    <x v="0"/>
    <s v="REGION GRAND SUD"/>
    <x v="0"/>
    <s v="50101227"/>
    <s v="992208"/>
    <x v="1"/>
    <s v="E"/>
    <m/>
    <m/>
    <m/>
    <s v="SECTEUR BLANC"/>
    <m/>
    <m/>
    <m/>
    <m/>
    <m/>
    <m/>
    <m/>
    <d v="2024-10-01T00:00:00"/>
    <m/>
    <s v="05"/>
    <m/>
    <m/>
    <m/>
    <s v="883"/>
    <m/>
    <m/>
    <m/>
    <m/>
    <m/>
    <m/>
    <m/>
    <m/>
    <m/>
    <m/>
    <m/>
    <m/>
    <m/>
    <m/>
    <s v="FREDERIC MESTRE"/>
    <s v="071251"/>
    <s v="REGION GRAND SUD"/>
    <s v="190355"/>
    <s v="FABIO FRACASSETTI"/>
    <s v="100 IMD"/>
    <x v="9"/>
    <x v="9"/>
    <s v="193018"/>
    <s v="NICOLAS CARRE"/>
    <s v="200 IMP"/>
    <x v="36"/>
    <x v="36"/>
    <s v="305477"/>
    <s v="KARINE BOSQUET"/>
    <s v="440 CCT"/>
    <s v="HC"/>
    <s v="992208"/>
    <s v="SECTEUR BLANC"/>
  </r>
  <r>
    <n v="992202"/>
    <n v="50101226"/>
    <x v="0"/>
    <s v="REGION GRAND SUD"/>
    <x v="0"/>
    <s v="50101226"/>
    <s v="992202"/>
    <x v="1"/>
    <s v="E"/>
    <m/>
    <m/>
    <m/>
    <s v="SECTEUR BLANC"/>
    <m/>
    <m/>
    <m/>
    <m/>
    <m/>
    <m/>
    <m/>
    <d v="2024-10-01T00:00:00"/>
    <m/>
    <s v="05"/>
    <m/>
    <m/>
    <m/>
    <s v="376"/>
    <m/>
    <m/>
    <m/>
    <m/>
    <m/>
    <m/>
    <m/>
    <m/>
    <m/>
    <m/>
    <m/>
    <m/>
    <m/>
    <m/>
    <s v="FREDERIC MESTRE"/>
    <s v="071251"/>
    <s v="REGION GRAND SUD"/>
    <s v="305931"/>
    <s v="JULIEN KARIGER"/>
    <s v="100 IMD"/>
    <x v="6"/>
    <x v="6"/>
    <s v="185879"/>
    <s v="SEBASTIEN FOURGERON"/>
    <s v="200 IMP"/>
    <x v="6"/>
    <x v="6"/>
    <s v="304748"/>
    <s v="ALEXIS SANCHE"/>
    <s v="371 CCM.E"/>
    <s v="HC"/>
    <s v="992202"/>
    <s v="SECTEUR BLANC"/>
  </r>
  <r>
    <n v="992189"/>
    <n v="50101225"/>
    <x v="0"/>
    <s v="REGION GRAND SUD"/>
    <x v="0"/>
    <s v="50101225"/>
    <s v="992189"/>
    <x v="1"/>
    <s v="E"/>
    <m/>
    <m/>
    <m/>
    <s v="SECTEUR BLANC"/>
    <m/>
    <m/>
    <m/>
    <m/>
    <m/>
    <m/>
    <m/>
    <d v="2024-09-01T00:00:00"/>
    <m/>
    <s v="05"/>
    <m/>
    <m/>
    <m/>
    <s v="574"/>
    <m/>
    <m/>
    <m/>
    <m/>
    <m/>
    <m/>
    <m/>
    <m/>
    <m/>
    <m/>
    <m/>
    <m/>
    <m/>
    <m/>
    <s v="FREDERIC MESTRE"/>
    <s v="071251"/>
    <s v="REGION GRAND SUD"/>
    <s v="182484"/>
    <s v="SYLVAIN KERLOC H"/>
    <s v="100 IMD"/>
    <x v="24"/>
    <x v="24"/>
    <s v="305386"/>
    <s v="JOHAN WALTER MARTIN"/>
    <s v="200 IMP"/>
    <x v="29"/>
    <x v="29"/>
    <s v="306202"/>
    <s v="GAEL STAUTH"/>
    <s v="445 CCA"/>
    <s v="HC"/>
    <s v="992189"/>
    <s v="SECTEUR BLANC"/>
  </r>
  <r>
    <n v="992188"/>
    <n v="50101224"/>
    <x v="0"/>
    <s v="REGION CENTRE EST"/>
    <x v="0"/>
    <s v="50101224"/>
    <s v="992188"/>
    <x v="1"/>
    <s v="E"/>
    <m/>
    <m/>
    <m/>
    <s v="SECTEUR BLANC"/>
    <m/>
    <m/>
    <m/>
    <m/>
    <m/>
    <m/>
    <m/>
    <d v="2024-12-01T00:00:00"/>
    <m/>
    <s v="05"/>
    <m/>
    <m/>
    <m/>
    <s v="401"/>
    <m/>
    <m/>
    <m/>
    <m/>
    <m/>
    <m/>
    <m/>
    <m/>
    <m/>
    <m/>
    <m/>
    <m/>
    <m/>
    <m/>
    <s v="JEROME CARPANETTO"/>
    <s v="900582"/>
    <s v="REGION CENTRE EST"/>
    <s v="304393"/>
    <s v="NICOLAS THIALLET"/>
    <s v="100 IMD"/>
    <x v="36"/>
    <x v="36"/>
    <s v="304557"/>
    <s v="BENJAMIN PINGUET"/>
    <s v="200 IMP"/>
    <x v="64"/>
    <x v="64"/>
    <m/>
    <m/>
    <m/>
    <m/>
    <s v="992188"/>
    <s v="SECTEUR BLANC"/>
  </r>
  <r>
    <n v="992178"/>
    <n v="50101223"/>
    <x v="0"/>
    <s v="REGION GRAND SUD"/>
    <x v="0"/>
    <s v="50101223"/>
    <s v="992178"/>
    <x v="1"/>
    <s v="E"/>
    <m/>
    <m/>
    <m/>
    <s v="SECTEUR BLANC"/>
    <m/>
    <m/>
    <m/>
    <m/>
    <m/>
    <m/>
    <m/>
    <d v="2024-10-01T00:00:00"/>
    <m/>
    <s v="05"/>
    <m/>
    <m/>
    <m/>
    <s v="112"/>
    <m/>
    <m/>
    <m/>
    <m/>
    <m/>
    <m/>
    <m/>
    <m/>
    <m/>
    <m/>
    <m/>
    <m/>
    <m/>
    <m/>
    <s v="FREDERIC MESTRE"/>
    <s v="071251"/>
    <s v="REGION GRAND SUD"/>
    <s v="304665"/>
    <s v="FABRIZIA LEGGER"/>
    <s v="100 IMD"/>
    <x v="4"/>
    <x v="4"/>
    <s v="305062"/>
    <s v="MARIE DELRANC"/>
    <s v="200 IMP"/>
    <x v="38"/>
    <x v="38"/>
    <s v="191340"/>
    <s v="CHRISTIAN BARBATI"/>
    <s v="440 CCT"/>
    <s v="HC"/>
    <s v="992178"/>
    <s v="SECTEUR BLANC"/>
  </r>
  <r>
    <n v="992174"/>
    <n v="50101222"/>
    <x v="0"/>
    <s v="REGION GRAND OUEST"/>
    <x v="0"/>
    <s v="50101222"/>
    <s v="992174"/>
    <x v="1"/>
    <s v="E"/>
    <m/>
    <m/>
    <m/>
    <s v="SECTEUR BLANC"/>
    <m/>
    <m/>
    <m/>
    <m/>
    <m/>
    <m/>
    <m/>
    <d v="2024-10-01T00:00:00"/>
    <m/>
    <s v="05"/>
    <m/>
    <m/>
    <m/>
    <s v="114"/>
    <m/>
    <m/>
    <m/>
    <m/>
    <m/>
    <m/>
    <m/>
    <m/>
    <m/>
    <m/>
    <m/>
    <m/>
    <m/>
    <m/>
    <s v="MATHIEU CHEMIN"/>
    <s v="071590"/>
    <s v="REGION GRAND OUEST"/>
    <s v="306176"/>
    <s v="BERENGERE CORVELLEC"/>
    <s v="100 IMD"/>
    <x v="31"/>
    <x v="31"/>
    <s v="305540"/>
    <s v="STEPHANE BARRE"/>
    <s v="200 IMP"/>
    <x v="51"/>
    <x v="51"/>
    <s v="306301"/>
    <s v="DAVID SORIN"/>
    <s v="445 CCA"/>
    <s v="HC"/>
    <s v="992174"/>
    <s v="SECTEUR BLANC"/>
  </r>
  <r>
    <n v="992139"/>
    <n v="50101220"/>
    <x v="0"/>
    <s v="REGION GRAND OUEST"/>
    <x v="0"/>
    <s v="50101220"/>
    <s v="992139"/>
    <x v="1"/>
    <s v="E"/>
    <m/>
    <m/>
    <m/>
    <s v="SECTEUR BLANC"/>
    <m/>
    <m/>
    <m/>
    <m/>
    <m/>
    <m/>
    <m/>
    <d v="2024-11-01T00:00:00"/>
    <m/>
    <s v="05"/>
    <m/>
    <m/>
    <m/>
    <s v="113"/>
    <m/>
    <m/>
    <m/>
    <m/>
    <m/>
    <m/>
    <m/>
    <m/>
    <m/>
    <m/>
    <m/>
    <m/>
    <m/>
    <m/>
    <s v="MATHIEU CHEMIN"/>
    <s v="071590"/>
    <s v="REGION GRAND OUEST"/>
    <s v="175115"/>
    <s v="PABLO LECOQ"/>
    <s v="100 IMD"/>
    <x v="27"/>
    <x v="27"/>
    <s v="303962"/>
    <s v="JORDAN BRICARD"/>
    <s v="200 IMP"/>
    <x v="70"/>
    <x v="70"/>
    <s v="304521"/>
    <s v="ANDREW SANOGO"/>
    <s v="440 CCT"/>
    <s v="HC"/>
    <s v="992139"/>
    <s v="SECTEUR BLANC"/>
  </r>
  <r>
    <n v="992138"/>
    <n v="50101219"/>
    <x v="0"/>
    <s v="REGION GRAND OUEST"/>
    <x v="0"/>
    <s v="50101219"/>
    <s v="992138"/>
    <x v="1"/>
    <s v="E"/>
    <m/>
    <m/>
    <m/>
    <s v="SECTEUR BLANC"/>
    <m/>
    <m/>
    <m/>
    <m/>
    <m/>
    <m/>
    <m/>
    <d v="2024-11-01T00:00:00"/>
    <m/>
    <s v="05"/>
    <m/>
    <m/>
    <m/>
    <s v="112"/>
    <m/>
    <m/>
    <m/>
    <m/>
    <m/>
    <m/>
    <m/>
    <m/>
    <m/>
    <m/>
    <m/>
    <m/>
    <m/>
    <m/>
    <s v="MATHIEU CHEMIN"/>
    <s v="071590"/>
    <s v="REGION GRAND OUEST"/>
    <s v="175115"/>
    <s v="PABLO LECOQ"/>
    <s v="100 IMD"/>
    <x v="27"/>
    <x v="27"/>
    <s v="193693"/>
    <s v="SEBASTIEN BOUTTEMAND"/>
    <s v="200 IMP"/>
    <x v="92"/>
    <x v="92"/>
    <m/>
    <m/>
    <m/>
    <m/>
    <s v="992138"/>
    <s v="SECTEUR BLANC"/>
  </r>
  <r>
    <n v="992137"/>
    <n v="50101218"/>
    <x v="0"/>
    <s v="REGION GRAND OUEST"/>
    <x v="0"/>
    <s v="50101218"/>
    <s v="992137"/>
    <x v="1"/>
    <s v="E"/>
    <m/>
    <m/>
    <m/>
    <s v="SECTEUR BLANC"/>
    <m/>
    <m/>
    <m/>
    <m/>
    <m/>
    <m/>
    <m/>
    <d v="2024-11-01T00:00:00"/>
    <m/>
    <s v="05"/>
    <m/>
    <m/>
    <m/>
    <s v="100"/>
    <m/>
    <m/>
    <m/>
    <m/>
    <m/>
    <m/>
    <m/>
    <m/>
    <m/>
    <m/>
    <m/>
    <m/>
    <m/>
    <m/>
    <s v="MATHIEU CHEMIN"/>
    <s v="071590"/>
    <s v="REGION GRAND OUEST"/>
    <s v="175115"/>
    <s v="PABLO LECOQ"/>
    <s v="100 IMD"/>
    <x v="27"/>
    <x v="27"/>
    <s v="302652"/>
    <s v="ARNAUD HOCHET"/>
    <s v="200 IMP"/>
    <x v="104"/>
    <x v="104"/>
    <s v="301258"/>
    <s v="MARINE MIGNOT"/>
    <s v="386 IE"/>
    <s v="HC"/>
    <s v="992137"/>
    <s v="SECTEUR BLANC"/>
  </r>
  <r>
    <n v="992136"/>
    <n v="50101217"/>
    <x v="0"/>
    <s v="REGION GRAND OUEST"/>
    <x v="0"/>
    <s v="50101217"/>
    <s v="992136"/>
    <x v="1"/>
    <s v="E"/>
    <m/>
    <m/>
    <m/>
    <s v="SECTEUR BLANC"/>
    <m/>
    <m/>
    <m/>
    <m/>
    <m/>
    <m/>
    <m/>
    <d v="2024-11-01T00:00:00"/>
    <m/>
    <s v="05"/>
    <m/>
    <m/>
    <m/>
    <s v="098"/>
    <m/>
    <m/>
    <m/>
    <m/>
    <m/>
    <m/>
    <m/>
    <m/>
    <m/>
    <m/>
    <m/>
    <m/>
    <m/>
    <m/>
    <s v="MATHIEU CHEMIN"/>
    <s v="071590"/>
    <s v="REGION GRAND OUEST"/>
    <s v="175115"/>
    <s v="PABLO LECOQ"/>
    <s v="100 IMD"/>
    <x v="27"/>
    <x v="27"/>
    <s v="303962"/>
    <s v="JORDAN BRICARD"/>
    <s v="200 IMP"/>
    <x v="70"/>
    <x v="70"/>
    <s v="188217"/>
    <s v="LAURENCE BERTHELOT"/>
    <s v="370 CC.E"/>
    <s v="HC"/>
    <s v="992136"/>
    <s v="SECTEUR BLANC"/>
  </r>
  <r>
    <n v="992135"/>
    <n v="50101216"/>
    <x v="0"/>
    <s v="REGION GRAND OUEST"/>
    <x v="0"/>
    <s v="50101216"/>
    <s v="992135"/>
    <x v="1"/>
    <s v="E"/>
    <m/>
    <m/>
    <m/>
    <s v="SECTEUR BLANC"/>
    <m/>
    <m/>
    <m/>
    <m/>
    <m/>
    <m/>
    <m/>
    <d v="2024-11-01T00:00:00"/>
    <m/>
    <s v="05"/>
    <m/>
    <m/>
    <m/>
    <s v="097"/>
    <m/>
    <m/>
    <m/>
    <m/>
    <m/>
    <m/>
    <m/>
    <m/>
    <m/>
    <m/>
    <m/>
    <m/>
    <m/>
    <m/>
    <s v="MATHIEU CHEMIN"/>
    <s v="071590"/>
    <s v="REGION GRAND OUEST"/>
    <s v="175115"/>
    <s v="PABLO LECOQ"/>
    <s v="100 IMD"/>
    <x v="27"/>
    <x v="27"/>
    <s v="193693"/>
    <s v="SEBASTIEN BOUTTEMAND"/>
    <s v="200 IMP"/>
    <x v="92"/>
    <x v="92"/>
    <s v="304832"/>
    <s v="SONIA JOYEUX"/>
    <s v="440 CCT"/>
    <s v="HC"/>
    <s v="992135"/>
    <s v="SECTEUR BLANC"/>
  </r>
  <r>
    <n v="992134"/>
    <n v="50101215"/>
    <x v="0"/>
    <s v="REGION GRAND OUEST"/>
    <x v="0"/>
    <s v="50101215"/>
    <s v="992134"/>
    <x v="1"/>
    <s v="E"/>
    <m/>
    <m/>
    <m/>
    <s v="SECTEUR BLANC"/>
    <m/>
    <m/>
    <m/>
    <m/>
    <m/>
    <m/>
    <m/>
    <d v="2024-11-01T00:00:00"/>
    <m/>
    <s v="05"/>
    <m/>
    <m/>
    <m/>
    <s v="096"/>
    <m/>
    <m/>
    <m/>
    <m/>
    <m/>
    <m/>
    <m/>
    <m/>
    <m/>
    <m/>
    <m/>
    <m/>
    <m/>
    <m/>
    <s v="MATHIEU CHEMIN"/>
    <s v="071590"/>
    <s v="REGION GRAND OUEST"/>
    <s v="175115"/>
    <s v="PABLO LECOQ"/>
    <s v="100 IMD"/>
    <x v="27"/>
    <x v="27"/>
    <s v="303962"/>
    <s v="JORDAN BRICARD"/>
    <s v="200 IMP"/>
    <x v="70"/>
    <x v="70"/>
    <s v="305721"/>
    <s v="ALEX LAPEYRONIE"/>
    <s v="440 CCT"/>
    <s v="HC"/>
    <s v="992134"/>
    <s v="SECTEUR BLANC"/>
  </r>
  <r>
    <n v="992133"/>
    <n v="50101214"/>
    <x v="0"/>
    <s v="REGION GRAND OUEST"/>
    <x v="0"/>
    <s v="50101214"/>
    <s v="992133"/>
    <x v="1"/>
    <s v="E"/>
    <m/>
    <m/>
    <m/>
    <s v="SECTEUR BLANC"/>
    <m/>
    <m/>
    <m/>
    <m/>
    <m/>
    <m/>
    <m/>
    <d v="2024-11-01T00:00:00"/>
    <m/>
    <s v="05"/>
    <m/>
    <m/>
    <m/>
    <s v="095"/>
    <m/>
    <m/>
    <m/>
    <m/>
    <m/>
    <m/>
    <m/>
    <m/>
    <m/>
    <m/>
    <m/>
    <m/>
    <m/>
    <m/>
    <s v="MATHIEU CHEMIN"/>
    <s v="071590"/>
    <s v="REGION GRAND OUEST"/>
    <s v="175115"/>
    <s v="PABLO LECOQ"/>
    <s v="100 IMD"/>
    <x v="27"/>
    <x v="27"/>
    <s v="193693"/>
    <s v="SEBASTIEN BOUTTEMAND"/>
    <s v="200 IMP"/>
    <x v="92"/>
    <x v="92"/>
    <s v="305254"/>
    <s v="SERVANE HERAULT"/>
    <s v="440 CCT"/>
    <s v="HC"/>
    <s v="992133"/>
    <s v="SECTEUR BLANC"/>
  </r>
  <r>
    <n v="992132"/>
    <n v="50101213"/>
    <x v="0"/>
    <s v="REGION GRAND OUEST"/>
    <x v="0"/>
    <s v="50101213"/>
    <s v="992132"/>
    <x v="1"/>
    <s v="E"/>
    <m/>
    <m/>
    <m/>
    <s v="SECTEUR BLANC"/>
    <m/>
    <m/>
    <m/>
    <m/>
    <m/>
    <m/>
    <m/>
    <d v="2024-11-01T00:00:00"/>
    <m/>
    <s v="05"/>
    <m/>
    <m/>
    <m/>
    <s v="094"/>
    <m/>
    <m/>
    <m/>
    <m/>
    <m/>
    <m/>
    <m/>
    <m/>
    <m/>
    <m/>
    <m/>
    <m/>
    <m/>
    <m/>
    <s v="MATHIEU CHEMIN"/>
    <s v="071590"/>
    <s v="REGION GRAND OUEST"/>
    <s v="175115"/>
    <s v="PABLO LECOQ"/>
    <s v="100 IMD"/>
    <x v="27"/>
    <x v="27"/>
    <s v="303962"/>
    <s v="JORDAN BRICARD"/>
    <s v="200 IMP"/>
    <x v="70"/>
    <x v="70"/>
    <s v="304402"/>
    <s v="FRANCOIS XAVIER RENOUX"/>
    <s v="440 CCT"/>
    <s v="HC"/>
    <s v="992132"/>
    <s v="SECTEUR BLANC"/>
  </r>
  <r>
    <n v="992131"/>
    <n v="50101212"/>
    <x v="0"/>
    <s v="REGION GRAND OUEST"/>
    <x v="0"/>
    <s v="50101212"/>
    <s v="992131"/>
    <x v="1"/>
    <s v="E"/>
    <m/>
    <m/>
    <m/>
    <s v="SECTEUR BLANC"/>
    <m/>
    <m/>
    <m/>
    <m/>
    <m/>
    <m/>
    <m/>
    <d v="2024-11-01T00:00:00"/>
    <m/>
    <s v="05"/>
    <m/>
    <m/>
    <m/>
    <s v="093"/>
    <m/>
    <m/>
    <m/>
    <m/>
    <m/>
    <m/>
    <m/>
    <m/>
    <m/>
    <m/>
    <m/>
    <m/>
    <m/>
    <m/>
    <s v="MATHIEU CHEMIN"/>
    <s v="071590"/>
    <s v="REGION GRAND OUEST"/>
    <s v="175115"/>
    <s v="PABLO LECOQ"/>
    <s v="100 IMD"/>
    <x v="27"/>
    <x v="27"/>
    <s v="303962"/>
    <s v="JORDAN BRICARD"/>
    <s v="200 IMP"/>
    <x v="70"/>
    <x v="70"/>
    <s v="306373"/>
    <s v="GAEL BILHEUDE"/>
    <s v="445 CCA"/>
    <s v="HC"/>
    <s v="992131"/>
    <s v="SECTEUR BLANC"/>
  </r>
  <r>
    <n v="992114"/>
    <n v="50101211"/>
    <x v="0"/>
    <s v="REGION GRAND SUD"/>
    <x v="0"/>
    <s v="50101211"/>
    <s v="992114"/>
    <x v="1"/>
    <s v="E"/>
    <m/>
    <m/>
    <m/>
    <s v="SECTEUR BLANC"/>
    <m/>
    <m/>
    <m/>
    <m/>
    <m/>
    <m/>
    <m/>
    <d v="2024-12-01T00:00:00"/>
    <m/>
    <s v="05"/>
    <m/>
    <m/>
    <m/>
    <s v="385"/>
    <m/>
    <m/>
    <m/>
    <m/>
    <m/>
    <m/>
    <m/>
    <m/>
    <m/>
    <m/>
    <m/>
    <m/>
    <m/>
    <m/>
    <s v="FREDERIC MESTRE"/>
    <s v="071251"/>
    <s v="REGION GRAND SUD"/>
    <s v="305931"/>
    <s v="JULIEN KARIGER"/>
    <s v="100 IMD"/>
    <x v="6"/>
    <x v="6"/>
    <s v="305212"/>
    <s v="CHARLOTTE JALLADEAU"/>
    <s v="310 CMA"/>
    <x v="9"/>
    <x v="9"/>
    <s v="304783"/>
    <s v="ALEXANDRE ROSSI"/>
    <s v="391 CCEIM"/>
    <s v="HC"/>
    <s v="992114"/>
    <s v="SECTEUR BLANC"/>
  </r>
  <r>
    <n v="992110"/>
    <n v="50101210"/>
    <x v="0"/>
    <s v="REGION GRAND SUD"/>
    <x v="0"/>
    <s v="50101210"/>
    <s v="992110"/>
    <x v="1"/>
    <s v="E"/>
    <m/>
    <m/>
    <m/>
    <s v="SECTEUR BLANC"/>
    <m/>
    <m/>
    <m/>
    <m/>
    <m/>
    <m/>
    <m/>
    <d v="2024-10-01T00:00:00"/>
    <m/>
    <s v="05"/>
    <m/>
    <m/>
    <m/>
    <s v="322"/>
    <m/>
    <m/>
    <m/>
    <m/>
    <m/>
    <m/>
    <m/>
    <m/>
    <m/>
    <m/>
    <m/>
    <m/>
    <m/>
    <m/>
    <s v="FREDERIC MESTRE"/>
    <s v="071251"/>
    <s v="REGION GRAND SUD"/>
    <s v="305931"/>
    <s v="JULIEN KARIGER"/>
    <s v="100 IMD"/>
    <x v="6"/>
    <x v="6"/>
    <s v="185879"/>
    <s v="SEBASTIEN FOURGERON"/>
    <s v="200 IMP"/>
    <x v="6"/>
    <x v="6"/>
    <s v="304476"/>
    <s v="SAMIA YAGOUBI"/>
    <s v="440 CCT"/>
    <s v="HC"/>
    <s v="992110"/>
    <s v="SECTEUR BLANC"/>
  </r>
  <r>
    <n v="992109"/>
    <n v="50101209"/>
    <x v="0"/>
    <s v="REGION GRAND SUD"/>
    <x v="0"/>
    <s v="50101209"/>
    <s v="992109"/>
    <x v="1"/>
    <s v="E"/>
    <m/>
    <m/>
    <m/>
    <s v="SECTEUR BLANC"/>
    <m/>
    <m/>
    <m/>
    <m/>
    <m/>
    <m/>
    <m/>
    <d v="2024-10-01T00:00:00"/>
    <m/>
    <s v="05"/>
    <m/>
    <m/>
    <m/>
    <s v="374"/>
    <m/>
    <m/>
    <m/>
    <m/>
    <m/>
    <m/>
    <m/>
    <m/>
    <m/>
    <m/>
    <m/>
    <m/>
    <m/>
    <m/>
    <s v="FREDERIC MESTRE"/>
    <s v="071251"/>
    <s v="REGION GRAND SUD"/>
    <s v="190355"/>
    <s v="FABIO FRACASSETTI"/>
    <s v="100 IMD"/>
    <x v="9"/>
    <x v="9"/>
    <s v="193018"/>
    <s v="NICOLAS CARRE"/>
    <s v="200 IMP"/>
    <x v="36"/>
    <x v="36"/>
    <s v="302307"/>
    <s v="NATHALIE GUILLEM"/>
    <s v="440 CCT"/>
    <s v="HC"/>
    <s v="992109"/>
    <s v="SECTEUR BLANC"/>
  </r>
  <r>
    <n v="992103"/>
    <n v="50101208"/>
    <x v="0"/>
    <s v="REGION GRAND SUD"/>
    <x v="0"/>
    <s v="50101208"/>
    <s v="992103"/>
    <x v="1"/>
    <s v="E"/>
    <m/>
    <m/>
    <m/>
    <s v="SECTEUR BLANC"/>
    <m/>
    <m/>
    <m/>
    <m/>
    <m/>
    <m/>
    <m/>
    <d v="2024-07-01T00:00:00"/>
    <m/>
    <s v="05"/>
    <m/>
    <m/>
    <m/>
    <s v="659"/>
    <m/>
    <m/>
    <m/>
    <m/>
    <m/>
    <m/>
    <m/>
    <m/>
    <m/>
    <m/>
    <m/>
    <m/>
    <m/>
    <m/>
    <s v="FREDERIC MESTRE"/>
    <s v="071251"/>
    <s v="REGION GRAND SUD"/>
    <s v="186531"/>
    <s v="CHRISTOPHE CLEMENT"/>
    <s v="100 IMD"/>
    <x v="11"/>
    <x v="11"/>
    <m/>
    <m/>
    <m/>
    <x v="13"/>
    <x v="13"/>
    <s v="302016"/>
    <s v="BASTIEN CHEVALIER"/>
    <s v="440 CCT"/>
    <s v="HC"/>
    <s v="992103"/>
    <s v="SECTEUR BLANC"/>
  </r>
  <r>
    <n v="992101"/>
    <n v="50101207"/>
    <x v="0"/>
    <s v="REGION GRAND OUEST"/>
    <x v="0"/>
    <s v="50101207"/>
    <s v="992101"/>
    <x v="1"/>
    <s v="E"/>
    <m/>
    <m/>
    <m/>
    <s v="SECTEUR BLANC"/>
    <m/>
    <m/>
    <m/>
    <m/>
    <m/>
    <m/>
    <m/>
    <d v="2024-10-01T00:00:00"/>
    <m/>
    <s v="05"/>
    <m/>
    <m/>
    <m/>
    <s v="092"/>
    <m/>
    <m/>
    <m/>
    <m/>
    <m/>
    <m/>
    <m/>
    <m/>
    <m/>
    <m/>
    <m/>
    <m/>
    <m/>
    <m/>
    <s v="MATHIEU CHEMIN"/>
    <s v="071590"/>
    <s v="REGION GRAND OUEST"/>
    <s v="306176"/>
    <s v="BERENGERE CORVELLEC"/>
    <s v="100 IMD"/>
    <x v="31"/>
    <x v="31"/>
    <s v="305540"/>
    <s v="STEPHANE BARRE"/>
    <s v="200 IMP"/>
    <x v="51"/>
    <x v="51"/>
    <s v="302148"/>
    <s v="EMMANUEL LEGRAS"/>
    <s v="386 IE"/>
    <s v="HC"/>
    <s v="992101"/>
    <s v="SECTEUR BLANC"/>
  </r>
  <r>
    <n v="992090"/>
    <n v="50101206"/>
    <x v="0"/>
    <s v="REGION ILE DE FRANCE NORD"/>
    <x v="0"/>
    <s v="50101206"/>
    <s v="992090"/>
    <x v="1"/>
    <s v="E"/>
    <m/>
    <m/>
    <m/>
    <s v="SECTEUR BLANC"/>
    <m/>
    <m/>
    <m/>
    <m/>
    <m/>
    <m/>
    <m/>
    <d v="2024-11-01T00:00:00"/>
    <m/>
    <s v="05"/>
    <m/>
    <m/>
    <m/>
    <s v="410"/>
    <m/>
    <m/>
    <m/>
    <m/>
    <m/>
    <m/>
    <m/>
    <m/>
    <m/>
    <m/>
    <m/>
    <m/>
    <m/>
    <m/>
    <s v="CATHERINE BLANCKAERT"/>
    <s v="071030"/>
    <s v="REGION ILE DE FRANCE NORD"/>
    <s v="185551"/>
    <s v="BERNARD GERONIMI"/>
    <s v="100 IMD"/>
    <x v="17"/>
    <x v="17"/>
    <s v="302925"/>
    <s v="ALEXANDRE DELEMOTTE"/>
    <s v="200 IMP"/>
    <x v="82"/>
    <x v="82"/>
    <s v="306051"/>
    <s v="MATTHIEU LIBBRECHT"/>
    <s v="440 CCT"/>
    <s v="HC"/>
    <s v="992090"/>
    <s v="SECTEUR BLANC"/>
  </r>
  <r>
    <n v="992062"/>
    <n v="50101205"/>
    <x v="0"/>
    <s v="REGION GRAND OUEST"/>
    <x v="0"/>
    <s v="50101205"/>
    <s v="992062"/>
    <x v="1"/>
    <s v="E"/>
    <m/>
    <m/>
    <m/>
    <s v="SECTEUR BLANC"/>
    <m/>
    <m/>
    <m/>
    <m/>
    <m/>
    <m/>
    <m/>
    <d v="2024-10-01T00:00:00"/>
    <m/>
    <s v="05"/>
    <m/>
    <m/>
    <m/>
    <s v="091"/>
    <m/>
    <m/>
    <m/>
    <m/>
    <m/>
    <m/>
    <m/>
    <m/>
    <m/>
    <m/>
    <m/>
    <m/>
    <m/>
    <m/>
    <s v="MATHIEU CHEMIN"/>
    <s v="071590"/>
    <s v="REGION GRAND OUEST"/>
    <s v="306176"/>
    <s v="BERENGERE CORVELLEC"/>
    <s v="100 IMD"/>
    <x v="31"/>
    <x v="31"/>
    <s v="172830"/>
    <s v="RICHARD PITON"/>
    <s v="200 IMP"/>
    <x v="55"/>
    <x v="55"/>
    <s v="179256"/>
    <s v="VINCENT GOUBAUD"/>
    <s v="443 CCT.S"/>
    <s v="HC"/>
    <s v="992062"/>
    <s v="SECTEUR BLANC"/>
  </r>
  <r>
    <n v="992053"/>
    <n v="50101204"/>
    <x v="0"/>
    <s v="REGION GRAND OUEST"/>
    <x v="0"/>
    <s v="50101204"/>
    <s v="992053"/>
    <x v="1"/>
    <s v="E"/>
    <m/>
    <m/>
    <m/>
    <s v="SECTEUR BLANC"/>
    <m/>
    <m/>
    <m/>
    <m/>
    <m/>
    <m/>
    <m/>
    <d v="2024-10-01T00:00:00"/>
    <m/>
    <s v="05"/>
    <m/>
    <m/>
    <m/>
    <s v="090"/>
    <m/>
    <m/>
    <m/>
    <m/>
    <m/>
    <m/>
    <m/>
    <m/>
    <m/>
    <m/>
    <m/>
    <m/>
    <m/>
    <m/>
    <s v="MATHIEU CHEMIN"/>
    <s v="071590"/>
    <s v="REGION GRAND OUEST"/>
    <s v="306176"/>
    <s v="BERENGERE CORVELLEC"/>
    <s v="100 IMD"/>
    <x v="31"/>
    <x v="31"/>
    <s v="305540"/>
    <s v="STEPHANE BARRE"/>
    <s v="200 IMP"/>
    <x v="51"/>
    <x v="51"/>
    <m/>
    <m/>
    <m/>
    <m/>
    <s v="992053"/>
    <s v="SECTEUR BLANC"/>
  </r>
  <r>
    <n v="992049"/>
    <n v="50101202"/>
    <x v="0"/>
    <s v="REGION GRAND OUEST"/>
    <x v="0"/>
    <s v="50101202"/>
    <s v="992049"/>
    <x v="1"/>
    <s v="E"/>
    <m/>
    <m/>
    <m/>
    <s v="SECTEUR BLANC"/>
    <m/>
    <m/>
    <m/>
    <m/>
    <m/>
    <m/>
    <m/>
    <d v="2024-10-01T00:00:00"/>
    <m/>
    <s v="05"/>
    <m/>
    <m/>
    <m/>
    <s v="088"/>
    <m/>
    <m/>
    <m/>
    <m/>
    <m/>
    <m/>
    <m/>
    <m/>
    <m/>
    <m/>
    <m/>
    <m/>
    <m/>
    <m/>
    <s v="MATHIEU CHEMIN"/>
    <s v="071590"/>
    <s v="REGION GRAND OUEST"/>
    <s v="306176"/>
    <s v="BERENGERE CORVELLEC"/>
    <s v="100 IMD"/>
    <x v="31"/>
    <x v="31"/>
    <s v="172830"/>
    <s v="RICHARD PITON"/>
    <s v="200 IMP"/>
    <x v="55"/>
    <x v="55"/>
    <s v="305335"/>
    <s v="MARTIN BAUNE"/>
    <s v="440 CCT"/>
    <s v="HC"/>
    <s v="992049"/>
    <s v="SECTEUR BLANC"/>
  </r>
  <r>
    <n v="992048"/>
    <n v="50101201"/>
    <x v="0"/>
    <s v="REGION GRAND OUEST"/>
    <x v="0"/>
    <s v="50101201"/>
    <s v="992048"/>
    <x v="1"/>
    <s v="E"/>
    <m/>
    <m/>
    <m/>
    <s v="SECTEUR BLANC"/>
    <m/>
    <m/>
    <m/>
    <m/>
    <m/>
    <m/>
    <m/>
    <d v="2024-10-01T00:00:00"/>
    <m/>
    <s v="05"/>
    <m/>
    <m/>
    <m/>
    <s v="087"/>
    <m/>
    <m/>
    <m/>
    <m/>
    <m/>
    <m/>
    <m/>
    <m/>
    <m/>
    <m/>
    <m/>
    <m/>
    <m/>
    <m/>
    <s v="MATHIEU CHEMIN"/>
    <s v="071590"/>
    <s v="REGION GRAND OUEST"/>
    <s v="306176"/>
    <s v="BERENGERE CORVELLEC"/>
    <s v="100 IMD"/>
    <x v="31"/>
    <x v="31"/>
    <s v="305540"/>
    <s v="STEPHANE BARRE"/>
    <s v="200 IMP"/>
    <x v="51"/>
    <x v="51"/>
    <s v="305520"/>
    <s v="VIOLETTE PLET"/>
    <s v="440 CCT"/>
    <s v="HC"/>
    <s v="992048"/>
    <s v="SECTEUR BLANC"/>
  </r>
  <r>
    <n v="992047"/>
    <n v="50101200"/>
    <x v="0"/>
    <s v="REGION GRAND OUEST"/>
    <x v="0"/>
    <s v="50101200"/>
    <s v="992047"/>
    <x v="1"/>
    <s v="E"/>
    <m/>
    <m/>
    <m/>
    <s v="SECTEUR BLANC"/>
    <m/>
    <m/>
    <m/>
    <m/>
    <m/>
    <m/>
    <m/>
    <d v="2024-11-01T00:00:00"/>
    <m/>
    <s v="05"/>
    <m/>
    <m/>
    <m/>
    <s v="086"/>
    <m/>
    <m/>
    <m/>
    <m/>
    <m/>
    <m/>
    <m/>
    <m/>
    <m/>
    <m/>
    <m/>
    <m/>
    <m/>
    <m/>
    <s v="MATHIEU CHEMIN"/>
    <s v="071590"/>
    <s v="REGION GRAND OUEST"/>
    <s v="306176"/>
    <s v="BERENGERE CORVELLEC"/>
    <s v="100 IMD"/>
    <x v="31"/>
    <x v="31"/>
    <s v="172830"/>
    <s v="RICHARD PITON"/>
    <s v="200 IMP"/>
    <x v="55"/>
    <x v="55"/>
    <s v="306457"/>
    <s v="YANN LHUMEAU"/>
    <s v="445 CCA"/>
    <s v="HC"/>
    <s v="992047"/>
    <s v="SECTEUR BLANC"/>
  </r>
  <r>
    <n v="992046"/>
    <n v="50101199"/>
    <x v="0"/>
    <s v="REGION GRAND OUEST"/>
    <x v="0"/>
    <s v="50101199"/>
    <s v="992046"/>
    <x v="1"/>
    <s v="E"/>
    <m/>
    <m/>
    <m/>
    <s v="SECTEUR BLANC"/>
    <m/>
    <m/>
    <m/>
    <m/>
    <m/>
    <m/>
    <m/>
    <d v="2024-10-01T00:00:00"/>
    <m/>
    <s v="05"/>
    <m/>
    <m/>
    <m/>
    <s v="085"/>
    <m/>
    <m/>
    <m/>
    <m/>
    <m/>
    <m/>
    <m/>
    <m/>
    <m/>
    <m/>
    <m/>
    <m/>
    <m/>
    <m/>
    <s v="MATHIEU CHEMIN"/>
    <s v="071590"/>
    <s v="REGION GRAND OUEST"/>
    <s v="306176"/>
    <s v="BERENGERE CORVELLEC"/>
    <s v="100 IMD"/>
    <x v="31"/>
    <x v="31"/>
    <s v="172830"/>
    <s v="RICHARD PITON"/>
    <s v="200 IMP"/>
    <x v="55"/>
    <x v="55"/>
    <s v="306285"/>
    <s v="VICTOR CATURRA"/>
    <s v="445 CCA"/>
    <s v="HC"/>
    <s v="992046"/>
    <s v="SECTEUR BLANC"/>
  </r>
  <r>
    <n v="992045"/>
    <n v="50101198"/>
    <x v="0"/>
    <s v="REGION CENTRE EST"/>
    <x v="0"/>
    <s v="50101198"/>
    <s v="992045"/>
    <x v="1"/>
    <s v="E"/>
    <m/>
    <m/>
    <m/>
    <s v="SECTEUR BLANC"/>
    <m/>
    <m/>
    <m/>
    <m/>
    <m/>
    <m/>
    <m/>
    <d v="2024-12-10T00:00:00"/>
    <m/>
    <s v="05"/>
    <m/>
    <m/>
    <m/>
    <s v="220"/>
    <m/>
    <m/>
    <m/>
    <m/>
    <m/>
    <m/>
    <m/>
    <m/>
    <m/>
    <m/>
    <m/>
    <m/>
    <m/>
    <m/>
    <s v="JEROME CARPANETTO"/>
    <s v="900582"/>
    <s v="REGION CENTRE EST"/>
    <s v="182240"/>
    <s v="FREDERIC MARTINELLI"/>
    <s v="100 IMD"/>
    <x v="2"/>
    <x v="2"/>
    <s v="305466"/>
    <s v="ANTHONY COLAS"/>
    <s v="200 IMP"/>
    <x v="2"/>
    <x v="2"/>
    <m/>
    <m/>
    <m/>
    <m/>
    <s v="992045"/>
    <s v="SECTEUR BLANC"/>
  </r>
  <r>
    <n v="992022"/>
    <n v="50101196"/>
    <x v="0"/>
    <s v="REGION GRAND SUD"/>
    <x v="0"/>
    <s v="50101196"/>
    <s v="992022"/>
    <x v="1"/>
    <s v="E"/>
    <m/>
    <m/>
    <m/>
    <s v="SECTEUR BLANC"/>
    <m/>
    <m/>
    <m/>
    <m/>
    <m/>
    <m/>
    <m/>
    <d v="2024-12-01T00:00:00"/>
    <m/>
    <s v="05"/>
    <m/>
    <m/>
    <m/>
    <s v="416"/>
    <m/>
    <m/>
    <m/>
    <m/>
    <m/>
    <m/>
    <m/>
    <m/>
    <m/>
    <m/>
    <m/>
    <m/>
    <m/>
    <m/>
    <s v="FREDERIC MESTRE"/>
    <s v="071251"/>
    <s v="REGION GRAND SUD"/>
    <s v="306077"/>
    <s v="JONATHAN THIEBAUD"/>
    <s v="100 IMD"/>
    <x v="26"/>
    <x v="26"/>
    <s v="305395"/>
    <s v="LUDOVIC LE VERGE"/>
    <s v="200 IMP"/>
    <x v="77"/>
    <x v="77"/>
    <m/>
    <m/>
    <m/>
    <m/>
    <s v="992022"/>
    <s v="SECTEUR BLANC"/>
  </r>
  <r>
    <n v="992020"/>
    <n v="50101195"/>
    <x v="0"/>
    <s v="REGION GRAND SUD"/>
    <x v="0"/>
    <s v="50101195"/>
    <s v="992020"/>
    <x v="1"/>
    <s v="E"/>
    <m/>
    <m/>
    <m/>
    <s v="SECTEUR BLANC"/>
    <m/>
    <m/>
    <m/>
    <m/>
    <m/>
    <m/>
    <m/>
    <d v="2024-12-01T00:00:00"/>
    <m/>
    <s v="05"/>
    <m/>
    <m/>
    <m/>
    <s v="415"/>
    <m/>
    <m/>
    <m/>
    <m/>
    <m/>
    <m/>
    <m/>
    <m/>
    <m/>
    <m/>
    <m/>
    <m/>
    <m/>
    <m/>
    <s v="FREDERIC MESTRE"/>
    <s v="071251"/>
    <s v="REGION GRAND SUD"/>
    <s v="306077"/>
    <s v="JONATHAN THIEBAUD"/>
    <s v="100 IMD"/>
    <x v="26"/>
    <x v="26"/>
    <s v="305395"/>
    <s v="LUDOVIC LE VERGE"/>
    <s v="200 IMP"/>
    <x v="77"/>
    <x v="77"/>
    <s v="305926"/>
    <s v="LAURA FRANKLIN"/>
    <s v="440 CCT"/>
    <s v="HC"/>
    <s v="992020"/>
    <s v="SECTEUR BLANC"/>
  </r>
  <r>
    <n v="992019"/>
    <n v="50101194"/>
    <x v="0"/>
    <s v="REGION GRAND SUD"/>
    <x v="0"/>
    <s v="50101194"/>
    <s v="992019"/>
    <x v="1"/>
    <s v="E"/>
    <m/>
    <m/>
    <m/>
    <s v="SECTEUR BLANC"/>
    <m/>
    <m/>
    <m/>
    <m/>
    <m/>
    <m/>
    <m/>
    <d v="2024-12-01T00:00:00"/>
    <m/>
    <s v="05"/>
    <m/>
    <m/>
    <m/>
    <s v="414"/>
    <m/>
    <m/>
    <m/>
    <m/>
    <m/>
    <m/>
    <m/>
    <m/>
    <m/>
    <m/>
    <m/>
    <m/>
    <m/>
    <m/>
    <s v="FREDERIC MESTRE"/>
    <s v="071251"/>
    <s v="REGION GRAND SUD"/>
    <s v="306077"/>
    <s v="JONATHAN THIEBAUD"/>
    <s v="100 IMD"/>
    <x v="26"/>
    <x v="26"/>
    <s v="305395"/>
    <s v="LUDOVIC LE VERGE"/>
    <s v="200 IMP"/>
    <x v="77"/>
    <x v="77"/>
    <s v="184936"/>
    <s v="JEAN-PASCAL BRAU-NOGUE"/>
    <s v="370 CC.E"/>
    <s v="HC"/>
    <s v="992019"/>
    <s v="SECTEUR BLANC"/>
  </r>
  <r>
    <n v="992005"/>
    <n v="50101193"/>
    <x v="0"/>
    <s v="REGION GRAND OUEST"/>
    <x v="0"/>
    <s v="50101193"/>
    <s v="992005"/>
    <x v="1"/>
    <s v="E"/>
    <m/>
    <m/>
    <m/>
    <s v="SECTEUR BLANC"/>
    <m/>
    <m/>
    <m/>
    <m/>
    <m/>
    <m/>
    <m/>
    <d v="2024-10-01T00:00:00"/>
    <m/>
    <s v="05"/>
    <m/>
    <m/>
    <m/>
    <s v="411"/>
    <m/>
    <m/>
    <m/>
    <m/>
    <m/>
    <m/>
    <m/>
    <m/>
    <m/>
    <m/>
    <m/>
    <m/>
    <m/>
    <m/>
    <s v="MATHIEU CHEMIN"/>
    <s v="071590"/>
    <s v="REGION GRAND OUEST"/>
    <s v="300602"/>
    <s v="MARYAN HARY"/>
    <s v="100 IMD"/>
    <x v="5"/>
    <x v="5"/>
    <s v="162078"/>
    <s v="JEAN-MICHEL VIGNERES"/>
    <s v="200 IMP"/>
    <x v="5"/>
    <x v="5"/>
    <s v="305966"/>
    <s v="VALERIE MACQUET"/>
    <s v="440 CCT"/>
    <s v="HC"/>
    <s v="992005"/>
    <s v="SECTEUR BLANC"/>
  </r>
  <r>
    <n v="992004"/>
    <n v="50101192"/>
    <x v="0"/>
    <s v="REGION GRAND SUD"/>
    <x v="0"/>
    <s v="50101192"/>
    <s v="992004"/>
    <x v="1"/>
    <s v="E"/>
    <m/>
    <m/>
    <m/>
    <s v="SECTEUR BLANC"/>
    <m/>
    <m/>
    <m/>
    <m/>
    <m/>
    <m/>
    <m/>
    <d v="2024-12-01T00:00:00"/>
    <m/>
    <s v="05"/>
    <m/>
    <m/>
    <m/>
    <s v="410"/>
    <m/>
    <m/>
    <m/>
    <m/>
    <m/>
    <m/>
    <m/>
    <m/>
    <m/>
    <m/>
    <m/>
    <m/>
    <m/>
    <m/>
    <s v="FREDERIC MESTRE"/>
    <s v="071251"/>
    <s v="REGION GRAND SUD"/>
    <s v="306077"/>
    <s v="JONATHAN THIEBAUD"/>
    <s v="100 IMD"/>
    <x v="26"/>
    <x v="26"/>
    <s v="305395"/>
    <s v="LUDOVIC LE VERGE"/>
    <s v="200 IMP"/>
    <x v="77"/>
    <x v="77"/>
    <m/>
    <m/>
    <m/>
    <m/>
    <s v="992004"/>
    <s v="SECTEUR BLANC"/>
  </r>
  <r>
    <n v="992003"/>
    <n v="50101191"/>
    <x v="0"/>
    <s v="REGION GRAND OUEST"/>
    <x v="0"/>
    <s v="50101191"/>
    <s v="992003"/>
    <x v="1"/>
    <s v="E"/>
    <m/>
    <m/>
    <m/>
    <s v="SECTEUR BLANC"/>
    <m/>
    <m/>
    <m/>
    <m/>
    <m/>
    <m/>
    <m/>
    <d v="2024-10-01T00:00:00"/>
    <m/>
    <s v="05"/>
    <m/>
    <m/>
    <m/>
    <s v="409"/>
    <m/>
    <m/>
    <m/>
    <m/>
    <m/>
    <m/>
    <m/>
    <m/>
    <m/>
    <m/>
    <m/>
    <m/>
    <m/>
    <m/>
    <s v="MATHIEU CHEMIN"/>
    <s v="071590"/>
    <s v="REGION GRAND OUEST"/>
    <s v="300602"/>
    <s v="MARYAN HARY"/>
    <s v="100 IMD"/>
    <x v="5"/>
    <x v="5"/>
    <s v="162078"/>
    <s v="JEAN-MICHEL VIGNERES"/>
    <s v="200 IMP"/>
    <x v="5"/>
    <x v="5"/>
    <s v="305148"/>
    <s v="ILHAME ADDA BENATIA"/>
    <s v="440 CCT"/>
    <s v="HC"/>
    <s v="992003"/>
    <s v="SECTEUR BLANC"/>
  </r>
  <r>
    <n v="992001"/>
    <n v="50101190"/>
    <x v="0"/>
    <s v="REGION GRAND OUEST"/>
    <x v="0"/>
    <s v="50101190"/>
    <s v="992001"/>
    <x v="1"/>
    <s v="E"/>
    <m/>
    <m/>
    <m/>
    <s v="SECTEUR BLANC"/>
    <m/>
    <m/>
    <m/>
    <m/>
    <m/>
    <m/>
    <m/>
    <d v="2024-10-01T00:00:00"/>
    <m/>
    <s v="05"/>
    <m/>
    <m/>
    <m/>
    <s v="407"/>
    <m/>
    <m/>
    <m/>
    <m/>
    <m/>
    <m/>
    <m/>
    <m/>
    <m/>
    <m/>
    <m/>
    <m/>
    <m/>
    <m/>
    <s v="MATHIEU CHEMIN"/>
    <s v="071590"/>
    <s v="REGION GRAND OUEST"/>
    <s v="300602"/>
    <s v="MARYAN HARY"/>
    <s v="100 IMD"/>
    <x v="5"/>
    <x v="5"/>
    <s v="162078"/>
    <s v="JEAN-MICHEL VIGNERES"/>
    <s v="200 IMP"/>
    <x v="5"/>
    <x v="5"/>
    <s v="305676"/>
    <s v="NATHALIE MORIN"/>
    <s v="440 CCT"/>
    <s v="HC"/>
    <s v="992001"/>
    <s v="SECTEUR BLANC"/>
  </r>
  <r>
    <n v="991991"/>
    <n v="50101188"/>
    <x v="0"/>
    <s v="REGION CENTRE EST"/>
    <x v="0"/>
    <s v="50101188"/>
    <s v="991991"/>
    <x v="1"/>
    <s v="E"/>
    <m/>
    <m/>
    <m/>
    <s v="SECTEUR BLANC"/>
    <m/>
    <m/>
    <m/>
    <m/>
    <m/>
    <m/>
    <m/>
    <d v="2024-12-01T00:00:00"/>
    <m/>
    <s v="05"/>
    <m/>
    <m/>
    <m/>
    <s v="400"/>
    <m/>
    <m/>
    <m/>
    <m/>
    <m/>
    <m/>
    <m/>
    <m/>
    <m/>
    <m/>
    <m/>
    <m/>
    <m/>
    <m/>
    <s v="JEROME CARPANETTO"/>
    <s v="900582"/>
    <s v="REGION CENTRE EST"/>
    <s v="304393"/>
    <s v="NICOLAS THIALLET"/>
    <s v="100 IMD"/>
    <x v="36"/>
    <x v="36"/>
    <s v="304557"/>
    <s v="BENJAMIN PINGUET"/>
    <s v="200 IMP"/>
    <x v="64"/>
    <x v="64"/>
    <s v="304824"/>
    <s v="LAILA BENALI"/>
    <s v="440 CCT"/>
    <s v="HC"/>
    <s v="991991"/>
    <s v="SECTEUR BLANC"/>
  </r>
  <r>
    <n v="991988"/>
    <n v="50101187"/>
    <x v="0"/>
    <s v="REGION GRAND OUEST"/>
    <x v="0"/>
    <s v="50101187"/>
    <s v="991988"/>
    <x v="1"/>
    <s v="E"/>
    <m/>
    <m/>
    <m/>
    <s v="SECTEUR BLANC"/>
    <m/>
    <m/>
    <m/>
    <m/>
    <m/>
    <m/>
    <m/>
    <d v="2024-10-01T00:00:00"/>
    <m/>
    <s v="05"/>
    <m/>
    <m/>
    <m/>
    <s v="084"/>
    <m/>
    <m/>
    <m/>
    <m/>
    <m/>
    <m/>
    <m/>
    <m/>
    <m/>
    <m/>
    <m/>
    <m/>
    <m/>
    <m/>
    <s v="MATHIEU CHEMIN"/>
    <s v="071590"/>
    <s v="REGION GRAND OUEST"/>
    <s v="190433"/>
    <s v="JOHANN GUIHARD"/>
    <s v="100 IMD"/>
    <x v="13"/>
    <x v="13"/>
    <s v="191022"/>
    <s v="FLORENT FOURNIGAULT"/>
    <s v="200 IMP"/>
    <x v="15"/>
    <x v="15"/>
    <s v="305634"/>
    <s v="EMMANUEL GARRAUX"/>
    <s v="440 CCT"/>
    <s v="HC"/>
    <s v="991988"/>
    <s v="SECTEUR BLANC"/>
  </r>
  <r>
    <n v="991987"/>
    <n v="50101186"/>
    <x v="0"/>
    <s v="REGION GRAND OUEST"/>
    <x v="0"/>
    <s v="50101186"/>
    <s v="991987"/>
    <x v="1"/>
    <s v="E"/>
    <m/>
    <m/>
    <m/>
    <s v="SECTEUR BLANC"/>
    <m/>
    <m/>
    <m/>
    <m/>
    <m/>
    <m/>
    <m/>
    <d v="2024-10-01T00:00:00"/>
    <m/>
    <s v="05"/>
    <m/>
    <m/>
    <m/>
    <s v="083"/>
    <m/>
    <m/>
    <m/>
    <m/>
    <m/>
    <m/>
    <m/>
    <m/>
    <m/>
    <m/>
    <m/>
    <m/>
    <m/>
    <m/>
    <s v="MATHIEU CHEMIN"/>
    <s v="071590"/>
    <s v="REGION GRAND OUEST"/>
    <s v="190433"/>
    <s v="JOHANN GUIHARD"/>
    <s v="100 IMD"/>
    <x v="13"/>
    <x v="13"/>
    <s v="191022"/>
    <s v="FLORENT FOURNIGAULT"/>
    <s v="200 IMP"/>
    <x v="15"/>
    <x v="15"/>
    <s v="302668"/>
    <s v="CAROLINE COUSIN"/>
    <s v="370 CC.E"/>
    <s v="HC"/>
    <s v="991987"/>
    <s v="SECTEUR BLANC"/>
  </r>
  <r>
    <n v="991981"/>
    <n v="50101185"/>
    <x v="0"/>
    <s v="REGION GRAND SUD"/>
    <x v="0"/>
    <s v="50101185"/>
    <s v="991981"/>
    <x v="1"/>
    <s v="E"/>
    <m/>
    <m/>
    <m/>
    <s v="SECTEUR BLANC"/>
    <m/>
    <m/>
    <m/>
    <m/>
    <m/>
    <m/>
    <m/>
    <d v="2024-12-01T00:00:00"/>
    <m/>
    <s v="05"/>
    <m/>
    <m/>
    <m/>
    <s v="772"/>
    <m/>
    <m/>
    <m/>
    <m/>
    <m/>
    <m/>
    <m/>
    <m/>
    <m/>
    <m/>
    <m/>
    <m/>
    <m/>
    <m/>
    <s v="FREDERIC MESTRE"/>
    <s v="071251"/>
    <s v="REGION GRAND SUD"/>
    <s v="305131"/>
    <s v="BAPTISTE CHIKLI"/>
    <s v="100 IMD"/>
    <x v="12"/>
    <x v="12"/>
    <m/>
    <m/>
    <m/>
    <x v="44"/>
    <x v="44"/>
    <m/>
    <m/>
    <m/>
    <m/>
    <s v="991981"/>
    <s v="SECTEUR BLANC"/>
  </r>
  <r>
    <n v="991974"/>
    <n v="50101184"/>
    <x v="0"/>
    <s v="REGION GRAND SUD"/>
    <x v="0"/>
    <s v="50101184"/>
    <s v="991974"/>
    <x v="1"/>
    <s v="E"/>
    <m/>
    <m/>
    <m/>
    <s v="SECTEUR BLANC"/>
    <m/>
    <m/>
    <m/>
    <m/>
    <m/>
    <m/>
    <m/>
    <d v="2024-12-01T00:00:00"/>
    <m/>
    <s v="05"/>
    <m/>
    <m/>
    <m/>
    <s v="765"/>
    <m/>
    <m/>
    <m/>
    <m/>
    <m/>
    <m/>
    <m/>
    <m/>
    <m/>
    <m/>
    <m/>
    <m/>
    <m/>
    <m/>
    <s v="FREDERIC MESTRE"/>
    <s v="071251"/>
    <s v="REGION GRAND SUD"/>
    <s v="305131"/>
    <s v="BAPTISTE CHIKLI"/>
    <s v="100 IMD"/>
    <x v="12"/>
    <x v="12"/>
    <m/>
    <m/>
    <m/>
    <x v="44"/>
    <x v="44"/>
    <m/>
    <m/>
    <m/>
    <m/>
    <s v="991974"/>
    <s v="SECTEUR BLANC"/>
  </r>
  <r>
    <n v="991970"/>
    <n v="50101183"/>
    <x v="0"/>
    <s v="REGION GRAND SUD"/>
    <x v="0"/>
    <s v="50101183"/>
    <s v="991970"/>
    <x v="1"/>
    <s v="E"/>
    <m/>
    <m/>
    <m/>
    <s v="SECTEUR BLANC"/>
    <m/>
    <m/>
    <m/>
    <m/>
    <m/>
    <m/>
    <m/>
    <d v="2024-12-01T00:00:00"/>
    <m/>
    <s v="05"/>
    <m/>
    <m/>
    <m/>
    <s v="778"/>
    <m/>
    <m/>
    <m/>
    <m/>
    <m/>
    <m/>
    <m/>
    <m/>
    <m/>
    <m/>
    <m/>
    <m/>
    <m/>
    <m/>
    <s v="FREDERIC MESTRE"/>
    <s v="071251"/>
    <s v="REGION GRAND SUD"/>
    <s v="305131"/>
    <s v="BAPTISTE CHIKLI"/>
    <s v="100 IMD"/>
    <x v="12"/>
    <x v="12"/>
    <m/>
    <m/>
    <m/>
    <x v="44"/>
    <x v="44"/>
    <m/>
    <m/>
    <m/>
    <m/>
    <s v="991970"/>
    <s v="SECTEUR BLANC"/>
  </r>
  <r>
    <n v="991966"/>
    <n v="50101182"/>
    <x v="0"/>
    <s v="REGION GRAND SUD"/>
    <x v="0"/>
    <s v="50101182"/>
    <s v="991966"/>
    <x v="1"/>
    <s v="E"/>
    <m/>
    <m/>
    <m/>
    <s v="SECTEUR BLANC"/>
    <m/>
    <m/>
    <m/>
    <m/>
    <m/>
    <m/>
    <m/>
    <d v="2024-11-01T00:00:00"/>
    <m/>
    <s v="05"/>
    <m/>
    <m/>
    <m/>
    <s v="561"/>
    <m/>
    <m/>
    <m/>
    <m/>
    <m/>
    <m/>
    <m/>
    <m/>
    <m/>
    <m/>
    <m/>
    <m/>
    <m/>
    <m/>
    <s v="FREDERIC MESTRE"/>
    <s v="071251"/>
    <s v="REGION GRAND SUD"/>
    <s v="182484"/>
    <s v="SYLVAIN KERLOC H"/>
    <s v="100 IMD"/>
    <x v="24"/>
    <x v="24"/>
    <m/>
    <m/>
    <m/>
    <x v="98"/>
    <x v="98"/>
    <s v="192071"/>
    <s v="SANDRINE FOI"/>
    <s v="440 CCT"/>
    <s v="HC"/>
    <s v="991966"/>
    <s v="SECTEUR BLANC"/>
  </r>
  <r>
    <n v="991964"/>
    <n v="50101181"/>
    <x v="0"/>
    <s v="REGION CENTRE EST"/>
    <x v="0"/>
    <s v="50101181"/>
    <s v="991964"/>
    <x v="1"/>
    <s v="E"/>
    <m/>
    <m/>
    <m/>
    <s v="SECTEUR BLANC"/>
    <m/>
    <m/>
    <m/>
    <m/>
    <m/>
    <m/>
    <m/>
    <d v="2024-12-01T00:00:00"/>
    <m/>
    <s v="05"/>
    <m/>
    <m/>
    <m/>
    <s v="357"/>
    <m/>
    <m/>
    <m/>
    <m/>
    <m/>
    <m/>
    <m/>
    <m/>
    <m/>
    <m/>
    <m/>
    <m/>
    <m/>
    <m/>
    <s v="JEROME CARPANETTO"/>
    <s v="900582"/>
    <s v="REGION CENTRE EST"/>
    <s v="182240"/>
    <s v="FREDERIC MARTINELLI"/>
    <s v="100 IMD"/>
    <x v="2"/>
    <x v="2"/>
    <s v="188461"/>
    <s v="FRANCK BABISKI"/>
    <s v="200 IMP"/>
    <x v="20"/>
    <x v="20"/>
    <s v="305531"/>
    <s v="JEREMIE BLEAS"/>
    <s v="440 CCT"/>
    <s v="HC"/>
    <s v="991964"/>
    <s v="SECTEUR BLANC"/>
  </r>
  <r>
    <n v="991963"/>
    <n v="50101180"/>
    <x v="0"/>
    <s v="REGION CENTRE EST"/>
    <x v="0"/>
    <s v="50101180"/>
    <s v="991963"/>
    <x v="1"/>
    <s v="E"/>
    <m/>
    <m/>
    <m/>
    <s v="SECTEUR BLANC"/>
    <m/>
    <m/>
    <m/>
    <m/>
    <m/>
    <m/>
    <m/>
    <d v="2024-12-01T00:00:00"/>
    <m/>
    <s v="05"/>
    <m/>
    <m/>
    <m/>
    <s v="356"/>
    <m/>
    <m/>
    <m/>
    <m/>
    <m/>
    <m/>
    <m/>
    <m/>
    <m/>
    <m/>
    <m/>
    <m/>
    <m/>
    <m/>
    <s v="JEROME CARPANETTO"/>
    <s v="900582"/>
    <s v="REGION CENTRE EST"/>
    <s v="182240"/>
    <s v="FREDERIC MARTINELLI"/>
    <s v="100 IMD"/>
    <x v="2"/>
    <x v="2"/>
    <s v="188461"/>
    <s v="FRANCK BABISKI"/>
    <s v="200 IMP"/>
    <x v="20"/>
    <x v="20"/>
    <s v="189303"/>
    <s v="ANTONIO COIMBRA"/>
    <s v="440 CCT"/>
    <s v="HC"/>
    <s v="991963"/>
    <s v="SECTEUR BLANC"/>
  </r>
  <r>
    <n v="991958"/>
    <n v="50101179"/>
    <x v="0"/>
    <s v="REGION CENTRE EST"/>
    <x v="0"/>
    <s v="50101179"/>
    <s v="991958"/>
    <x v="1"/>
    <s v="E"/>
    <m/>
    <m/>
    <m/>
    <s v="SECTEUR BLANC"/>
    <m/>
    <m/>
    <m/>
    <m/>
    <m/>
    <m/>
    <m/>
    <d v="2024-12-01T00:00:00"/>
    <m/>
    <s v="05"/>
    <m/>
    <m/>
    <m/>
    <s v="355"/>
    <m/>
    <m/>
    <m/>
    <m/>
    <m/>
    <m/>
    <m/>
    <m/>
    <m/>
    <m/>
    <m/>
    <m/>
    <m/>
    <m/>
    <s v="JEROME CARPANETTO"/>
    <s v="900582"/>
    <s v="REGION CENTRE EST"/>
    <s v="182240"/>
    <s v="FREDERIC MARTINELLI"/>
    <s v="100 IMD"/>
    <x v="2"/>
    <x v="2"/>
    <m/>
    <m/>
    <m/>
    <x v="19"/>
    <x v="19"/>
    <s v="304262"/>
    <s v="BRICE AZZOPARDI"/>
    <s v="440 CCT"/>
    <s v="HC"/>
    <s v="991958"/>
    <s v="SECTEUR BLANC"/>
  </r>
  <r>
    <n v="991957"/>
    <n v="50101178"/>
    <x v="0"/>
    <s v="REGION CENTRE EST"/>
    <x v="0"/>
    <s v="50101178"/>
    <s v="991957"/>
    <x v="1"/>
    <s v="E"/>
    <m/>
    <m/>
    <m/>
    <s v="SECTEUR BLANC"/>
    <m/>
    <m/>
    <m/>
    <m/>
    <m/>
    <m/>
    <m/>
    <d v="2024-12-01T00:00:00"/>
    <m/>
    <s v="05"/>
    <m/>
    <m/>
    <m/>
    <s v="354"/>
    <m/>
    <m/>
    <m/>
    <m/>
    <m/>
    <m/>
    <m/>
    <m/>
    <m/>
    <m/>
    <m/>
    <m/>
    <m/>
    <m/>
    <s v="JEROME CARPANETTO"/>
    <s v="900582"/>
    <s v="REGION CENTRE EST"/>
    <s v="182240"/>
    <s v="FREDERIC MARTINELLI"/>
    <s v="100 IMD"/>
    <x v="2"/>
    <x v="2"/>
    <s v="188461"/>
    <s v="FRANCK BABISKI"/>
    <s v="200 IMP"/>
    <x v="20"/>
    <x v="20"/>
    <s v="305769"/>
    <s v="GWENDAL LE CLOUEREC"/>
    <s v="440 CCT"/>
    <s v="HC"/>
    <s v="991957"/>
    <s v="SECTEUR BLANC"/>
  </r>
  <r>
    <n v="991956"/>
    <n v="50101177"/>
    <x v="0"/>
    <s v="REGION CENTRE EST"/>
    <x v="0"/>
    <s v="50101177"/>
    <s v="991956"/>
    <x v="1"/>
    <s v="E"/>
    <m/>
    <m/>
    <m/>
    <s v="SECTEUR BLANC"/>
    <m/>
    <m/>
    <m/>
    <m/>
    <m/>
    <m/>
    <m/>
    <d v="2024-12-01T00:00:00"/>
    <m/>
    <s v="05"/>
    <m/>
    <m/>
    <m/>
    <s v="353"/>
    <m/>
    <m/>
    <m/>
    <m/>
    <m/>
    <m/>
    <m/>
    <m/>
    <m/>
    <m/>
    <m/>
    <m/>
    <m/>
    <m/>
    <s v="JEROME CARPANETTO"/>
    <s v="900582"/>
    <s v="REGION CENTRE EST"/>
    <s v="182240"/>
    <s v="FREDERIC MARTINELLI"/>
    <s v="100 IMD"/>
    <x v="2"/>
    <x v="2"/>
    <s v="188461"/>
    <s v="FRANCK BABISKI"/>
    <s v="200 IMP"/>
    <x v="20"/>
    <x v="20"/>
    <m/>
    <m/>
    <m/>
    <m/>
    <s v="991956"/>
    <s v="SECTEUR BLANC"/>
  </r>
  <r>
    <n v="991949"/>
    <n v="50101176"/>
    <x v="0"/>
    <s v="REGION GRAND SUD"/>
    <x v="0"/>
    <s v="50101176"/>
    <s v="991949"/>
    <x v="1"/>
    <s v="E"/>
    <m/>
    <m/>
    <m/>
    <s v="SECTEUR BLANC"/>
    <m/>
    <m/>
    <m/>
    <m/>
    <m/>
    <m/>
    <m/>
    <d v="2024-12-01T00:00:00"/>
    <m/>
    <s v="05"/>
    <m/>
    <m/>
    <m/>
    <s v="578"/>
    <m/>
    <m/>
    <m/>
    <m/>
    <m/>
    <m/>
    <m/>
    <m/>
    <m/>
    <m/>
    <m/>
    <m/>
    <m/>
    <m/>
    <s v="FREDERIC MESTRE"/>
    <s v="071251"/>
    <s v="REGION GRAND SUD"/>
    <s v="182484"/>
    <s v="SYLVAIN KERLOC H"/>
    <s v="100 IMD"/>
    <x v="24"/>
    <x v="24"/>
    <m/>
    <m/>
    <m/>
    <x v="98"/>
    <x v="98"/>
    <m/>
    <m/>
    <m/>
    <m/>
    <s v="991949"/>
    <s v="SECTEUR BLANC"/>
  </r>
  <r>
    <n v="991948"/>
    <n v="50101175"/>
    <x v="0"/>
    <s v="REGION GRAND SUD"/>
    <x v="0"/>
    <s v="50101175"/>
    <s v="991948"/>
    <x v="1"/>
    <s v="E"/>
    <m/>
    <m/>
    <m/>
    <s v="SECTEUR BLANC"/>
    <m/>
    <m/>
    <m/>
    <m/>
    <m/>
    <m/>
    <m/>
    <d v="2024-12-01T00:00:00"/>
    <m/>
    <s v="05"/>
    <m/>
    <m/>
    <m/>
    <s v="570"/>
    <m/>
    <m/>
    <m/>
    <m/>
    <m/>
    <m/>
    <m/>
    <m/>
    <m/>
    <m/>
    <m/>
    <m/>
    <m/>
    <m/>
    <s v="FREDERIC MESTRE"/>
    <s v="071251"/>
    <s v="REGION GRAND SUD"/>
    <s v="182484"/>
    <s v="SYLVAIN KERLOC H"/>
    <s v="100 IMD"/>
    <x v="24"/>
    <x v="24"/>
    <m/>
    <m/>
    <m/>
    <x v="98"/>
    <x v="98"/>
    <s v="306512"/>
    <s v="LAETITIA COURTOIS"/>
    <s v="445 CCA"/>
    <s v="HC"/>
    <s v="991948"/>
    <s v="SECTEUR BLANC"/>
  </r>
  <r>
    <n v="991947"/>
    <n v="50101174"/>
    <x v="0"/>
    <s v="REGION ILE DE FRANCE NORD"/>
    <x v="0"/>
    <s v="50101174"/>
    <s v="991947"/>
    <x v="1"/>
    <s v="E"/>
    <m/>
    <m/>
    <m/>
    <s v="SECTEUR BLANC"/>
    <m/>
    <m/>
    <m/>
    <m/>
    <m/>
    <m/>
    <m/>
    <d v="2024-12-01T00:00:00"/>
    <m/>
    <s v="05"/>
    <m/>
    <m/>
    <m/>
    <s v="352"/>
    <m/>
    <m/>
    <m/>
    <m/>
    <m/>
    <m/>
    <m/>
    <m/>
    <m/>
    <m/>
    <m/>
    <m/>
    <m/>
    <m/>
    <s v="CATHERINE BLANCKAERT"/>
    <s v="071030"/>
    <s v="REGION ILE DE FRANCE NORD"/>
    <s v="193005"/>
    <s v="SEBASTIEN COTE"/>
    <s v="100 IMD"/>
    <x v="18"/>
    <x v="18"/>
    <s v="186035"/>
    <s v="SEBASTIEN CAVELIER"/>
    <s v="200 IMP"/>
    <x v="102"/>
    <x v="102"/>
    <m/>
    <m/>
    <m/>
    <m/>
    <s v="991947"/>
    <s v="SECTEUR BLANC"/>
  </r>
  <r>
    <n v="991896"/>
    <n v="50101173"/>
    <x v="0"/>
    <s v="REGION ILE DE FRANCE NORD"/>
    <x v="0"/>
    <s v="50101173"/>
    <s v="991896"/>
    <x v="1"/>
    <s v="E"/>
    <m/>
    <m/>
    <m/>
    <s v="SECTEUR BLANC"/>
    <m/>
    <m/>
    <m/>
    <m/>
    <m/>
    <m/>
    <m/>
    <d v="2024-12-01T00:00:00"/>
    <m/>
    <s v="05"/>
    <m/>
    <m/>
    <m/>
    <s v="281"/>
    <m/>
    <m/>
    <m/>
    <m/>
    <m/>
    <m/>
    <m/>
    <m/>
    <m/>
    <m/>
    <m/>
    <m/>
    <m/>
    <m/>
    <s v="CATHERINE BLANCKAERT"/>
    <s v="071030"/>
    <s v="REGION ILE DE FRANCE NORD"/>
    <s v="302041"/>
    <s v="DAPHNEE JULLION"/>
    <s v="100 IMD"/>
    <x v="1"/>
    <x v="1"/>
    <s v="302511"/>
    <s v="OLIVIER MACIGNO"/>
    <s v="200 IMP"/>
    <x v="53"/>
    <x v="53"/>
    <s v="304192"/>
    <s v="JEROME CADIN"/>
    <s v="441 CCTM"/>
    <s v="HC"/>
    <s v="991896"/>
    <s v="SECTEUR BLANC"/>
  </r>
  <r>
    <n v="991857"/>
    <n v="50101172"/>
    <x v="0"/>
    <s v="REGION GRAND SUD"/>
    <x v="0"/>
    <s v="50101172"/>
    <s v="991857"/>
    <x v="1"/>
    <s v="F"/>
    <m/>
    <m/>
    <m/>
    <s v="SECTEUR BLANC"/>
    <m/>
    <m/>
    <m/>
    <m/>
    <m/>
    <m/>
    <m/>
    <d v="2024-10-01T00:00:00"/>
    <m/>
    <s v="05"/>
    <m/>
    <m/>
    <m/>
    <m/>
    <m/>
    <m/>
    <m/>
    <m/>
    <m/>
    <m/>
    <m/>
    <m/>
    <m/>
    <m/>
    <m/>
    <m/>
    <m/>
    <m/>
    <s v="FREDERIC MESTRE"/>
    <s v="071251"/>
    <s v="REGION GRAND SUD"/>
    <s v="190355"/>
    <s v="FABIO FRACASSETTI"/>
    <s v="100 IMD"/>
    <x v="9"/>
    <x v="9"/>
    <s v="304877"/>
    <s v="YOAN CENEDESE"/>
    <s v="200 IMP"/>
    <x v="10"/>
    <x v="10"/>
    <s v="177400"/>
    <s v="GUY BALDACCHINO"/>
    <s v="440 CCT"/>
    <s v="HC"/>
    <s v="991857"/>
    <s v="SECTEUR BLANC"/>
  </r>
  <r>
    <n v="991847"/>
    <n v="50101171"/>
    <x v="0"/>
    <s v="REGION CENTRE EST"/>
    <x v="0"/>
    <s v="50101171"/>
    <s v="991847"/>
    <x v="1"/>
    <s v="E"/>
    <m/>
    <m/>
    <m/>
    <s v="SECTEUR BLANC"/>
    <m/>
    <m/>
    <m/>
    <m/>
    <m/>
    <m/>
    <m/>
    <d v="2024-12-01T00:00:00"/>
    <m/>
    <s v="05"/>
    <m/>
    <m/>
    <m/>
    <s v="350"/>
    <m/>
    <m/>
    <m/>
    <m/>
    <m/>
    <m/>
    <m/>
    <m/>
    <m/>
    <m/>
    <m/>
    <m/>
    <m/>
    <m/>
    <s v="JEROME CARPANETTO"/>
    <s v="900582"/>
    <s v="REGION CENTRE EST"/>
    <s v="193601"/>
    <s v="PIERRICK MORTIER"/>
    <s v="100 IMD"/>
    <x v="30"/>
    <x v="30"/>
    <s v="172935"/>
    <s v="PATRICK HABAY"/>
    <s v="200 IMP"/>
    <x v="46"/>
    <x v="46"/>
    <s v="304358"/>
    <s v="PAULIN NJIKI NYA"/>
    <s v="440 CCT"/>
    <s v="HC"/>
    <s v="991847"/>
    <s v="SECTEUR BLANC"/>
  </r>
  <r>
    <n v="991845"/>
    <n v="50101170"/>
    <x v="0"/>
    <s v="REGION GRAND SUD"/>
    <x v="0"/>
    <s v="50101170"/>
    <s v="991845"/>
    <x v="1"/>
    <s v="E"/>
    <m/>
    <m/>
    <m/>
    <s v="SECTEUR BLANC"/>
    <m/>
    <m/>
    <m/>
    <m/>
    <m/>
    <m/>
    <m/>
    <d v="2024-10-01T00:00:00"/>
    <m/>
    <s v="05"/>
    <m/>
    <m/>
    <m/>
    <s v="260"/>
    <m/>
    <m/>
    <m/>
    <m/>
    <m/>
    <m/>
    <m/>
    <m/>
    <m/>
    <m/>
    <m/>
    <m/>
    <m/>
    <m/>
    <s v="FREDERIC MESTRE"/>
    <s v="071251"/>
    <s v="REGION GRAND SUD"/>
    <s v="305931"/>
    <s v="JULIEN KARIGER"/>
    <s v="100 IMD"/>
    <x v="6"/>
    <x v="6"/>
    <s v="185879"/>
    <s v="SEBASTIEN FOURGERON"/>
    <s v="200 IMP"/>
    <x v="6"/>
    <x v="6"/>
    <s v="191689"/>
    <s v="WILFRID ADEVAH"/>
    <s v="440 CCT"/>
    <s v="HC"/>
    <s v="991845"/>
    <s v="SECTEUR BLANC"/>
  </r>
  <r>
    <n v="991843"/>
    <n v="50101169"/>
    <x v="0"/>
    <s v="REGION GRAND SUD"/>
    <x v="0"/>
    <s v="50101169"/>
    <s v="991843"/>
    <x v="1"/>
    <s v="E"/>
    <m/>
    <m/>
    <m/>
    <s v="SECTEUR BLANC"/>
    <m/>
    <m/>
    <m/>
    <m/>
    <m/>
    <m/>
    <m/>
    <d v="2024-12-01T00:00:00"/>
    <m/>
    <s v="05"/>
    <m/>
    <m/>
    <m/>
    <s v="250"/>
    <m/>
    <m/>
    <m/>
    <m/>
    <m/>
    <m/>
    <m/>
    <m/>
    <m/>
    <m/>
    <m/>
    <m/>
    <m/>
    <m/>
    <s v="FREDERIC MESTRE"/>
    <s v="071251"/>
    <s v="REGION GRAND SUD"/>
    <s v="305931"/>
    <s v="JULIEN KARIGER"/>
    <s v="100 IMD"/>
    <x v="6"/>
    <x v="6"/>
    <s v="305212"/>
    <s v="CHARLOTTE JALLADEAU"/>
    <s v="310 CMA"/>
    <x v="9"/>
    <x v="9"/>
    <m/>
    <m/>
    <m/>
    <m/>
    <s v="991843"/>
    <s v="SECTEUR BLANC"/>
  </r>
  <r>
    <n v="991803"/>
    <n v="50101167"/>
    <x v="0"/>
    <s v="REGION GRAND SUD"/>
    <x v="0"/>
    <s v="50101167"/>
    <s v="991803"/>
    <x v="1"/>
    <s v="E"/>
    <m/>
    <m/>
    <m/>
    <s v="SECTEUR BLANC"/>
    <m/>
    <m/>
    <m/>
    <m/>
    <m/>
    <m/>
    <m/>
    <d v="2024-10-01T00:00:00"/>
    <m/>
    <s v="05"/>
    <m/>
    <m/>
    <m/>
    <s v="103"/>
    <m/>
    <m/>
    <m/>
    <m/>
    <m/>
    <m/>
    <m/>
    <m/>
    <m/>
    <m/>
    <m/>
    <m/>
    <m/>
    <m/>
    <s v="FREDERIC MESTRE"/>
    <s v="071251"/>
    <s v="REGION GRAND SUD"/>
    <s v="304665"/>
    <s v="FABRIZIA LEGGER"/>
    <s v="100 IMD"/>
    <x v="4"/>
    <x v="4"/>
    <s v="175757"/>
    <s v="JOURDAN PRINCE"/>
    <s v="200 IMP"/>
    <x v="49"/>
    <x v="49"/>
    <s v="192088"/>
    <s v="LUC DUPARD"/>
    <s v="440 CCT"/>
    <s v="HC"/>
    <s v="991803"/>
    <s v="SECTEUR BLANC"/>
  </r>
  <r>
    <n v="991801"/>
    <n v="50101166"/>
    <x v="0"/>
    <s v="REGION ILE DE FRANCE NORD"/>
    <x v="0"/>
    <s v="50101166"/>
    <s v="991801"/>
    <x v="1"/>
    <s v="E"/>
    <m/>
    <m/>
    <m/>
    <s v="SECTEUR BLANC"/>
    <m/>
    <m/>
    <m/>
    <m/>
    <m/>
    <m/>
    <m/>
    <d v="2024-12-01T00:00:00"/>
    <m/>
    <s v="05"/>
    <m/>
    <m/>
    <m/>
    <s v="279"/>
    <m/>
    <m/>
    <m/>
    <m/>
    <m/>
    <m/>
    <m/>
    <m/>
    <m/>
    <m/>
    <m/>
    <m/>
    <m/>
    <m/>
    <s v="CATHERINE BLANCKAERT"/>
    <s v="071030"/>
    <s v="REGION ILE DE FRANCE NORD"/>
    <s v="193254"/>
    <s v="DAVID BOURE"/>
    <s v="100 IMD"/>
    <x v="28"/>
    <x v="28"/>
    <s v="175986"/>
    <s v="DAVID OLICARD"/>
    <s v="200 IMP"/>
    <x v="73"/>
    <x v="73"/>
    <s v="301915"/>
    <s v="CELINE BESSE"/>
    <s v="440 CCT"/>
    <s v="HC"/>
    <s v="991801"/>
    <s v="SECTEUR BLANC"/>
  </r>
  <r>
    <n v="991799"/>
    <n v="50101165"/>
    <x v="0"/>
    <s v="REGION ILE DE FRANCE NORD"/>
    <x v="0"/>
    <s v="50101165"/>
    <s v="991799"/>
    <x v="1"/>
    <s v="E"/>
    <m/>
    <m/>
    <m/>
    <s v="SECTEUR BLANC"/>
    <m/>
    <m/>
    <m/>
    <m/>
    <m/>
    <m/>
    <m/>
    <d v="2024-12-01T00:00:00"/>
    <m/>
    <s v="05"/>
    <m/>
    <m/>
    <m/>
    <s v="277"/>
    <m/>
    <m/>
    <m/>
    <m/>
    <m/>
    <m/>
    <m/>
    <m/>
    <m/>
    <m/>
    <m/>
    <m/>
    <m/>
    <m/>
    <s v="CATHERINE BLANCKAERT"/>
    <s v="071030"/>
    <s v="REGION ILE DE FRANCE NORD"/>
    <s v="193254"/>
    <s v="DAVID BOURE"/>
    <s v="100 IMD"/>
    <x v="28"/>
    <x v="28"/>
    <s v="175986"/>
    <s v="DAVID OLICARD"/>
    <s v="200 IMP"/>
    <x v="73"/>
    <x v="73"/>
    <m/>
    <m/>
    <m/>
    <m/>
    <s v="991799"/>
    <s v="SECTEUR BLANC"/>
  </r>
  <r>
    <n v="991788"/>
    <n v="50101164"/>
    <x v="0"/>
    <s v="REGION ILE DE FRANCE NORD"/>
    <x v="0"/>
    <s v="50101164"/>
    <s v="991788"/>
    <x v="1"/>
    <s v="E"/>
    <m/>
    <m/>
    <m/>
    <s v="SECTEUR BLANC"/>
    <m/>
    <m/>
    <m/>
    <m/>
    <m/>
    <m/>
    <m/>
    <d v="2024-12-01T00:00:00"/>
    <m/>
    <s v="05"/>
    <m/>
    <m/>
    <m/>
    <s v="275"/>
    <m/>
    <m/>
    <m/>
    <m/>
    <m/>
    <m/>
    <m/>
    <m/>
    <m/>
    <m/>
    <m/>
    <m/>
    <m/>
    <m/>
    <s v="CATHERINE BLANCKAERT"/>
    <s v="071030"/>
    <s v="REGION ILE DE FRANCE NORD"/>
    <s v="193254"/>
    <s v="DAVID BOURE"/>
    <s v="100 IMD"/>
    <x v="28"/>
    <x v="28"/>
    <s v="175986"/>
    <s v="DAVID OLICARD"/>
    <s v="200 IMP"/>
    <x v="73"/>
    <x v="73"/>
    <s v="305675"/>
    <s v="DAPHNEE MEGNANT"/>
    <s v="440 CCT"/>
    <s v="HC"/>
    <s v="991788"/>
    <s v="SECTEUR BLANC"/>
  </r>
  <r>
    <n v="991773"/>
    <n v="50101163"/>
    <x v="0"/>
    <s v="REGION ILE DE FRANCE NORD"/>
    <x v="0"/>
    <s v="50101163"/>
    <s v="991773"/>
    <x v="1"/>
    <s v="E"/>
    <m/>
    <m/>
    <m/>
    <s v="SECTEUR BLANC"/>
    <m/>
    <m/>
    <m/>
    <m/>
    <m/>
    <m/>
    <m/>
    <d v="2024-12-01T00:00:00"/>
    <m/>
    <s v="05"/>
    <m/>
    <m/>
    <m/>
    <s v="346"/>
    <m/>
    <m/>
    <m/>
    <m/>
    <m/>
    <m/>
    <m/>
    <m/>
    <m/>
    <m/>
    <m/>
    <m/>
    <m/>
    <m/>
    <s v="CATHERINE BLANCKAERT"/>
    <s v="071030"/>
    <s v="REGION ILE DE FRANCE NORD"/>
    <s v="302041"/>
    <s v="DAPHNEE JULLION"/>
    <s v="100 IMD"/>
    <x v="1"/>
    <x v="1"/>
    <s v="305210"/>
    <s v="GUILLAUME DELPORTE"/>
    <s v="200 IMP"/>
    <x v="1"/>
    <x v="1"/>
    <s v="176945"/>
    <s v="CHRISTOPHE BOURGEOIS"/>
    <s v="386 IE"/>
    <s v="HC"/>
    <s v="991773"/>
    <s v="SECTEUR BLANC"/>
  </r>
  <r>
    <n v="991746"/>
    <n v="50101161"/>
    <x v="0"/>
    <s v="REGION ILE DE FRANCE NORD"/>
    <x v="0"/>
    <s v="50101161"/>
    <s v="991746"/>
    <x v="1"/>
    <s v="E"/>
    <m/>
    <m/>
    <m/>
    <s v="SECTEUR BLANC"/>
    <m/>
    <m/>
    <m/>
    <m/>
    <m/>
    <m/>
    <m/>
    <d v="2024-12-01T00:00:00"/>
    <m/>
    <s v="05"/>
    <m/>
    <m/>
    <m/>
    <s v="345"/>
    <m/>
    <m/>
    <m/>
    <m/>
    <m/>
    <m/>
    <m/>
    <m/>
    <m/>
    <m/>
    <m/>
    <m/>
    <m/>
    <m/>
    <s v="CATHERINE BLANCKAERT"/>
    <s v="071030"/>
    <s v="REGION ILE DE FRANCE NORD"/>
    <s v="302041"/>
    <s v="DAPHNEE JULLION"/>
    <s v="100 IMD"/>
    <x v="1"/>
    <x v="1"/>
    <s v="305210"/>
    <s v="GUILLAUME DELPORTE"/>
    <s v="200 IMP"/>
    <x v="1"/>
    <x v="1"/>
    <s v="305134"/>
    <s v="MERIEM ABID"/>
    <s v="440 CCT"/>
    <s v="HC"/>
    <s v="991746"/>
    <s v="SECTEUR BLANC"/>
  </r>
  <r>
    <n v="991744"/>
    <n v="50101160"/>
    <x v="0"/>
    <s v="REGION GRAND OUEST"/>
    <x v="0"/>
    <s v="50101160"/>
    <s v="991744"/>
    <x v="1"/>
    <s v="E"/>
    <m/>
    <m/>
    <m/>
    <s v="SECTEUR BLANC"/>
    <m/>
    <m/>
    <m/>
    <m/>
    <m/>
    <m/>
    <m/>
    <d v="2024-12-01T00:00:00"/>
    <m/>
    <s v="05"/>
    <m/>
    <m/>
    <m/>
    <s v="406"/>
    <m/>
    <m/>
    <m/>
    <m/>
    <m/>
    <m/>
    <m/>
    <m/>
    <m/>
    <m/>
    <m/>
    <m/>
    <m/>
    <m/>
    <s v="MATHIEU CHEMIN"/>
    <s v="071590"/>
    <s v="REGION GRAND OUEST"/>
    <s v="305493"/>
    <s v="AURELIE DEVILLIER"/>
    <s v="100 IMD"/>
    <x v="38"/>
    <x v="38"/>
    <s v="301609"/>
    <s v="MIKAEL DEBAIN"/>
    <s v="200 IMP"/>
    <x v="87"/>
    <x v="87"/>
    <s v="305142"/>
    <s v="JENNIFER DIAS"/>
    <s v="440 CCT"/>
    <s v="HC"/>
    <s v="991744"/>
    <s v="SECTEUR BLANC"/>
  </r>
  <r>
    <n v="991742"/>
    <n v="50101159"/>
    <x v="0"/>
    <s v="REGION ILE DE FRANCE NORD"/>
    <x v="0"/>
    <s v="50101159"/>
    <s v="991742"/>
    <x v="1"/>
    <s v="E"/>
    <m/>
    <m/>
    <m/>
    <s v="SECTEUR BLANC"/>
    <m/>
    <m/>
    <m/>
    <m/>
    <m/>
    <m/>
    <m/>
    <d v="2024-11-01T00:00:00"/>
    <m/>
    <s v="05"/>
    <m/>
    <m/>
    <m/>
    <s v="237"/>
    <m/>
    <m/>
    <m/>
    <m/>
    <m/>
    <m/>
    <m/>
    <m/>
    <m/>
    <m/>
    <m/>
    <m/>
    <m/>
    <m/>
    <s v="CATHERINE BLANCKAERT"/>
    <s v="071030"/>
    <s v="REGION ILE DE FRANCE NORD"/>
    <s v="305330"/>
    <s v="NICOLAS PHILIPPE"/>
    <s v="100 IMD"/>
    <x v="8"/>
    <x v="8"/>
    <s v="301593"/>
    <s v="SEBASTIEN VANUXEM"/>
    <s v="200 IMP"/>
    <x v="8"/>
    <x v="8"/>
    <s v="304908"/>
    <s v="HICHAM AIT KIZZI"/>
    <s v="440 CCT"/>
    <s v="HC"/>
    <s v="991742"/>
    <s v="SECTEUR BLANC"/>
  </r>
  <r>
    <n v="991741"/>
    <n v="50101158"/>
    <x v="0"/>
    <s v="REGION ILE DE FRANCE NORD"/>
    <x v="0"/>
    <s v="50101158"/>
    <s v="991741"/>
    <x v="1"/>
    <s v="E"/>
    <m/>
    <m/>
    <m/>
    <s v="SECTEUR BLANC"/>
    <m/>
    <m/>
    <m/>
    <m/>
    <m/>
    <m/>
    <m/>
    <d v="2024-11-01T00:00:00"/>
    <m/>
    <s v="05"/>
    <m/>
    <m/>
    <m/>
    <s v="235"/>
    <m/>
    <m/>
    <m/>
    <m/>
    <m/>
    <m/>
    <m/>
    <m/>
    <m/>
    <m/>
    <m/>
    <m/>
    <m/>
    <m/>
    <s v="CATHERINE BLANCKAERT"/>
    <s v="071030"/>
    <s v="REGION ILE DE FRANCE NORD"/>
    <s v="305330"/>
    <s v="NICOLAS PHILIPPE"/>
    <s v="100 IMD"/>
    <x v="8"/>
    <x v="8"/>
    <s v="301593"/>
    <s v="SEBASTIEN VANUXEM"/>
    <s v="200 IMP"/>
    <x v="8"/>
    <x v="8"/>
    <s v="193733"/>
    <s v="CHRISTOPHE HENNERON"/>
    <s v="370 CC.E"/>
    <s v="HC"/>
    <s v="991741"/>
    <s v="SECTEUR BLANC"/>
  </r>
  <r>
    <n v="991728"/>
    <n v="50101157"/>
    <x v="0"/>
    <s v="REGION GRAND OUEST"/>
    <x v="0"/>
    <s v="50101157"/>
    <s v="991728"/>
    <x v="1"/>
    <s v="E"/>
    <m/>
    <m/>
    <m/>
    <s v="SECTEUR BLANC"/>
    <m/>
    <m/>
    <m/>
    <m/>
    <m/>
    <m/>
    <m/>
    <d v="2024-12-01T00:00:00"/>
    <m/>
    <s v="05"/>
    <m/>
    <m/>
    <m/>
    <s v="082"/>
    <m/>
    <m/>
    <m/>
    <m/>
    <m/>
    <m/>
    <m/>
    <m/>
    <m/>
    <m/>
    <m/>
    <m/>
    <m/>
    <m/>
    <s v="MATHIEU CHEMIN"/>
    <s v="071590"/>
    <s v="REGION GRAND OUEST"/>
    <s v="306484"/>
    <s v="GUILLAUME LAUZANAS"/>
    <s v="100 IMD"/>
    <x v="21"/>
    <x v="21"/>
    <s v="303646"/>
    <s v="ROMAIN CHAUVET"/>
    <s v="200 IMP"/>
    <x v="26"/>
    <x v="26"/>
    <m/>
    <m/>
    <m/>
    <m/>
    <s v="991728"/>
    <s v="SECTEUR BLANC"/>
  </r>
  <r>
    <n v="991726"/>
    <n v="50101156"/>
    <x v="0"/>
    <s v="REGION GRAND OUEST"/>
    <x v="0"/>
    <s v="50101156"/>
    <s v="991726"/>
    <x v="1"/>
    <s v="E"/>
    <m/>
    <m/>
    <m/>
    <s v="SECTEUR BLANC"/>
    <m/>
    <m/>
    <m/>
    <m/>
    <m/>
    <m/>
    <m/>
    <d v="2024-12-01T00:00:00"/>
    <m/>
    <s v="05"/>
    <m/>
    <m/>
    <m/>
    <s v="081"/>
    <m/>
    <m/>
    <m/>
    <m/>
    <m/>
    <m/>
    <m/>
    <m/>
    <m/>
    <m/>
    <m/>
    <m/>
    <m/>
    <m/>
    <s v="MATHIEU CHEMIN"/>
    <s v="071590"/>
    <s v="REGION GRAND OUEST"/>
    <s v="306484"/>
    <s v="GUILLAUME LAUZANAS"/>
    <s v="100 IMD"/>
    <x v="21"/>
    <x v="21"/>
    <s v="305352"/>
    <s v="THIBAUT INIZAN"/>
    <s v="310 CMA"/>
    <x v="105"/>
    <x v="105"/>
    <m/>
    <m/>
    <m/>
    <m/>
    <s v="991726"/>
    <s v="SECTEUR BLANC"/>
  </r>
  <r>
    <n v="991725"/>
    <n v="50101155"/>
    <x v="0"/>
    <s v="REGION GRAND OUEST"/>
    <x v="0"/>
    <s v="50101155"/>
    <s v="991725"/>
    <x v="1"/>
    <s v="E"/>
    <m/>
    <m/>
    <m/>
    <s v="SECTEUR BLANC"/>
    <m/>
    <m/>
    <m/>
    <m/>
    <m/>
    <m/>
    <m/>
    <d v="2024-12-01T00:00:00"/>
    <m/>
    <s v="05"/>
    <m/>
    <m/>
    <m/>
    <s v="080"/>
    <m/>
    <m/>
    <m/>
    <m/>
    <m/>
    <m/>
    <m/>
    <m/>
    <m/>
    <m/>
    <m/>
    <m/>
    <m/>
    <m/>
    <s v="MATHIEU CHEMIN"/>
    <s v="071590"/>
    <s v="REGION GRAND OUEST"/>
    <s v="306484"/>
    <s v="GUILLAUME LAUZANAS"/>
    <s v="100 IMD"/>
    <x v="21"/>
    <x v="21"/>
    <s v="305352"/>
    <s v="THIBAUT INIZAN"/>
    <s v="310 CMA"/>
    <x v="105"/>
    <x v="105"/>
    <m/>
    <m/>
    <m/>
    <m/>
    <s v="991725"/>
    <s v="SECTEUR BLANC"/>
  </r>
  <r>
    <n v="991695"/>
    <n v="50101154"/>
    <x v="0"/>
    <s v="REGION CENTRE EST"/>
    <x v="0"/>
    <s v="50101154"/>
    <s v="991695"/>
    <x v="1"/>
    <s v="E"/>
    <m/>
    <m/>
    <m/>
    <s v="SECTEUR BLANC"/>
    <m/>
    <m/>
    <m/>
    <m/>
    <m/>
    <m/>
    <m/>
    <d v="2024-12-01T00:00:00"/>
    <m/>
    <s v="05"/>
    <m/>
    <m/>
    <m/>
    <s v="344"/>
    <m/>
    <m/>
    <m/>
    <m/>
    <m/>
    <m/>
    <m/>
    <m/>
    <m/>
    <m/>
    <m/>
    <m/>
    <m/>
    <m/>
    <s v="JEROME CARPANETTO"/>
    <s v="900582"/>
    <s v="REGION CENTRE EST"/>
    <s v="182240"/>
    <s v="FREDERIC MARTINELLI"/>
    <s v="100 IMD"/>
    <x v="2"/>
    <x v="2"/>
    <s v="188461"/>
    <s v="FRANCK BABISKI"/>
    <s v="200 IMP"/>
    <x v="20"/>
    <x v="20"/>
    <m/>
    <m/>
    <m/>
    <m/>
    <s v="991695"/>
    <s v="SECTEUR BLANC"/>
  </r>
  <r>
    <n v="991659"/>
    <n v="50101153"/>
    <x v="0"/>
    <s v="REGION GRAND OUEST"/>
    <x v="0"/>
    <s v="50101153"/>
    <s v="991659"/>
    <x v="1"/>
    <s v="E"/>
    <m/>
    <m/>
    <m/>
    <s v="SECTEUR BLANC"/>
    <m/>
    <m/>
    <m/>
    <m/>
    <m/>
    <m/>
    <m/>
    <d v="2024-10-01T00:00:00"/>
    <m/>
    <s v="05"/>
    <m/>
    <m/>
    <m/>
    <s v="401"/>
    <m/>
    <m/>
    <m/>
    <m/>
    <m/>
    <m/>
    <m/>
    <m/>
    <m/>
    <m/>
    <m/>
    <m/>
    <m/>
    <m/>
    <s v="MATHIEU CHEMIN"/>
    <s v="071590"/>
    <s v="REGION GRAND OUEST"/>
    <s v="300602"/>
    <s v="MARYAN HARY"/>
    <s v="100 IMD"/>
    <x v="5"/>
    <x v="5"/>
    <s v="162078"/>
    <s v="JEAN-MICHEL VIGNERES"/>
    <s v="200 IMP"/>
    <x v="5"/>
    <x v="5"/>
    <s v="303631"/>
    <s v="GABRIEL VIGNAUX"/>
    <s v="440 CCT"/>
    <s v="HC"/>
    <s v="991659"/>
    <s v="SECTEUR BLANC"/>
  </r>
  <r>
    <n v="991658"/>
    <n v="50101152"/>
    <x v="0"/>
    <s v="REGION GRAND OUEST"/>
    <x v="0"/>
    <s v="50101152"/>
    <s v="991658"/>
    <x v="1"/>
    <s v="E"/>
    <m/>
    <m/>
    <m/>
    <s v="SECTEUR BLANC"/>
    <m/>
    <m/>
    <m/>
    <m/>
    <m/>
    <m/>
    <m/>
    <d v="2024-10-01T00:00:00"/>
    <m/>
    <s v="05"/>
    <m/>
    <m/>
    <m/>
    <s v="399"/>
    <m/>
    <m/>
    <m/>
    <m/>
    <m/>
    <m/>
    <m/>
    <m/>
    <m/>
    <m/>
    <m/>
    <m/>
    <m/>
    <m/>
    <s v="MATHIEU CHEMIN"/>
    <s v="071590"/>
    <s v="REGION GRAND OUEST"/>
    <s v="300602"/>
    <s v="MARYAN HARY"/>
    <s v="100 IMD"/>
    <x v="5"/>
    <x v="5"/>
    <s v="162078"/>
    <s v="JEAN-MICHEL VIGNERES"/>
    <s v="200 IMP"/>
    <x v="5"/>
    <x v="5"/>
    <m/>
    <m/>
    <m/>
    <m/>
    <s v="991658"/>
    <s v="SECTEUR BLANC"/>
  </r>
  <r>
    <n v="991657"/>
    <n v="50101151"/>
    <x v="0"/>
    <s v="REGION GRAND OUEST"/>
    <x v="0"/>
    <s v="50101151"/>
    <s v="991657"/>
    <x v="1"/>
    <s v="E"/>
    <m/>
    <m/>
    <m/>
    <s v="SECTEUR BLANC"/>
    <m/>
    <m/>
    <m/>
    <m/>
    <m/>
    <m/>
    <m/>
    <d v="2024-10-01T00:00:00"/>
    <m/>
    <s v="05"/>
    <m/>
    <m/>
    <m/>
    <s v="398"/>
    <m/>
    <m/>
    <m/>
    <m/>
    <m/>
    <m/>
    <m/>
    <m/>
    <m/>
    <m/>
    <m/>
    <m/>
    <m/>
    <m/>
    <s v="MATHIEU CHEMIN"/>
    <s v="071590"/>
    <s v="REGION GRAND OUEST"/>
    <s v="300602"/>
    <s v="MARYAN HARY"/>
    <s v="100 IMD"/>
    <x v="5"/>
    <x v="5"/>
    <s v="162078"/>
    <s v="JEAN-MICHEL VIGNERES"/>
    <s v="200 IMP"/>
    <x v="5"/>
    <x v="5"/>
    <m/>
    <m/>
    <m/>
    <m/>
    <s v="991657"/>
    <s v="SECTEUR BLANC"/>
  </r>
  <r>
    <n v="991654"/>
    <n v="50101149"/>
    <x v="0"/>
    <s v="REGION GRAND SUD"/>
    <x v="0"/>
    <s v="50101149"/>
    <s v="991654"/>
    <x v="1"/>
    <s v="E"/>
    <m/>
    <m/>
    <m/>
    <s v="SECTEUR BLANC"/>
    <m/>
    <m/>
    <m/>
    <m/>
    <m/>
    <m/>
    <m/>
    <d v="2024-07-01T00:00:00"/>
    <m/>
    <s v="05"/>
    <m/>
    <m/>
    <m/>
    <s v="399"/>
    <m/>
    <m/>
    <m/>
    <m/>
    <m/>
    <m/>
    <m/>
    <m/>
    <m/>
    <m/>
    <m/>
    <m/>
    <m/>
    <m/>
    <s v="FREDERIC MESTRE"/>
    <s v="071251"/>
    <s v="REGION GRAND SUD"/>
    <s v="193087"/>
    <s v="NICOLAS LEVEQUE"/>
    <s v="100 IMD"/>
    <x v="16"/>
    <x v="16"/>
    <s v="300625"/>
    <s v="JOHANN CLEMENT"/>
    <s v="200 IMP"/>
    <x v="111"/>
    <x v="111"/>
    <s v="193106"/>
    <s v="EMILIEN RUIZ"/>
    <s v="371 CCM.E"/>
    <s v="HC"/>
    <s v="991654"/>
    <s v="SECTEUR BLANC"/>
  </r>
  <r>
    <n v="991653"/>
    <n v="50101148"/>
    <x v="0"/>
    <s v="REGION GRAND SUD"/>
    <x v="0"/>
    <s v="50101148"/>
    <s v="991653"/>
    <x v="1"/>
    <s v="E"/>
    <m/>
    <m/>
    <m/>
    <s v="SECTEUR BLANC"/>
    <m/>
    <m/>
    <m/>
    <m/>
    <m/>
    <m/>
    <m/>
    <d v="2024-07-01T00:00:00"/>
    <m/>
    <s v="05"/>
    <m/>
    <m/>
    <m/>
    <s v="398"/>
    <m/>
    <m/>
    <m/>
    <m/>
    <m/>
    <m/>
    <m/>
    <m/>
    <m/>
    <m/>
    <m/>
    <m/>
    <m/>
    <m/>
    <s v="FREDERIC MESTRE"/>
    <s v="071251"/>
    <s v="REGION GRAND SUD"/>
    <s v="193087"/>
    <s v="NICOLAS LEVEQUE"/>
    <s v="100 IMD"/>
    <x v="16"/>
    <x v="16"/>
    <s v="167187"/>
    <s v="CHRISTOPHE FOUILLOUSE"/>
    <s v="200 IMP"/>
    <x v="25"/>
    <x v="25"/>
    <s v="305389"/>
    <s v="ANTHONY BARTHOLIN"/>
    <s v="440 CCT"/>
    <s v="HC"/>
    <s v="991653"/>
    <s v="SECTEUR BLANC"/>
  </r>
  <r>
    <n v="991610"/>
    <n v="50101146"/>
    <x v="0"/>
    <s v="REGION GRAND SUD"/>
    <x v="0"/>
    <s v="50101146"/>
    <s v="991610"/>
    <x v="1"/>
    <s v="E"/>
    <m/>
    <m/>
    <m/>
    <s v="SECTEUR BLANC"/>
    <m/>
    <m/>
    <m/>
    <m/>
    <m/>
    <m/>
    <m/>
    <d v="2024-07-01T00:00:00"/>
    <m/>
    <s v="05"/>
    <m/>
    <m/>
    <m/>
    <s v="020"/>
    <m/>
    <m/>
    <m/>
    <m/>
    <m/>
    <m/>
    <m/>
    <m/>
    <m/>
    <m/>
    <m/>
    <m/>
    <m/>
    <m/>
    <s v="FREDERIC MESTRE"/>
    <s v="071251"/>
    <s v="REGION GRAND SUD"/>
    <s v="163397"/>
    <s v="FRANCK ZENOU"/>
    <s v="100 IMD"/>
    <x v="0"/>
    <x v="0"/>
    <s v="192578"/>
    <s v="LAURENT COT"/>
    <s v="200 IMP"/>
    <x v="61"/>
    <x v="61"/>
    <s v="303581"/>
    <s v="MARION BELLOLI"/>
    <s v="440 CCT"/>
    <s v="HC"/>
    <s v="991610"/>
    <s v="SECTEUR BLANC"/>
  </r>
  <r>
    <n v="991608"/>
    <n v="50101145"/>
    <x v="0"/>
    <s v="REGION GRAND SUD"/>
    <x v="0"/>
    <s v="50101145"/>
    <s v="991608"/>
    <x v="1"/>
    <s v="E"/>
    <m/>
    <m/>
    <m/>
    <s v="SECTEUR BLANC"/>
    <m/>
    <m/>
    <m/>
    <m/>
    <m/>
    <m/>
    <m/>
    <d v="2024-12-01T00:00:00"/>
    <m/>
    <s v="05"/>
    <m/>
    <m/>
    <m/>
    <s v="396"/>
    <m/>
    <m/>
    <m/>
    <m/>
    <m/>
    <m/>
    <m/>
    <m/>
    <m/>
    <m/>
    <m/>
    <m/>
    <m/>
    <m/>
    <s v="FREDERIC MESTRE"/>
    <s v="071251"/>
    <s v="REGION GRAND SUD"/>
    <s v="306077"/>
    <s v="JONATHAN THIEBAUD"/>
    <s v="100 IMD"/>
    <x v="26"/>
    <x v="26"/>
    <s v="305333"/>
    <s v="ALEXANDRE BALARDY"/>
    <s v="200 IMP"/>
    <x v="34"/>
    <x v="34"/>
    <s v="306465"/>
    <s v="GERARD LIONZO"/>
    <s v="445 CCA"/>
    <s v="HC"/>
    <s v="991608"/>
    <s v="SECTEUR BLANC"/>
  </r>
  <r>
    <n v="991607"/>
    <n v="50101144"/>
    <x v="0"/>
    <s v="REGION GRAND SUD"/>
    <x v="0"/>
    <s v="50101144"/>
    <s v="991607"/>
    <x v="1"/>
    <s v="E"/>
    <m/>
    <m/>
    <m/>
    <s v="SECTEUR BLANC"/>
    <m/>
    <m/>
    <m/>
    <m/>
    <m/>
    <m/>
    <m/>
    <d v="2024-12-01T00:00:00"/>
    <m/>
    <s v="05"/>
    <m/>
    <m/>
    <m/>
    <s v="395"/>
    <m/>
    <m/>
    <m/>
    <m/>
    <m/>
    <m/>
    <m/>
    <m/>
    <m/>
    <m/>
    <m/>
    <m/>
    <m/>
    <m/>
    <s v="FREDERIC MESTRE"/>
    <s v="071251"/>
    <s v="REGION GRAND SUD"/>
    <s v="306077"/>
    <s v="JONATHAN THIEBAUD"/>
    <s v="100 IMD"/>
    <x v="26"/>
    <x v="26"/>
    <s v="305334"/>
    <s v="BASILE LECAS"/>
    <s v="200 IMP"/>
    <x v="43"/>
    <x v="43"/>
    <m/>
    <m/>
    <m/>
    <m/>
    <s v="991607"/>
    <s v="SECTEUR BLANC"/>
  </r>
  <r>
    <n v="991586"/>
    <n v="50101143"/>
    <x v="0"/>
    <s v="REGION CENTRE EST"/>
    <x v="0"/>
    <s v="50101143"/>
    <s v="991586"/>
    <x v="1"/>
    <s v="E"/>
    <m/>
    <m/>
    <m/>
    <s v="SECTEUR BLANC"/>
    <m/>
    <m/>
    <m/>
    <m/>
    <m/>
    <m/>
    <m/>
    <d v="2024-12-01T00:00:00"/>
    <m/>
    <s v="05"/>
    <m/>
    <m/>
    <m/>
    <s v="397"/>
    <m/>
    <m/>
    <m/>
    <m/>
    <m/>
    <m/>
    <m/>
    <m/>
    <m/>
    <m/>
    <m/>
    <m/>
    <m/>
    <m/>
    <s v="JEROME CARPANETTO"/>
    <s v="900582"/>
    <s v="REGION CENTRE EST"/>
    <m/>
    <m/>
    <m/>
    <x v="7"/>
    <x v="7"/>
    <s v="305060"/>
    <s v="ALEXIS RODRIGUES"/>
    <s v="200 IMP"/>
    <x v="109"/>
    <x v="109"/>
    <s v="302689"/>
    <s v="FREDERIC PERRAUT"/>
    <s v="440 CCT"/>
    <s v="HC"/>
    <s v="991586"/>
    <s v="SECTEUR BLANC"/>
  </r>
  <r>
    <n v="991585"/>
    <n v="50101142"/>
    <x v="0"/>
    <s v="REGION GRAND SUD"/>
    <x v="0"/>
    <s v="50101142"/>
    <s v="991585"/>
    <x v="1"/>
    <s v="E"/>
    <m/>
    <m/>
    <m/>
    <s v="SECTEUR BLANC"/>
    <m/>
    <m/>
    <m/>
    <m/>
    <m/>
    <m/>
    <m/>
    <d v="2024-10-01T00:00:00"/>
    <m/>
    <s v="05"/>
    <m/>
    <m/>
    <m/>
    <s v="396"/>
    <m/>
    <m/>
    <m/>
    <m/>
    <m/>
    <m/>
    <m/>
    <m/>
    <m/>
    <m/>
    <m/>
    <m/>
    <m/>
    <m/>
    <s v="FREDERIC MESTRE"/>
    <s v="071251"/>
    <s v="REGION GRAND SUD"/>
    <s v="193087"/>
    <s v="NICOLAS LEVEQUE"/>
    <s v="100 IMD"/>
    <x v="16"/>
    <x v="16"/>
    <s v="300625"/>
    <s v="JOHANN CLEMENT"/>
    <s v="200 IMP"/>
    <x v="111"/>
    <x v="111"/>
    <s v="306387"/>
    <s v="THOMAS DAUDET"/>
    <s v="445 CCA"/>
    <s v="HC"/>
    <s v="991585"/>
    <s v="SECTEUR BLANC"/>
  </r>
  <r>
    <n v="991584"/>
    <n v="50101141"/>
    <x v="0"/>
    <s v="REGION GRAND SUD"/>
    <x v="0"/>
    <s v="50101141"/>
    <s v="991584"/>
    <x v="1"/>
    <s v="E"/>
    <m/>
    <m/>
    <m/>
    <s v="SECTEUR BLANC"/>
    <m/>
    <m/>
    <m/>
    <m/>
    <m/>
    <m/>
    <m/>
    <d v="2024-07-01T00:00:00"/>
    <m/>
    <s v="05"/>
    <m/>
    <m/>
    <m/>
    <s v="395"/>
    <m/>
    <m/>
    <m/>
    <m/>
    <m/>
    <m/>
    <m/>
    <m/>
    <m/>
    <m/>
    <m/>
    <m/>
    <m/>
    <m/>
    <s v="FREDERIC MESTRE"/>
    <s v="071251"/>
    <s v="REGION GRAND SUD"/>
    <s v="193087"/>
    <s v="NICOLAS LEVEQUE"/>
    <s v="100 IMD"/>
    <x v="16"/>
    <x v="16"/>
    <s v="300625"/>
    <s v="JOHANN CLEMENT"/>
    <s v="200 IMP"/>
    <x v="111"/>
    <x v="111"/>
    <s v="304838"/>
    <s v="CLEMENT DUMAS"/>
    <s v="440 CCT"/>
    <s v="HC"/>
    <s v="991584"/>
    <s v="SECTEUR BLANC"/>
  </r>
  <r>
    <n v="991566"/>
    <n v="50101140"/>
    <x v="0"/>
    <s v="REGION GRAND SUD"/>
    <x v="0"/>
    <s v="50101140"/>
    <s v="991566"/>
    <x v="1"/>
    <s v="E"/>
    <m/>
    <m/>
    <m/>
    <s v="SECTEUR BLANC"/>
    <m/>
    <m/>
    <m/>
    <m/>
    <m/>
    <m/>
    <m/>
    <d v="2024-09-01T00:00:00"/>
    <m/>
    <s v="05"/>
    <m/>
    <m/>
    <m/>
    <s v="394"/>
    <m/>
    <m/>
    <m/>
    <m/>
    <m/>
    <m/>
    <m/>
    <m/>
    <m/>
    <m/>
    <m/>
    <m/>
    <m/>
    <m/>
    <s v="FREDERIC MESTRE"/>
    <s v="071251"/>
    <s v="REGION GRAND SUD"/>
    <s v="193087"/>
    <s v="NICOLAS LEVEQUE"/>
    <s v="100 IMD"/>
    <x v="16"/>
    <x v="16"/>
    <s v="305409"/>
    <s v="SAMIA CONDELLO"/>
    <s v="200 IMP"/>
    <x v="101"/>
    <x v="101"/>
    <s v="306184"/>
    <s v="AURELIEN THEILLAC"/>
    <s v="445 CCA"/>
    <s v="HC"/>
    <s v="991566"/>
    <s v="SECTEUR BLANC"/>
  </r>
  <r>
    <n v="991544"/>
    <n v="50101139"/>
    <x v="0"/>
    <s v="REGION GRAND SUD"/>
    <x v="0"/>
    <s v="50101139"/>
    <s v="991544"/>
    <x v="1"/>
    <s v="E"/>
    <m/>
    <m/>
    <m/>
    <s v="SECTEUR BLANC"/>
    <m/>
    <m/>
    <m/>
    <m/>
    <m/>
    <m/>
    <m/>
    <d v="2024-12-01T00:00:00"/>
    <m/>
    <s v="05"/>
    <m/>
    <m/>
    <m/>
    <s v="727"/>
    <m/>
    <m/>
    <m/>
    <m/>
    <m/>
    <m/>
    <m/>
    <m/>
    <m/>
    <m/>
    <m/>
    <m/>
    <m/>
    <m/>
    <s v="FREDERIC MESTRE"/>
    <s v="071251"/>
    <s v="REGION GRAND SUD"/>
    <s v="305131"/>
    <s v="BAPTISTE CHIKLI"/>
    <s v="100 IMD"/>
    <x v="12"/>
    <x v="12"/>
    <m/>
    <m/>
    <m/>
    <x v="44"/>
    <x v="44"/>
    <s v="306096"/>
    <s v="JACCOMO DE GREGORIO"/>
    <s v="440 CCT"/>
    <s v="HC"/>
    <s v="991544"/>
    <s v="SECTEUR BLANC"/>
  </r>
  <r>
    <n v="991537"/>
    <n v="50101138"/>
    <x v="0"/>
    <s v="REGION GRAND SUD"/>
    <x v="0"/>
    <s v="50101138"/>
    <s v="991537"/>
    <x v="1"/>
    <s v="E"/>
    <m/>
    <m/>
    <m/>
    <s v="SECTEUR BLANC"/>
    <m/>
    <m/>
    <m/>
    <m/>
    <m/>
    <m/>
    <m/>
    <d v="2024-12-01T00:00:00"/>
    <m/>
    <s v="05"/>
    <m/>
    <m/>
    <m/>
    <s v="378"/>
    <m/>
    <m/>
    <m/>
    <m/>
    <m/>
    <m/>
    <m/>
    <m/>
    <m/>
    <m/>
    <m/>
    <m/>
    <m/>
    <m/>
    <s v="FREDERIC MESTRE"/>
    <s v="071251"/>
    <s v="REGION GRAND SUD"/>
    <s v="305931"/>
    <s v="JULIEN KARIGER"/>
    <s v="100 IMD"/>
    <x v="6"/>
    <x v="6"/>
    <s v="305212"/>
    <s v="CHARLOTTE JALLADEAU"/>
    <s v="310 CMA"/>
    <x v="9"/>
    <x v="9"/>
    <s v="306319"/>
    <s v="LAURIE ASTIER"/>
    <s v="445 CCA"/>
    <s v="HC"/>
    <s v="991537"/>
    <s v="SECTEUR BLANC"/>
  </r>
  <r>
    <n v="991516"/>
    <n v="50101137"/>
    <x v="0"/>
    <s v="REGION GRAND SUD"/>
    <x v="0"/>
    <s v="50101137"/>
    <s v="991516"/>
    <x v="1"/>
    <s v="E"/>
    <m/>
    <m/>
    <m/>
    <s v="SECTEUR BLANC"/>
    <m/>
    <m/>
    <m/>
    <m/>
    <m/>
    <m/>
    <m/>
    <d v="2024-07-01T00:00:00"/>
    <m/>
    <s v="05"/>
    <m/>
    <m/>
    <m/>
    <s v="393"/>
    <m/>
    <m/>
    <m/>
    <m/>
    <m/>
    <m/>
    <m/>
    <m/>
    <m/>
    <m/>
    <m/>
    <m/>
    <m/>
    <m/>
    <s v="FREDERIC MESTRE"/>
    <s v="071251"/>
    <s v="REGION GRAND SUD"/>
    <s v="305131"/>
    <s v="BAPTISTE CHIKLI"/>
    <s v="100 IMD"/>
    <x v="12"/>
    <x v="12"/>
    <s v="303885"/>
    <s v="STEPHANE VIRET"/>
    <s v="200 IMP"/>
    <x v="66"/>
    <x v="66"/>
    <s v="305459"/>
    <s v="ALEXIS MERMET"/>
    <s v="441 CCTM"/>
    <s v="HC"/>
    <s v="991516"/>
    <s v="SECTEUR BLANC"/>
  </r>
  <r>
    <n v="991497"/>
    <n v="50101136"/>
    <x v="0"/>
    <s v="REGION ILE DE FRANCE NORD"/>
    <x v="0"/>
    <s v="50101136"/>
    <s v="991497"/>
    <x v="1"/>
    <s v="E"/>
    <m/>
    <m/>
    <m/>
    <s v="SECTEUR BLANC"/>
    <m/>
    <m/>
    <m/>
    <m/>
    <m/>
    <m/>
    <m/>
    <d v="2024-12-01T00:00:00"/>
    <m/>
    <s v="05"/>
    <m/>
    <m/>
    <m/>
    <s v="264"/>
    <m/>
    <m/>
    <m/>
    <m/>
    <m/>
    <m/>
    <m/>
    <m/>
    <m/>
    <m/>
    <m/>
    <m/>
    <m/>
    <m/>
    <s v="CATHERINE BLANCKAERT"/>
    <s v="071030"/>
    <s v="REGION ILE DE FRANCE NORD"/>
    <s v="193254"/>
    <s v="DAVID BOURE"/>
    <s v="100 IMD"/>
    <x v="28"/>
    <x v="28"/>
    <s v="175986"/>
    <s v="DAVID OLICARD"/>
    <s v="200 IMP"/>
    <x v="73"/>
    <x v="73"/>
    <s v="187811"/>
    <s v="JANVIER TJAHE"/>
    <s v="440 CCT"/>
    <s v="HC"/>
    <s v="991497"/>
    <s v="SECTEUR BLANC"/>
  </r>
  <r>
    <n v="991496"/>
    <n v="50101135"/>
    <x v="0"/>
    <s v="REGION ILE DE FRANCE NORD"/>
    <x v="0"/>
    <s v="50101135"/>
    <s v="991496"/>
    <x v="1"/>
    <s v="E"/>
    <m/>
    <m/>
    <m/>
    <s v="SECTEUR BLANC"/>
    <m/>
    <m/>
    <m/>
    <m/>
    <m/>
    <m/>
    <m/>
    <d v="2024-12-01T00:00:00"/>
    <m/>
    <s v="05"/>
    <m/>
    <m/>
    <m/>
    <s v="263"/>
    <m/>
    <m/>
    <m/>
    <m/>
    <m/>
    <m/>
    <m/>
    <m/>
    <m/>
    <m/>
    <m/>
    <m/>
    <m/>
    <m/>
    <s v="CATHERINE BLANCKAERT"/>
    <s v="071030"/>
    <s v="REGION ILE DE FRANCE NORD"/>
    <s v="193254"/>
    <s v="DAVID BOURE"/>
    <s v="100 IMD"/>
    <x v="28"/>
    <x v="28"/>
    <s v="175986"/>
    <s v="DAVID OLICARD"/>
    <s v="200 IMP"/>
    <x v="73"/>
    <x v="73"/>
    <s v="193495"/>
    <s v="SEVERINE VERDU"/>
    <s v="440 CCT"/>
    <s v="HC"/>
    <s v="991496"/>
    <s v="SECTEUR BLANC"/>
  </r>
  <r>
    <n v="991494"/>
    <n v="50101134"/>
    <x v="0"/>
    <s v="REGION GRAND SUD"/>
    <x v="0"/>
    <s v="50101134"/>
    <s v="991494"/>
    <x v="1"/>
    <s v="E"/>
    <m/>
    <m/>
    <m/>
    <s v="SECTEUR BLANC"/>
    <m/>
    <m/>
    <m/>
    <m/>
    <m/>
    <m/>
    <m/>
    <d v="2024-10-01T00:00:00"/>
    <m/>
    <s v="05"/>
    <m/>
    <m/>
    <m/>
    <s v="095"/>
    <m/>
    <m/>
    <m/>
    <m/>
    <m/>
    <m/>
    <m/>
    <m/>
    <m/>
    <m/>
    <m/>
    <m/>
    <m/>
    <m/>
    <s v="FREDERIC MESTRE"/>
    <s v="071251"/>
    <s v="REGION GRAND SUD"/>
    <s v="304665"/>
    <s v="FABRIZIA LEGGER"/>
    <s v="100 IMD"/>
    <x v="4"/>
    <x v="4"/>
    <s v="305062"/>
    <s v="MARIE DELRANC"/>
    <s v="200 IMP"/>
    <x v="38"/>
    <x v="38"/>
    <s v="306098"/>
    <s v="LAURA GARCIA"/>
    <s v="440 CCT"/>
    <s v="HC"/>
    <s v="991494"/>
    <s v="SECTEUR BLANC"/>
  </r>
  <r>
    <n v="991487"/>
    <n v="50101133"/>
    <x v="0"/>
    <s v="REGION CENTRE EST"/>
    <x v="0"/>
    <s v="50101133"/>
    <s v="991487"/>
    <x v="1"/>
    <s v="E"/>
    <m/>
    <m/>
    <m/>
    <s v="SECTEUR BLANC"/>
    <m/>
    <m/>
    <m/>
    <m/>
    <m/>
    <m/>
    <m/>
    <d v="2024-12-01T00:00:00"/>
    <m/>
    <s v="05"/>
    <m/>
    <m/>
    <m/>
    <s v="341"/>
    <m/>
    <m/>
    <m/>
    <m/>
    <m/>
    <m/>
    <m/>
    <m/>
    <m/>
    <m/>
    <m/>
    <m/>
    <m/>
    <m/>
    <s v="JEROME CARPANETTO"/>
    <s v="900582"/>
    <s v="REGION CENTRE EST"/>
    <s v="182240"/>
    <s v="FREDERIC MARTINELLI"/>
    <s v="100 IMD"/>
    <x v="2"/>
    <x v="2"/>
    <s v="188461"/>
    <s v="FRANCK BABISKI"/>
    <s v="200 IMP"/>
    <x v="20"/>
    <x v="20"/>
    <s v="306469"/>
    <s v="NICOLAS DOUCET"/>
    <s v="445 CCA"/>
    <s v="HC"/>
    <s v="991487"/>
    <s v="SECTEUR BLANC"/>
  </r>
  <r>
    <n v="991465"/>
    <n v="50101132"/>
    <x v="0"/>
    <s v="REGION ILE DE FRANCE NORD"/>
    <x v="0"/>
    <s v="50101132"/>
    <s v="991465"/>
    <x v="1"/>
    <s v="E"/>
    <m/>
    <m/>
    <m/>
    <s v="SECTEUR BLANC"/>
    <m/>
    <m/>
    <m/>
    <m/>
    <m/>
    <m/>
    <m/>
    <d v="2024-11-01T00:00:00"/>
    <m/>
    <s v="05"/>
    <m/>
    <m/>
    <m/>
    <s v="226"/>
    <m/>
    <m/>
    <m/>
    <m/>
    <m/>
    <m/>
    <m/>
    <m/>
    <m/>
    <m/>
    <m/>
    <m/>
    <m/>
    <m/>
    <s v="CATHERINE BLANCKAERT"/>
    <s v="071030"/>
    <s v="REGION ILE DE FRANCE NORD"/>
    <s v="305330"/>
    <s v="NICOLAS PHILIPPE"/>
    <s v="100 IMD"/>
    <x v="8"/>
    <x v="8"/>
    <s v="301593"/>
    <s v="SEBASTIEN VANUXEM"/>
    <s v="200 IMP"/>
    <x v="8"/>
    <x v="8"/>
    <s v="193762"/>
    <s v="JEAN CHRISTOPHE STRUZIK"/>
    <s v="370 CC.E"/>
    <s v="HC"/>
    <s v="991465"/>
    <s v="SECTEUR BLANC"/>
  </r>
  <r>
    <n v="991455"/>
    <n v="50101131"/>
    <x v="0"/>
    <s v="REGION GRAND OUEST"/>
    <x v="0"/>
    <s v="50101131"/>
    <s v="991455"/>
    <x v="1"/>
    <s v="E"/>
    <m/>
    <m/>
    <m/>
    <s v="SECTEUR BLANC"/>
    <m/>
    <m/>
    <m/>
    <m/>
    <m/>
    <m/>
    <m/>
    <d v="2024-11-01T00:00:00"/>
    <m/>
    <s v="05"/>
    <m/>
    <m/>
    <m/>
    <s v="079"/>
    <m/>
    <m/>
    <m/>
    <m/>
    <m/>
    <m/>
    <m/>
    <m/>
    <m/>
    <m/>
    <m/>
    <m/>
    <m/>
    <m/>
    <s v="MATHIEU CHEMIN"/>
    <s v="071590"/>
    <s v="REGION GRAND OUEST"/>
    <s v="175115"/>
    <s v="PABLO LECOQ"/>
    <s v="100 IMD"/>
    <x v="27"/>
    <x v="27"/>
    <s v="193693"/>
    <s v="SEBASTIEN BOUTTEMAND"/>
    <s v="200 IMP"/>
    <x v="92"/>
    <x v="92"/>
    <s v="305685"/>
    <s v="ROMAIN BRETAGNE"/>
    <s v="440 CCT"/>
    <s v="HC"/>
    <s v="991455"/>
    <s v="SECTEUR BLANC"/>
  </r>
  <r>
    <n v="991452"/>
    <n v="50101130"/>
    <x v="0"/>
    <s v="REGION GRAND OUEST"/>
    <x v="0"/>
    <s v="50101130"/>
    <s v="991452"/>
    <x v="1"/>
    <s v="E"/>
    <m/>
    <m/>
    <m/>
    <s v="SECTEUR BLANC"/>
    <m/>
    <m/>
    <m/>
    <m/>
    <m/>
    <m/>
    <m/>
    <d v="2024-12-01T00:00:00"/>
    <m/>
    <s v="05"/>
    <m/>
    <m/>
    <m/>
    <s v="078"/>
    <m/>
    <m/>
    <m/>
    <m/>
    <m/>
    <m/>
    <m/>
    <m/>
    <m/>
    <m/>
    <m/>
    <m/>
    <m/>
    <m/>
    <s v="MATHIEU CHEMIN"/>
    <s v="071590"/>
    <s v="REGION GRAND OUEST"/>
    <s v="175115"/>
    <s v="PABLO LECOQ"/>
    <s v="100 IMD"/>
    <x v="27"/>
    <x v="27"/>
    <s v="193693"/>
    <s v="SEBASTIEN BOUTTEMAND"/>
    <s v="200 IMP"/>
    <x v="92"/>
    <x v="92"/>
    <m/>
    <m/>
    <m/>
    <m/>
    <s v="991452"/>
    <s v="SECTEUR BLANC"/>
  </r>
  <r>
    <n v="991389"/>
    <n v="50101129"/>
    <x v="0"/>
    <s v="REGION GRAND SUD"/>
    <x v="0"/>
    <s v="50101129"/>
    <s v="991389"/>
    <x v="1"/>
    <s v="E"/>
    <m/>
    <m/>
    <m/>
    <s v="SECTEUR BLANC"/>
    <m/>
    <m/>
    <m/>
    <m/>
    <m/>
    <m/>
    <m/>
    <d v="2024-07-01T00:00:00"/>
    <m/>
    <s v="05"/>
    <m/>
    <m/>
    <m/>
    <s v="094"/>
    <m/>
    <m/>
    <m/>
    <m/>
    <m/>
    <m/>
    <m/>
    <m/>
    <m/>
    <m/>
    <m/>
    <m/>
    <m/>
    <m/>
    <s v="FREDERIC MESTRE"/>
    <s v="071251"/>
    <s v="REGION GRAND SUD"/>
    <s v="163397"/>
    <s v="FRANCK ZENOU"/>
    <s v="100 IMD"/>
    <x v="0"/>
    <x v="0"/>
    <s v="192646"/>
    <s v="ANTOINE FERRERO"/>
    <s v="200 IMP"/>
    <x v="47"/>
    <x v="47"/>
    <s v="303691"/>
    <s v="JONATHAN BARBARESI"/>
    <s v="386 IE"/>
    <s v="HC"/>
    <s v="991389"/>
    <s v="SECTEUR BLANC"/>
  </r>
  <r>
    <n v="991388"/>
    <n v="50101128"/>
    <x v="0"/>
    <s v="REGION GRAND SUD"/>
    <x v="0"/>
    <s v="50101128"/>
    <s v="991388"/>
    <x v="1"/>
    <s v="E"/>
    <m/>
    <m/>
    <m/>
    <s v="SECTEUR BLANC"/>
    <m/>
    <m/>
    <m/>
    <m/>
    <m/>
    <m/>
    <m/>
    <d v="2024-07-01T00:00:00"/>
    <m/>
    <s v="05"/>
    <m/>
    <m/>
    <m/>
    <s v="093"/>
    <m/>
    <m/>
    <m/>
    <m/>
    <m/>
    <m/>
    <m/>
    <m/>
    <m/>
    <m/>
    <m/>
    <m/>
    <m/>
    <m/>
    <s v="FREDERIC MESTRE"/>
    <s v="071251"/>
    <s v="REGION GRAND SUD"/>
    <s v="163397"/>
    <s v="FRANCK ZENOU"/>
    <s v="100 IMD"/>
    <x v="0"/>
    <x v="0"/>
    <s v="192646"/>
    <s v="ANTOINE FERRERO"/>
    <s v="200 IMP"/>
    <x v="47"/>
    <x v="47"/>
    <s v="305515"/>
    <s v="GREGORY DECONINCK"/>
    <s v="440 CCT"/>
    <s v="HC"/>
    <s v="991388"/>
    <s v="SECTEUR BLANC"/>
  </r>
  <r>
    <n v="991387"/>
    <n v="50101127"/>
    <x v="0"/>
    <s v="REGION GRAND SUD"/>
    <x v="0"/>
    <s v="50101127"/>
    <s v="991387"/>
    <x v="1"/>
    <s v="E"/>
    <m/>
    <m/>
    <m/>
    <s v="SECTEUR BLANC"/>
    <m/>
    <m/>
    <m/>
    <m/>
    <m/>
    <m/>
    <m/>
    <d v="2024-12-01T00:00:00"/>
    <m/>
    <s v="05"/>
    <m/>
    <m/>
    <m/>
    <s v="092"/>
    <m/>
    <m/>
    <m/>
    <m/>
    <m/>
    <m/>
    <m/>
    <m/>
    <m/>
    <m/>
    <m/>
    <m/>
    <m/>
    <m/>
    <s v="FREDERIC MESTRE"/>
    <s v="071251"/>
    <s v="REGION GRAND SUD"/>
    <s v="163397"/>
    <s v="FRANCK ZENOU"/>
    <s v="100 IMD"/>
    <x v="0"/>
    <x v="0"/>
    <m/>
    <m/>
    <m/>
    <x v="0"/>
    <x v="0"/>
    <s v="306242"/>
    <s v="LOTFI ABBAD"/>
    <s v="445 CCA"/>
    <s v="HC"/>
    <s v="991387"/>
    <s v="SECTEUR BLANC"/>
  </r>
  <r>
    <n v="991385"/>
    <n v="50101126"/>
    <x v="0"/>
    <s v="REGION GRAND SUD"/>
    <x v="0"/>
    <s v="50101126"/>
    <s v="991385"/>
    <x v="1"/>
    <s v="E"/>
    <m/>
    <m/>
    <m/>
    <s v="SECTEUR BLANC"/>
    <m/>
    <m/>
    <m/>
    <m/>
    <m/>
    <m/>
    <m/>
    <d v="2024-12-01T00:00:00"/>
    <m/>
    <s v="05"/>
    <m/>
    <m/>
    <m/>
    <s v="091"/>
    <m/>
    <m/>
    <m/>
    <m/>
    <m/>
    <m/>
    <m/>
    <m/>
    <m/>
    <m/>
    <m/>
    <m/>
    <m/>
    <m/>
    <s v="FREDERIC MESTRE"/>
    <s v="071251"/>
    <s v="REGION GRAND SUD"/>
    <s v="163397"/>
    <s v="FRANCK ZENOU"/>
    <s v="100 IMD"/>
    <x v="0"/>
    <x v="0"/>
    <m/>
    <m/>
    <m/>
    <x v="0"/>
    <x v="0"/>
    <s v="306109"/>
    <s v="QUENTIN GENEVRIER"/>
    <s v="440 CCT"/>
    <s v="HC"/>
    <s v="991385"/>
    <s v="SECTEUR BLANC"/>
  </r>
  <r>
    <n v="991383"/>
    <n v="50101125"/>
    <x v="0"/>
    <s v="REGION GRAND SUD"/>
    <x v="0"/>
    <s v="50101125"/>
    <s v="991383"/>
    <x v="1"/>
    <s v="E"/>
    <m/>
    <m/>
    <m/>
    <s v="SECTEUR BLANC"/>
    <m/>
    <m/>
    <m/>
    <m/>
    <m/>
    <m/>
    <m/>
    <d v="2024-12-01T00:00:00"/>
    <m/>
    <s v="05"/>
    <m/>
    <m/>
    <m/>
    <s v="090"/>
    <m/>
    <m/>
    <m/>
    <m/>
    <m/>
    <m/>
    <m/>
    <m/>
    <m/>
    <m/>
    <m/>
    <m/>
    <m/>
    <m/>
    <s v="FREDERIC MESTRE"/>
    <s v="071251"/>
    <s v="REGION GRAND SUD"/>
    <s v="163397"/>
    <s v="FRANCK ZENOU"/>
    <s v="100 IMD"/>
    <x v="0"/>
    <x v="0"/>
    <m/>
    <m/>
    <m/>
    <x v="0"/>
    <x v="0"/>
    <s v="302879"/>
    <s v="ROMAIN DEROT"/>
    <s v="371 CCM.E"/>
    <s v="HC"/>
    <s v="991383"/>
    <s v="SECTEUR BLANC"/>
  </r>
  <r>
    <n v="991382"/>
    <n v="50101124"/>
    <x v="0"/>
    <s v="REGION GRAND SUD"/>
    <x v="0"/>
    <s v="50101124"/>
    <s v="991382"/>
    <x v="1"/>
    <s v="E"/>
    <m/>
    <m/>
    <m/>
    <s v="SECTEUR BLANC"/>
    <m/>
    <m/>
    <m/>
    <m/>
    <m/>
    <m/>
    <m/>
    <d v="2024-12-01T00:00:00"/>
    <m/>
    <s v="05"/>
    <m/>
    <m/>
    <m/>
    <s v="089"/>
    <m/>
    <m/>
    <m/>
    <m/>
    <m/>
    <m/>
    <m/>
    <m/>
    <m/>
    <m/>
    <m/>
    <m/>
    <m/>
    <m/>
    <s v="FREDERIC MESTRE"/>
    <s v="071251"/>
    <s v="REGION GRAND SUD"/>
    <s v="163397"/>
    <s v="FRANCK ZENOU"/>
    <s v="100 IMD"/>
    <x v="0"/>
    <x v="0"/>
    <m/>
    <m/>
    <m/>
    <x v="0"/>
    <x v="0"/>
    <s v="305587"/>
    <s v="CYRIELLE ABRIC"/>
    <s v="440 CCT"/>
    <s v="HC"/>
    <s v="991382"/>
    <s v="SECTEUR BLANC"/>
  </r>
  <r>
    <n v="991381"/>
    <n v="50101123"/>
    <x v="0"/>
    <s v="REGION GRAND SUD"/>
    <x v="0"/>
    <s v="50101123"/>
    <s v="991381"/>
    <x v="1"/>
    <s v="E"/>
    <m/>
    <m/>
    <m/>
    <s v="SECTEUR BLANC"/>
    <m/>
    <m/>
    <m/>
    <m/>
    <m/>
    <m/>
    <m/>
    <d v="2024-10-01T00:00:00"/>
    <m/>
    <s v="05"/>
    <m/>
    <m/>
    <m/>
    <s v="088"/>
    <m/>
    <m/>
    <m/>
    <m/>
    <m/>
    <m/>
    <m/>
    <m/>
    <m/>
    <m/>
    <m/>
    <m/>
    <m/>
    <m/>
    <s v="FREDERIC MESTRE"/>
    <s v="071251"/>
    <s v="REGION GRAND SUD"/>
    <s v="304665"/>
    <s v="FABRIZIA LEGGER"/>
    <s v="100 IMD"/>
    <x v="4"/>
    <x v="4"/>
    <s v="175757"/>
    <s v="JOURDAN PRINCE"/>
    <s v="200 IMP"/>
    <x v="49"/>
    <x v="49"/>
    <s v="303432"/>
    <s v="RICHARD CAUCHY"/>
    <s v="386 IE"/>
    <s v="HC"/>
    <s v="991381"/>
    <s v="SECTEUR BLANC"/>
  </r>
  <r>
    <n v="991378"/>
    <n v="50101122"/>
    <x v="0"/>
    <s v="REGION GRAND SUD"/>
    <x v="0"/>
    <s v="50101122"/>
    <s v="991378"/>
    <x v="1"/>
    <s v="E"/>
    <m/>
    <m/>
    <m/>
    <s v="SECTEUR BLANC"/>
    <m/>
    <m/>
    <m/>
    <m/>
    <m/>
    <m/>
    <m/>
    <d v="2024-10-01T00:00:00"/>
    <m/>
    <s v="05"/>
    <m/>
    <m/>
    <m/>
    <s v="087"/>
    <m/>
    <m/>
    <m/>
    <m/>
    <m/>
    <m/>
    <m/>
    <m/>
    <m/>
    <m/>
    <m/>
    <m/>
    <m/>
    <m/>
    <s v="FREDERIC MESTRE"/>
    <s v="071251"/>
    <s v="REGION GRAND SUD"/>
    <s v="304665"/>
    <s v="FABRIZIA LEGGER"/>
    <s v="100 IMD"/>
    <x v="4"/>
    <x v="4"/>
    <s v="175757"/>
    <s v="JOURDAN PRINCE"/>
    <s v="200 IMP"/>
    <x v="49"/>
    <x v="49"/>
    <m/>
    <m/>
    <m/>
    <m/>
    <s v="991378"/>
    <s v="SECTEUR BLANC"/>
  </r>
  <r>
    <n v="991375"/>
    <n v="50101121"/>
    <x v="0"/>
    <s v="REGION GRAND SUD"/>
    <x v="0"/>
    <s v="50101121"/>
    <s v="991375"/>
    <x v="1"/>
    <s v="E"/>
    <m/>
    <m/>
    <m/>
    <s v="SECTEUR BLANC"/>
    <m/>
    <m/>
    <m/>
    <m/>
    <m/>
    <m/>
    <m/>
    <d v="2024-07-01T00:00:00"/>
    <m/>
    <s v="05"/>
    <m/>
    <m/>
    <m/>
    <s v="086"/>
    <m/>
    <m/>
    <m/>
    <m/>
    <m/>
    <m/>
    <m/>
    <m/>
    <m/>
    <m/>
    <m/>
    <m/>
    <m/>
    <m/>
    <s v="FREDERIC MESTRE"/>
    <s v="071251"/>
    <s v="REGION GRAND SUD"/>
    <s v="163397"/>
    <s v="FRANCK ZENOU"/>
    <s v="100 IMD"/>
    <x v="0"/>
    <x v="0"/>
    <s v="192646"/>
    <s v="ANTOINE FERRERO"/>
    <s v="200 IMP"/>
    <x v="47"/>
    <x v="47"/>
    <s v="306088"/>
    <s v="ARNAUD KOOS"/>
    <s v="440 CCT"/>
    <s v="HC"/>
    <s v="991375"/>
    <s v="SECTEUR BLANC"/>
  </r>
  <r>
    <n v="991370"/>
    <n v="50101120"/>
    <x v="0"/>
    <s v="REGION GRAND SUD"/>
    <x v="0"/>
    <s v="50101120"/>
    <s v="991370"/>
    <x v="1"/>
    <s v="E"/>
    <m/>
    <m/>
    <m/>
    <s v="SECTEUR BLANC"/>
    <m/>
    <m/>
    <m/>
    <m/>
    <m/>
    <m/>
    <m/>
    <d v="2024-12-01T00:00:00"/>
    <m/>
    <s v="05"/>
    <m/>
    <m/>
    <m/>
    <s v="085"/>
    <m/>
    <m/>
    <m/>
    <m/>
    <m/>
    <m/>
    <m/>
    <m/>
    <m/>
    <m/>
    <m/>
    <m/>
    <m/>
    <m/>
    <s v="FREDERIC MESTRE"/>
    <s v="071251"/>
    <s v="REGION GRAND SUD"/>
    <s v="163397"/>
    <s v="FRANCK ZENOU"/>
    <s v="100 IMD"/>
    <x v="0"/>
    <x v="0"/>
    <m/>
    <m/>
    <m/>
    <x v="0"/>
    <x v="0"/>
    <s v="193053"/>
    <s v="NATHALIE BOUSQUET"/>
    <s v="441 CCTM"/>
    <s v="HC"/>
    <s v="991370"/>
    <s v="SECTEUR BLANC"/>
  </r>
  <r>
    <n v="991367"/>
    <n v="50101119"/>
    <x v="0"/>
    <s v="REGION GRAND SUD"/>
    <x v="0"/>
    <s v="50101119"/>
    <s v="991367"/>
    <x v="1"/>
    <s v="E"/>
    <m/>
    <m/>
    <m/>
    <s v="SECTEUR BLANC"/>
    <m/>
    <m/>
    <m/>
    <m/>
    <m/>
    <m/>
    <m/>
    <d v="2024-07-01T00:00:00"/>
    <m/>
    <s v="05"/>
    <m/>
    <m/>
    <m/>
    <s v="084"/>
    <m/>
    <m/>
    <m/>
    <m/>
    <m/>
    <m/>
    <m/>
    <m/>
    <m/>
    <m/>
    <m/>
    <m/>
    <m/>
    <m/>
    <s v="FREDERIC MESTRE"/>
    <s v="071251"/>
    <s v="REGION GRAND SUD"/>
    <s v="163397"/>
    <s v="FRANCK ZENOU"/>
    <s v="100 IMD"/>
    <x v="0"/>
    <x v="0"/>
    <s v="192646"/>
    <s v="ANTOINE FERRERO"/>
    <s v="200 IMP"/>
    <x v="47"/>
    <x v="47"/>
    <s v="305169"/>
    <s v="SEVERINE CAUMEL"/>
    <s v="441 CCTM"/>
    <s v="HC"/>
    <s v="991367"/>
    <s v="SECTEUR BLANC"/>
  </r>
  <r>
    <n v="991366"/>
    <n v="50101118"/>
    <x v="0"/>
    <s v="REGION GRAND SUD"/>
    <x v="0"/>
    <s v="50101118"/>
    <s v="991366"/>
    <x v="1"/>
    <s v="E"/>
    <m/>
    <m/>
    <m/>
    <s v="SECTEUR BLANC"/>
    <m/>
    <m/>
    <m/>
    <m/>
    <m/>
    <m/>
    <m/>
    <d v="2024-07-01T00:00:00"/>
    <m/>
    <s v="05"/>
    <m/>
    <m/>
    <m/>
    <s v="083"/>
    <m/>
    <m/>
    <m/>
    <m/>
    <m/>
    <m/>
    <m/>
    <m/>
    <m/>
    <m/>
    <m/>
    <m/>
    <m/>
    <m/>
    <s v="FREDERIC MESTRE"/>
    <s v="071251"/>
    <s v="REGION GRAND SUD"/>
    <s v="163397"/>
    <s v="FRANCK ZENOU"/>
    <s v="100 IMD"/>
    <x v="0"/>
    <x v="0"/>
    <s v="192646"/>
    <s v="ANTOINE FERRERO"/>
    <s v="200 IMP"/>
    <x v="47"/>
    <x v="47"/>
    <s v="305517"/>
    <s v="ALICIA CAMPOS"/>
    <s v="440 CCT"/>
    <s v="HC"/>
    <s v="991366"/>
    <s v="SECTEUR BLANC"/>
  </r>
  <r>
    <n v="991365"/>
    <n v="50101117"/>
    <x v="0"/>
    <s v="REGION GRAND SUD"/>
    <x v="0"/>
    <s v="50101117"/>
    <s v="991365"/>
    <x v="1"/>
    <s v="E"/>
    <m/>
    <m/>
    <m/>
    <s v="SECTEUR BLANC"/>
    <m/>
    <m/>
    <m/>
    <m/>
    <m/>
    <m/>
    <m/>
    <d v="2024-07-01T00:00:00"/>
    <m/>
    <s v="05"/>
    <m/>
    <m/>
    <m/>
    <s v="082"/>
    <m/>
    <m/>
    <m/>
    <m/>
    <m/>
    <m/>
    <m/>
    <m/>
    <m/>
    <m/>
    <m/>
    <m/>
    <m/>
    <m/>
    <s v="FREDERIC MESTRE"/>
    <s v="071251"/>
    <s v="REGION GRAND SUD"/>
    <s v="163397"/>
    <s v="FRANCK ZENOU"/>
    <s v="100 IMD"/>
    <x v="0"/>
    <x v="0"/>
    <s v="192646"/>
    <s v="ANTOINE FERRERO"/>
    <s v="200 IMP"/>
    <x v="47"/>
    <x v="47"/>
    <s v="306057"/>
    <s v="ALEXANDRA VIDAL"/>
    <s v="440 CCT"/>
    <s v="HC"/>
    <s v="991365"/>
    <s v="SECTEUR BLANC"/>
  </r>
  <r>
    <n v="991364"/>
    <n v="50101116"/>
    <x v="0"/>
    <s v="REGION GRAND SUD"/>
    <x v="0"/>
    <s v="50101116"/>
    <s v="991364"/>
    <x v="1"/>
    <s v="E"/>
    <m/>
    <m/>
    <m/>
    <s v="SECTEUR BLANC"/>
    <m/>
    <m/>
    <m/>
    <m/>
    <m/>
    <m/>
    <m/>
    <d v="2024-07-01T00:00:00"/>
    <m/>
    <s v="05"/>
    <m/>
    <m/>
    <m/>
    <s v="081"/>
    <m/>
    <m/>
    <m/>
    <m/>
    <m/>
    <m/>
    <m/>
    <m/>
    <m/>
    <m/>
    <m/>
    <m/>
    <m/>
    <m/>
    <s v="FREDERIC MESTRE"/>
    <s v="071251"/>
    <s v="REGION GRAND SUD"/>
    <s v="163397"/>
    <s v="FRANCK ZENOU"/>
    <s v="100 IMD"/>
    <x v="0"/>
    <x v="0"/>
    <s v="177023"/>
    <s v="JEAN-PHILIPPE GUERIN"/>
    <s v="200 IMP"/>
    <x v="39"/>
    <x v="39"/>
    <s v="302954"/>
    <s v="SANDIE BEAUBOIS"/>
    <s v="440 CCT"/>
    <s v="HC"/>
    <s v="991364"/>
    <s v="SECTEUR BLANC"/>
  </r>
  <r>
    <n v="991363"/>
    <n v="50101115"/>
    <x v="0"/>
    <s v="REGION GRAND SUD"/>
    <x v="0"/>
    <s v="50101115"/>
    <s v="991363"/>
    <x v="1"/>
    <s v="E"/>
    <m/>
    <m/>
    <m/>
    <s v="SECTEUR BLANC"/>
    <m/>
    <m/>
    <m/>
    <m/>
    <m/>
    <m/>
    <m/>
    <d v="2024-07-01T00:00:00"/>
    <m/>
    <s v="05"/>
    <m/>
    <m/>
    <m/>
    <s v="609"/>
    <m/>
    <m/>
    <m/>
    <m/>
    <m/>
    <m/>
    <m/>
    <m/>
    <m/>
    <m/>
    <m/>
    <m/>
    <m/>
    <m/>
    <s v="FREDERIC MESTRE"/>
    <s v="071251"/>
    <s v="REGION GRAND SUD"/>
    <s v="186531"/>
    <s v="CHRISTOPHE CLEMENT"/>
    <s v="100 IMD"/>
    <x v="11"/>
    <x v="11"/>
    <s v="302809"/>
    <s v="NICOLAS CORNETTE"/>
    <s v="200 IMP"/>
    <x v="17"/>
    <x v="17"/>
    <s v="302625"/>
    <s v="DIDIER BURILLON"/>
    <s v="371 CCM.E"/>
    <s v="HC"/>
    <s v="991363"/>
    <s v="SECTEUR BLANC"/>
  </r>
  <r>
    <n v="991360"/>
    <n v="50101114"/>
    <x v="0"/>
    <s v="REGION GRAND SUD"/>
    <x v="0"/>
    <s v="50101114"/>
    <s v="991360"/>
    <x v="1"/>
    <s v="E"/>
    <m/>
    <m/>
    <m/>
    <s v="SECTEUR BLANC"/>
    <m/>
    <m/>
    <m/>
    <m/>
    <m/>
    <m/>
    <m/>
    <d v="2024-07-01T00:00:00"/>
    <m/>
    <s v="05"/>
    <m/>
    <m/>
    <m/>
    <s v="392"/>
    <m/>
    <m/>
    <m/>
    <m/>
    <m/>
    <m/>
    <m/>
    <m/>
    <m/>
    <m/>
    <m/>
    <m/>
    <m/>
    <m/>
    <s v="FREDERIC MESTRE"/>
    <s v="071251"/>
    <s v="REGION GRAND SUD"/>
    <s v="305131"/>
    <s v="BAPTISTE CHIKLI"/>
    <s v="100 IMD"/>
    <x v="12"/>
    <x v="12"/>
    <s v="304601"/>
    <s v="ALEXANDRE GAUCHE"/>
    <s v="200 IMP"/>
    <x v="112"/>
    <x v="112"/>
    <s v="168175"/>
    <s v="RENAUD DURAND"/>
    <s v="371 CCM.E"/>
    <s v="HC"/>
    <s v="991360"/>
    <s v="SECTEUR BLANC"/>
  </r>
  <r>
    <n v="991357"/>
    <n v="50101113"/>
    <x v="0"/>
    <s v="REGION CENTRE EST"/>
    <x v="0"/>
    <s v="50101113"/>
    <s v="991357"/>
    <x v="1"/>
    <s v="E"/>
    <m/>
    <m/>
    <m/>
    <s v="SECTEUR BLANC"/>
    <m/>
    <m/>
    <m/>
    <m/>
    <m/>
    <m/>
    <m/>
    <d v="2024-12-01T00:00:00"/>
    <m/>
    <s v="05"/>
    <m/>
    <m/>
    <m/>
    <s v="391"/>
    <m/>
    <m/>
    <m/>
    <m/>
    <m/>
    <m/>
    <m/>
    <m/>
    <m/>
    <m/>
    <m/>
    <m/>
    <m/>
    <m/>
    <s v="JEROME CARPANETTO"/>
    <s v="900582"/>
    <s v="REGION CENTRE EST"/>
    <s v="304393"/>
    <s v="NICOLAS THIALLET"/>
    <s v="100 IMD"/>
    <x v="36"/>
    <x v="36"/>
    <s v="303850"/>
    <s v="GAETAN BOISSON"/>
    <s v="200 IMP"/>
    <x v="81"/>
    <x v="81"/>
    <m/>
    <m/>
    <m/>
    <m/>
    <s v="991357"/>
    <s v="SECTEUR BLANC"/>
  </r>
  <r>
    <n v="991350"/>
    <n v="50101112"/>
    <x v="0"/>
    <s v="REGION CENTRE EST"/>
    <x v="0"/>
    <s v="50101112"/>
    <s v="991350"/>
    <x v="1"/>
    <s v="E"/>
    <m/>
    <m/>
    <m/>
    <s v="SECTEUR BLANC"/>
    <m/>
    <m/>
    <m/>
    <m/>
    <m/>
    <m/>
    <m/>
    <d v="2024-12-01T00:00:00"/>
    <m/>
    <s v="05"/>
    <m/>
    <m/>
    <m/>
    <s v="097"/>
    <m/>
    <m/>
    <m/>
    <m/>
    <m/>
    <m/>
    <m/>
    <m/>
    <m/>
    <m/>
    <m/>
    <m/>
    <m/>
    <m/>
    <s v="JEROME CARPANETTO"/>
    <s v="900582"/>
    <s v="REGION CENTRE EST"/>
    <s v="179897"/>
    <s v="SYLVAIN GATHELIER"/>
    <s v="100 IMD"/>
    <x v="22"/>
    <x v="22"/>
    <s v="302742"/>
    <s v="ALEXIS HOEGY"/>
    <s v="200 IMP"/>
    <x v="27"/>
    <x v="27"/>
    <s v="305667"/>
    <s v="MELISSA BASSER"/>
    <s v="440 CCT"/>
    <s v="HC"/>
    <s v="991350"/>
    <s v="SECTEUR BLANC"/>
  </r>
  <r>
    <n v="991347"/>
    <n v="50101111"/>
    <x v="0"/>
    <s v="REGION CENTRE EST"/>
    <x v="0"/>
    <s v="50101111"/>
    <s v="991347"/>
    <x v="1"/>
    <s v="E"/>
    <m/>
    <m/>
    <m/>
    <s v="SECTEUR BLANC"/>
    <m/>
    <m/>
    <m/>
    <m/>
    <m/>
    <m/>
    <m/>
    <d v="2024-12-01T00:00:00"/>
    <m/>
    <s v="05"/>
    <m/>
    <m/>
    <m/>
    <s v="096"/>
    <m/>
    <m/>
    <m/>
    <m/>
    <m/>
    <m/>
    <m/>
    <m/>
    <m/>
    <m/>
    <m/>
    <m/>
    <m/>
    <m/>
    <s v="JEROME CARPANETTO"/>
    <s v="900582"/>
    <s v="REGION CENTRE EST"/>
    <s v="179897"/>
    <s v="SYLVAIN GATHELIER"/>
    <s v="100 IMD"/>
    <x v="22"/>
    <x v="22"/>
    <s v="304026"/>
    <s v="NICOLAS FOREST"/>
    <s v="200 IMP"/>
    <x v="96"/>
    <x v="96"/>
    <m/>
    <m/>
    <m/>
    <m/>
    <s v="991347"/>
    <s v="SECTEUR BLANC"/>
  </r>
  <r>
    <n v="991338"/>
    <n v="50101109"/>
    <x v="0"/>
    <s v="REGION CENTRE EST"/>
    <x v="0"/>
    <s v="50101109"/>
    <s v="991338"/>
    <x v="1"/>
    <s v="E"/>
    <m/>
    <m/>
    <m/>
    <s v="SECTEUR BLANC"/>
    <m/>
    <m/>
    <m/>
    <m/>
    <m/>
    <m/>
    <m/>
    <d v="2024-12-01T00:00:00"/>
    <m/>
    <s v="05"/>
    <m/>
    <m/>
    <m/>
    <s v="390"/>
    <m/>
    <m/>
    <m/>
    <m/>
    <m/>
    <m/>
    <m/>
    <m/>
    <m/>
    <m/>
    <m/>
    <m/>
    <m/>
    <m/>
    <s v="JEROME CARPANETTO"/>
    <s v="900582"/>
    <s v="REGION CENTRE EST"/>
    <s v="305941"/>
    <s v="SAMUEL TRAGEL"/>
    <s v="100 IMD"/>
    <x v="14"/>
    <x v="14"/>
    <s v="304004"/>
    <s v="LARA BALTAZAR"/>
    <s v="200 IMP"/>
    <x v="33"/>
    <x v="33"/>
    <m/>
    <m/>
    <m/>
    <m/>
    <s v="991338"/>
    <s v="SECTEUR BLANC"/>
  </r>
  <r>
    <n v="991325"/>
    <n v="50101108"/>
    <x v="0"/>
    <s v="REGION ILE DE FRANCE NORD"/>
    <x v="0"/>
    <s v="50101108"/>
    <s v="991325"/>
    <x v="1"/>
    <s v="E"/>
    <m/>
    <m/>
    <m/>
    <s v="SECTEUR BLANC"/>
    <m/>
    <m/>
    <m/>
    <m/>
    <m/>
    <m/>
    <m/>
    <d v="2024-12-01T00:00:00"/>
    <m/>
    <s v="05"/>
    <m/>
    <m/>
    <m/>
    <s v="262"/>
    <m/>
    <m/>
    <m/>
    <m/>
    <m/>
    <m/>
    <m/>
    <m/>
    <m/>
    <m/>
    <m/>
    <m/>
    <m/>
    <m/>
    <s v="CATHERINE BLANCKAERT"/>
    <s v="071030"/>
    <s v="REGION ILE DE FRANCE NORD"/>
    <s v="193254"/>
    <s v="DAVID BOURE"/>
    <s v="100 IMD"/>
    <x v="28"/>
    <x v="28"/>
    <s v="175986"/>
    <s v="DAVID OLICARD"/>
    <s v="200 IMP"/>
    <x v="73"/>
    <x v="73"/>
    <s v="304930"/>
    <s v="CHRISTOPHER DINH"/>
    <s v="440 CCT"/>
    <s v="HC"/>
    <s v="991325"/>
    <s v="SECTEUR BLANC"/>
  </r>
  <r>
    <n v="991323"/>
    <n v="50101107"/>
    <x v="0"/>
    <s v="REGION ILE DE FRANCE NORD"/>
    <x v="0"/>
    <s v="50101107"/>
    <s v="991323"/>
    <x v="1"/>
    <s v="E"/>
    <m/>
    <m/>
    <m/>
    <s v="SECTEUR BLANC"/>
    <m/>
    <m/>
    <m/>
    <m/>
    <m/>
    <m/>
    <m/>
    <d v="2024-12-01T00:00:00"/>
    <m/>
    <s v="05"/>
    <m/>
    <m/>
    <m/>
    <s v="261"/>
    <m/>
    <m/>
    <m/>
    <m/>
    <m/>
    <m/>
    <m/>
    <m/>
    <m/>
    <m/>
    <m/>
    <m/>
    <m/>
    <m/>
    <s v="CATHERINE BLANCKAERT"/>
    <s v="071030"/>
    <s v="REGION ILE DE FRANCE NORD"/>
    <s v="193254"/>
    <s v="DAVID BOURE"/>
    <s v="100 IMD"/>
    <x v="28"/>
    <x v="28"/>
    <s v="175986"/>
    <s v="DAVID OLICARD"/>
    <s v="200 IMP"/>
    <x v="73"/>
    <x v="73"/>
    <s v="306400"/>
    <s v="THIBAULT GUIRLIN"/>
    <s v="445 CCA"/>
    <s v="HC"/>
    <s v="991323"/>
    <s v="SECTEUR BLANC"/>
  </r>
  <r>
    <n v="991320"/>
    <n v="50101106"/>
    <x v="0"/>
    <s v="REGION ILE DE FRANCE NORD"/>
    <x v="0"/>
    <s v="50101106"/>
    <s v="991320"/>
    <x v="1"/>
    <s v="E"/>
    <m/>
    <m/>
    <m/>
    <s v="SECTEUR BLANC"/>
    <m/>
    <m/>
    <m/>
    <m/>
    <m/>
    <m/>
    <m/>
    <d v="2024-12-01T00:00:00"/>
    <m/>
    <s v="05"/>
    <m/>
    <m/>
    <m/>
    <s v="260"/>
    <m/>
    <m/>
    <m/>
    <m/>
    <m/>
    <m/>
    <m/>
    <m/>
    <m/>
    <m/>
    <m/>
    <m/>
    <m/>
    <m/>
    <s v="CATHERINE BLANCKAERT"/>
    <s v="071030"/>
    <s v="REGION ILE DE FRANCE NORD"/>
    <s v="193254"/>
    <s v="DAVID BOURE"/>
    <s v="100 IMD"/>
    <x v="28"/>
    <x v="28"/>
    <m/>
    <m/>
    <m/>
    <x v="126"/>
    <x v="124"/>
    <m/>
    <m/>
    <m/>
    <m/>
    <s v="991320"/>
    <s v="SECTEUR BLANC"/>
  </r>
  <r>
    <n v="991299"/>
    <n v="50101105"/>
    <x v="0"/>
    <s v="REGION CENTRE EST"/>
    <x v="0"/>
    <s v="50101105"/>
    <s v="991299"/>
    <x v="1"/>
    <s v="E"/>
    <m/>
    <m/>
    <m/>
    <s v="SECTEUR BLANC"/>
    <m/>
    <m/>
    <m/>
    <m/>
    <m/>
    <m/>
    <m/>
    <d v="2024-12-01T00:00:00"/>
    <m/>
    <s v="05"/>
    <m/>
    <m/>
    <m/>
    <s v="095"/>
    <m/>
    <m/>
    <m/>
    <m/>
    <m/>
    <m/>
    <m/>
    <m/>
    <m/>
    <m/>
    <m/>
    <m/>
    <m/>
    <m/>
    <s v="JEROME CARPANETTO"/>
    <s v="900582"/>
    <s v="REGION CENTRE EST"/>
    <s v="179897"/>
    <s v="SYLVAIN GATHELIER"/>
    <s v="100 IMD"/>
    <x v="22"/>
    <x v="22"/>
    <s v="304026"/>
    <s v="NICOLAS FOREST"/>
    <s v="200 IMP"/>
    <x v="96"/>
    <x v="96"/>
    <s v="305742"/>
    <s v="PAUL CARDON"/>
    <s v="440 CCT"/>
    <s v="HC"/>
    <s v="991299"/>
    <s v="SECTEUR BLANC"/>
  </r>
  <r>
    <n v="991297"/>
    <n v="50101104"/>
    <x v="0"/>
    <s v="REGION CENTRE EST"/>
    <x v="0"/>
    <s v="50101104"/>
    <s v="991297"/>
    <x v="1"/>
    <s v="E"/>
    <m/>
    <m/>
    <m/>
    <s v="SECTEUR BLANC"/>
    <m/>
    <m/>
    <m/>
    <m/>
    <m/>
    <m/>
    <m/>
    <d v="2024-12-01T00:00:00"/>
    <m/>
    <s v="05"/>
    <m/>
    <m/>
    <m/>
    <s v="094"/>
    <m/>
    <m/>
    <m/>
    <m/>
    <m/>
    <m/>
    <m/>
    <m/>
    <m/>
    <m/>
    <m/>
    <m/>
    <m/>
    <m/>
    <s v="JEROME CARPANETTO"/>
    <s v="900582"/>
    <s v="REGION CENTRE EST"/>
    <s v="300268"/>
    <s v="PIERRE FRANCOIS LAURA"/>
    <s v="100 IMD"/>
    <x v="37"/>
    <x v="37"/>
    <s v="304163"/>
    <s v="GEOFFREY BIEBER"/>
    <s v="200 IMP"/>
    <x v="76"/>
    <x v="76"/>
    <s v="306212"/>
    <s v="MATTHIEU DOS SANTOS"/>
    <s v="440 CCT"/>
    <s v="HC"/>
    <s v="991297"/>
    <s v="SECTEUR BLANC"/>
  </r>
  <r>
    <n v="991290"/>
    <n v="50101102"/>
    <x v="0"/>
    <s v="REGION GRAND SUD"/>
    <x v="0"/>
    <s v="50101102"/>
    <s v="991290"/>
    <x v="1"/>
    <s v="E"/>
    <m/>
    <m/>
    <m/>
    <s v="SECTEUR BLANC"/>
    <m/>
    <m/>
    <m/>
    <m/>
    <m/>
    <m/>
    <m/>
    <d v="2024-08-01T00:00:00"/>
    <m/>
    <s v="05"/>
    <m/>
    <m/>
    <m/>
    <s v="389"/>
    <m/>
    <m/>
    <m/>
    <m/>
    <m/>
    <m/>
    <m/>
    <m/>
    <m/>
    <m/>
    <m/>
    <m/>
    <m/>
    <m/>
    <s v="FREDERIC MESTRE"/>
    <s v="071251"/>
    <s v="REGION GRAND SUD"/>
    <s v="305131"/>
    <s v="BAPTISTE CHIKLI"/>
    <s v="100 IMD"/>
    <x v="12"/>
    <x v="12"/>
    <s v="303885"/>
    <s v="STEPHANE VIRET"/>
    <s v="200 IMP"/>
    <x v="66"/>
    <x v="66"/>
    <s v="306230"/>
    <s v="ANNE CASU"/>
    <s v="440 CCT"/>
    <s v="HC"/>
    <s v="991290"/>
    <s v="SECTEUR BLANC"/>
  </r>
  <r>
    <n v="991289"/>
    <n v="50101101"/>
    <x v="0"/>
    <s v="REGION CENTRE EST"/>
    <x v="0"/>
    <s v="50101101"/>
    <s v="991289"/>
    <x v="1"/>
    <s v="E"/>
    <m/>
    <m/>
    <m/>
    <s v="SECTEUR BLANC"/>
    <m/>
    <m/>
    <m/>
    <m/>
    <m/>
    <m/>
    <m/>
    <d v="2024-12-01T00:00:00"/>
    <m/>
    <s v="05"/>
    <m/>
    <m/>
    <m/>
    <s v="219"/>
    <m/>
    <m/>
    <m/>
    <m/>
    <m/>
    <m/>
    <m/>
    <m/>
    <m/>
    <m/>
    <m/>
    <m/>
    <m/>
    <m/>
    <s v="JEROME CARPANETTO"/>
    <s v="900582"/>
    <s v="REGION CENTRE EST"/>
    <s v="193601"/>
    <s v="PIERRICK MORTIER"/>
    <s v="100 IMD"/>
    <x v="30"/>
    <x v="30"/>
    <s v="301562"/>
    <s v="SEBASTIEN VAUCARD"/>
    <s v="200 IMP"/>
    <x v="67"/>
    <x v="67"/>
    <m/>
    <m/>
    <m/>
    <m/>
    <s v="991289"/>
    <s v="SECTEUR BLANC"/>
  </r>
  <r>
    <n v="991263"/>
    <n v="50101100"/>
    <x v="0"/>
    <s v="REGION ILE DE FRANCE NORD"/>
    <x v="0"/>
    <s v="50101100"/>
    <s v="991263"/>
    <x v="1"/>
    <s v="E"/>
    <m/>
    <m/>
    <m/>
    <s v="SECTEUR BLANC"/>
    <m/>
    <m/>
    <m/>
    <m/>
    <m/>
    <m/>
    <m/>
    <d v="2024-11-01T00:00:00"/>
    <m/>
    <s v="05"/>
    <m/>
    <m/>
    <m/>
    <s v="649"/>
    <m/>
    <m/>
    <m/>
    <m/>
    <m/>
    <m/>
    <m/>
    <m/>
    <m/>
    <m/>
    <m/>
    <m/>
    <m/>
    <m/>
    <s v="CATHERINE BLANCKAERT"/>
    <s v="071030"/>
    <s v="REGION ILE DE FRANCE NORD"/>
    <s v="185551"/>
    <s v="BERNARD GERONIMI"/>
    <s v="100 IMD"/>
    <x v="17"/>
    <x v="17"/>
    <s v="156632"/>
    <s v="CHRISTIAN TALON"/>
    <s v="200 IMP"/>
    <x v="45"/>
    <x v="45"/>
    <s v="303929"/>
    <s v="SANDRINE LEONE"/>
    <s v="440 CCT"/>
    <s v="HC"/>
    <s v="991263"/>
    <s v="SECTEUR BLANC"/>
  </r>
  <r>
    <n v="991262"/>
    <n v="50101099"/>
    <x v="0"/>
    <s v="REGION ILE DE FRANCE NORD"/>
    <x v="0"/>
    <s v="50101099"/>
    <s v="991262"/>
    <x v="1"/>
    <s v="E"/>
    <m/>
    <m/>
    <m/>
    <s v="SECTEUR BLANC"/>
    <m/>
    <m/>
    <m/>
    <m/>
    <m/>
    <m/>
    <m/>
    <d v="2024-11-01T00:00:00"/>
    <m/>
    <s v="05"/>
    <m/>
    <m/>
    <m/>
    <s v="697"/>
    <m/>
    <m/>
    <m/>
    <m/>
    <m/>
    <m/>
    <m/>
    <m/>
    <m/>
    <m/>
    <m/>
    <m/>
    <m/>
    <m/>
    <s v="CATHERINE BLANCKAERT"/>
    <s v="071030"/>
    <s v="REGION ILE DE FRANCE NORD"/>
    <s v="185551"/>
    <s v="BERNARD GERONIMI"/>
    <s v="100 IMD"/>
    <x v="17"/>
    <x v="17"/>
    <s v="156632"/>
    <s v="CHRISTIAN TALON"/>
    <s v="200 IMP"/>
    <x v="45"/>
    <x v="45"/>
    <s v="304506"/>
    <s v="HERVE SAGNIER"/>
    <s v="440 CCT"/>
    <s v="HC"/>
    <s v="991262"/>
    <s v="SECTEUR BLANC"/>
  </r>
  <r>
    <n v="991261"/>
    <n v="50101098"/>
    <x v="0"/>
    <s v="REGION ILE DE FRANCE NORD"/>
    <x v="0"/>
    <s v="50101098"/>
    <s v="991261"/>
    <x v="1"/>
    <s v="E"/>
    <m/>
    <m/>
    <m/>
    <s v="SECTEUR BLANC"/>
    <m/>
    <m/>
    <m/>
    <m/>
    <m/>
    <m/>
    <m/>
    <d v="2024-11-01T00:00:00"/>
    <m/>
    <s v="05"/>
    <m/>
    <m/>
    <m/>
    <s v="696"/>
    <m/>
    <m/>
    <m/>
    <m/>
    <m/>
    <m/>
    <m/>
    <m/>
    <m/>
    <m/>
    <m/>
    <m/>
    <m/>
    <m/>
    <s v="CATHERINE BLANCKAERT"/>
    <s v="071030"/>
    <s v="REGION ILE DE FRANCE NORD"/>
    <s v="185551"/>
    <s v="BERNARD GERONIMI"/>
    <s v="100 IMD"/>
    <x v="17"/>
    <x v="17"/>
    <s v="156632"/>
    <s v="CHRISTIAN TALON"/>
    <s v="200 IMP"/>
    <x v="45"/>
    <x v="45"/>
    <m/>
    <m/>
    <m/>
    <m/>
    <s v="991261"/>
    <s v="SECTEUR BLANC"/>
  </r>
  <r>
    <n v="991260"/>
    <n v="50101097"/>
    <x v="0"/>
    <s v="REGION ILE DE FRANCE NORD"/>
    <x v="0"/>
    <s v="50101097"/>
    <s v="991260"/>
    <x v="1"/>
    <s v="E"/>
    <m/>
    <m/>
    <m/>
    <s v="SECTEUR BLANC"/>
    <m/>
    <m/>
    <m/>
    <m/>
    <m/>
    <m/>
    <m/>
    <d v="2024-11-01T00:00:00"/>
    <m/>
    <s v="05"/>
    <m/>
    <m/>
    <m/>
    <s v="695"/>
    <m/>
    <m/>
    <m/>
    <m/>
    <m/>
    <m/>
    <m/>
    <m/>
    <m/>
    <m/>
    <m/>
    <m/>
    <m/>
    <m/>
    <s v="CATHERINE BLANCKAERT"/>
    <s v="071030"/>
    <s v="REGION ILE DE FRANCE NORD"/>
    <s v="305330"/>
    <s v="NICOLAS PHILIPPE"/>
    <s v="100 IMD"/>
    <x v="8"/>
    <x v="8"/>
    <s v="305490"/>
    <s v="JOHANN CARLIER"/>
    <s v="200 IMP"/>
    <x v="106"/>
    <x v="106"/>
    <s v="175823"/>
    <s v="JEREMIE LENARD"/>
    <s v="386 IE"/>
    <s v="HC"/>
    <s v="991260"/>
    <s v="SECTEUR BLANC"/>
  </r>
  <r>
    <n v="991259"/>
    <n v="50101096"/>
    <x v="0"/>
    <s v="REGION ILE DE FRANCE NORD"/>
    <x v="0"/>
    <s v="50101096"/>
    <s v="991259"/>
    <x v="1"/>
    <s v="E"/>
    <m/>
    <m/>
    <m/>
    <s v="SECTEUR BLANC"/>
    <m/>
    <m/>
    <m/>
    <m/>
    <m/>
    <m/>
    <m/>
    <d v="2024-11-01T00:00:00"/>
    <m/>
    <s v="05"/>
    <m/>
    <m/>
    <m/>
    <s v="694"/>
    <m/>
    <m/>
    <m/>
    <m/>
    <m/>
    <m/>
    <m/>
    <m/>
    <m/>
    <m/>
    <m/>
    <m/>
    <m/>
    <m/>
    <s v="CATHERINE BLANCKAERT"/>
    <s v="071030"/>
    <s v="REGION ILE DE FRANCE NORD"/>
    <s v="305330"/>
    <s v="NICOLAS PHILIPPE"/>
    <s v="100 IMD"/>
    <x v="8"/>
    <x v="8"/>
    <s v="305490"/>
    <s v="JOHANN CARLIER"/>
    <s v="200 IMP"/>
    <x v="106"/>
    <x v="106"/>
    <s v="171477"/>
    <s v="JIMMY LO CALZO"/>
    <s v="440 CCT"/>
    <s v="HC"/>
    <s v="991259"/>
    <s v="SECTEUR BLANC"/>
  </r>
  <r>
    <n v="991257"/>
    <n v="50101095"/>
    <x v="0"/>
    <s v="REGION ILE DE FRANCE NORD"/>
    <x v="0"/>
    <s v="50101095"/>
    <s v="991257"/>
    <x v="1"/>
    <s v="E"/>
    <m/>
    <m/>
    <m/>
    <s v="SECTEUR BLANC"/>
    <m/>
    <m/>
    <m/>
    <m/>
    <m/>
    <m/>
    <m/>
    <d v="2024-11-01T00:00:00"/>
    <m/>
    <s v="05"/>
    <m/>
    <m/>
    <m/>
    <s v="646"/>
    <m/>
    <m/>
    <m/>
    <m/>
    <m/>
    <m/>
    <m/>
    <m/>
    <m/>
    <m/>
    <m/>
    <m/>
    <m/>
    <m/>
    <s v="CATHERINE BLANCKAERT"/>
    <s v="071030"/>
    <s v="REGION ILE DE FRANCE NORD"/>
    <s v="185551"/>
    <s v="BERNARD GERONIMI"/>
    <s v="100 IMD"/>
    <x v="17"/>
    <x v="17"/>
    <s v="156632"/>
    <s v="CHRISTIAN TALON"/>
    <s v="200 IMP"/>
    <x v="45"/>
    <x v="45"/>
    <m/>
    <m/>
    <m/>
    <m/>
    <s v="991257"/>
    <s v="SECTEUR BLANC"/>
  </r>
  <r>
    <n v="991232"/>
    <n v="50101094"/>
    <x v="0"/>
    <s v="REGION CENTRE EST"/>
    <x v="0"/>
    <s v="50101094"/>
    <s v="991232"/>
    <x v="1"/>
    <s v="E"/>
    <m/>
    <m/>
    <m/>
    <s v="SECTEUR BLANC"/>
    <m/>
    <m/>
    <m/>
    <m/>
    <m/>
    <m/>
    <m/>
    <d v="2024-12-01T00:00:00"/>
    <m/>
    <s v="05"/>
    <m/>
    <m/>
    <m/>
    <s v="380"/>
    <m/>
    <m/>
    <m/>
    <m/>
    <m/>
    <m/>
    <m/>
    <m/>
    <m/>
    <m/>
    <m/>
    <m/>
    <m/>
    <m/>
    <s v="JEROME CARPANETTO"/>
    <s v="900582"/>
    <s v="REGION CENTRE EST"/>
    <s v="305941"/>
    <s v="SAMUEL TRAGEL"/>
    <s v="100 IMD"/>
    <x v="14"/>
    <x v="14"/>
    <s v="304004"/>
    <s v="LARA BALTAZAR"/>
    <s v="200 IMP"/>
    <x v="33"/>
    <x v="33"/>
    <s v="191774"/>
    <s v="FABIEN CORDIER"/>
    <s v="386 IE"/>
    <s v="HC"/>
    <s v="991232"/>
    <s v="SECTEUR BLANC"/>
  </r>
  <r>
    <n v="991227"/>
    <n v="50101093"/>
    <x v="0"/>
    <s v="REGION GRAND SUD"/>
    <x v="0"/>
    <s v="50101093"/>
    <s v="991227"/>
    <x v="1"/>
    <s v="E"/>
    <m/>
    <m/>
    <m/>
    <s v="SECTEUR BLANC"/>
    <m/>
    <m/>
    <m/>
    <m/>
    <m/>
    <m/>
    <m/>
    <d v="2024-07-01T00:00:00"/>
    <m/>
    <s v="05"/>
    <m/>
    <m/>
    <m/>
    <s v="379"/>
    <m/>
    <m/>
    <m/>
    <m/>
    <m/>
    <m/>
    <m/>
    <m/>
    <m/>
    <m/>
    <m/>
    <m/>
    <m/>
    <m/>
    <s v="FREDERIC MESTRE"/>
    <s v="071251"/>
    <s v="REGION GRAND SUD"/>
    <s v="305131"/>
    <s v="BAPTISTE CHIKLI"/>
    <s v="100 IMD"/>
    <x v="12"/>
    <x v="12"/>
    <s v="304601"/>
    <s v="ALEXANDRE GAUCHE"/>
    <s v="200 IMP"/>
    <x v="112"/>
    <x v="112"/>
    <s v="304833"/>
    <s v="CECILIA LOFFREDO"/>
    <s v="371 CCM.E"/>
    <s v="HC"/>
    <s v="991227"/>
    <s v="SECTEUR BLANC"/>
  </r>
  <r>
    <n v="991226"/>
    <n v="50101092"/>
    <x v="0"/>
    <s v="REGION GRAND SUD"/>
    <x v="0"/>
    <s v="50101092"/>
    <s v="991226"/>
    <x v="1"/>
    <s v="E"/>
    <m/>
    <m/>
    <m/>
    <s v="SECTEUR BLANC"/>
    <m/>
    <m/>
    <m/>
    <m/>
    <m/>
    <m/>
    <m/>
    <d v="2024-07-01T00:00:00"/>
    <m/>
    <s v="05"/>
    <m/>
    <m/>
    <m/>
    <s v="377"/>
    <m/>
    <m/>
    <m/>
    <m/>
    <m/>
    <m/>
    <m/>
    <m/>
    <m/>
    <m/>
    <m/>
    <m/>
    <m/>
    <m/>
    <s v="FREDERIC MESTRE"/>
    <s v="071251"/>
    <s v="REGION GRAND SUD"/>
    <s v="305131"/>
    <s v="BAPTISTE CHIKLI"/>
    <s v="100 IMD"/>
    <x v="12"/>
    <x v="12"/>
    <s v="303885"/>
    <s v="STEPHANE VIRET"/>
    <s v="200 IMP"/>
    <x v="66"/>
    <x v="66"/>
    <s v="303139"/>
    <s v="MICKAEL DI TOLA"/>
    <s v="386 IE"/>
    <s v="HC"/>
    <s v="991226"/>
    <s v="SECTEUR BLANC"/>
  </r>
  <r>
    <n v="991225"/>
    <n v="50101091"/>
    <x v="0"/>
    <s v="REGION GRAND SUD"/>
    <x v="0"/>
    <s v="50101091"/>
    <s v="991225"/>
    <x v="1"/>
    <s v="E"/>
    <m/>
    <m/>
    <m/>
    <s v="SECTEUR BLANC"/>
    <m/>
    <m/>
    <m/>
    <m/>
    <m/>
    <m/>
    <m/>
    <d v="2024-07-01T00:00:00"/>
    <m/>
    <s v="05"/>
    <m/>
    <m/>
    <m/>
    <s v="373"/>
    <m/>
    <m/>
    <m/>
    <m/>
    <m/>
    <m/>
    <m/>
    <m/>
    <m/>
    <m/>
    <m/>
    <m/>
    <m/>
    <m/>
    <s v="FREDERIC MESTRE"/>
    <s v="071251"/>
    <s v="REGION GRAND SUD"/>
    <s v="305131"/>
    <s v="BAPTISTE CHIKLI"/>
    <s v="100 IMD"/>
    <x v="12"/>
    <x v="12"/>
    <s v="304601"/>
    <s v="ALEXANDRE GAUCHE"/>
    <s v="200 IMP"/>
    <x v="112"/>
    <x v="112"/>
    <s v="305862"/>
    <s v="ANTHONY RAMIREZ"/>
    <s v="440 CCT"/>
    <s v="HC"/>
    <s v="991225"/>
    <s v="SECTEUR BLANC"/>
  </r>
  <r>
    <n v="991224"/>
    <n v="50101090"/>
    <x v="0"/>
    <s v="REGION GRAND SUD"/>
    <x v="0"/>
    <s v="50101090"/>
    <s v="991224"/>
    <x v="1"/>
    <s v="E"/>
    <m/>
    <m/>
    <m/>
    <s v="SECTEUR BLANC"/>
    <m/>
    <m/>
    <m/>
    <m/>
    <m/>
    <m/>
    <m/>
    <d v="2024-10-01T00:00:00"/>
    <m/>
    <s v="05"/>
    <m/>
    <m/>
    <m/>
    <s v="080"/>
    <m/>
    <m/>
    <m/>
    <m/>
    <m/>
    <m/>
    <m/>
    <m/>
    <m/>
    <m/>
    <m/>
    <m/>
    <m/>
    <m/>
    <s v="FREDERIC MESTRE"/>
    <s v="071251"/>
    <s v="REGION GRAND SUD"/>
    <s v="304665"/>
    <s v="FABRIZIA LEGGER"/>
    <s v="100 IMD"/>
    <x v="4"/>
    <x v="4"/>
    <m/>
    <m/>
    <m/>
    <x v="4"/>
    <x v="4"/>
    <s v="302999"/>
    <s v="JULIEN RICARD"/>
    <s v="386 IE"/>
    <s v="HC"/>
    <s v="991224"/>
    <s v="SECTEUR BLANC"/>
  </r>
  <r>
    <n v="991222"/>
    <n v="50101089"/>
    <x v="0"/>
    <s v="REGION ILE DE FRANCE NORD"/>
    <x v="0"/>
    <s v="50101089"/>
    <s v="991222"/>
    <x v="1"/>
    <s v="E"/>
    <m/>
    <m/>
    <m/>
    <s v="SECTEUR BLANC"/>
    <m/>
    <m/>
    <m/>
    <m/>
    <m/>
    <m/>
    <m/>
    <d v="2024-11-01T00:00:00"/>
    <m/>
    <s v="05"/>
    <m/>
    <m/>
    <m/>
    <s v="148"/>
    <m/>
    <m/>
    <m/>
    <m/>
    <m/>
    <m/>
    <m/>
    <m/>
    <m/>
    <m/>
    <m/>
    <m/>
    <m/>
    <m/>
    <s v="CATHERINE BLANCKAERT"/>
    <s v="071030"/>
    <s v="REGION ILE DE FRANCE NORD"/>
    <s v="177094"/>
    <s v="WILLY FASQUEL"/>
    <s v="100 IMD"/>
    <x v="32"/>
    <x v="32"/>
    <s v="190883"/>
    <s v="ALEXANDRE MARIAGE"/>
    <s v="200 IMP"/>
    <x v="107"/>
    <x v="107"/>
    <m/>
    <m/>
    <m/>
    <m/>
    <s v="991222"/>
    <s v="SECTEUR BLANC"/>
  </r>
  <r>
    <n v="991221"/>
    <n v="50101088"/>
    <x v="0"/>
    <s v="REGION ILE DE FRANCE NORD"/>
    <x v="0"/>
    <s v="50101088"/>
    <s v="991221"/>
    <x v="1"/>
    <s v="E"/>
    <m/>
    <m/>
    <m/>
    <s v="SECTEUR BLANC"/>
    <m/>
    <m/>
    <m/>
    <m/>
    <m/>
    <m/>
    <m/>
    <d v="2024-11-01T00:00:00"/>
    <m/>
    <s v="05"/>
    <m/>
    <m/>
    <m/>
    <s v="140"/>
    <m/>
    <m/>
    <m/>
    <m/>
    <m/>
    <m/>
    <m/>
    <m/>
    <m/>
    <m/>
    <m/>
    <m/>
    <m/>
    <m/>
    <s v="CATHERINE BLANCKAERT"/>
    <s v="071030"/>
    <s v="REGION ILE DE FRANCE NORD"/>
    <s v="177094"/>
    <s v="WILLY FASQUEL"/>
    <s v="100 IMD"/>
    <x v="32"/>
    <x v="32"/>
    <s v="190883"/>
    <s v="ALEXANDRE MARIAGE"/>
    <s v="200 IMP"/>
    <x v="107"/>
    <x v="107"/>
    <s v="305603"/>
    <s v="ARNAUD VANHOENACKER"/>
    <s v="440 CCT"/>
    <s v="HC"/>
    <s v="991221"/>
    <s v="SECTEUR BLANC"/>
  </r>
  <r>
    <n v="991210"/>
    <n v="50101087"/>
    <x v="0"/>
    <s v="REGION ILE DE FRANCE NORD"/>
    <x v="0"/>
    <s v="50101087"/>
    <s v="991210"/>
    <x v="1"/>
    <s v="E"/>
    <m/>
    <m/>
    <m/>
    <s v="SECTEUR BLANC"/>
    <m/>
    <m/>
    <m/>
    <m/>
    <m/>
    <m/>
    <m/>
    <d v="2024-12-01T00:00:00"/>
    <m/>
    <s v="05"/>
    <m/>
    <m/>
    <m/>
    <s v="337"/>
    <m/>
    <m/>
    <m/>
    <m/>
    <m/>
    <m/>
    <m/>
    <m/>
    <m/>
    <m/>
    <m/>
    <m/>
    <m/>
    <m/>
    <s v="CATHERINE BLANCKAERT"/>
    <s v="071030"/>
    <s v="REGION ILE DE FRANCE NORD"/>
    <s v="302041"/>
    <s v="DAPHNEE JULLION"/>
    <s v="100 IMD"/>
    <x v="1"/>
    <x v="1"/>
    <s v="302511"/>
    <s v="OLIVIER MACIGNO"/>
    <s v="200 IMP"/>
    <x v="53"/>
    <x v="53"/>
    <m/>
    <m/>
    <m/>
    <m/>
    <s v="991210"/>
    <s v="SECTEUR BLANC"/>
  </r>
  <r>
    <n v="991186"/>
    <n v="50101086"/>
    <x v="0"/>
    <s v="REGION GRAND SUD"/>
    <x v="0"/>
    <s v="50101086"/>
    <s v="991186"/>
    <x v="1"/>
    <s v="E"/>
    <m/>
    <m/>
    <m/>
    <s v="SECTEUR BLANC"/>
    <m/>
    <m/>
    <m/>
    <m/>
    <m/>
    <m/>
    <m/>
    <d v="2024-10-01T00:00:00"/>
    <m/>
    <s v="05"/>
    <m/>
    <m/>
    <m/>
    <s v="079"/>
    <m/>
    <m/>
    <m/>
    <m/>
    <m/>
    <m/>
    <m/>
    <m/>
    <m/>
    <m/>
    <m/>
    <m/>
    <m/>
    <m/>
    <s v="FREDERIC MESTRE"/>
    <s v="071251"/>
    <s v="REGION GRAND SUD"/>
    <s v="304665"/>
    <s v="FABRIZIA LEGGER"/>
    <s v="100 IMD"/>
    <x v="4"/>
    <x v="4"/>
    <m/>
    <m/>
    <m/>
    <x v="4"/>
    <x v="4"/>
    <s v="168094"/>
    <s v="FLORIAN BARLES"/>
    <s v="370 CC.E"/>
    <s v="HC"/>
    <s v="991186"/>
    <s v="SECTEUR BLANC"/>
  </r>
  <r>
    <n v="991168"/>
    <n v="50101085"/>
    <x v="0"/>
    <s v="REGION GRAND OUEST"/>
    <x v="0"/>
    <s v="50101085"/>
    <s v="991168"/>
    <x v="1"/>
    <s v="E"/>
    <m/>
    <m/>
    <m/>
    <s v="SECTEUR BLANC"/>
    <m/>
    <m/>
    <m/>
    <m/>
    <m/>
    <m/>
    <m/>
    <d v="2024-10-01T00:00:00"/>
    <m/>
    <s v="05"/>
    <m/>
    <m/>
    <m/>
    <s v="394"/>
    <m/>
    <m/>
    <m/>
    <m/>
    <m/>
    <m/>
    <m/>
    <m/>
    <m/>
    <m/>
    <m/>
    <m/>
    <m/>
    <m/>
    <s v="MATHIEU CHEMIN"/>
    <s v="071590"/>
    <s v="REGION GRAND OUEST"/>
    <s v="306176"/>
    <s v="BERENGERE CORVELLEC"/>
    <s v="100 IMD"/>
    <x v="31"/>
    <x v="31"/>
    <s v="302611"/>
    <s v="ROMAIN ERNOULT"/>
    <s v="200 IMP"/>
    <x v="59"/>
    <x v="59"/>
    <m/>
    <m/>
    <m/>
    <m/>
    <s v="991168"/>
    <s v="SECTEUR BLANC"/>
  </r>
  <r>
    <n v="991166"/>
    <n v="50101084"/>
    <x v="0"/>
    <s v="REGION GRAND OUEST"/>
    <x v="0"/>
    <s v="50101084"/>
    <s v="991166"/>
    <x v="1"/>
    <s v="E"/>
    <m/>
    <m/>
    <m/>
    <s v="SECTEUR BLANC"/>
    <m/>
    <m/>
    <m/>
    <m/>
    <m/>
    <m/>
    <m/>
    <d v="2024-10-01T00:00:00"/>
    <m/>
    <s v="05"/>
    <m/>
    <m/>
    <m/>
    <s v="393"/>
    <m/>
    <m/>
    <m/>
    <m/>
    <m/>
    <m/>
    <m/>
    <m/>
    <m/>
    <m/>
    <m/>
    <m/>
    <m/>
    <m/>
    <s v="MATHIEU CHEMIN"/>
    <s v="071590"/>
    <s v="REGION GRAND OUEST"/>
    <s v="306176"/>
    <s v="BERENGERE CORVELLEC"/>
    <s v="100 IMD"/>
    <x v="31"/>
    <x v="31"/>
    <s v="302611"/>
    <s v="ROMAIN ERNOULT"/>
    <s v="200 IMP"/>
    <x v="59"/>
    <x v="59"/>
    <s v="304611"/>
    <s v="DAMIEN BELLANGER"/>
    <s v="440 CCT"/>
    <s v="HC"/>
    <s v="991166"/>
    <s v="SECTEUR BLANC"/>
  </r>
  <r>
    <n v="991164"/>
    <n v="50101083"/>
    <x v="0"/>
    <s v="REGION GRAND OUEST"/>
    <x v="0"/>
    <s v="50101083"/>
    <s v="991164"/>
    <x v="1"/>
    <s v="E"/>
    <m/>
    <m/>
    <m/>
    <s v="SECTEUR BLANC"/>
    <m/>
    <m/>
    <m/>
    <m/>
    <m/>
    <m/>
    <m/>
    <d v="2024-10-01T00:00:00"/>
    <m/>
    <s v="05"/>
    <m/>
    <m/>
    <m/>
    <s v="392"/>
    <m/>
    <m/>
    <m/>
    <m/>
    <m/>
    <m/>
    <m/>
    <m/>
    <m/>
    <m/>
    <m/>
    <m/>
    <m/>
    <m/>
    <s v="MATHIEU CHEMIN"/>
    <s v="071590"/>
    <s v="REGION GRAND OUEST"/>
    <s v="306176"/>
    <s v="BERENGERE CORVELLEC"/>
    <s v="100 IMD"/>
    <x v="31"/>
    <x v="31"/>
    <s v="302611"/>
    <s v="ROMAIN ERNOULT"/>
    <s v="200 IMP"/>
    <x v="59"/>
    <x v="59"/>
    <s v="304256"/>
    <s v="YANNICK JEUDY"/>
    <s v="440 CCT"/>
    <s v="HC"/>
    <s v="991164"/>
    <s v="SECTEUR BLANC"/>
  </r>
  <r>
    <n v="991163"/>
    <n v="50101082"/>
    <x v="0"/>
    <s v="REGION GRAND OUEST"/>
    <x v="0"/>
    <s v="50101082"/>
    <s v="991163"/>
    <x v="1"/>
    <s v="E"/>
    <m/>
    <m/>
    <m/>
    <s v="SECTEUR BLANC"/>
    <m/>
    <m/>
    <m/>
    <m/>
    <m/>
    <m/>
    <m/>
    <d v="2024-10-01T00:00:00"/>
    <m/>
    <s v="05"/>
    <m/>
    <m/>
    <m/>
    <s v="391"/>
    <m/>
    <m/>
    <m/>
    <m/>
    <m/>
    <m/>
    <m/>
    <m/>
    <m/>
    <m/>
    <m/>
    <m/>
    <m/>
    <m/>
    <s v="MATHIEU CHEMIN"/>
    <s v="071590"/>
    <s v="REGION GRAND OUEST"/>
    <s v="170189"/>
    <s v="SEBASTIEN PLANCON"/>
    <s v="100 IMD"/>
    <x v="10"/>
    <x v="10"/>
    <s v="304465"/>
    <s v="ALEXANDRE FOURNIER"/>
    <s v="200 IMP"/>
    <x v="71"/>
    <x v="71"/>
    <m/>
    <m/>
    <m/>
    <m/>
    <s v="991163"/>
    <s v="SECTEUR BLANC"/>
  </r>
  <r>
    <n v="991161"/>
    <n v="50101081"/>
    <x v="0"/>
    <s v="REGION GRAND OUEST"/>
    <x v="0"/>
    <s v="50101081"/>
    <s v="991161"/>
    <x v="1"/>
    <s v="E"/>
    <m/>
    <m/>
    <m/>
    <s v="SECTEUR BLANC"/>
    <m/>
    <m/>
    <m/>
    <m/>
    <m/>
    <m/>
    <m/>
    <d v="2024-10-01T00:00:00"/>
    <m/>
    <s v="05"/>
    <m/>
    <m/>
    <m/>
    <s v="390"/>
    <m/>
    <m/>
    <m/>
    <m/>
    <m/>
    <m/>
    <m/>
    <m/>
    <m/>
    <m/>
    <m/>
    <m/>
    <m/>
    <m/>
    <s v="MATHIEU CHEMIN"/>
    <s v="071590"/>
    <s v="REGION GRAND OUEST"/>
    <s v="170189"/>
    <s v="SEBASTIEN PLANCON"/>
    <s v="100 IMD"/>
    <x v="10"/>
    <x v="10"/>
    <s v="304465"/>
    <s v="ALEXANDRE FOURNIER"/>
    <s v="200 IMP"/>
    <x v="71"/>
    <x v="71"/>
    <s v="305904"/>
    <s v="OLIVIER RUFFAULT"/>
    <s v="440 CCT"/>
    <s v="HC"/>
    <s v="991161"/>
    <s v="SECTEUR BLANC"/>
  </r>
  <r>
    <n v="991160"/>
    <n v="50101080"/>
    <x v="0"/>
    <s v="REGION GRAND OUEST"/>
    <x v="0"/>
    <s v="50101080"/>
    <s v="991160"/>
    <x v="1"/>
    <s v="E"/>
    <m/>
    <m/>
    <m/>
    <s v="SECTEUR BLANC"/>
    <m/>
    <m/>
    <m/>
    <m/>
    <m/>
    <m/>
    <m/>
    <d v="2024-10-01T00:00:00"/>
    <m/>
    <s v="05"/>
    <m/>
    <m/>
    <m/>
    <s v="389"/>
    <m/>
    <m/>
    <m/>
    <m/>
    <m/>
    <m/>
    <m/>
    <m/>
    <m/>
    <m/>
    <m/>
    <m/>
    <m/>
    <m/>
    <s v="MATHIEU CHEMIN"/>
    <s v="071590"/>
    <s v="REGION GRAND OUEST"/>
    <s v="170189"/>
    <s v="SEBASTIEN PLANCON"/>
    <s v="100 IMD"/>
    <x v="10"/>
    <x v="10"/>
    <s v="304465"/>
    <s v="ALEXANDRE FOURNIER"/>
    <s v="200 IMP"/>
    <x v="71"/>
    <x v="71"/>
    <m/>
    <m/>
    <m/>
    <m/>
    <s v="991160"/>
    <s v="SECTEUR BLANC"/>
  </r>
  <r>
    <n v="991159"/>
    <n v="50101079"/>
    <x v="0"/>
    <s v="REGION GRAND OUEST"/>
    <x v="0"/>
    <s v="50101079"/>
    <s v="991159"/>
    <x v="1"/>
    <s v="E"/>
    <m/>
    <m/>
    <m/>
    <s v="SECTEUR BLANC"/>
    <m/>
    <m/>
    <m/>
    <m/>
    <m/>
    <m/>
    <m/>
    <d v="2024-10-01T00:00:00"/>
    <m/>
    <s v="05"/>
    <m/>
    <m/>
    <m/>
    <s v="388"/>
    <m/>
    <m/>
    <m/>
    <m/>
    <m/>
    <m/>
    <m/>
    <m/>
    <m/>
    <m/>
    <m/>
    <m/>
    <m/>
    <m/>
    <s v="MATHIEU CHEMIN"/>
    <s v="071590"/>
    <s v="REGION GRAND OUEST"/>
    <s v="170189"/>
    <s v="SEBASTIEN PLANCON"/>
    <s v="100 IMD"/>
    <x v="10"/>
    <x v="10"/>
    <s v="304465"/>
    <s v="ALEXANDRE FOURNIER"/>
    <s v="200 IMP"/>
    <x v="71"/>
    <x v="71"/>
    <m/>
    <m/>
    <m/>
    <m/>
    <s v="991159"/>
    <s v="SECTEUR BLANC"/>
  </r>
  <r>
    <n v="991158"/>
    <n v="50101078"/>
    <x v="0"/>
    <s v="REGION GRAND OUEST"/>
    <x v="0"/>
    <s v="50101078"/>
    <s v="991158"/>
    <x v="1"/>
    <s v="E"/>
    <m/>
    <m/>
    <m/>
    <s v="SECTEUR BLANC"/>
    <m/>
    <m/>
    <m/>
    <m/>
    <m/>
    <m/>
    <m/>
    <d v="2024-10-01T00:00:00"/>
    <m/>
    <s v="05"/>
    <m/>
    <m/>
    <m/>
    <s v="387"/>
    <m/>
    <m/>
    <m/>
    <m/>
    <m/>
    <m/>
    <m/>
    <m/>
    <m/>
    <m/>
    <m/>
    <m/>
    <m/>
    <m/>
    <s v="MATHIEU CHEMIN"/>
    <s v="071590"/>
    <s v="REGION GRAND OUEST"/>
    <s v="170189"/>
    <s v="SEBASTIEN PLANCON"/>
    <s v="100 IMD"/>
    <x v="10"/>
    <x v="10"/>
    <s v="304465"/>
    <s v="ALEXANDRE FOURNIER"/>
    <s v="200 IMP"/>
    <x v="71"/>
    <x v="71"/>
    <s v="179641"/>
    <s v="FLORENT PRAT"/>
    <s v="386 IE"/>
    <s v="HC"/>
    <s v="991158"/>
    <s v="SECTEUR BLANC"/>
  </r>
  <r>
    <n v="991082"/>
    <n v="50101077"/>
    <x v="0"/>
    <s v="REGION ILE DE FRANCE NORD"/>
    <x v="0"/>
    <s v="50101077"/>
    <s v="991082"/>
    <x v="1"/>
    <s v="E"/>
    <m/>
    <m/>
    <m/>
    <s v="SECTEUR BLANC"/>
    <m/>
    <m/>
    <m/>
    <m/>
    <m/>
    <m/>
    <m/>
    <d v="2024-12-01T00:00:00"/>
    <m/>
    <s v="05"/>
    <m/>
    <m/>
    <m/>
    <s v="336"/>
    <m/>
    <m/>
    <m/>
    <m/>
    <m/>
    <m/>
    <m/>
    <m/>
    <m/>
    <m/>
    <m/>
    <m/>
    <m/>
    <m/>
    <s v="CATHERINE BLANCKAERT"/>
    <s v="071030"/>
    <s v="REGION ILE DE FRANCE NORD"/>
    <s v="302041"/>
    <s v="DAPHNEE JULLION"/>
    <s v="100 IMD"/>
    <x v="1"/>
    <x v="1"/>
    <s v="302631"/>
    <s v="YAMINA YAHMI"/>
    <s v="200 IMP"/>
    <x v="40"/>
    <x v="40"/>
    <m/>
    <m/>
    <m/>
    <m/>
    <s v="991082"/>
    <s v="SECTEUR BLANC"/>
  </r>
  <r>
    <n v="991081"/>
    <n v="50101076"/>
    <x v="0"/>
    <s v="REGION ILE DE FRANCE NORD"/>
    <x v="0"/>
    <s v="50101076"/>
    <s v="991081"/>
    <x v="1"/>
    <s v="E"/>
    <m/>
    <m/>
    <m/>
    <s v="SECTEUR BLANC"/>
    <m/>
    <m/>
    <m/>
    <m/>
    <m/>
    <m/>
    <m/>
    <d v="2024-12-01T00:00:00"/>
    <m/>
    <s v="05"/>
    <m/>
    <m/>
    <m/>
    <s v="335"/>
    <m/>
    <m/>
    <m/>
    <m/>
    <m/>
    <m/>
    <m/>
    <m/>
    <m/>
    <m/>
    <m/>
    <m/>
    <m/>
    <m/>
    <s v="CATHERINE BLANCKAERT"/>
    <s v="071030"/>
    <s v="REGION ILE DE FRANCE NORD"/>
    <s v="302041"/>
    <s v="DAPHNEE JULLION"/>
    <s v="100 IMD"/>
    <x v="1"/>
    <x v="1"/>
    <s v="303397"/>
    <s v="BRICE DENEUX"/>
    <s v="200 IMP"/>
    <x v="74"/>
    <x v="74"/>
    <m/>
    <m/>
    <m/>
    <m/>
    <s v="991081"/>
    <s v="SECTEUR BLANC"/>
  </r>
  <r>
    <n v="991073"/>
    <n v="50101075"/>
    <x v="0"/>
    <s v="REGION CENTRE EST"/>
    <x v="0"/>
    <s v="50101075"/>
    <s v="991073"/>
    <x v="1"/>
    <s v="E"/>
    <m/>
    <m/>
    <m/>
    <s v="SECTEUR BLANC"/>
    <m/>
    <m/>
    <m/>
    <m/>
    <m/>
    <m/>
    <m/>
    <d v="2024-12-01T00:00:00"/>
    <m/>
    <s v="05"/>
    <m/>
    <m/>
    <m/>
    <s v="334"/>
    <m/>
    <m/>
    <m/>
    <m/>
    <m/>
    <m/>
    <m/>
    <m/>
    <m/>
    <m/>
    <m/>
    <m/>
    <m/>
    <m/>
    <s v="JEROME CARPANETTO"/>
    <s v="900582"/>
    <s v="REGION CENTRE EST"/>
    <s v="193601"/>
    <s v="PIERRICK MORTIER"/>
    <s v="100 IMD"/>
    <x v="30"/>
    <x v="30"/>
    <s v="300960"/>
    <s v="HELDER NEVES"/>
    <s v="200 IMP"/>
    <x v="68"/>
    <x v="68"/>
    <s v="302771"/>
    <s v="JULIEN BOIVIN"/>
    <s v="441 CCTM"/>
    <s v="HC"/>
    <s v="991073"/>
    <s v="SECTEUR BLANC"/>
  </r>
  <r>
    <n v="991054"/>
    <n v="50101074"/>
    <x v="0"/>
    <s v="REGION ILE DE FRANCE NORD"/>
    <x v="0"/>
    <s v="50101074"/>
    <s v="991054"/>
    <x v="1"/>
    <s v="E"/>
    <m/>
    <m/>
    <m/>
    <s v="SECTEUR BLANC"/>
    <m/>
    <m/>
    <m/>
    <m/>
    <m/>
    <m/>
    <m/>
    <d v="2024-12-01T00:00:00"/>
    <m/>
    <s v="05"/>
    <m/>
    <m/>
    <m/>
    <s v="427"/>
    <m/>
    <m/>
    <m/>
    <m/>
    <m/>
    <m/>
    <m/>
    <m/>
    <m/>
    <m/>
    <m/>
    <m/>
    <m/>
    <m/>
    <s v="CATHERINE BLANCKAERT"/>
    <s v="071030"/>
    <s v="REGION ILE DE FRANCE NORD"/>
    <s v="185551"/>
    <s v="BERNARD GERONIMI"/>
    <s v="100 IMD"/>
    <x v="17"/>
    <x v="17"/>
    <s v="305500"/>
    <s v="MARIE CHARLOTTE DELPIERRE"/>
    <s v="310 CMA"/>
    <x v="110"/>
    <x v="110"/>
    <s v="178321"/>
    <s v="LAURENT SOUBIELLE"/>
    <s v="440 CCT"/>
    <s v="HC"/>
    <s v="991054"/>
    <s v="SECTEUR BLANC"/>
  </r>
  <r>
    <n v="990999"/>
    <n v="50101073"/>
    <x v="0"/>
    <s v="REGION CENTRE EST"/>
    <x v="0"/>
    <s v="50101073"/>
    <s v="990999"/>
    <x v="1"/>
    <s v="E"/>
    <m/>
    <m/>
    <m/>
    <s v="SECTEUR BLANC"/>
    <m/>
    <m/>
    <m/>
    <m/>
    <m/>
    <m/>
    <m/>
    <d v="2024-12-01T00:00:00"/>
    <m/>
    <s v="05"/>
    <m/>
    <m/>
    <m/>
    <s v="370"/>
    <m/>
    <m/>
    <m/>
    <m/>
    <m/>
    <m/>
    <m/>
    <m/>
    <m/>
    <m/>
    <m/>
    <m/>
    <m/>
    <m/>
    <s v="JEROME CARPANETTO"/>
    <s v="900582"/>
    <s v="REGION CENTRE EST"/>
    <m/>
    <m/>
    <m/>
    <x v="7"/>
    <x v="7"/>
    <m/>
    <m/>
    <m/>
    <x v="7"/>
    <x v="7"/>
    <s v="306102"/>
    <s v="MELANIE CUILLA"/>
    <s v="440 CCT"/>
    <s v="HC"/>
    <s v="990999"/>
    <s v="SECTEUR BLANC"/>
  </r>
  <r>
    <n v="990997"/>
    <n v="50101072"/>
    <x v="0"/>
    <s v="REGION CENTRE EST"/>
    <x v="0"/>
    <s v="50101072"/>
    <s v="990997"/>
    <x v="1"/>
    <s v="E"/>
    <m/>
    <m/>
    <m/>
    <s v="SECTEUR BLANC"/>
    <m/>
    <m/>
    <m/>
    <m/>
    <m/>
    <m/>
    <m/>
    <d v="2024-12-01T00:00:00"/>
    <m/>
    <s v="05"/>
    <m/>
    <m/>
    <m/>
    <s v="369"/>
    <m/>
    <m/>
    <m/>
    <m/>
    <m/>
    <m/>
    <m/>
    <m/>
    <m/>
    <m/>
    <m/>
    <m/>
    <m/>
    <m/>
    <s v="JEROME CARPANETTO"/>
    <s v="900582"/>
    <s v="REGION CENTRE EST"/>
    <m/>
    <m/>
    <m/>
    <x v="7"/>
    <x v="7"/>
    <m/>
    <m/>
    <m/>
    <x v="7"/>
    <x v="7"/>
    <m/>
    <m/>
    <m/>
    <m/>
    <s v="990997"/>
    <s v="SECTEUR BLANC"/>
  </r>
  <r>
    <n v="990996"/>
    <n v="50101071"/>
    <x v="0"/>
    <s v="REGION CENTRE EST"/>
    <x v="0"/>
    <s v="50101071"/>
    <s v="990996"/>
    <x v="1"/>
    <s v="E"/>
    <m/>
    <m/>
    <m/>
    <s v="SECTEUR BLANC"/>
    <m/>
    <m/>
    <m/>
    <m/>
    <m/>
    <m/>
    <m/>
    <d v="2024-12-01T00:00:00"/>
    <m/>
    <s v="05"/>
    <m/>
    <m/>
    <m/>
    <s v="368"/>
    <m/>
    <m/>
    <m/>
    <m/>
    <m/>
    <m/>
    <m/>
    <m/>
    <m/>
    <m/>
    <m/>
    <m/>
    <m/>
    <m/>
    <s v="JEROME CARPANETTO"/>
    <s v="900582"/>
    <s v="REGION CENTRE EST"/>
    <m/>
    <m/>
    <m/>
    <x v="7"/>
    <x v="7"/>
    <m/>
    <m/>
    <m/>
    <x v="7"/>
    <x v="7"/>
    <s v="189379"/>
    <s v="CLARISSE CHAY"/>
    <s v="386 IE"/>
    <s v="HC"/>
    <s v="990996"/>
    <s v="SECTEUR BLANC"/>
  </r>
  <r>
    <n v="990991"/>
    <n v="50101070"/>
    <x v="0"/>
    <s v="REGION CENTRE EST"/>
    <x v="0"/>
    <s v="50101070"/>
    <s v="990991"/>
    <x v="1"/>
    <s v="E"/>
    <m/>
    <m/>
    <m/>
    <s v="SECTEUR BLANC"/>
    <m/>
    <m/>
    <m/>
    <m/>
    <m/>
    <m/>
    <m/>
    <d v="2024-12-01T00:00:00"/>
    <m/>
    <s v="05"/>
    <m/>
    <m/>
    <m/>
    <s v="367"/>
    <m/>
    <m/>
    <m/>
    <m/>
    <m/>
    <m/>
    <m/>
    <m/>
    <m/>
    <m/>
    <m/>
    <m/>
    <m/>
    <m/>
    <s v="JEROME CARPANETTO"/>
    <s v="900582"/>
    <s v="REGION CENTRE EST"/>
    <m/>
    <m/>
    <m/>
    <x v="7"/>
    <x v="7"/>
    <m/>
    <m/>
    <m/>
    <x v="7"/>
    <x v="7"/>
    <s v="192888"/>
    <s v="BIRSEL AGGOUN"/>
    <s v="371 CCM.E"/>
    <s v="HC"/>
    <s v="990991"/>
    <s v="SECTEUR BLANC"/>
  </r>
  <r>
    <n v="990986"/>
    <n v="50101069"/>
    <x v="0"/>
    <s v="REGION CENTRE EST"/>
    <x v="0"/>
    <s v="50101069"/>
    <s v="990986"/>
    <x v="1"/>
    <s v="E"/>
    <m/>
    <m/>
    <m/>
    <s v="SECTEUR BLANC"/>
    <m/>
    <m/>
    <m/>
    <m/>
    <m/>
    <m/>
    <m/>
    <d v="2024-12-01T00:00:00"/>
    <m/>
    <s v="05"/>
    <m/>
    <m/>
    <m/>
    <s v="366"/>
    <m/>
    <m/>
    <m/>
    <m/>
    <m/>
    <m/>
    <m/>
    <m/>
    <m/>
    <m/>
    <m/>
    <m/>
    <m/>
    <m/>
    <s v="JEROME CARPANETTO"/>
    <s v="900582"/>
    <s v="REGION CENTRE EST"/>
    <m/>
    <m/>
    <m/>
    <x v="7"/>
    <x v="7"/>
    <m/>
    <m/>
    <m/>
    <x v="7"/>
    <x v="7"/>
    <m/>
    <m/>
    <m/>
    <m/>
    <s v="990986"/>
    <s v="SECTEUR BLANC"/>
  </r>
  <r>
    <n v="990982"/>
    <n v="50101068"/>
    <x v="0"/>
    <s v="REGION CENTRE EST"/>
    <x v="0"/>
    <s v="50101068"/>
    <s v="990982"/>
    <x v="1"/>
    <s v="E"/>
    <m/>
    <m/>
    <m/>
    <s v="SECTEUR BLANC"/>
    <m/>
    <m/>
    <m/>
    <m/>
    <m/>
    <m/>
    <m/>
    <d v="2024-12-01T00:00:00"/>
    <m/>
    <s v="05"/>
    <m/>
    <m/>
    <m/>
    <s v="365"/>
    <m/>
    <m/>
    <m/>
    <m/>
    <m/>
    <m/>
    <m/>
    <m/>
    <m/>
    <m/>
    <m/>
    <m/>
    <m/>
    <m/>
    <s v="JEROME CARPANETTO"/>
    <s v="900582"/>
    <s v="REGION CENTRE EST"/>
    <m/>
    <m/>
    <m/>
    <x v="7"/>
    <x v="7"/>
    <m/>
    <m/>
    <m/>
    <x v="7"/>
    <x v="7"/>
    <s v="306331"/>
    <s v="FLORIAN LE MOAL"/>
    <s v="385 I.ES"/>
    <s v="HC"/>
    <s v="990982"/>
    <s v="SECTEUR BLANC"/>
  </r>
  <r>
    <n v="990978"/>
    <n v="50101067"/>
    <x v="0"/>
    <s v="REGION CENTRE EST"/>
    <x v="0"/>
    <s v="50101067"/>
    <s v="990978"/>
    <x v="1"/>
    <s v="E"/>
    <m/>
    <m/>
    <m/>
    <s v="SECTEUR BLANC"/>
    <m/>
    <m/>
    <m/>
    <m/>
    <m/>
    <m/>
    <m/>
    <d v="2024-12-01T00:00:00"/>
    <m/>
    <s v="05"/>
    <m/>
    <m/>
    <m/>
    <s v="364"/>
    <m/>
    <m/>
    <m/>
    <m/>
    <m/>
    <m/>
    <m/>
    <m/>
    <m/>
    <m/>
    <m/>
    <m/>
    <m/>
    <m/>
    <s v="JEROME CARPANETTO"/>
    <s v="900582"/>
    <s v="REGION CENTRE EST"/>
    <m/>
    <m/>
    <m/>
    <x v="7"/>
    <x v="7"/>
    <m/>
    <m/>
    <m/>
    <x v="7"/>
    <x v="7"/>
    <s v="160082"/>
    <s v="BERNARD GRIMALDI"/>
    <s v="443 CCT.S"/>
    <s v="HC"/>
    <s v="990978"/>
    <s v="SECTEUR BLANC"/>
  </r>
  <r>
    <n v="990955"/>
    <n v="50101066"/>
    <x v="0"/>
    <s v="REGION ILE DE FRANCE NORD"/>
    <x v="0"/>
    <s v="50101066"/>
    <s v="990955"/>
    <x v="1"/>
    <s v="E"/>
    <m/>
    <m/>
    <m/>
    <s v="SECTEUR BLANC"/>
    <m/>
    <m/>
    <m/>
    <m/>
    <m/>
    <m/>
    <m/>
    <d v="2024-12-01T00:00:00"/>
    <m/>
    <s v="05"/>
    <m/>
    <m/>
    <m/>
    <s v="259"/>
    <m/>
    <m/>
    <m/>
    <m/>
    <m/>
    <m/>
    <m/>
    <m/>
    <m/>
    <m/>
    <m/>
    <m/>
    <m/>
    <m/>
    <s v="CATHERINE BLANCKAERT"/>
    <s v="071030"/>
    <s v="REGION ILE DE FRANCE NORD"/>
    <s v="193254"/>
    <s v="DAVID BOURE"/>
    <s v="100 IMD"/>
    <x v="28"/>
    <x v="28"/>
    <m/>
    <m/>
    <m/>
    <x v="126"/>
    <x v="124"/>
    <s v="186766"/>
    <s v="LEO HECQ"/>
    <s v="386 IE"/>
    <s v="HC"/>
    <s v="990955"/>
    <s v="SECTEUR BLANC"/>
  </r>
  <r>
    <n v="990948"/>
    <n v="50101065"/>
    <x v="0"/>
    <s v="REGION ILE DE FRANCE NORD"/>
    <x v="0"/>
    <s v="50101065"/>
    <s v="990948"/>
    <x v="1"/>
    <s v="E"/>
    <m/>
    <m/>
    <m/>
    <s v="SECTEUR BLANC"/>
    <m/>
    <m/>
    <m/>
    <m/>
    <m/>
    <m/>
    <m/>
    <d v="2024-12-01T00:00:00"/>
    <m/>
    <s v="05"/>
    <m/>
    <m/>
    <m/>
    <s v="258"/>
    <m/>
    <m/>
    <m/>
    <m/>
    <m/>
    <m/>
    <m/>
    <m/>
    <m/>
    <m/>
    <m/>
    <m/>
    <m/>
    <m/>
    <s v="CATHERINE BLANCKAERT"/>
    <s v="071030"/>
    <s v="REGION ILE DE FRANCE NORD"/>
    <s v="303103"/>
    <s v="JEROME TEISSIER"/>
    <s v="100 IMD"/>
    <x v="19"/>
    <x v="19"/>
    <s v="193201"/>
    <s v="STEPHANE KUHN"/>
    <s v="200 IMP"/>
    <x v="99"/>
    <x v="99"/>
    <s v="305541"/>
    <s v="ELODIE MUREZ"/>
    <s v="440 CCT"/>
    <s v="HC"/>
    <s v="990948"/>
    <s v="SECTEUR BLANC"/>
  </r>
  <r>
    <n v="990945"/>
    <n v="50101064"/>
    <x v="0"/>
    <s v="REGION ILE DE FRANCE NORD"/>
    <x v="0"/>
    <s v="50101064"/>
    <s v="990945"/>
    <x v="1"/>
    <s v="E"/>
    <m/>
    <m/>
    <m/>
    <s v="SECTEUR BLANC"/>
    <m/>
    <m/>
    <m/>
    <m/>
    <m/>
    <m/>
    <m/>
    <d v="2024-12-01T00:00:00"/>
    <m/>
    <s v="05"/>
    <m/>
    <m/>
    <m/>
    <s v="257"/>
    <m/>
    <m/>
    <m/>
    <m/>
    <m/>
    <m/>
    <m/>
    <m/>
    <m/>
    <m/>
    <m/>
    <m/>
    <m/>
    <m/>
    <s v="CATHERINE BLANCKAERT"/>
    <s v="071030"/>
    <s v="REGION ILE DE FRANCE NORD"/>
    <s v="303103"/>
    <s v="JEROME TEISSIER"/>
    <s v="100 IMD"/>
    <x v="19"/>
    <x v="19"/>
    <s v="192666"/>
    <s v="SEBASTIEN FOSSEY"/>
    <s v="200 IMP"/>
    <x v="116"/>
    <x v="116"/>
    <s v="305226"/>
    <s v="LUDOVIC DAUNOU"/>
    <s v="440 CCT"/>
    <s v="HC"/>
    <s v="990945"/>
    <s v="SECTEUR BLANC"/>
  </r>
  <r>
    <n v="990941"/>
    <n v="50101063"/>
    <x v="0"/>
    <s v="REGION ILE DE FRANCE NORD"/>
    <x v="0"/>
    <s v="50101063"/>
    <s v="990941"/>
    <x v="1"/>
    <s v="E"/>
    <m/>
    <m/>
    <m/>
    <s v="SECTEUR BLANC"/>
    <m/>
    <m/>
    <m/>
    <m/>
    <m/>
    <m/>
    <m/>
    <d v="2024-12-01T00:00:00"/>
    <m/>
    <s v="05"/>
    <m/>
    <m/>
    <m/>
    <s v="256"/>
    <m/>
    <m/>
    <m/>
    <m/>
    <m/>
    <m/>
    <m/>
    <m/>
    <m/>
    <m/>
    <m/>
    <m/>
    <m/>
    <m/>
    <s v="CATHERINE BLANCKAERT"/>
    <s v="071030"/>
    <s v="REGION ILE DE FRANCE NORD"/>
    <s v="303103"/>
    <s v="JEROME TEISSIER"/>
    <s v="100 IMD"/>
    <x v="19"/>
    <x v="19"/>
    <s v="192666"/>
    <s v="SEBASTIEN FOSSEY"/>
    <s v="200 IMP"/>
    <x v="116"/>
    <x v="116"/>
    <m/>
    <m/>
    <m/>
    <m/>
    <s v="990941"/>
    <s v="SECTEUR BLANC"/>
  </r>
  <r>
    <n v="990939"/>
    <n v="50101062"/>
    <x v="0"/>
    <s v="REGION ILE DE FRANCE NORD"/>
    <x v="0"/>
    <s v="50101062"/>
    <s v="990939"/>
    <x v="1"/>
    <s v="E"/>
    <m/>
    <m/>
    <m/>
    <s v="SECTEUR BLANC"/>
    <m/>
    <m/>
    <m/>
    <m/>
    <m/>
    <m/>
    <m/>
    <d v="2024-12-01T00:00:00"/>
    <m/>
    <s v="05"/>
    <m/>
    <m/>
    <m/>
    <s v="254"/>
    <m/>
    <m/>
    <m/>
    <m/>
    <m/>
    <m/>
    <m/>
    <m/>
    <m/>
    <m/>
    <m/>
    <m/>
    <m/>
    <m/>
    <s v="CATHERINE BLANCKAERT"/>
    <s v="071030"/>
    <s v="REGION ILE DE FRANCE NORD"/>
    <s v="303103"/>
    <s v="JEROME TEISSIER"/>
    <s v="100 IMD"/>
    <x v="19"/>
    <x v="19"/>
    <s v="192666"/>
    <s v="SEBASTIEN FOSSEY"/>
    <s v="200 IMP"/>
    <x v="116"/>
    <x v="116"/>
    <s v="302094"/>
    <s v="EMILIE LESOURD"/>
    <s v="390 CCEI"/>
    <s v="HC"/>
    <s v="990939"/>
    <s v="SECTEUR BLANC"/>
  </r>
  <r>
    <n v="990906"/>
    <n v="50101060"/>
    <x v="0"/>
    <s v="REGION GRAND SUD"/>
    <x v="0"/>
    <s v="50101060"/>
    <s v="990906"/>
    <x v="1"/>
    <s v="E"/>
    <m/>
    <m/>
    <m/>
    <s v="SECTEUR BLANC"/>
    <m/>
    <m/>
    <m/>
    <m/>
    <m/>
    <m/>
    <m/>
    <d v="2024-12-01T00:00:00"/>
    <m/>
    <s v="05"/>
    <m/>
    <m/>
    <m/>
    <s v="291"/>
    <m/>
    <m/>
    <m/>
    <m/>
    <m/>
    <m/>
    <m/>
    <m/>
    <m/>
    <m/>
    <m/>
    <m/>
    <m/>
    <m/>
    <s v="FREDERIC MESTRE"/>
    <s v="071251"/>
    <s v="REGION GRAND SUD"/>
    <s v="305931"/>
    <s v="JULIEN KARIGER"/>
    <s v="100 IMD"/>
    <x v="6"/>
    <x v="6"/>
    <m/>
    <m/>
    <m/>
    <x v="32"/>
    <x v="32"/>
    <m/>
    <m/>
    <m/>
    <m/>
    <s v="990906"/>
    <s v="SECTEUR BLANC"/>
  </r>
  <r>
    <n v="990900"/>
    <n v="50101059"/>
    <x v="0"/>
    <s v="REGION GRAND SUD"/>
    <x v="0"/>
    <s v="50101059"/>
    <s v="990900"/>
    <x v="1"/>
    <s v="E"/>
    <m/>
    <m/>
    <m/>
    <s v="SECTEUR BLANC"/>
    <m/>
    <m/>
    <m/>
    <m/>
    <m/>
    <m/>
    <m/>
    <d v="2024-10-01T00:00:00"/>
    <m/>
    <s v="05"/>
    <m/>
    <m/>
    <m/>
    <s v="289"/>
    <m/>
    <m/>
    <m/>
    <m/>
    <m/>
    <m/>
    <m/>
    <m/>
    <m/>
    <m/>
    <m/>
    <m/>
    <m/>
    <m/>
    <s v="FREDERIC MESTRE"/>
    <s v="071251"/>
    <s v="REGION GRAND SUD"/>
    <s v="305931"/>
    <s v="JULIEN KARIGER"/>
    <s v="100 IMD"/>
    <x v="6"/>
    <x v="6"/>
    <m/>
    <m/>
    <m/>
    <x v="32"/>
    <x v="32"/>
    <m/>
    <m/>
    <m/>
    <m/>
    <s v="990900"/>
    <s v="SECTEUR BLANC"/>
  </r>
  <r>
    <n v="990899"/>
    <n v="50101058"/>
    <x v="0"/>
    <s v="REGION GRAND SUD"/>
    <x v="0"/>
    <s v="50101058"/>
    <s v="990899"/>
    <x v="1"/>
    <s v="E"/>
    <m/>
    <m/>
    <m/>
    <s v="SECTEUR BLANC"/>
    <m/>
    <m/>
    <m/>
    <m/>
    <m/>
    <m/>
    <m/>
    <d v="2024-10-01T00:00:00"/>
    <m/>
    <s v="05"/>
    <m/>
    <m/>
    <m/>
    <s v="863"/>
    <m/>
    <m/>
    <m/>
    <m/>
    <m/>
    <m/>
    <m/>
    <m/>
    <m/>
    <m/>
    <m/>
    <m/>
    <m/>
    <m/>
    <s v="FREDERIC MESTRE"/>
    <s v="071251"/>
    <s v="REGION GRAND SUD"/>
    <s v="305931"/>
    <s v="JULIEN KARIGER"/>
    <s v="100 IMD"/>
    <x v="6"/>
    <x v="6"/>
    <m/>
    <m/>
    <m/>
    <x v="32"/>
    <x v="32"/>
    <s v="161481"/>
    <s v="HELENE SANTOS"/>
    <s v="440 CCT"/>
    <s v="HC"/>
    <s v="990899"/>
    <s v="SECTEUR BLANC"/>
  </r>
  <r>
    <n v="990889"/>
    <n v="50101057"/>
    <x v="0"/>
    <s v="REGION CENTRE EST"/>
    <x v="0"/>
    <s v="50101057"/>
    <s v="990889"/>
    <x v="1"/>
    <s v="E"/>
    <m/>
    <m/>
    <m/>
    <s v="SECTEUR BLANC"/>
    <m/>
    <m/>
    <m/>
    <m/>
    <m/>
    <m/>
    <m/>
    <d v="2024-12-01T00:00:00"/>
    <m/>
    <s v="05"/>
    <m/>
    <m/>
    <m/>
    <s v="363"/>
    <m/>
    <m/>
    <m/>
    <m/>
    <m/>
    <m/>
    <m/>
    <m/>
    <m/>
    <m/>
    <m/>
    <m/>
    <m/>
    <m/>
    <s v="JEROME CARPANETTO"/>
    <s v="900582"/>
    <s v="REGION CENTRE EST"/>
    <s v="304393"/>
    <s v="NICOLAS THIALLET"/>
    <s v="100 IMD"/>
    <x v="36"/>
    <x v="36"/>
    <s v="305158"/>
    <s v="MARION PHILIBERT"/>
    <s v="310 CMA"/>
    <x v="155"/>
    <x v="151"/>
    <m/>
    <m/>
    <m/>
    <m/>
    <s v="990889"/>
    <s v="SECTEUR BLANC"/>
  </r>
  <r>
    <n v="990888"/>
    <n v="50101056"/>
    <x v="0"/>
    <s v="REGION ILE DE FRANCE NORD"/>
    <x v="0"/>
    <s v="50101056"/>
    <s v="990888"/>
    <x v="1"/>
    <s v="E"/>
    <m/>
    <m/>
    <m/>
    <s v="SECTEUR BLANC"/>
    <m/>
    <m/>
    <m/>
    <m/>
    <m/>
    <m/>
    <m/>
    <d v="2024-11-01T00:00:00"/>
    <m/>
    <s v="05"/>
    <m/>
    <m/>
    <m/>
    <s v="129"/>
    <m/>
    <m/>
    <m/>
    <m/>
    <m/>
    <m/>
    <m/>
    <m/>
    <m/>
    <m/>
    <m/>
    <m/>
    <m/>
    <m/>
    <s v="CATHERINE BLANCKAERT"/>
    <s v="071030"/>
    <s v="REGION ILE DE FRANCE NORD"/>
    <s v="177094"/>
    <s v="WILLY FASQUEL"/>
    <s v="100 IMD"/>
    <x v="32"/>
    <x v="32"/>
    <s v="190883"/>
    <s v="ALEXANDRE MARIAGE"/>
    <s v="200 IMP"/>
    <x v="107"/>
    <x v="107"/>
    <s v="305990"/>
    <s v="ALEXANDRE CHATELAIN"/>
    <s v="440 CCT"/>
    <s v="HC"/>
    <s v="990888"/>
    <s v="SECTEUR BLANC"/>
  </r>
  <r>
    <n v="990886"/>
    <n v="50101054"/>
    <x v="0"/>
    <s v="REGION ILE DE FRANCE NORD"/>
    <x v="0"/>
    <s v="50101054"/>
    <s v="990886"/>
    <x v="1"/>
    <s v="E"/>
    <m/>
    <m/>
    <m/>
    <s v="SECTEUR BLANC"/>
    <m/>
    <m/>
    <m/>
    <m/>
    <m/>
    <m/>
    <m/>
    <d v="2024-11-30T00:00:00"/>
    <m/>
    <s v="05"/>
    <m/>
    <m/>
    <m/>
    <s v="143"/>
    <m/>
    <m/>
    <m/>
    <m/>
    <m/>
    <m/>
    <m/>
    <m/>
    <m/>
    <m/>
    <m/>
    <m/>
    <m/>
    <m/>
    <s v="CATHERINE BLANCKAERT"/>
    <s v="071030"/>
    <s v="REGION ILE DE FRANCE NORD"/>
    <s v="177094"/>
    <s v="WILLY FASQUEL"/>
    <s v="100 IMD"/>
    <x v="32"/>
    <x v="32"/>
    <s v="190883"/>
    <s v="ALEXANDRE MARIAGE"/>
    <s v="200 IMP"/>
    <x v="107"/>
    <x v="107"/>
    <m/>
    <m/>
    <m/>
    <m/>
    <s v="990886"/>
    <s v="SECTEUR BLANC"/>
  </r>
  <r>
    <n v="990878"/>
    <n v="50101053"/>
    <x v="0"/>
    <s v="REGION CENTRE EST"/>
    <x v="0"/>
    <s v="50101053"/>
    <s v="990878"/>
    <x v="1"/>
    <s v="E"/>
    <m/>
    <m/>
    <m/>
    <s v="SECTEUR BLANC"/>
    <m/>
    <m/>
    <m/>
    <m/>
    <m/>
    <m/>
    <m/>
    <d v="2024-12-01T00:00:00"/>
    <m/>
    <s v="05"/>
    <m/>
    <m/>
    <m/>
    <s v="362"/>
    <m/>
    <m/>
    <m/>
    <m/>
    <m/>
    <m/>
    <m/>
    <m/>
    <m/>
    <m/>
    <m/>
    <m/>
    <m/>
    <m/>
    <s v="JEROME CARPANETTO"/>
    <s v="900582"/>
    <s v="REGION CENTRE EST"/>
    <m/>
    <m/>
    <m/>
    <x v="7"/>
    <x v="7"/>
    <m/>
    <m/>
    <m/>
    <x v="124"/>
    <x v="122"/>
    <s v="172086"/>
    <s v="VINCENT KAYSER"/>
    <s v="386 IE"/>
    <s v="HC"/>
    <s v="990878"/>
    <s v="SECTEUR BLANC"/>
  </r>
  <r>
    <n v="990869"/>
    <n v="50101052"/>
    <x v="0"/>
    <s v="REGION CENTRE EST"/>
    <x v="0"/>
    <s v="50101052"/>
    <s v="990869"/>
    <x v="1"/>
    <s v="E"/>
    <m/>
    <m/>
    <m/>
    <s v="SECTEUR BLANC"/>
    <m/>
    <m/>
    <m/>
    <m/>
    <m/>
    <m/>
    <m/>
    <d v="2024-12-01T00:00:00"/>
    <m/>
    <s v="05"/>
    <m/>
    <m/>
    <m/>
    <s v="361"/>
    <m/>
    <m/>
    <m/>
    <m/>
    <m/>
    <m/>
    <m/>
    <m/>
    <m/>
    <m/>
    <m/>
    <m/>
    <m/>
    <m/>
    <s v="JEROME CARPANETTO"/>
    <s v="900582"/>
    <s v="REGION CENTRE EST"/>
    <m/>
    <m/>
    <m/>
    <x v="7"/>
    <x v="7"/>
    <s v="305664"/>
    <s v="RACHEL ZUNINO"/>
    <s v="200 IMP"/>
    <x v="69"/>
    <x v="69"/>
    <s v="306065"/>
    <s v="MAXIME COURTOT"/>
    <s v="440 CCT"/>
    <s v="HC"/>
    <s v="990869"/>
    <s v="SECTEUR BLANC"/>
  </r>
  <r>
    <n v="990868"/>
    <n v="50101051"/>
    <x v="0"/>
    <s v="REGION CENTRE EST"/>
    <x v="0"/>
    <s v="50101051"/>
    <s v="990868"/>
    <x v="1"/>
    <s v="E"/>
    <m/>
    <m/>
    <m/>
    <s v="SECTEUR BLANC"/>
    <m/>
    <m/>
    <m/>
    <m/>
    <m/>
    <m/>
    <m/>
    <d v="2024-12-01T00:00:00"/>
    <m/>
    <s v="05"/>
    <m/>
    <m/>
    <m/>
    <s v="360"/>
    <m/>
    <m/>
    <m/>
    <m/>
    <m/>
    <m/>
    <m/>
    <m/>
    <m/>
    <m/>
    <m/>
    <m/>
    <m/>
    <m/>
    <s v="JEROME CARPANETTO"/>
    <s v="900582"/>
    <s v="REGION CENTRE EST"/>
    <m/>
    <m/>
    <m/>
    <x v="7"/>
    <x v="7"/>
    <s v="305664"/>
    <s v="RACHEL ZUNINO"/>
    <s v="200 IMP"/>
    <x v="69"/>
    <x v="69"/>
    <m/>
    <m/>
    <m/>
    <m/>
    <s v="990868"/>
    <s v="SECTEUR BLANC"/>
  </r>
  <r>
    <n v="990857"/>
    <n v="50101050"/>
    <x v="0"/>
    <s v="REGION ILE DE FRANCE NORD"/>
    <x v="0"/>
    <s v="50101050"/>
    <s v="990857"/>
    <x v="1"/>
    <s v="E"/>
    <m/>
    <m/>
    <m/>
    <s v="SECTEUR BLANC"/>
    <m/>
    <m/>
    <m/>
    <m/>
    <m/>
    <m/>
    <m/>
    <d v="2024-12-01T00:00:00"/>
    <m/>
    <s v="05"/>
    <m/>
    <m/>
    <m/>
    <s v="241"/>
    <m/>
    <m/>
    <m/>
    <m/>
    <m/>
    <m/>
    <m/>
    <m/>
    <m/>
    <m/>
    <m/>
    <m/>
    <m/>
    <m/>
    <s v="CATHERINE BLANCKAERT"/>
    <s v="071030"/>
    <s v="REGION ILE DE FRANCE NORD"/>
    <s v="303103"/>
    <s v="JEROME TEISSIER"/>
    <s v="100 IMD"/>
    <x v="19"/>
    <x v="19"/>
    <s v="193201"/>
    <s v="STEPHANE KUHN"/>
    <s v="200 IMP"/>
    <x v="99"/>
    <x v="99"/>
    <s v="306451"/>
    <s v="ZOE MACCORIN"/>
    <s v="445 CCA"/>
    <s v="HC"/>
    <s v="990857"/>
    <s v="SECTEUR BLANC"/>
  </r>
  <r>
    <n v="990856"/>
    <n v="50101049"/>
    <x v="0"/>
    <s v="REGION ILE DE FRANCE NORD"/>
    <x v="0"/>
    <s v="50101049"/>
    <s v="990856"/>
    <x v="1"/>
    <s v="E"/>
    <m/>
    <m/>
    <m/>
    <s v="SECTEUR BLANC"/>
    <m/>
    <m/>
    <m/>
    <m/>
    <m/>
    <m/>
    <m/>
    <d v="2024-12-01T00:00:00"/>
    <m/>
    <s v="05"/>
    <m/>
    <m/>
    <m/>
    <s v="226"/>
    <m/>
    <m/>
    <m/>
    <m/>
    <m/>
    <m/>
    <m/>
    <m/>
    <m/>
    <m/>
    <m/>
    <m/>
    <m/>
    <m/>
    <s v="CATHERINE BLANCKAERT"/>
    <s v="071030"/>
    <s v="REGION ILE DE FRANCE NORD"/>
    <s v="303103"/>
    <s v="JEROME TEISSIER"/>
    <s v="100 IMD"/>
    <x v="19"/>
    <x v="19"/>
    <s v="193201"/>
    <s v="STEPHANE KUHN"/>
    <s v="200 IMP"/>
    <x v="99"/>
    <x v="99"/>
    <m/>
    <m/>
    <m/>
    <m/>
    <s v="990856"/>
    <s v="SECTEUR BLANC"/>
  </r>
  <r>
    <n v="990797"/>
    <n v="50101048"/>
    <x v="0"/>
    <s v="REGION GRAND SUD"/>
    <x v="0"/>
    <s v="50101048"/>
    <s v="990797"/>
    <x v="1"/>
    <s v="E"/>
    <m/>
    <m/>
    <m/>
    <s v="SECTEUR BLANC"/>
    <m/>
    <m/>
    <m/>
    <m/>
    <m/>
    <m/>
    <m/>
    <d v="2024-07-01T00:00:00"/>
    <m/>
    <s v="05"/>
    <m/>
    <m/>
    <m/>
    <s v="956"/>
    <m/>
    <m/>
    <m/>
    <m/>
    <m/>
    <m/>
    <m/>
    <m/>
    <m/>
    <m/>
    <m/>
    <m/>
    <m/>
    <m/>
    <s v="FREDERIC MESTRE"/>
    <s v="071251"/>
    <s v="REGION GRAND SUD"/>
    <s v="186531"/>
    <s v="CHRISTOPHE CLEMENT"/>
    <s v="100 IMD"/>
    <x v="11"/>
    <x v="11"/>
    <m/>
    <m/>
    <m/>
    <x v="13"/>
    <x v="13"/>
    <s v="304373"/>
    <s v="JORDAN METOU OU M AZOMBO"/>
    <s v="440 CCT"/>
    <s v="HC"/>
    <s v="990797"/>
    <s v="SECTEUR BLANC"/>
  </r>
  <r>
    <n v="990795"/>
    <n v="50101047"/>
    <x v="0"/>
    <s v="REGION GRAND SUD"/>
    <x v="0"/>
    <s v="50101047"/>
    <s v="990795"/>
    <x v="1"/>
    <s v="E"/>
    <m/>
    <m/>
    <m/>
    <s v="SECTEUR BLANC"/>
    <m/>
    <m/>
    <m/>
    <m/>
    <m/>
    <m/>
    <m/>
    <d v="2024-07-01T00:00:00"/>
    <m/>
    <s v="05"/>
    <m/>
    <m/>
    <m/>
    <s v="935"/>
    <m/>
    <m/>
    <m/>
    <m/>
    <m/>
    <m/>
    <m/>
    <m/>
    <m/>
    <m/>
    <m/>
    <m/>
    <m/>
    <m/>
    <s v="FREDERIC MESTRE"/>
    <s v="071251"/>
    <s v="REGION GRAND SUD"/>
    <s v="186531"/>
    <s v="CHRISTOPHE CLEMENT"/>
    <s v="100 IMD"/>
    <x v="11"/>
    <x v="11"/>
    <m/>
    <m/>
    <m/>
    <x v="13"/>
    <x v="13"/>
    <s v="304054"/>
    <s v="RENAN PERDEREAU"/>
    <s v="440 CCT"/>
    <s v="HC"/>
    <s v="990795"/>
    <s v="SECTEUR BLANC"/>
  </r>
  <r>
    <n v="990794"/>
    <n v="50101046"/>
    <x v="0"/>
    <s v="REGION GRAND SUD"/>
    <x v="0"/>
    <s v="50101046"/>
    <s v="990794"/>
    <x v="1"/>
    <s v="E"/>
    <m/>
    <m/>
    <m/>
    <s v="SECTEUR BLANC"/>
    <m/>
    <m/>
    <m/>
    <m/>
    <m/>
    <m/>
    <m/>
    <d v="2024-07-01T00:00:00"/>
    <m/>
    <s v="05"/>
    <m/>
    <m/>
    <m/>
    <s v="623"/>
    <m/>
    <m/>
    <m/>
    <m/>
    <m/>
    <m/>
    <m/>
    <m/>
    <m/>
    <m/>
    <m/>
    <m/>
    <m/>
    <m/>
    <s v="FREDERIC MESTRE"/>
    <s v="071251"/>
    <s v="REGION GRAND SUD"/>
    <s v="186531"/>
    <s v="CHRISTOPHE CLEMENT"/>
    <s v="100 IMD"/>
    <x v="11"/>
    <x v="11"/>
    <m/>
    <m/>
    <m/>
    <x v="119"/>
    <x v="118"/>
    <m/>
    <m/>
    <m/>
    <m/>
    <s v="990794"/>
    <s v="SECTEUR BLANC"/>
  </r>
  <r>
    <n v="990789"/>
    <n v="50101045"/>
    <x v="0"/>
    <s v="REGION ILE DE FRANCE NORD"/>
    <x v="0"/>
    <s v="50101045"/>
    <s v="990789"/>
    <x v="1"/>
    <s v="E"/>
    <m/>
    <m/>
    <m/>
    <s v="SECTEUR BLANC"/>
    <m/>
    <m/>
    <m/>
    <m/>
    <m/>
    <m/>
    <m/>
    <d v="2024-11-01T00:00:00"/>
    <m/>
    <s v="05"/>
    <m/>
    <m/>
    <m/>
    <s v="149"/>
    <m/>
    <m/>
    <m/>
    <m/>
    <m/>
    <m/>
    <m/>
    <m/>
    <m/>
    <m/>
    <m/>
    <m/>
    <m/>
    <m/>
    <s v="CATHERINE BLANCKAERT"/>
    <s v="071030"/>
    <s v="REGION ILE DE FRANCE NORD"/>
    <s v="177094"/>
    <s v="WILLY FASQUEL"/>
    <s v="100 IMD"/>
    <x v="32"/>
    <x v="32"/>
    <s v="193000"/>
    <s v="BENJAMIN CAPPON"/>
    <s v="200 IMP"/>
    <x v="90"/>
    <x v="90"/>
    <s v="306259"/>
    <s v="NICOLAS CLERY"/>
    <s v="445 CCA"/>
    <s v="HC"/>
    <s v="990789"/>
    <s v="SECTEUR BLANC"/>
  </r>
  <r>
    <n v="990788"/>
    <n v="50101044"/>
    <x v="0"/>
    <s v="REGION ILE DE FRANCE NORD"/>
    <x v="0"/>
    <s v="50101044"/>
    <s v="990788"/>
    <x v="1"/>
    <s v="E"/>
    <m/>
    <m/>
    <m/>
    <s v="SECTEUR BLANC"/>
    <m/>
    <m/>
    <m/>
    <m/>
    <m/>
    <m/>
    <m/>
    <d v="2024-11-01T00:00:00"/>
    <m/>
    <s v="05"/>
    <m/>
    <m/>
    <m/>
    <s v="141"/>
    <m/>
    <m/>
    <m/>
    <m/>
    <m/>
    <m/>
    <m/>
    <m/>
    <m/>
    <m/>
    <m/>
    <m/>
    <m/>
    <m/>
    <s v="CATHERINE BLANCKAERT"/>
    <s v="071030"/>
    <s v="REGION ILE DE FRANCE NORD"/>
    <s v="177094"/>
    <s v="WILLY FASQUEL"/>
    <s v="100 IMD"/>
    <x v="32"/>
    <x v="32"/>
    <s v="190883"/>
    <s v="ALEXANDRE MARIAGE"/>
    <s v="200 IMP"/>
    <x v="107"/>
    <x v="107"/>
    <m/>
    <m/>
    <m/>
    <m/>
    <s v="990788"/>
    <s v="SECTEUR BLANC"/>
  </r>
  <r>
    <n v="990767"/>
    <n v="50101043"/>
    <x v="0"/>
    <s v="REGION GRAND OUEST"/>
    <x v="0"/>
    <s v="50101043"/>
    <s v="990767"/>
    <x v="1"/>
    <s v="E"/>
    <m/>
    <m/>
    <m/>
    <s v="SECTEUR BLANC"/>
    <m/>
    <m/>
    <m/>
    <m/>
    <m/>
    <m/>
    <m/>
    <d v="2024-11-01T00:00:00"/>
    <m/>
    <s v="05"/>
    <m/>
    <m/>
    <m/>
    <s v="759"/>
    <m/>
    <m/>
    <m/>
    <m/>
    <m/>
    <m/>
    <m/>
    <m/>
    <m/>
    <m/>
    <m/>
    <m/>
    <m/>
    <m/>
    <s v="MATHIEU CHEMIN"/>
    <s v="071590"/>
    <s v="REGION GRAND OUEST"/>
    <s v="192093"/>
    <s v="GUILLAUME LIOPE"/>
    <s v="100 IMD"/>
    <x v="15"/>
    <x v="15"/>
    <s v="305495"/>
    <s v="SEVERINE COUDERT"/>
    <s v="200 IMP"/>
    <x v="56"/>
    <x v="56"/>
    <m/>
    <m/>
    <m/>
    <m/>
    <s v="990767"/>
    <s v="SECTEUR BLANC"/>
  </r>
  <r>
    <n v="990766"/>
    <n v="50101042"/>
    <x v="0"/>
    <s v="REGION GRAND SUD"/>
    <x v="0"/>
    <s v="50101042"/>
    <s v="990766"/>
    <x v="1"/>
    <s v="E"/>
    <m/>
    <m/>
    <m/>
    <s v="SECTEUR BLANC"/>
    <m/>
    <m/>
    <m/>
    <m/>
    <m/>
    <m/>
    <m/>
    <d v="2024-10-01T00:00:00"/>
    <m/>
    <s v="05"/>
    <m/>
    <m/>
    <m/>
    <s v="422"/>
    <m/>
    <m/>
    <m/>
    <m/>
    <m/>
    <m/>
    <m/>
    <m/>
    <m/>
    <m/>
    <m/>
    <m/>
    <m/>
    <m/>
    <s v="FREDERIC MESTRE"/>
    <s v="071251"/>
    <s v="REGION GRAND SUD"/>
    <s v="190355"/>
    <s v="FABIO FRACASSETTI"/>
    <s v="100 IMD"/>
    <x v="9"/>
    <x v="9"/>
    <m/>
    <m/>
    <m/>
    <x v="84"/>
    <x v="84"/>
    <m/>
    <m/>
    <m/>
    <m/>
    <s v="990766"/>
    <s v="SECTEUR BLANC"/>
  </r>
  <r>
    <n v="990746"/>
    <n v="50101040"/>
    <x v="0"/>
    <s v="REGION ILE DE FRANCE NORD"/>
    <x v="0"/>
    <s v="50101040"/>
    <s v="990746"/>
    <x v="1"/>
    <s v="E"/>
    <m/>
    <m/>
    <m/>
    <s v="SECTEUR BLANC"/>
    <m/>
    <m/>
    <m/>
    <m/>
    <m/>
    <m/>
    <m/>
    <d v="2024-12-01T00:00:00"/>
    <m/>
    <s v="05"/>
    <m/>
    <m/>
    <m/>
    <s v="326"/>
    <m/>
    <m/>
    <m/>
    <m/>
    <m/>
    <m/>
    <m/>
    <m/>
    <m/>
    <m/>
    <m/>
    <m/>
    <m/>
    <m/>
    <s v="CATHERINE BLANCKAERT"/>
    <s v="071030"/>
    <s v="REGION ILE DE FRANCE NORD"/>
    <s v="302041"/>
    <s v="DAPHNEE JULLION"/>
    <s v="100 IMD"/>
    <x v="1"/>
    <x v="1"/>
    <s v="303397"/>
    <s v="BRICE DENEUX"/>
    <s v="200 IMP"/>
    <x v="74"/>
    <x v="74"/>
    <s v="305772"/>
    <s v="NARCISSE MESSAN"/>
    <s v="440 CCT"/>
    <s v="HC"/>
    <s v="990746"/>
    <s v="SECTEUR BLANC"/>
  </r>
  <r>
    <n v="990743"/>
    <n v="50101038"/>
    <x v="0"/>
    <s v="REGION CENTRE EST"/>
    <x v="0"/>
    <s v="50101038"/>
    <s v="990743"/>
    <x v="1"/>
    <s v="E"/>
    <m/>
    <m/>
    <m/>
    <s v="SECTEUR BLANC"/>
    <m/>
    <m/>
    <m/>
    <m/>
    <m/>
    <m/>
    <m/>
    <d v="2024-12-01T00:00:00"/>
    <m/>
    <s v="05"/>
    <m/>
    <m/>
    <m/>
    <s v="325"/>
    <m/>
    <m/>
    <m/>
    <m/>
    <m/>
    <m/>
    <m/>
    <m/>
    <m/>
    <m/>
    <m/>
    <m/>
    <m/>
    <m/>
    <s v="JEROME CARPANETTO"/>
    <s v="900582"/>
    <s v="REGION CENTRE EST"/>
    <s v="182240"/>
    <s v="FREDERIC MARTINELLI"/>
    <s v="100 IMD"/>
    <x v="2"/>
    <x v="2"/>
    <s v="188461"/>
    <s v="FRANCK BABISKI"/>
    <s v="200 IMP"/>
    <x v="20"/>
    <x v="20"/>
    <m/>
    <m/>
    <m/>
    <m/>
    <s v="990743"/>
    <s v="SECTEUR BLANC"/>
  </r>
  <r>
    <n v="990741"/>
    <n v="50101037"/>
    <x v="0"/>
    <s v="REGION CENTRE EST"/>
    <x v="0"/>
    <s v="50101037"/>
    <s v="990741"/>
    <x v="1"/>
    <s v="E"/>
    <m/>
    <m/>
    <m/>
    <s v="SECTEUR BLANC"/>
    <m/>
    <m/>
    <m/>
    <m/>
    <m/>
    <m/>
    <m/>
    <d v="2024-12-01T00:00:00"/>
    <m/>
    <s v="05"/>
    <m/>
    <m/>
    <m/>
    <s v="324"/>
    <m/>
    <m/>
    <m/>
    <m/>
    <m/>
    <m/>
    <m/>
    <m/>
    <m/>
    <m/>
    <m/>
    <m/>
    <m/>
    <m/>
    <s v="JEROME CARPANETTO"/>
    <s v="900582"/>
    <s v="REGION CENTRE EST"/>
    <s v="182240"/>
    <s v="FREDERIC MARTINELLI"/>
    <s v="100 IMD"/>
    <x v="2"/>
    <x v="2"/>
    <s v="188461"/>
    <s v="FRANCK BABISKI"/>
    <s v="200 IMP"/>
    <x v="20"/>
    <x v="20"/>
    <s v="305800"/>
    <s v="CHRISTELLE SOMMER"/>
    <s v="440 CCT"/>
    <s v="HC"/>
    <s v="990741"/>
    <s v="SECTEUR BLANC"/>
  </r>
  <r>
    <n v="990740"/>
    <n v="50101036"/>
    <x v="0"/>
    <s v="REGION CENTRE EST"/>
    <x v="0"/>
    <s v="50101036"/>
    <s v="990740"/>
    <x v="1"/>
    <s v="E"/>
    <m/>
    <m/>
    <m/>
    <s v="SECTEUR BLANC"/>
    <m/>
    <m/>
    <m/>
    <m/>
    <m/>
    <m/>
    <m/>
    <d v="2024-12-01T00:00:00"/>
    <m/>
    <s v="05"/>
    <m/>
    <m/>
    <m/>
    <s v="323"/>
    <m/>
    <m/>
    <m/>
    <m/>
    <m/>
    <m/>
    <m/>
    <m/>
    <m/>
    <m/>
    <m/>
    <m/>
    <m/>
    <m/>
    <s v="JEROME CARPANETTO"/>
    <s v="900582"/>
    <s v="REGION CENTRE EST"/>
    <s v="182240"/>
    <s v="FREDERIC MARTINELLI"/>
    <s v="100 IMD"/>
    <x v="2"/>
    <x v="2"/>
    <s v="188461"/>
    <s v="FRANCK BABISKI"/>
    <s v="200 IMP"/>
    <x v="20"/>
    <x v="20"/>
    <s v="304446"/>
    <s v="EMILIE GOYER"/>
    <s v="440 CCT"/>
    <s v="HC"/>
    <s v="990740"/>
    <s v="SECTEUR BLANC"/>
  </r>
  <r>
    <n v="990739"/>
    <n v="50101035"/>
    <x v="0"/>
    <s v="REGION CENTRE EST"/>
    <x v="0"/>
    <s v="50101035"/>
    <s v="990739"/>
    <x v="1"/>
    <s v="E"/>
    <m/>
    <m/>
    <m/>
    <s v="SECTEUR BLANC"/>
    <m/>
    <m/>
    <m/>
    <m/>
    <m/>
    <m/>
    <m/>
    <d v="2024-12-01T00:00:00"/>
    <m/>
    <s v="05"/>
    <m/>
    <m/>
    <m/>
    <s v="322"/>
    <m/>
    <m/>
    <m/>
    <m/>
    <m/>
    <m/>
    <m/>
    <m/>
    <m/>
    <m/>
    <m/>
    <m/>
    <m/>
    <m/>
    <s v="JEROME CARPANETTO"/>
    <s v="900582"/>
    <s v="REGION CENTRE EST"/>
    <s v="182240"/>
    <s v="FREDERIC MARTINELLI"/>
    <s v="100 IMD"/>
    <x v="2"/>
    <x v="2"/>
    <s v="188461"/>
    <s v="FRANCK BABISKI"/>
    <s v="200 IMP"/>
    <x v="20"/>
    <x v="20"/>
    <m/>
    <m/>
    <m/>
    <m/>
    <s v="990739"/>
    <s v="SECTEUR BLANC"/>
  </r>
  <r>
    <n v="990731"/>
    <n v="50101034"/>
    <x v="0"/>
    <s v="REGION ILE DE FRANCE NORD"/>
    <x v="0"/>
    <s v="50101034"/>
    <s v="990731"/>
    <x v="1"/>
    <s v="E"/>
    <m/>
    <m/>
    <m/>
    <s v="SECTEUR BLANC"/>
    <m/>
    <m/>
    <m/>
    <m/>
    <m/>
    <m/>
    <m/>
    <d v="2024-12-01T00:00:00"/>
    <m/>
    <s v="05"/>
    <m/>
    <m/>
    <m/>
    <s v="386"/>
    <m/>
    <m/>
    <m/>
    <m/>
    <m/>
    <m/>
    <m/>
    <m/>
    <m/>
    <m/>
    <m/>
    <m/>
    <m/>
    <m/>
    <s v="CATHERINE BLANCKAERT"/>
    <s v="071030"/>
    <s v="REGION ILE DE FRANCE NORD"/>
    <s v="303103"/>
    <s v="JEROME TEISSIER"/>
    <s v="100 IMD"/>
    <x v="19"/>
    <x v="19"/>
    <s v="304897"/>
    <s v="PRITIVE IRADJA"/>
    <s v="200 IMP"/>
    <x v="91"/>
    <x v="91"/>
    <s v="305759"/>
    <s v="EMELINE LUZEAU"/>
    <s v="440 CCT"/>
    <s v="HC"/>
    <s v="990731"/>
    <s v="SECTEUR BLANC"/>
  </r>
  <r>
    <n v="990729"/>
    <n v="50101032"/>
    <x v="0"/>
    <s v="REGION ILE DE FRANCE NORD"/>
    <x v="0"/>
    <s v="50101032"/>
    <s v="990729"/>
    <x v="1"/>
    <s v="E"/>
    <m/>
    <m/>
    <m/>
    <s v="SECTEUR BLANC"/>
    <m/>
    <m/>
    <m/>
    <m/>
    <m/>
    <m/>
    <m/>
    <d v="2024-12-01T00:00:00"/>
    <m/>
    <s v="05"/>
    <m/>
    <m/>
    <m/>
    <s v="385"/>
    <m/>
    <m/>
    <m/>
    <m/>
    <m/>
    <m/>
    <m/>
    <m/>
    <m/>
    <m/>
    <m/>
    <m/>
    <m/>
    <m/>
    <s v="CATHERINE BLANCKAERT"/>
    <s v="071030"/>
    <s v="REGION ILE DE FRANCE NORD"/>
    <s v="303103"/>
    <s v="JEROME TEISSIER"/>
    <s v="100 IMD"/>
    <x v="19"/>
    <x v="19"/>
    <s v="304897"/>
    <s v="PRITIVE IRADJA"/>
    <s v="200 IMP"/>
    <x v="91"/>
    <x v="91"/>
    <s v="305442"/>
    <s v="DAMIEN BOUTICOURT"/>
    <s v="440 CCT"/>
    <s v="HC"/>
    <s v="990729"/>
    <s v="SECTEUR BLANC"/>
  </r>
  <r>
    <n v="990728"/>
    <n v="50101031"/>
    <x v="0"/>
    <s v="REGION ILE DE FRANCE NORD"/>
    <x v="0"/>
    <s v="50101031"/>
    <s v="990728"/>
    <x v="1"/>
    <s v="E"/>
    <m/>
    <m/>
    <m/>
    <s v="SECTEUR BLANC"/>
    <m/>
    <m/>
    <m/>
    <m/>
    <m/>
    <m/>
    <m/>
    <d v="2024-12-01T00:00:00"/>
    <m/>
    <s v="05"/>
    <m/>
    <m/>
    <m/>
    <s v="384"/>
    <m/>
    <m/>
    <m/>
    <m/>
    <m/>
    <m/>
    <m/>
    <m/>
    <m/>
    <m/>
    <m/>
    <m/>
    <m/>
    <m/>
    <s v="CATHERINE BLANCKAERT"/>
    <s v="071030"/>
    <s v="REGION ILE DE FRANCE NORD"/>
    <s v="303103"/>
    <s v="JEROME TEISSIER"/>
    <s v="100 IMD"/>
    <x v="19"/>
    <x v="19"/>
    <s v="304897"/>
    <s v="PRITIVE IRADJA"/>
    <s v="200 IMP"/>
    <x v="91"/>
    <x v="91"/>
    <s v="305420"/>
    <s v="VALERIE PINCHEDE"/>
    <s v="440 CCT"/>
    <s v="HC"/>
    <s v="990728"/>
    <s v="SECTEUR BLANC"/>
  </r>
  <r>
    <n v="990727"/>
    <n v="50101030"/>
    <x v="0"/>
    <s v="REGION ILE DE FRANCE NORD"/>
    <x v="0"/>
    <s v="50101030"/>
    <s v="990727"/>
    <x v="1"/>
    <s v="E"/>
    <m/>
    <m/>
    <m/>
    <s v="SECTEUR BLANC"/>
    <m/>
    <m/>
    <m/>
    <m/>
    <m/>
    <m/>
    <m/>
    <d v="2024-12-01T00:00:00"/>
    <m/>
    <s v="05"/>
    <m/>
    <m/>
    <m/>
    <s v="383"/>
    <m/>
    <m/>
    <m/>
    <m/>
    <m/>
    <m/>
    <m/>
    <m/>
    <m/>
    <m/>
    <m/>
    <m/>
    <m/>
    <m/>
    <s v="CATHERINE BLANCKAERT"/>
    <s v="071030"/>
    <s v="REGION ILE DE FRANCE NORD"/>
    <s v="303103"/>
    <s v="JEROME TEISSIER"/>
    <s v="100 IMD"/>
    <x v="19"/>
    <x v="19"/>
    <s v="304897"/>
    <s v="PRITIVE IRADJA"/>
    <s v="200 IMP"/>
    <x v="91"/>
    <x v="91"/>
    <s v="306012"/>
    <s v="NICOLAS ROUSSEAU"/>
    <s v="440 CCT"/>
    <s v="HC"/>
    <s v="990727"/>
    <s v="SECTEUR BLANC"/>
  </r>
  <r>
    <n v="990725"/>
    <n v="50101029"/>
    <x v="0"/>
    <s v="REGION ILE DE FRANCE NORD"/>
    <x v="0"/>
    <s v="50101029"/>
    <s v="990725"/>
    <x v="1"/>
    <s v="E"/>
    <m/>
    <m/>
    <m/>
    <s v="SECTEUR BLANC"/>
    <m/>
    <m/>
    <m/>
    <m/>
    <m/>
    <m/>
    <m/>
    <d v="2024-12-01T00:00:00"/>
    <m/>
    <s v="05"/>
    <m/>
    <m/>
    <m/>
    <s v="382"/>
    <m/>
    <m/>
    <m/>
    <m/>
    <m/>
    <m/>
    <m/>
    <m/>
    <m/>
    <m/>
    <m/>
    <m/>
    <m/>
    <m/>
    <s v="CATHERINE BLANCKAERT"/>
    <s v="071030"/>
    <s v="REGION ILE DE FRANCE NORD"/>
    <s v="303103"/>
    <s v="JEROME TEISSIER"/>
    <s v="100 IMD"/>
    <x v="19"/>
    <x v="19"/>
    <s v="304897"/>
    <s v="PRITIVE IRADJA"/>
    <s v="200 IMP"/>
    <x v="91"/>
    <x v="91"/>
    <s v="305198"/>
    <s v="DIAFARA SOUKOUNA"/>
    <s v="440 CCT"/>
    <s v="HC"/>
    <s v="990725"/>
    <s v="SECTEUR BLANC"/>
  </r>
  <r>
    <n v="990723"/>
    <n v="50101028"/>
    <x v="0"/>
    <s v="REGION ILE DE FRANCE NORD"/>
    <x v="0"/>
    <s v="50101028"/>
    <s v="990723"/>
    <x v="1"/>
    <s v="E"/>
    <m/>
    <m/>
    <m/>
    <s v="SECTEUR BLANC"/>
    <m/>
    <m/>
    <m/>
    <m/>
    <m/>
    <m/>
    <m/>
    <d v="2024-12-01T00:00:00"/>
    <m/>
    <s v="05"/>
    <m/>
    <m/>
    <m/>
    <s v="381"/>
    <m/>
    <m/>
    <m/>
    <m/>
    <m/>
    <m/>
    <m/>
    <m/>
    <m/>
    <m/>
    <m/>
    <m/>
    <m/>
    <m/>
    <s v="CATHERINE BLANCKAERT"/>
    <s v="071030"/>
    <s v="REGION ILE DE FRANCE NORD"/>
    <s v="303103"/>
    <s v="JEROME TEISSIER"/>
    <s v="100 IMD"/>
    <x v="19"/>
    <x v="19"/>
    <s v="304897"/>
    <s v="PRITIVE IRADJA"/>
    <s v="200 IMP"/>
    <x v="91"/>
    <x v="91"/>
    <s v="142251"/>
    <s v="JEAN-PIERRE MERCIER"/>
    <s v="386 IE"/>
    <s v="HC"/>
    <s v="990723"/>
    <s v="SECTEUR BLANC"/>
  </r>
  <r>
    <n v="990722"/>
    <n v="50101027"/>
    <x v="0"/>
    <s v="REGION ILE DE FRANCE NORD"/>
    <x v="0"/>
    <s v="50101027"/>
    <s v="990722"/>
    <x v="1"/>
    <s v="E"/>
    <m/>
    <m/>
    <m/>
    <s v="SECTEUR BLANC"/>
    <m/>
    <m/>
    <m/>
    <m/>
    <m/>
    <m/>
    <m/>
    <d v="2024-12-01T00:00:00"/>
    <m/>
    <s v="05"/>
    <m/>
    <m/>
    <m/>
    <s v="380"/>
    <m/>
    <m/>
    <m/>
    <m/>
    <m/>
    <m/>
    <m/>
    <m/>
    <m/>
    <m/>
    <m/>
    <m/>
    <m/>
    <m/>
    <s v="CATHERINE BLANCKAERT"/>
    <s v="071030"/>
    <s v="REGION ILE DE FRANCE NORD"/>
    <s v="303103"/>
    <s v="JEROME TEISSIER"/>
    <s v="100 IMD"/>
    <x v="19"/>
    <x v="19"/>
    <s v="193201"/>
    <s v="STEPHANE KUHN"/>
    <s v="200 IMP"/>
    <x v="99"/>
    <x v="99"/>
    <m/>
    <m/>
    <m/>
    <m/>
    <s v="990722"/>
    <s v="SECTEUR BLANC"/>
  </r>
  <r>
    <n v="990691"/>
    <n v="50101025"/>
    <x v="0"/>
    <s v="REGION GRAND OUEST"/>
    <x v="0"/>
    <s v="50101025"/>
    <s v="990691"/>
    <x v="1"/>
    <s v="E"/>
    <m/>
    <m/>
    <m/>
    <s v="SECTEUR BLANC"/>
    <m/>
    <m/>
    <m/>
    <m/>
    <m/>
    <m/>
    <m/>
    <d v="2024-10-01T00:00:00"/>
    <m/>
    <s v="05"/>
    <m/>
    <m/>
    <m/>
    <s v="379"/>
    <m/>
    <m/>
    <m/>
    <m/>
    <m/>
    <m/>
    <m/>
    <m/>
    <m/>
    <m/>
    <m/>
    <m/>
    <m/>
    <m/>
    <s v="MATHIEU CHEMIN"/>
    <s v="071590"/>
    <s v="REGION GRAND OUEST"/>
    <s v="170189"/>
    <s v="SEBASTIEN PLANCON"/>
    <s v="100 IMD"/>
    <x v="10"/>
    <x v="10"/>
    <s v="303261"/>
    <s v="ANTHONY AMIOT"/>
    <s v="200 IMP"/>
    <x v="12"/>
    <x v="12"/>
    <s v="306090"/>
    <s v="CHRISTELLE HUET"/>
    <s v="440 CCT"/>
    <s v="HC"/>
    <s v="990691"/>
    <s v="SECTEUR BLANC"/>
  </r>
  <r>
    <n v="990689"/>
    <n v="50101024"/>
    <x v="0"/>
    <s v="REGION GRAND OUEST"/>
    <x v="0"/>
    <s v="50101024"/>
    <s v="990689"/>
    <x v="1"/>
    <s v="E"/>
    <m/>
    <m/>
    <m/>
    <s v="SECTEUR BLANC"/>
    <m/>
    <m/>
    <m/>
    <m/>
    <m/>
    <m/>
    <m/>
    <d v="2024-12-01T00:00:00"/>
    <m/>
    <s v="05"/>
    <m/>
    <m/>
    <m/>
    <s v="378"/>
    <m/>
    <m/>
    <m/>
    <m/>
    <m/>
    <m/>
    <m/>
    <m/>
    <m/>
    <m/>
    <m/>
    <m/>
    <m/>
    <m/>
    <s v="MATHIEU CHEMIN"/>
    <s v="071590"/>
    <s v="REGION GRAND OUEST"/>
    <s v="170189"/>
    <s v="SEBASTIEN PLANCON"/>
    <s v="100 IMD"/>
    <x v="10"/>
    <x v="10"/>
    <s v="303261"/>
    <s v="ANTHONY AMIOT"/>
    <s v="200 IMP"/>
    <x v="12"/>
    <x v="12"/>
    <s v="306299"/>
    <s v="ADRIEN ROUGIERE"/>
    <s v="445 CCA"/>
    <s v="HC"/>
    <s v="990689"/>
    <s v="SECTEUR BLANC"/>
  </r>
  <r>
    <n v="990686"/>
    <n v="50101023"/>
    <x v="0"/>
    <s v="REGION GRAND OUEST"/>
    <x v="0"/>
    <s v="50101023"/>
    <s v="990686"/>
    <x v="1"/>
    <s v="E"/>
    <m/>
    <m/>
    <m/>
    <s v="SECTEUR BLANC"/>
    <m/>
    <m/>
    <m/>
    <m/>
    <m/>
    <m/>
    <m/>
    <d v="2024-12-01T00:00:00"/>
    <m/>
    <s v="05"/>
    <m/>
    <m/>
    <m/>
    <s v="377"/>
    <m/>
    <m/>
    <m/>
    <m/>
    <m/>
    <m/>
    <m/>
    <m/>
    <m/>
    <m/>
    <m/>
    <m/>
    <m/>
    <m/>
    <s v="MATHIEU CHEMIN"/>
    <s v="071590"/>
    <s v="REGION GRAND OUEST"/>
    <s v="170189"/>
    <s v="SEBASTIEN PLANCON"/>
    <s v="100 IMD"/>
    <x v="10"/>
    <x v="10"/>
    <s v="303261"/>
    <s v="ANTHONY AMIOT"/>
    <s v="200 IMP"/>
    <x v="12"/>
    <x v="12"/>
    <m/>
    <m/>
    <m/>
    <m/>
    <s v="990686"/>
    <s v="SECTEUR BLANC"/>
  </r>
  <r>
    <n v="990668"/>
    <n v="50101021"/>
    <x v="0"/>
    <s v="REGION GRAND SUD"/>
    <x v="0"/>
    <s v="50101021"/>
    <s v="990668"/>
    <x v="1"/>
    <s v="E"/>
    <m/>
    <m/>
    <m/>
    <s v="SECTEUR BLANC"/>
    <m/>
    <m/>
    <m/>
    <m/>
    <m/>
    <m/>
    <m/>
    <d v="2024-11-01T00:00:00"/>
    <m/>
    <s v="05"/>
    <m/>
    <m/>
    <m/>
    <s v="519"/>
    <m/>
    <m/>
    <m/>
    <m/>
    <m/>
    <m/>
    <m/>
    <m/>
    <m/>
    <m/>
    <m/>
    <m/>
    <m/>
    <m/>
    <s v="FREDERIC MESTRE"/>
    <s v="071251"/>
    <s v="REGION GRAND SUD"/>
    <s v="182484"/>
    <s v="SYLVAIN KERLOC H"/>
    <s v="100 IMD"/>
    <x v="24"/>
    <x v="24"/>
    <m/>
    <m/>
    <m/>
    <x v="98"/>
    <x v="98"/>
    <s v="306251"/>
    <s v="ANAIS HAACK"/>
    <s v="385 I.ES"/>
    <s v="HC"/>
    <s v="990668"/>
    <s v="SECTEUR BLANC"/>
  </r>
  <r>
    <n v="990667"/>
    <n v="50101020"/>
    <x v="0"/>
    <s v="REGION GRAND SUD"/>
    <x v="0"/>
    <s v="50101020"/>
    <s v="990667"/>
    <x v="1"/>
    <s v="E"/>
    <m/>
    <m/>
    <m/>
    <s v="SECTEUR BLANC"/>
    <m/>
    <m/>
    <m/>
    <m/>
    <m/>
    <m/>
    <m/>
    <d v="2024-07-01T00:00:00"/>
    <m/>
    <s v="05"/>
    <m/>
    <m/>
    <m/>
    <s v="510"/>
    <m/>
    <m/>
    <m/>
    <m/>
    <m/>
    <m/>
    <m/>
    <m/>
    <m/>
    <m/>
    <m/>
    <m/>
    <m/>
    <m/>
    <s v="FREDERIC MESTRE"/>
    <s v="071251"/>
    <s v="REGION GRAND SUD"/>
    <s v="182484"/>
    <s v="SYLVAIN KERLOC H"/>
    <s v="100 IMD"/>
    <x v="24"/>
    <x v="24"/>
    <s v="305386"/>
    <s v="JOHAN WALTER MARTIN"/>
    <s v="200 IMP"/>
    <x v="29"/>
    <x v="29"/>
    <s v="306092"/>
    <s v="OMAR SIDIBE"/>
    <s v="440 CCT"/>
    <s v="HC"/>
    <s v="990667"/>
    <s v="SECTEUR BLANC"/>
  </r>
  <r>
    <n v="990665"/>
    <n v="50101019"/>
    <x v="0"/>
    <s v="REGION GRAND SUD"/>
    <x v="0"/>
    <s v="50101019"/>
    <s v="990665"/>
    <x v="1"/>
    <s v="E"/>
    <m/>
    <m/>
    <m/>
    <s v="SECTEUR BLANC"/>
    <m/>
    <m/>
    <m/>
    <m/>
    <m/>
    <m/>
    <m/>
    <d v="2024-10-01T00:00:00"/>
    <m/>
    <s v="05"/>
    <m/>
    <m/>
    <m/>
    <s v="448"/>
    <m/>
    <m/>
    <m/>
    <m/>
    <m/>
    <m/>
    <m/>
    <m/>
    <m/>
    <m/>
    <m/>
    <m/>
    <m/>
    <m/>
    <s v="FREDERIC MESTRE"/>
    <s v="071251"/>
    <s v="REGION GRAND SUD"/>
    <s v="190355"/>
    <s v="FABIO FRACASSETTI"/>
    <s v="100 IMD"/>
    <x v="9"/>
    <x v="9"/>
    <s v="304877"/>
    <s v="YOAN CENEDESE"/>
    <s v="200 IMP"/>
    <x v="10"/>
    <x v="10"/>
    <s v="305170"/>
    <s v="ALEXIS ALBERTINI"/>
    <s v="441 CCTM"/>
    <s v="HC"/>
    <s v="990665"/>
    <s v="SECTEUR BLANC"/>
  </r>
  <r>
    <n v="990664"/>
    <n v="50101018"/>
    <x v="0"/>
    <s v="REGION GRAND OUEST"/>
    <x v="0"/>
    <s v="50101018"/>
    <s v="990664"/>
    <x v="1"/>
    <s v="E"/>
    <m/>
    <m/>
    <m/>
    <s v="SECTEUR BLANC"/>
    <m/>
    <m/>
    <m/>
    <m/>
    <m/>
    <m/>
    <m/>
    <d v="2024-10-01T00:00:00"/>
    <m/>
    <s v="05"/>
    <m/>
    <m/>
    <m/>
    <s v="330"/>
    <m/>
    <m/>
    <m/>
    <m/>
    <m/>
    <m/>
    <m/>
    <m/>
    <m/>
    <m/>
    <m/>
    <m/>
    <m/>
    <m/>
    <s v="MATHIEU CHEMIN"/>
    <s v="071590"/>
    <s v="REGION GRAND OUEST"/>
    <s v="300602"/>
    <s v="MARYAN HARY"/>
    <s v="100 IMD"/>
    <x v="5"/>
    <x v="5"/>
    <s v="306028"/>
    <s v="THOMAS BROCA"/>
    <s v="200 IMP"/>
    <x v="95"/>
    <x v="95"/>
    <s v="302054"/>
    <s v="MARJOLAINE LIZOTTE"/>
    <s v="371 CCM.E"/>
    <s v="HC"/>
    <s v="990664"/>
    <s v="SECTEUR BLANC"/>
  </r>
  <r>
    <n v="990649"/>
    <n v="50101017"/>
    <x v="0"/>
    <s v="REGION GRAND OUEST"/>
    <x v="0"/>
    <s v="50101017"/>
    <s v="990649"/>
    <x v="1"/>
    <s v="E"/>
    <m/>
    <m/>
    <m/>
    <s v="SECTEUR BLANC"/>
    <m/>
    <m/>
    <m/>
    <m/>
    <m/>
    <m/>
    <m/>
    <d v="2024-10-01T00:00:00"/>
    <m/>
    <s v="05"/>
    <m/>
    <m/>
    <m/>
    <s v="376"/>
    <m/>
    <m/>
    <m/>
    <m/>
    <m/>
    <m/>
    <m/>
    <m/>
    <m/>
    <m/>
    <m/>
    <m/>
    <m/>
    <m/>
    <s v="MATHIEU CHEMIN"/>
    <s v="071590"/>
    <s v="REGION GRAND OUEST"/>
    <s v="170189"/>
    <s v="SEBASTIEN PLANCON"/>
    <s v="100 IMD"/>
    <x v="10"/>
    <x v="10"/>
    <s v="188975"/>
    <s v="JONATHAN DEMINGUET"/>
    <s v="200 IMP"/>
    <x v="54"/>
    <x v="54"/>
    <s v="165440"/>
    <s v="HERVE HUCHET"/>
    <s v="440 CCT"/>
    <s v="HC"/>
    <s v="990649"/>
    <s v="SECTEUR BLANC"/>
  </r>
  <r>
    <n v="990646"/>
    <n v="50101016"/>
    <x v="0"/>
    <s v="REGION ILE DE FRANCE NORD"/>
    <x v="0"/>
    <s v="50101016"/>
    <s v="990646"/>
    <x v="1"/>
    <s v="E"/>
    <m/>
    <m/>
    <m/>
    <s v="SECTEUR BLANC"/>
    <m/>
    <m/>
    <m/>
    <m/>
    <m/>
    <m/>
    <m/>
    <d v="2024-12-01T00:00:00"/>
    <m/>
    <s v="05"/>
    <m/>
    <m/>
    <m/>
    <s v="738"/>
    <m/>
    <m/>
    <m/>
    <m/>
    <m/>
    <m/>
    <m/>
    <m/>
    <m/>
    <m/>
    <m/>
    <m/>
    <m/>
    <m/>
    <s v="CATHERINE BLANCKAERT"/>
    <s v="071030"/>
    <s v="REGION ILE DE FRANCE NORD"/>
    <s v="301703"/>
    <s v="JONATHAN HENNICOTTE"/>
    <s v="100 IMD"/>
    <x v="34"/>
    <x v="34"/>
    <s v="303751"/>
    <s v="MAGALIE FEVRIER"/>
    <s v="200 IMP"/>
    <x v="88"/>
    <x v="88"/>
    <s v="300146"/>
    <s v="GREGORY LEU"/>
    <s v="386 IE"/>
    <s v="HC"/>
    <s v="990646"/>
    <s v="SECTEUR BLANC"/>
  </r>
  <r>
    <n v="990645"/>
    <n v="50101015"/>
    <x v="0"/>
    <s v="REGION GRAND SUD"/>
    <x v="0"/>
    <s v="50101015"/>
    <s v="990645"/>
    <x v="1"/>
    <s v="E"/>
    <m/>
    <m/>
    <m/>
    <s v="SECTEUR BLANC"/>
    <m/>
    <m/>
    <m/>
    <m/>
    <m/>
    <m/>
    <m/>
    <d v="2024-07-01T00:00:00"/>
    <m/>
    <s v="05"/>
    <m/>
    <m/>
    <m/>
    <s v="359"/>
    <m/>
    <m/>
    <m/>
    <m/>
    <m/>
    <m/>
    <m/>
    <m/>
    <m/>
    <m/>
    <m/>
    <m/>
    <m/>
    <m/>
    <s v="FREDERIC MESTRE"/>
    <s v="071251"/>
    <s v="REGION GRAND SUD"/>
    <s v="305131"/>
    <s v="BAPTISTE CHIKLI"/>
    <s v="100 IMD"/>
    <x v="12"/>
    <x v="12"/>
    <s v="304601"/>
    <s v="ALEXANDRE GAUCHE"/>
    <s v="200 IMP"/>
    <x v="112"/>
    <x v="112"/>
    <s v="305356"/>
    <s v="ANTHONY GUERY"/>
    <s v="441 CCTM"/>
    <s v="HC"/>
    <s v="990645"/>
    <s v="SECTEUR BLANC"/>
  </r>
  <r>
    <n v="990636"/>
    <n v="50101014"/>
    <x v="0"/>
    <s v="REGION ILE DE FRANCE NORD"/>
    <x v="0"/>
    <s v="50101014"/>
    <s v="990636"/>
    <x v="1"/>
    <s v="E"/>
    <m/>
    <m/>
    <m/>
    <s v="SECTEUR BLANC"/>
    <m/>
    <m/>
    <m/>
    <m/>
    <m/>
    <m/>
    <m/>
    <d v="2024-12-01T00:00:00"/>
    <m/>
    <s v="05"/>
    <m/>
    <m/>
    <m/>
    <s v="321"/>
    <m/>
    <m/>
    <m/>
    <m/>
    <m/>
    <m/>
    <m/>
    <m/>
    <m/>
    <m/>
    <m/>
    <m/>
    <m/>
    <m/>
    <s v="CATHERINE BLANCKAERT"/>
    <s v="071030"/>
    <s v="REGION ILE DE FRANCE NORD"/>
    <s v="302041"/>
    <s v="DAPHNEE JULLION"/>
    <s v="100 IMD"/>
    <x v="1"/>
    <x v="1"/>
    <s v="302631"/>
    <s v="YAMINA YAHMI"/>
    <s v="200 IMP"/>
    <x v="40"/>
    <x v="40"/>
    <m/>
    <m/>
    <m/>
    <m/>
    <s v="990636"/>
    <s v="SECTEUR BLANC"/>
  </r>
  <r>
    <n v="990630"/>
    <n v="50101013"/>
    <x v="0"/>
    <s v="REGION GRAND SUD"/>
    <x v="0"/>
    <s v="50101013"/>
    <s v="990630"/>
    <x v="1"/>
    <s v="E"/>
    <m/>
    <m/>
    <m/>
    <s v="SECTEUR BLANC"/>
    <m/>
    <m/>
    <m/>
    <m/>
    <m/>
    <m/>
    <m/>
    <d v="2024-12-01T00:00:00"/>
    <m/>
    <s v="05"/>
    <m/>
    <m/>
    <m/>
    <s v="327"/>
    <m/>
    <m/>
    <m/>
    <m/>
    <m/>
    <m/>
    <m/>
    <m/>
    <m/>
    <m/>
    <m/>
    <m/>
    <m/>
    <m/>
    <s v="FREDERIC MESTRE"/>
    <s v="071251"/>
    <s v="REGION GRAND SUD"/>
    <s v="305931"/>
    <s v="JULIEN KARIGER"/>
    <s v="100 IMD"/>
    <x v="6"/>
    <x v="6"/>
    <s v="305212"/>
    <s v="CHARLOTTE JALLADEAU"/>
    <s v="310 CMA"/>
    <x v="9"/>
    <x v="9"/>
    <s v="306434"/>
    <s v="JULIEN BERDYCHOWSKI"/>
    <s v="445 CCA"/>
    <s v="HC"/>
    <s v="990630"/>
    <s v="SECTEUR BLANC"/>
  </r>
  <r>
    <n v="990629"/>
    <n v="50101012"/>
    <x v="0"/>
    <s v="REGION GRAND SUD"/>
    <x v="0"/>
    <s v="50101012"/>
    <s v="990629"/>
    <x v="1"/>
    <s v="E"/>
    <m/>
    <m/>
    <m/>
    <s v="SECTEUR BLANC"/>
    <m/>
    <m/>
    <m/>
    <m/>
    <m/>
    <m/>
    <m/>
    <d v="2024-12-01T00:00:00"/>
    <m/>
    <s v="05"/>
    <m/>
    <m/>
    <m/>
    <s v="381"/>
    <m/>
    <m/>
    <m/>
    <m/>
    <m/>
    <m/>
    <m/>
    <m/>
    <m/>
    <m/>
    <m/>
    <m/>
    <m/>
    <m/>
    <s v="FREDERIC MESTRE"/>
    <s v="071251"/>
    <s v="REGION GRAND SUD"/>
    <s v="305931"/>
    <s v="JULIEN KARIGER"/>
    <s v="100 IMD"/>
    <x v="6"/>
    <x v="6"/>
    <s v="305212"/>
    <s v="CHARLOTTE JALLADEAU"/>
    <s v="310 CMA"/>
    <x v="9"/>
    <x v="9"/>
    <m/>
    <m/>
    <m/>
    <m/>
    <s v="990629"/>
    <s v="SECTEUR BLANC"/>
  </r>
  <r>
    <n v="990627"/>
    <n v="50101011"/>
    <x v="0"/>
    <s v="REGION GRAND SUD"/>
    <x v="0"/>
    <s v="50101011"/>
    <s v="990627"/>
    <x v="1"/>
    <s v="E"/>
    <m/>
    <m/>
    <m/>
    <s v="SECTEUR BLANC"/>
    <m/>
    <m/>
    <m/>
    <m/>
    <m/>
    <m/>
    <m/>
    <d v="2024-10-01T00:00:00"/>
    <m/>
    <s v="05"/>
    <m/>
    <m/>
    <m/>
    <s v="219"/>
    <m/>
    <m/>
    <m/>
    <m/>
    <m/>
    <m/>
    <m/>
    <m/>
    <m/>
    <m/>
    <m/>
    <m/>
    <m/>
    <m/>
    <s v="FREDERIC MESTRE"/>
    <s v="071251"/>
    <s v="REGION GRAND SUD"/>
    <s v="305931"/>
    <s v="JULIEN KARIGER"/>
    <s v="100 IMD"/>
    <x v="6"/>
    <x v="6"/>
    <s v="185879"/>
    <s v="SEBASTIEN FOURGERON"/>
    <s v="200 IMP"/>
    <x v="6"/>
    <x v="6"/>
    <m/>
    <m/>
    <m/>
    <m/>
    <s v="990627"/>
    <s v="SECTEUR BLANC"/>
  </r>
  <r>
    <n v="990624"/>
    <n v="50101010"/>
    <x v="0"/>
    <s v="REGION GRAND OUEST"/>
    <x v="0"/>
    <s v="50101010"/>
    <s v="990624"/>
    <x v="1"/>
    <s v="E"/>
    <m/>
    <m/>
    <m/>
    <s v="SECTEUR BLANC"/>
    <m/>
    <m/>
    <m/>
    <m/>
    <m/>
    <m/>
    <m/>
    <d v="2024-10-01T00:00:00"/>
    <m/>
    <s v="05"/>
    <m/>
    <m/>
    <m/>
    <s v="323"/>
    <m/>
    <m/>
    <m/>
    <m/>
    <m/>
    <m/>
    <m/>
    <m/>
    <m/>
    <m/>
    <m/>
    <m/>
    <m/>
    <m/>
    <s v="MATHIEU CHEMIN"/>
    <s v="071590"/>
    <s v="REGION GRAND OUEST"/>
    <s v="300602"/>
    <s v="MARYAN HARY"/>
    <s v="100 IMD"/>
    <x v="5"/>
    <x v="5"/>
    <s v="305671"/>
    <s v="OLIVIER BARON"/>
    <s v="200 IMP"/>
    <x v="50"/>
    <x v="50"/>
    <m/>
    <m/>
    <m/>
    <m/>
    <s v="990624"/>
    <s v="SECTEUR BLANC"/>
  </r>
  <r>
    <n v="990621"/>
    <n v="50101009"/>
    <x v="0"/>
    <s v="REGION CENTRE EST"/>
    <x v="0"/>
    <s v="50101009"/>
    <s v="990621"/>
    <x v="1"/>
    <s v="E"/>
    <m/>
    <m/>
    <m/>
    <s v="SECTEUR BLANC"/>
    <m/>
    <m/>
    <m/>
    <m/>
    <m/>
    <m/>
    <m/>
    <d v="2024-12-01T00:00:00"/>
    <m/>
    <s v="05"/>
    <m/>
    <m/>
    <m/>
    <s v="358"/>
    <m/>
    <m/>
    <m/>
    <m/>
    <m/>
    <m/>
    <m/>
    <m/>
    <m/>
    <m/>
    <m/>
    <m/>
    <m/>
    <m/>
    <s v="JEROME CARPANETTO"/>
    <s v="900582"/>
    <s v="REGION CENTRE EST"/>
    <s v="304393"/>
    <s v="NICOLAS THIALLET"/>
    <s v="100 IMD"/>
    <x v="36"/>
    <x v="36"/>
    <s v="303850"/>
    <s v="GAETAN BOISSON"/>
    <s v="200 IMP"/>
    <x v="81"/>
    <x v="81"/>
    <s v="188737"/>
    <s v="BERTRAND GUYARD"/>
    <s v="440 CCT"/>
    <s v="HC"/>
    <s v="990621"/>
    <s v="SECTEUR BLANC"/>
  </r>
  <r>
    <n v="990585"/>
    <n v="50101008"/>
    <x v="0"/>
    <s v="REGION GRAND SUD"/>
    <x v="0"/>
    <s v="50101008"/>
    <s v="990585"/>
    <x v="1"/>
    <s v="G"/>
    <m/>
    <m/>
    <m/>
    <s v="SECTEUR BLANC"/>
    <m/>
    <m/>
    <m/>
    <m/>
    <m/>
    <m/>
    <m/>
    <d v="2024-07-01T00:00:00"/>
    <m/>
    <s v="05"/>
    <m/>
    <m/>
    <m/>
    <s v="001"/>
    <m/>
    <m/>
    <m/>
    <m/>
    <m/>
    <m/>
    <m/>
    <m/>
    <m/>
    <m/>
    <m/>
    <m/>
    <m/>
    <m/>
    <s v="FREDERIC MESTRE"/>
    <s v="071251"/>
    <s v="REGION GRAND SUD"/>
    <m/>
    <m/>
    <m/>
    <x v="46"/>
    <x v="41"/>
    <m/>
    <m/>
    <m/>
    <x v="3"/>
    <x v="3"/>
    <m/>
    <m/>
    <m/>
    <m/>
    <s v="990585"/>
    <s v="SECTEUR BLANC"/>
  </r>
  <r>
    <n v="990572"/>
    <n v="50101007"/>
    <x v="0"/>
    <s v="REGION GRAND SUD"/>
    <x v="0"/>
    <s v="50101007"/>
    <s v="990572"/>
    <x v="1"/>
    <s v="G"/>
    <m/>
    <m/>
    <m/>
    <s v="SECTEUR BLANC"/>
    <m/>
    <m/>
    <m/>
    <m/>
    <m/>
    <m/>
    <m/>
    <d v="2024-07-01T00:00:00"/>
    <m/>
    <s v="05"/>
    <m/>
    <m/>
    <m/>
    <s v="009"/>
    <m/>
    <m/>
    <m/>
    <m/>
    <m/>
    <m/>
    <m/>
    <m/>
    <m/>
    <m/>
    <m/>
    <m/>
    <m/>
    <m/>
    <s v="FREDERIC MESTRE"/>
    <s v="071251"/>
    <s v="REGION GRAND SUD"/>
    <m/>
    <m/>
    <m/>
    <x v="47"/>
    <x v="41"/>
    <m/>
    <m/>
    <m/>
    <x v="3"/>
    <x v="3"/>
    <m/>
    <m/>
    <m/>
    <m/>
    <s v="990572"/>
    <s v="SECTEUR BLANC"/>
  </r>
  <r>
    <n v="990571"/>
    <n v="50101006"/>
    <x v="0"/>
    <s v="REGION GRAND OUEST"/>
    <x v="0"/>
    <s v="50101006"/>
    <s v="990571"/>
    <x v="1"/>
    <s v="G"/>
    <m/>
    <m/>
    <m/>
    <s v="SECTEUR BLANC"/>
    <m/>
    <m/>
    <m/>
    <m/>
    <m/>
    <m/>
    <m/>
    <d v="2024-10-01T00:00:00"/>
    <m/>
    <s v="05"/>
    <m/>
    <m/>
    <m/>
    <s v="001"/>
    <m/>
    <m/>
    <m/>
    <m/>
    <m/>
    <m/>
    <m/>
    <m/>
    <m/>
    <m/>
    <m/>
    <m/>
    <m/>
    <m/>
    <s v="MATHIEU CHEMIN"/>
    <s v="071590"/>
    <s v="REGION GRAND OUEST"/>
    <m/>
    <m/>
    <m/>
    <x v="48"/>
    <x v="41"/>
    <m/>
    <m/>
    <m/>
    <x v="3"/>
    <x v="3"/>
    <m/>
    <m/>
    <m/>
    <m/>
    <s v="990571"/>
    <s v="SECTEUR BLANC"/>
  </r>
  <r>
    <n v="990463"/>
    <n v="50101003"/>
    <x v="0"/>
    <s v="REGION ILE DE FRANCE NORD"/>
    <x v="0"/>
    <s v="50101003"/>
    <s v="990463"/>
    <x v="1"/>
    <s v="G"/>
    <m/>
    <m/>
    <m/>
    <s v="SECTEUR BLANC"/>
    <m/>
    <m/>
    <m/>
    <m/>
    <m/>
    <m/>
    <m/>
    <d v="2024-12-01T00:00:00"/>
    <m/>
    <s v="05"/>
    <m/>
    <m/>
    <m/>
    <s v="009"/>
    <m/>
    <m/>
    <m/>
    <m/>
    <m/>
    <m/>
    <m/>
    <m/>
    <m/>
    <m/>
    <m/>
    <m/>
    <m/>
    <m/>
    <s v="CATHERINE BLANCKAERT"/>
    <s v="071030"/>
    <s v="REGION ILE DE FRANCE NORD"/>
    <m/>
    <m/>
    <m/>
    <x v="49"/>
    <x v="41"/>
    <m/>
    <m/>
    <m/>
    <x v="3"/>
    <x v="3"/>
    <m/>
    <m/>
    <m/>
    <m/>
    <s v="990463"/>
    <s v="SECTEUR BLANC"/>
  </r>
  <r>
    <n v="990461"/>
    <n v="50101002"/>
    <x v="0"/>
    <s v="REGION ILE DE FRANCE NORD"/>
    <x v="0"/>
    <s v="50101002"/>
    <s v="990461"/>
    <x v="1"/>
    <s v="G"/>
    <m/>
    <m/>
    <m/>
    <s v="SECTEUR BLANC"/>
    <m/>
    <m/>
    <m/>
    <m/>
    <m/>
    <m/>
    <m/>
    <d v="2024-12-01T00:00:00"/>
    <m/>
    <s v="05"/>
    <m/>
    <m/>
    <m/>
    <s v="001"/>
    <m/>
    <m/>
    <m/>
    <m/>
    <m/>
    <m/>
    <m/>
    <m/>
    <m/>
    <m/>
    <m/>
    <m/>
    <m/>
    <m/>
    <s v="CATHERINE BLANCKAERT"/>
    <s v="071030"/>
    <s v="REGION ILE DE FRANCE NORD"/>
    <m/>
    <m/>
    <m/>
    <x v="50"/>
    <x v="41"/>
    <m/>
    <m/>
    <m/>
    <x v="3"/>
    <x v="3"/>
    <m/>
    <m/>
    <m/>
    <m/>
    <s v="990461"/>
    <s v="SECTEUR BLANC"/>
  </r>
  <r>
    <n v="990437"/>
    <n v="50100999"/>
    <x v="0"/>
    <s v="REGION GRAND OUEST"/>
    <x v="0"/>
    <s v="50100999"/>
    <s v="990437"/>
    <x v="1"/>
    <s v="G"/>
    <m/>
    <m/>
    <m/>
    <s v="SECTEUR BLANC"/>
    <m/>
    <m/>
    <m/>
    <m/>
    <m/>
    <m/>
    <m/>
    <d v="2024-10-01T00:00:00"/>
    <m/>
    <s v="05"/>
    <m/>
    <m/>
    <m/>
    <s v="009"/>
    <m/>
    <m/>
    <m/>
    <m/>
    <m/>
    <m/>
    <m/>
    <m/>
    <m/>
    <m/>
    <m/>
    <m/>
    <m/>
    <m/>
    <s v="MATHIEU CHEMIN"/>
    <s v="071590"/>
    <s v="REGION GRAND OUEST"/>
    <m/>
    <m/>
    <m/>
    <x v="51"/>
    <x v="41"/>
    <m/>
    <m/>
    <m/>
    <x v="3"/>
    <x v="3"/>
    <m/>
    <m/>
    <m/>
    <m/>
    <s v="990437"/>
    <s v="SECTEUR BLANC"/>
  </r>
  <r>
    <n v="990419"/>
    <n v="50100998"/>
    <x v="0"/>
    <s v="REGION ILE DE FRANCE NORD"/>
    <x v="0"/>
    <s v="50100998"/>
    <s v="990419"/>
    <x v="1"/>
    <s v="E"/>
    <m/>
    <m/>
    <m/>
    <s v="SECTEUR BLANC"/>
    <m/>
    <m/>
    <m/>
    <m/>
    <m/>
    <m/>
    <m/>
    <d v="2024-12-01T00:00:00"/>
    <m/>
    <s v="05"/>
    <m/>
    <m/>
    <m/>
    <s v="320"/>
    <m/>
    <m/>
    <m/>
    <m/>
    <m/>
    <m/>
    <m/>
    <m/>
    <m/>
    <m/>
    <m/>
    <m/>
    <m/>
    <m/>
    <s v="CATHERINE BLANCKAERT"/>
    <s v="071030"/>
    <s v="REGION ILE DE FRANCE NORD"/>
    <s v="193005"/>
    <s v="SEBASTIEN COTE"/>
    <s v="100 IMD"/>
    <x v="18"/>
    <x v="18"/>
    <s v="186035"/>
    <s v="SEBASTIEN CAVELIER"/>
    <s v="200 IMP"/>
    <x v="102"/>
    <x v="102"/>
    <s v="306222"/>
    <s v="PAUL JUHEL"/>
    <s v="440 CCT"/>
    <s v="HC"/>
    <s v="990419"/>
    <s v="SECTEUR BLANC"/>
  </r>
  <r>
    <n v="990393"/>
    <n v="50100996"/>
    <x v="0"/>
    <s v="REGION ILE DE FRANCE NORD"/>
    <x v="0"/>
    <s v="50100996"/>
    <s v="990393"/>
    <x v="1"/>
    <s v="E"/>
    <m/>
    <m/>
    <m/>
    <s v="SECTEUR BLANC"/>
    <m/>
    <m/>
    <m/>
    <m/>
    <m/>
    <m/>
    <m/>
    <d v="2024-12-01T00:00:00"/>
    <m/>
    <s v="05"/>
    <m/>
    <m/>
    <m/>
    <s v="375"/>
    <m/>
    <m/>
    <m/>
    <m/>
    <m/>
    <m/>
    <m/>
    <m/>
    <m/>
    <m/>
    <m/>
    <m/>
    <m/>
    <m/>
    <s v="CATHERINE BLANCKAERT"/>
    <s v="071030"/>
    <s v="REGION ILE DE FRANCE NORD"/>
    <s v="193254"/>
    <s v="DAVID BOURE"/>
    <s v="100 IMD"/>
    <x v="28"/>
    <x v="28"/>
    <m/>
    <m/>
    <m/>
    <x v="41"/>
    <x v="41"/>
    <s v="171210"/>
    <s v="DIDIER KLEINA"/>
    <s v="386 IE"/>
    <s v="HC"/>
    <s v="990393"/>
    <s v="SECTEUR BLANC"/>
  </r>
  <r>
    <n v="990389"/>
    <n v="50100995"/>
    <x v="0"/>
    <s v="REGION GRAND OUEST"/>
    <x v="0"/>
    <s v="50100995"/>
    <s v="990389"/>
    <x v="1"/>
    <s v="E"/>
    <m/>
    <m/>
    <m/>
    <s v="SECTEUR BLANC"/>
    <m/>
    <m/>
    <m/>
    <m/>
    <m/>
    <m/>
    <m/>
    <d v="2024-11-01T00:00:00"/>
    <m/>
    <s v="05"/>
    <m/>
    <m/>
    <m/>
    <s v="140"/>
    <m/>
    <m/>
    <m/>
    <m/>
    <m/>
    <m/>
    <m/>
    <m/>
    <m/>
    <m/>
    <m/>
    <m/>
    <m/>
    <m/>
    <s v="MATHIEU CHEMIN"/>
    <s v="071590"/>
    <s v="REGION GRAND OUEST"/>
    <s v="306306"/>
    <s v="FLAVIEN QUIROSA"/>
    <s v="100 IMD"/>
    <x v="35"/>
    <x v="35"/>
    <s v="304137"/>
    <s v="STEVIE SALOME"/>
    <s v="200 IMP"/>
    <x v="60"/>
    <x v="60"/>
    <s v="177563"/>
    <s v="FRANCK BELLANGER"/>
    <s v="440 CCT"/>
    <s v="HC"/>
    <s v="990389"/>
    <s v="SECTEUR BLANC"/>
  </r>
  <r>
    <n v="990384"/>
    <n v="50100994"/>
    <x v="0"/>
    <s v="REGION GRAND SUD"/>
    <x v="0"/>
    <s v="50100994"/>
    <s v="990384"/>
    <x v="1"/>
    <s v="E"/>
    <m/>
    <m/>
    <m/>
    <s v="SECTEUR BLANC"/>
    <m/>
    <m/>
    <m/>
    <m/>
    <m/>
    <m/>
    <m/>
    <d v="2024-10-01T00:00:00"/>
    <m/>
    <s v="05"/>
    <m/>
    <m/>
    <m/>
    <s v="551"/>
    <m/>
    <m/>
    <m/>
    <m/>
    <m/>
    <m/>
    <m/>
    <m/>
    <m/>
    <m/>
    <m/>
    <m/>
    <m/>
    <m/>
    <s v="FREDERIC MESTRE"/>
    <s v="071251"/>
    <s v="REGION GRAND SUD"/>
    <s v="182484"/>
    <s v="SYLVAIN KERLOC H"/>
    <s v="100 IMD"/>
    <x v="24"/>
    <x v="24"/>
    <m/>
    <m/>
    <m/>
    <x v="35"/>
    <x v="35"/>
    <s v="304528"/>
    <s v="THOMAS AUDEBRAND"/>
    <s v="440 CCT"/>
    <s v="HC"/>
    <s v="990384"/>
    <s v="SECTEUR BLANC"/>
  </r>
  <r>
    <n v="990368"/>
    <n v="50100993"/>
    <x v="0"/>
    <s v="REGION GRAND OUEST"/>
    <x v="0"/>
    <s v="50100993"/>
    <s v="990368"/>
    <x v="1"/>
    <s v="E"/>
    <m/>
    <m/>
    <m/>
    <s v="SECTEUR BLANC"/>
    <m/>
    <m/>
    <m/>
    <m/>
    <m/>
    <m/>
    <m/>
    <d v="2024-12-01T00:00:00"/>
    <m/>
    <s v="05"/>
    <m/>
    <m/>
    <m/>
    <s v="817"/>
    <m/>
    <m/>
    <m/>
    <m/>
    <m/>
    <m/>
    <m/>
    <m/>
    <m/>
    <m/>
    <m/>
    <m/>
    <m/>
    <m/>
    <s v="MATHIEU CHEMIN"/>
    <s v="071590"/>
    <s v="REGION GRAND OUEST"/>
    <s v="192093"/>
    <s v="GUILLAUME LIOPE"/>
    <s v="100 IMD"/>
    <x v="15"/>
    <x v="15"/>
    <s v="305551"/>
    <s v="THOMAS JONGEN"/>
    <s v="310 CMA"/>
    <x v="108"/>
    <x v="108"/>
    <s v="305720"/>
    <s v="DIMITRI COUSSON"/>
    <s v="440 CCT"/>
    <s v="HC"/>
    <s v="990368"/>
    <s v="SECTEUR BLANC"/>
  </r>
  <r>
    <n v="990364"/>
    <n v="50100992"/>
    <x v="0"/>
    <s v="REGION GRAND OUEST"/>
    <x v="0"/>
    <s v="50100992"/>
    <s v="990364"/>
    <x v="1"/>
    <s v="E"/>
    <m/>
    <m/>
    <m/>
    <s v="SECTEUR BLANC"/>
    <m/>
    <m/>
    <m/>
    <m/>
    <m/>
    <m/>
    <m/>
    <d v="2024-12-01T00:00:00"/>
    <m/>
    <s v="05"/>
    <m/>
    <m/>
    <m/>
    <s v="752"/>
    <m/>
    <m/>
    <m/>
    <m/>
    <m/>
    <m/>
    <m/>
    <m/>
    <m/>
    <m/>
    <m/>
    <m/>
    <m/>
    <m/>
    <s v="MATHIEU CHEMIN"/>
    <s v="071590"/>
    <s v="REGION GRAND OUEST"/>
    <s v="192093"/>
    <s v="GUILLAUME LIOPE"/>
    <s v="100 IMD"/>
    <x v="15"/>
    <x v="15"/>
    <s v="302784"/>
    <s v="JULIEN CAPPON"/>
    <s v="200 IMP"/>
    <x v="18"/>
    <x v="18"/>
    <m/>
    <m/>
    <m/>
    <m/>
    <s v="990364"/>
    <s v="SECTEUR BLANC"/>
  </r>
  <r>
    <n v="990359"/>
    <n v="50100991"/>
    <x v="0"/>
    <s v="REGION CENTRE EST"/>
    <x v="0"/>
    <s v="50100991"/>
    <s v="990359"/>
    <x v="1"/>
    <s v="E"/>
    <m/>
    <m/>
    <m/>
    <s v="SECTEUR BLANC"/>
    <m/>
    <m/>
    <m/>
    <m/>
    <m/>
    <m/>
    <m/>
    <d v="2024-12-01T00:00:00"/>
    <m/>
    <s v="05"/>
    <m/>
    <m/>
    <m/>
    <s v="093"/>
    <m/>
    <m/>
    <m/>
    <m/>
    <m/>
    <m/>
    <m/>
    <m/>
    <m/>
    <m/>
    <m/>
    <m/>
    <m/>
    <m/>
    <s v="JEROME CARPANETTO"/>
    <s v="900582"/>
    <s v="REGION CENTRE EST"/>
    <s v="300268"/>
    <s v="PIERRE FRANCOIS LAURA"/>
    <s v="100 IMD"/>
    <x v="37"/>
    <x v="37"/>
    <s v="304163"/>
    <s v="GEOFFREY BIEBER"/>
    <s v="200 IMP"/>
    <x v="76"/>
    <x v="76"/>
    <s v="177325"/>
    <s v="BERNARD MESSMER"/>
    <s v="440 CCT"/>
    <s v="HC"/>
    <s v="990359"/>
    <s v="SECTEUR BLANC"/>
  </r>
  <r>
    <n v="990356"/>
    <n v="50100990"/>
    <x v="0"/>
    <s v="REGION GRAND SUD"/>
    <x v="0"/>
    <s v="50100990"/>
    <s v="990356"/>
    <x v="1"/>
    <s v="E"/>
    <m/>
    <m/>
    <m/>
    <s v="SECTEUR BLANC"/>
    <m/>
    <m/>
    <m/>
    <m/>
    <m/>
    <m/>
    <m/>
    <d v="2024-12-01T00:00:00"/>
    <m/>
    <s v="05"/>
    <m/>
    <m/>
    <m/>
    <s v="077"/>
    <m/>
    <m/>
    <m/>
    <m/>
    <m/>
    <m/>
    <m/>
    <m/>
    <m/>
    <m/>
    <m/>
    <m/>
    <m/>
    <m/>
    <s v="FREDERIC MESTRE"/>
    <s v="071251"/>
    <s v="REGION GRAND SUD"/>
    <s v="304665"/>
    <s v="FABRIZIA LEGGER"/>
    <s v="100 IMD"/>
    <x v="4"/>
    <x v="4"/>
    <s v="305062"/>
    <s v="MARIE DELRANC"/>
    <s v="200 IMP"/>
    <x v="38"/>
    <x v="38"/>
    <s v="306412"/>
    <s v="LIONEL BURAVAND"/>
    <s v="445 CCA"/>
    <s v="HC"/>
    <s v="990356"/>
    <s v="SECTEUR BLANC"/>
  </r>
  <r>
    <n v="990349"/>
    <n v="50100989"/>
    <x v="0"/>
    <s v="REGION GRAND OUEST"/>
    <x v="0"/>
    <s v="50100989"/>
    <s v="990349"/>
    <x v="1"/>
    <s v="E"/>
    <m/>
    <m/>
    <m/>
    <s v="SECTEUR BLANC"/>
    <m/>
    <m/>
    <m/>
    <m/>
    <m/>
    <m/>
    <m/>
    <d v="2024-11-01T00:00:00"/>
    <m/>
    <s v="05"/>
    <m/>
    <m/>
    <m/>
    <s v="761"/>
    <m/>
    <m/>
    <m/>
    <m/>
    <m/>
    <m/>
    <m/>
    <m/>
    <m/>
    <m/>
    <m/>
    <m/>
    <m/>
    <m/>
    <s v="MATHIEU CHEMIN"/>
    <s v="071590"/>
    <s v="REGION GRAND OUEST"/>
    <s v="192093"/>
    <s v="GUILLAUME LIOPE"/>
    <s v="100 IMD"/>
    <x v="15"/>
    <x v="15"/>
    <s v="305495"/>
    <s v="SEVERINE COUDERT"/>
    <s v="200 IMP"/>
    <x v="56"/>
    <x v="56"/>
    <s v="189675"/>
    <s v="PHILIPPE BEAUBRUN"/>
    <s v="440 CCT"/>
    <s v="HC"/>
    <s v="990349"/>
    <s v="SECTEUR BLANC"/>
  </r>
  <r>
    <n v="990348"/>
    <n v="50100988"/>
    <x v="0"/>
    <s v="REGION GRAND SUD"/>
    <x v="0"/>
    <s v="50100988"/>
    <s v="990348"/>
    <x v="1"/>
    <s v="E"/>
    <m/>
    <m/>
    <m/>
    <s v="SECTEUR BLANC"/>
    <m/>
    <m/>
    <m/>
    <m/>
    <m/>
    <m/>
    <m/>
    <d v="2024-10-01T00:00:00"/>
    <m/>
    <s v="05"/>
    <m/>
    <m/>
    <m/>
    <s v="421"/>
    <m/>
    <m/>
    <m/>
    <m/>
    <m/>
    <m/>
    <m/>
    <m/>
    <m/>
    <m/>
    <m/>
    <m/>
    <m/>
    <m/>
    <s v="FREDERIC MESTRE"/>
    <s v="071251"/>
    <s v="REGION GRAND SUD"/>
    <s v="190355"/>
    <s v="FABIO FRACASSETTI"/>
    <s v="100 IMD"/>
    <x v="9"/>
    <x v="9"/>
    <s v="189398"/>
    <s v="JEAN-FRANCOIS LANTERI"/>
    <s v="200 IMP"/>
    <x v="11"/>
    <x v="11"/>
    <s v="304525"/>
    <s v="CAMILLE YSERN"/>
    <s v="440 CCT"/>
    <s v="HC"/>
    <s v="990348"/>
    <s v="SECTEUR BLANC"/>
  </r>
  <r>
    <n v="990340"/>
    <n v="50100987"/>
    <x v="0"/>
    <s v="REGION GRAND SUD"/>
    <x v="0"/>
    <s v="50100987"/>
    <s v="990340"/>
    <x v="1"/>
    <s v="E"/>
    <m/>
    <m/>
    <m/>
    <s v="SECTEUR BLANC"/>
    <m/>
    <m/>
    <m/>
    <m/>
    <m/>
    <m/>
    <m/>
    <d v="2024-07-01T00:00:00"/>
    <m/>
    <s v="05"/>
    <m/>
    <m/>
    <m/>
    <s v="076"/>
    <m/>
    <m/>
    <m/>
    <m/>
    <m/>
    <m/>
    <m/>
    <m/>
    <m/>
    <m/>
    <m/>
    <m/>
    <m/>
    <m/>
    <s v="FREDERIC MESTRE"/>
    <s v="071251"/>
    <s v="REGION GRAND SUD"/>
    <s v="163397"/>
    <s v="FRANCK ZENOU"/>
    <s v="100 IMD"/>
    <x v="0"/>
    <x v="0"/>
    <s v="188587"/>
    <s v="PATRICE VILA"/>
    <s v="200 IMP"/>
    <x v="57"/>
    <x v="57"/>
    <m/>
    <m/>
    <m/>
    <m/>
    <s v="990340"/>
    <s v="SECTEUR BLANC"/>
  </r>
  <r>
    <n v="990336"/>
    <n v="50100986"/>
    <x v="0"/>
    <s v="REGION ILE DE FRANCE NORD"/>
    <x v="0"/>
    <s v="50100986"/>
    <s v="990336"/>
    <x v="1"/>
    <s v="E"/>
    <m/>
    <m/>
    <m/>
    <s v="SECTEUR BLANC"/>
    <m/>
    <m/>
    <m/>
    <m/>
    <m/>
    <m/>
    <m/>
    <d v="2024-11-01T00:00:00"/>
    <m/>
    <s v="05"/>
    <m/>
    <m/>
    <m/>
    <s v="448"/>
    <m/>
    <m/>
    <m/>
    <m/>
    <m/>
    <m/>
    <m/>
    <m/>
    <m/>
    <m/>
    <m/>
    <m/>
    <m/>
    <m/>
    <s v="CATHERINE BLANCKAERT"/>
    <s v="071030"/>
    <s v="REGION ILE DE FRANCE NORD"/>
    <s v="305330"/>
    <s v="NICOLAS PHILIPPE"/>
    <s v="100 IMD"/>
    <x v="8"/>
    <x v="8"/>
    <s v="305490"/>
    <s v="JOHANN CARLIER"/>
    <s v="200 IMP"/>
    <x v="106"/>
    <x v="106"/>
    <s v="303817"/>
    <s v="ANNE CHARLOTTE NOEL"/>
    <s v="441 CCTM"/>
    <s v="HC"/>
    <s v="990336"/>
    <s v="SECTEUR BLANC"/>
  </r>
  <r>
    <n v="990333"/>
    <n v="50100985"/>
    <x v="0"/>
    <s v="REGION GRAND SUD"/>
    <x v="0"/>
    <s v="50100985"/>
    <s v="990333"/>
    <x v="1"/>
    <s v="E"/>
    <m/>
    <m/>
    <m/>
    <s v="SECTEUR BLANC"/>
    <m/>
    <m/>
    <m/>
    <m/>
    <m/>
    <m/>
    <m/>
    <d v="2024-10-01T00:00:00"/>
    <m/>
    <s v="05"/>
    <m/>
    <m/>
    <m/>
    <s v="075"/>
    <m/>
    <m/>
    <m/>
    <m/>
    <m/>
    <m/>
    <m/>
    <m/>
    <m/>
    <m/>
    <m/>
    <m/>
    <m/>
    <m/>
    <s v="FREDERIC MESTRE"/>
    <s v="071251"/>
    <s v="REGION GRAND SUD"/>
    <s v="304665"/>
    <s v="FABRIZIA LEGGER"/>
    <s v="100 IMD"/>
    <x v="4"/>
    <x v="4"/>
    <m/>
    <m/>
    <m/>
    <x v="4"/>
    <x v="4"/>
    <s v="164211"/>
    <s v="PATRICE JAFFUEL"/>
    <s v="440 CCT"/>
    <s v="HC"/>
    <s v="990333"/>
    <s v="SECTEUR BLANC"/>
  </r>
  <r>
    <n v="990271"/>
    <n v="50100984"/>
    <x v="0"/>
    <s v="REGION GRAND SUD"/>
    <x v="0"/>
    <s v="50100984"/>
    <s v="990271"/>
    <x v="1"/>
    <s v="E"/>
    <m/>
    <m/>
    <m/>
    <s v="SECTEUR BLANC"/>
    <m/>
    <m/>
    <m/>
    <m/>
    <m/>
    <m/>
    <m/>
    <d v="2024-10-01T00:00:00"/>
    <m/>
    <s v="05"/>
    <m/>
    <m/>
    <m/>
    <s v="074"/>
    <m/>
    <m/>
    <m/>
    <m/>
    <m/>
    <m/>
    <m/>
    <m/>
    <m/>
    <m/>
    <m/>
    <m/>
    <m/>
    <m/>
    <s v="FREDERIC MESTRE"/>
    <s v="071251"/>
    <s v="REGION GRAND SUD"/>
    <s v="304665"/>
    <s v="FABRIZIA LEGGER"/>
    <s v="100 IMD"/>
    <x v="4"/>
    <x v="4"/>
    <s v="175757"/>
    <s v="JOURDAN PRINCE"/>
    <s v="200 IMP"/>
    <x v="49"/>
    <x v="49"/>
    <s v="305286"/>
    <s v="SAID BARKAT"/>
    <s v="440 CCT"/>
    <s v="HC"/>
    <s v="990271"/>
    <s v="SECTEUR BLANC"/>
  </r>
  <r>
    <n v="990270"/>
    <n v="50100983"/>
    <x v="0"/>
    <s v="REGION GRAND SUD"/>
    <x v="0"/>
    <s v="50100983"/>
    <s v="990270"/>
    <x v="1"/>
    <s v="E"/>
    <m/>
    <m/>
    <m/>
    <s v="SECTEUR BLANC"/>
    <m/>
    <m/>
    <m/>
    <m/>
    <m/>
    <m/>
    <m/>
    <d v="2024-07-01T00:00:00"/>
    <m/>
    <s v="05"/>
    <m/>
    <m/>
    <m/>
    <s v="073"/>
    <m/>
    <m/>
    <m/>
    <m/>
    <m/>
    <m/>
    <m/>
    <m/>
    <m/>
    <m/>
    <m/>
    <m/>
    <m/>
    <m/>
    <s v="FREDERIC MESTRE"/>
    <s v="071251"/>
    <s v="REGION GRAND SUD"/>
    <s v="163397"/>
    <s v="FRANCK ZENOU"/>
    <s v="100 IMD"/>
    <x v="0"/>
    <x v="0"/>
    <s v="188587"/>
    <s v="PATRICE VILA"/>
    <s v="200 IMP"/>
    <x v="57"/>
    <x v="57"/>
    <m/>
    <m/>
    <m/>
    <m/>
    <s v="990270"/>
    <s v="SECTEUR BLANC"/>
  </r>
  <r>
    <n v="990245"/>
    <n v="50100982"/>
    <x v="0"/>
    <s v="REGION GRAND SUD"/>
    <x v="0"/>
    <s v="50100982"/>
    <s v="990245"/>
    <x v="1"/>
    <s v="E"/>
    <m/>
    <m/>
    <m/>
    <s v="SECTEUR BLANC"/>
    <m/>
    <m/>
    <m/>
    <m/>
    <m/>
    <m/>
    <m/>
    <d v="2024-07-01T00:00:00"/>
    <m/>
    <s v="05"/>
    <m/>
    <m/>
    <m/>
    <s v="072"/>
    <m/>
    <m/>
    <m/>
    <m/>
    <m/>
    <m/>
    <m/>
    <m/>
    <m/>
    <m/>
    <m/>
    <m/>
    <m/>
    <m/>
    <s v="FREDERIC MESTRE"/>
    <s v="071251"/>
    <s v="REGION GRAND SUD"/>
    <s v="163397"/>
    <s v="FRANCK ZENOU"/>
    <s v="100 IMD"/>
    <x v="0"/>
    <x v="0"/>
    <s v="188587"/>
    <s v="PATRICE VILA"/>
    <s v="200 IMP"/>
    <x v="57"/>
    <x v="57"/>
    <s v="184725"/>
    <s v="DORIANE TESSIER"/>
    <s v="440 CCT"/>
    <s v="HC"/>
    <s v="990245"/>
    <s v="SECTEUR BLANC"/>
  </r>
  <r>
    <n v="990216"/>
    <n v="50100980"/>
    <x v="0"/>
    <s v="REGION ILE DE FRANCE NORD"/>
    <x v="0"/>
    <s v="50100980"/>
    <s v="990216"/>
    <x v="1"/>
    <s v="E"/>
    <m/>
    <m/>
    <m/>
    <s v="SECTEUR BLANC"/>
    <m/>
    <m/>
    <m/>
    <m/>
    <m/>
    <m/>
    <m/>
    <d v="2024-12-01T00:00:00"/>
    <m/>
    <s v="05"/>
    <m/>
    <m/>
    <m/>
    <s v="187"/>
    <m/>
    <m/>
    <m/>
    <m/>
    <m/>
    <m/>
    <m/>
    <m/>
    <m/>
    <m/>
    <m/>
    <m/>
    <m/>
    <m/>
    <s v="CATHERINE BLANCKAERT"/>
    <s v="071030"/>
    <s v="REGION ILE DE FRANCE NORD"/>
    <s v="177094"/>
    <s v="WILLY FASQUEL"/>
    <s v="100 IMD"/>
    <x v="32"/>
    <x v="32"/>
    <s v="305431"/>
    <s v="MAUD LEGRAND"/>
    <s v="310 CMA"/>
    <x v="75"/>
    <x v="75"/>
    <s v="301974"/>
    <s v="PATRICE RASZKOWSKI"/>
    <s v="440 CCT"/>
    <s v="HC"/>
    <s v="990216"/>
    <s v="SECTEUR BLANC"/>
  </r>
  <r>
    <n v="990204"/>
    <n v="50100979"/>
    <x v="0"/>
    <s v="REGION GRAND SUD"/>
    <x v="0"/>
    <s v="50100979"/>
    <s v="990204"/>
    <x v="1"/>
    <s v="E"/>
    <m/>
    <m/>
    <m/>
    <s v="SECTEUR BLANC"/>
    <m/>
    <m/>
    <m/>
    <m/>
    <m/>
    <m/>
    <m/>
    <d v="2024-07-01T00:00:00"/>
    <m/>
    <s v="05"/>
    <m/>
    <m/>
    <m/>
    <s v="357"/>
    <m/>
    <m/>
    <m/>
    <m/>
    <m/>
    <m/>
    <m/>
    <m/>
    <m/>
    <m/>
    <m/>
    <m/>
    <m/>
    <m/>
    <s v="FREDERIC MESTRE"/>
    <s v="071251"/>
    <s v="REGION GRAND SUD"/>
    <s v="193087"/>
    <s v="NICOLAS LEVEQUE"/>
    <s v="100 IMD"/>
    <x v="16"/>
    <x v="16"/>
    <s v="305596"/>
    <s v="SOLENE ANIN"/>
    <s v="200 IMP"/>
    <x v="22"/>
    <x v="22"/>
    <s v="301752"/>
    <s v="JEAN LOUIS MEDYNSKA"/>
    <s v="440 CCT"/>
    <s v="HC"/>
    <s v="990204"/>
    <s v="SECTEUR BLANC"/>
  </r>
  <r>
    <n v="990203"/>
    <n v="50100978"/>
    <x v="0"/>
    <s v="REGION GRAND SUD"/>
    <x v="0"/>
    <s v="50100978"/>
    <s v="990203"/>
    <x v="1"/>
    <s v="E"/>
    <m/>
    <m/>
    <m/>
    <s v="SECTEUR BLANC"/>
    <m/>
    <m/>
    <m/>
    <m/>
    <m/>
    <m/>
    <m/>
    <d v="2024-07-01T00:00:00"/>
    <m/>
    <s v="05"/>
    <m/>
    <m/>
    <m/>
    <s v="356"/>
    <m/>
    <m/>
    <m/>
    <m/>
    <m/>
    <m/>
    <m/>
    <m/>
    <m/>
    <m/>
    <m/>
    <m/>
    <m/>
    <m/>
    <s v="FREDERIC MESTRE"/>
    <s v="071251"/>
    <s v="REGION GRAND SUD"/>
    <s v="193087"/>
    <s v="NICOLAS LEVEQUE"/>
    <s v="100 IMD"/>
    <x v="16"/>
    <x v="16"/>
    <s v="305596"/>
    <s v="SOLENE ANIN"/>
    <s v="200 IMP"/>
    <x v="22"/>
    <x v="22"/>
    <m/>
    <m/>
    <m/>
    <m/>
    <s v="990203"/>
    <s v="SECTEUR BLANC"/>
  </r>
  <r>
    <n v="990201"/>
    <n v="50100977"/>
    <x v="0"/>
    <s v="REGION GRAND OUEST"/>
    <x v="0"/>
    <s v="50100977"/>
    <s v="990201"/>
    <x v="1"/>
    <s v="E"/>
    <m/>
    <m/>
    <m/>
    <s v="SECTEUR BLANC"/>
    <m/>
    <m/>
    <m/>
    <m/>
    <m/>
    <m/>
    <m/>
    <d v="2024-10-01T00:00:00"/>
    <m/>
    <s v="05"/>
    <m/>
    <m/>
    <m/>
    <s v="374"/>
    <m/>
    <m/>
    <m/>
    <m/>
    <m/>
    <m/>
    <m/>
    <m/>
    <m/>
    <m/>
    <m/>
    <m/>
    <m/>
    <m/>
    <s v="MATHIEU CHEMIN"/>
    <s v="071590"/>
    <s v="REGION GRAND OUEST"/>
    <s v="300602"/>
    <s v="MARYAN HARY"/>
    <s v="100 IMD"/>
    <x v="5"/>
    <x v="5"/>
    <s v="306028"/>
    <s v="THOMAS BROCA"/>
    <s v="200 IMP"/>
    <x v="95"/>
    <x v="95"/>
    <m/>
    <m/>
    <m/>
    <m/>
    <s v="990201"/>
    <s v="SECTEUR BLANC"/>
  </r>
  <r>
    <n v="990197"/>
    <n v="50100976"/>
    <x v="0"/>
    <s v="REGION GRAND SUD"/>
    <x v="0"/>
    <s v="50100976"/>
    <s v="990197"/>
    <x v="1"/>
    <s v="E"/>
    <m/>
    <m/>
    <m/>
    <s v="SECTEUR BLANC"/>
    <m/>
    <m/>
    <m/>
    <m/>
    <m/>
    <m/>
    <m/>
    <d v="2024-10-01T00:00:00"/>
    <m/>
    <s v="05"/>
    <m/>
    <m/>
    <m/>
    <s v="490"/>
    <m/>
    <m/>
    <m/>
    <m/>
    <m/>
    <m/>
    <m/>
    <m/>
    <m/>
    <m/>
    <m/>
    <m/>
    <m/>
    <m/>
    <s v="FREDERIC MESTRE"/>
    <s v="071251"/>
    <s v="REGION GRAND SUD"/>
    <s v="190355"/>
    <s v="FABIO FRACASSETTI"/>
    <s v="100 IMD"/>
    <x v="9"/>
    <x v="9"/>
    <m/>
    <m/>
    <m/>
    <x v="84"/>
    <x v="84"/>
    <s v="305066"/>
    <s v="FABRICE GARCIN"/>
    <s v="440 CCT"/>
    <s v="HC"/>
    <s v="990197"/>
    <s v="SECTEUR BLANC"/>
  </r>
  <r>
    <n v="990175"/>
    <n v="50100975"/>
    <x v="0"/>
    <s v="REGION CENTRE EST"/>
    <x v="0"/>
    <s v="50100975"/>
    <s v="990175"/>
    <x v="1"/>
    <s v="E"/>
    <m/>
    <m/>
    <m/>
    <s v="SECTEUR BLANC"/>
    <m/>
    <m/>
    <m/>
    <m/>
    <m/>
    <m/>
    <m/>
    <d v="2024-12-01T00:00:00"/>
    <m/>
    <s v="05"/>
    <m/>
    <m/>
    <m/>
    <s v="355"/>
    <m/>
    <m/>
    <m/>
    <m/>
    <m/>
    <m/>
    <m/>
    <m/>
    <m/>
    <m/>
    <m/>
    <m/>
    <m/>
    <m/>
    <s v="JEROME CARPANETTO"/>
    <s v="900582"/>
    <s v="REGION CENTRE EST"/>
    <m/>
    <m/>
    <m/>
    <x v="7"/>
    <x v="7"/>
    <s v="305060"/>
    <s v="ALEXIS RODRIGUES"/>
    <s v="200 IMP"/>
    <x v="109"/>
    <x v="109"/>
    <m/>
    <m/>
    <m/>
    <m/>
    <s v="990175"/>
    <s v="SECTEUR BLANC"/>
  </r>
  <r>
    <n v="990165"/>
    <n v="50100974"/>
    <x v="0"/>
    <s v="REGION GRAND OUEST"/>
    <x v="0"/>
    <s v="50100974"/>
    <s v="990165"/>
    <x v="1"/>
    <s v="E"/>
    <m/>
    <m/>
    <m/>
    <s v="SECTEUR BLANC"/>
    <m/>
    <m/>
    <m/>
    <m/>
    <m/>
    <m/>
    <m/>
    <d v="2024-10-01T00:00:00"/>
    <m/>
    <s v="05"/>
    <m/>
    <m/>
    <m/>
    <s v="373"/>
    <m/>
    <m/>
    <m/>
    <m/>
    <m/>
    <m/>
    <m/>
    <m/>
    <m/>
    <m/>
    <m/>
    <m/>
    <m/>
    <m/>
    <s v="MATHIEU CHEMIN"/>
    <s v="071590"/>
    <s v="REGION GRAND OUEST"/>
    <s v="306176"/>
    <s v="BERENGERE CORVELLEC"/>
    <s v="100 IMD"/>
    <x v="31"/>
    <x v="31"/>
    <s v="302611"/>
    <s v="ROMAIN ERNOULT"/>
    <s v="200 IMP"/>
    <x v="59"/>
    <x v="59"/>
    <s v="160058"/>
    <s v="GILLES BROSSARD"/>
    <s v="386 IE"/>
    <s v="HC"/>
    <s v="990165"/>
    <s v="SECTEUR BLANC"/>
  </r>
  <r>
    <n v="990163"/>
    <n v="50100973"/>
    <x v="0"/>
    <s v="REGION GRAND OUEST"/>
    <x v="0"/>
    <s v="50100973"/>
    <s v="990163"/>
    <x v="1"/>
    <s v="E"/>
    <m/>
    <m/>
    <m/>
    <s v="SECTEUR BLANC"/>
    <m/>
    <m/>
    <m/>
    <m/>
    <m/>
    <m/>
    <m/>
    <d v="2024-10-01T00:00:00"/>
    <m/>
    <s v="05"/>
    <m/>
    <m/>
    <m/>
    <s v="372"/>
    <m/>
    <m/>
    <m/>
    <m/>
    <m/>
    <m/>
    <m/>
    <m/>
    <m/>
    <m/>
    <m/>
    <m/>
    <m/>
    <m/>
    <s v="MATHIEU CHEMIN"/>
    <s v="071590"/>
    <s v="REGION GRAND OUEST"/>
    <s v="170189"/>
    <s v="SEBASTIEN PLANCON"/>
    <s v="100 IMD"/>
    <x v="10"/>
    <x v="10"/>
    <s v="304465"/>
    <s v="ALEXANDRE FOURNIER"/>
    <s v="200 IMP"/>
    <x v="71"/>
    <x v="71"/>
    <m/>
    <m/>
    <m/>
    <m/>
    <s v="990163"/>
    <s v="SECTEUR BLANC"/>
  </r>
  <r>
    <n v="990153"/>
    <n v="50100972"/>
    <x v="0"/>
    <s v="REGION ILE DE FRANCE NORD"/>
    <x v="0"/>
    <s v="50100972"/>
    <s v="990153"/>
    <x v="1"/>
    <s v="E"/>
    <m/>
    <m/>
    <m/>
    <s v="SECTEUR BLANC"/>
    <m/>
    <m/>
    <m/>
    <m/>
    <m/>
    <m/>
    <m/>
    <d v="2024-12-01T00:00:00"/>
    <m/>
    <s v="05"/>
    <m/>
    <m/>
    <m/>
    <s v="781"/>
    <m/>
    <m/>
    <m/>
    <m/>
    <m/>
    <m/>
    <m/>
    <m/>
    <m/>
    <m/>
    <m/>
    <m/>
    <m/>
    <m/>
    <s v="CATHERINE BLANCKAERT"/>
    <s v="071030"/>
    <s v="REGION ILE DE FRANCE NORD"/>
    <s v="301703"/>
    <s v="JONATHAN HENNICOTTE"/>
    <s v="100 IMD"/>
    <x v="34"/>
    <x v="34"/>
    <s v="303751"/>
    <s v="MAGALIE FEVRIER"/>
    <s v="200 IMP"/>
    <x v="88"/>
    <x v="88"/>
    <m/>
    <m/>
    <m/>
    <m/>
    <s v="990153"/>
    <s v="SECTEUR BLANC"/>
  </r>
  <r>
    <n v="990148"/>
    <n v="50100971"/>
    <x v="0"/>
    <s v="REGION ILE DE FRANCE NORD"/>
    <x v="0"/>
    <s v="50100971"/>
    <s v="990148"/>
    <x v="1"/>
    <s v="E"/>
    <m/>
    <m/>
    <m/>
    <s v="SECTEUR BLANC"/>
    <m/>
    <m/>
    <m/>
    <m/>
    <m/>
    <m/>
    <m/>
    <d v="2024-12-01T00:00:00"/>
    <m/>
    <s v="05"/>
    <m/>
    <m/>
    <m/>
    <s v="319"/>
    <m/>
    <m/>
    <m/>
    <m/>
    <m/>
    <m/>
    <m/>
    <m/>
    <m/>
    <m/>
    <m/>
    <m/>
    <m/>
    <m/>
    <s v="CATHERINE BLANCKAERT"/>
    <s v="071030"/>
    <s v="REGION ILE DE FRANCE NORD"/>
    <s v="302041"/>
    <s v="DAPHNEE JULLION"/>
    <s v="100 IMD"/>
    <x v="1"/>
    <x v="1"/>
    <s v="303397"/>
    <s v="BRICE DENEUX"/>
    <s v="200 IMP"/>
    <x v="74"/>
    <x v="74"/>
    <s v="304445"/>
    <s v="LIONEL GURREA"/>
    <s v="440 CCT"/>
    <s v="HC"/>
    <s v="990148"/>
    <s v="SECTEUR BLANC"/>
  </r>
  <r>
    <n v="990143"/>
    <n v="50100970"/>
    <x v="0"/>
    <s v="REGION GRAND OUEST"/>
    <x v="0"/>
    <s v="50100970"/>
    <s v="990143"/>
    <x v="1"/>
    <s v="E"/>
    <m/>
    <m/>
    <m/>
    <s v="SECTEUR BLANC"/>
    <m/>
    <m/>
    <m/>
    <m/>
    <m/>
    <m/>
    <m/>
    <d v="2024-10-01T00:00:00"/>
    <m/>
    <s v="05"/>
    <m/>
    <m/>
    <m/>
    <s v="371"/>
    <m/>
    <m/>
    <m/>
    <m/>
    <m/>
    <m/>
    <m/>
    <m/>
    <m/>
    <m/>
    <m/>
    <m/>
    <m/>
    <m/>
    <s v="MATHIEU CHEMIN"/>
    <s v="071590"/>
    <s v="REGION GRAND OUEST"/>
    <s v="170189"/>
    <s v="SEBASTIEN PLANCON"/>
    <s v="100 IMD"/>
    <x v="10"/>
    <x v="10"/>
    <s v="188975"/>
    <s v="JONATHAN DEMINGUET"/>
    <s v="200 IMP"/>
    <x v="54"/>
    <x v="54"/>
    <m/>
    <m/>
    <m/>
    <m/>
    <s v="990143"/>
    <s v="SECTEUR BLANC"/>
  </r>
  <r>
    <n v="990124"/>
    <n v="50100969"/>
    <x v="0"/>
    <s v="REGION CENTRE EST"/>
    <x v="0"/>
    <s v="50100969"/>
    <s v="990124"/>
    <x v="1"/>
    <s v="E"/>
    <m/>
    <m/>
    <m/>
    <s v="SECTEUR BLANC"/>
    <m/>
    <m/>
    <m/>
    <m/>
    <m/>
    <m/>
    <m/>
    <d v="2024-12-01T00:00:00"/>
    <m/>
    <s v="05"/>
    <m/>
    <m/>
    <m/>
    <s v="092"/>
    <m/>
    <m/>
    <m/>
    <m/>
    <m/>
    <m/>
    <m/>
    <m/>
    <m/>
    <m/>
    <m/>
    <m/>
    <m/>
    <m/>
    <s v="JEROME CARPANETTO"/>
    <s v="900582"/>
    <s v="REGION CENTRE EST"/>
    <s v="179897"/>
    <s v="SYLVAIN GATHELIER"/>
    <s v="100 IMD"/>
    <x v="22"/>
    <x v="22"/>
    <s v="304026"/>
    <s v="NICOLAS FOREST"/>
    <s v="200 IMP"/>
    <x v="96"/>
    <x v="96"/>
    <s v="306402"/>
    <s v="MALORIE HOUCKERT"/>
    <s v="445 CCA"/>
    <s v="HC"/>
    <s v="990124"/>
    <s v="SECTEUR BLANC"/>
  </r>
  <r>
    <n v="990116"/>
    <n v="50100968"/>
    <x v="0"/>
    <s v="REGION CENTRE EST"/>
    <x v="0"/>
    <s v="50100968"/>
    <s v="990116"/>
    <x v="1"/>
    <s v="E"/>
    <m/>
    <m/>
    <m/>
    <s v="SECTEUR BLANC"/>
    <m/>
    <m/>
    <m/>
    <m/>
    <m/>
    <m/>
    <m/>
    <d v="2024-12-01T00:00:00"/>
    <m/>
    <s v="05"/>
    <m/>
    <m/>
    <m/>
    <s v="091"/>
    <m/>
    <m/>
    <m/>
    <m/>
    <m/>
    <m/>
    <m/>
    <m/>
    <m/>
    <m/>
    <m/>
    <m/>
    <m/>
    <m/>
    <s v="JEROME CARPANETTO"/>
    <s v="900582"/>
    <s v="REGION CENTRE EST"/>
    <s v="300268"/>
    <s v="PIERRE FRANCOIS LAURA"/>
    <s v="100 IMD"/>
    <x v="37"/>
    <x v="37"/>
    <s v="304163"/>
    <s v="GEOFFREY BIEBER"/>
    <s v="200 IMP"/>
    <x v="76"/>
    <x v="76"/>
    <s v="305838"/>
    <s v="ELODIE BONNABAUD"/>
    <s v="440 CCT"/>
    <s v="HC"/>
    <s v="990116"/>
    <s v="SECTEUR BLANC"/>
  </r>
  <r>
    <n v="990109"/>
    <n v="50100967"/>
    <x v="0"/>
    <s v="REGION GRAND SUD"/>
    <x v="0"/>
    <s v="50100967"/>
    <s v="990109"/>
    <x v="1"/>
    <s v="E"/>
    <m/>
    <m/>
    <m/>
    <s v="SECTEUR BLANC"/>
    <m/>
    <m/>
    <m/>
    <m/>
    <m/>
    <m/>
    <m/>
    <d v="2024-10-01T00:00:00"/>
    <m/>
    <s v="05"/>
    <m/>
    <m/>
    <m/>
    <s v="449"/>
    <m/>
    <m/>
    <m/>
    <m/>
    <m/>
    <m/>
    <m/>
    <m/>
    <m/>
    <m/>
    <m/>
    <m/>
    <m/>
    <m/>
    <s v="FREDERIC MESTRE"/>
    <s v="071251"/>
    <s v="REGION GRAND SUD"/>
    <s v="190355"/>
    <s v="FABIO FRACASSETTI"/>
    <s v="100 IMD"/>
    <x v="9"/>
    <x v="9"/>
    <m/>
    <m/>
    <m/>
    <x v="84"/>
    <x v="84"/>
    <s v="305378"/>
    <s v="JENNIFER MORALES"/>
    <s v="441 CCTM"/>
    <s v="HC"/>
    <s v="990109"/>
    <s v="SECTEUR BLANC"/>
  </r>
  <r>
    <n v="990061"/>
    <n v="50100964"/>
    <x v="0"/>
    <s v="REGION GRAND SUD"/>
    <x v="0"/>
    <s v="50100964"/>
    <s v="990061"/>
    <x v="1"/>
    <s v="E"/>
    <m/>
    <m/>
    <m/>
    <s v="SECTEUR BLANC"/>
    <m/>
    <m/>
    <m/>
    <m/>
    <m/>
    <m/>
    <m/>
    <d v="2024-07-01T00:00:00"/>
    <m/>
    <s v="05"/>
    <m/>
    <m/>
    <m/>
    <s v="070"/>
    <m/>
    <m/>
    <m/>
    <m/>
    <m/>
    <m/>
    <m/>
    <m/>
    <m/>
    <m/>
    <m/>
    <m/>
    <m/>
    <m/>
    <s v="FREDERIC MESTRE"/>
    <s v="071251"/>
    <s v="REGION GRAND SUD"/>
    <s v="163397"/>
    <s v="FRANCK ZENOU"/>
    <s v="100 IMD"/>
    <x v="0"/>
    <x v="0"/>
    <s v="177023"/>
    <s v="JEAN-PHILIPPE GUERIN"/>
    <s v="200 IMP"/>
    <x v="39"/>
    <x v="39"/>
    <s v="304592"/>
    <s v="LAURE SAINTIGNAN"/>
    <s v="440 CCT"/>
    <s v="HC"/>
    <s v="990061"/>
    <s v="SECTEUR BLANC"/>
  </r>
  <r>
    <n v="990053"/>
    <n v="50100963"/>
    <x v="0"/>
    <s v="REGION GRAND OUEST"/>
    <x v="0"/>
    <s v="50100963"/>
    <s v="990053"/>
    <x v="1"/>
    <s v="E"/>
    <m/>
    <m/>
    <m/>
    <s v="SECTEUR BLANC"/>
    <m/>
    <m/>
    <m/>
    <m/>
    <m/>
    <m/>
    <m/>
    <d v="2024-11-01T00:00:00"/>
    <m/>
    <s v="05"/>
    <m/>
    <m/>
    <m/>
    <s v="172"/>
    <m/>
    <m/>
    <m/>
    <m/>
    <m/>
    <m/>
    <m/>
    <m/>
    <m/>
    <m/>
    <m/>
    <m/>
    <m/>
    <m/>
    <s v="MATHIEU CHEMIN"/>
    <s v="071590"/>
    <s v="REGION GRAND OUEST"/>
    <s v="306306"/>
    <s v="FLAVIEN QUIROSA"/>
    <s v="100 IMD"/>
    <x v="35"/>
    <x v="35"/>
    <s v="179931"/>
    <s v="VINCENT MORISSEAU"/>
    <s v="200 IMP"/>
    <x v="127"/>
    <x v="125"/>
    <s v="181886"/>
    <s v="REDA KAMALI"/>
    <s v="390 CCEI"/>
    <s v="HC"/>
    <s v="990053"/>
    <s v="SECTEUR BLANC"/>
  </r>
  <r>
    <n v="990052"/>
    <n v="50100962"/>
    <x v="0"/>
    <s v="REGION GRAND OUEST"/>
    <x v="0"/>
    <s v="50100962"/>
    <s v="990052"/>
    <x v="1"/>
    <s v="E"/>
    <m/>
    <m/>
    <m/>
    <s v="SECTEUR BLANC"/>
    <m/>
    <m/>
    <m/>
    <m/>
    <m/>
    <m/>
    <m/>
    <d v="2024-11-01T00:00:00"/>
    <m/>
    <s v="05"/>
    <m/>
    <m/>
    <m/>
    <s v="174"/>
    <m/>
    <m/>
    <m/>
    <m/>
    <m/>
    <m/>
    <m/>
    <m/>
    <m/>
    <m/>
    <m/>
    <m/>
    <m/>
    <m/>
    <s v="MATHIEU CHEMIN"/>
    <s v="071590"/>
    <s v="REGION GRAND OUEST"/>
    <s v="306306"/>
    <s v="FLAVIEN QUIROSA"/>
    <s v="100 IMD"/>
    <x v="35"/>
    <x v="35"/>
    <s v="304137"/>
    <s v="STEVIE SALOME"/>
    <s v="200 IMP"/>
    <x v="60"/>
    <x v="60"/>
    <s v="193703"/>
    <s v="ISABELLE MICHELENA"/>
    <s v="443 CCT.S"/>
    <s v="HC"/>
    <s v="990052"/>
    <s v="SECTEUR BLANC"/>
  </r>
  <r>
    <n v="990011"/>
    <n v="50100960"/>
    <x v="0"/>
    <s v="REGION CENTRE EST"/>
    <x v="0"/>
    <s v="50100960"/>
    <s v="990011"/>
    <x v="1"/>
    <s v="E"/>
    <m/>
    <m/>
    <m/>
    <s v="SECTEUR BLANC"/>
    <m/>
    <m/>
    <m/>
    <m/>
    <m/>
    <m/>
    <m/>
    <d v="2024-12-01T00:00:00"/>
    <m/>
    <s v="05"/>
    <m/>
    <m/>
    <m/>
    <s v="089"/>
    <m/>
    <m/>
    <m/>
    <m/>
    <m/>
    <m/>
    <m/>
    <m/>
    <m/>
    <m/>
    <m/>
    <m/>
    <m/>
    <m/>
    <s v="JEROME CARPANETTO"/>
    <s v="900582"/>
    <s v="REGION CENTRE EST"/>
    <s v="179897"/>
    <s v="SYLVAIN GATHELIER"/>
    <s v="100 IMD"/>
    <x v="22"/>
    <x v="22"/>
    <s v="304026"/>
    <s v="NICOLAS FOREST"/>
    <s v="200 IMP"/>
    <x v="96"/>
    <x v="96"/>
    <s v="303812"/>
    <s v="FRANCIS DAMONT"/>
    <s v="441 CCTM"/>
    <s v="HC"/>
    <s v="990011"/>
    <s v="SECTEUR BLANC"/>
  </r>
  <r>
    <n v="99984"/>
    <n v="50100939"/>
    <x v="0"/>
    <s v="REGION CENTRE EST"/>
    <x v="0"/>
    <s v="50100939"/>
    <s v="099984"/>
    <x v="1"/>
    <s v="E"/>
    <m/>
    <m/>
    <m/>
    <s v="SECTEUR BLANC"/>
    <m/>
    <m/>
    <m/>
    <m/>
    <m/>
    <m/>
    <m/>
    <d v="2024-12-01T00:00:00"/>
    <m/>
    <s v="05"/>
    <m/>
    <m/>
    <m/>
    <s v="354"/>
    <m/>
    <m/>
    <m/>
    <m/>
    <m/>
    <m/>
    <m/>
    <m/>
    <m/>
    <m/>
    <m/>
    <m/>
    <m/>
    <m/>
    <s v="JEROME CARPANETTO"/>
    <s v="900582"/>
    <s v="REGION CENTRE EST"/>
    <s v="304393"/>
    <s v="NICOLAS THIALLET"/>
    <s v="100 IMD"/>
    <x v="36"/>
    <x v="36"/>
    <s v="305158"/>
    <s v="MARION PHILIBERT"/>
    <s v="310 CMA"/>
    <x v="155"/>
    <x v="151"/>
    <s v="305476"/>
    <s v="TIMOTHEE RUBIN"/>
    <s v="440 CCT"/>
    <s v="HC"/>
    <s v="099984"/>
    <s v="SECTEUR BLANC"/>
  </r>
  <r>
    <n v="99982"/>
    <n v="50100938"/>
    <x v="0"/>
    <s v="REGION ILE DE FRANCE NORD"/>
    <x v="0"/>
    <s v="50100938"/>
    <s v="099982"/>
    <x v="1"/>
    <s v="E"/>
    <m/>
    <m/>
    <m/>
    <s v="SECTEUR BLANC"/>
    <m/>
    <m/>
    <m/>
    <m/>
    <m/>
    <m/>
    <m/>
    <d v="2024-11-01T00:00:00"/>
    <m/>
    <s v="05"/>
    <m/>
    <m/>
    <m/>
    <s v="637"/>
    <m/>
    <m/>
    <m/>
    <m/>
    <m/>
    <m/>
    <m/>
    <m/>
    <m/>
    <m/>
    <m/>
    <m/>
    <m/>
    <m/>
    <s v="CATHERINE BLANCKAERT"/>
    <s v="071030"/>
    <s v="REGION ILE DE FRANCE NORD"/>
    <s v="185551"/>
    <s v="BERNARD GERONIMI"/>
    <s v="100 IMD"/>
    <x v="17"/>
    <x v="17"/>
    <s v="156632"/>
    <s v="CHRISTIAN TALON"/>
    <s v="200 IMP"/>
    <x v="45"/>
    <x v="45"/>
    <s v="305682"/>
    <s v="BORIS LENOIRE"/>
    <s v="440 CCT"/>
    <s v="HC"/>
    <s v="099982"/>
    <s v="SECTEUR BLANC"/>
  </r>
  <r>
    <n v="99977"/>
    <n v="50100937"/>
    <x v="0"/>
    <s v="REGION GRAND SUD"/>
    <x v="0"/>
    <s v="50100937"/>
    <s v="099977"/>
    <x v="1"/>
    <s v="E"/>
    <m/>
    <m/>
    <m/>
    <s v="SECTEUR BLANC"/>
    <m/>
    <m/>
    <m/>
    <m/>
    <m/>
    <m/>
    <m/>
    <d v="2024-12-01T00:00:00"/>
    <m/>
    <s v="05"/>
    <m/>
    <m/>
    <m/>
    <s v="297"/>
    <m/>
    <m/>
    <m/>
    <m/>
    <m/>
    <m/>
    <m/>
    <m/>
    <m/>
    <m/>
    <m/>
    <m/>
    <m/>
    <m/>
    <s v="FREDERIC MESTRE"/>
    <s v="071251"/>
    <s v="REGION GRAND SUD"/>
    <s v="306077"/>
    <s v="JONATHAN THIEBAUD"/>
    <s v="100 IMD"/>
    <x v="26"/>
    <x v="26"/>
    <s v="305334"/>
    <s v="BASILE LECAS"/>
    <s v="200 IMP"/>
    <x v="43"/>
    <x v="43"/>
    <m/>
    <m/>
    <m/>
    <m/>
    <s v="099977"/>
    <s v="SECTEUR BLANC"/>
  </r>
  <r>
    <n v="99971"/>
    <n v="50100936"/>
    <x v="0"/>
    <s v="REGION GRAND SUD"/>
    <x v="0"/>
    <s v="50100936"/>
    <s v="099971"/>
    <x v="1"/>
    <s v="E"/>
    <m/>
    <m/>
    <m/>
    <s v="SECTEUR BLANC"/>
    <m/>
    <m/>
    <m/>
    <m/>
    <m/>
    <m/>
    <m/>
    <d v="2024-07-01T00:00:00"/>
    <m/>
    <s v="05"/>
    <m/>
    <m/>
    <m/>
    <s v="068"/>
    <m/>
    <m/>
    <m/>
    <m/>
    <m/>
    <m/>
    <m/>
    <m/>
    <m/>
    <m/>
    <m/>
    <m/>
    <m/>
    <m/>
    <s v="FREDERIC MESTRE"/>
    <s v="071251"/>
    <s v="REGION GRAND SUD"/>
    <s v="163397"/>
    <s v="FRANCK ZENOU"/>
    <s v="100 IMD"/>
    <x v="0"/>
    <x v="0"/>
    <s v="188587"/>
    <s v="PATRICE VILA"/>
    <s v="200 IMP"/>
    <x v="57"/>
    <x v="57"/>
    <s v="305844"/>
    <s v="BILLY BEAUDOUIN"/>
    <s v="440 CCT"/>
    <s v="HC"/>
    <s v="099971"/>
    <s v="SECTEUR BLANC"/>
  </r>
  <r>
    <n v="99970"/>
    <n v="50100935"/>
    <x v="0"/>
    <s v="REGION GRAND SUD"/>
    <x v="0"/>
    <s v="50100935"/>
    <s v="099970"/>
    <x v="1"/>
    <s v="E"/>
    <m/>
    <m/>
    <m/>
    <s v="SECTEUR BLANC"/>
    <m/>
    <m/>
    <m/>
    <m/>
    <m/>
    <m/>
    <m/>
    <d v="2024-12-01T00:00:00"/>
    <m/>
    <s v="05"/>
    <m/>
    <m/>
    <m/>
    <s v="067"/>
    <m/>
    <m/>
    <m/>
    <m/>
    <m/>
    <m/>
    <m/>
    <m/>
    <m/>
    <m/>
    <m/>
    <m/>
    <m/>
    <m/>
    <s v="FREDERIC MESTRE"/>
    <s v="071251"/>
    <s v="REGION GRAND SUD"/>
    <s v="163397"/>
    <s v="FRANCK ZENOU"/>
    <s v="100 IMD"/>
    <x v="0"/>
    <x v="0"/>
    <s v="177023"/>
    <s v="JEAN-PHILIPPE GUERIN"/>
    <s v="200 IMP"/>
    <x v="39"/>
    <x v="39"/>
    <s v="305708"/>
    <s v="NICOLAS CEZARUK JEAN"/>
    <s v="440 CCT"/>
    <s v="HC"/>
    <s v="099970"/>
    <s v="SECTEUR BLANC"/>
  </r>
  <r>
    <n v="99963"/>
    <n v="50100934"/>
    <x v="0"/>
    <s v="REGION CENTRE EST"/>
    <x v="0"/>
    <s v="50100934"/>
    <s v="099963"/>
    <x v="1"/>
    <s v="E"/>
    <m/>
    <m/>
    <m/>
    <s v="SECTEUR BLANC"/>
    <m/>
    <m/>
    <m/>
    <m/>
    <m/>
    <m/>
    <m/>
    <d v="2024-12-01T00:00:00"/>
    <m/>
    <s v="05"/>
    <m/>
    <m/>
    <m/>
    <s v="353"/>
    <m/>
    <m/>
    <m/>
    <m/>
    <m/>
    <m/>
    <m/>
    <m/>
    <m/>
    <m/>
    <m/>
    <m/>
    <m/>
    <m/>
    <s v="JEROME CARPANETTO"/>
    <s v="900582"/>
    <s v="REGION CENTRE EST"/>
    <m/>
    <m/>
    <m/>
    <x v="7"/>
    <x v="7"/>
    <m/>
    <m/>
    <m/>
    <x v="124"/>
    <x v="122"/>
    <m/>
    <m/>
    <m/>
    <m/>
    <s v="099963"/>
    <s v="SECTEUR BLANC"/>
  </r>
  <r>
    <n v="99957"/>
    <n v="50100933"/>
    <x v="0"/>
    <s v="REGION CENTRE EST"/>
    <x v="0"/>
    <s v="50100933"/>
    <s v="099957"/>
    <x v="1"/>
    <s v="E"/>
    <m/>
    <m/>
    <m/>
    <s v="SECTEUR BLANC"/>
    <m/>
    <m/>
    <m/>
    <m/>
    <m/>
    <m/>
    <m/>
    <d v="2024-12-01T00:00:00"/>
    <m/>
    <s v="05"/>
    <m/>
    <m/>
    <m/>
    <s v="088"/>
    <m/>
    <m/>
    <m/>
    <m/>
    <m/>
    <m/>
    <m/>
    <m/>
    <m/>
    <m/>
    <m/>
    <m/>
    <m/>
    <m/>
    <s v="JEROME CARPANETTO"/>
    <s v="900582"/>
    <s v="REGION CENTRE EST"/>
    <s v="300268"/>
    <s v="PIERRE FRANCOIS LAURA"/>
    <s v="100 IMD"/>
    <x v="37"/>
    <x v="37"/>
    <s v="304163"/>
    <s v="GEOFFREY BIEBER"/>
    <s v="200 IMP"/>
    <x v="76"/>
    <x v="76"/>
    <s v="304123"/>
    <s v="SYLVIA GRABAREK"/>
    <s v="386 IE"/>
    <s v="HC"/>
    <s v="099957"/>
    <s v="SECTEUR BLANC"/>
  </r>
  <r>
    <n v="99950"/>
    <n v="50100932"/>
    <x v="0"/>
    <s v="REGION GRAND OUEST"/>
    <x v="0"/>
    <s v="50100932"/>
    <s v="099950"/>
    <x v="1"/>
    <s v="E"/>
    <m/>
    <m/>
    <m/>
    <s v="SECTEUR BLANC"/>
    <m/>
    <m/>
    <m/>
    <m/>
    <m/>
    <m/>
    <m/>
    <d v="2024-11-01T00:00:00"/>
    <m/>
    <s v="05"/>
    <m/>
    <m/>
    <m/>
    <s v="766"/>
    <m/>
    <m/>
    <m/>
    <m/>
    <m/>
    <m/>
    <m/>
    <m/>
    <m/>
    <m/>
    <m/>
    <m/>
    <m/>
    <m/>
    <s v="MATHIEU CHEMIN"/>
    <s v="071590"/>
    <s v="REGION GRAND OUEST"/>
    <s v="192093"/>
    <s v="GUILLAUME LIOPE"/>
    <s v="100 IMD"/>
    <x v="15"/>
    <x v="15"/>
    <s v="305495"/>
    <s v="SEVERINE COUDERT"/>
    <s v="200 IMP"/>
    <x v="56"/>
    <x v="56"/>
    <s v="172318"/>
    <s v="BRUNO PENIN"/>
    <s v="370 CC.E"/>
    <s v="HC"/>
    <s v="099950"/>
    <s v="SECTEUR BLANC"/>
  </r>
  <r>
    <n v="99946"/>
    <n v="50100931"/>
    <x v="0"/>
    <s v="REGION GRAND OUEST"/>
    <x v="0"/>
    <s v="50100931"/>
    <s v="099946"/>
    <x v="1"/>
    <s v="E"/>
    <m/>
    <m/>
    <m/>
    <s v="SECTEUR BLANC"/>
    <m/>
    <m/>
    <m/>
    <m/>
    <m/>
    <m/>
    <m/>
    <d v="2024-11-01T00:00:00"/>
    <m/>
    <s v="05"/>
    <m/>
    <m/>
    <m/>
    <s v="146"/>
    <m/>
    <m/>
    <m/>
    <m/>
    <m/>
    <m/>
    <m/>
    <m/>
    <m/>
    <m/>
    <m/>
    <m/>
    <m/>
    <m/>
    <s v="MATHIEU CHEMIN"/>
    <s v="071590"/>
    <s v="REGION GRAND OUEST"/>
    <s v="306306"/>
    <s v="FLAVIEN QUIROSA"/>
    <s v="100 IMD"/>
    <x v="35"/>
    <x v="35"/>
    <s v="304137"/>
    <s v="STEVIE SALOME"/>
    <s v="200 IMP"/>
    <x v="60"/>
    <x v="60"/>
    <s v="304674"/>
    <s v="MARINA DUGOUA"/>
    <s v="440 CCT"/>
    <s v="HC"/>
    <s v="099946"/>
    <s v="SECTEUR BLANC"/>
  </r>
  <r>
    <n v="99941"/>
    <n v="50100930"/>
    <x v="0"/>
    <s v="REGION ILE DE FRANCE NORD"/>
    <x v="0"/>
    <s v="50100930"/>
    <s v="099941"/>
    <x v="1"/>
    <s v="E"/>
    <m/>
    <m/>
    <m/>
    <s v="SECTEUR BLANC"/>
    <m/>
    <m/>
    <m/>
    <m/>
    <m/>
    <m/>
    <m/>
    <d v="2024-11-01T00:00:00"/>
    <m/>
    <s v="05"/>
    <m/>
    <m/>
    <m/>
    <s v="589"/>
    <m/>
    <m/>
    <m/>
    <m/>
    <m/>
    <m/>
    <m/>
    <m/>
    <m/>
    <m/>
    <m/>
    <m/>
    <m/>
    <m/>
    <s v="CATHERINE BLANCKAERT"/>
    <s v="071030"/>
    <s v="REGION ILE DE FRANCE NORD"/>
    <s v="305330"/>
    <s v="NICOLAS PHILIPPE"/>
    <s v="100 IMD"/>
    <x v="8"/>
    <x v="8"/>
    <s v="187007"/>
    <s v="DAVID VAUTHEROT"/>
    <s v="200 IMP"/>
    <x v="42"/>
    <x v="42"/>
    <m/>
    <m/>
    <m/>
    <m/>
    <s v="099941"/>
    <s v="SECTEUR BLANC"/>
  </r>
  <r>
    <n v="99940"/>
    <n v="50100929"/>
    <x v="0"/>
    <s v="REGION CENTRE EST"/>
    <x v="0"/>
    <s v="50100929"/>
    <s v="099940"/>
    <x v="1"/>
    <s v="E"/>
    <m/>
    <m/>
    <m/>
    <s v="SECTEUR BLANC"/>
    <m/>
    <m/>
    <m/>
    <m/>
    <m/>
    <m/>
    <m/>
    <d v="2024-12-01T00:00:00"/>
    <m/>
    <s v="05"/>
    <m/>
    <m/>
    <m/>
    <s v="087"/>
    <m/>
    <m/>
    <m/>
    <m/>
    <m/>
    <m/>
    <m/>
    <m/>
    <m/>
    <m/>
    <m/>
    <m/>
    <m/>
    <m/>
    <s v="JEROME CARPANETTO"/>
    <s v="900582"/>
    <s v="REGION CENTRE EST"/>
    <s v="179897"/>
    <s v="SYLVAIN GATHELIER"/>
    <s v="100 IMD"/>
    <x v="22"/>
    <x v="22"/>
    <s v="302742"/>
    <s v="ALEXIS HOEGY"/>
    <s v="200 IMP"/>
    <x v="27"/>
    <x v="27"/>
    <s v="302575"/>
    <s v="LUDOVIC STEPHANT"/>
    <s v="440 CCT"/>
    <s v="HC"/>
    <s v="099940"/>
    <s v="SECTEUR BLANC"/>
  </r>
  <r>
    <n v="99939"/>
    <n v="50100928"/>
    <x v="0"/>
    <s v="REGION CENTRE EST"/>
    <x v="0"/>
    <s v="50100928"/>
    <s v="099939"/>
    <x v="1"/>
    <s v="E"/>
    <m/>
    <m/>
    <m/>
    <s v="SECTEUR BLANC"/>
    <m/>
    <m/>
    <m/>
    <m/>
    <m/>
    <m/>
    <m/>
    <d v="2024-12-01T00:00:00"/>
    <m/>
    <s v="05"/>
    <m/>
    <m/>
    <m/>
    <s v="086"/>
    <m/>
    <m/>
    <m/>
    <m/>
    <m/>
    <m/>
    <m/>
    <m/>
    <m/>
    <m/>
    <m/>
    <m/>
    <m/>
    <m/>
    <s v="JEROME CARPANETTO"/>
    <s v="900582"/>
    <s v="REGION CENTRE EST"/>
    <s v="179897"/>
    <s v="SYLVAIN GATHELIER"/>
    <s v="100 IMD"/>
    <x v="22"/>
    <x v="22"/>
    <s v="304026"/>
    <s v="NICOLAS FOREST"/>
    <s v="200 IMP"/>
    <x v="96"/>
    <x v="96"/>
    <s v="304912"/>
    <s v="VIRGINIE BRUCKER"/>
    <s v="440 CCT"/>
    <s v="HC"/>
    <s v="099939"/>
    <s v="SECTEUR BLANC"/>
  </r>
  <r>
    <n v="99932"/>
    <n v="50100927"/>
    <x v="0"/>
    <s v="REGION GRAND SUD"/>
    <x v="0"/>
    <s v="50100927"/>
    <s v="099932"/>
    <x v="1"/>
    <s v="E"/>
    <m/>
    <m/>
    <m/>
    <s v="SECTEUR BLANC"/>
    <m/>
    <m/>
    <m/>
    <m/>
    <m/>
    <m/>
    <m/>
    <d v="2024-10-01T00:00:00"/>
    <m/>
    <s v="05"/>
    <m/>
    <m/>
    <m/>
    <s v="066"/>
    <m/>
    <m/>
    <m/>
    <m/>
    <m/>
    <m/>
    <m/>
    <m/>
    <m/>
    <m/>
    <m/>
    <m/>
    <m/>
    <m/>
    <s v="FREDERIC MESTRE"/>
    <s v="071251"/>
    <s v="REGION GRAND SUD"/>
    <s v="304665"/>
    <s v="FABRIZIA LEGGER"/>
    <s v="100 IMD"/>
    <x v="4"/>
    <x v="4"/>
    <s v="175757"/>
    <s v="JOURDAN PRINCE"/>
    <s v="200 IMP"/>
    <x v="49"/>
    <x v="49"/>
    <s v="170893"/>
    <s v="CHRISTOPHE HUGUET"/>
    <s v="386 IE"/>
    <s v="HC"/>
    <s v="099932"/>
    <s v="SECTEUR BLANC"/>
  </r>
  <r>
    <n v="99931"/>
    <n v="50100926"/>
    <x v="0"/>
    <s v="REGION GRAND SUD"/>
    <x v="0"/>
    <s v="50100926"/>
    <s v="099931"/>
    <x v="1"/>
    <s v="E"/>
    <m/>
    <m/>
    <m/>
    <s v="SECTEUR BLANC"/>
    <m/>
    <m/>
    <m/>
    <m/>
    <m/>
    <m/>
    <m/>
    <d v="2024-10-01T00:00:00"/>
    <m/>
    <s v="05"/>
    <m/>
    <m/>
    <m/>
    <s v="065"/>
    <m/>
    <m/>
    <m/>
    <m/>
    <m/>
    <m/>
    <m/>
    <m/>
    <m/>
    <m/>
    <m/>
    <m/>
    <m/>
    <m/>
    <s v="FREDERIC MESTRE"/>
    <s v="071251"/>
    <s v="REGION GRAND SUD"/>
    <s v="304665"/>
    <s v="FABRIZIA LEGGER"/>
    <s v="100 IMD"/>
    <x v="4"/>
    <x v="4"/>
    <s v="175757"/>
    <s v="JOURDAN PRINCE"/>
    <s v="200 IMP"/>
    <x v="49"/>
    <x v="49"/>
    <m/>
    <m/>
    <m/>
    <m/>
    <s v="099931"/>
    <s v="SECTEUR BLANC"/>
  </r>
  <r>
    <n v="99927"/>
    <n v="50100925"/>
    <x v="0"/>
    <s v="REGION GRAND SUD"/>
    <x v="0"/>
    <s v="50100925"/>
    <s v="099927"/>
    <x v="1"/>
    <s v="E"/>
    <m/>
    <m/>
    <m/>
    <s v="SECTEUR BLANC"/>
    <m/>
    <m/>
    <m/>
    <m/>
    <m/>
    <m/>
    <m/>
    <d v="2024-10-01T00:00:00"/>
    <m/>
    <s v="05"/>
    <m/>
    <m/>
    <m/>
    <s v="064"/>
    <m/>
    <m/>
    <m/>
    <m/>
    <m/>
    <m/>
    <m/>
    <m/>
    <m/>
    <m/>
    <m/>
    <m/>
    <m/>
    <m/>
    <s v="FREDERIC MESTRE"/>
    <s v="071251"/>
    <s v="REGION GRAND SUD"/>
    <s v="304665"/>
    <s v="FABRIZIA LEGGER"/>
    <s v="100 IMD"/>
    <x v="4"/>
    <x v="4"/>
    <m/>
    <m/>
    <m/>
    <x v="4"/>
    <x v="4"/>
    <s v="190217"/>
    <s v="FERNANDO GARCIA"/>
    <s v="440 CCT"/>
    <s v="HC"/>
    <s v="099927"/>
    <s v="SECTEUR BLANC"/>
  </r>
  <r>
    <n v="99925"/>
    <n v="50100924"/>
    <x v="0"/>
    <s v="REGION GRAND SUD"/>
    <x v="0"/>
    <s v="50100924"/>
    <s v="099925"/>
    <x v="1"/>
    <s v="E"/>
    <m/>
    <m/>
    <m/>
    <s v="SECTEUR BLANC"/>
    <m/>
    <m/>
    <m/>
    <m/>
    <m/>
    <m/>
    <m/>
    <d v="2024-10-01T00:00:00"/>
    <m/>
    <s v="05"/>
    <m/>
    <m/>
    <m/>
    <s v="063"/>
    <m/>
    <m/>
    <m/>
    <m/>
    <m/>
    <m/>
    <m/>
    <m/>
    <m/>
    <m/>
    <m/>
    <m/>
    <m/>
    <m/>
    <s v="FREDERIC MESTRE"/>
    <s v="071251"/>
    <s v="REGION GRAND SUD"/>
    <s v="304665"/>
    <s v="FABRIZIA LEGGER"/>
    <s v="100 IMD"/>
    <x v="4"/>
    <x v="4"/>
    <s v="175757"/>
    <s v="JOURDAN PRINCE"/>
    <s v="200 IMP"/>
    <x v="49"/>
    <x v="49"/>
    <s v="305982"/>
    <s v="JEREMY PARDONNET"/>
    <s v="440 CCT"/>
    <s v="HC"/>
    <s v="099925"/>
    <s v="SECTEUR BLANC"/>
  </r>
  <r>
    <n v="99912"/>
    <n v="50100923"/>
    <x v="0"/>
    <s v="REGION GRAND SUD"/>
    <x v="0"/>
    <s v="50100923"/>
    <s v="099912"/>
    <x v="1"/>
    <s v="E"/>
    <m/>
    <m/>
    <m/>
    <s v="SECTEUR BLANC"/>
    <m/>
    <m/>
    <m/>
    <m/>
    <m/>
    <m/>
    <m/>
    <d v="2024-10-01T00:00:00"/>
    <m/>
    <s v="05"/>
    <m/>
    <m/>
    <m/>
    <s v="383"/>
    <m/>
    <m/>
    <m/>
    <m/>
    <m/>
    <m/>
    <m/>
    <m/>
    <m/>
    <m/>
    <m/>
    <m/>
    <m/>
    <m/>
    <s v="FREDERIC MESTRE"/>
    <s v="071251"/>
    <s v="REGION GRAND SUD"/>
    <s v="305931"/>
    <s v="JULIEN KARIGER"/>
    <s v="100 IMD"/>
    <x v="6"/>
    <x v="6"/>
    <m/>
    <m/>
    <m/>
    <x v="32"/>
    <x v="32"/>
    <m/>
    <m/>
    <m/>
    <m/>
    <s v="099912"/>
    <s v="SECTEUR BLANC"/>
  </r>
  <r>
    <n v="99909"/>
    <n v="50100922"/>
    <x v="0"/>
    <s v="REGION GRAND SUD"/>
    <x v="0"/>
    <s v="50100922"/>
    <s v="099909"/>
    <x v="1"/>
    <s v="E"/>
    <m/>
    <m/>
    <m/>
    <s v="SECTEUR BLANC"/>
    <m/>
    <m/>
    <m/>
    <m/>
    <m/>
    <m/>
    <m/>
    <d v="2024-12-01T00:00:00"/>
    <m/>
    <s v="05"/>
    <m/>
    <m/>
    <m/>
    <s v="386"/>
    <m/>
    <m/>
    <m/>
    <m/>
    <m/>
    <m/>
    <m/>
    <m/>
    <m/>
    <m/>
    <m/>
    <m/>
    <m/>
    <m/>
    <s v="FREDERIC MESTRE"/>
    <s v="071251"/>
    <s v="REGION GRAND SUD"/>
    <s v="305931"/>
    <s v="JULIEN KARIGER"/>
    <s v="100 IMD"/>
    <x v="6"/>
    <x v="6"/>
    <s v="305212"/>
    <s v="CHARLOTTE JALLADEAU"/>
    <s v="310 CMA"/>
    <x v="9"/>
    <x v="9"/>
    <s v="303345"/>
    <s v="CAROLINE PONSADA"/>
    <s v="441 CCTM"/>
    <s v="HC"/>
    <s v="099909"/>
    <s v="SECTEUR BLANC"/>
  </r>
  <r>
    <n v="99906"/>
    <n v="50100921"/>
    <x v="0"/>
    <s v="REGION GRAND SUD"/>
    <x v="0"/>
    <s v="50100921"/>
    <s v="099906"/>
    <x v="1"/>
    <s v="E"/>
    <m/>
    <m/>
    <m/>
    <s v="SECTEUR BLANC"/>
    <m/>
    <m/>
    <m/>
    <m/>
    <m/>
    <m/>
    <m/>
    <d v="2024-10-01T00:00:00"/>
    <m/>
    <s v="05"/>
    <m/>
    <m/>
    <m/>
    <s v="372"/>
    <m/>
    <m/>
    <m/>
    <m/>
    <m/>
    <m/>
    <m/>
    <m/>
    <m/>
    <m/>
    <m/>
    <m/>
    <m/>
    <m/>
    <s v="FREDERIC MESTRE"/>
    <s v="071251"/>
    <s v="REGION GRAND SUD"/>
    <s v="305931"/>
    <s v="JULIEN KARIGER"/>
    <s v="100 IMD"/>
    <x v="6"/>
    <x v="6"/>
    <s v="185879"/>
    <s v="SEBASTIEN FOURGERON"/>
    <s v="200 IMP"/>
    <x v="6"/>
    <x v="6"/>
    <s v="192012"/>
    <s v="VANESSA BEDHOUCHE"/>
    <s v="371 CCM.E"/>
    <s v="HC"/>
    <s v="099906"/>
    <s v="SECTEUR BLANC"/>
  </r>
  <r>
    <n v="99905"/>
    <n v="50100920"/>
    <x v="0"/>
    <s v="REGION GRAND SUD"/>
    <x v="0"/>
    <s v="50100920"/>
    <s v="099905"/>
    <x v="1"/>
    <s v="E"/>
    <m/>
    <m/>
    <m/>
    <s v="SECTEUR BLANC"/>
    <m/>
    <m/>
    <m/>
    <m/>
    <m/>
    <m/>
    <m/>
    <d v="2024-12-01T00:00:00"/>
    <m/>
    <s v="05"/>
    <m/>
    <m/>
    <m/>
    <s v="371"/>
    <m/>
    <m/>
    <m/>
    <m/>
    <m/>
    <m/>
    <m/>
    <m/>
    <m/>
    <m/>
    <m/>
    <m/>
    <m/>
    <m/>
    <s v="FREDERIC MESTRE"/>
    <s v="071251"/>
    <s v="REGION GRAND SUD"/>
    <s v="305931"/>
    <s v="JULIEN KARIGER"/>
    <s v="100 IMD"/>
    <x v="6"/>
    <x v="6"/>
    <s v="305212"/>
    <s v="CHARLOTTE JALLADEAU"/>
    <s v="310 CMA"/>
    <x v="9"/>
    <x v="9"/>
    <s v="305986"/>
    <s v="AUDREY GLATIGNY"/>
    <s v="440 CCT"/>
    <s v="HC"/>
    <s v="099905"/>
    <s v="SECTEUR BLANC"/>
  </r>
  <r>
    <n v="99902"/>
    <n v="50100919"/>
    <x v="0"/>
    <s v="REGION GRAND SUD"/>
    <x v="0"/>
    <s v="50100919"/>
    <s v="099902"/>
    <x v="1"/>
    <s v="E"/>
    <m/>
    <m/>
    <m/>
    <s v="SECTEUR BLANC"/>
    <m/>
    <m/>
    <m/>
    <m/>
    <m/>
    <m/>
    <m/>
    <d v="2024-07-01T00:00:00"/>
    <m/>
    <s v="05"/>
    <m/>
    <m/>
    <m/>
    <s v="352"/>
    <m/>
    <m/>
    <m/>
    <m/>
    <m/>
    <m/>
    <m/>
    <m/>
    <m/>
    <m/>
    <m/>
    <m/>
    <m/>
    <m/>
    <s v="FREDERIC MESTRE"/>
    <s v="071251"/>
    <s v="REGION GRAND SUD"/>
    <s v="193087"/>
    <s v="NICOLAS LEVEQUE"/>
    <s v="100 IMD"/>
    <x v="16"/>
    <x v="16"/>
    <s v="300625"/>
    <s v="JOHANN CLEMENT"/>
    <s v="200 IMP"/>
    <x v="111"/>
    <x v="111"/>
    <s v="174012"/>
    <s v="CHARLY RIVAUD"/>
    <s v="370 CC.E"/>
    <s v="HC"/>
    <s v="099902"/>
    <s v="SECTEUR BLANC"/>
  </r>
  <r>
    <n v="99900"/>
    <n v="50100918"/>
    <x v="0"/>
    <s v="REGION GRAND SUD"/>
    <x v="0"/>
    <s v="50100918"/>
    <s v="099900"/>
    <x v="1"/>
    <s v="E"/>
    <m/>
    <m/>
    <m/>
    <s v="SECTEUR BLANC"/>
    <m/>
    <m/>
    <m/>
    <m/>
    <m/>
    <m/>
    <m/>
    <d v="2024-07-01T00:00:00"/>
    <m/>
    <s v="05"/>
    <m/>
    <m/>
    <m/>
    <s v="351"/>
    <m/>
    <m/>
    <m/>
    <m/>
    <m/>
    <m/>
    <m/>
    <m/>
    <m/>
    <m/>
    <m/>
    <m/>
    <m/>
    <m/>
    <s v="FREDERIC MESTRE"/>
    <s v="071251"/>
    <s v="REGION GRAND SUD"/>
    <s v="193087"/>
    <s v="NICOLAS LEVEQUE"/>
    <s v="100 IMD"/>
    <x v="16"/>
    <x v="16"/>
    <s v="300625"/>
    <s v="JOHANN CLEMENT"/>
    <s v="200 IMP"/>
    <x v="111"/>
    <x v="111"/>
    <m/>
    <m/>
    <m/>
    <m/>
    <s v="099900"/>
    <s v="SECTEUR BLANC"/>
  </r>
  <r>
    <n v="99888"/>
    <n v="50100917"/>
    <x v="0"/>
    <s v="REGION ILE DE FRANCE NORD"/>
    <x v="0"/>
    <s v="50100917"/>
    <s v="099888"/>
    <x v="1"/>
    <s v="E"/>
    <m/>
    <m/>
    <m/>
    <s v="SECTEUR BLANC"/>
    <m/>
    <m/>
    <m/>
    <m/>
    <m/>
    <m/>
    <m/>
    <d v="2024-12-01T00:00:00"/>
    <m/>
    <s v="05"/>
    <m/>
    <m/>
    <m/>
    <s v="318"/>
    <m/>
    <m/>
    <m/>
    <m/>
    <m/>
    <m/>
    <m/>
    <m/>
    <m/>
    <m/>
    <m/>
    <m/>
    <m/>
    <m/>
    <s v="CATHERINE BLANCKAERT"/>
    <s v="071030"/>
    <s v="REGION ILE DE FRANCE NORD"/>
    <s v="302041"/>
    <s v="DAPHNEE JULLION"/>
    <s v="100 IMD"/>
    <x v="1"/>
    <x v="1"/>
    <s v="302511"/>
    <s v="OLIVIER MACIGNO"/>
    <s v="200 IMP"/>
    <x v="53"/>
    <x v="53"/>
    <m/>
    <m/>
    <m/>
    <m/>
    <s v="099888"/>
    <s v="SECTEUR BLANC"/>
  </r>
  <r>
    <n v="99837"/>
    <n v="50100916"/>
    <x v="0"/>
    <s v="REGION ILE DE FRANCE NORD"/>
    <x v="0"/>
    <s v="50100916"/>
    <s v="099837"/>
    <x v="1"/>
    <s v="E"/>
    <m/>
    <m/>
    <m/>
    <s v="SECTEUR BLANC"/>
    <m/>
    <m/>
    <m/>
    <m/>
    <m/>
    <m/>
    <m/>
    <d v="2024-11-01T00:00:00"/>
    <m/>
    <s v="05"/>
    <m/>
    <m/>
    <m/>
    <s v="127"/>
    <m/>
    <m/>
    <m/>
    <m/>
    <m/>
    <m/>
    <m/>
    <m/>
    <m/>
    <m/>
    <m/>
    <m/>
    <m/>
    <m/>
    <s v="CATHERINE BLANCKAERT"/>
    <s v="071030"/>
    <s v="REGION ILE DE FRANCE NORD"/>
    <s v="177094"/>
    <s v="WILLY FASQUEL"/>
    <s v="100 IMD"/>
    <x v="32"/>
    <x v="32"/>
    <s v="190883"/>
    <s v="ALEXANDRE MARIAGE"/>
    <s v="200 IMP"/>
    <x v="107"/>
    <x v="107"/>
    <m/>
    <m/>
    <m/>
    <m/>
    <s v="099837"/>
    <s v="SECTEUR BLANC"/>
  </r>
  <r>
    <n v="99820"/>
    <n v="50100915"/>
    <x v="0"/>
    <s v="REGION GRAND SUD"/>
    <x v="0"/>
    <s v="50100915"/>
    <s v="099820"/>
    <x v="1"/>
    <s v="E"/>
    <m/>
    <m/>
    <m/>
    <s v="SECTEUR BLANC"/>
    <m/>
    <m/>
    <m/>
    <m/>
    <m/>
    <m/>
    <m/>
    <d v="2024-09-01T00:00:00"/>
    <m/>
    <s v="05"/>
    <m/>
    <m/>
    <m/>
    <s v="511"/>
    <m/>
    <m/>
    <m/>
    <m/>
    <m/>
    <m/>
    <m/>
    <m/>
    <m/>
    <m/>
    <m/>
    <m/>
    <m/>
    <m/>
    <s v="FREDERIC MESTRE"/>
    <s v="071251"/>
    <s v="REGION GRAND SUD"/>
    <s v="182484"/>
    <s v="SYLVAIN KERLOC H"/>
    <s v="100 IMD"/>
    <x v="24"/>
    <x v="24"/>
    <s v="305386"/>
    <s v="JOHAN WALTER MARTIN"/>
    <s v="200 IMP"/>
    <x v="29"/>
    <x v="29"/>
    <s v="306210"/>
    <s v="JORIS DUMONT"/>
    <s v="445 CCA"/>
    <s v="HC"/>
    <s v="099820"/>
    <s v="SECTEUR BLANC"/>
  </r>
  <r>
    <n v="99819"/>
    <n v="50100914"/>
    <x v="0"/>
    <s v="REGION GRAND SUD"/>
    <x v="0"/>
    <s v="50100914"/>
    <s v="099819"/>
    <x v="1"/>
    <s v="E"/>
    <m/>
    <m/>
    <m/>
    <s v="SECTEUR BLANC"/>
    <m/>
    <m/>
    <m/>
    <m/>
    <m/>
    <m/>
    <m/>
    <d v="2024-10-01T00:00:00"/>
    <m/>
    <s v="05"/>
    <m/>
    <m/>
    <m/>
    <s v="512"/>
    <m/>
    <m/>
    <m/>
    <m/>
    <m/>
    <m/>
    <m/>
    <m/>
    <m/>
    <m/>
    <m/>
    <m/>
    <m/>
    <m/>
    <s v="FREDERIC MESTRE"/>
    <s v="071251"/>
    <s v="REGION GRAND SUD"/>
    <s v="182484"/>
    <s v="SYLVAIN KERLOC H"/>
    <s v="100 IMD"/>
    <x v="24"/>
    <x v="24"/>
    <m/>
    <m/>
    <m/>
    <x v="35"/>
    <x v="35"/>
    <s v="305624"/>
    <s v="CHRISTIAN FERRARI"/>
    <s v="440 CCT"/>
    <s v="HC"/>
    <s v="099819"/>
    <s v="SECTEUR BLANC"/>
  </r>
  <r>
    <n v="99817"/>
    <n v="50100913"/>
    <x v="0"/>
    <s v="REGION GRAND SUD"/>
    <x v="0"/>
    <s v="50100913"/>
    <s v="099817"/>
    <x v="1"/>
    <s v="E"/>
    <m/>
    <m/>
    <m/>
    <s v="SECTEUR BLANC"/>
    <m/>
    <m/>
    <m/>
    <m/>
    <m/>
    <m/>
    <m/>
    <d v="2024-07-01T00:00:00"/>
    <m/>
    <s v="05"/>
    <m/>
    <m/>
    <m/>
    <s v="516"/>
    <m/>
    <m/>
    <m/>
    <m/>
    <m/>
    <m/>
    <m/>
    <m/>
    <m/>
    <m/>
    <m/>
    <m/>
    <m/>
    <m/>
    <s v="FREDERIC MESTRE"/>
    <s v="071251"/>
    <s v="REGION GRAND SUD"/>
    <s v="182484"/>
    <s v="SYLVAIN KERLOC H"/>
    <s v="100 IMD"/>
    <x v="24"/>
    <x v="24"/>
    <s v="305386"/>
    <s v="JOHAN WALTER MARTIN"/>
    <s v="200 IMP"/>
    <x v="29"/>
    <x v="29"/>
    <s v="174380"/>
    <s v="ERIC BASSO"/>
    <s v="386 IE"/>
    <s v="HC"/>
    <s v="099817"/>
    <s v="SECTEUR BLANC"/>
  </r>
  <r>
    <n v="99815"/>
    <n v="50100912"/>
    <x v="0"/>
    <s v="REGION GRAND SUD"/>
    <x v="0"/>
    <s v="50100912"/>
    <s v="099815"/>
    <x v="1"/>
    <s v="E"/>
    <m/>
    <m/>
    <m/>
    <s v="SECTEUR BLANC"/>
    <m/>
    <m/>
    <m/>
    <m/>
    <m/>
    <m/>
    <m/>
    <d v="2024-07-01T00:00:00"/>
    <m/>
    <s v="05"/>
    <m/>
    <m/>
    <m/>
    <s v="513"/>
    <m/>
    <m/>
    <m/>
    <m/>
    <m/>
    <m/>
    <m/>
    <m/>
    <m/>
    <m/>
    <m/>
    <m/>
    <m/>
    <m/>
    <s v="FREDERIC MESTRE"/>
    <s v="071251"/>
    <s v="REGION GRAND SUD"/>
    <s v="182484"/>
    <s v="SYLVAIN KERLOC H"/>
    <s v="100 IMD"/>
    <x v="24"/>
    <x v="24"/>
    <s v="305386"/>
    <s v="JOHAN WALTER MARTIN"/>
    <s v="200 IMP"/>
    <x v="29"/>
    <x v="29"/>
    <m/>
    <m/>
    <m/>
    <m/>
    <s v="099815"/>
    <s v="SECTEUR BLANC"/>
  </r>
  <r>
    <n v="99811"/>
    <n v="50100911"/>
    <x v="0"/>
    <s v="REGION GRAND SUD"/>
    <x v="0"/>
    <s v="50100911"/>
    <s v="099811"/>
    <x v="1"/>
    <s v="E"/>
    <m/>
    <m/>
    <m/>
    <s v="SECTEUR BLANC"/>
    <m/>
    <m/>
    <m/>
    <m/>
    <m/>
    <m/>
    <m/>
    <d v="2024-10-01T00:00:00"/>
    <m/>
    <s v="05"/>
    <m/>
    <m/>
    <m/>
    <s v="549"/>
    <m/>
    <m/>
    <m/>
    <m/>
    <m/>
    <m/>
    <m/>
    <m/>
    <m/>
    <m/>
    <m/>
    <m/>
    <m/>
    <m/>
    <s v="FREDERIC MESTRE"/>
    <s v="071251"/>
    <s v="REGION GRAND SUD"/>
    <s v="182484"/>
    <s v="SYLVAIN KERLOC H"/>
    <s v="100 IMD"/>
    <x v="24"/>
    <x v="24"/>
    <m/>
    <m/>
    <m/>
    <x v="35"/>
    <x v="35"/>
    <s v="305641"/>
    <s v="OLIVIER RISTORI"/>
    <s v="440 CCT"/>
    <s v="HC"/>
    <s v="099811"/>
    <s v="SECTEUR BLANC"/>
  </r>
  <r>
    <n v="99796"/>
    <n v="50100910"/>
    <x v="0"/>
    <s v="REGION ILE DE FRANCE NORD"/>
    <x v="0"/>
    <s v="50100910"/>
    <s v="099796"/>
    <x v="1"/>
    <s v="E"/>
    <m/>
    <m/>
    <m/>
    <s v="SECTEUR BLANC"/>
    <m/>
    <m/>
    <m/>
    <m/>
    <m/>
    <m/>
    <m/>
    <d v="2024-11-01T00:00:00"/>
    <m/>
    <s v="05"/>
    <m/>
    <m/>
    <m/>
    <s v="225"/>
    <m/>
    <m/>
    <m/>
    <m/>
    <m/>
    <m/>
    <m/>
    <m/>
    <m/>
    <m/>
    <m/>
    <m/>
    <m/>
    <m/>
    <s v="CATHERINE BLANCKAERT"/>
    <s v="071030"/>
    <s v="REGION ILE DE FRANCE NORD"/>
    <s v="177094"/>
    <s v="WILLY FASQUEL"/>
    <s v="100 IMD"/>
    <x v="32"/>
    <x v="32"/>
    <s v="193000"/>
    <s v="BENJAMIN CAPPON"/>
    <s v="200 IMP"/>
    <x v="90"/>
    <x v="90"/>
    <s v="184143"/>
    <s v="GABRIEL FORTE"/>
    <s v="440 CCT"/>
    <s v="HC"/>
    <s v="099796"/>
    <s v="SECTEUR BLANC"/>
  </r>
  <r>
    <n v="99795"/>
    <n v="50100909"/>
    <x v="0"/>
    <s v="REGION ILE DE FRANCE NORD"/>
    <x v="0"/>
    <s v="50100909"/>
    <s v="099795"/>
    <x v="1"/>
    <s v="E"/>
    <m/>
    <m/>
    <m/>
    <s v="SECTEUR BLANC"/>
    <m/>
    <m/>
    <m/>
    <m/>
    <m/>
    <m/>
    <m/>
    <d v="2024-11-01T00:00:00"/>
    <m/>
    <s v="05"/>
    <m/>
    <m/>
    <m/>
    <s v="224"/>
    <m/>
    <m/>
    <m/>
    <m/>
    <m/>
    <m/>
    <m/>
    <m/>
    <m/>
    <m/>
    <m/>
    <m/>
    <m/>
    <m/>
    <s v="CATHERINE BLANCKAERT"/>
    <s v="071030"/>
    <s v="REGION ILE DE FRANCE NORD"/>
    <s v="177094"/>
    <s v="WILLY FASQUEL"/>
    <s v="100 IMD"/>
    <x v="32"/>
    <x v="32"/>
    <s v="193000"/>
    <s v="BENJAMIN CAPPON"/>
    <s v="200 IMP"/>
    <x v="90"/>
    <x v="90"/>
    <s v="193629"/>
    <s v="ARNAUD HUBRECHT"/>
    <s v="390 CCEI"/>
    <s v="HC"/>
    <s v="099795"/>
    <s v="SECTEUR BLANC"/>
  </r>
  <r>
    <n v="99794"/>
    <n v="50100908"/>
    <x v="0"/>
    <s v="REGION ILE DE FRANCE NORD"/>
    <x v="0"/>
    <s v="50100908"/>
    <s v="099794"/>
    <x v="1"/>
    <s v="E"/>
    <m/>
    <m/>
    <m/>
    <s v="SECTEUR BLANC"/>
    <m/>
    <m/>
    <m/>
    <m/>
    <m/>
    <m/>
    <m/>
    <d v="2024-11-01T00:00:00"/>
    <m/>
    <s v="05"/>
    <m/>
    <m/>
    <m/>
    <s v="223"/>
    <m/>
    <m/>
    <m/>
    <m/>
    <m/>
    <m/>
    <m/>
    <m/>
    <m/>
    <m/>
    <m/>
    <m/>
    <m/>
    <m/>
    <s v="CATHERINE BLANCKAERT"/>
    <s v="071030"/>
    <s v="REGION ILE DE FRANCE NORD"/>
    <s v="177094"/>
    <s v="WILLY FASQUEL"/>
    <s v="100 IMD"/>
    <x v="32"/>
    <x v="32"/>
    <s v="193000"/>
    <s v="BENJAMIN CAPPON"/>
    <s v="200 IMP"/>
    <x v="90"/>
    <x v="90"/>
    <s v="306154"/>
    <s v="SINCLAIR LEGRAND CHEVALLIER"/>
    <s v="445 CCA"/>
    <s v="HC"/>
    <s v="099794"/>
    <s v="SECTEUR BLANC"/>
  </r>
  <r>
    <n v="99793"/>
    <n v="50100907"/>
    <x v="0"/>
    <s v="REGION ILE DE FRANCE NORD"/>
    <x v="0"/>
    <s v="50100907"/>
    <s v="099793"/>
    <x v="1"/>
    <s v="E"/>
    <m/>
    <m/>
    <m/>
    <s v="SECTEUR BLANC"/>
    <m/>
    <m/>
    <m/>
    <m/>
    <m/>
    <m/>
    <m/>
    <d v="2024-11-01T00:00:00"/>
    <m/>
    <s v="05"/>
    <m/>
    <m/>
    <m/>
    <s v="222"/>
    <m/>
    <m/>
    <m/>
    <m/>
    <m/>
    <m/>
    <m/>
    <m/>
    <m/>
    <m/>
    <m/>
    <m/>
    <m/>
    <m/>
    <s v="CATHERINE BLANCKAERT"/>
    <s v="071030"/>
    <s v="REGION ILE DE FRANCE NORD"/>
    <s v="177094"/>
    <s v="WILLY FASQUEL"/>
    <s v="100 IMD"/>
    <x v="32"/>
    <x v="32"/>
    <s v="193000"/>
    <s v="BENJAMIN CAPPON"/>
    <s v="200 IMP"/>
    <x v="90"/>
    <x v="90"/>
    <m/>
    <m/>
    <m/>
    <m/>
    <s v="099793"/>
    <s v="SECTEUR BLANC"/>
  </r>
  <r>
    <n v="99792"/>
    <n v="50100906"/>
    <x v="0"/>
    <s v="REGION ILE DE FRANCE NORD"/>
    <x v="0"/>
    <s v="50100906"/>
    <s v="099792"/>
    <x v="1"/>
    <s v="E"/>
    <m/>
    <m/>
    <m/>
    <s v="SECTEUR BLANC"/>
    <m/>
    <m/>
    <m/>
    <m/>
    <m/>
    <m/>
    <m/>
    <d v="2024-12-01T00:00:00"/>
    <m/>
    <s v="05"/>
    <m/>
    <m/>
    <m/>
    <s v="221"/>
    <m/>
    <m/>
    <m/>
    <m/>
    <m/>
    <m/>
    <m/>
    <m/>
    <m/>
    <m/>
    <m/>
    <m/>
    <m/>
    <m/>
    <s v="CATHERINE BLANCKAERT"/>
    <s v="071030"/>
    <s v="REGION ILE DE FRANCE NORD"/>
    <s v="185551"/>
    <s v="BERNARD GERONIMI"/>
    <s v="100 IMD"/>
    <x v="17"/>
    <x v="17"/>
    <s v="305500"/>
    <s v="MARIE CHARLOTTE DELPIERRE"/>
    <s v="310 CMA"/>
    <x v="110"/>
    <x v="110"/>
    <s v="301602"/>
    <s v="VINCENT TENEUR"/>
    <s v="440 CCT"/>
    <s v="HC"/>
    <s v="099792"/>
    <s v="SECTEUR BLANC"/>
  </r>
  <r>
    <n v="99791"/>
    <n v="50100905"/>
    <x v="0"/>
    <s v="REGION ILE DE FRANCE NORD"/>
    <x v="0"/>
    <s v="50100905"/>
    <s v="099791"/>
    <x v="1"/>
    <s v="E"/>
    <m/>
    <m/>
    <m/>
    <s v="SECTEUR BLANC"/>
    <m/>
    <m/>
    <m/>
    <m/>
    <m/>
    <m/>
    <m/>
    <d v="2024-11-01T00:00:00"/>
    <m/>
    <s v="05"/>
    <m/>
    <m/>
    <m/>
    <s v="132"/>
    <m/>
    <m/>
    <m/>
    <m/>
    <m/>
    <m/>
    <m/>
    <m/>
    <m/>
    <m/>
    <m/>
    <m/>
    <m/>
    <m/>
    <s v="CATHERINE BLANCKAERT"/>
    <s v="071030"/>
    <s v="REGION ILE DE FRANCE NORD"/>
    <s v="177094"/>
    <s v="WILLY FASQUEL"/>
    <s v="100 IMD"/>
    <x v="32"/>
    <x v="32"/>
    <s v="193000"/>
    <s v="BENJAMIN CAPPON"/>
    <s v="200 IMP"/>
    <x v="90"/>
    <x v="90"/>
    <s v="305270"/>
    <s v="LAURENT BOURGOIS"/>
    <s v="441 CCTM"/>
    <s v="HC"/>
    <s v="099791"/>
    <s v="SECTEUR BLANC"/>
  </r>
  <r>
    <n v="99788"/>
    <n v="50100904"/>
    <x v="0"/>
    <s v="REGION CENTRE EST"/>
    <x v="0"/>
    <s v="50100904"/>
    <s v="099788"/>
    <x v="1"/>
    <s v="E"/>
    <m/>
    <m/>
    <m/>
    <s v="SECTEUR BLANC"/>
    <m/>
    <m/>
    <m/>
    <m/>
    <m/>
    <m/>
    <m/>
    <d v="2024-12-01T00:00:00"/>
    <m/>
    <s v="05"/>
    <m/>
    <m/>
    <m/>
    <s v="085"/>
    <m/>
    <m/>
    <m/>
    <m/>
    <m/>
    <m/>
    <m/>
    <m/>
    <m/>
    <m/>
    <m/>
    <m/>
    <m/>
    <m/>
    <s v="JEROME CARPANETTO"/>
    <s v="900582"/>
    <s v="REGION CENTRE EST"/>
    <s v="300268"/>
    <s v="PIERRE FRANCOIS LAURA"/>
    <s v="100 IMD"/>
    <x v="37"/>
    <x v="37"/>
    <s v="304163"/>
    <s v="GEOFFREY BIEBER"/>
    <s v="200 IMP"/>
    <x v="76"/>
    <x v="76"/>
    <m/>
    <m/>
    <m/>
    <m/>
    <s v="099788"/>
    <s v="SECTEUR BLANC"/>
  </r>
  <r>
    <n v="99787"/>
    <n v="50100903"/>
    <x v="0"/>
    <s v="REGION GRAND SUD"/>
    <x v="0"/>
    <s v="50100903"/>
    <s v="099787"/>
    <x v="1"/>
    <s v="E"/>
    <m/>
    <m/>
    <m/>
    <s v="SECTEUR BLANC"/>
    <m/>
    <m/>
    <m/>
    <m/>
    <m/>
    <m/>
    <m/>
    <d v="2024-07-01T00:00:00"/>
    <m/>
    <s v="05"/>
    <m/>
    <m/>
    <m/>
    <s v="619"/>
    <m/>
    <m/>
    <m/>
    <m/>
    <m/>
    <m/>
    <m/>
    <m/>
    <m/>
    <m/>
    <m/>
    <m/>
    <m/>
    <m/>
    <s v="FREDERIC MESTRE"/>
    <s v="071251"/>
    <s v="REGION GRAND SUD"/>
    <s v="186531"/>
    <s v="CHRISTOPHE CLEMENT"/>
    <s v="100 IMD"/>
    <x v="11"/>
    <x v="11"/>
    <s v="302809"/>
    <s v="NICOLAS CORNETTE"/>
    <s v="200 IMP"/>
    <x v="17"/>
    <x v="17"/>
    <s v="305583"/>
    <s v="CORANTIN HECQUET"/>
    <s v="440 CCT"/>
    <s v="HC"/>
    <s v="099787"/>
    <s v="SECTEUR BLANC"/>
  </r>
  <r>
    <n v="99784"/>
    <n v="50100902"/>
    <x v="0"/>
    <s v="REGION GRAND SUD"/>
    <x v="0"/>
    <s v="50100902"/>
    <s v="099784"/>
    <x v="1"/>
    <s v="E"/>
    <m/>
    <m/>
    <m/>
    <s v="SECTEUR BLANC"/>
    <m/>
    <m/>
    <m/>
    <m/>
    <m/>
    <m/>
    <m/>
    <d v="2024-09-01T00:00:00"/>
    <m/>
    <s v="05"/>
    <m/>
    <m/>
    <m/>
    <s v="062"/>
    <m/>
    <m/>
    <m/>
    <m/>
    <m/>
    <m/>
    <m/>
    <m/>
    <m/>
    <m/>
    <m/>
    <m/>
    <m/>
    <m/>
    <s v="FREDERIC MESTRE"/>
    <s v="071251"/>
    <s v="REGION GRAND SUD"/>
    <s v="163397"/>
    <s v="FRANCK ZENOU"/>
    <s v="100 IMD"/>
    <x v="0"/>
    <x v="0"/>
    <s v="188587"/>
    <s v="PATRICE VILA"/>
    <s v="200 IMP"/>
    <x v="57"/>
    <x v="57"/>
    <s v="306240"/>
    <s v="MAGALY COULLOCH"/>
    <s v="445 CCA"/>
    <s v="HC"/>
    <s v="099784"/>
    <s v="SECTEUR BLANC"/>
  </r>
  <r>
    <n v="99777"/>
    <n v="50100901"/>
    <x v="0"/>
    <s v="REGION ILE DE FRANCE NORD"/>
    <x v="0"/>
    <s v="50100901"/>
    <s v="099777"/>
    <x v="1"/>
    <s v="E"/>
    <m/>
    <m/>
    <m/>
    <s v="SECTEUR BLANC"/>
    <m/>
    <m/>
    <m/>
    <m/>
    <m/>
    <m/>
    <m/>
    <d v="2024-11-01T00:00:00"/>
    <m/>
    <s v="05"/>
    <m/>
    <m/>
    <m/>
    <s v="632"/>
    <m/>
    <m/>
    <m/>
    <m/>
    <m/>
    <m/>
    <m/>
    <m/>
    <m/>
    <m/>
    <m/>
    <m/>
    <m/>
    <m/>
    <s v="CATHERINE BLANCKAERT"/>
    <s v="071030"/>
    <s v="REGION ILE DE FRANCE NORD"/>
    <s v="185551"/>
    <s v="BERNARD GERONIMI"/>
    <s v="100 IMD"/>
    <x v="17"/>
    <x v="17"/>
    <s v="156632"/>
    <s v="CHRISTIAN TALON"/>
    <s v="200 IMP"/>
    <x v="45"/>
    <x v="45"/>
    <s v="306467"/>
    <s v="MARINE TIRMANT"/>
    <s v="445 CCA"/>
    <s v="HC"/>
    <s v="099777"/>
    <s v="SECTEUR BLANC"/>
  </r>
  <r>
    <n v="99747"/>
    <n v="50100899"/>
    <x v="0"/>
    <s v="REGION GRAND SUD"/>
    <x v="0"/>
    <s v="50100899"/>
    <s v="099747"/>
    <x v="1"/>
    <s v="E"/>
    <m/>
    <m/>
    <m/>
    <s v="SECTEUR BLANC"/>
    <m/>
    <m/>
    <m/>
    <m/>
    <m/>
    <m/>
    <m/>
    <d v="2024-07-01T00:00:00"/>
    <m/>
    <s v="05"/>
    <m/>
    <m/>
    <m/>
    <s v="791"/>
    <m/>
    <m/>
    <m/>
    <m/>
    <m/>
    <m/>
    <m/>
    <m/>
    <m/>
    <m/>
    <m/>
    <m/>
    <m/>
    <m/>
    <s v="FREDERIC MESTRE"/>
    <s v="071251"/>
    <s v="REGION GRAND SUD"/>
    <s v="305131"/>
    <s v="BAPTISTE CHIKLI"/>
    <s v="100 IMD"/>
    <x v="12"/>
    <x v="12"/>
    <s v="305804"/>
    <s v="CYRIL CACCIATORE"/>
    <s v="200 IMP"/>
    <x v="14"/>
    <x v="14"/>
    <m/>
    <m/>
    <m/>
    <m/>
    <s v="099747"/>
    <s v="SECTEUR BLANC"/>
  </r>
  <r>
    <n v="99745"/>
    <n v="50100898"/>
    <x v="0"/>
    <s v="REGION CENTRE EST"/>
    <x v="0"/>
    <s v="50100898"/>
    <s v="099745"/>
    <x v="1"/>
    <s v="E"/>
    <m/>
    <m/>
    <m/>
    <s v="SECTEUR BLANC"/>
    <m/>
    <m/>
    <m/>
    <m/>
    <m/>
    <m/>
    <m/>
    <d v="2024-12-01T00:00:00"/>
    <m/>
    <s v="05"/>
    <m/>
    <m/>
    <m/>
    <s v="317"/>
    <m/>
    <m/>
    <m/>
    <m/>
    <m/>
    <m/>
    <m/>
    <m/>
    <m/>
    <m/>
    <m/>
    <m/>
    <m/>
    <m/>
    <s v="JEROME CARPANETTO"/>
    <s v="900582"/>
    <s v="REGION CENTRE EST"/>
    <s v="182240"/>
    <s v="FREDERIC MARTINELLI"/>
    <s v="100 IMD"/>
    <x v="2"/>
    <x v="2"/>
    <m/>
    <m/>
    <m/>
    <x v="19"/>
    <x v="19"/>
    <s v="305996"/>
    <s v="PAUL SEININ"/>
    <s v="440 CCT"/>
    <s v="HC"/>
    <s v="099745"/>
    <s v="SECTEUR BLANC"/>
  </r>
  <r>
    <n v="99731"/>
    <n v="50100897"/>
    <x v="0"/>
    <s v="REGION ILE DE FRANCE NORD"/>
    <x v="0"/>
    <s v="50100897"/>
    <s v="099731"/>
    <x v="1"/>
    <s v="E"/>
    <m/>
    <m/>
    <m/>
    <s v="SECTEUR BLANC"/>
    <m/>
    <m/>
    <m/>
    <m/>
    <m/>
    <m/>
    <m/>
    <d v="2024-12-01T00:00:00"/>
    <m/>
    <s v="05"/>
    <m/>
    <m/>
    <m/>
    <s v="361"/>
    <m/>
    <m/>
    <m/>
    <m/>
    <m/>
    <m/>
    <m/>
    <m/>
    <m/>
    <m/>
    <m/>
    <m/>
    <m/>
    <m/>
    <s v="CATHERINE BLANCKAERT"/>
    <s v="071030"/>
    <s v="REGION ILE DE FRANCE NORD"/>
    <s v="193254"/>
    <s v="DAVID BOURE"/>
    <s v="100 IMD"/>
    <x v="28"/>
    <x v="28"/>
    <m/>
    <m/>
    <m/>
    <x v="41"/>
    <x v="41"/>
    <s v="306375"/>
    <s v="ELODIE LECLERC"/>
    <s v="445 CCA"/>
    <s v="HC"/>
    <s v="099731"/>
    <s v="SECTEUR BLANC"/>
  </r>
  <r>
    <n v="99722"/>
    <n v="50100896"/>
    <x v="0"/>
    <s v="REGION GRAND OUEST"/>
    <x v="0"/>
    <s v="50100896"/>
    <s v="099722"/>
    <x v="1"/>
    <s v="E"/>
    <m/>
    <m/>
    <m/>
    <s v="SECTEUR BLANC"/>
    <m/>
    <m/>
    <m/>
    <m/>
    <m/>
    <m/>
    <m/>
    <d v="2024-10-01T00:00:00"/>
    <m/>
    <s v="05"/>
    <m/>
    <m/>
    <m/>
    <s v="360"/>
    <m/>
    <m/>
    <m/>
    <m/>
    <m/>
    <m/>
    <m/>
    <m/>
    <m/>
    <m/>
    <m/>
    <m/>
    <m/>
    <m/>
    <s v="MATHIEU CHEMIN"/>
    <s v="071590"/>
    <s v="REGION GRAND OUEST"/>
    <s v="170189"/>
    <s v="SEBASTIEN PLANCON"/>
    <s v="100 IMD"/>
    <x v="10"/>
    <x v="10"/>
    <s v="182923"/>
    <s v="DAVID RIQUE"/>
    <s v="200 IMP"/>
    <x v="48"/>
    <x v="48"/>
    <s v="306010"/>
    <s v="AURELIE DELISLE"/>
    <s v="440 CCT"/>
    <s v="HC"/>
    <s v="099722"/>
    <s v="SECTEUR BLANC"/>
  </r>
  <r>
    <n v="99713"/>
    <n v="50100895"/>
    <x v="0"/>
    <s v="REGION GRAND OUEST"/>
    <x v="0"/>
    <s v="50100895"/>
    <s v="099713"/>
    <x v="1"/>
    <s v="E"/>
    <m/>
    <m/>
    <m/>
    <s v="SECTEUR BLANC"/>
    <m/>
    <m/>
    <m/>
    <m/>
    <m/>
    <m/>
    <m/>
    <d v="2024-11-01T00:00:00"/>
    <m/>
    <s v="05"/>
    <m/>
    <m/>
    <m/>
    <s v="103"/>
    <m/>
    <m/>
    <m/>
    <m/>
    <m/>
    <m/>
    <m/>
    <m/>
    <m/>
    <m/>
    <m/>
    <m/>
    <m/>
    <m/>
    <s v="MATHIEU CHEMIN"/>
    <s v="071590"/>
    <s v="REGION GRAND OUEST"/>
    <s v="306306"/>
    <s v="FLAVIEN QUIROSA"/>
    <s v="100 IMD"/>
    <x v="35"/>
    <x v="35"/>
    <s v="179931"/>
    <s v="VINCENT MORISSEAU"/>
    <s v="200 IMP"/>
    <x v="127"/>
    <x v="125"/>
    <m/>
    <m/>
    <m/>
    <m/>
    <s v="099713"/>
    <s v="SECTEUR BLANC"/>
  </r>
  <r>
    <n v="99707"/>
    <n v="50100894"/>
    <x v="0"/>
    <s v="REGION GRAND SUD"/>
    <x v="0"/>
    <s v="50100894"/>
    <s v="099707"/>
    <x v="1"/>
    <s v="E"/>
    <m/>
    <m/>
    <m/>
    <s v="SECTEUR BLANC"/>
    <m/>
    <m/>
    <m/>
    <m/>
    <m/>
    <m/>
    <m/>
    <d v="2024-07-01T00:00:00"/>
    <m/>
    <s v="05"/>
    <m/>
    <m/>
    <m/>
    <s v="018"/>
    <m/>
    <m/>
    <m/>
    <m/>
    <m/>
    <m/>
    <m/>
    <m/>
    <m/>
    <m/>
    <m/>
    <m/>
    <m/>
    <m/>
    <s v="FREDERIC MESTRE"/>
    <s v="071251"/>
    <s v="REGION GRAND SUD"/>
    <s v="163397"/>
    <s v="FRANCK ZENOU"/>
    <s v="100 IMD"/>
    <x v="0"/>
    <x v="0"/>
    <s v="192578"/>
    <s v="LAURENT COT"/>
    <s v="200 IMP"/>
    <x v="61"/>
    <x v="61"/>
    <m/>
    <m/>
    <m/>
    <m/>
    <s v="099707"/>
    <s v="SECTEUR BLANC"/>
  </r>
  <r>
    <n v="99706"/>
    <n v="50100893"/>
    <x v="0"/>
    <s v="REGION GRAND SUD"/>
    <x v="0"/>
    <s v="50100893"/>
    <s v="099706"/>
    <x v="1"/>
    <s v="E"/>
    <m/>
    <m/>
    <m/>
    <s v="SECTEUR BLANC"/>
    <m/>
    <m/>
    <m/>
    <m/>
    <m/>
    <m/>
    <m/>
    <d v="2024-07-01T00:00:00"/>
    <m/>
    <s v="05"/>
    <m/>
    <m/>
    <m/>
    <s v="017"/>
    <m/>
    <m/>
    <m/>
    <m/>
    <m/>
    <m/>
    <m/>
    <m/>
    <m/>
    <m/>
    <m/>
    <m/>
    <m/>
    <m/>
    <s v="FREDERIC MESTRE"/>
    <s v="071251"/>
    <s v="REGION GRAND SUD"/>
    <s v="163397"/>
    <s v="FRANCK ZENOU"/>
    <s v="100 IMD"/>
    <x v="0"/>
    <x v="0"/>
    <s v="192578"/>
    <s v="LAURENT COT"/>
    <s v="200 IMP"/>
    <x v="61"/>
    <x v="61"/>
    <m/>
    <m/>
    <m/>
    <m/>
    <s v="099706"/>
    <s v="SECTEUR BLANC"/>
  </r>
  <r>
    <n v="99705"/>
    <n v="50100892"/>
    <x v="0"/>
    <s v="REGION GRAND SUD"/>
    <x v="0"/>
    <s v="50100892"/>
    <s v="099705"/>
    <x v="1"/>
    <s v="E"/>
    <m/>
    <m/>
    <m/>
    <s v="SECTEUR BLANC"/>
    <m/>
    <m/>
    <m/>
    <m/>
    <m/>
    <m/>
    <m/>
    <d v="2024-07-01T00:00:00"/>
    <m/>
    <s v="05"/>
    <m/>
    <m/>
    <m/>
    <s v="016"/>
    <m/>
    <m/>
    <m/>
    <m/>
    <m/>
    <m/>
    <m/>
    <m/>
    <m/>
    <m/>
    <m/>
    <m/>
    <m/>
    <m/>
    <s v="FREDERIC MESTRE"/>
    <s v="071251"/>
    <s v="REGION GRAND SUD"/>
    <s v="163397"/>
    <s v="FRANCK ZENOU"/>
    <s v="100 IMD"/>
    <x v="0"/>
    <x v="0"/>
    <s v="192578"/>
    <s v="LAURENT COT"/>
    <s v="200 IMP"/>
    <x v="61"/>
    <x v="61"/>
    <s v="190248"/>
    <s v="JEAN CHARLES GOMEZ"/>
    <s v="386 IE"/>
    <s v="HC"/>
    <s v="099705"/>
    <s v="SECTEUR BLANC"/>
  </r>
  <r>
    <n v="99681"/>
    <n v="50100891"/>
    <x v="0"/>
    <s v="REGION GRAND OUEST"/>
    <x v="0"/>
    <s v="50100891"/>
    <s v="099681"/>
    <x v="1"/>
    <s v="E"/>
    <m/>
    <m/>
    <m/>
    <s v="SECTEUR BLANC"/>
    <m/>
    <m/>
    <m/>
    <m/>
    <m/>
    <m/>
    <m/>
    <d v="2024-10-01T00:00:00"/>
    <m/>
    <s v="05"/>
    <m/>
    <m/>
    <m/>
    <s v="077"/>
    <m/>
    <m/>
    <m/>
    <m/>
    <m/>
    <m/>
    <m/>
    <m/>
    <m/>
    <m/>
    <m/>
    <m/>
    <m/>
    <m/>
    <s v="MATHIEU CHEMIN"/>
    <s v="071590"/>
    <s v="REGION GRAND OUEST"/>
    <s v="306176"/>
    <s v="BERENGERE CORVELLEC"/>
    <s v="100 IMD"/>
    <x v="31"/>
    <x v="31"/>
    <s v="172830"/>
    <s v="RICHARD PITON"/>
    <s v="200 IMP"/>
    <x v="55"/>
    <x v="55"/>
    <m/>
    <m/>
    <m/>
    <m/>
    <s v="099681"/>
    <s v="SECTEUR BLANC"/>
  </r>
  <r>
    <n v="99665"/>
    <n v="50100890"/>
    <x v="0"/>
    <s v="REGION ILE DE FRANCE NORD"/>
    <x v="0"/>
    <s v="50100890"/>
    <s v="099665"/>
    <x v="1"/>
    <s v="E"/>
    <m/>
    <m/>
    <m/>
    <s v="SECTEUR BLANC"/>
    <m/>
    <m/>
    <m/>
    <m/>
    <m/>
    <m/>
    <m/>
    <d v="2024-12-01T00:00:00"/>
    <m/>
    <s v="05"/>
    <m/>
    <m/>
    <m/>
    <s v="316"/>
    <m/>
    <m/>
    <m/>
    <m/>
    <m/>
    <m/>
    <m/>
    <m/>
    <m/>
    <m/>
    <m/>
    <m/>
    <m/>
    <m/>
    <s v="CATHERINE BLANCKAERT"/>
    <s v="071030"/>
    <s v="REGION ILE DE FRANCE NORD"/>
    <s v="302041"/>
    <s v="DAPHNEE JULLION"/>
    <s v="100 IMD"/>
    <x v="1"/>
    <x v="1"/>
    <s v="303397"/>
    <s v="BRICE DENEUX"/>
    <s v="200 IMP"/>
    <x v="74"/>
    <x v="74"/>
    <m/>
    <m/>
    <m/>
    <m/>
    <s v="099665"/>
    <s v="SECTEUR BLANC"/>
  </r>
  <r>
    <n v="99653"/>
    <n v="50100889"/>
    <x v="0"/>
    <s v="REGION GRAND OUEST"/>
    <x v="0"/>
    <s v="50100889"/>
    <s v="099653"/>
    <x v="1"/>
    <s v="E"/>
    <m/>
    <m/>
    <m/>
    <s v="SECTEUR BLANC"/>
    <m/>
    <m/>
    <m/>
    <m/>
    <m/>
    <m/>
    <m/>
    <d v="2024-11-01T00:00:00"/>
    <m/>
    <s v="05"/>
    <m/>
    <m/>
    <m/>
    <s v="076"/>
    <m/>
    <m/>
    <m/>
    <m/>
    <m/>
    <m/>
    <m/>
    <m/>
    <m/>
    <m/>
    <m/>
    <m/>
    <m/>
    <m/>
    <s v="MATHIEU CHEMIN"/>
    <s v="071590"/>
    <s v="REGION GRAND OUEST"/>
    <s v="306484"/>
    <s v="GUILLAUME LAUZANAS"/>
    <s v="100 IMD"/>
    <x v="21"/>
    <x v="21"/>
    <s v="303646"/>
    <s v="ROMAIN CHAUVET"/>
    <s v="200 IMP"/>
    <x v="26"/>
    <x v="26"/>
    <s v="305729"/>
    <s v="MATHIEU ARBOUIN"/>
    <s v="440 CCT"/>
    <s v="HC"/>
    <s v="099653"/>
    <s v="SECTEUR BLANC"/>
  </r>
  <r>
    <n v="99646"/>
    <n v="50100888"/>
    <x v="0"/>
    <s v="REGION GRAND OUEST"/>
    <x v="0"/>
    <s v="50100888"/>
    <s v="099646"/>
    <x v="1"/>
    <s v="E"/>
    <m/>
    <m/>
    <m/>
    <s v="SECTEUR BLANC"/>
    <m/>
    <m/>
    <m/>
    <m/>
    <m/>
    <m/>
    <m/>
    <d v="2024-12-01T00:00:00"/>
    <m/>
    <s v="05"/>
    <m/>
    <m/>
    <m/>
    <s v="356"/>
    <m/>
    <m/>
    <m/>
    <m/>
    <m/>
    <m/>
    <m/>
    <m/>
    <m/>
    <m/>
    <m/>
    <m/>
    <m/>
    <m/>
    <s v="MATHIEU CHEMIN"/>
    <s v="071590"/>
    <s v="REGION GRAND OUEST"/>
    <s v="305493"/>
    <s v="AURELIE DEVILLIER"/>
    <s v="100 IMD"/>
    <x v="38"/>
    <x v="38"/>
    <s v="301609"/>
    <s v="MIKAEL DEBAIN"/>
    <s v="200 IMP"/>
    <x v="87"/>
    <x v="87"/>
    <s v="306398"/>
    <s v="VIRGINIE PAIREAU"/>
    <s v="445 CCA"/>
    <s v="HC"/>
    <s v="099646"/>
    <s v="SECTEUR BLANC"/>
  </r>
  <r>
    <n v="99630"/>
    <n v="50100887"/>
    <x v="0"/>
    <s v="REGION GRAND SUD"/>
    <x v="0"/>
    <s v="50100887"/>
    <s v="099630"/>
    <x v="1"/>
    <s v="E"/>
    <m/>
    <m/>
    <m/>
    <s v="SECTEUR BLANC"/>
    <m/>
    <m/>
    <m/>
    <m/>
    <m/>
    <m/>
    <m/>
    <d v="2024-10-01T00:00:00"/>
    <m/>
    <s v="05"/>
    <m/>
    <m/>
    <m/>
    <s v="429"/>
    <m/>
    <m/>
    <m/>
    <m/>
    <m/>
    <m/>
    <m/>
    <m/>
    <m/>
    <m/>
    <m/>
    <m/>
    <m/>
    <m/>
    <s v="FREDERIC MESTRE"/>
    <s v="071251"/>
    <s v="REGION GRAND SUD"/>
    <s v="190355"/>
    <s v="FABIO FRACASSETTI"/>
    <s v="100 IMD"/>
    <x v="9"/>
    <x v="9"/>
    <m/>
    <m/>
    <m/>
    <x v="84"/>
    <x v="84"/>
    <s v="300376"/>
    <s v="ALEXANDRE DEBAVELAERE"/>
    <s v="441 CCTM"/>
    <s v="HC"/>
    <s v="099630"/>
    <s v="SECTEUR BLANC"/>
  </r>
  <r>
    <n v="99629"/>
    <n v="50100886"/>
    <x v="0"/>
    <s v="REGION GRAND SUD"/>
    <x v="0"/>
    <s v="50100886"/>
    <s v="099629"/>
    <x v="1"/>
    <s v="E"/>
    <m/>
    <m/>
    <m/>
    <s v="SECTEUR BLANC"/>
    <m/>
    <m/>
    <m/>
    <m/>
    <m/>
    <m/>
    <m/>
    <d v="2024-10-01T00:00:00"/>
    <m/>
    <s v="05"/>
    <m/>
    <m/>
    <m/>
    <s v="420"/>
    <m/>
    <m/>
    <m/>
    <m/>
    <m/>
    <m/>
    <m/>
    <m/>
    <m/>
    <m/>
    <m/>
    <m/>
    <m/>
    <m/>
    <s v="FREDERIC MESTRE"/>
    <s v="071251"/>
    <s v="REGION GRAND SUD"/>
    <s v="190355"/>
    <s v="FABIO FRACASSETTI"/>
    <s v="100 IMD"/>
    <x v="9"/>
    <x v="9"/>
    <m/>
    <m/>
    <m/>
    <x v="84"/>
    <x v="84"/>
    <s v="158005"/>
    <s v="THIERRY MARZI"/>
    <s v="386 IE"/>
    <s v="HC"/>
    <s v="099629"/>
    <s v="SECTEUR BLANC"/>
  </r>
  <r>
    <n v="99628"/>
    <n v="50100885"/>
    <x v="0"/>
    <s v="REGION GRAND SUD"/>
    <x v="0"/>
    <s v="50100885"/>
    <s v="099628"/>
    <x v="1"/>
    <s v="E"/>
    <m/>
    <m/>
    <m/>
    <s v="SECTEUR BLANC"/>
    <m/>
    <m/>
    <m/>
    <m/>
    <m/>
    <m/>
    <m/>
    <d v="2024-12-01T00:00:00"/>
    <m/>
    <s v="05"/>
    <m/>
    <m/>
    <m/>
    <s v="426"/>
    <m/>
    <m/>
    <m/>
    <m/>
    <m/>
    <m/>
    <m/>
    <m/>
    <m/>
    <m/>
    <m/>
    <m/>
    <m/>
    <m/>
    <s v="FREDERIC MESTRE"/>
    <s v="071251"/>
    <s v="REGION GRAND SUD"/>
    <s v="190355"/>
    <s v="FABIO FRACASSETTI"/>
    <s v="100 IMD"/>
    <x v="9"/>
    <x v="9"/>
    <m/>
    <m/>
    <m/>
    <x v="84"/>
    <x v="84"/>
    <s v="306359"/>
    <s v="AURORE MAURY POIRETTE"/>
    <s v="445 CCA"/>
    <s v="HC"/>
    <s v="099628"/>
    <s v="SECTEUR BLANC"/>
  </r>
  <r>
    <n v="99619"/>
    <n v="50100884"/>
    <x v="0"/>
    <s v="REGION ILE DE FRANCE NORD"/>
    <x v="0"/>
    <s v="50100884"/>
    <s v="099619"/>
    <x v="1"/>
    <s v="E"/>
    <m/>
    <m/>
    <m/>
    <s v="SECTEUR BLANC"/>
    <m/>
    <m/>
    <m/>
    <m/>
    <m/>
    <m/>
    <m/>
    <d v="2024-12-01T00:00:00"/>
    <m/>
    <s v="05"/>
    <m/>
    <m/>
    <m/>
    <s v="711"/>
    <m/>
    <m/>
    <m/>
    <m/>
    <m/>
    <m/>
    <m/>
    <m/>
    <m/>
    <m/>
    <m/>
    <m/>
    <m/>
    <m/>
    <s v="CATHERINE BLANCKAERT"/>
    <s v="071030"/>
    <s v="REGION ILE DE FRANCE NORD"/>
    <s v="301703"/>
    <s v="JONATHAN HENNICOTTE"/>
    <s v="100 IMD"/>
    <x v="34"/>
    <x v="34"/>
    <s v="303751"/>
    <s v="MAGALIE FEVRIER"/>
    <s v="200 IMP"/>
    <x v="88"/>
    <x v="88"/>
    <s v="306367"/>
    <s v="STEPHANIE CHAIDRON FUENTES"/>
    <s v="445 CCA"/>
    <s v="HC"/>
    <s v="099619"/>
    <s v="SECTEUR BLANC"/>
  </r>
  <r>
    <n v="99618"/>
    <n v="50100883"/>
    <x v="0"/>
    <s v="REGION ILE DE FRANCE NORD"/>
    <x v="0"/>
    <s v="50100883"/>
    <s v="099618"/>
    <x v="1"/>
    <s v="E"/>
    <m/>
    <m/>
    <m/>
    <s v="SECTEUR BLANC"/>
    <m/>
    <m/>
    <m/>
    <m/>
    <m/>
    <m/>
    <m/>
    <d v="2024-12-01T00:00:00"/>
    <m/>
    <s v="05"/>
    <m/>
    <m/>
    <m/>
    <s v="737"/>
    <m/>
    <m/>
    <m/>
    <m/>
    <m/>
    <m/>
    <m/>
    <m/>
    <m/>
    <m/>
    <m/>
    <m/>
    <m/>
    <m/>
    <s v="CATHERINE BLANCKAERT"/>
    <s v="071030"/>
    <s v="REGION ILE DE FRANCE NORD"/>
    <s v="301703"/>
    <s v="JONATHAN HENNICOTTE"/>
    <s v="100 IMD"/>
    <x v="34"/>
    <x v="34"/>
    <s v="303555"/>
    <s v="FREDERIC CARUELLE"/>
    <s v="200 IMP"/>
    <x v="93"/>
    <x v="93"/>
    <s v="304711"/>
    <s v="MATHIEU MILLE"/>
    <s v="440 CCT"/>
    <s v="HC"/>
    <s v="099618"/>
    <s v="SECTEUR BLANC"/>
  </r>
  <r>
    <n v="99617"/>
    <n v="50100882"/>
    <x v="0"/>
    <s v="REGION ILE DE FRANCE NORD"/>
    <x v="0"/>
    <s v="50100882"/>
    <s v="099617"/>
    <x v="1"/>
    <s v="E"/>
    <m/>
    <m/>
    <m/>
    <s v="SECTEUR BLANC"/>
    <m/>
    <m/>
    <m/>
    <m/>
    <m/>
    <m/>
    <m/>
    <d v="2024-12-01T00:00:00"/>
    <m/>
    <s v="05"/>
    <m/>
    <m/>
    <m/>
    <s v="736"/>
    <m/>
    <m/>
    <m/>
    <m/>
    <m/>
    <m/>
    <m/>
    <m/>
    <m/>
    <m/>
    <m/>
    <m/>
    <m/>
    <m/>
    <s v="CATHERINE BLANCKAERT"/>
    <s v="071030"/>
    <s v="REGION ILE DE FRANCE NORD"/>
    <s v="301703"/>
    <s v="JONATHAN HENNICOTTE"/>
    <s v="100 IMD"/>
    <x v="34"/>
    <x v="34"/>
    <s v="303555"/>
    <s v="FREDERIC CARUELLE"/>
    <s v="200 IMP"/>
    <x v="93"/>
    <x v="93"/>
    <s v="154413"/>
    <s v="PATRICE KLIMENKO"/>
    <s v="386 IE"/>
    <s v="HC"/>
    <s v="099617"/>
    <s v="SECTEUR BLANC"/>
  </r>
  <r>
    <n v="99615"/>
    <n v="50100881"/>
    <x v="0"/>
    <s v="REGION ILE DE FRANCE NORD"/>
    <x v="0"/>
    <s v="50100881"/>
    <s v="099615"/>
    <x v="1"/>
    <s v="E"/>
    <m/>
    <m/>
    <m/>
    <s v="SECTEUR BLANC"/>
    <m/>
    <m/>
    <m/>
    <m/>
    <m/>
    <m/>
    <m/>
    <d v="2024-12-01T00:00:00"/>
    <m/>
    <s v="05"/>
    <m/>
    <m/>
    <m/>
    <s v="714"/>
    <m/>
    <m/>
    <m/>
    <m/>
    <m/>
    <m/>
    <m/>
    <m/>
    <m/>
    <m/>
    <m/>
    <m/>
    <m/>
    <m/>
    <s v="CATHERINE BLANCKAERT"/>
    <s v="071030"/>
    <s v="REGION ILE DE FRANCE NORD"/>
    <s v="301703"/>
    <s v="JONATHAN HENNICOTTE"/>
    <s v="100 IMD"/>
    <x v="34"/>
    <x v="34"/>
    <s v="303555"/>
    <s v="FREDERIC CARUELLE"/>
    <s v="200 IMP"/>
    <x v="93"/>
    <x v="93"/>
    <s v="300738"/>
    <s v="RENAUD DESCHAMPS"/>
    <s v="440 CCT"/>
    <s v="HC"/>
    <s v="099615"/>
    <s v="SECTEUR BLANC"/>
  </r>
  <r>
    <n v="99614"/>
    <n v="50100880"/>
    <x v="0"/>
    <s v="REGION ILE DE FRANCE NORD"/>
    <x v="0"/>
    <s v="50100880"/>
    <s v="099614"/>
    <x v="1"/>
    <s v="E"/>
    <m/>
    <m/>
    <m/>
    <s v="SECTEUR BLANC"/>
    <m/>
    <m/>
    <m/>
    <m/>
    <m/>
    <m/>
    <m/>
    <d v="2024-12-01T00:00:00"/>
    <m/>
    <s v="05"/>
    <m/>
    <m/>
    <m/>
    <s v="733"/>
    <m/>
    <m/>
    <m/>
    <m/>
    <m/>
    <m/>
    <m/>
    <m/>
    <m/>
    <m/>
    <m/>
    <m/>
    <m/>
    <m/>
    <s v="CATHERINE BLANCKAERT"/>
    <s v="071030"/>
    <s v="REGION ILE DE FRANCE NORD"/>
    <s v="301703"/>
    <s v="JONATHAN HENNICOTTE"/>
    <s v="100 IMD"/>
    <x v="34"/>
    <x v="34"/>
    <s v="303555"/>
    <s v="FREDERIC CARUELLE"/>
    <s v="200 IMP"/>
    <x v="93"/>
    <x v="93"/>
    <s v="302461"/>
    <s v="FREDERIC CAGNARD"/>
    <s v="440 CCT"/>
    <s v="HC"/>
    <s v="099614"/>
    <s v="SECTEUR BLANC"/>
  </r>
  <r>
    <n v="99610"/>
    <n v="50100879"/>
    <x v="0"/>
    <s v="REGION ILE DE FRANCE NORD"/>
    <x v="0"/>
    <s v="50100879"/>
    <s v="099610"/>
    <x v="1"/>
    <s v="E"/>
    <m/>
    <m/>
    <m/>
    <s v="SECTEUR BLANC"/>
    <m/>
    <m/>
    <m/>
    <m/>
    <m/>
    <m/>
    <m/>
    <d v="2024-11-01T00:00:00"/>
    <m/>
    <s v="05"/>
    <m/>
    <m/>
    <m/>
    <s v="202"/>
    <m/>
    <m/>
    <m/>
    <m/>
    <m/>
    <m/>
    <m/>
    <m/>
    <m/>
    <m/>
    <m/>
    <m/>
    <m/>
    <m/>
    <s v="CATHERINE BLANCKAERT"/>
    <s v="071030"/>
    <s v="REGION ILE DE FRANCE NORD"/>
    <s v="185551"/>
    <s v="BERNARD GERONIMI"/>
    <s v="100 IMD"/>
    <x v="17"/>
    <x v="17"/>
    <s v="302925"/>
    <s v="ALEXANDRE DELEMOTTE"/>
    <s v="200 IMP"/>
    <x v="82"/>
    <x v="82"/>
    <s v="185185"/>
    <s v="LAURENT PINCHON"/>
    <s v="440 CCT"/>
    <s v="HC"/>
    <s v="099610"/>
    <s v="SECTEUR BLANC"/>
  </r>
  <r>
    <n v="99606"/>
    <n v="50100878"/>
    <x v="0"/>
    <s v="REGION GRAND OUEST"/>
    <x v="0"/>
    <s v="50100878"/>
    <s v="099606"/>
    <x v="1"/>
    <s v="E"/>
    <m/>
    <m/>
    <m/>
    <s v="SECTEUR BLANC"/>
    <m/>
    <m/>
    <m/>
    <m/>
    <m/>
    <m/>
    <m/>
    <d v="2024-11-01T00:00:00"/>
    <m/>
    <s v="05"/>
    <m/>
    <m/>
    <m/>
    <s v="176"/>
    <m/>
    <m/>
    <m/>
    <m/>
    <m/>
    <m/>
    <m/>
    <m/>
    <m/>
    <m/>
    <m/>
    <m/>
    <m/>
    <m/>
    <s v="MATHIEU CHEMIN"/>
    <s v="071590"/>
    <s v="REGION GRAND OUEST"/>
    <s v="306306"/>
    <s v="FLAVIEN QUIROSA"/>
    <s v="100 IMD"/>
    <x v="35"/>
    <x v="35"/>
    <s v="179931"/>
    <s v="VINCENT MORISSEAU"/>
    <s v="200 IMP"/>
    <x v="127"/>
    <x v="125"/>
    <s v="304675"/>
    <s v="BLAISE LAMOTTE"/>
    <s v="440 CCT"/>
    <s v="HC"/>
    <s v="099606"/>
    <s v="SECTEUR BLANC"/>
  </r>
  <r>
    <n v="99600"/>
    <n v="50100877"/>
    <x v="0"/>
    <s v="REGION GRAND OUEST"/>
    <x v="0"/>
    <s v="50100877"/>
    <s v="099600"/>
    <x v="1"/>
    <s v="E"/>
    <m/>
    <m/>
    <m/>
    <s v="SECTEUR BLANC"/>
    <m/>
    <m/>
    <m/>
    <m/>
    <m/>
    <m/>
    <m/>
    <d v="2024-10-01T00:00:00"/>
    <m/>
    <s v="05"/>
    <m/>
    <m/>
    <m/>
    <s v="355"/>
    <m/>
    <m/>
    <m/>
    <m/>
    <m/>
    <m/>
    <m/>
    <m/>
    <m/>
    <m/>
    <m/>
    <m/>
    <m/>
    <m/>
    <s v="MATHIEU CHEMIN"/>
    <s v="071590"/>
    <s v="REGION GRAND OUEST"/>
    <s v="170189"/>
    <s v="SEBASTIEN PLANCON"/>
    <s v="100 IMD"/>
    <x v="10"/>
    <x v="10"/>
    <s v="303261"/>
    <s v="ANTHONY AMIOT"/>
    <s v="200 IMP"/>
    <x v="12"/>
    <x v="12"/>
    <s v="306006"/>
    <s v="NICOLAS JOSSE"/>
    <s v="440 CCT"/>
    <s v="HC"/>
    <s v="099600"/>
    <s v="SECTEUR BLANC"/>
  </r>
  <r>
    <n v="99566"/>
    <n v="50100876"/>
    <x v="0"/>
    <s v="REGION GRAND OUEST"/>
    <x v="0"/>
    <s v="50100876"/>
    <s v="099566"/>
    <x v="1"/>
    <s v="E"/>
    <m/>
    <m/>
    <m/>
    <s v="SECTEUR BLANC"/>
    <m/>
    <m/>
    <m/>
    <m/>
    <m/>
    <m/>
    <m/>
    <d v="2024-10-01T00:00:00"/>
    <m/>
    <s v="05"/>
    <m/>
    <m/>
    <m/>
    <s v="354"/>
    <m/>
    <m/>
    <m/>
    <m/>
    <m/>
    <m/>
    <m/>
    <m/>
    <m/>
    <m/>
    <m/>
    <m/>
    <m/>
    <m/>
    <s v="MATHIEU CHEMIN"/>
    <s v="071590"/>
    <s v="REGION GRAND OUEST"/>
    <s v="170189"/>
    <s v="SEBASTIEN PLANCON"/>
    <s v="100 IMD"/>
    <x v="10"/>
    <x v="10"/>
    <s v="182923"/>
    <s v="DAVID RIQUE"/>
    <s v="200 IMP"/>
    <x v="48"/>
    <x v="48"/>
    <m/>
    <m/>
    <m/>
    <m/>
    <s v="099566"/>
    <s v="SECTEUR BLANC"/>
  </r>
  <r>
    <n v="99564"/>
    <n v="50100875"/>
    <x v="0"/>
    <s v="REGION GRAND OUEST"/>
    <x v="0"/>
    <s v="50100875"/>
    <s v="099564"/>
    <x v="1"/>
    <s v="E"/>
    <m/>
    <m/>
    <m/>
    <s v="SECTEUR BLANC"/>
    <m/>
    <m/>
    <m/>
    <m/>
    <m/>
    <m/>
    <m/>
    <d v="2024-12-01T00:00:00"/>
    <m/>
    <s v="05"/>
    <m/>
    <m/>
    <m/>
    <s v="816"/>
    <m/>
    <m/>
    <m/>
    <m/>
    <m/>
    <m/>
    <m/>
    <m/>
    <m/>
    <m/>
    <m/>
    <m/>
    <m/>
    <m/>
    <s v="MATHIEU CHEMIN"/>
    <s v="071590"/>
    <s v="REGION GRAND OUEST"/>
    <s v="192093"/>
    <s v="GUILLAUME LIOPE"/>
    <s v="100 IMD"/>
    <x v="15"/>
    <x v="15"/>
    <s v="305551"/>
    <s v="THOMAS JONGEN"/>
    <s v="310 CMA"/>
    <x v="108"/>
    <x v="108"/>
    <m/>
    <m/>
    <m/>
    <m/>
    <s v="099564"/>
    <s v="SECTEUR BLANC"/>
  </r>
  <r>
    <n v="99563"/>
    <n v="50100874"/>
    <x v="0"/>
    <s v="REGION GRAND OUEST"/>
    <x v="0"/>
    <s v="50100874"/>
    <s v="099563"/>
    <x v="1"/>
    <s v="E"/>
    <m/>
    <m/>
    <m/>
    <s v="SECTEUR BLANC"/>
    <m/>
    <m/>
    <m/>
    <m/>
    <m/>
    <m/>
    <m/>
    <d v="2024-12-01T00:00:00"/>
    <m/>
    <s v="05"/>
    <m/>
    <m/>
    <m/>
    <s v="810"/>
    <m/>
    <m/>
    <m/>
    <m/>
    <m/>
    <m/>
    <m/>
    <m/>
    <m/>
    <m/>
    <m/>
    <m/>
    <m/>
    <m/>
    <s v="MATHIEU CHEMIN"/>
    <s v="071590"/>
    <s v="REGION GRAND OUEST"/>
    <s v="192093"/>
    <s v="GUILLAUME LIOPE"/>
    <s v="100 IMD"/>
    <x v="15"/>
    <x v="15"/>
    <s v="305551"/>
    <s v="THOMAS JONGEN"/>
    <s v="310 CMA"/>
    <x v="108"/>
    <x v="108"/>
    <s v="305923"/>
    <s v="MYRIAM CRETIN"/>
    <s v="440 CCT"/>
    <s v="HC"/>
    <s v="099563"/>
    <s v="SECTEUR BLANC"/>
  </r>
  <r>
    <n v="99557"/>
    <n v="50100873"/>
    <x v="0"/>
    <s v="REGION GRAND OUEST"/>
    <x v="0"/>
    <s v="50100873"/>
    <s v="099557"/>
    <x v="1"/>
    <s v="E"/>
    <m/>
    <m/>
    <m/>
    <s v="SECTEUR BLANC"/>
    <m/>
    <m/>
    <m/>
    <m/>
    <m/>
    <m/>
    <m/>
    <d v="2024-12-01T00:00:00"/>
    <m/>
    <s v="05"/>
    <m/>
    <m/>
    <m/>
    <s v="638"/>
    <m/>
    <m/>
    <m/>
    <m/>
    <m/>
    <m/>
    <m/>
    <m/>
    <m/>
    <m/>
    <m/>
    <m/>
    <m/>
    <m/>
    <s v="MATHIEU CHEMIN"/>
    <s v="071590"/>
    <s v="REGION GRAND OUEST"/>
    <s v="305493"/>
    <s v="AURELIE DEVILLIER"/>
    <s v="100 IMD"/>
    <x v="38"/>
    <x v="38"/>
    <s v="305410"/>
    <s v="MANON GIGER"/>
    <s v="200 IMP"/>
    <x v="123"/>
    <x v="121"/>
    <s v="305640"/>
    <s v="SEBASTIEN FONTENAUD"/>
    <s v="440 CCT"/>
    <s v="HC"/>
    <s v="099557"/>
    <s v="SECTEUR BLANC"/>
  </r>
  <r>
    <n v="99555"/>
    <n v="50100872"/>
    <x v="0"/>
    <s v="REGION GRAND OUEST"/>
    <x v="0"/>
    <s v="50100872"/>
    <s v="099555"/>
    <x v="1"/>
    <s v="E"/>
    <m/>
    <m/>
    <m/>
    <s v="SECTEUR BLANC"/>
    <m/>
    <m/>
    <m/>
    <m/>
    <m/>
    <m/>
    <m/>
    <d v="2024-12-01T00:00:00"/>
    <m/>
    <s v="05"/>
    <m/>
    <m/>
    <m/>
    <s v="637"/>
    <m/>
    <m/>
    <m/>
    <m/>
    <m/>
    <m/>
    <m/>
    <m/>
    <m/>
    <m/>
    <m/>
    <m/>
    <m/>
    <m/>
    <s v="MATHIEU CHEMIN"/>
    <s v="071590"/>
    <s v="REGION GRAND OUEST"/>
    <s v="305493"/>
    <s v="AURELIE DEVILLIER"/>
    <s v="100 IMD"/>
    <x v="38"/>
    <x v="38"/>
    <s v="305410"/>
    <s v="MANON GIGER"/>
    <s v="200 IMP"/>
    <x v="123"/>
    <x v="121"/>
    <m/>
    <m/>
    <m/>
    <m/>
    <s v="099555"/>
    <s v="SECTEUR BLANC"/>
  </r>
  <r>
    <n v="99514"/>
    <n v="50100871"/>
    <x v="0"/>
    <s v="REGION GRAND OUEST"/>
    <x v="0"/>
    <s v="50100871"/>
    <s v="099514"/>
    <x v="1"/>
    <s v="E"/>
    <m/>
    <m/>
    <m/>
    <s v="SECTEUR BLANC"/>
    <m/>
    <m/>
    <m/>
    <m/>
    <m/>
    <m/>
    <m/>
    <d v="2024-10-01T00:00:00"/>
    <m/>
    <s v="05"/>
    <m/>
    <m/>
    <m/>
    <s v="353"/>
    <m/>
    <m/>
    <m/>
    <m/>
    <m/>
    <m/>
    <m/>
    <m/>
    <m/>
    <m/>
    <m/>
    <m/>
    <m/>
    <m/>
    <s v="MATHIEU CHEMIN"/>
    <s v="071590"/>
    <s v="REGION GRAND OUEST"/>
    <s v="300602"/>
    <s v="MARYAN HARY"/>
    <s v="100 IMD"/>
    <x v="5"/>
    <x v="5"/>
    <s v="162078"/>
    <s v="JEAN-MICHEL VIGNERES"/>
    <s v="200 IMP"/>
    <x v="5"/>
    <x v="5"/>
    <s v="182314"/>
    <s v="JEAN-CHRISTOPHE POLIDORO"/>
    <s v="443 CCT.S"/>
    <s v="HC"/>
    <s v="099514"/>
    <s v="SECTEUR BLANC"/>
  </r>
  <r>
    <n v="99495"/>
    <n v="50100870"/>
    <x v="0"/>
    <s v="REGION CENTRE EST"/>
    <x v="0"/>
    <s v="50100870"/>
    <s v="099495"/>
    <x v="1"/>
    <s v="E"/>
    <m/>
    <m/>
    <m/>
    <s v="SECTEUR BLANC"/>
    <m/>
    <m/>
    <m/>
    <m/>
    <m/>
    <m/>
    <m/>
    <d v="2024-12-01T00:00:00"/>
    <m/>
    <s v="05"/>
    <m/>
    <m/>
    <m/>
    <s v="315"/>
    <m/>
    <m/>
    <m/>
    <m/>
    <m/>
    <m/>
    <m/>
    <m/>
    <m/>
    <m/>
    <m/>
    <m/>
    <m/>
    <m/>
    <s v="JEROME CARPANETTO"/>
    <s v="900582"/>
    <s v="REGION CENTRE EST"/>
    <s v="193601"/>
    <s v="PIERRICK MORTIER"/>
    <s v="100 IMD"/>
    <x v="30"/>
    <x v="30"/>
    <s v="300960"/>
    <s v="HELDER NEVES"/>
    <s v="200 IMP"/>
    <x v="68"/>
    <x v="68"/>
    <s v="303987"/>
    <s v="STEEVE KOUAME"/>
    <s v="371 CCM.E"/>
    <s v="HC"/>
    <s v="099495"/>
    <s v="SECTEUR BLANC"/>
  </r>
  <r>
    <n v="99494"/>
    <n v="50100869"/>
    <x v="0"/>
    <s v="REGION CENTRE EST"/>
    <x v="0"/>
    <s v="50100869"/>
    <s v="099494"/>
    <x v="1"/>
    <s v="E"/>
    <m/>
    <m/>
    <m/>
    <s v="SECTEUR BLANC"/>
    <m/>
    <m/>
    <m/>
    <m/>
    <m/>
    <m/>
    <m/>
    <d v="2024-12-01T00:00:00"/>
    <m/>
    <s v="05"/>
    <m/>
    <m/>
    <m/>
    <s v="314"/>
    <m/>
    <m/>
    <m/>
    <m/>
    <m/>
    <m/>
    <m/>
    <m/>
    <m/>
    <m/>
    <m/>
    <m/>
    <m/>
    <m/>
    <s v="JEROME CARPANETTO"/>
    <s v="900582"/>
    <s v="REGION CENTRE EST"/>
    <s v="193601"/>
    <s v="PIERRICK MORTIER"/>
    <s v="100 IMD"/>
    <x v="30"/>
    <x v="30"/>
    <s v="300960"/>
    <s v="HELDER NEVES"/>
    <s v="200 IMP"/>
    <x v="68"/>
    <x v="68"/>
    <s v="305302"/>
    <s v="OLIVIER RABEHASY"/>
    <s v="440 CCT"/>
    <s v="HC"/>
    <s v="099494"/>
    <s v="SECTEUR BLANC"/>
  </r>
  <r>
    <n v="99486"/>
    <n v="50100868"/>
    <x v="0"/>
    <s v="REGION CENTRE EST"/>
    <x v="0"/>
    <s v="50100868"/>
    <s v="099486"/>
    <x v="1"/>
    <s v="E"/>
    <m/>
    <m/>
    <m/>
    <s v="SECTEUR BLANC"/>
    <m/>
    <m/>
    <m/>
    <m/>
    <m/>
    <m/>
    <m/>
    <d v="2024-12-01T00:00:00"/>
    <m/>
    <s v="05"/>
    <m/>
    <m/>
    <m/>
    <s v="350"/>
    <m/>
    <m/>
    <m/>
    <m/>
    <m/>
    <m/>
    <m/>
    <m/>
    <m/>
    <m/>
    <m/>
    <m/>
    <m/>
    <m/>
    <s v="JEROME CARPANETTO"/>
    <s v="900582"/>
    <s v="REGION CENTRE EST"/>
    <s v="305941"/>
    <s v="SAMUEL TRAGEL"/>
    <s v="100 IMD"/>
    <x v="14"/>
    <x v="14"/>
    <m/>
    <m/>
    <m/>
    <x v="16"/>
    <x v="16"/>
    <s v="176901"/>
    <s v="ERIC MACHET"/>
    <s v="386 IE"/>
    <s v="HC"/>
    <s v="099486"/>
    <s v="SECTEUR BLANC"/>
  </r>
  <r>
    <n v="99481"/>
    <n v="50100867"/>
    <x v="0"/>
    <s v="REGION GRAND SUD"/>
    <x v="0"/>
    <s v="50100867"/>
    <s v="099481"/>
    <x v="1"/>
    <s v="E"/>
    <m/>
    <m/>
    <m/>
    <s v="SECTEUR BLANC"/>
    <m/>
    <m/>
    <m/>
    <m/>
    <m/>
    <m/>
    <m/>
    <d v="2024-10-01T00:00:00"/>
    <m/>
    <s v="05"/>
    <m/>
    <m/>
    <m/>
    <s v="828"/>
    <m/>
    <m/>
    <m/>
    <m/>
    <m/>
    <m/>
    <m/>
    <m/>
    <m/>
    <m/>
    <m/>
    <m/>
    <m/>
    <m/>
    <s v="FREDERIC MESTRE"/>
    <s v="071251"/>
    <s v="REGION GRAND SUD"/>
    <s v="305931"/>
    <s v="JULIEN KARIGER"/>
    <s v="100 IMD"/>
    <x v="6"/>
    <x v="6"/>
    <m/>
    <m/>
    <m/>
    <x v="32"/>
    <x v="32"/>
    <s v="303242"/>
    <s v="LAURENT PUXEDDU"/>
    <s v="440 CCT"/>
    <s v="HC"/>
    <s v="099481"/>
    <s v="SECTEUR BLANC"/>
  </r>
  <r>
    <n v="99480"/>
    <n v="50100866"/>
    <x v="0"/>
    <s v="REGION GRAND SUD"/>
    <x v="0"/>
    <s v="50100866"/>
    <s v="099480"/>
    <x v="1"/>
    <s v="E"/>
    <m/>
    <m/>
    <m/>
    <s v="SECTEUR BLANC"/>
    <m/>
    <m/>
    <m/>
    <m/>
    <m/>
    <m/>
    <m/>
    <d v="2024-12-01T00:00:00"/>
    <m/>
    <s v="05"/>
    <m/>
    <m/>
    <m/>
    <s v="887"/>
    <m/>
    <m/>
    <m/>
    <m/>
    <m/>
    <m/>
    <m/>
    <m/>
    <m/>
    <m/>
    <m/>
    <m/>
    <m/>
    <m/>
    <s v="FREDERIC MESTRE"/>
    <s v="071251"/>
    <s v="REGION GRAND SUD"/>
    <s v="305931"/>
    <s v="JULIEN KARIGER"/>
    <s v="100 IMD"/>
    <x v="6"/>
    <x v="6"/>
    <m/>
    <m/>
    <m/>
    <x v="32"/>
    <x v="32"/>
    <m/>
    <m/>
    <m/>
    <m/>
    <s v="099480"/>
    <s v="SECTEUR BLANC"/>
  </r>
  <r>
    <n v="99477"/>
    <n v="50100865"/>
    <x v="0"/>
    <s v="REGION GRAND SUD"/>
    <x v="0"/>
    <s v="50100865"/>
    <s v="099477"/>
    <x v="1"/>
    <s v="E"/>
    <m/>
    <m/>
    <m/>
    <s v="SECTEUR BLANC"/>
    <m/>
    <m/>
    <m/>
    <m/>
    <m/>
    <m/>
    <m/>
    <d v="2024-10-01T00:00:00"/>
    <m/>
    <s v="05"/>
    <m/>
    <m/>
    <m/>
    <s v="565"/>
    <m/>
    <m/>
    <m/>
    <m/>
    <m/>
    <m/>
    <m/>
    <m/>
    <m/>
    <m/>
    <m/>
    <m/>
    <m/>
    <m/>
    <s v="FREDERIC MESTRE"/>
    <s v="071251"/>
    <s v="REGION GRAND SUD"/>
    <s v="182484"/>
    <s v="SYLVAIN KERLOC H"/>
    <s v="100 IMD"/>
    <x v="24"/>
    <x v="24"/>
    <m/>
    <m/>
    <m/>
    <x v="35"/>
    <x v="35"/>
    <s v="192603"/>
    <s v="DIDIER VIALE"/>
    <s v="386 IE"/>
    <s v="HC"/>
    <s v="099477"/>
    <s v="SECTEUR BLANC"/>
  </r>
  <r>
    <n v="99466"/>
    <n v="50100864"/>
    <x v="0"/>
    <s v="REGION GRAND SUD"/>
    <x v="0"/>
    <s v="50100864"/>
    <s v="099466"/>
    <x v="1"/>
    <s v="E"/>
    <m/>
    <m/>
    <m/>
    <s v="SECTEUR BLANC"/>
    <m/>
    <m/>
    <m/>
    <m/>
    <m/>
    <m/>
    <m/>
    <d v="2024-10-01T00:00:00"/>
    <m/>
    <s v="05"/>
    <m/>
    <m/>
    <m/>
    <s v="837"/>
    <m/>
    <m/>
    <m/>
    <m/>
    <m/>
    <m/>
    <m/>
    <m/>
    <m/>
    <m/>
    <m/>
    <m/>
    <m/>
    <m/>
    <s v="FREDERIC MESTRE"/>
    <s v="071251"/>
    <s v="REGION GRAND SUD"/>
    <s v="305931"/>
    <s v="JULIEN KARIGER"/>
    <s v="100 IMD"/>
    <x v="6"/>
    <x v="6"/>
    <m/>
    <m/>
    <m/>
    <x v="32"/>
    <x v="32"/>
    <s v="305910"/>
    <s v="ISABELLE OLIVER"/>
    <s v="440 CCT"/>
    <s v="HC"/>
    <s v="099466"/>
    <s v="SECTEUR BLANC"/>
  </r>
  <r>
    <n v="99465"/>
    <n v="50100863"/>
    <x v="0"/>
    <s v="REGION GRAND SUD"/>
    <x v="0"/>
    <s v="50100863"/>
    <s v="099465"/>
    <x v="1"/>
    <s v="E"/>
    <m/>
    <m/>
    <m/>
    <s v="SECTEUR BLANC"/>
    <m/>
    <m/>
    <m/>
    <m/>
    <m/>
    <m/>
    <m/>
    <d v="2024-10-01T00:00:00"/>
    <m/>
    <s v="05"/>
    <m/>
    <m/>
    <m/>
    <s v="888"/>
    <m/>
    <m/>
    <m/>
    <m/>
    <m/>
    <m/>
    <m/>
    <m/>
    <m/>
    <m/>
    <m/>
    <m/>
    <m/>
    <m/>
    <s v="FREDERIC MESTRE"/>
    <s v="071251"/>
    <s v="REGION GRAND SUD"/>
    <s v="305931"/>
    <s v="JULIEN KARIGER"/>
    <s v="100 IMD"/>
    <x v="6"/>
    <x v="6"/>
    <m/>
    <m/>
    <m/>
    <x v="32"/>
    <x v="32"/>
    <s v="300331"/>
    <s v="CEDRIC BAFFIE"/>
    <s v="370 CC.E"/>
    <s v="HC"/>
    <s v="099465"/>
    <s v="SECTEUR BLANC"/>
  </r>
  <r>
    <n v="99449"/>
    <n v="50100862"/>
    <x v="0"/>
    <s v="REGION GRAND OUEST"/>
    <x v="0"/>
    <s v="50100862"/>
    <s v="099449"/>
    <x v="1"/>
    <s v="E"/>
    <m/>
    <m/>
    <m/>
    <s v="SECTEUR BLANC"/>
    <m/>
    <m/>
    <m/>
    <m/>
    <m/>
    <m/>
    <m/>
    <d v="2024-11-01T00:00:00"/>
    <m/>
    <s v="05"/>
    <m/>
    <m/>
    <m/>
    <s v="767"/>
    <m/>
    <m/>
    <m/>
    <m/>
    <m/>
    <m/>
    <m/>
    <m/>
    <m/>
    <m/>
    <m/>
    <m/>
    <m/>
    <m/>
    <s v="MATHIEU CHEMIN"/>
    <s v="071590"/>
    <s v="REGION GRAND OUEST"/>
    <s v="192093"/>
    <s v="GUILLAUME LIOPE"/>
    <s v="100 IMD"/>
    <x v="15"/>
    <x v="15"/>
    <s v="305495"/>
    <s v="SEVERINE COUDERT"/>
    <s v="200 IMP"/>
    <x v="56"/>
    <x v="56"/>
    <m/>
    <m/>
    <m/>
    <m/>
    <s v="099449"/>
    <s v="SECTEUR BLANC"/>
  </r>
  <r>
    <n v="99437"/>
    <n v="50100861"/>
    <x v="0"/>
    <s v="REGION CENTRE EST"/>
    <x v="0"/>
    <s v="50100861"/>
    <s v="099437"/>
    <x v="1"/>
    <s v="E"/>
    <m/>
    <m/>
    <m/>
    <s v="SECTEUR BLANC"/>
    <m/>
    <m/>
    <m/>
    <m/>
    <m/>
    <m/>
    <m/>
    <d v="2024-12-01T00:00:00"/>
    <m/>
    <s v="05"/>
    <m/>
    <m/>
    <m/>
    <s v="084"/>
    <m/>
    <m/>
    <m/>
    <m/>
    <m/>
    <m/>
    <m/>
    <m/>
    <m/>
    <m/>
    <m/>
    <m/>
    <m/>
    <m/>
    <s v="JEROME CARPANETTO"/>
    <s v="900582"/>
    <s v="REGION CENTRE EST"/>
    <s v="172115"/>
    <s v="GREGORY BACQUET"/>
    <s v="100 IMD"/>
    <x v="29"/>
    <x v="29"/>
    <s v="304764"/>
    <s v="EGLANTINE VEYRAT"/>
    <s v="200 IMP"/>
    <x v="97"/>
    <x v="97"/>
    <s v="305266"/>
    <s v="MIKAEL MEUNIER"/>
    <s v="440 CCT"/>
    <s v="HC"/>
    <s v="099437"/>
    <s v="SECTEUR BLANC"/>
  </r>
  <r>
    <n v="99430"/>
    <n v="50100860"/>
    <x v="0"/>
    <s v="REGION GRAND OUEST"/>
    <x v="0"/>
    <s v="50100860"/>
    <s v="099430"/>
    <x v="1"/>
    <s v="E"/>
    <m/>
    <m/>
    <m/>
    <s v="SECTEUR BLANC"/>
    <m/>
    <m/>
    <m/>
    <m/>
    <m/>
    <m/>
    <m/>
    <d v="2024-10-01T00:00:00"/>
    <m/>
    <s v="05"/>
    <m/>
    <m/>
    <m/>
    <s v="413"/>
    <m/>
    <m/>
    <m/>
    <m/>
    <m/>
    <m/>
    <m/>
    <m/>
    <m/>
    <m/>
    <m/>
    <m/>
    <m/>
    <m/>
    <s v="MATHIEU CHEMIN"/>
    <s v="071590"/>
    <s v="REGION GRAND OUEST"/>
    <s v="190433"/>
    <s v="JOHANN GUIHARD"/>
    <s v="100 IMD"/>
    <x v="13"/>
    <x v="13"/>
    <s v="305637"/>
    <s v="OLIVIER GUITTON"/>
    <s v="200 IMP"/>
    <x v="79"/>
    <x v="79"/>
    <m/>
    <m/>
    <m/>
    <m/>
    <s v="099430"/>
    <s v="SECTEUR BLANC"/>
  </r>
  <r>
    <n v="99426"/>
    <n v="50100859"/>
    <x v="0"/>
    <s v="REGION GRAND OUEST"/>
    <x v="0"/>
    <s v="50100859"/>
    <s v="099426"/>
    <x v="1"/>
    <s v="E"/>
    <m/>
    <m/>
    <m/>
    <s v="SECTEUR BLANC"/>
    <m/>
    <m/>
    <m/>
    <m/>
    <m/>
    <m/>
    <m/>
    <d v="2024-11-01T00:00:00"/>
    <m/>
    <s v="05"/>
    <m/>
    <m/>
    <m/>
    <s v="075"/>
    <m/>
    <m/>
    <m/>
    <m/>
    <m/>
    <m/>
    <m/>
    <m/>
    <m/>
    <m/>
    <m/>
    <m/>
    <m/>
    <m/>
    <s v="MATHIEU CHEMIN"/>
    <s v="071590"/>
    <s v="REGION GRAND OUEST"/>
    <s v="175115"/>
    <s v="PABLO LECOQ"/>
    <s v="100 IMD"/>
    <x v="27"/>
    <x v="27"/>
    <s v="302652"/>
    <s v="ARNAUD HOCHET"/>
    <s v="200 IMP"/>
    <x v="104"/>
    <x v="104"/>
    <s v="304776"/>
    <s v="MAXENCE LE BRIS LEBRUN"/>
    <s v="440 CCT"/>
    <s v="HC"/>
    <s v="099426"/>
    <s v="SECTEUR BLANC"/>
  </r>
  <r>
    <n v="99423"/>
    <n v="50100858"/>
    <x v="0"/>
    <s v="REGION GRAND OUEST"/>
    <x v="0"/>
    <s v="50100858"/>
    <s v="099423"/>
    <x v="1"/>
    <s v="E"/>
    <m/>
    <m/>
    <m/>
    <s v="SECTEUR BLANC"/>
    <m/>
    <m/>
    <m/>
    <m/>
    <m/>
    <m/>
    <m/>
    <d v="2024-10-01T00:00:00"/>
    <m/>
    <s v="05"/>
    <m/>
    <m/>
    <m/>
    <s v="352"/>
    <m/>
    <m/>
    <m/>
    <m/>
    <m/>
    <m/>
    <m/>
    <m/>
    <m/>
    <m/>
    <m/>
    <m/>
    <m/>
    <m/>
    <s v="MATHIEU CHEMIN"/>
    <s v="071590"/>
    <s v="REGION GRAND OUEST"/>
    <s v="170189"/>
    <s v="SEBASTIEN PLANCON"/>
    <s v="100 IMD"/>
    <x v="10"/>
    <x v="10"/>
    <s v="182923"/>
    <s v="DAVID RIQUE"/>
    <s v="200 IMP"/>
    <x v="48"/>
    <x v="48"/>
    <s v="192975"/>
    <s v="FRANK LEROUX"/>
    <s v="386 IE"/>
    <s v="HC"/>
    <s v="099423"/>
    <s v="SECTEUR BLANC"/>
  </r>
  <r>
    <n v="99414"/>
    <n v="50100857"/>
    <x v="0"/>
    <s v="REGION ILE DE FRANCE NORD"/>
    <x v="0"/>
    <s v="50100857"/>
    <s v="099414"/>
    <x v="1"/>
    <s v="E"/>
    <m/>
    <m/>
    <m/>
    <s v="SECTEUR BLANC"/>
    <m/>
    <m/>
    <m/>
    <m/>
    <m/>
    <m/>
    <m/>
    <d v="2024-12-01T00:00:00"/>
    <m/>
    <s v="05"/>
    <m/>
    <m/>
    <m/>
    <s v="723"/>
    <m/>
    <m/>
    <m/>
    <m/>
    <m/>
    <m/>
    <m/>
    <m/>
    <m/>
    <m/>
    <m/>
    <m/>
    <m/>
    <m/>
    <s v="CATHERINE BLANCKAERT"/>
    <s v="071030"/>
    <s v="REGION ILE DE FRANCE NORD"/>
    <s v="301703"/>
    <s v="JONATHAN HENNICOTTE"/>
    <s v="100 IMD"/>
    <x v="34"/>
    <x v="34"/>
    <s v="193607"/>
    <s v="ANTHONY ZAPPARATA"/>
    <s v="200 IMP"/>
    <x v="58"/>
    <x v="58"/>
    <s v="303055"/>
    <s v="YANNICK BECARD"/>
    <s v="440 CCT"/>
    <s v="HC"/>
    <s v="099414"/>
    <s v="SECTEUR BLANC"/>
  </r>
  <r>
    <n v="99411"/>
    <n v="50100856"/>
    <x v="0"/>
    <s v="REGION ILE DE FRANCE NORD"/>
    <x v="0"/>
    <s v="50100856"/>
    <s v="099411"/>
    <x v="1"/>
    <s v="E"/>
    <m/>
    <m/>
    <m/>
    <s v="SECTEUR BLANC"/>
    <m/>
    <m/>
    <m/>
    <m/>
    <m/>
    <m/>
    <m/>
    <d v="2024-12-01T00:00:00"/>
    <m/>
    <s v="05"/>
    <m/>
    <m/>
    <m/>
    <s v="135"/>
    <m/>
    <m/>
    <m/>
    <m/>
    <m/>
    <m/>
    <m/>
    <m/>
    <m/>
    <m/>
    <m/>
    <m/>
    <m/>
    <m/>
    <s v="CATHERINE BLANCKAERT"/>
    <s v="071030"/>
    <s v="REGION ILE DE FRANCE NORD"/>
    <s v="177094"/>
    <s v="WILLY FASQUEL"/>
    <s v="100 IMD"/>
    <x v="32"/>
    <x v="32"/>
    <s v="305431"/>
    <s v="MAUD LEGRAND"/>
    <s v="310 CMA"/>
    <x v="75"/>
    <x v="75"/>
    <m/>
    <m/>
    <m/>
    <m/>
    <s v="099411"/>
    <s v="SECTEUR BLANC"/>
  </r>
  <r>
    <n v="99405"/>
    <n v="50100855"/>
    <x v="0"/>
    <s v="REGION ILE DE FRANCE NORD"/>
    <x v="0"/>
    <s v="50100855"/>
    <s v="099405"/>
    <x v="1"/>
    <s v="E"/>
    <m/>
    <m/>
    <m/>
    <s v="SECTEUR BLANC"/>
    <m/>
    <m/>
    <m/>
    <m/>
    <m/>
    <m/>
    <m/>
    <d v="2024-12-01T00:00:00"/>
    <m/>
    <s v="05"/>
    <m/>
    <m/>
    <m/>
    <s v="203"/>
    <m/>
    <m/>
    <m/>
    <m/>
    <m/>
    <m/>
    <m/>
    <m/>
    <m/>
    <m/>
    <m/>
    <m/>
    <m/>
    <m/>
    <s v="CATHERINE BLANCKAERT"/>
    <s v="071030"/>
    <s v="REGION ILE DE FRANCE NORD"/>
    <s v="185551"/>
    <s v="BERNARD GERONIMI"/>
    <s v="100 IMD"/>
    <x v="17"/>
    <x v="17"/>
    <s v="305500"/>
    <s v="MARIE CHARLOTTE DELPIERRE"/>
    <s v="310 CMA"/>
    <x v="110"/>
    <x v="110"/>
    <s v="302996"/>
    <s v="ANNE PRONIER"/>
    <s v="440 CCT"/>
    <s v="HC"/>
    <s v="099405"/>
    <s v="SECTEUR BLANC"/>
  </r>
  <r>
    <n v="99402"/>
    <n v="50100854"/>
    <x v="0"/>
    <s v="REGION ILE DE FRANCE NORD"/>
    <x v="0"/>
    <s v="50100854"/>
    <s v="099402"/>
    <x v="1"/>
    <s v="E"/>
    <m/>
    <m/>
    <m/>
    <s v="SECTEUR BLANC"/>
    <m/>
    <m/>
    <m/>
    <m/>
    <m/>
    <m/>
    <m/>
    <d v="2024-11-01T00:00:00"/>
    <m/>
    <s v="05"/>
    <m/>
    <m/>
    <m/>
    <s v="211"/>
    <m/>
    <m/>
    <m/>
    <m/>
    <m/>
    <m/>
    <m/>
    <m/>
    <m/>
    <m/>
    <m/>
    <m/>
    <m/>
    <m/>
    <s v="CATHERINE BLANCKAERT"/>
    <s v="071030"/>
    <s v="REGION ILE DE FRANCE NORD"/>
    <s v="177094"/>
    <s v="WILLY FASQUEL"/>
    <s v="100 IMD"/>
    <x v="32"/>
    <x v="32"/>
    <s v="193000"/>
    <s v="BENJAMIN CAPPON"/>
    <s v="200 IMP"/>
    <x v="90"/>
    <x v="90"/>
    <s v="305510"/>
    <s v="SABINE SAILLY"/>
    <s v="440 CCT"/>
    <s v="HC"/>
    <s v="099402"/>
    <s v="SECTEUR BLANC"/>
  </r>
  <r>
    <n v="99399"/>
    <n v="50100853"/>
    <x v="0"/>
    <s v="REGION ILE DE FRANCE NORD"/>
    <x v="0"/>
    <s v="50100853"/>
    <s v="099399"/>
    <x v="1"/>
    <s v="E"/>
    <m/>
    <m/>
    <m/>
    <s v="SECTEUR BLANC"/>
    <m/>
    <m/>
    <m/>
    <m/>
    <m/>
    <m/>
    <m/>
    <d v="2024-12-01T00:00:00"/>
    <m/>
    <s v="05"/>
    <m/>
    <m/>
    <m/>
    <s v="313"/>
    <m/>
    <m/>
    <m/>
    <m/>
    <m/>
    <m/>
    <m/>
    <m/>
    <m/>
    <m/>
    <m/>
    <m/>
    <m/>
    <m/>
    <s v="CATHERINE BLANCKAERT"/>
    <s v="071030"/>
    <s v="REGION ILE DE FRANCE NORD"/>
    <s v="193005"/>
    <s v="SEBASTIEN COTE"/>
    <s v="100 IMD"/>
    <x v="18"/>
    <x v="18"/>
    <s v="186035"/>
    <s v="SEBASTIEN CAVELIER"/>
    <s v="200 IMP"/>
    <x v="102"/>
    <x v="102"/>
    <m/>
    <m/>
    <m/>
    <m/>
    <s v="099399"/>
    <s v="SECTEUR BLANC"/>
  </r>
  <r>
    <n v="99398"/>
    <n v="50100852"/>
    <x v="0"/>
    <s v="REGION GRAND OUEST"/>
    <x v="0"/>
    <s v="50100852"/>
    <s v="099398"/>
    <x v="1"/>
    <s v="E"/>
    <m/>
    <m/>
    <m/>
    <s v="SECTEUR BLANC"/>
    <m/>
    <m/>
    <m/>
    <m/>
    <m/>
    <m/>
    <m/>
    <d v="2024-12-01T00:00:00"/>
    <m/>
    <s v="05"/>
    <m/>
    <m/>
    <m/>
    <s v="074"/>
    <m/>
    <m/>
    <m/>
    <m/>
    <m/>
    <m/>
    <m/>
    <m/>
    <m/>
    <m/>
    <m/>
    <m/>
    <m/>
    <m/>
    <s v="MATHIEU CHEMIN"/>
    <s v="071590"/>
    <s v="REGION GRAND OUEST"/>
    <s v="190433"/>
    <s v="JOHANN GUIHARD"/>
    <s v="100 IMD"/>
    <x v="13"/>
    <x v="13"/>
    <s v="191022"/>
    <s v="FLORENT FOURNIGAULT"/>
    <s v="200 IMP"/>
    <x v="15"/>
    <x v="15"/>
    <s v="306491"/>
    <s v="MARTIN LESCOUTRA"/>
    <s v="445 CCA"/>
    <s v="HC"/>
    <s v="099398"/>
    <s v="SECTEUR BLANC"/>
  </r>
  <r>
    <n v="99396"/>
    <n v="50100851"/>
    <x v="0"/>
    <s v="REGION ILE DE FRANCE NORD"/>
    <x v="0"/>
    <s v="50100851"/>
    <s v="099396"/>
    <x v="1"/>
    <s v="E"/>
    <m/>
    <m/>
    <m/>
    <s v="SECTEUR BLANC"/>
    <m/>
    <m/>
    <m/>
    <m/>
    <m/>
    <m/>
    <m/>
    <d v="2024-12-01T00:00:00"/>
    <m/>
    <s v="05"/>
    <m/>
    <m/>
    <m/>
    <s v="418"/>
    <m/>
    <m/>
    <m/>
    <m/>
    <m/>
    <m/>
    <m/>
    <m/>
    <m/>
    <m/>
    <m/>
    <m/>
    <m/>
    <m/>
    <s v="CATHERINE BLANCKAERT"/>
    <s v="071030"/>
    <s v="REGION ILE DE FRANCE NORD"/>
    <s v="185551"/>
    <s v="BERNARD GERONIMI"/>
    <s v="100 IMD"/>
    <x v="17"/>
    <x v="17"/>
    <s v="305500"/>
    <s v="MARIE CHARLOTTE DELPIERRE"/>
    <s v="310 CMA"/>
    <x v="110"/>
    <x v="110"/>
    <s v="305349"/>
    <s v="JEAN CHOPIN"/>
    <s v="441 CCTM"/>
    <s v="HC"/>
    <s v="099396"/>
    <s v="SECTEUR BLANC"/>
  </r>
  <r>
    <n v="99393"/>
    <n v="50100850"/>
    <x v="0"/>
    <s v="REGION GRAND OUEST"/>
    <x v="0"/>
    <s v="50100850"/>
    <s v="099393"/>
    <x v="1"/>
    <s v="E"/>
    <m/>
    <m/>
    <m/>
    <s v="SECTEUR BLANC"/>
    <m/>
    <m/>
    <m/>
    <m/>
    <m/>
    <m/>
    <m/>
    <d v="2024-11-01T00:00:00"/>
    <m/>
    <s v="05"/>
    <m/>
    <m/>
    <m/>
    <s v="182"/>
    <m/>
    <m/>
    <m/>
    <m/>
    <m/>
    <m/>
    <m/>
    <m/>
    <m/>
    <m/>
    <m/>
    <m/>
    <m/>
    <m/>
    <s v="MATHIEU CHEMIN"/>
    <s v="071590"/>
    <s v="REGION GRAND OUEST"/>
    <s v="306306"/>
    <s v="FLAVIEN QUIROSA"/>
    <s v="100 IMD"/>
    <x v="35"/>
    <x v="35"/>
    <s v="179931"/>
    <s v="VINCENT MORISSEAU"/>
    <s v="200 IMP"/>
    <x v="127"/>
    <x v="125"/>
    <m/>
    <m/>
    <m/>
    <m/>
    <s v="099393"/>
    <s v="SECTEUR BLANC"/>
  </r>
  <r>
    <n v="99380"/>
    <n v="50100849"/>
    <x v="0"/>
    <s v="REGION CENTRE EST"/>
    <x v="0"/>
    <s v="50100849"/>
    <s v="099380"/>
    <x v="1"/>
    <s v="E"/>
    <m/>
    <m/>
    <m/>
    <s v="SECTEUR BLANC"/>
    <m/>
    <m/>
    <m/>
    <m/>
    <m/>
    <m/>
    <m/>
    <d v="2024-12-01T00:00:00"/>
    <m/>
    <s v="05"/>
    <m/>
    <m/>
    <m/>
    <s v="349"/>
    <m/>
    <m/>
    <m/>
    <m/>
    <m/>
    <m/>
    <m/>
    <m/>
    <m/>
    <m/>
    <m/>
    <m/>
    <m/>
    <m/>
    <s v="JEROME CARPANETTO"/>
    <s v="900582"/>
    <s v="REGION CENTRE EST"/>
    <m/>
    <m/>
    <m/>
    <x v="7"/>
    <x v="7"/>
    <s v="305060"/>
    <s v="ALEXIS RODRIGUES"/>
    <s v="200 IMP"/>
    <x v="109"/>
    <x v="109"/>
    <s v="177117"/>
    <s v="PIERRE CHERVIER"/>
    <s v="440 CCT"/>
    <s v="HC"/>
    <s v="099380"/>
    <s v="SECTEUR BLANC"/>
  </r>
  <r>
    <n v="99375"/>
    <n v="50100848"/>
    <x v="0"/>
    <s v="REGION GRAND SUD"/>
    <x v="0"/>
    <s v="50100848"/>
    <s v="099375"/>
    <x v="1"/>
    <s v="E"/>
    <m/>
    <m/>
    <m/>
    <s v="SECTEUR BLANC"/>
    <m/>
    <m/>
    <m/>
    <m/>
    <m/>
    <m/>
    <m/>
    <d v="2024-07-01T00:00:00"/>
    <m/>
    <s v="05"/>
    <m/>
    <m/>
    <m/>
    <s v="974"/>
    <m/>
    <m/>
    <m/>
    <m/>
    <m/>
    <m/>
    <m/>
    <m/>
    <m/>
    <m/>
    <m/>
    <m/>
    <m/>
    <m/>
    <s v="FREDERIC MESTRE"/>
    <s v="071251"/>
    <s v="REGION GRAND SUD"/>
    <s v="186531"/>
    <s v="CHRISTOPHE CLEMENT"/>
    <s v="100 IMD"/>
    <x v="11"/>
    <x v="11"/>
    <s v="186792"/>
    <s v="FABRICE GUILLAMET"/>
    <s v="200 IMP"/>
    <x v="28"/>
    <x v="28"/>
    <m/>
    <m/>
    <m/>
    <m/>
    <s v="099375"/>
    <s v="SECTEUR BLANC"/>
  </r>
  <r>
    <n v="99373"/>
    <n v="50100847"/>
    <x v="0"/>
    <s v="REGION GRAND OUEST"/>
    <x v="0"/>
    <s v="50100847"/>
    <s v="099373"/>
    <x v="1"/>
    <s v="E"/>
    <m/>
    <m/>
    <m/>
    <s v="SECTEUR BLANC"/>
    <m/>
    <m/>
    <m/>
    <m/>
    <m/>
    <m/>
    <m/>
    <d v="2024-10-01T00:00:00"/>
    <m/>
    <s v="05"/>
    <m/>
    <m/>
    <m/>
    <s v="073"/>
    <m/>
    <m/>
    <m/>
    <m/>
    <m/>
    <m/>
    <m/>
    <m/>
    <m/>
    <m/>
    <m/>
    <m/>
    <m/>
    <m/>
    <s v="MATHIEU CHEMIN"/>
    <s v="071590"/>
    <s v="REGION GRAND OUEST"/>
    <s v="306176"/>
    <s v="BERENGERE CORVELLEC"/>
    <s v="100 IMD"/>
    <x v="31"/>
    <x v="31"/>
    <s v="305540"/>
    <s v="STEPHANE BARRE"/>
    <s v="200 IMP"/>
    <x v="51"/>
    <x v="51"/>
    <s v="300128"/>
    <s v="NADEGE DUCHE"/>
    <s v="441 CCTM"/>
    <s v="HC"/>
    <s v="099373"/>
    <s v="SECTEUR BLANC"/>
  </r>
  <r>
    <n v="99367"/>
    <n v="50100846"/>
    <x v="0"/>
    <s v="REGION GRAND OUEST"/>
    <x v="0"/>
    <s v="50100846"/>
    <s v="099367"/>
    <x v="1"/>
    <s v="E"/>
    <m/>
    <m/>
    <m/>
    <s v="SECTEUR BLANC"/>
    <m/>
    <m/>
    <m/>
    <m/>
    <m/>
    <m/>
    <m/>
    <d v="2024-10-01T00:00:00"/>
    <m/>
    <s v="05"/>
    <m/>
    <m/>
    <m/>
    <s v="072"/>
    <m/>
    <m/>
    <m/>
    <m/>
    <m/>
    <m/>
    <m/>
    <m/>
    <m/>
    <m/>
    <m/>
    <m/>
    <m/>
    <m/>
    <s v="MATHIEU CHEMIN"/>
    <s v="071590"/>
    <s v="REGION GRAND OUEST"/>
    <s v="190433"/>
    <s v="JOHANN GUIHARD"/>
    <s v="100 IMD"/>
    <x v="13"/>
    <x v="13"/>
    <s v="191022"/>
    <s v="FLORENT FOURNIGAULT"/>
    <s v="200 IMP"/>
    <x v="15"/>
    <x v="15"/>
    <s v="193111"/>
    <s v="GUENOLE LEFEUVRE"/>
    <s v="440 CCT"/>
    <s v="HC"/>
    <s v="099367"/>
    <s v="SECTEUR BLANC"/>
  </r>
  <r>
    <n v="99362"/>
    <n v="50100845"/>
    <x v="0"/>
    <s v="REGION GRAND OUEST"/>
    <x v="0"/>
    <s v="50100845"/>
    <s v="099362"/>
    <x v="1"/>
    <s v="E"/>
    <m/>
    <m/>
    <m/>
    <s v="SECTEUR BLANC"/>
    <m/>
    <m/>
    <m/>
    <m/>
    <m/>
    <m/>
    <m/>
    <d v="2024-12-01T00:00:00"/>
    <m/>
    <s v="05"/>
    <m/>
    <m/>
    <m/>
    <s v="296"/>
    <m/>
    <m/>
    <m/>
    <m/>
    <m/>
    <m/>
    <m/>
    <m/>
    <m/>
    <m/>
    <m/>
    <m/>
    <m/>
    <m/>
    <s v="MATHIEU CHEMIN"/>
    <s v="071590"/>
    <s v="REGION GRAND OUEST"/>
    <s v="305493"/>
    <s v="AURELIE DEVILLIER"/>
    <s v="100 IMD"/>
    <x v="38"/>
    <x v="38"/>
    <s v="306079"/>
    <s v="ANTHONY CAPELLO"/>
    <s v="200 IMP"/>
    <x v="103"/>
    <x v="103"/>
    <s v="306418"/>
    <s v="PIERRICK SIMON"/>
    <s v="445 CCA"/>
    <s v="HC"/>
    <s v="099362"/>
    <s v="SECTEUR BLANC"/>
  </r>
  <r>
    <n v="99340"/>
    <n v="50100844"/>
    <x v="0"/>
    <s v="REGION CENTRE EST"/>
    <x v="0"/>
    <s v="50100844"/>
    <s v="099340"/>
    <x v="1"/>
    <s v="E"/>
    <m/>
    <m/>
    <m/>
    <s v="SECTEUR BLANC"/>
    <m/>
    <m/>
    <m/>
    <m/>
    <m/>
    <m/>
    <m/>
    <d v="2024-12-01T00:00:00"/>
    <m/>
    <s v="05"/>
    <m/>
    <m/>
    <m/>
    <s v="347"/>
    <m/>
    <m/>
    <m/>
    <m/>
    <m/>
    <m/>
    <m/>
    <m/>
    <m/>
    <m/>
    <m/>
    <m/>
    <m/>
    <m/>
    <s v="JEROME CARPANETTO"/>
    <s v="900582"/>
    <s v="REGION CENTRE EST"/>
    <m/>
    <m/>
    <m/>
    <x v="7"/>
    <x v="7"/>
    <s v="305060"/>
    <s v="ALEXIS RODRIGUES"/>
    <s v="200 IMP"/>
    <x v="109"/>
    <x v="109"/>
    <s v="306514"/>
    <s v="ZAZA FLEURY"/>
    <s v="445 CCA"/>
    <s v="HC"/>
    <s v="099340"/>
    <s v="SECTEUR BLANC"/>
  </r>
  <r>
    <n v="99339"/>
    <n v="50100843"/>
    <x v="0"/>
    <s v="REGION CENTRE EST"/>
    <x v="0"/>
    <s v="50100843"/>
    <s v="099339"/>
    <x v="1"/>
    <s v="E"/>
    <m/>
    <m/>
    <m/>
    <s v="SECTEUR BLANC"/>
    <m/>
    <m/>
    <m/>
    <m/>
    <m/>
    <m/>
    <m/>
    <d v="2024-12-01T00:00:00"/>
    <m/>
    <s v="05"/>
    <m/>
    <m/>
    <m/>
    <s v="346"/>
    <m/>
    <m/>
    <m/>
    <m/>
    <m/>
    <m/>
    <m/>
    <m/>
    <m/>
    <m/>
    <m/>
    <m/>
    <m/>
    <m/>
    <s v="JEROME CARPANETTO"/>
    <s v="900582"/>
    <s v="REGION CENTRE EST"/>
    <m/>
    <m/>
    <m/>
    <x v="7"/>
    <x v="7"/>
    <s v="305060"/>
    <s v="ALEXIS RODRIGUES"/>
    <s v="200 IMP"/>
    <x v="109"/>
    <x v="109"/>
    <m/>
    <m/>
    <m/>
    <m/>
    <s v="099339"/>
    <s v="SECTEUR BLANC"/>
  </r>
  <r>
    <n v="99336"/>
    <n v="50100842"/>
    <x v="0"/>
    <s v="REGION GRAND SUD"/>
    <x v="0"/>
    <s v="50100842"/>
    <s v="099336"/>
    <x v="1"/>
    <s v="E"/>
    <m/>
    <m/>
    <m/>
    <s v="SECTEUR BLANC"/>
    <m/>
    <m/>
    <m/>
    <m/>
    <m/>
    <m/>
    <m/>
    <d v="2024-07-01T00:00:00"/>
    <m/>
    <s v="05"/>
    <m/>
    <m/>
    <m/>
    <s v="345"/>
    <m/>
    <m/>
    <m/>
    <m/>
    <m/>
    <m/>
    <m/>
    <m/>
    <m/>
    <m/>
    <m/>
    <m/>
    <m/>
    <m/>
    <s v="FREDERIC MESTRE"/>
    <s v="071251"/>
    <s v="REGION GRAND SUD"/>
    <s v="193087"/>
    <s v="NICOLAS LEVEQUE"/>
    <s v="100 IMD"/>
    <x v="16"/>
    <x v="16"/>
    <s v="305596"/>
    <s v="SOLENE ANIN"/>
    <s v="200 IMP"/>
    <x v="22"/>
    <x v="22"/>
    <s v="301373"/>
    <s v="FLORENT CHESNAIS"/>
    <s v="391 CCEIM"/>
    <s v="HC"/>
    <s v="099336"/>
    <s v="SECTEUR BLANC"/>
  </r>
  <r>
    <n v="99335"/>
    <n v="50100841"/>
    <x v="0"/>
    <s v="REGION GRAND OUEST"/>
    <x v="0"/>
    <s v="50100841"/>
    <s v="099335"/>
    <x v="1"/>
    <s v="E"/>
    <m/>
    <m/>
    <m/>
    <s v="SECTEUR BLANC"/>
    <m/>
    <m/>
    <m/>
    <m/>
    <m/>
    <m/>
    <m/>
    <d v="2024-12-01T00:00:00"/>
    <m/>
    <s v="05"/>
    <m/>
    <m/>
    <m/>
    <s v="664"/>
    <m/>
    <m/>
    <m/>
    <m/>
    <m/>
    <m/>
    <m/>
    <m/>
    <m/>
    <m/>
    <m/>
    <m/>
    <m/>
    <m/>
    <s v="MATHIEU CHEMIN"/>
    <s v="071590"/>
    <s v="REGION GRAND OUEST"/>
    <s v="305493"/>
    <s v="AURELIE DEVILLIER"/>
    <s v="100 IMD"/>
    <x v="38"/>
    <x v="38"/>
    <s v="305410"/>
    <s v="MANON GIGER"/>
    <s v="200 IMP"/>
    <x v="123"/>
    <x v="121"/>
    <m/>
    <m/>
    <m/>
    <m/>
    <s v="099335"/>
    <s v="SECTEUR BLANC"/>
  </r>
  <r>
    <n v="99328"/>
    <n v="50100840"/>
    <x v="0"/>
    <s v="REGION CENTRE EST"/>
    <x v="0"/>
    <s v="50100840"/>
    <s v="099328"/>
    <x v="1"/>
    <s v="E"/>
    <m/>
    <m/>
    <m/>
    <s v="SECTEUR BLANC"/>
    <m/>
    <m/>
    <m/>
    <m/>
    <m/>
    <m/>
    <m/>
    <d v="2024-12-01T00:00:00"/>
    <m/>
    <s v="05"/>
    <m/>
    <m/>
    <m/>
    <s v="083"/>
    <m/>
    <m/>
    <m/>
    <m/>
    <m/>
    <m/>
    <m/>
    <m/>
    <m/>
    <m/>
    <m/>
    <m/>
    <m/>
    <m/>
    <s v="JEROME CARPANETTO"/>
    <s v="900582"/>
    <s v="REGION CENTRE EST"/>
    <s v="300268"/>
    <s v="PIERRE FRANCOIS LAURA"/>
    <s v="100 IMD"/>
    <x v="37"/>
    <x v="37"/>
    <s v="304163"/>
    <s v="GEOFFREY BIEBER"/>
    <s v="200 IMP"/>
    <x v="76"/>
    <x v="76"/>
    <m/>
    <m/>
    <m/>
    <m/>
    <s v="099328"/>
    <s v="SECTEUR BLANC"/>
  </r>
  <r>
    <n v="99321"/>
    <n v="50100839"/>
    <x v="0"/>
    <s v="REGION GRAND SUD"/>
    <x v="0"/>
    <s v="50100839"/>
    <s v="099321"/>
    <x v="1"/>
    <s v="E"/>
    <m/>
    <m/>
    <m/>
    <s v="SECTEUR BLANC"/>
    <m/>
    <m/>
    <m/>
    <m/>
    <m/>
    <m/>
    <m/>
    <d v="2024-10-01T00:00:00"/>
    <m/>
    <s v="05"/>
    <m/>
    <m/>
    <m/>
    <s v="057"/>
    <m/>
    <m/>
    <m/>
    <m/>
    <m/>
    <m/>
    <m/>
    <m/>
    <m/>
    <m/>
    <m/>
    <m/>
    <m/>
    <m/>
    <s v="FREDERIC MESTRE"/>
    <s v="071251"/>
    <s v="REGION GRAND SUD"/>
    <s v="304665"/>
    <s v="FABRIZIA LEGGER"/>
    <s v="100 IMD"/>
    <x v="4"/>
    <x v="4"/>
    <s v="175757"/>
    <s v="JOURDAN PRINCE"/>
    <s v="200 IMP"/>
    <x v="49"/>
    <x v="49"/>
    <s v="305376"/>
    <s v="QUENTIN ENCENAS"/>
    <s v="440 CCT"/>
    <s v="HC"/>
    <s v="099321"/>
    <s v="SECTEUR BLANC"/>
  </r>
  <r>
    <n v="99318"/>
    <n v="50100838"/>
    <x v="0"/>
    <s v="REGION GRAND OUEST"/>
    <x v="0"/>
    <s v="50100838"/>
    <s v="099318"/>
    <x v="1"/>
    <s v="E"/>
    <m/>
    <m/>
    <m/>
    <s v="SECTEUR BLANC"/>
    <m/>
    <m/>
    <m/>
    <m/>
    <m/>
    <m/>
    <m/>
    <d v="2024-11-01T00:00:00"/>
    <m/>
    <s v="05"/>
    <m/>
    <m/>
    <m/>
    <s v="166"/>
    <m/>
    <m/>
    <m/>
    <m/>
    <m/>
    <m/>
    <m/>
    <m/>
    <m/>
    <m/>
    <m/>
    <m/>
    <m/>
    <m/>
    <s v="MATHIEU CHEMIN"/>
    <s v="071590"/>
    <s v="REGION GRAND OUEST"/>
    <s v="306306"/>
    <s v="FLAVIEN QUIROSA"/>
    <s v="100 IMD"/>
    <x v="35"/>
    <x v="35"/>
    <s v="301508"/>
    <s v="CLEMENT DOURLENS"/>
    <s v="200 IMP"/>
    <x v="117"/>
    <x v="117"/>
    <s v="167815"/>
    <s v="PASCAL REBIERE"/>
    <s v="443 CCT.S"/>
    <s v="HC"/>
    <s v="099318"/>
    <s v="SECTEUR BLANC"/>
  </r>
  <r>
    <n v="99309"/>
    <n v="50100837"/>
    <x v="0"/>
    <s v="REGION GRAND OUEST"/>
    <x v="0"/>
    <s v="50100837"/>
    <s v="099309"/>
    <x v="1"/>
    <s v="E"/>
    <m/>
    <m/>
    <m/>
    <s v="SECTEUR BLANC"/>
    <m/>
    <m/>
    <m/>
    <m/>
    <m/>
    <m/>
    <m/>
    <d v="2024-11-01T00:00:00"/>
    <m/>
    <s v="05"/>
    <m/>
    <m/>
    <m/>
    <s v="404"/>
    <m/>
    <m/>
    <m/>
    <m/>
    <m/>
    <m/>
    <m/>
    <m/>
    <m/>
    <m/>
    <m/>
    <m/>
    <m/>
    <m/>
    <s v="MATHIEU CHEMIN"/>
    <s v="071590"/>
    <s v="REGION GRAND OUEST"/>
    <s v="192093"/>
    <s v="GUILLAUME LIOPE"/>
    <s v="100 IMD"/>
    <x v="15"/>
    <x v="15"/>
    <s v="302784"/>
    <s v="JULIEN CAPPON"/>
    <s v="200 IMP"/>
    <x v="18"/>
    <x v="18"/>
    <m/>
    <m/>
    <m/>
    <m/>
    <s v="099309"/>
    <s v="SECTEUR BLANC"/>
  </r>
  <r>
    <n v="99303"/>
    <n v="50100836"/>
    <x v="0"/>
    <s v="REGION GRAND SUD"/>
    <x v="0"/>
    <s v="50100836"/>
    <s v="099303"/>
    <x v="1"/>
    <s v="E"/>
    <m/>
    <m/>
    <m/>
    <s v="SECTEUR BLANC"/>
    <m/>
    <m/>
    <m/>
    <m/>
    <m/>
    <m/>
    <m/>
    <d v="2024-12-01T00:00:00"/>
    <m/>
    <s v="05"/>
    <m/>
    <m/>
    <m/>
    <s v="349"/>
    <m/>
    <m/>
    <m/>
    <m/>
    <m/>
    <m/>
    <m/>
    <m/>
    <m/>
    <m/>
    <m/>
    <m/>
    <m/>
    <m/>
    <s v="FREDERIC MESTRE"/>
    <s v="071251"/>
    <s v="REGION GRAND SUD"/>
    <s v="306077"/>
    <s v="JONATHAN THIEBAUD"/>
    <s v="100 IMD"/>
    <x v="26"/>
    <x v="26"/>
    <s v="305333"/>
    <s v="ALEXANDRE BALARDY"/>
    <s v="200 IMP"/>
    <x v="34"/>
    <x v="34"/>
    <s v="304341"/>
    <s v="GUILLAUME MASCHIETTO"/>
    <s v="441 CCTM"/>
    <s v="HC"/>
    <s v="099303"/>
    <s v="SECTEUR BLANC"/>
  </r>
  <r>
    <n v="99302"/>
    <n v="50100835"/>
    <x v="0"/>
    <s v="REGION ILE DE FRANCE NORD"/>
    <x v="0"/>
    <s v="50100835"/>
    <s v="099302"/>
    <x v="1"/>
    <s v="E"/>
    <m/>
    <m/>
    <m/>
    <s v="SECTEUR BLANC"/>
    <m/>
    <m/>
    <m/>
    <m/>
    <m/>
    <m/>
    <m/>
    <d v="2024-11-01T00:00:00"/>
    <m/>
    <s v="05"/>
    <m/>
    <m/>
    <m/>
    <s v="550"/>
    <m/>
    <m/>
    <m/>
    <m/>
    <m/>
    <m/>
    <m/>
    <m/>
    <m/>
    <m/>
    <m/>
    <m/>
    <m/>
    <m/>
    <s v="CATHERINE BLANCKAERT"/>
    <s v="071030"/>
    <s v="REGION ILE DE FRANCE NORD"/>
    <s v="305330"/>
    <s v="NICOLAS PHILIPPE"/>
    <s v="100 IMD"/>
    <x v="8"/>
    <x v="8"/>
    <s v="302821"/>
    <s v="FARIDA EL BENNOURI"/>
    <s v="200 IMP"/>
    <x v="100"/>
    <x v="100"/>
    <s v="302512"/>
    <s v="SEBASTIEN PLUCHART"/>
    <s v="440 CCT"/>
    <s v="HC"/>
    <s v="099302"/>
    <s v="SECTEUR BLANC"/>
  </r>
  <r>
    <n v="99291"/>
    <n v="50100834"/>
    <x v="0"/>
    <s v="REGION GRAND OUEST"/>
    <x v="0"/>
    <s v="50100834"/>
    <s v="099291"/>
    <x v="1"/>
    <s v="E"/>
    <m/>
    <m/>
    <m/>
    <s v="SECTEUR BLANC"/>
    <m/>
    <m/>
    <m/>
    <m/>
    <m/>
    <m/>
    <m/>
    <d v="2024-11-01T00:00:00"/>
    <m/>
    <s v="05"/>
    <m/>
    <m/>
    <m/>
    <s v="071"/>
    <m/>
    <m/>
    <m/>
    <m/>
    <m/>
    <m/>
    <m/>
    <m/>
    <m/>
    <m/>
    <m/>
    <m/>
    <m/>
    <m/>
    <s v="MATHIEU CHEMIN"/>
    <s v="071590"/>
    <s v="REGION GRAND OUEST"/>
    <s v="175115"/>
    <s v="PABLO LECOQ"/>
    <s v="100 IMD"/>
    <x v="27"/>
    <x v="27"/>
    <s v="193693"/>
    <s v="SEBASTIEN BOUTTEMAND"/>
    <s v="200 IMP"/>
    <x v="92"/>
    <x v="92"/>
    <s v="300142"/>
    <s v="BENOIT KERSUZAN"/>
    <s v="370 CC.E"/>
    <s v="HC"/>
    <s v="099291"/>
    <s v="SECTEUR BLANC"/>
  </r>
  <r>
    <n v="99278"/>
    <n v="50100833"/>
    <x v="0"/>
    <s v="REGION ILE DE FRANCE NORD"/>
    <x v="0"/>
    <s v="50100833"/>
    <s v="099278"/>
    <x v="1"/>
    <s v="E"/>
    <m/>
    <m/>
    <m/>
    <s v="SECTEUR BLANC"/>
    <m/>
    <m/>
    <m/>
    <m/>
    <m/>
    <m/>
    <m/>
    <d v="2024-12-01T00:00:00"/>
    <m/>
    <s v="05"/>
    <m/>
    <m/>
    <m/>
    <s v="134"/>
    <m/>
    <m/>
    <m/>
    <m/>
    <m/>
    <m/>
    <m/>
    <m/>
    <m/>
    <m/>
    <m/>
    <m/>
    <m/>
    <m/>
    <s v="CATHERINE BLANCKAERT"/>
    <s v="071030"/>
    <s v="REGION ILE DE FRANCE NORD"/>
    <s v="177094"/>
    <s v="WILLY FASQUEL"/>
    <s v="100 IMD"/>
    <x v="32"/>
    <x v="32"/>
    <s v="305431"/>
    <s v="MAUD LEGRAND"/>
    <s v="310 CMA"/>
    <x v="75"/>
    <x v="75"/>
    <s v="305632"/>
    <s v="THOMAS CARON"/>
    <s v="440 CCT"/>
    <s v="HC"/>
    <s v="099278"/>
    <s v="SECTEUR BLANC"/>
  </r>
  <r>
    <n v="99277"/>
    <n v="50100832"/>
    <x v="0"/>
    <s v="REGION ILE DE FRANCE NORD"/>
    <x v="0"/>
    <s v="50100832"/>
    <s v="099277"/>
    <x v="1"/>
    <s v="E"/>
    <m/>
    <m/>
    <m/>
    <s v="SECTEUR BLANC"/>
    <m/>
    <m/>
    <m/>
    <m/>
    <m/>
    <m/>
    <m/>
    <d v="2024-12-01T00:00:00"/>
    <m/>
    <s v="05"/>
    <m/>
    <m/>
    <m/>
    <s v="137"/>
    <m/>
    <m/>
    <m/>
    <m/>
    <m/>
    <m/>
    <m/>
    <m/>
    <m/>
    <m/>
    <m/>
    <m/>
    <m/>
    <m/>
    <s v="CATHERINE BLANCKAERT"/>
    <s v="071030"/>
    <s v="REGION ILE DE FRANCE NORD"/>
    <s v="177094"/>
    <s v="WILLY FASQUEL"/>
    <s v="100 IMD"/>
    <x v="32"/>
    <x v="32"/>
    <s v="302744"/>
    <s v="VALERIE CADREN"/>
    <s v="200 IMP"/>
    <x v="52"/>
    <x v="52"/>
    <s v="306487"/>
    <s v="VIRGIL MARISSIAUX"/>
    <s v="445 CCA"/>
    <s v="HC"/>
    <s v="099277"/>
    <s v="SECTEUR BLANC"/>
  </r>
  <r>
    <n v="99275"/>
    <n v="50100831"/>
    <x v="0"/>
    <s v="REGION ILE DE FRANCE NORD"/>
    <x v="0"/>
    <s v="50100831"/>
    <s v="099275"/>
    <x v="1"/>
    <s v="E"/>
    <m/>
    <m/>
    <m/>
    <s v="SECTEUR BLANC"/>
    <m/>
    <m/>
    <m/>
    <m/>
    <m/>
    <m/>
    <m/>
    <d v="2024-11-01T00:00:00"/>
    <m/>
    <s v="05"/>
    <m/>
    <m/>
    <m/>
    <s v="163"/>
    <m/>
    <m/>
    <m/>
    <m/>
    <m/>
    <m/>
    <m/>
    <m/>
    <m/>
    <m/>
    <m/>
    <m/>
    <m/>
    <m/>
    <s v="CATHERINE BLANCKAERT"/>
    <s v="071030"/>
    <s v="REGION ILE DE FRANCE NORD"/>
    <s v="177094"/>
    <s v="WILLY FASQUEL"/>
    <s v="100 IMD"/>
    <x v="32"/>
    <x v="32"/>
    <s v="302744"/>
    <s v="VALERIE CADREN"/>
    <s v="200 IMP"/>
    <x v="52"/>
    <x v="52"/>
    <s v="305870"/>
    <s v="MATHIEU BARVIAU"/>
    <s v="440 CCT"/>
    <s v="HC"/>
    <s v="099275"/>
    <s v="SECTEUR BLANC"/>
  </r>
  <r>
    <n v="99269"/>
    <n v="50100830"/>
    <x v="0"/>
    <s v="REGION CENTRE EST"/>
    <x v="0"/>
    <s v="50100830"/>
    <s v="099269"/>
    <x v="1"/>
    <s v="E"/>
    <m/>
    <m/>
    <m/>
    <s v="SECTEUR BLANC"/>
    <m/>
    <m/>
    <m/>
    <m/>
    <m/>
    <m/>
    <m/>
    <d v="2024-12-01T00:00:00"/>
    <m/>
    <s v="05"/>
    <m/>
    <m/>
    <m/>
    <s v="082"/>
    <m/>
    <m/>
    <m/>
    <m/>
    <m/>
    <m/>
    <m/>
    <m/>
    <m/>
    <m/>
    <m/>
    <m/>
    <m/>
    <m/>
    <s v="JEROME CARPANETTO"/>
    <s v="900582"/>
    <s v="REGION CENTRE EST"/>
    <s v="179897"/>
    <s v="SYLVAIN GATHELIER"/>
    <s v="100 IMD"/>
    <x v="22"/>
    <x v="22"/>
    <s v="304026"/>
    <s v="NICOLAS FOREST"/>
    <s v="200 IMP"/>
    <x v="96"/>
    <x v="96"/>
    <s v="305814"/>
    <s v="SARAH CARNEIRO"/>
    <s v="440 CCT"/>
    <s v="HC"/>
    <s v="099269"/>
    <s v="SECTEUR BLANC"/>
  </r>
  <r>
    <n v="99250"/>
    <n v="50100829"/>
    <x v="0"/>
    <s v="REGION GRAND SUD"/>
    <x v="0"/>
    <s v="50100829"/>
    <s v="099250"/>
    <x v="1"/>
    <s v="E"/>
    <m/>
    <m/>
    <m/>
    <s v="SECTEUR BLANC"/>
    <m/>
    <m/>
    <m/>
    <m/>
    <m/>
    <m/>
    <m/>
    <d v="2024-12-01T00:00:00"/>
    <m/>
    <s v="05"/>
    <m/>
    <m/>
    <m/>
    <s v="348"/>
    <m/>
    <m/>
    <m/>
    <m/>
    <m/>
    <m/>
    <m/>
    <m/>
    <m/>
    <m/>
    <m/>
    <m/>
    <m/>
    <m/>
    <s v="FREDERIC MESTRE"/>
    <s v="071251"/>
    <s v="REGION GRAND SUD"/>
    <s v="306077"/>
    <s v="JONATHAN THIEBAUD"/>
    <s v="100 IMD"/>
    <x v="26"/>
    <x v="26"/>
    <s v="304292"/>
    <s v="STEPHANE LOPEZ"/>
    <s v="200 IMP"/>
    <x v="114"/>
    <x v="114"/>
    <m/>
    <m/>
    <m/>
    <m/>
    <s v="099250"/>
    <s v="SECTEUR BLANC"/>
  </r>
  <r>
    <n v="99249"/>
    <n v="50100828"/>
    <x v="0"/>
    <s v="REGION GRAND OUEST"/>
    <x v="0"/>
    <s v="50100828"/>
    <s v="099249"/>
    <x v="1"/>
    <s v="E"/>
    <m/>
    <m/>
    <m/>
    <s v="SECTEUR BLANC"/>
    <m/>
    <m/>
    <m/>
    <m/>
    <m/>
    <m/>
    <m/>
    <d v="2024-10-01T00:00:00"/>
    <m/>
    <s v="05"/>
    <m/>
    <m/>
    <m/>
    <s v="070"/>
    <m/>
    <m/>
    <m/>
    <m/>
    <m/>
    <m/>
    <m/>
    <m/>
    <m/>
    <m/>
    <m/>
    <m/>
    <m/>
    <m/>
    <s v="MATHIEU CHEMIN"/>
    <s v="071590"/>
    <s v="REGION GRAND OUEST"/>
    <s v="190433"/>
    <s v="JOHANN GUIHARD"/>
    <s v="100 IMD"/>
    <x v="13"/>
    <x v="13"/>
    <s v="305589"/>
    <s v="BENJAMIN SINEAU"/>
    <s v="200 IMP"/>
    <x v="94"/>
    <x v="94"/>
    <s v="305244"/>
    <s v="PAULINE NOUVEL"/>
    <s v="440 CCT"/>
    <s v="HC"/>
    <s v="099249"/>
    <s v="SECTEUR BLANC"/>
  </r>
  <r>
    <n v="99243"/>
    <n v="50100827"/>
    <x v="0"/>
    <s v="REGION GRAND OUEST"/>
    <x v="0"/>
    <s v="50100827"/>
    <s v="099243"/>
    <x v="1"/>
    <s v="E"/>
    <m/>
    <m/>
    <m/>
    <s v="SECTEUR BLANC"/>
    <m/>
    <m/>
    <m/>
    <m/>
    <m/>
    <m/>
    <m/>
    <d v="2024-11-01T00:00:00"/>
    <m/>
    <s v="05"/>
    <m/>
    <m/>
    <m/>
    <s v="723"/>
    <m/>
    <m/>
    <m/>
    <m/>
    <m/>
    <m/>
    <m/>
    <m/>
    <m/>
    <m/>
    <m/>
    <m/>
    <m/>
    <m/>
    <s v="MATHIEU CHEMIN"/>
    <s v="071590"/>
    <s v="REGION GRAND OUEST"/>
    <s v="306306"/>
    <s v="FLAVIEN QUIROSA"/>
    <s v="100 IMD"/>
    <x v="35"/>
    <x v="35"/>
    <s v="301508"/>
    <s v="CLEMENT DOURLENS"/>
    <s v="200 IMP"/>
    <x v="117"/>
    <x v="117"/>
    <s v="305491"/>
    <s v="SYLVAIN USCAIN"/>
    <s v="440 CCT"/>
    <s v="HC"/>
    <s v="099243"/>
    <s v="SECTEUR BLANC"/>
  </r>
  <r>
    <n v="99240"/>
    <n v="50100826"/>
    <x v="0"/>
    <s v="REGION GRAND OUEST"/>
    <x v="0"/>
    <s v="50100826"/>
    <s v="099240"/>
    <x v="1"/>
    <s v="E"/>
    <m/>
    <m/>
    <m/>
    <s v="SECTEUR BLANC"/>
    <m/>
    <m/>
    <m/>
    <m/>
    <m/>
    <m/>
    <m/>
    <d v="2024-12-01T00:00:00"/>
    <m/>
    <s v="05"/>
    <m/>
    <m/>
    <m/>
    <s v="175"/>
    <m/>
    <m/>
    <m/>
    <m/>
    <m/>
    <m/>
    <m/>
    <m/>
    <m/>
    <m/>
    <m/>
    <m/>
    <m/>
    <m/>
    <s v="MATHIEU CHEMIN"/>
    <s v="071590"/>
    <s v="REGION GRAND OUEST"/>
    <s v="305493"/>
    <s v="AURELIE DEVILLIER"/>
    <s v="100 IMD"/>
    <x v="38"/>
    <x v="38"/>
    <s v="306079"/>
    <s v="ANTHONY CAPELLO"/>
    <s v="200 IMP"/>
    <x v="103"/>
    <x v="103"/>
    <m/>
    <m/>
    <m/>
    <m/>
    <s v="099240"/>
    <s v="SECTEUR BLANC"/>
  </r>
  <r>
    <n v="99230"/>
    <n v="50100825"/>
    <x v="0"/>
    <s v="REGION GRAND SUD"/>
    <x v="0"/>
    <s v="50100825"/>
    <s v="099230"/>
    <x v="1"/>
    <s v="E"/>
    <m/>
    <m/>
    <m/>
    <s v="SECTEUR BLANC"/>
    <m/>
    <m/>
    <m/>
    <m/>
    <m/>
    <m/>
    <m/>
    <d v="2024-10-01T00:00:00"/>
    <m/>
    <s v="05"/>
    <m/>
    <m/>
    <m/>
    <s v="869"/>
    <m/>
    <m/>
    <m/>
    <m/>
    <m/>
    <m/>
    <m/>
    <m/>
    <m/>
    <m/>
    <m/>
    <m/>
    <m/>
    <m/>
    <s v="FREDERIC MESTRE"/>
    <s v="071251"/>
    <s v="REGION GRAND SUD"/>
    <s v="305931"/>
    <s v="JULIEN KARIGER"/>
    <s v="100 IMD"/>
    <x v="6"/>
    <x v="6"/>
    <s v="185879"/>
    <s v="SEBASTIEN FOURGERON"/>
    <s v="200 IMP"/>
    <x v="6"/>
    <x v="6"/>
    <s v="305802"/>
    <s v="CHAHINEZ BELAHADJI"/>
    <s v="440 CCT"/>
    <s v="HC"/>
    <s v="099230"/>
    <s v="SECTEUR BLANC"/>
  </r>
  <r>
    <n v="99220"/>
    <n v="50100824"/>
    <x v="0"/>
    <s v="REGION GRAND SUD"/>
    <x v="0"/>
    <s v="50100824"/>
    <s v="099220"/>
    <x v="1"/>
    <s v="E"/>
    <m/>
    <m/>
    <m/>
    <s v="SECTEUR BLANC"/>
    <m/>
    <m/>
    <m/>
    <m/>
    <m/>
    <m/>
    <m/>
    <d v="2024-10-01T00:00:00"/>
    <m/>
    <s v="05"/>
    <m/>
    <m/>
    <m/>
    <s v="816"/>
    <m/>
    <m/>
    <m/>
    <m/>
    <m/>
    <m/>
    <m/>
    <m/>
    <m/>
    <m/>
    <m/>
    <m/>
    <m/>
    <m/>
    <s v="FREDERIC MESTRE"/>
    <s v="071251"/>
    <s v="REGION GRAND SUD"/>
    <s v="190355"/>
    <s v="FABIO FRACASSETTI"/>
    <s v="100 IMD"/>
    <x v="9"/>
    <x v="9"/>
    <s v="193018"/>
    <s v="NICOLAS CARRE"/>
    <s v="200 IMP"/>
    <x v="36"/>
    <x v="36"/>
    <s v="193146"/>
    <s v="ERIC SERRANO"/>
    <s v="386 IE"/>
    <s v="HC"/>
    <s v="099220"/>
    <s v="SECTEUR BLANC"/>
  </r>
  <r>
    <n v="99219"/>
    <n v="50100823"/>
    <x v="0"/>
    <s v="REGION GRAND SUD"/>
    <x v="0"/>
    <s v="50100823"/>
    <s v="099219"/>
    <x v="1"/>
    <s v="E"/>
    <m/>
    <m/>
    <m/>
    <s v="SECTEUR BLANC"/>
    <m/>
    <m/>
    <m/>
    <m/>
    <m/>
    <m/>
    <m/>
    <d v="2024-12-01T00:00:00"/>
    <m/>
    <s v="05"/>
    <m/>
    <m/>
    <m/>
    <s v="347"/>
    <m/>
    <m/>
    <m/>
    <m/>
    <m/>
    <m/>
    <m/>
    <m/>
    <m/>
    <m/>
    <m/>
    <m/>
    <m/>
    <m/>
    <s v="FREDERIC MESTRE"/>
    <s v="071251"/>
    <s v="REGION GRAND SUD"/>
    <s v="306077"/>
    <s v="JONATHAN THIEBAUD"/>
    <s v="100 IMD"/>
    <x v="26"/>
    <x v="26"/>
    <s v="305333"/>
    <s v="ALEXANDRE BALARDY"/>
    <s v="200 IMP"/>
    <x v="34"/>
    <x v="34"/>
    <s v="305776"/>
    <s v="MARIA CABANEL"/>
    <s v="440 CCT"/>
    <s v="HC"/>
    <s v="099219"/>
    <s v="SECTEUR BLANC"/>
  </r>
  <r>
    <n v="99211"/>
    <n v="50100822"/>
    <x v="0"/>
    <s v="REGION GRAND OUEST"/>
    <x v="0"/>
    <s v="50100822"/>
    <s v="099211"/>
    <x v="1"/>
    <s v="E"/>
    <m/>
    <m/>
    <m/>
    <s v="SECTEUR BLANC"/>
    <m/>
    <m/>
    <m/>
    <m/>
    <m/>
    <m/>
    <m/>
    <d v="2024-11-01T00:00:00"/>
    <m/>
    <s v="05"/>
    <m/>
    <m/>
    <m/>
    <s v="485"/>
    <m/>
    <m/>
    <m/>
    <m/>
    <m/>
    <m/>
    <m/>
    <m/>
    <m/>
    <m/>
    <m/>
    <m/>
    <m/>
    <m/>
    <s v="MATHIEU CHEMIN"/>
    <s v="071590"/>
    <s v="REGION GRAND OUEST"/>
    <s v="192093"/>
    <s v="GUILLAUME LIOPE"/>
    <s v="100 IMD"/>
    <x v="15"/>
    <x v="15"/>
    <s v="193296"/>
    <s v="DAVID ROMO"/>
    <s v="200 IMP"/>
    <x v="72"/>
    <x v="72"/>
    <m/>
    <m/>
    <m/>
    <m/>
    <s v="099211"/>
    <s v="SECTEUR BLANC"/>
  </r>
  <r>
    <n v="99209"/>
    <n v="50100821"/>
    <x v="0"/>
    <s v="REGION ILE DE FRANCE NORD"/>
    <x v="0"/>
    <s v="50100821"/>
    <s v="099209"/>
    <x v="1"/>
    <s v="E"/>
    <m/>
    <m/>
    <m/>
    <s v="SECTEUR BLANC"/>
    <m/>
    <m/>
    <m/>
    <m/>
    <m/>
    <m/>
    <m/>
    <d v="2024-11-01T00:00:00"/>
    <m/>
    <s v="05"/>
    <m/>
    <m/>
    <m/>
    <s v="464"/>
    <m/>
    <m/>
    <m/>
    <m/>
    <m/>
    <m/>
    <m/>
    <m/>
    <m/>
    <m/>
    <m/>
    <m/>
    <m/>
    <m/>
    <s v="CATHERINE BLANCKAERT"/>
    <s v="071030"/>
    <s v="REGION ILE DE FRANCE NORD"/>
    <s v="185551"/>
    <s v="BERNARD GERONIMI"/>
    <s v="100 IMD"/>
    <x v="17"/>
    <x v="17"/>
    <s v="300377"/>
    <s v="AURORE WICART"/>
    <s v="200 IMP"/>
    <x v="23"/>
    <x v="23"/>
    <m/>
    <m/>
    <m/>
    <m/>
    <s v="099209"/>
    <s v="SECTEUR BLANC"/>
  </r>
  <r>
    <n v="99204"/>
    <n v="50100820"/>
    <x v="0"/>
    <s v="REGION CENTRE EST"/>
    <x v="0"/>
    <s v="50100820"/>
    <s v="099204"/>
    <x v="1"/>
    <s v="E"/>
    <m/>
    <m/>
    <m/>
    <s v="SECTEUR BLANC"/>
    <m/>
    <m/>
    <m/>
    <m/>
    <m/>
    <m/>
    <m/>
    <d v="2024-12-01T00:00:00"/>
    <m/>
    <s v="05"/>
    <m/>
    <m/>
    <m/>
    <s v="312"/>
    <m/>
    <m/>
    <m/>
    <m/>
    <m/>
    <m/>
    <m/>
    <m/>
    <m/>
    <m/>
    <m/>
    <m/>
    <m/>
    <m/>
    <s v="JEROME CARPANETTO"/>
    <s v="900582"/>
    <s v="REGION CENTRE EST"/>
    <s v="193601"/>
    <s v="PIERRICK MORTIER"/>
    <s v="100 IMD"/>
    <x v="30"/>
    <x v="30"/>
    <s v="172935"/>
    <s v="PATRICK HABAY"/>
    <s v="200 IMP"/>
    <x v="46"/>
    <x v="46"/>
    <s v="305660"/>
    <s v="CARLOS FLORES"/>
    <s v="440 CCT"/>
    <s v="HC"/>
    <s v="099204"/>
    <s v="SECTEUR BLANC"/>
  </r>
  <r>
    <n v="99202"/>
    <n v="50100819"/>
    <x v="0"/>
    <s v="REGION ILE DE FRANCE NORD"/>
    <x v="0"/>
    <s v="50100819"/>
    <s v="099202"/>
    <x v="1"/>
    <s v="E"/>
    <m/>
    <m/>
    <m/>
    <s v="SECTEUR BLANC"/>
    <m/>
    <m/>
    <m/>
    <m/>
    <m/>
    <m/>
    <m/>
    <d v="2024-12-01T00:00:00"/>
    <m/>
    <s v="05"/>
    <m/>
    <m/>
    <m/>
    <s v="311"/>
    <m/>
    <m/>
    <m/>
    <m/>
    <m/>
    <m/>
    <m/>
    <m/>
    <m/>
    <m/>
    <m/>
    <m/>
    <m/>
    <m/>
    <s v="CATHERINE BLANCKAERT"/>
    <s v="071030"/>
    <s v="REGION ILE DE FRANCE NORD"/>
    <s v="193005"/>
    <s v="SEBASTIEN COTE"/>
    <s v="100 IMD"/>
    <x v="18"/>
    <x v="18"/>
    <s v="186035"/>
    <s v="SEBASTIEN CAVELIER"/>
    <s v="200 IMP"/>
    <x v="102"/>
    <x v="102"/>
    <s v="172493"/>
    <s v="OLIVIER CANTREL"/>
    <s v="386 IE"/>
    <s v="HC"/>
    <s v="099202"/>
    <s v="SECTEUR BLANC"/>
  </r>
  <r>
    <n v="99189"/>
    <n v="50100818"/>
    <x v="0"/>
    <s v="REGION GRAND SUD"/>
    <x v="0"/>
    <s v="50100818"/>
    <s v="099189"/>
    <x v="1"/>
    <s v="E"/>
    <m/>
    <m/>
    <m/>
    <s v="SECTEUR BLANC"/>
    <m/>
    <m/>
    <m/>
    <m/>
    <m/>
    <m/>
    <m/>
    <d v="2024-07-01T00:00:00"/>
    <m/>
    <s v="05"/>
    <m/>
    <m/>
    <m/>
    <s v="053"/>
    <m/>
    <m/>
    <m/>
    <m/>
    <m/>
    <m/>
    <m/>
    <m/>
    <m/>
    <m/>
    <m/>
    <m/>
    <m/>
    <m/>
    <s v="FREDERIC MESTRE"/>
    <s v="071251"/>
    <s v="REGION GRAND SUD"/>
    <s v="163397"/>
    <s v="FRANCK ZENOU"/>
    <s v="100 IMD"/>
    <x v="0"/>
    <x v="0"/>
    <s v="177023"/>
    <s v="JEAN-PHILIPPE GUERIN"/>
    <s v="200 IMP"/>
    <x v="39"/>
    <x v="39"/>
    <s v="305955"/>
    <s v="NICOLAS BALESTE"/>
    <s v="440 CCT"/>
    <s v="HC"/>
    <s v="099189"/>
    <s v="SECTEUR BLANC"/>
  </r>
  <r>
    <n v="99180"/>
    <n v="50100816"/>
    <x v="0"/>
    <s v="REGION ILE DE FRANCE NORD"/>
    <x v="0"/>
    <s v="50100816"/>
    <s v="099180"/>
    <x v="1"/>
    <s v="E"/>
    <m/>
    <m/>
    <m/>
    <s v="SECTEUR BLANC"/>
    <m/>
    <m/>
    <m/>
    <m/>
    <m/>
    <m/>
    <m/>
    <d v="2024-12-01T00:00:00"/>
    <m/>
    <s v="05"/>
    <m/>
    <m/>
    <m/>
    <s v="788"/>
    <m/>
    <m/>
    <m/>
    <m/>
    <m/>
    <m/>
    <m/>
    <m/>
    <m/>
    <m/>
    <m/>
    <m/>
    <m/>
    <m/>
    <s v="CATHERINE BLANCKAERT"/>
    <s v="071030"/>
    <s v="REGION ILE DE FRANCE NORD"/>
    <s v="301703"/>
    <s v="JONATHAN HENNICOTTE"/>
    <s v="100 IMD"/>
    <x v="34"/>
    <x v="34"/>
    <s v="303751"/>
    <s v="MAGALIE FEVRIER"/>
    <s v="200 IMP"/>
    <x v="88"/>
    <x v="88"/>
    <s v="305489"/>
    <s v="ELODIE FACQUIER"/>
    <s v="371 CCM.E"/>
    <s v="HC"/>
    <s v="099180"/>
    <s v="SECTEUR BLANC"/>
  </r>
  <r>
    <n v="99179"/>
    <n v="50100815"/>
    <x v="0"/>
    <s v="REGION ILE DE FRANCE NORD"/>
    <x v="0"/>
    <s v="50100815"/>
    <s v="099179"/>
    <x v="1"/>
    <s v="E"/>
    <m/>
    <m/>
    <m/>
    <s v="SECTEUR BLANC"/>
    <m/>
    <m/>
    <m/>
    <m/>
    <m/>
    <m/>
    <m/>
    <d v="2024-12-01T00:00:00"/>
    <m/>
    <s v="05"/>
    <m/>
    <m/>
    <m/>
    <s v="731"/>
    <m/>
    <m/>
    <m/>
    <m/>
    <m/>
    <m/>
    <m/>
    <m/>
    <m/>
    <m/>
    <m/>
    <m/>
    <m/>
    <m/>
    <s v="CATHERINE BLANCKAERT"/>
    <s v="071030"/>
    <s v="REGION ILE DE FRANCE NORD"/>
    <s v="301703"/>
    <s v="JONATHAN HENNICOTTE"/>
    <s v="100 IMD"/>
    <x v="34"/>
    <x v="34"/>
    <s v="303555"/>
    <s v="FREDERIC CARUELLE"/>
    <s v="200 IMP"/>
    <x v="93"/>
    <x v="93"/>
    <s v="301647"/>
    <s v="THIERRY CLOTTERIOU"/>
    <s v="440 CCT"/>
    <s v="HC"/>
    <s v="099179"/>
    <s v="SECTEUR BLANC"/>
  </r>
  <r>
    <n v="99176"/>
    <n v="50100814"/>
    <x v="0"/>
    <s v="REGION ILE DE FRANCE NORD"/>
    <x v="0"/>
    <s v="50100814"/>
    <s v="099176"/>
    <x v="1"/>
    <s v="E"/>
    <m/>
    <m/>
    <m/>
    <s v="SECTEUR BLANC"/>
    <m/>
    <m/>
    <m/>
    <m/>
    <m/>
    <m/>
    <m/>
    <d v="2024-11-01T00:00:00"/>
    <m/>
    <s v="05"/>
    <m/>
    <m/>
    <m/>
    <s v="238"/>
    <m/>
    <m/>
    <m/>
    <m/>
    <m/>
    <m/>
    <m/>
    <m/>
    <m/>
    <m/>
    <m/>
    <m/>
    <m/>
    <m/>
    <s v="CATHERINE BLANCKAERT"/>
    <s v="071030"/>
    <s v="REGION ILE DE FRANCE NORD"/>
    <s v="305330"/>
    <s v="NICOLAS PHILIPPE"/>
    <s v="100 IMD"/>
    <x v="8"/>
    <x v="8"/>
    <s v="301593"/>
    <s v="SEBASTIEN VANUXEM"/>
    <s v="200 IMP"/>
    <x v="8"/>
    <x v="8"/>
    <m/>
    <m/>
    <m/>
    <m/>
    <s v="099176"/>
    <s v="SECTEUR BLANC"/>
  </r>
  <r>
    <n v="99174"/>
    <n v="50100813"/>
    <x v="0"/>
    <s v="REGION GRAND OUEST"/>
    <x v="0"/>
    <s v="50100813"/>
    <s v="099174"/>
    <x v="1"/>
    <s v="E"/>
    <m/>
    <m/>
    <m/>
    <s v="SECTEUR BLANC"/>
    <m/>
    <m/>
    <m/>
    <m/>
    <m/>
    <m/>
    <m/>
    <d v="2024-11-01T00:00:00"/>
    <m/>
    <s v="05"/>
    <m/>
    <m/>
    <m/>
    <s v="069"/>
    <m/>
    <m/>
    <m/>
    <m/>
    <m/>
    <m/>
    <m/>
    <m/>
    <m/>
    <m/>
    <m/>
    <m/>
    <m/>
    <m/>
    <s v="MATHIEU CHEMIN"/>
    <s v="071590"/>
    <s v="REGION GRAND OUEST"/>
    <s v="306484"/>
    <s v="GUILLAUME LAUZANAS"/>
    <s v="100 IMD"/>
    <x v="21"/>
    <x v="21"/>
    <s v="303646"/>
    <s v="ROMAIN CHAUVET"/>
    <s v="200 IMP"/>
    <x v="26"/>
    <x v="26"/>
    <m/>
    <m/>
    <m/>
    <m/>
    <s v="099174"/>
    <s v="SECTEUR BLANC"/>
  </r>
  <r>
    <n v="99163"/>
    <n v="50100812"/>
    <x v="0"/>
    <s v="REGION CENTRE EST"/>
    <x v="0"/>
    <s v="50100812"/>
    <s v="099163"/>
    <x v="1"/>
    <s v="E"/>
    <m/>
    <m/>
    <m/>
    <s v="SECTEUR BLANC"/>
    <m/>
    <m/>
    <m/>
    <m/>
    <m/>
    <m/>
    <m/>
    <d v="2024-12-01T00:00:00"/>
    <m/>
    <s v="05"/>
    <m/>
    <m/>
    <m/>
    <s v="081"/>
    <m/>
    <m/>
    <m/>
    <m/>
    <m/>
    <m/>
    <m/>
    <m/>
    <m/>
    <m/>
    <m/>
    <m/>
    <m/>
    <m/>
    <s v="JEROME CARPANETTO"/>
    <s v="900582"/>
    <s v="REGION CENTRE EST"/>
    <s v="179897"/>
    <s v="SYLVAIN GATHELIER"/>
    <s v="100 IMD"/>
    <x v="22"/>
    <x v="22"/>
    <s v="304720"/>
    <s v="KEVIN MOLINERO LUQUE"/>
    <s v="310 CMA"/>
    <x v="83"/>
    <x v="83"/>
    <m/>
    <m/>
    <m/>
    <m/>
    <s v="099163"/>
    <s v="SECTEUR BLANC"/>
  </r>
  <r>
    <n v="99153"/>
    <n v="50100811"/>
    <x v="0"/>
    <s v="REGION ILE DE FRANCE NORD"/>
    <x v="0"/>
    <s v="50100811"/>
    <s v="099153"/>
    <x v="1"/>
    <s v="E"/>
    <m/>
    <m/>
    <m/>
    <s v="SECTEUR BLANC"/>
    <m/>
    <m/>
    <m/>
    <m/>
    <m/>
    <m/>
    <m/>
    <d v="2024-11-01T00:00:00"/>
    <m/>
    <s v="05"/>
    <m/>
    <m/>
    <m/>
    <s v="617"/>
    <m/>
    <m/>
    <m/>
    <m/>
    <m/>
    <m/>
    <m/>
    <m/>
    <m/>
    <m/>
    <m/>
    <m/>
    <m/>
    <m/>
    <s v="CATHERINE BLANCKAERT"/>
    <s v="071030"/>
    <s v="REGION ILE DE FRANCE NORD"/>
    <s v="185551"/>
    <s v="BERNARD GERONIMI"/>
    <s v="100 IMD"/>
    <x v="17"/>
    <x v="17"/>
    <s v="156632"/>
    <s v="CHRISTIAN TALON"/>
    <s v="200 IMP"/>
    <x v="45"/>
    <x v="45"/>
    <s v="304552"/>
    <s v="VIRGINIE PICHON"/>
    <s v="440 CCT"/>
    <s v="HC"/>
    <s v="099153"/>
    <s v="SECTEUR BLANC"/>
  </r>
  <r>
    <n v="99149"/>
    <n v="50100810"/>
    <x v="0"/>
    <s v="REGION CENTRE EST"/>
    <x v="0"/>
    <s v="50100810"/>
    <s v="099149"/>
    <x v="1"/>
    <s v="E"/>
    <m/>
    <m/>
    <m/>
    <s v="SECTEUR BLANC"/>
    <m/>
    <m/>
    <m/>
    <m/>
    <m/>
    <m/>
    <m/>
    <d v="2024-12-01T00:00:00"/>
    <m/>
    <s v="05"/>
    <m/>
    <m/>
    <m/>
    <s v="310"/>
    <m/>
    <m/>
    <m/>
    <m/>
    <m/>
    <m/>
    <m/>
    <m/>
    <m/>
    <m/>
    <m/>
    <m/>
    <m/>
    <m/>
    <s v="JEROME CARPANETTO"/>
    <s v="900582"/>
    <s v="REGION CENTRE EST"/>
    <s v="193601"/>
    <s v="PIERRICK MORTIER"/>
    <s v="100 IMD"/>
    <x v="30"/>
    <x v="30"/>
    <s v="172935"/>
    <s v="PATRICK HABAY"/>
    <s v="200 IMP"/>
    <x v="46"/>
    <x v="46"/>
    <s v="305247"/>
    <s v="LAETITIA CHILLOUX"/>
    <s v="440 CCT"/>
    <s v="HC"/>
    <s v="099149"/>
    <s v="SECTEUR BLANC"/>
  </r>
  <r>
    <n v="99143"/>
    <n v="50100809"/>
    <x v="0"/>
    <s v="REGION CENTRE EST"/>
    <x v="0"/>
    <s v="50100809"/>
    <s v="099143"/>
    <x v="1"/>
    <s v="E"/>
    <m/>
    <m/>
    <m/>
    <s v="SECTEUR BLANC"/>
    <m/>
    <m/>
    <m/>
    <m/>
    <m/>
    <m/>
    <m/>
    <d v="2024-12-01T00:00:00"/>
    <m/>
    <s v="05"/>
    <m/>
    <m/>
    <m/>
    <s v="343"/>
    <m/>
    <m/>
    <m/>
    <m/>
    <m/>
    <m/>
    <m/>
    <m/>
    <m/>
    <m/>
    <m/>
    <m/>
    <m/>
    <m/>
    <s v="JEROME CARPANETTO"/>
    <s v="900582"/>
    <s v="REGION CENTRE EST"/>
    <m/>
    <m/>
    <m/>
    <x v="7"/>
    <x v="7"/>
    <s v="305060"/>
    <s v="ALEXIS RODRIGUES"/>
    <s v="200 IMP"/>
    <x v="109"/>
    <x v="109"/>
    <m/>
    <m/>
    <m/>
    <m/>
    <s v="099143"/>
    <s v="SECTEUR BLANC"/>
  </r>
  <r>
    <n v="99142"/>
    <n v="50100808"/>
    <x v="0"/>
    <s v="REGION GRAND SUD"/>
    <x v="0"/>
    <s v="50100808"/>
    <s v="099142"/>
    <x v="1"/>
    <s v="E"/>
    <m/>
    <m/>
    <m/>
    <s v="SECTEUR BLANC"/>
    <m/>
    <m/>
    <m/>
    <m/>
    <m/>
    <m/>
    <m/>
    <d v="2024-10-01T00:00:00"/>
    <m/>
    <s v="05"/>
    <m/>
    <m/>
    <m/>
    <s v="810"/>
    <m/>
    <m/>
    <m/>
    <m/>
    <m/>
    <m/>
    <m/>
    <m/>
    <m/>
    <m/>
    <m/>
    <m/>
    <m/>
    <m/>
    <s v="FREDERIC MESTRE"/>
    <s v="071251"/>
    <s v="REGION GRAND SUD"/>
    <s v="190355"/>
    <s v="FABIO FRACASSETTI"/>
    <s v="100 IMD"/>
    <x v="9"/>
    <x v="9"/>
    <s v="193018"/>
    <s v="NICOLAS CARRE"/>
    <s v="200 IMP"/>
    <x v="36"/>
    <x v="36"/>
    <s v="304781"/>
    <s v="AUDREY MAGNIER"/>
    <s v="440 CCT"/>
    <s v="HC"/>
    <s v="099142"/>
    <s v="SECTEUR BLANC"/>
  </r>
  <r>
    <n v="99134"/>
    <n v="50100806"/>
    <x v="0"/>
    <s v="REGION GRAND SUD"/>
    <x v="0"/>
    <s v="50100806"/>
    <s v="099134"/>
    <x v="1"/>
    <s v="E"/>
    <m/>
    <m/>
    <m/>
    <s v="SECTEUR BLANC"/>
    <m/>
    <m/>
    <m/>
    <m/>
    <m/>
    <m/>
    <m/>
    <d v="2024-07-01T00:00:00"/>
    <m/>
    <s v="05"/>
    <m/>
    <m/>
    <m/>
    <s v="686"/>
    <m/>
    <m/>
    <m/>
    <m/>
    <m/>
    <m/>
    <m/>
    <m/>
    <m/>
    <m/>
    <m/>
    <m/>
    <m/>
    <m/>
    <s v="FREDERIC MESTRE"/>
    <s v="071251"/>
    <s v="REGION GRAND SUD"/>
    <s v="186531"/>
    <s v="CHRISTOPHE CLEMENT"/>
    <s v="100 IMD"/>
    <x v="11"/>
    <x v="11"/>
    <m/>
    <m/>
    <m/>
    <x v="119"/>
    <x v="118"/>
    <s v="193430"/>
    <s v="MARC DEVAL"/>
    <s v="440 CCT"/>
    <s v="HC"/>
    <s v="099134"/>
    <s v="SECTEUR BLANC"/>
  </r>
  <r>
    <n v="99126"/>
    <n v="50100805"/>
    <x v="0"/>
    <s v="REGION GRAND SUD"/>
    <x v="0"/>
    <s v="50100805"/>
    <s v="099126"/>
    <x v="1"/>
    <s v="E"/>
    <m/>
    <m/>
    <m/>
    <s v="SECTEUR BLANC"/>
    <m/>
    <m/>
    <m/>
    <m/>
    <m/>
    <m/>
    <m/>
    <d v="2024-10-01T00:00:00"/>
    <m/>
    <s v="05"/>
    <m/>
    <m/>
    <m/>
    <s v="252"/>
    <m/>
    <m/>
    <m/>
    <m/>
    <m/>
    <m/>
    <m/>
    <m/>
    <m/>
    <m/>
    <m/>
    <m/>
    <m/>
    <m/>
    <s v="FREDERIC MESTRE"/>
    <s v="071251"/>
    <s v="REGION GRAND SUD"/>
    <s v="305931"/>
    <s v="JULIEN KARIGER"/>
    <s v="100 IMD"/>
    <x v="6"/>
    <x v="6"/>
    <s v="185879"/>
    <s v="SEBASTIEN FOURGERON"/>
    <s v="200 IMP"/>
    <x v="6"/>
    <x v="6"/>
    <m/>
    <m/>
    <m/>
    <m/>
    <s v="099126"/>
    <s v="SECTEUR BLANC"/>
  </r>
  <r>
    <n v="99109"/>
    <n v="50100803"/>
    <x v="0"/>
    <s v="REGION ILE DE FRANCE NORD"/>
    <x v="0"/>
    <s v="50100803"/>
    <s v="099109"/>
    <x v="1"/>
    <s v="E"/>
    <m/>
    <m/>
    <m/>
    <s v="SECTEUR BLANC"/>
    <m/>
    <m/>
    <m/>
    <m/>
    <m/>
    <m/>
    <m/>
    <d v="2024-12-01T00:00:00"/>
    <m/>
    <s v="05"/>
    <m/>
    <m/>
    <m/>
    <s v="725"/>
    <m/>
    <m/>
    <m/>
    <m/>
    <m/>
    <m/>
    <m/>
    <m/>
    <m/>
    <m/>
    <m/>
    <m/>
    <m/>
    <m/>
    <s v="CATHERINE BLANCKAERT"/>
    <s v="071030"/>
    <s v="REGION ILE DE FRANCE NORD"/>
    <s v="301703"/>
    <s v="JONATHAN HENNICOTTE"/>
    <s v="100 IMD"/>
    <x v="34"/>
    <x v="34"/>
    <s v="193607"/>
    <s v="ANTHONY ZAPPARATA"/>
    <s v="200 IMP"/>
    <x v="58"/>
    <x v="58"/>
    <m/>
    <m/>
    <m/>
    <m/>
    <s v="099109"/>
    <s v="SECTEUR BLANC"/>
  </r>
  <r>
    <n v="99079"/>
    <n v="50100802"/>
    <x v="0"/>
    <s v="REGION GRAND SUD"/>
    <x v="0"/>
    <s v="50100802"/>
    <s v="099079"/>
    <x v="1"/>
    <s v="E"/>
    <m/>
    <m/>
    <m/>
    <s v="SECTEUR BLANC"/>
    <m/>
    <m/>
    <m/>
    <m/>
    <m/>
    <m/>
    <m/>
    <d v="2024-10-01T00:00:00"/>
    <m/>
    <s v="05"/>
    <m/>
    <m/>
    <m/>
    <s v="814"/>
    <m/>
    <m/>
    <m/>
    <m/>
    <m/>
    <m/>
    <m/>
    <m/>
    <m/>
    <m/>
    <m/>
    <m/>
    <m/>
    <m/>
    <s v="FREDERIC MESTRE"/>
    <s v="071251"/>
    <s v="REGION GRAND SUD"/>
    <s v="190355"/>
    <s v="FABIO FRACASSETTI"/>
    <s v="100 IMD"/>
    <x v="9"/>
    <x v="9"/>
    <s v="193018"/>
    <s v="NICOLAS CARRE"/>
    <s v="200 IMP"/>
    <x v="36"/>
    <x v="36"/>
    <m/>
    <m/>
    <m/>
    <m/>
    <s v="099079"/>
    <s v="SECTEUR BLANC"/>
  </r>
  <r>
    <n v="99078"/>
    <n v="50100801"/>
    <x v="0"/>
    <s v="REGION GRAND SUD"/>
    <x v="0"/>
    <s v="50100801"/>
    <s v="099078"/>
    <x v="1"/>
    <s v="E"/>
    <m/>
    <m/>
    <m/>
    <s v="SECTEUR BLANC"/>
    <m/>
    <m/>
    <m/>
    <m/>
    <m/>
    <m/>
    <m/>
    <d v="2024-10-01T00:00:00"/>
    <m/>
    <s v="05"/>
    <m/>
    <m/>
    <m/>
    <s v="811"/>
    <m/>
    <m/>
    <m/>
    <m/>
    <m/>
    <m/>
    <m/>
    <m/>
    <m/>
    <m/>
    <m/>
    <m/>
    <m/>
    <m/>
    <s v="FREDERIC MESTRE"/>
    <s v="071251"/>
    <s v="REGION GRAND SUD"/>
    <s v="190355"/>
    <s v="FABIO FRACASSETTI"/>
    <s v="100 IMD"/>
    <x v="9"/>
    <x v="9"/>
    <s v="193018"/>
    <s v="NICOLAS CARRE"/>
    <s v="200 IMP"/>
    <x v="36"/>
    <x v="36"/>
    <s v="306363"/>
    <s v="MATHIAS OLIVIER"/>
    <s v="445 CCA"/>
    <s v="HC"/>
    <s v="099078"/>
    <s v="SECTEUR BLANC"/>
  </r>
  <r>
    <n v="99077"/>
    <n v="50100800"/>
    <x v="0"/>
    <s v="REGION GRAND SUD"/>
    <x v="0"/>
    <s v="50100800"/>
    <s v="099077"/>
    <x v="1"/>
    <s v="E"/>
    <m/>
    <m/>
    <m/>
    <s v="SECTEUR BLANC"/>
    <m/>
    <m/>
    <m/>
    <m/>
    <m/>
    <m/>
    <m/>
    <d v="2024-07-01T00:00:00"/>
    <m/>
    <s v="05"/>
    <m/>
    <m/>
    <m/>
    <s v="934"/>
    <m/>
    <m/>
    <m/>
    <m/>
    <m/>
    <m/>
    <m/>
    <m/>
    <m/>
    <m/>
    <m/>
    <m/>
    <m/>
    <m/>
    <s v="FREDERIC MESTRE"/>
    <s v="071251"/>
    <s v="REGION GRAND SUD"/>
    <s v="186531"/>
    <s v="CHRISTOPHE CLEMENT"/>
    <s v="100 IMD"/>
    <x v="11"/>
    <x v="11"/>
    <m/>
    <m/>
    <m/>
    <x v="13"/>
    <x v="13"/>
    <m/>
    <m/>
    <m/>
    <m/>
    <s v="099077"/>
    <s v="SECTEUR BLANC"/>
  </r>
  <r>
    <n v="99063"/>
    <n v="50100799"/>
    <x v="0"/>
    <s v="REGION CENTRE EST"/>
    <x v="0"/>
    <s v="50100799"/>
    <s v="099063"/>
    <x v="1"/>
    <s v="E"/>
    <m/>
    <m/>
    <m/>
    <s v="SECTEUR BLANC"/>
    <m/>
    <m/>
    <m/>
    <m/>
    <m/>
    <m/>
    <m/>
    <d v="2024-12-01T00:00:00"/>
    <m/>
    <s v="05"/>
    <m/>
    <m/>
    <m/>
    <s v="342"/>
    <m/>
    <m/>
    <m/>
    <m/>
    <m/>
    <m/>
    <m/>
    <m/>
    <m/>
    <m/>
    <m/>
    <m/>
    <m/>
    <m/>
    <s v="JEROME CARPANETTO"/>
    <s v="900582"/>
    <s v="REGION CENTRE EST"/>
    <s v="304393"/>
    <s v="NICOLAS THIALLET"/>
    <s v="100 IMD"/>
    <x v="36"/>
    <x v="36"/>
    <s v="305158"/>
    <s v="MARION PHILIBERT"/>
    <s v="310 CMA"/>
    <x v="155"/>
    <x v="151"/>
    <s v="173736"/>
    <s v="CHRISTOPHE TRONCY"/>
    <s v="440 CCT"/>
    <s v="HC"/>
    <s v="099063"/>
    <s v="SECTEUR BLANC"/>
  </r>
  <r>
    <n v="99060"/>
    <n v="50100798"/>
    <x v="0"/>
    <s v="REGION GRAND SUD"/>
    <x v="0"/>
    <s v="50100798"/>
    <s v="099060"/>
    <x v="1"/>
    <s v="E"/>
    <m/>
    <m/>
    <m/>
    <s v="SECTEUR BLANC"/>
    <m/>
    <m/>
    <m/>
    <m/>
    <m/>
    <m/>
    <m/>
    <d v="2024-07-01T00:00:00"/>
    <m/>
    <s v="05"/>
    <m/>
    <m/>
    <m/>
    <s v="919"/>
    <m/>
    <m/>
    <m/>
    <m/>
    <m/>
    <m/>
    <m/>
    <m/>
    <m/>
    <m/>
    <m/>
    <m/>
    <m/>
    <m/>
    <s v="FREDERIC MESTRE"/>
    <s v="071251"/>
    <s v="REGION GRAND SUD"/>
    <s v="186531"/>
    <s v="CHRISTOPHE CLEMENT"/>
    <s v="100 IMD"/>
    <x v="11"/>
    <x v="11"/>
    <s v="186792"/>
    <s v="FABRICE GUILLAMET"/>
    <s v="200 IMP"/>
    <x v="28"/>
    <x v="28"/>
    <s v="300109"/>
    <s v="LEONARD GOY"/>
    <s v="380 CCEI.S"/>
    <s v="HC"/>
    <s v="099060"/>
    <s v="SECTEUR BLANC"/>
  </r>
  <r>
    <n v="99053"/>
    <n v="50100797"/>
    <x v="0"/>
    <s v="REGION GRAND SUD"/>
    <x v="0"/>
    <s v="50100797"/>
    <s v="099053"/>
    <x v="1"/>
    <s v="E"/>
    <m/>
    <m/>
    <m/>
    <s v="SECTEUR BLANC"/>
    <m/>
    <m/>
    <m/>
    <m/>
    <m/>
    <m/>
    <m/>
    <d v="2024-12-01T00:00:00"/>
    <m/>
    <s v="05"/>
    <m/>
    <m/>
    <m/>
    <s v="346"/>
    <m/>
    <m/>
    <m/>
    <m/>
    <m/>
    <m/>
    <m/>
    <m/>
    <m/>
    <m/>
    <m/>
    <m/>
    <m/>
    <m/>
    <s v="FREDERIC MESTRE"/>
    <s v="071251"/>
    <s v="REGION GRAND SUD"/>
    <s v="306077"/>
    <s v="JONATHAN THIEBAUD"/>
    <s v="100 IMD"/>
    <x v="26"/>
    <x v="26"/>
    <s v="305333"/>
    <s v="ALEXANDRE BALARDY"/>
    <s v="200 IMP"/>
    <x v="34"/>
    <x v="34"/>
    <m/>
    <m/>
    <m/>
    <m/>
    <s v="099053"/>
    <s v="SECTEUR BLANC"/>
  </r>
  <r>
    <n v="99047"/>
    <n v="50100796"/>
    <x v="0"/>
    <s v="REGION CENTRE EST"/>
    <x v="0"/>
    <s v="50100796"/>
    <s v="099047"/>
    <x v="1"/>
    <s v="E"/>
    <m/>
    <m/>
    <m/>
    <s v="SECTEUR BLANC"/>
    <m/>
    <m/>
    <m/>
    <m/>
    <m/>
    <m/>
    <m/>
    <d v="2024-12-01T00:00:00"/>
    <m/>
    <s v="05"/>
    <m/>
    <m/>
    <m/>
    <s v="341"/>
    <m/>
    <m/>
    <m/>
    <m/>
    <m/>
    <m/>
    <m/>
    <m/>
    <m/>
    <m/>
    <m/>
    <m/>
    <m/>
    <m/>
    <s v="JEROME CARPANETTO"/>
    <s v="900582"/>
    <s v="REGION CENTRE EST"/>
    <s v="305941"/>
    <s v="SAMUEL TRAGEL"/>
    <s v="100 IMD"/>
    <x v="14"/>
    <x v="14"/>
    <s v="304091"/>
    <s v="OPHELIE SCHMERBER"/>
    <s v="200 IMP"/>
    <x v="62"/>
    <x v="62"/>
    <m/>
    <m/>
    <m/>
    <m/>
    <s v="099047"/>
    <s v="SECTEUR BLANC"/>
  </r>
  <r>
    <n v="99041"/>
    <n v="50100795"/>
    <x v="0"/>
    <s v="REGION ILE DE FRANCE NORD"/>
    <x v="0"/>
    <s v="50100795"/>
    <s v="099041"/>
    <x v="1"/>
    <s v="E"/>
    <m/>
    <m/>
    <m/>
    <s v="SECTEUR BLANC"/>
    <m/>
    <m/>
    <m/>
    <m/>
    <m/>
    <m/>
    <m/>
    <d v="2024-12-01T00:00:00"/>
    <m/>
    <s v="05"/>
    <m/>
    <m/>
    <m/>
    <s v="787"/>
    <m/>
    <m/>
    <m/>
    <m/>
    <m/>
    <m/>
    <m/>
    <m/>
    <m/>
    <m/>
    <m/>
    <m/>
    <m/>
    <m/>
    <s v="CATHERINE BLANCKAERT"/>
    <s v="071030"/>
    <s v="REGION ILE DE FRANCE NORD"/>
    <s v="301703"/>
    <s v="JONATHAN HENNICOTTE"/>
    <s v="100 IMD"/>
    <x v="34"/>
    <x v="34"/>
    <s v="303751"/>
    <s v="MAGALIE FEVRIER"/>
    <s v="200 IMP"/>
    <x v="88"/>
    <x v="88"/>
    <s v="304474"/>
    <s v="AURELIEN BOUDRINGHIN"/>
    <s v="440 CCT"/>
    <s v="HC"/>
    <s v="099041"/>
    <s v="SECTEUR BLANC"/>
  </r>
  <r>
    <n v="99035"/>
    <n v="50100794"/>
    <x v="0"/>
    <s v="REGION GRAND OUEST"/>
    <x v="0"/>
    <s v="50100794"/>
    <s v="099035"/>
    <x v="1"/>
    <s v="E"/>
    <m/>
    <m/>
    <m/>
    <s v="SECTEUR BLANC"/>
    <m/>
    <m/>
    <m/>
    <m/>
    <m/>
    <m/>
    <m/>
    <d v="2024-11-01T00:00:00"/>
    <m/>
    <s v="05"/>
    <m/>
    <m/>
    <m/>
    <s v="132"/>
    <m/>
    <m/>
    <m/>
    <m/>
    <m/>
    <m/>
    <m/>
    <m/>
    <m/>
    <m/>
    <m/>
    <m/>
    <m/>
    <m/>
    <s v="MATHIEU CHEMIN"/>
    <s v="071590"/>
    <s v="REGION GRAND OUEST"/>
    <s v="306306"/>
    <s v="FLAVIEN QUIROSA"/>
    <s v="100 IMD"/>
    <x v="35"/>
    <x v="35"/>
    <s v="179931"/>
    <s v="VINCENT MORISSEAU"/>
    <s v="200 IMP"/>
    <x v="127"/>
    <x v="125"/>
    <s v="190015"/>
    <s v="DAVID VILAFRANCA"/>
    <s v="440 CCT"/>
    <s v="HC"/>
    <s v="099035"/>
    <s v="SECTEUR BLANC"/>
  </r>
  <r>
    <n v="99032"/>
    <n v="50100793"/>
    <x v="0"/>
    <s v="REGION GRAND SUD"/>
    <x v="0"/>
    <s v="50100793"/>
    <s v="099032"/>
    <x v="1"/>
    <s v="E"/>
    <m/>
    <m/>
    <m/>
    <s v="SECTEUR BLANC"/>
    <m/>
    <m/>
    <m/>
    <m/>
    <m/>
    <m/>
    <m/>
    <d v="2024-10-01T00:00:00"/>
    <m/>
    <s v="05"/>
    <m/>
    <m/>
    <m/>
    <s v="418"/>
    <m/>
    <m/>
    <m/>
    <m/>
    <m/>
    <m/>
    <m/>
    <m/>
    <m/>
    <m/>
    <m/>
    <m/>
    <m/>
    <m/>
    <s v="FREDERIC MESTRE"/>
    <s v="071251"/>
    <s v="REGION GRAND SUD"/>
    <s v="190355"/>
    <s v="FABIO FRACASSETTI"/>
    <s v="100 IMD"/>
    <x v="9"/>
    <x v="9"/>
    <s v="189398"/>
    <s v="JEAN-FRANCOIS LANTERI"/>
    <s v="200 IMP"/>
    <x v="11"/>
    <x v="11"/>
    <s v="304782"/>
    <s v="JEREMY MYLY"/>
    <s v="440 CCT"/>
    <s v="HC"/>
    <s v="099032"/>
    <s v="SECTEUR BLANC"/>
  </r>
  <r>
    <n v="99024"/>
    <n v="50100792"/>
    <x v="0"/>
    <s v="REGION GRAND SUD"/>
    <x v="0"/>
    <s v="50100792"/>
    <s v="099024"/>
    <x v="1"/>
    <s v="E"/>
    <m/>
    <m/>
    <m/>
    <s v="SECTEUR BLANC"/>
    <m/>
    <m/>
    <m/>
    <m/>
    <m/>
    <m/>
    <m/>
    <d v="2024-10-01T00:00:00"/>
    <m/>
    <s v="05"/>
    <m/>
    <m/>
    <m/>
    <s v="051"/>
    <m/>
    <m/>
    <m/>
    <m/>
    <m/>
    <m/>
    <m/>
    <m/>
    <m/>
    <m/>
    <m/>
    <m/>
    <m/>
    <m/>
    <s v="FREDERIC MESTRE"/>
    <s v="071251"/>
    <s v="REGION GRAND SUD"/>
    <s v="304665"/>
    <s v="FABRIZIA LEGGER"/>
    <s v="100 IMD"/>
    <x v="4"/>
    <x v="4"/>
    <s v="175757"/>
    <s v="JOURDAN PRINCE"/>
    <s v="200 IMP"/>
    <x v="49"/>
    <x v="49"/>
    <s v="305387"/>
    <s v="VICTOR DUPARD"/>
    <s v="440 CCT"/>
    <s v="HC"/>
    <s v="099024"/>
    <s v="SECTEUR BLANC"/>
  </r>
  <r>
    <n v="99023"/>
    <n v="50100791"/>
    <x v="0"/>
    <s v="REGION GRAND SUD"/>
    <x v="0"/>
    <s v="50100791"/>
    <s v="099023"/>
    <x v="1"/>
    <s v="E"/>
    <m/>
    <m/>
    <m/>
    <s v="SECTEUR BLANC"/>
    <m/>
    <m/>
    <m/>
    <m/>
    <m/>
    <m/>
    <m/>
    <d v="2024-10-01T00:00:00"/>
    <m/>
    <s v="05"/>
    <m/>
    <m/>
    <m/>
    <s v="050"/>
    <m/>
    <m/>
    <m/>
    <m/>
    <m/>
    <m/>
    <m/>
    <m/>
    <m/>
    <m/>
    <m/>
    <m/>
    <m/>
    <m/>
    <s v="FREDERIC MESTRE"/>
    <s v="071251"/>
    <s v="REGION GRAND SUD"/>
    <s v="304665"/>
    <s v="FABRIZIA LEGGER"/>
    <s v="100 IMD"/>
    <x v="4"/>
    <x v="4"/>
    <s v="175757"/>
    <s v="JOURDAN PRINCE"/>
    <s v="200 IMP"/>
    <x v="49"/>
    <x v="49"/>
    <s v="305388"/>
    <s v="MICHAEL PIZARRO"/>
    <s v="441 CCTM"/>
    <s v="HC"/>
    <s v="099023"/>
    <s v="SECTEUR BLANC"/>
  </r>
  <r>
    <n v="99014"/>
    <n v="50100790"/>
    <x v="0"/>
    <s v="REGION GRAND SUD"/>
    <x v="0"/>
    <s v="50100790"/>
    <s v="099014"/>
    <x v="1"/>
    <s v="E"/>
    <m/>
    <m/>
    <m/>
    <s v="SECTEUR BLANC"/>
    <m/>
    <m/>
    <m/>
    <m/>
    <m/>
    <m/>
    <m/>
    <d v="2024-10-01T00:00:00"/>
    <m/>
    <s v="05"/>
    <m/>
    <m/>
    <m/>
    <s v="423"/>
    <m/>
    <m/>
    <m/>
    <m/>
    <m/>
    <m/>
    <m/>
    <m/>
    <m/>
    <m/>
    <m/>
    <m/>
    <m/>
    <m/>
    <s v="FREDERIC MESTRE"/>
    <s v="071251"/>
    <s v="REGION GRAND SUD"/>
    <s v="190355"/>
    <s v="FABIO FRACASSETTI"/>
    <s v="100 IMD"/>
    <x v="9"/>
    <x v="9"/>
    <s v="189398"/>
    <s v="JEAN-FRANCOIS LANTERI"/>
    <s v="200 IMP"/>
    <x v="11"/>
    <x v="11"/>
    <s v="303994"/>
    <s v="MAYEUL MEIFFREN"/>
    <s v="440 CCT"/>
    <s v="HC"/>
    <s v="099014"/>
    <s v="SECTEUR BLANC"/>
  </r>
  <r>
    <n v="99013"/>
    <n v="50100789"/>
    <x v="0"/>
    <s v="REGION GRAND SUD"/>
    <x v="0"/>
    <s v="50100789"/>
    <s v="099013"/>
    <x v="1"/>
    <s v="E"/>
    <m/>
    <m/>
    <m/>
    <s v="SECTEUR BLANC"/>
    <m/>
    <m/>
    <m/>
    <m/>
    <m/>
    <m/>
    <m/>
    <d v="2024-12-01T00:00:00"/>
    <m/>
    <s v="05"/>
    <m/>
    <m/>
    <m/>
    <s v="427"/>
    <m/>
    <m/>
    <m/>
    <m/>
    <m/>
    <m/>
    <m/>
    <m/>
    <m/>
    <m/>
    <m/>
    <m/>
    <m/>
    <m/>
    <s v="FREDERIC MESTRE"/>
    <s v="071251"/>
    <s v="REGION GRAND SUD"/>
    <s v="190355"/>
    <s v="FABIO FRACASSETTI"/>
    <s v="100 IMD"/>
    <x v="9"/>
    <x v="9"/>
    <m/>
    <m/>
    <m/>
    <x v="84"/>
    <x v="84"/>
    <s v="306142"/>
    <s v="KEVIN FRANCOIS LUBIN"/>
    <s v="445 CCA"/>
    <s v="HC"/>
    <s v="099013"/>
    <s v="SECTEUR BLANC"/>
  </r>
  <r>
    <n v="99012"/>
    <n v="50100788"/>
    <x v="0"/>
    <s v="REGION GRAND OUEST"/>
    <x v="0"/>
    <s v="50100788"/>
    <s v="099012"/>
    <x v="1"/>
    <s v="E"/>
    <m/>
    <m/>
    <m/>
    <s v="SECTEUR BLANC"/>
    <m/>
    <m/>
    <m/>
    <m/>
    <m/>
    <m/>
    <m/>
    <d v="2024-10-01T00:00:00"/>
    <m/>
    <s v="05"/>
    <m/>
    <m/>
    <m/>
    <s v="068"/>
    <m/>
    <m/>
    <m/>
    <m/>
    <m/>
    <m/>
    <m/>
    <m/>
    <m/>
    <m/>
    <m/>
    <m/>
    <m/>
    <m/>
    <s v="MATHIEU CHEMIN"/>
    <s v="071590"/>
    <s v="REGION GRAND OUEST"/>
    <s v="306176"/>
    <s v="BERENGERE CORVELLEC"/>
    <s v="100 IMD"/>
    <x v="31"/>
    <x v="31"/>
    <s v="305540"/>
    <s v="STEPHANE BARRE"/>
    <s v="200 IMP"/>
    <x v="51"/>
    <x v="51"/>
    <s v="169166"/>
    <s v="PATRICIA THUY BOUCHET-NGUYEN"/>
    <s v="386 IE"/>
    <s v="HC"/>
    <s v="099012"/>
    <s v="SECTEUR BLANC"/>
  </r>
  <r>
    <n v="99010"/>
    <n v="50100787"/>
    <x v="0"/>
    <s v="REGION CENTRE EST"/>
    <x v="0"/>
    <s v="50100787"/>
    <s v="099010"/>
    <x v="1"/>
    <s v="E"/>
    <m/>
    <m/>
    <m/>
    <s v="SECTEUR BLANC"/>
    <m/>
    <m/>
    <m/>
    <m/>
    <m/>
    <m/>
    <m/>
    <d v="2024-12-01T00:00:00"/>
    <m/>
    <s v="05"/>
    <m/>
    <m/>
    <m/>
    <s v="079"/>
    <m/>
    <m/>
    <m/>
    <m/>
    <m/>
    <m/>
    <m/>
    <m/>
    <m/>
    <m/>
    <m/>
    <m/>
    <m/>
    <m/>
    <s v="JEROME CARPANETTO"/>
    <s v="900582"/>
    <s v="REGION CENTRE EST"/>
    <s v="172115"/>
    <s v="GREGORY BACQUET"/>
    <s v="100 IMD"/>
    <x v="29"/>
    <x v="29"/>
    <s v="300266"/>
    <s v="JULIEN RAVEL"/>
    <s v="200 IMP"/>
    <x v="120"/>
    <x v="119"/>
    <s v="306349"/>
    <s v="EMELINE PAINVIN"/>
    <s v="386 IE"/>
    <s v="HC"/>
    <s v="099010"/>
    <s v="SECTEUR BLANC"/>
  </r>
  <r>
    <n v="99008"/>
    <n v="50100786"/>
    <x v="0"/>
    <s v="REGION CENTRE EST"/>
    <x v="0"/>
    <s v="50100786"/>
    <s v="099008"/>
    <x v="1"/>
    <s v="E"/>
    <m/>
    <m/>
    <m/>
    <s v="SECTEUR BLANC"/>
    <m/>
    <m/>
    <m/>
    <m/>
    <m/>
    <m/>
    <m/>
    <d v="2024-12-01T00:00:00"/>
    <m/>
    <s v="05"/>
    <m/>
    <m/>
    <m/>
    <s v="340"/>
    <m/>
    <m/>
    <m/>
    <m/>
    <m/>
    <m/>
    <m/>
    <m/>
    <m/>
    <m/>
    <m/>
    <m/>
    <m/>
    <m/>
    <s v="JEROME CARPANETTO"/>
    <s v="900582"/>
    <s v="REGION CENTRE EST"/>
    <s v="304393"/>
    <s v="NICOLAS THIALLET"/>
    <s v="100 IMD"/>
    <x v="36"/>
    <x v="36"/>
    <s v="303850"/>
    <s v="GAETAN BOISSON"/>
    <s v="200 IMP"/>
    <x v="81"/>
    <x v="81"/>
    <s v="177247"/>
    <s v="MICHEL JUNET"/>
    <s v="370 CC.E"/>
    <s v="HC"/>
    <s v="099008"/>
    <s v="SECTEUR BLANC"/>
  </r>
  <r>
    <n v="99007"/>
    <n v="50100785"/>
    <x v="0"/>
    <s v="REGION GRAND SUD"/>
    <x v="0"/>
    <s v="50100785"/>
    <s v="099007"/>
    <x v="1"/>
    <s v="E"/>
    <m/>
    <m/>
    <m/>
    <s v="SECTEUR BLANC"/>
    <m/>
    <m/>
    <m/>
    <m/>
    <m/>
    <m/>
    <m/>
    <d v="2024-07-01T00:00:00"/>
    <m/>
    <s v="05"/>
    <m/>
    <m/>
    <m/>
    <s v="655"/>
    <m/>
    <m/>
    <m/>
    <m/>
    <m/>
    <m/>
    <m/>
    <m/>
    <m/>
    <m/>
    <m/>
    <m/>
    <m/>
    <m/>
    <s v="FREDERIC MESTRE"/>
    <s v="071251"/>
    <s v="REGION GRAND SUD"/>
    <s v="186531"/>
    <s v="CHRISTOPHE CLEMENT"/>
    <s v="100 IMD"/>
    <x v="11"/>
    <x v="11"/>
    <m/>
    <m/>
    <m/>
    <x v="13"/>
    <x v="13"/>
    <s v="186534"/>
    <s v="MARIE CLAIRE FANCHON"/>
    <s v="390 CCEI"/>
    <s v="HC"/>
    <s v="099007"/>
    <s v="SECTEUR BLANC"/>
  </r>
  <r>
    <n v="99005"/>
    <n v="50100784"/>
    <x v="0"/>
    <s v="REGION GRAND SUD"/>
    <x v="0"/>
    <s v="50100784"/>
    <s v="099005"/>
    <x v="1"/>
    <s v="E"/>
    <m/>
    <m/>
    <m/>
    <s v="SECTEUR BLANC"/>
    <m/>
    <m/>
    <m/>
    <m/>
    <m/>
    <m/>
    <m/>
    <d v="2024-07-01T00:00:00"/>
    <m/>
    <s v="05"/>
    <m/>
    <m/>
    <m/>
    <s v="612"/>
    <m/>
    <m/>
    <m/>
    <m/>
    <m/>
    <m/>
    <m/>
    <m/>
    <m/>
    <m/>
    <m/>
    <m/>
    <m/>
    <m/>
    <s v="FREDERIC MESTRE"/>
    <s v="071251"/>
    <s v="REGION GRAND SUD"/>
    <s v="186531"/>
    <s v="CHRISTOPHE CLEMENT"/>
    <s v="100 IMD"/>
    <x v="11"/>
    <x v="11"/>
    <m/>
    <m/>
    <m/>
    <x v="13"/>
    <x v="13"/>
    <s v="301223"/>
    <s v="VERONIQUE RICAUD"/>
    <s v="370 CC.E"/>
    <s v="HC"/>
    <s v="099005"/>
    <s v="SECTEUR BLANC"/>
  </r>
  <r>
    <n v="99003"/>
    <n v="50100783"/>
    <x v="0"/>
    <s v="REGION GRAND SUD"/>
    <x v="0"/>
    <s v="50100783"/>
    <s v="099003"/>
    <x v="1"/>
    <s v="E"/>
    <m/>
    <m/>
    <m/>
    <s v="SECTEUR BLANC"/>
    <m/>
    <m/>
    <m/>
    <m/>
    <m/>
    <m/>
    <m/>
    <d v="2024-12-01T00:00:00"/>
    <m/>
    <s v="05"/>
    <m/>
    <m/>
    <m/>
    <s v="722"/>
    <m/>
    <m/>
    <m/>
    <m/>
    <m/>
    <m/>
    <m/>
    <m/>
    <m/>
    <m/>
    <m/>
    <m/>
    <m/>
    <m/>
    <s v="FREDERIC MESTRE"/>
    <s v="071251"/>
    <s v="REGION GRAND SUD"/>
    <s v="305131"/>
    <s v="BAPTISTE CHIKLI"/>
    <s v="100 IMD"/>
    <x v="12"/>
    <x v="12"/>
    <m/>
    <m/>
    <m/>
    <x v="44"/>
    <x v="44"/>
    <s v="300056"/>
    <s v="CHRISTIANE GASSE"/>
    <s v="440 CCT"/>
    <s v="HC"/>
    <s v="099003"/>
    <s v="SECTEUR BLANC"/>
  </r>
  <r>
    <n v="98998"/>
    <n v="50100782"/>
    <x v="0"/>
    <s v="REGION GRAND SUD"/>
    <x v="0"/>
    <s v="50100782"/>
    <s v="098998"/>
    <x v="1"/>
    <s v="E"/>
    <m/>
    <m/>
    <m/>
    <s v="SECTEUR BLANC"/>
    <m/>
    <m/>
    <m/>
    <m/>
    <m/>
    <m/>
    <m/>
    <d v="2024-10-01T00:00:00"/>
    <m/>
    <s v="05"/>
    <m/>
    <m/>
    <m/>
    <s v="473"/>
    <m/>
    <m/>
    <m/>
    <m/>
    <m/>
    <m/>
    <m/>
    <m/>
    <m/>
    <m/>
    <m/>
    <m/>
    <m/>
    <m/>
    <s v="FREDERIC MESTRE"/>
    <s v="071251"/>
    <s v="REGION GRAND SUD"/>
    <s v="190355"/>
    <s v="FABIO FRACASSETTI"/>
    <s v="100 IMD"/>
    <x v="9"/>
    <x v="9"/>
    <s v="304877"/>
    <s v="YOAN CENEDESE"/>
    <s v="200 IMP"/>
    <x v="10"/>
    <x v="10"/>
    <s v="300921"/>
    <s v="VIRGIL AUBERT"/>
    <s v="370 CC.E"/>
    <s v="HC"/>
    <s v="098998"/>
    <s v="SECTEUR BLANC"/>
  </r>
  <r>
    <n v="98993"/>
    <n v="50100781"/>
    <x v="0"/>
    <s v="REGION GRAND OUEST"/>
    <x v="0"/>
    <s v="50100781"/>
    <s v="098993"/>
    <x v="1"/>
    <s v="E"/>
    <m/>
    <m/>
    <m/>
    <s v="SECTEUR BLANC"/>
    <m/>
    <m/>
    <m/>
    <m/>
    <m/>
    <m/>
    <m/>
    <d v="2024-10-01T00:00:00"/>
    <m/>
    <s v="05"/>
    <m/>
    <m/>
    <m/>
    <s v="345"/>
    <m/>
    <m/>
    <m/>
    <m/>
    <m/>
    <m/>
    <m/>
    <m/>
    <m/>
    <m/>
    <m/>
    <m/>
    <m/>
    <m/>
    <s v="MATHIEU CHEMIN"/>
    <s v="071590"/>
    <s v="REGION GRAND OUEST"/>
    <s v="306176"/>
    <s v="BERENGERE CORVELLEC"/>
    <s v="100 IMD"/>
    <x v="31"/>
    <x v="31"/>
    <s v="172830"/>
    <s v="RICHARD PITON"/>
    <s v="200 IMP"/>
    <x v="55"/>
    <x v="55"/>
    <m/>
    <m/>
    <m/>
    <m/>
    <s v="098993"/>
    <s v="SECTEUR BLANC"/>
  </r>
  <r>
    <n v="98988"/>
    <n v="50100780"/>
    <x v="0"/>
    <s v="REGION GRAND SUD"/>
    <x v="0"/>
    <s v="50100780"/>
    <s v="098988"/>
    <x v="1"/>
    <s v="E"/>
    <m/>
    <m/>
    <m/>
    <s v="SECTEUR BLANC"/>
    <m/>
    <m/>
    <m/>
    <m/>
    <m/>
    <m/>
    <m/>
    <d v="2024-10-01T00:00:00"/>
    <m/>
    <s v="05"/>
    <m/>
    <m/>
    <m/>
    <s v="254"/>
    <m/>
    <m/>
    <m/>
    <m/>
    <m/>
    <m/>
    <m/>
    <m/>
    <m/>
    <m/>
    <m/>
    <m/>
    <m/>
    <m/>
    <s v="FREDERIC MESTRE"/>
    <s v="071251"/>
    <s v="REGION GRAND SUD"/>
    <s v="305931"/>
    <s v="JULIEN KARIGER"/>
    <s v="100 IMD"/>
    <x v="6"/>
    <x v="6"/>
    <m/>
    <m/>
    <m/>
    <x v="32"/>
    <x v="32"/>
    <s v="302571"/>
    <s v="MARIE CELINE SETZE"/>
    <s v="440 CCT"/>
    <s v="HC"/>
    <s v="098988"/>
    <s v="SECTEUR BLANC"/>
  </r>
  <r>
    <n v="98987"/>
    <n v="50100779"/>
    <x v="0"/>
    <s v="REGION GRAND OUEST"/>
    <x v="0"/>
    <s v="50100779"/>
    <s v="098987"/>
    <x v="1"/>
    <s v="E"/>
    <m/>
    <m/>
    <m/>
    <s v="SECTEUR BLANC"/>
    <m/>
    <m/>
    <m/>
    <m/>
    <m/>
    <m/>
    <m/>
    <d v="2024-12-01T00:00:00"/>
    <m/>
    <s v="05"/>
    <m/>
    <m/>
    <m/>
    <s v="344"/>
    <m/>
    <m/>
    <m/>
    <m/>
    <m/>
    <m/>
    <m/>
    <m/>
    <m/>
    <m/>
    <m/>
    <m/>
    <m/>
    <m/>
    <s v="MATHIEU CHEMIN"/>
    <s v="071590"/>
    <s v="REGION GRAND OUEST"/>
    <s v="170189"/>
    <s v="SEBASTIEN PLANCON"/>
    <s v="100 IMD"/>
    <x v="10"/>
    <x v="10"/>
    <s v="303261"/>
    <s v="ANTHONY AMIOT"/>
    <s v="200 IMP"/>
    <x v="12"/>
    <x v="12"/>
    <s v="306289"/>
    <s v="CYRIL DUEZ"/>
    <s v="445 CCA"/>
    <s v="HC"/>
    <s v="098987"/>
    <s v="SECTEUR BLANC"/>
  </r>
  <r>
    <n v="98980"/>
    <n v="50100778"/>
    <x v="0"/>
    <s v="REGION GRAND SUD"/>
    <x v="0"/>
    <s v="50100778"/>
    <s v="098980"/>
    <x v="1"/>
    <s v="E"/>
    <m/>
    <m/>
    <m/>
    <s v="SECTEUR BLANC"/>
    <m/>
    <m/>
    <m/>
    <m/>
    <m/>
    <m/>
    <m/>
    <d v="2024-10-01T00:00:00"/>
    <m/>
    <s v="05"/>
    <m/>
    <m/>
    <m/>
    <s v="411"/>
    <m/>
    <m/>
    <m/>
    <m/>
    <m/>
    <m/>
    <m/>
    <m/>
    <m/>
    <m/>
    <m/>
    <m/>
    <m/>
    <m/>
    <s v="FREDERIC MESTRE"/>
    <s v="071251"/>
    <s v="REGION GRAND SUD"/>
    <s v="190355"/>
    <s v="FABIO FRACASSETTI"/>
    <s v="100 IMD"/>
    <x v="9"/>
    <x v="9"/>
    <s v="189398"/>
    <s v="JEAN-FRANCOIS LANTERI"/>
    <s v="200 IMP"/>
    <x v="11"/>
    <x v="11"/>
    <s v="304146"/>
    <s v="THIBAUT ARNEODO"/>
    <s v="371 CCM.E"/>
    <s v="HC"/>
    <s v="098980"/>
    <s v="SECTEUR BLANC"/>
  </r>
  <r>
    <n v="98968"/>
    <n v="50100777"/>
    <x v="0"/>
    <s v="REGION GRAND SUD"/>
    <x v="0"/>
    <s v="50100777"/>
    <s v="098968"/>
    <x v="1"/>
    <s v="E"/>
    <m/>
    <m/>
    <m/>
    <s v="SECTEUR BLANC"/>
    <m/>
    <m/>
    <m/>
    <m/>
    <m/>
    <m/>
    <m/>
    <d v="2024-10-01T00:00:00"/>
    <m/>
    <s v="05"/>
    <m/>
    <m/>
    <m/>
    <s v="255"/>
    <m/>
    <m/>
    <m/>
    <m/>
    <m/>
    <m/>
    <m/>
    <m/>
    <m/>
    <m/>
    <m/>
    <m/>
    <m/>
    <m/>
    <s v="FREDERIC MESTRE"/>
    <s v="071251"/>
    <s v="REGION GRAND SUD"/>
    <s v="305931"/>
    <s v="JULIEN KARIGER"/>
    <s v="100 IMD"/>
    <x v="6"/>
    <x v="6"/>
    <s v="185879"/>
    <s v="SEBASTIEN FOURGERON"/>
    <s v="200 IMP"/>
    <x v="6"/>
    <x v="6"/>
    <s v="189966"/>
    <s v="LIONEL DONNADIEU"/>
    <s v="370 CC.E"/>
    <s v="HC"/>
    <s v="098968"/>
    <s v="SECTEUR BLANC"/>
  </r>
  <r>
    <n v="98967"/>
    <n v="50100776"/>
    <x v="0"/>
    <s v="REGION GRAND SUD"/>
    <x v="0"/>
    <s v="50100776"/>
    <s v="098967"/>
    <x v="1"/>
    <s v="E"/>
    <m/>
    <m/>
    <m/>
    <s v="SECTEUR BLANC"/>
    <m/>
    <m/>
    <m/>
    <m/>
    <m/>
    <m/>
    <m/>
    <d v="2024-10-01T00:00:00"/>
    <m/>
    <s v="05"/>
    <m/>
    <m/>
    <m/>
    <s v="384"/>
    <m/>
    <m/>
    <m/>
    <m/>
    <m/>
    <m/>
    <m/>
    <m/>
    <m/>
    <m/>
    <m/>
    <m/>
    <m/>
    <m/>
    <s v="FREDERIC MESTRE"/>
    <s v="071251"/>
    <s v="REGION GRAND SUD"/>
    <s v="305931"/>
    <s v="JULIEN KARIGER"/>
    <s v="100 IMD"/>
    <x v="6"/>
    <x v="6"/>
    <m/>
    <m/>
    <m/>
    <x v="32"/>
    <x v="32"/>
    <s v="300604"/>
    <s v="ANTHONY AUBERT"/>
    <s v="371 CCM.E"/>
    <s v="HC"/>
    <s v="098967"/>
    <s v="SECTEUR BLANC"/>
  </r>
  <r>
    <n v="98966"/>
    <n v="50100775"/>
    <x v="0"/>
    <s v="REGION GRAND OUEST"/>
    <x v="0"/>
    <s v="50100775"/>
    <s v="098966"/>
    <x v="1"/>
    <s v="E"/>
    <m/>
    <m/>
    <m/>
    <s v="SECTEUR BLANC"/>
    <m/>
    <m/>
    <m/>
    <m/>
    <m/>
    <m/>
    <m/>
    <d v="2024-10-01T00:00:00"/>
    <m/>
    <s v="05"/>
    <m/>
    <m/>
    <m/>
    <s v="067"/>
    <m/>
    <m/>
    <m/>
    <m/>
    <m/>
    <m/>
    <m/>
    <m/>
    <m/>
    <m/>
    <m/>
    <m/>
    <m/>
    <m/>
    <s v="MATHIEU CHEMIN"/>
    <s v="071590"/>
    <s v="REGION GRAND OUEST"/>
    <s v="306176"/>
    <s v="BERENGERE CORVELLEC"/>
    <s v="100 IMD"/>
    <x v="31"/>
    <x v="31"/>
    <s v="305540"/>
    <s v="STEPHANE BARRE"/>
    <s v="200 IMP"/>
    <x v="51"/>
    <x v="51"/>
    <m/>
    <m/>
    <m/>
    <m/>
    <s v="098966"/>
    <s v="SECTEUR BLANC"/>
  </r>
  <r>
    <n v="98956"/>
    <n v="50100774"/>
    <x v="0"/>
    <s v="REGION GRAND SUD"/>
    <x v="0"/>
    <s v="50100774"/>
    <s v="098956"/>
    <x v="1"/>
    <s v="E"/>
    <m/>
    <m/>
    <m/>
    <s v="SECTEUR BLANC"/>
    <m/>
    <m/>
    <m/>
    <m/>
    <m/>
    <m/>
    <m/>
    <d v="2024-07-01T00:00:00"/>
    <m/>
    <s v="05"/>
    <m/>
    <m/>
    <m/>
    <s v="339"/>
    <m/>
    <m/>
    <m/>
    <m/>
    <m/>
    <m/>
    <m/>
    <m/>
    <m/>
    <m/>
    <m/>
    <m/>
    <m/>
    <m/>
    <s v="FREDERIC MESTRE"/>
    <s v="071251"/>
    <s v="REGION GRAND SUD"/>
    <s v="193087"/>
    <s v="NICOLAS LEVEQUE"/>
    <s v="100 IMD"/>
    <x v="16"/>
    <x v="16"/>
    <s v="167187"/>
    <s v="CHRISTOPHE FOUILLOUSE"/>
    <s v="200 IMP"/>
    <x v="25"/>
    <x v="25"/>
    <s v="305647"/>
    <s v="JULIEN DEBARD"/>
    <s v="440 CCT"/>
    <s v="HC"/>
    <s v="098956"/>
    <s v="SECTEUR BLANC"/>
  </r>
  <r>
    <n v="98953"/>
    <n v="50100773"/>
    <x v="0"/>
    <s v="REGION GRAND SUD"/>
    <x v="0"/>
    <s v="50100773"/>
    <s v="098953"/>
    <x v="1"/>
    <s v="E"/>
    <m/>
    <m/>
    <m/>
    <s v="SECTEUR BLANC"/>
    <m/>
    <m/>
    <m/>
    <m/>
    <m/>
    <m/>
    <m/>
    <d v="2024-12-01T00:00:00"/>
    <m/>
    <s v="05"/>
    <m/>
    <m/>
    <m/>
    <s v="342"/>
    <m/>
    <m/>
    <m/>
    <m/>
    <m/>
    <m/>
    <m/>
    <m/>
    <m/>
    <m/>
    <m/>
    <m/>
    <m/>
    <m/>
    <s v="FREDERIC MESTRE"/>
    <s v="071251"/>
    <s v="REGION GRAND SUD"/>
    <s v="306077"/>
    <s v="JONATHAN THIEBAUD"/>
    <s v="100 IMD"/>
    <x v="26"/>
    <x v="26"/>
    <s v="305333"/>
    <s v="ALEXANDRE BALARDY"/>
    <s v="200 IMP"/>
    <x v="34"/>
    <x v="34"/>
    <s v="306393"/>
    <s v="JORDAN PONS"/>
    <s v="445 CCA"/>
    <s v="HC"/>
    <s v="098953"/>
    <s v="SECTEUR BLANC"/>
  </r>
  <r>
    <n v="98948"/>
    <n v="50100772"/>
    <x v="0"/>
    <s v="REGION GRAND OUEST"/>
    <x v="0"/>
    <s v="50100772"/>
    <s v="098948"/>
    <x v="1"/>
    <s v="E"/>
    <m/>
    <m/>
    <m/>
    <s v="SECTEUR BLANC"/>
    <m/>
    <m/>
    <m/>
    <m/>
    <m/>
    <m/>
    <m/>
    <d v="2024-11-01T00:00:00"/>
    <m/>
    <s v="05"/>
    <m/>
    <m/>
    <m/>
    <s v="340"/>
    <m/>
    <m/>
    <m/>
    <m/>
    <m/>
    <m/>
    <m/>
    <m/>
    <m/>
    <m/>
    <m/>
    <m/>
    <m/>
    <m/>
    <s v="MATHIEU CHEMIN"/>
    <s v="071590"/>
    <s v="REGION GRAND OUEST"/>
    <s v="306176"/>
    <s v="BERENGERE CORVELLEC"/>
    <s v="100 IMD"/>
    <x v="31"/>
    <x v="31"/>
    <s v="302611"/>
    <s v="ROMAIN ERNOULT"/>
    <s v="200 IMP"/>
    <x v="59"/>
    <x v="59"/>
    <s v="306420"/>
    <s v="ESTELLE COULON"/>
    <s v="445 CCA"/>
    <s v="HC"/>
    <s v="098948"/>
    <s v="SECTEUR BLANC"/>
  </r>
  <r>
    <n v="98944"/>
    <n v="50100771"/>
    <x v="0"/>
    <s v="REGION GRAND OUEST"/>
    <x v="0"/>
    <s v="50100771"/>
    <s v="098944"/>
    <x v="1"/>
    <s v="E"/>
    <m/>
    <m/>
    <m/>
    <s v="SECTEUR BLANC"/>
    <m/>
    <m/>
    <m/>
    <m/>
    <m/>
    <m/>
    <m/>
    <d v="2024-10-01T00:00:00"/>
    <m/>
    <s v="05"/>
    <m/>
    <m/>
    <m/>
    <s v="066"/>
    <m/>
    <m/>
    <m/>
    <m/>
    <m/>
    <m/>
    <m/>
    <m/>
    <m/>
    <m/>
    <m/>
    <m/>
    <m/>
    <m/>
    <s v="MATHIEU CHEMIN"/>
    <s v="071590"/>
    <s v="REGION GRAND OUEST"/>
    <s v="190433"/>
    <s v="JOHANN GUIHARD"/>
    <s v="100 IMD"/>
    <x v="13"/>
    <x v="13"/>
    <s v="191022"/>
    <s v="FLORENT FOURNIGAULT"/>
    <s v="200 IMP"/>
    <x v="15"/>
    <x v="15"/>
    <s v="300644"/>
    <s v="PAUL HIRBEC"/>
    <s v="386 IE"/>
    <s v="HC"/>
    <s v="098944"/>
    <s v="SECTEUR BLANC"/>
  </r>
  <r>
    <n v="98919"/>
    <n v="50100770"/>
    <x v="0"/>
    <s v="REGION CENTRE EST"/>
    <x v="0"/>
    <s v="50100770"/>
    <s v="098919"/>
    <x v="1"/>
    <s v="E"/>
    <m/>
    <m/>
    <m/>
    <s v="SECTEUR BLANC"/>
    <m/>
    <m/>
    <m/>
    <m/>
    <m/>
    <m/>
    <m/>
    <d v="2024-12-01T00:00:00"/>
    <m/>
    <s v="05"/>
    <m/>
    <m/>
    <m/>
    <s v="309"/>
    <m/>
    <m/>
    <m/>
    <m/>
    <m/>
    <m/>
    <m/>
    <m/>
    <m/>
    <m/>
    <m/>
    <m/>
    <m/>
    <m/>
    <s v="JEROME CARPANETTO"/>
    <s v="900582"/>
    <s v="REGION CENTRE EST"/>
    <s v="193601"/>
    <s v="PIERRICK MORTIER"/>
    <s v="100 IMD"/>
    <x v="30"/>
    <x v="30"/>
    <s v="172935"/>
    <s v="PATRICK HABAY"/>
    <s v="200 IMP"/>
    <x v="46"/>
    <x v="46"/>
    <s v="305771"/>
    <s v="CYRIL DHOUET"/>
    <s v="440 CCT"/>
    <s v="HC"/>
    <s v="098919"/>
    <s v="SECTEUR BLANC"/>
  </r>
  <r>
    <n v="98896"/>
    <n v="50100769"/>
    <x v="0"/>
    <s v="REGION CENTRE EST"/>
    <x v="0"/>
    <s v="50100769"/>
    <s v="098896"/>
    <x v="1"/>
    <s v="E"/>
    <m/>
    <m/>
    <m/>
    <s v="SECTEUR BLANC"/>
    <m/>
    <m/>
    <m/>
    <m/>
    <m/>
    <m/>
    <m/>
    <d v="2024-12-01T00:00:00"/>
    <m/>
    <s v="05"/>
    <m/>
    <m/>
    <m/>
    <s v="078"/>
    <m/>
    <m/>
    <m/>
    <m/>
    <m/>
    <m/>
    <m/>
    <m/>
    <m/>
    <m/>
    <m/>
    <m/>
    <m/>
    <m/>
    <s v="JEROME CARPANETTO"/>
    <s v="900582"/>
    <s v="REGION CENTRE EST"/>
    <s v="179897"/>
    <s v="SYLVAIN GATHELIER"/>
    <s v="100 IMD"/>
    <x v="22"/>
    <x v="22"/>
    <s v="304026"/>
    <s v="NICOLAS FOREST"/>
    <s v="200 IMP"/>
    <x v="96"/>
    <x v="96"/>
    <s v="306208"/>
    <s v="VINCENT HERGLE"/>
    <s v="440 CCT"/>
    <s v="HC"/>
    <s v="098896"/>
    <s v="SECTEUR BLANC"/>
  </r>
  <r>
    <n v="98890"/>
    <n v="50100767"/>
    <x v="0"/>
    <s v="REGION GRAND OUEST"/>
    <x v="0"/>
    <s v="50100767"/>
    <s v="098890"/>
    <x v="1"/>
    <s v="E"/>
    <m/>
    <m/>
    <m/>
    <s v="SECTEUR BLANC"/>
    <m/>
    <m/>
    <m/>
    <m/>
    <m/>
    <m/>
    <m/>
    <d v="2024-11-01T00:00:00"/>
    <m/>
    <s v="05"/>
    <m/>
    <m/>
    <m/>
    <s v="064"/>
    <m/>
    <m/>
    <m/>
    <m/>
    <m/>
    <m/>
    <m/>
    <m/>
    <m/>
    <m/>
    <m/>
    <m/>
    <m/>
    <m/>
    <s v="MATHIEU CHEMIN"/>
    <s v="071590"/>
    <s v="REGION GRAND OUEST"/>
    <s v="175115"/>
    <s v="PABLO LECOQ"/>
    <s v="100 IMD"/>
    <x v="27"/>
    <x v="27"/>
    <s v="302652"/>
    <s v="ARNAUD HOCHET"/>
    <s v="200 IMP"/>
    <x v="104"/>
    <x v="104"/>
    <s v="305474"/>
    <s v="MARTIN LETACONNOUX"/>
    <s v="440 CCT"/>
    <s v="HC"/>
    <s v="098890"/>
    <s v="SECTEUR BLANC"/>
  </r>
  <r>
    <n v="98881"/>
    <n v="50100766"/>
    <x v="0"/>
    <s v="REGION CENTRE EST"/>
    <x v="0"/>
    <s v="50100766"/>
    <s v="098881"/>
    <x v="1"/>
    <s v="E"/>
    <m/>
    <m/>
    <m/>
    <s v="SECTEUR BLANC"/>
    <m/>
    <m/>
    <m/>
    <m/>
    <m/>
    <m/>
    <m/>
    <d v="2024-12-01T00:00:00"/>
    <m/>
    <s v="05"/>
    <m/>
    <m/>
    <m/>
    <s v="338"/>
    <m/>
    <m/>
    <m/>
    <m/>
    <m/>
    <m/>
    <m/>
    <m/>
    <m/>
    <m/>
    <m/>
    <m/>
    <m/>
    <m/>
    <s v="JEROME CARPANETTO"/>
    <s v="900582"/>
    <s v="REGION CENTRE EST"/>
    <s v="305941"/>
    <s v="SAMUEL TRAGEL"/>
    <s v="100 IMD"/>
    <x v="14"/>
    <x v="14"/>
    <m/>
    <m/>
    <m/>
    <x v="16"/>
    <x v="16"/>
    <s v="306017"/>
    <s v="WILLIAM AYARI"/>
    <s v="440 CCT"/>
    <s v="HC"/>
    <s v="098881"/>
    <s v="SECTEUR BLANC"/>
  </r>
  <r>
    <n v="98878"/>
    <n v="50100765"/>
    <x v="0"/>
    <s v="REGION ILE DE FRANCE NORD"/>
    <x v="0"/>
    <s v="50100765"/>
    <s v="098878"/>
    <x v="1"/>
    <s v="E"/>
    <m/>
    <m/>
    <m/>
    <s v="SECTEUR BLANC"/>
    <m/>
    <m/>
    <m/>
    <m/>
    <m/>
    <m/>
    <m/>
    <d v="2024-11-01T00:00:00"/>
    <m/>
    <s v="05"/>
    <m/>
    <m/>
    <m/>
    <s v="213"/>
    <m/>
    <m/>
    <m/>
    <m/>
    <m/>
    <m/>
    <m/>
    <m/>
    <m/>
    <m/>
    <m/>
    <m/>
    <m/>
    <m/>
    <s v="CATHERINE BLANCKAERT"/>
    <s v="071030"/>
    <s v="REGION ILE DE FRANCE NORD"/>
    <s v="185551"/>
    <s v="BERNARD GERONIMI"/>
    <s v="100 IMD"/>
    <x v="17"/>
    <x v="17"/>
    <s v="302925"/>
    <s v="ALEXANDRE DELEMOTTE"/>
    <s v="200 IMP"/>
    <x v="82"/>
    <x v="82"/>
    <s v="193779"/>
    <s v="NICOLAS LEMAN"/>
    <s v="370 CC.E"/>
    <s v="HC"/>
    <s v="098878"/>
    <s v="SECTEUR BLANC"/>
  </r>
  <r>
    <n v="98875"/>
    <n v="50100764"/>
    <x v="0"/>
    <s v="REGION GRAND SUD"/>
    <x v="0"/>
    <s v="50100764"/>
    <s v="098875"/>
    <x v="1"/>
    <s v="E"/>
    <m/>
    <m/>
    <m/>
    <s v="SECTEUR BLANC"/>
    <m/>
    <m/>
    <m/>
    <m/>
    <m/>
    <m/>
    <m/>
    <d v="2024-12-01T00:00:00"/>
    <m/>
    <s v="05"/>
    <m/>
    <m/>
    <m/>
    <s v="339"/>
    <m/>
    <m/>
    <m/>
    <m/>
    <m/>
    <m/>
    <m/>
    <m/>
    <m/>
    <m/>
    <m/>
    <m/>
    <m/>
    <m/>
    <s v="FREDERIC MESTRE"/>
    <s v="071251"/>
    <s v="REGION GRAND SUD"/>
    <s v="306077"/>
    <s v="JONATHAN THIEBAUD"/>
    <s v="100 IMD"/>
    <x v="26"/>
    <x v="26"/>
    <s v="305395"/>
    <s v="LUDOVIC LE VERGE"/>
    <s v="200 IMP"/>
    <x v="77"/>
    <x v="77"/>
    <s v="305511"/>
    <s v="STEPHANIE REGNIER"/>
    <s v="441 CCTM"/>
    <s v="HC"/>
    <s v="098875"/>
    <s v="SECTEUR BLANC"/>
  </r>
  <r>
    <n v="98865"/>
    <n v="50100763"/>
    <x v="0"/>
    <s v="REGION GRAND SUD"/>
    <x v="0"/>
    <s v="50100763"/>
    <s v="098865"/>
    <x v="1"/>
    <s v="E"/>
    <m/>
    <m/>
    <m/>
    <s v="SECTEUR BLANC"/>
    <m/>
    <m/>
    <m/>
    <m/>
    <m/>
    <m/>
    <m/>
    <d v="2024-10-01T00:00:00"/>
    <m/>
    <s v="05"/>
    <m/>
    <m/>
    <m/>
    <s v="442"/>
    <m/>
    <m/>
    <m/>
    <m/>
    <m/>
    <m/>
    <m/>
    <m/>
    <m/>
    <m/>
    <m/>
    <m/>
    <m/>
    <m/>
    <s v="FREDERIC MESTRE"/>
    <s v="071251"/>
    <s v="REGION GRAND SUD"/>
    <s v="190355"/>
    <s v="FABIO FRACASSETTI"/>
    <s v="100 IMD"/>
    <x v="9"/>
    <x v="9"/>
    <m/>
    <m/>
    <m/>
    <x v="84"/>
    <x v="84"/>
    <s v="304891"/>
    <s v="CANDICE BOSQUET"/>
    <s v="440 CCT"/>
    <s v="HC"/>
    <s v="098865"/>
    <s v="SECTEUR BLANC"/>
  </r>
  <r>
    <n v="98861"/>
    <n v="50100762"/>
    <x v="0"/>
    <s v="REGION CENTRE EST"/>
    <x v="0"/>
    <s v="50100762"/>
    <s v="098861"/>
    <x v="1"/>
    <s v="E"/>
    <m/>
    <m/>
    <m/>
    <s v="SECTEUR BLANC"/>
    <m/>
    <m/>
    <m/>
    <m/>
    <m/>
    <m/>
    <m/>
    <d v="2024-12-01T00:00:00"/>
    <m/>
    <s v="05"/>
    <m/>
    <m/>
    <m/>
    <s v="077"/>
    <m/>
    <m/>
    <m/>
    <m/>
    <m/>
    <m/>
    <m/>
    <m/>
    <m/>
    <m/>
    <m/>
    <m/>
    <m/>
    <m/>
    <s v="JEROME CARPANETTO"/>
    <s v="900582"/>
    <s v="REGION CENTRE EST"/>
    <s v="172115"/>
    <s v="GREGORY BACQUET"/>
    <s v="100 IMD"/>
    <x v="29"/>
    <x v="29"/>
    <s v="300266"/>
    <s v="JULIEN RAVEL"/>
    <s v="200 IMP"/>
    <x v="120"/>
    <x v="119"/>
    <m/>
    <m/>
    <m/>
    <m/>
    <s v="098861"/>
    <s v="SECTEUR BLANC"/>
  </r>
  <r>
    <n v="98850"/>
    <n v="50100761"/>
    <x v="0"/>
    <s v="REGION GRAND SUD"/>
    <x v="0"/>
    <s v="50100761"/>
    <s v="098850"/>
    <x v="1"/>
    <s v="E"/>
    <m/>
    <m/>
    <m/>
    <s v="SECTEUR BLANC"/>
    <m/>
    <m/>
    <m/>
    <m/>
    <m/>
    <m/>
    <m/>
    <d v="2024-10-01T00:00:00"/>
    <m/>
    <s v="05"/>
    <m/>
    <m/>
    <m/>
    <s v="412"/>
    <m/>
    <m/>
    <m/>
    <m/>
    <m/>
    <m/>
    <m/>
    <m/>
    <m/>
    <m/>
    <m/>
    <m/>
    <m/>
    <m/>
    <s v="FREDERIC MESTRE"/>
    <s v="071251"/>
    <s v="REGION GRAND SUD"/>
    <s v="190355"/>
    <s v="FABIO FRACASSETTI"/>
    <s v="100 IMD"/>
    <x v="9"/>
    <x v="9"/>
    <s v="189398"/>
    <s v="JEAN-FRANCOIS LANTERI"/>
    <s v="200 IMP"/>
    <x v="11"/>
    <x v="11"/>
    <s v="179059"/>
    <s v="MICHEL MAGNALDI"/>
    <s v="440 CCT"/>
    <s v="HC"/>
    <s v="098850"/>
    <s v="SECTEUR BLANC"/>
  </r>
  <r>
    <n v="98848"/>
    <n v="50100760"/>
    <x v="0"/>
    <s v="REGION ILE DE FRANCE NORD"/>
    <x v="0"/>
    <s v="50100760"/>
    <s v="098848"/>
    <x v="1"/>
    <s v="E"/>
    <m/>
    <m/>
    <m/>
    <s v="SECTEUR BLANC"/>
    <m/>
    <m/>
    <m/>
    <m/>
    <m/>
    <m/>
    <m/>
    <d v="2024-12-01T00:00:00"/>
    <m/>
    <s v="05"/>
    <m/>
    <m/>
    <m/>
    <s v="693"/>
    <m/>
    <m/>
    <m/>
    <m/>
    <m/>
    <m/>
    <m/>
    <m/>
    <m/>
    <m/>
    <m/>
    <m/>
    <m/>
    <m/>
    <s v="CATHERINE BLANCKAERT"/>
    <s v="071030"/>
    <s v="REGION ILE DE FRANCE NORD"/>
    <s v="305330"/>
    <s v="NICOLAS PHILIPPE"/>
    <s v="100 IMD"/>
    <x v="8"/>
    <x v="8"/>
    <s v="305490"/>
    <s v="JOHANN CARLIER"/>
    <s v="200 IMP"/>
    <x v="106"/>
    <x v="106"/>
    <m/>
    <m/>
    <m/>
    <m/>
    <s v="098848"/>
    <s v="SECTEUR BLANC"/>
  </r>
  <r>
    <n v="98844"/>
    <n v="50100759"/>
    <x v="0"/>
    <s v="REGION ILE DE FRANCE NORD"/>
    <x v="0"/>
    <s v="50100759"/>
    <s v="098844"/>
    <x v="1"/>
    <s v="E"/>
    <m/>
    <m/>
    <m/>
    <s v="SECTEUR BLANC"/>
    <m/>
    <m/>
    <m/>
    <m/>
    <m/>
    <m/>
    <m/>
    <d v="2024-12-01T00:00:00"/>
    <m/>
    <s v="05"/>
    <m/>
    <m/>
    <m/>
    <s v="308"/>
    <m/>
    <m/>
    <m/>
    <m/>
    <m/>
    <m/>
    <m/>
    <m/>
    <m/>
    <m/>
    <m/>
    <m/>
    <m/>
    <m/>
    <s v="CATHERINE BLANCKAERT"/>
    <s v="071030"/>
    <s v="REGION ILE DE FRANCE NORD"/>
    <s v="302041"/>
    <s v="DAPHNEE JULLION"/>
    <s v="100 IMD"/>
    <x v="1"/>
    <x v="1"/>
    <s v="303397"/>
    <s v="BRICE DENEUX"/>
    <s v="200 IMP"/>
    <x v="74"/>
    <x v="74"/>
    <m/>
    <m/>
    <m/>
    <m/>
    <s v="098844"/>
    <s v="SECTEUR BLANC"/>
  </r>
  <r>
    <n v="98839"/>
    <n v="50100758"/>
    <x v="0"/>
    <s v="REGION GRAND SUD"/>
    <x v="0"/>
    <s v="50100758"/>
    <s v="098839"/>
    <x v="1"/>
    <s v="E"/>
    <m/>
    <m/>
    <m/>
    <s v="SECTEUR BLANC"/>
    <m/>
    <m/>
    <m/>
    <m/>
    <m/>
    <m/>
    <m/>
    <d v="2024-11-01T00:00:00"/>
    <m/>
    <s v="05"/>
    <m/>
    <m/>
    <m/>
    <s v="447"/>
    <m/>
    <m/>
    <m/>
    <m/>
    <m/>
    <m/>
    <m/>
    <m/>
    <m/>
    <m/>
    <m/>
    <m/>
    <m/>
    <m/>
    <s v="FREDERIC MESTRE"/>
    <s v="071251"/>
    <s v="REGION GRAND SUD"/>
    <s v="190355"/>
    <s v="FABIO FRACASSETTI"/>
    <s v="100 IMD"/>
    <x v="9"/>
    <x v="9"/>
    <s v="189398"/>
    <s v="JEAN-FRANCOIS LANTERI"/>
    <s v="200 IMP"/>
    <x v="11"/>
    <x v="11"/>
    <s v="306408"/>
    <s v="JEAN PHILIPPE LAVIGNE"/>
    <s v="445 CCA"/>
    <s v="HC"/>
    <s v="098839"/>
    <s v="SECTEUR BLANC"/>
  </r>
  <r>
    <n v="98836"/>
    <n v="50100757"/>
    <x v="0"/>
    <s v="REGION GRAND OUEST"/>
    <x v="0"/>
    <s v="50100757"/>
    <s v="098836"/>
    <x v="1"/>
    <s v="E"/>
    <m/>
    <m/>
    <m/>
    <s v="SECTEUR BLANC"/>
    <m/>
    <m/>
    <m/>
    <m/>
    <m/>
    <m/>
    <m/>
    <d v="2024-12-01T00:00:00"/>
    <m/>
    <s v="05"/>
    <m/>
    <m/>
    <m/>
    <s v="668"/>
    <m/>
    <m/>
    <m/>
    <m/>
    <m/>
    <m/>
    <m/>
    <m/>
    <m/>
    <m/>
    <m/>
    <m/>
    <m/>
    <m/>
    <s v="MATHIEU CHEMIN"/>
    <s v="071590"/>
    <s v="REGION GRAND OUEST"/>
    <s v="305493"/>
    <s v="AURELIE DEVILLIER"/>
    <s v="100 IMD"/>
    <x v="38"/>
    <x v="38"/>
    <s v="301609"/>
    <s v="MIKAEL DEBAIN"/>
    <s v="200 IMP"/>
    <x v="87"/>
    <x v="87"/>
    <m/>
    <m/>
    <m/>
    <m/>
    <s v="098836"/>
    <s v="SECTEUR BLANC"/>
  </r>
  <r>
    <n v="98828"/>
    <n v="50100756"/>
    <x v="0"/>
    <s v="REGION GRAND SUD"/>
    <x v="0"/>
    <s v="50100756"/>
    <s v="098828"/>
    <x v="1"/>
    <s v="E"/>
    <m/>
    <m/>
    <m/>
    <s v="SECTEUR BLANC"/>
    <m/>
    <m/>
    <m/>
    <m/>
    <m/>
    <m/>
    <m/>
    <d v="2024-07-01T00:00:00"/>
    <m/>
    <s v="05"/>
    <m/>
    <m/>
    <m/>
    <s v="337"/>
    <m/>
    <m/>
    <m/>
    <m/>
    <m/>
    <m/>
    <m/>
    <m/>
    <m/>
    <m/>
    <m/>
    <m/>
    <m/>
    <m/>
    <s v="FREDERIC MESTRE"/>
    <s v="071251"/>
    <s v="REGION GRAND SUD"/>
    <s v="193087"/>
    <s v="NICOLAS LEVEQUE"/>
    <s v="100 IMD"/>
    <x v="16"/>
    <x v="16"/>
    <s v="300625"/>
    <s v="JOHANN CLEMENT"/>
    <s v="200 IMP"/>
    <x v="111"/>
    <x v="111"/>
    <s v="161125"/>
    <s v="DOMENICO TARRICONE"/>
    <s v="386 IE"/>
    <s v="HC"/>
    <s v="098828"/>
    <s v="SECTEUR BLANC"/>
  </r>
  <r>
    <n v="98816"/>
    <n v="50100755"/>
    <x v="0"/>
    <s v="REGION CENTRE EST"/>
    <x v="0"/>
    <s v="50100755"/>
    <s v="098816"/>
    <x v="1"/>
    <s v="E"/>
    <m/>
    <m/>
    <m/>
    <s v="SECTEUR BLANC"/>
    <m/>
    <m/>
    <m/>
    <m/>
    <m/>
    <m/>
    <m/>
    <d v="2024-12-01T00:00:00"/>
    <m/>
    <s v="05"/>
    <m/>
    <m/>
    <m/>
    <s v="336"/>
    <m/>
    <m/>
    <m/>
    <m/>
    <m/>
    <m/>
    <m/>
    <m/>
    <m/>
    <m/>
    <m/>
    <m/>
    <m/>
    <m/>
    <s v="JEROME CARPANETTO"/>
    <s v="900582"/>
    <s v="REGION CENTRE EST"/>
    <s v="304393"/>
    <s v="NICOLAS THIALLET"/>
    <s v="100 IMD"/>
    <x v="36"/>
    <x v="36"/>
    <s v="304557"/>
    <s v="BENJAMIN PINGUET"/>
    <s v="200 IMP"/>
    <x v="64"/>
    <x v="64"/>
    <s v="305251"/>
    <s v="JESSICA BLANC"/>
    <s v="440 CCT"/>
    <s v="HC"/>
    <s v="098816"/>
    <s v="SECTEUR BLANC"/>
  </r>
  <r>
    <n v="98810"/>
    <n v="50100754"/>
    <x v="0"/>
    <s v="REGION ILE DE FRANCE NORD"/>
    <x v="0"/>
    <s v="50100754"/>
    <s v="098810"/>
    <x v="1"/>
    <s v="E"/>
    <m/>
    <m/>
    <m/>
    <s v="SECTEUR BLANC"/>
    <m/>
    <m/>
    <m/>
    <m/>
    <m/>
    <m/>
    <m/>
    <d v="2024-11-01T00:00:00"/>
    <m/>
    <s v="05"/>
    <m/>
    <m/>
    <m/>
    <s v="616"/>
    <m/>
    <m/>
    <m/>
    <m/>
    <m/>
    <m/>
    <m/>
    <m/>
    <m/>
    <m/>
    <m/>
    <m/>
    <m/>
    <m/>
    <s v="CATHERINE BLANCKAERT"/>
    <s v="071030"/>
    <s v="REGION ILE DE FRANCE NORD"/>
    <s v="185551"/>
    <s v="BERNARD GERONIMI"/>
    <s v="100 IMD"/>
    <x v="17"/>
    <x v="17"/>
    <s v="300377"/>
    <s v="AURORE WICART"/>
    <s v="200 IMP"/>
    <x v="23"/>
    <x v="23"/>
    <s v="306094"/>
    <s v="JOSHUA VIELOTTE"/>
    <s v="440 CCT"/>
    <s v="HC"/>
    <s v="098810"/>
    <s v="SECTEUR BLANC"/>
  </r>
  <r>
    <n v="98792"/>
    <n v="50100753"/>
    <x v="0"/>
    <s v="REGION CENTRE EST"/>
    <x v="0"/>
    <s v="50100753"/>
    <s v="098792"/>
    <x v="1"/>
    <s v="E"/>
    <m/>
    <m/>
    <m/>
    <s v="SECTEUR BLANC"/>
    <m/>
    <m/>
    <m/>
    <m/>
    <m/>
    <m/>
    <m/>
    <d v="2024-12-01T00:00:00"/>
    <m/>
    <s v="05"/>
    <m/>
    <m/>
    <m/>
    <s v="335"/>
    <m/>
    <m/>
    <m/>
    <m/>
    <m/>
    <m/>
    <m/>
    <m/>
    <m/>
    <m/>
    <m/>
    <m/>
    <m/>
    <m/>
    <s v="JEROME CARPANETTO"/>
    <s v="900582"/>
    <s v="REGION CENTRE EST"/>
    <s v="304393"/>
    <s v="NICOLAS THIALLET"/>
    <s v="100 IMD"/>
    <x v="36"/>
    <x v="36"/>
    <s v="303850"/>
    <s v="GAETAN BOISSON"/>
    <s v="200 IMP"/>
    <x v="81"/>
    <x v="81"/>
    <s v="305213"/>
    <s v="CONSTANT CARACCIO"/>
    <s v="440 CCT"/>
    <s v="HC"/>
    <s v="098792"/>
    <s v="SECTEUR BLANC"/>
  </r>
  <r>
    <n v="98791"/>
    <n v="50100752"/>
    <x v="0"/>
    <s v="REGION GRAND SUD"/>
    <x v="0"/>
    <s v="50100752"/>
    <s v="098791"/>
    <x v="1"/>
    <s v="E"/>
    <m/>
    <m/>
    <m/>
    <s v="SECTEUR BLANC"/>
    <m/>
    <m/>
    <m/>
    <m/>
    <m/>
    <m/>
    <m/>
    <d v="2024-07-01T00:00:00"/>
    <m/>
    <s v="05"/>
    <m/>
    <m/>
    <m/>
    <s v="334"/>
    <m/>
    <m/>
    <m/>
    <m/>
    <m/>
    <m/>
    <m/>
    <m/>
    <m/>
    <m/>
    <m/>
    <m/>
    <m/>
    <m/>
    <s v="FREDERIC MESTRE"/>
    <s v="071251"/>
    <s v="REGION GRAND SUD"/>
    <s v="193087"/>
    <s v="NICOLAS LEVEQUE"/>
    <s v="100 IMD"/>
    <x v="16"/>
    <x v="16"/>
    <s v="305596"/>
    <s v="SOLENE ANIN"/>
    <s v="200 IMP"/>
    <x v="22"/>
    <x v="22"/>
    <s v="304101"/>
    <s v="ANTOINE VIGIER"/>
    <s v="440 CCT"/>
    <s v="HC"/>
    <s v="098791"/>
    <s v="SECTEUR BLANC"/>
  </r>
  <r>
    <n v="98785"/>
    <n v="50100751"/>
    <x v="0"/>
    <s v="REGION GRAND OUEST"/>
    <x v="0"/>
    <s v="50100751"/>
    <s v="098785"/>
    <x v="1"/>
    <s v="E"/>
    <m/>
    <m/>
    <m/>
    <s v="SECTEUR BLANC"/>
    <m/>
    <m/>
    <m/>
    <m/>
    <m/>
    <m/>
    <m/>
    <d v="2024-11-01T00:00:00"/>
    <m/>
    <s v="05"/>
    <m/>
    <m/>
    <m/>
    <s v="148"/>
    <m/>
    <m/>
    <m/>
    <m/>
    <m/>
    <m/>
    <m/>
    <m/>
    <m/>
    <m/>
    <m/>
    <m/>
    <m/>
    <m/>
    <s v="MATHIEU CHEMIN"/>
    <s v="071590"/>
    <s v="REGION GRAND OUEST"/>
    <s v="306306"/>
    <s v="FLAVIEN QUIROSA"/>
    <s v="100 IMD"/>
    <x v="35"/>
    <x v="35"/>
    <s v="304137"/>
    <s v="STEVIE SALOME"/>
    <s v="200 IMP"/>
    <x v="60"/>
    <x v="60"/>
    <s v="158196"/>
    <s v="JACKY CAILLAUD"/>
    <s v="440 CCT"/>
    <s v="HC"/>
    <s v="098785"/>
    <s v="SECTEUR BLANC"/>
  </r>
  <r>
    <n v="98780"/>
    <n v="50100750"/>
    <x v="0"/>
    <s v="REGION ILE DE FRANCE NORD"/>
    <x v="0"/>
    <s v="50100750"/>
    <s v="098780"/>
    <x v="1"/>
    <s v="E"/>
    <m/>
    <m/>
    <m/>
    <s v="SECTEUR BLANC"/>
    <m/>
    <m/>
    <m/>
    <m/>
    <m/>
    <m/>
    <m/>
    <d v="2024-12-01T00:00:00"/>
    <m/>
    <s v="05"/>
    <m/>
    <m/>
    <m/>
    <s v="710"/>
    <m/>
    <m/>
    <m/>
    <m/>
    <m/>
    <m/>
    <m/>
    <m/>
    <m/>
    <m/>
    <m/>
    <m/>
    <m/>
    <m/>
    <s v="CATHERINE BLANCKAERT"/>
    <s v="071030"/>
    <s v="REGION ILE DE FRANCE NORD"/>
    <s v="301703"/>
    <s v="JONATHAN HENNICOTTE"/>
    <s v="100 IMD"/>
    <x v="34"/>
    <x v="34"/>
    <s v="192803"/>
    <s v="CENDRINE MAGRE"/>
    <s v="200 IMP"/>
    <x v="122"/>
    <x v="120"/>
    <m/>
    <m/>
    <m/>
    <m/>
    <s v="098780"/>
    <s v="SECTEUR BLANC"/>
  </r>
  <r>
    <n v="98774"/>
    <n v="50100749"/>
    <x v="0"/>
    <s v="REGION ILE DE FRANCE NORD"/>
    <x v="0"/>
    <s v="50100749"/>
    <s v="098774"/>
    <x v="1"/>
    <s v="E"/>
    <m/>
    <m/>
    <m/>
    <s v="SECTEUR BLANC"/>
    <m/>
    <m/>
    <m/>
    <m/>
    <m/>
    <m/>
    <m/>
    <d v="2024-12-01T00:00:00"/>
    <m/>
    <s v="05"/>
    <m/>
    <m/>
    <m/>
    <s v="735"/>
    <m/>
    <m/>
    <m/>
    <m/>
    <m/>
    <m/>
    <m/>
    <m/>
    <m/>
    <m/>
    <m/>
    <m/>
    <m/>
    <m/>
    <s v="CATHERINE BLANCKAERT"/>
    <s v="071030"/>
    <s v="REGION ILE DE FRANCE NORD"/>
    <s v="301703"/>
    <s v="JONATHAN HENNICOTTE"/>
    <s v="100 IMD"/>
    <x v="34"/>
    <x v="34"/>
    <s v="193607"/>
    <s v="ANTHONY ZAPPARATA"/>
    <s v="200 IMP"/>
    <x v="58"/>
    <x v="58"/>
    <s v="160103"/>
    <s v="CHRISTOPHE DELAHAYE"/>
    <s v="440 CCT"/>
    <s v="HC"/>
    <s v="098774"/>
    <s v="SECTEUR BLANC"/>
  </r>
  <r>
    <n v="98763"/>
    <n v="50100748"/>
    <x v="0"/>
    <s v="REGION GRAND OUEST"/>
    <x v="0"/>
    <s v="50100748"/>
    <s v="098763"/>
    <x v="1"/>
    <s v="E"/>
    <m/>
    <m/>
    <m/>
    <s v="SECTEUR BLANC"/>
    <m/>
    <m/>
    <m/>
    <m/>
    <m/>
    <m/>
    <m/>
    <d v="2024-10-01T00:00:00"/>
    <m/>
    <s v="05"/>
    <m/>
    <m/>
    <m/>
    <s v="338"/>
    <m/>
    <m/>
    <m/>
    <m/>
    <m/>
    <m/>
    <m/>
    <m/>
    <m/>
    <m/>
    <m/>
    <m/>
    <m/>
    <m/>
    <s v="MATHIEU CHEMIN"/>
    <s v="071590"/>
    <s v="REGION GRAND OUEST"/>
    <s v="170189"/>
    <s v="SEBASTIEN PLANCON"/>
    <s v="100 IMD"/>
    <x v="10"/>
    <x v="10"/>
    <s v="188975"/>
    <s v="JONATHAN DEMINGUET"/>
    <s v="200 IMP"/>
    <x v="54"/>
    <x v="54"/>
    <m/>
    <m/>
    <m/>
    <m/>
    <s v="098763"/>
    <s v="SECTEUR BLANC"/>
  </r>
  <r>
    <n v="98754"/>
    <n v="50100747"/>
    <x v="0"/>
    <s v="REGION GRAND SUD"/>
    <x v="0"/>
    <s v="50100747"/>
    <s v="098754"/>
    <x v="1"/>
    <s v="E"/>
    <m/>
    <m/>
    <m/>
    <s v="SECTEUR BLANC"/>
    <m/>
    <m/>
    <m/>
    <m/>
    <m/>
    <m/>
    <m/>
    <d v="2024-12-01T00:00:00"/>
    <m/>
    <s v="05"/>
    <m/>
    <m/>
    <m/>
    <s v="337"/>
    <m/>
    <m/>
    <m/>
    <m/>
    <m/>
    <m/>
    <m/>
    <m/>
    <m/>
    <m/>
    <m/>
    <m/>
    <m/>
    <m/>
    <s v="FREDERIC MESTRE"/>
    <s v="071251"/>
    <s v="REGION GRAND SUD"/>
    <s v="306077"/>
    <s v="JONATHAN THIEBAUD"/>
    <s v="100 IMD"/>
    <x v="26"/>
    <x v="26"/>
    <s v="305395"/>
    <s v="LUDOVIC LE VERGE"/>
    <s v="200 IMP"/>
    <x v="77"/>
    <x v="77"/>
    <s v="304768"/>
    <s v="CECILE BOIAGO"/>
    <s v="440 CCT"/>
    <s v="HC"/>
    <s v="098754"/>
    <s v="SECTEUR BLANC"/>
  </r>
  <r>
    <n v="98751"/>
    <n v="50100746"/>
    <x v="0"/>
    <s v="REGION CENTRE EST"/>
    <x v="0"/>
    <s v="50100746"/>
    <s v="098751"/>
    <x v="1"/>
    <s v="E"/>
    <m/>
    <m/>
    <m/>
    <s v="SECTEUR BLANC"/>
    <m/>
    <m/>
    <m/>
    <m/>
    <m/>
    <m/>
    <m/>
    <d v="2024-12-01T00:00:00"/>
    <m/>
    <s v="05"/>
    <m/>
    <m/>
    <m/>
    <s v="195"/>
    <m/>
    <m/>
    <m/>
    <m/>
    <m/>
    <m/>
    <m/>
    <m/>
    <m/>
    <m/>
    <m/>
    <m/>
    <m/>
    <m/>
    <s v="JEROME CARPANETTO"/>
    <s v="900582"/>
    <s v="REGION CENTRE EST"/>
    <s v="182240"/>
    <s v="FREDERIC MARTINELLI"/>
    <s v="100 IMD"/>
    <x v="2"/>
    <x v="2"/>
    <s v="305466"/>
    <s v="ANTHONY COLAS"/>
    <s v="200 IMP"/>
    <x v="2"/>
    <x v="2"/>
    <m/>
    <m/>
    <m/>
    <m/>
    <s v="098751"/>
    <s v="SECTEUR BLANC"/>
  </r>
  <r>
    <n v="98740"/>
    <n v="50100745"/>
    <x v="0"/>
    <s v="REGION GRAND SUD"/>
    <x v="0"/>
    <s v="50100745"/>
    <s v="098740"/>
    <x v="1"/>
    <s v="E"/>
    <m/>
    <m/>
    <m/>
    <s v="SECTEUR BLANC"/>
    <m/>
    <m/>
    <m/>
    <m/>
    <m/>
    <m/>
    <m/>
    <d v="2024-10-01T00:00:00"/>
    <m/>
    <s v="05"/>
    <m/>
    <m/>
    <m/>
    <s v="046"/>
    <m/>
    <m/>
    <m/>
    <m/>
    <m/>
    <m/>
    <m/>
    <m/>
    <m/>
    <m/>
    <m/>
    <m/>
    <m/>
    <m/>
    <s v="FREDERIC MESTRE"/>
    <s v="071251"/>
    <s v="REGION GRAND SUD"/>
    <s v="304665"/>
    <s v="FABRIZIA LEGGER"/>
    <s v="100 IMD"/>
    <x v="4"/>
    <x v="4"/>
    <s v="305062"/>
    <s v="MARIE DELRANC"/>
    <s v="200 IMP"/>
    <x v="38"/>
    <x v="38"/>
    <s v="301351"/>
    <s v="JESSICA ROSSO"/>
    <s v="440 CCT"/>
    <s v="HC"/>
    <s v="098740"/>
    <s v="SECTEUR BLANC"/>
  </r>
  <r>
    <n v="98736"/>
    <n v="50100744"/>
    <x v="0"/>
    <s v="REGION GRAND SUD"/>
    <x v="0"/>
    <s v="50100744"/>
    <s v="098736"/>
    <x v="1"/>
    <s v="E"/>
    <m/>
    <m/>
    <m/>
    <s v="SECTEUR BLANC"/>
    <m/>
    <m/>
    <m/>
    <m/>
    <m/>
    <m/>
    <m/>
    <d v="2024-10-01T00:00:00"/>
    <m/>
    <s v="05"/>
    <m/>
    <m/>
    <m/>
    <s v="045"/>
    <m/>
    <m/>
    <m/>
    <m/>
    <m/>
    <m/>
    <m/>
    <m/>
    <m/>
    <m/>
    <m/>
    <m/>
    <m/>
    <m/>
    <s v="FREDERIC MESTRE"/>
    <s v="071251"/>
    <s v="REGION GRAND SUD"/>
    <s v="304665"/>
    <s v="FABRIZIA LEGGER"/>
    <s v="100 IMD"/>
    <x v="4"/>
    <x v="4"/>
    <s v="305062"/>
    <s v="MARIE DELRANC"/>
    <s v="200 IMP"/>
    <x v="38"/>
    <x v="38"/>
    <s v="160299"/>
    <s v="PASCAL MARTIN"/>
    <s v="370 CC.E"/>
    <s v="HC"/>
    <s v="098736"/>
    <s v="SECTEUR BLANC"/>
  </r>
  <r>
    <n v="98731"/>
    <n v="50100743"/>
    <x v="0"/>
    <s v="REGION GRAND SUD"/>
    <x v="0"/>
    <s v="50100743"/>
    <s v="098731"/>
    <x v="1"/>
    <s v="E"/>
    <m/>
    <m/>
    <m/>
    <s v="SECTEUR BLANC"/>
    <m/>
    <m/>
    <m/>
    <m/>
    <m/>
    <m/>
    <m/>
    <d v="2024-10-01T00:00:00"/>
    <m/>
    <s v="05"/>
    <m/>
    <m/>
    <m/>
    <s v="475"/>
    <m/>
    <m/>
    <m/>
    <m/>
    <m/>
    <m/>
    <m/>
    <m/>
    <m/>
    <m/>
    <m/>
    <m/>
    <m/>
    <m/>
    <s v="FREDERIC MESTRE"/>
    <s v="071251"/>
    <s v="REGION GRAND SUD"/>
    <s v="190355"/>
    <s v="FABIO FRACASSETTI"/>
    <s v="100 IMD"/>
    <x v="9"/>
    <x v="9"/>
    <s v="304877"/>
    <s v="YOAN CENEDESE"/>
    <s v="200 IMP"/>
    <x v="10"/>
    <x v="10"/>
    <s v="304158"/>
    <s v="FRANCK CASTRONOVO"/>
    <s v="440 CCT"/>
    <s v="HC"/>
    <s v="098731"/>
    <s v="SECTEUR BLANC"/>
  </r>
  <r>
    <n v="98728"/>
    <n v="50100742"/>
    <x v="0"/>
    <s v="REGION GRAND SUD"/>
    <x v="0"/>
    <s v="50100742"/>
    <s v="098728"/>
    <x v="1"/>
    <s v="E"/>
    <m/>
    <m/>
    <m/>
    <s v="SECTEUR BLANC"/>
    <m/>
    <m/>
    <m/>
    <m/>
    <m/>
    <m/>
    <m/>
    <d v="2024-10-01T00:00:00"/>
    <m/>
    <s v="05"/>
    <m/>
    <m/>
    <m/>
    <s v="213"/>
    <m/>
    <m/>
    <m/>
    <m/>
    <m/>
    <m/>
    <m/>
    <m/>
    <m/>
    <m/>
    <m/>
    <m/>
    <m/>
    <m/>
    <s v="FREDERIC MESTRE"/>
    <s v="071251"/>
    <s v="REGION GRAND SUD"/>
    <s v="305931"/>
    <s v="JULIEN KARIGER"/>
    <s v="100 IMD"/>
    <x v="6"/>
    <x v="6"/>
    <s v="185879"/>
    <s v="SEBASTIEN FOURGERON"/>
    <s v="200 IMP"/>
    <x v="6"/>
    <x v="6"/>
    <m/>
    <m/>
    <m/>
    <m/>
    <s v="098728"/>
    <s v="SECTEUR BLANC"/>
  </r>
  <r>
    <n v="98727"/>
    <n v="50100741"/>
    <x v="0"/>
    <s v="REGION GRAND SUD"/>
    <x v="0"/>
    <s v="50100741"/>
    <s v="098727"/>
    <x v="1"/>
    <s v="E"/>
    <m/>
    <m/>
    <m/>
    <s v="SECTEUR BLANC"/>
    <m/>
    <m/>
    <m/>
    <m/>
    <m/>
    <m/>
    <m/>
    <d v="2024-12-01T00:00:00"/>
    <m/>
    <s v="05"/>
    <m/>
    <m/>
    <m/>
    <s v="212"/>
    <m/>
    <m/>
    <m/>
    <m/>
    <m/>
    <m/>
    <m/>
    <m/>
    <m/>
    <m/>
    <m/>
    <m/>
    <m/>
    <m/>
    <s v="FREDERIC MESTRE"/>
    <s v="071251"/>
    <s v="REGION GRAND SUD"/>
    <s v="305931"/>
    <s v="JULIEN KARIGER"/>
    <s v="100 IMD"/>
    <x v="6"/>
    <x v="6"/>
    <m/>
    <m/>
    <m/>
    <x v="32"/>
    <x v="32"/>
    <m/>
    <m/>
    <m/>
    <m/>
    <s v="098727"/>
    <s v="SECTEUR BLANC"/>
  </r>
  <r>
    <n v="98725"/>
    <n v="50100740"/>
    <x v="0"/>
    <s v="REGION GRAND OUEST"/>
    <x v="0"/>
    <s v="50100740"/>
    <s v="098725"/>
    <x v="1"/>
    <s v="E"/>
    <m/>
    <m/>
    <m/>
    <s v="SECTEUR BLANC"/>
    <m/>
    <m/>
    <m/>
    <m/>
    <m/>
    <m/>
    <m/>
    <d v="2024-10-01T00:00:00"/>
    <m/>
    <s v="05"/>
    <m/>
    <m/>
    <m/>
    <s v="063"/>
    <m/>
    <m/>
    <m/>
    <m/>
    <m/>
    <m/>
    <m/>
    <m/>
    <m/>
    <m/>
    <m/>
    <m/>
    <m/>
    <m/>
    <s v="MATHIEU CHEMIN"/>
    <s v="071590"/>
    <s v="REGION GRAND OUEST"/>
    <s v="190433"/>
    <s v="JOHANN GUIHARD"/>
    <s v="100 IMD"/>
    <x v="13"/>
    <x v="13"/>
    <s v="305589"/>
    <s v="BENJAMIN SINEAU"/>
    <s v="200 IMP"/>
    <x v="94"/>
    <x v="94"/>
    <s v="304884"/>
    <s v="AUDREY JOGUET"/>
    <s v="440 CCT"/>
    <s v="HC"/>
    <s v="098725"/>
    <s v="SECTEUR BLANC"/>
  </r>
  <r>
    <n v="98722"/>
    <n v="50100739"/>
    <x v="0"/>
    <s v="REGION GRAND SUD"/>
    <x v="0"/>
    <s v="50100739"/>
    <s v="098722"/>
    <x v="1"/>
    <s v="E"/>
    <m/>
    <m/>
    <m/>
    <s v="SECTEUR BLANC"/>
    <m/>
    <m/>
    <m/>
    <m/>
    <m/>
    <m/>
    <m/>
    <d v="2024-12-01T00:00:00"/>
    <m/>
    <s v="05"/>
    <m/>
    <m/>
    <m/>
    <s v="334"/>
    <m/>
    <m/>
    <m/>
    <m/>
    <m/>
    <m/>
    <m/>
    <m/>
    <m/>
    <m/>
    <m/>
    <m/>
    <m/>
    <m/>
    <s v="FREDERIC MESTRE"/>
    <s v="071251"/>
    <s v="REGION GRAND SUD"/>
    <s v="306077"/>
    <s v="JONATHAN THIEBAUD"/>
    <s v="100 IMD"/>
    <x v="26"/>
    <x v="26"/>
    <s v="305334"/>
    <s v="BASILE LECAS"/>
    <s v="200 IMP"/>
    <x v="43"/>
    <x v="43"/>
    <s v="182477"/>
    <s v="SYLVIE BALDOMA"/>
    <s v="440 CCT"/>
    <s v="HC"/>
    <s v="098722"/>
    <s v="SECTEUR BLANC"/>
  </r>
  <r>
    <n v="98721"/>
    <n v="50100738"/>
    <x v="0"/>
    <s v="REGION GRAND SUD"/>
    <x v="0"/>
    <s v="50100738"/>
    <s v="098721"/>
    <x v="1"/>
    <s v="E"/>
    <m/>
    <m/>
    <m/>
    <s v="SECTEUR BLANC"/>
    <m/>
    <m/>
    <m/>
    <m/>
    <m/>
    <m/>
    <m/>
    <d v="2024-12-01T00:00:00"/>
    <m/>
    <s v="05"/>
    <m/>
    <m/>
    <m/>
    <s v="333"/>
    <m/>
    <m/>
    <m/>
    <m/>
    <m/>
    <m/>
    <m/>
    <m/>
    <m/>
    <m/>
    <m/>
    <m/>
    <m/>
    <m/>
    <s v="FREDERIC MESTRE"/>
    <s v="071251"/>
    <s v="REGION GRAND SUD"/>
    <s v="306077"/>
    <s v="JONATHAN THIEBAUD"/>
    <s v="100 IMD"/>
    <x v="26"/>
    <x v="26"/>
    <s v="305334"/>
    <s v="BASILE LECAS"/>
    <s v="200 IMP"/>
    <x v="43"/>
    <x v="43"/>
    <m/>
    <m/>
    <m/>
    <m/>
    <s v="098721"/>
    <s v="SECTEUR BLANC"/>
  </r>
  <r>
    <n v="98719"/>
    <n v="50100737"/>
    <x v="0"/>
    <s v="REGION GRAND SUD"/>
    <x v="0"/>
    <s v="50100737"/>
    <s v="098719"/>
    <x v="1"/>
    <s v="E"/>
    <m/>
    <m/>
    <m/>
    <s v="SECTEUR BLANC"/>
    <m/>
    <m/>
    <m/>
    <m/>
    <m/>
    <m/>
    <m/>
    <d v="2024-07-01T00:00:00"/>
    <m/>
    <s v="05"/>
    <m/>
    <m/>
    <m/>
    <s v="683"/>
    <m/>
    <m/>
    <m/>
    <m/>
    <m/>
    <m/>
    <m/>
    <m/>
    <m/>
    <m/>
    <m/>
    <m/>
    <m/>
    <m/>
    <s v="FREDERIC MESTRE"/>
    <s v="071251"/>
    <s v="REGION GRAND SUD"/>
    <s v="186531"/>
    <s v="CHRISTOPHE CLEMENT"/>
    <s v="100 IMD"/>
    <x v="11"/>
    <x v="11"/>
    <m/>
    <m/>
    <m/>
    <x v="119"/>
    <x v="118"/>
    <m/>
    <m/>
    <m/>
    <m/>
    <s v="098719"/>
    <s v="SECTEUR BLANC"/>
  </r>
  <r>
    <n v="98718"/>
    <n v="50100736"/>
    <x v="0"/>
    <s v="REGION GRAND SUD"/>
    <x v="0"/>
    <s v="50100736"/>
    <s v="098718"/>
    <x v="1"/>
    <s v="E"/>
    <m/>
    <m/>
    <m/>
    <s v="SECTEUR BLANC"/>
    <m/>
    <m/>
    <m/>
    <m/>
    <m/>
    <m/>
    <m/>
    <d v="2024-07-01T00:00:00"/>
    <m/>
    <s v="05"/>
    <m/>
    <m/>
    <m/>
    <s v="685"/>
    <m/>
    <m/>
    <m/>
    <m/>
    <m/>
    <m/>
    <m/>
    <m/>
    <m/>
    <m/>
    <m/>
    <m/>
    <m/>
    <m/>
    <s v="FREDERIC MESTRE"/>
    <s v="071251"/>
    <s v="REGION GRAND SUD"/>
    <s v="186531"/>
    <s v="CHRISTOPHE CLEMENT"/>
    <s v="100 IMD"/>
    <x v="11"/>
    <x v="11"/>
    <m/>
    <m/>
    <m/>
    <x v="119"/>
    <x v="118"/>
    <s v="305215"/>
    <s v="JONATHAN VIARD"/>
    <s v="440 CCT"/>
    <s v="HC"/>
    <s v="098718"/>
    <s v="SECTEUR BLANC"/>
  </r>
  <r>
    <n v="98716"/>
    <n v="50100735"/>
    <x v="0"/>
    <s v="REGION GRAND SUD"/>
    <x v="0"/>
    <s v="50100735"/>
    <s v="098716"/>
    <x v="1"/>
    <s v="E"/>
    <m/>
    <m/>
    <m/>
    <s v="SECTEUR BLANC"/>
    <m/>
    <m/>
    <m/>
    <m/>
    <m/>
    <m/>
    <m/>
    <d v="2024-07-01T00:00:00"/>
    <m/>
    <s v="05"/>
    <m/>
    <m/>
    <m/>
    <s v="682"/>
    <m/>
    <m/>
    <m/>
    <m/>
    <m/>
    <m/>
    <m/>
    <m/>
    <m/>
    <m/>
    <m/>
    <m/>
    <m/>
    <m/>
    <s v="FREDERIC MESTRE"/>
    <s v="071251"/>
    <s v="REGION GRAND SUD"/>
    <s v="186531"/>
    <s v="CHRISTOPHE CLEMENT"/>
    <s v="100 IMD"/>
    <x v="11"/>
    <x v="11"/>
    <m/>
    <m/>
    <m/>
    <x v="119"/>
    <x v="118"/>
    <s v="173329"/>
    <s v="LAURENT SIEGMANN"/>
    <s v="370 CC.E"/>
    <s v="HC"/>
    <s v="098716"/>
    <s v="SECTEUR BLANC"/>
  </r>
  <r>
    <n v="98712"/>
    <n v="50100734"/>
    <x v="0"/>
    <s v="REGION CENTRE EST"/>
    <x v="0"/>
    <s v="50100734"/>
    <s v="098712"/>
    <x v="1"/>
    <s v="E"/>
    <m/>
    <m/>
    <m/>
    <s v="SECTEUR BLANC"/>
    <m/>
    <m/>
    <m/>
    <m/>
    <m/>
    <m/>
    <m/>
    <d v="2024-12-01T00:00:00"/>
    <m/>
    <s v="05"/>
    <m/>
    <m/>
    <m/>
    <s v="333"/>
    <m/>
    <m/>
    <m/>
    <m/>
    <m/>
    <m/>
    <m/>
    <m/>
    <m/>
    <m/>
    <m/>
    <m/>
    <m/>
    <m/>
    <s v="JEROME CARPANETTO"/>
    <s v="900582"/>
    <s v="REGION CENTRE EST"/>
    <s v="305941"/>
    <s v="SAMUEL TRAGEL"/>
    <s v="100 IMD"/>
    <x v="14"/>
    <x v="14"/>
    <m/>
    <m/>
    <m/>
    <x v="16"/>
    <x v="16"/>
    <s v="306461"/>
    <s v="DYLAN ALONZO"/>
    <s v="445 CCA"/>
    <s v="HC"/>
    <s v="098712"/>
    <s v="SECTEUR BLANC"/>
  </r>
  <r>
    <n v="98709"/>
    <n v="50100733"/>
    <x v="0"/>
    <s v="REGION GRAND SUD"/>
    <x v="0"/>
    <s v="50100733"/>
    <s v="098709"/>
    <x v="1"/>
    <s v="E"/>
    <m/>
    <m/>
    <m/>
    <s v="SECTEUR BLANC"/>
    <m/>
    <m/>
    <m/>
    <m/>
    <m/>
    <m/>
    <m/>
    <d v="2024-12-01T00:00:00"/>
    <m/>
    <s v="05"/>
    <m/>
    <m/>
    <m/>
    <s v="329"/>
    <m/>
    <m/>
    <m/>
    <m/>
    <m/>
    <m/>
    <m/>
    <m/>
    <m/>
    <m/>
    <m/>
    <m/>
    <m/>
    <m/>
    <s v="FREDERIC MESTRE"/>
    <s v="071251"/>
    <s v="REGION GRAND SUD"/>
    <s v="306077"/>
    <s v="JONATHAN THIEBAUD"/>
    <s v="100 IMD"/>
    <x v="26"/>
    <x v="26"/>
    <s v="305334"/>
    <s v="BASILE LECAS"/>
    <s v="200 IMP"/>
    <x v="43"/>
    <x v="43"/>
    <s v="306131"/>
    <s v="LEYLA COMBES"/>
    <s v="440 CCT"/>
    <s v="HC"/>
    <s v="098709"/>
    <s v="SECTEUR BLANC"/>
  </r>
  <r>
    <n v="98707"/>
    <n v="50100732"/>
    <x v="0"/>
    <s v="REGION ILE DE FRANCE NORD"/>
    <x v="0"/>
    <s v="50100732"/>
    <s v="098707"/>
    <x v="1"/>
    <s v="E"/>
    <m/>
    <m/>
    <m/>
    <s v="SECTEUR BLANC"/>
    <m/>
    <m/>
    <m/>
    <m/>
    <m/>
    <m/>
    <m/>
    <d v="2024-12-01T00:00:00"/>
    <m/>
    <s v="05"/>
    <m/>
    <m/>
    <m/>
    <s v="307"/>
    <m/>
    <m/>
    <m/>
    <m/>
    <m/>
    <m/>
    <m/>
    <m/>
    <m/>
    <m/>
    <m/>
    <m/>
    <m/>
    <m/>
    <s v="CATHERINE BLANCKAERT"/>
    <s v="071030"/>
    <s v="REGION ILE DE FRANCE NORD"/>
    <s v="302041"/>
    <s v="DAPHNEE JULLION"/>
    <s v="100 IMD"/>
    <x v="1"/>
    <x v="1"/>
    <s v="302631"/>
    <s v="YAMINA YAHMI"/>
    <s v="200 IMP"/>
    <x v="40"/>
    <x v="40"/>
    <s v="300592"/>
    <s v="NAWAL MELLOUKA"/>
    <s v="440 CCT"/>
    <s v="HC"/>
    <s v="098707"/>
    <s v="SECTEUR BLANC"/>
  </r>
  <r>
    <n v="98704"/>
    <n v="50100731"/>
    <x v="0"/>
    <s v="REGION GRAND SUD"/>
    <x v="0"/>
    <s v="50100731"/>
    <s v="098704"/>
    <x v="1"/>
    <s v="E"/>
    <m/>
    <m/>
    <m/>
    <s v="SECTEUR BLANC"/>
    <m/>
    <m/>
    <m/>
    <m/>
    <m/>
    <m/>
    <m/>
    <d v="2024-07-01T00:00:00"/>
    <m/>
    <s v="05"/>
    <m/>
    <m/>
    <m/>
    <s v="687"/>
    <m/>
    <m/>
    <m/>
    <m/>
    <m/>
    <m/>
    <m/>
    <m/>
    <m/>
    <m/>
    <m/>
    <m/>
    <m/>
    <m/>
    <s v="FREDERIC MESTRE"/>
    <s v="071251"/>
    <s v="REGION GRAND SUD"/>
    <s v="186531"/>
    <s v="CHRISTOPHE CLEMENT"/>
    <s v="100 IMD"/>
    <x v="11"/>
    <x v="11"/>
    <m/>
    <m/>
    <m/>
    <x v="119"/>
    <x v="118"/>
    <m/>
    <m/>
    <m/>
    <m/>
    <s v="098704"/>
    <s v="SECTEUR BLANC"/>
  </r>
  <r>
    <n v="98689"/>
    <n v="50100730"/>
    <x v="0"/>
    <s v="REGION CENTRE EST"/>
    <x v="0"/>
    <s v="50100730"/>
    <s v="098689"/>
    <x v="1"/>
    <s v="E"/>
    <m/>
    <m/>
    <m/>
    <s v="SECTEUR BLANC"/>
    <m/>
    <m/>
    <m/>
    <m/>
    <m/>
    <m/>
    <m/>
    <d v="2024-12-01T00:00:00"/>
    <m/>
    <s v="05"/>
    <m/>
    <m/>
    <m/>
    <s v="076"/>
    <m/>
    <m/>
    <m/>
    <m/>
    <m/>
    <m/>
    <m/>
    <m/>
    <m/>
    <m/>
    <m/>
    <m/>
    <m/>
    <m/>
    <s v="JEROME CARPANETTO"/>
    <s v="900582"/>
    <s v="REGION CENTRE EST"/>
    <s v="300268"/>
    <s v="PIERRE FRANCOIS LAURA"/>
    <s v="100 IMD"/>
    <x v="37"/>
    <x v="37"/>
    <s v="300796"/>
    <s v="GARANCE FRISSON"/>
    <s v="200 IMP"/>
    <x v="80"/>
    <x v="80"/>
    <m/>
    <m/>
    <m/>
    <m/>
    <s v="098689"/>
    <s v="SECTEUR BLANC"/>
  </r>
  <r>
    <n v="98660"/>
    <n v="50100729"/>
    <x v="0"/>
    <s v="REGION CENTRE EST"/>
    <x v="0"/>
    <s v="50100729"/>
    <s v="098660"/>
    <x v="1"/>
    <s v="E"/>
    <m/>
    <m/>
    <m/>
    <s v="SECTEUR BLANC"/>
    <m/>
    <m/>
    <m/>
    <m/>
    <m/>
    <m/>
    <m/>
    <d v="2024-12-01T00:00:00"/>
    <m/>
    <s v="05"/>
    <m/>
    <m/>
    <m/>
    <s v="193"/>
    <m/>
    <m/>
    <m/>
    <m/>
    <m/>
    <m/>
    <m/>
    <m/>
    <m/>
    <m/>
    <m/>
    <m/>
    <m/>
    <m/>
    <s v="JEROME CARPANETTO"/>
    <s v="900582"/>
    <s v="REGION CENTRE EST"/>
    <s v="182240"/>
    <s v="FREDERIC MARTINELLI"/>
    <s v="100 IMD"/>
    <x v="2"/>
    <x v="2"/>
    <s v="305466"/>
    <s v="ANTHONY COLAS"/>
    <s v="200 IMP"/>
    <x v="2"/>
    <x v="2"/>
    <m/>
    <m/>
    <m/>
    <m/>
    <s v="098660"/>
    <s v="SECTEUR BLANC"/>
  </r>
  <r>
    <n v="98648"/>
    <n v="50100728"/>
    <x v="0"/>
    <s v="REGION GRAND SUD"/>
    <x v="0"/>
    <s v="50100728"/>
    <s v="098648"/>
    <x v="1"/>
    <s v="E"/>
    <m/>
    <m/>
    <m/>
    <s v="SECTEUR BLANC"/>
    <m/>
    <m/>
    <m/>
    <m/>
    <m/>
    <m/>
    <m/>
    <d v="2024-10-01T00:00:00"/>
    <m/>
    <s v="05"/>
    <m/>
    <m/>
    <m/>
    <s v="554"/>
    <m/>
    <m/>
    <m/>
    <m/>
    <m/>
    <m/>
    <m/>
    <m/>
    <m/>
    <m/>
    <m/>
    <m/>
    <m/>
    <m/>
    <s v="FREDERIC MESTRE"/>
    <s v="071251"/>
    <s v="REGION GRAND SUD"/>
    <s v="182484"/>
    <s v="SYLVAIN KERLOC H"/>
    <s v="100 IMD"/>
    <x v="24"/>
    <x v="24"/>
    <m/>
    <m/>
    <m/>
    <x v="35"/>
    <x v="35"/>
    <m/>
    <m/>
    <m/>
    <m/>
    <s v="098648"/>
    <s v="SECTEUR BLANC"/>
  </r>
  <r>
    <n v="98642"/>
    <n v="50100727"/>
    <x v="0"/>
    <s v="REGION ILE DE FRANCE NORD"/>
    <x v="0"/>
    <s v="50100727"/>
    <s v="098642"/>
    <x v="1"/>
    <s v="E"/>
    <m/>
    <m/>
    <m/>
    <s v="SECTEUR BLANC"/>
    <m/>
    <m/>
    <m/>
    <m/>
    <m/>
    <m/>
    <m/>
    <d v="2024-12-01T00:00:00"/>
    <m/>
    <s v="05"/>
    <m/>
    <m/>
    <m/>
    <s v="173"/>
    <m/>
    <m/>
    <m/>
    <m/>
    <m/>
    <m/>
    <m/>
    <m/>
    <m/>
    <m/>
    <m/>
    <m/>
    <m/>
    <m/>
    <s v="CATHERINE BLANCKAERT"/>
    <s v="071030"/>
    <s v="REGION ILE DE FRANCE NORD"/>
    <s v="303103"/>
    <s v="JEROME TEISSIER"/>
    <s v="100 IMD"/>
    <x v="19"/>
    <x v="19"/>
    <s v="192666"/>
    <s v="SEBASTIEN FOSSEY"/>
    <s v="200 IMP"/>
    <x v="116"/>
    <x v="116"/>
    <m/>
    <m/>
    <m/>
    <m/>
    <s v="098642"/>
    <s v="SECTEUR BLANC"/>
  </r>
  <r>
    <n v="98641"/>
    <n v="50100726"/>
    <x v="0"/>
    <s v="REGION ILE DE FRANCE NORD"/>
    <x v="0"/>
    <s v="50100726"/>
    <s v="098641"/>
    <x v="1"/>
    <s v="E"/>
    <m/>
    <m/>
    <m/>
    <s v="SECTEUR BLANC"/>
    <m/>
    <m/>
    <m/>
    <m/>
    <m/>
    <m/>
    <m/>
    <d v="2024-12-01T00:00:00"/>
    <m/>
    <s v="05"/>
    <m/>
    <m/>
    <m/>
    <s v="153"/>
    <m/>
    <m/>
    <m/>
    <m/>
    <m/>
    <m/>
    <m/>
    <m/>
    <m/>
    <m/>
    <m/>
    <m/>
    <m/>
    <m/>
    <s v="CATHERINE BLANCKAERT"/>
    <s v="071030"/>
    <s v="REGION ILE DE FRANCE NORD"/>
    <s v="303103"/>
    <s v="JEROME TEISSIER"/>
    <s v="100 IMD"/>
    <x v="19"/>
    <x v="19"/>
    <s v="192666"/>
    <s v="SEBASTIEN FOSSEY"/>
    <s v="200 IMP"/>
    <x v="116"/>
    <x v="116"/>
    <s v="303831"/>
    <s v="VERONIQUE DALIGAUD"/>
    <s v="440 CCT"/>
    <s v="HC"/>
    <s v="098641"/>
    <s v="SECTEUR BLANC"/>
  </r>
  <r>
    <n v="98638"/>
    <n v="50100725"/>
    <x v="0"/>
    <s v="REGION ILE DE FRANCE NORD"/>
    <x v="0"/>
    <s v="50100725"/>
    <s v="098638"/>
    <x v="1"/>
    <s v="E"/>
    <m/>
    <m/>
    <m/>
    <s v="SECTEUR BLANC"/>
    <m/>
    <m/>
    <m/>
    <m/>
    <m/>
    <m/>
    <m/>
    <d v="2024-11-01T00:00:00"/>
    <m/>
    <s v="05"/>
    <m/>
    <m/>
    <m/>
    <s v="580"/>
    <m/>
    <m/>
    <m/>
    <m/>
    <m/>
    <m/>
    <m/>
    <m/>
    <m/>
    <m/>
    <m/>
    <m/>
    <m/>
    <m/>
    <s v="CATHERINE BLANCKAERT"/>
    <s v="071030"/>
    <s v="REGION ILE DE FRANCE NORD"/>
    <s v="305330"/>
    <s v="NICOLAS PHILIPPE"/>
    <s v="100 IMD"/>
    <x v="8"/>
    <x v="8"/>
    <s v="301593"/>
    <s v="SEBASTIEN VANUXEM"/>
    <s v="200 IMP"/>
    <x v="8"/>
    <x v="8"/>
    <s v="303912"/>
    <s v="SEBASTIEN RESTEGHINI"/>
    <s v="440 CCT"/>
    <s v="HC"/>
    <s v="098638"/>
    <s v="SECTEUR BLANC"/>
  </r>
  <r>
    <n v="98616"/>
    <n v="50100724"/>
    <x v="0"/>
    <s v="REGION CENTRE EST"/>
    <x v="0"/>
    <s v="50100724"/>
    <s v="098616"/>
    <x v="1"/>
    <s v="E"/>
    <m/>
    <m/>
    <m/>
    <s v="SECTEUR BLANC"/>
    <m/>
    <m/>
    <m/>
    <m/>
    <m/>
    <m/>
    <m/>
    <d v="2024-12-01T00:00:00"/>
    <m/>
    <s v="05"/>
    <m/>
    <m/>
    <m/>
    <s v="332"/>
    <m/>
    <m/>
    <m/>
    <m/>
    <m/>
    <m/>
    <m/>
    <m/>
    <m/>
    <m/>
    <m/>
    <m/>
    <m/>
    <m/>
    <s v="JEROME CARPANETTO"/>
    <s v="900582"/>
    <s v="REGION CENTRE EST"/>
    <s v="305941"/>
    <s v="SAMUEL TRAGEL"/>
    <s v="100 IMD"/>
    <x v="14"/>
    <x v="14"/>
    <s v="304091"/>
    <s v="OPHELIE SCHMERBER"/>
    <s v="200 IMP"/>
    <x v="62"/>
    <x v="62"/>
    <s v="180316"/>
    <s v="PAPA DAOUR DIAGNE"/>
    <s v="440 CCT"/>
    <s v="HC"/>
    <s v="098616"/>
    <s v="SECTEUR BLANC"/>
  </r>
  <r>
    <n v="98612"/>
    <n v="50100723"/>
    <x v="0"/>
    <s v="REGION ILE DE FRANCE NORD"/>
    <x v="0"/>
    <s v="50100723"/>
    <s v="098612"/>
    <x v="1"/>
    <s v="E"/>
    <m/>
    <m/>
    <m/>
    <s v="SECTEUR BLANC"/>
    <m/>
    <m/>
    <m/>
    <m/>
    <m/>
    <m/>
    <m/>
    <d v="2024-12-01T00:00:00"/>
    <m/>
    <s v="05"/>
    <m/>
    <m/>
    <m/>
    <s v="304"/>
    <m/>
    <m/>
    <m/>
    <m/>
    <m/>
    <m/>
    <m/>
    <m/>
    <m/>
    <m/>
    <m/>
    <m/>
    <m/>
    <m/>
    <s v="CATHERINE BLANCKAERT"/>
    <s v="071030"/>
    <s v="REGION ILE DE FRANCE NORD"/>
    <s v="193005"/>
    <s v="SEBASTIEN COTE"/>
    <s v="100 IMD"/>
    <x v="18"/>
    <x v="18"/>
    <s v="192471"/>
    <s v="FABRICE DUBUC"/>
    <s v="200 IMP"/>
    <x v="78"/>
    <x v="78"/>
    <s v="306261"/>
    <s v="ARNAUD BLOSSEVILLE"/>
    <s v="445 CCA"/>
    <s v="HC"/>
    <s v="098612"/>
    <s v="SECTEUR BLANC"/>
  </r>
  <r>
    <n v="98607"/>
    <n v="50100722"/>
    <x v="0"/>
    <s v="REGION GRAND OUEST"/>
    <x v="0"/>
    <s v="50100722"/>
    <s v="098607"/>
    <x v="1"/>
    <s v="E"/>
    <m/>
    <m/>
    <m/>
    <s v="SECTEUR BLANC"/>
    <m/>
    <m/>
    <m/>
    <m/>
    <m/>
    <m/>
    <m/>
    <d v="2024-12-01T00:00:00"/>
    <m/>
    <s v="05"/>
    <m/>
    <m/>
    <m/>
    <s v="818"/>
    <m/>
    <m/>
    <m/>
    <m/>
    <m/>
    <m/>
    <m/>
    <m/>
    <m/>
    <m/>
    <m/>
    <m/>
    <m/>
    <m/>
    <s v="MATHIEU CHEMIN"/>
    <s v="071590"/>
    <s v="REGION GRAND OUEST"/>
    <s v="192093"/>
    <s v="GUILLAUME LIOPE"/>
    <s v="100 IMD"/>
    <x v="15"/>
    <x v="15"/>
    <s v="305551"/>
    <s v="THOMAS JONGEN"/>
    <s v="310 CMA"/>
    <x v="108"/>
    <x v="108"/>
    <s v="305411"/>
    <s v="NOEMIE EUDELINE TRIBOT"/>
    <s v="440 CCT"/>
    <s v="HC"/>
    <s v="098607"/>
    <s v="SECTEUR BLANC"/>
  </r>
  <r>
    <n v="98606"/>
    <n v="50100721"/>
    <x v="0"/>
    <s v="REGION GRAND OUEST"/>
    <x v="0"/>
    <s v="50100721"/>
    <s v="098606"/>
    <x v="1"/>
    <s v="E"/>
    <m/>
    <m/>
    <m/>
    <s v="SECTEUR BLANC"/>
    <m/>
    <m/>
    <m/>
    <m/>
    <m/>
    <m/>
    <m/>
    <d v="2024-10-01T00:00:00"/>
    <m/>
    <s v="05"/>
    <m/>
    <m/>
    <m/>
    <s v="326"/>
    <m/>
    <m/>
    <m/>
    <m/>
    <m/>
    <m/>
    <m/>
    <m/>
    <m/>
    <m/>
    <m/>
    <m/>
    <m/>
    <m/>
    <s v="MATHIEU CHEMIN"/>
    <s v="071590"/>
    <s v="REGION GRAND OUEST"/>
    <s v="306176"/>
    <s v="BERENGERE CORVELLEC"/>
    <s v="100 IMD"/>
    <x v="31"/>
    <x v="31"/>
    <s v="302611"/>
    <s v="ROMAIN ERNOULT"/>
    <s v="200 IMP"/>
    <x v="59"/>
    <x v="59"/>
    <s v="189706"/>
    <s v="GUILLAUME MALCAVAT"/>
    <s v="386 IE"/>
    <s v="HC"/>
    <s v="098606"/>
    <s v="SECTEUR BLANC"/>
  </r>
  <r>
    <n v="98603"/>
    <n v="50100720"/>
    <x v="0"/>
    <s v="REGION GRAND OUEST"/>
    <x v="0"/>
    <s v="50100720"/>
    <s v="098603"/>
    <x v="1"/>
    <s v="E"/>
    <m/>
    <m/>
    <m/>
    <s v="SECTEUR BLANC"/>
    <m/>
    <m/>
    <m/>
    <m/>
    <m/>
    <m/>
    <m/>
    <d v="2024-12-01T00:00:00"/>
    <m/>
    <s v="05"/>
    <m/>
    <m/>
    <m/>
    <s v="321"/>
    <m/>
    <m/>
    <m/>
    <m/>
    <m/>
    <m/>
    <m/>
    <m/>
    <m/>
    <m/>
    <m/>
    <m/>
    <m/>
    <m/>
    <s v="MATHIEU CHEMIN"/>
    <s v="071590"/>
    <s v="REGION GRAND OUEST"/>
    <s v="306176"/>
    <s v="BERENGERE CORVELLEC"/>
    <s v="100 IMD"/>
    <x v="31"/>
    <x v="31"/>
    <s v="302611"/>
    <s v="ROMAIN ERNOULT"/>
    <s v="200 IMP"/>
    <x v="59"/>
    <x v="59"/>
    <s v="305880"/>
    <s v="EMMANUELLE PLOUZE"/>
    <s v="440 CCT"/>
    <s v="HC"/>
    <s v="098603"/>
    <s v="SECTEUR BLANC"/>
  </r>
  <r>
    <n v="98599"/>
    <n v="50100719"/>
    <x v="0"/>
    <s v="REGION GRAND SUD"/>
    <x v="0"/>
    <s v="50100719"/>
    <s v="098599"/>
    <x v="1"/>
    <s v="E"/>
    <m/>
    <m/>
    <m/>
    <s v="SECTEUR BLANC"/>
    <m/>
    <m/>
    <m/>
    <m/>
    <m/>
    <m/>
    <m/>
    <d v="2024-07-01T00:00:00"/>
    <m/>
    <s v="05"/>
    <m/>
    <m/>
    <m/>
    <s v="331"/>
    <m/>
    <m/>
    <m/>
    <m/>
    <m/>
    <m/>
    <m/>
    <m/>
    <m/>
    <m/>
    <m/>
    <m/>
    <m/>
    <m/>
    <s v="FREDERIC MESTRE"/>
    <s v="071251"/>
    <s v="REGION GRAND SUD"/>
    <s v="193087"/>
    <s v="NICOLAS LEVEQUE"/>
    <s v="100 IMD"/>
    <x v="16"/>
    <x v="16"/>
    <s v="300625"/>
    <s v="JOHANN CLEMENT"/>
    <s v="200 IMP"/>
    <x v="111"/>
    <x v="111"/>
    <s v="306023"/>
    <s v="CELINE DURAND"/>
    <s v="440 CCT"/>
    <s v="HC"/>
    <s v="098599"/>
    <s v="SECTEUR BLANC"/>
  </r>
  <r>
    <n v="98592"/>
    <n v="50100718"/>
    <x v="0"/>
    <s v="REGION ILE DE FRANCE NORD"/>
    <x v="0"/>
    <s v="50100718"/>
    <s v="098592"/>
    <x v="1"/>
    <s v="E"/>
    <m/>
    <m/>
    <m/>
    <s v="SECTEUR BLANC"/>
    <m/>
    <m/>
    <m/>
    <m/>
    <m/>
    <m/>
    <m/>
    <d v="2024-12-01T00:00:00"/>
    <m/>
    <s v="05"/>
    <m/>
    <m/>
    <m/>
    <s v="303"/>
    <m/>
    <m/>
    <m/>
    <m/>
    <m/>
    <m/>
    <m/>
    <m/>
    <m/>
    <m/>
    <m/>
    <m/>
    <m/>
    <m/>
    <s v="CATHERINE BLANCKAERT"/>
    <s v="071030"/>
    <s v="REGION ILE DE FRANCE NORD"/>
    <s v="302041"/>
    <s v="DAPHNEE JULLION"/>
    <s v="100 IMD"/>
    <x v="1"/>
    <x v="1"/>
    <s v="305210"/>
    <s v="GUILLAUME DELPORTE"/>
    <s v="200 IMP"/>
    <x v="1"/>
    <x v="1"/>
    <m/>
    <m/>
    <m/>
    <m/>
    <s v="098592"/>
    <s v="SECTEUR BLANC"/>
  </r>
  <r>
    <n v="98588"/>
    <n v="50100717"/>
    <x v="0"/>
    <s v="REGION GRAND SUD"/>
    <x v="0"/>
    <s v="50100717"/>
    <s v="098588"/>
    <x v="1"/>
    <s v="E"/>
    <m/>
    <m/>
    <m/>
    <s v="SECTEUR BLANC"/>
    <m/>
    <m/>
    <m/>
    <m/>
    <m/>
    <m/>
    <m/>
    <d v="2024-12-01T00:00:00"/>
    <m/>
    <s v="05"/>
    <m/>
    <m/>
    <m/>
    <s v="041"/>
    <m/>
    <m/>
    <m/>
    <m/>
    <m/>
    <m/>
    <m/>
    <m/>
    <m/>
    <m/>
    <m/>
    <m/>
    <m/>
    <m/>
    <s v="FREDERIC MESTRE"/>
    <s v="071251"/>
    <s v="REGION GRAND SUD"/>
    <s v="163397"/>
    <s v="FRANCK ZENOU"/>
    <s v="100 IMD"/>
    <x v="0"/>
    <x v="0"/>
    <m/>
    <m/>
    <m/>
    <x v="0"/>
    <x v="0"/>
    <s v="306255"/>
    <s v="FREDERIC JOUANEN"/>
    <s v="445 CCA"/>
    <s v="HC"/>
    <s v="098588"/>
    <s v="SECTEUR BLANC"/>
  </r>
  <r>
    <n v="98578"/>
    <n v="50100716"/>
    <x v="0"/>
    <s v="REGION GRAND OUEST"/>
    <x v="0"/>
    <s v="50100716"/>
    <s v="098578"/>
    <x v="1"/>
    <s v="E"/>
    <m/>
    <m/>
    <m/>
    <s v="SECTEUR BLANC"/>
    <m/>
    <m/>
    <m/>
    <m/>
    <m/>
    <m/>
    <m/>
    <d v="2024-10-01T00:00:00"/>
    <m/>
    <s v="05"/>
    <m/>
    <m/>
    <m/>
    <s v="062"/>
    <m/>
    <m/>
    <m/>
    <m/>
    <m/>
    <m/>
    <m/>
    <m/>
    <m/>
    <m/>
    <m/>
    <m/>
    <m/>
    <m/>
    <s v="MATHIEU CHEMIN"/>
    <s v="071590"/>
    <s v="REGION GRAND OUEST"/>
    <s v="306176"/>
    <s v="BERENGERE CORVELLEC"/>
    <s v="100 IMD"/>
    <x v="31"/>
    <x v="31"/>
    <s v="305540"/>
    <s v="STEPHANE BARRE"/>
    <s v="200 IMP"/>
    <x v="51"/>
    <x v="51"/>
    <m/>
    <m/>
    <m/>
    <m/>
    <s v="098578"/>
    <s v="SECTEUR BLANC"/>
  </r>
  <r>
    <n v="98576"/>
    <n v="50100715"/>
    <x v="0"/>
    <s v="REGION GRAND OUEST"/>
    <x v="0"/>
    <s v="50100715"/>
    <s v="098576"/>
    <x v="1"/>
    <s v="E"/>
    <m/>
    <m/>
    <m/>
    <s v="SECTEUR BLANC"/>
    <m/>
    <m/>
    <m/>
    <m/>
    <m/>
    <m/>
    <m/>
    <d v="2024-11-30T00:00:00"/>
    <m/>
    <s v="05"/>
    <m/>
    <m/>
    <m/>
    <s v="061"/>
    <m/>
    <m/>
    <m/>
    <m/>
    <m/>
    <m/>
    <m/>
    <m/>
    <m/>
    <m/>
    <m/>
    <m/>
    <m/>
    <m/>
    <s v="MATHIEU CHEMIN"/>
    <s v="071590"/>
    <s v="REGION GRAND OUEST"/>
    <s v="306484"/>
    <s v="GUILLAUME LAUZANAS"/>
    <s v="100 IMD"/>
    <x v="21"/>
    <x v="21"/>
    <s v="188232"/>
    <s v="FREDERIC LE FEVRE"/>
    <s v="200 IMP"/>
    <x v="113"/>
    <x v="113"/>
    <m/>
    <m/>
    <m/>
    <m/>
    <s v="098576"/>
    <s v="SECTEUR BLANC"/>
  </r>
  <r>
    <n v="98570"/>
    <n v="50100714"/>
    <x v="0"/>
    <s v="REGION GRAND SUD"/>
    <x v="0"/>
    <s v="50100714"/>
    <s v="098570"/>
    <x v="1"/>
    <s v="E"/>
    <m/>
    <m/>
    <m/>
    <s v="SECTEUR BLANC"/>
    <m/>
    <m/>
    <m/>
    <m/>
    <m/>
    <m/>
    <m/>
    <d v="2024-07-01T00:00:00"/>
    <m/>
    <s v="05"/>
    <m/>
    <m/>
    <m/>
    <s v="330"/>
    <m/>
    <m/>
    <m/>
    <m/>
    <m/>
    <m/>
    <m/>
    <m/>
    <m/>
    <m/>
    <m/>
    <m/>
    <m/>
    <m/>
    <s v="FREDERIC MESTRE"/>
    <s v="071251"/>
    <s v="REGION GRAND SUD"/>
    <s v="193087"/>
    <s v="NICOLAS LEVEQUE"/>
    <s v="100 IMD"/>
    <x v="16"/>
    <x v="16"/>
    <s v="305596"/>
    <s v="SOLENE ANIN"/>
    <s v="200 IMP"/>
    <x v="22"/>
    <x v="22"/>
    <s v="305065"/>
    <s v="JEROME DIF"/>
    <s v="441 CCTM"/>
    <s v="HC"/>
    <s v="098570"/>
    <s v="SECTEUR BLANC"/>
  </r>
  <r>
    <n v="98569"/>
    <n v="50100713"/>
    <x v="0"/>
    <s v="REGION ILE DE FRANCE NORD"/>
    <x v="0"/>
    <s v="50100713"/>
    <s v="098569"/>
    <x v="1"/>
    <s v="E"/>
    <m/>
    <m/>
    <m/>
    <s v="SECTEUR BLANC"/>
    <m/>
    <m/>
    <m/>
    <m/>
    <m/>
    <m/>
    <m/>
    <d v="2024-11-01T00:00:00"/>
    <m/>
    <s v="05"/>
    <m/>
    <m/>
    <m/>
    <s v="465"/>
    <m/>
    <m/>
    <m/>
    <m/>
    <m/>
    <m/>
    <m/>
    <m/>
    <m/>
    <m/>
    <m/>
    <m/>
    <m/>
    <m/>
    <s v="CATHERINE BLANCKAERT"/>
    <s v="071030"/>
    <s v="REGION ILE DE FRANCE NORD"/>
    <s v="185551"/>
    <s v="BERNARD GERONIMI"/>
    <s v="100 IMD"/>
    <x v="17"/>
    <x v="17"/>
    <s v="300377"/>
    <s v="AURORE WICART"/>
    <s v="200 IMP"/>
    <x v="23"/>
    <x v="23"/>
    <m/>
    <m/>
    <m/>
    <m/>
    <s v="098569"/>
    <s v="SECTEUR BLANC"/>
  </r>
  <r>
    <n v="98566"/>
    <n v="50100712"/>
    <x v="0"/>
    <s v="REGION ILE DE FRANCE NORD"/>
    <x v="0"/>
    <s v="50100712"/>
    <s v="098566"/>
    <x v="1"/>
    <s v="E"/>
    <m/>
    <m/>
    <m/>
    <s v="SECTEUR BLANC"/>
    <m/>
    <m/>
    <m/>
    <m/>
    <m/>
    <m/>
    <m/>
    <d v="2024-11-01T00:00:00"/>
    <m/>
    <s v="05"/>
    <m/>
    <m/>
    <m/>
    <s v="647"/>
    <m/>
    <m/>
    <m/>
    <m/>
    <m/>
    <m/>
    <m/>
    <m/>
    <m/>
    <m/>
    <m/>
    <m/>
    <m/>
    <m/>
    <s v="CATHERINE BLANCKAERT"/>
    <s v="071030"/>
    <s v="REGION ILE DE FRANCE NORD"/>
    <s v="185551"/>
    <s v="BERNARD GERONIMI"/>
    <s v="100 IMD"/>
    <x v="17"/>
    <x v="17"/>
    <s v="156632"/>
    <s v="CHRISTIAN TALON"/>
    <s v="200 IMP"/>
    <x v="45"/>
    <x v="45"/>
    <s v="306445"/>
    <s v="NICOLAS BALY"/>
    <s v="445 CCA"/>
    <s v="HC"/>
    <s v="098566"/>
    <s v="SECTEUR BLANC"/>
  </r>
  <r>
    <n v="98560"/>
    <n v="50100711"/>
    <x v="0"/>
    <s v="REGION CENTRE EST"/>
    <x v="0"/>
    <s v="50100711"/>
    <s v="098560"/>
    <x v="1"/>
    <s v="E"/>
    <m/>
    <m/>
    <m/>
    <s v="SECTEUR BLANC"/>
    <m/>
    <m/>
    <m/>
    <m/>
    <m/>
    <m/>
    <m/>
    <d v="2024-12-01T00:00:00"/>
    <m/>
    <s v="05"/>
    <m/>
    <m/>
    <m/>
    <s v="329"/>
    <m/>
    <m/>
    <m/>
    <m/>
    <m/>
    <m/>
    <m/>
    <m/>
    <m/>
    <m/>
    <m/>
    <m/>
    <m/>
    <m/>
    <s v="JEROME CARPANETTO"/>
    <s v="900582"/>
    <s v="REGION CENTRE EST"/>
    <s v="304393"/>
    <s v="NICOLAS THIALLET"/>
    <s v="100 IMD"/>
    <x v="36"/>
    <x v="36"/>
    <s v="304557"/>
    <s v="BENJAMIN PINGUET"/>
    <s v="200 IMP"/>
    <x v="64"/>
    <x v="64"/>
    <m/>
    <m/>
    <m/>
    <m/>
    <s v="098560"/>
    <s v="SECTEUR BLANC"/>
  </r>
  <r>
    <n v="98558"/>
    <n v="50100710"/>
    <x v="0"/>
    <s v="REGION GRAND OUEST"/>
    <x v="0"/>
    <s v="50100710"/>
    <s v="098558"/>
    <x v="1"/>
    <s v="E"/>
    <m/>
    <m/>
    <m/>
    <s v="SECTEUR BLANC"/>
    <m/>
    <m/>
    <m/>
    <m/>
    <m/>
    <m/>
    <m/>
    <d v="2024-12-01T00:00:00"/>
    <m/>
    <s v="05"/>
    <m/>
    <m/>
    <m/>
    <s v="667"/>
    <m/>
    <m/>
    <m/>
    <m/>
    <m/>
    <m/>
    <m/>
    <m/>
    <m/>
    <m/>
    <m/>
    <m/>
    <m/>
    <m/>
    <s v="MATHIEU CHEMIN"/>
    <s v="071590"/>
    <s v="REGION GRAND OUEST"/>
    <s v="305493"/>
    <s v="AURELIE DEVILLIER"/>
    <s v="100 IMD"/>
    <x v="38"/>
    <x v="38"/>
    <s v="301609"/>
    <s v="MIKAEL DEBAIN"/>
    <s v="200 IMP"/>
    <x v="87"/>
    <x v="87"/>
    <s v="305430"/>
    <s v="EMMANUEL DUMONT"/>
    <s v="440 CCT"/>
    <s v="HC"/>
    <s v="098558"/>
    <s v="SECTEUR BLANC"/>
  </r>
  <r>
    <n v="98521"/>
    <n v="50100707"/>
    <x v="0"/>
    <s v="REGION GRAND SUD"/>
    <x v="0"/>
    <s v="50100707"/>
    <s v="098521"/>
    <x v="1"/>
    <s v="E"/>
    <m/>
    <m/>
    <m/>
    <s v="SECTEUR BLANC"/>
    <m/>
    <m/>
    <m/>
    <m/>
    <m/>
    <m/>
    <m/>
    <d v="2024-10-01T00:00:00"/>
    <m/>
    <s v="05"/>
    <m/>
    <m/>
    <m/>
    <s v="550"/>
    <m/>
    <m/>
    <m/>
    <m/>
    <m/>
    <m/>
    <m/>
    <m/>
    <m/>
    <m/>
    <m/>
    <m/>
    <m/>
    <m/>
    <s v="FREDERIC MESTRE"/>
    <s v="071251"/>
    <s v="REGION GRAND SUD"/>
    <s v="182484"/>
    <s v="SYLVAIN KERLOC H"/>
    <s v="100 IMD"/>
    <x v="24"/>
    <x v="24"/>
    <m/>
    <m/>
    <m/>
    <x v="35"/>
    <x v="35"/>
    <m/>
    <m/>
    <m/>
    <m/>
    <s v="098521"/>
    <s v="SECTEUR BLANC"/>
  </r>
  <r>
    <n v="98517"/>
    <n v="50100706"/>
    <x v="0"/>
    <s v="REGION GRAND SUD"/>
    <x v="0"/>
    <s v="50100706"/>
    <s v="098517"/>
    <x v="1"/>
    <s v="E"/>
    <m/>
    <m/>
    <m/>
    <s v="SECTEUR BLANC"/>
    <m/>
    <m/>
    <m/>
    <m/>
    <m/>
    <m/>
    <m/>
    <d v="2024-07-01T00:00:00"/>
    <m/>
    <s v="05"/>
    <m/>
    <m/>
    <m/>
    <s v="932"/>
    <m/>
    <m/>
    <m/>
    <m/>
    <m/>
    <m/>
    <m/>
    <m/>
    <m/>
    <m/>
    <m/>
    <m/>
    <m/>
    <m/>
    <s v="FREDERIC MESTRE"/>
    <s v="071251"/>
    <s v="REGION GRAND SUD"/>
    <s v="186531"/>
    <s v="CHRISTOPHE CLEMENT"/>
    <s v="100 IMD"/>
    <x v="11"/>
    <x v="11"/>
    <m/>
    <m/>
    <m/>
    <x v="13"/>
    <x v="13"/>
    <s v="303304"/>
    <s v="FABIEN GOUDET"/>
    <s v="386 IE"/>
    <s v="HC"/>
    <s v="098517"/>
    <s v="SECTEUR BLANC"/>
  </r>
  <r>
    <n v="98510"/>
    <n v="50100705"/>
    <x v="0"/>
    <s v="REGION ILE DE FRANCE NORD"/>
    <x v="0"/>
    <s v="50100705"/>
    <s v="098510"/>
    <x v="1"/>
    <s v="E"/>
    <m/>
    <m/>
    <m/>
    <s v="SECTEUR BLANC"/>
    <m/>
    <m/>
    <m/>
    <m/>
    <m/>
    <m/>
    <m/>
    <d v="2024-11-01T00:00:00"/>
    <m/>
    <s v="05"/>
    <m/>
    <m/>
    <m/>
    <s v="166"/>
    <m/>
    <m/>
    <m/>
    <m/>
    <m/>
    <m/>
    <m/>
    <m/>
    <m/>
    <m/>
    <m/>
    <m/>
    <m/>
    <m/>
    <s v="CATHERINE BLANCKAERT"/>
    <s v="071030"/>
    <s v="REGION ILE DE FRANCE NORD"/>
    <s v="177094"/>
    <s v="WILLY FASQUEL"/>
    <s v="100 IMD"/>
    <x v="32"/>
    <x v="32"/>
    <s v="302744"/>
    <s v="VALERIE CADREN"/>
    <s v="200 IMP"/>
    <x v="52"/>
    <x v="52"/>
    <s v="305945"/>
    <s v="EVAN BRIATTE"/>
    <s v="440 CCT"/>
    <s v="HC"/>
    <s v="098510"/>
    <s v="SECTEUR BLANC"/>
  </r>
  <r>
    <n v="98495"/>
    <n v="50100704"/>
    <x v="0"/>
    <s v="REGION GRAND SUD"/>
    <x v="0"/>
    <s v="50100704"/>
    <s v="098495"/>
    <x v="1"/>
    <s v="E"/>
    <m/>
    <m/>
    <m/>
    <s v="SECTEUR BLANC"/>
    <m/>
    <m/>
    <m/>
    <m/>
    <m/>
    <m/>
    <m/>
    <d v="2024-07-01T00:00:00"/>
    <m/>
    <s v="05"/>
    <m/>
    <m/>
    <m/>
    <s v="616"/>
    <m/>
    <m/>
    <m/>
    <m/>
    <m/>
    <m/>
    <m/>
    <m/>
    <m/>
    <m/>
    <m/>
    <m/>
    <m/>
    <m/>
    <s v="FREDERIC MESTRE"/>
    <s v="071251"/>
    <s v="REGION GRAND SUD"/>
    <s v="186531"/>
    <s v="CHRISTOPHE CLEMENT"/>
    <s v="100 IMD"/>
    <x v="11"/>
    <x v="11"/>
    <s v="302809"/>
    <s v="NICOLAS CORNETTE"/>
    <s v="200 IMP"/>
    <x v="17"/>
    <x v="17"/>
    <s v="304377"/>
    <s v="JORIS MARCHAND"/>
    <s v="441 CCTM"/>
    <s v="HC"/>
    <s v="098495"/>
    <s v="SECTEUR BLANC"/>
  </r>
  <r>
    <n v="98494"/>
    <n v="50100703"/>
    <x v="0"/>
    <s v="REGION CENTRE EST"/>
    <x v="0"/>
    <s v="50100703"/>
    <s v="098494"/>
    <x v="1"/>
    <s v="E"/>
    <m/>
    <m/>
    <m/>
    <s v="SECTEUR BLANC"/>
    <m/>
    <m/>
    <m/>
    <m/>
    <m/>
    <m/>
    <m/>
    <d v="2024-12-01T00:00:00"/>
    <m/>
    <s v="05"/>
    <m/>
    <m/>
    <m/>
    <s v="325"/>
    <m/>
    <m/>
    <m/>
    <m/>
    <m/>
    <m/>
    <m/>
    <m/>
    <m/>
    <m/>
    <m/>
    <m/>
    <m/>
    <m/>
    <s v="JEROME CARPANETTO"/>
    <s v="900582"/>
    <s v="REGION CENTRE EST"/>
    <s v="305941"/>
    <s v="SAMUEL TRAGEL"/>
    <s v="100 IMD"/>
    <x v="14"/>
    <x v="14"/>
    <m/>
    <m/>
    <m/>
    <x v="16"/>
    <x v="16"/>
    <m/>
    <m/>
    <m/>
    <m/>
    <s v="098494"/>
    <s v="SECTEUR BLANC"/>
  </r>
  <r>
    <n v="98491"/>
    <n v="50100702"/>
    <x v="0"/>
    <s v="REGION CENTRE EST"/>
    <x v="0"/>
    <s v="50100702"/>
    <s v="098491"/>
    <x v="1"/>
    <s v="E"/>
    <m/>
    <m/>
    <m/>
    <s v="SECTEUR BLANC"/>
    <m/>
    <m/>
    <m/>
    <m/>
    <m/>
    <m/>
    <m/>
    <d v="2024-12-01T00:00:00"/>
    <m/>
    <s v="05"/>
    <m/>
    <m/>
    <m/>
    <s v="075"/>
    <m/>
    <m/>
    <m/>
    <m/>
    <m/>
    <m/>
    <m/>
    <m/>
    <m/>
    <m/>
    <m/>
    <m/>
    <m/>
    <m/>
    <s v="JEROME CARPANETTO"/>
    <s v="900582"/>
    <s v="REGION CENTRE EST"/>
    <s v="179897"/>
    <s v="SYLVAIN GATHELIER"/>
    <s v="100 IMD"/>
    <x v="22"/>
    <x v="22"/>
    <s v="304026"/>
    <s v="NICOLAS FOREST"/>
    <s v="200 IMP"/>
    <x v="96"/>
    <x v="96"/>
    <s v="305225"/>
    <s v="YANNICK DAZY"/>
    <s v="440 CCT"/>
    <s v="HC"/>
    <s v="098491"/>
    <s v="SECTEUR BLANC"/>
  </r>
  <r>
    <n v="98489"/>
    <n v="50100701"/>
    <x v="0"/>
    <s v="REGION GRAND SUD"/>
    <x v="0"/>
    <s v="50100701"/>
    <s v="098489"/>
    <x v="1"/>
    <s v="E"/>
    <m/>
    <m/>
    <m/>
    <s v="SECTEUR BLANC"/>
    <m/>
    <m/>
    <m/>
    <m/>
    <m/>
    <m/>
    <m/>
    <d v="2024-11-01T00:00:00"/>
    <m/>
    <s v="05"/>
    <m/>
    <m/>
    <m/>
    <s v="039"/>
    <m/>
    <m/>
    <m/>
    <m/>
    <m/>
    <m/>
    <m/>
    <m/>
    <m/>
    <m/>
    <m/>
    <m/>
    <m/>
    <m/>
    <s v="FREDERIC MESTRE"/>
    <s v="071251"/>
    <s v="REGION GRAND SUD"/>
    <s v="304665"/>
    <s v="FABRIZIA LEGGER"/>
    <s v="100 IMD"/>
    <x v="4"/>
    <x v="4"/>
    <m/>
    <m/>
    <m/>
    <x v="4"/>
    <x v="4"/>
    <s v="306439"/>
    <s v="LEONIE FAVA"/>
    <s v="445 CCA"/>
    <s v="HC"/>
    <s v="098489"/>
    <s v="SECTEUR BLANC"/>
  </r>
  <r>
    <n v="98486"/>
    <n v="50100700"/>
    <x v="0"/>
    <s v="REGION GRAND OUEST"/>
    <x v="0"/>
    <s v="50100700"/>
    <s v="098486"/>
    <x v="1"/>
    <s v="E"/>
    <m/>
    <m/>
    <m/>
    <s v="SECTEUR BLANC"/>
    <m/>
    <m/>
    <m/>
    <m/>
    <m/>
    <m/>
    <m/>
    <d v="2024-11-01T00:00:00"/>
    <m/>
    <s v="05"/>
    <m/>
    <m/>
    <m/>
    <s v="135"/>
    <m/>
    <m/>
    <m/>
    <m/>
    <m/>
    <m/>
    <m/>
    <m/>
    <m/>
    <m/>
    <m/>
    <m/>
    <m/>
    <m/>
    <s v="MATHIEU CHEMIN"/>
    <s v="071590"/>
    <s v="REGION GRAND OUEST"/>
    <s v="306306"/>
    <s v="FLAVIEN QUIROSA"/>
    <s v="100 IMD"/>
    <x v="35"/>
    <x v="35"/>
    <s v="179931"/>
    <s v="VINCENT MORISSEAU"/>
    <s v="200 IMP"/>
    <x v="127"/>
    <x v="125"/>
    <s v="305498"/>
    <s v="JULIE LEDRU"/>
    <s v="440 CCT"/>
    <s v="HC"/>
    <s v="098486"/>
    <s v="SECTEUR BLANC"/>
  </r>
  <r>
    <n v="98481"/>
    <n v="50100699"/>
    <x v="0"/>
    <s v="REGION ILE DE FRANCE NORD"/>
    <x v="0"/>
    <s v="50100699"/>
    <s v="098481"/>
    <x v="1"/>
    <s v="E"/>
    <m/>
    <m/>
    <m/>
    <s v="SECTEUR BLANC"/>
    <m/>
    <m/>
    <m/>
    <m/>
    <m/>
    <m/>
    <m/>
    <d v="2024-12-01T00:00:00"/>
    <m/>
    <s v="05"/>
    <m/>
    <m/>
    <m/>
    <s v="415"/>
    <m/>
    <m/>
    <m/>
    <m/>
    <m/>
    <m/>
    <m/>
    <m/>
    <m/>
    <m/>
    <m/>
    <m/>
    <m/>
    <m/>
    <s v="CATHERINE BLANCKAERT"/>
    <s v="071030"/>
    <s v="REGION ILE DE FRANCE NORD"/>
    <s v="185551"/>
    <s v="BERNARD GERONIMI"/>
    <s v="100 IMD"/>
    <x v="17"/>
    <x v="17"/>
    <s v="305500"/>
    <s v="MARIE CHARLOTTE DELPIERRE"/>
    <s v="310 CMA"/>
    <x v="110"/>
    <x v="110"/>
    <s v="165969"/>
    <s v="STEPHANE NOGA"/>
    <s v="386 IE"/>
    <s v="HC"/>
    <s v="098481"/>
    <s v="SECTEUR BLANC"/>
  </r>
  <r>
    <n v="98480"/>
    <n v="50100698"/>
    <x v="0"/>
    <s v="REGION ILE DE FRANCE NORD"/>
    <x v="0"/>
    <s v="50100698"/>
    <s v="098480"/>
    <x v="1"/>
    <s v="E"/>
    <m/>
    <m/>
    <m/>
    <s v="SECTEUR BLANC"/>
    <m/>
    <m/>
    <m/>
    <m/>
    <m/>
    <m/>
    <m/>
    <d v="2024-11-01T00:00:00"/>
    <m/>
    <s v="05"/>
    <m/>
    <m/>
    <m/>
    <s v="161"/>
    <m/>
    <m/>
    <m/>
    <m/>
    <m/>
    <m/>
    <m/>
    <m/>
    <m/>
    <m/>
    <m/>
    <m/>
    <m/>
    <m/>
    <s v="CATHERINE BLANCKAERT"/>
    <s v="071030"/>
    <s v="REGION ILE DE FRANCE NORD"/>
    <s v="177094"/>
    <s v="WILLY FASQUEL"/>
    <s v="100 IMD"/>
    <x v="32"/>
    <x v="32"/>
    <s v="302744"/>
    <s v="VALERIE CADREN"/>
    <s v="200 IMP"/>
    <x v="52"/>
    <x v="52"/>
    <s v="302853"/>
    <s v="SYLVAIN PAPIN"/>
    <s v="440 CCT"/>
    <s v="HC"/>
    <s v="098480"/>
    <s v="SECTEUR BLANC"/>
  </r>
  <r>
    <n v="98477"/>
    <n v="50100697"/>
    <x v="0"/>
    <s v="REGION ILE DE FRANCE NORD"/>
    <x v="0"/>
    <s v="50100697"/>
    <s v="098477"/>
    <x v="1"/>
    <s v="E"/>
    <m/>
    <m/>
    <m/>
    <s v="SECTEUR BLANC"/>
    <m/>
    <m/>
    <m/>
    <m/>
    <m/>
    <m/>
    <m/>
    <d v="2024-12-01T00:00:00"/>
    <m/>
    <s v="05"/>
    <m/>
    <m/>
    <m/>
    <s v="320"/>
    <m/>
    <m/>
    <m/>
    <m/>
    <m/>
    <m/>
    <m/>
    <m/>
    <m/>
    <m/>
    <m/>
    <m/>
    <m/>
    <m/>
    <s v="CATHERINE BLANCKAERT"/>
    <s v="071030"/>
    <s v="REGION ILE DE FRANCE NORD"/>
    <s v="193254"/>
    <s v="DAVID BOURE"/>
    <s v="100 IMD"/>
    <x v="28"/>
    <x v="28"/>
    <s v="305391"/>
    <s v="VINCENT ESTHER"/>
    <s v="200 IMP"/>
    <x v="115"/>
    <x v="115"/>
    <s v="305592"/>
    <s v="FREDERIC PERRAULT"/>
    <s v="440 CCT"/>
    <s v="HC"/>
    <s v="098477"/>
    <s v="SECTEUR BLANC"/>
  </r>
  <r>
    <n v="98474"/>
    <n v="50100696"/>
    <x v="0"/>
    <s v="REGION ILE DE FRANCE NORD"/>
    <x v="0"/>
    <s v="50100696"/>
    <s v="098474"/>
    <x v="1"/>
    <s v="E"/>
    <m/>
    <m/>
    <m/>
    <s v="SECTEUR BLANC"/>
    <m/>
    <m/>
    <m/>
    <m/>
    <m/>
    <m/>
    <m/>
    <d v="2024-12-01T00:00:00"/>
    <m/>
    <s v="05"/>
    <m/>
    <m/>
    <m/>
    <s v="302"/>
    <m/>
    <m/>
    <m/>
    <m/>
    <m/>
    <m/>
    <m/>
    <m/>
    <m/>
    <m/>
    <m/>
    <m/>
    <m/>
    <m/>
    <s v="CATHERINE BLANCKAERT"/>
    <s v="071030"/>
    <s v="REGION ILE DE FRANCE NORD"/>
    <s v="302041"/>
    <s v="DAPHNEE JULLION"/>
    <s v="100 IMD"/>
    <x v="1"/>
    <x v="1"/>
    <s v="302631"/>
    <s v="YAMINA YAHMI"/>
    <s v="200 IMP"/>
    <x v="40"/>
    <x v="40"/>
    <m/>
    <m/>
    <m/>
    <m/>
    <s v="098474"/>
    <s v="SECTEUR BLANC"/>
  </r>
  <r>
    <n v="98472"/>
    <n v="50100695"/>
    <x v="0"/>
    <s v="REGION GRAND OUEST"/>
    <x v="0"/>
    <s v="50100695"/>
    <s v="098472"/>
    <x v="1"/>
    <s v="E"/>
    <m/>
    <m/>
    <m/>
    <s v="SECTEUR BLANC"/>
    <m/>
    <m/>
    <m/>
    <m/>
    <m/>
    <m/>
    <m/>
    <d v="2024-11-01T00:00:00"/>
    <m/>
    <s v="05"/>
    <m/>
    <m/>
    <m/>
    <s v="059"/>
    <m/>
    <m/>
    <m/>
    <m/>
    <m/>
    <m/>
    <m/>
    <m/>
    <m/>
    <m/>
    <m/>
    <m/>
    <m/>
    <m/>
    <s v="MATHIEU CHEMIN"/>
    <s v="071590"/>
    <s v="REGION GRAND OUEST"/>
    <s v="306484"/>
    <s v="GUILLAUME LAUZANAS"/>
    <s v="100 IMD"/>
    <x v="21"/>
    <x v="21"/>
    <s v="303646"/>
    <s v="ROMAIN CHAUVET"/>
    <s v="200 IMP"/>
    <x v="26"/>
    <x v="26"/>
    <s v="300994"/>
    <s v="JEROME HERVE"/>
    <s v="386 IE"/>
    <s v="HC"/>
    <s v="098472"/>
    <s v="SECTEUR BLANC"/>
  </r>
  <r>
    <n v="98468"/>
    <n v="50100694"/>
    <x v="0"/>
    <s v="REGION CENTRE EST"/>
    <x v="0"/>
    <s v="50100694"/>
    <s v="098468"/>
    <x v="1"/>
    <s v="E"/>
    <m/>
    <m/>
    <m/>
    <s v="SECTEUR BLANC"/>
    <m/>
    <m/>
    <m/>
    <m/>
    <m/>
    <m/>
    <m/>
    <d v="2024-12-01T00:00:00"/>
    <m/>
    <s v="05"/>
    <m/>
    <m/>
    <m/>
    <s v="179"/>
    <m/>
    <m/>
    <m/>
    <m/>
    <m/>
    <m/>
    <m/>
    <m/>
    <m/>
    <m/>
    <m/>
    <m/>
    <m/>
    <m/>
    <s v="JEROME CARPANETTO"/>
    <s v="900582"/>
    <s v="REGION CENTRE EST"/>
    <s v="182240"/>
    <s v="FREDERIC MARTINELLI"/>
    <s v="100 IMD"/>
    <x v="2"/>
    <x v="2"/>
    <s v="305466"/>
    <s v="ANTHONY COLAS"/>
    <s v="200 IMP"/>
    <x v="2"/>
    <x v="2"/>
    <m/>
    <m/>
    <m/>
    <m/>
    <s v="098468"/>
    <s v="SECTEUR BLANC"/>
  </r>
  <r>
    <n v="98452"/>
    <n v="50100693"/>
    <x v="0"/>
    <s v="REGION GRAND SUD"/>
    <x v="0"/>
    <s v="50100693"/>
    <s v="098452"/>
    <x v="1"/>
    <s v="E"/>
    <m/>
    <m/>
    <m/>
    <s v="SECTEUR BLANC"/>
    <m/>
    <m/>
    <m/>
    <m/>
    <m/>
    <m/>
    <m/>
    <d v="2024-10-01T00:00:00"/>
    <m/>
    <s v="05"/>
    <m/>
    <m/>
    <m/>
    <s v="038"/>
    <m/>
    <m/>
    <m/>
    <m/>
    <m/>
    <m/>
    <m/>
    <m/>
    <m/>
    <m/>
    <m/>
    <m/>
    <m/>
    <m/>
    <s v="FREDERIC MESTRE"/>
    <s v="071251"/>
    <s v="REGION GRAND SUD"/>
    <s v="304665"/>
    <s v="FABRIZIA LEGGER"/>
    <s v="100 IMD"/>
    <x v="4"/>
    <x v="4"/>
    <s v="305062"/>
    <s v="MARIE DELRANC"/>
    <s v="200 IMP"/>
    <x v="38"/>
    <x v="38"/>
    <s v="175997"/>
    <s v="PHILIPPE SUSINI"/>
    <s v="371 CCM.E"/>
    <s v="HC"/>
    <s v="098452"/>
    <s v="SECTEUR BLANC"/>
  </r>
  <r>
    <n v="98448"/>
    <n v="50100692"/>
    <x v="0"/>
    <s v="REGION GRAND OUEST"/>
    <x v="0"/>
    <s v="50100692"/>
    <s v="098448"/>
    <x v="1"/>
    <s v="E"/>
    <m/>
    <m/>
    <m/>
    <s v="SECTEUR BLANC"/>
    <m/>
    <m/>
    <m/>
    <m/>
    <m/>
    <m/>
    <m/>
    <d v="2024-12-01T00:00:00"/>
    <m/>
    <s v="05"/>
    <m/>
    <m/>
    <m/>
    <s v="058"/>
    <m/>
    <m/>
    <m/>
    <m/>
    <m/>
    <m/>
    <m/>
    <m/>
    <m/>
    <m/>
    <m/>
    <m/>
    <m/>
    <m/>
    <s v="MATHIEU CHEMIN"/>
    <s v="071590"/>
    <s v="REGION GRAND OUEST"/>
    <s v="306484"/>
    <s v="GUILLAUME LAUZANAS"/>
    <s v="100 IMD"/>
    <x v="21"/>
    <x v="21"/>
    <m/>
    <m/>
    <m/>
    <x v="130"/>
    <x v="126"/>
    <m/>
    <m/>
    <m/>
    <m/>
    <s v="098448"/>
    <s v="SECTEUR BLANC"/>
  </r>
  <r>
    <n v="98440"/>
    <n v="50100691"/>
    <x v="0"/>
    <s v="REGION ILE DE FRANCE NORD"/>
    <x v="0"/>
    <s v="50100691"/>
    <s v="098440"/>
    <x v="1"/>
    <s v="E"/>
    <m/>
    <m/>
    <m/>
    <s v="SECTEUR BLANC"/>
    <m/>
    <m/>
    <m/>
    <m/>
    <m/>
    <m/>
    <m/>
    <d v="2024-11-01T00:00:00"/>
    <m/>
    <s v="05"/>
    <m/>
    <m/>
    <m/>
    <s v="168"/>
    <m/>
    <m/>
    <m/>
    <m/>
    <m/>
    <m/>
    <m/>
    <m/>
    <m/>
    <m/>
    <m/>
    <m/>
    <m/>
    <m/>
    <s v="CATHERINE BLANCKAERT"/>
    <s v="071030"/>
    <s v="REGION ILE DE FRANCE NORD"/>
    <s v="177094"/>
    <s v="WILLY FASQUEL"/>
    <s v="100 IMD"/>
    <x v="32"/>
    <x v="32"/>
    <s v="302744"/>
    <s v="VALERIE CADREN"/>
    <s v="200 IMP"/>
    <x v="52"/>
    <x v="52"/>
    <s v="306206"/>
    <s v="STEPHANE DEVILLE"/>
    <s v="445 CCA"/>
    <s v="HC"/>
    <s v="098440"/>
    <s v="SECTEUR BLANC"/>
  </r>
  <r>
    <n v="98430"/>
    <n v="50100690"/>
    <x v="0"/>
    <s v="REGION ILE DE FRANCE NORD"/>
    <x v="0"/>
    <s v="50100690"/>
    <s v="098430"/>
    <x v="1"/>
    <s v="E"/>
    <m/>
    <m/>
    <m/>
    <s v="SECTEUR BLANC"/>
    <m/>
    <m/>
    <m/>
    <m/>
    <m/>
    <m/>
    <m/>
    <d v="2024-12-01T00:00:00"/>
    <m/>
    <s v="05"/>
    <m/>
    <m/>
    <m/>
    <s v="301"/>
    <m/>
    <m/>
    <m/>
    <m/>
    <m/>
    <m/>
    <m/>
    <m/>
    <m/>
    <m/>
    <m/>
    <m/>
    <m/>
    <m/>
    <s v="CATHERINE BLANCKAERT"/>
    <s v="071030"/>
    <s v="REGION ILE DE FRANCE NORD"/>
    <s v="302041"/>
    <s v="DAPHNEE JULLION"/>
    <s v="100 IMD"/>
    <x v="1"/>
    <x v="1"/>
    <s v="303397"/>
    <s v="BRICE DENEUX"/>
    <s v="200 IMP"/>
    <x v="74"/>
    <x v="74"/>
    <m/>
    <m/>
    <m/>
    <m/>
    <s v="098430"/>
    <s v="SECTEUR BLANC"/>
  </r>
  <r>
    <n v="98411"/>
    <n v="50100689"/>
    <x v="0"/>
    <s v="REGION GRAND OUEST"/>
    <x v="0"/>
    <s v="50100689"/>
    <s v="098411"/>
    <x v="1"/>
    <s v="E"/>
    <m/>
    <m/>
    <m/>
    <s v="SECTEUR BLANC"/>
    <m/>
    <m/>
    <m/>
    <m/>
    <m/>
    <m/>
    <m/>
    <d v="2024-12-01T00:00:00"/>
    <m/>
    <s v="05"/>
    <m/>
    <m/>
    <m/>
    <s v="318"/>
    <m/>
    <m/>
    <m/>
    <m/>
    <m/>
    <m/>
    <m/>
    <m/>
    <m/>
    <m/>
    <m/>
    <m/>
    <m/>
    <m/>
    <s v="MATHIEU CHEMIN"/>
    <s v="071590"/>
    <s v="REGION GRAND OUEST"/>
    <s v="305493"/>
    <s v="AURELIE DEVILLIER"/>
    <s v="100 IMD"/>
    <x v="38"/>
    <x v="38"/>
    <s v="306079"/>
    <s v="ANTHONY CAPELLO"/>
    <s v="200 IMP"/>
    <x v="103"/>
    <x v="103"/>
    <m/>
    <m/>
    <m/>
    <m/>
    <s v="098411"/>
    <s v="SECTEUR BLANC"/>
  </r>
  <r>
    <n v="98403"/>
    <n v="50100688"/>
    <x v="0"/>
    <s v="REGION GRAND OUEST"/>
    <x v="0"/>
    <s v="50100688"/>
    <s v="098403"/>
    <x v="1"/>
    <s v="E"/>
    <m/>
    <m/>
    <m/>
    <s v="SECTEUR BLANC"/>
    <m/>
    <m/>
    <m/>
    <m/>
    <m/>
    <m/>
    <m/>
    <d v="2024-10-01T00:00:00"/>
    <m/>
    <s v="05"/>
    <m/>
    <m/>
    <m/>
    <s v="057"/>
    <m/>
    <m/>
    <m/>
    <m/>
    <m/>
    <m/>
    <m/>
    <m/>
    <m/>
    <m/>
    <m/>
    <m/>
    <m/>
    <m/>
    <s v="MATHIEU CHEMIN"/>
    <s v="071590"/>
    <s v="REGION GRAND OUEST"/>
    <s v="306176"/>
    <s v="BERENGERE CORVELLEC"/>
    <s v="100 IMD"/>
    <x v="31"/>
    <x v="31"/>
    <s v="172830"/>
    <s v="RICHARD PITON"/>
    <s v="200 IMP"/>
    <x v="55"/>
    <x v="55"/>
    <m/>
    <m/>
    <m/>
    <m/>
    <s v="098403"/>
    <s v="SECTEUR BLANC"/>
  </r>
  <r>
    <n v="98397"/>
    <n v="50100687"/>
    <x v="0"/>
    <s v="REGION ILE DE FRANCE NORD"/>
    <x v="0"/>
    <s v="50100687"/>
    <s v="098397"/>
    <x v="1"/>
    <s v="E"/>
    <m/>
    <m/>
    <m/>
    <s v="SECTEUR BLANC"/>
    <m/>
    <m/>
    <m/>
    <m/>
    <m/>
    <m/>
    <m/>
    <d v="2024-12-01T00:00:00"/>
    <m/>
    <s v="05"/>
    <m/>
    <m/>
    <m/>
    <s v="300"/>
    <m/>
    <m/>
    <m/>
    <m/>
    <m/>
    <m/>
    <m/>
    <m/>
    <m/>
    <m/>
    <m/>
    <m/>
    <m/>
    <m/>
    <s v="CATHERINE BLANCKAERT"/>
    <s v="071030"/>
    <s v="REGION ILE DE FRANCE NORD"/>
    <s v="302041"/>
    <s v="DAPHNEE JULLION"/>
    <s v="100 IMD"/>
    <x v="1"/>
    <x v="1"/>
    <s v="302511"/>
    <s v="OLIVIER MACIGNO"/>
    <s v="200 IMP"/>
    <x v="53"/>
    <x v="53"/>
    <s v="305638"/>
    <s v="CECILE BOUTHOR"/>
    <s v="440 CCT"/>
    <s v="HC"/>
    <s v="098397"/>
    <s v="SECTEUR BLANC"/>
  </r>
  <r>
    <n v="98386"/>
    <n v="50100686"/>
    <x v="0"/>
    <s v="REGION CENTRE EST"/>
    <x v="0"/>
    <s v="50100686"/>
    <s v="098386"/>
    <x v="1"/>
    <s v="E"/>
    <m/>
    <m/>
    <m/>
    <s v="SECTEUR BLANC"/>
    <m/>
    <m/>
    <m/>
    <m/>
    <m/>
    <m/>
    <m/>
    <d v="2024-12-01T00:00:00"/>
    <m/>
    <s v="05"/>
    <m/>
    <m/>
    <m/>
    <s v="299"/>
    <m/>
    <m/>
    <m/>
    <m/>
    <m/>
    <m/>
    <m/>
    <m/>
    <m/>
    <m/>
    <m/>
    <m/>
    <m/>
    <m/>
    <s v="JEROME CARPANETTO"/>
    <s v="900582"/>
    <s v="REGION CENTRE EST"/>
    <s v="193601"/>
    <s v="PIERRICK MORTIER"/>
    <s v="100 IMD"/>
    <x v="30"/>
    <x v="30"/>
    <s v="301562"/>
    <s v="SEBASTIEN VAUCARD"/>
    <s v="200 IMP"/>
    <x v="67"/>
    <x v="67"/>
    <s v="302342"/>
    <s v="SANDIE VIRON"/>
    <s v="440 CCT"/>
    <s v="HC"/>
    <s v="098386"/>
    <s v="SECTEUR BLANC"/>
  </r>
  <r>
    <n v="98379"/>
    <n v="50100685"/>
    <x v="0"/>
    <s v="REGION CENTRE EST"/>
    <x v="0"/>
    <s v="50100685"/>
    <s v="098379"/>
    <x v="1"/>
    <s v="E"/>
    <m/>
    <m/>
    <m/>
    <s v="SECTEUR BLANC"/>
    <m/>
    <m/>
    <m/>
    <m/>
    <m/>
    <m/>
    <m/>
    <d v="2024-12-01T00:00:00"/>
    <m/>
    <s v="05"/>
    <m/>
    <m/>
    <m/>
    <s v="298"/>
    <m/>
    <m/>
    <m/>
    <m/>
    <m/>
    <m/>
    <m/>
    <m/>
    <m/>
    <m/>
    <m/>
    <m/>
    <m/>
    <m/>
    <s v="JEROME CARPANETTO"/>
    <s v="900582"/>
    <s v="REGION CENTRE EST"/>
    <s v="193601"/>
    <s v="PIERRICK MORTIER"/>
    <s v="100 IMD"/>
    <x v="30"/>
    <x v="30"/>
    <s v="172935"/>
    <s v="PATRICK HABAY"/>
    <s v="200 IMP"/>
    <x v="46"/>
    <x v="46"/>
    <s v="304862"/>
    <s v="FLORIAN LEO"/>
    <s v="371 CCM.E"/>
    <s v="HC"/>
    <s v="098379"/>
    <s v="SECTEUR BLANC"/>
  </r>
  <r>
    <n v="98366"/>
    <n v="50100684"/>
    <x v="0"/>
    <s v="REGION ILE DE FRANCE NORD"/>
    <x v="0"/>
    <s v="50100684"/>
    <s v="098366"/>
    <x v="1"/>
    <s v="E"/>
    <m/>
    <m/>
    <m/>
    <s v="SECTEUR BLANC"/>
    <m/>
    <m/>
    <m/>
    <m/>
    <m/>
    <m/>
    <m/>
    <d v="2024-12-01T00:00:00"/>
    <m/>
    <s v="05"/>
    <m/>
    <m/>
    <m/>
    <s v="297"/>
    <m/>
    <m/>
    <m/>
    <m/>
    <m/>
    <m/>
    <m/>
    <m/>
    <m/>
    <m/>
    <m/>
    <m/>
    <m/>
    <m/>
    <s v="CATHERINE BLANCKAERT"/>
    <s v="071030"/>
    <s v="REGION ILE DE FRANCE NORD"/>
    <s v="302041"/>
    <s v="DAPHNEE JULLION"/>
    <s v="100 IMD"/>
    <x v="1"/>
    <x v="1"/>
    <s v="302631"/>
    <s v="YAMINA YAHMI"/>
    <s v="200 IMP"/>
    <x v="40"/>
    <x v="40"/>
    <m/>
    <m/>
    <m/>
    <m/>
    <s v="098366"/>
    <s v="SECTEUR BLANC"/>
  </r>
  <r>
    <n v="98358"/>
    <n v="50100683"/>
    <x v="0"/>
    <s v="REGION CENTRE EST"/>
    <x v="0"/>
    <s v="50100683"/>
    <s v="098358"/>
    <x v="1"/>
    <s v="E"/>
    <m/>
    <m/>
    <m/>
    <s v="SECTEUR BLANC"/>
    <m/>
    <m/>
    <m/>
    <m/>
    <m/>
    <m/>
    <m/>
    <d v="2024-12-01T00:00:00"/>
    <m/>
    <s v="05"/>
    <m/>
    <m/>
    <m/>
    <s v="074"/>
    <m/>
    <m/>
    <m/>
    <m/>
    <m/>
    <m/>
    <m/>
    <m/>
    <m/>
    <m/>
    <m/>
    <m/>
    <m/>
    <m/>
    <s v="JEROME CARPANETTO"/>
    <s v="900582"/>
    <s v="REGION CENTRE EST"/>
    <s v="300268"/>
    <s v="PIERRE FRANCOIS LAURA"/>
    <s v="100 IMD"/>
    <x v="37"/>
    <x v="37"/>
    <s v="304204"/>
    <s v="MARTIN RANJIT"/>
    <s v="200 IMP"/>
    <x v="65"/>
    <x v="65"/>
    <m/>
    <m/>
    <m/>
    <m/>
    <s v="098358"/>
    <s v="SECTEUR BLANC"/>
  </r>
  <r>
    <n v="98355"/>
    <n v="50100682"/>
    <x v="0"/>
    <s v="REGION CENTRE EST"/>
    <x v="0"/>
    <s v="50100682"/>
    <s v="098355"/>
    <x v="1"/>
    <s v="E"/>
    <m/>
    <m/>
    <m/>
    <s v="SECTEUR BLANC"/>
    <m/>
    <m/>
    <m/>
    <m/>
    <m/>
    <m/>
    <m/>
    <d v="2024-12-01T00:00:00"/>
    <m/>
    <s v="05"/>
    <m/>
    <m/>
    <m/>
    <s v="073"/>
    <m/>
    <m/>
    <m/>
    <m/>
    <m/>
    <m/>
    <m/>
    <m/>
    <m/>
    <m/>
    <m/>
    <m/>
    <m/>
    <m/>
    <s v="JEROME CARPANETTO"/>
    <s v="900582"/>
    <s v="REGION CENTRE EST"/>
    <s v="300268"/>
    <s v="PIERRE FRANCOIS LAURA"/>
    <s v="100 IMD"/>
    <x v="37"/>
    <x v="37"/>
    <s v="304163"/>
    <s v="GEOFFREY BIEBER"/>
    <s v="200 IMP"/>
    <x v="76"/>
    <x v="76"/>
    <s v="177123"/>
    <s v="ROSARIO LATINO"/>
    <s v="440 CCT"/>
    <s v="HC"/>
    <s v="098355"/>
    <s v="SECTEUR BLANC"/>
  </r>
  <r>
    <n v="98353"/>
    <n v="50100681"/>
    <x v="0"/>
    <s v="REGION CENTRE EST"/>
    <x v="0"/>
    <s v="50100681"/>
    <s v="098353"/>
    <x v="1"/>
    <s v="E"/>
    <m/>
    <m/>
    <m/>
    <s v="SECTEUR BLANC"/>
    <m/>
    <m/>
    <m/>
    <m/>
    <m/>
    <m/>
    <m/>
    <d v="2024-12-01T00:00:00"/>
    <m/>
    <s v="05"/>
    <m/>
    <m/>
    <m/>
    <s v="072"/>
    <m/>
    <m/>
    <m/>
    <m/>
    <m/>
    <m/>
    <m/>
    <m/>
    <m/>
    <m/>
    <m/>
    <m/>
    <m/>
    <m/>
    <s v="JEROME CARPANETTO"/>
    <s v="900582"/>
    <s v="REGION CENTRE EST"/>
    <s v="179897"/>
    <s v="SYLVAIN GATHELIER"/>
    <s v="100 IMD"/>
    <x v="22"/>
    <x v="22"/>
    <s v="304026"/>
    <s v="NICOLAS FOREST"/>
    <s v="200 IMP"/>
    <x v="96"/>
    <x v="96"/>
    <m/>
    <m/>
    <m/>
    <m/>
    <s v="098353"/>
    <s v="SECTEUR BLANC"/>
  </r>
  <r>
    <n v="98337"/>
    <n v="50100680"/>
    <x v="0"/>
    <s v="REGION GRAND SUD"/>
    <x v="0"/>
    <s v="50100680"/>
    <s v="098337"/>
    <x v="1"/>
    <s v="E"/>
    <m/>
    <m/>
    <m/>
    <s v="SECTEUR BLANC"/>
    <m/>
    <m/>
    <m/>
    <m/>
    <m/>
    <m/>
    <m/>
    <d v="2024-10-01T00:00:00"/>
    <m/>
    <s v="05"/>
    <m/>
    <m/>
    <m/>
    <s v="479"/>
    <m/>
    <m/>
    <m/>
    <m/>
    <m/>
    <m/>
    <m/>
    <m/>
    <m/>
    <m/>
    <m/>
    <m/>
    <m/>
    <m/>
    <s v="FREDERIC MESTRE"/>
    <s v="071251"/>
    <s v="REGION GRAND SUD"/>
    <s v="190355"/>
    <s v="FABIO FRACASSETTI"/>
    <s v="100 IMD"/>
    <x v="9"/>
    <x v="9"/>
    <s v="304877"/>
    <s v="YOAN CENEDESE"/>
    <s v="200 IMP"/>
    <x v="10"/>
    <x v="10"/>
    <s v="305649"/>
    <s v="AXEL MSELLATI-MARIVAUX"/>
    <s v="440 CCT"/>
    <s v="HC"/>
    <s v="098337"/>
    <s v="SECTEUR BLANC"/>
  </r>
  <r>
    <n v="98333"/>
    <n v="50100679"/>
    <x v="0"/>
    <s v="REGION GRAND SUD"/>
    <x v="0"/>
    <s v="50100679"/>
    <s v="098333"/>
    <x v="1"/>
    <s v="E"/>
    <m/>
    <m/>
    <m/>
    <s v="SECTEUR BLANC"/>
    <m/>
    <m/>
    <m/>
    <m/>
    <m/>
    <m/>
    <m/>
    <d v="2024-12-01T00:00:00"/>
    <m/>
    <s v="05"/>
    <m/>
    <m/>
    <m/>
    <s v="317"/>
    <m/>
    <m/>
    <m/>
    <m/>
    <m/>
    <m/>
    <m/>
    <m/>
    <m/>
    <m/>
    <m/>
    <m/>
    <m/>
    <m/>
    <s v="FREDERIC MESTRE"/>
    <s v="071251"/>
    <s v="REGION GRAND SUD"/>
    <s v="306077"/>
    <s v="JONATHAN THIEBAUD"/>
    <s v="100 IMD"/>
    <x v="26"/>
    <x v="26"/>
    <s v="304292"/>
    <s v="STEPHANE LOPEZ"/>
    <s v="200 IMP"/>
    <x v="114"/>
    <x v="114"/>
    <m/>
    <m/>
    <m/>
    <m/>
    <s v="098333"/>
    <s v="SECTEUR BLANC"/>
  </r>
  <r>
    <n v="98332"/>
    <n v="50100678"/>
    <x v="0"/>
    <s v="REGION GRAND SUD"/>
    <x v="0"/>
    <s v="50100678"/>
    <s v="098332"/>
    <x v="1"/>
    <s v="E"/>
    <m/>
    <m/>
    <m/>
    <s v="SECTEUR BLANC"/>
    <m/>
    <m/>
    <m/>
    <m/>
    <m/>
    <m/>
    <m/>
    <d v="2024-12-01T00:00:00"/>
    <m/>
    <s v="05"/>
    <m/>
    <m/>
    <m/>
    <s v="295"/>
    <m/>
    <m/>
    <m/>
    <m/>
    <m/>
    <m/>
    <m/>
    <m/>
    <m/>
    <m/>
    <m/>
    <m/>
    <m/>
    <m/>
    <s v="FREDERIC MESTRE"/>
    <s v="071251"/>
    <s v="REGION GRAND SUD"/>
    <s v="306077"/>
    <s v="JONATHAN THIEBAUD"/>
    <s v="100 IMD"/>
    <x v="26"/>
    <x v="26"/>
    <s v="305333"/>
    <s v="ALEXANDRE BALARDY"/>
    <s v="200 IMP"/>
    <x v="34"/>
    <x v="34"/>
    <s v="305882"/>
    <s v="ANTHONY BRUNET"/>
    <s v="440 CCT"/>
    <s v="HC"/>
    <s v="098332"/>
    <s v="SECTEUR BLANC"/>
  </r>
  <r>
    <n v="98323"/>
    <n v="50100677"/>
    <x v="0"/>
    <s v="REGION GRAND OUEST"/>
    <x v="0"/>
    <s v="50100677"/>
    <s v="098323"/>
    <x v="1"/>
    <s v="E"/>
    <m/>
    <m/>
    <m/>
    <s v="SECTEUR BLANC"/>
    <m/>
    <m/>
    <m/>
    <m/>
    <m/>
    <m/>
    <m/>
    <d v="2024-11-01T00:00:00"/>
    <m/>
    <s v="05"/>
    <m/>
    <m/>
    <m/>
    <s v="134"/>
    <m/>
    <m/>
    <m/>
    <m/>
    <m/>
    <m/>
    <m/>
    <m/>
    <m/>
    <m/>
    <m/>
    <m/>
    <m/>
    <m/>
    <s v="MATHIEU CHEMIN"/>
    <s v="071590"/>
    <s v="REGION GRAND OUEST"/>
    <s v="306306"/>
    <s v="FLAVIEN QUIROSA"/>
    <s v="100 IMD"/>
    <x v="35"/>
    <x v="35"/>
    <s v="179931"/>
    <s v="VINCENT MORISSEAU"/>
    <s v="200 IMP"/>
    <x v="127"/>
    <x v="125"/>
    <s v="160628"/>
    <s v="DANIEL MIRAMBEAU"/>
    <s v="440 CCT"/>
    <s v="HC"/>
    <s v="098323"/>
    <s v="SECTEUR BLANC"/>
  </r>
  <r>
    <n v="98301"/>
    <n v="50100676"/>
    <x v="0"/>
    <s v="REGION GRAND SUD"/>
    <x v="0"/>
    <s v="50100676"/>
    <s v="098301"/>
    <x v="1"/>
    <s v="E"/>
    <m/>
    <m/>
    <m/>
    <s v="SECTEUR BLANC"/>
    <m/>
    <m/>
    <m/>
    <m/>
    <m/>
    <m/>
    <m/>
    <d v="2024-07-01T00:00:00"/>
    <m/>
    <s v="05"/>
    <m/>
    <m/>
    <m/>
    <s v="324"/>
    <m/>
    <m/>
    <m/>
    <m/>
    <m/>
    <m/>
    <m/>
    <m/>
    <m/>
    <m/>
    <m/>
    <m/>
    <m/>
    <m/>
    <s v="FREDERIC MESTRE"/>
    <s v="071251"/>
    <s v="REGION GRAND SUD"/>
    <s v="193087"/>
    <s v="NICOLAS LEVEQUE"/>
    <s v="100 IMD"/>
    <x v="16"/>
    <x v="16"/>
    <s v="305596"/>
    <s v="SOLENE ANIN"/>
    <s v="200 IMP"/>
    <x v="22"/>
    <x v="22"/>
    <s v="304750"/>
    <s v="MAGALI MARQUES"/>
    <s v="440 CCT"/>
    <s v="HC"/>
    <s v="098301"/>
    <s v="SECTEUR BLANC"/>
  </r>
  <r>
    <n v="98292"/>
    <n v="50100675"/>
    <x v="0"/>
    <s v="REGION GRAND SUD"/>
    <x v="0"/>
    <s v="50100675"/>
    <s v="098292"/>
    <x v="1"/>
    <s v="E"/>
    <m/>
    <m/>
    <m/>
    <s v="SECTEUR BLANC"/>
    <m/>
    <m/>
    <m/>
    <m/>
    <m/>
    <m/>
    <m/>
    <d v="2024-07-01T00:00:00"/>
    <m/>
    <s v="05"/>
    <m/>
    <m/>
    <m/>
    <s v="323"/>
    <m/>
    <m/>
    <m/>
    <m/>
    <m/>
    <m/>
    <m/>
    <m/>
    <m/>
    <m/>
    <m/>
    <m/>
    <m/>
    <m/>
    <s v="FREDERIC MESTRE"/>
    <s v="071251"/>
    <s v="REGION GRAND SUD"/>
    <s v="193087"/>
    <s v="NICOLAS LEVEQUE"/>
    <s v="100 IMD"/>
    <x v="16"/>
    <x v="16"/>
    <s v="305409"/>
    <s v="SAMIA CONDELLO"/>
    <s v="200 IMP"/>
    <x v="101"/>
    <x v="101"/>
    <s v="305662"/>
    <s v="MAEVA DE ARAUJO"/>
    <s v="440 CCT"/>
    <s v="HC"/>
    <s v="098292"/>
    <s v="SECTEUR BLANC"/>
  </r>
  <r>
    <n v="98291"/>
    <n v="50100674"/>
    <x v="0"/>
    <s v="REGION GRAND SUD"/>
    <x v="0"/>
    <s v="50100674"/>
    <s v="098291"/>
    <x v="1"/>
    <s v="E"/>
    <m/>
    <m/>
    <m/>
    <s v="SECTEUR BLANC"/>
    <m/>
    <m/>
    <m/>
    <m/>
    <m/>
    <m/>
    <m/>
    <d v="2024-07-01T00:00:00"/>
    <m/>
    <s v="05"/>
    <m/>
    <m/>
    <m/>
    <s v="321"/>
    <m/>
    <m/>
    <m/>
    <m/>
    <m/>
    <m/>
    <m/>
    <m/>
    <m/>
    <m/>
    <m/>
    <m/>
    <m/>
    <m/>
    <s v="FREDERIC MESTRE"/>
    <s v="071251"/>
    <s v="REGION GRAND SUD"/>
    <s v="305131"/>
    <s v="BAPTISTE CHIKLI"/>
    <s v="100 IMD"/>
    <x v="12"/>
    <x v="12"/>
    <s v="304601"/>
    <s v="ALEXANDRE GAUCHE"/>
    <s v="200 IMP"/>
    <x v="112"/>
    <x v="112"/>
    <s v="302825"/>
    <s v="MAGALIE SIBELLE"/>
    <s v="440 CCT"/>
    <s v="HC"/>
    <s v="098291"/>
    <s v="SECTEUR BLANC"/>
  </r>
  <r>
    <n v="98288"/>
    <n v="50100673"/>
    <x v="0"/>
    <s v="REGION CENTRE EST"/>
    <x v="0"/>
    <s v="50100673"/>
    <s v="098288"/>
    <x v="1"/>
    <s v="E"/>
    <m/>
    <m/>
    <m/>
    <s v="SECTEUR BLANC"/>
    <m/>
    <m/>
    <m/>
    <m/>
    <m/>
    <m/>
    <m/>
    <d v="2024-12-01T00:00:00"/>
    <m/>
    <s v="05"/>
    <m/>
    <m/>
    <m/>
    <s v="319"/>
    <m/>
    <m/>
    <m/>
    <m/>
    <m/>
    <m/>
    <m/>
    <m/>
    <m/>
    <m/>
    <m/>
    <m/>
    <m/>
    <m/>
    <s v="JEROME CARPANETTO"/>
    <s v="900582"/>
    <s v="REGION CENTRE EST"/>
    <s v="304393"/>
    <s v="NICOLAS THIALLET"/>
    <s v="100 IMD"/>
    <x v="36"/>
    <x v="36"/>
    <s v="305158"/>
    <s v="MARION PHILIBERT"/>
    <s v="310 CMA"/>
    <x v="155"/>
    <x v="151"/>
    <m/>
    <m/>
    <m/>
    <m/>
    <s v="098288"/>
    <s v="SECTEUR BLANC"/>
  </r>
  <r>
    <n v="98286"/>
    <n v="50100672"/>
    <x v="0"/>
    <s v="REGION CENTRE EST"/>
    <x v="0"/>
    <s v="50100672"/>
    <s v="098286"/>
    <x v="1"/>
    <s v="E"/>
    <m/>
    <m/>
    <m/>
    <s v="SECTEUR BLANC"/>
    <m/>
    <m/>
    <m/>
    <m/>
    <m/>
    <m/>
    <m/>
    <d v="2024-12-01T00:00:00"/>
    <m/>
    <s v="05"/>
    <m/>
    <m/>
    <m/>
    <s v="318"/>
    <m/>
    <m/>
    <m/>
    <m/>
    <m/>
    <m/>
    <m/>
    <m/>
    <m/>
    <m/>
    <m/>
    <m/>
    <m/>
    <m/>
    <s v="JEROME CARPANETTO"/>
    <s v="900582"/>
    <s v="REGION CENTRE EST"/>
    <s v="304393"/>
    <s v="NICOLAS THIALLET"/>
    <s v="100 IMD"/>
    <x v="36"/>
    <x v="36"/>
    <s v="303850"/>
    <s v="GAETAN BOISSON"/>
    <s v="200 IMP"/>
    <x v="81"/>
    <x v="81"/>
    <s v="188259"/>
    <s v="CATHERINE DANAIA"/>
    <s v="370 CC.E"/>
    <s v="HC"/>
    <s v="098286"/>
    <s v="SECTEUR BLANC"/>
  </r>
  <r>
    <n v="98271"/>
    <n v="50100671"/>
    <x v="0"/>
    <s v="REGION CENTRE EST"/>
    <x v="0"/>
    <s v="50100671"/>
    <s v="098271"/>
    <x v="1"/>
    <s v="E"/>
    <m/>
    <m/>
    <m/>
    <s v="SECTEUR BLANC"/>
    <m/>
    <m/>
    <m/>
    <m/>
    <m/>
    <m/>
    <m/>
    <d v="2024-12-01T00:00:00"/>
    <m/>
    <s v="05"/>
    <m/>
    <m/>
    <m/>
    <s v="071"/>
    <m/>
    <m/>
    <m/>
    <m/>
    <m/>
    <m/>
    <m/>
    <m/>
    <m/>
    <m/>
    <m/>
    <m/>
    <m/>
    <m/>
    <s v="JEROME CARPANETTO"/>
    <s v="900582"/>
    <s v="REGION CENTRE EST"/>
    <s v="179897"/>
    <s v="SYLVAIN GATHELIER"/>
    <s v="100 IMD"/>
    <x v="22"/>
    <x v="22"/>
    <s v="304720"/>
    <s v="KEVIN MOLINERO LUQUE"/>
    <s v="310 CMA"/>
    <x v="83"/>
    <x v="83"/>
    <s v="306325"/>
    <s v="ANASTASIA KAHE"/>
    <s v="445 CCA"/>
    <s v="HC"/>
    <s v="098271"/>
    <s v="SECTEUR BLANC"/>
  </r>
  <r>
    <n v="98259"/>
    <n v="50100670"/>
    <x v="0"/>
    <s v="REGION CENTRE EST"/>
    <x v="0"/>
    <s v="50100670"/>
    <s v="098259"/>
    <x v="1"/>
    <s v="E"/>
    <m/>
    <m/>
    <m/>
    <s v="SECTEUR BLANC"/>
    <m/>
    <m/>
    <m/>
    <m/>
    <m/>
    <m/>
    <m/>
    <d v="2024-12-01T00:00:00"/>
    <m/>
    <s v="05"/>
    <m/>
    <m/>
    <m/>
    <s v="171"/>
    <m/>
    <m/>
    <m/>
    <m/>
    <m/>
    <m/>
    <m/>
    <m/>
    <m/>
    <m/>
    <m/>
    <m/>
    <m/>
    <m/>
    <s v="JEROME CARPANETTO"/>
    <s v="900582"/>
    <s v="REGION CENTRE EST"/>
    <s v="193601"/>
    <s v="PIERRICK MORTIER"/>
    <s v="100 IMD"/>
    <x v="30"/>
    <x v="30"/>
    <s v="301562"/>
    <s v="SEBASTIEN VAUCARD"/>
    <s v="200 IMP"/>
    <x v="67"/>
    <x v="67"/>
    <m/>
    <m/>
    <m/>
    <m/>
    <s v="098259"/>
    <s v="SECTEUR BLANC"/>
  </r>
  <r>
    <n v="98248"/>
    <n v="50100669"/>
    <x v="0"/>
    <s v="REGION GRAND OUEST"/>
    <x v="0"/>
    <s v="50100669"/>
    <s v="098248"/>
    <x v="1"/>
    <s v="E"/>
    <m/>
    <m/>
    <m/>
    <s v="SECTEUR BLANC"/>
    <m/>
    <m/>
    <m/>
    <m/>
    <m/>
    <m/>
    <m/>
    <d v="2024-11-01T00:00:00"/>
    <m/>
    <s v="05"/>
    <m/>
    <m/>
    <m/>
    <s v="826"/>
    <m/>
    <m/>
    <m/>
    <m/>
    <m/>
    <m/>
    <m/>
    <m/>
    <m/>
    <m/>
    <m/>
    <m/>
    <m/>
    <m/>
    <s v="MATHIEU CHEMIN"/>
    <s v="071590"/>
    <s v="REGION GRAND OUEST"/>
    <s v="192093"/>
    <s v="GUILLAUME LIOPE"/>
    <s v="100 IMD"/>
    <x v="15"/>
    <x v="15"/>
    <s v="301143"/>
    <s v="ANTHONY BESNIER"/>
    <s v="200 IMP"/>
    <x v="63"/>
    <x v="63"/>
    <s v="306069"/>
    <s v="THOMAS RENOU"/>
    <s v="440 CCT"/>
    <s v="HC"/>
    <s v="098248"/>
    <s v="SECTEUR BLANC"/>
  </r>
  <r>
    <n v="98245"/>
    <n v="50100668"/>
    <x v="0"/>
    <s v="REGION GRAND OUEST"/>
    <x v="0"/>
    <s v="50100668"/>
    <s v="098245"/>
    <x v="1"/>
    <s v="E"/>
    <m/>
    <m/>
    <m/>
    <s v="SECTEUR BLANC"/>
    <m/>
    <m/>
    <m/>
    <m/>
    <m/>
    <m/>
    <m/>
    <d v="2024-12-01T00:00:00"/>
    <m/>
    <s v="05"/>
    <m/>
    <m/>
    <m/>
    <s v="839"/>
    <m/>
    <m/>
    <m/>
    <m/>
    <m/>
    <m/>
    <m/>
    <m/>
    <m/>
    <m/>
    <m/>
    <m/>
    <m/>
    <m/>
    <s v="MATHIEU CHEMIN"/>
    <s v="071590"/>
    <s v="REGION GRAND OUEST"/>
    <s v="192093"/>
    <s v="GUILLAUME LIOPE"/>
    <s v="100 IMD"/>
    <x v="15"/>
    <x v="15"/>
    <s v="305551"/>
    <s v="THOMAS JONGEN"/>
    <s v="310 CMA"/>
    <x v="108"/>
    <x v="108"/>
    <s v="306471"/>
    <s v="CHARLOTTE CHAUSSEPIED"/>
    <s v="445 CCA"/>
    <s v="HC"/>
    <s v="098245"/>
    <s v="SECTEUR BLANC"/>
  </r>
  <r>
    <n v="98230"/>
    <n v="50100665"/>
    <x v="0"/>
    <s v="REGION GRAND OUEST"/>
    <x v="0"/>
    <s v="50100665"/>
    <s v="098230"/>
    <x v="1"/>
    <s v="E"/>
    <m/>
    <m/>
    <m/>
    <s v="SECTEUR BLANC"/>
    <m/>
    <m/>
    <m/>
    <m/>
    <m/>
    <m/>
    <m/>
    <d v="2024-12-01T00:00:00"/>
    <m/>
    <s v="05"/>
    <m/>
    <m/>
    <m/>
    <s v="662"/>
    <m/>
    <m/>
    <m/>
    <m/>
    <m/>
    <m/>
    <m/>
    <m/>
    <m/>
    <m/>
    <m/>
    <m/>
    <m/>
    <m/>
    <s v="MATHIEU CHEMIN"/>
    <s v="071590"/>
    <s v="REGION GRAND OUEST"/>
    <s v="305493"/>
    <s v="AURELIE DEVILLIER"/>
    <s v="100 IMD"/>
    <x v="38"/>
    <x v="38"/>
    <s v="305410"/>
    <s v="MANON GIGER"/>
    <s v="200 IMP"/>
    <x v="123"/>
    <x v="121"/>
    <s v="306482"/>
    <s v="RAPHAEL HERVE"/>
    <s v="445 CCA"/>
    <s v="HC"/>
    <s v="098230"/>
    <s v="SECTEUR BLANC"/>
  </r>
  <r>
    <n v="98221"/>
    <n v="50100664"/>
    <x v="0"/>
    <s v="REGION GRAND OUEST"/>
    <x v="0"/>
    <s v="50100664"/>
    <s v="098221"/>
    <x v="1"/>
    <s v="E"/>
    <m/>
    <m/>
    <m/>
    <s v="SECTEUR BLANC"/>
    <m/>
    <m/>
    <m/>
    <m/>
    <m/>
    <m/>
    <m/>
    <d v="2024-10-01T00:00:00"/>
    <m/>
    <s v="05"/>
    <m/>
    <m/>
    <m/>
    <s v="403"/>
    <m/>
    <m/>
    <m/>
    <m/>
    <m/>
    <m/>
    <m/>
    <m/>
    <m/>
    <m/>
    <m/>
    <m/>
    <m/>
    <m/>
    <s v="MATHIEU CHEMIN"/>
    <s v="071590"/>
    <s v="REGION GRAND OUEST"/>
    <s v="190433"/>
    <s v="JOHANN GUIHARD"/>
    <s v="100 IMD"/>
    <x v="13"/>
    <x v="13"/>
    <s v="305637"/>
    <s v="OLIVIER GUITTON"/>
    <s v="200 IMP"/>
    <x v="79"/>
    <x v="79"/>
    <m/>
    <m/>
    <m/>
    <m/>
    <s v="098221"/>
    <s v="SECTEUR BLANC"/>
  </r>
  <r>
    <n v="98198"/>
    <n v="50100661"/>
    <x v="0"/>
    <s v="REGION ILE DE FRANCE NORD"/>
    <x v="0"/>
    <s v="50100661"/>
    <s v="098198"/>
    <x v="1"/>
    <s v="E"/>
    <m/>
    <m/>
    <m/>
    <s v="SECTEUR BLANC"/>
    <m/>
    <m/>
    <m/>
    <m/>
    <m/>
    <m/>
    <m/>
    <d v="2024-12-01T00:00:00"/>
    <m/>
    <s v="05"/>
    <m/>
    <m/>
    <m/>
    <s v="296"/>
    <m/>
    <m/>
    <m/>
    <m/>
    <m/>
    <m/>
    <m/>
    <m/>
    <m/>
    <m/>
    <m/>
    <m/>
    <m/>
    <m/>
    <s v="CATHERINE BLANCKAERT"/>
    <s v="071030"/>
    <s v="REGION ILE DE FRANCE NORD"/>
    <s v="193005"/>
    <s v="SEBASTIEN COTE"/>
    <s v="100 IMD"/>
    <x v="18"/>
    <x v="18"/>
    <s v="303511"/>
    <s v="YASSIN MOUYER"/>
    <s v="200 IMP"/>
    <x v="89"/>
    <x v="89"/>
    <s v="306115"/>
    <s v="LUCAS MPILI"/>
    <s v="440 CCT"/>
    <s v="HC"/>
    <s v="098198"/>
    <s v="SECTEUR BLANC"/>
  </r>
  <r>
    <n v="98197"/>
    <n v="50100660"/>
    <x v="0"/>
    <s v="REGION ILE DE FRANCE NORD"/>
    <x v="0"/>
    <s v="50100660"/>
    <s v="098197"/>
    <x v="1"/>
    <s v="E"/>
    <m/>
    <m/>
    <m/>
    <s v="SECTEUR BLANC"/>
    <m/>
    <m/>
    <m/>
    <m/>
    <m/>
    <m/>
    <m/>
    <d v="2024-12-01T00:00:00"/>
    <m/>
    <s v="05"/>
    <m/>
    <m/>
    <m/>
    <s v="295"/>
    <m/>
    <m/>
    <m/>
    <m/>
    <m/>
    <m/>
    <m/>
    <m/>
    <m/>
    <m/>
    <m/>
    <m/>
    <m/>
    <m/>
    <s v="CATHERINE BLANCKAERT"/>
    <s v="071030"/>
    <s v="REGION ILE DE FRANCE NORD"/>
    <s v="193005"/>
    <s v="SEBASTIEN COTE"/>
    <s v="100 IMD"/>
    <x v="18"/>
    <x v="18"/>
    <s v="303511"/>
    <s v="YASSIN MOUYER"/>
    <s v="200 IMP"/>
    <x v="89"/>
    <x v="89"/>
    <s v="177084"/>
    <s v="DAVID LEPRIZE"/>
    <s v="381 CCEIM.S"/>
    <s v="HC"/>
    <s v="098197"/>
    <s v="SECTEUR BLANC"/>
  </r>
  <r>
    <n v="98193"/>
    <n v="50100659"/>
    <x v="0"/>
    <s v="REGION ILE DE FRANCE NORD"/>
    <x v="0"/>
    <s v="50100659"/>
    <s v="098193"/>
    <x v="1"/>
    <s v="E"/>
    <m/>
    <m/>
    <m/>
    <s v="SECTEUR BLANC"/>
    <m/>
    <m/>
    <m/>
    <m/>
    <m/>
    <m/>
    <m/>
    <d v="2024-12-01T00:00:00"/>
    <m/>
    <s v="05"/>
    <m/>
    <m/>
    <m/>
    <s v="315"/>
    <m/>
    <m/>
    <m/>
    <m/>
    <m/>
    <m/>
    <m/>
    <m/>
    <m/>
    <m/>
    <m/>
    <m/>
    <m/>
    <m/>
    <s v="CATHERINE BLANCKAERT"/>
    <s v="071030"/>
    <s v="REGION ILE DE FRANCE NORD"/>
    <s v="193254"/>
    <s v="DAVID BOURE"/>
    <s v="100 IMD"/>
    <x v="28"/>
    <x v="28"/>
    <s v="305391"/>
    <s v="VINCENT ESTHER"/>
    <s v="200 IMP"/>
    <x v="115"/>
    <x v="115"/>
    <s v="305688"/>
    <s v="AURELIE PICARD"/>
    <s v="440 CCT"/>
    <s v="HC"/>
    <s v="098193"/>
    <s v="SECTEUR BLANC"/>
  </r>
  <r>
    <n v="98188"/>
    <n v="50100658"/>
    <x v="0"/>
    <s v="REGION ILE DE FRANCE NORD"/>
    <x v="0"/>
    <s v="50100658"/>
    <s v="098188"/>
    <x v="1"/>
    <s v="E"/>
    <m/>
    <m/>
    <m/>
    <s v="SECTEUR BLANC"/>
    <m/>
    <m/>
    <m/>
    <m/>
    <m/>
    <m/>
    <m/>
    <d v="2024-12-01T00:00:00"/>
    <m/>
    <s v="05"/>
    <m/>
    <m/>
    <m/>
    <s v="294"/>
    <m/>
    <m/>
    <m/>
    <m/>
    <m/>
    <m/>
    <m/>
    <m/>
    <m/>
    <m/>
    <m/>
    <m/>
    <m/>
    <m/>
    <s v="CATHERINE BLANCKAERT"/>
    <s v="071030"/>
    <s v="REGION ILE DE FRANCE NORD"/>
    <s v="193005"/>
    <s v="SEBASTIEN COTE"/>
    <s v="100 IMD"/>
    <x v="18"/>
    <x v="18"/>
    <s v="303511"/>
    <s v="YASSIN MOUYER"/>
    <s v="200 IMP"/>
    <x v="89"/>
    <x v="89"/>
    <s v="183743"/>
    <s v="ALEXANDRE RIVIER"/>
    <s v="386 IE"/>
    <s v="HC"/>
    <s v="098188"/>
    <s v="SECTEUR BLANC"/>
  </r>
  <r>
    <n v="98186"/>
    <n v="50100657"/>
    <x v="0"/>
    <s v="REGION GRAND OUEST"/>
    <x v="0"/>
    <s v="50100657"/>
    <s v="098186"/>
    <x v="1"/>
    <s v="E"/>
    <m/>
    <m/>
    <m/>
    <s v="SECTEUR BLANC"/>
    <m/>
    <m/>
    <m/>
    <m/>
    <m/>
    <m/>
    <m/>
    <d v="2024-10-01T00:00:00"/>
    <m/>
    <s v="05"/>
    <m/>
    <m/>
    <m/>
    <s v="435"/>
    <m/>
    <m/>
    <m/>
    <m/>
    <m/>
    <m/>
    <m/>
    <m/>
    <m/>
    <m/>
    <m/>
    <m/>
    <m/>
    <m/>
    <s v="MATHIEU CHEMIN"/>
    <s v="071590"/>
    <s v="REGION GRAND OUEST"/>
    <s v="190433"/>
    <s v="JOHANN GUIHARD"/>
    <s v="100 IMD"/>
    <x v="13"/>
    <x v="13"/>
    <s v="305637"/>
    <s v="OLIVIER GUITTON"/>
    <s v="200 IMP"/>
    <x v="79"/>
    <x v="79"/>
    <s v="183264"/>
    <s v="FREDDY NOWAK"/>
    <s v="440 CCT"/>
    <s v="HC"/>
    <s v="098186"/>
    <s v="SECTEUR BLANC"/>
  </r>
  <r>
    <n v="98172"/>
    <n v="50100656"/>
    <x v="0"/>
    <s v="REGION GRAND SUD"/>
    <x v="0"/>
    <s v="50100656"/>
    <s v="098172"/>
    <x v="1"/>
    <s v="E"/>
    <m/>
    <m/>
    <m/>
    <s v="SECTEUR BLANC"/>
    <m/>
    <m/>
    <m/>
    <m/>
    <m/>
    <m/>
    <m/>
    <d v="2024-12-01T00:00:00"/>
    <m/>
    <s v="05"/>
    <m/>
    <m/>
    <m/>
    <s v="314"/>
    <m/>
    <m/>
    <m/>
    <m/>
    <m/>
    <m/>
    <m/>
    <m/>
    <m/>
    <m/>
    <m/>
    <m/>
    <m/>
    <m/>
    <s v="FREDERIC MESTRE"/>
    <s v="071251"/>
    <s v="REGION GRAND SUD"/>
    <s v="306077"/>
    <s v="JONATHAN THIEBAUD"/>
    <s v="100 IMD"/>
    <x v="26"/>
    <x v="26"/>
    <s v="304292"/>
    <s v="STEPHANE LOPEZ"/>
    <s v="200 IMP"/>
    <x v="114"/>
    <x v="114"/>
    <s v="304479"/>
    <s v="PEGGY CONILL BLEUSE"/>
    <s v="441 CCTM"/>
    <s v="HC"/>
    <s v="098172"/>
    <s v="SECTEUR BLANC"/>
  </r>
  <r>
    <n v="98170"/>
    <n v="50100655"/>
    <x v="0"/>
    <s v="REGION GRAND OUEST"/>
    <x v="0"/>
    <s v="50100655"/>
    <s v="098170"/>
    <x v="1"/>
    <s v="E"/>
    <m/>
    <m/>
    <m/>
    <s v="SECTEUR BLANC"/>
    <m/>
    <m/>
    <m/>
    <m/>
    <m/>
    <m/>
    <m/>
    <d v="2024-11-01T00:00:00"/>
    <m/>
    <s v="05"/>
    <m/>
    <m/>
    <m/>
    <s v="725"/>
    <m/>
    <m/>
    <m/>
    <m/>
    <m/>
    <m/>
    <m/>
    <m/>
    <m/>
    <m/>
    <m/>
    <m/>
    <m/>
    <m/>
    <s v="MATHIEU CHEMIN"/>
    <s v="071590"/>
    <s v="REGION GRAND OUEST"/>
    <s v="306306"/>
    <s v="FLAVIEN QUIROSA"/>
    <s v="100 IMD"/>
    <x v="35"/>
    <x v="35"/>
    <s v="301508"/>
    <s v="CLEMENT DOURLENS"/>
    <s v="200 IMP"/>
    <x v="117"/>
    <x v="117"/>
    <m/>
    <m/>
    <m/>
    <m/>
    <s v="098170"/>
    <s v="SECTEUR BLANC"/>
  </r>
  <r>
    <n v="98168"/>
    <n v="50100654"/>
    <x v="0"/>
    <s v="REGION ILE DE FRANCE NORD"/>
    <x v="0"/>
    <s v="50100654"/>
    <s v="098168"/>
    <x v="1"/>
    <s v="E"/>
    <m/>
    <m/>
    <m/>
    <s v="SECTEUR BLANC"/>
    <m/>
    <m/>
    <m/>
    <m/>
    <m/>
    <m/>
    <m/>
    <d v="2024-12-01T00:00:00"/>
    <m/>
    <s v="05"/>
    <m/>
    <m/>
    <m/>
    <s v="293"/>
    <m/>
    <m/>
    <m/>
    <m/>
    <m/>
    <m/>
    <m/>
    <m/>
    <m/>
    <m/>
    <m/>
    <m/>
    <m/>
    <m/>
    <s v="CATHERINE BLANCKAERT"/>
    <s v="071030"/>
    <s v="REGION ILE DE FRANCE NORD"/>
    <s v="193005"/>
    <s v="SEBASTIEN COTE"/>
    <s v="100 IMD"/>
    <x v="18"/>
    <x v="18"/>
    <s v="303511"/>
    <s v="YASSIN MOUYER"/>
    <s v="200 IMP"/>
    <x v="89"/>
    <x v="89"/>
    <s v="172329"/>
    <s v="LAURENT SAUCRAY"/>
    <s v="440 CCT"/>
    <s v="HC"/>
    <s v="098168"/>
    <s v="SECTEUR BLANC"/>
  </r>
  <r>
    <n v="98165"/>
    <n v="50100653"/>
    <x v="0"/>
    <s v="REGION GRAND SUD"/>
    <x v="0"/>
    <s v="50100653"/>
    <s v="098165"/>
    <x v="1"/>
    <s v="E"/>
    <m/>
    <m/>
    <m/>
    <s v="SECTEUR BLANC"/>
    <m/>
    <m/>
    <m/>
    <m/>
    <m/>
    <m/>
    <m/>
    <d v="2024-12-01T00:00:00"/>
    <m/>
    <s v="05"/>
    <m/>
    <m/>
    <m/>
    <s v="313"/>
    <m/>
    <m/>
    <m/>
    <m/>
    <m/>
    <m/>
    <m/>
    <m/>
    <m/>
    <m/>
    <m/>
    <m/>
    <m/>
    <m/>
    <s v="FREDERIC MESTRE"/>
    <s v="071251"/>
    <s v="REGION GRAND SUD"/>
    <s v="306077"/>
    <s v="JONATHAN THIEBAUD"/>
    <s v="100 IMD"/>
    <x v="26"/>
    <x v="26"/>
    <s v="305395"/>
    <s v="LUDOVIC LE VERGE"/>
    <s v="200 IMP"/>
    <x v="77"/>
    <x v="77"/>
    <s v="305574"/>
    <s v="LAURIE BLANCO"/>
    <s v="445 CCA"/>
    <s v="HC"/>
    <s v="098165"/>
    <s v="SECTEUR BLANC"/>
  </r>
  <r>
    <n v="98149"/>
    <n v="50100652"/>
    <x v="0"/>
    <s v="REGION ILE DE FRANCE NORD"/>
    <x v="0"/>
    <s v="50100652"/>
    <s v="098149"/>
    <x v="1"/>
    <s v="E"/>
    <m/>
    <m/>
    <m/>
    <s v="SECTEUR BLANC"/>
    <m/>
    <m/>
    <m/>
    <m/>
    <m/>
    <m/>
    <m/>
    <d v="2024-11-01T00:00:00"/>
    <m/>
    <s v="05"/>
    <m/>
    <m/>
    <m/>
    <s v="546"/>
    <m/>
    <m/>
    <m/>
    <m/>
    <m/>
    <m/>
    <m/>
    <m/>
    <m/>
    <m/>
    <m/>
    <m/>
    <m/>
    <m/>
    <s v="CATHERINE BLANCKAERT"/>
    <s v="071030"/>
    <s v="REGION ILE DE FRANCE NORD"/>
    <s v="305330"/>
    <s v="NICOLAS PHILIPPE"/>
    <s v="100 IMD"/>
    <x v="8"/>
    <x v="8"/>
    <s v="187007"/>
    <s v="DAVID VAUTHEROT"/>
    <s v="200 IMP"/>
    <x v="42"/>
    <x v="42"/>
    <m/>
    <m/>
    <m/>
    <m/>
    <s v="098149"/>
    <s v="SECTEUR BLANC"/>
  </r>
  <r>
    <n v="98142"/>
    <n v="50100651"/>
    <x v="0"/>
    <s v="REGION ILE DE FRANCE NORD"/>
    <x v="0"/>
    <s v="50100651"/>
    <s v="098142"/>
    <x v="1"/>
    <s v="E"/>
    <m/>
    <m/>
    <m/>
    <s v="SECTEUR BLANC"/>
    <m/>
    <m/>
    <m/>
    <m/>
    <m/>
    <m/>
    <m/>
    <d v="2024-12-01T00:00:00"/>
    <m/>
    <s v="05"/>
    <m/>
    <m/>
    <m/>
    <s v="515"/>
    <m/>
    <m/>
    <m/>
    <m/>
    <m/>
    <m/>
    <m/>
    <m/>
    <m/>
    <m/>
    <m/>
    <m/>
    <m/>
    <m/>
    <s v="CATHERINE BLANCKAERT"/>
    <s v="071030"/>
    <s v="REGION ILE DE FRANCE NORD"/>
    <s v="305330"/>
    <s v="NICOLAS PHILIPPE"/>
    <s v="100 IMD"/>
    <x v="8"/>
    <x v="8"/>
    <s v="187007"/>
    <s v="DAVID VAUTHEROT"/>
    <s v="200 IMP"/>
    <x v="42"/>
    <x v="42"/>
    <m/>
    <m/>
    <m/>
    <m/>
    <s v="098142"/>
    <s v="SECTEUR BLANC"/>
  </r>
  <r>
    <n v="98137"/>
    <n v="50100650"/>
    <x v="0"/>
    <s v="REGION ILE DE FRANCE NORD"/>
    <x v="0"/>
    <s v="50100650"/>
    <s v="098137"/>
    <x v="1"/>
    <s v="E"/>
    <m/>
    <m/>
    <m/>
    <s v="SECTEUR BLANC"/>
    <m/>
    <m/>
    <m/>
    <m/>
    <m/>
    <m/>
    <m/>
    <d v="2024-11-01T00:00:00"/>
    <m/>
    <s v="05"/>
    <m/>
    <m/>
    <m/>
    <s v="123"/>
    <m/>
    <m/>
    <m/>
    <m/>
    <m/>
    <m/>
    <m/>
    <m/>
    <m/>
    <m/>
    <m/>
    <m/>
    <m/>
    <m/>
    <s v="CATHERINE BLANCKAERT"/>
    <s v="071030"/>
    <s v="REGION ILE DE FRANCE NORD"/>
    <s v="177094"/>
    <s v="WILLY FASQUEL"/>
    <s v="100 IMD"/>
    <x v="32"/>
    <x v="32"/>
    <s v="190883"/>
    <s v="ALEXANDRE MARIAGE"/>
    <s v="200 IMP"/>
    <x v="107"/>
    <x v="107"/>
    <s v="305978"/>
    <s v="YOHAN FERNAND"/>
    <s v="440 CCT"/>
    <s v="HC"/>
    <s v="098137"/>
    <s v="SECTEUR BLANC"/>
  </r>
  <r>
    <n v="98121"/>
    <n v="50100649"/>
    <x v="0"/>
    <s v="REGION GRAND OUEST"/>
    <x v="0"/>
    <s v="50100649"/>
    <s v="098121"/>
    <x v="1"/>
    <s v="E"/>
    <m/>
    <m/>
    <m/>
    <s v="SECTEUR BLANC"/>
    <m/>
    <m/>
    <m/>
    <m/>
    <m/>
    <m/>
    <m/>
    <d v="2024-11-01T00:00:00"/>
    <m/>
    <s v="05"/>
    <m/>
    <m/>
    <m/>
    <s v="831"/>
    <m/>
    <m/>
    <m/>
    <m/>
    <m/>
    <m/>
    <m/>
    <m/>
    <m/>
    <m/>
    <m/>
    <m/>
    <m/>
    <m/>
    <s v="MATHIEU CHEMIN"/>
    <s v="071590"/>
    <s v="REGION GRAND OUEST"/>
    <s v="192093"/>
    <s v="GUILLAUME LIOPE"/>
    <s v="100 IMD"/>
    <x v="15"/>
    <x v="15"/>
    <s v="301143"/>
    <s v="ANTHONY BESNIER"/>
    <s v="200 IMP"/>
    <x v="63"/>
    <x v="63"/>
    <s v="306311"/>
    <s v="RACHID BEN AMGHAR"/>
    <s v="445 CCA"/>
    <s v="HC"/>
    <s v="098121"/>
    <s v="SECTEUR BLANC"/>
  </r>
  <r>
    <n v="98115"/>
    <n v="50100648"/>
    <x v="0"/>
    <s v="REGION GRAND OUEST"/>
    <x v="0"/>
    <s v="50100648"/>
    <s v="098115"/>
    <x v="1"/>
    <s v="E"/>
    <m/>
    <m/>
    <m/>
    <s v="SECTEUR BLANC"/>
    <m/>
    <m/>
    <m/>
    <m/>
    <m/>
    <m/>
    <m/>
    <d v="2024-12-01T00:00:00"/>
    <m/>
    <s v="05"/>
    <m/>
    <m/>
    <m/>
    <s v="055"/>
    <m/>
    <m/>
    <m/>
    <m/>
    <m/>
    <m/>
    <m/>
    <m/>
    <m/>
    <m/>
    <m/>
    <m/>
    <m/>
    <m/>
    <s v="MATHIEU CHEMIN"/>
    <s v="071590"/>
    <s v="REGION GRAND OUEST"/>
    <s v="306484"/>
    <s v="GUILLAUME LAUZANAS"/>
    <s v="100 IMD"/>
    <x v="21"/>
    <x v="21"/>
    <m/>
    <m/>
    <m/>
    <x v="130"/>
    <x v="126"/>
    <s v="303162"/>
    <s v="YOANN LE GARREC"/>
    <s v="371 CCM.E"/>
    <s v="HC"/>
    <s v="098115"/>
    <s v="SECTEUR BLANC"/>
  </r>
  <r>
    <n v="98108"/>
    <n v="50100647"/>
    <x v="0"/>
    <s v="REGION ILE DE FRANCE NORD"/>
    <x v="0"/>
    <s v="50100647"/>
    <s v="098108"/>
    <x v="1"/>
    <s v="E"/>
    <m/>
    <m/>
    <m/>
    <s v="SECTEUR BLANC"/>
    <m/>
    <m/>
    <m/>
    <m/>
    <m/>
    <m/>
    <m/>
    <d v="2024-12-01T00:00:00"/>
    <m/>
    <s v="05"/>
    <m/>
    <m/>
    <m/>
    <s v="149"/>
    <m/>
    <m/>
    <m/>
    <m/>
    <m/>
    <m/>
    <m/>
    <m/>
    <m/>
    <m/>
    <m/>
    <m/>
    <m/>
    <m/>
    <s v="CATHERINE BLANCKAERT"/>
    <s v="071030"/>
    <s v="REGION ILE DE FRANCE NORD"/>
    <s v="303103"/>
    <s v="JEROME TEISSIER"/>
    <s v="100 IMD"/>
    <x v="19"/>
    <x v="19"/>
    <s v="193201"/>
    <s v="STEPHANE KUHN"/>
    <s v="200 IMP"/>
    <x v="99"/>
    <x v="99"/>
    <s v="301192"/>
    <s v="MARIE DELAUNEY"/>
    <s v="386 IE"/>
    <s v="HC"/>
    <s v="098108"/>
    <s v="SECTEUR BLANC"/>
  </r>
  <r>
    <n v="98094"/>
    <n v="50100646"/>
    <x v="0"/>
    <s v="REGION CENTRE EST"/>
    <x v="0"/>
    <s v="50100646"/>
    <s v="098094"/>
    <x v="1"/>
    <s v="E"/>
    <m/>
    <m/>
    <m/>
    <s v="SECTEUR BLANC"/>
    <m/>
    <m/>
    <m/>
    <m/>
    <m/>
    <m/>
    <m/>
    <d v="2024-12-01T00:00:00"/>
    <m/>
    <s v="05"/>
    <m/>
    <m/>
    <m/>
    <s v="316"/>
    <m/>
    <m/>
    <m/>
    <m/>
    <m/>
    <m/>
    <m/>
    <m/>
    <m/>
    <m/>
    <m/>
    <m/>
    <m/>
    <m/>
    <s v="JEROME CARPANETTO"/>
    <s v="900582"/>
    <s v="REGION CENTRE EST"/>
    <m/>
    <m/>
    <m/>
    <x v="7"/>
    <x v="7"/>
    <s v="305060"/>
    <s v="ALEXIS RODRIGUES"/>
    <s v="200 IMP"/>
    <x v="109"/>
    <x v="109"/>
    <s v="179611"/>
    <s v="JEAN-PHILIPPE TALON"/>
    <s v="370 CC.E"/>
    <s v="HC"/>
    <s v="098094"/>
    <s v="SECTEUR BLANC"/>
  </r>
  <r>
    <n v="98089"/>
    <n v="50100645"/>
    <x v="0"/>
    <s v="REGION GRAND OUEST"/>
    <x v="0"/>
    <s v="50100645"/>
    <s v="098089"/>
    <x v="1"/>
    <s v="E"/>
    <m/>
    <m/>
    <m/>
    <s v="SECTEUR BLANC"/>
    <m/>
    <m/>
    <m/>
    <m/>
    <m/>
    <m/>
    <m/>
    <d v="2024-11-01T00:00:00"/>
    <m/>
    <s v="05"/>
    <m/>
    <m/>
    <m/>
    <s v="724"/>
    <m/>
    <m/>
    <m/>
    <m/>
    <m/>
    <m/>
    <m/>
    <m/>
    <m/>
    <m/>
    <m/>
    <m/>
    <m/>
    <m/>
    <s v="MATHIEU CHEMIN"/>
    <s v="071590"/>
    <s v="REGION GRAND OUEST"/>
    <s v="306306"/>
    <s v="FLAVIEN QUIROSA"/>
    <s v="100 IMD"/>
    <x v="35"/>
    <x v="35"/>
    <s v="301508"/>
    <s v="CLEMENT DOURLENS"/>
    <s v="200 IMP"/>
    <x v="117"/>
    <x v="117"/>
    <m/>
    <m/>
    <m/>
    <m/>
    <s v="098089"/>
    <s v="SECTEUR BLANC"/>
  </r>
  <r>
    <n v="98087"/>
    <n v="50100644"/>
    <x v="0"/>
    <s v="REGION GRAND OUEST"/>
    <x v="0"/>
    <s v="50100644"/>
    <s v="098087"/>
    <x v="1"/>
    <s v="E"/>
    <m/>
    <m/>
    <m/>
    <s v="SECTEUR BLANC"/>
    <m/>
    <m/>
    <m/>
    <m/>
    <m/>
    <m/>
    <m/>
    <d v="2024-12-01T00:00:00"/>
    <m/>
    <s v="05"/>
    <m/>
    <m/>
    <m/>
    <s v="408"/>
    <m/>
    <m/>
    <m/>
    <m/>
    <m/>
    <m/>
    <m/>
    <m/>
    <m/>
    <m/>
    <m/>
    <m/>
    <m/>
    <m/>
    <s v="MATHIEU CHEMIN"/>
    <s v="071590"/>
    <s v="REGION GRAND OUEST"/>
    <s v="192093"/>
    <s v="GUILLAUME LIOPE"/>
    <s v="100 IMD"/>
    <x v="15"/>
    <x v="15"/>
    <s v="302784"/>
    <s v="JULIEN CAPPON"/>
    <s v="200 IMP"/>
    <x v="18"/>
    <x v="18"/>
    <m/>
    <m/>
    <m/>
    <m/>
    <s v="098087"/>
    <s v="SECTEUR BLANC"/>
  </r>
  <r>
    <n v="98082"/>
    <n v="50100643"/>
    <x v="0"/>
    <s v="REGION ILE DE FRANCE NORD"/>
    <x v="0"/>
    <s v="50100643"/>
    <s v="098082"/>
    <x v="1"/>
    <s v="E"/>
    <m/>
    <m/>
    <m/>
    <s v="SECTEUR BLANC"/>
    <m/>
    <m/>
    <m/>
    <m/>
    <m/>
    <m/>
    <m/>
    <d v="2024-12-01T00:00:00"/>
    <m/>
    <s v="05"/>
    <m/>
    <m/>
    <m/>
    <s v="312"/>
    <m/>
    <m/>
    <m/>
    <m/>
    <m/>
    <m/>
    <m/>
    <m/>
    <m/>
    <m/>
    <m/>
    <m/>
    <m/>
    <m/>
    <s v="CATHERINE BLANCKAERT"/>
    <s v="071030"/>
    <s v="REGION ILE DE FRANCE NORD"/>
    <s v="193254"/>
    <s v="DAVID BOURE"/>
    <s v="100 IMD"/>
    <x v="28"/>
    <x v="28"/>
    <s v="305391"/>
    <s v="VINCENT ESTHER"/>
    <s v="200 IMP"/>
    <x v="115"/>
    <x v="115"/>
    <m/>
    <m/>
    <m/>
    <m/>
    <s v="098082"/>
    <s v="SECTEUR BLANC"/>
  </r>
  <r>
    <n v="98079"/>
    <n v="50100642"/>
    <x v="0"/>
    <s v="REGION GRAND OUEST"/>
    <x v="0"/>
    <s v="50100642"/>
    <s v="098079"/>
    <x v="1"/>
    <s v="E"/>
    <m/>
    <m/>
    <m/>
    <s v="SECTEUR BLANC"/>
    <m/>
    <m/>
    <m/>
    <m/>
    <m/>
    <m/>
    <m/>
    <d v="2024-10-01T00:00:00"/>
    <m/>
    <s v="05"/>
    <m/>
    <m/>
    <m/>
    <s v="311"/>
    <m/>
    <m/>
    <m/>
    <m/>
    <m/>
    <m/>
    <m/>
    <m/>
    <m/>
    <m/>
    <m/>
    <m/>
    <m/>
    <m/>
    <s v="MATHIEU CHEMIN"/>
    <s v="071590"/>
    <s v="REGION GRAND OUEST"/>
    <s v="170189"/>
    <s v="SEBASTIEN PLANCON"/>
    <s v="100 IMD"/>
    <x v="10"/>
    <x v="10"/>
    <s v="304465"/>
    <s v="ALEXANDRE FOURNIER"/>
    <s v="200 IMP"/>
    <x v="71"/>
    <x v="71"/>
    <s v="192009"/>
    <s v="CHRISTOPHE POUTEAU"/>
    <s v="391 CCEIM"/>
    <s v="HC"/>
    <s v="098079"/>
    <s v="SECTEUR BLANC"/>
  </r>
  <r>
    <n v="98067"/>
    <n v="50100641"/>
    <x v="0"/>
    <s v="REGION GRAND SUD"/>
    <x v="0"/>
    <s v="50100641"/>
    <s v="098067"/>
    <x v="1"/>
    <s v="E"/>
    <m/>
    <m/>
    <m/>
    <s v="SECTEUR BLANC"/>
    <m/>
    <m/>
    <m/>
    <m/>
    <m/>
    <m/>
    <m/>
    <d v="2024-07-01T00:00:00"/>
    <m/>
    <s v="05"/>
    <m/>
    <m/>
    <m/>
    <s v="315"/>
    <m/>
    <m/>
    <m/>
    <m/>
    <m/>
    <m/>
    <m/>
    <m/>
    <m/>
    <m/>
    <m/>
    <m/>
    <m/>
    <m/>
    <s v="FREDERIC MESTRE"/>
    <s v="071251"/>
    <s v="REGION GRAND SUD"/>
    <s v="305131"/>
    <s v="BAPTISTE CHIKLI"/>
    <s v="100 IMD"/>
    <x v="12"/>
    <x v="12"/>
    <s v="303885"/>
    <s v="STEPHANE VIRET"/>
    <s v="200 IMP"/>
    <x v="66"/>
    <x v="66"/>
    <m/>
    <m/>
    <m/>
    <m/>
    <s v="098067"/>
    <s v="SECTEUR BLANC"/>
  </r>
  <r>
    <n v="98055"/>
    <n v="50100640"/>
    <x v="0"/>
    <s v="REGION ILE DE FRANCE NORD"/>
    <x v="0"/>
    <s v="50100640"/>
    <s v="098055"/>
    <x v="1"/>
    <s v="E"/>
    <m/>
    <m/>
    <m/>
    <s v="SECTEUR BLANC"/>
    <m/>
    <m/>
    <m/>
    <m/>
    <m/>
    <m/>
    <m/>
    <d v="2024-11-01T00:00:00"/>
    <m/>
    <s v="05"/>
    <m/>
    <m/>
    <m/>
    <s v="467"/>
    <m/>
    <m/>
    <m/>
    <m/>
    <m/>
    <m/>
    <m/>
    <m/>
    <m/>
    <m/>
    <m/>
    <m/>
    <m/>
    <m/>
    <s v="CATHERINE BLANCKAERT"/>
    <s v="071030"/>
    <s v="REGION ILE DE FRANCE NORD"/>
    <s v="185551"/>
    <s v="BERNARD GERONIMI"/>
    <s v="100 IMD"/>
    <x v="17"/>
    <x v="17"/>
    <s v="300377"/>
    <s v="AURORE WICART"/>
    <s v="200 IMP"/>
    <x v="23"/>
    <x v="23"/>
    <s v="301994"/>
    <s v="KEVIN LAPOUGE"/>
    <s v="440 CCT"/>
    <s v="HC"/>
    <s v="098055"/>
    <s v="SECTEUR BLANC"/>
  </r>
  <r>
    <n v="98047"/>
    <n v="50100639"/>
    <x v="0"/>
    <s v="REGION GRAND OUEST"/>
    <x v="0"/>
    <s v="50100639"/>
    <s v="098047"/>
    <x v="1"/>
    <s v="E"/>
    <m/>
    <m/>
    <m/>
    <s v="SECTEUR BLANC"/>
    <m/>
    <m/>
    <m/>
    <m/>
    <m/>
    <m/>
    <m/>
    <d v="2024-12-01T00:00:00"/>
    <m/>
    <s v="05"/>
    <m/>
    <m/>
    <m/>
    <s v="054"/>
    <m/>
    <m/>
    <m/>
    <m/>
    <m/>
    <m/>
    <m/>
    <m/>
    <m/>
    <m/>
    <m/>
    <m/>
    <m/>
    <m/>
    <s v="MATHIEU CHEMIN"/>
    <s v="071590"/>
    <s v="REGION GRAND OUEST"/>
    <s v="306176"/>
    <s v="BERENGERE CORVELLEC"/>
    <s v="100 IMD"/>
    <x v="31"/>
    <x v="31"/>
    <s v="172830"/>
    <s v="RICHARD PITON"/>
    <s v="200 IMP"/>
    <x v="55"/>
    <x v="55"/>
    <s v="306404"/>
    <s v="CHRISTELLE SCHMIT"/>
    <s v="445 CCA"/>
    <s v="HC"/>
    <s v="098047"/>
    <s v="SECTEUR BLANC"/>
  </r>
  <r>
    <n v="98046"/>
    <n v="50100638"/>
    <x v="0"/>
    <s v="REGION GRAND OUEST"/>
    <x v="0"/>
    <s v="50100638"/>
    <s v="098046"/>
    <x v="1"/>
    <s v="E"/>
    <m/>
    <m/>
    <m/>
    <s v="SECTEUR BLANC"/>
    <m/>
    <m/>
    <m/>
    <m/>
    <m/>
    <m/>
    <m/>
    <d v="2024-11-01T00:00:00"/>
    <m/>
    <s v="05"/>
    <m/>
    <m/>
    <m/>
    <s v="053"/>
    <m/>
    <m/>
    <m/>
    <m/>
    <m/>
    <m/>
    <m/>
    <m/>
    <m/>
    <m/>
    <m/>
    <m/>
    <m/>
    <m/>
    <s v="MATHIEU CHEMIN"/>
    <s v="071590"/>
    <s v="REGION GRAND OUEST"/>
    <s v="306484"/>
    <s v="GUILLAUME LAUZANAS"/>
    <s v="100 IMD"/>
    <x v="21"/>
    <x v="21"/>
    <s v="303646"/>
    <s v="ROMAIN CHAUVET"/>
    <s v="200 IMP"/>
    <x v="26"/>
    <x v="26"/>
    <s v="305593"/>
    <s v="CECILE DENIS"/>
    <s v="440 CCT"/>
    <s v="HC"/>
    <s v="098046"/>
    <s v="SECTEUR BLANC"/>
  </r>
  <r>
    <n v="98044"/>
    <n v="50100637"/>
    <x v="0"/>
    <s v="REGION ILE DE FRANCE NORD"/>
    <x v="0"/>
    <s v="50100637"/>
    <s v="098044"/>
    <x v="1"/>
    <s v="E"/>
    <m/>
    <m/>
    <m/>
    <s v="SECTEUR BLANC"/>
    <m/>
    <m/>
    <m/>
    <m/>
    <m/>
    <m/>
    <m/>
    <d v="2024-11-01T00:00:00"/>
    <m/>
    <s v="05"/>
    <m/>
    <m/>
    <m/>
    <s v="164"/>
    <m/>
    <m/>
    <m/>
    <m/>
    <m/>
    <m/>
    <m/>
    <m/>
    <m/>
    <m/>
    <m/>
    <m/>
    <m/>
    <m/>
    <s v="CATHERINE BLANCKAERT"/>
    <s v="071030"/>
    <s v="REGION ILE DE FRANCE NORD"/>
    <s v="177094"/>
    <s v="WILLY FASQUEL"/>
    <s v="100 IMD"/>
    <x v="32"/>
    <x v="32"/>
    <s v="302744"/>
    <s v="VALERIE CADREN"/>
    <s v="200 IMP"/>
    <x v="52"/>
    <x v="52"/>
    <s v="183666"/>
    <s v="MEHDI LAMANT"/>
    <s v="386 IE"/>
    <s v="HC"/>
    <s v="098044"/>
    <s v="SECTEUR BLANC"/>
  </r>
  <r>
    <n v="98043"/>
    <n v="50100636"/>
    <x v="0"/>
    <s v="REGION GRAND OUEST"/>
    <x v="0"/>
    <s v="50100636"/>
    <s v="098043"/>
    <x v="1"/>
    <s v="E"/>
    <m/>
    <m/>
    <m/>
    <s v="SECTEUR BLANC"/>
    <m/>
    <m/>
    <m/>
    <m/>
    <m/>
    <m/>
    <m/>
    <d v="2024-12-01T00:00:00"/>
    <m/>
    <s v="05"/>
    <m/>
    <m/>
    <m/>
    <s v="052"/>
    <m/>
    <m/>
    <m/>
    <m/>
    <m/>
    <m/>
    <m/>
    <m/>
    <m/>
    <m/>
    <m/>
    <m/>
    <m/>
    <m/>
    <s v="MATHIEU CHEMIN"/>
    <s v="071590"/>
    <s v="REGION GRAND OUEST"/>
    <s v="306484"/>
    <s v="GUILLAUME LAUZANAS"/>
    <s v="100 IMD"/>
    <x v="21"/>
    <x v="21"/>
    <m/>
    <m/>
    <m/>
    <x v="130"/>
    <x v="126"/>
    <m/>
    <m/>
    <m/>
    <m/>
    <s v="098043"/>
    <s v="SECTEUR BLANC"/>
  </r>
  <r>
    <n v="98030"/>
    <n v="50100635"/>
    <x v="0"/>
    <s v="REGION GRAND OUEST"/>
    <x v="0"/>
    <s v="50100635"/>
    <s v="098030"/>
    <x v="1"/>
    <s v="E"/>
    <m/>
    <m/>
    <m/>
    <s v="SECTEUR BLANC"/>
    <m/>
    <m/>
    <m/>
    <m/>
    <m/>
    <m/>
    <m/>
    <d v="2024-11-01T00:00:00"/>
    <m/>
    <s v="05"/>
    <m/>
    <m/>
    <m/>
    <s v="731"/>
    <m/>
    <m/>
    <m/>
    <m/>
    <m/>
    <m/>
    <m/>
    <m/>
    <m/>
    <m/>
    <m/>
    <m/>
    <m/>
    <m/>
    <s v="MATHIEU CHEMIN"/>
    <s v="071590"/>
    <s v="REGION GRAND OUEST"/>
    <s v="192093"/>
    <s v="GUILLAUME LIOPE"/>
    <s v="100 IMD"/>
    <x v="15"/>
    <x v="15"/>
    <s v="305495"/>
    <s v="SEVERINE COUDERT"/>
    <s v="200 IMP"/>
    <x v="56"/>
    <x v="56"/>
    <s v="305684"/>
    <s v="JULIETTE CHEVALLIER"/>
    <s v="440 CCT"/>
    <s v="HC"/>
    <s v="098030"/>
    <s v="SECTEUR BLANC"/>
  </r>
  <r>
    <n v="98024"/>
    <n v="50100634"/>
    <x v="0"/>
    <s v="REGION GRAND OUEST"/>
    <x v="0"/>
    <s v="50100634"/>
    <s v="098024"/>
    <x v="1"/>
    <s v="E"/>
    <m/>
    <m/>
    <m/>
    <s v="SECTEUR BLANC"/>
    <m/>
    <m/>
    <m/>
    <m/>
    <m/>
    <m/>
    <m/>
    <d v="2024-11-01T00:00:00"/>
    <m/>
    <s v="05"/>
    <m/>
    <m/>
    <m/>
    <s v="111"/>
    <m/>
    <m/>
    <m/>
    <m/>
    <m/>
    <m/>
    <m/>
    <m/>
    <m/>
    <m/>
    <m/>
    <m/>
    <m/>
    <m/>
    <s v="MATHIEU CHEMIN"/>
    <s v="071590"/>
    <s v="REGION GRAND OUEST"/>
    <s v="306306"/>
    <s v="FLAVIEN QUIROSA"/>
    <s v="100 IMD"/>
    <x v="35"/>
    <x v="35"/>
    <s v="304137"/>
    <s v="STEVIE SALOME"/>
    <s v="200 IMP"/>
    <x v="60"/>
    <x v="60"/>
    <m/>
    <m/>
    <m/>
    <m/>
    <s v="098024"/>
    <s v="SECTEUR BLANC"/>
  </r>
  <r>
    <n v="98019"/>
    <n v="50100633"/>
    <x v="0"/>
    <s v="REGION GRAND OUEST"/>
    <x v="0"/>
    <s v="50100633"/>
    <s v="098019"/>
    <x v="1"/>
    <s v="E"/>
    <m/>
    <m/>
    <m/>
    <s v="SECTEUR BLANC"/>
    <m/>
    <m/>
    <m/>
    <m/>
    <m/>
    <m/>
    <m/>
    <d v="2024-11-01T00:00:00"/>
    <m/>
    <s v="05"/>
    <m/>
    <m/>
    <m/>
    <s v="051"/>
    <m/>
    <m/>
    <m/>
    <m/>
    <m/>
    <m/>
    <m/>
    <m/>
    <m/>
    <m/>
    <m/>
    <m/>
    <m/>
    <m/>
    <s v="MATHIEU CHEMIN"/>
    <s v="071590"/>
    <s v="REGION GRAND OUEST"/>
    <s v="306484"/>
    <s v="GUILLAUME LAUZANAS"/>
    <s v="100 IMD"/>
    <x v="21"/>
    <x v="21"/>
    <s v="303646"/>
    <s v="ROMAIN CHAUVET"/>
    <s v="200 IMP"/>
    <x v="26"/>
    <x v="26"/>
    <s v="306214"/>
    <s v="MAEL HEMERY"/>
    <s v="385 I.ES"/>
    <s v="HC"/>
    <s v="098019"/>
    <s v="SECTEUR BLANC"/>
  </r>
  <r>
    <n v="98018"/>
    <n v="50100632"/>
    <x v="0"/>
    <s v="REGION GRAND OUEST"/>
    <x v="0"/>
    <s v="50100632"/>
    <s v="098018"/>
    <x v="1"/>
    <s v="E"/>
    <m/>
    <m/>
    <m/>
    <s v="SECTEUR BLANC"/>
    <m/>
    <m/>
    <m/>
    <m/>
    <m/>
    <m/>
    <m/>
    <d v="2024-10-01T00:00:00"/>
    <m/>
    <s v="05"/>
    <m/>
    <m/>
    <m/>
    <s v="050"/>
    <m/>
    <m/>
    <m/>
    <m/>
    <m/>
    <m/>
    <m/>
    <m/>
    <m/>
    <m/>
    <m/>
    <m/>
    <m/>
    <m/>
    <s v="MATHIEU CHEMIN"/>
    <s v="071590"/>
    <s v="REGION GRAND OUEST"/>
    <s v="190433"/>
    <s v="JOHANN GUIHARD"/>
    <s v="100 IMD"/>
    <x v="13"/>
    <x v="13"/>
    <s v="305589"/>
    <s v="BENJAMIN SINEAU"/>
    <s v="200 IMP"/>
    <x v="94"/>
    <x v="94"/>
    <s v="187920"/>
    <s v="JACQUES-OLIVIER ROBIN"/>
    <s v="386 IE"/>
    <s v="HC"/>
    <s v="098018"/>
    <s v="SECTEUR BLANC"/>
  </r>
  <r>
    <n v="98015"/>
    <n v="50100631"/>
    <x v="0"/>
    <s v="REGION CENTRE EST"/>
    <x v="0"/>
    <s v="50100631"/>
    <s v="098015"/>
    <x v="1"/>
    <s v="E"/>
    <m/>
    <m/>
    <m/>
    <s v="SECTEUR BLANC"/>
    <m/>
    <m/>
    <m/>
    <m/>
    <m/>
    <m/>
    <m/>
    <d v="2024-12-01T00:00:00"/>
    <m/>
    <s v="05"/>
    <m/>
    <m/>
    <m/>
    <s v="063"/>
    <m/>
    <m/>
    <m/>
    <m/>
    <m/>
    <m/>
    <m/>
    <m/>
    <m/>
    <m/>
    <m/>
    <m/>
    <m/>
    <m/>
    <s v="JEROME CARPANETTO"/>
    <s v="900582"/>
    <s v="REGION CENTRE EST"/>
    <s v="179897"/>
    <s v="SYLVAIN GATHELIER"/>
    <s v="100 IMD"/>
    <x v="22"/>
    <x v="22"/>
    <s v="304026"/>
    <s v="NICOLAS FOREST"/>
    <s v="200 IMP"/>
    <x v="96"/>
    <x v="96"/>
    <s v="188622"/>
    <s v="ARNAUD WALTER"/>
    <s v="440 CCT"/>
    <s v="HC"/>
    <s v="098015"/>
    <s v="SECTEUR BLANC"/>
  </r>
  <r>
    <n v="98014"/>
    <n v="50100630"/>
    <x v="0"/>
    <s v="REGION ILE DE FRANCE NORD"/>
    <x v="0"/>
    <s v="50100630"/>
    <s v="098014"/>
    <x v="1"/>
    <s v="E"/>
    <m/>
    <m/>
    <m/>
    <s v="SECTEUR BLANC"/>
    <m/>
    <m/>
    <m/>
    <m/>
    <m/>
    <m/>
    <m/>
    <d v="2024-12-01T00:00:00"/>
    <m/>
    <s v="05"/>
    <m/>
    <m/>
    <m/>
    <s v="414"/>
    <m/>
    <m/>
    <m/>
    <m/>
    <m/>
    <m/>
    <m/>
    <m/>
    <m/>
    <m/>
    <m/>
    <m/>
    <m/>
    <m/>
    <s v="CATHERINE BLANCKAERT"/>
    <s v="071030"/>
    <s v="REGION ILE DE FRANCE NORD"/>
    <s v="185551"/>
    <s v="BERNARD GERONIMI"/>
    <s v="100 IMD"/>
    <x v="17"/>
    <x v="17"/>
    <s v="305500"/>
    <s v="MARIE CHARLOTTE DELPIERRE"/>
    <s v="310 CMA"/>
    <x v="110"/>
    <x v="110"/>
    <s v="305694"/>
    <s v="MARIE CAROLINE LEFEBVRE"/>
    <s v="440 CCT"/>
    <s v="HC"/>
    <s v="098014"/>
    <s v="SECTEUR BLANC"/>
  </r>
  <r>
    <n v="98007"/>
    <n v="50100629"/>
    <x v="0"/>
    <s v="REGION GRAND OUEST"/>
    <x v="0"/>
    <s v="50100629"/>
    <s v="098007"/>
    <x v="1"/>
    <s v="E"/>
    <m/>
    <m/>
    <m/>
    <s v="SECTEUR BLANC"/>
    <m/>
    <m/>
    <m/>
    <m/>
    <m/>
    <m/>
    <m/>
    <d v="2024-10-01T00:00:00"/>
    <m/>
    <s v="05"/>
    <m/>
    <m/>
    <m/>
    <s v="438"/>
    <m/>
    <m/>
    <m/>
    <m/>
    <m/>
    <m/>
    <m/>
    <m/>
    <m/>
    <m/>
    <m/>
    <m/>
    <m/>
    <m/>
    <s v="MATHIEU CHEMIN"/>
    <s v="071590"/>
    <s v="REGION GRAND OUEST"/>
    <s v="190433"/>
    <s v="JOHANN GUIHARD"/>
    <s v="100 IMD"/>
    <x v="13"/>
    <x v="13"/>
    <s v="305637"/>
    <s v="OLIVIER GUITTON"/>
    <s v="200 IMP"/>
    <x v="79"/>
    <x v="79"/>
    <s v="301342"/>
    <s v="MATTHIEU MONFLIER"/>
    <s v="386 IE"/>
    <s v="HC"/>
    <s v="098007"/>
    <s v="SECTEUR BLANC"/>
  </r>
  <r>
    <n v="98006"/>
    <n v="50100628"/>
    <x v="0"/>
    <s v="REGION GRAND OUEST"/>
    <x v="0"/>
    <s v="50100628"/>
    <s v="098006"/>
    <x v="1"/>
    <s v="E"/>
    <m/>
    <m/>
    <m/>
    <s v="SECTEUR BLANC"/>
    <m/>
    <m/>
    <m/>
    <m/>
    <m/>
    <m/>
    <m/>
    <d v="2024-10-01T00:00:00"/>
    <m/>
    <s v="05"/>
    <m/>
    <m/>
    <m/>
    <s v="440"/>
    <m/>
    <m/>
    <m/>
    <m/>
    <m/>
    <m/>
    <m/>
    <m/>
    <m/>
    <m/>
    <m/>
    <m/>
    <m/>
    <m/>
    <s v="MATHIEU CHEMIN"/>
    <s v="071590"/>
    <s v="REGION GRAND OUEST"/>
    <s v="190433"/>
    <s v="JOHANN GUIHARD"/>
    <s v="100 IMD"/>
    <x v="13"/>
    <x v="13"/>
    <s v="305637"/>
    <s v="OLIVIER GUITTON"/>
    <s v="200 IMP"/>
    <x v="79"/>
    <x v="79"/>
    <s v="192912"/>
    <s v="NOANN FOURNIER"/>
    <s v="386 IE"/>
    <s v="HC"/>
    <s v="098006"/>
    <s v="SECTEUR BLANC"/>
  </r>
  <r>
    <n v="97999"/>
    <n v="50100626"/>
    <x v="0"/>
    <s v="REGION GRAND SUD"/>
    <x v="0"/>
    <s v="50100626"/>
    <s v="097999"/>
    <x v="1"/>
    <s v="E"/>
    <m/>
    <m/>
    <m/>
    <s v="SECTEUR BLANC"/>
    <m/>
    <m/>
    <m/>
    <m/>
    <m/>
    <m/>
    <m/>
    <d v="2024-07-01T00:00:00"/>
    <m/>
    <s v="05"/>
    <m/>
    <m/>
    <m/>
    <s v="033"/>
    <m/>
    <m/>
    <m/>
    <m/>
    <m/>
    <m/>
    <m/>
    <m/>
    <m/>
    <m/>
    <m/>
    <m/>
    <m/>
    <m/>
    <s v="FREDERIC MESTRE"/>
    <s v="071251"/>
    <s v="REGION GRAND SUD"/>
    <s v="163397"/>
    <s v="FRANCK ZENOU"/>
    <s v="100 IMD"/>
    <x v="0"/>
    <x v="0"/>
    <s v="188587"/>
    <s v="PATRICE VILA"/>
    <s v="200 IMP"/>
    <x v="57"/>
    <x v="57"/>
    <s v="303762"/>
    <s v="THIBAULT VERET"/>
    <s v="440 CCT"/>
    <s v="HC"/>
    <s v="097999"/>
    <s v="SECTEUR BLANC"/>
  </r>
  <r>
    <n v="97994"/>
    <n v="50100625"/>
    <x v="0"/>
    <s v="REGION CENTRE EST"/>
    <x v="0"/>
    <s v="50100625"/>
    <s v="097994"/>
    <x v="1"/>
    <s v="E"/>
    <m/>
    <m/>
    <m/>
    <s v="SECTEUR BLANC"/>
    <m/>
    <m/>
    <m/>
    <m/>
    <m/>
    <m/>
    <m/>
    <d v="2024-12-01T00:00:00"/>
    <m/>
    <s v="05"/>
    <m/>
    <m/>
    <m/>
    <s v="291"/>
    <m/>
    <m/>
    <m/>
    <m/>
    <m/>
    <m/>
    <m/>
    <m/>
    <m/>
    <m/>
    <m/>
    <m/>
    <m/>
    <m/>
    <s v="JEROME CARPANETTO"/>
    <s v="900582"/>
    <s v="REGION CENTRE EST"/>
    <s v="182240"/>
    <s v="FREDERIC MARTINELLI"/>
    <s v="100 IMD"/>
    <x v="2"/>
    <x v="2"/>
    <m/>
    <m/>
    <m/>
    <x v="19"/>
    <x v="19"/>
    <m/>
    <m/>
    <m/>
    <m/>
    <s v="097994"/>
    <s v="SECTEUR BLANC"/>
  </r>
  <r>
    <n v="97993"/>
    <n v="50100624"/>
    <x v="0"/>
    <s v="REGION CENTRE EST"/>
    <x v="0"/>
    <s v="50100624"/>
    <s v="097993"/>
    <x v="1"/>
    <s v="E"/>
    <m/>
    <m/>
    <m/>
    <s v="SECTEUR BLANC"/>
    <m/>
    <m/>
    <m/>
    <m/>
    <m/>
    <m/>
    <m/>
    <d v="2024-12-01T00:00:00"/>
    <m/>
    <s v="05"/>
    <m/>
    <m/>
    <m/>
    <s v="290"/>
    <m/>
    <m/>
    <m/>
    <m/>
    <m/>
    <m/>
    <m/>
    <m/>
    <m/>
    <m/>
    <m/>
    <m/>
    <m/>
    <m/>
    <s v="JEROME CARPANETTO"/>
    <s v="900582"/>
    <s v="REGION CENTRE EST"/>
    <s v="182240"/>
    <s v="FREDERIC MARTINELLI"/>
    <s v="100 IMD"/>
    <x v="2"/>
    <x v="2"/>
    <m/>
    <m/>
    <m/>
    <x v="19"/>
    <x v="19"/>
    <s v="304355"/>
    <s v="ERIC PIEGE"/>
    <s v="440 CCT"/>
    <s v="HC"/>
    <s v="097993"/>
    <s v="SECTEUR BLANC"/>
  </r>
  <r>
    <n v="97990"/>
    <n v="50100623"/>
    <x v="0"/>
    <s v="REGION GRAND SUD"/>
    <x v="0"/>
    <s v="50100623"/>
    <s v="097990"/>
    <x v="1"/>
    <s v="E"/>
    <m/>
    <m/>
    <m/>
    <s v="SECTEUR BLANC"/>
    <m/>
    <m/>
    <m/>
    <m/>
    <m/>
    <m/>
    <m/>
    <d v="2024-12-01T00:00:00"/>
    <m/>
    <s v="05"/>
    <m/>
    <m/>
    <m/>
    <s v="310"/>
    <m/>
    <m/>
    <m/>
    <m/>
    <m/>
    <m/>
    <m/>
    <m/>
    <m/>
    <m/>
    <m/>
    <m/>
    <m/>
    <m/>
    <s v="FREDERIC MESTRE"/>
    <s v="071251"/>
    <s v="REGION GRAND SUD"/>
    <s v="306077"/>
    <s v="JONATHAN THIEBAUD"/>
    <s v="100 IMD"/>
    <x v="26"/>
    <x v="26"/>
    <s v="305395"/>
    <s v="LUDOVIC LE VERGE"/>
    <s v="200 IMP"/>
    <x v="77"/>
    <x v="77"/>
    <m/>
    <m/>
    <m/>
    <m/>
    <s v="097990"/>
    <s v="SECTEUR BLANC"/>
  </r>
  <r>
    <n v="97987"/>
    <n v="50100622"/>
    <x v="0"/>
    <s v="REGION GRAND SUD"/>
    <x v="0"/>
    <s v="50100622"/>
    <s v="097987"/>
    <x v="1"/>
    <s v="E"/>
    <m/>
    <m/>
    <m/>
    <s v="SECTEUR BLANC"/>
    <m/>
    <m/>
    <m/>
    <m/>
    <m/>
    <m/>
    <m/>
    <d v="2024-12-01T00:00:00"/>
    <m/>
    <s v="05"/>
    <m/>
    <m/>
    <m/>
    <s v="309"/>
    <m/>
    <m/>
    <m/>
    <m/>
    <m/>
    <m/>
    <m/>
    <m/>
    <m/>
    <m/>
    <m/>
    <m/>
    <m/>
    <m/>
    <s v="FREDERIC MESTRE"/>
    <s v="071251"/>
    <s v="REGION GRAND SUD"/>
    <s v="306077"/>
    <s v="JONATHAN THIEBAUD"/>
    <s v="100 IMD"/>
    <x v="26"/>
    <x v="26"/>
    <s v="305333"/>
    <s v="ALEXANDRE BALARDY"/>
    <s v="200 IMP"/>
    <x v="34"/>
    <x v="34"/>
    <s v="304682"/>
    <s v="GERALDINE AUBERY"/>
    <s v="440 CCT"/>
    <s v="HC"/>
    <s v="097987"/>
    <s v="SECTEUR BLANC"/>
  </r>
  <r>
    <n v="97984"/>
    <n v="50100621"/>
    <x v="0"/>
    <s v="REGION GRAND SUD"/>
    <x v="0"/>
    <s v="50100621"/>
    <s v="097984"/>
    <x v="1"/>
    <s v="E"/>
    <m/>
    <m/>
    <m/>
    <s v="SECTEUR BLANC"/>
    <m/>
    <m/>
    <m/>
    <m/>
    <m/>
    <m/>
    <m/>
    <d v="2024-07-01T00:00:00"/>
    <m/>
    <s v="05"/>
    <m/>
    <m/>
    <m/>
    <s v="030"/>
    <m/>
    <m/>
    <m/>
    <m/>
    <m/>
    <m/>
    <m/>
    <m/>
    <m/>
    <m/>
    <m/>
    <m/>
    <m/>
    <m/>
    <s v="FREDERIC MESTRE"/>
    <s v="071251"/>
    <s v="REGION GRAND SUD"/>
    <s v="163397"/>
    <s v="FRANCK ZENOU"/>
    <s v="100 IMD"/>
    <x v="0"/>
    <x v="0"/>
    <s v="192646"/>
    <s v="ANTOINE FERRERO"/>
    <s v="200 IMP"/>
    <x v="47"/>
    <x v="47"/>
    <s v="301917"/>
    <s v="GABRIEL CROISE"/>
    <s v="441 CCTM"/>
    <s v="HC"/>
    <s v="097984"/>
    <s v="SECTEUR BLANC"/>
  </r>
  <r>
    <n v="97982"/>
    <n v="50100620"/>
    <x v="0"/>
    <s v="REGION GRAND OUEST"/>
    <x v="0"/>
    <s v="50100620"/>
    <s v="097982"/>
    <x v="1"/>
    <s v="E"/>
    <m/>
    <m/>
    <m/>
    <s v="SECTEUR BLANC"/>
    <m/>
    <m/>
    <m/>
    <m/>
    <m/>
    <m/>
    <m/>
    <d v="2024-12-01T00:00:00"/>
    <m/>
    <s v="05"/>
    <m/>
    <m/>
    <m/>
    <s v="828"/>
    <m/>
    <m/>
    <m/>
    <m/>
    <m/>
    <m/>
    <m/>
    <m/>
    <m/>
    <m/>
    <m/>
    <m/>
    <m/>
    <m/>
    <s v="MATHIEU CHEMIN"/>
    <s v="071590"/>
    <s v="REGION GRAND OUEST"/>
    <s v="192093"/>
    <s v="GUILLAUME LIOPE"/>
    <s v="100 IMD"/>
    <x v="15"/>
    <x v="15"/>
    <s v="301143"/>
    <s v="ANTHONY BESNIER"/>
    <s v="200 IMP"/>
    <x v="63"/>
    <x v="63"/>
    <s v="187189"/>
    <s v="PHILIPPE GUILLARD"/>
    <s v="386 IE"/>
    <s v="HC"/>
    <s v="097982"/>
    <s v="SECTEUR BLANC"/>
  </r>
  <r>
    <n v="97980"/>
    <n v="50100619"/>
    <x v="0"/>
    <s v="REGION GRAND OUEST"/>
    <x v="0"/>
    <s v="50100619"/>
    <s v="097980"/>
    <x v="1"/>
    <s v="E"/>
    <m/>
    <m/>
    <m/>
    <s v="SECTEUR BLANC"/>
    <m/>
    <m/>
    <m/>
    <m/>
    <m/>
    <m/>
    <m/>
    <d v="2024-10-01T00:00:00"/>
    <m/>
    <s v="05"/>
    <m/>
    <m/>
    <m/>
    <s v="049"/>
    <m/>
    <m/>
    <m/>
    <m/>
    <m/>
    <m/>
    <m/>
    <m/>
    <m/>
    <m/>
    <m/>
    <m/>
    <m/>
    <m/>
    <s v="MATHIEU CHEMIN"/>
    <s v="071590"/>
    <s v="REGION GRAND OUEST"/>
    <s v="190433"/>
    <s v="JOHANN GUIHARD"/>
    <s v="100 IMD"/>
    <x v="13"/>
    <x v="13"/>
    <s v="191022"/>
    <s v="FLORENT FOURNIGAULT"/>
    <s v="200 IMP"/>
    <x v="15"/>
    <x v="15"/>
    <s v="193748"/>
    <s v="OLIVIER JOALLAND"/>
    <s v="440 CCT"/>
    <s v="HC"/>
    <s v="097980"/>
    <s v="SECTEUR BLANC"/>
  </r>
  <r>
    <n v="97973"/>
    <n v="50100618"/>
    <x v="0"/>
    <s v="REGION GRAND SUD"/>
    <x v="0"/>
    <s v="50100618"/>
    <s v="097973"/>
    <x v="1"/>
    <s v="E"/>
    <m/>
    <m/>
    <m/>
    <s v="SECTEUR BLANC"/>
    <m/>
    <m/>
    <m/>
    <m/>
    <m/>
    <m/>
    <m/>
    <d v="2024-12-01T00:00:00"/>
    <m/>
    <s v="05"/>
    <m/>
    <m/>
    <m/>
    <s v="387"/>
    <m/>
    <m/>
    <m/>
    <m/>
    <m/>
    <m/>
    <m/>
    <m/>
    <m/>
    <m/>
    <m/>
    <m/>
    <m/>
    <m/>
    <s v="FREDERIC MESTRE"/>
    <s v="071251"/>
    <s v="REGION GRAND SUD"/>
    <s v="305931"/>
    <s v="JULIEN KARIGER"/>
    <s v="100 IMD"/>
    <x v="6"/>
    <x v="6"/>
    <s v="305212"/>
    <s v="CHARLOTTE JALLADEAU"/>
    <s v="310 CMA"/>
    <x v="9"/>
    <x v="9"/>
    <s v="306354"/>
    <s v="CHRISTOPHE ALAIN"/>
    <s v="445 CCA"/>
    <s v="HC"/>
    <s v="097973"/>
    <s v="SECTEUR BLANC"/>
  </r>
  <r>
    <n v="97967"/>
    <n v="50100616"/>
    <x v="0"/>
    <s v="REGION ILE DE FRANCE NORD"/>
    <x v="0"/>
    <s v="50100616"/>
    <s v="097967"/>
    <x v="1"/>
    <s v="E"/>
    <m/>
    <m/>
    <m/>
    <s v="SECTEUR BLANC"/>
    <m/>
    <m/>
    <m/>
    <m/>
    <m/>
    <m/>
    <m/>
    <d v="2024-12-01T00:00:00"/>
    <m/>
    <s v="05"/>
    <m/>
    <m/>
    <m/>
    <s v="289"/>
    <m/>
    <m/>
    <m/>
    <m/>
    <m/>
    <m/>
    <m/>
    <m/>
    <m/>
    <m/>
    <m/>
    <m/>
    <m/>
    <m/>
    <s v="CATHERINE BLANCKAERT"/>
    <s v="071030"/>
    <s v="REGION ILE DE FRANCE NORD"/>
    <s v="193005"/>
    <s v="SEBASTIEN COTE"/>
    <s v="100 IMD"/>
    <x v="18"/>
    <x v="18"/>
    <s v="303511"/>
    <s v="YASSIN MOUYER"/>
    <s v="200 IMP"/>
    <x v="89"/>
    <x v="89"/>
    <s v="305652"/>
    <s v="ELODIE COLLIN"/>
    <s v="440 CCT"/>
    <s v="HC"/>
    <s v="097967"/>
    <s v="SECTEUR BLANC"/>
  </r>
  <r>
    <n v="97966"/>
    <n v="50100615"/>
    <x v="0"/>
    <s v="REGION ILE DE FRANCE NORD"/>
    <x v="0"/>
    <s v="50100615"/>
    <s v="097966"/>
    <x v="1"/>
    <s v="E"/>
    <m/>
    <m/>
    <m/>
    <s v="SECTEUR BLANC"/>
    <m/>
    <m/>
    <m/>
    <m/>
    <m/>
    <m/>
    <m/>
    <d v="2024-12-01T00:00:00"/>
    <m/>
    <s v="05"/>
    <m/>
    <m/>
    <m/>
    <s v="308"/>
    <m/>
    <m/>
    <m/>
    <m/>
    <m/>
    <m/>
    <m/>
    <m/>
    <m/>
    <m/>
    <m/>
    <m/>
    <m/>
    <m/>
    <s v="CATHERINE BLANCKAERT"/>
    <s v="071030"/>
    <s v="REGION ILE DE FRANCE NORD"/>
    <s v="193254"/>
    <s v="DAVID BOURE"/>
    <s v="100 IMD"/>
    <x v="28"/>
    <x v="28"/>
    <s v="305391"/>
    <s v="VINCENT ESTHER"/>
    <s v="200 IMP"/>
    <x v="115"/>
    <x v="115"/>
    <s v="304166"/>
    <s v="FLORIAN LOISON"/>
    <s v="441 CCTM"/>
    <s v="HC"/>
    <s v="097966"/>
    <s v="SECTEUR BLANC"/>
  </r>
  <r>
    <n v="97959"/>
    <n v="50100614"/>
    <x v="0"/>
    <s v="REGION GRAND OUEST"/>
    <x v="0"/>
    <s v="50100614"/>
    <s v="097959"/>
    <x v="1"/>
    <s v="E"/>
    <m/>
    <m/>
    <m/>
    <s v="SECTEUR BLANC"/>
    <m/>
    <m/>
    <m/>
    <m/>
    <m/>
    <m/>
    <m/>
    <d v="2024-11-01T00:00:00"/>
    <m/>
    <s v="05"/>
    <m/>
    <m/>
    <m/>
    <s v="048"/>
    <m/>
    <m/>
    <m/>
    <m/>
    <m/>
    <m/>
    <m/>
    <m/>
    <m/>
    <m/>
    <m/>
    <m/>
    <m/>
    <m/>
    <s v="MATHIEU CHEMIN"/>
    <s v="071590"/>
    <s v="REGION GRAND OUEST"/>
    <s v="306484"/>
    <s v="GUILLAUME LAUZANAS"/>
    <s v="100 IMD"/>
    <x v="21"/>
    <x v="21"/>
    <s v="188232"/>
    <s v="FREDERIC LE FEVRE"/>
    <s v="200 IMP"/>
    <x v="113"/>
    <x v="113"/>
    <s v="183947"/>
    <s v="PIERRE-EMILE GUILLOU"/>
    <s v="386 IE"/>
    <s v="HC"/>
    <s v="097959"/>
    <s v="SECTEUR BLANC"/>
  </r>
  <r>
    <n v="97957"/>
    <n v="50100613"/>
    <x v="0"/>
    <s v="REGION ILE DE FRANCE NORD"/>
    <x v="0"/>
    <s v="50100613"/>
    <s v="097957"/>
    <x v="1"/>
    <s v="E"/>
    <m/>
    <m/>
    <m/>
    <s v="SECTEUR BLANC"/>
    <m/>
    <m/>
    <m/>
    <m/>
    <m/>
    <m/>
    <m/>
    <d v="2024-12-01T00:00:00"/>
    <m/>
    <s v="05"/>
    <m/>
    <m/>
    <m/>
    <s v="712"/>
    <m/>
    <m/>
    <m/>
    <m/>
    <m/>
    <m/>
    <m/>
    <m/>
    <m/>
    <m/>
    <m/>
    <m/>
    <m/>
    <m/>
    <s v="CATHERINE BLANCKAERT"/>
    <s v="071030"/>
    <s v="REGION ILE DE FRANCE NORD"/>
    <s v="301703"/>
    <s v="JONATHAN HENNICOTTE"/>
    <s v="100 IMD"/>
    <x v="34"/>
    <x v="34"/>
    <s v="303555"/>
    <s v="FREDERIC CARUELLE"/>
    <s v="200 IMP"/>
    <x v="93"/>
    <x v="93"/>
    <m/>
    <m/>
    <m/>
    <m/>
    <s v="097957"/>
    <s v="SECTEUR BLANC"/>
  </r>
  <r>
    <n v="97955"/>
    <n v="50100612"/>
    <x v="0"/>
    <s v="REGION ILE DE FRANCE NORD"/>
    <x v="0"/>
    <s v="50100612"/>
    <s v="097955"/>
    <x v="1"/>
    <s v="E"/>
    <m/>
    <m/>
    <m/>
    <s v="SECTEUR BLANC"/>
    <m/>
    <m/>
    <m/>
    <m/>
    <m/>
    <m/>
    <m/>
    <d v="2024-11-01T00:00:00"/>
    <m/>
    <s v="05"/>
    <m/>
    <m/>
    <m/>
    <s v="540"/>
    <m/>
    <m/>
    <m/>
    <m/>
    <m/>
    <m/>
    <m/>
    <m/>
    <m/>
    <m/>
    <m/>
    <m/>
    <m/>
    <m/>
    <s v="CATHERINE BLANCKAERT"/>
    <s v="071030"/>
    <s v="REGION ILE DE FRANCE NORD"/>
    <s v="305330"/>
    <s v="NICOLAS PHILIPPE"/>
    <s v="100 IMD"/>
    <x v="8"/>
    <x v="8"/>
    <s v="187007"/>
    <s v="DAVID VAUTHEROT"/>
    <s v="200 IMP"/>
    <x v="42"/>
    <x v="42"/>
    <s v="168209"/>
    <s v="CHRISTIAN CAMPAGNE"/>
    <s v="386 IE"/>
    <s v="HC"/>
    <s v="097955"/>
    <s v="SECTEUR BLANC"/>
  </r>
  <r>
    <n v="97954"/>
    <n v="50100611"/>
    <x v="0"/>
    <s v="REGION ILE DE FRANCE NORD"/>
    <x v="0"/>
    <s v="50100611"/>
    <s v="097954"/>
    <x v="1"/>
    <s v="E"/>
    <m/>
    <m/>
    <m/>
    <s v="SECTEUR BLANC"/>
    <m/>
    <m/>
    <m/>
    <m/>
    <m/>
    <m/>
    <m/>
    <d v="2024-11-01T00:00:00"/>
    <m/>
    <s v="05"/>
    <m/>
    <m/>
    <m/>
    <s v="147"/>
    <m/>
    <m/>
    <m/>
    <m/>
    <m/>
    <m/>
    <m/>
    <m/>
    <m/>
    <m/>
    <m/>
    <m/>
    <m/>
    <m/>
    <s v="CATHERINE BLANCKAERT"/>
    <s v="071030"/>
    <s v="REGION ILE DE FRANCE NORD"/>
    <s v="177094"/>
    <s v="WILLY FASQUEL"/>
    <s v="100 IMD"/>
    <x v="32"/>
    <x v="32"/>
    <s v="190883"/>
    <s v="ALEXANDRE MARIAGE"/>
    <s v="200 IMP"/>
    <x v="107"/>
    <x v="107"/>
    <s v="173032"/>
    <s v="ANTOINE MAMOURI"/>
    <s v="440 CCT"/>
    <s v="HC"/>
    <s v="097954"/>
    <s v="SECTEUR BLANC"/>
  </r>
  <r>
    <n v="97948"/>
    <n v="50100610"/>
    <x v="0"/>
    <s v="REGION GRAND OUEST"/>
    <x v="0"/>
    <s v="50100610"/>
    <s v="097948"/>
    <x v="1"/>
    <s v="E"/>
    <m/>
    <m/>
    <m/>
    <s v="SECTEUR BLANC"/>
    <m/>
    <m/>
    <m/>
    <m/>
    <m/>
    <m/>
    <m/>
    <d v="2024-10-01T00:00:00"/>
    <m/>
    <s v="05"/>
    <m/>
    <m/>
    <m/>
    <s v="047"/>
    <m/>
    <m/>
    <m/>
    <m/>
    <m/>
    <m/>
    <m/>
    <m/>
    <m/>
    <m/>
    <m/>
    <m/>
    <m/>
    <m/>
    <s v="MATHIEU CHEMIN"/>
    <s v="071590"/>
    <s v="REGION GRAND OUEST"/>
    <s v="190433"/>
    <s v="JOHANN GUIHARD"/>
    <s v="100 IMD"/>
    <x v="13"/>
    <x v="13"/>
    <s v="191022"/>
    <s v="FLORENT FOURNIGAULT"/>
    <s v="200 IMP"/>
    <x v="15"/>
    <x v="15"/>
    <s v="305830"/>
    <s v="SARAH FREHEL"/>
    <s v="440 CCT"/>
    <s v="HC"/>
    <s v="097948"/>
    <s v="SECTEUR BLANC"/>
  </r>
  <r>
    <n v="97946"/>
    <n v="50100609"/>
    <x v="0"/>
    <s v="REGION GRAND OUEST"/>
    <x v="0"/>
    <s v="50100609"/>
    <s v="097946"/>
    <x v="1"/>
    <s v="E"/>
    <m/>
    <m/>
    <m/>
    <s v="SECTEUR BLANC"/>
    <m/>
    <m/>
    <m/>
    <m/>
    <m/>
    <m/>
    <m/>
    <d v="2024-10-01T00:00:00"/>
    <m/>
    <s v="05"/>
    <m/>
    <m/>
    <m/>
    <s v="046"/>
    <m/>
    <m/>
    <m/>
    <m/>
    <m/>
    <m/>
    <m/>
    <m/>
    <m/>
    <m/>
    <m/>
    <m/>
    <m/>
    <m/>
    <s v="MATHIEU CHEMIN"/>
    <s v="071590"/>
    <s v="REGION GRAND OUEST"/>
    <s v="190433"/>
    <s v="JOHANN GUIHARD"/>
    <s v="100 IMD"/>
    <x v="13"/>
    <x v="13"/>
    <s v="305589"/>
    <s v="BENJAMIN SINEAU"/>
    <s v="200 IMP"/>
    <x v="94"/>
    <x v="94"/>
    <s v="302671"/>
    <s v="GUILLAUME BRENNER BOJARA"/>
    <s v="371 CCM.E"/>
    <s v="HC"/>
    <s v="097946"/>
    <s v="SECTEUR BLANC"/>
  </r>
  <r>
    <n v="97940"/>
    <n v="50100608"/>
    <x v="0"/>
    <s v="REGION GRAND OUEST"/>
    <x v="0"/>
    <s v="50100608"/>
    <s v="097940"/>
    <x v="1"/>
    <s v="E"/>
    <m/>
    <m/>
    <m/>
    <s v="SECTEUR BLANC"/>
    <m/>
    <m/>
    <m/>
    <m/>
    <m/>
    <m/>
    <m/>
    <d v="2024-11-01T00:00:00"/>
    <m/>
    <s v="05"/>
    <m/>
    <m/>
    <m/>
    <s v="136"/>
    <m/>
    <m/>
    <m/>
    <m/>
    <m/>
    <m/>
    <m/>
    <m/>
    <m/>
    <m/>
    <m/>
    <m/>
    <m/>
    <m/>
    <s v="MATHIEU CHEMIN"/>
    <s v="071590"/>
    <s v="REGION GRAND OUEST"/>
    <s v="306306"/>
    <s v="FLAVIEN QUIROSA"/>
    <s v="100 IMD"/>
    <x v="35"/>
    <x v="35"/>
    <s v="301508"/>
    <s v="CLEMENT DOURLENS"/>
    <s v="200 IMP"/>
    <x v="117"/>
    <x v="117"/>
    <s v="305496"/>
    <s v="DYLAN DE BATTISTI"/>
    <s v="441 CCTM"/>
    <s v="HC"/>
    <s v="097940"/>
    <s v="SECTEUR BLANC"/>
  </r>
  <r>
    <n v="97938"/>
    <n v="50100607"/>
    <x v="0"/>
    <s v="REGION GRAND OUEST"/>
    <x v="0"/>
    <s v="50100607"/>
    <s v="097938"/>
    <x v="1"/>
    <s v="E"/>
    <m/>
    <m/>
    <m/>
    <s v="SECTEUR BLANC"/>
    <m/>
    <m/>
    <m/>
    <m/>
    <m/>
    <m/>
    <m/>
    <d v="2024-11-01T00:00:00"/>
    <m/>
    <s v="05"/>
    <m/>
    <m/>
    <m/>
    <s v="106"/>
    <m/>
    <m/>
    <m/>
    <m/>
    <m/>
    <m/>
    <m/>
    <m/>
    <m/>
    <m/>
    <m/>
    <m/>
    <m/>
    <m/>
    <s v="MATHIEU CHEMIN"/>
    <s v="071590"/>
    <s v="REGION GRAND OUEST"/>
    <s v="306306"/>
    <s v="FLAVIEN QUIROSA"/>
    <s v="100 IMD"/>
    <x v="35"/>
    <x v="35"/>
    <s v="179931"/>
    <s v="VINCENT MORISSEAU"/>
    <s v="200 IMP"/>
    <x v="127"/>
    <x v="125"/>
    <m/>
    <m/>
    <m/>
    <m/>
    <s v="097938"/>
    <s v="SECTEUR BLANC"/>
  </r>
  <r>
    <n v="97933"/>
    <n v="50100606"/>
    <x v="0"/>
    <s v="REGION GRAND SUD"/>
    <x v="0"/>
    <s v="50100606"/>
    <s v="097933"/>
    <x v="1"/>
    <s v="E"/>
    <m/>
    <m/>
    <m/>
    <s v="SECTEUR BLANC"/>
    <m/>
    <m/>
    <m/>
    <m/>
    <m/>
    <m/>
    <m/>
    <d v="2024-12-01T00:00:00"/>
    <m/>
    <s v="05"/>
    <m/>
    <m/>
    <m/>
    <s v="307"/>
    <m/>
    <m/>
    <m/>
    <m/>
    <m/>
    <m/>
    <m/>
    <m/>
    <m/>
    <m/>
    <m/>
    <m/>
    <m/>
    <m/>
    <s v="FREDERIC MESTRE"/>
    <s v="071251"/>
    <s v="REGION GRAND SUD"/>
    <s v="306077"/>
    <s v="JONATHAN THIEBAUD"/>
    <s v="100 IMD"/>
    <x v="26"/>
    <x v="26"/>
    <s v="305333"/>
    <s v="ALEXANDRE BALARDY"/>
    <s v="200 IMP"/>
    <x v="34"/>
    <x v="34"/>
    <s v="305578"/>
    <s v="YANNICK BOISSIERE"/>
    <s v="440 CCT"/>
    <s v="HC"/>
    <s v="097933"/>
    <s v="SECTEUR BLANC"/>
  </r>
  <r>
    <n v="97930"/>
    <n v="50100605"/>
    <x v="0"/>
    <s v="REGION GRAND SUD"/>
    <x v="0"/>
    <s v="50100605"/>
    <s v="097930"/>
    <x v="1"/>
    <s v="E"/>
    <m/>
    <m/>
    <m/>
    <s v="SECTEUR BLANC"/>
    <m/>
    <m/>
    <m/>
    <m/>
    <m/>
    <m/>
    <m/>
    <d v="2024-07-01T00:00:00"/>
    <m/>
    <s v="05"/>
    <m/>
    <m/>
    <m/>
    <s v="314"/>
    <m/>
    <m/>
    <m/>
    <m/>
    <m/>
    <m/>
    <m/>
    <m/>
    <m/>
    <m/>
    <m/>
    <m/>
    <m/>
    <m/>
    <s v="FREDERIC MESTRE"/>
    <s v="071251"/>
    <s v="REGION GRAND SUD"/>
    <s v="193087"/>
    <s v="NICOLAS LEVEQUE"/>
    <s v="100 IMD"/>
    <x v="16"/>
    <x v="16"/>
    <s v="305409"/>
    <s v="SAMIA CONDELLO"/>
    <s v="200 IMP"/>
    <x v="101"/>
    <x v="101"/>
    <s v="159732"/>
    <s v="BORIS FARYNIARZ"/>
    <s v="440 CCT"/>
    <s v="HC"/>
    <s v="097930"/>
    <s v="SECTEUR BLANC"/>
  </r>
  <r>
    <n v="97929"/>
    <n v="50100604"/>
    <x v="0"/>
    <s v="REGION GRAND SUD"/>
    <x v="0"/>
    <s v="50100604"/>
    <s v="097929"/>
    <x v="1"/>
    <s v="E"/>
    <m/>
    <m/>
    <m/>
    <s v="SECTEUR BLANC"/>
    <m/>
    <m/>
    <m/>
    <m/>
    <m/>
    <m/>
    <m/>
    <d v="2024-07-01T00:00:00"/>
    <m/>
    <s v="05"/>
    <m/>
    <m/>
    <m/>
    <s v="622"/>
    <m/>
    <m/>
    <m/>
    <m/>
    <m/>
    <m/>
    <m/>
    <m/>
    <m/>
    <m/>
    <m/>
    <m/>
    <m/>
    <m/>
    <s v="FREDERIC MESTRE"/>
    <s v="071251"/>
    <s v="REGION GRAND SUD"/>
    <s v="186531"/>
    <s v="CHRISTOPHE CLEMENT"/>
    <s v="100 IMD"/>
    <x v="11"/>
    <x v="11"/>
    <s v="186792"/>
    <s v="FABRICE GUILLAMET"/>
    <s v="200 IMP"/>
    <x v="28"/>
    <x v="28"/>
    <s v="187254"/>
    <s v="JOCELYNE HOUBLIN"/>
    <s v="370 CC.E"/>
    <s v="HC"/>
    <s v="097929"/>
    <s v="SECTEUR BLANC"/>
  </r>
  <r>
    <n v="97924"/>
    <n v="50100603"/>
    <x v="0"/>
    <s v="REGION GRAND SUD"/>
    <x v="0"/>
    <s v="50100603"/>
    <s v="097924"/>
    <x v="1"/>
    <s v="E"/>
    <m/>
    <m/>
    <m/>
    <s v="SECTEUR BLANC"/>
    <m/>
    <m/>
    <m/>
    <m/>
    <m/>
    <m/>
    <m/>
    <d v="2024-07-01T00:00:00"/>
    <m/>
    <s v="05"/>
    <m/>
    <m/>
    <m/>
    <s v="615"/>
    <m/>
    <m/>
    <m/>
    <m/>
    <m/>
    <m/>
    <m/>
    <m/>
    <m/>
    <m/>
    <m/>
    <m/>
    <m/>
    <m/>
    <s v="FREDERIC MESTRE"/>
    <s v="071251"/>
    <s v="REGION GRAND SUD"/>
    <s v="186531"/>
    <s v="CHRISTOPHE CLEMENT"/>
    <s v="100 IMD"/>
    <x v="11"/>
    <x v="11"/>
    <s v="302809"/>
    <s v="NICOLAS CORNETTE"/>
    <s v="200 IMP"/>
    <x v="17"/>
    <x v="17"/>
    <s v="301401"/>
    <s v="GUILLAUME ALTEA"/>
    <s v="440 CCT"/>
    <s v="HC"/>
    <s v="097924"/>
    <s v="SECTEUR BLANC"/>
  </r>
  <r>
    <n v="97922"/>
    <n v="50100602"/>
    <x v="0"/>
    <s v="REGION GRAND SUD"/>
    <x v="0"/>
    <s v="50100602"/>
    <s v="097922"/>
    <x v="1"/>
    <s v="E"/>
    <m/>
    <m/>
    <m/>
    <s v="SECTEUR BLANC"/>
    <m/>
    <m/>
    <m/>
    <m/>
    <m/>
    <m/>
    <m/>
    <d v="2024-10-01T00:00:00"/>
    <m/>
    <s v="05"/>
    <m/>
    <m/>
    <m/>
    <s v="028"/>
    <m/>
    <m/>
    <m/>
    <m/>
    <m/>
    <m/>
    <m/>
    <m/>
    <m/>
    <m/>
    <m/>
    <m/>
    <m/>
    <m/>
    <s v="FREDERIC MESTRE"/>
    <s v="071251"/>
    <s v="REGION GRAND SUD"/>
    <s v="304665"/>
    <s v="FABRIZIA LEGGER"/>
    <s v="100 IMD"/>
    <x v="4"/>
    <x v="4"/>
    <s v="303814"/>
    <s v="GAETAN BIDET"/>
    <s v="200 IMP"/>
    <x v="21"/>
    <x v="21"/>
    <m/>
    <m/>
    <m/>
    <m/>
    <s v="097922"/>
    <s v="SECTEUR BLANC"/>
  </r>
  <r>
    <n v="97919"/>
    <n v="50100601"/>
    <x v="0"/>
    <s v="REGION GRAND SUD"/>
    <x v="0"/>
    <s v="50100601"/>
    <s v="097919"/>
    <x v="1"/>
    <s v="E"/>
    <m/>
    <m/>
    <m/>
    <s v="SECTEUR BLANC"/>
    <m/>
    <m/>
    <m/>
    <m/>
    <m/>
    <m/>
    <m/>
    <d v="2024-09-01T00:00:00"/>
    <m/>
    <s v="05"/>
    <m/>
    <m/>
    <m/>
    <s v="971"/>
    <m/>
    <m/>
    <m/>
    <m/>
    <m/>
    <m/>
    <m/>
    <m/>
    <m/>
    <m/>
    <m/>
    <m/>
    <m/>
    <m/>
    <s v="FREDERIC MESTRE"/>
    <s v="071251"/>
    <s v="REGION GRAND SUD"/>
    <s v="186531"/>
    <s v="CHRISTOPHE CLEMENT"/>
    <s v="100 IMD"/>
    <x v="11"/>
    <x v="11"/>
    <s v="186792"/>
    <s v="FABRICE GUILLAMET"/>
    <s v="200 IMP"/>
    <x v="28"/>
    <x v="28"/>
    <s v="306238"/>
    <s v="ARMONIE LORCA"/>
    <s v="445 CCA"/>
    <s v="HC"/>
    <s v="097919"/>
    <s v="SECTEUR BLANC"/>
  </r>
  <r>
    <n v="97911"/>
    <n v="50100599"/>
    <x v="0"/>
    <s v="REGION CENTRE EST"/>
    <x v="0"/>
    <s v="50100599"/>
    <s v="097911"/>
    <x v="1"/>
    <s v="E"/>
    <m/>
    <m/>
    <m/>
    <s v="SECTEUR BLANC"/>
    <m/>
    <m/>
    <m/>
    <m/>
    <m/>
    <m/>
    <m/>
    <d v="2024-12-01T00:00:00"/>
    <m/>
    <s v="05"/>
    <m/>
    <m/>
    <m/>
    <s v="042"/>
    <m/>
    <m/>
    <m/>
    <m/>
    <m/>
    <m/>
    <m/>
    <m/>
    <m/>
    <m/>
    <m/>
    <m/>
    <m/>
    <m/>
    <s v="JEROME CARPANETTO"/>
    <s v="900582"/>
    <s v="REGION CENTRE EST"/>
    <s v="179897"/>
    <s v="SYLVAIN GATHELIER"/>
    <s v="100 IMD"/>
    <x v="22"/>
    <x v="22"/>
    <s v="302742"/>
    <s v="ALEXIS HOEGY"/>
    <s v="200 IMP"/>
    <x v="27"/>
    <x v="27"/>
    <s v="304392"/>
    <s v="JULIETTE RODER"/>
    <s v="440 CCT"/>
    <s v="HC"/>
    <s v="097911"/>
    <s v="SECTEUR BLANC"/>
  </r>
  <r>
    <n v="97897"/>
    <n v="50100597"/>
    <x v="0"/>
    <s v="REGION ILE DE FRANCE NORD"/>
    <x v="0"/>
    <s v="50100597"/>
    <s v="097897"/>
    <x v="1"/>
    <s v="E"/>
    <m/>
    <m/>
    <m/>
    <s v="SECTEUR BLANC"/>
    <m/>
    <m/>
    <m/>
    <m/>
    <m/>
    <m/>
    <m/>
    <d v="2024-11-01T00:00:00"/>
    <m/>
    <s v="05"/>
    <m/>
    <m/>
    <m/>
    <s v="444"/>
    <m/>
    <m/>
    <m/>
    <m/>
    <m/>
    <m/>
    <m/>
    <m/>
    <m/>
    <m/>
    <m/>
    <m/>
    <m/>
    <m/>
    <s v="CATHERINE BLANCKAERT"/>
    <s v="071030"/>
    <s v="REGION ILE DE FRANCE NORD"/>
    <s v="305330"/>
    <s v="NICOLAS PHILIPPE"/>
    <s v="100 IMD"/>
    <x v="8"/>
    <x v="8"/>
    <s v="305490"/>
    <s v="JOHANN CARLIER"/>
    <s v="200 IMP"/>
    <x v="106"/>
    <x v="106"/>
    <s v="303933"/>
    <s v="BRUNO DORANGEVILLE"/>
    <s v="440 CCT"/>
    <s v="HC"/>
    <s v="097897"/>
    <s v="SECTEUR BLANC"/>
  </r>
  <r>
    <n v="97896"/>
    <n v="50100596"/>
    <x v="0"/>
    <s v="REGION ILE DE FRANCE NORD"/>
    <x v="0"/>
    <s v="50100596"/>
    <s v="097896"/>
    <x v="1"/>
    <s v="E"/>
    <m/>
    <m/>
    <m/>
    <s v="SECTEUR BLANC"/>
    <m/>
    <m/>
    <m/>
    <m/>
    <m/>
    <m/>
    <m/>
    <d v="2024-11-01T00:00:00"/>
    <m/>
    <s v="05"/>
    <m/>
    <m/>
    <m/>
    <s v="584"/>
    <m/>
    <m/>
    <m/>
    <m/>
    <m/>
    <m/>
    <m/>
    <m/>
    <m/>
    <m/>
    <m/>
    <m/>
    <m/>
    <m/>
    <s v="CATHERINE BLANCKAERT"/>
    <s v="071030"/>
    <s v="REGION ILE DE FRANCE NORD"/>
    <s v="305330"/>
    <s v="NICOLAS PHILIPPE"/>
    <s v="100 IMD"/>
    <x v="8"/>
    <x v="8"/>
    <s v="305490"/>
    <s v="JOHANN CARLIER"/>
    <s v="200 IMP"/>
    <x v="106"/>
    <x v="106"/>
    <s v="305277"/>
    <s v="LAETITIA KASPRZYK"/>
    <s v="440 CCT"/>
    <s v="HC"/>
    <s v="097896"/>
    <s v="SECTEUR BLANC"/>
  </r>
  <r>
    <n v="97892"/>
    <n v="50100595"/>
    <x v="0"/>
    <s v="REGION GRAND SUD"/>
    <x v="0"/>
    <s v="50100595"/>
    <s v="097892"/>
    <x v="1"/>
    <s v="E"/>
    <m/>
    <m/>
    <m/>
    <s v="SECTEUR BLANC"/>
    <m/>
    <m/>
    <m/>
    <m/>
    <m/>
    <m/>
    <m/>
    <d v="2024-10-01T00:00:00"/>
    <m/>
    <s v="05"/>
    <m/>
    <m/>
    <m/>
    <s v="419"/>
    <m/>
    <m/>
    <m/>
    <m/>
    <m/>
    <m/>
    <m/>
    <m/>
    <m/>
    <m/>
    <m/>
    <m/>
    <m/>
    <m/>
    <s v="FREDERIC MESTRE"/>
    <s v="071251"/>
    <s v="REGION GRAND SUD"/>
    <s v="190355"/>
    <s v="FABIO FRACASSETTI"/>
    <s v="100 IMD"/>
    <x v="9"/>
    <x v="9"/>
    <s v="189398"/>
    <s v="JEAN-FRANCOIS LANTERI"/>
    <s v="200 IMP"/>
    <x v="11"/>
    <x v="11"/>
    <s v="174703"/>
    <s v="FABRICE SALEMBIER"/>
    <s v="390 CCEI"/>
    <s v="HC"/>
    <s v="097892"/>
    <s v="SECTEUR BLANC"/>
  </r>
  <r>
    <n v="97889"/>
    <n v="50100594"/>
    <x v="0"/>
    <s v="REGION GRAND SUD"/>
    <x v="0"/>
    <s v="50100594"/>
    <s v="097889"/>
    <x v="1"/>
    <s v="E"/>
    <m/>
    <m/>
    <m/>
    <s v="SECTEUR BLANC"/>
    <m/>
    <m/>
    <m/>
    <m/>
    <m/>
    <m/>
    <m/>
    <d v="2024-10-01T00:00:00"/>
    <m/>
    <s v="05"/>
    <m/>
    <m/>
    <m/>
    <s v="027"/>
    <m/>
    <m/>
    <m/>
    <m/>
    <m/>
    <m/>
    <m/>
    <m/>
    <m/>
    <m/>
    <m/>
    <m/>
    <m/>
    <m/>
    <s v="FREDERIC MESTRE"/>
    <s v="071251"/>
    <s v="REGION GRAND SUD"/>
    <s v="304665"/>
    <s v="FABRIZIA LEGGER"/>
    <s v="100 IMD"/>
    <x v="4"/>
    <x v="4"/>
    <s v="303814"/>
    <s v="GAETAN BIDET"/>
    <s v="200 IMP"/>
    <x v="21"/>
    <x v="21"/>
    <s v="305992"/>
    <s v="AMANDINE MAGGIONI"/>
    <s v="440 CCT"/>
    <s v="HC"/>
    <s v="097889"/>
    <s v="SECTEUR BLANC"/>
  </r>
  <r>
    <n v="97886"/>
    <n v="50100593"/>
    <x v="0"/>
    <s v="REGION ILE DE FRANCE NORD"/>
    <x v="0"/>
    <s v="50100593"/>
    <s v="097886"/>
    <x v="1"/>
    <s v="E"/>
    <m/>
    <m/>
    <m/>
    <s v="SECTEUR BLANC"/>
    <m/>
    <m/>
    <m/>
    <m/>
    <m/>
    <m/>
    <m/>
    <d v="2024-12-01T00:00:00"/>
    <m/>
    <s v="05"/>
    <m/>
    <m/>
    <m/>
    <s v="288"/>
    <m/>
    <m/>
    <m/>
    <m/>
    <m/>
    <m/>
    <m/>
    <m/>
    <m/>
    <m/>
    <m/>
    <m/>
    <m/>
    <m/>
    <s v="CATHERINE BLANCKAERT"/>
    <s v="071030"/>
    <s v="REGION ILE DE FRANCE NORD"/>
    <s v="302041"/>
    <s v="DAPHNEE JULLION"/>
    <s v="100 IMD"/>
    <x v="1"/>
    <x v="1"/>
    <s v="302631"/>
    <s v="YAMINA YAHMI"/>
    <s v="200 IMP"/>
    <x v="40"/>
    <x v="40"/>
    <m/>
    <m/>
    <m/>
    <m/>
    <s v="097886"/>
    <s v="SECTEUR BLANC"/>
  </r>
  <r>
    <n v="97884"/>
    <n v="50100592"/>
    <x v="0"/>
    <s v="REGION CENTRE EST"/>
    <x v="0"/>
    <s v="50100592"/>
    <s v="097884"/>
    <x v="1"/>
    <s v="E"/>
    <m/>
    <m/>
    <m/>
    <s v="SECTEUR BLANC"/>
    <m/>
    <m/>
    <m/>
    <m/>
    <m/>
    <m/>
    <m/>
    <d v="2024-12-01T00:00:00"/>
    <m/>
    <s v="05"/>
    <m/>
    <m/>
    <m/>
    <s v="039"/>
    <m/>
    <m/>
    <m/>
    <m/>
    <m/>
    <m/>
    <m/>
    <m/>
    <m/>
    <m/>
    <m/>
    <m/>
    <m/>
    <m/>
    <s v="JEROME CARPANETTO"/>
    <s v="900582"/>
    <s v="REGION CENTRE EST"/>
    <s v="172115"/>
    <s v="GREGORY BACQUET"/>
    <s v="100 IMD"/>
    <x v="29"/>
    <x v="29"/>
    <s v="300266"/>
    <s v="JULIEN RAVEL"/>
    <s v="200 IMP"/>
    <x v="120"/>
    <x v="119"/>
    <s v="305082"/>
    <s v="YANNIS ZEGUIR"/>
    <s v="441 CCTM"/>
    <s v="HC"/>
    <s v="097884"/>
    <s v="SECTEUR BLANC"/>
  </r>
  <r>
    <n v="97883"/>
    <n v="50100591"/>
    <x v="0"/>
    <s v="REGION GRAND OUEST"/>
    <x v="0"/>
    <s v="50100591"/>
    <s v="097883"/>
    <x v="1"/>
    <s v="E"/>
    <m/>
    <m/>
    <m/>
    <s v="SECTEUR BLANC"/>
    <m/>
    <m/>
    <m/>
    <m/>
    <m/>
    <m/>
    <m/>
    <d v="2024-11-01T00:00:00"/>
    <m/>
    <s v="05"/>
    <m/>
    <m/>
    <m/>
    <s v="402"/>
    <m/>
    <m/>
    <m/>
    <m/>
    <m/>
    <m/>
    <m/>
    <m/>
    <m/>
    <m/>
    <m/>
    <m/>
    <m/>
    <m/>
    <s v="MATHIEU CHEMIN"/>
    <s v="071590"/>
    <s v="REGION GRAND OUEST"/>
    <s v="192093"/>
    <s v="GUILLAUME LIOPE"/>
    <s v="100 IMD"/>
    <x v="15"/>
    <x v="15"/>
    <s v="302784"/>
    <s v="JULIEN CAPPON"/>
    <s v="200 IMP"/>
    <x v="18"/>
    <x v="18"/>
    <m/>
    <m/>
    <m/>
    <m/>
    <s v="097883"/>
    <s v="SECTEUR BLANC"/>
  </r>
  <r>
    <n v="97882"/>
    <n v="50100590"/>
    <x v="0"/>
    <s v="REGION GRAND OUEST"/>
    <x v="0"/>
    <s v="50100590"/>
    <s v="097882"/>
    <x v="1"/>
    <s v="E"/>
    <m/>
    <m/>
    <m/>
    <s v="SECTEUR BLANC"/>
    <m/>
    <m/>
    <m/>
    <m/>
    <m/>
    <m/>
    <m/>
    <d v="2024-10-01T00:00:00"/>
    <m/>
    <s v="05"/>
    <m/>
    <m/>
    <m/>
    <s v="367"/>
    <m/>
    <m/>
    <m/>
    <m/>
    <m/>
    <m/>
    <m/>
    <m/>
    <m/>
    <m/>
    <m/>
    <m/>
    <m/>
    <m/>
    <s v="MATHIEU CHEMIN"/>
    <s v="071590"/>
    <s v="REGION GRAND OUEST"/>
    <s v="300602"/>
    <s v="MARYAN HARY"/>
    <s v="100 IMD"/>
    <x v="5"/>
    <x v="5"/>
    <s v="305671"/>
    <s v="OLIVIER BARON"/>
    <s v="200 IMP"/>
    <x v="50"/>
    <x v="50"/>
    <m/>
    <m/>
    <m/>
    <m/>
    <s v="097882"/>
    <s v="SECTEUR BLANC"/>
  </r>
  <r>
    <n v="97874"/>
    <n v="50100589"/>
    <x v="0"/>
    <s v="REGION GRAND SUD"/>
    <x v="0"/>
    <s v="50100589"/>
    <s v="097874"/>
    <x v="1"/>
    <s v="E"/>
    <m/>
    <m/>
    <m/>
    <s v="SECTEUR BLANC"/>
    <m/>
    <m/>
    <m/>
    <m/>
    <m/>
    <m/>
    <m/>
    <d v="2024-10-01T00:00:00"/>
    <m/>
    <s v="05"/>
    <m/>
    <m/>
    <m/>
    <s v="417"/>
    <m/>
    <m/>
    <m/>
    <m/>
    <m/>
    <m/>
    <m/>
    <m/>
    <m/>
    <m/>
    <m/>
    <m/>
    <m/>
    <m/>
    <s v="FREDERIC MESTRE"/>
    <s v="071251"/>
    <s v="REGION GRAND SUD"/>
    <s v="190355"/>
    <s v="FABIO FRACASSETTI"/>
    <s v="100 IMD"/>
    <x v="9"/>
    <x v="9"/>
    <s v="189398"/>
    <s v="JEAN-FRANCOIS LANTERI"/>
    <s v="200 IMP"/>
    <x v="11"/>
    <x v="11"/>
    <s v="302173"/>
    <s v="KARINE DESHUISSARD"/>
    <s v="440 CCT"/>
    <s v="HC"/>
    <s v="097874"/>
    <s v="SECTEUR BLANC"/>
  </r>
  <r>
    <n v="97870"/>
    <n v="50100587"/>
    <x v="0"/>
    <s v="REGION GRAND SUD"/>
    <x v="0"/>
    <s v="50100587"/>
    <s v="097870"/>
    <x v="1"/>
    <s v="E"/>
    <m/>
    <m/>
    <m/>
    <s v="SECTEUR BLANC"/>
    <m/>
    <m/>
    <m/>
    <m/>
    <m/>
    <m/>
    <m/>
    <d v="2024-07-01T00:00:00"/>
    <m/>
    <s v="05"/>
    <m/>
    <m/>
    <m/>
    <s v="313"/>
    <m/>
    <m/>
    <m/>
    <m/>
    <m/>
    <m/>
    <m/>
    <m/>
    <m/>
    <m/>
    <m/>
    <m/>
    <m/>
    <m/>
    <s v="FREDERIC MESTRE"/>
    <s v="071251"/>
    <s v="REGION GRAND SUD"/>
    <s v="305131"/>
    <s v="BAPTISTE CHIKLI"/>
    <s v="100 IMD"/>
    <x v="12"/>
    <x v="12"/>
    <s v="304601"/>
    <s v="ALEXANDRE GAUCHE"/>
    <s v="200 IMP"/>
    <x v="112"/>
    <x v="112"/>
    <m/>
    <m/>
    <m/>
    <m/>
    <s v="097870"/>
    <s v="SECTEUR BLANC"/>
  </r>
  <r>
    <n v="97869"/>
    <n v="50100586"/>
    <x v="0"/>
    <s v="REGION ILE DE FRANCE NORD"/>
    <x v="0"/>
    <s v="50100586"/>
    <s v="097869"/>
    <x v="1"/>
    <s v="E"/>
    <m/>
    <m/>
    <m/>
    <s v="SECTEUR BLANC"/>
    <m/>
    <m/>
    <m/>
    <m/>
    <m/>
    <m/>
    <m/>
    <d v="2024-12-01T00:00:00"/>
    <m/>
    <s v="05"/>
    <m/>
    <m/>
    <m/>
    <s v="287"/>
    <m/>
    <m/>
    <m/>
    <m/>
    <m/>
    <m/>
    <m/>
    <m/>
    <m/>
    <m/>
    <m/>
    <m/>
    <m/>
    <m/>
    <s v="CATHERINE BLANCKAERT"/>
    <s v="071030"/>
    <s v="REGION ILE DE FRANCE NORD"/>
    <s v="193005"/>
    <s v="SEBASTIEN COTE"/>
    <s v="100 IMD"/>
    <x v="18"/>
    <x v="18"/>
    <s v="192471"/>
    <s v="FABRICE DUBUC"/>
    <s v="200 IMP"/>
    <x v="78"/>
    <x v="78"/>
    <s v="304006"/>
    <s v="MATHIS BULAN"/>
    <s v="440 CCT"/>
    <s v="HC"/>
    <s v="097869"/>
    <s v="SECTEUR BLANC"/>
  </r>
  <r>
    <n v="97858"/>
    <n v="50100585"/>
    <x v="0"/>
    <s v="REGION GRAND OUEST"/>
    <x v="0"/>
    <s v="50100585"/>
    <s v="097858"/>
    <x v="1"/>
    <s v="E"/>
    <m/>
    <m/>
    <m/>
    <s v="SECTEUR BLANC"/>
    <m/>
    <m/>
    <m/>
    <m/>
    <m/>
    <m/>
    <m/>
    <d v="2024-10-01T00:00:00"/>
    <m/>
    <s v="05"/>
    <m/>
    <m/>
    <m/>
    <s v="045"/>
    <m/>
    <m/>
    <m/>
    <m/>
    <m/>
    <m/>
    <m/>
    <m/>
    <m/>
    <m/>
    <m/>
    <m/>
    <m/>
    <m/>
    <s v="MATHIEU CHEMIN"/>
    <s v="071590"/>
    <s v="REGION GRAND OUEST"/>
    <s v="190433"/>
    <s v="JOHANN GUIHARD"/>
    <s v="100 IMD"/>
    <x v="13"/>
    <x v="13"/>
    <s v="191022"/>
    <s v="FLORENT FOURNIGAULT"/>
    <s v="200 IMP"/>
    <x v="15"/>
    <x v="15"/>
    <s v="305509"/>
    <s v="ROMAIN BERTHO"/>
    <s v="371 CCM.E"/>
    <s v="HC"/>
    <s v="097858"/>
    <s v="SECTEUR BLANC"/>
  </r>
  <r>
    <n v="97857"/>
    <n v="50100584"/>
    <x v="0"/>
    <s v="REGION GRAND OUEST"/>
    <x v="0"/>
    <s v="50100584"/>
    <s v="097857"/>
    <x v="1"/>
    <s v="E"/>
    <m/>
    <m/>
    <m/>
    <s v="SECTEUR BLANC"/>
    <m/>
    <m/>
    <m/>
    <m/>
    <m/>
    <m/>
    <m/>
    <d v="2024-11-01T00:00:00"/>
    <m/>
    <s v="05"/>
    <m/>
    <m/>
    <m/>
    <s v="044"/>
    <m/>
    <m/>
    <m/>
    <m/>
    <m/>
    <m/>
    <m/>
    <m/>
    <m/>
    <m/>
    <m/>
    <m/>
    <m/>
    <m/>
    <s v="MATHIEU CHEMIN"/>
    <s v="071590"/>
    <s v="REGION GRAND OUEST"/>
    <s v="175115"/>
    <s v="PABLO LECOQ"/>
    <s v="100 IMD"/>
    <x v="27"/>
    <x v="27"/>
    <s v="193693"/>
    <s v="SEBASTIEN BOUTTEMAND"/>
    <s v="200 IMP"/>
    <x v="92"/>
    <x v="92"/>
    <m/>
    <m/>
    <m/>
    <m/>
    <s v="097857"/>
    <s v="SECTEUR BLANC"/>
  </r>
  <r>
    <n v="97851"/>
    <n v="50100583"/>
    <x v="0"/>
    <s v="REGION GRAND SUD"/>
    <x v="0"/>
    <s v="50100583"/>
    <s v="097851"/>
    <x v="1"/>
    <s v="E"/>
    <m/>
    <m/>
    <m/>
    <s v="SECTEUR BLANC"/>
    <m/>
    <m/>
    <m/>
    <m/>
    <m/>
    <m/>
    <m/>
    <d v="2024-07-01T00:00:00"/>
    <m/>
    <s v="05"/>
    <m/>
    <m/>
    <m/>
    <s v="312"/>
    <m/>
    <m/>
    <m/>
    <m/>
    <m/>
    <m/>
    <m/>
    <m/>
    <m/>
    <m/>
    <m/>
    <m/>
    <m/>
    <m/>
    <s v="FREDERIC MESTRE"/>
    <s v="071251"/>
    <s v="REGION GRAND SUD"/>
    <s v="193087"/>
    <s v="NICOLAS LEVEQUE"/>
    <s v="100 IMD"/>
    <x v="16"/>
    <x v="16"/>
    <s v="167187"/>
    <s v="CHRISTOPHE FOUILLOUSE"/>
    <s v="200 IMP"/>
    <x v="25"/>
    <x v="25"/>
    <m/>
    <m/>
    <m/>
    <m/>
    <s v="097851"/>
    <s v="SECTEUR BLANC"/>
  </r>
  <r>
    <n v="97849"/>
    <n v="50100582"/>
    <x v="0"/>
    <s v="REGION ILE DE FRANCE NORD"/>
    <x v="0"/>
    <s v="50100582"/>
    <s v="097849"/>
    <x v="1"/>
    <s v="E"/>
    <m/>
    <m/>
    <m/>
    <s v="SECTEUR BLANC"/>
    <m/>
    <m/>
    <m/>
    <m/>
    <m/>
    <m/>
    <m/>
    <d v="2024-12-01T00:00:00"/>
    <m/>
    <s v="05"/>
    <m/>
    <m/>
    <m/>
    <s v="585"/>
    <m/>
    <m/>
    <m/>
    <m/>
    <m/>
    <m/>
    <m/>
    <m/>
    <m/>
    <m/>
    <m/>
    <m/>
    <m/>
    <m/>
    <s v="CATHERINE BLANCKAERT"/>
    <s v="071030"/>
    <s v="REGION ILE DE FRANCE NORD"/>
    <s v="305330"/>
    <s v="NICOLAS PHILIPPE"/>
    <s v="100 IMD"/>
    <x v="8"/>
    <x v="8"/>
    <s v="305490"/>
    <s v="JOHANN CARLIER"/>
    <s v="200 IMP"/>
    <x v="106"/>
    <x v="106"/>
    <s v="302914"/>
    <s v="GIUSEPPE TEDESCO"/>
    <s v="440 CCT"/>
    <s v="HC"/>
    <s v="097849"/>
    <s v="SECTEUR BLANC"/>
  </r>
  <r>
    <n v="97829"/>
    <n v="50100581"/>
    <x v="0"/>
    <s v="REGION ILE DE FRANCE NORD"/>
    <x v="0"/>
    <s v="50100581"/>
    <s v="097829"/>
    <x v="1"/>
    <s v="E"/>
    <m/>
    <m/>
    <m/>
    <s v="SECTEUR BLANC"/>
    <m/>
    <m/>
    <m/>
    <m/>
    <m/>
    <m/>
    <m/>
    <d v="2024-12-01T00:00:00"/>
    <m/>
    <s v="05"/>
    <m/>
    <m/>
    <m/>
    <s v="286"/>
    <m/>
    <m/>
    <m/>
    <m/>
    <m/>
    <m/>
    <m/>
    <m/>
    <m/>
    <m/>
    <m/>
    <m/>
    <m/>
    <m/>
    <s v="CATHERINE BLANCKAERT"/>
    <s v="071030"/>
    <s v="REGION ILE DE FRANCE NORD"/>
    <s v="302041"/>
    <s v="DAPHNEE JULLION"/>
    <s v="100 IMD"/>
    <x v="1"/>
    <x v="1"/>
    <s v="302511"/>
    <s v="OLIVIER MACIGNO"/>
    <s v="200 IMP"/>
    <x v="53"/>
    <x v="53"/>
    <m/>
    <m/>
    <m/>
    <m/>
    <s v="097829"/>
    <s v="SECTEUR BLANC"/>
  </r>
  <r>
    <n v="97824"/>
    <n v="50100580"/>
    <x v="0"/>
    <s v="REGION ILE DE FRANCE NORD"/>
    <x v="0"/>
    <s v="50100580"/>
    <s v="097824"/>
    <x v="1"/>
    <s v="E"/>
    <m/>
    <m/>
    <m/>
    <s v="SECTEUR BLANC"/>
    <m/>
    <m/>
    <m/>
    <m/>
    <m/>
    <m/>
    <m/>
    <d v="2024-12-01T00:00:00"/>
    <m/>
    <s v="05"/>
    <m/>
    <m/>
    <m/>
    <s v="285"/>
    <m/>
    <m/>
    <m/>
    <m/>
    <m/>
    <m/>
    <m/>
    <m/>
    <m/>
    <m/>
    <m/>
    <m/>
    <m/>
    <m/>
    <s v="CATHERINE BLANCKAERT"/>
    <s v="071030"/>
    <s v="REGION ILE DE FRANCE NORD"/>
    <s v="302041"/>
    <s v="DAPHNEE JULLION"/>
    <s v="100 IMD"/>
    <x v="1"/>
    <x v="1"/>
    <s v="305210"/>
    <s v="GUILLAUME DELPORTE"/>
    <s v="200 IMP"/>
    <x v="1"/>
    <x v="1"/>
    <m/>
    <m/>
    <m/>
    <m/>
    <s v="097824"/>
    <s v="SECTEUR BLANC"/>
  </r>
  <r>
    <n v="97793"/>
    <n v="50100577"/>
    <x v="0"/>
    <s v="REGION ILE DE FRANCE NORD"/>
    <x v="0"/>
    <s v="50100577"/>
    <s v="097793"/>
    <x v="1"/>
    <s v="E"/>
    <m/>
    <m/>
    <m/>
    <s v="SECTEUR BLANC"/>
    <m/>
    <m/>
    <m/>
    <m/>
    <m/>
    <m/>
    <m/>
    <d v="2024-12-01T00:00:00"/>
    <m/>
    <s v="05"/>
    <m/>
    <m/>
    <m/>
    <s v="066"/>
    <m/>
    <m/>
    <m/>
    <m/>
    <m/>
    <m/>
    <m/>
    <m/>
    <m/>
    <m/>
    <m/>
    <m/>
    <m/>
    <m/>
    <s v="CATHERINE BLANCKAERT"/>
    <s v="071030"/>
    <s v="REGION ILE DE FRANCE NORD"/>
    <s v="302041"/>
    <s v="DAPHNEE JULLION"/>
    <s v="100 IMD"/>
    <x v="1"/>
    <x v="1"/>
    <s v="302511"/>
    <s v="OLIVIER MACIGNO"/>
    <s v="200 IMP"/>
    <x v="53"/>
    <x v="53"/>
    <s v="303754"/>
    <s v="MAKHTAR KANE"/>
    <s v="440 CCT"/>
    <s v="HC"/>
    <s v="097793"/>
    <s v="SECTEUR BLANC"/>
  </r>
  <r>
    <n v="97767"/>
    <n v="50100576"/>
    <x v="0"/>
    <s v="REGION ILE DE FRANCE NORD"/>
    <x v="0"/>
    <s v="50100576"/>
    <s v="097767"/>
    <x v="1"/>
    <s v="E"/>
    <m/>
    <m/>
    <m/>
    <s v="SECTEUR BLANC"/>
    <m/>
    <m/>
    <m/>
    <m/>
    <m/>
    <m/>
    <m/>
    <d v="2024-12-01T00:00:00"/>
    <m/>
    <s v="05"/>
    <m/>
    <m/>
    <m/>
    <s v="283"/>
    <m/>
    <m/>
    <m/>
    <m/>
    <m/>
    <m/>
    <m/>
    <m/>
    <m/>
    <m/>
    <m/>
    <m/>
    <m/>
    <m/>
    <s v="CATHERINE BLANCKAERT"/>
    <s v="071030"/>
    <s v="REGION ILE DE FRANCE NORD"/>
    <s v="302041"/>
    <s v="DAPHNEE JULLION"/>
    <s v="100 IMD"/>
    <x v="1"/>
    <x v="1"/>
    <s v="302631"/>
    <s v="YAMINA YAHMI"/>
    <s v="200 IMP"/>
    <x v="40"/>
    <x v="40"/>
    <m/>
    <m/>
    <m/>
    <m/>
    <s v="097767"/>
    <s v="SECTEUR BLANC"/>
  </r>
  <r>
    <n v="97752"/>
    <n v="50100575"/>
    <x v="0"/>
    <s v="REGION ILE DE FRANCE NORD"/>
    <x v="0"/>
    <s v="50100575"/>
    <s v="097752"/>
    <x v="1"/>
    <s v="E"/>
    <m/>
    <m/>
    <m/>
    <s v="SECTEUR BLANC"/>
    <m/>
    <m/>
    <m/>
    <m/>
    <m/>
    <m/>
    <m/>
    <d v="2024-12-01T00:00:00"/>
    <m/>
    <s v="05"/>
    <m/>
    <m/>
    <m/>
    <s v="089"/>
    <m/>
    <m/>
    <m/>
    <m/>
    <m/>
    <m/>
    <m/>
    <m/>
    <m/>
    <m/>
    <m/>
    <m/>
    <m/>
    <m/>
    <s v="CATHERINE BLANCKAERT"/>
    <s v="071030"/>
    <s v="REGION ILE DE FRANCE NORD"/>
    <s v="193254"/>
    <s v="DAVID BOURE"/>
    <s v="100 IMD"/>
    <x v="28"/>
    <x v="28"/>
    <s v="175986"/>
    <s v="DAVID OLICARD"/>
    <s v="200 IMP"/>
    <x v="73"/>
    <x v="73"/>
    <s v="186233"/>
    <s v="TONY ZULIAN"/>
    <s v="386 IE"/>
    <s v="HC"/>
    <s v="097752"/>
    <s v="SECTEUR BLANC"/>
  </r>
  <r>
    <n v="97751"/>
    <n v="50100574"/>
    <x v="0"/>
    <s v="REGION ILE DE FRANCE NORD"/>
    <x v="0"/>
    <s v="50100574"/>
    <s v="097751"/>
    <x v="1"/>
    <s v="E"/>
    <m/>
    <m/>
    <m/>
    <s v="SECTEUR BLANC"/>
    <m/>
    <m/>
    <m/>
    <m/>
    <m/>
    <m/>
    <m/>
    <d v="2024-12-01T00:00:00"/>
    <m/>
    <s v="05"/>
    <m/>
    <m/>
    <m/>
    <s v="065"/>
    <m/>
    <m/>
    <m/>
    <m/>
    <m/>
    <m/>
    <m/>
    <m/>
    <m/>
    <m/>
    <m/>
    <m/>
    <m/>
    <m/>
    <s v="CATHERINE BLANCKAERT"/>
    <s v="071030"/>
    <s v="REGION ILE DE FRANCE NORD"/>
    <s v="193254"/>
    <s v="DAVID BOURE"/>
    <s v="100 IMD"/>
    <x v="28"/>
    <x v="28"/>
    <s v="175986"/>
    <s v="DAVID OLICARD"/>
    <s v="200 IMP"/>
    <x v="73"/>
    <x v="73"/>
    <s v="301992"/>
    <s v="ALEXANDRE GALLUS"/>
    <s v="441 CCTM"/>
    <s v="HC"/>
    <s v="097751"/>
    <s v="SECTEUR BLANC"/>
  </r>
  <r>
    <n v="97747"/>
    <n v="50100573"/>
    <x v="0"/>
    <s v="REGION CENTRE EST"/>
    <x v="0"/>
    <s v="50100573"/>
    <s v="097747"/>
    <x v="1"/>
    <s v="E"/>
    <m/>
    <m/>
    <m/>
    <s v="SECTEUR BLANC"/>
    <m/>
    <m/>
    <m/>
    <m/>
    <m/>
    <m/>
    <m/>
    <d v="2024-12-01T00:00:00"/>
    <m/>
    <s v="05"/>
    <m/>
    <m/>
    <m/>
    <s v="280"/>
    <m/>
    <m/>
    <m/>
    <m/>
    <m/>
    <m/>
    <m/>
    <m/>
    <m/>
    <m/>
    <m/>
    <m/>
    <m/>
    <m/>
    <s v="JEROME CARPANETTO"/>
    <s v="900582"/>
    <s v="REGION CENTRE EST"/>
    <s v="193601"/>
    <s v="PIERRICK MORTIER"/>
    <s v="100 IMD"/>
    <x v="30"/>
    <x v="30"/>
    <s v="172935"/>
    <s v="PATRICK HABAY"/>
    <s v="200 IMP"/>
    <x v="46"/>
    <x v="46"/>
    <s v="301605"/>
    <s v="MARINE FRANCOIS"/>
    <s v="440 CCT"/>
    <s v="HC"/>
    <s v="097747"/>
    <s v="SECTEUR BLANC"/>
  </r>
  <r>
    <n v="97741"/>
    <n v="50100572"/>
    <x v="0"/>
    <s v="REGION CENTRE EST"/>
    <x v="0"/>
    <s v="50100572"/>
    <s v="097741"/>
    <x v="1"/>
    <s v="E"/>
    <m/>
    <m/>
    <m/>
    <s v="SECTEUR BLANC"/>
    <m/>
    <m/>
    <m/>
    <m/>
    <m/>
    <m/>
    <m/>
    <d v="2024-12-01T00:00:00"/>
    <m/>
    <s v="05"/>
    <m/>
    <m/>
    <m/>
    <s v="279"/>
    <m/>
    <m/>
    <m/>
    <m/>
    <m/>
    <m/>
    <m/>
    <m/>
    <m/>
    <m/>
    <m/>
    <m/>
    <m/>
    <m/>
    <s v="JEROME CARPANETTO"/>
    <s v="900582"/>
    <s v="REGION CENTRE EST"/>
    <s v="193601"/>
    <s v="PIERRICK MORTIER"/>
    <s v="100 IMD"/>
    <x v="30"/>
    <x v="30"/>
    <s v="172935"/>
    <s v="PATRICK HABAY"/>
    <s v="200 IMP"/>
    <x v="46"/>
    <x v="46"/>
    <s v="305554"/>
    <s v="KARINE PEREIRA"/>
    <s v="440 CCT"/>
    <s v="HC"/>
    <s v="097741"/>
    <s v="SECTEUR BLANC"/>
  </r>
  <r>
    <n v="97734"/>
    <n v="50100571"/>
    <x v="0"/>
    <s v="REGION CENTRE EST"/>
    <x v="0"/>
    <s v="50100571"/>
    <s v="097734"/>
    <x v="1"/>
    <s v="E"/>
    <m/>
    <m/>
    <m/>
    <s v="SECTEUR BLANC"/>
    <m/>
    <m/>
    <m/>
    <m/>
    <m/>
    <m/>
    <m/>
    <d v="2024-12-01T00:00:00"/>
    <m/>
    <s v="05"/>
    <m/>
    <m/>
    <m/>
    <s v="278"/>
    <m/>
    <m/>
    <m/>
    <m/>
    <m/>
    <m/>
    <m/>
    <m/>
    <m/>
    <m/>
    <m/>
    <m/>
    <m/>
    <m/>
    <s v="JEROME CARPANETTO"/>
    <s v="900582"/>
    <s v="REGION CENTRE EST"/>
    <s v="193601"/>
    <s v="PIERRICK MORTIER"/>
    <s v="100 IMD"/>
    <x v="30"/>
    <x v="30"/>
    <s v="303393"/>
    <s v="LAURA GIAI GIANETTO"/>
    <s v="200 IMP"/>
    <x v="86"/>
    <x v="86"/>
    <s v="306463"/>
    <s v="SOPHIE MARQUES"/>
    <s v="445 CCA"/>
    <s v="HC"/>
    <s v="097734"/>
    <s v="SECTEUR BLANC"/>
  </r>
  <r>
    <n v="97733"/>
    <n v="50100570"/>
    <x v="0"/>
    <s v="REGION CENTRE EST"/>
    <x v="0"/>
    <s v="50100570"/>
    <s v="097733"/>
    <x v="1"/>
    <s v="E"/>
    <m/>
    <m/>
    <m/>
    <s v="SECTEUR BLANC"/>
    <m/>
    <m/>
    <m/>
    <m/>
    <m/>
    <m/>
    <m/>
    <d v="2024-12-01T00:00:00"/>
    <m/>
    <s v="05"/>
    <m/>
    <m/>
    <m/>
    <s v="277"/>
    <m/>
    <m/>
    <m/>
    <m/>
    <m/>
    <m/>
    <m/>
    <m/>
    <m/>
    <m/>
    <m/>
    <m/>
    <m/>
    <m/>
    <s v="JEROME CARPANETTO"/>
    <s v="900582"/>
    <s v="REGION CENTRE EST"/>
    <s v="193601"/>
    <s v="PIERRICK MORTIER"/>
    <s v="100 IMD"/>
    <x v="30"/>
    <x v="30"/>
    <s v="303393"/>
    <s v="LAURA GIAI GIANETTO"/>
    <s v="200 IMP"/>
    <x v="86"/>
    <x v="86"/>
    <s v="302432"/>
    <s v="MICKAEL LOUIS FERDINAND"/>
    <s v="440 CCT"/>
    <s v="HC"/>
    <s v="097733"/>
    <s v="SECTEUR BLANC"/>
  </r>
  <r>
    <n v="97732"/>
    <n v="50100569"/>
    <x v="0"/>
    <s v="REGION CENTRE EST"/>
    <x v="0"/>
    <s v="50100569"/>
    <s v="097732"/>
    <x v="1"/>
    <s v="E"/>
    <m/>
    <m/>
    <m/>
    <s v="SECTEUR BLANC"/>
    <m/>
    <m/>
    <m/>
    <m/>
    <m/>
    <m/>
    <m/>
    <d v="2024-12-01T00:00:00"/>
    <m/>
    <s v="05"/>
    <m/>
    <m/>
    <m/>
    <s v="276"/>
    <m/>
    <m/>
    <m/>
    <m/>
    <m/>
    <m/>
    <m/>
    <m/>
    <m/>
    <m/>
    <m/>
    <m/>
    <m/>
    <m/>
    <s v="JEROME CARPANETTO"/>
    <s v="900582"/>
    <s v="REGION CENTRE EST"/>
    <s v="193601"/>
    <s v="PIERRICK MORTIER"/>
    <s v="100 IMD"/>
    <x v="30"/>
    <x v="30"/>
    <s v="303393"/>
    <s v="LAURA GIAI GIANETTO"/>
    <s v="200 IMP"/>
    <x v="86"/>
    <x v="86"/>
    <m/>
    <m/>
    <m/>
    <m/>
    <s v="097732"/>
    <s v="SECTEUR BLANC"/>
  </r>
  <r>
    <n v="97731"/>
    <n v="50100568"/>
    <x v="0"/>
    <s v="REGION CENTRE EST"/>
    <x v="0"/>
    <s v="50100568"/>
    <s v="097731"/>
    <x v="1"/>
    <s v="E"/>
    <m/>
    <m/>
    <m/>
    <s v="SECTEUR BLANC"/>
    <m/>
    <m/>
    <m/>
    <m/>
    <m/>
    <m/>
    <m/>
    <d v="2024-12-01T00:00:00"/>
    <m/>
    <s v="05"/>
    <m/>
    <m/>
    <m/>
    <s v="275"/>
    <m/>
    <m/>
    <m/>
    <m/>
    <m/>
    <m/>
    <m/>
    <m/>
    <m/>
    <m/>
    <m/>
    <m/>
    <m/>
    <m/>
    <s v="JEROME CARPANETTO"/>
    <s v="900582"/>
    <s v="REGION CENTRE EST"/>
    <s v="193601"/>
    <s v="PIERRICK MORTIER"/>
    <s v="100 IMD"/>
    <x v="30"/>
    <x v="30"/>
    <s v="172935"/>
    <s v="PATRICK HABAY"/>
    <s v="200 IMP"/>
    <x v="46"/>
    <x v="46"/>
    <s v="305650"/>
    <s v="KEVIN BARATTA"/>
    <s v="440 CCT"/>
    <s v="HC"/>
    <s v="097731"/>
    <s v="SECTEUR BLANC"/>
  </r>
  <r>
    <n v="97719"/>
    <n v="50100566"/>
    <x v="0"/>
    <s v="REGION ILE DE FRANCE NORD"/>
    <x v="0"/>
    <s v="50100566"/>
    <s v="097719"/>
    <x v="1"/>
    <s v="E"/>
    <m/>
    <m/>
    <m/>
    <s v="SECTEUR BLANC"/>
    <m/>
    <m/>
    <m/>
    <m/>
    <m/>
    <m/>
    <m/>
    <d v="2024-12-01T00:00:00"/>
    <m/>
    <s v="05"/>
    <m/>
    <m/>
    <m/>
    <s v="274"/>
    <m/>
    <m/>
    <m/>
    <m/>
    <m/>
    <m/>
    <m/>
    <m/>
    <m/>
    <m/>
    <m/>
    <m/>
    <m/>
    <m/>
    <s v="CATHERINE BLANCKAERT"/>
    <s v="071030"/>
    <s v="REGION ILE DE FRANCE NORD"/>
    <s v="302041"/>
    <s v="DAPHNEE JULLION"/>
    <s v="100 IMD"/>
    <x v="1"/>
    <x v="1"/>
    <s v="303397"/>
    <s v="BRICE DENEUX"/>
    <s v="200 IMP"/>
    <x v="74"/>
    <x v="74"/>
    <s v="172520"/>
    <s v="PATRICK BOUTHERIN"/>
    <s v="386 IE"/>
    <s v="HC"/>
    <s v="097719"/>
    <s v="SECTEUR BLANC"/>
  </r>
  <r>
    <n v="97717"/>
    <n v="50100565"/>
    <x v="0"/>
    <s v="REGION ILE DE FRANCE NORD"/>
    <x v="0"/>
    <s v="50100565"/>
    <s v="097717"/>
    <x v="1"/>
    <s v="E"/>
    <m/>
    <m/>
    <m/>
    <s v="SECTEUR BLANC"/>
    <m/>
    <m/>
    <m/>
    <m/>
    <m/>
    <m/>
    <m/>
    <d v="2024-12-01T00:00:00"/>
    <m/>
    <s v="05"/>
    <m/>
    <m/>
    <m/>
    <s v="273"/>
    <m/>
    <m/>
    <m/>
    <m/>
    <m/>
    <m/>
    <m/>
    <m/>
    <m/>
    <m/>
    <m/>
    <m/>
    <m/>
    <m/>
    <s v="CATHERINE BLANCKAERT"/>
    <s v="071030"/>
    <s v="REGION ILE DE FRANCE NORD"/>
    <s v="302041"/>
    <s v="DAPHNEE JULLION"/>
    <s v="100 IMD"/>
    <x v="1"/>
    <x v="1"/>
    <s v="305210"/>
    <s v="GUILLAUME DELPORTE"/>
    <s v="200 IMP"/>
    <x v="1"/>
    <x v="1"/>
    <s v="305127"/>
    <s v="FARAH ABDOUS"/>
    <s v="441 CCTM"/>
    <s v="HC"/>
    <s v="097717"/>
    <s v="SECTEUR BLANC"/>
  </r>
  <r>
    <n v="97715"/>
    <n v="50100564"/>
    <x v="0"/>
    <s v="REGION CENTRE EST"/>
    <x v="0"/>
    <s v="50100564"/>
    <s v="097715"/>
    <x v="1"/>
    <s v="E"/>
    <m/>
    <m/>
    <m/>
    <s v="SECTEUR BLANC"/>
    <m/>
    <m/>
    <m/>
    <m/>
    <m/>
    <m/>
    <m/>
    <d v="2024-12-01T00:00:00"/>
    <m/>
    <s v="05"/>
    <m/>
    <m/>
    <m/>
    <s v="272"/>
    <m/>
    <m/>
    <m/>
    <m/>
    <m/>
    <m/>
    <m/>
    <m/>
    <m/>
    <m/>
    <m/>
    <m/>
    <m/>
    <m/>
    <s v="JEROME CARPANETTO"/>
    <s v="900582"/>
    <s v="REGION CENTRE EST"/>
    <s v="193601"/>
    <s v="PIERRICK MORTIER"/>
    <s v="100 IMD"/>
    <x v="30"/>
    <x v="30"/>
    <s v="300960"/>
    <s v="HELDER NEVES"/>
    <s v="200 IMP"/>
    <x v="68"/>
    <x v="68"/>
    <s v="305242"/>
    <s v="MOHAMED EL BENNA"/>
    <s v="441 CCTM"/>
    <s v="HC"/>
    <s v="097715"/>
    <s v="SECTEUR BLANC"/>
  </r>
  <r>
    <n v="97714"/>
    <n v="50100563"/>
    <x v="0"/>
    <s v="REGION CENTRE EST"/>
    <x v="0"/>
    <s v="50100563"/>
    <s v="097714"/>
    <x v="1"/>
    <s v="E"/>
    <m/>
    <m/>
    <m/>
    <s v="SECTEUR BLANC"/>
    <m/>
    <m/>
    <m/>
    <m/>
    <m/>
    <m/>
    <m/>
    <d v="2024-12-01T00:00:00"/>
    <m/>
    <s v="05"/>
    <m/>
    <m/>
    <m/>
    <s v="271"/>
    <m/>
    <m/>
    <m/>
    <m/>
    <m/>
    <m/>
    <m/>
    <m/>
    <m/>
    <m/>
    <m/>
    <m/>
    <m/>
    <m/>
    <s v="JEROME CARPANETTO"/>
    <s v="900582"/>
    <s v="REGION CENTRE EST"/>
    <s v="193601"/>
    <s v="PIERRICK MORTIER"/>
    <s v="100 IMD"/>
    <x v="30"/>
    <x v="30"/>
    <s v="300960"/>
    <s v="HELDER NEVES"/>
    <s v="200 IMP"/>
    <x v="68"/>
    <x v="68"/>
    <s v="305666"/>
    <s v="ARNAUD LEDUC"/>
    <s v="440 CCT"/>
    <s v="HC"/>
    <s v="097714"/>
    <s v="SECTEUR BLANC"/>
  </r>
  <r>
    <n v="97713"/>
    <n v="50100562"/>
    <x v="0"/>
    <s v="REGION CENTRE EST"/>
    <x v="0"/>
    <s v="50100562"/>
    <s v="097713"/>
    <x v="1"/>
    <s v="E"/>
    <m/>
    <m/>
    <m/>
    <s v="SECTEUR BLANC"/>
    <m/>
    <m/>
    <m/>
    <m/>
    <m/>
    <m/>
    <m/>
    <d v="2024-12-01T00:00:00"/>
    <m/>
    <s v="05"/>
    <m/>
    <m/>
    <m/>
    <s v="270"/>
    <m/>
    <m/>
    <m/>
    <m/>
    <m/>
    <m/>
    <m/>
    <m/>
    <m/>
    <m/>
    <m/>
    <m/>
    <m/>
    <m/>
    <s v="JEROME CARPANETTO"/>
    <s v="900582"/>
    <s v="REGION CENTRE EST"/>
    <s v="193601"/>
    <s v="PIERRICK MORTIER"/>
    <s v="100 IMD"/>
    <x v="30"/>
    <x v="30"/>
    <s v="300960"/>
    <s v="HELDER NEVES"/>
    <s v="200 IMP"/>
    <x v="68"/>
    <x v="68"/>
    <s v="305546"/>
    <s v="AUDREY CIBERT"/>
    <s v="440 CCT"/>
    <s v="HC"/>
    <s v="097713"/>
    <s v="SECTEUR BLANC"/>
  </r>
  <r>
    <n v="97712"/>
    <n v="50100561"/>
    <x v="0"/>
    <s v="REGION CENTRE EST"/>
    <x v="0"/>
    <s v="50100561"/>
    <s v="097712"/>
    <x v="1"/>
    <s v="E"/>
    <m/>
    <m/>
    <m/>
    <s v="SECTEUR BLANC"/>
    <m/>
    <m/>
    <m/>
    <m/>
    <m/>
    <m/>
    <m/>
    <d v="2024-12-01T00:00:00"/>
    <m/>
    <s v="05"/>
    <m/>
    <m/>
    <m/>
    <s v="269"/>
    <m/>
    <m/>
    <m/>
    <m/>
    <m/>
    <m/>
    <m/>
    <m/>
    <m/>
    <m/>
    <m/>
    <m/>
    <m/>
    <m/>
    <s v="JEROME CARPANETTO"/>
    <s v="900582"/>
    <s v="REGION CENTRE EST"/>
    <s v="193601"/>
    <s v="PIERRICK MORTIER"/>
    <s v="100 IMD"/>
    <x v="30"/>
    <x v="30"/>
    <s v="300960"/>
    <s v="HELDER NEVES"/>
    <s v="200 IMP"/>
    <x v="68"/>
    <x v="68"/>
    <m/>
    <m/>
    <m/>
    <m/>
    <s v="097712"/>
    <s v="SECTEUR BLANC"/>
  </r>
  <r>
    <n v="97711"/>
    <n v="50100560"/>
    <x v="0"/>
    <s v="REGION CENTRE EST"/>
    <x v="0"/>
    <s v="50100560"/>
    <s v="097711"/>
    <x v="1"/>
    <s v="E"/>
    <m/>
    <m/>
    <m/>
    <s v="SECTEUR BLANC"/>
    <m/>
    <m/>
    <m/>
    <m/>
    <m/>
    <m/>
    <m/>
    <d v="2024-12-01T00:00:00"/>
    <m/>
    <s v="05"/>
    <m/>
    <m/>
    <m/>
    <s v="236"/>
    <m/>
    <m/>
    <m/>
    <m/>
    <m/>
    <m/>
    <m/>
    <m/>
    <m/>
    <m/>
    <m/>
    <m/>
    <m/>
    <m/>
    <s v="JEROME CARPANETTO"/>
    <s v="900582"/>
    <s v="REGION CENTRE EST"/>
    <s v="193601"/>
    <s v="PIERRICK MORTIER"/>
    <s v="100 IMD"/>
    <x v="30"/>
    <x v="30"/>
    <s v="300960"/>
    <s v="HELDER NEVES"/>
    <s v="200 IMP"/>
    <x v="68"/>
    <x v="68"/>
    <s v="305935"/>
    <s v="NATHALIE TISSOT"/>
    <s v="440 CCT"/>
    <s v="HC"/>
    <s v="097711"/>
    <s v="SECTEUR BLANC"/>
  </r>
  <r>
    <n v="97701"/>
    <n v="50100559"/>
    <x v="0"/>
    <s v="REGION ILE DE FRANCE NORD"/>
    <x v="0"/>
    <s v="50100559"/>
    <s v="097701"/>
    <x v="1"/>
    <s v="E"/>
    <m/>
    <m/>
    <m/>
    <s v="SECTEUR BLANC"/>
    <m/>
    <m/>
    <m/>
    <m/>
    <m/>
    <m/>
    <m/>
    <d v="2024-12-01T00:00:00"/>
    <m/>
    <s v="05"/>
    <m/>
    <m/>
    <m/>
    <s v="231"/>
    <m/>
    <m/>
    <m/>
    <m/>
    <m/>
    <m/>
    <m/>
    <m/>
    <m/>
    <m/>
    <m/>
    <m/>
    <m/>
    <m/>
    <s v="CATHERINE BLANCKAERT"/>
    <s v="071030"/>
    <s v="REGION ILE DE FRANCE NORD"/>
    <s v="302041"/>
    <s v="DAPHNEE JULLION"/>
    <s v="100 IMD"/>
    <x v="1"/>
    <x v="1"/>
    <s v="302631"/>
    <s v="YAMINA YAHMI"/>
    <s v="200 IMP"/>
    <x v="40"/>
    <x v="40"/>
    <s v="300676"/>
    <s v="VELAVANE CANDASSAMY"/>
    <s v="440 CCT"/>
    <s v="HC"/>
    <s v="097701"/>
    <s v="SECTEUR BLANC"/>
  </r>
  <r>
    <n v="97699"/>
    <n v="50100558"/>
    <x v="0"/>
    <s v="REGION ILE DE FRANCE NORD"/>
    <x v="0"/>
    <s v="50100558"/>
    <s v="097699"/>
    <x v="1"/>
    <s v="E"/>
    <m/>
    <m/>
    <m/>
    <s v="SECTEUR BLANC"/>
    <m/>
    <m/>
    <m/>
    <m/>
    <m/>
    <m/>
    <m/>
    <d v="2024-12-01T00:00:00"/>
    <m/>
    <s v="05"/>
    <m/>
    <m/>
    <m/>
    <s v="227"/>
    <m/>
    <m/>
    <m/>
    <m/>
    <m/>
    <m/>
    <m/>
    <m/>
    <m/>
    <m/>
    <m/>
    <m/>
    <m/>
    <m/>
    <s v="CATHERINE BLANCKAERT"/>
    <s v="071030"/>
    <s v="REGION ILE DE FRANCE NORD"/>
    <s v="302041"/>
    <s v="DAPHNEE JULLION"/>
    <s v="100 IMD"/>
    <x v="1"/>
    <x v="1"/>
    <s v="302631"/>
    <s v="YAMINA YAHMI"/>
    <s v="200 IMP"/>
    <x v="40"/>
    <x v="40"/>
    <m/>
    <m/>
    <m/>
    <m/>
    <s v="097699"/>
    <s v="SECTEUR BLANC"/>
  </r>
  <r>
    <n v="97698"/>
    <n v="50100557"/>
    <x v="0"/>
    <s v="REGION ILE DE FRANCE NORD"/>
    <x v="0"/>
    <s v="50100557"/>
    <s v="097698"/>
    <x v="1"/>
    <s v="E"/>
    <m/>
    <m/>
    <m/>
    <s v="SECTEUR BLANC"/>
    <m/>
    <m/>
    <m/>
    <m/>
    <m/>
    <m/>
    <m/>
    <d v="2024-12-01T00:00:00"/>
    <m/>
    <s v="05"/>
    <m/>
    <m/>
    <m/>
    <s v="217"/>
    <m/>
    <m/>
    <m/>
    <m/>
    <m/>
    <m/>
    <m/>
    <m/>
    <m/>
    <m/>
    <m/>
    <m/>
    <m/>
    <m/>
    <s v="CATHERINE BLANCKAERT"/>
    <s v="071030"/>
    <s v="REGION ILE DE FRANCE NORD"/>
    <s v="302041"/>
    <s v="DAPHNEE JULLION"/>
    <s v="100 IMD"/>
    <x v="1"/>
    <x v="1"/>
    <s v="302631"/>
    <s v="YAMINA YAHMI"/>
    <s v="200 IMP"/>
    <x v="40"/>
    <x v="40"/>
    <m/>
    <m/>
    <m/>
    <m/>
    <s v="097698"/>
    <s v="SECTEUR BLANC"/>
  </r>
  <r>
    <n v="97693"/>
    <n v="50100556"/>
    <x v="0"/>
    <s v="REGION ILE DE FRANCE NORD"/>
    <x v="0"/>
    <s v="50100556"/>
    <s v="097693"/>
    <x v="1"/>
    <s v="E"/>
    <m/>
    <m/>
    <m/>
    <s v="SECTEUR BLANC"/>
    <m/>
    <m/>
    <m/>
    <m/>
    <m/>
    <m/>
    <m/>
    <d v="2024-12-01T00:00:00"/>
    <m/>
    <s v="05"/>
    <m/>
    <m/>
    <m/>
    <s v="215"/>
    <m/>
    <m/>
    <m/>
    <m/>
    <m/>
    <m/>
    <m/>
    <m/>
    <m/>
    <m/>
    <m/>
    <m/>
    <m/>
    <m/>
    <s v="CATHERINE BLANCKAERT"/>
    <s v="071030"/>
    <s v="REGION ILE DE FRANCE NORD"/>
    <s v="302041"/>
    <s v="DAPHNEE JULLION"/>
    <s v="100 IMD"/>
    <x v="1"/>
    <x v="1"/>
    <s v="303397"/>
    <s v="BRICE DENEUX"/>
    <s v="200 IMP"/>
    <x v="74"/>
    <x v="74"/>
    <m/>
    <m/>
    <m/>
    <m/>
    <s v="097693"/>
    <s v="SECTEUR BLANC"/>
  </r>
  <r>
    <n v="97685"/>
    <n v="50100555"/>
    <x v="0"/>
    <s v="REGION ILE DE FRANCE NORD"/>
    <x v="0"/>
    <s v="50100555"/>
    <s v="097685"/>
    <x v="1"/>
    <s v="E"/>
    <m/>
    <m/>
    <m/>
    <s v="SECTEUR BLANC"/>
    <m/>
    <m/>
    <m/>
    <m/>
    <m/>
    <m/>
    <m/>
    <d v="2024-12-01T00:00:00"/>
    <m/>
    <s v="05"/>
    <m/>
    <m/>
    <m/>
    <s v="212"/>
    <m/>
    <m/>
    <m/>
    <m/>
    <m/>
    <m/>
    <m/>
    <m/>
    <m/>
    <m/>
    <m/>
    <m/>
    <m/>
    <m/>
    <s v="CATHERINE BLANCKAERT"/>
    <s v="071030"/>
    <s v="REGION ILE DE FRANCE NORD"/>
    <s v="302041"/>
    <s v="DAPHNEE JULLION"/>
    <s v="100 IMD"/>
    <x v="1"/>
    <x v="1"/>
    <s v="302631"/>
    <s v="YAMINA YAHMI"/>
    <s v="200 IMP"/>
    <x v="40"/>
    <x v="40"/>
    <s v="305848"/>
    <s v="KEVIN DA SILVA"/>
    <s v="440 CCT"/>
    <s v="HC"/>
    <s v="097685"/>
    <s v="SECTEUR BLANC"/>
  </r>
  <r>
    <n v="97683"/>
    <n v="50100554"/>
    <x v="0"/>
    <s v="REGION CENTRE EST"/>
    <x v="0"/>
    <s v="50100554"/>
    <s v="097683"/>
    <x v="1"/>
    <s v="E"/>
    <m/>
    <m/>
    <m/>
    <s v="SECTEUR BLANC"/>
    <m/>
    <m/>
    <m/>
    <m/>
    <m/>
    <m/>
    <m/>
    <d v="2024-12-01T00:00:00"/>
    <m/>
    <s v="05"/>
    <m/>
    <m/>
    <m/>
    <s v="207"/>
    <m/>
    <m/>
    <m/>
    <m/>
    <m/>
    <m/>
    <m/>
    <m/>
    <m/>
    <m/>
    <m/>
    <m/>
    <m/>
    <m/>
    <s v="JEROME CARPANETTO"/>
    <s v="900582"/>
    <s v="REGION CENTRE EST"/>
    <s v="182240"/>
    <s v="FREDERIC MARTINELLI"/>
    <s v="100 IMD"/>
    <x v="2"/>
    <x v="2"/>
    <m/>
    <m/>
    <m/>
    <x v="19"/>
    <x v="19"/>
    <s v="306138"/>
    <s v="ROMAIN ROUX"/>
    <s v="445 CCA"/>
    <s v="HC"/>
    <s v="097683"/>
    <s v="SECTEUR BLANC"/>
  </r>
  <r>
    <n v="97681"/>
    <n v="50100553"/>
    <x v="0"/>
    <s v="REGION CENTRE EST"/>
    <x v="0"/>
    <s v="50100553"/>
    <s v="097681"/>
    <x v="1"/>
    <s v="E"/>
    <m/>
    <m/>
    <m/>
    <s v="SECTEUR BLANC"/>
    <m/>
    <m/>
    <m/>
    <m/>
    <m/>
    <m/>
    <m/>
    <d v="2024-12-01T00:00:00"/>
    <m/>
    <s v="05"/>
    <m/>
    <m/>
    <m/>
    <s v="199"/>
    <m/>
    <m/>
    <m/>
    <m/>
    <m/>
    <m/>
    <m/>
    <m/>
    <m/>
    <m/>
    <m/>
    <m/>
    <m/>
    <m/>
    <s v="JEROME CARPANETTO"/>
    <s v="900582"/>
    <s v="REGION CENTRE EST"/>
    <s v="182240"/>
    <s v="FREDERIC MARTINELLI"/>
    <s v="100 IMD"/>
    <x v="2"/>
    <x v="2"/>
    <m/>
    <m/>
    <m/>
    <x v="19"/>
    <x v="19"/>
    <m/>
    <m/>
    <m/>
    <m/>
    <s v="097681"/>
    <s v="SECTEUR BLANC"/>
  </r>
  <r>
    <n v="97680"/>
    <n v="50100552"/>
    <x v="0"/>
    <s v="REGION CENTRE EST"/>
    <x v="0"/>
    <s v="50100552"/>
    <s v="097680"/>
    <x v="1"/>
    <s v="E"/>
    <m/>
    <m/>
    <m/>
    <s v="SECTEUR BLANC"/>
    <m/>
    <m/>
    <m/>
    <m/>
    <m/>
    <m/>
    <m/>
    <d v="2024-12-02T00:00:00"/>
    <m/>
    <s v="05"/>
    <m/>
    <m/>
    <m/>
    <s v="191"/>
    <m/>
    <m/>
    <m/>
    <m/>
    <m/>
    <m/>
    <m/>
    <m/>
    <m/>
    <m/>
    <m/>
    <m/>
    <m/>
    <m/>
    <s v="JEROME CARPANETTO"/>
    <s v="900582"/>
    <s v="REGION CENTRE EST"/>
    <s v="182240"/>
    <s v="FREDERIC MARTINELLI"/>
    <s v="100 IMD"/>
    <x v="2"/>
    <x v="2"/>
    <m/>
    <m/>
    <m/>
    <x v="19"/>
    <x v="19"/>
    <m/>
    <m/>
    <m/>
    <m/>
    <s v="097680"/>
    <s v="SECTEUR BLANC"/>
  </r>
  <r>
    <n v="97678"/>
    <n v="50100551"/>
    <x v="0"/>
    <s v="REGION CENTRE EST"/>
    <x v="0"/>
    <s v="50100551"/>
    <s v="097678"/>
    <x v="1"/>
    <s v="E"/>
    <m/>
    <m/>
    <m/>
    <s v="SECTEUR BLANC"/>
    <m/>
    <m/>
    <m/>
    <m/>
    <m/>
    <m/>
    <m/>
    <d v="2024-12-01T00:00:00"/>
    <m/>
    <s v="05"/>
    <m/>
    <m/>
    <m/>
    <s v="167"/>
    <m/>
    <m/>
    <m/>
    <m/>
    <m/>
    <m/>
    <m/>
    <m/>
    <m/>
    <m/>
    <m/>
    <m/>
    <m/>
    <m/>
    <s v="JEROME CARPANETTO"/>
    <s v="900582"/>
    <s v="REGION CENTRE EST"/>
    <s v="182240"/>
    <s v="FREDERIC MARTINELLI"/>
    <s v="100 IMD"/>
    <x v="2"/>
    <x v="2"/>
    <m/>
    <m/>
    <m/>
    <x v="19"/>
    <x v="19"/>
    <s v="304215"/>
    <s v="MORGANE BUCHOTTE"/>
    <s v="440 CCT"/>
    <s v="HC"/>
    <s v="097678"/>
    <s v="SECTEUR BLANC"/>
  </r>
  <r>
    <n v="97676"/>
    <n v="50100550"/>
    <x v="0"/>
    <s v="REGION CENTRE EST"/>
    <x v="0"/>
    <s v="50100550"/>
    <s v="097676"/>
    <x v="1"/>
    <s v="E"/>
    <m/>
    <m/>
    <m/>
    <s v="SECTEUR BLANC"/>
    <m/>
    <m/>
    <m/>
    <m/>
    <m/>
    <m/>
    <m/>
    <d v="2024-12-01T00:00:00"/>
    <m/>
    <s v="05"/>
    <m/>
    <m/>
    <m/>
    <s v="162"/>
    <m/>
    <m/>
    <m/>
    <m/>
    <m/>
    <m/>
    <m/>
    <m/>
    <m/>
    <m/>
    <m/>
    <m/>
    <m/>
    <m/>
    <s v="JEROME CARPANETTO"/>
    <s v="900582"/>
    <s v="REGION CENTRE EST"/>
    <s v="182240"/>
    <s v="FREDERIC MARTINELLI"/>
    <s v="100 IMD"/>
    <x v="2"/>
    <x v="2"/>
    <m/>
    <m/>
    <m/>
    <x v="19"/>
    <x v="19"/>
    <s v="304312"/>
    <s v="JEAN BAPTISTE GANDOSSI"/>
    <s v="371 CCM.E"/>
    <s v="HC"/>
    <s v="097676"/>
    <s v="SECTEUR BLANC"/>
  </r>
  <r>
    <n v="97675"/>
    <n v="50100549"/>
    <x v="0"/>
    <s v="REGION CENTRE EST"/>
    <x v="0"/>
    <s v="50100549"/>
    <s v="097675"/>
    <x v="1"/>
    <s v="E"/>
    <m/>
    <m/>
    <m/>
    <s v="SECTEUR BLANC"/>
    <m/>
    <m/>
    <m/>
    <m/>
    <m/>
    <m/>
    <m/>
    <d v="2024-12-01T00:00:00"/>
    <m/>
    <s v="05"/>
    <m/>
    <m/>
    <m/>
    <s v="160"/>
    <m/>
    <m/>
    <m/>
    <m/>
    <m/>
    <m/>
    <m/>
    <m/>
    <m/>
    <m/>
    <m/>
    <m/>
    <m/>
    <m/>
    <s v="JEROME CARPANETTO"/>
    <s v="900582"/>
    <s v="REGION CENTRE EST"/>
    <s v="182240"/>
    <s v="FREDERIC MARTINELLI"/>
    <s v="100 IMD"/>
    <x v="2"/>
    <x v="2"/>
    <s v="188461"/>
    <s v="FRANCK BABISKI"/>
    <s v="200 IMP"/>
    <x v="20"/>
    <x v="20"/>
    <m/>
    <m/>
    <m/>
    <m/>
    <s v="097675"/>
    <s v="SECTEUR BLANC"/>
  </r>
  <r>
    <n v="97674"/>
    <n v="50100548"/>
    <x v="0"/>
    <s v="REGION CENTRE EST"/>
    <x v="0"/>
    <s v="50100548"/>
    <s v="097674"/>
    <x v="1"/>
    <s v="E"/>
    <m/>
    <m/>
    <m/>
    <s v="SECTEUR BLANC"/>
    <m/>
    <m/>
    <m/>
    <m/>
    <m/>
    <m/>
    <m/>
    <d v="2024-12-01T00:00:00"/>
    <m/>
    <s v="05"/>
    <m/>
    <m/>
    <m/>
    <s v="138"/>
    <m/>
    <m/>
    <m/>
    <m/>
    <m/>
    <m/>
    <m/>
    <m/>
    <m/>
    <m/>
    <m/>
    <m/>
    <m/>
    <m/>
    <s v="JEROME CARPANETTO"/>
    <s v="900582"/>
    <s v="REGION CENTRE EST"/>
    <s v="182240"/>
    <s v="FREDERIC MARTINELLI"/>
    <s v="100 IMD"/>
    <x v="2"/>
    <x v="2"/>
    <s v="188461"/>
    <s v="FRANCK BABISKI"/>
    <s v="200 IMP"/>
    <x v="20"/>
    <x v="20"/>
    <s v="305136"/>
    <s v="EMILIE COTTIN"/>
    <s v="441 CCTM"/>
    <s v="HC"/>
    <s v="097674"/>
    <s v="SECTEUR BLANC"/>
  </r>
  <r>
    <n v="97668"/>
    <n v="50100547"/>
    <x v="0"/>
    <s v="REGION CENTRE EST"/>
    <x v="0"/>
    <s v="50100547"/>
    <s v="097668"/>
    <x v="1"/>
    <s v="E"/>
    <m/>
    <m/>
    <m/>
    <s v="SECTEUR BLANC"/>
    <m/>
    <m/>
    <m/>
    <m/>
    <m/>
    <m/>
    <m/>
    <d v="2024-12-01T00:00:00"/>
    <m/>
    <s v="05"/>
    <m/>
    <m/>
    <m/>
    <s v="136"/>
    <m/>
    <m/>
    <m/>
    <m/>
    <m/>
    <m/>
    <m/>
    <m/>
    <m/>
    <m/>
    <m/>
    <m/>
    <m/>
    <m/>
    <s v="JEROME CARPANETTO"/>
    <s v="900582"/>
    <s v="REGION CENTRE EST"/>
    <s v="182240"/>
    <s v="FREDERIC MARTINELLI"/>
    <s v="100 IMD"/>
    <x v="2"/>
    <x v="2"/>
    <m/>
    <m/>
    <m/>
    <x v="19"/>
    <x v="19"/>
    <s v="172993"/>
    <s v="FERNANDO MANUEL RIGUEIRO DA SILVA"/>
    <s v="391 CCEIM"/>
    <s v="HC"/>
    <s v="097668"/>
    <s v="SECTEUR BLANC"/>
  </r>
  <r>
    <n v="97664"/>
    <n v="50100546"/>
    <x v="0"/>
    <s v="REGION CENTRE EST"/>
    <x v="0"/>
    <s v="50100546"/>
    <s v="097664"/>
    <x v="1"/>
    <s v="E"/>
    <m/>
    <m/>
    <m/>
    <s v="SECTEUR BLANC"/>
    <m/>
    <m/>
    <m/>
    <m/>
    <m/>
    <m/>
    <m/>
    <d v="2024-12-01T00:00:00"/>
    <m/>
    <s v="05"/>
    <m/>
    <m/>
    <m/>
    <s v="099"/>
    <m/>
    <m/>
    <m/>
    <m/>
    <m/>
    <m/>
    <m/>
    <m/>
    <m/>
    <m/>
    <m/>
    <m/>
    <m/>
    <m/>
    <s v="JEROME CARPANETTO"/>
    <s v="900582"/>
    <s v="REGION CENTRE EST"/>
    <s v="182240"/>
    <s v="FREDERIC MARTINELLI"/>
    <s v="100 IMD"/>
    <x v="2"/>
    <x v="2"/>
    <m/>
    <m/>
    <m/>
    <x v="19"/>
    <x v="19"/>
    <m/>
    <m/>
    <m/>
    <m/>
    <s v="097664"/>
    <s v="SECTEUR BLANC"/>
  </r>
  <r>
    <n v="97662"/>
    <n v="50100545"/>
    <x v="0"/>
    <s v="REGION CENTRE EST"/>
    <x v="0"/>
    <s v="50100545"/>
    <s v="097662"/>
    <x v="1"/>
    <s v="E"/>
    <m/>
    <m/>
    <m/>
    <s v="SECTEUR BLANC"/>
    <m/>
    <m/>
    <m/>
    <m/>
    <m/>
    <m/>
    <m/>
    <d v="2024-12-01T00:00:00"/>
    <m/>
    <s v="05"/>
    <m/>
    <m/>
    <m/>
    <s v="070"/>
    <m/>
    <m/>
    <m/>
    <m/>
    <m/>
    <m/>
    <m/>
    <m/>
    <m/>
    <m/>
    <m/>
    <m/>
    <m/>
    <m/>
    <s v="JEROME CARPANETTO"/>
    <s v="900582"/>
    <s v="REGION CENTRE EST"/>
    <s v="182240"/>
    <s v="FREDERIC MARTINELLI"/>
    <s v="100 IMD"/>
    <x v="2"/>
    <x v="2"/>
    <m/>
    <m/>
    <m/>
    <x v="19"/>
    <x v="19"/>
    <m/>
    <m/>
    <m/>
    <m/>
    <s v="097662"/>
    <s v="SECTEUR BLANC"/>
  </r>
  <r>
    <n v="97659"/>
    <n v="50100544"/>
    <x v="0"/>
    <s v="REGION CENTRE EST"/>
    <x v="0"/>
    <s v="50100544"/>
    <s v="097659"/>
    <x v="1"/>
    <s v="E"/>
    <m/>
    <m/>
    <m/>
    <s v="SECTEUR BLANC"/>
    <m/>
    <m/>
    <m/>
    <m/>
    <m/>
    <m/>
    <m/>
    <d v="2024-12-01T00:00:00"/>
    <m/>
    <s v="05"/>
    <m/>
    <m/>
    <m/>
    <s v="069"/>
    <m/>
    <m/>
    <m/>
    <m/>
    <m/>
    <m/>
    <m/>
    <m/>
    <m/>
    <m/>
    <m/>
    <m/>
    <m/>
    <m/>
    <s v="JEROME CARPANETTO"/>
    <s v="900582"/>
    <s v="REGION CENTRE EST"/>
    <s v="182240"/>
    <s v="FREDERIC MARTINELLI"/>
    <s v="100 IMD"/>
    <x v="2"/>
    <x v="2"/>
    <m/>
    <m/>
    <m/>
    <x v="19"/>
    <x v="19"/>
    <s v="306489"/>
    <s v="MICKAEL LOPES PEREIRA"/>
    <s v="445 CCA"/>
    <s v="HC"/>
    <s v="097659"/>
    <s v="SECTEUR BLANC"/>
  </r>
  <r>
    <n v="97632"/>
    <n v="50100541"/>
    <x v="0"/>
    <s v="REGION CENTRE EST"/>
    <x v="0"/>
    <s v="50100541"/>
    <s v="097632"/>
    <x v="1"/>
    <s v="E"/>
    <m/>
    <m/>
    <m/>
    <s v="SECTEUR BLANC"/>
    <m/>
    <m/>
    <m/>
    <m/>
    <m/>
    <m/>
    <m/>
    <d v="2024-12-01T00:00:00"/>
    <m/>
    <s v="05"/>
    <m/>
    <m/>
    <m/>
    <s v="068"/>
    <m/>
    <m/>
    <m/>
    <m/>
    <m/>
    <m/>
    <m/>
    <m/>
    <m/>
    <m/>
    <m/>
    <m/>
    <m/>
    <m/>
    <s v="JEROME CARPANETTO"/>
    <s v="900582"/>
    <s v="REGION CENTRE EST"/>
    <s v="182240"/>
    <s v="FREDERIC MARTINELLI"/>
    <s v="100 IMD"/>
    <x v="2"/>
    <x v="2"/>
    <m/>
    <m/>
    <m/>
    <x v="19"/>
    <x v="19"/>
    <m/>
    <m/>
    <m/>
    <m/>
    <s v="097632"/>
    <s v="SECTEUR BLANC"/>
  </r>
  <r>
    <n v="97631"/>
    <n v="50100540"/>
    <x v="0"/>
    <s v="REGION ILE DE FRANCE NORD"/>
    <x v="0"/>
    <s v="50100540"/>
    <s v="097631"/>
    <x v="1"/>
    <s v="E"/>
    <m/>
    <m/>
    <m/>
    <s v="SECTEUR BLANC"/>
    <m/>
    <m/>
    <m/>
    <m/>
    <m/>
    <m/>
    <m/>
    <d v="2024-12-01T00:00:00"/>
    <m/>
    <s v="05"/>
    <m/>
    <m/>
    <m/>
    <s v="067"/>
    <m/>
    <m/>
    <m/>
    <m/>
    <m/>
    <m/>
    <m/>
    <m/>
    <m/>
    <m/>
    <m/>
    <m/>
    <m/>
    <m/>
    <s v="CATHERINE BLANCKAERT"/>
    <s v="071030"/>
    <s v="REGION ILE DE FRANCE NORD"/>
    <s v="302041"/>
    <s v="DAPHNEE JULLION"/>
    <s v="100 IMD"/>
    <x v="1"/>
    <x v="1"/>
    <s v="303397"/>
    <s v="BRICE DENEUX"/>
    <s v="200 IMP"/>
    <x v="74"/>
    <x v="74"/>
    <m/>
    <m/>
    <m/>
    <m/>
    <s v="097631"/>
    <s v="SECTEUR BLANC"/>
  </r>
  <r>
    <n v="97626"/>
    <n v="50100539"/>
    <x v="0"/>
    <s v="REGION ILE DE FRANCE NORD"/>
    <x v="0"/>
    <s v="50100539"/>
    <s v="097626"/>
    <x v="1"/>
    <s v="E"/>
    <m/>
    <m/>
    <m/>
    <s v="SECTEUR BLANC"/>
    <m/>
    <m/>
    <m/>
    <m/>
    <m/>
    <m/>
    <m/>
    <d v="2024-12-01T00:00:00"/>
    <m/>
    <s v="05"/>
    <m/>
    <m/>
    <m/>
    <s v="060"/>
    <m/>
    <m/>
    <m/>
    <m/>
    <m/>
    <m/>
    <m/>
    <m/>
    <m/>
    <m/>
    <m/>
    <m/>
    <m/>
    <m/>
    <s v="CATHERINE BLANCKAERT"/>
    <s v="071030"/>
    <s v="REGION ILE DE FRANCE NORD"/>
    <s v="193254"/>
    <s v="DAVID BOURE"/>
    <s v="100 IMD"/>
    <x v="28"/>
    <x v="28"/>
    <s v="175986"/>
    <s v="DAVID OLICARD"/>
    <s v="200 IMP"/>
    <x v="73"/>
    <x v="73"/>
    <m/>
    <m/>
    <m/>
    <m/>
    <s v="097626"/>
    <s v="SECTEUR BLANC"/>
  </r>
  <r>
    <n v="97623"/>
    <n v="50100538"/>
    <x v="0"/>
    <s v="REGION ILE DE FRANCE NORD"/>
    <x v="0"/>
    <s v="50100538"/>
    <s v="097623"/>
    <x v="1"/>
    <s v="E"/>
    <m/>
    <m/>
    <m/>
    <s v="SECTEUR BLANC"/>
    <m/>
    <m/>
    <m/>
    <m/>
    <m/>
    <m/>
    <m/>
    <d v="2024-12-01T00:00:00"/>
    <m/>
    <s v="05"/>
    <m/>
    <m/>
    <m/>
    <s v="065"/>
    <m/>
    <m/>
    <m/>
    <m/>
    <m/>
    <m/>
    <m/>
    <m/>
    <m/>
    <m/>
    <m/>
    <m/>
    <m/>
    <m/>
    <s v="CATHERINE BLANCKAERT"/>
    <s v="071030"/>
    <s v="REGION ILE DE FRANCE NORD"/>
    <s v="302041"/>
    <s v="DAPHNEE JULLION"/>
    <s v="100 IMD"/>
    <x v="1"/>
    <x v="1"/>
    <s v="302631"/>
    <s v="YAMINA YAHMI"/>
    <s v="200 IMP"/>
    <x v="40"/>
    <x v="40"/>
    <m/>
    <m/>
    <m/>
    <m/>
    <s v="097623"/>
    <s v="SECTEUR BLANC"/>
  </r>
  <r>
    <n v="97613"/>
    <n v="50100537"/>
    <x v="0"/>
    <s v="REGION CENTRE EST"/>
    <x v="0"/>
    <s v="50100537"/>
    <s v="097613"/>
    <x v="1"/>
    <s v="E"/>
    <m/>
    <m/>
    <m/>
    <s v="SECTEUR BLANC"/>
    <m/>
    <m/>
    <m/>
    <m/>
    <m/>
    <m/>
    <m/>
    <d v="2024-12-01T00:00:00"/>
    <m/>
    <s v="05"/>
    <m/>
    <m/>
    <m/>
    <s v="038"/>
    <m/>
    <m/>
    <m/>
    <m/>
    <m/>
    <m/>
    <m/>
    <m/>
    <m/>
    <m/>
    <m/>
    <m/>
    <m/>
    <m/>
    <s v="JEROME CARPANETTO"/>
    <s v="900582"/>
    <s v="REGION CENTRE EST"/>
    <s v="300268"/>
    <s v="PIERRE FRANCOIS LAURA"/>
    <s v="100 IMD"/>
    <x v="37"/>
    <x v="37"/>
    <s v="304204"/>
    <s v="MARTIN RANJIT"/>
    <s v="200 IMP"/>
    <x v="65"/>
    <x v="65"/>
    <s v="306339"/>
    <s v="MATHIEU HERTRICH"/>
    <s v="445 CCA"/>
    <s v="HC"/>
    <s v="097613"/>
    <s v="SECTEUR BLANC"/>
  </r>
  <r>
    <n v="97611"/>
    <n v="50100536"/>
    <x v="0"/>
    <s v="REGION CENTRE EST"/>
    <x v="0"/>
    <s v="50100536"/>
    <s v="097611"/>
    <x v="1"/>
    <s v="E"/>
    <m/>
    <m/>
    <m/>
    <s v="SECTEUR BLANC"/>
    <m/>
    <m/>
    <m/>
    <m/>
    <m/>
    <m/>
    <m/>
    <d v="2024-12-01T00:00:00"/>
    <m/>
    <s v="05"/>
    <m/>
    <m/>
    <m/>
    <s v="037"/>
    <m/>
    <m/>
    <m/>
    <m/>
    <m/>
    <m/>
    <m/>
    <m/>
    <m/>
    <m/>
    <m/>
    <m/>
    <m/>
    <m/>
    <s v="JEROME CARPANETTO"/>
    <s v="900582"/>
    <s v="REGION CENTRE EST"/>
    <s v="300268"/>
    <s v="PIERRE FRANCOIS LAURA"/>
    <s v="100 IMD"/>
    <x v="37"/>
    <x v="37"/>
    <s v="304204"/>
    <s v="MARTIN RANJIT"/>
    <s v="200 IMP"/>
    <x v="65"/>
    <x v="65"/>
    <s v="193129"/>
    <s v="DANIEL BREZIN"/>
    <s v="386 IE"/>
    <s v="HC"/>
    <s v="097611"/>
    <s v="SECTEUR BLANC"/>
  </r>
  <r>
    <n v="97607"/>
    <n v="50100535"/>
    <x v="0"/>
    <s v="REGION CENTRE EST"/>
    <x v="0"/>
    <s v="50100535"/>
    <s v="097607"/>
    <x v="1"/>
    <s v="E"/>
    <m/>
    <m/>
    <m/>
    <s v="SECTEUR BLANC"/>
    <m/>
    <m/>
    <m/>
    <m/>
    <m/>
    <m/>
    <m/>
    <d v="2024-12-01T00:00:00"/>
    <m/>
    <s v="05"/>
    <m/>
    <m/>
    <m/>
    <s v="036"/>
    <m/>
    <m/>
    <m/>
    <m/>
    <m/>
    <m/>
    <m/>
    <m/>
    <m/>
    <m/>
    <m/>
    <m/>
    <m/>
    <m/>
    <s v="JEROME CARPANETTO"/>
    <s v="900582"/>
    <s v="REGION CENTRE EST"/>
    <s v="300268"/>
    <s v="PIERRE FRANCOIS LAURA"/>
    <s v="100 IMD"/>
    <x v="37"/>
    <x v="37"/>
    <s v="304204"/>
    <s v="MARTIN RANJIT"/>
    <s v="200 IMP"/>
    <x v="65"/>
    <x v="65"/>
    <s v="304553"/>
    <s v="MARC KUPPELIN"/>
    <s v="440 CCT"/>
    <s v="HC"/>
    <s v="097607"/>
    <s v="SECTEUR BLANC"/>
  </r>
  <r>
    <n v="97604"/>
    <n v="50100534"/>
    <x v="0"/>
    <s v="REGION CENTRE EST"/>
    <x v="0"/>
    <s v="50100534"/>
    <s v="097604"/>
    <x v="1"/>
    <s v="E"/>
    <m/>
    <m/>
    <m/>
    <s v="SECTEUR BLANC"/>
    <m/>
    <m/>
    <m/>
    <m/>
    <m/>
    <m/>
    <m/>
    <d v="2024-12-01T00:00:00"/>
    <m/>
    <s v="05"/>
    <m/>
    <m/>
    <m/>
    <s v="035"/>
    <m/>
    <m/>
    <m/>
    <m/>
    <m/>
    <m/>
    <m/>
    <m/>
    <m/>
    <m/>
    <m/>
    <m/>
    <m/>
    <m/>
    <s v="JEROME CARPANETTO"/>
    <s v="900582"/>
    <s v="REGION CENTRE EST"/>
    <s v="300268"/>
    <s v="PIERRE FRANCOIS LAURA"/>
    <s v="100 IMD"/>
    <x v="37"/>
    <x v="37"/>
    <s v="300796"/>
    <s v="GARANCE FRISSON"/>
    <s v="200 IMP"/>
    <x v="80"/>
    <x v="80"/>
    <m/>
    <m/>
    <m/>
    <m/>
    <s v="097604"/>
    <s v="SECTEUR BLANC"/>
  </r>
  <r>
    <n v="97602"/>
    <n v="50100533"/>
    <x v="0"/>
    <s v="REGION CENTRE EST"/>
    <x v="0"/>
    <s v="50100533"/>
    <s v="097602"/>
    <x v="1"/>
    <s v="E"/>
    <m/>
    <m/>
    <m/>
    <s v="SECTEUR BLANC"/>
    <m/>
    <m/>
    <m/>
    <m/>
    <m/>
    <m/>
    <m/>
    <d v="2024-12-01T00:00:00"/>
    <m/>
    <s v="05"/>
    <m/>
    <m/>
    <m/>
    <s v="034"/>
    <m/>
    <m/>
    <m/>
    <m/>
    <m/>
    <m/>
    <m/>
    <m/>
    <m/>
    <m/>
    <m/>
    <m/>
    <m/>
    <m/>
    <s v="JEROME CARPANETTO"/>
    <s v="900582"/>
    <s v="REGION CENTRE EST"/>
    <s v="300268"/>
    <s v="PIERRE FRANCOIS LAURA"/>
    <s v="100 IMD"/>
    <x v="37"/>
    <x v="37"/>
    <s v="300796"/>
    <s v="GARANCE FRISSON"/>
    <s v="200 IMP"/>
    <x v="80"/>
    <x v="80"/>
    <s v="306426"/>
    <s v="SACHA PHILIPPE"/>
    <s v="445 CCA"/>
    <s v="HC"/>
    <s v="097602"/>
    <s v="SECTEUR BLANC"/>
  </r>
  <r>
    <n v="97601"/>
    <n v="50100532"/>
    <x v="0"/>
    <s v="REGION CENTRE EST"/>
    <x v="0"/>
    <s v="50100532"/>
    <s v="097601"/>
    <x v="1"/>
    <s v="E"/>
    <m/>
    <m/>
    <m/>
    <s v="SECTEUR BLANC"/>
    <m/>
    <m/>
    <m/>
    <m/>
    <m/>
    <m/>
    <m/>
    <d v="2024-12-01T00:00:00"/>
    <m/>
    <s v="05"/>
    <m/>
    <m/>
    <m/>
    <s v="033"/>
    <m/>
    <m/>
    <m/>
    <m/>
    <m/>
    <m/>
    <m/>
    <m/>
    <m/>
    <m/>
    <m/>
    <m/>
    <m/>
    <m/>
    <s v="JEROME CARPANETTO"/>
    <s v="900582"/>
    <s v="REGION CENTRE EST"/>
    <s v="300268"/>
    <s v="PIERRE FRANCOIS LAURA"/>
    <s v="100 IMD"/>
    <x v="37"/>
    <x v="37"/>
    <s v="300796"/>
    <s v="GARANCE FRISSON"/>
    <s v="200 IMP"/>
    <x v="80"/>
    <x v="80"/>
    <m/>
    <m/>
    <m/>
    <m/>
    <s v="097601"/>
    <s v="SECTEUR BLANC"/>
  </r>
  <r>
    <n v="97600"/>
    <n v="50100531"/>
    <x v="0"/>
    <s v="REGION CENTRE EST"/>
    <x v="0"/>
    <s v="50100531"/>
    <s v="097600"/>
    <x v="1"/>
    <s v="E"/>
    <m/>
    <m/>
    <m/>
    <s v="SECTEUR BLANC"/>
    <m/>
    <m/>
    <m/>
    <m/>
    <m/>
    <m/>
    <m/>
    <d v="2024-12-01T00:00:00"/>
    <m/>
    <s v="05"/>
    <m/>
    <m/>
    <m/>
    <s v="032"/>
    <m/>
    <m/>
    <m/>
    <m/>
    <m/>
    <m/>
    <m/>
    <m/>
    <m/>
    <m/>
    <m/>
    <m/>
    <m/>
    <m/>
    <s v="JEROME CARPANETTO"/>
    <s v="900582"/>
    <s v="REGION CENTRE EST"/>
    <s v="300268"/>
    <s v="PIERRE FRANCOIS LAURA"/>
    <s v="100 IMD"/>
    <x v="37"/>
    <x v="37"/>
    <s v="300796"/>
    <s v="GARANCE FRISSON"/>
    <s v="200 IMP"/>
    <x v="80"/>
    <x v="80"/>
    <m/>
    <m/>
    <m/>
    <m/>
    <s v="097600"/>
    <s v="SECTEUR BLANC"/>
  </r>
  <r>
    <n v="97597"/>
    <n v="50100530"/>
    <x v="0"/>
    <s v="REGION CENTRE EST"/>
    <x v="0"/>
    <s v="50100530"/>
    <s v="097597"/>
    <x v="1"/>
    <s v="E"/>
    <m/>
    <m/>
    <m/>
    <s v="SECTEUR BLANC"/>
    <m/>
    <m/>
    <m/>
    <m/>
    <m/>
    <m/>
    <m/>
    <d v="2024-12-01T00:00:00"/>
    <m/>
    <s v="05"/>
    <m/>
    <m/>
    <m/>
    <s v="031"/>
    <m/>
    <m/>
    <m/>
    <m/>
    <m/>
    <m/>
    <m/>
    <m/>
    <m/>
    <m/>
    <m/>
    <m/>
    <m/>
    <m/>
    <s v="JEROME CARPANETTO"/>
    <s v="900582"/>
    <s v="REGION CENTRE EST"/>
    <s v="300268"/>
    <s v="PIERRE FRANCOIS LAURA"/>
    <s v="100 IMD"/>
    <x v="37"/>
    <x v="37"/>
    <s v="304163"/>
    <s v="GEOFFREY BIEBER"/>
    <s v="200 IMP"/>
    <x v="76"/>
    <x v="76"/>
    <s v="300588"/>
    <s v="CHARLES MESSANA"/>
    <s v="391 CCEIM"/>
    <s v="HC"/>
    <s v="097597"/>
    <s v="SECTEUR BLANC"/>
  </r>
  <r>
    <n v="97589"/>
    <n v="50100529"/>
    <x v="0"/>
    <s v="REGION CENTRE EST"/>
    <x v="0"/>
    <s v="50100529"/>
    <s v="097589"/>
    <x v="1"/>
    <s v="E"/>
    <m/>
    <m/>
    <m/>
    <s v="SECTEUR BLANC"/>
    <m/>
    <m/>
    <m/>
    <m/>
    <m/>
    <m/>
    <m/>
    <d v="2024-12-01T00:00:00"/>
    <m/>
    <s v="05"/>
    <m/>
    <m/>
    <m/>
    <s v="030"/>
    <m/>
    <m/>
    <m/>
    <m/>
    <m/>
    <m/>
    <m/>
    <m/>
    <m/>
    <m/>
    <m/>
    <m/>
    <m/>
    <m/>
    <s v="JEROME CARPANETTO"/>
    <s v="900582"/>
    <s v="REGION CENTRE EST"/>
    <s v="179897"/>
    <s v="SYLVAIN GATHELIER"/>
    <s v="100 IMD"/>
    <x v="22"/>
    <x v="22"/>
    <s v="302742"/>
    <s v="ALEXIS HOEGY"/>
    <s v="200 IMP"/>
    <x v="27"/>
    <x v="27"/>
    <s v="305048"/>
    <s v="MOUNIR BOUFRIOUA"/>
    <s v="440 CCT"/>
    <s v="HC"/>
    <s v="097589"/>
    <s v="SECTEUR BLANC"/>
  </r>
  <r>
    <n v="97584"/>
    <n v="50100528"/>
    <x v="0"/>
    <s v="REGION CENTRE EST"/>
    <x v="0"/>
    <s v="50100528"/>
    <s v="097584"/>
    <x v="1"/>
    <s v="E"/>
    <m/>
    <m/>
    <m/>
    <s v="SECTEUR BLANC"/>
    <m/>
    <m/>
    <m/>
    <m/>
    <m/>
    <m/>
    <m/>
    <d v="2024-12-01T00:00:00"/>
    <m/>
    <s v="05"/>
    <m/>
    <m/>
    <m/>
    <s v="029"/>
    <m/>
    <m/>
    <m/>
    <m/>
    <m/>
    <m/>
    <m/>
    <m/>
    <m/>
    <m/>
    <m/>
    <m/>
    <m/>
    <m/>
    <s v="JEROME CARPANETTO"/>
    <s v="900582"/>
    <s v="REGION CENTRE EST"/>
    <s v="179897"/>
    <s v="SYLVAIN GATHELIER"/>
    <s v="100 IMD"/>
    <x v="22"/>
    <x v="22"/>
    <s v="304026"/>
    <s v="NICOLAS FOREST"/>
    <s v="200 IMP"/>
    <x v="96"/>
    <x v="96"/>
    <s v="305933"/>
    <s v="KEVIN ZANELLA"/>
    <s v="440 CCT"/>
    <s v="HC"/>
    <s v="097584"/>
    <s v="SECTEUR BLANC"/>
  </r>
  <r>
    <n v="97582"/>
    <n v="50100527"/>
    <x v="0"/>
    <s v="REGION CENTRE EST"/>
    <x v="0"/>
    <s v="50100527"/>
    <s v="097582"/>
    <x v="1"/>
    <s v="E"/>
    <m/>
    <m/>
    <m/>
    <s v="SECTEUR BLANC"/>
    <m/>
    <m/>
    <m/>
    <m/>
    <m/>
    <m/>
    <m/>
    <d v="2024-12-01T00:00:00"/>
    <m/>
    <s v="05"/>
    <m/>
    <m/>
    <m/>
    <s v="028"/>
    <m/>
    <m/>
    <m/>
    <m/>
    <m/>
    <m/>
    <m/>
    <m/>
    <m/>
    <m/>
    <m/>
    <m/>
    <m/>
    <m/>
    <s v="JEROME CARPANETTO"/>
    <s v="900582"/>
    <s v="REGION CENTRE EST"/>
    <s v="179897"/>
    <s v="SYLVAIN GATHELIER"/>
    <s v="100 IMD"/>
    <x v="22"/>
    <x v="22"/>
    <s v="304720"/>
    <s v="KEVIN MOLINERO LUQUE"/>
    <s v="310 CMA"/>
    <x v="83"/>
    <x v="83"/>
    <s v="305767"/>
    <s v="ARNAUD GOETZ"/>
    <s v="440 CCT"/>
    <s v="HC"/>
    <s v="097582"/>
    <s v="SECTEUR BLANC"/>
  </r>
  <r>
    <n v="97581"/>
    <n v="50100526"/>
    <x v="0"/>
    <s v="REGION CENTRE EST"/>
    <x v="0"/>
    <s v="50100526"/>
    <s v="097581"/>
    <x v="1"/>
    <s v="E"/>
    <m/>
    <m/>
    <m/>
    <s v="SECTEUR BLANC"/>
    <m/>
    <m/>
    <m/>
    <m/>
    <m/>
    <m/>
    <m/>
    <d v="2024-12-01T00:00:00"/>
    <m/>
    <s v="05"/>
    <m/>
    <m/>
    <m/>
    <s v="027"/>
    <m/>
    <m/>
    <m/>
    <m/>
    <m/>
    <m/>
    <m/>
    <m/>
    <m/>
    <m/>
    <m/>
    <m/>
    <m/>
    <m/>
    <s v="JEROME CARPANETTO"/>
    <s v="900582"/>
    <s v="REGION CENTRE EST"/>
    <s v="179897"/>
    <s v="SYLVAIN GATHELIER"/>
    <s v="100 IMD"/>
    <x v="22"/>
    <x v="22"/>
    <s v="304720"/>
    <s v="KEVIN MOLINERO LUQUE"/>
    <s v="310 CMA"/>
    <x v="83"/>
    <x v="83"/>
    <s v="155191"/>
    <s v="JOEL CUNY"/>
    <s v="370 CC.E"/>
    <s v="HC"/>
    <s v="097581"/>
    <s v="SECTEUR BLANC"/>
  </r>
  <r>
    <n v="97579"/>
    <n v="50100525"/>
    <x v="0"/>
    <s v="REGION CENTRE EST"/>
    <x v="0"/>
    <s v="50100525"/>
    <s v="097579"/>
    <x v="1"/>
    <s v="E"/>
    <m/>
    <m/>
    <m/>
    <s v="SECTEUR BLANC"/>
    <m/>
    <m/>
    <m/>
    <m/>
    <m/>
    <m/>
    <m/>
    <d v="2024-12-01T00:00:00"/>
    <m/>
    <s v="05"/>
    <m/>
    <m/>
    <m/>
    <s v="026"/>
    <m/>
    <m/>
    <m/>
    <m/>
    <m/>
    <m/>
    <m/>
    <m/>
    <m/>
    <m/>
    <m/>
    <m/>
    <m/>
    <m/>
    <s v="JEROME CARPANETTO"/>
    <s v="900582"/>
    <s v="REGION CENTRE EST"/>
    <s v="179897"/>
    <s v="SYLVAIN GATHELIER"/>
    <s v="100 IMD"/>
    <x v="22"/>
    <x v="22"/>
    <s v="304720"/>
    <s v="KEVIN MOLINERO LUQUE"/>
    <s v="310 CMA"/>
    <x v="83"/>
    <x v="83"/>
    <s v="178818"/>
    <s v="JOSE VICENTE"/>
    <s v="440 CCT"/>
    <s v="HC"/>
    <s v="097579"/>
    <s v="SECTEUR BLANC"/>
  </r>
  <r>
    <n v="97575"/>
    <n v="50100524"/>
    <x v="0"/>
    <s v="REGION CENTRE EST"/>
    <x v="0"/>
    <s v="50100524"/>
    <s v="097575"/>
    <x v="1"/>
    <s v="E"/>
    <m/>
    <m/>
    <m/>
    <s v="SECTEUR BLANC"/>
    <m/>
    <m/>
    <m/>
    <m/>
    <m/>
    <m/>
    <m/>
    <d v="2024-12-01T00:00:00"/>
    <m/>
    <s v="05"/>
    <m/>
    <m/>
    <m/>
    <s v="025"/>
    <m/>
    <m/>
    <m/>
    <m/>
    <m/>
    <m/>
    <m/>
    <m/>
    <m/>
    <m/>
    <m/>
    <m/>
    <m/>
    <m/>
    <s v="JEROME CARPANETTO"/>
    <s v="900582"/>
    <s v="REGION CENTRE EST"/>
    <s v="300268"/>
    <s v="PIERRE FRANCOIS LAURA"/>
    <s v="100 IMD"/>
    <x v="37"/>
    <x v="37"/>
    <s v="304163"/>
    <s v="GEOFFREY BIEBER"/>
    <s v="200 IMP"/>
    <x v="76"/>
    <x v="76"/>
    <m/>
    <m/>
    <m/>
    <m/>
    <s v="097575"/>
    <s v="SECTEUR BLANC"/>
  </r>
  <r>
    <n v="97574"/>
    <n v="50100523"/>
    <x v="0"/>
    <s v="REGION CENTRE EST"/>
    <x v="0"/>
    <s v="50100523"/>
    <s v="097574"/>
    <x v="1"/>
    <s v="E"/>
    <m/>
    <m/>
    <m/>
    <s v="SECTEUR BLANC"/>
    <m/>
    <m/>
    <m/>
    <m/>
    <m/>
    <m/>
    <m/>
    <d v="2024-12-01T00:00:00"/>
    <m/>
    <s v="05"/>
    <m/>
    <m/>
    <m/>
    <s v="024"/>
    <m/>
    <m/>
    <m/>
    <m/>
    <m/>
    <m/>
    <m/>
    <m/>
    <m/>
    <m/>
    <m/>
    <m/>
    <m/>
    <m/>
    <s v="JEROME CARPANETTO"/>
    <s v="900582"/>
    <s v="REGION CENTRE EST"/>
    <s v="300268"/>
    <s v="PIERRE FRANCOIS LAURA"/>
    <s v="100 IMD"/>
    <x v="37"/>
    <x v="37"/>
    <s v="304163"/>
    <s v="GEOFFREY BIEBER"/>
    <s v="200 IMP"/>
    <x v="76"/>
    <x v="76"/>
    <s v="305779"/>
    <s v="ANTOINE CIRILLO"/>
    <s v="440 CCT"/>
    <s v="HC"/>
    <s v="097574"/>
    <s v="SECTEUR BLANC"/>
  </r>
  <r>
    <n v="97571"/>
    <n v="50100522"/>
    <x v="0"/>
    <s v="REGION CENTRE EST"/>
    <x v="0"/>
    <s v="50100522"/>
    <s v="097571"/>
    <x v="1"/>
    <s v="E"/>
    <m/>
    <m/>
    <m/>
    <s v="SECTEUR BLANC"/>
    <m/>
    <m/>
    <m/>
    <m/>
    <m/>
    <m/>
    <m/>
    <d v="2024-12-01T00:00:00"/>
    <m/>
    <s v="05"/>
    <m/>
    <m/>
    <m/>
    <s v="023"/>
    <m/>
    <m/>
    <m/>
    <m/>
    <m/>
    <m/>
    <m/>
    <m/>
    <m/>
    <m/>
    <m/>
    <m/>
    <m/>
    <m/>
    <s v="JEROME CARPANETTO"/>
    <s v="900582"/>
    <s v="REGION CENTRE EST"/>
    <s v="300268"/>
    <s v="PIERRE FRANCOIS LAURA"/>
    <s v="100 IMD"/>
    <x v="37"/>
    <x v="37"/>
    <s v="304163"/>
    <s v="GEOFFREY BIEBER"/>
    <s v="200 IMP"/>
    <x v="76"/>
    <x v="76"/>
    <s v="302213"/>
    <s v="JULIEN MORENO"/>
    <s v="441 CCTM"/>
    <s v="HC"/>
    <s v="097571"/>
    <s v="SECTEUR BLANC"/>
  </r>
  <r>
    <n v="97567"/>
    <n v="50100521"/>
    <x v="0"/>
    <s v="REGION CENTRE EST"/>
    <x v="0"/>
    <s v="50100521"/>
    <s v="097567"/>
    <x v="1"/>
    <s v="E"/>
    <m/>
    <m/>
    <m/>
    <s v="SECTEUR BLANC"/>
    <m/>
    <m/>
    <m/>
    <m/>
    <m/>
    <m/>
    <m/>
    <d v="2024-12-01T00:00:00"/>
    <m/>
    <s v="05"/>
    <m/>
    <m/>
    <m/>
    <s v="022"/>
    <m/>
    <m/>
    <m/>
    <m/>
    <m/>
    <m/>
    <m/>
    <m/>
    <m/>
    <m/>
    <m/>
    <m/>
    <m/>
    <m/>
    <s v="JEROME CARPANETTO"/>
    <s v="900582"/>
    <s v="REGION CENTRE EST"/>
    <s v="179897"/>
    <s v="SYLVAIN GATHELIER"/>
    <s v="100 IMD"/>
    <x v="22"/>
    <x v="22"/>
    <s v="304720"/>
    <s v="KEVIN MOLINERO LUQUE"/>
    <s v="310 CMA"/>
    <x v="83"/>
    <x v="83"/>
    <s v="306135"/>
    <s v="DEBORAH CRUSEM"/>
    <s v="445 CCA"/>
    <s v="HC"/>
    <s v="097567"/>
    <s v="SECTEUR BLANC"/>
  </r>
  <r>
    <n v="97558"/>
    <n v="50100519"/>
    <x v="0"/>
    <s v="REGION CENTRE EST"/>
    <x v="0"/>
    <s v="50100519"/>
    <s v="097558"/>
    <x v="1"/>
    <s v="E"/>
    <m/>
    <m/>
    <m/>
    <s v="SECTEUR BLANC"/>
    <m/>
    <m/>
    <m/>
    <m/>
    <m/>
    <m/>
    <m/>
    <d v="2024-12-01T00:00:00"/>
    <m/>
    <s v="05"/>
    <m/>
    <m/>
    <m/>
    <s v="020"/>
    <m/>
    <m/>
    <m/>
    <m/>
    <m/>
    <m/>
    <m/>
    <m/>
    <m/>
    <m/>
    <m/>
    <m/>
    <m/>
    <m/>
    <s v="JEROME CARPANETTO"/>
    <s v="900582"/>
    <s v="REGION CENTRE EST"/>
    <s v="179897"/>
    <s v="SYLVAIN GATHELIER"/>
    <s v="100 IMD"/>
    <x v="22"/>
    <x v="22"/>
    <s v="304720"/>
    <s v="KEVIN MOLINERO LUQUE"/>
    <s v="310 CMA"/>
    <x v="83"/>
    <x v="83"/>
    <s v="306327"/>
    <s v="PAUL DIGNE"/>
    <s v="445 CCA"/>
    <s v="HC"/>
    <s v="097558"/>
    <s v="SECTEUR BLANC"/>
  </r>
  <r>
    <n v="97556"/>
    <n v="50100518"/>
    <x v="0"/>
    <s v="REGION CENTRE EST"/>
    <x v="0"/>
    <s v="50100518"/>
    <s v="097556"/>
    <x v="1"/>
    <s v="E"/>
    <m/>
    <m/>
    <m/>
    <s v="SECTEUR BLANC"/>
    <m/>
    <m/>
    <m/>
    <m/>
    <m/>
    <m/>
    <m/>
    <d v="2024-12-01T00:00:00"/>
    <m/>
    <s v="05"/>
    <m/>
    <m/>
    <m/>
    <s v="311"/>
    <m/>
    <m/>
    <m/>
    <m/>
    <m/>
    <m/>
    <m/>
    <m/>
    <m/>
    <m/>
    <m/>
    <m/>
    <m/>
    <m/>
    <s v="JEROME CARPANETTO"/>
    <s v="900582"/>
    <s v="REGION CENTRE EST"/>
    <s v="305941"/>
    <s v="SAMUEL TRAGEL"/>
    <s v="100 IMD"/>
    <x v="14"/>
    <x v="14"/>
    <m/>
    <m/>
    <m/>
    <x v="16"/>
    <x v="16"/>
    <s v="168904"/>
    <s v="ANTHONY DUMONTEIL"/>
    <s v="440 CCT"/>
    <s v="HC"/>
    <s v="097556"/>
    <s v="SECTEUR BLANC"/>
  </r>
  <r>
    <n v="97550"/>
    <n v="50100517"/>
    <x v="0"/>
    <s v="REGION CENTRE EST"/>
    <x v="0"/>
    <s v="50100517"/>
    <s v="097550"/>
    <x v="1"/>
    <s v="E"/>
    <m/>
    <m/>
    <m/>
    <s v="SECTEUR BLANC"/>
    <m/>
    <m/>
    <m/>
    <m/>
    <m/>
    <m/>
    <m/>
    <d v="2024-12-01T00:00:00"/>
    <m/>
    <s v="05"/>
    <m/>
    <m/>
    <m/>
    <s v="310"/>
    <m/>
    <m/>
    <m/>
    <m/>
    <m/>
    <m/>
    <m/>
    <m/>
    <m/>
    <m/>
    <m/>
    <m/>
    <m/>
    <m/>
    <s v="JEROME CARPANETTO"/>
    <s v="900582"/>
    <s v="REGION CENTRE EST"/>
    <s v="305941"/>
    <s v="SAMUEL TRAGEL"/>
    <s v="100 IMD"/>
    <x v="14"/>
    <x v="14"/>
    <m/>
    <m/>
    <m/>
    <x v="16"/>
    <x v="16"/>
    <m/>
    <m/>
    <m/>
    <m/>
    <s v="097550"/>
    <s v="SECTEUR BLANC"/>
  </r>
  <r>
    <n v="97530"/>
    <n v="50100516"/>
    <x v="0"/>
    <s v="REGION CENTRE EST"/>
    <x v="0"/>
    <s v="50100516"/>
    <s v="097530"/>
    <x v="1"/>
    <s v="E"/>
    <m/>
    <m/>
    <m/>
    <s v="SECTEUR BLANC"/>
    <m/>
    <m/>
    <m/>
    <m/>
    <m/>
    <m/>
    <m/>
    <d v="2024-12-01T00:00:00"/>
    <m/>
    <s v="05"/>
    <m/>
    <m/>
    <m/>
    <s v="019"/>
    <m/>
    <m/>
    <m/>
    <m/>
    <m/>
    <m/>
    <m/>
    <m/>
    <m/>
    <m/>
    <m/>
    <m/>
    <m/>
    <m/>
    <s v="JEROME CARPANETTO"/>
    <s v="900582"/>
    <s v="REGION CENTRE EST"/>
    <s v="300268"/>
    <s v="PIERRE FRANCOIS LAURA"/>
    <s v="100 IMD"/>
    <x v="37"/>
    <x v="37"/>
    <s v="304204"/>
    <s v="MARTIN RANJIT"/>
    <s v="200 IMP"/>
    <x v="65"/>
    <x v="65"/>
    <s v="306333"/>
    <s v="DAVID MENRATH"/>
    <s v="445 CCA"/>
    <s v="HC"/>
    <s v="097530"/>
    <s v="SECTEUR BLANC"/>
  </r>
  <r>
    <n v="97516"/>
    <n v="50100515"/>
    <x v="0"/>
    <s v="REGION GRAND SUD"/>
    <x v="0"/>
    <s v="50100515"/>
    <s v="097516"/>
    <x v="1"/>
    <s v="E"/>
    <m/>
    <m/>
    <m/>
    <s v="SECTEUR BLANC"/>
    <m/>
    <m/>
    <m/>
    <m/>
    <m/>
    <m/>
    <m/>
    <d v="2024-10-01T00:00:00"/>
    <m/>
    <s v="05"/>
    <m/>
    <m/>
    <m/>
    <s v="026"/>
    <m/>
    <m/>
    <m/>
    <m/>
    <m/>
    <m/>
    <m/>
    <m/>
    <m/>
    <m/>
    <m/>
    <m/>
    <m/>
    <m/>
    <s v="FREDERIC MESTRE"/>
    <s v="071251"/>
    <s v="REGION GRAND SUD"/>
    <s v="304665"/>
    <s v="FABRIZIA LEGGER"/>
    <s v="100 IMD"/>
    <x v="4"/>
    <x v="4"/>
    <s v="305062"/>
    <s v="MARIE DELRANC"/>
    <s v="200 IMP"/>
    <x v="38"/>
    <x v="38"/>
    <s v="305980"/>
    <s v="JEROME AUTARD"/>
    <s v="440 CCT"/>
    <s v="HC"/>
    <s v="097516"/>
    <s v="SECTEUR BLANC"/>
  </r>
  <r>
    <n v="97513"/>
    <n v="50100514"/>
    <x v="0"/>
    <s v="REGION GRAND SUD"/>
    <x v="0"/>
    <s v="50100514"/>
    <s v="097513"/>
    <x v="1"/>
    <s v="E"/>
    <m/>
    <m/>
    <m/>
    <s v="SECTEUR BLANC"/>
    <m/>
    <m/>
    <m/>
    <m/>
    <m/>
    <m/>
    <m/>
    <d v="2024-10-01T00:00:00"/>
    <m/>
    <s v="05"/>
    <m/>
    <m/>
    <m/>
    <s v="025"/>
    <m/>
    <m/>
    <m/>
    <m/>
    <m/>
    <m/>
    <m/>
    <m/>
    <m/>
    <m/>
    <m/>
    <m/>
    <m/>
    <m/>
    <s v="FREDERIC MESTRE"/>
    <s v="071251"/>
    <s v="REGION GRAND SUD"/>
    <s v="304665"/>
    <s v="FABRIZIA LEGGER"/>
    <s v="100 IMD"/>
    <x v="4"/>
    <x v="4"/>
    <s v="175757"/>
    <s v="JOURDAN PRINCE"/>
    <s v="200 IMP"/>
    <x v="49"/>
    <x v="49"/>
    <s v="301836"/>
    <s v="MICKAEL MARTI"/>
    <s v="440 CCT"/>
    <s v="HC"/>
    <s v="097513"/>
    <s v="SECTEUR BLANC"/>
  </r>
  <r>
    <n v="97510"/>
    <n v="50100513"/>
    <x v="0"/>
    <s v="REGION GRAND SUD"/>
    <x v="0"/>
    <s v="50100513"/>
    <s v="097510"/>
    <x v="1"/>
    <s v="E"/>
    <m/>
    <m/>
    <m/>
    <s v="SECTEUR BLANC"/>
    <m/>
    <m/>
    <m/>
    <m/>
    <m/>
    <m/>
    <m/>
    <d v="2024-11-01T00:00:00"/>
    <m/>
    <s v="05"/>
    <m/>
    <m/>
    <m/>
    <s v="515"/>
    <m/>
    <m/>
    <m/>
    <m/>
    <m/>
    <m/>
    <m/>
    <m/>
    <m/>
    <m/>
    <m/>
    <m/>
    <m/>
    <m/>
    <s v="FREDERIC MESTRE"/>
    <s v="071251"/>
    <s v="REGION GRAND SUD"/>
    <s v="182484"/>
    <s v="SYLVAIN KERLOC H"/>
    <s v="100 IMD"/>
    <x v="24"/>
    <x v="24"/>
    <m/>
    <m/>
    <m/>
    <x v="98"/>
    <x v="98"/>
    <m/>
    <m/>
    <m/>
    <m/>
    <s v="097510"/>
    <s v="SECTEUR BLANC"/>
  </r>
  <r>
    <n v="97508"/>
    <n v="50100512"/>
    <x v="0"/>
    <s v="REGION GRAND SUD"/>
    <x v="0"/>
    <s v="50100512"/>
    <s v="097508"/>
    <x v="1"/>
    <s v="E"/>
    <m/>
    <m/>
    <m/>
    <s v="SECTEUR BLANC"/>
    <m/>
    <m/>
    <m/>
    <m/>
    <m/>
    <m/>
    <m/>
    <d v="2024-07-01T00:00:00"/>
    <m/>
    <s v="05"/>
    <m/>
    <m/>
    <m/>
    <s v="562"/>
    <m/>
    <m/>
    <m/>
    <m/>
    <m/>
    <m/>
    <m/>
    <m/>
    <m/>
    <m/>
    <m/>
    <m/>
    <m/>
    <m/>
    <s v="FREDERIC MESTRE"/>
    <s v="071251"/>
    <s v="REGION GRAND SUD"/>
    <s v="182484"/>
    <s v="SYLVAIN KERLOC H"/>
    <s v="100 IMD"/>
    <x v="24"/>
    <x v="24"/>
    <s v="305386"/>
    <s v="JOHAN WALTER MARTIN"/>
    <s v="200 IMP"/>
    <x v="29"/>
    <x v="29"/>
    <s v="305607"/>
    <s v="EVA SAADIA LANDOZ"/>
    <s v="440 CCT"/>
    <s v="HC"/>
    <s v="097508"/>
    <s v="SECTEUR BLANC"/>
  </r>
  <r>
    <n v="97505"/>
    <n v="50100511"/>
    <x v="0"/>
    <s v="REGION GRAND SUD"/>
    <x v="0"/>
    <s v="50100511"/>
    <s v="097505"/>
    <x v="1"/>
    <s v="E"/>
    <m/>
    <m/>
    <m/>
    <s v="SECTEUR BLANC"/>
    <m/>
    <m/>
    <m/>
    <m/>
    <m/>
    <m/>
    <m/>
    <d v="2024-10-01T00:00:00"/>
    <m/>
    <s v="05"/>
    <m/>
    <m/>
    <m/>
    <s v="559"/>
    <m/>
    <m/>
    <m/>
    <m/>
    <m/>
    <m/>
    <m/>
    <m/>
    <m/>
    <m/>
    <m/>
    <m/>
    <m/>
    <m/>
    <s v="FREDERIC MESTRE"/>
    <s v="071251"/>
    <s v="REGION GRAND SUD"/>
    <s v="182484"/>
    <s v="SYLVAIN KERLOC H"/>
    <s v="100 IMD"/>
    <x v="24"/>
    <x v="24"/>
    <m/>
    <m/>
    <m/>
    <x v="35"/>
    <x v="35"/>
    <s v="304582"/>
    <s v="JONATHAN VANVLANDEREN"/>
    <s v="441 CCTM"/>
    <s v="HC"/>
    <s v="097505"/>
    <s v="SECTEUR BLANC"/>
  </r>
  <r>
    <n v="97503"/>
    <n v="50100510"/>
    <x v="0"/>
    <s v="REGION GRAND SUD"/>
    <x v="0"/>
    <s v="50100510"/>
    <s v="097503"/>
    <x v="1"/>
    <s v="E"/>
    <m/>
    <m/>
    <m/>
    <s v="SECTEUR BLANC"/>
    <m/>
    <m/>
    <m/>
    <m/>
    <m/>
    <m/>
    <m/>
    <d v="2024-12-01T00:00:00"/>
    <m/>
    <s v="05"/>
    <m/>
    <m/>
    <m/>
    <s v="567"/>
    <m/>
    <m/>
    <m/>
    <m/>
    <m/>
    <m/>
    <m/>
    <m/>
    <m/>
    <m/>
    <m/>
    <m/>
    <m/>
    <m/>
    <s v="FREDERIC MESTRE"/>
    <s v="071251"/>
    <s v="REGION GRAND SUD"/>
    <s v="182484"/>
    <s v="SYLVAIN KERLOC H"/>
    <s v="100 IMD"/>
    <x v="24"/>
    <x v="24"/>
    <s v="305386"/>
    <s v="JOHAN WALTER MARTIN"/>
    <s v="200 IMP"/>
    <x v="29"/>
    <x v="29"/>
    <s v="305508"/>
    <s v="ABDEL MALIK BENAMARA"/>
    <s v="440 CCT"/>
    <s v="HC"/>
    <s v="097503"/>
    <s v="SECTEUR BLANC"/>
  </r>
  <r>
    <n v="97500"/>
    <n v="50100509"/>
    <x v="0"/>
    <s v="REGION GRAND SUD"/>
    <x v="0"/>
    <s v="50100509"/>
    <s v="097500"/>
    <x v="1"/>
    <s v="E"/>
    <m/>
    <m/>
    <m/>
    <s v="SECTEUR BLANC"/>
    <m/>
    <m/>
    <m/>
    <m/>
    <m/>
    <m/>
    <m/>
    <d v="2024-12-01T00:00:00"/>
    <m/>
    <s v="05"/>
    <m/>
    <m/>
    <m/>
    <s v="287"/>
    <m/>
    <m/>
    <m/>
    <m/>
    <m/>
    <m/>
    <m/>
    <m/>
    <m/>
    <m/>
    <m/>
    <m/>
    <m/>
    <m/>
    <s v="FREDERIC MESTRE"/>
    <s v="071251"/>
    <s v="REGION GRAND SUD"/>
    <s v="305931"/>
    <s v="JULIEN KARIGER"/>
    <s v="100 IMD"/>
    <x v="6"/>
    <x v="6"/>
    <m/>
    <m/>
    <m/>
    <x v="32"/>
    <x v="32"/>
    <m/>
    <m/>
    <m/>
    <m/>
    <s v="097500"/>
    <s v="SECTEUR BLANC"/>
  </r>
  <r>
    <n v="97479"/>
    <n v="50100508"/>
    <x v="0"/>
    <s v="REGION GRAND SUD"/>
    <x v="0"/>
    <s v="50100508"/>
    <s v="097479"/>
    <x v="1"/>
    <s v="E"/>
    <m/>
    <m/>
    <m/>
    <s v="SECTEUR BLANC"/>
    <m/>
    <m/>
    <m/>
    <m/>
    <m/>
    <m/>
    <m/>
    <d v="2024-10-01T00:00:00"/>
    <m/>
    <s v="05"/>
    <m/>
    <m/>
    <m/>
    <s v="413"/>
    <m/>
    <m/>
    <m/>
    <m/>
    <m/>
    <m/>
    <m/>
    <m/>
    <m/>
    <m/>
    <m/>
    <m/>
    <m/>
    <m/>
    <s v="FREDERIC MESTRE"/>
    <s v="071251"/>
    <s v="REGION GRAND SUD"/>
    <s v="190355"/>
    <s v="FABIO FRACASSETTI"/>
    <s v="100 IMD"/>
    <x v="9"/>
    <x v="9"/>
    <s v="189398"/>
    <s v="JEAN-FRANCOIS LANTERI"/>
    <s v="200 IMP"/>
    <x v="11"/>
    <x v="11"/>
    <m/>
    <m/>
    <m/>
    <m/>
    <s v="097479"/>
    <s v="SECTEUR BLANC"/>
  </r>
  <r>
    <n v="97476"/>
    <n v="50100507"/>
    <x v="0"/>
    <s v="REGION GRAND SUD"/>
    <x v="0"/>
    <s v="50100507"/>
    <s v="097476"/>
    <x v="1"/>
    <s v="E"/>
    <m/>
    <m/>
    <m/>
    <s v="SECTEUR BLANC"/>
    <m/>
    <m/>
    <m/>
    <m/>
    <m/>
    <m/>
    <m/>
    <d v="2024-10-01T00:00:00"/>
    <m/>
    <s v="05"/>
    <m/>
    <m/>
    <m/>
    <s v="474"/>
    <m/>
    <m/>
    <m/>
    <m/>
    <m/>
    <m/>
    <m/>
    <m/>
    <m/>
    <m/>
    <m/>
    <m/>
    <m/>
    <m/>
    <s v="FREDERIC MESTRE"/>
    <s v="071251"/>
    <s v="REGION GRAND SUD"/>
    <s v="190355"/>
    <s v="FABIO FRACASSETTI"/>
    <s v="100 IMD"/>
    <x v="9"/>
    <x v="9"/>
    <s v="304877"/>
    <s v="YOAN CENEDESE"/>
    <s v="200 IMP"/>
    <x v="10"/>
    <x v="10"/>
    <s v="305691"/>
    <s v="MEGANE LERAILLE"/>
    <s v="440 CCT"/>
    <s v="HC"/>
    <s v="097476"/>
    <s v="SECTEUR BLANC"/>
  </r>
  <r>
    <n v="97472"/>
    <n v="50100506"/>
    <x v="0"/>
    <s v="REGION GRAND SUD"/>
    <x v="0"/>
    <s v="50100506"/>
    <s v="097472"/>
    <x v="1"/>
    <s v="E"/>
    <m/>
    <m/>
    <m/>
    <s v="SECTEUR BLANC"/>
    <m/>
    <m/>
    <m/>
    <m/>
    <m/>
    <m/>
    <m/>
    <d v="2024-10-01T00:00:00"/>
    <m/>
    <s v="05"/>
    <m/>
    <m/>
    <m/>
    <s v="579"/>
    <m/>
    <m/>
    <m/>
    <m/>
    <m/>
    <m/>
    <m/>
    <m/>
    <m/>
    <m/>
    <m/>
    <m/>
    <m/>
    <m/>
    <s v="FREDERIC MESTRE"/>
    <s v="071251"/>
    <s v="REGION GRAND SUD"/>
    <s v="182484"/>
    <s v="SYLVAIN KERLOC H"/>
    <s v="100 IMD"/>
    <x v="24"/>
    <x v="24"/>
    <m/>
    <m/>
    <m/>
    <x v="35"/>
    <x v="35"/>
    <m/>
    <m/>
    <m/>
    <m/>
    <s v="097472"/>
    <s v="SECTEUR BLANC"/>
  </r>
  <r>
    <n v="97469"/>
    <n v="50100505"/>
    <x v="0"/>
    <s v="REGION GRAND SUD"/>
    <x v="0"/>
    <s v="50100505"/>
    <s v="097469"/>
    <x v="1"/>
    <s v="E"/>
    <m/>
    <m/>
    <m/>
    <s v="SECTEUR BLANC"/>
    <m/>
    <m/>
    <m/>
    <m/>
    <m/>
    <m/>
    <m/>
    <d v="2024-11-01T00:00:00"/>
    <m/>
    <s v="05"/>
    <m/>
    <m/>
    <m/>
    <s v="572"/>
    <m/>
    <m/>
    <m/>
    <m/>
    <m/>
    <m/>
    <m/>
    <m/>
    <m/>
    <m/>
    <m/>
    <m/>
    <m/>
    <m/>
    <s v="FREDERIC MESTRE"/>
    <s v="071251"/>
    <s v="REGION GRAND SUD"/>
    <s v="182484"/>
    <s v="SYLVAIN KERLOC H"/>
    <s v="100 IMD"/>
    <x v="24"/>
    <x v="24"/>
    <m/>
    <m/>
    <m/>
    <x v="98"/>
    <x v="98"/>
    <s v="305951"/>
    <s v="JULIA REMUS"/>
    <s v="440 CCT"/>
    <s v="HC"/>
    <s v="097469"/>
    <s v="SECTEUR BLANC"/>
  </r>
  <r>
    <n v="97468"/>
    <n v="50100504"/>
    <x v="0"/>
    <s v="REGION GRAND SUD"/>
    <x v="0"/>
    <s v="50100504"/>
    <s v="097468"/>
    <x v="1"/>
    <s v="E"/>
    <m/>
    <m/>
    <m/>
    <s v="SECTEUR BLANC"/>
    <m/>
    <m/>
    <m/>
    <m/>
    <m/>
    <m/>
    <m/>
    <d v="2024-07-01T00:00:00"/>
    <m/>
    <s v="05"/>
    <m/>
    <m/>
    <m/>
    <s v="571"/>
    <m/>
    <m/>
    <m/>
    <m/>
    <m/>
    <m/>
    <m/>
    <m/>
    <m/>
    <m/>
    <m/>
    <m/>
    <m/>
    <m/>
    <s v="FREDERIC MESTRE"/>
    <s v="071251"/>
    <s v="REGION GRAND SUD"/>
    <s v="182484"/>
    <s v="SYLVAIN KERLOC H"/>
    <s v="100 IMD"/>
    <x v="24"/>
    <x v="24"/>
    <s v="305386"/>
    <s v="JOHAN WALTER MARTIN"/>
    <s v="200 IMP"/>
    <x v="29"/>
    <x v="29"/>
    <s v="305385"/>
    <s v="SOFIA FERNANDEZ"/>
    <s v="440 CCT"/>
    <s v="HC"/>
    <s v="097468"/>
    <s v="SECTEUR BLANC"/>
  </r>
  <r>
    <n v="97467"/>
    <n v="50100503"/>
    <x v="0"/>
    <s v="REGION GRAND SUD"/>
    <x v="0"/>
    <s v="50100503"/>
    <s v="097467"/>
    <x v="1"/>
    <s v="E"/>
    <m/>
    <m/>
    <m/>
    <s v="SECTEUR BLANC"/>
    <m/>
    <m/>
    <m/>
    <m/>
    <m/>
    <m/>
    <m/>
    <d v="2024-07-01T00:00:00"/>
    <m/>
    <s v="05"/>
    <m/>
    <m/>
    <m/>
    <s v="576"/>
    <m/>
    <m/>
    <m/>
    <m/>
    <m/>
    <m/>
    <m/>
    <m/>
    <m/>
    <m/>
    <m/>
    <m/>
    <m/>
    <m/>
    <s v="FREDERIC MESTRE"/>
    <s v="071251"/>
    <s v="REGION GRAND SUD"/>
    <s v="182484"/>
    <s v="SYLVAIN KERLOC H"/>
    <s v="100 IMD"/>
    <x v="24"/>
    <x v="24"/>
    <s v="305386"/>
    <s v="JOHAN WALTER MARTIN"/>
    <s v="200 IMP"/>
    <x v="29"/>
    <x v="29"/>
    <s v="305763"/>
    <s v="DAVID ASSARAF"/>
    <s v="440 CCT"/>
    <s v="HC"/>
    <s v="097467"/>
    <s v="SECTEUR BLANC"/>
  </r>
  <r>
    <n v="97466"/>
    <n v="50100502"/>
    <x v="0"/>
    <s v="REGION GRAND SUD"/>
    <x v="0"/>
    <s v="50100502"/>
    <s v="097466"/>
    <x v="1"/>
    <s v="E"/>
    <m/>
    <m/>
    <m/>
    <s v="SECTEUR BLANC"/>
    <m/>
    <m/>
    <m/>
    <m/>
    <m/>
    <m/>
    <m/>
    <d v="2024-11-01T00:00:00"/>
    <m/>
    <s v="05"/>
    <m/>
    <m/>
    <m/>
    <s v="573"/>
    <m/>
    <m/>
    <m/>
    <m/>
    <m/>
    <m/>
    <m/>
    <m/>
    <m/>
    <m/>
    <m/>
    <m/>
    <m/>
    <m/>
    <s v="FREDERIC MESTRE"/>
    <s v="071251"/>
    <s v="REGION GRAND SUD"/>
    <s v="182484"/>
    <s v="SYLVAIN KERLOC H"/>
    <s v="100 IMD"/>
    <x v="24"/>
    <x v="24"/>
    <m/>
    <m/>
    <m/>
    <x v="98"/>
    <x v="98"/>
    <m/>
    <m/>
    <m/>
    <m/>
    <s v="097466"/>
    <s v="SECTEUR BLANC"/>
  </r>
  <r>
    <n v="97465"/>
    <n v="50100501"/>
    <x v="0"/>
    <s v="REGION GRAND SUD"/>
    <x v="0"/>
    <s v="50100501"/>
    <s v="097465"/>
    <x v="1"/>
    <s v="E"/>
    <m/>
    <m/>
    <m/>
    <s v="SECTEUR BLANC"/>
    <m/>
    <m/>
    <m/>
    <m/>
    <m/>
    <m/>
    <m/>
    <d v="2024-10-01T00:00:00"/>
    <m/>
    <s v="05"/>
    <m/>
    <m/>
    <m/>
    <s v="577"/>
    <m/>
    <m/>
    <m/>
    <m/>
    <m/>
    <m/>
    <m/>
    <m/>
    <m/>
    <m/>
    <m/>
    <m/>
    <m/>
    <m/>
    <s v="FREDERIC MESTRE"/>
    <s v="071251"/>
    <s v="REGION GRAND SUD"/>
    <s v="182484"/>
    <s v="SYLVAIN KERLOC H"/>
    <s v="100 IMD"/>
    <x v="24"/>
    <x v="24"/>
    <m/>
    <m/>
    <m/>
    <x v="35"/>
    <x v="35"/>
    <m/>
    <m/>
    <m/>
    <m/>
    <s v="097465"/>
    <s v="SECTEUR BLANC"/>
  </r>
  <r>
    <n v="97459"/>
    <n v="50100500"/>
    <x v="0"/>
    <s v="REGION GRAND SUD"/>
    <x v="0"/>
    <s v="50100500"/>
    <s v="097459"/>
    <x v="1"/>
    <s v="E"/>
    <m/>
    <m/>
    <m/>
    <s v="SECTEUR BLANC"/>
    <m/>
    <m/>
    <m/>
    <m/>
    <m/>
    <m/>
    <m/>
    <d v="2024-10-01T00:00:00"/>
    <m/>
    <s v="05"/>
    <m/>
    <m/>
    <m/>
    <s v="024"/>
    <m/>
    <m/>
    <m/>
    <m/>
    <m/>
    <m/>
    <m/>
    <m/>
    <m/>
    <m/>
    <m/>
    <m/>
    <m/>
    <m/>
    <s v="FREDERIC MESTRE"/>
    <s v="071251"/>
    <s v="REGION GRAND SUD"/>
    <s v="304665"/>
    <s v="FABRIZIA LEGGER"/>
    <s v="100 IMD"/>
    <x v="4"/>
    <x v="4"/>
    <s v="305062"/>
    <s v="MARIE DELRANC"/>
    <s v="200 IMP"/>
    <x v="38"/>
    <x v="38"/>
    <s v="193791"/>
    <s v="CELIA BEDHOUCHE"/>
    <s v="440 CCT"/>
    <s v="HC"/>
    <s v="097459"/>
    <s v="SECTEUR BLANC"/>
  </r>
  <r>
    <n v="97456"/>
    <n v="50100499"/>
    <x v="0"/>
    <s v="REGION GRAND SUD"/>
    <x v="0"/>
    <s v="50100499"/>
    <s v="097456"/>
    <x v="1"/>
    <s v="E"/>
    <m/>
    <m/>
    <m/>
    <s v="SECTEUR BLANC"/>
    <m/>
    <m/>
    <m/>
    <m/>
    <m/>
    <m/>
    <m/>
    <d v="2024-10-01T00:00:00"/>
    <m/>
    <s v="05"/>
    <m/>
    <m/>
    <m/>
    <s v="207"/>
    <m/>
    <m/>
    <m/>
    <m/>
    <m/>
    <m/>
    <m/>
    <m/>
    <m/>
    <m/>
    <m/>
    <m/>
    <m/>
    <m/>
    <s v="FREDERIC MESTRE"/>
    <s v="071251"/>
    <s v="REGION GRAND SUD"/>
    <s v="305931"/>
    <s v="JULIEN KARIGER"/>
    <s v="100 IMD"/>
    <x v="6"/>
    <x v="6"/>
    <s v="185879"/>
    <s v="SEBASTIEN FOURGERON"/>
    <s v="200 IMP"/>
    <x v="6"/>
    <x v="6"/>
    <s v="305156"/>
    <s v="GEOFFREY BRIET"/>
    <s v="441 CCTM"/>
    <s v="HC"/>
    <s v="097456"/>
    <s v="SECTEUR BLANC"/>
  </r>
  <r>
    <n v="97455"/>
    <n v="50100498"/>
    <x v="0"/>
    <s v="REGION GRAND SUD"/>
    <x v="0"/>
    <s v="50100498"/>
    <s v="097455"/>
    <x v="1"/>
    <s v="E"/>
    <m/>
    <m/>
    <m/>
    <s v="SECTEUR BLANC"/>
    <m/>
    <m/>
    <m/>
    <m/>
    <m/>
    <m/>
    <m/>
    <d v="2024-10-01T00:00:00"/>
    <m/>
    <s v="05"/>
    <m/>
    <m/>
    <m/>
    <s v="218"/>
    <m/>
    <m/>
    <m/>
    <m/>
    <m/>
    <m/>
    <m/>
    <m/>
    <m/>
    <m/>
    <m/>
    <m/>
    <m/>
    <m/>
    <s v="FREDERIC MESTRE"/>
    <s v="071251"/>
    <s v="REGION GRAND SUD"/>
    <s v="305931"/>
    <s v="JULIEN KARIGER"/>
    <s v="100 IMD"/>
    <x v="6"/>
    <x v="6"/>
    <s v="185879"/>
    <s v="SEBASTIEN FOURGERON"/>
    <s v="200 IMP"/>
    <x v="6"/>
    <x v="6"/>
    <m/>
    <m/>
    <m/>
    <m/>
    <s v="097455"/>
    <s v="SECTEUR BLANC"/>
  </r>
  <r>
    <n v="97450"/>
    <n v="50100497"/>
    <x v="0"/>
    <s v="REGION GRAND SUD"/>
    <x v="0"/>
    <s v="50100497"/>
    <s v="097450"/>
    <x v="1"/>
    <s v="E"/>
    <m/>
    <m/>
    <m/>
    <s v="SECTEUR BLANC"/>
    <m/>
    <m/>
    <m/>
    <m/>
    <m/>
    <m/>
    <m/>
    <d v="2024-12-01T00:00:00"/>
    <m/>
    <s v="05"/>
    <m/>
    <m/>
    <m/>
    <s v="320"/>
    <m/>
    <m/>
    <m/>
    <m/>
    <m/>
    <m/>
    <m/>
    <m/>
    <m/>
    <m/>
    <m/>
    <m/>
    <m/>
    <m/>
    <s v="FREDERIC MESTRE"/>
    <s v="071251"/>
    <s v="REGION GRAND SUD"/>
    <s v="305931"/>
    <s v="JULIEN KARIGER"/>
    <s v="100 IMD"/>
    <x v="6"/>
    <x v="6"/>
    <s v="305212"/>
    <s v="CHARLOTTE JALLADEAU"/>
    <s v="310 CMA"/>
    <x v="9"/>
    <x v="9"/>
    <m/>
    <m/>
    <m/>
    <m/>
    <s v="097450"/>
    <s v="SECTEUR BLANC"/>
  </r>
  <r>
    <n v="97448"/>
    <n v="50100496"/>
    <x v="0"/>
    <s v="REGION GRAND SUD"/>
    <x v="0"/>
    <s v="50100496"/>
    <s v="097448"/>
    <x v="1"/>
    <s v="E"/>
    <m/>
    <m/>
    <m/>
    <s v="SECTEUR BLANC"/>
    <m/>
    <m/>
    <m/>
    <m/>
    <m/>
    <m/>
    <m/>
    <d v="2024-10-01T00:00:00"/>
    <m/>
    <s v="05"/>
    <m/>
    <m/>
    <m/>
    <s v="262"/>
    <m/>
    <m/>
    <m/>
    <m/>
    <m/>
    <m/>
    <m/>
    <m/>
    <m/>
    <m/>
    <m/>
    <m/>
    <m/>
    <m/>
    <s v="FREDERIC MESTRE"/>
    <s v="071251"/>
    <s v="REGION GRAND SUD"/>
    <s v="305931"/>
    <s v="JULIEN KARIGER"/>
    <s v="100 IMD"/>
    <x v="6"/>
    <x v="6"/>
    <s v="185879"/>
    <s v="SEBASTIEN FOURGERON"/>
    <s v="200 IMP"/>
    <x v="6"/>
    <x v="6"/>
    <m/>
    <m/>
    <m/>
    <m/>
    <s v="097448"/>
    <s v="SECTEUR BLANC"/>
  </r>
  <r>
    <n v="97447"/>
    <n v="50100495"/>
    <x v="0"/>
    <s v="REGION GRAND SUD"/>
    <x v="0"/>
    <s v="50100495"/>
    <s v="097447"/>
    <x v="1"/>
    <s v="E"/>
    <m/>
    <m/>
    <m/>
    <s v="SECTEUR BLANC"/>
    <m/>
    <m/>
    <m/>
    <m/>
    <m/>
    <m/>
    <m/>
    <d v="2024-12-01T00:00:00"/>
    <m/>
    <s v="05"/>
    <m/>
    <m/>
    <m/>
    <s v="261"/>
    <m/>
    <m/>
    <m/>
    <m/>
    <m/>
    <m/>
    <m/>
    <m/>
    <m/>
    <m/>
    <m/>
    <m/>
    <m/>
    <m/>
    <s v="FREDERIC MESTRE"/>
    <s v="071251"/>
    <s v="REGION GRAND SUD"/>
    <s v="305931"/>
    <s v="JULIEN KARIGER"/>
    <s v="100 IMD"/>
    <x v="6"/>
    <x v="6"/>
    <s v="305212"/>
    <s v="CHARLOTTE JALLADEAU"/>
    <s v="310 CMA"/>
    <x v="9"/>
    <x v="9"/>
    <m/>
    <m/>
    <m/>
    <m/>
    <s v="097447"/>
    <s v="SECTEUR BLANC"/>
  </r>
  <r>
    <n v="97446"/>
    <n v="50100494"/>
    <x v="0"/>
    <s v="REGION GRAND SUD"/>
    <x v="0"/>
    <s v="50100494"/>
    <s v="097446"/>
    <x v="1"/>
    <s v="E"/>
    <m/>
    <m/>
    <m/>
    <s v="SECTEUR BLANC"/>
    <m/>
    <m/>
    <m/>
    <m/>
    <m/>
    <m/>
    <m/>
    <d v="2024-10-01T00:00:00"/>
    <m/>
    <s v="05"/>
    <m/>
    <m/>
    <m/>
    <s v="257"/>
    <m/>
    <m/>
    <m/>
    <m/>
    <m/>
    <m/>
    <m/>
    <m/>
    <m/>
    <m/>
    <m/>
    <m/>
    <m/>
    <m/>
    <s v="FREDERIC MESTRE"/>
    <s v="071251"/>
    <s v="REGION GRAND SUD"/>
    <s v="305931"/>
    <s v="JULIEN KARIGER"/>
    <s v="100 IMD"/>
    <x v="6"/>
    <x v="6"/>
    <s v="185879"/>
    <s v="SEBASTIEN FOURGERON"/>
    <s v="200 IMP"/>
    <x v="6"/>
    <x v="6"/>
    <s v="300872"/>
    <s v="MARINA DECANIS"/>
    <s v="440 CCT"/>
    <s v="HC"/>
    <s v="097446"/>
    <s v="SECTEUR BLANC"/>
  </r>
  <r>
    <n v="97441"/>
    <n v="50100492"/>
    <x v="0"/>
    <s v="REGION GRAND SUD"/>
    <x v="0"/>
    <s v="50100492"/>
    <s v="097441"/>
    <x v="1"/>
    <s v="E"/>
    <m/>
    <m/>
    <m/>
    <s v="SECTEUR BLANC"/>
    <m/>
    <m/>
    <m/>
    <m/>
    <m/>
    <m/>
    <m/>
    <d v="2024-10-01T00:00:00"/>
    <m/>
    <s v="05"/>
    <m/>
    <m/>
    <m/>
    <s v="326"/>
    <m/>
    <m/>
    <m/>
    <m/>
    <m/>
    <m/>
    <m/>
    <m/>
    <m/>
    <m/>
    <m/>
    <m/>
    <m/>
    <m/>
    <s v="FREDERIC MESTRE"/>
    <s v="071251"/>
    <s v="REGION GRAND SUD"/>
    <s v="190355"/>
    <s v="FABIO FRACASSETTI"/>
    <s v="100 IMD"/>
    <x v="9"/>
    <x v="9"/>
    <s v="193018"/>
    <s v="NICOLAS CARRE"/>
    <s v="200 IMP"/>
    <x v="36"/>
    <x v="36"/>
    <s v="305209"/>
    <s v="MAXIME DOVETTA"/>
    <s v="440 CCT"/>
    <s v="HC"/>
    <s v="097441"/>
    <s v="SECTEUR BLANC"/>
  </r>
  <r>
    <n v="97431"/>
    <n v="50100491"/>
    <x v="0"/>
    <s v="REGION GRAND SUD"/>
    <x v="0"/>
    <s v="50100491"/>
    <s v="097431"/>
    <x v="1"/>
    <s v="E"/>
    <m/>
    <m/>
    <m/>
    <s v="SECTEUR BLANC"/>
    <m/>
    <m/>
    <m/>
    <m/>
    <m/>
    <m/>
    <m/>
    <d v="2024-12-01T00:00:00"/>
    <m/>
    <s v="05"/>
    <m/>
    <m/>
    <m/>
    <s v="306"/>
    <m/>
    <m/>
    <m/>
    <m/>
    <m/>
    <m/>
    <m/>
    <m/>
    <m/>
    <m/>
    <m/>
    <m/>
    <m/>
    <m/>
    <s v="FREDERIC MESTRE"/>
    <s v="071251"/>
    <s v="REGION GRAND SUD"/>
    <s v="306077"/>
    <s v="JONATHAN THIEBAUD"/>
    <s v="100 IMD"/>
    <x v="26"/>
    <x v="26"/>
    <s v="304292"/>
    <s v="STEPHANE LOPEZ"/>
    <s v="200 IMP"/>
    <x v="114"/>
    <x v="114"/>
    <m/>
    <m/>
    <m/>
    <m/>
    <s v="097431"/>
    <s v="SECTEUR BLANC"/>
  </r>
  <r>
    <n v="97430"/>
    <n v="50100490"/>
    <x v="0"/>
    <s v="REGION GRAND SUD"/>
    <x v="0"/>
    <s v="50100490"/>
    <s v="097430"/>
    <x v="1"/>
    <s v="E"/>
    <m/>
    <m/>
    <m/>
    <s v="SECTEUR BLANC"/>
    <m/>
    <m/>
    <m/>
    <m/>
    <m/>
    <m/>
    <m/>
    <d v="2024-12-01T00:00:00"/>
    <m/>
    <s v="05"/>
    <m/>
    <m/>
    <m/>
    <s v="305"/>
    <m/>
    <m/>
    <m/>
    <m/>
    <m/>
    <m/>
    <m/>
    <m/>
    <m/>
    <m/>
    <m/>
    <m/>
    <m/>
    <m/>
    <s v="FREDERIC MESTRE"/>
    <s v="071251"/>
    <s v="REGION GRAND SUD"/>
    <s v="306077"/>
    <s v="JONATHAN THIEBAUD"/>
    <s v="100 IMD"/>
    <x v="26"/>
    <x v="26"/>
    <s v="305395"/>
    <s v="LUDOVIC LE VERGE"/>
    <s v="200 IMP"/>
    <x v="77"/>
    <x v="77"/>
    <m/>
    <m/>
    <m/>
    <m/>
    <s v="097430"/>
    <s v="SECTEUR BLANC"/>
  </r>
  <r>
    <n v="97427"/>
    <n v="50100489"/>
    <x v="0"/>
    <s v="REGION GRAND SUD"/>
    <x v="0"/>
    <s v="50100489"/>
    <s v="097427"/>
    <x v="1"/>
    <s v="E"/>
    <m/>
    <m/>
    <m/>
    <s v="SECTEUR BLANC"/>
    <m/>
    <m/>
    <m/>
    <m/>
    <m/>
    <m/>
    <m/>
    <d v="2024-12-01T00:00:00"/>
    <m/>
    <s v="05"/>
    <m/>
    <m/>
    <m/>
    <s v="304"/>
    <m/>
    <m/>
    <m/>
    <m/>
    <m/>
    <m/>
    <m/>
    <m/>
    <m/>
    <m/>
    <m/>
    <m/>
    <m/>
    <m/>
    <s v="FREDERIC MESTRE"/>
    <s v="071251"/>
    <s v="REGION GRAND SUD"/>
    <s v="306077"/>
    <s v="JONATHAN THIEBAUD"/>
    <s v="100 IMD"/>
    <x v="26"/>
    <x v="26"/>
    <s v="305334"/>
    <s v="BASILE LECAS"/>
    <s v="200 IMP"/>
    <x v="43"/>
    <x v="43"/>
    <s v="306504"/>
    <s v="DYLAN ROCHES"/>
    <s v="445 CCA"/>
    <s v="HC"/>
    <s v="097427"/>
    <s v="SECTEUR BLANC"/>
  </r>
  <r>
    <n v="97425"/>
    <n v="50100488"/>
    <x v="0"/>
    <s v="REGION GRAND SUD"/>
    <x v="0"/>
    <s v="50100488"/>
    <s v="097425"/>
    <x v="1"/>
    <s v="E"/>
    <m/>
    <m/>
    <m/>
    <s v="SECTEUR BLANC"/>
    <m/>
    <m/>
    <m/>
    <m/>
    <m/>
    <m/>
    <m/>
    <d v="2024-12-01T00:00:00"/>
    <m/>
    <s v="05"/>
    <m/>
    <m/>
    <m/>
    <s v="303"/>
    <m/>
    <m/>
    <m/>
    <m/>
    <m/>
    <m/>
    <m/>
    <m/>
    <m/>
    <m/>
    <m/>
    <m/>
    <m/>
    <m/>
    <s v="FREDERIC MESTRE"/>
    <s v="071251"/>
    <s v="REGION GRAND SUD"/>
    <s v="306077"/>
    <s v="JONATHAN THIEBAUD"/>
    <s v="100 IMD"/>
    <x v="26"/>
    <x v="26"/>
    <s v="305334"/>
    <s v="BASILE LECAS"/>
    <s v="200 IMP"/>
    <x v="43"/>
    <x v="43"/>
    <m/>
    <m/>
    <m/>
    <m/>
    <s v="097425"/>
    <s v="SECTEUR BLANC"/>
  </r>
  <r>
    <n v="97424"/>
    <n v="50100487"/>
    <x v="0"/>
    <s v="REGION GRAND SUD"/>
    <x v="0"/>
    <s v="50100487"/>
    <s v="097424"/>
    <x v="1"/>
    <s v="E"/>
    <m/>
    <m/>
    <m/>
    <s v="SECTEUR BLANC"/>
    <m/>
    <m/>
    <m/>
    <m/>
    <m/>
    <m/>
    <m/>
    <d v="2024-12-01T00:00:00"/>
    <m/>
    <s v="05"/>
    <m/>
    <m/>
    <m/>
    <s v="302"/>
    <m/>
    <m/>
    <m/>
    <m/>
    <m/>
    <m/>
    <m/>
    <m/>
    <m/>
    <m/>
    <m/>
    <m/>
    <m/>
    <m/>
    <s v="FREDERIC MESTRE"/>
    <s v="071251"/>
    <s v="REGION GRAND SUD"/>
    <s v="306077"/>
    <s v="JONATHAN THIEBAUD"/>
    <s v="100 IMD"/>
    <x v="26"/>
    <x v="26"/>
    <s v="305334"/>
    <s v="BASILE LECAS"/>
    <s v="200 IMP"/>
    <x v="43"/>
    <x v="43"/>
    <s v="305590"/>
    <s v="PIERRE LOUIS BEGUE"/>
    <s v="440 CCT"/>
    <s v="HC"/>
    <s v="097424"/>
    <s v="SECTEUR BLANC"/>
  </r>
  <r>
    <n v="97423"/>
    <n v="50100486"/>
    <x v="0"/>
    <s v="REGION GRAND SUD"/>
    <x v="0"/>
    <s v="50100486"/>
    <s v="097423"/>
    <x v="1"/>
    <s v="E"/>
    <m/>
    <m/>
    <m/>
    <s v="SECTEUR BLANC"/>
    <m/>
    <m/>
    <m/>
    <m/>
    <m/>
    <m/>
    <m/>
    <d v="2024-12-01T00:00:00"/>
    <m/>
    <s v="05"/>
    <m/>
    <m/>
    <m/>
    <s v="301"/>
    <m/>
    <m/>
    <m/>
    <m/>
    <m/>
    <m/>
    <m/>
    <m/>
    <m/>
    <m/>
    <m/>
    <m/>
    <m/>
    <m/>
    <s v="FREDERIC MESTRE"/>
    <s v="071251"/>
    <s v="REGION GRAND SUD"/>
    <s v="306077"/>
    <s v="JONATHAN THIEBAUD"/>
    <s v="100 IMD"/>
    <x v="26"/>
    <x v="26"/>
    <s v="305334"/>
    <s v="BASILE LECAS"/>
    <s v="200 IMP"/>
    <x v="43"/>
    <x v="43"/>
    <s v="162394"/>
    <s v="DIDIER BRETON"/>
    <s v="386 IE"/>
    <s v="HC"/>
    <s v="097423"/>
    <s v="SECTEUR BLANC"/>
  </r>
  <r>
    <n v="97410"/>
    <n v="50100484"/>
    <x v="0"/>
    <s v="REGION GRAND SUD"/>
    <x v="0"/>
    <s v="50100484"/>
    <s v="097410"/>
    <x v="1"/>
    <s v="E"/>
    <m/>
    <m/>
    <m/>
    <s v="SECTEUR BLANC"/>
    <m/>
    <m/>
    <m/>
    <m/>
    <m/>
    <m/>
    <m/>
    <d v="2024-12-01T00:00:00"/>
    <m/>
    <s v="05"/>
    <m/>
    <m/>
    <m/>
    <s v="294"/>
    <m/>
    <m/>
    <m/>
    <m/>
    <m/>
    <m/>
    <m/>
    <m/>
    <m/>
    <m/>
    <m/>
    <m/>
    <m/>
    <m/>
    <s v="FREDERIC MESTRE"/>
    <s v="071251"/>
    <s v="REGION GRAND SUD"/>
    <s v="306077"/>
    <s v="JONATHAN THIEBAUD"/>
    <s v="100 IMD"/>
    <x v="26"/>
    <x v="26"/>
    <s v="305333"/>
    <s v="ALEXANDRE BALARDY"/>
    <s v="200 IMP"/>
    <x v="34"/>
    <x v="34"/>
    <s v="306453"/>
    <s v="ALEXANDRE DUCROS"/>
    <s v="445 CCA"/>
    <s v="HC"/>
    <s v="097410"/>
    <s v="SECTEUR BLANC"/>
  </r>
  <r>
    <n v="97409"/>
    <n v="50100483"/>
    <x v="0"/>
    <s v="REGION GRAND SUD"/>
    <x v="0"/>
    <s v="50100483"/>
    <s v="097409"/>
    <x v="1"/>
    <s v="E"/>
    <m/>
    <m/>
    <m/>
    <s v="SECTEUR BLANC"/>
    <m/>
    <m/>
    <m/>
    <m/>
    <m/>
    <m/>
    <m/>
    <d v="2024-12-01T00:00:00"/>
    <m/>
    <s v="05"/>
    <m/>
    <m/>
    <m/>
    <s v="299"/>
    <m/>
    <m/>
    <m/>
    <m/>
    <m/>
    <m/>
    <m/>
    <m/>
    <m/>
    <m/>
    <m/>
    <m/>
    <m/>
    <m/>
    <s v="FREDERIC MESTRE"/>
    <s v="071251"/>
    <s v="REGION GRAND SUD"/>
    <s v="306077"/>
    <s v="JONATHAN THIEBAUD"/>
    <s v="100 IMD"/>
    <x v="26"/>
    <x v="26"/>
    <s v="305333"/>
    <s v="ALEXANDRE BALARDY"/>
    <s v="200 IMP"/>
    <x v="34"/>
    <x v="34"/>
    <s v="305550"/>
    <s v="MAUD GENTY"/>
    <s v="440 CCT"/>
    <s v="HC"/>
    <s v="097409"/>
    <s v="SECTEUR BLANC"/>
  </r>
  <r>
    <n v="97407"/>
    <n v="50100482"/>
    <x v="0"/>
    <s v="REGION GRAND SUD"/>
    <x v="0"/>
    <s v="50100482"/>
    <s v="097407"/>
    <x v="1"/>
    <s v="E"/>
    <m/>
    <m/>
    <m/>
    <s v="SECTEUR BLANC"/>
    <m/>
    <m/>
    <m/>
    <m/>
    <m/>
    <m/>
    <m/>
    <d v="2024-12-01T00:00:00"/>
    <m/>
    <s v="05"/>
    <m/>
    <m/>
    <m/>
    <s v="298"/>
    <m/>
    <m/>
    <m/>
    <m/>
    <m/>
    <m/>
    <m/>
    <m/>
    <m/>
    <m/>
    <m/>
    <m/>
    <m/>
    <m/>
    <s v="FREDERIC MESTRE"/>
    <s v="071251"/>
    <s v="REGION GRAND SUD"/>
    <s v="306077"/>
    <s v="JONATHAN THIEBAUD"/>
    <s v="100 IMD"/>
    <x v="26"/>
    <x v="26"/>
    <s v="305333"/>
    <s v="ALEXANDRE BALARDY"/>
    <s v="200 IMP"/>
    <x v="34"/>
    <x v="34"/>
    <s v="303958"/>
    <s v="HARMONIE DESCAMPS"/>
    <s v="440 CCT"/>
    <s v="HC"/>
    <s v="097407"/>
    <s v="SECTEUR BLANC"/>
  </r>
  <r>
    <n v="97390"/>
    <n v="50100481"/>
    <x v="0"/>
    <s v="REGION GRAND SUD"/>
    <x v="0"/>
    <s v="50100481"/>
    <s v="097390"/>
    <x v="1"/>
    <s v="E"/>
    <m/>
    <m/>
    <m/>
    <s v="SECTEUR BLANC"/>
    <m/>
    <m/>
    <m/>
    <m/>
    <m/>
    <m/>
    <m/>
    <d v="2024-07-01T00:00:00"/>
    <m/>
    <s v="05"/>
    <m/>
    <m/>
    <m/>
    <s v="013"/>
    <m/>
    <m/>
    <m/>
    <m/>
    <m/>
    <m/>
    <m/>
    <m/>
    <m/>
    <m/>
    <m/>
    <m/>
    <m/>
    <m/>
    <s v="FREDERIC MESTRE"/>
    <s v="071251"/>
    <s v="REGION GRAND SUD"/>
    <s v="163397"/>
    <s v="FRANCK ZENOU"/>
    <s v="100 IMD"/>
    <x v="0"/>
    <x v="0"/>
    <s v="192646"/>
    <s v="ANTOINE FERRERO"/>
    <s v="200 IMP"/>
    <x v="47"/>
    <x v="47"/>
    <s v="305164"/>
    <s v="CEDRIC COTINAUT"/>
    <s v="440 CCT"/>
    <s v="HC"/>
    <s v="097390"/>
    <s v="SECTEUR BLANC"/>
  </r>
  <r>
    <n v="97386"/>
    <n v="50100480"/>
    <x v="0"/>
    <s v="REGION GRAND SUD"/>
    <x v="0"/>
    <s v="50100480"/>
    <s v="097386"/>
    <x v="1"/>
    <s v="E"/>
    <m/>
    <m/>
    <m/>
    <s v="SECTEUR BLANC"/>
    <m/>
    <m/>
    <m/>
    <m/>
    <m/>
    <m/>
    <m/>
    <d v="2024-07-01T00:00:00"/>
    <m/>
    <s v="05"/>
    <m/>
    <m/>
    <m/>
    <s v="012"/>
    <m/>
    <m/>
    <m/>
    <m/>
    <m/>
    <m/>
    <m/>
    <m/>
    <m/>
    <m/>
    <m/>
    <m/>
    <m/>
    <m/>
    <s v="FREDERIC MESTRE"/>
    <s v="071251"/>
    <s v="REGION GRAND SUD"/>
    <s v="163397"/>
    <s v="FRANCK ZENOU"/>
    <s v="100 IMD"/>
    <x v="0"/>
    <x v="0"/>
    <s v="192646"/>
    <s v="ANTOINE FERRERO"/>
    <s v="200 IMP"/>
    <x v="47"/>
    <x v="47"/>
    <s v="304411"/>
    <s v="ALINE FAIVRE"/>
    <s v="371 CCM.E"/>
    <s v="HC"/>
    <s v="097386"/>
    <s v="SECTEUR BLANC"/>
  </r>
  <r>
    <n v="97384"/>
    <n v="50100479"/>
    <x v="0"/>
    <s v="REGION GRAND SUD"/>
    <x v="0"/>
    <s v="50100479"/>
    <s v="097384"/>
    <x v="1"/>
    <s v="E"/>
    <m/>
    <m/>
    <m/>
    <s v="SECTEUR BLANC"/>
    <m/>
    <m/>
    <m/>
    <m/>
    <m/>
    <m/>
    <m/>
    <d v="2024-07-01T00:00:00"/>
    <m/>
    <s v="05"/>
    <m/>
    <m/>
    <m/>
    <s v="011"/>
    <m/>
    <m/>
    <m/>
    <m/>
    <m/>
    <m/>
    <m/>
    <m/>
    <m/>
    <m/>
    <m/>
    <m/>
    <m/>
    <m/>
    <s v="FREDERIC MESTRE"/>
    <s v="071251"/>
    <s v="REGION GRAND SUD"/>
    <s v="163397"/>
    <s v="FRANCK ZENOU"/>
    <s v="100 IMD"/>
    <x v="0"/>
    <x v="0"/>
    <s v="188587"/>
    <s v="PATRICE VILA"/>
    <s v="200 IMP"/>
    <x v="57"/>
    <x v="57"/>
    <m/>
    <m/>
    <m/>
    <m/>
    <s v="097384"/>
    <s v="SECTEUR BLANC"/>
  </r>
  <r>
    <n v="97381"/>
    <n v="50100478"/>
    <x v="0"/>
    <s v="REGION GRAND SUD"/>
    <x v="0"/>
    <s v="50100478"/>
    <s v="097381"/>
    <x v="1"/>
    <s v="E"/>
    <m/>
    <m/>
    <m/>
    <s v="SECTEUR BLANC"/>
    <m/>
    <m/>
    <m/>
    <m/>
    <m/>
    <m/>
    <m/>
    <d v="2024-07-01T00:00:00"/>
    <m/>
    <s v="05"/>
    <m/>
    <m/>
    <m/>
    <s v="010"/>
    <m/>
    <m/>
    <m/>
    <m/>
    <m/>
    <m/>
    <m/>
    <m/>
    <m/>
    <m/>
    <m/>
    <m/>
    <m/>
    <m/>
    <s v="FREDERIC MESTRE"/>
    <s v="071251"/>
    <s v="REGION GRAND SUD"/>
    <s v="163397"/>
    <s v="FRANCK ZENOU"/>
    <s v="100 IMD"/>
    <x v="0"/>
    <x v="0"/>
    <s v="188587"/>
    <s v="PATRICE VILA"/>
    <s v="200 IMP"/>
    <x v="57"/>
    <x v="57"/>
    <s v="301979"/>
    <s v="LAURENT PONS"/>
    <s v="440 CCT"/>
    <s v="HC"/>
    <s v="097381"/>
    <s v="SECTEUR BLANC"/>
  </r>
  <r>
    <n v="97379"/>
    <n v="50100477"/>
    <x v="0"/>
    <s v="REGION GRAND SUD"/>
    <x v="0"/>
    <s v="50100477"/>
    <s v="097379"/>
    <x v="1"/>
    <s v="E"/>
    <m/>
    <m/>
    <m/>
    <s v="SECTEUR BLANC"/>
    <m/>
    <m/>
    <m/>
    <m/>
    <m/>
    <m/>
    <m/>
    <d v="2024-07-01T00:00:00"/>
    <m/>
    <s v="05"/>
    <m/>
    <m/>
    <m/>
    <s v="008"/>
    <m/>
    <m/>
    <m/>
    <m/>
    <m/>
    <m/>
    <m/>
    <m/>
    <m/>
    <m/>
    <m/>
    <m/>
    <m/>
    <m/>
    <s v="FREDERIC MESTRE"/>
    <s v="071251"/>
    <s v="REGION GRAND SUD"/>
    <s v="163397"/>
    <s v="FRANCK ZENOU"/>
    <s v="100 IMD"/>
    <x v="0"/>
    <x v="0"/>
    <s v="188587"/>
    <s v="PATRICE VILA"/>
    <s v="200 IMP"/>
    <x v="57"/>
    <x v="57"/>
    <s v="303923"/>
    <s v="ROMAIN MALET"/>
    <s v="440 CCT"/>
    <s v="HC"/>
    <s v="097379"/>
    <s v="SECTEUR BLANC"/>
  </r>
  <r>
    <n v="97355"/>
    <n v="50100476"/>
    <x v="0"/>
    <s v="REGION GRAND OUEST"/>
    <x v="0"/>
    <s v="50100476"/>
    <s v="097355"/>
    <x v="1"/>
    <s v="E"/>
    <m/>
    <m/>
    <m/>
    <s v="SECTEUR BLANC"/>
    <m/>
    <m/>
    <m/>
    <m/>
    <m/>
    <m/>
    <m/>
    <d v="2024-12-01T00:00:00"/>
    <m/>
    <s v="05"/>
    <m/>
    <m/>
    <m/>
    <s v="756"/>
    <m/>
    <m/>
    <m/>
    <m/>
    <m/>
    <m/>
    <m/>
    <m/>
    <m/>
    <m/>
    <m/>
    <m/>
    <m/>
    <m/>
    <s v="MATHIEU CHEMIN"/>
    <s v="071590"/>
    <s v="REGION GRAND OUEST"/>
    <s v="192093"/>
    <s v="GUILLAUME LIOPE"/>
    <s v="100 IMD"/>
    <x v="15"/>
    <x v="15"/>
    <s v="302784"/>
    <s v="JULIEN CAPPON"/>
    <s v="200 IMP"/>
    <x v="18"/>
    <x v="18"/>
    <m/>
    <m/>
    <m/>
    <m/>
    <s v="097355"/>
    <s v="SECTEUR BLANC"/>
  </r>
  <r>
    <n v="97349"/>
    <n v="50100474"/>
    <x v="0"/>
    <s v="REGION GRAND OUEST"/>
    <x v="0"/>
    <s v="50100474"/>
    <s v="097349"/>
    <x v="1"/>
    <s v="E"/>
    <m/>
    <m/>
    <m/>
    <s v="SECTEUR BLANC"/>
    <m/>
    <m/>
    <m/>
    <m/>
    <m/>
    <m/>
    <m/>
    <d v="2024-11-01T00:00:00"/>
    <m/>
    <s v="05"/>
    <m/>
    <m/>
    <m/>
    <s v="751"/>
    <m/>
    <m/>
    <m/>
    <m/>
    <m/>
    <m/>
    <m/>
    <m/>
    <m/>
    <m/>
    <m/>
    <m/>
    <m/>
    <m/>
    <s v="MATHIEU CHEMIN"/>
    <s v="071590"/>
    <s v="REGION GRAND OUEST"/>
    <s v="192093"/>
    <s v="GUILLAUME LIOPE"/>
    <s v="100 IMD"/>
    <x v="15"/>
    <x v="15"/>
    <s v="193296"/>
    <s v="DAVID ROMO"/>
    <s v="200 IMP"/>
    <x v="72"/>
    <x v="72"/>
    <s v="306343"/>
    <s v="CORINE TURLURE"/>
    <s v="445 CCA"/>
    <s v="HC"/>
    <s v="097349"/>
    <s v="SECTEUR BLANC"/>
  </r>
  <r>
    <n v="97346"/>
    <n v="50100473"/>
    <x v="0"/>
    <s v="REGION GRAND OUEST"/>
    <x v="0"/>
    <s v="50100473"/>
    <s v="097346"/>
    <x v="1"/>
    <s v="E"/>
    <m/>
    <m/>
    <m/>
    <s v="SECTEUR BLANC"/>
    <m/>
    <m/>
    <m/>
    <m/>
    <m/>
    <m/>
    <m/>
    <d v="2024-11-01T00:00:00"/>
    <m/>
    <s v="05"/>
    <m/>
    <m/>
    <m/>
    <s v="167"/>
    <m/>
    <m/>
    <m/>
    <m/>
    <m/>
    <m/>
    <m/>
    <m/>
    <m/>
    <m/>
    <m/>
    <m/>
    <m/>
    <m/>
    <s v="MATHIEU CHEMIN"/>
    <s v="071590"/>
    <s v="REGION GRAND OUEST"/>
    <s v="306306"/>
    <s v="FLAVIEN QUIROSA"/>
    <s v="100 IMD"/>
    <x v="35"/>
    <x v="35"/>
    <s v="179931"/>
    <s v="VINCENT MORISSEAU"/>
    <s v="200 IMP"/>
    <x v="127"/>
    <x v="125"/>
    <m/>
    <m/>
    <m/>
    <m/>
    <s v="097346"/>
    <s v="SECTEUR BLANC"/>
  </r>
  <r>
    <n v="97345"/>
    <n v="50100472"/>
    <x v="0"/>
    <s v="REGION GRAND OUEST"/>
    <x v="0"/>
    <s v="50100472"/>
    <s v="097345"/>
    <x v="1"/>
    <s v="E"/>
    <m/>
    <m/>
    <m/>
    <s v="SECTEUR BLANC"/>
    <m/>
    <m/>
    <m/>
    <m/>
    <m/>
    <m/>
    <m/>
    <d v="2024-11-01T00:00:00"/>
    <m/>
    <s v="05"/>
    <m/>
    <m/>
    <m/>
    <s v="162"/>
    <m/>
    <m/>
    <m/>
    <m/>
    <m/>
    <m/>
    <m/>
    <m/>
    <m/>
    <m/>
    <m/>
    <m/>
    <m/>
    <m/>
    <s v="MATHIEU CHEMIN"/>
    <s v="071590"/>
    <s v="REGION GRAND OUEST"/>
    <s v="306306"/>
    <s v="FLAVIEN QUIROSA"/>
    <s v="100 IMD"/>
    <x v="35"/>
    <x v="35"/>
    <s v="179931"/>
    <s v="VINCENT MORISSEAU"/>
    <s v="200 IMP"/>
    <x v="127"/>
    <x v="125"/>
    <m/>
    <m/>
    <m/>
    <m/>
    <s v="097345"/>
    <s v="SECTEUR BLANC"/>
  </r>
  <r>
    <n v="97342"/>
    <n v="50100471"/>
    <x v="0"/>
    <s v="REGION GRAND OUEST"/>
    <x v="0"/>
    <s v="50100471"/>
    <s v="097342"/>
    <x v="1"/>
    <s v="E"/>
    <m/>
    <m/>
    <m/>
    <s v="SECTEUR BLANC"/>
    <m/>
    <m/>
    <m/>
    <m/>
    <m/>
    <m/>
    <m/>
    <d v="2024-11-01T00:00:00"/>
    <m/>
    <s v="05"/>
    <m/>
    <m/>
    <m/>
    <s v="139"/>
    <m/>
    <m/>
    <m/>
    <m/>
    <m/>
    <m/>
    <m/>
    <m/>
    <m/>
    <m/>
    <m/>
    <m/>
    <m/>
    <m/>
    <s v="MATHIEU CHEMIN"/>
    <s v="071590"/>
    <s v="REGION GRAND OUEST"/>
    <s v="306306"/>
    <s v="FLAVIEN QUIROSA"/>
    <s v="100 IMD"/>
    <x v="35"/>
    <x v="35"/>
    <s v="179931"/>
    <s v="VINCENT MORISSEAU"/>
    <s v="200 IMP"/>
    <x v="127"/>
    <x v="125"/>
    <m/>
    <m/>
    <m/>
    <m/>
    <s v="097342"/>
    <s v="SECTEUR BLANC"/>
  </r>
  <r>
    <n v="97340"/>
    <n v="50100470"/>
    <x v="0"/>
    <s v="REGION GRAND OUEST"/>
    <x v="0"/>
    <s v="50100470"/>
    <s v="097340"/>
    <x v="1"/>
    <s v="E"/>
    <m/>
    <m/>
    <m/>
    <s v="SECTEUR BLANC"/>
    <m/>
    <m/>
    <m/>
    <m/>
    <m/>
    <m/>
    <m/>
    <d v="2024-11-01T00:00:00"/>
    <m/>
    <s v="05"/>
    <m/>
    <m/>
    <m/>
    <s v="107"/>
    <m/>
    <m/>
    <m/>
    <m/>
    <m/>
    <m/>
    <m/>
    <m/>
    <m/>
    <m/>
    <m/>
    <m/>
    <m/>
    <m/>
    <s v="MATHIEU CHEMIN"/>
    <s v="071590"/>
    <s v="REGION GRAND OUEST"/>
    <s v="306306"/>
    <s v="FLAVIEN QUIROSA"/>
    <s v="100 IMD"/>
    <x v="35"/>
    <x v="35"/>
    <s v="301508"/>
    <s v="CLEMENT DOURLENS"/>
    <s v="200 IMP"/>
    <x v="117"/>
    <x v="117"/>
    <s v="305686"/>
    <s v="KARL ROBLIN"/>
    <s v="440 CCT"/>
    <s v="HC"/>
    <s v="097340"/>
    <s v="SECTEUR BLANC"/>
  </r>
  <r>
    <n v="97339"/>
    <n v="50100469"/>
    <x v="0"/>
    <s v="REGION GRAND OUEST"/>
    <x v="0"/>
    <s v="50100469"/>
    <s v="097339"/>
    <x v="1"/>
    <s v="E"/>
    <m/>
    <m/>
    <m/>
    <s v="SECTEUR BLANC"/>
    <m/>
    <m/>
    <m/>
    <m/>
    <m/>
    <m/>
    <m/>
    <d v="2024-11-01T00:00:00"/>
    <m/>
    <s v="05"/>
    <m/>
    <m/>
    <m/>
    <s v="108"/>
    <m/>
    <m/>
    <m/>
    <m/>
    <m/>
    <m/>
    <m/>
    <m/>
    <m/>
    <m/>
    <m/>
    <m/>
    <m/>
    <m/>
    <s v="MATHIEU CHEMIN"/>
    <s v="071590"/>
    <s v="REGION GRAND OUEST"/>
    <s v="306306"/>
    <s v="FLAVIEN QUIROSA"/>
    <s v="100 IMD"/>
    <x v="35"/>
    <x v="35"/>
    <s v="304137"/>
    <s v="STEVIE SALOME"/>
    <s v="200 IMP"/>
    <x v="60"/>
    <x v="60"/>
    <s v="183443"/>
    <s v="LUDOVIC LESTAGE"/>
    <s v="390 CCEI"/>
    <s v="HC"/>
    <s v="097339"/>
    <s v="SECTEUR BLANC"/>
  </r>
  <r>
    <n v="97338"/>
    <n v="50100468"/>
    <x v="0"/>
    <s v="REGION GRAND OUEST"/>
    <x v="0"/>
    <s v="50100468"/>
    <s v="097338"/>
    <x v="1"/>
    <s v="E"/>
    <m/>
    <m/>
    <m/>
    <s v="SECTEUR BLANC"/>
    <m/>
    <m/>
    <m/>
    <m/>
    <m/>
    <m/>
    <m/>
    <d v="2024-11-01T00:00:00"/>
    <m/>
    <s v="05"/>
    <m/>
    <m/>
    <m/>
    <s v="102"/>
    <m/>
    <m/>
    <m/>
    <m/>
    <m/>
    <m/>
    <m/>
    <m/>
    <m/>
    <m/>
    <m/>
    <m/>
    <m/>
    <m/>
    <s v="MATHIEU CHEMIN"/>
    <s v="071590"/>
    <s v="REGION GRAND OUEST"/>
    <s v="306306"/>
    <s v="FLAVIEN QUIROSA"/>
    <s v="100 IMD"/>
    <x v="35"/>
    <x v="35"/>
    <s v="179931"/>
    <s v="VINCENT MORISSEAU"/>
    <s v="200 IMP"/>
    <x v="127"/>
    <x v="125"/>
    <s v="304933"/>
    <s v="FREDERIC TRUONG MINH CHIEU"/>
    <s v="440 CCT"/>
    <s v="HC"/>
    <s v="097338"/>
    <s v="SECTEUR BLANC"/>
  </r>
  <r>
    <n v="97334"/>
    <n v="50100467"/>
    <x v="0"/>
    <s v="REGION GRAND OUEST"/>
    <x v="0"/>
    <s v="50100467"/>
    <s v="097334"/>
    <x v="1"/>
    <s v="E"/>
    <m/>
    <m/>
    <m/>
    <s v="SECTEUR BLANC"/>
    <m/>
    <m/>
    <m/>
    <m/>
    <m/>
    <m/>
    <m/>
    <d v="2024-11-01T00:00:00"/>
    <m/>
    <s v="05"/>
    <m/>
    <m/>
    <m/>
    <s v="161"/>
    <m/>
    <m/>
    <m/>
    <m/>
    <m/>
    <m/>
    <m/>
    <m/>
    <m/>
    <m/>
    <m/>
    <m/>
    <m/>
    <m/>
    <s v="MATHIEU CHEMIN"/>
    <s v="071590"/>
    <s v="REGION GRAND OUEST"/>
    <s v="306306"/>
    <s v="FLAVIEN QUIROSA"/>
    <s v="100 IMD"/>
    <x v="35"/>
    <x v="35"/>
    <s v="304137"/>
    <s v="STEVIE SALOME"/>
    <s v="200 IMP"/>
    <x v="60"/>
    <x v="60"/>
    <m/>
    <m/>
    <m/>
    <m/>
    <s v="097334"/>
    <s v="SECTEUR BLANC"/>
  </r>
  <r>
    <n v="97332"/>
    <n v="50100466"/>
    <x v="0"/>
    <s v="REGION GRAND OUEST"/>
    <x v="0"/>
    <s v="50100466"/>
    <s v="097332"/>
    <x v="1"/>
    <s v="E"/>
    <m/>
    <m/>
    <m/>
    <s v="SECTEUR BLANC"/>
    <m/>
    <m/>
    <m/>
    <m/>
    <m/>
    <m/>
    <m/>
    <d v="2024-11-01T00:00:00"/>
    <m/>
    <s v="05"/>
    <m/>
    <m/>
    <m/>
    <s v="168"/>
    <m/>
    <m/>
    <m/>
    <m/>
    <m/>
    <m/>
    <m/>
    <m/>
    <m/>
    <m/>
    <m/>
    <m/>
    <m/>
    <m/>
    <s v="MATHIEU CHEMIN"/>
    <s v="071590"/>
    <s v="REGION GRAND OUEST"/>
    <s v="306306"/>
    <s v="FLAVIEN QUIROSA"/>
    <s v="100 IMD"/>
    <x v="35"/>
    <x v="35"/>
    <s v="301508"/>
    <s v="CLEMENT DOURLENS"/>
    <s v="200 IMP"/>
    <x v="117"/>
    <x v="117"/>
    <m/>
    <m/>
    <m/>
    <m/>
    <s v="097332"/>
    <s v="SECTEUR BLANC"/>
  </r>
  <r>
    <n v="97318"/>
    <n v="50100465"/>
    <x v="0"/>
    <s v="REGION GRAND OUEST"/>
    <x v="0"/>
    <s v="50100465"/>
    <s v="097318"/>
    <x v="1"/>
    <s v="E"/>
    <m/>
    <m/>
    <m/>
    <s v="SECTEUR BLANC"/>
    <m/>
    <m/>
    <m/>
    <m/>
    <m/>
    <m/>
    <m/>
    <d v="2024-11-01T00:00:00"/>
    <m/>
    <s v="05"/>
    <m/>
    <m/>
    <m/>
    <s v="179"/>
    <m/>
    <m/>
    <m/>
    <m/>
    <m/>
    <m/>
    <m/>
    <m/>
    <m/>
    <m/>
    <m/>
    <m/>
    <m/>
    <m/>
    <s v="MATHIEU CHEMIN"/>
    <s v="071590"/>
    <s v="REGION GRAND OUEST"/>
    <s v="306306"/>
    <s v="FLAVIEN QUIROSA"/>
    <s v="100 IMD"/>
    <x v="35"/>
    <x v="35"/>
    <s v="301508"/>
    <s v="CLEMENT DOURLENS"/>
    <s v="200 IMP"/>
    <x v="117"/>
    <x v="117"/>
    <m/>
    <m/>
    <m/>
    <m/>
    <s v="097318"/>
    <s v="SECTEUR BLANC"/>
  </r>
  <r>
    <n v="97317"/>
    <n v="50100464"/>
    <x v="0"/>
    <s v="REGION GRAND OUEST"/>
    <x v="0"/>
    <s v="50100464"/>
    <s v="097317"/>
    <x v="1"/>
    <s v="E"/>
    <m/>
    <m/>
    <m/>
    <s v="SECTEUR BLANC"/>
    <m/>
    <m/>
    <m/>
    <m/>
    <m/>
    <m/>
    <m/>
    <d v="2024-11-01T00:00:00"/>
    <m/>
    <s v="05"/>
    <m/>
    <m/>
    <m/>
    <s v="110"/>
    <m/>
    <m/>
    <m/>
    <m/>
    <m/>
    <m/>
    <m/>
    <m/>
    <m/>
    <m/>
    <m/>
    <m/>
    <m/>
    <m/>
    <s v="MATHIEU CHEMIN"/>
    <s v="071590"/>
    <s v="REGION GRAND OUEST"/>
    <s v="306306"/>
    <s v="FLAVIEN QUIROSA"/>
    <s v="100 IMD"/>
    <x v="35"/>
    <x v="35"/>
    <s v="304137"/>
    <s v="STEVIE SALOME"/>
    <s v="200 IMP"/>
    <x v="60"/>
    <x v="60"/>
    <m/>
    <m/>
    <m/>
    <m/>
    <s v="097317"/>
    <s v="SECTEUR BLANC"/>
  </r>
  <r>
    <n v="97314"/>
    <n v="50100462"/>
    <x v="0"/>
    <s v="REGION GRAND OUEST"/>
    <x v="0"/>
    <s v="50100462"/>
    <s v="097314"/>
    <x v="1"/>
    <s v="E"/>
    <m/>
    <m/>
    <m/>
    <s v="SECTEUR BLANC"/>
    <m/>
    <m/>
    <m/>
    <m/>
    <m/>
    <m/>
    <m/>
    <d v="2024-11-01T00:00:00"/>
    <m/>
    <s v="05"/>
    <m/>
    <m/>
    <m/>
    <s v="141"/>
    <m/>
    <m/>
    <m/>
    <m/>
    <m/>
    <m/>
    <m/>
    <m/>
    <m/>
    <m/>
    <m/>
    <m/>
    <m/>
    <m/>
    <s v="MATHIEU CHEMIN"/>
    <s v="071590"/>
    <s v="REGION GRAND OUEST"/>
    <s v="306306"/>
    <s v="FLAVIEN QUIROSA"/>
    <s v="100 IMD"/>
    <x v="35"/>
    <x v="35"/>
    <s v="304137"/>
    <s v="STEVIE SALOME"/>
    <s v="200 IMP"/>
    <x v="60"/>
    <x v="60"/>
    <m/>
    <m/>
    <m/>
    <m/>
    <s v="097314"/>
    <s v="SECTEUR BLANC"/>
  </r>
  <r>
    <n v="97297"/>
    <n v="50100461"/>
    <x v="0"/>
    <s v="REGION GRAND OUEST"/>
    <x v="0"/>
    <s v="50100461"/>
    <s v="097297"/>
    <x v="1"/>
    <s v="E"/>
    <m/>
    <m/>
    <m/>
    <s v="SECTEUR BLANC"/>
    <m/>
    <m/>
    <m/>
    <m/>
    <m/>
    <m/>
    <m/>
    <d v="2024-11-01T00:00:00"/>
    <m/>
    <s v="05"/>
    <m/>
    <m/>
    <m/>
    <s v="483"/>
    <m/>
    <m/>
    <m/>
    <m/>
    <m/>
    <m/>
    <m/>
    <m/>
    <m/>
    <m/>
    <m/>
    <m/>
    <m/>
    <m/>
    <s v="MATHIEU CHEMIN"/>
    <s v="071590"/>
    <s v="REGION GRAND OUEST"/>
    <s v="192093"/>
    <s v="GUILLAUME LIOPE"/>
    <s v="100 IMD"/>
    <x v="15"/>
    <x v="15"/>
    <s v="193296"/>
    <s v="DAVID ROMO"/>
    <s v="200 IMP"/>
    <x v="72"/>
    <x v="72"/>
    <m/>
    <m/>
    <m/>
    <m/>
    <s v="097297"/>
    <s v="SECTEUR BLANC"/>
  </r>
  <r>
    <n v="97291"/>
    <n v="50100460"/>
    <x v="0"/>
    <s v="REGION GRAND OUEST"/>
    <x v="0"/>
    <s v="50100460"/>
    <s v="097291"/>
    <x v="1"/>
    <s v="E"/>
    <m/>
    <m/>
    <m/>
    <s v="SECTEUR BLANC"/>
    <m/>
    <m/>
    <m/>
    <m/>
    <m/>
    <m/>
    <m/>
    <d v="2024-11-01T00:00:00"/>
    <m/>
    <s v="05"/>
    <m/>
    <m/>
    <m/>
    <s v="450"/>
    <m/>
    <m/>
    <m/>
    <m/>
    <m/>
    <m/>
    <m/>
    <m/>
    <m/>
    <m/>
    <m/>
    <m/>
    <m/>
    <m/>
    <s v="MATHIEU CHEMIN"/>
    <s v="071590"/>
    <s v="REGION GRAND OUEST"/>
    <s v="192093"/>
    <s v="GUILLAUME LIOPE"/>
    <s v="100 IMD"/>
    <x v="15"/>
    <x v="15"/>
    <s v="193296"/>
    <s v="DAVID ROMO"/>
    <s v="200 IMP"/>
    <x v="72"/>
    <x v="72"/>
    <m/>
    <m/>
    <m/>
    <m/>
    <s v="097291"/>
    <s v="SECTEUR BLANC"/>
  </r>
  <r>
    <n v="97290"/>
    <n v="50100459"/>
    <x v="0"/>
    <s v="REGION GRAND OUEST"/>
    <x v="0"/>
    <s v="50100459"/>
    <s v="097290"/>
    <x v="1"/>
    <s v="E"/>
    <m/>
    <m/>
    <m/>
    <s v="SECTEUR BLANC"/>
    <m/>
    <m/>
    <m/>
    <m/>
    <m/>
    <m/>
    <m/>
    <d v="2024-12-01T00:00:00"/>
    <m/>
    <s v="05"/>
    <m/>
    <m/>
    <m/>
    <s v="453"/>
    <m/>
    <m/>
    <m/>
    <m/>
    <m/>
    <m/>
    <m/>
    <m/>
    <m/>
    <m/>
    <m/>
    <m/>
    <m/>
    <m/>
    <s v="MATHIEU CHEMIN"/>
    <s v="071590"/>
    <s v="REGION GRAND OUEST"/>
    <s v="192093"/>
    <s v="GUILLAUME LIOPE"/>
    <s v="100 IMD"/>
    <x v="15"/>
    <x v="15"/>
    <s v="193296"/>
    <s v="DAVID ROMO"/>
    <s v="200 IMP"/>
    <x v="72"/>
    <x v="72"/>
    <m/>
    <m/>
    <m/>
    <m/>
    <s v="097290"/>
    <s v="SECTEUR BLANC"/>
  </r>
  <r>
    <n v="97288"/>
    <n v="50100458"/>
    <x v="0"/>
    <s v="REGION GRAND OUEST"/>
    <x v="0"/>
    <s v="50100458"/>
    <s v="097288"/>
    <x v="1"/>
    <s v="E"/>
    <m/>
    <m/>
    <m/>
    <s v="SECTEUR BLANC"/>
    <m/>
    <m/>
    <m/>
    <m/>
    <m/>
    <m/>
    <m/>
    <d v="2024-11-01T00:00:00"/>
    <m/>
    <s v="05"/>
    <m/>
    <m/>
    <m/>
    <s v="455"/>
    <m/>
    <m/>
    <m/>
    <m/>
    <m/>
    <m/>
    <m/>
    <m/>
    <m/>
    <m/>
    <m/>
    <m/>
    <m/>
    <m/>
    <s v="MATHIEU CHEMIN"/>
    <s v="071590"/>
    <s v="REGION GRAND OUEST"/>
    <s v="192093"/>
    <s v="GUILLAUME LIOPE"/>
    <s v="100 IMD"/>
    <x v="15"/>
    <x v="15"/>
    <s v="302784"/>
    <s v="JULIEN CAPPON"/>
    <s v="200 IMP"/>
    <x v="18"/>
    <x v="18"/>
    <s v="160652"/>
    <s v="THIERRY PHILIPPON"/>
    <s v="440 CCT"/>
    <s v="HC"/>
    <s v="097288"/>
    <s v="SECTEUR BLANC"/>
  </r>
  <r>
    <n v="97286"/>
    <n v="50100457"/>
    <x v="0"/>
    <s v="REGION GRAND OUEST"/>
    <x v="0"/>
    <s v="50100457"/>
    <s v="097286"/>
    <x v="1"/>
    <s v="E"/>
    <m/>
    <m/>
    <m/>
    <s v="SECTEUR BLANC"/>
    <m/>
    <m/>
    <m/>
    <m/>
    <m/>
    <m/>
    <m/>
    <d v="2024-11-01T00:00:00"/>
    <m/>
    <s v="05"/>
    <m/>
    <m/>
    <m/>
    <s v="456"/>
    <m/>
    <m/>
    <m/>
    <m/>
    <m/>
    <m/>
    <m/>
    <m/>
    <m/>
    <m/>
    <m/>
    <m/>
    <m/>
    <m/>
    <s v="MATHIEU CHEMIN"/>
    <s v="071590"/>
    <s v="REGION GRAND OUEST"/>
    <s v="192093"/>
    <s v="GUILLAUME LIOPE"/>
    <s v="100 IMD"/>
    <x v="15"/>
    <x v="15"/>
    <s v="193296"/>
    <s v="DAVID ROMO"/>
    <s v="200 IMP"/>
    <x v="72"/>
    <x v="72"/>
    <s v="304533"/>
    <s v="GREGOIRE BERTRAND"/>
    <s v="441 CCTM"/>
    <s v="HC"/>
    <s v="097286"/>
    <s v="SECTEUR BLANC"/>
  </r>
  <r>
    <n v="97282"/>
    <n v="50100456"/>
    <x v="0"/>
    <s v="REGION GRAND OUEST"/>
    <x v="0"/>
    <s v="50100456"/>
    <s v="097282"/>
    <x v="1"/>
    <s v="E"/>
    <m/>
    <m/>
    <m/>
    <s v="SECTEUR BLANC"/>
    <m/>
    <m/>
    <m/>
    <m/>
    <m/>
    <m/>
    <m/>
    <d v="2024-11-01T00:00:00"/>
    <m/>
    <s v="05"/>
    <m/>
    <m/>
    <m/>
    <s v="405"/>
    <m/>
    <m/>
    <m/>
    <m/>
    <m/>
    <m/>
    <m/>
    <m/>
    <m/>
    <m/>
    <m/>
    <m/>
    <m/>
    <m/>
    <s v="MATHIEU CHEMIN"/>
    <s v="071590"/>
    <s v="REGION GRAND OUEST"/>
    <s v="192093"/>
    <s v="GUILLAUME LIOPE"/>
    <s v="100 IMD"/>
    <x v="15"/>
    <x v="15"/>
    <s v="302784"/>
    <s v="JULIEN CAPPON"/>
    <s v="200 IMP"/>
    <x v="18"/>
    <x v="18"/>
    <m/>
    <m/>
    <m/>
    <m/>
    <s v="097282"/>
    <s v="SECTEUR BLANC"/>
  </r>
  <r>
    <n v="97277"/>
    <n v="50100455"/>
    <x v="0"/>
    <s v="REGION GRAND OUEST"/>
    <x v="0"/>
    <s v="50100455"/>
    <s v="097277"/>
    <x v="1"/>
    <s v="E"/>
    <m/>
    <m/>
    <m/>
    <s v="SECTEUR BLANC"/>
    <m/>
    <m/>
    <m/>
    <m/>
    <m/>
    <m/>
    <m/>
    <d v="2024-10-01T00:00:00"/>
    <m/>
    <s v="05"/>
    <m/>
    <m/>
    <m/>
    <s v="322"/>
    <m/>
    <m/>
    <m/>
    <m/>
    <m/>
    <m/>
    <m/>
    <m/>
    <m/>
    <m/>
    <m/>
    <m/>
    <m/>
    <m/>
    <s v="MATHIEU CHEMIN"/>
    <s v="071590"/>
    <s v="REGION GRAND OUEST"/>
    <s v="300602"/>
    <s v="MARYAN HARY"/>
    <s v="100 IMD"/>
    <x v="5"/>
    <x v="5"/>
    <s v="305671"/>
    <s v="OLIVIER BARON"/>
    <s v="200 IMP"/>
    <x v="50"/>
    <x v="50"/>
    <s v="305437"/>
    <s v="OPHELIE CORMON"/>
    <s v="440 CCT"/>
    <s v="HC"/>
    <s v="097277"/>
    <s v="SECTEUR BLANC"/>
  </r>
  <r>
    <n v="97275"/>
    <n v="50100454"/>
    <x v="0"/>
    <s v="REGION GRAND OUEST"/>
    <x v="0"/>
    <s v="50100454"/>
    <s v="097275"/>
    <x v="1"/>
    <s v="E"/>
    <m/>
    <m/>
    <m/>
    <s v="SECTEUR BLANC"/>
    <m/>
    <m/>
    <m/>
    <m/>
    <m/>
    <m/>
    <m/>
    <d v="2024-10-01T00:00:00"/>
    <m/>
    <s v="05"/>
    <m/>
    <m/>
    <m/>
    <s v="325"/>
    <m/>
    <m/>
    <m/>
    <m/>
    <m/>
    <m/>
    <m/>
    <m/>
    <m/>
    <m/>
    <m/>
    <m/>
    <m/>
    <m/>
    <s v="MATHIEU CHEMIN"/>
    <s v="071590"/>
    <s v="REGION GRAND OUEST"/>
    <s v="300602"/>
    <s v="MARYAN HARY"/>
    <s v="100 IMD"/>
    <x v="5"/>
    <x v="5"/>
    <s v="305671"/>
    <s v="OLIVIER BARON"/>
    <s v="200 IMP"/>
    <x v="50"/>
    <x v="50"/>
    <m/>
    <m/>
    <m/>
    <m/>
    <s v="097275"/>
    <s v="SECTEUR BLANC"/>
  </r>
  <r>
    <n v="97272"/>
    <n v="50100453"/>
    <x v="0"/>
    <s v="REGION GRAND OUEST"/>
    <x v="0"/>
    <s v="50100453"/>
    <s v="097272"/>
    <x v="1"/>
    <s v="E"/>
    <m/>
    <m/>
    <m/>
    <s v="SECTEUR BLANC"/>
    <m/>
    <m/>
    <m/>
    <m/>
    <m/>
    <m/>
    <m/>
    <d v="2024-10-01T00:00:00"/>
    <m/>
    <s v="05"/>
    <m/>
    <m/>
    <m/>
    <s v="324"/>
    <m/>
    <m/>
    <m/>
    <m/>
    <m/>
    <m/>
    <m/>
    <m/>
    <m/>
    <m/>
    <m/>
    <m/>
    <m/>
    <m/>
    <s v="MATHIEU CHEMIN"/>
    <s v="071590"/>
    <s v="REGION GRAND OUEST"/>
    <s v="300602"/>
    <s v="MARYAN HARY"/>
    <s v="100 IMD"/>
    <x v="5"/>
    <x v="5"/>
    <s v="305671"/>
    <s v="OLIVIER BARON"/>
    <s v="200 IMP"/>
    <x v="50"/>
    <x v="50"/>
    <m/>
    <m/>
    <m/>
    <m/>
    <s v="097272"/>
    <s v="SECTEUR BLANC"/>
  </r>
  <r>
    <n v="97262"/>
    <n v="50100452"/>
    <x v="0"/>
    <s v="REGION GRAND OUEST"/>
    <x v="0"/>
    <s v="50100452"/>
    <s v="097262"/>
    <x v="1"/>
    <s v="E"/>
    <m/>
    <m/>
    <m/>
    <s v="SECTEUR BLANC"/>
    <m/>
    <m/>
    <m/>
    <m/>
    <m/>
    <m/>
    <m/>
    <d v="2024-10-01T00:00:00"/>
    <m/>
    <s v="05"/>
    <m/>
    <m/>
    <m/>
    <s v="364"/>
    <m/>
    <m/>
    <m/>
    <m/>
    <m/>
    <m/>
    <m/>
    <m/>
    <m/>
    <m/>
    <m/>
    <m/>
    <m/>
    <m/>
    <s v="MATHIEU CHEMIN"/>
    <s v="071590"/>
    <s v="REGION GRAND OUEST"/>
    <s v="300602"/>
    <s v="MARYAN HARY"/>
    <s v="100 IMD"/>
    <x v="5"/>
    <x v="5"/>
    <s v="305671"/>
    <s v="OLIVIER BARON"/>
    <s v="200 IMP"/>
    <x v="50"/>
    <x v="50"/>
    <m/>
    <m/>
    <m/>
    <m/>
    <s v="097262"/>
    <s v="SECTEUR BLANC"/>
  </r>
  <r>
    <n v="97258"/>
    <n v="50100451"/>
    <x v="0"/>
    <s v="REGION GRAND OUEST"/>
    <x v="0"/>
    <s v="50100451"/>
    <s v="097258"/>
    <x v="1"/>
    <s v="E"/>
    <m/>
    <m/>
    <m/>
    <s v="SECTEUR BLANC"/>
    <m/>
    <m/>
    <m/>
    <m/>
    <m/>
    <m/>
    <m/>
    <d v="2024-12-01T00:00:00"/>
    <m/>
    <s v="05"/>
    <m/>
    <m/>
    <m/>
    <s v="363"/>
    <m/>
    <m/>
    <m/>
    <m/>
    <m/>
    <m/>
    <m/>
    <m/>
    <m/>
    <m/>
    <m/>
    <m/>
    <m/>
    <m/>
    <s v="MATHIEU CHEMIN"/>
    <s v="071590"/>
    <s v="REGION GRAND OUEST"/>
    <s v="300602"/>
    <s v="MARYAN HARY"/>
    <s v="100 IMD"/>
    <x v="5"/>
    <x v="5"/>
    <s v="305671"/>
    <s v="OLIVIER BARON"/>
    <s v="200 IMP"/>
    <x v="50"/>
    <x v="50"/>
    <m/>
    <m/>
    <m/>
    <m/>
    <s v="097258"/>
    <s v="SECTEUR BLANC"/>
  </r>
  <r>
    <n v="97254"/>
    <n v="50100450"/>
    <x v="0"/>
    <s v="REGION GRAND OUEST"/>
    <x v="0"/>
    <s v="50100450"/>
    <s v="097254"/>
    <x v="1"/>
    <s v="E"/>
    <m/>
    <m/>
    <m/>
    <s v="SECTEUR BLANC"/>
    <m/>
    <m/>
    <m/>
    <m/>
    <m/>
    <m/>
    <m/>
    <d v="2024-10-01T00:00:00"/>
    <m/>
    <s v="05"/>
    <m/>
    <m/>
    <m/>
    <s v="343"/>
    <m/>
    <m/>
    <m/>
    <m/>
    <m/>
    <m/>
    <m/>
    <m/>
    <m/>
    <m/>
    <m/>
    <m/>
    <m/>
    <m/>
    <s v="MATHIEU CHEMIN"/>
    <s v="071590"/>
    <s v="REGION GRAND OUEST"/>
    <s v="300602"/>
    <s v="MARYAN HARY"/>
    <s v="100 IMD"/>
    <x v="5"/>
    <x v="5"/>
    <s v="306028"/>
    <s v="THOMAS BROCA"/>
    <s v="200 IMP"/>
    <x v="95"/>
    <x v="95"/>
    <s v="304876"/>
    <s v="JENNIFER MOREAU"/>
    <s v="440 CCT"/>
    <s v="HC"/>
    <s v="097254"/>
    <s v="SECTEUR BLANC"/>
  </r>
  <r>
    <n v="97227"/>
    <n v="50100449"/>
    <x v="0"/>
    <s v="REGION GRAND OUEST"/>
    <x v="0"/>
    <s v="50100449"/>
    <s v="097227"/>
    <x v="1"/>
    <s v="E"/>
    <m/>
    <m/>
    <m/>
    <s v="SECTEUR BLANC"/>
    <m/>
    <m/>
    <m/>
    <m/>
    <m/>
    <m/>
    <m/>
    <d v="2024-11-01T00:00:00"/>
    <m/>
    <s v="05"/>
    <m/>
    <m/>
    <m/>
    <s v="760"/>
    <m/>
    <m/>
    <m/>
    <m/>
    <m/>
    <m/>
    <m/>
    <m/>
    <m/>
    <m/>
    <m/>
    <m/>
    <m/>
    <m/>
    <s v="MATHIEU CHEMIN"/>
    <s v="071590"/>
    <s v="REGION GRAND OUEST"/>
    <s v="192093"/>
    <s v="GUILLAUME LIOPE"/>
    <s v="100 IMD"/>
    <x v="15"/>
    <x v="15"/>
    <s v="305495"/>
    <s v="SEVERINE COUDERT"/>
    <s v="200 IMP"/>
    <x v="56"/>
    <x v="56"/>
    <m/>
    <m/>
    <m/>
    <m/>
    <s v="097227"/>
    <s v="SECTEUR BLANC"/>
  </r>
  <r>
    <n v="97218"/>
    <n v="50100448"/>
    <x v="0"/>
    <s v="REGION GRAND OUEST"/>
    <x v="0"/>
    <s v="50100448"/>
    <s v="097218"/>
    <x v="1"/>
    <s v="E"/>
    <m/>
    <m/>
    <m/>
    <s v="SECTEUR BLANC"/>
    <m/>
    <m/>
    <m/>
    <m/>
    <m/>
    <m/>
    <m/>
    <d v="2024-11-01T00:00:00"/>
    <m/>
    <s v="05"/>
    <m/>
    <m/>
    <m/>
    <s v="768"/>
    <m/>
    <m/>
    <m/>
    <m/>
    <m/>
    <m/>
    <m/>
    <m/>
    <m/>
    <m/>
    <m/>
    <m/>
    <m/>
    <m/>
    <s v="MATHIEU CHEMIN"/>
    <s v="071590"/>
    <s v="REGION GRAND OUEST"/>
    <s v="192093"/>
    <s v="GUILLAUME LIOPE"/>
    <s v="100 IMD"/>
    <x v="15"/>
    <x v="15"/>
    <s v="305495"/>
    <s v="SEVERINE COUDERT"/>
    <s v="200 IMP"/>
    <x v="56"/>
    <x v="56"/>
    <m/>
    <m/>
    <m/>
    <m/>
    <s v="097218"/>
    <s v="SECTEUR BLANC"/>
  </r>
  <r>
    <n v="97201"/>
    <n v="50100447"/>
    <x v="0"/>
    <s v="REGION CENTRE EST"/>
    <x v="0"/>
    <s v="50100447"/>
    <s v="097201"/>
    <x v="1"/>
    <s v="E"/>
    <m/>
    <m/>
    <m/>
    <s v="SECTEUR BLANC"/>
    <m/>
    <m/>
    <m/>
    <m/>
    <m/>
    <m/>
    <m/>
    <d v="2024-12-01T00:00:00"/>
    <m/>
    <s v="05"/>
    <m/>
    <m/>
    <m/>
    <s v="309"/>
    <m/>
    <m/>
    <m/>
    <m/>
    <m/>
    <m/>
    <m/>
    <m/>
    <m/>
    <m/>
    <m/>
    <m/>
    <m/>
    <m/>
    <s v="JEROME CARPANETTO"/>
    <s v="900582"/>
    <s v="REGION CENTRE EST"/>
    <m/>
    <m/>
    <m/>
    <x v="7"/>
    <x v="7"/>
    <s v="305060"/>
    <s v="ALEXIS RODRIGUES"/>
    <s v="200 IMP"/>
    <x v="109"/>
    <x v="109"/>
    <m/>
    <m/>
    <m/>
    <m/>
    <s v="097201"/>
    <s v="SECTEUR BLANC"/>
  </r>
  <r>
    <n v="97198"/>
    <n v="50100446"/>
    <x v="0"/>
    <s v="REGION GRAND SUD"/>
    <x v="0"/>
    <s v="50100446"/>
    <s v="097198"/>
    <x v="1"/>
    <s v="E"/>
    <m/>
    <m/>
    <m/>
    <s v="SECTEUR BLANC"/>
    <m/>
    <m/>
    <m/>
    <m/>
    <m/>
    <m/>
    <m/>
    <d v="2024-07-01T00:00:00"/>
    <m/>
    <s v="05"/>
    <m/>
    <m/>
    <m/>
    <s v="308"/>
    <m/>
    <m/>
    <m/>
    <m/>
    <m/>
    <m/>
    <m/>
    <m/>
    <m/>
    <m/>
    <m/>
    <m/>
    <m/>
    <m/>
    <s v="FREDERIC MESTRE"/>
    <s v="071251"/>
    <s v="REGION GRAND SUD"/>
    <s v="193087"/>
    <s v="NICOLAS LEVEQUE"/>
    <s v="100 IMD"/>
    <x v="16"/>
    <x v="16"/>
    <s v="305596"/>
    <s v="SOLENE ANIN"/>
    <s v="200 IMP"/>
    <x v="22"/>
    <x v="22"/>
    <m/>
    <m/>
    <m/>
    <m/>
    <s v="097198"/>
    <s v="SECTEUR BLANC"/>
  </r>
  <r>
    <n v="97196"/>
    <n v="50100445"/>
    <x v="0"/>
    <s v="REGION GRAND SUD"/>
    <x v="0"/>
    <s v="50100445"/>
    <s v="097196"/>
    <x v="1"/>
    <s v="E"/>
    <m/>
    <m/>
    <m/>
    <s v="SECTEUR BLANC"/>
    <m/>
    <m/>
    <m/>
    <m/>
    <m/>
    <m/>
    <m/>
    <d v="2024-07-01T00:00:00"/>
    <m/>
    <s v="05"/>
    <m/>
    <m/>
    <m/>
    <s v="307"/>
    <m/>
    <m/>
    <m/>
    <m/>
    <m/>
    <m/>
    <m/>
    <m/>
    <m/>
    <m/>
    <m/>
    <m/>
    <m/>
    <m/>
    <s v="FREDERIC MESTRE"/>
    <s v="071251"/>
    <s v="REGION GRAND SUD"/>
    <s v="193087"/>
    <s v="NICOLAS LEVEQUE"/>
    <s v="100 IMD"/>
    <x v="16"/>
    <x v="16"/>
    <s v="305596"/>
    <s v="SOLENE ANIN"/>
    <s v="200 IMP"/>
    <x v="22"/>
    <x v="22"/>
    <s v="156298"/>
    <s v="PATRICK TOSONI"/>
    <s v="370 CC.E"/>
    <s v="HC"/>
    <s v="097196"/>
    <s v="SECTEUR BLANC"/>
  </r>
  <r>
    <n v="97194"/>
    <n v="50100444"/>
    <x v="0"/>
    <s v="REGION GRAND SUD"/>
    <x v="0"/>
    <s v="50100444"/>
    <s v="097194"/>
    <x v="1"/>
    <s v="E"/>
    <m/>
    <m/>
    <m/>
    <s v="SECTEUR BLANC"/>
    <m/>
    <m/>
    <m/>
    <m/>
    <m/>
    <m/>
    <m/>
    <d v="2024-07-01T00:00:00"/>
    <m/>
    <s v="05"/>
    <m/>
    <m/>
    <m/>
    <s v="306"/>
    <m/>
    <m/>
    <m/>
    <m/>
    <m/>
    <m/>
    <m/>
    <m/>
    <m/>
    <m/>
    <m/>
    <m/>
    <m/>
    <m/>
    <s v="FREDERIC MESTRE"/>
    <s v="071251"/>
    <s v="REGION GRAND SUD"/>
    <s v="193087"/>
    <s v="NICOLAS LEVEQUE"/>
    <s v="100 IMD"/>
    <x v="16"/>
    <x v="16"/>
    <s v="305596"/>
    <s v="SOLENE ANIN"/>
    <s v="200 IMP"/>
    <x v="22"/>
    <x v="22"/>
    <m/>
    <m/>
    <m/>
    <m/>
    <s v="097194"/>
    <s v="SECTEUR BLANC"/>
  </r>
  <r>
    <n v="97189"/>
    <n v="50100443"/>
    <x v="0"/>
    <s v="REGION GRAND SUD"/>
    <x v="0"/>
    <s v="50100443"/>
    <s v="097189"/>
    <x v="1"/>
    <s v="E"/>
    <m/>
    <m/>
    <m/>
    <s v="SECTEUR BLANC"/>
    <m/>
    <m/>
    <m/>
    <m/>
    <m/>
    <m/>
    <m/>
    <d v="2024-07-01T00:00:00"/>
    <m/>
    <s v="05"/>
    <m/>
    <m/>
    <m/>
    <s v="305"/>
    <m/>
    <m/>
    <m/>
    <m/>
    <m/>
    <m/>
    <m/>
    <m/>
    <m/>
    <m/>
    <m/>
    <m/>
    <m/>
    <m/>
    <s v="FREDERIC MESTRE"/>
    <s v="071251"/>
    <s v="REGION GRAND SUD"/>
    <s v="193087"/>
    <s v="NICOLAS LEVEQUE"/>
    <s v="100 IMD"/>
    <x v="16"/>
    <x v="16"/>
    <s v="305596"/>
    <s v="SOLENE ANIN"/>
    <s v="200 IMP"/>
    <x v="22"/>
    <x v="22"/>
    <m/>
    <m/>
    <m/>
    <m/>
    <s v="097189"/>
    <s v="SECTEUR BLANC"/>
  </r>
  <r>
    <n v="97185"/>
    <n v="50100442"/>
    <x v="0"/>
    <s v="REGION GRAND SUD"/>
    <x v="0"/>
    <s v="50100442"/>
    <s v="097185"/>
    <x v="1"/>
    <s v="E"/>
    <m/>
    <m/>
    <m/>
    <s v="SECTEUR BLANC"/>
    <m/>
    <m/>
    <m/>
    <m/>
    <m/>
    <m/>
    <m/>
    <d v="2024-07-01T00:00:00"/>
    <m/>
    <s v="05"/>
    <m/>
    <m/>
    <m/>
    <s v="304"/>
    <m/>
    <m/>
    <m/>
    <m/>
    <m/>
    <m/>
    <m/>
    <m/>
    <m/>
    <m/>
    <m/>
    <m/>
    <m/>
    <m/>
    <s v="FREDERIC MESTRE"/>
    <s v="071251"/>
    <s v="REGION GRAND SUD"/>
    <s v="193087"/>
    <s v="NICOLAS LEVEQUE"/>
    <s v="100 IMD"/>
    <x v="16"/>
    <x v="16"/>
    <s v="300625"/>
    <s v="JOHANN CLEMENT"/>
    <s v="200 IMP"/>
    <x v="111"/>
    <x v="111"/>
    <m/>
    <m/>
    <m/>
    <m/>
    <s v="097185"/>
    <s v="SECTEUR BLANC"/>
  </r>
  <r>
    <n v="97184"/>
    <n v="50100441"/>
    <x v="0"/>
    <s v="REGION GRAND SUD"/>
    <x v="0"/>
    <s v="50100441"/>
    <s v="097184"/>
    <x v="1"/>
    <s v="E"/>
    <m/>
    <m/>
    <m/>
    <s v="SECTEUR BLANC"/>
    <m/>
    <m/>
    <m/>
    <m/>
    <m/>
    <m/>
    <m/>
    <d v="2024-07-01T00:00:00"/>
    <m/>
    <s v="05"/>
    <m/>
    <m/>
    <m/>
    <s v="303"/>
    <m/>
    <m/>
    <m/>
    <m/>
    <m/>
    <m/>
    <m/>
    <m/>
    <m/>
    <m/>
    <m/>
    <m/>
    <m/>
    <m/>
    <s v="FREDERIC MESTRE"/>
    <s v="071251"/>
    <s v="REGION GRAND SUD"/>
    <s v="193087"/>
    <s v="NICOLAS LEVEQUE"/>
    <s v="100 IMD"/>
    <x v="16"/>
    <x v="16"/>
    <s v="167187"/>
    <s v="CHRISTOPHE FOUILLOUSE"/>
    <s v="200 IMP"/>
    <x v="25"/>
    <x v="25"/>
    <s v="305614"/>
    <s v="MARIE ANTUNES"/>
    <s v="445 CCA"/>
    <s v="HC"/>
    <s v="097184"/>
    <s v="SECTEUR BLANC"/>
  </r>
  <r>
    <n v="97183"/>
    <n v="50100440"/>
    <x v="0"/>
    <s v="REGION GRAND SUD"/>
    <x v="0"/>
    <s v="50100440"/>
    <s v="097183"/>
    <x v="1"/>
    <s v="E"/>
    <m/>
    <m/>
    <m/>
    <s v="SECTEUR BLANC"/>
    <m/>
    <m/>
    <m/>
    <m/>
    <m/>
    <m/>
    <m/>
    <d v="2024-07-01T00:00:00"/>
    <m/>
    <s v="05"/>
    <m/>
    <m/>
    <m/>
    <s v="302"/>
    <m/>
    <m/>
    <m/>
    <m/>
    <m/>
    <m/>
    <m/>
    <m/>
    <m/>
    <m/>
    <m/>
    <m/>
    <m/>
    <m/>
    <s v="FREDERIC MESTRE"/>
    <s v="071251"/>
    <s v="REGION GRAND SUD"/>
    <s v="193087"/>
    <s v="NICOLAS LEVEQUE"/>
    <s v="100 IMD"/>
    <x v="16"/>
    <x v="16"/>
    <s v="167187"/>
    <s v="CHRISTOPHE FOUILLOUSE"/>
    <s v="200 IMP"/>
    <x v="25"/>
    <x v="25"/>
    <m/>
    <m/>
    <m/>
    <m/>
    <s v="097183"/>
    <s v="SECTEUR BLANC"/>
  </r>
  <r>
    <n v="97182"/>
    <n v="50100439"/>
    <x v="0"/>
    <s v="REGION GRAND SUD"/>
    <x v="0"/>
    <s v="50100439"/>
    <s v="097182"/>
    <x v="1"/>
    <s v="E"/>
    <m/>
    <m/>
    <m/>
    <s v="SECTEUR BLANC"/>
    <m/>
    <m/>
    <m/>
    <m/>
    <m/>
    <m/>
    <m/>
    <d v="2024-07-01T00:00:00"/>
    <m/>
    <s v="05"/>
    <m/>
    <m/>
    <m/>
    <s v="301"/>
    <m/>
    <m/>
    <m/>
    <m/>
    <m/>
    <m/>
    <m/>
    <m/>
    <m/>
    <m/>
    <m/>
    <m/>
    <m/>
    <m/>
    <s v="FREDERIC MESTRE"/>
    <s v="071251"/>
    <s v="REGION GRAND SUD"/>
    <s v="193087"/>
    <s v="NICOLAS LEVEQUE"/>
    <s v="100 IMD"/>
    <x v="16"/>
    <x v="16"/>
    <s v="167187"/>
    <s v="CHRISTOPHE FOUILLOUSE"/>
    <s v="200 IMP"/>
    <x v="25"/>
    <x v="25"/>
    <s v="303792"/>
    <s v="SEBASTIEN NOGUER"/>
    <s v="440 CCT"/>
    <s v="HC"/>
    <s v="097182"/>
    <s v="SECTEUR BLANC"/>
  </r>
  <r>
    <n v="97180"/>
    <n v="50100438"/>
    <x v="0"/>
    <s v="REGION GRAND SUD"/>
    <x v="0"/>
    <s v="50100438"/>
    <s v="097180"/>
    <x v="1"/>
    <s v="E"/>
    <m/>
    <m/>
    <m/>
    <s v="SECTEUR BLANC"/>
    <m/>
    <m/>
    <m/>
    <m/>
    <m/>
    <m/>
    <m/>
    <d v="2024-07-01T00:00:00"/>
    <m/>
    <s v="05"/>
    <m/>
    <m/>
    <m/>
    <s v="300"/>
    <m/>
    <m/>
    <m/>
    <m/>
    <m/>
    <m/>
    <m/>
    <m/>
    <m/>
    <m/>
    <m/>
    <m/>
    <m/>
    <m/>
    <s v="FREDERIC MESTRE"/>
    <s v="071251"/>
    <s v="REGION GRAND SUD"/>
    <s v="193087"/>
    <s v="NICOLAS LEVEQUE"/>
    <s v="100 IMD"/>
    <x v="16"/>
    <x v="16"/>
    <s v="167187"/>
    <s v="CHRISTOPHE FOUILLOUSE"/>
    <s v="200 IMP"/>
    <x v="25"/>
    <x v="25"/>
    <s v="188356"/>
    <s v="SEBASTIEN CHAPEL"/>
    <s v="386 IE"/>
    <s v="HC"/>
    <s v="097180"/>
    <s v="SECTEUR BLANC"/>
  </r>
  <r>
    <n v="97179"/>
    <n v="50100437"/>
    <x v="0"/>
    <s v="REGION GRAND SUD"/>
    <x v="0"/>
    <s v="50100437"/>
    <s v="097179"/>
    <x v="1"/>
    <s v="E"/>
    <m/>
    <m/>
    <m/>
    <s v="SECTEUR BLANC"/>
    <m/>
    <m/>
    <m/>
    <m/>
    <m/>
    <m/>
    <m/>
    <d v="2024-09-27T00:00:00"/>
    <m/>
    <s v="05"/>
    <m/>
    <m/>
    <m/>
    <s v="299"/>
    <m/>
    <m/>
    <m/>
    <m/>
    <m/>
    <m/>
    <m/>
    <m/>
    <m/>
    <m/>
    <m/>
    <m/>
    <m/>
    <m/>
    <s v="FREDERIC MESTRE"/>
    <s v="071251"/>
    <s v="REGION GRAND SUD"/>
    <s v="193087"/>
    <s v="NICOLAS LEVEQUE"/>
    <s v="100 IMD"/>
    <x v="16"/>
    <x v="16"/>
    <s v="305596"/>
    <s v="SOLENE ANIN"/>
    <s v="200 IMP"/>
    <x v="22"/>
    <x v="22"/>
    <m/>
    <m/>
    <m/>
    <m/>
    <s v="097179"/>
    <s v="SECTEUR BLANC"/>
  </r>
  <r>
    <n v="97178"/>
    <n v="50100436"/>
    <x v="0"/>
    <s v="REGION GRAND SUD"/>
    <x v="0"/>
    <s v="50100436"/>
    <s v="097178"/>
    <x v="1"/>
    <s v="E"/>
    <m/>
    <m/>
    <m/>
    <s v="SECTEUR BLANC"/>
    <m/>
    <m/>
    <m/>
    <m/>
    <m/>
    <m/>
    <m/>
    <d v="2024-07-01T00:00:00"/>
    <m/>
    <s v="05"/>
    <m/>
    <m/>
    <m/>
    <s v="298"/>
    <m/>
    <m/>
    <m/>
    <m/>
    <m/>
    <m/>
    <m/>
    <m/>
    <m/>
    <m/>
    <m/>
    <m/>
    <m/>
    <m/>
    <s v="FREDERIC MESTRE"/>
    <s v="071251"/>
    <s v="REGION GRAND SUD"/>
    <s v="193087"/>
    <s v="NICOLAS LEVEQUE"/>
    <s v="100 IMD"/>
    <x v="16"/>
    <x v="16"/>
    <s v="305409"/>
    <s v="SAMIA CONDELLO"/>
    <s v="200 IMP"/>
    <x v="101"/>
    <x v="101"/>
    <m/>
    <m/>
    <m/>
    <m/>
    <s v="097178"/>
    <s v="SECTEUR BLANC"/>
  </r>
  <r>
    <n v="97154"/>
    <n v="50100435"/>
    <x v="0"/>
    <s v="REGION CENTRE EST"/>
    <x v="0"/>
    <s v="50100435"/>
    <s v="097154"/>
    <x v="1"/>
    <s v="E"/>
    <m/>
    <m/>
    <m/>
    <s v="SECTEUR BLANC"/>
    <m/>
    <m/>
    <m/>
    <m/>
    <m/>
    <m/>
    <m/>
    <d v="2024-12-01T00:00:00"/>
    <m/>
    <s v="05"/>
    <m/>
    <m/>
    <m/>
    <s v="297"/>
    <m/>
    <m/>
    <m/>
    <m/>
    <m/>
    <m/>
    <m/>
    <m/>
    <m/>
    <m/>
    <m/>
    <m/>
    <m/>
    <m/>
    <s v="JEROME CARPANETTO"/>
    <s v="900582"/>
    <s v="REGION CENTRE EST"/>
    <s v="304393"/>
    <s v="NICOLAS THIALLET"/>
    <s v="100 IMD"/>
    <x v="36"/>
    <x v="36"/>
    <s v="304557"/>
    <s v="BENJAMIN PINGUET"/>
    <s v="200 IMP"/>
    <x v="64"/>
    <x v="64"/>
    <m/>
    <m/>
    <m/>
    <m/>
    <s v="097154"/>
    <s v="SECTEUR BLANC"/>
  </r>
  <r>
    <n v="97139"/>
    <n v="50100434"/>
    <x v="0"/>
    <s v="REGION GRAND SUD"/>
    <x v="0"/>
    <s v="50100434"/>
    <s v="097139"/>
    <x v="1"/>
    <s v="E"/>
    <m/>
    <m/>
    <m/>
    <s v="SECTEUR BLANC"/>
    <m/>
    <m/>
    <m/>
    <m/>
    <m/>
    <m/>
    <m/>
    <d v="2024-10-01T00:00:00"/>
    <m/>
    <s v="05"/>
    <m/>
    <m/>
    <m/>
    <s v="296"/>
    <m/>
    <m/>
    <m/>
    <m/>
    <m/>
    <m/>
    <m/>
    <m/>
    <m/>
    <m/>
    <m/>
    <m/>
    <m/>
    <m/>
    <s v="FREDERIC MESTRE"/>
    <s v="071251"/>
    <s v="REGION GRAND SUD"/>
    <s v="193087"/>
    <s v="NICOLAS LEVEQUE"/>
    <s v="100 IMD"/>
    <x v="16"/>
    <x v="16"/>
    <s v="167187"/>
    <s v="CHRISTOPHE FOUILLOUSE"/>
    <s v="200 IMP"/>
    <x v="25"/>
    <x v="25"/>
    <s v="306391"/>
    <s v="ANTHONY GIGNOUX"/>
    <s v="445 CCA"/>
    <s v="HC"/>
    <s v="097139"/>
    <s v="SECTEUR BLANC"/>
  </r>
  <r>
    <n v="97136"/>
    <n v="50100433"/>
    <x v="0"/>
    <s v="REGION GRAND SUD"/>
    <x v="0"/>
    <s v="50100433"/>
    <s v="097136"/>
    <x v="1"/>
    <s v="E"/>
    <m/>
    <m/>
    <m/>
    <s v="SECTEUR BLANC"/>
    <m/>
    <m/>
    <m/>
    <m/>
    <m/>
    <m/>
    <m/>
    <d v="2024-10-01T00:00:00"/>
    <m/>
    <s v="05"/>
    <m/>
    <m/>
    <m/>
    <s v="295"/>
    <m/>
    <m/>
    <m/>
    <m/>
    <m/>
    <m/>
    <m/>
    <m/>
    <m/>
    <m/>
    <m/>
    <m/>
    <m/>
    <m/>
    <s v="FREDERIC MESTRE"/>
    <s v="071251"/>
    <s v="REGION GRAND SUD"/>
    <s v="193087"/>
    <s v="NICOLAS LEVEQUE"/>
    <s v="100 IMD"/>
    <x v="16"/>
    <x v="16"/>
    <s v="167187"/>
    <s v="CHRISTOPHE FOUILLOUSE"/>
    <s v="200 IMP"/>
    <x v="25"/>
    <x v="25"/>
    <s v="306389"/>
    <s v="FABIEN ROLLAND"/>
    <s v="445 CCA"/>
    <s v="HC"/>
    <s v="097136"/>
    <s v="SECTEUR BLANC"/>
  </r>
  <r>
    <n v="97131"/>
    <n v="50100432"/>
    <x v="0"/>
    <s v="REGION CENTRE EST"/>
    <x v="0"/>
    <s v="50100432"/>
    <s v="097131"/>
    <x v="1"/>
    <s v="E"/>
    <m/>
    <m/>
    <m/>
    <s v="SECTEUR BLANC"/>
    <m/>
    <m/>
    <m/>
    <m/>
    <m/>
    <m/>
    <m/>
    <d v="2024-12-01T00:00:00"/>
    <m/>
    <s v="05"/>
    <m/>
    <m/>
    <m/>
    <s v="294"/>
    <m/>
    <m/>
    <m/>
    <m/>
    <m/>
    <m/>
    <m/>
    <m/>
    <m/>
    <m/>
    <m/>
    <m/>
    <m/>
    <m/>
    <s v="JEROME CARPANETTO"/>
    <s v="900582"/>
    <s v="REGION CENTRE EST"/>
    <s v="304393"/>
    <s v="NICOLAS THIALLET"/>
    <s v="100 IMD"/>
    <x v="36"/>
    <x v="36"/>
    <s v="303850"/>
    <s v="GAETAN BOISSON"/>
    <s v="200 IMP"/>
    <x v="81"/>
    <x v="81"/>
    <m/>
    <m/>
    <m/>
    <m/>
    <s v="097131"/>
    <s v="SECTEUR BLANC"/>
  </r>
  <r>
    <n v="97129"/>
    <n v="50100431"/>
    <x v="0"/>
    <s v="REGION GRAND SUD"/>
    <x v="0"/>
    <s v="50100431"/>
    <s v="097129"/>
    <x v="1"/>
    <s v="E"/>
    <m/>
    <m/>
    <m/>
    <s v="SECTEUR BLANC"/>
    <m/>
    <m/>
    <m/>
    <m/>
    <m/>
    <m/>
    <m/>
    <d v="2024-07-01T00:00:00"/>
    <m/>
    <s v="05"/>
    <m/>
    <m/>
    <m/>
    <s v="293"/>
    <m/>
    <m/>
    <m/>
    <m/>
    <m/>
    <m/>
    <m/>
    <m/>
    <m/>
    <m/>
    <m/>
    <m/>
    <m/>
    <m/>
    <s v="FREDERIC MESTRE"/>
    <s v="071251"/>
    <s v="REGION GRAND SUD"/>
    <s v="193087"/>
    <s v="NICOLAS LEVEQUE"/>
    <s v="100 IMD"/>
    <x v="16"/>
    <x v="16"/>
    <s v="167187"/>
    <s v="CHRISTOPHE FOUILLOUSE"/>
    <s v="200 IMP"/>
    <x v="25"/>
    <x v="25"/>
    <s v="303306"/>
    <s v="REMY FOREST"/>
    <s v="441 CCTM"/>
    <s v="HC"/>
    <s v="097129"/>
    <s v="SECTEUR BLANC"/>
  </r>
  <r>
    <n v="97125"/>
    <n v="50100430"/>
    <x v="0"/>
    <s v="REGION CENTRE EST"/>
    <x v="0"/>
    <s v="50100430"/>
    <s v="097125"/>
    <x v="1"/>
    <s v="E"/>
    <m/>
    <m/>
    <m/>
    <s v="SECTEUR BLANC"/>
    <m/>
    <m/>
    <m/>
    <m/>
    <m/>
    <m/>
    <m/>
    <d v="2024-12-01T00:00:00"/>
    <m/>
    <s v="05"/>
    <m/>
    <m/>
    <m/>
    <s v="292"/>
    <m/>
    <m/>
    <m/>
    <m/>
    <m/>
    <m/>
    <m/>
    <m/>
    <m/>
    <m/>
    <m/>
    <m/>
    <m/>
    <m/>
    <s v="JEROME CARPANETTO"/>
    <s v="900582"/>
    <s v="REGION CENTRE EST"/>
    <s v="304393"/>
    <s v="NICOLAS THIALLET"/>
    <s v="100 IMD"/>
    <x v="36"/>
    <x v="36"/>
    <s v="303850"/>
    <s v="GAETAN BOISSON"/>
    <s v="200 IMP"/>
    <x v="81"/>
    <x v="81"/>
    <s v="303904"/>
    <s v="VIRGINIE THEVENET"/>
    <s v="371 CCM.E"/>
    <s v="HC"/>
    <s v="097125"/>
    <s v="SECTEUR BLANC"/>
  </r>
  <r>
    <n v="97123"/>
    <n v="50100429"/>
    <x v="0"/>
    <s v="REGION CENTRE EST"/>
    <x v="0"/>
    <s v="50100429"/>
    <s v="097123"/>
    <x v="1"/>
    <s v="E"/>
    <m/>
    <m/>
    <m/>
    <s v="SECTEUR BLANC"/>
    <m/>
    <m/>
    <m/>
    <m/>
    <m/>
    <m/>
    <m/>
    <d v="2024-12-01T00:00:00"/>
    <m/>
    <s v="05"/>
    <m/>
    <m/>
    <m/>
    <s v="290"/>
    <m/>
    <m/>
    <m/>
    <m/>
    <m/>
    <m/>
    <m/>
    <m/>
    <m/>
    <m/>
    <m/>
    <m/>
    <m/>
    <m/>
    <s v="JEROME CARPANETTO"/>
    <s v="900582"/>
    <s v="REGION CENTRE EST"/>
    <s v="304393"/>
    <s v="NICOLAS THIALLET"/>
    <s v="100 IMD"/>
    <x v="36"/>
    <x v="36"/>
    <s v="303850"/>
    <s v="GAETAN BOISSON"/>
    <s v="200 IMP"/>
    <x v="81"/>
    <x v="81"/>
    <m/>
    <m/>
    <m/>
    <m/>
    <s v="097123"/>
    <s v="SECTEUR BLANC"/>
  </r>
  <r>
    <n v="97115"/>
    <n v="50100428"/>
    <x v="0"/>
    <s v="REGION GRAND SUD"/>
    <x v="0"/>
    <s v="50100428"/>
    <s v="097115"/>
    <x v="1"/>
    <s v="E"/>
    <m/>
    <m/>
    <m/>
    <s v="SECTEUR BLANC"/>
    <m/>
    <m/>
    <m/>
    <m/>
    <m/>
    <m/>
    <m/>
    <d v="2024-09-01T00:00:00"/>
    <m/>
    <s v="05"/>
    <m/>
    <m/>
    <m/>
    <s v="288"/>
    <m/>
    <m/>
    <m/>
    <m/>
    <m/>
    <m/>
    <m/>
    <m/>
    <m/>
    <m/>
    <m/>
    <m/>
    <m/>
    <m/>
    <s v="FREDERIC MESTRE"/>
    <s v="071251"/>
    <s v="REGION GRAND SUD"/>
    <s v="305131"/>
    <s v="BAPTISTE CHIKLI"/>
    <s v="100 IMD"/>
    <x v="12"/>
    <x v="12"/>
    <s v="304601"/>
    <s v="ALEXANDRE GAUCHE"/>
    <s v="200 IMP"/>
    <x v="112"/>
    <x v="112"/>
    <s v="306192"/>
    <s v="KAREN JEAMPIERRE"/>
    <s v="445 CCA"/>
    <s v="HC"/>
    <s v="097115"/>
    <s v="SECTEUR BLANC"/>
  </r>
  <r>
    <n v="97114"/>
    <n v="50100427"/>
    <x v="0"/>
    <s v="REGION GRAND SUD"/>
    <x v="0"/>
    <s v="50100427"/>
    <s v="097114"/>
    <x v="1"/>
    <s v="E"/>
    <m/>
    <m/>
    <m/>
    <s v="SECTEUR BLANC"/>
    <m/>
    <m/>
    <m/>
    <m/>
    <m/>
    <m/>
    <m/>
    <d v="2024-07-01T00:00:00"/>
    <m/>
    <s v="05"/>
    <m/>
    <m/>
    <m/>
    <s v="286"/>
    <m/>
    <m/>
    <m/>
    <m/>
    <m/>
    <m/>
    <m/>
    <m/>
    <m/>
    <m/>
    <m/>
    <m/>
    <m/>
    <m/>
    <s v="FREDERIC MESTRE"/>
    <s v="071251"/>
    <s v="REGION GRAND SUD"/>
    <s v="305131"/>
    <s v="BAPTISTE CHIKLI"/>
    <s v="100 IMD"/>
    <x v="12"/>
    <x v="12"/>
    <s v="304601"/>
    <s v="ALEXANDRE GAUCHE"/>
    <s v="200 IMP"/>
    <x v="112"/>
    <x v="112"/>
    <s v="304221"/>
    <s v="WILLIAM PULCINA"/>
    <s v="391 CCEIM"/>
    <s v="HC"/>
    <s v="097114"/>
    <s v="SECTEUR BLANC"/>
  </r>
  <r>
    <n v="97106"/>
    <n v="50100426"/>
    <x v="0"/>
    <s v="REGION GRAND SUD"/>
    <x v="0"/>
    <s v="50100426"/>
    <s v="097106"/>
    <x v="1"/>
    <s v="E"/>
    <m/>
    <m/>
    <m/>
    <s v="SECTEUR BLANC"/>
    <m/>
    <m/>
    <m/>
    <m/>
    <m/>
    <m/>
    <m/>
    <d v="2024-07-01T00:00:00"/>
    <m/>
    <s v="05"/>
    <m/>
    <m/>
    <m/>
    <s v="285"/>
    <m/>
    <m/>
    <m/>
    <m/>
    <m/>
    <m/>
    <m/>
    <m/>
    <m/>
    <m/>
    <m/>
    <m/>
    <m/>
    <m/>
    <s v="FREDERIC MESTRE"/>
    <s v="071251"/>
    <s v="REGION GRAND SUD"/>
    <s v="305131"/>
    <s v="BAPTISTE CHIKLI"/>
    <s v="100 IMD"/>
    <x v="12"/>
    <x v="12"/>
    <s v="303885"/>
    <s v="STEPHANE VIRET"/>
    <s v="200 IMP"/>
    <x v="66"/>
    <x v="66"/>
    <s v="305598"/>
    <s v="SUZANNE CHAPPEZ"/>
    <s v="440 CCT"/>
    <s v="HC"/>
    <s v="097106"/>
    <s v="SECTEUR BLANC"/>
  </r>
  <r>
    <n v="97105"/>
    <n v="50100425"/>
    <x v="0"/>
    <s v="REGION GRAND SUD"/>
    <x v="0"/>
    <s v="50100425"/>
    <s v="097105"/>
    <x v="1"/>
    <s v="E"/>
    <m/>
    <m/>
    <m/>
    <s v="SECTEUR BLANC"/>
    <m/>
    <m/>
    <m/>
    <m/>
    <m/>
    <m/>
    <m/>
    <d v="2024-09-26T00:00:00"/>
    <m/>
    <s v="05"/>
    <m/>
    <m/>
    <m/>
    <s v="284"/>
    <m/>
    <m/>
    <m/>
    <m/>
    <m/>
    <m/>
    <m/>
    <m/>
    <m/>
    <m/>
    <m/>
    <m/>
    <m/>
    <m/>
    <s v="FREDERIC MESTRE"/>
    <s v="071251"/>
    <s v="REGION GRAND SUD"/>
    <s v="305131"/>
    <s v="BAPTISTE CHIKLI"/>
    <s v="100 IMD"/>
    <x v="12"/>
    <x v="12"/>
    <s v="303885"/>
    <s v="STEPHANE VIRET"/>
    <s v="200 IMP"/>
    <x v="66"/>
    <x v="66"/>
    <m/>
    <m/>
    <m/>
    <m/>
    <s v="097105"/>
    <s v="SECTEUR BLANC"/>
  </r>
  <r>
    <n v="97097"/>
    <n v="50100424"/>
    <x v="0"/>
    <s v="REGION GRAND SUD"/>
    <x v="0"/>
    <s v="50100424"/>
    <s v="097097"/>
    <x v="1"/>
    <s v="E"/>
    <m/>
    <m/>
    <m/>
    <s v="SECTEUR BLANC"/>
    <m/>
    <m/>
    <m/>
    <m/>
    <m/>
    <m/>
    <m/>
    <d v="2024-07-01T00:00:00"/>
    <m/>
    <s v="05"/>
    <m/>
    <m/>
    <m/>
    <s v="283"/>
    <m/>
    <m/>
    <m/>
    <m/>
    <m/>
    <m/>
    <m/>
    <m/>
    <m/>
    <m/>
    <m/>
    <m/>
    <m/>
    <m/>
    <s v="FREDERIC MESTRE"/>
    <s v="071251"/>
    <s v="REGION GRAND SUD"/>
    <s v="305131"/>
    <s v="BAPTISTE CHIKLI"/>
    <s v="100 IMD"/>
    <x v="12"/>
    <x v="12"/>
    <s v="304601"/>
    <s v="ALEXANDRE GAUCHE"/>
    <s v="200 IMP"/>
    <x v="112"/>
    <x v="112"/>
    <s v="305629"/>
    <s v="ROBIN GALL"/>
    <s v="440 CCT"/>
    <s v="HC"/>
    <s v="097097"/>
    <s v="SECTEUR BLANC"/>
  </r>
  <r>
    <n v="97096"/>
    <n v="50100423"/>
    <x v="0"/>
    <s v="REGION GRAND SUD"/>
    <x v="0"/>
    <s v="50100423"/>
    <s v="097096"/>
    <x v="1"/>
    <s v="E"/>
    <m/>
    <m/>
    <m/>
    <s v="SECTEUR BLANC"/>
    <m/>
    <m/>
    <m/>
    <m/>
    <m/>
    <m/>
    <m/>
    <d v="2024-07-01T00:00:00"/>
    <m/>
    <s v="05"/>
    <m/>
    <m/>
    <m/>
    <s v="282"/>
    <m/>
    <m/>
    <m/>
    <m/>
    <m/>
    <m/>
    <m/>
    <m/>
    <m/>
    <m/>
    <m/>
    <m/>
    <m/>
    <m/>
    <s v="FREDERIC MESTRE"/>
    <s v="071251"/>
    <s v="REGION GRAND SUD"/>
    <s v="305131"/>
    <s v="BAPTISTE CHIKLI"/>
    <s v="100 IMD"/>
    <x v="12"/>
    <x v="12"/>
    <s v="304601"/>
    <s v="ALEXANDRE GAUCHE"/>
    <s v="200 IMP"/>
    <x v="112"/>
    <x v="112"/>
    <s v="306032"/>
    <s v="JIMMY VIGOUREUX"/>
    <s v="440 CCT"/>
    <s v="HC"/>
    <s v="097096"/>
    <s v="SECTEUR BLANC"/>
  </r>
  <r>
    <n v="97090"/>
    <n v="50100422"/>
    <x v="0"/>
    <s v="REGION GRAND SUD"/>
    <x v="0"/>
    <s v="50100422"/>
    <s v="097090"/>
    <x v="1"/>
    <s v="E"/>
    <m/>
    <m/>
    <m/>
    <s v="SECTEUR BLANC"/>
    <m/>
    <m/>
    <m/>
    <m/>
    <m/>
    <m/>
    <m/>
    <d v="2024-09-01T00:00:00"/>
    <m/>
    <s v="05"/>
    <m/>
    <m/>
    <m/>
    <s v="281"/>
    <m/>
    <m/>
    <m/>
    <m/>
    <m/>
    <m/>
    <m/>
    <m/>
    <m/>
    <m/>
    <m/>
    <m/>
    <m/>
    <m/>
    <s v="FREDERIC MESTRE"/>
    <s v="071251"/>
    <s v="REGION GRAND SUD"/>
    <s v="305131"/>
    <s v="BAPTISTE CHIKLI"/>
    <s v="100 IMD"/>
    <x v="12"/>
    <x v="12"/>
    <s v="303885"/>
    <s v="STEPHANE VIRET"/>
    <s v="200 IMP"/>
    <x v="66"/>
    <x v="66"/>
    <m/>
    <m/>
    <m/>
    <m/>
    <s v="097090"/>
    <s v="SECTEUR BLANC"/>
  </r>
  <r>
    <n v="97083"/>
    <n v="50100421"/>
    <x v="0"/>
    <s v="REGION CENTRE EST"/>
    <x v="0"/>
    <s v="50100421"/>
    <s v="097083"/>
    <x v="1"/>
    <s v="E"/>
    <m/>
    <m/>
    <m/>
    <s v="SECTEUR BLANC"/>
    <m/>
    <m/>
    <m/>
    <m/>
    <m/>
    <m/>
    <m/>
    <d v="2024-12-01T00:00:00"/>
    <m/>
    <s v="05"/>
    <m/>
    <m/>
    <m/>
    <s v="280"/>
    <m/>
    <m/>
    <m/>
    <m/>
    <m/>
    <m/>
    <m/>
    <m/>
    <m/>
    <m/>
    <m/>
    <m/>
    <m/>
    <m/>
    <s v="JEROME CARPANETTO"/>
    <s v="900582"/>
    <s v="REGION CENTRE EST"/>
    <s v="304393"/>
    <s v="NICOLAS THIALLET"/>
    <s v="100 IMD"/>
    <x v="36"/>
    <x v="36"/>
    <s v="304557"/>
    <s v="BENJAMIN PINGUET"/>
    <s v="200 IMP"/>
    <x v="64"/>
    <x v="64"/>
    <m/>
    <m/>
    <m/>
    <m/>
    <s v="097083"/>
    <s v="SECTEUR BLANC"/>
  </r>
  <r>
    <n v="97082"/>
    <n v="50100420"/>
    <x v="0"/>
    <s v="REGION CENTRE EST"/>
    <x v="0"/>
    <s v="50100420"/>
    <s v="097082"/>
    <x v="1"/>
    <s v="E"/>
    <m/>
    <m/>
    <m/>
    <s v="SECTEUR BLANC"/>
    <m/>
    <m/>
    <m/>
    <m/>
    <m/>
    <m/>
    <m/>
    <d v="2024-12-01T00:00:00"/>
    <m/>
    <s v="05"/>
    <m/>
    <m/>
    <m/>
    <s v="279"/>
    <m/>
    <m/>
    <m/>
    <m/>
    <m/>
    <m/>
    <m/>
    <m/>
    <m/>
    <m/>
    <m/>
    <m/>
    <m/>
    <m/>
    <s v="JEROME CARPANETTO"/>
    <s v="900582"/>
    <s v="REGION CENTRE EST"/>
    <s v="304393"/>
    <s v="NICOLAS THIALLET"/>
    <s v="100 IMD"/>
    <x v="36"/>
    <x v="36"/>
    <s v="304557"/>
    <s v="BENJAMIN PINGUET"/>
    <s v="200 IMP"/>
    <x v="64"/>
    <x v="64"/>
    <m/>
    <m/>
    <m/>
    <m/>
    <s v="097082"/>
    <s v="SECTEUR BLANC"/>
  </r>
  <r>
    <n v="97080"/>
    <n v="50100419"/>
    <x v="0"/>
    <s v="REGION CENTRE EST"/>
    <x v="0"/>
    <s v="50100419"/>
    <s v="097080"/>
    <x v="1"/>
    <s v="E"/>
    <m/>
    <m/>
    <m/>
    <s v="SECTEUR BLANC"/>
    <m/>
    <m/>
    <m/>
    <m/>
    <m/>
    <m/>
    <m/>
    <d v="2024-12-01T00:00:00"/>
    <m/>
    <s v="05"/>
    <m/>
    <m/>
    <m/>
    <s v="278"/>
    <m/>
    <m/>
    <m/>
    <m/>
    <m/>
    <m/>
    <m/>
    <m/>
    <m/>
    <m/>
    <m/>
    <m/>
    <m/>
    <m/>
    <s v="JEROME CARPANETTO"/>
    <s v="900582"/>
    <s v="REGION CENTRE EST"/>
    <s v="304393"/>
    <s v="NICOLAS THIALLET"/>
    <s v="100 IMD"/>
    <x v="36"/>
    <x v="36"/>
    <s v="304557"/>
    <s v="BENJAMIN PINGUET"/>
    <s v="200 IMP"/>
    <x v="64"/>
    <x v="64"/>
    <m/>
    <m/>
    <m/>
    <m/>
    <s v="097080"/>
    <s v="SECTEUR BLANC"/>
  </r>
  <r>
    <n v="97076"/>
    <n v="50100418"/>
    <x v="0"/>
    <s v="REGION CENTRE EST"/>
    <x v="0"/>
    <s v="50100418"/>
    <s v="097076"/>
    <x v="1"/>
    <s v="E"/>
    <m/>
    <m/>
    <m/>
    <s v="SECTEUR BLANC"/>
    <m/>
    <m/>
    <m/>
    <m/>
    <m/>
    <m/>
    <m/>
    <d v="2024-12-01T00:00:00"/>
    <m/>
    <s v="05"/>
    <m/>
    <m/>
    <m/>
    <s v="277"/>
    <m/>
    <m/>
    <m/>
    <m/>
    <m/>
    <m/>
    <m/>
    <m/>
    <m/>
    <m/>
    <m/>
    <m/>
    <m/>
    <m/>
    <s v="JEROME CARPANETTO"/>
    <s v="900582"/>
    <s v="REGION CENTRE EST"/>
    <s v="304393"/>
    <s v="NICOLAS THIALLET"/>
    <s v="100 IMD"/>
    <x v="36"/>
    <x v="36"/>
    <s v="305158"/>
    <s v="MARION PHILIBERT"/>
    <s v="310 CMA"/>
    <x v="155"/>
    <x v="151"/>
    <m/>
    <m/>
    <m/>
    <m/>
    <s v="097076"/>
    <s v="SECTEUR BLANC"/>
  </r>
  <r>
    <n v="97075"/>
    <n v="50100417"/>
    <x v="0"/>
    <s v="REGION CENTRE EST"/>
    <x v="0"/>
    <s v="50100417"/>
    <s v="097075"/>
    <x v="1"/>
    <s v="E"/>
    <m/>
    <m/>
    <m/>
    <s v="SECTEUR BLANC"/>
    <m/>
    <m/>
    <m/>
    <m/>
    <m/>
    <m/>
    <m/>
    <d v="2024-12-01T00:00:00"/>
    <m/>
    <s v="05"/>
    <m/>
    <m/>
    <m/>
    <s v="276"/>
    <m/>
    <m/>
    <m/>
    <m/>
    <m/>
    <m/>
    <m/>
    <m/>
    <m/>
    <m/>
    <m/>
    <m/>
    <m/>
    <m/>
    <s v="JEROME CARPANETTO"/>
    <s v="900582"/>
    <s v="REGION CENTRE EST"/>
    <s v="304393"/>
    <s v="NICOLAS THIALLET"/>
    <s v="100 IMD"/>
    <x v="36"/>
    <x v="36"/>
    <s v="305158"/>
    <s v="MARION PHILIBERT"/>
    <s v="310 CMA"/>
    <x v="155"/>
    <x v="151"/>
    <m/>
    <m/>
    <m/>
    <m/>
    <s v="097075"/>
    <s v="SECTEUR BLANC"/>
  </r>
  <r>
    <n v="97074"/>
    <n v="50100416"/>
    <x v="0"/>
    <s v="REGION CENTRE EST"/>
    <x v="0"/>
    <s v="50100416"/>
    <s v="097074"/>
    <x v="1"/>
    <s v="E"/>
    <m/>
    <m/>
    <m/>
    <s v="SECTEUR BLANC"/>
    <m/>
    <m/>
    <m/>
    <m/>
    <m/>
    <m/>
    <m/>
    <d v="2024-12-01T00:00:00"/>
    <m/>
    <s v="05"/>
    <m/>
    <m/>
    <m/>
    <s v="275"/>
    <m/>
    <m/>
    <m/>
    <m/>
    <m/>
    <m/>
    <m/>
    <m/>
    <m/>
    <m/>
    <m/>
    <m/>
    <m/>
    <m/>
    <s v="JEROME CARPANETTO"/>
    <s v="900582"/>
    <s v="REGION CENTRE EST"/>
    <s v="304393"/>
    <s v="NICOLAS THIALLET"/>
    <s v="100 IMD"/>
    <x v="36"/>
    <x v="36"/>
    <s v="305158"/>
    <s v="MARION PHILIBERT"/>
    <s v="310 CMA"/>
    <x v="155"/>
    <x v="151"/>
    <s v="181251"/>
    <s v="OLIVIER RONZON"/>
    <s v="386 IE"/>
    <s v="HC"/>
    <s v="097074"/>
    <s v="SECTEUR BLANC"/>
  </r>
  <r>
    <n v="97070"/>
    <n v="50100414"/>
    <x v="0"/>
    <s v="REGION CENTRE EST"/>
    <x v="0"/>
    <s v="50100414"/>
    <s v="097070"/>
    <x v="1"/>
    <s v="E"/>
    <m/>
    <m/>
    <m/>
    <s v="SECTEUR BLANC"/>
    <m/>
    <m/>
    <m/>
    <m/>
    <m/>
    <m/>
    <m/>
    <d v="2024-12-01T00:00:00"/>
    <m/>
    <s v="05"/>
    <m/>
    <m/>
    <m/>
    <s v="274"/>
    <m/>
    <m/>
    <m/>
    <m/>
    <m/>
    <m/>
    <m/>
    <m/>
    <m/>
    <m/>
    <m/>
    <m/>
    <m/>
    <m/>
    <s v="JEROME CARPANETTO"/>
    <s v="900582"/>
    <s v="REGION CENTRE EST"/>
    <s v="304393"/>
    <s v="NICOLAS THIALLET"/>
    <s v="100 IMD"/>
    <x v="36"/>
    <x v="36"/>
    <s v="305158"/>
    <s v="MARION PHILIBERT"/>
    <s v="310 CMA"/>
    <x v="155"/>
    <x v="151"/>
    <m/>
    <m/>
    <m/>
    <m/>
    <s v="097070"/>
    <s v="SECTEUR BLANC"/>
  </r>
  <r>
    <n v="97068"/>
    <n v="50100412"/>
    <x v="0"/>
    <s v="REGION CENTRE EST"/>
    <x v="0"/>
    <s v="50100412"/>
    <s v="097068"/>
    <x v="1"/>
    <s v="E"/>
    <m/>
    <m/>
    <m/>
    <s v="SECTEUR BLANC"/>
    <m/>
    <m/>
    <m/>
    <m/>
    <m/>
    <m/>
    <m/>
    <d v="2024-12-01T00:00:00"/>
    <m/>
    <s v="05"/>
    <m/>
    <m/>
    <m/>
    <s v="273"/>
    <m/>
    <m/>
    <m/>
    <m/>
    <m/>
    <m/>
    <m/>
    <m/>
    <m/>
    <m/>
    <m/>
    <m/>
    <m/>
    <m/>
    <s v="JEROME CARPANETTO"/>
    <s v="900582"/>
    <s v="REGION CENTRE EST"/>
    <s v="304393"/>
    <s v="NICOLAS THIALLET"/>
    <s v="100 IMD"/>
    <x v="36"/>
    <x v="36"/>
    <s v="305158"/>
    <s v="MARION PHILIBERT"/>
    <s v="310 CMA"/>
    <x v="155"/>
    <x v="151"/>
    <m/>
    <m/>
    <m/>
    <m/>
    <s v="097068"/>
    <s v="SECTEUR BLANC"/>
  </r>
  <r>
    <n v="97067"/>
    <n v="50100411"/>
    <x v="0"/>
    <s v="REGION CENTRE EST"/>
    <x v="0"/>
    <s v="50100411"/>
    <s v="097067"/>
    <x v="1"/>
    <s v="E"/>
    <m/>
    <m/>
    <m/>
    <s v="SECTEUR BLANC"/>
    <m/>
    <m/>
    <m/>
    <m/>
    <m/>
    <m/>
    <m/>
    <d v="2024-12-01T00:00:00"/>
    <m/>
    <s v="05"/>
    <m/>
    <m/>
    <m/>
    <s v="272"/>
    <m/>
    <m/>
    <m/>
    <m/>
    <m/>
    <m/>
    <m/>
    <m/>
    <m/>
    <m/>
    <m/>
    <m/>
    <m/>
    <m/>
    <s v="JEROME CARPANETTO"/>
    <s v="900582"/>
    <s v="REGION CENTRE EST"/>
    <s v="304393"/>
    <s v="NICOLAS THIALLET"/>
    <s v="100 IMD"/>
    <x v="36"/>
    <x v="36"/>
    <s v="303850"/>
    <s v="GAETAN BOISSON"/>
    <s v="200 IMP"/>
    <x v="81"/>
    <x v="81"/>
    <s v="305915"/>
    <s v="CHARLOTTE SARROSTE"/>
    <s v="440 CCT"/>
    <s v="HC"/>
    <s v="097067"/>
    <s v="SECTEUR BLANC"/>
  </r>
  <r>
    <n v="97061"/>
    <n v="50100410"/>
    <x v="0"/>
    <s v="REGION CENTRE EST"/>
    <x v="0"/>
    <s v="50100410"/>
    <s v="097061"/>
    <x v="1"/>
    <s v="E"/>
    <m/>
    <m/>
    <m/>
    <s v="SECTEUR BLANC"/>
    <m/>
    <m/>
    <m/>
    <m/>
    <m/>
    <m/>
    <m/>
    <d v="2024-12-01T00:00:00"/>
    <m/>
    <s v="05"/>
    <m/>
    <m/>
    <m/>
    <s v="271"/>
    <m/>
    <m/>
    <m/>
    <m/>
    <m/>
    <m/>
    <m/>
    <m/>
    <m/>
    <m/>
    <m/>
    <m/>
    <m/>
    <m/>
    <s v="JEROME CARPANETTO"/>
    <s v="900582"/>
    <s v="REGION CENTRE EST"/>
    <s v="304393"/>
    <s v="NICOLAS THIALLET"/>
    <s v="100 IMD"/>
    <x v="36"/>
    <x v="36"/>
    <s v="305158"/>
    <s v="MARION PHILIBERT"/>
    <s v="310 CMA"/>
    <x v="155"/>
    <x v="151"/>
    <m/>
    <m/>
    <m/>
    <m/>
    <s v="097061"/>
    <s v="SECTEUR BLANC"/>
  </r>
  <r>
    <n v="97057"/>
    <n v="50100409"/>
    <x v="0"/>
    <s v="REGION GRAND SUD"/>
    <x v="0"/>
    <s v="50100409"/>
    <s v="097057"/>
    <x v="1"/>
    <s v="E"/>
    <m/>
    <m/>
    <m/>
    <s v="SECTEUR BLANC"/>
    <m/>
    <m/>
    <m/>
    <m/>
    <m/>
    <m/>
    <m/>
    <d v="2024-07-01T00:00:00"/>
    <m/>
    <s v="05"/>
    <m/>
    <m/>
    <m/>
    <s v="270"/>
    <m/>
    <m/>
    <m/>
    <m/>
    <m/>
    <m/>
    <m/>
    <m/>
    <m/>
    <m/>
    <m/>
    <m/>
    <m/>
    <m/>
    <s v="FREDERIC MESTRE"/>
    <s v="071251"/>
    <s v="REGION GRAND SUD"/>
    <s v="193087"/>
    <s v="NICOLAS LEVEQUE"/>
    <s v="100 IMD"/>
    <x v="16"/>
    <x v="16"/>
    <s v="305409"/>
    <s v="SAMIA CONDELLO"/>
    <s v="200 IMP"/>
    <x v="101"/>
    <x v="101"/>
    <s v="305972"/>
    <s v="ANTOINE CAMACHO"/>
    <s v="440 CCT"/>
    <s v="HC"/>
    <s v="097057"/>
    <s v="SECTEUR BLANC"/>
  </r>
  <r>
    <n v="97055"/>
    <n v="50100408"/>
    <x v="0"/>
    <s v="REGION GRAND SUD"/>
    <x v="0"/>
    <s v="50100408"/>
    <s v="097055"/>
    <x v="1"/>
    <s v="E"/>
    <m/>
    <m/>
    <m/>
    <s v="SECTEUR BLANC"/>
    <m/>
    <m/>
    <m/>
    <m/>
    <m/>
    <m/>
    <m/>
    <d v="2024-07-01T00:00:00"/>
    <m/>
    <s v="05"/>
    <m/>
    <m/>
    <m/>
    <s v="269"/>
    <m/>
    <m/>
    <m/>
    <m/>
    <m/>
    <m/>
    <m/>
    <m/>
    <m/>
    <m/>
    <m/>
    <m/>
    <m/>
    <m/>
    <s v="FREDERIC MESTRE"/>
    <s v="071251"/>
    <s v="REGION GRAND SUD"/>
    <s v="193087"/>
    <s v="NICOLAS LEVEQUE"/>
    <s v="100 IMD"/>
    <x v="16"/>
    <x v="16"/>
    <s v="300625"/>
    <s v="JOHANN CLEMENT"/>
    <s v="200 IMP"/>
    <x v="111"/>
    <x v="111"/>
    <s v="305153"/>
    <s v="CYRIL RUARD"/>
    <s v="440 CCT"/>
    <s v="HC"/>
    <s v="097055"/>
    <s v="SECTEUR BLANC"/>
  </r>
  <r>
    <n v="97052"/>
    <n v="50100407"/>
    <x v="0"/>
    <s v="REGION GRAND SUD"/>
    <x v="0"/>
    <s v="50100407"/>
    <s v="097052"/>
    <x v="1"/>
    <s v="E"/>
    <m/>
    <m/>
    <m/>
    <s v="SECTEUR BLANC"/>
    <m/>
    <m/>
    <m/>
    <m/>
    <m/>
    <m/>
    <m/>
    <d v="2024-07-01T00:00:00"/>
    <m/>
    <s v="05"/>
    <m/>
    <m/>
    <m/>
    <s v="268"/>
    <m/>
    <m/>
    <m/>
    <m/>
    <m/>
    <m/>
    <m/>
    <m/>
    <m/>
    <m/>
    <m/>
    <m/>
    <m/>
    <m/>
    <s v="FREDERIC MESTRE"/>
    <s v="071251"/>
    <s v="REGION GRAND SUD"/>
    <s v="193087"/>
    <s v="NICOLAS LEVEQUE"/>
    <s v="100 IMD"/>
    <x v="16"/>
    <x v="16"/>
    <s v="305409"/>
    <s v="SAMIA CONDELLO"/>
    <s v="200 IMP"/>
    <x v="101"/>
    <x v="101"/>
    <s v="304351"/>
    <s v="LAETITIA CONVERTINI"/>
    <s v="440 CCT"/>
    <s v="HC"/>
    <s v="097052"/>
    <s v="SECTEUR BLANC"/>
  </r>
  <r>
    <n v="97047"/>
    <n v="50100406"/>
    <x v="0"/>
    <s v="REGION GRAND SUD"/>
    <x v="0"/>
    <s v="50100406"/>
    <s v="097047"/>
    <x v="1"/>
    <s v="E"/>
    <m/>
    <m/>
    <m/>
    <s v="SECTEUR BLANC"/>
    <m/>
    <m/>
    <m/>
    <m/>
    <m/>
    <m/>
    <m/>
    <d v="2024-07-01T00:00:00"/>
    <m/>
    <s v="05"/>
    <m/>
    <m/>
    <m/>
    <s v="267"/>
    <m/>
    <m/>
    <m/>
    <m/>
    <m/>
    <m/>
    <m/>
    <m/>
    <m/>
    <m/>
    <m/>
    <m/>
    <m/>
    <m/>
    <s v="FREDERIC MESTRE"/>
    <s v="071251"/>
    <s v="REGION GRAND SUD"/>
    <s v="193087"/>
    <s v="NICOLAS LEVEQUE"/>
    <s v="100 IMD"/>
    <x v="16"/>
    <x v="16"/>
    <s v="305409"/>
    <s v="SAMIA CONDELLO"/>
    <s v="200 IMP"/>
    <x v="101"/>
    <x v="101"/>
    <s v="305775"/>
    <s v="OKAN YILDIRIM"/>
    <s v="440 CCT"/>
    <s v="HC"/>
    <s v="097047"/>
    <s v="SECTEUR BLANC"/>
  </r>
  <r>
    <n v="97045"/>
    <n v="50100405"/>
    <x v="0"/>
    <s v="REGION GRAND SUD"/>
    <x v="0"/>
    <s v="50100405"/>
    <s v="097045"/>
    <x v="1"/>
    <s v="E"/>
    <m/>
    <m/>
    <m/>
    <s v="SECTEUR BLANC"/>
    <m/>
    <m/>
    <m/>
    <m/>
    <m/>
    <m/>
    <m/>
    <d v="2024-12-01T00:00:00"/>
    <m/>
    <s v="05"/>
    <m/>
    <m/>
    <m/>
    <s v="266"/>
    <m/>
    <m/>
    <m/>
    <m/>
    <m/>
    <m/>
    <m/>
    <m/>
    <m/>
    <m/>
    <m/>
    <m/>
    <m/>
    <m/>
    <s v="FREDERIC MESTRE"/>
    <s v="071251"/>
    <s v="REGION GRAND SUD"/>
    <s v="193087"/>
    <s v="NICOLAS LEVEQUE"/>
    <s v="100 IMD"/>
    <x v="16"/>
    <x v="16"/>
    <s v="300625"/>
    <s v="JOHANN CLEMENT"/>
    <s v="200 IMP"/>
    <x v="111"/>
    <x v="111"/>
    <s v="306510"/>
    <s v="CYRIL LACHAIZE"/>
    <s v="445 CCA"/>
    <s v="HC"/>
    <s v="097045"/>
    <s v="SECTEUR BLANC"/>
  </r>
  <r>
    <n v="97044"/>
    <n v="50100404"/>
    <x v="0"/>
    <s v="REGION GRAND SUD"/>
    <x v="0"/>
    <s v="50100404"/>
    <s v="097044"/>
    <x v="1"/>
    <s v="E"/>
    <m/>
    <m/>
    <m/>
    <s v="SECTEUR BLANC"/>
    <m/>
    <m/>
    <m/>
    <m/>
    <m/>
    <m/>
    <m/>
    <d v="2024-07-01T00:00:00"/>
    <m/>
    <s v="05"/>
    <m/>
    <m/>
    <m/>
    <s v="265"/>
    <m/>
    <m/>
    <m/>
    <m/>
    <m/>
    <m/>
    <m/>
    <m/>
    <m/>
    <m/>
    <m/>
    <m/>
    <m/>
    <m/>
    <s v="FREDERIC MESTRE"/>
    <s v="071251"/>
    <s v="REGION GRAND SUD"/>
    <s v="193087"/>
    <s v="NICOLAS LEVEQUE"/>
    <s v="100 IMD"/>
    <x v="16"/>
    <x v="16"/>
    <s v="305409"/>
    <s v="SAMIA CONDELLO"/>
    <s v="200 IMP"/>
    <x v="101"/>
    <x v="101"/>
    <s v="183604"/>
    <s v="PHILIPPE FOUILLOUSE"/>
    <s v="386 IE"/>
    <s v="HC"/>
    <s v="097044"/>
    <s v="SECTEUR BLANC"/>
  </r>
  <r>
    <n v="97034"/>
    <n v="50100403"/>
    <x v="0"/>
    <s v="REGION GRAND SUD"/>
    <x v="0"/>
    <s v="50100403"/>
    <s v="097034"/>
    <x v="1"/>
    <s v="E"/>
    <m/>
    <m/>
    <m/>
    <s v="SECTEUR BLANC"/>
    <m/>
    <m/>
    <m/>
    <m/>
    <m/>
    <m/>
    <m/>
    <d v="2024-07-01T00:00:00"/>
    <m/>
    <s v="05"/>
    <m/>
    <m/>
    <m/>
    <s v="936"/>
    <m/>
    <m/>
    <m/>
    <m/>
    <m/>
    <m/>
    <m/>
    <m/>
    <m/>
    <m/>
    <m/>
    <m/>
    <m/>
    <m/>
    <s v="FREDERIC MESTRE"/>
    <s v="071251"/>
    <s v="REGION GRAND SUD"/>
    <s v="186531"/>
    <s v="CHRISTOPHE CLEMENT"/>
    <s v="100 IMD"/>
    <x v="11"/>
    <x v="11"/>
    <m/>
    <m/>
    <m/>
    <x v="13"/>
    <x v="13"/>
    <m/>
    <m/>
    <m/>
    <m/>
    <s v="097034"/>
    <s v="SECTEUR BLANC"/>
  </r>
  <r>
    <n v="97028"/>
    <n v="50100402"/>
    <x v="0"/>
    <s v="REGION GRAND SUD"/>
    <x v="0"/>
    <s v="50100402"/>
    <s v="097028"/>
    <x v="1"/>
    <s v="E"/>
    <m/>
    <m/>
    <m/>
    <s v="SECTEUR BLANC"/>
    <m/>
    <m/>
    <m/>
    <m/>
    <m/>
    <m/>
    <m/>
    <d v="2024-07-01T00:00:00"/>
    <m/>
    <s v="05"/>
    <m/>
    <m/>
    <m/>
    <s v="926"/>
    <m/>
    <m/>
    <m/>
    <m/>
    <m/>
    <m/>
    <m/>
    <m/>
    <m/>
    <m/>
    <m/>
    <m/>
    <m/>
    <m/>
    <s v="FREDERIC MESTRE"/>
    <s v="071251"/>
    <s v="REGION GRAND SUD"/>
    <s v="186531"/>
    <s v="CHRISTOPHE CLEMENT"/>
    <s v="100 IMD"/>
    <x v="11"/>
    <x v="11"/>
    <s v="186792"/>
    <s v="FABRICE GUILLAMET"/>
    <s v="200 IMP"/>
    <x v="28"/>
    <x v="28"/>
    <s v="305371"/>
    <s v="DYLANN MASSONNAT"/>
    <s v="440 CCT"/>
    <s v="HC"/>
    <s v="097028"/>
    <s v="SECTEUR BLANC"/>
  </r>
  <r>
    <n v="97027"/>
    <n v="50100401"/>
    <x v="0"/>
    <s v="REGION GRAND SUD"/>
    <x v="0"/>
    <s v="50100401"/>
    <s v="097027"/>
    <x v="1"/>
    <s v="E"/>
    <m/>
    <m/>
    <m/>
    <s v="SECTEUR BLANC"/>
    <m/>
    <m/>
    <m/>
    <m/>
    <m/>
    <m/>
    <m/>
    <d v="2024-07-01T00:00:00"/>
    <m/>
    <s v="05"/>
    <m/>
    <m/>
    <m/>
    <s v="925"/>
    <m/>
    <m/>
    <m/>
    <m/>
    <m/>
    <m/>
    <m/>
    <m/>
    <m/>
    <m/>
    <m/>
    <m/>
    <m/>
    <m/>
    <s v="FREDERIC MESTRE"/>
    <s v="071251"/>
    <s v="REGION GRAND SUD"/>
    <s v="186531"/>
    <s v="CHRISTOPHE CLEMENT"/>
    <s v="100 IMD"/>
    <x v="11"/>
    <x v="11"/>
    <s v="186792"/>
    <s v="FABRICE GUILLAMET"/>
    <s v="200 IMP"/>
    <x v="28"/>
    <x v="28"/>
    <s v="304772"/>
    <s v="NICOLAS DUMONTIER"/>
    <s v="440 CCT"/>
    <s v="HC"/>
    <s v="097027"/>
    <s v="SECTEUR BLANC"/>
  </r>
  <r>
    <n v="97026"/>
    <n v="50100400"/>
    <x v="0"/>
    <s v="REGION GRAND SUD"/>
    <x v="0"/>
    <s v="50100400"/>
    <s v="097026"/>
    <x v="1"/>
    <s v="E"/>
    <m/>
    <m/>
    <m/>
    <s v="SECTEUR BLANC"/>
    <m/>
    <m/>
    <m/>
    <m/>
    <m/>
    <m/>
    <m/>
    <d v="2024-07-01T00:00:00"/>
    <m/>
    <s v="05"/>
    <m/>
    <m/>
    <m/>
    <s v="924"/>
    <m/>
    <m/>
    <m/>
    <m/>
    <m/>
    <m/>
    <m/>
    <m/>
    <m/>
    <m/>
    <m/>
    <m/>
    <m/>
    <m/>
    <s v="FREDERIC MESTRE"/>
    <s v="071251"/>
    <s v="REGION GRAND SUD"/>
    <s v="186531"/>
    <s v="CHRISTOPHE CLEMENT"/>
    <s v="100 IMD"/>
    <x v="11"/>
    <x v="11"/>
    <s v="186792"/>
    <s v="FABRICE GUILLAMET"/>
    <s v="200 IMP"/>
    <x v="28"/>
    <x v="28"/>
    <s v="303576"/>
    <s v="FRANCINE DI TOMMASO"/>
    <s v="440 CCT"/>
    <s v="HC"/>
    <s v="097026"/>
    <s v="SECTEUR BLANC"/>
  </r>
  <r>
    <n v="97025"/>
    <n v="50100399"/>
    <x v="0"/>
    <s v="REGION GRAND SUD"/>
    <x v="0"/>
    <s v="50100399"/>
    <s v="097025"/>
    <x v="1"/>
    <s v="E"/>
    <m/>
    <m/>
    <m/>
    <s v="SECTEUR BLANC"/>
    <m/>
    <m/>
    <m/>
    <m/>
    <m/>
    <m/>
    <m/>
    <d v="2024-07-01T00:00:00"/>
    <m/>
    <s v="05"/>
    <m/>
    <m/>
    <m/>
    <s v="939"/>
    <m/>
    <m/>
    <m/>
    <m/>
    <m/>
    <m/>
    <m/>
    <m/>
    <m/>
    <m/>
    <m/>
    <m/>
    <m/>
    <m/>
    <s v="FREDERIC MESTRE"/>
    <s v="071251"/>
    <s v="REGION GRAND SUD"/>
    <s v="186531"/>
    <s v="CHRISTOPHE CLEMENT"/>
    <s v="100 IMD"/>
    <x v="11"/>
    <x v="11"/>
    <s v="186792"/>
    <s v="FABRICE GUILLAMET"/>
    <s v="200 IMP"/>
    <x v="28"/>
    <x v="28"/>
    <s v="305456"/>
    <s v="BENJAMIN BABILLAUD"/>
    <s v="441 CCTM"/>
    <s v="HC"/>
    <s v="097025"/>
    <s v="SECTEUR BLANC"/>
  </r>
  <r>
    <n v="97023"/>
    <n v="50100398"/>
    <x v="0"/>
    <s v="REGION GRAND SUD"/>
    <x v="0"/>
    <s v="50100398"/>
    <s v="097023"/>
    <x v="1"/>
    <s v="E"/>
    <m/>
    <m/>
    <m/>
    <s v="SECTEUR BLANC"/>
    <m/>
    <m/>
    <m/>
    <m/>
    <m/>
    <m/>
    <m/>
    <d v="2024-09-01T00:00:00"/>
    <m/>
    <s v="05"/>
    <m/>
    <m/>
    <m/>
    <s v="972"/>
    <m/>
    <m/>
    <m/>
    <m/>
    <m/>
    <m/>
    <m/>
    <m/>
    <m/>
    <m/>
    <m/>
    <m/>
    <m/>
    <m/>
    <s v="FREDERIC MESTRE"/>
    <s v="071251"/>
    <s v="REGION GRAND SUD"/>
    <s v="186531"/>
    <s v="CHRISTOPHE CLEMENT"/>
    <s v="100 IMD"/>
    <x v="11"/>
    <x v="11"/>
    <s v="186792"/>
    <s v="FABRICE GUILLAMET"/>
    <s v="200 IMP"/>
    <x v="28"/>
    <x v="28"/>
    <s v="306220"/>
    <s v="SAMUEL MANGIONE"/>
    <s v="445 CCA"/>
    <s v="HC"/>
    <s v="097023"/>
    <s v="SECTEUR BLANC"/>
  </r>
  <r>
    <n v="97018"/>
    <n v="50100397"/>
    <x v="0"/>
    <s v="REGION GRAND SUD"/>
    <x v="0"/>
    <s v="50100397"/>
    <s v="097018"/>
    <x v="1"/>
    <s v="E"/>
    <m/>
    <m/>
    <m/>
    <s v="SECTEUR BLANC"/>
    <m/>
    <m/>
    <m/>
    <m/>
    <m/>
    <m/>
    <m/>
    <d v="2024-08-01T00:00:00"/>
    <m/>
    <s v="05"/>
    <m/>
    <m/>
    <m/>
    <s v="976"/>
    <m/>
    <m/>
    <m/>
    <m/>
    <m/>
    <m/>
    <m/>
    <m/>
    <m/>
    <m/>
    <m/>
    <m/>
    <m/>
    <m/>
    <s v="FREDERIC MESTRE"/>
    <s v="071251"/>
    <s v="REGION GRAND SUD"/>
    <s v="186531"/>
    <s v="CHRISTOPHE CLEMENT"/>
    <s v="100 IMD"/>
    <x v="11"/>
    <x v="11"/>
    <m/>
    <m/>
    <m/>
    <x v="13"/>
    <x v="13"/>
    <s v="305259"/>
    <s v="ANTHONY DELHOMME"/>
    <s v="440 CCT"/>
    <s v="HC"/>
    <s v="097018"/>
    <s v="SECTEUR BLANC"/>
  </r>
  <r>
    <n v="97015"/>
    <n v="50100396"/>
    <x v="0"/>
    <s v="REGION GRAND SUD"/>
    <x v="0"/>
    <s v="50100396"/>
    <s v="097015"/>
    <x v="1"/>
    <s v="E"/>
    <m/>
    <m/>
    <m/>
    <s v="SECTEUR BLANC"/>
    <m/>
    <m/>
    <m/>
    <m/>
    <m/>
    <m/>
    <m/>
    <d v="2024-07-01T00:00:00"/>
    <m/>
    <s v="05"/>
    <m/>
    <m/>
    <m/>
    <s v="732"/>
    <m/>
    <m/>
    <m/>
    <m/>
    <m/>
    <m/>
    <m/>
    <m/>
    <m/>
    <m/>
    <m/>
    <m/>
    <m/>
    <m/>
    <s v="FREDERIC MESTRE"/>
    <s v="071251"/>
    <s v="REGION GRAND SUD"/>
    <s v="305131"/>
    <s v="BAPTISTE CHIKLI"/>
    <s v="100 IMD"/>
    <x v="12"/>
    <x v="12"/>
    <s v="305804"/>
    <s v="CYRIL CACCIATORE"/>
    <s v="200 IMP"/>
    <x v="14"/>
    <x v="14"/>
    <m/>
    <m/>
    <m/>
    <m/>
    <s v="097015"/>
    <s v="SECTEUR BLANC"/>
  </r>
  <r>
    <n v="96979"/>
    <n v="50100395"/>
    <x v="0"/>
    <s v="REGION GRAND SUD"/>
    <x v="0"/>
    <s v="50100395"/>
    <s v="096979"/>
    <x v="1"/>
    <s v="E"/>
    <m/>
    <m/>
    <m/>
    <s v="SECTEUR BLANC"/>
    <m/>
    <m/>
    <m/>
    <m/>
    <m/>
    <m/>
    <m/>
    <d v="2024-10-01T00:00:00"/>
    <m/>
    <s v="05"/>
    <m/>
    <m/>
    <m/>
    <s v="614"/>
    <m/>
    <m/>
    <m/>
    <m/>
    <m/>
    <m/>
    <m/>
    <m/>
    <m/>
    <m/>
    <m/>
    <m/>
    <m/>
    <m/>
    <s v="FREDERIC MESTRE"/>
    <s v="071251"/>
    <s v="REGION GRAND SUD"/>
    <s v="186531"/>
    <s v="CHRISTOPHE CLEMENT"/>
    <s v="100 IMD"/>
    <x v="11"/>
    <x v="11"/>
    <s v="302809"/>
    <s v="NICOLAS CORNETTE"/>
    <s v="200 IMP"/>
    <x v="17"/>
    <x v="17"/>
    <m/>
    <m/>
    <m/>
    <m/>
    <s v="096979"/>
    <s v="SECTEUR BLANC"/>
  </r>
  <r>
    <n v="96974"/>
    <n v="50100394"/>
    <x v="0"/>
    <s v="REGION CENTRE EST"/>
    <x v="0"/>
    <s v="50100394"/>
    <s v="096974"/>
    <x v="1"/>
    <s v="E"/>
    <m/>
    <m/>
    <m/>
    <s v="SECTEUR BLANC"/>
    <m/>
    <m/>
    <m/>
    <m/>
    <m/>
    <m/>
    <m/>
    <d v="2024-12-01T00:00:00"/>
    <m/>
    <s v="05"/>
    <m/>
    <m/>
    <m/>
    <s v="264"/>
    <m/>
    <m/>
    <m/>
    <m/>
    <m/>
    <m/>
    <m/>
    <m/>
    <m/>
    <m/>
    <m/>
    <m/>
    <m/>
    <m/>
    <s v="JEROME CARPANETTO"/>
    <s v="900582"/>
    <s v="REGION CENTRE EST"/>
    <s v="304393"/>
    <s v="NICOLAS THIALLET"/>
    <s v="100 IMD"/>
    <x v="36"/>
    <x v="36"/>
    <s v="304557"/>
    <s v="BENJAMIN PINGUET"/>
    <s v="200 IMP"/>
    <x v="64"/>
    <x v="64"/>
    <s v="305567"/>
    <s v="DIMITRI DESTARAC"/>
    <s v="440 CCT"/>
    <s v="HC"/>
    <s v="096974"/>
    <s v="SECTEUR BLANC"/>
  </r>
  <r>
    <n v="96970"/>
    <n v="50100393"/>
    <x v="0"/>
    <s v="REGION CENTRE EST"/>
    <x v="0"/>
    <s v="50100393"/>
    <s v="096970"/>
    <x v="1"/>
    <s v="E"/>
    <m/>
    <m/>
    <m/>
    <s v="SECTEUR BLANC"/>
    <m/>
    <m/>
    <m/>
    <m/>
    <m/>
    <m/>
    <m/>
    <d v="2024-12-01T00:00:00"/>
    <m/>
    <s v="05"/>
    <m/>
    <m/>
    <m/>
    <s v="263"/>
    <m/>
    <m/>
    <m/>
    <m/>
    <m/>
    <m/>
    <m/>
    <m/>
    <m/>
    <m/>
    <m/>
    <m/>
    <m/>
    <m/>
    <s v="JEROME CARPANETTO"/>
    <s v="900582"/>
    <s v="REGION CENTRE EST"/>
    <s v="304393"/>
    <s v="NICOLAS THIALLET"/>
    <s v="100 IMD"/>
    <x v="36"/>
    <x v="36"/>
    <s v="304557"/>
    <s v="BENJAMIN PINGUET"/>
    <s v="200 IMP"/>
    <x v="64"/>
    <x v="64"/>
    <s v="305812"/>
    <s v="ALLAN RODRIGUEZ"/>
    <s v="440 CCT"/>
    <s v="HC"/>
    <s v="096970"/>
    <s v="SECTEUR BLANC"/>
  </r>
  <r>
    <n v="96965"/>
    <n v="50100392"/>
    <x v="0"/>
    <s v="REGION GRAND SUD"/>
    <x v="0"/>
    <s v="50100392"/>
    <s v="096965"/>
    <x v="1"/>
    <s v="E"/>
    <m/>
    <m/>
    <m/>
    <s v="SECTEUR BLANC"/>
    <m/>
    <m/>
    <m/>
    <m/>
    <m/>
    <m/>
    <m/>
    <d v="2024-07-01T00:00:00"/>
    <m/>
    <s v="05"/>
    <m/>
    <m/>
    <m/>
    <s v="654"/>
    <m/>
    <m/>
    <m/>
    <m/>
    <m/>
    <m/>
    <m/>
    <m/>
    <m/>
    <m/>
    <m/>
    <m/>
    <m/>
    <m/>
    <s v="FREDERIC MESTRE"/>
    <s v="071251"/>
    <s v="REGION GRAND SUD"/>
    <s v="186531"/>
    <s v="CHRISTOPHE CLEMENT"/>
    <s v="100 IMD"/>
    <x v="11"/>
    <x v="11"/>
    <s v="302809"/>
    <s v="NICOLAS CORNETTE"/>
    <s v="200 IMP"/>
    <x v="17"/>
    <x v="17"/>
    <s v="305810"/>
    <s v="ADRIEN BELVITO"/>
    <s v="440 CCT"/>
    <s v="HC"/>
    <s v="096965"/>
    <s v="SECTEUR BLANC"/>
  </r>
  <r>
    <n v="96956"/>
    <n v="50100391"/>
    <x v="0"/>
    <s v="REGION GRAND SUD"/>
    <x v="0"/>
    <s v="50100391"/>
    <s v="096956"/>
    <x v="1"/>
    <s v="E"/>
    <m/>
    <m/>
    <m/>
    <s v="SECTEUR BLANC"/>
    <m/>
    <m/>
    <m/>
    <m/>
    <m/>
    <m/>
    <m/>
    <d v="2024-10-01T00:00:00"/>
    <m/>
    <s v="05"/>
    <m/>
    <m/>
    <m/>
    <s v="007"/>
    <m/>
    <m/>
    <m/>
    <m/>
    <m/>
    <m/>
    <m/>
    <m/>
    <m/>
    <m/>
    <m/>
    <m/>
    <m/>
    <m/>
    <s v="FREDERIC MESTRE"/>
    <s v="071251"/>
    <s v="REGION GRAND SUD"/>
    <s v="304665"/>
    <s v="FABRIZIA LEGGER"/>
    <s v="100 IMD"/>
    <x v="4"/>
    <x v="4"/>
    <s v="303814"/>
    <s v="GAETAN BIDET"/>
    <s v="200 IMP"/>
    <x v="21"/>
    <x v="21"/>
    <s v="153432"/>
    <s v="XAVIER ANGELI"/>
    <s v="386 IE"/>
    <s v="HC"/>
    <s v="096956"/>
    <s v="SECTEUR BLANC"/>
  </r>
  <r>
    <n v="96955"/>
    <n v="50100390"/>
    <x v="0"/>
    <s v="REGION GRAND SUD"/>
    <x v="0"/>
    <s v="50100390"/>
    <s v="096955"/>
    <x v="1"/>
    <s v="E"/>
    <m/>
    <m/>
    <m/>
    <s v="SECTEUR BLANC"/>
    <m/>
    <m/>
    <m/>
    <m/>
    <m/>
    <m/>
    <m/>
    <d v="2024-12-01T00:00:00"/>
    <m/>
    <s v="05"/>
    <m/>
    <m/>
    <m/>
    <s v="006"/>
    <m/>
    <m/>
    <m/>
    <m/>
    <m/>
    <m/>
    <m/>
    <m/>
    <m/>
    <m/>
    <m/>
    <m/>
    <m/>
    <m/>
    <s v="FREDERIC MESTRE"/>
    <s v="071251"/>
    <s v="REGION GRAND SUD"/>
    <s v="304665"/>
    <s v="FABRIZIA LEGGER"/>
    <s v="100 IMD"/>
    <x v="4"/>
    <x v="4"/>
    <s v="303814"/>
    <s v="GAETAN BIDET"/>
    <s v="200 IMP"/>
    <x v="21"/>
    <x v="21"/>
    <m/>
    <m/>
    <m/>
    <m/>
    <s v="096955"/>
    <s v="SECTEUR BLANC"/>
  </r>
  <r>
    <n v="96952"/>
    <n v="50100389"/>
    <x v="0"/>
    <s v="REGION GRAND SUD"/>
    <x v="0"/>
    <s v="50100389"/>
    <s v="096952"/>
    <x v="1"/>
    <s v="E"/>
    <m/>
    <m/>
    <m/>
    <s v="SECTEUR BLANC"/>
    <m/>
    <m/>
    <m/>
    <m/>
    <m/>
    <m/>
    <m/>
    <d v="2024-11-09T00:00:00"/>
    <m/>
    <s v="05"/>
    <m/>
    <m/>
    <m/>
    <s v="005"/>
    <m/>
    <m/>
    <m/>
    <m/>
    <m/>
    <m/>
    <m/>
    <m/>
    <m/>
    <m/>
    <m/>
    <m/>
    <m/>
    <m/>
    <s v="FREDERIC MESTRE"/>
    <s v="071251"/>
    <s v="REGION GRAND SUD"/>
    <s v="304665"/>
    <s v="FABRIZIA LEGGER"/>
    <s v="100 IMD"/>
    <x v="4"/>
    <x v="4"/>
    <s v="303814"/>
    <s v="GAETAN BIDET"/>
    <s v="200 IMP"/>
    <x v="21"/>
    <x v="21"/>
    <m/>
    <m/>
    <m/>
    <m/>
    <s v="096952"/>
    <s v="SECTEUR BLANC"/>
  </r>
  <r>
    <n v="96950"/>
    <n v="50100388"/>
    <x v="0"/>
    <s v="REGION GRAND SUD"/>
    <x v="0"/>
    <s v="50100388"/>
    <s v="096950"/>
    <x v="1"/>
    <s v="E"/>
    <m/>
    <m/>
    <m/>
    <s v="SECTEUR BLANC"/>
    <m/>
    <m/>
    <m/>
    <m/>
    <m/>
    <m/>
    <m/>
    <d v="2024-11-05T00:00:00"/>
    <m/>
    <s v="05"/>
    <m/>
    <m/>
    <m/>
    <s v="004"/>
    <m/>
    <m/>
    <m/>
    <m/>
    <m/>
    <m/>
    <m/>
    <m/>
    <m/>
    <m/>
    <m/>
    <m/>
    <m/>
    <m/>
    <s v="FREDERIC MESTRE"/>
    <s v="071251"/>
    <s v="REGION GRAND SUD"/>
    <s v="304665"/>
    <s v="FABRIZIA LEGGER"/>
    <s v="100 IMD"/>
    <x v="4"/>
    <x v="4"/>
    <m/>
    <m/>
    <m/>
    <x v="4"/>
    <x v="4"/>
    <m/>
    <m/>
    <m/>
    <m/>
    <s v="096950"/>
    <s v="SECTEUR BLANC"/>
  </r>
  <r>
    <n v="96949"/>
    <n v="50100387"/>
    <x v="0"/>
    <s v="REGION GRAND SUD"/>
    <x v="0"/>
    <s v="50100387"/>
    <s v="096949"/>
    <x v="1"/>
    <s v="E"/>
    <m/>
    <m/>
    <m/>
    <s v="SECTEUR BLANC"/>
    <m/>
    <m/>
    <m/>
    <m/>
    <m/>
    <m/>
    <m/>
    <d v="2024-10-01T00:00:00"/>
    <m/>
    <s v="05"/>
    <m/>
    <m/>
    <m/>
    <s v="003"/>
    <m/>
    <m/>
    <m/>
    <m/>
    <m/>
    <m/>
    <m/>
    <m/>
    <m/>
    <m/>
    <m/>
    <m/>
    <m/>
    <m/>
    <s v="FREDERIC MESTRE"/>
    <s v="071251"/>
    <s v="REGION GRAND SUD"/>
    <s v="304665"/>
    <s v="FABRIZIA LEGGER"/>
    <s v="100 IMD"/>
    <x v="4"/>
    <x v="4"/>
    <s v="303814"/>
    <s v="GAETAN BIDET"/>
    <s v="200 IMP"/>
    <x v="21"/>
    <x v="21"/>
    <m/>
    <m/>
    <m/>
    <m/>
    <s v="096949"/>
    <s v="SECTEUR BLANC"/>
  </r>
  <r>
    <n v="96945"/>
    <n v="50100386"/>
    <x v="0"/>
    <s v="REGION GRAND SUD"/>
    <x v="0"/>
    <s v="50100386"/>
    <s v="096945"/>
    <x v="1"/>
    <s v="E"/>
    <m/>
    <m/>
    <m/>
    <s v="SECTEUR BLANC"/>
    <m/>
    <m/>
    <m/>
    <m/>
    <m/>
    <m/>
    <m/>
    <d v="2024-10-01T00:00:00"/>
    <m/>
    <s v="05"/>
    <m/>
    <m/>
    <m/>
    <s v="002"/>
    <m/>
    <m/>
    <m/>
    <m/>
    <m/>
    <m/>
    <m/>
    <m/>
    <m/>
    <m/>
    <m/>
    <m/>
    <m/>
    <m/>
    <s v="FREDERIC MESTRE"/>
    <s v="071251"/>
    <s v="REGION GRAND SUD"/>
    <s v="304665"/>
    <s v="FABRIZIA LEGGER"/>
    <s v="100 IMD"/>
    <x v="4"/>
    <x v="4"/>
    <s v="303814"/>
    <s v="GAETAN BIDET"/>
    <s v="200 IMP"/>
    <x v="21"/>
    <x v="21"/>
    <s v="304953"/>
    <s v="SEVERINE BOUVIER"/>
    <s v="441 CCTM"/>
    <s v="HC"/>
    <s v="096945"/>
    <s v="SECTEUR BLANC"/>
  </r>
  <r>
    <n v="96934"/>
    <n v="50100385"/>
    <x v="0"/>
    <s v="REGION CENTRE EST"/>
    <x v="0"/>
    <s v="50100385"/>
    <s v="096934"/>
    <x v="1"/>
    <s v="E"/>
    <m/>
    <m/>
    <m/>
    <s v="SECTEUR BLANC"/>
    <m/>
    <m/>
    <m/>
    <m/>
    <m/>
    <m/>
    <m/>
    <d v="2024-12-01T00:00:00"/>
    <m/>
    <s v="05"/>
    <m/>
    <m/>
    <m/>
    <s v="018"/>
    <m/>
    <m/>
    <m/>
    <m/>
    <m/>
    <m/>
    <m/>
    <m/>
    <m/>
    <m/>
    <m/>
    <m/>
    <m/>
    <m/>
    <s v="JEROME CARPANETTO"/>
    <s v="900582"/>
    <s v="REGION CENTRE EST"/>
    <s v="179897"/>
    <s v="SYLVAIN GATHELIER"/>
    <s v="100 IMD"/>
    <x v="22"/>
    <x v="22"/>
    <s v="302742"/>
    <s v="ALEXIS HOEGY"/>
    <s v="200 IMP"/>
    <x v="27"/>
    <x v="27"/>
    <s v="304724"/>
    <s v="SYLVAIN RUF"/>
    <s v="440 CCT"/>
    <s v="HC"/>
    <s v="096934"/>
    <s v="SECTEUR BLANC"/>
  </r>
  <r>
    <n v="96933"/>
    <n v="50100384"/>
    <x v="0"/>
    <s v="REGION CENTRE EST"/>
    <x v="0"/>
    <s v="50100384"/>
    <s v="096933"/>
    <x v="1"/>
    <s v="E"/>
    <m/>
    <m/>
    <m/>
    <s v="SECTEUR BLANC"/>
    <m/>
    <m/>
    <m/>
    <m/>
    <m/>
    <m/>
    <m/>
    <d v="2024-12-01T00:00:00"/>
    <m/>
    <s v="05"/>
    <m/>
    <m/>
    <m/>
    <s v="017"/>
    <m/>
    <m/>
    <m/>
    <m/>
    <m/>
    <m/>
    <m/>
    <m/>
    <m/>
    <m/>
    <m/>
    <m/>
    <m/>
    <m/>
    <s v="JEROME CARPANETTO"/>
    <s v="900582"/>
    <s v="REGION CENTRE EST"/>
    <s v="179897"/>
    <s v="SYLVAIN GATHELIER"/>
    <s v="100 IMD"/>
    <x v="22"/>
    <x v="22"/>
    <s v="304026"/>
    <s v="NICOLAS FOREST"/>
    <s v="200 IMP"/>
    <x v="96"/>
    <x v="96"/>
    <s v="192309"/>
    <s v="VANESSA LINTZ"/>
    <s v="440 CCT"/>
    <s v="HC"/>
    <s v="096933"/>
    <s v="SECTEUR BLANC"/>
  </r>
  <r>
    <n v="96913"/>
    <n v="50100382"/>
    <x v="0"/>
    <s v="REGION CENTRE EST"/>
    <x v="0"/>
    <s v="50100382"/>
    <s v="096913"/>
    <x v="1"/>
    <s v="E"/>
    <m/>
    <m/>
    <m/>
    <s v="SECTEUR BLANC"/>
    <m/>
    <m/>
    <m/>
    <m/>
    <m/>
    <m/>
    <m/>
    <d v="2024-12-01T00:00:00"/>
    <m/>
    <s v="05"/>
    <m/>
    <m/>
    <m/>
    <s v="015"/>
    <m/>
    <m/>
    <m/>
    <m/>
    <m/>
    <m/>
    <m/>
    <m/>
    <m/>
    <m/>
    <m/>
    <m/>
    <m/>
    <m/>
    <s v="JEROME CARPANETTO"/>
    <s v="900582"/>
    <s v="REGION CENTRE EST"/>
    <s v="172115"/>
    <s v="GREGORY BACQUET"/>
    <s v="100 IMD"/>
    <x v="29"/>
    <x v="29"/>
    <s v="304764"/>
    <s v="EGLANTINE VEYRAT"/>
    <s v="200 IMP"/>
    <x v="97"/>
    <x v="97"/>
    <m/>
    <m/>
    <m/>
    <m/>
    <s v="096913"/>
    <s v="SECTEUR BLANC"/>
  </r>
  <r>
    <n v="96902"/>
    <n v="50100381"/>
    <x v="0"/>
    <s v="REGION CENTRE EST"/>
    <x v="0"/>
    <s v="50100381"/>
    <s v="096902"/>
    <x v="1"/>
    <s v="E"/>
    <m/>
    <m/>
    <m/>
    <s v="SECTEUR BLANC"/>
    <m/>
    <m/>
    <m/>
    <m/>
    <m/>
    <m/>
    <m/>
    <d v="2024-12-01T00:00:00"/>
    <m/>
    <s v="05"/>
    <m/>
    <m/>
    <m/>
    <s v="259"/>
    <m/>
    <m/>
    <m/>
    <m/>
    <m/>
    <m/>
    <m/>
    <m/>
    <m/>
    <m/>
    <m/>
    <m/>
    <m/>
    <m/>
    <s v="JEROME CARPANETTO"/>
    <s v="900582"/>
    <s v="REGION CENTRE EST"/>
    <s v="305941"/>
    <s v="SAMUEL TRAGEL"/>
    <s v="100 IMD"/>
    <x v="14"/>
    <x v="14"/>
    <s v="304004"/>
    <s v="LARA BALTAZAR"/>
    <s v="200 IMP"/>
    <x v="33"/>
    <x v="33"/>
    <s v="305943"/>
    <s v="STEPHANE BOURCIER"/>
    <s v="440 CCT"/>
    <s v="HC"/>
    <s v="096902"/>
    <s v="SECTEUR BLANC"/>
  </r>
  <r>
    <n v="96897"/>
    <n v="50100380"/>
    <x v="0"/>
    <s v="REGION CENTRE EST"/>
    <x v="0"/>
    <s v="50100380"/>
    <s v="096897"/>
    <x v="1"/>
    <s v="E"/>
    <m/>
    <m/>
    <m/>
    <s v="SECTEUR BLANC"/>
    <m/>
    <m/>
    <m/>
    <m/>
    <m/>
    <m/>
    <m/>
    <d v="2024-12-01T00:00:00"/>
    <m/>
    <s v="05"/>
    <m/>
    <m/>
    <m/>
    <s v="258"/>
    <m/>
    <m/>
    <m/>
    <m/>
    <m/>
    <m/>
    <m/>
    <m/>
    <m/>
    <m/>
    <m/>
    <m/>
    <m/>
    <m/>
    <s v="JEROME CARPANETTO"/>
    <s v="900582"/>
    <s v="REGION CENTRE EST"/>
    <s v="305941"/>
    <s v="SAMUEL TRAGEL"/>
    <s v="100 IMD"/>
    <x v="14"/>
    <x v="14"/>
    <s v="304091"/>
    <s v="OPHELIE SCHMERBER"/>
    <s v="200 IMP"/>
    <x v="62"/>
    <x v="62"/>
    <m/>
    <m/>
    <m/>
    <m/>
    <s v="096897"/>
    <s v="SECTEUR BLANC"/>
  </r>
  <r>
    <n v="96880"/>
    <n v="50100378"/>
    <x v="0"/>
    <s v="REGION CENTRE EST"/>
    <x v="0"/>
    <s v="50100378"/>
    <s v="096880"/>
    <x v="1"/>
    <s v="E"/>
    <m/>
    <m/>
    <m/>
    <s v="SECTEUR BLANC"/>
    <m/>
    <m/>
    <m/>
    <m/>
    <m/>
    <m/>
    <m/>
    <d v="2024-12-01T00:00:00"/>
    <m/>
    <s v="05"/>
    <m/>
    <m/>
    <m/>
    <s v="256"/>
    <m/>
    <m/>
    <m/>
    <m/>
    <m/>
    <m/>
    <m/>
    <m/>
    <m/>
    <m/>
    <m/>
    <m/>
    <m/>
    <m/>
    <s v="JEROME CARPANETTO"/>
    <s v="900582"/>
    <s v="REGION CENTRE EST"/>
    <s v="305941"/>
    <s v="SAMUEL TRAGEL"/>
    <s v="100 IMD"/>
    <x v="14"/>
    <x v="14"/>
    <s v="304004"/>
    <s v="LARA BALTAZAR"/>
    <s v="200 IMP"/>
    <x v="33"/>
    <x v="33"/>
    <m/>
    <m/>
    <m/>
    <m/>
    <s v="096880"/>
    <s v="SECTEUR BLANC"/>
  </r>
  <r>
    <n v="96876"/>
    <n v="50100377"/>
    <x v="0"/>
    <s v="REGION CENTRE EST"/>
    <x v="0"/>
    <s v="50100377"/>
    <s v="096876"/>
    <x v="1"/>
    <s v="E"/>
    <m/>
    <m/>
    <m/>
    <s v="SECTEUR BLANC"/>
    <m/>
    <m/>
    <m/>
    <m/>
    <m/>
    <m/>
    <m/>
    <d v="2024-12-01T00:00:00"/>
    <m/>
    <s v="05"/>
    <m/>
    <m/>
    <m/>
    <s v="253"/>
    <m/>
    <m/>
    <m/>
    <m/>
    <m/>
    <m/>
    <m/>
    <m/>
    <m/>
    <m/>
    <m/>
    <m/>
    <m/>
    <m/>
    <s v="JEROME CARPANETTO"/>
    <s v="900582"/>
    <s v="REGION CENTRE EST"/>
    <s v="305941"/>
    <s v="SAMUEL TRAGEL"/>
    <s v="100 IMD"/>
    <x v="14"/>
    <x v="14"/>
    <s v="304091"/>
    <s v="OPHELIE SCHMERBER"/>
    <s v="200 IMP"/>
    <x v="62"/>
    <x v="62"/>
    <s v="304024"/>
    <s v="ISABELLE GROCOLAS"/>
    <s v="440 CCT"/>
    <s v="HC"/>
    <s v="096876"/>
    <s v="SECTEUR BLANC"/>
  </r>
  <r>
    <n v="96870"/>
    <n v="50100376"/>
    <x v="0"/>
    <s v="REGION CENTRE EST"/>
    <x v="0"/>
    <s v="50100376"/>
    <s v="096870"/>
    <x v="1"/>
    <s v="E"/>
    <m/>
    <m/>
    <m/>
    <s v="SECTEUR BLANC"/>
    <m/>
    <m/>
    <m/>
    <m/>
    <m/>
    <m/>
    <m/>
    <d v="2024-12-01T00:00:00"/>
    <m/>
    <s v="05"/>
    <m/>
    <m/>
    <m/>
    <s v="014"/>
    <m/>
    <m/>
    <m/>
    <m/>
    <m/>
    <m/>
    <m/>
    <m/>
    <m/>
    <m/>
    <m/>
    <m/>
    <m/>
    <m/>
    <s v="JEROME CARPANETTO"/>
    <s v="900582"/>
    <s v="REGION CENTRE EST"/>
    <s v="179897"/>
    <s v="SYLVAIN GATHELIER"/>
    <s v="100 IMD"/>
    <x v="22"/>
    <x v="22"/>
    <s v="302742"/>
    <s v="ALEXIS HOEGY"/>
    <s v="200 IMP"/>
    <x v="27"/>
    <x v="27"/>
    <s v="185808"/>
    <s v="ZYEDE BEN-ISMAIL"/>
    <s v="386 IE"/>
    <s v="HC"/>
    <s v="096870"/>
    <s v="SECTEUR BLANC"/>
  </r>
  <r>
    <n v="96869"/>
    <n v="50100375"/>
    <x v="0"/>
    <s v="REGION CENTRE EST"/>
    <x v="0"/>
    <s v="50100375"/>
    <s v="096869"/>
    <x v="1"/>
    <s v="E"/>
    <m/>
    <m/>
    <m/>
    <s v="SECTEUR BLANC"/>
    <m/>
    <m/>
    <m/>
    <m/>
    <m/>
    <m/>
    <m/>
    <d v="2024-12-01T00:00:00"/>
    <m/>
    <s v="05"/>
    <m/>
    <m/>
    <m/>
    <s v="013"/>
    <m/>
    <m/>
    <m/>
    <m/>
    <m/>
    <m/>
    <m/>
    <m/>
    <m/>
    <m/>
    <m/>
    <m/>
    <m/>
    <m/>
    <s v="JEROME CARPANETTO"/>
    <s v="900582"/>
    <s v="REGION CENTRE EST"/>
    <s v="179897"/>
    <s v="SYLVAIN GATHELIER"/>
    <s v="100 IMD"/>
    <x v="22"/>
    <x v="22"/>
    <s v="302742"/>
    <s v="ALEXIS HOEGY"/>
    <s v="200 IMP"/>
    <x v="27"/>
    <x v="27"/>
    <s v="306061"/>
    <s v="ANTHONY SCHEMMEL"/>
    <s v="440 CCT"/>
    <s v="HC"/>
    <s v="096869"/>
    <s v="SECTEUR BLANC"/>
  </r>
  <r>
    <n v="96866"/>
    <n v="50100374"/>
    <x v="0"/>
    <s v="REGION CENTRE EST"/>
    <x v="0"/>
    <s v="50100374"/>
    <s v="096866"/>
    <x v="1"/>
    <s v="E"/>
    <m/>
    <m/>
    <m/>
    <s v="SECTEUR BLANC"/>
    <m/>
    <m/>
    <m/>
    <m/>
    <m/>
    <m/>
    <m/>
    <d v="2024-12-01T00:00:00"/>
    <m/>
    <s v="05"/>
    <m/>
    <m/>
    <m/>
    <s v="012"/>
    <m/>
    <m/>
    <m/>
    <m/>
    <m/>
    <m/>
    <m/>
    <m/>
    <m/>
    <m/>
    <m/>
    <m/>
    <m/>
    <m/>
    <s v="JEROME CARPANETTO"/>
    <s v="900582"/>
    <s v="REGION CENTRE EST"/>
    <s v="179897"/>
    <s v="SYLVAIN GATHELIER"/>
    <s v="100 IMD"/>
    <x v="22"/>
    <x v="22"/>
    <s v="302742"/>
    <s v="ALEXIS HOEGY"/>
    <s v="200 IMP"/>
    <x v="27"/>
    <x v="27"/>
    <s v="305600"/>
    <s v="SAMANTHA ARIF"/>
    <s v="440 CCT"/>
    <s v="HC"/>
    <s v="096866"/>
    <s v="SECTEUR BLANC"/>
  </r>
  <r>
    <n v="96862"/>
    <n v="50100373"/>
    <x v="0"/>
    <s v="REGION CENTRE EST"/>
    <x v="0"/>
    <s v="50100373"/>
    <s v="096862"/>
    <x v="1"/>
    <s v="E"/>
    <m/>
    <m/>
    <m/>
    <s v="SECTEUR BLANC"/>
    <m/>
    <m/>
    <m/>
    <m/>
    <m/>
    <m/>
    <m/>
    <d v="2024-12-01T00:00:00"/>
    <m/>
    <s v="05"/>
    <m/>
    <m/>
    <m/>
    <s v="011"/>
    <m/>
    <m/>
    <m/>
    <m/>
    <m/>
    <m/>
    <m/>
    <m/>
    <m/>
    <m/>
    <m/>
    <m/>
    <m/>
    <m/>
    <s v="JEROME CARPANETTO"/>
    <s v="900582"/>
    <s v="REGION CENTRE EST"/>
    <s v="179897"/>
    <s v="SYLVAIN GATHELIER"/>
    <s v="100 IMD"/>
    <x v="22"/>
    <x v="22"/>
    <s v="304720"/>
    <s v="KEVIN MOLINERO LUQUE"/>
    <s v="310 CMA"/>
    <x v="83"/>
    <x v="83"/>
    <s v="187809"/>
    <s v="SABINE GALLIEN"/>
    <s v="386 IE"/>
    <s v="HC"/>
    <s v="096862"/>
    <s v="SECTEUR BLANC"/>
  </r>
  <r>
    <n v="96854"/>
    <n v="50100372"/>
    <x v="0"/>
    <s v="REGION CENTRE EST"/>
    <x v="0"/>
    <s v="50100372"/>
    <s v="096854"/>
    <x v="1"/>
    <s v="E"/>
    <m/>
    <m/>
    <m/>
    <s v="SECTEUR BLANC"/>
    <m/>
    <m/>
    <m/>
    <m/>
    <m/>
    <m/>
    <m/>
    <d v="2024-12-01T00:00:00"/>
    <m/>
    <s v="05"/>
    <m/>
    <m/>
    <m/>
    <s v="159"/>
    <m/>
    <m/>
    <m/>
    <m/>
    <m/>
    <m/>
    <m/>
    <m/>
    <m/>
    <m/>
    <m/>
    <m/>
    <m/>
    <m/>
    <s v="JEROME CARPANETTO"/>
    <s v="900582"/>
    <s v="REGION CENTRE EST"/>
    <s v="193601"/>
    <s v="PIERRICK MORTIER"/>
    <s v="100 IMD"/>
    <x v="30"/>
    <x v="30"/>
    <s v="301562"/>
    <s v="SEBASTIEN VAUCARD"/>
    <s v="200 IMP"/>
    <x v="67"/>
    <x v="67"/>
    <m/>
    <m/>
    <m/>
    <m/>
    <s v="096854"/>
    <s v="SECTEUR BLANC"/>
  </r>
  <r>
    <n v="96853"/>
    <n v="50100371"/>
    <x v="0"/>
    <s v="REGION CENTRE EST"/>
    <x v="0"/>
    <s v="50100371"/>
    <s v="096853"/>
    <x v="1"/>
    <s v="E"/>
    <m/>
    <m/>
    <m/>
    <s v="SECTEUR BLANC"/>
    <m/>
    <m/>
    <m/>
    <m/>
    <m/>
    <m/>
    <m/>
    <d v="2024-12-01T00:00:00"/>
    <m/>
    <s v="05"/>
    <m/>
    <m/>
    <m/>
    <s v="155"/>
    <m/>
    <m/>
    <m/>
    <m/>
    <m/>
    <m/>
    <m/>
    <m/>
    <m/>
    <m/>
    <m/>
    <m/>
    <m/>
    <m/>
    <s v="JEROME CARPANETTO"/>
    <s v="900582"/>
    <s v="REGION CENTRE EST"/>
    <s v="193601"/>
    <s v="PIERRICK MORTIER"/>
    <s v="100 IMD"/>
    <x v="30"/>
    <x v="30"/>
    <s v="301562"/>
    <s v="SEBASTIEN VAUCARD"/>
    <s v="200 IMP"/>
    <x v="67"/>
    <x v="67"/>
    <s v="305766"/>
    <s v="VANESSA BERTHAULT"/>
    <s v="440 CCT"/>
    <s v="HC"/>
    <s v="096853"/>
    <s v="SECTEUR BLANC"/>
  </r>
  <r>
    <n v="96847"/>
    <n v="50100370"/>
    <x v="0"/>
    <s v="REGION CENTRE EST"/>
    <x v="0"/>
    <s v="50100370"/>
    <s v="096847"/>
    <x v="1"/>
    <s v="E"/>
    <m/>
    <m/>
    <m/>
    <s v="SECTEUR BLANC"/>
    <m/>
    <m/>
    <m/>
    <m/>
    <m/>
    <m/>
    <m/>
    <d v="2024-12-01T00:00:00"/>
    <m/>
    <s v="05"/>
    <m/>
    <m/>
    <m/>
    <s v="034"/>
    <m/>
    <m/>
    <m/>
    <m/>
    <m/>
    <m/>
    <m/>
    <m/>
    <m/>
    <m/>
    <m/>
    <m/>
    <m/>
    <m/>
    <s v="JEROME CARPANETTO"/>
    <s v="900582"/>
    <s v="REGION CENTRE EST"/>
    <m/>
    <m/>
    <m/>
    <x v="7"/>
    <x v="7"/>
    <s v="305060"/>
    <s v="ALEXIS RODRIGUES"/>
    <s v="200 IMP"/>
    <x v="109"/>
    <x v="109"/>
    <m/>
    <m/>
    <m/>
    <m/>
    <s v="096847"/>
    <s v="SECTEUR BLANC"/>
  </r>
  <r>
    <n v="96838"/>
    <n v="50100369"/>
    <x v="0"/>
    <s v="REGION CENTRE EST"/>
    <x v="0"/>
    <s v="50100369"/>
    <s v="096838"/>
    <x v="1"/>
    <s v="E"/>
    <m/>
    <m/>
    <m/>
    <s v="SECTEUR BLANC"/>
    <m/>
    <m/>
    <m/>
    <m/>
    <m/>
    <m/>
    <m/>
    <d v="2024-12-01T00:00:00"/>
    <m/>
    <s v="05"/>
    <m/>
    <m/>
    <m/>
    <s v="126"/>
    <m/>
    <m/>
    <m/>
    <m/>
    <m/>
    <m/>
    <m/>
    <m/>
    <m/>
    <m/>
    <m/>
    <m/>
    <m/>
    <m/>
    <s v="JEROME CARPANETTO"/>
    <s v="900582"/>
    <s v="REGION CENTRE EST"/>
    <s v="193601"/>
    <s v="PIERRICK MORTIER"/>
    <s v="100 IMD"/>
    <x v="30"/>
    <x v="30"/>
    <s v="301562"/>
    <s v="SEBASTIEN VAUCARD"/>
    <s v="200 IMP"/>
    <x v="67"/>
    <x v="67"/>
    <m/>
    <m/>
    <m/>
    <m/>
    <s v="096838"/>
    <s v="SECTEUR BLANC"/>
  </r>
  <r>
    <n v="96836"/>
    <n v="50100368"/>
    <x v="0"/>
    <s v="REGION CENTRE EST"/>
    <x v="0"/>
    <s v="50100368"/>
    <s v="096836"/>
    <x v="1"/>
    <s v="E"/>
    <m/>
    <m/>
    <m/>
    <s v="SECTEUR BLANC"/>
    <m/>
    <m/>
    <m/>
    <m/>
    <m/>
    <m/>
    <m/>
    <d v="2024-12-01T00:00:00"/>
    <m/>
    <s v="05"/>
    <m/>
    <m/>
    <m/>
    <s v="120"/>
    <m/>
    <m/>
    <m/>
    <m/>
    <m/>
    <m/>
    <m/>
    <m/>
    <m/>
    <m/>
    <m/>
    <m/>
    <m/>
    <m/>
    <s v="JEROME CARPANETTO"/>
    <s v="900582"/>
    <s v="REGION CENTRE EST"/>
    <s v="193601"/>
    <s v="PIERRICK MORTIER"/>
    <s v="100 IMD"/>
    <x v="30"/>
    <x v="30"/>
    <s v="301562"/>
    <s v="SEBASTIEN VAUCARD"/>
    <s v="200 IMP"/>
    <x v="67"/>
    <x v="67"/>
    <s v="304713"/>
    <s v="CAROLINE LAMORY"/>
    <s v="440 CCT"/>
    <s v="HC"/>
    <s v="096836"/>
    <s v="SECTEUR BLANC"/>
  </r>
  <r>
    <n v="96835"/>
    <n v="50100367"/>
    <x v="0"/>
    <s v="REGION CENTRE EST"/>
    <x v="0"/>
    <s v="50100367"/>
    <s v="096835"/>
    <x v="1"/>
    <s v="E"/>
    <m/>
    <m/>
    <m/>
    <s v="SECTEUR BLANC"/>
    <m/>
    <m/>
    <m/>
    <m/>
    <m/>
    <m/>
    <m/>
    <d v="2024-12-01T00:00:00"/>
    <m/>
    <s v="05"/>
    <m/>
    <m/>
    <m/>
    <s v="115"/>
    <m/>
    <m/>
    <m/>
    <m/>
    <m/>
    <m/>
    <m/>
    <m/>
    <m/>
    <m/>
    <m/>
    <m/>
    <m/>
    <m/>
    <s v="JEROME CARPANETTO"/>
    <s v="900582"/>
    <s v="REGION CENTRE EST"/>
    <s v="193601"/>
    <s v="PIERRICK MORTIER"/>
    <s v="100 IMD"/>
    <x v="30"/>
    <x v="30"/>
    <s v="301562"/>
    <s v="SEBASTIEN VAUCARD"/>
    <s v="200 IMP"/>
    <x v="67"/>
    <x v="67"/>
    <s v="303822"/>
    <s v="ZELIE BERDIN"/>
    <s v="440 CCT"/>
    <s v="HC"/>
    <s v="096835"/>
    <s v="SECTEUR BLANC"/>
  </r>
  <r>
    <n v="96833"/>
    <n v="50100366"/>
    <x v="0"/>
    <s v="REGION CENTRE EST"/>
    <x v="0"/>
    <s v="50100366"/>
    <s v="096833"/>
    <x v="1"/>
    <s v="E"/>
    <m/>
    <m/>
    <m/>
    <s v="SECTEUR BLANC"/>
    <m/>
    <m/>
    <m/>
    <m/>
    <m/>
    <m/>
    <m/>
    <d v="2024-12-01T00:00:00"/>
    <m/>
    <s v="05"/>
    <m/>
    <m/>
    <m/>
    <s v="032"/>
    <m/>
    <m/>
    <m/>
    <m/>
    <m/>
    <m/>
    <m/>
    <m/>
    <m/>
    <m/>
    <m/>
    <m/>
    <m/>
    <m/>
    <s v="JEROME CARPANETTO"/>
    <s v="900582"/>
    <s v="REGION CENTRE EST"/>
    <m/>
    <m/>
    <m/>
    <x v="7"/>
    <x v="7"/>
    <s v="305060"/>
    <s v="ALEXIS RODRIGUES"/>
    <s v="200 IMP"/>
    <x v="109"/>
    <x v="109"/>
    <m/>
    <m/>
    <m/>
    <m/>
    <s v="096833"/>
    <s v="SECTEUR BLANC"/>
  </r>
  <r>
    <n v="96829"/>
    <n v="50100364"/>
    <x v="0"/>
    <s v="REGION CENTRE EST"/>
    <x v="0"/>
    <s v="50100364"/>
    <s v="096829"/>
    <x v="1"/>
    <s v="E"/>
    <m/>
    <m/>
    <m/>
    <s v="SECTEUR BLANC"/>
    <m/>
    <m/>
    <m/>
    <m/>
    <m/>
    <m/>
    <m/>
    <d v="2024-12-01T00:00:00"/>
    <m/>
    <s v="05"/>
    <m/>
    <m/>
    <m/>
    <s v="107"/>
    <m/>
    <m/>
    <m/>
    <m/>
    <m/>
    <m/>
    <m/>
    <m/>
    <m/>
    <m/>
    <m/>
    <m/>
    <m/>
    <m/>
    <s v="JEROME CARPANETTO"/>
    <s v="900582"/>
    <s v="REGION CENTRE EST"/>
    <s v="193601"/>
    <s v="PIERRICK MORTIER"/>
    <s v="100 IMD"/>
    <x v="30"/>
    <x v="30"/>
    <s v="301562"/>
    <s v="SEBASTIEN VAUCARD"/>
    <s v="200 IMP"/>
    <x v="67"/>
    <x v="67"/>
    <s v="180113"/>
    <s v="NICOLAS FELON"/>
    <s v="370 CC.E"/>
    <s v="HC"/>
    <s v="096829"/>
    <s v="SECTEUR BLANC"/>
  </r>
  <r>
    <n v="96828"/>
    <n v="50100363"/>
    <x v="0"/>
    <s v="REGION CENTRE EST"/>
    <x v="0"/>
    <s v="50100363"/>
    <s v="096828"/>
    <x v="1"/>
    <s v="E"/>
    <m/>
    <m/>
    <m/>
    <s v="SECTEUR BLANC"/>
    <m/>
    <m/>
    <m/>
    <m/>
    <m/>
    <m/>
    <m/>
    <d v="2024-12-01T00:00:00"/>
    <m/>
    <s v="05"/>
    <m/>
    <m/>
    <m/>
    <s v="010"/>
    <m/>
    <m/>
    <m/>
    <m/>
    <m/>
    <m/>
    <m/>
    <m/>
    <m/>
    <m/>
    <m/>
    <m/>
    <m/>
    <m/>
    <s v="JEROME CARPANETTO"/>
    <s v="900582"/>
    <s v="REGION CENTRE EST"/>
    <s v="172115"/>
    <s v="GREGORY BACQUET"/>
    <s v="100 IMD"/>
    <x v="29"/>
    <x v="29"/>
    <s v="304936"/>
    <s v="CATHERINE LORITTE"/>
    <s v="200 IMP"/>
    <x v="85"/>
    <x v="85"/>
    <s v="186321"/>
    <s v="CHRISTOPHE BROUTIN"/>
    <s v="386 IE"/>
    <s v="HC"/>
    <s v="096828"/>
    <s v="SECTEUR BLANC"/>
  </r>
  <r>
    <n v="96825"/>
    <n v="50100362"/>
    <x v="0"/>
    <s v="REGION CENTRE EST"/>
    <x v="0"/>
    <s v="50100362"/>
    <s v="096825"/>
    <x v="1"/>
    <s v="E"/>
    <m/>
    <m/>
    <m/>
    <s v="SECTEUR BLANC"/>
    <m/>
    <m/>
    <m/>
    <m/>
    <m/>
    <m/>
    <m/>
    <d v="2024-12-01T00:00:00"/>
    <m/>
    <s v="05"/>
    <m/>
    <m/>
    <m/>
    <s v="008"/>
    <m/>
    <m/>
    <m/>
    <m/>
    <m/>
    <m/>
    <m/>
    <m/>
    <m/>
    <m/>
    <m/>
    <m/>
    <m/>
    <m/>
    <s v="JEROME CARPANETTO"/>
    <s v="900582"/>
    <s v="REGION CENTRE EST"/>
    <s v="172115"/>
    <s v="GREGORY BACQUET"/>
    <s v="100 IMD"/>
    <x v="29"/>
    <x v="29"/>
    <s v="304936"/>
    <s v="CATHERINE LORITTE"/>
    <s v="200 IMP"/>
    <x v="85"/>
    <x v="85"/>
    <s v="305218"/>
    <s v="FLORIAN CORBIER"/>
    <s v="441 CCTM"/>
    <s v="HC"/>
    <s v="096825"/>
    <s v="SECTEUR BLANC"/>
  </r>
  <r>
    <n v="96822"/>
    <n v="50100361"/>
    <x v="0"/>
    <s v="REGION CENTRE EST"/>
    <x v="0"/>
    <s v="50100361"/>
    <s v="096822"/>
    <x v="1"/>
    <s v="E"/>
    <m/>
    <m/>
    <m/>
    <s v="SECTEUR BLANC"/>
    <m/>
    <m/>
    <m/>
    <m/>
    <m/>
    <m/>
    <m/>
    <d v="2024-12-01T00:00:00"/>
    <m/>
    <s v="05"/>
    <m/>
    <m/>
    <m/>
    <s v="007"/>
    <m/>
    <m/>
    <m/>
    <m/>
    <m/>
    <m/>
    <m/>
    <m/>
    <m/>
    <m/>
    <m/>
    <m/>
    <m/>
    <m/>
    <s v="JEROME CARPANETTO"/>
    <s v="900582"/>
    <s v="REGION CENTRE EST"/>
    <s v="172115"/>
    <s v="GREGORY BACQUET"/>
    <s v="100 IMD"/>
    <x v="29"/>
    <x v="29"/>
    <s v="304936"/>
    <s v="CATHERINE LORITTE"/>
    <s v="200 IMP"/>
    <x v="85"/>
    <x v="85"/>
    <s v="305899"/>
    <s v="GUILLAUME SEURAT"/>
    <s v="440 CCT"/>
    <s v="HC"/>
    <s v="096822"/>
    <s v="SECTEUR BLANC"/>
  </r>
  <r>
    <n v="96821"/>
    <n v="50100360"/>
    <x v="0"/>
    <s v="REGION CENTRE EST"/>
    <x v="0"/>
    <s v="50100360"/>
    <s v="096821"/>
    <x v="1"/>
    <s v="E"/>
    <m/>
    <m/>
    <m/>
    <s v="SECTEUR BLANC"/>
    <m/>
    <m/>
    <m/>
    <m/>
    <m/>
    <m/>
    <m/>
    <d v="2024-12-01T00:00:00"/>
    <m/>
    <s v="05"/>
    <m/>
    <m/>
    <m/>
    <s v="006"/>
    <m/>
    <m/>
    <m/>
    <m/>
    <m/>
    <m/>
    <m/>
    <m/>
    <m/>
    <m/>
    <m/>
    <m/>
    <m/>
    <m/>
    <s v="JEROME CARPANETTO"/>
    <s v="900582"/>
    <s v="REGION CENTRE EST"/>
    <s v="172115"/>
    <s v="GREGORY BACQUET"/>
    <s v="100 IMD"/>
    <x v="29"/>
    <x v="29"/>
    <s v="300266"/>
    <s v="JULIEN RAVEL"/>
    <s v="200 IMP"/>
    <x v="120"/>
    <x v="119"/>
    <s v="306148"/>
    <s v="FLORIAN MALON"/>
    <s v="440 CCT"/>
    <s v="HC"/>
    <s v="096821"/>
    <s v="SECTEUR BLANC"/>
  </r>
  <r>
    <n v="96814"/>
    <n v="50100359"/>
    <x v="0"/>
    <s v="REGION GRAND SUD"/>
    <x v="0"/>
    <s v="50100359"/>
    <s v="096814"/>
    <x v="1"/>
    <s v="E"/>
    <m/>
    <m/>
    <m/>
    <s v="SECTEUR BLANC"/>
    <m/>
    <m/>
    <m/>
    <m/>
    <m/>
    <m/>
    <m/>
    <d v="2024-10-01T00:00:00"/>
    <m/>
    <s v="05"/>
    <m/>
    <m/>
    <m/>
    <s v="480"/>
    <m/>
    <m/>
    <m/>
    <m/>
    <m/>
    <m/>
    <m/>
    <m/>
    <m/>
    <m/>
    <m/>
    <m/>
    <m/>
    <m/>
    <s v="FREDERIC MESTRE"/>
    <s v="071251"/>
    <s v="REGION GRAND SUD"/>
    <s v="190355"/>
    <s v="FABIO FRACASSETTI"/>
    <s v="100 IMD"/>
    <x v="9"/>
    <x v="9"/>
    <s v="304877"/>
    <s v="YOAN CENEDESE"/>
    <s v="200 IMP"/>
    <x v="10"/>
    <x v="10"/>
    <s v="192143"/>
    <s v="AGNES CASASUS"/>
    <s v="440 CCT"/>
    <s v="HC"/>
    <s v="096814"/>
    <s v="SECTEUR BLANC"/>
  </r>
  <r>
    <n v="96798"/>
    <n v="50100358"/>
    <x v="0"/>
    <s v="REGION CENTRE EST"/>
    <x v="0"/>
    <s v="50100358"/>
    <s v="096798"/>
    <x v="1"/>
    <s v="E"/>
    <m/>
    <m/>
    <m/>
    <s v="SECTEUR BLANC"/>
    <m/>
    <m/>
    <m/>
    <m/>
    <m/>
    <m/>
    <m/>
    <d v="2024-12-01T00:00:00"/>
    <m/>
    <s v="05"/>
    <m/>
    <m/>
    <m/>
    <s v="005"/>
    <m/>
    <m/>
    <m/>
    <m/>
    <m/>
    <m/>
    <m/>
    <m/>
    <m/>
    <m/>
    <m/>
    <m/>
    <m/>
    <m/>
    <s v="JEROME CARPANETTO"/>
    <s v="900582"/>
    <s v="REGION CENTRE EST"/>
    <s v="172115"/>
    <s v="GREGORY BACQUET"/>
    <s v="100 IMD"/>
    <x v="29"/>
    <x v="29"/>
    <s v="300266"/>
    <s v="JULIEN RAVEL"/>
    <s v="200 IMP"/>
    <x v="120"/>
    <x v="119"/>
    <m/>
    <m/>
    <m/>
    <m/>
    <s v="096798"/>
    <s v="SECTEUR BLANC"/>
  </r>
  <r>
    <n v="96765"/>
    <n v="50100357"/>
    <x v="0"/>
    <s v="REGION CENTRE EST"/>
    <x v="0"/>
    <s v="50100357"/>
    <s v="096765"/>
    <x v="1"/>
    <s v="E"/>
    <m/>
    <m/>
    <m/>
    <s v="SECTEUR BLANC"/>
    <m/>
    <m/>
    <m/>
    <m/>
    <m/>
    <m/>
    <m/>
    <d v="2024-12-01T00:00:00"/>
    <m/>
    <s v="05"/>
    <m/>
    <m/>
    <m/>
    <s v="241"/>
    <m/>
    <m/>
    <m/>
    <m/>
    <m/>
    <m/>
    <m/>
    <m/>
    <m/>
    <m/>
    <m/>
    <m/>
    <m/>
    <m/>
    <s v="JEROME CARPANETTO"/>
    <s v="900582"/>
    <s v="REGION CENTRE EST"/>
    <m/>
    <m/>
    <m/>
    <x v="7"/>
    <x v="7"/>
    <s v="305664"/>
    <s v="RACHEL ZUNINO"/>
    <s v="200 IMP"/>
    <x v="69"/>
    <x v="69"/>
    <m/>
    <m/>
    <m/>
    <m/>
    <s v="096765"/>
    <s v="SECTEUR BLANC"/>
  </r>
  <r>
    <n v="96764"/>
    <n v="50100356"/>
    <x v="0"/>
    <s v="REGION CENTRE EST"/>
    <x v="0"/>
    <s v="50100356"/>
    <s v="096764"/>
    <x v="1"/>
    <s v="E"/>
    <m/>
    <m/>
    <m/>
    <s v="SECTEUR BLANC"/>
    <m/>
    <m/>
    <m/>
    <m/>
    <m/>
    <m/>
    <m/>
    <d v="2024-12-01T00:00:00"/>
    <m/>
    <s v="05"/>
    <m/>
    <m/>
    <m/>
    <s v="240"/>
    <m/>
    <m/>
    <m/>
    <m/>
    <m/>
    <m/>
    <m/>
    <m/>
    <m/>
    <m/>
    <m/>
    <m/>
    <m/>
    <m/>
    <s v="JEROME CARPANETTO"/>
    <s v="900582"/>
    <s v="REGION CENTRE EST"/>
    <m/>
    <m/>
    <m/>
    <x v="7"/>
    <x v="7"/>
    <s v="305664"/>
    <s v="RACHEL ZUNINO"/>
    <s v="200 IMP"/>
    <x v="69"/>
    <x v="69"/>
    <m/>
    <m/>
    <m/>
    <m/>
    <s v="096764"/>
    <s v="SECTEUR BLANC"/>
  </r>
  <r>
    <n v="96761"/>
    <n v="50100355"/>
    <x v="0"/>
    <s v="REGION CENTRE EST"/>
    <x v="0"/>
    <s v="50100355"/>
    <s v="096761"/>
    <x v="1"/>
    <s v="E"/>
    <m/>
    <m/>
    <m/>
    <s v="SECTEUR BLANC"/>
    <m/>
    <m/>
    <m/>
    <m/>
    <m/>
    <m/>
    <m/>
    <d v="2024-12-01T00:00:00"/>
    <m/>
    <s v="05"/>
    <m/>
    <m/>
    <m/>
    <s v="216"/>
    <m/>
    <m/>
    <m/>
    <m/>
    <m/>
    <m/>
    <m/>
    <m/>
    <m/>
    <m/>
    <m/>
    <m/>
    <m/>
    <m/>
    <s v="JEROME CARPANETTO"/>
    <s v="900582"/>
    <s v="REGION CENTRE EST"/>
    <m/>
    <m/>
    <m/>
    <x v="7"/>
    <x v="7"/>
    <s v="305664"/>
    <s v="RACHEL ZUNINO"/>
    <s v="200 IMP"/>
    <x v="69"/>
    <x v="69"/>
    <s v="306356"/>
    <s v="ALEXANDRE BERTACCHINI"/>
    <s v="445 CCA"/>
    <s v="HC"/>
    <s v="096761"/>
    <s v="SECTEUR BLANC"/>
  </r>
  <r>
    <n v="96756"/>
    <n v="50100354"/>
    <x v="0"/>
    <s v="REGION CENTRE EST"/>
    <x v="0"/>
    <s v="50100354"/>
    <s v="096756"/>
    <x v="1"/>
    <s v="E"/>
    <m/>
    <m/>
    <m/>
    <s v="SECTEUR BLANC"/>
    <m/>
    <m/>
    <m/>
    <m/>
    <m/>
    <m/>
    <m/>
    <d v="2024-12-01T00:00:00"/>
    <m/>
    <s v="05"/>
    <m/>
    <m/>
    <m/>
    <s v="215"/>
    <m/>
    <m/>
    <m/>
    <m/>
    <m/>
    <m/>
    <m/>
    <m/>
    <m/>
    <m/>
    <m/>
    <m/>
    <m/>
    <m/>
    <s v="JEROME CARPANETTO"/>
    <s v="900582"/>
    <s v="REGION CENTRE EST"/>
    <m/>
    <m/>
    <m/>
    <x v="7"/>
    <x v="7"/>
    <m/>
    <m/>
    <m/>
    <x v="124"/>
    <x v="122"/>
    <s v="305651"/>
    <s v="CINDY LECLERE"/>
    <s v="440 CCT"/>
    <s v="HC"/>
    <s v="096756"/>
    <s v="SECTEUR BLANC"/>
  </r>
  <r>
    <n v="96755"/>
    <n v="50100353"/>
    <x v="0"/>
    <s v="REGION CENTRE EST"/>
    <x v="0"/>
    <s v="50100353"/>
    <s v="096755"/>
    <x v="1"/>
    <s v="E"/>
    <m/>
    <m/>
    <m/>
    <s v="SECTEUR BLANC"/>
    <m/>
    <m/>
    <m/>
    <m/>
    <m/>
    <m/>
    <m/>
    <d v="2024-12-01T00:00:00"/>
    <m/>
    <s v="05"/>
    <m/>
    <m/>
    <m/>
    <s v="211"/>
    <m/>
    <m/>
    <m/>
    <m/>
    <m/>
    <m/>
    <m/>
    <m/>
    <m/>
    <m/>
    <m/>
    <m/>
    <m/>
    <m/>
    <s v="JEROME CARPANETTO"/>
    <s v="900582"/>
    <s v="REGION CENTRE EST"/>
    <m/>
    <m/>
    <m/>
    <x v="7"/>
    <x v="7"/>
    <m/>
    <m/>
    <m/>
    <x v="124"/>
    <x v="122"/>
    <s v="306317"/>
    <s v="JOHAN LEDOUX"/>
    <s v="445 CCA"/>
    <s v="HC"/>
    <s v="096755"/>
    <s v="SECTEUR BLANC"/>
  </r>
  <r>
    <n v="96745"/>
    <n v="50100352"/>
    <x v="0"/>
    <s v="REGION CENTRE EST"/>
    <x v="0"/>
    <s v="50100352"/>
    <s v="096745"/>
    <x v="1"/>
    <s v="E"/>
    <m/>
    <m/>
    <m/>
    <s v="SECTEUR BLANC"/>
    <m/>
    <m/>
    <m/>
    <m/>
    <m/>
    <m/>
    <m/>
    <d v="2024-12-01T00:00:00"/>
    <m/>
    <s v="05"/>
    <m/>
    <m/>
    <m/>
    <s v="208"/>
    <m/>
    <m/>
    <m/>
    <m/>
    <m/>
    <m/>
    <m/>
    <m/>
    <m/>
    <m/>
    <m/>
    <m/>
    <m/>
    <m/>
    <s v="JEROME CARPANETTO"/>
    <s v="900582"/>
    <s v="REGION CENTRE EST"/>
    <m/>
    <m/>
    <m/>
    <x v="7"/>
    <x v="7"/>
    <s v="305664"/>
    <s v="RACHEL ZUNINO"/>
    <s v="200 IMP"/>
    <x v="69"/>
    <x v="69"/>
    <s v="185494"/>
    <s v="MARYSE COLLOT"/>
    <s v="440 CCT"/>
    <s v="HC"/>
    <s v="096745"/>
    <s v="SECTEUR BLANC"/>
  </r>
  <r>
    <n v="96728"/>
    <n v="50100351"/>
    <x v="0"/>
    <s v="REGION GRAND OUEST"/>
    <x v="0"/>
    <s v="50100351"/>
    <s v="096728"/>
    <x v="1"/>
    <s v="E"/>
    <m/>
    <m/>
    <m/>
    <s v="SECTEUR BLANC"/>
    <m/>
    <m/>
    <m/>
    <m/>
    <m/>
    <m/>
    <m/>
    <d v="2024-12-01T00:00:00"/>
    <m/>
    <s v="05"/>
    <m/>
    <m/>
    <m/>
    <s v="813"/>
    <m/>
    <m/>
    <m/>
    <m/>
    <m/>
    <m/>
    <m/>
    <m/>
    <m/>
    <m/>
    <m/>
    <m/>
    <m/>
    <m/>
    <s v="MATHIEU CHEMIN"/>
    <s v="071590"/>
    <s v="REGION GRAND OUEST"/>
    <s v="192093"/>
    <s v="GUILLAUME LIOPE"/>
    <s v="100 IMD"/>
    <x v="15"/>
    <x v="15"/>
    <s v="305551"/>
    <s v="THOMAS JONGEN"/>
    <s v="310 CMA"/>
    <x v="108"/>
    <x v="108"/>
    <s v="184253"/>
    <s v="LIONEL NOIRAULT"/>
    <s v="386 IE"/>
    <s v="HC"/>
    <s v="096728"/>
    <s v="SECTEUR BLANC"/>
  </r>
  <r>
    <n v="96725"/>
    <n v="50100350"/>
    <x v="0"/>
    <s v="REGION GRAND OUEST"/>
    <x v="0"/>
    <s v="50100350"/>
    <s v="096725"/>
    <x v="1"/>
    <s v="E"/>
    <m/>
    <m/>
    <m/>
    <s v="SECTEUR BLANC"/>
    <m/>
    <m/>
    <m/>
    <m/>
    <m/>
    <m/>
    <m/>
    <d v="2024-11-01T00:00:00"/>
    <m/>
    <s v="05"/>
    <m/>
    <m/>
    <m/>
    <s v="823"/>
    <m/>
    <m/>
    <m/>
    <m/>
    <m/>
    <m/>
    <m/>
    <m/>
    <m/>
    <m/>
    <m/>
    <m/>
    <m/>
    <m/>
    <s v="MATHIEU CHEMIN"/>
    <s v="071590"/>
    <s v="REGION GRAND OUEST"/>
    <s v="192093"/>
    <s v="GUILLAUME LIOPE"/>
    <s v="100 IMD"/>
    <x v="15"/>
    <x v="15"/>
    <s v="301143"/>
    <s v="ANTHONY BESNIER"/>
    <s v="200 IMP"/>
    <x v="63"/>
    <x v="63"/>
    <s v="304031"/>
    <s v="MATHIEU BERUGEAU"/>
    <s v="371 CCM.E"/>
    <s v="HC"/>
    <s v="096725"/>
    <s v="SECTEUR BLANC"/>
  </r>
  <r>
    <n v="96719"/>
    <n v="50100349"/>
    <x v="0"/>
    <s v="REGION GRAND OUEST"/>
    <x v="0"/>
    <s v="50100349"/>
    <s v="096719"/>
    <x v="1"/>
    <s v="E"/>
    <m/>
    <m/>
    <m/>
    <s v="SECTEUR BLANC"/>
    <m/>
    <m/>
    <m/>
    <m/>
    <m/>
    <m/>
    <m/>
    <d v="2024-11-01T00:00:00"/>
    <m/>
    <s v="05"/>
    <m/>
    <m/>
    <m/>
    <s v="820"/>
    <m/>
    <m/>
    <m/>
    <m/>
    <m/>
    <m/>
    <m/>
    <m/>
    <m/>
    <m/>
    <m/>
    <m/>
    <m/>
    <m/>
    <s v="MATHIEU CHEMIN"/>
    <s v="071590"/>
    <s v="REGION GRAND OUEST"/>
    <s v="192093"/>
    <s v="GUILLAUME LIOPE"/>
    <s v="100 IMD"/>
    <x v="15"/>
    <x v="15"/>
    <s v="301143"/>
    <s v="ANTHONY BESNIER"/>
    <s v="200 IMP"/>
    <x v="63"/>
    <x v="63"/>
    <s v="304482"/>
    <s v="REMI CUAU"/>
    <s v="440 CCT"/>
    <s v="HC"/>
    <s v="096719"/>
    <s v="SECTEUR BLANC"/>
  </r>
  <r>
    <n v="96712"/>
    <n v="50100348"/>
    <x v="0"/>
    <s v="REGION GRAND OUEST"/>
    <x v="0"/>
    <s v="50100348"/>
    <s v="096712"/>
    <x v="1"/>
    <s v="E"/>
    <m/>
    <m/>
    <m/>
    <s v="SECTEUR BLANC"/>
    <m/>
    <m/>
    <m/>
    <m/>
    <m/>
    <m/>
    <m/>
    <d v="2024-12-01T00:00:00"/>
    <m/>
    <s v="05"/>
    <m/>
    <m/>
    <m/>
    <s v="815"/>
    <m/>
    <m/>
    <m/>
    <m/>
    <m/>
    <m/>
    <m/>
    <m/>
    <m/>
    <m/>
    <m/>
    <m/>
    <m/>
    <m/>
    <s v="MATHIEU CHEMIN"/>
    <s v="071590"/>
    <s v="REGION GRAND OUEST"/>
    <s v="192093"/>
    <s v="GUILLAUME LIOPE"/>
    <s v="100 IMD"/>
    <x v="15"/>
    <x v="15"/>
    <s v="305551"/>
    <s v="THOMAS JONGEN"/>
    <s v="310 CMA"/>
    <x v="108"/>
    <x v="108"/>
    <m/>
    <m/>
    <m/>
    <m/>
    <s v="096712"/>
    <s v="SECTEUR BLANC"/>
  </r>
  <r>
    <n v="96709"/>
    <n v="50100347"/>
    <x v="0"/>
    <s v="REGION GRAND OUEST"/>
    <x v="0"/>
    <s v="50100347"/>
    <s v="096709"/>
    <x v="1"/>
    <s v="E"/>
    <m/>
    <m/>
    <m/>
    <s v="SECTEUR BLANC"/>
    <m/>
    <m/>
    <m/>
    <m/>
    <m/>
    <m/>
    <m/>
    <d v="2024-11-01T00:00:00"/>
    <m/>
    <s v="05"/>
    <m/>
    <m/>
    <m/>
    <s v="830"/>
    <m/>
    <m/>
    <m/>
    <m/>
    <m/>
    <m/>
    <m/>
    <m/>
    <m/>
    <m/>
    <m/>
    <m/>
    <m/>
    <m/>
    <s v="MATHIEU CHEMIN"/>
    <s v="071590"/>
    <s v="REGION GRAND OUEST"/>
    <s v="192093"/>
    <s v="GUILLAUME LIOPE"/>
    <s v="100 IMD"/>
    <x v="15"/>
    <x v="15"/>
    <s v="301143"/>
    <s v="ANTHONY BESNIER"/>
    <s v="200 IMP"/>
    <x v="63"/>
    <x v="63"/>
    <s v="304767"/>
    <s v="ANTHONY MARQUES"/>
    <s v="440 CCT"/>
    <s v="HC"/>
    <s v="096709"/>
    <s v="SECTEUR BLANC"/>
  </r>
  <r>
    <n v="96708"/>
    <n v="50100346"/>
    <x v="0"/>
    <s v="REGION GRAND OUEST"/>
    <x v="0"/>
    <s v="50100346"/>
    <s v="096708"/>
    <x v="1"/>
    <s v="E"/>
    <m/>
    <m/>
    <m/>
    <s v="SECTEUR BLANC"/>
    <m/>
    <m/>
    <m/>
    <m/>
    <m/>
    <m/>
    <m/>
    <d v="2024-11-01T00:00:00"/>
    <m/>
    <s v="05"/>
    <m/>
    <m/>
    <m/>
    <s v="832"/>
    <m/>
    <m/>
    <m/>
    <m/>
    <m/>
    <m/>
    <m/>
    <m/>
    <m/>
    <m/>
    <m/>
    <m/>
    <m/>
    <m/>
    <s v="MATHIEU CHEMIN"/>
    <s v="071590"/>
    <s v="REGION GRAND OUEST"/>
    <s v="192093"/>
    <s v="GUILLAUME LIOPE"/>
    <s v="100 IMD"/>
    <x v="15"/>
    <x v="15"/>
    <s v="301143"/>
    <s v="ANTHONY BESNIER"/>
    <s v="200 IMP"/>
    <x v="63"/>
    <x v="63"/>
    <s v="305394"/>
    <s v="JULIEN CHIDAINE"/>
    <s v="440 CCT"/>
    <s v="HC"/>
    <s v="096708"/>
    <s v="SECTEUR BLANC"/>
  </r>
  <r>
    <n v="96707"/>
    <n v="50100345"/>
    <x v="0"/>
    <s v="REGION GRAND OUEST"/>
    <x v="0"/>
    <s v="50100345"/>
    <s v="096707"/>
    <x v="1"/>
    <s v="E"/>
    <m/>
    <m/>
    <m/>
    <s v="SECTEUR BLANC"/>
    <m/>
    <m/>
    <m/>
    <m/>
    <m/>
    <m/>
    <m/>
    <d v="2024-11-01T00:00:00"/>
    <m/>
    <s v="05"/>
    <m/>
    <m/>
    <m/>
    <s v="833"/>
    <m/>
    <m/>
    <m/>
    <m/>
    <m/>
    <m/>
    <m/>
    <m/>
    <m/>
    <m/>
    <m/>
    <m/>
    <m/>
    <m/>
    <s v="MATHIEU CHEMIN"/>
    <s v="071590"/>
    <s v="REGION GRAND OUEST"/>
    <s v="192093"/>
    <s v="GUILLAUME LIOPE"/>
    <s v="100 IMD"/>
    <x v="15"/>
    <x v="15"/>
    <s v="301143"/>
    <s v="ANTHONY BESNIER"/>
    <s v="200 IMP"/>
    <x v="63"/>
    <x v="63"/>
    <s v="191923"/>
    <s v="SEBASTIEN WACHSMUTH"/>
    <s v="440 CCT"/>
    <s v="HC"/>
    <s v="096707"/>
    <s v="SECTEUR BLANC"/>
  </r>
  <r>
    <n v="96704"/>
    <n v="50100344"/>
    <x v="0"/>
    <s v="REGION GRAND OUEST"/>
    <x v="0"/>
    <s v="50100344"/>
    <s v="096704"/>
    <x v="1"/>
    <s v="E"/>
    <m/>
    <m/>
    <m/>
    <s v="SECTEUR BLANC"/>
    <m/>
    <m/>
    <m/>
    <m/>
    <m/>
    <m/>
    <m/>
    <d v="2024-11-01T00:00:00"/>
    <m/>
    <s v="05"/>
    <m/>
    <m/>
    <m/>
    <s v="835"/>
    <m/>
    <m/>
    <m/>
    <m/>
    <m/>
    <m/>
    <m/>
    <m/>
    <m/>
    <m/>
    <m/>
    <m/>
    <m/>
    <m/>
    <s v="MATHIEU CHEMIN"/>
    <s v="071590"/>
    <s v="REGION GRAND OUEST"/>
    <s v="192093"/>
    <s v="GUILLAUME LIOPE"/>
    <s v="100 IMD"/>
    <x v="15"/>
    <x v="15"/>
    <s v="301143"/>
    <s v="ANTHONY BESNIER"/>
    <s v="200 IMP"/>
    <x v="63"/>
    <x v="63"/>
    <m/>
    <m/>
    <m/>
    <m/>
    <s v="096704"/>
    <s v="SECTEUR BLANC"/>
  </r>
  <r>
    <n v="96678"/>
    <n v="50100343"/>
    <x v="0"/>
    <s v="REGION CENTRE EST"/>
    <x v="0"/>
    <s v="50100343"/>
    <s v="096678"/>
    <x v="1"/>
    <s v="E"/>
    <m/>
    <m/>
    <m/>
    <s v="SECTEUR BLANC"/>
    <m/>
    <m/>
    <m/>
    <m/>
    <m/>
    <m/>
    <m/>
    <d v="2024-12-01T00:00:00"/>
    <m/>
    <s v="05"/>
    <m/>
    <m/>
    <m/>
    <s v="090"/>
    <m/>
    <m/>
    <m/>
    <m/>
    <m/>
    <m/>
    <m/>
    <m/>
    <m/>
    <m/>
    <m/>
    <m/>
    <m/>
    <m/>
    <s v="JEROME CARPANETTO"/>
    <s v="900582"/>
    <s v="REGION CENTRE EST"/>
    <s v="182240"/>
    <s v="FREDERIC MARTINELLI"/>
    <s v="100 IMD"/>
    <x v="2"/>
    <x v="2"/>
    <s v="305466"/>
    <s v="ANTHONY COLAS"/>
    <s v="200 IMP"/>
    <x v="2"/>
    <x v="2"/>
    <s v="305648"/>
    <s v="MAXIME ABSOLU"/>
    <s v="440 CCT"/>
    <s v="HC"/>
    <s v="096678"/>
    <s v="SECTEUR BLANC"/>
  </r>
  <r>
    <n v="96675"/>
    <n v="50100342"/>
    <x v="0"/>
    <s v="REGION CENTRE EST"/>
    <x v="0"/>
    <s v="50100342"/>
    <s v="096675"/>
    <x v="1"/>
    <s v="E"/>
    <m/>
    <m/>
    <m/>
    <s v="SECTEUR BLANC"/>
    <m/>
    <m/>
    <m/>
    <m/>
    <m/>
    <m/>
    <m/>
    <d v="2024-12-01T00:00:00"/>
    <m/>
    <s v="05"/>
    <m/>
    <m/>
    <m/>
    <s v="080"/>
    <m/>
    <m/>
    <m/>
    <m/>
    <m/>
    <m/>
    <m/>
    <m/>
    <m/>
    <m/>
    <m/>
    <m/>
    <m/>
    <m/>
    <s v="JEROME CARPANETTO"/>
    <s v="900582"/>
    <s v="REGION CENTRE EST"/>
    <s v="182240"/>
    <s v="FREDERIC MARTINELLI"/>
    <s v="100 IMD"/>
    <x v="2"/>
    <x v="2"/>
    <s v="305466"/>
    <s v="ANTHONY COLAS"/>
    <s v="200 IMP"/>
    <x v="2"/>
    <x v="2"/>
    <s v="306323"/>
    <s v="VINCENT GORGE-BERNAT"/>
    <s v="445 CCA"/>
    <s v="HC"/>
    <s v="096675"/>
    <s v="SECTEUR BLANC"/>
  </r>
  <r>
    <n v="96673"/>
    <n v="50100341"/>
    <x v="0"/>
    <s v="REGION CENTRE EST"/>
    <x v="0"/>
    <s v="50100341"/>
    <s v="096673"/>
    <x v="1"/>
    <s v="E"/>
    <m/>
    <m/>
    <m/>
    <s v="SECTEUR BLANC"/>
    <m/>
    <m/>
    <m/>
    <m/>
    <m/>
    <m/>
    <m/>
    <d v="2024-12-01T00:00:00"/>
    <m/>
    <s v="05"/>
    <m/>
    <m/>
    <m/>
    <s v="046"/>
    <m/>
    <m/>
    <m/>
    <m/>
    <m/>
    <m/>
    <m/>
    <m/>
    <m/>
    <m/>
    <m/>
    <m/>
    <m/>
    <m/>
    <s v="JEROME CARPANETTO"/>
    <s v="900582"/>
    <s v="REGION CENTRE EST"/>
    <s v="182240"/>
    <s v="FREDERIC MARTINELLI"/>
    <s v="100 IMD"/>
    <x v="2"/>
    <x v="2"/>
    <s v="305466"/>
    <s v="ANTHONY COLAS"/>
    <s v="200 IMP"/>
    <x v="2"/>
    <x v="2"/>
    <m/>
    <m/>
    <m/>
    <m/>
    <s v="096673"/>
    <s v="SECTEUR BLANC"/>
  </r>
  <r>
    <n v="96668"/>
    <n v="50100340"/>
    <x v="0"/>
    <s v="REGION CENTRE EST"/>
    <x v="0"/>
    <s v="50100340"/>
    <s v="096668"/>
    <x v="1"/>
    <s v="E"/>
    <m/>
    <m/>
    <m/>
    <s v="SECTEUR BLANC"/>
    <m/>
    <m/>
    <m/>
    <m/>
    <m/>
    <m/>
    <m/>
    <d v="2024-12-01T00:00:00"/>
    <m/>
    <s v="05"/>
    <m/>
    <m/>
    <m/>
    <s v="021"/>
    <m/>
    <m/>
    <m/>
    <m/>
    <m/>
    <m/>
    <m/>
    <m/>
    <m/>
    <m/>
    <m/>
    <m/>
    <m/>
    <m/>
    <s v="JEROME CARPANETTO"/>
    <s v="900582"/>
    <s v="REGION CENTRE EST"/>
    <s v="182240"/>
    <s v="FREDERIC MARTINELLI"/>
    <s v="100 IMD"/>
    <x v="2"/>
    <x v="2"/>
    <s v="305466"/>
    <s v="ANTHONY COLAS"/>
    <s v="200 IMP"/>
    <x v="2"/>
    <x v="2"/>
    <m/>
    <m/>
    <m/>
    <m/>
    <s v="096668"/>
    <s v="SECTEUR BLANC"/>
  </r>
  <r>
    <n v="96656"/>
    <n v="50100339"/>
    <x v="0"/>
    <s v="REGION GRAND OUEST"/>
    <x v="0"/>
    <s v="50100339"/>
    <s v="096656"/>
    <x v="1"/>
    <s v="E"/>
    <m/>
    <m/>
    <m/>
    <s v="SECTEUR BLANC"/>
    <m/>
    <m/>
    <m/>
    <m/>
    <m/>
    <m/>
    <m/>
    <d v="2024-10-01T00:00:00"/>
    <m/>
    <s v="05"/>
    <m/>
    <m/>
    <m/>
    <s v="293"/>
    <m/>
    <m/>
    <m/>
    <m/>
    <m/>
    <m/>
    <m/>
    <m/>
    <m/>
    <m/>
    <m/>
    <m/>
    <m/>
    <m/>
    <s v="MATHIEU CHEMIN"/>
    <s v="071590"/>
    <s v="REGION GRAND OUEST"/>
    <s v="306176"/>
    <s v="BERENGERE CORVELLEC"/>
    <s v="100 IMD"/>
    <x v="31"/>
    <x v="31"/>
    <s v="302611"/>
    <s v="ROMAIN ERNOULT"/>
    <s v="200 IMP"/>
    <x v="59"/>
    <x v="59"/>
    <s v="193044"/>
    <s v="MARIE NOELLE POUPARD"/>
    <s v="371 CCM.E"/>
    <s v="HC"/>
    <s v="096656"/>
    <s v="SECTEUR BLANC"/>
  </r>
  <r>
    <n v="96651"/>
    <n v="50100338"/>
    <x v="0"/>
    <s v="REGION GRAND OUEST"/>
    <x v="0"/>
    <s v="50100338"/>
    <s v="096651"/>
    <x v="1"/>
    <s v="E"/>
    <m/>
    <m/>
    <m/>
    <s v="SECTEUR BLANC"/>
    <m/>
    <m/>
    <m/>
    <m/>
    <m/>
    <m/>
    <m/>
    <d v="2024-10-01T00:00:00"/>
    <m/>
    <s v="05"/>
    <m/>
    <m/>
    <m/>
    <s v="292"/>
    <m/>
    <m/>
    <m/>
    <m/>
    <m/>
    <m/>
    <m/>
    <m/>
    <m/>
    <m/>
    <m/>
    <m/>
    <m/>
    <m/>
    <s v="MATHIEU CHEMIN"/>
    <s v="071590"/>
    <s v="REGION GRAND OUEST"/>
    <s v="170189"/>
    <s v="SEBASTIEN PLANCON"/>
    <s v="100 IMD"/>
    <x v="10"/>
    <x v="10"/>
    <s v="304465"/>
    <s v="ALEXANDRE FOURNIER"/>
    <s v="200 IMP"/>
    <x v="71"/>
    <x v="71"/>
    <s v="304132"/>
    <s v="REYNALD GEMAIN"/>
    <s v="440 CCT"/>
    <s v="HC"/>
    <s v="096651"/>
    <s v="SECTEUR BLANC"/>
  </r>
  <r>
    <n v="96650"/>
    <n v="50100337"/>
    <x v="0"/>
    <s v="REGION GRAND OUEST"/>
    <x v="0"/>
    <s v="50100337"/>
    <s v="096650"/>
    <x v="1"/>
    <s v="E"/>
    <m/>
    <m/>
    <m/>
    <s v="SECTEUR BLANC"/>
    <m/>
    <m/>
    <m/>
    <m/>
    <m/>
    <m/>
    <m/>
    <d v="2024-10-01T00:00:00"/>
    <m/>
    <s v="05"/>
    <m/>
    <m/>
    <m/>
    <s v="291"/>
    <m/>
    <m/>
    <m/>
    <m/>
    <m/>
    <m/>
    <m/>
    <m/>
    <m/>
    <m/>
    <m/>
    <m/>
    <m/>
    <m/>
    <s v="MATHIEU CHEMIN"/>
    <s v="071590"/>
    <s v="REGION GRAND OUEST"/>
    <s v="170189"/>
    <s v="SEBASTIEN PLANCON"/>
    <s v="100 IMD"/>
    <x v="10"/>
    <x v="10"/>
    <s v="304465"/>
    <s v="ALEXANDRE FOURNIER"/>
    <s v="200 IMP"/>
    <x v="71"/>
    <x v="71"/>
    <s v="172662"/>
    <s v="PATRICK LAINE"/>
    <s v="370 CC.E"/>
    <s v="HC"/>
    <s v="096650"/>
    <s v="SECTEUR BLANC"/>
  </r>
  <r>
    <n v="96649"/>
    <n v="50100336"/>
    <x v="0"/>
    <s v="REGION GRAND OUEST"/>
    <x v="0"/>
    <s v="50100336"/>
    <s v="096649"/>
    <x v="1"/>
    <s v="E"/>
    <m/>
    <m/>
    <m/>
    <s v="SECTEUR BLANC"/>
    <m/>
    <m/>
    <m/>
    <m/>
    <m/>
    <m/>
    <m/>
    <d v="2024-10-01T00:00:00"/>
    <m/>
    <s v="05"/>
    <m/>
    <m/>
    <m/>
    <s v="290"/>
    <m/>
    <m/>
    <m/>
    <m/>
    <m/>
    <m/>
    <m/>
    <m/>
    <m/>
    <m/>
    <m/>
    <m/>
    <m/>
    <m/>
    <s v="MATHIEU CHEMIN"/>
    <s v="071590"/>
    <s v="REGION GRAND OUEST"/>
    <s v="170189"/>
    <s v="SEBASTIEN PLANCON"/>
    <s v="100 IMD"/>
    <x v="10"/>
    <x v="10"/>
    <s v="304465"/>
    <s v="ALEXANDRE FOURNIER"/>
    <s v="200 IMP"/>
    <x v="71"/>
    <x v="71"/>
    <s v="305445"/>
    <s v="MAEL DUBOIS"/>
    <s v="441 CCTM"/>
    <s v="HC"/>
    <s v="096649"/>
    <s v="SECTEUR BLANC"/>
  </r>
  <r>
    <n v="96648"/>
    <n v="50100335"/>
    <x v="0"/>
    <s v="REGION GRAND OUEST"/>
    <x v="0"/>
    <s v="50100335"/>
    <s v="096648"/>
    <x v="1"/>
    <s v="E"/>
    <m/>
    <m/>
    <m/>
    <s v="SECTEUR BLANC"/>
    <m/>
    <m/>
    <m/>
    <m/>
    <m/>
    <m/>
    <m/>
    <d v="2024-12-01T00:00:00"/>
    <m/>
    <s v="05"/>
    <m/>
    <m/>
    <m/>
    <s v="289"/>
    <m/>
    <m/>
    <m/>
    <m/>
    <m/>
    <m/>
    <m/>
    <m/>
    <m/>
    <m/>
    <m/>
    <m/>
    <m/>
    <m/>
    <s v="MATHIEU CHEMIN"/>
    <s v="071590"/>
    <s v="REGION GRAND OUEST"/>
    <s v="306176"/>
    <s v="BERENGERE CORVELLEC"/>
    <s v="100 IMD"/>
    <x v="31"/>
    <x v="31"/>
    <s v="302611"/>
    <s v="ROMAIN ERNOULT"/>
    <s v="200 IMP"/>
    <x v="59"/>
    <x v="59"/>
    <m/>
    <m/>
    <m/>
    <m/>
    <s v="096648"/>
    <s v="SECTEUR BLANC"/>
  </r>
  <r>
    <n v="96643"/>
    <n v="50100334"/>
    <x v="0"/>
    <s v="REGION GRAND OUEST"/>
    <x v="0"/>
    <s v="50100334"/>
    <s v="096643"/>
    <x v="1"/>
    <s v="E"/>
    <m/>
    <m/>
    <m/>
    <s v="SECTEUR BLANC"/>
    <m/>
    <m/>
    <m/>
    <m/>
    <m/>
    <m/>
    <m/>
    <d v="2024-12-01T00:00:00"/>
    <m/>
    <s v="05"/>
    <m/>
    <m/>
    <m/>
    <s v="288"/>
    <m/>
    <m/>
    <m/>
    <m/>
    <m/>
    <m/>
    <m/>
    <m/>
    <m/>
    <m/>
    <m/>
    <m/>
    <m/>
    <m/>
    <s v="MATHIEU CHEMIN"/>
    <s v="071590"/>
    <s v="REGION GRAND OUEST"/>
    <s v="170189"/>
    <s v="SEBASTIEN PLANCON"/>
    <s v="100 IMD"/>
    <x v="10"/>
    <x v="10"/>
    <s v="304465"/>
    <s v="ALEXANDRE FOURNIER"/>
    <s v="200 IMP"/>
    <x v="71"/>
    <x v="71"/>
    <s v="306477"/>
    <s v="REMI BERTRAND"/>
    <s v="445 CCA"/>
    <s v="HC"/>
    <s v="096643"/>
    <s v="SECTEUR BLANC"/>
  </r>
  <r>
    <n v="96640"/>
    <n v="50100333"/>
    <x v="0"/>
    <s v="REGION GRAND OUEST"/>
    <x v="0"/>
    <s v="50100333"/>
    <s v="096640"/>
    <x v="1"/>
    <s v="E"/>
    <m/>
    <m/>
    <m/>
    <s v="SECTEUR BLANC"/>
    <m/>
    <m/>
    <m/>
    <m/>
    <m/>
    <m/>
    <m/>
    <d v="2024-10-01T00:00:00"/>
    <m/>
    <s v="05"/>
    <m/>
    <m/>
    <m/>
    <s v="287"/>
    <m/>
    <m/>
    <m/>
    <m/>
    <m/>
    <m/>
    <m/>
    <m/>
    <m/>
    <m/>
    <m/>
    <m/>
    <m/>
    <m/>
    <s v="MATHIEU CHEMIN"/>
    <s v="071590"/>
    <s v="REGION GRAND OUEST"/>
    <s v="170189"/>
    <s v="SEBASTIEN PLANCON"/>
    <s v="100 IMD"/>
    <x v="10"/>
    <x v="10"/>
    <s v="304465"/>
    <s v="ALEXANDRE FOURNIER"/>
    <s v="200 IMP"/>
    <x v="71"/>
    <x v="71"/>
    <s v="306121"/>
    <s v="ADRIEN JANNOT"/>
    <s v="440 CCT"/>
    <s v="HC"/>
    <s v="096640"/>
    <s v="SECTEUR BLANC"/>
  </r>
  <r>
    <n v="96634"/>
    <n v="50100332"/>
    <x v="0"/>
    <s v="REGION GRAND OUEST"/>
    <x v="0"/>
    <s v="50100332"/>
    <s v="096634"/>
    <x v="1"/>
    <s v="E"/>
    <m/>
    <m/>
    <m/>
    <s v="SECTEUR BLANC"/>
    <m/>
    <m/>
    <m/>
    <m/>
    <m/>
    <m/>
    <m/>
    <d v="2024-12-01T00:00:00"/>
    <m/>
    <s v="05"/>
    <m/>
    <m/>
    <m/>
    <s v="660"/>
    <m/>
    <m/>
    <m/>
    <m/>
    <m/>
    <m/>
    <m/>
    <m/>
    <m/>
    <m/>
    <m/>
    <m/>
    <m/>
    <m/>
    <s v="MATHIEU CHEMIN"/>
    <s v="071590"/>
    <s v="REGION GRAND OUEST"/>
    <s v="305493"/>
    <s v="AURELIE DEVILLIER"/>
    <s v="100 IMD"/>
    <x v="38"/>
    <x v="38"/>
    <s v="305410"/>
    <s v="MANON GIGER"/>
    <s v="200 IMP"/>
    <x v="123"/>
    <x v="121"/>
    <s v="306424"/>
    <s v="DEBORAH ZERBIB"/>
    <s v="445 CCA"/>
    <s v="HC"/>
    <s v="096634"/>
    <s v="SECTEUR BLANC"/>
  </r>
  <r>
    <n v="96629"/>
    <n v="50100331"/>
    <x v="0"/>
    <s v="REGION GRAND OUEST"/>
    <x v="0"/>
    <s v="50100331"/>
    <s v="096629"/>
    <x v="1"/>
    <s v="E"/>
    <m/>
    <m/>
    <m/>
    <s v="SECTEUR BLANC"/>
    <m/>
    <m/>
    <m/>
    <m/>
    <m/>
    <m/>
    <m/>
    <d v="2024-10-01T00:00:00"/>
    <m/>
    <s v="05"/>
    <m/>
    <m/>
    <m/>
    <s v="286"/>
    <m/>
    <m/>
    <m/>
    <m/>
    <m/>
    <m/>
    <m/>
    <m/>
    <m/>
    <m/>
    <m/>
    <m/>
    <m/>
    <m/>
    <s v="MATHIEU CHEMIN"/>
    <s v="071590"/>
    <s v="REGION GRAND OUEST"/>
    <s v="306176"/>
    <s v="BERENGERE CORVELLEC"/>
    <s v="100 IMD"/>
    <x v="31"/>
    <x v="31"/>
    <s v="302611"/>
    <s v="ROMAIN ERNOULT"/>
    <s v="200 IMP"/>
    <x v="59"/>
    <x v="59"/>
    <s v="305451"/>
    <s v="FRANCOISE CRESSOL"/>
    <s v="440 CCT"/>
    <s v="HC"/>
    <s v="096629"/>
    <s v="SECTEUR BLANC"/>
  </r>
  <r>
    <n v="96625"/>
    <n v="50100330"/>
    <x v="0"/>
    <s v="REGION GRAND OUEST"/>
    <x v="0"/>
    <s v="50100330"/>
    <s v="096625"/>
    <x v="1"/>
    <s v="E"/>
    <m/>
    <m/>
    <m/>
    <s v="SECTEUR BLANC"/>
    <m/>
    <m/>
    <m/>
    <m/>
    <m/>
    <m/>
    <m/>
    <d v="2024-12-01T00:00:00"/>
    <m/>
    <s v="05"/>
    <m/>
    <m/>
    <m/>
    <s v="663"/>
    <m/>
    <m/>
    <m/>
    <m/>
    <m/>
    <m/>
    <m/>
    <m/>
    <m/>
    <m/>
    <m/>
    <m/>
    <m/>
    <m/>
    <s v="MATHIEU CHEMIN"/>
    <s v="071590"/>
    <s v="REGION GRAND OUEST"/>
    <s v="305493"/>
    <s v="AURELIE DEVILLIER"/>
    <s v="100 IMD"/>
    <x v="38"/>
    <x v="38"/>
    <s v="305410"/>
    <s v="MANON GIGER"/>
    <s v="200 IMP"/>
    <x v="123"/>
    <x v="121"/>
    <s v="305715"/>
    <s v="RAVOUTH SVAY"/>
    <s v="440 CCT"/>
    <s v="HC"/>
    <s v="096625"/>
    <s v="SECTEUR BLANC"/>
  </r>
  <r>
    <n v="96619"/>
    <n v="50100329"/>
    <x v="0"/>
    <s v="REGION GRAND OUEST"/>
    <x v="0"/>
    <s v="50100329"/>
    <s v="096619"/>
    <x v="1"/>
    <s v="E"/>
    <m/>
    <m/>
    <m/>
    <s v="SECTEUR BLANC"/>
    <m/>
    <m/>
    <m/>
    <m/>
    <m/>
    <m/>
    <m/>
    <d v="2024-12-01T00:00:00"/>
    <m/>
    <s v="05"/>
    <m/>
    <m/>
    <m/>
    <s v="056"/>
    <m/>
    <m/>
    <m/>
    <m/>
    <m/>
    <m/>
    <m/>
    <m/>
    <m/>
    <m/>
    <m/>
    <m/>
    <m/>
    <m/>
    <s v="MATHIEU CHEMIN"/>
    <s v="071590"/>
    <s v="REGION GRAND OUEST"/>
    <s v="305493"/>
    <s v="AURELIE DEVILLIER"/>
    <s v="100 IMD"/>
    <x v="38"/>
    <x v="38"/>
    <s v="306079"/>
    <s v="ANTHONY CAPELLO"/>
    <s v="200 IMP"/>
    <x v="103"/>
    <x v="103"/>
    <m/>
    <m/>
    <m/>
    <m/>
    <s v="096619"/>
    <s v="SECTEUR BLANC"/>
  </r>
  <r>
    <n v="96615"/>
    <n v="50100328"/>
    <x v="0"/>
    <s v="REGION GRAND OUEST"/>
    <x v="0"/>
    <s v="50100328"/>
    <s v="096615"/>
    <x v="1"/>
    <s v="E"/>
    <m/>
    <m/>
    <m/>
    <s v="SECTEUR BLANC"/>
    <m/>
    <m/>
    <m/>
    <m/>
    <m/>
    <m/>
    <m/>
    <d v="2024-12-01T00:00:00"/>
    <m/>
    <s v="05"/>
    <m/>
    <m/>
    <m/>
    <s v="812"/>
    <m/>
    <m/>
    <m/>
    <m/>
    <m/>
    <m/>
    <m/>
    <m/>
    <m/>
    <m/>
    <m/>
    <m/>
    <m/>
    <m/>
    <s v="MATHIEU CHEMIN"/>
    <s v="071590"/>
    <s v="REGION GRAND OUEST"/>
    <s v="192093"/>
    <s v="GUILLAUME LIOPE"/>
    <s v="100 IMD"/>
    <x v="15"/>
    <x v="15"/>
    <s v="305551"/>
    <s v="THOMAS JONGEN"/>
    <s v="310 CMA"/>
    <x v="108"/>
    <x v="108"/>
    <s v="303026"/>
    <s v="WALTER PASTOR"/>
    <s v="371 CCM.E"/>
    <s v="HC"/>
    <s v="096615"/>
    <s v="SECTEUR BLANC"/>
  </r>
  <r>
    <n v="96613"/>
    <n v="50100327"/>
    <x v="0"/>
    <s v="REGION GRAND OUEST"/>
    <x v="0"/>
    <s v="50100327"/>
    <s v="096613"/>
    <x v="1"/>
    <s v="E"/>
    <m/>
    <m/>
    <m/>
    <s v="SECTEUR BLANC"/>
    <m/>
    <m/>
    <m/>
    <m/>
    <m/>
    <m/>
    <m/>
    <d v="2024-12-01T00:00:00"/>
    <m/>
    <s v="05"/>
    <m/>
    <m/>
    <m/>
    <s v="034"/>
    <m/>
    <m/>
    <m/>
    <m/>
    <m/>
    <m/>
    <m/>
    <m/>
    <m/>
    <m/>
    <m/>
    <m/>
    <m/>
    <m/>
    <s v="MATHIEU CHEMIN"/>
    <s v="071590"/>
    <s v="REGION GRAND OUEST"/>
    <s v="305493"/>
    <s v="AURELIE DEVILLIER"/>
    <s v="100 IMD"/>
    <x v="38"/>
    <x v="38"/>
    <s v="301609"/>
    <s v="MIKAEL DEBAIN"/>
    <s v="200 IMP"/>
    <x v="87"/>
    <x v="87"/>
    <s v="306295"/>
    <s v="WILLY LE PRE"/>
    <s v="445 CCA"/>
    <s v="HC"/>
    <s v="096613"/>
    <s v="SECTEUR BLANC"/>
  </r>
  <r>
    <n v="96608"/>
    <n v="50100326"/>
    <x v="0"/>
    <s v="REGION GRAND OUEST"/>
    <x v="0"/>
    <s v="50100326"/>
    <s v="096608"/>
    <x v="1"/>
    <s v="E"/>
    <m/>
    <m/>
    <m/>
    <s v="SECTEUR BLANC"/>
    <m/>
    <m/>
    <m/>
    <m/>
    <m/>
    <m/>
    <m/>
    <d v="2024-12-01T00:00:00"/>
    <m/>
    <s v="05"/>
    <m/>
    <m/>
    <m/>
    <s v="285"/>
    <m/>
    <m/>
    <m/>
    <m/>
    <m/>
    <m/>
    <m/>
    <m/>
    <m/>
    <m/>
    <m/>
    <m/>
    <m/>
    <m/>
    <s v="MATHIEU CHEMIN"/>
    <s v="071590"/>
    <s v="REGION GRAND OUEST"/>
    <s v="305493"/>
    <s v="AURELIE DEVILLIER"/>
    <s v="100 IMD"/>
    <x v="38"/>
    <x v="38"/>
    <s v="301609"/>
    <s v="MIKAEL DEBAIN"/>
    <s v="200 IMP"/>
    <x v="87"/>
    <x v="87"/>
    <s v="305079"/>
    <s v="JULIEN BOUCHETTAT"/>
    <s v="440 CCT"/>
    <s v="HC"/>
    <s v="096608"/>
    <s v="SECTEUR BLANC"/>
  </r>
  <r>
    <n v="96607"/>
    <n v="50100325"/>
    <x v="0"/>
    <s v="REGION GRAND OUEST"/>
    <x v="0"/>
    <s v="50100325"/>
    <s v="096607"/>
    <x v="1"/>
    <s v="E"/>
    <m/>
    <m/>
    <m/>
    <s v="SECTEUR BLANC"/>
    <m/>
    <m/>
    <m/>
    <m/>
    <m/>
    <m/>
    <m/>
    <d v="2024-12-01T00:00:00"/>
    <m/>
    <s v="05"/>
    <m/>
    <m/>
    <m/>
    <s v="284"/>
    <m/>
    <m/>
    <m/>
    <m/>
    <m/>
    <m/>
    <m/>
    <m/>
    <m/>
    <m/>
    <m/>
    <m/>
    <m/>
    <m/>
    <s v="MATHIEU CHEMIN"/>
    <s v="071590"/>
    <s v="REGION GRAND OUEST"/>
    <s v="305493"/>
    <s v="AURELIE DEVILLIER"/>
    <s v="100 IMD"/>
    <x v="38"/>
    <x v="38"/>
    <s v="301609"/>
    <s v="MIKAEL DEBAIN"/>
    <s v="200 IMP"/>
    <x v="87"/>
    <x v="87"/>
    <s v="305917"/>
    <s v="JULIEN MUZZOLINI"/>
    <s v="440 CCT"/>
    <s v="HC"/>
    <s v="096607"/>
    <s v="SECTEUR BLANC"/>
  </r>
  <r>
    <n v="96605"/>
    <n v="50100323"/>
    <x v="0"/>
    <s v="REGION GRAND OUEST"/>
    <x v="0"/>
    <s v="50100323"/>
    <s v="096605"/>
    <x v="1"/>
    <s v="E"/>
    <m/>
    <m/>
    <m/>
    <s v="SECTEUR BLANC"/>
    <m/>
    <m/>
    <m/>
    <m/>
    <m/>
    <m/>
    <m/>
    <d v="2024-12-01T00:00:00"/>
    <m/>
    <s v="05"/>
    <m/>
    <m/>
    <m/>
    <s v="283"/>
    <m/>
    <m/>
    <m/>
    <m/>
    <m/>
    <m/>
    <m/>
    <m/>
    <m/>
    <m/>
    <m/>
    <m/>
    <m/>
    <m/>
    <s v="MATHIEU CHEMIN"/>
    <s v="071590"/>
    <s v="REGION GRAND OUEST"/>
    <s v="305493"/>
    <s v="AURELIE DEVILLIER"/>
    <s v="100 IMD"/>
    <x v="38"/>
    <x v="38"/>
    <s v="301609"/>
    <s v="MIKAEL DEBAIN"/>
    <s v="200 IMP"/>
    <x v="87"/>
    <x v="87"/>
    <s v="305832"/>
    <s v="REBECCA JANIN"/>
    <s v="441 CCTM"/>
    <s v="HC"/>
    <s v="096605"/>
    <s v="SECTEUR BLANC"/>
  </r>
  <r>
    <n v="96600"/>
    <n v="50100322"/>
    <x v="0"/>
    <s v="REGION GRAND OUEST"/>
    <x v="0"/>
    <s v="50100322"/>
    <s v="096600"/>
    <x v="1"/>
    <s v="E"/>
    <m/>
    <m/>
    <m/>
    <s v="SECTEUR BLANC"/>
    <m/>
    <m/>
    <m/>
    <m/>
    <m/>
    <m/>
    <m/>
    <d v="2024-12-01T00:00:00"/>
    <m/>
    <s v="05"/>
    <m/>
    <m/>
    <m/>
    <s v="635"/>
    <m/>
    <m/>
    <m/>
    <m/>
    <m/>
    <m/>
    <m/>
    <m/>
    <m/>
    <m/>
    <m/>
    <m/>
    <m/>
    <m/>
    <s v="MATHIEU CHEMIN"/>
    <s v="071590"/>
    <s v="REGION GRAND OUEST"/>
    <s v="305493"/>
    <s v="AURELIE DEVILLIER"/>
    <s v="100 IMD"/>
    <x v="38"/>
    <x v="38"/>
    <s v="305410"/>
    <s v="MANON GIGER"/>
    <s v="200 IMP"/>
    <x v="123"/>
    <x v="121"/>
    <s v="306043"/>
    <s v="CHERIF SERI"/>
    <s v="440 CCT"/>
    <s v="HC"/>
    <s v="096600"/>
    <s v="SECTEUR BLANC"/>
  </r>
  <r>
    <n v="96598"/>
    <n v="50100321"/>
    <x v="0"/>
    <s v="REGION GRAND OUEST"/>
    <x v="0"/>
    <s v="50100321"/>
    <s v="096598"/>
    <x v="1"/>
    <s v="E"/>
    <m/>
    <m/>
    <m/>
    <s v="SECTEUR BLANC"/>
    <m/>
    <m/>
    <m/>
    <m/>
    <m/>
    <m/>
    <m/>
    <d v="2024-12-01T00:00:00"/>
    <m/>
    <s v="05"/>
    <m/>
    <m/>
    <m/>
    <s v="636"/>
    <m/>
    <m/>
    <m/>
    <m/>
    <m/>
    <m/>
    <m/>
    <m/>
    <m/>
    <m/>
    <m/>
    <m/>
    <m/>
    <m/>
    <s v="MATHIEU CHEMIN"/>
    <s v="071590"/>
    <s v="REGION GRAND OUEST"/>
    <s v="305493"/>
    <s v="AURELIE DEVILLIER"/>
    <s v="100 IMD"/>
    <x v="38"/>
    <x v="38"/>
    <s v="305410"/>
    <s v="MANON GIGER"/>
    <s v="200 IMP"/>
    <x v="123"/>
    <x v="121"/>
    <s v="180631"/>
    <s v="CHARLES VIRIOT"/>
    <s v="440 CCT"/>
    <s v="HC"/>
    <s v="096598"/>
    <s v="SECTEUR BLANC"/>
  </r>
  <r>
    <n v="96590"/>
    <n v="50100320"/>
    <x v="0"/>
    <s v="REGION GRAND OUEST"/>
    <x v="0"/>
    <s v="50100320"/>
    <s v="096590"/>
    <x v="1"/>
    <s v="E"/>
    <m/>
    <m/>
    <m/>
    <s v="SECTEUR BLANC"/>
    <m/>
    <m/>
    <m/>
    <m/>
    <m/>
    <m/>
    <m/>
    <d v="2024-12-01T00:00:00"/>
    <m/>
    <s v="05"/>
    <m/>
    <m/>
    <m/>
    <s v="282"/>
    <m/>
    <m/>
    <m/>
    <m/>
    <m/>
    <m/>
    <m/>
    <m/>
    <m/>
    <m/>
    <m/>
    <m/>
    <m/>
    <m/>
    <s v="MATHIEU CHEMIN"/>
    <s v="071590"/>
    <s v="REGION GRAND OUEST"/>
    <s v="305493"/>
    <s v="AURELIE DEVILLIER"/>
    <s v="100 IMD"/>
    <x v="38"/>
    <x v="38"/>
    <s v="306079"/>
    <s v="ANTHONY CAPELLO"/>
    <s v="200 IMP"/>
    <x v="103"/>
    <x v="103"/>
    <m/>
    <m/>
    <m/>
    <m/>
    <s v="096590"/>
    <s v="SECTEUR BLANC"/>
  </r>
  <r>
    <n v="96587"/>
    <n v="50100319"/>
    <x v="0"/>
    <s v="REGION GRAND OUEST"/>
    <x v="0"/>
    <s v="50100319"/>
    <s v="096587"/>
    <x v="1"/>
    <s v="E"/>
    <m/>
    <m/>
    <m/>
    <s v="SECTEUR BLANC"/>
    <m/>
    <m/>
    <m/>
    <m/>
    <m/>
    <m/>
    <m/>
    <d v="2024-12-01T00:00:00"/>
    <m/>
    <s v="05"/>
    <m/>
    <m/>
    <m/>
    <s v="281"/>
    <m/>
    <m/>
    <m/>
    <m/>
    <m/>
    <m/>
    <m/>
    <m/>
    <m/>
    <m/>
    <m/>
    <m/>
    <m/>
    <m/>
    <s v="MATHIEU CHEMIN"/>
    <s v="071590"/>
    <s v="REGION GRAND OUEST"/>
    <s v="305493"/>
    <s v="AURELIE DEVILLIER"/>
    <s v="100 IMD"/>
    <x v="38"/>
    <x v="38"/>
    <s v="306079"/>
    <s v="ANTHONY CAPELLO"/>
    <s v="200 IMP"/>
    <x v="103"/>
    <x v="103"/>
    <m/>
    <m/>
    <m/>
    <m/>
    <s v="096587"/>
    <s v="SECTEUR BLANC"/>
  </r>
  <r>
    <n v="96584"/>
    <n v="50100318"/>
    <x v="0"/>
    <s v="REGION GRAND OUEST"/>
    <x v="0"/>
    <s v="50100318"/>
    <s v="096584"/>
    <x v="1"/>
    <s v="E"/>
    <m/>
    <m/>
    <m/>
    <s v="SECTEUR BLANC"/>
    <m/>
    <m/>
    <m/>
    <m/>
    <m/>
    <m/>
    <m/>
    <d v="2024-12-01T00:00:00"/>
    <m/>
    <s v="05"/>
    <m/>
    <m/>
    <m/>
    <s v="633"/>
    <m/>
    <m/>
    <m/>
    <m/>
    <m/>
    <m/>
    <m/>
    <m/>
    <m/>
    <m/>
    <m/>
    <m/>
    <m/>
    <m/>
    <s v="MATHIEU CHEMIN"/>
    <s v="071590"/>
    <s v="REGION GRAND OUEST"/>
    <s v="305493"/>
    <s v="AURELIE DEVILLIER"/>
    <s v="100 IMD"/>
    <x v="38"/>
    <x v="38"/>
    <s v="301609"/>
    <s v="MIKAEL DEBAIN"/>
    <s v="200 IMP"/>
    <x v="87"/>
    <x v="87"/>
    <s v="190110"/>
    <s v="STEPHANIE VIRIOT"/>
    <s v="370 CC.E"/>
    <s v="HC"/>
    <s v="096584"/>
    <s v="SECTEUR BLANC"/>
  </r>
  <r>
    <n v="96583"/>
    <n v="50100317"/>
    <x v="0"/>
    <s v="REGION GRAND OUEST"/>
    <x v="0"/>
    <s v="50100317"/>
    <s v="096583"/>
    <x v="1"/>
    <s v="E"/>
    <m/>
    <m/>
    <m/>
    <s v="SECTEUR BLANC"/>
    <m/>
    <m/>
    <m/>
    <m/>
    <m/>
    <m/>
    <m/>
    <d v="2024-12-01T00:00:00"/>
    <m/>
    <s v="05"/>
    <m/>
    <m/>
    <m/>
    <s v="665"/>
    <m/>
    <m/>
    <m/>
    <m/>
    <m/>
    <m/>
    <m/>
    <m/>
    <m/>
    <m/>
    <m/>
    <m/>
    <m/>
    <m/>
    <s v="MATHIEU CHEMIN"/>
    <s v="071590"/>
    <s v="REGION GRAND OUEST"/>
    <s v="305493"/>
    <s v="AURELIE DEVILLIER"/>
    <s v="100 IMD"/>
    <x v="38"/>
    <x v="38"/>
    <s v="305410"/>
    <s v="MANON GIGER"/>
    <s v="200 IMP"/>
    <x v="123"/>
    <x v="121"/>
    <m/>
    <m/>
    <m/>
    <m/>
    <s v="096583"/>
    <s v="SECTEUR BLANC"/>
  </r>
  <r>
    <n v="96582"/>
    <n v="50100316"/>
    <x v="0"/>
    <s v="REGION GRAND OUEST"/>
    <x v="0"/>
    <s v="50100316"/>
    <s v="096582"/>
    <x v="1"/>
    <s v="E"/>
    <m/>
    <m/>
    <m/>
    <s v="SECTEUR BLANC"/>
    <m/>
    <m/>
    <m/>
    <m/>
    <m/>
    <m/>
    <m/>
    <d v="2024-12-01T00:00:00"/>
    <m/>
    <s v="05"/>
    <m/>
    <m/>
    <m/>
    <s v="631"/>
    <m/>
    <m/>
    <m/>
    <m/>
    <m/>
    <m/>
    <m/>
    <m/>
    <m/>
    <m/>
    <m/>
    <m/>
    <m/>
    <m/>
    <s v="MATHIEU CHEMIN"/>
    <s v="071590"/>
    <s v="REGION GRAND OUEST"/>
    <s v="305493"/>
    <s v="AURELIE DEVILLIER"/>
    <s v="100 IMD"/>
    <x v="38"/>
    <x v="38"/>
    <s v="305410"/>
    <s v="MANON GIGER"/>
    <s v="200 IMP"/>
    <x v="123"/>
    <x v="121"/>
    <m/>
    <m/>
    <m/>
    <m/>
    <s v="096582"/>
    <s v="SECTEUR BLANC"/>
  </r>
  <r>
    <n v="96560"/>
    <n v="50100315"/>
    <x v="0"/>
    <s v="REGION GRAND OUEST"/>
    <x v="0"/>
    <s v="50100315"/>
    <s v="096560"/>
    <x v="1"/>
    <s v="E"/>
    <m/>
    <m/>
    <m/>
    <s v="SECTEUR BLANC"/>
    <m/>
    <m/>
    <m/>
    <m/>
    <m/>
    <m/>
    <m/>
    <d v="2024-11-01T00:00:00"/>
    <m/>
    <s v="05"/>
    <m/>
    <m/>
    <m/>
    <s v="043"/>
    <m/>
    <m/>
    <m/>
    <m/>
    <m/>
    <m/>
    <m/>
    <m/>
    <m/>
    <m/>
    <m/>
    <m/>
    <m/>
    <m/>
    <s v="MATHIEU CHEMIN"/>
    <s v="071590"/>
    <s v="REGION GRAND OUEST"/>
    <s v="175115"/>
    <s v="PABLO LECOQ"/>
    <s v="100 IMD"/>
    <x v="27"/>
    <x v="27"/>
    <s v="188718"/>
    <s v="STEPHANE GESTIN"/>
    <s v="200 IMP"/>
    <x v="37"/>
    <x v="37"/>
    <m/>
    <m/>
    <m/>
    <m/>
    <s v="096560"/>
    <s v="SECTEUR BLANC"/>
  </r>
  <r>
    <n v="96559"/>
    <n v="50100314"/>
    <x v="0"/>
    <s v="REGION GRAND OUEST"/>
    <x v="0"/>
    <s v="50100314"/>
    <s v="096559"/>
    <x v="1"/>
    <s v="E"/>
    <m/>
    <m/>
    <m/>
    <s v="SECTEUR BLANC"/>
    <m/>
    <m/>
    <m/>
    <m/>
    <m/>
    <m/>
    <m/>
    <d v="2024-11-01T00:00:00"/>
    <m/>
    <s v="05"/>
    <m/>
    <m/>
    <m/>
    <s v="042"/>
    <m/>
    <m/>
    <m/>
    <m/>
    <m/>
    <m/>
    <m/>
    <m/>
    <m/>
    <m/>
    <m/>
    <m/>
    <m/>
    <m/>
    <s v="MATHIEU CHEMIN"/>
    <s v="071590"/>
    <s v="REGION GRAND OUEST"/>
    <s v="175115"/>
    <s v="PABLO LECOQ"/>
    <s v="100 IMD"/>
    <x v="27"/>
    <x v="27"/>
    <s v="188718"/>
    <s v="STEPHANE GESTIN"/>
    <s v="200 IMP"/>
    <x v="37"/>
    <x v="37"/>
    <m/>
    <m/>
    <m/>
    <m/>
    <s v="096559"/>
    <s v="SECTEUR BLANC"/>
  </r>
  <r>
    <n v="96548"/>
    <n v="50100313"/>
    <x v="0"/>
    <s v="REGION GRAND OUEST"/>
    <x v="0"/>
    <s v="50100313"/>
    <s v="096548"/>
    <x v="1"/>
    <s v="E"/>
    <m/>
    <m/>
    <m/>
    <s v="SECTEUR BLANC"/>
    <m/>
    <m/>
    <m/>
    <m/>
    <m/>
    <m/>
    <m/>
    <d v="2024-11-01T00:00:00"/>
    <m/>
    <s v="05"/>
    <m/>
    <m/>
    <m/>
    <s v="041"/>
    <m/>
    <m/>
    <m/>
    <m/>
    <m/>
    <m/>
    <m/>
    <m/>
    <m/>
    <m/>
    <m/>
    <m/>
    <m/>
    <m/>
    <s v="MATHIEU CHEMIN"/>
    <s v="071590"/>
    <s v="REGION GRAND OUEST"/>
    <s v="306484"/>
    <s v="GUILLAUME LAUZANAS"/>
    <s v="100 IMD"/>
    <x v="21"/>
    <x v="21"/>
    <s v="188232"/>
    <s v="FREDERIC LE FEVRE"/>
    <s v="200 IMP"/>
    <x v="113"/>
    <x v="113"/>
    <m/>
    <m/>
    <m/>
    <m/>
    <s v="096548"/>
    <s v="SECTEUR BLANC"/>
  </r>
  <r>
    <n v="96545"/>
    <n v="50100312"/>
    <x v="0"/>
    <s v="REGION GRAND OUEST"/>
    <x v="0"/>
    <s v="50100312"/>
    <s v="096545"/>
    <x v="1"/>
    <s v="E"/>
    <m/>
    <m/>
    <m/>
    <s v="SECTEUR BLANC"/>
    <m/>
    <m/>
    <m/>
    <m/>
    <m/>
    <m/>
    <m/>
    <d v="2024-12-12T00:00:00"/>
    <m/>
    <s v="05"/>
    <m/>
    <m/>
    <m/>
    <s v="040"/>
    <m/>
    <m/>
    <m/>
    <m/>
    <m/>
    <m/>
    <m/>
    <m/>
    <m/>
    <m/>
    <m/>
    <m/>
    <m/>
    <m/>
    <s v="MATHIEU CHEMIN"/>
    <s v="071590"/>
    <s v="REGION GRAND OUEST"/>
    <s v="306484"/>
    <s v="GUILLAUME LAUZANAS"/>
    <s v="100 IMD"/>
    <x v="21"/>
    <x v="21"/>
    <s v="305352"/>
    <s v="THIBAUT INIZAN"/>
    <s v="310 CMA"/>
    <x v="105"/>
    <x v="105"/>
    <s v="189569"/>
    <s v="PHILIPPE PAUGAM"/>
    <s v="440 CCT"/>
    <s v="HC"/>
    <s v="096545"/>
    <s v="SECTEUR BLANC"/>
  </r>
  <r>
    <n v="96544"/>
    <n v="50100311"/>
    <x v="0"/>
    <s v="REGION GRAND OUEST"/>
    <x v="0"/>
    <s v="50100311"/>
    <s v="096544"/>
    <x v="1"/>
    <s v="E"/>
    <m/>
    <m/>
    <m/>
    <s v="SECTEUR BLANC"/>
    <m/>
    <m/>
    <m/>
    <m/>
    <m/>
    <m/>
    <m/>
    <d v="2024-12-01T00:00:00"/>
    <m/>
    <s v="05"/>
    <m/>
    <m/>
    <m/>
    <s v="039"/>
    <m/>
    <m/>
    <m/>
    <m/>
    <m/>
    <m/>
    <m/>
    <m/>
    <m/>
    <m/>
    <m/>
    <m/>
    <m/>
    <m/>
    <s v="MATHIEU CHEMIN"/>
    <s v="071590"/>
    <s v="REGION GRAND OUEST"/>
    <s v="306484"/>
    <s v="GUILLAUME LAUZANAS"/>
    <s v="100 IMD"/>
    <x v="21"/>
    <x v="21"/>
    <s v="305352"/>
    <s v="THIBAUT INIZAN"/>
    <s v="310 CMA"/>
    <x v="105"/>
    <x v="105"/>
    <m/>
    <m/>
    <m/>
    <m/>
    <s v="096544"/>
    <s v="SECTEUR BLANC"/>
  </r>
  <r>
    <n v="96541"/>
    <n v="50100310"/>
    <x v="0"/>
    <s v="REGION GRAND OUEST"/>
    <x v="0"/>
    <s v="50100310"/>
    <s v="096541"/>
    <x v="1"/>
    <s v="E"/>
    <m/>
    <m/>
    <m/>
    <s v="SECTEUR BLANC"/>
    <m/>
    <m/>
    <m/>
    <m/>
    <m/>
    <m/>
    <m/>
    <d v="2024-12-01T00:00:00"/>
    <m/>
    <s v="05"/>
    <m/>
    <m/>
    <m/>
    <s v="038"/>
    <m/>
    <m/>
    <m/>
    <m/>
    <m/>
    <m/>
    <m/>
    <m/>
    <m/>
    <m/>
    <m/>
    <m/>
    <m/>
    <m/>
    <s v="MATHIEU CHEMIN"/>
    <s v="071590"/>
    <s v="REGION GRAND OUEST"/>
    <s v="306484"/>
    <s v="GUILLAUME LAUZANAS"/>
    <s v="100 IMD"/>
    <x v="21"/>
    <x v="21"/>
    <s v="305352"/>
    <s v="THIBAUT INIZAN"/>
    <s v="310 CMA"/>
    <x v="105"/>
    <x v="105"/>
    <m/>
    <m/>
    <m/>
    <m/>
    <s v="096541"/>
    <s v="SECTEUR BLANC"/>
  </r>
  <r>
    <n v="96532"/>
    <n v="50100309"/>
    <x v="0"/>
    <s v="REGION GRAND OUEST"/>
    <x v="0"/>
    <s v="50100309"/>
    <s v="096532"/>
    <x v="1"/>
    <s v="E"/>
    <m/>
    <m/>
    <m/>
    <s v="SECTEUR BLANC"/>
    <m/>
    <m/>
    <m/>
    <m/>
    <m/>
    <m/>
    <m/>
    <d v="2024-11-01T00:00:00"/>
    <m/>
    <s v="05"/>
    <m/>
    <m/>
    <m/>
    <s v="037"/>
    <m/>
    <m/>
    <m/>
    <m/>
    <m/>
    <m/>
    <m/>
    <m/>
    <m/>
    <m/>
    <m/>
    <m/>
    <m/>
    <m/>
    <s v="MATHIEU CHEMIN"/>
    <s v="071590"/>
    <s v="REGION GRAND OUEST"/>
    <s v="306484"/>
    <s v="GUILLAUME LAUZANAS"/>
    <s v="100 IMD"/>
    <x v="21"/>
    <x v="21"/>
    <s v="303646"/>
    <s v="ROMAIN CHAUVET"/>
    <s v="200 IMP"/>
    <x v="26"/>
    <x v="26"/>
    <m/>
    <m/>
    <m/>
    <m/>
    <s v="096532"/>
    <s v="SECTEUR BLANC"/>
  </r>
  <r>
    <n v="96529"/>
    <n v="50100308"/>
    <x v="0"/>
    <s v="REGION GRAND OUEST"/>
    <x v="0"/>
    <s v="50100308"/>
    <s v="096529"/>
    <x v="1"/>
    <s v="E"/>
    <m/>
    <m/>
    <m/>
    <s v="SECTEUR BLANC"/>
    <m/>
    <m/>
    <m/>
    <m/>
    <m/>
    <m/>
    <m/>
    <d v="2024-12-01T00:00:00"/>
    <m/>
    <s v="05"/>
    <m/>
    <m/>
    <m/>
    <s v="036"/>
    <m/>
    <m/>
    <m/>
    <m/>
    <m/>
    <m/>
    <m/>
    <m/>
    <m/>
    <m/>
    <m/>
    <m/>
    <m/>
    <m/>
    <s v="MATHIEU CHEMIN"/>
    <s v="071590"/>
    <s v="REGION GRAND OUEST"/>
    <s v="306484"/>
    <s v="GUILLAUME LAUZANAS"/>
    <s v="100 IMD"/>
    <x v="21"/>
    <x v="21"/>
    <s v="305352"/>
    <s v="THIBAUT INIZAN"/>
    <s v="310 CMA"/>
    <x v="105"/>
    <x v="105"/>
    <s v="193772"/>
    <s v="CLAUDIA CARIOU"/>
    <s v="370 CC.E"/>
    <s v="HC"/>
    <s v="096529"/>
    <s v="SECTEUR BLANC"/>
  </r>
  <r>
    <n v="96528"/>
    <n v="50100307"/>
    <x v="0"/>
    <s v="REGION GRAND OUEST"/>
    <x v="0"/>
    <s v="50100307"/>
    <s v="096528"/>
    <x v="1"/>
    <s v="E"/>
    <m/>
    <m/>
    <m/>
    <s v="SECTEUR BLANC"/>
    <m/>
    <m/>
    <m/>
    <m/>
    <m/>
    <m/>
    <m/>
    <d v="2024-11-01T00:00:00"/>
    <m/>
    <s v="05"/>
    <m/>
    <m/>
    <m/>
    <s v="035"/>
    <m/>
    <m/>
    <m/>
    <m/>
    <m/>
    <m/>
    <m/>
    <m/>
    <m/>
    <m/>
    <m/>
    <m/>
    <m/>
    <m/>
    <s v="MATHIEU CHEMIN"/>
    <s v="071590"/>
    <s v="REGION GRAND OUEST"/>
    <s v="306484"/>
    <s v="GUILLAUME LAUZANAS"/>
    <s v="100 IMD"/>
    <x v="21"/>
    <x v="21"/>
    <s v="188232"/>
    <s v="FREDERIC LE FEVRE"/>
    <s v="200 IMP"/>
    <x v="113"/>
    <x v="113"/>
    <s v="305412"/>
    <s v="CHRISTOPHE PEUCAT"/>
    <s v="440 CCT"/>
    <s v="HC"/>
    <s v="096528"/>
    <s v="SECTEUR BLANC"/>
  </r>
  <r>
    <n v="96524"/>
    <n v="50100305"/>
    <x v="0"/>
    <s v="REGION GRAND OUEST"/>
    <x v="0"/>
    <s v="50100305"/>
    <s v="096524"/>
    <x v="1"/>
    <s v="E"/>
    <m/>
    <m/>
    <m/>
    <s v="SECTEUR BLANC"/>
    <m/>
    <m/>
    <m/>
    <m/>
    <m/>
    <m/>
    <m/>
    <d v="2024-12-01T00:00:00"/>
    <m/>
    <s v="05"/>
    <m/>
    <m/>
    <m/>
    <s v="033"/>
    <m/>
    <m/>
    <m/>
    <m/>
    <m/>
    <m/>
    <m/>
    <m/>
    <m/>
    <m/>
    <m/>
    <m/>
    <m/>
    <m/>
    <s v="MATHIEU CHEMIN"/>
    <s v="071590"/>
    <s v="REGION GRAND OUEST"/>
    <s v="306484"/>
    <s v="GUILLAUME LAUZANAS"/>
    <s v="100 IMD"/>
    <x v="21"/>
    <x v="21"/>
    <s v="305352"/>
    <s v="THIBAUT INIZAN"/>
    <s v="310 CMA"/>
    <x v="105"/>
    <x v="105"/>
    <s v="174317"/>
    <s v="MARC LANSONNEUR"/>
    <s v="386 IE"/>
    <s v="HC"/>
    <s v="096524"/>
    <s v="SECTEUR BLANC"/>
  </r>
  <r>
    <n v="96520"/>
    <n v="50100304"/>
    <x v="0"/>
    <s v="REGION GRAND OUEST"/>
    <x v="0"/>
    <s v="50100304"/>
    <s v="096520"/>
    <x v="1"/>
    <s v="E"/>
    <m/>
    <m/>
    <m/>
    <s v="SECTEUR BLANC"/>
    <m/>
    <m/>
    <m/>
    <m/>
    <m/>
    <m/>
    <m/>
    <d v="2024-11-01T00:00:00"/>
    <m/>
    <s v="05"/>
    <m/>
    <m/>
    <m/>
    <s v="032"/>
    <m/>
    <m/>
    <m/>
    <m/>
    <m/>
    <m/>
    <m/>
    <m/>
    <m/>
    <m/>
    <m/>
    <m/>
    <m/>
    <m/>
    <s v="MATHIEU CHEMIN"/>
    <s v="071590"/>
    <s v="REGION GRAND OUEST"/>
    <s v="306484"/>
    <s v="GUILLAUME LAUZANAS"/>
    <s v="100 IMD"/>
    <x v="21"/>
    <x v="21"/>
    <s v="188232"/>
    <s v="FREDERIC LE FEVRE"/>
    <s v="200 IMP"/>
    <x v="113"/>
    <x v="113"/>
    <s v="192658"/>
    <s v="FABIEN LE ROCH"/>
    <s v="441 CCTM"/>
    <s v="HC"/>
    <s v="096520"/>
    <s v="SECTEUR BLANC"/>
  </r>
  <r>
    <n v="96517"/>
    <n v="50100303"/>
    <x v="0"/>
    <s v="REGION GRAND OUEST"/>
    <x v="0"/>
    <s v="50100303"/>
    <s v="096517"/>
    <x v="1"/>
    <s v="E"/>
    <m/>
    <m/>
    <m/>
    <s v="SECTEUR BLANC"/>
    <m/>
    <m/>
    <m/>
    <m/>
    <m/>
    <m/>
    <m/>
    <d v="2024-10-01T00:00:00"/>
    <m/>
    <s v="05"/>
    <m/>
    <m/>
    <m/>
    <s v="400"/>
    <m/>
    <m/>
    <m/>
    <m/>
    <m/>
    <m/>
    <m/>
    <m/>
    <m/>
    <m/>
    <m/>
    <m/>
    <m/>
    <m/>
    <s v="MATHIEU CHEMIN"/>
    <s v="071590"/>
    <s v="REGION GRAND OUEST"/>
    <s v="190433"/>
    <s v="JOHANN GUIHARD"/>
    <s v="100 IMD"/>
    <x v="13"/>
    <x v="13"/>
    <s v="305637"/>
    <s v="OLIVIER GUITTON"/>
    <s v="200 IMP"/>
    <x v="79"/>
    <x v="79"/>
    <m/>
    <m/>
    <m/>
    <m/>
    <s v="096517"/>
    <s v="SECTEUR BLANC"/>
  </r>
  <r>
    <n v="96516"/>
    <n v="50100302"/>
    <x v="0"/>
    <s v="REGION GRAND OUEST"/>
    <x v="0"/>
    <s v="50100302"/>
    <s v="096516"/>
    <x v="1"/>
    <s v="E"/>
    <m/>
    <m/>
    <m/>
    <s v="SECTEUR BLANC"/>
    <m/>
    <m/>
    <m/>
    <m/>
    <m/>
    <m/>
    <m/>
    <d v="2024-10-01T00:00:00"/>
    <m/>
    <s v="05"/>
    <m/>
    <m/>
    <m/>
    <s v="031"/>
    <m/>
    <m/>
    <m/>
    <m/>
    <m/>
    <m/>
    <m/>
    <m/>
    <m/>
    <m/>
    <m/>
    <m/>
    <m/>
    <m/>
    <s v="MATHIEU CHEMIN"/>
    <s v="071590"/>
    <s v="REGION GRAND OUEST"/>
    <s v="306176"/>
    <s v="BERENGERE CORVELLEC"/>
    <s v="100 IMD"/>
    <x v="31"/>
    <x v="31"/>
    <s v="305540"/>
    <s v="STEPHANE BARRE"/>
    <s v="200 IMP"/>
    <x v="51"/>
    <x v="51"/>
    <m/>
    <m/>
    <m/>
    <m/>
    <s v="096516"/>
    <s v="SECTEUR BLANC"/>
  </r>
  <r>
    <n v="96515"/>
    <n v="50100301"/>
    <x v="0"/>
    <s v="REGION GRAND OUEST"/>
    <x v="0"/>
    <s v="50100301"/>
    <s v="096515"/>
    <x v="1"/>
    <s v="E"/>
    <m/>
    <m/>
    <m/>
    <s v="SECTEUR BLANC"/>
    <m/>
    <m/>
    <m/>
    <m/>
    <m/>
    <m/>
    <m/>
    <d v="2024-10-01T00:00:00"/>
    <m/>
    <s v="05"/>
    <m/>
    <m/>
    <m/>
    <s v="030"/>
    <m/>
    <m/>
    <m/>
    <m/>
    <m/>
    <m/>
    <m/>
    <m/>
    <m/>
    <m/>
    <m/>
    <m/>
    <m/>
    <m/>
    <s v="MATHIEU CHEMIN"/>
    <s v="071590"/>
    <s v="REGION GRAND OUEST"/>
    <s v="306176"/>
    <s v="BERENGERE CORVELLEC"/>
    <s v="100 IMD"/>
    <x v="31"/>
    <x v="31"/>
    <s v="305540"/>
    <s v="STEPHANE BARRE"/>
    <s v="200 IMP"/>
    <x v="51"/>
    <x v="51"/>
    <s v="188644"/>
    <s v="VANESSA MONTAIS"/>
    <s v="440 CCT"/>
    <s v="HC"/>
    <s v="096515"/>
    <s v="SECTEUR BLANC"/>
  </r>
  <r>
    <n v="96514"/>
    <n v="50100300"/>
    <x v="0"/>
    <s v="REGION GRAND OUEST"/>
    <x v="0"/>
    <s v="50100300"/>
    <s v="096514"/>
    <x v="1"/>
    <s v="E"/>
    <m/>
    <m/>
    <m/>
    <s v="SECTEUR BLANC"/>
    <m/>
    <m/>
    <m/>
    <m/>
    <m/>
    <m/>
    <m/>
    <d v="2024-10-01T00:00:00"/>
    <m/>
    <s v="05"/>
    <m/>
    <m/>
    <m/>
    <s v="029"/>
    <m/>
    <m/>
    <m/>
    <m/>
    <m/>
    <m/>
    <m/>
    <m/>
    <m/>
    <m/>
    <m/>
    <m/>
    <m/>
    <m/>
    <s v="MATHIEU CHEMIN"/>
    <s v="071590"/>
    <s v="REGION GRAND OUEST"/>
    <s v="306176"/>
    <s v="BERENGERE CORVELLEC"/>
    <s v="100 IMD"/>
    <x v="31"/>
    <x v="31"/>
    <s v="172830"/>
    <s v="RICHARD PITON"/>
    <s v="200 IMP"/>
    <x v="55"/>
    <x v="55"/>
    <s v="302912"/>
    <s v="AURELIEN GARREAU"/>
    <s v="444 CCTM.S"/>
    <s v="HC"/>
    <s v="096514"/>
    <s v="SECTEUR BLANC"/>
  </r>
  <r>
    <n v="96513"/>
    <n v="50100299"/>
    <x v="0"/>
    <s v="REGION GRAND OUEST"/>
    <x v="0"/>
    <s v="50100299"/>
    <s v="096513"/>
    <x v="1"/>
    <s v="E"/>
    <m/>
    <m/>
    <m/>
    <s v="SECTEUR BLANC"/>
    <m/>
    <m/>
    <m/>
    <m/>
    <m/>
    <m/>
    <m/>
    <d v="2024-10-01T00:00:00"/>
    <m/>
    <s v="05"/>
    <m/>
    <m/>
    <m/>
    <s v="028"/>
    <m/>
    <m/>
    <m/>
    <m/>
    <m/>
    <m/>
    <m/>
    <m/>
    <m/>
    <m/>
    <m/>
    <m/>
    <m/>
    <m/>
    <s v="MATHIEU CHEMIN"/>
    <s v="071590"/>
    <s v="REGION GRAND OUEST"/>
    <s v="306176"/>
    <s v="BERENGERE CORVELLEC"/>
    <s v="100 IMD"/>
    <x v="31"/>
    <x v="31"/>
    <s v="172830"/>
    <s v="RICHARD PITON"/>
    <s v="200 IMP"/>
    <x v="55"/>
    <x v="55"/>
    <m/>
    <m/>
    <m/>
    <m/>
    <s v="096513"/>
    <s v="SECTEUR BLANC"/>
  </r>
  <r>
    <n v="96508"/>
    <n v="50100298"/>
    <x v="0"/>
    <s v="REGION GRAND OUEST"/>
    <x v="0"/>
    <s v="50100298"/>
    <s v="096508"/>
    <x v="1"/>
    <s v="E"/>
    <m/>
    <m/>
    <m/>
    <s v="SECTEUR BLANC"/>
    <m/>
    <m/>
    <m/>
    <m/>
    <m/>
    <m/>
    <m/>
    <d v="2024-10-01T00:00:00"/>
    <m/>
    <s v="05"/>
    <m/>
    <m/>
    <m/>
    <s v="027"/>
    <m/>
    <m/>
    <m/>
    <m/>
    <m/>
    <m/>
    <m/>
    <m/>
    <m/>
    <m/>
    <m/>
    <m/>
    <m/>
    <m/>
    <s v="MATHIEU CHEMIN"/>
    <s v="071590"/>
    <s v="REGION GRAND OUEST"/>
    <s v="306176"/>
    <s v="BERENGERE CORVELLEC"/>
    <s v="100 IMD"/>
    <x v="31"/>
    <x v="31"/>
    <s v="305540"/>
    <s v="STEPHANE BARRE"/>
    <s v="200 IMP"/>
    <x v="51"/>
    <x v="51"/>
    <m/>
    <m/>
    <m/>
    <m/>
    <s v="096508"/>
    <s v="SECTEUR BLANC"/>
  </r>
  <r>
    <n v="96507"/>
    <n v="50100297"/>
    <x v="0"/>
    <s v="REGION GRAND OUEST"/>
    <x v="0"/>
    <s v="50100297"/>
    <s v="096507"/>
    <x v="1"/>
    <s v="E"/>
    <m/>
    <m/>
    <m/>
    <s v="SECTEUR BLANC"/>
    <m/>
    <m/>
    <m/>
    <m/>
    <m/>
    <m/>
    <m/>
    <d v="2024-10-01T00:00:00"/>
    <m/>
    <s v="05"/>
    <m/>
    <m/>
    <m/>
    <s v="430"/>
    <m/>
    <m/>
    <m/>
    <m/>
    <m/>
    <m/>
    <m/>
    <m/>
    <m/>
    <m/>
    <m/>
    <m/>
    <m/>
    <m/>
    <s v="MATHIEU CHEMIN"/>
    <s v="071590"/>
    <s v="REGION GRAND OUEST"/>
    <s v="190433"/>
    <s v="JOHANN GUIHARD"/>
    <s v="100 IMD"/>
    <x v="13"/>
    <x v="13"/>
    <s v="305637"/>
    <s v="OLIVIER GUITTON"/>
    <s v="200 IMP"/>
    <x v="79"/>
    <x v="79"/>
    <s v="306395"/>
    <s v="BENJAMIN RETAIL"/>
    <s v="445 CCA"/>
    <s v="HC"/>
    <s v="096507"/>
    <s v="SECTEUR BLANC"/>
  </r>
  <r>
    <n v="96506"/>
    <n v="50100296"/>
    <x v="0"/>
    <s v="REGION GRAND OUEST"/>
    <x v="0"/>
    <s v="50100296"/>
    <s v="096506"/>
    <x v="1"/>
    <s v="E"/>
    <m/>
    <m/>
    <m/>
    <s v="SECTEUR BLANC"/>
    <m/>
    <m/>
    <m/>
    <m/>
    <m/>
    <m/>
    <m/>
    <d v="2024-10-01T00:00:00"/>
    <m/>
    <s v="05"/>
    <m/>
    <m/>
    <m/>
    <s v="433"/>
    <m/>
    <m/>
    <m/>
    <m/>
    <m/>
    <m/>
    <m/>
    <m/>
    <m/>
    <m/>
    <m/>
    <m/>
    <m/>
    <m/>
    <s v="MATHIEU CHEMIN"/>
    <s v="071590"/>
    <s v="REGION GRAND OUEST"/>
    <s v="190433"/>
    <s v="JOHANN GUIHARD"/>
    <s v="100 IMD"/>
    <x v="13"/>
    <x v="13"/>
    <s v="305637"/>
    <s v="OLIVIER GUITTON"/>
    <s v="200 IMP"/>
    <x v="79"/>
    <x v="79"/>
    <s v="302862"/>
    <s v="OLIVIER BLY"/>
    <s v="440 CCT"/>
    <s v="HC"/>
    <s v="096506"/>
    <s v="SECTEUR BLANC"/>
  </r>
  <r>
    <n v="96505"/>
    <n v="50100295"/>
    <x v="0"/>
    <s v="REGION GRAND OUEST"/>
    <x v="0"/>
    <s v="50100295"/>
    <s v="096505"/>
    <x v="1"/>
    <s v="E"/>
    <m/>
    <m/>
    <m/>
    <s v="SECTEUR BLANC"/>
    <m/>
    <m/>
    <m/>
    <m/>
    <m/>
    <m/>
    <m/>
    <d v="2024-10-01T00:00:00"/>
    <m/>
    <s v="05"/>
    <m/>
    <m/>
    <m/>
    <s v="432"/>
    <m/>
    <m/>
    <m/>
    <m/>
    <m/>
    <m/>
    <m/>
    <m/>
    <m/>
    <m/>
    <m/>
    <m/>
    <m/>
    <m/>
    <s v="MATHIEU CHEMIN"/>
    <s v="071590"/>
    <s v="REGION GRAND OUEST"/>
    <s v="190433"/>
    <s v="JOHANN GUIHARD"/>
    <s v="100 IMD"/>
    <x v="13"/>
    <x v="13"/>
    <s v="305637"/>
    <s v="OLIVIER GUITTON"/>
    <s v="200 IMP"/>
    <x v="79"/>
    <x v="79"/>
    <s v="303621"/>
    <s v="GREGORY KLEIN"/>
    <s v="440 CCT"/>
    <s v="HC"/>
    <s v="096505"/>
    <s v="SECTEUR BLANC"/>
  </r>
  <r>
    <n v="96503"/>
    <n v="50100294"/>
    <x v="0"/>
    <s v="REGION GRAND OUEST"/>
    <x v="0"/>
    <s v="50100294"/>
    <s v="096503"/>
    <x v="1"/>
    <s v="E"/>
    <m/>
    <m/>
    <m/>
    <s v="SECTEUR BLANC"/>
    <m/>
    <m/>
    <m/>
    <m/>
    <m/>
    <m/>
    <m/>
    <d v="2024-10-01T00:00:00"/>
    <m/>
    <s v="05"/>
    <m/>
    <m/>
    <m/>
    <s v="434"/>
    <m/>
    <m/>
    <m/>
    <m/>
    <m/>
    <m/>
    <m/>
    <m/>
    <m/>
    <m/>
    <m/>
    <m/>
    <m/>
    <m/>
    <s v="MATHIEU CHEMIN"/>
    <s v="071590"/>
    <s v="REGION GRAND OUEST"/>
    <s v="190433"/>
    <s v="JOHANN GUIHARD"/>
    <s v="100 IMD"/>
    <x v="13"/>
    <x v="13"/>
    <s v="305637"/>
    <s v="OLIVIER GUITTON"/>
    <s v="200 IMP"/>
    <x v="79"/>
    <x v="79"/>
    <m/>
    <m/>
    <m/>
    <m/>
    <s v="096503"/>
    <s v="SECTEUR BLANC"/>
  </r>
  <r>
    <n v="96502"/>
    <n v="50100293"/>
    <x v="0"/>
    <s v="REGION GRAND OUEST"/>
    <x v="0"/>
    <s v="50100293"/>
    <s v="096502"/>
    <x v="1"/>
    <s v="E"/>
    <m/>
    <m/>
    <m/>
    <s v="SECTEUR BLANC"/>
    <m/>
    <m/>
    <m/>
    <m/>
    <m/>
    <m/>
    <m/>
    <d v="2024-10-01T00:00:00"/>
    <m/>
    <s v="05"/>
    <m/>
    <m/>
    <m/>
    <s v="026"/>
    <m/>
    <m/>
    <m/>
    <m/>
    <m/>
    <m/>
    <m/>
    <m/>
    <m/>
    <m/>
    <m/>
    <m/>
    <m/>
    <m/>
    <s v="MATHIEU CHEMIN"/>
    <s v="071590"/>
    <s v="REGION GRAND OUEST"/>
    <s v="306176"/>
    <s v="BERENGERE CORVELLEC"/>
    <s v="100 IMD"/>
    <x v="31"/>
    <x v="31"/>
    <s v="305540"/>
    <s v="STEPHANE BARRE"/>
    <s v="200 IMP"/>
    <x v="51"/>
    <x v="51"/>
    <m/>
    <m/>
    <m/>
    <m/>
    <s v="096502"/>
    <s v="SECTEUR BLANC"/>
  </r>
  <r>
    <n v="96498"/>
    <n v="50100292"/>
    <x v="0"/>
    <s v="REGION GRAND OUEST"/>
    <x v="0"/>
    <s v="50100292"/>
    <s v="096498"/>
    <x v="1"/>
    <s v="E"/>
    <m/>
    <m/>
    <m/>
    <s v="SECTEUR BLANC"/>
    <m/>
    <m/>
    <m/>
    <m/>
    <m/>
    <m/>
    <m/>
    <d v="2024-10-01T00:00:00"/>
    <m/>
    <s v="05"/>
    <m/>
    <m/>
    <m/>
    <s v="437"/>
    <m/>
    <m/>
    <m/>
    <m/>
    <m/>
    <m/>
    <m/>
    <m/>
    <m/>
    <m/>
    <m/>
    <m/>
    <m/>
    <m/>
    <s v="MATHIEU CHEMIN"/>
    <s v="071590"/>
    <s v="REGION GRAND OUEST"/>
    <s v="190433"/>
    <s v="JOHANN GUIHARD"/>
    <s v="100 IMD"/>
    <x v="13"/>
    <x v="13"/>
    <s v="305637"/>
    <s v="OLIVIER GUITTON"/>
    <s v="200 IMP"/>
    <x v="79"/>
    <x v="79"/>
    <s v="306287"/>
    <s v="HELENE DAVID"/>
    <s v="445 CCA"/>
    <s v="HC"/>
    <s v="096498"/>
    <s v="SECTEUR BLANC"/>
  </r>
  <r>
    <n v="96494"/>
    <n v="50100291"/>
    <x v="0"/>
    <s v="REGION GRAND OUEST"/>
    <x v="0"/>
    <s v="50100291"/>
    <s v="096494"/>
    <x v="1"/>
    <s v="E"/>
    <m/>
    <m/>
    <m/>
    <s v="SECTEUR BLANC"/>
    <m/>
    <m/>
    <m/>
    <m/>
    <m/>
    <m/>
    <m/>
    <d v="2024-11-01T00:00:00"/>
    <m/>
    <s v="05"/>
    <m/>
    <m/>
    <m/>
    <s v="025"/>
    <m/>
    <m/>
    <m/>
    <m/>
    <m/>
    <m/>
    <m/>
    <m/>
    <m/>
    <m/>
    <m/>
    <m/>
    <m/>
    <m/>
    <s v="MATHIEU CHEMIN"/>
    <s v="071590"/>
    <s v="REGION GRAND OUEST"/>
    <s v="306176"/>
    <s v="BERENGERE CORVELLEC"/>
    <s v="100 IMD"/>
    <x v="31"/>
    <x v="31"/>
    <s v="305540"/>
    <s v="STEPHANE BARRE"/>
    <s v="200 IMP"/>
    <x v="51"/>
    <x v="51"/>
    <s v="306422"/>
    <s v="LUDIVINE BOISSON"/>
    <s v="445 CCA"/>
    <s v="HC"/>
    <s v="096494"/>
    <s v="SECTEUR BLANC"/>
  </r>
  <r>
    <n v="96488"/>
    <n v="50100290"/>
    <x v="0"/>
    <s v="REGION GRAND OUEST"/>
    <x v="0"/>
    <s v="50100290"/>
    <s v="096488"/>
    <x v="1"/>
    <s v="E"/>
    <m/>
    <m/>
    <m/>
    <s v="SECTEUR BLANC"/>
    <m/>
    <m/>
    <m/>
    <m/>
    <m/>
    <m/>
    <m/>
    <d v="2024-12-01T00:00:00"/>
    <m/>
    <s v="05"/>
    <m/>
    <m/>
    <m/>
    <s v="024"/>
    <m/>
    <m/>
    <m/>
    <m/>
    <m/>
    <m/>
    <m/>
    <m/>
    <m/>
    <m/>
    <m/>
    <m/>
    <m/>
    <m/>
    <s v="MATHIEU CHEMIN"/>
    <s v="071590"/>
    <s v="REGION GRAND OUEST"/>
    <s v="306176"/>
    <s v="BERENGERE CORVELLEC"/>
    <s v="100 IMD"/>
    <x v="31"/>
    <x v="31"/>
    <s v="172830"/>
    <s v="RICHARD PITON"/>
    <s v="200 IMP"/>
    <x v="55"/>
    <x v="55"/>
    <m/>
    <m/>
    <m/>
    <m/>
    <s v="096488"/>
    <s v="SECTEUR BLANC"/>
  </r>
  <r>
    <n v="96487"/>
    <n v="50100289"/>
    <x v="0"/>
    <s v="REGION GRAND OUEST"/>
    <x v="0"/>
    <s v="50100289"/>
    <s v="096487"/>
    <x v="1"/>
    <s v="E"/>
    <m/>
    <m/>
    <m/>
    <s v="SECTEUR BLANC"/>
    <m/>
    <m/>
    <m/>
    <m/>
    <m/>
    <m/>
    <m/>
    <d v="2024-10-01T00:00:00"/>
    <m/>
    <s v="05"/>
    <m/>
    <m/>
    <m/>
    <s v="023"/>
    <m/>
    <m/>
    <m/>
    <m/>
    <m/>
    <m/>
    <m/>
    <m/>
    <m/>
    <m/>
    <m/>
    <m/>
    <m/>
    <m/>
    <s v="MATHIEU CHEMIN"/>
    <s v="071590"/>
    <s v="REGION GRAND OUEST"/>
    <s v="306176"/>
    <s v="BERENGERE CORVELLEC"/>
    <s v="100 IMD"/>
    <x v="31"/>
    <x v="31"/>
    <s v="172830"/>
    <s v="RICHARD PITON"/>
    <s v="200 IMP"/>
    <x v="55"/>
    <x v="55"/>
    <m/>
    <m/>
    <m/>
    <m/>
    <s v="096487"/>
    <s v="SECTEUR BLANC"/>
  </r>
  <r>
    <n v="96477"/>
    <n v="50100288"/>
    <x v="0"/>
    <s v="REGION GRAND OUEST"/>
    <x v="0"/>
    <s v="50100288"/>
    <s v="096477"/>
    <x v="1"/>
    <s v="E"/>
    <m/>
    <m/>
    <m/>
    <s v="SECTEUR BLANC"/>
    <m/>
    <m/>
    <m/>
    <m/>
    <m/>
    <m/>
    <m/>
    <d v="2024-11-30T00:00:00"/>
    <m/>
    <s v="05"/>
    <m/>
    <m/>
    <m/>
    <s v="022"/>
    <m/>
    <m/>
    <m/>
    <m/>
    <m/>
    <m/>
    <m/>
    <m/>
    <m/>
    <m/>
    <m/>
    <m/>
    <m/>
    <m/>
    <s v="MATHIEU CHEMIN"/>
    <s v="071590"/>
    <s v="REGION GRAND OUEST"/>
    <s v="190433"/>
    <s v="JOHANN GUIHARD"/>
    <s v="100 IMD"/>
    <x v="13"/>
    <x v="13"/>
    <s v="305589"/>
    <s v="BENJAMIN SINEAU"/>
    <s v="200 IMP"/>
    <x v="94"/>
    <x v="94"/>
    <m/>
    <m/>
    <m/>
    <m/>
    <s v="096477"/>
    <s v="SECTEUR BLANC"/>
  </r>
  <r>
    <n v="96476"/>
    <n v="50100287"/>
    <x v="0"/>
    <s v="REGION GRAND OUEST"/>
    <x v="0"/>
    <s v="50100287"/>
    <s v="096476"/>
    <x v="1"/>
    <s v="E"/>
    <m/>
    <m/>
    <m/>
    <s v="SECTEUR BLANC"/>
    <m/>
    <m/>
    <m/>
    <m/>
    <m/>
    <m/>
    <m/>
    <d v="2024-10-01T00:00:00"/>
    <m/>
    <s v="05"/>
    <m/>
    <m/>
    <m/>
    <s v="021"/>
    <m/>
    <m/>
    <m/>
    <m/>
    <m/>
    <m/>
    <m/>
    <m/>
    <m/>
    <m/>
    <m/>
    <m/>
    <m/>
    <m/>
    <s v="MATHIEU CHEMIN"/>
    <s v="071590"/>
    <s v="REGION GRAND OUEST"/>
    <s v="190433"/>
    <s v="JOHANN GUIHARD"/>
    <s v="100 IMD"/>
    <x v="13"/>
    <x v="13"/>
    <s v="305637"/>
    <s v="OLIVIER GUITTON"/>
    <s v="200 IMP"/>
    <x v="79"/>
    <x v="79"/>
    <m/>
    <m/>
    <m/>
    <m/>
    <s v="096476"/>
    <s v="SECTEUR BLANC"/>
  </r>
  <r>
    <n v="96475"/>
    <n v="50100286"/>
    <x v="0"/>
    <s v="REGION GRAND OUEST"/>
    <x v="0"/>
    <s v="50100286"/>
    <s v="096475"/>
    <x v="1"/>
    <s v="E"/>
    <m/>
    <m/>
    <m/>
    <s v="SECTEUR BLANC"/>
    <m/>
    <m/>
    <m/>
    <m/>
    <m/>
    <m/>
    <m/>
    <d v="2024-10-01T00:00:00"/>
    <m/>
    <s v="05"/>
    <m/>
    <m/>
    <m/>
    <s v="020"/>
    <m/>
    <m/>
    <m/>
    <m/>
    <m/>
    <m/>
    <m/>
    <m/>
    <m/>
    <m/>
    <m/>
    <m/>
    <m/>
    <m/>
    <s v="MATHIEU CHEMIN"/>
    <s v="071590"/>
    <s v="REGION GRAND OUEST"/>
    <s v="190433"/>
    <s v="JOHANN GUIHARD"/>
    <s v="100 IMD"/>
    <x v="13"/>
    <x v="13"/>
    <s v="305589"/>
    <s v="BENJAMIN SINEAU"/>
    <s v="200 IMP"/>
    <x v="94"/>
    <x v="94"/>
    <s v="305235"/>
    <s v="MANON VOILLET"/>
    <s v="440 CCT"/>
    <s v="HC"/>
    <s v="096475"/>
    <s v="SECTEUR BLANC"/>
  </r>
  <r>
    <n v="96470"/>
    <n v="50100285"/>
    <x v="0"/>
    <s v="REGION GRAND OUEST"/>
    <x v="0"/>
    <s v="50100285"/>
    <s v="096470"/>
    <x v="1"/>
    <s v="E"/>
    <m/>
    <m/>
    <m/>
    <s v="SECTEUR BLANC"/>
    <m/>
    <m/>
    <m/>
    <m/>
    <m/>
    <m/>
    <m/>
    <d v="2024-10-01T00:00:00"/>
    <m/>
    <s v="05"/>
    <m/>
    <m/>
    <m/>
    <s v="019"/>
    <m/>
    <m/>
    <m/>
    <m/>
    <m/>
    <m/>
    <m/>
    <m/>
    <m/>
    <m/>
    <m/>
    <m/>
    <m/>
    <m/>
    <s v="MATHIEU CHEMIN"/>
    <s v="071590"/>
    <s v="REGION GRAND OUEST"/>
    <s v="190433"/>
    <s v="JOHANN GUIHARD"/>
    <s v="100 IMD"/>
    <x v="13"/>
    <x v="13"/>
    <s v="305589"/>
    <s v="BENJAMIN SINEAU"/>
    <s v="200 IMP"/>
    <x v="94"/>
    <x v="94"/>
    <s v="305227"/>
    <s v="MAYEDI SOUALHI"/>
    <s v="440 CCT"/>
    <s v="HC"/>
    <s v="096470"/>
    <s v="SECTEUR BLANC"/>
  </r>
  <r>
    <n v="96455"/>
    <n v="50100284"/>
    <x v="0"/>
    <s v="REGION GRAND OUEST"/>
    <x v="0"/>
    <s v="50100284"/>
    <s v="096455"/>
    <x v="1"/>
    <s v="E"/>
    <m/>
    <m/>
    <m/>
    <s v="SECTEUR BLANC"/>
    <m/>
    <m/>
    <m/>
    <m/>
    <m/>
    <m/>
    <m/>
    <d v="2024-10-01T00:00:00"/>
    <m/>
    <s v="05"/>
    <m/>
    <m/>
    <m/>
    <s v="018"/>
    <m/>
    <m/>
    <m/>
    <m/>
    <m/>
    <m/>
    <m/>
    <m/>
    <m/>
    <m/>
    <m/>
    <m/>
    <m/>
    <m/>
    <s v="MATHIEU CHEMIN"/>
    <s v="071590"/>
    <s v="REGION GRAND OUEST"/>
    <s v="190433"/>
    <s v="JOHANN GUIHARD"/>
    <s v="100 IMD"/>
    <x v="13"/>
    <x v="13"/>
    <s v="305589"/>
    <s v="BENJAMIN SINEAU"/>
    <s v="200 IMP"/>
    <x v="94"/>
    <x v="94"/>
    <s v="305462"/>
    <s v="BAPTISTE CASTIER"/>
    <s v="440 CCT"/>
    <s v="HC"/>
    <s v="096455"/>
    <s v="SECTEUR BLANC"/>
  </r>
  <r>
    <n v="96453"/>
    <n v="50100283"/>
    <x v="0"/>
    <s v="REGION GRAND OUEST"/>
    <x v="0"/>
    <s v="50100283"/>
    <s v="096453"/>
    <x v="1"/>
    <s v="E"/>
    <m/>
    <m/>
    <m/>
    <s v="SECTEUR BLANC"/>
    <m/>
    <m/>
    <m/>
    <m/>
    <m/>
    <m/>
    <m/>
    <d v="2024-10-01T00:00:00"/>
    <m/>
    <s v="05"/>
    <m/>
    <m/>
    <m/>
    <s v="017"/>
    <m/>
    <m/>
    <m/>
    <m/>
    <m/>
    <m/>
    <m/>
    <m/>
    <m/>
    <m/>
    <m/>
    <m/>
    <m/>
    <m/>
    <s v="MATHIEU CHEMIN"/>
    <s v="071590"/>
    <s v="REGION GRAND OUEST"/>
    <s v="190433"/>
    <s v="JOHANN GUIHARD"/>
    <s v="100 IMD"/>
    <x v="13"/>
    <x v="13"/>
    <s v="305589"/>
    <s v="BENJAMIN SINEAU"/>
    <s v="200 IMP"/>
    <x v="94"/>
    <x v="94"/>
    <s v="161288"/>
    <s v="LAURENCE LE SOMMER"/>
    <s v="370 CC.E"/>
    <s v="HC"/>
    <s v="096453"/>
    <s v="SECTEUR BLANC"/>
  </r>
  <r>
    <n v="96452"/>
    <n v="50100282"/>
    <x v="0"/>
    <s v="REGION GRAND OUEST"/>
    <x v="0"/>
    <s v="50100282"/>
    <s v="096452"/>
    <x v="1"/>
    <s v="E"/>
    <m/>
    <m/>
    <m/>
    <s v="SECTEUR BLANC"/>
    <m/>
    <m/>
    <m/>
    <m/>
    <m/>
    <m/>
    <m/>
    <d v="2024-10-01T00:00:00"/>
    <m/>
    <s v="05"/>
    <m/>
    <m/>
    <m/>
    <s v="016"/>
    <m/>
    <m/>
    <m/>
    <m/>
    <m/>
    <m/>
    <m/>
    <m/>
    <m/>
    <m/>
    <m/>
    <m/>
    <m/>
    <m/>
    <s v="MATHIEU CHEMIN"/>
    <s v="071590"/>
    <s v="REGION GRAND OUEST"/>
    <s v="190433"/>
    <s v="JOHANN GUIHARD"/>
    <s v="100 IMD"/>
    <x v="13"/>
    <x v="13"/>
    <s v="305589"/>
    <s v="BENJAMIN SINEAU"/>
    <s v="200 IMP"/>
    <x v="94"/>
    <x v="94"/>
    <s v="305876"/>
    <s v="FABIEN MAIENZA"/>
    <s v="440 CCT"/>
    <s v="HC"/>
    <s v="096452"/>
    <s v="SECTEUR BLANC"/>
  </r>
  <r>
    <n v="96448"/>
    <n v="50100281"/>
    <x v="0"/>
    <s v="REGION GRAND OUEST"/>
    <x v="0"/>
    <s v="50100281"/>
    <s v="096448"/>
    <x v="1"/>
    <s v="E"/>
    <m/>
    <m/>
    <m/>
    <s v="SECTEUR BLANC"/>
    <m/>
    <m/>
    <m/>
    <m/>
    <m/>
    <m/>
    <m/>
    <d v="2024-11-01T00:00:00"/>
    <m/>
    <s v="05"/>
    <m/>
    <m/>
    <m/>
    <s v="015"/>
    <m/>
    <m/>
    <m/>
    <m/>
    <m/>
    <m/>
    <m/>
    <m/>
    <m/>
    <m/>
    <m/>
    <m/>
    <m/>
    <m/>
    <s v="MATHIEU CHEMIN"/>
    <s v="071590"/>
    <s v="REGION GRAND OUEST"/>
    <s v="306484"/>
    <s v="GUILLAUME LAUZANAS"/>
    <s v="100 IMD"/>
    <x v="21"/>
    <x v="21"/>
    <s v="303646"/>
    <s v="ROMAIN CHAUVET"/>
    <s v="200 IMP"/>
    <x v="26"/>
    <x v="26"/>
    <s v="304924"/>
    <s v="LOIC PAUGAM"/>
    <s v="440 CCT"/>
    <s v="HC"/>
    <s v="096448"/>
    <s v="SECTEUR BLANC"/>
  </r>
  <r>
    <n v="96447"/>
    <n v="50100280"/>
    <x v="0"/>
    <s v="REGION GRAND OUEST"/>
    <x v="0"/>
    <s v="50100280"/>
    <s v="096447"/>
    <x v="1"/>
    <s v="E"/>
    <m/>
    <m/>
    <m/>
    <s v="SECTEUR BLANC"/>
    <m/>
    <m/>
    <m/>
    <m/>
    <m/>
    <m/>
    <m/>
    <d v="2024-10-01T00:00:00"/>
    <m/>
    <s v="05"/>
    <m/>
    <m/>
    <m/>
    <s v="199"/>
    <m/>
    <m/>
    <m/>
    <m/>
    <m/>
    <m/>
    <m/>
    <m/>
    <m/>
    <m/>
    <m/>
    <m/>
    <m/>
    <m/>
    <s v="MATHIEU CHEMIN"/>
    <s v="071590"/>
    <s v="REGION GRAND OUEST"/>
    <s v="170189"/>
    <s v="SEBASTIEN PLANCON"/>
    <s v="100 IMD"/>
    <x v="10"/>
    <x v="10"/>
    <s v="182923"/>
    <s v="DAVID RIQUE"/>
    <s v="200 IMP"/>
    <x v="48"/>
    <x v="48"/>
    <s v="305929"/>
    <s v="EMMANUEL HELGUERA PADILLA"/>
    <s v="440 CCT"/>
    <s v="HC"/>
    <s v="096447"/>
    <s v="SECTEUR BLANC"/>
  </r>
  <r>
    <n v="96440"/>
    <n v="50100279"/>
    <x v="0"/>
    <s v="REGION GRAND OUEST"/>
    <x v="0"/>
    <s v="50100279"/>
    <s v="096440"/>
    <x v="1"/>
    <s v="E"/>
    <m/>
    <m/>
    <m/>
    <s v="SECTEUR BLANC"/>
    <m/>
    <m/>
    <m/>
    <m/>
    <m/>
    <m/>
    <m/>
    <d v="2024-12-01T00:00:00"/>
    <m/>
    <s v="05"/>
    <m/>
    <m/>
    <m/>
    <s v="014"/>
    <m/>
    <m/>
    <m/>
    <m/>
    <m/>
    <m/>
    <m/>
    <m/>
    <m/>
    <m/>
    <m/>
    <m/>
    <m/>
    <m/>
    <s v="MATHIEU CHEMIN"/>
    <s v="071590"/>
    <s v="REGION GRAND OUEST"/>
    <s v="306484"/>
    <s v="GUILLAUME LAUZANAS"/>
    <s v="100 IMD"/>
    <x v="21"/>
    <x v="21"/>
    <m/>
    <m/>
    <m/>
    <x v="130"/>
    <x v="126"/>
    <m/>
    <m/>
    <m/>
    <m/>
    <s v="096440"/>
    <s v="SECTEUR BLANC"/>
  </r>
  <r>
    <n v="96438"/>
    <n v="50100278"/>
    <x v="0"/>
    <s v="REGION GRAND OUEST"/>
    <x v="0"/>
    <s v="50100278"/>
    <s v="096438"/>
    <x v="1"/>
    <s v="E"/>
    <m/>
    <m/>
    <m/>
    <s v="SECTEUR BLANC"/>
    <m/>
    <m/>
    <m/>
    <m/>
    <m/>
    <m/>
    <m/>
    <d v="2024-11-01T00:00:00"/>
    <m/>
    <s v="05"/>
    <m/>
    <m/>
    <m/>
    <s v="013"/>
    <m/>
    <m/>
    <m/>
    <m/>
    <m/>
    <m/>
    <m/>
    <m/>
    <m/>
    <m/>
    <m/>
    <m/>
    <m/>
    <m/>
    <s v="MATHIEU CHEMIN"/>
    <s v="071590"/>
    <s v="REGION GRAND OUEST"/>
    <s v="306484"/>
    <s v="GUILLAUME LAUZANAS"/>
    <s v="100 IMD"/>
    <x v="21"/>
    <x v="21"/>
    <s v="303646"/>
    <s v="ROMAIN CHAUVET"/>
    <s v="200 IMP"/>
    <x v="26"/>
    <x v="26"/>
    <m/>
    <m/>
    <m/>
    <m/>
    <s v="096438"/>
    <s v="SECTEUR BLANC"/>
  </r>
  <r>
    <n v="96435"/>
    <n v="50100277"/>
    <x v="0"/>
    <s v="REGION GRAND OUEST"/>
    <x v="0"/>
    <s v="50100277"/>
    <s v="096435"/>
    <x v="1"/>
    <s v="E"/>
    <m/>
    <m/>
    <m/>
    <s v="SECTEUR BLANC"/>
    <m/>
    <m/>
    <m/>
    <m/>
    <m/>
    <m/>
    <m/>
    <d v="2024-11-01T00:00:00"/>
    <m/>
    <s v="05"/>
    <m/>
    <m/>
    <m/>
    <s v="012"/>
    <m/>
    <m/>
    <m/>
    <m/>
    <m/>
    <m/>
    <m/>
    <m/>
    <m/>
    <m/>
    <m/>
    <m/>
    <m/>
    <m/>
    <s v="MATHIEU CHEMIN"/>
    <s v="071590"/>
    <s v="REGION GRAND OUEST"/>
    <s v="306484"/>
    <s v="GUILLAUME LAUZANAS"/>
    <s v="100 IMD"/>
    <x v="21"/>
    <x v="21"/>
    <s v="303646"/>
    <s v="ROMAIN CHAUVET"/>
    <s v="200 IMP"/>
    <x v="26"/>
    <x v="26"/>
    <s v="304867"/>
    <s v="THOMAS BIENVENU"/>
    <s v="440 CCT"/>
    <s v="HC"/>
    <s v="096435"/>
    <s v="SECTEUR BLANC"/>
  </r>
  <r>
    <n v="96425"/>
    <n v="50100276"/>
    <x v="0"/>
    <s v="REGION GRAND OUEST"/>
    <x v="0"/>
    <s v="50100276"/>
    <s v="096425"/>
    <x v="1"/>
    <s v="E"/>
    <m/>
    <m/>
    <m/>
    <s v="SECTEUR BLANC"/>
    <m/>
    <m/>
    <m/>
    <m/>
    <m/>
    <m/>
    <m/>
    <d v="2024-10-01T00:00:00"/>
    <m/>
    <s v="05"/>
    <m/>
    <m/>
    <m/>
    <s v="183"/>
    <m/>
    <m/>
    <m/>
    <m/>
    <m/>
    <m/>
    <m/>
    <m/>
    <m/>
    <m/>
    <m/>
    <m/>
    <m/>
    <m/>
    <s v="MATHIEU CHEMIN"/>
    <s v="071590"/>
    <s v="REGION GRAND OUEST"/>
    <s v="170189"/>
    <s v="SEBASTIEN PLANCON"/>
    <s v="100 IMD"/>
    <x v="10"/>
    <x v="10"/>
    <s v="182923"/>
    <s v="DAVID RIQUE"/>
    <s v="200 IMP"/>
    <x v="48"/>
    <x v="48"/>
    <m/>
    <m/>
    <m/>
    <m/>
    <s v="096425"/>
    <s v="SECTEUR BLANC"/>
  </r>
  <r>
    <n v="96415"/>
    <n v="50100275"/>
    <x v="0"/>
    <s v="REGION GRAND OUEST"/>
    <x v="0"/>
    <s v="50100275"/>
    <s v="096415"/>
    <x v="1"/>
    <s v="E"/>
    <m/>
    <m/>
    <m/>
    <s v="SECTEUR BLANC"/>
    <m/>
    <m/>
    <m/>
    <m/>
    <m/>
    <m/>
    <m/>
    <d v="2024-11-01T00:00:00"/>
    <m/>
    <s v="05"/>
    <m/>
    <m/>
    <m/>
    <s v="011"/>
    <m/>
    <m/>
    <m/>
    <m/>
    <m/>
    <m/>
    <m/>
    <m/>
    <m/>
    <m/>
    <m/>
    <m/>
    <m/>
    <m/>
    <s v="MATHIEU CHEMIN"/>
    <s v="071590"/>
    <s v="REGION GRAND OUEST"/>
    <s v="175115"/>
    <s v="PABLO LECOQ"/>
    <s v="100 IMD"/>
    <x v="27"/>
    <x v="27"/>
    <s v="193693"/>
    <s v="SEBASTIEN BOUTTEMAND"/>
    <s v="200 IMP"/>
    <x v="92"/>
    <x v="92"/>
    <s v="169923"/>
    <s v="SERGE DENIEL"/>
    <s v="370 CC.E"/>
    <s v="HC"/>
    <s v="096415"/>
    <s v="SECTEUR BLANC"/>
  </r>
  <r>
    <n v="96413"/>
    <n v="50100274"/>
    <x v="0"/>
    <s v="REGION GRAND OUEST"/>
    <x v="0"/>
    <s v="50100274"/>
    <s v="096413"/>
    <x v="1"/>
    <s v="E"/>
    <m/>
    <m/>
    <m/>
    <s v="SECTEUR BLANC"/>
    <m/>
    <m/>
    <m/>
    <m/>
    <m/>
    <m/>
    <m/>
    <d v="2024-10-01T00:00:00"/>
    <m/>
    <s v="05"/>
    <m/>
    <m/>
    <m/>
    <s v="010"/>
    <m/>
    <m/>
    <m/>
    <m/>
    <m/>
    <m/>
    <m/>
    <m/>
    <m/>
    <m/>
    <m/>
    <m/>
    <m/>
    <m/>
    <s v="MATHIEU CHEMIN"/>
    <s v="071590"/>
    <s v="REGION GRAND OUEST"/>
    <s v="190433"/>
    <s v="JOHANN GUIHARD"/>
    <s v="100 IMD"/>
    <x v="13"/>
    <x v="13"/>
    <s v="191022"/>
    <s v="FLORENT FOURNIGAULT"/>
    <s v="200 IMP"/>
    <x v="15"/>
    <x v="15"/>
    <s v="304678"/>
    <s v="CHRISTELLE ALLIO"/>
    <s v="440 CCT"/>
    <s v="HC"/>
    <s v="096413"/>
    <s v="SECTEUR BLANC"/>
  </r>
  <r>
    <n v="96412"/>
    <n v="50100273"/>
    <x v="0"/>
    <s v="REGION GRAND OUEST"/>
    <x v="0"/>
    <s v="50100273"/>
    <s v="096412"/>
    <x v="1"/>
    <s v="E"/>
    <m/>
    <m/>
    <m/>
    <s v="SECTEUR BLANC"/>
    <m/>
    <m/>
    <m/>
    <m/>
    <m/>
    <m/>
    <m/>
    <d v="2024-11-01T00:00:00"/>
    <m/>
    <s v="05"/>
    <m/>
    <m/>
    <m/>
    <s v="008"/>
    <m/>
    <m/>
    <m/>
    <m/>
    <m/>
    <m/>
    <m/>
    <m/>
    <m/>
    <m/>
    <m/>
    <m/>
    <m/>
    <m/>
    <s v="MATHIEU CHEMIN"/>
    <s v="071590"/>
    <s v="REGION GRAND OUEST"/>
    <s v="175115"/>
    <s v="PABLO LECOQ"/>
    <s v="100 IMD"/>
    <x v="27"/>
    <x v="27"/>
    <s v="303962"/>
    <s v="JORDAN BRICARD"/>
    <s v="200 IMP"/>
    <x v="70"/>
    <x v="70"/>
    <s v="306161"/>
    <s v="KEVIN DURAND"/>
    <s v="445 CCA"/>
    <s v="HC"/>
    <s v="096412"/>
    <s v="SECTEUR BLANC"/>
  </r>
  <r>
    <n v="96411"/>
    <n v="50100272"/>
    <x v="0"/>
    <s v="REGION GRAND OUEST"/>
    <x v="0"/>
    <s v="50100272"/>
    <s v="096411"/>
    <x v="1"/>
    <s v="E"/>
    <m/>
    <m/>
    <m/>
    <s v="SECTEUR BLANC"/>
    <m/>
    <m/>
    <m/>
    <m/>
    <m/>
    <m/>
    <m/>
    <d v="2024-11-01T00:00:00"/>
    <m/>
    <s v="05"/>
    <m/>
    <m/>
    <m/>
    <s v="007"/>
    <m/>
    <m/>
    <m/>
    <m/>
    <m/>
    <m/>
    <m/>
    <m/>
    <m/>
    <m/>
    <m/>
    <m/>
    <m/>
    <m/>
    <s v="MATHIEU CHEMIN"/>
    <s v="071590"/>
    <s v="REGION GRAND OUEST"/>
    <s v="175115"/>
    <s v="PABLO LECOQ"/>
    <s v="100 IMD"/>
    <x v="27"/>
    <x v="27"/>
    <s v="303962"/>
    <s v="JORDAN BRICARD"/>
    <s v="200 IMP"/>
    <x v="70"/>
    <x v="70"/>
    <s v="302517"/>
    <s v="MATTHIEU LENORMAND"/>
    <s v="370 CC.E"/>
    <s v="HC"/>
    <s v="096411"/>
    <s v="SECTEUR BLANC"/>
  </r>
  <r>
    <n v="96410"/>
    <n v="50100271"/>
    <x v="0"/>
    <s v="REGION GRAND OUEST"/>
    <x v="0"/>
    <s v="50100271"/>
    <s v="096410"/>
    <x v="1"/>
    <s v="E"/>
    <m/>
    <m/>
    <m/>
    <s v="SECTEUR BLANC"/>
    <m/>
    <m/>
    <m/>
    <m/>
    <m/>
    <m/>
    <m/>
    <d v="2024-10-01T00:00:00"/>
    <m/>
    <s v="05"/>
    <m/>
    <m/>
    <m/>
    <s v="006"/>
    <m/>
    <m/>
    <m/>
    <m/>
    <m/>
    <m/>
    <m/>
    <m/>
    <m/>
    <m/>
    <m/>
    <m/>
    <m/>
    <m/>
    <s v="MATHIEU CHEMIN"/>
    <s v="071590"/>
    <s v="REGION GRAND OUEST"/>
    <s v="190433"/>
    <s v="JOHANN GUIHARD"/>
    <s v="100 IMD"/>
    <x v="13"/>
    <x v="13"/>
    <s v="305589"/>
    <s v="BENJAMIN SINEAU"/>
    <s v="200 IMP"/>
    <x v="94"/>
    <x v="94"/>
    <s v="303426"/>
    <s v="JOELLE DANN"/>
    <s v="440 CCT"/>
    <s v="HC"/>
    <s v="096410"/>
    <s v="SECTEUR BLANC"/>
  </r>
  <r>
    <n v="96409"/>
    <n v="50100270"/>
    <x v="0"/>
    <s v="REGION GRAND OUEST"/>
    <x v="0"/>
    <s v="50100270"/>
    <s v="096409"/>
    <x v="1"/>
    <s v="E"/>
    <m/>
    <m/>
    <m/>
    <s v="SECTEUR BLANC"/>
    <m/>
    <m/>
    <m/>
    <m/>
    <m/>
    <m/>
    <m/>
    <d v="2024-11-01T00:00:00"/>
    <m/>
    <s v="05"/>
    <m/>
    <m/>
    <m/>
    <s v="005"/>
    <m/>
    <m/>
    <m/>
    <m/>
    <m/>
    <m/>
    <m/>
    <m/>
    <m/>
    <m/>
    <m/>
    <m/>
    <m/>
    <m/>
    <s v="MATHIEU CHEMIN"/>
    <s v="071590"/>
    <s v="REGION GRAND OUEST"/>
    <s v="175115"/>
    <s v="PABLO LECOQ"/>
    <s v="100 IMD"/>
    <x v="27"/>
    <x v="27"/>
    <s v="302652"/>
    <s v="ARNAUD HOCHET"/>
    <s v="200 IMP"/>
    <x v="104"/>
    <x v="104"/>
    <s v="302161"/>
    <s v="ANGELINA JOURDAN"/>
    <s v="371 CCM.E"/>
    <s v="HC"/>
    <s v="096409"/>
    <s v="SECTEUR BLANC"/>
  </r>
  <r>
    <n v="96402"/>
    <n v="50100269"/>
    <x v="0"/>
    <s v="REGION GRAND OUEST"/>
    <x v="0"/>
    <s v="50100269"/>
    <s v="096402"/>
    <x v="1"/>
    <s v="E"/>
    <m/>
    <m/>
    <m/>
    <s v="SECTEUR BLANC"/>
    <m/>
    <m/>
    <m/>
    <m/>
    <m/>
    <m/>
    <m/>
    <d v="2024-11-01T00:00:00"/>
    <m/>
    <s v="05"/>
    <m/>
    <m/>
    <m/>
    <s v="004"/>
    <m/>
    <m/>
    <m/>
    <m/>
    <m/>
    <m/>
    <m/>
    <m/>
    <m/>
    <m/>
    <m/>
    <m/>
    <m/>
    <m/>
    <s v="MATHIEU CHEMIN"/>
    <s v="071590"/>
    <s v="REGION GRAND OUEST"/>
    <s v="175115"/>
    <s v="PABLO LECOQ"/>
    <s v="100 IMD"/>
    <x v="27"/>
    <x v="27"/>
    <s v="302652"/>
    <s v="ARNAUD HOCHET"/>
    <s v="200 IMP"/>
    <x v="104"/>
    <x v="104"/>
    <m/>
    <m/>
    <m/>
    <m/>
    <s v="096402"/>
    <s v="SECTEUR BLANC"/>
  </r>
  <r>
    <n v="96400"/>
    <n v="50100268"/>
    <x v="0"/>
    <s v="REGION GRAND OUEST"/>
    <x v="0"/>
    <s v="50100268"/>
    <s v="096400"/>
    <x v="1"/>
    <s v="E"/>
    <m/>
    <m/>
    <m/>
    <s v="SECTEUR BLANC"/>
    <m/>
    <m/>
    <m/>
    <m/>
    <m/>
    <m/>
    <m/>
    <d v="2024-11-01T00:00:00"/>
    <m/>
    <s v="05"/>
    <m/>
    <m/>
    <m/>
    <s v="003"/>
    <m/>
    <m/>
    <m/>
    <m/>
    <m/>
    <m/>
    <m/>
    <m/>
    <m/>
    <m/>
    <m/>
    <m/>
    <m/>
    <m/>
    <s v="MATHIEU CHEMIN"/>
    <s v="071590"/>
    <s v="REGION GRAND OUEST"/>
    <s v="175115"/>
    <s v="PABLO LECOQ"/>
    <s v="100 IMD"/>
    <x v="27"/>
    <x v="27"/>
    <s v="302652"/>
    <s v="ARNAUD HOCHET"/>
    <s v="200 IMP"/>
    <x v="104"/>
    <x v="104"/>
    <m/>
    <m/>
    <m/>
    <m/>
    <s v="096400"/>
    <s v="SECTEUR BLANC"/>
  </r>
  <r>
    <n v="96395"/>
    <n v="50100267"/>
    <x v="0"/>
    <s v="REGION GRAND OUEST"/>
    <x v="0"/>
    <s v="50100267"/>
    <s v="096395"/>
    <x v="1"/>
    <s v="E"/>
    <m/>
    <m/>
    <m/>
    <s v="SECTEUR BLANC"/>
    <m/>
    <m/>
    <m/>
    <m/>
    <m/>
    <m/>
    <m/>
    <d v="2024-11-01T00:00:00"/>
    <m/>
    <s v="05"/>
    <m/>
    <m/>
    <m/>
    <s v="002"/>
    <m/>
    <m/>
    <m/>
    <m/>
    <m/>
    <m/>
    <m/>
    <m/>
    <m/>
    <m/>
    <m/>
    <m/>
    <m/>
    <m/>
    <s v="MATHIEU CHEMIN"/>
    <s v="071590"/>
    <s v="REGION GRAND OUEST"/>
    <s v="175115"/>
    <s v="PABLO LECOQ"/>
    <s v="100 IMD"/>
    <x v="27"/>
    <x v="27"/>
    <s v="302652"/>
    <s v="ARNAUD HOCHET"/>
    <s v="200 IMP"/>
    <x v="104"/>
    <x v="104"/>
    <s v="186234"/>
    <s v="JEAN-MARC LICHOU"/>
    <s v="440 CCT"/>
    <s v="HC"/>
    <s v="096395"/>
    <s v="SECTEUR BLANC"/>
  </r>
  <r>
    <n v="96375"/>
    <n v="50100266"/>
    <x v="0"/>
    <s v="REGION ILE DE FRANCE NORD"/>
    <x v="0"/>
    <s v="50100266"/>
    <s v="096375"/>
    <x v="1"/>
    <s v="E"/>
    <m/>
    <m/>
    <m/>
    <s v="SECTEUR BLANC"/>
    <m/>
    <m/>
    <m/>
    <m/>
    <m/>
    <m/>
    <m/>
    <d v="2024-12-01T00:00:00"/>
    <m/>
    <s v="05"/>
    <m/>
    <m/>
    <m/>
    <s v="064"/>
    <m/>
    <m/>
    <m/>
    <m/>
    <m/>
    <m/>
    <m/>
    <m/>
    <m/>
    <m/>
    <m/>
    <m/>
    <m/>
    <m/>
    <s v="CATHERINE BLANCKAERT"/>
    <s v="071030"/>
    <s v="REGION ILE DE FRANCE NORD"/>
    <s v="193005"/>
    <s v="SEBASTIEN COTE"/>
    <s v="100 IMD"/>
    <x v="18"/>
    <x v="18"/>
    <s v="186035"/>
    <s v="SEBASTIEN CAVELIER"/>
    <s v="200 IMP"/>
    <x v="102"/>
    <x v="102"/>
    <s v="304366"/>
    <s v="SYLVIA ROUSSEL"/>
    <s v="440 CCT"/>
    <s v="HC"/>
    <s v="096375"/>
    <s v="SECTEUR BLANC"/>
  </r>
  <r>
    <n v="96374"/>
    <n v="50100265"/>
    <x v="0"/>
    <s v="REGION ILE DE FRANCE NORD"/>
    <x v="0"/>
    <s v="50100265"/>
    <s v="096374"/>
    <x v="1"/>
    <s v="E"/>
    <m/>
    <m/>
    <m/>
    <s v="SECTEUR BLANC"/>
    <m/>
    <m/>
    <m/>
    <m/>
    <m/>
    <m/>
    <m/>
    <d v="2024-12-01T00:00:00"/>
    <m/>
    <s v="05"/>
    <m/>
    <m/>
    <m/>
    <s v="062"/>
    <m/>
    <m/>
    <m/>
    <m/>
    <m/>
    <m/>
    <m/>
    <m/>
    <m/>
    <m/>
    <m/>
    <m/>
    <m/>
    <m/>
    <s v="CATHERINE BLANCKAERT"/>
    <s v="071030"/>
    <s v="REGION ILE DE FRANCE NORD"/>
    <s v="193005"/>
    <s v="SEBASTIEN COTE"/>
    <s v="100 IMD"/>
    <x v="18"/>
    <x v="18"/>
    <s v="186035"/>
    <s v="SEBASTIEN CAVELIER"/>
    <s v="200 IMP"/>
    <x v="102"/>
    <x v="102"/>
    <s v="306263"/>
    <s v="MARIE LEMAITRE"/>
    <s v="445 CCA"/>
    <s v="HC"/>
    <s v="096374"/>
    <s v="SECTEUR BLANC"/>
  </r>
  <r>
    <n v="96373"/>
    <n v="50100264"/>
    <x v="0"/>
    <s v="REGION ILE DE FRANCE NORD"/>
    <x v="0"/>
    <s v="50100264"/>
    <s v="096373"/>
    <x v="1"/>
    <s v="E"/>
    <m/>
    <m/>
    <m/>
    <s v="SECTEUR BLANC"/>
    <m/>
    <m/>
    <m/>
    <m/>
    <m/>
    <m/>
    <m/>
    <d v="2024-12-01T00:00:00"/>
    <m/>
    <s v="05"/>
    <m/>
    <m/>
    <m/>
    <s v="061"/>
    <m/>
    <m/>
    <m/>
    <m/>
    <m/>
    <m/>
    <m/>
    <m/>
    <m/>
    <m/>
    <m/>
    <m/>
    <m/>
    <m/>
    <s v="CATHERINE BLANCKAERT"/>
    <s v="071030"/>
    <s v="REGION ILE DE FRANCE NORD"/>
    <s v="193005"/>
    <s v="SEBASTIEN COTE"/>
    <s v="100 IMD"/>
    <x v="18"/>
    <x v="18"/>
    <s v="186035"/>
    <s v="SEBASTIEN CAVELIER"/>
    <s v="200 IMP"/>
    <x v="102"/>
    <x v="102"/>
    <m/>
    <m/>
    <m/>
    <m/>
    <s v="096373"/>
    <s v="SECTEUR BLANC"/>
  </r>
  <r>
    <n v="96369"/>
    <n v="50100263"/>
    <x v="0"/>
    <s v="REGION GRAND SUD"/>
    <x v="0"/>
    <s v="50100263"/>
    <s v="096369"/>
    <x v="1"/>
    <s v="E"/>
    <m/>
    <m/>
    <m/>
    <s v="SECTEUR BLANC"/>
    <m/>
    <m/>
    <m/>
    <m/>
    <m/>
    <m/>
    <m/>
    <d v="2024-10-01T00:00:00"/>
    <m/>
    <s v="05"/>
    <m/>
    <m/>
    <m/>
    <s v="375"/>
    <m/>
    <m/>
    <m/>
    <m/>
    <m/>
    <m/>
    <m/>
    <m/>
    <m/>
    <m/>
    <m/>
    <m/>
    <m/>
    <m/>
    <s v="FREDERIC MESTRE"/>
    <s v="071251"/>
    <s v="REGION GRAND SUD"/>
    <s v="305931"/>
    <s v="JULIEN KARIGER"/>
    <s v="100 IMD"/>
    <x v="6"/>
    <x v="6"/>
    <m/>
    <m/>
    <m/>
    <x v="32"/>
    <x v="32"/>
    <m/>
    <m/>
    <m/>
    <m/>
    <s v="096369"/>
    <s v="SECTEUR BLANC"/>
  </r>
  <r>
    <n v="96365"/>
    <n v="50100262"/>
    <x v="0"/>
    <s v="REGION ILE DE FRANCE NORD"/>
    <x v="0"/>
    <s v="50100262"/>
    <s v="096365"/>
    <x v="1"/>
    <s v="E"/>
    <m/>
    <m/>
    <m/>
    <s v="SECTEUR BLANC"/>
    <m/>
    <m/>
    <m/>
    <m/>
    <m/>
    <m/>
    <m/>
    <d v="2024-12-01T00:00:00"/>
    <m/>
    <s v="05"/>
    <m/>
    <m/>
    <m/>
    <s v="060"/>
    <m/>
    <m/>
    <m/>
    <m/>
    <m/>
    <m/>
    <m/>
    <m/>
    <m/>
    <m/>
    <m/>
    <m/>
    <m/>
    <m/>
    <s v="CATHERINE BLANCKAERT"/>
    <s v="071030"/>
    <s v="REGION ILE DE FRANCE NORD"/>
    <s v="193005"/>
    <s v="SEBASTIEN COTE"/>
    <s v="100 IMD"/>
    <x v="18"/>
    <x v="18"/>
    <s v="186035"/>
    <s v="SEBASTIEN CAVELIER"/>
    <s v="200 IMP"/>
    <x v="102"/>
    <x v="102"/>
    <s v="305403"/>
    <s v="FLORIAN CANTREL"/>
    <s v="441 CCTM"/>
    <s v="HC"/>
    <s v="096365"/>
    <s v="SECTEUR BLANC"/>
  </r>
  <r>
    <n v="96364"/>
    <n v="50100261"/>
    <x v="0"/>
    <s v="REGION ILE DE FRANCE NORD"/>
    <x v="0"/>
    <s v="50100261"/>
    <s v="096364"/>
    <x v="1"/>
    <s v="E"/>
    <m/>
    <m/>
    <m/>
    <s v="SECTEUR BLANC"/>
    <m/>
    <m/>
    <m/>
    <m/>
    <m/>
    <m/>
    <m/>
    <d v="2024-12-01T00:00:00"/>
    <m/>
    <s v="05"/>
    <m/>
    <m/>
    <m/>
    <s v="059"/>
    <m/>
    <m/>
    <m/>
    <m/>
    <m/>
    <m/>
    <m/>
    <m/>
    <m/>
    <m/>
    <m/>
    <m/>
    <m/>
    <m/>
    <s v="CATHERINE BLANCKAERT"/>
    <s v="071030"/>
    <s v="REGION ILE DE FRANCE NORD"/>
    <s v="193005"/>
    <s v="SEBASTIEN COTE"/>
    <s v="100 IMD"/>
    <x v="18"/>
    <x v="18"/>
    <s v="186035"/>
    <s v="SEBASTIEN CAVELIER"/>
    <s v="200 IMP"/>
    <x v="102"/>
    <x v="102"/>
    <s v="305532"/>
    <s v="DANIEL LOPEZ"/>
    <s v="440 CCT"/>
    <s v="HC"/>
    <s v="096364"/>
    <s v="SECTEUR BLANC"/>
  </r>
  <r>
    <n v="96356"/>
    <n v="50100260"/>
    <x v="0"/>
    <s v="REGION ILE DE FRANCE NORD"/>
    <x v="0"/>
    <s v="50100260"/>
    <s v="096356"/>
    <x v="1"/>
    <s v="E"/>
    <m/>
    <m/>
    <m/>
    <s v="SECTEUR BLANC"/>
    <m/>
    <m/>
    <m/>
    <m/>
    <m/>
    <m/>
    <m/>
    <d v="2024-12-01T00:00:00"/>
    <m/>
    <s v="05"/>
    <m/>
    <m/>
    <m/>
    <s v="058"/>
    <m/>
    <m/>
    <m/>
    <m/>
    <m/>
    <m/>
    <m/>
    <m/>
    <m/>
    <m/>
    <m/>
    <m/>
    <m/>
    <m/>
    <s v="CATHERINE BLANCKAERT"/>
    <s v="071030"/>
    <s v="REGION ILE DE FRANCE NORD"/>
    <s v="193005"/>
    <s v="SEBASTIEN COTE"/>
    <s v="100 IMD"/>
    <x v="18"/>
    <x v="18"/>
    <s v="186035"/>
    <s v="SEBASTIEN CAVELIER"/>
    <s v="200 IMP"/>
    <x v="102"/>
    <x v="102"/>
    <s v="306232"/>
    <s v="LEOPOLD VASSELIN"/>
    <s v="440 CCT"/>
    <s v="HC"/>
    <s v="096356"/>
    <s v="SECTEUR BLANC"/>
  </r>
  <r>
    <n v="96350"/>
    <n v="50100259"/>
    <x v="0"/>
    <s v="REGION ILE DE FRANCE NORD"/>
    <x v="0"/>
    <s v="50100259"/>
    <s v="096350"/>
    <x v="1"/>
    <s v="E"/>
    <m/>
    <m/>
    <m/>
    <s v="SECTEUR BLANC"/>
    <m/>
    <m/>
    <m/>
    <m/>
    <m/>
    <m/>
    <m/>
    <d v="2024-12-01T00:00:00"/>
    <m/>
    <s v="05"/>
    <m/>
    <m/>
    <m/>
    <s v="056"/>
    <m/>
    <m/>
    <m/>
    <m/>
    <m/>
    <m/>
    <m/>
    <m/>
    <m/>
    <m/>
    <m/>
    <m/>
    <m/>
    <m/>
    <s v="CATHERINE BLANCKAERT"/>
    <s v="071030"/>
    <s v="REGION ILE DE FRANCE NORD"/>
    <s v="193005"/>
    <s v="SEBASTIEN COTE"/>
    <s v="100 IMD"/>
    <x v="18"/>
    <x v="18"/>
    <s v="192471"/>
    <s v="FABRICE DUBUC"/>
    <s v="200 IMP"/>
    <x v="78"/>
    <x v="78"/>
    <s v="305588"/>
    <s v="LOIC STALIN"/>
    <s v="440 CCT"/>
    <s v="HC"/>
    <s v="096350"/>
    <s v="SECTEUR BLANC"/>
  </r>
  <r>
    <n v="96348"/>
    <n v="50100258"/>
    <x v="0"/>
    <s v="REGION ILE DE FRANCE NORD"/>
    <x v="0"/>
    <s v="50100258"/>
    <s v="096348"/>
    <x v="1"/>
    <s v="E"/>
    <m/>
    <m/>
    <m/>
    <s v="SECTEUR BLANC"/>
    <m/>
    <m/>
    <m/>
    <m/>
    <m/>
    <m/>
    <m/>
    <d v="2024-12-01T00:00:00"/>
    <m/>
    <s v="05"/>
    <m/>
    <m/>
    <m/>
    <s v="055"/>
    <m/>
    <m/>
    <m/>
    <m/>
    <m/>
    <m/>
    <m/>
    <m/>
    <m/>
    <m/>
    <m/>
    <m/>
    <m/>
    <m/>
    <s v="CATHERINE BLANCKAERT"/>
    <s v="071030"/>
    <s v="REGION ILE DE FRANCE NORD"/>
    <s v="193005"/>
    <s v="SEBASTIEN COTE"/>
    <s v="100 IMD"/>
    <x v="18"/>
    <x v="18"/>
    <s v="186035"/>
    <s v="SEBASTIEN CAVELIER"/>
    <s v="200 IMP"/>
    <x v="102"/>
    <x v="102"/>
    <s v="175714"/>
    <s v="FREDERIC DUMAIS"/>
    <s v="386 IE"/>
    <s v="HC"/>
    <s v="096348"/>
    <s v="SECTEUR BLANC"/>
  </r>
  <r>
    <n v="96344"/>
    <n v="50100257"/>
    <x v="0"/>
    <s v="REGION ILE DE FRANCE NORD"/>
    <x v="0"/>
    <s v="50100257"/>
    <s v="096344"/>
    <x v="1"/>
    <s v="E"/>
    <m/>
    <m/>
    <m/>
    <s v="SECTEUR BLANC"/>
    <m/>
    <m/>
    <m/>
    <m/>
    <m/>
    <m/>
    <m/>
    <d v="2024-12-01T00:00:00"/>
    <m/>
    <s v="05"/>
    <m/>
    <m/>
    <m/>
    <s v="057"/>
    <m/>
    <m/>
    <m/>
    <m/>
    <m/>
    <m/>
    <m/>
    <m/>
    <m/>
    <m/>
    <m/>
    <m/>
    <m/>
    <m/>
    <s v="CATHERINE BLANCKAERT"/>
    <s v="071030"/>
    <s v="REGION ILE DE FRANCE NORD"/>
    <s v="193005"/>
    <s v="SEBASTIEN COTE"/>
    <s v="100 IMD"/>
    <x v="18"/>
    <x v="18"/>
    <s v="186035"/>
    <s v="SEBASTIEN CAVELIER"/>
    <s v="200 IMP"/>
    <x v="102"/>
    <x v="102"/>
    <m/>
    <m/>
    <m/>
    <m/>
    <s v="096344"/>
    <s v="SECTEUR BLANC"/>
  </r>
  <r>
    <n v="96341"/>
    <n v="50100256"/>
    <x v="0"/>
    <s v="REGION ILE DE FRANCE NORD"/>
    <x v="0"/>
    <s v="50100256"/>
    <s v="096341"/>
    <x v="1"/>
    <s v="E"/>
    <m/>
    <m/>
    <m/>
    <s v="SECTEUR BLANC"/>
    <m/>
    <m/>
    <m/>
    <m/>
    <m/>
    <m/>
    <m/>
    <d v="2024-12-01T00:00:00"/>
    <m/>
    <s v="05"/>
    <m/>
    <m/>
    <m/>
    <s v="054"/>
    <m/>
    <m/>
    <m/>
    <m/>
    <m/>
    <m/>
    <m/>
    <m/>
    <m/>
    <m/>
    <m/>
    <m/>
    <m/>
    <m/>
    <s v="CATHERINE BLANCKAERT"/>
    <s v="071030"/>
    <s v="REGION ILE DE FRANCE NORD"/>
    <s v="193005"/>
    <s v="SEBASTIEN COTE"/>
    <s v="100 IMD"/>
    <x v="18"/>
    <x v="18"/>
    <s v="192471"/>
    <s v="FABRICE DUBUC"/>
    <s v="200 IMP"/>
    <x v="78"/>
    <x v="78"/>
    <s v="191933"/>
    <s v="LINE USAI"/>
    <s v="440 CCT"/>
    <s v="HC"/>
    <s v="096341"/>
    <s v="SECTEUR BLANC"/>
  </r>
  <r>
    <n v="96340"/>
    <n v="50100255"/>
    <x v="0"/>
    <s v="REGION ILE DE FRANCE NORD"/>
    <x v="0"/>
    <s v="50100255"/>
    <s v="096340"/>
    <x v="1"/>
    <s v="E"/>
    <m/>
    <m/>
    <m/>
    <s v="SECTEUR BLANC"/>
    <m/>
    <m/>
    <m/>
    <m/>
    <m/>
    <m/>
    <m/>
    <d v="2024-12-01T00:00:00"/>
    <m/>
    <s v="05"/>
    <m/>
    <m/>
    <m/>
    <s v="053"/>
    <m/>
    <m/>
    <m/>
    <m/>
    <m/>
    <m/>
    <m/>
    <m/>
    <m/>
    <m/>
    <m/>
    <m/>
    <m/>
    <m/>
    <s v="CATHERINE BLANCKAERT"/>
    <s v="071030"/>
    <s v="REGION ILE DE FRANCE NORD"/>
    <s v="193005"/>
    <s v="SEBASTIEN COTE"/>
    <s v="100 IMD"/>
    <x v="18"/>
    <x v="18"/>
    <s v="192471"/>
    <s v="FABRICE DUBUC"/>
    <s v="200 IMP"/>
    <x v="78"/>
    <x v="78"/>
    <s v="304468"/>
    <s v="VALERIE DURAND"/>
    <s v="440 CCT"/>
    <s v="HC"/>
    <s v="096340"/>
    <s v="SECTEUR BLANC"/>
  </r>
  <r>
    <n v="96339"/>
    <n v="50100254"/>
    <x v="0"/>
    <s v="REGION ILE DE FRANCE NORD"/>
    <x v="0"/>
    <s v="50100254"/>
    <s v="096339"/>
    <x v="1"/>
    <s v="E"/>
    <m/>
    <m/>
    <m/>
    <s v="SECTEUR BLANC"/>
    <m/>
    <m/>
    <m/>
    <m/>
    <m/>
    <m/>
    <m/>
    <d v="2024-12-01T00:00:00"/>
    <m/>
    <s v="05"/>
    <m/>
    <m/>
    <m/>
    <s v="052"/>
    <m/>
    <m/>
    <m/>
    <m/>
    <m/>
    <m/>
    <m/>
    <m/>
    <m/>
    <m/>
    <m/>
    <m/>
    <m/>
    <m/>
    <s v="CATHERINE BLANCKAERT"/>
    <s v="071030"/>
    <s v="REGION ILE DE FRANCE NORD"/>
    <s v="193005"/>
    <s v="SEBASTIEN COTE"/>
    <s v="100 IMD"/>
    <x v="18"/>
    <x v="18"/>
    <s v="192471"/>
    <s v="FABRICE DUBUC"/>
    <s v="200 IMP"/>
    <x v="78"/>
    <x v="78"/>
    <m/>
    <m/>
    <m/>
    <m/>
    <s v="096339"/>
    <s v="SECTEUR BLANC"/>
  </r>
  <r>
    <n v="96337"/>
    <n v="50100253"/>
    <x v="0"/>
    <s v="REGION ILE DE FRANCE NORD"/>
    <x v="0"/>
    <s v="50100253"/>
    <s v="096337"/>
    <x v="1"/>
    <s v="E"/>
    <m/>
    <m/>
    <m/>
    <s v="SECTEUR BLANC"/>
    <m/>
    <m/>
    <m/>
    <m/>
    <m/>
    <m/>
    <m/>
    <d v="2024-12-01T00:00:00"/>
    <m/>
    <s v="05"/>
    <m/>
    <m/>
    <m/>
    <s v="051"/>
    <m/>
    <m/>
    <m/>
    <m/>
    <m/>
    <m/>
    <m/>
    <m/>
    <m/>
    <m/>
    <m/>
    <m/>
    <m/>
    <m/>
    <s v="CATHERINE BLANCKAERT"/>
    <s v="071030"/>
    <s v="REGION ILE DE FRANCE NORD"/>
    <s v="193005"/>
    <s v="SEBASTIEN COTE"/>
    <s v="100 IMD"/>
    <x v="18"/>
    <x v="18"/>
    <s v="192471"/>
    <s v="FABRICE DUBUC"/>
    <s v="200 IMP"/>
    <x v="78"/>
    <x v="78"/>
    <s v="303411"/>
    <s v="MICKAEL LEBLANC"/>
    <s v="440 CCT"/>
    <s v="HC"/>
    <s v="096337"/>
    <s v="SECTEUR BLANC"/>
  </r>
  <r>
    <n v="96336"/>
    <n v="50100252"/>
    <x v="0"/>
    <s v="REGION ILE DE FRANCE NORD"/>
    <x v="0"/>
    <s v="50100252"/>
    <s v="096336"/>
    <x v="1"/>
    <s v="E"/>
    <m/>
    <m/>
    <m/>
    <s v="SECTEUR BLANC"/>
    <m/>
    <m/>
    <m/>
    <m/>
    <m/>
    <m/>
    <m/>
    <d v="2024-12-01T00:00:00"/>
    <m/>
    <s v="05"/>
    <m/>
    <m/>
    <m/>
    <s v="050"/>
    <m/>
    <m/>
    <m/>
    <m/>
    <m/>
    <m/>
    <m/>
    <m/>
    <m/>
    <m/>
    <m/>
    <m/>
    <m/>
    <m/>
    <s v="CATHERINE BLANCKAERT"/>
    <s v="071030"/>
    <s v="REGION ILE DE FRANCE NORD"/>
    <s v="193005"/>
    <s v="SEBASTIEN COTE"/>
    <s v="100 IMD"/>
    <x v="18"/>
    <x v="18"/>
    <s v="303511"/>
    <s v="YASSIN MOUYER"/>
    <s v="200 IMP"/>
    <x v="89"/>
    <x v="89"/>
    <m/>
    <m/>
    <m/>
    <m/>
    <s v="096336"/>
    <s v="SECTEUR BLANC"/>
  </r>
  <r>
    <n v="96328"/>
    <n v="50100251"/>
    <x v="0"/>
    <s v="REGION ILE DE FRANCE NORD"/>
    <x v="0"/>
    <s v="50100251"/>
    <s v="096328"/>
    <x v="1"/>
    <s v="E"/>
    <m/>
    <m/>
    <m/>
    <s v="SECTEUR BLANC"/>
    <m/>
    <m/>
    <m/>
    <m/>
    <m/>
    <m/>
    <m/>
    <d v="2024-12-01T00:00:00"/>
    <m/>
    <s v="05"/>
    <m/>
    <m/>
    <m/>
    <s v="049"/>
    <m/>
    <m/>
    <m/>
    <m/>
    <m/>
    <m/>
    <m/>
    <m/>
    <m/>
    <m/>
    <m/>
    <m/>
    <m/>
    <m/>
    <s v="CATHERINE BLANCKAERT"/>
    <s v="071030"/>
    <s v="REGION ILE DE FRANCE NORD"/>
    <s v="193005"/>
    <s v="SEBASTIEN COTE"/>
    <s v="100 IMD"/>
    <x v="18"/>
    <x v="18"/>
    <s v="192471"/>
    <s v="FABRICE DUBUC"/>
    <s v="200 IMP"/>
    <x v="78"/>
    <x v="78"/>
    <s v="301802"/>
    <s v="ANNE LAURE GOULLEY"/>
    <s v="441 CCTM"/>
    <s v="HC"/>
    <s v="096328"/>
    <s v="SECTEUR BLANC"/>
  </r>
  <r>
    <n v="96324"/>
    <n v="50100250"/>
    <x v="0"/>
    <s v="REGION ILE DE FRANCE NORD"/>
    <x v="0"/>
    <s v="50100250"/>
    <s v="096324"/>
    <x v="1"/>
    <s v="E"/>
    <m/>
    <m/>
    <m/>
    <s v="SECTEUR BLANC"/>
    <m/>
    <m/>
    <m/>
    <m/>
    <m/>
    <m/>
    <m/>
    <d v="2024-12-01T00:00:00"/>
    <m/>
    <s v="05"/>
    <m/>
    <m/>
    <m/>
    <s v="048"/>
    <m/>
    <m/>
    <m/>
    <m/>
    <m/>
    <m/>
    <m/>
    <m/>
    <m/>
    <m/>
    <m/>
    <m/>
    <m/>
    <m/>
    <s v="CATHERINE BLANCKAERT"/>
    <s v="071030"/>
    <s v="REGION ILE DE FRANCE NORD"/>
    <s v="193005"/>
    <s v="SEBASTIEN COTE"/>
    <s v="100 IMD"/>
    <x v="18"/>
    <x v="18"/>
    <s v="303511"/>
    <s v="YASSIN MOUYER"/>
    <s v="200 IMP"/>
    <x v="89"/>
    <x v="89"/>
    <s v="305484"/>
    <s v="SIDNEY MUDIE"/>
    <s v="440 CCT"/>
    <s v="HC"/>
    <s v="096324"/>
    <s v="SECTEUR BLANC"/>
  </r>
  <r>
    <n v="96317"/>
    <n v="50100249"/>
    <x v="0"/>
    <s v="REGION ILE DE FRANCE NORD"/>
    <x v="0"/>
    <s v="50100249"/>
    <s v="096317"/>
    <x v="1"/>
    <s v="E"/>
    <m/>
    <m/>
    <m/>
    <s v="SECTEUR BLANC"/>
    <m/>
    <m/>
    <m/>
    <m/>
    <m/>
    <m/>
    <m/>
    <d v="2024-12-01T00:00:00"/>
    <m/>
    <s v="05"/>
    <m/>
    <m/>
    <m/>
    <s v="047"/>
    <m/>
    <m/>
    <m/>
    <m/>
    <m/>
    <m/>
    <m/>
    <m/>
    <m/>
    <m/>
    <m/>
    <m/>
    <m/>
    <m/>
    <s v="CATHERINE BLANCKAERT"/>
    <s v="071030"/>
    <s v="REGION ILE DE FRANCE NORD"/>
    <s v="193005"/>
    <s v="SEBASTIEN COTE"/>
    <s v="100 IMD"/>
    <x v="18"/>
    <x v="18"/>
    <s v="303511"/>
    <s v="YASSIN MOUYER"/>
    <s v="200 IMP"/>
    <x v="89"/>
    <x v="89"/>
    <s v="305223"/>
    <s v="CLEMENT DELAIRE"/>
    <s v="440 CCT"/>
    <s v="HC"/>
    <s v="096317"/>
    <s v="SECTEUR BLANC"/>
  </r>
  <r>
    <n v="96311"/>
    <n v="50100248"/>
    <x v="0"/>
    <s v="REGION ILE DE FRANCE NORD"/>
    <x v="0"/>
    <s v="50100248"/>
    <s v="096311"/>
    <x v="1"/>
    <s v="E"/>
    <m/>
    <m/>
    <m/>
    <s v="SECTEUR BLANC"/>
    <m/>
    <m/>
    <m/>
    <m/>
    <m/>
    <m/>
    <m/>
    <d v="2024-12-01T00:00:00"/>
    <m/>
    <s v="05"/>
    <m/>
    <m/>
    <m/>
    <s v="045"/>
    <m/>
    <m/>
    <m/>
    <m/>
    <m/>
    <m/>
    <m/>
    <m/>
    <m/>
    <m/>
    <m/>
    <m/>
    <m/>
    <m/>
    <s v="CATHERINE BLANCKAERT"/>
    <s v="071030"/>
    <s v="REGION ILE DE FRANCE NORD"/>
    <s v="193005"/>
    <s v="SEBASTIEN COTE"/>
    <s v="100 IMD"/>
    <x v="18"/>
    <x v="18"/>
    <s v="303511"/>
    <s v="YASSIN MOUYER"/>
    <s v="200 IMP"/>
    <x v="89"/>
    <x v="89"/>
    <s v="306315"/>
    <s v="ARMAN YEGANIANE"/>
    <s v="445 CCA"/>
    <s v="HC"/>
    <s v="096311"/>
    <s v="SECTEUR BLANC"/>
  </r>
  <r>
    <n v="96304"/>
    <n v="50100247"/>
    <x v="0"/>
    <s v="REGION ILE DE FRANCE NORD"/>
    <x v="0"/>
    <s v="50100247"/>
    <s v="096304"/>
    <x v="1"/>
    <s v="E"/>
    <m/>
    <m/>
    <m/>
    <s v="SECTEUR BLANC"/>
    <m/>
    <m/>
    <m/>
    <m/>
    <m/>
    <m/>
    <m/>
    <d v="2024-12-01T00:00:00"/>
    <m/>
    <s v="05"/>
    <m/>
    <m/>
    <m/>
    <s v="044"/>
    <m/>
    <m/>
    <m/>
    <m/>
    <m/>
    <m/>
    <m/>
    <m/>
    <m/>
    <m/>
    <m/>
    <m/>
    <m/>
    <m/>
    <s v="CATHERINE BLANCKAERT"/>
    <s v="071030"/>
    <s v="REGION ILE DE FRANCE NORD"/>
    <s v="193005"/>
    <s v="SEBASTIEN COTE"/>
    <s v="100 IMD"/>
    <x v="18"/>
    <x v="18"/>
    <s v="303511"/>
    <s v="YASSIN MOUYER"/>
    <s v="200 IMP"/>
    <x v="89"/>
    <x v="89"/>
    <s v="305324"/>
    <s v="PETER WEHRLE"/>
    <s v="440 CCT"/>
    <s v="HC"/>
    <s v="096304"/>
    <s v="SECTEUR BLANC"/>
  </r>
  <r>
    <n v="96301"/>
    <n v="50100245"/>
    <x v="0"/>
    <s v="REGION GRAND OUEST"/>
    <x v="0"/>
    <s v="50100245"/>
    <s v="096301"/>
    <x v="1"/>
    <s v="E"/>
    <m/>
    <m/>
    <m/>
    <s v="SECTEUR BLANC"/>
    <m/>
    <m/>
    <m/>
    <m/>
    <m/>
    <m/>
    <m/>
    <d v="2024-10-01T00:00:00"/>
    <m/>
    <s v="05"/>
    <m/>
    <m/>
    <m/>
    <s v="178"/>
    <m/>
    <m/>
    <m/>
    <m/>
    <m/>
    <m/>
    <m/>
    <m/>
    <m/>
    <m/>
    <m/>
    <m/>
    <m/>
    <m/>
    <s v="MATHIEU CHEMIN"/>
    <s v="071590"/>
    <s v="REGION GRAND OUEST"/>
    <s v="170189"/>
    <s v="SEBASTIEN PLANCON"/>
    <s v="100 IMD"/>
    <x v="10"/>
    <x v="10"/>
    <s v="182923"/>
    <s v="DAVID RIQUE"/>
    <s v="200 IMP"/>
    <x v="48"/>
    <x v="48"/>
    <s v="302146"/>
    <s v="OLIVIER HOFFER"/>
    <s v="371 CCM.E"/>
    <s v="HC"/>
    <s v="096301"/>
    <s v="SECTEUR BLANC"/>
  </r>
  <r>
    <n v="96299"/>
    <n v="50100244"/>
    <x v="0"/>
    <s v="REGION GRAND OUEST"/>
    <x v="0"/>
    <s v="50100244"/>
    <s v="096299"/>
    <x v="1"/>
    <s v="E"/>
    <m/>
    <m/>
    <m/>
    <s v="SECTEUR BLANC"/>
    <m/>
    <m/>
    <m/>
    <m/>
    <m/>
    <m/>
    <m/>
    <d v="2024-10-01T00:00:00"/>
    <m/>
    <s v="05"/>
    <m/>
    <m/>
    <m/>
    <s v="171"/>
    <m/>
    <m/>
    <m/>
    <m/>
    <m/>
    <m/>
    <m/>
    <m/>
    <m/>
    <m/>
    <m/>
    <m/>
    <m/>
    <m/>
    <s v="MATHIEU CHEMIN"/>
    <s v="071590"/>
    <s v="REGION GRAND OUEST"/>
    <s v="170189"/>
    <s v="SEBASTIEN PLANCON"/>
    <s v="100 IMD"/>
    <x v="10"/>
    <x v="10"/>
    <s v="182923"/>
    <s v="DAVID RIQUE"/>
    <s v="200 IMP"/>
    <x v="48"/>
    <x v="48"/>
    <s v="301749"/>
    <s v="ALEXANDRE GAUGAIN"/>
    <s v="443 CCT.S"/>
    <s v="HC"/>
    <s v="096299"/>
    <s v="SECTEUR BLANC"/>
  </r>
  <r>
    <n v="96298"/>
    <n v="50100243"/>
    <x v="0"/>
    <s v="REGION ILE DE FRANCE NORD"/>
    <x v="0"/>
    <s v="50100243"/>
    <s v="096298"/>
    <x v="1"/>
    <s v="E"/>
    <m/>
    <m/>
    <m/>
    <s v="SECTEUR BLANC"/>
    <m/>
    <m/>
    <m/>
    <m/>
    <m/>
    <m/>
    <m/>
    <d v="2024-12-01T00:00:00"/>
    <m/>
    <s v="05"/>
    <m/>
    <m/>
    <m/>
    <s v="170"/>
    <m/>
    <m/>
    <m/>
    <m/>
    <m/>
    <m/>
    <m/>
    <m/>
    <m/>
    <m/>
    <m/>
    <m/>
    <m/>
    <m/>
    <s v="CATHERINE BLANCKAERT"/>
    <s v="071030"/>
    <s v="REGION ILE DE FRANCE NORD"/>
    <s v="193254"/>
    <s v="DAVID BOURE"/>
    <s v="100 IMD"/>
    <x v="28"/>
    <x v="28"/>
    <s v="305391"/>
    <s v="VINCENT ESTHER"/>
    <s v="200 IMP"/>
    <x v="115"/>
    <x v="115"/>
    <s v="168797"/>
    <s v="JEAN-FRANCOIS HIREL"/>
    <s v="386 IE"/>
    <s v="HC"/>
    <s v="096298"/>
    <s v="SECTEUR BLANC"/>
  </r>
  <r>
    <n v="96297"/>
    <n v="50100242"/>
    <x v="0"/>
    <s v="REGION ILE DE FRANCE NORD"/>
    <x v="0"/>
    <s v="50100242"/>
    <s v="096297"/>
    <x v="1"/>
    <s v="E"/>
    <m/>
    <m/>
    <m/>
    <s v="SECTEUR BLANC"/>
    <m/>
    <m/>
    <m/>
    <m/>
    <m/>
    <m/>
    <m/>
    <d v="2024-12-01T00:00:00"/>
    <m/>
    <s v="05"/>
    <m/>
    <m/>
    <m/>
    <s v="165"/>
    <m/>
    <m/>
    <m/>
    <m/>
    <m/>
    <m/>
    <m/>
    <m/>
    <m/>
    <m/>
    <m/>
    <m/>
    <m/>
    <m/>
    <s v="CATHERINE BLANCKAERT"/>
    <s v="071030"/>
    <s v="REGION ILE DE FRANCE NORD"/>
    <s v="193254"/>
    <s v="DAVID BOURE"/>
    <s v="100 IMD"/>
    <x v="28"/>
    <x v="28"/>
    <s v="305391"/>
    <s v="VINCENT ESTHER"/>
    <s v="200 IMP"/>
    <x v="115"/>
    <x v="115"/>
    <s v="305610"/>
    <s v="ARNAUD DA SILVA OLIVEIRA"/>
    <s v="440 CCT"/>
    <s v="HC"/>
    <s v="096297"/>
    <s v="SECTEUR BLANC"/>
  </r>
  <r>
    <n v="96295"/>
    <n v="50100241"/>
    <x v="0"/>
    <s v="REGION ILE DE FRANCE NORD"/>
    <x v="0"/>
    <s v="50100241"/>
    <s v="096295"/>
    <x v="1"/>
    <s v="E"/>
    <m/>
    <m/>
    <m/>
    <s v="SECTEUR BLANC"/>
    <m/>
    <m/>
    <m/>
    <m/>
    <m/>
    <m/>
    <m/>
    <d v="2024-12-01T00:00:00"/>
    <m/>
    <s v="05"/>
    <m/>
    <m/>
    <m/>
    <s v="164"/>
    <m/>
    <m/>
    <m/>
    <m/>
    <m/>
    <m/>
    <m/>
    <m/>
    <m/>
    <m/>
    <m/>
    <m/>
    <m/>
    <m/>
    <s v="CATHERINE BLANCKAERT"/>
    <s v="071030"/>
    <s v="REGION ILE DE FRANCE NORD"/>
    <s v="193254"/>
    <s v="DAVID BOURE"/>
    <s v="100 IMD"/>
    <x v="28"/>
    <x v="28"/>
    <s v="305391"/>
    <s v="VINCENT ESTHER"/>
    <s v="200 IMP"/>
    <x v="115"/>
    <x v="115"/>
    <s v="305284"/>
    <s v="LUDOVIC GURY"/>
    <s v="440 CCT"/>
    <s v="HC"/>
    <s v="096295"/>
    <s v="SECTEUR BLANC"/>
  </r>
  <r>
    <n v="96294"/>
    <n v="50100240"/>
    <x v="0"/>
    <s v="REGION ILE DE FRANCE NORD"/>
    <x v="0"/>
    <s v="50100240"/>
    <s v="096294"/>
    <x v="1"/>
    <s v="E"/>
    <m/>
    <m/>
    <m/>
    <s v="SECTEUR BLANC"/>
    <m/>
    <m/>
    <m/>
    <m/>
    <m/>
    <m/>
    <m/>
    <d v="2024-12-01T00:00:00"/>
    <m/>
    <s v="05"/>
    <m/>
    <m/>
    <m/>
    <s v="163"/>
    <m/>
    <m/>
    <m/>
    <m/>
    <m/>
    <m/>
    <m/>
    <m/>
    <m/>
    <m/>
    <m/>
    <m/>
    <m/>
    <m/>
    <s v="CATHERINE BLANCKAERT"/>
    <s v="071030"/>
    <s v="REGION ILE DE FRANCE NORD"/>
    <s v="193254"/>
    <s v="DAVID BOURE"/>
    <s v="100 IMD"/>
    <x v="28"/>
    <x v="28"/>
    <m/>
    <m/>
    <m/>
    <x v="41"/>
    <x v="41"/>
    <s v="304775"/>
    <s v="NICOLAS MORIN"/>
    <s v="440 CCT"/>
    <s v="HC"/>
    <s v="096294"/>
    <s v="SECTEUR BLANC"/>
  </r>
  <r>
    <n v="96290"/>
    <n v="50100239"/>
    <x v="0"/>
    <s v="REGION ILE DE FRANCE NORD"/>
    <x v="0"/>
    <s v="50100239"/>
    <s v="096290"/>
    <x v="1"/>
    <s v="E"/>
    <m/>
    <m/>
    <m/>
    <s v="SECTEUR BLANC"/>
    <m/>
    <m/>
    <m/>
    <m/>
    <m/>
    <m/>
    <m/>
    <d v="2024-12-01T00:00:00"/>
    <m/>
    <s v="05"/>
    <m/>
    <m/>
    <m/>
    <s v="151"/>
    <m/>
    <m/>
    <m/>
    <m/>
    <m/>
    <m/>
    <m/>
    <m/>
    <m/>
    <m/>
    <m/>
    <m/>
    <m/>
    <m/>
    <s v="CATHERINE BLANCKAERT"/>
    <s v="071030"/>
    <s v="REGION ILE DE FRANCE NORD"/>
    <s v="193254"/>
    <s v="DAVID BOURE"/>
    <s v="100 IMD"/>
    <x v="28"/>
    <x v="28"/>
    <m/>
    <m/>
    <m/>
    <x v="41"/>
    <x v="41"/>
    <s v="188723"/>
    <s v="SEVERINE BACHER"/>
    <s v="440 CCT"/>
    <s v="HC"/>
    <s v="096290"/>
    <s v="SECTEUR BLANC"/>
  </r>
  <r>
    <n v="96289"/>
    <n v="50100238"/>
    <x v="0"/>
    <s v="REGION ILE DE FRANCE NORD"/>
    <x v="0"/>
    <s v="50100238"/>
    <s v="096289"/>
    <x v="1"/>
    <s v="E"/>
    <m/>
    <m/>
    <m/>
    <s v="SECTEUR BLANC"/>
    <m/>
    <m/>
    <m/>
    <m/>
    <m/>
    <m/>
    <m/>
    <d v="2024-12-01T00:00:00"/>
    <m/>
    <s v="05"/>
    <m/>
    <m/>
    <m/>
    <s v="145"/>
    <m/>
    <m/>
    <m/>
    <m/>
    <m/>
    <m/>
    <m/>
    <m/>
    <m/>
    <m/>
    <m/>
    <m/>
    <m/>
    <m/>
    <s v="CATHERINE BLANCKAERT"/>
    <s v="071030"/>
    <s v="REGION ILE DE FRANCE NORD"/>
    <s v="193254"/>
    <s v="DAVID BOURE"/>
    <s v="100 IMD"/>
    <x v="28"/>
    <x v="28"/>
    <m/>
    <m/>
    <m/>
    <x v="41"/>
    <x v="41"/>
    <s v="302063"/>
    <s v="LAETITIA FOLLOPE"/>
    <s v="440 CCT"/>
    <s v="HC"/>
    <s v="096289"/>
    <s v="SECTEUR BLANC"/>
  </r>
  <r>
    <n v="96288"/>
    <n v="50100237"/>
    <x v="0"/>
    <s v="REGION ILE DE FRANCE NORD"/>
    <x v="0"/>
    <s v="50100237"/>
    <s v="096288"/>
    <x v="1"/>
    <s v="E"/>
    <m/>
    <m/>
    <m/>
    <s v="SECTEUR BLANC"/>
    <m/>
    <m/>
    <m/>
    <m/>
    <m/>
    <m/>
    <m/>
    <d v="2024-12-01T00:00:00"/>
    <m/>
    <s v="05"/>
    <m/>
    <m/>
    <m/>
    <s v="144"/>
    <m/>
    <m/>
    <m/>
    <m/>
    <m/>
    <m/>
    <m/>
    <m/>
    <m/>
    <m/>
    <m/>
    <m/>
    <m/>
    <m/>
    <s v="CATHERINE BLANCKAERT"/>
    <s v="071030"/>
    <s v="REGION ILE DE FRANCE NORD"/>
    <s v="193254"/>
    <s v="DAVID BOURE"/>
    <s v="100 IMD"/>
    <x v="28"/>
    <x v="28"/>
    <m/>
    <m/>
    <m/>
    <x v="41"/>
    <x v="41"/>
    <m/>
    <m/>
    <m/>
    <m/>
    <s v="096288"/>
    <s v="SECTEUR BLANC"/>
  </r>
  <r>
    <n v="96287"/>
    <n v="50100236"/>
    <x v="0"/>
    <s v="REGION ILE DE FRANCE NORD"/>
    <x v="0"/>
    <s v="50100236"/>
    <s v="096287"/>
    <x v="1"/>
    <s v="E"/>
    <m/>
    <m/>
    <m/>
    <s v="SECTEUR BLANC"/>
    <m/>
    <m/>
    <m/>
    <m/>
    <m/>
    <m/>
    <m/>
    <d v="2024-12-01T00:00:00"/>
    <m/>
    <s v="05"/>
    <m/>
    <m/>
    <m/>
    <s v="137"/>
    <m/>
    <m/>
    <m/>
    <m/>
    <m/>
    <m/>
    <m/>
    <m/>
    <m/>
    <m/>
    <m/>
    <m/>
    <m/>
    <m/>
    <s v="CATHERINE BLANCKAERT"/>
    <s v="071030"/>
    <s v="REGION ILE DE FRANCE NORD"/>
    <s v="193254"/>
    <s v="DAVID BOURE"/>
    <s v="100 IMD"/>
    <x v="28"/>
    <x v="28"/>
    <s v="305391"/>
    <s v="VINCENT ESTHER"/>
    <s v="200 IMP"/>
    <x v="115"/>
    <x v="115"/>
    <s v="305309"/>
    <s v="VALERIE DAVENEL"/>
    <s v="440 CCT"/>
    <s v="HC"/>
    <s v="096287"/>
    <s v="SECTEUR BLANC"/>
  </r>
  <r>
    <n v="96286"/>
    <n v="50100235"/>
    <x v="0"/>
    <s v="REGION ILE DE FRANCE NORD"/>
    <x v="0"/>
    <s v="50100235"/>
    <s v="096286"/>
    <x v="1"/>
    <s v="E"/>
    <m/>
    <m/>
    <m/>
    <s v="SECTEUR BLANC"/>
    <m/>
    <m/>
    <m/>
    <m/>
    <m/>
    <m/>
    <m/>
    <d v="2024-12-01T00:00:00"/>
    <m/>
    <s v="05"/>
    <m/>
    <m/>
    <m/>
    <s v="133"/>
    <m/>
    <m/>
    <m/>
    <m/>
    <m/>
    <m/>
    <m/>
    <m/>
    <m/>
    <m/>
    <m/>
    <m/>
    <m/>
    <m/>
    <s v="CATHERINE BLANCKAERT"/>
    <s v="071030"/>
    <s v="REGION ILE DE FRANCE NORD"/>
    <s v="193254"/>
    <s v="DAVID BOURE"/>
    <s v="100 IMD"/>
    <x v="28"/>
    <x v="28"/>
    <s v="305391"/>
    <s v="VINCENT ESTHER"/>
    <s v="200 IMP"/>
    <x v="115"/>
    <x v="115"/>
    <s v="167439"/>
    <s v="JEAN-CHRISTOPHE PISANI"/>
    <s v="443 CCT.S"/>
    <s v="HC"/>
    <s v="096286"/>
    <s v="SECTEUR BLANC"/>
  </r>
  <r>
    <n v="96278"/>
    <n v="50100233"/>
    <x v="0"/>
    <s v="REGION GRAND OUEST"/>
    <x v="0"/>
    <s v="50100233"/>
    <s v="096278"/>
    <x v="1"/>
    <s v="E"/>
    <m/>
    <m/>
    <m/>
    <s v="SECTEUR BLANC"/>
    <m/>
    <m/>
    <m/>
    <m/>
    <m/>
    <m/>
    <m/>
    <d v="2024-10-01T00:00:00"/>
    <m/>
    <s v="05"/>
    <m/>
    <m/>
    <m/>
    <s v="130"/>
    <m/>
    <m/>
    <m/>
    <m/>
    <m/>
    <m/>
    <m/>
    <m/>
    <m/>
    <m/>
    <m/>
    <m/>
    <m/>
    <m/>
    <s v="MATHIEU CHEMIN"/>
    <s v="071590"/>
    <s v="REGION GRAND OUEST"/>
    <s v="170189"/>
    <s v="SEBASTIEN PLANCON"/>
    <s v="100 IMD"/>
    <x v="10"/>
    <x v="10"/>
    <s v="188975"/>
    <s v="JONATHAN DEMINGUET"/>
    <s v="200 IMP"/>
    <x v="54"/>
    <x v="54"/>
    <m/>
    <m/>
    <m/>
    <m/>
    <s v="096278"/>
    <s v="SECTEUR BLANC"/>
  </r>
  <r>
    <n v="96277"/>
    <n v="50100232"/>
    <x v="0"/>
    <s v="REGION GRAND OUEST"/>
    <x v="0"/>
    <s v="50100232"/>
    <s v="096277"/>
    <x v="1"/>
    <s v="E"/>
    <m/>
    <m/>
    <m/>
    <s v="SECTEUR BLANC"/>
    <m/>
    <m/>
    <m/>
    <m/>
    <m/>
    <m/>
    <m/>
    <d v="2024-12-01T00:00:00"/>
    <m/>
    <s v="05"/>
    <m/>
    <m/>
    <m/>
    <s v="109"/>
    <m/>
    <m/>
    <m/>
    <m/>
    <m/>
    <m/>
    <m/>
    <m/>
    <m/>
    <m/>
    <m/>
    <m/>
    <m/>
    <m/>
    <s v="MATHIEU CHEMIN"/>
    <s v="071590"/>
    <s v="REGION GRAND OUEST"/>
    <s v="170189"/>
    <s v="SEBASTIEN PLANCON"/>
    <s v="100 IMD"/>
    <x v="10"/>
    <x v="10"/>
    <s v="303261"/>
    <s v="ANTHONY AMIOT"/>
    <s v="200 IMP"/>
    <x v="12"/>
    <x v="12"/>
    <s v="191745"/>
    <s v="LAURENT POIRIER"/>
    <s v="440 CCT"/>
    <s v="HC"/>
    <s v="096277"/>
    <s v="SECTEUR BLANC"/>
  </r>
  <r>
    <n v="96275"/>
    <n v="50100231"/>
    <x v="0"/>
    <s v="REGION GRAND OUEST"/>
    <x v="0"/>
    <s v="50100231"/>
    <s v="096275"/>
    <x v="1"/>
    <s v="E"/>
    <m/>
    <m/>
    <m/>
    <s v="SECTEUR BLANC"/>
    <m/>
    <m/>
    <m/>
    <m/>
    <m/>
    <m/>
    <m/>
    <d v="2024-10-01T00:00:00"/>
    <m/>
    <s v="05"/>
    <m/>
    <m/>
    <m/>
    <s v="105"/>
    <m/>
    <m/>
    <m/>
    <m/>
    <m/>
    <m/>
    <m/>
    <m/>
    <m/>
    <m/>
    <m/>
    <m/>
    <m/>
    <m/>
    <s v="MATHIEU CHEMIN"/>
    <s v="071590"/>
    <s v="REGION GRAND OUEST"/>
    <s v="170189"/>
    <s v="SEBASTIEN PLANCON"/>
    <s v="100 IMD"/>
    <x v="10"/>
    <x v="10"/>
    <s v="182923"/>
    <s v="DAVID RIQUE"/>
    <s v="200 IMP"/>
    <x v="48"/>
    <x v="48"/>
    <m/>
    <m/>
    <m/>
    <m/>
    <s v="096275"/>
    <s v="SECTEUR BLANC"/>
  </r>
  <r>
    <n v="96274"/>
    <n v="50100230"/>
    <x v="0"/>
    <s v="REGION GRAND OUEST"/>
    <x v="0"/>
    <s v="50100230"/>
    <s v="096274"/>
    <x v="1"/>
    <s v="E"/>
    <m/>
    <m/>
    <m/>
    <s v="SECTEUR BLANC"/>
    <m/>
    <m/>
    <m/>
    <m/>
    <m/>
    <m/>
    <m/>
    <d v="2024-10-01T00:00:00"/>
    <m/>
    <s v="05"/>
    <m/>
    <m/>
    <m/>
    <s v="104"/>
    <m/>
    <m/>
    <m/>
    <m/>
    <m/>
    <m/>
    <m/>
    <m/>
    <m/>
    <m/>
    <m/>
    <m/>
    <m/>
    <m/>
    <s v="MATHIEU CHEMIN"/>
    <s v="071590"/>
    <s v="REGION GRAND OUEST"/>
    <s v="170189"/>
    <s v="SEBASTIEN PLANCON"/>
    <s v="100 IMD"/>
    <x v="10"/>
    <x v="10"/>
    <s v="188975"/>
    <s v="JONATHAN DEMINGUET"/>
    <s v="200 IMP"/>
    <x v="54"/>
    <x v="54"/>
    <s v="302454"/>
    <s v="FABRICE VAN DE PONTSEELE"/>
    <s v="370 CC.E"/>
    <s v="HC"/>
    <s v="096274"/>
    <s v="SECTEUR BLANC"/>
  </r>
  <r>
    <n v="96273"/>
    <n v="50100229"/>
    <x v="0"/>
    <s v="REGION GRAND OUEST"/>
    <x v="0"/>
    <s v="50100229"/>
    <s v="096273"/>
    <x v="1"/>
    <s v="E"/>
    <m/>
    <m/>
    <m/>
    <s v="SECTEUR BLANC"/>
    <m/>
    <m/>
    <m/>
    <m/>
    <m/>
    <m/>
    <m/>
    <d v="2024-10-01T00:00:00"/>
    <m/>
    <s v="05"/>
    <m/>
    <m/>
    <m/>
    <s v="101"/>
    <m/>
    <m/>
    <m/>
    <m/>
    <m/>
    <m/>
    <m/>
    <m/>
    <m/>
    <m/>
    <m/>
    <m/>
    <m/>
    <m/>
    <s v="MATHIEU CHEMIN"/>
    <s v="071590"/>
    <s v="REGION GRAND OUEST"/>
    <s v="170189"/>
    <s v="SEBASTIEN PLANCON"/>
    <s v="100 IMD"/>
    <x v="10"/>
    <x v="10"/>
    <s v="188975"/>
    <s v="JONATHAN DEMINGUET"/>
    <s v="200 IMP"/>
    <x v="54"/>
    <x v="54"/>
    <m/>
    <m/>
    <m/>
    <m/>
    <s v="096273"/>
    <s v="SECTEUR BLANC"/>
  </r>
  <r>
    <n v="96269"/>
    <n v="50100227"/>
    <x v="0"/>
    <s v="REGION GRAND OUEST"/>
    <x v="0"/>
    <s v="50100227"/>
    <s v="096269"/>
    <x v="1"/>
    <s v="E"/>
    <m/>
    <m/>
    <m/>
    <s v="SECTEUR BLANC"/>
    <m/>
    <m/>
    <m/>
    <m/>
    <m/>
    <m/>
    <m/>
    <d v="2024-10-01T00:00:00"/>
    <m/>
    <s v="05"/>
    <m/>
    <m/>
    <m/>
    <s v="099"/>
    <m/>
    <m/>
    <m/>
    <m/>
    <m/>
    <m/>
    <m/>
    <m/>
    <m/>
    <m/>
    <m/>
    <m/>
    <m/>
    <m/>
    <s v="MATHIEU CHEMIN"/>
    <s v="071590"/>
    <s v="REGION GRAND OUEST"/>
    <s v="170189"/>
    <s v="SEBASTIEN PLANCON"/>
    <s v="100 IMD"/>
    <x v="10"/>
    <x v="10"/>
    <s v="188975"/>
    <s v="JONATHAN DEMINGUET"/>
    <s v="200 IMP"/>
    <x v="54"/>
    <x v="54"/>
    <m/>
    <m/>
    <m/>
    <m/>
    <s v="096269"/>
    <s v="SECTEUR BLANC"/>
  </r>
  <r>
    <n v="96260"/>
    <n v="50100226"/>
    <x v="0"/>
    <s v="REGION ILE DE FRANCE NORD"/>
    <x v="0"/>
    <s v="50100226"/>
    <s v="096260"/>
    <x v="1"/>
    <s v="E"/>
    <m/>
    <m/>
    <m/>
    <s v="SECTEUR BLANC"/>
    <m/>
    <m/>
    <m/>
    <m/>
    <m/>
    <m/>
    <m/>
    <d v="2024-11-01T00:00:00"/>
    <m/>
    <s v="05"/>
    <m/>
    <m/>
    <m/>
    <s v="547"/>
    <m/>
    <m/>
    <m/>
    <m/>
    <m/>
    <m/>
    <m/>
    <m/>
    <m/>
    <m/>
    <m/>
    <m/>
    <m/>
    <m/>
    <s v="CATHERINE BLANCKAERT"/>
    <s v="071030"/>
    <s v="REGION ILE DE FRANCE NORD"/>
    <s v="305330"/>
    <s v="NICOLAS PHILIPPE"/>
    <s v="100 IMD"/>
    <x v="8"/>
    <x v="8"/>
    <s v="301593"/>
    <s v="SEBASTIEN VANUXEM"/>
    <s v="200 IMP"/>
    <x v="8"/>
    <x v="8"/>
    <s v="306156"/>
    <s v="CINDY CROCFER"/>
    <s v="445 CCA"/>
    <s v="HC"/>
    <s v="096260"/>
    <s v="SECTEUR BLANC"/>
  </r>
  <r>
    <n v="96252"/>
    <n v="50100224"/>
    <x v="0"/>
    <s v="REGION ILE DE FRANCE NORD"/>
    <x v="0"/>
    <s v="50100224"/>
    <s v="096252"/>
    <x v="1"/>
    <s v="E"/>
    <m/>
    <m/>
    <m/>
    <s v="SECTEUR BLANC"/>
    <m/>
    <m/>
    <m/>
    <m/>
    <m/>
    <m/>
    <m/>
    <d v="2024-11-01T00:00:00"/>
    <m/>
    <s v="05"/>
    <m/>
    <m/>
    <m/>
    <s v="543"/>
    <m/>
    <m/>
    <m/>
    <m/>
    <m/>
    <m/>
    <m/>
    <m/>
    <m/>
    <m/>
    <m/>
    <m/>
    <m/>
    <m/>
    <s v="CATHERINE BLANCKAERT"/>
    <s v="071030"/>
    <s v="REGION ILE DE FRANCE NORD"/>
    <s v="305330"/>
    <s v="NICOLAS PHILIPPE"/>
    <s v="100 IMD"/>
    <x v="8"/>
    <x v="8"/>
    <s v="302821"/>
    <s v="FARIDA EL BENNOURI"/>
    <s v="200 IMP"/>
    <x v="100"/>
    <x v="100"/>
    <s v="300263"/>
    <s v="DAVID MACHA"/>
    <s v="440 CCT"/>
    <s v="HC"/>
    <s v="096252"/>
    <s v="SECTEUR BLANC"/>
  </r>
  <r>
    <n v="96249"/>
    <n v="50100222"/>
    <x v="0"/>
    <s v="REGION ILE DE FRANCE NORD"/>
    <x v="0"/>
    <s v="50100222"/>
    <s v="096249"/>
    <x v="1"/>
    <s v="E"/>
    <m/>
    <m/>
    <m/>
    <s v="SECTEUR BLANC"/>
    <m/>
    <m/>
    <m/>
    <m/>
    <m/>
    <m/>
    <m/>
    <d v="2024-12-01T00:00:00"/>
    <m/>
    <s v="05"/>
    <m/>
    <m/>
    <m/>
    <s v="558"/>
    <m/>
    <m/>
    <m/>
    <m/>
    <m/>
    <m/>
    <m/>
    <m/>
    <m/>
    <m/>
    <m/>
    <m/>
    <m/>
    <m/>
    <s v="CATHERINE BLANCKAERT"/>
    <s v="071030"/>
    <s v="REGION ILE DE FRANCE NORD"/>
    <s v="305330"/>
    <s v="NICOLAS PHILIPPE"/>
    <s v="100 IMD"/>
    <x v="8"/>
    <x v="8"/>
    <s v="302821"/>
    <s v="FARIDA EL BENNOURI"/>
    <s v="200 IMP"/>
    <x v="100"/>
    <x v="100"/>
    <m/>
    <m/>
    <m/>
    <m/>
    <s v="096249"/>
    <s v="SECTEUR BLANC"/>
  </r>
  <r>
    <n v="96247"/>
    <n v="50100221"/>
    <x v="0"/>
    <s v="REGION ILE DE FRANCE NORD"/>
    <x v="0"/>
    <s v="50100221"/>
    <s v="096247"/>
    <x v="1"/>
    <s v="E"/>
    <m/>
    <m/>
    <m/>
    <s v="SECTEUR BLANC"/>
    <m/>
    <m/>
    <m/>
    <m/>
    <m/>
    <m/>
    <m/>
    <d v="2024-11-01T00:00:00"/>
    <m/>
    <s v="05"/>
    <m/>
    <m/>
    <m/>
    <s v="556"/>
    <m/>
    <m/>
    <m/>
    <m/>
    <m/>
    <m/>
    <m/>
    <m/>
    <m/>
    <m/>
    <m/>
    <m/>
    <m/>
    <m/>
    <s v="CATHERINE BLANCKAERT"/>
    <s v="071030"/>
    <s v="REGION ILE DE FRANCE NORD"/>
    <s v="305330"/>
    <s v="NICOLAS PHILIPPE"/>
    <s v="100 IMD"/>
    <x v="8"/>
    <x v="8"/>
    <s v="187007"/>
    <s v="DAVID VAUTHEROT"/>
    <s v="200 IMP"/>
    <x v="42"/>
    <x v="42"/>
    <s v="304691"/>
    <s v="DAVID BAERT"/>
    <s v="440 CCT"/>
    <s v="HC"/>
    <s v="096247"/>
    <s v="SECTEUR BLANC"/>
  </r>
  <r>
    <n v="96245"/>
    <n v="50100220"/>
    <x v="0"/>
    <s v="REGION ILE DE FRANCE NORD"/>
    <x v="0"/>
    <s v="50100220"/>
    <s v="096245"/>
    <x v="1"/>
    <s v="E"/>
    <m/>
    <m/>
    <m/>
    <s v="SECTEUR BLANC"/>
    <m/>
    <m/>
    <m/>
    <m/>
    <m/>
    <m/>
    <m/>
    <d v="2024-12-01T00:00:00"/>
    <m/>
    <s v="05"/>
    <m/>
    <m/>
    <m/>
    <s v="043"/>
    <m/>
    <m/>
    <m/>
    <m/>
    <m/>
    <m/>
    <m/>
    <m/>
    <m/>
    <m/>
    <m/>
    <m/>
    <m/>
    <m/>
    <s v="CATHERINE BLANCKAERT"/>
    <s v="071030"/>
    <s v="REGION ILE DE FRANCE NORD"/>
    <s v="193005"/>
    <s v="SEBASTIEN COTE"/>
    <s v="100 IMD"/>
    <x v="18"/>
    <x v="18"/>
    <s v="186035"/>
    <s v="SEBASTIEN CAVELIER"/>
    <s v="200 IMP"/>
    <x v="102"/>
    <x v="102"/>
    <s v="305850"/>
    <s v="LAURENT ZAROUAL"/>
    <s v="440 CCT"/>
    <s v="HC"/>
    <s v="096245"/>
    <s v="SECTEUR BLANC"/>
  </r>
  <r>
    <n v="96236"/>
    <n v="50100219"/>
    <x v="0"/>
    <s v="REGION ILE DE FRANCE NORD"/>
    <x v="0"/>
    <s v="50100219"/>
    <s v="096236"/>
    <x v="1"/>
    <s v="E"/>
    <m/>
    <m/>
    <m/>
    <s v="SECTEUR BLANC"/>
    <m/>
    <m/>
    <m/>
    <m/>
    <m/>
    <m/>
    <m/>
    <d v="2024-12-01T00:00:00"/>
    <m/>
    <s v="05"/>
    <m/>
    <m/>
    <m/>
    <s v="716"/>
    <m/>
    <m/>
    <m/>
    <m/>
    <m/>
    <m/>
    <m/>
    <m/>
    <m/>
    <m/>
    <m/>
    <m/>
    <m/>
    <m/>
    <s v="CATHERINE BLANCKAERT"/>
    <s v="071030"/>
    <s v="REGION ILE DE FRANCE NORD"/>
    <s v="301703"/>
    <s v="JONATHAN HENNICOTTE"/>
    <s v="100 IMD"/>
    <x v="34"/>
    <x v="34"/>
    <s v="192803"/>
    <s v="CENDRINE MAGRE"/>
    <s v="200 IMP"/>
    <x v="122"/>
    <x v="120"/>
    <s v="303116"/>
    <s v="NICOLAS OLMO"/>
    <s v="386 IE"/>
    <s v="HC"/>
    <s v="096236"/>
    <s v="SECTEUR BLANC"/>
  </r>
  <r>
    <n v="96227"/>
    <n v="50100218"/>
    <x v="0"/>
    <s v="REGION ILE DE FRANCE NORD"/>
    <x v="0"/>
    <s v="50100218"/>
    <s v="096227"/>
    <x v="1"/>
    <s v="E"/>
    <m/>
    <m/>
    <m/>
    <s v="SECTEUR BLANC"/>
    <m/>
    <m/>
    <m/>
    <m/>
    <m/>
    <m/>
    <m/>
    <d v="2024-12-01T00:00:00"/>
    <m/>
    <s v="05"/>
    <m/>
    <m/>
    <m/>
    <s v="786"/>
    <m/>
    <m/>
    <m/>
    <m/>
    <m/>
    <m/>
    <m/>
    <m/>
    <m/>
    <m/>
    <m/>
    <m/>
    <m/>
    <m/>
    <s v="CATHERINE BLANCKAERT"/>
    <s v="071030"/>
    <s v="REGION ILE DE FRANCE NORD"/>
    <s v="301703"/>
    <s v="JONATHAN HENNICOTTE"/>
    <s v="100 IMD"/>
    <x v="34"/>
    <x v="34"/>
    <s v="303751"/>
    <s v="MAGALIE FEVRIER"/>
    <s v="200 IMP"/>
    <x v="88"/>
    <x v="88"/>
    <s v="303102"/>
    <s v="ANTOINE NOLLET"/>
    <s v="391 CCEIM"/>
    <s v="HC"/>
    <s v="096227"/>
    <s v="SECTEUR BLANC"/>
  </r>
  <r>
    <n v="96225"/>
    <n v="50100217"/>
    <x v="0"/>
    <s v="REGION ILE DE FRANCE NORD"/>
    <x v="0"/>
    <s v="50100217"/>
    <s v="096225"/>
    <x v="1"/>
    <s v="E"/>
    <m/>
    <m/>
    <m/>
    <s v="SECTEUR BLANC"/>
    <m/>
    <m/>
    <m/>
    <m/>
    <m/>
    <m/>
    <m/>
    <d v="2024-12-01T00:00:00"/>
    <m/>
    <s v="05"/>
    <m/>
    <m/>
    <m/>
    <s v="785"/>
    <m/>
    <m/>
    <m/>
    <m/>
    <m/>
    <m/>
    <m/>
    <m/>
    <m/>
    <m/>
    <m/>
    <m/>
    <m/>
    <m/>
    <s v="CATHERINE BLANCKAERT"/>
    <s v="071030"/>
    <s v="REGION ILE DE FRANCE NORD"/>
    <s v="301703"/>
    <s v="JONATHAN HENNICOTTE"/>
    <s v="100 IMD"/>
    <x v="34"/>
    <x v="34"/>
    <s v="303751"/>
    <s v="MAGALIE FEVRIER"/>
    <s v="200 IMP"/>
    <x v="88"/>
    <x v="88"/>
    <s v="193692"/>
    <s v="CAROLINE DELHOMMELLE"/>
    <s v="391 CCEIM"/>
    <s v="HC"/>
    <s v="096225"/>
    <s v="SECTEUR BLANC"/>
  </r>
  <r>
    <n v="96222"/>
    <n v="50100215"/>
    <x v="0"/>
    <s v="REGION ILE DE FRANCE NORD"/>
    <x v="0"/>
    <s v="50100215"/>
    <s v="096222"/>
    <x v="1"/>
    <s v="E"/>
    <m/>
    <m/>
    <m/>
    <s v="SECTEUR BLANC"/>
    <m/>
    <m/>
    <m/>
    <m/>
    <m/>
    <m/>
    <m/>
    <d v="2024-12-01T00:00:00"/>
    <m/>
    <s v="05"/>
    <m/>
    <m/>
    <m/>
    <s v="783"/>
    <m/>
    <m/>
    <m/>
    <m/>
    <m/>
    <m/>
    <m/>
    <m/>
    <m/>
    <m/>
    <m/>
    <m/>
    <m/>
    <m/>
    <s v="CATHERINE BLANCKAERT"/>
    <s v="071030"/>
    <s v="REGION ILE DE FRANCE NORD"/>
    <s v="301703"/>
    <s v="JONATHAN HENNICOTTE"/>
    <s v="100 IMD"/>
    <x v="34"/>
    <x v="34"/>
    <s v="303751"/>
    <s v="MAGALIE FEVRIER"/>
    <s v="200 IMP"/>
    <x v="88"/>
    <x v="88"/>
    <m/>
    <m/>
    <m/>
    <m/>
    <s v="096222"/>
    <s v="SECTEUR BLANC"/>
  </r>
  <r>
    <n v="96217"/>
    <n v="50100214"/>
    <x v="0"/>
    <s v="REGION ILE DE FRANCE NORD"/>
    <x v="0"/>
    <s v="50100214"/>
    <s v="096217"/>
    <x v="1"/>
    <s v="E"/>
    <m/>
    <m/>
    <m/>
    <s v="SECTEUR BLANC"/>
    <m/>
    <m/>
    <m/>
    <m/>
    <m/>
    <m/>
    <m/>
    <d v="2024-11-01T00:00:00"/>
    <m/>
    <s v="05"/>
    <m/>
    <m/>
    <m/>
    <s v="581"/>
    <m/>
    <m/>
    <m/>
    <m/>
    <m/>
    <m/>
    <m/>
    <m/>
    <m/>
    <m/>
    <m/>
    <m/>
    <m/>
    <m/>
    <s v="CATHERINE BLANCKAERT"/>
    <s v="071030"/>
    <s v="REGION ILE DE FRANCE NORD"/>
    <s v="305330"/>
    <s v="NICOLAS PHILIPPE"/>
    <s v="100 IMD"/>
    <x v="8"/>
    <x v="8"/>
    <s v="305490"/>
    <s v="JOHANN CARLIER"/>
    <s v="200 IMP"/>
    <x v="106"/>
    <x v="106"/>
    <s v="305382"/>
    <s v="DOMINIQUE CASTELAIN"/>
    <s v="440 CCT"/>
    <s v="HC"/>
    <s v="096217"/>
    <s v="SECTEUR BLANC"/>
  </r>
  <r>
    <n v="96214"/>
    <n v="50100213"/>
    <x v="0"/>
    <s v="REGION ILE DE FRANCE NORD"/>
    <x v="0"/>
    <s v="50100213"/>
    <s v="096214"/>
    <x v="1"/>
    <s v="E"/>
    <m/>
    <m/>
    <m/>
    <s v="SECTEUR BLANC"/>
    <m/>
    <m/>
    <m/>
    <m/>
    <m/>
    <m/>
    <m/>
    <d v="2024-11-01T00:00:00"/>
    <m/>
    <s v="05"/>
    <m/>
    <m/>
    <m/>
    <s v="518"/>
    <m/>
    <m/>
    <m/>
    <m/>
    <m/>
    <m/>
    <m/>
    <m/>
    <m/>
    <m/>
    <m/>
    <m/>
    <m/>
    <m/>
    <s v="CATHERINE BLANCKAERT"/>
    <s v="071030"/>
    <s v="REGION ILE DE FRANCE NORD"/>
    <s v="305330"/>
    <s v="NICOLAS PHILIPPE"/>
    <s v="100 IMD"/>
    <x v="8"/>
    <x v="8"/>
    <s v="301593"/>
    <s v="SEBASTIEN VANUXEM"/>
    <s v="200 IMP"/>
    <x v="8"/>
    <x v="8"/>
    <m/>
    <m/>
    <m/>
    <m/>
    <s v="096214"/>
    <s v="SECTEUR BLANC"/>
  </r>
  <r>
    <n v="96211"/>
    <n v="50100212"/>
    <x v="0"/>
    <s v="REGION ILE DE FRANCE NORD"/>
    <x v="0"/>
    <s v="50100212"/>
    <s v="096211"/>
    <x v="1"/>
    <s v="E"/>
    <m/>
    <m/>
    <m/>
    <s v="SECTEUR BLANC"/>
    <m/>
    <m/>
    <m/>
    <m/>
    <m/>
    <m/>
    <m/>
    <d v="2024-11-01T00:00:00"/>
    <m/>
    <s v="05"/>
    <m/>
    <m/>
    <m/>
    <s v="441"/>
    <m/>
    <m/>
    <m/>
    <m/>
    <m/>
    <m/>
    <m/>
    <m/>
    <m/>
    <m/>
    <m/>
    <m/>
    <m/>
    <m/>
    <s v="CATHERINE BLANCKAERT"/>
    <s v="071030"/>
    <s v="REGION ILE DE FRANCE NORD"/>
    <s v="305330"/>
    <s v="NICOLAS PHILIPPE"/>
    <s v="100 IMD"/>
    <x v="8"/>
    <x v="8"/>
    <s v="305490"/>
    <s v="JOHANN CARLIER"/>
    <s v="200 IMP"/>
    <x v="106"/>
    <x v="106"/>
    <m/>
    <m/>
    <m/>
    <m/>
    <s v="096211"/>
    <s v="SECTEUR BLANC"/>
  </r>
  <r>
    <n v="96209"/>
    <n v="50100211"/>
    <x v="0"/>
    <s v="REGION ILE DE FRANCE NORD"/>
    <x v="0"/>
    <s v="50100211"/>
    <s v="096209"/>
    <x v="1"/>
    <s v="E"/>
    <m/>
    <m/>
    <m/>
    <s v="SECTEUR BLANC"/>
    <m/>
    <m/>
    <m/>
    <m/>
    <m/>
    <m/>
    <m/>
    <d v="2024-12-01T00:00:00"/>
    <m/>
    <s v="05"/>
    <m/>
    <m/>
    <m/>
    <s v="443"/>
    <m/>
    <m/>
    <m/>
    <m/>
    <m/>
    <m/>
    <m/>
    <m/>
    <m/>
    <m/>
    <m/>
    <m/>
    <m/>
    <m/>
    <s v="CATHERINE BLANCKAERT"/>
    <s v="071030"/>
    <s v="REGION ILE DE FRANCE NORD"/>
    <s v="305330"/>
    <s v="NICOLAS PHILIPPE"/>
    <s v="100 IMD"/>
    <x v="8"/>
    <x v="8"/>
    <s v="187007"/>
    <s v="DAVID VAUTHEROT"/>
    <s v="200 IMP"/>
    <x v="42"/>
    <x v="42"/>
    <m/>
    <m/>
    <m/>
    <m/>
    <s v="096209"/>
    <s v="SECTEUR BLANC"/>
  </r>
  <r>
    <n v="96208"/>
    <n v="50100210"/>
    <x v="0"/>
    <s v="REGION ILE DE FRANCE NORD"/>
    <x v="0"/>
    <s v="50100210"/>
    <s v="096208"/>
    <x v="1"/>
    <s v="E"/>
    <m/>
    <m/>
    <m/>
    <s v="SECTEUR BLANC"/>
    <m/>
    <m/>
    <m/>
    <m/>
    <m/>
    <m/>
    <m/>
    <d v="2024-11-01T00:00:00"/>
    <m/>
    <s v="05"/>
    <m/>
    <m/>
    <m/>
    <s v="446"/>
    <m/>
    <m/>
    <m/>
    <m/>
    <m/>
    <m/>
    <m/>
    <m/>
    <m/>
    <m/>
    <m/>
    <m/>
    <m/>
    <m/>
    <s v="CATHERINE BLANCKAERT"/>
    <s v="071030"/>
    <s v="REGION ILE DE FRANCE NORD"/>
    <s v="185551"/>
    <s v="BERNARD GERONIMI"/>
    <s v="100 IMD"/>
    <x v="17"/>
    <x v="17"/>
    <s v="300377"/>
    <s v="AURORE WICART"/>
    <s v="200 IMP"/>
    <x v="23"/>
    <x v="23"/>
    <s v="306228"/>
    <s v="AURELIE ANSEL"/>
    <s v="445 CCA"/>
    <s v="HC"/>
    <s v="096208"/>
    <s v="SECTEUR BLANC"/>
  </r>
  <r>
    <n v="96206"/>
    <n v="50100209"/>
    <x v="0"/>
    <s v="REGION ILE DE FRANCE NORD"/>
    <x v="0"/>
    <s v="50100209"/>
    <s v="096206"/>
    <x v="1"/>
    <s v="E"/>
    <m/>
    <m/>
    <m/>
    <s v="SECTEUR BLANC"/>
    <m/>
    <m/>
    <m/>
    <m/>
    <m/>
    <m/>
    <m/>
    <d v="2024-11-01T00:00:00"/>
    <m/>
    <s v="05"/>
    <m/>
    <m/>
    <m/>
    <s v="582"/>
    <m/>
    <m/>
    <m/>
    <m/>
    <m/>
    <m/>
    <m/>
    <m/>
    <m/>
    <m/>
    <m/>
    <m/>
    <m/>
    <m/>
    <s v="CATHERINE BLANCKAERT"/>
    <s v="071030"/>
    <s v="REGION ILE DE FRANCE NORD"/>
    <s v="305330"/>
    <s v="NICOLAS PHILIPPE"/>
    <s v="100 IMD"/>
    <x v="8"/>
    <x v="8"/>
    <s v="305490"/>
    <s v="JOHANN CARLIER"/>
    <s v="200 IMP"/>
    <x v="106"/>
    <x v="106"/>
    <s v="305486"/>
    <s v="KENZA SEDDAR"/>
    <s v="445 CCA"/>
    <s v="HC"/>
    <s v="096206"/>
    <s v="SECTEUR BLANC"/>
  </r>
  <r>
    <n v="96205"/>
    <n v="50100208"/>
    <x v="0"/>
    <s v="REGION ILE DE FRANCE NORD"/>
    <x v="0"/>
    <s v="50100208"/>
    <s v="096205"/>
    <x v="1"/>
    <s v="E"/>
    <m/>
    <m/>
    <m/>
    <s v="SECTEUR BLANC"/>
    <m/>
    <m/>
    <m/>
    <m/>
    <m/>
    <m/>
    <m/>
    <d v="2024-11-01T00:00:00"/>
    <m/>
    <s v="05"/>
    <m/>
    <m/>
    <m/>
    <s v="583"/>
    <m/>
    <m/>
    <m/>
    <m/>
    <m/>
    <m/>
    <m/>
    <m/>
    <m/>
    <m/>
    <m/>
    <m/>
    <m/>
    <m/>
    <s v="CATHERINE BLANCKAERT"/>
    <s v="071030"/>
    <s v="REGION ILE DE FRANCE NORD"/>
    <s v="305330"/>
    <s v="NICOLAS PHILIPPE"/>
    <s v="100 IMD"/>
    <x v="8"/>
    <x v="8"/>
    <s v="305490"/>
    <s v="JOHANN CARLIER"/>
    <s v="200 IMP"/>
    <x v="106"/>
    <x v="106"/>
    <s v="193690"/>
    <s v="AUDREY MANTEL"/>
    <s v="371 CCM.E"/>
    <s v="HC"/>
    <s v="096205"/>
    <s v="SECTEUR BLANC"/>
  </r>
  <r>
    <n v="96204"/>
    <n v="50100207"/>
    <x v="0"/>
    <s v="REGION ILE DE FRANCE NORD"/>
    <x v="0"/>
    <s v="50100207"/>
    <s v="096204"/>
    <x v="1"/>
    <s v="E"/>
    <m/>
    <m/>
    <m/>
    <s v="SECTEUR BLANC"/>
    <m/>
    <m/>
    <m/>
    <m/>
    <m/>
    <m/>
    <m/>
    <d v="2024-11-01T00:00:00"/>
    <m/>
    <s v="05"/>
    <m/>
    <m/>
    <m/>
    <s v="587"/>
    <m/>
    <m/>
    <m/>
    <m/>
    <m/>
    <m/>
    <m/>
    <m/>
    <m/>
    <m/>
    <m/>
    <m/>
    <m/>
    <m/>
    <s v="CATHERINE BLANCKAERT"/>
    <s v="071030"/>
    <s v="REGION ILE DE FRANCE NORD"/>
    <s v="305330"/>
    <s v="NICOLAS PHILIPPE"/>
    <s v="100 IMD"/>
    <x v="8"/>
    <x v="8"/>
    <s v="305490"/>
    <s v="JOHANN CARLIER"/>
    <s v="200 IMP"/>
    <x v="106"/>
    <x v="106"/>
    <s v="305846"/>
    <s v="LAURA KOUCH"/>
    <s v="440 CCT"/>
    <s v="HC"/>
    <s v="096204"/>
    <s v="SECTEUR BLANC"/>
  </r>
  <r>
    <n v="96195"/>
    <n v="50100205"/>
    <x v="0"/>
    <s v="REGION ILE DE FRANCE NORD"/>
    <x v="0"/>
    <s v="50100205"/>
    <s v="096195"/>
    <x v="1"/>
    <s v="E"/>
    <m/>
    <m/>
    <m/>
    <s v="SECTEUR BLANC"/>
    <m/>
    <m/>
    <m/>
    <m/>
    <m/>
    <m/>
    <m/>
    <d v="2024-11-01T00:00:00"/>
    <m/>
    <s v="05"/>
    <m/>
    <m/>
    <m/>
    <s v="512"/>
    <m/>
    <m/>
    <m/>
    <m/>
    <m/>
    <m/>
    <m/>
    <m/>
    <m/>
    <m/>
    <m/>
    <m/>
    <m/>
    <m/>
    <s v="CATHERINE BLANCKAERT"/>
    <s v="071030"/>
    <s v="REGION ILE DE FRANCE NORD"/>
    <s v="305330"/>
    <s v="NICOLAS PHILIPPE"/>
    <s v="100 IMD"/>
    <x v="8"/>
    <x v="8"/>
    <s v="302821"/>
    <s v="FARIDA EL BENNOURI"/>
    <s v="200 IMP"/>
    <x v="100"/>
    <x v="100"/>
    <s v="305820"/>
    <s v="STEEVEN CALIS"/>
    <s v="440 CCT"/>
    <s v="HC"/>
    <s v="096195"/>
    <s v="SECTEUR BLANC"/>
  </r>
  <r>
    <n v="96189"/>
    <n v="50100201"/>
    <x v="0"/>
    <s v="REGION ILE DE FRANCE NORD"/>
    <x v="0"/>
    <s v="50100201"/>
    <s v="096189"/>
    <x v="1"/>
    <s v="E"/>
    <m/>
    <m/>
    <m/>
    <s v="SECTEUR BLANC"/>
    <m/>
    <m/>
    <m/>
    <m/>
    <m/>
    <m/>
    <m/>
    <d v="2024-11-01T00:00:00"/>
    <m/>
    <s v="05"/>
    <m/>
    <m/>
    <m/>
    <s v="692"/>
    <m/>
    <m/>
    <m/>
    <m/>
    <m/>
    <m/>
    <m/>
    <m/>
    <m/>
    <m/>
    <m/>
    <m/>
    <m/>
    <m/>
    <s v="CATHERINE BLANCKAERT"/>
    <s v="071030"/>
    <s v="REGION ILE DE FRANCE NORD"/>
    <s v="305330"/>
    <s v="NICOLAS PHILIPPE"/>
    <s v="100 IMD"/>
    <x v="8"/>
    <x v="8"/>
    <s v="302821"/>
    <s v="FARIDA EL BENNOURI"/>
    <s v="200 IMP"/>
    <x v="100"/>
    <x v="100"/>
    <m/>
    <m/>
    <m/>
    <m/>
    <s v="096189"/>
    <s v="SECTEUR BLANC"/>
  </r>
  <r>
    <n v="96174"/>
    <n v="50100200"/>
    <x v="0"/>
    <s v="REGION ILE DE FRANCE NORD"/>
    <x v="0"/>
    <s v="50100200"/>
    <s v="096174"/>
    <x v="1"/>
    <s v="E"/>
    <m/>
    <m/>
    <m/>
    <s v="SECTEUR BLANC"/>
    <m/>
    <m/>
    <m/>
    <m/>
    <m/>
    <m/>
    <m/>
    <d v="2024-11-01T00:00:00"/>
    <m/>
    <s v="05"/>
    <m/>
    <m/>
    <m/>
    <s v="614"/>
    <m/>
    <m/>
    <m/>
    <m/>
    <m/>
    <m/>
    <m/>
    <m/>
    <m/>
    <m/>
    <m/>
    <m/>
    <m/>
    <m/>
    <s v="CATHERINE BLANCKAERT"/>
    <s v="071030"/>
    <s v="REGION ILE DE FRANCE NORD"/>
    <s v="185551"/>
    <s v="BERNARD GERONIMI"/>
    <s v="100 IMD"/>
    <x v="17"/>
    <x v="17"/>
    <s v="156632"/>
    <s v="CHRISTIAN TALON"/>
    <s v="200 IMP"/>
    <x v="45"/>
    <x v="45"/>
    <s v="306273"/>
    <s v="ANTOINE DARRE"/>
    <s v="445 CCA"/>
    <s v="HC"/>
    <s v="096174"/>
    <s v="SECTEUR BLANC"/>
  </r>
  <r>
    <n v="96171"/>
    <n v="50100199"/>
    <x v="0"/>
    <s v="REGION ILE DE FRANCE NORD"/>
    <x v="0"/>
    <s v="50100199"/>
    <s v="096171"/>
    <x v="1"/>
    <s v="E"/>
    <m/>
    <m/>
    <m/>
    <s v="SECTEUR BLANC"/>
    <m/>
    <m/>
    <m/>
    <m/>
    <m/>
    <m/>
    <m/>
    <d v="2024-12-23T00:00:00"/>
    <m/>
    <s v="05"/>
    <m/>
    <m/>
    <m/>
    <s v="644"/>
    <m/>
    <m/>
    <m/>
    <m/>
    <m/>
    <m/>
    <m/>
    <m/>
    <m/>
    <m/>
    <m/>
    <m/>
    <m/>
    <m/>
    <s v="CATHERINE BLANCKAERT"/>
    <s v="071030"/>
    <s v="REGION ILE DE FRANCE NORD"/>
    <s v="185551"/>
    <s v="BERNARD GERONIMI"/>
    <s v="100 IMD"/>
    <x v="17"/>
    <x v="17"/>
    <s v="156632"/>
    <s v="CHRISTIAN TALON"/>
    <s v="200 IMP"/>
    <x v="45"/>
    <x v="45"/>
    <m/>
    <m/>
    <m/>
    <m/>
    <s v="096171"/>
    <s v="SECTEUR BLANC"/>
  </r>
  <r>
    <n v="96168"/>
    <n v="50100198"/>
    <x v="0"/>
    <s v="REGION ILE DE FRANCE NORD"/>
    <x v="0"/>
    <s v="50100198"/>
    <s v="096168"/>
    <x v="1"/>
    <s v="E"/>
    <m/>
    <m/>
    <m/>
    <s v="SECTEUR BLANC"/>
    <m/>
    <m/>
    <m/>
    <m/>
    <m/>
    <m/>
    <m/>
    <d v="2024-11-01T00:00:00"/>
    <m/>
    <s v="05"/>
    <m/>
    <m/>
    <m/>
    <s v="642"/>
    <m/>
    <m/>
    <m/>
    <m/>
    <m/>
    <m/>
    <m/>
    <m/>
    <m/>
    <m/>
    <m/>
    <m/>
    <m/>
    <m/>
    <s v="CATHERINE BLANCKAERT"/>
    <s v="071030"/>
    <s v="REGION ILE DE FRANCE NORD"/>
    <s v="185551"/>
    <s v="BERNARD GERONIMI"/>
    <s v="100 IMD"/>
    <x v="17"/>
    <x v="17"/>
    <s v="156632"/>
    <s v="CHRISTIAN TALON"/>
    <s v="200 IMP"/>
    <x v="45"/>
    <x v="45"/>
    <s v="306276"/>
    <s v="MATHILDE TALON"/>
    <s v="445 CCA"/>
    <s v="HC"/>
    <s v="096168"/>
    <s v="SECTEUR BLANC"/>
  </r>
  <r>
    <n v="96165"/>
    <n v="50100196"/>
    <x v="0"/>
    <s v="REGION ILE DE FRANCE NORD"/>
    <x v="0"/>
    <s v="50100196"/>
    <s v="096165"/>
    <x v="1"/>
    <s v="E"/>
    <m/>
    <m/>
    <m/>
    <s v="SECTEUR BLANC"/>
    <m/>
    <m/>
    <m/>
    <m/>
    <m/>
    <m/>
    <m/>
    <d v="2024-11-01T00:00:00"/>
    <m/>
    <s v="05"/>
    <m/>
    <m/>
    <m/>
    <s v="643"/>
    <m/>
    <m/>
    <m/>
    <m/>
    <m/>
    <m/>
    <m/>
    <m/>
    <m/>
    <m/>
    <m/>
    <m/>
    <m/>
    <m/>
    <s v="CATHERINE BLANCKAERT"/>
    <s v="071030"/>
    <s v="REGION ILE DE FRANCE NORD"/>
    <s v="185551"/>
    <s v="BERNARD GERONIMI"/>
    <s v="100 IMD"/>
    <x v="17"/>
    <x v="17"/>
    <s v="156632"/>
    <s v="CHRISTIAN TALON"/>
    <s v="200 IMP"/>
    <x v="45"/>
    <x v="45"/>
    <s v="182809"/>
    <s v="HERVE PAQUEZ"/>
    <s v="440 CCT"/>
    <s v="HC"/>
    <s v="096165"/>
    <s v="SECTEUR BLANC"/>
  </r>
  <r>
    <n v="96157"/>
    <n v="50100194"/>
    <x v="0"/>
    <s v="REGION ILE DE FRANCE NORD"/>
    <x v="0"/>
    <s v="50100194"/>
    <s v="096157"/>
    <x v="1"/>
    <s v="E"/>
    <m/>
    <m/>
    <m/>
    <s v="SECTEUR BLANC"/>
    <m/>
    <m/>
    <m/>
    <m/>
    <m/>
    <m/>
    <m/>
    <d v="2024-11-01T00:00:00"/>
    <m/>
    <s v="05"/>
    <m/>
    <m/>
    <m/>
    <s v="146"/>
    <m/>
    <m/>
    <m/>
    <m/>
    <m/>
    <m/>
    <m/>
    <m/>
    <m/>
    <m/>
    <m/>
    <m/>
    <m/>
    <m/>
    <s v="CATHERINE BLANCKAERT"/>
    <s v="071030"/>
    <s v="REGION ILE DE FRANCE NORD"/>
    <s v="177094"/>
    <s v="WILLY FASQUEL"/>
    <s v="100 IMD"/>
    <x v="32"/>
    <x v="32"/>
    <s v="190883"/>
    <s v="ALEXANDRE MARIAGE"/>
    <s v="200 IMP"/>
    <x v="107"/>
    <x v="107"/>
    <s v="304029"/>
    <s v="CHRISTOPHE WROBLEWSKI"/>
    <s v="440 CCT"/>
    <s v="HC"/>
    <s v="096157"/>
    <s v="SECTEUR BLANC"/>
  </r>
  <r>
    <n v="96155"/>
    <n v="50100193"/>
    <x v="0"/>
    <s v="REGION ILE DE FRANCE NORD"/>
    <x v="0"/>
    <s v="50100193"/>
    <s v="096155"/>
    <x v="1"/>
    <s v="E"/>
    <m/>
    <m/>
    <m/>
    <s v="SECTEUR BLANC"/>
    <m/>
    <m/>
    <m/>
    <m/>
    <m/>
    <m/>
    <m/>
    <d v="2024-11-01T00:00:00"/>
    <m/>
    <s v="05"/>
    <m/>
    <m/>
    <m/>
    <s v="128"/>
    <m/>
    <m/>
    <m/>
    <m/>
    <m/>
    <m/>
    <m/>
    <m/>
    <m/>
    <m/>
    <m/>
    <m/>
    <m/>
    <m/>
    <s v="CATHERINE BLANCKAERT"/>
    <s v="071030"/>
    <s v="REGION ILE DE FRANCE NORD"/>
    <s v="177094"/>
    <s v="WILLY FASQUEL"/>
    <s v="100 IMD"/>
    <x v="32"/>
    <x v="32"/>
    <s v="193000"/>
    <s v="BENJAMIN CAPPON"/>
    <s v="200 IMP"/>
    <x v="90"/>
    <x v="90"/>
    <s v="305505"/>
    <s v="FLORIAN PAYELLE"/>
    <s v="441 CCTM"/>
    <s v="HC"/>
    <s v="096155"/>
    <s v="SECTEUR BLANC"/>
  </r>
  <r>
    <n v="96145"/>
    <n v="50100192"/>
    <x v="0"/>
    <s v="REGION ILE DE FRANCE NORD"/>
    <x v="0"/>
    <s v="50100192"/>
    <s v="096145"/>
    <x v="1"/>
    <s v="E"/>
    <m/>
    <m/>
    <m/>
    <s v="SECTEUR BLANC"/>
    <m/>
    <m/>
    <m/>
    <m/>
    <m/>
    <m/>
    <m/>
    <d v="2024-11-01T00:00:00"/>
    <m/>
    <s v="05"/>
    <m/>
    <m/>
    <m/>
    <s v="184"/>
    <m/>
    <m/>
    <m/>
    <m/>
    <m/>
    <m/>
    <m/>
    <m/>
    <m/>
    <m/>
    <m/>
    <m/>
    <m/>
    <m/>
    <s v="CATHERINE BLANCKAERT"/>
    <s v="071030"/>
    <s v="REGION ILE DE FRANCE NORD"/>
    <s v="177094"/>
    <s v="WILLY FASQUEL"/>
    <s v="100 IMD"/>
    <x v="32"/>
    <x v="32"/>
    <s v="302744"/>
    <s v="VALERIE CADREN"/>
    <s v="200 IMP"/>
    <x v="52"/>
    <x v="52"/>
    <m/>
    <m/>
    <m/>
    <m/>
    <s v="096145"/>
    <s v="SECTEUR BLANC"/>
  </r>
  <r>
    <n v="96142"/>
    <n v="50100191"/>
    <x v="0"/>
    <s v="REGION ILE DE FRANCE NORD"/>
    <x v="0"/>
    <s v="50100191"/>
    <s v="096142"/>
    <x v="1"/>
    <s v="E"/>
    <m/>
    <m/>
    <m/>
    <s v="SECTEUR BLANC"/>
    <m/>
    <m/>
    <m/>
    <m/>
    <m/>
    <m/>
    <m/>
    <d v="2024-12-01T00:00:00"/>
    <m/>
    <s v="05"/>
    <m/>
    <m/>
    <m/>
    <s v="185"/>
    <m/>
    <m/>
    <m/>
    <m/>
    <m/>
    <m/>
    <m/>
    <m/>
    <m/>
    <m/>
    <m/>
    <m/>
    <m/>
    <m/>
    <s v="CATHERINE BLANCKAERT"/>
    <s v="071030"/>
    <s v="REGION ILE DE FRANCE NORD"/>
    <s v="177094"/>
    <s v="WILLY FASQUEL"/>
    <s v="100 IMD"/>
    <x v="32"/>
    <x v="32"/>
    <s v="305431"/>
    <s v="MAUD LEGRAND"/>
    <s v="310 CMA"/>
    <x v="75"/>
    <x v="75"/>
    <m/>
    <m/>
    <m/>
    <m/>
    <s v="096142"/>
    <s v="SECTEUR BLANC"/>
  </r>
  <r>
    <n v="96141"/>
    <n v="50100190"/>
    <x v="0"/>
    <s v="REGION ILE DE FRANCE NORD"/>
    <x v="0"/>
    <s v="50100190"/>
    <s v="096141"/>
    <x v="1"/>
    <s v="E"/>
    <m/>
    <m/>
    <m/>
    <s v="SECTEUR BLANC"/>
    <m/>
    <m/>
    <m/>
    <m/>
    <m/>
    <m/>
    <m/>
    <d v="2024-12-01T00:00:00"/>
    <m/>
    <s v="05"/>
    <m/>
    <m/>
    <m/>
    <s v="181"/>
    <m/>
    <m/>
    <m/>
    <m/>
    <m/>
    <m/>
    <m/>
    <m/>
    <m/>
    <m/>
    <m/>
    <m/>
    <m/>
    <m/>
    <s v="CATHERINE BLANCKAERT"/>
    <s v="071030"/>
    <s v="REGION ILE DE FRANCE NORD"/>
    <s v="177094"/>
    <s v="WILLY FASQUEL"/>
    <s v="100 IMD"/>
    <x v="32"/>
    <x v="32"/>
    <s v="302744"/>
    <s v="VALERIE CADREN"/>
    <s v="200 IMP"/>
    <x v="52"/>
    <x v="52"/>
    <m/>
    <m/>
    <m/>
    <m/>
    <s v="096141"/>
    <s v="SECTEUR BLANC"/>
  </r>
  <r>
    <n v="96140"/>
    <n v="50100189"/>
    <x v="0"/>
    <s v="REGION ILE DE FRANCE NORD"/>
    <x v="0"/>
    <s v="50100189"/>
    <s v="096140"/>
    <x v="1"/>
    <s v="E"/>
    <m/>
    <m/>
    <m/>
    <s v="SECTEUR BLANC"/>
    <m/>
    <m/>
    <m/>
    <m/>
    <m/>
    <m/>
    <m/>
    <d v="2024-12-01T00:00:00"/>
    <m/>
    <s v="05"/>
    <m/>
    <m/>
    <m/>
    <s v="186"/>
    <m/>
    <m/>
    <m/>
    <m/>
    <m/>
    <m/>
    <m/>
    <m/>
    <m/>
    <m/>
    <m/>
    <m/>
    <m/>
    <m/>
    <s v="CATHERINE BLANCKAERT"/>
    <s v="071030"/>
    <s v="REGION ILE DE FRANCE NORD"/>
    <s v="177094"/>
    <s v="WILLY FASQUEL"/>
    <s v="100 IMD"/>
    <x v="32"/>
    <x v="32"/>
    <s v="305431"/>
    <s v="MAUD LEGRAND"/>
    <s v="310 CMA"/>
    <x v="75"/>
    <x v="75"/>
    <m/>
    <m/>
    <m/>
    <m/>
    <s v="096140"/>
    <s v="SECTEUR BLANC"/>
  </r>
  <r>
    <n v="96138"/>
    <n v="50100188"/>
    <x v="0"/>
    <s v="REGION ILE DE FRANCE NORD"/>
    <x v="0"/>
    <s v="50100188"/>
    <s v="096138"/>
    <x v="1"/>
    <s v="E"/>
    <m/>
    <m/>
    <m/>
    <s v="SECTEUR BLANC"/>
    <m/>
    <m/>
    <m/>
    <m/>
    <m/>
    <m/>
    <m/>
    <d v="2024-12-01T00:00:00"/>
    <m/>
    <s v="05"/>
    <m/>
    <m/>
    <m/>
    <s v="183"/>
    <m/>
    <m/>
    <m/>
    <m/>
    <m/>
    <m/>
    <m/>
    <m/>
    <m/>
    <m/>
    <m/>
    <m/>
    <m/>
    <m/>
    <s v="CATHERINE BLANCKAERT"/>
    <s v="071030"/>
    <s v="REGION ILE DE FRANCE NORD"/>
    <s v="177094"/>
    <s v="WILLY FASQUEL"/>
    <s v="100 IMD"/>
    <x v="32"/>
    <x v="32"/>
    <s v="305431"/>
    <s v="MAUD LEGRAND"/>
    <s v="310 CMA"/>
    <x v="75"/>
    <x v="75"/>
    <m/>
    <m/>
    <m/>
    <m/>
    <s v="096138"/>
    <s v="SECTEUR BLANC"/>
  </r>
  <r>
    <n v="96129"/>
    <n v="50100187"/>
    <x v="0"/>
    <s v="REGION ILE DE FRANCE NORD"/>
    <x v="0"/>
    <s v="50100187"/>
    <s v="096129"/>
    <x v="1"/>
    <s v="E"/>
    <m/>
    <m/>
    <m/>
    <s v="SECTEUR BLANC"/>
    <m/>
    <m/>
    <m/>
    <m/>
    <m/>
    <m/>
    <m/>
    <d v="2024-11-01T00:00:00"/>
    <m/>
    <s v="05"/>
    <m/>
    <m/>
    <m/>
    <s v="144"/>
    <m/>
    <m/>
    <m/>
    <m/>
    <m/>
    <m/>
    <m/>
    <m/>
    <m/>
    <m/>
    <m/>
    <m/>
    <m/>
    <m/>
    <s v="CATHERINE BLANCKAERT"/>
    <s v="071030"/>
    <s v="REGION ILE DE FRANCE NORD"/>
    <s v="177094"/>
    <s v="WILLY FASQUEL"/>
    <s v="100 IMD"/>
    <x v="32"/>
    <x v="32"/>
    <s v="190883"/>
    <s v="ALEXANDRE MARIAGE"/>
    <s v="200 IMP"/>
    <x v="107"/>
    <x v="107"/>
    <m/>
    <m/>
    <m/>
    <m/>
    <s v="096129"/>
    <s v="SECTEUR BLANC"/>
  </r>
  <r>
    <n v="96127"/>
    <n v="50100186"/>
    <x v="0"/>
    <s v="REGION ILE DE FRANCE NORD"/>
    <x v="0"/>
    <s v="50100186"/>
    <s v="096127"/>
    <x v="1"/>
    <s v="E"/>
    <m/>
    <m/>
    <m/>
    <s v="SECTEUR BLANC"/>
    <m/>
    <m/>
    <m/>
    <m/>
    <m/>
    <m/>
    <m/>
    <d v="2024-11-01T00:00:00"/>
    <m/>
    <s v="05"/>
    <m/>
    <m/>
    <m/>
    <s v="145"/>
    <m/>
    <m/>
    <m/>
    <m/>
    <m/>
    <m/>
    <m/>
    <m/>
    <m/>
    <m/>
    <m/>
    <m/>
    <m/>
    <m/>
    <s v="CATHERINE BLANCKAERT"/>
    <s v="071030"/>
    <s v="REGION ILE DE FRANCE NORD"/>
    <s v="177094"/>
    <s v="WILLY FASQUEL"/>
    <s v="100 IMD"/>
    <x v="32"/>
    <x v="32"/>
    <s v="190883"/>
    <s v="ALEXANDRE MARIAGE"/>
    <s v="200 IMP"/>
    <x v="107"/>
    <x v="107"/>
    <s v="182117"/>
    <s v="STEPHANE SALENGROIS"/>
    <s v="440 CCT"/>
    <s v="HC"/>
    <s v="096127"/>
    <s v="SECTEUR BLANC"/>
  </r>
  <r>
    <n v="96123"/>
    <n v="50100185"/>
    <x v="0"/>
    <s v="REGION ILE DE FRANCE NORD"/>
    <x v="0"/>
    <s v="50100185"/>
    <s v="096123"/>
    <x v="1"/>
    <s v="E"/>
    <m/>
    <m/>
    <m/>
    <s v="SECTEUR BLANC"/>
    <m/>
    <m/>
    <m/>
    <m/>
    <m/>
    <m/>
    <m/>
    <d v="2024-11-01T00:00:00"/>
    <m/>
    <s v="05"/>
    <m/>
    <m/>
    <m/>
    <s v="214"/>
    <m/>
    <m/>
    <m/>
    <m/>
    <m/>
    <m/>
    <m/>
    <m/>
    <m/>
    <m/>
    <m/>
    <m/>
    <m/>
    <m/>
    <s v="CATHERINE BLANCKAERT"/>
    <s v="071030"/>
    <s v="REGION ILE DE FRANCE NORD"/>
    <s v="177094"/>
    <s v="WILLY FASQUEL"/>
    <s v="100 IMD"/>
    <x v="32"/>
    <x v="32"/>
    <s v="193000"/>
    <s v="BENJAMIN CAPPON"/>
    <s v="200 IMP"/>
    <x v="90"/>
    <x v="90"/>
    <m/>
    <m/>
    <m/>
    <m/>
    <s v="096123"/>
    <s v="SECTEUR BLANC"/>
  </r>
  <r>
    <n v="96122"/>
    <n v="50100184"/>
    <x v="0"/>
    <s v="REGION ILE DE FRANCE NORD"/>
    <x v="0"/>
    <s v="50100184"/>
    <s v="096122"/>
    <x v="1"/>
    <s v="E"/>
    <m/>
    <m/>
    <m/>
    <s v="SECTEUR BLANC"/>
    <m/>
    <m/>
    <m/>
    <m/>
    <m/>
    <m/>
    <m/>
    <d v="2024-11-01T00:00:00"/>
    <m/>
    <s v="05"/>
    <m/>
    <m/>
    <m/>
    <s v="216"/>
    <m/>
    <m/>
    <m/>
    <m/>
    <m/>
    <m/>
    <m/>
    <m/>
    <m/>
    <m/>
    <m/>
    <m/>
    <m/>
    <m/>
    <s v="CATHERINE BLANCKAERT"/>
    <s v="071030"/>
    <s v="REGION ILE DE FRANCE NORD"/>
    <s v="305330"/>
    <s v="NICOLAS PHILIPPE"/>
    <s v="100 IMD"/>
    <x v="8"/>
    <x v="8"/>
    <s v="301593"/>
    <s v="SEBASTIEN VANUXEM"/>
    <s v="200 IMP"/>
    <x v="8"/>
    <x v="8"/>
    <s v="304072"/>
    <s v="EMILIA RIBEIRO"/>
    <s v="441 CCTM"/>
    <s v="HC"/>
    <s v="096122"/>
    <s v="SECTEUR BLANC"/>
  </r>
  <r>
    <n v="96120"/>
    <n v="50100183"/>
    <x v="0"/>
    <s v="REGION ILE DE FRANCE NORD"/>
    <x v="0"/>
    <s v="50100183"/>
    <s v="096120"/>
    <x v="1"/>
    <s v="E"/>
    <m/>
    <m/>
    <m/>
    <s v="SECTEUR BLANC"/>
    <m/>
    <m/>
    <m/>
    <m/>
    <m/>
    <m/>
    <m/>
    <d v="2024-11-01T00:00:00"/>
    <m/>
    <s v="05"/>
    <m/>
    <m/>
    <m/>
    <s v="201"/>
    <m/>
    <m/>
    <m/>
    <m/>
    <m/>
    <m/>
    <m/>
    <m/>
    <m/>
    <m/>
    <m/>
    <m/>
    <m/>
    <m/>
    <s v="CATHERINE BLANCKAERT"/>
    <s v="071030"/>
    <s v="REGION ILE DE FRANCE NORD"/>
    <s v="185551"/>
    <s v="BERNARD GERONIMI"/>
    <s v="100 IMD"/>
    <x v="17"/>
    <x v="17"/>
    <s v="302925"/>
    <s v="ALEXANDRE DELEMOTTE"/>
    <s v="200 IMP"/>
    <x v="82"/>
    <x v="82"/>
    <s v="173338"/>
    <s v="BERTRAND THEISEN"/>
    <s v="386 IE"/>
    <s v="HC"/>
    <s v="096120"/>
    <s v="SECTEUR BLANC"/>
  </r>
  <r>
    <n v="96114"/>
    <n v="50100182"/>
    <x v="0"/>
    <s v="REGION ILE DE FRANCE NORD"/>
    <x v="0"/>
    <s v="50100182"/>
    <s v="096114"/>
    <x v="1"/>
    <s v="E"/>
    <m/>
    <m/>
    <m/>
    <s v="SECTEUR BLANC"/>
    <m/>
    <m/>
    <m/>
    <m/>
    <m/>
    <m/>
    <m/>
    <d v="2024-11-01T00:00:00"/>
    <m/>
    <s v="05"/>
    <m/>
    <m/>
    <m/>
    <s v="232"/>
    <m/>
    <m/>
    <m/>
    <m/>
    <m/>
    <m/>
    <m/>
    <m/>
    <m/>
    <m/>
    <m/>
    <m/>
    <m/>
    <m/>
    <s v="CATHERINE BLANCKAERT"/>
    <s v="071030"/>
    <s v="REGION ILE DE FRANCE NORD"/>
    <s v="305330"/>
    <s v="NICOLAS PHILIPPE"/>
    <s v="100 IMD"/>
    <x v="8"/>
    <x v="8"/>
    <s v="301593"/>
    <s v="SEBASTIEN VANUXEM"/>
    <s v="200 IMP"/>
    <x v="8"/>
    <x v="8"/>
    <s v="192509"/>
    <s v="LAURENCE MALOHLAVA"/>
    <s v="370 CC.E"/>
    <s v="HC"/>
    <s v="096114"/>
    <s v="SECTEUR BLANC"/>
  </r>
  <r>
    <n v="96112"/>
    <n v="50100181"/>
    <x v="0"/>
    <s v="REGION ILE DE FRANCE NORD"/>
    <x v="0"/>
    <s v="50100181"/>
    <s v="096112"/>
    <x v="1"/>
    <s v="E"/>
    <m/>
    <m/>
    <m/>
    <s v="SECTEUR BLANC"/>
    <m/>
    <m/>
    <m/>
    <m/>
    <m/>
    <m/>
    <m/>
    <d v="2024-12-01T00:00:00"/>
    <m/>
    <s v="05"/>
    <m/>
    <m/>
    <m/>
    <s v="133"/>
    <m/>
    <m/>
    <m/>
    <m/>
    <m/>
    <m/>
    <m/>
    <m/>
    <m/>
    <m/>
    <m/>
    <m/>
    <m/>
    <m/>
    <s v="CATHERINE BLANCKAERT"/>
    <s v="071030"/>
    <s v="REGION ILE DE FRANCE NORD"/>
    <s v="177094"/>
    <s v="WILLY FASQUEL"/>
    <s v="100 IMD"/>
    <x v="32"/>
    <x v="32"/>
    <s v="305431"/>
    <s v="MAUD LEGRAND"/>
    <s v="310 CMA"/>
    <x v="75"/>
    <x v="75"/>
    <m/>
    <m/>
    <m/>
    <m/>
    <s v="096112"/>
    <s v="SECTEUR BLANC"/>
  </r>
  <r>
    <n v="96110"/>
    <n v="50100180"/>
    <x v="0"/>
    <s v="REGION ILE DE FRANCE NORD"/>
    <x v="0"/>
    <s v="50100180"/>
    <s v="096110"/>
    <x v="1"/>
    <s v="E"/>
    <m/>
    <m/>
    <m/>
    <s v="SECTEUR BLANC"/>
    <m/>
    <m/>
    <m/>
    <m/>
    <m/>
    <m/>
    <m/>
    <d v="2024-11-01T00:00:00"/>
    <m/>
    <s v="05"/>
    <m/>
    <m/>
    <m/>
    <s v="204"/>
    <m/>
    <m/>
    <m/>
    <m/>
    <m/>
    <m/>
    <m/>
    <m/>
    <m/>
    <m/>
    <m/>
    <m/>
    <m/>
    <m/>
    <s v="CATHERINE BLANCKAERT"/>
    <s v="071030"/>
    <s v="REGION ILE DE FRANCE NORD"/>
    <s v="185551"/>
    <s v="BERNARD GERONIMI"/>
    <s v="100 IMD"/>
    <x v="17"/>
    <x v="17"/>
    <s v="302925"/>
    <s v="ALEXANDRE DELEMOTTE"/>
    <s v="200 IMP"/>
    <x v="82"/>
    <x v="82"/>
    <s v="170288"/>
    <s v="PATRICE DESVIGNES"/>
    <s v="390 CCEI"/>
    <s v="HC"/>
    <s v="096110"/>
    <s v="SECTEUR BLANC"/>
  </r>
  <r>
    <n v="96103"/>
    <n v="50100179"/>
    <x v="0"/>
    <s v="REGION CENTRE EST"/>
    <x v="0"/>
    <s v="50100179"/>
    <s v="096103"/>
    <x v="1"/>
    <s v="E"/>
    <m/>
    <m/>
    <m/>
    <s v="SECTEUR BLANC"/>
    <m/>
    <m/>
    <m/>
    <m/>
    <m/>
    <m/>
    <m/>
    <d v="2024-12-01T00:00:00"/>
    <m/>
    <s v="05"/>
    <m/>
    <m/>
    <m/>
    <s v="004"/>
    <m/>
    <m/>
    <m/>
    <m/>
    <m/>
    <m/>
    <m/>
    <m/>
    <m/>
    <m/>
    <m/>
    <m/>
    <m/>
    <m/>
    <s v="JEROME CARPANETTO"/>
    <s v="900582"/>
    <s v="REGION CENTRE EST"/>
    <s v="300268"/>
    <s v="PIERRE FRANCOIS LAURA"/>
    <s v="100 IMD"/>
    <x v="37"/>
    <x v="37"/>
    <s v="300796"/>
    <s v="GARANCE FRISSON"/>
    <s v="200 IMP"/>
    <x v="80"/>
    <x v="80"/>
    <s v="302621"/>
    <s v="MAXIME BOEHLER"/>
    <s v="440 CCT"/>
    <s v="HC"/>
    <s v="096103"/>
    <s v="SECTEUR BLANC"/>
  </r>
  <r>
    <n v="96099"/>
    <n v="50100178"/>
    <x v="0"/>
    <s v="REGION ILE DE FRANCE NORD"/>
    <x v="0"/>
    <s v="50100178"/>
    <s v="096099"/>
    <x v="1"/>
    <s v="E"/>
    <m/>
    <m/>
    <m/>
    <s v="SECTEUR BLANC"/>
    <m/>
    <m/>
    <m/>
    <m/>
    <m/>
    <m/>
    <m/>
    <d v="2024-11-01T00:00:00"/>
    <m/>
    <s v="05"/>
    <m/>
    <m/>
    <m/>
    <s v="466"/>
    <m/>
    <m/>
    <m/>
    <m/>
    <m/>
    <m/>
    <m/>
    <m/>
    <m/>
    <m/>
    <m/>
    <m/>
    <m/>
    <m/>
    <s v="CATHERINE BLANCKAERT"/>
    <s v="071030"/>
    <s v="REGION ILE DE FRANCE NORD"/>
    <s v="185551"/>
    <s v="BERNARD GERONIMI"/>
    <s v="100 IMD"/>
    <x v="17"/>
    <x v="17"/>
    <s v="300377"/>
    <s v="AURORE WICART"/>
    <s v="200 IMP"/>
    <x v="23"/>
    <x v="23"/>
    <m/>
    <m/>
    <m/>
    <m/>
    <s v="096099"/>
    <s v="SECTEUR BLANC"/>
  </r>
  <r>
    <n v="96094"/>
    <n v="50100177"/>
    <x v="0"/>
    <s v="REGION ILE DE FRANCE NORD"/>
    <x v="0"/>
    <s v="50100177"/>
    <s v="096094"/>
    <x v="1"/>
    <s v="E"/>
    <m/>
    <m/>
    <m/>
    <s v="SECTEUR BLANC"/>
    <m/>
    <m/>
    <m/>
    <m/>
    <m/>
    <m/>
    <m/>
    <d v="2024-11-01T00:00:00"/>
    <m/>
    <s v="05"/>
    <m/>
    <m/>
    <m/>
    <s v="461"/>
    <m/>
    <m/>
    <m/>
    <m/>
    <m/>
    <m/>
    <m/>
    <m/>
    <m/>
    <m/>
    <m/>
    <m/>
    <m/>
    <m/>
    <s v="CATHERINE BLANCKAERT"/>
    <s v="071030"/>
    <s v="REGION ILE DE FRANCE NORD"/>
    <s v="185551"/>
    <s v="BERNARD GERONIMI"/>
    <s v="100 IMD"/>
    <x v="17"/>
    <x v="17"/>
    <s v="300377"/>
    <s v="AURORE WICART"/>
    <s v="200 IMP"/>
    <x v="23"/>
    <x v="23"/>
    <s v="169918"/>
    <s v="FABRICE SCHOTTEY"/>
    <s v="440 CCT"/>
    <s v="HC"/>
    <s v="096094"/>
    <s v="SECTEUR BLANC"/>
  </r>
  <r>
    <n v="96091"/>
    <n v="50100176"/>
    <x v="0"/>
    <s v="REGION ILE DE FRANCE NORD"/>
    <x v="0"/>
    <s v="50100176"/>
    <s v="096091"/>
    <x v="1"/>
    <s v="E"/>
    <m/>
    <m/>
    <m/>
    <s v="SECTEUR BLANC"/>
    <m/>
    <m/>
    <m/>
    <m/>
    <m/>
    <m/>
    <m/>
    <d v="2024-11-01T00:00:00"/>
    <m/>
    <s v="05"/>
    <m/>
    <m/>
    <m/>
    <s v="462"/>
    <m/>
    <m/>
    <m/>
    <m/>
    <m/>
    <m/>
    <m/>
    <m/>
    <m/>
    <m/>
    <m/>
    <m/>
    <m/>
    <m/>
    <s v="CATHERINE BLANCKAERT"/>
    <s v="071030"/>
    <s v="REGION ILE DE FRANCE NORD"/>
    <s v="185551"/>
    <s v="BERNARD GERONIMI"/>
    <s v="100 IMD"/>
    <x v="17"/>
    <x v="17"/>
    <s v="300377"/>
    <s v="AURORE WICART"/>
    <s v="200 IMP"/>
    <x v="23"/>
    <x v="23"/>
    <m/>
    <m/>
    <m/>
    <m/>
    <s v="096091"/>
    <s v="SECTEUR BLANC"/>
  </r>
  <r>
    <n v="96090"/>
    <n v="50100175"/>
    <x v="0"/>
    <s v="REGION ILE DE FRANCE NORD"/>
    <x v="0"/>
    <s v="50100175"/>
    <s v="096090"/>
    <x v="1"/>
    <s v="E"/>
    <m/>
    <m/>
    <m/>
    <s v="SECTEUR BLANC"/>
    <m/>
    <m/>
    <m/>
    <m/>
    <m/>
    <m/>
    <m/>
    <d v="2024-11-01T00:00:00"/>
    <m/>
    <s v="05"/>
    <m/>
    <m/>
    <m/>
    <s v="463"/>
    <m/>
    <m/>
    <m/>
    <m/>
    <m/>
    <m/>
    <m/>
    <m/>
    <m/>
    <m/>
    <m/>
    <m/>
    <m/>
    <m/>
    <s v="CATHERINE BLANCKAERT"/>
    <s v="071030"/>
    <s v="REGION ILE DE FRANCE NORD"/>
    <s v="185551"/>
    <s v="BERNARD GERONIMI"/>
    <s v="100 IMD"/>
    <x v="17"/>
    <x v="17"/>
    <s v="300377"/>
    <s v="AURORE WICART"/>
    <s v="200 IMP"/>
    <x v="23"/>
    <x v="23"/>
    <m/>
    <m/>
    <m/>
    <m/>
    <s v="096090"/>
    <s v="SECTEUR BLANC"/>
  </r>
  <r>
    <n v="96082"/>
    <n v="50100174"/>
    <x v="0"/>
    <s v="REGION ILE DE FRANCE NORD"/>
    <x v="0"/>
    <s v="50100174"/>
    <s v="096082"/>
    <x v="1"/>
    <s v="E"/>
    <m/>
    <m/>
    <m/>
    <s v="SECTEUR BLANC"/>
    <m/>
    <m/>
    <m/>
    <m/>
    <m/>
    <m/>
    <m/>
    <d v="2024-11-01T00:00:00"/>
    <m/>
    <s v="05"/>
    <m/>
    <m/>
    <m/>
    <s v="411"/>
    <m/>
    <m/>
    <m/>
    <m/>
    <m/>
    <m/>
    <m/>
    <m/>
    <m/>
    <m/>
    <m/>
    <m/>
    <m/>
    <m/>
    <s v="CATHERINE BLANCKAERT"/>
    <s v="071030"/>
    <s v="REGION ILE DE FRANCE NORD"/>
    <s v="185551"/>
    <s v="BERNARD GERONIMI"/>
    <s v="100 IMD"/>
    <x v="17"/>
    <x v="17"/>
    <s v="302925"/>
    <s v="ALEXANDRE DELEMOTTE"/>
    <s v="200 IMP"/>
    <x v="82"/>
    <x v="82"/>
    <s v="306443"/>
    <s v="OLIVIA DEMEY"/>
    <s v="445 CCA"/>
    <s v="HC"/>
    <s v="096082"/>
    <s v="SECTEUR BLANC"/>
  </r>
  <r>
    <n v="96080"/>
    <n v="50100173"/>
    <x v="0"/>
    <s v="REGION ILE DE FRANCE NORD"/>
    <x v="0"/>
    <s v="50100173"/>
    <s v="096080"/>
    <x v="1"/>
    <s v="E"/>
    <m/>
    <m/>
    <m/>
    <s v="SECTEUR BLANC"/>
    <m/>
    <m/>
    <m/>
    <m/>
    <m/>
    <m/>
    <m/>
    <d v="2024-11-01T00:00:00"/>
    <m/>
    <s v="05"/>
    <m/>
    <m/>
    <m/>
    <s v="424"/>
    <m/>
    <m/>
    <m/>
    <m/>
    <m/>
    <m/>
    <m/>
    <m/>
    <m/>
    <m/>
    <m/>
    <m/>
    <m/>
    <m/>
    <s v="CATHERINE BLANCKAERT"/>
    <s v="071030"/>
    <s v="REGION ILE DE FRANCE NORD"/>
    <s v="185551"/>
    <s v="BERNARD GERONIMI"/>
    <s v="100 IMD"/>
    <x v="17"/>
    <x v="17"/>
    <s v="300377"/>
    <s v="AURORE WICART"/>
    <s v="200 IMP"/>
    <x v="23"/>
    <x v="23"/>
    <m/>
    <m/>
    <m/>
    <m/>
    <s v="096080"/>
    <s v="SECTEUR BLANC"/>
  </r>
  <r>
    <n v="96079"/>
    <n v="50100172"/>
    <x v="0"/>
    <s v="REGION ILE DE FRANCE NORD"/>
    <x v="0"/>
    <s v="50100172"/>
    <s v="096079"/>
    <x v="1"/>
    <s v="E"/>
    <m/>
    <m/>
    <m/>
    <s v="SECTEUR BLANC"/>
    <m/>
    <m/>
    <m/>
    <m/>
    <m/>
    <m/>
    <m/>
    <d v="2024-11-01T00:00:00"/>
    <m/>
    <s v="05"/>
    <m/>
    <m/>
    <m/>
    <s v="468"/>
    <m/>
    <m/>
    <m/>
    <m/>
    <m/>
    <m/>
    <m/>
    <m/>
    <m/>
    <m/>
    <m/>
    <m/>
    <m/>
    <m/>
    <s v="CATHERINE BLANCKAERT"/>
    <s v="071030"/>
    <s v="REGION ILE DE FRANCE NORD"/>
    <s v="185551"/>
    <s v="BERNARD GERONIMI"/>
    <s v="100 IMD"/>
    <x v="17"/>
    <x v="17"/>
    <s v="300377"/>
    <s v="AURORE WICART"/>
    <s v="200 IMP"/>
    <x v="23"/>
    <x v="23"/>
    <m/>
    <m/>
    <m/>
    <m/>
    <s v="096079"/>
    <s v="SECTEUR BLANC"/>
  </r>
  <r>
    <n v="96078"/>
    <n v="50100171"/>
    <x v="0"/>
    <s v="REGION ILE DE FRANCE NORD"/>
    <x v="0"/>
    <s v="50100171"/>
    <s v="096078"/>
    <x v="1"/>
    <s v="E"/>
    <m/>
    <m/>
    <m/>
    <s v="SECTEUR BLANC"/>
    <m/>
    <m/>
    <m/>
    <m/>
    <m/>
    <m/>
    <m/>
    <d v="2024-11-01T00:00:00"/>
    <m/>
    <s v="05"/>
    <m/>
    <m/>
    <m/>
    <s v="423"/>
    <m/>
    <m/>
    <m/>
    <m/>
    <m/>
    <m/>
    <m/>
    <m/>
    <m/>
    <m/>
    <m/>
    <m/>
    <m/>
    <m/>
    <s v="CATHERINE BLANCKAERT"/>
    <s v="071030"/>
    <s v="REGION ILE DE FRANCE NORD"/>
    <s v="185551"/>
    <s v="BERNARD GERONIMI"/>
    <s v="100 IMD"/>
    <x v="17"/>
    <x v="17"/>
    <s v="300377"/>
    <s v="AURORE WICART"/>
    <s v="200 IMP"/>
    <x v="23"/>
    <x v="23"/>
    <s v="305773"/>
    <s v="CAROLE DUHOO"/>
    <s v="440 CCT"/>
    <s v="HC"/>
    <s v="096078"/>
    <s v="SECTEUR BLANC"/>
  </r>
  <r>
    <n v="96076"/>
    <n v="50100170"/>
    <x v="0"/>
    <s v="REGION ILE DE FRANCE NORD"/>
    <x v="0"/>
    <s v="50100170"/>
    <s v="096076"/>
    <x v="1"/>
    <s v="E"/>
    <m/>
    <m/>
    <m/>
    <s v="SECTEUR BLANC"/>
    <m/>
    <m/>
    <m/>
    <m/>
    <m/>
    <m/>
    <m/>
    <d v="2024-11-01T00:00:00"/>
    <m/>
    <s v="05"/>
    <m/>
    <m/>
    <m/>
    <s v="425"/>
    <m/>
    <m/>
    <m/>
    <m/>
    <m/>
    <m/>
    <m/>
    <m/>
    <m/>
    <m/>
    <m/>
    <m/>
    <m/>
    <m/>
    <s v="CATHERINE BLANCKAERT"/>
    <s v="071030"/>
    <s v="REGION ILE DE FRANCE NORD"/>
    <s v="185551"/>
    <s v="BERNARD GERONIMI"/>
    <s v="100 IMD"/>
    <x v="17"/>
    <x v="17"/>
    <s v="300377"/>
    <s v="AURORE WICART"/>
    <s v="200 IMP"/>
    <x v="23"/>
    <x v="23"/>
    <s v="304471"/>
    <s v="NOEMIE THERET"/>
    <s v="440 CCT"/>
    <s v="HC"/>
    <s v="096076"/>
    <s v="SECTEUR BLANC"/>
  </r>
  <r>
    <n v="96075"/>
    <n v="50100169"/>
    <x v="0"/>
    <s v="REGION ILE DE FRANCE NORD"/>
    <x v="0"/>
    <s v="50100169"/>
    <s v="096075"/>
    <x v="1"/>
    <s v="E"/>
    <m/>
    <m/>
    <m/>
    <s v="SECTEUR BLANC"/>
    <m/>
    <m/>
    <m/>
    <m/>
    <m/>
    <m/>
    <m/>
    <d v="2024-11-01T00:00:00"/>
    <m/>
    <s v="05"/>
    <m/>
    <m/>
    <m/>
    <s v="420"/>
    <m/>
    <m/>
    <m/>
    <m/>
    <m/>
    <m/>
    <m/>
    <m/>
    <m/>
    <m/>
    <m/>
    <m/>
    <m/>
    <m/>
    <s v="CATHERINE BLANCKAERT"/>
    <s v="071030"/>
    <s v="REGION ILE DE FRANCE NORD"/>
    <s v="185551"/>
    <s v="BERNARD GERONIMI"/>
    <s v="100 IMD"/>
    <x v="17"/>
    <x v="17"/>
    <s v="300377"/>
    <s v="AURORE WICART"/>
    <s v="200 IMP"/>
    <x v="23"/>
    <x v="23"/>
    <s v="301203"/>
    <s v="NICOLAS COUTTENIER"/>
    <s v="440 CCT"/>
    <s v="HC"/>
    <s v="096075"/>
    <s v="SECTEUR BLANC"/>
  </r>
  <r>
    <n v="96073"/>
    <n v="50100168"/>
    <x v="0"/>
    <s v="REGION ILE DE FRANCE NORD"/>
    <x v="0"/>
    <s v="50100168"/>
    <s v="096073"/>
    <x v="1"/>
    <s v="E"/>
    <m/>
    <m/>
    <m/>
    <s v="SECTEUR BLANC"/>
    <m/>
    <m/>
    <m/>
    <m/>
    <m/>
    <m/>
    <m/>
    <d v="2024-12-01T00:00:00"/>
    <m/>
    <s v="05"/>
    <m/>
    <m/>
    <m/>
    <s v="447"/>
    <m/>
    <m/>
    <m/>
    <m/>
    <m/>
    <m/>
    <m/>
    <m/>
    <m/>
    <m/>
    <m/>
    <m/>
    <m/>
    <m/>
    <s v="CATHERINE BLANCKAERT"/>
    <s v="071030"/>
    <s v="REGION ILE DE FRANCE NORD"/>
    <s v="305330"/>
    <s v="NICOLAS PHILIPPE"/>
    <s v="100 IMD"/>
    <x v="8"/>
    <x v="8"/>
    <s v="187007"/>
    <s v="DAVID VAUTHEROT"/>
    <s v="200 IMP"/>
    <x v="42"/>
    <x v="42"/>
    <s v="305432"/>
    <s v="VINCENT LEFRANC"/>
    <s v="440 CCT"/>
    <s v="HC"/>
    <s v="096073"/>
    <s v="SECTEUR BLANC"/>
  </r>
  <r>
    <n v="96070"/>
    <n v="50100167"/>
    <x v="0"/>
    <s v="REGION ILE DE FRANCE NORD"/>
    <x v="0"/>
    <s v="50100167"/>
    <s v="096070"/>
    <x v="1"/>
    <s v="E"/>
    <m/>
    <m/>
    <m/>
    <s v="SECTEUR BLANC"/>
    <m/>
    <m/>
    <m/>
    <m/>
    <m/>
    <m/>
    <m/>
    <d v="2024-12-01T00:00:00"/>
    <m/>
    <s v="05"/>
    <m/>
    <m/>
    <m/>
    <s v="413"/>
    <m/>
    <m/>
    <m/>
    <m/>
    <m/>
    <m/>
    <m/>
    <m/>
    <m/>
    <m/>
    <m/>
    <m/>
    <m/>
    <m/>
    <s v="CATHERINE BLANCKAERT"/>
    <s v="071030"/>
    <s v="REGION ILE DE FRANCE NORD"/>
    <s v="185551"/>
    <s v="BERNARD GERONIMI"/>
    <s v="100 IMD"/>
    <x v="17"/>
    <x v="17"/>
    <s v="305500"/>
    <s v="MARIE CHARLOTTE DELPIERRE"/>
    <s v="310 CMA"/>
    <x v="110"/>
    <x v="110"/>
    <s v="187258"/>
    <s v="SEBASTIEN VERESSE"/>
    <s v="440 CCT"/>
    <s v="HC"/>
    <s v="096070"/>
    <s v="SECTEUR BLANC"/>
  </r>
  <r>
    <n v="96068"/>
    <n v="50100166"/>
    <x v="0"/>
    <s v="REGION ILE DE FRANCE NORD"/>
    <x v="0"/>
    <s v="50100166"/>
    <s v="096068"/>
    <x v="1"/>
    <s v="E"/>
    <m/>
    <m/>
    <m/>
    <s v="SECTEUR BLANC"/>
    <m/>
    <m/>
    <m/>
    <m/>
    <m/>
    <m/>
    <m/>
    <d v="2024-11-01T00:00:00"/>
    <m/>
    <s v="05"/>
    <m/>
    <m/>
    <m/>
    <s v="419"/>
    <m/>
    <m/>
    <m/>
    <m/>
    <m/>
    <m/>
    <m/>
    <m/>
    <m/>
    <m/>
    <m/>
    <m/>
    <m/>
    <m/>
    <s v="CATHERINE BLANCKAERT"/>
    <s v="071030"/>
    <s v="REGION ILE DE FRANCE NORD"/>
    <s v="185551"/>
    <s v="BERNARD GERONIMI"/>
    <s v="100 IMD"/>
    <x v="17"/>
    <x v="17"/>
    <s v="302925"/>
    <s v="ALEXANDRE DELEMOTTE"/>
    <s v="200 IMP"/>
    <x v="82"/>
    <x v="82"/>
    <s v="303184"/>
    <s v="JULIEN JOUANNET"/>
    <s v="440 CCT"/>
    <s v="HC"/>
    <s v="096068"/>
    <s v="SECTEUR BLANC"/>
  </r>
  <r>
    <n v="96057"/>
    <n v="50100164"/>
    <x v="0"/>
    <s v="REGION CENTRE EST"/>
    <x v="0"/>
    <s v="50100164"/>
    <s v="096057"/>
    <x v="1"/>
    <s v="E"/>
    <m/>
    <m/>
    <m/>
    <s v="SECTEUR BLANC"/>
    <m/>
    <m/>
    <m/>
    <m/>
    <m/>
    <m/>
    <m/>
    <d v="2024-12-01T00:00:00"/>
    <m/>
    <s v="05"/>
    <m/>
    <m/>
    <m/>
    <s v="003"/>
    <m/>
    <m/>
    <m/>
    <m/>
    <m/>
    <m/>
    <m/>
    <m/>
    <m/>
    <m/>
    <m/>
    <m/>
    <m/>
    <m/>
    <s v="JEROME CARPANETTO"/>
    <s v="900582"/>
    <s v="REGION CENTRE EST"/>
    <s v="172115"/>
    <s v="GREGORY BACQUET"/>
    <s v="100 IMD"/>
    <x v="29"/>
    <x v="29"/>
    <s v="304764"/>
    <s v="EGLANTINE VEYRAT"/>
    <s v="200 IMP"/>
    <x v="97"/>
    <x v="97"/>
    <s v="302767"/>
    <s v="AURELIEN DEVIE"/>
    <s v="441 CCTM"/>
    <s v="HC"/>
    <s v="096057"/>
    <s v="SECTEUR BLANC"/>
  </r>
  <r>
    <n v="96047"/>
    <n v="50100163"/>
    <x v="0"/>
    <s v="REGION CENTRE EST"/>
    <x v="0"/>
    <s v="50100163"/>
    <s v="096047"/>
    <x v="1"/>
    <s v="E"/>
    <m/>
    <m/>
    <m/>
    <s v="SECTEUR BLANC"/>
    <m/>
    <m/>
    <m/>
    <m/>
    <m/>
    <m/>
    <m/>
    <d v="2024-12-01T00:00:00"/>
    <m/>
    <s v="05"/>
    <m/>
    <m/>
    <m/>
    <s v="002"/>
    <m/>
    <m/>
    <m/>
    <m/>
    <m/>
    <m/>
    <m/>
    <m/>
    <m/>
    <m/>
    <m/>
    <m/>
    <m/>
    <m/>
    <s v="JEROME CARPANETTO"/>
    <s v="900582"/>
    <s v="REGION CENTRE EST"/>
    <s v="172115"/>
    <s v="GREGORY BACQUET"/>
    <s v="100 IMD"/>
    <x v="29"/>
    <x v="29"/>
    <s v="304764"/>
    <s v="EGLANTINE VEYRAT"/>
    <s v="200 IMP"/>
    <x v="97"/>
    <x v="97"/>
    <m/>
    <m/>
    <m/>
    <m/>
    <s v="096047"/>
    <s v="SECTEUR BLANC"/>
  </r>
  <r>
    <n v="96013"/>
    <n v="50100162"/>
    <x v="0"/>
    <s v="REGION ILE DE FRANCE NORD"/>
    <x v="0"/>
    <s v="50100162"/>
    <s v="096013"/>
    <x v="1"/>
    <s v="E"/>
    <m/>
    <m/>
    <m/>
    <s v="SECTEUR BLANC"/>
    <m/>
    <m/>
    <m/>
    <m/>
    <m/>
    <m/>
    <m/>
    <d v="2024-12-01T00:00:00"/>
    <m/>
    <s v="05"/>
    <m/>
    <m/>
    <m/>
    <s v="041"/>
    <m/>
    <m/>
    <m/>
    <m/>
    <m/>
    <m/>
    <m/>
    <m/>
    <m/>
    <m/>
    <m/>
    <m/>
    <m/>
    <m/>
    <s v="CATHERINE BLANCKAERT"/>
    <s v="071030"/>
    <s v="REGION ILE DE FRANCE NORD"/>
    <s v="302041"/>
    <s v="DAPHNEE JULLION"/>
    <s v="100 IMD"/>
    <x v="1"/>
    <x v="1"/>
    <s v="302511"/>
    <s v="OLIVIER MACIGNO"/>
    <s v="200 IMP"/>
    <x v="53"/>
    <x v="53"/>
    <s v="180255"/>
    <s v="FLORENCE HOUILLON"/>
    <s v="386 IE"/>
    <s v="HC"/>
    <s v="096013"/>
    <s v="SECTEUR BLANC"/>
  </r>
  <r>
    <n v="900051"/>
    <n v="50094491"/>
    <x v="0"/>
    <s v="REGION CENTRE EST"/>
    <x v="0"/>
    <s v="50094491"/>
    <s v="900051"/>
    <x v="1"/>
    <s v="F"/>
    <m/>
    <m/>
    <m/>
    <s v="SECTEUR BLANC"/>
    <m/>
    <m/>
    <m/>
    <m/>
    <m/>
    <m/>
    <m/>
    <d v="2024-12-01T00:00:00"/>
    <m/>
    <s v="05"/>
    <m/>
    <m/>
    <m/>
    <m/>
    <m/>
    <m/>
    <m/>
    <m/>
    <m/>
    <m/>
    <m/>
    <m/>
    <m/>
    <m/>
    <m/>
    <m/>
    <m/>
    <m/>
    <s v="JEROME CARPANETTO"/>
    <s v="900582"/>
    <s v="REGION CENTRE EST"/>
    <s v="179897"/>
    <s v="SYLVAIN GATHELIER"/>
    <s v="100 IMD"/>
    <x v="22"/>
    <x v="22"/>
    <s v="302742"/>
    <s v="ALEXIS HOEGY"/>
    <s v="200 IMP"/>
    <x v="27"/>
    <x v="27"/>
    <s v="179848"/>
    <s v="STEPHANE COUVERCELLE"/>
    <s v="390 CCEI"/>
    <s v="HC"/>
    <s v="900051"/>
    <s v="SECTEUR BLANC"/>
  </r>
  <r>
    <n v="900039"/>
    <n v="50092512"/>
    <x v="0"/>
    <s v="REGION ILE DE FRANCE NORD"/>
    <x v="0"/>
    <s v="50092512"/>
    <s v="900039"/>
    <x v="1"/>
    <s v="F"/>
    <m/>
    <m/>
    <m/>
    <s v="SECTEUR BLANC"/>
    <m/>
    <m/>
    <m/>
    <m/>
    <m/>
    <m/>
    <m/>
    <d v="2024-12-01T00:00:00"/>
    <m/>
    <s v="05"/>
    <m/>
    <m/>
    <m/>
    <m/>
    <m/>
    <m/>
    <m/>
    <m/>
    <m/>
    <m/>
    <m/>
    <m/>
    <m/>
    <m/>
    <m/>
    <m/>
    <m/>
    <m/>
    <s v="CATHERINE BLANCKAERT"/>
    <s v="071030"/>
    <s v="REGION ILE DE FRANCE NORD"/>
    <s v="193005"/>
    <s v="SEBASTIEN COTE"/>
    <s v="100 IMD"/>
    <x v="18"/>
    <x v="18"/>
    <s v="186035"/>
    <s v="SEBASTIEN CAVELIER"/>
    <s v="200 IMP"/>
    <x v="102"/>
    <x v="102"/>
    <s v="193078"/>
    <s v="GUILLAUME CHAUVIN"/>
    <s v="440 CCT"/>
    <s v="HC"/>
    <s v="900039"/>
    <s v="SECTEUR BLANC"/>
  </r>
  <r>
    <n v="900020"/>
    <n v="50087522"/>
    <x v="0"/>
    <s v="REGION ILE DE FRANCE NORD"/>
    <x v="0"/>
    <s v="50087522"/>
    <s v="900020"/>
    <x v="1"/>
    <s v="E"/>
    <m/>
    <m/>
    <m/>
    <s v="SECTEUR BLANC"/>
    <m/>
    <m/>
    <m/>
    <m/>
    <m/>
    <m/>
    <m/>
    <d v="2024-12-01T00:00:00"/>
    <m/>
    <s v="05"/>
    <m/>
    <m/>
    <m/>
    <s v="369"/>
    <m/>
    <m/>
    <m/>
    <m/>
    <m/>
    <m/>
    <m/>
    <m/>
    <m/>
    <m/>
    <m/>
    <m/>
    <m/>
    <m/>
    <s v="CATHERINE BLANCKAERT"/>
    <s v="071030"/>
    <s v="REGION ILE DE FRANCE NORD"/>
    <s v="303103"/>
    <s v="JEROME TEISSIER"/>
    <s v="100 IMD"/>
    <x v="19"/>
    <x v="19"/>
    <s v="304897"/>
    <s v="PRITIVE IRADJA"/>
    <s v="200 IMP"/>
    <x v="91"/>
    <x v="91"/>
    <m/>
    <m/>
    <m/>
    <m/>
    <s v="900020"/>
    <s v="SECTEUR BLANC"/>
  </r>
  <r>
    <n v="900019"/>
    <n v="50087521"/>
    <x v="0"/>
    <s v="REGION ILE DE FRANCE NORD"/>
    <x v="0"/>
    <s v="50087521"/>
    <s v="900019"/>
    <x v="1"/>
    <s v="E"/>
    <m/>
    <m/>
    <m/>
    <s v="SECTEUR BLANC"/>
    <m/>
    <m/>
    <m/>
    <m/>
    <m/>
    <m/>
    <m/>
    <d v="2024-12-01T00:00:00"/>
    <m/>
    <s v="05"/>
    <m/>
    <m/>
    <m/>
    <s v="368"/>
    <m/>
    <m/>
    <m/>
    <m/>
    <m/>
    <m/>
    <m/>
    <m/>
    <m/>
    <m/>
    <m/>
    <m/>
    <m/>
    <m/>
    <s v="CATHERINE BLANCKAERT"/>
    <s v="071030"/>
    <s v="REGION ILE DE FRANCE NORD"/>
    <s v="303103"/>
    <s v="JEROME TEISSIER"/>
    <s v="100 IMD"/>
    <x v="19"/>
    <x v="19"/>
    <s v="304897"/>
    <s v="PRITIVE IRADJA"/>
    <s v="200 IMP"/>
    <x v="91"/>
    <x v="91"/>
    <m/>
    <m/>
    <m/>
    <m/>
    <s v="900019"/>
    <s v="SECTEUR BLANC"/>
  </r>
  <r>
    <n v="900018"/>
    <n v="50087520"/>
    <x v="0"/>
    <s v="REGION ILE DE FRANCE NORD"/>
    <x v="0"/>
    <s v="50087520"/>
    <s v="900018"/>
    <x v="1"/>
    <s v="E"/>
    <m/>
    <m/>
    <m/>
    <s v="SECTEUR BLANC"/>
    <m/>
    <m/>
    <m/>
    <m/>
    <m/>
    <m/>
    <m/>
    <d v="2024-12-01T00:00:00"/>
    <m/>
    <s v="05"/>
    <m/>
    <m/>
    <m/>
    <s v="366"/>
    <m/>
    <m/>
    <m/>
    <m/>
    <m/>
    <m/>
    <m/>
    <m/>
    <m/>
    <m/>
    <m/>
    <m/>
    <m/>
    <m/>
    <s v="CATHERINE BLANCKAERT"/>
    <s v="071030"/>
    <s v="REGION ILE DE FRANCE NORD"/>
    <s v="193254"/>
    <s v="DAVID BOURE"/>
    <s v="100 IMD"/>
    <x v="28"/>
    <x v="28"/>
    <m/>
    <m/>
    <m/>
    <x v="41"/>
    <x v="41"/>
    <m/>
    <m/>
    <m/>
    <m/>
    <s v="900018"/>
    <s v="SECTEUR BLANC"/>
  </r>
  <r>
    <n v="900017"/>
    <n v="50087519"/>
    <x v="0"/>
    <s v="REGION ILE DE FRANCE NORD"/>
    <x v="0"/>
    <s v="50087519"/>
    <s v="900017"/>
    <x v="1"/>
    <s v="E"/>
    <m/>
    <m/>
    <m/>
    <s v="SECTEUR BLANC"/>
    <m/>
    <m/>
    <m/>
    <m/>
    <m/>
    <m/>
    <m/>
    <d v="2024-12-01T00:00:00"/>
    <m/>
    <s v="05"/>
    <m/>
    <m/>
    <m/>
    <s v="365"/>
    <m/>
    <m/>
    <m/>
    <m/>
    <m/>
    <m/>
    <m/>
    <m/>
    <m/>
    <m/>
    <m/>
    <m/>
    <m/>
    <m/>
    <s v="CATHERINE BLANCKAERT"/>
    <s v="071030"/>
    <s v="REGION ILE DE FRANCE NORD"/>
    <s v="193254"/>
    <s v="DAVID BOURE"/>
    <s v="100 IMD"/>
    <x v="28"/>
    <x v="28"/>
    <s v="305391"/>
    <s v="VINCENT ESTHER"/>
    <s v="200 IMP"/>
    <x v="115"/>
    <x v="115"/>
    <m/>
    <m/>
    <m/>
    <m/>
    <s v="900017"/>
    <s v="SECTEUR BLANC"/>
  </r>
  <r>
    <n v="305486"/>
    <n v="7022157"/>
    <x v="0"/>
    <s v="REGION ILE DE FRANCE NORD"/>
    <x v="0"/>
    <s v="07022157"/>
    <s v="305486"/>
    <x v="0"/>
    <m/>
    <n v="2"/>
    <s v="Madame"/>
    <s v="KENZA"/>
    <s v="SEDDAR"/>
    <m/>
    <m/>
    <m/>
    <m/>
    <m/>
    <m/>
    <s v="445 CCA"/>
    <d v="2023-01-01T00:00:00"/>
    <s v="445"/>
    <s v="05"/>
    <s v="SALARIES COMMERCIAUX"/>
    <m/>
    <m/>
    <s v="582"/>
    <m/>
    <m/>
    <s v="Niveau 1"/>
    <m/>
    <n v="36071"/>
    <n v="26"/>
    <n v="100"/>
    <s v="FRANCAISE"/>
    <n v="44927"/>
    <n v="1"/>
    <n v="44927"/>
    <s v="HC"/>
    <n v="62110"/>
    <s v="HENIN BEAUMONT"/>
    <s v="CATHERINE BLANCKAERT"/>
    <s v="071030"/>
    <s v="REGION ILE DE FRANCE NORD"/>
    <s v="305330"/>
    <s v="NICOLAS PHILIPPE"/>
    <s v="100 IMD"/>
    <x v="8"/>
    <x v="8"/>
    <s v="305490"/>
    <s v="JOHANN CARLIER"/>
    <s v="200 IMP"/>
    <x v="106"/>
    <x v="106"/>
    <s v="305486"/>
    <s v="KENZA SEDDAR"/>
    <s v="445 CCA"/>
    <s v="HC"/>
    <s v="096206"/>
    <s v="SECTEUR BLANC"/>
  </r>
  <r>
    <n v="305996"/>
    <n v="7023615"/>
    <x v="0"/>
    <s v="REGION CENTRE EST"/>
    <x v="0"/>
    <s v="07023615"/>
    <s v="305996"/>
    <x v="0"/>
    <m/>
    <n v="1"/>
    <s v="Monsieur"/>
    <s v="PAUL"/>
    <s v="SEININ"/>
    <m/>
    <m/>
    <m/>
    <m/>
    <m/>
    <m/>
    <s v="440 CCT"/>
    <d v="2024-08-01T00:00:00"/>
    <s v="440"/>
    <s v="05"/>
    <s v="SALARIES COMMERCIAUX"/>
    <m/>
    <m/>
    <s v="317"/>
    <m/>
    <m/>
    <s v="Niveau 1"/>
    <m/>
    <n v="32713"/>
    <n v="35"/>
    <n v="100"/>
    <s v="FRANCAISE"/>
    <n v="45383"/>
    <n v="0"/>
    <n v="45383"/>
    <s v="HC"/>
    <n v="91140"/>
    <s v="VILLEBON SUR YVETTE"/>
    <s v="JEROME CARPANETTO"/>
    <s v="900582"/>
    <s v="REGION CENTRE EST"/>
    <s v="182240"/>
    <s v="FREDERIC MARTINELLI"/>
    <s v="100 IMD"/>
    <x v="2"/>
    <x v="2"/>
    <m/>
    <m/>
    <m/>
    <x v="19"/>
    <x v="19"/>
    <s v="305996"/>
    <s v="PAUL SEININ"/>
    <s v="440 CCT"/>
    <s v="HC"/>
    <s v="099745"/>
    <s v="SECTEUR BLANC"/>
  </r>
  <r>
    <n v="301783"/>
    <n v="3100991"/>
    <x v="0"/>
    <s v="REGION CENTRE EST"/>
    <x v="0"/>
    <s v="03100991"/>
    <s v="301783"/>
    <x v="0"/>
    <m/>
    <n v="1"/>
    <s v="Monsieur"/>
    <s v="LUDOVIC"/>
    <s v="SEMEDO MONTEIRO"/>
    <m/>
    <m/>
    <m/>
    <m/>
    <m/>
    <m/>
    <s v="440 CCT"/>
    <d v="2014-01-01T00:00:00"/>
    <s v="440"/>
    <s v="05"/>
    <s v="SALARIES COMMERCIAUX"/>
    <m/>
    <m/>
    <s v="432"/>
    <m/>
    <m/>
    <s v="Niveau 1"/>
    <m/>
    <n v="31983"/>
    <n v="37"/>
    <n v="100"/>
    <s v="FRANCAISE"/>
    <n v="41640"/>
    <n v="10"/>
    <n v="41640"/>
    <s v="HC"/>
    <n v="77420"/>
    <s v="CHAMPS SUR MARNE"/>
    <s v="JEROME CARPANETTO"/>
    <s v="900582"/>
    <s v="REGION CENTRE EST"/>
    <s v="193601"/>
    <s v="PIERRICK MORTIER"/>
    <s v="100 IMD"/>
    <x v="30"/>
    <x v="30"/>
    <s v="172935"/>
    <s v="PATRICK HABAY"/>
    <s v="200 IMP"/>
    <x v="46"/>
    <x v="46"/>
    <s v="301783"/>
    <s v="LUDOVIC SEMEDO MONTEIRO"/>
    <s v="440 CCT"/>
    <s v="HC"/>
    <s v="993446"/>
    <s v="SECTEUR BLANC"/>
  </r>
  <r>
    <n v="306043"/>
    <n v="7023719"/>
    <x v="0"/>
    <s v="REGION GRAND OUEST"/>
    <x v="0"/>
    <s v="07023719"/>
    <s v="306043"/>
    <x v="0"/>
    <m/>
    <n v="1"/>
    <s v="Monsieur"/>
    <s v="CHERIF"/>
    <s v="SERI"/>
    <m/>
    <m/>
    <m/>
    <m/>
    <m/>
    <m/>
    <s v="440 CCT"/>
    <d v="2024-09-01T00:00:00"/>
    <s v="440"/>
    <s v="05"/>
    <s v="SALARIES COMMERCIAUX"/>
    <m/>
    <m/>
    <s v="635"/>
    <m/>
    <m/>
    <s v="Niveau 1"/>
    <m/>
    <n v="31086"/>
    <n v="39"/>
    <n v="100"/>
    <s v="FRANCAISE"/>
    <n v="45413"/>
    <n v="0"/>
    <n v="45413"/>
    <s v="HC"/>
    <n v="37700"/>
    <s v="LA VILLE AUX DAMES"/>
    <s v="MATHIEU CHEMIN"/>
    <s v="071590"/>
    <s v="REGION GRAND OUEST"/>
    <s v="305493"/>
    <s v="AURELIE DEVILLIER"/>
    <s v="100 IMD"/>
    <x v="38"/>
    <x v="38"/>
    <s v="305410"/>
    <s v="MANON GIGER"/>
    <s v="200 IMP"/>
    <x v="123"/>
    <x v="121"/>
    <s v="306043"/>
    <s v="CHERIF SERI"/>
    <s v="440 CCT"/>
    <s v="HC"/>
    <s v="096600"/>
    <s v="SECTEUR BLANC"/>
  </r>
  <r>
    <n v="306196"/>
    <n v="7024035"/>
    <x v="0"/>
    <s v="REGION GRAND SUD"/>
    <x v="0"/>
    <s v="07024035"/>
    <s v="306196"/>
    <x v="0"/>
    <m/>
    <n v="2"/>
    <s v="Madame"/>
    <s v="CLEMENTINE"/>
    <s v="SEROL"/>
    <m/>
    <m/>
    <m/>
    <m/>
    <m/>
    <m/>
    <s v="445 CCA"/>
    <d v="2024-09-01T00:00:00"/>
    <s v="445"/>
    <s v="05"/>
    <s v="SALARIES COMMERCIAUX"/>
    <m/>
    <m/>
    <s v="181"/>
    <m/>
    <m/>
    <s v="Niveau 1"/>
    <m/>
    <n v="32757"/>
    <n v="35"/>
    <n v="100"/>
    <s v="FRANCAISE"/>
    <n v="45536"/>
    <n v="0"/>
    <n v="45536"/>
    <s v="HC"/>
    <n v="38300"/>
    <s v="ST SAVIN"/>
    <s v="FREDERIC MESTRE"/>
    <s v="071251"/>
    <s v="REGION GRAND SUD"/>
    <s v="186531"/>
    <s v="CHRISTOPHE CLEMENT"/>
    <s v="100 IMD"/>
    <x v="11"/>
    <x v="11"/>
    <s v="302809"/>
    <s v="NICOLAS CORNETTE"/>
    <s v="200 IMP"/>
    <x v="17"/>
    <x v="17"/>
    <s v="306196"/>
    <s v="CLEMENTINE SEROL"/>
    <s v="445 CCA"/>
    <s v="HC"/>
    <s v="993692"/>
    <s v="SECTEUR BLANC"/>
  </r>
  <r>
    <n v="193146"/>
    <n v="3002393"/>
    <x v="0"/>
    <s v="REGION GRAND SUD"/>
    <x v="0"/>
    <s v="03002393"/>
    <s v="193146"/>
    <x v="0"/>
    <m/>
    <n v="1"/>
    <s v="Monsieur"/>
    <s v="ERIC"/>
    <s v="SERRANO"/>
    <m/>
    <m/>
    <m/>
    <m/>
    <m/>
    <m/>
    <s v="386 IE"/>
    <d v="2009-04-01T00:00:00"/>
    <s v="386"/>
    <s v="05"/>
    <s v="INSPECTEURS RSG"/>
    <s v="T"/>
    <m/>
    <s v="816"/>
    <m/>
    <m/>
    <n v="5"/>
    <m/>
    <n v="23872"/>
    <n v="59"/>
    <n v="100"/>
    <s v="FRANCAISE"/>
    <n v="39904"/>
    <n v="15"/>
    <n v="39904"/>
    <s v="HC"/>
    <n v="13600"/>
    <s v="LA CIOTAT"/>
    <s v="FREDERIC MESTRE"/>
    <s v="071251"/>
    <s v="REGION GRAND SUD"/>
    <s v="190355"/>
    <s v="FABIO FRACASSETTI"/>
    <s v="100 IMD"/>
    <x v="9"/>
    <x v="9"/>
    <s v="193018"/>
    <s v="NICOLAS CARRE"/>
    <s v="200 IMP"/>
    <x v="36"/>
    <x v="36"/>
    <s v="193146"/>
    <s v="ERIC SERRANO"/>
    <s v="386 IE"/>
    <s v="HC"/>
    <s v="099220"/>
    <s v="SECTEUR BLANC"/>
  </r>
  <r>
    <n v="306337"/>
    <n v="7024204"/>
    <x v="0"/>
    <s v="REGION GRAND SUD"/>
    <x v="0"/>
    <s v="07024204"/>
    <s v="306337"/>
    <x v="0"/>
    <m/>
    <n v="1"/>
    <s v="Monsieur"/>
    <s v="BRICE"/>
    <s v="SERVY"/>
    <m/>
    <m/>
    <m/>
    <m/>
    <m/>
    <m/>
    <s v="445 CCA"/>
    <d v="2024-09-01T00:00:00"/>
    <s v="445"/>
    <s v="05"/>
    <s v="SALARIES COMMERCIAUX"/>
    <m/>
    <m/>
    <s v="196"/>
    <m/>
    <m/>
    <s v="Niveau 1"/>
    <m/>
    <n v="36438"/>
    <n v="25"/>
    <n v="100"/>
    <s v="FRANCAISE"/>
    <n v="45536"/>
    <n v="0"/>
    <n v="45536"/>
    <s v="HC"/>
    <n v="26240"/>
    <s v="LA MOTTE DE GALAURE"/>
    <s v="FREDERIC MESTRE"/>
    <s v="071251"/>
    <s v="REGION GRAND SUD"/>
    <s v="304665"/>
    <s v="FABRIZIA LEGGER"/>
    <s v="100 IMD"/>
    <x v="4"/>
    <x v="4"/>
    <s v="303814"/>
    <s v="GAETAN BIDET"/>
    <s v="200 IMP"/>
    <x v="21"/>
    <x v="21"/>
    <s v="306337"/>
    <s v="BRICE SERVY"/>
    <s v="445 CCA"/>
    <s v="HC"/>
    <s v="993707"/>
    <s v="SECTEUR BLANC"/>
  </r>
  <r>
    <n v="305089"/>
    <n v="7019507"/>
    <x v="0"/>
    <s v="REGION CENTRE EST"/>
    <x v="0"/>
    <s v="07019507"/>
    <s v="305089"/>
    <x v="0"/>
    <m/>
    <n v="2"/>
    <s v="Madame"/>
    <s v="LAURA"/>
    <s v="SETIANO"/>
    <m/>
    <m/>
    <m/>
    <m/>
    <m/>
    <m/>
    <s v="440 CCT"/>
    <d v="2021-12-01T00:00:00"/>
    <s v="440"/>
    <s v="05"/>
    <s v="SALARIES COMMERCIAUX"/>
    <m/>
    <m/>
    <s v="257"/>
    <m/>
    <m/>
    <s v="Niveau 1"/>
    <m/>
    <n v="31440"/>
    <n v="38"/>
    <n v="100"/>
    <s v="FRANCAISE"/>
    <n v="44348"/>
    <n v="3"/>
    <n v="44348"/>
    <s v="HC"/>
    <n v="51100"/>
    <s v="REIMS"/>
    <s v="JEROME CARPANETTO"/>
    <s v="900582"/>
    <s v="REGION CENTRE EST"/>
    <s v="172115"/>
    <s v="GREGORY BACQUET"/>
    <s v="100 IMD"/>
    <x v="29"/>
    <x v="29"/>
    <s v="300266"/>
    <s v="JULIEN RAVEL"/>
    <s v="200 IMP"/>
    <x v="120"/>
    <x v="119"/>
    <s v="305089"/>
    <s v="LAURA SETIANO"/>
    <s v="440 CCT"/>
    <s v="HC"/>
    <s v="993408"/>
    <s v="SECTEUR BLANC"/>
  </r>
  <r>
    <n v="302571"/>
    <n v="3101455"/>
    <x v="0"/>
    <s v="REGION GRAND SUD"/>
    <x v="0"/>
    <s v="03101455"/>
    <s v="302571"/>
    <x v="0"/>
    <m/>
    <n v="2"/>
    <s v="Madame"/>
    <s v="MARIE CELINE"/>
    <s v="SETZE"/>
    <s v="445 CCA"/>
    <n v="42186"/>
    <m/>
    <s v="Faux"/>
    <n v="5"/>
    <s v="SALARIES COMMERCIAUX"/>
    <s v="440 CCT"/>
    <d v="2015-08-01T00:00:00"/>
    <s v="440"/>
    <s v="05"/>
    <s v="SALARIES COMMERCIAUX"/>
    <m/>
    <m/>
    <s v="254"/>
    <s v="Niveau 1"/>
    <m/>
    <s v="Niveau 1"/>
    <m/>
    <n v="28939"/>
    <n v="45"/>
    <n v="100"/>
    <s v="FRANCAISE"/>
    <n v="42217"/>
    <n v="9"/>
    <n v="42217"/>
    <s v="HC"/>
    <n v="13004"/>
    <s v="MARSEILLE"/>
    <s v="FREDERIC MESTRE"/>
    <s v="071251"/>
    <s v="REGION GRAND SUD"/>
    <s v="305931"/>
    <s v="JULIEN KARIGER"/>
    <s v="100 IMD"/>
    <x v="6"/>
    <x v="6"/>
    <m/>
    <m/>
    <m/>
    <x v="32"/>
    <x v="32"/>
    <s v="302571"/>
    <s v="MARIE CELINE SETZE"/>
    <s v="440 CCT"/>
    <s v="HC"/>
    <s v="098988"/>
    <s v="SECTEUR BLANC"/>
  </r>
  <r>
    <n v="305899"/>
    <n v="7023406"/>
    <x v="0"/>
    <s v="REGION CENTRE EST"/>
    <x v="0"/>
    <s v="07023406"/>
    <s v="305899"/>
    <x v="0"/>
    <m/>
    <n v="1"/>
    <s v="Monsieur"/>
    <s v="GUILLAUME"/>
    <s v="SEURAT"/>
    <m/>
    <m/>
    <m/>
    <m/>
    <m/>
    <m/>
    <s v="440 CCT"/>
    <d v="2024-06-01T00:00:00"/>
    <s v="440"/>
    <s v="05"/>
    <s v="SALARIES COMMERCIAUX"/>
    <m/>
    <m/>
    <s v="007"/>
    <m/>
    <m/>
    <s v="Niveau 1"/>
    <m/>
    <n v="29976"/>
    <n v="42"/>
    <n v="100"/>
    <s v="FRANCAISE"/>
    <n v="45323"/>
    <n v="0"/>
    <n v="45323"/>
    <s v="HC"/>
    <n v="51240"/>
    <s v="ECURY SUR COOLE"/>
    <s v="JEROME CARPANETTO"/>
    <s v="900582"/>
    <s v="REGION CENTRE EST"/>
    <s v="172115"/>
    <s v="GREGORY BACQUET"/>
    <s v="100 IMD"/>
    <x v="29"/>
    <x v="29"/>
    <s v="304936"/>
    <s v="CATHERINE LORITTE"/>
    <s v="200 IMP"/>
    <x v="85"/>
    <x v="85"/>
    <s v="305899"/>
    <s v="GUILLAUME SEURAT"/>
    <s v="440 CCT"/>
    <s v="HC"/>
    <s v="096822"/>
    <s v="SECTEUR BLANC"/>
  </r>
  <r>
    <n v="305328"/>
    <n v="7021010"/>
    <x v="0"/>
    <s v="REGION CENTRE EST"/>
    <x v="0"/>
    <s v="07021010"/>
    <s v="305328"/>
    <x v="0"/>
    <m/>
    <n v="1"/>
    <s v="Monsieur"/>
    <s v="MATHIEU"/>
    <s v="SEVE"/>
    <m/>
    <m/>
    <m/>
    <m/>
    <m/>
    <m/>
    <s v="441 CCTM"/>
    <d v="2024-10-01T00:00:00"/>
    <s v="441"/>
    <s v="05"/>
    <s v="SALARIES COMMERCIAUX"/>
    <s v="T"/>
    <m/>
    <s v="456"/>
    <m/>
    <m/>
    <s v="Niveau 1"/>
    <m/>
    <n v="28093"/>
    <n v="48"/>
    <n v="100"/>
    <s v="FRANCAISE"/>
    <n v="44713"/>
    <n v="2"/>
    <n v="44713"/>
    <s v="HC"/>
    <n v="68780"/>
    <s v="DIEFMATTEN"/>
    <s v="JEROME CARPANETTO"/>
    <s v="900582"/>
    <s v="REGION CENTRE EST"/>
    <s v="305941"/>
    <s v="SAMUEL TRAGEL"/>
    <s v="100 IMD"/>
    <x v="14"/>
    <x v="14"/>
    <s v="304091"/>
    <s v="OPHELIE SCHMERBER"/>
    <s v="200 IMP"/>
    <x v="62"/>
    <x v="62"/>
    <s v="305328"/>
    <s v="MATHIEU SEVE"/>
    <s v="441 CCTM"/>
    <s v="HC"/>
    <s v="992939"/>
    <s v="SECTEUR BLANC"/>
  </r>
  <r>
    <n v="305636"/>
    <n v="7022757"/>
    <x v="0"/>
    <s v="REGION GRAND SUD"/>
    <x v="0"/>
    <s v="07022757"/>
    <s v="305636"/>
    <x v="0"/>
    <m/>
    <n v="1"/>
    <s v="Monsieur"/>
    <s v="SAMUEL"/>
    <s v="SHAW"/>
    <m/>
    <m/>
    <m/>
    <m/>
    <m/>
    <m/>
    <s v="440 CCT"/>
    <d v="2024-02-01T00:00:00"/>
    <s v="440"/>
    <s v="05"/>
    <s v="SALARIES COMMERCIAUX"/>
    <m/>
    <m/>
    <s v="191"/>
    <m/>
    <m/>
    <s v="Niveau 1"/>
    <m/>
    <n v="35267"/>
    <n v="28"/>
    <n v="100"/>
    <s v="FRANCAISE"/>
    <n v="45139"/>
    <n v="1"/>
    <n v="45139"/>
    <s v="HC"/>
    <n v="30300"/>
    <s v="BEAUCAIRE"/>
    <s v="FREDERIC MESTRE"/>
    <s v="071251"/>
    <s v="REGION GRAND SUD"/>
    <s v="304665"/>
    <s v="FABRIZIA LEGGER"/>
    <s v="100 IMD"/>
    <x v="4"/>
    <x v="4"/>
    <s v="175757"/>
    <s v="JOURDAN PRINCE"/>
    <s v="200 IMP"/>
    <x v="49"/>
    <x v="49"/>
    <s v="305636"/>
    <s v="SAMUEL SHAW"/>
    <s v="440 CCT"/>
    <s v="HC"/>
    <s v="993702"/>
    <s v="SECTEUR BLANC"/>
  </r>
  <r>
    <n v="302825"/>
    <n v="3101564"/>
    <x v="0"/>
    <s v="REGION GRAND SUD"/>
    <x v="0"/>
    <s v="03101564"/>
    <s v="302825"/>
    <x v="0"/>
    <m/>
    <n v="2"/>
    <s v="Madame"/>
    <s v="MAGALIE"/>
    <s v="SIBELLE"/>
    <s v="445 CCA"/>
    <n v="42309"/>
    <m/>
    <s v="Faux"/>
    <n v="5"/>
    <s v="SALARIES COMMERCIAUX"/>
    <s v="440 CCT"/>
    <d v="2015-12-01T00:00:00"/>
    <s v="440"/>
    <s v="05"/>
    <s v="SALARIES COMMERCIAUX"/>
    <m/>
    <m/>
    <s v="321"/>
    <s v="Niveau 1"/>
    <m/>
    <s v="Niveau 1"/>
    <m/>
    <n v="25979"/>
    <n v="53"/>
    <n v="100"/>
    <s v="FRANCAISE"/>
    <n v="42339"/>
    <n v="9"/>
    <n v="42339"/>
    <s v="HC"/>
    <n v="1250"/>
    <s v="HAUTECOURT ROMANECHE"/>
    <s v="FREDERIC MESTRE"/>
    <s v="071251"/>
    <s v="REGION GRAND SUD"/>
    <s v="305131"/>
    <s v="BAPTISTE CHIKLI"/>
    <s v="100 IMD"/>
    <x v="12"/>
    <x v="12"/>
    <s v="304601"/>
    <s v="ALEXANDRE GAUCHE"/>
    <s v="200 IMP"/>
    <x v="112"/>
    <x v="112"/>
    <s v="302825"/>
    <s v="MAGALIE SIBELLE"/>
    <s v="440 CCT"/>
    <s v="HC"/>
    <s v="098291"/>
    <s v="SECTEUR BLANC"/>
  </r>
  <r>
    <n v="301072"/>
    <n v="6004606"/>
    <x v="1"/>
    <s v="POLE PILOTAGE DU RESEAU COMMERCIAL"/>
    <x v="0"/>
    <s v="06004606"/>
    <s v="301072"/>
    <x v="0"/>
    <m/>
    <n v="2"/>
    <s v="Madame"/>
    <s v="CHRISTY"/>
    <s v="SICRE"/>
    <m/>
    <m/>
    <m/>
    <m/>
    <m/>
    <m/>
    <s v="ASSISTANT COMMERCIAL NIVEAU 2"/>
    <d v="1991-01-09T00:00:00"/>
    <s v="855"/>
    <s v="04"/>
    <s v="NON CADRES"/>
    <m/>
    <m/>
    <m/>
    <m/>
    <m/>
    <n v="4"/>
    <m/>
    <n v="23565"/>
    <n v="60"/>
    <n v="100"/>
    <s v="FRANCAISE"/>
    <n v="30750"/>
    <n v="40"/>
    <n v="30750"/>
    <m/>
    <n v="78180"/>
    <s v="MONTIGNY LE BRETONNEUX"/>
    <m/>
    <s v="700584"/>
    <s v="POLE PILOTAGE DU RESEAU COMMERCIAL"/>
    <m/>
    <m/>
    <m/>
    <x v="25"/>
    <x v="25"/>
    <m/>
    <m/>
    <m/>
    <x v="31"/>
    <x v="31"/>
    <m/>
    <m/>
    <m/>
    <m/>
    <m/>
    <m/>
  </r>
  <r>
    <n v="306092"/>
    <n v="7023821"/>
    <x v="0"/>
    <s v="REGION GRAND SUD"/>
    <x v="0"/>
    <s v="07023821"/>
    <s v="306092"/>
    <x v="0"/>
    <m/>
    <n v="1"/>
    <s v="Monsieur"/>
    <s v="OMAR"/>
    <s v="SIDIBE"/>
    <m/>
    <m/>
    <m/>
    <m/>
    <m/>
    <m/>
    <s v="440 CCT"/>
    <d v="2024-10-01T00:00:00"/>
    <s v="440"/>
    <s v="05"/>
    <s v="SALARIES COMMERCIAUX"/>
    <m/>
    <m/>
    <s v="510"/>
    <m/>
    <m/>
    <s v="Niveau 1"/>
    <m/>
    <n v="30733"/>
    <n v="40"/>
    <n v="100"/>
    <s v="FRANCAISE"/>
    <n v="45444"/>
    <n v="0"/>
    <n v="45444"/>
    <s v="HC"/>
    <n v="6000"/>
    <s v="NICE"/>
    <s v="FREDERIC MESTRE"/>
    <s v="071251"/>
    <s v="REGION GRAND SUD"/>
    <s v="182484"/>
    <s v="SYLVAIN KERLOC H"/>
    <s v="100 IMD"/>
    <x v="24"/>
    <x v="24"/>
    <s v="305386"/>
    <s v="JOHAN WALTER MARTIN"/>
    <s v="200 IMP"/>
    <x v="29"/>
    <x v="29"/>
    <s v="306092"/>
    <s v="OMAR SIDIBE"/>
    <s v="440 CCT"/>
    <s v="HC"/>
    <s v="990667"/>
    <s v="SECTEUR BLANC"/>
  </r>
  <r>
    <n v="173329"/>
    <n v="3000527"/>
    <x v="0"/>
    <s v="REGION GRAND SUD"/>
    <x v="0"/>
    <s v="03000527"/>
    <s v="173329"/>
    <x v="0"/>
    <m/>
    <n v="1"/>
    <s v="Monsieur"/>
    <s v="LAURENT"/>
    <s v="SIEGMANN"/>
    <m/>
    <m/>
    <m/>
    <m/>
    <m/>
    <m/>
    <s v="370 CC.E"/>
    <d v="1994-10-01T00:00:00"/>
    <s v="370"/>
    <s v="05"/>
    <s v="SALARIES COMMERCIAUX"/>
    <m/>
    <m/>
    <s v="682"/>
    <m/>
    <m/>
    <s v="Niveau 2"/>
    <m/>
    <n v="24745"/>
    <n v="57"/>
    <n v="100"/>
    <s v="FRANCAISE"/>
    <n v="34608"/>
    <n v="30"/>
    <n v="34608"/>
    <s v="HC"/>
    <n v="73600"/>
    <s v="MOUTIERS TARENTAISE"/>
    <s v="FREDERIC MESTRE"/>
    <s v="071251"/>
    <s v="REGION GRAND SUD"/>
    <s v="186531"/>
    <s v="CHRISTOPHE CLEMENT"/>
    <s v="100 IMD"/>
    <x v="11"/>
    <x v="11"/>
    <m/>
    <m/>
    <m/>
    <x v="119"/>
    <x v="118"/>
    <s v="173329"/>
    <s v="LAURENT SIEGMANN"/>
    <s v="370 CC.E"/>
    <s v="HC"/>
    <s v="098716"/>
    <s v="SECTEUR BLANC"/>
  </r>
  <r>
    <n v="304401"/>
    <n v="3102375"/>
    <x v="0"/>
    <s v="REGION GRAND SUD"/>
    <x v="0"/>
    <s v="03102375"/>
    <s v="304401"/>
    <x v="0"/>
    <m/>
    <n v="1"/>
    <s v="Monsieur"/>
    <s v="KEVIN"/>
    <s v="SIELLEZ"/>
    <s v="445 CCA"/>
    <n v="43709"/>
    <m/>
    <s v="Faux"/>
    <n v="5"/>
    <s v="SALARIES COMMERCIAUX"/>
    <s v="440 CCT"/>
    <d v="2019-10-01T00:00:00"/>
    <s v="440"/>
    <s v="05"/>
    <s v="SALARIES COMMERCIAUX"/>
    <m/>
    <m/>
    <s v="120"/>
    <s v="Niveau 1"/>
    <m/>
    <s v="Niveau 1"/>
    <m/>
    <n v="31390"/>
    <n v="39"/>
    <n v="100"/>
    <s v="FRANCAISE"/>
    <n v="43739"/>
    <n v="5"/>
    <n v="43739"/>
    <s v="HC"/>
    <n v="66540"/>
    <s v="BAHO"/>
    <s v="FREDERIC MESTRE"/>
    <s v="071251"/>
    <s v="REGION GRAND SUD"/>
    <s v="163397"/>
    <s v="FRANCK ZENOU"/>
    <s v="100 IMD"/>
    <x v="0"/>
    <x v="0"/>
    <s v="188587"/>
    <s v="PATRICE VILA"/>
    <s v="200 IMP"/>
    <x v="57"/>
    <x v="57"/>
    <s v="304401"/>
    <s v="KEVIN SIELLEZ"/>
    <s v="440 CCT"/>
    <s v="HC"/>
    <s v="992995"/>
    <s v="SECTEUR BLANC"/>
  </r>
  <r>
    <n v="306418"/>
    <n v="7024328"/>
    <x v="0"/>
    <s v="REGION GRAND OUEST"/>
    <x v="0"/>
    <s v="07024328"/>
    <s v="306418"/>
    <x v="0"/>
    <m/>
    <n v="1"/>
    <s v="Monsieur"/>
    <s v="PIERRICK"/>
    <s v="SIMON"/>
    <m/>
    <m/>
    <m/>
    <m/>
    <m/>
    <m/>
    <s v="445 CCA"/>
    <d v="2024-11-01T00:00:00"/>
    <s v="445"/>
    <s v="05"/>
    <s v="SALARIES COMMERCIAUX"/>
    <m/>
    <m/>
    <s v="296"/>
    <m/>
    <m/>
    <s v="Niveau 1"/>
    <m/>
    <n v="32045"/>
    <n v="37"/>
    <n v="100"/>
    <s v="FRANCAISE"/>
    <n v="45597"/>
    <n v="0"/>
    <n v="45597"/>
    <s v="HC"/>
    <n v="18800"/>
    <s v="VILLEQUIERS"/>
    <s v="MATHIEU CHEMIN"/>
    <s v="071590"/>
    <s v="REGION GRAND OUEST"/>
    <s v="305493"/>
    <s v="AURELIE DEVILLIER"/>
    <s v="100 IMD"/>
    <x v="38"/>
    <x v="38"/>
    <s v="306079"/>
    <s v="ANTHONY CAPELLO"/>
    <s v="200 IMP"/>
    <x v="103"/>
    <x v="103"/>
    <s v="306418"/>
    <s v="PIERRICK SIMON"/>
    <s v="445 CCA"/>
    <s v="HC"/>
    <s v="099362"/>
    <s v="SECTEUR BLANC"/>
  </r>
  <r>
    <n v="306267"/>
    <n v="7024147"/>
    <x v="0"/>
    <s v="REGION GRAND SUD"/>
    <x v="0"/>
    <s v="07024147"/>
    <s v="306267"/>
    <x v="0"/>
    <m/>
    <n v="1"/>
    <s v="Monsieur"/>
    <s v="AURELIEN"/>
    <s v="SIMOND"/>
    <m/>
    <m/>
    <m/>
    <m/>
    <m/>
    <m/>
    <s v="385 I.ES"/>
    <d v="2024-09-01T00:00:00"/>
    <s v="385"/>
    <s v="05"/>
    <s v="INSPECTEURS RSG"/>
    <s v="T"/>
    <m/>
    <s v="220"/>
    <m/>
    <m/>
    <n v="5"/>
    <m/>
    <n v="30096"/>
    <n v="42"/>
    <n v="100"/>
    <s v="FRANCAISE"/>
    <n v="45536"/>
    <n v="0"/>
    <n v="45536"/>
    <s v="HC"/>
    <n v="74150"/>
    <s v="HAUTEVILLE SUR FIER"/>
    <s v="FREDERIC MESTRE"/>
    <s v="071251"/>
    <s v="REGION GRAND SUD"/>
    <s v="305131"/>
    <s v="BAPTISTE CHIKLI"/>
    <s v="100 IMD"/>
    <x v="12"/>
    <x v="12"/>
    <m/>
    <m/>
    <m/>
    <x v="44"/>
    <x v="44"/>
    <s v="306267"/>
    <s v="AURELIEN SIMOND"/>
    <s v="385 I.ES"/>
    <s v="HC"/>
    <s v="993719"/>
    <s v="SECTEUR BLANC"/>
  </r>
  <r>
    <n v="304375"/>
    <n v="3102362"/>
    <x v="0"/>
    <s v="REGION GRAND SUD"/>
    <x v="0"/>
    <s v="03102362"/>
    <s v="304375"/>
    <x v="0"/>
    <m/>
    <n v="1"/>
    <s v="Monsieur"/>
    <s v="JULIEN"/>
    <s v="SIMONI"/>
    <s v="440 CCT"/>
    <n v="44501"/>
    <m/>
    <s v="Faux"/>
    <n v="5"/>
    <s v="SALARIES COMMERCIAUX"/>
    <s v="441 CCTM"/>
    <d v="2021-12-01T00:00:00"/>
    <s v="441"/>
    <s v="05"/>
    <s v="SALARIES COMMERCIAUX"/>
    <s v="T"/>
    <m/>
    <s v="162"/>
    <s v="Niveau 1"/>
    <m/>
    <s v="Niveau 1"/>
    <m/>
    <n v="30137"/>
    <n v="42"/>
    <n v="100"/>
    <s v="FRANCAISE"/>
    <n v="43709"/>
    <n v="5"/>
    <n v="43709"/>
    <s v="HC"/>
    <n v="83000"/>
    <s v="TOULON"/>
    <s v="FREDERIC MESTRE"/>
    <s v="071251"/>
    <s v="REGION GRAND SUD"/>
    <s v="190355"/>
    <s v="FABIO FRACASSETTI"/>
    <s v="100 IMD"/>
    <x v="9"/>
    <x v="9"/>
    <s v="189398"/>
    <s v="JEAN-FRANCOIS LANTERI"/>
    <s v="200 IMP"/>
    <x v="11"/>
    <x v="11"/>
    <s v="304375"/>
    <s v="JULIEN SIMONI"/>
    <s v="441 CCTM"/>
    <s v="HC"/>
    <s v="993673"/>
    <s v="SECTEUR BLANC"/>
  </r>
  <r>
    <n v="305589"/>
    <n v="7022501"/>
    <x v="2"/>
    <s v="REGION GRAND OUEST"/>
    <x v="0"/>
    <s v="07022501"/>
    <s v="305589"/>
    <x v="0"/>
    <m/>
    <n v="1"/>
    <s v="Monsieur"/>
    <s v="BENJAMIN"/>
    <s v="SINEAU"/>
    <m/>
    <m/>
    <m/>
    <m/>
    <m/>
    <m/>
    <s v="200 IMP"/>
    <d v="2023-05-01T00:00:00"/>
    <s v="200"/>
    <s v="04"/>
    <s v="INSPECTEURS RSG"/>
    <m/>
    <m/>
    <m/>
    <m/>
    <m/>
    <n v="5"/>
    <m/>
    <n v="31107"/>
    <n v="39"/>
    <n v="100"/>
    <s v="FRANCAISE"/>
    <n v="45047"/>
    <n v="1"/>
    <n v="45047"/>
    <m/>
    <n v="44850"/>
    <s v="LE CELLIER"/>
    <s v="MATHIEU CHEMIN"/>
    <s v="071590"/>
    <s v="REGION GRAND OUEST"/>
    <s v="190433"/>
    <s v="JOHANN GUIHARD"/>
    <s v="100 IMD"/>
    <x v="13"/>
    <x v="13"/>
    <s v="305589"/>
    <s v="BENJAMIN SINEAU"/>
    <s v="200 IMP"/>
    <x v="94"/>
    <x v="94"/>
    <m/>
    <m/>
    <m/>
    <s v="HP"/>
    <m/>
    <m/>
  </r>
  <r>
    <n v="304421"/>
    <n v="3102381"/>
    <x v="0"/>
    <s v="REGION ILE DE FRANCE NORD"/>
    <x v="0"/>
    <s v="03102381"/>
    <s v="304421"/>
    <x v="0"/>
    <m/>
    <n v="1"/>
    <s v="Monsieur"/>
    <s v="GEOFFROY"/>
    <s v="SIX"/>
    <s v="445 CCA"/>
    <n v="43739"/>
    <m/>
    <s v="Faux"/>
    <n v="5"/>
    <s v="SALARIES COMMERCIAUX"/>
    <s v="440 CCT"/>
    <d v="2019-11-01T00:00:00"/>
    <s v="440"/>
    <s v="05"/>
    <s v="SALARIES COMMERCIAUX"/>
    <m/>
    <m/>
    <s v="724"/>
    <s v="Niveau 1"/>
    <m/>
    <s v="Niveau 1"/>
    <m/>
    <n v="31692"/>
    <n v="38"/>
    <n v="100"/>
    <s v="FRANCAISE"/>
    <n v="43770"/>
    <n v="5"/>
    <n v="43770"/>
    <s v="HC"/>
    <n v="2670"/>
    <s v="PRAAST"/>
    <s v="CATHERINE BLANCKAERT"/>
    <s v="071030"/>
    <s v="REGION ILE DE FRANCE NORD"/>
    <s v="301703"/>
    <s v="JONATHAN HENNICOTTE"/>
    <s v="100 IMD"/>
    <x v="34"/>
    <x v="34"/>
    <s v="193607"/>
    <s v="ANTHONY ZAPPARATA"/>
    <s v="200 IMP"/>
    <x v="58"/>
    <x v="58"/>
    <s v="304421"/>
    <s v="GEOFFROY SIX"/>
    <s v="440 CCT"/>
    <s v="HC"/>
    <s v="992809"/>
    <s v="SECTEUR BLANC"/>
  </r>
  <r>
    <n v="305679"/>
    <n v="7022851"/>
    <x v="0"/>
    <s v="REGION GRAND OUEST"/>
    <x v="0"/>
    <s v="07022851"/>
    <s v="305679"/>
    <x v="0"/>
    <m/>
    <n v="2"/>
    <s v="Madame"/>
    <s v="SOPHIE"/>
    <s v="SOLENTE"/>
    <s v="445 CCA"/>
    <n v="45323"/>
    <m/>
    <s v="Faux"/>
    <n v="5"/>
    <s v="SALARIES COMMERCIAUX"/>
    <s v="440 CCT"/>
    <d v="2024-03-01T00:00:00"/>
    <s v="440"/>
    <s v="05"/>
    <s v="SALARIES COMMERCIAUX"/>
    <m/>
    <m/>
    <s v="196"/>
    <s v="Niveau 1"/>
    <m/>
    <s v="Niveau 1"/>
    <m/>
    <n v="32434"/>
    <n v="36"/>
    <n v="100"/>
    <s v="FRANCAISE"/>
    <n v="45170"/>
    <n v="1"/>
    <n v="45170"/>
    <s v="HC"/>
    <n v="44600"/>
    <s v="ST NAZAIRE"/>
    <s v="MATHIEU CHEMIN"/>
    <s v="071590"/>
    <s v="REGION GRAND OUEST"/>
    <s v="190433"/>
    <s v="JOHANN GUIHARD"/>
    <s v="100 IMD"/>
    <x v="13"/>
    <x v="13"/>
    <s v="191022"/>
    <s v="FLORENT FOURNIGAULT"/>
    <s v="200 IMP"/>
    <x v="15"/>
    <x v="15"/>
    <s v="305679"/>
    <s v="SOPHIE SOLENTE"/>
    <s v="440 CCT"/>
    <s v="HC"/>
    <s v="993558"/>
    <s v="SECTEUR BLANC"/>
  </r>
  <r>
    <n v="305205"/>
    <n v="7020516"/>
    <x v="0"/>
    <s v="POLE PILOTAGE DU RESEAU COMMERCIAL"/>
    <x v="0"/>
    <s v="07020516"/>
    <s v="305205"/>
    <x v="0"/>
    <m/>
    <n v="1"/>
    <s v="Monsieur"/>
    <s v="FIOSI"/>
    <s v="SOMAH"/>
    <m/>
    <m/>
    <m/>
    <m/>
    <m/>
    <m/>
    <s v="460 CC"/>
    <d v="2021-11-01T00:00:00"/>
    <s v="460"/>
    <s v="03"/>
    <s v="SALARIES COMMERCIAUX"/>
    <m/>
    <m/>
    <m/>
    <m/>
    <m/>
    <s v="Niveau 1"/>
    <m/>
    <n v="33339"/>
    <n v="33"/>
    <n v="100"/>
    <s v="FRANCAISE"/>
    <n v="44501"/>
    <n v="3"/>
    <n v="44501"/>
    <m/>
    <n v="44300"/>
    <s v="NANTES"/>
    <m/>
    <s v="700584"/>
    <s v="POLE PILOTAGE DU RESEAU COMMERCIAL"/>
    <m/>
    <m/>
    <m/>
    <x v="3"/>
    <x v="3"/>
    <m/>
    <m/>
    <m/>
    <x v="3"/>
    <x v="3"/>
    <m/>
    <m/>
    <m/>
    <s v="OF"/>
    <m/>
    <m/>
  </r>
  <r>
    <n v="305800"/>
    <n v="7023259"/>
    <x v="0"/>
    <s v="REGION CENTRE EST"/>
    <x v="0"/>
    <s v="07023259"/>
    <s v="305800"/>
    <x v="0"/>
    <m/>
    <n v="2"/>
    <s v="Madame"/>
    <s v="CHRISTELLE"/>
    <s v="SOMMER"/>
    <m/>
    <m/>
    <m/>
    <m/>
    <m/>
    <m/>
    <s v="440 CCT"/>
    <d v="2024-05-01T00:00:00"/>
    <s v="440"/>
    <s v="05"/>
    <s v="SALARIES COMMERCIAUX"/>
    <m/>
    <m/>
    <s v="324"/>
    <m/>
    <m/>
    <s v="Niveau 1"/>
    <m/>
    <n v="30686"/>
    <n v="40"/>
    <n v="100"/>
    <s v="FRANCAISE"/>
    <n v="45292"/>
    <n v="0"/>
    <n v="45292"/>
    <s v="HC"/>
    <n v="91390"/>
    <s v="MORSANG SUR ORGE"/>
    <s v="JEROME CARPANETTO"/>
    <s v="900582"/>
    <s v="REGION CENTRE EST"/>
    <s v="182240"/>
    <s v="FREDERIC MARTINELLI"/>
    <s v="100 IMD"/>
    <x v="2"/>
    <x v="2"/>
    <s v="188461"/>
    <s v="FRANCK BABISKI"/>
    <s v="200 IMP"/>
    <x v="20"/>
    <x v="20"/>
    <s v="305800"/>
    <s v="CHRISTELLE SOMMER"/>
    <s v="440 CCT"/>
    <s v="HC"/>
    <s v="990741"/>
    <s v="SECTEUR BLANC"/>
  </r>
  <r>
    <n v="302343"/>
    <n v="3101300"/>
    <x v="0"/>
    <s v="REGION CENTRE EST"/>
    <x v="0"/>
    <s v="03101300"/>
    <s v="302343"/>
    <x v="0"/>
    <m/>
    <n v="2"/>
    <s v="Madame"/>
    <s v="FLORE"/>
    <s v="SOPHYS"/>
    <m/>
    <m/>
    <m/>
    <m/>
    <m/>
    <m/>
    <s v="440 CCT"/>
    <d v="2015-01-01T00:00:00"/>
    <s v="440"/>
    <s v="05"/>
    <s v="SALARIES COMMERCIAUX"/>
    <m/>
    <m/>
    <s v="250"/>
    <m/>
    <m/>
    <s v="Niveau 1"/>
    <m/>
    <n v="32679"/>
    <n v="35"/>
    <n v="100"/>
    <s v="FRANCAISE"/>
    <n v="42005"/>
    <n v="9"/>
    <n v="42005"/>
    <s v="HC"/>
    <n v="8000"/>
    <s v="CHARLEVILLE MEZIERES"/>
    <s v="JEROME CARPANETTO"/>
    <s v="900582"/>
    <s v="REGION CENTRE EST"/>
    <s v="172115"/>
    <s v="GREGORY BACQUET"/>
    <s v="100 IMD"/>
    <x v="29"/>
    <x v="29"/>
    <s v="304764"/>
    <s v="EGLANTINE VEYRAT"/>
    <s v="200 IMP"/>
    <x v="97"/>
    <x v="97"/>
    <s v="302343"/>
    <s v="FLORE SOPHYS"/>
    <s v="440 CCT"/>
    <s v="HC"/>
    <s v="993401"/>
    <s v="SECTEUR BLANC"/>
  </r>
  <r>
    <n v="306301"/>
    <n v="7024168"/>
    <x v="0"/>
    <s v="REGION GRAND OUEST"/>
    <x v="0"/>
    <s v="07024168"/>
    <s v="306301"/>
    <x v="0"/>
    <m/>
    <n v="1"/>
    <s v="Monsieur"/>
    <s v="DAVID"/>
    <s v="SORIN"/>
    <m/>
    <m/>
    <m/>
    <m/>
    <m/>
    <m/>
    <s v="445 CCA"/>
    <d v="2024-09-01T00:00:00"/>
    <s v="445"/>
    <s v="05"/>
    <s v="SALARIES COMMERCIAUX"/>
    <m/>
    <m/>
    <s v="114"/>
    <m/>
    <m/>
    <s v="Niveau 1"/>
    <m/>
    <n v="26492"/>
    <n v="52"/>
    <n v="100"/>
    <s v="FRANCAISE"/>
    <n v="45536"/>
    <n v="0"/>
    <n v="45536"/>
    <s v="HC"/>
    <n v="49125"/>
    <s v="TIERCE"/>
    <s v="MATHIEU CHEMIN"/>
    <s v="071590"/>
    <s v="REGION GRAND OUEST"/>
    <s v="306176"/>
    <s v="BERENGERE CORVELLEC"/>
    <s v="100 IMD"/>
    <x v="31"/>
    <x v="31"/>
    <s v="305540"/>
    <s v="STEPHANE BARRE"/>
    <s v="200 IMP"/>
    <x v="51"/>
    <x v="51"/>
    <s v="306301"/>
    <s v="DAVID SORIN"/>
    <s v="445 CCA"/>
    <s v="HC"/>
    <s v="992174"/>
    <s v="SECTEUR BLANC"/>
  </r>
  <r>
    <n v="305227"/>
    <n v="7020550"/>
    <x v="0"/>
    <s v="REGION GRAND OUEST"/>
    <x v="0"/>
    <s v="07020550"/>
    <s v="305227"/>
    <x v="0"/>
    <m/>
    <n v="1"/>
    <s v="Monsieur"/>
    <s v="MAYEDI"/>
    <s v="SOUALHI"/>
    <m/>
    <m/>
    <m/>
    <m/>
    <m/>
    <m/>
    <s v="440 CCT"/>
    <d v="2022-07-01T00:00:00"/>
    <s v="440"/>
    <s v="05"/>
    <s v="SALARIES COMMERCIAUX"/>
    <m/>
    <m/>
    <s v="019"/>
    <m/>
    <m/>
    <s v="Niveau 1"/>
    <m/>
    <n v="34243"/>
    <n v="31"/>
    <n v="100"/>
    <s v="FRANCAISE"/>
    <n v="44562"/>
    <n v="2"/>
    <n v="44562"/>
    <s v="HC"/>
    <n v="44300"/>
    <s v="NANTES"/>
    <s v="MATHIEU CHEMIN"/>
    <s v="071590"/>
    <s v="REGION GRAND OUEST"/>
    <s v="190433"/>
    <s v="JOHANN GUIHARD"/>
    <s v="100 IMD"/>
    <x v="13"/>
    <x v="13"/>
    <s v="305589"/>
    <s v="BENJAMIN SINEAU"/>
    <s v="200 IMP"/>
    <x v="94"/>
    <x v="94"/>
    <s v="305227"/>
    <s v="MAYEDI SOUALHI"/>
    <s v="440 CCT"/>
    <s v="HC"/>
    <s v="096470"/>
    <s v="SECTEUR BLANC"/>
  </r>
  <r>
    <n v="178321"/>
    <n v="3000665"/>
    <x v="0"/>
    <s v="REGION ILE DE FRANCE NORD"/>
    <x v="0"/>
    <s v="03000665"/>
    <s v="178321"/>
    <x v="0"/>
    <m/>
    <n v="1"/>
    <s v="Monsieur"/>
    <s v="LAURENT"/>
    <s v="SOUBIELLE"/>
    <m/>
    <m/>
    <m/>
    <m/>
    <m/>
    <m/>
    <s v="440 CCT"/>
    <d v="1997-06-01T00:00:00"/>
    <s v="440"/>
    <s v="05"/>
    <s v="SALARIES COMMERCIAUX"/>
    <m/>
    <m/>
    <s v="427"/>
    <m/>
    <m/>
    <s v="Niveau 1"/>
    <m/>
    <n v="25518"/>
    <n v="55"/>
    <n v="100"/>
    <s v="FRANCAISE"/>
    <n v="35582"/>
    <n v="27"/>
    <n v="35582"/>
    <s v="HC"/>
    <n v="59253"/>
    <s v="LA GORGUE"/>
    <s v="CATHERINE BLANCKAERT"/>
    <s v="071030"/>
    <s v="REGION ILE DE FRANCE NORD"/>
    <s v="185551"/>
    <s v="BERNARD GERONIMI"/>
    <s v="100 IMD"/>
    <x v="17"/>
    <x v="17"/>
    <s v="305500"/>
    <s v="MARIE CHARLOTTE DELPIERRE"/>
    <s v="310 CMA"/>
    <x v="110"/>
    <x v="110"/>
    <s v="178321"/>
    <s v="LAURENT SOUBIELLE"/>
    <s v="440 CCT"/>
    <s v="HC"/>
    <s v="991054"/>
    <s v="SECTEUR BLANC"/>
  </r>
  <r>
    <n v="305465"/>
    <n v="7022096"/>
    <x v="0"/>
    <s v="REGION ILE DE FRANCE NORD"/>
    <x v="0"/>
    <s v="07022096"/>
    <s v="305465"/>
    <x v="0"/>
    <m/>
    <n v="1"/>
    <s v="Monsieur"/>
    <s v="YOANN"/>
    <s v="SOUFIR"/>
    <m/>
    <m/>
    <m/>
    <m/>
    <m/>
    <m/>
    <s v="441 CCTM"/>
    <d v="2024-04-01T00:00:00"/>
    <s v="441"/>
    <s v="05"/>
    <s v="SALARIES COMMERCIAUX"/>
    <s v="T"/>
    <m/>
    <s v="522"/>
    <m/>
    <m/>
    <s v="Niveau 1"/>
    <m/>
    <n v="32930"/>
    <n v="34"/>
    <n v="100"/>
    <s v="FRANCAISE"/>
    <n v="44927"/>
    <n v="1"/>
    <n v="44927"/>
    <s v="HC"/>
    <n v="95350"/>
    <s v="ST BRICE SOUS FORET"/>
    <s v="CATHERINE BLANCKAERT"/>
    <s v="071030"/>
    <s v="REGION ILE DE FRANCE NORD"/>
    <s v="193254"/>
    <s v="DAVID BOURE"/>
    <s v="100 IMD"/>
    <x v="28"/>
    <x v="28"/>
    <s v="175986"/>
    <s v="DAVID OLICARD"/>
    <s v="200 IMP"/>
    <x v="73"/>
    <x v="73"/>
    <s v="305465"/>
    <s v="YOANN SOUFIR"/>
    <s v="441 CCTM"/>
    <s v="HC"/>
    <s v="993454"/>
    <s v="SECTEUR BLANC"/>
  </r>
  <r>
    <n v="305198"/>
    <n v="7020459"/>
    <x v="0"/>
    <s v="REGION ILE DE FRANCE NORD"/>
    <x v="0"/>
    <s v="07020459"/>
    <s v="305198"/>
    <x v="0"/>
    <m/>
    <n v="1"/>
    <s v="Monsieur"/>
    <s v="DIAFARA"/>
    <s v="SOUKOUNA"/>
    <m/>
    <m/>
    <m/>
    <m/>
    <m/>
    <m/>
    <s v="440 CCT"/>
    <d v="2022-04-01T00:00:00"/>
    <s v="440"/>
    <s v="05"/>
    <s v="SALARIES COMMERCIAUX"/>
    <m/>
    <m/>
    <s v="382"/>
    <m/>
    <m/>
    <s v="Niveau 1"/>
    <m/>
    <n v="31343"/>
    <n v="39"/>
    <n v="100"/>
    <s v="FRANCAISE"/>
    <n v="44470"/>
    <n v="3"/>
    <n v="44470"/>
    <s v="HC"/>
    <n v="28300"/>
    <s v="BRICONVILLE"/>
    <s v="CATHERINE BLANCKAERT"/>
    <s v="071030"/>
    <s v="REGION ILE DE FRANCE NORD"/>
    <s v="303103"/>
    <s v="JEROME TEISSIER"/>
    <s v="100 IMD"/>
    <x v="19"/>
    <x v="19"/>
    <s v="304897"/>
    <s v="PRITIVE IRADJA"/>
    <s v="200 IMP"/>
    <x v="91"/>
    <x v="91"/>
    <s v="305198"/>
    <s v="DIAFARA SOUKOUNA"/>
    <s v="440 CCT"/>
    <s v="HC"/>
    <s v="990725"/>
    <s v="SECTEUR BLANC"/>
  </r>
  <r>
    <n v="305188"/>
    <n v="7000186"/>
    <x v="1"/>
    <s v="POLE PILOTAGE DU RESEAU COMMERCIAL"/>
    <x v="0"/>
    <s v="07000186"/>
    <s v="305188"/>
    <x v="0"/>
    <m/>
    <n v="2"/>
    <s v="Madame"/>
    <s v="NADIA"/>
    <s v="SOUPHRON"/>
    <m/>
    <m/>
    <m/>
    <m/>
    <m/>
    <m/>
    <s v="ASSISTANT COMMERCIAL NIVEAU 2"/>
    <d v="2021-09-20T00:00:00"/>
    <s v="855"/>
    <s v="03"/>
    <s v="CADRES"/>
    <m/>
    <m/>
    <m/>
    <m/>
    <m/>
    <n v="4"/>
    <m/>
    <n v="29375"/>
    <n v="44"/>
    <n v="100"/>
    <s v="FRANCAISE"/>
    <n v="37354"/>
    <n v="22"/>
    <n v="37354"/>
    <m/>
    <n v="33130"/>
    <s v="BEGLES"/>
    <m/>
    <s v="700584"/>
    <s v="POLE PILOTAGE DU RESEAU COMMERCIAL"/>
    <m/>
    <m/>
    <m/>
    <x v="41"/>
    <x v="40"/>
    <m/>
    <m/>
    <m/>
    <x v="3"/>
    <x v="3"/>
    <m/>
    <m/>
    <m/>
    <m/>
    <m/>
    <m/>
  </r>
  <r>
    <n v="304789"/>
    <n v="3102614"/>
    <x v="0"/>
    <s v="REGION CENTRE EST"/>
    <x v="0"/>
    <s v="03102614"/>
    <s v="304789"/>
    <x v="0"/>
    <m/>
    <n v="2"/>
    <s v="Madame"/>
    <s v="SNEZANA"/>
    <s v="SPIESER"/>
    <m/>
    <m/>
    <m/>
    <m/>
    <m/>
    <m/>
    <s v="440 CCT"/>
    <d v="2021-06-01T00:00:00"/>
    <s v="440"/>
    <s v="05"/>
    <s v="SALARIES COMMERCIAUX"/>
    <m/>
    <m/>
    <m/>
    <m/>
    <m/>
    <s v="Niveau 1"/>
    <m/>
    <n v="26577"/>
    <n v="52"/>
    <n v="100"/>
    <s v="FRANCAISE"/>
    <n v="44166"/>
    <n v="4"/>
    <n v="44166"/>
    <s v="HC"/>
    <n v="70160"/>
    <s v="BREUREY LES FAVERNEY"/>
    <s v="JEROME CARPANETTO"/>
    <s v="900582"/>
    <s v="REGION CENTRE EST"/>
    <s v="305941"/>
    <s v="SAMUEL TRAGEL"/>
    <s v="100 IMD"/>
    <x v="14"/>
    <x v="14"/>
    <s v="304004"/>
    <s v="LARA BALTAZAR"/>
    <s v="200 IMP"/>
    <x v="33"/>
    <x v="33"/>
    <s v="304789"/>
    <s v="SNEZANA SPIESER"/>
    <s v="440 CCT"/>
    <s v="HC"/>
    <s v="900483"/>
    <s v="SECTEUR BLANC"/>
  </r>
  <r>
    <n v="305588"/>
    <n v="7022500"/>
    <x v="0"/>
    <s v="REGION ILE DE FRANCE NORD"/>
    <x v="0"/>
    <s v="07022500"/>
    <s v="305588"/>
    <x v="0"/>
    <m/>
    <n v="1"/>
    <s v="Monsieur"/>
    <s v="LOIC"/>
    <s v="STALIN"/>
    <m/>
    <m/>
    <m/>
    <m/>
    <m/>
    <m/>
    <s v="440 CCT"/>
    <d v="2023-11-01T00:00:00"/>
    <s v="440"/>
    <s v="05"/>
    <s v="SALARIES COMMERCIAUX"/>
    <m/>
    <m/>
    <s v="056"/>
    <m/>
    <m/>
    <s v="Niveau 1"/>
    <m/>
    <n v="35445"/>
    <n v="27"/>
    <n v="100"/>
    <s v="FRANCAISE"/>
    <n v="45047"/>
    <n v="1"/>
    <n v="45047"/>
    <s v="HC"/>
    <n v="76460"/>
    <s v="ST VALERY EN CAUX"/>
    <s v="CATHERINE BLANCKAERT"/>
    <s v="071030"/>
    <s v="REGION ILE DE FRANCE NORD"/>
    <s v="193005"/>
    <s v="SEBASTIEN COTE"/>
    <s v="100 IMD"/>
    <x v="18"/>
    <x v="18"/>
    <s v="192471"/>
    <s v="FABRICE DUBUC"/>
    <s v="200 IMP"/>
    <x v="78"/>
    <x v="78"/>
    <s v="305588"/>
    <s v="LOIC STALIN"/>
    <s v="440 CCT"/>
    <s v="HC"/>
    <s v="096350"/>
    <s v="SECTEUR BLANC"/>
  </r>
  <r>
    <n v="306202"/>
    <n v="7024040"/>
    <x v="0"/>
    <s v="REGION GRAND SUD"/>
    <x v="0"/>
    <s v="07024040"/>
    <s v="306202"/>
    <x v="0"/>
    <m/>
    <n v="1"/>
    <s v="Monsieur"/>
    <s v="GAEL"/>
    <s v="STAUTH"/>
    <m/>
    <m/>
    <m/>
    <m/>
    <m/>
    <m/>
    <s v="445 CCA"/>
    <d v="2024-09-01T00:00:00"/>
    <s v="445"/>
    <s v="05"/>
    <s v="SALARIES COMMERCIAUX"/>
    <m/>
    <m/>
    <s v="574"/>
    <m/>
    <m/>
    <s v="Niveau 1"/>
    <m/>
    <n v="29636"/>
    <n v="43"/>
    <n v="100"/>
    <s v="FRANCAISE"/>
    <n v="45536"/>
    <n v="0"/>
    <n v="45536"/>
    <s v="HC"/>
    <n v="6130"/>
    <s v="GRASSE"/>
    <s v="FREDERIC MESTRE"/>
    <s v="071251"/>
    <s v="REGION GRAND SUD"/>
    <s v="182484"/>
    <s v="SYLVAIN KERLOC H"/>
    <s v="100 IMD"/>
    <x v="24"/>
    <x v="24"/>
    <s v="305386"/>
    <s v="JOHAN WALTER MARTIN"/>
    <s v="200 IMP"/>
    <x v="29"/>
    <x v="29"/>
    <s v="306202"/>
    <s v="GAEL STAUTH"/>
    <s v="445 CCA"/>
    <s v="HC"/>
    <s v="992189"/>
    <s v="SECTEUR BLANC"/>
  </r>
  <r>
    <n v="302575"/>
    <n v="3101426"/>
    <x v="0"/>
    <s v="REGION CENTRE EST"/>
    <x v="0"/>
    <s v="03101426"/>
    <s v="302575"/>
    <x v="0"/>
    <m/>
    <n v="1"/>
    <s v="Monsieur"/>
    <s v="LUDOVIC"/>
    <s v="STEPHANT"/>
    <m/>
    <m/>
    <m/>
    <m/>
    <m/>
    <m/>
    <s v="440 CCT"/>
    <d v="2015-06-01T00:00:00"/>
    <s v="440"/>
    <s v="05"/>
    <s v="SALARIES COMMERCIAUX"/>
    <m/>
    <m/>
    <s v="087"/>
    <m/>
    <m/>
    <s v="Niveau 1"/>
    <m/>
    <n v="27537"/>
    <n v="49"/>
    <n v="100"/>
    <s v="FRANCAISE"/>
    <n v="42156"/>
    <n v="9"/>
    <n v="42156"/>
    <s v="HC"/>
    <n v="54000"/>
    <s v="NANCY"/>
    <s v="JEROME CARPANETTO"/>
    <s v="900582"/>
    <s v="REGION CENTRE EST"/>
    <s v="179897"/>
    <s v="SYLVAIN GATHELIER"/>
    <s v="100 IMD"/>
    <x v="22"/>
    <x v="22"/>
    <s v="302742"/>
    <s v="ALEXIS HOEGY"/>
    <s v="200 IMP"/>
    <x v="27"/>
    <x v="27"/>
    <s v="302575"/>
    <s v="LUDOVIC STEPHANT"/>
    <s v="440 CCT"/>
    <s v="HC"/>
    <s v="099940"/>
    <s v="SECTEUR BLANC"/>
  </r>
  <r>
    <n v="193762"/>
    <n v="3003032"/>
    <x v="0"/>
    <s v="REGION ILE DE FRANCE NORD"/>
    <x v="0"/>
    <s v="03003032"/>
    <s v="193762"/>
    <x v="0"/>
    <m/>
    <n v="1"/>
    <s v="Monsieur"/>
    <s v="JEAN CHRISTOPHE"/>
    <s v="STRUZIK"/>
    <s v="443 CCT.S"/>
    <n v="40452"/>
    <m/>
    <s v="Faux"/>
    <n v="5"/>
    <s v="SALARIES COMMERCIAUX"/>
    <s v="370 CC.E"/>
    <d v="2010-11-01T00:00:00"/>
    <s v="370"/>
    <s v="05"/>
    <s v="SALARIES COMMERCIAUX"/>
    <m/>
    <m/>
    <s v="226"/>
    <s v="Niveau 2"/>
    <m/>
    <s v="Niveau 2"/>
    <m/>
    <n v="26258"/>
    <n v="53"/>
    <n v="100"/>
    <s v="FRANCAISE"/>
    <n v="40483"/>
    <n v="14"/>
    <n v="40483"/>
    <s v="HC"/>
    <n v="59830"/>
    <s v="BACHY"/>
    <s v="CATHERINE BLANCKAERT"/>
    <s v="071030"/>
    <s v="REGION ILE DE FRANCE NORD"/>
    <s v="305330"/>
    <s v="NICOLAS PHILIPPE"/>
    <s v="100 IMD"/>
    <x v="8"/>
    <x v="8"/>
    <s v="301593"/>
    <s v="SEBASTIEN VANUXEM"/>
    <s v="200 IMP"/>
    <x v="8"/>
    <x v="8"/>
    <s v="193762"/>
    <s v="JEAN CHRISTOPHE STRUZIK"/>
    <s v="370 CC.E"/>
    <s v="HC"/>
    <s v="991465"/>
    <s v="SECTEUR BLANC"/>
  </r>
  <r>
    <n v="70001"/>
    <n v="50100000"/>
    <x v="0"/>
    <s v="SUPPORT COMMERCIAL"/>
    <x v="0"/>
    <s v="50100000"/>
    <s v="070001"/>
    <x v="1"/>
    <s v="F"/>
    <m/>
    <m/>
    <m/>
    <s v="SUPPORT COMMERCIAL"/>
    <m/>
    <m/>
    <m/>
    <m/>
    <m/>
    <m/>
    <m/>
    <d v="2024-07-01T00:00:00"/>
    <m/>
    <s v="02"/>
    <m/>
    <m/>
    <m/>
    <m/>
    <m/>
    <m/>
    <m/>
    <m/>
    <m/>
    <m/>
    <m/>
    <m/>
    <m/>
    <m/>
    <m/>
    <m/>
    <m/>
    <m/>
    <m/>
    <s v="070001"/>
    <s v="SUPPORT COMMERCIAL"/>
    <m/>
    <m/>
    <m/>
    <x v="33"/>
    <x v="33"/>
    <m/>
    <m/>
    <m/>
    <x v="3"/>
    <x v="3"/>
    <m/>
    <m/>
    <m/>
    <m/>
    <m/>
    <m/>
  </r>
  <r>
    <n v="175997"/>
    <n v="3000600"/>
    <x v="0"/>
    <s v="REGION GRAND SUD"/>
    <x v="0"/>
    <s v="03000600"/>
    <s v="175997"/>
    <x v="0"/>
    <m/>
    <n v="1"/>
    <s v="Monsieur"/>
    <s v="PHILIPPE"/>
    <s v="SUSINI"/>
    <s v="381 CCEIM.S"/>
    <n v="35309"/>
    <m/>
    <s v="Faux"/>
    <n v="5"/>
    <s v="SALARIES COMMERCIAUX"/>
    <s v="371 CCM.E"/>
    <d v="1996-10-01T00:00:00"/>
    <s v="371"/>
    <s v="05"/>
    <s v="SALARIES COMMERCIAUX"/>
    <s v="T"/>
    <m/>
    <s v="038"/>
    <s v="Niveau 2"/>
    <m/>
    <s v="Niveau 2"/>
    <m/>
    <n v="25486"/>
    <n v="55"/>
    <n v="100"/>
    <s v="FRANCAISE"/>
    <n v="35339"/>
    <n v="28"/>
    <n v="35339"/>
    <s v="HC"/>
    <n v="30131"/>
    <s v="PUJAUT"/>
    <s v="FREDERIC MESTRE"/>
    <s v="071251"/>
    <s v="REGION GRAND SUD"/>
    <s v="304665"/>
    <s v="FABRIZIA LEGGER"/>
    <s v="100 IMD"/>
    <x v="4"/>
    <x v="4"/>
    <s v="305062"/>
    <s v="MARIE DELRANC"/>
    <s v="200 IMP"/>
    <x v="38"/>
    <x v="38"/>
    <s v="175997"/>
    <s v="PHILIPPE SUSINI"/>
    <s v="371 CCM.E"/>
    <s v="HC"/>
    <s v="098452"/>
    <s v="SECTEUR BLANC"/>
  </r>
  <r>
    <n v="305715"/>
    <n v="7023029"/>
    <x v="0"/>
    <s v="REGION GRAND OUEST"/>
    <x v="0"/>
    <s v="07023029"/>
    <s v="305715"/>
    <x v="0"/>
    <m/>
    <n v="1"/>
    <s v="Monsieur"/>
    <s v="RAVOUTH"/>
    <s v="SVAY"/>
    <m/>
    <m/>
    <m/>
    <m/>
    <m/>
    <m/>
    <s v="440 CCT"/>
    <d v="2024-02-01T00:00:00"/>
    <s v="440"/>
    <s v="05"/>
    <s v="SALARIES COMMERCIAUX"/>
    <m/>
    <m/>
    <s v="663"/>
    <m/>
    <m/>
    <s v="Niveau 1"/>
    <m/>
    <n v="33288"/>
    <n v="33"/>
    <n v="100"/>
    <s v="FRANCAISE"/>
    <n v="45200"/>
    <n v="1"/>
    <n v="45200"/>
    <s v="HC"/>
    <n v="37320"/>
    <s v="TRUYES"/>
    <s v="MATHIEU CHEMIN"/>
    <s v="071590"/>
    <s v="REGION GRAND OUEST"/>
    <s v="305493"/>
    <s v="AURELIE DEVILLIER"/>
    <s v="100 IMD"/>
    <x v="38"/>
    <x v="38"/>
    <s v="305410"/>
    <s v="MANON GIGER"/>
    <s v="200 IMP"/>
    <x v="123"/>
    <x v="121"/>
    <s v="305715"/>
    <s v="RAVOUTH SVAY"/>
    <s v="440 CCT"/>
    <s v="HC"/>
    <s v="096625"/>
    <s v="SECTEUR BLANC"/>
  </r>
  <r>
    <n v="180924"/>
    <n v="3000734"/>
    <x v="0"/>
    <s v="REGION GRAND SUD"/>
    <x v="0"/>
    <s v="03000734"/>
    <s v="180924"/>
    <x v="0"/>
    <m/>
    <n v="2"/>
    <s v="Madame"/>
    <s v="DOMINIQUE"/>
    <s v="TABARIE"/>
    <s v="440 CCT"/>
    <n v="35977"/>
    <m/>
    <s v="Faux"/>
    <n v="5"/>
    <s v="SALARIES COMMERCIAUX"/>
    <s v="390 CCEI"/>
    <d v="1998-08-01T00:00:00"/>
    <s v="390"/>
    <s v="05"/>
    <s v="SALARIES COMMERCIAUX"/>
    <m/>
    <m/>
    <m/>
    <s v="Niveau 2"/>
    <m/>
    <s v="Niveau 2"/>
    <m/>
    <n v="21776"/>
    <n v="65"/>
    <n v="100"/>
    <s v="FRANCAISE"/>
    <n v="36008"/>
    <n v="26"/>
    <n v="36008"/>
    <s v="HC"/>
    <n v="66380"/>
    <s v="PIA"/>
    <s v="FREDERIC MESTRE"/>
    <s v="071251"/>
    <s v="REGION GRAND SUD"/>
    <s v="163397"/>
    <s v="FRANCK ZENOU"/>
    <s v="100 IMD"/>
    <x v="0"/>
    <x v="0"/>
    <s v="188587"/>
    <s v="PATRICE VILA"/>
    <s v="200 IMP"/>
    <x v="57"/>
    <x v="57"/>
    <s v="180924"/>
    <s v="DOMINIQUE TABARIE"/>
    <s v="390 CCEI"/>
    <s v="HC"/>
    <s v="900127"/>
    <s v="SECTEUR BLANC"/>
  </r>
  <r>
    <n v="188185"/>
    <n v="3001092"/>
    <x v="0"/>
    <s v="REGION ILE DE FRANCE NORD"/>
    <x v="0"/>
    <s v="03001092"/>
    <s v="188185"/>
    <x v="0"/>
    <m/>
    <n v="1"/>
    <s v="Monsieur"/>
    <s v="MALEK"/>
    <s v="TALBI"/>
    <m/>
    <m/>
    <m/>
    <m/>
    <m/>
    <m/>
    <s v="440 CCT"/>
    <d v="2003-09-01T00:00:00"/>
    <s v="440"/>
    <s v="05"/>
    <s v="SALARIES COMMERCIAUX"/>
    <m/>
    <m/>
    <s v="396"/>
    <m/>
    <m/>
    <s v="Niveau 1"/>
    <m/>
    <n v="23092"/>
    <n v="61"/>
    <n v="352"/>
    <s v="ALGERIENNE"/>
    <n v="37865"/>
    <n v="21"/>
    <n v="37865"/>
    <s v="HC"/>
    <n v="94440"/>
    <s v="VILLECRESNES"/>
    <s v="CATHERINE BLANCKAERT"/>
    <s v="071030"/>
    <s v="REGION ILE DE FRANCE NORD"/>
    <s v="302041"/>
    <s v="DAPHNEE JULLION"/>
    <s v="100 IMD"/>
    <x v="1"/>
    <x v="1"/>
    <s v="303397"/>
    <s v="BRICE DENEUX"/>
    <s v="200 IMP"/>
    <x v="74"/>
    <x v="74"/>
    <s v="188185"/>
    <s v="MALEK TALBI"/>
    <s v="440 CCT"/>
    <s v="HC"/>
    <s v="993422"/>
    <s v="SECTEUR BLANC"/>
  </r>
  <r>
    <n v="306276"/>
    <n v="7024155"/>
    <x v="0"/>
    <s v="REGION ILE DE FRANCE NORD"/>
    <x v="0"/>
    <s v="07024155"/>
    <s v="306276"/>
    <x v="0"/>
    <m/>
    <n v="2"/>
    <s v="Madame"/>
    <s v="MATHILDE"/>
    <s v="TALON"/>
    <m/>
    <m/>
    <m/>
    <m/>
    <m/>
    <m/>
    <s v="445 CCA"/>
    <d v="2024-09-01T00:00:00"/>
    <s v="445"/>
    <s v="05"/>
    <s v="SALARIES COMMERCIAUX"/>
    <m/>
    <m/>
    <s v="642"/>
    <m/>
    <m/>
    <s v="Niveau 1"/>
    <m/>
    <n v="34892"/>
    <n v="29"/>
    <n v="100"/>
    <s v="FRANCAISE"/>
    <n v="45536"/>
    <n v="0"/>
    <n v="45536"/>
    <s v="HC"/>
    <n v="62720"/>
    <s v="RINXENT"/>
    <s v="CATHERINE BLANCKAERT"/>
    <s v="071030"/>
    <s v="REGION ILE DE FRANCE NORD"/>
    <s v="185551"/>
    <s v="BERNARD GERONIMI"/>
    <s v="100 IMD"/>
    <x v="17"/>
    <x v="17"/>
    <s v="156632"/>
    <s v="CHRISTIAN TALON"/>
    <s v="200 IMP"/>
    <x v="45"/>
    <x v="45"/>
    <s v="306276"/>
    <s v="MATHILDE TALON"/>
    <s v="445 CCA"/>
    <s v="HC"/>
    <s v="096168"/>
    <s v="SECTEUR BLANC"/>
  </r>
  <r>
    <n v="179611"/>
    <n v="3000699"/>
    <x v="0"/>
    <s v="REGION CENTRE EST"/>
    <x v="0"/>
    <s v="03000699"/>
    <s v="179611"/>
    <x v="0"/>
    <m/>
    <n v="1"/>
    <s v="Monsieur"/>
    <s v="JEAN-PHILIPPE"/>
    <s v="TALON"/>
    <m/>
    <m/>
    <m/>
    <m/>
    <m/>
    <m/>
    <s v="370 CC.E"/>
    <d v="1997-11-01T00:00:00"/>
    <s v="370"/>
    <s v="05"/>
    <s v="SALARIES COMMERCIAUX"/>
    <m/>
    <m/>
    <s v="316"/>
    <m/>
    <m/>
    <s v="Niveau 2"/>
    <m/>
    <n v="22657"/>
    <n v="62"/>
    <n v="100"/>
    <s v="FRANCAISE"/>
    <n v="35735"/>
    <n v="27"/>
    <n v="35735"/>
    <s v="HC"/>
    <n v="58660"/>
    <s v="COULANGES LES NEVERS"/>
    <s v="JEROME CARPANETTO"/>
    <s v="900582"/>
    <s v="REGION CENTRE EST"/>
    <m/>
    <m/>
    <m/>
    <x v="7"/>
    <x v="7"/>
    <s v="305060"/>
    <s v="ALEXIS RODRIGUES"/>
    <s v="200 IMP"/>
    <x v="109"/>
    <x v="109"/>
    <s v="179611"/>
    <s v="JEAN-PHILIPPE TALON"/>
    <s v="370 CC.E"/>
    <s v="HC"/>
    <s v="098094"/>
    <s v="SECTEUR BLANC"/>
  </r>
  <r>
    <n v="156632"/>
    <n v="3000025"/>
    <x v="2"/>
    <s v="REGION ILE DE FRANCE NORD"/>
    <x v="0"/>
    <s v="03000025"/>
    <s v="156632"/>
    <x v="0"/>
    <m/>
    <n v="1"/>
    <s v="Monsieur"/>
    <s v="CHRISTIAN"/>
    <s v="TALON"/>
    <m/>
    <m/>
    <m/>
    <m/>
    <m/>
    <m/>
    <s v="200 IMP"/>
    <d v="1998-06-01T00:00:00"/>
    <s v="200"/>
    <s v="04"/>
    <s v="INSPECTEURS RSG"/>
    <m/>
    <m/>
    <m/>
    <m/>
    <m/>
    <n v="6"/>
    <m/>
    <n v="23289"/>
    <n v="61"/>
    <n v="100"/>
    <s v="FRANCAISE"/>
    <n v="31747"/>
    <n v="38"/>
    <n v="31747"/>
    <m/>
    <n v="62250"/>
    <s v="AUDEMBERT"/>
    <s v="CATHERINE BLANCKAERT"/>
    <s v="071030"/>
    <s v="REGION ILE DE FRANCE NORD"/>
    <s v="185551"/>
    <s v="BERNARD GERONIMI"/>
    <s v="100 IMD"/>
    <x v="17"/>
    <x v="17"/>
    <s v="156632"/>
    <s v="CHRISTIAN TALON"/>
    <s v="200 IMP"/>
    <x v="45"/>
    <x v="45"/>
    <m/>
    <m/>
    <m/>
    <s v="HP"/>
    <m/>
    <m/>
  </r>
  <r>
    <n v="161125"/>
    <n v="3000334"/>
    <x v="0"/>
    <s v="REGION GRAND SUD"/>
    <x v="0"/>
    <s v="03000334"/>
    <s v="161125"/>
    <x v="0"/>
    <m/>
    <n v="1"/>
    <s v="Monsieur"/>
    <s v="DOMENICO"/>
    <s v="TARRICONE"/>
    <m/>
    <m/>
    <m/>
    <m/>
    <m/>
    <m/>
    <s v="386 IE"/>
    <d v="1990-10-01T00:00:00"/>
    <s v="386"/>
    <s v="05"/>
    <s v="INSPECTEURS RSG"/>
    <s v="T"/>
    <m/>
    <s v="337"/>
    <m/>
    <m/>
    <n v="6"/>
    <m/>
    <n v="24683"/>
    <n v="57"/>
    <n v="100"/>
    <s v="FRANCAISE"/>
    <n v="32478"/>
    <n v="34"/>
    <n v="33147"/>
    <s v="HC"/>
    <n v="42340"/>
    <s v="VEAUCHE"/>
    <s v="FREDERIC MESTRE"/>
    <s v="071251"/>
    <s v="REGION GRAND SUD"/>
    <s v="193087"/>
    <s v="NICOLAS LEVEQUE"/>
    <s v="100 IMD"/>
    <x v="16"/>
    <x v="16"/>
    <s v="300625"/>
    <s v="JOHANN CLEMENT"/>
    <s v="200 IMP"/>
    <x v="111"/>
    <x v="111"/>
    <s v="161125"/>
    <s v="DOMENICO TARRICONE"/>
    <s v="386 IE"/>
    <s v="HC"/>
    <s v="098828"/>
    <s v="SECTEUR BLANC"/>
  </r>
  <r>
    <n v="155992"/>
    <n v="3000290"/>
    <x v="0"/>
    <s v="POLE PILOTAGE DU RESEAU COMMERCIAL"/>
    <x v="0"/>
    <s v="03000290"/>
    <s v="155992"/>
    <x v="0"/>
    <m/>
    <n v="1"/>
    <s v="Monsieur"/>
    <s v="PAOLO"/>
    <s v="TARRICONE"/>
    <s v="100 IMD"/>
    <n v="31594"/>
    <m/>
    <s v="Faux"/>
    <n v="3"/>
    <s v="INSPECTEURS RSG"/>
    <s v="104 IDD"/>
    <d v="1986-08-01T00:00:00"/>
    <s v="104"/>
    <s v="03"/>
    <s v="INSPECTEURS RSG"/>
    <m/>
    <m/>
    <m/>
    <n v="6"/>
    <m/>
    <n v="6"/>
    <m/>
    <n v="23135"/>
    <n v="61"/>
    <n v="100"/>
    <s v="FRANCAISE"/>
    <n v="31625"/>
    <n v="38"/>
    <n v="31625"/>
    <m/>
    <n v="42290"/>
    <s v="SORBIERS"/>
    <m/>
    <s v="700584"/>
    <s v="POLE PILOTAGE DU RESEAU COMMERCIAL"/>
    <m/>
    <m/>
    <m/>
    <x v="41"/>
    <x v="40"/>
    <m/>
    <m/>
    <m/>
    <x v="3"/>
    <x v="3"/>
    <m/>
    <m/>
    <m/>
    <s v="AR"/>
    <m/>
    <m/>
  </r>
  <r>
    <n v="304551"/>
    <n v="3102459"/>
    <x v="0"/>
    <s v="REGION ILE DE FRANCE NORD"/>
    <x v="0"/>
    <s v="03102459"/>
    <s v="304551"/>
    <x v="0"/>
    <m/>
    <n v="1"/>
    <s v="Monsieur"/>
    <s v="BENJAMIN"/>
    <s v="TAUZIN"/>
    <s v="445 CCA"/>
    <n v="44866"/>
    <m/>
    <s v="Faux"/>
    <n v="5"/>
    <s v="SALARIES COMMERCIAUX"/>
    <s v="441 CCTM"/>
    <d v="2022-12-01T00:00:00"/>
    <s v="441"/>
    <s v="05"/>
    <s v="SALARIES COMMERCIAUX"/>
    <s v="T"/>
    <m/>
    <s v="329"/>
    <s v="Niveau 1"/>
    <m/>
    <s v="Niveau 1"/>
    <m/>
    <n v="29760"/>
    <n v="43"/>
    <n v="100"/>
    <s v="FRANCAISE"/>
    <n v="43891"/>
    <n v="4"/>
    <n v="43891"/>
    <s v="HC"/>
    <n v="78540"/>
    <s v="VERNOUILLET"/>
    <s v="CATHERINE BLANCKAERT"/>
    <s v="071030"/>
    <s v="REGION ILE DE FRANCE NORD"/>
    <s v="302041"/>
    <s v="DAPHNEE JULLION"/>
    <s v="100 IMD"/>
    <x v="1"/>
    <x v="1"/>
    <s v="305210"/>
    <s v="GUILLAUME DELPORTE"/>
    <s v="200 IMP"/>
    <x v="1"/>
    <x v="1"/>
    <s v="304551"/>
    <s v="BENJAMIN TAUZIN"/>
    <s v="441 CCTM"/>
    <s v="HC"/>
    <s v="993526"/>
    <s v="SECTEUR BLANC"/>
  </r>
  <r>
    <n v="302914"/>
    <n v="3101616"/>
    <x v="0"/>
    <s v="REGION ILE DE FRANCE NORD"/>
    <x v="0"/>
    <s v="03101616"/>
    <s v="302914"/>
    <x v="0"/>
    <m/>
    <n v="1"/>
    <s v="Monsieur"/>
    <s v="GIUSEPPE"/>
    <s v="TEDESCO"/>
    <s v="445 CCA"/>
    <n v="42401"/>
    <m/>
    <s v="Faux"/>
    <n v="5"/>
    <s v="SALARIES COMMERCIAUX"/>
    <s v="440 CCT"/>
    <d v="2016-03-01T00:00:00"/>
    <s v="440"/>
    <s v="05"/>
    <s v="SALARIES COMMERCIAUX"/>
    <m/>
    <m/>
    <s v="585"/>
    <s v="Niveau 1"/>
    <m/>
    <s v="Niveau 1"/>
    <m/>
    <n v="23428"/>
    <n v="60"/>
    <n v="100"/>
    <s v="FRANCAISE"/>
    <n v="42430"/>
    <n v="8"/>
    <n v="42430"/>
    <s v="HC"/>
    <n v="62970"/>
    <s v="COURCELLES LES LENS"/>
    <s v="CATHERINE BLANCKAERT"/>
    <s v="071030"/>
    <s v="REGION ILE DE FRANCE NORD"/>
    <s v="305330"/>
    <s v="NICOLAS PHILIPPE"/>
    <s v="100 IMD"/>
    <x v="8"/>
    <x v="8"/>
    <s v="305490"/>
    <s v="JOHANN CARLIER"/>
    <s v="200 IMP"/>
    <x v="106"/>
    <x v="106"/>
    <s v="302914"/>
    <s v="GIUSEPPE TEDESCO"/>
    <s v="440 CCT"/>
    <s v="HC"/>
    <s v="097849"/>
    <s v="SECTEUR BLANC"/>
  </r>
  <r>
    <n v="303103"/>
    <n v="3101698"/>
    <x v="3"/>
    <s v="REGION ILE DE FRANCE NORD"/>
    <x v="0"/>
    <s v="03101698"/>
    <s v="303103"/>
    <x v="0"/>
    <m/>
    <n v="1"/>
    <s v="Monsieur"/>
    <s v="JEROME"/>
    <s v="TEISSIER"/>
    <s v="200 IMP"/>
    <n v="42583"/>
    <m/>
    <s v="Faux"/>
    <n v="3"/>
    <s v="INSPECTEURS RSG"/>
    <s v="100 IMD"/>
    <d v="2016-09-01T00:00:00"/>
    <s v="100"/>
    <s v="03"/>
    <s v="INSPECTEURS RSG"/>
    <m/>
    <m/>
    <m/>
    <n v="6"/>
    <m/>
    <n v="6"/>
    <m/>
    <n v="25939"/>
    <n v="53"/>
    <n v="100"/>
    <s v="FRANCAISE"/>
    <n v="42614"/>
    <n v="8"/>
    <n v="42614"/>
    <m/>
    <n v="78150"/>
    <s v="LE CHESNAY"/>
    <s v="CATHERINE BLANCKAERT"/>
    <s v="071030"/>
    <s v="REGION ILE DE FRANCE NORD"/>
    <s v="303103"/>
    <s v="JEROME TEISSIER"/>
    <s v="100 IMD"/>
    <x v="19"/>
    <x v="19"/>
    <m/>
    <m/>
    <m/>
    <x v="3"/>
    <x v="3"/>
    <m/>
    <m/>
    <m/>
    <s v="D7"/>
    <m/>
    <m/>
  </r>
  <r>
    <n v="306081"/>
    <n v="7023816"/>
    <x v="0"/>
    <s v="REGION ILE DE FRANCE NORD"/>
    <x v="0"/>
    <s v="07023816"/>
    <s v="306081"/>
    <x v="0"/>
    <m/>
    <n v="2"/>
    <s v="Madame"/>
    <s v="SANDRINE"/>
    <s v="TEIXEIRA"/>
    <m/>
    <m/>
    <m/>
    <m/>
    <m/>
    <m/>
    <s v="440 CCT"/>
    <d v="2024-10-01T00:00:00"/>
    <s v="440"/>
    <s v="05"/>
    <s v="SALARIES COMMERCIAUX"/>
    <m/>
    <m/>
    <s v="524"/>
    <m/>
    <m/>
    <s v="Niveau 1"/>
    <m/>
    <n v="31355"/>
    <n v="39"/>
    <n v="100"/>
    <s v="FRANCAISE"/>
    <n v="45444"/>
    <n v="0"/>
    <n v="45444"/>
    <s v="HC"/>
    <n v="95520"/>
    <s v="OSNY"/>
    <s v="CATHERINE BLANCKAERT"/>
    <s v="071030"/>
    <s v="REGION ILE DE FRANCE NORD"/>
    <s v="193254"/>
    <s v="DAVID BOURE"/>
    <s v="100 IMD"/>
    <x v="28"/>
    <x v="28"/>
    <s v="175986"/>
    <s v="DAVID OLICARD"/>
    <s v="200 IMP"/>
    <x v="73"/>
    <x v="73"/>
    <s v="306081"/>
    <s v="SANDRINE TEIXEIRA"/>
    <s v="440 CCT"/>
    <s v="HC"/>
    <s v="993456"/>
    <s v="SECTEUR BLANC"/>
  </r>
  <r>
    <n v="301602"/>
    <n v="3100893"/>
    <x v="0"/>
    <s v="REGION ILE DE FRANCE NORD"/>
    <x v="0"/>
    <s v="03100893"/>
    <s v="301602"/>
    <x v="0"/>
    <m/>
    <n v="1"/>
    <s v="Monsieur"/>
    <s v="VINCENT"/>
    <s v="TENEUR"/>
    <m/>
    <m/>
    <m/>
    <m/>
    <m/>
    <m/>
    <s v="440 CCT"/>
    <d v="2013-10-01T00:00:00"/>
    <s v="440"/>
    <s v="05"/>
    <s v="SALARIES COMMERCIAUX"/>
    <m/>
    <m/>
    <s v="221"/>
    <m/>
    <m/>
    <s v="Niveau 1"/>
    <m/>
    <n v="25800"/>
    <n v="54"/>
    <n v="100"/>
    <s v="FRANCAISE"/>
    <n v="41548"/>
    <n v="11"/>
    <n v="41548"/>
    <s v="HC"/>
    <n v="59113"/>
    <s v="SECLIN"/>
    <s v="CATHERINE BLANCKAERT"/>
    <s v="071030"/>
    <s v="REGION ILE DE FRANCE NORD"/>
    <s v="185551"/>
    <s v="BERNARD GERONIMI"/>
    <s v="100 IMD"/>
    <x v="17"/>
    <x v="17"/>
    <s v="305500"/>
    <s v="MARIE CHARLOTTE DELPIERRE"/>
    <s v="310 CMA"/>
    <x v="110"/>
    <x v="110"/>
    <s v="301602"/>
    <s v="VINCENT TENEUR"/>
    <s v="440 CCT"/>
    <s v="HC"/>
    <s v="099792"/>
    <s v="SECTEUR BLANC"/>
  </r>
  <r>
    <n v="305781"/>
    <n v="7023210"/>
    <x v="0"/>
    <s v="REGION GRAND SUD"/>
    <x v="0"/>
    <s v="07023210"/>
    <s v="305781"/>
    <x v="0"/>
    <m/>
    <n v="2"/>
    <s v="Madame"/>
    <s v="AIMY"/>
    <s v="TERRASSE"/>
    <m/>
    <m/>
    <m/>
    <m/>
    <m/>
    <m/>
    <s v="440 CCT"/>
    <d v="2024-04-01T00:00:00"/>
    <s v="440"/>
    <s v="05"/>
    <s v="SALARIES COMMERCIAUX"/>
    <m/>
    <m/>
    <s v="193"/>
    <m/>
    <m/>
    <s v="Niveau 1"/>
    <m/>
    <n v="33864"/>
    <n v="32"/>
    <n v="100"/>
    <s v="FRANCAISE"/>
    <n v="45261"/>
    <n v="1"/>
    <n v="45261"/>
    <s v="HC"/>
    <n v="26300"/>
    <s v="CHATEAUNEUF SUR ISERE"/>
    <s v="FREDERIC MESTRE"/>
    <s v="071251"/>
    <s v="REGION GRAND SUD"/>
    <s v="304665"/>
    <s v="FABRIZIA LEGGER"/>
    <s v="100 IMD"/>
    <x v="4"/>
    <x v="4"/>
    <s v="303814"/>
    <s v="GAETAN BIDET"/>
    <s v="200 IMP"/>
    <x v="21"/>
    <x v="21"/>
    <s v="305781"/>
    <s v="AIMY TERRASSE"/>
    <s v="440 CCT"/>
    <s v="HC"/>
    <s v="993704"/>
    <s v="SECTEUR BLANC"/>
  </r>
  <r>
    <n v="184725"/>
    <n v="3000877"/>
    <x v="0"/>
    <s v="REGION GRAND SUD"/>
    <x v="0"/>
    <s v="03000877"/>
    <s v="184725"/>
    <x v="0"/>
    <m/>
    <n v="2"/>
    <s v="Madame"/>
    <s v="DORIANE"/>
    <s v="TESSIER"/>
    <m/>
    <m/>
    <m/>
    <m/>
    <m/>
    <m/>
    <s v="440 CCT"/>
    <d v="2000-10-01T00:00:00"/>
    <s v="440"/>
    <s v="05"/>
    <s v="SALARIES COMMERCIAUX"/>
    <m/>
    <m/>
    <s v="072"/>
    <m/>
    <m/>
    <s v="Niveau 1"/>
    <m/>
    <n v="22035"/>
    <n v="64"/>
    <n v="100"/>
    <s v="FRANCAISE"/>
    <n v="36800"/>
    <n v="24"/>
    <n v="36800"/>
    <s v="HC"/>
    <n v="66690"/>
    <s v="SOREDE"/>
    <s v="FREDERIC MESTRE"/>
    <s v="071251"/>
    <s v="REGION GRAND SUD"/>
    <s v="163397"/>
    <s v="FRANCK ZENOU"/>
    <s v="100 IMD"/>
    <x v="0"/>
    <x v="0"/>
    <s v="188587"/>
    <s v="PATRICE VILA"/>
    <s v="200 IMP"/>
    <x v="57"/>
    <x v="57"/>
    <s v="184725"/>
    <s v="DORIANE TESSIER"/>
    <s v="440 CCT"/>
    <s v="HC"/>
    <s v="990245"/>
    <s v="SECTEUR BLANC"/>
  </r>
  <r>
    <n v="306184"/>
    <n v="7024028"/>
    <x v="0"/>
    <s v="REGION GRAND SUD"/>
    <x v="0"/>
    <s v="07024028"/>
    <s v="306184"/>
    <x v="0"/>
    <m/>
    <n v="1"/>
    <s v="Monsieur"/>
    <s v="AURELIEN"/>
    <s v="THEILLAC"/>
    <m/>
    <m/>
    <m/>
    <m/>
    <m/>
    <m/>
    <s v="445 CCA"/>
    <d v="2024-09-01T00:00:00"/>
    <s v="445"/>
    <s v="05"/>
    <s v="SALARIES COMMERCIAUX"/>
    <m/>
    <m/>
    <s v="394"/>
    <m/>
    <m/>
    <s v="Niveau 1"/>
    <m/>
    <n v="33707"/>
    <n v="32"/>
    <n v="100"/>
    <s v="FRANCAISE"/>
    <n v="45536"/>
    <n v="0"/>
    <n v="45536"/>
    <s v="HC"/>
    <n v="42210"/>
    <s v="CRAINTILLEUX"/>
    <s v="FREDERIC MESTRE"/>
    <s v="071251"/>
    <s v="REGION GRAND SUD"/>
    <s v="193087"/>
    <s v="NICOLAS LEVEQUE"/>
    <s v="100 IMD"/>
    <x v="16"/>
    <x v="16"/>
    <s v="305409"/>
    <s v="SAMIA CONDELLO"/>
    <s v="200 IMP"/>
    <x v="101"/>
    <x v="101"/>
    <s v="306184"/>
    <s v="AURELIEN THEILLAC"/>
    <s v="445 CCA"/>
    <s v="HC"/>
    <s v="991566"/>
    <s v="SECTEUR BLANC"/>
  </r>
  <r>
    <n v="173338"/>
    <n v="3000528"/>
    <x v="0"/>
    <s v="REGION ILE DE FRANCE NORD"/>
    <x v="0"/>
    <s v="03000528"/>
    <s v="173338"/>
    <x v="0"/>
    <m/>
    <n v="1"/>
    <s v="Monsieur"/>
    <s v="BERTRAND"/>
    <s v="THEISEN"/>
    <m/>
    <m/>
    <m/>
    <m/>
    <m/>
    <m/>
    <s v="386 IE"/>
    <d v="1994-10-01T00:00:00"/>
    <s v="386"/>
    <s v="05"/>
    <s v="INSPECTEURS RSG"/>
    <s v="T"/>
    <m/>
    <s v="201"/>
    <m/>
    <m/>
    <n v="6"/>
    <m/>
    <n v="26646"/>
    <n v="51"/>
    <n v="100"/>
    <s v="FRANCAISE"/>
    <n v="34608"/>
    <n v="30"/>
    <n v="34608"/>
    <s v="HC"/>
    <n v="59117"/>
    <s v="WERVICQ SUD"/>
    <s v="CATHERINE BLANCKAERT"/>
    <s v="071030"/>
    <s v="REGION ILE DE FRANCE NORD"/>
    <s v="185551"/>
    <s v="BERNARD GERONIMI"/>
    <s v="100 IMD"/>
    <x v="17"/>
    <x v="17"/>
    <s v="302925"/>
    <s v="ALEXANDRE DELEMOTTE"/>
    <s v="200 IMP"/>
    <x v="82"/>
    <x v="82"/>
    <s v="173338"/>
    <s v="BERTRAND THEISEN"/>
    <s v="386 IE"/>
    <s v="HC"/>
    <s v="096120"/>
    <s v="SECTEUR BLANC"/>
  </r>
  <r>
    <n v="304471"/>
    <n v="3102414"/>
    <x v="0"/>
    <s v="REGION ILE DE FRANCE NORD"/>
    <x v="0"/>
    <s v="03102414"/>
    <s v="304471"/>
    <x v="0"/>
    <m/>
    <n v="2"/>
    <s v="Madame"/>
    <s v="NOEMIE"/>
    <s v="THERET"/>
    <s v="445 CCA"/>
    <s v="31/12/2019"/>
    <m/>
    <s v="Faux"/>
    <n v="5"/>
    <s v="SALARIES COMMERCIAUX"/>
    <s v="440 CCT"/>
    <d v="2020-01-01T00:00:00"/>
    <s v="440"/>
    <s v="05"/>
    <s v="SALARIES COMMERCIAUX"/>
    <m/>
    <m/>
    <s v="425"/>
    <s v="Niveau 1"/>
    <m/>
    <s v="Niveau 1"/>
    <m/>
    <n v="32515"/>
    <n v="35"/>
    <n v="100"/>
    <s v="FRANCAISE"/>
    <n v="43831"/>
    <n v="4"/>
    <n v="43831"/>
    <s v="HC"/>
    <n v="59140"/>
    <s v="DUNKERQUE"/>
    <s v="CATHERINE BLANCKAERT"/>
    <s v="071030"/>
    <s v="REGION ILE DE FRANCE NORD"/>
    <s v="185551"/>
    <s v="BERNARD GERONIMI"/>
    <s v="100 IMD"/>
    <x v="17"/>
    <x v="17"/>
    <s v="300377"/>
    <s v="AURORE WICART"/>
    <s v="200 IMP"/>
    <x v="23"/>
    <x v="23"/>
    <s v="304471"/>
    <s v="NOEMIE THERET"/>
    <s v="440 CCT"/>
    <s v="HC"/>
    <s v="096076"/>
    <s v="SECTEUR BLANC"/>
  </r>
  <r>
    <n v="303904"/>
    <n v="3102089"/>
    <x v="0"/>
    <s v="REGION CENTRE EST"/>
    <x v="0"/>
    <s v="03102089"/>
    <s v="303904"/>
    <x v="0"/>
    <m/>
    <n v="2"/>
    <s v="Madame"/>
    <s v="VIRGINIE"/>
    <s v="THEVENET"/>
    <s v="441 CCTM"/>
    <n v="45597"/>
    <m/>
    <s v="Faux"/>
    <n v="5"/>
    <s v="SALARIES COMMERCIAUX"/>
    <s v="371 CCM.E"/>
    <d v="2024-12-01T00:00:00"/>
    <s v="371"/>
    <s v="05"/>
    <s v="SALARIES COMMERCIAUX"/>
    <s v="T"/>
    <m/>
    <s v="292"/>
    <s v="Niveau 2"/>
    <m/>
    <s v="Niveau 2"/>
    <m/>
    <n v="33186"/>
    <n v="34"/>
    <n v="100"/>
    <s v="FRANCAISE"/>
    <n v="43252"/>
    <n v="6"/>
    <n v="43252"/>
    <s v="HC"/>
    <n v="69620"/>
    <s v="VAL D OINGT"/>
    <s v="JEROME CARPANETTO"/>
    <s v="900582"/>
    <s v="REGION CENTRE EST"/>
    <s v="304393"/>
    <s v="NICOLAS THIALLET"/>
    <s v="100 IMD"/>
    <x v="36"/>
    <x v="36"/>
    <s v="303850"/>
    <s v="GAETAN BOISSON"/>
    <s v="200 IMP"/>
    <x v="81"/>
    <x v="81"/>
    <s v="303904"/>
    <s v="VIRGINIE THEVENET"/>
    <s v="371 CCM.E"/>
    <s v="HC"/>
    <s v="097125"/>
    <s v="SECTEUR BLANC"/>
  </r>
  <r>
    <n v="305497"/>
    <n v="7022215"/>
    <x v="0"/>
    <s v="REGION ILE DE FRANCE NORD"/>
    <x v="0"/>
    <s v="07022215"/>
    <s v="305497"/>
    <x v="0"/>
    <m/>
    <n v="1"/>
    <s v="Monsieur"/>
    <s v="NICOLAS"/>
    <s v="THEVENOT"/>
    <m/>
    <m/>
    <m/>
    <m/>
    <m/>
    <m/>
    <s v="440 CCT"/>
    <d v="2023-08-01T00:00:00"/>
    <s v="440"/>
    <s v="05"/>
    <s v="SALARIES COMMERCIAUX"/>
    <m/>
    <m/>
    <s v="464"/>
    <m/>
    <m/>
    <s v="Niveau 1"/>
    <m/>
    <n v="26031"/>
    <n v="53"/>
    <n v="100"/>
    <s v="FRANCAISE"/>
    <n v="44958"/>
    <n v="1"/>
    <n v="44958"/>
    <s v="HC"/>
    <n v="28260"/>
    <s v="BERCHERES SUR VESGRE"/>
    <s v="CATHERINE BLANCKAERT"/>
    <s v="071030"/>
    <s v="REGION ILE DE FRANCE NORD"/>
    <s v="303103"/>
    <s v="JEROME TEISSIER"/>
    <s v="100 IMD"/>
    <x v="19"/>
    <x v="19"/>
    <s v="193201"/>
    <s v="STEPHANE KUHN"/>
    <s v="200 IMP"/>
    <x v="99"/>
    <x v="99"/>
    <s v="305497"/>
    <s v="NICOLAS THEVENOT"/>
    <s v="440 CCT"/>
    <s v="HC"/>
    <s v="993494"/>
    <s v="SECTEUR BLANC"/>
  </r>
  <r>
    <n v="304393"/>
    <n v="3102369"/>
    <x v="3"/>
    <s v="REGION CENTRE EST"/>
    <x v="0"/>
    <s v="03102369"/>
    <s v="304393"/>
    <x v="0"/>
    <m/>
    <n v="1"/>
    <s v="Monsieur"/>
    <s v="NICOLAS"/>
    <s v="THIALLET"/>
    <s v="200 IMP"/>
    <n v="44866"/>
    <m/>
    <s v="Faux"/>
    <n v="3"/>
    <s v="INSPECTEURS RSG"/>
    <s v="100 IMD"/>
    <d v="2022-12-01T00:00:00"/>
    <s v="100"/>
    <s v="03"/>
    <s v="INSPECTEURS RSG"/>
    <m/>
    <m/>
    <m/>
    <n v="6"/>
    <m/>
    <n v="6"/>
    <m/>
    <n v="30180"/>
    <n v="42"/>
    <n v="100"/>
    <s v="FRANCAISE"/>
    <n v="43739"/>
    <n v="5"/>
    <n v="43739"/>
    <m/>
    <n v="69730"/>
    <s v="GENAY"/>
    <s v="JEROME CARPANETTO"/>
    <s v="900582"/>
    <s v="REGION CENTRE EST"/>
    <s v="304393"/>
    <s v="NICOLAS THIALLET"/>
    <s v="100 IMD"/>
    <x v="36"/>
    <x v="36"/>
    <m/>
    <m/>
    <m/>
    <x v="3"/>
    <x v="3"/>
    <m/>
    <m/>
    <m/>
    <s v="D7"/>
    <m/>
    <m/>
  </r>
  <r>
    <n v="306204"/>
    <n v="7024041"/>
    <x v="0"/>
    <s v="REGION GRAND OUEST"/>
    <x v="0"/>
    <s v="07024041"/>
    <s v="306204"/>
    <x v="0"/>
    <m/>
    <n v="1"/>
    <s v="Monsieur"/>
    <s v="STEPHEN"/>
    <s v="THIBEAULT"/>
    <m/>
    <m/>
    <m/>
    <m/>
    <m/>
    <m/>
    <s v="445 CCA"/>
    <d v="2024-09-01T00:00:00"/>
    <s v="445"/>
    <s v="05"/>
    <s v="SALARIES COMMERCIAUX"/>
    <m/>
    <m/>
    <s v="225"/>
    <m/>
    <m/>
    <s v="Niveau 1"/>
    <m/>
    <n v="28671"/>
    <n v="46"/>
    <n v="100"/>
    <s v="FRANCAISE"/>
    <n v="45536"/>
    <n v="0"/>
    <n v="45536"/>
    <s v="HC"/>
    <n v="79200"/>
    <s v="ST GERMAIN DE LONGUE CHAUME"/>
    <s v="MATHIEU CHEMIN"/>
    <s v="071590"/>
    <s v="REGION GRAND OUEST"/>
    <s v="192093"/>
    <s v="GUILLAUME LIOPE"/>
    <s v="100 IMD"/>
    <x v="15"/>
    <x v="15"/>
    <s v="305551"/>
    <s v="THOMAS JONGEN"/>
    <s v="310 CMA"/>
    <x v="108"/>
    <x v="108"/>
    <s v="306204"/>
    <s v="STEPHEN THIBEAULT"/>
    <s v="445 CCA"/>
    <s v="HC"/>
    <s v="993586"/>
    <s v="SECTEUR BLANC"/>
  </r>
  <r>
    <n v="306077"/>
    <n v="7023803"/>
    <x v="3"/>
    <s v="REGION GRAND SUD"/>
    <x v="0"/>
    <s v="07023803"/>
    <s v="306077"/>
    <x v="0"/>
    <m/>
    <n v="1"/>
    <s v="Monsieur"/>
    <s v="JONATHAN"/>
    <s v="THIEBAUD"/>
    <m/>
    <m/>
    <m/>
    <m/>
    <m/>
    <m/>
    <s v="100 IMD"/>
    <d v="2024-06-01T00:00:00"/>
    <s v="100"/>
    <s v="03"/>
    <s v="INSPECTEURS RSG"/>
    <m/>
    <m/>
    <m/>
    <m/>
    <m/>
    <n v="7"/>
    <m/>
    <n v="33298"/>
    <n v="33"/>
    <n v="100"/>
    <s v="FRANCAISE"/>
    <n v="45444"/>
    <n v="0"/>
    <n v="45444"/>
    <m/>
    <n v="31000"/>
    <s v="TOULOUSE"/>
    <s v="FREDERIC MESTRE"/>
    <s v="071251"/>
    <s v="REGION GRAND SUD"/>
    <s v="306077"/>
    <s v="JONATHAN THIEBAUD"/>
    <s v="100 IMD"/>
    <x v="26"/>
    <x v="26"/>
    <m/>
    <m/>
    <m/>
    <x v="3"/>
    <x v="3"/>
    <m/>
    <m/>
    <m/>
    <s v="D7"/>
    <m/>
    <m/>
  </r>
  <r>
    <n v="305806"/>
    <n v="7023267"/>
    <x v="0"/>
    <s v="REGION CENTRE EST"/>
    <x v="0"/>
    <s v="07023267"/>
    <s v="305806"/>
    <x v="0"/>
    <m/>
    <n v="1"/>
    <s v="Monsieur"/>
    <s v="EMMANUEL"/>
    <s v="THIEL"/>
    <m/>
    <m/>
    <m/>
    <m/>
    <m/>
    <m/>
    <s v="440 CCT"/>
    <d v="2024-05-01T00:00:00"/>
    <s v="440"/>
    <s v="05"/>
    <s v="SALARIES COMMERCIAUX"/>
    <m/>
    <m/>
    <s v="539"/>
    <m/>
    <m/>
    <s v="Niveau 1"/>
    <m/>
    <n v="32973"/>
    <n v="34"/>
    <n v="100"/>
    <s v="FRANCAISE"/>
    <n v="45292"/>
    <n v="0"/>
    <n v="45292"/>
    <s v="HC"/>
    <n v="88360"/>
    <s v="RUPT SUR MOSELLE"/>
    <s v="JEROME CARPANETTO"/>
    <s v="900582"/>
    <s v="REGION CENTRE EST"/>
    <s v="305941"/>
    <s v="SAMUEL TRAGEL"/>
    <s v="100 IMD"/>
    <x v="14"/>
    <x v="14"/>
    <s v="304091"/>
    <s v="OPHELIE SCHMERBER"/>
    <s v="200 IMP"/>
    <x v="62"/>
    <x v="62"/>
    <s v="305806"/>
    <s v="EMMANUEL THIEL"/>
    <s v="440 CCT"/>
    <s v="HC"/>
    <s v="993322"/>
    <s v="SECTEUR BLANC"/>
  </r>
  <r>
    <n v="306410"/>
    <n v="7024310"/>
    <x v="0"/>
    <s v="REGION CENTRE EST"/>
    <x v="0"/>
    <s v="07024310"/>
    <s v="306410"/>
    <x v="0"/>
    <m/>
    <n v="1"/>
    <s v="Monsieur"/>
    <s v="PIERRE HENRI"/>
    <s v="THIRION"/>
    <m/>
    <m/>
    <m/>
    <m/>
    <m/>
    <m/>
    <s v="445 CCA"/>
    <d v="2024-10-01T00:00:00"/>
    <s v="445"/>
    <s v="05"/>
    <s v="SALARIES COMMERCIAUX"/>
    <m/>
    <m/>
    <s v="540"/>
    <m/>
    <m/>
    <s v="Niveau 1"/>
    <m/>
    <n v="30355"/>
    <n v="41"/>
    <n v="100"/>
    <s v="FRANCAISE"/>
    <n v="45566"/>
    <n v="0"/>
    <n v="45566"/>
    <s v="HC"/>
    <n v="88580"/>
    <s v="SAULCY SUR MEURTHE"/>
    <s v="JEROME CARPANETTO"/>
    <s v="900582"/>
    <s v="REGION CENTRE EST"/>
    <s v="305941"/>
    <s v="SAMUEL TRAGEL"/>
    <s v="100 IMD"/>
    <x v="14"/>
    <x v="14"/>
    <s v="304091"/>
    <s v="OPHELIE SCHMERBER"/>
    <s v="200 IMP"/>
    <x v="62"/>
    <x v="62"/>
    <s v="306410"/>
    <s v="PIERRE HENRI THIRION"/>
    <s v="445 CCA"/>
    <s v="HC"/>
    <s v="993323"/>
    <s v="SECTEUR BLANC"/>
  </r>
  <r>
    <n v="305325"/>
    <n v="7021070"/>
    <x v="0"/>
    <s v="REGION ILE DE FRANCE NORD"/>
    <x v="0"/>
    <s v="07021070"/>
    <s v="305325"/>
    <x v="0"/>
    <m/>
    <n v="2"/>
    <s v="Madame"/>
    <s v="TIAMANE"/>
    <s v="THIRION"/>
    <m/>
    <m/>
    <m/>
    <m/>
    <m/>
    <m/>
    <s v="440 CCT"/>
    <d v="2022-12-01T00:00:00"/>
    <s v="440"/>
    <s v="05"/>
    <s v="SALARIES COMMERCIAUX"/>
    <m/>
    <m/>
    <s v="364"/>
    <m/>
    <m/>
    <s v="Niveau 1"/>
    <m/>
    <n v="27968"/>
    <n v="48"/>
    <n v="100"/>
    <s v="FRANCAISE"/>
    <n v="44713"/>
    <n v="2"/>
    <n v="44713"/>
    <s v="HC"/>
    <n v="77600"/>
    <s v="BUSSY ST GEORGES"/>
    <s v="CATHERINE BLANCKAERT"/>
    <s v="071030"/>
    <s v="REGION ILE DE FRANCE NORD"/>
    <s v="302041"/>
    <s v="DAPHNEE JULLION"/>
    <s v="100 IMD"/>
    <x v="1"/>
    <x v="1"/>
    <s v="303397"/>
    <s v="BRICE DENEUX"/>
    <s v="200 IMP"/>
    <x v="74"/>
    <x v="74"/>
    <s v="305325"/>
    <s v="TIAMANE THIRION"/>
    <s v="440 CCT"/>
    <s v="HC"/>
    <s v="992245"/>
    <s v="SECTEUR BLANC"/>
  </r>
  <r>
    <n v="305471"/>
    <n v="7022078"/>
    <x v="0"/>
    <s v="REGION GRAND OUEST"/>
    <x v="0"/>
    <s v="07022078"/>
    <s v="305471"/>
    <x v="0"/>
    <m/>
    <n v="1"/>
    <s v="Monsieur"/>
    <s v="BRANDON"/>
    <s v="THOMAS"/>
    <m/>
    <m/>
    <m/>
    <m/>
    <m/>
    <m/>
    <s v="440 CCT"/>
    <d v="2023-07-01T00:00:00"/>
    <s v="440"/>
    <s v="05"/>
    <s v="SALARIES COMMERCIAUX"/>
    <m/>
    <m/>
    <s v="147"/>
    <m/>
    <m/>
    <s v="Niveau 1"/>
    <m/>
    <n v="34233"/>
    <n v="31"/>
    <n v="100"/>
    <s v="FRANCAISE"/>
    <n v="44927"/>
    <n v="1"/>
    <n v="44927"/>
    <s v="HC"/>
    <n v="49100"/>
    <s v="ANGERS"/>
    <s v="MATHIEU CHEMIN"/>
    <s v="071590"/>
    <s v="REGION GRAND OUEST"/>
    <s v="306176"/>
    <s v="BERENGERE CORVELLEC"/>
    <s v="100 IMD"/>
    <x v="31"/>
    <x v="31"/>
    <s v="305540"/>
    <s v="STEPHANE BARRE"/>
    <s v="200 IMP"/>
    <x v="51"/>
    <x v="51"/>
    <s v="305471"/>
    <s v="BRANDON THOMAS"/>
    <s v="440 CCT"/>
    <s v="HC"/>
    <s v="992485"/>
    <s v="SECTEUR BLANC"/>
  </r>
  <r>
    <n v="305077"/>
    <n v="7000803"/>
    <x v="1"/>
    <s v="POLE PILOTAGE DU RESEAU COMMERCIAL"/>
    <x v="0"/>
    <s v="07000803"/>
    <s v="305077"/>
    <x v="0"/>
    <m/>
    <n v="2"/>
    <s v="Madame"/>
    <s v="ANNE"/>
    <s v="THOMASSET DE LONGUEMAR"/>
    <m/>
    <m/>
    <m/>
    <m/>
    <m/>
    <m/>
    <s v="ASSISTANT COMMERCIAL NIVEAU 2"/>
    <d v="2021-05-01T00:00:00"/>
    <s v="855"/>
    <s v="04"/>
    <s v="CADRES"/>
    <m/>
    <m/>
    <m/>
    <m/>
    <m/>
    <n v="4"/>
    <m/>
    <d v="1963-09-06T00:00:00"/>
    <n v="61"/>
    <n v="100"/>
    <s v="FRANCAISE"/>
    <d v="1992-10-12T00:00:00"/>
    <n v="32"/>
    <d v="1992-10-12T00:00:00"/>
    <m/>
    <n v="14480"/>
    <s v="BAZENVILLE"/>
    <m/>
    <s v="700584"/>
    <s v="POLE PILOTAGE DU RESEAU COMMERCIAL"/>
    <m/>
    <m/>
    <m/>
    <x v="25"/>
    <x v="25"/>
    <m/>
    <m/>
    <m/>
    <x v="31"/>
    <x v="31"/>
    <m/>
    <m/>
    <m/>
    <m/>
    <m/>
    <m/>
  </r>
  <r>
    <n v="305097"/>
    <n v="7019672"/>
    <x v="0"/>
    <s v="REGION GRAND SUD"/>
    <x v="0"/>
    <s v="07019672"/>
    <s v="305097"/>
    <x v="0"/>
    <m/>
    <n v="2"/>
    <s v="Madame"/>
    <s v="EMILIE"/>
    <s v="TIBUM"/>
    <m/>
    <m/>
    <m/>
    <m/>
    <m/>
    <m/>
    <s v="440 CCT"/>
    <d v="2021-12-01T00:00:00"/>
    <s v="440"/>
    <s v="05"/>
    <s v="SALARIES COMMERCIAUX"/>
    <m/>
    <m/>
    <s v="839"/>
    <m/>
    <m/>
    <s v="Niveau 1"/>
    <m/>
    <d v="1986-12-03T00:00:00"/>
    <n v="38"/>
    <n v="100"/>
    <s v="FRANCAISE"/>
    <d v="2021-06-01T00:00:00"/>
    <n v="3"/>
    <d v="2021-06-01T00:00:00"/>
    <s v="HC"/>
    <n v="13009"/>
    <s v="MARSEILLE"/>
    <s v="FREDERIC MESTRE"/>
    <s v="071251"/>
    <s v="REGION GRAND SUD"/>
    <s v="305931"/>
    <s v="JULIEN KARIGER"/>
    <s v="100 IMD"/>
    <x v="6"/>
    <x v="6"/>
    <m/>
    <m/>
    <m/>
    <x v="32"/>
    <x v="32"/>
    <s v="305097"/>
    <s v="EMILIE TIBUM"/>
    <s v="440 CCT"/>
    <s v="HC"/>
    <s v="992936"/>
    <s v="SECTEUR BLANC"/>
  </r>
  <r>
    <n v="192837"/>
    <n v="3002066"/>
    <x v="0"/>
    <s v="REGION GRAND SUD"/>
    <x v="0"/>
    <s v="03002066"/>
    <s v="192837"/>
    <x v="0"/>
    <m/>
    <n v="2"/>
    <s v="Madame"/>
    <s v="CHRISTINE"/>
    <s v="TIPALDI"/>
    <m/>
    <m/>
    <m/>
    <m/>
    <m/>
    <m/>
    <s v="440 CCT"/>
    <d v="2008-10-01T00:00:00"/>
    <s v="440"/>
    <s v="05"/>
    <s v="SALARIES COMMERCIAUX"/>
    <m/>
    <m/>
    <s v="159"/>
    <m/>
    <m/>
    <s v="Niveau 1"/>
    <m/>
    <d v="1964-12-04T00:00:00"/>
    <n v="60"/>
    <n v="100"/>
    <s v="FRANCAISE"/>
    <d v="2008-10-01T00:00:00"/>
    <n v="16"/>
    <d v="2008-10-01T00:00:00"/>
    <s v="HC"/>
    <n v="13100"/>
    <s v="AIX EN PROVENCE"/>
    <s v="FREDERIC MESTRE"/>
    <s v="071251"/>
    <s v="REGION GRAND SUD"/>
    <s v="305931"/>
    <s v="JULIEN KARIGER"/>
    <s v="100 IMD"/>
    <x v="6"/>
    <x v="6"/>
    <m/>
    <m/>
    <m/>
    <x v="32"/>
    <x v="32"/>
    <s v="192837"/>
    <s v="CHRISTINE TIPALDI"/>
    <s v="440 CCT"/>
    <s v="HC"/>
    <s v="993670"/>
    <s v="SECTEUR BLANC"/>
  </r>
  <r>
    <n v="306467"/>
    <n v="7024395"/>
    <x v="0"/>
    <s v="REGION ILE DE FRANCE NORD"/>
    <x v="0"/>
    <s v="07024395"/>
    <s v="306467"/>
    <x v="0"/>
    <m/>
    <n v="2"/>
    <s v="Madame"/>
    <s v="MARINE"/>
    <s v="TIRMANT"/>
    <m/>
    <m/>
    <m/>
    <m/>
    <m/>
    <m/>
    <s v="445 CCA"/>
    <d v="2024-11-01T00:00:00"/>
    <s v="445"/>
    <s v="05"/>
    <s v="SALARIES COMMERCIAUX"/>
    <m/>
    <m/>
    <s v="632"/>
    <m/>
    <m/>
    <s v="Niveau 1"/>
    <m/>
    <d v="1999-09-21T00:00:00"/>
    <n v="25"/>
    <n v="100"/>
    <s v="FRANCAISE"/>
    <d v="2024-11-01T00:00:00"/>
    <n v="0"/>
    <d v="2024-11-01T00:00:00"/>
    <s v="HC"/>
    <n v="62100"/>
    <s v="CALAIS"/>
    <s v="CATHERINE BLANCKAERT"/>
    <s v="071030"/>
    <s v="REGION ILE DE FRANCE NORD"/>
    <s v="185551"/>
    <s v="BERNARD GERONIMI"/>
    <s v="100 IMD"/>
    <x v="17"/>
    <x v="17"/>
    <s v="156632"/>
    <s v="CHRISTIAN TALON"/>
    <s v="200 IMP"/>
    <x v="45"/>
    <x v="45"/>
    <s v="306467"/>
    <s v="MARINE TIRMANT"/>
    <s v="445 CCA"/>
    <s v="HC"/>
    <s v="099777"/>
    <s v="SECTEUR BLANC"/>
  </r>
  <r>
    <n v="305935"/>
    <n v="7023470"/>
    <x v="0"/>
    <s v="REGION CENTRE EST"/>
    <x v="0"/>
    <s v="07023470"/>
    <s v="305935"/>
    <x v="0"/>
    <m/>
    <n v="2"/>
    <s v="Madame"/>
    <s v="NATHALIE"/>
    <s v="TISSOT"/>
    <m/>
    <m/>
    <m/>
    <m/>
    <m/>
    <m/>
    <s v="440 CCT"/>
    <d v="2024-08-01T00:00:00"/>
    <s v="440"/>
    <s v="05"/>
    <s v="SALARIES COMMERCIAUX"/>
    <m/>
    <m/>
    <s v="236"/>
    <m/>
    <m/>
    <s v="Niveau 1"/>
    <m/>
    <d v="1977-01-25T00:00:00"/>
    <n v="47"/>
    <n v="100"/>
    <s v="FRANCAISE"/>
    <d v="2024-04-01T00:00:00"/>
    <n v="0"/>
    <d v="2024-04-01T00:00:00"/>
    <s v="HC"/>
    <n v="77860"/>
    <s v="QUINCY VOISINS"/>
    <s v="JEROME CARPANETTO"/>
    <s v="900582"/>
    <s v="REGION CENTRE EST"/>
    <s v="193601"/>
    <s v="PIERRICK MORTIER"/>
    <s v="100 IMD"/>
    <x v="30"/>
    <x v="30"/>
    <s v="300960"/>
    <s v="HELDER NEVES"/>
    <s v="200 IMP"/>
    <x v="68"/>
    <x v="68"/>
    <s v="305935"/>
    <s v="NATHALIE TISSOT"/>
    <s v="440 CCT"/>
    <s v="HC"/>
    <s v="097711"/>
    <s v="SECTEUR BLANC"/>
  </r>
  <r>
    <n v="187811"/>
    <n v="3001063"/>
    <x v="0"/>
    <s v="REGION ILE DE FRANCE NORD"/>
    <x v="0"/>
    <s v="03001063"/>
    <s v="187811"/>
    <x v="0"/>
    <m/>
    <n v="1"/>
    <s v="Monsieur"/>
    <s v="JANVIER"/>
    <s v="TJAHE"/>
    <m/>
    <m/>
    <m/>
    <m/>
    <m/>
    <m/>
    <s v="440 CCT"/>
    <d v="2003-03-01T00:00:00"/>
    <s v="440"/>
    <s v="05"/>
    <s v="SALARIES COMMERCIAUX"/>
    <m/>
    <m/>
    <s v="264"/>
    <m/>
    <m/>
    <s v="Niveau 1"/>
    <m/>
    <d v="1958-01-01T00:00:00"/>
    <n v="66"/>
    <n v="100"/>
    <s v="FRANCAISE"/>
    <d v="2003-03-01T00:00:00"/>
    <n v="21"/>
    <d v="2003-03-01T00:00:00"/>
    <s v="HC"/>
    <n v="95290"/>
    <s v="L ISLE ADAM"/>
    <s v="CATHERINE BLANCKAERT"/>
    <s v="071030"/>
    <s v="REGION ILE DE FRANCE NORD"/>
    <s v="193254"/>
    <s v="DAVID BOURE"/>
    <s v="100 IMD"/>
    <x v="28"/>
    <x v="28"/>
    <s v="175986"/>
    <s v="DAVID OLICARD"/>
    <s v="200 IMP"/>
    <x v="73"/>
    <x v="73"/>
    <s v="187811"/>
    <s v="JANVIER TJAHE"/>
    <s v="440 CCT"/>
    <s v="HC"/>
    <s v="991497"/>
    <s v="SECTEUR BLANC"/>
  </r>
  <r>
    <n v="303123"/>
    <n v="3101718"/>
    <x v="0"/>
    <s v="REGION ILE DE FRANCE NORD"/>
    <x v="0"/>
    <s v="03101718"/>
    <s v="303123"/>
    <x v="0"/>
    <m/>
    <n v="2"/>
    <s v="Madame"/>
    <s v="HINDA"/>
    <s v="TOGANDE"/>
    <s v="445 CCA"/>
    <n v="42583"/>
    <m/>
    <s v="Faux"/>
    <n v="5"/>
    <s v="SALARIES COMMERCIAUX"/>
    <s v="440 CCT"/>
    <d v="2016-09-01T00:00:00"/>
    <s v="440"/>
    <s v="05"/>
    <s v="SALARIES COMMERCIAUX"/>
    <m/>
    <m/>
    <s v="359"/>
    <s v="Niveau 1"/>
    <m/>
    <s v="Niveau 1"/>
    <m/>
    <d v="1983-06-16T00:00:00"/>
    <n v="41"/>
    <n v="100"/>
    <s v="FRANCAISE"/>
    <d v="2016-09-01T00:00:00"/>
    <n v="8"/>
    <d v="2016-09-01T00:00:00"/>
    <s v="HC"/>
    <n v="93340"/>
    <s v="LE RAINCY"/>
    <s v="CATHERINE BLANCKAERT"/>
    <s v="071030"/>
    <s v="REGION ILE DE FRANCE NORD"/>
    <s v="302041"/>
    <s v="DAPHNEE JULLION"/>
    <s v="100 IMD"/>
    <x v="1"/>
    <x v="1"/>
    <s v="302631"/>
    <s v="YAMINA YAHMI"/>
    <s v="200 IMP"/>
    <x v="40"/>
    <x v="40"/>
    <s v="303123"/>
    <s v="HINDA TOGANDE"/>
    <s v="440 CCT"/>
    <s v="HC"/>
    <s v="992232"/>
    <s v="SECTEUR BLANC"/>
  </r>
  <r>
    <n v="156298"/>
    <n v="3000293"/>
    <x v="0"/>
    <s v="REGION GRAND SUD"/>
    <x v="0"/>
    <s v="03000293"/>
    <s v="156298"/>
    <x v="0"/>
    <m/>
    <n v="1"/>
    <s v="Monsieur"/>
    <s v="PATRICK"/>
    <s v="TOSONI"/>
    <m/>
    <m/>
    <m/>
    <m/>
    <m/>
    <m/>
    <s v="370 CC.E"/>
    <d v="1986-10-01T00:00:00"/>
    <s v="370"/>
    <s v="05"/>
    <s v="SALARIES COMMERCIAUX"/>
    <m/>
    <m/>
    <s v="307"/>
    <m/>
    <m/>
    <s v="Niveau 2"/>
    <m/>
    <n v="23402"/>
    <n v="60"/>
    <n v="100"/>
    <s v="FRANCAISE"/>
    <n v="31686"/>
    <n v="38"/>
    <n v="31686"/>
    <s v="HC"/>
    <n v="63118"/>
    <s v="CEBAZAT"/>
    <s v="FREDERIC MESTRE"/>
    <s v="071251"/>
    <s v="REGION GRAND SUD"/>
    <s v="193087"/>
    <s v="NICOLAS LEVEQUE"/>
    <s v="100 IMD"/>
    <x v="16"/>
    <x v="16"/>
    <s v="305596"/>
    <s v="SOLENE ANIN"/>
    <s v="200 IMP"/>
    <x v="22"/>
    <x v="22"/>
    <s v="156298"/>
    <s v="PATRICK TOSONI"/>
    <s v="370 CC.E"/>
    <s v="HC"/>
    <s v="097196"/>
    <s v="SECTEUR BLANC"/>
  </r>
  <r>
    <n v="305941"/>
    <n v="7023501"/>
    <x v="3"/>
    <s v="REGION CENTRE EST"/>
    <x v="0"/>
    <s v="07023501"/>
    <s v="305941"/>
    <x v="0"/>
    <m/>
    <n v="1"/>
    <s v="Monsieur"/>
    <s v="SAMUEL"/>
    <s v="TRAGEL"/>
    <m/>
    <m/>
    <m/>
    <m/>
    <m/>
    <m/>
    <s v="100 IMD"/>
    <d v="2024-05-01T00:00:00"/>
    <s v="100"/>
    <s v="03"/>
    <s v="INSPECTEURS RSG"/>
    <m/>
    <m/>
    <m/>
    <m/>
    <m/>
    <n v="6"/>
    <m/>
    <d v="1984-06-25T00:00:00"/>
    <n v="40"/>
    <n v="100"/>
    <s v="FRANCAISE"/>
    <d v="2024-03-01T00:00:00"/>
    <n v="0"/>
    <d v="2024-03-01T00:00:00"/>
    <m/>
    <n v="67370"/>
    <s v="SCHNERSHEIM"/>
    <s v="JEROME CARPANETTO"/>
    <s v="900582"/>
    <s v="REGION CENTRE EST"/>
    <s v="305941"/>
    <s v="SAMUEL TRAGEL"/>
    <s v="100 IMD"/>
    <x v="14"/>
    <x v="14"/>
    <m/>
    <m/>
    <m/>
    <x v="3"/>
    <x v="3"/>
    <m/>
    <m/>
    <m/>
    <s v="D7"/>
    <m/>
    <m/>
  </r>
  <r>
    <n v="304725"/>
    <n v="3102560"/>
    <x v="0"/>
    <s v="REGION ILE DE FRANCE NORD"/>
    <x v="0"/>
    <s v="03102560"/>
    <s v="304725"/>
    <x v="0"/>
    <m/>
    <n v="2"/>
    <s v="Madame"/>
    <s v="CAMILLE"/>
    <s v="TRAISNEL"/>
    <m/>
    <m/>
    <m/>
    <m/>
    <m/>
    <m/>
    <s v="440 CCT"/>
    <d v="2021-05-01T00:00:00"/>
    <s v="440"/>
    <s v="05"/>
    <s v="SALARIES COMMERCIAUX"/>
    <m/>
    <m/>
    <s v="154"/>
    <m/>
    <m/>
    <s v="Niveau 1"/>
    <m/>
    <d v="1997-12-05T00:00:00"/>
    <n v="27"/>
    <n v="100"/>
    <s v="FRANCAISE"/>
    <d v="2020-11-01T00:00:00"/>
    <n v="4"/>
    <d v="2020-11-01T00:00:00"/>
    <s v="HC"/>
    <n v="59700"/>
    <s v="MARCQ EN BAROEUL"/>
    <s v="CATHERINE BLANCKAERT"/>
    <s v="071030"/>
    <s v="REGION ILE DE FRANCE NORD"/>
    <s v="177094"/>
    <s v="WILLY FASQUEL"/>
    <s v="100 IMD"/>
    <x v="32"/>
    <x v="32"/>
    <s v="193000"/>
    <s v="BENJAMIN CAPPON"/>
    <s v="200 IMP"/>
    <x v="90"/>
    <x v="90"/>
    <s v="304725"/>
    <s v="CAMILLE TRAISNEL"/>
    <s v="440 CCT"/>
    <s v="HC"/>
    <s v="993355"/>
    <s v="SECTEUR BLANC"/>
  </r>
  <r>
    <n v="306308"/>
    <n v="7024175"/>
    <x v="0"/>
    <s v="REGION GRAND OUEST"/>
    <x v="0"/>
    <s v="07024175"/>
    <s v="306308"/>
    <x v="0"/>
    <m/>
    <n v="1"/>
    <s v="Monsieur"/>
    <s v="CHRISTOPHE"/>
    <s v="TRANCHANT"/>
    <m/>
    <m/>
    <m/>
    <m/>
    <m/>
    <m/>
    <s v="445 CCA"/>
    <d v="2024-09-01T00:00:00"/>
    <s v="445"/>
    <s v="05"/>
    <s v="SALARIES COMMERCIAUX"/>
    <m/>
    <m/>
    <s v="273"/>
    <m/>
    <m/>
    <s v="Niveau 1"/>
    <m/>
    <d v="1992-10-07T00:00:00"/>
    <n v="32"/>
    <n v="100"/>
    <s v="FRANCAISE"/>
    <d v="2024-09-01T00:00:00"/>
    <n v="0"/>
    <d v="2024-09-01T00:00:00"/>
    <s v="HC"/>
    <n v="86210"/>
    <s v="MONTHOIRON"/>
    <s v="MATHIEU CHEMIN"/>
    <s v="071590"/>
    <s v="REGION GRAND OUEST"/>
    <s v="192093"/>
    <s v="GUILLAUME LIOPE"/>
    <s v="100 IMD"/>
    <x v="15"/>
    <x v="15"/>
    <s v="301143"/>
    <s v="ANTHONY BESNIER"/>
    <s v="200 IMP"/>
    <x v="63"/>
    <x v="63"/>
    <s v="306308"/>
    <s v="CHRISTOPHE TRANCHANT"/>
    <s v="445 CCA"/>
    <s v="HC"/>
    <s v="993634"/>
    <s v="SECTEUR BLANC"/>
  </r>
  <r>
    <n v="191946"/>
    <n v="3001470"/>
    <x v="0"/>
    <s v="REGION CENTRE EST"/>
    <x v="0"/>
    <s v="03001470"/>
    <s v="191946"/>
    <x v="0"/>
    <m/>
    <n v="1"/>
    <s v="Monsieur"/>
    <s v="PIERRE"/>
    <s v="TRICAUD"/>
    <m/>
    <m/>
    <m/>
    <m/>
    <m/>
    <m/>
    <s v="440 CCT"/>
    <d v="2006-09-01T00:00:00"/>
    <s v="440"/>
    <s v="05"/>
    <s v="SALARIES COMMERCIAUX"/>
    <m/>
    <m/>
    <s v="444"/>
    <m/>
    <m/>
    <s v="Niveau 1"/>
    <m/>
    <d v="1981-05-09T00:00:00"/>
    <n v="43"/>
    <n v="100"/>
    <s v="FRANCAISE"/>
    <d v="2006-09-01T00:00:00"/>
    <n v="18"/>
    <d v="2006-09-01T00:00:00"/>
    <s v="HC"/>
    <n v="69170"/>
    <s v="ST CLEMENT SUR VALSONNE"/>
    <s v="JEROME CARPANETTO"/>
    <s v="900582"/>
    <s v="REGION CENTRE EST"/>
    <s v="304393"/>
    <s v="NICOLAS THIALLET"/>
    <s v="100 IMD"/>
    <x v="36"/>
    <x v="36"/>
    <s v="303850"/>
    <s v="GAETAN BOISSON"/>
    <s v="200 IMP"/>
    <x v="81"/>
    <x v="81"/>
    <s v="191946"/>
    <s v="PIERRE TRICAUD"/>
    <s v="440 CCT"/>
    <s v="HC"/>
    <s v="992720"/>
    <s v="SECTEUR BLANC"/>
  </r>
  <r>
    <n v="173736"/>
    <n v="3000539"/>
    <x v="0"/>
    <s v="REGION CENTRE EST"/>
    <x v="0"/>
    <s v="03000539"/>
    <s v="173736"/>
    <x v="0"/>
    <m/>
    <n v="1"/>
    <s v="Monsieur"/>
    <s v="CHRISTOPHE"/>
    <s v="TRONCY"/>
    <m/>
    <m/>
    <m/>
    <m/>
    <m/>
    <m/>
    <s v="440 CCT"/>
    <d v="1995-11-01T00:00:00"/>
    <s v="440"/>
    <s v="05"/>
    <s v="SALARIES COMMERCIAUX"/>
    <m/>
    <m/>
    <s v="342"/>
    <m/>
    <m/>
    <s v="Niveau 1"/>
    <m/>
    <d v="1968-03-13T00:00:00"/>
    <n v="56"/>
    <n v="100"/>
    <s v="FRANCAISE"/>
    <d v="1995-08-01T00:00:00"/>
    <n v="29"/>
    <d v="1995-11-01T00:00:00"/>
    <s v="HC"/>
    <n v="69460"/>
    <s v="SALLES ARBUISSONNAS BEAUJOLAIS"/>
    <s v="JEROME CARPANETTO"/>
    <s v="900582"/>
    <s v="REGION CENTRE EST"/>
    <s v="304393"/>
    <s v="NICOLAS THIALLET"/>
    <s v="100 IMD"/>
    <x v="36"/>
    <x v="36"/>
    <s v="305158"/>
    <s v="MARION PHILIBERT"/>
    <s v="310 CMA"/>
    <x v="155"/>
    <x v="151"/>
    <s v="173736"/>
    <s v="CHRISTOPHE TRONCY"/>
    <s v="440 CCT"/>
    <s v="HC"/>
    <s v="099063"/>
    <s v="SECTEUR BLANC"/>
  </r>
  <r>
    <n v="182036"/>
    <n v="3000770"/>
    <x v="0"/>
    <s v="REGION ILE DE FRANCE NORD"/>
    <x v="0"/>
    <s v="03000770"/>
    <s v="182036"/>
    <x v="0"/>
    <m/>
    <n v="1"/>
    <s v="Monsieur"/>
    <s v="NICOLAS"/>
    <s v="TRONQUIT"/>
    <s v="381 CCEIM.S"/>
    <n v="36192"/>
    <m/>
    <s v="Faux"/>
    <n v="5"/>
    <s v="SALARIES COMMERCIAUX"/>
    <s v="371 CCM.E"/>
    <d v="1999-03-01T00:00:00"/>
    <s v="371"/>
    <s v="05"/>
    <s v="SALARIES COMMERCIAUX"/>
    <s v="T"/>
    <m/>
    <s v="362"/>
    <s v="Niveau 2"/>
    <m/>
    <s v="Niveau 2"/>
    <m/>
    <d v="1971-10-30T00:00:00"/>
    <n v="53"/>
    <n v="100"/>
    <s v="FRANCAISE"/>
    <d v="1999-03-01T00:00:00"/>
    <n v="25"/>
    <d v="1999-03-01T00:00:00"/>
    <s v="HC"/>
    <n v="93160"/>
    <s v="NOISY LE GRAND"/>
    <s v="CATHERINE BLANCKAERT"/>
    <s v="071030"/>
    <s v="REGION ILE DE FRANCE NORD"/>
    <s v="302041"/>
    <s v="DAPHNEE JULLION"/>
    <s v="100 IMD"/>
    <x v="1"/>
    <x v="1"/>
    <s v="303397"/>
    <s v="BRICE DENEUX"/>
    <s v="200 IMP"/>
    <x v="74"/>
    <x v="74"/>
    <s v="182036"/>
    <s v="NICOLAS TRONQUIT"/>
    <s v="371 CCM.E"/>
    <s v="HC"/>
    <s v="992240"/>
    <s v="SECTEUR BLANC"/>
  </r>
  <r>
    <n v="305308"/>
    <n v="7020952"/>
    <x v="0"/>
    <s v="REGION GRAND SUD"/>
    <x v="0"/>
    <s v="07020952"/>
    <s v="305308"/>
    <x v="0"/>
    <m/>
    <n v="2"/>
    <s v="Madame"/>
    <s v="CHARLINE"/>
    <s v="TROPEL"/>
    <m/>
    <m/>
    <m/>
    <m/>
    <m/>
    <m/>
    <s v="440 CCT"/>
    <d v="2022-11-01T00:00:00"/>
    <s v="440"/>
    <s v="05"/>
    <s v="SALARIES COMMERCIAUX"/>
    <m/>
    <m/>
    <s v="178"/>
    <m/>
    <m/>
    <s v="Niveau 1"/>
    <m/>
    <d v="1994-10-18T00:00:00"/>
    <n v="30"/>
    <n v="100"/>
    <s v="FRANCAISE"/>
    <d v="2022-05-01T00:00:00"/>
    <n v="2"/>
    <d v="2022-05-01T00:00:00"/>
    <s v="HC"/>
    <n v="38780"/>
    <s v="PONT EVEQUE"/>
    <s v="FREDERIC MESTRE"/>
    <s v="071251"/>
    <s v="REGION GRAND SUD"/>
    <s v="186531"/>
    <s v="CHRISTOPHE CLEMENT"/>
    <s v="100 IMD"/>
    <x v="11"/>
    <x v="11"/>
    <s v="302809"/>
    <s v="NICOLAS CORNETTE"/>
    <s v="200 IMP"/>
    <x v="17"/>
    <x v="17"/>
    <s v="305308"/>
    <s v="CHARLINE TROPEL"/>
    <s v="440 CCT"/>
    <s v="HC"/>
    <s v="993689"/>
    <s v="SECTEUR BLANC"/>
  </r>
  <r>
    <n v="304933"/>
    <n v="3102711"/>
    <x v="0"/>
    <s v="REGION GRAND OUEST"/>
    <x v="0"/>
    <s v="03102711"/>
    <s v="304933"/>
    <x v="0"/>
    <m/>
    <n v="1"/>
    <s v="Monsieur"/>
    <s v="FREDERIC"/>
    <s v="TRUONG MINH CHIEU"/>
    <m/>
    <m/>
    <m/>
    <m/>
    <m/>
    <m/>
    <s v="440 CCT"/>
    <d v="2021-09-01T00:00:00"/>
    <s v="440"/>
    <s v="05"/>
    <s v="SALARIES COMMERCIAUX"/>
    <m/>
    <m/>
    <s v="102"/>
    <m/>
    <m/>
    <s v="Niveau 1"/>
    <m/>
    <d v="1978-11-09T00:00:00"/>
    <n v="46"/>
    <n v="100"/>
    <s v="FRANCAISE"/>
    <d v="2021-03-01T00:00:00"/>
    <n v="3"/>
    <d v="2021-03-01T00:00:00"/>
    <s v="HC"/>
    <n v="33140"/>
    <s v="VILLENAVE D ORNON"/>
    <s v="MATHIEU CHEMIN"/>
    <s v="071590"/>
    <s v="REGION GRAND OUEST"/>
    <s v="306306"/>
    <s v="FLAVIEN QUIROSA"/>
    <s v="100 IMD"/>
    <x v="35"/>
    <x v="35"/>
    <s v="179931"/>
    <s v="VINCENT MORISSEAU"/>
    <s v="200 IMP"/>
    <x v="127"/>
    <x v="125"/>
    <s v="304933"/>
    <s v="FREDERIC TRUONG MINH CHIEU"/>
    <s v="440 CCT"/>
    <s v="HC"/>
    <s v="097338"/>
    <s v="SECTEUR BLANC"/>
  </r>
  <r>
    <n v="306343"/>
    <n v="7024221"/>
    <x v="0"/>
    <s v="REGION GRAND OUEST"/>
    <x v="0"/>
    <s v="07024221"/>
    <s v="306343"/>
    <x v="0"/>
    <m/>
    <n v="2"/>
    <s v="Madame"/>
    <s v="CORINE"/>
    <s v="TURLURE"/>
    <m/>
    <m/>
    <m/>
    <m/>
    <m/>
    <m/>
    <s v="445 CCA"/>
    <d v="2024-09-01T00:00:00"/>
    <s v="445"/>
    <s v="05"/>
    <s v="SALARIES COMMERCIAUX"/>
    <m/>
    <m/>
    <s v="751"/>
    <m/>
    <m/>
    <s v="Niveau 1"/>
    <m/>
    <d v="1973-04-01T00:00:00"/>
    <n v="51"/>
    <n v="100"/>
    <s v="FRANCAISE"/>
    <d v="2024-09-01T00:00:00"/>
    <n v="0"/>
    <d v="2024-09-01T00:00:00"/>
    <s v="HC"/>
    <n v="16100"/>
    <s v="COGNAC"/>
    <s v="MATHIEU CHEMIN"/>
    <s v="071590"/>
    <s v="REGION GRAND OUEST"/>
    <s v="192093"/>
    <s v="GUILLAUME LIOPE"/>
    <s v="100 IMD"/>
    <x v="15"/>
    <x v="15"/>
    <s v="193296"/>
    <s v="DAVID ROMO"/>
    <s v="200 IMP"/>
    <x v="72"/>
    <x v="72"/>
    <s v="306343"/>
    <s v="CORINE TURLURE"/>
    <s v="445 CCA"/>
    <s v="HC"/>
    <s v="097349"/>
    <s v="SECTEUR BLANC"/>
  </r>
  <r>
    <n v="301587"/>
    <n v="3100884"/>
    <x v="0"/>
    <s v="REGION ILE DE FRANCE NORD"/>
    <x v="0"/>
    <s v="03100884"/>
    <s v="301587"/>
    <x v="0"/>
    <m/>
    <n v="1"/>
    <s v="Monsieur"/>
    <s v="REMI"/>
    <s v="TURLURE"/>
    <m/>
    <m/>
    <m/>
    <m/>
    <m/>
    <m/>
    <s v="440 CCT"/>
    <d v="2013-10-01T00:00:00"/>
    <s v="440"/>
    <s v="05"/>
    <s v="SALARIES COMMERCIAUX"/>
    <m/>
    <m/>
    <s v="182"/>
    <m/>
    <m/>
    <s v="Niveau 1"/>
    <m/>
    <d v="1984-06-19T00:00:00"/>
    <n v="40"/>
    <n v="100"/>
    <s v="FRANCAISE"/>
    <d v="2013-10-01T00:00:00"/>
    <n v="11"/>
    <d v="2013-10-01T00:00:00"/>
    <s v="HC"/>
    <n v="59226"/>
    <s v="RUMEGIES"/>
    <s v="CATHERINE BLANCKAERT"/>
    <s v="071030"/>
    <s v="REGION ILE DE FRANCE NORD"/>
    <s v="177094"/>
    <s v="WILLY FASQUEL"/>
    <s v="100 IMD"/>
    <x v="32"/>
    <x v="32"/>
    <s v="305431"/>
    <s v="MAUD LEGRAND"/>
    <s v="310 CMA"/>
    <x v="75"/>
    <x v="75"/>
    <s v="301587"/>
    <s v="REMI TURLURE"/>
    <s v="440 CCT"/>
    <s v="HC"/>
    <s v="992984"/>
    <s v="SECTEUR BLANC"/>
  </r>
  <r>
    <n v="191933"/>
    <n v="3001466"/>
    <x v="0"/>
    <s v="REGION ILE DE FRANCE NORD"/>
    <x v="0"/>
    <s v="03001466"/>
    <s v="191933"/>
    <x v="0"/>
    <m/>
    <n v="2"/>
    <s v="Madame"/>
    <s v="LINE"/>
    <s v="USAI"/>
    <m/>
    <m/>
    <m/>
    <m/>
    <m/>
    <m/>
    <s v="440 CCT"/>
    <d v="2006-09-01T00:00:00"/>
    <s v="440"/>
    <s v="05"/>
    <s v="SALARIES COMMERCIAUX"/>
    <m/>
    <m/>
    <s v="054"/>
    <m/>
    <m/>
    <s v="Niveau 1"/>
    <m/>
    <d v="1964-05-28T00:00:00"/>
    <n v="60"/>
    <n v="100"/>
    <s v="FRANCAISE"/>
    <d v="2006-09-01T00:00:00"/>
    <n v="18"/>
    <d v="2006-09-01T00:00:00"/>
    <s v="HC"/>
    <n v="76000"/>
    <s v="ROUEN"/>
    <s v="CATHERINE BLANCKAERT"/>
    <s v="071030"/>
    <s v="REGION ILE DE FRANCE NORD"/>
    <s v="193005"/>
    <s v="SEBASTIEN COTE"/>
    <s v="100 IMD"/>
    <x v="18"/>
    <x v="18"/>
    <s v="192471"/>
    <s v="FABRICE DUBUC"/>
    <s v="200 IMP"/>
    <x v="78"/>
    <x v="78"/>
    <s v="191933"/>
    <s v="LINE USAI"/>
    <s v="440 CCT"/>
    <s v="HC"/>
    <s v="096341"/>
    <s v="SECTEUR BLANC"/>
  </r>
  <r>
    <n v="305491"/>
    <n v="7022109"/>
    <x v="0"/>
    <s v="REGION GRAND OUEST"/>
    <x v="0"/>
    <s v="07022109"/>
    <s v="305491"/>
    <x v="0"/>
    <m/>
    <n v="1"/>
    <s v="Monsieur"/>
    <s v="SYLVAIN"/>
    <s v="USCAIN"/>
    <m/>
    <m/>
    <m/>
    <m/>
    <m/>
    <m/>
    <s v="440 CCT"/>
    <d v="2023-08-01T00:00:00"/>
    <s v="440"/>
    <s v="05"/>
    <s v="SALARIES COMMERCIAUX"/>
    <m/>
    <m/>
    <s v="723"/>
    <m/>
    <m/>
    <s v="Niveau 1"/>
    <m/>
    <d v="1997-04-03T00:00:00"/>
    <n v="27"/>
    <n v="100"/>
    <s v="FRANCAISE"/>
    <d v="2023-02-01T00:00:00"/>
    <n v="1"/>
    <d v="2023-02-01T00:00:00"/>
    <s v="HC"/>
    <n v="24000"/>
    <s v="PERIGUEUX"/>
    <s v="MATHIEU CHEMIN"/>
    <s v="071590"/>
    <s v="REGION GRAND OUEST"/>
    <s v="306306"/>
    <s v="FLAVIEN QUIROSA"/>
    <s v="100 IMD"/>
    <x v="35"/>
    <x v="35"/>
    <s v="301508"/>
    <s v="CLEMENT DOURLENS"/>
    <s v="200 IMP"/>
    <x v="117"/>
    <x v="117"/>
    <s v="305491"/>
    <s v="SYLVAIN USCAIN"/>
    <s v="440 CCT"/>
    <s v="HC"/>
    <s v="099243"/>
    <s v="SECTEUR BLANC"/>
  </r>
  <r>
    <n v="304754"/>
    <n v="3102581"/>
    <x v="0"/>
    <s v="REGION GRAND SUD"/>
    <x v="0"/>
    <s v="03102581"/>
    <s v="304754"/>
    <x v="0"/>
    <m/>
    <n v="1"/>
    <s v="Monsieur"/>
    <s v="CEDRIC"/>
    <s v="VALADOUX"/>
    <s v="445 CCA"/>
    <n v="45597"/>
    <m/>
    <s v="Faux"/>
    <n v="5"/>
    <s v="SALARIES COMMERCIAUX"/>
    <s v="371 CCM.E"/>
    <d v="2024-12-01T00:00:00"/>
    <s v="371"/>
    <s v="05"/>
    <s v="SALARIES COMMERCIAUX"/>
    <s v="T"/>
    <m/>
    <s v="514"/>
    <s v="Niveau 2"/>
    <m/>
    <s v="Niveau 2"/>
    <m/>
    <d v="1979-03-12T00:00:00"/>
    <n v="45"/>
    <n v="100"/>
    <s v="FRANCAISE"/>
    <d v="2020-11-01T00:00:00"/>
    <n v="4"/>
    <d v="2020-11-01T00:00:00"/>
    <s v="HC"/>
    <n v="6100"/>
    <s v="NICE"/>
    <s v="FREDERIC MESTRE"/>
    <s v="071251"/>
    <s v="REGION GRAND SUD"/>
    <s v="182484"/>
    <s v="SYLVAIN KERLOC H"/>
    <s v="100 IMD"/>
    <x v="24"/>
    <x v="24"/>
    <m/>
    <m/>
    <m/>
    <x v="98"/>
    <x v="98"/>
    <s v="304754"/>
    <s v="CEDRIC VALADOUX"/>
    <s v="371 CCM.E"/>
    <s v="HC"/>
    <s v="992971"/>
    <s v="SECTEUR BLANC"/>
  </r>
  <r>
    <n v="302441"/>
    <n v="3101400"/>
    <x v="0"/>
    <s v="REGION ILE DE FRANCE NORD"/>
    <x v="0"/>
    <s v="03101400"/>
    <s v="302441"/>
    <x v="0"/>
    <m/>
    <n v="1"/>
    <s v="Monsieur"/>
    <s v="DANIEL"/>
    <s v="VALBON"/>
    <m/>
    <m/>
    <m/>
    <m/>
    <m/>
    <m/>
    <s v="440 CCT"/>
    <d v="2015-05-01T00:00:00"/>
    <s v="440"/>
    <s v="05"/>
    <s v="SALARIES COMMERCIAUX"/>
    <m/>
    <m/>
    <s v="395"/>
    <m/>
    <m/>
    <s v="Niveau 1"/>
    <m/>
    <d v="1960-08-26T00:00:00"/>
    <n v="64"/>
    <n v="100"/>
    <s v="FRANCAISE"/>
    <d v="2015-05-01T00:00:00"/>
    <n v="9"/>
    <d v="2015-05-01T00:00:00"/>
    <s v="HC"/>
    <n v="93320"/>
    <s v="LES PAVILLONS SOUS BOIS"/>
    <s v="CATHERINE BLANCKAERT"/>
    <s v="071030"/>
    <s v="REGION ILE DE FRANCE NORD"/>
    <s v="302041"/>
    <s v="DAPHNEE JULLION"/>
    <s v="100 IMD"/>
    <x v="1"/>
    <x v="1"/>
    <s v="303397"/>
    <s v="BRICE DENEUX"/>
    <s v="200 IMP"/>
    <x v="74"/>
    <x v="74"/>
    <s v="302441"/>
    <s v="DANIEL VALBON"/>
    <s v="440 CCT"/>
    <s v="HC"/>
    <s v="993421"/>
    <s v="SECTEUR BLANC"/>
  </r>
  <r>
    <n v="305413"/>
    <n v="7021862"/>
    <x v="0"/>
    <s v="POLE PILOTAGE DU RESEAU COMMERCIAL"/>
    <x v="0"/>
    <s v="07021862"/>
    <s v="305413"/>
    <x v="0"/>
    <m/>
    <n v="2"/>
    <s v="Madame"/>
    <s v="ENOLHA"/>
    <s v="VALLEE"/>
    <m/>
    <m/>
    <m/>
    <m/>
    <m/>
    <m/>
    <s v="460 CC"/>
    <d v="2022-10-01T00:00:00"/>
    <s v="460"/>
    <s v="03"/>
    <s v="SALARIES COMMERCIAUX"/>
    <m/>
    <m/>
    <m/>
    <m/>
    <m/>
    <s v="Niveau 1"/>
    <m/>
    <d v="1997-09-11T00:00:00"/>
    <n v="27"/>
    <n v="100"/>
    <s v="FRANCAISE"/>
    <d v="2022-10-01T00:00:00"/>
    <n v="2"/>
    <d v="2022-10-01T00:00:00"/>
    <m/>
    <n v="44300"/>
    <s v="NANTES"/>
    <m/>
    <s v="700584"/>
    <s v="POLE PILOTAGE DU RESEAU COMMERCIAL"/>
    <m/>
    <m/>
    <m/>
    <x v="3"/>
    <x v="3"/>
    <m/>
    <m/>
    <m/>
    <x v="3"/>
    <x v="3"/>
    <m/>
    <m/>
    <m/>
    <s v="OF"/>
    <m/>
    <m/>
  </r>
  <r>
    <n v="302454"/>
    <n v="3101360"/>
    <x v="0"/>
    <s v="REGION GRAND OUEST"/>
    <x v="0"/>
    <s v="03101360"/>
    <s v="302454"/>
    <x v="0"/>
    <m/>
    <n v="1"/>
    <s v="Monsieur"/>
    <s v="FABRICE"/>
    <s v="VAN DE PONTSEELE"/>
    <s v="440 CCT"/>
    <d v="2015-03-01T00:00:00"/>
    <m/>
    <s v="Faux"/>
    <n v="5"/>
    <s v="SALARIES COMMERCIAUX"/>
    <s v="370 CC.E"/>
    <d v="2015-04-01T00:00:00"/>
    <s v="370"/>
    <s v="05"/>
    <s v="SALARIES COMMERCIAUX"/>
    <m/>
    <m/>
    <s v="104"/>
    <s v="Niveau 2"/>
    <m/>
    <s v="Niveau 2"/>
    <m/>
    <d v="1983-03-03T00:00:00"/>
    <n v="41"/>
    <n v="100"/>
    <s v="FRANCAISE"/>
    <d v="2015-04-01T00:00:00"/>
    <n v="9"/>
    <d v="2015-04-01T00:00:00"/>
    <s v="HC"/>
    <n v="50430"/>
    <s v="BRETTEVILLE SUR AY"/>
    <s v="MATHIEU CHEMIN"/>
    <s v="071590"/>
    <s v="REGION GRAND OUEST"/>
    <s v="170189"/>
    <s v="SEBASTIEN PLANCON"/>
    <s v="100 IMD"/>
    <x v="10"/>
    <x v="10"/>
    <s v="188975"/>
    <s v="JONATHAN DEMINGUET"/>
    <s v="200 IMP"/>
    <x v="54"/>
    <x v="54"/>
    <s v="302454"/>
    <s v="FABRICE VAN DE PONTSEELE"/>
    <s v="370 CC.E"/>
    <s v="HC"/>
    <s v="096274"/>
    <s v="SECTEUR BLANC"/>
  </r>
  <r>
    <n v="301537"/>
    <n v="3100866"/>
    <x v="0"/>
    <s v="REGION ILE DE FRANCE NORD"/>
    <x v="0"/>
    <s v="03100866"/>
    <s v="301537"/>
    <x v="0"/>
    <m/>
    <n v="1"/>
    <s v="Monsieur"/>
    <s v="FREDERIC"/>
    <s v="VANDAELE"/>
    <s v="391 CCEIM"/>
    <s v="31/12/2021"/>
    <m/>
    <s v="Faux"/>
    <n v="5"/>
    <s v="SALARIES COMMERCIAUX"/>
    <s v="371 CCM.E"/>
    <d v="2022-01-01T00:00:00"/>
    <s v="371"/>
    <s v="05"/>
    <s v="SALARIES COMMERCIAUX"/>
    <s v="T"/>
    <m/>
    <s v="150"/>
    <s v="Niveau 2"/>
    <m/>
    <s v="Niveau 2"/>
    <m/>
    <d v="1978-12-20T00:00:00"/>
    <n v="45"/>
    <n v="100"/>
    <s v="FRANCAISE"/>
    <d v="2013-09-01T00:00:00"/>
    <n v="11"/>
    <d v="2013-09-01T00:00:00"/>
    <s v="HC"/>
    <n v="59300"/>
    <s v="VALENCIENNES"/>
    <s v="CATHERINE BLANCKAERT"/>
    <s v="071030"/>
    <s v="REGION ILE DE FRANCE NORD"/>
    <s v="177094"/>
    <s v="WILLY FASQUEL"/>
    <s v="100 IMD"/>
    <x v="32"/>
    <x v="32"/>
    <s v="302744"/>
    <s v="VALERIE CADREN"/>
    <s v="200 IMP"/>
    <x v="52"/>
    <x v="52"/>
    <s v="301537"/>
    <s v="FREDERIC VANDAELE"/>
    <s v="371 CCM.E"/>
    <s v="HC"/>
    <s v="992800"/>
    <s v="SECTEUR BLANC"/>
  </r>
  <r>
    <n v="305603"/>
    <n v="7022613"/>
    <x v="0"/>
    <s v="REGION ILE DE FRANCE NORD"/>
    <x v="0"/>
    <s v="07022613"/>
    <s v="305603"/>
    <x v="0"/>
    <m/>
    <n v="1"/>
    <s v="Monsieur"/>
    <s v="ARNAUD"/>
    <s v="VANHOENACKER"/>
    <m/>
    <m/>
    <m/>
    <m/>
    <m/>
    <m/>
    <s v="440 CCT"/>
    <d v="2023-12-01T00:00:00"/>
    <s v="440"/>
    <s v="05"/>
    <s v="SALARIES COMMERCIAUX"/>
    <m/>
    <m/>
    <s v="140"/>
    <m/>
    <m/>
    <s v="Niveau 1"/>
    <m/>
    <d v="1973-06-05T00:00:00"/>
    <n v="51"/>
    <n v="100"/>
    <s v="FRANCAISE"/>
    <d v="2023-06-01T00:00:00"/>
    <n v="1"/>
    <d v="2023-06-01T00:00:00"/>
    <s v="HC"/>
    <n v="59830"/>
    <s v="BACHY"/>
    <s v="CATHERINE BLANCKAERT"/>
    <s v="071030"/>
    <s v="REGION ILE DE FRANCE NORD"/>
    <s v="177094"/>
    <s v="WILLY FASQUEL"/>
    <s v="100 IMD"/>
    <x v="32"/>
    <x v="32"/>
    <s v="190883"/>
    <s v="ALEXANDRE MARIAGE"/>
    <s v="200 IMP"/>
    <x v="107"/>
    <x v="107"/>
    <s v="305603"/>
    <s v="ARNAUD VANHOENACKER"/>
    <s v="440 CCT"/>
    <s v="HC"/>
    <s v="991221"/>
    <s v="SECTEUR BLANC"/>
  </r>
  <r>
    <n v="301492"/>
    <n v="3101017"/>
    <x v="0"/>
    <s v="SUPPORT COMMERCIAL"/>
    <x v="0"/>
    <s v="03101017"/>
    <s v="301492"/>
    <x v="0"/>
    <m/>
    <n v="1"/>
    <s v="Monsieur"/>
    <s v="ARNAUD"/>
    <s v="VANNESTE"/>
    <s v="391 CCEIM"/>
    <n v="44774"/>
    <m/>
    <s v="Faux"/>
    <n v="2"/>
    <s v="INSPECTEURS RSG"/>
    <s v="250 IF"/>
    <d v="2022-09-01T00:00:00"/>
    <s v="250"/>
    <s v="02"/>
    <s v="INSPECTEURS RSG"/>
    <m/>
    <m/>
    <m/>
    <n v="5"/>
    <m/>
    <n v="5"/>
    <m/>
    <d v="1973-10-17T00:00:00"/>
    <n v="51"/>
    <n v="100"/>
    <s v="FRANCAISE"/>
    <d v="2014-02-01T00:00:00"/>
    <n v="10"/>
    <d v="2014-02-01T00:00:00"/>
    <m/>
    <n v="59491"/>
    <s v="VILLENEUVE D ASCQ"/>
    <m/>
    <s v="070001"/>
    <s v="SUPPORT COMMERCIAL"/>
    <m/>
    <m/>
    <m/>
    <x v="33"/>
    <x v="33"/>
    <m/>
    <m/>
    <m/>
    <x v="3"/>
    <x v="3"/>
    <m/>
    <m/>
    <m/>
    <s v="AR"/>
    <m/>
    <m/>
  </r>
  <r>
    <n v="301593"/>
    <n v="3100983"/>
    <x v="2"/>
    <s v="REGION ILE DE FRANCE NORD"/>
    <x v="0"/>
    <s v="03100983"/>
    <s v="301593"/>
    <x v="0"/>
    <m/>
    <n v="1"/>
    <s v="Monsieur"/>
    <s v="SEBASTIEN"/>
    <s v="VANUXEM"/>
    <s v="310 CMA"/>
    <n v="44501"/>
    <m/>
    <s v="Faux"/>
    <n v="4"/>
    <s v="INSPECTEURS RSG"/>
    <s v="200 IMP"/>
    <d v="2021-12-01T00:00:00"/>
    <s v="200"/>
    <s v="04"/>
    <s v="INSPECTEURS RSG"/>
    <m/>
    <m/>
    <m/>
    <n v="5"/>
    <m/>
    <n v="5"/>
    <m/>
    <d v="1976-06-03T00:00:00"/>
    <n v="48"/>
    <n v="100"/>
    <s v="FRANCAISE"/>
    <d v="2014-01-01T00:00:00"/>
    <n v="10"/>
    <d v="2014-01-01T00:00:00"/>
    <m/>
    <n v="59175"/>
    <s v="TEMPLEMARS"/>
    <s v="CATHERINE BLANCKAERT"/>
    <s v="071030"/>
    <s v="REGION ILE DE FRANCE NORD"/>
    <s v="305330"/>
    <s v="NICOLAS PHILIPPE"/>
    <s v="100 IMD"/>
    <x v="8"/>
    <x v="8"/>
    <s v="301593"/>
    <s v="SEBASTIEN VANUXEM"/>
    <s v="200 IMP"/>
    <x v="8"/>
    <x v="8"/>
    <m/>
    <m/>
    <m/>
    <s v="HP"/>
    <m/>
    <m/>
  </r>
  <r>
    <n v="304582"/>
    <n v="3102479"/>
    <x v="0"/>
    <s v="REGION GRAND SUD"/>
    <x v="0"/>
    <s v="03102479"/>
    <s v="304582"/>
    <x v="0"/>
    <m/>
    <n v="1"/>
    <s v="Monsieur"/>
    <s v="JONATHAN"/>
    <s v="VANVLANDEREN"/>
    <s v="445 CCA"/>
    <d v="2024-03-01T00:00:00"/>
    <m/>
    <s v="Faux"/>
    <n v="5"/>
    <s v="SALARIES COMMERCIAUX"/>
    <s v="441 CCTM"/>
    <d v="2024-04-01T00:00:00"/>
    <s v="441"/>
    <s v="05"/>
    <s v="SALARIES COMMERCIAUX"/>
    <s v="T"/>
    <m/>
    <s v="559"/>
    <s v="Niveau 1"/>
    <m/>
    <s v="Niveau 1"/>
    <m/>
    <d v="1988-07-21T00:00:00"/>
    <n v="36"/>
    <n v="100"/>
    <s v="FRANCAISE"/>
    <d v="2020-04-01T00:00:00"/>
    <n v="4"/>
    <d v="2020-04-01T00:00:00"/>
    <s v="HC"/>
    <n v="6700"/>
    <s v="ST LAURENT DU VAR"/>
    <s v="FREDERIC MESTRE"/>
    <s v="071251"/>
    <s v="REGION GRAND SUD"/>
    <s v="182484"/>
    <s v="SYLVAIN KERLOC H"/>
    <s v="100 IMD"/>
    <x v="24"/>
    <x v="24"/>
    <m/>
    <m/>
    <m/>
    <x v="35"/>
    <x v="35"/>
    <s v="304582"/>
    <s v="JONATHAN VANVLANDEREN"/>
    <s v="441 CCTM"/>
    <s v="HC"/>
    <s v="097505"/>
    <s v="SECTEUR BLANC"/>
  </r>
  <r>
    <n v="306232"/>
    <n v="7024100"/>
    <x v="0"/>
    <s v="REGION ILE DE FRANCE NORD"/>
    <x v="0"/>
    <s v="07024100"/>
    <s v="306232"/>
    <x v="0"/>
    <m/>
    <n v="1"/>
    <s v="Monsieur"/>
    <s v="LEOPOLD"/>
    <s v="VASSELIN"/>
    <m/>
    <m/>
    <m/>
    <m/>
    <m/>
    <m/>
    <s v="440 CCT"/>
    <d v="2024-12-01T00:00:00"/>
    <s v="440"/>
    <s v="05"/>
    <s v="SALARIES COMMERCIAUX"/>
    <m/>
    <m/>
    <s v="058"/>
    <m/>
    <m/>
    <s v="Niveau 1"/>
    <m/>
    <d v="1998-03-02T00:00:00"/>
    <n v="26"/>
    <n v="100"/>
    <s v="FRANCAISE"/>
    <d v="2024-08-01T00:00:00"/>
    <n v="0"/>
    <d v="2024-08-01T00:00:00"/>
    <s v="HC"/>
    <n v="76600"/>
    <s v="LE HAVRE"/>
    <s v="CATHERINE BLANCKAERT"/>
    <s v="071030"/>
    <s v="REGION ILE DE FRANCE NORD"/>
    <s v="193005"/>
    <s v="SEBASTIEN COTE"/>
    <s v="100 IMD"/>
    <x v="18"/>
    <x v="18"/>
    <s v="186035"/>
    <s v="SEBASTIEN CAVELIER"/>
    <s v="200 IMP"/>
    <x v="102"/>
    <x v="102"/>
    <s v="306232"/>
    <s v="LEOPOLD VASSELIN"/>
    <s v="440 CCT"/>
    <s v="HC"/>
    <s v="096356"/>
    <s v="SECTEUR BLANC"/>
  </r>
  <r>
    <n v="304302"/>
    <n v="3102315"/>
    <x v="0"/>
    <s v="REGION CENTRE EST"/>
    <x v="0"/>
    <s v="03102315"/>
    <s v="304302"/>
    <x v="0"/>
    <m/>
    <n v="2"/>
    <s v="Madame"/>
    <s v="SANDRINE"/>
    <s v="VATEL"/>
    <s v="445 CCA"/>
    <n v="43617"/>
    <m/>
    <s v="Faux"/>
    <n v="5"/>
    <s v="SALARIES COMMERCIAUX"/>
    <s v="440 CCT"/>
    <d v="2019-07-01T00:00:00"/>
    <s v="440"/>
    <s v="05"/>
    <s v="SALARIES COMMERCIAUX"/>
    <m/>
    <m/>
    <s v="264"/>
    <s v="Niveau 1"/>
    <m/>
    <s v="Niveau 1"/>
    <m/>
    <d v="1973-12-08T00:00:00"/>
    <n v="51"/>
    <n v="100"/>
    <s v="FRANCAISE"/>
    <d v="2019-07-01T00:00:00"/>
    <n v="5"/>
    <d v="2019-07-01T00:00:00"/>
    <s v="HC"/>
    <n v="51430"/>
    <s v="TINQUEUX"/>
    <s v="JEROME CARPANETTO"/>
    <s v="900582"/>
    <s v="REGION CENTRE EST"/>
    <s v="172115"/>
    <s v="GREGORY BACQUET"/>
    <s v="100 IMD"/>
    <x v="29"/>
    <x v="29"/>
    <s v="300266"/>
    <s v="JULIEN RAVEL"/>
    <s v="200 IMP"/>
    <x v="120"/>
    <x v="119"/>
    <s v="304302"/>
    <s v="SANDRINE VATEL"/>
    <s v="440 CCT"/>
    <s v="HC"/>
    <s v="993415"/>
    <s v="SECTEUR BLANC"/>
  </r>
  <r>
    <n v="301562"/>
    <n v="3100876"/>
    <x v="2"/>
    <s v="REGION CENTRE EST"/>
    <x v="0"/>
    <s v="03100876"/>
    <s v="301562"/>
    <x v="0"/>
    <m/>
    <n v="1"/>
    <s v="Monsieur"/>
    <s v="SEBASTIEN"/>
    <s v="VAUCARD"/>
    <m/>
    <m/>
    <m/>
    <m/>
    <m/>
    <m/>
    <s v="200 IMP"/>
    <d v="2013-09-01T00:00:00"/>
    <s v="200"/>
    <s v="04"/>
    <s v="INSPECTEURS RSG"/>
    <m/>
    <m/>
    <m/>
    <m/>
    <m/>
    <n v="6"/>
    <m/>
    <d v="1985-01-19T00:00:00"/>
    <n v="39"/>
    <n v="100"/>
    <s v="FRANCAISE"/>
    <d v="2013-09-01T00:00:00"/>
    <n v="11"/>
    <d v="2013-09-01T00:00:00"/>
    <m/>
    <n v="89300"/>
    <s v="PAROY SUR THOLON"/>
    <s v="JEROME CARPANETTO"/>
    <s v="900582"/>
    <s v="REGION CENTRE EST"/>
    <s v="193601"/>
    <s v="PIERRICK MORTIER"/>
    <s v="100 IMD"/>
    <x v="30"/>
    <x v="30"/>
    <s v="301562"/>
    <s v="SEBASTIEN VAUCARD"/>
    <s v="200 IMP"/>
    <x v="67"/>
    <x v="67"/>
    <m/>
    <m/>
    <m/>
    <s v="HP"/>
    <m/>
    <m/>
  </r>
  <r>
    <n v="187007"/>
    <n v="3001013"/>
    <x v="2"/>
    <s v="REGION ILE DE FRANCE NORD"/>
    <x v="0"/>
    <s v="03001013"/>
    <s v="187007"/>
    <x v="0"/>
    <m/>
    <n v="1"/>
    <s v="Monsieur"/>
    <s v="DAVID"/>
    <s v="VAUTHEROT"/>
    <s v="386 IE"/>
    <d v="2002-06-01T00:00:00"/>
    <m/>
    <s v="Faux"/>
    <n v="4"/>
    <s v="INSPECTEURS RSG"/>
    <s v="200 IMP"/>
    <d v="2002-07-01T00:00:00"/>
    <s v="200"/>
    <s v="04"/>
    <s v="INSPECTEURS RSG"/>
    <m/>
    <m/>
    <m/>
    <n v="5"/>
    <m/>
    <n v="5"/>
    <m/>
    <d v="1973-03-31T00:00:00"/>
    <n v="51"/>
    <n v="100"/>
    <s v="FRANCAISE"/>
    <d v="2002-07-01T00:00:00"/>
    <n v="22"/>
    <d v="2002-07-01T00:00:00"/>
    <m/>
    <n v="62217"/>
    <s v="ACHICOURT"/>
    <s v="CATHERINE BLANCKAERT"/>
    <s v="071030"/>
    <s v="REGION ILE DE FRANCE NORD"/>
    <s v="305330"/>
    <s v="NICOLAS PHILIPPE"/>
    <s v="100 IMD"/>
    <x v="8"/>
    <x v="8"/>
    <s v="187007"/>
    <s v="DAVID VAUTHEROT"/>
    <s v="200 IMP"/>
    <x v="42"/>
    <x v="42"/>
    <m/>
    <m/>
    <m/>
    <s v="HP"/>
    <m/>
    <m/>
  </r>
  <r>
    <n v="304311"/>
    <n v="3102316"/>
    <x v="0"/>
    <s v="REGION CENTRE EST"/>
    <x v="0"/>
    <s v="03102316"/>
    <s v="304311"/>
    <x v="0"/>
    <m/>
    <n v="1"/>
    <s v="Monsieur"/>
    <s v="EDOUARD"/>
    <s v="VEILLON"/>
    <s v="445 CCA"/>
    <d v="2019-06-01T00:00:00"/>
    <m/>
    <s v="Faux"/>
    <n v="5"/>
    <s v="SALARIES COMMERCIAUX"/>
    <s v="440 CCT"/>
    <d v="2019-07-01T00:00:00"/>
    <s v="440"/>
    <s v="05"/>
    <s v="SALARIES COMMERCIAUX"/>
    <m/>
    <m/>
    <s v="504"/>
    <s v="Niveau 1"/>
    <m/>
    <s v="Niveau 1"/>
    <m/>
    <d v="1987-04-18T00:00:00"/>
    <n v="37"/>
    <n v="100"/>
    <s v="FRANCAISE"/>
    <d v="2019-07-01T00:00:00"/>
    <n v="5"/>
    <d v="2019-07-01T00:00:00"/>
    <s v="HC"/>
    <n v="45140"/>
    <s v="ST JEAN DE LA RUELLE"/>
    <s v="JEROME CARPANETTO"/>
    <s v="900582"/>
    <s v="REGION CENTRE EST"/>
    <s v="182240"/>
    <s v="FREDERIC MARTINELLI"/>
    <s v="100 IMD"/>
    <x v="2"/>
    <x v="2"/>
    <s v="305466"/>
    <s v="ANTHONY COLAS"/>
    <s v="200 IMP"/>
    <x v="2"/>
    <x v="2"/>
    <s v="304311"/>
    <s v="EDOUARD VEILLON"/>
    <s v="440 CCT"/>
    <s v="HC"/>
    <s v="993291"/>
    <s v="SECTEUR BLANC"/>
  </r>
  <r>
    <n v="193495"/>
    <n v="3002760"/>
    <x v="0"/>
    <s v="REGION ILE DE FRANCE NORD"/>
    <x v="0"/>
    <s v="03002760"/>
    <s v="193495"/>
    <x v="0"/>
    <m/>
    <n v="2"/>
    <s v="Madame"/>
    <s v="SEVERINE"/>
    <s v="VERDU"/>
    <m/>
    <m/>
    <m/>
    <m/>
    <m/>
    <m/>
    <s v="440 CCT"/>
    <d v="2010-03-01T00:00:00"/>
    <s v="440"/>
    <s v="05"/>
    <s v="SALARIES COMMERCIAUX"/>
    <m/>
    <m/>
    <s v="263"/>
    <m/>
    <m/>
    <s v="Niveau 1"/>
    <m/>
    <d v="1978-05-14T00:00:00"/>
    <n v="46"/>
    <n v="100"/>
    <s v="FRANCAISE"/>
    <d v="2010-03-01T00:00:00"/>
    <n v="14"/>
    <d v="2010-03-01T00:00:00"/>
    <s v="HC"/>
    <n v="77280"/>
    <s v="OTHIS"/>
    <s v="CATHERINE BLANCKAERT"/>
    <s v="071030"/>
    <s v="REGION ILE DE FRANCE NORD"/>
    <s v="193254"/>
    <s v="DAVID BOURE"/>
    <s v="100 IMD"/>
    <x v="28"/>
    <x v="28"/>
    <s v="175986"/>
    <s v="DAVID OLICARD"/>
    <s v="200 IMP"/>
    <x v="73"/>
    <x v="73"/>
    <s v="193495"/>
    <s v="SEVERINE VERDU"/>
    <s v="440 CCT"/>
    <s v="HC"/>
    <s v="991496"/>
    <s v="SECTEUR BLANC"/>
  </r>
  <r>
    <n v="304575"/>
    <n v="3102475"/>
    <x v="0"/>
    <s v="REGION GRAND SUD"/>
    <x v="0"/>
    <s v="03102475"/>
    <s v="304575"/>
    <x v="0"/>
    <m/>
    <n v="2"/>
    <s v="Madame"/>
    <s v="JULIA"/>
    <s v="VERDURE"/>
    <s v="440 CCT"/>
    <n v="44501"/>
    <m/>
    <s v="Faux"/>
    <n v="5"/>
    <s v="SALARIES COMMERCIAUX"/>
    <s v="441 CCTM"/>
    <d v="2021-12-01T00:00:00"/>
    <s v="441"/>
    <s v="05"/>
    <s v="SALARIES COMMERCIAUX"/>
    <s v="T"/>
    <m/>
    <s v="494"/>
    <s v="Niveau 1"/>
    <m/>
    <s v="Niveau 1"/>
    <m/>
    <d v="1979-04-18T00:00:00"/>
    <n v="45"/>
    <n v="100"/>
    <s v="FRANCAISE"/>
    <d v="2020-03-01T00:00:00"/>
    <n v="4"/>
    <d v="2020-03-01T00:00:00"/>
    <s v="HC"/>
    <n v="81710"/>
    <s v="SAIX"/>
    <s v="FREDERIC MESTRE"/>
    <s v="071251"/>
    <s v="REGION GRAND SUD"/>
    <s v="306077"/>
    <s v="JONATHAN THIEBAUD"/>
    <s v="100 IMD"/>
    <x v="26"/>
    <x v="26"/>
    <s v="305333"/>
    <s v="ALEXANDRE BALARDY"/>
    <s v="200 IMP"/>
    <x v="34"/>
    <x v="34"/>
    <s v="304575"/>
    <s v="JULIA VERDURE"/>
    <s v="441 CCTM"/>
    <s v="HC"/>
    <s v="993727"/>
    <s v="SECTEUR BLANC"/>
  </r>
  <r>
    <n v="187258"/>
    <n v="3001029"/>
    <x v="0"/>
    <s v="REGION ILE DE FRANCE NORD"/>
    <x v="0"/>
    <s v="03001029"/>
    <s v="187258"/>
    <x v="0"/>
    <m/>
    <n v="1"/>
    <s v="Monsieur"/>
    <s v="SEBASTIEN"/>
    <s v="VERESSE"/>
    <s v="441 CCTM"/>
    <s v="31/12/2002"/>
    <m/>
    <s v="Faux"/>
    <n v="5"/>
    <s v="SALARIES COMMERCIAUX"/>
    <s v="440 CCT"/>
    <d v="2003-01-01T00:00:00"/>
    <s v="440"/>
    <s v="05"/>
    <s v="SALARIES COMMERCIAUX"/>
    <m/>
    <m/>
    <s v="413"/>
    <s v="Niveau 1"/>
    <m/>
    <s v="Niveau 1"/>
    <m/>
    <d v="1970-02-26T00:00:00"/>
    <n v="54"/>
    <n v="100"/>
    <s v="FRANCAISE"/>
    <d v="2003-01-01T00:00:00"/>
    <n v="21"/>
    <d v="2003-01-01T00:00:00"/>
    <s v="HC"/>
    <n v="59320"/>
    <s v="HALLENNES LEZ HAUBOURDIN"/>
    <s v="CATHERINE BLANCKAERT"/>
    <s v="071030"/>
    <s v="REGION ILE DE FRANCE NORD"/>
    <s v="185551"/>
    <s v="BERNARD GERONIMI"/>
    <s v="100 IMD"/>
    <x v="17"/>
    <x v="17"/>
    <s v="305500"/>
    <s v="MARIE CHARLOTTE DELPIERRE"/>
    <s v="310 CMA"/>
    <x v="110"/>
    <x v="110"/>
    <s v="187258"/>
    <s v="SEBASTIEN VERESSE"/>
    <s v="440 CCT"/>
    <s v="HC"/>
    <s v="096070"/>
    <s v="SECTEUR BLANC"/>
  </r>
  <r>
    <n v="303762"/>
    <n v="3102031"/>
    <x v="0"/>
    <s v="REGION GRAND SUD"/>
    <x v="0"/>
    <s v="03102031"/>
    <s v="303762"/>
    <x v="0"/>
    <m/>
    <n v="1"/>
    <s v="Monsieur"/>
    <s v="THIBAULT"/>
    <s v="VERET"/>
    <s v="445 CCA"/>
    <s v="31/12/2017"/>
    <m/>
    <s v="Faux"/>
    <n v="5"/>
    <s v="SALARIES COMMERCIAUX"/>
    <s v="440 CCT"/>
    <d v="2018-01-01T00:00:00"/>
    <s v="440"/>
    <s v="05"/>
    <s v="SALARIES COMMERCIAUX"/>
    <m/>
    <m/>
    <s v="033"/>
    <s v="Niveau 1"/>
    <m/>
    <s v="Niveau 1"/>
    <m/>
    <n v="29430"/>
    <n v="44"/>
    <n v="100"/>
    <s v="FRANCAISE"/>
    <n v="43101"/>
    <n v="6"/>
    <n v="43101"/>
    <s v="HC"/>
    <n v="66320"/>
    <s v="ESPIRA DE CONFLENT"/>
    <s v="FREDERIC MESTRE"/>
    <s v="071251"/>
    <s v="REGION GRAND SUD"/>
    <s v="163397"/>
    <s v="FRANCK ZENOU"/>
    <s v="100 IMD"/>
    <x v="0"/>
    <x v="0"/>
    <s v="188587"/>
    <s v="PATRICE VILA"/>
    <s v="200 IMP"/>
    <x v="57"/>
    <x v="57"/>
    <s v="303762"/>
    <s v="THIBAULT VERET"/>
    <s v="440 CCT"/>
    <s v="HC"/>
    <s v="097999"/>
    <s v="SECTEUR BLANC"/>
  </r>
  <r>
    <n v="148339"/>
    <n v="3000018"/>
    <x v="5"/>
    <s v="REGION ILE DE FRANCE NORD"/>
    <x v="0"/>
    <s v="03000018"/>
    <s v="148339"/>
    <x v="0"/>
    <m/>
    <n v="1"/>
    <s v="Monsieur"/>
    <s v="PHILIPPE"/>
    <s v="VERKEMPINCK"/>
    <m/>
    <m/>
    <m/>
    <m/>
    <m/>
    <m/>
    <s v="104 IDD"/>
    <d v="1995-05-01T00:00:00"/>
    <s v="104"/>
    <s v="02"/>
    <s v="INSPECTEURS RSG"/>
    <m/>
    <m/>
    <m/>
    <m/>
    <m/>
    <n v="7"/>
    <m/>
    <n v="22662"/>
    <n v="62"/>
    <n v="100"/>
    <s v="FRANCAISE"/>
    <n v="30407"/>
    <n v="41"/>
    <n v="30407"/>
    <m/>
    <n v="80800"/>
    <s v="CORBIE"/>
    <s v="CATHERINE BLANCKAERT"/>
    <s v="071030"/>
    <s v="REGION ILE DE FRANCE NORD"/>
    <m/>
    <m/>
    <m/>
    <x v="33"/>
    <x v="33"/>
    <m/>
    <m/>
    <m/>
    <x v="3"/>
    <x v="3"/>
    <m/>
    <m/>
    <m/>
    <s v="AR"/>
    <m/>
    <m/>
  </r>
  <r>
    <n v="305485"/>
    <n v="7022156"/>
    <x v="0"/>
    <s v="REGION ILE DE FRANCE NORD"/>
    <x v="0"/>
    <s v="07022156"/>
    <s v="305485"/>
    <x v="0"/>
    <m/>
    <n v="1"/>
    <s v="Monsieur"/>
    <s v="KEVIN"/>
    <s v="VERVERKEN"/>
    <m/>
    <m/>
    <m/>
    <m/>
    <m/>
    <m/>
    <s v="440 CCT"/>
    <d v="2023-07-01T00:00:00"/>
    <s v="440"/>
    <s v="05"/>
    <s v="SALARIES COMMERCIAUX"/>
    <m/>
    <m/>
    <s v="483"/>
    <m/>
    <m/>
    <s v="Niveau 1"/>
    <m/>
    <n v="35195"/>
    <n v="28"/>
    <n v="100"/>
    <s v="FRANCAISE"/>
    <n v="44927"/>
    <n v="1"/>
    <n v="44927"/>
    <s v="HC"/>
    <n v="27370"/>
    <s v="LE THUIT DE L OISON"/>
    <s v="CATHERINE BLANCKAERT"/>
    <s v="071030"/>
    <s v="REGION ILE DE FRANCE NORD"/>
    <s v="193005"/>
    <s v="SEBASTIEN COTE"/>
    <s v="100 IMD"/>
    <x v="18"/>
    <x v="18"/>
    <s v="303511"/>
    <s v="YASSIN MOUYER"/>
    <s v="200 IMP"/>
    <x v="89"/>
    <x v="89"/>
    <s v="305485"/>
    <s v="KEVIN VERVERKEN"/>
    <s v="440 CCT"/>
    <s v="HC"/>
    <s v="993521"/>
    <s v="SECTEUR BLANC"/>
  </r>
  <r>
    <n v="305072"/>
    <n v="7019420"/>
    <x v="0"/>
    <s v="REGION GRAND SUD"/>
    <x v="0"/>
    <s v="07019420"/>
    <s v="305072"/>
    <x v="0"/>
    <m/>
    <n v="1"/>
    <s v="Monsieur"/>
    <s v="VINCENT"/>
    <s v="VESQUE"/>
    <m/>
    <m/>
    <m/>
    <m/>
    <m/>
    <m/>
    <s v="440 CCT"/>
    <d v="2021-11-01T00:00:00"/>
    <s v="440"/>
    <s v="05"/>
    <s v="SALARIES COMMERCIAUX"/>
    <m/>
    <m/>
    <s v="173"/>
    <m/>
    <m/>
    <s v="Niveau 1"/>
    <m/>
    <n v="28419"/>
    <n v="47"/>
    <n v="100"/>
    <s v="FRANCAISE"/>
    <n v="44317"/>
    <n v="3"/>
    <n v="44317"/>
    <s v="HC"/>
    <n v="6600"/>
    <s v="ANTIBES"/>
    <s v="FREDERIC MESTRE"/>
    <s v="071251"/>
    <s v="REGION GRAND SUD"/>
    <s v="182484"/>
    <s v="SYLVAIN KERLOC H"/>
    <s v="100 IMD"/>
    <x v="24"/>
    <x v="24"/>
    <m/>
    <m/>
    <m/>
    <x v="98"/>
    <x v="98"/>
    <s v="305072"/>
    <s v="VINCENT VESQUE"/>
    <s v="440 CCT"/>
    <s v="HC"/>
    <s v="993684"/>
    <s v="SECTEUR BLANC"/>
  </r>
  <r>
    <n v="304764"/>
    <n v="3102591"/>
    <x v="2"/>
    <s v="REGION CENTRE EST"/>
    <x v="0"/>
    <s v="03102591"/>
    <s v="304764"/>
    <x v="0"/>
    <m/>
    <n v="2"/>
    <s v="Madame"/>
    <s v="EGLANTINE"/>
    <s v="VEYRAT"/>
    <s v="385 I.ES"/>
    <n v="44317"/>
    <m/>
    <s v="Faux"/>
    <n v="4"/>
    <s v="INSPECTEURS RSG"/>
    <s v="200 IMP"/>
    <d v="2021-06-01T00:00:00"/>
    <s v="200"/>
    <s v="04"/>
    <s v="INSPECTEURS RSG"/>
    <m/>
    <m/>
    <m/>
    <n v="5"/>
    <m/>
    <n v="5"/>
    <m/>
    <n v="30801"/>
    <n v="40"/>
    <n v="100"/>
    <s v="FRANCAISE"/>
    <n v="44166"/>
    <n v="4"/>
    <n v="44166"/>
    <m/>
    <n v="8000"/>
    <s v="CHARLEVILLE MEZIERES"/>
    <s v="JEROME CARPANETTO"/>
    <s v="900582"/>
    <s v="REGION CENTRE EST"/>
    <s v="172115"/>
    <s v="GREGORY BACQUET"/>
    <s v="100 IMD"/>
    <x v="29"/>
    <x v="29"/>
    <s v="304764"/>
    <s v="EGLANTINE VEYRAT"/>
    <s v="200 IMP"/>
    <x v="97"/>
    <x v="97"/>
    <m/>
    <m/>
    <m/>
    <s v="HP"/>
    <m/>
    <m/>
  </r>
  <r>
    <n v="192603"/>
    <n v="3001813"/>
    <x v="0"/>
    <s v="REGION GRAND SUD"/>
    <x v="0"/>
    <s v="03001813"/>
    <s v="192603"/>
    <x v="0"/>
    <m/>
    <n v="1"/>
    <s v="Monsieur"/>
    <s v="DIDIER"/>
    <s v="VIALE"/>
    <s v="370 CC.E"/>
    <n v="39326"/>
    <m/>
    <s v="Faux"/>
    <n v="5"/>
    <s v="INSPECTEURS RSG"/>
    <s v="386 IE"/>
    <d v="2007-10-01T00:00:00"/>
    <s v="386"/>
    <s v="05"/>
    <s v="INSPECTEURS RSG"/>
    <s v="T"/>
    <m/>
    <s v="565"/>
    <n v="5"/>
    <m/>
    <n v="5"/>
    <m/>
    <n v="26166"/>
    <n v="53"/>
    <n v="100"/>
    <s v="FRANCAISE"/>
    <n v="39356"/>
    <n v="17"/>
    <n v="39356"/>
    <s v="HC"/>
    <n v="6500"/>
    <s v="MENTON"/>
    <s v="FREDERIC MESTRE"/>
    <s v="071251"/>
    <s v="REGION GRAND SUD"/>
    <s v="182484"/>
    <s v="SYLVAIN KERLOC H"/>
    <s v="100 IMD"/>
    <x v="24"/>
    <x v="24"/>
    <m/>
    <m/>
    <m/>
    <x v="35"/>
    <x v="35"/>
    <s v="192603"/>
    <s v="DIDIER VIALE"/>
    <s v="386 IE"/>
    <s v="HC"/>
    <s v="099477"/>
    <s v="SECTEUR BLANC"/>
  </r>
  <r>
    <n v="305215"/>
    <n v="7020499"/>
    <x v="0"/>
    <s v="REGION GRAND SUD"/>
    <x v="0"/>
    <s v="07020499"/>
    <s v="305215"/>
    <x v="0"/>
    <m/>
    <n v="1"/>
    <s v="Monsieur"/>
    <s v="JONATHAN"/>
    <s v="VIARD"/>
    <m/>
    <m/>
    <m/>
    <m/>
    <m/>
    <m/>
    <s v="440 CCT"/>
    <d v="2022-06-01T00:00:00"/>
    <s v="440"/>
    <s v="05"/>
    <s v="SALARIES COMMERCIAUX"/>
    <m/>
    <m/>
    <s v="685"/>
    <m/>
    <m/>
    <s v="Niveau 1"/>
    <m/>
    <n v="32067"/>
    <n v="37"/>
    <n v="100"/>
    <s v="FRANCAISE"/>
    <n v="44531"/>
    <n v="3"/>
    <n v="44531"/>
    <s v="HC"/>
    <n v="73460"/>
    <s v="FRONTENEX"/>
    <s v="FREDERIC MESTRE"/>
    <s v="071251"/>
    <s v="REGION GRAND SUD"/>
    <s v="186531"/>
    <s v="CHRISTOPHE CLEMENT"/>
    <s v="100 IMD"/>
    <x v="11"/>
    <x v="11"/>
    <m/>
    <m/>
    <m/>
    <x v="119"/>
    <x v="118"/>
    <s v="305215"/>
    <s v="JONATHAN VIARD"/>
    <s v="440 CCT"/>
    <s v="HC"/>
    <s v="098718"/>
    <s v="SECTEUR BLANC"/>
  </r>
  <r>
    <n v="178818"/>
    <n v="3000678"/>
    <x v="0"/>
    <s v="REGION CENTRE EST"/>
    <x v="0"/>
    <s v="03000678"/>
    <s v="178818"/>
    <x v="0"/>
    <m/>
    <n v="1"/>
    <s v="Monsieur"/>
    <s v="JOSE"/>
    <s v="VICENTE"/>
    <m/>
    <m/>
    <m/>
    <m/>
    <m/>
    <m/>
    <s v="440 CCT"/>
    <d v="1997-06-01T00:00:00"/>
    <s v="440"/>
    <s v="05"/>
    <s v="SALARIES COMMERCIAUX"/>
    <m/>
    <m/>
    <s v="026"/>
    <m/>
    <m/>
    <s v="Niveau 1"/>
    <m/>
    <n v="22942"/>
    <n v="62"/>
    <n v="100"/>
    <s v="FRANCAISE"/>
    <n v="35582"/>
    <n v="27"/>
    <n v="35582"/>
    <s v="HC"/>
    <n v="57120"/>
    <s v="ROMBAS"/>
    <s v="JEROME CARPANETTO"/>
    <s v="900582"/>
    <s v="REGION CENTRE EST"/>
    <s v="179897"/>
    <s v="SYLVAIN GATHELIER"/>
    <s v="100 IMD"/>
    <x v="22"/>
    <x v="22"/>
    <s v="304720"/>
    <s v="KEVIN MOLINERO LUQUE"/>
    <s v="310 CMA"/>
    <x v="83"/>
    <x v="83"/>
    <s v="178818"/>
    <s v="JOSE VICENTE"/>
    <s v="440 CCT"/>
    <s v="HC"/>
    <s v="097579"/>
    <s v="SECTEUR BLANC"/>
  </r>
  <r>
    <n v="306057"/>
    <n v="7023779"/>
    <x v="0"/>
    <s v="REGION GRAND SUD"/>
    <x v="0"/>
    <s v="07023779"/>
    <s v="306057"/>
    <x v="0"/>
    <m/>
    <n v="2"/>
    <s v="Madame"/>
    <s v="ALEXANDRA"/>
    <s v="VIDAL"/>
    <m/>
    <m/>
    <m/>
    <m/>
    <m/>
    <m/>
    <s v="440 CCT"/>
    <d v="2024-10-01T00:00:00"/>
    <s v="440"/>
    <s v="05"/>
    <s v="SALARIES COMMERCIAUX"/>
    <m/>
    <m/>
    <s v="082"/>
    <m/>
    <m/>
    <s v="Niveau 1"/>
    <m/>
    <n v="26078"/>
    <n v="53"/>
    <n v="100"/>
    <s v="FRANCAISE"/>
    <n v="45444"/>
    <n v="0"/>
    <n v="45444"/>
    <s v="HC"/>
    <n v="34420"/>
    <s v="CERS"/>
    <s v="FREDERIC MESTRE"/>
    <s v="071251"/>
    <s v="REGION GRAND SUD"/>
    <s v="163397"/>
    <s v="FRANCK ZENOU"/>
    <s v="100 IMD"/>
    <x v="0"/>
    <x v="0"/>
    <s v="192646"/>
    <s v="ANTOINE FERRERO"/>
    <s v="200 IMP"/>
    <x v="47"/>
    <x v="47"/>
    <s v="306057"/>
    <s v="ALEXANDRA VIDAL"/>
    <s v="440 CCT"/>
    <s v="HC"/>
    <s v="991365"/>
    <s v="SECTEUR BLANC"/>
  </r>
  <r>
    <n v="193602"/>
    <n v="3002874"/>
    <x v="0"/>
    <s v="REGION GRAND SUD"/>
    <x v="0"/>
    <s v="03002874"/>
    <s v="193602"/>
    <x v="0"/>
    <m/>
    <n v="2"/>
    <s v="Madame"/>
    <s v="MILENE"/>
    <s v="VIEIRA RODRIGUES"/>
    <m/>
    <m/>
    <m/>
    <m/>
    <m/>
    <m/>
    <s v="440 CCT"/>
    <d v="2010-06-01T00:00:00"/>
    <s v="440"/>
    <s v="05"/>
    <s v="SALARIES COMMERCIAUX"/>
    <m/>
    <m/>
    <s v="467"/>
    <m/>
    <m/>
    <s v="Niveau 1"/>
    <m/>
    <n v="30617"/>
    <n v="41"/>
    <n v="139"/>
    <s v="PORTUGAISE"/>
    <n v="40330"/>
    <n v="14"/>
    <n v="40330"/>
    <s v="HC"/>
    <n v="39360"/>
    <s v="CHASSAL"/>
    <s v="FREDERIC MESTRE"/>
    <s v="071251"/>
    <s v="REGION GRAND SUD"/>
    <s v="305131"/>
    <s v="BAPTISTE CHIKLI"/>
    <s v="100 IMD"/>
    <x v="12"/>
    <x v="12"/>
    <s v="303885"/>
    <s v="STEPHANE VIRET"/>
    <s v="200 IMP"/>
    <x v="66"/>
    <x v="66"/>
    <s v="193602"/>
    <s v="MILENE VIEIRA RODRIGUES"/>
    <s v="440 CCT"/>
    <s v="HC"/>
    <s v="993243"/>
    <s v="SECTEUR BLANC"/>
  </r>
  <r>
    <n v="306094"/>
    <n v="7023826"/>
    <x v="0"/>
    <s v="REGION ILE DE FRANCE NORD"/>
    <x v="0"/>
    <s v="07023826"/>
    <s v="306094"/>
    <x v="0"/>
    <m/>
    <n v="1"/>
    <s v="Monsieur"/>
    <s v="JOSHUA"/>
    <s v="VIELOTTE"/>
    <m/>
    <m/>
    <m/>
    <m/>
    <m/>
    <m/>
    <s v="440 CCT"/>
    <d v="2024-10-01T00:00:00"/>
    <s v="440"/>
    <s v="05"/>
    <s v="SALARIES COMMERCIAUX"/>
    <m/>
    <m/>
    <s v="616"/>
    <m/>
    <m/>
    <s v="Niveau 1"/>
    <m/>
    <n v="32723"/>
    <n v="35"/>
    <n v="100"/>
    <s v="FRANCAISE"/>
    <n v="45444"/>
    <n v="0"/>
    <n v="45444"/>
    <s v="HC"/>
    <n v="62137"/>
    <s v="COULOGNE"/>
    <s v="CATHERINE BLANCKAERT"/>
    <s v="071030"/>
    <s v="REGION ILE DE FRANCE NORD"/>
    <s v="185551"/>
    <s v="BERNARD GERONIMI"/>
    <s v="100 IMD"/>
    <x v="17"/>
    <x v="17"/>
    <s v="300377"/>
    <s v="AURORE WICART"/>
    <s v="200 IMP"/>
    <x v="23"/>
    <x v="23"/>
    <s v="306094"/>
    <s v="JOSHUA VIELOTTE"/>
    <s v="440 CCT"/>
    <s v="HC"/>
    <s v="098810"/>
    <s v="SECTEUR BLANC"/>
  </r>
  <r>
    <n v="304101"/>
    <n v="3102207"/>
    <x v="0"/>
    <s v="REGION GRAND SUD"/>
    <x v="0"/>
    <s v="03102207"/>
    <s v="304101"/>
    <x v="0"/>
    <m/>
    <n v="1"/>
    <s v="Monsieur"/>
    <s v="ANTOINE"/>
    <s v="VIGIER"/>
    <s v="445 CCA"/>
    <n v="43405"/>
    <m/>
    <s v="Faux"/>
    <n v="5"/>
    <s v="SALARIES COMMERCIAUX"/>
    <s v="440 CCT"/>
    <d v="2018-12-01T00:00:00"/>
    <s v="440"/>
    <s v="05"/>
    <s v="SALARIES COMMERCIAUX"/>
    <m/>
    <m/>
    <s v="334"/>
    <s v="Niveau 1"/>
    <m/>
    <s v="Niveau 1"/>
    <m/>
    <n v="32148"/>
    <n v="36"/>
    <n v="100"/>
    <s v="FRANCAISE"/>
    <n v="43435"/>
    <n v="6"/>
    <n v="43435"/>
    <s v="HC"/>
    <n v="63130"/>
    <s v="ROYAT"/>
    <s v="FREDERIC MESTRE"/>
    <s v="071251"/>
    <s v="REGION GRAND SUD"/>
    <s v="193087"/>
    <s v="NICOLAS LEVEQUE"/>
    <s v="100 IMD"/>
    <x v="16"/>
    <x v="16"/>
    <s v="305596"/>
    <s v="SOLENE ANIN"/>
    <s v="200 IMP"/>
    <x v="22"/>
    <x v="22"/>
    <s v="304101"/>
    <s v="ANTOINE VIGIER"/>
    <s v="440 CCT"/>
    <s v="HC"/>
    <s v="098791"/>
    <s v="SECTEUR BLANC"/>
  </r>
  <r>
    <n v="305949"/>
    <n v="7023513"/>
    <x v="0"/>
    <s v="REGION GRAND SUD"/>
    <x v="0"/>
    <s v="07023513"/>
    <s v="305949"/>
    <x v="0"/>
    <m/>
    <n v="2"/>
    <s v="Madame"/>
    <s v="CELINE"/>
    <s v="VIGNA"/>
    <m/>
    <m/>
    <m/>
    <m/>
    <m/>
    <m/>
    <s v="440 CCT"/>
    <d v="2024-07-01T00:00:00"/>
    <s v="440"/>
    <s v="05"/>
    <s v="SALARIES COMMERCIAUX"/>
    <m/>
    <m/>
    <s v="169"/>
    <m/>
    <m/>
    <s v="Niveau 1"/>
    <m/>
    <n v="28748"/>
    <n v="46"/>
    <n v="100"/>
    <s v="FRANCAISE"/>
    <n v="45352"/>
    <n v="0"/>
    <n v="45352"/>
    <s v="HC"/>
    <n v="6200"/>
    <s v="NICE"/>
    <s v="FREDERIC MESTRE"/>
    <s v="071251"/>
    <s v="REGION GRAND SUD"/>
    <s v="182484"/>
    <s v="SYLVAIN KERLOC H"/>
    <s v="100 IMD"/>
    <x v="24"/>
    <x v="24"/>
    <m/>
    <m/>
    <m/>
    <x v="35"/>
    <x v="35"/>
    <s v="305949"/>
    <s v="CELINE VIGNA"/>
    <s v="440 CCT"/>
    <s v="HC"/>
    <s v="993680"/>
    <s v="SECTEUR BLANC"/>
  </r>
  <r>
    <n v="303631"/>
    <n v="3101975"/>
    <x v="0"/>
    <s v="REGION GRAND OUEST"/>
    <x v="0"/>
    <s v="03101975"/>
    <s v="303631"/>
    <x v="0"/>
    <m/>
    <n v="1"/>
    <s v="Monsieur"/>
    <s v="GABRIEL"/>
    <s v="VIGNAUX"/>
    <s v="445 CCA"/>
    <n v="42979"/>
    <m/>
    <s v="Faux"/>
    <n v="5"/>
    <s v="SALARIES COMMERCIAUX"/>
    <s v="440 CCT"/>
    <d v="2017-10-01T00:00:00"/>
    <s v="440"/>
    <s v="05"/>
    <s v="SALARIES COMMERCIAUX"/>
    <m/>
    <m/>
    <s v="401"/>
    <s v="Niveau 1"/>
    <m/>
    <s v="Niveau 1"/>
    <m/>
    <n v="28800"/>
    <n v="46"/>
    <n v="100"/>
    <s v="FRANCAISE"/>
    <n v="43009"/>
    <n v="7"/>
    <n v="43009"/>
    <s v="HC"/>
    <n v="31310"/>
    <s v="MONTESQUIEU VOLVESTRE"/>
    <s v="MATHIEU CHEMIN"/>
    <s v="071590"/>
    <s v="REGION GRAND OUEST"/>
    <s v="300602"/>
    <s v="MARYAN HARY"/>
    <s v="100 IMD"/>
    <x v="5"/>
    <x v="5"/>
    <s v="162078"/>
    <s v="JEAN-MICHEL VIGNERES"/>
    <s v="200 IMP"/>
    <x v="5"/>
    <x v="5"/>
    <s v="303631"/>
    <s v="GABRIEL VIGNAUX"/>
    <s v="440 CCT"/>
    <s v="HC"/>
    <s v="991659"/>
    <s v="SECTEUR BLANC"/>
  </r>
  <r>
    <n v="162078"/>
    <n v="3000345"/>
    <x v="2"/>
    <s v="REGION GRAND OUEST"/>
    <x v="0"/>
    <s v="03000345"/>
    <s v="162078"/>
    <x v="0"/>
    <m/>
    <n v="1"/>
    <s v="Monsieur"/>
    <s v="JEAN-MICHEL"/>
    <s v="VIGNERES"/>
    <m/>
    <m/>
    <m/>
    <m/>
    <m/>
    <m/>
    <s v="200 IMP"/>
    <d v="1989-12-01T00:00:00"/>
    <s v="200"/>
    <s v="04"/>
    <s v="INSPECTEURS RSG"/>
    <m/>
    <m/>
    <m/>
    <m/>
    <m/>
    <n v="6"/>
    <m/>
    <n v="24782"/>
    <n v="57"/>
    <n v="100"/>
    <s v="FRANCAISE"/>
    <n v="32782"/>
    <n v="35"/>
    <n v="32843"/>
    <m/>
    <n v="31480"/>
    <s v="LE GRES"/>
    <s v="MATHIEU CHEMIN"/>
    <s v="071590"/>
    <s v="REGION GRAND OUEST"/>
    <s v="300602"/>
    <s v="MARYAN HARY"/>
    <s v="100 IMD"/>
    <x v="5"/>
    <x v="5"/>
    <s v="162078"/>
    <s v="JEAN-MICHEL VIGNERES"/>
    <s v="200 IMP"/>
    <x v="5"/>
    <x v="5"/>
    <m/>
    <m/>
    <m/>
    <s v="HP"/>
    <m/>
    <m/>
  </r>
  <r>
    <n v="306032"/>
    <n v="7023714"/>
    <x v="0"/>
    <s v="REGION GRAND SUD"/>
    <x v="0"/>
    <s v="07023714"/>
    <s v="306032"/>
    <x v="0"/>
    <m/>
    <n v="1"/>
    <s v="Monsieur"/>
    <s v="JIMMY"/>
    <s v="VIGOUREUX"/>
    <m/>
    <m/>
    <m/>
    <m/>
    <m/>
    <m/>
    <s v="440 CCT"/>
    <d v="2024-09-01T00:00:00"/>
    <s v="440"/>
    <s v="05"/>
    <s v="SALARIES COMMERCIAUX"/>
    <m/>
    <m/>
    <s v="282"/>
    <m/>
    <m/>
    <s v="Niveau 1"/>
    <m/>
    <n v="29047"/>
    <n v="45"/>
    <n v="100"/>
    <s v="FRANCAISE"/>
    <n v="45413"/>
    <n v="0"/>
    <n v="45413"/>
    <s v="HC"/>
    <n v="1390"/>
    <s v="TRAMOYES"/>
    <s v="FREDERIC MESTRE"/>
    <s v="071251"/>
    <s v="REGION GRAND SUD"/>
    <s v="305131"/>
    <s v="BAPTISTE CHIKLI"/>
    <s v="100 IMD"/>
    <x v="12"/>
    <x v="12"/>
    <s v="304601"/>
    <s v="ALEXANDRE GAUCHE"/>
    <s v="200 IMP"/>
    <x v="112"/>
    <x v="112"/>
    <s v="306032"/>
    <s v="JIMMY VIGOUREUX"/>
    <s v="440 CCT"/>
    <s v="HC"/>
    <s v="097096"/>
    <s v="SECTEUR BLANC"/>
  </r>
  <r>
    <n v="188587"/>
    <n v="3001128"/>
    <x v="2"/>
    <s v="REGION GRAND SUD"/>
    <x v="0"/>
    <s v="03001128"/>
    <s v="188587"/>
    <x v="0"/>
    <m/>
    <n v="1"/>
    <s v="Monsieur"/>
    <s v="PATRICE"/>
    <s v="VILA"/>
    <m/>
    <m/>
    <m/>
    <m/>
    <m/>
    <m/>
    <s v="200 IMP"/>
    <d v="2004-01-01T00:00:00"/>
    <s v="200"/>
    <s v="04"/>
    <s v="INSPECTEURS RSG"/>
    <m/>
    <m/>
    <m/>
    <m/>
    <m/>
    <n v="5"/>
    <m/>
    <n v="29617"/>
    <n v="43"/>
    <n v="100"/>
    <s v="FRANCAISE"/>
    <n v="37987"/>
    <n v="20"/>
    <n v="37987"/>
    <m/>
    <n v="66170"/>
    <s v="NEFIACH"/>
    <s v="FREDERIC MESTRE"/>
    <s v="071251"/>
    <s v="REGION GRAND SUD"/>
    <s v="163397"/>
    <s v="FRANCK ZENOU"/>
    <s v="100 IMD"/>
    <x v="0"/>
    <x v="0"/>
    <s v="188587"/>
    <s v="PATRICE VILA"/>
    <s v="200 IMP"/>
    <x v="57"/>
    <x v="57"/>
    <m/>
    <m/>
    <m/>
    <s v="HP"/>
    <m/>
    <m/>
  </r>
  <r>
    <n v="190015"/>
    <n v="3001242"/>
    <x v="0"/>
    <s v="REGION GRAND OUEST"/>
    <x v="0"/>
    <s v="03001242"/>
    <s v="190015"/>
    <x v="0"/>
    <m/>
    <n v="1"/>
    <s v="Monsieur"/>
    <s v="DAVID"/>
    <s v="VILAFRANCA"/>
    <m/>
    <m/>
    <m/>
    <m/>
    <m/>
    <m/>
    <s v="440 CCT"/>
    <d v="2005-03-01T00:00:00"/>
    <s v="440"/>
    <s v="05"/>
    <s v="SALARIES COMMERCIAUX"/>
    <m/>
    <m/>
    <s v="132"/>
    <m/>
    <m/>
    <s v="Niveau 1"/>
    <m/>
    <n v="26275"/>
    <n v="53"/>
    <n v="100"/>
    <s v="FRANCAISE"/>
    <n v="38412"/>
    <n v="19"/>
    <n v="38412"/>
    <s v="HC"/>
    <n v="33710"/>
    <s v="VILLENEUVE"/>
    <s v="MATHIEU CHEMIN"/>
    <s v="071590"/>
    <s v="REGION GRAND OUEST"/>
    <s v="306306"/>
    <s v="FLAVIEN QUIROSA"/>
    <s v="100 IMD"/>
    <x v="35"/>
    <x v="35"/>
    <s v="179931"/>
    <s v="VINCENT MORISSEAU"/>
    <s v="200 IMP"/>
    <x v="127"/>
    <x v="125"/>
    <s v="190015"/>
    <s v="DAVID VILAFRANCA"/>
    <s v="440 CCT"/>
    <s v="HC"/>
    <s v="099035"/>
    <s v="SECTEUR BLANC"/>
  </r>
  <r>
    <n v="192643"/>
    <n v="3001854"/>
    <x v="0"/>
    <s v="SUPPORT COMMERCIAL"/>
    <x v="0"/>
    <s v="03001854"/>
    <s v="192643"/>
    <x v="0"/>
    <m/>
    <n v="1"/>
    <s v="Monsieur"/>
    <s v="RICHARD"/>
    <s v="VINCENT"/>
    <s v="200 IMP"/>
    <n v="39356"/>
    <m/>
    <s v="Faux"/>
    <n v="2"/>
    <s v="INSPECTEURS RSG"/>
    <s v="250 IF"/>
    <d v="2007-11-01T00:00:00"/>
    <s v="250"/>
    <s v="02"/>
    <s v="INSPECTEURS RSG"/>
    <m/>
    <m/>
    <m/>
    <n v="5"/>
    <m/>
    <n v="5"/>
    <m/>
    <n v="26293"/>
    <n v="52"/>
    <n v="100"/>
    <s v="FRANCAISE"/>
    <n v="39387"/>
    <n v="17"/>
    <n v="39387"/>
    <m/>
    <n v="69780"/>
    <s v="MIONS"/>
    <m/>
    <s v="070001"/>
    <s v="SUPPORT COMMERCIAL"/>
    <m/>
    <m/>
    <m/>
    <x v="33"/>
    <x v="33"/>
    <m/>
    <m/>
    <m/>
    <x v="3"/>
    <x v="3"/>
    <m/>
    <m/>
    <m/>
    <s v="AR"/>
    <m/>
    <m/>
  </r>
  <r>
    <n v="169438"/>
    <n v="3000435"/>
    <x v="3"/>
    <s v="POLE PILOTAGE DU RESEAU COMMERCIAL"/>
    <x v="0"/>
    <s v="03000435"/>
    <s v="169438"/>
    <x v="0"/>
    <m/>
    <n v="1"/>
    <s v="Monsieur"/>
    <s v="FRANCKY"/>
    <s v="VINCENT"/>
    <s v="100 IMD"/>
    <n v="33878"/>
    <m/>
    <s v="Faux"/>
    <n v="3"/>
    <s v="INSPECTEURS RSG"/>
    <s v="105 IMD"/>
    <d v="1992-11-01T00:00:00"/>
    <s v="105"/>
    <s v="03"/>
    <s v="INSPECTEURS RSG"/>
    <m/>
    <m/>
    <m/>
    <n v="7"/>
    <m/>
    <n v="7"/>
    <m/>
    <n v="24882"/>
    <n v="56"/>
    <n v="100"/>
    <s v="FRANCAISE"/>
    <n v="33909"/>
    <n v="32"/>
    <n v="33909"/>
    <m/>
    <n v="62870"/>
    <s v="CAMPAGNE LES HESDIN"/>
    <m/>
    <s v="700584"/>
    <s v="POLE PILOTAGE DU RESEAU COMMERCIAL"/>
    <m/>
    <m/>
    <m/>
    <x v="43"/>
    <x v="20"/>
    <m/>
    <m/>
    <m/>
    <x v="3"/>
    <x v="3"/>
    <m/>
    <m/>
    <m/>
    <s v="AR"/>
    <m/>
    <m/>
  </r>
  <r>
    <n v="303885"/>
    <n v="3102083"/>
    <x v="2"/>
    <s v="REGION GRAND SUD"/>
    <x v="0"/>
    <s v="03102083"/>
    <s v="303885"/>
    <x v="0"/>
    <m/>
    <n v="1"/>
    <s v="Monsieur"/>
    <s v="STEPHANE"/>
    <s v="VIRET"/>
    <s v="385 I.ES"/>
    <n v="43191"/>
    <m/>
    <s v="Faux"/>
    <n v="4"/>
    <s v="INSPECTEURS RSG"/>
    <s v="200 IMP"/>
    <d v="2018-05-01T00:00:00"/>
    <s v="200"/>
    <s v="04"/>
    <s v="INSPECTEURS RSG"/>
    <m/>
    <m/>
    <m/>
    <n v="5"/>
    <m/>
    <n v="5"/>
    <m/>
    <n v="27511"/>
    <n v="49"/>
    <n v="100"/>
    <s v="FRANCAISE"/>
    <n v="43221"/>
    <n v="6"/>
    <n v="43221"/>
    <m/>
    <n v="39100"/>
    <s v="CHAMPVANS"/>
    <s v="FREDERIC MESTRE"/>
    <s v="071251"/>
    <s v="REGION GRAND SUD"/>
    <s v="305131"/>
    <s v="BAPTISTE CHIKLI"/>
    <s v="100 IMD"/>
    <x v="12"/>
    <x v="12"/>
    <s v="303885"/>
    <s v="STEPHANE VIRET"/>
    <s v="200 IMP"/>
    <x v="66"/>
    <x v="66"/>
    <m/>
    <m/>
    <m/>
    <s v="HP"/>
    <m/>
    <m/>
  </r>
  <r>
    <n v="190110"/>
    <n v="3001249"/>
    <x v="0"/>
    <s v="REGION GRAND OUEST"/>
    <x v="0"/>
    <s v="03001249"/>
    <s v="190110"/>
    <x v="0"/>
    <m/>
    <n v="2"/>
    <s v="Madame"/>
    <s v="STEPHANIE"/>
    <s v="VIRIOT"/>
    <m/>
    <m/>
    <m/>
    <m/>
    <m/>
    <m/>
    <s v="370 CC.E"/>
    <d v="2012-04-01T00:00:00"/>
    <s v="370"/>
    <s v="05"/>
    <s v="SALARIES COMMERCIAUX"/>
    <m/>
    <m/>
    <s v="633"/>
    <m/>
    <m/>
    <s v="Niveau 2"/>
    <m/>
    <n v="25438"/>
    <n v="55"/>
    <n v="100"/>
    <s v="FRANCAISE"/>
    <n v="38504"/>
    <n v="19"/>
    <n v="38504"/>
    <s v="HC"/>
    <n v="49000"/>
    <s v="ECOUFLANT"/>
    <s v="MATHIEU CHEMIN"/>
    <s v="071590"/>
    <s v="REGION GRAND OUEST"/>
    <s v="305493"/>
    <s v="AURELIE DEVILLIER"/>
    <s v="100 IMD"/>
    <x v="38"/>
    <x v="38"/>
    <s v="301609"/>
    <s v="MIKAEL DEBAIN"/>
    <s v="200 IMP"/>
    <x v="87"/>
    <x v="87"/>
    <s v="190110"/>
    <s v="STEPHANIE VIRIOT"/>
    <s v="370 CC.E"/>
    <s v="HC"/>
    <s v="096584"/>
    <s v="SECTEUR BLANC"/>
  </r>
  <r>
    <n v="180631"/>
    <n v="3000729"/>
    <x v="0"/>
    <s v="REGION GRAND OUEST"/>
    <x v="0"/>
    <s v="03000729"/>
    <s v="180631"/>
    <x v="0"/>
    <m/>
    <n v="1"/>
    <s v="Monsieur"/>
    <s v="CHARLES"/>
    <s v="VIRIOT"/>
    <m/>
    <m/>
    <m/>
    <m/>
    <m/>
    <m/>
    <s v="440 CCT"/>
    <d v="1998-06-01T00:00:00"/>
    <s v="440"/>
    <s v="05"/>
    <s v="SALARIES COMMERCIAUX"/>
    <m/>
    <m/>
    <s v="636"/>
    <m/>
    <m/>
    <s v="Niveau 1"/>
    <m/>
    <n v="22672"/>
    <n v="62"/>
    <n v="100"/>
    <s v="FRANCAISE"/>
    <n v="35947"/>
    <n v="26"/>
    <n v="35947"/>
    <s v="HC"/>
    <n v="37510"/>
    <s v="SAVONNIERES"/>
    <s v="MATHIEU CHEMIN"/>
    <s v="071590"/>
    <s v="REGION GRAND OUEST"/>
    <s v="305493"/>
    <s v="AURELIE DEVILLIER"/>
    <s v="100 IMD"/>
    <x v="38"/>
    <x v="38"/>
    <s v="305410"/>
    <s v="MANON GIGER"/>
    <s v="200 IMP"/>
    <x v="123"/>
    <x v="121"/>
    <s v="180631"/>
    <s v="CHARLES VIRIOT"/>
    <s v="440 CCT"/>
    <s v="HC"/>
    <s v="096598"/>
    <s v="SECTEUR BLANC"/>
  </r>
  <r>
    <n v="302342"/>
    <n v="3101299"/>
    <x v="0"/>
    <s v="REGION CENTRE EST"/>
    <x v="0"/>
    <s v="03101299"/>
    <s v="302342"/>
    <x v="0"/>
    <m/>
    <n v="2"/>
    <s v="Madame"/>
    <s v="SANDIE"/>
    <s v="VIRON"/>
    <m/>
    <m/>
    <m/>
    <m/>
    <m/>
    <m/>
    <s v="440 CCT"/>
    <d v="2015-01-01T00:00:00"/>
    <s v="440"/>
    <s v="05"/>
    <s v="SALARIES COMMERCIAUX"/>
    <m/>
    <m/>
    <s v="299"/>
    <m/>
    <m/>
    <s v="Niveau 1"/>
    <m/>
    <n v="31947"/>
    <n v="37"/>
    <n v="100"/>
    <s v="FRANCAISE"/>
    <n v="42005"/>
    <n v="9"/>
    <n v="42005"/>
    <s v="HC"/>
    <n v="45390"/>
    <s v="DESMONTS"/>
    <s v="JEROME CARPANETTO"/>
    <s v="900582"/>
    <s v="REGION CENTRE EST"/>
    <s v="193601"/>
    <s v="PIERRICK MORTIER"/>
    <s v="100 IMD"/>
    <x v="30"/>
    <x v="30"/>
    <s v="301562"/>
    <s v="SEBASTIEN VAUCARD"/>
    <s v="200 IMP"/>
    <x v="67"/>
    <x v="67"/>
    <s v="302342"/>
    <s v="SANDIE VIRON"/>
    <s v="440 CCT"/>
    <s v="HC"/>
    <s v="098386"/>
    <s v="SECTEUR BLANC"/>
  </r>
  <r>
    <n v="305235"/>
    <n v="7020637"/>
    <x v="0"/>
    <s v="REGION GRAND OUEST"/>
    <x v="0"/>
    <s v="07020637"/>
    <s v="305235"/>
    <x v="0"/>
    <m/>
    <n v="2"/>
    <s v="Madame"/>
    <s v="MANON"/>
    <s v="VOILLET"/>
    <m/>
    <m/>
    <m/>
    <m/>
    <m/>
    <m/>
    <s v="440 CCT"/>
    <d v="2022-07-01T00:00:00"/>
    <s v="440"/>
    <s v="05"/>
    <s v="SALARIES COMMERCIAUX"/>
    <m/>
    <m/>
    <s v="020"/>
    <m/>
    <m/>
    <s v="Niveau 1"/>
    <m/>
    <n v="33976"/>
    <n v="31"/>
    <n v="100"/>
    <s v="FRANCAISE"/>
    <n v="44562"/>
    <n v="2"/>
    <n v="44562"/>
    <s v="HC"/>
    <n v="44140"/>
    <s v="GENESTON"/>
    <s v="MATHIEU CHEMIN"/>
    <s v="071590"/>
    <s v="REGION GRAND OUEST"/>
    <s v="190433"/>
    <s v="JOHANN GUIHARD"/>
    <s v="100 IMD"/>
    <x v="13"/>
    <x v="13"/>
    <s v="305589"/>
    <s v="BENJAMIN SINEAU"/>
    <s v="200 IMP"/>
    <x v="94"/>
    <x v="94"/>
    <s v="305235"/>
    <s v="MANON VOILLET"/>
    <s v="440 CCT"/>
    <s v="HC"/>
    <s v="096475"/>
    <s v="SECTEUR BLANC"/>
  </r>
  <r>
    <n v="191923"/>
    <n v="3001459"/>
    <x v="0"/>
    <s v="REGION GRAND OUEST"/>
    <x v="0"/>
    <s v="03001459"/>
    <s v="191923"/>
    <x v="0"/>
    <m/>
    <n v="1"/>
    <s v="Monsieur"/>
    <s v="SEBASTIEN"/>
    <s v="WACHSMUTH"/>
    <m/>
    <m/>
    <m/>
    <m/>
    <m/>
    <m/>
    <s v="440 CCT"/>
    <d v="2006-09-01T00:00:00"/>
    <s v="440"/>
    <s v="05"/>
    <s v="SALARIES COMMERCIAUX"/>
    <m/>
    <m/>
    <s v="833"/>
    <m/>
    <m/>
    <s v="Niveau 1"/>
    <m/>
    <n v="28859"/>
    <n v="45"/>
    <n v="100"/>
    <s v="FRANCAISE"/>
    <n v="38961"/>
    <n v="18"/>
    <n v="38961"/>
    <s v="HC"/>
    <n v="86160"/>
    <s v="GENCAY"/>
    <s v="MATHIEU CHEMIN"/>
    <s v="071590"/>
    <s v="REGION GRAND OUEST"/>
    <s v="192093"/>
    <s v="GUILLAUME LIOPE"/>
    <s v="100 IMD"/>
    <x v="15"/>
    <x v="15"/>
    <s v="301143"/>
    <s v="ANTHONY BESNIER"/>
    <s v="200 IMP"/>
    <x v="63"/>
    <x v="63"/>
    <s v="191923"/>
    <s v="SEBASTIEN WACHSMUTH"/>
    <s v="440 CCT"/>
    <s v="HC"/>
    <s v="096707"/>
    <s v="SECTEUR BLANC"/>
  </r>
  <r>
    <n v="188622"/>
    <n v="3001130"/>
    <x v="0"/>
    <s v="REGION CENTRE EST"/>
    <x v="0"/>
    <s v="03001130"/>
    <s v="188622"/>
    <x v="0"/>
    <m/>
    <n v="1"/>
    <s v="Monsieur"/>
    <s v="ARNAUD"/>
    <s v="WALTER"/>
    <s v="441 CCTM"/>
    <s v="31/12/2003"/>
    <m/>
    <s v="Faux"/>
    <n v="5"/>
    <s v="SALARIES COMMERCIAUX"/>
    <s v="440 CCT"/>
    <d v="2004-01-01T00:00:00"/>
    <s v="440"/>
    <s v="05"/>
    <s v="SALARIES COMMERCIAUX"/>
    <m/>
    <m/>
    <s v="063"/>
    <s v="Niveau 1"/>
    <m/>
    <s v="Niveau 1"/>
    <m/>
    <n v="27877"/>
    <n v="48"/>
    <n v="100"/>
    <s v="FRANCAISE"/>
    <n v="37987"/>
    <n v="20"/>
    <n v="37987"/>
    <s v="HC"/>
    <n v="57420"/>
    <s v="SILLEGNY"/>
    <s v="JEROME CARPANETTO"/>
    <s v="900582"/>
    <s v="REGION CENTRE EST"/>
    <s v="179897"/>
    <s v="SYLVAIN GATHELIER"/>
    <s v="100 IMD"/>
    <x v="22"/>
    <x v="22"/>
    <s v="304026"/>
    <s v="NICOLAS FOREST"/>
    <s v="200 IMP"/>
    <x v="96"/>
    <x v="96"/>
    <s v="188622"/>
    <s v="ARNAUD WALTER"/>
    <s v="440 CCT"/>
    <s v="HC"/>
    <s v="098015"/>
    <s v="SECTEUR BLANC"/>
  </r>
  <r>
    <n v="305386"/>
    <n v="7021706"/>
    <x v="2"/>
    <s v="REGION GRAND SUD"/>
    <x v="0"/>
    <s v="07021706"/>
    <s v="305386"/>
    <x v="0"/>
    <m/>
    <n v="1"/>
    <s v="Monsieur"/>
    <s v="JOHAN"/>
    <s v="WALTER MARTIN"/>
    <s v="385 I.ES"/>
    <n v="44958"/>
    <m/>
    <s v="Faux"/>
    <n v="4"/>
    <s v="INSPECTEURS RSG"/>
    <s v="200 IMP"/>
    <d v="2023-03-01T00:00:00"/>
    <s v="200"/>
    <s v="04"/>
    <s v="INSPECTEURS RSG"/>
    <m/>
    <m/>
    <m/>
    <n v="5"/>
    <m/>
    <n v="5"/>
    <m/>
    <n v="32052"/>
    <n v="37"/>
    <n v="100"/>
    <s v="FRANCAISE"/>
    <n v="44805"/>
    <n v="2"/>
    <n v="44805"/>
    <m/>
    <n v="6200"/>
    <s v="NICE"/>
    <s v="FREDERIC MESTRE"/>
    <s v="071251"/>
    <s v="REGION GRAND SUD"/>
    <s v="182484"/>
    <s v="SYLVAIN KERLOC H"/>
    <s v="100 IMD"/>
    <x v="24"/>
    <x v="24"/>
    <s v="305386"/>
    <s v="JOHAN WALTER MARTIN"/>
    <s v="200 IMP"/>
    <x v="29"/>
    <x v="29"/>
    <m/>
    <m/>
    <m/>
    <s v="HP"/>
    <m/>
    <m/>
  </r>
  <r>
    <n v="305324"/>
    <n v="7021047"/>
    <x v="0"/>
    <s v="REGION ILE DE FRANCE NORD"/>
    <x v="0"/>
    <s v="07021047"/>
    <s v="305324"/>
    <x v="0"/>
    <m/>
    <n v="1"/>
    <s v="Monsieur"/>
    <s v="PETER"/>
    <s v="WEHRLE"/>
    <m/>
    <m/>
    <m/>
    <m/>
    <m/>
    <m/>
    <s v="440 CCT"/>
    <d v="2023-01-01T00:00:00"/>
    <s v="440"/>
    <s v="05"/>
    <s v="SALARIES COMMERCIAUX"/>
    <m/>
    <m/>
    <s v="044"/>
    <m/>
    <m/>
    <s v="Niveau 1"/>
    <m/>
    <n v="34513"/>
    <n v="30"/>
    <n v="100"/>
    <s v="FRANCAISE"/>
    <n v="44713"/>
    <n v="2"/>
    <n v="44713"/>
    <s v="HC"/>
    <n v="76320"/>
    <s v="CAUDEBEC LES ELBEUF"/>
    <s v="CATHERINE BLANCKAERT"/>
    <s v="071030"/>
    <s v="REGION ILE DE FRANCE NORD"/>
    <s v="193005"/>
    <s v="SEBASTIEN COTE"/>
    <s v="100 IMD"/>
    <x v="18"/>
    <x v="18"/>
    <s v="303511"/>
    <s v="YASSIN MOUYER"/>
    <s v="200 IMP"/>
    <x v="89"/>
    <x v="89"/>
    <s v="305324"/>
    <s v="PETER WEHRLE"/>
    <s v="440 CCT"/>
    <s v="HC"/>
    <s v="096304"/>
    <s v="SECTEUR BLANC"/>
  </r>
  <r>
    <n v="300377"/>
    <n v="3100246"/>
    <x v="2"/>
    <s v="REGION ILE DE FRANCE NORD"/>
    <x v="0"/>
    <s v="03100246"/>
    <s v="300377"/>
    <x v="0"/>
    <m/>
    <n v="2"/>
    <s v="Madame"/>
    <s v="AURORE"/>
    <s v="WICART"/>
    <s v="386 IE"/>
    <n v="40756"/>
    <m/>
    <s v="Faux"/>
    <n v="4"/>
    <s v="INSPECTEURS RSG"/>
    <s v="200 IMP"/>
    <d v="2011-09-01T00:00:00"/>
    <s v="200"/>
    <s v="04"/>
    <s v="INSPECTEURS RSG"/>
    <m/>
    <m/>
    <m/>
    <n v="5"/>
    <m/>
    <n v="5"/>
    <m/>
    <n v="31761"/>
    <n v="37"/>
    <n v="100"/>
    <s v="FRANCAISE"/>
    <n v="40787"/>
    <n v="13"/>
    <n v="40787"/>
    <m/>
    <n v="59660"/>
    <s v="HAVERSKERQUE"/>
    <s v="CATHERINE BLANCKAERT"/>
    <s v="071030"/>
    <s v="REGION ILE DE FRANCE NORD"/>
    <s v="185551"/>
    <s v="BERNARD GERONIMI"/>
    <s v="100 IMD"/>
    <x v="17"/>
    <x v="17"/>
    <s v="300377"/>
    <s v="AURORE WICART"/>
    <s v="200 IMP"/>
    <x v="23"/>
    <x v="23"/>
    <m/>
    <m/>
    <m/>
    <s v="HP"/>
    <m/>
    <m/>
  </r>
  <r>
    <n v="304029"/>
    <n v="3102182"/>
    <x v="0"/>
    <s v="REGION ILE DE FRANCE NORD"/>
    <x v="0"/>
    <s v="03102182"/>
    <s v="304029"/>
    <x v="0"/>
    <m/>
    <n v="1"/>
    <s v="Monsieur"/>
    <s v="CHRISTOPHE"/>
    <s v="WROBLEWSKI"/>
    <s v="445 CCA"/>
    <n v="43344"/>
    <m/>
    <s v="Faux"/>
    <n v="5"/>
    <s v="SALARIES COMMERCIAUX"/>
    <s v="440 CCT"/>
    <d v="2018-10-01T00:00:00"/>
    <s v="440"/>
    <s v="05"/>
    <s v="SALARIES COMMERCIAUX"/>
    <m/>
    <m/>
    <s v="146"/>
    <s v="Niveau 1"/>
    <m/>
    <s v="Niveau 1"/>
    <m/>
    <n v="31890"/>
    <n v="37"/>
    <n v="100"/>
    <s v="FRANCAISE"/>
    <n v="43374"/>
    <n v="6"/>
    <n v="43374"/>
    <s v="HC"/>
    <n v="62160"/>
    <s v="GRENAY"/>
    <s v="CATHERINE BLANCKAERT"/>
    <s v="071030"/>
    <s v="REGION ILE DE FRANCE NORD"/>
    <s v="177094"/>
    <s v="WILLY FASQUEL"/>
    <s v="100 IMD"/>
    <x v="32"/>
    <x v="32"/>
    <s v="190883"/>
    <s v="ALEXANDRE MARIAGE"/>
    <s v="200 IMP"/>
    <x v="107"/>
    <x v="107"/>
    <s v="304029"/>
    <s v="CHRISTOPHE WROBLEWSKI"/>
    <s v="440 CCT"/>
    <s v="HC"/>
    <s v="096157"/>
    <s v="SECTEUR BLANC"/>
  </r>
  <r>
    <n v="304476"/>
    <n v="3102419"/>
    <x v="0"/>
    <s v="REGION GRAND SUD"/>
    <x v="0"/>
    <s v="03102419"/>
    <s v="304476"/>
    <x v="0"/>
    <m/>
    <n v="2"/>
    <s v="Madame"/>
    <s v="SAMIA"/>
    <s v="YAGOUBI"/>
    <s v="445 CCA"/>
    <s v="31/12/2019"/>
    <m/>
    <s v="Faux"/>
    <n v="5"/>
    <s v="SALARIES COMMERCIAUX"/>
    <s v="440 CCT"/>
    <d v="2020-01-01T00:00:00"/>
    <s v="440"/>
    <s v="05"/>
    <s v="SALARIES COMMERCIAUX"/>
    <m/>
    <m/>
    <s v="322"/>
    <s v="Niveau 1"/>
    <m/>
    <s v="Niveau 1"/>
    <m/>
    <n v="30798"/>
    <n v="40"/>
    <n v="100"/>
    <s v="FRANCAISE"/>
    <n v="43831"/>
    <n v="4"/>
    <n v="43831"/>
    <s v="HC"/>
    <n v="13290"/>
    <s v="AIX EN PROVENCE"/>
    <s v="FREDERIC MESTRE"/>
    <s v="071251"/>
    <s v="REGION GRAND SUD"/>
    <s v="305931"/>
    <s v="JULIEN KARIGER"/>
    <s v="100 IMD"/>
    <x v="6"/>
    <x v="6"/>
    <s v="185879"/>
    <s v="SEBASTIEN FOURGERON"/>
    <s v="200 IMP"/>
    <x v="6"/>
    <x v="6"/>
    <s v="304476"/>
    <s v="SAMIA YAGOUBI"/>
    <s v="440 CCT"/>
    <s v="HC"/>
    <s v="992110"/>
    <s v="SECTEUR BLANC"/>
  </r>
  <r>
    <n v="302631"/>
    <n v="3101447"/>
    <x v="2"/>
    <s v="REGION ILE DE FRANCE NORD"/>
    <x v="0"/>
    <s v="03101447"/>
    <s v="302631"/>
    <x v="0"/>
    <m/>
    <n v="2"/>
    <s v="Madame"/>
    <s v="YAMINA"/>
    <s v="YAHMI"/>
    <s v="250 IF"/>
    <n v="45231"/>
    <m/>
    <s v="Faux"/>
    <n v="4"/>
    <s v="INSPECTEURS RSG"/>
    <s v="200 IMP"/>
    <d v="2023-12-01T00:00:00"/>
    <s v="200"/>
    <s v="04"/>
    <s v="INSPECTEURS RSG"/>
    <m/>
    <m/>
    <m/>
    <n v="5"/>
    <m/>
    <n v="5"/>
    <m/>
    <n v="25476"/>
    <n v="55"/>
    <n v="100"/>
    <s v="FRANCAISE"/>
    <n v="42217"/>
    <n v="9"/>
    <n v="42217"/>
    <m/>
    <n v="75012"/>
    <s v="PARIS"/>
    <s v="CATHERINE BLANCKAERT"/>
    <s v="071030"/>
    <s v="REGION ILE DE FRANCE NORD"/>
    <s v="302041"/>
    <s v="DAPHNEE JULLION"/>
    <s v="100 IMD"/>
    <x v="1"/>
    <x v="1"/>
    <s v="302631"/>
    <s v="YAMINA YAHMI"/>
    <s v="200 IMP"/>
    <x v="40"/>
    <x v="40"/>
    <m/>
    <m/>
    <m/>
    <s v="HP"/>
    <m/>
    <m/>
  </r>
  <r>
    <n v="300381"/>
    <n v="7010452"/>
    <x v="1"/>
    <s v="POLE PILOTAGE DU RESEAU COMMERCIAL"/>
    <x v="0"/>
    <s v="07010452"/>
    <s v="300381"/>
    <x v="0"/>
    <m/>
    <n v="2"/>
    <s v="Madame"/>
    <s v="MARIANNE"/>
    <s v="YAMAHATA"/>
    <m/>
    <m/>
    <m/>
    <m/>
    <m/>
    <m/>
    <s v="ASSISTANT COMMERCIAL NIVEAU 2"/>
    <d v="2011-06-23T00:00:00"/>
    <s v="855"/>
    <s v="03"/>
    <s v="NON CADRES"/>
    <m/>
    <m/>
    <m/>
    <m/>
    <m/>
    <n v="4"/>
    <m/>
    <n v="29140"/>
    <n v="45"/>
    <n v="100"/>
    <s v="FRANCAISE"/>
    <n v="40717"/>
    <n v="13"/>
    <n v="40717"/>
    <m/>
    <n v="45000"/>
    <s v="ORLEANS"/>
    <m/>
    <s v="700584"/>
    <s v="POLE PILOTAGE DU RESEAU COMMERCIAL"/>
    <m/>
    <m/>
    <m/>
    <x v="25"/>
    <x v="25"/>
    <m/>
    <m/>
    <m/>
    <x v="3"/>
    <x v="3"/>
    <m/>
    <m/>
    <m/>
    <m/>
    <m/>
    <m/>
  </r>
  <r>
    <n v="306315"/>
    <n v="7024180"/>
    <x v="0"/>
    <s v="REGION ILE DE FRANCE NORD"/>
    <x v="0"/>
    <s v="07024180"/>
    <s v="306315"/>
    <x v="0"/>
    <m/>
    <n v="1"/>
    <s v="Monsieur"/>
    <s v="ARMAN"/>
    <s v="YEGANIANE"/>
    <m/>
    <m/>
    <m/>
    <m/>
    <m/>
    <m/>
    <s v="445 CCA"/>
    <d v="2024-09-01T00:00:00"/>
    <s v="445"/>
    <s v="05"/>
    <s v="SALARIES COMMERCIAUX"/>
    <m/>
    <m/>
    <s v="045"/>
    <m/>
    <m/>
    <s v="Niveau 1"/>
    <m/>
    <n v="36904"/>
    <n v="23"/>
    <n v="100"/>
    <s v="FRANCAISE"/>
    <n v="45536"/>
    <n v="0"/>
    <n v="45536"/>
    <s v="HC"/>
    <n v="76140"/>
    <s v="LE PETIT QUEVILLY"/>
    <s v="CATHERINE BLANCKAERT"/>
    <s v="071030"/>
    <s v="REGION ILE DE FRANCE NORD"/>
    <s v="193005"/>
    <s v="SEBASTIEN COTE"/>
    <s v="100 IMD"/>
    <x v="18"/>
    <x v="18"/>
    <s v="303511"/>
    <s v="YASSIN MOUYER"/>
    <s v="200 IMP"/>
    <x v="89"/>
    <x v="89"/>
    <s v="306315"/>
    <s v="ARMAN YEGANIANE"/>
    <s v="445 CCA"/>
    <s v="HC"/>
    <s v="096311"/>
    <s v="SECTEUR BLANC"/>
  </r>
  <r>
    <n v="305775"/>
    <n v="7023196"/>
    <x v="0"/>
    <s v="REGION GRAND SUD"/>
    <x v="0"/>
    <s v="07023196"/>
    <s v="305775"/>
    <x v="0"/>
    <m/>
    <n v="1"/>
    <s v="Monsieur"/>
    <s v="OKAN"/>
    <s v="YILDIRIM"/>
    <m/>
    <m/>
    <m/>
    <m/>
    <m/>
    <m/>
    <s v="440 CCT"/>
    <d v="2024-04-01T00:00:00"/>
    <s v="440"/>
    <s v="05"/>
    <s v="SALARIES COMMERCIAUX"/>
    <m/>
    <m/>
    <s v="267"/>
    <m/>
    <m/>
    <s v="Niveau 1"/>
    <m/>
    <n v="36549"/>
    <n v="24"/>
    <n v="100"/>
    <s v="FRANCAISE"/>
    <n v="45261"/>
    <n v="1"/>
    <n v="45261"/>
    <s v="HC"/>
    <n v="42100"/>
    <s v="ST ETIENNE"/>
    <s v="FREDERIC MESTRE"/>
    <s v="071251"/>
    <s v="REGION GRAND SUD"/>
    <s v="193087"/>
    <s v="NICOLAS LEVEQUE"/>
    <s v="100 IMD"/>
    <x v="16"/>
    <x v="16"/>
    <s v="305409"/>
    <s v="SAMIA CONDELLO"/>
    <s v="200 IMP"/>
    <x v="101"/>
    <x v="101"/>
    <s v="305775"/>
    <s v="OKAN YILDIRIM"/>
    <s v="440 CCT"/>
    <s v="HC"/>
    <s v="097047"/>
    <s v="SECTEUR BLANC"/>
  </r>
  <r>
    <n v="304525"/>
    <n v="3102448"/>
    <x v="0"/>
    <s v="REGION GRAND SUD"/>
    <x v="0"/>
    <s v="03102448"/>
    <s v="304525"/>
    <x v="0"/>
    <m/>
    <n v="2"/>
    <s v="Madame"/>
    <s v="CAMILLE"/>
    <s v="YSERN"/>
    <s v="445 CCA"/>
    <n v="44013"/>
    <m/>
    <s v="Faux"/>
    <n v="5"/>
    <s v="SALARIES COMMERCIAUX"/>
    <s v="440 CCT"/>
    <d v="2020-08-01T00:00:00"/>
    <s v="440"/>
    <s v="05"/>
    <s v="SALARIES COMMERCIAUX"/>
    <m/>
    <m/>
    <s v="421"/>
    <s v="Niveau 1"/>
    <m/>
    <s v="Niveau 1"/>
    <m/>
    <n v="30482"/>
    <n v="41"/>
    <n v="100"/>
    <s v="FRANCAISE"/>
    <n v="43862"/>
    <n v="4"/>
    <n v="43862"/>
    <s v="HC"/>
    <n v="83550"/>
    <s v="VIDAUBAN"/>
    <s v="FREDERIC MESTRE"/>
    <s v="071251"/>
    <s v="REGION GRAND SUD"/>
    <s v="190355"/>
    <s v="FABIO FRACASSETTI"/>
    <s v="100 IMD"/>
    <x v="9"/>
    <x v="9"/>
    <s v="189398"/>
    <s v="JEAN-FRANCOIS LANTERI"/>
    <s v="200 IMP"/>
    <x v="11"/>
    <x v="11"/>
    <s v="304525"/>
    <s v="CAMILLE YSERN"/>
    <s v="440 CCT"/>
    <s v="HC"/>
    <s v="990348"/>
    <s v="SECTEUR BLANC"/>
  </r>
  <r>
    <n v="305933"/>
    <n v="7023461"/>
    <x v="0"/>
    <s v="REGION CENTRE EST"/>
    <x v="0"/>
    <s v="07023461"/>
    <s v="305933"/>
    <x v="0"/>
    <m/>
    <n v="1"/>
    <s v="Monsieur"/>
    <s v="KEVIN"/>
    <s v="ZANELLA"/>
    <m/>
    <m/>
    <m/>
    <m/>
    <m/>
    <m/>
    <s v="440 CCT"/>
    <d v="2024-07-01T00:00:00"/>
    <s v="440"/>
    <s v="05"/>
    <s v="SALARIES COMMERCIAUX"/>
    <m/>
    <m/>
    <s v="029"/>
    <m/>
    <m/>
    <s v="Niveau 1"/>
    <m/>
    <n v="30012"/>
    <n v="42"/>
    <n v="100"/>
    <s v="FRANCAISE"/>
    <n v="45352"/>
    <n v="0"/>
    <n v="45352"/>
    <s v="HC"/>
    <n v="54700"/>
    <s v="PONT A MOUSSON"/>
    <s v="JEROME CARPANETTO"/>
    <s v="900582"/>
    <s v="REGION CENTRE EST"/>
    <s v="179897"/>
    <s v="SYLVAIN GATHELIER"/>
    <s v="100 IMD"/>
    <x v="22"/>
    <x v="22"/>
    <s v="304026"/>
    <s v="NICOLAS FOREST"/>
    <s v="200 IMP"/>
    <x v="96"/>
    <x v="96"/>
    <s v="305933"/>
    <s v="KEVIN ZANELLA"/>
    <s v="440 CCT"/>
    <s v="HC"/>
    <s v="097584"/>
    <s v="SECTEUR BLANC"/>
  </r>
  <r>
    <n v="163460"/>
    <n v="3000354"/>
    <x v="0"/>
    <s v="REGION ILE DE FRANCE NORD"/>
    <x v="0"/>
    <s v="03000354"/>
    <s v="163460"/>
    <x v="0"/>
    <m/>
    <n v="1"/>
    <s v="Monsieur"/>
    <s v="BASSEM"/>
    <s v="ZANTOUT"/>
    <m/>
    <m/>
    <m/>
    <m/>
    <m/>
    <m/>
    <s v="443 CCT.S"/>
    <d v="1989-10-01T00:00:00"/>
    <s v="443"/>
    <s v="05"/>
    <s v="SALARIES COMMERCIAUX"/>
    <m/>
    <m/>
    <s v="469"/>
    <m/>
    <m/>
    <s v="Niveau 1"/>
    <m/>
    <n v="24154"/>
    <n v="58"/>
    <n v="100"/>
    <s v="FRANCAISE"/>
    <n v="32782"/>
    <n v="35"/>
    <n v="32782"/>
    <s v="HC"/>
    <n v="77940"/>
    <s v="LA BROSSE MONTCEAUX"/>
    <s v="CATHERINE BLANCKAERT"/>
    <s v="071030"/>
    <s v="REGION ILE DE FRANCE NORD"/>
    <s v="302041"/>
    <s v="DAPHNEE JULLION"/>
    <s v="100 IMD"/>
    <x v="1"/>
    <x v="1"/>
    <s v="302511"/>
    <s v="OLIVIER MACIGNO"/>
    <s v="200 IMP"/>
    <x v="53"/>
    <x v="53"/>
    <s v="163460"/>
    <s v="BASSEM ZANTOUT"/>
    <s v="443 CCT.S"/>
    <s v="HC"/>
    <s v="993475"/>
    <s v="SECTEUR BLANC"/>
  </r>
  <r>
    <n v="193607"/>
    <n v="3002879"/>
    <x v="2"/>
    <s v="REGION ILE DE FRANCE NORD"/>
    <x v="0"/>
    <s v="03002879"/>
    <s v="193607"/>
    <x v="0"/>
    <m/>
    <n v="1"/>
    <s v="Monsieur"/>
    <s v="ANTHONY"/>
    <s v="ZAPPARATA"/>
    <s v="310 CMA"/>
    <n v="40299"/>
    <m/>
    <s v="Faux"/>
    <n v="4"/>
    <s v="INSPECTEURS RSG"/>
    <s v="200 IMP"/>
    <d v="2010-06-01T00:00:00"/>
    <s v="200"/>
    <s v="04"/>
    <s v="INSPECTEURS RSG"/>
    <m/>
    <m/>
    <m/>
    <n v="5"/>
    <m/>
    <n v="5"/>
    <m/>
    <n v="29382"/>
    <n v="44"/>
    <n v="100"/>
    <s v="FRANCAISE"/>
    <n v="40330"/>
    <n v="14"/>
    <n v="40330"/>
    <m/>
    <n v="2100"/>
    <s v="GRICOURT"/>
    <s v="CATHERINE BLANCKAERT"/>
    <s v="071030"/>
    <s v="REGION ILE DE FRANCE NORD"/>
    <s v="301703"/>
    <s v="JONATHAN HENNICOTTE"/>
    <s v="100 IMD"/>
    <x v="34"/>
    <x v="34"/>
    <s v="193607"/>
    <s v="ANTHONY ZAPPARATA"/>
    <s v="200 IMP"/>
    <x v="58"/>
    <x v="58"/>
    <m/>
    <m/>
    <m/>
    <s v="HP"/>
    <m/>
    <m/>
  </r>
  <r>
    <n v="305850"/>
    <n v="7023327"/>
    <x v="0"/>
    <s v="REGION ILE DE FRANCE NORD"/>
    <x v="0"/>
    <s v="07023327"/>
    <s v="305850"/>
    <x v="0"/>
    <m/>
    <n v="1"/>
    <s v="Monsieur"/>
    <s v="LAURENT"/>
    <s v="ZAROUAL"/>
    <m/>
    <m/>
    <m/>
    <m/>
    <m/>
    <m/>
    <s v="440 CCT"/>
    <d v="2024-05-01T00:00:00"/>
    <s v="440"/>
    <s v="05"/>
    <s v="SALARIES COMMERCIAUX"/>
    <m/>
    <m/>
    <s v="043"/>
    <m/>
    <m/>
    <s v="Niveau 1"/>
    <m/>
    <n v="28127"/>
    <n v="47"/>
    <n v="100"/>
    <s v="FRANCAISE"/>
    <n v="45292"/>
    <n v="0"/>
    <n v="45292"/>
    <s v="HC"/>
    <n v="76600"/>
    <s v="LE HAVRE"/>
    <s v="CATHERINE BLANCKAERT"/>
    <s v="071030"/>
    <s v="REGION ILE DE FRANCE NORD"/>
    <s v="193005"/>
    <s v="SEBASTIEN COTE"/>
    <s v="100 IMD"/>
    <x v="18"/>
    <x v="18"/>
    <s v="186035"/>
    <s v="SEBASTIEN CAVELIER"/>
    <s v="200 IMP"/>
    <x v="102"/>
    <x v="102"/>
    <s v="305850"/>
    <s v="LAURENT ZAROUAL"/>
    <s v="440 CCT"/>
    <s v="HC"/>
    <s v="096245"/>
    <s v="SECTEUR BLANC"/>
  </r>
  <r>
    <n v="305082"/>
    <n v="7019514"/>
    <x v="0"/>
    <s v="REGION CENTRE EST"/>
    <x v="0"/>
    <s v="07019514"/>
    <s v="305082"/>
    <x v="0"/>
    <m/>
    <n v="1"/>
    <s v="Monsieur"/>
    <s v="YANNIS"/>
    <s v="ZEGUIR"/>
    <s v="440 CCT"/>
    <n v="44986"/>
    <m/>
    <s v="Faux"/>
    <n v="5"/>
    <s v="SALARIES COMMERCIAUX"/>
    <s v="441 CCTM"/>
    <d v="2023-04-01T00:00:00"/>
    <s v="441"/>
    <s v="05"/>
    <s v="SALARIES COMMERCIAUX"/>
    <s v="T"/>
    <m/>
    <s v="039"/>
    <s v="Niveau 1"/>
    <m/>
    <s v="Niveau 1"/>
    <m/>
    <n v="32681"/>
    <n v="35"/>
    <n v="100"/>
    <s v="FRANCAISE"/>
    <n v="44348"/>
    <n v="3"/>
    <n v="44348"/>
    <s v="HC"/>
    <n v="51100"/>
    <s v="REIMS"/>
    <s v="JEROME CARPANETTO"/>
    <s v="900582"/>
    <s v="REGION CENTRE EST"/>
    <s v="172115"/>
    <s v="GREGORY BACQUET"/>
    <s v="100 IMD"/>
    <x v="29"/>
    <x v="29"/>
    <s v="300266"/>
    <s v="JULIEN RAVEL"/>
    <s v="200 IMP"/>
    <x v="120"/>
    <x v="119"/>
    <s v="305082"/>
    <s v="YANNIS ZEGUIR"/>
    <s v="441 CCTM"/>
    <s v="HC"/>
    <s v="097884"/>
    <s v="SECTEUR BLANC"/>
  </r>
  <r>
    <n v="163397"/>
    <n v="3000031"/>
    <x v="3"/>
    <s v="REGION GRAND SUD"/>
    <x v="0"/>
    <s v="03000031"/>
    <s v="163397"/>
    <x v="0"/>
    <m/>
    <n v="1"/>
    <s v="Monsieur"/>
    <s v="FRANCK"/>
    <s v="ZENOU"/>
    <m/>
    <m/>
    <m/>
    <m/>
    <m/>
    <m/>
    <s v="100 IMD"/>
    <d v="2005-02-01T00:00:00"/>
    <s v="100"/>
    <s v="03"/>
    <s v="INSPECTEURS RSG"/>
    <m/>
    <m/>
    <m/>
    <m/>
    <m/>
    <n v="7"/>
    <m/>
    <n v="23796"/>
    <n v="59"/>
    <n v="100"/>
    <s v="FRANCAISE"/>
    <n v="32721"/>
    <n v="35"/>
    <n v="32721"/>
    <m/>
    <n v="34980"/>
    <s v="ST CLEMENT DE RIVIERE"/>
    <s v="FREDERIC MESTRE"/>
    <s v="071251"/>
    <s v="REGION GRAND SUD"/>
    <s v="163397"/>
    <s v="FRANCK ZENOU"/>
    <s v="100 IMD"/>
    <x v="0"/>
    <x v="0"/>
    <m/>
    <m/>
    <m/>
    <x v="3"/>
    <x v="3"/>
    <m/>
    <m/>
    <m/>
    <s v="D7"/>
    <m/>
    <m/>
  </r>
  <r>
    <n v="306424"/>
    <n v="7024331"/>
    <x v="0"/>
    <s v="REGION GRAND OUEST"/>
    <x v="0"/>
    <s v="07024331"/>
    <s v="306424"/>
    <x v="0"/>
    <m/>
    <n v="2"/>
    <s v="Madame"/>
    <s v="DEBORAH"/>
    <s v="ZERBIB"/>
    <m/>
    <m/>
    <m/>
    <m/>
    <m/>
    <m/>
    <s v="445 CCA"/>
    <d v="2024-11-01T00:00:00"/>
    <s v="445"/>
    <s v="05"/>
    <s v="SALARIES COMMERCIAUX"/>
    <m/>
    <m/>
    <s v="660"/>
    <m/>
    <m/>
    <s v="Niveau 1"/>
    <m/>
    <n v="31379"/>
    <n v="39"/>
    <n v="100"/>
    <s v="FRANCAISE"/>
    <n v="45597"/>
    <n v="0"/>
    <n v="45597"/>
    <s v="HC"/>
    <n v="37390"/>
    <s v="NOTRE DAME D OE"/>
    <s v="MATHIEU CHEMIN"/>
    <s v="071590"/>
    <s v="REGION GRAND OUEST"/>
    <s v="305493"/>
    <s v="AURELIE DEVILLIER"/>
    <s v="100 IMD"/>
    <x v="38"/>
    <x v="38"/>
    <s v="305410"/>
    <s v="MANON GIGER"/>
    <s v="200 IMP"/>
    <x v="123"/>
    <x v="121"/>
    <s v="306424"/>
    <s v="DEBORAH ZERBIB"/>
    <s v="445 CCA"/>
    <s v="HC"/>
    <s v="096634"/>
    <s v="SECTEUR BLANC"/>
  </r>
  <r>
    <n v="186233"/>
    <n v="3000963"/>
    <x v="0"/>
    <s v="REGION ILE DE FRANCE NORD"/>
    <x v="0"/>
    <s v="03000963"/>
    <s v="186233"/>
    <x v="0"/>
    <m/>
    <n v="1"/>
    <s v="Monsieur"/>
    <s v="TONY"/>
    <s v="ZULIAN"/>
    <m/>
    <m/>
    <m/>
    <m/>
    <m/>
    <m/>
    <s v="386 IE"/>
    <d v="2002-01-01T00:00:00"/>
    <s v="386"/>
    <s v="05"/>
    <s v="INSPECTEURS RSG"/>
    <s v="T"/>
    <m/>
    <s v="089"/>
    <m/>
    <m/>
    <n v="5"/>
    <m/>
    <n v="27202"/>
    <n v="50"/>
    <n v="100"/>
    <s v="FRANCAISE"/>
    <n v="37257"/>
    <n v="22"/>
    <n v="37257"/>
    <s v="HC"/>
    <n v="95800"/>
    <s v="CERGY"/>
    <s v="CATHERINE BLANCKAERT"/>
    <s v="071030"/>
    <s v="REGION ILE DE FRANCE NORD"/>
    <s v="193254"/>
    <s v="DAVID BOURE"/>
    <s v="100 IMD"/>
    <x v="28"/>
    <x v="28"/>
    <s v="175986"/>
    <s v="DAVID OLICARD"/>
    <s v="200 IMP"/>
    <x v="73"/>
    <x v="73"/>
    <s v="186233"/>
    <s v="TONY ZULIAN"/>
    <s v="386 IE"/>
    <s v="HC"/>
    <s v="097752"/>
    <s v="SECTEUR BLANC"/>
  </r>
  <r>
    <n v="305664"/>
    <n v="7022816"/>
    <x v="2"/>
    <s v="REGION CENTRE EST"/>
    <x v="0"/>
    <s v="07022816"/>
    <s v="305664"/>
    <x v="0"/>
    <m/>
    <n v="2"/>
    <s v="Madame"/>
    <s v="RACHEL"/>
    <s v="ZUNINO"/>
    <s v="385 I.ES"/>
    <n v="45323"/>
    <m/>
    <s v="Faux"/>
    <n v="4"/>
    <s v="INSPECTEURS RSG"/>
    <s v="200 IMP"/>
    <d v="2024-03-01T00:00:00"/>
    <s v="200"/>
    <s v="04"/>
    <s v="INSPECTEURS RSG"/>
    <m/>
    <m/>
    <m/>
    <n v="5"/>
    <m/>
    <n v="5"/>
    <m/>
    <n v="28474"/>
    <n v="46"/>
    <n v="100"/>
    <s v="FRANCAISE"/>
    <n v="45170"/>
    <n v="1"/>
    <n v="45170"/>
    <m/>
    <n v="21260"/>
    <s v="SELONGEY"/>
    <s v="JEROME CARPANETTO"/>
    <s v="900582"/>
    <s v="REGION CENTRE EST"/>
    <m/>
    <m/>
    <m/>
    <x v="7"/>
    <x v="7"/>
    <s v="305664"/>
    <s v="RACHEL ZUNINO"/>
    <s v="200 IMP"/>
    <x v="69"/>
    <x v="69"/>
    <m/>
    <m/>
    <m/>
    <s v="HP"/>
    <m/>
    <m/>
  </r>
  <r>
    <n v="305355"/>
    <n v="7021607"/>
    <x v="0"/>
    <s v="REGION CENTRE EST"/>
    <x v="0"/>
    <s v="07021607"/>
    <s v="305355"/>
    <x v="0"/>
    <m/>
    <n v="1"/>
    <s v="Monsieur"/>
    <s v="SAMUEL"/>
    <s v="ZUNINO"/>
    <m/>
    <m/>
    <m/>
    <m/>
    <m/>
    <m/>
    <s v="441 CCTM"/>
    <d v="2024-04-01T00:00:00"/>
    <s v="441"/>
    <s v="05"/>
    <s v="SALARIES COMMERCIAUX"/>
    <s v="T"/>
    <m/>
    <s v="409"/>
    <m/>
    <m/>
    <s v="Niveau 1"/>
    <m/>
    <n v="29736"/>
    <n v="43"/>
    <n v="100"/>
    <s v="FRANCAISE"/>
    <n v="44805"/>
    <n v="2"/>
    <n v="44805"/>
    <s v="HC"/>
    <n v="52190"/>
    <s v="CUSEY"/>
    <s v="JEROME CARPANETTO"/>
    <s v="900582"/>
    <s v="REGION CENTRE EST"/>
    <m/>
    <m/>
    <m/>
    <x v="7"/>
    <x v="7"/>
    <s v="305664"/>
    <s v="RACHEL ZUNINO"/>
    <s v="200 IMP"/>
    <x v="69"/>
    <x v="69"/>
    <s v="305355"/>
    <s v="SAMUEL ZUNINO"/>
    <s v="441 CCTM"/>
    <s v="HC"/>
    <s v="992476"/>
    <s v="SECTEUR BLANC"/>
  </r>
  <r>
    <m/>
    <m/>
    <x v="6"/>
    <m/>
    <x v="2"/>
    <m/>
    <m/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3"/>
    <x v="33"/>
    <m/>
    <m/>
    <m/>
    <x v="3"/>
    <x v="3"/>
    <m/>
    <m/>
    <m/>
    <m/>
    <m/>
    <m/>
  </r>
</pivotCacheRecords>
</file>

<file path=xl/pivotCache/pivotCacheRecords1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6">
  <r>
    <s v="1 PPP"/>
    <x v="0"/>
    <s v="OLIVIER HOFFER"/>
    <s v="-"/>
    <n v="20639"/>
    <n v="9.99"/>
    <n v="100"/>
    <n v="18"/>
    <n v="5"/>
    <n v="3"/>
    <n v="1"/>
    <n v="10"/>
    <s v="OLIVIER HOFFER"/>
    <s v="070426"/>
    <s v="OC RIQUE D"/>
    <s v="071050"/>
    <x v="0"/>
    <s v="071590"/>
    <s v="REGION GRAND OUEST"/>
    <n v="20639"/>
    <n v="10"/>
    <n v="18"/>
    <n v="8"/>
    <n v="9.99"/>
    <n v="1"/>
    <n v="100"/>
    <n v="1"/>
    <x v="0"/>
    <n v="10"/>
    <n v="1"/>
    <n v="102"/>
    <n v="93"/>
    <n v="95"/>
    <n v="290"/>
    <n v="9000"/>
    <n v="10"/>
    <n v="9010"/>
    <n v="8"/>
    <n v="10"/>
    <n v="3000"/>
    <n v="3"/>
    <n v="3003"/>
    <n v="3"/>
    <n v="1000"/>
    <n v="1"/>
    <n v="1001"/>
    <n v="1"/>
  </r>
  <r>
    <s v="2 PPP"/>
    <x v="1"/>
    <s v="MEHDI LAMANT"/>
    <s v="-"/>
    <n v="26911"/>
    <n v="5.46"/>
    <n v="50"/>
    <n v="24.5"/>
    <n v="9.5"/>
    <n v="3"/>
    <n v="1"/>
    <n v="10"/>
    <s v="MEHDI LAMANT"/>
    <s v="070048"/>
    <s v="OC CADREN V"/>
    <s v="071024"/>
    <x v="1"/>
    <s v="071030"/>
    <s v="REGION ILE DE FRANCE NORD"/>
    <n v="26911"/>
    <n v="6"/>
    <n v="24.5"/>
    <n v="3"/>
    <n v="5.46"/>
    <n v="1"/>
    <n v="50"/>
    <n v="1"/>
    <x v="0"/>
    <n v="10"/>
    <n v="1"/>
    <n v="102"/>
    <n v="97"/>
    <n v="100"/>
    <n v="299"/>
    <n v="4000"/>
    <n v="6"/>
    <n v="4006"/>
    <n v="3"/>
    <n v="5"/>
    <n v="1000"/>
    <n v="1"/>
    <n v="1001"/>
    <n v="1"/>
    <n v="1000"/>
    <n v="1"/>
    <n v="1001"/>
    <n v="1"/>
  </r>
  <r>
    <s v="3 PPP"/>
    <x v="2"/>
    <s v="ALEXIS MERMET"/>
    <s v="-"/>
    <n v="38431"/>
    <n v="10.719999999999999"/>
    <n v="100"/>
    <n v="19.5"/>
    <n v="4.5"/>
    <n v="3"/>
    <n v="1"/>
    <n v="10"/>
    <s v="ALEXIS MERMET"/>
    <s v="071194"/>
    <s v="OC VIRET S"/>
    <s v="071174"/>
    <x v="2"/>
    <s v="071251"/>
    <s v="REGION GRAND SUD"/>
    <n v="38431"/>
    <n v="2"/>
    <n v="19.5"/>
    <n v="6"/>
    <n v="10.719999999999999"/>
    <n v="1"/>
    <n v="100"/>
    <n v="1"/>
    <x v="0"/>
    <n v="10"/>
    <n v="1"/>
    <n v="102"/>
    <n v="101"/>
    <n v="97"/>
    <n v="300"/>
    <n v="3000"/>
    <n v="2"/>
    <n v="3002"/>
    <n v="6"/>
    <n v="4"/>
    <n v="2000"/>
    <n v="1"/>
    <n v="2001"/>
    <n v="3"/>
    <n v="1000"/>
    <n v="1"/>
    <n v="1001"/>
    <n v="1"/>
  </r>
  <r>
    <s v="4 PPP"/>
    <x v="3"/>
    <s v="OLIVIA DEMEY"/>
    <s v="-"/>
    <n v="22169"/>
    <n v="0"/>
    <n v="100"/>
    <n v="20"/>
    <n v="3"/>
    <n v="4"/>
    <n v="1"/>
    <n v="10"/>
    <s v="OLIVIA DEMEY"/>
    <s v="071021"/>
    <s v="OC DELEMOTTE A"/>
    <s v="071031"/>
    <x v="3"/>
    <s v="071030"/>
    <s v="REGION ILE DE FRANCE NORD"/>
    <n v="22169"/>
    <n v="8"/>
    <n v="20"/>
    <n v="5"/>
    <n v="0"/>
    <n v="1"/>
    <n v="100"/>
    <n v="1"/>
    <x v="0"/>
    <n v="10"/>
    <n v="1"/>
    <n v="102"/>
    <n v="95"/>
    <n v="98"/>
    <n v="295"/>
    <n v="7000"/>
    <n v="8"/>
    <n v="7008"/>
    <n v="5"/>
    <n v="8"/>
    <n v="2000"/>
    <n v="2"/>
    <n v="2002"/>
    <n v="2"/>
    <n v="1000"/>
    <n v="1"/>
    <n v="1001"/>
    <n v="1"/>
  </r>
  <r>
    <s v="5 PPP"/>
    <x v="4"/>
    <s v="FABIEN LE ROCH"/>
    <s v="-"/>
    <n v="22872"/>
    <n v="11.8"/>
    <n v="50"/>
    <n v="20.5"/>
    <n v="1"/>
    <n v="3"/>
    <n v="1"/>
    <n v="10"/>
    <s v="FABIEN LE ROCH"/>
    <s v="071090"/>
    <s v="OC LE FEVRE F"/>
    <s v="071591"/>
    <x v="4"/>
    <s v="071590"/>
    <s v="REGION GRAND OUEST"/>
    <n v="22872"/>
    <n v="7"/>
    <n v="20.5"/>
    <n v="4"/>
    <n v="11.8"/>
    <n v="1"/>
    <n v="50"/>
    <n v="1"/>
    <x v="0"/>
    <n v="10"/>
    <n v="1"/>
    <n v="102"/>
    <n v="96"/>
    <n v="99"/>
    <n v="297"/>
    <n v="6000"/>
    <n v="7"/>
    <n v="6007"/>
    <n v="4"/>
    <n v="7"/>
    <n v="2000"/>
    <n v="2"/>
    <n v="2002"/>
    <n v="2"/>
    <n v="1000"/>
    <n v="1"/>
    <n v="1001"/>
    <n v="1"/>
  </r>
  <r>
    <s v="6 PPP"/>
    <x v="5"/>
    <s v="MATHIEU DANTEC"/>
    <s v="-"/>
    <n v="46005"/>
    <n v="8"/>
    <n v="100"/>
    <n v="39.5"/>
    <n v="9"/>
    <n v="3"/>
    <n v="1"/>
    <n v="10"/>
    <s v="MATHIEU DANTEC"/>
    <s v="071099"/>
    <s v="OC GESTIN S"/>
    <s v="071592"/>
    <x v="5"/>
    <s v="071590"/>
    <s v="REGION GRAND OUEST"/>
    <n v="46005"/>
    <n v="1"/>
    <n v="39.5"/>
    <n v="1"/>
    <n v="8"/>
    <n v="1"/>
    <n v="100"/>
    <n v="1"/>
    <x v="0"/>
    <n v="10"/>
    <n v="1"/>
    <n v="102"/>
    <n v="102"/>
    <n v="102"/>
    <n v="306"/>
    <n v="1000"/>
    <n v="1"/>
    <n v="1001"/>
    <n v="1"/>
    <n v="1"/>
    <n v="1000"/>
    <n v="1"/>
    <n v="1001"/>
    <n v="1"/>
    <n v="1000"/>
    <n v="1"/>
    <n v="1001"/>
    <n v="1"/>
  </r>
  <r>
    <s v="7 PPP"/>
    <x v="6"/>
    <s v="DOMENICO TARRICONE"/>
    <s v="-"/>
    <n v="30535"/>
    <n v="10.77"/>
    <n v="87.5"/>
    <n v="32.5"/>
    <n v="7.5"/>
    <n v="4"/>
    <n v="1"/>
    <n v="10"/>
    <s v="DOMENICO TARRICONE"/>
    <s v="071497"/>
    <s v="OC CLEMENT J"/>
    <s v="700023"/>
    <x v="6"/>
    <s v="071251"/>
    <s v="REGION GRAND SUD"/>
    <n v="30535"/>
    <n v="5"/>
    <n v="32.5"/>
    <n v="2"/>
    <n v="10.77"/>
    <n v="1"/>
    <n v="87.5"/>
    <n v="1"/>
    <x v="0"/>
    <n v="10"/>
    <n v="1"/>
    <n v="102"/>
    <n v="98"/>
    <n v="101"/>
    <n v="301"/>
    <n v="2000"/>
    <n v="5"/>
    <n v="2005"/>
    <n v="2"/>
    <n v="3"/>
    <n v="1000"/>
    <n v="4"/>
    <n v="1004"/>
    <n v="2"/>
    <n v="1000"/>
    <n v="2"/>
    <n v="1002"/>
    <n v="1"/>
  </r>
  <r>
    <s v="8 PPP"/>
    <x v="7"/>
    <s v="CELINE DURAND"/>
    <s v="-"/>
    <n v="21690"/>
    <n v="0"/>
    <n v="100"/>
    <n v="19"/>
    <n v="5"/>
    <n v="4"/>
    <n v="2"/>
    <n v="6"/>
    <s v="CELINE DURAND"/>
    <s v="071497"/>
    <s v="OC CLEMENT J"/>
    <s v="700023"/>
    <x v="6"/>
    <s v="071251"/>
    <s v="REGION GRAND SUD"/>
    <n v="21690"/>
    <n v="9"/>
    <n v="19"/>
    <n v="7"/>
    <n v="0"/>
    <n v="1"/>
    <n v="100"/>
    <n v="1"/>
    <x v="0"/>
    <n v="6"/>
    <n v="2"/>
    <n v="101"/>
    <n v="94"/>
    <n v="96"/>
    <n v="291"/>
    <n v="8000"/>
    <n v="9"/>
    <n v="8009"/>
    <n v="7"/>
    <n v="9"/>
    <n v="4000"/>
    <n v="5"/>
    <n v="4005"/>
    <n v="5"/>
    <n v="2000"/>
    <n v="1"/>
    <n v="2001"/>
    <n v="2"/>
  </r>
  <r>
    <s v="9 PPP"/>
    <x v="8"/>
    <s v="SEBASTIEN PIETTE"/>
    <s v="-"/>
    <n v="32773"/>
    <n v="9.0300000000000011"/>
    <n v="100"/>
    <n v="19.5"/>
    <n v="8.5"/>
    <n v="3"/>
    <n v="2"/>
    <n v="6"/>
    <s v="SEBASTIEN PIETTE"/>
    <s v="700257"/>
    <s v="OC CARRE N"/>
    <s v="071255"/>
    <x v="7"/>
    <s v="071251"/>
    <s v="REGION GRAND SUD"/>
    <n v="32773"/>
    <n v="3"/>
    <n v="19.5"/>
    <n v="6"/>
    <n v="9.0300000000000011"/>
    <n v="1"/>
    <n v="100"/>
    <n v="1"/>
    <x v="0"/>
    <n v="6"/>
    <n v="2"/>
    <n v="101"/>
    <n v="100"/>
    <n v="97"/>
    <n v="298"/>
    <n v="5000"/>
    <n v="3"/>
    <n v="5003"/>
    <n v="6"/>
    <n v="6"/>
    <n v="3000"/>
    <n v="2"/>
    <n v="3002"/>
    <n v="4"/>
    <n v="2000"/>
    <n v="2"/>
    <n v="2002"/>
    <n v="2"/>
  </r>
  <r>
    <s v="10 PPP"/>
    <x v="9"/>
    <s v="THIBAUT ARNEODO"/>
    <s v="-"/>
    <n v="31186"/>
    <n v="11.5"/>
    <n v="100"/>
    <n v="24.5"/>
    <n v="10"/>
    <n v="3"/>
    <n v="1"/>
    <n v="10"/>
    <s v="THIBAUT ARNEODO"/>
    <s v="071258"/>
    <s v="OC LANTERI J"/>
    <s v="071255"/>
    <x v="7"/>
    <s v="071251"/>
    <s v="REGION GRAND SUD"/>
    <n v="31186"/>
    <n v="4"/>
    <n v="24.5"/>
    <n v="3"/>
    <n v="11.5"/>
    <n v="1"/>
    <n v="100"/>
    <n v="1"/>
    <x v="0"/>
    <n v="10"/>
    <n v="1"/>
    <n v="102"/>
    <n v="99"/>
    <n v="100"/>
    <n v="301"/>
    <n v="2000"/>
    <n v="4"/>
    <n v="2004"/>
    <n v="3"/>
    <n v="2"/>
    <n v="1000"/>
    <n v="3"/>
    <n v="1003"/>
    <n v="1"/>
    <n v="1000"/>
    <n v="1"/>
    <n v="1001"/>
    <n v="1"/>
  </r>
  <r>
    <m/>
    <x v="10"/>
    <m/>
    <m/>
    <m/>
    <m/>
    <m/>
    <m/>
    <m/>
    <m/>
    <m/>
    <m/>
    <m/>
    <m/>
    <m/>
    <m/>
    <x v="8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</r>
  <r>
    <m/>
    <x v="10"/>
    <m/>
    <m/>
    <m/>
    <m/>
    <m/>
    <m/>
    <m/>
    <m/>
    <m/>
    <m/>
    <m/>
    <m/>
    <m/>
    <m/>
    <x v="8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</r>
  <r>
    <m/>
    <x v="10"/>
    <m/>
    <m/>
    <m/>
    <m/>
    <m/>
    <m/>
    <m/>
    <m/>
    <m/>
    <m/>
    <m/>
    <m/>
    <m/>
    <m/>
    <x v="8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</r>
  <r>
    <m/>
    <x v="10"/>
    <m/>
    <m/>
    <m/>
    <m/>
    <m/>
    <m/>
    <m/>
    <m/>
    <m/>
    <m/>
    <m/>
    <m/>
    <m/>
    <m/>
    <x v="8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</r>
  <r>
    <m/>
    <x v="10"/>
    <m/>
    <m/>
    <m/>
    <m/>
    <m/>
    <m/>
    <m/>
    <m/>
    <m/>
    <m/>
    <m/>
    <m/>
    <m/>
    <m/>
    <x v="8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</r>
  <r>
    <m/>
    <x v="10"/>
    <m/>
    <m/>
    <m/>
    <m/>
    <m/>
    <m/>
    <m/>
    <m/>
    <m/>
    <m/>
    <m/>
    <m/>
    <m/>
    <m/>
    <x v="8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</r>
</pivotCacheRecords>
</file>

<file path=xl/pivotCache/pivotCacheRecords1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0">
  <r>
    <s v="1 PPP"/>
    <x v="0"/>
    <x v="0"/>
    <x v="0"/>
    <n v="20639"/>
    <n v="9.99"/>
    <n v="100"/>
    <n v="18"/>
    <n v="5"/>
    <n v="3"/>
    <n v="1"/>
    <n v="10"/>
    <s v="OLIVIER HOFFER"/>
    <s v="070426"/>
    <x v="0"/>
    <s v="071050"/>
    <x v="0"/>
    <s v="071590"/>
    <x v="0"/>
    <n v="20639"/>
    <n v="10"/>
    <n v="18"/>
    <n v="8"/>
    <n v="9.99"/>
    <n v="1"/>
    <n v="100"/>
    <n v="1"/>
    <x v="0"/>
    <n v="10"/>
    <n v="1"/>
    <n v="102"/>
    <n v="93"/>
    <n v="95"/>
    <n v="290"/>
    <n v="9000"/>
    <n v="10"/>
    <n v="9010"/>
    <n v="8"/>
    <n v="10"/>
    <n v="3000"/>
    <n v="3"/>
    <n v="3003"/>
    <n v="3"/>
    <n v="1000"/>
    <n v="1"/>
    <n v="1001"/>
    <n v="1"/>
  </r>
  <r>
    <s v="2 PPP"/>
    <x v="1"/>
    <x v="1"/>
    <x v="0"/>
    <n v="26911"/>
    <n v="5.46"/>
    <n v="50"/>
    <n v="24.5"/>
    <n v="9.5"/>
    <n v="3"/>
    <n v="1"/>
    <n v="10"/>
    <s v="MEHDI LAMANT"/>
    <s v="070048"/>
    <x v="1"/>
    <s v="071024"/>
    <x v="1"/>
    <s v="071030"/>
    <x v="1"/>
    <n v="26911"/>
    <n v="6"/>
    <n v="24.5"/>
    <n v="3"/>
    <n v="5.46"/>
    <n v="1"/>
    <n v="50"/>
    <n v="1"/>
    <x v="0"/>
    <n v="10"/>
    <n v="1"/>
    <n v="102"/>
    <n v="97"/>
    <n v="100"/>
    <n v="299"/>
    <n v="4000"/>
    <n v="6"/>
    <n v="4006"/>
    <n v="3"/>
    <n v="5"/>
    <n v="1000"/>
    <n v="1"/>
    <n v="1001"/>
    <n v="1"/>
    <n v="1000"/>
    <n v="1"/>
    <n v="1001"/>
    <n v="1"/>
  </r>
  <r>
    <s v="3 PPP"/>
    <x v="2"/>
    <x v="2"/>
    <x v="0"/>
    <n v="38431"/>
    <n v="10.719999999999999"/>
    <n v="100"/>
    <n v="19.5"/>
    <n v="4.5"/>
    <n v="3"/>
    <n v="1"/>
    <n v="10"/>
    <s v="ALEXIS MERMET"/>
    <s v="071194"/>
    <x v="2"/>
    <s v="071174"/>
    <x v="2"/>
    <s v="071251"/>
    <x v="2"/>
    <n v="38431"/>
    <n v="2"/>
    <n v="19.5"/>
    <n v="6"/>
    <n v="10.719999999999999"/>
    <n v="1"/>
    <n v="100"/>
    <n v="1"/>
    <x v="0"/>
    <n v="10"/>
    <n v="1"/>
    <n v="102"/>
    <n v="101"/>
    <n v="97"/>
    <n v="300"/>
    <n v="3000"/>
    <n v="2"/>
    <n v="3002"/>
    <n v="6"/>
    <n v="4"/>
    <n v="2000"/>
    <n v="1"/>
    <n v="2001"/>
    <n v="3"/>
    <n v="1000"/>
    <n v="1"/>
    <n v="1001"/>
    <n v="1"/>
  </r>
  <r>
    <s v="4 PPP"/>
    <x v="3"/>
    <x v="3"/>
    <x v="0"/>
    <n v="22169"/>
    <n v="0"/>
    <n v="100"/>
    <n v="20"/>
    <n v="3"/>
    <n v="4"/>
    <n v="1"/>
    <n v="10"/>
    <s v="OLIVIA DEMEY"/>
    <s v="071021"/>
    <x v="3"/>
    <s v="071031"/>
    <x v="3"/>
    <s v="071030"/>
    <x v="1"/>
    <n v="22169"/>
    <n v="8"/>
    <n v="20"/>
    <n v="5"/>
    <n v="0"/>
    <n v="1"/>
    <n v="100"/>
    <n v="1"/>
    <x v="0"/>
    <n v="10"/>
    <n v="1"/>
    <n v="102"/>
    <n v="95"/>
    <n v="98"/>
    <n v="295"/>
    <n v="7000"/>
    <n v="8"/>
    <n v="7008"/>
    <n v="5"/>
    <n v="8"/>
    <n v="2000"/>
    <n v="2"/>
    <n v="2002"/>
    <n v="2"/>
    <n v="1000"/>
    <n v="1"/>
    <n v="1001"/>
    <n v="1"/>
  </r>
  <r>
    <s v="5 PPP"/>
    <x v="4"/>
    <x v="4"/>
    <x v="0"/>
    <n v="22872"/>
    <n v="11.8"/>
    <n v="50"/>
    <n v="20.5"/>
    <n v="1"/>
    <n v="3"/>
    <n v="1"/>
    <n v="10"/>
    <s v="FABIEN LE ROCH"/>
    <s v="071090"/>
    <x v="4"/>
    <s v="071591"/>
    <x v="4"/>
    <s v="071590"/>
    <x v="0"/>
    <n v="22872"/>
    <n v="7"/>
    <n v="20.5"/>
    <n v="4"/>
    <n v="11.8"/>
    <n v="1"/>
    <n v="50"/>
    <n v="1"/>
    <x v="0"/>
    <n v="10"/>
    <n v="1"/>
    <n v="102"/>
    <n v="96"/>
    <n v="99"/>
    <n v="297"/>
    <n v="6000"/>
    <n v="7"/>
    <n v="6007"/>
    <n v="4"/>
    <n v="7"/>
    <n v="2000"/>
    <n v="2"/>
    <n v="2002"/>
    <n v="2"/>
    <n v="1000"/>
    <n v="1"/>
    <n v="1001"/>
    <n v="1"/>
  </r>
  <r>
    <s v="6 PPP"/>
    <x v="5"/>
    <x v="5"/>
    <x v="0"/>
    <n v="46005"/>
    <n v="8"/>
    <n v="100"/>
    <n v="39.5"/>
    <n v="9"/>
    <n v="3"/>
    <n v="1"/>
    <n v="10"/>
    <s v="MATHIEU DANTEC"/>
    <s v="071099"/>
    <x v="5"/>
    <s v="071592"/>
    <x v="5"/>
    <s v="071590"/>
    <x v="0"/>
    <n v="46005"/>
    <n v="1"/>
    <n v="39.5"/>
    <n v="1"/>
    <n v="8"/>
    <n v="1"/>
    <n v="100"/>
    <n v="1"/>
    <x v="0"/>
    <n v="10"/>
    <n v="1"/>
    <n v="102"/>
    <n v="102"/>
    <n v="102"/>
    <n v="306"/>
    <n v="1000"/>
    <n v="1"/>
    <n v="1001"/>
    <n v="1"/>
    <n v="1"/>
    <n v="1000"/>
    <n v="1"/>
    <n v="1001"/>
    <n v="1"/>
    <n v="1000"/>
    <n v="1"/>
    <n v="1001"/>
    <n v="1"/>
  </r>
  <r>
    <s v="7 PPP"/>
    <x v="6"/>
    <x v="6"/>
    <x v="0"/>
    <n v="30535"/>
    <n v="10.77"/>
    <n v="87.5"/>
    <n v="32.5"/>
    <n v="7.5"/>
    <n v="4"/>
    <n v="1"/>
    <n v="10"/>
    <s v="DOMENICO TARRICONE"/>
    <s v="071497"/>
    <x v="6"/>
    <s v="700023"/>
    <x v="6"/>
    <s v="071251"/>
    <x v="2"/>
    <n v="30535"/>
    <n v="5"/>
    <n v="32.5"/>
    <n v="2"/>
    <n v="10.77"/>
    <n v="1"/>
    <n v="87.5"/>
    <n v="1"/>
    <x v="0"/>
    <n v="10"/>
    <n v="1"/>
    <n v="102"/>
    <n v="98"/>
    <n v="101"/>
    <n v="301"/>
    <n v="2000"/>
    <n v="5"/>
    <n v="2005"/>
    <n v="2"/>
    <n v="3"/>
    <n v="1000"/>
    <n v="4"/>
    <n v="1004"/>
    <n v="2"/>
    <n v="1000"/>
    <n v="2"/>
    <n v="1002"/>
    <n v="1"/>
  </r>
  <r>
    <s v="8 PPP"/>
    <x v="7"/>
    <x v="7"/>
    <x v="0"/>
    <n v="21690"/>
    <n v="0"/>
    <n v="100"/>
    <n v="19"/>
    <n v="5"/>
    <n v="4"/>
    <n v="2"/>
    <n v="6"/>
    <s v="CELINE DURAND"/>
    <s v="071497"/>
    <x v="6"/>
    <s v="700023"/>
    <x v="6"/>
    <s v="071251"/>
    <x v="2"/>
    <n v="21690"/>
    <n v="9"/>
    <n v="19"/>
    <n v="7"/>
    <n v="0"/>
    <n v="1"/>
    <n v="100"/>
    <n v="1"/>
    <x v="0"/>
    <n v="6"/>
    <n v="2"/>
    <n v="101"/>
    <n v="94"/>
    <n v="96"/>
    <n v="291"/>
    <n v="8000"/>
    <n v="9"/>
    <n v="8009"/>
    <n v="7"/>
    <n v="9"/>
    <n v="4000"/>
    <n v="5"/>
    <n v="4005"/>
    <n v="5"/>
    <n v="2000"/>
    <n v="1"/>
    <n v="2001"/>
    <n v="2"/>
  </r>
  <r>
    <s v="9 PPP"/>
    <x v="8"/>
    <x v="8"/>
    <x v="0"/>
    <n v="32773"/>
    <n v="9.0300000000000011"/>
    <n v="100"/>
    <n v="19.5"/>
    <n v="8.5"/>
    <n v="3"/>
    <n v="2"/>
    <n v="6"/>
    <s v="SEBASTIEN PIETTE"/>
    <s v="700257"/>
    <x v="7"/>
    <s v="071255"/>
    <x v="7"/>
    <s v="071251"/>
    <x v="2"/>
    <n v="32773"/>
    <n v="3"/>
    <n v="19.5"/>
    <n v="6"/>
    <n v="9.0300000000000011"/>
    <n v="1"/>
    <n v="100"/>
    <n v="1"/>
    <x v="0"/>
    <n v="6"/>
    <n v="2"/>
    <n v="101"/>
    <n v="100"/>
    <n v="97"/>
    <n v="298"/>
    <n v="5000"/>
    <n v="3"/>
    <n v="5003"/>
    <n v="6"/>
    <n v="6"/>
    <n v="3000"/>
    <n v="2"/>
    <n v="3002"/>
    <n v="4"/>
    <n v="2000"/>
    <n v="2"/>
    <n v="2002"/>
    <n v="2"/>
  </r>
  <r>
    <s v="10 PPP"/>
    <x v="9"/>
    <x v="9"/>
    <x v="0"/>
    <n v="31186"/>
    <n v="11.5"/>
    <n v="100"/>
    <n v="24.5"/>
    <n v="10"/>
    <n v="3"/>
    <n v="1"/>
    <n v="10"/>
    <s v="THIBAUT ARNEODO"/>
    <s v="071258"/>
    <x v="8"/>
    <s v="071255"/>
    <x v="7"/>
    <s v="071251"/>
    <x v="2"/>
    <n v="31186"/>
    <n v="4"/>
    <n v="24.5"/>
    <n v="3"/>
    <n v="11.5"/>
    <n v="1"/>
    <n v="100"/>
    <n v="1"/>
    <x v="0"/>
    <n v="10"/>
    <n v="1"/>
    <n v="102"/>
    <n v="99"/>
    <n v="100"/>
    <n v="301"/>
    <n v="2000"/>
    <n v="4"/>
    <n v="2004"/>
    <n v="3"/>
    <n v="2"/>
    <n v="1000"/>
    <n v="3"/>
    <n v="1003"/>
    <n v="1"/>
    <n v="1000"/>
    <n v="1"/>
    <n v="1001"/>
    <n v="1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11">
  <r>
    <s v="03000299"/>
    <s v="DESBROSSE"/>
    <s v="LUC"/>
    <s v="03000354"/>
    <s v="443 CCT.S"/>
    <s v="700076"/>
    <s v="OC MACIGNO O"/>
    <x v="0"/>
    <x v="0"/>
    <n v="-1"/>
  </r>
  <r>
    <s v="03000354"/>
    <s v="ZANTOUT"/>
    <s v="BASSEM"/>
    <s v="SORTI"/>
    <n v="0"/>
    <n v="0"/>
    <n v="0"/>
    <x v="1"/>
    <x v="1"/>
    <n v="0"/>
  </r>
  <r>
    <s v="03000394"/>
    <s v="DECUPERE CROIN"/>
    <s v="MARTINE"/>
    <s v="03000508"/>
    <s v="386 IE"/>
    <s v="071517"/>
    <s v="OC DENEUX B"/>
    <x v="0"/>
    <x v="0"/>
    <n v="-1"/>
  </r>
  <r>
    <s v="03000508"/>
    <s v="BOUTHERIN"/>
    <s v="PATRICK"/>
    <s v="03000517"/>
    <s v="391 CCEIM"/>
    <s v="071526"/>
    <s v="OC MASSY PALAISEAU"/>
    <x v="2"/>
    <x v="2"/>
    <n v="-1"/>
  </r>
  <r>
    <s v="03000517"/>
    <s v="RIGUEIRO DA SILVA"/>
    <s v="FERNANDO MANUEL"/>
    <s v="03000647"/>
    <s v="440 CCT"/>
    <s v="071257"/>
    <s v="OC CENEDESE Y"/>
    <x v="3"/>
    <x v="3"/>
    <n v="-1"/>
  </r>
  <r>
    <s v="03000647"/>
    <s v="BALDACCHINO"/>
    <s v="GUY"/>
    <s v="03000704"/>
    <s v="390 CCEI"/>
    <s v="071152"/>
    <s v="OC HOEGY A"/>
    <x v="4"/>
    <x v="4"/>
    <n v="-1"/>
  </r>
  <r>
    <s v="03000704"/>
    <s v="COUVERCELLE"/>
    <s v="STEPHANE"/>
    <s v="03000775"/>
    <s v="440 CCT"/>
    <s v="071023"/>
    <s v="OC MARIAGE A"/>
    <x v="5"/>
    <x v="5"/>
    <n v="-1"/>
  </r>
  <r>
    <s v="03000775"/>
    <s v="SALENGROIS"/>
    <s v="STEPHANE"/>
    <s v="03000877"/>
    <s v="440 CCT"/>
    <s v="071238"/>
    <s v="OC VILA P"/>
    <x v="6"/>
    <x v="6"/>
    <n v="-1"/>
  </r>
  <r>
    <s v="03000877"/>
    <s v="TESSIER"/>
    <s v="DORIANE"/>
    <s v="03000881"/>
    <n v="0"/>
    <s v="071221"/>
    <s v="OC GOUSPY P"/>
    <x v="7"/>
    <x v="7"/>
    <n v="-1"/>
  </r>
  <r>
    <s v="03000881"/>
    <s v="GOUSPY"/>
    <s v="PATRICE"/>
    <s v="03000903"/>
    <n v="0"/>
    <n v="0"/>
    <n v="0"/>
    <x v="8"/>
    <x v="8"/>
    <n v="-1"/>
  </r>
  <r>
    <s v="03000903"/>
    <s v="SARDIN"/>
    <s v="RODOLPHE"/>
    <s v="03000905"/>
    <s v="440 CCT"/>
    <s v="071131"/>
    <s v="OC ZUNINO R"/>
    <x v="9"/>
    <x v="9"/>
    <n v="-1"/>
  </r>
  <r>
    <s v="03000905"/>
    <s v="COLLOT"/>
    <s v="MARYSE"/>
    <s v="03001000"/>
    <s v="386 IE"/>
    <s v="071534"/>
    <s v="OC VAL D OISE EST"/>
    <x v="10"/>
    <x v="10"/>
    <n v="-1"/>
  </r>
  <r>
    <s v="03001000"/>
    <s v="HECQ"/>
    <s v="LEO"/>
    <s v="03001015"/>
    <s v="440 CCT"/>
    <s v="071526"/>
    <s v="OC MASSY PALAISEAU"/>
    <x v="2"/>
    <x v="2"/>
    <n v="-1"/>
  </r>
  <r>
    <s v="03001015"/>
    <s v="CHARPENTIER"/>
    <s v="LAURENT"/>
    <s v="SORTI"/>
    <n v="0"/>
    <n v="0"/>
    <n v="0"/>
    <x v="1"/>
    <x v="1"/>
    <n v="0"/>
  </r>
  <r>
    <s v="03001040"/>
    <s v="PONNEN"/>
    <s v="BALAKRISHNA"/>
    <s v="03001141"/>
    <s v="440 CCT"/>
    <s v="071056"/>
    <s v="OC EURE EST"/>
    <x v="10"/>
    <x v="10"/>
    <n v="-1"/>
  </r>
  <r>
    <s v="03001141"/>
    <s v="BACHER"/>
    <s v="SEVERINE"/>
    <s v="03001274"/>
    <s v="440 CCT"/>
    <s v="071179"/>
    <s v="OC CACCIATORE C"/>
    <x v="11"/>
    <x v="11"/>
    <n v="-1"/>
  </r>
  <r>
    <s v="03001274"/>
    <s v="PLANTIER"/>
    <s v="JEAN-CHRISTOPHE"/>
    <s v="03001406"/>
    <s v="440 CCT"/>
    <s v="071394"/>
    <s v="OC FOURGERON S"/>
    <x v="12"/>
    <x v="12"/>
    <n v="-1"/>
  </r>
  <r>
    <s v="03001406"/>
    <s v="ADEVAH"/>
    <s v="WILFRID"/>
    <s v="03001509"/>
    <s v="440 CCT"/>
    <s v="071467"/>
    <s v="OC GUITTON O"/>
    <x v="13"/>
    <x v="13"/>
    <n v="-1"/>
  </r>
  <r>
    <s v="03001509"/>
    <s v="LIAGRE"/>
    <s v="ESTELLE"/>
    <s v="03001520"/>
    <s v="440 CCT"/>
    <s v="071264"/>
    <s v="OC NICE"/>
    <x v="14"/>
    <x v="14"/>
    <n v="-1"/>
  </r>
  <r>
    <s v="03001520"/>
    <s v="FOI"/>
    <s v="SANDRINE"/>
    <s v="03001617"/>
    <s v="440 CCT"/>
    <s v="071033"/>
    <s v="OC TALON C"/>
    <x v="15"/>
    <x v="15"/>
    <n v="-1"/>
  </r>
  <r>
    <s v="03001617"/>
    <s v="PALACIN"/>
    <s v="CHARLES HENRI"/>
    <s v="03002066"/>
    <s v="440 CCT"/>
    <s v="700258"/>
    <s v="OC MARSEILLE NORD"/>
    <x v="12"/>
    <x v="12"/>
    <n v="-1"/>
  </r>
  <r>
    <s v="03002066"/>
    <s v="TIPALDI"/>
    <s v="CHRISTINE"/>
    <s v="03002321"/>
    <s v="440 CCT"/>
    <s v="071064"/>
    <s v="OC CAVELIER S"/>
    <x v="16"/>
    <x v="16"/>
    <n v="-1"/>
  </r>
  <r>
    <s v="03002321"/>
    <s v="CHAUVIN"/>
    <s v="GUILLAUME"/>
    <s v="03002393"/>
    <s v="386 IE"/>
    <s v="700257"/>
    <s v="OC CARRE N"/>
    <x v="3"/>
    <x v="3"/>
    <n v="-1"/>
  </r>
  <r>
    <s v="03002393"/>
    <s v="SERRANO"/>
    <s v="ERIC"/>
    <s v="03002562"/>
    <s v="391 CCEIM"/>
    <s v="071517"/>
    <s v="OC DENEUX B"/>
    <x v="0"/>
    <x v="0"/>
    <n v="-1"/>
  </r>
  <r>
    <s v="03002562"/>
    <s v="SABAN"/>
    <s v="NURAN"/>
    <s v="03002645"/>
    <s v="440 CCT"/>
    <s v="071179"/>
    <s v="OC CACCIATORE C"/>
    <x v="11"/>
    <x v="11"/>
    <n v="-1"/>
  </r>
  <r>
    <s v="03002645"/>
    <s v="RAMBAUD"/>
    <s v="ISABELLE"/>
    <s v="03002690"/>
    <s v="440 CCT"/>
    <s v="071363"/>
    <s v="OC ALBERTVILLE"/>
    <x v="17"/>
    <x v="17"/>
    <n v="-1"/>
  </r>
  <r>
    <s v="03002690"/>
    <s v="DEVAL"/>
    <s v="MARC"/>
    <s v="03002708"/>
    <s v="440 CCT"/>
    <s v="071070"/>
    <s v="OC HOCHET A"/>
    <x v="18"/>
    <x v="18"/>
    <n v="-1"/>
  </r>
  <r>
    <s v="03002708"/>
    <s v="CARDONA GIL"/>
    <s v="THIERRY"/>
    <s v="03002970"/>
    <n v="0"/>
    <s v="071073"/>
    <s v="OC BOUTTEMAND S"/>
    <x v="18"/>
    <x v="18"/>
    <n v="-1"/>
  </r>
  <r>
    <s v="03002970"/>
    <s v="BOUTTEMAND"/>
    <s v="SEBASTIEN"/>
    <s v="03002976"/>
    <s v="440 CCT"/>
    <s v="071521"/>
    <s v="OC YAHMI Y"/>
    <x v="0"/>
    <x v="0"/>
    <n v="-1"/>
  </r>
  <r>
    <s v="03002976"/>
    <s v="NEVO"/>
    <s v="LUDOVIC"/>
    <s v="03003050"/>
    <s v="386 IE"/>
    <s v="071131"/>
    <s v="OC ZUNINO R"/>
    <x v="9"/>
    <x v="9"/>
    <n v="-1"/>
  </r>
  <r>
    <s v="03003050"/>
    <s v="PERRIN"/>
    <s v="NATHALIE"/>
    <s v="03003060"/>
    <s v="440 CCT"/>
    <s v="071265"/>
    <s v="OC DELRANC M"/>
    <x v="19"/>
    <x v="19"/>
    <n v="-1"/>
  </r>
  <r>
    <s v="03003060"/>
    <s v="BEDHOUCHE"/>
    <s v="CELIA"/>
    <s v="SORTI"/>
    <n v="0"/>
    <n v="0"/>
    <n v="0"/>
    <x v="1"/>
    <x v="1"/>
    <n v="0"/>
  </r>
  <r>
    <s v="03100205"/>
    <s v="BARTOLI"/>
    <s v="MICHEL"/>
    <s v="03100303"/>
    <s v="440 CCT"/>
    <s v="700073"/>
    <s v="OC SINEAU B"/>
    <x v="13"/>
    <x v="13"/>
    <n v="-1"/>
  </r>
  <r>
    <s v="03100303"/>
    <s v="GUIBERT"/>
    <s v="GAEL"/>
    <s v="03100356"/>
    <s v="440 CCT"/>
    <s v="071521"/>
    <s v="OC YAHMI Y"/>
    <x v="0"/>
    <x v="0"/>
    <n v="-1"/>
  </r>
  <r>
    <s v="03100356"/>
    <s v="MELLOUKA"/>
    <s v="NAWAL"/>
    <s v="03100357"/>
    <n v="0"/>
    <s v="900335"/>
    <s v="OC FICTIVE"/>
    <x v="20"/>
    <x v="20"/>
    <n v="-1"/>
  </r>
  <r>
    <s v="03100357"/>
    <s v="FICHEUX"/>
    <s v="ERIC"/>
    <s v="03100360"/>
    <s v="371 CCM.E"/>
    <s v="700258"/>
    <s v="OC MARSEILLE NORD"/>
    <x v="12"/>
    <x v="12"/>
    <n v="-1"/>
  </r>
  <r>
    <s v="03100360"/>
    <s v="AUBERT"/>
    <s v="ANTHONY"/>
    <s v="03100426"/>
    <s v="440 CCT"/>
    <s v="071064"/>
    <s v="OC CAVELIER S"/>
    <x v="16"/>
    <x v="16"/>
    <n v="-1"/>
  </r>
  <r>
    <s v="03100426"/>
    <s v="HOUSIEAUX"/>
    <s v="ZOE"/>
    <s v="03100641"/>
    <s v="370 CC.E"/>
    <s v="071037"/>
    <s v="OC VANUXEM S"/>
    <x v="21"/>
    <x v="21"/>
    <n v="-1"/>
  </r>
  <r>
    <s v="03100641"/>
    <s v="DUFOUR"/>
    <s v="FREDERIC"/>
    <s v="SORTI"/>
    <n v="0"/>
    <n v="0"/>
    <n v="0"/>
    <x v="1"/>
    <x v="1"/>
    <n v="0"/>
  </r>
  <r>
    <s v="03100679"/>
    <s v="BATISSE"/>
    <s v="JEAN LUC"/>
    <s v="03100691"/>
    <s v="440 CCT"/>
    <s v="071450"/>
    <s v="OC ZAPPARATA A"/>
    <x v="20"/>
    <x v="20"/>
    <n v="-1"/>
  </r>
  <r>
    <s v="03100691"/>
    <s v="NOBECOURT"/>
    <s v="RODOLPHE"/>
    <s v="03100770"/>
    <s v="440 CCT"/>
    <s v="071265"/>
    <s v="OC DELRANC M"/>
    <x v="19"/>
    <x v="19"/>
    <n v="-1"/>
  </r>
  <r>
    <s v="03100770"/>
    <s v="ROSSO"/>
    <s v="JESSICA"/>
    <s v="03100944"/>
    <s v="445 CCA"/>
    <s v="700258"/>
    <s v="OC MARSEILLE NORD"/>
    <x v="12"/>
    <x v="12"/>
    <n v="-1"/>
  </r>
  <r>
    <s v="03100944"/>
    <s v="SALIU"/>
    <s v="NATHALIE"/>
    <s v="03101097"/>
    <s v="440 CCT"/>
    <s v="071025"/>
    <s v="OC LEGRAND M"/>
    <x v="5"/>
    <x v="5"/>
    <n v="-1"/>
  </r>
  <r>
    <s v="03101097"/>
    <s v="RASZKOWSKI"/>
    <s v="PATRICE"/>
    <s v="03101285"/>
    <s v="440 CCT"/>
    <s v="700257"/>
    <s v="OC CARRE N"/>
    <x v="3"/>
    <x v="3"/>
    <n v="-1"/>
  </r>
  <r>
    <s v="03101285"/>
    <s v="GUILLEM"/>
    <s v="NATHALIE"/>
    <s v="03101300"/>
    <s v="440 CCT"/>
    <s v="071409"/>
    <s v="OC VEYRAT E"/>
    <x v="22"/>
    <x v="22"/>
    <n v="-1"/>
  </r>
  <r>
    <s v="03101300"/>
    <s v="SOPHYS"/>
    <s v="FLORE"/>
    <s v="03101410"/>
    <n v="0"/>
    <s v="900554"/>
    <s v="OC FICTIVE"/>
    <x v="0"/>
    <x v="0"/>
    <n v="-1"/>
  </r>
  <r>
    <s v="03101410"/>
    <s v="KHOULIFI"/>
    <s v="MAROUANE"/>
    <s v="03101455"/>
    <s v="440 CCT"/>
    <s v="700258"/>
    <s v="OC MARSEILLE NORD"/>
    <x v="12"/>
    <x v="12"/>
    <n v="-1"/>
  </r>
  <r>
    <s v="03101455"/>
    <s v="SETZE"/>
    <s v="MARIE CELINE"/>
    <s v="03101564"/>
    <s v="440 CCT"/>
    <s v="071198"/>
    <s v="OC GAUCHE A"/>
    <x v="11"/>
    <x v="11"/>
    <n v="-1"/>
  </r>
  <r>
    <s v="03101564"/>
    <s v="SIBELLE"/>
    <s v="MAGALIE"/>
    <s v="03101616"/>
    <s v="440 CCT"/>
    <s v="071039"/>
    <s v="OC CARLIER J"/>
    <x v="21"/>
    <x v="21"/>
    <n v="-1"/>
  </r>
  <r>
    <s v="03101616"/>
    <s v="TEDESCO"/>
    <s v="GIUSEPPE"/>
    <s v="03101679"/>
    <s v="440 CCT"/>
    <s v="071450"/>
    <s v="OC ZAPPARATA A"/>
    <x v="20"/>
    <x v="20"/>
    <n v="-1"/>
  </r>
  <r>
    <s v="03101679"/>
    <s v="BECARD"/>
    <s v="YANNICK"/>
    <s v="03101718"/>
    <s v="440 CCT"/>
    <s v="071521"/>
    <s v="OC YAHMI Y"/>
    <x v="0"/>
    <x v="0"/>
    <n v="-1"/>
  </r>
  <r>
    <s v="03101718"/>
    <s v="TOGANDE"/>
    <s v="HINDA"/>
    <s v="03101759"/>
    <s v="440 CCT"/>
    <s v="071521"/>
    <s v="OC YAHMI Y"/>
    <x v="0"/>
    <x v="0"/>
    <n v="-1"/>
  </r>
  <r>
    <s v="03101759"/>
    <s v="HAGEGE"/>
    <s v="SANDIE"/>
    <s v="03101785"/>
    <s v="440 CCT"/>
    <s v="700258"/>
    <s v="OC MARSEILLE NORD"/>
    <x v="12"/>
    <x v="12"/>
    <n v="-1"/>
  </r>
  <r>
    <s v="03101785"/>
    <s v="PUXEDDU"/>
    <s v="LAURENT"/>
    <s v="03101831"/>
    <s v="440 CCT"/>
    <s v="071257"/>
    <s v="OC CENEDESE Y"/>
    <x v="3"/>
    <x v="3"/>
    <n v="-1"/>
  </r>
  <r>
    <s v="03101831"/>
    <s v="ARTALE"/>
    <s v="PHILIPPE"/>
    <s v="03101842"/>
    <s v="440 CCT"/>
    <s v="071551"/>
    <s v="OC KUHN S"/>
    <x v="23"/>
    <x v="23"/>
    <n v="-1"/>
  </r>
  <r>
    <s v="03101842"/>
    <s v="ROUSSEL"/>
    <s v="LAURE"/>
    <s v="03101866"/>
    <s v="440 CCT"/>
    <s v="700073"/>
    <s v="OC SINEAU B"/>
    <x v="13"/>
    <x v="13"/>
    <n v="-1"/>
  </r>
  <r>
    <s v="03101866"/>
    <s v="DANN"/>
    <s v="JOELLE"/>
    <s v="03102044"/>
    <s v="440 CCT"/>
    <s v="071438"/>
    <s v="OC CARUELLE F"/>
    <x v="20"/>
    <x v="20"/>
    <n v="-1"/>
  </r>
  <r>
    <s v="03102044"/>
    <s v="COUSTENOBLE"/>
    <s v="LESLY"/>
    <s v="03102050"/>
    <s v="440 CCT"/>
    <s v="071517"/>
    <s v="OC DENEUX B"/>
    <x v="0"/>
    <x v="0"/>
    <n v="-1"/>
  </r>
  <r>
    <s v="03102050"/>
    <s v="BETON"/>
    <s v="FREDERIC"/>
    <s v="03102177"/>
    <s v="440 CCT"/>
    <s v="071155"/>
    <s v="OC SCHMERBER O"/>
    <x v="24"/>
    <x v="24"/>
    <n v="-1"/>
  </r>
  <r>
    <s v="03102177"/>
    <s v="GROCOLAS"/>
    <s v="ISABELLE"/>
    <s v="03102185"/>
    <s v="440 CCT"/>
    <s v="071551"/>
    <s v="OC KUHN S"/>
    <x v="23"/>
    <x v="23"/>
    <n v="-1"/>
  </r>
  <r>
    <s v="03102185"/>
    <s v="BUROT"/>
    <s v="LAURENT"/>
    <s v="03102291"/>
    <s v="440 CCT"/>
    <s v="071358"/>
    <s v="OC ERNOULT R"/>
    <x v="25"/>
    <x v="25"/>
    <n v="-1"/>
  </r>
  <r>
    <s v="03102291"/>
    <s v="JEUDY"/>
    <s v="YANNICK"/>
    <s v="03102342"/>
    <s v="440 CCT"/>
    <s v="071526"/>
    <s v="OC MASSY PALAISEAU"/>
    <x v="2"/>
    <x v="2"/>
    <n v="-1"/>
  </r>
  <r>
    <s v="03102342"/>
    <s v="PIEGE"/>
    <s v="ERIC"/>
    <s v="03102414"/>
    <s v="440 CCT"/>
    <s v="071015"/>
    <s v="OC WICART A"/>
    <x v="15"/>
    <x v="15"/>
    <n v="-1"/>
  </r>
  <r>
    <s v="03102414"/>
    <s v="THERET"/>
    <s v="NOEMIE"/>
    <s v="03102454"/>
    <s v="440 CCT"/>
    <s v="071494"/>
    <s v="OC WALTER MARTIN J"/>
    <x v="14"/>
    <x v="14"/>
    <n v="-1"/>
  </r>
  <r>
    <s v="03102454"/>
    <s v="GAGNIER"/>
    <s v="LAURENT"/>
    <s v="03102523"/>
    <s v="440 CCT"/>
    <s v="071245"/>
    <s v="OC BALARDY A"/>
    <x v="26"/>
    <x v="26"/>
    <n v="-1"/>
  </r>
  <r>
    <s v="03102523"/>
    <s v="AUBERY"/>
    <s v="GERALDINE"/>
    <s v="03102532"/>
    <s v="440 CCT"/>
    <s v="071040"/>
    <s v="OC VAUTHEROT D"/>
    <x v="21"/>
    <x v="21"/>
    <n v="-1"/>
  </r>
  <r>
    <s v="03102532"/>
    <s v="BAERT"/>
    <s v="DAVID"/>
    <s v="03102702"/>
    <s v="440 CCT"/>
    <s v="070522"/>
    <s v="OC CHAUVET R"/>
    <x v="27"/>
    <x v="27"/>
    <n v="-1"/>
  </r>
  <r>
    <s v="03102702"/>
    <s v="PAUGAM"/>
    <s v="LOIC"/>
    <s v="07020242"/>
    <s v="440 CCT"/>
    <s v="071444"/>
    <s v="OC VIGNERES J"/>
    <x v="7"/>
    <x v="7"/>
    <n v="-1"/>
  </r>
  <r>
    <s v="07020242"/>
    <s v="ADDA BENATIA"/>
    <s v="ILHAME"/>
    <s v="07020459"/>
    <s v="440 CCT"/>
    <s v="071120"/>
    <s v="OC IRADJAMANICAME P"/>
    <x v="23"/>
    <x v="23"/>
    <n v="-1"/>
  </r>
  <r>
    <s v="07020459"/>
    <s v="SOUKOUNA"/>
    <s v="DIAFARA"/>
    <s v="SORTI"/>
    <n v="0"/>
    <n v="0"/>
    <n v="0"/>
    <x v="1"/>
    <x v="1"/>
    <n v="0"/>
  </r>
  <r>
    <s v="07020613"/>
    <s v="TRAN"/>
    <s v="JULIETTE"/>
    <s v="07020970"/>
    <s v="440 CCT"/>
    <s v="700079"/>
    <s v="OC OLICARD D"/>
    <x v="10"/>
    <x v="10"/>
    <n v="-1"/>
  </r>
  <r>
    <s v="07020970"/>
    <s v="FAUCHER"/>
    <s v="SEBASTIEN"/>
    <s v="07022078"/>
    <s v="440 CCT"/>
    <s v="071088"/>
    <s v="OC BARRE S"/>
    <x v="25"/>
    <x v="25"/>
    <n v="-1"/>
  </r>
  <r>
    <s v="07022078"/>
    <s v="THOMAS"/>
    <s v="BRANDON"/>
    <s v="03001130"/>
    <s v="440 CCT"/>
    <s v="071274"/>
    <s v="OC FOREST N"/>
    <x v="4"/>
    <x v="4"/>
    <n v="-1"/>
  </r>
  <r>
    <s v="03001130"/>
    <s v="WALTER"/>
    <s v="ARNAUD"/>
    <s v="03100863"/>
    <s v="440 CCT"/>
    <s v="071223"/>
    <s v="OC BARON O"/>
    <x v="7"/>
    <x v="7"/>
    <n v="-1"/>
  </r>
  <r>
    <s v="03100863"/>
    <s v="HAY"/>
    <s v="FRANCK"/>
    <s v="03101005"/>
    <s v="441 CCTM"/>
    <s v="070053"/>
    <s v="OC DUBUC F"/>
    <x v="16"/>
    <x v="16"/>
    <n v="-1"/>
  </r>
  <r>
    <s v="03101005"/>
    <s v="GOULLEY"/>
    <s v="ANNE LAURE"/>
    <s v="03101111"/>
    <s v="441 CCTM"/>
    <s v="700079"/>
    <s v="OC OLICARD D"/>
    <x v="10"/>
    <x v="10"/>
    <n v="-1"/>
  </r>
  <r>
    <s v="03101111"/>
    <s v="GALLUS"/>
    <s v="ALEXANDRE"/>
    <s v="03102671"/>
    <s v="440 CCT"/>
    <s v="071400"/>
    <s v="OC FREJUS"/>
    <x v="3"/>
    <x v="3"/>
    <n v="-1"/>
  </r>
  <r>
    <s v="03102671"/>
    <s v="BOSQUET"/>
    <s v="CANDICE"/>
    <s v="07019420"/>
    <s v="440 CCT"/>
    <s v="071264"/>
    <s v="OC NICE"/>
    <x v="14"/>
    <x v="14"/>
    <n v="-1"/>
  </r>
  <r>
    <s v="07019420"/>
    <s v="VESQUE"/>
    <s v="VINCENT"/>
    <s v="07021928"/>
    <s v="440 CCT"/>
    <s v="071106"/>
    <s v="OC DEBAIN M"/>
    <x v="28"/>
    <x v="28"/>
    <n v="-1"/>
  </r>
  <r>
    <s v="07021928"/>
    <s v="DUMONT"/>
    <s v="EMMANUEL"/>
    <s v="07022157"/>
    <s v="445 CCA"/>
    <s v="071039"/>
    <s v="OC CARLIER J"/>
    <x v="21"/>
    <x v="21"/>
    <n v="-1"/>
  </r>
  <r>
    <s v="07022157"/>
    <s v="SEDDAR"/>
    <s v="KENZA"/>
    <s v="03000402"/>
    <s v="443 CCT.S"/>
    <s v="071337"/>
    <s v="OC DOURLENS C"/>
    <x v="29"/>
    <x v="29"/>
    <n v="-1"/>
  </r>
  <r>
    <s v="03000402"/>
    <s v="REBIERE"/>
    <s v="PASCAL"/>
    <s v="03001916"/>
    <s v="440 CCT"/>
    <s v="071551"/>
    <s v="OC KUHN S"/>
    <x v="23"/>
    <x v="23"/>
    <n v="-1"/>
  </r>
  <r>
    <s v="03001916"/>
    <s v="HAZARD"/>
    <s v="THIERRY"/>
    <s v="03101510"/>
    <s v="440 CCT"/>
    <s v="071257"/>
    <s v="OC CENEDESE Y"/>
    <x v="3"/>
    <x v="3"/>
    <n v="-1"/>
  </r>
  <r>
    <s v="03101510"/>
    <s v="GUGLIERI"/>
    <s v="YVAN"/>
    <s v="03102413"/>
    <s v="440 CCT"/>
    <s v="070053"/>
    <s v="OC DUBUC F"/>
    <x v="16"/>
    <x v="16"/>
    <n v="-1"/>
  </r>
  <r>
    <s v="03102413"/>
    <s v="DURAND"/>
    <s v="VALERIE"/>
    <s v="07021881"/>
    <s v="440 CCT"/>
    <s v="070522"/>
    <s v="OC CHAUVET R"/>
    <x v="27"/>
    <x v="27"/>
    <n v="-1"/>
  </r>
  <r>
    <s v="07021881"/>
    <s v="MADEC"/>
    <s v="MAEVA"/>
    <s v="03002839"/>
    <s v="391 CCEIM"/>
    <s v="071436"/>
    <s v="OC EL BENNOURI F"/>
    <x v="21"/>
    <x v="21"/>
    <n v="-1"/>
  </r>
  <r>
    <s v="03002839"/>
    <s v="HEQUET"/>
    <s v="DAVID"/>
    <s v="03000600"/>
    <s v="371 CCM.E"/>
    <s v="071265"/>
    <s v="OC DELRANC M"/>
    <x v="19"/>
    <x v="19"/>
    <n v="-1"/>
  </r>
  <r>
    <s v="03000600"/>
    <s v="SUSINI"/>
    <s v="PHILIPPE"/>
    <s v="SORTI"/>
    <n v="0"/>
    <n v="0"/>
    <n v="0"/>
    <x v="1"/>
    <x v="1"/>
    <n v="0"/>
  </r>
  <r>
    <s v="07022329"/>
    <s v="BERRAFATO"/>
    <s v="MICHEL"/>
    <s v="03000749"/>
    <s v="440 CCT"/>
    <s v="071265"/>
    <s v="OC DELRANC M"/>
    <x v="19"/>
    <x v="19"/>
    <n v="-1"/>
  </r>
  <r>
    <s v="03000749"/>
    <s v="LOISEAU"/>
    <s v="PASCAL"/>
    <s v="03000305"/>
    <s v="386 IE"/>
    <s v="071400"/>
    <s v="OC FREJUS"/>
    <x v="3"/>
    <x v="3"/>
    <n v="-1"/>
  </r>
  <r>
    <s v="03000305"/>
    <s v="MARZI"/>
    <s v="THIERRY"/>
    <s v="03001013"/>
    <n v="0"/>
    <s v="071040"/>
    <s v="OC VAUTHEROT D"/>
    <x v="21"/>
    <x v="21"/>
    <n v="-1"/>
  </r>
  <r>
    <s v="03001013"/>
    <s v="VAUTHEROT"/>
    <s v="DAVID"/>
    <s v="07022636"/>
    <s v="445 CCA"/>
    <s v="071201"/>
    <s v="OC FOUILLOUSE C"/>
    <x v="30"/>
    <x v="30"/>
    <n v="-1"/>
  </r>
  <r>
    <s v="07022636"/>
    <s v="ANTUNES"/>
    <s v="MARIE"/>
    <s v="03000279"/>
    <s v="370 CC.E"/>
    <s v="071278"/>
    <s v="OC MOLINERO LUQUE K"/>
    <x v="4"/>
    <x v="4"/>
    <n v="-1"/>
  </r>
  <r>
    <s v="03000279"/>
    <s v="CUNY"/>
    <s v="JOEL"/>
    <s v="03102112"/>
    <n v="0"/>
    <s v="071033"/>
    <s v="OC TALON C"/>
    <x v="15"/>
    <x v="15"/>
    <n v="-1"/>
  </r>
  <r>
    <s v="03102112"/>
    <s v="DUCROCQ"/>
    <s v="MATHIEU"/>
    <s v="03001024"/>
    <s v="386 IE"/>
    <s v="071125"/>
    <s v="OC BESNIER A"/>
    <x v="31"/>
    <x v="31"/>
    <n v="-1"/>
  </r>
  <r>
    <s v="03001024"/>
    <s v="GUILLARD"/>
    <s v="PHILIPPE"/>
    <s v="03101907"/>
    <s v="440 CCT"/>
    <s v="071056"/>
    <s v="OC EURE EST"/>
    <x v="10"/>
    <x v="10"/>
    <n v="-1"/>
  </r>
  <r>
    <s v="03101907"/>
    <s v="MOOTOOVEEREN"/>
    <s v="AJAGHEN"/>
    <s v="07022330"/>
    <s v="440 CCT"/>
    <s v="070083"/>
    <s v="OC RANJIT M"/>
    <x v="32"/>
    <x v="32"/>
    <n v="-1"/>
  </r>
  <r>
    <s v="07022330"/>
    <s v="GOJEAN"/>
    <s v="MURIEL"/>
    <s v="07022829"/>
    <s v="445 CCA"/>
    <s v="071140"/>
    <s v="OC RAVEL J"/>
    <x v="22"/>
    <x v="22"/>
    <n v="-1"/>
  </r>
  <r>
    <s v="07022829"/>
    <s v="LECLERC"/>
    <s v="CECILE"/>
    <s v="03102381"/>
    <s v="440 CCT"/>
    <s v="071450"/>
    <s v="OC ZAPPARATA A"/>
    <x v="20"/>
    <x v="20"/>
    <n v="-1"/>
  </r>
  <r>
    <s v="03102381"/>
    <s v="SIX"/>
    <s v="GEOFFROY"/>
    <s v="03100646"/>
    <n v="0"/>
    <n v="0"/>
    <n v="0"/>
    <x v="33"/>
    <x v="8"/>
    <n v="-1"/>
  </r>
  <r>
    <s v="03100646"/>
    <s v="APONTE"/>
    <s v="VINCENT"/>
    <s v="SORTI"/>
    <n v="0"/>
    <n v="0"/>
    <n v="0"/>
    <x v="1"/>
    <x v="1"/>
    <n v="0"/>
  </r>
  <r>
    <s v="03000861"/>
    <s v="CHARLET"/>
    <s v="FABIEN"/>
    <s v="03101406"/>
    <s v="370 CC.E"/>
    <s v="071517"/>
    <s v="OC DENEUX B"/>
    <x v="0"/>
    <x v="0"/>
    <n v="-1"/>
  </r>
  <r>
    <s v="03101406"/>
    <s v="MAIA"/>
    <s v="JORGE"/>
    <s v="07019301"/>
    <s v="441 CCTM"/>
    <s v="071521"/>
    <s v="OC YAHMI Y"/>
    <x v="0"/>
    <x v="0"/>
    <n v="-1"/>
  </r>
  <r>
    <s v="07019301"/>
    <s v="PHAM"/>
    <s v="SANDRINE"/>
    <s v="07023031"/>
    <s v="445 CCA"/>
    <s v="071646"/>
    <s v="OC AMIOT A"/>
    <x v="34"/>
    <x v="33"/>
    <n v="-1"/>
  </r>
  <r>
    <s v="07023031"/>
    <s v="ROMP"/>
    <s v="STEEVE"/>
    <s v="03101544"/>
    <n v="0"/>
    <s v="071225"/>
    <s v="OC CAPPON J"/>
    <x v="31"/>
    <x v="31"/>
    <n v="-1"/>
  </r>
  <r>
    <s v="03101544"/>
    <s v="CAPPON"/>
    <s v="JULIEN"/>
    <s v="03001188"/>
    <s v="440 CCT"/>
    <s v="071527"/>
    <s v="OC BABISKI F"/>
    <x v="2"/>
    <x v="2"/>
    <n v="-1"/>
  </r>
  <r>
    <s v="03001188"/>
    <s v="COIMBRA"/>
    <s v="ANTONIO"/>
    <s v="07022630"/>
    <s v="440 CCT"/>
    <s v="070427"/>
    <s v="OC ESTHER V"/>
    <x v="10"/>
    <x v="10"/>
    <n v="-1"/>
  </r>
  <r>
    <s v="07022630"/>
    <s v="DA SILVA OLIVEIRA"/>
    <s v="ARNAUD"/>
    <s v="03102318"/>
    <n v="0"/>
    <s v="700080"/>
    <s v="OC COLAS A"/>
    <x v="2"/>
    <x v="2"/>
    <n v="-1"/>
  </r>
  <r>
    <s v="03102318"/>
    <s v="KODIA"/>
    <s v="YANN"/>
    <s v="SORTI"/>
    <n v="0"/>
    <n v="0"/>
    <n v="0"/>
    <x v="1"/>
    <x v="1"/>
    <n v="0"/>
  </r>
  <r>
    <m/>
    <m/>
    <m/>
    <m/>
    <m/>
    <m/>
    <m/>
    <x v="35"/>
    <x v="34"/>
    <m/>
  </r>
  <r>
    <m/>
    <m/>
    <m/>
    <m/>
    <m/>
    <m/>
    <m/>
    <x v="35"/>
    <x v="34"/>
    <m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8">
  <r>
    <x v="0"/>
    <s v="OLIVIER HOFFER"/>
    <s v="-"/>
    <n v="20639"/>
    <n v="9.99"/>
    <n v="100"/>
    <n v="18"/>
    <n v="5"/>
    <n v="3"/>
    <n v="1"/>
    <n v="10"/>
  </r>
  <r>
    <x v="1"/>
    <s v="MEHDI LAMANT"/>
    <s v="-"/>
    <n v="26911"/>
    <n v="5.46"/>
    <n v="50"/>
    <n v="24.5"/>
    <n v="9.5"/>
    <n v="3"/>
    <n v="1"/>
    <n v="10"/>
  </r>
  <r>
    <x v="2"/>
    <s v="ALEXIS MERMET"/>
    <s v="-"/>
    <n v="38431"/>
    <n v="10.719999999999999"/>
    <n v="100"/>
    <n v="19.5"/>
    <n v="4.5"/>
    <n v="3"/>
    <n v="1"/>
    <n v="10"/>
  </r>
  <r>
    <x v="3"/>
    <s v="OLIVIA DEMEY"/>
    <s v="-"/>
    <n v="22169"/>
    <n v="0"/>
    <n v="100"/>
    <n v="20"/>
    <n v="3"/>
    <n v="4"/>
    <n v="1"/>
    <n v="10"/>
  </r>
  <r>
    <x v="4"/>
    <s v="FABIEN LE ROCH"/>
    <s v="-"/>
    <n v="22872"/>
    <n v="11.8"/>
    <n v="50"/>
    <n v="20.5"/>
    <n v="1"/>
    <n v="3"/>
    <n v="1"/>
    <n v="10"/>
  </r>
  <r>
    <x v="5"/>
    <s v="MATHIEU DANTEC"/>
    <s v="-"/>
    <n v="46005"/>
    <n v="8"/>
    <n v="100"/>
    <n v="39.5"/>
    <n v="9"/>
    <n v="3"/>
    <n v="1"/>
    <n v="10"/>
  </r>
  <r>
    <x v="6"/>
    <s v="DOMENICO TARRICONE"/>
    <s v="-"/>
    <n v="30535"/>
    <n v="10.77"/>
    <n v="87.5"/>
    <n v="32.5"/>
    <n v="7.5"/>
    <n v="4"/>
    <n v="1"/>
    <n v="10"/>
  </r>
  <r>
    <x v="7"/>
    <s v="CELINE DURAND"/>
    <s v="-"/>
    <n v="21690"/>
    <n v="0"/>
    <n v="100"/>
    <n v="19"/>
    <n v="5"/>
    <n v="4"/>
    <n v="2"/>
    <n v="6"/>
  </r>
  <r>
    <x v="8"/>
    <s v="SEBASTIEN PIETTE"/>
    <s v="-"/>
    <n v="32773"/>
    <n v="9.0300000000000011"/>
    <n v="100"/>
    <n v="19.5"/>
    <n v="8.5"/>
    <n v="3"/>
    <n v="2"/>
    <n v="6"/>
  </r>
  <r>
    <x v="9"/>
    <s v="THIBAUT ARNEODO"/>
    <s v="-"/>
    <n v="31186"/>
    <n v="11.5"/>
    <n v="100"/>
    <n v="24.5"/>
    <n v="10"/>
    <n v="3"/>
    <n v="1"/>
    <n v="10"/>
  </r>
  <r>
    <x v="10"/>
    <m/>
    <m/>
    <m/>
    <m/>
    <m/>
    <m/>
    <m/>
    <m/>
    <m/>
    <m/>
  </r>
  <r>
    <x v="10"/>
    <m/>
    <m/>
    <m/>
    <m/>
    <m/>
    <m/>
    <m/>
    <m/>
    <m/>
    <m/>
  </r>
  <r>
    <x v="10"/>
    <m/>
    <m/>
    <m/>
    <m/>
    <m/>
    <m/>
    <m/>
    <m/>
    <m/>
    <m/>
  </r>
  <r>
    <x v="10"/>
    <m/>
    <m/>
    <m/>
    <m/>
    <m/>
    <m/>
    <m/>
    <m/>
    <m/>
    <m/>
  </r>
  <r>
    <x v="10"/>
    <m/>
    <m/>
    <m/>
    <m/>
    <m/>
    <m/>
    <m/>
    <m/>
    <m/>
    <m/>
  </r>
  <r>
    <x v="10"/>
    <m/>
    <m/>
    <m/>
    <m/>
    <m/>
    <m/>
    <m/>
    <m/>
    <m/>
    <m/>
  </r>
  <r>
    <x v="10"/>
    <m/>
    <m/>
    <m/>
    <m/>
    <m/>
    <m/>
    <m/>
    <m/>
    <m/>
    <m/>
  </r>
  <r>
    <x v="10"/>
    <m/>
    <m/>
    <m/>
    <m/>
    <m/>
    <m/>
    <m/>
    <m/>
    <m/>
    <m/>
  </r>
  <r>
    <x v="10"/>
    <m/>
    <m/>
    <m/>
    <m/>
    <m/>
    <m/>
    <m/>
    <m/>
    <m/>
    <m/>
  </r>
  <r>
    <x v="10"/>
    <m/>
    <m/>
    <m/>
    <m/>
    <m/>
    <m/>
    <m/>
    <m/>
    <m/>
    <m/>
  </r>
  <r>
    <x v="10"/>
    <m/>
    <m/>
    <m/>
    <m/>
    <m/>
    <m/>
    <m/>
    <m/>
    <m/>
    <m/>
  </r>
  <r>
    <x v="10"/>
    <m/>
    <m/>
    <m/>
    <m/>
    <m/>
    <m/>
    <m/>
    <m/>
    <m/>
    <m/>
  </r>
  <r>
    <x v="10"/>
    <m/>
    <m/>
    <m/>
    <m/>
    <m/>
    <m/>
    <m/>
    <m/>
    <m/>
    <m/>
  </r>
  <r>
    <x v="10"/>
    <m/>
    <m/>
    <m/>
    <m/>
    <m/>
    <m/>
    <m/>
    <m/>
    <m/>
    <m/>
  </r>
  <r>
    <x v="10"/>
    <m/>
    <m/>
    <m/>
    <m/>
    <m/>
    <m/>
    <m/>
    <m/>
    <m/>
    <m/>
  </r>
  <r>
    <x v="10"/>
    <m/>
    <m/>
    <m/>
    <m/>
    <m/>
    <m/>
    <m/>
    <m/>
    <m/>
    <m/>
  </r>
  <r>
    <x v="10"/>
    <m/>
    <m/>
    <m/>
    <m/>
    <m/>
    <m/>
    <m/>
    <m/>
    <m/>
    <m/>
  </r>
  <r>
    <x v="10"/>
    <m/>
    <m/>
    <m/>
    <m/>
    <m/>
    <m/>
    <m/>
    <m/>
    <m/>
    <m/>
  </r>
  <r>
    <x v="10"/>
    <m/>
    <m/>
    <m/>
    <m/>
    <m/>
    <m/>
    <m/>
    <m/>
    <m/>
    <m/>
  </r>
  <r>
    <x v="10"/>
    <m/>
    <m/>
    <m/>
    <m/>
    <m/>
    <m/>
    <m/>
    <m/>
    <m/>
    <m/>
  </r>
  <r>
    <x v="10"/>
    <m/>
    <m/>
    <m/>
    <m/>
    <m/>
    <m/>
    <m/>
    <m/>
    <m/>
    <m/>
  </r>
  <r>
    <x v="10"/>
    <m/>
    <m/>
    <m/>
    <m/>
    <m/>
    <m/>
    <m/>
    <m/>
    <m/>
    <m/>
  </r>
  <r>
    <x v="10"/>
    <m/>
    <m/>
    <m/>
    <m/>
    <m/>
    <m/>
    <m/>
    <m/>
    <m/>
    <m/>
  </r>
  <r>
    <x v="10"/>
    <m/>
    <m/>
    <m/>
    <m/>
    <m/>
    <m/>
    <m/>
    <m/>
    <m/>
    <m/>
  </r>
  <r>
    <x v="10"/>
    <m/>
    <m/>
    <m/>
    <m/>
    <m/>
    <m/>
    <m/>
    <m/>
    <m/>
    <m/>
  </r>
  <r>
    <x v="10"/>
    <m/>
    <m/>
    <m/>
    <m/>
    <m/>
    <m/>
    <m/>
    <m/>
    <m/>
    <m/>
  </r>
  <r>
    <x v="10"/>
    <m/>
    <m/>
    <m/>
    <m/>
    <m/>
    <m/>
    <m/>
    <m/>
    <m/>
    <m/>
  </r>
  <r>
    <x v="10"/>
    <m/>
    <m/>
    <m/>
    <m/>
    <m/>
    <m/>
    <m/>
    <m/>
    <m/>
    <m/>
  </r>
  <r>
    <x v="10"/>
    <m/>
    <m/>
    <m/>
    <m/>
    <m/>
    <m/>
    <m/>
    <m/>
    <m/>
    <m/>
  </r>
  <r>
    <x v="10"/>
    <m/>
    <m/>
    <m/>
    <m/>
    <m/>
    <m/>
    <m/>
    <m/>
    <m/>
    <m/>
  </r>
  <r>
    <x v="10"/>
    <m/>
    <m/>
    <m/>
    <m/>
    <m/>
    <m/>
    <m/>
    <m/>
    <m/>
    <m/>
  </r>
  <r>
    <x v="10"/>
    <m/>
    <m/>
    <m/>
    <m/>
    <m/>
    <m/>
    <m/>
    <m/>
    <m/>
    <m/>
  </r>
  <r>
    <x v="10"/>
    <m/>
    <m/>
    <m/>
    <m/>
    <m/>
    <m/>
    <m/>
    <m/>
    <m/>
    <m/>
  </r>
  <r>
    <x v="10"/>
    <m/>
    <m/>
    <m/>
    <m/>
    <m/>
    <m/>
    <m/>
    <m/>
    <m/>
    <m/>
  </r>
  <r>
    <x v="10"/>
    <m/>
    <m/>
    <m/>
    <m/>
    <m/>
    <m/>
    <m/>
    <m/>
    <m/>
    <m/>
  </r>
  <r>
    <x v="10"/>
    <m/>
    <m/>
    <m/>
    <m/>
    <m/>
    <m/>
    <m/>
    <m/>
    <m/>
    <m/>
  </r>
  <r>
    <x v="10"/>
    <m/>
    <m/>
    <m/>
    <m/>
    <m/>
    <m/>
    <m/>
    <m/>
    <m/>
    <m/>
  </r>
  <r>
    <x v="10"/>
    <m/>
    <m/>
    <m/>
    <m/>
    <m/>
    <m/>
    <m/>
    <m/>
    <m/>
    <m/>
  </r>
  <r>
    <x v="10"/>
    <m/>
    <m/>
    <m/>
    <m/>
    <m/>
    <m/>
    <m/>
    <m/>
    <m/>
    <m/>
  </r>
  <r>
    <x v="10"/>
    <m/>
    <m/>
    <m/>
    <m/>
    <m/>
    <m/>
    <m/>
    <m/>
    <m/>
    <m/>
  </r>
  <r>
    <x v="10"/>
    <m/>
    <m/>
    <m/>
    <m/>
    <m/>
    <m/>
    <m/>
    <m/>
    <m/>
    <m/>
  </r>
  <r>
    <x v="10"/>
    <m/>
    <m/>
    <m/>
    <m/>
    <m/>
    <m/>
    <m/>
    <m/>
    <m/>
    <m/>
  </r>
  <r>
    <x v="10"/>
    <m/>
    <m/>
    <m/>
    <m/>
    <m/>
    <m/>
    <m/>
    <m/>
    <m/>
    <m/>
  </r>
  <r>
    <x v="10"/>
    <m/>
    <m/>
    <m/>
    <m/>
    <m/>
    <m/>
    <m/>
    <m/>
    <m/>
    <m/>
  </r>
  <r>
    <x v="10"/>
    <m/>
    <m/>
    <m/>
    <m/>
    <m/>
    <m/>
    <m/>
    <m/>
    <m/>
    <m/>
  </r>
  <r>
    <x v="10"/>
    <m/>
    <m/>
    <m/>
    <m/>
    <m/>
    <m/>
    <m/>
    <m/>
    <m/>
    <m/>
  </r>
  <r>
    <x v="10"/>
    <m/>
    <m/>
    <m/>
    <m/>
    <m/>
    <m/>
    <m/>
    <m/>
    <m/>
    <m/>
  </r>
  <r>
    <x v="10"/>
    <m/>
    <m/>
    <m/>
    <m/>
    <m/>
    <m/>
    <m/>
    <m/>
    <m/>
    <m/>
  </r>
  <r>
    <x v="10"/>
    <m/>
    <m/>
    <m/>
    <m/>
    <m/>
    <m/>
    <m/>
    <m/>
    <m/>
    <m/>
  </r>
  <r>
    <x v="10"/>
    <m/>
    <m/>
    <m/>
    <m/>
    <m/>
    <m/>
    <m/>
    <m/>
    <m/>
    <m/>
  </r>
  <r>
    <x v="10"/>
    <m/>
    <m/>
    <m/>
    <m/>
    <m/>
    <m/>
    <m/>
    <m/>
    <m/>
    <m/>
  </r>
  <r>
    <x v="10"/>
    <m/>
    <m/>
    <m/>
    <m/>
    <m/>
    <m/>
    <m/>
    <m/>
    <m/>
    <m/>
  </r>
  <r>
    <x v="10"/>
    <m/>
    <m/>
    <m/>
    <m/>
    <m/>
    <m/>
    <m/>
    <m/>
    <m/>
    <m/>
  </r>
  <r>
    <x v="10"/>
    <m/>
    <m/>
    <m/>
    <m/>
    <m/>
    <m/>
    <m/>
    <m/>
    <m/>
    <m/>
  </r>
  <r>
    <x v="10"/>
    <m/>
    <m/>
    <m/>
    <m/>
    <m/>
    <m/>
    <m/>
    <m/>
    <m/>
    <m/>
  </r>
  <r>
    <x v="10"/>
    <m/>
    <m/>
    <m/>
    <m/>
    <m/>
    <m/>
    <m/>
    <m/>
    <m/>
    <m/>
  </r>
  <r>
    <x v="10"/>
    <m/>
    <m/>
    <m/>
    <m/>
    <m/>
    <m/>
    <m/>
    <m/>
    <m/>
    <m/>
  </r>
  <r>
    <x v="10"/>
    <m/>
    <m/>
    <m/>
    <m/>
    <m/>
    <m/>
    <m/>
    <m/>
    <m/>
    <m/>
  </r>
  <r>
    <x v="10"/>
    <m/>
    <m/>
    <m/>
    <m/>
    <m/>
    <m/>
    <m/>
    <m/>
    <m/>
    <m/>
  </r>
  <r>
    <x v="10"/>
    <m/>
    <m/>
    <m/>
    <m/>
    <m/>
    <m/>
    <m/>
    <m/>
    <m/>
    <m/>
  </r>
  <r>
    <x v="10"/>
    <m/>
    <m/>
    <m/>
    <m/>
    <m/>
    <m/>
    <m/>
    <m/>
    <m/>
    <m/>
  </r>
  <r>
    <x v="10"/>
    <m/>
    <m/>
    <m/>
    <m/>
    <m/>
    <m/>
    <m/>
    <m/>
    <m/>
    <m/>
  </r>
  <r>
    <x v="10"/>
    <m/>
    <m/>
    <m/>
    <m/>
    <m/>
    <m/>
    <m/>
    <m/>
    <m/>
    <m/>
  </r>
  <r>
    <x v="10"/>
    <m/>
    <m/>
    <m/>
    <m/>
    <m/>
    <m/>
    <m/>
    <m/>
    <m/>
    <m/>
  </r>
  <r>
    <x v="10"/>
    <m/>
    <m/>
    <m/>
    <m/>
    <m/>
    <m/>
    <m/>
    <m/>
    <m/>
    <m/>
  </r>
  <r>
    <x v="10"/>
    <m/>
    <m/>
    <m/>
    <m/>
    <m/>
    <m/>
    <m/>
    <m/>
    <m/>
    <m/>
  </r>
  <r>
    <x v="10"/>
    <m/>
    <m/>
    <m/>
    <m/>
    <m/>
    <m/>
    <m/>
    <m/>
    <m/>
    <m/>
  </r>
  <r>
    <x v="10"/>
    <m/>
    <m/>
    <m/>
    <m/>
    <m/>
    <m/>
    <m/>
    <m/>
    <m/>
    <m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689">
  <r>
    <x v="0"/>
    <n v="202501"/>
    <x v="0"/>
    <s v="OC ETANG DE BERRE             "/>
    <x v="0"/>
    <n v="123"/>
    <n v="35"/>
    <n v="4"/>
    <n v="0"/>
    <n v="0"/>
    <n v="0"/>
    <n v="0"/>
    <n v="0"/>
    <n v="0"/>
    <n v="0"/>
    <n v="0"/>
    <n v="0"/>
    <n v="0"/>
    <n v="0"/>
    <n v="71251"/>
    <n v="71252"/>
    <n v="70078"/>
    <s v="KARI"/>
    <s v="GS  "/>
    <n v="0"/>
    <n v="0"/>
  </r>
  <r>
    <x v="0"/>
    <n v="202501"/>
    <x v="1"/>
    <s v="OC ETANG DE BERRE             "/>
    <x v="0"/>
    <n v="123"/>
    <n v="35"/>
    <n v="4"/>
    <n v="0"/>
    <n v="0"/>
    <n v="0"/>
    <n v="0"/>
    <n v="0"/>
    <n v="0"/>
    <n v="0"/>
    <n v="0"/>
    <n v="0"/>
    <n v="0"/>
    <n v="0"/>
    <n v="71251"/>
    <n v="71252"/>
    <n v="70078"/>
    <s v="KARI"/>
    <s v="GS  "/>
    <n v="0"/>
    <n v="0"/>
  </r>
  <r>
    <x v="1"/>
    <n v="202501"/>
    <x v="0"/>
    <s v="OC COLMAR                     "/>
    <x v="0"/>
    <n v="123"/>
    <n v="27"/>
    <n v="4"/>
    <n v="0"/>
    <n v="0"/>
    <n v="0"/>
    <n v="0"/>
    <n v="0"/>
    <n v="0"/>
    <n v="0"/>
    <n v="0"/>
    <n v="0"/>
    <n v="0"/>
    <n v="0"/>
    <n v="900582"/>
    <n v="71270"/>
    <n v="70081"/>
    <s v="TRAG"/>
    <s v="CE  "/>
    <n v="0"/>
    <n v="0"/>
  </r>
  <r>
    <x v="1"/>
    <n v="202501"/>
    <x v="1"/>
    <s v="OC COLMAR                     "/>
    <x v="0"/>
    <n v="123"/>
    <n v="27"/>
    <n v="4"/>
    <n v="0"/>
    <n v="0"/>
    <n v="0"/>
    <n v="0"/>
    <n v="0"/>
    <n v="0"/>
    <n v="0"/>
    <n v="0"/>
    <n v="0"/>
    <n v="0"/>
    <n v="0"/>
    <n v="900582"/>
    <n v="71270"/>
    <n v="70081"/>
    <s v="TRAG"/>
    <s v="CE  "/>
    <n v="0"/>
    <n v="0"/>
  </r>
  <r>
    <x v="2"/>
    <n v="202501"/>
    <x v="0"/>
    <s v="OC REIMS EPERNAY              "/>
    <x v="0"/>
    <n v="123"/>
    <n v="27"/>
    <n v="4"/>
    <n v="0"/>
    <n v="0"/>
    <n v="0"/>
    <n v="0"/>
    <n v="0"/>
    <n v="0"/>
    <n v="0"/>
    <n v="0"/>
    <n v="0"/>
    <n v="0"/>
    <n v="0"/>
    <n v="900582"/>
    <n v="71139"/>
    <n v="70753"/>
    <s v="BACQ"/>
    <s v="CE  "/>
    <n v="0"/>
    <n v="0"/>
  </r>
  <r>
    <x v="2"/>
    <n v="202501"/>
    <x v="1"/>
    <s v="OC REIMS EPERNAY              "/>
    <x v="0"/>
    <n v="123"/>
    <n v="27"/>
    <n v="4"/>
    <n v="0"/>
    <n v="0"/>
    <n v="0"/>
    <n v="0"/>
    <n v="0"/>
    <n v="0"/>
    <n v="0"/>
    <n v="0"/>
    <n v="0"/>
    <n v="0"/>
    <n v="0"/>
    <n v="900582"/>
    <n v="71139"/>
    <n v="70753"/>
    <s v="BACQ"/>
    <s v="CE  "/>
    <n v="0"/>
    <n v="0"/>
  </r>
  <r>
    <x v="3"/>
    <n v="202501"/>
    <x v="0"/>
    <s v="OC EURE EST                   "/>
    <x v="0"/>
    <n v="63"/>
    <n v="13"/>
    <n v="2"/>
    <n v="0"/>
    <n v="55281"/>
    <n v="196627"/>
    <n v="68.5"/>
    <n v="21.5"/>
    <n v="20"/>
    <n v="7.5"/>
    <n v="8"/>
    <n v="4.5"/>
    <n v="7"/>
    <n v="0"/>
    <n v="71030"/>
    <n v="71054"/>
    <n v="71056"/>
    <s v="BOUR"/>
    <s v="IF  "/>
    <n v="60898"/>
    <n v="84878"/>
  </r>
  <r>
    <x v="3"/>
    <n v="202501"/>
    <x v="1"/>
    <s v="OC EURE EST                   "/>
    <x v="0"/>
    <n v="63"/>
    <n v="13"/>
    <n v="2"/>
    <n v="0"/>
    <n v="55281"/>
    <n v="196627"/>
    <n v="68.5"/>
    <n v="21.5"/>
    <n v="20"/>
    <n v="7.5"/>
    <n v="8"/>
    <n v="4.5"/>
    <n v="7"/>
    <n v="0"/>
    <n v="71030"/>
    <n v="71054"/>
    <n v="71056"/>
    <s v="BOUR"/>
    <s v="IF  "/>
    <n v="60898"/>
    <n v="84878"/>
  </r>
  <r>
    <x v="4"/>
    <n v="202501"/>
    <x v="0"/>
    <s v="OC VANNES                     "/>
    <x v="0"/>
    <n v="121"/>
    <n v="32"/>
    <n v="4"/>
    <n v="0"/>
    <n v="21160"/>
    <n v="5163"/>
    <n v="9"/>
    <n v="5"/>
    <n v="2"/>
    <n v="0"/>
    <n v="1"/>
    <n v="1"/>
    <n v="0"/>
    <n v="0"/>
    <n v="71590"/>
    <n v="71591"/>
    <n v="71075"/>
    <s v="LAUZ"/>
    <s v="GO  "/>
    <n v="0"/>
    <n v="20143"/>
  </r>
  <r>
    <x v="4"/>
    <n v="202501"/>
    <x v="1"/>
    <s v="OC VANNES                     "/>
    <x v="0"/>
    <n v="121"/>
    <n v="32"/>
    <n v="4"/>
    <n v="0"/>
    <n v="21160"/>
    <n v="5163"/>
    <n v="9"/>
    <n v="5"/>
    <n v="2"/>
    <n v="0"/>
    <n v="1"/>
    <n v="1"/>
    <n v="0"/>
    <n v="0"/>
    <n v="71590"/>
    <n v="71591"/>
    <n v="71075"/>
    <s v="LAUZ"/>
    <s v="GO  "/>
    <n v="0"/>
    <n v="20143"/>
  </r>
  <r>
    <x v="5"/>
    <n v="202501"/>
    <x v="0"/>
    <s v="OC QUIMPER                    "/>
    <x v="0"/>
    <n v="123"/>
    <n v="33"/>
    <n v="5"/>
    <n v="0"/>
    <n v="0"/>
    <n v="0"/>
    <n v="0"/>
    <n v="0"/>
    <n v="0"/>
    <n v="0"/>
    <n v="0"/>
    <n v="0"/>
    <n v="0"/>
    <n v="0"/>
    <n v="71590"/>
    <n v="71591"/>
    <n v="71092"/>
    <s v="LAUZ"/>
    <s v="GO  "/>
    <n v="0"/>
    <n v="0"/>
  </r>
  <r>
    <x v="5"/>
    <n v="202501"/>
    <x v="1"/>
    <s v="OC QUIMPER                    "/>
    <x v="0"/>
    <n v="123"/>
    <n v="33"/>
    <n v="5"/>
    <n v="0"/>
    <n v="0"/>
    <n v="0"/>
    <n v="0"/>
    <n v="0"/>
    <n v="0"/>
    <n v="0"/>
    <n v="0"/>
    <n v="0"/>
    <n v="0"/>
    <n v="0"/>
    <n v="71590"/>
    <n v="71591"/>
    <n v="71092"/>
    <s v="LAUZ"/>
    <s v="GO  "/>
    <n v="0"/>
    <n v="0"/>
  </r>
  <r>
    <x v="6"/>
    <n v="202501"/>
    <x v="0"/>
    <s v="OC BREST                      "/>
    <x v="0"/>
    <n v="123"/>
    <n v="33"/>
    <n v="5"/>
    <n v="0"/>
    <n v="0"/>
    <n v="0"/>
    <n v="0"/>
    <n v="0"/>
    <n v="0"/>
    <n v="0"/>
    <n v="0"/>
    <n v="0"/>
    <n v="0"/>
    <n v="0"/>
    <n v="71590"/>
    <n v="71591"/>
    <n v="71094"/>
    <s v="LAUZ"/>
    <s v="GO  "/>
    <n v="0"/>
    <n v="0"/>
  </r>
  <r>
    <x v="6"/>
    <n v="202501"/>
    <x v="1"/>
    <s v="OC BREST                      "/>
    <x v="0"/>
    <n v="123"/>
    <n v="33"/>
    <n v="5"/>
    <n v="0"/>
    <n v="0"/>
    <n v="0"/>
    <n v="0"/>
    <n v="0"/>
    <n v="0"/>
    <n v="0"/>
    <n v="0"/>
    <n v="0"/>
    <n v="0"/>
    <n v="0"/>
    <n v="71590"/>
    <n v="71591"/>
    <n v="71094"/>
    <s v="LAUZ"/>
    <s v="GO  "/>
    <n v="0"/>
    <n v="0"/>
  </r>
  <r>
    <x v="7"/>
    <n v="202501"/>
    <x v="0"/>
    <s v="OC MAYENNE SARTHE NORD        "/>
    <x v="0"/>
    <n v="123"/>
    <n v="33"/>
    <n v="5"/>
    <n v="0"/>
    <n v="0"/>
    <n v="0"/>
    <n v="0"/>
    <n v="0"/>
    <n v="0"/>
    <n v="0"/>
    <n v="0"/>
    <n v="0"/>
    <n v="0"/>
    <n v="0"/>
    <n v="71590"/>
    <n v="71050"/>
    <n v="71114"/>
    <s v="PLAN"/>
    <s v="GO  "/>
    <n v="0"/>
    <n v="0"/>
  </r>
  <r>
    <x v="7"/>
    <n v="202501"/>
    <x v="1"/>
    <s v="OC MAYENNE SARTHE NORD        "/>
    <x v="0"/>
    <n v="123"/>
    <n v="33"/>
    <n v="5"/>
    <n v="0"/>
    <n v="0"/>
    <n v="0"/>
    <n v="0"/>
    <n v="0"/>
    <n v="0"/>
    <n v="0"/>
    <n v="0"/>
    <n v="0"/>
    <n v="0"/>
    <n v="0"/>
    <n v="71590"/>
    <n v="71050"/>
    <n v="71114"/>
    <s v="PLAN"/>
    <s v="GO  "/>
    <n v="0"/>
    <n v="0"/>
  </r>
  <r>
    <x v="8"/>
    <n v="202501"/>
    <x v="0"/>
    <s v="OC EURE ET LOIR NORD          "/>
    <x v="0"/>
    <n v="123"/>
    <n v="31"/>
    <n v="4"/>
    <n v="0"/>
    <n v="0"/>
    <n v="0"/>
    <n v="0"/>
    <n v="0"/>
    <n v="0"/>
    <n v="0"/>
    <n v="0"/>
    <n v="0"/>
    <n v="0"/>
    <n v="0"/>
    <n v="71030"/>
    <n v="71510"/>
    <n v="71121"/>
    <s v="TEIS"/>
    <s v="IF  "/>
    <n v="0"/>
    <n v="0"/>
  </r>
  <r>
    <x v="8"/>
    <n v="202501"/>
    <x v="1"/>
    <s v="OC EURE ET LOIR NORD          "/>
    <x v="0"/>
    <n v="123"/>
    <n v="31"/>
    <n v="4"/>
    <n v="0"/>
    <n v="0"/>
    <n v="0"/>
    <n v="0"/>
    <n v="0"/>
    <n v="0"/>
    <n v="0"/>
    <n v="0"/>
    <n v="0"/>
    <n v="0"/>
    <n v="0"/>
    <n v="71030"/>
    <n v="71510"/>
    <n v="71121"/>
    <s v="TEIS"/>
    <s v="IF  "/>
    <n v="0"/>
    <n v="0"/>
  </r>
  <r>
    <x v="9"/>
    <n v="202501"/>
    <x v="0"/>
    <s v="OC LOIRET SUD                 "/>
    <x v="0"/>
    <n v="123"/>
    <n v="27"/>
    <n v="4"/>
    <n v="0"/>
    <n v="0"/>
    <n v="0"/>
    <n v="0"/>
    <n v="0"/>
    <n v="0"/>
    <n v="0"/>
    <n v="0"/>
    <n v="0"/>
    <n v="0"/>
    <n v="0"/>
    <n v="900582"/>
    <n v="71506"/>
    <n v="71123"/>
    <s v="MART"/>
    <s v="CE  "/>
    <n v="0"/>
    <n v="0"/>
  </r>
  <r>
    <x v="9"/>
    <n v="202501"/>
    <x v="1"/>
    <s v="OC LOIRET SUD                 "/>
    <x v="0"/>
    <n v="123"/>
    <n v="27"/>
    <n v="4"/>
    <n v="0"/>
    <n v="0"/>
    <n v="0"/>
    <n v="0"/>
    <n v="0"/>
    <n v="0"/>
    <n v="0"/>
    <n v="0"/>
    <n v="0"/>
    <n v="0"/>
    <n v="0"/>
    <n v="900582"/>
    <n v="71506"/>
    <n v="71123"/>
    <s v="MART"/>
    <s v="CE  "/>
    <n v="0"/>
    <n v="0"/>
  </r>
  <r>
    <x v="10"/>
    <n v="202501"/>
    <x v="0"/>
    <s v="OD ALLIER-SAONE &amp; LOIRE-N     "/>
    <x v="1"/>
    <n v="33"/>
    <n v="8"/>
    <n v="0"/>
    <n v="0"/>
    <n v="105160"/>
    <n v="332371"/>
    <n v="124.5"/>
    <n v="32.5"/>
    <n v="29"/>
    <n v="17"/>
    <n v="12"/>
    <n v="21"/>
    <n v="13"/>
    <n v="0"/>
    <n v="900582"/>
    <n v="71129"/>
    <n v="0"/>
    <s v="OD A"/>
    <s v="CE  "/>
    <n v="210731"/>
    <n v="160214"/>
  </r>
  <r>
    <x v="10"/>
    <n v="202501"/>
    <x v="1"/>
    <s v="OD ALLIER-SAONE &amp; LOIRE-N     "/>
    <x v="1"/>
    <n v="33"/>
    <n v="8"/>
    <n v="0"/>
    <n v="0"/>
    <n v="105160"/>
    <n v="332371"/>
    <n v="124.5"/>
    <n v="32.5"/>
    <n v="29"/>
    <n v="17"/>
    <n v="12"/>
    <n v="21"/>
    <n v="13"/>
    <n v="0"/>
    <n v="900582"/>
    <n v="71129"/>
    <n v="0"/>
    <s v="OD A"/>
    <s v="CE  "/>
    <n v="210731"/>
    <n v="160214"/>
  </r>
  <r>
    <x v="11"/>
    <n v="202501"/>
    <x v="0"/>
    <s v="OC HAUTE MARNE                "/>
    <x v="0"/>
    <n v="123"/>
    <n v="27"/>
    <n v="4"/>
    <n v="0"/>
    <n v="0"/>
    <n v="0"/>
    <n v="0"/>
    <n v="0"/>
    <n v="0"/>
    <n v="0"/>
    <n v="0"/>
    <n v="0"/>
    <n v="0"/>
    <n v="0"/>
    <n v="900582"/>
    <n v="71270"/>
    <n v="71132"/>
    <s v="TRAG"/>
    <s v="CE  "/>
    <n v="0"/>
    <n v="0"/>
  </r>
  <r>
    <x v="11"/>
    <n v="202501"/>
    <x v="1"/>
    <s v="OC HAUTE MARNE                "/>
    <x v="0"/>
    <n v="123"/>
    <n v="27"/>
    <n v="4"/>
    <n v="0"/>
    <n v="0"/>
    <n v="0"/>
    <n v="0"/>
    <n v="0"/>
    <n v="0"/>
    <n v="0"/>
    <n v="0"/>
    <n v="0"/>
    <n v="0"/>
    <n v="0"/>
    <n v="900582"/>
    <n v="71270"/>
    <n v="71132"/>
    <s v="TRAG"/>
    <s v="CE  "/>
    <n v="0"/>
    <n v="0"/>
  </r>
  <r>
    <x v="12"/>
    <n v="202501"/>
    <x v="0"/>
    <s v="OC SAONE ET LOIRE             "/>
    <x v="0"/>
    <n v="106"/>
    <n v="24"/>
    <n v="2"/>
    <n v="0"/>
    <n v="29982"/>
    <n v="66121"/>
    <n v="42"/>
    <n v="9"/>
    <n v="8"/>
    <n v="5"/>
    <n v="1"/>
    <n v="13"/>
    <n v="6"/>
    <n v="0"/>
    <n v="900582"/>
    <n v="71129"/>
    <n v="71136"/>
    <s v="OD A"/>
    <s v="CE  "/>
    <n v="63521"/>
    <n v="44061"/>
  </r>
  <r>
    <x v="12"/>
    <n v="202501"/>
    <x v="1"/>
    <s v="OC SAONE ET LOIRE             "/>
    <x v="0"/>
    <n v="106"/>
    <n v="24"/>
    <n v="2"/>
    <n v="0"/>
    <n v="29982"/>
    <n v="66121"/>
    <n v="42"/>
    <n v="9"/>
    <n v="8"/>
    <n v="5"/>
    <n v="1"/>
    <n v="13"/>
    <n v="6"/>
    <n v="0"/>
    <n v="900582"/>
    <n v="71129"/>
    <n v="71136"/>
    <s v="OD A"/>
    <s v="CE  "/>
    <n v="63521"/>
    <n v="44061"/>
  </r>
  <r>
    <x v="13"/>
    <n v="202501"/>
    <x v="0"/>
    <s v="OC CHALONS MEUSE              "/>
    <x v="0"/>
    <n v="123"/>
    <n v="27"/>
    <n v="4"/>
    <n v="0"/>
    <n v="0"/>
    <n v="0"/>
    <n v="0"/>
    <n v="0"/>
    <n v="0"/>
    <n v="0"/>
    <n v="0"/>
    <n v="0"/>
    <n v="0"/>
    <n v="0"/>
    <n v="900582"/>
    <n v="71139"/>
    <n v="71142"/>
    <s v="BACQ"/>
    <s v="CE  "/>
    <n v="0"/>
    <n v="0"/>
  </r>
  <r>
    <x v="13"/>
    <n v="202501"/>
    <x v="1"/>
    <s v="OC CHALONS MEUSE              "/>
    <x v="0"/>
    <n v="123"/>
    <n v="27"/>
    <n v="4"/>
    <n v="0"/>
    <n v="0"/>
    <n v="0"/>
    <n v="0"/>
    <n v="0"/>
    <n v="0"/>
    <n v="0"/>
    <n v="0"/>
    <n v="0"/>
    <n v="0"/>
    <n v="0"/>
    <n v="900582"/>
    <n v="71139"/>
    <n v="71142"/>
    <s v="BACQ"/>
    <s v="CE  "/>
    <n v="0"/>
    <n v="0"/>
  </r>
  <r>
    <x v="14"/>
    <n v="202501"/>
    <x v="0"/>
    <s v="OC AUXERRE                    "/>
    <x v="0"/>
    <n v="123"/>
    <n v="27"/>
    <n v="5"/>
    <n v="0"/>
    <n v="0"/>
    <n v="0"/>
    <n v="0"/>
    <n v="0"/>
    <n v="0"/>
    <n v="0"/>
    <n v="0"/>
    <n v="0"/>
    <n v="0"/>
    <n v="0"/>
    <n v="900582"/>
    <n v="71507"/>
    <n v="71148"/>
    <s v="MORT"/>
    <s v="CE  "/>
    <n v="0"/>
    <n v="0"/>
  </r>
  <r>
    <x v="14"/>
    <n v="202501"/>
    <x v="1"/>
    <s v="OC AUXERRE                    "/>
    <x v="0"/>
    <n v="123"/>
    <n v="27"/>
    <n v="5"/>
    <n v="0"/>
    <n v="0"/>
    <n v="0"/>
    <n v="0"/>
    <n v="0"/>
    <n v="0"/>
    <n v="0"/>
    <n v="0"/>
    <n v="0"/>
    <n v="0"/>
    <n v="0"/>
    <n v="900582"/>
    <n v="71507"/>
    <n v="71148"/>
    <s v="MORT"/>
    <s v="CE  "/>
    <n v="0"/>
    <n v="0"/>
  </r>
  <r>
    <x v="15"/>
    <n v="202501"/>
    <x v="0"/>
    <s v="OC CHARTREUSE                 "/>
    <x v="0"/>
    <n v="27"/>
    <n v="14"/>
    <n v="3"/>
    <n v="0"/>
    <n v="92582"/>
    <n v="207195"/>
    <n v="80.5"/>
    <n v="23.5"/>
    <n v="18.5"/>
    <n v="10"/>
    <n v="19.5"/>
    <n v="8"/>
    <n v="1"/>
    <n v="0"/>
    <n v="71251"/>
    <n v="70930"/>
    <n v="71182"/>
    <s v="CLEM"/>
    <s v="GS  "/>
    <n v="68794"/>
    <n v="131530"/>
  </r>
  <r>
    <x v="15"/>
    <n v="202501"/>
    <x v="1"/>
    <s v="OC CHARTREUSE                 "/>
    <x v="0"/>
    <n v="27"/>
    <n v="14"/>
    <n v="3"/>
    <n v="0"/>
    <n v="92582"/>
    <n v="207195"/>
    <n v="80.5"/>
    <n v="23.5"/>
    <n v="18.5"/>
    <n v="10"/>
    <n v="19.5"/>
    <n v="8"/>
    <n v="1"/>
    <n v="0"/>
    <n v="71251"/>
    <n v="70930"/>
    <n v="71182"/>
    <s v="CLEM"/>
    <s v="GS  "/>
    <n v="68794"/>
    <n v="131530"/>
  </r>
  <r>
    <x v="16"/>
    <n v="202501"/>
    <x v="0"/>
    <s v="OC LYON EST                   "/>
    <x v="0"/>
    <n v="123"/>
    <n v="27"/>
    <n v="4"/>
    <n v="0"/>
    <n v="0"/>
    <n v="0"/>
    <n v="0"/>
    <n v="0"/>
    <n v="0"/>
    <n v="0"/>
    <n v="0"/>
    <n v="0"/>
    <n v="0"/>
    <n v="0"/>
    <n v="900582"/>
    <n v="71188"/>
    <n v="71190"/>
    <s v="THIA"/>
    <s v="CE  "/>
    <n v="0"/>
    <n v="0"/>
  </r>
  <r>
    <x v="16"/>
    <n v="202501"/>
    <x v="1"/>
    <s v="OC LYON EST                   "/>
    <x v="0"/>
    <n v="123"/>
    <n v="27"/>
    <n v="4"/>
    <n v="0"/>
    <n v="0"/>
    <n v="0"/>
    <n v="0"/>
    <n v="0"/>
    <n v="0"/>
    <n v="0"/>
    <n v="0"/>
    <n v="0"/>
    <n v="0"/>
    <n v="0"/>
    <n v="900582"/>
    <n v="71188"/>
    <n v="71190"/>
    <s v="THIA"/>
    <s v="CE  "/>
    <n v="0"/>
    <n v="0"/>
  </r>
  <r>
    <x v="17"/>
    <n v="202501"/>
    <x v="0"/>
    <s v="OC LYON OUEST                 "/>
    <x v="0"/>
    <n v="123"/>
    <n v="27"/>
    <n v="4"/>
    <n v="0"/>
    <n v="0"/>
    <n v="0"/>
    <n v="0"/>
    <n v="0"/>
    <n v="0"/>
    <n v="0"/>
    <n v="0"/>
    <n v="0"/>
    <n v="0"/>
    <n v="0"/>
    <n v="900582"/>
    <n v="71188"/>
    <n v="71192"/>
    <s v="THIA"/>
    <s v="CE  "/>
    <n v="0"/>
    <n v="0"/>
  </r>
  <r>
    <x v="17"/>
    <n v="202501"/>
    <x v="1"/>
    <s v="OC LYON OUEST                 "/>
    <x v="0"/>
    <n v="123"/>
    <n v="27"/>
    <n v="4"/>
    <n v="0"/>
    <n v="0"/>
    <n v="0"/>
    <n v="0"/>
    <n v="0"/>
    <n v="0"/>
    <n v="0"/>
    <n v="0"/>
    <n v="0"/>
    <n v="0"/>
    <n v="0"/>
    <n v="900582"/>
    <n v="71188"/>
    <n v="71192"/>
    <s v="THIA"/>
    <s v="CE  "/>
    <n v="0"/>
    <n v="0"/>
  </r>
  <r>
    <x v="18"/>
    <n v="202501"/>
    <x v="0"/>
    <s v="OC AIN SUD                    "/>
    <x v="0"/>
    <n v="123"/>
    <n v="35"/>
    <n v="5"/>
    <n v="0"/>
    <n v="0"/>
    <n v="0"/>
    <n v="0"/>
    <n v="0"/>
    <n v="0"/>
    <n v="0"/>
    <n v="0"/>
    <n v="0"/>
    <n v="0"/>
    <n v="0"/>
    <n v="71251"/>
    <n v="71174"/>
    <n v="71195"/>
    <s v="CHIK"/>
    <s v="GS  "/>
    <n v="0"/>
    <n v="0"/>
  </r>
  <r>
    <x v="18"/>
    <n v="202501"/>
    <x v="1"/>
    <s v="OC AIN SUD                    "/>
    <x v="0"/>
    <n v="123"/>
    <n v="35"/>
    <n v="5"/>
    <n v="0"/>
    <n v="0"/>
    <n v="0"/>
    <n v="0"/>
    <n v="0"/>
    <n v="0"/>
    <n v="0"/>
    <n v="0"/>
    <n v="0"/>
    <n v="0"/>
    <n v="0"/>
    <n v="71251"/>
    <n v="71174"/>
    <n v="71195"/>
    <s v="CHIK"/>
    <s v="GS  "/>
    <n v="0"/>
    <n v="0"/>
  </r>
  <r>
    <x v="19"/>
    <n v="202501"/>
    <x v="0"/>
    <s v="OC LANGON                     "/>
    <x v="0"/>
    <n v="123"/>
    <n v="33"/>
    <n v="4"/>
    <n v="0"/>
    <n v="0"/>
    <n v="0"/>
    <n v="0"/>
    <n v="0"/>
    <n v="0"/>
    <n v="0"/>
    <n v="0"/>
    <n v="0"/>
    <n v="0"/>
    <n v="0"/>
    <n v="71590"/>
    <n v="71606"/>
    <n v="71231"/>
    <s v="QUIR"/>
    <s v="GO  "/>
    <n v="0"/>
    <n v="0"/>
  </r>
  <r>
    <x v="19"/>
    <n v="202501"/>
    <x v="1"/>
    <s v="OC LANGON                     "/>
    <x v="0"/>
    <n v="123"/>
    <n v="33"/>
    <n v="4"/>
    <n v="0"/>
    <n v="0"/>
    <n v="0"/>
    <n v="0"/>
    <n v="0"/>
    <n v="0"/>
    <n v="0"/>
    <n v="0"/>
    <n v="0"/>
    <n v="0"/>
    <n v="0"/>
    <n v="71590"/>
    <n v="71606"/>
    <n v="71231"/>
    <s v="QUIR"/>
    <s v="GO  "/>
    <n v="0"/>
    <n v="0"/>
  </r>
  <r>
    <x v="20"/>
    <n v="202501"/>
    <x v="0"/>
    <s v="OC ALBI NORD                  "/>
    <x v="0"/>
    <n v="123"/>
    <n v="35"/>
    <n v="5"/>
    <n v="0"/>
    <n v="0"/>
    <n v="0"/>
    <n v="0"/>
    <n v="0"/>
    <n v="0"/>
    <n v="0"/>
    <n v="0"/>
    <n v="0"/>
    <n v="0"/>
    <n v="0"/>
    <n v="71251"/>
    <n v="71248"/>
    <n v="71246"/>
    <s v="THIE"/>
    <s v="GS  "/>
    <n v="0"/>
    <n v="0"/>
  </r>
  <r>
    <x v="20"/>
    <n v="202501"/>
    <x v="1"/>
    <s v="OC ALBI NORD                  "/>
    <x v="0"/>
    <n v="123"/>
    <n v="35"/>
    <n v="5"/>
    <n v="0"/>
    <n v="0"/>
    <n v="0"/>
    <n v="0"/>
    <n v="0"/>
    <n v="0"/>
    <n v="0"/>
    <n v="0"/>
    <n v="0"/>
    <n v="0"/>
    <n v="0"/>
    <n v="71251"/>
    <n v="71248"/>
    <n v="71246"/>
    <s v="THIE"/>
    <s v="GS  "/>
    <n v="0"/>
    <n v="0"/>
  </r>
  <r>
    <x v="21"/>
    <n v="202501"/>
    <x v="0"/>
    <s v="OC CANNES                     "/>
    <x v="0"/>
    <n v="123"/>
    <n v="35"/>
    <n v="4"/>
    <n v="0"/>
    <n v="0"/>
    <n v="0"/>
    <n v="0"/>
    <n v="0"/>
    <n v="0"/>
    <n v="0"/>
    <n v="0"/>
    <n v="0"/>
    <n v="0"/>
    <n v="0"/>
    <n v="71251"/>
    <n v="70066"/>
    <n v="71256"/>
    <s v="KERL"/>
    <s v="GS  "/>
    <n v="0"/>
    <n v="0"/>
  </r>
  <r>
    <x v="21"/>
    <n v="202501"/>
    <x v="1"/>
    <s v="OC CANNES                     "/>
    <x v="0"/>
    <n v="123"/>
    <n v="35"/>
    <n v="4"/>
    <n v="0"/>
    <n v="0"/>
    <n v="0"/>
    <n v="0"/>
    <n v="0"/>
    <n v="0"/>
    <n v="0"/>
    <n v="0"/>
    <n v="0"/>
    <n v="0"/>
    <n v="0"/>
    <n v="71251"/>
    <n v="70066"/>
    <n v="71256"/>
    <s v="KERL"/>
    <s v="GS  "/>
    <n v="0"/>
    <n v="0"/>
  </r>
  <r>
    <x v="22"/>
    <n v="202501"/>
    <x v="0"/>
    <s v="OC NICE                       "/>
    <x v="0"/>
    <n v="113"/>
    <n v="33"/>
    <n v="3"/>
    <n v="0"/>
    <n v="28631"/>
    <n v="28381"/>
    <n v="28"/>
    <n v="8"/>
    <n v="8"/>
    <n v="3.5"/>
    <n v="4.5"/>
    <n v="3"/>
    <n v="1"/>
    <n v="0"/>
    <n v="71251"/>
    <n v="70066"/>
    <n v="71264"/>
    <s v="KERL"/>
    <s v="GS  "/>
    <n v="9575"/>
    <n v="36743"/>
  </r>
  <r>
    <x v="22"/>
    <n v="202501"/>
    <x v="1"/>
    <s v="OC NICE                       "/>
    <x v="0"/>
    <n v="113"/>
    <n v="33"/>
    <n v="3"/>
    <n v="0"/>
    <n v="28631"/>
    <n v="28381"/>
    <n v="28"/>
    <n v="8"/>
    <n v="8"/>
    <n v="3.5"/>
    <n v="4.5"/>
    <n v="3"/>
    <n v="1"/>
    <n v="0"/>
    <n v="71251"/>
    <n v="70066"/>
    <n v="71264"/>
    <s v="KERL"/>
    <s v="GS  "/>
    <n v="9575"/>
    <n v="36743"/>
  </r>
  <r>
    <x v="23"/>
    <n v="202501"/>
    <x v="0"/>
    <s v="OC MULHOUSE                   "/>
    <x v="0"/>
    <n v="66"/>
    <n v="11"/>
    <n v="2"/>
    <n v="0"/>
    <n v="50947"/>
    <n v="219529"/>
    <n v="62.5"/>
    <n v="15"/>
    <n v="26"/>
    <n v="6"/>
    <n v="8"/>
    <n v="2"/>
    <n v="5.5"/>
    <n v="0"/>
    <n v="900582"/>
    <n v="71270"/>
    <n v="71271"/>
    <s v="TRAG"/>
    <s v="CE  "/>
    <n v="0"/>
    <n v="81992"/>
  </r>
  <r>
    <x v="23"/>
    <n v="202501"/>
    <x v="1"/>
    <s v="OC MULHOUSE                   "/>
    <x v="0"/>
    <n v="66"/>
    <n v="11"/>
    <n v="2"/>
    <n v="0"/>
    <n v="50947"/>
    <n v="219529"/>
    <n v="62.5"/>
    <n v="15"/>
    <n v="26"/>
    <n v="6"/>
    <n v="8"/>
    <n v="2"/>
    <n v="5.5"/>
    <n v="0"/>
    <n v="900582"/>
    <n v="71270"/>
    <n v="71271"/>
    <s v="TRAG"/>
    <s v="CE  "/>
    <n v="0"/>
    <n v="81992"/>
  </r>
  <r>
    <x v="24"/>
    <n v="202501"/>
    <x v="0"/>
    <s v="OC BAS RHIN SUD               "/>
    <x v="0"/>
    <n v="123"/>
    <n v="27"/>
    <n v="4"/>
    <n v="0"/>
    <n v="0"/>
    <n v="0"/>
    <n v="0"/>
    <n v="0"/>
    <n v="0"/>
    <n v="0"/>
    <n v="0"/>
    <n v="0"/>
    <n v="0"/>
    <n v="0"/>
    <n v="900582"/>
    <n v="71276"/>
    <n v="71282"/>
    <s v="LAUR"/>
    <s v="CE  "/>
    <n v="0"/>
    <n v="0"/>
  </r>
  <r>
    <x v="24"/>
    <n v="202501"/>
    <x v="1"/>
    <s v="OC BAS RHIN SUD               "/>
    <x v="0"/>
    <n v="123"/>
    <n v="27"/>
    <n v="4"/>
    <n v="0"/>
    <n v="0"/>
    <n v="0"/>
    <n v="0"/>
    <n v="0"/>
    <n v="0"/>
    <n v="0"/>
    <n v="0"/>
    <n v="0"/>
    <n v="0"/>
    <n v="0"/>
    <n v="900582"/>
    <n v="71276"/>
    <n v="71282"/>
    <s v="LAUR"/>
    <s v="CE  "/>
    <n v="0"/>
    <n v="0"/>
  </r>
  <r>
    <x v="25"/>
    <n v="202501"/>
    <x v="0"/>
    <s v="OC CHARENTE                   "/>
    <x v="0"/>
    <n v="123"/>
    <n v="33"/>
    <n v="6"/>
    <n v="0"/>
    <n v="0"/>
    <n v="0"/>
    <n v="0"/>
    <n v="0"/>
    <n v="0"/>
    <n v="0"/>
    <n v="0"/>
    <n v="0"/>
    <n v="0"/>
    <n v="0"/>
    <n v="71590"/>
    <n v="71607"/>
    <n v="71326"/>
    <s v="LIOP"/>
    <s v="GO  "/>
    <n v="0"/>
    <n v="0"/>
  </r>
  <r>
    <x v="25"/>
    <n v="202501"/>
    <x v="1"/>
    <s v="OC CHARENTE                   "/>
    <x v="0"/>
    <n v="123"/>
    <n v="33"/>
    <n v="6"/>
    <n v="0"/>
    <n v="0"/>
    <n v="0"/>
    <n v="0"/>
    <n v="0"/>
    <n v="0"/>
    <n v="0"/>
    <n v="0"/>
    <n v="0"/>
    <n v="0"/>
    <n v="0"/>
    <n v="71590"/>
    <n v="71607"/>
    <n v="71326"/>
    <s v="LIOP"/>
    <s v="GO  "/>
    <n v="0"/>
    <n v="0"/>
  </r>
  <r>
    <x v="26"/>
    <n v="202501"/>
    <x v="0"/>
    <s v="OC ANTIBES                    "/>
    <x v="0"/>
    <n v="82"/>
    <n v="27"/>
    <n v="2"/>
    <n v="0"/>
    <n v="41290"/>
    <n v="128000"/>
    <n v="46.5"/>
    <n v="6.5"/>
    <n v="16"/>
    <n v="6.5"/>
    <n v="4.5"/>
    <n v="8"/>
    <n v="5"/>
    <n v="0"/>
    <n v="71251"/>
    <n v="70066"/>
    <n v="71347"/>
    <s v="KERL"/>
    <s v="GS  "/>
    <n v="0"/>
    <n v="65234"/>
  </r>
  <r>
    <x v="26"/>
    <n v="202501"/>
    <x v="1"/>
    <s v="OC ANTIBES                    "/>
    <x v="0"/>
    <n v="82"/>
    <n v="27"/>
    <n v="2"/>
    <n v="0"/>
    <n v="41290"/>
    <n v="128000"/>
    <n v="46.5"/>
    <n v="6.5"/>
    <n v="16"/>
    <n v="6.5"/>
    <n v="4.5"/>
    <n v="8"/>
    <n v="5"/>
    <n v="0"/>
    <n v="71251"/>
    <n v="70066"/>
    <n v="71347"/>
    <s v="KERL"/>
    <s v="GS  "/>
    <n v="0"/>
    <n v="65234"/>
  </r>
  <r>
    <x v="27"/>
    <n v="202501"/>
    <x v="0"/>
    <s v="OC ALBERTVILLE                "/>
    <x v="0"/>
    <n v="92"/>
    <n v="30"/>
    <n v="4"/>
    <n v="0"/>
    <n v="21501"/>
    <n v="313394"/>
    <n v="24"/>
    <n v="6"/>
    <n v="2"/>
    <n v="4"/>
    <n v="0"/>
    <n v="12"/>
    <n v="0"/>
    <n v="0"/>
    <n v="71251"/>
    <n v="70930"/>
    <n v="71363"/>
    <s v="CLEM"/>
    <s v="GS  "/>
    <n v="11804"/>
    <n v="54916"/>
  </r>
  <r>
    <x v="27"/>
    <n v="202501"/>
    <x v="1"/>
    <s v="OC ALBERTVILLE                "/>
    <x v="0"/>
    <n v="92"/>
    <n v="30"/>
    <n v="4"/>
    <n v="0"/>
    <n v="21501"/>
    <n v="313394"/>
    <n v="24"/>
    <n v="6"/>
    <n v="2"/>
    <n v="4"/>
    <n v="0"/>
    <n v="12"/>
    <n v="0"/>
    <n v="0"/>
    <n v="71251"/>
    <n v="70930"/>
    <n v="71363"/>
    <s v="CLEM"/>
    <s v="GS  "/>
    <n v="11804"/>
    <n v="54916"/>
  </r>
  <r>
    <x v="28"/>
    <n v="202501"/>
    <x v="0"/>
    <s v="OC ORANGE                     "/>
    <x v="0"/>
    <n v="41"/>
    <n v="19"/>
    <n v="3"/>
    <n v="0"/>
    <n v="81683"/>
    <n v="96379"/>
    <n v="87.5"/>
    <n v="31"/>
    <n v="23"/>
    <n v="9.5"/>
    <n v="19.5"/>
    <n v="2"/>
    <n v="2.5"/>
    <n v="0"/>
    <n v="71251"/>
    <n v="70067"/>
    <n v="71366"/>
    <s v="LEGG"/>
    <s v="GS  "/>
    <n v="75528"/>
    <n v="109837"/>
  </r>
  <r>
    <x v="28"/>
    <n v="202501"/>
    <x v="1"/>
    <s v="OC ORANGE                     "/>
    <x v="0"/>
    <n v="41"/>
    <n v="19"/>
    <n v="3"/>
    <n v="0"/>
    <n v="81683"/>
    <n v="96379"/>
    <n v="87.5"/>
    <n v="31"/>
    <n v="23"/>
    <n v="9.5"/>
    <n v="19.5"/>
    <n v="2"/>
    <n v="2.5"/>
    <n v="0"/>
    <n v="71251"/>
    <n v="70067"/>
    <n v="71366"/>
    <s v="LEGG"/>
    <s v="GS  "/>
    <n v="75528"/>
    <n v="109837"/>
  </r>
  <r>
    <x v="29"/>
    <n v="202501"/>
    <x v="0"/>
    <s v="OC DINAN                      "/>
    <x v="0"/>
    <n v="123"/>
    <n v="33"/>
    <n v="5"/>
    <n v="0"/>
    <n v="0"/>
    <n v="0"/>
    <n v="0"/>
    <n v="0"/>
    <n v="0"/>
    <n v="0"/>
    <n v="0"/>
    <n v="0"/>
    <n v="0"/>
    <n v="0"/>
    <n v="71590"/>
    <n v="71592"/>
    <n v="71386"/>
    <s v="LECO"/>
    <s v="GO  "/>
    <n v="0"/>
    <n v="0"/>
  </r>
  <r>
    <x v="29"/>
    <n v="202501"/>
    <x v="1"/>
    <s v="OC DINAN                      "/>
    <x v="0"/>
    <n v="123"/>
    <n v="33"/>
    <n v="5"/>
    <n v="0"/>
    <n v="0"/>
    <n v="0"/>
    <n v="0"/>
    <n v="0"/>
    <n v="0"/>
    <n v="0"/>
    <n v="0"/>
    <n v="0"/>
    <n v="0"/>
    <n v="0"/>
    <n v="71590"/>
    <n v="71592"/>
    <n v="71386"/>
    <s v="LECO"/>
    <s v="GO  "/>
    <n v="0"/>
    <n v="0"/>
  </r>
  <r>
    <x v="30"/>
    <n v="202501"/>
    <x v="0"/>
    <s v="OC VITRE                      "/>
    <x v="0"/>
    <n v="123"/>
    <n v="33"/>
    <n v="5"/>
    <n v="0"/>
    <n v="0"/>
    <n v="0"/>
    <n v="0"/>
    <n v="0"/>
    <n v="0"/>
    <n v="0"/>
    <n v="0"/>
    <n v="0"/>
    <n v="0"/>
    <n v="0"/>
    <n v="71590"/>
    <n v="71592"/>
    <n v="71389"/>
    <s v="LECO"/>
    <s v="GO  "/>
    <n v="0"/>
    <n v="0"/>
  </r>
  <r>
    <x v="30"/>
    <n v="202501"/>
    <x v="1"/>
    <s v="OC VITRE                      "/>
    <x v="0"/>
    <n v="123"/>
    <n v="33"/>
    <n v="5"/>
    <n v="0"/>
    <n v="0"/>
    <n v="0"/>
    <n v="0"/>
    <n v="0"/>
    <n v="0"/>
    <n v="0"/>
    <n v="0"/>
    <n v="0"/>
    <n v="0"/>
    <n v="0"/>
    <n v="71590"/>
    <n v="71592"/>
    <n v="71389"/>
    <s v="LECO"/>
    <s v="GO  "/>
    <n v="0"/>
    <n v="0"/>
  </r>
  <r>
    <x v="31"/>
    <n v="202501"/>
    <x v="0"/>
    <s v="OC DIJON NORD OUEST           "/>
    <x v="0"/>
    <n v="103"/>
    <n v="23"/>
    <n v="1"/>
    <n v="0"/>
    <n v="26562"/>
    <n v="113345"/>
    <n v="30.5"/>
    <n v="5"/>
    <n v="7.5"/>
    <n v="5"/>
    <n v="6.5"/>
    <n v="3.5"/>
    <n v="3"/>
    <n v="0"/>
    <n v="900582"/>
    <n v="71129"/>
    <n v="71454"/>
    <s v="OD A"/>
    <s v="CE  "/>
    <n v="53290"/>
    <n v="45256"/>
  </r>
  <r>
    <x v="31"/>
    <n v="202501"/>
    <x v="1"/>
    <s v="OC DIJON NORD OUEST           "/>
    <x v="0"/>
    <n v="103"/>
    <n v="23"/>
    <n v="1"/>
    <n v="0"/>
    <n v="26562"/>
    <n v="113345"/>
    <n v="30.5"/>
    <n v="5"/>
    <n v="7.5"/>
    <n v="5"/>
    <n v="6.5"/>
    <n v="3.5"/>
    <n v="3"/>
    <n v="0"/>
    <n v="900582"/>
    <n v="71129"/>
    <n v="71454"/>
    <s v="OD A"/>
    <s v="CE  "/>
    <n v="53290"/>
    <n v="45256"/>
  </r>
  <r>
    <x v="32"/>
    <n v="202501"/>
    <x v="0"/>
    <s v="OC BORDEAUX OUEST             "/>
    <x v="0"/>
    <n v="123"/>
    <n v="33"/>
    <n v="4"/>
    <n v="0"/>
    <n v="0"/>
    <n v="0"/>
    <n v="0"/>
    <n v="0"/>
    <n v="0"/>
    <n v="0"/>
    <n v="0"/>
    <n v="0"/>
    <n v="0"/>
    <n v="0"/>
    <n v="71590"/>
    <n v="71606"/>
    <n v="71464"/>
    <s v="QUIR"/>
    <s v="GO  "/>
    <n v="0"/>
    <n v="0"/>
  </r>
  <r>
    <x v="32"/>
    <n v="202501"/>
    <x v="1"/>
    <s v="OC BORDEAUX OUEST             "/>
    <x v="0"/>
    <n v="123"/>
    <n v="33"/>
    <n v="4"/>
    <n v="0"/>
    <n v="0"/>
    <n v="0"/>
    <n v="0"/>
    <n v="0"/>
    <n v="0"/>
    <n v="0"/>
    <n v="0"/>
    <n v="0"/>
    <n v="0"/>
    <n v="0"/>
    <n v="71590"/>
    <n v="71606"/>
    <n v="71464"/>
    <s v="QUIR"/>
    <s v="GO  "/>
    <n v="0"/>
    <n v="0"/>
  </r>
  <r>
    <x v="33"/>
    <n v="202501"/>
    <x v="0"/>
    <s v="OC ANNEMASSE                  "/>
    <x v="0"/>
    <n v="10"/>
    <n v="6"/>
    <n v="2"/>
    <n v="0"/>
    <n v="104823"/>
    <n v="459508"/>
    <n v="74.5"/>
    <n v="24.5"/>
    <n v="13"/>
    <n v="10"/>
    <n v="6"/>
    <n v="11"/>
    <n v="10"/>
    <n v="0"/>
    <n v="71251"/>
    <n v="71174"/>
    <n v="71500"/>
    <s v="CHIK"/>
    <s v="GS  "/>
    <n v="47168"/>
    <n v="168542"/>
  </r>
  <r>
    <x v="33"/>
    <n v="202501"/>
    <x v="1"/>
    <s v="OC ANNEMASSE                  "/>
    <x v="0"/>
    <n v="10"/>
    <n v="6"/>
    <n v="2"/>
    <n v="0"/>
    <n v="104823"/>
    <n v="459508"/>
    <n v="74.5"/>
    <n v="24.5"/>
    <n v="13"/>
    <n v="10"/>
    <n v="6"/>
    <n v="11"/>
    <n v="10"/>
    <n v="0"/>
    <n v="71251"/>
    <n v="71174"/>
    <n v="71500"/>
    <s v="CHIK"/>
    <s v="GS  "/>
    <n v="47168"/>
    <n v="168542"/>
  </r>
  <r>
    <x v="34"/>
    <n v="202501"/>
    <x v="0"/>
    <s v="OC ETAMPES                    "/>
    <x v="0"/>
    <n v="123"/>
    <n v="27"/>
    <n v="4"/>
    <n v="0"/>
    <n v="0"/>
    <n v="0"/>
    <n v="0"/>
    <n v="0"/>
    <n v="0"/>
    <n v="0"/>
    <n v="0"/>
    <n v="0"/>
    <n v="0"/>
    <n v="0"/>
    <n v="900582"/>
    <n v="71506"/>
    <n v="71523"/>
    <s v="MART"/>
    <s v="CE  "/>
    <n v="0"/>
    <n v="0"/>
  </r>
  <r>
    <x v="34"/>
    <n v="202501"/>
    <x v="1"/>
    <s v="OC ETAMPES                    "/>
    <x v="0"/>
    <n v="123"/>
    <n v="27"/>
    <n v="4"/>
    <n v="0"/>
    <n v="0"/>
    <n v="0"/>
    <n v="0"/>
    <n v="0"/>
    <n v="0"/>
    <n v="0"/>
    <n v="0"/>
    <n v="0"/>
    <n v="0"/>
    <n v="0"/>
    <n v="900582"/>
    <n v="71506"/>
    <n v="71523"/>
    <s v="MART"/>
    <s v="CE  "/>
    <n v="0"/>
    <n v="0"/>
  </r>
  <r>
    <x v="35"/>
    <n v="202501"/>
    <x v="0"/>
    <s v="OC CORBEIL                    "/>
    <x v="0"/>
    <n v="123"/>
    <n v="27"/>
    <n v="4"/>
    <n v="0"/>
    <n v="0"/>
    <n v="0"/>
    <n v="0"/>
    <n v="0"/>
    <n v="0"/>
    <n v="0"/>
    <n v="0"/>
    <n v="0"/>
    <n v="0"/>
    <n v="0"/>
    <n v="900582"/>
    <n v="71506"/>
    <n v="71524"/>
    <s v="MART"/>
    <s v="CE  "/>
    <n v="0"/>
    <n v="0"/>
  </r>
  <r>
    <x v="35"/>
    <n v="202501"/>
    <x v="1"/>
    <s v="OC CORBEIL                    "/>
    <x v="0"/>
    <n v="123"/>
    <n v="27"/>
    <n v="4"/>
    <n v="0"/>
    <n v="0"/>
    <n v="0"/>
    <n v="0"/>
    <n v="0"/>
    <n v="0"/>
    <n v="0"/>
    <n v="0"/>
    <n v="0"/>
    <n v="0"/>
    <n v="0"/>
    <n v="900582"/>
    <n v="71506"/>
    <n v="71524"/>
    <s v="MART"/>
    <s v="CE  "/>
    <n v="0"/>
    <n v="0"/>
  </r>
  <r>
    <x v="36"/>
    <n v="202501"/>
    <x v="0"/>
    <s v="OC MASSY PALAISEAU            "/>
    <x v="0"/>
    <n v="94"/>
    <n v="19"/>
    <n v="3"/>
    <n v="0"/>
    <n v="41676"/>
    <n v="66485"/>
    <n v="34.5"/>
    <n v="14"/>
    <n v="6.5"/>
    <n v="4.5"/>
    <n v="4.5"/>
    <n v="1.5"/>
    <n v="3.5"/>
    <n v="0"/>
    <n v="900582"/>
    <n v="71506"/>
    <n v="71526"/>
    <s v="MART"/>
    <s v="CE  "/>
    <n v="305084"/>
    <n v="54472"/>
  </r>
  <r>
    <x v="36"/>
    <n v="202501"/>
    <x v="1"/>
    <s v="OC MASSY PALAISEAU            "/>
    <x v="0"/>
    <n v="94"/>
    <n v="19"/>
    <n v="3"/>
    <n v="0"/>
    <n v="41676"/>
    <n v="66485"/>
    <n v="34.5"/>
    <n v="14"/>
    <n v="6.5"/>
    <n v="4.5"/>
    <n v="4.5"/>
    <n v="1.5"/>
    <n v="3.5"/>
    <n v="0"/>
    <n v="900582"/>
    <n v="71506"/>
    <n v="71526"/>
    <s v="MART"/>
    <s v="CE  "/>
    <n v="305084"/>
    <n v="54472"/>
  </r>
  <r>
    <x v="37"/>
    <n v="202501"/>
    <x v="0"/>
    <s v="OC VAL D OISE EST             "/>
    <x v="0"/>
    <n v="123"/>
    <n v="31"/>
    <n v="4"/>
    <n v="0"/>
    <n v="0"/>
    <n v="0"/>
    <n v="0"/>
    <n v="0"/>
    <n v="0"/>
    <n v="0"/>
    <n v="0"/>
    <n v="0"/>
    <n v="0"/>
    <n v="0"/>
    <n v="71030"/>
    <n v="71054"/>
    <n v="71534"/>
    <s v="BOUR"/>
    <s v="IF  "/>
    <n v="0"/>
    <n v="0"/>
  </r>
  <r>
    <x v="37"/>
    <n v="202501"/>
    <x v="1"/>
    <s v="OC VAL D OISE EST             "/>
    <x v="0"/>
    <n v="123"/>
    <n v="31"/>
    <n v="4"/>
    <n v="0"/>
    <n v="0"/>
    <n v="0"/>
    <n v="0"/>
    <n v="0"/>
    <n v="0"/>
    <n v="0"/>
    <n v="0"/>
    <n v="0"/>
    <n v="0"/>
    <n v="0"/>
    <n v="71030"/>
    <n v="71054"/>
    <n v="71534"/>
    <s v="BOUR"/>
    <s v="IF  "/>
    <n v="0"/>
    <n v="0"/>
  </r>
  <r>
    <x v="38"/>
    <n v="202501"/>
    <x v="0"/>
    <s v="OC PARIS SUD                  "/>
    <x v="0"/>
    <n v="123"/>
    <n v="31"/>
    <n v="6"/>
    <n v="0"/>
    <n v="0"/>
    <n v="0"/>
    <n v="0"/>
    <n v="0"/>
    <n v="0"/>
    <n v="0"/>
    <n v="0"/>
    <n v="0"/>
    <n v="0"/>
    <n v="0"/>
    <n v="71030"/>
    <n v="71505"/>
    <n v="71562"/>
    <s v="JULL"/>
    <s v="IF  "/>
    <n v="0"/>
    <n v="0"/>
  </r>
  <r>
    <x v="38"/>
    <n v="202501"/>
    <x v="1"/>
    <s v="OC PARIS SUD                  "/>
    <x v="0"/>
    <n v="123"/>
    <n v="31"/>
    <n v="6"/>
    <n v="0"/>
    <n v="0"/>
    <n v="0"/>
    <n v="0"/>
    <n v="0"/>
    <n v="0"/>
    <n v="0"/>
    <n v="0"/>
    <n v="0"/>
    <n v="0"/>
    <n v="0"/>
    <n v="71030"/>
    <n v="71505"/>
    <n v="71562"/>
    <s v="JULL"/>
    <s v="IF  "/>
    <n v="0"/>
    <n v="0"/>
  </r>
  <r>
    <x v="39"/>
    <n v="202501"/>
    <x v="0"/>
    <s v="OC DELPORTE G                 "/>
    <x v="0"/>
    <n v="81"/>
    <n v="18"/>
    <n v="3"/>
    <n v="0"/>
    <n v="52535"/>
    <n v="94987"/>
    <n v="42.5"/>
    <n v="14"/>
    <n v="11"/>
    <n v="3"/>
    <n v="3"/>
    <n v="8.5"/>
    <n v="3"/>
    <n v="0"/>
    <n v="71030"/>
    <n v="71505"/>
    <n v="71563"/>
    <s v="JULL"/>
    <s v="IF  "/>
    <n v="33845"/>
    <n v="66956"/>
  </r>
  <r>
    <x v="39"/>
    <n v="202501"/>
    <x v="1"/>
    <s v="OC DELPORTE G                 "/>
    <x v="0"/>
    <n v="81"/>
    <n v="18"/>
    <n v="3"/>
    <n v="0"/>
    <n v="52535"/>
    <n v="94987"/>
    <n v="42.5"/>
    <n v="14"/>
    <n v="11"/>
    <n v="3"/>
    <n v="3"/>
    <n v="8.5"/>
    <n v="3"/>
    <n v="0"/>
    <n v="71030"/>
    <n v="71505"/>
    <n v="71563"/>
    <s v="JULL"/>
    <s v="IF  "/>
    <n v="33845"/>
    <n v="66956"/>
  </r>
  <r>
    <x v="40"/>
    <n v="202501"/>
    <x v="0"/>
    <s v="OC MONTPELLIER                "/>
    <x v="0"/>
    <n v="51"/>
    <n v="21"/>
    <n v="3"/>
    <n v="0"/>
    <n v="66282"/>
    <n v="140961"/>
    <n v="84"/>
    <n v="12"/>
    <n v="42"/>
    <n v="11"/>
    <n v="7.5"/>
    <n v="9.5"/>
    <n v="2"/>
    <n v="0"/>
    <n v="71251"/>
    <n v="71239"/>
    <n v="71941"/>
    <s v="ZENO"/>
    <s v="GS  "/>
    <n v="15586"/>
    <n v="98051"/>
  </r>
  <r>
    <x v="40"/>
    <n v="202501"/>
    <x v="1"/>
    <s v="OC MONTPELLIER                "/>
    <x v="0"/>
    <n v="51"/>
    <n v="21"/>
    <n v="3"/>
    <n v="0"/>
    <n v="66282"/>
    <n v="140961"/>
    <n v="84"/>
    <n v="12"/>
    <n v="42"/>
    <n v="11"/>
    <n v="7.5"/>
    <n v="9.5"/>
    <n v="2"/>
    <n v="0"/>
    <n v="71251"/>
    <n v="71239"/>
    <n v="71941"/>
    <s v="ZENO"/>
    <s v="GS  "/>
    <n v="15586"/>
    <n v="98051"/>
  </r>
  <r>
    <x v="41"/>
    <n v="202501"/>
    <x v="0"/>
    <s v="SECTEUR BLANC                 "/>
    <x v="2"/>
    <n v="916"/>
    <n v="200"/>
    <n v="26"/>
    <n v="10"/>
    <n v="0"/>
    <n v="0"/>
    <n v="0"/>
    <n v="0"/>
    <n v="0"/>
    <n v="0"/>
    <n v="0"/>
    <n v="0"/>
    <n v="0"/>
    <n v="0"/>
    <n v="900582"/>
    <n v="71139"/>
    <n v="71409"/>
    <s v="BACQ"/>
    <s v="CE  "/>
    <n v="0"/>
    <n v="0"/>
  </r>
  <r>
    <x v="41"/>
    <n v="202501"/>
    <x v="1"/>
    <s v="SECTEUR BLANC                 "/>
    <x v="2"/>
    <n v="916"/>
    <n v="200"/>
    <n v="26"/>
    <n v="10"/>
    <n v="0"/>
    <n v="0"/>
    <n v="0"/>
    <n v="0"/>
    <n v="0"/>
    <n v="0"/>
    <n v="0"/>
    <n v="0"/>
    <n v="0"/>
    <n v="0"/>
    <n v="900582"/>
    <n v="71139"/>
    <n v="71409"/>
    <s v="BACQ"/>
    <s v="CE  "/>
    <n v="0"/>
    <n v="0"/>
  </r>
  <r>
    <x v="42"/>
    <n v="202501"/>
    <x v="0"/>
    <s v="SECTEUR BLANC                 "/>
    <x v="2"/>
    <n v="916"/>
    <n v="230"/>
    <n v="42"/>
    <n v="9"/>
    <n v="0"/>
    <n v="0"/>
    <n v="0"/>
    <n v="0"/>
    <n v="0"/>
    <n v="0"/>
    <n v="0"/>
    <n v="0"/>
    <n v="0"/>
    <n v="0"/>
    <n v="71030"/>
    <n v="71031"/>
    <n v="71015"/>
    <s v="GERO"/>
    <s v="IF  "/>
    <n v="0"/>
    <n v="0"/>
  </r>
  <r>
    <x v="42"/>
    <n v="202501"/>
    <x v="1"/>
    <s v="SECTEUR BLANC                 "/>
    <x v="2"/>
    <n v="916"/>
    <n v="230"/>
    <n v="42"/>
    <n v="9"/>
    <n v="0"/>
    <n v="0"/>
    <n v="0"/>
    <n v="0"/>
    <n v="0"/>
    <n v="0"/>
    <n v="0"/>
    <n v="0"/>
    <n v="0"/>
    <n v="0"/>
    <n v="71030"/>
    <n v="71031"/>
    <n v="71015"/>
    <s v="GERO"/>
    <s v="IF  "/>
    <n v="0"/>
    <n v="0"/>
  </r>
  <r>
    <x v="43"/>
    <n v="202501"/>
    <x v="0"/>
    <s v="SECTEUR BLANC                 "/>
    <x v="2"/>
    <n v="916"/>
    <n v="230"/>
    <n v="42"/>
    <n v="9"/>
    <n v="0"/>
    <n v="0"/>
    <n v="0"/>
    <n v="0"/>
    <n v="0"/>
    <n v="0"/>
    <n v="0"/>
    <n v="0"/>
    <n v="0"/>
    <n v="0"/>
    <n v="71030"/>
    <n v="71031"/>
    <n v="71015"/>
    <s v="GERO"/>
    <s v="IF  "/>
    <n v="0"/>
    <n v="0"/>
  </r>
  <r>
    <x v="43"/>
    <n v="202501"/>
    <x v="1"/>
    <s v="SECTEUR BLANC                 "/>
    <x v="2"/>
    <n v="916"/>
    <n v="230"/>
    <n v="42"/>
    <n v="9"/>
    <n v="0"/>
    <n v="0"/>
    <n v="0"/>
    <n v="0"/>
    <n v="0"/>
    <n v="0"/>
    <n v="0"/>
    <n v="0"/>
    <n v="0"/>
    <n v="0"/>
    <n v="71030"/>
    <n v="71031"/>
    <n v="71015"/>
    <s v="GERO"/>
    <s v="IF  "/>
    <n v="0"/>
    <n v="0"/>
  </r>
  <r>
    <x v="44"/>
    <n v="202501"/>
    <x v="0"/>
    <s v="SECTEUR BLANC                 "/>
    <x v="2"/>
    <n v="916"/>
    <n v="230"/>
    <n v="42"/>
    <n v="9"/>
    <n v="0"/>
    <n v="0"/>
    <n v="0"/>
    <n v="0"/>
    <n v="0"/>
    <n v="0"/>
    <n v="0"/>
    <n v="0"/>
    <n v="0"/>
    <n v="0"/>
    <n v="71030"/>
    <n v="71031"/>
    <n v="71015"/>
    <s v="GERO"/>
    <s v="IF  "/>
    <n v="0"/>
    <n v="0"/>
  </r>
  <r>
    <x v="44"/>
    <n v="202501"/>
    <x v="1"/>
    <s v="SECTEUR BLANC                 "/>
    <x v="2"/>
    <n v="916"/>
    <n v="230"/>
    <n v="42"/>
    <n v="9"/>
    <n v="0"/>
    <n v="0"/>
    <n v="0"/>
    <n v="0"/>
    <n v="0"/>
    <n v="0"/>
    <n v="0"/>
    <n v="0"/>
    <n v="0"/>
    <n v="0"/>
    <n v="71030"/>
    <n v="71031"/>
    <n v="71015"/>
    <s v="GERO"/>
    <s v="IF  "/>
    <n v="0"/>
    <n v="0"/>
  </r>
  <r>
    <x v="45"/>
    <n v="202501"/>
    <x v="0"/>
    <s v="SECTEUR BLANC                 "/>
    <x v="2"/>
    <n v="916"/>
    <n v="230"/>
    <n v="42"/>
    <n v="9"/>
    <n v="0"/>
    <n v="0"/>
    <n v="0"/>
    <n v="0"/>
    <n v="0"/>
    <n v="0"/>
    <n v="0"/>
    <n v="0"/>
    <n v="0"/>
    <n v="0"/>
    <n v="71030"/>
    <n v="71031"/>
    <n v="71015"/>
    <s v="GERO"/>
    <s v="IF  "/>
    <n v="0"/>
    <n v="0"/>
  </r>
  <r>
    <x v="45"/>
    <n v="202501"/>
    <x v="1"/>
    <s v="SECTEUR BLANC                 "/>
    <x v="2"/>
    <n v="916"/>
    <n v="230"/>
    <n v="42"/>
    <n v="9"/>
    <n v="0"/>
    <n v="0"/>
    <n v="0"/>
    <n v="0"/>
    <n v="0"/>
    <n v="0"/>
    <n v="0"/>
    <n v="0"/>
    <n v="0"/>
    <n v="0"/>
    <n v="71030"/>
    <n v="71031"/>
    <n v="71015"/>
    <s v="GERO"/>
    <s v="IF  "/>
    <n v="0"/>
    <n v="0"/>
  </r>
  <r>
    <x v="46"/>
    <n v="202501"/>
    <x v="0"/>
    <s v="SECTEUR BLANC                 "/>
    <x v="2"/>
    <n v="916"/>
    <n v="230"/>
    <n v="42"/>
    <n v="9"/>
    <n v="0"/>
    <n v="0"/>
    <n v="0"/>
    <n v="0"/>
    <n v="0"/>
    <n v="0"/>
    <n v="0"/>
    <n v="0"/>
    <n v="0"/>
    <n v="0"/>
    <n v="71030"/>
    <n v="71031"/>
    <n v="71015"/>
    <s v="GERO"/>
    <s v="IF  "/>
    <n v="0"/>
    <n v="0"/>
  </r>
  <r>
    <x v="46"/>
    <n v="202501"/>
    <x v="1"/>
    <s v="SECTEUR BLANC                 "/>
    <x v="2"/>
    <n v="916"/>
    <n v="230"/>
    <n v="42"/>
    <n v="9"/>
    <n v="0"/>
    <n v="0"/>
    <n v="0"/>
    <n v="0"/>
    <n v="0"/>
    <n v="0"/>
    <n v="0"/>
    <n v="0"/>
    <n v="0"/>
    <n v="0"/>
    <n v="71030"/>
    <n v="71031"/>
    <n v="71015"/>
    <s v="GERO"/>
    <s v="IF  "/>
    <n v="0"/>
    <n v="0"/>
  </r>
  <r>
    <x v="47"/>
    <n v="202501"/>
    <x v="0"/>
    <s v="SECTEUR BLANC                 "/>
    <x v="2"/>
    <n v="916"/>
    <n v="230"/>
    <n v="36"/>
    <n v="8"/>
    <n v="0"/>
    <n v="0"/>
    <n v="0"/>
    <n v="0"/>
    <n v="0"/>
    <n v="0"/>
    <n v="0"/>
    <n v="0"/>
    <n v="0"/>
    <n v="0"/>
    <n v="71030"/>
    <n v="71024"/>
    <n v="71025"/>
    <s v="FASQ"/>
    <s v="IF  "/>
    <n v="0"/>
    <n v="0"/>
  </r>
  <r>
    <x v="47"/>
    <n v="202501"/>
    <x v="1"/>
    <s v="SECTEUR BLANC                 "/>
    <x v="2"/>
    <n v="916"/>
    <n v="230"/>
    <n v="36"/>
    <n v="8"/>
    <n v="0"/>
    <n v="0"/>
    <n v="0"/>
    <n v="0"/>
    <n v="0"/>
    <n v="0"/>
    <n v="0"/>
    <n v="0"/>
    <n v="0"/>
    <n v="0"/>
    <n v="71030"/>
    <n v="71024"/>
    <n v="71025"/>
    <s v="FASQ"/>
    <s v="IF  "/>
    <n v="0"/>
    <n v="0"/>
  </r>
  <r>
    <x v="48"/>
    <n v="202501"/>
    <x v="0"/>
    <s v="SECTEUR BLANC                 "/>
    <x v="2"/>
    <n v="916"/>
    <n v="230"/>
    <n v="36"/>
    <n v="11"/>
    <n v="0"/>
    <n v="0"/>
    <n v="0"/>
    <n v="0"/>
    <n v="0"/>
    <n v="0"/>
    <n v="0"/>
    <n v="0"/>
    <n v="0"/>
    <n v="0"/>
    <n v="71030"/>
    <n v="71024"/>
    <n v="71491"/>
    <s v="FASQ"/>
    <s v="IF  "/>
    <n v="0"/>
    <n v="0"/>
  </r>
  <r>
    <x v="48"/>
    <n v="202501"/>
    <x v="1"/>
    <s v="SECTEUR BLANC                 "/>
    <x v="2"/>
    <n v="916"/>
    <n v="230"/>
    <n v="36"/>
    <n v="11"/>
    <n v="0"/>
    <n v="0"/>
    <n v="0"/>
    <n v="0"/>
    <n v="0"/>
    <n v="0"/>
    <n v="0"/>
    <n v="0"/>
    <n v="0"/>
    <n v="0"/>
    <n v="71030"/>
    <n v="71024"/>
    <n v="71491"/>
    <s v="FASQ"/>
    <s v="IF  "/>
    <n v="0"/>
    <n v="0"/>
  </r>
  <r>
    <x v="49"/>
    <n v="202501"/>
    <x v="0"/>
    <s v="SECTEUR BLANC                 "/>
    <x v="2"/>
    <n v="896"/>
    <n v="219"/>
    <n v="34"/>
    <n v="7"/>
    <n v="0"/>
    <n v="0"/>
    <n v="0"/>
    <n v="0"/>
    <n v="0"/>
    <n v="0"/>
    <n v="0"/>
    <n v="0"/>
    <n v="0"/>
    <n v="0"/>
    <n v="71030"/>
    <n v="71024"/>
    <n v="71023"/>
    <s v="FASQ"/>
    <s v="IF  "/>
    <n v="0"/>
    <n v="189"/>
  </r>
  <r>
    <x v="49"/>
    <n v="202501"/>
    <x v="1"/>
    <s v="SECTEUR BLANC                 "/>
    <x v="2"/>
    <n v="896"/>
    <n v="219"/>
    <n v="34"/>
    <n v="7"/>
    <n v="0"/>
    <n v="0"/>
    <n v="0"/>
    <n v="0"/>
    <n v="0"/>
    <n v="0"/>
    <n v="0"/>
    <n v="0"/>
    <n v="0"/>
    <n v="0"/>
    <n v="71030"/>
    <n v="71024"/>
    <n v="71023"/>
    <s v="FASQ"/>
    <s v="IF  "/>
    <n v="0"/>
    <n v="189"/>
  </r>
  <r>
    <x v="50"/>
    <n v="202501"/>
    <x v="0"/>
    <s v="SECTEUR BLANC                 "/>
    <x v="2"/>
    <n v="916"/>
    <n v="230"/>
    <n v="36"/>
    <n v="9"/>
    <n v="0"/>
    <n v="0"/>
    <n v="0"/>
    <n v="0"/>
    <n v="0"/>
    <n v="0"/>
    <n v="0"/>
    <n v="0"/>
    <n v="0"/>
    <n v="0"/>
    <n v="71030"/>
    <n v="71024"/>
    <n v="71023"/>
    <s v="FASQ"/>
    <s v="IF  "/>
    <n v="0"/>
    <n v="0"/>
  </r>
  <r>
    <x v="50"/>
    <n v="202501"/>
    <x v="1"/>
    <s v="SECTEUR BLANC                 "/>
    <x v="2"/>
    <n v="916"/>
    <n v="230"/>
    <n v="36"/>
    <n v="9"/>
    <n v="0"/>
    <n v="0"/>
    <n v="0"/>
    <n v="0"/>
    <n v="0"/>
    <n v="0"/>
    <n v="0"/>
    <n v="0"/>
    <n v="0"/>
    <n v="0"/>
    <n v="71030"/>
    <n v="71024"/>
    <n v="71023"/>
    <s v="FASQ"/>
    <s v="IF  "/>
    <n v="0"/>
    <n v="0"/>
  </r>
  <r>
    <x v="51"/>
    <n v="202501"/>
    <x v="0"/>
    <s v="SECTEUR BLANC                 "/>
    <x v="2"/>
    <n v="916"/>
    <n v="230"/>
    <n v="36"/>
    <n v="8"/>
    <n v="0"/>
    <n v="0"/>
    <n v="0"/>
    <n v="0"/>
    <n v="0"/>
    <n v="0"/>
    <n v="0"/>
    <n v="0"/>
    <n v="0"/>
    <n v="0"/>
    <n v="71030"/>
    <n v="71024"/>
    <n v="71025"/>
    <s v="FASQ"/>
    <s v="IF  "/>
    <n v="0"/>
    <n v="0"/>
  </r>
  <r>
    <x v="51"/>
    <n v="202501"/>
    <x v="1"/>
    <s v="SECTEUR BLANC                 "/>
    <x v="2"/>
    <n v="916"/>
    <n v="230"/>
    <n v="36"/>
    <n v="8"/>
    <n v="0"/>
    <n v="0"/>
    <n v="0"/>
    <n v="0"/>
    <n v="0"/>
    <n v="0"/>
    <n v="0"/>
    <n v="0"/>
    <n v="0"/>
    <n v="0"/>
    <n v="71030"/>
    <n v="71024"/>
    <n v="71025"/>
    <s v="FASQ"/>
    <s v="IF  "/>
    <n v="0"/>
    <n v="0"/>
  </r>
  <r>
    <x v="52"/>
    <n v="202501"/>
    <x v="0"/>
    <s v="SECTEUR BLANC                 "/>
    <x v="2"/>
    <n v="916"/>
    <n v="230"/>
    <n v="36"/>
    <n v="8"/>
    <n v="0"/>
    <n v="0"/>
    <n v="0"/>
    <n v="0"/>
    <n v="0"/>
    <n v="0"/>
    <n v="0"/>
    <n v="0"/>
    <n v="0"/>
    <n v="0"/>
    <n v="71030"/>
    <n v="71024"/>
    <n v="71025"/>
    <s v="FASQ"/>
    <s v="IF  "/>
    <n v="0"/>
    <n v="0"/>
  </r>
  <r>
    <x v="52"/>
    <n v="202501"/>
    <x v="1"/>
    <s v="SECTEUR BLANC                 "/>
    <x v="2"/>
    <n v="916"/>
    <n v="230"/>
    <n v="36"/>
    <n v="8"/>
    <n v="0"/>
    <n v="0"/>
    <n v="0"/>
    <n v="0"/>
    <n v="0"/>
    <n v="0"/>
    <n v="0"/>
    <n v="0"/>
    <n v="0"/>
    <n v="0"/>
    <n v="71030"/>
    <n v="71024"/>
    <n v="71025"/>
    <s v="FASQ"/>
    <s v="IF  "/>
    <n v="0"/>
    <n v="0"/>
  </r>
  <r>
    <x v="53"/>
    <n v="202501"/>
    <x v="0"/>
    <s v="SECTEUR BLANC                 "/>
    <x v="2"/>
    <n v="916"/>
    <n v="230"/>
    <n v="36"/>
    <n v="8"/>
    <n v="0"/>
    <n v="0"/>
    <n v="0"/>
    <n v="0"/>
    <n v="0"/>
    <n v="0"/>
    <n v="0"/>
    <n v="0"/>
    <n v="0"/>
    <n v="0"/>
    <n v="71030"/>
    <n v="71024"/>
    <n v="71025"/>
    <s v="FASQ"/>
    <s v="IF  "/>
    <n v="0"/>
    <n v="0"/>
  </r>
  <r>
    <x v="53"/>
    <n v="202501"/>
    <x v="1"/>
    <s v="SECTEUR BLANC                 "/>
    <x v="2"/>
    <n v="916"/>
    <n v="230"/>
    <n v="36"/>
    <n v="8"/>
    <n v="0"/>
    <n v="0"/>
    <n v="0"/>
    <n v="0"/>
    <n v="0"/>
    <n v="0"/>
    <n v="0"/>
    <n v="0"/>
    <n v="0"/>
    <n v="0"/>
    <n v="71030"/>
    <n v="71024"/>
    <n v="71025"/>
    <s v="FASQ"/>
    <s v="IF  "/>
    <n v="0"/>
    <n v="0"/>
  </r>
  <r>
    <x v="54"/>
    <n v="202501"/>
    <x v="0"/>
    <s v="SECTEUR BLANC                 "/>
    <x v="2"/>
    <n v="822"/>
    <n v="190"/>
    <n v="27"/>
    <n v="8"/>
    <n v="0"/>
    <n v="0"/>
    <n v="0"/>
    <n v="0"/>
    <n v="0"/>
    <n v="0"/>
    <n v="0"/>
    <n v="0"/>
    <n v="0"/>
    <n v="0"/>
    <n v="71030"/>
    <n v="71024"/>
    <n v="70048"/>
    <s v="FASQ"/>
    <s v="IF  "/>
    <n v="0"/>
    <n v="1207"/>
  </r>
  <r>
    <x v="54"/>
    <n v="202501"/>
    <x v="1"/>
    <s v="SECTEUR BLANC                 "/>
    <x v="2"/>
    <n v="822"/>
    <n v="190"/>
    <n v="27"/>
    <n v="8"/>
    <n v="0"/>
    <n v="0"/>
    <n v="0"/>
    <n v="0"/>
    <n v="0"/>
    <n v="0"/>
    <n v="0"/>
    <n v="0"/>
    <n v="0"/>
    <n v="0"/>
    <n v="71030"/>
    <n v="71024"/>
    <n v="70048"/>
    <s v="FASQ"/>
    <s v="IF  "/>
    <n v="0"/>
    <n v="1207"/>
  </r>
  <r>
    <x v="55"/>
    <n v="202501"/>
    <x v="0"/>
    <s v="SECTEUR BLANC                 "/>
    <x v="2"/>
    <n v="916"/>
    <n v="230"/>
    <n v="27"/>
    <n v="7"/>
    <n v="0"/>
    <n v="0"/>
    <n v="0"/>
    <n v="0"/>
    <n v="0"/>
    <n v="0"/>
    <n v="0"/>
    <n v="0"/>
    <n v="0"/>
    <n v="0"/>
    <n v="71030"/>
    <n v="71045"/>
    <n v="71436"/>
    <s v="PHIL"/>
    <s v="IF  "/>
    <n v="0"/>
    <n v="0"/>
  </r>
  <r>
    <x v="55"/>
    <n v="202501"/>
    <x v="1"/>
    <s v="SECTEUR BLANC                 "/>
    <x v="2"/>
    <n v="916"/>
    <n v="230"/>
    <n v="27"/>
    <n v="7"/>
    <n v="0"/>
    <n v="0"/>
    <n v="0"/>
    <n v="0"/>
    <n v="0"/>
    <n v="0"/>
    <n v="0"/>
    <n v="0"/>
    <n v="0"/>
    <n v="0"/>
    <n v="71030"/>
    <n v="71045"/>
    <n v="71436"/>
    <s v="PHIL"/>
    <s v="IF  "/>
    <n v="0"/>
    <n v="0"/>
  </r>
  <r>
    <x v="56"/>
    <n v="202501"/>
    <x v="0"/>
    <s v="SECTEUR BLANC                 "/>
    <x v="2"/>
    <n v="916"/>
    <n v="230"/>
    <n v="27"/>
    <n v="4"/>
    <n v="0"/>
    <n v="0"/>
    <n v="0"/>
    <n v="0"/>
    <n v="0"/>
    <n v="0"/>
    <n v="0"/>
    <n v="0"/>
    <n v="0"/>
    <n v="0"/>
    <n v="71030"/>
    <n v="71045"/>
    <n v="71040"/>
    <s v="PHIL"/>
    <s v="IF  "/>
    <n v="0"/>
    <n v="0"/>
  </r>
  <r>
    <x v="56"/>
    <n v="202501"/>
    <x v="1"/>
    <s v="SECTEUR BLANC                 "/>
    <x v="2"/>
    <n v="916"/>
    <n v="230"/>
    <n v="27"/>
    <n v="4"/>
    <n v="0"/>
    <n v="0"/>
    <n v="0"/>
    <n v="0"/>
    <n v="0"/>
    <n v="0"/>
    <n v="0"/>
    <n v="0"/>
    <n v="0"/>
    <n v="0"/>
    <n v="71030"/>
    <n v="71045"/>
    <n v="71040"/>
    <s v="PHIL"/>
    <s v="IF  "/>
    <n v="0"/>
    <n v="0"/>
  </r>
  <r>
    <x v="57"/>
    <n v="202501"/>
    <x v="0"/>
    <s v="SECTEUR BLANC                 "/>
    <x v="2"/>
    <n v="916"/>
    <n v="230"/>
    <n v="27"/>
    <n v="9"/>
    <n v="0"/>
    <n v="0"/>
    <n v="0"/>
    <n v="0"/>
    <n v="0"/>
    <n v="0"/>
    <n v="0"/>
    <n v="0"/>
    <n v="0"/>
    <n v="0"/>
    <n v="71030"/>
    <n v="71045"/>
    <n v="71039"/>
    <s v="PHIL"/>
    <s v="IF  "/>
    <n v="0"/>
    <n v="0"/>
  </r>
  <r>
    <x v="57"/>
    <n v="202501"/>
    <x v="1"/>
    <s v="SECTEUR BLANC                 "/>
    <x v="2"/>
    <n v="916"/>
    <n v="230"/>
    <n v="27"/>
    <n v="9"/>
    <n v="0"/>
    <n v="0"/>
    <n v="0"/>
    <n v="0"/>
    <n v="0"/>
    <n v="0"/>
    <n v="0"/>
    <n v="0"/>
    <n v="0"/>
    <n v="0"/>
    <n v="71030"/>
    <n v="71045"/>
    <n v="71039"/>
    <s v="PHIL"/>
    <s v="IF  "/>
    <n v="0"/>
    <n v="0"/>
  </r>
  <r>
    <x v="58"/>
    <n v="202501"/>
    <x v="0"/>
    <s v="SECTEUR BLANC                 "/>
    <x v="2"/>
    <n v="916"/>
    <n v="230"/>
    <n v="27"/>
    <n v="10"/>
    <n v="0"/>
    <n v="0"/>
    <n v="0"/>
    <n v="0"/>
    <n v="0"/>
    <n v="0"/>
    <n v="0"/>
    <n v="0"/>
    <n v="0"/>
    <n v="0"/>
    <n v="71030"/>
    <n v="71045"/>
    <n v="71037"/>
    <s v="PHIL"/>
    <s v="IF  "/>
    <n v="0"/>
    <n v="0"/>
  </r>
  <r>
    <x v="58"/>
    <n v="202501"/>
    <x v="1"/>
    <s v="SECTEUR BLANC                 "/>
    <x v="2"/>
    <n v="916"/>
    <n v="230"/>
    <n v="27"/>
    <n v="10"/>
    <n v="0"/>
    <n v="0"/>
    <n v="0"/>
    <n v="0"/>
    <n v="0"/>
    <n v="0"/>
    <n v="0"/>
    <n v="0"/>
    <n v="0"/>
    <n v="0"/>
    <n v="71030"/>
    <n v="71045"/>
    <n v="71037"/>
    <s v="PHIL"/>
    <s v="IF  "/>
    <n v="0"/>
    <n v="0"/>
  </r>
  <r>
    <x v="59"/>
    <n v="202501"/>
    <x v="0"/>
    <s v="SECTEUR BLANC                 "/>
    <x v="2"/>
    <n v="916"/>
    <n v="230"/>
    <n v="24"/>
    <n v="8"/>
    <n v="0"/>
    <n v="0"/>
    <n v="0"/>
    <n v="0"/>
    <n v="0"/>
    <n v="0"/>
    <n v="0"/>
    <n v="0"/>
    <n v="0"/>
    <n v="0"/>
    <n v="71030"/>
    <n v="71662"/>
    <n v="71042"/>
    <s v="HENN"/>
    <s v="IF  "/>
    <n v="0"/>
    <n v="0"/>
  </r>
  <r>
    <x v="59"/>
    <n v="202501"/>
    <x v="1"/>
    <s v="SECTEUR BLANC                 "/>
    <x v="2"/>
    <n v="916"/>
    <n v="230"/>
    <n v="24"/>
    <n v="8"/>
    <n v="0"/>
    <n v="0"/>
    <n v="0"/>
    <n v="0"/>
    <n v="0"/>
    <n v="0"/>
    <n v="0"/>
    <n v="0"/>
    <n v="0"/>
    <n v="0"/>
    <n v="71030"/>
    <n v="71662"/>
    <n v="71042"/>
    <s v="HENN"/>
    <s v="IF  "/>
    <n v="0"/>
    <n v="0"/>
  </r>
  <r>
    <x v="60"/>
    <n v="202501"/>
    <x v="0"/>
    <s v="SECTEUR BLANC                 "/>
    <x v="2"/>
    <n v="916"/>
    <n v="230"/>
    <n v="27"/>
    <n v="7"/>
    <n v="0"/>
    <n v="0"/>
    <n v="0"/>
    <n v="0"/>
    <n v="0"/>
    <n v="0"/>
    <n v="0"/>
    <n v="0"/>
    <n v="0"/>
    <n v="0"/>
    <n v="71030"/>
    <n v="71045"/>
    <n v="71436"/>
    <s v="PHIL"/>
    <s v="IF  "/>
    <n v="0"/>
    <n v="0"/>
  </r>
  <r>
    <x v="60"/>
    <n v="202501"/>
    <x v="1"/>
    <s v="SECTEUR BLANC                 "/>
    <x v="2"/>
    <n v="916"/>
    <n v="230"/>
    <n v="27"/>
    <n v="7"/>
    <n v="0"/>
    <n v="0"/>
    <n v="0"/>
    <n v="0"/>
    <n v="0"/>
    <n v="0"/>
    <n v="0"/>
    <n v="0"/>
    <n v="0"/>
    <n v="0"/>
    <n v="71030"/>
    <n v="71045"/>
    <n v="71436"/>
    <s v="PHIL"/>
    <s v="IF  "/>
    <n v="0"/>
    <n v="0"/>
  </r>
  <r>
    <x v="61"/>
    <n v="202501"/>
    <x v="0"/>
    <s v="SECTEUR BLANC                 "/>
    <x v="2"/>
    <n v="916"/>
    <n v="228"/>
    <n v="30"/>
    <n v="6"/>
    <n v="0"/>
    <n v="0"/>
    <n v="0"/>
    <n v="0"/>
    <n v="0"/>
    <n v="0"/>
    <n v="0"/>
    <n v="0"/>
    <n v="0"/>
    <n v="0"/>
    <n v="71590"/>
    <n v="71050"/>
    <n v="71051"/>
    <s v="PLAN"/>
    <s v="GO  "/>
    <n v="0"/>
    <n v="0"/>
  </r>
  <r>
    <x v="61"/>
    <n v="202501"/>
    <x v="1"/>
    <s v="SECTEUR BLANC                 "/>
    <x v="2"/>
    <n v="916"/>
    <n v="228"/>
    <n v="30"/>
    <n v="6"/>
    <n v="0"/>
    <n v="0"/>
    <n v="0"/>
    <n v="0"/>
    <n v="0"/>
    <n v="0"/>
    <n v="0"/>
    <n v="0"/>
    <n v="0"/>
    <n v="0"/>
    <n v="71590"/>
    <n v="71050"/>
    <n v="71051"/>
    <s v="PLAN"/>
    <s v="GO  "/>
    <n v="0"/>
    <n v="0"/>
  </r>
  <r>
    <x v="62"/>
    <n v="202501"/>
    <x v="0"/>
    <s v="SECTEUR BLANC                 "/>
    <x v="2"/>
    <n v="916"/>
    <n v="228"/>
    <n v="30"/>
    <n v="6"/>
    <n v="0"/>
    <n v="0"/>
    <n v="0"/>
    <n v="0"/>
    <n v="0"/>
    <n v="0"/>
    <n v="0"/>
    <n v="0"/>
    <n v="0"/>
    <n v="0"/>
    <n v="71590"/>
    <n v="71050"/>
    <n v="71051"/>
    <s v="PLAN"/>
    <s v="GO  "/>
    <n v="0"/>
    <n v="0"/>
  </r>
  <r>
    <x v="62"/>
    <n v="202501"/>
    <x v="1"/>
    <s v="SECTEUR BLANC                 "/>
    <x v="2"/>
    <n v="916"/>
    <n v="228"/>
    <n v="30"/>
    <n v="6"/>
    <n v="0"/>
    <n v="0"/>
    <n v="0"/>
    <n v="0"/>
    <n v="0"/>
    <n v="0"/>
    <n v="0"/>
    <n v="0"/>
    <n v="0"/>
    <n v="0"/>
    <n v="71590"/>
    <n v="71050"/>
    <n v="71051"/>
    <s v="PLAN"/>
    <s v="GO  "/>
    <n v="0"/>
    <n v="0"/>
  </r>
  <r>
    <x v="63"/>
    <n v="202501"/>
    <x v="0"/>
    <s v="SECTEUR BLANC                 "/>
    <x v="2"/>
    <n v="916"/>
    <n v="228"/>
    <n v="30"/>
    <n v="10"/>
    <n v="0"/>
    <n v="0"/>
    <n v="0"/>
    <n v="0"/>
    <n v="0"/>
    <n v="0"/>
    <n v="0"/>
    <n v="0"/>
    <n v="0"/>
    <n v="0"/>
    <n v="71590"/>
    <n v="71050"/>
    <n v="70426"/>
    <s v="PLAN"/>
    <s v="GO  "/>
    <n v="0"/>
    <n v="0"/>
  </r>
  <r>
    <x v="63"/>
    <n v="202501"/>
    <x v="1"/>
    <s v="SECTEUR BLANC                 "/>
    <x v="2"/>
    <n v="916"/>
    <n v="228"/>
    <n v="30"/>
    <n v="10"/>
    <n v="0"/>
    <n v="0"/>
    <n v="0"/>
    <n v="0"/>
    <n v="0"/>
    <n v="0"/>
    <n v="0"/>
    <n v="0"/>
    <n v="0"/>
    <n v="0"/>
    <n v="71590"/>
    <n v="71050"/>
    <n v="70426"/>
    <s v="PLAN"/>
    <s v="GO  "/>
    <n v="0"/>
    <n v="0"/>
  </r>
  <r>
    <x v="64"/>
    <n v="202501"/>
    <x v="0"/>
    <s v="SECTEUR BLANC                 "/>
    <x v="2"/>
    <n v="916"/>
    <n v="228"/>
    <n v="30"/>
    <n v="6"/>
    <n v="0"/>
    <n v="0"/>
    <n v="0"/>
    <n v="0"/>
    <n v="0"/>
    <n v="0"/>
    <n v="0"/>
    <n v="0"/>
    <n v="0"/>
    <n v="0"/>
    <n v="71590"/>
    <n v="71050"/>
    <n v="71051"/>
    <s v="PLAN"/>
    <s v="GO  "/>
    <n v="0"/>
    <n v="0"/>
  </r>
  <r>
    <x v="64"/>
    <n v="202501"/>
    <x v="1"/>
    <s v="SECTEUR BLANC                 "/>
    <x v="2"/>
    <n v="916"/>
    <n v="228"/>
    <n v="30"/>
    <n v="6"/>
    <n v="0"/>
    <n v="0"/>
    <n v="0"/>
    <n v="0"/>
    <n v="0"/>
    <n v="0"/>
    <n v="0"/>
    <n v="0"/>
    <n v="0"/>
    <n v="0"/>
    <n v="71590"/>
    <n v="71050"/>
    <n v="71051"/>
    <s v="PLAN"/>
    <s v="GO  "/>
    <n v="0"/>
    <n v="0"/>
  </r>
  <r>
    <x v="65"/>
    <n v="202501"/>
    <x v="0"/>
    <s v="SECTEUR BLANC                 "/>
    <x v="2"/>
    <n v="916"/>
    <n v="230"/>
    <n v="26"/>
    <n v="7"/>
    <n v="0"/>
    <n v="0"/>
    <n v="0"/>
    <n v="0"/>
    <n v="0"/>
    <n v="0"/>
    <n v="0"/>
    <n v="0"/>
    <n v="0"/>
    <n v="0"/>
    <n v="71030"/>
    <n v="71054"/>
    <n v="71056"/>
    <s v="BOUR"/>
    <s v="IF  "/>
    <n v="0"/>
    <n v="0"/>
  </r>
  <r>
    <x v="65"/>
    <n v="202501"/>
    <x v="1"/>
    <s v="SECTEUR BLANC                 "/>
    <x v="2"/>
    <n v="916"/>
    <n v="230"/>
    <n v="26"/>
    <n v="7"/>
    <n v="0"/>
    <n v="0"/>
    <n v="0"/>
    <n v="0"/>
    <n v="0"/>
    <n v="0"/>
    <n v="0"/>
    <n v="0"/>
    <n v="0"/>
    <n v="0"/>
    <n v="71030"/>
    <n v="71054"/>
    <n v="71056"/>
    <s v="BOUR"/>
    <s v="IF  "/>
    <n v="0"/>
    <n v="0"/>
  </r>
  <r>
    <x v="66"/>
    <n v="202501"/>
    <x v="0"/>
    <s v="SECTEUR BLANC                 "/>
    <x v="2"/>
    <n v="916"/>
    <n v="230"/>
    <n v="30"/>
    <n v="13"/>
    <n v="0"/>
    <n v="0"/>
    <n v="0"/>
    <n v="0"/>
    <n v="0"/>
    <n v="0"/>
    <n v="0"/>
    <n v="0"/>
    <n v="0"/>
    <n v="0"/>
    <n v="71030"/>
    <n v="71063"/>
    <n v="71689"/>
    <s v="COTE"/>
    <s v="IF  "/>
    <n v="0"/>
    <n v="0"/>
  </r>
  <r>
    <x v="66"/>
    <n v="202501"/>
    <x v="1"/>
    <s v="SECTEUR BLANC                 "/>
    <x v="2"/>
    <n v="916"/>
    <n v="230"/>
    <n v="30"/>
    <n v="13"/>
    <n v="0"/>
    <n v="0"/>
    <n v="0"/>
    <n v="0"/>
    <n v="0"/>
    <n v="0"/>
    <n v="0"/>
    <n v="0"/>
    <n v="0"/>
    <n v="0"/>
    <n v="71030"/>
    <n v="71063"/>
    <n v="71689"/>
    <s v="COTE"/>
    <s v="IF  "/>
    <n v="0"/>
    <n v="0"/>
  </r>
  <r>
    <x v="67"/>
    <n v="202501"/>
    <x v="0"/>
    <s v="SECTEUR BLANC                 "/>
    <x v="2"/>
    <n v="916"/>
    <n v="230"/>
    <n v="30"/>
    <n v="9"/>
    <n v="0"/>
    <n v="0"/>
    <n v="0"/>
    <n v="0"/>
    <n v="0"/>
    <n v="0"/>
    <n v="0"/>
    <n v="0"/>
    <n v="0"/>
    <n v="0"/>
    <n v="71030"/>
    <n v="71063"/>
    <n v="70053"/>
    <s v="COTE"/>
    <s v="IF  "/>
    <n v="0"/>
    <n v="0"/>
  </r>
  <r>
    <x v="67"/>
    <n v="202501"/>
    <x v="1"/>
    <s v="SECTEUR BLANC                 "/>
    <x v="2"/>
    <n v="916"/>
    <n v="230"/>
    <n v="30"/>
    <n v="9"/>
    <n v="0"/>
    <n v="0"/>
    <n v="0"/>
    <n v="0"/>
    <n v="0"/>
    <n v="0"/>
    <n v="0"/>
    <n v="0"/>
    <n v="0"/>
    <n v="0"/>
    <n v="71030"/>
    <n v="71063"/>
    <n v="70053"/>
    <s v="COTE"/>
    <s v="IF  "/>
    <n v="0"/>
    <n v="0"/>
  </r>
  <r>
    <x v="68"/>
    <n v="202501"/>
    <x v="0"/>
    <s v="SECTEUR BLANC                 "/>
    <x v="2"/>
    <n v="916"/>
    <n v="230"/>
    <n v="30"/>
    <n v="10"/>
    <n v="0"/>
    <n v="0"/>
    <n v="0"/>
    <n v="0"/>
    <n v="0"/>
    <n v="0"/>
    <n v="0"/>
    <n v="0"/>
    <n v="0"/>
    <n v="0"/>
    <n v="71030"/>
    <n v="71063"/>
    <n v="71064"/>
    <s v="COTE"/>
    <s v="IF  "/>
    <n v="0"/>
    <n v="0"/>
  </r>
  <r>
    <x v="68"/>
    <n v="202501"/>
    <x v="1"/>
    <s v="SECTEUR BLANC                 "/>
    <x v="2"/>
    <n v="916"/>
    <n v="230"/>
    <n v="30"/>
    <n v="10"/>
    <n v="0"/>
    <n v="0"/>
    <n v="0"/>
    <n v="0"/>
    <n v="0"/>
    <n v="0"/>
    <n v="0"/>
    <n v="0"/>
    <n v="0"/>
    <n v="0"/>
    <n v="71030"/>
    <n v="71063"/>
    <n v="71064"/>
    <s v="COTE"/>
    <s v="IF  "/>
    <n v="0"/>
    <n v="0"/>
  </r>
  <r>
    <x v="69"/>
    <n v="202501"/>
    <x v="0"/>
    <s v="SECTEUR BLANC                 "/>
    <x v="2"/>
    <n v="916"/>
    <n v="290"/>
    <n v="25"/>
    <n v="8"/>
    <n v="0"/>
    <n v="0"/>
    <n v="0"/>
    <n v="0"/>
    <n v="0"/>
    <n v="0"/>
    <n v="0"/>
    <n v="0"/>
    <n v="0"/>
    <n v="0"/>
    <n v="71251"/>
    <n v="71252"/>
    <n v="700258"/>
    <s v="KARI"/>
    <s v="GS  "/>
    <n v="0"/>
    <n v="0"/>
  </r>
  <r>
    <x v="69"/>
    <n v="202501"/>
    <x v="1"/>
    <s v="SECTEUR BLANC                 "/>
    <x v="2"/>
    <n v="916"/>
    <n v="290"/>
    <n v="25"/>
    <n v="8"/>
    <n v="0"/>
    <n v="0"/>
    <n v="0"/>
    <n v="0"/>
    <n v="0"/>
    <n v="0"/>
    <n v="0"/>
    <n v="0"/>
    <n v="0"/>
    <n v="0"/>
    <n v="71251"/>
    <n v="71252"/>
    <n v="700258"/>
    <s v="KARI"/>
    <s v="GS  "/>
    <n v="0"/>
    <n v="0"/>
  </r>
  <r>
    <x v="70"/>
    <n v="202501"/>
    <x v="0"/>
    <s v="SECTEUR BLANC                 "/>
    <x v="2"/>
    <n v="916"/>
    <n v="230"/>
    <n v="30"/>
    <n v="10"/>
    <n v="0"/>
    <n v="0"/>
    <n v="0"/>
    <n v="0"/>
    <n v="0"/>
    <n v="0"/>
    <n v="0"/>
    <n v="0"/>
    <n v="0"/>
    <n v="0"/>
    <n v="71030"/>
    <n v="71063"/>
    <n v="71064"/>
    <s v="COTE"/>
    <s v="IF  "/>
    <n v="0"/>
    <n v="0"/>
  </r>
  <r>
    <x v="70"/>
    <n v="202501"/>
    <x v="1"/>
    <s v="SECTEUR BLANC                 "/>
    <x v="2"/>
    <n v="916"/>
    <n v="230"/>
    <n v="30"/>
    <n v="10"/>
    <n v="0"/>
    <n v="0"/>
    <n v="0"/>
    <n v="0"/>
    <n v="0"/>
    <n v="0"/>
    <n v="0"/>
    <n v="0"/>
    <n v="0"/>
    <n v="0"/>
    <n v="71030"/>
    <n v="71063"/>
    <n v="71064"/>
    <s v="COTE"/>
    <s v="IF  "/>
    <n v="0"/>
    <n v="0"/>
  </r>
  <r>
    <x v="71"/>
    <n v="202501"/>
    <x v="0"/>
    <s v="SECTEUR BLANC                 "/>
    <x v="2"/>
    <n v="916"/>
    <n v="228"/>
    <n v="35"/>
    <n v="12"/>
    <n v="0"/>
    <n v="0"/>
    <n v="0"/>
    <n v="0"/>
    <n v="0"/>
    <n v="0"/>
    <n v="0"/>
    <n v="0"/>
    <n v="0"/>
    <n v="0"/>
    <n v="71590"/>
    <n v="71592"/>
    <n v="71070"/>
    <s v="LECO"/>
    <s v="GO  "/>
    <n v="0"/>
    <n v="0"/>
  </r>
  <r>
    <x v="71"/>
    <n v="202501"/>
    <x v="1"/>
    <s v="SECTEUR BLANC                 "/>
    <x v="2"/>
    <n v="916"/>
    <n v="228"/>
    <n v="35"/>
    <n v="12"/>
    <n v="0"/>
    <n v="0"/>
    <n v="0"/>
    <n v="0"/>
    <n v="0"/>
    <n v="0"/>
    <n v="0"/>
    <n v="0"/>
    <n v="0"/>
    <n v="0"/>
    <n v="71590"/>
    <n v="71592"/>
    <n v="71070"/>
    <s v="LECO"/>
    <s v="GO  "/>
    <n v="0"/>
    <n v="0"/>
  </r>
  <r>
    <x v="72"/>
    <n v="202501"/>
    <x v="0"/>
    <s v="SECTEUR BLANC                 "/>
    <x v="2"/>
    <n v="916"/>
    <n v="228"/>
    <n v="35"/>
    <n v="12"/>
    <n v="0"/>
    <n v="0"/>
    <n v="0"/>
    <n v="0"/>
    <n v="0"/>
    <n v="0"/>
    <n v="0"/>
    <n v="0"/>
    <n v="0"/>
    <n v="0"/>
    <n v="71590"/>
    <n v="71592"/>
    <n v="71070"/>
    <s v="LECO"/>
    <s v="GO  "/>
    <n v="0"/>
    <n v="0"/>
  </r>
  <r>
    <x v="72"/>
    <n v="202501"/>
    <x v="1"/>
    <s v="SECTEUR BLANC                 "/>
    <x v="2"/>
    <n v="916"/>
    <n v="228"/>
    <n v="35"/>
    <n v="12"/>
    <n v="0"/>
    <n v="0"/>
    <n v="0"/>
    <n v="0"/>
    <n v="0"/>
    <n v="0"/>
    <n v="0"/>
    <n v="0"/>
    <n v="0"/>
    <n v="0"/>
    <n v="71590"/>
    <n v="71592"/>
    <n v="71070"/>
    <s v="LECO"/>
    <s v="GO  "/>
    <n v="0"/>
    <n v="0"/>
  </r>
  <r>
    <x v="73"/>
    <n v="202501"/>
    <x v="0"/>
    <s v="SECTEUR BLANC                 "/>
    <x v="2"/>
    <n v="908"/>
    <n v="225"/>
    <n v="32"/>
    <n v="13"/>
    <n v="0"/>
    <n v="0"/>
    <n v="0"/>
    <n v="0"/>
    <n v="0"/>
    <n v="0"/>
    <n v="0"/>
    <n v="0"/>
    <n v="0"/>
    <n v="0"/>
    <n v="71590"/>
    <n v="71594"/>
    <n v="700073"/>
    <s v="GUIH"/>
    <s v="GO  "/>
    <n v="0"/>
    <n v="75"/>
  </r>
  <r>
    <x v="73"/>
    <n v="202501"/>
    <x v="1"/>
    <s v="SECTEUR BLANC                 "/>
    <x v="2"/>
    <n v="908"/>
    <n v="225"/>
    <n v="32"/>
    <n v="13"/>
    <n v="0"/>
    <n v="0"/>
    <n v="0"/>
    <n v="0"/>
    <n v="0"/>
    <n v="0"/>
    <n v="0"/>
    <n v="0"/>
    <n v="0"/>
    <n v="0"/>
    <n v="71590"/>
    <n v="71594"/>
    <n v="700073"/>
    <s v="GUIH"/>
    <s v="GO  "/>
    <n v="0"/>
    <n v="75"/>
  </r>
  <r>
    <x v="74"/>
    <n v="202501"/>
    <x v="0"/>
    <s v="SECTEUR BLANC                 "/>
    <x v="2"/>
    <n v="916"/>
    <n v="228"/>
    <n v="30"/>
    <n v="10"/>
    <n v="0"/>
    <n v="0"/>
    <n v="0"/>
    <n v="0"/>
    <n v="0"/>
    <n v="0"/>
    <n v="0"/>
    <n v="0"/>
    <n v="0"/>
    <n v="0"/>
    <n v="71590"/>
    <n v="71050"/>
    <n v="70426"/>
    <s v="PLAN"/>
    <s v="GO  "/>
    <n v="0"/>
    <n v="0"/>
  </r>
  <r>
    <x v="74"/>
    <n v="202501"/>
    <x v="1"/>
    <s v="SECTEUR BLANC                 "/>
    <x v="2"/>
    <n v="916"/>
    <n v="228"/>
    <n v="30"/>
    <n v="10"/>
    <n v="0"/>
    <n v="0"/>
    <n v="0"/>
    <n v="0"/>
    <n v="0"/>
    <n v="0"/>
    <n v="0"/>
    <n v="0"/>
    <n v="0"/>
    <n v="0"/>
    <n v="71590"/>
    <n v="71050"/>
    <n v="70426"/>
    <s v="PLAN"/>
    <s v="GO  "/>
    <n v="0"/>
    <n v="0"/>
  </r>
  <r>
    <x v="75"/>
    <n v="202501"/>
    <x v="0"/>
    <s v="SECTEUR BLANC                 "/>
    <x v="2"/>
    <n v="916"/>
    <n v="228"/>
    <n v="20"/>
    <n v="10"/>
    <n v="0"/>
    <n v="0"/>
    <n v="0"/>
    <n v="0"/>
    <n v="0"/>
    <n v="0"/>
    <n v="0"/>
    <n v="0"/>
    <n v="0"/>
    <n v="0"/>
    <n v="71590"/>
    <n v="71591"/>
    <n v="70522"/>
    <s v="LAUZ"/>
    <s v="GO  "/>
    <n v="0"/>
    <n v="0"/>
  </r>
  <r>
    <x v="75"/>
    <n v="202501"/>
    <x v="1"/>
    <s v="SECTEUR BLANC                 "/>
    <x v="2"/>
    <n v="916"/>
    <n v="228"/>
    <n v="20"/>
    <n v="10"/>
    <n v="0"/>
    <n v="0"/>
    <n v="0"/>
    <n v="0"/>
    <n v="0"/>
    <n v="0"/>
    <n v="0"/>
    <n v="0"/>
    <n v="0"/>
    <n v="0"/>
    <n v="71590"/>
    <n v="71591"/>
    <n v="70522"/>
    <s v="LAUZ"/>
    <s v="GO  "/>
    <n v="0"/>
    <n v="0"/>
  </r>
  <r>
    <x v="76"/>
    <n v="202501"/>
    <x v="0"/>
    <s v="SECTEUR BLANC                 "/>
    <x v="2"/>
    <n v="916"/>
    <n v="228"/>
    <n v="20"/>
    <n v="2"/>
    <n v="0"/>
    <n v="0"/>
    <n v="0"/>
    <n v="0"/>
    <n v="0"/>
    <n v="0"/>
    <n v="0"/>
    <n v="0"/>
    <n v="0"/>
    <n v="0"/>
    <n v="71590"/>
    <n v="71591"/>
    <n v="71075"/>
    <s v="LAUZ"/>
    <s v="GO  "/>
    <n v="0"/>
    <n v="0"/>
  </r>
  <r>
    <x v="76"/>
    <n v="202501"/>
    <x v="1"/>
    <s v="SECTEUR BLANC                 "/>
    <x v="2"/>
    <n v="916"/>
    <n v="228"/>
    <n v="20"/>
    <n v="2"/>
    <n v="0"/>
    <n v="0"/>
    <n v="0"/>
    <n v="0"/>
    <n v="0"/>
    <n v="0"/>
    <n v="0"/>
    <n v="0"/>
    <n v="0"/>
    <n v="0"/>
    <n v="71590"/>
    <n v="71591"/>
    <n v="71075"/>
    <s v="LAUZ"/>
    <s v="GO  "/>
    <n v="0"/>
    <n v="0"/>
  </r>
  <r>
    <x v="77"/>
    <n v="202501"/>
    <x v="0"/>
    <s v="SECTEUR BLANC                 "/>
    <x v="2"/>
    <n v="916"/>
    <n v="228"/>
    <n v="34"/>
    <n v="9"/>
    <n v="0"/>
    <n v="0"/>
    <n v="0"/>
    <n v="0"/>
    <n v="0"/>
    <n v="0"/>
    <n v="0"/>
    <n v="0"/>
    <n v="0"/>
    <n v="0"/>
    <n v="71590"/>
    <n v="71594"/>
    <n v="71467"/>
    <s v="GUIH"/>
    <s v="GO  "/>
    <n v="0"/>
    <n v="0"/>
  </r>
  <r>
    <x v="77"/>
    <n v="202501"/>
    <x v="1"/>
    <s v="SECTEUR BLANC                 "/>
    <x v="2"/>
    <n v="916"/>
    <n v="228"/>
    <n v="34"/>
    <n v="9"/>
    <n v="0"/>
    <n v="0"/>
    <n v="0"/>
    <n v="0"/>
    <n v="0"/>
    <n v="0"/>
    <n v="0"/>
    <n v="0"/>
    <n v="0"/>
    <n v="0"/>
    <n v="71590"/>
    <n v="71594"/>
    <n v="71467"/>
    <s v="GUIH"/>
    <s v="GO  "/>
    <n v="0"/>
    <n v="0"/>
  </r>
  <r>
    <x v="78"/>
    <n v="202501"/>
    <x v="0"/>
    <s v="SECTEUR BLANC                 "/>
    <x v="2"/>
    <n v="916"/>
    <n v="228"/>
    <n v="34"/>
    <n v="15"/>
    <n v="0"/>
    <n v="0"/>
    <n v="0"/>
    <n v="0"/>
    <n v="0"/>
    <n v="0"/>
    <n v="0"/>
    <n v="0"/>
    <n v="0"/>
    <n v="0"/>
    <n v="71590"/>
    <n v="71594"/>
    <n v="700073"/>
    <s v="GUIH"/>
    <s v="GO  "/>
    <n v="0"/>
    <n v="0"/>
  </r>
  <r>
    <x v="78"/>
    <n v="202501"/>
    <x v="1"/>
    <s v="SECTEUR BLANC                 "/>
    <x v="2"/>
    <n v="916"/>
    <n v="228"/>
    <n v="34"/>
    <n v="15"/>
    <n v="0"/>
    <n v="0"/>
    <n v="0"/>
    <n v="0"/>
    <n v="0"/>
    <n v="0"/>
    <n v="0"/>
    <n v="0"/>
    <n v="0"/>
    <n v="0"/>
    <n v="71590"/>
    <n v="71594"/>
    <n v="700073"/>
    <s v="GUIH"/>
    <s v="GO  "/>
    <n v="0"/>
    <n v="0"/>
  </r>
  <r>
    <x v="79"/>
    <n v="202501"/>
    <x v="0"/>
    <s v="SECTEUR BLANC                 "/>
    <x v="2"/>
    <n v="916"/>
    <n v="228"/>
    <n v="30"/>
    <n v="10"/>
    <n v="0"/>
    <n v="0"/>
    <n v="0"/>
    <n v="0"/>
    <n v="0"/>
    <n v="0"/>
    <n v="0"/>
    <n v="0"/>
    <n v="0"/>
    <n v="0"/>
    <n v="71590"/>
    <n v="71595"/>
    <n v="71083"/>
    <s v="CORV"/>
    <s v="GO  "/>
    <n v="0"/>
    <n v="0"/>
  </r>
  <r>
    <x v="79"/>
    <n v="202501"/>
    <x v="1"/>
    <s v="SECTEUR BLANC                 "/>
    <x v="2"/>
    <n v="916"/>
    <n v="228"/>
    <n v="30"/>
    <n v="10"/>
    <n v="0"/>
    <n v="0"/>
    <n v="0"/>
    <n v="0"/>
    <n v="0"/>
    <n v="0"/>
    <n v="0"/>
    <n v="0"/>
    <n v="0"/>
    <n v="0"/>
    <n v="71590"/>
    <n v="71595"/>
    <n v="71083"/>
    <s v="CORV"/>
    <s v="GO  "/>
    <n v="0"/>
    <n v="0"/>
  </r>
  <r>
    <x v="80"/>
    <n v="202501"/>
    <x v="0"/>
    <s v="SECTEUR BLANC                 "/>
    <x v="2"/>
    <n v="916"/>
    <n v="228"/>
    <n v="30"/>
    <n v="10"/>
    <n v="0"/>
    <n v="0"/>
    <n v="0"/>
    <n v="0"/>
    <n v="0"/>
    <n v="0"/>
    <n v="0"/>
    <n v="0"/>
    <n v="0"/>
    <n v="0"/>
    <n v="71590"/>
    <n v="71595"/>
    <n v="71083"/>
    <s v="CORV"/>
    <s v="GO  "/>
    <n v="0"/>
    <n v="0"/>
  </r>
  <r>
    <x v="80"/>
    <n v="202501"/>
    <x v="1"/>
    <s v="SECTEUR BLANC                 "/>
    <x v="2"/>
    <n v="916"/>
    <n v="228"/>
    <n v="30"/>
    <n v="10"/>
    <n v="0"/>
    <n v="0"/>
    <n v="0"/>
    <n v="0"/>
    <n v="0"/>
    <n v="0"/>
    <n v="0"/>
    <n v="0"/>
    <n v="0"/>
    <n v="0"/>
    <n v="71590"/>
    <n v="71595"/>
    <n v="71083"/>
    <s v="CORV"/>
    <s v="GO  "/>
    <n v="0"/>
    <n v="0"/>
  </r>
  <r>
    <x v="81"/>
    <n v="202501"/>
    <x v="0"/>
    <s v="SECTEUR BLANC                 "/>
    <x v="2"/>
    <n v="916"/>
    <n v="228"/>
    <n v="30"/>
    <n v="9"/>
    <n v="0"/>
    <n v="0"/>
    <n v="0"/>
    <n v="0"/>
    <n v="0"/>
    <n v="0"/>
    <n v="0"/>
    <n v="0"/>
    <n v="0"/>
    <n v="0"/>
    <n v="71590"/>
    <n v="71595"/>
    <n v="71088"/>
    <s v="CORV"/>
    <s v="GO  "/>
    <n v="0"/>
    <n v="0"/>
  </r>
  <r>
    <x v="81"/>
    <n v="202501"/>
    <x v="1"/>
    <s v="SECTEUR BLANC                 "/>
    <x v="2"/>
    <n v="916"/>
    <n v="228"/>
    <n v="30"/>
    <n v="9"/>
    <n v="0"/>
    <n v="0"/>
    <n v="0"/>
    <n v="0"/>
    <n v="0"/>
    <n v="0"/>
    <n v="0"/>
    <n v="0"/>
    <n v="0"/>
    <n v="0"/>
    <n v="71590"/>
    <n v="71595"/>
    <n v="71088"/>
    <s v="CORV"/>
    <s v="GO  "/>
    <n v="0"/>
    <n v="0"/>
  </r>
  <r>
    <x v="82"/>
    <n v="202501"/>
    <x v="0"/>
    <s v="SECTEUR BLANC                 "/>
    <x v="2"/>
    <n v="916"/>
    <n v="228"/>
    <n v="34"/>
    <n v="9"/>
    <n v="0"/>
    <n v="0"/>
    <n v="0"/>
    <n v="0"/>
    <n v="0"/>
    <n v="0"/>
    <n v="0"/>
    <n v="0"/>
    <n v="0"/>
    <n v="0"/>
    <n v="71590"/>
    <n v="71594"/>
    <n v="71467"/>
    <s v="GUIH"/>
    <s v="GO  "/>
    <n v="0"/>
    <n v="0"/>
  </r>
  <r>
    <x v="82"/>
    <n v="202501"/>
    <x v="1"/>
    <s v="SECTEUR BLANC                 "/>
    <x v="2"/>
    <n v="916"/>
    <n v="228"/>
    <n v="34"/>
    <n v="9"/>
    <n v="0"/>
    <n v="0"/>
    <n v="0"/>
    <n v="0"/>
    <n v="0"/>
    <n v="0"/>
    <n v="0"/>
    <n v="0"/>
    <n v="0"/>
    <n v="0"/>
    <n v="71590"/>
    <n v="71594"/>
    <n v="71467"/>
    <s v="GUIH"/>
    <s v="GO  "/>
    <n v="0"/>
    <n v="0"/>
  </r>
  <r>
    <x v="83"/>
    <n v="202501"/>
    <x v="0"/>
    <s v="SECTEUR BLANC                 "/>
    <x v="2"/>
    <n v="916"/>
    <n v="228"/>
    <n v="30"/>
    <n v="9"/>
    <n v="0"/>
    <n v="0"/>
    <n v="0"/>
    <n v="0"/>
    <n v="0"/>
    <n v="0"/>
    <n v="0"/>
    <n v="0"/>
    <n v="0"/>
    <n v="0"/>
    <n v="71590"/>
    <n v="71595"/>
    <n v="71088"/>
    <s v="CORV"/>
    <s v="GO  "/>
    <n v="0"/>
    <n v="0"/>
  </r>
  <r>
    <x v="83"/>
    <n v="202501"/>
    <x v="1"/>
    <s v="SECTEUR BLANC                 "/>
    <x v="2"/>
    <n v="916"/>
    <n v="228"/>
    <n v="30"/>
    <n v="9"/>
    <n v="0"/>
    <n v="0"/>
    <n v="0"/>
    <n v="0"/>
    <n v="0"/>
    <n v="0"/>
    <n v="0"/>
    <n v="0"/>
    <n v="0"/>
    <n v="0"/>
    <n v="71590"/>
    <n v="71595"/>
    <n v="71088"/>
    <s v="CORV"/>
    <s v="GO  "/>
    <n v="0"/>
    <n v="0"/>
  </r>
  <r>
    <x v="84"/>
    <n v="202501"/>
    <x v="0"/>
    <s v="SECTEUR BLANC                 "/>
    <x v="2"/>
    <n v="916"/>
    <n v="228"/>
    <n v="30"/>
    <n v="10"/>
    <n v="0"/>
    <n v="0"/>
    <n v="0"/>
    <n v="0"/>
    <n v="0"/>
    <n v="0"/>
    <n v="0"/>
    <n v="0"/>
    <n v="0"/>
    <n v="0"/>
    <n v="71590"/>
    <n v="71595"/>
    <n v="71083"/>
    <s v="CORV"/>
    <s v="GO  "/>
    <n v="0"/>
    <n v="0"/>
  </r>
  <r>
    <x v="84"/>
    <n v="202501"/>
    <x v="1"/>
    <s v="SECTEUR BLANC                 "/>
    <x v="2"/>
    <n v="916"/>
    <n v="228"/>
    <n v="30"/>
    <n v="10"/>
    <n v="0"/>
    <n v="0"/>
    <n v="0"/>
    <n v="0"/>
    <n v="0"/>
    <n v="0"/>
    <n v="0"/>
    <n v="0"/>
    <n v="0"/>
    <n v="0"/>
    <n v="71590"/>
    <n v="71595"/>
    <n v="71083"/>
    <s v="CORV"/>
    <s v="GO  "/>
    <n v="0"/>
    <n v="0"/>
  </r>
  <r>
    <x v="85"/>
    <n v="202501"/>
    <x v="0"/>
    <s v="SECTEUR BLANC                 "/>
    <x v="2"/>
    <n v="916"/>
    <n v="228"/>
    <n v="30"/>
    <n v="9"/>
    <n v="0"/>
    <n v="0"/>
    <n v="0"/>
    <n v="0"/>
    <n v="0"/>
    <n v="0"/>
    <n v="0"/>
    <n v="0"/>
    <n v="0"/>
    <n v="0"/>
    <n v="71590"/>
    <n v="71595"/>
    <n v="71088"/>
    <s v="CORV"/>
    <s v="GO  "/>
    <n v="0"/>
    <n v="0"/>
  </r>
  <r>
    <x v="85"/>
    <n v="202501"/>
    <x v="1"/>
    <s v="SECTEUR BLANC                 "/>
    <x v="2"/>
    <n v="916"/>
    <n v="228"/>
    <n v="30"/>
    <n v="9"/>
    <n v="0"/>
    <n v="0"/>
    <n v="0"/>
    <n v="0"/>
    <n v="0"/>
    <n v="0"/>
    <n v="0"/>
    <n v="0"/>
    <n v="0"/>
    <n v="0"/>
    <n v="71590"/>
    <n v="71595"/>
    <n v="71088"/>
    <s v="CORV"/>
    <s v="GO  "/>
    <n v="0"/>
    <n v="0"/>
  </r>
  <r>
    <x v="86"/>
    <n v="202501"/>
    <x v="0"/>
    <s v="SECTEUR BLANC                 "/>
    <x v="2"/>
    <n v="916"/>
    <n v="228"/>
    <n v="34"/>
    <n v="9"/>
    <n v="0"/>
    <n v="0"/>
    <n v="0"/>
    <n v="0"/>
    <n v="0"/>
    <n v="0"/>
    <n v="0"/>
    <n v="0"/>
    <n v="0"/>
    <n v="0"/>
    <n v="71590"/>
    <n v="71594"/>
    <n v="71467"/>
    <s v="GUIH"/>
    <s v="GO  "/>
    <n v="0"/>
    <n v="0"/>
  </r>
  <r>
    <x v="86"/>
    <n v="202501"/>
    <x v="1"/>
    <s v="SECTEUR BLANC                 "/>
    <x v="2"/>
    <n v="916"/>
    <n v="228"/>
    <n v="34"/>
    <n v="9"/>
    <n v="0"/>
    <n v="0"/>
    <n v="0"/>
    <n v="0"/>
    <n v="0"/>
    <n v="0"/>
    <n v="0"/>
    <n v="0"/>
    <n v="0"/>
    <n v="0"/>
    <n v="71590"/>
    <n v="71594"/>
    <n v="71467"/>
    <s v="GUIH"/>
    <s v="GO  "/>
    <n v="0"/>
    <n v="0"/>
  </r>
  <r>
    <x v="87"/>
    <n v="202501"/>
    <x v="0"/>
    <s v="SECTEUR BLANC                 "/>
    <x v="2"/>
    <n v="916"/>
    <n v="228"/>
    <n v="20"/>
    <n v="10"/>
    <n v="0"/>
    <n v="0"/>
    <n v="0"/>
    <n v="0"/>
    <n v="0"/>
    <n v="0"/>
    <n v="0"/>
    <n v="0"/>
    <n v="0"/>
    <n v="0"/>
    <n v="71590"/>
    <n v="71591"/>
    <n v="70522"/>
    <s v="LAUZ"/>
    <s v="GO  "/>
    <n v="0"/>
    <n v="0"/>
  </r>
  <r>
    <x v="87"/>
    <n v="202501"/>
    <x v="1"/>
    <s v="SECTEUR BLANC                 "/>
    <x v="2"/>
    <n v="916"/>
    <n v="228"/>
    <n v="20"/>
    <n v="10"/>
    <n v="0"/>
    <n v="0"/>
    <n v="0"/>
    <n v="0"/>
    <n v="0"/>
    <n v="0"/>
    <n v="0"/>
    <n v="0"/>
    <n v="0"/>
    <n v="0"/>
    <n v="71590"/>
    <n v="71591"/>
    <n v="70522"/>
    <s v="LAUZ"/>
    <s v="GO  "/>
    <n v="0"/>
    <n v="0"/>
  </r>
  <r>
    <x v="88"/>
    <n v="202501"/>
    <x v="0"/>
    <s v="SECTEUR BLANC                 "/>
    <x v="2"/>
    <n v="916"/>
    <n v="228"/>
    <n v="20"/>
    <n v="5"/>
    <n v="0"/>
    <n v="0"/>
    <n v="0"/>
    <n v="0"/>
    <n v="0"/>
    <n v="0"/>
    <n v="0"/>
    <n v="0"/>
    <n v="0"/>
    <n v="0"/>
    <n v="71590"/>
    <n v="71591"/>
    <n v="71093"/>
    <s v="LAUZ"/>
    <s v="GO  "/>
    <n v="0"/>
    <n v="0"/>
  </r>
  <r>
    <x v="88"/>
    <n v="202501"/>
    <x v="1"/>
    <s v="SECTEUR BLANC                 "/>
    <x v="2"/>
    <n v="916"/>
    <n v="228"/>
    <n v="20"/>
    <n v="5"/>
    <n v="0"/>
    <n v="0"/>
    <n v="0"/>
    <n v="0"/>
    <n v="0"/>
    <n v="0"/>
    <n v="0"/>
    <n v="0"/>
    <n v="0"/>
    <n v="0"/>
    <n v="71590"/>
    <n v="71591"/>
    <n v="71093"/>
    <s v="LAUZ"/>
    <s v="GO  "/>
    <n v="0"/>
    <n v="0"/>
  </r>
  <r>
    <x v="89"/>
    <n v="202501"/>
    <x v="0"/>
    <s v="SECTEUR BLANC                 "/>
    <x v="2"/>
    <n v="916"/>
    <n v="228"/>
    <n v="20"/>
    <n v="5"/>
    <n v="0"/>
    <n v="0"/>
    <n v="0"/>
    <n v="0"/>
    <n v="0"/>
    <n v="0"/>
    <n v="0"/>
    <n v="0"/>
    <n v="0"/>
    <n v="0"/>
    <n v="71590"/>
    <n v="71591"/>
    <n v="71093"/>
    <s v="LAUZ"/>
    <s v="GO  "/>
    <n v="0"/>
    <n v="0"/>
  </r>
  <r>
    <x v="89"/>
    <n v="202501"/>
    <x v="1"/>
    <s v="SECTEUR BLANC                 "/>
    <x v="2"/>
    <n v="916"/>
    <n v="228"/>
    <n v="20"/>
    <n v="5"/>
    <n v="0"/>
    <n v="0"/>
    <n v="0"/>
    <n v="0"/>
    <n v="0"/>
    <n v="0"/>
    <n v="0"/>
    <n v="0"/>
    <n v="0"/>
    <n v="0"/>
    <n v="71590"/>
    <n v="71591"/>
    <n v="71093"/>
    <s v="LAUZ"/>
    <s v="GO  "/>
    <n v="0"/>
    <n v="0"/>
  </r>
  <r>
    <x v="90"/>
    <n v="202501"/>
    <x v="0"/>
    <s v="SECTEUR BLANC                 "/>
    <x v="2"/>
    <n v="916"/>
    <n v="228"/>
    <n v="20"/>
    <n v="6"/>
    <n v="0"/>
    <n v="0"/>
    <n v="0"/>
    <n v="0"/>
    <n v="0"/>
    <n v="0"/>
    <n v="0"/>
    <n v="0"/>
    <n v="0"/>
    <n v="0"/>
    <n v="71590"/>
    <n v="71591"/>
    <n v="71090"/>
    <s v="LAUZ"/>
    <s v="GO  "/>
    <n v="0"/>
    <n v="0"/>
  </r>
  <r>
    <x v="90"/>
    <n v="202501"/>
    <x v="1"/>
    <s v="SECTEUR BLANC                 "/>
    <x v="2"/>
    <n v="916"/>
    <n v="228"/>
    <n v="20"/>
    <n v="6"/>
    <n v="0"/>
    <n v="0"/>
    <n v="0"/>
    <n v="0"/>
    <n v="0"/>
    <n v="0"/>
    <n v="0"/>
    <n v="0"/>
    <n v="0"/>
    <n v="0"/>
    <n v="71590"/>
    <n v="71591"/>
    <n v="71090"/>
    <s v="LAUZ"/>
    <s v="GO  "/>
    <n v="0"/>
    <n v="0"/>
  </r>
  <r>
    <x v="91"/>
    <n v="202501"/>
    <x v="0"/>
    <s v="SECTEUR BLANC                 "/>
    <x v="2"/>
    <n v="916"/>
    <n v="228"/>
    <n v="35"/>
    <n v="7"/>
    <n v="0"/>
    <n v="0"/>
    <n v="0"/>
    <n v="0"/>
    <n v="0"/>
    <n v="0"/>
    <n v="0"/>
    <n v="0"/>
    <n v="0"/>
    <n v="0"/>
    <n v="71590"/>
    <n v="71592"/>
    <n v="71099"/>
    <s v="LECO"/>
    <s v="GO  "/>
    <n v="0"/>
    <n v="0"/>
  </r>
  <r>
    <x v="91"/>
    <n v="202501"/>
    <x v="1"/>
    <s v="SECTEUR BLANC                 "/>
    <x v="2"/>
    <n v="916"/>
    <n v="228"/>
    <n v="35"/>
    <n v="7"/>
    <n v="0"/>
    <n v="0"/>
    <n v="0"/>
    <n v="0"/>
    <n v="0"/>
    <n v="0"/>
    <n v="0"/>
    <n v="0"/>
    <n v="0"/>
    <n v="0"/>
    <n v="71590"/>
    <n v="71592"/>
    <n v="71099"/>
    <s v="LECO"/>
    <s v="GO  "/>
    <n v="0"/>
    <n v="0"/>
  </r>
  <r>
    <x v="92"/>
    <n v="202501"/>
    <x v="0"/>
    <s v="SECTEUR BLANC                 "/>
    <x v="2"/>
    <n v="916"/>
    <n v="228"/>
    <n v="35"/>
    <n v="7"/>
    <n v="0"/>
    <n v="0"/>
    <n v="0"/>
    <n v="0"/>
    <n v="0"/>
    <n v="0"/>
    <n v="0"/>
    <n v="0"/>
    <n v="0"/>
    <n v="0"/>
    <n v="71590"/>
    <n v="71592"/>
    <n v="71099"/>
    <s v="LECO"/>
    <s v="GO  "/>
    <n v="0"/>
    <n v="0"/>
  </r>
  <r>
    <x v="92"/>
    <n v="202501"/>
    <x v="1"/>
    <s v="SECTEUR BLANC                 "/>
    <x v="2"/>
    <n v="916"/>
    <n v="228"/>
    <n v="35"/>
    <n v="7"/>
    <n v="0"/>
    <n v="0"/>
    <n v="0"/>
    <n v="0"/>
    <n v="0"/>
    <n v="0"/>
    <n v="0"/>
    <n v="0"/>
    <n v="0"/>
    <n v="0"/>
    <n v="71590"/>
    <n v="71592"/>
    <n v="71099"/>
    <s v="LECO"/>
    <s v="GO  "/>
    <n v="0"/>
    <n v="0"/>
  </r>
  <r>
    <x v="93"/>
    <n v="202501"/>
    <x v="0"/>
    <s v="SECTEUR BLANC                 "/>
    <x v="2"/>
    <n v="916"/>
    <n v="228"/>
    <n v="19"/>
    <n v="9"/>
    <n v="0"/>
    <n v="0"/>
    <n v="0"/>
    <n v="0"/>
    <n v="0"/>
    <n v="0"/>
    <n v="0"/>
    <n v="0"/>
    <n v="0"/>
    <n v="0"/>
    <n v="71590"/>
    <n v="71601"/>
    <n v="71564"/>
    <s v="DEVI"/>
    <s v="GO  "/>
    <n v="0"/>
    <n v="0"/>
  </r>
  <r>
    <x v="93"/>
    <n v="202501"/>
    <x v="1"/>
    <s v="SECTEUR BLANC                 "/>
    <x v="2"/>
    <n v="916"/>
    <n v="228"/>
    <n v="19"/>
    <n v="9"/>
    <n v="0"/>
    <n v="0"/>
    <n v="0"/>
    <n v="0"/>
    <n v="0"/>
    <n v="0"/>
    <n v="0"/>
    <n v="0"/>
    <n v="0"/>
    <n v="0"/>
    <n v="71590"/>
    <n v="71601"/>
    <n v="71564"/>
    <s v="DEVI"/>
    <s v="GO  "/>
    <n v="0"/>
    <n v="0"/>
  </r>
  <r>
    <x v="94"/>
    <n v="202501"/>
    <x v="0"/>
    <s v="SECTEUR BLANC                 "/>
    <x v="2"/>
    <n v="916"/>
    <n v="228"/>
    <n v="19"/>
    <n v="9"/>
    <n v="0"/>
    <n v="0"/>
    <n v="0"/>
    <n v="0"/>
    <n v="0"/>
    <n v="0"/>
    <n v="0"/>
    <n v="0"/>
    <n v="0"/>
    <n v="0"/>
    <n v="71590"/>
    <n v="71601"/>
    <n v="71564"/>
    <s v="DEVI"/>
    <s v="GO  "/>
    <n v="0"/>
    <n v="0"/>
  </r>
  <r>
    <x v="94"/>
    <n v="202501"/>
    <x v="1"/>
    <s v="SECTEUR BLANC                 "/>
    <x v="2"/>
    <n v="916"/>
    <n v="228"/>
    <n v="19"/>
    <n v="9"/>
    <n v="0"/>
    <n v="0"/>
    <n v="0"/>
    <n v="0"/>
    <n v="0"/>
    <n v="0"/>
    <n v="0"/>
    <n v="0"/>
    <n v="0"/>
    <n v="0"/>
    <n v="71590"/>
    <n v="71601"/>
    <n v="71564"/>
    <s v="DEVI"/>
    <s v="GO  "/>
    <n v="0"/>
    <n v="0"/>
  </r>
  <r>
    <x v="95"/>
    <n v="202501"/>
    <x v="0"/>
    <s v="SECTEUR BLANC                 "/>
    <x v="2"/>
    <n v="916"/>
    <n v="228"/>
    <n v="19"/>
    <n v="3"/>
    <n v="0"/>
    <n v="0"/>
    <n v="0"/>
    <n v="0"/>
    <n v="0"/>
    <n v="0"/>
    <n v="0"/>
    <n v="0"/>
    <n v="0"/>
    <n v="0"/>
    <n v="71590"/>
    <n v="71601"/>
    <n v="71102"/>
    <s v="DEVI"/>
    <s v="GO  "/>
    <n v="0"/>
    <n v="0"/>
  </r>
  <r>
    <x v="95"/>
    <n v="202501"/>
    <x v="1"/>
    <s v="SECTEUR BLANC                 "/>
    <x v="2"/>
    <n v="916"/>
    <n v="228"/>
    <n v="19"/>
    <n v="3"/>
    <n v="0"/>
    <n v="0"/>
    <n v="0"/>
    <n v="0"/>
    <n v="0"/>
    <n v="0"/>
    <n v="0"/>
    <n v="0"/>
    <n v="0"/>
    <n v="0"/>
    <n v="71590"/>
    <n v="71601"/>
    <n v="71102"/>
    <s v="DEVI"/>
    <s v="GO  "/>
    <n v="0"/>
    <n v="0"/>
  </r>
  <r>
    <x v="96"/>
    <n v="202501"/>
    <x v="0"/>
    <s v="SECTEUR BLANC                 "/>
    <x v="2"/>
    <n v="916"/>
    <n v="228"/>
    <n v="19"/>
    <n v="3"/>
    <n v="0"/>
    <n v="0"/>
    <n v="0"/>
    <n v="0"/>
    <n v="0"/>
    <n v="0"/>
    <n v="0"/>
    <n v="0"/>
    <n v="0"/>
    <n v="0"/>
    <n v="71590"/>
    <n v="71601"/>
    <n v="71102"/>
    <s v="DEVI"/>
    <s v="GO  "/>
    <n v="0"/>
    <n v="0"/>
  </r>
  <r>
    <x v="96"/>
    <n v="202501"/>
    <x v="1"/>
    <s v="SECTEUR BLANC                 "/>
    <x v="2"/>
    <n v="916"/>
    <n v="228"/>
    <n v="19"/>
    <n v="3"/>
    <n v="0"/>
    <n v="0"/>
    <n v="0"/>
    <n v="0"/>
    <n v="0"/>
    <n v="0"/>
    <n v="0"/>
    <n v="0"/>
    <n v="0"/>
    <n v="0"/>
    <n v="71590"/>
    <n v="71601"/>
    <n v="71102"/>
    <s v="DEVI"/>
    <s v="GO  "/>
    <n v="0"/>
    <n v="0"/>
  </r>
  <r>
    <x v="97"/>
    <n v="202501"/>
    <x v="0"/>
    <s v="SECTEUR BLANC                 "/>
    <x v="2"/>
    <n v="916"/>
    <n v="228"/>
    <n v="19"/>
    <n v="3"/>
    <n v="0"/>
    <n v="0"/>
    <n v="0"/>
    <n v="0"/>
    <n v="0"/>
    <n v="0"/>
    <n v="0"/>
    <n v="0"/>
    <n v="0"/>
    <n v="0"/>
    <n v="71590"/>
    <n v="71601"/>
    <n v="71102"/>
    <s v="DEVI"/>
    <s v="GO  "/>
    <n v="0"/>
    <n v="0"/>
  </r>
  <r>
    <x v="97"/>
    <n v="202501"/>
    <x v="1"/>
    <s v="SECTEUR BLANC                 "/>
    <x v="2"/>
    <n v="916"/>
    <n v="228"/>
    <n v="19"/>
    <n v="3"/>
    <n v="0"/>
    <n v="0"/>
    <n v="0"/>
    <n v="0"/>
    <n v="0"/>
    <n v="0"/>
    <n v="0"/>
    <n v="0"/>
    <n v="0"/>
    <n v="0"/>
    <n v="71590"/>
    <n v="71601"/>
    <n v="71102"/>
    <s v="DEVI"/>
    <s v="GO  "/>
    <n v="0"/>
    <n v="0"/>
  </r>
  <r>
    <x v="98"/>
    <n v="202501"/>
    <x v="0"/>
    <s v="SECTEUR BLANC                 "/>
    <x v="2"/>
    <n v="916"/>
    <n v="228"/>
    <n v="30"/>
    <n v="13"/>
    <n v="0"/>
    <n v="0"/>
    <n v="0"/>
    <n v="0"/>
    <n v="0"/>
    <n v="0"/>
    <n v="0"/>
    <n v="0"/>
    <n v="0"/>
    <n v="0"/>
    <n v="71590"/>
    <n v="71595"/>
    <n v="71358"/>
    <s v="CORV"/>
    <s v="GO  "/>
    <n v="0"/>
    <n v="0"/>
  </r>
  <r>
    <x v="98"/>
    <n v="202501"/>
    <x v="1"/>
    <s v="SECTEUR BLANC                 "/>
    <x v="2"/>
    <n v="916"/>
    <n v="228"/>
    <n v="30"/>
    <n v="13"/>
    <n v="0"/>
    <n v="0"/>
    <n v="0"/>
    <n v="0"/>
    <n v="0"/>
    <n v="0"/>
    <n v="0"/>
    <n v="0"/>
    <n v="0"/>
    <n v="0"/>
    <n v="71590"/>
    <n v="71595"/>
    <n v="71358"/>
    <s v="CORV"/>
    <s v="GO  "/>
    <n v="0"/>
    <n v="0"/>
  </r>
  <r>
    <x v="99"/>
    <n v="202501"/>
    <x v="0"/>
    <s v="SECTEUR BLANC                 "/>
    <x v="2"/>
    <n v="916"/>
    <n v="200"/>
    <n v="23"/>
    <n v="8"/>
    <n v="0"/>
    <n v="0"/>
    <n v="0"/>
    <n v="0"/>
    <n v="0"/>
    <n v="0"/>
    <n v="0"/>
    <n v="0"/>
    <n v="0"/>
    <n v="0"/>
    <n v="900582"/>
    <n v="71506"/>
    <n v="700080"/>
    <s v="MART"/>
    <s v="CE  "/>
    <n v="0"/>
    <n v="0"/>
  </r>
  <r>
    <x v="99"/>
    <n v="202501"/>
    <x v="1"/>
    <s v="SECTEUR BLANC                 "/>
    <x v="2"/>
    <n v="916"/>
    <n v="200"/>
    <n v="23"/>
    <n v="8"/>
    <n v="0"/>
    <n v="0"/>
    <n v="0"/>
    <n v="0"/>
    <n v="0"/>
    <n v="0"/>
    <n v="0"/>
    <n v="0"/>
    <n v="0"/>
    <n v="0"/>
    <n v="900582"/>
    <n v="71506"/>
    <n v="700080"/>
    <s v="MART"/>
    <s v="CE  "/>
    <n v="0"/>
    <n v="0"/>
  </r>
  <r>
    <x v="100"/>
    <n v="202501"/>
    <x v="0"/>
    <s v="SECTEUR BLANC                 "/>
    <x v="2"/>
    <n v="916"/>
    <n v="200"/>
    <n v="23"/>
    <n v="8"/>
    <n v="0"/>
    <n v="0"/>
    <n v="0"/>
    <n v="0"/>
    <n v="0"/>
    <n v="0"/>
    <n v="0"/>
    <n v="0"/>
    <n v="0"/>
    <n v="0"/>
    <n v="900582"/>
    <n v="71506"/>
    <n v="700080"/>
    <s v="MART"/>
    <s v="CE  "/>
    <n v="0"/>
    <n v="0"/>
  </r>
  <r>
    <x v="100"/>
    <n v="202501"/>
    <x v="1"/>
    <s v="SECTEUR BLANC                 "/>
    <x v="2"/>
    <n v="916"/>
    <n v="200"/>
    <n v="23"/>
    <n v="8"/>
    <n v="0"/>
    <n v="0"/>
    <n v="0"/>
    <n v="0"/>
    <n v="0"/>
    <n v="0"/>
    <n v="0"/>
    <n v="0"/>
    <n v="0"/>
    <n v="0"/>
    <n v="900582"/>
    <n v="71506"/>
    <n v="700080"/>
    <s v="MART"/>
    <s v="CE  "/>
    <n v="0"/>
    <n v="0"/>
  </r>
  <r>
    <x v="101"/>
    <n v="202501"/>
    <x v="0"/>
    <s v="SECTEUR BLANC                 "/>
    <x v="2"/>
    <n v="916"/>
    <n v="228"/>
    <n v="34"/>
    <n v="12"/>
    <n v="0"/>
    <n v="0"/>
    <n v="0"/>
    <n v="0"/>
    <n v="0"/>
    <n v="0"/>
    <n v="0"/>
    <n v="0"/>
    <n v="0"/>
    <n v="0"/>
    <n v="71590"/>
    <n v="71607"/>
    <n v="71125"/>
    <s v="LIOP"/>
    <s v="GO  "/>
    <n v="0"/>
    <n v="0"/>
  </r>
  <r>
    <x v="101"/>
    <n v="202501"/>
    <x v="1"/>
    <s v="SECTEUR BLANC                 "/>
    <x v="2"/>
    <n v="916"/>
    <n v="228"/>
    <n v="34"/>
    <n v="12"/>
    <n v="0"/>
    <n v="0"/>
    <n v="0"/>
    <n v="0"/>
    <n v="0"/>
    <n v="0"/>
    <n v="0"/>
    <n v="0"/>
    <n v="0"/>
    <n v="0"/>
    <n v="71590"/>
    <n v="71607"/>
    <n v="71125"/>
    <s v="LIOP"/>
    <s v="GO  "/>
    <n v="0"/>
    <n v="0"/>
  </r>
  <r>
    <x v="102"/>
    <n v="202501"/>
    <x v="0"/>
    <s v="SECTEUR BLANC                 "/>
    <x v="2"/>
    <n v="916"/>
    <n v="228"/>
    <n v="34"/>
    <n v="10"/>
    <n v="0"/>
    <n v="0"/>
    <n v="0"/>
    <n v="0"/>
    <n v="0"/>
    <n v="0"/>
    <n v="0"/>
    <n v="0"/>
    <n v="0"/>
    <n v="0"/>
    <n v="71590"/>
    <n v="71607"/>
    <n v="70057"/>
    <s v="LIOP"/>
    <s v="GO  "/>
    <n v="0"/>
    <n v="0"/>
  </r>
  <r>
    <x v="102"/>
    <n v="202501"/>
    <x v="1"/>
    <s v="SECTEUR BLANC                 "/>
    <x v="2"/>
    <n v="916"/>
    <n v="228"/>
    <n v="34"/>
    <n v="10"/>
    <n v="0"/>
    <n v="0"/>
    <n v="0"/>
    <n v="0"/>
    <n v="0"/>
    <n v="0"/>
    <n v="0"/>
    <n v="0"/>
    <n v="0"/>
    <n v="0"/>
    <n v="71590"/>
    <n v="71607"/>
    <n v="70057"/>
    <s v="LIOP"/>
    <s v="GO  "/>
    <n v="0"/>
    <n v="0"/>
  </r>
  <r>
    <x v="103"/>
    <n v="202501"/>
    <x v="0"/>
    <s v="SECTEUR BLANC                 "/>
    <x v="2"/>
    <n v="916"/>
    <n v="200"/>
    <n v="24"/>
    <n v="7"/>
    <n v="0"/>
    <n v="0"/>
    <n v="0"/>
    <n v="0"/>
    <n v="0"/>
    <n v="0"/>
    <n v="0"/>
    <n v="0"/>
    <n v="0"/>
    <n v="0"/>
    <n v="900582"/>
    <n v="71129"/>
    <n v="71131"/>
    <s v="OD A"/>
    <s v="CE  "/>
    <n v="0"/>
    <n v="0"/>
  </r>
  <r>
    <x v="103"/>
    <n v="202501"/>
    <x v="1"/>
    <s v="SECTEUR BLANC                 "/>
    <x v="2"/>
    <n v="916"/>
    <n v="200"/>
    <n v="24"/>
    <n v="7"/>
    <n v="0"/>
    <n v="0"/>
    <n v="0"/>
    <n v="0"/>
    <n v="0"/>
    <n v="0"/>
    <n v="0"/>
    <n v="0"/>
    <n v="0"/>
    <n v="0"/>
    <n v="900582"/>
    <n v="71129"/>
    <n v="71131"/>
    <s v="OD A"/>
    <s v="CE  "/>
    <n v="0"/>
    <n v="0"/>
  </r>
  <r>
    <x v="104"/>
    <n v="202501"/>
    <x v="0"/>
    <s v="SECTEUR BLANC                 "/>
    <x v="2"/>
    <n v="916"/>
    <n v="200"/>
    <n v="24"/>
    <n v="7"/>
    <n v="0"/>
    <n v="0"/>
    <n v="0"/>
    <n v="0"/>
    <n v="0"/>
    <n v="0"/>
    <n v="0"/>
    <n v="0"/>
    <n v="0"/>
    <n v="0"/>
    <n v="900582"/>
    <n v="71129"/>
    <n v="71131"/>
    <s v="OD A"/>
    <s v="CE  "/>
    <n v="0"/>
    <n v="0"/>
  </r>
  <r>
    <x v="104"/>
    <n v="202501"/>
    <x v="1"/>
    <s v="SECTEUR BLANC                 "/>
    <x v="2"/>
    <n v="916"/>
    <n v="200"/>
    <n v="24"/>
    <n v="7"/>
    <n v="0"/>
    <n v="0"/>
    <n v="0"/>
    <n v="0"/>
    <n v="0"/>
    <n v="0"/>
    <n v="0"/>
    <n v="0"/>
    <n v="0"/>
    <n v="0"/>
    <n v="900582"/>
    <n v="71129"/>
    <n v="71131"/>
    <s v="OD A"/>
    <s v="CE  "/>
    <n v="0"/>
    <n v="0"/>
  </r>
  <r>
    <x v="105"/>
    <n v="202501"/>
    <x v="0"/>
    <s v="SECTEUR BLANC                 "/>
    <x v="2"/>
    <n v="916"/>
    <n v="200"/>
    <n v="26"/>
    <n v="8"/>
    <n v="0"/>
    <n v="0"/>
    <n v="0"/>
    <n v="0"/>
    <n v="0"/>
    <n v="0"/>
    <n v="0"/>
    <n v="0"/>
    <n v="0"/>
    <n v="0"/>
    <n v="900582"/>
    <n v="71139"/>
    <n v="71140"/>
    <s v="BACQ"/>
    <s v="CE  "/>
    <n v="0"/>
    <n v="0"/>
  </r>
  <r>
    <x v="105"/>
    <n v="202501"/>
    <x v="1"/>
    <s v="SECTEUR BLANC                 "/>
    <x v="2"/>
    <n v="916"/>
    <n v="200"/>
    <n v="26"/>
    <n v="8"/>
    <n v="0"/>
    <n v="0"/>
    <n v="0"/>
    <n v="0"/>
    <n v="0"/>
    <n v="0"/>
    <n v="0"/>
    <n v="0"/>
    <n v="0"/>
    <n v="0"/>
    <n v="900582"/>
    <n v="71139"/>
    <n v="71140"/>
    <s v="BACQ"/>
    <s v="CE  "/>
    <n v="0"/>
    <n v="0"/>
  </r>
  <r>
    <x v="106"/>
    <n v="202501"/>
    <x v="0"/>
    <s v="SECTEUR BLANC                 "/>
    <x v="2"/>
    <n v="916"/>
    <n v="200"/>
    <n v="24"/>
    <n v="7"/>
    <n v="0"/>
    <n v="0"/>
    <n v="0"/>
    <n v="0"/>
    <n v="0"/>
    <n v="0"/>
    <n v="0"/>
    <n v="0"/>
    <n v="0"/>
    <n v="0"/>
    <n v="900582"/>
    <n v="71129"/>
    <n v="71566"/>
    <s v="OD A"/>
    <s v="CE  "/>
    <n v="0"/>
    <n v="0"/>
  </r>
  <r>
    <x v="106"/>
    <n v="202501"/>
    <x v="1"/>
    <s v="SECTEUR BLANC                 "/>
    <x v="2"/>
    <n v="916"/>
    <n v="200"/>
    <n v="24"/>
    <n v="7"/>
    <n v="0"/>
    <n v="0"/>
    <n v="0"/>
    <n v="0"/>
    <n v="0"/>
    <n v="0"/>
    <n v="0"/>
    <n v="0"/>
    <n v="0"/>
    <n v="0"/>
    <n v="900582"/>
    <n v="71129"/>
    <n v="71566"/>
    <s v="OD A"/>
    <s v="CE  "/>
    <n v="0"/>
    <n v="0"/>
  </r>
  <r>
    <x v="107"/>
    <n v="202501"/>
    <x v="0"/>
    <s v="SECTEUR BLANC                 "/>
    <x v="2"/>
    <n v="916"/>
    <n v="200"/>
    <n v="34"/>
    <n v="8"/>
    <n v="0"/>
    <n v="0"/>
    <n v="0"/>
    <n v="0"/>
    <n v="0"/>
    <n v="0"/>
    <n v="0"/>
    <n v="0"/>
    <n v="0"/>
    <n v="0"/>
    <n v="900582"/>
    <n v="71507"/>
    <n v="71146"/>
    <s v="MORT"/>
    <s v="CE  "/>
    <n v="0"/>
    <n v="0"/>
  </r>
  <r>
    <x v="107"/>
    <n v="202501"/>
    <x v="1"/>
    <s v="SECTEUR BLANC                 "/>
    <x v="2"/>
    <n v="916"/>
    <n v="200"/>
    <n v="34"/>
    <n v="8"/>
    <n v="0"/>
    <n v="0"/>
    <n v="0"/>
    <n v="0"/>
    <n v="0"/>
    <n v="0"/>
    <n v="0"/>
    <n v="0"/>
    <n v="0"/>
    <n v="0"/>
    <n v="900582"/>
    <n v="71507"/>
    <n v="71146"/>
    <s v="MORT"/>
    <s v="CE  "/>
    <n v="0"/>
    <n v="0"/>
  </r>
  <r>
    <x v="108"/>
    <n v="202501"/>
    <x v="0"/>
    <s v="SECTEUR BLANC                 "/>
    <x v="2"/>
    <n v="916"/>
    <n v="200"/>
    <n v="24"/>
    <n v="7"/>
    <n v="0"/>
    <n v="0"/>
    <n v="0"/>
    <n v="0"/>
    <n v="0"/>
    <n v="0"/>
    <n v="0"/>
    <n v="0"/>
    <n v="0"/>
    <n v="0"/>
    <n v="900582"/>
    <n v="71129"/>
    <n v="71566"/>
    <s v="OD A"/>
    <s v="CE  "/>
    <n v="0"/>
    <n v="0"/>
  </r>
  <r>
    <x v="108"/>
    <n v="202501"/>
    <x v="1"/>
    <s v="SECTEUR BLANC                 "/>
    <x v="2"/>
    <n v="916"/>
    <n v="200"/>
    <n v="24"/>
    <n v="7"/>
    <n v="0"/>
    <n v="0"/>
    <n v="0"/>
    <n v="0"/>
    <n v="0"/>
    <n v="0"/>
    <n v="0"/>
    <n v="0"/>
    <n v="0"/>
    <n v="0"/>
    <n v="900582"/>
    <n v="71129"/>
    <n v="71566"/>
    <s v="OD A"/>
    <s v="CE  "/>
    <n v="0"/>
    <n v="0"/>
  </r>
  <r>
    <x v="109"/>
    <n v="202501"/>
    <x v="0"/>
    <s v="SECTEUR BLANC                 "/>
    <x v="2"/>
    <n v="916"/>
    <n v="200"/>
    <n v="34"/>
    <n v="8"/>
    <n v="0"/>
    <n v="0"/>
    <n v="0"/>
    <n v="0"/>
    <n v="0"/>
    <n v="0"/>
    <n v="0"/>
    <n v="0"/>
    <n v="0"/>
    <n v="0"/>
    <n v="900582"/>
    <n v="71507"/>
    <n v="71146"/>
    <s v="MORT"/>
    <s v="CE  "/>
    <n v="0"/>
    <n v="0"/>
  </r>
  <r>
    <x v="109"/>
    <n v="202501"/>
    <x v="1"/>
    <s v="SECTEUR BLANC                 "/>
    <x v="2"/>
    <n v="916"/>
    <n v="200"/>
    <n v="34"/>
    <n v="8"/>
    <n v="0"/>
    <n v="0"/>
    <n v="0"/>
    <n v="0"/>
    <n v="0"/>
    <n v="0"/>
    <n v="0"/>
    <n v="0"/>
    <n v="0"/>
    <n v="0"/>
    <n v="900582"/>
    <n v="71507"/>
    <n v="71146"/>
    <s v="MORT"/>
    <s v="CE  "/>
    <n v="0"/>
    <n v="0"/>
  </r>
  <r>
    <x v="110"/>
    <n v="202501"/>
    <x v="0"/>
    <s v="SECTEUR BLANC                 "/>
    <x v="2"/>
    <n v="916"/>
    <n v="200"/>
    <n v="25"/>
    <n v="10"/>
    <n v="0"/>
    <n v="0"/>
    <n v="0"/>
    <n v="0"/>
    <n v="0"/>
    <n v="0"/>
    <n v="0"/>
    <n v="0"/>
    <n v="0"/>
    <n v="0"/>
    <n v="900582"/>
    <n v="71270"/>
    <n v="70813"/>
    <s v="TRAG"/>
    <s v="CE  "/>
    <n v="0"/>
    <n v="0"/>
  </r>
  <r>
    <x v="110"/>
    <n v="202501"/>
    <x v="1"/>
    <s v="SECTEUR BLANC                 "/>
    <x v="2"/>
    <n v="916"/>
    <n v="200"/>
    <n v="25"/>
    <n v="10"/>
    <n v="0"/>
    <n v="0"/>
    <n v="0"/>
    <n v="0"/>
    <n v="0"/>
    <n v="0"/>
    <n v="0"/>
    <n v="0"/>
    <n v="0"/>
    <n v="0"/>
    <n v="900582"/>
    <n v="71270"/>
    <n v="70813"/>
    <s v="TRAG"/>
    <s v="CE  "/>
    <n v="0"/>
    <n v="0"/>
  </r>
  <r>
    <x v="111"/>
    <n v="202501"/>
    <x v="0"/>
    <s v="SECTEUR BLANC                 "/>
    <x v="2"/>
    <n v="916"/>
    <n v="200"/>
    <n v="25"/>
    <n v="9"/>
    <n v="0"/>
    <n v="0"/>
    <n v="0"/>
    <n v="0"/>
    <n v="0"/>
    <n v="0"/>
    <n v="0"/>
    <n v="0"/>
    <n v="0"/>
    <n v="0"/>
    <n v="900582"/>
    <n v="71270"/>
    <n v="71155"/>
    <s v="TRAG"/>
    <s v="CE  "/>
    <n v="0"/>
    <n v="0"/>
  </r>
  <r>
    <x v="111"/>
    <n v="202501"/>
    <x v="1"/>
    <s v="SECTEUR BLANC                 "/>
    <x v="2"/>
    <n v="916"/>
    <n v="200"/>
    <n v="25"/>
    <n v="9"/>
    <n v="0"/>
    <n v="0"/>
    <n v="0"/>
    <n v="0"/>
    <n v="0"/>
    <n v="0"/>
    <n v="0"/>
    <n v="0"/>
    <n v="0"/>
    <n v="0"/>
    <n v="900582"/>
    <n v="71270"/>
    <n v="71155"/>
    <s v="TRAG"/>
    <s v="CE  "/>
    <n v="0"/>
    <n v="0"/>
  </r>
  <r>
    <x v="112"/>
    <n v="202501"/>
    <x v="0"/>
    <s v="SECTEUR BLANC                 "/>
    <x v="2"/>
    <n v="916"/>
    <n v="200"/>
    <n v="26"/>
    <n v="10"/>
    <n v="0"/>
    <n v="0"/>
    <n v="0"/>
    <n v="0"/>
    <n v="0"/>
    <n v="0"/>
    <n v="0"/>
    <n v="0"/>
    <n v="0"/>
    <n v="0"/>
    <n v="900582"/>
    <n v="71139"/>
    <n v="71409"/>
    <s v="BACQ"/>
    <s v="CE  "/>
    <n v="0"/>
    <n v="0"/>
  </r>
  <r>
    <x v="112"/>
    <n v="202501"/>
    <x v="1"/>
    <s v="SECTEUR BLANC                 "/>
    <x v="2"/>
    <n v="916"/>
    <n v="200"/>
    <n v="26"/>
    <n v="10"/>
    <n v="0"/>
    <n v="0"/>
    <n v="0"/>
    <n v="0"/>
    <n v="0"/>
    <n v="0"/>
    <n v="0"/>
    <n v="0"/>
    <n v="0"/>
    <n v="0"/>
    <n v="900582"/>
    <n v="71139"/>
    <n v="71409"/>
    <s v="BACQ"/>
    <s v="CE  "/>
    <n v="0"/>
    <n v="0"/>
  </r>
  <r>
    <x v="113"/>
    <n v="202501"/>
    <x v="0"/>
    <s v="SECTEUR BLANC                 "/>
    <x v="2"/>
    <n v="916"/>
    <n v="290"/>
    <n v="43"/>
    <n v="9"/>
    <n v="0"/>
    <n v="0"/>
    <n v="0"/>
    <n v="0"/>
    <n v="0"/>
    <n v="0"/>
    <n v="0"/>
    <n v="0"/>
    <n v="0"/>
    <n v="0"/>
    <n v="71251"/>
    <n v="70067"/>
    <n v="71366"/>
    <s v="LEGG"/>
    <s v="GS  "/>
    <n v="0"/>
    <n v="0"/>
  </r>
  <r>
    <x v="113"/>
    <n v="202501"/>
    <x v="1"/>
    <s v="SECTEUR BLANC                 "/>
    <x v="2"/>
    <n v="916"/>
    <n v="290"/>
    <n v="43"/>
    <n v="9"/>
    <n v="0"/>
    <n v="0"/>
    <n v="0"/>
    <n v="0"/>
    <n v="0"/>
    <n v="0"/>
    <n v="0"/>
    <n v="0"/>
    <n v="0"/>
    <n v="0"/>
    <n v="71251"/>
    <n v="70067"/>
    <n v="71366"/>
    <s v="LEGG"/>
    <s v="GS  "/>
    <n v="0"/>
    <n v="0"/>
  </r>
  <r>
    <x v="114"/>
    <n v="202501"/>
    <x v="0"/>
    <s v="SECTEUR BLANC                 "/>
    <x v="2"/>
    <n v="916"/>
    <n v="290"/>
    <n v="43"/>
    <n v="12"/>
    <n v="0"/>
    <n v="0"/>
    <n v="0"/>
    <n v="0"/>
    <n v="0"/>
    <n v="0"/>
    <n v="0"/>
    <n v="0"/>
    <n v="0"/>
    <n v="0"/>
    <n v="71251"/>
    <n v="70067"/>
    <n v="71349"/>
    <s v="LEGG"/>
    <s v="GS  "/>
    <n v="0"/>
    <n v="0"/>
  </r>
  <r>
    <x v="114"/>
    <n v="202501"/>
    <x v="1"/>
    <s v="SECTEUR BLANC                 "/>
    <x v="2"/>
    <n v="916"/>
    <n v="290"/>
    <n v="43"/>
    <n v="12"/>
    <n v="0"/>
    <n v="0"/>
    <n v="0"/>
    <n v="0"/>
    <n v="0"/>
    <n v="0"/>
    <n v="0"/>
    <n v="0"/>
    <n v="0"/>
    <n v="0"/>
    <n v="71251"/>
    <n v="70067"/>
    <n v="71349"/>
    <s v="LEGG"/>
    <s v="GS  "/>
    <n v="0"/>
    <n v="0"/>
  </r>
  <r>
    <x v="115"/>
    <n v="202501"/>
    <x v="0"/>
    <s v="SECTEUR BLANC                 "/>
    <x v="2"/>
    <n v="916"/>
    <n v="290"/>
    <n v="43"/>
    <n v="12"/>
    <n v="0"/>
    <n v="0"/>
    <n v="0"/>
    <n v="0"/>
    <n v="0"/>
    <n v="0"/>
    <n v="0"/>
    <n v="0"/>
    <n v="0"/>
    <n v="0"/>
    <n v="71251"/>
    <n v="70067"/>
    <n v="71349"/>
    <s v="LEGG"/>
    <s v="GS  "/>
    <n v="0"/>
    <n v="0"/>
  </r>
  <r>
    <x v="115"/>
    <n v="202501"/>
    <x v="1"/>
    <s v="SECTEUR BLANC                 "/>
    <x v="2"/>
    <n v="916"/>
    <n v="290"/>
    <n v="43"/>
    <n v="12"/>
    <n v="0"/>
    <n v="0"/>
    <n v="0"/>
    <n v="0"/>
    <n v="0"/>
    <n v="0"/>
    <n v="0"/>
    <n v="0"/>
    <n v="0"/>
    <n v="0"/>
    <n v="71251"/>
    <n v="70067"/>
    <n v="71349"/>
    <s v="LEGG"/>
    <s v="GS  "/>
    <n v="0"/>
    <n v="0"/>
  </r>
  <r>
    <x v="116"/>
    <n v="202501"/>
    <x v="0"/>
    <s v="SECTEUR BLANC                 "/>
    <x v="2"/>
    <n v="916"/>
    <n v="290"/>
    <n v="36"/>
    <n v="10"/>
    <n v="0"/>
    <n v="0"/>
    <n v="0"/>
    <n v="0"/>
    <n v="0"/>
    <n v="0"/>
    <n v="0"/>
    <n v="0"/>
    <n v="0"/>
    <n v="0"/>
    <n v="71251"/>
    <n v="70930"/>
    <n v="71397"/>
    <s v="CLEM"/>
    <s v="GS  "/>
    <n v="0"/>
    <n v="0"/>
  </r>
  <r>
    <x v="116"/>
    <n v="202501"/>
    <x v="1"/>
    <s v="SECTEUR BLANC                 "/>
    <x v="2"/>
    <n v="916"/>
    <n v="290"/>
    <n v="36"/>
    <n v="10"/>
    <n v="0"/>
    <n v="0"/>
    <n v="0"/>
    <n v="0"/>
    <n v="0"/>
    <n v="0"/>
    <n v="0"/>
    <n v="0"/>
    <n v="0"/>
    <n v="0"/>
    <n v="71251"/>
    <n v="70930"/>
    <n v="71397"/>
    <s v="CLEM"/>
    <s v="GS  "/>
    <n v="0"/>
    <n v="0"/>
  </r>
  <r>
    <x v="117"/>
    <n v="202501"/>
    <x v="0"/>
    <s v="SECTEUR BLANC                 "/>
    <x v="2"/>
    <n v="916"/>
    <n v="290"/>
    <n v="33"/>
    <n v="8"/>
    <n v="0"/>
    <n v="0"/>
    <n v="0"/>
    <n v="0"/>
    <n v="0"/>
    <n v="0"/>
    <n v="0"/>
    <n v="0"/>
    <n v="0"/>
    <n v="0"/>
    <n v="71251"/>
    <n v="71174"/>
    <n v="71179"/>
    <s v="CHIK"/>
    <s v="GS  "/>
    <n v="0"/>
    <n v="0"/>
  </r>
  <r>
    <x v="117"/>
    <n v="202501"/>
    <x v="1"/>
    <s v="SECTEUR BLANC                 "/>
    <x v="2"/>
    <n v="916"/>
    <n v="290"/>
    <n v="33"/>
    <n v="8"/>
    <n v="0"/>
    <n v="0"/>
    <n v="0"/>
    <n v="0"/>
    <n v="0"/>
    <n v="0"/>
    <n v="0"/>
    <n v="0"/>
    <n v="0"/>
    <n v="0"/>
    <n v="71251"/>
    <n v="71174"/>
    <n v="71179"/>
    <s v="CHIK"/>
    <s v="GS  "/>
    <n v="0"/>
    <n v="0"/>
  </r>
  <r>
    <x v="118"/>
    <n v="202501"/>
    <x v="0"/>
    <s v="SECTEUR BLANC                 "/>
    <x v="2"/>
    <n v="916"/>
    <n v="290"/>
    <n v="36"/>
    <n v="10"/>
    <n v="0"/>
    <n v="0"/>
    <n v="0"/>
    <n v="0"/>
    <n v="0"/>
    <n v="0"/>
    <n v="0"/>
    <n v="0"/>
    <n v="0"/>
    <n v="0"/>
    <n v="71251"/>
    <n v="70930"/>
    <n v="71182"/>
    <s v="CLEM"/>
    <s v="GS  "/>
    <n v="0"/>
    <n v="0"/>
  </r>
  <r>
    <x v="118"/>
    <n v="202501"/>
    <x v="1"/>
    <s v="SECTEUR BLANC                 "/>
    <x v="2"/>
    <n v="916"/>
    <n v="290"/>
    <n v="36"/>
    <n v="10"/>
    <n v="0"/>
    <n v="0"/>
    <n v="0"/>
    <n v="0"/>
    <n v="0"/>
    <n v="0"/>
    <n v="0"/>
    <n v="0"/>
    <n v="0"/>
    <n v="0"/>
    <n v="71251"/>
    <n v="70930"/>
    <n v="71182"/>
    <s v="CLEM"/>
    <s v="GS  "/>
    <n v="0"/>
    <n v="0"/>
  </r>
  <r>
    <x v="119"/>
    <n v="202501"/>
    <x v="0"/>
    <s v="SECTEUR BLANC                 "/>
    <x v="2"/>
    <n v="916"/>
    <n v="200"/>
    <n v="22"/>
    <n v="6"/>
    <n v="0"/>
    <n v="0"/>
    <n v="0"/>
    <n v="0"/>
    <n v="0"/>
    <n v="0"/>
    <n v="0"/>
    <n v="0"/>
    <n v="0"/>
    <n v="0"/>
    <n v="900582"/>
    <n v="71188"/>
    <n v="71938"/>
    <s v="THIA"/>
    <s v="CE  "/>
    <n v="0"/>
    <n v="0"/>
  </r>
  <r>
    <x v="119"/>
    <n v="202501"/>
    <x v="1"/>
    <s v="SECTEUR BLANC                 "/>
    <x v="2"/>
    <n v="916"/>
    <n v="200"/>
    <n v="22"/>
    <n v="6"/>
    <n v="0"/>
    <n v="0"/>
    <n v="0"/>
    <n v="0"/>
    <n v="0"/>
    <n v="0"/>
    <n v="0"/>
    <n v="0"/>
    <n v="0"/>
    <n v="0"/>
    <n v="900582"/>
    <n v="71188"/>
    <n v="71938"/>
    <s v="THIA"/>
    <s v="CE  "/>
    <n v="0"/>
    <n v="0"/>
  </r>
  <r>
    <x v="120"/>
    <n v="202501"/>
    <x v="0"/>
    <s v="SECTEUR BLANC                 "/>
    <x v="2"/>
    <n v="916"/>
    <n v="200"/>
    <n v="22"/>
    <n v="6"/>
    <n v="0"/>
    <n v="0"/>
    <n v="0"/>
    <n v="0"/>
    <n v="0"/>
    <n v="0"/>
    <n v="0"/>
    <n v="0"/>
    <n v="0"/>
    <n v="0"/>
    <n v="900582"/>
    <n v="71188"/>
    <n v="71938"/>
    <s v="THIA"/>
    <s v="CE  "/>
    <n v="0"/>
    <n v="0"/>
  </r>
  <r>
    <x v="120"/>
    <n v="202501"/>
    <x v="1"/>
    <s v="SECTEUR BLANC                 "/>
    <x v="2"/>
    <n v="916"/>
    <n v="200"/>
    <n v="22"/>
    <n v="6"/>
    <n v="0"/>
    <n v="0"/>
    <n v="0"/>
    <n v="0"/>
    <n v="0"/>
    <n v="0"/>
    <n v="0"/>
    <n v="0"/>
    <n v="0"/>
    <n v="0"/>
    <n v="900582"/>
    <n v="71188"/>
    <n v="71938"/>
    <s v="THIA"/>
    <s v="CE  "/>
    <n v="0"/>
    <n v="0"/>
  </r>
  <r>
    <x v="121"/>
    <n v="202501"/>
    <x v="0"/>
    <s v="SECTEUR BLANC                 "/>
    <x v="2"/>
    <n v="916"/>
    <n v="200"/>
    <n v="22"/>
    <n v="6"/>
    <n v="0"/>
    <n v="0"/>
    <n v="0"/>
    <n v="0"/>
    <n v="0"/>
    <n v="0"/>
    <n v="0"/>
    <n v="0"/>
    <n v="0"/>
    <n v="0"/>
    <n v="900582"/>
    <n v="71188"/>
    <n v="71938"/>
    <s v="THIA"/>
    <s v="CE  "/>
    <n v="0"/>
    <n v="0"/>
  </r>
  <r>
    <x v="121"/>
    <n v="202501"/>
    <x v="1"/>
    <s v="SECTEUR BLANC                 "/>
    <x v="2"/>
    <n v="916"/>
    <n v="200"/>
    <n v="22"/>
    <n v="6"/>
    <n v="0"/>
    <n v="0"/>
    <n v="0"/>
    <n v="0"/>
    <n v="0"/>
    <n v="0"/>
    <n v="0"/>
    <n v="0"/>
    <n v="0"/>
    <n v="0"/>
    <n v="900582"/>
    <n v="71188"/>
    <n v="71938"/>
    <s v="THIA"/>
    <s v="CE  "/>
    <n v="0"/>
    <n v="0"/>
  </r>
  <r>
    <x v="122"/>
    <n v="202501"/>
    <x v="0"/>
    <s v="SECTEUR BLANC                 "/>
    <x v="2"/>
    <n v="916"/>
    <n v="200"/>
    <n v="22"/>
    <n v="6"/>
    <n v="0"/>
    <n v="0"/>
    <n v="0"/>
    <n v="0"/>
    <n v="0"/>
    <n v="0"/>
    <n v="0"/>
    <n v="0"/>
    <n v="0"/>
    <n v="0"/>
    <n v="900582"/>
    <n v="71188"/>
    <n v="71938"/>
    <s v="THIA"/>
    <s v="CE  "/>
    <n v="0"/>
    <n v="0"/>
  </r>
  <r>
    <x v="122"/>
    <n v="202501"/>
    <x v="1"/>
    <s v="SECTEUR BLANC                 "/>
    <x v="2"/>
    <n v="916"/>
    <n v="200"/>
    <n v="22"/>
    <n v="6"/>
    <n v="0"/>
    <n v="0"/>
    <n v="0"/>
    <n v="0"/>
    <n v="0"/>
    <n v="0"/>
    <n v="0"/>
    <n v="0"/>
    <n v="0"/>
    <n v="0"/>
    <n v="900582"/>
    <n v="71188"/>
    <n v="71938"/>
    <s v="THIA"/>
    <s v="CE  "/>
    <n v="0"/>
    <n v="0"/>
  </r>
  <r>
    <x v="123"/>
    <n v="202501"/>
    <x v="0"/>
    <s v="SECTEUR BLANC                 "/>
    <x v="2"/>
    <n v="916"/>
    <n v="200"/>
    <n v="22"/>
    <n v="6"/>
    <n v="0"/>
    <n v="0"/>
    <n v="0"/>
    <n v="0"/>
    <n v="0"/>
    <n v="0"/>
    <n v="0"/>
    <n v="0"/>
    <n v="0"/>
    <n v="0"/>
    <n v="900582"/>
    <n v="71188"/>
    <n v="71938"/>
    <s v="THIA"/>
    <s v="CE  "/>
    <n v="0"/>
    <n v="0"/>
  </r>
  <r>
    <x v="123"/>
    <n v="202501"/>
    <x v="1"/>
    <s v="SECTEUR BLANC                 "/>
    <x v="2"/>
    <n v="916"/>
    <n v="200"/>
    <n v="22"/>
    <n v="6"/>
    <n v="0"/>
    <n v="0"/>
    <n v="0"/>
    <n v="0"/>
    <n v="0"/>
    <n v="0"/>
    <n v="0"/>
    <n v="0"/>
    <n v="0"/>
    <n v="0"/>
    <n v="900582"/>
    <n v="71188"/>
    <n v="71938"/>
    <s v="THIA"/>
    <s v="CE  "/>
    <n v="0"/>
    <n v="0"/>
  </r>
  <r>
    <x v="124"/>
    <n v="202501"/>
    <x v="0"/>
    <s v="SECTEUR BLANC                 "/>
    <x v="2"/>
    <n v="916"/>
    <n v="200"/>
    <n v="22"/>
    <n v="8"/>
    <n v="0"/>
    <n v="0"/>
    <n v="0"/>
    <n v="0"/>
    <n v="0"/>
    <n v="0"/>
    <n v="0"/>
    <n v="0"/>
    <n v="0"/>
    <n v="0"/>
    <n v="900582"/>
    <n v="71188"/>
    <n v="71191"/>
    <s v="THIA"/>
    <s v="CE  "/>
    <n v="0"/>
    <n v="0"/>
  </r>
  <r>
    <x v="124"/>
    <n v="202501"/>
    <x v="1"/>
    <s v="SECTEUR BLANC                 "/>
    <x v="2"/>
    <n v="916"/>
    <n v="200"/>
    <n v="22"/>
    <n v="8"/>
    <n v="0"/>
    <n v="0"/>
    <n v="0"/>
    <n v="0"/>
    <n v="0"/>
    <n v="0"/>
    <n v="0"/>
    <n v="0"/>
    <n v="0"/>
    <n v="0"/>
    <n v="900582"/>
    <n v="71188"/>
    <n v="71191"/>
    <s v="THIA"/>
    <s v="CE  "/>
    <n v="0"/>
    <n v="0"/>
  </r>
  <r>
    <x v="125"/>
    <n v="202501"/>
    <x v="0"/>
    <s v="SECTEUR BLANC                 "/>
    <x v="2"/>
    <n v="916"/>
    <n v="200"/>
    <n v="22"/>
    <n v="8"/>
    <n v="0"/>
    <n v="0"/>
    <n v="0"/>
    <n v="0"/>
    <n v="0"/>
    <n v="0"/>
    <n v="0"/>
    <n v="0"/>
    <n v="0"/>
    <n v="0"/>
    <n v="900582"/>
    <n v="71188"/>
    <n v="71191"/>
    <s v="THIA"/>
    <s v="CE  "/>
    <n v="0"/>
    <n v="0"/>
  </r>
  <r>
    <x v="125"/>
    <n v="202501"/>
    <x v="1"/>
    <s v="SECTEUR BLANC                 "/>
    <x v="2"/>
    <n v="916"/>
    <n v="200"/>
    <n v="22"/>
    <n v="8"/>
    <n v="0"/>
    <n v="0"/>
    <n v="0"/>
    <n v="0"/>
    <n v="0"/>
    <n v="0"/>
    <n v="0"/>
    <n v="0"/>
    <n v="0"/>
    <n v="0"/>
    <n v="900582"/>
    <n v="71188"/>
    <n v="71191"/>
    <s v="THIA"/>
    <s v="CE  "/>
    <n v="0"/>
    <n v="0"/>
  </r>
  <r>
    <x v="126"/>
    <n v="202501"/>
    <x v="0"/>
    <s v="SECTEUR BLANC                 "/>
    <x v="2"/>
    <n v="916"/>
    <n v="200"/>
    <n v="22"/>
    <n v="8"/>
    <n v="0"/>
    <n v="0"/>
    <n v="0"/>
    <n v="0"/>
    <n v="0"/>
    <n v="0"/>
    <n v="0"/>
    <n v="0"/>
    <n v="0"/>
    <n v="0"/>
    <n v="900582"/>
    <n v="71188"/>
    <n v="71191"/>
    <s v="THIA"/>
    <s v="CE  "/>
    <n v="0"/>
    <n v="0"/>
  </r>
  <r>
    <x v="126"/>
    <n v="202501"/>
    <x v="1"/>
    <s v="SECTEUR BLANC                 "/>
    <x v="2"/>
    <n v="916"/>
    <n v="200"/>
    <n v="22"/>
    <n v="8"/>
    <n v="0"/>
    <n v="0"/>
    <n v="0"/>
    <n v="0"/>
    <n v="0"/>
    <n v="0"/>
    <n v="0"/>
    <n v="0"/>
    <n v="0"/>
    <n v="0"/>
    <n v="900582"/>
    <n v="71188"/>
    <n v="71191"/>
    <s v="THIA"/>
    <s v="CE  "/>
    <n v="0"/>
    <n v="0"/>
  </r>
  <r>
    <x v="127"/>
    <n v="202501"/>
    <x v="0"/>
    <s v="SECTEUR BLANC                 "/>
    <x v="2"/>
    <n v="916"/>
    <n v="290"/>
    <n v="33"/>
    <n v="8"/>
    <n v="0"/>
    <n v="0"/>
    <n v="0"/>
    <n v="0"/>
    <n v="0"/>
    <n v="0"/>
    <n v="0"/>
    <n v="0"/>
    <n v="0"/>
    <n v="0"/>
    <n v="71251"/>
    <n v="71174"/>
    <n v="71194"/>
    <s v="CHIK"/>
    <s v="GS  "/>
    <n v="0"/>
    <n v="0"/>
  </r>
  <r>
    <x v="127"/>
    <n v="202501"/>
    <x v="1"/>
    <s v="SECTEUR BLANC                 "/>
    <x v="2"/>
    <n v="916"/>
    <n v="290"/>
    <n v="33"/>
    <n v="8"/>
    <n v="0"/>
    <n v="0"/>
    <n v="0"/>
    <n v="0"/>
    <n v="0"/>
    <n v="0"/>
    <n v="0"/>
    <n v="0"/>
    <n v="0"/>
    <n v="0"/>
    <n v="71251"/>
    <n v="71174"/>
    <n v="71194"/>
    <s v="CHIK"/>
    <s v="GS  "/>
    <n v="0"/>
    <n v="0"/>
  </r>
  <r>
    <x v="128"/>
    <n v="202501"/>
    <x v="0"/>
    <s v="SECTEUR BLANC                 "/>
    <x v="2"/>
    <n v="916"/>
    <n v="290"/>
    <n v="33"/>
    <n v="8"/>
    <n v="0"/>
    <n v="0"/>
    <n v="0"/>
    <n v="0"/>
    <n v="0"/>
    <n v="0"/>
    <n v="0"/>
    <n v="0"/>
    <n v="0"/>
    <n v="0"/>
    <n v="71251"/>
    <n v="71174"/>
    <n v="71194"/>
    <s v="CHIK"/>
    <s v="GS  "/>
    <n v="0"/>
    <n v="0"/>
  </r>
  <r>
    <x v="128"/>
    <n v="202501"/>
    <x v="1"/>
    <s v="SECTEUR BLANC                 "/>
    <x v="2"/>
    <n v="916"/>
    <n v="290"/>
    <n v="33"/>
    <n v="8"/>
    <n v="0"/>
    <n v="0"/>
    <n v="0"/>
    <n v="0"/>
    <n v="0"/>
    <n v="0"/>
    <n v="0"/>
    <n v="0"/>
    <n v="0"/>
    <n v="0"/>
    <n v="71251"/>
    <n v="71174"/>
    <n v="71194"/>
    <s v="CHIK"/>
    <s v="GS  "/>
    <n v="0"/>
    <n v="0"/>
  </r>
  <r>
    <x v="129"/>
    <n v="202501"/>
    <x v="0"/>
    <s v="SECTEUR BLANC                 "/>
    <x v="2"/>
    <n v="916"/>
    <n v="200"/>
    <n v="22"/>
    <n v="10"/>
    <n v="0"/>
    <n v="0"/>
    <n v="0"/>
    <n v="0"/>
    <n v="0"/>
    <n v="0"/>
    <n v="0"/>
    <n v="0"/>
    <n v="0"/>
    <n v="0"/>
    <n v="900582"/>
    <n v="71188"/>
    <n v="71200"/>
    <s v="THIA"/>
    <s v="CE  "/>
    <n v="0"/>
    <n v="0"/>
  </r>
  <r>
    <x v="129"/>
    <n v="202501"/>
    <x v="1"/>
    <s v="SECTEUR BLANC                 "/>
    <x v="2"/>
    <n v="916"/>
    <n v="200"/>
    <n v="22"/>
    <n v="10"/>
    <n v="0"/>
    <n v="0"/>
    <n v="0"/>
    <n v="0"/>
    <n v="0"/>
    <n v="0"/>
    <n v="0"/>
    <n v="0"/>
    <n v="0"/>
    <n v="0"/>
    <n v="900582"/>
    <n v="71188"/>
    <n v="71200"/>
    <s v="THIA"/>
    <s v="CE  "/>
    <n v="0"/>
    <n v="0"/>
  </r>
  <r>
    <x v="130"/>
    <n v="202501"/>
    <x v="0"/>
    <s v="SECTEUR BLANC                 "/>
    <x v="2"/>
    <n v="916"/>
    <n v="200"/>
    <n v="22"/>
    <n v="10"/>
    <n v="0"/>
    <n v="0"/>
    <n v="0"/>
    <n v="0"/>
    <n v="0"/>
    <n v="0"/>
    <n v="0"/>
    <n v="0"/>
    <n v="0"/>
    <n v="0"/>
    <n v="900582"/>
    <n v="71188"/>
    <n v="71200"/>
    <s v="THIA"/>
    <s v="CE  "/>
    <n v="0"/>
    <n v="0"/>
  </r>
  <r>
    <x v="130"/>
    <n v="202501"/>
    <x v="1"/>
    <s v="SECTEUR BLANC                 "/>
    <x v="2"/>
    <n v="916"/>
    <n v="200"/>
    <n v="22"/>
    <n v="10"/>
    <n v="0"/>
    <n v="0"/>
    <n v="0"/>
    <n v="0"/>
    <n v="0"/>
    <n v="0"/>
    <n v="0"/>
    <n v="0"/>
    <n v="0"/>
    <n v="0"/>
    <n v="900582"/>
    <n v="71188"/>
    <n v="71200"/>
    <s v="THIA"/>
    <s v="CE  "/>
    <n v="0"/>
    <n v="0"/>
  </r>
  <r>
    <x v="131"/>
    <n v="202501"/>
    <x v="0"/>
    <s v="SECTEUR BLANC                 "/>
    <x v="2"/>
    <n v="916"/>
    <n v="200"/>
    <n v="22"/>
    <n v="8"/>
    <n v="0"/>
    <n v="0"/>
    <n v="0"/>
    <n v="0"/>
    <n v="0"/>
    <n v="0"/>
    <n v="0"/>
    <n v="0"/>
    <n v="0"/>
    <n v="0"/>
    <n v="900582"/>
    <n v="71188"/>
    <n v="71191"/>
    <s v="THIA"/>
    <s v="CE  "/>
    <n v="0"/>
    <n v="0"/>
  </r>
  <r>
    <x v="131"/>
    <n v="202501"/>
    <x v="1"/>
    <s v="SECTEUR BLANC                 "/>
    <x v="2"/>
    <n v="916"/>
    <n v="200"/>
    <n v="22"/>
    <n v="8"/>
    <n v="0"/>
    <n v="0"/>
    <n v="0"/>
    <n v="0"/>
    <n v="0"/>
    <n v="0"/>
    <n v="0"/>
    <n v="0"/>
    <n v="0"/>
    <n v="0"/>
    <n v="900582"/>
    <n v="71188"/>
    <n v="71191"/>
    <s v="THIA"/>
    <s v="CE  "/>
    <n v="0"/>
    <n v="0"/>
  </r>
  <r>
    <x v="132"/>
    <n v="202501"/>
    <x v="0"/>
    <s v="SECTEUR BLANC                 "/>
    <x v="2"/>
    <n v="916"/>
    <n v="290"/>
    <n v="38"/>
    <n v="10"/>
    <n v="0"/>
    <n v="0"/>
    <n v="0"/>
    <n v="0"/>
    <n v="0"/>
    <n v="0"/>
    <n v="0"/>
    <n v="0"/>
    <n v="0"/>
    <n v="0"/>
    <n v="71251"/>
    <n v="700023"/>
    <n v="700130"/>
    <s v="LEVE"/>
    <s v="GS  "/>
    <n v="0"/>
    <n v="0"/>
  </r>
  <r>
    <x v="132"/>
    <n v="202501"/>
    <x v="1"/>
    <s v="SECTEUR BLANC                 "/>
    <x v="2"/>
    <n v="916"/>
    <n v="290"/>
    <n v="38"/>
    <n v="10"/>
    <n v="0"/>
    <n v="0"/>
    <n v="0"/>
    <n v="0"/>
    <n v="0"/>
    <n v="0"/>
    <n v="0"/>
    <n v="0"/>
    <n v="0"/>
    <n v="0"/>
    <n v="71251"/>
    <n v="700023"/>
    <n v="700130"/>
    <s v="LEVE"/>
    <s v="GS  "/>
    <n v="0"/>
    <n v="0"/>
  </r>
  <r>
    <x v="133"/>
    <n v="202501"/>
    <x v="0"/>
    <s v="SECTEUR BLANC                 "/>
    <x v="2"/>
    <n v="916"/>
    <n v="290"/>
    <n v="38"/>
    <n v="10"/>
    <n v="0"/>
    <n v="0"/>
    <n v="0"/>
    <n v="0"/>
    <n v="0"/>
    <n v="0"/>
    <n v="0"/>
    <n v="0"/>
    <n v="0"/>
    <n v="0"/>
    <n v="71251"/>
    <n v="700023"/>
    <n v="71212"/>
    <s v="LEVE"/>
    <s v="GS  "/>
    <n v="0"/>
    <n v="0"/>
  </r>
  <r>
    <x v="133"/>
    <n v="202501"/>
    <x v="1"/>
    <s v="SECTEUR BLANC                 "/>
    <x v="2"/>
    <n v="916"/>
    <n v="290"/>
    <n v="38"/>
    <n v="10"/>
    <n v="0"/>
    <n v="0"/>
    <n v="0"/>
    <n v="0"/>
    <n v="0"/>
    <n v="0"/>
    <n v="0"/>
    <n v="0"/>
    <n v="0"/>
    <n v="0"/>
    <n v="71251"/>
    <n v="700023"/>
    <n v="71212"/>
    <s v="LEVE"/>
    <s v="GS  "/>
    <n v="0"/>
    <n v="0"/>
  </r>
  <r>
    <x v="134"/>
    <n v="202501"/>
    <x v="0"/>
    <s v="SECTEUR BLANC                 "/>
    <x v="2"/>
    <n v="916"/>
    <n v="290"/>
    <n v="38"/>
    <n v="11"/>
    <n v="0"/>
    <n v="0"/>
    <n v="0"/>
    <n v="0"/>
    <n v="0"/>
    <n v="0"/>
    <n v="0"/>
    <n v="0"/>
    <n v="0"/>
    <n v="0"/>
    <n v="71251"/>
    <n v="700023"/>
    <n v="71201"/>
    <s v="LEVE"/>
    <s v="GS  "/>
    <n v="0"/>
    <n v="0"/>
  </r>
  <r>
    <x v="134"/>
    <n v="202501"/>
    <x v="1"/>
    <s v="SECTEUR BLANC                 "/>
    <x v="2"/>
    <n v="916"/>
    <n v="290"/>
    <n v="38"/>
    <n v="11"/>
    <n v="0"/>
    <n v="0"/>
    <n v="0"/>
    <n v="0"/>
    <n v="0"/>
    <n v="0"/>
    <n v="0"/>
    <n v="0"/>
    <n v="0"/>
    <n v="0"/>
    <n v="71251"/>
    <n v="700023"/>
    <n v="71201"/>
    <s v="LEVE"/>
    <s v="GS  "/>
    <n v="0"/>
    <n v="0"/>
  </r>
  <r>
    <x v="135"/>
    <n v="202501"/>
    <x v="0"/>
    <s v="SECTEUR BLANC                 "/>
    <x v="2"/>
    <n v="916"/>
    <n v="290"/>
    <n v="38"/>
    <n v="10"/>
    <n v="0"/>
    <n v="0"/>
    <n v="0"/>
    <n v="0"/>
    <n v="0"/>
    <n v="0"/>
    <n v="0"/>
    <n v="0"/>
    <n v="0"/>
    <n v="0"/>
    <n v="71251"/>
    <n v="700023"/>
    <n v="71497"/>
    <s v="LEVE"/>
    <s v="GS  "/>
    <n v="0"/>
    <n v="0"/>
  </r>
  <r>
    <x v="135"/>
    <n v="202501"/>
    <x v="1"/>
    <s v="SECTEUR BLANC                 "/>
    <x v="2"/>
    <n v="916"/>
    <n v="290"/>
    <n v="38"/>
    <n v="10"/>
    <n v="0"/>
    <n v="0"/>
    <n v="0"/>
    <n v="0"/>
    <n v="0"/>
    <n v="0"/>
    <n v="0"/>
    <n v="0"/>
    <n v="0"/>
    <n v="0"/>
    <n v="71251"/>
    <n v="700023"/>
    <n v="71497"/>
    <s v="LEVE"/>
    <s v="GS  "/>
    <n v="0"/>
    <n v="0"/>
  </r>
  <r>
    <x v="136"/>
    <n v="202501"/>
    <x v="0"/>
    <s v="SECTEUR BLANC                 "/>
    <x v="2"/>
    <n v="916"/>
    <n v="290"/>
    <n v="38"/>
    <n v="10"/>
    <n v="0"/>
    <n v="0"/>
    <n v="0"/>
    <n v="0"/>
    <n v="0"/>
    <n v="0"/>
    <n v="0"/>
    <n v="0"/>
    <n v="0"/>
    <n v="0"/>
    <n v="71251"/>
    <n v="700023"/>
    <n v="71212"/>
    <s v="LEVE"/>
    <s v="GS  "/>
    <n v="0"/>
    <n v="0"/>
  </r>
  <r>
    <x v="136"/>
    <n v="202501"/>
    <x v="1"/>
    <s v="SECTEUR BLANC                 "/>
    <x v="2"/>
    <n v="916"/>
    <n v="290"/>
    <n v="38"/>
    <n v="10"/>
    <n v="0"/>
    <n v="0"/>
    <n v="0"/>
    <n v="0"/>
    <n v="0"/>
    <n v="0"/>
    <n v="0"/>
    <n v="0"/>
    <n v="0"/>
    <n v="0"/>
    <n v="71251"/>
    <n v="700023"/>
    <n v="71212"/>
    <s v="LEVE"/>
    <s v="GS  "/>
    <n v="0"/>
    <n v="0"/>
  </r>
  <r>
    <x v="137"/>
    <n v="202501"/>
    <x v="0"/>
    <s v="SECTEUR BLANC                 "/>
    <x v="2"/>
    <n v="916"/>
    <n v="290"/>
    <n v="38"/>
    <n v="10"/>
    <n v="0"/>
    <n v="0"/>
    <n v="0"/>
    <n v="0"/>
    <n v="0"/>
    <n v="0"/>
    <n v="0"/>
    <n v="0"/>
    <n v="0"/>
    <n v="0"/>
    <n v="71251"/>
    <n v="700023"/>
    <n v="71212"/>
    <s v="LEVE"/>
    <s v="GS  "/>
    <n v="0"/>
    <n v="0"/>
  </r>
  <r>
    <x v="137"/>
    <n v="202501"/>
    <x v="1"/>
    <s v="SECTEUR BLANC                 "/>
    <x v="2"/>
    <n v="916"/>
    <n v="290"/>
    <n v="38"/>
    <n v="10"/>
    <n v="0"/>
    <n v="0"/>
    <n v="0"/>
    <n v="0"/>
    <n v="0"/>
    <n v="0"/>
    <n v="0"/>
    <n v="0"/>
    <n v="0"/>
    <n v="0"/>
    <n v="71251"/>
    <n v="700023"/>
    <n v="71212"/>
    <s v="LEVE"/>
    <s v="GS  "/>
    <n v="0"/>
    <n v="0"/>
  </r>
  <r>
    <x v="138"/>
    <n v="202501"/>
    <x v="0"/>
    <s v="SECTEUR BLANC                 "/>
    <x v="2"/>
    <n v="916"/>
    <n v="290"/>
    <n v="38"/>
    <n v="10"/>
    <n v="0"/>
    <n v="0"/>
    <n v="0"/>
    <n v="0"/>
    <n v="0"/>
    <n v="0"/>
    <n v="0"/>
    <n v="0"/>
    <n v="0"/>
    <n v="0"/>
    <n v="71251"/>
    <n v="700023"/>
    <n v="71212"/>
    <s v="LEVE"/>
    <s v="GS  "/>
    <n v="0"/>
    <n v="0"/>
  </r>
  <r>
    <x v="138"/>
    <n v="202501"/>
    <x v="1"/>
    <s v="SECTEUR BLANC                 "/>
    <x v="2"/>
    <n v="916"/>
    <n v="290"/>
    <n v="38"/>
    <n v="10"/>
    <n v="0"/>
    <n v="0"/>
    <n v="0"/>
    <n v="0"/>
    <n v="0"/>
    <n v="0"/>
    <n v="0"/>
    <n v="0"/>
    <n v="0"/>
    <n v="0"/>
    <n v="71251"/>
    <n v="700023"/>
    <n v="71212"/>
    <s v="LEVE"/>
    <s v="GS  "/>
    <n v="0"/>
    <n v="0"/>
  </r>
  <r>
    <x v="139"/>
    <n v="202501"/>
    <x v="0"/>
    <s v="SECTEUR BLANC                 "/>
    <x v="2"/>
    <n v="916"/>
    <n v="200"/>
    <n v="24"/>
    <n v="7"/>
    <n v="0"/>
    <n v="0"/>
    <n v="0"/>
    <n v="0"/>
    <n v="0"/>
    <n v="0"/>
    <n v="0"/>
    <n v="0"/>
    <n v="0"/>
    <n v="0"/>
    <n v="900582"/>
    <n v="71129"/>
    <n v="71566"/>
    <s v="OD A"/>
    <s v="CE  "/>
    <n v="0"/>
    <n v="0"/>
  </r>
  <r>
    <x v="139"/>
    <n v="202501"/>
    <x v="1"/>
    <s v="SECTEUR BLANC                 "/>
    <x v="2"/>
    <n v="916"/>
    <n v="200"/>
    <n v="24"/>
    <n v="7"/>
    <n v="0"/>
    <n v="0"/>
    <n v="0"/>
    <n v="0"/>
    <n v="0"/>
    <n v="0"/>
    <n v="0"/>
    <n v="0"/>
    <n v="0"/>
    <n v="0"/>
    <n v="900582"/>
    <n v="71129"/>
    <n v="71566"/>
    <s v="OD A"/>
    <s v="CE  "/>
    <n v="0"/>
    <n v="0"/>
  </r>
  <r>
    <x v="140"/>
    <n v="202501"/>
    <x v="0"/>
    <s v="SECTEUR BLANC                 "/>
    <x v="2"/>
    <n v="916"/>
    <n v="228"/>
    <n v="34"/>
    <n v="6"/>
    <n v="0"/>
    <n v="0"/>
    <n v="0"/>
    <n v="0"/>
    <n v="0"/>
    <n v="0"/>
    <n v="0"/>
    <n v="0"/>
    <n v="0"/>
    <n v="0"/>
    <n v="71590"/>
    <n v="71607"/>
    <n v="700398"/>
    <s v="LIOP"/>
    <s v="GO  "/>
    <n v="0"/>
    <n v="0"/>
  </r>
  <r>
    <x v="140"/>
    <n v="202501"/>
    <x v="1"/>
    <s v="SECTEUR BLANC                 "/>
    <x v="2"/>
    <n v="916"/>
    <n v="228"/>
    <n v="34"/>
    <n v="6"/>
    <n v="0"/>
    <n v="0"/>
    <n v="0"/>
    <n v="0"/>
    <n v="0"/>
    <n v="0"/>
    <n v="0"/>
    <n v="0"/>
    <n v="0"/>
    <n v="0"/>
    <n v="71590"/>
    <n v="71607"/>
    <n v="700398"/>
    <s v="LIOP"/>
    <s v="GO  "/>
    <n v="0"/>
    <n v="0"/>
  </r>
  <r>
    <x v="141"/>
    <n v="202501"/>
    <x v="0"/>
    <s v="SECTEUR BLANC                 "/>
    <x v="2"/>
    <n v="916"/>
    <n v="228"/>
    <n v="34"/>
    <n v="6"/>
    <n v="0"/>
    <n v="0"/>
    <n v="0"/>
    <n v="0"/>
    <n v="0"/>
    <n v="0"/>
    <n v="0"/>
    <n v="0"/>
    <n v="0"/>
    <n v="0"/>
    <n v="71590"/>
    <n v="71607"/>
    <n v="700398"/>
    <s v="LIOP"/>
    <s v="GO  "/>
    <n v="0"/>
    <n v="0"/>
  </r>
  <r>
    <x v="141"/>
    <n v="202501"/>
    <x v="1"/>
    <s v="SECTEUR BLANC                 "/>
    <x v="2"/>
    <n v="916"/>
    <n v="228"/>
    <n v="34"/>
    <n v="6"/>
    <n v="0"/>
    <n v="0"/>
    <n v="0"/>
    <n v="0"/>
    <n v="0"/>
    <n v="0"/>
    <n v="0"/>
    <n v="0"/>
    <n v="0"/>
    <n v="0"/>
    <n v="71590"/>
    <n v="71607"/>
    <n v="700398"/>
    <s v="LIOP"/>
    <s v="GO  "/>
    <n v="0"/>
    <n v="0"/>
  </r>
  <r>
    <x v="142"/>
    <n v="202501"/>
    <x v="0"/>
    <s v="SECTEUR BLANC                 "/>
    <x v="2"/>
    <n v="916"/>
    <n v="228"/>
    <n v="16"/>
    <n v="5"/>
    <n v="0"/>
    <n v="0"/>
    <n v="0"/>
    <n v="0"/>
    <n v="0"/>
    <n v="0"/>
    <n v="0"/>
    <n v="0"/>
    <n v="0"/>
    <n v="0"/>
    <n v="71590"/>
    <n v="71602"/>
    <n v="71223"/>
    <s v="HARY"/>
    <s v="GO  "/>
    <n v="0"/>
    <n v="0"/>
  </r>
  <r>
    <x v="142"/>
    <n v="202501"/>
    <x v="1"/>
    <s v="SECTEUR BLANC                 "/>
    <x v="2"/>
    <n v="916"/>
    <n v="228"/>
    <n v="16"/>
    <n v="5"/>
    <n v="0"/>
    <n v="0"/>
    <n v="0"/>
    <n v="0"/>
    <n v="0"/>
    <n v="0"/>
    <n v="0"/>
    <n v="0"/>
    <n v="0"/>
    <n v="0"/>
    <n v="71590"/>
    <n v="71602"/>
    <n v="71223"/>
    <s v="HARY"/>
    <s v="GO  "/>
    <n v="0"/>
    <n v="0"/>
  </r>
  <r>
    <x v="143"/>
    <n v="202501"/>
    <x v="0"/>
    <s v="SECTEUR BLANC                 "/>
    <x v="2"/>
    <n v="916"/>
    <n v="228"/>
    <n v="16"/>
    <n v="5"/>
    <n v="0"/>
    <n v="0"/>
    <n v="0"/>
    <n v="0"/>
    <n v="0"/>
    <n v="0"/>
    <n v="0"/>
    <n v="0"/>
    <n v="0"/>
    <n v="0"/>
    <n v="71590"/>
    <n v="71602"/>
    <n v="71223"/>
    <s v="HARY"/>
    <s v="GO  "/>
    <n v="0"/>
    <n v="0"/>
  </r>
  <r>
    <x v="143"/>
    <n v="202501"/>
    <x v="1"/>
    <s v="SECTEUR BLANC                 "/>
    <x v="2"/>
    <n v="916"/>
    <n v="228"/>
    <n v="16"/>
    <n v="5"/>
    <n v="0"/>
    <n v="0"/>
    <n v="0"/>
    <n v="0"/>
    <n v="0"/>
    <n v="0"/>
    <n v="0"/>
    <n v="0"/>
    <n v="0"/>
    <n v="0"/>
    <n v="71590"/>
    <n v="71602"/>
    <n v="71223"/>
    <s v="HARY"/>
    <s v="GO  "/>
    <n v="0"/>
    <n v="0"/>
  </r>
  <r>
    <x v="144"/>
    <n v="202501"/>
    <x v="0"/>
    <s v="SECTEUR BLANC                 "/>
    <x v="2"/>
    <n v="916"/>
    <n v="228"/>
    <n v="16"/>
    <n v="5"/>
    <n v="0"/>
    <n v="0"/>
    <n v="0"/>
    <n v="0"/>
    <n v="0"/>
    <n v="0"/>
    <n v="0"/>
    <n v="0"/>
    <n v="0"/>
    <n v="0"/>
    <n v="71590"/>
    <n v="71602"/>
    <n v="71223"/>
    <s v="HARY"/>
    <s v="GO  "/>
    <n v="0"/>
    <n v="0"/>
  </r>
  <r>
    <x v="144"/>
    <n v="202501"/>
    <x v="1"/>
    <s v="SECTEUR BLANC                 "/>
    <x v="2"/>
    <n v="916"/>
    <n v="228"/>
    <n v="16"/>
    <n v="5"/>
    <n v="0"/>
    <n v="0"/>
    <n v="0"/>
    <n v="0"/>
    <n v="0"/>
    <n v="0"/>
    <n v="0"/>
    <n v="0"/>
    <n v="0"/>
    <n v="0"/>
    <n v="71590"/>
    <n v="71602"/>
    <n v="71223"/>
    <s v="HARY"/>
    <s v="GO  "/>
    <n v="0"/>
    <n v="0"/>
  </r>
  <r>
    <x v="145"/>
    <n v="202501"/>
    <x v="0"/>
    <s v="SECTEUR BLANC                 "/>
    <x v="2"/>
    <n v="916"/>
    <n v="228"/>
    <n v="16"/>
    <n v="5"/>
    <n v="0"/>
    <n v="0"/>
    <n v="0"/>
    <n v="0"/>
    <n v="0"/>
    <n v="0"/>
    <n v="0"/>
    <n v="0"/>
    <n v="0"/>
    <n v="0"/>
    <n v="71590"/>
    <n v="71602"/>
    <n v="71223"/>
    <s v="HARY"/>
    <s v="GO  "/>
    <n v="0"/>
    <n v="0"/>
  </r>
  <r>
    <x v="145"/>
    <n v="202501"/>
    <x v="1"/>
    <s v="SECTEUR BLANC                 "/>
    <x v="2"/>
    <n v="916"/>
    <n v="228"/>
    <n v="16"/>
    <n v="5"/>
    <n v="0"/>
    <n v="0"/>
    <n v="0"/>
    <n v="0"/>
    <n v="0"/>
    <n v="0"/>
    <n v="0"/>
    <n v="0"/>
    <n v="0"/>
    <n v="0"/>
    <n v="71590"/>
    <n v="71602"/>
    <n v="71223"/>
    <s v="HARY"/>
    <s v="GO  "/>
    <n v="0"/>
    <n v="0"/>
  </r>
  <r>
    <x v="146"/>
    <n v="202501"/>
    <x v="0"/>
    <s v="SECTEUR BLANC                 "/>
    <x v="2"/>
    <n v="916"/>
    <n v="228"/>
    <n v="34"/>
    <n v="3"/>
    <n v="0"/>
    <n v="0"/>
    <n v="0"/>
    <n v="0"/>
    <n v="0"/>
    <n v="0"/>
    <n v="0"/>
    <n v="0"/>
    <n v="0"/>
    <n v="0"/>
    <n v="71590"/>
    <n v="71607"/>
    <n v="71225"/>
    <s v="LIOP"/>
    <s v="GO  "/>
    <n v="0"/>
    <n v="0"/>
  </r>
  <r>
    <x v="146"/>
    <n v="202501"/>
    <x v="1"/>
    <s v="SECTEUR BLANC                 "/>
    <x v="2"/>
    <n v="916"/>
    <n v="228"/>
    <n v="34"/>
    <n v="3"/>
    <n v="0"/>
    <n v="0"/>
    <n v="0"/>
    <n v="0"/>
    <n v="0"/>
    <n v="0"/>
    <n v="0"/>
    <n v="0"/>
    <n v="0"/>
    <n v="0"/>
    <n v="71590"/>
    <n v="71607"/>
    <n v="71225"/>
    <s v="LIOP"/>
    <s v="GO  "/>
    <n v="0"/>
    <n v="0"/>
  </r>
  <r>
    <x v="147"/>
    <n v="202501"/>
    <x v="0"/>
    <s v="SECTEUR BLANC                 "/>
    <x v="2"/>
    <n v="916"/>
    <n v="228"/>
    <n v="34"/>
    <n v="7"/>
    <n v="0"/>
    <n v="0"/>
    <n v="0"/>
    <n v="0"/>
    <n v="0"/>
    <n v="0"/>
    <n v="0"/>
    <n v="0"/>
    <n v="0"/>
    <n v="0"/>
    <n v="71590"/>
    <n v="71607"/>
    <n v="700202"/>
    <s v="LIOP"/>
    <s v="GO  "/>
    <n v="0"/>
    <n v="0"/>
  </r>
  <r>
    <x v="147"/>
    <n v="202501"/>
    <x v="1"/>
    <s v="SECTEUR BLANC                 "/>
    <x v="2"/>
    <n v="916"/>
    <n v="228"/>
    <n v="34"/>
    <n v="7"/>
    <n v="0"/>
    <n v="0"/>
    <n v="0"/>
    <n v="0"/>
    <n v="0"/>
    <n v="0"/>
    <n v="0"/>
    <n v="0"/>
    <n v="0"/>
    <n v="0"/>
    <n v="71590"/>
    <n v="71607"/>
    <n v="700202"/>
    <s v="LIOP"/>
    <s v="GO  "/>
    <n v="0"/>
    <n v="0"/>
  </r>
  <r>
    <x v="148"/>
    <n v="202501"/>
    <x v="0"/>
    <s v="SECTEUR BLANC                 "/>
    <x v="2"/>
    <n v="916"/>
    <n v="228"/>
    <n v="34"/>
    <n v="7"/>
    <n v="0"/>
    <n v="0"/>
    <n v="0"/>
    <n v="0"/>
    <n v="0"/>
    <n v="0"/>
    <n v="0"/>
    <n v="0"/>
    <n v="0"/>
    <n v="0"/>
    <n v="71590"/>
    <n v="71607"/>
    <n v="700202"/>
    <s v="LIOP"/>
    <s v="GO  "/>
    <n v="0"/>
    <n v="0"/>
  </r>
  <r>
    <x v="148"/>
    <n v="202501"/>
    <x v="1"/>
    <s v="SECTEUR BLANC                 "/>
    <x v="2"/>
    <n v="916"/>
    <n v="228"/>
    <n v="34"/>
    <n v="7"/>
    <n v="0"/>
    <n v="0"/>
    <n v="0"/>
    <n v="0"/>
    <n v="0"/>
    <n v="0"/>
    <n v="0"/>
    <n v="0"/>
    <n v="0"/>
    <n v="0"/>
    <n v="71590"/>
    <n v="71607"/>
    <n v="700202"/>
    <s v="LIOP"/>
    <s v="GO  "/>
    <n v="0"/>
    <n v="0"/>
  </r>
  <r>
    <x v="149"/>
    <n v="202501"/>
    <x v="0"/>
    <s v="SECTEUR BLANC                 "/>
    <x v="2"/>
    <n v="916"/>
    <n v="228"/>
    <n v="34"/>
    <n v="7"/>
    <n v="0"/>
    <n v="0"/>
    <n v="0"/>
    <n v="0"/>
    <n v="0"/>
    <n v="0"/>
    <n v="0"/>
    <n v="0"/>
    <n v="0"/>
    <n v="0"/>
    <n v="71590"/>
    <n v="71607"/>
    <n v="700202"/>
    <s v="LIOP"/>
    <s v="GO  "/>
    <n v="0"/>
    <n v="0"/>
  </r>
  <r>
    <x v="149"/>
    <n v="202501"/>
    <x v="1"/>
    <s v="SECTEUR BLANC                 "/>
    <x v="2"/>
    <n v="916"/>
    <n v="228"/>
    <n v="34"/>
    <n v="7"/>
    <n v="0"/>
    <n v="0"/>
    <n v="0"/>
    <n v="0"/>
    <n v="0"/>
    <n v="0"/>
    <n v="0"/>
    <n v="0"/>
    <n v="0"/>
    <n v="0"/>
    <n v="71590"/>
    <n v="71607"/>
    <n v="700202"/>
    <s v="LIOP"/>
    <s v="GO  "/>
    <n v="0"/>
    <n v="0"/>
  </r>
  <r>
    <x v="150"/>
    <n v="202501"/>
    <x v="0"/>
    <s v="SECTEUR BLANC                 "/>
    <x v="2"/>
    <n v="916"/>
    <n v="228"/>
    <n v="18"/>
    <n v="6"/>
    <n v="0"/>
    <n v="0"/>
    <n v="0"/>
    <n v="0"/>
    <n v="0"/>
    <n v="0"/>
    <n v="0"/>
    <n v="0"/>
    <n v="0"/>
    <n v="0"/>
    <n v="71590"/>
    <n v="71606"/>
    <n v="71230"/>
    <s v="QUIR"/>
    <s v="GO  "/>
    <n v="0"/>
    <n v="0"/>
  </r>
  <r>
    <x v="150"/>
    <n v="202501"/>
    <x v="1"/>
    <s v="SECTEUR BLANC                 "/>
    <x v="2"/>
    <n v="916"/>
    <n v="228"/>
    <n v="18"/>
    <n v="6"/>
    <n v="0"/>
    <n v="0"/>
    <n v="0"/>
    <n v="0"/>
    <n v="0"/>
    <n v="0"/>
    <n v="0"/>
    <n v="0"/>
    <n v="0"/>
    <n v="0"/>
    <n v="71590"/>
    <n v="71606"/>
    <n v="71230"/>
    <s v="QUIR"/>
    <s v="GO  "/>
    <n v="0"/>
    <n v="0"/>
  </r>
  <r>
    <x v="151"/>
    <n v="202501"/>
    <x v="0"/>
    <s v="SECTEUR BLANC                 "/>
    <x v="2"/>
    <n v="916"/>
    <n v="228"/>
    <n v="18"/>
    <n v="6"/>
    <n v="0"/>
    <n v="0"/>
    <n v="0"/>
    <n v="0"/>
    <n v="0"/>
    <n v="0"/>
    <n v="0"/>
    <n v="0"/>
    <n v="0"/>
    <n v="0"/>
    <n v="71590"/>
    <n v="71606"/>
    <n v="71230"/>
    <s v="QUIR"/>
    <s v="GO  "/>
    <n v="0"/>
    <n v="0"/>
  </r>
  <r>
    <x v="151"/>
    <n v="202501"/>
    <x v="1"/>
    <s v="SECTEUR BLANC                 "/>
    <x v="2"/>
    <n v="916"/>
    <n v="228"/>
    <n v="18"/>
    <n v="6"/>
    <n v="0"/>
    <n v="0"/>
    <n v="0"/>
    <n v="0"/>
    <n v="0"/>
    <n v="0"/>
    <n v="0"/>
    <n v="0"/>
    <n v="0"/>
    <n v="0"/>
    <n v="71590"/>
    <n v="71606"/>
    <n v="71230"/>
    <s v="QUIR"/>
    <s v="GO  "/>
    <n v="0"/>
    <n v="0"/>
  </r>
  <r>
    <x v="152"/>
    <n v="202501"/>
    <x v="0"/>
    <s v="SECTEUR BLANC                 "/>
    <x v="2"/>
    <n v="916"/>
    <n v="228"/>
    <n v="18"/>
    <n v="7"/>
    <n v="0"/>
    <n v="0"/>
    <n v="0"/>
    <n v="0"/>
    <n v="0"/>
    <n v="0"/>
    <n v="0"/>
    <n v="0"/>
    <n v="0"/>
    <n v="0"/>
    <n v="71590"/>
    <n v="71606"/>
    <n v="71337"/>
    <s v="QUIR"/>
    <s v="GO  "/>
    <n v="0"/>
    <n v="0"/>
  </r>
  <r>
    <x v="152"/>
    <n v="202501"/>
    <x v="1"/>
    <s v="SECTEUR BLANC                 "/>
    <x v="2"/>
    <n v="916"/>
    <n v="228"/>
    <n v="18"/>
    <n v="7"/>
    <n v="0"/>
    <n v="0"/>
    <n v="0"/>
    <n v="0"/>
    <n v="0"/>
    <n v="0"/>
    <n v="0"/>
    <n v="0"/>
    <n v="0"/>
    <n v="0"/>
    <n v="71590"/>
    <n v="71606"/>
    <n v="71337"/>
    <s v="QUIR"/>
    <s v="GO  "/>
    <n v="0"/>
    <n v="0"/>
  </r>
  <r>
    <x v="153"/>
    <n v="202501"/>
    <x v="0"/>
    <s v="SECTEUR BLANC                 "/>
    <x v="2"/>
    <n v="916"/>
    <n v="228"/>
    <n v="18"/>
    <n v="7"/>
    <n v="0"/>
    <n v="0"/>
    <n v="0"/>
    <n v="0"/>
    <n v="0"/>
    <n v="0"/>
    <n v="0"/>
    <n v="0"/>
    <n v="0"/>
    <n v="0"/>
    <n v="71590"/>
    <n v="71606"/>
    <n v="71337"/>
    <s v="QUIR"/>
    <s v="GO  "/>
    <n v="0"/>
    <n v="0"/>
  </r>
  <r>
    <x v="153"/>
    <n v="202501"/>
    <x v="1"/>
    <s v="SECTEUR BLANC                 "/>
    <x v="2"/>
    <n v="916"/>
    <n v="228"/>
    <n v="18"/>
    <n v="7"/>
    <n v="0"/>
    <n v="0"/>
    <n v="0"/>
    <n v="0"/>
    <n v="0"/>
    <n v="0"/>
    <n v="0"/>
    <n v="0"/>
    <n v="0"/>
    <n v="0"/>
    <n v="71590"/>
    <n v="71606"/>
    <n v="71337"/>
    <s v="QUIR"/>
    <s v="GO  "/>
    <n v="0"/>
    <n v="0"/>
  </r>
  <r>
    <x v="154"/>
    <n v="202501"/>
    <x v="0"/>
    <s v="SECTEUR BLANC                 "/>
    <x v="2"/>
    <n v="916"/>
    <n v="228"/>
    <n v="18"/>
    <n v="6"/>
    <n v="0"/>
    <n v="0"/>
    <n v="0"/>
    <n v="0"/>
    <n v="0"/>
    <n v="0"/>
    <n v="0"/>
    <n v="0"/>
    <n v="0"/>
    <n v="0"/>
    <n v="71590"/>
    <n v="71606"/>
    <n v="71230"/>
    <s v="QUIR"/>
    <s v="GO  "/>
    <n v="0"/>
    <n v="0"/>
  </r>
  <r>
    <x v="154"/>
    <n v="202501"/>
    <x v="1"/>
    <s v="SECTEUR BLANC                 "/>
    <x v="2"/>
    <n v="916"/>
    <n v="228"/>
    <n v="18"/>
    <n v="6"/>
    <n v="0"/>
    <n v="0"/>
    <n v="0"/>
    <n v="0"/>
    <n v="0"/>
    <n v="0"/>
    <n v="0"/>
    <n v="0"/>
    <n v="0"/>
    <n v="0"/>
    <n v="71590"/>
    <n v="71606"/>
    <n v="71230"/>
    <s v="QUIR"/>
    <s v="GO  "/>
    <n v="0"/>
    <n v="0"/>
  </r>
  <r>
    <x v="155"/>
    <n v="202501"/>
    <x v="0"/>
    <s v="SECTEUR BLANC                 "/>
    <x v="2"/>
    <n v="916"/>
    <n v="228"/>
    <n v="18"/>
    <n v="7"/>
    <n v="0"/>
    <n v="0"/>
    <n v="0"/>
    <n v="0"/>
    <n v="0"/>
    <n v="0"/>
    <n v="0"/>
    <n v="0"/>
    <n v="0"/>
    <n v="0"/>
    <n v="71590"/>
    <n v="71606"/>
    <n v="71324"/>
    <s v="QUIR"/>
    <s v="GO  "/>
    <n v="0"/>
    <n v="0"/>
  </r>
  <r>
    <x v="155"/>
    <n v="202501"/>
    <x v="1"/>
    <s v="SECTEUR BLANC                 "/>
    <x v="2"/>
    <n v="916"/>
    <n v="228"/>
    <n v="18"/>
    <n v="7"/>
    <n v="0"/>
    <n v="0"/>
    <n v="0"/>
    <n v="0"/>
    <n v="0"/>
    <n v="0"/>
    <n v="0"/>
    <n v="0"/>
    <n v="0"/>
    <n v="0"/>
    <n v="71590"/>
    <n v="71606"/>
    <n v="71324"/>
    <s v="QUIR"/>
    <s v="GO  "/>
    <n v="0"/>
    <n v="0"/>
  </r>
  <r>
    <x v="156"/>
    <n v="202501"/>
    <x v="0"/>
    <s v="SECTEUR BLANC                 "/>
    <x v="2"/>
    <n v="916"/>
    <n v="228"/>
    <n v="18"/>
    <n v="7"/>
    <n v="0"/>
    <n v="0"/>
    <n v="0"/>
    <n v="0"/>
    <n v="0"/>
    <n v="0"/>
    <n v="0"/>
    <n v="0"/>
    <n v="0"/>
    <n v="0"/>
    <n v="71590"/>
    <n v="71606"/>
    <n v="71324"/>
    <s v="QUIR"/>
    <s v="GO  "/>
    <n v="0"/>
    <n v="0"/>
  </r>
  <r>
    <x v="156"/>
    <n v="202501"/>
    <x v="1"/>
    <s v="SECTEUR BLANC                 "/>
    <x v="2"/>
    <n v="916"/>
    <n v="228"/>
    <n v="18"/>
    <n v="7"/>
    <n v="0"/>
    <n v="0"/>
    <n v="0"/>
    <n v="0"/>
    <n v="0"/>
    <n v="0"/>
    <n v="0"/>
    <n v="0"/>
    <n v="0"/>
    <n v="0"/>
    <n v="71590"/>
    <n v="71606"/>
    <n v="71324"/>
    <s v="QUIR"/>
    <s v="GO  "/>
    <n v="0"/>
    <n v="0"/>
  </r>
  <r>
    <x v="157"/>
    <n v="202501"/>
    <x v="0"/>
    <s v="SECTEUR BLANC                 "/>
    <x v="2"/>
    <n v="916"/>
    <n v="228"/>
    <n v="18"/>
    <n v="7"/>
    <n v="0"/>
    <n v="0"/>
    <n v="0"/>
    <n v="0"/>
    <n v="0"/>
    <n v="0"/>
    <n v="0"/>
    <n v="0"/>
    <n v="0"/>
    <n v="0"/>
    <n v="71590"/>
    <n v="71606"/>
    <n v="71324"/>
    <s v="QUIR"/>
    <s v="GO  "/>
    <n v="0"/>
    <n v="0"/>
  </r>
  <r>
    <x v="157"/>
    <n v="202501"/>
    <x v="1"/>
    <s v="SECTEUR BLANC                 "/>
    <x v="2"/>
    <n v="916"/>
    <n v="228"/>
    <n v="18"/>
    <n v="7"/>
    <n v="0"/>
    <n v="0"/>
    <n v="0"/>
    <n v="0"/>
    <n v="0"/>
    <n v="0"/>
    <n v="0"/>
    <n v="0"/>
    <n v="0"/>
    <n v="0"/>
    <n v="71590"/>
    <n v="71606"/>
    <n v="71324"/>
    <s v="QUIR"/>
    <s v="GO  "/>
    <n v="0"/>
    <n v="0"/>
  </r>
  <r>
    <x v="158"/>
    <n v="202501"/>
    <x v="0"/>
    <s v="SECTEUR BLANC                 "/>
    <x v="2"/>
    <n v="916"/>
    <n v="228"/>
    <n v="34"/>
    <n v="3"/>
    <n v="0"/>
    <n v="0"/>
    <n v="0"/>
    <n v="0"/>
    <n v="0"/>
    <n v="0"/>
    <n v="0"/>
    <n v="0"/>
    <n v="0"/>
    <n v="0"/>
    <n v="71590"/>
    <n v="71607"/>
    <n v="71225"/>
    <s v="LIOP"/>
    <s v="GO  "/>
    <n v="0"/>
    <n v="0"/>
  </r>
  <r>
    <x v="158"/>
    <n v="202501"/>
    <x v="1"/>
    <s v="SECTEUR BLANC                 "/>
    <x v="2"/>
    <n v="916"/>
    <n v="228"/>
    <n v="34"/>
    <n v="3"/>
    <n v="0"/>
    <n v="0"/>
    <n v="0"/>
    <n v="0"/>
    <n v="0"/>
    <n v="0"/>
    <n v="0"/>
    <n v="0"/>
    <n v="0"/>
    <n v="0"/>
    <n v="71590"/>
    <n v="71607"/>
    <n v="71225"/>
    <s v="LIOP"/>
    <s v="GO  "/>
    <n v="0"/>
    <n v="0"/>
  </r>
  <r>
    <x v="159"/>
    <n v="202501"/>
    <x v="0"/>
    <s v="SECTEUR BLANC                 "/>
    <x v="2"/>
    <n v="916"/>
    <n v="290"/>
    <n v="39"/>
    <n v="9"/>
    <n v="0"/>
    <n v="0"/>
    <n v="0"/>
    <n v="0"/>
    <n v="0"/>
    <n v="0"/>
    <n v="0"/>
    <n v="0"/>
    <n v="0"/>
    <n v="0"/>
    <n v="71251"/>
    <n v="71239"/>
    <n v="71238"/>
    <s v="ZENO"/>
    <s v="GS  "/>
    <n v="0"/>
    <n v="0"/>
  </r>
  <r>
    <x v="159"/>
    <n v="202501"/>
    <x v="1"/>
    <s v="SECTEUR BLANC                 "/>
    <x v="2"/>
    <n v="916"/>
    <n v="290"/>
    <n v="39"/>
    <n v="9"/>
    <n v="0"/>
    <n v="0"/>
    <n v="0"/>
    <n v="0"/>
    <n v="0"/>
    <n v="0"/>
    <n v="0"/>
    <n v="0"/>
    <n v="0"/>
    <n v="0"/>
    <n v="71251"/>
    <n v="71239"/>
    <n v="71238"/>
    <s v="ZENO"/>
    <s v="GS  "/>
    <n v="0"/>
    <n v="0"/>
  </r>
  <r>
    <x v="160"/>
    <n v="202501"/>
    <x v="0"/>
    <s v="SECTEUR BLANC                 "/>
    <x v="2"/>
    <n v="916"/>
    <n v="290"/>
    <n v="25"/>
    <n v="5"/>
    <n v="0"/>
    <n v="0"/>
    <n v="0"/>
    <n v="0"/>
    <n v="0"/>
    <n v="0"/>
    <n v="0"/>
    <n v="0"/>
    <n v="0"/>
    <n v="0"/>
    <n v="71251"/>
    <n v="71248"/>
    <n v="71250"/>
    <s v="THIE"/>
    <s v="GS  "/>
    <n v="0"/>
    <n v="0"/>
  </r>
  <r>
    <x v="160"/>
    <n v="202501"/>
    <x v="1"/>
    <s v="SECTEUR BLANC                 "/>
    <x v="2"/>
    <n v="916"/>
    <n v="290"/>
    <n v="25"/>
    <n v="5"/>
    <n v="0"/>
    <n v="0"/>
    <n v="0"/>
    <n v="0"/>
    <n v="0"/>
    <n v="0"/>
    <n v="0"/>
    <n v="0"/>
    <n v="0"/>
    <n v="0"/>
    <n v="71251"/>
    <n v="71248"/>
    <n v="71250"/>
    <s v="THIE"/>
    <s v="GS  "/>
    <n v="0"/>
    <n v="0"/>
  </r>
  <r>
    <x v="161"/>
    <n v="202501"/>
    <x v="0"/>
    <s v="SECTEUR BLANC                 "/>
    <x v="2"/>
    <n v="916"/>
    <n v="290"/>
    <n v="25"/>
    <n v="8"/>
    <n v="0"/>
    <n v="0"/>
    <n v="0"/>
    <n v="0"/>
    <n v="0"/>
    <n v="0"/>
    <n v="0"/>
    <n v="0"/>
    <n v="0"/>
    <n v="0"/>
    <n v="71251"/>
    <n v="71248"/>
    <n v="70065"/>
    <s v="THIE"/>
    <s v="GS  "/>
    <n v="0"/>
    <n v="0"/>
  </r>
  <r>
    <x v="161"/>
    <n v="202501"/>
    <x v="1"/>
    <s v="SECTEUR BLANC                 "/>
    <x v="2"/>
    <n v="916"/>
    <n v="290"/>
    <n v="25"/>
    <n v="8"/>
    <n v="0"/>
    <n v="0"/>
    <n v="0"/>
    <n v="0"/>
    <n v="0"/>
    <n v="0"/>
    <n v="0"/>
    <n v="0"/>
    <n v="0"/>
    <n v="0"/>
    <n v="71251"/>
    <n v="71248"/>
    <n v="70065"/>
    <s v="THIE"/>
    <s v="GS  "/>
    <n v="0"/>
    <n v="0"/>
  </r>
  <r>
    <x v="162"/>
    <n v="202501"/>
    <x v="0"/>
    <s v="SECTEUR BLANC                 "/>
    <x v="2"/>
    <n v="916"/>
    <n v="290"/>
    <n v="25"/>
    <n v="4"/>
    <n v="0"/>
    <n v="0"/>
    <n v="0"/>
    <n v="0"/>
    <n v="0"/>
    <n v="0"/>
    <n v="0"/>
    <n v="0"/>
    <n v="0"/>
    <n v="0"/>
    <n v="71251"/>
    <n v="71248"/>
    <n v="700133"/>
    <s v="THIE"/>
    <s v="GS  "/>
    <n v="0"/>
    <n v="0"/>
  </r>
  <r>
    <x v="162"/>
    <n v="202501"/>
    <x v="1"/>
    <s v="SECTEUR BLANC                 "/>
    <x v="2"/>
    <n v="916"/>
    <n v="290"/>
    <n v="25"/>
    <n v="4"/>
    <n v="0"/>
    <n v="0"/>
    <n v="0"/>
    <n v="0"/>
    <n v="0"/>
    <n v="0"/>
    <n v="0"/>
    <n v="0"/>
    <n v="0"/>
    <n v="0"/>
    <n v="71251"/>
    <n v="71248"/>
    <n v="700133"/>
    <s v="THIE"/>
    <s v="GS  "/>
    <n v="0"/>
    <n v="0"/>
  </r>
  <r>
    <x v="163"/>
    <n v="202501"/>
    <x v="0"/>
    <s v="SECTEUR BLANC                 "/>
    <x v="2"/>
    <n v="916"/>
    <n v="290"/>
    <n v="25"/>
    <n v="7"/>
    <n v="0"/>
    <n v="0"/>
    <n v="0"/>
    <n v="0"/>
    <n v="0"/>
    <n v="0"/>
    <n v="0"/>
    <n v="0"/>
    <n v="0"/>
    <n v="0"/>
    <n v="71251"/>
    <n v="71252"/>
    <n v="700162"/>
    <s v="KARI"/>
    <s v="GS  "/>
    <n v="0"/>
    <n v="0"/>
  </r>
  <r>
    <x v="163"/>
    <n v="202501"/>
    <x v="1"/>
    <s v="SECTEUR BLANC                 "/>
    <x v="2"/>
    <n v="916"/>
    <n v="290"/>
    <n v="25"/>
    <n v="7"/>
    <n v="0"/>
    <n v="0"/>
    <n v="0"/>
    <n v="0"/>
    <n v="0"/>
    <n v="0"/>
    <n v="0"/>
    <n v="0"/>
    <n v="0"/>
    <n v="0"/>
    <n v="71251"/>
    <n v="71252"/>
    <n v="700162"/>
    <s v="KARI"/>
    <s v="GS  "/>
    <n v="0"/>
    <n v="0"/>
  </r>
  <r>
    <x v="164"/>
    <n v="202501"/>
    <x v="0"/>
    <s v="SECTEUR BLANC                 "/>
    <x v="2"/>
    <n v="916"/>
    <n v="290"/>
    <n v="25"/>
    <n v="12"/>
    <n v="0"/>
    <n v="0"/>
    <n v="0"/>
    <n v="0"/>
    <n v="0"/>
    <n v="0"/>
    <n v="0"/>
    <n v="0"/>
    <n v="0"/>
    <n v="0"/>
    <n v="71251"/>
    <n v="71252"/>
    <n v="71394"/>
    <s v="KARI"/>
    <s v="GS  "/>
    <n v="0"/>
    <n v="0"/>
  </r>
  <r>
    <x v="164"/>
    <n v="202501"/>
    <x v="1"/>
    <s v="SECTEUR BLANC                 "/>
    <x v="2"/>
    <n v="916"/>
    <n v="290"/>
    <n v="25"/>
    <n v="12"/>
    <n v="0"/>
    <n v="0"/>
    <n v="0"/>
    <n v="0"/>
    <n v="0"/>
    <n v="0"/>
    <n v="0"/>
    <n v="0"/>
    <n v="0"/>
    <n v="0"/>
    <n v="71251"/>
    <n v="71252"/>
    <n v="71394"/>
    <s v="KARI"/>
    <s v="GS  "/>
    <n v="0"/>
    <n v="0"/>
  </r>
  <r>
    <x v="165"/>
    <n v="202501"/>
    <x v="0"/>
    <s v="SECTEUR BLANC                 "/>
    <x v="2"/>
    <n v="916"/>
    <n v="290"/>
    <n v="25"/>
    <n v="7"/>
    <n v="0"/>
    <n v="0"/>
    <n v="0"/>
    <n v="0"/>
    <n v="0"/>
    <n v="0"/>
    <n v="0"/>
    <n v="0"/>
    <n v="0"/>
    <n v="0"/>
    <n v="71251"/>
    <n v="71252"/>
    <n v="700162"/>
    <s v="KARI"/>
    <s v="GS  "/>
    <n v="0"/>
    <n v="0"/>
  </r>
  <r>
    <x v="165"/>
    <n v="202501"/>
    <x v="1"/>
    <s v="SECTEUR BLANC                 "/>
    <x v="2"/>
    <n v="916"/>
    <n v="290"/>
    <n v="25"/>
    <n v="7"/>
    <n v="0"/>
    <n v="0"/>
    <n v="0"/>
    <n v="0"/>
    <n v="0"/>
    <n v="0"/>
    <n v="0"/>
    <n v="0"/>
    <n v="0"/>
    <n v="0"/>
    <n v="71251"/>
    <n v="71252"/>
    <n v="700162"/>
    <s v="KARI"/>
    <s v="GS  "/>
    <n v="0"/>
    <n v="0"/>
  </r>
  <r>
    <x v="166"/>
    <n v="202501"/>
    <x v="0"/>
    <s v="SECTEUR BLANC                 "/>
    <x v="2"/>
    <n v="916"/>
    <n v="290"/>
    <n v="25"/>
    <n v="12"/>
    <n v="0"/>
    <n v="0"/>
    <n v="0"/>
    <n v="0"/>
    <n v="0"/>
    <n v="0"/>
    <n v="0"/>
    <n v="0"/>
    <n v="0"/>
    <n v="0"/>
    <n v="71251"/>
    <n v="71252"/>
    <n v="71394"/>
    <s v="KARI"/>
    <s v="GS  "/>
    <n v="0"/>
    <n v="0"/>
  </r>
  <r>
    <x v="166"/>
    <n v="202501"/>
    <x v="1"/>
    <s v="SECTEUR BLANC                 "/>
    <x v="2"/>
    <n v="916"/>
    <n v="290"/>
    <n v="25"/>
    <n v="12"/>
    <n v="0"/>
    <n v="0"/>
    <n v="0"/>
    <n v="0"/>
    <n v="0"/>
    <n v="0"/>
    <n v="0"/>
    <n v="0"/>
    <n v="0"/>
    <n v="0"/>
    <n v="71251"/>
    <n v="71252"/>
    <n v="71394"/>
    <s v="KARI"/>
    <s v="GS  "/>
    <n v="0"/>
    <n v="0"/>
  </r>
  <r>
    <x v="167"/>
    <n v="202501"/>
    <x v="0"/>
    <s v="SECTEUR BLANC                 "/>
    <x v="2"/>
    <n v="916"/>
    <n v="290"/>
    <n v="22"/>
    <n v="8"/>
    <n v="0"/>
    <n v="0"/>
    <n v="0"/>
    <n v="0"/>
    <n v="0"/>
    <n v="0"/>
    <n v="0"/>
    <n v="0"/>
    <n v="0"/>
    <n v="0"/>
    <n v="71251"/>
    <n v="70066"/>
    <n v="71347"/>
    <s v="KERL"/>
    <s v="GS  "/>
    <n v="0"/>
    <n v="0"/>
  </r>
  <r>
    <x v="167"/>
    <n v="202501"/>
    <x v="1"/>
    <s v="SECTEUR BLANC                 "/>
    <x v="2"/>
    <n v="916"/>
    <n v="290"/>
    <n v="22"/>
    <n v="8"/>
    <n v="0"/>
    <n v="0"/>
    <n v="0"/>
    <n v="0"/>
    <n v="0"/>
    <n v="0"/>
    <n v="0"/>
    <n v="0"/>
    <n v="0"/>
    <n v="0"/>
    <n v="71251"/>
    <n v="70066"/>
    <n v="71347"/>
    <s v="KERL"/>
    <s v="GS  "/>
    <n v="0"/>
    <n v="0"/>
  </r>
  <r>
    <x v="168"/>
    <n v="202501"/>
    <x v="0"/>
    <s v="SECTEUR BLANC                 "/>
    <x v="2"/>
    <n v="916"/>
    <n v="290"/>
    <n v="22"/>
    <n v="6"/>
    <n v="0"/>
    <n v="0"/>
    <n v="0"/>
    <n v="0"/>
    <n v="0"/>
    <n v="0"/>
    <n v="0"/>
    <n v="0"/>
    <n v="0"/>
    <n v="0"/>
    <n v="71251"/>
    <n v="70066"/>
    <n v="71264"/>
    <s v="KERL"/>
    <s v="GS  "/>
    <n v="0"/>
    <n v="0"/>
  </r>
  <r>
    <x v="168"/>
    <n v="202501"/>
    <x v="1"/>
    <s v="SECTEUR BLANC                 "/>
    <x v="2"/>
    <n v="916"/>
    <n v="290"/>
    <n v="22"/>
    <n v="6"/>
    <n v="0"/>
    <n v="0"/>
    <n v="0"/>
    <n v="0"/>
    <n v="0"/>
    <n v="0"/>
    <n v="0"/>
    <n v="0"/>
    <n v="0"/>
    <n v="0"/>
    <n v="71251"/>
    <n v="70066"/>
    <n v="71264"/>
    <s v="KERL"/>
    <s v="GS  "/>
    <n v="0"/>
    <n v="0"/>
  </r>
  <r>
    <x v="169"/>
    <n v="202501"/>
    <x v="0"/>
    <s v="SECTEUR BLANC                 "/>
    <x v="2"/>
    <n v="916"/>
    <n v="290"/>
    <n v="22"/>
    <n v="8"/>
    <n v="0"/>
    <n v="0"/>
    <n v="0"/>
    <n v="0"/>
    <n v="0"/>
    <n v="0"/>
    <n v="0"/>
    <n v="0"/>
    <n v="0"/>
    <n v="0"/>
    <n v="71251"/>
    <n v="70066"/>
    <n v="71347"/>
    <s v="KERL"/>
    <s v="GS  "/>
    <n v="0"/>
    <n v="0"/>
  </r>
  <r>
    <x v="169"/>
    <n v="202501"/>
    <x v="1"/>
    <s v="SECTEUR BLANC                 "/>
    <x v="2"/>
    <n v="916"/>
    <n v="290"/>
    <n v="22"/>
    <n v="8"/>
    <n v="0"/>
    <n v="0"/>
    <n v="0"/>
    <n v="0"/>
    <n v="0"/>
    <n v="0"/>
    <n v="0"/>
    <n v="0"/>
    <n v="0"/>
    <n v="0"/>
    <n v="71251"/>
    <n v="70066"/>
    <n v="71347"/>
    <s v="KERL"/>
    <s v="GS  "/>
    <n v="0"/>
    <n v="0"/>
  </r>
  <r>
    <x v="170"/>
    <n v="202501"/>
    <x v="0"/>
    <s v="SECTEUR BLANC                 "/>
    <x v="2"/>
    <n v="916"/>
    <n v="290"/>
    <n v="37"/>
    <n v="12"/>
    <n v="0"/>
    <n v="0"/>
    <n v="0"/>
    <n v="0"/>
    <n v="0"/>
    <n v="0"/>
    <n v="0"/>
    <n v="0"/>
    <n v="0"/>
    <n v="0"/>
    <n v="71251"/>
    <n v="71255"/>
    <n v="71258"/>
    <s v="FRAC"/>
    <s v="GS  "/>
    <n v="0"/>
    <n v="0"/>
  </r>
  <r>
    <x v="170"/>
    <n v="202501"/>
    <x v="1"/>
    <s v="SECTEUR BLANC                 "/>
    <x v="2"/>
    <n v="916"/>
    <n v="290"/>
    <n v="37"/>
    <n v="12"/>
    <n v="0"/>
    <n v="0"/>
    <n v="0"/>
    <n v="0"/>
    <n v="0"/>
    <n v="0"/>
    <n v="0"/>
    <n v="0"/>
    <n v="0"/>
    <n v="0"/>
    <n v="71251"/>
    <n v="71255"/>
    <n v="71258"/>
    <s v="FRAC"/>
    <s v="GS  "/>
    <n v="0"/>
    <n v="0"/>
  </r>
  <r>
    <x v="171"/>
    <n v="202501"/>
    <x v="0"/>
    <s v="SECTEUR BLANC                 "/>
    <x v="2"/>
    <n v="916"/>
    <n v="290"/>
    <n v="25"/>
    <n v="8"/>
    <n v="0"/>
    <n v="0"/>
    <n v="0"/>
    <n v="0"/>
    <n v="0"/>
    <n v="0"/>
    <n v="0"/>
    <n v="0"/>
    <n v="0"/>
    <n v="0"/>
    <n v="71251"/>
    <n v="71252"/>
    <n v="700258"/>
    <s v="KARI"/>
    <s v="GS  "/>
    <n v="0"/>
    <n v="0"/>
  </r>
  <r>
    <x v="171"/>
    <n v="202501"/>
    <x v="1"/>
    <s v="SECTEUR BLANC                 "/>
    <x v="2"/>
    <n v="916"/>
    <n v="290"/>
    <n v="25"/>
    <n v="8"/>
    <n v="0"/>
    <n v="0"/>
    <n v="0"/>
    <n v="0"/>
    <n v="0"/>
    <n v="0"/>
    <n v="0"/>
    <n v="0"/>
    <n v="0"/>
    <n v="0"/>
    <n v="71251"/>
    <n v="71252"/>
    <n v="700258"/>
    <s v="KARI"/>
    <s v="GS  "/>
    <n v="0"/>
    <n v="0"/>
  </r>
  <r>
    <x v="172"/>
    <n v="202501"/>
    <x v="0"/>
    <s v="SECTEUR BLANC                 "/>
    <x v="2"/>
    <n v="916"/>
    <n v="290"/>
    <n v="22"/>
    <n v="6"/>
    <n v="0"/>
    <n v="0"/>
    <n v="0"/>
    <n v="0"/>
    <n v="0"/>
    <n v="0"/>
    <n v="0"/>
    <n v="0"/>
    <n v="0"/>
    <n v="0"/>
    <n v="71251"/>
    <n v="70066"/>
    <n v="71264"/>
    <s v="KERL"/>
    <s v="GS  "/>
    <n v="0"/>
    <n v="0"/>
  </r>
  <r>
    <x v="172"/>
    <n v="202501"/>
    <x v="1"/>
    <s v="SECTEUR BLANC                 "/>
    <x v="2"/>
    <n v="916"/>
    <n v="290"/>
    <n v="22"/>
    <n v="6"/>
    <n v="0"/>
    <n v="0"/>
    <n v="0"/>
    <n v="0"/>
    <n v="0"/>
    <n v="0"/>
    <n v="0"/>
    <n v="0"/>
    <n v="0"/>
    <n v="0"/>
    <n v="71251"/>
    <n v="70066"/>
    <n v="71264"/>
    <s v="KERL"/>
    <s v="GS  "/>
    <n v="0"/>
    <n v="0"/>
  </r>
  <r>
    <x v="173"/>
    <n v="202501"/>
    <x v="0"/>
    <s v="SECTEUR BLANC                 "/>
    <x v="2"/>
    <n v="916"/>
    <n v="200"/>
    <n v="25"/>
    <n v="8"/>
    <n v="0"/>
    <n v="0"/>
    <n v="0"/>
    <n v="0"/>
    <n v="0"/>
    <n v="0"/>
    <n v="0"/>
    <n v="0"/>
    <n v="0"/>
    <n v="0"/>
    <n v="900582"/>
    <n v="71270"/>
    <n v="71271"/>
    <s v="TRAG"/>
    <s v="CE  "/>
    <n v="0"/>
    <n v="0"/>
  </r>
  <r>
    <x v="173"/>
    <n v="202501"/>
    <x v="1"/>
    <s v="SECTEUR BLANC                 "/>
    <x v="2"/>
    <n v="916"/>
    <n v="200"/>
    <n v="25"/>
    <n v="8"/>
    <n v="0"/>
    <n v="0"/>
    <n v="0"/>
    <n v="0"/>
    <n v="0"/>
    <n v="0"/>
    <n v="0"/>
    <n v="0"/>
    <n v="0"/>
    <n v="0"/>
    <n v="900582"/>
    <n v="71270"/>
    <n v="71271"/>
    <s v="TRAG"/>
    <s v="CE  "/>
    <n v="0"/>
    <n v="0"/>
  </r>
  <r>
    <x v="174"/>
    <n v="202501"/>
    <x v="0"/>
    <s v="SECTEUR BLANC                 "/>
    <x v="2"/>
    <n v="916"/>
    <n v="200"/>
    <n v="24"/>
    <n v="10"/>
    <n v="0"/>
    <n v="0"/>
    <n v="0"/>
    <n v="0"/>
    <n v="0"/>
    <n v="0"/>
    <n v="0"/>
    <n v="0"/>
    <n v="0"/>
    <n v="0"/>
    <n v="900582"/>
    <n v="71276"/>
    <n v="70082"/>
    <s v="LAUR"/>
    <s v="CE  "/>
    <n v="0"/>
    <n v="0"/>
  </r>
  <r>
    <x v="174"/>
    <n v="202501"/>
    <x v="1"/>
    <s v="SECTEUR BLANC                 "/>
    <x v="2"/>
    <n v="916"/>
    <n v="200"/>
    <n v="24"/>
    <n v="10"/>
    <n v="0"/>
    <n v="0"/>
    <n v="0"/>
    <n v="0"/>
    <n v="0"/>
    <n v="0"/>
    <n v="0"/>
    <n v="0"/>
    <n v="0"/>
    <n v="0"/>
    <n v="900582"/>
    <n v="71276"/>
    <n v="70082"/>
    <s v="LAUR"/>
    <s v="CE  "/>
    <n v="0"/>
    <n v="0"/>
  </r>
  <r>
    <x v="175"/>
    <n v="202501"/>
    <x v="0"/>
    <s v="SECTEUR BLANC                 "/>
    <x v="2"/>
    <n v="916"/>
    <n v="200"/>
    <n v="24"/>
    <n v="4"/>
    <n v="0"/>
    <n v="0"/>
    <n v="0"/>
    <n v="0"/>
    <n v="0"/>
    <n v="0"/>
    <n v="0"/>
    <n v="0"/>
    <n v="0"/>
    <n v="0"/>
    <n v="900582"/>
    <n v="71276"/>
    <n v="71275"/>
    <s v="LAUR"/>
    <s v="CE  "/>
    <n v="0"/>
    <n v="0"/>
  </r>
  <r>
    <x v="175"/>
    <n v="202501"/>
    <x v="1"/>
    <s v="SECTEUR BLANC                 "/>
    <x v="2"/>
    <n v="916"/>
    <n v="200"/>
    <n v="24"/>
    <n v="4"/>
    <n v="0"/>
    <n v="0"/>
    <n v="0"/>
    <n v="0"/>
    <n v="0"/>
    <n v="0"/>
    <n v="0"/>
    <n v="0"/>
    <n v="0"/>
    <n v="0"/>
    <n v="900582"/>
    <n v="71276"/>
    <n v="71275"/>
    <s v="LAUR"/>
    <s v="CE  "/>
    <n v="0"/>
    <n v="0"/>
  </r>
  <r>
    <x v="176"/>
    <n v="202501"/>
    <x v="0"/>
    <s v="SECTEUR BLANC                 "/>
    <x v="2"/>
    <n v="916"/>
    <n v="200"/>
    <n v="24"/>
    <n v="4"/>
    <n v="0"/>
    <n v="0"/>
    <n v="0"/>
    <n v="0"/>
    <n v="0"/>
    <n v="0"/>
    <n v="0"/>
    <n v="0"/>
    <n v="0"/>
    <n v="0"/>
    <n v="900582"/>
    <n v="71276"/>
    <n v="71275"/>
    <s v="LAUR"/>
    <s v="CE  "/>
    <n v="0"/>
    <n v="0"/>
  </r>
  <r>
    <x v="176"/>
    <n v="202501"/>
    <x v="1"/>
    <s v="SECTEUR BLANC                 "/>
    <x v="2"/>
    <n v="916"/>
    <n v="200"/>
    <n v="24"/>
    <n v="4"/>
    <n v="0"/>
    <n v="0"/>
    <n v="0"/>
    <n v="0"/>
    <n v="0"/>
    <n v="0"/>
    <n v="0"/>
    <n v="0"/>
    <n v="0"/>
    <n v="0"/>
    <n v="900582"/>
    <n v="71276"/>
    <n v="71275"/>
    <s v="LAUR"/>
    <s v="CE  "/>
    <n v="0"/>
    <n v="0"/>
  </r>
  <r>
    <x v="177"/>
    <n v="202501"/>
    <x v="0"/>
    <s v="SECTEUR BLANC                 "/>
    <x v="2"/>
    <n v="916"/>
    <n v="200"/>
    <n v="24"/>
    <n v="4"/>
    <n v="0"/>
    <n v="0"/>
    <n v="0"/>
    <n v="0"/>
    <n v="0"/>
    <n v="0"/>
    <n v="0"/>
    <n v="0"/>
    <n v="0"/>
    <n v="0"/>
    <n v="900582"/>
    <n v="71276"/>
    <n v="71275"/>
    <s v="LAUR"/>
    <s v="CE  "/>
    <n v="0"/>
    <n v="0"/>
  </r>
  <r>
    <x v="177"/>
    <n v="202501"/>
    <x v="1"/>
    <s v="SECTEUR BLANC                 "/>
    <x v="2"/>
    <n v="916"/>
    <n v="200"/>
    <n v="24"/>
    <n v="4"/>
    <n v="0"/>
    <n v="0"/>
    <n v="0"/>
    <n v="0"/>
    <n v="0"/>
    <n v="0"/>
    <n v="0"/>
    <n v="0"/>
    <n v="0"/>
    <n v="0"/>
    <n v="900582"/>
    <n v="71276"/>
    <n v="71275"/>
    <s v="LAUR"/>
    <s v="CE  "/>
    <n v="0"/>
    <n v="0"/>
  </r>
  <r>
    <x v="178"/>
    <n v="202501"/>
    <x v="0"/>
    <s v="SECTEUR BLANC                 "/>
    <x v="2"/>
    <n v="916"/>
    <n v="230"/>
    <n v="32"/>
    <n v="7"/>
    <n v="0"/>
    <n v="0"/>
    <n v="0"/>
    <n v="0"/>
    <n v="0"/>
    <n v="0"/>
    <n v="0"/>
    <n v="0"/>
    <n v="0"/>
    <n v="0"/>
    <n v="71030"/>
    <n v="71505"/>
    <n v="71521"/>
    <s v="JULL"/>
    <s v="IF  "/>
    <n v="0"/>
    <n v="0"/>
  </r>
  <r>
    <x v="178"/>
    <n v="202501"/>
    <x v="1"/>
    <s v="SECTEUR BLANC                 "/>
    <x v="2"/>
    <n v="916"/>
    <n v="230"/>
    <n v="32"/>
    <n v="7"/>
    <n v="0"/>
    <n v="0"/>
    <n v="0"/>
    <n v="0"/>
    <n v="0"/>
    <n v="0"/>
    <n v="0"/>
    <n v="0"/>
    <n v="0"/>
    <n v="0"/>
    <n v="71030"/>
    <n v="71505"/>
    <n v="71521"/>
    <s v="JULL"/>
    <s v="IF  "/>
    <n v="0"/>
    <n v="0"/>
  </r>
  <r>
    <x v="179"/>
    <n v="202501"/>
    <x v="0"/>
    <s v="SECTEUR BLANC                 "/>
    <x v="2"/>
    <n v="916"/>
    <n v="230"/>
    <n v="26"/>
    <n v="13"/>
    <n v="0"/>
    <n v="0"/>
    <n v="0"/>
    <n v="0"/>
    <n v="0"/>
    <n v="0"/>
    <n v="0"/>
    <n v="0"/>
    <n v="0"/>
    <n v="0"/>
    <n v="71030"/>
    <n v="71054"/>
    <n v="700079"/>
    <s v="BOUR"/>
    <s v="IF  "/>
    <n v="0"/>
    <n v="0"/>
  </r>
  <r>
    <x v="179"/>
    <n v="202501"/>
    <x v="1"/>
    <s v="SECTEUR BLANC                 "/>
    <x v="2"/>
    <n v="916"/>
    <n v="230"/>
    <n v="26"/>
    <n v="13"/>
    <n v="0"/>
    <n v="0"/>
    <n v="0"/>
    <n v="0"/>
    <n v="0"/>
    <n v="0"/>
    <n v="0"/>
    <n v="0"/>
    <n v="0"/>
    <n v="0"/>
    <n v="71030"/>
    <n v="71054"/>
    <n v="700079"/>
    <s v="BOUR"/>
    <s v="IF  "/>
    <n v="0"/>
    <n v="0"/>
  </r>
  <r>
    <x v="180"/>
    <n v="202501"/>
    <x v="0"/>
    <s v="SECTEUR BLANC                 "/>
    <x v="2"/>
    <n v="916"/>
    <n v="230"/>
    <n v="32"/>
    <n v="10"/>
    <n v="0"/>
    <n v="0"/>
    <n v="0"/>
    <n v="0"/>
    <n v="0"/>
    <n v="0"/>
    <n v="0"/>
    <n v="0"/>
    <n v="0"/>
    <n v="0"/>
    <n v="71030"/>
    <n v="71505"/>
    <n v="71517"/>
    <s v="JULL"/>
    <s v="IF  "/>
    <n v="0"/>
    <n v="0"/>
  </r>
  <r>
    <x v="180"/>
    <n v="202501"/>
    <x v="1"/>
    <s v="SECTEUR BLANC                 "/>
    <x v="2"/>
    <n v="916"/>
    <n v="230"/>
    <n v="32"/>
    <n v="10"/>
    <n v="0"/>
    <n v="0"/>
    <n v="0"/>
    <n v="0"/>
    <n v="0"/>
    <n v="0"/>
    <n v="0"/>
    <n v="0"/>
    <n v="0"/>
    <n v="0"/>
    <n v="71030"/>
    <n v="71505"/>
    <n v="71517"/>
    <s v="JULL"/>
    <s v="IF  "/>
    <n v="0"/>
    <n v="0"/>
  </r>
  <r>
    <x v="181"/>
    <n v="202501"/>
    <x v="0"/>
    <s v="SECTEUR BLANC                 "/>
    <x v="2"/>
    <n v="916"/>
    <n v="200"/>
    <n v="23"/>
    <n v="8"/>
    <n v="0"/>
    <n v="0"/>
    <n v="0"/>
    <n v="0"/>
    <n v="0"/>
    <n v="0"/>
    <n v="0"/>
    <n v="0"/>
    <n v="0"/>
    <n v="0"/>
    <n v="900582"/>
    <n v="71506"/>
    <n v="71526"/>
    <s v="MART"/>
    <s v="CE  "/>
    <n v="0"/>
    <n v="0"/>
  </r>
  <r>
    <x v="181"/>
    <n v="202501"/>
    <x v="1"/>
    <s v="SECTEUR BLANC                 "/>
    <x v="2"/>
    <n v="916"/>
    <n v="200"/>
    <n v="23"/>
    <n v="8"/>
    <n v="0"/>
    <n v="0"/>
    <n v="0"/>
    <n v="0"/>
    <n v="0"/>
    <n v="0"/>
    <n v="0"/>
    <n v="0"/>
    <n v="0"/>
    <n v="0"/>
    <n v="900582"/>
    <n v="71506"/>
    <n v="71526"/>
    <s v="MART"/>
    <s v="CE  "/>
    <n v="0"/>
    <n v="0"/>
  </r>
  <r>
    <x v="182"/>
    <n v="202501"/>
    <x v="0"/>
    <s v="SECTEUR BLANC                 "/>
    <x v="2"/>
    <n v="916"/>
    <n v="200"/>
    <n v="23"/>
    <n v="8"/>
    <n v="0"/>
    <n v="0"/>
    <n v="0"/>
    <n v="0"/>
    <n v="0"/>
    <n v="0"/>
    <n v="0"/>
    <n v="0"/>
    <n v="0"/>
    <n v="0"/>
    <n v="900582"/>
    <n v="71506"/>
    <n v="71526"/>
    <s v="MART"/>
    <s v="CE  "/>
    <n v="0"/>
    <n v="0"/>
  </r>
  <r>
    <x v="182"/>
    <n v="202501"/>
    <x v="1"/>
    <s v="SECTEUR BLANC                 "/>
    <x v="2"/>
    <n v="916"/>
    <n v="200"/>
    <n v="23"/>
    <n v="8"/>
    <n v="0"/>
    <n v="0"/>
    <n v="0"/>
    <n v="0"/>
    <n v="0"/>
    <n v="0"/>
    <n v="0"/>
    <n v="0"/>
    <n v="0"/>
    <n v="0"/>
    <n v="900582"/>
    <n v="71506"/>
    <n v="71526"/>
    <s v="MART"/>
    <s v="CE  "/>
    <n v="0"/>
    <n v="0"/>
  </r>
  <r>
    <x v="183"/>
    <n v="202501"/>
    <x v="0"/>
    <s v="SECTEUR BLANC                 "/>
    <x v="2"/>
    <n v="916"/>
    <n v="200"/>
    <n v="23"/>
    <n v="8"/>
    <n v="0"/>
    <n v="0"/>
    <n v="0"/>
    <n v="0"/>
    <n v="0"/>
    <n v="0"/>
    <n v="0"/>
    <n v="0"/>
    <n v="0"/>
    <n v="0"/>
    <n v="900582"/>
    <n v="71506"/>
    <n v="71526"/>
    <s v="MART"/>
    <s v="CE  "/>
    <n v="0"/>
    <n v="0"/>
  </r>
  <r>
    <x v="183"/>
    <n v="202501"/>
    <x v="1"/>
    <s v="SECTEUR BLANC                 "/>
    <x v="2"/>
    <n v="916"/>
    <n v="200"/>
    <n v="23"/>
    <n v="8"/>
    <n v="0"/>
    <n v="0"/>
    <n v="0"/>
    <n v="0"/>
    <n v="0"/>
    <n v="0"/>
    <n v="0"/>
    <n v="0"/>
    <n v="0"/>
    <n v="0"/>
    <n v="900582"/>
    <n v="71506"/>
    <n v="71526"/>
    <s v="MART"/>
    <s v="CE  "/>
    <n v="0"/>
    <n v="0"/>
  </r>
  <r>
    <x v="184"/>
    <n v="202501"/>
    <x v="0"/>
    <s v="SECTEUR BLANC                 "/>
    <x v="2"/>
    <n v="916"/>
    <n v="200"/>
    <n v="23"/>
    <n v="9"/>
    <n v="0"/>
    <n v="0"/>
    <n v="0"/>
    <n v="0"/>
    <n v="0"/>
    <n v="0"/>
    <n v="0"/>
    <n v="0"/>
    <n v="0"/>
    <n v="0"/>
    <n v="900582"/>
    <n v="71506"/>
    <n v="71527"/>
    <s v="MART"/>
    <s v="CE  "/>
    <n v="0"/>
    <n v="0"/>
  </r>
  <r>
    <x v="184"/>
    <n v="202501"/>
    <x v="1"/>
    <s v="SECTEUR BLANC                 "/>
    <x v="2"/>
    <n v="916"/>
    <n v="200"/>
    <n v="23"/>
    <n v="9"/>
    <n v="0"/>
    <n v="0"/>
    <n v="0"/>
    <n v="0"/>
    <n v="0"/>
    <n v="0"/>
    <n v="0"/>
    <n v="0"/>
    <n v="0"/>
    <n v="0"/>
    <n v="900582"/>
    <n v="71506"/>
    <n v="71527"/>
    <s v="MART"/>
    <s v="CE  "/>
    <n v="0"/>
    <n v="0"/>
  </r>
  <r>
    <x v="185"/>
    <n v="202501"/>
    <x v="0"/>
    <s v="SECTEUR BLANC                 "/>
    <x v="2"/>
    <n v="916"/>
    <n v="200"/>
    <n v="23"/>
    <n v="8"/>
    <n v="0"/>
    <n v="0"/>
    <n v="0"/>
    <n v="0"/>
    <n v="0"/>
    <n v="0"/>
    <n v="0"/>
    <n v="0"/>
    <n v="0"/>
    <n v="0"/>
    <n v="900582"/>
    <n v="71506"/>
    <n v="71526"/>
    <s v="MART"/>
    <s v="CE  "/>
    <n v="0"/>
    <n v="0"/>
  </r>
  <r>
    <x v="185"/>
    <n v="202501"/>
    <x v="1"/>
    <s v="SECTEUR BLANC                 "/>
    <x v="2"/>
    <n v="916"/>
    <n v="200"/>
    <n v="23"/>
    <n v="8"/>
    <n v="0"/>
    <n v="0"/>
    <n v="0"/>
    <n v="0"/>
    <n v="0"/>
    <n v="0"/>
    <n v="0"/>
    <n v="0"/>
    <n v="0"/>
    <n v="0"/>
    <n v="900582"/>
    <n v="71506"/>
    <n v="71526"/>
    <s v="MART"/>
    <s v="CE  "/>
    <n v="0"/>
    <n v="0"/>
  </r>
  <r>
    <x v="186"/>
    <n v="202501"/>
    <x v="0"/>
    <s v="SECTEUR BLANC                 "/>
    <x v="2"/>
    <n v="916"/>
    <n v="230"/>
    <n v="32"/>
    <n v="10"/>
    <n v="0"/>
    <n v="0"/>
    <n v="0"/>
    <n v="0"/>
    <n v="0"/>
    <n v="0"/>
    <n v="0"/>
    <n v="0"/>
    <n v="0"/>
    <n v="0"/>
    <n v="71030"/>
    <n v="71505"/>
    <n v="71517"/>
    <s v="JULL"/>
    <s v="IF  "/>
    <n v="0"/>
    <n v="0"/>
  </r>
  <r>
    <x v="186"/>
    <n v="202501"/>
    <x v="1"/>
    <s v="SECTEUR BLANC                 "/>
    <x v="2"/>
    <n v="916"/>
    <n v="230"/>
    <n v="32"/>
    <n v="10"/>
    <n v="0"/>
    <n v="0"/>
    <n v="0"/>
    <n v="0"/>
    <n v="0"/>
    <n v="0"/>
    <n v="0"/>
    <n v="0"/>
    <n v="0"/>
    <n v="0"/>
    <n v="71030"/>
    <n v="71505"/>
    <n v="71517"/>
    <s v="JULL"/>
    <s v="IF  "/>
    <n v="0"/>
    <n v="0"/>
  </r>
  <r>
    <x v="187"/>
    <n v="202501"/>
    <x v="0"/>
    <s v="SECTEUR BLANC                 "/>
    <x v="2"/>
    <n v="916"/>
    <n v="230"/>
    <n v="32"/>
    <n v="7"/>
    <n v="0"/>
    <n v="0"/>
    <n v="0"/>
    <n v="0"/>
    <n v="0"/>
    <n v="0"/>
    <n v="0"/>
    <n v="0"/>
    <n v="0"/>
    <n v="0"/>
    <n v="71030"/>
    <n v="71505"/>
    <n v="71521"/>
    <s v="JULL"/>
    <s v="IF  "/>
    <n v="0"/>
    <n v="0"/>
  </r>
  <r>
    <x v="187"/>
    <n v="202501"/>
    <x v="1"/>
    <s v="SECTEUR BLANC                 "/>
    <x v="2"/>
    <n v="916"/>
    <n v="230"/>
    <n v="32"/>
    <n v="7"/>
    <n v="0"/>
    <n v="0"/>
    <n v="0"/>
    <n v="0"/>
    <n v="0"/>
    <n v="0"/>
    <n v="0"/>
    <n v="0"/>
    <n v="0"/>
    <n v="0"/>
    <n v="71030"/>
    <n v="71505"/>
    <n v="71521"/>
    <s v="JULL"/>
    <s v="IF  "/>
    <n v="0"/>
    <n v="0"/>
  </r>
  <r>
    <x v="188"/>
    <n v="202501"/>
    <x v="0"/>
    <s v="SECTEUR BLANC                 "/>
    <x v="2"/>
    <n v="916"/>
    <n v="230"/>
    <n v="32"/>
    <n v="7"/>
    <n v="0"/>
    <n v="0"/>
    <n v="0"/>
    <n v="0"/>
    <n v="0"/>
    <n v="0"/>
    <n v="0"/>
    <n v="0"/>
    <n v="0"/>
    <n v="0"/>
    <n v="71030"/>
    <n v="71505"/>
    <n v="71521"/>
    <s v="JULL"/>
    <s v="IF  "/>
    <n v="0"/>
    <n v="0"/>
  </r>
  <r>
    <x v="188"/>
    <n v="202501"/>
    <x v="1"/>
    <s v="SECTEUR BLANC                 "/>
    <x v="2"/>
    <n v="916"/>
    <n v="230"/>
    <n v="32"/>
    <n v="7"/>
    <n v="0"/>
    <n v="0"/>
    <n v="0"/>
    <n v="0"/>
    <n v="0"/>
    <n v="0"/>
    <n v="0"/>
    <n v="0"/>
    <n v="0"/>
    <n v="0"/>
    <n v="71030"/>
    <n v="71505"/>
    <n v="71521"/>
    <s v="JULL"/>
    <s v="IF  "/>
    <n v="0"/>
    <n v="0"/>
  </r>
  <r>
    <x v="189"/>
    <n v="202501"/>
    <x v="0"/>
    <s v="SECTEUR BLANC                 "/>
    <x v="2"/>
    <n v="916"/>
    <n v="200"/>
    <n v="34"/>
    <n v="10"/>
    <n v="0"/>
    <n v="0"/>
    <n v="0"/>
    <n v="0"/>
    <n v="0"/>
    <n v="0"/>
    <n v="0"/>
    <n v="0"/>
    <n v="0"/>
    <n v="0"/>
    <n v="900582"/>
    <n v="71507"/>
    <n v="71532"/>
    <s v="MORT"/>
    <s v="CE  "/>
    <n v="0"/>
    <n v="0"/>
  </r>
  <r>
    <x v="189"/>
    <n v="202501"/>
    <x v="1"/>
    <s v="SECTEUR BLANC                 "/>
    <x v="2"/>
    <n v="916"/>
    <n v="200"/>
    <n v="34"/>
    <n v="10"/>
    <n v="0"/>
    <n v="0"/>
    <n v="0"/>
    <n v="0"/>
    <n v="0"/>
    <n v="0"/>
    <n v="0"/>
    <n v="0"/>
    <n v="0"/>
    <n v="0"/>
    <n v="900582"/>
    <n v="71507"/>
    <n v="71532"/>
    <s v="MORT"/>
    <s v="CE  "/>
    <n v="0"/>
    <n v="0"/>
  </r>
  <r>
    <x v="190"/>
    <n v="202501"/>
    <x v="0"/>
    <s v="SECTEUR BLANC                 "/>
    <x v="2"/>
    <n v="916"/>
    <n v="230"/>
    <n v="32"/>
    <n v="10"/>
    <n v="0"/>
    <n v="0"/>
    <n v="0"/>
    <n v="0"/>
    <n v="0"/>
    <n v="0"/>
    <n v="0"/>
    <n v="0"/>
    <n v="0"/>
    <n v="0"/>
    <n v="71030"/>
    <n v="71505"/>
    <n v="71517"/>
    <s v="JULL"/>
    <s v="IF  "/>
    <n v="0"/>
    <n v="0"/>
  </r>
  <r>
    <x v="190"/>
    <n v="202501"/>
    <x v="1"/>
    <s v="SECTEUR BLANC                 "/>
    <x v="2"/>
    <n v="916"/>
    <n v="230"/>
    <n v="32"/>
    <n v="10"/>
    <n v="0"/>
    <n v="0"/>
    <n v="0"/>
    <n v="0"/>
    <n v="0"/>
    <n v="0"/>
    <n v="0"/>
    <n v="0"/>
    <n v="0"/>
    <n v="0"/>
    <n v="71030"/>
    <n v="71505"/>
    <n v="71517"/>
    <s v="JULL"/>
    <s v="IF  "/>
    <n v="0"/>
    <n v="0"/>
  </r>
  <r>
    <x v="191"/>
    <n v="202501"/>
    <x v="0"/>
    <s v="SECTEUR BLANC                 "/>
    <x v="2"/>
    <n v="916"/>
    <n v="200"/>
    <n v="34"/>
    <n v="8"/>
    <n v="0"/>
    <n v="0"/>
    <n v="0"/>
    <n v="0"/>
    <n v="0"/>
    <n v="0"/>
    <n v="0"/>
    <n v="0"/>
    <n v="0"/>
    <n v="0"/>
    <n v="900582"/>
    <n v="71507"/>
    <n v="71528"/>
    <s v="MORT"/>
    <s v="CE  "/>
    <n v="0"/>
    <n v="0"/>
  </r>
  <r>
    <x v="191"/>
    <n v="202501"/>
    <x v="1"/>
    <s v="SECTEUR BLANC                 "/>
    <x v="2"/>
    <n v="916"/>
    <n v="200"/>
    <n v="34"/>
    <n v="8"/>
    <n v="0"/>
    <n v="0"/>
    <n v="0"/>
    <n v="0"/>
    <n v="0"/>
    <n v="0"/>
    <n v="0"/>
    <n v="0"/>
    <n v="0"/>
    <n v="0"/>
    <n v="900582"/>
    <n v="71507"/>
    <n v="71528"/>
    <s v="MORT"/>
    <s v="CE  "/>
    <n v="0"/>
    <n v="0"/>
  </r>
  <r>
    <x v="192"/>
    <n v="202501"/>
    <x v="0"/>
    <s v="SECTEUR BLANC                 "/>
    <x v="2"/>
    <n v="916"/>
    <n v="230"/>
    <n v="32"/>
    <n v="7"/>
    <n v="0"/>
    <n v="0"/>
    <n v="0"/>
    <n v="0"/>
    <n v="0"/>
    <n v="0"/>
    <n v="0"/>
    <n v="0"/>
    <n v="0"/>
    <n v="0"/>
    <n v="71030"/>
    <n v="71505"/>
    <n v="71521"/>
    <s v="JULL"/>
    <s v="IF  "/>
    <n v="0"/>
    <n v="0"/>
  </r>
  <r>
    <x v="192"/>
    <n v="202501"/>
    <x v="1"/>
    <s v="SECTEUR BLANC                 "/>
    <x v="2"/>
    <n v="916"/>
    <n v="230"/>
    <n v="32"/>
    <n v="7"/>
    <n v="0"/>
    <n v="0"/>
    <n v="0"/>
    <n v="0"/>
    <n v="0"/>
    <n v="0"/>
    <n v="0"/>
    <n v="0"/>
    <n v="0"/>
    <n v="0"/>
    <n v="71030"/>
    <n v="71505"/>
    <n v="71521"/>
    <s v="JULL"/>
    <s v="IF  "/>
    <n v="0"/>
    <n v="0"/>
  </r>
  <r>
    <x v="193"/>
    <n v="202501"/>
    <x v="0"/>
    <s v="SECTEUR BLANC                 "/>
    <x v="2"/>
    <n v="916"/>
    <n v="230"/>
    <n v="32"/>
    <n v="7"/>
    <n v="0"/>
    <n v="0"/>
    <n v="0"/>
    <n v="0"/>
    <n v="0"/>
    <n v="0"/>
    <n v="0"/>
    <n v="0"/>
    <n v="0"/>
    <n v="0"/>
    <n v="71030"/>
    <n v="71505"/>
    <n v="71563"/>
    <s v="JULL"/>
    <s v="IF  "/>
    <n v="0"/>
    <n v="0"/>
  </r>
  <r>
    <x v="193"/>
    <n v="202501"/>
    <x v="1"/>
    <s v="SECTEUR BLANC                 "/>
    <x v="2"/>
    <n v="916"/>
    <n v="230"/>
    <n v="32"/>
    <n v="7"/>
    <n v="0"/>
    <n v="0"/>
    <n v="0"/>
    <n v="0"/>
    <n v="0"/>
    <n v="0"/>
    <n v="0"/>
    <n v="0"/>
    <n v="0"/>
    <n v="0"/>
    <n v="71030"/>
    <n v="71505"/>
    <n v="71563"/>
    <s v="JULL"/>
    <s v="IF  "/>
    <n v="0"/>
    <n v="0"/>
  </r>
  <r>
    <x v="194"/>
    <n v="202501"/>
    <x v="0"/>
    <s v="SECTEUR BLANC                 "/>
    <x v="2"/>
    <n v="916"/>
    <n v="230"/>
    <n v="32"/>
    <n v="11"/>
    <n v="0"/>
    <n v="0"/>
    <n v="0"/>
    <n v="0"/>
    <n v="0"/>
    <n v="0"/>
    <n v="0"/>
    <n v="0"/>
    <n v="0"/>
    <n v="0"/>
    <n v="71030"/>
    <n v="71505"/>
    <n v="700076"/>
    <s v="JULL"/>
    <s v="IF  "/>
    <n v="0"/>
    <n v="0"/>
  </r>
  <r>
    <x v="194"/>
    <n v="202501"/>
    <x v="1"/>
    <s v="SECTEUR BLANC                 "/>
    <x v="2"/>
    <n v="916"/>
    <n v="230"/>
    <n v="32"/>
    <n v="11"/>
    <n v="0"/>
    <n v="0"/>
    <n v="0"/>
    <n v="0"/>
    <n v="0"/>
    <n v="0"/>
    <n v="0"/>
    <n v="0"/>
    <n v="0"/>
    <n v="0"/>
    <n v="71030"/>
    <n v="71505"/>
    <n v="700076"/>
    <s v="JULL"/>
    <s v="IF  "/>
    <n v="0"/>
    <n v="0"/>
  </r>
  <r>
    <x v="195"/>
    <n v="202501"/>
    <x v="0"/>
    <s v="SECTEUR BLANC                 "/>
    <x v="2"/>
    <n v="916"/>
    <n v="290"/>
    <n v="38"/>
    <n v="11"/>
    <n v="0"/>
    <n v="0"/>
    <n v="0"/>
    <n v="0"/>
    <n v="0"/>
    <n v="0"/>
    <n v="0"/>
    <n v="0"/>
    <n v="0"/>
    <n v="0"/>
    <n v="71251"/>
    <n v="700023"/>
    <n v="71201"/>
    <s v="LEVE"/>
    <s v="GS  "/>
    <n v="0"/>
    <n v="0"/>
  </r>
  <r>
    <x v="195"/>
    <n v="202501"/>
    <x v="1"/>
    <s v="SECTEUR BLANC                 "/>
    <x v="2"/>
    <n v="916"/>
    <n v="290"/>
    <n v="38"/>
    <n v="11"/>
    <n v="0"/>
    <n v="0"/>
    <n v="0"/>
    <n v="0"/>
    <n v="0"/>
    <n v="0"/>
    <n v="0"/>
    <n v="0"/>
    <n v="0"/>
    <n v="0"/>
    <n v="71251"/>
    <n v="700023"/>
    <n v="71201"/>
    <s v="LEVE"/>
    <s v="GS  "/>
    <n v="0"/>
    <n v="0"/>
  </r>
  <r>
    <x v="196"/>
    <n v="202501"/>
    <x v="0"/>
    <s v="SECTEUR BLANC                 "/>
    <x v="2"/>
    <n v="916"/>
    <n v="228"/>
    <n v="35"/>
    <n v="9"/>
    <n v="0"/>
    <n v="0"/>
    <n v="0"/>
    <n v="0"/>
    <n v="0"/>
    <n v="0"/>
    <n v="0"/>
    <n v="0"/>
    <n v="0"/>
    <n v="0"/>
    <n v="71590"/>
    <n v="71592"/>
    <n v="71073"/>
    <s v="LECO"/>
    <s v="GO  "/>
    <n v="0"/>
    <n v="0"/>
  </r>
  <r>
    <x v="196"/>
    <n v="202501"/>
    <x v="1"/>
    <s v="SECTEUR BLANC                 "/>
    <x v="2"/>
    <n v="916"/>
    <n v="228"/>
    <n v="35"/>
    <n v="9"/>
    <n v="0"/>
    <n v="0"/>
    <n v="0"/>
    <n v="0"/>
    <n v="0"/>
    <n v="0"/>
    <n v="0"/>
    <n v="0"/>
    <n v="0"/>
    <n v="0"/>
    <n v="71590"/>
    <n v="71592"/>
    <n v="71073"/>
    <s v="LECO"/>
    <s v="GO  "/>
    <n v="0"/>
    <n v="0"/>
  </r>
  <r>
    <x v="197"/>
    <n v="202501"/>
    <x v="0"/>
    <s v="SECTEUR BLANC                 "/>
    <x v="2"/>
    <n v="916"/>
    <n v="290"/>
    <n v="33"/>
    <n v="12"/>
    <n v="0"/>
    <n v="0"/>
    <n v="0"/>
    <n v="0"/>
    <n v="0"/>
    <n v="0"/>
    <n v="0"/>
    <n v="0"/>
    <n v="0"/>
    <n v="0"/>
    <n v="71251"/>
    <n v="71174"/>
    <n v="71198"/>
    <s v="CHIK"/>
    <s v="GS  "/>
    <n v="0"/>
    <n v="0"/>
  </r>
  <r>
    <x v="197"/>
    <n v="202501"/>
    <x v="1"/>
    <s v="SECTEUR BLANC                 "/>
    <x v="2"/>
    <n v="916"/>
    <n v="290"/>
    <n v="33"/>
    <n v="12"/>
    <n v="0"/>
    <n v="0"/>
    <n v="0"/>
    <n v="0"/>
    <n v="0"/>
    <n v="0"/>
    <n v="0"/>
    <n v="0"/>
    <n v="0"/>
    <n v="0"/>
    <n v="71251"/>
    <n v="71174"/>
    <n v="71198"/>
    <s v="CHIK"/>
    <s v="GS  "/>
    <n v="0"/>
    <n v="0"/>
  </r>
  <r>
    <x v="198"/>
    <n v="202501"/>
    <x v="0"/>
    <s v="SECTEUR BLANC                 "/>
    <x v="2"/>
    <n v="916"/>
    <n v="228"/>
    <n v="16"/>
    <n v="5"/>
    <n v="0"/>
    <n v="0"/>
    <n v="0"/>
    <n v="0"/>
    <n v="0"/>
    <n v="0"/>
    <n v="0"/>
    <n v="0"/>
    <n v="0"/>
    <n v="0"/>
    <n v="71590"/>
    <n v="71602"/>
    <n v="71223"/>
    <s v="HARY"/>
    <s v="GO  "/>
    <n v="0"/>
    <n v="0"/>
  </r>
  <r>
    <x v="198"/>
    <n v="202501"/>
    <x v="1"/>
    <s v="SECTEUR BLANC                 "/>
    <x v="2"/>
    <n v="916"/>
    <n v="228"/>
    <n v="16"/>
    <n v="5"/>
    <n v="0"/>
    <n v="0"/>
    <n v="0"/>
    <n v="0"/>
    <n v="0"/>
    <n v="0"/>
    <n v="0"/>
    <n v="0"/>
    <n v="0"/>
    <n v="0"/>
    <n v="71590"/>
    <n v="71602"/>
    <n v="71223"/>
    <s v="HARY"/>
    <s v="GO  "/>
    <n v="0"/>
    <n v="0"/>
  </r>
  <r>
    <x v="199"/>
    <n v="202501"/>
    <x v="0"/>
    <s v="SECTEUR BLANC                 "/>
    <x v="2"/>
    <n v="916"/>
    <n v="228"/>
    <n v="34"/>
    <n v="3"/>
    <n v="0"/>
    <n v="0"/>
    <n v="0"/>
    <n v="0"/>
    <n v="0"/>
    <n v="0"/>
    <n v="0"/>
    <n v="0"/>
    <n v="0"/>
    <n v="0"/>
    <n v="71590"/>
    <n v="71607"/>
    <n v="71225"/>
    <s v="LIOP"/>
    <s v="GO  "/>
    <n v="0"/>
    <n v="0"/>
  </r>
  <r>
    <x v="199"/>
    <n v="202501"/>
    <x v="1"/>
    <s v="SECTEUR BLANC                 "/>
    <x v="2"/>
    <n v="916"/>
    <n v="228"/>
    <n v="34"/>
    <n v="3"/>
    <n v="0"/>
    <n v="0"/>
    <n v="0"/>
    <n v="0"/>
    <n v="0"/>
    <n v="0"/>
    <n v="0"/>
    <n v="0"/>
    <n v="0"/>
    <n v="0"/>
    <n v="71590"/>
    <n v="71607"/>
    <n v="71225"/>
    <s v="LIOP"/>
    <s v="GO  "/>
    <n v="0"/>
    <n v="0"/>
  </r>
  <r>
    <x v="200"/>
    <n v="202501"/>
    <x v="0"/>
    <s v="SECTEUR BLANC                 "/>
    <x v="2"/>
    <n v="916"/>
    <n v="230"/>
    <n v="32"/>
    <n v="7"/>
    <n v="0"/>
    <n v="0"/>
    <n v="0"/>
    <n v="0"/>
    <n v="0"/>
    <n v="0"/>
    <n v="0"/>
    <n v="0"/>
    <n v="0"/>
    <n v="0"/>
    <n v="71030"/>
    <n v="71505"/>
    <n v="71521"/>
    <s v="JULL"/>
    <s v="IF  "/>
    <n v="0"/>
    <n v="0"/>
  </r>
  <r>
    <x v="200"/>
    <n v="202501"/>
    <x v="1"/>
    <s v="SECTEUR BLANC                 "/>
    <x v="2"/>
    <n v="916"/>
    <n v="230"/>
    <n v="32"/>
    <n v="7"/>
    <n v="0"/>
    <n v="0"/>
    <n v="0"/>
    <n v="0"/>
    <n v="0"/>
    <n v="0"/>
    <n v="0"/>
    <n v="0"/>
    <n v="0"/>
    <n v="0"/>
    <n v="71030"/>
    <n v="71505"/>
    <n v="71521"/>
    <s v="JULL"/>
    <s v="IF  "/>
    <n v="0"/>
    <n v="0"/>
  </r>
  <r>
    <x v="201"/>
    <n v="202501"/>
    <x v="0"/>
    <s v="SECTEUR BLANC                 "/>
    <x v="2"/>
    <n v="916"/>
    <n v="290"/>
    <n v="43"/>
    <n v="12"/>
    <n v="0"/>
    <n v="0"/>
    <n v="0"/>
    <n v="0"/>
    <n v="0"/>
    <n v="0"/>
    <n v="0"/>
    <n v="0"/>
    <n v="0"/>
    <n v="0"/>
    <n v="71251"/>
    <n v="70067"/>
    <n v="71349"/>
    <s v="LEGG"/>
    <s v="GS  "/>
    <n v="0"/>
    <n v="0"/>
  </r>
  <r>
    <x v="201"/>
    <n v="202501"/>
    <x v="1"/>
    <s v="SECTEUR BLANC                 "/>
    <x v="2"/>
    <n v="916"/>
    <n v="290"/>
    <n v="43"/>
    <n v="12"/>
    <n v="0"/>
    <n v="0"/>
    <n v="0"/>
    <n v="0"/>
    <n v="0"/>
    <n v="0"/>
    <n v="0"/>
    <n v="0"/>
    <n v="0"/>
    <n v="0"/>
    <n v="71251"/>
    <n v="70067"/>
    <n v="71349"/>
    <s v="LEGG"/>
    <s v="GS  "/>
    <n v="0"/>
    <n v="0"/>
  </r>
  <r>
    <x v="202"/>
    <n v="202501"/>
    <x v="0"/>
    <s v="SECTEUR BLANC                 "/>
    <x v="2"/>
    <n v="916"/>
    <n v="228"/>
    <n v="18"/>
    <n v="7"/>
    <n v="0"/>
    <n v="0"/>
    <n v="0"/>
    <n v="0"/>
    <n v="0"/>
    <n v="0"/>
    <n v="0"/>
    <n v="0"/>
    <n v="0"/>
    <n v="0"/>
    <n v="71590"/>
    <n v="71606"/>
    <n v="71324"/>
    <s v="QUIR"/>
    <s v="GO  "/>
    <n v="0"/>
    <n v="0"/>
  </r>
  <r>
    <x v="202"/>
    <n v="202501"/>
    <x v="1"/>
    <s v="SECTEUR BLANC                 "/>
    <x v="2"/>
    <n v="916"/>
    <n v="228"/>
    <n v="18"/>
    <n v="7"/>
    <n v="0"/>
    <n v="0"/>
    <n v="0"/>
    <n v="0"/>
    <n v="0"/>
    <n v="0"/>
    <n v="0"/>
    <n v="0"/>
    <n v="0"/>
    <n v="0"/>
    <n v="71590"/>
    <n v="71606"/>
    <n v="71324"/>
    <s v="QUIR"/>
    <s v="GO  "/>
    <n v="0"/>
    <n v="0"/>
  </r>
  <r>
    <x v="203"/>
    <n v="202501"/>
    <x v="0"/>
    <s v="SECTEUR BLANC                 "/>
    <x v="2"/>
    <n v="916"/>
    <n v="230"/>
    <n v="24"/>
    <n v="9"/>
    <n v="0"/>
    <n v="0"/>
    <n v="0"/>
    <n v="0"/>
    <n v="0"/>
    <n v="0"/>
    <n v="0"/>
    <n v="0"/>
    <n v="0"/>
    <n v="0"/>
    <n v="71030"/>
    <n v="71662"/>
    <n v="71438"/>
    <s v="HENN"/>
    <s v="IF  "/>
    <n v="0"/>
    <n v="0"/>
  </r>
  <r>
    <x v="203"/>
    <n v="202501"/>
    <x v="1"/>
    <s v="SECTEUR BLANC                 "/>
    <x v="2"/>
    <n v="916"/>
    <n v="230"/>
    <n v="24"/>
    <n v="9"/>
    <n v="0"/>
    <n v="0"/>
    <n v="0"/>
    <n v="0"/>
    <n v="0"/>
    <n v="0"/>
    <n v="0"/>
    <n v="0"/>
    <n v="0"/>
    <n v="0"/>
    <n v="71030"/>
    <n v="71662"/>
    <n v="71438"/>
    <s v="HENN"/>
    <s v="IF  "/>
    <n v="0"/>
    <n v="0"/>
  </r>
  <r>
    <x v="204"/>
    <n v="202501"/>
    <x v="0"/>
    <s v="SECTEUR BLANC                 "/>
    <x v="2"/>
    <n v="916"/>
    <n v="290"/>
    <n v="25"/>
    <n v="8"/>
    <n v="0"/>
    <n v="0"/>
    <n v="0"/>
    <n v="0"/>
    <n v="0"/>
    <n v="0"/>
    <n v="0"/>
    <n v="0"/>
    <n v="0"/>
    <n v="0"/>
    <n v="71251"/>
    <n v="71248"/>
    <n v="70065"/>
    <s v="THIE"/>
    <s v="GS  "/>
    <n v="0"/>
    <n v="0"/>
  </r>
  <r>
    <x v="204"/>
    <n v="202501"/>
    <x v="1"/>
    <s v="SECTEUR BLANC                 "/>
    <x v="2"/>
    <n v="916"/>
    <n v="290"/>
    <n v="25"/>
    <n v="8"/>
    <n v="0"/>
    <n v="0"/>
    <n v="0"/>
    <n v="0"/>
    <n v="0"/>
    <n v="0"/>
    <n v="0"/>
    <n v="0"/>
    <n v="0"/>
    <n v="0"/>
    <n v="71251"/>
    <n v="71248"/>
    <n v="70065"/>
    <s v="THIE"/>
    <s v="GS  "/>
    <n v="0"/>
    <n v="0"/>
  </r>
  <r>
    <x v="205"/>
    <n v="202501"/>
    <x v="0"/>
    <s v="SECTEUR BLANC                 "/>
    <x v="2"/>
    <n v="916"/>
    <n v="200"/>
    <n v="23"/>
    <n v="8"/>
    <n v="0"/>
    <n v="0"/>
    <n v="0"/>
    <n v="0"/>
    <n v="0"/>
    <n v="0"/>
    <n v="0"/>
    <n v="0"/>
    <n v="0"/>
    <n v="0"/>
    <n v="900582"/>
    <n v="71506"/>
    <n v="71526"/>
    <s v="MART"/>
    <s v="CE  "/>
    <n v="0"/>
    <n v="0"/>
  </r>
  <r>
    <x v="205"/>
    <n v="202501"/>
    <x v="1"/>
    <s v="SECTEUR BLANC                 "/>
    <x v="2"/>
    <n v="916"/>
    <n v="200"/>
    <n v="23"/>
    <n v="8"/>
    <n v="0"/>
    <n v="0"/>
    <n v="0"/>
    <n v="0"/>
    <n v="0"/>
    <n v="0"/>
    <n v="0"/>
    <n v="0"/>
    <n v="0"/>
    <n v="0"/>
    <n v="900582"/>
    <n v="71506"/>
    <n v="71526"/>
    <s v="MART"/>
    <s v="CE  "/>
    <n v="0"/>
    <n v="0"/>
  </r>
  <r>
    <x v="206"/>
    <n v="202501"/>
    <x v="0"/>
    <s v="SECTEUR BLANC                 "/>
    <x v="2"/>
    <n v="916"/>
    <n v="228"/>
    <n v="18"/>
    <n v="6"/>
    <n v="0"/>
    <n v="0"/>
    <n v="0"/>
    <n v="0"/>
    <n v="0"/>
    <n v="0"/>
    <n v="0"/>
    <n v="0"/>
    <n v="0"/>
    <n v="0"/>
    <n v="71590"/>
    <n v="71606"/>
    <n v="71230"/>
    <s v="QUIR"/>
    <s v="GO  "/>
    <n v="0"/>
    <n v="0"/>
  </r>
  <r>
    <x v="206"/>
    <n v="202501"/>
    <x v="1"/>
    <s v="SECTEUR BLANC                 "/>
    <x v="2"/>
    <n v="916"/>
    <n v="228"/>
    <n v="18"/>
    <n v="6"/>
    <n v="0"/>
    <n v="0"/>
    <n v="0"/>
    <n v="0"/>
    <n v="0"/>
    <n v="0"/>
    <n v="0"/>
    <n v="0"/>
    <n v="0"/>
    <n v="0"/>
    <n v="71590"/>
    <n v="71606"/>
    <n v="71230"/>
    <s v="QUIR"/>
    <s v="GO  "/>
    <n v="0"/>
    <n v="0"/>
  </r>
  <r>
    <x v="207"/>
    <n v="202501"/>
    <x v="0"/>
    <s v="SECTEUR BLANC                 "/>
    <x v="2"/>
    <n v="916"/>
    <n v="228"/>
    <n v="20"/>
    <n v="2"/>
    <n v="0"/>
    <n v="0"/>
    <n v="0"/>
    <n v="0"/>
    <n v="0"/>
    <n v="0"/>
    <n v="0"/>
    <n v="0"/>
    <n v="0"/>
    <n v="0"/>
    <n v="71590"/>
    <n v="71591"/>
    <n v="71075"/>
    <s v="LAUZ"/>
    <s v="GO  "/>
    <n v="0"/>
    <n v="0"/>
  </r>
  <r>
    <x v="207"/>
    <n v="202501"/>
    <x v="1"/>
    <s v="SECTEUR BLANC                 "/>
    <x v="2"/>
    <n v="916"/>
    <n v="228"/>
    <n v="20"/>
    <n v="2"/>
    <n v="0"/>
    <n v="0"/>
    <n v="0"/>
    <n v="0"/>
    <n v="0"/>
    <n v="0"/>
    <n v="0"/>
    <n v="0"/>
    <n v="0"/>
    <n v="0"/>
    <n v="71590"/>
    <n v="71591"/>
    <n v="71075"/>
    <s v="LAUZ"/>
    <s v="GO  "/>
    <n v="0"/>
    <n v="0"/>
  </r>
  <r>
    <x v="208"/>
    <n v="202501"/>
    <x v="0"/>
    <s v="SECTEUR BLANC                 "/>
    <x v="2"/>
    <n v="916"/>
    <n v="290"/>
    <n v="33"/>
    <n v="8"/>
    <n v="0"/>
    <n v="0"/>
    <n v="0"/>
    <n v="0"/>
    <n v="0"/>
    <n v="0"/>
    <n v="0"/>
    <n v="0"/>
    <n v="0"/>
    <n v="0"/>
    <n v="71251"/>
    <n v="71174"/>
    <n v="71194"/>
    <s v="CHIK"/>
    <s v="GS  "/>
    <n v="0"/>
    <n v="0"/>
  </r>
  <r>
    <x v="208"/>
    <n v="202501"/>
    <x v="1"/>
    <s v="SECTEUR BLANC                 "/>
    <x v="2"/>
    <n v="916"/>
    <n v="290"/>
    <n v="33"/>
    <n v="8"/>
    <n v="0"/>
    <n v="0"/>
    <n v="0"/>
    <n v="0"/>
    <n v="0"/>
    <n v="0"/>
    <n v="0"/>
    <n v="0"/>
    <n v="0"/>
    <n v="0"/>
    <n v="71251"/>
    <n v="71174"/>
    <n v="71194"/>
    <s v="CHIK"/>
    <s v="GS  "/>
    <n v="0"/>
    <n v="0"/>
  </r>
  <r>
    <x v="209"/>
    <n v="202501"/>
    <x v="0"/>
    <s v="SECTEUR BLANC                 "/>
    <x v="2"/>
    <n v="916"/>
    <n v="230"/>
    <n v="26"/>
    <n v="8"/>
    <n v="0"/>
    <n v="0"/>
    <n v="0"/>
    <n v="0"/>
    <n v="0"/>
    <n v="0"/>
    <n v="0"/>
    <n v="0"/>
    <n v="0"/>
    <n v="0"/>
    <n v="71030"/>
    <n v="71054"/>
    <n v="70427"/>
    <s v="BOUR"/>
    <s v="IF  "/>
    <n v="0"/>
    <n v="0"/>
  </r>
  <r>
    <x v="209"/>
    <n v="202501"/>
    <x v="1"/>
    <s v="SECTEUR BLANC                 "/>
    <x v="2"/>
    <n v="916"/>
    <n v="230"/>
    <n v="26"/>
    <n v="8"/>
    <n v="0"/>
    <n v="0"/>
    <n v="0"/>
    <n v="0"/>
    <n v="0"/>
    <n v="0"/>
    <n v="0"/>
    <n v="0"/>
    <n v="0"/>
    <n v="0"/>
    <n v="71030"/>
    <n v="71054"/>
    <n v="70427"/>
    <s v="BOUR"/>
    <s v="IF  "/>
    <n v="0"/>
    <n v="0"/>
  </r>
  <r>
    <x v="210"/>
    <n v="202501"/>
    <x v="0"/>
    <s v="SECTEUR BLANC                 "/>
    <x v="2"/>
    <n v="916"/>
    <n v="228"/>
    <n v="34"/>
    <n v="3"/>
    <n v="0"/>
    <n v="0"/>
    <n v="0"/>
    <n v="0"/>
    <n v="0"/>
    <n v="0"/>
    <n v="0"/>
    <n v="0"/>
    <n v="0"/>
    <n v="0"/>
    <n v="71590"/>
    <n v="71607"/>
    <n v="71225"/>
    <s v="LIOP"/>
    <s v="GO  "/>
    <n v="0"/>
    <n v="0"/>
  </r>
  <r>
    <x v="210"/>
    <n v="202501"/>
    <x v="1"/>
    <s v="SECTEUR BLANC                 "/>
    <x v="2"/>
    <n v="916"/>
    <n v="228"/>
    <n v="34"/>
    <n v="3"/>
    <n v="0"/>
    <n v="0"/>
    <n v="0"/>
    <n v="0"/>
    <n v="0"/>
    <n v="0"/>
    <n v="0"/>
    <n v="0"/>
    <n v="0"/>
    <n v="0"/>
    <n v="71590"/>
    <n v="71607"/>
    <n v="71225"/>
    <s v="LIOP"/>
    <s v="GO  "/>
    <n v="0"/>
    <n v="0"/>
  </r>
  <r>
    <x v="211"/>
    <n v="202501"/>
    <x v="0"/>
    <s v="SECTEUR BLANC                 "/>
    <x v="2"/>
    <n v="916"/>
    <n v="228"/>
    <n v="18"/>
    <n v="7"/>
    <n v="0"/>
    <n v="0"/>
    <n v="0"/>
    <n v="0"/>
    <n v="0"/>
    <n v="0"/>
    <n v="0"/>
    <n v="0"/>
    <n v="0"/>
    <n v="0"/>
    <n v="71590"/>
    <n v="71606"/>
    <n v="71337"/>
    <s v="QUIR"/>
    <s v="GO  "/>
    <n v="0"/>
    <n v="0"/>
  </r>
  <r>
    <x v="211"/>
    <n v="202501"/>
    <x v="1"/>
    <s v="SECTEUR BLANC                 "/>
    <x v="2"/>
    <n v="916"/>
    <n v="228"/>
    <n v="18"/>
    <n v="7"/>
    <n v="0"/>
    <n v="0"/>
    <n v="0"/>
    <n v="0"/>
    <n v="0"/>
    <n v="0"/>
    <n v="0"/>
    <n v="0"/>
    <n v="0"/>
    <n v="0"/>
    <n v="71590"/>
    <n v="71606"/>
    <n v="71337"/>
    <s v="QUIR"/>
    <s v="GO  "/>
    <n v="0"/>
    <n v="0"/>
  </r>
  <r>
    <x v="212"/>
    <n v="202501"/>
    <x v="0"/>
    <s v="SECTEUR BLANC                 "/>
    <x v="2"/>
    <n v="916"/>
    <n v="230"/>
    <n v="27"/>
    <n v="4"/>
    <n v="0"/>
    <n v="0"/>
    <n v="0"/>
    <n v="0"/>
    <n v="0"/>
    <n v="0"/>
    <n v="0"/>
    <n v="0"/>
    <n v="0"/>
    <n v="0"/>
    <n v="71030"/>
    <n v="71045"/>
    <n v="71040"/>
    <s v="PHIL"/>
    <s v="IF  "/>
    <n v="0"/>
    <n v="0"/>
  </r>
  <r>
    <x v="212"/>
    <n v="202501"/>
    <x v="1"/>
    <s v="SECTEUR BLANC                 "/>
    <x v="2"/>
    <n v="916"/>
    <n v="230"/>
    <n v="27"/>
    <n v="4"/>
    <n v="0"/>
    <n v="0"/>
    <n v="0"/>
    <n v="0"/>
    <n v="0"/>
    <n v="0"/>
    <n v="0"/>
    <n v="0"/>
    <n v="0"/>
    <n v="0"/>
    <n v="71030"/>
    <n v="71045"/>
    <n v="71040"/>
    <s v="PHIL"/>
    <s v="IF  "/>
    <n v="0"/>
    <n v="0"/>
  </r>
  <r>
    <x v="213"/>
    <n v="202501"/>
    <x v="0"/>
    <s v="SECTEUR BLANC                 "/>
    <x v="2"/>
    <n v="916"/>
    <n v="228"/>
    <n v="18"/>
    <n v="7"/>
    <n v="0"/>
    <n v="0"/>
    <n v="0"/>
    <n v="0"/>
    <n v="0"/>
    <n v="0"/>
    <n v="0"/>
    <n v="0"/>
    <n v="0"/>
    <n v="0"/>
    <n v="71590"/>
    <n v="71606"/>
    <n v="71337"/>
    <s v="QUIR"/>
    <s v="GO  "/>
    <n v="0"/>
    <n v="0"/>
  </r>
  <r>
    <x v="213"/>
    <n v="202501"/>
    <x v="1"/>
    <s v="SECTEUR BLANC                 "/>
    <x v="2"/>
    <n v="916"/>
    <n v="228"/>
    <n v="18"/>
    <n v="7"/>
    <n v="0"/>
    <n v="0"/>
    <n v="0"/>
    <n v="0"/>
    <n v="0"/>
    <n v="0"/>
    <n v="0"/>
    <n v="0"/>
    <n v="0"/>
    <n v="0"/>
    <n v="71590"/>
    <n v="71606"/>
    <n v="71337"/>
    <s v="QUIR"/>
    <s v="GO  "/>
    <n v="0"/>
    <n v="0"/>
  </r>
  <r>
    <x v="214"/>
    <n v="202501"/>
    <x v="0"/>
    <s v="SECTEUR BLANC                 "/>
    <x v="2"/>
    <n v="916"/>
    <n v="228"/>
    <n v="34"/>
    <n v="9"/>
    <n v="0"/>
    <n v="0"/>
    <n v="0"/>
    <n v="0"/>
    <n v="0"/>
    <n v="0"/>
    <n v="0"/>
    <n v="0"/>
    <n v="0"/>
    <n v="0"/>
    <n v="71590"/>
    <n v="71594"/>
    <n v="71467"/>
    <s v="GUIH"/>
    <s v="GO  "/>
    <n v="0"/>
    <n v="0"/>
  </r>
  <r>
    <x v="214"/>
    <n v="202501"/>
    <x v="1"/>
    <s v="SECTEUR BLANC                 "/>
    <x v="2"/>
    <n v="916"/>
    <n v="228"/>
    <n v="34"/>
    <n v="9"/>
    <n v="0"/>
    <n v="0"/>
    <n v="0"/>
    <n v="0"/>
    <n v="0"/>
    <n v="0"/>
    <n v="0"/>
    <n v="0"/>
    <n v="0"/>
    <n v="0"/>
    <n v="71590"/>
    <n v="71594"/>
    <n v="71467"/>
    <s v="GUIH"/>
    <s v="GO  "/>
    <n v="0"/>
    <n v="0"/>
  </r>
  <r>
    <x v="215"/>
    <n v="202501"/>
    <x v="0"/>
    <s v="SECTEUR BLANC                 "/>
    <x v="2"/>
    <n v="916"/>
    <n v="200"/>
    <n v="34"/>
    <n v="8"/>
    <n v="0"/>
    <n v="0"/>
    <n v="0"/>
    <n v="0"/>
    <n v="0"/>
    <n v="0"/>
    <n v="0"/>
    <n v="0"/>
    <n v="0"/>
    <n v="0"/>
    <n v="900582"/>
    <n v="71507"/>
    <n v="71146"/>
    <s v="MORT"/>
    <s v="CE  "/>
    <n v="0"/>
    <n v="0"/>
  </r>
  <r>
    <x v="215"/>
    <n v="202501"/>
    <x v="1"/>
    <s v="SECTEUR BLANC                 "/>
    <x v="2"/>
    <n v="916"/>
    <n v="200"/>
    <n v="34"/>
    <n v="8"/>
    <n v="0"/>
    <n v="0"/>
    <n v="0"/>
    <n v="0"/>
    <n v="0"/>
    <n v="0"/>
    <n v="0"/>
    <n v="0"/>
    <n v="0"/>
    <n v="0"/>
    <n v="900582"/>
    <n v="71507"/>
    <n v="71146"/>
    <s v="MORT"/>
    <s v="CE  "/>
    <n v="0"/>
    <n v="0"/>
  </r>
  <r>
    <x v="216"/>
    <n v="202501"/>
    <x v="0"/>
    <s v="SECTEUR BLANC                 "/>
    <x v="2"/>
    <n v="916"/>
    <n v="200"/>
    <n v="22"/>
    <n v="6"/>
    <n v="0"/>
    <n v="0"/>
    <n v="0"/>
    <n v="0"/>
    <n v="0"/>
    <n v="0"/>
    <n v="0"/>
    <n v="0"/>
    <n v="0"/>
    <n v="0"/>
    <n v="900582"/>
    <n v="71188"/>
    <n v="71938"/>
    <s v="THIA"/>
    <s v="CE  "/>
    <n v="0"/>
    <n v="0"/>
  </r>
  <r>
    <x v="216"/>
    <n v="202501"/>
    <x v="1"/>
    <s v="SECTEUR BLANC                 "/>
    <x v="2"/>
    <n v="916"/>
    <n v="200"/>
    <n v="22"/>
    <n v="6"/>
    <n v="0"/>
    <n v="0"/>
    <n v="0"/>
    <n v="0"/>
    <n v="0"/>
    <n v="0"/>
    <n v="0"/>
    <n v="0"/>
    <n v="0"/>
    <n v="0"/>
    <n v="900582"/>
    <n v="71188"/>
    <n v="71938"/>
    <s v="THIA"/>
    <s v="CE  "/>
    <n v="0"/>
    <n v="0"/>
  </r>
  <r>
    <x v="217"/>
    <n v="202501"/>
    <x v="0"/>
    <s v="SECTEUR BLANC                 "/>
    <x v="2"/>
    <n v="916"/>
    <n v="290"/>
    <n v="33"/>
    <n v="12"/>
    <n v="0"/>
    <n v="0"/>
    <n v="0"/>
    <n v="0"/>
    <n v="0"/>
    <n v="0"/>
    <n v="0"/>
    <n v="0"/>
    <n v="0"/>
    <n v="0"/>
    <n v="71251"/>
    <n v="71174"/>
    <n v="71198"/>
    <s v="CHIK"/>
    <s v="GS  "/>
    <n v="0"/>
    <n v="0"/>
  </r>
  <r>
    <x v="217"/>
    <n v="202501"/>
    <x v="1"/>
    <s v="SECTEUR BLANC                 "/>
    <x v="2"/>
    <n v="916"/>
    <n v="290"/>
    <n v="33"/>
    <n v="12"/>
    <n v="0"/>
    <n v="0"/>
    <n v="0"/>
    <n v="0"/>
    <n v="0"/>
    <n v="0"/>
    <n v="0"/>
    <n v="0"/>
    <n v="0"/>
    <n v="0"/>
    <n v="71251"/>
    <n v="71174"/>
    <n v="71198"/>
    <s v="CHIK"/>
    <s v="GS  "/>
    <n v="0"/>
    <n v="0"/>
  </r>
  <r>
    <x v="218"/>
    <n v="202501"/>
    <x v="0"/>
    <s v="SECTEUR BLANC                 "/>
    <x v="2"/>
    <n v="916"/>
    <n v="290"/>
    <n v="25"/>
    <n v="4"/>
    <n v="0"/>
    <n v="0"/>
    <n v="0"/>
    <n v="0"/>
    <n v="0"/>
    <n v="0"/>
    <n v="0"/>
    <n v="0"/>
    <n v="0"/>
    <n v="0"/>
    <n v="71251"/>
    <n v="71248"/>
    <n v="700133"/>
    <s v="THIE"/>
    <s v="GS  "/>
    <n v="0"/>
    <n v="0"/>
  </r>
  <r>
    <x v="218"/>
    <n v="202501"/>
    <x v="1"/>
    <s v="SECTEUR BLANC                 "/>
    <x v="2"/>
    <n v="916"/>
    <n v="290"/>
    <n v="25"/>
    <n v="4"/>
    <n v="0"/>
    <n v="0"/>
    <n v="0"/>
    <n v="0"/>
    <n v="0"/>
    <n v="0"/>
    <n v="0"/>
    <n v="0"/>
    <n v="0"/>
    <n v="0"/>
    <n v="71251"/>
    <n v="71248"/>
    <n v="700133"/>
    <s v="THIE"/>
    <s v="GS  "/>
    <n v="0"/>
    <n v="0"/>
  </r>
  <r>
    <x v="219"/>
    <n v="202501"/>
    <x v="0"/>
    <s v="SECTEUR BLANC                 "/>
    <x v="2"/>
    <n v="916"/>
    <n v="200"/>
    <n v="29"/>
    <n v="10"/>
    <n v="0"/>
    <n v="0"/>
    <n v="0"/>
    <n v="0"/>
    <n v="0"/>
    <n v="0"/>
    <n v="0"/>
    <n v="0"/>
    <n v="0"/>
    <n v="0"/>
    <n v="900582"/>
    <n v="71159"/>
    <n v="71274"/>
    <s v="GATH"/>
    <s v="CE  "/>
    <n v="0"/>
    <n v="0"/>
  </r>
  <r>
    <x v="219"/>
    <n v="202501"/>
    <x v="1"/>
    <s v="SECTEUR BLANC                 "/>
    <x v="2"/>
    <n v="916"/>
    <n v="200"/>
    <n v="29"/>
    <n v="10"/>
    <n v="0"/>
    <n v="0"/>
    <n v="0"/>
    <n v="0"/>
    <n v="0"/>
    <n v="0"/>
    <n v="0"/>
    <n v="0"/>
    <n v="0"/>
    <n v="0"/>
    <n v="900582"/>
    <n v="71159"/>
    <n v="71274"/>
    <s v="GATH"/>
    <s v="CE  "/>
    <n v="0"/>
    <n v="0"/>
  </r>
  <r>
    <x v="220"/>
    <n v="202501"/>
    <x v="0"/>
    <s v="SECTEUR BLANC                 "/>
    <x v="2"/>
    <n v="916"/>
    <n v="200"/>
    <n v="24"/>
    <n v="12"/>
    <n v="0"/>
    <n v="0"/>
    <n v="0"/>
    <n v="0"/>
    <n v="0"/>
    <n v="0"/>
    <n v="0"/>
    <n v="0"/>
    <n v="0"/>
    <n v="0"/>
    <n v="900582"/>
    <n v="71276"/>
    <n v="70083"/>
    <s v="LAUR"/>
    <s v="CE  "/>
    <n v="0"/>
    <n v="0"/>
  </r>
  <r>
    <x v="220"/>
    <n v="202501"/>
    <x v="1"/>
    <s v="SECTEUR BLANC                 "/>
    <x v="2"/>
    <n v="916"/>
    <n v="200"/>
    <n v="24"/>
    <n v="12"/>
    <n v="0"/>
    <n v="0"/>
    <n v="0"/>
    <n v="0"/>
    <n v="0"/>
    <n v="0"/>
    <n v="0"/>
    <n v="0"/>
    <n v="0"/>
    <n v="0"/>
    <n v="900582"/>
    <n v="71276"/>
    <n v="70083"/>
    <s v="LAUR"/>
    <s v="CE  "/>
    <n v="0"/>
    <n v="0"/>
  </r>
  <r>
    <x v="221"/>
    <n v="202501"/>
    <x v="0"/>
    <s v="SECTEUR BLANC                 "/>
    <x v="2"/>
    <n v="916"/>
    <n v="230"/>
    <n v="32"/>
    <n v="7"/>
    <n v="0"/>
    <n v="0"/>
    <n v="0"/>
    <n v="0"/>
    <n v="0"/>
    <n v="0"/>
    <n v="0"/>
    <n v="0"/>
    <n v="0"/>
    <n v="0"/>
    <n v="71030"/>
    <n v="71505"/>
    <n v="71521"/>
    <s v="JULL"/>
    <s v="IF  "/>
    <n v="0"/>
    <n v="0"/>
  </r>
  <r>
    <x v="221"/>
    <n v="202501"/>
    <x v="1"/>
    <s v="SECTEUR BLANC                 "/>
    <x v="2"/>
    <n v="916"/>
    <n v="230"/>
    <n v="32"/>
    <n v="7"/>
    <n v="0"/>
    <n v="0"/>
    <n v="0"/>
    <n v="0"/>
    <n v="0"/>
    <n v="0"/>
    <n v="0"/>
    <n v="0"/>
    <n v="0"/>
    <n v="0"/>
    <n v="71030"/>
    <n v="71505"/>
    <n v="71521"/>
    <s v="JULL"/>
    <s v="IF  "/>
    <n v="0"/>
    <n v="0"/>
  </r>
  <r>
    <x v="222"/>
    <n v="202501"/>
    <x v="0"/>
    <s v="SECTEUR BLANC                 "/>
    <x v="2"/>
    <n v="916"/>
    <n v="228"/>
    <n v="30"/>
    <n v="10"/>
    <n v="0"/>
    <n v="0"/>
    <n v="0"/>
    <n v="0"/>
    <n v="0"/>
    <n v="0"/>
    <n v="0"/>
    <n v="0"/>
    <n v="0"/>
    <n v="0"/>
    <n v="71590"/>
    <n v="71595"/>
    <n v="71083"/>
    <s v="CORV"/>
    <s v="GO  "/>
    <n v="0"/>
    <n v="0"/>
  </r>
  <r>
    <x v="222"/>
    <n v="202501"/>
    <x v="1"/>
    <s v="SECTEUR BLANC                 "/>
    <x v="2"/>
    <n v="916"/>
    <n v="228"/>
    <n v="30"/>
    <n v="10"/>
    <n v="0"/>
    <n v="0"/>
    <n v="0"/>
    <n v="0"/>
    <n v="0"/>
    <n v="0"/>
    <n v="0"/>
    <n v="0"/>
    <n v="0"/>
    <n v="0"/>
    <n v="71590"/>
    <n v="71595"/>
    <n v="71083"/>
    <s v="CORV"/>
    <s v="GO  "/>
    <n v="0"/>
    <n v="0"/>
  </r>
  <r>
    <x v="223"/>
    <n v="202501"/>
    <x v="0"/>
    <s v="SECTEUR BLANC                 "/>
    <x v="2"/>
    <n v="916"/>
    <n v="228"/>
    <n v="19"/>
    <n v="3"/>
    <n v="0"/>
    <n v="0"/>
    <n v="0"/>
    <n v="0"/>
    <n v="0"/>
    <n v="0"/>
    <n v="0"/>
    <n v="0"/>
    <n v="0"/>
    <n v="0"/>
    <n v="71590"/>
    <n v="71601"/>
    <n v="71102"/>
    <s v="DEVI"/>
    <s v="GO  "/>
    <n v="0"/>
    <n v="0"/>
  </r>
  <r>
    <x v="223"/>
    <n v="202501"/>
    <x v="1"/>
    <s v="SECTEUR BLANC                 "/>
    <x v="2"/>
    <n v="916"/>
    <n v="228"/>
    <n v="19"/>
    <n v="3"/>
    <n v="0"/>
    <n v="0"/>
    <n v="0"/>
    <n v="0"/>
    <n v="0"/>
    <n v="0"/>
    <n v="0"/>
    <n v="0"/>
    <n v="0"/>
    <n v="0"/>
    <n v="71590"/>
    <n v="71601"/>
    <n v="71102"/>
    <s v="DEVI"/>
    <s v="GO  "/>
    <n v="0"/>
    <n v="0"/>
  </r>
  <r>
    <x v="224"/>
    <n v="202501"/>
    <x v="0"/>
    <s v="SECTEUR BLANC                 "/>
    <x v="2"/>
    <n v="916"/>
    <n v="230"/>
    <n v="32"/>
    <n v="10"/>
    <n v="0"/>
    <n v="0"/>
    <n v="0"/>
    <n v="0"/>
    <n v="0"/>
    <n v="0"/>
    <n v="0"/>
    <n v="0"/>
    <n v="0"/>
    <n v="0"/>
    <n v="71030"/>
    <n v="71505"/>
    <n v="71517"/>
    <s v="JULL"/>
    <s v="IF  "/>
    <n v="0"/>
    <n v="0"/>
  </r>
  <r>
    <x v="224"/>
    <n v="202501"/>
    <x v="1"/>
    <s v="SECTEUR BLANC                 "/>
    <x v="2"/>
    <n v="916"/>
    <n v="230"/>
    <n v="32"/>
    <n v="10"/>
    <n v="0"/>
    <n v="0"/>
    <n v="0"/>
    <n v="0"/>
    <n v="0"/>
    <n v="0"/>
    <n v="0"/>
    <n v="0"/>
    <n v="0"/>
    <n v="0"/>
    <n v="71030"/>
    <n v="71505"/>
    <n v="71517"/>
    <s v="JULL"/>
    <s v="IF  "/>
    <n v="0"/>
    <n v="0"/>
  </r>
  <r>
    <x v="225"/>
    <n v="202501"/>
    <x v="0"/>
    <s v="SECTEUR BLANC                 "/>
    <x v="2"/>
    <n v="916"/>
    <n v="228"/>
    <n v="20"/>
    <n v="2"/>
    <n v="0"/>
    <n v="0"/>
    <n v="0"/>
    <n v="0"/>
    <n v="0"/>
    <n v="0"/>
    <n v="0"/>
    <n v="0"/>
    <n v="0"/>
    <n v="0"/>
    <n v="71590"/>
    <n v="71591"/>
    <n v="71075"/>
    <s v="LAUZ"/>
    <s v="GO  "/>
    <n v="0"/>
    <n v="0"/>
  </r>
  <r>
    <x v="225"/>
    <n v="202501"/>
    <x v="1"/>
    <s v="SECTEUR BLANC                 "/>
    <x v="2"/>
    <n v="916"/>
    <n v="228"/>
    <n v="20"/>
    <n v="2"/>
    <n v="0"/>
    <n v="0"/>
    <n v="0"/>
    <n v="0"/>
    <n v="0"/>
    <n v="0"/>
    <n v="0"/>
    <n v="0"/>
    <n v="0"/>
    <n v="0"/>
    <n v="71590"/>
    <n v="71591"/>
    <n v="71075"/>
    <s v="LAUZ"/>
    <s v="GO  "/>
    <n v="0"/>
    <n v="0"/>
  </r>
  <r>
    <x v="226"/>
    <n v="202501"/>
    <x v="0"/>
    <s v="SECTEUR BLANC                 "/>
    <x v="2"/>
    <n v="810"/>
    <n v="258"/>
    <n v="33"/>
    <n v="8"/>
    <n v="0"/>
    <n v="0"/>
    <n v="0"/>
    <n v="0"/>
    <n v="0"/>
    <n v="0"/>
    <n v="0"/>
    <n v="0"/>
    <n v="0"/>
    <n v="0"/>
    <n v="71251"/>
    <n v="70067"/>
    <n v="71265"/>
    <s v="LEGG"/>
    <s v="GS  "/>
    <n v="0"/>
    <n v="1460"/>
  </r>
  <r>
    <x v="226"/>
    <n v="202501"/>
    <x v="1"/>
    <s v="SECTEUR BLANC                 "/>
    <x v="2"/>
    <n v="810"/>
    <n v="258"/>
    <n v="33"/>
    <n v="8"/>
    <n v="0"/>
    <n v="0"/>
    <n v="0"/>
    <n v="0"/>
    <n v="0"/>
    <n v="0"/>
    <n v="0"/>
    <n v="0"/>
    <n v="0"/>
    <n v="0"/>
    <n v="71251"/>
    <n v="70067"/>
    <n v="71265"/>
    <s v="LEGG"/>
    <s v="GS  "/>
    <n v="0"/>
    <n v="1460"/>
  </r>
  <r>
    <x v="227"/>
    <n v="202501"/>
    <x v="0"/>
    <s v="SECTEUR BLANC                 "/>
    <x v="2"/>
    <n v="916"/>
    <n v="200"/>
    <n v="23"/>
    <n v="8"/>
    <n v="0"/>
    <n v="0"/>
    <n v="0"/>
    <n v="0"/>
    <n v="0"/>
    <n v="0"/>
    <n v="0"/>
    <n v="0"/>
    <n v="0"/>
    <n v="0"/>
    <n v="900582"/>
    <n v="71506"/>
    <n v="700080"/>
    <s v="MART"/>
    <s v="CE  "/>
    <n v="0"/>
    <n v="0"/>
  </r>
  <r>
    <x v="227"/>
    <n v="202501"/>
    <x v="1"/>
    <s v="SECTEUR BLANC                 "/>
    <x v="2"/>
    <n v="916"/>
    <n v="200"/>
    <n v="23"/>
    <n v="8"/>
    <n v="0"/>
    <n v="0"/>
    <n v="0"/>
    <n v="0"/>
    <n v="0"/>
    <n v="0"/>
    <n v="0"/>
    <n v="0"/>
    <n v="0"/>
    <n v="0"/>
    <n v="900582"/>
    <n v="71506"/>
    <n v="700080"/>
    <s v="MART"/>
    <s v="CE  "/>
    <n v="0"/>
    <n v="0"/>
  </r>
  <r>
    <x v="228"/>
    <n v="202501"/>
    <x v="0"/>
    <s v="SECTEUR BLANC                 "/>
    <x v="2"/>
    <n v="916"/>
    <n v="230"/>
    <n v="32"/>
    <n v="7"/>
    <n v="0"/>
    <n v="0"/>
    <n v="0"/>
    <n v="0"/>
    <n v="0"/>
    <n v="0"/>
    <n v="0"/>
    <n v="0"/>
    <n v="0"/>
    <n v="0"/>
    <n v="71030"/>
    <n v="71505"/>
    <n v="71521"/>
    <s v="JULL"/>
    <s v="IF  "/>
    <n v="0"/>
    <n v="0"/>
  </r>
  <r>
    <x v="228"/>
    <n v="202501"/>
    <x v="1"/>
    <s v="SECTEUR BLANC                 "/>
    <x v="2"/>
    <n v="916"/>
    <n v="230"/>
    <n v="32"/>
    <n v="7"/>
    <n v="0"/>
    <n v="0"/>
    <n v="0"/>
    <n v="0"/>
    <n v="0"/>
    <n v="0"/>
    <n v="0"/>
    <n v="0"/>
    <n v="0"/>
    <n v="0"/>
    <n v="71030"/>
    <n v="71505"/>
    <n v="71521"/>
    <s v="JULL"/>
    <s v="IF  "/>
    <n v="0"/>
    <n v="0"/>
  </r>
  <r>
    <x v="229"/>
    <n v="202501"/>
    <x v="0"/>
    <s v="SECTEUR BLANC                 "/>
    <x v="2"/>
    <n v="916"/>
    <n v="200"/>
    <n v="25"/>
    <n v="8"/>
    <n v="0"/>
    <n v="0"/>
    <n v="0"/>
    <n v="0"/>
    <n v="0"/>
    <n v="0"/>
    <n v="0"/>
    <n v="0"/>
    <n v="0"/>
    <n v="0"/>
    <n v="900582"/>
    <n v="71270"/>
    <n v="71271"/>
    <s v="TRAG"/>
    <s v="CE  "/>
    <n v="0"/>
    <n v="0"/>
  </r>
  <r>
    <x v="229"/>
    <n v="202501"/>
    <x v="1"/>
    <s v="SECTEUR BLANC                 "/>
    <x v="2"/>
    <n v="916"/>
    <n v="200"/>
    <n v="25"/>
    <n v="8"/>
    <n v="0"/>
    <n v="0"/>
    <n v="0"/>
    <n v="0"/>
    <n v="0"/>
    <n v="0"/>
    <n v="0"/>
    <n v="0"/>
    <n v="0"/>
    <n v="0"/>
    <n v="900582"/>
    <n v="71270"/>
    <n v="71271"/>
    <s v="TRAG"/>
    <s v="CE  "/>
    <n v="0"/>
    <n v="0"/>
  </r>
  <r>
    <x v="230"/>
    <n v="202501"/>
    <x v="0"/>
    <s v="SECTEUR BLANC                 "/>
    <x v="2"/>
    <n v="916"/>
    <n v="290"/>
    <n v="22"/>
    <n v="8"/>
    <n v="0"/>
    <n v="0"/>
    <n v="0"/>
    <n v="0"/>
    <n v="0"/>
    <n v="0"/>
    <n v="0"/>
    <n v="0"/>
    <n v="0"/>
    <n v="0"/>
    <n v="71251"/>
    <n v="70066"/>
    <n v="71347"/>
    <s v="KERL"/>
    <s v="GS  "/>
    <n v="0"/>
    <n v="0"/>
  </r>
  <r>
    <x v="230"/>
    <n v="202501"/>
    <x v="1"/>
    <s v="SECTEUR BLANC                 "/>
    <x v="2"/>
    <n v="916"/>
    <n v="290"/>
    <n v="22"/>
    <n v="8"/>
    <n v="0"/>
    <n v="0"/>
    <n v="0"/>
    <n v="0"/>
    <n v="0"/>
    <n v="0"/>
    <n v="0"/>
    <n v="0"/>
    <n v="0"/>
    <n v="0"/>
    <n v="71251"/>
    <n v="70066"/>
    <n v="71347"/>
    <s v="KERL"/>
    <s v="GS  "/>
    <n v="0"/>
    <n v="0"/>
  </r>
  <r>
    <x v="231"/>
    <n v="202501"/>
    <x v="0"/>
    <s v="SECTEUR BLANC                 "/>
    <x v="2"/>
    <n v="916"/>
    <n v="200"/>
    <n v="22"/>
    <n v="8"/>
    <n v="0"/>
    <n v="0"/>
    <n v="0"/>
    <n v="0"/>
    <n v="0"/>
    <n v="0"/>
    <n v="0"/>
    <n v="0"/>
    <n v="0"/>
    <n v="0"/>
    <n v="900582"/>
    <n v="71188"/>
    <n v="71191"/>
    <s v="THIA"/>
    <s v="CE  "/>
    <n v="0"/>
    <n v="0"/>
  </r>
  <r>
    <x v="231"/>
    <n v="202501"/>
    <x v="1"/>
    <s v="SECTEUR BLANC                 "/>
    <x v="2"/>
    <n v="916"/>
    <n v="200"/>
    <n v="22"/>
    <n v="8"/>
    <n v="0"/>
    <n v="0"/>
    <n v="0"/>
    <n v="0"/>
    <n v="0"/>
    <n v="0"/>
    <n v="0"/>
    <n v="0"/>
    <n v="0"/>
    <n v="0"/>
    <n v="900582"/>
    <n v="71188"/>
    <n v="71191"/>
    <s v="THIA"/>
    <s v="CE  "/>
    <n v="0"/>
    <n v="0"/>
  </r>
  <r>
    <x v="232"/>
    <n v="202501"/>
    <x v="0"/>
    <s v="SECTEUR BLANC                 "/>
    <x v="2"/>
    <n v="916"/>
    <n v="230"/>
    <n v="42"/>
    <n v="9"/>
    <n v="0"/>
    <n v="0"/>
    <n v="0"/>
    <n v="0"/>
    <n v="0"/>
    <n v="0"/>
    <n v="0"/>
    <n v="0"/>
    <n v="0"/>
    <n v="0"/>
    <n v="71030"/>
    <n v="71031"/>
    <n v="71015"/>
    <s v="GERO"/>
    <s v="IF  "/>
    <n v="0"/>
    <n v="0"/>
  </r>
  <r>
    <x v="232"/>
    <n v="202501"/>
    <x v="1"/>
    <s v="SECTEUR BLANC                 "/>
    <x v="2"/>
    <n v="916"/>
    <n v="230"/>
    <n v="42"/>
    <n v="9"/>
    <n v="0"/>
    <n v="0"/>
    <n v="0"/>
    <n v="0"/>
    <n v="0"/>
    <n v="0"/>
    <n v="0"/>
    <n v="0"/>
    <n v="0"/>
    <n v="0"/>
    <n v="71030"/>
    <n v="71031"/>
    <n v="71015"/>
    <s v="GERO"/>
    <s v="IF  "/>
    <n v="0"/>
    <n v="0"/>
  </r>
  <r>
    <x v="233"/>
    <n v="202501"/>
    <x v="0"/>
    <s v="SECTEUR BLANC                 "/>
    <x v="2"/>
    <n v="916"/>
    <n v="228"/>
    <n v="20"/>
    <n v="6"/>
    <n v="0"/>
    <n v="0"/>
    <n v="0"/>
    <n v="0"/>
    <n v="0"/>
    <n v="0"/>
    <n v="0"/>
    <n v="0"/>
    <n v="0"/>
    <n v="0"/>
    <n v="71590"/>
    <n v="71591"/>
    <n v="71090"/>
    <s v="LAUZ"/>
    <s v="GO  "/>
    <n v="0"/>
    <n v="0"/>
  </r>
  <r>
    <x v="233"/>
    <n v="202501"/>
    <x v="1"/>
    <s v="SECTEUR BLANC                 "/>
    <x v="2"/>
    <n v="916"/>
    <n v="228"/>
    <n v="20"/>
    <n v="6"/>
    <n v="0"/>
    <n v="0"/>
    <n v="0"/>
    <n v="0"/>
    <n v="0"/>
    <n v="0"/>
    <n v="0"/>
    <n v="0"/>
    <n v="0"/>
    <n v="0"/>
    <n v="71590"/>
    <n v="71591"/>
    <n v="71090"/>
    <s v="LAUZ"/>
    <s v="GO  "/>
    <n v="0"/>
    <n v="0"/>
  </r>
  <r>
    <x v="234"/>
    <n v="202501"/>
    <x v="0"/>
    <s v="SECTEUR BLANC                 "/>
    <x v="2"/>
    <n v="916"/>
    <n v="228"/>
    <n v="30"/>
    <n v="9"/>
    <n v="0"/>
    <n v="0"/>
    <n v="0"/>
    <n v="0"/>
    <n v="0"/>
    <n v="0"/>
    <n v="0"/>
    <n v="0"/>
    <n v="0"/>
    <n v="0"/>
    <n v="71590"/>
    <n v="71595"/>
    <n v="71088"/>
    <s v="CORV"/>
    <s v="GO  "/>
    <n v="0"/>
    <n v="0"/>
  </r>
  <r>
    <x v="234"/>
    <n v="202501"/>
    <x v="1"/>
    <s v="SECTEUR BLANC                 "/>
    <x v="2"/>
    <n v="916"/>
    <n v="228"/>
    <n v="30"/>
    <n v="9"/>
    <n v="0"/>
    <n v="0"/>
    <n v="0"/>
    <n v="0"/>
    <n v="0"/>
    <n v="0"/>
    <n v="0"/>
    <n v="0"/>
    <n v="0"/>
    <n v="0"/>
    <n v="71590"/>
    <n v="71595"/>
    <n v="71088"/>
    <s v="CORV"/>
    <s v="GO  "/>
    <n v="0"/>
    <n v="0"/>
  </r>
  <r>
    <x v="235"/>
    <n v="202501"/>
    <x v="0"/>
    <s v="SECTEUR BLANC                 "/>
    <x v="2"/>
    <n v="916"/>
    <n v="230"/>
    <n v="32"/>
    <n v="7"/>
    <n v="0"/>
    <n v="0"/>
    <n v="0"/>
    <n v="0"/>
    <n v="0"/>
    <n v="0"/>
    <n v="0"/>
    <n v="0"/>
    <n v="0"/>
    <n v="0"/>
    <n v="71030"/>
    <n v="71505"/>
    <n v="71563"/>
    <s v="JULL"/>
    <s v="IF  "/>
    <n v="0"/>
    <n v="0"/>
  </r>
  <r>
    <x v="235"/>
    <n v="202501"/>
    <x v="1"/>
    <s v="SECTEUR BLANC                 "/>
    <x v="2"/>
    <n v="916"/>
    <n v="230"/>
    <n v="32"/>
    <n v="7"/>
    <n v="0"/>
    <n v="0"/>
    <n v="0"/>
    <n v="0"/>
    <n v="0"/>
    <n v="0"/>
    <n v="0"/>
    <n v="0"/>
    <n v="0"/>
    <n v="0"/>
    <n v="71030"/>
    <n v="71505"/>
    <n v="71563"/>
    <s v="JULL"/>
    <s v="IF  "/>
    <n v="0"/>
    <n v="0"/>
  </r>
  <r>
    <x v="236"/>
    <n v="202501"/>
    <x v="0"/>
    <s v="SECTEUR BLANC                 "/>
    <x v="2"/>
    <n v="916"/>
    <n v="230"/>
    <n v="20"/>
    <n v="6"/>
    <n v="0"/>
    <n v="0"/>
    <n v="0"/>
    <n v="0"/>
    <n v="0"/>
    <n v="0"/>
    <n v="0"/>
    <n v="0"/>
    <n v="0"/>
    <n v="0"/>
    <n v="71030"/>
    <n v="71510"/>
    <n v="700173"/>
    <s v="TEIS"/>
    <s v="IF  "/>
    <n v="0"/>
    <n v="0"/>
  </r>
  <r>
    <x v="236"/>
    <n v="202501"/>
    <x v="1"/>
    <s v="SECTEUR BLANC                 "/>
    <x v="2"/>
    <n v="916"/>
    <n v="230"/>
    <n v="20"/>
    <n v="6"/>
    <n v="0"/>
    <n v="0"/>
    <n v="0"/>
    <n v="0"/>
    <n v="0"/>
    <n v="0"/>
    <n v="0"/>
    <n v="0"/>
    <n v="0"/>
    <n v="0"/>
    <n v="71030"/>
    <n v="71510"/>
    <n v="700173"/>
    <s v="TEIS"/>
    <s v="IF  "/>
    <n v="0"/>
    <n v="0"/>
  </r>
  <r>
    <x v="237"/>
    <n v="202501"/>
    <x v="0"/>
    <s v="SECTEUR BLANC                 "/>
    <x v="2"/>
    <n v="916"/>
    <n v="290"/>
    <n v="22"/>
    <n v="8"/>
    <n v="0"/>
    <n v="0"/>
    <n v="0"/>
    <n v="0"/>
    <n v="0"/>
    <n v="0"/>
    <n v="0"/>
    <n v="0"/>
    <n v="0"/>
    <n v="0"/>
    <n v="71251"/>
    <n v="70066"/>
    <n v="71347"/>
    <s v="KERL"/>
    <s v="GS  "/>
    <n v="0"/>
    <n v="0"/>
  </r>
  <r>
    <x v="237"/>
    <n v="202501"/>
    <x v="1"/>
    <s v="SECTEUR BLANC                 "/>
    <x v="2"/>
    <n v="916"/>
    <n v="290"/>
    <n v="22"/>
    <n v="8"/>
    <n v="0"/>
    <n v="0"/>
    <n v="0"/>
    <n v="0"/>
    <n v="0"/>
    <n v="0"/>
    <n v="0"/>
    <n v="0"/>
    <n v="0"/>
    <n v="0"/>
    <n v="71251"/>
    <n v="70066"/>
    <n v="71347"/>
    <s v="KERL"/>
    <s v="GS  "/>
    <n v="0"/>
    <n v="0"/>
  </r>
  <r>
    <x v="238"/>
    <n v="202501"/>
    <x v="0"/>
    <s v="SECTEUR BLANC                 "/>
    <x v="2"/>
    <n v="916"/>
    <n v="200"/>
    <n v="23"/>
    <n v="8"/>
    <n v="0"/>
    <n v="0"/>
    <n v="0"/>
    <n v="0"/>
    <n v="0"/>
    <n v="0"/>
    <n v="0"/>
    <n v="0"/>
    <n v="0"/>
    <n v="0"/>
    <n v="900582"/>
    <n v="71506"/>
    <n v="700080"/>
    <s v="MART"/>
    <s v="CE  "/>
    <n v="0"/>
    <n v="0"/>
  </r>
  <r>
    <x v="238"/>
    <n v="202501"/>
    <x v="1"/>
    <s v="SECTEUR BLANC                 "/>
    <x v="2"/>
    <n v="916"/>
    <n v="200"/>
    <n v="23"/>
    <n v="8"/>
    <n v="0"/>
    <n v="0"/>
    <n v="0"/>
    <n v="0"/>
    <n v="0"/>
    <n v="0"/>
    <n v="0"/>
    <n v="0"/>
    <n v="0"/>
    <n v="0"/>
    <n v="900582"/>
    <n v="71506"/>
    <n v="700080"/>
    <s v="MART"/>
    <s v="CE  "/>
    <n v="0"/>
    <n v="0"/>
  </r>
  <r>
    <x v="239"/>
    <n v="202501"/>
    <x v="0"/>
    <s v="SECTEUR BLANC                 "/>
    <x v="2"/>
    <n v="916"/>
    <n v="200"/>
    <n v="24"/>
    <n v="4"/>
    <n v="0"/>
    <n v="0"/>
    <n v="0"/>
    <n v="0"/>
    <n v="0"/>
    <n v="0"/>
    <n v="0"/>
    <n v="0"/>
    <n v="0"/>
    <n v="0"/>
    <n v="900582"/>
    <n v="71276"/>
    <n v="71275"/>
    <s v="LAUR"/>
    <s v="CE  "/>
    <n v="0"/>
    <n v="0"/>
  </r>
  <r>
    <x v="239"/>
    <n v="202501"/>
    <x v="1"/>
    <s v="SECTEUR BLANC                 "/>
    <x v="2"/>
    <n v="916"/>
    <n v="200"/>
    <n v="24"/>
    <n v="4"/>
    <n v="0"/>
    <n v="0"/>
    <n v="0"/>
    <n v="0"/>
    <n v="0"/>
    <n v="0"/>
    <n v="0"/>
    <n v="0"/>
    <n v="0"/>
    <n v="0"/>
    <n v="900582"/>
    <n v="71276"/>
    <n v="71275"/>
    <s v="LAUR"/>
    <s v="CE  "/>
    <n v="0"/>
    <n v="0"/>
  </r>
  <r>
    <x v="240"/>
    <n v="202501"/>
    <x v="0"/>
    <s v="SECTEUR BLANC                 "/>
    <x v="2"/>
    <n v="916"/>
    <n v="290"/>
    <n v="36"/>
    <n v="7"/>
    <n v="0"/>
    <n v="0"/>
    <n v="0"/>
    <n v="0"/>
    <n v="0"/>
    <n v="0"/>
    <n v="0"/>
    <n v="0"/>
    <n v="0"/>
    <n v="0"/>
    <n v="71251"/>
    <n v="70930"/>
    <n v="71363"/>
    <s v="CLEM"/>
    <s v="GS  "/>
    <n v="0"/>
    <n v="0"/>
  </r>
  <r>
    <x v="240"/>
    <n v="202501"/>
    <x v="1"/>
    <s v="SECTEUR BLANC                 "/>
    <x v="2"/>
    <n v="916"/>
    <n v="290"/>
    <n v="36"/>
    <n v="7"/>
    <n v="0"/>
    <n v="0"/>
    <n v="0"/>
    <n v="0"/>
    <n v="0"/>
    <n v="0"/>
    <n v="0"/>
    <n v="0"/>
    <n v="0"/>
    <n v="0"/>
    <n v="71251"/>
    <n v="70930"/>
    <n v="71363"/>
    <s v="CLEM"/>
    <s v="GS  "/>
    <n v="0"/>
    <n v="0"/>
  </r>
  <r>
    <x v="241"/>
    <n v="202501"/>
    <x v="0"/>
    <s v="SECTEUR BLANC                 "/>
    <x v="2"/>
    <n v="916"/>
    <n v="230"/>
    <n v="32"/>
    <n v="7"/>
    <n v="0"/>
    <n v="0"/>
    <n v="0"/>
    <n v="0"/>
    <n v="0"/>
    <n v="0"/>
    <n v="0"/>
    <n v="0"/>
    <n v="0"/>
    <n v="0"/>
    <n v="71030"/>
    <n v="71505"/>
    <n v="71521"/>
    <s v="JULL"/>
    <s v="IF  "/>
    <n v="0"/>
    <n v="0"/>
  </r>
  <r>
    <x v="241"/>
    <n v="202501"/>
    <x v="1"/>
    <s v="SECTEUR BLANC                 "/>
    <x v="2"/>
    <n v="916"/>
    <n v="230"/>
    <n v="32"/>
    <n v="7"/>
    <n v="0"/>
    <n v="0"/>
    <n v="0"/>
    <n v="0"/>
    <n v="0"/>
    <n v="0"/>
    <n v="0"/>
    <n v="0"/>
    <n v="0"/>
    <n v="0"/>
    <n v="71030"/>
    <n v="71505"/>
    <n v="71521"/>
    <s v="JULL"/>
    <s v="IF  "/>
    <n v="0"/>
    <n v="0"/>
  </r>
  <r>
    <x v="242"/>
    <n v="202501"/>
    <x v="0"/>
    <s v="SECTEUR BLANC                 "/>
    <x v="2"/>
    <n v="916"/>
    <n v="290"/>
    <n v="25"/>
    <n v="5"/>
    <n v="0"/>
    <n v="0"/>
    <n v="0"/>
    <n v="0"/>
    <n v="0"/>
    <n v="0"/>
    <n v="0"/>
    <n v="0"/>
    <n v="0"/>
    <n v="0"/>
    <n v="71251"/>
    <n v="71248"/>
    <n v="71250"/>
    <s v="THIE"/>
    <s v="GS  "/>
    <n v="0"/>
    <n v="0"/>
  </r>
  <r>
    <x v="242"/>
    <n v="202501"/>
    <x v="1"/>
    <s v="SECTEUR BLANC                 "/>
    <x v="2"/>
    <n v="916"/>
    <n v="290"/>
    <n v="25"/>
    <n v="5"/>
    <n v="0"/>
    <n v="0"/>
    <n v="0"/>
    <n v="0"/>
    <n v="0"/>
    <n v="0"/>
    <n v="0"/>
    <n v="0"/>
    <n v="0"/>
    <n v="0"/>
    <n v="71251"/>
    <n v="71248"/>
    <n v="71250"/>
    <s v="THIE"/>
    <s v="GS  "/>
    <n v="0"/>
    <n v="0"/>
  </r>
  <r>
    <x v="243"/>
    <n v="202501"/>
    <x v="0"/>
    <s v="SECTEUR BLANC                 "/>
    <x v="2"/>
    <n v="916"/>
    <n v="290"/>
    <n v="25"/>
    <n v="8"/>
    <n v="0"/>
    <n v="0"/>
    <n v="0"/>
    <n v="0"/>
    <n v="0"/>
    <n v="0"/>
    <n v="0"/>
    <n v="0"/>
    <n v="0"/>
    <n v="0"/>
    <n v="71251"/>
    <n v="71252"/>
    <n v="700258"/>
    <s v="KARI"/>
    <s v="GS  "/>
    <n v="0"/>
    <n v="0"/>
  </r>
  <r>
    <x v="243"/>
    <n v="202501"/>
    <x v="1"/>
    <s v="SECTEUR BLANC                 "/>
    <x v="2"/>
    <n v="916"/>
    <n v="290"/>
    <n v="25"/>
    <n v="8"/>
    <n v="0"/>
    <n v="0"/>
    <n v="0"/>
    <n v="0"/>
    <n v="0"/>
    <n v="0"/>
    <n v="0"/>
    <n v="0"/>
    <n v="0"/>
    <n v="0"/>
    <n v="71251"/>
    <n v="71252"/>
    <n v="700258"/>
    <s v="KARI"/>
    <s v="GS  "/>
    <n v="0"/>
    <n v="0"/>
  </r>
  <r>
    <x v="244"/>
    <n v="202501"/>
    <x v="0"/>
    <s v="SECTEUR BLANC                 "/>
    <x v="2"/>
    <n v="916"/>
    <n v="290"/>
    <n v="25"/>
    <n v="12"/>
    <n v="0"/>
    <n v="0"/>
    <n v="0"/>
    <n v="0"/>
    <n v="0"/>
    <n v="0"/>
    <n v="0"/>
    <n v="0"/>
    <n v="0"/>
    <n v="0"/>
    <n v="71251"/>
    <n v="71252"/>
    <n v="71394"/>
    <s v="KARI"/>
    <s v="GS  "/>
    <n v="0"/>
    <n v="0"/>
  </r>
  <r>
    <x v="244"/>
    <n v="202501"/>
    <x v="1"/>
    <s v="SECTEUR BLANC                 "/>
    <x v="2"/>
    <n v="916"/>
    <n v="290"/>
    <n v="25"/>
    <n v="12"/>
    <n v="0"/>
    <n v="0"/>
    <n v="0"/>
    <n v="0"/>
    <n v="0"/>
    <n v="0"/>
    <n v="0"/>
    <n v="0"/>
    <n v="0"/>
    <n v="0"/>
    <n v="71251"/>
    <n v="71252"/>
    <n v="71394"/>
    <s v="KARI"/>
    <s v="GS  "/>
    <n v="0"/>
    <n v="0"/>
  </r>
  <r>
    <x v="245"/>
    <n v="202501"/>
    <x v="0"/>
    <s v="SECTEUR BLANC                 "/>
    <x v="2"/>
    <n v="916"/>
    <n v="200"/>
    <n v="23"/>
    <n v="8"/>
    <n v="0"/>
    <n v="0"/>
    <n v="0"/>
    <n v="0"/>
    <n v="0"/>
    <n v="0"/>
    <n v="0"/>
    <n v="0"/>
    <n v="0"/>
    <n v="0"/>
    <n v="900582"/>
    <n v="71506"/>
    <n v="700080"/>
    <s v="MART"/>
    <s v="CE  "/>
    <n v="0"/>
    <n v="0"/>
  </r>
  <r>
    <x v="245"/>
    <n v="202501"/>
    <x v="1"/>
    <s v="SECTEUR BLANC                 "/>
    <x v="2"/>
    <n v="916"/>
    <n v="200"/>
    <n v="23"/>
    <n v="8"/>
    <n v="0"/>
    <n v="0"/>
    <n v="0"/>
    <n v="0"/>
    <n v="0"/>
    <n v="0"/>
    <n v="0"/>
    <n v="0"/>
    <n v="0"/>
    <n v="0"/>
    <n v="900582"/>
    <n v="71506"/>
    <n v="700080"/>
    <s v="MART"/>
    <s v="CE  "/>
    <n v="0"/>
    <n v="0"/>
  </r>
  <r>
    <x v="246"/>
    <n v="202501"/>
    <x v="0"/>
    <s v="SECTEUR BLANC                 "/>
    <x v="2"/>
    <n v="916"/>
    <n v="228"/>
    <n v="30"/>
    <n v="6"/>
    <n v="0"/>
    <n v="0"/>
    <n v="0"/>
    <n v="0"/>
    <n v="0"/>
    <n v="0"/>
    <n v="0"/>
    <n v="0"/>
    <n v="0"/>
    <n v="0"/>
    <n v="71590"/>
    <n v="71050"/>
    <n v="71051"/>
    <s v="PLAN"/>
    <s v="GO  "/>
    <n v="0"/>
    <n v="0"/>
  </r>
  <r>
    <x v="246"/>
    <n v="202501"/>
    <x v="1"/>
    <s v="SECTEUR BLANC                 "/>
    <x v="2"/>
    <n v="916"/>
    <n v="228"/>
    <n v="30"/>
    <n v="6"/>
    <n v="0"/>
    <n v="0"/>
    <n v="0"/>
    <n v="0"/>
    <n v="0"/>
    <n v="0"/>
    <n v="0"/>
    <n v="0"/>
    <n v="0"/>
    <n v="0"/>
    <n v="71590"/>
    <n v="71050"/>
    <n v="71051"/>
    <s v="PLAN"/>
    <s v="GO  "/>
    <n v="0"/>
    <n v="0"/>
  </r>
  <r>
    <x v="247"/>
    <n v="202501"/>
    <x v="0"/>
    <s v="SECTEUR BLANC                 "/>
    <x v="2"/>
    <n v="916"/>
    <n v="230"/>
    <n v="24"/>
    <n v="4"/>
    <n v="0"/>
    <n v="0"/>
    <n v="0"/>
    <n v="0"/>
    <n v="0"/>
    <n v="0"/>
    <n v="0"/>
    <n v="0"/>
    <n v="0"/>
    <n v="0"/>
    <n v="71030"/>
    <n v="71662"/>
    <n v="71043"/>
    <s v="HENN"/>
    <s v="IF  "/>
    <n v="0"/>
    <n v="0"/>
  </r>
  <r>
    <x v="247"/>
    <n v="202501"/>
    <x v="1"/>
    <s v="SECTEUR BLANC                 "/>
    <x v="2"/>
    <n v="916"/>
    <n v="230"/>
    <n v="24"/>
    <n v="4"/>
    <n v="0"/>
    <n v="0"/>
    <n v="0"/>
    <n v="0"/>
    <n v="0"/>
    <n v="0"/>
    <n v="0"/>
    <n v="0"/>
    <n v="0"/>
    <n v="0"/>
    <n v="71030"/>
    <n v="71662"/>
    <n v="71043"/>
    <s v="HENN"/>
    <s v="IF  "/>
    <n v="0"/>
    <n v="0"/>
  </r>
  <r>
    <x v="248"/>
    <n v="202501"/>
    <x v="0"/>
    <s v="SECTEUR BLANC                 "/>
    <x v="2"/>
    <n v="916"/>
    <n v="228"/>
    <n v="19"/>
    <n v="9"/>
    <n v="0"/>
    <n v="0"/>
    <n v="0"/>
    <n v="0"/>
    <n v="0"/>
    <n v="0"/>
    <n v="0"/>
    <n v="0"/>
    <n v="0"/>
    <n v="0"/>
    <n v="71590"/>
    <n v="71601"/>
    <n v="71106"/>
    <s v="DEVI"/>
    <s v="GO  "/>
    <n v="0"/>
    <n v="0"/>
  </r>
  <r>
    <x v="248"/>
    <n v="202501"/>
    <x v="1"/>
    <s v="SECTEUR BLANC                 "/>
    <x v="2"/>
    <n v="916"/>
    <n v="228"/>
    <n v="19"/>
    <n v="9"/>
    <n v="0"/>
    <n v="0"/>
    <n v="0"/>
    <n v="0"/>
    <n v="0"/>
    <n v="0"/>
    <n v="0"/>
    <n v="0"/>
    <n v="0"/>
    <n v="0"/>
    <n v="71590"/>
    <n v="71601"/>
    <n v="71106"/>
    <s v="DEVI"/>
    <s v="GO  "/>
    <n v="0"/>
    <n v="0"/>
  </r>
  <r>
    <x v="249"/>
    <n v="202501"/>
    <x v="0"/>
    <s v="SECTEUR BLANC                 "/>
    <x v="2"/>
    <n v="916"/>
    <n v="230"/>
    <n v="32"/>
    <n v="10"/>
    <n v="0"/>
    <n v="0"/>
    <n v="0"/>
    <n v="0"/>
    <n v="0"/>
    <n v="0"/>
    <n v="0"/>
    <n v="0"/>
    <n v="0"/>
    <n v="0"/>
    <n v="71030"/>
    <n v="71505"/>
    <n v="71517"/>
    <s v="JULL"/>
    <s v="IF  "/>
    <n v="0"/>
    <n v="0"/>
  </r>
  <r>
    <x v="249"/>
    <n v="202501"/>
    <x v="1"/>
    <s v="SECTEUR BLANC                 "/>
    <x v="2"/>
    <n v="916"/>
    <n v="230"/>
    <n v="32"/>
    <n v="10"/>
    <n v="0"/>
    <n v="0"/>
    <n v="0"/>
    <n v="0"/>
    <n v="0"/>
    <n v="0"/>
    <n v="0"/>
    <n v="0"/>
    <n v="0"/>
    <n v="0"/>
    <n v="71030"/>
    <n v="71505"/>
    <n v="71517"/>
    <s v="JULL"/>
    <s v="IF  "/>
    <n v="0"/>
    <n v="0"/>
  </r>
  <r>
    <x v="250"/>
    <n v="202501"/>
    <x v="0"/>
    <s v="SECTEUR BLANC                 "/>
    <x v="2"/>
    <n v="916"/>
    <n v="230"/>
    <n v="27"/>
    <n v="9"/>
    <n v="0"/>
    <n v="0"/>
    <n v="0"/>
    <n v="0"/>
    <n v="0"/>
    <n v="0"/>
    <n v="0"/>
    <n v="0"/>
    <n v="0"/>
    <n v="0"/>
    <n v="71030"/>
    <n v="71045"/>
    <n v="71039"/>
    <s v="PHIL"/>
    <s v="IF  "/>
    <n v="0"/>
    <n v="0"/>
  </r>
  <r>
    <x v="250"/>
    <n v="202501"/>
    <x v="1"/>
    <s v="SECTEUR BLANC                 "/>
    <x v="2"/>
    <n v="916"/>
    <n v="230"/>
    <n v="27"/>
    <n v="9"/>
    <n v="0"/>
    <n v="0"/>
    <n v="0"/>
    <n v="0"/>
    <n v="0"/>
    <n v="0"/>
    <n v="0"/>
    <n v="0"/>
    <n v="0"/>
    <n v="0"/>
    <n v="71030"/>
    <n v="71045"/>
    <n v="71039"/>
    <s v="PHIL"/>
    <s v="IF  "/>
    <n v="0"/>
    <n v="0"/>
  </r>
  <r>
    <x v="251"/>
    <n v="202501"/>
    <x v="0"/>
    <s v="SECTEUR BLANC                 "/>
    <x v="2"/>
    <n v="916"/>
    <n v="200"/>
    <n v="26"/>
    <n v="8"/>
    <n v="0"/>
    <n v="0"/>
    <n v="0"/>
    <n v="0"/>
    <n v="0"/>
    <n v="0"/>
    <n v="0"/>
    <n v="0"/>
    <n v="0"/>
    <n v="0"/>
    <n v="900582"/>
    <n v="71139"/>
    <n v="71140"/>
    <s v="BACQ"/>
    <s v="CE  "/>
    <n v="0"/>
    <n v="0"/>
  </r>
  <r>
    <x v="251"/>
    <n v="202501"/>
    <x v="1"/>
    <s v="SECTEUR BLANC                 "/>
    <x v="2"/>
    <n v="916"/>
    <n v="200"/>
    <n v="26"/>
    <n v="8"/>
    <n v="0"/>
    <n v="0"/>
    <n v="0"/>
    <n v="0"/>
    <n v="0"/>
    <n v="0"/>
    <n v="0"/>
    <n v="0"/>
    <n v="0"/>
    <n v="0"/>
    <n v="900582"/>
    <n v="71139"/>
    <n v="71140"/>
    <s v="BACQ"/>
    <s v="CE  "/>
    <n v="0"/>
    <n v="0"/>
  </r>
  <r>
    <x v="252"/>
    <n v="202501"/>
    <x v="0"/>
    <s v="SECTEUR BLANC                 "/>
    <x v="2"/>
    <n v="916"/>
    <n v="228"/>
    <n v="30"/>
    <n v="9"/>
    <n v="0"/>
    <n v="0"/>
    <n v="0"/>
    <n v="0"/>
    <n v="0"/>
    <n v="0"/>
    <n v="0"/>
    <n v="0"/>
    <n v="0"/>
    <n v="0"/>
    <n v="71590"/>
    <n v="71595"/>
    <n v="71088"/>
    <s v="CORV"/>
    <s v="GO  "/>
    <n v="0"/>
    <n v="0"/>
  </r>
  <r>
    <x v="252"/>
    <n v="202501"/>
    <x v="1"/>
    <s v="SECTEUR BLANC                 "/>
    <x v="2"/>
    <n v="916"/>
    <n v="228"/>
    <n v="30"/>
    <n v="9"/>
    <n v="0"/>
    <n v="0"/>
    <n v="0"/>
    <n v="0"/>
    <n v="0"/>
    <n v="0"/>
    <n v="0"/>
    <n v="0"/>
    <n v="0"/>
    <n v="0"/>
    <n v="71590"/>
    <n v="71595"/>
    <n v="71088"/>
    <s v="CORV"/>
    <s v="GO  "/>
    <n v="0"/>
    <n v="0"/>
  </r>
  <r>
    <x v="253"/>
    <n v="202501"/>
    <x v="0"/>
    <s v="SECTEUR BLANC                 "/>
    <x v="2"/>
    <n v="916"/>
    <n v="290"/>
    <n v="25"/>
    <n v="8"/>
    <n v="0"/>
    <n v="0"/>
    <n v="0"/>
    <n v="0"/>
    <n v="0"/>
    <n v="0"/>
    <n v="0"/>
    <n v="0"/>
    <n v="0"/>
    <n v="0"/>
    <n v="71251"/>
    <n v="71252"/>
    <n v="700258"/>
    <s v="KARI"/>
    <s v="GS  "/>
    <n v="0"/>
    <n v="0"/>
  </r>
  <r>
    <x v="253"/>
    <n v="202501"/>
    <x v="1"/>
    <s v="SECTEUR BLANC                 "/>
    <x v="2"/>
    <n v="916"/>
    <n v="290"/>
    <n v="25"/>
    <n v="8"/>
    <n v="0"/>
    <n v="0"/>
    <n v="0"/>
    <n v="0"/>
    <n v="0"/>
    <n v="0"/>
    <n v="0"/>
    <n v="0"/>
    <n v="0"/>
    <n v="0"/>
    <n v="71251"/>
    <n v="71252"/>
    <n v="700258"/>
    <s v="KARI"/>
    <s v="GS  "/>
    <n v="0"/>
    <n v="0"/>
  </r>
  <r>
    <x v="254"/>
    <n v="202501"/>
    <x v="0"/>
    <s v="SECTEUR BLANC                 "/>
    <x v="2"/>
    <n v="916"/>
    <n v="228"/>
    <n v="30"/>
    <n v="10"/>
    <n v="0"/>
    <n v="0"/>
    <n v="0"/>
    <n v="0"/>
    <n v="0"/>
    <n v="0"/>
    <n v="0"/>
    <n v="0"/>
    <n v="0"/>
    <n v="0"/>
    <n v="71590"/>
    <n v="71595"/>
    <n v="71083"/>
    <s v="CORV"/>
    <s v="GO  "/>
    <n v="0"/>
    <n v="0"/>
  </r>
  <r>
    <x v="254"/>
    <n v="202501"/>
    <x v="1"/>
    <s v="SECTEUR BLANC                 "/>
    <x v="2"/>
    <n v="916"/>
    <n v="228"/>
    <n v="30"/>
    <n v="10"/>
    <n v="0"/>
    <n v="0"/>
    <n v="0"/>
    <n v="0"/>
    <n v="0"/>
    <n v="0"/>
    <n v="0"/>
    <n v="0"/>
    <n v="0"/>
    <n v="0"/>
    <n v="71590"/>
    <n v="71595"/>
    <n v="71083"/>
    <s v="CORV"/>
    <s v="GO  "/>
    <n v="0"/>
    <n v="0"/>
  </r>
  <r>
    <x v="255"/>
    <n v="202501"/>
    <x v="0"/>
    <s v="SECTEUR BLANC                 "/>
    <x v="2"/>
    <n v="916"/>
    <n v="200"/>
    <n v="25"/>
    <n v="9"/>
    <n v="0"/>
    <n v="0"/>
    <n v="0"/>
    <n v="0"/>
    <n v="0"/>
    <n v="0"/>
    <n v="0"/>
    <n v="0"/>
    <n v="0"/>
    <n v="0"/>
    <n v="900582"/>
    <n v="71270"/>
    <n v="71155"/>
    <s v="TRAG"/>
    <s v="CE  "/>
    <n v="0"/>
    <n v="0"/>
  </r>
  <r>
    <x v="255"/>
    <n v="202501"/>
    <x v="1"/>
    <s v="SECTEUR BLANC                 "/>
    <x v="2"/>
    <n v="916"/>
    <n v="200"/>
    <n v="25"/>
    <n v="9"/>
    <n v="0"/>
    <n v="0"/>
    <n v="0"/>
    <n v="0"/>
    <n v="0"/>
    <n v="0"/>
    <n v="0"/>
    <n v="0"/>
    <n v="0"/>
    <n v="0"/>
    <n v="900582"/>
    <n v="71270"/>
    <n v="71155"/>
    <s v="TRAG"/>
    <s v="CE  "/>
    <n v="0"/>
    <n v="0"/>
  </r>
  <r>
    <x v="256"/>
    <n v="202501"/>
    <x v="0"/>
    <s v="SECTEUR BLANC                 "/>
    <x v="2"/>
    <n v="916"/>
    <n v="290"/>
    <n v="25"/>
    <n v="11"/>
    <n v="0"/>
    <n v="0"/>
    <n v="0"/>
    <n v="0"/>
    <n v="0"/>
    <n v="0"/>
    <n v="0"/>
    <n v="0"/>
    <n v="0"/>
    <n v="0"/>
    <n v="71251"/>
    <n v="71248"/>
    <n v="71245"/>
    <s v="THIE"/>
    <s v="GS  "/>
    <n v="0"/>
    <n v="0"/>
  </r>
  <r>
    <x v="256"/>
    <n v="202501"/>
    <x v="1"/>
    <s v="SECTEUR BLANC                 "/>
    <x v="2"/>
    <n v="916"/>
    <n v="290"/>
    <n v="25"/>
    <n v="11"/>
    <n v="0"/>
    <n v="0"/>
    <n v="0"/>
    <n v="0"/>
    <n v="0"/>
    <n v="0"/>
    <n v="0"/>
    <n v="0"/>
    <n v="0"/>
    <n v="0"/>
    <n v="71251"/>
    <n v="71248"/>
    <n v="71245"/>
    <s v="THIE"/>
    <s v="GS  "/>
    <n v="0"/>
    <n v="0"/>
  </r>
  <r>
    <x v="257"/>
    <n v="202501"/>
    <x v="0"/>
    <s v="SECTEUR BLANC                 "/>
    <x v="2"/>
    <n v="916"/>
    <n v="290"/>
    <n v="36"/>
    <n v="10"/>
    <n v="0"/>
    <n v="0"/>
    <n v="0"/>
    <n v="0"/>
    <n v="0"/>
    <n v="0"/>
    <n v="0"/>
    <n v="0"/>
    <n v="0"/>
    <n v="0"/>
    <n v="71251"/>
    <n v="70930"/>
    <n v="71182"/>
    <s v="CLEM"/>
    <s v="GS  "/>
    <n v="0"/>
    <n v="0"/>
  </r>
  <r>
    <x v="257"/>
    <n v="202501"/>
    <x v="1"/>
    <s v="SECTEUR BLANC                 "/>
    <x v="2"/>
    <n v="916"/>
    <n v="290"/>
    <n v="36"/>
    <n v="10"/>
    <n v="0"/>
    <n v="0"/>
    <n v="0"/>
    <n v="0"/>
    <n v="0"/>
    <n v="0"/>
    <n v="0"/>
    <n v="0"/>
    <n v="0"/>
    <n v="0"/>
    <n v="71251"/>
    <n v="70930"/>
    <n v="71182"/>
    <s v="CLEM"/>
    <s v="GS  "/>
    <n v="0"/>
    <n v="0"/>
  </r>
  <r>
    <x v="258"/>
    <n v="202501"/>
    <x v="0"/>
    <s v="SECTEUR BLANC                 "/>
    <x v="2"/>
    <n v="916"/>
    <n v="230"/>
    <n v="24"/>
    <n v="6"/>
    <n v="0"/>
    <n v="0"/>
    <n v="0"/>
    <n v="0"/>
    <n v="0"/>
    <n v="0"/>
    <n v="0"/>
    <n v="0"/>
    <n v="0"/>
    <n v="0"/>
    <n v="71030"/>
    <n v="71662"/>
    <n v="71450"/>
    <s v="HENN"/>
    <s v="IF  "/>
    <n v="0"/>
    <n v="0"/>
  </r>
  <r>
    <x v="258"/>
    <n v="202501"/>
    <x v="1"/>
    <s v="SECTEUR BLANC                 "/>
    <x v="2"/>
    <n v="916"/>
    <n v="230"/>
    <n v="24"/>
    <n v="6"/>
    <n v="0"/>
    <n v="0"/>
    <n v="0"/>
    <n v="0"/>
    <n v="0"/>
    <n v="0"/>
    <n v="0"/>
    <n v="0"/>
    <n v="0"/>
    <n v="0"/>
    <n v="71030"/>
    <n v="71662"/>
    <n v="71450"/>
    <s v="HENN"/>
    <s v="IF  "/>
    <n v="0"/>
    <n v="0"/>
  </r>
  <r>
    <x v="259"/>
    <n v="202501"/>
    <x v="0"/>
    <s v="SECTEUR BLANC                 "/>
    <x v="2"/>
    <n v="916"/>
    <n v="290"/>
    <n v="25"/>
    <n v="12"/>
    <n v="0"/>
    <n v="0"/>
    <n v="0"/>
    <n v="0"/>
    <n v="0"/>
    <n v="0"/>
    <n v="0"/>
    <n v="0"/>
    <n v="0"/>
    <n v="0"/>
    <n v="71251"/>
    <n v="71252"/>
    <n v="71394"/>
    <s v="KARI"/>
    <s v="GS  "/>
    <n v="0"/>
    <n v="0"/>
  </r>
  <r>
    <x v="259"/>
    <n v="202501"/>
    <x v="1"/>
    <s v="SECTEUR BLANC                 "/>
    <x v="2"/>
    <n v="916"/>
    <n v="290"/>
    <n v="25"/>
    <n v="12"/>
    <n v="0"/>
    <n v="0"/>
    <n v="0"/>
    <n v="0"/>
    <n v="0"/>
    <n v="0"/>
    <n v="0"/>
    <n v="0"/>
    <n v="0"/>
    <n v="0"/>
    <n v="71251"/>
    <n v="71252"/>
    <n v="71394"/>
    <s v="KARI"/>
    <s v="GS  "/>
    <n v="0"/>
    <n v="0"/>
  </r>
  <r>
    <x v="260"/>
    <n v="202501"/>
    <x v="0"/>
    <s v="SECTEUR BLANC                 "/>
    <x v="2"/>
    <n v="885"/>
    <n v="278"/>
    <n v="34"/>
    <n v="5"/>
    <n v="0"/>
    <n v="0"/>
    <n v="0"/>
    <n v="0"/>
    <n v="0"/>
    <n v="0"/>
    <n v="0"/>
    <n v="0"/>
    <n v="0"/>
    <n v="0"/>
    <n v="71251"/>
    <n v="70930"/>
    <n v="71363"/>
    <s v="CLEM"/>
    <s v="GS  "/>
    <n v="0"/>
    <n v="300"/>
  </r>
  <r>
    <x v="260"/>
    <n v="202501"/>
    <x v="1"/>
    <s v="SECTEUR BLANC                 "/>
    <x v="2"/>
    <n v="885"/>
    <n v="278"/>
    <n v="34"/>
    <n v="5"/>
    <n v="0"/>
    <n v="0"/>
    <n v="0"/>
    <n v="0"/>
    <n v="0"/>
    <n v="0"/>
    <n v="0"/>
    <n v="0"/>
    <n v="0"/>
    <n v="0"/>
    <n v="71251"/>
    <n v="70930"/>
    <n v="71363"/>
    <s v="CLEM"/>
    <s v="GS  "/>
    <n v="0"/>
    <n v="300"/>
  </r>
  <r>
    <x v="261"/>
    <n v="202501"/>
    <x v="0"/>
    <s v="SECTEUR BLANC                 "/>
    <x v="2"/>
    <n v="916"/>
    <n v="200"/>
    <n v="24"/>
    <n v="7"/>
    <n v="0"/>
    <n v="0"/>
    <n v="0"/>
    <n v="0"/>
    <n v="0"/>
    <n v="0"/>
    <n v="0"/>
    <n v="0"/>
    <n v="0"/>
    <n v="0"/>
    <n v="900582"/>
    <n v="71129"/>
    <n v="71566"/>
    <s v="OD A"/>
    <s v="CE  "/>
    <n v="0"/>
    <n v="0"/>
  </r>
  <r>
    <x v="261"/>
    <n v="202501"/>
    <x v="1"/>
    <s v="SECTEUR BLANC                 "/>
    <x v="2"/>
    <n v="916"/>
    <n v="200"/>
    <n v="24"/>
    <n v="7"/>
    <n v="0"/>
    <n v="0"/>
    <n v="0"/>
    <n v="0"/>
    <n v="0"/>
    <n v="0"/>
    <n v="0"/>
    <n v="0"/>
    <n v="0"/>
    <n v="0"/>
    <n v="900582"/>
    <n v="71129"/>
    <n v="71566"/>
    <s v="OD A"/>
    <s v="CE  "/>
    <n v="0"/>
    <n v="0"/>
  </r>
  <r>
    <x v="262"/>
    <n v="202501"/>
    <x v="0"/>
    <s v="SECTEUR BLANC                 "/>
    <x v="2"/>
    <n v="916"/>
    <n v="200"/>
    <n v="29"/>
    <n v="9"/>
    <n v="0"/>
    <n v="0"/>
    <n v="0"/>
    <n v="0"/>
    <n v="0"/>
    <n v="0"/>
    <n v="0"/>
    <n v="0"/>
    <n v="0"/>
    <n v="0"/>
    <n v="900582"/>
    <n v="71159"/>
    <n v="71278"/>
    <s v="GATH"/>
    <s v="CE  "/>
    <n v="0"/>
    <n v="0"/>
  </r>
  <r>
    <x v="262"/>
    <n v="202501"/>
    <x v="1"/>
    <s v="SECTEUR BLANC                 "/>
    <x v="2"/>
    <n v="916"/>
    <n v="200"/>
    <n v="29"/>
    <n v="9"/>
    <n v="0"/>
    <n v="0"/>
    <n v="0"/>
    <n v="0"/>
    <n v="0"/>
    <n v="0"/>
    <n v="0"/>
    <n v="0"/>
    <n v="0"/>
    <n v="0"/>
    <n v="900582"/>
    <n v="71159"/>
    <n v="71278"/>
    <s v="GATH"/>
    <s v="CE  "/>
    <n v="0"/>
    <n v="0"/>
  </r>
  <r>
    <x v="263"/>
    <n v="202501"/>
    <x v="0"/>
    <s v="SECTEUR BLANC                 "/>
    <x v="2"/>
    <n v="916"/>
    <n v="228"/>
    <n v="20"/>
    <n v="10"/>
    <n v="0"/>
    <n v="0"/>
    <n v="0"/>
    <n v="0"/>
    <n v="0"/>
    <n v="0"/>
    <n v="0"/>
    <n v="0"/>
    <n v="0"/>
    <n v="0"/>
    <n v="71590"/>
    <n v="71591"/>
    <n v="70522"/>
    <s v="LAUZ"/>
    <s v="GO  "/>
    <n v="0"/>
    <n v="0"/>
  </r>
  <r>
    <x v="263"/>
    <n v="202501"/>
    <x v="1"/>
    <s v="SECTEUR BLANC                 "/>
    <x v="2"/>
    <n v="916"/>
    <n v="228"/>
    <n v="20"/>
    <n v="10"/>
    <n v="0"/>
    <n v="0"/>
    <n v="0"/>
    <n v="0"/>
    <n v="0"/>
    <n v="0"/>
    <n v="0"/>
    <n v="0"/>
    <n v="0"/>
    <n v="0"/>
    <n v="71590"/>
    <n v="71591"/>
    <n v="70522"/>
    <s v="LAUZ"/>
    <s v="GO  "/>
    <n v="0"/>
    <n v="0"/>
  </r>
  <r>
    <x v="264"/>
    <n v="202501"/>
    <x v="0"/>
    <s v="SECTEUR BLANC                 "/>
    <x v="2"/>
    <n v="916"/>
    <n v="230"/>
    <n v="27"/>
    <n v="10"/>
    <n v="0"/>
    <n v="0"/>
    <n v="0"/>
    <n v="0"/>
    <n v="0"/>
    <n v="0"/>
    <n v="0"/>
    <n v="0"/>
    <n v="0"/>
    <n v="0"/>
    <n v="71030"/>
    <n v="71045"/>
    <n v="71037"/>
    <s v="PHIL"/>
    <s v="IF  "/>
    <n v="0"/>
    <n v="0"/>
  </r>
  <r>
    <x v="264"/>
    <n v="202501"/>
    <x v="1"/>
    <s v="SECTEUR BLANC                 "/>
    <x v="2"/>
    <n v="916"/>
    <n v="230"/>
    <n v="27"/>
    <n v="10"/>
    <n v="0"/>
    <n v="0"/>
    <n v="0"/>
    <n v="0"/>
    <n v="0"/>
    <n v="0"/>
    <n v="0"/>
    <n v="0"/>
    <n v="0"/>
    <n v="0"/>
    <n v="71030"/>
    <n v="71045"/>
    <n v="71037"/>
    <s v="PHIL"/>
    <s v="IF  "/>
    <n v="0"/>
    <n v="0"/>
  </r>
  <r>
    <x v="265"/>
    <n v="202501"/>
    <x v="0"/>
    <s v="SECTEUR BLANC                 "/>
    <x v="2"/>
    <n v="916"/>
    <n v="230"/>
    <n v="42"/>
    <n v="9"/>
    <n v="0"/>
    <n v="0"/>
    <n v="0"/>
    <n v="0"/>
    <n v="0"/>
    <n v="0"/>
    <n v="0"/>
    <n v="0"/>
    <n v="0"/>
    <n v="0"/>
    <n v="71030"/>
    <n v="71031"/>
    <n v="71015"/>
    <s v="GERO"/>
    <s v="IF  "/>
    <n v="0"/>
    <n v="0"/>
  </r>
  <r>
    <x v="265"/>
    <n v="202501"/>
    <x v="1"/>
    <s v="SECTEUR BLANC                 "/>
    <x v="2"/>
    <n v="916"/>
    <n v="230"/>
    <n v="42"/>
    <n v="9"/>
    <n v="0"/>
    <n v="0"/>
    <n v="0"/>
    <n v="0"/>
    <n v="0"/>
    <n v="0"/>
    <n v="0"/>
    <n v="0"/>
    <n v="0"/>
    <n v="0"/>
    <n v="71030"/>
    <n v="71031"/>
    <n v="71015"/>
    <s v="GERO"/>
    <s v="IF  "/>
    <n v="0"/>
    <n v="0"/>
  </r>
  <r>
    <x v="266"/>
    <n v="202501"/>
    <x v="0"/>
    <s v="SECTEUR BLANC                 "/>
    <x v="2"/>
    <n v="916"/>
    <n v="228"/>
    <n v="34"/>
    <n v="7"/>
    <n v="0"/>
    <n v="0"/>
    <n v="0"/>
    <n v="0"/>
    <n v="0"/>
    <n v="0"/>
    <n v="0"/>
    <n v="0"/>
    <n v="0"/>
    <n v="0"/>
    <n v="71590"/>
    <n v="71607"/>
    <n v="700202"/>
    <s v="LIOP"/>
    <s v="GO  "/>
    <n v="0"/>
    <n v="0"/>
  </r>
  <r>
    <x v="266"/>
    <n v="202501"/>
    <x v="1"/>
    <s v="SECTEUR BLANC                 "/>
    <x v="2"/>
    <n v="916"/>
    <n v="228"/>
    <n v="34"/>
    <n v="7"/>
    <n v="0"/>
    <n v="0"/>
    <n v="0"/>
    <n v="0"/>
    <n v="0"/>
    <n v="0"/>
    <n v="0"/>
    <n v="0"/>
    <n v="0"/>
    <n v="0"/>
    <n v="71590"/>
    <n v="71607"/>
    <n v="700202"/>
    <s v="LIOP"/>
    <s v="GO  "/>
    <n v="0"/>
    <n v="0"/>
  </r>
  <r>
    <x v="267"/>
    <n v="202501"/>
    <x v="0"/>
    <s v="SECTEUR BLANC                 "/>
    <x v="2"/>
    <n v="916"/>
    <n v="228"/>
    <n v="19"/>
    <n v="3"/>
    <n v="0"/>
    <n v="0"/>
    <n v="0"/>
    <n v="0"/>
    <n v="0"/>
    <n v="0"/>
    <n v="0"/>
    <n v="0"/>
    <n v="0"/>
    <n v="0"/>
    <n v="71590"/>
    <n v="71601"/>
    <n v="71102"/>
    <s v="DEVI"/>
    <s v="GO  "/>
    <n v="0"/>
    <n v="0"/>
  </r>
  <r>
    <x v="267"/>
    <n v="202501"/>
    <x v="1"/>
    <s v="SECTEUR BLANC                 "/>
    <x v="2"/>
    <n v="916"/>
    <n v="228"/>
    <n v="19"/>
    <n v="3"/>
    <n v="0"/>
    <n v="0"/>
    <n v="0"/>
    <n v="0"/>
    <n v="0"/>
    <n v="0"/>
    <n v="0"/>
    <n v="0"/>
    <n v="0"/>
    <n v="0"/>
    <n v="71590"/>
    <n v="71601"/>
    <n v="71102"/>
    <s v="DEVI"/>
    <s v="GO  "/>
    <n v="0"/>
    <n v="0"/>
  </r>
  <r>
    <x v="268"/>
    <n v="202501"/>
    <x v="0"/>
    <s v="SECTEUR BLANC                 "/>
    <x v="2"/>
    <n v="916"/>
    <n v="290"/>
    <n v="25"/>
    <n v="4"/>
    <n v="0"/>
    <n v="0"/>
    <n v="0"/>
    <n v="0"/>
    <n v="0"/>
    <n v="0"/>
    <n v="0"/>
    <n v="0"/>
    <n v="0"/>
    <n v="0"/>
    <n v="71251"/>
    <n v="71248"/>
    <n v="700133"/>
    <s v="THIE"/>
    <s v="GS  "/>
    <n v="0"/>
    <n v="0"/>
  </r>
  <r>
    <x v="268"/>
    <n v="202501"/>
    <x v="1"/>
    <s v="SECTEUR BLANC                 "/>
    <x v="2"/>
    <n v="916"/>
    <n v="290"/>
    <n v="25"/>
    <n v="4"/>
    <n v="0"/>
    <n v="0"/>
    <n v="0"/>
    <n v="0"/>
    <n v="0"/>
    <n v="0"/>
    <n v="0"/>
    <n v="0"/>
    <n v="0"/>
    <n v="0"/>
    <n v="71251"/>
    <n v="71248"/>
    <n v="700133"/>
    <s v="THIE"/>
    <s v="GS  "/>
    <n v="0"/>
    <n v="0"/>
  </r>
  <r>
    <x v="269"/>
    <n v="202501"/>
    <x v="0"/>
    <s v="SECTEUR BLANC                 "/>
    <x v="2"/>
    <n v="916"/>
    <n v="228"/>
    <n v="34"/>
    <n v="3"/>
    <n v="0"/>
    <n v="0"/>
    <n v="0"/>
    <n v="0"/>
    <n v="0"/>
    <n v="0"/>
    <n v="0"/>
    <n v="0"/>
    <n v="0"/>
    <n v="0"/>
    <n v="71590"/>
    <n v="71607"/>
    <n v="71225"/>
    <s v="LIOP"/>
    <s v="GO  "/>
    <n v="0"/>
    <n v="0"/>
  </r>
  <r>
    <x v="269"/>
    <n v="202501"/>
    <x v="1"/>
    <s v="SECTEUR BLANC                 "/>
    <x v="2"/>
    <n v="916"/>
    <n v="228"/>
    <n v="34"/>
    <n v="3"/>
    <n v="0"/>
    <n v="0"/>
    <n v="0"/>
    <n v="0"/>
    <n v="0"/>
    <n v="0"/>
    <n v="0"/>
    <n v="0"/>
    <n v="0"/>
    <n v="0"/>
    <n v="71590"/>
    <n v="71607"/>
    <n v="71225"/>
    <s v="LIOP"/>
    <s v="GO  "/>
    <n v="0"/>
    <n v="0"/>
  </r>
  <r>
    <x v="270"/>
    <n v="202501"/>
    <x v="0"/>
    <s v="SECTEUR BLANC                 "/>
    <x v="2"/>
    <n v="916"/>
    <n v="200"/>
    <n v="24"/>
    <n v="10"/>
    <n v="0"/>
    <n v="0"/>
    <n v="0"/>
    <n v="0"/>
    <n v="0"/>
    <n v="0"/>
    <n v="0"/>
    <n v="0"/>
    <n v="0"/>
    <n v="0"/>
    <n v="900582"/>
    <n v="71276"/>
    <n v="70082"/>
    <s v="LAUR"/>
    <s v="CE  "/>
    <n v="0"/>
    <n v="0"/>
  </r>
  <r>
    <x v="270"/>
    <n v="202501"/>
    <x v="1"/>
    <s v="SECTEUR BLANC                 "/>
    <x v="2"/>
    <n v="916"/>
    <n v="200"/>
    <n v="24"/>
    <n v="10"/>
    <n v="0"/>
    <n v="0"/>
    <n v="0"/>
    <n v="0"/>
    <n v="0"/>
    <n v="0"/>
    <n v="0"/>
    <n v="0"/>
    <n v="0"/>
    <n v="0"/>
    <n v="900582"/>
    <n v="71276"/>
    <n v="70082"/>
    <s v="LAUR"/>
    <s v="CE  "/>
    <n v="0"/>
    <n v="0"/>
  </r>
  <r>
    <x v="271"/>
    <n v="202501"/>
    <x v="0"/>
    <s v="SECTEUR BLANC                 "/>
    <x v="2"/>
    <n v="916"/>
    <n v="228"/>
    <n v="19"/>
    <n v="9"/>
    <n v="0"/>
    <n v="0"/>
    <n v="0"/>
    <n v="0"/>
    <n v="0"/>
    <n v="0"/>
    <n v="0"/>
    <n v="0"/>
    <n v="0"/>
    <n v="0"/>
    <n v="71590"/>
    <n v="71601"/>
    <n v="71564"/>
    <s v="DEVI"/>
    <s v="GO  "/>
    <n v="0"/>
    <n v="0"/>
  </r>
  <r>
    <x v="271"/>
    <n v="202501"/>
    <x v="1"/>
    <s v="SECTEUR BLANC                 "/>
    <x v="2"/>
    <n v="916"/>
    <n v="228"/>
    <n v="19"/>
    <n v="9"/>
    <n v="0"/>
    <n v="0"/>
    <n v="0"/>
    <n v="0"/>
    <n v="0"/>
    <n v="0"/>
    <n v="0"/>
    <n v="0"/>
    <n v="0"/>
    <n v="0"/>
    <n v="71590"/>
    <n v="71601"/>
    <n v="71564"/>
    <s v="DEVI"/>
    <s v="GO  "/>
    <n v="0"/>
    <n v="0"/>
  </r>
  <r>
    <x v="272"/>
    <n v="202501"/>
    <x v="0"/>
    <s v="SECTEUR BLANC                 "/>
    <x v="2"/>
    <n v="916"/>
    <n v="200"/>
    <n v="24"/>
    <n v="7"/>
    <n v="0"/>
    <n v="0"/>
    <n v="0"/>
    <n v="0"/>
    <n v="0"/>
    <n v="0"/>
    <n v="0"/>
    <n v="0"/>
    <n v="0"/>
    <n v="0"/>
    <n v="900582"/>
    <n v="71129"/>
    <n v="71566"/>
    <s v="OD A"/>
    <s v="CE  "/>
    <n v="0"/>
    <n v="0"/>
  </r>
  <r>
    <x v="272"/>
    <n v="202501"/>
    <x v="1"/>
    <s v="SECTEUR BLANC                 "/>
    <x v="2"/>
    <n v="916"/>
    <n v="200"/>
    <n v="24"/>
    <n v="7"/>
    <n v="0"/>
    <n v="0"/>
    <n v="0"/>
    <n v="0"/>
    <n v="0"/>
    <n v="0"/>
    <n v="0"/>
    <n v="0"/>
    <n v="0"/>
    <n v="0"/>
    <n v="900582"/>
    <n v="71129"/>
    <n v="71566"/>
    <s v="OD A"/>
    <s v="CE  "/>
    <n v="0"/>
    <n v="0"/>
  </r>
  <r>
    <x v="273"/>
    <n v="202501"/>
    <x v="0"/>
    <s v="SECTEUR BLANC                 "/>
    <x v="2"/>
    <n v="916"/>
    <n v="290"/>
    <n v="36"/>
    <n v="12"/>
    <n v="0"/>
    <n v="0"/>
    <n v="0"/>
    <n v="0"/>
    <n v="0"/>
    <n v="0"/>
    <n v="0"/>
    <n v="0"/>
    <n v="0"/>
    <n v="0"/>
    <n v="71251"/>
    <n v="70930"/>
    <n v="71399"/>
    <s v="CLEM"/>
    <s v="GS  "/>
    <n v="0"/>
    <n v="0"/>
  </r>
  <r>
    <x v="273"/>
    <n v="202501"/>
    <x v="1"/>
    <s v="SECTEUR BLANC                 "/>
    <x v="2"/>
    <n v="916"/>
    <n v="290"/>
    <n v="36"/>
    <n v="12"/>
    <n v="0"/>
    <n v="0"/>
    <n v="0"/>
    <n v="0"/>
    <n v="0"/>
    <n v="0"/>
    <n v="0"/>
    <n v="0"/>
    <n v="0"/>
    <n v="0"/>
    <n v="71251"/>
    <n v="70930"/>
    <n v="71399"/>
    <s v="CLEM"/>
    <s v="GS  "/>
    <n v="0"/>
    <n v="0"/>
  </r>
  <r>
    <x v="274"/>
    <n v="202501"/>
    <x v="0"/>
    <s v="SECTEUR BLANC                 "/>
    <x v="2"/>
    <n v="916"/>
    <n v="228"/>
    <n v="18"/>
    <n v="7"/>
    <n v="0"/>
    <n v="0"/>
    <n v="0"/>
    <n v="0"/>
    <n v="0"/>
    <n v="0"/>
    <n v="0"/>
    <n v="0"/>
    <n v="0"/>
    <n v="0"/>
    <n v="71590"/>
    <n v="71606"/>
    <n v="71324"/>
    <s v="QUIR"/>
    <s v="GO  "/>
    <n v="0"/>
    <n v="0"/>
  </r>
  <r>
    <x v="274"/>
    <n v="202501"/>
    <x v="1"/>
    <s v="SECTEUR BLANC                 "/>
    <x v="2"/>
    <n v="916"/>
    <n v="228"/>
    <n v="18"/>
    <n v="7"/>
    <n v="0"/>
    <n v="0"/>
    <n v="0"/>
    <n v="0"/>
    <n v="0"/>
    <n v="0"/>
    <n v="0"/>
    <n v="0"/>
    <n v="0"/>
    <n v="0"/>
    <n v="71590"/>
    <n v="71606"/>
    <n v="71324"/>
    <s v="QUIR"/>
    <s v="GO  "/>
    <n v="0"/>
    <n v="0"/>
  </r>
  <r>
    <x v="275"/>
    <n v="202501"/>
    <x v="0"/>
    <s v="SECTEUR BLANC                 "/>
    <x v="2"/>
    <n v="916"/>
    <n v="230"/>
    <n v="30"/>
    <n v="10"/>
    <n v="0"/>
    <n v="0"/>
    <n v="0"/>
    <n v="0"/>
    <n v="0"/>
    <n v="0"/>
    <n v="0"/>
    <n v="0"/>
    <n v="0"/>
    <n v="0"/>
    <n v="71030"/>
    <n v="71063"/>
    <n v="71064"/>
    <s v="COTE"/>
    <s v="IF  "/>
    <n v="0"/>
    <n v="0"/>
  </r>
  <r>
    <x v="275"/>
    <n v="202501"/>
    <x v="1"/>
    <s v="SECTEUR BLANC                 "/>
    <x v="2"/>
    <n v="916"/>
    <n v="230"/>
    <n v="30"/>
    <n v="10"/>
    <n v="0"/>
    <n v="0"/>
    <n v="0"/>
    <n v="0"/>
    <n v="0"/>
    <n v="0"/>
    <n v="0"/>
    <n v="0"/>
    <n v="0"/>
    <n v="0"/>
    <n v="71030"/>
    <n v="71063"/>
    <n v="71064"/>
    <s v="COTE"/>
    <s v="IF  "/>
    <n v="0"/>
    <n v="0"/>
  </r>
  <r>
    <x v="276"/>
    <n v="202501"/>
    <x v="0"/>
    <s v="SECTEUR BLANC                 "/>
    <x v="2"/>
    <n v="740"/>
    <n v="169"/>
    <n v="25"/>
    <n v="3"/>
    <n v="0"/>
    <n v="0"/>
    <n v="0"/>
    <n v="0"/>
    <n v="0"/>
    <n v="0"/>
    <n v="0"/>
    <n v="0"/>
    <n v="0"/>
    <n v="0"/>
    <n v="71030"/>
    <n v="71024"/>
    <n v="71025"/>
    <s v="FASQ"/>
    <s v="IF  "/>
    <n v="0"/>
    <n v="3121"/>
  </r>
  <r>
    <x v="276"/>
    <n v="202501"/>
    <x v="1"/>
    <s v="SECTEUR BLANC                 "/>
    <x v="2"/>
    <n v="740"/>
    <n v="169"/>
    <n v="25"/>
    <n v="3"/>
    <n v="0"/>
    <n v="0"/>
    <n v="0"/>
    <n v="0"/>
    <n v="0"/>
    <n v="0"/>
    <n v="0"/>
    <n v="0"/>
    <n v="0"/>
    <n v="0"/>
    <n v="71030"/>
    <n v="71024"/>
    <n v="71025"/>
    <s v="FASQ"/>
    <s v="IF  "/>
    <n v="0"/>
    <n v="3121"/>
  </r>
  <r>
    <x v="277"/>
    <n v="202501"/>
    <x v="0"/>
    <s v="SECTEUR BLANC                 "/>
    <x v="2"/>
    <n v="916"/>
    <n v="230"/>
    <n v="24"/>
    <n v="6"/>
    <n v="0"/>
    <n v="0"/>
    <n v="0"/>
    <n v="0"/>
    <n v="0"/>
    <n v="0"/>
    <n v="0"/>
    <n v="0"/>
    <n v="0"/>
    <n v="0"/>
    <n v="71030"/>
    <n v="71662"/>
    <n v="71450"/>
    <s v="HENN"/>
    <s v="IF  "/>
    <n v="0"/>
    <n v="0"/>
  </r>
  <r>
    <x v="277"/>
    <n v="202501"/>
    <x v="1"/>
    <s v="SECTEUR BLANC                 "/>
    <x v="2"/>
    <n v="916"/>
    <n v="230"/>
    <n v="24"/>
    <n v="6"/>
    <n v="0"/>
    <n v="0"/>
    <n v="0"/>
    <n v="0"/>
    <n v="0"/>
    <n v="0"/>
    <n v="0"/>
    <n v="0"/>
    <n v="0"/>
    <n v="0"/>
    <n v="71030"/>
    <n v="71662"/>
    <n v="71450"/>
    <s v="HENN"/>
    <s v="IF  "/>
    <n v="0"/>
    <n v="0"/>
  </r>
  <r>
    <x v="278"/>
    <n v="202501"/>
    <x v="0"/>
    <s v="SECTEUR BLANC                 "/>
    <x v="2"/>
    <n v="916"/>
    <n v="228"/>
    <n v="34"/>
    <n v="9"/>
    <n v="0"/>
    <n v="0"/>
    <n v="0"/>
    <n v="0"/>
    <n v="0"/>
    <n v="0"/>
    <n v="0"/>
    <n v="0"/>
    <n v="0"/>
    <n v="0"/>
    <n v="71590"/>
    <n v="71594"/>
    <n v="71467"/>
    <s v="GUIH"/>
    <s v="GO  "/>
    <n v="0"/>
    <n v="0"/>
  </r>
  <r>
    <x v="278"/>
    <n v="202501"/>
    <x v="1"/>
    <s v="SECTEUR BLANC                 "/>
    <x v="2"/>
    <n v="916"/>
    <n v="228"/>
    <n v="34"/>
    <n v="9"/>
    <n v="0"/>
    <n v="0"/>
    <n v="0"/>
    <n v="0"/>
    <n v="0"/>
    <n v="0"/>
    <n v="0"/>
    <n v="0"/>
    <n v="0"/>
    <n v="0"/>
    <n v="71590"/>
    <n v="71594"/>
    <n v="71467"/>
    <s v="GUIH"/>
    <s v="GO  "/>
    <n v="0"/>
    <n v="0"/>
  </r>
  <r>
    <x v="279"/>
    <n v="202501"/>
    <x v="0"/>
    <s v="SECTEUR BLANC                 "/>
    <x v="2"/>
    <n v="916"/>
    <n v="228"/>
    <n v="34"/>
    <n v="6"/>
    <n v="0"/>
    <n v="0"/>
    <n v="0"/>
    <n v="0"/>
    <n v="0"/>
    <n v="0"/>
    <n v="0"/>
    <n v="0"/>
    <n v="0"/>
    <n v="0"/>
    <n v="71590"/>
    <n v="71607"/>
    <n v="700398"/>
    <s v="LIOP"/>
    <s v="GO  "/>
    <n v="0"/>
    <n v="0"/>
  </r>
  <r>
    <x v="279"/>
    <n v="202501"/>
    <x v="1"/>
    <s v="SECTEUR BLANC                 "/>
    <x v="2"/>
    <n v="916"/>
    <n v="228"/>
    <n v="34"/>
    <n v="6"/>
    <n v="0"/>
    <n v="0"/>
    <n v="0"/>
    <n v="0"/>
    <n v="0"/>
    <n v="0"/>
    <n v="0"/>
    <n v="0"/>
    <n v="0"/>
    <n v="0"/>
    <n v="71590"/>
    <n v="71607"/>
    <n v="700398"/>
    <s v="LIOP"/>
    <s v="GO  "/>
    <n v="0"/>
    <n v="0"/>
  </r>
  <r>
    <x v="280"/>
    <n v="202501"/>
    <x v="0"/>
    <s v="SECTEUR BLANC                 "/>
    <x v="2"/>
    <n v="916"/>
    <n v="290"/>
    <n v="25"/>
    <n v="8"/>
    <n v="0"/>
    <n v="0"/>
    <n v="0"/>
    <n v="0"/>
    <n v="0"/>
    <n v="0"/>
    <n v="0"/>
    <n v="0"/>
    <n v="0"/>
    <n v="0"/>
    <n v="71251"/>
    <n v="71252"/>
    <n v="700258"/>
    <s v="KARI"/>
    <s v="GS  "/>
    <n v="0"/>
    <n v="0"/>
  </r>
  <r>
    <x v="280"/>
    <n v="202501"/>
    <x v="1"/>
    <s v="SECTEUR BLANC                 "/>
    <x v="2"/>
    <n v="916"/>
    <n v="290"/>
    <n v="25"/>
    <n v="8"/>
    <n v="0"/>
    <n v="0"/>
    <n v="0"/>
    <n v="0"/>
    <n v="0"/>
    <n v="0"/>
    <n v="0"/>
    <n v="0"/>
    <n v="0"/>
    <n v="0"/>
    <n v="71251"/>
    <n v="71252"/>
    <n v="700258"/>
    <s v="KARI"/>
    <s v="GS  "/>
    <n v="0"/>
    <n v="0"/>
  </r>
  <r>
    <x v="281"/>
    <n v="202501"/>
    <x v="0"/>
    <s v="SECTEUR BLANC                 "/>
    <x v="2"/>
    <n v="916"/>
    <n v="228"/>
    <n v="19"/>
    <n v="9"/>
    <n v="0"/>
    <n v="0"/>
    <n v="0"/>
    <n v="0"/>
    <n v="0"/>
    <n v="0"/>
    <n v="0"/>
    <n v="0"/>
    <n v="0"/>
    <n v="0"/>
    <n v="71590"/>
    <n v="71601"/>
    <n v="71564"/>
    <s v="DEVI"/>
    <s v="GO  "/>
    <n v="0"/>
    <n v="0"/>
  </r>
  <r>
    <x v="281"/>
    <n v="202501"/>
    <x v="1"/>
    <s v="SECTEUR BLANC                 "/>
    <x v="2"/>
    <n v="916"/>
    <n v="228"/>
    <n v="19"/>
    <n v="9"/>
    <n v="0"/>
    <n v="0"/>
    <n v="0"/>
    <n v="0"/>
    <n v="0"/>
    <n v="0"/>
    <n v="0"/>
    <n v="0"/>
    <n v="0"/>
    <n v="0"/>
    <n v="71590"/>
    <n v="71601"/>
    <n v="71564"/>
    <s v="DEVI"/>
    <s v="GO  "/>
    <n v="0"/>
    <n v="0"/>
  </r>
  <r>
    <x v="282"/>
    <n v="202501"/>
    <x v="0"/>
    <s v="SECTEUR BLANC                 "/>
    <x v="2"/>
    <n v="916"/>
    <n v="228"/>
    <n v="34"/>
    <n v="10"/>
    <n v="0"/>
    <n v="0"/>
    <n v="0"/>
    <n v="0"/>
    <n v="0"/>
    <n v="0"/>
    <n v="0"/>
    <n v="0"/>
    <n v="0"/>
    <n v="0"/>
    <n v="71590"/>
    <n v="71607"/>
    <n v="70057"/>
    <s v="LIOP"/>
    <s v="GO  "/>
    <n v="0"/>
    <n v="0"/>
  </r>
  <r>
    <x v="282"/>
    <n v="202501"/>
    <x v="1"/>
    <s v="SECTEUR BLANC                 "/>
    <x v="2"/>
    <n v="916"/>
    <n v="228"/>
    <n v="34"/>
    <n v="10"/>
    <n v="0"/>
    <n v="0"/>
    <n v="0"/>
    <n v="0"/>
    <n v="0"/>
    <n v="0"/>
    <n v="0"/>
    <n v="0"/>
    <n v="0"/>
    <n v="0"/>
    <n v="71590"/>
    <n v="71607"/>
    <n v="70057"/>
    <s v="LIOP"/>
    <s v="GO  "/>
    <n v="0"/>
    <n v="0"/>
  </r>
  <r>
    <x v="283"/>
    <n v="202501"/>
    <x v="0"/>
    <s v="SECTEUR BLANC                 "/>
    <x v="2"/>
    <n v="916"/>
    <n v="228"/>
    <n v="30"/>
    <n v="10"/>
    <n v="0"/>
    <n v="0"/>
    <n v="0"/>
    <n v="0"/>
    <n v="0"/>
    <n v="0"/>
    <n v="0"/>
    <n v="0"/>
    <n v="0"/>
    <n v="0"/>
    <n v="71590"/>
    <n v="71050"/>
    <n v="70426"/>
    <s v="PLAN"/>
    <s v="GO  "/>
    <n v="0"/>
    <n v="0"/>
  </r>
  <r>
    <x v="283"/>
    <n v="202501"/>
    <x v="1"/>
    <s v="SECTEUR BLANC                 "/>
    <x v="2"/>
    <n v="916"/>
    <n v="228"/>
    <n v="30"/>
    <n v="10"/>
    <n v="0"/>
    <n v="0"/>
    <n v="0"/>
    <n v="0"/>
    <n v="0"/>
    <n v="0"/>
    <n v="0"/>
    <n v="0"/>
    <n v="0"/>
    <n v="0"/>
    <n v="71590"/>
    <n v="71050"/>
    <n v="70426"/>
    <s v="PLAN"/>
    <s v="GO  "/>
    <n v="0"/>
    <n v="0"/>
  </r>
  <r>
    <x v="284"/>
    <n v="202501"/>
    <x v="0"/>
    <s v="SECTEUR BLANC                 "/>
    <x v="2"/>
    <n v="916"/>
    <n v="230"/>
    <n v="32"/>
    <n v="10"/>
    <n v="0"/>
    <n v="0"/>
    <n v="0"/>
    <n v="0"/>
    <n v="0"/>
    <n v="0"/>
    <n v="0"/>
    <n v="0"/>
    <n v="0"/>
    <n v="0"/>
    <n v="71030"/>
    <n v="71505"/>
    <n v="71517"/>
    <s v="JULL"/>
    <s v="IF  "/>
    <n v="0"/>
    <n v="0"/>
  </r>
  <r>
    <x v="284"/>
    <n v="202501"/>
    <x v="1"/>
    <s v="SECTEUR BLANC                 "/>
    <x v="2"/>
    <n v="916"/>
    <n v="230"/>
    <n v="32"/>
    <n v="10"/>
    <n v="0"/>
    <n v="0"/>
    <n v="0"/>
    <n v="0"/>
    <n v="0"/>
    <n v="0"/>
    <n v="0"/>
    <n v="0"/>
    <n v="0"/>
    <n v="0"/>
    <n v="71030"/>
    <n v="71505"/>
    <n v="71517"/>
    <s v="JULL"/>
    <s v="IF  "/>
    <n v="0"/>
    <n v="0"/>
  </r>
  <r>
    <x v="285"/>
    <n v="202501"/>
    <x v="0"/>
    <s v="SECTEUR BLANC                 "/>
    <x v="2"/>
    <n v="916"/>
    <n v="228"/>
    <n v="30"/>
    <n v="10"/>
    <n v="0"/>
    <n v="0"/>
    <n v="0"/>
    <n v="0"/>
    <n v="0"/>
    <n v="0"/>
    <n v="0"/>
    <n v="0"/>
    <n v="0"/>
    <n v="0"/>
    <n v="71590"/>
    <n v="71595"/>
    <n v="71083"/>
    <s v="CORV"/>
    <s v="GO  "/>
    <n v="0"/>
    <n v="0"/>
  </r>
  <r>
    <x v="285"/>
    <n v="202501"/>
    <x v="1"/>
    <s v="SECTEUR BLANC                 "/>
    <x v="2"/>
    <n v="916"/>
    <n v="228"/>
    <n v="30"/>
    <n v="10"/>
    <n v="0"/>
    <n v="0"/>
    <n v="0"/>
    <n v="0"/>
    <n v="0"/>
    <n v="0"/>
    <n v="0"/>
    <n v="0"/>
    <n v="0"/>
    <n v="0"/>
    <n v="71590"/>
    <n v="71595"/>
    <n v="71083"/>
    <s v="CORV"/>
    <s v="GO  "/>
    <n v="0"/>
    <n v="0"/>
  </r>
  <r>
    <x v="286"/>
    <n v="202501"/>
    <x v="0"/>
    <s v="SECTEUR BLANC                 "/>
    <x v="2"/>
    <n v="916"/>
    <n v="290"/>
    <n v="39"/>
    <n v="5"/>
    <n v="0"/>
    <n v="0"/>
    <n v="0"/>
    <n v="0"/>
    <n v="0"/>
    <n v="0"/>
    <n v="0"/>
    <n v="0"/>
    <n v="0"/>
    <n v="0"/>
    <n v="71251"/>
    <n v="71239"/>
    <n v="700440"/>
    <s v="ZENO"/>
    <s v="GS  "/>
    <n v="0"/>
    <n v="0"/>
  </r>
  <r>
    <x v="286"/>
    <n v="202501"/>
    <x v="1"/>
    <s v="SECTEUR BLANC                 "/>
    <x v="2"/>
    <n v="916"/>
    <n v="290"/>
    <n v="39"/>
    <n v="5"/>
    <n v="0"/>
    <n v="0"/>
    <n v="0"/>
    <n v="0"/>
    <n v="0"/>
    <n v="0"/>
    <n v="0"/>
    <n v="0"/>
    <n v="0"/>
    <n v="0"/>
    <n v="71251"/>
    <n v="71239"/>
    <n v="700440"/>
    <s v="ZENO"/>
    <s v="GS  "/>
    <n v="0"/>
    <n v="0"/>
  </r>
  <r>
    <x v="287"/>
    <n v="202501"/>
    <x v="0"/>
    <s v="SECTEUR BLANC                 "/>
    <x v="2"/>
    <n v="916"/>
    <n v="290"/>
    <n v="39"/>
    <n v="5"/>
    <n v="0"/>
    <n v="0"/>
    <n v="0"/>
    <n v="0"/>
    <n v="0"/>
    <n v="0"/>
    <n v="0"/>
    <n v="0"/>
    <n v="0"/>
    <n v="0"/>
    <n v="71251"/>
    <n v="71239"/>
    <n v="700440"/>
    <s v="ZENO"/>
    <s v="GS  "/>
    <n v="0"/>
    <n v="0"/>
  </r>
  <r>
    <x v="287"/>
    <n v="202501"/>
    <x v="1"/>
    <s v="SECTEUR BLANC                 "/>
    <x v="2"/>
    <n v="916"/>
    <n v="290"/>
    <n v="39"/>
    <n v="5"/>
    <n v="0"/>
    <n v="0"/>
    <n v="0"/>
    <n v="0"/>
    <n v="0"/>
    <n v="0"/>
    <n v="0"/>
    <n v="0"/>
    <n v="0"/>
    <n v="0"/>
    <n v="71251"/>
    <n v="71239"/>
    <n v="700440"/>
    <s v="ZENO"/>
    <s v="GS  "/>
    <n v="0"/>
    <n v="0"/>
  </r>
  <r>
    <x v="288"/>
    <n v="202501"/>
    <x v="0"/>
    <s v="SECTEUR BLANC                 "/>
    <x v="2"/>
    <n v="916"/>
    <n v="228"/>
    <n v="18"/>
    <n v="7"/>
    <n v="0"/>
    <n v="0"/>
    <n v="0"/>
    <n v="0"/>
    <n v="0"/>
    <n v="0"/>
    <n v="0"/>
    <n v="0"/>
    <n v="0"/>
    <n v="0"/>
    <n v="71590"/>
    <n v="71606"/>
    <n v="71324"/>
    <s v="QUIR"/>
    <s v="GO  "/>
    <n v="0"/>
    <n v="0"/>
  </r>
  <r>
    <x v="288"/>
    <n v="202501"/>
    <x v="1"/>
    <s v="SECTEUR BLANC                 "/>
    <x v="2"/>
    <n v="916"/>
    <n v="228"/>
    <n v="18"/>
    <n v="7"/>
    <n v="0"/>
    <n v="0"/>
    <n v="0"/>
    <n v="0"/>
    <n v="0"/>
    <n v="0"/>
    <n v="0"/>
    <n v="0"/>
    <n v="0"/>
    <n v="0"/>
    <n v="71590"/>
    <n v="71606"/>
    <n v="71324"/>
    <s v="QUIR"/>
    <s v="GO  "/>
    <n v="0"/>
    <n v="0"/>
  </r>
  <r>
    <x v="289"/>
    <n v="202501"/>
    <x v="0"/>
    <s v="SECTEUR BLANC                 "/>
    <x v="2"/>
    <n v="916"/>
    <n v="290"/>
    <n v="33"/>
    <n v="8"/>
    <n v="0"/>
    <n v="0"/>
    <n v="0"/>
    <n v="0"/>
    <n v="0"/>
    <n v="0"/>
    <n v="0"/>
    <n v="0"/>
    <n v="0"/>
    <n v="0"/>
    <n v="71251"/>
    <n v="71174"/>
    <n v="71179"/>
    <s v="CHIK"/>
    <s v="GS  "/>
    <n v="0"/>
    <n v="0"/>
  </r>
  <r>
    <x v="289"/>
    <n v="202501"/>
    <x v="1"/>
    <s v="SECTEUR BLANC                 "/>
    <x v="2"/>
    <n v="916"/>
    <n v="290"/>
    <n v="33"/>
    <n v="8"/>
    <n v="0"/>
    <n v="0"/>
    <n v="0"/>
    <n v="0"/>
    <n v="0"/>
    <n v="0"/>
    <n v="0"/>
    <n v="0"/>
    <n v="0"/>
    <n v="0"/>
    <n v="71251"/>
    <n v="71174"/>
    <n v="71179"/>
    <s v="CHIK"/>
    <s v="GS  "/>
    <n v="0"/>
    <n v="0"/>
  </r>
  <r>
    <x v="290"/>
    <n v="202501"/>
    <x v="0"/>
    <s v="SECTEUR BLANC                 "/>
    <x v="2"/>
    <n v="916"/>
    <n v="200"/>
    <n v="24"/>
    <n v="10"/>
    <n v="0"/>
    <n v="0"/>
    <n v="0"/>
    <n v="0"/>
    <n v="0"/>
    <n v="0"/>
    <n v="0"/>
    <n v="0"/>
    <n v="0"/>
    <n v="0"/>
    <n v="900582"/>
    <n v="71276"/>
    <n v="70082"/>
    <s v="LAUR"/>
    <s v="CE  "/>
    <n v="0"/>
    <n v="0"/>
  </r>
  <r>
    <x v="290"/>
    <n v="202501"/>
    <x v="1"/>
    <s v="SECTEUR BLANC                 "/>
    <x v="2"/>
    <n v="916"/>
    <n v="200"/>
    <n v="24"/>
    <n v="10"/>
    <n v="0"/>
    <n v="0"/>
    <n v="0"/>
    <n v="0"/>
    <n v="0"/>
    <n v="0"/>
    <n v="0"/>
    <n v="0"/>
    <n v="0"/>
    <n v="0"/>
    <n v="900582"/>
    <n v="71276"/>
    <n v="70082"/>
    <s v="LAUR"/>
    <s v="CE  "/>
    <n v="0"/>
    <n v="0"/>
  </r>
  <r>
    <x v="291"/>
    <n v="202501"/>
    <x v="0"/>
    <s v="SECTEUR BLANC                 "/>
    <x v="2"/>
    <n v="916"/>
    <n v="230"/>
    <n v="36"/>
    <n v="11"/>
    <n v="0"/>
    <n v="0"/>
    <n v="0"/>
    <n v="0"/>
    <n v="0"/>
    <n v="0"/>
    <n v="0"/>
    <n v="0"/>
    <n v="0"/>
    <n v="0"/>
    <n v="71030"/>
    <n v="71024"/>
    <n v="71491"/>
    <s v="FASQ"/>
    <s v="IF  "/>
    <n v="0"/>
    <n v="0"/>
  </r>
  <r>
    <x v="291"/>
    <n v="202501"/>
    <x v="1"/>
    <s v="SECTEUR BLANC                 "/>
    <x v="2"/>
    <n v="916"/>
    <n v="230"/>
    <n v="36"/>
    <n v="11"/>
    <n v="0"/>
    <n v="0"/>
    <n v="0"/>
    <n v="0"/>
    <n v="0"/>
    <n v="0"/>
    <n v="0"/>
    <n v="0"/>
    <n v="0"/>
    <n v="0"/>
    <n v="71030"/>
    <n v="71024"/>
    <n v="71491"/>
    <s v="FASQ"/>
    <s v="IF  "/>
    <n v="0"/>
    <n v="0"/>
  </r>
  <r>
    <x v="292"/>
    <n v="202501"/>
    <x v="0"/>
    <s v="SECTEUR BLANC                 "/>
    <x v="2"/>
    <n v="916"/>
    <n v="290"/>
    <n v="22"/>
    <n v="10"/>
    <n v="0"/>
    <n v="0"/>
    <n v="0"/>
    <n v="0"/>
    <n v="0"/>
    <n v="0"/>
    <n v="0"/>
    <n v="0"/>
    <n v="0"/>
    <n v="0"/>
    <n v="71251"/>
    <n v="70066"/>
    <n v="71494"/>
    <s v="KERL"/>
    <s v="GS  "/>
    <n v="0"/>
    <n v="0"/>
  </r>
  <r>
    <x v="292"/>
    <n v="202501"/>
    <x v="1"/>
    <s v="SECTEUR BLANC                 "/>
    <x v="2"/>
    <n v="916"/>
    <n v="290"/>
    <n v="22"/>
    <n v="10"/>
    <n v="0"/>
    <n v="0"/>
    <n v="0"/>
    <n v="0"/>
    <n v="0"/>
    <n v="0"/>
    <n v="0"/>
    <n v="0"/>
    <n v="0"/>
    <n v="0"/>
    <n v="71251"/>
    <n v="70066"/>
    <n v="71494"/>
    <s v="KERL"/>
    <s v="GS  "/>
    <n v="0"/>
    <n v="0"/>
  </r>
  <r>
    <x v="293"/>
    <n v="202501"/>
    <x v="0"/>
    <s v="SECTEUR BLANC                 "/>
    <x v="2"/>
    <n v="916"/>
    <n v="230"/>
    <n v="36"/>
    <n v="9"/>
    <n v="0"/>
    <n v="0"/>
    <n v="0"/>
    <n v="0"/>
    <n v="0"/>
    <n v="0"/>
    <n v="0"/>
    <n v="0"/>
    <n v="0"/>
    <n v="0"/>
    <n v="71030"/>
    <n v="71024"/>
    <n v="71023"/>
    <s v="FASQ"/>
    <s v="IF  "/>
    <n v="0"/>
    <n v="0"/>
  </r>
  <r>
    <x v="293"/>
    <n v="202501"/>
    <x v="1"/>
    <s v="SECTEUR BLANC                 "/>
    <x v="2"/>
    <n v="916"/>
    <n v="230"/>
    <n v="36"/>
    <n v="9"/>
    <n v="0"/>
    <n v="0"/>
    <n v="0"/>
    <n v="0"/>
    <n v="0"/>
    <n v="0"/>
    <n v="0"/>
    <n v="0"/>
    <n v="0"/>
    <n v="0"/>
    <n v="71030"/>
    <n v="71024"/>
    <n v="71023"/>
    <s v="FASQ"/>
    <s v="IF  "/>
    <n v="0"/>
    <n v="0"/>
  </r>
  <r>
    <x v="294"/>
    <n v="202501"/>
    <x v="0"/>
    <s v="SECTEUR BLANC                 "/>
    <x v="2"/>
    <n v="916"/>
    <n v="230"/>
    <n v="32"/>
    <n v="11"/>
    <n v="0"/>
    <n v="0"/>
    <n v="0"/>
    <n v="0"/>
    <n v="0"/>
    <n v="0"/>
    <n v="0"/>
    <n v="0"/>
    <n v="0"/>
    <n v="0"/>
    <n v="71030"/>
    <n v="71505"/>
    <n v="700076"/>
    <s v="JULL"/>
    <s v="IF  "/>
    <n v="0"/>
    <n v="0"/>
  </r>
  <r>
    <x v="294"/>
    <n v="202501"/>
    <x v="1"/>
    <s v="SECTEUR BLANC                 "/>
    <x v="2"/>
    <n v="916"/>
    <n v="230"/>
    <n v="32"/>
    <n v="11"/>
    <n v="0"/>
    <n v="0"/>
    <n v="0"/>
    <n v="0"/>
    <n v="0"/>
    <n v="0"/>
    <n v="0"/>
    <n v="0"/>
    <n v="0"/>
    <n v="0"/>
    <n v="71030"/>
    <n v="71505"/>
    <n v="700076"/>
    <s v="JULL"/>
    <s v="IF  "/>
    <n v="0"/>
    <n v="0"/>
  </r>
  <r>
    <x v="295"/>
    <n v="202501"/>
    <x v="0"/>
    <s v="SECTEUR BLANC                 "/>
    <x v="2"/>
    <n v="916"/>
    <n v="290"/>
    <n v="38"/>
    <n v="10"/>
    <n v="0"/>
    <n v="0"/>
    <n v="0"/>
    <n v="0"/>
    <n v="0"/>
    <n v="0"/>
    <n v="0"/>
    <n v="0"/>
    <n v="0"/>
    <n v="0"/>
    <n v="71251"/>
    <n v="700023"/>
    <n v="71497"/>
    <s v="LEVE"/>
    <s v="GS  "/>
    <n v="0"/>
    <n v="0"/>
  </r>
  <r>
    <x v="295"/>
    <n v="202501"/>
    <x v="1"/>
    <s v="SECTEUR BLANC                 "/>
    <x v="2"/>
    <n v="916"/>
    <n v="290"/>
    <n v="38"/>
    <n v="10"/>
    <n v="0"/>
    <n v="0"/>
    <n v="0"/>
    <n v="0"/>
    <n v="0"/>
    <n v="0"/>
    <n v="0"/>
    <n v="0"/>
    <n v="0"/>
    <n v="0"/>
    <n v="71251"/>
    <n v="700023"/>
    <n v="71497"/>
    <s v="LEVE"/>
    <s v="GS  "/>
    <n v="0"/>
    <n v="0"/>
  </r>
  <r>
    <x v="296"/>
    <n v="202501"/>
    <x v="0"/>
    <s v="SECTEUR BLANC                 "/>
    <x v="2"/>
    <n v="916"/>
    <n v="290"/>
    <n v="43"/>
    <n v="12"/>
    <n v="0"/>
    <n v="0"/>
    <n v="0"/>
    <n v="0"/>
    <n v="0"/>
    <n v="0"/>
    <n v="0"/>
    <n v="0"/>
    <n v="0"/>
    <n v="0"/>
    <n v="71251"/>
    <n v="70067"/>
    <n v="70108"/>
    <s v="LEGG"/>
    <s v="GS  "/>
    <n v="0"/>
    <n v="0"/>
  </r>
  <r>
    <x v="296"/>
    <n v="202501"/>
    <x v="1"/>
    <s v="SECTEUR BLANC                 "/>
    <x v="2"/>
    <n v="916"/>
    <n v="290"/>
    <n v="43"/>
    <n v="12"/>
    <n v="0"/>
    <n v="0"/>
    <n v="0"/>
    <n v="0"/>
    <n v="0"/>
    <n v="0"/>
    <n v="0"/>
    <n v="0"/>
    <n v="0"/>
    <n v="0"/>
    <n v="71251"/>
    <n v="70067"/>
    <n v="70108"/>
    <s v="LEGG"/>
    <s v="GS  "/>
    <n v="0"/>
    <n v="0"/>
  </r>
  <r>
    <x v="297"/>
    <n v="202501"/>
    <x v="0"/>
    <s v="SECTEUR BLANC                 "/>
    <x v="2"/>
    <n v="916"/>
    <n v="230"/>
    <n v="27"/>
    <n v="4"/>
    <n v="0"/>
    <n v="0"/>
    <n v="0"/>
    <n v="0"/>
    <n v="0"/>
    <n v="0"/>
    <n v="0"/>
    <n v="0"/>
    <n v="0"/>
    <n v="0"/>
    <n v="71030"/>
    <n v="71045"/>
    <n v="71040"/>
    <s v="PHIL"/>
    <s v="IF  "/>
    <n v="0"/>
    <n v="0"/>
  </r>
  <r>
    <x v="297"/>
    <n v="202501"/>
    <x v="1"/>
    <s v="SECTEUR BLANC                 "/>
    <x v="2"/>
    <n v="916"/>
    <n v="230"/>
    <n v="27"/>
    <n v="4"/>
    <n v="0"/>
    <n v="0"/>
    <n v="0"/>
    <n v="0"/>
    <n v="0"/>
    <n v="0"/>
    <n v="0"/>
    <n v="0"/>
    <n v="0"/>
    <n v="0"/>
    <n v="71030"/>
    <n v="71045"/>
    <n v="71040"/>
    <s v="PHIL"/>
    <s v="IF  "/>
    <n v="0"/>
    <n v="0"/>
  </r>
  <r>
    <x v="298"/>
    <n v="202501"/>
    <x v="0"/>
    <s v="SECTEUR BLANC                 "/>
    <x v="2"/>
    <n v="916"/>
    <n v="200"/>
    <n v="24"/>
    <n v="5"/>
    <n v="0"/>
    <n v="0"/>
    <n v="0"/>
    <n v="0"/>
    <n v="0"/>
    <n v="0"/>
    <n v="0"/>
    <n v="0"/>
    <n v="0"/>
    <n v="0"/>
    <n v="900582"/>
    <n v="71129"/>
    <n v="71454"/>
    <s v="OD A"/>
    <s v="CE  "/>
    <n v="0"/>
    <n v="0"/>
  </r>
  <r>
    <x v="298"/>
    <n v="202501"/>
    <x v="1"/>
    <s v="SECTEUR BLANC                 "/>
    <x v="2"/>
    <n v="916"/>
    <n v="200"/>
    <n v="24"/>
    <n v="5"/>
    <n v="0"/>
    <n v="0"/>
    <n v="0"/>
    <n v="0"/>
    <n v="0"/>
    <n v="0"/>
    <n v="0"/>
    <n v="0"/>
    <n v="0"/>
    <n v="0"/>
    <n v="900582"/>
    <n v="71129"/>
    <n v="71454"/>
    <s v="OD A"/>
    <s v="CE  "/>
    <n v="0"/>
    <n v="0"/>
  </r>
  <r>
    <x v="299"/>
    <n v="202501"/>
    <x v="0"/>
    <s v="SECTEUR BLANC                 "/>
    <x v="2"/>
    <n v="916"/>
    <n v="290"/>
    <n v="25"/>
    <n v="5"/>
    <n v="0"/>
    <n v="0"/>
    <n v="0"/>
    <n v="0"/>
    <n v="0"/>
    <n v="0"/>
    <n v="0"/>
    <n v="0"/>
    <n v="0"/>
    <n v="0"/>
    <n v="71251"/>
    <n v="71248"/>
    <n v="71250"/>
    <s v="THIE"/>
    <s v="GS  "/>
    <n v="0"/>
    <n v="0"/>
  </r>
  <r>
    <x v="299"/>
    <n v="202501"/>
    <x v="1"/>
    <s v="SECTEUR BLANC                 "/>
    <x v="2"/>
    <n v="916"/>
    <n v="290"/>
    <n v="25"/>
    <n v="5"/>
    <n v="0"/>
    <n v="0"/>
    <n v="0"/>
    <n v="0"/>
    <n v="0"/>
    <n v="0"/>
    <n v="0"/>
    <n v="0"/>
    <n v="0"/>
    <n v="0"/>
    <n v="71251"/>
    <n v="71248"/>
    <n v="71250"/>
    <s v="THIE"/>
    <s v="GS  "/>
    <n v="0"/>
    <n v="0"/>
  </r>
  <r>
    <x v="300"/>
    <n v="202501"/>
    <x v="0"/>
    <s v="RICHE G                       "/>
    <x v="3"/>
    <n v="1"/>
    <n v="1"/>
    <n v="1"/>
    <n v="1"/>
    <n v="0"/>
    <n v="0"/>
    <n v="0"/>
    <n v="0"/>
    <n v="0"/>
    <n v="0"/>
    <n v="0"/>
    <n v="0"/>
    <n v="0"/>
    <n v="0"/>
    <n v="900582"/>
    <n v="71129"/>
    <n v="0"/>
    <s v="OD A"/>
    <s v="CE  "/>
    <n v="0"/>
    <n v="0"/>
  </r>
  <r>
    <x v="300"/>
    <n v="202501"/>
    <x v="1"/>
    <s v="RICHE G                       "/>
    <x v="3"/>
    <n v="1"/>
    <n v="1"/>
    <n v="1"/>
    <n v="1"/>
    <n v="0"/>
    <n v="0"/>
    <n v="0"/>
    <n v="0"/>
    <n v="0"/>
    <n v="0"/>
    <n v="0"/>
    <n v="0"/>
    <n v="0"/>
    <n v="0"/>
    <n v="900582"/>
    <n v="71129"/>
    <n v="0"/>
    <s v="OD A"/>
    <s v="CE  "/>
    <n v="0"/>
    <n v="0"/>
  </r>
  <r>
    <x v="301"/>
    <n v="202501"/>
    <x v="0"/>
    <s v="MERCIER J-P                   "/>
    <x v="2"/>
    <n v="811"/>
    <n v="188"/>
    <n v="16"/>
    <n v="5"/>
    <n v="1140"/>
    <n v="0"/>
    <n v="1.5"/>
    <n v="0.5"/>
    <n v="1"/>
    <n v="0"/>
    <n v="0"/>
    <n v="0"/>
    <n v="0"/>
    <n v="0"/>
    <n v="71030"/>
    <n v="71510"/>
    <n v="71120"/>
    <s v="TEIS"/>
    <s v="IF  "/>
    <n v="3265"/>
    <n v="1410"/>
  </r>
  <r>
    <x v="301"/>
    <n v="202501"/>
    <x v="1"/>
    <s v="MERCIER J-P                   "/>
    <x v="2"/>
    <n v="811"/>
    <n v="188"/>
    <n v="16"/>
    <n v="5"/>
    <n v="1140"/>
    <n v="0"/>
    <n v="1.5"/>
    <n v="0.5"/>
    <n v="1"/>
    <n v="0"/>
    <n v="0"/>
    <n v="0"/>
    <n v="0"/>
    <n v="0"/>
    <n v="71030"/>
    <n v="71510"/>
    <n v="71120"/>
    <s v="TEIS"/>
    <s v="IF  "/>
    <n v="3265"/>
    <n v="1410"/>
  </r>
  <r>
    <x v="302"/>
    <n v="202501"/>
    <x v="0"/>
    <s v="ANGELI X                      "/>
    <x v="2"/>
    <n v="871"/>
    <n v="273"/>
    <n v="39"/>
    <n v="11"/>
    <n v="0"/>
    <n v="5000"/>
    <n v="0.5"/>
    <n v="0"/>
    <n v="0"/>
    <n v="0"/>
    <n v="0"/>
    <n v="0"/>
    <n v="0.5"/>
    <n v="0"/>
    <n v="71251"/>
    <n v="70067"/>
    <n v="71349"/>
    <s v="LEGG"/>
    <s v="GS  "/>
    <n v="0"/>
    <n v="500"/>
  </r>
  <r>
    <x v="302"/>
    <n v="202501"/>
    <x v="1"/>
    <s v="ANGELI X                      "/>
    <x v="2"/>
    <n v="871"/>
    <n v="273"/>
    <n v="39"/>
    <n v="11"/>
    <n v="0"/>
    <n v="5000"/>
    <n v="0.5"/>
    <n v="0"/>
    <n v="0"/>
    <n v="0"/>
    <n v="0"/>
    <n v="0"/>
    <n v="0.5"/>
    <n v="0"/>
    <n v="71251"/>
    <n v="70067"/>
    <n v="71349"/>
    <s v="LEGG"/>
    <s v="GS  "/>
    <n v="0"/>
    <n v="500"/>
  </r>
  <r>
    <x v="303"/>
    <n v="202501"/>
    <x v="0"/>
    <s v="KLIMENKO P                    "/>
    <x v="2"/>
    <n v="144"/>
    <n v="28"/>
    <n v="5"/>
    <n v="2"/>
    <n v="14959"/>
    <n v="56220"/>
    <n v="11"/>
    <n v="7"/>
    <n v="1"/>
    <n v="0"/>
    <n v="0"/>
    <n v="0"/>
    <n v="3"/>
    <n v="0"/>
    <n v="71030"/>
    <n v="71662"/>
    <n v="71438"/>
    <s v="HENN"/>
    <s v="IF  "/>
    <n v="0"/>
    <n v="20953"/>
  </r>
  <r>
    <x v="303"/>
    <n v="202501"/>
    <x v="1"/>
    <s v="KLIMENKO P                    "/>
    <x v="2"/>
    <n v="144"/>
    <n v="28"/>
    <n v="5"/>
    <n v="2"/>
    <n v="14959"/>
    <n v="56220"/>
    <n v="11"/>
    <n v="7"/>
    <n v="1"/>
    <n v="0"/>
    <n v="0"/>
    <n v="0"/>
    <n v="3"/>
    <n v="0"/>
    <n v="71030"/>
    <n v="71662"/>
    <n v="71438"/>
    <s v="HENN"/>
    <s v="IF  "/>
    <n v="0"/>
    <n v="20953"/>
  </r>
  <r>
    <x v="304"/>
    <n v="202501"/>
    <x v="0"/>
    <s v="CUNY J                        "/>
    <x v="2"/>
    <n v="764"/>
    <n v="164"/>
    <n v="22"/>
    <n v="6"/>
    <n v="1635"/>
    <n v="8580"/>
    <n v="0.5"/>
    <n v="0.5"/>
    <n v="0"/>
    <n v="0"/>
    <n v="0"/>
    <n v="0"/>
    <n v="0"/>
    <n v="0"/>
    <n v="900582"/>
    <n v="71159"/>
    <n v="71278"/>
    <s v="GATH"/>
    <s v="CE  "/>
    <n v="0"/>
    <n v="2595"/>
  </r>
  <r>
    <x v="304"/>
    <n v="202501"/>
    <x v="1"/>
    <s v="CUNY J                        "/>
    <x v="2"/>
    <n v="764"/>
    <n v="164"/>
    <n v="22"/>
    <n v="6"/>
    <n v="1635"/>
    <n v="8580"/>
    <n v="0.5"/>
    <n v="0.5"/>
    <n v="0"/>
    <n v="0"/>
    <n v="0"/>
    <n v="0"/>
    <n v="0"/>
    <n v="0"/>
    <n v="900582"/>
    <n v="71159"/>
    <n v="71278"/>
    <s v="GATH"/>
    <s v="CE  "/>
    <n v="0"/>
    <n v="2595"/>
  </r>
  <r>
    <x v="305"/>
    <n v="202501"/>
    <x v="0"/>
    <s v="TOSONI P                      "/>
    <x v="2"/>
    <n v="767"/>
    <n v="245"/>
    <n v="36"/>
    <n v="8"/>
    <n v="0"/>
    <n v="0"/>
    <n v="0"/>
    <n v="0"/>
    <n v="0"/>
    <n v="0"/>
    <n v="0"/>
    <n v="0"/>
    <n v="0"/>
    <n v="0"/>
    <n v="71251"/>
    <n v="700023"/>
    <n v="71212"/>
    <s v="LEVE"/>
    <s v="GS  "/>
    <n v="0"/>
    <n v="2455"/>
  </r>
  <r>
    <x v="305"/>
    <n v="202501"/>
    <x v="1"/>
    <s v="TOSONI P                      "/>
    <x v="2"/>
    <n v="767"/>
    <n v="245"/>
    <n v="36"/>
    <n v="8"/>
    <n v="0"/>
    <n v="0"/>
    <n v="0"/>
    <n v="0"/>
    <n v="0"/>
    <n v="0"/>
    <n v="0"/>
    <n v="0"/>
    <n v="0"/>
    <n v="0"/>
    <n v="71251"/>
    <n v="700023"/>
    <n v="71212"/>
    <s v="LEVE"/>
    <s v="GS  "/>
    <n v="0"/>
    <n v="2455"/>
  </r>
  <r>
    <x v="306"/>
    <n v="202501"/>
    <x v="0"/>
    <s v="TALON C                       "/>
    <x v="0"/>
    <n v="43"/>
    <n v="7"/>
    <n v="2"/>
    <n v="0"/>
    <n v="78026"/>
    <n v="196917"/>
    <n v="78"/>
    <n v="19"/>
    <n v="14.5"/>
    <n v="13"/>
    <n v="11.5"/>
    <n v="11"/>
    <n v="9"/>
    <n v="0"/>
    <n v="71030"/>
    <n v="71031"/>
    <n v="71033"/>
    <s v="GERO"/>
    <s v="IF  "/>
    <n v="44285"/>
    <n v="106147"/>
  </r>
  <r>
    <x v="306"/>
    <n v="202501"/>
    <x v="1"/>
    <s v="TALON C                       "/>
    <x v="0"/>
    <n v="43"/>
    <n v="7"/>
    <n v="2"/>
    <n v="0"/>
    <n v="78026"/>
    <n v="196917"/>
    <n v="78"/>
    <n v="19"/>
    <n v="14.5"/>
    <n v="13"/>
    <n v="11.5"/>
    <n v="11"/>
    <n v="9"/>
    <n v="0"/>
    <n v="71030"/>
    <n v="71031"/>
    <n v="71033"/>
    <s v="GERO"/>
    <s v="IF  "/>
    <n v="44285"/>
    <n v="106147"/>
  </r>
  <r>
    <x v="307"/>
    <n v="202501"/>
    <x v="0"/>
    <s v="MARZI T                       "/>
    <x v="2"/>
    <n v="821"/>
    <n v="262"/>
    <n v="32"/>
    <n v="6"/>
    <n v="923"/>
    <n v="0"/>
    <n v="1.5"/>
    <n v="0"/>
    <n v="0.5"/>
    <n v="0"/>
    <n v="0"/>
    <n v="1"/>
    <n v="0"/>
    <n v="0"/>
    <n v="71251"/>
    <n v="71255"/>
    <n v="71400"/>
    <s v="FRAC"/>
    <s v="GS  "/>
    <n v="0"/>
    <n v="1211"/>
  </r>
  <r>
    <x v="307"/>
    <n v="202501"/>
    <x v="1"/>
    <s v="MARZI T                       "/>
    <x v="2"/>
    <n v="821"/>
    <n v="262"/>
    <n v="32"/>
    <n v="6"/>
    <n v="923"/>
    <n v="0"/>
    <n v="1.5"/>
    <n v="0"/>
    <n v="0.5"/>
    <n v="0"/>
    <n v="0"/>
    <n v="1"/>
    <n v="0"/>
    <n v="0"/>
    <n v="71251"/>
    <n v="71255"/>
    <n v="71400"/>
    <s v="FRAC"/>
    <s v="GS  "/>
    <n v="0"/>
    <n v="1211"/>
  </r>
  <r>
    <x v="308"/>
    <n v="202501"/>
    <x v="0"/>
    <s v="CAILLAUD J                    "/>
    <x v="2"/>
    <n v="391"/>
    <n v="99"/>
    <n v="6"/>
    <n v="1"/>
    <n v="5865"/>
    <n v="57000"/>
    <n v="5"/>
    <n v="2"/>
    <n v="2"/>
    <n v="0"/>
    <n v="0"/>
    <n v="0"/>
    <n v="1"/>
    <n v="0"/>
    <n v="71590"/>
    <n v="71606"/>
    <n v="71230"/>
    <s v="QUIR"/>
    <s v="GO  "/>
    <n v="20417"/>
    <n v="13261"/>
  </r>
  <r>
    <x v="308"/>
    <n v="202501"/>
    <x v="1"/>
    <s v="CAILLAUD J                    "/>
    <x v="2"/>
    <n v="391"/>
    <n v="99"/>
    <n v="6"/>
    <n v="1"/>
    <n v="5865"/>
    <n v="57000"/>
    <n v="5"/>
    <n v="2"/>
    <n v="2"/>
    <n v="0"/>
    <n v="0"/>
    <n v="0"/>
    <n v="1"/>
    <n v="0"/>
    <n v="71590"/>
    <n v="71606"/>
    <n v="71230"/>
    <s v="QUIR"/>
    <s v="GO  "/>
    <n v="20417"/>
    <n v="13261"/>
  </r>
  <r>
    <x v="309"/>
    <n v="202501"/>
    <x v="0"/>
    <s v="LANVIN B                      "/>
    <x v="2"/>
    <n v="916"/>
    <n v="230"/>
    <n v="27"/>
    <n v="7"/>
    <n v="0"/>
    <n v="0"/>
    <n v="0"/>
    <n v="0"/>
    <n v="0"/>
    <n v="0"/>
    <n v="0"/>
    <n v="0"/>
    <n v="0"/>
    <n v="0"/>
    <n v="71030"/>
    <n v="71045"/>
    <n v="71436"/>
    <s v="PHIL"/>
    <s v="IF  "/>
    <n v="0"/>
    <n v="0"/>
  </r>
  <r>
    <x v="309"/>
    <n v="202501"/>
    <x v="1"/>
    <s v="LANVIN B                      "/>
    <x v="2"/>
    <n v="916"/>
    <n v="230"/>
    <n v="27"/>
    <n v="7"/>
    <n v="0"/>
    <n v="0"/>
    <n v="0"/>
    <n v="0"/>
    <n v="0"/>
    <n v="0"/>
    <n v="0"/>
    <n v="0"/>
    <n v="0"/>
    <n v="0"/>
    <n v="71030"/>
    <n v="71045"/>
    <n v="71436"/>
    <s v="PHIL"/>
    <s v="IF  "/>
    <n v="0"/>
    <n v="0"/>
  </r>
  <r>
    <x v="310"/>
    <n v="202501"/>
    <x v="0"/>
    <s v="FARYNIARZ B                   "/>
    <x v="2"/>
    <n v="522"/>
    <n v="183"/>
    <n v="29"/>
    <n v="7"/>
    <n v="7239"/>
    <n v="15250"/>
    <n v="10"/>
    <n v="4"/>
    <n v="0"/>
    <n v="1"/>
    <n v="2"/>
    <n v="1"/>
    <n v="2"/>
    <n v="0"/>
    <n v="71251"/>
    <n v="700023"/>
    <n v="700130"/>
    <s v="LEVE"/>
    <s v="GS  "/>
    <n v="42751"/>
    <n v="9617"/>
  </r>
  <r>
    <x v="310"/>
    <n v="202501"/>
    <x v="1"/>
    <s v="FARYNIARZ B                   "/>
    <x v="2"/>
    <n v="522"/>
    <n v="183"/>
    <n v="29"/>
    <n v="7"/>
    <n v="7239"/>
    <n v="15250"/>
    <n v="10"/>
    <n v="4"/>
    <n v="0"/>
    <n v="1"/>
    <n v="2"/>
    <n v="1"/>
    <n v="2"/>
    <n v="0"/>
    <n v="71251"/>
    <n v="700023"/>
    <n v="700130"/>
    <s v="LEVE"/>
    <s v="GS  "/>
    <n v="42751"/>
    <n v="9617"/>
  </r>
  <r>
    <x v="311"/>
    <n v="202501"/>
    <x v="0"/>
    <s v="BROSSARD G                    "/>
    <x v="2"/>
    <n v="792"/>
    <n v="193"/>
    <n v="25"/>
    <n v="11"/>
    <n v="1524"/>
    <n v="3000"/>
    <n v="2"/>
    <n v="0"/>
    <n v="1"/>
    <n v="0"/>
    <n v="0"/>
    <n v="1"/>
    <n v="0"/>
    <n v="0"/>
    <n v="71590"/>
    <n v="71595"/>
    <n v="71358"/>
    <s v="CORV"/>
    <s v="GO  "/>
    <n v="0"/>
    <n v="1916"/>
  </r>
  <r>
    <x v="311"/>
    <n v="202501"/>
    <x v="1"/>
    <s v="BROSSARD G                    "/>
    <x v="2"/>
    <n v="792"/>
    <n v="193"/>
    <n v="25"/>
    <n v="11"/>
    <n v="1524"/>
    <n v="3000"/>
    <n v="2"/>
    <n v="0"/>
    <n v="1"/>
    <n v="0"/>
    <n v="0"/>
    <n v="1"/>
    <n v="0"/>
    <n v="0"/>
    <n v="71590"/>
    <n v="71595"/>
    <n v="71358"/>
    <s v="CORV"/>
    <s v="GO  "/>
    <n v="0"/>
    <n v="1916"/>
  </r>
  <r>
    <x v="312"/>
    <n v="202501"/>
    <x v="0"/>
    <s v="GRIMALDI B                    "/>
    <x v="2"/>
    <n v="681"/>
    <n v="141"/>
    <n v="13"/>
    <n v="4"/>
    <n v="3517"/>
    <n v="8184"/>
    <n v="4.5"/>
    <n v="3"/>
    <n v="1"/>
    <n v="0"/>
    <n v="0"/>
    <n v="0"/>
    <n v="0.5"/>
    <n v="0"/>
    <n v="900582"/>
    <n v="71129"/>
    <n v="71136"/>
    <s v="OD A"/>
    <s v="CE  "/>
    <n v="32756"/>
    <n v="4837"/>
  </r>
  <r>
    <x v="312"/>
    <n v="202501"/>
    <x v="1"/>
    <s v="GRIMALDI B                    "/>
    <x v="2"/>
    <n v="681"/>
    <n v="141"/>
    <n v="13"/>
    <n v="4"/>
    <n v="3517"/>
    <n v="8184"/>
    <n v="4.5"/>
    <n v="3"/>
    <n v="1"/>
    <n v="0"/>
    <n v="0"/>
    <n v="0"/>
    <n v="0.5"/>
    <n v="0"/>
    <n v="900582"/>
    <n v="71129"/>
    <n v="71136"/>
    <s v="OD A"/>
    <s v="CE  "/>
    <n v="32756"/>
    <n v="4837"/>
  </r>
  <r>
    <x v="313"/>
    <n v="202501"/>
    <x v="0"/>
    <s v="DELAHAYE C                    "/>
    <x v="2"/>
    <n v="916"/>
    <n v="230"/>
    <n v="24"/>
    <n v="6"/>
    <n v="0"/>
    <n v="0"/>
    <n v="0"/>
    <n v="0"/>
    <n v="0"/>
    <n v="0"/>
    <n v="0"/>
    <n v="0"/>
    <n v="0"/>
    <n v="0"/>
    <n v="71030"/>
    <n v="71662"/>
    <n v="71450"/>
    <s v="HENN"/>
    <s v="IF  "/>
    <n v="0"/>
    <n v="0"/>
  </r>
  <r>
    <x v="313"/>
    <n v="202501"/>
    <x v="1"/>
    <s v="DELAHAYE C                    "/>
    <x v="2"/>
    <n v="916"/>
    <n v="230"/>
    <n v="24"/>
    <n v="6"/>
    <n v="0"/>
    <n v="0"/>
    <n v="0"/>
    <n v="0"/>
    <n v="0"/>
    <n v="0"/>
    <n v="0"/>
    <n v="0"/>
    <n v="0"/>
    <n v="0"/>
    <n v="71030"/>
    <n v="71662"/>
    <n v="71450"/>
    <s v="HENN"/>
    <s v="IF  "/>
    <n v="0"/>
    <n v="0"/>
  </r>
  <r>
    <x v="314"/>
    <n v="202501"/>
    <x v="0"/>
    <s v="MARTIN P                      "/>
    <x v="2"/>
    <n v="317"/>
    <n v="117"/>
    <n v="17"/>
    <n v="5"/>
    <n v="10434"/>
    <n v="47000"/>
    <n v="11"/>
    <n v="7"/>
    <n v="3"/>
    <n v="0"/>
    <n v="0"/>
    <n v="0"/>
    <n v="1"/>
    <n v="0"/>
    <n v="71251"/>
    <n v="70067"/>
    <n v="71265"/>
    <s v="LEGG"/>
    <s v="GS  "/>
    <n v="0"/>
    <n v="15582"/>
  </r>
  <r>
    <x v="314"/>
    <n v="202501"/>
    <x v="1"/>
    <s v="MARTIN P                      "/>
    <x v="2"/>
    <n v="317"/>
    <n v="117"/>
    <n v="17"/>
    <n v="5"/>
    <n v="10434"/>
    <n v="47000"/>
    <n v="11"/>
    <n v="7"/>
    <n v="3"/>
    <n v="0"/>
    <n v="0"/>
    <n v="0"/>
    <n v="1"/>
    <n v="0"/>
    <n v="71251"/>
    <n v="70067"/>
    <n v="71265"/>
    <s v="LEGG"/>
    <s v="GS  "/>
    <n v="0"/>
    <n v="15582"/>
  </r>
  <r>
    <x v="315"/>
    <n v="202501"/>
    <x v="0"/>
    <s v="MIRAMBEAU D                   "/>
    <x v="2"/>
    <n v="876"/>
    <n v="214"/>
    <n v="17"/>
    <n v="6"/>
    <n v="17"/>
    <n v="4000"/>
    <n v="0"/>
    <n v="0"/>
    <n v="0"/>
    <n v="0"/>
    <n v="0"/>
    <n v="0"/>
    <n v="0"/>
    <n v="0"/>
    <n v="71590"/>
    <n v="71606"/>
    <n v="71324"/>
    <s v="QUIR"/>
    <s v="GO  "/>
    <n v="0"/>
    <n v="400"/>
  </r>
  <r>
    <x v="315"/>
    <n v="202501"/>
    <x v="1"/>
    <s v="MIRAMBEAU D                   "/>
    <x v="2"/>
    <n v="876"/>
    <n v="214"/>
    <n v="17"/>
    <n v="6"/>
    <n v="17"/>
    <n v="4000"/>
    <n v="0"/>
    <n v="0"/>
    <n v="0"/>
    <n v="0"/>
    <n v="0"/>
    <n v="0"/>
    <n v="0"/>
    <n v="0"/>
    <n v="71590"/>
    <n v="71606"/>
    <n v="71324"/>
    <s v="QUIR"/>
    <s v="GO  "/>
    <n v="0"/>
    <n v="400"/>
  </r>
  <r>
    <x v="316"/>
    <n v="202501"/>
    <x v="0"/>
    <s v="PHILIPPON T                   "/>
    <x v="2"/>
    <n v="470"/>
    <n v="120"/>
    <n v="19"/>
    <n v="2"/>
    <n v="9430"/>
    <n v="8507"/>
    <n v="13"/>
    <n v="6"/>
    <n v="3"/>
    <n v="0"/>
    <n v="2"/>
    <n v="1"/>
    <n v="1"/>
    <n v="0"/>
    <n v="71590"/>
    <n v="71607"/>
    <n v="71225"/>
    <s v="LIOP"/>
    <s v="GO  "/>
    <n v="17909"/>
    <n v="11254"/>
  </r>
  <r>
    <x v="316"/>
    <n v="202501"/>
    <x v="1"/>
    <s v="PHILIPPON T                   "/>
    <x v="2"/>
    <n v="470"/>
    <n v="120"/>
    <n v="19"/>
    <n v="2"/>
    <n v="9430"/>
    <n v="8507"/>
    <n v="13"/>
    <n v="6"/>
    <n v="3"/>
    <n v="0"/>
    <n v="2"/>
    <n v="1"/>
    <n v="1"/>
    <n v="0"/>
    <n v="71590"/>
    <n v="71607"/>
    <n v="71225"/>
    <s v="LIOP"/>
    <s v="GO  "/>
    <n v="17909"/>
    <n v="11254"/>
  </r>
  <r>
    <x v="317"/>
    <n v="202501"/>
    <x v="0"/>
    <s v="TARRICONE D                   "/>
    <x v="2"/>
    <n v="36"/>
    <n v="18"/>
    <n v="4"/>
    <n v="1"/>
    <n v="22530"/>
    <n v="44787"/>
    <n v="32.5"/>
    <n v="12"/>
    <n v="7.5"/>
    <n v="1.5"/>
    <n v="7"/>
    <n v="1"/>
    <n v="3.5"/>
    <n v="0"/>
    <n v="71251"/>
    <n v="700023"/>
    <n v="71497"/>
    <s v="LEVE"/>
    <s v="GS  "/>
    <n v="34352"/>
    <n v="30535"/>
  </r>
  <r>
    <x v="317"/>
    <n v="202501"/>
    <x v="1"/>
    <s v="TARRICONE D                   "/>
    <x v="2"/>
    <n v="36"/>
    <n v="18"/>
    <n v="4"/>
    <n v="1"/>
    <n v="22530"/>
    <n v="44787"/>
    <n v="32.5"/>
    <n v="12"/>
    <n v="7.5"/>
    <n v="1.5"/>
    <n v="7"/>
    <n v="1"/>
    <n v="3.5"/>
    <n v="0"/>
    <n v="71251"/>
    <n v="700023"/>
    <n v="71497"/>
    <s v="LEVE"/>
    <s v="GS  "/>
    <n v="34352"/>
    <n v="30535"/>
  </r>
  <r>
    <x v="318"/>
    <n v="202501"/>
    <x v="0"/>
    <s v="LE SOMMER L                   "/>
    <x v="2"/>
    <n v="269"/>
    <n v="70"/>
    <n v="13"/>
    <n v="5"/>
    <n v="8896"/>
    <n v="78851"/>
    <n v="8"/>
    <n v="6"/>
    <n v="0"/>
    <n v="0"/>
    <n v="1"/>
    <n v="0"/>
    <n v="1"/>
    <n v="0"/>
    <n v="71590"/>
    <n v="71594"/>
    <n v="700073"/>
    <s v="GUIH"/>
    <s v="GO  "/>
    <n v="49676"/>
    <n v="16856"/>
  </r>
  <r>
    <x v="318"/>
    <n v="202501"/>
    <x v="1"/>
    <s v="LE SOMMER L                   "/>
    <x v="2"/>
    <n v="269"/>
    <n v="70"/>
    <n v="13"/>
    <n v="5"/>
    <n v="8896"/>
    <n v="78851"/>
    <n v="8"/>
    <n v="6"/>
    <n v="0"/>
    <n v="0"/>
    <n v="1"/>
    <n v="0"/>
    <n v="1"/>
    <n v="0"/>
    <n v="71590"/>
    <n v="71594"/>
    <n v="700073"/>
    <s v="GUIH"/>
    <s v="GO  "/>
    <n v="49676"/>
    <n v="16856"/>
  </r>
  <r>
    <x v="319"/>
    <n v="202501"/>
    <x v="0"/>
    <s v="LE MEUR S                     "/>
    <x v="3"/>
    <n v="1"/>
    <n v="1"/>
    <n v="1"/>
    <n v="1"/>
    <n v="0"/>
    <n v="0"/>
    <n v="0"/>
    <n v="0"/>
    <n v="0"/>
    <n v="0"/>
    <n v="0"/>
    <n v="0"/>
    <n v="0"/>
    <n v="0"/>
    <n v="71251"/>
    <n v="71248"/>
    <n v="0"/>
    <s v="THIE"/>
    <s v="GS  "/>
    <n v="0"/>
    <n v="0"/>
  </r>
  <r>
    <x v="319"/>
    <n v="202501"/>
    <x v="1"/>
    <s v="LE MEUR S                     "/>
    <x v="3"/>
    <n v="1"/>
    <n v="1"/>
    <n v="1"/>
    <n v="1"/>
    <n v="0"/>
    <n v="0"/>
    <n v="0"/>
    <n v="0"/>
    <n v="0"/>
    <n v="0"/>
    <n v="0"/>
    <n v="0"/>
    <n v="0"/>
    <n v="0"/>
    <n v="71251"/>
    <n v="71248"/>
    <n v="0"/>
    <s v="THIE"/>
    <s v="GS  "/>
    <n v="0"/>
    <n v="0"/>
  </r>
  <r>
    <x v="320"/>
    <n v="202501"/>
    <x v="0"/>
    <s v="SANTOS H                      "/>
    <x v="2"/>
    <n v="658"/>
    <n v="218"/>
    <n v="15"/>
    <n v="4"/>
    <n v="3823"/>
    <n v="0"/>
    <n v="4"/>
    <n v="0"/>
    <n v="3"/>
    <n v="1"/>
    <n v="0"/>
    <n v="0"/>
    <n v="0"/>
    <n v="0"/>
    <n v="71251"/>
    <n v="71252"/>
    <n v="700258"/>
    <s v="KARI"/>
    <s v="GS  "/>
    <n v="0"/>
    <n v="5661"/>
  </r>
  <r>
    <x v="320"/>
    <n v="202501"/>
    <x v="1"/>
    <s v="SANTOS H                      "/>
    <x v="2"/>
    <n v="658"/>
    <n v="218"/>
    <n v="15"/>
    <n v="4"/>
    <n v="3823"/>
    <n v="0"/>
    <n v="4"/>
    <n v="0"/>
    <n v="3"/>
    <n v="1"/>
    <n v="0"/>
    <n v="0"/>
    <n v="0"/>
    <n v="0"/>
    <n v="71251"/>
    <n v="71252"/>
    <n v="700258"/>
    <s v="KARI"/>
    <s v="GS  "/>
    <n v="0"/>
    <n v="5661"/>
  </r>
  <r>
    <x v="321"/>
    <n v="202501"/>
    <x v="0"/>
    <s v="VIGNERES J-M                  "/>
    <x v="0"/>
    <n v="62"/>
    <n v="16"/>
    <n v="1"/>
    <n v="0"/>
    <n v="47007"/>
    <n v="314662"/>
    <n v="36"/>
    <n v="11"/>
    <n v="14"/>
    <n v="3"/>
    <n v="5"/>
    <n v="2"/>
    <n v="1"/>
    <n v="0"/>
    <n v="71590"/>
    <n v="71602"/>
    <n v="71444"/>
    <s v="HARY"/>
    <s v="GO  "/>
    <n v="44845"/>
    <n v="86030"/>
  </r>
  <r>
    <x v="321"/>
    <n v="202501"/>
    <x v="1"/>
    <s v="VIGNERES J-M                  "/>
    <x v="0"/>
    <n v="62"/>
    <n v="16"/>
    <n v="1"/>
    <n v="0"/>
    <n v="47007"/>
    <n v="314662"/>
    <n v="36"/>
    <n v="11"/>
    <n v="14"/>
    <n v="3"/>
    <n v="5"/>
    <n v="2"/>
    <n v="1"/>
    <n v="0"/>
    <n v="71590"/>
    <n v="71602"/>
    <n v="71444"/>
    <s v="HARY"/>
    <s v="GO  "/>
    <n v="44845"/>
    <n v="86030"/>
  </r>
  <r>
    <x v="322"/>
    <n v="202501"/>
    <x v="0"/>
    <s v="BRETON D                      "/>
    <x v="2"/>
    <n v="916"/>
    <n v="290"/>
    <n v="25"/>
    <n v="5"/>
    <n v="473"/>
    <n v="0"/>
    <n v="0"/>
    <n v="0"/>
    <n v="0"/>
    <n v="0"/>
    <n v="0"/>
    <n v="0"/>
    <n v="0"/>
    <n v="0"/>
    <n v="71251"/>
    <n v="71248"/>
    <n v="71250"/>
    <s v="THIE"/>
    <s v="GS  "/>
    <n v="0"/>
    <n v="0"/>
  </r>
  <r>
    <x v="322"/>
    <n v="202501"/>
    <x v="1"/>
    <s v="BRETON D                      "/>
    <x v="2"/>
    <n v="916"/>
    <n v="290"/>
    <n v="25"/>
    <n v="5"/>
    <n v="473"/>
    <n v="0"/>
    <n v="0"/>
    <n v="0"/>
    <n v="0"/>
    <n v="0"/>
    <n v="0"/>
    <n v="0"/>
    <n v="0"/>
    <n v="0"/>
    <n v="71251"/>
    <n v="71248"/>
    <n v="71250"/>
    <s v="THIE"/>
    <s v="GS  "/>
    <n v="0"/>
    <n v="0"/>
  </r>
  <r>
    <x v="323"/>
    <n v="202501"/>
    <x v="0"/>
    <s v="ZENOU F                       "/>
    <x v="1"/>
    <n v="7"/>
    <n v="6"/>
    <n v="0"/>
    <n v="0"/>
    <n v="302006"/>
    <n v="980454"/>
    <n v="379"/>
    <n v="69"/>
    <n v="150"/>
    <n v="49"/>
    <n v="35"/>
    <n v="46"/>
    <n v="30"/>
    <n v="0"/>
    <n v="71251"/>
    <n v="71239"/>
    <n v="0"/>
    <s v="ZENO"/>
    <s v="GS  "/>
    <n v="324298"/>
    <n v="468849"/>
  </r>
  <r>
    <x v="323"/>
    <n v="202501"/>
    <x v="1"/>
    <s v="ZENOU F                       "/>
    <x v="1"/>
    <n v="7"/>
    <n v="6"/>
    <n v="0"/>
    <n v="0"/>
    <n v="302006"/>
    <n v="980454"/>
    <n v="379"/>
    <n v="69"/>
    <n v="150"/>
    <n v="49"/>
    <n v="35"/>
    <n v="46"/>
    <n v="30"/>
    <n v="0"/>
    <n v="71251"/>
    <n v="71239"/>
    <n v="0"/>
    <s v="ZENO"/>
    <s v="GS  "/>
    <n v="324298"/>
    <n v="468849"/>
  </r>
  <r>
    <x v="324"/>
    <n v="202501"/>
    <x v="0"/>
    <s v="ZANTOUT B                     "/>
    <x v="2"/>
    <n v="916"/>
    <n v="230"/>
    <n v="32"/>
    <n v="11"/>
    <n v="0"/>
    <n v="0"/>
    <n v="0"/>
    <n v="0"/>
    <n v="0"/>
    <n v="0"/>
    <n v="0"/>
    <n v="0"/>
    <n v="0"/>
    <n v="0"/>
    <n v="71030"/>
    <n v="71505"/>
    <n v="700076"/>
    <s v="JULL"/>
    <s v="IF  "/>
    <n v="0"/>
    <n v="0"/>
  </r>
  <r>
    <x v="324"/>
    <n v="202501"/>
    <x v="1"/>
    <s v="ZANTOUT B                     "/>
    <x v="2"/>
    <n v="916"/>
    <n v="230"/>
    <n v="32"/>
    <n v="11"/>
    <n v="0"/>
    <n v="0"/>
    <n v="0"/>
    <n v="0"/>
    <n v="0"/>
    <n v="0"/>
    <n v="0"/>
    <n v="0"/>
    <n v="0"/>
    <n v="0"/>
    <n v="71030"/>
    <n v="71505"/>
    <n v="700076"/>
    <s v="JULL"/>
    <s v="IF  "/>
    <n v="0"/>
    <n v="0"/>
  </r>
  <r>
    <x v="325"/>
    <n v="202501"/>
    <x v="0"/>
    <s v="JAFFUEL P                     "/>
    <x v="2"/>
    <n v="915"/>
    <n v="289"/>
    <n v="42"/>
    <n v="8"/>
    <n v="0"/>
    <n v="250"/>
    <n v="0"/>
    <n v="0"/>
    <n v="0"/>
    <n v="0"/>
    <n v="0"/>
    <n v="0"/>
    <n v="0"/>
    <n v="0"/>
    <n v="71251"/>
    <n v="70067"/>
    <n v="71366"/>
    <s v="LEGG"/>
    <s v="GS  "/>
    <n v="0"/>
    <n v="25"/>
  </r>
  <r>
    <x v="325"/>
    <n v="202501"/>
    <x v="1"/>
    <s v="JAFFUEL P                     "/>
    <x v="2"/>
    <n v="915"/>
    <n v="289"/>
    <n v="42"/>
    <n v="8"/>
    <n v="0"/>
    <n v="250"/>
    <n v="0"/>
    <n v="0"/>
    <n v="0"/>
    <n v="0"/>
    <n v="0"/>
    <n v="0"/>
    <n v="0"/>
    <n v="0"/>
    <n v="71251"/>
    <n v="70067"/>
    <n v="71366"/>
    <s v="LEGG"/>
    <s v="GS  "/>
    <n v="0"/>
    <n v="25"/>
  </r>
  <r>
    <x v="326"/>
    <n v="202501"/>
    <x v="0"/>
    <s v="FLORIO P                      "/>
    <x v="2"/>
    <n v="903"/>
    <n v="223"/>
    <n v="31"/>
    <n v="11"/>
    <n v="0"/>
    <n v="1000"/>
    <n v="0"/>
    <n v="0"/>
    <n v="0"/>
    <n v="0"/>
    <n v="0"/>
    <n v="0"/>
    <n v="0"/>
    <n v="0"/>
    <n v="71590"/>
    <n v="71594"/>
    <n v="71081"/>
    <s v="GUIH"/>
    <s v="GO  "/>
    <n v="0"/>
    <n v="100"/>
  </r>
  <r>
    <x v="326"/>
    <n v="202501"/>
    <x v="1"/>
    <s v="FLORIO P                      "/>
    <x v="2"/>
    <n v="903"/>
    <n v="223"/>
    <n v="31"/>
    <n v="11"/>
    <n v="0"/>
    <n v="1000"/>
    <n v="0"/>
    <n v="0"/>
    <n v="0"/>
    <n v="0"/>
    <n v="0"/>
    <n v="0"/>
    <n v="0"/>
    <n v="0"/>
    <n v="71590"/>
    <n v="71594"/>
    <n v="71081"/>
    <s v="GUIH"/>
    <s v="GO  "/>
    <n v="0"/>
    <n v="100"/>
  </r>
  <r>
    <x v="327"/>
    <n v="202501"/>
    <x v="0"/>
    <s v="MEYER P                       "/>
    <x v="2"/>
    <n v="278"/>
    <n v="49"/>
    <n v="7"/>
    <n v="2"/>
    <n v="10113"/>
    <n v="29715"/>
    <n v="10.5"/>
    <n v="6"/>
    <n v="2"/>
    <n v="2"/>
    <n v="0"/>
    <n v="0"/>
    <n v="0.5"/>
    <n v="0"/>
    <n v="900582"/>
    <n v="71276"/>
    <n v="70083"/>
    <s v="LAUR"/>
    <s v="CE  "/>
    <n v="12796"/>
    <n v="16607"/>
  </r>
  <r>
    <x v="327"/>
    <n v="202501"/>
    <x v="1"/>
    <s v="MEYER P                       "/>
    <x v="2"/>
    <n v="278"/>
    <n v="49"/>
    <n v="7"/>
    <n v="2"/>
    <n v="10113"/>
    <n v="29715"/>
    <n v="10.5"/>
    <n v="6"/>
    <n v="2"/>
    <n v="2"/>
    <n v="0"/>
    <n v="0"/>
    <n v="0.5"/>
    <n v="0"/>
    <n v="900582"/>
    <n v="71276"/>
    <n v="70083"/>
    <s v="LAUR"/>
    <s v="CE  "/>
    <n v="12796"/>
    <n v="16607"/>
  </r>
  <r>
    <x v="328"/>
    <n v="202501"/>
    <x v="0"/>
    <s v="HUCHET H                      "/>
    <x v="2"/>
    <n v="367"/>
    <n v="94"/>
    <n v="17"/>
    <n v="3"/>
    <n v="9582"/>
    <n v="20167"/>
    <n v="12.5"/>
    <n v="4.5"/>
    <n v="4"/>
    <n v="2"/>
    <n v="1"/>
    <n v="0"/>
    <n v="1"/>
    <n v="0"/>
    <n v="71590"/>
    <n v="71050"/>
    <n v="71051"/>
    <s v="PLAN"/>
    <s v="GO  "/>
    <n v="24090"/>
    <n v="13861"/>
  </r>
  <r>
    <x v="328"/>
    <n v="202501"/>
    <x v="1"/>
    <s v="HUCHET H                      "/>
    <x v="2"/>
    <n v="367"/>
    <n v="94"/>
    <n v="17"/>
    <n v="3"/>
    <n v="9582"/>
    <n v="20167"/>
    <n v="12.5"/>
    <n v="4.5"/>
    <n v="4"/>
    <n v="2"/>
    <n v="1"/>
    <n v="0"/>
    <n v="1"/>
    <n v="0"/>
    <n v="71590"/>
    <n v="71050"/>
    <n v="71051"/>
    <s v="PLAN"/>
    <s v="GO  "/>
    <n v="24090"/>
    <n v="13861"/>
  </r>
  <r>
    <x v="329"/>
    <n v="202501"/>
    <x v="0"/>
    <s v="LAINE F                       "/>
    <x v="2"/>
    <n v="139"/>
    <n v="34"/>
    <n v="2"/>
    <n v="1"/>
    <n v="15121"/>
    <n v="14998"/>
    <n v="14"/>
    <n v="2.5"/>
    <n v="3.5"/>
    <n v="5"/>
    <n v="2"/>
    <n v="1"/>
    <n v="0"/>
    <n v="0"/>
    <n v="71590"/>
    <n v="71607"/>
    <n v="700202"/>
    <s v="LIOP"/>
    <s v="GO  "/>
    <n v="4173"/>
    <n v="21299"/>
  </r>
  <r>
    <x v="329"/>
    <n v="202501"/>
    <x v="1"/>
    <s v="LAINE F                       "/>
    <x v="2"/>
    <n v="139"/>
    <n v="34"/>
    <n v="2"/>
    <n v="1"/>
    <n v="15121"/>
    <n v="14998"/>
    <n v="14"/>
    <n v="2.5"/>
    <n v="3.5"/>
    <n v="5"/>
    <n v="2"/>
    <n v="1"/>
    <n v="0"/>
    <n v="0"/>
    <n v="71590"/>
    <n v="71607"/>
    <n v="700202"/>
    <s v="LIOP"/>
    <s v="GO  "/>
    <n v="4173"/>
    <n v="21299"/>
  </r>
  <r>
    <x v="330"/>
    <n v="202501"/>
    <x v="0"/>
    <s v="NOGA S                        "/>
    <x v="2"/>
    <n v="453"/>
    <n v="87"/>
    <n v="17"/>
    <n v="3"/>
    <n v="6349"/>
    <n v="30100"/>
    <n v="14"/>
    <n v="2"/>
    <n v="3"/>
    <n v="2"/>
    <n v="4"/>
    <n v="3"/>
    <n v="0"/>
    <n v="0"/>
    <n v="71030"/>
    <n v="71031"/>
    <n v="71013"/>
    <s v="GERO"/>
    <s v="IF  "/>
    <n v="0"/>
    <n v="11531"/>
  </r>
  <r>
    <x v="330"/>
    <n v="202501"/>
    <x v="1"/>
    <s v="NOGA S                        "/>
    <x v="2"/>
    <n v="453"/>
    <n v="87"/>
    <n v="17"/>
    <n v="3"/>
    <n v="6349"/>
    <n v="30100"/>
    <n v="14"/>
    <n v="2"/>
    <n v="3"/>
    <n v="2"/>
    <n v="4"/>
    <n v="3"/>
    <n v="0"/>
    <n v="0"/>
    <n v="71030"/>
    <n v="71031"/>
    <n v="71013"/>
    <s v="GERO"/>
    <s v="IF  "/>
    <n v="0"/>
    <n v="11531"/>
  </r>
  <r>
    <x v="331"/>
    <n v="202501"/>
    <x v="0"/>
    <s v="PREVOT S                      "/>
    <x v="3"/>
    <n v="1"/>
    <n v="1"/>
    <n v="1"/>
    <n v="1"/>
    <n v="0"/>
    <n v="0"/>
    <n v="0"/>
    <n v="0"/>
    <n v="0"/>
    <n v="0"/>
    <n v="0"/>
    <n v="0"/>
    <n v="0"/>
    <n v="0"/>
    <n v="71030"/>
    <n v="71662"/>
    <n v="0"/>
    <s v="HENN"/>
    <s v="IF  "/>
    <n v="0"/>
    <n v="0"/>
  </r>
  <r>
    <x v="331"/>
    <n v="202501"/>
    <x v="1"/>
    <s v="PREVOT S                      "/>
    <x v="3"/>
    <n v="1"/>
    <n v="1"/>
    <n v="1"/>
    <n v="1"/>
    <n v="0"/>
    <n v="0"/>
    <n v="0"/>
    <n v="0"/>
    <n v="0"/>
    <n v="0"/>
    <n v="0"/>
    <n v="0"/>
    <n v="0"/>
    <n v="0"/>
    <n v="71030"/>
    <n v="71662"/>
    <n v="0"/>
    <s v="HENN"/>
    <s v="IF  "/>
    <n v="0"/>
    <n v="0"/>
  </r>
  <r>
    <x v="332"/>
    <n v="202501"/>
    <x v="0"/>
    <s v="FOUILLOUSE C                  "/>
    <x v="0"/>
    <n v="7"/>
    <n v="4"/>
    <n v="2"/>
    <n v="0"/>
    <n v="124190"/>
    <n v="294785"/>
    <n v="133.5"/>
    <n v="44.5"/>
    <n v="30.5"/>
    <n v="14.5"/>
    <n v="19"/>
    <n v="17"/>
    <n v="8"/>
    <n v="0"/>
    <n v="71251"/>
    <n v="700023"/>
    <n v="71201"/>
    <s v="LEVE"/>
    <s v="GS  "/>
    <n v="106371"/>
    <n v="172551"/>
  </r>
  <r>
    <x v="332"/>
    <n v="202501"/>
    <x v="1"/>
    <s v="FOUILLOUSE C                  "/>
    <x v="0"/>
    <n v="7"/>
    <n v="4"/>
    <n v="2"/>
    <n v="0"/>
    <n v="124190"/>
    <n v="294785"/>
    <n v="133.5"/>
    <n v="44.5"/>
    <n v="30.5"/>
    <n v="14.5"/>
    <n v="19"/>
    <n v="17"/>
    <n v="8"/>
    <n v="0"/>
    <n v="71251"/>
    <n v="700023"/>
    <n v="71201"/>
    <s v="LEVE"/>
    <s v="GS  "/>
    <n v="106371"/>
    <n v="172551"/>
  </r>
  <r>
    <x v="333"/>
    <n v="202501"/>
    <x v="0"/>
    <s v="DECUPERE CROIN M              "/>
    <x v="2"/>
    <n v="740"/>
    <n v="169"/>
    <n v="25"/>
    <n v="3"/>
    <n v="1456"/>
    <n v="0"/>
    <n v="2"/>
    <n v="0"/>
    <n v="2"/>
    <n v="0"/>
    <n v="0"/>
    <n v="0"/>
    <n v="0"/>
    <n v="0"/>
    <n v="71030"/>
    <n v="71024"/>
    <n v="71025"/>
    <s v="FASQ"/>
    <s v="IF  "/>
    <n v="0"/>
    <n v="3121"/>
  </r>
  <r>
    <x v="333"/>
    <n v="202501"/>
    <x v="1"/>
    <s v="DECUPERE CROIN M              "/>
    <x v="2"/>
    <n v="740"/>
    <n v="169"/>
    <n v="25"/>
    <n v="3"/>
    <n v="1456"/>
    <n v="0"/>
    <n v="2"/>
    <n v="0"/>
    <n v="2"/>
    <n v="0"/>
    <n v="0"/>
    <n v="0"/>
    <n v="0"/>
    <n v="0"/>
    <n v="71030"/>
    <n v="71024"/>
    <n v="71025"/>
    <s v="FASQ"/>
    <s v="IF  "/>
    <n v="0"/>
    <n v="3121"/>
  </r>
  <r>
    <x v="334"/>
    <n v="202501"/>
    <x v="0"/>
    <s v="PISANI J-C                    "/>
    <x v="2"/>
    <n v="556"/>
    <n v="115"/>
    <n v="16"/>
    <n v="3"/>
    <n v="5341"/>
    <n v="31999"/>
    <n v="6"/>
    <n v="3"/>
    <n v="0"/>
    <n v="0"/>
    <n v="0"/>
    <n v="1"/>
    <n v="2"/>
    <n v="0"/>
    <n v="71030"/>
    <n v="71054"/>
    <n v="70427"/>
    <s v="BOUR"/>
    <s v="IF  "/>
    <n v="0"/>
    <n v="8606"/>
  </r>
  <r>
    <x v="334"/>
    <n v="202501"/>
    <x v="1"/>
    <s v="PISANI J-C                    "/>
    <x v="2"/>
    <n v="556"/>
    <n v="115"/>
    <n v="16"/>
    <n v="3"/>
    <n v="5341"/>
    <n v="31999"/>
    <n v="6"/>
    <n v="3"/>
    <n v="0"/>
    <n v="0"/>
    <n v="0"/>
    <n v="1"/>
    <n v="2"/>
    <n v="0"/>
    <n v="71030"/>
    <n v="71054"/>
    <n v="70427"/>
    <s v="BOUR"/>
    <s v="IF  "/>
    <n v="0"/>
    <n v="8606"/>
  </r>
  <r>
    <x v="335"/>
    <n v="202501"/>
    <x v="0"/>
    <s v="REBIERE P                     "/>
    <x v="2"/>
    <n v="916"/>
    <n v="228"/>
    <n v="18"/>
    <n v="7"/>
    <n v="0"/>
    <n v="0"/>
    <n v="0"/>
    <n v="0"/>
    <n v="0"/>
    <n v="0"/>
    <n v="0"/>
    <n v="0"/>
    <n v="0"/>
    <n v="0"/>
    <n v="71590"/>
    <n v="71606"/>
    <n v="71337"/>
    <s v="QUIR"/>
    <s v="GO  "/>
    <n v="0"/>
    <n v="0"/>
  </r>
  <r>
    <x v="335"/>
    <n v="202501"/>
    <x v="1"/>
    <s v="REBIERE P                     "/>
    <x v="2"/>
    <n v="916"/>
    <n v="228"/>
    <n v="18"/>
    <n v="7"/>
    <n v="0"/>
    <n v="0"/>
    <n v="0"/>
    <n v="0"/>
    <n v="0"/>
    <n v="0"/>
    <n v="0"/>
    <n v="0"/>
    <n v="0"/>
    <n v="0"/>
    <n v="71590"/>
    <n v="71606"/>
    <n v="71337"/>
    <s v="QUIR"/>
    <s v="GO  "/>
    <n v="0"/>
    <n v="0"/>
  </r>
  <r>
    <x v="336"/>
    <n v="202501"/>
    <x v="0"/>
    <s v="BARLES F                      "/>
    <x v="2"/>
    <n v="879"/>
    <n v="274"/>
    <n v="40"/>
    <n v="7"/>
    <n v="233"/>
    <n v="250"/>
    <n v="0.5"/>
    <n v="0"/>
    <n v="0.5"/>
    <n v="0"/>
    <n v="0"/>
    <n v="0"/>
    <n v="0"/>
    <n v="0"/>
    <n v="71251"/>
    <n v="70067"/>
    <n v="71366"/>
    <s v="LEGG"/>
    <s v="GS  "/>
    <n v="0"/>
    <n v="375"/>
  </r>
  <r>
    <x v="336"/>
    <n v="202501"/>
    <x v="1"/>
    <s v="BARLES F                      "/>
    <x v="2"/>
    <n v="879"/>
    <n v="274"/>
    <n v="40"/>
    <n v="7"/>
    <n v="233"/>
    <n v="250"/>
    <n v="0.5"/>
    <n v="0"/>
    <n v="0.5"/>
    <n v="0"/>
    <n v="0"/>
    <n v="0"/>
    <n v="0"/>
    <n v="0"/>
    <n v="71251"/>
    <n v="70067"/>
    <n v="71366"/>
    <s v="LEGG"/>
    <s v="GS  "/>
    <n v="0"/>
    <n v="375"/>
  </r>
  <r>
    <x v="337"/>
    <n v="202501"/>
    <x v="0"/>
    <s v="DURAND R                      "/>
    <x v="2"/>
    <n v="605"/>
    <n v="206"/>
    <n v="26"/>
    <n v="8"/>
    <n v="4849"/>
    <n v="22640"/>
    <n v="5"/>
    <n v="4"/>
    <n v="0"/>
    <n v="0"/>
    <n v="0"/>
    <n v="1"/>
    <n v="0"/>
    <n v="0"/>
    <n v="71251"/>
    <n v="71174"/>
    <n v="71198"/>
    <s v="CHIK"/>
    <s v="GS  "/>
    <n v="1585"/>
    <n v="7113"/>
  </r>
  <r>
    <x v="337"/>
    <n v="202501"/>
    <x v="1"/>
    <s v="DURAND R                      "/>
    <x v="2"/>
    <n v="605"/>
    <n v="206"/>
    <n v="26"/>
    <n v="8"/>
    <n v="4849"/>
    <n v="22640"/>
    <n v="5"/>
    <n v="4"/>
    <n v="0"/>
    <n v="0"/>
    <n v="0"/>
    <n v="1"/>
    <n v="0"/>
    <n v="0"/>
    <n v="71251"/>
    <n v="71174"/>
    <n v="71198"/>
    <s v="CHIK"/>
    <s v="GS  "/>
    <n v="1585"/>
    <n v="7113"/>
  </r>
  <r>
    <x v="338"/>
    <n v="202501"/>
    <x v="0"/>
    <s v="CAMPAGNE C                    "/>
    <x v="2"/>
    <n v="691"/>
    <n v="152"/>
    <n v="17"/>
    <n v="1"/>
    <n v="3559"/>
    <n v="8000"/>
    <n v="5"/>
    <n v="2"/>
    <n v="0"/>
    <n v="1"/>
    <n v="1"/>
    <n v="1"/>
    <n v="0"/>
    <n v="0"/>
    <n v="71030"/>
    <n v="71045"/>
    <n v="71040"/>
    <s v="PHIL"/>
    <s v="IF  "/>
    <n v="0"/>
    <n v="4534"/>
  </r>
  <r>
    <x v="338"/>
    <n v="202501"/>
    <x v="1"/>
    <s v="CAMPAGNE C                    "/>
    <x v="2"/>
    <n v="691"/>
    <n v="152"/>
    <n v="17"/>
    <n v="1"/>
    <n v="3559"/>
    <n v="8000"/>
    <n v="5"/>
    <n v="2"/>
    <n v="0"/>
    <n v="1"/>
    <n v="1"/>
    <n v="1"/>
    <n v="0"/>
    <n v="0"/>
    <n v="71030"/>
    <n v="71045"/>
    <n v="71040"/>
    <s v="PHIL"/>
    <s v="IF  "/>
    <n v="0"/>
    <n v="4534"/>
  </r>
  <r>
    <x v="339"/>
    <n v="202501"/>
    <x v="0"/>
    <s v="HIREL J-F                     "/>
    <x v="2"/>
    <n v="454"/>
    <n v="88"/>
    <n v="14"/>
    <n v="2"/>
    <n v="7393"/>
    <n v="39534"/>
    <n v="12"/>
    <n v="4"/>
    <n v="1"/>
    <n v="0"/>
    <n v="3"/>
    <n v="0"/>
    <n v="4"/>
    <n v="0"/>
    <n v="71030"/>
    <n v="71054"/>
    <n v="70427"/>
    <s v="BOUR"/>
    <s v="IF  "/>
    <n v="17234"/>
    <n v="11519"/>
  </r>
  <r>
    <x v="339"/>
    <n v="202501"/>
    <x v="1"/>
    <s v="HIREL J-F                     "/>
    <x v="2"/>
    <n v="454"/>
    <n v="88"/>
    <n v="14"/>
    <n v="2"/>
    <n v="7393"/>
    <n v="39534"/>
    <n v="12"/>
    <n v="4"/>
    <n v="1"/>
    <n v="0"/>
    <n v="3"/>
    <n v="0"/>
    <n v="4"/>
    <n v="0"/>
    <n v="71030"/>
    <n v="71054"/>
    <n v="70427"/>
    <s v="BOUR"/>
    <s v="IF  "/>
    <n v="17234"/>
    <n v="11519"/>
  </r>
  <r>
    <x v="340"/>
    <n v="202501"/>
    <x v="0"/>
    <s v="DUMONTEIL A                   "/>
    <x v="2"/>
    <n v="609"/>
    <n v="122"/>
    <n v="14"/>
    <n v="5"/>
    <n v="4911"/>
    <n v="5231"/>
    <n v="11"/>
    <n v="1"/>
    <n v="3"/>
    <n v="2"/>
    <n v="2"/>
    <n v="2"/>
    <n v="1"/>
    <n v="0"/>
    <n v="900582"/>
    <n v="71270"/>
    <n v="71271"/>
    <s v="TRAG"/>
    <s v="CE  "/>
    <n v="0"/>
    <n v="6984"/>
  </r>
  <r>
    <x v="340"/>
    <n v="202501"/>
    <x v="1"/>
    <s v="DUMONTEIL A                   "/>
    <x v="2"/>
    <n v="609"/>
    <n v="122"/>
    <n v="14"/>
    <n v="5"/>
    <n v="4911"/>
    <n v="5231"/>
    <n v="11"/>
    <n v="1"/>
    <n v="3"/>
    <n v="2"/>
    <n v="2"/>
    <n v="2"/>
    <n v="1"/>
    <n v="0"/>
    <n v="900582"/>
    <n v="71270"/>
    <n v="71271"/>
    <s v="TRAG"/>
    <s v="CE  "/>
    <n v="0"/>
    <n v="6984"/>
  </r>
  <r>
    <x v="341"/>
    <n v="202501"/>
    <x v="0"/>
    <s v="BOUCHET-NGUYEN PT             "/>
    <x v="2"/>
    <n v="255"/>
    <n v="67"/>
    <n v="8"/>
    <n v="3"/>
    <n v="7054"/>
    <n v="88948"/>
    <n v="7.5"/>
    <n v="2"/>
    <n v="3.5"/>
    <n v="0"/>
    <n v="0"/>
    <n v="0"/>
    <n v="2"/>
    <n v="0"/>
    <n v="71590"/>
    <n v="71595"/>
    <n v="71088"/>
    <s v="CORV"/>
    <s v="GO  "/>
    <n v="3326"/>
    <n v="17081"/>
  </r>
  <r>
    <x v="341"/>
    <n v="202501"/>
    <x v="1"/>
    <s v="BOUCHET-NGUYEN PT             "/>
    <x v="2"/>
    <n v="255"/>
    <n v="67"/>
    <n v="8"/>
    <n v="3"/>
    <n v="7054"/>
    <n v="88948"/>
    <n v="7.5"/>
    <n v="2"/>
    <n v="3.5"/>
    <n v="0"/>
    <n v="0"/>
    <n v="0"/>
    <n v="2"/>
    <n v="0"/>
    <n v="71590"/>
    <n v="71595"/>
    <n v="71088"/>
    <s v="CORV"/>
    <s v="GO  "/>
    <n v="3326"/>
    <n v="17081"/>
  </r>
  <r>
    <x v="342"/>
    <n v="202501"/>
    <x v="0"/>
    <s v="SCHOTTEY F                    "/>
    <x v="2"/>
    <n v="451"/>
    <n v="86"/>
    <n v="16"/>
    <n v="3"/>
    <n v="7397"/>
    <n v="15907"/>
    <n v="7"/>
    <n v="2"/>
    <n v="2"/>
    <n v="2"/>
    <n v="0"/>
    <n v="0"/>
    <n v="1"/>
    <n v="0"/>
    <n v="71030"/>
    <n v="71031"/>
    <n v="71015"/>
    <s v="GERO"/>
    <s v="IF  "/>
    <n v="35292"/>
    <n v="11541"/>
  </r>
  <r>
    <x v="342"/>
    <n v="202501"/>
    <x v="1"/>
    <s v="SCHOTTEY F                    "/>
    <x v="2"/>
    <n v="451"/>
    <n v="86"/>
    <n v="16"/>
    <n v="3"/>
    <n v="7397"/>
    <n v="15907"/>
    <n v="7"/>
    <n v="2"/>
    <n v="2"/>
    <n v="2"/>
    <n v="0"/>
    <n v="0"/>
    <n v="1"/>
    <n v="0"/>
    <n v="71030"/>
    <n v="71031"/>
    <n v="71015"/>
    <s v="GERO"/>
    <s v="IF  "/>
    <n v="35292"/>
    <n v="11541"/>
  </r>
  <r>
    <x v="343"/>
    <n v="202501"/>
    <x v="0"/>
    <s v="DENIEL S                      "/>
    <x v="2"/>
    <n v="569"/>
    <n v="141"/>
    <n v="20"/>
    <n v="5"/>
    <n v="3406"/>
    <n v="48378"/>
    <n v="7"/>
    <n v="2"/>
    <n v="0"/>
    <n v="0"/>
    <n v="1"/>
    <n v="1"/>
    <n v="3"/>
    <n v="0"/>
    <n v="71590"/>
    <n v="71592"/>
    <n v="71073"/>
    <s v="LECO"/>
    <s v="GO  "/>
    <n v="0"/>
    <n v="8318"/>
  </r>
  <r>
    <x v="343"/>
    <n v="202501"/>
    <x v="1"/>
    <s v="DENIEL S                      "/>
    <x v="2"/>
    <n v="569"/>
    <n v="141"/>
    <n v="20"/>
    <n v="5"/>
    <n v="3406"/>
    <n v="48378"/>
    <n v="7"/>
    <n v="2"/>
    <n v="0"/>
    <n v="0"/>
    <n v="1"/>
    <n v="1"/>
    <n v="3"/>
    <n v="0"/>
    <n v="71590"/>
    <n v="71592"/>
    <n v="71073"/>
    <s v="LECO"/>
    <s v="GO  "/>
    <n v="0"/>
    <n v="8318"/>
  </r>
  <r>
    <x v="344"/>
    <n v="202501"/>
    <x v="0"/>
    <s v="PLANCON S                     "/>
    <x v="1"/>
    <n v="8"/>
    <n v="1"/>
    <n v="0"/>
    <n v="0"/>
    <n v="282099"/>
    <n v="1429761"/>
    <n v="349.5"/>
    <n v="118"/>
    <n v="87"/>
    <n v="23.5"/>
    <n v="32"/>
    <n v="43"/>
    <n v="46"/>
    <n v="0"/>
    <n v="71590"/>
    <n v="71050"/>
    <n v="0"/>
    <s v="PLAN"/>
    <s v="GO  "/>
    <n v="691736"/>
    <n v="466061"/>
  </r>
  <r>
    <x v="344"/>
    <n v="202501"/>
    <x v="1"/>
    <s v="PLANCON S                     "/>
    <x v="1"/>
    <n v="8"/>
    <n v="1"/>
    <n v="0"/>
    <n v="0"/>
    <n v="282099"/>
    <n v="1429761"/>
    <n v="349.5"/>
    <n v="118"/>
    <n v="87"/>
    <n v="23.5"/>
    <n v="32"/>
    <n v="43"/>
    <n v="46"/>
    <n v="0"/>
    <n v="71590"/>
    <n v="71050"/>
    <n v="0"/>
    <s v="PLAN"/>
    <s v="GO  "/>
    <n v="691736"/>
    <n v="466061"/>
  </r>
  <r>
    <x v="345"/>
    <n v="202501"/>
    <x v="0"/>
    <s v="DESVIGNES P                   "/>
    <x v="2"/>
    <n v="254"/>
    <n v="42"/>
    <n v="7"/>
    <n v="4"/>
    <n v="8196"/>
    <n v="85789"/>
    <n v="3"/>
    <n v="2"/>
    <n v="0"/>
    <n v="0"/>
    <n v="0"/>
    <n v="0"/>
    <n v="1"/>
    <n v="0"/>
    <n v="71030"/>
    <n v="71031"/>
    <n v="71021"/>
    <s v="GERO"/>
    <s v="IF  "/>
    <n v="0"/>
    <n v="17104"/>
  </r>
  <r>
    <x v="345"/>
    <n v="202501"/>
    <x v="1"/>
    <s v="DESVIGNES P                   "/>
    <x v="2"/>
    <n v="254"/>
    <n v="42"/>
    <n v="7"/>
    <n v="4"/>
    <n v="8196"/>
    <n v="85789"/>
    <n v="3"/>
    <n v="2"/>
    <n v="0"/>
    <n v="0"/>
    <n v="0"/>
    <n v="0"/>
    <n v="1"/>
    <n v="0"/>
    <n v="71030"/>
    <n v="71031"/>
    <n v="71021"/>
    <s v="GERO"/>
    <s v="IF  "/>
    <n v="0"/>
    <n v="17104"/>
  </r>
  <r>
    <x v="346"/>
    <n v="202501"/>
    <x v="0"/>
    <s v="HUGUET C                      "/>
    <x v="2"/>
    <n v="25"/>
    <n v="10"/>
    <n v="2"/>
    <n v="1"/>
    <n v="18234"/>
    <n v="127013"/>
    <n v="28.5"/>
    <n v="5.5"/>
    <n v="3"/>
    <n v="3.5"/>
    <n v="7.5"/>
    <n v="5"/>
    <n v="4"/>
    <n v="0"/>
    <n v="71251"/>
    <n v="70067"/>
    <n v="70108"/>
    <s v="LEGG"/>
    <s v="GS  "/>
    <n v="19358"/>
    <n v="33829"/>
  </r>
  <r>
    <x v="346"/>
    <n v="202501"/>
    <x v="1"/>
    <s v="HUGUET C                      "/>
    <x v="2"/>
    <n v="25"/>
    <n v="10"/>
    <n v="2"/>
    <n v="1"/>
    <n v="18234"/>
    <n v="127013"/>
    <n v="28.5"/>
    <n v="5.5"/>
    <n v="3"/>
    <n v="3.5"/>
    <n v="7.5"/>
    <n v="5"/>
    <n v="4"/>
    <n v="0"/>
    <n v="71251"/>
    <n v="70067"/>
    <n v="70108"/>
    <s v="LEGG"/>
    <s v="GS  "/>
    <n v="19358"/>
    <n v="33829"/>
  </r>
  <r>
    <x v="347"/>
    <n v="202501"/>
    <x v="0"/>
    <s v="DUBURQUE X                    "/>
    <x v="2"/>
    <n v="215"/>
    <n v="82"/>
    <n v="10"/>
    <n v="5"/>
    <n v="15150"/>
    <n v="24818"/>
    <n v="12"/>
    <n v="7"/>
    <n v="0"/>
    <n v="1"/>
    <n v="0"/>
    <n v="1"/>
    <n v="3"/>
    <n v="0"/>
    <n v="71251"/>
    <n v="70067"/>
    <n v="71349"/>
    <s v="LEGG"/>
    <s v="GS  "/>
    <n v="0"/>
    <n v="18506"/>
  </r>
  <r>
    <x v="347"/>
    <n v="202501"/>
    <x v="1"/>
    <s v="DUBURQUE X                    "/>
    <x v="2"/>
    <n v="215"/>
    <n v="82"/>
    <n v="10"/>
    <n v="5"/>
    <n v="15150"/>
    <n v="24818"/>
    <n v="12"/>
    <n v="7"/>
    <n v="0"/>
    <n v="1"/>
    <n v="0"/>
    <n v="1"/>
    <n v="3"/>
    <n v="0"/>
    <n v="71251"/>
    <n v="70067"/>
    <n v="71349"/>
    <s v="LEGG"/>
    <s v="GS  "/>
    <n v="0"/>
    <n v="18506"/>
  </r>
  <r>
    <x v="348"/>
    <n v="202501"/>
    <x v="0"/>
    <s v="KLEINA D                      "/>
    <x v="2"/>
    <n v="45"/>
    <n v="8"/>
    <n v="2"/>
    <n v="1"/>
    <n v="10380"/>
    <n v="181117"/>
    <n v="10"/>
    <n v="6"/>
    <n v="0"/>
    <n v="0"/>
    <n v="0"/>
    <n v="0"/>
    <n v="4"/>
    <n v="0"/>
    <n v="71030"/>
    <n v="71054"/>
    <n v="71056"/>
    <s v="BOUR"/>
    <s v="IF  "/>
    <n v="0"/>
    <n v="28491"/>
  </r>
  <r>
    <x v="348"/>
    <n v="202501"/>
    <x v="1"/>
    <s v="KLEINA D                      "/>
    <x v="2"/>
    <n v="45"/>
    <n v="8"/>
    <n v="2"/>
    <n v="1"/>
    <n v="10380"/>
    <n v="181117"/>
    <n v="10"/>
    <n v="6"/>
    <n v="0"/>
    <n v="0"/>
    <n v="0"/>
    <n v="0"/>
    <n v="4"/>
    <n v="0"/>
    <n v="71030"/>
    <n v="71054"/>
    <n v="71056"/>
    <s v="BOUR"/>
    <s v="IF  "/>
    <n v="0"/>
    <n v="28491"/>
  </r>
  <r>
    <x v="349"/>
    <n v="202501"/>
    <x v="0"/>
    <s v="BRUNEL AV                     "/>
    <x v="3"/>
    <n v="1"/>
    <n v="1"/>
    <n v="1"/>
    <n v="1"/>
    <n v="0"/>
    <n v="0"/>
    <n v="0"/>
    <n v="0"/>
    <n v="0"/>
    <n v="0"/>
    <n v="0"/>
    <n v="0"/>
    <n v="0"/>
    <n v="0"/>
    <n v="900582"/>
    <n v="71159"/>
    <n v="0"/>
    <s v="GATH"/>
    <s v="CE  "/>
    <n v="0"/>
    <n v="0"/>
  </r>
  <r>
    <x v="349"/>
    <n v="202501"/>
    <x v="1"/>
    <s v="BRUNEL AV                     "/>
    <x v="3"/>
    <n v="1"/>
    <n v="1"/>
    <n v="1"/>
    <n v="1"/>
    <n v="0"/>
    <n v="0"/>
    <n v="0"/>
    <n v="0"/>
    <n v="0"/>
    <n v="0"/>
    <n v="0"/>
    <n v="0"/>
    <n v="0"/>
    <n v="0"/>
    <n v="900582"/>
    <n v="71159"/>
    <n v="0"/>
    <s v="GATH"/>
    <s v="CE  "/>
    <n v="0"/>
    <n v="0"/>
  </r>
  <r>
    <x v="350"/>
    <n v="202501"/>
    <x v="0"/>
    <s v="LO CALZO J                    "/>
    <x v="2"/>
    <n v="530"/>
    <n v="109"/>
    <n v="11"/>
    <n v="3"/>
    <n v="6427"/>
    <n v="23848"/>
    <n v="12"/>
    <n v="5"/>
    <n v="2"/>
    <n v="0"/>
    <n v="2"/>
    <n v="1"/>
    <n v="2"/>
    <n v="0"/>
    <n v="71030"/>
    <n v="71045"/>
    <n v="71039"/>
    <s v="PHIL"/>
    <s v="IF  "/>
    <n v="0"/>
    <n v="9445"/>
  </r>
  <r>
    <x v="350"/>
    <n v="202501"/>
    <x v="1"/>
    <s v="LO CALZO J                    "/>
    <x v="2"/>
    <n v="530"/>
    <n v="109"/>
    <n v="11"/>
    <n v="3"/>
    <n v="6427"/>
    <n v="23848"/>
    <n v="12"/>
    <n v="5"/>
    <n v="2"/>
    <n v="0"/>
    <n v="2"/>
    <n v="1"/>
    <n v="2"/>
    <n v="0"/>
    <n v="71030"/>
    <n v="71045"/>
    <n v="71039"/>
    <s v="PHIL"/>
    <s v="IF  "/>
    <n v="0"/>
    <n v="9445"/>
  </r>
  <r>
    <x v="351"/>
    <n v="202501"/>
    <x v="0"/>
    <s v="BERTIN MJ                     "/>
    <x v="3"/>
    <n v="1"/>
    <n v="1"/>
    <n v="1"/>
    <n v="1"/>
    <n v="0"/>
    <n v="0"/>
    <n v="0"/>
    <n v="0"/>
    <n v="0"/>
    <n v="0"/>
    <n v="0"/>
    <n v="0"/>
    <n v="0"/>
    <n v="0"/>
    <n v="71251"/>
    <n v="70066"/>
    <n v="0"/>
    <s v="KERL"/>
    <s v="GS  "/>
    <n v="0"/>
    <n v="0"/>
  </r>
  <r>
    <x v="351"/>
    <n v="202501"/>
    <x v="1"/>
    <s v="BERTIN MJ                     "/>
    <x v="3"/>
    <n v="1"/>
    <n v="1"/>
    <n v="1"/>
    <n v="1"/>
    <n v="0"/>
    <n v="0"/>
    <n v="0"/>
    <n v="0"/>
    <n v="0"/>
    <n v="0"/>
    <n v="0"/>
    <n v="0"/>
    <n v="0"/>
    <n v="0"/>
    <n v="71251"/>
    <n v="70066"/>
    <n v="0"/>
    <s v="KERL"/>
    <s v="GS  "/>
    <n v="0"/>
    <n v="0"/>
  </r>
  <r>
    <x v="352"/>
    <n v="202501"/>
    <x v="0"/>
    <s v="ANTHORE V                     "/>
    <x v="3"/>
    <n v="1"/>
    <n v="1"/>
    <n v="1"/>
    <n v="1"/>
    <n v="0"/>
    <n v="0"/>
    <n v="0"/>
    <n v="0"/>
    <n v="0"/>
    <n v="0"/>
    <n v="0"/>
    <n v="0"/>
    <n v="0"/>
    <n v="0"/>
    <n v="71030"/>
    <n v="71063"/>
    <n v="0"/>
    <s v="COTE"/>
    <s v="IF  "/>
    <n v="0"/>
    <n v="0"/>
  </r>
  <r>
    <x v="352"/>
    <n v="202501"/>
    <x v="1"/>
    <s v="ANTHORE V                     "/>
    <x v="3"/>
    <n v="1"/>
    <n v="1"/>
    <n v="1"/>
    <n v="1"/>
    <n v="0"/>
    <n v="0"/>
    <n v="0"/>
    <n v="0"/>
    <n v="0"/>
    <n v="0"/>
    <n v="0"/>
    <n v="0"/>
    <n v="0"/>
    <n v="0"/>
    <n v="71030"/>
    <n v="71063"/>
    <n v="0"/>
    <s v="COTE"/>
    <s v="IF  "/>
    <n v="0"/>
    <n v="0"/>
  </r>
  <r>
    <x v="353"/>
    <n v="202501"/>
    <x v="0"/>
    <s v="KAYSER V                      "/>
    <x v="2"/>
    <n v="55"/>
    <n v="8"/>
    <n v="1"/>
    <n v="1"/>
    <n v="15337"/>
    <n v="71310"/>
    <n v="17.5"/>
    <n v="3"/>
    <n v="4"/>
    <n v="3"/>
    <n v="5"/>
    <n v="1"/>
    <n v="1.5"/>
    <n v="0"/>
    <n v="900582"/>
    <n v="71129"/>
    <n v="71454"/>
    <s v="OD A"/>
    <s v="CE  "/>
    <n v="34849"/>
    <n v="27278"/>
  </r>
  <r>
    <x v="353"/>
    <n v="202501"/>
    <x v="1"/>
    <s v="KAYSER V                      "/>
    <x v="2"/>
    <n v="55"/>
    <n v="8"/>
    <n v="1"/>
    <n v="1"/>
    <n v="15337"/>
    <n v="71310"/>
    <n v="17.5"/>
    <n v="3"/>
    <n v="4"/>
    <n v="3"/>
    <n v="5"/>
    <n v="1"/>
    <n v="1.5"/>
    <n v="0"/>
    <n v="900582"/>
    <n v="71129"/>
    <n v="71454"/>
    <s v="OD A"/>
    <s v="CE  "/>
    <n v="34849"/>
    <n v="27278"/>
  </r>
  <r>
    <x v="354"/>
    <n v="202501"/>
    <x v="0"/>
    <s v="BACQUET G                     "/>
    <x v="1"/>
    <n v="29"/>
    <n v="6"/>
    <n v="0"/>
    <n v="0"/>
    <n v="129479"/>
    <n v="409294"/>
    <n v="144"/>
    <n v="26"/>
    <n v="36"/>
    <n v="20"/>
    <n v="21"/>
    <n v="20"/>
    <n v="21"/>
    <n v="0"/>
    <n v="900582"/>
    <n v="71139"/>
    <n v="0"/>
    <s v="BACQ"/>
    <s v="CE  "/>
    <n v="42120"/>
    <n v="197496"/>
  </r>
  <r>
    <x v="354"/>
    <n v="202501"/>
    <x v="1"/>
    <s v="BACQUET G                     "/>
    <x v="1"/>
    <n v="29"/>
    <n v="6"/>
    <n v="0"/>
    <n v="0"/>
    <n v="129479"/>
    <n v="409294"/>
    <n v="144"/>
    <n v="26"/>
    <n v="36"/>
    <n v="20"/>
    <n v="21"/>
    <n v="20"/>
    <n v="21"/>
    <n v="0"/>
    <n v="900582"/>
    <n v="71139"/>
    <n v="0"/>
    <s v="BACQ"/>
    <s v="CE  "/>
    <n v="42120"/>
    <n v="197496"/>
  </r>
  <r>
    <x v="355"/>
    <n v="202501"/>
    <x v="0"/>
    <s v="CORREIA DOS REIS M            "/>
    <x v="3"/>
    <n v="1"/>
    <n v="1"/>
    <n v="1"/>
    <n v="1"/>
    <n v="0"/>
    <n v="0"/>
    <n v="0"/>
    <n v="0"/>
    <n v="0"/>
    <n v="0"/>
    <n v="0"/>
    <n v="0"/>
    <n v="0"/>
    <n v="0"/>
    <n v="900582"/>
    <n v="71276"/>
    <n v="0"/>
    <s v="LAUR"/>
    <s v="CE  "/>
    <n v="0"/>
    <n v="0"/>
  </r>
  <r>
    <x v="355"/>
    <n v="202501"/>
    <x v="1"/>
    <s v="CORREIA DOS REIS M            "/>
    <x v="3"/>
    <n v="1"/>
    <n v="1"/>
    <n v="1"/>
    <n v="1"/>
    <n v="0"/>
    <n v="0"/>
    <n v="0"/>
    <n v="0"/>
    <n v="0"/>
    <n v="0"/>
    <n v="0"/>
    <n v="0"/>
    <n v="0"/>
    <n v="0"/>
    <n v="900582"/>
    <n v="71276"/>
    <n v="0"/>
    <s v="LAUR"/>
    <s v="CE  "/>
    <n v="0"/>
    <n v="0"/>
  </r>
  <r>
    <x v="356"/>
    <n v="202501"/>
    <x v="0"/>
    <s v="PENIN B                       "/>
    <x v="2"/>
    <n v="248"/>
    <n v="64"/>
    <n v="8"/>
    <n v="1"/>
    <n v="11319"/>
    <n v="55100"/>
    <n v="14.5"/>
    <n v="3.5"/>
    <n v="3.5"/>
    <n v="0"/>
    <n v="1"/>
    <n v="4"/>
    <n v="2.5"/>
    <n v="0"/>
    <n v="71590"/>
    <n v="71607"/>
    <n v="700398"/>
    <s v="LIOP"/>
    <s v="GO  "/>
    <n v="0"/>
    <n v="17261"/>
  </r>
  <r>
    <x v="356"/>
    <n v="202501"/>
    <x v="1"/>
    <s v="PENIN B                       "/>
    <x v="2"/>
    <n v="248"/>
    <n v="64"/>
    <n v="8"/>
    <n v="1"/>
    <n v="11319"/>
    <n v="55100"/>
    <n v="14.5"/>
    <n v="3.5"/>
    <n v="3.5"/>
    <n v="0"/>
    <n v="1"/>
    <n v="4"/>
    <n v="2.5"/>
    <n v="0"/>
    <n v="71590"/>
    <n v="71607"/>
    <n v="700398"/>
    <s v="LIOP"/>
    <s v="GO  "/>
    <n v="0"/>
    <n v="17261"/>
  </r>
  <r>
    <x v="357"/>
    <n v="202501"/>
    <x v="0"/>
    <s v="SAUCRAY L                     "/>
    <x v="2"/>
    <n v="597"/>
    <n v="126"/>
    <n v="17"/>
    <n v="8"/>
    <n v="5320"/>
    <n v="14121"/>
    <n v="3.5"/>
    <n v="0"/>
    <n v="0"/>
    <n v="0.5"/>
    <n v="1"/>
    <n v="1"/>
    <n v="1"/>
    <n v="0"/>
    <n v="71030"/>
    <n v="71063"/>
    <n v="71689"/>
    <s v="COTE"/>
    <s v="IF  "/>
    <n v="25041"/>
    <n v="7311"/>
  </r>
  <r>
    <x v="357"/>
    <n v="202501"/>
    <x v="1"/>
    <s v="SAUCRAY L                     "/>
    <x v="2"/>
    <n v="597"/>
    <n v="126"/>
    <n v="17"/>
    <n v="8"/>
    <n v="5320"/>
    <n v="14121"/>
    <n v="3.5"/>
    <n v="0"/>
    <n v="0"/>
    <n v="0.5"/>
    <n v="1"/>
    <n v="1"/>
    <n v="1"/>
    <n v="0"/>
    <n v="71030"/>
    <n v="71063"/>
    <n v="71689"/>
    <s v="COTE"/>
    <s v="IF  "/>
    <n v="25041"/>
    <n v="7311"/>
  </r>
  <r>
    <x v="358"/>
    <n v="202501"/>
    <x v="0"/>
    <s v="CANTREL O                     "/>
    <x v="2"/>
    <n v="854"/>
    <n v="202"/>
    <n v="27"/>
    <n v="8"/>
    <n v="720"/>
    <n v="0"/>
    <n v="0.5"/>
    <n v="0.5"/>
    <n v="0"/>
    <n v="0"/>
    <n v="0"/>
    <n v="0"/>
    <n v="0"/>
    <n v="0"/>
    <n v="71030"/>
    <n v="71063"/>
    <n v="71064"/>
    <s v="COTE"/>
    <s v="IF  "/>
    <n v="0"/>
    <n v="719"/>
  </r>
  <r>
    <x v="358"/>
    <n v="202501"/>
    <x v="1"/>
    <s v="CANTREL O                     "/>
    <x v="2"/>
    <n v="854"/>
    <n v="202"/>
    <n v="27"/>
    <n v="8"/>
    <n v="720"/>
    <n v="0"/>
    <n v="0.5"/>
    <n v="0.5"/>
    <n v="0"/>
    <n v="0"/>
    <n v="0"/>
    <n v="0"/>
    <n v="0"/>
    <n v="0"/>
    <n v="71030"/>
    <n v="71063"/>
    <n v="71064"/>
    <s v="COTE"/>
    <s v="IF  "/>
    <n v="0"/>
    <n v="719"/>
  </r>
  <r>
    <x v="359"/>
    <n v="202501"/>
    <x v="0"/>
    <s v="BOUTHERIN P                   "/>
    <x v="2"/>
    <n v="916"/>
    <n v="230"/>
    <n v="32"/>
    <n v="10"/>
    <n v="0"/>
    <n v="0"/>
    <n v="0"/>
    <n v="0"/>
    <n v="0"/>
    <n v="0"/>
    <n v="0"/>
    <n v="0"/>
    <n v="0"/>
    <n v="0"/>
    <n v="71030"/>
    <n v="71505"/>
    <n v="71517"/>
    <s v="JULL"/>
    <s v="IF  "/>
    <n v="0"/>
    <n v="0"/>
  </r>
  <r>
    <x v="359"/>
    <n v="202501"/>
    <x v="1"/>
    <s v="BOUTHERIN P                   "/>
    <x v="2"/>
    <n v="916"/>
    <n v="230"/>
    <n v="32"/>
    <n v="10"/>
    <n v="0"/>
    <n v="0"/>
    <n v="0"/>
    <n v="0"/>
    <n v="0"/>
    <n v="0"/>
    <n v="0"/>
    <n v="0"/>
    <n v="0"/>
    <n v="0"/>
    <n v="71030"/>
    <n v="71505"/>
    <n v="71517"/>
    <s v="JULL"/>
    <s v="IF  "/>
    <n v="0"/>
    <n v="0"/>
  </r>
  <r>
    <x v="360"/>
    <n v="202501"/>
    <x v="0"/>
    <s v="LAINE P                       "/>
    <x v="2"/>
    <n v="143"/>
    <n v="35"/>
    <n v="8"/>
    <n v="3"/>
    <n v="7697"/>
    <n v="126538"/>
    <n v="7"/>
    <n v="2"/>
    <n v="2"/>
    <n v="0"/>
    <n v="1"/>
    <n v="0"/>
    <n v="2"/>
    <n v="0"/>
    <n v="71590"/>
    <n v="71050"/>
    <n v="71112"/>
    <s v="PLAN"/>
    <s v="GO  "/>
    <n v="34937"/>
    <n v="21147"/>
  </r>
  <r>
    <x v="360"/>
    <n v="202501"/>
    <x v="1"/>
    <s v="LAINE P                       "/>
    <x v="2"/>
    <n v="143"/>
    <n v="35"/>
    <n v="8"/>
    <n v="3"/>
    <n v="7697"/>
    <n v="126538"/>
    <n v="7"/>
    <n v="2"/>
    <n v="2"/>
    <n v="0"/>
    <n v="1"/>
    <n v="0"/>
    <n v="2"/>
    <n v="0"/>
    <n v="71590"/>
    <n v="71050"/>
    <n v="71112"/>
    <s v="PLAN"/>
    <s v="GO  "/>
    <n v="34937"/>
    <n v="21147"/>
  </r>
  <r>
    <x v="361"/>
    <n v="202501"/>
    <x v="0"/>
    <s v="PITON R                       "/>
    <x v="0"/>
    <n v="73"/>
    <n v="19"/>
    <n v="3"/>
    <n v="0"/>
    <n v="45543"/>
    <n v="245458"/>
    <n v="62"/>
    <n v="17"/>
    <n v="17"/>
    <n v="2"/>
    <n v="12"/>
    <n v="5"/>
    <n v="9"/>
    <n v="0"/>
    <n v="71590"/>
    <n v="71595"/>
    <n v="71083"/>
    <s v="CORV"/>
    <s v="GO  "/>
    <n v="99194"/>
    <n v="75296"/>
  </r>
  <r>
    <x v="361"/>
    <n v="202501"/>
    <x v="1"/>
    <s v="PITON R                       "/>
    <x v="0"/>
    <n v="73"/>
    <n v="19"/>
    <n v="3"/>
    <n v="0"/>
    <n v="45543"/>
    <n v="245458"/>
    <n v="62"/>
    <n v="17"/>
    <n v="17"/>
    <n v="2"/>
    <n v="12"/>
    <n v="5"/>
    <n v="9"/>
    <n v="0"/>
    <n v="71590"/>
    <n v="71595"/>
    <n v="71083"/>
    <s v="CORV"/>
    <s v="GO  "/>
    <n v="99194"/>
    <n v="75296"/>
  </r>
  <r>
    <x v="362"/>
    <n v="202501"/>
    <x v="0"/>
    <s v="HABAY P                       "/>
    <x v="0"/>
    <n v="42"/>
    <n v="8"/>
    <n v="2"/>
    <n v="0"/>
    <n v="58076"/>
    <n v="384342"/>
    <n v="69.5"/>
    <n v="15.5"/>
    <n v="22"/>
    <n v="9"/>
    <n v="12"/>
    <n v="6"/>
    <n v="5"/>
    <n v="0"/>
    <n v="900582"/>
    <n v="71507"/>
    <n v="71531"/>
    <s v="MORT"/>
    <s v="CE  "/>
    <n v="0"/>
    <n v="109138"/>
  </r>
  <r>
    <x v="362"/>
    <n v="202501"/>
    <x v="1"/>
    <s v="HABAY P                       "/>
    <x v="0"/>
    <n v="42"/>
    <n v="8"/>
    <n v="2"/>
    <n v="0"/>
    <n v="58076"/>
    <n v="384342"/>
    <n v="69.5"/>
    <n v="15.5"/>
    <n v="22"/>
    <n v="9"/>
    <n v="12"/>
    <n v="6"/>
    <n v="5"/>
    <n v="0"/>
    <n v="900582"/>
    <n v="71507"/>
    <n v="71531"/>
    <s v="MORT"/>
    <s v="CE  "/>
    <n v="0"/>
    <n v="109138"/>
  </r>
  <r>
    <x v="363"/>
    <n v="202501"/>
    <x v="0"/>
    <s v="RIGUEIRO DA SILVA FM          "/>
    <x v="2"/>
    <n v="916"/>
    <n v="200"/>
    <n v="23"/>
    <n v="8"/>
    <n v="0"/>
    <n v="0"/>
    <n v="0"/>
    <n v="0"/>
    <n v="0"/>
    <n v="0"/>
    <n v="0"/>
    <n v="0"/>
    <n v="0"/>
    <n v="0"/>
    <n v="900582"/>
    <n v="71506"/>
    <n v="71526"/>
    <s v="MART"/>
    <s v="CE  "/>
    <n v="0"/>
    <n v="0"/>
  </r>
  <r>
    <x v="363"/>
    <n v="202501"/>
    <x v="1"/>
    <s v="RIGUEIRO DA SILVA FM          "/>
    <x v="2"/>
    <n v="916"/>
    <n v="200"/>
    <n v="23"/>
    <n v="8"/>
    <n v="0"/>
    <n v="0"/>
    <n v="0"/>
    <n v="0"/>
    <n v="0"/>
    <n v="0"/>
    <n v="0"/>
    <n v="0"/>
    <n v="0"/>
    <n v="0"/>
    <n v="900582"/>
    <n v="71506"/>
    <n v="71526"/>
    <s v="MART"/>
    <s v="CE  "/>
    <n v="0"/>
    <n v="0"/>
  </r>
  <r>
    <x v="364"/>
    <n v="202501"/>
    <x v="0"/>
    <s v="MAMOURI A                     "/>
    <x v="2"/>
    <n v="466"/>
    <n v="90"/>
    <n v="13"/>
    <n v="3"/>
    <n v="8905"/>
    <n v="11000"/>
    <n v="8"/>
    <n v="2"/>
    <n v="5"/>
    <n v="0"/>
    <n v="1"/>
    <n v="0"/>
    <n v="0"/>
    <n v="0"/>
    <n v="71030"/>
    <n v="71024"/>
    <n v="71023"/>
    <s v="FASQ"/>
    <s v="IF  "/>
    <n v="0"/>
    <n v="11324"/>
  </r>
  <r>
    <x v="364"/>
    <n v="202501"/>
    <x v="1"/>
    <s v="MAMOURI A                     "/>
    <x v="2"/>
    <n v="466"/>
    <n v="90"/>
    <n v="13"/>
    <n v="3"/>
    <n v="8905"/>
    <n v="11000"/>
    <n v="8"/>
    <n v="2"/>
    <n v="5"/>
    <n v="0"/>
    <n v="1"/>
    <n v="0"/>
    <n v="0"/>
    <n v="0"/>
    <n v="71030"/>
    <n v="71024"/>
    <n v="71023"/>
    <s v="FASQ"/>
    <s v="IF  "/>
    <n v="0"/>
    <n v="11324"/>
  </r>
  <r>
    <x v="365"/>
    <n v="202501"/>
    <x v="0"/>
    <s v="SIEGMANN L                    "/>
    <x v="2"/>
    <n v="34"/>
    <n v="16"/>
    <n v="2"/>
    <n v="1"/>
    <n v="8063"/>
    <n v="218794"/>
    <n v="12"/>
    <n v="2"/>
    <n v="0"/>
    <n v="2"/>
    <n v="0"/>
    <n v="8"/>
    <n v="0"/>
    <n v="0"/>
    <n v="71251"/>
    <n v="70930"/>
    <n v="71363"/>
    <s v="CLEM"/>
    <s v="GS  "/>
    <n v="0"/>
    <n v="31252"/>
  </r>
  <r>
    <x v="365"/>
    <n v="202501"/>
    <x v="1"/>
    <s v="SIEGMANN L                    "/>
    <x v="2"/>
    <n v="34"/>
    <n v="16"/>
    <n v="2"/>
    <n v="1"/>
    <n v="8063"/>
    <n v="218794"/>
    <n v="12"/>
    <n v="2"/>
    <n v="0"/>
    <n v="2"/>
    <n v="0"/>
    <n v="8"/>
    <n v="0"/>
    <n v="0"/>
    <n v="71251"/>
    <n v="70930"/>
    <n v="71363"/>
    <s v="CLEM"/>
    <s v="GS  "/>
    <n v="0"/>
    <n v="31252"/>
  </r>
  <r>
    <x v="366"/>
    <n v="202501"/>
    <x v="0"/>
    <s v="THEISEN B                     "/>
    <x v="2"/>
    <n v="294"/>
    <n v="55"/>
    <n v="11"/>
    <n v="7"/>
    <n v="13323"/>
    <n v="21710"/>
    <n v="8.5"/>
    <n v="1"/>
    <n v="5"/>
    <n v="0"/>
    <n v="1"/>
    <n v="1.5"/>
    <n v="0"/>
    <n v="0"/>
    <n v="71030"/>
    <n v="71031"/>
    <n v="71021"/>
    <s v="GERO"/>
    <s v="IF  "/>
    <n v="12993"/>
    <n v="16199"/>
  </r>
  <r>
    <x v="366"/>
    <n v="202501"/>
    <x v="1"/>
    <s v="THEISEN B                     "/>
    <x v="2"/>
    <n v="294"/>
    <n v="55"/>
    <n v="11"/>
    <n v="7"/>
    <n v="13323"/>
    <n v="21710"/>
    <n v="8.5"/>
    <n v="1"/>
    <n v="5"/>
    <n v="0"/>
    <n v="1"/>
    <n v="1.5"/>
    <n v="0"/>
    <n v="0"/>
    <n v="71030"/>
    <n v="71031"/>
    <n v="71021"/>
    <s v="GERO"/>
    <s v="IF  "/>
    <n v="12993"/>
    <n v="16199"/>
  </r>
  <r>
    <x v="367"/>
    <n v="202501"/>
    <x v="0"/>
    <s v="FERREUX D                     "/>
    <x v="3"/>
    <n v="1"/>
    <n v="1"/>
    <n v="1"/>
    <n v="1"/>
    <n v="0"/>
    <n v="0"/>
    <n v="0"/>
    <n v="0"/>
    <n v="0"/>
    <n v="0"/>
    <n v="0"/>
    <n v="0"/>
    <n v="0"/>
    <n v="0"/>
    <n v="71251"/>
    <n v="700023"/>
    <n v="0"/>
    <s v="LEVE"/>
    <s v="GS  "/>
    <n v="0"/>
    <n v="0"/>
  </r>
  <r>
    <x v="367"/>
    <n v="202501"/>
    <x v="1"/>
    <s v="FERREUX D                     "/>
    <x v="3"/>
    <n v="1"/>
    <n v="1"/>
    <n v="1"/>
    <n v="1"/>
    <n v="0"/>
    <n v="0"/>
    <n v="0"/>
    <n v="0"/>
    <n v="0"/>
    <n v="0"/>
    <n v="0"/>
    <n v="0"/>
    <n v="0"/>
    <n v="0"/>
    <n v="71251"/>
    <n v="700023"/>
    <n v="0"/>
    <s v="LEVE"/>
    <s v="GS  "/>
    <n v="0"/>
    <n v="0"/>
  </r>
  <r>
    <x v="368"/>
    <n v="202501"/>
    <x v="0"/>
    <s v="TRONCY C                      "/>
    <x v="2"/>
    <n v="575"/>
    <n v="115"/>
    <n v="16"/>
    <n v="5"/>
    <n v="5619"/>
    <n v="4100"/>
    <n v="7"/>
    <n v="0"/>
    <n v="3"/>
    <n v="1"/>
    <n v="1.5"/>
    <n v="1.5"/>
    <n v="0"/>
    <n v="0"/>
    <n v="900582"/>
    <n v="71188"/>
    <n v="71938"/>
    <s v="THIA"/>
    <s v="CE  "/>
    <n v="0"/>
    <n v="8141"/>
  </r>
  <r>
    <x v="368"/>
    <n v="202501"/>
    <x v="1"/>
    <s v="TRONCY C                      "/>
    <x v="2"/>
    <n v="575"/>
    <n v="115"/>
    <n v="16"/>
    <n v="5"/>
    <n v="5619"/>
    <n v="4100"/>
    <n v="7"/>
    <n v="0"/>
    <n v="3"/>
    <n v="1"/>
    <n v="1.5"/>
    <n v="1.5"/>
    <n v="0"/>
    <n v="0"/>
    <n v="900582"/>
    <n v="71188"/>
    <n v="71938"/>
    <s v="THIA"/>
    <s v="CE  "/>
    <n v="0"/>
    <n v="8141"/>
  </r>
  <r>
    <x v="369"/>
    <n v="202501"/>
    <x v="0"/>
    <s v="COCHET F                      "/>
    <x v="2"/>
    <n v="634"/>
    <n v="154"/>
    <n v="9"/>
    <n v="2"/>
    <n v="2976"/>
    <n v="0"/>
    <n v="1"/>
    <n v="0"/>
    <n v="0"/>
    <n v="1"/>
    <n v="0"/>
    <n v="0"/>
    <n v="0"/>
    <n v="0"/>
    <n v="71590"/>
    <n v="71601"/>
    <n v="71102"/>
    <s v="DEVI"/>
    <s v="GO  "/>
    <n v="0"/>
    <n v="6379"/>
  </r>
  <r>
    <x v="369"/>
    <n v="202501"/>
    <x v="1"/>
    <s v="COCHET F                      "/>
    <x v="2"/>
    <n v="634"/>
    <n v="154"/>
    <n v="9"/>
    <n v="2"/>
    <n v="2976"/>
    <n v="0"/>
    <n v="1"/>
    <n v="0"/>
    <n v="0"/>
    <n v="1"/>
    <n v="0"/>
    <n v="0"/>
    <n v="0"/>
    <n v="0"/>
    <n v="71590"/>
    <n v="71601"/>
    <n v="71102"/>
    <s v="DEVI"/>
    <s v="GO  "/>
    <n v="0"/>
    <n v="6379"/>
  </r>
  <r>
    <x v="370"/>
    <n v="202501"/>
    <x v="0"/>
    <s v="LANGLAIS C                    "/>
    <x v="3"/>
    <n v="1"/>
    <n v="1"/>
    <n v="1"/>
    <n v="1"/>
    <n v="0"/>
    <n v="0"/>
    <n v="0"/>
    <n v="0"/>
    <n v="0"/>
    <n v="0"/>
    <n v="0"/>
    <n v="0"/>
    <n v="0"/>
    <n v="0"/>
    <n v="900582"/>
    <n v="71506"/>
    <n v="0"/>
    <s v="MART"/>
    <s v="CE  "/>
    <n v="0"/>
    <n v="0"/>
  </r>
  <r>
    <x v="370"/>
    <n v="202501"/>
    <x v="1"/>
    <s v="LANGLAIS C                    "/>
    <x v="3"/>
    <n v="1"/>
    <n v="1"/>
    <n v="1"/>
    <n v="1"/>
    <n v="0"/>
    <n v="0"/>
    <n v="0"/>
    <n v="0"/>
    <n v="0"/>
    <n v="0"/>
    <n v="0"/>
    <n v="0"/>
    <n v="0"/>
    <n v="0"/>
    <n v="900582"/>
    <n v="71506"/>
    <n v="0"/>
    <s v="MART"/>
    <s v="CE  "/>
    <n v="0"/>
    <n v="0"/>
  </r>
  <r>
    <x v="371"/>
    <n v="202501"/>
    <x v="0"/>
    <s v="RIVAUD C                      "/>
    <x v="2"/>
    <n v="124"/>
    <n v="48"/>
    <n v="8"/>
    <n v="2"/>
    <n v="15651"/>
    <n v="38693"/>
    <n v="17"/>
    <n v="6.5"/>
    <n v="6.5"/>
    <n v="1.5"/>
    <n v="1.5"/>
    <n v="0"/>
    <n v="1"/>
    <n v="0"/>
    <n v="71251"/>
    <n v="700023"/>
    <n v="71497"/>
    <s v="LEVE"/>
    <s v="GS  "/>
    <n v="51510"/>
    <n v="22391"/>
  </r>
  <r>
    <x v="371"/>
    <n v="202501"/>
    <x v="1"/>
    <s v="RIVAUD C                      "/>
    <x v="2"/>
    <n v="124"/>
    <n v="48"/>
    <n v="8"/>
    <n v="2"/>
    <n v="15651"/>
    <n v="38693"/>
    <n v="17"/>
    <n v="6.5"/>
    <n v="6.5"/>
    <n v="1.5"/>
    <n v="1.5"/>
    <n v="0"/>
    <n v="1"/>
    <n v="0"/>
    <n v="71251"/>
    <n v="700023"/>
    <n v="71497"/>
    <s v="LEVE"/>
    <s v="GS  "/>
    <n v="51510"/>
    <n v="22391"/>
  </r>
  <r>
    <x v="372"/>
    <n v="202501"/>
    <x v="0"/>
    <s v="LANSONNEUR M                  "/>
    <x v="2"/>
    <n v="39"/>
    <n v="10"/>
    <n v="1"/>
    <n v="1"/>
    <n v="15955"/>
    <n v="130118"/>
    <n v="17"/>
    <n v="3"/>
    <n v="3"/>
    <n v="0"/>
    <n v="4"/>
    <n v="1"/>
    <n v="6"/>
    <n v="0"/>
    <n v="71590"/>
    <n v="71591"/>
    <n v="71093"/>
    <s v="LAUZ"/>
    <s v="GO  "/>
    <n v="17876"/>
    <n v="30049"/>
  </r>
  <r>
    <x v="372"/>
    <n v="202501"/>
    <x v="1"/>
    <s v="LANSONNEUR M                  "/>
    <x v="2"/>
    <n v="39"/>
    <n v="10"/>
    <n v="1"/>
    <n v="1"/>
    <n v="15955"/>
    <n v="130118"/>
    <n v="17"/>
    <n v="3"/>
    <n v="3"/>
    <n v="0"/>
    <n v="4"/>
    <n v="1"/>
    <n v="6"/>
    <n v="0"/>
    <n v="71590"/>
    <n v="71591"/>
    <n v="71093"/>
    <s v="LAUZ"/>
    <s v="GO  "/>
    <n v="17876"/>
    <n v="30049"/>
  </r>
  <r>
    <x v="373"/>
    <n v="202501"/>
    <x v="0"/>
    <s v="BASSO E                       "/>
    <x v="2"/>
    <n v="375"/>
    <n v="141"/>
    <n v="9"/>
    <n v="5"/>
    <n v="4274"/>
    <n v="93472"/>
    <n v="8"/>
    <n v="2"/>
    <n v="0"/>
    <n v="0"/>
    <n v="0"/>
    <n v="1"/>
    <n v="5"/>
    <n v="0"/>
    <n v="71251"/>
    <n v="70066"/>
    <n v="71494"/>
    <s v="KERL"/>
    <s v="GS  "/>
    <n v="0"/>
    <n v="13621"/>
  </r>
  <r>
    <x v="373"/>
    <n v="202501"/>
    <x v="1"/>
    <s v="BASSO E                       "/>
    <x v="2"/>
    <n v="375"/>
    <n v="141"/>
    <n v="9"/>
    <n v="5"/>
    <n v="4274"/>
    <n v="93472"/>
    <n v="8"/>
    <n v="2"/>
    <n v="0"/>
    <n v="0"/>
    <n v="0"/>
    <n v="1"/>
    <n v="5"/>
    <n v="0"/>
    <n v="71251"/>
    <n v="70066"/>
    <n v="71494"/>
    <s v="KERL"/>
    <s v="GS  "/>
    <n v="0"/>
    <n v="13621"/>
  </r>
  <r>
    <x v="374"/>
    <n v="202501"/>
    <x v="0"/>
    <s v="SALEMBIER F                   "/>
    <x v="2"/>
    <n v="171"/>
    <n v="63"/>
    <n v="14"/>
    <n v="7"/>
    <n v="13703"/>
    <n v="40000"/>
    <n v="12"/>
    <n v="1"/>
    <n v="8"/>
    <n v="0"/>
    <n v="0"/>
    <n v="1"/>
    <n v="2"/>
    <n v="0"/>
    <n v="71251"/>
    <n v="71255"/>
    <n v="71258"/>
    <s v="FRAC"/>
    <s v="GS  "/>
    <n v="0"/>
    <n v="19869"/>
  </r>
  <r>
    <x v="374"/>
    <n v="202501"/>
    <x v="1"/>
    <s v="SALEMBIER F                   "/>
    <x v="2"/>
    <n v="171"/>
    <n v="63"/>
    <n v="14"/>
    <n v="7"/>
    <n v="13703"/>
    <n v="40000"/>
    <n v="12"/>
    <n v="1"/>
    <n v="8"/>
    <n v="0"/>
    <n v="0"/>
    <n v="1"/>
    <n v="2"/>
    <n v="0"/>
    <n v="71251"/>
    <n v="71255"/>
    <n v="71258"/>
    <s v="FRAC"/>
    <s v="GS  "/>
    <n v="0"/>
    <n v="19869"/>
  </r>
  <r>
    <x v="375"/>
    <n v="202501"/>
    <x v="0"/>
    <s v="BAUDRY V                      "/>
    <x v="2"/>
    <n v="768"/>
    <n v="185"/>
    <n v="28"/>
    <n v="5"/>
    <n v="265"/>
    <n v="20564"/>
    <n v="2.5"/>
    <n v="0"/>
    <n v="1"/>
    <n v="0"/>
    <n v="0"/>
    <n v="0"/>
    <n v="1.5"/>
    <n v="0"/>
    <n v="71590"/>
    <n v="71050"/>
    <n v="71051"/>
    <s v="PLAN"/>
    <s v="GO  "/>
    <n v="0"/>
    <n v="2454"/>
  </r>
  <r>
    <x v="375"/>
    <n v="202501"/>
    <x v="1"/>
    <s v="BAUDRY V                      "/>
    <x v="2"/>
    <n v="768"/>
    <n v="185"/>
    <n v="28"/>
    <n v="5"/>
    <n v="265"/>
    <n v="20564"/>
    <n v="2.5"/>
    <n v="0"/>
    <n v="1"/>
    <n v="0"/>
    <n v="0"/>
    <n v="0"/>
    <n v="1.5"/>
    <n v="0"/>
    <n v="71590"/>
    <n v="71050"/>
    <n v="71051"/>
    <s v="PLAN"/>
    <s v="GO  "/>
    <n v="0"/>
    <n v="2454"/>
  </r>
  <r>
    <x v="376"/>
    <n v="202501"/>
    <x v="0"/>
    <s v="LECOQ P                       "/>
    <x v="1"/>
    <n v="10"/>
    <n v="3"/>
    <n v="0"/>
    <n v="0"/>
    <n v="222336"/>
    <n v="1863329"/>
    <n v="287.5"/>
    <n v="86"/>
    <n v="68"/>
    <n v="13"/>
    <n v="29"/>
    <n v="31"/>
    <n v="60.5"/>
    <n v="0"/>
    <n v="71590"/>
    <n v="71592"/>
    <n v="0"/>
    <s v="LECO"/>
    <s v="GO  "/>
    <n v="293584"/>
    <n v="436852"/>
  </r>
  <r>
    <x v="376"/>
    <n v="202501"/>
    <x v="1"/>
    <s v="LECOQ P                       "/>
    <x v="1"/>
    <n v="10"/>
    <n v="3"/>
    <n v="0"/>
    <n v="0"/>
    <n v="222336"/>
    <n v="1863329"/>
    <n v="287.5"/>
    <n v="86"/>
    <n v="68"/>
    <n v="13"/>
    <n v="29"/>
    <n v="31"/>
    <n v="60.5"/>
    <n v="0"/>
    <n v="71590"/>
    <n v="71592"/>
    <n v="0"/>
    <s v="LECO"/>
    <s v="GO  "/>
    <n v="293584"/>
    <n v="436852"/>
  </r>
  <r>
    <x v="377"/>
    <n v="202501"/>
    <x v="0"/>
    <s v="DUMAIS F                      "/>
    <x v="2"/>
    <n v="104"/>
    <n v="22"/>
    <n v="2"/>
    <n v="1"/>
    <n v="13670"/>
    <n v="49596"/>
    <n v="19.5"/>
    <n v="2"/>
    <n v="6"/>
    <n v="3"/>
    <n v="4.5"/>
    <n v="2.5"/>
    <n v="1.5"/>
    <n v="0"/>
    <n v="71030"/>
    <n v="71063"/>
    <n v="71064"/>
    <s v="COTE"/>
    <s v="IF  "/>
    <n v="13454"/>
    <n v="22979"/>
  </r>
  <r>
    <x v="377"/>
    <n v="202501"/>
    <x v="1"/>
    <s v="DUMAIS F                      "/>
    <x v="2"/>
    <n v="104"/>
    <n v="22"/>
    <n v="2"/>
    <n v="1"/>
    <n v="13670"/>
    <n v="49596"/>
    <n v="19.5"/>
    <n v="2"/>
    <n v="6"/>
    <n v="3"/>
    <n v="4.5"/>
    <n v="2.5"/>
    <n v="1.5"/>
    <n v="0"/>
    <n v="71030"/>
    <n v="71063"/>
    <n v="71064"/>
    <s v="COTE"/>
    <s v="IF  "/>
    <n v="13454"/>
    <n v="22979"/>
  </r>
  <r>
    <x v="378"/>
    <n v="202501"/>
    <x v="0"/>
    <s v="PRINCE J                      "/>
    <x v="0"/>
    <n v="14"/>
    <n v="8"/>
    <n v="2"/>
    <n v="0"/>
    <n v="96139"/>
    <n v="345542"/>
    <n v="107.5"/>
    <n v="21.5"/>
    <n v="25.5"/>
    <n v="22.5"/>
    <n v="13"/>
    <n v="14"/>
    <n v="11"/>
    <n v="0"/>
    <n v="71251"/>
    <n v="70067"/>
    <n v="70108"/>
    <s v="LEGG"/>
    <s v="GS  "/>
    <n v="30927"/>
    <n v="155210"/>
  </r>
  <r>
    <x v="378"/>
    <n v="202501"/>
    <x v="1"/>
    <s v="PRINCE J                      "/>
    <x v="0"/>
    <n v="14"/>
    <n v="8"/>
    <n v="2"/>
    <n v="0"/>
    <n v="96139"/>
    <n v="345542"/>
    <n v="107.5"/>
    <n v="21.5"/>
    <n v="25.5"/>
    <n v="22.5"/>
    <n v="13"/>
    <n v="14"/>
    <n v="11"/>
    <n v="0"/>
    <n v="71251"/>
    <n v="70067"/>
    <n v="70108"/>
    <s v="LEGG"/>
    <s v="GS  "/>
    <n v="30927"/>
    <n v="155210"/>
  </r>
  <r>
    <x v="379"/>
    <n v="202501"/>
    <x v="0"/>
    <s v="LENARD J                      "/>
    <x v="2"/>
    <n v="77"/>
    <n v="18"/>
    <n v="1"/>
    <n v="1"/>
    <n v="11844"/>
    <n v="115000"/>
    <n v="7"/>
    <n v="4"/>
    <n v="0.5"/>
    <n v="1"/>
    <n v="0"/>
    <n v="0.5"/>
    <n v="1"/>
    <n v="0"/>
    <n v="71030"/>
    <n v="71045"/>
    <n v="71039"/>
    <s v="PHIL"/>
    <s v="IF  "/>
    <n v="0"/>
    <n v="24541"/>
  </r>
  <r>
    <x v="379"/>
    <n v="202501"/>
    <x v="1"/>
    <s v="LENARD J                      "/>
    <x v="2"/>
    <n v="77"/>
    <n v="18"/>
    <n v="1"/>
    <n v="1"/>
    <n v="11844"/>
    <n v="115000"/>
    <n v="7"/>
    <n v="4"/>
    <n v="0.5"/>
    <n v="1"/>
    <n v="0"/>
    <n v="0.5"/>
    <n v="1"/>
    <n v="0"/>
    <n v="71030"/>
    <n v="71045"/>
    <n v="71039"/>
    <s v="PHIL"/>
    <s v="IF  "/>
    <n v="0"/>
    <n v="24541"/>
  </r>
  <r>
    <x v="380"/>
    <n v="202501"/>
    <x v="0"/>
    <s v="OLICARD D                     "/>
    <x v="0"/>
    <n v="2"/>
    <n v="1"/>
    <n v="1"/>
    <n v="0"/>
    <n v="173009"/>
    <n v="301629"/>
    <n v="141"/>
    <n v="49"/>
    <n v="47"/>
    <n v="5"/>
    <n v="14"/>
    <n v="15"/>
    <n v="11"/>
    <n v="0"/>
    <n v="71030"/>
    <n v="71054"/>
    <n v="700079"/>
    <s v="BOUR"/>
    <s v="IF  "/>
    <n v="73239"/>
    <n v="222761"/>
  </r>
  <r>
    <x v="380"/>
    <n v="202501"/>
    <x v="1"/>
    <s v="OLICARD D                     "/>
    <x v="0"/>
    <n v="2"/>
    <n v="1"/>
    <n v="1"/>
    <n v="0"/>
    <n v="173009"/>
    <n v="301629"/>
    <n v="141"/>
    <n v="49"/>
    <n v="47"/>
    <n v="5"/>
    <n v="14"/>
    <n v="15"/>
    <n v="11"/>
    <n v="0"/>
    <n v="71030"/>
    <n v="71054"/>
    <n v="700079"/>
    <s v="BOUR"/>
    <s v="IF  "/>
    <n v="73239"/>
    <n v="222761"/>
  </r>
  <r>
    <x v="381"/>
    <n v="202501"/>
    <x v="0"/>
    <s v="SUSINI P                      "/>
    <x v="2"/>
    <n v="810"/>
    <n v="258"/>
    <n v="33"/>
    <n v="8"/>
    <n v="960"/>
    <n v="5000"/>
    <n v="0.5"/>
    <n v="0.5"/>
    <n v="0"/>
    <n v="0"/>
    <n v="0"/>
    <n v="0"/>
    <n v="0"/>
    <n v="0"/>
    <n v="71251"/>
    <n v="70067"/>
    <n v="71265"/>
    <s v="LEGG"/>
    <s v="GS  "/>
    <n v="0"/>
    <n v="1460"/>
  </r>
  <r>
    <x v="381"/>
    <n v="202501"/>
    <x v="1"/>
    <s v="SUSINI P                      "/>
    <x v="2"/>
    <n v="810"/>
    <n v="258"/>
    <n v="33"/>
    <n v="8"/>
    <n v="960"/>
    <n v="5000"/>
    <n v="0.5"/>
    <n v="0.5"/>
    <n v="0"/>
    <n v="0"/>
    <n v="0"/>
    <n v="0"/>
    <n v="0"/>
    <n v="0"/>
    <n v="71251"/>
    <n v="70067"/>
    <n v="71265"/>
    <s v="LEGG"/>
    <s v="GS  "/>
    <n v="0"/>
    <n v="1460"/>
  </r>
  <r>
    <x v="382"/>
    <n v="202501"/>
    <x v="0"/>
    <s v="MACHET E                      "/>
    <x v="2"/>
    <n v="18"/>
    <n v="4"/>
    <n v="1"/>
    <n v="1"/>
    <n v="23245"/>
    <n v="134958"/>
    <n v="13"/>
    <n v="8"/>
    <n v="4"/>
    <n v="0.5"/>
    <n v="0.5"/>
    <n v="0"/>
    <n v="0"/>
    <n v="0"/>
    <n v="900582"/>
    <n v="71270"/>
    <n v="71271"/>
    <s v="TRAG"/>
    <s v="CE  "/>
    <n v="0"/>
    <n v="38164"/>
  </r>
  <r>
    <x v="382"/>
    <n v="202501"/>
    <x v="1"/>
    <s v="MACHET E                      "/>
    <x v="2"/>
    <n v="18"/>
    <n v="4"/>
    <n v="1"/>
    <n v="1"/>
    <n v="23245"/>
    <n v="134958"/>
    <n v="13"/>
    <n v="8"/>
    <n v="4"/>
    <n v="0.5"/>
    <n v="0.5"/>
    <n v="0"/>
    <n v="0"/>
    <n v="0"/>
    <n v="900582"/>
    <n v="71270"/>
    <n v="71271"/>
    <s v="TRAG"/>
    <s v="CE  "/>
    <n v="0"/>
    <n v="38164"/>
  </r>
  <r>
    <x v="383"/>
    <n v="202501"/>
    <x v="0"/>
    <s v="BOURGEOIS C                   "/>
    <x v="2"/>
    <n v="636"/>
    <n v="141"/>
    <n v="14"/>
    <n v="4"/>
    <n v="2464"/>
    <n v="40972"/>
    <n v="7"/>
    <n v="0"/>
    <n v="0"/>
    <n v="0"/>
    <n v="1"/>
    <n v="5"/>
    <n v="1"/>
    <n v="0"/>
    <n v="71030"/>
    <n v="71505"/>
    <n v="71563"/>
    <s v="JULL"/>
    <s v="IF  "/>
    <n v="15985"/>
    <n v="6316"/>
  </r>
  <r>
    <x v="383"/>
    <n v="202501"/>
    <x v="1"/>
    <s v="BOURGEOIS C                   "/>
    <x v="2"/>
    <n v="636"/>
    <n v="141"/>
    <n v="14"/>
    <n v="4"/>
    <n v="2464"/>
    <n v="40972"/>
    <n v="7"/>
    <n v="0"/>
    <n v="0"/>
    <n v="0"/>
    <n v="1"/>
    <n v="5"/>
    <n v="1"/>
    <n v="0"/>
    <n v="71030"/>
    <n v="71505"/>
    <n v="71563"/>
    <s v="JULL"/>
    <s v="IF  "/>
    <n v="15985"/>
    <n v="6316"/>
  </r>
  <r>
    <x v="384"/>
    <n v="202501"/>
    <x v="0"/>
    <s v="GUERIN J-P                    "/>
    <x v="0"/>
    <n v="45"/>
    <n v="20"/>
    <n v="2"/>
    <n v="0"/>
    <n v="68528"/>
    <n v="227539"/>
    <n v="73.5"/>
    <n v="23.5"/>
    <n v="22"/>
    <n v="11"/>
    <n v="7"/>
    <n v="2"/>
    <n v="8"/>
    <n v="0"/>
    <n v="71251"/>
    <n v="71239"/>
    <n v="71625"/>
    <s v="ZENO"/>
    <s v="GS  "/>
    <n v="13614"/>
    <n v="104227"/>
  </r>
  <r>
    <x v="384"/>
    <n v="202501"/>
    <x v="1"/>
    <s v="GUERIN J-P                    "/>
    <x v="0"/>
    <n v="45"/>
    <n v="20"/>
    <n v="2"/>
    <n v="0"/>
    <n v="68528"/>
    <n v="227539"/>
    <n v="73.5"/>
    <n v="23.5"/>
    <n v="22"/>
    <n v="11"/>
    <n v="7"/>
    <n v="2"/>
    <n v="8"/>
    <n v="0"/>
    <n v="71251"/>
    <n v="71239"/>
    <n v="71625"/>
    <s v="ZENO"/>
    <s v="GS  "/>
    <n v="13614"/>
    <n v="104227"/>
  </r>
  <r>
    <x v="385"/>
    <n v="202501"/>
    <x v="0"/>
    <s v="LEPRIZE D                     "/>
    <x v="2"/>
    <n v="409"/>
    <n v="76"/>
    <n v="11"/>
    <n v="5"/>
    <n v="9029"/>
    <n v="11217"/>
    <n v="4.5"/>
    <n v="1"/>
    <n v="0.5"/>
    <n v="2"/>
    <n v="0"/>
    <n v="0.5"/>
    <n v="0.5"/>
    <n v="0"/>
    <n v="71030"/>
    <n v="71063"/>
    <n v="71689"/>
    <s v="COTE"/>
    <s v="IF  "/>
    <n v="0"/>
    <n v="12809"/>
  </r>
  <r>
    <x v="385"/>
    <n v="202501"/>
    <x v="1"/>
    <s v="LEPRIZE D                     "/>
    <x v="2"/>
    <n v="409"/>
    <n v="76"/>
    <n v="11"/>
    <n v="5"/>
    <n v="9029"/>
    <n v="11217"/>
    <n v="4.5"/>
    <n v="1"/>
    <n v="0.5"/>
    <n v="2"/>
    <n v="0"/>
    <n v="0.5"/>
    <n v="0.5"/>
    <n v="0"/>
    <n v="71030"/>
    <n v="71063"/>
    <n v="71689"/>
    <s v="COTE"/>
    <s v="IF  "/>
    <n v="0"/>
    <n v="12809"/>
  </r>
  <r>
    <x v="386"/>
    <n v="202501"/>
    <x v="0"/>
    <s v="FASQUEL W                     "/>
    <x v="1"/>
    <n v="16"/>
    <n v="3"/>
    <n v="0"/>
    <n v="0"/>
    <n v="199272"/>
    <n v="681496"/>
    <n v="236"/>
    <n v="44"/>
    <n v="78"/>
    <n v="26"/>
    <n v="25"/>
    <n v="27"/>
    <n v="36"/>
    <n v="0"/>
    <n v="71030"/>
    <n v="71024"/>
    <n v="0"/>
    <s v="FASQ"/>
    <s v="IF  "/>
    <n v="103629"/>
    <n v="314326"/>
  </r>
  <r>
    <x v="386"/>
    <n v="202501"/>
    <x v="1"/>
    <s v="FASQUEL W                     "/>
    <x v="1"/>
    <n v="16"/>
    <n v="3"/>
    <n v="0"/>
    <n v="0"/>
    <n v="199272"/>
    <n v="681496"/>
    <n v="236"/>
    <n v="44"/>
    <n v="78"/>
    <n v="26"/>
    <n v="25"/>
    <n v="27"/>
    <n v="36"/>
    <n v="0"/>
    <n v="71030"/>
    <n v="71024"/>
    <n v="0"/>
    <s v="FASQ"/>
    <s v="IF  "/>
    <n v="103629"/>
    <n v="314326"/>
  </r>
  <r>
    <x v="387"/>
    <n v="202501"/>
    <x v="0"/>
    <s v="CHERVIER P                    "/>
    <x v="2"/>
    <n v="645"/>
    <n v="135"/>
    <n v="12"/>
    <n v="3"/>
    <n v="3728"/>
    <n v="24849"/>
    <n v="4"/>
    <n v="3"/>
    <n v="1"/>
    <n v="0"/>
    <n v="0"/>
    <n v="0"/>
    <n v="0"/>
    <n v="0"/>
    <n v="900582"/>
    <n v="71129"/>
    <n v="71566"/>
    <s v="OD A"/>
    <s v="CE  "/>
    <n v="7561"/>
    <n v="6063"/>
  </r>
  <r>
    <x v="387"/>
    <n v="202501"/>
    <x v="1"/>
    <s v="CHERVIER P                    "/>
    <x v="2"/>
    <n v="645"/>
    <n v="135"/>
    <n v="12"/>
    <n v="3"/>
    <n v="3728"/>
    <n v="24849"/>
    <n v="4"/>
    <n v="3"/>
    <n v="1"/>
    <n v="0"/>
    <n v="0"/>
    <n v="0"/>
    <n v="0"/>
    <n v="0"/>
    <n v="900582"/>
    <n v="71129"/>
    <n v="71566"/>
    <s v="OD A"/>
    <s v="CE  "/>
    <n v="7561"/>
    <n v="6063"/>
  </r>
  <r>
    <x v="388"/>
    <n v="202501"/>
    <x v="0"/>
    <s v="LATINO R                      "/>
    <x v="2"/>
    <n v="431"/>
    <n v="84"/>
    <n v="12"/>
    <n v="6"/>
    <n v="8946"/>
    <n v="17250"/>
    <n v="6.5"/>
    <n v="2.5"/>
    <n v="1"/>
    <n v="1.5"/>
    <n v="1"/>
    <n v="0.5"/>
    <n v="0"/>
    <n v="0"/>
    <n v="900582"/>
    <n v="71276"/>
    <n v="70082"/>
    <s v="LAUR"/>
    <s v="CE  "/>
    <n v="23135"/>
    <n v="11996"/>
  </r>
  <r>
    <x v="388"/>
    <n v="202501"/>
    <x v="1"/>
    <s v="LATINO R                      "/>
    <x v="2"/>
    <n v="431"/>
    <n v="84"/>
    <n v="12"/>
    <n v="6"/>
    <n v="8946"/>
    <n v="17250"/>
    <n v="6.5"/>
    <n v="2.5"/>
    <n v="1"/>
    <n v="1.5"/>
    <n v="1"/>
    <n v="0.5"/>
    <n v="0"/>
    <n v="0"/>
    <n v="900582"/>
    <n v="71276"/>
    <n v="70082"/>
    <s v="LAUR"/>
    <s v="CE  "/>
    <n v="23135"/>
    <n v="11996"/>
  </r>
  <r>
    <x v="389"/>
    <n v="202501"/>
    <x v="0"/>
    <s v="DILLY C                       "/>
    <x v="3"/>
    <n v="1"/>
    <n v="1"/>
    <n v="1"/>
    <n v="1"/>
    <n v="0"/>
    <n v="0"/>
    <n v="0"/>
    <n v="0"/>
    <n v="0"/>
    <n v="0"/>
    <n v="0"/>
    <n v="0"/>
    <n v="0"/>
    <n v="0"/>
    <n v="71030"/>
    <n v="71045"/>
    <n v="0"/>
    <s v="PHIL"/>
    <s v="IF  "/>
    <n v="0"/>
    <n v="0"/>
  </r>
  <r>
    <x v="389"/>
    <n v="202501"/>
    <x v="1"/>
    <s v="DILLY C                       "/>
    <x v="3"/>
    <n v="1"/>
    <n v="1"/>
    <n v="1"/>
    <n v="1"/>
    <n v="0"/>
    <n v="0"/>
    <n v="0"/>
    <n v="0"/>
    <n v="0"/>
    <n v="0"/>
    <n v="0"/>
    <n v="0"/>
    <n v="0"/>
    <n v="0"/>
    <n v="71030"/>
    <n v="71045"/>
    <n v="0"/>
    <s v="PHIL"/>
    <s v="IF  "/>
    <n v="0"/>
    <n v="0"/>
  </r>
  <r>
    <x v="390"/>
    <n v="202501"/>
    <x v="0"/>
    <s v="JUNET M                       "/>
    <x v="2"/>
    <n v="62"/>
    <n v="9"/>
    <n v="2"/>
    <n v="1"/>
    <n v="8067"/>
    <n v="167620"/>
    <n v="7"/>
    <n v="2"/>
    <n v="2"/>
    <n v="2"/>
    <n v="0"/>
    <n v="0"/>
    <n v="1"/>
    <n v="0"/>
    <n v="900582"/>
    <n v="71188"/>
    <n v="71200"/>
    <s v="THIA"/>
    <s v="CE  "/>
    <n v="12614"/>
    <n v="26338"/>
  </r>
  <r>
    <x v="390"/>
    <n v="202501"/>
    <x v="1"/>
    <s v="JUNET M                       "/>
    <x v="2"/>
    <n v="62"/>
    <n v="9"/>
    <n v="2"/>
    <n v="1"/>
    <n v="8067"/>
    <n v="167620"/>
    <n v="7"/>
    <n v="2"/>
    <n v="2"/>
    <n v="2"/>
    <n v="0"/>
    <n v="0"/>
    <n v="1"/>
    <n v="0"/>
    <n v="900582"/>
    <n v="71188"/>
    <n v="71200"/>
    <s v="THIA"/>
    <s v="CE  "/>
    <n v="12614"/>
    <n v="26338"/>
  </r>
  <r>
    <x v="391"/>
    <n v="202501"/>
    <x v="0"/>
    <s v="MESSMER B                     "/>
    <x v="2"/>
    <n v="413"/>
    <n v="77"/>
    <n v="9"/>
    <n v="4"/>
    <n v="9609"/>
    <n v="22599"/>
    <n v="6.5"/>
    <n v="3"/>
    <n v="1"/>
    <n v="0.5"/>
    <n v="0.5"/>
    <n v="0.5"/>
    <n v="1"/>
    <n v="0"/>
    <n v="900582"/>
    <n v="71276"/>
    <n v="70082"/>
    <s v="LAUR"/>
    <s v="CE  "/>
    <n v="15792"/>
    <n v="12688"/>
  </r>
  <r>
    <x v="391"/>
    <n v="202501"/>
    <x v="1"/>
    <s v="MESSMER B                     "/>
    <x v="2"/>
    <n v="413"/>
    <n v="77"/>
    <n v="9"/>
    <n v="4"/>
    <n v="9609"/>
    <n v="22599"/>
    <n v="6.5"/>
    <n v="3"/>
    <n v="1"/>
    <n v="0.5"/>
    <n v="0.5"/>
    <n v="0.5"/>
    <n v="1"/>
    <n v="0"/>
    <n v="900582"/>
    <n v="71276"/>
    <n v="70082"/>
    <s v="LAUR"/>
    <s v="CE  "/>
    <n v="15792"/>
    <n v="12688"/>
  </r>
  <r>
    <x v="392"/>
    <n v="202501"/>
    <x v="0"/>
    <s v="BALDACCHINO G                 "/>
    <x v="2"/>
    <n v="916"/>
    <n v="290"/>
    <n v="37"/>
    <n v="10"/>
    <n v="0"/>
    <n v="0"/>
    <n v="0"/>
    <n v="0"/>
    <n v="0"/>
    <n v="0"/>
    <n v="0"/>
    <n v="0"/>
    <n v="0"/>
    <n v="0"/>
    <n v="71251"/>
    <n v="71255"/>
    <n v="71257"/>
    <s v="FRAC"/>
    <s v="GS  "/>
    <n v="0"/>
    <n v="0"/>
  </r>
  <r>
    <x v="392"/>
    <n v="202501"/>
    <x v="1"/>
    <s v="BALDACCHINO G                 "/>
    <x v="2"/>
    <n v="916"/>
    <n v="290"/>
    <n v="37"/>
    <n v="10"/>
    <n v="0"/>
    <n v="0"/>
    <n v="0"/>
    <n v="0"/>
    <n v="0"/>
    <n v="0"/>
    <n v="0"/>
    <n v="0"/>
    <n v="0"/>
    <n v="0"/>
    <n v="71251"/>
    <n v="71255"/>
    <n v="71257"/>
    <s v="FRAC"/>
    <s v="GS  "/>
    <n v="0"/>
    <n v="0"/>
  </r>
  <r>
    <x v="393"/>
    <n v="202501"/>
    <x v="0"/>
    <s v="BELLANGER F                   "/>
    <x v="2"/>
    <n v="852"/>
    <n v="205"/>
    <n v="16"/>
    <n v="5"/>
    <n v="714"/>
    <n v="600"/>
    <n v="0.5"/>
    <n v="0.5"/>
    <n v="0"/>
    <n v="0"/>
    <n v="0"/>
    <n v="0"/>
    <n v="0"/>
    <n v="0"/>
    <n v="71590"/>
    <n v="71606"/>
    <n v="71230"/>
    <s v="QUIR"/>
    <s v="GO  "/>
    <n v="0"/>
    <n v="774"/>
  </r>
  <r>
    <x v="393"/>
    <n v="202501"/>
    <x v="1"/>
    <s v="BELLANGER F                   "/>
    <x v="2"/>
    <n v="852"/>
    <n v="205"/>
    <n v="16"/>
    <n v="5"/>
    <n v="714"/>
    <n v="600"/>
    <n v="0.5"/>
    <n v="0.5"/>
    <n v="0"/>
    <n v="0"/>
    <n v="0"/>
    <n v="0"/>
    <n v="0"/>
    <n v="0"/>
    <n v="71590"/>
    <n v="71606"/>
    <n v="71230"/>
    <s v="QUIR"/>
    <s v="GO  "/>
    <n v="0"/>
    <n v="774"/>
  </r>
  <r>
    <x v="394"/>
    <n v="202501"/>
    <x v="0"/>
    <s v="SOUBIELLE L                   "/>
    <x v="2"/>
    <n v="738"/>
    <n v="168"/>
    <n v="33"/>
    <n v="7"/>
    <n v="3224"/>
    <n v="12361"/>
    <n v="2"/>
    <n v="1"/>
    <n v="0"/>
    <n v="0"/>
    <n v="0"/>
    <n v="0"/>
    <n v="1"/>
    <n v="0"/>
    <n v="71030"/>
    <n v="71031"/>
    <n v="71013"/>
    <s v="GERO"/>
    <s v="IF  "/>
    <n v="0"/>
    <n v="3165"/>
  </r>
  <r>
    <x v="394"/>
    <n v="202501"/>
    <x v="1"/>
    <s v="SOUBIELLE L                   "/>
    <x v="2"/>
    <n v="738"/>
    <n v="168"/>
    <n v="33"/>
    <n v="7"/>
    <n v="3224"/>
    <n v="12361"/>
    <n v="2"/>
    <n v="1"/>
    <n v="0"/>
    <n v="0"/>
    <n v="0"/>
    <n v="0"/>
    <n v="1"/>
    <n v="0"/>
    <n v="71030"/>
    <n v="71031"/>
    <n v="71013"/>
    <s v="GERO"/>
    <s v="IF  "/>
    <n v="0"/>
    <n v="3165"/>
  </r>
  <r>
    <x v="395"/>
    <n v="202501"/>
    <x v="0"/>
    <s v="VICENTE J                     "/>
    <x v="2"/>
    <n v="412"/>
    <n v="76"/>
    <n v="14"/>
    <n v="4"/>
    <n v="6027"/>
    <n v="33188"/>
    <n v="14"/>
    <n v="3"/>
    <n v="3"/>
    <n v="0"/>
    <n v="1"/>
    <n v="2"/>
    <n v="5"/>
    <n v="0"/>
    <n v="900582"/>
    <n v="71159"/>
    <n v="71278"/>
    <s v="GATH"/>
    <s v="CE  "/>
    <n v="26397"/>
    <n v="12771"/>
  </r>
  <r>
    <x v="395"/>
    <n v="202501"/>
    <x v="1"/>
    <s v="VICENTE J                     "/>
    <x v="2"/>
    <n v="412"/>
    <n v="76"/>
    <n v="14"/>
    <n v="4"/>
    <n v="6027"/>
    <n v="33188"/>
    <n v="14"/>
    <n v="3"/>
    <n v="3"/>
    <n v="0"/>
    <n v="1"/>
    <n v="2"/>
    <n v="5"/>
    <n v="0"/>
    <n v="900582"/>
    <n v="71159"/>
    <n v="71278"/>
    <s v="GATH"/>
    <s v="CE  "/>
    <n v="26397"/>
    <n v="12771"/>
  </r>
  <r>
    <x v="396"/>
    <n v="202501"/>
    <x v="0"/>
    <s v="MESTRE F                      "/>
    <x v="4"/>
    <n v="1"/>
    <n v="0"/>
    <n v="0"/>
    <n v="0"/>
    <n v="2681786"/>
    <n v="7588592"/>
    <n v="2903.5"/>
    <n v="739"/>
    <n v="864"/>
    <n v="352.5"/>
    <n v="358"/>
    <n v="367"/>
    <n v="223"/>
    <n v="0"/>
    <n v="71251"/>
    <n v="0"/>
    <n v="0"/>
    <s v="    "/>
    <s v="GS  "/>
    <n v="1900688"/>
    <n v="3974383"/>
  </r>
  <r>
    <x v="396"/>
    <n v="202501"/>
    <x v="1"/>
    <s v="MESTRE F                      "/>
    <x v="4"/>
    <n v="1"/>
    <n v="0"/>
    <n v="0"/>
    <n v="0"/>
    <n v="2681786"/>
    <n v="7588592"/>
    <n v="2903.5"/>
    <n v="739"/>
    <n v="864"/>
    <n v="352.5"/>
    <n v="358"/>
    <n v="367"/>
    <n v="223"/>
    <n v="0"/>
    <n v="71251"/>
    <n v="0"/>
    <n v="0"/>
    <s v="    "/>
    <s v="GS  "/>
    <n v="1900688"/>
    <n v="3974383"/>
  </r>
  <r>
    <x v="397"/>
    <n v="202501"/>
    <x v="0"/>
    <s v="MAGNALDI M                    "/>
    <x v="2"/>
    <n v="745"/>
    <n v="239"/>
    <n v="31"/>
    <n v="11"/>
    <n v="2441"/>
    <n v="6300"/>
    <n v="2"/>
    <n v="0"/>
    <n v="0"/>
    <n v="0"/>
    <n v="1"/>
    <n v="0"/>
    <n v="1"/>
    <n v="0"/>
    <n v="71251"/>
    <n v="71255"/>
    <n v="71258"/>
    <s v="FRAC"/>
    <s v="GS  "/>
    <n v="0"/>
    <n v="3018"/>
  </r>
  <r>
    <x v="397"/>
    <n v="202501"/>
    <x v="1"/>
    <s v="MAGNALDI M                    "/>
    <x v="2"/>
    <n v="745"/>
    <n v="239"/>
    <n v="31"/>
    <n v="11"/>
    <n v="2441"/>
    <n v="6300"/>
    <n v="2"/>
    <n v="0"/>
    <n v="0"/>
    <n v="0"/>
    <n v="1"/>
    <n v="0"/>
    <n v="1"/>
    <n v="0"/>
    <n v="71251"/>
    <n v="71255"/>
    <n v="71258"/>
    <s v="FRAC"/>
    <s v="GS  "/>
    <n v="0"/>
    <n v="3018"/>
  </r>
  <r>
    <x v="398"/>
    <n v="202501"/>
    <x v="0"/>
    <s v="GOUBAUD V                     "/>
    <x v="2"/>
    <n v="674"/>
    <n v="168"/>
    <n v="20"/>
    <n v="7"/>
    <n v="3376"/>
    <n v="12617"/>
    <n v="8"/>
    <n v="2"/>
    <n v="0.5"/>
    <n v="0"/>
    <n v="3.5"/>
    <n v="1"/>
    <n v="1"/>
    <n v="0"/>
    <n v="71590"/>
    <n v="71595"/>
    <n v="71083"/>
    <s v="CORV"/>
    <s v="GO  "/>
    <n v="0"/>
    <n v="5034"/>
  </r>
  <r>
    <x v="398"/>
    <n v="202501"/>
    <x v="1"/>
    <s v="GOUBAUD V                     "/>
    <x v="2"/>
    <n v="674"/>
    <n v="168"/>
    <n v="20"/>
    <n v="7"/>
    <n v="3376"/>
    <n v="12617"/>
    <n v="8"/>
    <n v="2"/>
    <n v="0.5"/>
    <n v="0"/>
    <n v="3.5"/>
    <n v="1"/>
    <n v="1"/>
    <n v="0"/>
    <n v="71590"/>
    <n v="71595"/>
    <n v="71083"/>
    <s v="CORV"/>
    <s v="GO  "/>
    <n v="0"/>
    <n v="5034"/>
  </r>
  <r>
    <x v="399"/>
    <n v="202501"/>
    <x v="0"/>
    <s v="TALON J-P                     "/>
    <x v="2"/>
    <n v="415"/>
    <n v="78"/>
    <n v="3"/>
    <n v="1"/>
    <n v="10083"/>
    <n v="12900"/>
    <n v="7"/>
    <n v="4"/>
    <n v="1"/>
    <n v="2"/>
    <n v="0"/>
    <n v="0"/>
    <n v="0"/>
    <n v="0"/>
    <n v="900582"/>
    <n v="71129"/>
    <n v="71566"/>
    <s v="OD A"/>
    <s v="CE  "/>
    <n v="24812"/>
    <n v="12653"/>
  </r>
  <r>
    <x v="399"/>
    <n v="202501"/>
    <x v="1"/>
    <s v="TALON J-P                     "/>
    <x v="2"/>
    <n v="415"/>
    <n v="78"/>
    <n v="3"/>
    <n v="1"/>
    <n v="10083"/>
    <n v="12900"/>
    <n v="7"/>
    <n v="4"/>
    <n v="1"/>
    <n v="2"/>
    <n v="0"/>
    <n v="0"/>
    <n v="0"/>
    <n v="0"/>
    <n v="900582"/>
    <n v="71129"/>
    <n v="71566"/>
    <s v="OD A"/>
    <s v="CE  "/>
    <n v="24812"/>
    <n v="12653"/>
  </r>
  <r>
    <x v="400"/>
    <n v="202501"/>
    <x v="0"/>
    <s v="PRAT F                        "/>
    <x v="2"/>
    <n v="19"/>
    <n v="5"/>
    <n v="2"/>
    <n v="1"/>
    <n v="23287"/>
    <n v="133551"/>
    <n v="34"/>
    <n v="14"/>
    <n v="2"/>
    <n v="1"/>
    <n v="2"/>
    <n v="0"/>
    <n v="15"/>
    <n v="0"/>
    <n v="71590"/>
    <n v="71050"/>
    <n v="71112"/>
    <s v="PLAN"/>
    <s v="GO  "/>
    <n v="62339"/>
    <n v="37484"/>
  </r>
  <r>
    <x v="400"/>
    <n v="202501"/>
    <x v="1"/>
    <s v="PRAT F                        "/>
    <x v="2"/>
    <n v="19"/>
    <n v="5"/>
    <n v="2"/>
    <n v="1"/>
    <n v="23287"/>
    <n v="133551"/>
    <n v="34"/>
    <n v="14"/>
    <n v="2"/>
    <n v="1"/>
    <n v="2"/>
    <n v="0"/>
    <n v="15"/>
    <n v="0"/>
    <n v="71590"/>
    <n v="71050"/>
    <n v="71112"/>
    <s v="PLAN"/>
    <s v="GO  "/>
    <n v="62339"/>
    <n v="37484"/>
  </r>
  <r>
    <x v="401"/>
    <n v="202501"/>
    <x v="0"/>
    <s v="COUVERCELLE S                 "/>
    <x v="2"/>
    <n v="916"/>
    <n v="200"/>
    <n v="29"/>
    <n v="12"/>
    <n v="0"/>
    <n v="0"/>
    <n v="0"/>
    <n v="0"/>
    <n v="0"/>
    <n v="0"/>
    <n v="0"/>
    <n v="0"/>
    <n v="0"/>
    <n v="0"/>
    <n v="900582"/>
    <n v="71159"/>
    <n v="71152"/>
    <s v="GATH"/>
    <s v="CE  "/>
    <n v="0"/>
    <n v="0"/>
  </r>
  <r>
    <x v="401"/>
    <n v="202501"/>
    <x v="1"/>
    <s v="COUVERCELLE S                 "/>
    <x v="2"/>
    <n v="916"/>
    <n v="200"/>
    <n v="29"/>
    <n v="12"/>
    <n v="0"/>
    <n v="0"/>
    <n v="0"/>
    <n v="0"/>
    <n v="0"/>
    <n v="0"/>
    <n v="0"/>
    <n v="0"/>
    <n v="0"/>
    <n v="0"/>
    <n v="900582"/>
    <n v="71159"/>
    <n v="71152"/>
    <s v="GATH"/>
    <s v="CE  "/>
    <n v="0"/>
    <n v="0"/>
  </r>
  <r>
    <x v="402"/>
    <n v="202501"/>
    <x v="0"/>
    <s v="GATHELIER S                   "/>
    <x v="1"/>
    <n v="13"/>
    <n v="2"/>
    <n v="0"/>
    <n v="0"/>
    <n v="233278"/>
    <n v="865893"/>
    <n v="152.5"/>
    <n v="30"/>
    <n v="25"/>
    <n v="29"/>
    <n v="23"/>
    <n v="26.5"/>
    <n v="19"/>
    <n v="0"/>
    <n v="900582"/>
    <n v="71159"/>
    <n v="0"/>
    <s v="GATH"/>
    <s v="CE  "/>
    <n v="79300"/>
    <n v="348518"/>
  </r>
  <r>
    <x v="402"/>
    <n v="202501"/>
    <x v="1"/>
    <s v="GATHELIER S                   "/>
    <x v="1"/>
    <n v="13"/>
    <n v="2"/>
    <n v="0"/>
    <n v="0"/>
    <n v="233278"/>
    <n v="865893"/>
    <n v="152.5"/>
    <n v="30"/>
    <n v="25"/>
    <n v="29"/>
    <n v="23"/>
    <n v="26.5"/>
    <n v="19"/>
    <n v="0"/>
    <n v="900582"/>
    <n v="71159"/>
    <n v="0"/>
    <s v="GATH"/>
    <s v="CE  "/>
    <n v="79300"/>
    <n v="348518"/>
  </r>
  <r>
    <x v="403"/>
    <n v="202501"/>
    <x v="0"/>
    <s v="MORISSEAU V                   "/>
    <x v="0"/>
    <n v="98"/>
    <n v="23"/>
    <n v="2"/>
    <n v="0"/>
    <n v="34861"/>
    <n v="75400"/>
    <n v="37"/>
    <n v="5"/>
    <n v="9"/>
    <n v="11"/>
    <n v="5"/>
    <n v="7"/>
    <n v="0"/>
    <n v="0"/>
    <n v="71590"/>
    <n v="71606"/>
    <n v="71324"/>
    <s v="QUIR"/>
    <s v="GO  "/>
    <n v="28374"/>
    <n v="51155"/>
  </r>
  <r>
    <x v="403"/>
    <n v="202501"/>
    <x v="1"/>
    <s v="MORISSEAU V                   "/>
    <x v="0"/>
    <n v="98"/>
    <n v="23"/>
    <n v="2"/>
    <n v="0"/>
    <n v="34861"/>
    <n v="75400"/>
    <n v="37"/>
    <n v="5"/>
    <n v="9"/>
    <n v="11"/>
    <n v="5"/>
    <n v="7"/>
    <n v="0"/>
    <n v="0"/>
    <n v="71590"/>
    <n v="71606"/>
    <n v="71324"/>
    <s v="QUIR"/>
    <s v="GO  "/>
    <n v="28374"/>
    <n v="51155"/>
  </r>
  <r>
    <x v="404"/>
    <n v="202501"/>
    <x v="0"/>
    <s v="FELON N                       "/>
    <x v="2"/>
    <n v="224"/>
    <n v="41"/>
    <n v="10"/>
    <n v="1"/>
    <n v="8791"/>
    <n v="71000"/>
    <n v="11"/>
    <n v="3"/>
    <n v="5"/>
    <n v="2"/>
    <n v="1"/>
    <n v="0"/>
    <n v="0"/>
    <n v="0"/>
    <n v="900582"/>
    <n v="71507"/>
    <n v="71146"/>
    <s v="MORT"/>
    <s v="CE  "/>
    <n v="0"/>
    <n v="18162"/>
  </r>
  <r>
    <x v="404"/>
    <n v="202501"/>
    <x v="1"/>
    <s v="FELON N                       "/>
    <x v="2"/>
    <n v="224"/>
    <n v="41"/>
    <n v="10"/>
    <n v="1"/>
    <n v="8791"/>
    <n v="71000"/>
    <n v="11"/>
    <n v="3"/>
    <n v="5"/>
    <n v="2"/>
    <n v="1"/>
    <n v="0"/>
    <n v="0"/>
    <n v="0"/>
    <n v="900582"/>
    <n v="71507"/>
    <n v="71146"/>
    <s v="MORT"/>
    <s v="CE  "/>
    <n v="0"/>
    <n v="18162"/>
  </r>
  <r>
    <x v="405"/>
    <n v="202501"/>
    <x v="0"/>
    <s v="ROUHAUD F                     "/>
    <x v="2"/>
    <n v="669"/>
    <n v="164"/>
    <n v="12"/>
    <n v="6"/>
    <n v="4075"/>
    <n v="5961"/>
    <n v="12.5"/>
    <n v="1"/>
    <n v="1"/>
    <n v="4"/>
    <n v="3"/>
    <n v="3"/>
    <n v="0.5"/>
    <n v="0"/>
    <n v="71590"/>
    <n v="71606"/>
    <n v="71337"/>
    <s v="QUIR"/>
    <s v="GO  "/>
    <n v="0"/>
    <n v="5312"/>
  </r>
  <r>
    <x v="405"/>
    <n v="202501"/>
    <x v="1"/>
    <s v="ROUHAUD F                     "/>
    <x v="2"/>
    <n v="669"/>
    <n v="164"/>
    <n v="12"/>
    <n v="6"/>
    <n v="4075"/>
    <n v="5961"/>
    <n v="12.5"/>
    <n v="1"/>
    <n v="1"/>
    <n v="4"/>
    <n v="3"/>
    <n v="3"/>
    <n v="0.5"/>
    <n v="0"/>
    <n v="71590"/>
    <n v="71606"/>
    <n v="71337"/>
    <s v="QUIR"/>
    <s v="GO  "/>
    <n v="0"/>
    <n v="5312"/>
  </r>
  <r>
    <x v="406"/>
    <n v="202501"/>
    <x v="0"/>
    <s v="HOUILLON F                    "/>
    <x v="2"/>
    <n v="11"/>
    <n v="2"/>
    <n v="1"/>
    <n v="1"/>
    <n v="27778"/>
    <n v="137333"/>
    <n v="10"/>
    <n v="6.5"/>
    <n v="2"/>
    <n v="0"/>
    <n v="1"/>
    <n v="0.5"/>
    <n v="0"/>
    <n v="0"/>
    <n v="71030"/>
    <n v="71505"/>
    <n v="700076"/>
    <s v="JULL"/>
    <s v="IF  "/>
    <n v="21086"/>
    <n v="42480"/>
  </r>
  <r>
    <x v="406"/>
    <n v="202501"/>
    <x v="1"/>
    <s v="HOUILLON F                    "/>
    <x v="2"/>
    <n v="11"/>
    <n v="2"/>
    <n v="1"/>
    <n v="1"/>
    <n v="27778"/>
    <n v="137333"/>
    <n v="10"/>
    <n v="6.5"/>
    <n v="2"/>
    <n v="0"/>
    <n v="1"/>
    <n v="0.5"/>
    <n v="0"/>
    <n v="0"/>
    <n v="71030"/>
    <n v="71505"/>
    <n v="700076"/>
    <s v="JULL"/>
    <s v="IF  "/>
    <n v="21086"/>
    <n v="42480"/>
  </r>
  <r>
    <x v="407"/>
    <n v="202501"/>
    <x v="0"/>
    <s v="DIAGNE PD                     "/>
    <x v="2"/>
    <n v="838"/>
    <n v="183"/>
    <n v="22"/>
    <n v="6"/>
    <n v="0"/>
    <n v="10236"/>
    <n v="1"/>
    <n v="0"/>
    <n v="0"/>
    <n v="0"/>
    <n v="0"/>
    <n v="0"/>
    <n v="1"/>
    <n v="0"/>
    <n v="900582"/>
    <n v="71270"/>
    <n v="71155"/>
    <s v="TRAG"/>
    <s v="CE  "/>
    <n v="0"/>
    <n v="1023"/>
  </r>
  <r>
    <x v="407"/>
    <n v="202501"/>
    <x v="1"/>
    <s v="DIAGNE PD                     "/>
    <x v="2"/>
    <n v="838"/>
    <n v="183"/>
    <n v="22"/>
    <n v="6"/>
    <n v="0"/>
    <n v="10236"/>
    <n v="1"/>
    <n v="0"/>
    <n v="0"/>
    <n v="0"/>
    <n v="0"/>
    <n v="0"/>
    <n v="1"/>
    <n v="0"/>
    <n v="900582"/>
    <n v="71270"/>
    <n v="71155"/>
    <s v="TRAG"/>
    <s v="CE  "/>
    <n v="0"/>
    <n v="1023"/>
  </r>
  <r>
    <x v="408"/>
    <n v="202501"/>
    <x v="0"/>
    <s v="VIRIOT C                      "/>
    <x v="2"/>
    <n v="678"/>
    <n v="169"/>
    <n v="10"/>
    <n v="4"/>
    <n v="3447"/>
    <n v="10773"/>
    <n v="5"/>
    <n v="2"/>
    <n v="0"/>
    <n v="0"/>
    <n v="2"/>
    <n v="0"/>
    <n v="1"/>
    <n v="0"/>
    <n v="71590"/>
    <n v="71601"/>
    <n v="71564"/>
    <s v="DEVI"/>
    <s v="GO  "/>
    <n v="18963"/>
    <n v="4982"/>
  </r>
  <r>
    <x v="408"/>
    <n v="202501"/>
    <x v="1"/>
    <s v="VIRIOT C                      "/>
    <x v="2"/>
    <n v="678"/>
    <n v="169"/>
    <n v="10"/>
    <n v="4"/>
    <n v="3447"/>
    <n v="10773"/>
    <n v="5"/>
    <n v="2"/>
    <n v="0"/>
    <n v="0"/>
    <n v="2"/>
    <n v="0"/>
    <n v="1"/>
    <n v="0"/>
    <n v="71590"/>
    <n v="71601"/>
    <n v="71564"/>
    <s v="DEVI"/>
    <s v="GO  "/>
    <n v="18963"/>
    <n v="4982"/>
  </r>
  <r>
    <x v="409"/>
    <n v="202501"/>
    <x v="0"/>
    <s v="TABARIE D                     "/>
    <x v="2"/>
    <n v="916"/>
    <n v="290"/>
    <n v="39"/>
    <n v="9"/>
    <n v="0"/>
    <n v="0"/>
    <n v="0"/>
    <n v="0"/>
    <n v="0"/>
    <n v="0"/>
    <n v="0"/>
    <n v="0"/>
    <n v="0"/>
    <n v="0"/>
    <n v="71251"/>
    <n v="71239"/>
    <n v="71238"/>
    <s v="ZENO"/>
    <s v="GS  "/>
    <n v="0"/>
    <n v="0"/>
  </r>
  <r>
    <x v="409"/>
    <n v="202501"/>
    <x v="1"/>
    <s v="TABARIE D                     "/>
    <x v="2"/>
    <n v="916"/>
    <n v="290"/>
    <n v="39"/>
    <n v="9"/>
    <n v="0"/>
    <n v="0"/>
    <n v="0"/>
    <n v="0"/>
    <n v="0"/>
    <n v="0"/>
    <n v="0"/>
    <n v="0"/>
    <n v="0"/>
    <n v="0"/>
    <n v="71251"/>
    <n v="71239"/>
    <n v="71238"/>
    <s v="ZENO"/>
    <s v="GS  "/>
    <n v="0"/>
    <n v="0"/>
  </r>
  <r>
    <x v="410"/>
    <n v="202501"/>
    <x v="0"/>
    <s v="LABADENS A                    "/>
    <x v="2"/>
    <n v="491"/>
    <n v="95"/>
    <n v="9"/>
    <n v="4"/>
    <n v="7430"/>
    <n v="0"/>
    <n v="8.5"/>
    <n v="0.5"/>
    <n v="1"/>
    <n v="4"/>
    <n v="2"/>
    <n v="1"/>
    <n v="0"/>
    <n v="0"/>
    <n v="71030"/>
    <n v="71662"/>
    <n v="71438"/>
    <s v="HENN"/>
    <s v="IF  "/>
    <n v="0"/>
    <n v="10656"/>
  </r>
  <r>
    <x v="410"/>
    <n v="202501"/>
    <x v="1"/>
    <s v="LABADENS A                    "/>
    <x v="2"/>
    <n v="491"/>
    <n v="95"/>
    <n v="9"/>
    <n v="4"/>
    <n v="7430"/>
    <n v="0"/>
    <n v="8.5"/>
    <n v="0.5"/>
    <n v="1"/>
    <n v="4"/>
    <n v="2"/>
    <n v="1"/>
    <n v="0"/>
    <n v="0"/>
    <n v="71030"/>
    <n v="71662"/>
    <n v="71438"/>
    <s v="HENN"/>
    <s v="IF  "/>
    <n v="0"/>
    <n v="10656"/>
  </r>
  <r>
    <x v="411"/>
    <n v="202501"/>
    <x v="0"/>
    <s v="RONZON O                      "/>
    <x v="2"/>
    <n v="3"/>
    <n v="1"/>
    <n v="1"/>
    <n v="1"/>
    <n v="29712"/>
    <n v="5000"/>
    <n v="4"/>
    <n v="4"/>
    <n v="0"/>
    <n v="0"/>
    <n v="0"/>
    <n v="0"/>
    <n v="0"/>
    <n v="0"/>
    <n v="900582"/>
    <n v="71188"/>
    <n v="71938"/>
    <s v="THIA"/>
    <s v="CE  "/>
    <n v="90046"/>
    <n v="59628"/>
  </r>
  <r>
    <x v="411"/>
    <n v="202501"/>
    <x v="1"/>
    <s v="RONZON O                      "/>
    <x v="2"/>
    <n v="3"/>
    <n v="1"/>
    <n v="1"/>
    <n v="1"/>
    <n v="29712"/>
    <n v="5000"/>
    <n v="4"/>
    <n v="4"/>
    <n v="0"/>
    <n v="0"/>
    <n v="0"/>
    <n v="0"/>
    <n v="0"/>
    <n v="0"/>
    <n v="900582"/>
    <n v="71188"/>
    <n v="71938"/>
    <s v="THIA"/>
    <s v="CE  "/>
    <n v="90046"/>
    <n v="59628"/>
  </r>
  <r>
    <x v="412"/>
    <n v="202501"/>
    <x v="0"/>
    <s v="LOISEAU P                     "/>
    <x v="2"/>
    <n v="916"/>
    <n v="290"/>
    <n v="43"/>
    <n v="13"/>
    <n v="0"/>
    <n v="0"/>
    <n v="0"/>
    <n v="0"/>
    <n v="0"/>
    <n v="0"/>
    <n v="0"/>
    <n v="0"/>
    <n v="0"/>
    <n v="0"/>
    <n v="71251"/>
    <n v="70067"/>
    <n v="71265"/>
    <s v="LEGG"/>
    <s v="GS  "/>
    <n v="0"/>
    <n v="0"/>
  </r>
  <r>
    <x v="412"/>
    <n v="202501"/>
    <x v="1"/>
    <s v="LOISEAU P                     "/>
    <x v="2"/>
    <n v="916"/>
    <n v="290"/>
    <n v="43"/>
    <n v="13"/>
    <n v="0"/>
    <n v="0"/>
    <n v="0"/>
    <n v="0"/>
    <n v="0"/>
    <n v="0"/>
    <n v="0"/>
    <n v="0"/>
    <n v="0"/>
    <n v="0"/>
    <n v="71251"/>
    <n v="70067"/>
    <n v="71265"/>
    <s v="LEGG"/>
    <s v="GS  "/>
    <n v="0"/>
    <n v="0"/>
  </r>
  <r>
    <x v="413"/>
    <n v="202501"/>
    <x v="0"/>
    <s v="KAMALI R                      "/>
    <x v="2"/>
    <n v="76"/>
    <n v="15"/>
    <n v="2"/>
    <n v="1"/>
    <n v="19355"/>
    <n v="5500"/>
    <n v="16"/>
    <n v="2"/>
    <n v="4"/>
    <n v="4"/>
    <n v="4"/>
    <n v="2"/>
    <n v="0"/>
    <n v="0"/>
    <n v="71590"/>
    <n v="71606"/>
    <n v="71324"/>
    <s v="QUIR"/>
    <s v="GO  "/>
    <n v="8676"/>
    <n v="24568"/>
  </r>
  <r>
    <x v="413"/>
    <n v="202501"/>
    <x v="1"/>
    <s v="KAMALI R                      "/>
    <x v="2"/>
    <n v="76"/>
    <n v="15"/>
    <n v="2"/>
    <n v="1"/>
    <n v="19355"/>
    <n v="5500"/>
    <n v="16"/>
    <n v="2"/>
    <n v="4"/>
    <n v="4"/>
    <n v="4"/>
    <n v="2"/>
    <n v="0"/>
    <n v="0"/>
    <n v="71590"/>
    <n v="71606"/>
    <n v="71324"/>
    <s v="QUIR"/>
    <s v="GO  "/>
    <n v="8676"/>
    <n v="24568"/>
  </r>
  <r>
    <x v="414"/>
    <n v="202501"/>
    <x v="0"/>
    <s v="TRONQUIT N                    "/>
    <x v="2"/>
    <n v="386"/>
    <n v="73"/>
    <n v="9"/>
    <n v="2"/>
    <n v="5902"/>
    <n v="66856"/>
    <n v="7.5"/>
    <n v="3"/>
    <n v="0.5"/>
    <n v="0"/>
    <n v="2"/>
    <n v="2"/>
    <n v="0"/>
    <n v="0"/>
    <n v="71030"/>
    <n v="71505"/>
    <n v="71517"/>
    <s v="JULL"/>
    <s v="IF  "/>
    <n v="5131"/>
    <n v="13378"/>
  </r>
  <r>
    <x v="414"/>
    <n v="202501"/>
    <x v="1"/>
    <s v="TRONQUIT N                    "/>
    <x v="2"/>
    <n v="386"/>
    <n v="73"/>
    <n v="9"/>
    <n v="2"/>
    <n v="5902"/>
    <n v="66856"/>
    <n v="7.5"/>
    <n v="3"/>
    <n v="0.5"/>
    <n v="0"/>
    <n v="2"/>
    <n v="2"/>
    <n v="0"/>
    <n v="0"/>
    <n v="71030"/>
    <n v="71505"/>
    <n v="71517"/>
    <s v="JULL"/>
    <s v="IF  "/>
    <n v="5131"/>
    <n v="13378"/>
  </r>
  <r>
    <x v="415"/>
    <n v="202501"/>
    <x v="0"/>
    <s v="SALENGROIS S                  "/>
    <x v="2"/>
    <n v="896"/>
    <n v="219"/>
    <n v="34"/>
    <n v="7"/>
    <n v="88"/>
    <n v="0"/>
    <n v="1"/>
    <n v="0"/>
    <n v="0"/>
    <n v="0"/>
    <n v="1"/>
    <n v="0"/>
    <n v="0"/>
    <n v="0"/>
    <n v="71030"/>
    <n v="71024"/>
    <n v="71023"/>
    <s v="FASQ"/>
    <s v="IF  "/>
    <n v="0"/>
    <n v="189"/>
  </r>
  <r>
    <x v="415"/>
    <n v="202501"/>
    <x v="1"/>
    <s v="SALENGROIS S                  "/>
    <x v="2"/>
    <n v="896"/>
    <n v="219"/>
    <n v="34"/>
    <n v="7"/>
    <n v="88"/>
    <n v="0"/>
    <n v="1"/>
    <n v="0"/>
    <n v="0"/>
    <n v="0"/>
    <n v="1"/>
    <n v="0"/>
    <n v="0"/>
    <n v="0"/>
    <n v="71030"/>
    <n v="71024"/>
    <n v="71023"/>
    <s v="FASQ"/>
    <s v="IF  "/>
    <n v="0"/>
    <n v="189"/>
  </r>
  <r>
    <x v="416"/>
    <n v="202501"/>
    <x v="0"/>
    <s v="MARTINELLI F                  "/>
    <x v="1"/>
    <n v="30"/>
    <n v="7"/>
    <n v="0"/>
    <n v="0"/>
    <n v="119411"/>
    <n v="470938"/>
    <n v="152"/>
    <n v="38"/>
    <n v="40"/>
    <n v="18"/>
    <n v="30"/>
    <n v="14"/>
    <n v="12"/>
    <n v="0"/>
    <n v="900582"/>
    <n v="71506"/>
    <n v="0"/>
    <s v="MART"/>
    <s v="CE  "/>
    <n v="396041"/>
    <n v="191702"/>
  </r>
  <r>
    <x v="416"/>
    <n v="202501"/>
    <x v="1"/>
    <s v="MARTINELLI F                  "/>
    <x v="1"/>
    <n v="30"/>
    <n v="7"/>
    <n v="0"/>
    <n v="0"/>
    <n v="119411"/>
    <n v="470938"/>
    <n v="152"/>
    <n v="38"/>
    <n v="40"/>
    <n v="18"/>
    <n v="30"/>
    <n v="14"/>
    <n v="12"/>
    <n v="0"/>
    <n v="900582"/>
    <n v="71506"/>
    <n v="0"/>
    <s v="MART"/>
    <s v="CE  "/>
    <n v="396041"/>
    <n v="191702"/>
  </r>
  <r>
    <x v="417"/>
    <n v="202501"/>
    <x v="0"/>
    <s v="GOSSE J                       "/>
    <x v="3"/>
    <n v="1"/>
    <n v="1"/>
    <n v="1"/>
    <n v="1"/>
    <n v="0"/>
    <n v="0"/>
    <n v="0"/>
    <n v="0"/>
    <n v="0"/>
    <n v="0"/>
    <n v="0"/>
    <n v="0"/>
    <n v="0"/>
    <n v="0"/>
    <n v="71030"/>
    <n v="71024"/>
    <n v="0"/>
    <s v="FASQ"/>
    <s v="IF  "/>
    <n v="0"/>
    <n v="0"/>
  </r>
  <r>
    <x v="417"/>
    <n v="202501"/>
    <x v="1"/>
    <s v="GOSSE J                       "/>
    <x v="3"/>
    <n v="1"/>
    <n v="1"/>
    <n v="1"/>
    <n v="1"/>
    <n v="0"/>
    <n v="0"/>
    <n v="0"/>
    <n v="0"/>
    <n v="0"/>
    <n v="0"/>
    <n v="0"/>
    <n v="0"/>
    <n v="0"/>
    <n v="0"/>
    <n v="71030"/>
    <n v="71024"/>
    <n v="0"/>
    <s v="FASQ"/>
    <s v="IF  "/>
    <n v="0"/>
    <n v="0"/>
  </r>
  <r>
    <x v="418"/>
    <n v="202501"/>
    <x v="0"/>
    <s v="POLIDORO J-C                  "/>
    <x v="2"/>
    <n v="372"/>
    <n v="96"/>
    <n v="7"/>
    <n v="3"/>
    <n v="9161"/>
    <n v="17561"/>
    <n v="12"/>
    <n v="3"/>
    <n v="5"/>
    <n v="1"/>
    <n v="2"/>
    <n v="0"/>
    <n v="1"/>
    <n v="0"/>
    <n v="71590"/>
    <n v="71602"/>
    <n v="71444"/>
    <s v="HARY"/>
    <s v="GO  "/>
    <n v="9399"/>
    <n v="13702"/>
  </r>
  <r>
    <x v="418"/>
    <n v="202501"/>
    <x v="1"/>
    <s v="POLIDORO J-C                  "/>
    <x v="2"/>
    <n v="372"/>
    <n v="96"/>
    <n v="7"/>
    <n v="3"/>
    <n v="9161"/>
    <n v="17561"/>
    <n v="12"/>
    <n v="3"/>
    <n v="5"/>
    <n v="1"/>
    <n v="2"/>
    <n v="0"/>
    <n v="1"/>
    <n v="0"/>
    <n v="71590"/>
    <n v="71602"/>
    <n v="71444"/>
    <s v="HARY"/>
    <s v="GO  "/>
    <n v="9399"/>
    <n v="13702"/>
  </r>
  <r>
    <x v="419"/>
    <n v="202501"/>
    <x v="0"/>
    <s v="BALDOMA S                     "/>
    <x v="2"/>
    <n v="487"/>
    <n v="175"/>
    <n v="11"/>
    <n v="3"/>
    <n v="7411"/>
    <n v="11000"/>
    <n v="7"/>
    <n v="1"/>
    <n v="4"/>
    <n v="1"/>
    <n v="1"/>
    <n v="0"/>
    <n v="0"/>
    <n v="0"/>
    <n v="71251"/>
    <n v="71248"/>
    <n v="71250"/>
    <s v="THIE"/>
    <s v="GS  "/>
    <n v="0"/>
    <n v="10779"/>
  </r>
  <r>
    <x v="419"/>
    <n v="202501"/>
    <x v="1"/>
    <s v="BALDOMA S                     "/>
    <x v="2"/>
    <n v="487"/>
    <n v="175"/>
    <n v="11"/>
    <n v="3"/>
    <n v="7411"/>
    <n v="11000"/>
    <n v="7"/>
    <n v="1"/>
    <n v="4"/>
    <n v="1"/>
    <n v="1"/>
    <n v="0"/>
    <n v="0"/>
    <n v="0"/>
    <n v="71251"/>
    <n v="71248"/>
    <n v="71250"/>
    <s v="THIE"/>
    <s v="GS  "/>
    <n v="0"/>
    <n v="10779"/>
  </r>
  <r>
    <x v="420"/>
    <n v="202501"/>
    <x v="0"/>
    <s v="KERLOC H S                    "/>
    <x v="1"/>
    <n v="26"/>
    <n v="9"/>
    <n v="0"/>
    <n v="0"/>
    <n v="157400"/>
    <n v="321103"/>
    <n v="195.5"/>
    <n v="34.5"/>
    <n v="60"/>
    <n v="24.5"/>
    <n v="30.5"/>
    <n v="32"/>
    <n v="14"/>
    <n v="0"/>
    <n v="71251"/>
    <n v="70066"/>
    <n v="0"/>
    <s v="KERL"/>
    <s v="GS  "/>
    <n v="31080"/>
    <n v="226318"/>
  </r>
  <r>
    <x v="420"/>
    <n v="202501"/>
    <x v="1"/>
    <s v="KERLOC H S                    "/>
    <x v="1"/>
    <n v="26"/>
    <n v="9"/>
    <n v="0"/>
    <n v="0"/>
    <n v="157400"/>
    <n v="321103"/>
    <n v="195.5"/>
    <n v="34.5"/>
    <n v="60"/>
    <n v="24.5"/>
    <n v="30.5"/>
    <n v="32"/>
    <n v="14"/>
    <n v="0"/>
    <n v="71251"/>
    <n v="70066"/>
    <n v="0"/>
    <s v="KERL"/>
    <s v="GS  "/>
    <n v="31080"/>
    <n v="226318"/>
  </r>
  <r>
    <x v="421"/>
    <n v="202501"/>
    <x v="0"/>
    <s v="BURNICHON C                   "/>
    <x v="2"/>
    <n v="903"/>
    <n v="283"/>
    <n v="21"/>
    <n v="5"/>
    <n v="0"/>
    <n v="1000"/>
    <n v="0"/>
    <n v="0"/>
    <n v="0"/>
    <n v="0"/>
    <n v="0"/>
    <n v="0"/>
    <n v="0"/>
    <n v="0"/>
    <n v="71251"/>
    <n v="70066"/>
    <n v="71264"/>
    <s v="KERL"/>
    <s v="GS  "/>
    <n v="0"/>
    <n v="100"/>
  </r>
  <r>
    <x v="421"/>
    <n v="202501"/>
    <x v="1"/>
    <s v="BURNICHON C                   "/>
    <x v="2"/>
    <n v="903"/>
    <n v="283"/>
    <n v="21"/>
    <n v="5"/>
    <n v="0"/>
    <n v="1000"/>
    <n v="0"/>
    <n v="0"/>
    <n v="0"/>
    <n v="0"/>
    <n v="0"/>
    <n v="0"/>
    <n v="0"/>
    <n v="0"/>
    <n v="71251"/>
    <n v="70066"/>
    <n v="71264"/>
    <s v="KERL"/>
    <s v="GS  "/>
    <n v="0"/>
    <n v="100"/>
  </r>
  <r>
    <x v="422"/>
    <n v="202501"/>
    <x v="0"/>
    <s v="PAQUEZ H                      "/>
    <x v="2"/>
    <n v="268"/>
    <n v="49"/>
    <n v="8"/>
    <n v="2"/>
    <n v="9389"/>
    <n v="58048"/>
    <n v="8"/>
    <n v="3"/>
    <n v="1"/>
    <n v="1"/>
    <n v="0"/>
    <n v="1"/>
    <n v="2"/>
    <n v="0"/>
    <n v="71030"/>
    <n v="71031"/>
    <n v="71033"/>
    <s v="GERO"/>
    <s v="IF  "/>
    <n v="31471"/>
    <n v="16856"/>
  </r>
  <r>
    <x v="422"/>
    <n v="202501"/>
    <x v="1"/>
    <s v="PAQUEZ H                      "/>
    <x v="2"/>
    <n v="268"/>
    <n v="49"/>
    <n v="8"/>
    <n v="2"/>
    <n v="9389"/>
    <n v="58048"/>
    <n v="8"/>
    <n v="3"/>
    <n v="1"/>
    <n v="1"/>
    <n v="0"/>
    <n v="1"/>
    <n v="2"/>
    <n v="0"/>
    <n v="71030"/>
    <n v="71031"/>
    <n v="71033"/>
    <s v="GERO"/>
    <s v="IF  "/>
    <n v="31471"/>
    <n v="16856"/>
  </r>
  <r>
    <x v="423"/>
    <n v="202501"/>
    <x v="0"/>
    <s v="RIQUE D                       "/>
    <x v="0"/>
    <n v="22"/>
    <n v="8"/>
    <n v="2"/>
    <n v="0"/>
    <n v="77723"/>
    <n v="494311"/>
    <n v="99.5"/>
    <n v="24.5"/>
    <n v="31.5"/>
    <n v="11"/>
    <n v="9.5"/>
    <n v="13"/>
    <n v="10"/>
    <n v="0"/>
    <n v="71590"/>
    <n v="71050"/>
    <n v="70426"/>
    <s v="PLAN"/>
    <s v="GO  "/>
    <n v="68697"/>
    <n v="144789"/>
  </r>
  <r>
    <x v="423"/>
    <n v="202501"/>
    <x v="1"/>
    <s v="RIQUE D                       "/>
    <x v="0"/>
    <n v="22"/>
    <n v="8"/>
    <n v="2"/>
    <n v="0"/>
    <n v="77723"/>
    <n v="494311"/>
    <n v="99.5"/>
    <n v="24.5"/>
    <n v="31.5"/>
    <n v="11"/>
    <n v="9.5"/>
    <n v="13"/>
    <n v="10"/>
    <n v="0"/>
    <n v="71590"/>
    <n v="71050"/>
    <n v="70426"/>
    <s v="PLAN"/>
    <s v="GO  "/>
    <n v="68697"/>
    <n v="144789"/>
  </r>
  <r>
    <x v="424"/>
    <n v="202501"/>
    <x v="0"/>
    <s v="CHOPIN F                      "/>
    <x v="2"/>
    <n v="680"/>
    <n v="147"/>
    <n v="22"/>
    <n v="6"/>
    <n v="3257"/>
    <n v="5000"/>
    <n v="10"/>
    <n v="0"/>
    <n v="3"/>
    <n v="1"/>
    <n v="3"/>
    <n v="3"/>
    <n v="0"/>
    <n v="0"/>
    <n v="71030"/>
    <n v="71024"/>
    <n v="71023"/>
    <s v="FASQ"/>
    <s v="IF  "/>
    <n v="0"/>
    <n v="4854"/>
  </r>
  <r>
    <x v="424"/>
    <n v="202501"/>
    <x v="1"/>
    <s v="CHOPIN F                      "/>
    <x v="2"/>
    <n v="680"/>
    <n v="147"/>
    <n v="22"/>
    <n v="6"/>
    <n v="3257"/>
    <n v="5000"/>
    <n v="10"/>
    <n v="0"/>
    <n v="3"/>
    <n v="1"/>
    <n v="3"/>
    <n v="3"/>
    <n v="0"/>
    <n v="0"/>
    <n v="71030"/>
    <n v="71024"/>
    <n v="71023"/>
    <s v="FASQ"/>
    <s v="IF  "/>
    <n v="0"/>
    <n v="4854"/>
  </r>
  <r>
    <x v="425"/>
    <n v="202501"/>
    <x v="0"/>
    <s v="NOWAK F                       "/>
    <x v="2"/>
    <n v="411"/>
    <n v="104"/>
    <n v="18"/>
    <n v="6"/>
    <n v="10686"/>
    <n v="10819"/>
    <n v="9.5"/>
    <n v="4"/>
    <n v="4.5"/>
    <n v="0"/>
    <n v="0"/>
    <n v="0"/>
    <n v="1"/>
    <n v="0"/>
    <n v="71590"/>
    <n v="71594"/>
    <n v="71467"/>
    <s v="GUIH"/>
    <s v="GO  "/>
    <n v="9797"/>
    <n v="12777"/>
  </r>
  <r>
    <x v="425"/>
    <n v="202501"/>
    <x v="1"/>
    <s v="NOWAK F                       "/>
    <x v="2"/>
    <n v="411"/>
    <n v="104"/>
    <n v="18"/>
    <n v="6"/>
    <n v="10686"/>
    <n v="10819"/>
    <n v="9.5"/>
    <n v="4"/>
    <n v="4.5"/>
    <n v="0"/>
    <n v="0"/>
    <n v="0"/>
    <n v="1"/>
    <n v="0"/>
    <n v="71590"/>
    <n v="71594"/>
    <n v="71467"/>
    <s v="GUIH"/>
    <s v="GO  "/>
    <n v="9797"/>
    <n v="12777"/>
  </r>
  <r>
    <x v="426"/>
    <n v="202501"/>
    <x v="0"/>
    <s v="LESTAGE L                     "/>
    <x v="2"/>
    <n v="574"/>
    <n v="145"/>
    <n v="10"/>
    <n v="3"/>
    <n v="7042"/>
    <n v="11500"/>
    <n v="6.5"/>
    <n v="3.5"/>
    <n v="0"/>
    <n v="0"/>
    <n v="1"/>
    <n v="2"/>
    <n v="0"/>
    <n v="0"/>
    <n v="71590"/>
    <n v="71606"/>
    <n v="71230"/>
    <s v="QUIR"/>
    <s v="GO  "/>
    <n v="22421"/>
    <n v="8155"/>
  </r>
  <r>
    <x v="426"/>
    <n v="202501"/>
    <x v="1"/>
    <s v="LESTAGE L                     "/>
    <x v="2"/>
    <n v="574"/>
    <n v="145"/>
    <n v="10"/>
    <n v="3"/>
    <n v="7042"/>
    <n v="11500"/>
    <n v="6.5"/>
    <n v="3.5"/>
    <n v="0"/>
    <n v="0"/>
    <n v="1"/>
    <n v="2"/>
    <n v="0"/>
    <n v="0"/>
    <n v="71590"/>
    <n v="71606"/>
    <n v="71230"/>
    <s v="QUIR"/>
    <s v="GO  "/>
    <n v="22421"/>
    <n v="8155"/>
  </r>
  <r>
    <x v="427"/>
    <n v="202501"/>
    <x v="0"/>
    <s v="ROBIN M                       "/>
    <x v="3"/>
    <n v="1"/>
    <n v="1"/>
    <n v="1"/>
    <n v="1"/>
    <n v="0"/>
    <n v="0"/>
    <n v="0"/>
    <n v="0"/>
    <n v="0"/>
    <n v="0"/>
    <n v="0"/>
    <n v="0"/>
    <n v="0"/>
    <n v="0"/>
    <n v="71251"/>
    <n v="700023"/>
    <n v="0"/>
    <s v="LEVE"/>
    <s v="GS  "/>
    <n v="0"/>
    <n v="0"/>
  </r>
  <r>
    <x v="427"/>
    <n v="202501"/>
    <x v="1"/>
    <s v="ROBIN M                       "/>
    <x v="3"/>
    <n v="1"/>
    <n v="1"/>
    <n v="1"/>
    <n v="1"/>
    <n v="0"/>
    <n v="0"/>
    <n v="0"/>
    <n v="0"/>
    <n v="0"/>
    <n v="0"/>
    <n v="0"/>
    <n v="0"/>
    <n v="0"/>
    <n v="0"/>
    <n v="71251"/>
    <n v="700023"/>
    <n v="0"/>
    <s v="LEVE"/>
    <s v="GS  "/>
    <n v="0"/>
    <n v="0"/>
  </r>
  <r>
    <x v="428"/>
    <n v="202501"/>
    <x v="0"/>
    <s v="FOUILLOUSE P                  "/>
    <x v="2"/>
    <n v="13"/>
    <n v="5"/>
    <n v="2"/>
    <n v="2"/>
    <n v="9872"/>
    <n v="276638"/>
    <n v="13"/>
    <n v="3.5"/>
    <n v="2"/>
    <n v="2"/>
    <n v="0.5"/>
    <n v="0"/>
    <n v="5"/>
    <n v="0"/>
    <n v="71251"/>
    <n v="700023"/>
    <n v="700130"/>
    <s v="LEVE"/>
    <s v="GS  "/>
    <n v="0"/>
    <n v="38707"/>
  </r>
  <r>
    <x v="428"/>
    <n v="202501"/>
    <x v="1"/>
    <s v="FOUILLOUSE P                  "/>
    <x v="2"/>
    <n v="13"/>
    <n v="5"/>
    <n v="2"/>
    <n v="2"/>
    <n v="9872"/>
    <n v="276638"/>
    <n v="13"/>
    <n v="3.5"/>
    <n v="2"/>
    <n v="2"/>
    <n v="0.5"/>
    <n v="0"/>
    <n v="5"/>
    <n v="0"/>
    <n v="71251"/>
    <n v="700023"/>
    <n v="700130"/>
    <s v="LEVE"/>
    <s v="GS  "/>
    <n v="0"/>
    <n v="38707"/>
  </r>
  <r>
    <x v="429"/>
    <n v="202501"/>
    <x v="0"/>
    <s v="LAMANT M                      "/>
    <x v="2"/>
    <n v="59"/>
    <n v="15"/>
    <n v="1"/>
    <n v="1"/>
    <n v="19739"/>
    <n v="38456"/>
    <n v="24.5"/>
    <n v="11"/>
    <n v="9.5"/>
    <n v="0"/>
    <n v="2"/>
    <n v="0"/>
    <n v="2"/>
    <n v="0"/>
    <n v="71030"/>
    <n v="71024"/>
    <n v="70048"/>
    <s v="FASQ"/>
    <s v="IF  "/>
    <n v="9655"/>
    <n v="26911"/>
  </r>
  <r>
    <x v="429"/>
    <n v="202501"/>
    <x v="1"/>
    <s v="LAMANT M                      "/>
    <x v="2"/>
    <n v="59"/>
    <n v="15"/>
    <n v="1"/>
    <n v="1"/>
    <n v="19739"/>
    <n v="38456"/>
    <n v="24.5"/>
    <n v="11"/>
    <n v="9.5"/>
    <n v="0"/>
    <n v="2"/>
    <n v="0"/>
    <n v="2"/>
    <n v="0"/>
    <n v="71030"/>
    <n v="71024"/>
    <n v="70048"/>
    <s v="FASQ"/>
    <s v="IF  "/>
    <n v="9655"/>
    <n v="26911"/>
  </r>
  <r>
    <x v="430"/>
    <n v="202501"/>
    <x v="0"/>
    <s v="RIVIER A                      "/>
    <x v="2"/>
    <n v="330"/>
    <n v="66"/>
    <n v="9"/>
    <n v="3"/>
    <n v="9742"/>
    <n v="51154"/>
    <n v="7.5"/>
    <n v="0"/>
    <n v="0"/>
    <n v="0.5"/>
    <n v="2"/>
    <n v="2"/>
    <n v="3"/>
    <n v="0"/>
    <n v="71030"/>
    <n v="71063"/>
    <n v="71689"/>
    <s v="COTE"/>
    <s v="IF  "/>
    <n v="13287"/>
    <n v="15065"/>
  </r>
  <r>
    <x v="430"/>
    <n v="202501"/>
    <x v="1"/>
    <s v="RIVIER A                      "/>
    <x v="2"/>
    <n v="330"/>
    <n v="66"/>
    <n v="9"/>
    <n v="3"/>
    <n v="9742"/>
    <n v="51154"/>
    <n v="7.5"/>
    <n v="0"/>
    <n v="0"/>
    <n v="0.5"/>
    <n v="2"/>
    <n v="2"/>
    <n v="3"/>
    <n v="0"/>
    <n v="71030"/>
    <n v="71063"/>
    <n v="71689"/>
    <s v="COTE"/>
    <s v="IF  "/>
    <n v="13287"/>
    <n v="15065"/>
  </r>
  <r>
    <x v="431"/>
    <n v="202501"/>
    <x v="0"/>
    <s v="GUILLOU P-E                   "/>
    <x v="2"/>
    <n v="417"/>
    <n v="107"/>
    <n v="9"/>
    <n v="2"/>
    <n v="3793"/>
    <n v="75551"/>
    <n v="3"/>
    <n v="1"/>
    <n v="1"/>
    <n v="0"/>
    <n v="0"/>
    <n v="0"/>
    <n v="1"/>
    <n v="0"/>
    <n v="71590"/>
    <n v="71591"/>
    <n v="71090"/>
    <s v="LAUZ"/>
    <s v="GO  "/>
    <n v="16413"/>
    <n v="12634"/>
  </r>
  <r>
    <x v="431"/>
    <n v="202501"/>
    <x v="1"/>
    <s v="GUILLOU P-E                   "/>
    <x v="2"/>
    <n v="417"/>
    <n v="107"/>
    <n v="9"/>
    <n v="2"/>
    <n v="3793"/>
    <n v="75551"/>
    <n v="3"/>
    <n v="1"/>
    <n v="1"/>
    <n v="0"/>
    <n v="0"/>
    <n v="0"/>
    <n v="1"/>
    <n v="0"/>
    <n v="71590"/>
    <n v="71591"/>
    <n v="71090"/>
    <s v="LAUZ"/>
    <s v="GO  "/>
    <n v="16413"/>
    <n v="12634"/>
  </r>
  <r>
    <x v="432"/>
    <n v="202501"/>
    <x v="0"/>
    <s v="FORTE G                       "/>
    <x v="2"/>
    <n v="376"/>
    <n v="72"/>
    <n v="10"/>
    <n v="5"/>
    <n v="7414"/>
    <n v="24100"/>
    <n v="5"/>
    <n v="2"/>
    <n v="2"/>
    <n v="0"/>
    <n v="0"/>
    <n v="1"/>
    <n v="0"/>
    <n v="0"/>
    <n v="71030"/>
    <n v="71024"/>
    <n v="71491"/>
    <s v="FASQ"/>
    <s v="IF  "/>
    <n v="0"/>
    <n v="13619"/>
  </r>
  <r>
    <x v="432"/>
    <n v="202501"/>
    <x v="1"/>
    <s v="FORTE G                       "/>
    <x v="2"/>
    <n v="376"/>
    <n v="72"/>
    <n v="10"/>
    <n v="5"/>
    <n v="7414"/>
    <n v="24100"/>
    <n v="5"/>
    <n v="2"/>
    <n v="2"/>
    <n v="0"/>
    <n v="0"/>
    <n v="1"/>
    <n v="0"/>
    <n v="0"/>
    <n v="71030"/>
    <n v="71024"/>
    <n v="71491"/>
    <s v="FASQ"/>
    <s v="IF  "/>
    <n v="0"/>
    <n v="13619"/>
  </r>
  <r>
    <x v="433"/>
    <n v="202501"/>
    <x v="0"/>
    <s v="CHARLET F                     "/>
    <x v="2"/>
    <n v="916"/>
    <n v="290"/>
    <n v="36"/>
    <n v="7"/>
    <n v="0"/>
    <n v="0"/>
    <n v="0"/>
    <n v="0"/>
    <n v="0"/>
    <n v="0"/>
    <n v="0"/>
    <n v="0"/>
    <n v="0"/>
    <n v="0"/>
    <n v="71251"/>
    <n v="70930"/>
    <n v="71363"/>
    <s v="CLEM"/>
    <s v="GS  "/>
    <n v="0"/>
    <n v="0"/>
  </r>
  <r>
    <x v="433"/>
    <n v="202501"/>
    <x v="1"/>
    <s v="CHARLET F                     "/>
    <x v="2"/>
    <n v="916"/>
    <n v="290"/>
    <n v="36"/>
    <n v="7"/>
    <n v="0"/>
    <n v="0"/>
    <n v="0"/>
    <n v="0"/>
    <n v="0"/>
    <n v="0"/>
    <n v="0"/>
    <n v="0"/>
    <n v="0"/>
    <n v="0"/>
    <n v="71251"/>
    <n v="70930"/>
    <n v="71363"/>
    <s v="CLEM"/>
    <s v="GS  "/>
    <n v="0"/>
    <n v="0"/>
  </r>
  <r>
    <x v="434"/>
    <n v="202501"/>
    <x v="0"/>
    <s v="NOIRAULT L                    "/>
    <x v="2"/>
    <n v="211"/>
    <n v="56"/>
    <n v="5"/>
    <n v="1"/>
    <n v="16460"/>
    <n v="11863"/>
    <n v="14"/>
    <n v="8"/>
    <n v="1"/>
    <n v="0.5"/>
    <n v="3"/>
    <n v="0"/>
    <n v="1.5"/>
    <n v="0"/>
    <n v="71590"/>
    <n v="71607"/>
    <n v="70057"/>
    <s v="LIOP"/>
    <s v="GO  "/>
    <n v="24133"/>
    <n v="18589"/>
  </r>
  <r>
    <x v="434"/>
    <n v="202501"/>
    <x v="1"/>
    <s v="NOIRAULT L                    "/>
    <x v="2"/>
    <n v="211"/>
    <n v="56"/>
    <n v="5"/>
    <n v="1"/>
    <n v="16460"/>
    <n v="11863"/>
    <n v="14"/>
    <n v="8"/>
    <n v="1"/>
    <n v="0.5"/>
    <n v="3"/>
    <n v="0"/>
    <n v="1.5"/>
    <n v="0"/>
    <n v="71590"/>
    <n v="71607"/>
    <n v="70057"/>
    <s v="LIOP"/>
    <s v="GO  "/>
    <n v="24133"/>
    <n v="18589"/>
  </r>
  <r>
    <x v="435"/>
    <n v="202501"/>
    <x v="0"/>
    <s v="TESSIER D                     "/>
    <x v="2"/>
    <n v="910"/>
    <n v="287"/>
    <n v="37"/>
    <n v="7"/>
    <n v="47"/>
    <n v="0"/>
    <n v="0"/>
    <n v="0"/>
    <n v="0"/>
    <n v="0"/>
    <n v="0"/>
    <n v="0"/>
    <n v="0"/>
    <n v="0"/>
    <n v="71251"/>
    <n v="71239"/>
    <n v="71238"/>
    <s v="ZENO"/>
    <s v="GS  "/>
    <n v="0"/>
    <n v="70"/>
  </r>
  <r>
    <x v="435"/>
    <n v="202501"/>
    <x v="1"/>
    <s v="TESSIER D                     "/>
    <x v="2"/>
    <n v="910"/>
    <n v="287"/>
    <n v="37"/>
    <n v="7"/>
    <n v="47"/>
    <n v="0"/>
    <n v="0"/>
    <n v="0"/>
    <n v="0"/>
    <n v="0"/>
    <n v="0"/>
    <n v="0"/>
    <n v="0"/>
    <n v="0"/>
    <n v="71251"/>
    <n v="71239"/>
    <n v="71238"/>
    <s v="ZENO"/>
    <s v="GS  "/>
    <n v="0"/>
    <n v="70"/>
  </r>
  <r>
    <x v="436"/>
    <n v="202501"/>
    <x v="0"/>
    <s v="GOUSPY P                      "/>
    <x v="0"/>
    <n v="123"/>
    <n v="33"/>
    <n v="4"/>
    <n v="0"/>
    <n v="0"/>
    <n v="0"/>
    <n v="0"/>
    <n v="0"/>
    <n v="0"/>
    <n v="0"/>
    <n v="0"/>
    <n v="0"/>
    <n v="0"/>
    <n v="0"/>
    <n v="71590"/>
    <n v="71602"/>
    <n v="71221"/>
    <s v="HARY"/>
    <s v="GO  "/>
    <n v="0"/>
    <n v="0"/>
  </r>
  <r>
    <x v="436"/>
    <n v="202501"/>
    <x v="1"/>
    <s v="GOUSPY P                      "/>
    <x v="0"/>
    <n v="123"/>
    <n v="33"/>
    <n v="4"/>
    <n v="0"/>
    <n v="0"/>
    <n v="0"/>
    <n v="0"/>
    <n v="0"/>
    <n v="0"/>
    <n v="0"/>
    <n v="0"/>
    <n v="0"/>
    <n v="0"/>
    <n v="0"/>
    <n v="71590"/>
    <n v="71602"/>
    <n v="71221"/>
    <s v="HARY"/>
    <s v="GO  "/>
    <n v="0"/>
    <n v="0"/>
  </r>
  <r>
    <x v="437"/>
    <n v="202501"/>
    <x v="0"/>
    <s v="BRAU-NOGUE J-P                "/>
    <x v="2"/>
    <n v="229"/>
    <n v="90"/>
    <n v="8"/>
    <n v="2"/>
    <n v="8722"/>
    <n v="78124"/>
    <n v="11"/>
    <n v="4"/>
    <n v="4"/>
    <n v="0"/>
    <n v="2"/>
    <n v="1"/>
    <n v="0"/>
    <n v="0"/>
    <n v="71251"/>
    <n v="71248"/>
    <n v="70065"/>
    <s v="THIE"/>
    <s v="GS  "/>
    <n v="17560"/>
    <n v="17919"/>
  </r>
  <r>
    <x v="437"/>
    <n v="202501"/>
    <x v="1"/>
    <s v="BRAU-NOGUE J-P                "/>
    <x v="2"/>
    <n v="229"/>
    <n v="90"/>
    <n v="8"/>
    <n v="2"/>
    <n v="8722"/>
    <n v="78124"/>
    <n v="11"/>
    <n v="4"/>
    <n v="4"/>
    <n v="0"/>
    <n v="2"/>
    <n v="1"/>
    <n v="0"/>
    <n v="0"/>
    <n v="71251"/>
    <n v="71248"/>
    <n v="70065"/>
    <s v="THIE"/>
    <s v="GS  "/>
    <n v="17560"/>
    <n v="17919"/>
  </r>
  <r>
    <x v="438"/>
    <n v="202501"/>
    <x v="0"/>
    <s v="PINCHON L                     "/>
    <x v="2"/>
    <n v="612"/>
    <n v="132"/>
    <n v="24"/>
    <n v="9"/>
    <n v="3829"/>
    <n v="25215"/>
    <n v="7"/>
    <n v="2"/>
    <n v="3"/>
    <n v="0"/>
    <n v="0"/>
    <n v="1"/>
    <n v="1"/>
    <n v="0"/>
    <n v="71030"/>
    <n v="71031"/>
    <n v="71021"/>
    <s v="GERO"/>
    <s v="IF  "/>
    <n v="21428"/>
    <n v="6917"/>
  </r>
  <r>
    <x v="438"/>
    <n v="202501"/>
    <x v="1"/>
    <s v="PINCHON L                     "/>
    <x v="2"/>
    <n v="612"/>
    <n v="132"/>
    <n v="24"/>
    <n v="9"/>
    <n v="3829"/>
    <n v="25215"/>
    <n v="7"/>
    <n v="2"/>
    <n v="3"/>
    <n v="0"/>
    <n v="0"/>
    <n v="1"/>
    <n v="1"/>
    <n v="0"/>
    <n v="71030"/>
    <n v="71031"/>
    <n v="71021"/>
    <s v="GERO"/>
    <s v="IF  "/>
    <n v="21428"/>
    <n v="6917"/>
  </r>
  <r>
    <x v="439"/>
    <n v="202501"/>
    <x v="0"/>
    <s v="COLLOT M                      "/>
    <x v="2"/>
    <n v="916"/>
    <n v="200"/>
    <n v="24"/>
    <n v="7"/>
    <n v="0"/>
    <n v="0"/>
    <n v="0"/>
    <n v="0"/>
    <n v="0"/>
    <n v="0"/>
    <n v="0"/>
    <n v="0"/>
    <n v="0"/>
    <n v="0"/>
    <n v="900582"/>
    <n v="71129"/>
    <n v="71131"/>
    <s v="OD A"/>
    <s v="CE  "/>
    <n v="0"/>
    <n v="0"/>
  </r>
  <r>
    <x v="439"/>
    <n v="202501"/>
    <x v="1"/>
    <s v="COLLOT M                      "/>
    <x v="2"/>
    <n v="916"/>
    <n v="200"/>
    <n v="24"/>
    <n v="7"/>
    <n v="0"/>
    <n v="0"/>
    <n v="0"/>
    <n v="0"/>
    <n v="0"/>
    <n v="0"/>
    <n v="0"/>
    <n v="0"/>
    <n v="0"/>
    <n v="0"/>
    <n v="900582"/>
    <n v="71129"/>
    <n v="71131"/>
    <s v="OD A"/>
    <s v="CE  "/>
    <n v="0"/>
    <n v="0"/>
  </r>
  <r>
    <x v="440"/>
    <n v="202501"/>
    <x v="0"/>
    <s v="HUGUES R                      "/>
    <x v="2"/>
    <n v="162"/>
    <n v="60"/>
    <n v="13"/>
    <n v="3"/>
    <n v="13596"/>
    <n v="40950"/>
    <n v="10.5"/>
    <n v="3"/>
    <n v="2.5"/>
    <n v="2"/>
    <n v="2"/>
    <n v="1"/>
    <n v="0"/>
    <n v="0"/>
    <n v="71251"/>
    <n v="71255"/>
    <n v="71257"/>
    <s v="FRAC"/>
    <s v="GS  "/>
    <n v="0"/>
    <n v="20128"/>
  </r>
  <r>
    <x v="440"/>
    <n v="202501"/>
    <x v="1"/>
    <s v="HUGUES R                      "/>
    <x v="2"/>
    <n v="162"/>
    <n v="60"/>
    <n v="13"/>
    <n v="3"/>
    <n v="13596"/>
    <n v="40950"/>
    <n v="10.5"/>
    <n v="3"/>
    <n v="2.5"/>
    <n v="2"/>
    <n v="2"/>
    <n v="1"/>
    <n v="0"/>
    <n v="0"/>
    <n v="71251"/>
    <n v="71255"/>
    <n v="71257"/>
    <s v="FRAC"/>
    <s v="GS  "/>
    <n v="0"/>
    <n v="20128"/>
  </r>
  <r>
    <x v="441"/>
    <n v="202501"/>
    <x v="0"/>
    <s v="GERONIMI B                    "/>
    <x v="1"/>
    <n v="11"/>
    <n v="1"/>
    <n v="0"/>
    <n v="0"/>
    <n v="302552"/>
    <n v="910957"/>
    <n v="274"/>
    <n v="70"/>
    <n v="62"/>
    <n v="33"/>
    <n v="38"/>
    <n v="37"/>
    <n v="34"/>
    <n v="0"/>
    <n v="71030"/>
    <n v="71031"/>
    <n v="0"/>
    <s v="GERO"/>
    <s v="IF  "/>
    <n v="220574"/>
    <n v="424717"/>
  </r>
  <r>
    <x v="441"/>
    <n v="202501"/>
    <x v="1"/>
    <s v="GERONIMI B                    "/>
    <x v="1"/>
    <n v="11"/>
    <n v="1"/>
    <n v="0"/>
    <n v="0"/>
    <n v="302552"/>
    <n v="910957"/>
    <n v="274"/>
    <n v="70"/>
    <n v="62"/>
    <n v="33"/>
    <n v="38"/>
    <n v="37"/>
    <n v="34"/>
    <n v="0"/>
    <n v="71030"/>
    <n v="71031"/>
    <n v="0"/>
    <s v="GERO"/>
    <s v="IF  "/>
    <n v="220574"/>
    <n v="424717"/>
  </r>
  <r>
    <x v="442"/>
    <n v="202501"/>
    <x v="0"/>
    <s v="BEN-ISMAIL Z                  "/>
    <x v="2"/>
    <n v="113"/>
    <n v="22"/>
    <n v="4"/>
    <n v="3"/>
    <n v="8151"/>
    <n v="126455"/>
    <n v="13"/>
    <n v="3"/>
    <n v="2"/>
    <n v="1"/>
    <n v="0"/>
    <n v="2.5"/>
    <n v="4.5"/>
    <n v="0"/>
    <n v="900582"/>
    <n v="71159"/>
    <n v="71152"/>
    <s v="GATH"/>
    <s v="CE  "/>
    <n v="0"/>
    <n v="22754"/>
  </r>
  <r>
    <x v="442"/>
    <n v="202501"/>
    <x v="1"/>
    <s v="BEN-ISMAIL Z                  "/>
    <x v="2"/>
    <n v="113"/>
    <n v="22"/>
    <n v="4"/>
    <n v="3"/>
    <n v="8151"/>
    <n v="126455"/>
    <n v="13"/>
    <n v="3"/>
    <n v="2"/>
    <n v="1"/>
    <n v="0"/>
    <n v="2.5"/>
    <n v="4.5"/>
    <n v="0"/>
    <n v="900582"/>
    <n v="71159"/>
    <n v="71152"/>
    <s v="GATH"/>
    <s v="CE  "/>
    <n v="0"/>
    <n v="22754"/>
  </r>
  <r>
    <x v="443"/>
    <n v="202501"/>
    <x v="0"/>
    <s v="NORMAND S                     "/>
    <x v="2"/>
    <n v="273"/>
    <n v="47"/>
    <n v="5"/>
    <n v="3"/>
    <n v="10298"/>
    <n v="43930"/>
    <n v="14"/>
    <n v="4"/>
    <n v="4"/>
    <n v="1"/>
    <n v="2"/>
    <n v="1"/>
    <n v="2"/>
    <n v="0"/>
    <n v="900582"/>
    <n v="71270"/>
    <n v="70813"/>
    <s v="TRAG"/>
    <s v="CE  "/>
    <n v="22040"/>
    <n v="16738"/>
  </r>
  <r>
    <x v="443"/>
    <n v="202501"/>
    <x v="1"/>
    <s v="NORMAND S                     "/>
    <x v="2"/>
    <n v="273"/>
    <n v="47"/>
    <n v="5"/>
    <n v="3"/>
    <n v="10298"/>
    <n v="43930"/>
    <n v="14"/>
    <n v="4"/>
    <n v="4"/>
    <n v="1"/>
    <n v="2"/>
    <n v="1"/>
    <n v="2"/>
    <n v="0"/>
    <n v="900582"/>
    <n v="71270"/>
    <n v="70813"/>
    <s v="TRAG"/>
    <s v="CE  "/>
    <n v="22040"/>
    <n v="16738"/>
  </r>
  <r>
    <x v="444"/>
    <n v="202501"/>
    <x v="0"/>
    <s v="FOURGERON S                   "/>
    <x v="0"/>
    <n v="19"/>
    <n v="10"/>
    <n v="1"/>
    <n v="0"/>
    <n v="113950"/>
    <n v="73550"/>
    <n v="114.5"/>
    <n v="29"/>
    <n v="52"/>
    <n v="11.5"/>
    <n v="7.5"/>
    <n v="12.5"/>
    <n v="2"/>
    <n v="0"/>
    <n v="71251"/>
    <n v="71252"/>
    <n v="71394"/>
    <s v="KARI"/>
    <s v="GS  "/>
    <n v="115848"/>
    <n v="148260"/>
  </r>
  <r>
    <x v="444"/>
    <n v="202501"/>
    <x v="1"/>
    <s v="FOURGERON S                   "/>
    <x v="0"/>
    <n v="19"/>
    <n v="10"/>
    <n v="1"/>
    <n v="0"/>
    <n v="113950"/>
    <n v="73550"/>
    <n v="114.5"/>
    <n v="29"/>
    <n v="52"/>
    <n v="11.5"/>
    <n v="7.5"/>
    <n v="12.5"/>
    <n v="2"/>
    <n v="0"/>
    <n v="71251"/>
    <n v="71252"/>
    <n v="71394"/>
    <s v="KARI"/>
    <s v="GS  "/>
    <n v="115848"/>
    <n v="148260"/>
  </r>
  <r>
    <x v="445"/>
    <n v="202501"/>
    <x v="0"/>
    <s v="MERLE E                       "/>
    <x v="2"/>
    <n v="239"/>
    <n v="40"/>
    <n v="5"/>
    <n v="3"/>
    <n v="8846"/>
    <n v="61965"/>
    <n v="9.5"/>
    <n v="3"/>
    <n v="1.5"/>
    <n v="1"/>
    <n v="0"/>
    <n v="1"/>
    <n v="3"/>
    <n v="0"/>
    <n v="71030"/>
    <n v="71045"/>
    <n v="71037"/>
    <s v="PHIL"/>
    <s v="IF  "/>
    <n v="13774"/>
    <n v="17557"/>
  </r>
  <r>
    <x v="445"/>
    <n v="202501"/>
    <x v="1"/>
    <s v="MERLE E                       "/>
    <x v="2"/>
    <n v="239"/>
    <n v="40"/>
    <n v="5"/>
    <n v="3"/>
    <n v="8846"/>
    <n v="61965"/>
    <n v="9.5"/>
    <n v="3"/>
    <n v="1.5"/>
    <n v="1"/>
    <n v="0"/>
    <n v="1"/>
    <n v="3"/>
    <n v="0"/>
    <n v="71030"/>
    <n v="71045"/>
    <n v="71037"/>
    <s v="PHIL"/>
    <s v="IF  "/>
    <n v="13774"/>
    <n v="17557"/>
  </r>
  <r>
    <x v="446"/>
    <n v="202501"/>
    <x v="0"/>
    <s v="CAVELIER S                    "/>
    <x v="0"/>
    <n v="84"/>
    <n v="20"/>
    <n v="3"/>
    <n v="0"/>
    <n v="39302"/>
    <n v="164655"/>
    <n v="62"/>
    <n v="10"/>
    <n v="15.5"/>
    <n v="4"/>
    <n v="10.5"/>
    <n v="17"/>
    <n v="5"/>
    <n v="0"/>
    <n v="71030"/>
    <n v="71063"/>
    <n v="71064"/>
    <s v="COTE"/>
    <s v="IF  "/>
    <n v="13454"/>
    <n v="63553"/>
  </r>
  <r>
    <x v="446"/>
    <n v="202501"/>
    <x v="1"/>
    <s v="CAVELIER S                    "/>
    <x v="0"/>
    <n v="84"/>
    <n v="20"/>
    <n v="3"/>
    <n v="0"/>
    <n v="39302"/>
    <n v="164655"/>
    <n v="62"/>
    <n v="10"/>
    <n v="15.5"/>
    <n v="4"/>
    <n v="10.5"/>
    <n v="17"/>
    <n v="5"/>
    <n v="0"/>
    <n v="71030"/>
    <n v="71063"/>
    <n v="71064"/>
    <s v="COTE"/>
    <s v="IF  "/>
    <n v="13454"/>
    <n v="63553"/>
  </r>
  <r>
    <x v="447"/>
    <n v="202501"/>
    <x v="0"/>
    <s v="ZULIAN T                      "/>
    <x v="2"/>
    <n v="257"/>
    <n v="44"/>
    <n v="8"/>
    <n v="5"/>
    <n v="13096"/>
    <n v="30558"/>
    <n v="8"/>
    <n v="4"/>
    <n v="1.5"/>
    <n v="0"/>
    <n v="1.5"/>
    <n v="0"/>
    <n v="1"/>
    <n v="0"/>
    <n v="71030"/>
    <n v="71054"/>
    <n v="700079"/>
    <s v="BOUR"/>
    <s v="IF  "/>
    <n v="26838"/>
    <n v="17066"/>
  </r>
  <r>
    <x v="447"/>
    <n v="202501"/>
    <x v="1"/>
    <s v="ZULIAN T                      "/>
    <x v="2"/>
    <n v="257"/>
    <n v="44"/>
    <n v="8"/>
    <n v="5"/>
    <n v="13096"/>
    <n v="30558"/>
    <n v="8"/>
    <n v="4"/>
    <n v="1.5"/>
    <n v="0"/>
    <n v="1.5"/>
    <n v="0"/>
    <n v="1"/>
    <n v="0"/>
    <n v="71030"/>
    <n v="71054"/>
    <n v="700079"/>
    <s v="BOUR"/>
    <s v="IF  "/>
    <n v="26838"/>
    <n v="17066"/>
  </r>
  <r>
    <x v="448"/>
    <n v="202501"/>
    <x v="0"/>
    <s v="LICHOU J-M                    "/>
    <x v="2"/>
    <n v="847"/>
    <n v="204"/>
    <n v="30"/>
    <n v="9"/>
    <n v="86"/>
    <n v="8111"/>
    <n v="1"/>
    <n v="0"/>
    <n v="0"/>
    <n v="0"/>
    <n v="0"/>
    <n v="0.5"/>
    <n v="0.5"/>
    <n v="0"/>
    <n v="71590"/>
    <n v="71592"/>
    <n v="71070"/>
    <s v="LECO"/>
    <s v="GO  "/>
    <n v="0"/>
    <n v="897"/>
  </r>
  <r>
    <x v="448"/>
    <n v="202501"/>
    <x v="1"/>
    <s v="LICHOU J-M                    "/>
    <x v="2"/>
    <n v="847"/>
    <n v="204"/>
    <n v="30"/>
    <n v="9"/>
    <n v="86"/>
    <n v="8111"/>
    <n v="1"/>
    <n v="0"/>
    <n v="0"/>
    <n v="0"/>
    <n v="0"/>
    <n v="0.5"/>
    <n v="0.5"/>
    <n v="0"/>
    <n v="71590"/>
    <n v="71592"/>
    <n v="71070"/>
    <s v="LECO"/>
    <s v="GO  "/>
    <n v="0"/>
    <n v="897"/>
  </r>
  <r>
    <x v="449"/>
    <n v="202501"/>
    <x v="0"/>
    <s v="BROUTIN C                     "/>
    <x v="2"/>
    <n v="618"/>
    <n v="124"/>
    <n v="11"/>
    <n v="5"/>
    <n v="2842"/>
    <n v="20954"/>
    <n v="6.5"/>
    <n v="1"/>
    <n v="3"/>
    <n v="0.5"/>
    <n v="0"/>
    <n v="1"/>
    <n v="1"/>
    <n v="0"/>
    <n v="900582"/>
    <n v="71139"/>
    <n v="700298"/>
    <s v="BACQ"/>
    <s v="CE  "/>
    <n v="0"/>
    <n v="6734"/>
  </r>
  <r>
    <x v="449"/>
    <n v="202501"/>
    <x v="1"/>
    <s v="BROUTIN C                     "/>
    <x v="2"/>
    <n v="618"/>
    <n v="124"/>
    <n v="11"/>
    <n v="5"/>
    <n v="2842"/>
    <n v="20954"/>
    <n v="6.5"/>
    <n v="1"/>
    <n v="3"/>
    <n v="0.5"/>
    <n v="0"/>
    <n v="1"/>
    <n v="1"/>
    <n v="0"/>
    <n v="900582"/>
    <n v="71139"/>
    <n v="700298"/>
    <s v="BACQ"/>
    <s v="CE  "/>
    <n v="0"/>
    <n v="6734"/>
  </r>
  <r>
    <x v="450"/>
    <n v="202501"/>
    <x v="0"/>
    <s v="MEILLAN B                     "/>
    <x v="2"/>
    <n v="345"/>
    <n v="91"/>
    <n v="5"/>
    <n v="2"/>
    <n v="6236"/>
    <n v="40250"/>
    <n v="8"/>
    <n v="1"/>
    <n v="2"/>
    <n v="5"/>
    <n v="0"/>
    <n v="0"/>
    <n v="0"/>
    <n v="0"/>
    <n v="71590"/>
    <n v="71606"/>
    <n v="71324"/>
    <s v="QUIR"/>
    <s v="GO  "/>
    <n v="0"/>
    <n v="14544"/>
  </r>
  <r>
    <x v="450"/>
    <n v="202501"/>
    <x v="1"/>
    <s v="MEILLAN B                     "/>
    <x v="2"/>
    <n v="345"/>
    <n v="91"/>
    <n v="5"/>
    <n v="2"/>
    <n v="6236"/>
    <n v="40250"/>
    <n v="8"/>
    <n v="1"/>
    <n v="2"/>
    <n v="5"/>
    <n v="0"/>
    <n v="0"/>
    <n v="0"/>
    <n v="0"/>
    <n v="71590"/>
    <n v="71606"/>
    <n v="71324"/>
    <s v="QUIR"/>
    <s v="GO  "/>
    <n v="0"/>
    <n v="14544"/>
  </r>
  <r>
    <x v="451"/>
    <n v="202501"/>
    <x v="0"/>
    <s v="KIEN V                        "/>
    <x v="2"/>
    <n v="203"/>
    <n v="77"/>
    <n v="3"/>
    <n v="3"/>
    <n v="14318"/>
    <n v="6936"/>
    <n v="9"/>
    <n v="3.5"/>
    <n v="4"/>
    <n v="0.5"/>
    <n v="0"/>
    <n v="0.5"/>
    <n v="0.5"/>
    <n v="0"/>
    <n v="71251"/>
    <n v="71252"/>
    <n v="71394"/>
    <s v="KARI"/>
    <s v="GS  "/>
    <n v="31570"/>
    <n v="18824"/>
  </r>
  <r>
    <x v="451"/>
    <n v="202501"/>
    <x v="1"/>
    <s v="KIEN V                        "/>
    <x v="2"/>
    <n v="203"/>
    <n v="77"/>
    <n v="3"/>
    <n v="3"/>
    <n v="14318"/>
    <n v="6936"/>
    <n v="9"/>
    <n v="3.5"/>
    <n v="4"/>
    <n v="0.5"/>
    <n v="0"/>
    <n v="0.5"/>
    <n v="0.5"/>
    <n v="0"/>
    <n v="71251"/>
    <n v="71252"/>
    <n v="71394"/>
    <s v="KARI"/>
    <s v="GS  "/>
    <n v="31570"/>
    <n v="18824"/>
  </r>
  <r>
    <x v="452"/>
    <n v="202501"/>
    <x v="0"/>
    <s v="CLEMENT C                     "/>
    <x v="1"/>
    <n v="5"/>
    <n v="5"/>
    <n v="0"/>
    <n v="0"/>
    <n v="307315"/>
    <n v="1062878"/>
    <n v="324"/>
    <n v="87.5"/>
    <n v="65.5"/>
    <n v="42"/>
    <n v="53"/>
    <n v="61"/>
    <n v="15"/>
    <n v="0"/>
    <n v="71251"/>
    <n v="70930"/>
    <n v="0"/>
    <s v="CLEM"/>
    <s v="GS  "/>
    <n v="180204"/>
    <n v="471307"/>
  </r>
  <r>
    <x v="452"/>
    <n v="202501"/>
    <x v="1"/>
    <s v="CLEMENT C                     "/>
    <x v="1"/>
    <n v="5"/>
    <n v="5"/>
    <n v="0"/>
    <n v="0"/>
    <n v="307315"/>
    <n v="1062878"/>
    <n v="324"/>
    <n v="87.5"/>
    <n v="65.5"/>
    <n v="42"/>
    <n v="53"/>
    <n v="61"/>
    <n v="15"/>
    <n v="0"/>
    <n v="71251"/>
    <n v="70930"/>
    <n v="0"/>
    <s v="CLEM"/>
    <s v="GS  "/>
    <n v="180204"/>
    <n v="471307"/>
  </r>
  <r>
    <x v="453"/>
    <n v="202501"/>
    <x v="0"/>
    <s v="FANCHON MC                    "/>
    <x v="2"/>
    <n v="825"/>
    <n v="263"/>
    <n v="30"/>
    <n v="8"/>
    <n v="486"/>
    <n v="6700"/>
    <n v="2.5"/>
    <n v="1"/>
    <n v="0.5"/>
    <n v="0"/>
    <n v="0"/>
    <n v="1"/>
    <n v="0"/>
    <n v="0"/>
    <n v="71251"/>
    <n v="70930"/>
    <n v="71182"/>
    <s v="CLEM"/>
    <s v="GS  "/>
    <n v="34408"/>
    <n v="1176"/>
  </r>
  <r>
    <x v="453"/>
    <n v="202501"/>
    <x v="1"/>
    <s v="FANCHON MC                    "/>
    <x v="2"/>
    <n v="825"/>
    <n v="263"/>
    <n v="30"/>
    <n v="8"/>
    <n v="486"/>
    <n v="6700"/>
    <n v="2.5"/>
    <n v="1"/>
    <n v="0.5"/>
    <n v="0"/>
    <n v="0"/>
    <n v="1"/>
    <n v="0"/>
    <n v="0"/>
    <n v="71251"/>
    <n v="70930"/>
    <n v="71182"/>
    <s v="CLEM"/>
    <s v="GS  "/>
    <n v="34408"/>
    <n v="1176"/>
  </r>
  <r>
    <x v="454"/>
    <n v="202501"/>
    <x v="0"/>
    <s v="LEROY Y                       "/>
    <x v="2"/>
    <n v="660"/>
    <n v="161"/>
    <n v="24"/>
    <n v="2"/>
    <n v="3823"/>
    <n v="12450"/>
    <n v="6"/>
    <n v="1"/>
    <n v="1.5"/>
    <n v="1"/>
    <n v="0"/>
    <n v="2"/>
    <n v="0.5"/>
    <n v="0"/>
    <n v="71590"/>
    <n v="71607"/>
    <n v="700398"/>
    <s v="LIOP"/>
    <s v="GO  "/>
    <n v="22110"/>
    <n v="5572"/>
  </r>
  <r>
    <x v="454"/>
    <n v="202501"/>
    <x v="1"/>
    <s v="LEROY Y                       "/>
    <x v="2"/>
    <n v="660"/>
    <n v="161"/>
    <n v="24"/>
    <n v="2"/>
    <n v="3823"/>
    <n v="12450"/>
    <n v="6"/>
    <n v="1"/>
    <n v="1.5"/>
    <n v="1"/>
    <n v="0"/>
    <n v="2"/>
    <n v="0.5"/>
    <n v="0"/>
    <n v="71590"/>
    <n v="71607"/>
    <n v="700398"/>
    <s v="LIOP"/>
    <s v="GO  "/>
    <n v="22110"/>
    <n v="5572"/>
  </r>
  <r>
    <x v="455"/>
    <n v="202501"/>
    <x v="0"/>
    <s v="HECQ L                        "/>
    <x v="2"/>
    <n v="916"/>
    <n v="230"/>
    <n v="26"/>
    <n v="1"/>
    <n v="0"/>
    <n v="0"/>
    <n v="0"/>
    <n v="0"/>
    <n v="0"/>
    <n v="0"/>
    <n v="0"/>
    <n v="0"/>
    <n v="0"/>
    <n v="0"/>
    <n v="71030"/>
    <n v="71054"/>
    <n v="71534"/>
    <s v="BOUR"/>
    <s v="IF  "/>
    <n v="0"/>
    <n v="0"/>
  </r>
  <r>
    <x v="455"/>
    <n v="202501"/>
    <x v="1"/>
    <s v="HECQ L                        "/>
    <x v="2"/>
    <n v="916"/>
    <n v="230"/>
    <n v="26"/>
    <n v="1"/>
    <n v="0"/>
    <n v="0"/>
    <n v="0"/>
    <n v="0"/>
    <n v="0"/>
    <n v="0"/>
    <n v="0"/>
    <n v="0"/>
    <n v="0"/>
    <n v="0"/>
    <n v="71030"/>
    <n v="71054"/>
    <n v="71534"/>
    <s v="BOUR"/>
    <s v="IF  "/>
    <n v="0"/>
    <n v="0"/>
  </r>
  <r>
    <x v="456"/>
    <n v="202501"/>
    <x v="0"/>
    <s v="GUILLAMET F                   "/>
    <x v="0"/>
    <n v="18"/>
    <n v="9"/>
    <n v="1"/>
    <n v="0"/>
    <n v="105990"/>
    <n v="253254"/>
    <n v="110.5"/>
    <n v="34"/>
    <n v="28"/>
    <n v="15"/>
    <n v="12.5"/>
    <n v="13"/>
    <n v="8"/>
    <n v="0"/>
    <n v="71251"/>
    <n v="70930"/>
    <n v="71399"/>
    <s v="CLEM"/>
    <s v="GS  "/>
    <n v="13082"/>
    <n v="149320"/>
  </r>
  <r>
    <x v="456"/>
    <n v="202501"/>
    <x v="1"/>
    <s v="GUILLAMET F                   "/>
    <x v="0"/>
    <n v="18"/>
    <n v="9"/>
    <n v="1"/>
    <n v="0"/>
    <n v="105990"/>
    <n v="253254"/>
    <n v="110.5"/>
    <n v="34"/>
    <n v="28"/>
    <n v="15"/>
    <n v="12.5"/>
    <n v="13"/>
    <n v="8"/>
    <n v="0"/>
    <n v="71251"/>
    <n v="70930"/>
    <n v="71399"/>
    <s v="CLEM"/>
    <s v="GS  "/>
    <n v="13082"/>
    <n v="149320"/>
  </r>
  <r>
    <x v="457"/>
    <n v="202501"/>
    <x v="0"/>
    <s v="VAUTHEROT D                   "/>
    <x v="0"/>
    <n v="122"/>
    <n v="30"/>
    <n v="4"/>
    <n v="0"/>
    <n v="4792"/>
    <n v="29834"/>
    <n v="9"/>
    <n v="2"/>
    <n v="1"/>
    <n v="1"/>
    <n v="1"/>
    <n v="2"/>
    <n v="2"/>
    <n v="0"/>
    <n v="71030"/>
    <n v="71045"/>
    <n v="71040"/>
    <s v="PHIL"/>
    <s v="IF  "/>
    <n v="0"/>
    <n v="7994"/>
  </r>
  <r>
    <x v="457"/>
    <n v="202501"/>
    <x v="1"/>
    <s v="VAUTHEROT D                   "/>
    <x v="0"/>
    <n v="122"/>
    <n v="30"/>
    <n v="4"/>
    <n v="0"/>
    <n v="4792"/>
    <n v="29834"/>
    <n v="9"/>
    <n v="2"/>
    <n v="1"/>
    <n v="1"/>
    <n v="1"/>
    <n v="2"/>
    <n v="2"/>
    <n v="0"/>
    <n v="71030"/>
    <n v="71045"/>
    <n v="71040"/>
    <s v="PHIL"/>
    <s v="IF  "/>
    <n v="0"/>
    <n v="7994"/>
  </r>
  <r>
    <x v="458"/>
    <n v="202501"/>
    <x v="0"/>
    <s v="CHARPENTIER L                 "/>
    <x v="2"/>
    <n v="916"/>
    <n v="200"/>
    <n v="23"/>
    <n v="8"/>
    <n v="0"/>
    <n v="0"/>
    <n v="0"/>
    <n v="0"/>
    <n v="0"/>
    <n v="0"/>
    <n v="0"/>
    <n v="0"/>
    <n v="0"/>
    <n v="0"/>
    <n v="900582"/>
    <n v="71506"/>
    <n v="71526"/>
    <s v="MART"/>
    <s v="CE  "/>
    <n v="0"/>
    <n v="0"/>
  </r>
  <r>
    <x v="458"/>
    <n v="202501"/>
    <x v="1"/>
    <s v="CHARPENTIER L                 "/>
    <x v="2"/>
    <n v="916"/>
    <n v="200"/>
    <n v="23"/>
    <n v="8"/>
    <n v="0"/>
    <n v="0"/>
    <n v="0"/>
    <n v="0"/>
    <n v="0"/>
    <n v="0"/>
    <n v="0"/>
    <n v="0"/>
    <n v="0"/>
    <n v="0"/>
    <n v="900582"/>
    <n v="71506"/>
    <n v="71526"/>
    <s v="MART"/>
    <s v="CE  "/>
    <n v="0"/>
    <n v="0"/>
  </r>
  <r>
    <x v="459"/>
    <n v="202501"/>
    <x v="0"/>
    <s v="GUILLARD P                    "/>
    <x v="2"/>
    <n v="770"/>
    <n v="186"/>
    <n v="28"/>
    <n v="10"/>
    <n v="0"/>
    <n v="24107"/>
    <n v="0"/>
    <n v="0"/>
    <n v="0"/>
    <n v="0"/>
    <n v="0"/>
    <n v="0"/>
    <n v="0"/>
    <n v="0"/>
    <n v="71590"/>
    <n v="71607"/>
    <n v="71125"/>
    <s v="LIOP"/>
    <s v="GO  "/>
    <n v="0"/>
    <n v="2410"/>
  </r>
  <r>
    <x v="459"/>
    <n v="202501"/>
    <x v="1"/>
    <s v="GUILLARD P                    "/>
    <x v="2"/>
    <n v="770"/>
    <n v="186"/>
    <n v="28"/>
    <n v="10"/>
    <n v="0"/>
    <n v="24107"/>
    <n v="0"/>
    <n v="0"/>
    <n v="0"/>
    <n v="0"/>
    <n v="0"/>
    <n v="0"/>
    <n v="0"/>
    <n v="0"/>
    <n v="71590"/>
    <n v="71607"/>
    <n v="71125"/>
    <s v="LIOP"/>
    <s v="GO  "/>
    <n v="0"/>
    <n v="2410"/>
  </r>
  <r>
    <x v="460"/>
    <n v="202501"/>
    <x v="0"/>
    <s v="HOUBLIN J                     "/>
    <x v="2"/>
    <n v="127"/>
    <n v="50"/>
    <n v="4"/>
    <n v="1"/>
    <n v="16758"/>
    <n v="43700"/>
    <n v="13"/>
    <n v="7"/>
    <n v="3"/>
    <n v="0"/>
    <n v="1"/>
    <n v="2"/>
    <n v="0"/>
    <n v="0"/>
    <n v="71251"/>
    <n v="70930"/>
    <n v="71399"/>
    <s v="CLEM"/>
    <s v="GS  "/>
    <n v="6318"/>
    <n v="22090"/>
  </r>
  <r>
    <x v="460"/>
    <n v="202501"/>
    <x v="1"/>
    <s v="HOUBLIN J                     "/>
    <x v="2"/>
    <n v="127"/>
    <n v="50"/>
    <n v="4"/>
    <n v="1"/>
    <n v="16758"/>
    <n v="43700"/>
    <n v="13"/>
    <n v="7"/>
    <n v="3"/>
    <n v="0"/>
    <n v="1"/>
    <n v="2"/>
    <n v="0"/>
    <n v="0"/>
    <n v="71251"/>
    <n v="70930"/>
    <n v="71399"/>
    <s v="CLEM"/>
    <s v="GS  "/>
    <n v="6318"/>
    <n v="22090"/>
  </r>
  <r>
    <x v="461"/>
    <n v="202501"/>
    <x v="0"/>
    <s v="VERESSE S                     "/>
    <x v="2"/>
    <n v="617"/>
    <n v="134"/>
    <n v="25"/>
    <n v="5"/>
    <n v="5340"/>
    <n v="12750"/>
    <n v="2.5"/>
    <n v="1.5"/>
    <n v="0"/>
    <n v="0"/>
    <n v="0"/>
    <n v="1"/>
    <n v="0"/>
    <n v="0"/>
    <n v="71030"/>
    <n v="71031"/>
    <n v="71013"/>
    <s v="GERO"/>
    <s v="IF  "/>
    <n v="0"/>
    <n v="6777"/>
  </r>
  <r>
    <x v="461"/>
    <n v="202501"/>
    <x v="1"/>
    <s v="VERESSE S                     "/>
    <x v="2"/>
    <n v="617"/>
    <n v="134"/>
    <n v="25"/>
    <n v="5"/>
    <n v="5340"/>
    <n v="12750"/>
    <n v="2.5"/>
    <n v="1.5"/>
    <n v="0"/>
    <n v="0"/>
    <n v="0"/>
    <n v="1"/>
    <n v="0"/>
    <n v="0"/>
    <n v="71030"/>
    <n v="71031"/>
    <n v="71013"/>
    <s v="GERO"/>
    <s v="IF  "/>
    <n v="0"/>
    <n v="6777"/>
  </r>
  <r>
    <x v="462"/>
    <n v="202501"/>
    <x v="0"/>
    <s v="PONNEN B                      "/>
    <x v="2"/>
    <n v="822"/>
    <n v="190"/>
    <n v="27"/>
    <n v="8"/>
    <n v="0"/>
    <n v="0"/>
    <n v="0"/>
    <n v="0"/>
    <n v="0"/>
    <n v="0"/>
    <n v="0"/>
    <n v="0"/>
    <n v="0"/>
    <n v="0"/>
    <n v="71030"/>
    <n v="71024"/>
    <n v="70048"/>
    <s v="FASQ"/>
    <s v="IF  "/>
    <n v="0"/>
    <n v="1207"/>
  </r>
  <r>
    <x v="462"/>
    <n v="202501"/>
    <x v="1"/>
    <s v="PONNEN B                      "/>
    <x v="2"/>
    <n v="822"/>
    <n v="190"/>
    <n v="27"/>
    <n v="8"/>
    <n v="0"/>
    <n v="0"/>
    <n v="0"/>
    <n v="0"/>
    <n v="0"/>
    <n v="0"/>
    <n v="0"/>
    <n v="0"/>
    <n v="0"/>
    <n v="0"/>
    <n v="71030"/>
    <n v="71024"/>
    <n v="70048"/>
    <s v="FASQ"/>
    <s v="IF  "/>
    <n v="0"/>
    <n v="1207"/>
  </r>
  <r>
    <x v="463"/>
    <n v="202501"/>
    <x v="0"/>
    <s v="DE STANKIEWICZ S              "/>
    <x v="3"/>
    <n v="1"/>
    <n v="1"/>
    <n v="1"/>
    <n v="1"/>
    <n v="0"/>
    <n v="0"/>
    <n v="0"/>
    <n v="0"/>
    <n v="0"/>
    <n v="0"/>
    <n v="0"/>
    <n v="0"/>
    <n v="0"/>
    <n v="0"/>
    <n v="71030"/>
    <n v="0"/>
    <n v="0"/>
    <s v="    "/>
    <s v="IF  "/>
    <n v="0"/>
    <n v="0"/>
  </r>
  <r>
    <x v="463"/>
    <n v="202501"/>
    <x v="1"/>
    <s v="DE STANKIEWICZ S              "/>
    <x v="3"/>
    <n v="1"/>
    <n v="1"/>
    <n v="1"/>
    <n v="1"/>
    <n v="0"/>
    <n v="0"/>
    <n v="0"/>
    <n v="0"/>
    <n v="0"/>
    <n v="0"/>
    <n v="0"/>
    <n v="0"/>
    <n v="0"/>
    <n v="0"/>
    <n v="71030"/>
    <n v="0"/>
    <n v="0"/>
    <s v="    "/>
    <s v="IF  "/>
    <n v="0"/>
    <n v="0"/>
  </r>
  <r>
    <x v="464"/>
    <n v="202501"/>
    <x v="0"/>
    <s v="KEMPEERS F                    "/>
    <x v="2"/>
    <n v="231"/>
    <n v="39"/>
    <n v="5"/>
    <n v="1"/>
    <n v="9902"/>
    <n v="43206"/>
    <n v="14"/>
    <n v="3"/>
    <n v="4"/>
    <n v="2"/>
    <n v="0"/>
    <n v="0"/>
    <n v="5"/>
    <n v="0"/>
    <n v="71030"/>
    <n v="71024"/>
    <n v="71025"/>
    <s v="FASQ"/>
    <s v="IF  "/>
    <n v="6137"/>
    <n v="17819"/>
  </r>
  <r>
    <x v="464"/>
    <n v="202501"/>
    <x v="1"/>
    <s v="KEMPEERS F                    "/>
    <x v="2"/>
    <n v="231"/>
    <n v="39"/>
    <n v="5"/>
    <n v="1"/>
    <n v="9902"/>
    <n v="43206"/>
    <n v="14"/>
    <n v="3"/>
    <n v="4"/>
    <n v="2"/>
    <n v="0"/>
    <n v="0"/>
    <n v="5"/>
    <n v="0"/>
    <n v="71030"/>
    <n v="71024"/>
    <n v="71025"/>
    <s v="FASQ"/>
    <s v="IF  "/>
    <n v="6137"/>
    <n v="17819"/>
  </r>
  <r>
    <x v="465"/>
    <n v="202501"/>
    <x v="0"/>
    <s v="PONNEN D                      "/>
    <x v="2"/>
    <n v="275"/>
    <n v="51"/>
    <n v="10"/>
    <n v="6"/>
    <n v="14239"/>
    <n v="15218"/>
    <n v="8"/>
    <n v="2"/>
    <n v="1"/>
    <n v="1"/>
    <n v="1"/>
    <n v="2"/>
    <n v="1"/>
    <n v="0"/>
    <n v="71030"/>
    <n v="71031"/>
    <n v="71021"/>
    <s v="GERO"/>
    <s v="IF  "/>
    <n v="18273"/>
    <n v="16734"/>
  </r>
  <r>
    <x v="465"/>
    <n v="202501"/>
    <x v="1"/>
    <s v="PONNEN D                      "/>
    <x v="2"/>
    <n v="275"/>
    <n v="51"/>
    <n v="10"/>
    <n v="6"/>
    <n v="14239"/>
    <n v="15218"/>
    <n v="8"/>
    <n v="2"/>
    <n v="1"/>
    <n v="1"/>
    <n v="1"/>
    <n v="2"/>
    <n v="1"/>
    <n v="0"/>
    <n v="71030"/>
    <n v="71031"/>
    <n v="71021"/>
    <s v="GERO"/>
    <s v="IF  "/>
    <n v="18273"/>
    <n v="16734"/>
  </r>
  <r>
    <x v="466"/>
    <n v="202501"/>
    <x v="0"/>
    <s v="GALLIEN S                     "/>
    <x v="2"/>
    <n v="321"/>
    <n v="57"/>
    <n v="11"/>
    <n v="2"/>
    <n v="7714"/>
    <n v="89482"/>
    <n v="8.5"/>
    <n v="2.5"/>
    <n v="0.5"/>
    <n v="0"/>
    <n v="1"/>
    <n v="2"/>
    <n v="2.5"/>
    <n v="0"/>
    <n v="900582"/>
    <n v="71159"/>
    <n v="71278"/>
    <s v="GATH"/>
    <s v="CE  "/>
    <n v="4605"/>
    <n v="15352"/>
  </r>
  <r>
    <x v="466"/>
    <n v="202501"/>
    <x v="1"/>
    <s v="GALLIEN S                     "/>
    <x v="2"/>
    <n v="321"/>
    <n v="57"/>
    <n v="11"/>
    <n v="2"/>
    <n v="7714"/>
    <n v="89482"/>
    <n v="8.5"/>
    <n v="2.5"/>
    <n v="0.5"/>
    <n v="0"/>
    <n v="1"/>
    <n v="2"/>
    <n v="2.5"/>
    <n v="0"/>
    <n v="900582"/>
    <n v="71159"/>
    <n v="71278"/>
    <s v="GATH"/>
    <s v="CE  "/>
    <n v="4605"/>
    <n v="15352"/>
  </r>
  <r>
    <x v="467"/>
    <n v="202501"/>
    <x v="0"/>
    <s v="TJAHE J                       "/>
    <x v="2"/>
    <n v="547"/>
    <n v="112"/>
    <n v="15"/>
    <n v="10"/>
    <n v="7820"/>
    <n v="4000"/>
    <n v="10"/>
    <n v="4"/>
    <n v="5"/>
    <n v="0"/>
    <n v="1"/>
    <n v="0"/>
    <n v="0"/>
    <n v="0"/>
    <n v="71030"/>
    <n v="71054"/>
    <n v="700079"/>
    <s v="BOUR"/>
    <s v="IF  "/>
    <n v="0"/>
    <n v="8917"/>
  </r>
  <r>
    <x v="467"/>
    <n v="202501"/>
    <x v="1"/>
    <s v="TJAHE J                       "/>
    <x v="2"/>
    <n v="547"/>
    <n v="112"/>
    <n v="15"/>
    <n v="10"/>
    <n v="7820"/>
    <n v="4000"/>
    <n v="10"/>
    <n v="4"/>
    <n v="5"/>
    <n v="0"/>
    <n v="1"/>
    <n v="0"/>
    <n v="0"/>
    <n v="0"/>
    <n v="71030"/>
    <n v="71054"/>
    <n v="700079"/>
    <s v="BOUR"/>
    <s v="IF  "/>
    <n v="0"/>
    <n v="8917"/>
  </r>
  <r>
    <x v="468"/>
    <n v="202501"/>
    <x v="0"/>
    <s v="CARPANETTO J                  "/>
    <x v="4"/>
    <n v="4"/>
    <n v="0"/>
    <n v="0"/>
    <n v="0"/>
    <n v="1468204"/>
    <n v="4897002"/>
    <n v="1504.5"/>
    <n v="335"/>
    <n v="430"/>
    <n v="194"/>
    <n v="221"/>
    <n v="182.5"/>
    <n v="142"/>
    <n v="0"/>
    <n v="900582"/>
    <n v="0"/>
    <n v="0"/>
    <s v="    "/>
    <s v="CE  "/>
    <n v="1246069"/>
    <n v="2252144"/>
  </r>
  <r>
    <x v="468"/>
    <n v="202501"/>
    <x v="1"/>
    <s v="CARPANETTO J                  "/>
    <x v="4"/>
    <n v="4"/>
    <n v="0"/>
    <n v="0"/>
    <n v="0"/>
    <n v="1468204"/>
    <n v="4897002"/>
    <n v="1504.5"/>
    <n v="335"/>
    <n v="430"/>
    <n v="194"/>
    <n v="221"/>
    <n v="182.5"/>
    <n v="142"/>
    <n v="0"/>
    <n v="900582"/>
    <n v="0"/>
    <n v="0"/>
    <s v="    "/>
    <s v="CE  "/>
    <n v="1246069"/>
    <n v="2252144"/>
  </r>
  <r>
    <x v="469"/>
    <n v="202501"/>
    <x v="0"/>
    <s v="ROBIN J-O                     "/>
    <x v="2"/>
    <n v="88"/>
    <n v="19"/>
    <n v="4"/>
    <n v="1"/>
    <n v="20212"/>
    <n v="38682"/>
    <n v="8.5"/>
    <n v="5.5"/>
    <n v="0.5"/>
    <n v="0"/>
    <n v="0"/>
    <n v="0"/>
    <n v="2.5"/>
    <n v="0"/>
    <n v="71590"/>
    <n v="71594"/>
    <n v="700073"/>
    <s v="GUIH"/>
    <s v="GO  "/>
    <n v="20115"/>
    <n v="24040"/>
  </r>
  <r>
    <x v="469"/>
    <n v="202501"/>
    <x v="1"/>
    <s v="ROBIN J-O                     "/>
    <x v="2"/>
    <n v="88"/>
    <n v="19"/>
    <n v="4"/>
    <n v="1"/>
    <n v="20212"/>
    <n v="38682"/>
    <n v="8.5"/>
    <n v="5.5"/>
    <n v="0.5"/>
    <n v="0"/>
    <n v="0"/>
    <n v="0"/>
    <n v="2.5"/>
    <n v="0"/>
    <n v="71590"/>
    <n v="71594"/>
    <n v="700073"/>
    <s v="GUIH"/>
    <s v="GO  "/>
    <n v="20115"/>
    <n v="24040"/>
  </r>
  <r>
    <x v="470"/>
    <n v="202501"/>
    <x v="0"/>
    <s v="BEUTIN C                      "/>
    <x v="2"/>
    <n v="698"/>
    <n v="154"/>
    <n v="23"/>
    <n v="2"/>
    <n v="858"/>
    <n v="31302"/>
    <n v="4"/>
    <n v="0"/>
    <n v="0"/>
    <n v="0"/>
    <n v="1"/>
    <n v="1"/>
    <n v="2"/>
    <n v="0"/>
    <n v="71030"/>
    <n v="71024"/>
    <n v="71025"/>
    <s v="FASQ"/>
    <s v="IF  "/>
    <n v="0"/>
    <n v="4311"/>
  </r>
  <r>
    <x v="470"/>
    <n v="202501"/>
    <x v="1"/>
    <s v="BEUTIN C                      "/>
    <x v="2"/>
    <n v="698"/>
    <n v="154"/>
    <n v="23"/>
    <n v="2"/>
    <n v="858"/>
    <n v="31302"/>
    <n v="4"/>
    <n v="0"/>
    <n v="0"/>
    <n v="0"/>
    <n v="1"/>
    <n v="1"/>
    <n v="2"/>
    <n v="0"/>
    <n v="71030"/>
    <n v="71024"/>
    <n v="71025"/>
    <s v="FASQ"/>
    <s v="IF  "/>
    <n v="0"/>
    <n v="4311"/>
  </r>
  <r>
    <x v="471"/>
    <n v="202501"/>
    <x v="0"/>
    <s v="PAZDYKA J                     "/>
    <x v="2"/>
    <n v="752"/>
    <n v="176"/>
    <n v="20"/>
    <n v="2"/>
    <n v="472"/>
    <n v="21834"/>
    <n v="3"/>
    <n v="0"/>
    <n v="1"/>
    <n v="0"/>
    <n v="0"/>
    <n v="0"/>
    <n v="2"/>
    <n v="0"/>
    <n v="71030"/>
    <n v="71045"/>
    <n v="71040"/>
    <s v="PHIL"/>
    <s v="IF  "/>
    <n v="0"/>
    <n v="2892"/>
  </r>
  <r>
    <x v="471"/>
    <n v="202501"/>
    <x v="1"/>
    <s v="PAZDYKA J                     "/>
    <x v="2"/>
    <n v="752"/>
    <n v="176"/>
    <n v="20"/>
    <n v="2"/>
    <n v="472"/>
    <n v="21834"/>
    <n v="3"/>
    <n v="0"/>
    <n v="1"/>
    <n v="0"/>
    <n v="0"/>
    <n v="0"/>
    <n v="2"/>
    <n v="0"/>
    <n v="71030"/>
    <n v="71045"/>
    <n v="71040"/>
    <s v="PHIL"/>
    <s v="IF  "/>
    <n v="0"/>
    <n v="2892"/>
  </r>
  <r>
    <x v="472"/>
    <n v="202501"/>
    <x v="0"/>
    <s v="TALBI M                       "/>
    <x v="2"/>
    <n v="809"/>
    <n v="187"/>
    <n v="22"/>
    <n v="7"/>
    <n v="1147"/>
    <n v="0"/>
    <n v="4"/>
    <n v="0"/>
    <n v="0"/>
    <n v="1"/>
    <n v="0"/>
    <n v="3"/>
    <n v="0"/>
    <n v="0"/>
    <n v="71030"/>
    <n v="71505"/>
    <n v="71517"/>
    <s v="JULL"/>
    <s v="IF  "/>
    <n v="0"/>
    <n v="1492"/>
  </r>
  <r>
    <x v="472"/>
    <n v="202501"/>
    <x v="1"/>
    <s v="TALBI M                       "/>
    <x v="2"/>
    <n v="809"/>
    <n v="187"/>
    <n v="22"/>
    <n v="7"/>
    <n v="1147"/>
    <n v="0"/>
    <n v="4"/>
    <n v="0"/>
    <n v="0"/>
    <n v="1"/>
    <n v="0"/>
    <n v="3"/>
    <n v="0"/>
    <n v="0"/>
    <n v="71030"/>
    <n v="71505"/>
    <n v="71517"/>
    <s v="JULL"/>
    <s v="IF  "/>
    <n v="0"/>
    <n v="1492"/>
  </r>
  <r>
    <x v="473"/>
    <n v="202501"/>
    <x v="0"/>
    <s v="BERTHELOT L                   "/>
    <x v="2"/>
    <n v="570"/>
    <n v="142"/>
    <n v="21"/>
    <n v="5"/>
    <n v="5280"/>
    <n v="32769"/>
    <n v="7"/>
    <n v="4"/>
    <n v="0"/>
    <n v="0"/>
    <n v="0"/>
    <n v="0"/>
    <n v="3"/>
    <n v="0"/>
    <n v="71590"/>
    <n v="71592"/>
    <n v="71071"/>
    <s v="LECO"/>
    <s v="GO  "/>
    <n v="15849"/>
    <n v="8291"/>
  </r>
  <r>
    <x v="473"/>
    <n v="202501"/>
    <x v="1"/>
    <s v="BERTHELOT L                   "/>
    <x v="2"/>
    <n v="570"/>
    <n v="142"/>
    <n v="21"/>
    <n v="5"/>
    <n v="5280"/>
    <n v="32769"/>
    <n v="7"/>
    <n v="4"/>
    <n v="0"/>
    <n v="0"/>
    <n v="0"/>
    <n v="0"/>
    <n v="3"/>
    <n v="0"/>
    <n v="71590"/>
    <n v="71592"/>
    <n v="71071"/>
    <s v="LECO"/>
    <s v="GO  "/>
    <n v="15849"/>
    <n v="8291"/>
  </r>
  <r>
    <x v="474"/>
    <n v="202501"/>
    <x v="0"/>
    <s v="LE FEVRE F                    "/>
    <x v="0"/>
    <n v="99"/>
    <n v="24"/>
    <n v="3"/>
    <n v="0"/>
    <n v="27091"/>
    <n v="203958"/>
    <n v="39.5"/>
    <n v="11.5"/>
    <n v="9"/>
    <n v="1"/>
    <n v="2"/>
    <n v="6"/>
    <n v="10"/>
    <n v="0"/>
    <n v="71590"/>
    <n v="71591"/>
    <n v="71090"/>
    <s v="LAUZ"/>
    <s v="GO  "/>
    <n v="30480"/>
    <n v="50329"/>
  </r>
  <r>
    <x v="474"/>
    <n v="202501"/>
    <x v="1"/>
    <s v="LE FEVRE F                    "/>
    <x v="0"/>
    <n v="99"/>
    <n v="24"/>
    <n v="3"/>
    <n v="0"/>
    <n v="27091"/>
    <n v="203958"/>
    <n v="39.5"/>
    <n v="11.5"/>
    <n v="9"/>
    <n v="1"/>
    <n v="2"/>
    <n v="6"/>
    <n v="10"/>
    <n v="0"/>
    <n v="71590"/>
    <n v="71591"/>
    <n v="71090"/>
    <s v="LAUZ"/>
    <s v="GO  "/>
    <n v="30480"/>
    <n v="50329"/>
  </r>
  <r>
    <x v="475"/>
    <n v="202501"/>
    <x v="0"/>
    <s v="MORTELETTE T                  "/>
    <x v="2"/>
    <n v="300"/>
    <n v="59"/>
    <n v="8"/>
    <n v="1"/>
    <n v="6039"/>
    <n v="75654"/>
    <n v="10"/>
    <n v="2"/>
    <n v="0"/>
    <n v="1"/>
    <n v="1"/>
    <n v="0"/>
    <n v="6"/>
    <n v="0"/>
    <n v="71030"/>
    <n v="71024"/>
    <n v="71023"/>
    <s v="FASQ"/>
    <s v="IF  "/>
    <n v="16253"/>
    <n v="16057"/>
  </r>
  <r>
    <x v="475"/>
    <n v="202501"/>
    <x v="1"/>
    <s v="MORTELETTE T                  "/>
    <x v="2"/>
    <n v="300"/>
    <n v="59"/>
    <n v="8"/>
    <n v="1"/>
    <n v="6039"/>
    <n v="75654"/>
    <n v="10"/>
    <n v="2"/>
    <n v="0"/>
    <n v="1"/>
    <n v="1"/>
    <n v="0"/>
    <n v="6"/>
    <n v="0"/>
    <n v="71030"/>
    <n v="71024"/>
    <n v="71023"/>
    <s v="FASQ"/>
    <s v="IF  "/>
    <n v="16253"/>
    <n v="16057"/>
  </r>
  <r>
    <x v="476"/>
    <n v="202501"/>
    <x v="0"/>
    <s v="DANAIA C                      "/>
    <x v="2"/>
    <n v="116"/>
    <n v="23"/>
    <n v="5"/>
    <n v="3"/>
    <n v="11860"/>
    <n v="53000"/>
    <n v="10.5"/>
    <n v="0.5"/>
    <n v="4.5"/>
    <n v="2"/>
    <n v="2.5"/>
    <n v="1"/>
    <n v="0"/>
    <n v="0"/>
    <n v="900582"/>
    <n v="71188"/>
    <n v="71200"/>
    <s v="THIA"/>
    <s v="CE  "/>
    <n v="0"/>
    <n v="22675"/>
  </r>
  <r>
    <x v="476"/>
    <n v="202501"/>
    <x v="1"/>
    <s v="DANAIA C                      "/>
    <x v="2"/>
    <n v="116"/>
    <n v="23"/>
    <n v="5"/>
    <n v="3"/>
    <n v="11860"/>
    <n v="53000"/>
    <n v="10.5"/>
    <n v="0.5"/>
    <n v="4.5"/>
    <n v="2"/>
    <n v="2.5"/>
    <n v="1"/>
    <n v="0"/>
    <n v="0"/>
    <n v="900582"/>
    <n v="71188"/>
    <n v="71200"/>
    <s v="THIA"/>
    <s v="CE  "/>
    <n v="0"/>
    <n v="22675"/>
  </r>
  <r>
    <x v="477"/>
    <n v="202501"/>
    <x v="0"/>
    <s v="CHAPEL S                      "/>
    <x v="2"/>
    <n v="32"/>
    <n v="15"/>
    <n v="3"/>
    <n v="1"/>
    <n v="21212"/>
    <n v="70429"/>
    <n v="19.5"/>
    <n v="6.5"/>
    <n v="4"/>
    <n v="3.5"/>
    <n v="3.5"/>
    <n v="0"/>
    <n v="2"/>
    <n v="0"/>
    <n v="71251"/>
    <n v="700023"/>
    <n v="71201"/>
    <s v="LEVE"/>
    <s v="GS  "/>
    <n v="22658"/>
    <n v="32036"/>
  </r>
  <r>
    <x v="477"/>
    <n v="202501"/>
    <x v="1"/>
    <s v="CHAPEL S                      "/>
    <x v="2"/>
    <n v="32"/>
    <n v="15"/>
    <n v="3"/>
    <n v="1"/>
    <n v="21212"/>
    <n v="70429"/>
    <n v="19.5"/>
    <n v="6.5"/>
    <n v="4"/>
    <n v="3.5"/>
    <n v="3.5"/>
    <n v="0"/>
    <n v="2"/>
    <n v="0"/>
    <n v="71251"/>
    <n v="700023"/>
    <n v="71201"/>
    <s v="LEVE"/>
    <s v="GS  "/>
    <n v="22658"/>
    <n v="32036"/>
  </r>
  <r>
    <x v="478"/>
    <n v="202501"/>
    <x v="0"/>
    <s v="BABISKI F                     "/>
    <x v="0"/>
    <n v="90"/>
    <n v="18"/>
    <n v="2"/>
    <n v="0"/>
    <n v="29605"/>
    <n v="210022"/>
    <n v="47.5"/>
    <n v="14"/>
    <n v="14.5"/>
    <n v="4.5"/>
    <n v="7.5"/>
    <n v="3.5"/>
    <n v="3.5"/>
    <n v="0"/>
    <n v="900582"/>
    <n v="71506"/>
    <n v="71527"/>
    <s v="MART"/>
    <s v="CE  "/>
    <n v="37867"/>
    <n v="56323"/>
  </r>
  <r>
    <x v="478"/>
    <n v="202501"/>
    <x v="1"/>
    <s v="BABISKI F                     "/>
    <x v="0"/>
    <n v="90"/>
    <n v="18"/>
    <n v="2"/>
    <n v="0"/>
    <n v="29605"/>
    <n v="210022"/>
    <n v="47.5"/>
    <n v="14"/>
    <n v="14.5"/>
    <n v="4.5"/>
    <n v="7.5"/>
    <n v="3.5"/>
    <n v="3.5"/>
    <n v="0"/>
    <n v="900582"/>
    <n v="71506"/>
    <n v="71527"/>
    <s v="MART"/>
    <s v="CE  "/>
    <n v="37867"/>
    <n v="56323"/>
  </r>
  <r>
    <x v="479"/>
    <n v="202501"/>
    <x v="0"/>
    <s v="MABILLE D                     "/>
    <x v="3"/>
    <n v="1"/>
    <n v="1"/>
    <n v="1"/>
    <n v="1"/>
    <n v="0"/>
    <n v="0"/>
    <n v="0"/>
    <n v="0"/>
    <n v="0"/>
    <n v="0"/>
    <n v="0"/>
    <n v="0"/>
    <n v="0"/>
    <n v="0"/>
    <n v="71030"/>
    <n v="71024"/>
    <n v="0"/>
    <s v="FASQ"/>
    <s v="IF  "/>
    <n v="0"/>
    <n v="0"/>
  </r>
  <r>
    <x v="479"/>
    <n v="202501"/>
    <x v="1"/>
    <s v="MABILLE D                     "/>
    <x v="3"/>
    <n v="1"/>
    <n v="1"/>
    <n v="1"/>
    <n v="1"/>
    <n v="0"/>
    <n v="0"/>
    <n v="0"/>
    <n v="0"/>
    <n v="0"/>
    <n v="0"/>
    <n v="0"/>
    <n v="0"/>
    <n v="0"/>
    <n v="0"/>
    <n v="71030"/>
    <n v="71024"/>
    <n v="0"/>
    <s v="FASQ"/>
    <s v="IF  "/>
    <n v="0"/>
    <n v="0"/>
  </r>
  <r>
    <x v="480"/>
    <n v="202501"/>
    <x v="0"/>
    <s v="VILA P                        "/>
    <x v="0"/>
    <n v="69"/>
    <n v="25"/>
    <n v="4"/>
    <n v="0"/>
    <n v="62096"/>
    <n v="33050"/>
    <n v="58"/>
    <n v="12"/>
    <n v="17"/>
    <n v="11"/>
    <n v="3"/>
    <n v="14"/>
    <n v="1"/>
    <n v="0"/>
    <n v="71251"/>
    <n v="71239"/>
    <n v="71238"/>
    <s v="ZENO"/>
    <s v="GS  "/>
    <n v="116999"/>
    <n v="78557"/>
  </r>
  <r>
    <x v="480"/>
    <n v="202501"/>
    <x v="1"/>
    <s v="VILA P                        "/>
    <x v="0"/>
    <n v="69"/>
    <n v="25"/>
    <n v="4"/>
    <n v="0"/>
    <n v="62096"/>
    <n v="33050"/>
    <n v="58"/>
    <n v="12"/>
    <n v="17"/>
    <n v="11"/>
    <n v="3"/>
    <n v="14"/>
    <n v="1"/>
    <n v="0"/>
    <n v="71251"/>
    <n v="71239"/>
    <n v="71238"/>
    <s v="ZENO"/>
    <s v="GS  "/>
    <n v="116999"/>
    <n v="78557"/>
  </r>
  <r>
    <x v="481"/>
    <n v="202501"/>
    <x v="0"/>
    <s v="WALTER A                      "/>
    <x v="2"/>
    <n v="884"/>
    <n v="192"/>
    <n v="27"/>
    <n v="9"/>
    <n v="0"/>
    <n v="3300"/>
    <n v="0"/>
    <n v="0"/>
    <n v="0"/>
    <n v="0"/>
    <n v="0"/>
    <n v="0"/>
    <n v="0"/>
    <n v="0"/>
    <n v="900582"/>
    <n v="71159"/>
    <n v="71274"/>
    <s v="GATH"/>
    <s v="CE  "/>
    <n v="0"/>
    <n v="330"/>
  </r>
  <r>
    <x v="481"/>
    <n v="202501"/>
    <x v="1"/>
    <s v="WALTER A                      "/>
    <x v="2"/>
    <n v="884"/>
    <n v="192"/>
    <n v="27"/>
    <n v="9"/>
    <n v="0"/>
    <n v="3300"/>
    <n v="0"/>
    <n v="0"/>
    <n v="0"/>
    <n v="0"/>
    <n v="0"/>
    <n v="0"/>
    <n v="0"/>
    <n v="0"/>
    <n v="900582"/>
    <n v="71159"/>
    <n v="71274"/>
    <s v="GATH"/>
    <s v="CE  "/>
    <n v="0"/>
    <n v="330"/>
  </r>
  <r>
    <x v="482"/>
    <n v="202501"/>
    <x v="0"/>
    <s v="MONTAIS V                     "/>
    <x v="2"/>
    <n v="340"/>
    <n v="90"/>
    <n v="10"/>
    <n v="4"/>
    <n v="8465"/>
    <n v="38290"/>
    <n v="11.5"/>
    <n v="4"/>
    <n v="2"/>
    <n v="0"/>
    <n v="1"/>
    <n v="2"/>
    <n v="2.5"/>
    <n v="0"/>
    <n v="71590"/>
    <n v="71595"/>
    <n v="71088"/>
    <s v="CORV"/>
    <s v="GO  "/>
    <n v="26268"/>
    <n v="14853"/>
  </r>
  <r>
    <x v="482"/>
    <n v="202501"/>
    <x v="1"/>
    <s v="MONTAIS V                     "/>
    <x v="2"/>
    <n v="340"/>
    <n v="90"/>
    <n v="10"/>
    <n v="4"/>
    <n v="8465"/>
    <n v="38290"/>
    <n v="11.5"/>
    <n v="4"/>
    <n v="2"/>
    <n v="0"/>
    <n v="1"/>
    <n v="2"/>
    <n v="2.5"/>
    <n v="0"/>
    <n v="71590"/>
    <n v="71595"/>
    <n v="71088"/>
    <s v="CORV"/>
    <s v="GO  "/>
    <n v="26268"/>
    <n v="14853"/>
  </r>
  <r>
    <x v="483"/>
    <n v="202501"/>
    <x v="0"/>
    <s v="GESTIN S                      "/>
    <x v="0"/>
    <n v="11"/>
    <n v="1"/>
    <n v="1"/>
    <n v="0"/>
    <n v="78435"/>
    <n v="797868"/>
    <n v="93"/>
    <n v="36"/>
    <n v="14.5"/>
    <n v="6"/>
    <n v="6"/>
    <n v="9"/>
    <n v="21.5"/>
    <n v="0"/>
    <n v="71590"/>
    <n v="71592"/>
    <n v="71099"/>
    <s v="LECO"/>
    <s v="GO  "/>
    <n v="97897"/>
    <n v="166289"/>
  </r>
  <r>
    <x v="483"/>
    <n v="202501"/>
    <x v="1"/>
    <s v="GESTIN S                      "/>
    <x v="0"/>
    <n v="11"/>
    <n v="1"/>
    <n v="1"/>
    <n v="0"/>
    <n v="78435"/>
    <n v="797868"/>
    <n v="93"/>
    <n v="36"/>
    <n v="14.5"/>
    <n v="6"/>
    <n v="6"/>
    <n v="9"/>
    <n v="21.5"/>
    <n v="0"/>
    <n v="71590"/>
    <n v="71592"/>
    <n v="71099"/>
    <s v="LECO"/>
    <s v="GO  "/>
    <n v="97897"/>
    <n v="166289"/>
  </r>
  <r>
    <x v="484"/>
    <n v="202501"/>
    <x v="0"/>
    <s v="BACHER S                      "/>
    <x v="2"/>
    <n v="916"/>
    <n v="230"/>
    <n v="26"/>
    <n v="7"/>
    <n v="0"/>
    <n v="0"/>
    <n v="0"/>
    <n v="0"/>
    <n v="0"/>
    <n v="0"/>
    <n v="0"/>
    <n v="0"/>
    <n v="0"/>
    <n v="0"/>
    <n v="71030"/>
    <n v="71054"/>
    <n v="71056"/>
    <s v="BOUR"/>
    <s v="IF  "/>
    <n v="0"/>
    <n v="0"/>
  </r>
  <r>
    <x v="484"/>
    <n v="202501"/>
    <x v="1"/>
    <s v="BACHER S                      "/>
    <x v="2"/>
    <n v="916"/>
    <n v="230"/>
    <n v="26"/>
    <n v="7"/>
    <n v="0"/>
    <n v="0"/>
    <n v="0"/>
    <n v="0"/>
    <n v="0"/>
    <n v="0"/>
    <n v="0"/>
    <n v="0"/>
    <n v="0"/>
    <n v="0"/>
    <n v="71030"/>
    <n v="71054"/>
    <n v="71056"/>
    <s v="BOUR"/>
    <s v="IF  "/>
    <n v="0"/>
    <n v="0"/>
  </r>
  <r>
    <x v="485"/>
    <n v="202501"/>
    <x v="0"/>
    <s v="GUYARD B                      "/>
    <x v="2"/>
    <n v="174"/>
    <n v="31"/>
    <n v="7"/>
    <n v="4"/>
    <n v="7814"/>
    <n v="80000"/>
    <n v="10"/>
    <n v="0"/>
    <n v="2.5"/>
    <n v="4.5"/>
    <n v="0.5"/>
    <n v="0.5"/>
    <n v="2"/>
    <n v="0"/>
    <n v="900582"/>
    <n v="71188"/>
    <n v="71200"/>
    <s v="THIA"/>
    <s v="CE  "/>
    <n v="0"/>
    <n v="19793"/>
  </r>
  <r>
    <x v="485"/>
    <n v="202501"/>
    <x v="1"/>
    <s v="GUYARD B                      "/>
    <x v="2"/>
    <n v="174"/>
    <n v="31"/>
    <n v="7"/>
    <n v="4"/>
    <n v="7814"/>
    <n v="80000"/>
    <n v="10"/>
    <n v="0"/>
    <n v="2.5"/>
    <n v="4.5"/>
    <n v="0.5"/>
    <n v="0.5"/>
    <n v="2"/>
    <n v="0"/>
    <n v="900582"/>
    <n v="71188"/>
    <n v="71200"/>
    <s v="THIA"/>
    <s v="CE  "/>
    <n v="0"/>
    <n v="19793"/>
  </r>
  <r>
    <x v="486"/>
    <n v="202501"/>
    <x v="0"/>
    <s v="DEMINGUET J                   "/>
    <x v="0"/>
    <n v="64"/>
    <n v="17"/>
    <n v="4"/>
    <n v="0"/>
    <n v="50826"/>
    <n v="268812"/>
    <n v="56.5"/>
    <n v="21"/>
    <n v="14"/>
    <n v="2.5"/>
    <n v="6"/>
    <n v="4"/>
    <n v="9"/>
    <n v="0"/>
    <n v="71590"/>
    <n v="71050"/>
    <n v="71051"/>
    <s v="PLAN"/>
    <s v="GO  "/>
    <n v="163734"/>
    <n v="83721"/>
  </r>
  <r>
    <x v="486"/>
    <n v="202501"/>
    <x v="1"/>
    <s v="DEMINGUET J                   "/>
    <x v="0"/>
    <n v="64"/>
    <n v="17"/>
    <n v="4"/>
    <n v="0"/>
    <n v="50826"/>
    <n v="268812"/>
    <n v="56.5"/>
    <n v="21"/>
    <n v="14"/>
    <n v="2.5"/>
    <n v="6"/>
    <n v="4"/>
    <n v="9"/>
    <n v="0"/>
    <n v="71590"/>
    <n v="71050"/>
    <n v="71051"/>
    <s v="PLAN"/>
    <s v="GO  "/>
    <n v="163734"/>
    <n v="83721"/>
  </r>
  <r>
    <x v="487"/>
    <n v="202501"/>
    <x v="0"/>
    <s v="COIMBRA A                     "/>
    <x v="2"/>
    <n v="840"/>
    <n v="184"/>
    <n v="20"/>
    <n v="8"/>
    <n v="656"/>
    <n v="0"/>
    <n v="1.5"/>
    <n v="0"/>
    <n v="1"/>
    <n v="0"/>
    <n v="0.5"/>
    <n v="0"/>
    <n v="0"/>
    <n v="0"/>
    <n v="900582"/>
    <n v="71506"/>
    <n v="71527"/>
    <s v="MART"/>
    <s v="CE  "/>
    <n v="0"/>
    <n v="985"/>
  </r>
  <r>
    <x v="487"/>
    <n v="202501"/>
    <x v="1"/>
    <s v="COIMBRA A                     "/>
    <x v="2"/>
    <n v="840"/>
    <n v="184"/>
    <n v="20"/>
    <n v="8"/>
    <n v="656"/>
    <n v="0"/>
    <n v="1.5"/>
    <n v="0"/>
    <n v="1"/>
    <n v="0"/>
    <n v="0.5"/>
    <n v="0"/>
    <n v="0"/>
    <n v="0"/>
    <n v="900582"/>
    <n v="71506"/>
    <n v="71527"/>
    <s v="MART"/>
    <s v="CE  "/>
    <n v="0"/>
    <n v="985"/>
  </r>
  <r>
    <x v="488"/>
    <n v="202501"/>
    <x v="0"/>
    <s v="CHAY C                        "/>
    <x v="2"/>
    <n v="815"/>
    <n v="174"/>
    <n v="19"/>
    <n v="6"/>
    <n v="0"/>
    <n v="13255"/>
    <n v="1.5"/>
    <n v="0"/>
    <n v="0"/>
    <n v="0"/>
    <n v="0"/>
    <n v="0"/>
    <n v="1.5"/>
    <n v="0"/>
    <n v="900582"/>
    <n v="71129"/>
    <n v="71136"/>
    <s v="OD A"/>
    <s v="CE  "/>
    <n v="0"/>
    <n v="1325"/>
  </r>
  <r>
    <x v="488"/>
    <n v="202501"/>
    <x v="1"/>
    <s v="CHAY C                        "/>
    <x v="2"/>
    <n v="815"/>
    <n v="174"/>
    <n v="19"/>
    <n v="6"/>
    <n v="0"/>
    <n v="13255"/>
    <n v="1.5"/>
    <n v="0"/>
    <n v="0"/>
    <n v="0"/>
    <n v="0"/>
    <n v="0"/>
    <n v="1.5"/>
    <n v="0"/>
    <n v="900582"/>
    <n v="71129"/>
    <n v="71136"/>
    <s v="OD A"/>
    <s v="CE  "/>
    <n v="0"/>
    <n v="1325"/>
  </r>
  <r>
    <x v="489"/>
    <n v="202501"/>
    <x v="0"/>
    <s v="LANTERI J-F                   "/>
    <x v="0"/>
    <n v="1"/>
    <n v="1"/>
    <n v="1"/>
    <n v="0"/>
    <n v="168053"/>
    <n v="223880"/>
    <n v="176.5"/>
    <n v="33.5"/>
    <n v="78"/>
    <n v="17"/>
    <n v="23.5"/>
    <n v="17.5"/>
    <n v="7"/>
    <n v="0"/>
    <n v="71251"/>
    <n v="71255"/>
    <n v="71258"/>
    <s v="FRAC"/>
    <s v="GS  "/>
    <n v="21323"/>
    <n v="226501"/>
  </r>
  <r>
    <x v="489"/>
    <n v="202501"/>
    <x v="1"/>
    <s v="LANTERI J-F                   "/>
    <x v="0"/>
    <n v="1"/>
    <n v="1"/>
    <n v="1"/>
    <n v="0"/>
    <n v="168053"/>
    <n v="223880"/>
    <n v="176.5"/>
    <n v="33.5"/>
    <n v="78"/>
    <n v="17"/>
    <n v="23.5"/>
    <n v="17.5"/>
    <n v="7"/>
    <n v="0"/>
    <n v="71251"/>
    <n v="71255"/>
    <n v="71258"/>
    <s v="FRAC"/>
    <s v="GS  "/>
    <n v="21323"/>
    <n v="226501"/>
  </r>
  <r>
    <x v="490"/>
    <n v="202501"/>
    <x v="0"/>
    <s v="PAUGAM P                      "/>
    <x v="2"/>
    <n v="684"/>
    <n v="170"/>
    <n v="15"/>
    <n v="4"/>
    <n v="1889"/>
    <n v="29221"/>
    <n v="1"/>
    <n v="0"/>
    <n v="0"/>
    <n v="0"/>
    <n v="0"/>
    <n v="0"/>
    <n v="1"/>
    <n v="0"/>
    <n v="71590"/>
    <n v="71591"/>
    <n v="71093"/>
    <s v="LAUZ"/>
    <s v="GO  "/>
    <n v="0"/>
    <n v="4812"/>
  </r>
  <r>
    <x v="490"/>
    <n v="202501"/>
    <x v="1"/>
    <s v="PAUGAM P                      "/>
    <x v="2"/>
    <n v="684"/>
    <n v="170"/>
    <n v="15"/>
    <n v="4"/>
    <n v="1889"/>
    <n v="29221"/>
    <n v="1"/>
    <n v="0"/>
    <n v="0"/>
    <n v="0"/>
    <n v="0"/>
    <n v="0"/>
    <n v="1"/>
    <n v="0"/>
    <n v="71590"/>
    <n v="71591"/>
    <n v="71093"/>
    <s v="LAUZ"/>
    <s v="GO  "/>
    <n v="0"/>
    <n v="4812"/>
  </r>
  <r>
    <x v="491"/>
    <n v="202501"/>
    <x v="0"/>
    <s v="BEAUBRUN P                    "/>
    <x v="2"/>
    <n v="722"/>
    <n v="178"/>
    <n v="27"/>
    <n v="3"/>
    <n v="2673"/>
    <n v="5500"/>
    <n v="5"/>
    <n v="2"/>
    <n v="1"/>
    <n v="0"/>
    <n v="1"/>
    <n v="1"/>
    <n v="0"/>
    <n v="0"/>
    <n v="71590"/>
    <n v="71607"/>
    <n v="700398"/>
    <s v="LIOP"/>
    <s v="GO  "/>
    <n v="23669"/>
    <n v="3719"/>
  </r>
  <r>
    <x v="491"/>
    <n v="202501"/>
    <x v="1"/>
    <s v="BEAUBRUN P                    "/>
    <x v="2"/>
    <n v="722"/>
    <n v="178"/>
    <n v="27"/>
    <n v="3"/>
    <n v="2673"/>
    <n v="5500"/>
    <n v="5"/>
    <n v="2"/>
    <n v="1"/>
    <n v="0"/>
    <n v="1"/>
    <n v="1"/>
    <n v="0"/>
    <n v="0"/>
    <n v="71590"/>
    <n v="71607"/>
    <n v="700398"/>
    <s v="LIOP"/>
    <s v="GO  "/>
    <n v="23669"/>
    <n v="3719"/>
  </r>
  <r>
    <x v="492"/>
    <n v="202501"/>
    <x v="0"/>
    <s v="MALCAVAT G                    "/>
    <x v="2"/>
    <n v="30"/>
    <n v="8"/>
    <n v="1"/>
    <n v="1"/>
    <n v="12799"/>
    <n v="167545"/>
    <n v="15.5"/>
    <n v="3"/>
    <n v="3.5"/>
    <n v="1"/>
    <n v="0"/>
    <n v="1"/>
    <n v="7"/>
    <n v="0"/>
    <n v="71590"/>
    <n v="71595"/>
    <n v="71358"/>
    <s v="CORV"/>
    <s v="GO  "/>
    <n v="39087"/>
    <n v="32586"/>
  </r>
  <r>
    <x v="492"/>
    <n v="202501"/>
    <x v="1"/>
    <s v="MALCAVAT G                    "/>
    <x v="2"/>
    <n v="30"/>
    <n v="8"/>
    <n v="1"/>
    <n v="1"/>
    <n v="12799"/>
    <n v="167545"/>
    <n v="15.5"/>
    <n v="3"/>
    <n v="3.5"/>
    <n v="1"/>
    <n v="0"/>
    <n v="1"/>
    <n v="7"/>
    <n v="0"/>
    <n v="71590"/>
    <n v="71595"/>
    <n v="71358"/>
    <s v="CORV"/>
    <s v="GO  "/>
    <n v="39087"/>
    <n v="32586"/>
  </r>
  <r>
    <x v="493"/>
    <n v="202501"/>
    <x v="0"/>
    <s v="MARIE G                       "/>
    <x v="2"/>
    <n v="808"/>
    <n v="257"/>
    <n v="23"/>
    <n v="7"/>
    <n v="1428"/>
    <n v="1000"/>
    <n v="1"/>
    <n v="1"/>
    <n v="0"/>
    <n v="0"/>
    <n v="0"/>
    <n v="0"/>
    <n v="0"/>
    <n v="0"/>
    <n v="71251"/>
    <n v="71248"/>
    <n v="70065"/>
    <s v="THIE"/>
    <s v="GS  "/>
    <n v="37813"/>
    <n v="1528"/>
  </r>
  <r>
    <x v="493"/>
    <n v="202501"/>
    <x v="1"/>
    <s v="MARIE G                       "/>
    <x v="2"/>
    <n v="808"/>
    <n v="257"/>
    <n v="23"/>
    <n v="7"/>
    <n v="1428"/>
    <n v="1000"/>
    <n v="1"/>
    <n v="1"/>
    <n v="0"/>
    <n v="0"/>
    <n v="0"/>
    <n v="0"/>
    <n v="0"/>
    <n v="0"/>
    <n v="71251"/>
    <n v="71248"/>
    <n v="70065"/>
    <s v="THIE"/>
    <s v="GS  "/>
    <n v="37813"/>
    <n v="1528"/>
  </r>
  <r>
    <x v="494"/>
    <n v="202501"/>
    <x v="0"/>
    <s v="DONNADIEU L                   "/>
    <x v="2"/>
    <n v="89"/>
    <n v="33"/>
    <n v="1"/>
    <n v="1"/>
    <n v="18116"/>
    <n v="11936"/>
    <n v="10.5"/>
    <n v="4"/>
    <n v="3.5"/>
    <n v="1.5"/>
    <n v="0"/>
    <n v="0.5"/>
    <n v="1"/>
    <n v="0"/>
    <n v="71251"/>
    <n v="71252"/>
    <n v="71394"/>
    <s v="KARI"/>
    <s v="GS  "/>
    <n v="31570"/>
    <n v="23760"/>
  </r>
  <r>
    <x v="494"/>
    <n v="202501"/>
    <x v="1"/>
    <s v="DONNADIEU L                   "/>
    <x v="2"/>
    <n v="89"/>
    <n v="33"/>
    <n v="1"/>
    <n v="1"/>
    <n v="18116"/>
    <n v="11936"/>
    <n v="10.5"/>
    <n v="4"/>
    <n v="3.5"/>
    <n v="1.5"/>
    <n v="0"/>
    <n v="0.5"/>
    <n v="1"/>
    <n v="0"/>
    <n v="71251"/>
    <n v="71252"/>
    <n v="71394"/>
    <s v="KARI"/>
    <s v="GS  "/>
    <n v="31570"/>
    <n v="23760"/>
  </r>
  <r>
    <x v="495"/>
    <n v="202501"/>
    <x v="0"/>
    <s v="VILAFRANCA D                  "/>
    <x v="2"/>
    <n v="663"/>
    <n v="162"/>
    <n v="11"/>
    <n v="3"/>
    <n v="3238"/>
    <n v="6000"/>
    <n v="3"/>
    <n v="0"/>
    <n v="1"/>
    <n v="1"/>
    <n v="1"/>
    <n v="0"/>
    <n v="0"/>
    <n v="0"/>
    <n v="71590"/>
    <n v="71606"/>
    <n v="71324"/>
    <s v="QUIR"/>
    <s v="GO  "/>
    <n v="0"/>
    <n v="5457"/>
  </r>
  <r>
    <x v="495"/>
    <n v="202501"/>
    <x v="1"/>
    <s v="VILAFRANCA D                  "/>
    <x v="2"/>
    <n v="663"/>
    <n v="162"/>
    <n v="11"/>
    <n v="3"/>
    <n v="3238"/>
    <n v="6000"/>
    <n v="3"/>
    <n v="0"/>
    <n v="1"/>
    <n v="1"/>
    <n v="1"/>
    <n v="0"/>
    <n v="0"/>
    <n v="0"/>
    <n v="71590"/>
    <n v="71606"/>
    <n v="71324"/>
    <s v="QUIR"/>
    <s v="GO  "/>
    <n v="0"/>
    <n v="5457"/>
  </r>
  <r>
    <x v="496"/>
    <n v="202501"/>
    <x v="0"/>
    <s v="VIRIOT S                      "/>
    <x v="2"/>
    <n v="916"/>
    <n v="228"/>
    <n v="19"/>
    <n v="9"/>
    <n v="0"/>
    <n v="0"/>
    <n v="0"/>
    <n v="0"/>
    <n v="0"/>
    <n v="0"/>
    <n v="0"/>
    <n v="0"/>
    <n v="0"/>
    <n v="0"/>
    <n v="71590"/>
    <n v="71601"/>
    <n v="71106"/>
    <s v="DEVI"/>
    <s v="GO  "/>
    <n v="0"/>
    <n v="0"/>
  </r>
  <r>
    <x v="496"/>
    <n v="202501"/>
    <x v="1"/>
    <s v="VIRIOT S                      "/>
    <x v="2"/>
    <n v="916"/>
    <n v="228"/>
    <n v="19"/>
    <n v="9"/>
    <n v="0"/>
    <n v="0"/>
    <n v="0"/>
    <n v="0"/>
    <n v="0"/>
    <n v="0"/>
    <n v="0"/>
    <n v="0"/>
    <n v="0"/>
    <n v="0"/>
    <n v="71590"/>
    <n v="71601"/>
    <n v="71106"/>
    <s v="DEVI"/>
    <s v="GO  "/>
    <n v="0"/>
    <n v="0"/>
  </r>
  <r>
    <x v="497"/>
    <n v="202501"/>
    <x v="0"/>
    <s v="GARCIA F                      "/>
    <x v="2"/>
    <n v="540"/>
    <n v="191"/>
    <n v="27"/>
    <n v="5"/>
    <n v="8364"/>
    <n v="0"/>
    <n v="7.5"/>
    <n v="5"/>
    <n v="1"/>
    <n v="0.5"/>
    <n v="1"/>
    <n v="0"/>
    <n v="0"/>
    <n v="0"/>
    <n v="71251"/>
    <n v="70067"/>
    <n v="71366"/>
    <s v="LEGG"/>
    <s v="GS  "/>
    <n v="41288"/>
    <n v="9120"/>
  </r>
  <r>
    <x v="497"/>
    <n v="202501"/>
    <x v="1"/>
    <s v="GARCIA F                      "/>
    <x v="2"/>
    <n v="540"/>
    <n v="191"/>
    <n v="27"/>
    <n v="5"/>
    <n v="8364"/>
    <n v="0"/>
    <n v="7.5"/>
    <n v="5"/>
    <n v="1"/>
    <n v="0.5"/>
    <n v="1"/>
    <n v="0"/>
    <n v="0"/>
    <n v="0"/>
    <n v="71251"/>
    <n v="70067"/>
    <n v="71366"/>
    <s v="LEGG"/>
    <s v="GS  "/>
    <n v="41288"/>
    <n v="9120"/>
  </r>
  <r>
    <x v="498"/>
    <n v="202501"/>
    <x v="0"/>
    <s v="GOMEZ JC                      "/>
    <x v="2"/>
    <n v="582"/>
    <n v="203"/>
    <n v="29"/>
    <n v="4"/>
    <n v="2331"/>
    <n v="35400"/>
    <n v="7"/>
    <n v="0"/>
    <n v="1"/>
    <n v="1"/>
    <n v="2"/>
    <n v="2"/>
    <n v="1"/>
    <n v="0"/>
    <n v="71251"/>
    <n v="71239"/>
    <n v="700440"/>
    <s v="ZENO"/>
    <s v="GS  "/>
    <n v="37299"/>
    <n v="7961"/>
  </r>
  <r>
    <x v="498"/>
    <n v="202501"/>
    <x v="1"/>
    <s v="GOMEZ JC                      "/>
    <x v="2"/>
    <n v="582"/>
    <n v="203"/>
    <n v="29"/>
    <n v="4"/>
    <n v="2331"/>
    <n v="35400"/>
    <n v="7"/>
    <n v="0"/>
    <n v="1"/>
    <n v="1"/>
    <n v="2"/>
    <n v="2"/>
    <n v="1"/>
    <n v="0"/>
    <n v="71251"/>
    <n v="71239"/>
    <n v="700440"/>
    <s v="ZENO"/>
    <s v="GS  "/>
    <n v="37299"/>
    <n v="7961"/>
  </r>
  <r>
    <x v="499"/>
    <n v="202501"/>
    <x v="0"/>
    <s v="FRACASSETTI F                 "/>
    <x v="1"/>
    <n v="2"/>
    <n v="2"/>
    <n v="0"/>
    <n v="0"/>
    <n v="429437"/>
    <n v="783485"/>
    <n v="419.5"/>
    <n v="106.5"/>
    <n v="167"/>
    <n v="37.5"/>
    <n v="50.5"/>
    <n v="33"/>
    <n v="25"/>
    <n v="0"/>
    <n v="71251"/>
    <n v="71255"/>
    <n v="0"/>
    <s v="FRAC"/>
    <s v="GS  "/>
    <n v="117659"/>
    <n v="585567"/>
  </r>
  <r>
    <x v="499"/>
    <n v="202501"/>
    <x v="1"/>
    <s v="FRACASSETTI F                 "/>
    <x v="1"/>
    <n v="2"/>
    <n v="2"/>
    <n v="0"/>
    <n v="0"/>
    <n v="429437"/>
    <n v="783485"/>
    <n v="419.5"/>
    <n v="106.5"/>
    <n v="167"/>
    <n v="37.5"/>
    <n v="50.5"/>
    <n v="33"/>
    <n v="25"/>
    <n v="0"/>
    <n v="71251"/>
    <n v="71255"/>
    <n v="0"/>
    <s v="FRAC"/>
    <s v="GS  "/>
    <n v="117659"/>
    <n v="585567"/>
  </r>
  <r>
    <x v="500"/>
    <n v="202501"/>
    <x v="0"/>
    <s v="GUIHARD J                     "/>
    <x v="1"/>
    <n v="9"/>
    <n v="2"/>
    <n v="0"/>
    <n v="0"/>
    <n v="278723"/>
    <n v="1560256"/>
    <n v="261.5"/>
    <n v="109"/>
    <n v="38.5"/>
    <n v="13"/>
    <n v="25"/>
    <n v="16"/>
    <n v="60"/>
    <n v="0"/>
    <n v="71590"/>
    <n v="71594"/>
    <n v="0"/>
    <s v="GUIH"/>
    <s v="GO  "/>
    <n v="612071"/>
    <n v="456260"/>
  </r>
  <r>
    <x v="500"/>
    <n v="202501"/>
    <x v="1"/>
    <s v="GUIHARD J                     "/>
    <x v="1"/>
    <n v="9"/>
    <n v="2"/>
    <n v="0"/>
    <n v="0"/>
    <n v="278723"/>
    <n v="1560256"/>
    <n v="261.5"/>
    <n v="109"/>
    <n v="38.5"/>
    <n v="13"/>
    <n v="25"/>
    <n v="16"/>
    <n v="60"/>
    <n v="0"/>
    <n v="71590"/>
    <n v="71594"/>
    <n v="0"/>
    <s v="GUIH"/>
    <s v="GO  "/>
    <n v="612071"/>
    <n v="456260"/>
  </r>
  <r>
    <x v="501"/>
    <n v="202501"/>
    <x v="0"/>
    <s v="PLANTIER J-C                  "/>
    <x v="2"/>
    <n v="916"/>
    <n v="290"/>
    <n v="33"/>
    <n v="8"/>
    <n v="0"/>
    <n v="0"/>
    <n v="0"/>
    <n v="0"/>
    <n v="0"/>
    <n v="0"/>
    <n v="0"/>
    <n v="0"/>
    <n v="0"/>
    <n v="0"/>
    <n v="71251"/>
    <n v="71174"/>
    <n v="71179"/>
    <s v="CHIK"/>
    <s v="GS  "/>
    <n v="0"/>
    <n v="0"/>
  </r>
  <r>
    <x v="501"/>
    <n v="202501"/>
    <x v="1"/>
    <s v="PLANTIER J-C                  "/>
    <x v="2"/>
    <n v="916"/>
    <n v="290"/>
    <n v="33"/>
    <n v="8"/>
    <n v="0"/>
    <n v="0"/>
    <n v="0"/>
    <n v="0"/>
    <n v="0"/>
    <n v="0"/>
    <n v="0"/>
    <n v="0"/>
    <n v="0"/>
    <n v="0"/>
    <n v="71251"/>
    <n v="71174"/>
    <n v="71179"/>
    <s v="CHIK"/>
    <s v="GS  "/>
    <n v="0"/>
    <n v="0"/>
  </r>
  <r>
    <x v="502"/>
    <n v="202501"/>
    <x v="0"/>
    <s v="HAMMADI D                     "/>
    <x v="2"/>
    <n v="185"/>
    <n v="71"/>
    <n v="9"/>
    <n v="4"/>
    <n v="12587"/>
    <n v="48533"/>
    <n v="12"/>
    <n v="2.5"/>
    <n v="0"/>
    <n v="3"/>
    <n v="0.5"/>
    <n v="4"/>
    <n v="2"/>
    <n v="0"/>
    <n v="71251"/>
    <n v="70930"/>
    <n v="71399"/>
    <s v="CLEM"/>
    <s v="GS  "/>
    <n v="0"/>
    <n v="19567"/>
  </r>
  <r>
    <x v="502"/>
    <n v="202501"/>
    <x v="1"/>
    <s v="HAMMADI D                     "/>
    <x v="2"/>
    <n v="185"/>
    <n v="71"/>
    <n v="9"/>
    <n v="4"/>
    <n v="12587"/>
    <n v="48533"/>
    <n v="12"/>
    <n v="2.5"/>
    <n v="0"/>
    <n v="3"/>
    <n v="0.5"/>
    <n v="4"/>
    <n v="2"/>
    <n v="0"/>
    <n v="71251"/>
    <n v="70930"/>
    <n v="71399"/>
    <s v="CLEM"/>
    <s v="GS  "/>
    <n v="0"/>
    <n v="19567"/>
  </r>
  <r>
    <x v="503"/>
    <n v="202501"/>
    <x v="0"/>
    <s v="FERRIGNO M                    "/>
    <x v="2"/>
    <n v="576"/>
    <n v="118"/>
    <n v="21"/>
    <n v="4"/>
    <n v="6261"/>
    <n v="18346"/>
    <n v="0"/>
    <n v="0"/>
    <n v="0"/>
    <n v="0"/>
    <n v="0"/>
    <n v="0"/>
    <n v="0"/>
    <n v="0"/>
    <n v="71030"/>
    <n v="71031"/>
    <n v="71013"/>
    <s v="GERO"/>
    <s v="IF  "/>
    <n v="0"/>
    <n v="8095"/>
  </r>
  <r>
    <x v="503"/>
    <n v="202501"/>
    <x v="1"/>
    <s v="FERRIGNO M                    "/>
    <x v="2"/>
    <n v="576"/>
    <n v="118"/>
    <n v="21"/>
    <n v="4"/>
    <n v="6261"/>
    <n v="18346"/>
    <n v="0"/>
    <n v="0"/>
    <n v="0"/>
    <n v="0"/>
    <n v="0"/>
    <n v="0"/>
    <n v="0"/>
    <n v="0"/>
    <n v="71030"/>
    <n v="71031"/>
    <n v="71013"/>
    <s v="GERO"/>
    <s v="IF  "/>
    <n v="0"/>
    <n v="8095"/>
  </r>
  <r>
    <x v="504"/>
    <n v="202501"/>
    <x v="0"/>
    <s v="MARIAGE A                     "/>
    <x v="0"/>
    <n v="85"/>
    <n v="21"/>
    <n v="3"/>
    <n v="0"/>
    <n v="36364"/>
    <n v="191821"/>
    <n v="55"/>
    <n v="8"/>
    <n v="17"/>
    <n v="5"/>
    <n v="9"/>
    <n v="5"/>
    <n v="11"/>
    <n v="0"/>
    <n v="71030"/>
    <n v="71024"/>
    <n v="71023"/>
    <s v="FASQ"/>
    <s v="IF  "/>
    <n v="66803"/>
    <n v="62917"/>
  </r>
  <r>
    <x v="504"/>
    <n v="202501"/>
    <x v="1"/>
    <s v="MARIAGE A                     "/>
    <x v="0"/>
    <n v="85"/>
    <n v="21"/>
    <n v="3"/>
    <n v="0"/>
    <n v="36364"/>
    <n v="191821"/>
    <n v="55"/>
    <n v="8"/>
    <n v="17"/>
    <n v="5"/>
    <n v="9"/>
    <n v="5"/>
    <n v="11"/>
    <n v="0"/>
    <n v="71030"/>
    <n v="71024"/>
    <n v="71023"/>
    <s v="FASQ"/>
    <s v="IF  "/>
    <n v="66803"/>
    <n v="62917"/>
  </r>
  <r>
    <x v="505"/>
    <n v="202501"/>
    <x v="0"/>
    <s v="GIRARD M                      "/>
    <x v="2"/>
    <n v="456"/>
    <n v="116"/>
    <n v="18"/>
    <n v="5"/>
    <n v="6819"/>
    <n v="22700"/>
    <n v="14"/>
    <n v="1"/>
    <n v="5"/>
    <n v="0"/>
    <n v="3"/>
    <n v="2"/>
    <n v="3"/>
    <n v="0"/>
    <n v="71590"/>
    <n v="71592"/>
    <n v="71070"/>
    <s v="LECO"/>
    <s v="GO  "/>
    <n v="0"/>
    <n v="11478"/>
  </r>
  <r>
    <x v="505"/>
    <n v="202501"/>
    <x v="1"/>
    <s v="GIRARD M                      "/>
    <x v="2"/>
    <n v="456"/>
    <n v="116"/>
    <n v="18"/>
    <n v="5"/>
    <n v="6819"/>
    <n v="22700"/>
    <n v="14"/>
    <n v="1"/>
    <n v="5"/>
    <n v="0"/>
    <n v="3"/>
    <n v="2"/>
    <n v="3"/>
    <n v="0"/>
    <n v="71590"/>
    <n v="71592"/>
    <n v="71070"/>
    <s v="LECO"/>
    <s v="GO  "/>
    <n v="0"/>
    <n v="11478"/>
  </r>
  <r>
    <x v="506"/>
    <n v="202501"/>
    <x v="0"/>
    <s v="LEYSHON B                     "/>
    <x v="2"/>
    <n v="773"/>
    <n v="187"/>
    <n v="28"/>
    <n v="6"/>
    <n v="1400"/>
    <n v="5000"/>
    <n v="3"/>
    <n v="0"/>
    <n v="0"/>
    <n v="1"/>
    <n v="0"/>
    <n v="2"/>
    <n v="0"/>
    <n v="0"/>
    <n v="71590"/>
    <n v="71592"/>
    <n v="71099"/>
    <s v="LECO"/>
    <s v="GO  "/>
    <n v="0"/>
    <n v="2342"/>
  </r>
  <r>
    <x v="506"/>
    <n v="202501"/>
    <x v="1"/>
    <s v="LEYSHON B                     "/>
    <x v="2"/>
    <n v="773"/>
    <n v="187"/>
    <n v="28"/>
    <n v="6"/>
    <n v="1400"/>
    <n v="5000"/>
    <n v="3"/>
    <n v="0"/>
    <n v="0"/>
    <n v="1"/>
    <n v="0"/>
    <n v="2"/>
    <n v="0"/>
    <n v="0"/>
    <n v="71590"/>
    <n v="71592"/>
    <n v="71099"/>
    <s v="LECO"/>
    <s v="GO  "/>
    <n v="0"/>
    <n v="2342"/>
  </r>
  <r>
    <x v="507"/>
    <n v="202501"/>
    <x v="0"/>
    <s v="FOURNIGAULT F                 "/>
    <x v="0"/>
    <n v="21"/>
    <n v="7"/>
    <n v="3"/>
    <n v="0"/>
    <n v="83210"/>
    <n v="511100"/>
    <n v="81"/>
    <n v="31"/>
    <n v="20"/>
    <n v="7"/>
    <n v="8"/>
    <n v="4"/>
    <n v="11"/>
    <n v="0"/>
    <n v="71590"/>
    <n v="71594"/>
    <n v="71081"/>
    <s v="GUIH"/>
    <s v="GO  "/>
    <n v="209959"/>
    <n v="147001"/>
  </r>
  <r>
    <x v="507"/>
    <n v="202501"/>
    <x v="1"/>
    <s v="FOURNIGAULT F                 "/>
    <x v="0"/>
    <n v="21"/>
    <n v="7"/>
    <n v="3"/>
    <n v="0"/>
    <n v="83210"/>
    <n v="511100"/>
    <n v="81"/>
    <n v="31"/>
    <n v="20"/>
    <n v="7"/>
    <n v="8"/>
    <n v="4"/>
    <n v="11"/>
    <n v="0"/>
    <n v="71590"/>
    <n v="71594"/>
    <n v="71081"/>
    <s v="GUIH"/>
    <s v="GO  "/>
    <n v="209959"/>
    <n v="147001"/>
  </r>
  <r>
    <x v="508"/>
    <n v="202501"/>
    <x v="0"/>
    <s v="BARBATI C                     "/>
    <x v="2"/>
    <n v="799"/>
    <n v="256"/>
    <n v="32"/>
    <n v="7"/>
    <n v="856"/>
    <n v="8450"/>
    <n v="5"/>
    <n v="0"/>
    <n v="0"/>
    <n v="0"/>
    <n v="0"/>
    <n v="4"/>
    <n v="1"/>
    <n v="0"/>
    <n v="71251"/>
    <n v="70067"/>
    <n v="71265"/>
    <s v="LEGG"/>
    <s v="GS  "/>
    <n v="0"/>
    <n v="1701"/>
  </r>
  <r>
    <x v="508"/>
    <n v="202501"/>
    <x v="1"/>
    <s v="BARBATI C                     "/>
    <x v="2"/>
    <n v="799"/>
    <n v="256"/>
    <n v="32"/>
    <n v="7"/>
    <n v="856"/>
    <n v="8450"/>
    <n v="5"/>
    <n v="0"/>
    <n v="0"/>
    <n v="0"/>
    <n v="0"/>
    <n v="4"/>
    <n v="1"/>
    <n v="0"/>
    <n v="71251"/>
    <n v="70067"/>
    <n v="71265"/>
    <s v="LEGG"/>
    <s v="GS  "/>
    <n v="0"/>
    <n v="1701"/>
  </r>
  <r>
    <x v="509"/>
    <n v="202501"/>
    <x v="0"/>
    <s v="MONTHE J                      "/>
    <x v="2"/>
    <n v="161"/>
    <n v="32"/>
    <n v="6"/>
    <n v="1"/>
    <n v="15326"/>
    <n v="22409"/>
    <n v="22.5"/>
    <n v="5"/>
    <n v="3.5"/>
    <n v="1.5"/>
    <n v="6.5"/>
    <n v="2"/>
    <n v="4"/>
    <n v="0"/>
    <n v="71030"/>
    <n v="71031"/>
    <n v="71033"/>
    <s v="GERO"/>
    <s v="IF  "/>
    <n v="0"/>
    <n v="20139"/>
  </r>
  <r>
    <x v="509"/>
    <n v="202501"/>
    <x v="1"/>
    <s v="MONTHE J                      "/>
    <x v="2"/>
    <n v="161"/>
    <n v="32"/>
    <n v="6"/>
    <n v="1"/>
    <n v="15326"/>
    <n v="22409"/>
    <n v="22.5"/>
    <n v="5"/>
    <n v="3.5"/>
    <n v="1.5"/>
    <n v="6.5"/>
    <n v="2"/>
    <n v="4"/>
    <n v="0"/>
    <n v="71030"/>
    <n v="71031"/>
    <n v="71033"/>
    <s v="GERO"/>
    <s v="IF  "/>
    <n v="0"/>
    <n v="20139"/>
  </r>
  <r>
    <x v="510"/>
    <n v="202501"/>
    <x v="0"/>
    <s v="ADEVAH W                      "/>
    <x v="2"/>
    <n v="720"/>
    <n v="233"/>
    <n v="20"/>
    <n v="11"/>
    <n v="3537"/>
    <n v="0"/>
    <n v="6"/>
    <n v="2"/>
    <n v="3"/>
    <n v="0"/>
    <n v="0"/>
    <n v="1"/>
    <n v="0"/>
    <n v="0"/>
    <n v="71251"/>
    <n v="71252"/>
    <n v="71394"/>
    <s v="KARI"/>
    <s v="GS  "/>
    <n v="0"/>
    <n v="3761"/>
  </r>
  <r>
    <x v="510"/>
    <n v="202501"/>
    <x v="1"/>
    <s v="ADEVAH W                      "/>
    <x v="2"/>
    <n v="720"/>
    <n v="233"/>
    <n v="20"/>
    <n v="11"/>
    <n v="3537"/>
    <n v="0"/>
    <n v="6"/>
    <n v="2"/>
    <n v="3"/>
    <n v="0"/>
    <n v="0"/>
    <n v="1"/>
    <n v="0"/>
    <n v="0"/>
    <n v="71251"/>
    <n v="71252"/>
    <n v="71394"/>
    <s v="KARI"/>
    <s v="GS  "/>
    <n v="0"/>
    <n v="3761"/>
  </r>
  <r>
    <x v="511"/>
    <n v="202501"/>
    <x v="0"/>
    <s v="POIRIER L                     "/>
    <x v="2"/>
    <n v="94"/>
    <n v="21"/>
    <n v="5"/>
    <n v="2"/>
    <n v="3618"/>
    <n v="149091"/>
    <n v="9"/>
    <n v="2.5"/>
    <n v="4"/>
    <n v="0"/>
    <n v="1"/>
    <n v="1.5"/>
    <n v="0"/>
    <n v="0"/>
    <n v="71590"/>
    <n v="71050"/>
    <n v="71646"/>
    <s v="PLAN"/>
    <s v="GO  "/>
    <n v="11100"/>
    <n v="23637"/>
  </r>
  <r>
    <x v="511"/>
    <n v="202501"/>
    <x v="1"/>
    <s v="POIRIER L                     "/>
    <x v="2"/>
    <n v="94"/>
    <n v="21"/>
    <n v="5"/>
    <n v="2"/>
    <n v="3618"/>
    <n v="149091"/>
    <n v="9"/>
    <n v="2.5"/>
    <n v="4"/>
    <n v="0"/>
    <n v="1"/>
    <n v="1.5"/>
    <n v="0"/>
    <n v="0"/>
    <n v="71590"/>
    <n v="71050"/>
    <n v="71646"/>
    <s v="PLAN"/>
    <s v="GO  "/>
    <n v="11100"/>
    <n v="23637"/>
  </r>
  <r>
    <x v="512"/>
    <n v="202501"/>
    <x v="0"/>
    <s v="CORDIER F                     "/>
    <x v="2"/>
    <n v="95"/>
    <n v="19"/>
    <n v="2"/>
    <n v="1"/>
    <n v="18381"/>
    <n v="43750"/>
    <n v="5"/>
    <n v="3"/>
    <n v="0"/>
    <n v="1"/>
    <n v="0"/>
    <n v="0"/>
    <n v="1"/>
    <n v="0"/>
    <n v="900582"/>
    <n v="71270"/>
    <n v="70813"/>
    <s v="TRAG"/>
    <s v="CE  "/>
    <n v="21972"/>
    <n v="23467"/>
  </r>
  <r>
    <x v="512"/>
    <n v="202501"/>
    <x v="1"/>
    <s v="CORDIER F                     "/>
    <x v="2"/>
    <n v="95"/>
    <n v="19"/>
    <n v="2"/>
    <n v="1"/>
    <n v="18381"/>
    <n v="43750"/>
    <n v="5"/>
    <n v="3"/>
    <n v="0"/>
    <n v="1"/>
    <n v="0"/>
    <n v="0"/>
    <n v="1"/>
    <n v="0"/>
    <n v="900582"/>
    <n v="71270"/>
    <n v="70813"/>
    <s v="TRAG"/>
    <s v="CE  "/>
    <n v="21972"/>
    <n v="23467"/>
  </r>
  <r>
    <x v="513"/>
    <n v="202501"/>
    <x v="0"/>
    <s v="WACHSMUTH S                   "/>
    <x v="2"/>
    <n v="797"/>
    <n v="195"/>
    <n v="31"/>
    <n v="11"/>
    <n v="1723"/>
    <n v="0"/>
    <n v="0"/>
    <n v="0"/>
    <n v="0"/>
    <n v="0"/>
    <n v="0"/>
    <n v="0"/>
    <n v="0"/>
    <n v="0"/>
    <n v="71590"/>
    <n v="71607"/>
    <n v="71125"/>
    <s v="LIOP"/>
    <s v="GO  "/>
    <n v="0"/>
    <n v="1723"/>
  </r>
  <r>
    <x v="513"/>
    <n v="202501"/>
    <x v="1"/>
    <s v="WACHSMUTH S                   "/>
    <x v="2"/>
    <n v="797"/>
    <n v="195"/>
    <n v="31"/>
    <n v="11"/>
    <n v="1723"/>
    <n v="0"/>
    <n v="0"/>
    <n v="0"/>
    <n v="0"/>
    <n v="0"/>
    <n v="0"/>
    <n v="0"/>
    <n v="0"/>
    <n v="0"/>
    <n v="71590"/>
    <n v="71607"/>
    <n v="71125"/>
    <s v="LIOP"/>
    <s v="GO  "/>
    <n v="0"/>
    <n v="1723"/>
  </r>
  <r>
    <x v="514"/>
    <n v="202501"/>
    <x v="0"/>
    <s v="USAI L                        "/>
    <x v="2"/>
    <n v="730"/>
    <n v="165"/>
    <n v="23"/>
    <n v="8"/>
    <n v="2095"/>
    <n v="0"/>
    <n v="2"/>
    <n v="0"/>
    <n v="0"/>
    <n v="1"/>
    <n v="1"/>
    <n v="0"/>
    <n v="0"/>
    <n v="0"/>
    <n v="71030"/>
    <n v="71063"/>
    <n v="70053"/>
    <s v="COTE"/>
    <s v="IF  "/>
    <n v="0"/>
    <n v="3429"/>
  </r>
  <r>
    <x v="514"/>
    <n v="202501"/>
    <x v="1"/>
    <s v="USAI L                        "/>
    <x v="2"/>
    <n v="730"/>
    <n v="165"/>
    <n v="23"/>
    <n v="8"/>
    <n v="2095"/>
    <n v="0"/>
    <n v="2"/>
    <n v="0"/>
    <n v="0"/>
    <n v="1"/>
    <n v="1"/>
    <n v="0"/>
    <n v="0"/>
    <n v="0"/>
    <n v="71030"/>
    <n v="71063"/>
    <n v="70053"/>
    <s v="COTE"/>
    <s v="IF  "/>
    <n v="0"/>
    <n v="3429"/>
  </r>
  <r>
    <x v="515"/>
    <n v="202501"/>
    <x v="0"/>
    <s v="TRICAUD P                     "/>
    <x v="2"/>
    <n v="827"/>
    <n v="179"/>
    <n v="21"/>
    <n v="9"/>
    <n v="1171"/>
    <n v="0"/>
    <n v="1"/>
    <n v="0"/>
    <n v="0"/>
    <n v="0"/>
    <n v="0"/>
    <n v="1"/>
    <n v="0"/>
    <n v="0"/>
    <n v="900582"/>
    <n v="71188"/>
    <n v="71200"/>
    <s v="THIA"/>
    <s v="CE  "/>
    <n v="0"/>
    <n v="1171"/>
  </r>
  <r>
    <x v="515"/>
    <n v="202501"/>
    <x v="1"/>
    <s v="TRICAUD P                     "/>
    <x v="2"/>
    <n v="827"/>
    <n v="179"/>
    <n v="21"/>
    <n v="9"/>
    <n v="1171"/>
    <n v="0"/>
    <n v="1"/>
    <n v="0"/>
    <n v="0"/>
    <n v="0"/>
    <n v="0"/>
    <n v="1"/>
    <n v="0"/>
    <n v="0"/>
    <n v="900582"/>
    <n v="71188"/>
    <n v="71200"/>
    <s v="THIA"/>
    <s v="CE  "/>
    <n v="0"/>
    <n v="1171"/>
  </r>
  <r>
    <x v="516"/>
    <n v="202501"/>
    <x v="0"/>
    <s v="POUTEAU C                     "/>
    <x v="2"/>
    <n v="392"/>
    <n v="100"/>
    <n v="18"/>
    <n v="7"/>
    <n v="8046"/>
    <n v="42399"/>
    <n v="7"/>
    <n v="4"/>
    <n v="0"/>
    <n v="0"/>
    <n v="0"/>
    <n v="0"/>
    <n v="3"/>
    <n v="0"/>
    <n v="71590"/>
    <n v="71050"/>
    <n v="71112"/>
    <s v="PLAN"/>
    <s v="GO  "/>
    <n v="17979"/>
    <n v="13233"/>
  </r>
  <r>
    <x v="516"/>
    <n v="202501"/>
    <x v="1"/>
    <s v="POUTEAU C                     "/>
    <x v="2"/>
    <n v="392"/>
    <n v="100"/>
    <n v="18"/>
    <n v="7"/>
    <n v="8046"/>
    <n v="42399"/>
    <n v="7"/>
    <n v="4"/>
    <n v="0"/>
    <n v="0"/>
    <n v="0"/>
    <n v="0"/>
    <n v="3"/>
    <n v="0"/>
    <n v="71590"/>
    <n v="71050"/>
    <n v="71112"/>
    <s v="PLAN"/>
    <s v="GO  "/>
    <n v="17979"/>
    <n v="13233"/>
  </r>
  <r>
    <x v="517"/>
    <n v="202501"/>
    <x v="0"/>
    <s v="BEDHOUCHE V                   "/>
    <x v="2"/>
    <n v="108"/>
    <n v="41"/>
    <n v="2"/>
    <n v="2"/>
    <n v="16615"/>
    <n v="7601"/>
    <n v="19"/>
    <n v="7.5"/>
    <n v="9.5"/>
    <n v="1.5"/>
    <n v="0"/>
    <n v="0"/>
    <n v="0.5"/>
    <n v="0"/>
    <n v="71251"/>
    <n v="71252"/>
    <n v="71394"/>
    <s v="KARI"/>
    <s v="GS  "/>
    <n v="52706"/>
    <n v="22787"/>
  </r>
  <r>
    <x v="517"/>
    <n v="202501"/>
    <x v="1"/>
    <s v="BEDHOUCHE V                   "/>
    <x v="2"/>
    <n v="108"/>
    <n v="41"/>
    <n v="2"/>
    <n v="2"/>
    <n v="16615"/>
    <n v="7601"/>
    <n v="19"/>
    <n v="7.5"/>
    <n v="9.5"/>
    <n v="1.5"/>
    <n v="0"/>
    <n v="0"/>
    <n v="0.5"/>
    <n v="0"/>
    <n v="71251"/>
    <n v="71252"/>
    <n v="71394"/>
    <s v="KARI"/>
    <s v="GS  "/>
    <n v="52706"/>
    <n v="22787"/>
  </r>
  <r>
    <x v="518"/>
    <n v="202501"/>
    <x v="0"/>
    <s v="BRUHIN JL                     "/>
    <x v="2"/>
    <n v="158"/>
    <n v="29"/>
    <n v="9"/>
    <n v="2"/>
    <n v="8884"/>
    <n v="96181"/>
    <n v="20"/>
    <n v="2"/>
    <n v="5"/>
    <n v="1"/>
    <n v="2"/>
    <n v="5"/>
    <n v="5"/>
    <n v="0"/>
    <n v="900582"/>
    <n v="71507"/>
    <n v="71528"/>
    <s v="MORT"/>
    <s v="CE  "/>
    <n v="0"/>
    <n v="20290"/>
  </r>
  <r>
    <x v="518"/>
    <n v="202501"/>
    <x v="1"/>
    <s v="BRUHIN JL                     "/>
    <x v="2"/>
    <n v="158"/>
    <n v="29"/>
    <n v="9"/>
    <n v="2"/>
    <n v="8884"/>
    <n v="96181"/>
    <n v="20"/>
    <n v="2"/>
    <n v="5"/>
    <n v="1"/>
    <n v="2"/>
    <n v="5"/>
    <n v="5"/>
    <n v="0"/>
    <n v="900582"/>
    <n v="71507"/>
    <n v="71528"/>
    <s v="MORT"/>
    <s v="CE  "/>
    <n v="0"/>
    <n v="20290"/>
  </r>
  <r>
    <x v="519"/>
    <n v="202501"/>
    <x v="0"/>
    <s v="LIAGRE E                      "/>
    <x v="2"/>
    <n v="916"/>
    <n v="228"/>
    <n v="34"/>
    <n v="9"/>
    <n v="0"/>
    <n v="0"/>
    <n v="0"/>
    <n v="0"/>
    <n v="0"/>
    <n v="0"/>
    <n v="0"/>
    <n v="0"/>
    <n v="0"/>
    <n v="0"/>
    <n v="71590"/>
    <n v="71594"/>
    <n v="71467"/>
    <s v="GUIH"/>
    <s v="GO  "/>
    <n v="0"/>
    <n v="0"/>
  </r>
  <r>
    <x v="519"/>
    <n v="202501"/>
    <x v="1"/>
    <s v="LIAGRE E                      "/>
    <x v="2"/>
    <n v="916"/>
    <n v="228"/>
    <n v="34"/>
    <n v="9"/>
    <n v="0"/>
    <n v="0"/>
    <n v="0"/>
    <n v="0"/>
    <n v="0"/>
    <n v="0"/>
    <n v="0"/>
    <n v="0"/>
    <n v="0"/>
    <n v="0"/>
    <n v="71590"/>
    <n v="71594"/>
    <n v="71467"/>
    <s v="GUIH"/>
    <s v="GO  "/>
    <n v="0"/>
    <n v="0"/>
  </r>
  <r>
    <x v="520"/>
    <n v="202501"/>
    <x v="0"/>
    <s v="FOI S                         "/>
    <x v="2"/>
    <n v="916"/>
    <n v="290"/>
    <n v="22"/>
    <n v="6"/>
    <n v="0"/>
    <n v="0"/>
    <n v="0"/>
    <n v="0"/>
    <n v="0"/>
    <n v="0"/>
    <n v="0"/>
    <n v="0"/>
    <n v="0"/>
    <n v="0"/>
    <n v="71251"/>
    <n v="70066"/>
    <n v="71264"/>
    <s v="KERL"/>
    <s v="GS  "/>
    <n v="0"/>
    <n v="0"/>
  </r>
  <r>
    <x v="520"/>
    <n v="202501"/>
    <x v="1"/>
    <s v="FOI S                         "/>
    <x v="2"/>
    <n v="916"/>
    <n v="290"/>
    <n v="22"/>
    <n v="6"/>
    <n v="0"/>
    <n v="0"/>
    <n v="0"/>
    <n v="0"/>
    <n v="0"/>
    <n v="0"/>
    <n v="0"/>
    <n v="0"/>
    <n v="0"/>
    <n v="0"/>
    <n v="71251"/>
    <n v="70066"/>
    <n v="71264"/>
    <s v="KERL"/>
    <s v="GS  "/>
    <n v="0"/>
    <n v="0"/>
  </r>
  <r>
    <x v="521"/>
    <n v="202501"/>
    <x v="0"/>
    <s v="DUPARD L                      "/>
    <x v="2"/>
    <n v="472"/>
    <n v="168"/>
    <n v="24"/>
    <n v="8"/>
    <n v="5130"/>
    <n v="41990"/>
    <n v="5.5"/>
    <n v="1.5"/>
    <n v="1.5"/>
    <n v="1.5"/>
    <n v="0"/>
    <n v="0"/>
    <n v="1"/>
    <n v="0"/>
    <n v="71251"/>
    <n v="70067"/>
    <n v="70108"/>
    <s v="LEGG"/>
    <s v="GS  "/>
    <n v="0"/>
    <n v="11204"/>
  </r>
  <r>
    <x v="521"/>
    <n v="202501"/>
    <x v="1"/>
    <s v="DUPARD L                      "/>
    <x v="2"/>
    <n v="472"/>
    <n v="168"/>
    <n v="24"/>
    <n v="8"/>
    <n v="5130"/>
    <n v="41990"/>
    <n v="5.5"/>
    <n v="1.5"/>
    <n v="1.5"/>
    <n v="1.5"/>
    <n v="0"/>
    <n v="0"/>
    <n v="1"/>
    <n v="0"/>
    <n v="71251"/>
    <n v="70067"/>
    <n v="70108"/>
    <s v="LEGG"/>
    <s v="GS  "/>
    <n v="0"/>
    <n v="11204"/>
  </r>
  <r>
    <x v="522"/>
    <n v="202501"/>
    <x v="0"/>
    <s v="BRESSAND S                    "/>
    <x v="2"/>
    <n v="739"/>
    <n v="157"/>
    <n v="19"/>
    <n v="8"/>
    <n v="1588"/>
    <n v="7464"/>
    <n v="3"/>
    <n v="0"/>
    <n v="3"/>
    <n v="0"/>
    <n v="0"/>
    <n v="0"/>
    <n v="0"/>
    <n v="0"/>
    <n v="900582"/>
    <n v="71188"/>
    <n v="71200"/>
    <s v="THIA"/>
    <s v="CE  "/>
    <n v="0"/>
    <n v="3129"/>
  </r>
  <r>
    <x v="522"/>
    <n v="202501"/>
    <x v="1"/>
    <s v="BRESSAND S                    "/>
    <x v="2"/>
    <n v="739"/>
    <n v="157"/>
    <n v="19"/>
    <n v="8"/>
    <n v="1588"/>
    <n v="7464"/>
    <n v="3"/>
    <n v="0"/>
    <n v="3"/>
    <n v="0"/>
    <n v="0"/>
    <n v="0"/>
    <n v="0"/>
    <n v="0"/>
    <n v="900582"/>
    <n v="71188"/>
    <n v="71200"/>
    <s v="THIA"/>
    <s v="CE  "/>
    <n v="0"/>
    <n v="3129"/>
  </r>
  <r>
    <x v="523"/>
    <n v="202501"/>
    <x v="0"/>
    <s v="LIOPE G                       "/>
    <x v="1"/>
    <n v="12"/>
    <n v="4"/>
    <n v="0"/>
    <n v="0"/>
    <n v="274465"/>
    <n v="597800"/>
    <n v="305.5"/>
    <n v="72"/>
    <n v="89"/>
    <n v="38.5"/>
    <n v="41"/>
    <n v="45"/>
    <n v="20"/>
    <n v="0"/>
    <n v="71590"/>
    <n v="71607"/>
    <n v="0"/>
    <s v="LIOP"/>
    <s v="GO  "/>
    <n v="225345"/>
    <n v="385606"/>
  </r>
  <r>
    <x v="523"/>
    <n v="202501"/>
    <x v="1"/>
    <s v="LIOPE G                       "/>
    <x v="1"/>
    <n v="12"/>
    <n v="4"/>
    <n v="0"/>
    <n v="0"/>
    <n v="274465"/>
    <n v="597800"/>
    <n v="305.5"/>
    <n v="72"/>
    <n v="89"/>
    <n v="38.5"/>
    <n v="41"/>
    <n v="45"/>
    <n v="20"/>
    <n v="0"/>
    <n v="71590"/>
    <n v="71607"/>
    <n v="0"/>
    <s v="LIOP"/>
    <s v="GO  "/>
    <n v="225345"/>
    <n v="385606"/>
  </r>
  <r>
    <x v="524"/>
    <n v="202501"/>
    <x v="0"/>
    <s v="CASASUS A                     "/>
    <x v="2"/>
    <n v="438"/>
    <n v="161"/>
    <n v="23"/>
    <n v="6"/>
    <n v="7658"/>
    <n v="7400"/>
    <n v="7"/>
    <n v="3"/>
    <n v="1"/>
    <n v="3"/>
    <n v="0"/>
    <n v="0"/>
    <n v="0"/>
    <n v="0"/>
    <n v="71251"/>
    <n v="71255"/>
    <n v="71257"/>
    <s v="FRAC"/>
    <s v="GS  "/>
    <n v="0"/>
    <n v="11840"/>
  </r>
  <r>
    <x v="524"/>
    <n v="202501"/>
    <x v="1"/>
    <s v="CASASUS A                     "/>
    <x v="2"/>
    <n v="438"/>
    <n v="161"/>
    <n v="23"/>
    <n v="6"/>
    <n v="7658"/>
    <n v="7400"/>
    <n v="7"/>
    <n v="3"/>
    <n v="1"/>
    <n v="3"/>
    <n v="0"/>
    <n v="0"/>
    <n v="0"/>
    <n v="0"/>
    <n v="71251"/>
    <n v="71255"/>
    <n v="71257"/>
    <s v="FRAC"/>
    <s v="GS  "/>
    <n v="0"/>
    <n v="11840"/>
  </r>
  <r>
    <x v="525"/>
    <n v="202501"/>
    <x v="0"/>
    <s v="PALACIN CH                    "/>
    <x v="2"/>
    <n v="908"/>
    <n v="226"/>
    <n v="41"/>
    <n v="13"/>
    <n v="0"/>
    <n v="750"/>
    <n v="0"/>
    <n v="0"/>
    <n v="0"/>
    <n v="0"/>
    <n v="0"/>
    <n v="0"/>
    <n v="0"/>
    <n v="0"/>
    <n v="71030"/>
    <n v="71031"/>
    <n v="71033"/>
    <s v="GERO"/>
    <s v="IF  "/>
    <n v="0"/>
    <n v="75"/>
  </r>
  <r>
    <x v="525"/>
    <n v="202501"/>
    <x v="1"/>
    <s v="PALACIN CH                    "/>
    <x v="2"/>
    <n v="908"/>
    <n v="226"/>
    <n v="41"/>
    <n v="13"/>
    <n v="0"/>
    <n v="750"/>
    <n v="0"/>
    <n v="0"/>
    <n v="0"/>
    <n v="0"/>
    <n v="0"/>
    <n v="0"/>
    <n v="0"/>
    <n v="0"/>
    <n v="71030"/>
    <n v="71031"/>
    <n v="71033"/>
    <s v="GERO"/>
    <s v="IF  "/>
    <n v="0"/>
    <n v="75"/>
  </r>
  <r>
    <x v="526"/>
    <n v="202501"/>
    <x v="0"/>
    <s v="LINTZ V                       "/>
    <x v="2"/>
    <n v="460"/>
    <n v="90"/>
    <n v="15"/>
    <n v="3"/>
    <n v="1102"/>
    <n v="103611"/>
    <n v="1"/>
    <n v="1"/>
    <n v="0"/>
    <n v="0"/>
    <n v="0"/>
    <n v="0"/>
    <n v="0"/>
    <n v="0"/>
    <n v="900582"/>
    <n v="71159"/>
    <n v="71274"/>
    <s v="GATH"/>
    <s v="CE  "/>
    <n v="0"/>
    <n v="11464"/>
  </r>
  <r>
    <x v="526"/>
    <n v="202501"/>
    <x v="1"/>
    <s v="LINTZ V                       "/>
    <x v="2"/>
    <n v="460"/>
    <n v="90"/>
    <n v="15"/>
    <n v="3"/>
    <n v="1102"/>
    <n v="103611"/>
    <n v="1"/>
    <n v="1"/>
    <n v="0"/>
    <n v="0"/>
    <n v="0"/>
    <n v="0"/>
    <n v="0"/>
    <n v="0"/>
    <n v="900582"/>
    <n v="71159"/>
    <n v="71274"/>
    <s v="GATH"/>
    <s v="CE  "/>
    <n v="0"/>
    <n v="11464"/>
  </r>
  <r>
    <x v="527"/>
    <n v="202501"/>
    <x v="0"/>
    <s v="MISTRAL F                     "/>
    <x v="2"/>
    <n v="17"/>
    <n v="3"/>
    <n v="1"/>
    <n v="1"/>
    <n v="26816"/>
    <n v="71305"/>
    <n v="21.5"/>
    <n v="5"/>
    <n v="6"/>
    <n v="2.5"/>
    <n v="5"/>
    <n v="1"/>
    <n v="2"/>
    <n v="0"/>
    <n v="71030"/>
    <n v="71662"/>
    <n v="71438"/>
    <s v="HENN"/>
    <s v="IF  "/>
    <n v="6828"/>
    <n v="38221"/>
  </r>
  <r>
    <x v="527"/>
    <n v="202501"/>
    <x v="1"/>
    <s v="MISTRAL F                     "/>
    <x v="2"/>
    <n v="17"/>
    <n v="3"/>
    <n v="1"/>
    <n v="1"/>
    <n v="26816"/>
    <n v="71305"/>
    <n v="21.5"/>
    <n v="5"/>
    <n v="6"/>
    <n v="2.5"/>
    <n v="5"/>
    <n v="1"/>
    <n v="2"/>
    <n v="0"/>
    <n v="71030"/>
    <n v="71662"/>
    <n v="71438"/>
    <s v="HENN"/>
    <s v="IF  "/>
    <n v="6828"/>
    <n v="38221"/>
  </r>
  <r>
    <x v="528"/>
    <n v="202501"/>
    <x v="0"/>
    <s v="DUBUC F                       "/>
    <x v="0"/>
    <n v="33"/>
    <n v="3"/>
    <n v="1"/>
    <n v="0"/>
    <n v="94837"/>
    <n v="122551"/>
    <n v="104.5"/>
    <n v="19"/>
    <n v="34.5"/>
    <n v="6"/>
    <n v="18.5"/>
    <n v="22"/>
    <n v="4.5"/>
    <n v="0"/>
    <n v="71030"/>
    <n v="71063"/>
    <n v="70053"/>
    <s v="COTE"/>
    <s v="IF  "/>
    <n v="13382"/>
    <n v="121899"/>
  </r>
  <r>
    <x v="528"/>
    <n v="202501"/>
    <x v="1"/>
    <s v="DUBUC F                       "/>
    <x v="0"/>
    <n v="33"/>
    <n v="3"/>
    <n v="1"/>
    <n v="0"/>
    <n v="94837"/>
    <n v="122551"/>
    <n v="104.5"/>
    <n v="19"/>
    <n v="34.5"/>
    <n v="6"/>
    <n v="18.5"/>
    <n v="22"/>
    <n v="4.5"/>
    <n v="0"/>
    <n v="71030"/>
    <n v="71063"/>
    <n v="70053"/>
    <s v="COTE"/>
    <s v="IF  "/>
    <n v="13382"/>
    <n v="121899"/>
  </r>
  <r>
    <x v="529"/>
    <n v="202501"/>
    <x v="0"/>
    <s v="CASULA S                      "/>
    <x v="2"/>
    <n v="916"/>
    <n v="200"/>
    <n v="24"/>
    <n v="10"/>
    <n v="0"/>
    <n v="0"/>
    <n v="0"/>
    <n v="0"/>
    <n v="0"/>
    <n v="0"/>
    <n v="0"/>
    <n v="0"/>
    <n v="0"/>
    <n v="0"/>
    <n v="900582"/>
    <n v="71276"/>
    <n v="70082"/>
    <s v="LAUR"/>
    <s v="CE  "/>
    <n v="0"/>
    <n v="0"/>
  </r>
  <r>
    <x v="529"/>
    <n v="202501"/>
    <x v="1"/>
    <s v="CASULA S                      "/>
    <x v="2"/>
    <n v="916"/>
    <n v="200"/>
    <n v="24"/>
    <n v="10"/>
    <n v="0"/>
    <n v="0"/>
    <n v="0"/>
    <n v="0"/>
    <n v="0"/>
    <n v="0"/>
    <n v="0"/>
    <n v="0"/>
    <n v="0"/>
    <n v="0"/>
    <n v="900582"/>
    <n v="71276"/>
    <n v="70082"/>
    <s v="LAUR"/>
    <s v="CE  "/>
    <n v="0"/>
    <n v="0"/>
  </r>
  <r>
    <x v="530"/>
    <n v="202501"/>
    <x v="0"/>
    <s v="MALOHLAVA L                   "/>
    <x v="2"/>
    <n v="147"/>
    <n v="29"/>
    <n v="2"/>
    <n v="1"/>
    <n v="15089"/>
    <n v="31072"/>
    <n v="16.5"/>
    <n v="6"/>
    <n v="4.5"/>
    <n v="2"/>
    <n v="1"/>
    <n v="2"/>
    <n v="1"/>
    <n v="0"/>
    <n v="71030"/>
    <n v="71045"/>
    <n v="71037"/>
    <s v="PHIL"/>
    <s v="IF  "/>
    <n v="95218"/>
    <n v="20870"/>
  </r>
  <r>
    <x v="530"/>
    <n v="202501"/>
    <x v="1"/>
    <s v="MALOHLAVA L                   "/>
    <x v="2"/>
    <n v="147"/>
    <n v="29"/>
    <n v="2"/>
    <n v="1"/>
    <n v="15089"/>
    <n v="31072"/>
    <n v="16.5"/>
    <n v="6"/>
    <n v="4.5"/>
    <n v="2"/>
    <n v="1"/>
    <n v="2"/>
    <n v="1"/>
    <n v="0"/>
    <n v="71030"/>
    <n v="71045"/>
    <n v="71037"/>
    <s v="PHIL"/>
    <s v="IF  "/>
    <n v="95218"/>
    <n v="20870"/>
  </r>
  <r>
    <x v="531"/>
    <n v="202501"/>
    <x v="0"/>
    <s v="COT L                         "/>
    <x v="0"/>
    <n v="88"/>
    <n v="28"/>
    <n v="5"/>
    <n v="0"/>
    <n v="19354"/>
    <n v="372429"/>
    <n v="40"/>
    <n v="6"/>
    <n v="16"/>
    <n v="5"/>
    <n v="5"/>
    <n v="5"/>
    <n v="3"/>
    <n v="0"/>
    <n v="71251"/>
    <n v="71239"/>
    <n v="700440"/>
    <s v="ZENO"/>
    <s v="GS  "/>
    <n v="122918"/>
    <n v="60754"/>
  </r>
  <r>
    <x v="531"/>
    <n v="202501"/>
    <x v="1"/>
    <s v="COT L                         "/>
    <x v="0"/>
    <n v="88"/>
    <n v="28"/>
    <n v="5"/>
    <n v="0"/>
    <n v="19354"/>
    <n v="372429"/>
    <n v="40"/>
    <n v="6"/>
    <n v="16"/>
    <n v="5"/>
    <n v="5"/>
    <n v="5"/>
    <n v="3"/>
    <n v="0"/>
    <n v="71251"/>
    <n v="71239"/>
    <n v="700440"/>
    <s v="ZENO"/>
    <s v="GS  "/>
    <n v="122918"/>
    <n v="60754"/>
  </r>
  <r>
    <x v="532"/>
    <n v="202501"/>
    <x v="0"/>
    <s v="MARTIN J                      "/>
    <x v="2"/>
    <n v="482"/>
    <n v="173"/>
    <n v="11"/>
    <n v="7"/>
    <n v="7238"/>
    <n v="1945"/>
    <n v="4"/>
    <n v="0"/>
    <n v="0"/>
    <n v="3"/>
    <n v="0"/>
    <n v="1"/>
    <n v="0"/>
    <n v="0"/>
    <n v="71251"/>
    <n v="71252"/>
    <n v="71394"/>
    <s v="KARI"/>
    <s v="GS  "/>
    <n v="0"/>
    <n v="10963"/>
  </r>
  <r>
    <x v="532"/>
    <n v="202501"/>
    <x v="1"/>
    <s v="MARTIN J                      "/>
    <x v="2"/>
    <n v="482"/>
    <n v="173"/>
    <n v="11"/>
    <n v="7"/>
    <n v="7238"/>
    <n v="1945"/>
    <n v="4"/>
    <n v="0"/>
    <n v="0"/>
    <n v="3"/>
    <n v="0"/>
    <n v="1"/>
    <n v="0"/>
    <n v="0"/>
    <n v="71251"/>
    <n v="71252"/>
    <n v="71394"/>
    <s v="KARI"/>
    <s v="GS  "/>
    <n v="0"/>
    <n v="10963"/>
  </r>
  <r>
    <x v="533"/>
    <n v="202501"/>
    <x v="0"/>
    <s v="VIALE D                       "/>
    <x v="2"/>
    <n v="755"/>
    <n v="240"/>
    <n v="15"/>
    <n v="5"/>
    <n v="1525"/>
    <n v="6500"/>
    <n v="4"/>
    <n v="1"/>
    <n v="0"/>
    <n v="1"/>
    <n v="1"/>
    <n v="0"/>
    <n v="1"/>
    <n v="0"/>
    <n v="71251"/>
    <n v="70066"/>
    <n v="71347"/>
    <s v="KERL"/>
    <s v="GS  "/>
    <n v="0"/>
    <n v="2824"/>
  </r>
  <r>
    <x v="533"/>
    <n v="202501"/>
    <x v="1"/>
    <s v="VIALE D                       "/>
    <x v="2"/>
    <n v="755"/>
    <n v="240"/>
    <n v="15"/>
    <n v="5"/>
    <n v="1525"/>
    <n v="6500"/>
    <n v="4"/>
    <n v="1"/>
    <n v="0"/>
    <n v="1"/>
    <n v="1"/>
    <n v="0"/>
    <n v="1"/>
    <n v="0"/>
    <n v="71251"/>
    <n v="70066"/>
    <n v="71347"/>
    <s v="KERL"/>
    <s v="GS  "/>
    <n v="0"/>
    <n v="2824"/>
  </r>
  <r>
    <x v="534"/>
    <n v="202501"/>
    <x v="0"/>
    <s v="FERRERO A                     "/>
    <x v="0"/>
    <n v="29"/>
    <n v="15"/>
    <n v="1"/>
    <n v="0"/>
    <n v="85744"/>
    <n v="206474"/>
    <n v="123.5"/>
    <n v="15.5"/>
    <n v="53"/>
    <n v="11"/>
    <n v="12.5"/>
    <n v="15.5"/>
    <n v="16"/>
    <n v="0"/>
    <n v="71251"/>
    <n v="71239"/>
    <n v="71240"/>
    <s v="ZENO"/>
    <s v="GS  "/>
    <n v="55179"/>
    <n v="127257"/>
  </r>
  <r>
    <x v="534"/>
    <n v="202501"/>
    <x v="1"/>
    <s v="FERRERO A                     "/>
    <x v="0"/>
    <n v="29"/>
    <n v="15"/>
    <n v="1"/>
    <n v="0"/>
    <n v="85744"/>
    <n v="206474"/>
    <n v="123.5"/>
    <n v="15.5"/>
    <n v="53"/>
    <n v="11"/>
    <n v="12.5"/>
    <n v="15.5"/>
    <n v="16"/>
    <n v="0"/>
    <n v="71251"/>
    <n v="71239"/>
    <n v="71240"/>
    <s v="ZENO"/>
    <s v="GS  "/>
    <n v="55179"/>
    <n v="127257"/>
  </r>
  <r>
    <x v="535"/>
    <n v="202501"/>
    <x v="0"/>
    <s v="MAYER N                       "/>
    <x v="2"/>
    <n v="355"/>
    <n v="130"/>
    <n v="13"/>
    <n v="3"/>
    <n v="10679"/>
    <n v="22825"/>
    <n v="8.5"/>
    <n v="2"/>
    <n v="3.5"/>
    <n v="0.5"/>
    <n v="0.5"/>
    <n v="1"/>
    <n v="1"/>
    <n v="0"/>
    <n v="71251"/>
    <n v="71239"/>
    <n v="71941"/>
    <s v="ZENO"/>
    <s v="GS  "/>
    <n v="0"/>
    <n v="14249"/>
  </r>
  <r>
    <x v="535"/>
    <n v="202501"/>
    <x v="1"/>
    <s v="MAYER N                       "/>
    <x v="2"/>
    <n v="355"/>
    <n v="130"/>
    <n v="13"/>
    <n v="3"/>
    <n v="10679"/>
    <n v="22825"/>
    <n v="8.5"/>
    <n v="2"/>
    <n v="3.5"/>
    <n v="0.5"/>
    <n v="0.5"/>
    <n v="1"/>
    <n v="1"/>
    <n v="0"/>
    <n v="71251"/>
    <n v="71239"/>
    <n v="71941"/>
    <s v="ZENO"/>
    <s v="GS  "/>
    <n v="0"/>
    <n v="14249"/>
  </r>
  <r>
    <x v="536"/>
    <n v="202501"/>
    <x v="0"/>
    <s v="LE ROCH F                     "/>
    <x v="2"/>
    <n v="106"/>
    <n v="25"/>
    <n v="5"/>
    <n v="1"/>
    <n v="12118"/>
    <n v="92685"/>
    <n v="20.5"/>
    <n v="7.5"/>
    <n v="1"/>
    <n v="0"/>
    <n v="1"/>
    <n v="3"/>
    <n v="8"/>
    <n v="0"/>
    <n v="71590"/>
    <n v="71591"/>
    <n v="71090"/>
    <s v="LAUZ"/>
    <s v="GO  "/>
    <n v="0"/>
    <n v="22872"/>
  </r>
  <r>
    <x v="536"/>
    <n v="202501"/>
    <x v="1"/>
    <s v="LE ROCH F                     "/>
    <x v="2"/>
    <n v="106"/>
    <n v="25"/>
    <n v="5"/>
    <n v="1"/>
    <n v="12118"/>
    <n v="92685"/>
    <n v="20.5"/>
    <n v="7.5"/>
    <n v="1"/>
    <n v="0"/>
    <n v="1"/>
    <n v="3"/>
    <n v="8"/>
    <n v="0"/>
    <n v="71590"/>
    <n v="71591"/>
    <n v="71090"/>
    <s v="LAUZ"/>
    <s v="GO  "/>
    <n v="0"/>
    <n v="22872"/>
  </r>
  <r>
    <x v="537"/>
    <n v="202501"/>
    <x v="0"/>
    <s v="FOSSEY S                      "/>
    <x v="0"/>
    <n v="55"/>
    <n v="11"/>
    <n v="1"/>
    <n v="0"/>
    <n v="32030"/>
    <n v="568331"/>
    <n v="50.5"/>
    <n v="14"/>
    <n v="15.5"/>
    <n v="3"/>
    <n v="3.5"/>
    <n v="5"/>
    <n v="9.5"/>
    <n v="0"/>
    <n v="71030"/>
    <n v="71510"/>
    <n v="700173"/>
    <s v="TEIS"/>
    <s v="IF  "/>
    <n v="15876"/>
    <n v="94828"/>
  </r>
  <r>
    <x v="537"/>
    <n v="202501"/>
    <x v="1"/>
    <s v="FOSSEY S                      "/>
    <x v="0"/>
    <n v="55"/>
    <n v="11"/>
    <n v="1"/>
    <n v="0"/>
    <n v="32030"/>
    <n v="568331"/>
    <n v="50.5"/>
    <n v="14"/>
    <n v="15.5"/>
    <n v="3"/>
    <n v="3.5"/>
    <n v="5"/>
    <n v="9.5"/>
    <n v="0"/>
    <n v="71030"/>
    <n v="71510"/>
    <n v="700173"/>
    <s v="TEIS"/>
    <s v="IF  "/>
    <n v="15876"/>
    <n v="94828"/>
  </r>
  <r>
    <x v="538"/>
    <n v="202501"/>
    <x v="0"/>
    <s v="CARCAT C                      "/>
    <x v="2"/>
    <n v="837"/>
    <n v="182"/>
    <n v="22"/>
    <n v="10"/>
    <n v="469"/>
    <n v="3500"/>
    <n v="1"/>
    <n v="0"/>
    <n v="0.5"/>
    <n v="0.5"/>
    <n v="0"/>
    <n v="0"/>
    <n v="0"/>
    <n v="0"/>
    <n v="900582"/>
    <n v="71276"/>
    <n v="70083"/>
    <s v="LAUR"/>
    <s v="CE  "/>
    <n v="0"/>
    <n v="1053"/>
  </r>
  <r>
    <x v="538"/>
    <n v="202501"/>
    <x v="1"/>
    <s v="CARCAT C                      "/>
    <x v="2"/>
    <n v="837"/>
    <n v="182"/>
    <n v="22"/>
    <n v="10"/>
    <n v="469"/>
    <n v="3500"/>
    <n v="1"/>
    <n v="0"/>
    <n v="0.5"/>
    <n v="0.5"/>
    <n v="0"/>
    <n v="0"/>
    <n v="0"/>
    <n v="0"/>
    <n v="900582"/>
    <n v="71276"/>
    <n v="70083"/>
    <s v="LAUR"/>
    <s v="CE  "/>
    <n v="0"/>
    <n v="1053"/>
  </r>
  <r>
    <x v="539"/>
    <n v="202501"/>
    <x v="0"/>
    <s v="HAZARD T                      "/>
    <x v="2"/>
    <n v="916"/>
    <n v="230"/>
    <n v="20"/>
    <n v="9"/>
    <n v="0"/>
    <n v="0"/>
    <n v="0"/>
    <n v="0"/>
    <n v="0"/>
    <n v="0"/>
    <n v="0"/>
    <n v="0"/>
    <n v="0"/>
    <n v="0"/>
    <n v="71030"/>
    <n v="71510"/>
    <n v="71551"/>
    <s v="TEIS"/>
    <s v="IF  "/>
    <n v="0"/>
    <n v="0"/>
  </r>
  <r>
    <x v="539"/>
    <n v="202501"/>
    <x v="1"/>
    <s v="HAZARD T                      "/>
    <x v="2"/>
    <n v="916"/>
    <n v="230"/>
    <n v="20"/>
    <n v="9"/>
    <n v="0"/>
    <n v="0"/>
    <n v="0"/>
    <n v="0"/>
    <n v="0"/>
    <n v="0"/>
    <n v="0"/>
    <n v="0"/>
    <n v="0"/>
    <n v="0"/>
    <n v="71030"/>
    <n v="71510"/>
    <n v="71551"/>
    <s v="TEIS"/>
    <s v="IF  "/>
    <n v="0"/>
    <n v="0"/>
  </r>
  <r>
    <x v="540"/>
    <n v="202501"/>
    <x v="0"/>
    <s v="DOUDARD M                     "/>
    <x v="2"/>
    <n v="313"/>
    <n v="83"/>
    <n v="11"/>
    <n v="3"/>
    <n v="4956"/>
    <n v="82738"/>
    <n v="17"/>
    <n v="0"/>
    <n v="9"/>
    <n v="1"/>
    <n v="1"/>
    <n v="2"/>
    <n v="4"/>
    <n v="0"/>
    <n v="71590"/>
    <n v="71592"/>
    <n v="71073"/>
    <s v="LECO"/>
    <s v="GO  "/>
    <n v="0"/>
    <n v="15674"/>
  </r>
  <r>
    <x v="540"/>
    <n v="202501"/>
    <x v="1"/>
    <s v="DOUDARD M                     "/>
    <x v="2"/>
    <n v="313"/>
    <n v="83"/>
    <n v="11"/>
    <n v="3"/>
    <n v="4956"/>
    <n v="82738"/>
    <n v="17"/>
    <n v="0"/>
    <n v="9"/>
    <n v="1"/>
    <n v="1"/>
    <n v="2"/>
    <n v="4"/>
    <n v="0"/>
    <n v="71590"/>
    <n v="71592"/>
    <n v="71073"/>
    <s v="LECO"/>
    <s v="GO  "/>
    <n v="0"/>
    <n v="15674"/>
  </r>
  <r>
    <x v="541"/>
    <n v="202501"/>
    <x v="0"/>
    <s v="JUILLARD K                    "/>
    <x v="2"/>
    <n v="714"/>
    <n v="160"/>
    <n v="19"/>
    <n v="5"/>
    <n v="2727"/>
    <n v="3000"/>
    <n v="10"/>
    <n v="2"/>
    <n v="5"/>
    <n v="1"/>
    <n v="0"/>
    <n v="0"/>
    <n v="2"/>
    <n v="0"/>
    <n v="71030"/>
    <n v="71054"/>
    <n v="71056"/>
    <s v="BOUR"/>
    <s v="IF  "/>
    <n v="14366"/>
    <n v="3850"/>
  </r>
  <r>
    <x v="541"/>
    <n v="202501"/>
    <x v="1"/>
    <s v="JUILLARD K                    "/>
    <x v="2"/>
    <n v="714"/>
    <n v="160"/>
    <n v="19"/>
    <n v="5"/>
    <n v="2727"/>
    <n v="3000"/>
    <n v="10"/>
    <n v="2"/>
    <n v="5"/>
    <n v="1"/>
    <n v="0"/>
    <n v="0"/>
    <n v="2"/>
    <n v="0"/>
    <n v="71030"/>
    <n v="71054"/>
    <n v="71056"/>
    <s v="BOUR"/>
    <s v="IF  "/>
    <n v="14366"/>
    <n v="3850"/>
  </r>
  <r>
    <x v="542"/>
    <n v="202501"/>
    <x v="0"/>
    <s v="GIBOIRE N                     "/>
    <x v="2"/>
    <n v="360"/>
    <n v="93"/>
    <n v="14"/>
    <n v="4"/>
    <n v="5599"/>
    <n v="74536"/>
    <n v="10.5"/>
    <n v="2.5"/>
    <n v="4"/>
    <n v="0"/>
    <n v="0"/>
    <n v="1"/>
    <n v="3"/>
    <n v="0"/>
    <n v="71590"/>
    <n v="71592"/>
    <n v="71071"/>
    <s v="LECO"/>
    <s v="GO  "/>
    <n v="50067"/>
    <n v="14097"/>
  </r>
  <r>
    <x v="542"/>
    <n v="202501"/>
    <x v="1"/>
    <s v="GIBOIRE N                     "/>
    <x v="2"/>
    <n v="360"/>
    <n v="93"/>
    <n v="14"/>
    <n v="4"/>
    <n v="5599"/>
    <n v="74536"/>
    <n v="10.5"/>
    <n v="2.5"/>
    <n v="4"/>
    <n v="0"/>
    <n v="0"/>
    <n v="1"/>
    <n v="3"/>
    <n v="0"/>
    <n v="71590"/>
    <n v="71592"/>
    <n v="71071"/>
    <s v="LECO"/>
    <s v="GO  "/>
    <n v="50067"/>
    <n v="14097"/>
  </r>
  <r>
    <x v="543"/>
    <n v="202501"/>
    <x v="0"/>
    <s v="MAGRE C                       "/>
    <x v="0"/>
    <n v="108"/>
    <n v="26"/>
    <n v="4"/>
    <n v="0"/>
    <n v="36014"/>
    <n v="18000"/>
    <n v="19"/>
    <n v="8"/>
    <n v="2"/>
    <n v="5"/>
    <n v="1"/>
    <n v="3"/>
    <n v="0"/>
    <n v="0"/>
    <n v="71030"/>
    <n v="71662"/>
    <n v="71043"/>
    <s v="HENN"/>
    <s v="IF  "/>
    <n v="0"/>
    <n v="41741"/>
  </r>
  <r>
    <x v="543"/>
    <n v="202501"/>
    <x v="1"/>
    <s v="MAGRE C                       "/>
    <x v="0"/>
    <n v="108"/>
    <n v="26"/>
    <n v="4"/>
    <n v="0"/>
    <n v="36014"/>
    <n v="18000"/>
    <n v="19"/>
    <n v="8"/>
    <n v="2"/>
    <n v="5"/>
    <n v="1"/>
    <n v="3"/>
    <n v="0"/>
    <n v="0"/>
    <n v="71030"/>
    <n v="71662"/>
    <n v="71043"/>
    <s v="HENN"/>
    <s v="IF  "/>
    <n v="0"/>
    <n v="41741"/>
  </r>
  <r>
    <x v="544"/>
    <n v="202501"/>
    <x v="0"/>
    <s v="FORESTIER A                   "/>
    <x v="2"/>
    <n v="544"/>
    <n v="107"/>
    <n v="8"/>
    <n v="2"/>
    <n v="3550"/>
    <n v="36182"/>
    <n v="9"/>
    <n v="1"/>
    <n v="2"/>
    <n v="1"/>
    <n v="1"/>
    <n v="0"/>
    <n v="4"/>
    <n v="0"/>
    <n v="900582"/>
    <n v="71129"/>
    <n v="71136"/>
    <s v="OD A"/>
    <s v="CE  "/>
    <n v="0"/>
    <n v="9057"/>
  </r>
  <r>
    <x v="544"/>
    <n v="202501"/>
    <x v="1"/>
    <s v="FORESTIER A                   "/>
    <x v="2"/>
    <n v="544"/>
    <n v="107"/>
    <n v="8"/>
    <n v="2"/>
    <n v="3550"/>
    <n v="36182"/>
    <n v="9"/>
    <n v="1"/>
    <n v="2"/>
    <n v="1"/>
    <n v="1"/>
    <n v="0"/>
    <n v="4"/>
    <n v="0"/>
    <n v="900582"/>
    <n v="71129"/>
    <n v="71136"/>
    <s v="OD A"/>
    <s v="CE  "/>
    <n v="0"/>
    <n v="9057"/>
  </r>
  <r>
    <x v="545"/>
    <n v="202501"/>
    <x v="0"/>
    <s v="TIPALDI C                     "/>
    <x v="2"/>
    <n v="916"/>
    <n v="290"/>
    <n v="25"/>
    <n v="8"/>
    <n v="0"/>
    <n v="0"/>
    <n v="0"/>
    <n v="0"/>
    <n v="0"/>
    <n v="0"/>
    <n v="0"/>
    <n v="0"/>
    <n v="0"/>
    <n v="0"/>
    <n v="71251"/>
    <n v="71252"/>
    <n v="700258"/>
    <s v="KARI"/>
    <s v="GS  "/>
    <n v="0"/>
    <n v="0"/>
  </r>
  <r>
    <x v="545"/>
    <n v="202501"/>
    <x v="1"/>
    <s v="TIPALDI C                     "/>
    <x v="2"/>
    <n v="916"/>
    <n v="290"/>
    <n v="25"/>
    <n v="8"/>
    <n v="0"/>
    <n v="0"/>
    <n v="0"/>
    <n v="0"/>
    <n v="0"/>
    <n v="0"/>
    <n v="0"/>
    <n v="0"/>
    <n v="0"/>
    <n v="0"/>
    <n v="71251"/>
    <n v="71252"/>
    <n v="700258"/>
    <s v="KARI"/>
    <s v="GS  "/>
    <n v="0"/>
    <n v="0"/>
  </r>
  <r>
    <x v="546"/>
    <n v="202501"/>
    <x v="0"/>
    <s v="AGGOUN B                      "/>
    <x v="2"/>
    <n v="912"/>
    <n v="198"/>
    <n v="23"/>
    <n v="7"/>
    <n v="0"/>
    <n v="500"/>
    <n v="0"/>
    <n v="0"/>
    <n v="0"/>
    <n v="0"/>
    <n v="0"/>
    <n v="0"/>
    <n v="0"/>
    <n v="0"/>
    <n v="900582"/>
    <n v="71129"/>
    <n v="71136"/>
    <s v="OD A"/>
    <s v="CE  "/>
    <n v="0"/>
    <n v="50"/>
  </r>
  <r>
    <x v="546"/>
    <n v="202501"/>
    <x v="1"/>
    <s v="AGGOUN B                      "/>
    <x v="2"/>
    <n v="912"/>
    <n v="198"/>
    <n v="23"/>
    <n v="7"/>
    <n v="0"/>
    <n v="500"/>
    <n v="0"/>
    <n v="0"/>
    <n v="0"/>
    <n v="0"/>
    <n v="0"/>
    <n v="0"/>
    <n v="0"/>
    <n v="0"/>
    <n v="900582"/>
    <n v="71129"/>
    <n v="71136"/>
    <s v="OD A"/>
    <s v="CE  "/>
    <n v="0"/>
    <n v="50"/>
  </r>
  <r>
    <x v="547"/>
    <n v="202501"/>
    <x v="0"/>
    <s v="LEGRAND C                     "/>
    <x v="2"/>
    <n v="839"/>
    <n v="197"/>
    <n v="30"/>
    <n v="10"/>
    <n v="0"/>
    <n v="10000"/>
    <n v="0"/>
    <n v="0"/>
    <n v="0"/>
    <n v="0"/>
    <n v="0"/>
    <n v="0"/>
    <n v="0"/>
    <n v="0"/>
    <n v="71030"/>
    <n v="71024"/>
    <n v="71491"/>
    <s v="FASQ"/>
    <s v="IF  "/>
    <n v="0"/>
    <n v="1000"/>
  </r>
  <r>
    <x v="547"/>
    <n v="202501"/>
    <x v="1"/>
    <s v="LEGRAND C                     "/>
    <x v="2"/>
    <n v="839"/>
    <n v="197"/>
    <n v="30"/>
    <n v="10"/>
    <n v="0"/>
    <n v="10000"/>
    <n v="0"/>
    <n v="0"/>
    <n v="0"/>
    <n v="0"/>
    <n v="0"/>
    <n v="0"/>
    <n v="0"/>
    <n v="0"/>
    <n v="71030"/>
    <n v="71024"/>
    <n v="71491"/>
    <s v="FASQ"/>
    <s v="IF  "/>
    <n v="0"/>
    <n v="1000"/>
  </r>
  <r>
    <x v="548"/>
    <n v="202501"/>
    <x v="0"/>
    <s v="FOURNIER N                    "/>
    <x v="2"/>
    <n v="7"/>
    <n v="2"/>
    <n v="1"/>
    <n v="1"/>
    <n v="15153"/>
    <n v="277899"/>
    <n v="17.5"/>
    <n v="5"/>
    <n v="4"/>
    <n v="1.5"/>
    <n v="2"/>
    <n v="0"/>
    <n v="5"/>
    <n v="0"/>
    <n v="71590"/>
    <n v="71594"/>
    <n v="71467"/>
    <s v="GUIH"/>
    <s v="GO  "/>
    <n v="52323"/>
    <n v="45638"/>
  </r>
  <r>
    <x v="548"/>
    <n v="202501"/>
    <x v="1"/>
    <s v="FOURNIER N                    "/>
    <x v="2"/>
    <n v="7"/>
    <n v="2"/>
    <n v="1"/>
    <n v="1"/>
    <n v="15153"/>
    <n v="277899"/>
    <n v="17.5"/>
    <n v="5"/>
    <n v="4"/>
    <n v="1.5"/>
    <n v="2"/>
    <n v="0"/>
    <n v="5"/>
    <n v="0"/>
    <n v="71590"/>
    <n v="71594"/>
    <n v="71467"/>
    <s v="GUIH"/>
    <s v="GO  "/>
    <n v="52323"/>
    <n v="45638"/>
  </r>
  <r>
    <x v="549"/>
    <n v="202501"/>
    <x v="0"/>
    <s v="GAILLARD N                    "/>
    <x v="2"/>
    <n v="672"/>
    <n v="166"/>
    <n v="24"/>
    <n v="6"/>
    <n v="955"/>
    <n v="39629"/>
    <n v="4"/>
    <n v="0"/>
    <n v="1"/>
    <n v="0"/>
    <n v="0"/>
    <n v="0"/>
    <n v="3"/>
    <n v="0"/>
    <n v="71590"/>
    <n v="71592"/>
    <n v="71073"/>
    <s v="LECO"/>
    <s v="GO  "/>
    <n v="0"/>
    <n v="5215"/>
  </r>
  <r>
    <x v="549"/>
    <n v="202501"/>
    <x v="1"/>
    <s v="GAILLARD N                    "/>
    <x v="2"/>
    <n v="672"/>
    <n v="166"/>
    <n v="24"/>
    <n v="6"/>
    <n v="955"/>
    <n v="39629"/>
    <n v="4"/>
    <n v="0"/>
    <n v="1"/>
    <n v="0"/>
    <n v="0"/>
    <n v="0"/>
    <n v="3"/>
    <n v="0"/>
    <n v="71590"/>
    <n v="71592"/>
    <n v="71073"/>
    <s v="LECO"/>
    <s v="GO  "/>
    <n v="0"/>
    <n v="5215"/>
  </r>
  <r>
    <x v="550"/>
    <n v="202501"/>
    <x v="0"/>
    <s v="LEROUX F                      "/>
    <x v="2"/>
    <n v="78"/>
    <n v="16"/>
    <n v="3"/>
    <n v="1"/>
    <n v="17473"/>
    <n v="1500"/>
    <n v="13.5"/>
    <n v="2"/>
    <n v="3.5"/>
    <n v="5"/>
    <n v="1.5"/>
    <n v="1.5"/>
    <n v="0"/>
    <n v="0"/>
    <n v="71590"/>
    <n v="71050"/>
    <n v="70426"/>
    <s v="PLAN"/>
    <s v="GO  "/>
    <n v="29444"/>
    <n v="24524"/>
  </r>
  <r>
    <x v="550"/>
    <n v="202501"/>
    <x v="1"/>
    <s v="LEROUX F                      "/>
    <x v="2"/>
    <n v="78"/>
    <n v="16"/>
    <n v="3"/>
    <n v="1"/>
    <n v="17473"/>
    <n v="1500"/>
    <n v="13.5"/>
    <n v="2"/>
    <n v="3.5"/>
    <n v="5"/>
    <n v="1.5"/>
    <n v="1.5"/>
    <n v="0"/>
    <n v="0"/>
    <n v="71590"/>
    <n v="71050"/>
    <n v="70426"/>
    <s v="PLAN"/>
    <s v="GO  "/>
    <n v="29444"/>
    <n v="24524"/>
  </r>
  <r>
    <x v="551"/>
    <n v="202501"/>
    <x v="0"/>
    <s v="CAPPON B                      "/>
    <x v="0"/>
    <n v="34"/>
    <n v="4"/>
    <n v="1"/>
    <n v="0"/>
    <n v="86524"/>
    <n v="154842"/>
    <n v="75"/>
    <n v="16"/>
    <n v="32"/>
    <n v="7"/>
    <n v="7"/>
    <n v="7"/>
    <n v="6"/>
    <n v="0"/>
    <n v="71030"/>
    <n v="71024"/>
    <n v="71491"/>
    <s v="FASQ"/>
    <s v="IF  "/>
    <n v="18401"/>
    <n v="120646"/>
  </r>
  <r>
    <x v="551"/>
    <n v="202501"/>
    <x v="1"/>
    <s v="CAPPON B                      "/>
    <x v="0"/>
    <n v="34"/>
    <n v="4"/>
    <n v="1"/>
    <n v="0"/>
    <n v="86524"/>
    <n v="154842"/>
    <n v="75"/>
    <n v="16"/>
    <n v="32"/>
    <n v="7"/>
    <n v="7"/>
    <n v="7"/>
    <n v="6"/>
    <n v="0"/>
    <n v="71030"/>
    <n v="71024"/>
    <n v="71491"/>
    <s v="FASQ"/>
    <s v="IF  "/>
    <n v="18401"/>
    <n v="120646"/>
  </r>
  <r>
    <x v="552"/>
    <n v="202501"/>
    <x v="0"/>
    <s v="COTE S                        "/>
    <x v="1"/>
    <n v="18"/>
    <n v="4"/>
    <n v="0"/>
    <n v="0"/>
    <n v="217949"/>
    <n v="449572"/>
    <n v="263.5"/>
    <n v="48.5"/>
    <n v="68.5"/>
    <n v="26"/>
    <n v="41"/>
    <n v="60.5"/>
    <n v="19"/>
    <n v="0"/>
    <n v="71030"/>
    <n v="71063"/>
    <n v="0"/>
    <s v="COTE"/>
    <s v="IF  "/>
    <n v="65166"/>
    <n v="303300"/>
  </r>
  <r>
    <x v="552"/>
    <n v="202501"/>
    <x v="1"/>
    <s v="COTE S                        "/>
    <x v="1"/>
    <n v="18"/>
    <n v="4"/>
    <n v="0"/>
    <n v="0"/>
    <n v="217949"/>
    <n v="449572"/>
    <n v="263.5"/>
    <n v="48.5"/>
    <n v="68.5"/>
    <n v="26"/>
    <n v="41"/>
    <n v="60.5"/>
    <n v="19"/>
    <n v="0"/>
    <n v="71030"/>
    <n v="71063"/>
    <n v="0"/>
    <s v="COTE"/>
    <s v="IF  "/>
    <n v="65166"/>
    <n v="303300"/>
  </r>
  <r>
    <x v="553"/>
    <n v="202501"/>
    <x v="0"/>
    <s v="CARRE N                       "/>
    <x v="0"/>
    <n v="24"/>
    <n v="11"/>
    <n v="2"/>
    <n v="0"/>
    <n v="93006"/>
    <n v="278899"/>
    <n v="80.5"/>
    <n v="25.5"/>
    <n v="31"/>
    <n v="5"/>
    <n v="6"/>
    <n v="5"/>
    <n v="8"/>
    <n v="0"/>
    <n v="71251"/>
    <n v="71255"/>
    <n v="700257"/>
    <s v="FRAC"/>
    <s v="GS  "/>
    <n v="42707"/>
    <n v="137501"/>
  </r>
  <r>
    <x v="553"/>
    <n v="202501"/>
    <x v="1"/>
    <s v="CARRE N                       "/>
    <x v="0"/>
    <n v="24"/>
    <n v="11"/>
    <n v="2"/>
    <n v="0"/>
    <n v="93006"/>
    <n v="278899"/>
    <n v="80.5"/>
    <n v="25.5"/>
    <n v="31"/>
    <n v="5"/>
    <n v="6"/>
    <n v="5"/>
    <n v="8"/>
    <n v="0"/>
    <n v="71251"/>
    <n v="71255"/>
    <n v="700257"/>
    <s v="FRAC"/>
    <s v="GS  "/>
    <n v="42707"/>
    <n v="137501"/>
  </r>
  <r>
    <x v="554"/>
    <n v="202501"/>
    <x v="0"/>
    <s v="PLISSON C                     "/>
    <x v="2"/>
    <n v="671"/>
    <n v="139"/>
    <n v="14"/>
    <n v="5"/>
    <n v="2241"/>
    <n v="24996"/>
    <n v="5.5"/>
    <n v="1"/>
    <n v="1.5"/>
    <n v="1"/>
    <n v="0"/>
    <n v="0"/>
    <n v="2"/>
    <n v="0"/>
    <n v="900582"/>
    <n v="71139"/>
    <n v="71409"/>
    <s v="BACQ"/>
    <s v="CE  "/>
    <n v="0"/>
    <n v="5224"/>
  </r>
  <r>
    <x v="554"/>
    <n v="202501"/>
    <x v="1"/>
    <s v="PLISSON C                     "/>
    <x v="2"/>
    <n v="671"/>
    <n v="139"/>
    <n v="14"/>
    <n v="5"/>
    <n v="2241"/>
    <n v="24996"/>
    <n v="5.5"/>
    <n v="1"/>
    <n v="1.5"/>
    <n v="1"/>
    <n v="0"/>
    <n v="0"/>
    <n v="2"/>
    <n v="0"/>
    <n v="900582"/>
    <n v="71139"/>
    <n v="71409"/>
    <s v="BACQ"/>
    <s v="CE  "/>
    <n v="0"/>
    <n v="5224"/>
  </r>
  <r>
    <x v="555"/>
    <n v="202501"/>
    <x v="0"/>
    <s v="POUPARD MN                    "/>
    <x v="2"/>
    <n v="194"/>
    <n v="51"/>
    <n v="6"/>
    <n v="4"/>
    <n v="10689"/>
    <n v="49332"/>
    <n v="21"/>
    <n v="4"/>
    <n v="12"/>
    <n v="0"/>
    <n v="2"/>
    <n v="1"/>
    <n v="2"/>
    <n v="0"/>
    <n v="71590"/>
    <n v="71595"/>
    <n v="71358"/>
    <s v="CORV"/>
    <s v="GO  "/>
    <n v="6882"/>
    <n v="19121"/>
  </r>
  <r>
    <x v="555"/>
    <n v="202501"/>
    <x v="1"/>
    <s v="POUPARD MN                    "/>
    <x v="2"/>
    <n v="194"/>
    <n v="51"/>
    <n v="6"/>
    <n v="4"/>
    <n v="10689"/>
    <n v="49332"/>
    <n v="21"/>
    <n v="4"/>
    <n v="12"/>
    <n v="0"/>
    <n v="2"/>
    <n v="1"/>
    <n v="2"/>
    <n v="0"/>
    <n v="71590"/>
    <n v="71595"/>
    <n v="71358"/>
    <s v="CORV"/>
    <s v="GO  "/>
    <n v="6882"/>
    <n v="19121"/>
  </r>
  <r>
    <x v="556"/>
    <n v="202501"/>
    <x v="0"/>
    <s v="BOUSQUET N                    "/>
    <x v="2"/>
    <n v="490"/>
    <n v="176"/>
    <n v="24"/>
    <n v="5"/>
    <n v="5886"/>
    <n v="42853"/>
    <n v="11"/>
    <n v="4"/>
    <n v="1"/>
    <n v="0"/>
    <n v="3"/>
    <n v="3"/>
    <n v="0"/>
    <n v="0"/>
    <n v="71251"/>
    <n v="71239"/>
    <n v="71941"/>
    <s v="ZENO"/>
    <s v="GS  "/>
    <n v="0"/>
    <n v="10692"/>
  </r>
  <r>
    <x v="556"/>
    <n v="202501"/>
    <x v="1"/>
    <s v="BOUSQUET N                    "/>
    <x v="2"/>
    <n v="490"/>
    <n v="176"/>
    <n v="24"/>
    <n v="5"/>
    <n v="5886"/>
    <n v="42853"/>
    <n v="11"/>
    <n v="4"/>
    <n v="1"/>
    <n v="0"/>
    <n v="3"/>
    <n v="3"/>
    <n v="0"/>
    <n v="0"/>
    <n v="71251"/>
    <n v="71239"/>
    <n v="71941"/>
    <s v="ZENO"/>
    <s v="GS  "/>
    <n v="0"/>
    <n v="10692"/>
  </r>
  <r>
    <x v="557"/>
    <n v="202501"/>
    <x v="0"/>
    <s v="CHAUVIN G                     "/>
    <x v="2"/>
    <n v="916"/>
    <n v="230"/>
    <n v="30"/>
    <n v="10"/>
    <n v="0"/>
    <n v="0"/>
    <n v="0"/>
    <n v="0"/>
    <n v="0"/>
    <n v="0"/>
    <n v="0"/>
    <n v="0"/>
    <n v="0"/>
    <n v="0"/>
    <n v="71030"/>
    <n v="71063"/>
    <n v="71064"/>
    <s v="COTE"/>
    <s v="IF  "/>
    <n v="0"/>
    <n v="0"/>
  </r>
  <r>
    <x v="557"/>
    <n v="202501"/>
    <x v="1"/>
    <s v="CHAUVIN G                     "/>
    <x v="2"/>
    <n v="916"/>
    <n v="230"/>
    <n v="30"/>
    <n v="10"/>
    <n v="0"/>
    <n v="0"/>
    <n v="0"/>
    <n v="0"/>
    <n v="0"/>
    <n v="0"/>
    <n v="0"/>
    <n v="0"/>
    <n v="0"/>
    <n v="0"/>
    <n v="71030"/>
    <n v="71063"/>
    <n v="71064"/>
    <s v="COTE"/>
    <s v="IF  "/>
    <n v="0"/>
    <n v="0"/>
  </r>
  <r>
    <x v="558"/>
    <n v="202501"/>
    <x v="0"/>
    <s v="LEVEQUE N                     "/>
    <x v="1"/>
    <n v="1"/>
    <n v="1"/>
    <n v="0"/>
    <n v="0"/>
    <n v="423533"/>
    <n v="1165280"/>
    <n v="458.5"/>
    <n v="144"/>
    <n v="121"/>
    <n v="51"/>
    <n v="62.5"/>
    <n v="47"/>
    <n v="33"/>
    <n v="0"/>
    <n v="71251"/>
    <n v="700023"/>
    <n v="0"/>
    <s v="LEVE"/>
    <s v="GS  "/>
    <n v="404274"/>
    <n v="619783"/>
  </r>
  <r>
    <x v="558"/>
    <n v="202501"/>
    <x v="1"/>
    <s v="LEVEQUE N                     "/>
    <x v="1"/>
    <n v="1"/>
    <n v="1"/>
    <n v="0"/>
    <n v="0"/>
    <n v="423533"/>
    <n v="1165280"/>
    <n v="458.5"/>
    <n v="144"/>
    <n v="121"/>
    <n v="51"/>
    <n v="62.5"/>
    <n v="47"/>
    <n v="33"/>
    <n v="0"/>
    <n v="71251"/>
    <n v="700023"/>
    <n v="0"/>
    <s v="LEVE"/>
    <s v="GS  "/>
    <n v="404274"/>
    <n v="619783"/>
  </r>
  <r>
    <x v="559"/>
    <n v="202501"/>
    <x v="0"/>
    <s v="RUIZ E                        "/>
    <x v="2"/>
    <n v="264"/>
    <n v="107"/>
    <n v="20"/>
    <n v="5"/>
    <n v="13853"/>
    <n v="2200"/>
    <n v="17"/>
    <n v="6"/>
    <n v="5.5"/>
    <n v="1"/>
    <n v="1.5"/>
    <n v="3"/>
    <n v="0"/>
    <n v="0"/>
    <n v="71251"/>
    <n v="700023"/>
    <n v="71497"/>
    <s v="LEVE"/>
    <s v="GS  "/>
    <n v="13581"/>
    <n v="16936"/>
  </r>
  <r>
    <x v="559"/>
    <n v="202501"/>
    <x v="1"/>
    <s v="RUIZ E                        "/>
    <x v="2"/>
    <n v="264"/>
    <n v="107"/>
    <n v="20"/>
    <n v="5"/>
    <n v="13853"/>
    <n v="2200"/>
    <n v="17"/>
    <n v="6"/>
    <n v="5.5"/>
    <n v="1"/>
    <n v="1.5"/>
    <n v="3"/>
    <n v="0"/>
    <n v="0"/>
    <n v="71251"/>
    <n v="700023"/>
    <n v="71497"/>
    <s v="LEVE"/>
    <s v="GS  "/>
    <n v="13581"/>
    <n v="16936"/>
  </r>
  <r>
    <x v="560"/>
    <n v="202501"/>
    <x v="0"/>
    <s v="LEFEUVRE G                    "/>
    <x v="2"/>
    <n v="110"/>
    <n v="26"/>
    <n v="6"/>
    <n v="2"/>
    <n v="4295"/>
    <n v="177927"/>
    <n v="5.5"/>
    <n v="2"/>
    <n v="2.5"/>
    <n v="0"/>
    <n v="0"/>
    <n v="1"/>
    <n v="0"/>
    <n v="0"/>
    <n v="71590"/>
    <n v="71594"/>
    <n v="71081"/>
    <s v="GUIH"/>
    <s v="GO  "/>
    <n v="14676"/>
    <n v="22760"/>
  </r>
  <r>
    <x v="560"/>
    <n v="202501"/>
    <x v="1"/>
    <s v="LEFEUVRE G                    "/>
    <x v="2"/>
    <n v="110"/>
    <n v="26"/>
    <n v="6"/>
    <n v="2"/>
    <n v="4295"/>
    <n v="177927"/>
    <n v="5.5"/>
    <n v="2"/>
    <n v="2.5"/>
    <n v="0"/>
    <n v="0"/>
    <n v="1"/>
    <n v="0"/>
    <n v="0"/>
    <n v="71590"/>
    <n v="71594"/>
    <n v="71081"/>
    <s v="GUIH"/>
    <s v="GO  "/>
    <n v="14676"/>
    <n v="22760"/>
  </r>
  <r>
    <x v="561"/>
    <n v="202501"/>
    <x v="0"/>
    <s v="BREZIN D                      "/>
    <x v="2"/>
    <n v="430"/>
    <n v="83"/>
    <n v="11"/>
    <n v="4"/>
    <n v="4835"/>
    <n v="58662"/>
    <n v="8"/>
    <n v="1"/>
    <n v="3"/>
    <n v="2"/>
    <n v="0"/>
    <n v="0"/>
    <n v="2"/>
    <n v="0"/>
    <n v="900582"/>
    <n v="71276"/>
    <n v="70083"/>
    <s v="LAUR"/>
    <s v="CE  "/>
    <n v="0"/>
    <n v="12041"/>
  </r>
  <r>
    <x v="561"/>
    <n v="202501"/>
    <x v="1"/>
    <s v="BREZIN D                      "/>
    <x v="2"/>
    <n v="430"/>
    <n v="83"/>
    <n v="11"/>
    <n v="4"/>
    <n v="4835"/>
    <n v="58662"/>
    <n v="8"/>
    <n v="1"/>
    <n v="3"/>
    <n v="2"/>
    <n v="0"/>
    <n v="0"/>
    <n v="2"/>
    <n v="0"/>
    <n v="900582"/>
    <n v="71276"/>
    <n v="70083"/>
    <s v="LAUR"/>
    <s v="CE  "/>
    <n v="0"/>
    <n v="12041"/>
  </r>
  <r>
    <x v="562"/>
    <n v="202501"/>
    <x v="0"/>
    <s v="SERRANO E                     "/>
    <x v="2"/>
    <n v="916"/>
    <n v="290"/>
    <n v="37"/>
    <n v="9"/>
    <n v="0"/>
    <n v="0"/>
    <n v="0"/>
    <n v="0"/>
    <n v="0"/>
    <n v="0"/>
    <n v="0"/>
    <n v="0"/>
    <n v="0"/>
    <n v="0"/>
    <n v="71251"/>
    <n v="71255"/>
    <n v="700257"/>
    <s v="FRAC"/>
    <s v="GS  "/>
    <n v="0"/>
    <n v="0"/>
  </r>
  <r>
    <x v="562"/>
    <n v="202501"/>
    <x v="1"/>
    <s v="SERRANO E                     "/>
    <x v="2"/>
    <n v="916"/>
    <n v="290"/>
    <n v="37"/>
    <n v="9"/>
    <n v="0"/>
    <n v="0"/>
    <n v="0"/>
    <n v="0"/>
    <n v="0"/>
    <n v="0"/>
    <n v="0"/>
    <n v="0"/>
    <n v="0"/>
    <n v="0"/>
    <n v="71251"/>
    <n v="71255"/>
    <n v="700257"/>
    <s v="FRAC"/>
    <s v="GS  "/>
    <n v="0"/>
    <n v="0"/>
  </r>
  <r>
    <x v="563"/>
    <n v="202501"/>
    <x v="0"/>
    <s v="KUHN S                        "/>
    <x v="0"/>
    <n v="79"/>
    <n v="17"/>
    <n v="2"/>
    <n v="0"/>
    <n v="41528"/>
    <n v="176430"/>
    <n v="43.5"/>
    <n v="11"/>
    <n v="7"/>
    <n v="10"/>
    <n v="6.5"/>
    <n v="6"/>
    <n v="3"/>
    <n v="0"/>
    <n v="71030"/>
    <n v="71510"/>
    <n v="71551"/>
    <s v="TEIS"/>
    <s v="IF  "/>
    <n v="0"/>
    <n v="69609"/>
  </r>
  <r>
    <x v="563"/>
    <n v="202501"/>
    <x v="1"/>
    <s v="KUHN S                        "/>
    <x v="0"/>
    <n v="79"/>
    <n v="17"/>
    <n v="2"/>
    <n v="0"/>
    <n v="41528"/>
    <n v="176430"/>
    <n v="43.5"/>
    <n v="11"/>
    <n v="7"/>
    <n v="10"/>
    <n v="6.5"/>
    <n v="6"/>
    <n v="3"/>
    <n v="0"/>
    <n v="71030"/>
    <n v="71510"/>
    <n v="71551"/>
    <s v="TEIS"/>
    <s v="IF  "/>
    <n v="0"/>
    <n v="69609"/>
  </r>
  <r>
    <x v="564"/>
    <n v="202501"/>
    <x v="0"/>
    <s v="BOURE D                       "/>
    <x v="1"/>
    <n v="14"/>
    <n v="2"/>
    <n v="0"/>
    <n v="0"/>
    <n v="255035"/>
    <n v="577291"/>
    <n v="248.5"/>
    <n v="83.5"/>
    <n v="74"/>
    <n v="15.5"/>
    <n v="28"/>
    <n v="23.5"/>
    <n v="24"/>
    <n v="0"/>
    <n v="71030"/>
    <n v="71054"/>
    <n v="0"/>
    <s v="BOUR"/>
    <s v="IF  "/>
    <n v="151372"/>
    <n v="345470"/>
  </r>
  <r>
    <x v="564"/>
    <n v="202501"/>
    <x v="1"/>
    <s v="BOURE D                       "/>
    <x v="1"/>
    <n v="14"/>
    <n v="2"/>
    <n v="0"/>
    <n v="0"/>
    <n v="255035"/>
    <n v="577291"/>
    <n v="248.5"/>
    <n v="83.5"/>
    <n v="74"/>
    <n v="15.5"/>
    <n v="28"/>
    <n v="23.5"/>
    <n v="24"/>
    <n v="0"/>
    <n v="71030"/>
    <n v="71054"/>
    <n v="0"/>
    <s v="BOUR"/>
    <s v="IF  "/>
    <n v="151372"/>
    <n v="345470"/>
  </r>
  <r>
    <x v="565"/>
    <n v="202501"/>
    <x v="0"/>
    <s v="ROMO D                        "/>
    <x v="0"/>
    <n v="76"/>
    <n v="21"/>
    <n v="3"/>
    <n v="0"/>
    <n v="48204"/>
    <n v="112198"/>
    <n v="61"/>
    <n v="14"/>
    <n v="17"/>
    <n v="11"/>
    <n v="7"/>
    <n v="5"/>
    <n v="7"/>
    <n v="0"/>
    <n v="71590"/>
    <n v="71607"/>
    <n v="700202"/>
    <s v="LIOP"/>
    <s v="GO  "/>
    <n v="20922"/>
    <n v="71260"/>
  </r>
  <r>
    <x v="565"/>
    <n v="202501"/>
    <x v="1"/>
    <s v="ROMO D                        "/>
    <x v="0"/>
    <n v="76"/>
    <n v="21"/>
    <n v="3"/>
    <n v="0"/>
    <n v="48204"/>
    <n v="112198"/>
    <n v="61"/>
    <n v="14"/>
    <n v="17"/>
    <n v="11"/>
    <n v="7"/>
    <n v="5"/>
    <n v="7"/>
    <n v="0"/>
    <n v="71590"/>
    <n v="71607"/>
    <n v="700202"/>
    <s v="LIOP"/>
    <s v="GO  "/>
    <n v="20922"/>
    <n v="71260"/>
  </r>
  <r>
    <x v="566"/>
    <n v="202501"/>
    <x v="0"/>
    <s v="SABAN N                       "/>
    <x v="2"/>
    <n v="914"/>
    <n v="229"/>
    <n v="31"/>
    <n v="9"/>
    <n v="22"/>
    <n v="0"/>
    <n v="0"/>
    <n v="0"/>
    <n v="0"/>
    <n v="0"/>
    <n v="0"/>
    <n v="0"/>
    <n v="0"/>
    <n v="0"/>
    <n v="71030"/>
    <n v="71505"/>
    <n v="71517"/>
    <s v="JULL"/>
    <s v="IF  "/>
    <n v="0"/>
    <n v="33"/>
  </r>
  <r>
    <x v="566"/>
    <n v="202501"/>
    <x v="1"/>
    <s v="SABAN N                       "/>
    <x v="2"/>
    <n v="914"/>
    <n v="229"/>
    <n v="31"/>
    <n v="9"/>
    <n v="22"/>
    <n v="0"/>
    <n v="0"/>
    <n v="0"/>
    <n v="0"/>
    <n v="0"/>
    <n v="0"/>
    <n v="0"/>
    <n v="0"/>
    <n v="0"/>
    <n v="71030"/>
    <n v="71505"/>
    <n v="71517"/>
    <s v="JULL"/>
    <s v="IF  "/>
    <n v="0"/>
    <n v="33"/>
  </r>
  <r>
    <x v="567"/>
    <n v="202501"/>
    <x v="0"/>
    <s v="GREGOIRE R                    "/>
    <x v="2"/>
    <n v="850"/>
    <n v="266"/>
    <n v="37"/>
    <n v="10"/>
    <n v="0"/>
    <n v="8228"/>
    <n v="0"/>
    <n v="0"/>
    <n v="0"/>
    <n v="0"/>
    <n v="0"/>
    <n v="0"/>
    <n v="0"/>
    <n v="0"/>
    <n v="71251"/>
    <n v="70067"/>
    <n v="71265"/>
    <s v="LEGG"/>
    <s v="GS  "/>
    <n v="0"/>
    <n v="822"/>
  </r>
  <r>
    <x v="567"/>
    <n v="202501"/>
    <x v="1"/>
    <s v="GREGOIRE R                    "/>
    <x v="2"/>
    <n v="850"/>
    <n v="266"/>
    <n v="37"/>
    <n v="10"/>
    <n v="0"/>
    <n v="8228"/>
    <n v="0"/>
    <n v="0"/>
    <n v="0"/>
    <n v="0"/>
    <n v="0"/>
    <n v="0"/>
    <n v="0"/>
    <n v="0"/>
    <n v="71251"/>
    <n v="70067"/>
    <n v="71265"/>
    <s v="LEGG"/>
    <s v="GS  "/>
    <n v="0"/>
    <n v="822"/>
  </r>
  <r>
    <x v="568"/>
    <n v="202501"/>
    <x v="0"/>
    <s v="GADAT X                       "/>
    <x v="2"/>
    <n v="483"/>
    <n v="174"/>
    <n v="23"/>
    <n v="6"/>
    <n v="8897"/>
    <n v="9239"/>
    <n v="2"/>
    <n v="2"/>
    <n v="0"/>
    <n v="0"/>
    <n v="0"/>
    <n v="0"/>
    <n v="0"/>
    <n v="0"/>
    <n v="71251"/>
    <n v="71239"/>
    <n v="71625"/>
    <s v="ZENO"/>
    <s v="GS  "/>
    <n v="7069"/>
    <n v="10933"/>
  </r>
  <r>
    <x v="568"/>
    <n v="202501"/>
    <x v="1"/>
    <s v="GADAT X                       "/>
    <x v="2"/>
    <n v="483"/>
    <n v="174"/>
    <n v="23"/>
    <n v="6"/>
    <n v="8897"/>
    <n v="9239"/>
    <n v="2"/>
    <n v="2"/>
    <n v="0"/>
    <n v="0"/>
    <n v="0"/>
    <n v="0"/>
    <n v="0"/>
    <n v="0"/>
    <n v="71251"/>
    <n v="71239"/>
    <n v="71625"/>
    <s v="ZENO"/>
    <s v="GS  "/>
    <n v="7069"/>
    <n v="10933"/>
  </r>
  <r>
    <x v="569"/>
    <n v="202501"/>
    <x v="0"/>
    <s v="RAMBAUD I                     "/>
    <x v="2"/>
    <n v="916"/>
    <n v="290"/>
    <n v="33"/>
    <n v="8"/>
    <n v="0"/>
    <n v="0"/>
    <n v="0"/>
    <n v="0"/>
    <n v="0"/>
    <n v="0"/>
    <n v="0"/>
    <n v="0"/>
    <n v="0"/>
    <n v="0"/>
    <n v="71251"/>
    <n v="71174"/>
    <n v="71179"/>
    <s v="CHIK"/>
    <s v="GS  "/>
    <n v="0"/>
    <n v="0"/>
  </r>
  <r>
    <x v="569"/>
    <n v="202501"/>
    <x v="1"/>
    <s v="RAMBAUD I                     "/>
    <x v="2"/>
    <n v="916"/>
    <n v="290"/>
    <n v="33"/>
    <n v="8"/>
    <n v="0"/>
    <n v="0"/>
    <n v="0"/>
    <n v="0"/>
    <n v="0"/>
    <n v="0"/>
    <n v="0"/>
    <n v="0"/>
    <n v="0"/>
    <n v="0"/>
    <n v="71251"/>
    <n v="71174"/>
    <n v="71179"/>
    <s v="CHIK"/>
    <s v="GS  "/>
    <n v="0"/>
    <n v="0"/>
  </r>
  <r>
    <x v="570"/>
    <n v="202501"/>
    <x v="0"/>
    <s v="DEVAL M                       "/>
    <x v="2"/>
    <n v="885"/>
    <n v="278"/>
    <n v="34"/>
    <n v="5"/>
    <n v="0"/>
    <n v="3000"/>
    <n v="0"/>
    <n v="0"/>
    <n v="0"/>
    <n v="0"/>
    <n v="0"/>
    <n v="0"/>
    <n v="0"/>
    <n v="0"/>
    <n v="71251"/>
    <n v="70930"/>
    <n v="71363"/>
    <s v="CLEM"/>
    <s v="GS  "/>
    <n v="0"/>
    <n v="300"/>
  </r>
  <r>
    <x v="570"/>
    <n v="202501"/>
    <x v="1"/>
    <s v="DEVAL M                       "/>
    <x v="2"/>
    <n v="885"/>
    <n v="278"/>
    <n v="34"/>
    <n v="5"/>
    <n v="0"/>
    <n v="3000"/>
    <n v="0"/>
    <n v="0"/>
    <n v="0"/>
    <n v="0"/>
    <n v="0"/>
    <n v="0"/>
    <n v="0"/>
    <n v="0"/>
    <n v="71251"/>
    <n v="70930"/>
    <n v="71363"/>
    <s v="CLEM"/>
    <s v="GS  "/>
    <n v="0"/>
    <n v="300"/>
  </r>
  <r>
    <x v="571"/>
    <n v="202501"/>
    <x v="0"/>
    <s v="CARDONA GIL T                 "/>
    <x v="2"/>
    <n v="871"/>
    <n v="210"/>
    <n v="32"/>
    <n v="10"/>
    <n v="0"/>
    <n v="5000"/>
    <n v="0"/>
    <n v="0"/>
    <n v="0"/>
    <n v="0"/>
    <n v="0"/>
    <n v="0"/>
    <n v="0"/>
    <n v="0"/>
    <n v="71590"/>
    <n v="71592"/>
    <n v="71070"/>
    <s v="LECO"/>
    <s v="GO  "/>
    <n v="0"/>
    <n v="500"/>
  </r>
  <r>
    <x v="571"/>
    <n v="202501"/>
    <x v="1"/>
    <s v="CARDONA GIL T                 "/>
    <x v="2"/>
    <n v="871"/>
    <n v="210"/>
    <n v="32"/>
    <n v="10"/>
    <n v="0"/>
    <n v="5000"/>
    <n v="0"/>
    <n v="0"/>
    <n v="0"/>
    <n v="0"/>
    <n v="0"/>
    <n v="0"/>
    <n v="0"/>
    <n v="0"/>
    <n v="71590"/>
    <n v="71592"/>
    <n v="71070"/>
    <s v="LECO"/>
    <s v="GO  "/>
    <n v="0"/>
    <n v="500"/>
  </r>
  <r>
    <x v="572"/>
    <n v="202501"/>
    <x v="0"/>
    <s v="VERDU S                       "/>
    <x v="2"/>
    <n v="916"/>
    <n v="230"/>
    <n v="26"/>
    <n v="13"/>
    <n v="0"/>
    <n v="0"/>
    <n v="0"/>
    <n v="0"/>
    <n v="0"/>
    <n v="0"/>
    <n v="0"/>
    <n v="0"/>
    <n v="0"/>
    <n v="0"/>
    <n v="71030"/>
    <n v="71054"/>
    <n v="700079"/>
    <s v="BOUR"/>
    <s v="IF  "/>
    <n v="0"/>
    <n v="0"/>
  </r>
  <r>
    <x v="572"/>
    <n v="202501"/>
    <x v="1"/>
    <s v="VERDU S                       "/>
    <x v="2"/>
    <n v="916"/>
    <n v="230"/>
    <n v="26"/>
    <n v="13"/>
    <n v="0"/>
    <n v="0"/>
    <n v="0"/>
    <n v="0"/>
    <n v="0"/>
    <n v="0"/>
    <n v="0"/>
    <n v="0"/>
    <n v="0"/>
    <n v="0"/>
    <n v="71030"/>
    <n v="71054"/>
    <n v="700079"/>
    <s v="BOUR"/>
    <s v="IF  "/>
    <n v="0"/>
    <n v="0"/>
  </r>
  <r>
    <x v="573"/>
    <n v="202501"/>
    <x v="0"/>
    <s v="AUGER C                       "/>
    <x v="2"/>
    <n v="22"/>
    <n v="6"/>
    <n v="3"/>
    <n v="3"/>
    <n v="16364"/>
    <n v="181994"/>
    <n v="18"/>
    <n v="7"/>
    <n v="2"/>
    <n v="0"/>
    <n v="1"/>
    <n v="4"/>
    <n v="4"/>
    <n v="0"/>
    <n v="71590"/>
    <n v="71592"/>
    <n v="71099"/>
    <s v="LECO"/>
    <s v="GO  "/>
    <n v="8654"/>
    <n v="35196"/>
  </r>
  <r>
    <x v="573"/>
    <n v="202501"/>
    <x v="1"/>
    <s v="AUGER C                       "/>
    <x v="2"/>
    <n v="22"/>
    <n v="6"/>
    <n v="3"/>
    <n v="3"/>
    <n v="16364"/>
    <n v="181994"/>
    <n v="18"/>
    <n v="7"/>
    <n v="2"/>
    <n v="0"/>
    <n v="1"/>
    <n v="4"/>
    <n v="4"/>
    <n v="0"/>
    <n v="71590"/>
    <n v="71592"/>
    <n v="71099"/>
    <s v="LECO"/>
    <s v="GO  "/>
    <n v="8654"/>
    <n v="35196"/>
  </r>
  <r>
    <x v="574"/>
    <n v="202501"/>
    <x v="0"/>
    <s v="NADREAU S                     "/>
    <x v="2"/>
    <n v="861"/>
    <n v="187"/>
    <n v="21"/>
    <n v="6"/>
    <n v="419"/>
    <n v="0"/>
    <n v="0.5"/>
    <n v="0"/>
    <n v="0.5"/>
    <n v="0"/>
    <n v="0"/>
    <n v="0"/>
    <n v="0"/>
    <n v="0"/>
    <n v="900582"/>
    <n v="71506"/>
    <n v="700080"/>
    <s v="MART"/>
    <s v="CE  "/>
    <n v="0"/>
    <n v="629"/>
  </r>
  <r>
    <x v="574"/>
    <n v="202501"/>
    <x v="1"/>
    <s v="NADREAU S                     "/>
    <x v="2"/>
    <n v="861"/>
    <n v="187"/>
    <n v="21"/>
    <n v="6"/>
    <n v="419"/>
    <n v="0"/>
    <n v="0.5"/>
    <n v="0"/>
    <n v="0.5"/>
    <n v="0"/>
    <n v="0"/>
    <n v="0"/>
    <n v="0"/>
    <n v="0"/>
    <n v="900582"/>
    <n v="71506"/>
    <n v="700080"/>
    <s v="MART"/>
    <s v="CE  "/>
    <n v="0"/>
    <n v="629"/>
  </r>
  <r>
    <x v="575"/>
    <n v="202501"/>
    <x v="0"/>
    <s v="HEQUET D                      "/>
    <x v="2"/>
    <n v="748"/>
    <n v="174"/>
    <n v="19"/>
    <n v="5"/>
    <n v="1762"/>
    <n v="3500"/>
    <n v="2"/>
    <n v="0"/>
    <n v="1"/>
    <n v="1"/>
    <n v="0"/>
    <n v="0"/>
    <n v="0"/>
    <n v="0"/>
    <n v="71030"/>
    <n v="71045"/>
    <n v="71436"/>
    <s v="PHIL"/>
    <s v="IF  "/>
    <n v="0"/>
    <n v="2993"/>
  </r>
  <r>
    <x v="575"/>
    <n v="202501"/>
    <x v="1"/>
    <s v="HEQUET D                      "/>
    <x v="2"/>
    <n v="748"/>
    <n v="174"/>
    <n v="19"/>
    <n v="5"/>
    <n v="1762"/>
    <n v="3500"/>
    <n v="2"/>
    <n v="0"/>
    <n v="1"/>
    <n v="1"/>
    <n v="0"/>
    <n v="0"/>
    <n v="0"/>
    <n v="0"/>
    <n v="71030"/>
    <n v="71045"/>
    <n v="71436"/>
    <s v="PHIL"/>
    <s v="IF  "/>
    <n v="0"/>
    <n v="2993"/>
  </r>
  <r>
    <x v="576"/>
    <n v="202501"/>
    <x v="0"/>
    <s v="MORTIER P                     "/>
    <x v="1"/>
    <n v="6"/>
    <n v="1"/>
    <n v="0"/>
    <n v="0"/>
    <n v="315504"/>
    <n v="912859"/>
    <n v="357"/>
    <n v="72"/>
    <n v="135"/>
    <n v="30"/>
    <n v="55"/>
    <n v="38"/>
    <n v="27"/>
    <n v="0"/>
    <n v="900582"/>
    <n v="71507"/>
    <n v="0"/>
    <s v="MORT"/>
    <s v="CE  "/>
    <n v="60093"/>
    <n v="469517"/>
  </r>
  <r>
    <x v="576"/>
    <n v="202501"/>
    <x v="1"/>
    <s v="MORTIER P                     "/>
    <x v="1"/>
    <n v="6"/>
    <n v="1"/>
    <n v="0"/>
    <n v="0"/>
    <n v="315504"/>
    <n v="912859"/>
    <n v="357"/>
    <n v="72"/>
    <n v="135"/>
    <n v="30"/>
    <n v="55"/>
    <n v="38"/>
    <n v="27"/>
    <n v="0"/>
    <n v="900582"/>
    <n v="71507"/>
    <n v="0"/>
    <s v="MORT"/>
    <s v="CE  "/>
    <n v="60093"/>
    <n v="469517"/>
  </r>
  <r>
    <x v="577"/>
    <n v="202501"/>
    <x v="0"/>
    <s v="VIEIRA RODRIGUES M            "/>
    <x v="2"/>
    <n v="112"/>
    <n v="42"/>
    <n v="10"/>
    <n v="5"/>
    <n v="8695"/>
    <n v="129050"/>
    <n v="13.5"/>
    <n v="5.5"/>
    <n v="4"/>
    <n v="0"/>
    <n v="0"/>
    <n v="0"/>
    <n v="4"/>
    <n v="0"/>
    <n v="71251"/>
    <n v="71174"/>
    <n v="71194"/>
    <s v="CHIK"/>
    <s v="GS  "/>
    <n v="8043"/>
    <n v="22757"/>
  </r>
  <r>
    <x v="577"/>
    <n v="202501"/>
    <x v="1"/>
    <s v="VIEIRA RODRIGUES M            "/>
    <x v="2"/>
    <n v="112"/>
    <n v="42"/>
    <n v="10"/>
    <n v="5"/>
    <n v="8695"/>
    <n v="129050"/>
    <n v="13.5"/>
    <n v="5.5"/>
    <n v="4"/>
    <n v="0"/>
    <n v="0"/>
    <n v="0"/>
    <n v="4"/>
    <n v="0"/>
    <n v="71251"/>
    <n v="71174"/>
    <n v="71194"/>
    <s v="CHIK"/>
    <s v="GS  "/>
    <n v="8043"/>
    <n v="22757"/>
  </r>
  <r>
    <x v="578"/>
    <n v="202501"/>
    <x v="0"/>
    <s v="ZAPPARATA A                   "/>
    <x v="0"/>
    <n v="105"/>
    <n v="24"/>
    <n v="3"/>
    <n v="0"/>
    <n v="34987"/>
    <n v="28646"/>
    <n v="28"/>
    <n v="7"/>
    <n v="6"/>
    <n v="4"/>
    <n v="5"/>
    <n v="2"/>
    <n v="4"/>
    <n v="0"/>
    <n v="71030"/>
    <n v="71662"/>
    <n v="71450"/>
    <s v="HENN"/>
    <s v="IF  "/>
    <n v="7446"/>
    <n v="44422"/>
  </r>
  <r>
    <x v="578"/>
    <n v="202501"/>
    <x v="1"/>
    <s v="ZAPPARATA A                   "/>
    <x v="0"/>
    <n v="105"/>
    <n v="24"/>
    <n v="3"/>
    <n v="0"/>
    <n v="34987"/>
    <n v="28646"/>
    <n v="28"/>
    <n v="7"/>
    <n v="6"/>
    <n v="4"/>
    <n v="5"/>
    <n v="2"/>
    <n v="4"/>
    <n v="0"/>
    <n v="71030"/>
    <n v="71662"/>
    <n v="71450"/>
    <s v="HENN"/>
    <s v="IF  "/>
    <n v="7446"/>
    <n v="44422"/>
  </r>
  <r>
    <x v="579"/>
    <n v="202501"/>
    <x v="0"/>
    <s v="BRUN G                        "/>
    <x v="2"/>
    <n v="122"/>
    <n v="29"/>
    <n v="1"/>
    <n v="1"/>
    <n v="14914"/>
    <n v="58574"/>
    <n v="7"/>
    <n v="1"/>
    <n v="3.5"/>
    <n v="1.5"/>
    <n v="0"/>
    <n v="1"/>
    <n v="0"/>
    <n v="0"/>
    <n v="71590"/>
    <n v="71602"/>
    <n v="71444"/>
    <s v="HARY"/>
    <s v="GO  "/>
    <n v="0"/>
    <n v="22447"/>
  </r>
  <r>
    <x v="579"/>
    <n v="202501"/>
    <x v="1"/>
    <s v="BRUN G                        "/>
    <x v="2"/>
    <n v="122"/>
    <n v="29"/>
    <n v="1"/>
    <n v="1"/>
    <n v="14914"/>
    <n v="58574"/>
    <n v="7"/>
    <n v="1"/>
    <n v="3.5"/>
    <n v="1.5"/>
    <n v="0"/>
    <n v="1"/>
    <n v="0"/>
    <n v="0"/>
    <n v="71590"/>
    <n v="71602"/>
    <n v="71444"/>
    <s v="HARY"/>
    <s v="GO  "/>
    <n v="0"/>
    <n v="22447"/>
  </r>
  <r>
    <x v="580"/>
    <n v="202501"/>
    <x v="0"/>
    <s v="HUBRECHT A                    "/>
    <x v="2"/>
    <n v="628"/>
    <n v="140"/>
    <n v="21"/>
    <n v="8"/>
    <n v="4538"/>
    <n v="4900"/>
    <n v="7"/>
    <n v="2"/>
    <n v="1"/>
    <n v="1"/>
    <n v="2"/>
    <n v="1"/>
    <n v="0"/>
    <n v="0"/>
    <n v="71030"/>
    <n v="71024"/>
    <n v="71491"/>
    <s v="FASQ"/>
    <s v="IF  "/>
    <n v="0"/>
    <n v="6526"/>
  </r>
  <r>
    <x v="580"/>
    <n v="202501"/>
    <x v="1"/>
    <s v="HUBRECHT A                    "/>
    <x v="2"/>
    <n v="628"/>
    <n v="140"/>
    <n v="21"/>
    <n v="8"/>
    <n v="4538"/>
    <n v="4900"/>
    <n v="7"/>
    <n v="2"/>
    <n v="1"/>
    <n v="1"/>
    <n v="2"/>
    <n v="1"/>
    <n v="0"/>
    <n v="0"/>
    <n v="71030"/>
    <n v="71024"/>
    <n v="71491"/>
    <s v="FASQ"/>
    <s v="IF  "/>
    <n v="0"/>
    <n v="6526"/>
  </r>
  <r>
    <x v="581"/>
    <n v="202501"/>
    <x v="0"/>
    <s v="MURZEREAU A                   "/>
    <x v="2"/>
    <n v="474"/>
    <n v="170"/>
    <n v="21"/>
    <n v="4"/>
    <n v="7694"/>
    <n v="26650"/>
    <n v="11"/>
    <n v="4"/>
    <n v="2"/>
    <n v="1"/>
    <n v="0"/>
    <n v="1"/>
    <n v="3"/>
    <n v="0"/>
    <n v="71251"/>
    <n v="71239"/>
    <n v="71625"/>
    <s v="ZENO"/>
    <s v="GS  "/>
    <n v="0"/>
    <n v="11115"/>
  </r>
  <r>
    <x v="581"/>
    <n v="202501"/>
    <x v="1"/>
    <s v="MURZEREAU A                   "/>
    <x v="2"/>
    <n v="474"/>
    <n v="170"/>
    <n v="21"/>
    <n v="4"/>
    <n v="7694"/>
    <n v="26650"/>
    <n v="11"/>
    <n v="4"/>
    <n v="2"/>
    <n v="1"/>
    <n v="0"/>
    <n v="1"/>
    <n v="3"/>
    <n v="0"/>
    <n v="71251"/>
    <n v="71239"/>
    <n v="71625"/>
    <s v="ZENO"/>
    <s v="GS  "/>
    <n v="0"/>
    <n v="11115"/>
  </r>
  <r>
    <x v="582"/>
    <n v="202501"/>
    <x v="0"/>
    <s v="ELBAZ V                       "/>
    <x v="2"/>
    <n v="812"/>
    <n v="260"/>
    <n v="19"/>
    <n v="4"/>
    <n v="79"/>
    <n v="13781"/>
    <n v="1"/>
    <n v="0"/>
    <n v="0"/>
    <n v="0"/>
    <n v="0"/>
    <n v="0"/>
    <n v="1"/>
    <n v="0"/>
    <n v="71251"/>
    <n v="70066"/>
    <n v="71264"/>
    <s v="KERL"/>
    <s v="GS  "/>
    <n v="0"/>
    <n v="1404"/>
  </r>
  <r>
    <x v="582"/>
    <n v="202501"/>
    <x v="1"/>
    <s v="ELBAZ V                       "/>
    <x v="2"/>
    <n v="812"/>
    <n v="260"/>
    <n v="19"/>
    <n v="4"/>
    <n v="79"/>
    <n v="13781"/>
    <n v="1"/>
    <n v="0"/>
    <n v="0"/>
    <n v="0"/>
    <n v="0"/>
    <n v="0"/>
    <n v="1"/>
    <n v="0"/>
    <n v="71251"/>
    <n v="70066"/>
    <n v="71264"/>
    <s v="KERL"/>
    <s v="GS  "/>
    <n v="0"/>
    <n v="1404"/>
  </r>
  <r>
    <x v="583"/>
    <n v="202501"/>
    <x v="0"/>
    <s v="MANTEL A                      "/>
    <x v="2"/>
    <n v="843"/>
    <n v="199"/>
    <n v="23"/>
    <n v="7"/>
    <n v="874"/>
    <n v="0"/>
    <n v="1"/>
    <n v="0.5"/>
    <n v="0.5"/>
    <n v="0"/>
    <n v="0"/>
    <n v="0"/>
    <n v="0"/>
    <n v="0"/>
    <n v="71030"/>
    <n v="71045"/>
    <n v="71039"/>
    <s v="PHIL"/>
    <s v="IF  "/>
    <n v="0"/>
    <n v="951"/>
  </r>
  <r>
    <x v="583"/>
    <n v="202501"/>
    <x v="1"/>
    <s v="MANTEL A                      "/>
    <x v="2"/>
    <n v="843"/>
    <n v="199"/>
    <n v="23"/>
    <n v="7"/>
    <n v="874"/>
    <n v="0"/>
    <n v="1"/>
    <n v="0.5"/>
    <n v="0.5"/>
    <n v="0"/>
    <n v="0"/>
    <n v="0"/>
    <n v="0"/>
    <n v="0"/>
    <n v="71030"/>
    <n v="71045"/>
    <n v="71039"/>
    <s v="PHIL"/>
    <s v="IF  "/>
    <n v="0"/>
    <n v="951"/>
  </r>
  <r>
    <x v="584"/>
    <n v="202501"/>
    <x v="0"/>
    <s v="DELHOMMELLE C                 "/>
    <x v="2"/>
    <n v="689"/>
    <n v="150"/>
    <n v="16"/>
    <n v="5"/>
    <n v="2400"/>
    <n v="22517"/>
    <n v="3"/>
    <n v="3"/>
    <n v="0"/>
    <n v="0"/>
    <n v="0"/>
    <n v="0"/>
    <n v="0"/>
    <n v="0"/>
    <n v="71030"/>
    <n v="71662"/>
    <n v="71042"/>
    <s v="HENN"/>
    <s v="IF  "/>
    <n v="0"/>
    <n v="4651"/>
  </r>
  <r>
    <x v="584"/>
    <n v="202501"/>
    <x v="1"/>
    <s v="DELHOMMELLE C                 "/>
    <x v="2"/>
    <n v="689"/>
    <n v="150"/>
    <n v="16"/>
    <n v="5"/>
    <n v="2400"/>
    <n v="22517"/>
    <n v="3"/>
    <n v="3"/>
    <n v="0"/>
    <n v="0"/>
    <n v="0"/>
    <n v="0"/>
    <n v="0"/>
    <n v="0"/>
    <n v="71030"/>
    <n v="71662"/>
    <n v="71042"/>
    <s v="HENN"/>
    <s v="IF  "/>
    <n v="0"/>
    <n v="4651"/>
  </r>
  <r>
    <x v="585"/>
    <n v="202501"/>
    <x v="0"/>
    <s v="BOUTTEMAND S                  "/>
    <x v="0"/>
    <n v="70"/>
    <n v="18"/>
    <n v="4"/>
    <n v="0"/>
    <n v="37975"/>
    <n v="346514"/>
    <n v="49.5"/>
    <n v="8"/>
    <n v="14.5"/>
    <n v="2"/>
    <n v="5"/>
    <n v="8"/>
    <n v="12"/>
    <n v="0"/>
    <n v="71590"/>
    <n v="71592"/>
    <n v="71073"/>
    <s v="LECO"/>
    <s v="GO  "/>
    <n v="22743"/>
    <n v="78467"/>
  </r>
  <r>
    <x v="585"/>
    <n v="202501"/>
    <x v="1"/>
    <s v="BOUTTEMAND S                  "/>
    <x v="0"/>
    <n v="70"/>
    <n v="18"/>
    <n v="4"/>
    <n v="0"/>
    <n v="37975"/>
    <n v="346514"/>
    <n v="49.5"/>
    <n v="8"/>
    <n v="14.5"/>
    <n v="2"/>
    <n v="5"/>
    <n v="8"/>
    <n v="12"/>
    <n v="0"/>
    <n v="71590"/>
    <n v="71592"/>
    <n v="71073"/>
    <s v="LECO"/>
    <s v="GO  "/>
    <n v="22743"/>
    <n v="78467"/>
  </r>
  <r>
    <x v="586"/>
    <n v="202501"/>
    <x v="0"/>
    <s v="NEVO L                        "/>
    <x v="2"/>
    <n v="916"/>
    <n v="230"/>
    <n v="32"/>
    <n v="7"/>
    <n v="0"/>
    <n v="0"/>
    <n v="0"/>
    <n v="0"/>
    <n v="0"/>
    <n v="0"/>
    <n v="0"/>
    <n v="0"/>
    <n v="0"/>
    <n v="0"/>
    <n v="71030"/>
    <n v="71505"/>
    <n v="71521"/>
    <s v="JULL"/>
    <s v="IF  "/>
    <n v="0"/>
    <n v="0"/>
  </r>
  <r>
    <x v="586"/>
    <n v="202501"/>
    <x v="1"/>
    <s v="NEVO L                        "/>
    <x v="2"/>
    <n v="916"/>
    <n v="230"/>
    <n v="32"/>
    <n v="7"/>
    <n v="0"/>
    <n v="0"/>
    <n v="0"/>
    <n v="0"/>
    <n v="0"/>
    <n v="0"/>
    <n v="0"/>
    <n v="0"/>
    <n v="0"/>
    <n v="0"/>
    <n v="71030"/>
    <n v="71505"/>
    <n v="71521"/>
    <s v="JULL"/>
    <s v="IF  "/>
    <n v="0"/>
    <n v="0"/>
  </r>
  <r>
    <x v="587"/>
    <n v="202501"/>
    <x v="0"/>
    <s v="MICHELENA I                   "/>
    <x v="2"/>
    <n v="779"/>
    <n v="188"/>
    <n v="14"/>
    <n v="4"/>
    <n v="1808"/>
    <n v="3000"/>
    <n v="0"/>
    <n v="0"/>
    <n v="0"/>
    <n v="0"/>
    <n v="0"/>
    <n v="0"/>
    <n v="0"/>
    <n v="0"/>
    <n v="71590"/>
    <n v="71606"/>
    <n v="71230"/>
    <s v="QUIR"/>
    <s v="GO  "/>
    <n v="0"/>
    <n v="2204"/>
  </r>
  <r>
    <x v="587"/>
    <n v="202501"/>
    <x v="1"/>
    <s v="MICHELENA I                   "/>
    <x v="2"/>
    <n v="779"/>
    <n v="188"/>
    <n v="14"/>
    <n v="4"/>
    <n v="1808"/>
    <n v="3000"/>
    <n v="0"/>
    <n v="0"/>
    <n v="0"/>
    <n v="0"/>
    <n v="0"/>
    <n v="0"/>
    <n v="0"/>
    <n v="0"/>
    <n v="71590"/>
    <n v="71606"/>
    <n v="71230"/>
    <s v="QUIR"/>
    <s v="GO  "/>
    <n v="0"/>
    <n v="2204"/>
  </r>
  <r>
    <x v="588"/>
    <n v="202501"/>
    <x v="0"/>
    <s v="DUSSART J                     "/>
    <x v="2"/>
    <n v="250"/>
    <n v="66"/>
    <n v="10"/>
    <n v="2"/>
    <n v="10081"/>
    <n v="66689"/>
    <n v="5"/>
    <n v="1"/>
    <n v="2"/>
    <n v="0"/>
    <n v="0"/>
    <n v="1"/>
    <n v="1"/>
    <n v="0"/>
    <n v="71590"/>
    <n v="71592"/>
    <n v="71073"/>
    <s v="LECO"/>
    <s v="GO  "/>
    <n v="0"/>
    <n v="17235"/>
  </r>
  <r>
    <x v="588"/>
    <n v="202501"/>
    <x v="1"/>
    <s v="DUSSART J                     "/>
    <x v="2"/>
    <n v="250"/>
    <n v="66"/>
    <n v="10"/>
    <n v="2"/>
    <n v="10081"/>
    <n v="66689"/>
    <n v="5"/>
    <n v="1"/>
    <n v="2"/>
    <n v="0"/>
    <n v="0"/>
    <n v="1"/>
    <n v="1"/>
    <n v="0"/>
    <n v="71590"/>
    <n v="71592"/>
    <n v="71073"/>
    <s v="LECO"/>
    <s v="GO  "/>
    <n v="0"/>
    <n v="17235"/>
  </r>
  <r>
    <x v="589"/>
    <n v="202501"/>
    <x v="0"/>
    <s v="HENNERON C                    "/>
    <x v="2"/>
    <n v="525"/>
    <n v="105"/>
    <n v="9"/>
    <n v="5"/>
    <n v="8078"/>
    <n v="5057"/>
    <n v="7.5"/>
    <n v="4.5"/>
    <n v="1"/>
    <n v="1"/>
    <n v="0"/>
    <n v="0.5"/>
    <n v="0.5"/>
    <n v="0"/>
    <n v="71030"/>
    <n v="71045"/>
    <n v="71037"/>
    <s v="PHIL"/>
    <s v="IF  "/>
    <n v="10325"/>
    <n v="9586"/>
  </r>
  <r>
    <x v="589"/>
    <n v="202501"/>
    <x v="1"/>
    <s v="HENNERON C                    "/>
    <x v="2"/>
    <n v="525"/>
    <n v="105"/>
    <n v="9"/>
    <n v="5"/>
    <n v="8078"/>
    <n v="5057"/>
    <n v="7.5"/>
    <n v="4.5"/>
    <n v="1"/>
    <n v="1"/>
    <n v="0"/>
    <n v="0.5"/>
    <n v="0.5"/>
    <n v="0"/>
    <n v="71030"/>
    <n v="71045"/>
    <n v="71037"/>
    <s v="PHIL"/>
    <s v="IF  "/>
    <n v="10325"/>
    <n v="9586"/>
  </r>
  <r>
    <x v="590"/>
    <n v="202501"/>
    <x v="0"/>
    <s v="JOALLAND O                    "/>
    <x v="2"/>
    <n v="819"/>
    <n v="197"/>
    <n v="28"/>
    <n v="10"/>
    <n v="561"/>
    <n v="4167"/>
    <n v="1"/>
    <n v="0"/>
    <n v="0.5"/>
    <n v="0"/>
    <n v="0"/>
    <n v="0"/>
    <n v="0.5"/>
    <n v="0"/>
    <n v="71590"/>
    <n v="71594"/>
    <n v="71081"/>
    <s v="GUIH"/>
    <s v="GO  "/>
    <n v="0"/>
    <n v="1259"/>
  </r>
  <r>
    <x v="590"/>
    <n v="202501"/>
    <x v="1"/>
    <s v="JOALLAND O                    "/>
    <x v="2"/>
    <n v="819"/>
    <n v="197"/>
    <n v="28"/>
    <n v="10"/>
    <n v="561"/>
    <n v="4167"/>
    <n v="1"/>
    <n v="0"/>
    <n v="0.5"/>
    <n v="0"/>
    <n v="0"/>
    <n v="0"/>
    <n v="0.5"/>
    <n v="0"/>
    <n v="71590"/>
    <n v="71594"/>
    <n v="71081"/>
    <s v="GUIH"/>
    <s v="GO  "/>
    <n v="0"/>
    <n v="1259"/>
  </r>
  <r>
    <x v="591"/>
    <n v="202501"/>
    <x v="0"/>
    <s v="STRUZIK JC                    "/>
    <x v="2"/>
    <n v="525"/>
    <n v="105"/>
    <n v="9"/>
    <n v="5"/>
    <n v="8078"/>
    <n v="5057"/>
    <n v="7.5"/>
    <n v="4.5"/>
    <n v="1"/>
    <n v="1"/>
    <n v="0"/>
    <n v="0.5"/>
    <n v="0.5"/>
    <n v="0"/>
    <n v="71030"/>
    <n v="71045"/>
    <n v="71037"/>
    <s v="PHIL"/>
    <s v="IF  "/>
    <n v="10325"/>
    <n v="9586"/>
  </r>
  <r>
    <x v="591"/>
    <n v="202501"/>
    <x v="1"/>
    <s v="STRUZIK JC                    "/>
    <x v="2"/>
    <n v="525"/>
    <n v="105"/>
    <n v="9"/>
    <n v="5"/>
    <n v="8078"/>
    <n v="5057"/>
    <n v="7.5"/>
    <n v="4.5"/>
    <n v="1"/>
    <n v="1"/>
    <n v="0"/>
    <n v="0.5"/>
    <n v="0.5"/>
    <n v="0"/>
    <n v="71030"/>
    <n v="71045"/>
    <n v="71037"/>
    <s v="PHIL"/>
    <s v="IF  "/>
    <n v="10325"/>
    <n v="9586"/>
  </r>
  <r>
    <x v="592"/>
    <n v="202501"/>
    <x v="0"/>
    <s v="CARIOU C                      "/>
    <x v="2"/>
    <n v="58"/>
    <n v="13"/>
    <n v="3"/>
    <n v="2"/>
    <n v="15757"/>
    <n v="76079"/>
    <n v="16.5"/>
    <n v="3.5"/>
    <n v="6"/>
    <n v="2"/>
    <n v="3.5"/>
    <n v="0"/>
    <n v="1.5"/>
    <n v="0"/>
    <n v="71590"/>
    <n v="71591"/>
    <n v="71093"/>
    <s v="LAUZ"/>
    <s v="GO  "/>
    <n v="10557"/>
    <n v="26957"/>
  </r>
  <r>
    <x v="592"/>
    <n v="202501"/>
    <x v="1"/>
    <s v="CARIOU C                      "/>
    <x v="2"/>
    <n v="58"/>
    <n v="13"/>
    <n v="3"/>
    <n v="2"/>
    <n v="15757"/>
    <n v="76079"/>
    <n v="16.5"/>
    <n v="3.5"/>
    <n v="6"/>
    <n v="2"/>
    <n v="3.5"/>
    <n v="0"/>
    <n v="1.5"/>
    <n v="0"/>
    <n v="71590"/>
    <n v="71591"/>
    <n v="71093"/>
    <s v="LAUZ"/>
    <s v="GO  "/>
    <n v="10557"/>
    <n v="26957"/>
  </r>
  <r>
    <x v="593"/>
    <n v="202501"/>
    <x v="0"/>
    <s v="LEMAN N                       "/>
    <x v="2"/>
    <n v="274"/>
    <n v="50"/>
    <n v="9"/>
    <n v="5"/>
    <n v="14382"/>
    <n v="25700"/>
    <n v="4"/>
    <n v="4"/>
    <n v="0"/>
    <n v="0"/>
    <n v="0"/>
    <n v="0"/>
    <n v="0"/>
    <n v="0"/>
    <n v="71030"/>
    <n v="71031"/>
    <n v="71021"/>
    <s v="GERO"/>
    <s v="IF  "/>
    <n v="0"/>
    <n v="16736"/>
  </r>
  <r>
    <x v="593"/>
    <n v="202501"/>
    <x v="1"/>
    <s v="LEMAN N                       "/>
    <x v="2"/>
    <n v="274"/>
    <n v="50"/>
    <n v="9"/>
    <n v="5"/>
    <n v="14382"/>
    <n v="25700"/>
    <n v="4"/>
    <n v="4"/>
    <n v="0"/>
    <n v="0"/>
    <n v="0"/>
    <n v="0"/>
    <n v="0"/>
    <n v="0"/>
    <n v="71030"/>
    <n v="71031"/>
    <n v="71021"/>
    <s v="GERO"/>
    <s v="IF  "/>
    <n v="0"/>
    <n v="16736"/>
  </r>
  <r>
    <x v="594"/>
    <n v="202501"/>
    <x v="0"/>
    <s v="PERRIN N                      "/>
    <x v="2"/>
    <n v="805"/>
    <n v="170"/>
    <n v="18"/>
    <n v="5"/>
    <n v="593"/>
    <n v="7000"/>
    <n v="1"/>
    <n v="0"/>
    <n v="0"/>
    <n v="0.5"/>
    <n v="0.5"/>
    <n v="0"/>
    <n v="0"/>
    <n v="0"/>
    <n v="900582"/>
    <n v="71129"/>
    <n v="71131"/>
    <s v="OD A"/>
    <s v="CE  "/>
    <n v="0"/>
    <n v="1589"/>
  </r>
  <r>
    <x v="594"/>
    <n v="202501"/>
    <x v="1"/>
    <s v="PERRIN N                      "/>
    <x v="2"/>
    <n v="805"/>
    <n v="170"/>
    <n v="18"/>
    <n v="5"/>
    <n v="593"/>
    <n v="7000"/>
    <n v="1"/>
    <n v="0"/>
    <n v="0"/>
    <n v="0.5"/>
    <n v="0.5"/>
    <n v="0"/>
    <n v="0"/>
    <n v="0"/>
    <n v="900582"/>
    <n v="71129"/>
    <n v="71131"/>
    <s v="OD A"/>
    <s v="CE  "/>
    <n v="0"/>
    <n v="1589"/>
  </r>
  <r>
    <x v="595"/>
    <n v="202501"/>
    <x v="0"/>
    <s v="BEDHOUCHE C                   "/>
    <x v="2"/>
    <n v="862"/>
    <n v="271"/>
    <n v="38"/>
    <n v="11"/>
    <n v="0"/>
    <n v="6284"/>
    <n v="0.5"/>
    <n v="0"/>
    <n v="0"/>
    <n v="0"/>
    <n v="0"/>
    <n v="0"/>
    <n v="0.5"/>
    <n v="0"/>
    <n v="71251"/>
    <n v="70067"/>
    <n v="71265"/>
    <s v="LEGG"/>
    <s v="GS  "/>
    <n v="0"/>
    <n v="628"/>
  </r>
  <r>
    <x v="595"/>
    <n v="202501"/>
    <x v="1"/>
    <s v="BEDHOUCHE C                   "/>
    <x v="2"/>
    <n v="862"/>
    <n v="271"/>
    <n v="38"/>
    <n v="11"/>
    <n v="0"/>
    <n v="6284"/>
    <n v="0.5"/>
    <n v="0"/>
    <n v="0"/>
    <n v="0"/>
    <n v="0"/>
    <n v="0"/>
    <n v="0.5"/>
    <n v="0"/>
    <n v="71251"/>
    <n v="70067"/>
    <n v="71265"/>
    <s v="LEGG"/>
    <s v="GS  "/>
    <n v="0"/>
    <n v="628"/>
  </r>
  <r>
    <x v="596"/>
    <n v="202501"/>
    <x v="0"/>
    <s v="MADELLA J                     "/>
    <x v="2"/>
    <n v="870"/>
    <n v="189"/>
    <n v="26"/>
    <n v="7"/>
    <n v="470"/>
    <n v="0"/>
    <n v="1"/>
    <n v="0"/>
    <n v="1"/>
    <n v="0"/>
    <n v="0"/>
    <n v="0"/>
    <n v="0"/>
    <n v="0"/>
    <n v="900582"/>
    <n v="71159"/>
    <n v="71278"/>
    <s v="GATH"/>
    <s v="CE  "/>
    <n v="0"/>
    <n v="500"/>
  </r>
  <r>
    <x v="596"/>
    <n v="202501"/>
    <x v="1"/>
    <s v="MADELLA J                     "/>
    <x v="2"/>
    <n v="870"/>
    <n v="189"/>
    <n v="26"/>
    <n v="7"/>
    <n v="470"/>
    <n v="0"/>
    <n v="1"/>
    <n v="0"/>
    <n v="1"/>
    <n v="0"/>
    <n v="0"/>
    <n v="0"/>
    <n v="0"/>
    <n v="0"/>
    <n v="900582"/>
    <n v="71159"/>
    <n v="71278"/>
    <s v="GATH"/>
    <s v="CE  "/>
    <n v="0"/>
    <n v="500"/>
  </r>
  <r>
    <x v="597"/>
    <n v="202501"/>
    <x v="0"/>
    <s v="GASSE C                       "/>
    <x v="2"/>
    <n v="16"/>
    <n v="7"/>
    <n v="3"/>
    <n v="2"/>
    <n v="5239"/>
    <n v="306248"/>
    <n v="10"/>
    <n v="2"/>
    <n v="0"/>
    <n v="2"/>
    <n v="1"/>
    <n v="2"/>
    <n v="3"/>
    <n v="0"/>
    <n v="71251"/>
    <n v="71174"/>
    <n v="71500"/>
    <s v="CHIK"/>
    <s v="GS  "/>
    <n v="9741"/>
    <n v="38293"/>
  </r>
  <r>
    <x v="597"/>
    <n v="202501"/>
    <x v="1"/>
    <s v="GASSE C                       "/>
    <x v="2"/>
    <n v="16"/>
    <n v="7"/>
    <n v="3"/>
    <n v="2"/>
    <n v="5239"/>
    <n v="306248"/>
    <n v="10"/>
    <n v="2"/>
    <n v="0"/>
    <n v="2"/>
    <n v="1"/>
    <n v="2"/>
    <n v="3"/>
    <n v="0"/>
    <n v="71251"/>
    <n v="71174"/>
    <n v="71500"/>
    <s v="CHIK"/>
    <s v="GS  "/>
    <n v="9741"/>
    <n v="38293"/>
  </r>
  <r>
    <x v="598"/>
    <n v="202501"/>
    <x v="0"/>
    <s v="GOY L                         "/>
    <x v="2"/>
    <n v="135"/>
    <n v="54"/>
    <n v="6"/>
    <n v="3"/>
    <n v="13605"/>
    <n v="51972"/>
    <n v="9"/>
    <n v="2.5"/>
    <n v="2"/>
    <n v="2"/>
    <n v="1"/>
    <n v="0.5"/>
    <n v="1"/>
    <n v="0"/>
    <n v="71251"/>
    <n v="70930"/>
    <n v="71399"/>
    <s v="CLEM"/>
    <s v="GS  "/>
    <n v="0"/>
    <n v="21624"/>
  </r>
  <r>
    <x v="598"/>
    <n v="202501"/>
    <x v="1"/>
    <s v="GOY L                         "/>
    <x v="2"/>
    <n v="135"/>
    <n v="54"/>
    <n v="6"/>
    <n v="3"/>
    <n v="13605"/>
    <n v="51972"/>
    <n v="9"/>
    <n v="2.5"/>
    <n v="2"/>
    <n v="2"/>
    <n v="1"/>
    <n v="0.5"/>
    <n v="1"/>
    <n v="0"/>
    <n v="71251"/>
    <n v="70930"/>
    <n v="71399"/>
    <s v="CLEM"/>
    <s v="GS  "/>
    <n v="0"/>
    <n v="21624"/>
  </r>
  <r>
    <x v="599"/>
    <n v="202501"/>
    <x v="0"/>
    <s v="DUCHE N                       "/>
    <x v="2"/>
    <n v="166"/>
    <n v="43"/>
    <n v="5"/>
    <n v="2"/>
    <n v="9236"/>
    <n v="91328"/>
    <n v="14.5"/>
    <n v="4"/>
    <n v="1"/>
    <n v="1"/>
    <n v="3"/>
    <n v="2"/>
    <n v="3.5"/>
    <n v="0"/>
    <n v="71590"/>
    <n v="71595"/>
    <n v="71088"/>
    <s v="CORV"/>
    <s v="GO  "/>
    <n v="0"/>
    <n v="20041"/>
  </r>
  <r>
    <x v="599"/>
    <n v="202501"/>
    <x v="1"/>
    <s v="DUCHE N                       "/>
    <x v="2"/>
    <n v="166"/>
    <n v="43"/>
    <n v="5"/>
    <n v="2"/>
    <n v="9236"/>
    <n v="91328"/>
    <n v="14.5"/>
    <n v="4"/>
    <n v="1"/>
    <n v="1"/>
    <n v="3"/>
    <n v="2"/>
    <n v="3.5"/>
    <n v="0"/>
    <n v="71590"/>
    <n v="71595"/>
    <n v="71088"/>
    <s v="CORV"/>
    <s v="GO  "/>
    <n v="0"/>
    <n v="20041"/>
  </r>
  <r>
    <x v="600"/>
    <n v="202501"/>
    <x v="0"/>
    <s v="KERSUZAN B                    "/>
    <x v="2"/>
    <n v="866"/>
    <n v="209"/>
    <n v="31"/>
    <n v="7"/>
    <n v="0"/>
    <n v="5480"/>
    <n v="0"/>
    <n v="0"/>
    <n v="0"/>
    <n v="0"/>
    <n v="0"/>
    <n v="0"/>
    <n v="0"/>
    <n v="0"/>
    <n v="71590"/>
    <n v="71592"/>
    <n v="71073"/>
    <s v="LECO"/>
    <s v="GO  "/>
    <n v="0"/>
    <n v="548"/>
  </r>
  <r>
    <x v="600"/>
    <n v="202501"/>
    <x v="1"/>
    <s v="KERSUZAN B                    "/>
    <x v="2"/>
    <n v="866"/>
    <n v="209"/>
    <n v="31"/>
    <n v="7"/>
    <n v="0"/>
    <n v="5480"/>
    <n v="0"/>
    <n v="0"/>
    <n v="0"/>
    <n v="0"/>
    <n v="0"/>
    <n v="0"/>
    <n v="0"/>
    <n v="0"/>
    <n v="71590"/>
    <n v="71592"/>
    <n v="71073"/>
    <s v="LECO"/>
    <s v="GO  "/>
    <n v="0"/>
    <n v="548"/>
  </r>
  <r>
    <x v="601"/>
    <n v="202501"/>
    <x v="0"/>
    <s v="LEU G                         "/>
    <x v="2"/>
    <n v="789"/>
    <n v="179"/>
    <n v="18"/>
    <n v="7"/>
    <n v="1980"/>
    <n v="0"/>
    <n v="1.5"/>
    <n v="1.5"/>
    <n v="0"/>
    <n v="0"/>
    <n v="0"/>
    <n v="0"/>
    <n v="0"/>
    <n v="0"/>
    <n v="71030"/>
    <n v="71662"/>
    <n v="71042"/>
    <s v="HENN"/>
    <s v="IF  "/>
    <n v="0"/>
    <n v="1980"/>
  </r>
  <r>
    <x v="601"/>
    <n v="202501"/>
    <x v="1"/>
    <s v="LEU G                         "/>
    <x v="2"/>
    <n v="789"/>
    <n v="179"/>
    <n v="18"/>
    <n v="7"/>
    <n v="1980"/>
    <n v="0"/>
    <n v="1.5"/>
    <n v="1.5"/>
    <n v="0"/>
    <n v="0"/>
    <n v="0"/>
    <n v="0"/>
    <n v="0"/>
    <n v="0"/>
    <n v="71030"/>
    <n v="71662"/>
    <n v="71042"/>
    <s v="HENN"/>
    <s v="IF  "/>
    <n v="0"/>
    <n v="1980"/>
  </r>
  <r>
    <x v="602"/>
    <n v="202501"/>
    <x v="0"/>
    <s v="ALBERTINI L                   "/>
    <x v="3"/>
    <n v="1"/>
    <n v="1"/>
    <n v="1"/>
    <n v="1"/>
    <n v="0"/>
    <n v="0"/>
    <n v="0"/>
    <n v="0"/>
    <n v="0"/>
    <n v="0"/>
    <n v="0"/>
    <n v="0"/>
    <n v="0"/>
    <n v="0"/>
    <n v="71251"/>
    <n v="71255"/>
    <n v="0"/>
    <s v="FRAC"/>
    <s v="GS  "/>
    <n v="0"/>
    <n v="0"/>
  </r>
  <r>
    <x v="602"/>
    <n v="202501"/>
    <x v="1"/>
    <s v="ALBERTINI L                   "/>
    <x v="3"/>
    <n v="1"/>
    <n v="1"/>
    <n v="1"/>
    <n v="1"/>
    <n v="0"/>
    <n v="0"/>
    <n v="0"/>
    <n v="0"/>
    <n v="0"/>
    <n v="0"/>
    <n v="0"/>
    <n v="0"/>
    <n v="0"/>
    <n v="0"/>
    <n v="71251"/>
    <n v="71255"/>
    <n v="0"/>
    <s v="FRAC"/>
    <s v="GS  "/>
    <n v="0"/>
    <n v="0"/>
  </r>
  <r>
    <x v="603"/>
    <n v="202501"/>
    <x v="0"/>
    <s v="MACHA D                       "/>
    <x v="2"/>
    <n v="310"/>
    <n v="61"/>
    <n v="6"/>
    <n v="1"/>
    <n v="10080"/>
    <n v="10290"/>
    <n v="9.5"/>
    <n v="0.5"/>
    <n v="3"/>
    <n v="5"/>
    <n v="0"/>
    <n v="0.5"/>
    <n v="0.5"/>
    <n v="0"/>
    <n v="71030"/>
    <n v="71045"/>
    <n v="71436"/>
    <s v="PHIL"/>
    <s v="IF  "/>
    <n v="0"/>
    <n v="15729"/>
  </r>
  <r>
    <x v="603"/>
    <n v="202501"/>
    <x v="1"/>
    <s v="MACHA D                       "/>
    <x v="2"/>
    <n v="310"/>
    <n v="61"/>
    <n v="6"/>
    <n v="1"/>
    <n v="10080"/>
    <n v="10290"/>
    <n v="9.5"/>
    <n v="0.5"/>
    <n v="3"/>
    <n v="5"/>
    <n v="0"/>
    <n v="0.5"/>
    <n v="0.5"/>
    <n v="0"/>
    <n v="71030"/>
    <n v="71045"/>
    <n v="71436"/>
    <s v="PHIL"/>
    <s v="IF  "/>
    <n v="0"/>
    <n v="15729"/>
  </r>
  <r>
    <x v="604"/>
    <n v="202501"/>
    <x v="0"/>
    <s v="RAVEL J                       "/>
    <x v="0"/>
    <n v="102"/>
    <n v="22"/>
    <n v="3"/>
    <n v="0"/>
    <n v="33982"/>
    <n v="37902"/>
    <n v="43"/>
    <n v="10"/>
    <n v="9"/>
    <n v="6"/>
    <n v="12"/>
    <n v="5"/>
    <n v="1"/>
    <n v="0"/>
    <n v="900582"/>
    <n v="71139"/>
    <n v="71140"/>
    <s v="BACQ"/>
    <s v="CE  "/>
    <n v="0"/>
    <n v="45987"/>
  </r>
  <r>
    <x v="604"/>
    <n v="202501"/>
    <x v="1"/>
    <s v="RAVEL J                       "/>
    <x v="0"/>
    <n v="102"/>
    <n v="22"/>
    <n v="3"/>
    <n v="0"/>
    <n v="33982"/>
    <n v="37902"/>
    <n v="43"/>
    <n v="10"/>
    <n v="9"/>
    <n v="6"/>
    <n v="12"/>
    <n v="5"/>
    <n v="1"/>
    <n v="0"/>
    <n v="900582"/>
    <n v="71139"/>
    <n v="71140"/>
    <s v="BACQ"/>
    <s v="CE  "/>
    <n v="0"/>
    <n v="45987"/>
  </r>
  <r>
    <x v="605"/>
    <n v="202501"/>
    <x v="0"/>
    <s v="LAURA PF                      "/>
    <x v="1"/>
    <n v="19"/>
    <n v="4"/>
    <n v="0"/>
    <n v="0"/>
    <n v="199557"/>
    <n v="633637"/>
    <n v="205.5"/>
    <n v="62"/>
    <n v="49.5"/>
    <n v="32"/>
    <n v="23"/>
    <n v="15"/>
    <n v="24"/>
    <n v="0"/>
    <n v="900582"/>
    <n v="71276"/>
    <n v="0"/>
    <s v="LAUR"/>
    <s v="CE  "/>
    <n v="181828"/>
    <n v="293605"/>
  </r>
  <r>
    <x v="605"/>
    <n v="202501"/>
    <x v="1"/>
    <s v="LAURA PF                      "/>
    <x v="1"/>
    <n v="19"/>
    <n v="4"/>
    <n v="0"/>
    <n v="0"/>
    <n v="199557"/>
    <n v="633637"/>
    <n v="205.5"/>
    <n v="62"/>
    <n v="49.5"/>
    <n v="32"/>
    <n v="23"/>
    <n v="15"/>
    <n v="24"/>
    <n v="0"/>
    <n v="900582"/>
    <n v="71276"/>
    <n v="0"/>
    <s v="LAUR"/>
    <s v="CE  "/>
    <n v="181828"/>
    <n v="293605"/>
  </r>
  <r>
    <x v="606"/>
    <n v="202501"/>
    <x v="0"/>
    <s v="BAFFIE C                      "/>
    <x v="2"/>
    <n v="710"/>
    <n v="232"/>
    <n v="19"/>
    <n v="5"/>
    <n v="3189"/>
    <n v="5000"/>
    <n v="4"/>
    <n v="1"/>
    <n v="2"/>
    <n v="0"/>
    <n v="0"/>
    <n v="1"/>
    <n v="0"/>
    <n v="0"/>
    <n v="71251"/>
    <n v="71252"/>
    <n v="700258"/>
    <s v="KARI"/>
    <s v="GS  "/>
    <n v="8761"/>
    <n v="3992"/>
  </r>
  <r>
    <x v="606"/>
    <n v="202501"/>
    <x v="1"/>
    <s v="BAFFIE C                      "/>
    <x v="2"/>
    <n v="710"/>
    <n v="232"/>
    <n v="19"/>
    <n v="5"/>
    <n v="3189"/>
    <n v="5000"/>
    <n v="4"/>
    <n v="1"/>
    <n v="2"/>
    <n v="0"/>
    <n v="0"/>
    <n v="1"/>
    <n v="0"/>
    <n v="0"/>
    <n v="71251"/>
    <n v="71252"/>
    <n v="700258"/>
    <s v="KARI"/>
    <s v="GS  "/>
    <n v="8761"/>
    <n v="3992"/>
  </r>
  <r>
    <x v="607"/>
    <n v="202501"/>
    <x v="0"/>
    <s v="GAUTHIER S                    "/>
    <x v="2"/>
    <n v="366"/>
    <n v="136"/>
    <n v="16"/>
    <n v="2"/>
    <n v="5109"/>
    <n v="88100"/>
    <n v="4"/>
    <n v="3"/>
    <n v="0"/>
    <n v="0"/>
    <n v="0"/>
    <n v="1"/>
    <n v="0"/>
    <n v="0"/>
    <n v="71251"/>
    <n v="70930"/>
    <n v="71363"/>
    <s v="CLEM"/>
    <s v="GS  "/>
    <n v="11804"/>
    <n v="13919"/>
  </r>
  <r>
    <x v="607"/>
    <n v="202501"/>
    <x v="1"/>
    <s v="GAUTHIER S                    "/>
    <x v="2"/>
    <n v="366"/>
    <n v="136"/>
    <n v="16"/>
    <n v="2"/>
    <n v="5109"/>
    <n v="88100"/>
    <n v="4"/>
    <n v="3"/>
    <n v="0"/>
    <n v="0"/>
    <n v="0"/>
    <n v="1"/>
    <n v="0"/>
    <n v="0"/>
    <n v="71251"/>
    <n v="70930"/>
    <n v="71363"/>
    <s v="CLEM"/>
    <s v="GS  "/>
    <n v="11804"/>
    <n v="13919"/>
  </r>
  <r>
    <x v="608"/>
    <n v="202501"/>
    <x v="0"/>
    <s v="DEBAVELAERE A                 "/>
    <x v="2"/>
    <n v="258"/>
    <n v="104"/>
    <n v="20"/>
    <n v="3"/>
    <n v="11851"/>
    <n v="36500"/>
    <n v="13.5"/>
    <n v="5"/>
    <n v="4.5"/>
    <n v="0"/>
    <n v="3"/>
    <n v="0"/>
    <n v="1"/>
    <n v="0"/>
    <n v="71251"/>
    <n v="71255"/>
    <n v="71400"/>
    <s v="FRAC"/>
    <s v="GS  "/>
    <n v="6434"/>
    <n v="17056"/>
  </r>
  <r>
    <x v="608"/>
    <n v="202501"/>
    <x v="1"/>
    <s v="DEBAVELAERE A                 "/>
    <x v="2"/>
    <n v="258"/>
    <n v="104"/>
    <n v="20"/>
    <n v="3"/>
    <n v="11851"/>
    <n v="36500"/>
    <n v="13.5"/>
    <n v="5"/>
    <n v="4.5"/>
    <n v="0"/>
    <n v="3"/>
    <n v="0"/>
    <n v="1"/>
    <n v="0"/>
    <n v="71251"/>
    <n v="71255"/>
    <n v="71400"/>
    <s v="FRAC"/>
    <s v="GS  "/>
    <n v="6434"/>
    <n v="17056"/>
  </r>
  <r>
    <x v="609"/>
    <n v="202501"/>
    <x v="0"/>
    <s v="WICART A                      "/>
    <x v="0"/>
    <n v="83"/>
    <n v="19"/>
    <n v="4"/>
    <n v="0"/>
    <n v="46354"/>
    <n v="115647"/>
    <n v="52.5"/>
    <n v="12.5"/>
    <n v="13.5"/>
    <n v="5"/>
    <n v="5.5"/>
    <n v="3"/>
    <n v="13"/>
    <n v="0"/>
    <n v="71030"/>
    <n v="71031"/>
    <n v="71015"/>
    <s v="GERO"/>
    <s v="IF  "/>
    <n v="82667"/>
    <n v="64121"/>
  </r>
  <r>
    <x v="609"/>
    <n v="202501"/>
    <x v="1"/>
    <s v="WICART A                      "/>
    <x v="0"/>
    <n v="83"/>
    <n v="19"/>
    <n v="4"/>
    <n v="0"/>
    <n v="46354"/>
    <n v="115647"/>
    <n v="52.5"/>
    <n v="12.5"/>
    <n v="13.5"/>
    <n v="5"/>
    <n v="5.5"/>
    <n v="3"/>
    <n v="13"/>
    <n v="0"/>
    <n v="71030"/>
    <n v="71031"/>
    <n v="71015"/>
    <s v="GERO"/>
    <s v="IF  "/>
    <n v="82667"/>
    <n v="64121"/>
  </r>
  <r>
    <x v="610"/>
    <n v="202501"/>
    <x v="0"/>
    <s v="GUIBERT G                     "/>
    <x v="2"/>
    <n v="844"/>
    <n v="202"/>
    <n v="30"/>
    <n v="12"/>
    <n v="900"/>
    <n v="500"/>
    <n v="0.5"/>
    <n v="0.5"/>
    <n v="0"/>
    <n v="0"/>
    <n v="0"/>
    <n v="0"/>
    <n v="0"/>
    <n v="0"/>
    <n v="71590"/>
    <n v="71594"/>
    <n v="700073"/>
    <s v="GUIH"/>
    <s v="GO  "/>
    <n v="0"/>
    <n v="950"/>
  </r>
  <r>
    <x v="610"/>
    <n v="202501"/>
    <x v="1"/>
    <s v="GUIBERT G                     "/>
    <x v="2"/>
    <n v="844"/>
    <n v="202"/>
    <n v="30"/>
    <n v="12"/>
    <n v="900"/>
    <n v="500"/>
    <n v="0.5"/>
    <n v="0.5"/>
    <n v="0"/>
    <n v="0"/>
    <n v="0"/>
    <n v="0"/>
    <n v="0"/>
    <n v="0"/>
    <n v="71590"/>
    <n v="71594"/>
    <n v="700073"/>
    <s v="GUIH"/>
    <s v="GO  "/>
    <n v="0"/>
    <n v="950"/>
  </r>
  <r>
    <x v="611"/>
    <n v="202501"/>
    <x v="0"/>
    <s v="FONGUEUSE M                   "/>
    <x v="2"/>
    <n v="455"/>
    <n v="89"/>
    <n v="8"/>
    <n v="2"/>
    <n v="8856"/>
    <n v="0"/>
    <n v="5.5"/>
    <n v="5"/>
    <n v="0"/>
    <n v="0.5"/>
    <n v="0"/>
    <n v="0"/>
    <n v="0"/>
    <n v="0"/>
    <n v="71030"/>
    <n v="71662"/>
    <n v="71043"/>
    <s v="HENN"/>
    <s v="IF  "/>
    <n v="0"/>
    <n v="11485"/>
  </r>
  <r>
    <x v="611"/>
    <n v="202501"/>
    <x v="1"/>
    <s v="FONGUEUSE M                   "/>
    <x v="2"/>
    <n v="455"/>
    <n v="89"/>
    <n v="8"/>
    <n v="2"/>
    <n v="8856"/>
    <n v="0"/>
    <n v="5.5"/>
    <n v="5"/>
    <n v="0"/>
    <n v="0.5"/>
    <n v="0"/>
    <n v="0"/>
    <n v="0"/>
    <n v="0"/>
    <n v="71030"/>
    <n v="71662"/>
    <n v="71043"/>
    <s v="HENN"/>
    <s v="IF  "/>
    <n v="0"/>
    <n v="11485"/>
  </r>
  <r>
    <x v="612"/>
    <n v="202501"/>
    <x v="0"/>
    <s v="MEON E                        "/>
    <x v="2"/>
    <n v="191"/>
    <n v="35"/>
    <n v="2"/>
    <n v="1"/>
    <n v="16372"/>
    <n v="9751"/>
    <n v="9.5"/>
    <n v="2"/>
    <n v="2"/>
    <n v="2"/>
    <n v="0"/>
    <n v="2"/>
    <n v="1.5"/>
    <n v="0"/>
    <n v="900582"/>
    <n v="71139"/>
    <n v="71409"/>
    <s v="BACQ"/>
    <s v="CE  "/>
    <n v="19384"/>
    <n v="19275"/>
  </r>
  <r>
    <x v="612"/>
    <n v="202501"/>
    <x v="1"/>
    <s v="MEON E                        "/>
    <x v="2"/>
    <n v="191"/>
    <n v="35"/>
    <n v="2"/>
    <n v="1"/>
    <n v="16372"/>
    <n v="9751"/>
    <n v="9.5"/>
    <n v="2"/>
    <n v="2"/>
    <n v="2"/>
    <n v="0"/>
    <n v="2"/>
    <n v="1.5"/>
    <n v="0"/>
    <n v="900582"/>
    <n v="71139"/>
    <n v="71409"/>
    <s v="BACQ"/>
    <s v="CE  "/>
    <n v="19384"/>
    <n v="19275"/>
  </r>
  <r>
    <x v="613"/>
    <n v="202501"/>
    <x v="0"/>
    <s v="MESSANA C                     "/>
    <x v="2"/>
    <n v="186"/>
    <n v="33"/>
    <n v="4"/>
    <n v="2"/>
    <n v="13631"/>
    <n v="45011"/>
    <n v="14"/>
    <n v="4"/>
    <n v="2"/>
    <n v="1.5"/>
    <n v="4"/>
    <n v="0.5"/>
    <n v="2"/>
    <n v="0"/>
    <n v="900582"/>
    <n v="71276"/>
    <n v="70082"/>
    <s v="LAUR"/>
    <s v="CE  "/>
    <n v="7204"/>
    <n v="19566"/>
  </r>
  <r>
    <x v="613"/>
    <n v="202501"/>
    <x v="1"/>
    <s v="MESSANA C                     "/>
    <x v="2"/>
    <n v="186"/>
    <n v="33"/>
    <n v="4"/>
    <n v="2"/>
    <n v="13631"/>
    <n v="45011"/>
    <n v="14"/>
    <n v="4"/>
    <n v="2"/>
    <n v="1.5"/>
    <n v="4"/>
    <n v="0.5"/>
    <n v="2"/>
    <n v="0"/>
    <n v="900582"/>
    <n v="71276"/>
    <n v="70082"/>
    <s v="LAUR"/>
    <s v="CE  "/>
    <n v="7204"/>
    <n v="19566"/>
  </r>
  <r>
    <x v="614"/>
    <n v="202501"/>
    <x v="0"/>
    <s v="MELLOUKA N                    "/>
    <x v="2"/>
    <n v="916"/>
    <n v="230"/>
    <n v="32"/>
    <n v="7"/>
    <n v="0"/>
    <n v="0"/>
    <n v="0"/>
    <n v="0"/>
    <n v="0"/>
    <n v="0"/>
    <n v="0"/>
    <n v="0"/>
    <n v="0"/>
    <n v="0"/>
    <n v="71030"/>
    <n v="71505"/>
    <n v="71521"/>
    <s v="JULL"/>
    <s v="IF  "/>
    <n v="0"/>
    <n v="0"/>
  </r>
  <r>
    <x v="614"/>
    <n v="202501"/>
    <x v="1"/>
    <s v="MELLOUKA N                    "/>
    <x v="2"/>
    <n v="916"/>
    <n v="230"/>
    <n v="32"/>
    <n v="7"/>
    <n v="0"/>
    <n v="0"/>
    <n v="0"/>
    <n v="0"/>
    <n v="0"/>
    <n v="0"/>
    <n v="0"/>
    <n v="0"/>
    <n v="0"/>
    <n v="0"/>
    <n v="71030"/>
    <n v="71505"/>
    <n v="71521"/>
    <s v="JULL"/>
    <s v="IF  "/>
    <n v="0"/>
    <n v="0"/>
  </r>
  <r>
    <x v="615"/>
    <n v="202501"/>
    <x v="0"/>
    <s v="HARY M                        "/>
    <x v="1"/>
    <n v="32"/>
    <n v="8"/>
    <n v="0"/>
    <n v="0"/>
    <n v="102163"/>
    <n v="556608"/>
    <n v="90"/>
    <n v="31"/>
    <n v="21"/>
    <n v="5"/>
    <n v="17"/>
    <n v="12"/>
    <n v="4"/>
    <n v="0"/>
    <n v="71590"/>
    <n v="71602"/>
    <n v="0"/>
    <s v="HARY"/>
    <s v="GO  "/>
    <n v="139190"/>
    <n v="166625"/>
  </r>
  <r>
    <x v="615"/>
    <n v="202501"/>
    <x v="1"/>
    <s v="HARY M                        "/>
    <x v="1"/>
    <n v="32"/>
    <n v="8"/>
    <n v="0"/>
    <n v="0"/>
    <n v="102163"/>
    <n v="556608"/>
    <n v="90"/>
    <n v="31"/>
    <n v="21"/>
    <n v="5"/>
    <n v="17"/>
    <n v="12"/>
    <n v="4"/>
    <n v="0"/>
    <n v="71590"/>
    <n v="71602"/>
    <n v="0"/>
    <s v="HARY"/>
    <s v="GO  "/>
    <n v="139190"/>
    <n v="166625"/>
  </r>
  <r>
    <x v="616"/>
    <n v="202501"/>
    <x v="0"/>
    <s v="AUBERT A                      "/>
    <x v="2"/>
    <n v="916"/>
    <n v="290"/>
    <n v="25"/>
    <n v="8"/>
    <n v="0"/>
    <n v="0"/>
    <n v="0"/>
    <n v="0"/>
    <n v="0"/>
    <n v="0"/>
    <n v="0"/>
    <n v="0"/>
    <n v="0"/>
    <n v="0"/>
    <n v="71251"/>
    <n v="71252"/>
    <n v="700258"/>
    <s v="KARI"/>
    <s v="GS  "/>
    <n v="0"/>
    <n v="0"/>
  </r>
  <r>
    <x v="616"/>
    <n v="202501"/>
    <x v="1"/>
    <s v="AUBERT A                      "/>
    <x v="2"/>
    <n v="916"/>
    <n v="290"/>
    <n v="25"/>
    <n v="8"/>
    <n v="0"/>
    <n v="0"/>
    <n v="0"/>
    <n v="0"/>
    <n v="0"/>
    <n v="0"/>
    <n v="0"/>
    <n v="0"/>
    <n v="0"/>
    <n v="0"/>
    <n v="71251"/>
    <n v="71252"/>
    <n v="700258"/>
    <s v="KARI"/>
    <s v="GS  "/>
    <n v="0"/>
    <n v="0"/>
  </r>
  <r>
    <x v="617"/>
    <n v="202501"/>
    <x v="0"/>
    <s v="CLEMENT J                     "/>
    <x v="0"/>
    <n v="13"/>
    <n v="7"/>
    <n v="3"/>
    <n v="0"/>
    <n v="115642"/>
    <n v="202030"/>
    <n v="134.5"/>
    <n v="47.5"/>
    <n v="38"/>
    <n v="9.5"/>
    <n v="20.5"/>
    <n v="12"/>
    <n v="7"/>
    <n v="0"/>
    <n v="71251"/>
    <n v="700023"/>
    <n v="71497"/>
    <s v="LEVE"/>
    <s v="GS  "/>
    <n v="141288"/>
    <n v="156087"/>
  </r>
  <r>
    <x v="617"/>
    <n v="202501"/>
    <x v="1"/>
    <s v="CLEMENT J                     "/>
    <x v="0"/>
    <n v="13"/>
    <n v="7"/>
    <n v="3"/>
    <n v="0"/>
    <n v="115642"/>
    <n v="202030"/>
    <n v="134.5"/>
    <n v="47.5"/>
    <n v="38"/>
    <n v="9.5"/>
    <n v="20.5"/>
    <n v="12"/>
    <n v="7"/>
    <n v="0"/>
    <n v="71251"/>
    <n v="700023"/>
    <n v="71497"/>
    <s v="LEVE"/>
    <s v="GS  "/>
    <n v="141288"/>
    <n v="156087"/>
  </r>
  <r>
    <x v="618"/>
    <n v="202501"/>
    <x v="0"/>
    <s v="HIRBEC P                      "/>
    <x v="2"/>
    <n v="86"/>
    <n v="18"/>
    <n v="3"/>
    <n v="1"/>
    <n v="21404"/>
    <n v="20000"/>
    <n v="15"/>
    <n v="8"/>
    <n v="4"/>
    <n v="0"/>
    <n v="2"/>
    <n v="0"/>
    <n v="1"/>
    <n v="0"/>
    <n v="71590"/>
    <n v="71594"/>
    <n v="71081"/>
    <s v="GUIH"/>
    <s v="GO  "/>
    <n v="92745"/>
    <n v="24119"/>
  </r>
  <r>
    <x v="618"/>
    <n v="202501"/>
    <x v="1"/>
    <s v="HIRBEC P                      "/>
    <x v="2"/>
    <n v="86"/>
    <n v="18"/>
    <n v="3"/>
    <n v="1"/>
    <n v="21404"/>
    <n v="20000"/>
    <n v="15"/>
    <n v="8"/>
    <n v="4"/>
    <n v="0"/>
    <n v="2"/>
    <n v="0"/>
    <n v="1"/>
    <n v="0"/>
    <n v="71590"/>
    <n v="71594"/>
    <n v="71081"/>
    <s v="GUIH"/>
    <s v="GO  "/>
    <n v="92745"/>
    <n v="24119"/>
  </r>
  <r>
    <x v="619"/>
    <n v="202501"/>
    <x v="0"/>
    <s v="CANDASSAMY V                  "/>
    <x v="2"/>
    <n v="871"/>
    <n v="208"/>
    <n v="27"/>
    <n v="6"/>
    <n v="0"/>
    <n v="5000"/>
    <n v="0"/>
    <n v="0"/>
    <n v="0"/>
    <n v="0"/>
    <n v="0"/>
    <n v="0"/>
    <n v="0"/>
    <n v="0"/>
    <n v="71030"/>
    <n v="71505"/>
    <n v="71521"/>
    <s v="JULL"/>
    <s v="IF  "/>
    <n v="0"/>
    <n v="500"/>
  </r>
  <r>
    <x v="619"/>
    <n v="202501"/>
    <x v="1"/>
    <s v="CANDASSAMY V                  "/>
    <x v="2"/>
    <n v="871"/>
    <n v="208"/>
    <n v="27"/>
    <n v="6"/>
    <n v="0"/>
    <n v="5000"/>
    <n v="0"/>
    <n v="0"/>
    <n v="0"/>
    <n v="0"/>
    <n v="0"/>
    <n v="0"/>
    <n v="0"/>
    <n v="0"/>
    <n v="71030"/>
    <n v="71505"/>
    <n v="71521"/>
    <s v="JULL"/>
    <s v="IF  "/>
    <n v="0"/>
    <n v="500"/>
  </r>
  <r>
    <x v="620"/>
    <n v="202501"/>
    <x v="0"/>
    <s v="MOUSSET JP                    "/>
    <x v="3"/>
    <n v="1"/>
    <n v="1"/>
    <n v="1"/>
    <n v="1"/>
    <n v="0"/>
    <n v="0"/>
    <n v="0"/>
    <n v="0"/>
    <n v="0"/>
    <n v="0"/>
    <n v="0"/>
    <n v="0"/>
    <n v="0"/>
    <n v="0"/>
    <n v="71251"/>
    <n v="71239"/>
    <n v="0"/>
    <s v="ZENO"/>
    <s v="GS  "/>
    <n v="0"/>
    <n v="0"/>
  </r>
  <r>
    <x v="620"/>
    <n v="202501"/>
    <x v="1"/>
    <s v="MOUSSET JP                    "/>
    <x v="3"/>
    <n v="1"/>
    <n v="1"/>
    <n v="1"/>
    <n v="1"/>
    <n v="0"/>
    <n v="0"/>
    <n v="0"/>
    <n v="0"/>
    <n v="0"/>
    <n v="0"/>
    <n v="0"/>
    <n v="0"/>
    <n v="0"/>
    <n v="0"/>
    <n v="71251"/>
    <n v="71239"/>
    <n v="0"/>
    <s v="ZENO"/>
    <s v="GS  "/>
    <n v="0"/>
    <n v="0"/>
  </r>
  <r>
    <x v="621"/>
    <n v="202501"/>
    <x v="0"/>
    <s v="HOUSIEAUX Z                   "/>
    <x v="2"/>
    <n v="916"/>
    <n v="230"/>
    <n v="30"/>
    <n v="10"/>
    <n v="0"/>
    <n v="0"/>
    <n v="0"/>
    <n v="0"/>
    <n v="0"/>
    <n v="0"/>
    <n v="0"/>
    <n v="0"/>
    <n v="0"/>
    <n v="0"/>
    <n v="71030"/>
    <n v="71063"/>
    <n v="71064"/>
    <s v="COTE"/>
    <s v="IF  "/>
    <n v="0"/>
    <n v="0"/>
  </r>
  <r>
    <x v="621"/>
    <n v="202501"/>
    <x v="1"/>
    <s v="HOUSIEAUX Z                   "/>
    <x v="2"/>
    <n v="916"/>
    <n v="230"/>
    <n v="30"/>
    <n v="10"/>
    <n v="0"/>
    <n v="0"/>
    <n v="0"/>
    <n v="0"/>
    <n v="0"/>
    <n v="0"/>
    <n v="0"/>
    <n v="0"/>
    <n v="0"/>
    <n v="0"/>
    <n v="71030"/>
    <n v="71063"/>
    <n v="71064"/>
    <s v="COTE"/>
    <s v="IF  "/>
    <n v="0"/>
    <n v="0"/>
  </r>
  <r>
    <x v="622"/>
    <n v="202501"/>
    <x v="0"/>
    <s v="AMICEL J                      "/>
    <x v="2"/>
    <n v="828"/>
    <n v="180"/>
    <n v="19"/>
    <n v="7"/>
    <n v="752"/>
    <n v="0"/>
    <n v="1"/>
    <n v="0"/>
    <n v="0.5"/>
    <n v="0.5"/>
    <n v="0"/>
    <n v="0"/>
    <n v="0"/>
    <n v="0"/>
    <n v="900582"/>
    <n v="71506"/>
    <n v="71526"/>
    <s v="MART"/>
    <s v="CE  "/>
    <n v="0"/>
    <n v="1129"/>
  </r>
  <r>
    <x v="622"/>
    <n v="202501"/>
    <x v="1"/>
    <s v="AMICEL J                      "/>
    <x v="2"/>
    <n v="828"/>
    <n v="180"/>
    <n v="19"/>
    <n v="7"/>
    <n v="752"/>
    <n v="0"/>
    <n v="1"/>
    <n v="0"/>
    <n v="0.5"/>
    <n v="0.5"/>
    <n v="0"/>
    <n v="0"/>
    <n v="0"/>
    <n v="0"/>
    <n v="900582"/>
    <n v="71506"/>
    <n v="71526"/>
    <s v="MART"/>
    <s v="CE  "/>
    <n v="0"/>
    <n v="1129"/>
  </r>
  <r>
    <x v="623"/>
    <n v="202501"/>
    <x v="0"/>
    <s v="DESCHAMPS R                   "/>
    <x v="2"/>
    <n v="911"/>
    <n v="227"/>
    <n v="23"/>
    <n v="8"/>
    <n v="0"/>
    <n v="0"/>
    <n v="0"/>
    <n v="0"/>
    <n v="0"/>
    <n v="0"/>
    <n v="0"/>
    <n v="0"/>
    <n v="0"/>
    <n v="0"/>
    <n v="71030"/>
    <n v="71662"/>
    <n v="71438"/>
    <s v="HENN"/>
    <s v="IF  "/>
    <n v="0"/>
    <n v="64"/>
  </r>
  <r>
    <x v="623"/>
    <n v="202501"/>
    <x v="1"/>
    <s v="DESCHAMPS R                   "/>
    <x v="2"/>
    <n v="911"/>
    <n v="227"/>
    <n v="23"/>
    <n v="8"/>
    <n v="0"/>
    <n v="0"/>
    <n v="0"/>
    <n v="0"/>
    <n v="0"/>
    <n v="0"/>
    <n v="0"/>
    <n v="0"/>
    <n v="0"/>
    <n v="0"/>
    <n v="71030"/>
    <n v="71662"/>
    <n v="71438"/>
    <s v="HENN"/>
    <s v="IF  "/>
    <n v="0"/>
    <n v="64"/>
  </r>
  <r>
    <x v="624"/>
    <n v="202501"/>
    <x v="0"/>
    <s v="FRISSON G                     "/>
    <x v="0"/>
    <n v="95"/>
    <n v="20"/>
    <n v="3"/>
    <n v="0"/>
    <n v="29625"/>
    <n v="202773"/>
    <n v="43.5"/>
    <n v="11"/>
    <n v="9.5"/>
    <n v="4"/>
    <n v="6"/>
    <n v="5"/>
    <n v="8"/>
    <n v="0"/>
    <n v="900582"/>
    <n v="71276"/>
    <n v="71275"/>
    <s v="LAUR"/>
    <s v="CE  "/>
    <n v="35003"/>
    <n v="54158"/>
  </r>
  <r>
    <x v="624"/>
    <n v="202501"/>
    <x v="1"/>
    <s v="FRISSON G                     "/>
    <x v="0"/>
    <n v="95"/>
    <n v="20"/>
    <n v="3"/>
    <n v="0"/>
    <n v="29625"/>
    <n v="202773"/>
    <n v="43.5"/>
    <n v="11"/>
    <n v="9.5"/>
    <n v="4"/>
    <n v="6"/>
    <n v="5"/>
    <n v="8"/>
    <n v="0"/>
    <n v="900582"/>
    <n v="71276"/>
    <n v="71275"/>
    <s v="LAUR"/>
    <s v="CE  "/>
    <n v="35003"/>
    <n v="54158"/>
  </r>
  <r>
    <x v="625"/>
    <n v="202501"/>
    <x v="0"/>
    <s v="DECANIS M                     "/>
    <x v="2"/>
    <n v="218"/>
    <n v="83"/>
    <n v="4"/>
    <n v="4"/>
    <n v="13880"/>
    <n v="0"/>
    <n v="28"/>
    <n v="4"/>
    <n v="18"/>
    <n v="0"/>
    <n v="2.5"/>
    <n v="3.5"/>
    <n v="0"/>
    <n v="0"/>
    <n v="71251"/>
    <n v="71252"/>
    <n v="71394"/>
    <s v="KARI"/>
    <s v="GS  "/>
    <n v="0"/>
    <n v="18369"/>
  </r>
  <r>
    <x v="625"/>
    <n v="202501"/>
    <x v="1"/>
    <s v="DECANIS M                     "/>
    <x v="2"/>
    <n v="218"/>
    <n v="83"/>
    <n v="4"/>
    <n v="4"/>
    <n v="13880"/>
    <n v="0"/>
    <n v="28"/>
    <n v="4"/>
    <n v="18"/>
    <n v="0"/>
    <n v="2.5"/>
    <n v="3.5"/>
    <n v="0"/>
    <n v="0"/>
    <n v="71251"/>
    <n v="71252"/>
    <n v="71394"/>
    <s v="KARI"/>
    <s v="GS  "/>
    <n v="0"/>
    <n v="18369"/>
  </r>
  <r>
    <x v="626"/>
    <n v="202501"/>
    <x v="0"/>
    <s v="PUTELLI L                     "/>
    <x v="2"/>
    <n v="87"/>
    <n v="17"/>
    <n v="3"/>
    <n v="2"/>
    <n v="13236"/>
    <n v="81265"/>
    <n v="16.5"/>
    <n v="3"/>
    <n v="3.5"/>
    <n v="1.5"/>
    <n v="6"/>
    <n v="1"/>
    <n v="1.5"/>
    <n v="0"/>
    <n v="900582"/>
    <n v="71506"/>
    <n v="700080"/>
    <s v="MART"/>
    <s v="CE  "/>
    <n v="38798"/>
    <n v="24093"/>
  </r>
  <r>
    <x v="626"/>
    <n v="202501"/>
    <x v="1"/>
    <s v="PUTELLI L                     "/>
    <x v="2"/>
    <n v="87"/>
    <n v="17"/>
    <n v="3"/>
    <n v="2"/>
    <n v="13236"/>
    <n v="81265"/>
    <n v="16.5"/>
    <n v="3"/>
    <n v="3.5"/>
    <n v="1.5"/>
    <n v="6"/>
    <n v="1"/>
    <n v="1.5"/>
    <n v="0"/>
    <n v="900582"/>
    <n v="71506"/>
    <n v="700080"/>
    <s v="MART"/>
    <s v="CE  "/>
    <n v="38798"/>
    <n v="24093"/>
  </r>
  <r>
    <x v="627"/>
    <n v="202501"/>
    <x v="0"/>
    <s v="AUBERT V                      "/>
    <x v="2"/>
    <n v="577"/>
    <n v="201"/>
    <n v="28"/>
    <n v="7"/>
    <n v="7187"/>
    <n v="6400"/>
    <n v="6"/>
    <n v="4"/>
    <n v="2"/>
    <n v="0"/>
    <n v="0"/>
    <n v="0"/>
    <n v="0"/>
    <n v="0"/>
    <n v="71251"/>
    <n v="71255"/>
    <n v="71257"/>
    <s v="FRAC"/>
    <s v="GS  "/>
    <n v="0"/>
    <n v="8084"/>
  </r>
  <r>
    <x v="627"/>
    <n v="202501"/>
    <x v="1"/>
    <s v="AUBERT V                      "/>
    <x v="2"/>
    <n v="577"/>
    <n v="201"/>
    <n v="28"/>
    <n v="7"/>
    <n v="7187"/>
    <n v="6400"/>
    <n v="6"/>
    <n v="4"/>
    <n v="2"/>
    <n v="0"/>
    <n v="0"/>
    <n v="0"/>
    <n v="0"/>
    <n v="0"/>
    <n v="71251"/>
    <n v="71255"/>
    <n v="71257"/>
    <s v="FRAC"/>
    <s v="GS  "/>
    <n v="0"/>
    <n v="8084"/>
  </r>
  <r>
    <x v="628"/>
    <n v="202501"/>
    <x v="0"/>
    <s v="GIOAN A                       "/>
    <x v="2"/>
    <n v="568"/>
    <n v="200"/>
    <n v="13"/>
    <n v="4"/>
    <n v="2840"/>
    <n v="42890"/>
    <n v="5"/>
    <n v="0"/>
    <n v="1"/>
    <n v="1"/>
    <n v="2"/>
    <n v="1"/>
    <n v="0"/>
    <n v="0"/>
    <n v="71251"/>
    <n v="71248"/>
    <n v="70065"/>
    <s v="THIE"/>
    <s v="GS  "/>
    <n v="0"/>
    <n v="8325"/>
  </r>
  <r>
    <x v="628"/>
    <n v="202501"/>
    <x v="1"/>
    <s v="GIOAN A                       "/>
    <x v="2"/>
    <n v="568"/>
    <n v="200"/>
    <n v="13"/>
    <n v="4"/>
    <n v="2840"/>
    <n v="42890"/>
    <n v="5"/>
    <n v="0"/>
    <n v="1"/>
    <n v="1"/>
    <n v="2"/>
    <n v="1"/>
    <n v="0"/>
    <n v="0"/>
    <n v="71251"/>
    <n v="71248"/>
    <n v="70065"/>
    <s v="THIE"/>
    <s v="GS  "/>
    <n v="0"/>
    <n v="8325"/>
  </r>
  <r>
    <x v="629"/>
    <n v="202501"/>
    <x v="0"/>
    <s v="NEVES H                       "/>
    <x v="0"/>
    <n v="3"/>
    <n v="1"/>
    <n v="1"/>
    <n v="0"/>
    <n v="146464"/>
    <n v="295925"/>
    <n v="128.5"/>
    <n v="29"/>
    <n v="53"/>
    <n v="7"/>
    <n v="20"/>
    <n v="7"/>
    <n v="12.5"/>
    <n v="0"/>
    <n v="900582"/>
    <n v="71507"/>
    <n v="71532"/>
    <s v="MORT"/>
    <s v="CE  "/>
    <n v="30283"/>
    <n v="195636"/>
  </r>
  <r>
    <x v="629"/>
    <n v="202501"/>
    <x v="1"/>
    <s v="NEVES H                       "/>
    <x v="0"/>
    <n v="3"/>
    <n v="1"/>
    <n v="1"/>
    <n v="0"/>
    <n v="146464"/>
    <n v="295925"/>
    <n v="128.5"/>
    <n v="29"/>
    <n v="53"/>
    <n v="7"/>
    <n v="20"/>
    <n v="7"/>
    <n v="12.5"/>
    <n v="0"/>
    <n v="900582"/>
    <n v="71507"/>
    <n v="71532"/>
    <s v="MORT"/>
    <s v="CE  "/>
    <n v="30283"/>
    <n v="195636"/>
  </r>
  <r>
    <x v="630"/>
    <n v="202501"/>
    <x v="0"/>
    <s v="HAUTOT C                      "/>
    <x v="3"/>
    <n v="1"/>
    <n v="1"/>
    <n v="1"/>
    <n v="1"/>
    <n v="0"/>
    <n v="0"/>
    <n v="0"/>
    <n v="0"/>
    <n v="0"/>
    <n v="0"/>
    <n v="0"/>
    <n v="0"/>
    <n v="0"/>
    <n v="0"/>
    <n v="71590"/>
    <n v="71592"/>
    <n v="0"/>
    <s v="LECO"/>
    <s v="GO  "/>
    <n v="0"/>
    <n v="0"/>
  </r>
  <r>
    <x v="630"/>
    <n v="202501"/>
    <x v="1"/>
    <s v="HAUTOT C                      "/>
    <x v="3"/>
    <n v="1"/>
    <n v="1"/>
    <n v="1"/>
    <n v="1"/>
    <n v="0"/>
    <n v="0"/>
    <n v="0"/>
    <n v="0"/>
    <n v="0"/>
    <n v="0"/>
    <n v="0"/>
    <n v="0"/>
    <n v="0"/>
    <n v="0"/>
    <n v="71590"/>
    <n v="71592"/>
    <n v="0"/>
    <s v="LECO"/>
    <s v="GO  "/>
    <n v="0"/>
    <n v="0"/>
  </r>
  <r>
    <x v="631"/>
    <n v="202501"/>
    <x v="0"/>
    <s v="HERVE J                       "/>
    <x v="2"/>
    <n v="93"/>
    <n v="20"/>
    <n v="4"/>
    <n v="2"/>
    <n v="14435"/>
    <n v="61534"/>
    <n v="13"/>
    <n v="3.5"/>
    <n v="6"/>
    <n v="1"/>
    <n v="2"/>
    <n v="0.5"/>
    <n v="0"/>
    <n v="0"/>
    <n v="71590"/>
    <n v="71591"/>
    <n v="70522"/>
    <s v="LAUZ"/>
    <s v="GO  "/>
    <n v="0"/>
    <n v="23681"/>
  </r>
  <r>
    <x v="631"/>
    <n v="202501"/>
    <x v="1"/>
    <s v="HERVE J                       "/>
    <x v="2"/>
    <n v="93"/>
    <n v="20"/>
    <n v="4"/>
    <n v="2"/>
    <n v="14435"/>
    <n v="61534"/>
    <n v="13"/>
    <n v="3.5"/>
    <n v="6"/>
    <n v="1"/>
    <n v="2"/>
    <n v="0.5"/>
    <n v="0"/>
    <n v="0"/>
    <n v="71590"/>
    <n v="71591"/>
    <n v="70522"/>
    <s v="LAUZ"/>
    <s v="GO  "/>
    <n v="0"/>
    <n v="23681"/>
  </r>
  <r>
    <x v="632"/>
    <n v="202501"/>
    <x v="0"/>
    <s v="AUBERTIN L                    "/>
    <x v="2"/>
    <n v="325"/>
    <n v="59"/>
    <n v="7"/>
    <n v="5"/>
    <n v="10488"/>
    <n v="30500"/>
    <n v="12.5"/>
    <n v="4"/>
    <n v="2"/>
    <n v="2"/>
    <n v="3.5"/>
    <n v="1"/>
    <n v="0"/>
    <n v="0"/>
    <n v="900582"/>
    <n v="71270"/>
    <n v="70813"/>
    <s v="TRAG"/>
    <s v="CE  "/>
    <n v="9512"/>
    <n v="15250"/>
  </r>
  <r>
    <x v="632"/>
    <n v="202501"/>
    <x v="1"/>
    <s v="AUBERTIN L                    "/>
    <x v="2"/>
    <n v="325"/>
    <n v="59"/>
    <n v="7"/>
    <n v="5"/>
    <n v="10488"/>
    <n v="30500"/>
    <n v="12.5"/>
    <n v="4"/>
    <n v="2"/>
    <n v="2"/>
    <n v="3.5"/>
    <n v="1"/>
    <n v="0"/>
    <n v="0"/>
    <n v="900582"/>
    <n v="71270"/>
    <n v="70813"/>
    <s v="TRAG"/>
    <s v="CE  "/>
    <n v="9512"/>
    <n v="15250"/>
  </r>
  <r>
    <x v="633"/>
    <n v="202501"/>
    <x v="0"/>
    <s v="NAZZARO M                     "/>
    <x v="2"/>
    <n v="509"/>
    <n v="102"/>
    <n v="10"/>
    <n v="4"/>
    <n v="5748"/>
    <n v="23395"/>
    <n v="8"/>
    <n v="1"/>
    <n v="3"/>
    <n v="2"/>
    <n v="0"/>
    <n v="0"/>
    <n v="2"/>
    <n v="0"/>
    <n v="900582"/>
    <n v="71139"/>
    <n v="700298"/>
    <s v="BACQ"/>
    <s v="CE  "/>
    <n v="22736"/>
    <n v="10091"/>
  </r>
  <r>
    <x v="633"/>
    <n v="202501"/>
    <x v="1"/>
    <s v="NAZZARO M                     "/>
    <x v="2"/>
    <n v="509"/>
    <n v="102"/>
    <n v="10"/>
    <n v="4"/>
    <n v="5748"/>
    <n v="23395"/>
    <n v="8"/>
    <n v="1"/>
    <n v="3"/>
    <n v="2"/>
    <n v="0"/>
    <n v="0"/>
    <n v="2"/>
    <n v="0"/>
    <n v="900582"/>
    <n v="71139"/>
    <n v="700298"/>
    <s v="BACQ"/>
    <s v="CE  "/>
    <n v="22736"/>
    <n v="10091"/>
  </r>
  <r>
    <x v="634"/>
    <n v="202501"/>
    <x v="0"/>
    <s v="DEL RIO C                     "/>
    <x v="2"/>
    <n v="291"/>
    <n v="75"/>
    <n v="4"/>
    <n v="2"/>
    <n v="2351"/>
    <n v="132174"/>
    <n v="3.5"/>
    <n v="0"/>
    <n v="1"/>
    <n v="0"/>
    <n v="0"/>
    <n v="0"/>
    <n v="2.5"/>
    <n v="0"/>
    <n v="71590"/>
    <n v="71602"/>
    <n v="71223"/>
    <s v="HARY"/>
    <s v="GO  "/>
    <n v="13359"/>
    <n v="16275"/>
  </r>
  <r>
    <x v="634"/>
    <n v="202501"/>
    <x v="1"/>
    <s v="DEL RIO C                     "/>
    <x v="2"/>
    <n v="291"/>
    <n v="75"/>
    <n v="4"/>
    <n v="2"/>
    <n v="2351"/>
    <n v="132174"/>
    <n v="3.5"/>
    <n v="0"/>
    <n v="1"/>
    <n v="0"/>
    <n v="0"/>
    <n v="0"/>
    <n v="2.5"/>
    <n v="0"/>
    <n v="71590"/>
    <n v="71602"/>
    <n v="71223"/>
    <s v="HARY"/>
    <s v="GO  "/>
    <n v="13359"/>
    <n v="16275"/>
  </r>
  <r>
    <x v="635"/>
    <n v="202501"/>
    <x v="0"/>
    <s v="DUFOUR F                      "/>
    <x v="2"/>
    <n v="899"/>
    <n v="222"/>
    <n v="26"/>
    <n v="9"/>
    <n v="143"/>
    <n v="0"/>
    <n v="1"/>
    <n v="0"/>
    <n v="0"/>
    <n v="0"/>
    <n v="0"/>
    <n v="1"/>
    <n v="0"/>
    <n v="0"/>
    <n v="71030"/>
    <n v="71045"/>
    <n v="71037"/>
    <s v="PHIL"/>
    <s v="IF  "/>
    <n v="0"/>
    <n v="143"/>
  </r>
  <r>
    <x v="635"/>
    <n v="202501"/>
    <x v="1"/>
    <s v="DUFOUR F                      "/>
    <x v="2"/>
    <n v="899"/>
    <n v="222"/>
    <n v="26"/>
    <n v="9"/>
    <n v="143"/>
    <n v="0"/>
    <n v="1"/>
    <n v="0"/>
    <n v="0"/>
    <n v="0"/>
    <n v="0"/>
    <n v="1"/>
    <n v="0"/>
    <n v="0"/>
    <n v="71030"/>
    <n v="71045"/>
    <n v="71037"/>
    <s v="PHIL"/>
    <s v="IF  "/>
    <n v="0"/>
    <n v="143"/>
  </r>
  <r>
    <x v="636"/>
    <n v="202501"/>
    <x v="0"/>
    <s v="MECHERI O                     "/>
    <x v="3"/>
    <n v="1"/>
    <n v="1"/>
    <n v="1"/>
    <n v="1"/>
    <n v="0"/>
    <n v="0"/>
    <n v="0"/>
    <n v="0"/>
    <n v="0"/>
    <n v="0"/>
    <n v="0"/>
    <n v="0"/>
    <n v="0"/>
    <n v="0"/>
    <n v="71251"/>
    <n v="71252"/>
    <n v="0"/>
    <s v="KARI"/>
    <s v="GS  "/>
    <n v="0"/>
    <n v="0"/>
  </r>
  <r>
    <x v="636"/>
    <n v="202501"/>
    <x v="1"/>
    <s v="MECHERI O                     "/>
    <x v="3"/>
    <n v="1"/>
    <n v="1"/>
    <n v="1"/>
    <n v="1"/>
    <n v="0"/>
    <n v="0"/>
    <n v="0"/>
    <n v="0"/>
    <n v="0"/>
    <n v="0"/>
    <n v="0"/>
    <n v="0"/>
    <n v="0"/>
    <n v="0"/>
    <n v="71251"/>
    <n v="71252"/>
    <n v="0"/>
    <s v="KARI"/>
    <s v="GS  "/>
    <n v="0"/>
    <n v="0"/>
  </r>
  <r>
    <x v="637"/>
    <n v="202501"/>
    <x v="0"/>
    <s v="BESNIER A                     "/>
    <x v="0"/>
    <n v="20"/>
    <n v="6"/>
    <n v="1"/>
    <n v="0"/>
    <n v="97659"/>
    <n v="295976"/>
    <n v="87"/>
    <n v="20.5"/>
    <n v="20.5"/>
    <n v="13.5"/>
    <n v="14.5"/>
    <n v="14"/>
    <n v="4"/>
    <n v="0"/>
    <n v="71590"/>
    <n v="71607"/>
    <n v="71125"/>
    <s v="LIOP"/>
    <s v="GO  "/>
    <n v="57998"/>
    <n v="147481"/>
  </r>
  <r>
    <x v="637"/>
    <n v="202501"/>
    <x v="1"/>
    <s v="BESNIER A                     "/>
    <x v="0"/>
    <n v="20"/>
    <n v="6"/>
    <n v="1"/>
    <n v="0"/>
    <n v="97659"/>
    <n v="295976"/>
    <n v="87"/>
    <n v="20.5"/>
    <n v="20.5"/>
    <n v="13.5"/>
    <n v="14.5"/>
    <n v="14"/>
    <n v="4"/>
    <n v="0"/>
    <n v="71590"/>
    <n v="71607"/>
    <n v="71125"/>
    <s v="LIOP"/>
    <s v="GO  "/>
    <n v="57998"/>
    <n v="147481"/>
  </r>
  <r>
    <x v="638"/>
    <n v="202501"/>
    <x v="0"/>
    <s v="DELAUNEY M                    "/>
    <x v="2"/>
    <n v="323"/>
    <n v="64"/>
    <n v="5"/>
    <n v="2"/>
    <n v="4764"/>
    <n v="97726"/>
    <n v="4.5"/>
    <n v="2"/>
    <n v="0.5"/>
    <n v="1"/>
    <n v="1"/>
    <n v="0"/>
    <n v="0"/>
    <n v="0"/>
    <n v="71030"/>
    <n v="71510"/>
    <n v="71551"/>
    <s v="TEIS"/>
    <s v="IF  "/>
    <n v="0"/>
    <n v="15335"/>
  </r>
  <r>
    <x v="638"/>
    <n v="202501"/>
    <x v="1"/>
    <s v="DELAUNEY M                    "/>
    <x v="2"/>
    <n v="323"/>
    <n v="64"/>
    <n v="5"/>
    <n v="2"/>
    <n v="4764"/>
    <n v="97726"/>
    <n v="4.5"/>
    <n v="2"/>
    <n v="0.5"/>
    <n v="1"/>
    <n v="1"/>
    <n v="0"/>
    <n v="0"/>
    <n v="0"/>
    <n v="71030"/>
    <n v="71510"/>
    <n v="71551"/>
    <s v="TEIS"/>
    <s v="IF  "/>
    <n v="0"/>
    <n v="15335"/>
  </r>
  <r>
    <x v="639"/>
    <n v="202501"/>
    <x v="0"/>
    <s v="NOBECOURT R                   "/>
    <x v="2"/>
    <n v="916"/>
    <n v="230"/>
    <n v="24"/>
    <n v="6"/>
    <n v="193"/>
    <n v="0"/>
    <n v="0"/>
    <n v="0"/>
    <n v="0"/>
    <n v="0"/>
    <n v="0"/>
    <n v="0"/>
    <n v="0"/>
    <n v="0"/>
    <n v="71030"/>
    <n v="71662"/>
    <n v="71450"/>
    <s v="HENN"/>
    <s v="IF  "/>
    <n v="0"/>
    <n v="0"/>
  </r>
  <r>
    <x v="639"/>
    <n v="202501"/>
    <x v="1"/>
    <s v="NOBECOURT R                   "/>
    <x v="2"/>
    <n v="916"/>
    <n v="230"/>
    <n v="24"/>
    <n v="6"/>
    <n v="193"/>
    <n v="0"/>
    <n v="0"/>
    <n v="0"/>
    <n v="0"/>
    <n v="0"/>
    <n v="0"/>
    <n v="0"/>
    <n v="0"/>
    <n v="0"/>
    <n v="71030"/>
    <n v="71662"/>
    <n v="71450"/>
    <s v="HENN"/>
    <s v="IF  "/>
    <n v="0"/>
    <n v="0"/>
  </r>
  <r>
    <x v="640"/>
    <n v="202501"/>
    <x v="0"/>
    <s v="GARNIER N                     "/>
    <x v="2"/>
    <n v="818"/>
    <n v="177"/>
    <n v="20"/>
    <n v="7"/>
    <n v="936"/>
    <n v="939"/>
    <n v="1"/>
    <n v="0"/>
    <n v="1"/>
    <n v="0"/>
    <n v="0"/>
    <n v="0"/>
    <n v="0"/>
    <n v="0"/>
    <n v="900582"/>
    <n v="71188"/>
    <n v="71191"/>
    <s v="THIA"/>
    <s v="CE  "/>
    <n v="0"/>
    <n v="1298"/>
  </r>
  <r>
    <x v="640"/>
    <n v="202501"/>
    <x v="1"/>
    <s v="GARNIER N                     "/>
    <x v="2"/>
    <n v="818"/>
    <n v="177"/>
    <n v="20"/>
    <n v="7"/>
    <n v="936"/>
    <n v="939"/>
    <n v="1"/>
    <n v="0"/>
    <n v="1"/>
    <n v="0"/>
    <n v="0"/>
    <n v="0"/>
    <n v="0"/>
    <n v="0"/>
    <n v="900582"/>
    <n v="71188"/>
    <n v="71191"/>
    <s v="THIA"/>
    <s v="CE  "/>
    <n v="0"/>
    <n v="1298"/>
  </r>
  <r>
    <x v="641"/>
    <n v="202501"/>
    <x v="0"/>
    <s v="COUTTENIER N                  "/>
    <x v="2"/>
    <n v="713"/>
    <n v="159"/>
    <n v="31"/>
    <n v="6"/>
    <n v="3511"/>
    <n v="9748"/>
    <n v="4.5"/>
    <n v="1.5"/>
    <n v="1.5"/>
    <n v="0"/>
    <n v="0"/>
    <n v="0.5"/>
    <n v="1"/>
    <n v="0"/>
    <n v="71030"/>
    <n v="71031"/>
    <n v="71015"/>
    <s v="GERO"/>
    <s v="IF  "/>
    <n v="20329"/>
    <n v="3858"/>
  </r>
  <r>
    <x v="641"/>
    <n v="202501"/>
    <x v="1"/>
    <s v="COUTTENIER N                  "/>
    <x v="2"/>
    <n v="713"/>
    <n v="159"/>
    <n v="31"/>
    <n v="6"/>
    <n v="3511"/>
    <n v="9748"/>
    <n v="4.5"/>
    <n v="1.5"/>
    <n v="1.5"/>
    <n v="0"/>
    <n v="0"/>
    <n v="0.5"/>
    <n v="1"/>
    <n v="0"/>
    <n v="71030"/>
    <n v="71031"/>
    <n v="71015"/>
    <s v="GERO"/>
    <s v="IF  "/>
    <n v="20329"/>
    <n v="3858"/>
  </r>
  <r>
    <x v="642"/>
    <n v="202501"/>
    <x v="0"/>
    <s v="RICAUD V                      "/>
    <x v="2"/>
    <n v="476"/>
    <n v="172"/>
    <n v="22"/>
    <n v="6"/>
    <n v="6282"/>
    <n v="37510"/>
    <n v="11"/>
    <n v="4"/>
    <n v="2"/>
    <n v="1"/>
    <n v="2"/>
    <n v="1"/>
    <n v="1"/>
    <n v="0"/>
    <n v="71251"/>
    <n v="70930"/>
    <n v="71182"/>
    <s v="CLEM"/>
    <s v="GS  "/>
    <n v="0"/>
    <n v="11086"/>
  </r>
  <r>
    <x v="642"/>
    <n v="202501"/>
    <x v="1"/>
    <s v="RICAUD V                      "/>
    <x v="2"/>
    <n v="476"/>
    <n v="172"/>
    <n v="22"/>
    <n v="6"/>
    <n v="6282"/>
    <n v="37510"/>
    <n v="11"/>
    <n v="4"/>
    <n v="2"/>
    <n v="1"/>
    <n v="2"/>
    <n v="1"/>
    <n v="1"/>
    <n v="0"/>
    <n v="71251"/>
    <n v="70930"/>
    <n v="71182"/>
    <s v="CLEM"/>
    <s v="GS  "/>
    <n v="0"/>
    <n v="11086"/>
  </r>
  <r>
    <x v="643"/>
    <n v="202501"/>
    <x v="0"/>
    <s v="MIGNOT M                      "/>
    <x v="2"/>
    <n v="706"/>
    <n v="174"/>
    <n v="26"/>
    <n v="7"/>
    <n v="3136"/>
    <n v="10750"/>
    <n v="1"/>
    <n v="1"/>
    <n v="0"/>
    <n v="0"/>
    <n v="0"/>
    <n v="0"/>
    <n v="0"/>
    <n v="0"/>
    <n v="71590"/>
    <n v="71592"/>
    <n v="71070"/>
    <s v="LECO"/>
    <s v="GO  "/>
    <n v="0"/>
    <n v="4075"/>
  </r>
  <r>
    <x v="643"/>
    <n v="202501"/>
    <x v="1"/>
    <s v="MIGNOT M                      "/>
    <x v="2"/>
    <n v="706"/>
    <n v="174"/>
    <n v="26"/>
    <n v="7"/>
    <n v="3136"/>
    <n v="10750"/>
    <n v="1"/>
    <n v="1"/>
    <n v="0"/>
    <n v="0"/>
    <n v="0"/>
    <n v="0"/>
    <n v="0"/>
    <n v="0"/>
    <n v="71590"/>
    <n v="71592"/>
    <n v="71070"/>
    <s v="LECO"/>
    <s v="GO  "/>
    <n v="0"/>
    <n v="4075"/>
  </r>
  <r>
    <x v="644"/>
    <n v="202501"/>
    <x v="0"/>
    <s v="MONFLIER M                    "/>
    <x v="2"/>
    <n v="24"/>
    <n v="7"/>
    <n v="2"/>
    <n v="2"/>
    <n v="21272"/>
    <n v="86089"/>
    <n v="17.5"/>
    <n v="7.5"/>
    <n v="2"/>
    <n v="1"/>
    <n v="2.5"/>
    <n v="3"/>
    <n v="1.5"/>
    <n v="0"/>
    <n v="71590"/>
    <n v="71594"/>
    <n v="71467"/>
    <s v="GUIH"/>
    <s v="GO  "/>
    <n v="71791"/>
    <n v="34608"/>
  </r>
  <r>
    <x v="644"/>
    <n v="202501"/>
    <x v="1"/>
    <s v="MONFLIER M                    "/>
    <x v="2"/>
    <n v="24"/>
    <n v="7"/>
    <n v="2"/>
    <n v="2"/>
    <n v="21272"/>
    <n v="86089"/>
    <n v="17.5"/>
    <n v="7.5"/>
    <n v="2"/>
    <n v="1"/>
    <n v="2.5"/>
    <n v="3"/>
    <n v="1.5"/>
    <n v="0"/>
    <n v="71590"/>
    <n v="71594"/>
    <n v="71467"/>
    <s v="GUIH"/>
    <s v="GO  "/>
    <n v="71791"/>
    <n v="34608"/>
  </r>
  <r>
    <x v="645"/>
    <n v="202501"/>
    <x v="0"/>
    <s v="ROSSO J                       "/>
    <x v="2"/>
    <n v="885"/>
    <n v="278"/>
    <n v="41"/>
    <n v="12"/>
    <n v="0"/>
    <n v="2400"/>
    <n v="0"/>
    <n v="0"/>
    <n v="0"/>
    <n v="0"/>
    <n v="0"/>
    <n v="0"/>
    <n v="0"/>
    <n v="0"/>
    <n v="71251"/>
    <n v="70067"/>
    <n v="71265"/>
    <s v="LEGG"/>
    <s v="GS  "/>
    <n v="0"/>
    <n v="300"/>
  </r>
  <r>
    <x v="645"/>
    <n v="202501"/>
    <x v="1"/>
    <s v="ROSSO J                       "/>
    <x v="2"/>
    <n v="885"/>
    <n v="278"/>
    <n v="41"/>
    <n v="12"/>
    <n v="0"/>
    <n v="2400"/>
    <n v="0"/>
    <n v="0"/>
    <n v="0"/>
    <n v="0"/>
    <n v="0"/>
    <n v="0"/>
    <n v="0"/>
    <n v="0"/>
    <n v="71251"/>
    <n v="70067"/>
    <n v="71265"/>
    <s v="LEGG"/>
    <s v="GS  "/>
    <n v="0"/>
    <n v="300"/>
  </r>
  <r>
    <x v="646"/>
    <n v="202501"/>
    <x v="0"/>
    <s v="CHESNAIS F                    "/>
    <x v="2"/>
    <n v="176"/>
    <n v="66"/>
    <n v="11"/>
    <n v="1"/>
    <n v="15630"/>
    <n v="25379"/>
    <n v="16"/>
    <n v="7"/>
    <n v="3"/>
    <n v="0"/>
    <n v="3"/>
    <n v="2"/>
    <n v="1"/>
    <n v="0"/>
    <n v="71251"/>
    <n v="700023"/>
    <n v="71212"/>
    <s v="LEVE"/>
    <s v="GS  "/>
    <n v="24534"/>
    <n v="19784"/>
  </r>
  <r>
    <x v="646"/>
    <n v="202501"/>
    <x v="1"/>
    <s v="CHESNAIS F                    "/>
    <x v="2"/>
    <n v="176"/>
    <n v="66"/>
    <n v="11"/>
    <n v="1"/>
    <n v="15630"/>
    <n v="25379"/>
    <n v="16"/>
    <n v="7"/>
    <n v="3"/>
    <n v="0"/>
    <n v="3"/>
    <n v="2"/>
    <n v="1"/>
    <n v="0"/>
    <n v="71251"/>
    <n v="700023"/>
    <n v="71212"/>
    <s v="LEVE"/>
    <s v="GS  "/>
    <n v="24534"/>
    <n v="19784"/>
  </r>
  <r>
    <x v="647"/>
    <n v="202501"/>
    <x v="0"/>
    <s v="LIETARD S                     "/>
    <x v="2"/>
    <n v="619"/>
    <n v="135"/>
    <n v="15"/>
    <n v="3"/>
    <n v="5083"/>
    <n v="2231"/>
    <n v="14"/>
    <n v="2"/>
    <n v="4"/>
    <n v="1"/>
    <n v="5"/>
    <n v="1"/>
    <n v="1"/>
    <n v="0"/>
    <n v="71030"/>
    <n v="71662"/>
    <n v="71450"/>
    <s v="HENN"/>
    <s v="IF  "/>
    <n v="5212"/>
    <n v="6734"/>
  </r>
  <r>
    <x v="647"/>
    <n v="202501"/>
    <x v="1"/>
    <s v="LIETARD S                     "/>
    <x v="2"/>
    <n v="619"/>
    <n v="135"/>
    <n v="15"/>
    <n v="3"/>
    <n v="5083"/>
    <n v="2231"/>
    <n v="14"/>
    <n v="2"/>
    <n v="4"/>
    <n v="1"/>
    <n v="5"/>
    <n v="1"/>
    <n v="1"/>
    <n v="0"/>
    <n v="71030"/>
    <n v="71662"/>
    <n v="71450"/>
    <s v="HENN"/>
    <s v="IF  "/>
    <n v="5212"/>
    <n v="6734"/>
  </r>
  <r>
    <x v="648"/>
    <n v="202501"/>
    <x v="0"/>
    <s v="ALTEA G                       "/>
    <x v="2"/>
    <n v="401"/>
    <n v="151"/>
    <n v="19"/>
    <n v="7"/>
    <n v="7341"/>
    <n v="23651"/>
    <n v="14"/>
    <n v="2.5"/>
    <n v="4.5"/>
    <n v="0.5"/>
    <n v="2"/>
    <n v="4"/>
    <n v="0.5"/>
    <n v="0"/>
    <n v="71251"/>
    <n v="70930"/>
    <n v="71397"/>
    <s v="CLEM"/>
    <s v="GS  "/>
    <n v="8229"/>
    <n v="12920"/>
  </r>
  <r>
    <x v="648"/>
    <n v="202501"/>
    <x v="1"/>
    <s v="ALTEA G                       "/>
    <x v="2"/>
    <n v="401"/>
    <n v="151"/>
    <n v="19"/>
    <n v="7"/>
    <n v="7341"/>
    <n v="23651"/>
    <n v="14"/>
    <n v="2.5"/>
    <n v="4.5"/>
    <n v="0.5"/>
    <n v="2"/>
    <n v="4"/>
    <n v="0.5"/>
    <n v="0"/>
    <n v="71251"/>
    <n v="70930"/>
    <n v="71397"/>
    <s v="CLEM"/>
    <s v="GS  "/>
    <n v="8229"/>
    <n v="12920"/>
  </r>
  <r>
    <x v="649"/>
    <n v="202501"/>
    <x v="0"/>
    <s v="DOURLENS C                    "/>
    <x v="0"/>
    <n v="49"/>
    <n v="12"/>
    <n v="1"/>
    <n v="0"/>
    <n v="72540"/>
    <n v="109235"/>
    <n v="82"/>
    <n v="16"/>
    <n v="24"/>
    <n v="16"/>
    <n v="15"/>
    <n v="7"/>
    <n v="4"/>
    <n v="0"/>
    <n v="71590"/>
    <n v="71606"/>
    <n v="71337"/>
    <s v="QUIR"/>
    <s v="GO  "/>
    <n v="30553"/>
    <n v="100193"/>
  </r>
  <r>
    <x v="649"/>
    <n v="202501"/>
    <x v="1"/>
    <s v="DOURLENS C                    "/>
    <x v="0"/>
    <n v="49"/>
    <n v="12"/>
    <n v="1"/>
    <n v="0"/>
    <n v="72540"/>
    <n v="109235"/>
    <n v="82"/>
    <n v="16"/>
    <n v="24"/>
    <n v="16"/>
    <n v="15"/>
    <n v="7"/>
    <n v="4"/>
    <n v="0"/>
    <n v="71590"/>
    <n v="71606"/>
    <n v="71337"/>
    <s v="QUIR"/>
    <s v="GO  "/>
    <n v="30553"/>
    <n v="100193"/>
  </r>
  <r>
    <x v="650"/>
    <n v="202501"/>
    <x v="0"/>
    <s v="HAY F                         "/>
    <x v="2"/>
    <n v="883"/>
    <n v="218"/>
    <n v="15"/>
    <n v="4"/>
    <n v="93"/>
    <n v="2000"/>
    <n v="0"/>
    <n v="0"/>
    <n v="0"/>
    <n v="0"/>
    <n v="0"/>
    <n v="0"/>
    <n v="0"/>
    <n v="0"/>
    <n v="71590"/>
    <n v="71602"/>
    <n v="71223"/>
    <s v="HARY"/>
    <s v="GO  "/>
    <n v="0"/>
    <n v="339"/>
  </r>
  <r>
    <x v="650"/>
    <n v="202501"/>
    <x v="1"/>
    <s v="HAY F                         "/>
    <x v="2"/>
    <n v="883"/>
    <n v="218"/>
    <n v="15"/>
    <n v="4"/>
    <n v="93"/>
    <n v="2000"/>
    <n v="0"/>
    <n v="0"/>
    <n v="0"/>
    <n v="0"/>
    <n v="0"/>
    <n v="0"/>
    <n v="0"/>
    <n v="0"/>
    <n v="71590"/>
    <n v="71602"/>
    <n v="71223"/>
    <s v="HARY"/>
    <s v="GO  "/>
    <n v="0"/>
    <n v="339"/>
  </r>
  <r>
    <x v="651"/>
    <n v="202501"/>
    <x v="0"/>
    <s v="VANDAELE F                    "/>
    <x v="2"/>
    <n v="589"/>
    <n v="122"/>
    <n v="20"/>
    <n v="7"/>
    <n v="3377"/>
    <n v="30366"/>
    <n v="4"/>
    <n v="0.5"/>
    <n v="1"/>
    <n v="1"/>
    <n v="0"/>
    <n v="0"/>
    <n v="1.5"/>
    <n v="0"/>
    <n v="71030"/>
    <n v="71024"/>
    <n v="70048"/>
    <s v="FASQ"/>
    <s v="IF  "/>
    <n v="0"/>
    <n v="7727"/>
  </r>
  <r>
    <x v="651"/>
    <n v="202501"/>
    <x v="1"/>
    <s v="VANDAELE F                    "/>
    <x v="2"/>
    <n v="589"/>
    <n v="122"/>
    <n v="20"/>
    <n v="7"/>
    <n v="3377"/>
    <n v="30366"/>
    <n v="4"/>
    <n v="0.5"/>
    <n v="1"/>
    <n v="1"/>
    <n v="0"/>
    <n v="0"/>
    <n v="1.5"/>
    <n v="0"/>
    <n v="71030"/>
    <n v="71024"/>
    <n v="70048"/>
    <s v="FASQ"/>
    <s v="IF  "/>
    <n v="0"/>
    <n v="7727"/>
  </r>
  <r>
    <x v="652"/>
    <n v="202501"/>
    <x v="0"/>
    <s v="VAUCARD S                     "/>
    <x v="0"/>
    <n v="71"/>
    <n v="14"/>
    <n v="4"/>
    <n v="0"/>
    <n v="50887"/>
    <n v="101309"/>
    <n v="76.5"/>
    <n v="10.5"/>
    <n v="29"/>
    <n v="9"/>
    <n v="10"/>
    <n v="16"/>
    <n v="2"/>
    <n v="0"/>
    <n v="900582"/>
    <n v="71507"/>
    <n v="71146"/>
    <s v="MORT"/>
    <s v="CE  "/>
    <n v="29810"/>
    <n v="77605"/>
  </r>
  <r>
    <x v="652"/>
    <n v="202501"/>
    <x v="1"/>
    <s v="VAUCARD S                     "/>
    <x v="0"/>
    <n v="71"/>
    <n v="14"/>
    <n v="4"/>
    <n v="0"/>
    <n v="50887"/>
    <n v="101309"/>
    <n v="76.5"/>
    <n v="10.5"/>
    <n v="29"/>
    <n v="9"/>
    <n v="10"/>
    <n v="16"/>
    <n v="2"/>
    <n v="0"/>
    <n v="900582"/>
    <n v="71507"/>
    <n v="71146"/>
    <s v="MORT"/>
    <s v="CE  "/>
    <n v="29810"/>
    <n v="77605"/>
  </r>
  <r>
    <x v="653"/>
    <n v="202501"/>
    <x v="0"/>
    <s v="TURLURE R                     "/>
    <x v="2"/>
    <n v="834"/>
    <n v="195"/>
    <n v="29"/>
    <n v="5"/>
    <n v="45"/>
    <n v="10800"/>
    <n v="0"/>
    <n v="0"/>
    <n v="0"/>
    <n v="0"/>
    <n v="0"/>
    <n v="0"/>
    <n v="0"/>
    <n v="0"/>
    <n v="71030"/>
    <n v="71024"/>
    <n v="71025"/>
    <s v="FASQ"/>
    <s v="IF  "/>
    <n v="0"/>
    <n v="1080"/>
  </r>
  <r>
    <x v="653"/>
    <n v="202501"/>
    <x v="1"/>
    <s v="TURLURE R                     "/>
    <x v="2"/>
    <n v="834"/>
    <n v="195"/>
    <n v="29"/>
    <n v="5"/>
    <n v="45"/>
    <n v="10800"/>
    <n v="0"/>
    <n v="0"/>
    <n v="0"/>
    <n v="0"/>
    <n v="0"/>
    <n v="0"/>
    <n v="0"/>
    <n v="0"/>
    <n v="71030"/>
    <n v="71024"/>
    <n v="71025"/>
    <s v="FASQ"/>
    <s v="IF  "/>
    <n v="0"/>
    <n v="1080"/>
  </r>
  <r>
    <x v="654"/>
    <n v="202501"/>
    <x v="0"/>
    <s v="JANKIEWICZ F                  "/>
    <x v="2"/>
    <n v="590"/>
    <n v="123"/>
    <n v="13"/>
    <n v="3"/>
    <n v="5577"/>
    <n v="19170"/>
    <n v="4"/>
    <n v="1"/>
    <n v="0"/>
    <n v="0"/>
    <n v="1"/>
    <n v="0"/>
    <n v="2"/>
    <n v="0"/>
    <n v="71030"/>
    <n v="71045"/>
    <n v="71436"/>
    <s v="PHIL"/>
    <s v="IF  "/>
    <n v="16681"/>
    <n v="7719"/>
  </r>
  <r>
    <x v="654"/>
    <n v="202501"/>
    <x v="1"/>
    <s v="JANKIEWICZ F                  "/>
    <x v="2"/>
    <n v="590"/>
    <n v="123"/>
    <n v="13"/>
    <n v="3"/>
    <n v="5577"/>
    <n v="19170"/>
    <n v="4"/>
    <n v="1"/>
    <n v="0"/>
    <n v="0"/>
    <n v="1"/>
    <n v="0"/>
    <n v="2"/>
    <n v="0"/>
    <n v="71030"/>
    <n v="71045"/>
    <n v="71436"/>
    <s v="PHIL"/>
    <s v="IF  "/>
    <n v="16681"/>
    <n v="7719"/>
  </r>
  <r>
    <x v="655"/>
    <n v="202501"/>
    <x v="0"/>
    <s v="VANUXEM S                     "/>
    <x v="0"/>
    <n v="48"/>
    <n v="9"/>
    <n v="1"/>
    <n v="0"/>
    <n v="74218"/>
    <n v="158493"/>
    <n v="85"/>
    <n v="24"/>
    <n v="23"/>
    <n v="9"/>
    <n v="5"/>
    <n v="19"/>
    <n v="5"/>
    <n v="0"/>
    <n v="71030"/>
    <n v="71045"/>
    <n v="71037"/>
    <s v="PHIL"/>
    <s v="IF  "/>
    <n v="129644"/>
    <n v="101287"/>
  </r>
  <r>
    <x v="655"/>
    <n v="202501"/>
    <x v="1"/>
    <s v="VANUXEM S                     "/>
    <x v="0"/>
    <n v="48"/>
    <n v="9"/>
    <n v="1"/>
    <n v="0"/>
    <n v="74218"/>
    <n v="158493"/>
    <n v="85"/>
    <n v="24"/>
    <n v="23"/>
    <n v="9"/>
    <n v="5"/>
    <n v="19"/>
    <n v="5"/>
    <n v="0"/>
    <n v="71030"/>
    <n v="71045"/>
    <n v="71037"/>
    <s v="PHIL"/>
    <s v="IF  "/>
    <n v="129644"/>
    <n v="101287"/>
  </r>
  <r>
    <x v="656"/>
    <n v="202501"/>
    <x v="0"/>
    <s v="TENEUR V                      "/>
    <x v="2"/>
    <n v="142"/>
    <n v="27"/>
    <n v="5"/>
    <n v="2"/>
    <n v="11581"/>
    <n v="59800"/>
    <n v="9.5"/>
    <n v="4.5"/>
    <n v="0"/>
    <n v="3"/>
    <n v="2"/>
    <n v="0"/>
    <n v="0"/>
    <n v="0"/>
    <n v="71030"/>
    <n v="71031"/>
    <n v="71013"/>
    <s v="GERO"/>
    <s v="IF  "/>
    <n v="8969"/>
    <n v="21251"/>
  </r>
  <r>
    <x v="656"/>
    <n v="202501"/>
    <x v="1"/>
    <s v="TENEUR V                      "/>
    <x v="2"/>
    <n v="142"/>
    <n v="27"/>
    <n v="5"/>
    <n v="2"/>
    <n v="11581"/>
    <n v="59800"/>
    <n v="9.5"/>
    <n v="4.5"/>
    <n v="0"/>
    <n v="3"/>
    <n v="2"/>
    <n v="0"/>
    <n v="0"/>
    <n v="0"/>
    <n v="71030"/>
    <n v="71031"/>
    <n v="71013"/>
    <s v="GERO"/>
    <s v="IF  "/>
    <n v="8969"/>
    <n v="21251"/>
  </r>
  <r>
    <x v="657"/>
    <n v="202501"/>
    <x v="0"/>
    <s v="FRANCOIS M                    "/>
    <x v="2"/>
    <n v="319"/>
    <n v="56"/>
    <n v="12"/>
    <n v="4"/>
    <n v="7087"/>
    <n v="49242"/>
    <n v="7.5"/>
    <n v="0"/>
    <n v="2"/>
    <n v="2.5"/>
    <n v="2"/>
    <n v="0"/>
    <n v="1"/>
    <n v="0"/>
    <n v="900582"/>
    <n v="71507"/>
    <n v="71531"/>
    <s v="MORT"/>
    <s v="CE  "/>
    <n v="0"/>
    <n v="15555"/>
  </r>
  <r>
    <x v="657"/>
    <n v="202501"/>
    <x v="1"/>
    <s v="FRANCOIS M                    "/>
    <x v="2"/>
    <n v="319"/>
    <n v="56"/>
    <n v="12"/>
    <n v="4"/>
    <n v="7087"/>
    <n v="49242"/>
    <n v="7.5"/>
    <n v="0"/>
    <n v="2"/>
    <n v="2.5"/>
    <n v="2"/>
    <n v="0"/>
    <n v="1"/>
    <n v="0"/>
    <n v="900582"/>
    <n v="71507"/>
    <n v="71531"/>
    <s v="MORT"/>
    <s v="CE  "/>
    <n v="0"/>
    <n v="15555"/>
  </r>
  <r>
    <x v="658"/>
    <n v="202501"/>
    <x v="0"/>
    <s v="DEBAIN M                      "/>
    <x v="0"/>
    <n v="86"/>
    <n v="22"/>
    <n v="1"/>
    <n v="0"/>
    <n v="28031"/>
    <n v="268159"/>
    <n v="45"/>
    <n v="6"/>
    <n v="12"/>
    <n v="6"/>
    <n v="6"/>
    <n v="2"/>
    <n v="13"/>
    <n v="0"/>
    <n v="71590"/>
    <n v="71601"/>
    <n v="71106"/>
    <s v="DEVI"/>
    <s v="GO  "/>
    <n v="56318"/>
    <n v="62519"/>
  </r>
  <r>
    <x v="658"/>
    <n v="202501"/>
    <x v="1"/>
    <s v="DEBAIN M                      "/>
    <x v="0"/>
    <n v="86"/>
    <n v="22"/>
    <n v="1"/>
    <n v="0"/>
    <n v="28031"/>
    <n v="268159"/>
    <n v="45"/>
    <n v="6"/>
    <n v="12"/>
    <n v="6"/>
    <n v="6"/>
    <n v="2"/>
    <n v="13"/>
    <n v="0"/>
    <n v="71590"/>
    <n v="71601"/>
    <n v="71106"/>
    <s v="DEVI"/>
    <s v="GO  "/>
    <n v="56318"/>
    <n v="62519"/>
  </r>
  <r>
    <x v="659"/>
    <n v="202501"/>
    <x v="0"/>
    <s v="LEBOUCHER F                   "/>
    <x v="3"/>
    <n v="1"/>
    <n v="1"/>
    <n v="1"/>
    <n v="1"/>
    <n v="0"/>
    <n v="0"/>
    <n v="0"/>
    <n v="0"/>
    <n v="0"/>
    <n v="0"/>
    <n v="0"/>
    <n v="0"/>
    <n v="0"/>
    <n v="0"/>
    <n v="71590"/>
    <n v="71595"/>
    <n v="0"/>
    <s v="CORV"/>
    <s v="GO  "/>
    <n v="0"/>
    <n v="0"/>
  </r>
  <r>
    <x v="659"/>
    <n v="202501"/>
    <x v="1"/>
    <s v="LEBOUCHER F                   "/>
    <x v="3"/>
    <n v="1"/>
    <n v="1"/>
    <n v="1"/>
    <n v="1"/>
    <n v="0"/>
    <n v="0"/>
    <n v="0"/>
    <n v="0"/>
    <n v="0"/>
    <n v="0"/>
    <n v="0"/>
    <n v="0"/>
    <n v="0"/>
    <n v="0"/>
    <n v="71590"/>
    <n v="71595"/>
    <n v="0"/>
    <s v="CORV"/>
    <s v="GO  "/>
    <n v="0"/>
    <n v="0"/>
  </r>
  <r>
    <x v="660"/>
    <n v="202501"/>
    <x v="0"/>
    <s v="CLOTTERIOU T                  "/>
    <x v="2"/>
    <n v="916"/>
    <n v="230"/>
    <n v="24"/>
    <n v="9"/>
    <n v="0"/>
    <n v="0"/>
    <n v="0"/>
    <n v="0"/>
    <n v="0"/>
    <n v="0"/>
    <n v="0"/>
    <n v="0"/>
    <n v="0"/>
    <n v="0"/>
    <n v="71030"/>
    <n v="71662"/>
    <n v="71438"/>
    <s v="HENN"/>
    <s v="IF  "/>
    <n v="0"/>
    <n v="0"/>
  </r>
  <r>
    <x v="660"/>
    <n v="202501"/>
    <x v="1"/>
    <s v="CLOTTERIOU T                  "/>
    <x v="2"/>
    <n v="916"/>
    <n v="230"/>
    <n v="24"/>
    <n v="9"/>
    <n v="0"/>
    <n v="0"/>
    <n v="0"/>
    <n v="0"/>
    <n v="0"/>
    <n v="0"/>
    <n v="0"/>
    <n v="0"/>
    <n v="0"/>
    <n v="0"/>
    <n v="71030"/>
    <n v="71662"/>
    <n v="71438"/>
    <s v="HENN"/>
    <s v="IF  "/>
    <n v="0"/>
    <n v="0"/>
  </r>
  <r>
    <x v="661"/>
    <n v="202501"/>
    <x v="0"/>
    <s v="SALIU N                       "/>
    <x v="2"/>
    <n v="916"/>
    <n v="290"/>
    <n v="25"/>
    <n v="8"/>
    <n v="0"/>
    <n v="0"/>
    <n v="0"/>
    <n v="0"/>
    <n v="0"/>
    <n v="0"/>
    <n v="0"/>
    <n v="0"/>
    <n v="0"/>
    <n v="0"/>
    <n v="71251"/>
    <n v="71252"/>
    <n v="700258"/>
    <s v="KARI"/>
    <s v="GS  "/>
    <n v="0"/>
    <n v="0"/>
  </r>
  <r>
    <x v="661"/>
    <n v="202501"/>
    <x v="1"/>
    <s v="SALIU N                       "/>
    <x v="2"/>
    <n v="916"/>
    <n v="290"/>
    <n v="25"/>
    <n v="8"/>
    <n v="0"/>
    <n v="0"/>
    <n v="0"/>
    <n v="0"/>
    <n v="0"/>
    <n v="0"/>
    <n v="0"/>
    <n v="0"/>
    <n v="0"/>
    <n v="0"/>
    <n v="71251"/>
    <n v="71252"/>
    <n v="700258"/>
    <s v="KARI"/>
    <s v="GS  "/>
    <n v="0"/>
    <n v="0"/>
  </r>
  <r>
    <x v="662"/>
    <n v="202501"/>
    <x v="0"/>
    <s v="HENNICOTTE J                  "/>
    <x v="1"/>
    <n v="22"/>
    <n v="6"/>
    <n v="0"/>
    <n v="0"/>
    <n v="206221"/>
    <n v="235490"/>
    <n v="185"/>
    <n v="51"/>
    <n v="52"/>
    <n v="23"/>
    <n v="26"/>
    <n v="21"/>
    <n v="12"/>
    <n v="0"/>
    <n v="71030"/>
    <n v="71662"/>
    <n v="0"/>
    <s v="HENN"/>
    <s v="IF  "/>
    <n v="20175"/>
    <n v="260899"/>
  </r>
  <r>
    <x v="662"/>
    <n v="202501"/>
    <x v="1"/>
    <s v="HENNICOTTE J                  "/>
    <x v="1"/>
    <n v="22"/>
    <n v="6"/>
    <n v="0"/>
    <n v="0"/>
    <n v="206221"/>
    <n v="235490"/>
    <n v="185"/>
    <n v="51"/>
    <n v="52"/>
    <n v="23"/>
    <n v="26"/>
    <n v="21"/>
    <n v="12"/>
    <n v="0"/>
    <n v="71030"/>
    <n v="71662"/>
    <n v="0"/>
    <s v="HENN"/>
    <s v="IF  "/>
    <n v="20175"/>
    <n v="260899"/>
  </r>
  <r>
    <x v="663"/>
    <n v="202501"/>
    <x v="0"/>
    <s v="GRIFFE J                      "/>
    <x v="2"/>
    <n v="252"/>
    <n v="102"/>
    <n v="10"/>
    <n v="2"/>
    <n v="13557"/>
    <n v="4000"/>
    <n v="24.5"/>
    <n v="7.5"/>
    <n v="6"/>
    <n v="3"/>
    <n v="5"/>
    <n v="0"/>
    <n v="3"/>
    <n v="0"/>
    <n v="71251"/>
    <n v="71239"/>
    <n v="71625"/>
    <s v="ZENO"/>
    <s v="GS  "/>
    <n v="0"/>
    <n v="17137"/>
  </r>
  <r>
    <x v="663"/>
    <n v="202501"/>
    <x v="1"/>
    <s v="GRIFFE J                      "/>
    <x v="2"/>
    <n v="252"/>
    <n v="102"/>
    <n v="10"/>
    <n v="2"/>
    <n v="13557"/>
    <n v="4000"/>
    <n v="24.5"/>
    <n v="7.5"/>
    <n v="6"/>
    <n v="3"/>
    <n v="5"/>
    <n v="0"/>
    <n v="3"/>
    <n v="0"/>
    <n v="71251"/>
    <n v="71239"/>
    <n v="71625"/>
    <s v="ZENO"/>
    <s v="GS  "/>
    <n v="0"/>
    <n v="17137"/>
  </r>
  <r>
    <x v="664"/>
    <n v="202501"/>
    <x v="0"/>
    <s v="MARTIN C                      "/>
    <x v="2"/>
    <n v="27"/>
    <n v="12"/>
    <n v="5"/>
    <n v="1"/>
    <n v="22073"/>
    <n v="103545"/>
    <n v="11.5"/>
    <n v="6"/>
    <n v="2"/>
    <n v="1"/>
    <n v="0.5"/>
    <n v="0"/>
    <n v="2"/>
    <n v="0"/>
    <n v="71251"/>
    <n v="71174"/>
    <n v="71179"/>
    <s v="CHIK"/>
    <s v="GS  "/>
    <n v="0"/>
    <n v="32916"/>
  </r>
  <r>
    <x v="664"/>
    <n v="202501"/>
    <x v="1"/>
    <s v="MARTIN C                      "/>
    <x v="2"/>
    <n v="27"/>
    <n v="12"/>
    <n v="5"/>
    <n v="1"/>
    <n v="22073"/>
    <n v="103545"/>
    <n v="11.5"/>
    <n v="6"/>
    <n v="2"/>
    <n v="1"/>
    <n v="0.5"/>
    <n v="0"/>
    <n v="2"/>
    <n v="0"/>
    <n v="71251"/>
    <n v="71174"/>
    <n v="71179"/>
    <s v="CHIK"/>
    <s v="GS  "/>
    <n v="0"/>
    <n v="32916"/>
  </r>
  <r>
    <x v="665"/>
    <n v="202501"/>
    <x v="0"/>
    <s v="GAUGAIN A                     "/>
    <x v="2"/>
    <n v="461"/>
    <n v="118"/>
    <n v="21"/>
    <n v="8"/>
    <n v="2204"/>
    <n v="85500"/>
    <n v="9"/>
    <n v="1"/>
    <n v="4"/>
    <n v="0"/>
    <n v="1"/>
    <n v="2"/>
    <n v="1"/>
    <n v="0"/>
    <n v="71590"/>
    <n v="71050"/>
    <n v="70426"/>
    <s v="PLAN"/>
    <s v="GO  "/>
    <n v="14530"/>
    <n v="11459"/>
  </r>
  <r>
    <x v="665"/>
    <n v="202501"/>
    <x v="1"/>
    <s v="GAUGAIN A                     "/>
    <x v="2"/>
    <n v="461"/>
    <n v="118"/>
    <n v="21"/>
    <n v="8"/>
    <n v="2204"/>
    <n v="85500"/>
    <n v="9"/>
    <n v="1"/>
    <n v="4"/>
    <n v="0"/>
    <n v="1"/>
    <n v="2"/>
    <n v="1"/>
    <n v="0"/>
    <n v="71590"/>
    <n v="71050"/>
    <n v="70426"/>
    <s v="PLAN"/>
    <s v="GO  "/>
    <n v="14530"/>
    <n v="11459"/>
  </r>
  <r>
    <x v="666"/>
    <n v="202501"/>
    <x v="0"/>
    <s v="MEDYNSKA JL                   "/>
    <x v="2"/>
    <n v="728"/>
    <n v="236"/>
    <n v="34"/>
    <n v="7"/>
    <n v="0"/>
    <n v="35250"/>
    <n v="0"/>
    <n v="0"/>
    <n v="0"/>
    <n v="0"/>
    <n v="0"/>
    <n v="0"/>
    <n v="0"/>
    <n v="0"/>
    <n v="71251"/>
    <n v="700023"/>
    <n v="71212"/>
    <s v="LEVE"/>
    <s v="GS  "/>
    <n v="10627"/>
    <n v="3525"/>
  </r>
  <r>
    <x v="666"/>
    <n v="202501"/>
    <x v="1"/>
    <s v="MEDYNSKA JL                   "/>
    <x v="2"/>
    <n v="728"/>
    <n v="236"/>
    <n v="34"/>
    <n v="7"/>
    <n v="0"/>
    <n v="35250"/>
    <n v="0"/>
    <n v="0"/>
    <n v="0"/>
    <n v="0"/>
    <n v="0"/>
    <n v="0"/>
    <n v="0"/>
    <n v="0"/>
    <n v="71251"/>
    <n v="700023"/>
    <n v="71212"/>
    <s v="LEVE"/>
    <s v="GS  "/>
    <n v="10627"/>
    <n v="3525"/>
  </r>
  <r>
    <x v="667"/>
    <n v="202501"/>
    <x v="0"/>
    <s v="BOYER T                       "/>
    <x v="2"/>
    <n v="583"/>
    <n v="119"/>
    <n v="13"/>
    <n v="5"/>
    <n v="7768"/>
    <n v="0"/>
    <n v="12.5"/>
    <n v="6.5"/>
    <n v="4"/>
    <n v="0"/>
    <n v="2"/>
    <n v="0"/>
    <n v="0"/>
    <n v="0"/>
    <n v="71030"/>
    <n v="71662"/>
    <n v="71438"/>
    <s v="HENN"/>
    <s v="IF  "/>
    <n v="0"/>
    <n v="7961"/>
  </r>
  <r>
    <x v="667"/>
    <n v="202501"/>
    <x v="1"/>
    <s v="BOYER T                       "/>
    <x v="2"/>
    <n v="583"/>
    <n v="119"/>
    <n v="13"/>
    <n v="5"/>
    <n v="7768"/>
    <n v="0"/>
    <n v="12.5"/>
    <n v="6.5"/>
    <n v="4"/>
    <n v="0"/>
    <n v="2"/>
    <n v="0"/>
    <n v="0"/>
    <n v="0"/>
    <n v="71030"/>
    <n v="71662"/>
    <n v="71438"/>
    <s v="HENN"/>
    <s v="IF  "/>
    <n v="0"/>
    <n v="7961"/>
  </r>
  <r>
    <x v="668"/>
    <n v="202501"/>
    <x v="0"/>
    <s v="ALBERTINI P                   "/>
    <x v="2"/>
    <n v="60"/>
    <n v="24"/>
    <n v="5"/>
    <n v="2"/>
    <n v="21772"/>
    <n v="19400"/>
    <n v="12"/>
    <n v="2.5"/>
    <n v="3"/>
    <n v="2.5"/>
    <n v="2"/>
    <n v="1"/>
    <n v="1"/>
    <n v="0"/>
    <n v="71251"/>
    <n v="71255"/>
    <n v="71258"/>
    <s v="FRAC"/>
    <s v="GS  "/>
    <n v="0"/>
    <n v="26689"/>
  </r>
  <r>
    <x v="668"/>
    <n v="202501"/>
    <x v="1"/>
    <s v="ALBERTINI P                   "/>
    <x v="2"/>
    <n v="60"/>
    <n v="24"/>
    <n v="5"/>
    <n v="2"/>
    <n v="21772"/>
    <n v="19400"/>
    <n v="12"/>
    <n v="2.5"/>
    <n v="3"/>
    <n v="2.5"/>
    <n v="2"/>
    <n v="1"/>
    <n v="1"/>
    <n v="0"/>
    <n v="71251"/>
    <n v="71255"/>
    <n v="71258"/>
    <s v="FRAC"/>
    <s v="GS  "/>
    <n v="0"/>
    <n v="26689"/>
  </r>
  <r>
    <x v="669"/>
    <n v="202501"/>
    <x v="0"/>
    <s v="SEMEDO MONTEIRO L             "/>
    <x v="2"/>
    <n v="635"/>
    <n v="131"/>
    <n v="25"/>
    <n v="6"/>
    <n v="4050"/>
    <n v="0"/>
    <n v="6"/>
    <n v="1"/>
    <n v="2"/>
    <n v="1"/>
    <n v="1"/>
    <n v="1"/>
    <n v="0"/>
    <n v="0"/>
    <n v="900582"/>
    <n v="71507"/>
    <n v="71531"/>
    <s v="MORT"/>
    <s v="CE  "/>
    <n v="0"/>
    <n v="6378"/>
  </r>
  <r>
    <x v="669"/>
    <n v="202501"/>
    <x v="1"/>
    <s v="SEMEDO MONTEIRO L             "/>
    <x v="2"/>
    <n v="635"/>
    <n v="131"/>
    <n v="25"/>
    <n v="6"/>
    <n v="4050"/>
    <n v="0"/>
    <n v="6"/>
    <n v="1"/>
    <n v="2"/>
    <n v="1"/>
    <n v="1"/>
    <n v="1"/>
    <n v="0"/>
    <n v="0"/>
    <n v="900582"/>
    <n v="71507"/>
    <n v="71531"/>
    <s v="MORT"/>
    <s v="CE  "/>
    <n v="0"/>
    <n v="6378"/>
  </r>
  <r>
    <x v="670"/>
    <n v="202501"/>
    <x v="0"/>
    <s v="GOULLEY AL                    "/>
    <x v="2"/>
    <n v="468"/>
    <n v="91"/>
    <n v="15"/>
    <n v="6"/>
    <n v="11157"/>
    <n v="2200"/>
    <n v="0"/>
    <n v="0"/>
    <n v="0"/>
    <n v="0"/>
    <n v="0"/>
    <n v="0"/>
    <n v="0"/>
    <n v="0"/>
    <n v="71030"/>
    <n v="71063"/>
    <n v="70053"/>
    <s v="COTE"/>
    <s v="IF  "/>
    <n v="6691"/>
    <n v="11260"/>
  </r>
  <r>
    <x v="670"/>
    <n v="202501"/>
    <x v="1"/>
    <s v="GOULLEY AL                    "/>
    <x v="2"/>
    <n v="468"/>
    <n v="91"/>
    <n v="15"/>
    <n v="6"/>
    <n v="11157"/>
    <n v="2200"/>
    <n v="0"/>
    <n v="0"/>
    <n v="0"/>
    <n v="0"/>
    <n v="0"/>
    <n v="0"/>
    <n v="0"/>
    <n v="0"/>
    <n v="71030"/>
    <n v="71063"/>
    <n v="70053"/>
    <s v="COTE"/>
    <s v="IF  "/>
    <n v="6691"/>
    <n v="11260"/>
  </r>
  <r>
    <x v="671"/>
    <n v="202501"/>
    <x v="0"/>
    <s v="MARTI M                       "/>
    <x v="2"/>
    <n v="380"/>
    <n v="144"/>
    <n v="21"/>
    <n v="7"/>
    <n v="6671"/>
    <n v="45441"/>
    <n v="6.5"/>
    <n v="1.5"/>
    <n v="1.5"/>
    <n v="2.5"/>
    <n v="0"/>
    <n v="0"/>
    <n v="1"/>
    <n v="0"/>
    <n v="71251"/>
    <n v="70067"/>
    <n v="70108"/>
    <s v="LEGG"/>
    <s v="GS  "/>
    <n v="0"/>
    <n v="13501"/>
  </r>
  <r>
    <x v="671"/>
    <n v="202501"/>
    <x v="1"/>
    <s v="MARTI M                       "/>
    <x v="2"/>
    <n v="380"/>
    <n v="144"/>
    <n v="21"/>
    <n v="7"/>
    <n v="6671"/>
    <n v="45441"/>
    <n v="6.5"/>
    <n v="1.5"/>
    <n v="1.5"/>
    <n v="2.5"/>
    <n v="0"/>
    <n v="0"/>
    <n v="1"/>
    <n v="0"/>
    <n v="71251"/>
    <n v="70067"/>
    <n v="70108"/>
    <s v="LEGG"/>
    <s v="GS  "/>
    <n v="0"/>
    <n v="13501"/>
  </r>
  <r>
    <x v="672"/>
    <n v="202501"/>
    <x v="0"/>
    <s v="PATHER S                      "/>
    <x v="2"/>
    <n v="802"/>
    <n v="184"/>
    <n v="21"/>
    <n v="8"/>
    <n v="960"/>
    <n v="5000"/>
    <n v="6.5"/>
    <n v="0"/>
    <n v="0"/>
    <n v="0"/>
    <n v="3"/>
    <n v="3.5"/>
    <n v="0"/>
    <n v="0"/>
    <n v="71030"/>
    <n v="71505"/>
    <n v="700076"/>
    <s v="JULL"/>
    <s v="IF  "/>
    <n v="15791"/>
    <n v="1649"/>
  </r>
  <r>
    <x v="672"/>
    <n v="202501"/>
    <x v="1"/>
    <s v="PATHER S                      "/>
    <x v="2"/>
    <n v="802"/>
    <n v="184"/>
    <n v="21"/>
    <n v="8"/>
    <n v="960"/>
    <n v="5000"/>
    <n v="6.5"/>
    <n v="0"/>
    <n v="0"/>
    <n v="0"/>
    <n v="3"/>
    <n v="3.5"/>
    <n v="0"/>
    <n v="0"/>
    <n v="71030"/>
    <n v="71505"/>
    <n v="700076"/>
    <s v="JULL"/>
    <s v="IF  "/>
    <n v="15791"/>
    <n v="1649"/>
  </r>
  <r>
    <x v="673"/>
    <n v="202501"/>
    <x v="0"/>
    <s v="BESSE C                       "/>
    <x v="2"/>
    <n v="326"/>
    <n v="65"/>
    <n v="11"/>
    <n v="8"/>
    <n v="7256"/>
    <n v="65760"/>
    <n v="3"/>
    <n v="1"/>
    <n v="1"/>
    <n v="1"/>
    <n v="0"/>
    <n v="0"/>
    <n v="0"/>
    <n v="0"/>
    <n v="71030"/>
    <n v="71054"/>
    <n v="700079"/>
    <s v="BOUR"/>
    <s v="IF  "/>
    <n v="0"/>
    <n v="15241"/>
  </r>
  <r>
    <x v="673"/>
    <n v="202501"/>
    <x v="1"/>
    <s v="BESSE C                       "/>
    <x v="2"/>
    <n v="326"/>
    <n v="65"/>
    <n v="11"/>
    <n v="8"/>
    <n v="7256"/>
    <n v="65760"/>
    <n v="3"/>
    <n v="1"/>
    <n v="1"/>
    <n v="1"/>
    <n v="0"/>
    <n v="0"/>
    <n v="0"/>
    <n v="0"/>
    <n v="71030"/>
    <n v="71054"/>
    <n v="700079"/>
    <s v="BOUR"/>
    <s v="IF  "/>
    <n v="0"/>
    <n v="15241"/>
  </r>
  <r>
    <x v="674"/>
    <n v="202501"/>
    <x v="0"/>
    <s v="CROISE G                      "/>
    <x v="2"/>
    <n v="459"/>
    <n v="165"/>
    <n v="19"/>
    <n v="6"/>
    <n v="8025"/>
    <n v="5000"/>
    <n v="19.5"/>
    <n v="1"/>
    <n v="8.5"/>
    <n v="2"/>
    <n v="4.5"/>
    <n v="2.5"/>
    <n v="1"/>
    <n v="0"/>
    <n v="71251"/>
    <n v="71239"/>
    <n v="71240"/>
    <s v="ZENO"/>
    <s v="GS  "/>
    <n v="0"/>
    <n v="11470"/>
  </r>
  <r>
    <x v="674"/>
    <n v="202501"/>
    <x v="1"/>
    <s v="CROISE G                      "/>
    <x v="2"/>
    <n v="459"/>
    <n v="165"/>
    <n v="19"/>
    <n v="6"/>
    <n v="8025"/>
    <n v="5000"/>
    <n v="19.5"/>
    <n v="1"/>
    <n v="8.5"/>
    <n v="2"/>
    <n v="4.5"/>
    <n v="2.5"/>
    <n v="1"/>
    <n v="0"/>
    <n v="71251"/>
    <n v="71239"/>
    <n v="71240"/>
    <s v="ZENO"/>
    <s v="GS  "/>
    <n v="0"/>
    <n v="11470"/>
  </r>
  <r>
    <x v="675"/>
    <n v="202501"/>
    <x v="0"/>
    <s v="RASZKOWSKI P                  "/>
    <x v="2"/>
    <n v="851"/>
    <n v="201"/>
    <n v="31"/>
    <n v="6"/>
    <n v="266"/>
    <n v="3345"/>
    <n v="2"/>
    <n v="0"/>
    <n v="1"/>
    <n v="0"/>
    <n v="0"/>
    <n v="1"/>
    <n v="0"/>
    <n v="0"/>
    <n v="71030"/>
    <n v="71024"/>
    <n v="71025"/>
    <s v="FASQ"/>
    <s v="IF  "/>
    <n v="0"/>
    <n v="806"/>
  </r>
  <r>
    <x v="675"/>
    <n v="202501"/>
    <x v="1"/>
    <s v="RASZKOWSKI P                  "/>
    <x v="2"/>
    <n v="851"/>
    <n v="201"/>
    <n v="31"/>
    <n v="6"/>
    <n v="266"/>
    <n v="3345"/>
    <n v="2"/>
    <n v="0"/>
    <n v="1"/>
    <n v="0"/>
    <n v="0"/>
    <n v="1"/>
    <n v="0"/>
    <n v="0"/>
    <n v="71030"/>
    <n v="71024"/>
    <n v="71025"/>
    <s v="FASQ"/>
    <s v="IF  "/>
    <n v="0"/>
    <n v="806"/>
  </r>
  <r>
    <x v="676"/>
    <n v="202501"/>
    <x v="0"/>
    <s v="PONS L                        "/>
    <x v="2"/>
    <n v="769"/>
    <n v="246"/>
    <n v="35"/>
    <n v="5"/>
    <n v="1675"/>
    <n v="500"/>
    <n v="1"/>
    <n v="0"/>
    <n v="0"/>
    <n v="1"/>
    <n v="0"/>
    <n v="0"/>
    <n v="0"/>
    <n v="0"/>
    <n v="71251"/>
    <n v="71239"/>
    <n v="71238"/>
    <s v="ZENO"/>
    <s v="GS  "/>
    <n v="0"/>
    <n v="2421"/>
  </r>
  <r>
    <x v="676"/>
    <n v="202501"/>
    <x v="1"/>
    <s v="PONS L                        "/>
    <x v="2"/>
    <n v="769"/>
    <n v="246"/>
    <n v="35"/>
    <n v="5"/>
    <n v="1675"/>
    <n v="500"/>
    <n v="1"/>
    <n v="0"/>
    <n v="0"/>
    <n v="1"/>
    <n v="0"/>
    <n v="0"/>
    <n v="0"/>
    <n v="0"/>
    <n v="71251"/>
    <n v="71239"/>
    <n v="71238"/>
    <s v="ZENO"/>
    <s v="GS  "/>
    <n v="0"/>
    <n v="2421"/>
  </r>
  <r>
    <x v="677"/>
    <n v="202501"/>
    <x v="0"/>
    <s v="GALLUS A                      "/>
    <x v="2"/>
    <n v="891"/>
    <n v="216"/>
    <n v="23"/>
    <n v="12"/>
    <n v="0"/>
    <n v="2250"/>
    <n v="0"/>
    <n v="0"/>
    <n v="0"/>
    <n v="0"/>
    <n v="0"/>
    <n v="0"/>
    <n v="0"/>
    <n v="0"/>
    <n v="71030"/>
    <n v="71054"/>
    <n v="700079"/>
    <s v="BOUR"/>
    <s v="IF  "/>
    <n v="0"/>
    <n v="225"/>
  </r>
  <r>
    <x v="677"/>
    <n v="202501"/>
    <x v="1"/>
    <s v="GALLUS A                      "/>
    <x v="2"/>
    <n v="891"/>
    <n v="216"/>
    <n v="23"/>
    <n v="12"/>
    <n v="0"/>
    <n v="2250"/>
    <n v="0"/>
    <n v="0"/>
    <n v="0"/>
    <n v="0"/>
    <n v="0"/>
    <n v="0"/>
    <n v="0"/>
    <n v="0"/>
    <n v="71030"/>
    <n v="71054"/>
    <n v="700079"/>
    <s v="BOUR"/>
    <s v="IF  "/>
    <n v="0"/>
    <n v="225"/>
  </r>
  <r>
    <x v="678"/>
    <n v="202501"/>
    <x v="0"/>
    <s v="LAPOUGE K                     "/>
    <x v="2"/>
    <n v="603"/>
    <n v="129"/>
    <n v="23"/>
    <n v="5"/>
    <n v="4843"/>
    <n v="28743"/>
    <n v="7.5"/>
    <n v="1.5"/>
    <n v="1.5"/>
    <n v="0"/>
    <n v="1"/>
    <n v="1.5"/>
    <n v="2"/>
    <n v="0"/>
    <n v="71030"/>
    <n v="71031"/>
    <n v="71015"/>
    <s v="GERO"/>
    <s v="IF  "/>
    <n v="20329"/>
    <n v="7192"/>
  </r>
  <r>
    <x v="678"/>
    <n v="202501"/>
    <x v="1"/>
    <s v="LAPOUGE K                     "/>
    <x v="2"/>
    <n v="603"/>
    <n v="129"/>
    <n v="23"/>
    <n v="5"/>
    <n v="4843"/>
    <n v="28743"/>
    <n v="7.5"/>
    <n v="1.5"/>
    <n v="1.5"/>
    <n v="0"/>
    <n v="1"/>
    <n v="1.5"/>
    <n v="2"/>
    <n v="0"/>
    <n v="71030"/>
    <n v="71031"/>
    <n v="71015"/>
    <s v="GERO"/>
    <s v="IF  "/>
    <n v="20329"/>
    <n v="7192"/>
  </r>
  <r>
    <x v="679"/>
    <n v="202501"/>
    <x v="0"/>
    <s v="CLAUDEPIERRE L                "/>
    <x v="3"/>
    <n v="1"/>
    <n v="1"/>
    <n v="1"/>
    <n v="1"/>
    <n v="0"/>
    <n v="0"/>
    <n v="0"/>
    <n v="0"/>
    <n v="0"/>
    <n v="0"/>
    <n v="0"/>
    <n v="0"/>
    <n v="0"/>
    <n v="0"/>
    <n v="71590"/>
    <n v="71601"/>
    <n v="0"/>
    <s v="DEVI"/>
    <s v="GO  "/>
    <n v="0"/>
    <n v="0"/>
  </r>
  <r>
    <x v="679"/>
    <n v="202501"/>
    <x v="1"/>
    <s v="CLAUDEPIERRE L                "/>
    <x v="3"/>
    <n v="1"/>
    <n v="1"/>
    <n v="1"/>
    <n v="1"/>
    <n v="0"/>
    <n v="0"/>
    <n v="0"/>
    <n v="0"/>
    <n v="0"/>
    <n v="0"/>
    <n v="0"/>
    <n v="0"/>
    <n v="0"/>
    <n v="0"/>
    <n v="71590"/>
    <n v="71601"/>
    <n v="0"/>
    <s v="DEVI"/>
    <s v="GO  "/>
    <n v="0"/>
    <n v="0"/>
  </r>
  <r>
    <x v="680"/>
    <n v="202501"/>
    <x v="0"/>
    <s v="CHEVALIER B                   "/>
    <x v="2"/>
    <n v="855"/>
    <n v="267"/>
    <n v="31"/>
    <n v="9"/>
    <n v="0"/>
    <n v="6920"/>
    <n v="1"/>
    <n v="1"/>
    <n v="0"/>
    <n v="0"/>
    <n v="0"/>
    <n v="0"/>
    <n v="0"/>
    <n v="0"/>
    <n v="71251"/>
    <n v="70930"/>
    <n v="71182"/>
    <s v="CLEM"/>
    <s v="GS  "/>
    <n v="0"/>
    <n v="692"/>
  </r>
  <r>
    <x v="680"/>
    <n v="202501"/>
    <x v="1"/>
    <s v="CHEVALIER B                   "/>
    <x v="2"/>
    <n v="855"/>
    <n v="267"/>
    <n v="31"/>
    <n v="9"/>
    <n v="0"/>
    <n v="6920"/>
    <n v="1"/>
    <n v="1"/>
    <n v="0"/>
    <n v="0"/>
    <n v="0"/>
    <n v="0"/>
    <n v="0"/>
    <n v="0"/>
    <n v="71251"/>
    <n v="70930"/>
    <n v="71182"/>
    <s v="CLEM"/>
    <s v="GS  "/>
    <n v="0"/>
    <n v="692"/>
  </r>
  <r>
    <x v="681"/>
    <n v="202501"/>
    <x v="0"/>
    <s v="JULLION D                     "/>
    <x v="1"/>
    <n v="20"/>
    <n v="5"/>
    <n v="0"/>
    <n v="0"/>
    <n v="198086"/>
    <n v="772043"/>
    <n v="154"/>
    <n v="49"/>
    <n v="32"/>
    <n v="12"/>
    <n v="15"/>
    <n v="31"/>
    <n v="15"/>
    <n v="0"/>
    <n v="71030"/>
    <n v="71505"/>
    <n v="0"/>
    <s v="JULL"/>
    <s v="IF  "/>
    <n v="318209"/>
    <n v="291717"/>
  </r>
  <r>
    <x v="681"/>
    <n v="202501"/>
    <x v="1"/>
    <s v="JULLION D                     "/>
    <x v="1"/>
    <n v="20"/>
    <n v="5"/>
    <n v="0"/>
    <n v="0"/>
    <n v="198086"/>
    <n v="772043"/>
    <n v="154"/>
    <n v="49"/>
    <n v="32"/>
    <n v="12"/>
    <n v="15"/>
    <n v="31"/>
    <n v="15"/>
    <n v="0"/>
    <n v="71030"/>
    <n v="71505"/>
    <n v="0"/>
    <s v="JULL"/>
    <s v="IF  "/>
    <n v="318209"/>
    <n v="291717"/>
  </r>
  <r>
    <x v="682"/>
    <n v="202501"/>
    <x v="0"/>
    <s v="LIZOTTE M                     "/>
    <x v="2"/>
    <n v="151"/>
    <n v="36"/>
    <n v="2"/>
    <n v="1"/>
    <n v="18429"/>
    <n v="11800"/>
    <n v="14.5"/>
    <n v="6.5"/>
    <n v="1.5"/>
    <n v="0.5"/>
    <n v="4"/>
    <n v="2"/>
    <n v="0"/>
    <n v="0"/>
    <n v="71590"/>
    <n v="71602"/>
    <n v="71220"/>
    <s v="HARY"/>
    <s v="GO  "/>
    <n v="4963"/>
    <n v="20669"/>
  </r>
  <r>
    <x v="682"/>
    <n v="202501"/>
    <x v="1"/>
    <s v="LIZOTTE M                     "/>
    <x v="2"/>
    <n v="151"/>
    <n v="36"/>
    <n v="2"/>
    <n v="1"/>
    <n v="18429"/>
    <n v="11800"/>
    <n v="14.5"/>
    <n v="6.5"/>
    <n v="1.5"/>
    <n v="0.5"/>
    <n v="4"/>
    <n v="2"/>
    <n v="0"/>
    <n v="0"/>
    <n v="71590"/>
    <n v="71602"/>
    <n v="71220"/>
    <s v="HARY"/>
    <s v="GO  "/>
    <n v="4963"/>
    <n v="20669"/>
  </r>
  <r>
    <x v="683"/>
    <n v="202501"/>
    <x v="0"/>
    <s v="FOLLOPE L                     "/>
    <x v="2"/>
    <n v="916"/>
    <n v="230"/>
    <n v="26"/>
    <n v="7"/>
    <n v="0"/>
    <n v="0"/>
    <n v="0"/>
    <n v="0"/>
    <n v="0"/>
    <n v="0"/>
    <n v="0"/>
    <n v="0"/>
    <n v="0"/>
    <n v="0"/>
    <n v="71030"/>
    <n v="71054"/>
    <n v="71056"/>
    <s v="BOUR"/>
    <s v="IF  "/>
    <n v="0"/>
    <n v="0"/>
  </r>
  <r>
    <x v="683"/>
    <n v="202501"/>
    <x v="1"/>
    <s v="FOLLOPE L                     "/>
    <x v="2"/>
    <n v="916"/>
    <n v="230"/>
    <n v="26"/>
    <n v="7"/>
    <n v="0"/>
    <n v="0"/>
    <n v="0"/>
    <n v="0"/>
    <n v="0"/>
    <n v="0"/>
    <n v="0"/>
    <n v="0"/>
    <n v="0"/>
    <n v="0"/>
    <n v="71030"/>
    <n v="71054"/>
    <n v="71056"/>
    <s v="BOUR"/>
    <s v="IF  "/>
    <n v="0"/>
    <n v="0"/>
  </r>
  <r>
    <x v="684"/>
    <n v="202501"/>
    <x v="0"/>
    <s v="LESOURD E                     "/>
    <x v="2"/>
    <n v="916"/>
    <n v="230"/>
    <n v="20"/>
    <n v="6"/>
    <n v="0"/>
    <n v="0"/>
    <n v="0"/>
    <n v="0"/>
    <n v="0"/>
    <n v="0"/>
    <n v="0"/>
    <n v="0"/>
    <n v="0"/>
    <n v="0"/>
    <n v="71030"/>
    <n v="71510"/>
    <n v="700173"/>
    <s v="TEIS"/>
    <s v="IF  "/>
    <n v="0"/>
    <n v="0"/>
  </r>
  <r>
    <x v="684"/>
    <n v="202501"/>
    <x v="1"/>
    <s v="LESOURD E                     "/>
    <x v="2"/>
    <n v="916"/>
    <n v="230"/>
    <n v="20"/>
    <n v="6"/>
    <n v="0"/>
    <n v="0"/>
    <n v="0"/>
    <n v="0"/>
    <n v="0"/>
    <n v="0"/>
    <n v="0"/>
    <n v="0"/>
    <n v="0"/>
    <n v="0"/>
    <n v="71030"/>
    <n v="71510"/>
    <n v="700173"/>
    <s v="TEIS"/>
    <s v="IF  "/>
    <n v="0"/>
    <n v="0"/>
  </r>
  <r>
    <x v="685"/>
    <n v="202501"/>
    <x v="0"/>
    <s v="MARGE S                       "/>
    <x v="3"/>
    <n v="1"/>
    <n v="1"/>
    <n v="1"/>
    <n v="1"/>
    <n v="0"/>
    <n v="0"/>
    <n v="0"/>
    <n v="0"/>
    <n v="0"/>
    <n v="0"/>
    <n v="0"/>
    <n v="0"/>
    <n v="0"/>
    <n v="0"/>
    <n v="71251"/>
    <n v="71239"/>
    <n v="0"/>
    <s v="ZENO"/>
    <s v="GS  "/>
    <n v="0"/>
    <n v="0"/>
  </r>
  <r>
    <x v="685"/>
    <n v="202501"/>
    <x v="1"/>
    <s v="MARGE S                       "/>
    <x v="3"/>
    <n v="1"/>
    <n v="1"/>
    <n v="1"/>
    <n v="1"/>
    <n v="0"/>
    <n v="0"/>
    <n v="0"/>
    <n v="0"/>
    <n v="0"/>
    <n v="0"/>
    <n v="0"/>
    <n v="0"/>
    <n v="0"/>
    <n v="0"/>
    <n v="71251"/>
    <n v="71239"/>
    <n v="0"/>
    <s v="ZENO"/>
    <s v="GS  "/>
    <n v="0"/>
    <n v="0"/>
  </r>
  <r>
    <x v="686"/>
    <n v="202501"/>
    <x v="0"/>
    <s v="CHEVALIER M                   "/>
    <x v="3"/>
    <n v="1"/>
    <n v="1"/>
    <n v="1"/>
    <n v="1"/>
    <n v="0"/>
    <n v="0"/>
    <n v="0"/>
    <n v="0"/>
    <n v="0"/>
    <n v="0"/>
    <n v="0"/>
    <n v="0"/>
    <n v="0"/>
    <n v="0"/>
    <n v="71030"/>
    <n v="71031"/>
    <n v="0"/>
    <s v="GERO"/>
    <s v="IF  "/>
    <n v="0"/>
    <n v="0"/>
  </r>
  <r>
    <x v="686"/>
    <n v="202501"/>
    <x v="1"/>
    <s v="CHEVALIER M                   "/>
    <x v="3"/>
    <n v="1"/>
    <n v="1"/>
    <n v="1"/>
    <n v="1"/>
    <n v="0"/>
    <n v="0"/>
    <n v="0"/>
    <n v="0"/>
    <n v="0"/>
    <n v="0"/>
    <n v="0"/>
    <n v="0"/>
    <n v="0"/>
    <n v="0"/>
    <n v="71030"/>
    <n v="71031"/>
    <n v="0"/>
    <s v="GERO"/>
    <s v="IF  "/>
    <n v="0"/>
    <n v="0"/>
  </r>
  <r>
    <x v="687"/>
    <n v="202501"/>
    <x v="0"/>
    <s v="HOFFER O                      "/>
    <x v="2"/>
    <n v="153"/>
    <n v="37"/>
    <n v="9"/>
    <n v="2"/>
    <n v="9878"/>
    <n v="98745"/>
    <n v="18"/>
    <n v="7"/>
    <n v="5"/>
    <n v="0"/>
    <n v="1"/>
    <n v="1"/>
    <n v="4"/>
    <n v="0"/>
    <n v="71590"/>
    <n v="71050"/>
    <n v="70426"/>
    <s v="PLAN"/>
    <s v="GO  "/>
    <n v="16734"/>
    <n v="20639"/>
  </r>
  <r>
    <x v="687"/>
    <n v="202501"/>
    <x v="1"/>
    <s v="HOFFER O                      "/>
    <x v="2"/>
    <n v="153"/>
    <n v="37"/>
    <n v="9"/>
    <n v="2"/>
    <n v="9878"/>
    <n v="98745"/>
    <n v="18"/>
    <n v="7"/>
    <n v="5"/>
    <n v="0"/>
    <n v="1"/>
    <n v="1"/>
    <n v="4"/>
    <n v="0"/>
    <n v="71590"/>
    <n v="71050"/>
    <n v="70426"/>
    <s v="PLAN"/>
    <s v="GO  "/>
    <n v="16734"/>
    <n v="20639"/>
  </r>
  <r>
    <x v="688"/>
    <n v="202501"/>
    <x v="0"/>
    <s v="LEGRAS E                      "/>
    <x v="2"/>
    <n v="137"/>
    <n v="33"/>
    <n v="4"/>
    <n v="1"/>
    <n v="13263"/>
    <n v="70267"/>
    <n v="9"/>
    <n v="5"/>
    <n v="2"/>
    <n v="0"/>
    <n v="0"/>
    <n v="0"/>
    <n v="2"/>
    <n v="0"/>
    <n v="71590"/>
    <n v="71595"/>
    <n v="71088"/>
    <s v="CORV"/>
    <s v="GO  "/>
    <n v="0"/>
    <n v="21403"/>
  </r>
  <r>
    <x v="688"/>
    <n v="202501"/>
    <x v="1"/>
    <s v="LEGRAS E                      "/>
    <x v="2"/>
    <n v="137"/>
    <n v="33"/>
    <n v="4"/>
    <n v="1"/>
    <n v="13263"/>
    <n v="70267"/>
    <n v="9"/>
    <n v="5"/>
    <n v="2"/>
    <n v="0"/>
    <n v="0"/>
    <n v="0"/>
    <n v="2"/>
    <n v="0"/>
    <n v="71590"/>
    <n v="71595"/>
    <n v="71088"/>
    <s v="CORV"/>
    <s v="GO  "/>
    <n v="0"/>
    <n v="21403"/>
  </r>
  <r>
    <x v="689"/>
    <n v="202501"/>
    <x v="0"/>
    <s v="BEN M RAD S                   "/>
    <x v="2"/>
    <n v="587"/>
    <n v="120"/>
    <n v="12"/>
    <n v="4"/>
    <n v="1301"/>
    <n v="64862"/>
    <n v="0.5"/>
    <n v="0.5"/>
    <n v="0"/>
    <n v="0"/>
    <n v="0"/>
    <n v="0"/>
    <n v="0"/>
    <n v="0"/>
    <n v="71030"/>
    <n v="71505"/>
    <n v="700076"/>
    <s v="JULL"/>
    <s v="IF  "/>
    <n v="0"/>
    <n v="7805"/>
  </r>
  <r>
    <x v="689"/>
    <n v="202501"/>
    <x v="1"/>
    <s v="BEN M RAD S                   "/>
    <x v="2"/>
    <n v="587"/>
    <n v="120"/>
    <n v="12"/>
    <n v="4"/>
    <n v="1301"/>
    <n v="64862"/>
    <n v="0.5"/>
    <n v="0.5"/>
    <n v="0"/>
    <n v="0"/>
    <n v="0"/>
    <n v="0"/>
    <n v="0"/>
    <n v="0"/>
    <n v="71030"/>
    <n v="71505"/>
    <n v="700076"/>
    <s v="JULL"/>
    <s v="IF  "/>
    <n v="0"/>
    <n v="7805"/>
  </r>
  <r>
    <x v="690"/>
    <n v="202501"/>
    <x v="0"/>
    <s v="JOURDAN A                     "/>
    <x v="2"/>
    <n v="441"/>
    <n v="113"/>
    <n v="17"/>
    <n v="4"/>
    <n v="8156"/>
    <n v="32623"/>
    <n v="4"/>
    <n v="3"/>
    <n v="0"/>
    <n v="0"/>
    <n v="0.5"/>
    <n v="0"/>
    <n v="0.5"/>
    <n v="0"/>
    <n v="71590"/>
    <n v="71592"/>
    <n v="71070"/>
    <s v="LECO"/>
    <s v="GO  "/>
    <n v="12688"/>
    <n v="11731"/>
  </r>
  <r>
    <x v="690"/>
    <n v="202501"/>
    <x v="1"/>
    <s v="JOURDAN A                     "/>
    <x v="2"/>
    <n v="441"/>
    <n v="113"/>
    <n v="17"/>
    <n v="4"/>
    <n v="8156"/>
    <n v="32623"/>
    <n v="4"/>
    <n v="3"/>
    <n v="0"/>
    <n v="0"/>
    <n v="0.5"/>
    <n v="0"/>
    <n v="0.5"/>
    <n v="0"/>
    <n v="71590"/>
    <n v="71592"/>
    <n v="71070"/>
    <s v="LECO"/>
    <s v="GO  "/>
    <n v="12688"/>
    <n v="11731"/>
  </r>
  <r>
    <x v="691"/>
    <n v="202501"/>
    <x v="0"/>
    <s v="DESHUISSARD K                 "/>
    <x v="2"/>
    <n v="67"/>
    <n v="26"/>
    <n v="7"/>
    <n v="4"/>
    <n v="22461"/>
    <n v="6250"/>
    <n v="14"/>
    <n v="4.5"/>
    <n v="0.5"/>
    <n v="4"/>
    <n v="3"/>
    <n v="2"/>
    <n v="0"/>
    <n v="0"/>
    <n v="71251"/>
    <n v="71255"/>
    <n v="71258"/>
    <s v="FRAC"/>
    <s v="GS  "/>
    <n v="0"/>
    <n v="25265"/>
  </r>
  <r>
    <x v="691"/>
    <n v="202501"/>
    <x v="1"/>
    <s v="DESHUISSARD K                 "/>
    <x v="2"/>
    <n v="67"/>
    <n v="26"/>
    <n v="7"/>
    <n v="4"/>
    <n v="22461"/>
    <n v="6250"/>
    <n v="14"/>
    <n v="4.5"/>
    <n v="0.5"/>
    <n v="4"/>
    <n v="3"/>
    <n v="2"/>
    <n v="0"/>
    <n v="0"/>
    <n v="71251"/>
    <n v="71255"/>
    <n v="71258"/>
    <s v="FRAC"/>
    <s v="GS  "/>
    <n v="0"/>
    <n v="25265"/>
  </r>
  <r>
    <x v="692"/>
    <n v="202501"/>
    <x v="0"/>
    <s v="MARIN M                       "/>
    <x v="2"/>
    <n v="4"/>
    <n v="2"/>
    <n v="1"/>
    <n v="1"/>
    <n v="49095"/>
    <n v="40000"/>
    <n v="20"/>
    <n v="12"/>
    <n v="2"/>
    <n v="3"/>
    <n v="0"/>
    <n v="0"/>
    <n v="3"/>
    <n v="0"/>
    <n v="71251"/>
    <n v="71174"/>
    <n v="71500"/>
    <s v="CHIK"/>
    <s v="GS  "/>
    <n v="0"/>
    <n v="57363"/>
  </r>
  <r>
    <x v="692"/>
    <n v="202501"/>
    <x v="1"/>
    <s v="MARIN M                       "/>
    <x v="2"/>
    <n v="4"/>
    <n v="2"/>
    <n v="1"/>
    <n v="1"/>
    <n v="49095"/>
    <n v="40000"/>
    <n v="20"/>
    <n v="12"/>
    <n v="2"/>
    <n v="3"/>
    <n v="0"/>
    <n v="0"/>
    <n v="3"/>
    <n v="0"/>
    <n v="71251"/>
    <n v="71174"/>
    <n v="71500"/>
    <s v="CHIK"/>
    <s v="GS  "/>
    <n v="0"/>
    <n v="57363"/>
  </r>
  <r>
    <x v="693"/>
    <n v="202501"/>
    <x v="0"/>
    <s v="MORENO J                      "/>
    <x v="2"/>
    <n v="463"/>
    <n v="92"/>
    <n v="15"/>
    <n v="8"/>
    <n v="7806"/>
    <n v="5300"/>
    <n v="6.5"/>
    <n v="0.5"/>
    <n v="2"/>
    <n v="3"/>
    <n v="0.5"/>
    <n v="0.5"/>
    <n v="0"/>
    <n v="0"/>
    <n v="900582"/>
    <n v="71276"/>
    <n v="70082"/>
    <s v="LAUR"/>
    <s v="CE  "/>
    <n v="6212"/>
    <n v="11387"/>
  </r>
  <r>
    <x v="693"/>
    <n v="202501"/>
    <x v="1"/>
    <s v="MORENO J                      "/>
    <x v="2"/>
    <n v="463"/>
    <n v="92"/>
    <n v="15"/>
    <n v="8"/>
    <n v="7806"/>
    <n v="5300"/>
    <n v="6.5"/>
    <n v="0.5"/>
    <n v="2"/>
    <n v="3"/>
    <n v="0.5"/>
    <n v="0.5"/>
    <n v="0"/>
    <n v="0"/>
    <n v="900582"/>
    <n v="71276"/>
    <n v="70082"/>
    <s v="LAUR"/>
    <s v="CE  "/>
    <n v="6212"/>
    <n v="11387"/>
  </r>
  <r>
    <x v="694"/>
    <n v="202501"/>
    <x v="0"/>
    <s v="GERARD C                      "/>
    <x v="2"/>
    <n v="501"/>
    <n v="98"/>
    <n v="9"/>
    <n v="4"/>
    <n v="7337"/>
    <n v="6812"/>
    <n v="12"/>
    <n v="2"/>
    <n v="2"/>
    <n v="1.5"/>
    <n v="2.5"/>
    <n v="2"/>
    <n v="2"/>
    <n v="0"/>
    <n v="71030"/>
    <n v="71510"/>
    <n v="700173"/>
    <s v="TEIS"/>
    <s v="IF  "/>
    <n v="7938"/>
    <n v="10306"/>
  </r>
  <r>
    <x v="694"/>
    <n v="202501"/>
    <x v="1"/>
    <s v="GERARD C                      "/>
    <x v="2"/>
    <n v="501"/>
    <n v="98"/>
    <n v="9"/>
    <n v="4"/>
    <n v="7337"/>
    <n v="6812"/>
    <n v="12"/>
    <n v="2"/>
    <n v="2"/>
    <n v="1.5"/>
    <n v="2.5"/>
    <n v="2"/>
    <n v="2"/>
    <n v="0"/>
    <n v="71030"/>
    <n v="71510"/>
    <n v="700173"/>
    <s v="TEIS"/>
    <s v="IF  "/>
    <n v="7938"/>
    <n v="10306"/>
  </r>
  <r>
    <x v="695"/>
    <n v="202501"/>
    <x v="0"/>
    <s v="BRIDANT C                     "/>
    <x v="2"/>
    <n v="615"/>
    <n v="210"/>
    <n v="31"/>
    <n v="7"/>
    <n v="2360"/>
    <n v="35707"/>
    <n v="5.5"/>
    <n v="0.5"/>
    <n v="4"/>
    <n v="1"/>
    <n v="0"/>
    <n v="0"/>
    <n v="0"/>
    <n v="0"/>
    <n v="71251"/>
    <n v="71239"/>
    <n v="71941"/>
    <s v="ZENO"/>
    <s v="GS  "/>
    <n v="0"/>
    <n v="6791"/>
  </r>
  <r>
    <x v="695"/>
    <n v="202501"/>
    <x v="1"/>
    <s v="BRIDANT C                     "/>
    <x v="2"/>
    <n v="615"/>
    <n v="210"/>
    <n v="31"/>
    <n v="7"/>
    <n v="2360"/>
    <n v="35707"/>
    <n v="5.5"/>
    <n v="0.5"/>
    <n v="4"/>
    <n v="1"/>
    <n v="0"/>
    <n v="0"/>
    <n v="0"/>
    <n v="0"/>
    <n v="71251"/>
    <n v="71239"/>
    <n v="71941"/>
    <s v="ZENO"/>
    <s v="GS  "/>
    <n v="0"/>
    <n v="6791"/>
  </r>
  <r>
    <x v="696"/>
    <n v="202501"/>
    <x v="0"/>
    <s v="GUILLEM N                     "/>
    <x v="2"/>
    <n v="606"/>
    <n v="207"/>
    <n v="30"/>
    <n v="8"/>
    <n v="7056"/>
    <n v="0"/>
    <n v="1.5"/>
    <n v="1.5"/>
    <n v="0"/>
    <n v="0"/>
    <n v="0"/>
    <n v="0"/>
    <n v="0"/>
    <n v="0"/>
    <n v="71251"/>
    <n v="71255"/>
    <n v="700257"/>
    <s v="FRAC"/>
    <s v="GS  "/>
    <n v="0"/>
    <n v="7056"/>
  </r>
  <r>
    <x v="696"/>
    <n v="202501"/>
    <x v="1"/>
    <s v="GUILLEM N                     "/>
    <x v="2"/>
    <n v="606"/>
    <n v="207"/>
    <n v="30"/>
    <n v="8"/>
    <n v="7056"/>
    <n v="0"/>
    <n v="1.5"/>
    <n v="1.5"/>
    <n v="0"/>
    <n v="0"/>
    <n v="0"/>
    <n v="0"/>
    <n v="0"/>
    <n v="0"/>
    <n v="71251"/>
    <n v="71255"/>
    <n v="700257"/>
    <s v="FRAC"/>
    <s v="GS  "/>
    <n v="0"/>
    <n v="7056"/>
  </r>
  <r>
    <x v="697"/>
    <n v="202501"/>
    <x v="0"/>
    <s v="VIRON S                       "/>
    <x v="2"/>
    <n v="709"/>
    <n v="148"/>
    <n v="30"/>
    <n v="7"/>
    <n v="2168"/>
    <n v="0"/>
    <n v="2"/>
    <n v="0"/>
    <n v="2"/>
    <n v="0"/>
    <n v="0"/>
    <n v="0"/>
    <n v="0"/>
    <n v="0"/>
    <n v="900582"/>
    <n v="71507"/>
    <n v="71146"/>
    <s v="MORT"/>
    <s v="CE  "/>
    <n v="0"/>
    <n v="4038"/>
  </r>
  <r>
    <x v="697"/>
    <n v="202501"/>
    <x v="1"/>
    <s v="VIRON S                       "/>
    <x v="2"/>
    <n v="709"/>
    <n v="148"/>
    <n v="30"/>
    <n v="7"/>
    <n v="2168"/>
    <n v="0"/>
    <n v="2"/>
    <n v="0"/>
    <n v="2"/>
    <n v="0"/>
    <n v="0"/>
    <n v="0"/>
    <n v="0"/>
    <n v="0"/>
    <n v="900582"/>
    <n v="71507"/>
    <n v="71146"/>
    <s v="MORT"/>
    <s v="CE  "/>
    <n v="0"/>
    <n v="4038"/>
  </r>
  <r>
    <x v="698"/>
    <n v="202501"/>
    <x v="0"/>
    <s v="SOPHYS F                      "/>
    <x v="2"/>
    <n v="718"/>
    <n v="150"/>
    <n v="17"/>
    <n v="6"/>
    <n v="2413"/>
    <n v="5876"/>
    <n v="2.5"/>
    <n v="0.5"/>
    <n v="0"/>
    <n v="1.5"/>
    <n v="0"/>
    <n v="0"/>
    <n v="0.5"/>
    <n v="0"/>
    <n v="900582"/>
    <n v="71139"/>
    <n v="71409"/>
    <s v="BACQ"/>
    <s v="CE  "/>
    <n v="0"/>
    <n v="3764"/>
  </r>
  <r>
    <x v="698"/>
    <n v="202501"/>
    <x v="1"/>
    <s v="SOPHYS F                      "/>
    <x v="2"/>
    <n v="718"/>
    <n v="150"/>
    <n v="17"/>
    <n v="6"/>
    <n v="2413"/>
    <n v="5876"/>
    <n v="2.5"/>
    <n v="0.5"/>
    <n v="0"/>
    <n v="1.5"/>
    <n v="0"/>
    <n v="0"/>
    <n v="0.5"/>
    <n v="0"/>
    <n v="900582"/>
    <n v="71139"/>
    <n v="71409"/>
    <s v="BACQ"/>
    <s v="CE  "/>
    <n v="0"/>
    <n v="3764"/>
  </r>
  <r>
    <x v="699"/>
    <n v="202501"/>
    <x v="0"/>
    <s v="LOUIS FERDINAND M             "/>
    <x v="2"/>
    <n v="327"/>
    <n v="60"/>
    <n v="14"/>
    <n v="3"/>
    <n v="10970"/>
    <n v="0"/>
    <n v="8"/>
    <n v="2"/>
    <n v="2"/>
    <n v="2"/>
    <n v="1"/>
    <n v="1"/>
    <n v="0"/>
    <n v="0"/>
    <n v="900582"/>
    <n v="71507"/>
    <n v="71528"/>
    <s v="MORT"/>
    <s v="CE  "/>
    <n v="0"/>
    <n v="15153"/>
  </r>
  <r>
    <x v="699"/>
    <n v="202501"/>
    <x v="1"/>
    <s v="LOUIS FERDINAND M             "/>
    <x v="2"/>
    <n v="327"/>
    <n v="60"/>
    <n v="14"/>
    <n v="3"/>
    <n v="10970"/>
    <n v="0"/>
    <n v="8"/>
    <n v="2"/>
    <n v="2"/>
    <n v="2"/>
    <n v="1"/>
    <n v="1"/>
    <n v="0"/>
    <n v="0"/>
    <n v="900582"/>
    <n v="71507"/>
    <n v="71528"/>
    <s v="MORT"/>
    <s v="CE  "/>
    <n v="0"/>
    <n v="15153"/>
  </r>
  <r>
    <x v="700"/>
    <n v="202501"/>
    <x v="0"/>
    <s v="VALBON D                      "/>
    <x v="2"/>
    <n v="732"/>
    <n v="167"/>
    <n v="20"/>
    <n v="6"/>
    <n v="2855"/>
    <n v="3499"/>
    <n v="0"/>
    <n v="0"/>
    <n v="0"/>
    <n v="0"/>
    <n v="0"/>
    <n v="0"/>
    <n v="0"/>
    <n v="0"/>
    <n v="71030"/>
    <n v="71505"/>
    <n v="71517"/>
    <s v="JULL"/>
    <s v="IF  "/>
    <n v="0"/>
    <n v="3355"/>
  </r>
  <r>
    <x v="700"/>
    <n v="202501"/>
    <x v="1"/>
    <s v="VALBON D                      "/>
    <x v="2"/>
    <n v="732"/>
    <n v="167"/>
    <n v="20"/>
    <n v="6"/>
    <n v="2855"/>
    <n v="3499"/>
    <n v="0"/>
    <n v="0"/>
    <n v="0"/>
    <n v="0"/>
    <n v="0"/>
    <n v="0"/>
    <n v="0"/>
    <n v="0"/>
    <n v="71030"/>
    <n v="71505"/>
    <n v="71517"/>
    <s v="JULL"/>
    <s v="IF  "/>
    <n v="0"/>
    <n v="3355"/>
  </r>
  <r>
    <x v="701"/>
    <n v="202501"/>
    <x v="0"/>
    <s v="VAN DE PONTSEELE F            "/>
    <x v="2"/>
    <n v="131"/>
    <n v="30"/>
    <n v="7"/>
    <n v="2"/>
    <n v="18292"/>
    <n v="18955"/>
    <n v="11.5"/>
    <n v="7.5"/>
    <n v="1"/>
    <n v="0"/>
    <n v="1"/>
    <n v="0"/>
    <n v="2"/>
    <n v="0"/>
    <n v="71590"/>
    <n v="71050"/>
    <n v="71051"/>
    <s v="PLAN"/>
    <s v="GO  "/>
    <n v="55198"/>
    <n v="21794"/>
  </r>
  <r>
    <x v="701"/>
    <n v="202501"/>
    <x v="1"/>
    <s v="VAN DE PONTSEELE F            "/>
    <x v="2"/>
    <n v="131"/>
    <n v="30"/>
    <n v="7"/>
    <n v="2"/>
    <n v="18292"/>
    <n v="18955"/>
    <n v="11.5"/>
    <n v="7.5"/>
    <n v="1"/>
    <n v="0"/>
    <n v="1"/>
    <n v="0"/>
    <n v="2"/>
    <n v="0"/>
    <n v="71590"/>
    <n v="71050"/>
    <n v="71051"/>
    <s v="PLAN"/>
    <s v="GO  "/>
    <n v="55198"/>
    <n v="21794"/>
  </r>
  <r>
    <x v="702"/>
    <n v="202501"/>
    <x v="0"/>
    <s v="CAGNARD F                     "/>
    <x v="2"/>
    <n v="399"/>
    <n v="74"/>
    <n v="7"/>
    <n v="3"/>
    <n v="10738"/>
    <n v="0"/>
    <n v="17"/>
    <n v="2"/>
    <n v="6"/>
    <n v="2"/>
    <n v="5"/>
    <n v="2"/>
    <n v="0"/>
    <n v="0"/>
    <n v="71030"/>
    <n v="71662"/>
    <n v="71438"/>
    <s v="HENN"/>
    <s v="IF  "/>
    <n v="0"/>
    <n v="12999"/>
  </r>
  <r>
    <x v="702"/>
    <n v="202501"/>
    <x v="1"/>
    <s v="CAGNARD F                     "/>
    <x v="2"/>
    <n v="399"/>
    <n v="74"/>
    <n v="7"/>
    <n v="3"/>
    <n v="10738"/>
    <n v="0"/>
    <n v="17"/>
    <n v="2"/>
    <n v="6"/>
    <n v="2"/>
    <n v="5"/>
    <n v="2"/>
    <n v="0"/>
    <n v="0"/>
    <n v="71030"/>
    <n v="71662"/>
    <n v="71438"/>
    <s v="HENN"/>
    <s v="IF  "/>
    <n v="0"/>
    <n v="12999"/>
  </r>
  <r>
    <x v="703"/>
    <n v="202501"/>
    <x v="0"/>
    <s v="LEFRANCOIS T                  "/>
    <x v="2"/>
    <n v="741"/>
    <n v="171"/>
    <n v="20"/>
    <n v="4"/>
    <n v="2124"/>
    <n v="6000"/>
    <n v="4"/>
    <n v="1"/>
    <n v="1"/>
    <n v="0"/>
    <n v="1"/>
    <n v="1"/>
    <n v="0"/>
    <n v="0"/>
    <n v="71030"/>
    <n v="71054"/>
    <n v="70427"/>
    <s v="BOUR"/>
    <s v="IF  "/>
    <n v="0"/>
    <n v="3110"/>
  </r>
  <r>
    <x v="703"/>
    <n v="202501"/>
    <x v="1"/>
    <s v="LEFRANCOIS T                  "/>
    <x v="2"/>
    <n v="741"/>
    <n v="171"/>
    <n v="20"/>
    <n v="4"/>
    <n v="2124"/>
    <n v="6000"/>
    <n v="4"/>
    <n v="1"/>
    <n v="1"/>
    <n v="0"/>
    <n v="1"/>
    <n v="1"/>
    <n v="0"/>
    <n v="0"/>
    <n v="71030"/>
    <n v="71054"/>
    <n v="70427"/>
    <s v="BOUR"/>
    <s v="IF  "/>
    <n v="0"/>
    <n v="3110"/>
  </r>
  <r>
    <x v="704"/>
    <n v="202501"/>
    <x v="0"/>
    <s v="MACIGNO O                     "/>
    <x v="0"/>
    <n v="36"/>
    <n v="6"/>
    <n v="1"/>
    <n v="0"/>
    <n v="74822"/>
    <n v="375878"/>
    <n v="45"/>
    <n v="14"/>
    <n v="6"/>
    <n v="5"/>
    <n v="6"/>
    <n v="8"/>
    <n v="6"/>
    <n v="0"/>
    <n v="71030"/>
    <n v="71505"/>
    <n v="700076"/>
    <s v="JULL"/>
    <s v="IF  "/>
    <n v="36877"/>
    <n v="117785"/>
  </r>
  <r>
    <x v="704"/>
    <n v="202501"/>
    <x v="1"/>
    <s v="MACIGNO O                     "/>
    <x v="0"/>
    <n v="36"/>
    <n v="6"/>
    <n v="1"/>
    <n v="0"/>
    <n v="74822"/>
    <n v="375878"/>
    <n v="45"/>
    <n v="14"/>
    <n v="6"/>
    <n v="5"/>
    <n v="6"/>
    <n v="8"/>
    <n v="6"/>
    <n v="0"/>
    <n v="71030"/>
    <n v="71505"/>
    <n v="700076"/>
    <s v="JULL"/>
    <s v="IF  "/>
    <n v="36877"/>
    <n v="117785"/>
  </r>
  <r>
    <x v="705"/>
    <n v="202501"/>
    <x v="0"/>
    <s v="PLUCHART S                    "/>
    <x v="2"/>
    <n v="521"/>
    <n v="103"/>
    <n v="8"/>
    <n v="2"/>
    <n v="6371"/>
    <n v="5000"/>
    <n v="5.5"/>
    <n v="0.5"/>
    <n v="1"/>
    <n v="3"/>
    <n v="0"/>
    <n v="0.5"/>
    <n v="0.5"/>
    <n v="0"/>
    <n v="71030"/>
    <n v="71045"/>
    <n v="71436"/>
    <s v="PHIL"/>
    <s v="IF  "/>
    <n v="0"/>
    <n v="9637"/>
  </r>
  <r>
    <x v="705"/>
    <n v="202501"/>
    <x v="1"/>
    <s v="PLUCHART S                    "/>
    <x v="2"/>
    <n v="521"/>
    <n v="103"/>
    <n v="8"/>
    <n v="2"/>
    <n v="6371"/>
    <n v="5000"/>
    <n v="5.5"/>
    <n v="0.5"/>
    <n v="1"/>
    <n v="3"/>
    <n v="0"/>
    <n v="0.5"/>
    <n v="0.5"/>
    <n v="0"/>
    <n v="71030"/>
    <n v="71045"/>
    <n v="71436"/>
    <s v="PHIL"/>
    <s v="IF  "/>
    <n v="0"/>
    <n v="9637"/>
  </r>
  <r>
    <x v="706"/>
    <n v="202501"/>
    <x v="0"/>
    <s v="LENORMAND M                   "/>
    <x v="2"/>
    <n v="134"/>
    <n v="31"/>
    <n v="5"/>
    <n v="1"/>
    <n v="2906"/>
    <n v="183395"/>
    <n v="4.5"/>
    <n v="0"/>
    <n v="1"/>
    <n v="0"/>
    <n v="1.5"/>
    <n v="0.5"/>
    <n v="1.5"/>
    <n v="0"/>
    <n v="71590"/>
    <n v="71592"/>
    <n v="71071"/>
    <s v="LECO"/>
    <s v="GO  "/>
    <n v="0"/>
    <n v="21662"/>
  </r>
  <r>
    <x v="706"/>
    <n v="202501"/>
    <x v="1"/>
    <s v="LENORMAND M                   "/>
    <x v="2"/>
    <n v="134"/>
    <n v="31"/>
    <n v="5"/>
    <n v="1"/>
    <n v="2906"/>
    <n v="183395"/>
    <n v="4.5"/>
    <n v="0"/>
    <n v="1"/>
    <n v="0"/>
    <n v="1.5"/>
    <n v="0.5"/>
    <n v="1.5"/>
    <n v="0"/>
    <n v="71590"/>
    <n v="71592"/>
    <n v="71071"/>
    <s v="LECO"/>
    <s v="GO  "/>
    <n v="0"/>
    <n v="21662"/>
  </r>
  <r>
    <x v="707"/>
    <n v="202501"/>
    <x v="0"/>
    <s v="CHEMIN M                      "/>
    <x v="4"/>
    <n v="2"/>
    <n v="0"/>
    <n v="0"/>
    <n v="0"/>
    <n v="1706122"/>
    <n v="8571688"/>
    <n v="1935"/>
    <n v="565"/>
    <n v="494"/>
    <n v="162"/>
    <n v="235"/>
    <n v="207"/>
    <n v="272"/>
    <n v="0"/>
    <n v="71590"/>
    <n v="0"/>
    <n v="0"/>
    <s v="    "/>
    <s v="GO  "/>
    <n v="2484155"/>
    <n v="2804162"/>
  </r>
  <r>
    <x v="707"/>
    <n v="202501"/>
    <x v="1"/>
    <s v="CHEMIN M                      "/>
    <x v="4"/>
    <n v="2"/>
    <n v="0"/>
    <n v="0"/>
    <n v="0"/>
    <n v="1706122"/>
    <n v="8571688"/>
    <n v="1935"/>
    <n v="565"/>
    <n v="494"/>
    <n v="162"/>
    <n v="235"/>
    <n v="207"/>
    <n v="272"/>
    <n v="0"/>
    <n v="71590"/>
    <n v="0"/>
    <n v="0"/>
    <s v="    "/>
    <s v="GO  "/>
    <n v="2484155"/>
    <n v="2804162"/>
  </r>
  <r>
    <x v="708"/>
    <n v="202501"/>
    <x v="0"/>
    <s v="MAIA J                        "/>
    <x v="2"/>
    <n v="916"/>
    <n v="230"/>
    <n v="32"/>
    <n v="10"/>
    <n v="0"/>
    <n v="0"/>
    <n v="0"/>
    <n v="0"/>
    <n v="0"/>
    <n v="0"/>
    <n v="0"/>
    <n v="0"/>
    <n v="0"/>
    <n v="0"/>
    <n v="71030"/>
    <n v="71505"/>
    <n v="71517"/>
    <s v="JULL"/>
    <s v="IF  "/>
    <n v="0"/>
    <n v="0"/>
  </r>
  <r>
    <x v="708"/>
    <n v="202501"/>
    <x v="1"/>
    <s v="MAIA J                        "/>
    <x v="2"/>
    <n v="916"/>
    <n v="230"/>
    <n v="32"/>
    <n v="10"/>
    <n v="0"/>
    <n v="0"/>
    <n v="0"/>
    <n v="0"/>
    <n v="0"/>
    <n v="0"/>
    <n v="0"/>
    <n v="0"/>
    <n v="0"/>
    <n v="0"/>
    <n v="71030"/>
    <n v="71505"/>
    <n v="71517"/>
    <s v="JULL"/>
    <s v="IF  "/>
    <n v="0"/>
    <n v="0"/>
  </r>
  <r>
    <x v="709"/>
    <n v="202501"/>
    <x v="0"/>
    <s v="SETZE MC                      "/>
    <x v="2"/>
    <n v="900"/>
    <n v="282"/>
    <n v="23"/>
    <n v="6"/>
    <n v="0"/>
    <n v="1250"/>
    <n v="0"/>
    <n v="0"/>
    <n v="0"/>
    <n v="0"/>
    <n v="0"/>
    <n v="0"/>
    <n v="0"/>
    <n v="0"/>
    <n v="71251"/>
    <n v="71252"/>
    <n v="700258"/>
    <s v="KARI"/>
    <s v="GS  "/>
    <n v="0"/>
    <n v="125"/>
  </r>
  <r>
    <x v="709"/>
    <n v="202501"/>
    <x v="1"/>
    <s v="SETZE MC                      "/>
    <x v="2"/>
    <n v="900"/>
    <n v="282"/>
    <n v="23"/>
    <n v="6"/>
    <n v="0"/>
    <n v="1250"/>
    <n v="0"/>
    <n v="0"/>
    <n v="0"/>
    <n v="0"/>
    <n v="0"/>
    <n v="0"/>
    <n v="0"/>
    <n v="0"/>
    <n v="71251"/>
    <n v="71252"/>
    <n v="700258"/>
    <s v="KARI"/>
    <s v="GS  "/>
    <n v="0"/>
    <n v="125"/>
  </r>
  <r>
    <x v="710"/>
    <n v="202501"/>
    <x v="0"/>
    <s v="STEPHANT L                    "/>
    <x v="2"/>
    <n v="46"/>
    <n v="7"/>
    <n v="2"/>
    <n v="1"/>
    <n v="21236"/>
    <n v="30571"/>
    <n v="6"/>
    <n v="2"/>
    <n v="1"/>
    <n v="1"/>
    <n v="1"/>
    <n v="1"/>
    <n v="0"/>
    <n v="0"/>
    <n v="900582"/>
    <n v="71159"/>
    <n v="71152"/>
    <s v="GATH"/>
    <s v="CE  "/>
    <n v="0"/>
    <n v="28465"/>
  </r>
  <r>
    <x v="710"/>
    <n v="202501"/>
    <x v="1"/>
    <s v="STEPHANT L                    "/>
    <x v="2"/>
    <n v="46"/>
    <n v="7"/>
    <n v="2"/>
    <n v="1"/>
    <n v="21236"/>
    <n v="30571"/>
    <n v="6"/>
    <n v="2"/>
    <n v="1"/>
    <n v="1"/>
    <n v="1"/>
    <n v="1"/>
    <n v="0"/>
    <n v="0"/>
    <n v="900582"/>
    <n v="71159"/>
    <n v="71152"/>
    <s v="GATH"/>
    <s v="CE  "/>
    <n v="0"/>
    <n v="28465"/>
  </r>
  <r>
    <x v="711"/>
    <n v="202501"/>
    <x v="0"/>
    <s v="MOUGIN J                      "/>
    <x v="2"/>
    <n v="233"/>
    <n v="43"/>
    <n v="4"/>
    <n v="1"/>
    <n v="13207"/>
    <n v="4000"/>
    <n v="14"/>
    <n v="2"/>
    <n v="4"/>
    <n v="4"/>
    <n v="3"/>
    <n v="1"/>
    <n v="0"/>
    <n v="0"/>
    <n v="900582"/>
    <n v="71270"/>
    <n v="71155"/>
    <s v="TRAG"/>
    <s v="CE  "/>
    <n v="50313"/>
    <n v="17797"/>
  </r>
  <r>
    <x v="711"/>
    <n v="202501"/>
    <x v="1"/>
    <s v="MOUGIN J                      "/>
    <x v="2"/>
    <n v="233"/>
    <n v="43"/>
    <n v="4"/>
    <n v="1"/>
    <n v="13207"/>
    <n v="4000"/>
    <n v="14"/>
    <n v="2"/>
    <n v="4"/>
    <n v="4"/>
    <n v="3"/>
    <n v="1"/>
    <n v="0"/>
    <n v="0"/>
    <n v="900582"/>
    <n v="71270"/>
    <n v="71155"/>
    <s v="TRAG"/>
    <s v="CE  "/>
    <n v="50313"/>
    <n v="17797"/>
  </r>
  <r>
    <x v="712"/>
    <n v="202501"/>
    <x v="0"/>
    <s v="ERNOULT R                     "/>
    <x v="0"/>
    <n v="17"/>
    <n v="5"/>
    <n v="1"/>
    <n v="0"/>
    <n v="76820"/>
    <n v="534373"/>
    <n v="93.5"/>
    <n v="16"/>
    <n v="36.5"/>
    <n v="16"/>
    <n v="3"/>
    <n v="10"/>
    <n v="12"/>
    <n v="0"/>
    <n v="71590"/>
    <n v="71595"/>
    <n v="71358"/>
    <s v="CORV"/>
    <s v="GO  "/>
    <n v="58439"/>
    <n v="150163"/>
  </r>
  <r>
    <x v="712"/>
    <n v="202501"/>
    <x v="1"/>
    <s v="ERNOULT R                     "/>
    <x v="0"/>
    <n v="17"/>
    <n v="5"/>
    <n v="1"/>
    <n v="0"/>
    <n v="76820"/>
    <n v="534373"/>
    <n v="93.5"/>
    <n v="16"/>
    <n v="36.5"/>
    <n v="16"/>
    <n v="3"/>
    <n v="10"/>
    <n v="12"/>
    <n v="0"/>
    <n v="71590"/>
    <n v="71595"/>
    <n v="71358"/>
    <s v="CORV"/>
    <s v="GO  "/>
    <n v="58439"/>
    <n v="150163"/>
  </r>
  <r>
    <x v="713"/>
    <n v="202501"/>
    <x v="0"/>
    <s v="BOEHLER M                     "/>
    <x v="2"/>
    <n v="640"/>
    <n v="132"/>
    <n v="20"/>
    <n v="3"/>
    <n v="2932"/>
    <n v="30600"/>
    <n v="3"/>
    <n v="1"/>
    <n v="0"/>
    <n v="0"/>
    <n v="1"/>
    <n v="1"/>
    <n v="0"/>
    <n v="0"/>
    <n v="900582"/>
    <n v="71276"/>
    <n v="71275"/>
    <s v="LAUR"/>
    <s v="CE  "/>
    <n v="0"/>
    <n v="6202"/>
  </r>
  <r>
    <x v="713"/>
    <n v="202501"/>
    <x v="1"/>
    <s v="BOEHLER M                     "/>
    <x v="2"/>
    <n v="640"/>
    <n v="132"/>
    <n v="20"/>
    <n v="3"/>
    <n v="2932"/>
    <n v="30600"/>
    <n v="3"/>
    <n v="1"/>
    <n v="0"/>
    <n v="0"/>
    <n v="1"/>
    <n v="1"/>
    <n v="0"/>
    <n v="0"/>
    <n v="900582"/>
    <n v="71276"/>
    <n v="71275"/>
    <s v="LAUR"/>
    <s v="CE  "/>
    <n v="0"/>
    <n v="6202"/>
  </r>
  <r>
    <x v="714"/>
    <n v="202501"/>
    <x v="0"/>
    <s v="BURILLON D                    "/>
    <x v="2"/>
    <n v="297"/>
    <n v="112"/>
    <n v="11"/>
    <n v="4"/>
    <n v="10916"/>
    <n v="41519"/>
    <n v="17.5"/>
    <n v="6"/>
    <n v="1"/>
    <n v="0.5"/>
    <n v="5.5"/>
    <n v="3"/>
    <n v="1.5"/>
    <n v="0"/>
    <n v="71251"/>
    <n v="70930"/>
    <n v="71397"/>
    <s v="CLEM"/>
    <s v="GS  "/>
    <n v="4859"/>
    <n v="16094"/>
  </r>
  <r>
    <x v="714"/>
    <n v="202501"/>
    <x v="1"/>
    <s v="BURILLON D                    "/>
    <x v="2"/>
    <n v="297"/>
    <n v="112"/>
    <n v="11"/>
    <n v="4"/>
    <n v="10916"/>
    <n v="41519"/>
    <n v="17.5"/>
    <n v="6"/>
    <n v="1"/>
    <n v="0.5"/>
    <n v="5.5"/>
    <n v="3"/>
    <n v="1.5"/>
    <n v="0"/>
    <n v="71251"/>
    <n v="70930"/>
    <n v="71397"/>
    <s v="CLEM"/>
    <s v="GS  "/>
    <n v="4859"/>
    <n v="16094"/>
  </r>
  <r>
    <x v="715"/>
    <n v="202501"/>
    <x v="0"/>
    <s v="YAHMI Y                       "/>
    <x v="0"/>
    <n v="97"/>
    <n v="23"/>
    <n v="5"/>
    <n v="0"/>
    <n v="28341"/>
    <n v="188531"/>
    <n v="25.5"/>
    <n v="6"/>
    <n v="6"/>
    <n v="3"/>
    <n v="2"/>
    <n v="4.5"/>
    <n v="4"/>
    <n v="0"/>
    <n v="71030"/>
    <n v="71505"/>
    <n v="71521"/>
    <s v="JULL"/>
    <s v="IF  "/>
    <n v="22894"/>
    <n v="51418"/>
  </r>
  <r>
    <x v="715"/>
    <n v="202501"/>
    <x v="1"/>
    <s v="YAHMI Y                       "/>
    <x v="0"/>
    <n v="97"/>
    <n v="23"/>
    <n v="5"/>
    <n v="0"/>
    <n v="28341"/>
    <n v="188531"/>
    <n v="25.5"/>
    <n v="6"/>
    <n v="6"/>
    <n v="3"/>
    <n v="2"/>
    <n v="4.5"/>
    <n v="4"/>
    <n v="0"/>
    <n v="71030"/>
    <n v="71505"/>
    <n v="71521"/>
    <s v="JULL"/>
    <s v="IF  "/>
    <n v="22894"/>
    <n v="51418"/>
  </r>
  <r>
    <x v="716"/>
    <n v="202501"/>
    <x v="0"/>
    <s v="HOCHET A                      "/>
    <x v="0"/>
    <n v="57"/>
    <n v="13"/>
    <n v="3"/>
    <n v="0"/>
    <n v="59069"/>
    <n v="240273"/>
    <n v="72.5"/>
    <n v="23.5"/>
    <n v="16"/>
    <n v="2"/>
    <n v="10"/>
    <n v="9"/>
    <n v="12"/>
    <n v="0"/>
    <n v="71590"/>
    <n v="71592"/>
    <n v="71070"/>
    <s v="LECO"/>
    <s v="GO  "/>
    <n v="74286"/>
    <n v="90299"/>
  </r>
  <r>
    <x v="716"/>
    <n v="202501"/>
    <x v="1"/>
    <s v="HOCHET A                      "/>
    <x v="0"/>
    <n v="57"/>
    <n v="13"/>
    <n v="3"/>
    <n v="0"/>
    <n v="59069"/>
    <n v="240273"/>
    <n v="72.5"/>
    <n v="23.5"/>
    <n v="16"/>
    <n v="2"/>
    <n v="10"/>
    <n v="9"/>
    <n v="12"/>
    <n v="0"/>
    <n v="71590"/>
    <n v="71592"/>
    <n v="71070"/>
    <s v="LECO"/>
    <s v="GO  "/>
    <n v="74286"/>
    <n v="90299"/>
  </r>
  <r>
    <x v="717"/>
    <n v="202501"/>
    <x v="0"/>
    <s v="COUSIN C                      "/>
    <x v="2"/>
    <n v="282"/>
    <n v="71"/>
    <n v="14"/>
    <n v="5"/>
    <n v="10639"/>
    <n v="29918"/>
    <n v="10.5"/>
    <n v="2.5"/>
    <n v="1"/>
    <n v="2"/>
    <n v="3"/>
    <n v="2"/>
    <n v="0"/>
    <n v="0"/>
    <n v="71590"/>
    <n v="71594"/>
    <n v="71081"/>
    <s v="GUIH"/>
    <s v="GO  "/>
    <n v="14804"/>
    <n v="16510"/>
  </r>
  <r>
    <x v="717"/>
    <n v="202501"/>
    <x v="1"/>
    <s v="COUSIN C                      "/>
    <x v="2"/>
    <n v="282"/>
    <n v="71"/>
    <n v="14"/>
    <n v="5"/>
    <n v="10639"/>
    <n v="29918"/>
    <n v="10.5"/>
    <n v="2.5"/>
    <n v="1"/>
    <n v="2"/>
    <n v="3"/>
    <n v="2"/>
    <n v="0"/>
    <n v="0"/>
    <n v="71590"/>
    <n v="71594"/>
    <n v="71081"/>
    <s v="GUIH"/>
    <s v="GO  "/>
    <n v="14804"/>
    <n v="16510"/>
  </r>
  <r>
    <x v="718"/>
    <n v="202501"/>
    <x v="0"/>
    <s v="BRENNER BOJARA G              "/>
    <x v="2"/>
    <n v="169"/>
    <n v="44"/>
    <n v="8"/>
    <n v="3"/>
    <n v="10094"/>
    <n v="95467"/>
    <n v="14.5"/>
    <n v="5"/>
    <n v="0"/>
    <n v="0"/>
    <n v="0"/>
    <n v="1"/>
    <n v="8.5"/>
    <n v="0"/>
    <n v="71590"/>
    <n v="71594"/>
    <n v="700073"/>
    <s v="GUIH"/>
    <s v="GO  "/>
    <n v="23177"/>
    <n v="19974"/>
  </r>
  <r>
    <x v="718"/>
    <n v="202501"/>
    <x v="1"/>
    <s v="BRENNER BOJARA G              "/>
    <x v="2"/>
    <n v="169"/>
    <n v="44"/>
    <n v="8"/>
    <n v="3"/>
    <n v="10094"/>
    <n v="95467"/>
    <n v="14.5"/>
    <n v="5"/>
    <n v="0"/>
    <n v="0"/>
    <n v="0"/>
    <n v="1"/>
    <n v="8.5"/>
    <n v="0"/>
    <n v="71590"/>
    <n v="71594"/>
    <n v="700073"/>
    <s v="GUIH"/>
    <s v="GO  "/>
    <n v="23177"/>
    <n v="19974"/>
  </r>
  <r>
    <x v="719"/>
    <n v="202501"/>
    <x v="0"/>
    <s v="PERRAUT F                     "/>
    <x v="2"/>
    <n v="729"/>
    <n v="152"/>
    <n v="15"/>
    <n v="4"/>
    <n v="982"/>
    <n v="22000"/>
    <n v="2.5"/>
    <n v="0.5"/>
    <n v="1"/>
    <n v="0"/>
    <n v="0"/>
    <n v="0"/>
    <n v="1"/>
    <n v="0"/>
    <n v="900582"/>
    <n v="71129"/>
    <n v="71566"/>
    <s v="OD A"/>
    <s v="CE  "/>
    <n v="0"/>
    <n v="3430"/>
  </r>
  <r>
    <x v="719"/>
    <n v="202501"/>
    <x v="1"/>
    <s v="PERRAUT F                     "/>
    <x v="2"/>
    <n v="729"/>
    <n v="152"/>
    <n v="15"/>
    <n v="4"/>
    <n v="982"/>
    <n v="22000"/>
    <n v="2.5"/>
    <n v="0.5"/>
    <n v="1"/>
    <n v="0"/>
    <n v="0"/>
    <n v="0"/>
    <n v="1"/>
    <n v="0"/>
    <n v="900582"/>
    <n v="71129"/>
    <n v="71566"/>
    <s v="OD A"/>
    <s v="CE  "/>
    <n v="0"/>
    <n v="3430"/>
  </r>
  <r>
    <x v="720"/>
    <n v="202501"/>
    <x v="0"/>
    <s v="GOYET M                       "/>
    <x v="2"/>
    <n v="8"/>
    <n v="4"/>
    <n v="1"/>
    <n v="1"/>
    <n v="28595"/>
    <n v="66141"/>
    <n v="33"/>
    <n v="5.5"/>
    <n v="7"/>
    <n v="6.5"/>
    <n v="4"/>
    <n v="7.5"/>
    <n v="2.5"/>
    <n v="0"/>
    <n v="71251"/>
    <n v="700023"/>
    <n v="700130"/>
    <s v="LEVE"/>
    <s v="GS  "/>
    <n v="0"/>
    <n v="43837"/>
  </r>
  <r>
    <x v="720"/>
    <n v="202501"/>
    <x v="1"/>
    <s v="GOYET M                       "/>
    <x v="2"/>
    <n v="8"/>
    <n v="4"/>
    <n v="1"/>
    <n v="1"/>
    <n v="28595"/>
    <n v="66141"/>
    <n v="33"/>
    <n v="5.5"/>
    <n v="7"/>
    <n v="6.5"/>
    <n v="4"/>
    <n v="7.5"/>
    <n v="2.5"/>
    <n v="0"/>
    <n v="71251"/>
    <n v="700023"/>
    <n v="700130"/>
    <s v="LEVE"/>
    <s v="GS  "/>
    <n v="0"/>
    <n v="43837"/>
  </r>
  <r>
    <x v="721"/>
    <n v="202501"/>
    <x v="0"/>
    <s v="GUGLIERI Y                    "/>
    <x v="2"/>
    <n v="903"/>
    <n v="283"/>
    <n v="35"/>
    <n v="9"/>
    <n v="0"/>
    <n v="1000"/>
    <n v="0"/>
    <n v="0"/>
    <n v="0"/>
    <n v="0"/>
    <n v="0"/>
    <n v="0"/>
    <n v="0"/>
    <n v="0"/>
    <n v="71251"/>
    <n v="71255"/>
    <n v="71257"/>
    <s v="FRAC"/>
    <s v="GS  "/>
    <n v="0"/>
    <n v="100"/>
  </r>
  <r>
    <x v="721"/>
    <n v="202501"/>
    <x v="1"/>
    <s v="GUGLIERI Y                    "/>
    <x v="2"/>
    <n v="903"/>
    <n v="283"/>
    <n v="35"/>
    <n v="9"/>
    <n v="0"/>
    <n v="1000"/>
    <n v="0"/>
    <n v="0"/>
    <n v="0"/>
    <n v="0"/>
    <n v="0"/>
    <n v="0"/>
    <n v="0"/>
    <n v="0"/>
    <n v="71251"/>
    <n v="71255"/>
    <n v="71257"/>
    <s v="FRAC"/>
    <s v="GS  "/>
    <n v="0"/>
    <n v="100"/>
  </r>
  <r>
    <x v="722"/>
    <n v="202501"/>
    <x v="0"/>
    <s v="HOEGY A                       "/>
    <x v="0"/>
    <n v="4"/>
    <n v="2"/>
    <n v="1"/>
    <n v="0"/>
    <n v="153716"/>
    <n v="209385"/>
    <n v="77.5"/>
    <n v="17.5"/>
    <n v="12"/>
    <n v="16"/>
    <n v="11"/>
    <n v="13.5"/>
    <n v="7.5"/>
    <n v="0"/>
    <n v="900582"/>
    <n v="71159"/>
    <n v="71152"/>
    <s v="GATH"/>
    <s v="CE  "/>
    <n v="16495"/>
    <n v="189474"/>
  </r>
  <r>
    <x v="722"/>
    <n v="202501"/>
    <x v="1"/>
    <s v="HOEGY A                       "/>
    <x v="0"/>
    <n v="4"/>
    <n v="2"/>
    <n v="1"/>
    <n v="0"/>
    <n v="153716"/>
    <n v="209385"/>
    <n v="77.5"/>
    <n v="17.5"/>
    <n v="12"/>
    <n v="16"/>
    <n v="11"/>
    <n v="13.5"/>
    <n v="7.5"/>
    <n v="0"/>
    <n v="900582"/>
    <n v="71159"/>
    <n v="71152"/>
    <s v="GATH"/>
    <s v="CE  "/>
    <n v="16495"/>
    <n v="189474"/>
  </r>
  <r>
    <x v="723"/>
    <n v="202501"/>
    <x v="0"/>
    <s v="CADREN V                      "/>
    <x v="0"/>
    <n v="46"/>
    <n v="8"/>
    <n v="2"/>
    <n v="0"/>
    <n v="61404"/>
    <n v="245127"/>
    <n v="84"/>
    <n v="17"/>
    <n v="22"/>
    <n v="12"/>
    <n v="8"/>
    <n v="13"/>
    <n v="12"/>
    <n v="0"/>
    <n v="71030"/>
    <n v="71024"/>
    <n v="70048"/>
    <s v="FASQ"/>
    <s v="IF  "/>
    <n v="9655"/>
    <n v="103129"/>
  </r>
  <r>
    <x v="723"/>
    <n v="202501"/>
    <x v="1"/>
    <s v="CADREN V                      "/>
    <x v="0"/>
    <n v="46"/>
    <n v="8"/>
    <n v="2"/>
    <n v="0"/>
    <n v="61404"/>
    <n v="245127"/>
    <n v="84"/>
    <n v="17"/>
    <n v="22"/>
    <n v="12"/>
    <n v="8"/>
    <n v="13"/>
    <n v="12"/>
    <n v="0"/>
    <n v="71030"/>
    <n v="71024"/>
    <n v="70048"/>
    <s v="FASQ"/>
    <s v="IF  "/>
    <n v="9655"/>
    <n v="103129"/>
  </r>
  <r>
    <x v="724"/>
    <n v="202501"/>
    <x v="0"/>
    <s v="DEVIE A                       "/>
    <x v="2"/>
    <n v="504"/>
    <n v="100"/>
    <n v="9"/>
    <n v="4"/>
    <n v="5681"/>
    <n v="20701"/>
    <n v="11.5"/>
    <n v="0"/>
    <n v="4.5"/>
    <n v="1.5"/>
    <n v="2"/>
    <n v="1"/>
    <n v="2.5"/>
    <n v="0"/>
    <n v="900582"/>
    <n v="71139"/>
    <n v="71409"/>
    <s v="BACQ"/>
    <s v="CE  "/>
    <n v="0"/>
    <n v="10289"/>
  </r>
  <r>
    <x v="724"/>
    <n v="202501"/>
    <x v="1"/>
    <s v="DEVIE A                       "/>
    <x v="2"/>
    <n v="504"/>
    <n v="100"/>
    <n v="9"/>
    <n v="4"/>
    <n v="5681"/>
    <n v="20701"/>
    <n v="11.5"/>
    <n v="0"/>
    <n v="4.5"/>
    <n v="1.5"/>
    <n v="2"/>
    <n v="1"/>
    <n v="2.5"/>
    <n v="0"/>
    <n v="900582"/>
    <n v="71139"/>
    <n v="71409"/>
    <s v="BACQ"/>
    <s v="CE  "/>
    <n v="0"/>
    <n v="10289"/>
  </r>
  <r>
    <x v="725"/>
    <n v="202501"/>
    <x v="0"/>
    <s v="BOIVIN J                      "/>
    <x v="2"/>
    <n v="339"/>
    <n v="63"/>
    <n v="15"/>
    <n v="6"/>
    <n v="7080"/>
    <n v="64114"/>
    <n v="9"/>
    <n v="3"/>
    <n v="2"/>
    <n v="0"/>
    <n v="2"/>
    <n v="1"/>
    <n v="1"/>
    <n v="0"/>
    <n v="900582"/>
    <n v="71507"/>
    <n v="71532"/>
    <s v="MORT"/>
    <s v="CE  "/>
    <n v="0"/>
    <n v="14868"/>
  </r>
  <r>
    <x v="725"/>
    <n v="202501"/>
    <x v="1"/>
    <s v="BOIVIN J                      "/>
    <x v="2"/>
    <n v="339"/>
    <n v="63"/>
    <n v="15"/>
    <n v="6"/>
    <n v="7080"/>
    <n v="64114"/>
    <n v="9"/>
    <n v="3"/>
    <n v="2"/>
    <n v="0"/>
    <n v="2"/>
    <n v="1"/>
    <n v="1"/>
    <n v="0"/>
    <n v="900582"/>
    <n v="71507"/>
    <n v="71532"/>
    <s v="MORT"/>
    <s v="CE  "/>
    <n v="0"/>
    <n v="14868"/>
  </r>
  <r>
    <x v="726"/>
    <n v="202501"/>
    <x v="0"/>
    <s v="CAPPON J                      "/>
    <x v="0"/>
    <n v="117"/>
    <n v="29"/>
    <n v="4"/>
    <n v="0"/>
    <n v="27669"/>
    <n v="13507"/>
    <n v="23"/>
    <n v="11"/>
    <n v="7"/>
    <n v="0"/>
    <n v="3"/>
    <n v="1"/>
    <n v="1"/>
    <n v="0"/>
    <n v="71590"/>
    <n v="71607"/>
    <n v="71225"/>
    <s v="LIOP"/>
    <s v="GO  "/>
    <n v="54268"/>
    <n v="31040"/>
  </r>
  <r>
    <x v="726"/>
    <n v="202501"/>
    <x v="1"/>
    <s v="CAPPON J                      "/>
    <x v="0"/>
    <n v="117"/>
    <n v="29"/>
    <n v="4"/>
    <n v="0"/>
    <n v="27669"/>
    <n v="13507"/>
    <n v="23"/>
    <n v="11"/>
    <n v="7"/>
    <n v="0"/>
    <n v="3"/>
    <n v="1"/>
    <n v="1"/>
    <n v="0"/>
    <n v="71590"/>
    <n v="71607"/>
    <n v="71225"/>
    <s v="LIOP"/>
    <s v="GO  "/>
    <n v="54268"/>
    <n v="31040"/>
  </r>
  <r>
    <x v="727"/>
    <n v="202501"/>
    <x v="0"/>
    <s v="CORNETTE N                    "/>
    <x v="0"/>
    <n v="25"/>
    <n v="12"/>
    <n v="2"/>
    <n v="0"/>
    <n v="87241"/>
    <n v="289034"/>
    <n v="109"/>
    <n v="24"/>
    <n v="17"/>
    <n v="13"/>
    <n v="21"/>
    <n v="28"/>
    <n v="6"/>
    <n v="0"/>
    <n v="71251"/>
    <n v="70930"/>
    <n v="71397"/>
    <s v="CLEM"/>
    <s v="GS  "/>
    <n v="86523"/>
    <n v="135540"/>
  </r>
  <r>
    <x v="727"/>
    <n v="202501"/>
    <x v="1"/>
    <s v="CORNETTE N                    "/>
    <x v="0"/>
    <n v="25"/>
    <n v="12"/>
    <n v="2"/>
    <n v="0"/>
    <n v="87241"/>
    <n v="289034"/>
    <n v="109"/>
    <n v="24"/>
    <n v="17"/>
    <n v="13"/>
    <n v="21"/>
    <n v="28"/>
    <n v="6"/>
    <n v="0"/>
    <n v="71251"/>
    <n v="70930"/>
    <n v="71397"/>
    <s v="CLEM"/>
    <s v="GS  "/>
    <n v="86523"/>
    <n v="135540"/>
  </r>
  <r>
    <x v="728"/>
    <n v="202501"/>
    <x v="0"/>
    <s v="EL BENNOURI F                 "/>
    <x v="0"/>
    <n v="107"/>
    <n v="25"/>
    <n v="3"/>
    <n v="0"/>
    <n v="28310"/>
    <n v="49760"/>
    <n v="27"/>
    <n v="2"/>
    <n v="7"/>
    <n v="10"/>
    <n v="1"/>
    <n v="4"/>
    <n v="3"/>
    <n v="0"/>
    <n v="71030"/>
    <n v="71045"/>
    <n v="71436"/>
    <s v="PHIL"/>
    <s v="IF  "/>
    <n v="16681"/>
    <n v="43147"/>
  </r>
  <r>
    <x v="728"/>
    <n v="202501"/>
    <x v="1"/>
    <s v="EL BENNOURI F                 "/>
    <x v="0"/>
    <n v="107"/>
    <n v="25"/>
    <n v="3"/>
    <n v="0"/>
    <n v="28310"/>
    <n v="49760"/>
    <n v="27"/>
    <n v="2"/>
    <n v="7"/>
    <n v="10"/>
    <n v="1"/>
    <n v="4"/>
    <n v="3"/>
    <n v="0"/>
    <n v="71030"/>
    <n v="71045"/>
    <n v="71436"/>
    <s v="PHIL"/>
    <s v="IF  "/>
    <n v="16681"/>
    <n v="43147"/>
  </r>
  <r>
    <x v="729"/>
    <n v="202501"/>
    <x v="0"/>
    <s v="SIBELLE M                     "/>
    <x v="2"/>
    <n v="916"/>
    <n v="290"/>
    <n v="33"/>
    <n v="12"/>
    <n v="0"/>
    <n v="0"/>
    <n v="0"/>
    <n v="0"/>
    <n v="0"/>
    <n v="0"/>
    <n v="0"/>
    <n v="0"/>
    <n v="0"/>
    <n v="0"/>
    <n v="71251"/>
    <n v="71174"/>
    <n v="71198"/>
    <s v="CHIK"/>
    <s v="GS  "/>
    <n v="0"/>
    <n v="0"/>
  </r>
  <r>
    <x v="729"/>
    <n v="202501"/>
    <x v="1"/>
    <s v="SIBELLE M                     "/>
    <x v="2"/>
    <n v="916"/>
    <n v="290"/>
    <n v="33"/>
    <n v="12"/>
    <n v="0"/>
    <n v="0"/>
    <n v="0"/>
    <n v="0"/>
    <n v="0"/>
    <n v="0"/>
    <n v="0"/>
    <n v="0"/>
    <n v="0"/>
    <n v="0"/>
    <n v="71251"/>
    <n v="71174"/>
    <n v="71198"/>
    <s v="CHIK"/>
    <s v="GS  "/>
    <n v="0"/>
    <n v="0"/>
  </r>
  <r>
    <x v="730"/>
    <n v="202501"/>
    <x v="0"/>
    <s v="HEREL M                       "/>
    <x v="2"/>
    <n v="101"/>
    <n v="24"/>
    <n v="5"/>
    <n v="3"/>
    <n v="17865"/>
    <n v="51286"/>
    <n v="15.5"/>
    <n v="9"/>
    <n v="0"/>
    <n v="0"/>
    <n v="2"/>
    <n v="1"/>
    <n v="3.5"/>
    <n v="0"/>
    <n v="71590"/>
    <n v="71594"/>
    <n v="71467"/>
    <s v="GUIH"/>
    <s v="GO  "/>
    <n v="31414"/>
    <n v="23127"/>
  </r>
  <r>
    <x v="730"/>
    <n v="202501"/>
    <x v="1"/>
    <s v="HEREL M                       "/>
    <x v="2"/>
    <n v="101"/>
    <n v="24"/>
    <n v="5"/>
    <n v="3"/>
    <n v="17865"/>
    <n v="51286"/>
    <n v="15.5"/>
    <n v="9"/>
    <n v="0"/>
    <n v="0"/>
    <n v="2"/>
    <n v="1"/>
    <n v="3.5"/>
    <n v="0"/>
    <n v="71590"/>
    <n v="71594"/>
    <n v="71467"/>
    <s v="GUIH"/>
    <s v="GO  "/>
    <n v="31414"/>
    <n v="23127"/>
  </r>
  <r>
    <x v="731"/>
    <n v="202501"/>
    <x v="0"/>
    <s v="PAPIN S                       "/>
    <x v="2"/>
    <n v="517"/>
    <n v="101"/>
    <n v="16"/>
    <n v="5"/>
    <n v="6687"/>
    <n v="8000"/>
    <n v="11"/>
    <n v="0"/>
    <n v="1"/>
    <n v="3"/>
    <n v="1"/>
    <n v="6"/>
    <n v="0"/>
    <n v="0"/>
    <n v="71030"/>
    <n v="71024"/>
    <n v="70048"/>
    <s v="FASQ"/>
    <s v="IF  "/>
    <n v="0"/>
    <n v="9783"/>
  </r>
  <r>
    <x v="731"/>
    <n v="202501"/>
    <x v="1"/>
    <s v="PAPIN S                       "/>
    <x v="2"/>
    <n v="517"/>
    <n v="101"/>
    <n v="16"/>
    <n v="5"/>
    <n v="6687"/>
    <n v="8000"/>
    <n v="11"/>
    <n v="0"/>
    <n v="1"/>
    <n v="3"/>
    <n v="1"/>
    <n v="6"/>
    <n v="0"/>
    <n v="0"/>
    <n v="71030"/>
    <n v="71024"/>
    <n v="70048"/>
    <s v="FASQ"/>
    <s v="IF  "/>
    <n v="0"/>
    <n v="9783"/>
  </r>
  <r>
    <x v="732"/>
    <n v="202501"/>
    <x v="0"/>
    <s v="BLY O                         "/>
    <x v="2"/>
    <n v="225"/>
    <n v="59"/>
    <n v="10"/>
    <n v="4"/>
    <n v="12846"/>
    <n v="45581"/>
    <n v="11"/>
    <n v="4"/>
    <n v="1"/>
    <n v="0"/>
    <n v="1"/>
    <n v="1"/>
    <n v="4"/>
    <n v="0"/>
    <n v="71590"/>
    <n v="71594"/>
    <n v="71467"/>
    <s v="GUIH"/>
    <s v="GO  "/>
    <n v="18199"/>
    <n v="18029"/>
  </r>
  <r>
    <x v="732"/>
    <n v="202501"/>
    <x v="1"/>
    <s v="BLY O                         "/>
    <x v="2"/>
    <n v="225"/>
    <n v="59"/>
    <n v="10"/>
    <n v="4"/>
    <n v="12846"/>
    <n v="45581"/>
    <n v="11"/>
    <n v="4"/>
    <n v="1"/>
    <n v="0"/>
    <n v="1"/>
    <n v="1"/>
    <n v="4"/>
    <n v="0"/>
    <n v="71590"/>
    <n v="71594"/>
    <n v="71467"/>
    <s v="GUIH"/>
    <s v="GO  "/>
    <n v="18199"/>
    <n v="18029"/>
  </r>
  <r>
    <x v="733"/>
    <n v="202501"/>
    <x v="0"/>
    <s v="DEROT R                       "/>
    <x v="2"/>
    <n v="464"/>
    <n v="166"/>
    <n v="20"/>
    <n v="4"/>
    <n v="6764"/>
    <n v="20114"/>
    <n v="8"/>
    <n v="1"/>
    <n v="5"/>
    <n v="1"/>
    <n v="0"/>
    <n v="1"/>
    <n v="0"/>
    <n v="0"/>
    <n v="71251"/>
    <n v="71239"/>
    <n v="71941"/>
    <s v="ZENO"/>
    <s v="GS  "/>
    <n v="15586"/>
    <n v="11350"/>
  </r>
  <r>
    <x v="733"/>
    <n v="202501"/>
    <x v="1"/>
    <s v="DEROT R                       "/>
    <x v="2"/>
    <n v="464"/>
    <n v="166"/>
    <n v="20"/>
    <n v="4"/>
    <n v="6764"/>
    <n v="20114"/>
    <n v="8"/>
    <n v="1"/>
    <n v="5"/>
    <n v="1"/>
    <n v="0"/>
    <n v="1"/>
    <n v="0"/>
    <n v="0"/>
    <n v="71251"/>
    <n v="71239"/>
    <n v="71941"/>
    <s v="ZENO"/>
    <s v="GS  "/>
    <n v="15586"/>
    <n v="11350"/>
  </r>
  <r>
    <x v="734"/>
    <n v="202501"/>
    <x v="0"/>
    <s v="MARLIER L                     "/>
    <x v="2"/>
    <n v="495"/>
    <n v="97"/>
    <n v="10"/>
    <n v="2"/>
    <n v="5813"/>
    <n v="8669"/>
    <n v="4.5"/>
    <n v="1"/>
    <n v="1"/>
    <n v="1.5"/>
    <n v="0"/>
    <n v="0"/>
    <n v="1"/>
    <n v="0"/>
    <n v="71030"/>
    <n v="71662"/>
    <n v="71450"/>
    <s v="HENN"/>
    <s v="IF  "/>
    <n v="0"/>
    <n v="10523"/>
  </r>
  <r>
    <x v="734"/>
    <n v="202501"/>
    <x v="1"/>
    <s v="MARLIER L                     "/>
    <x v="2"/>
    <n v="495"/>
    <n v="97"/>
    <n v="10"/>
    <n v="2"/>
    <n v="5813"/>
    <n v="8669"/>
    <n v="4.5"/>
    <n v="1"/>
    <n v="1"/>
    <n v="1.5"/>
    <n v="0"/>
    <n v="0"/>
    <n v="1"/>
    <n v="0"/>
    <n v="71030"/>
    <n v="71662"/>
    <n v="71450"/>
    <s v="HENN"/>
    <s v="IF  "/>
    <n v="0"/>
    <n v="10523"/>
  </r>
  <r>
    <x v="735"/>
    <n v="202501"/>
    <x v="0"/>
    <s v="GARREAU A                     "/>
    <x v="2"/>
    <n v="428"/>
    <n v="110"/>
    <n v="11"/>
    <n v="2"/>
    <n v="6950"/>
    <n v="35066"/>
    <n v="12"/>
    <n v="3"/>
    <n v="2"/>
    <n v="1"/>
    <n v="2"/>
    <n v="1"/>
    <n v="3"/>
    <n v="0"/>
    <n v="71590"/>
    <n v="71595"/>
    <n v="71083"/>
    <s v="CORV"/>
    <s v="GO  "/>
    <n v="0"/>
    <n v="12136"/>
  </r>
  <r>
    <x v="735"/>
    <n v="202501"/>
    <x v="1"/>
    <s v="GARREAU A                     "/>
    <x v="2"/>
    <n v="428"/>
    <n v="110"/>
    <n v="11"/>
    <n v="2"/>
    <n v="6950"/>
    <n v="35066"/>
    <n v="12"/>
    <n v="3"/>
    <n v="2"/>
    <n v="1"/>
    <n v="2"/>
    <n v="1"/>
    <n v="3"/>
    <n v="0"/>
    <n v="71590"/>
    <n v="71595"/>
    <n v="71083"/>
    <s v="CORV"/>
    <s v="GO  "/>
    <n v="0"/>
    <n v="12136"/>
  </r>
  <r>
    <x v="736"/>
    <n v="202501"/>
    <x v="0"/>
    <s v="TEDESCO G                     "/>
    <x v="2"/>
    <n v="916"/>
    <n v="230"/>
    <n v="27"/>
    <n v="9"/>
    <n v="0"/>
    <n v="0"/>
    <n v="0"/>
    <n v="0"/>
    <n v="0"/>
    <n v="0"/>
    <n v="0"/>
    <n v="0"/>
    <n v="0"/>
    <n v="0"/>
    <n v="71030"/>
    <n v="71045"/>
    <n v="71039"/>
    <s v="PHIL"/>
    <s v="IF  "/>
    <n v="0"/>
    <n v="0"/>
  </r>
  <r>
    <x v="736"/>
    <n v="202501"/>
    <x v="1"/>
    <s v="TEDESCO G                     "/>
    <x v="2"/>
    <n v="916"/>
    <n v="230"/>
    <n v="27"/>
    <n v="9"/>
    <n v="0"/>
    <n v="0"/>
    <n v="0"/>
    <n v="0"/>
    <n v="0"/>
    <n v="0"/>
    <n v="0"/>
    <n v="0"/>
    <n v="0"/>
    <n v="0"/>
    <n v="71030"/>
    <n v="71045"/>
    <n v="71039"/>
    <s v="PHIL"/>
    <s v="IF  "/>
    <n v="0"/>
    <n v="0"/>
  </r>
  <r>
    <x v="737"/>
    <n v="202501"/>
    <x v="0"/>
    <s v="DELEMOTTE A                   "/>
    <x v="0"/>
    <n v="9"/>
    <n v="2"/>
    <n v="1"/>
    <n v="0"/>
    <n v="124160"/>
    <n v="342833"/>
    <n v="94"/>
    <n v="24"/>
    <n v="25.5"/>
    <n v="8"/>
    <n v="13.5"/>
    <n v="15"/>
    <n v="8"/>
    <n v="0"/>
    <n v="71030"/>
    <n v="71031"/>
    <n v="71021"/>
    <s v="GERO"/>
    <s v="IF  "/>
    <n v="52695"/>
    <n v="170827"/>
  </r>
  <r>
    <x v="737"/>
    <n v="202501"/>
    <x v="1"/>
    <s v="DELEMOTTE A                   "/>
    <x v="0"/>
    <n v="9"/>
    <n v="2"/>
    <n v="1"/>
    <n v="0"/>
    <n v="124160"/>
    <n v="342833"/>
    <n v="94"/>
    <n v="24"/>
    <n v="25.5"/>
    <n v="8"/>
    <n v="13.5"/>
    <n v="15"/>
    <n v="8"/>
    <n v="0"/>
    <n v="71030"/>
    <n v="71031"/>
    <n v="71021"/>
    <s v="GERO"/>
    <s v="IF  "/>
    <n v="52695"/>
    <n v="170827"/>
  </r>
  <r>
    <x v="738"/>
    <n v="202501"/>
    <x v="0"/>
    <s v="BEAUBOIS S                    "/>
    <x v="2"/>
    <n v="555"/>
    <n v="197"/>
    <n v="28"/>
    <n v="7"/>
    <n v="2507"/>
    <n v="41300"/>
    <n v="4"/>
    <n v="0"/>
    <n v="4"/>
    <n v="0"/>
    <n v="0"/>
    <n v="0"/>
    <n v="0"/>
    <n v="0"/>
    <n v="71251"/>
    <n v="71239"/>
    <n v="71625"/>
    <s v="ZENO"/>
    <s v="GS  "/>
    <n v="0"/>
    <n v="8609"/>
  </r>
  <r>
    <x v="738"/>
    <n v="202501"/>
    <x v="1"/>
    <s v="BEAUBOIS S                    "/>
    <x v="2"/>
    <n v="555"/>
    <n v="197"/>
    <n v="28"/>
    <n v="7"/>
    <n v="2507"/>
    <n v="41300"/>
    <n v="4"/>
    <n v="0"/>
    <n v="4"/>
    <n v="0"/>
    <n v="0"/>
    <n v="0"/>
    <n v="0"/>
    <n v="0"/>
    <n v="71251"/>
    <n v="71239"/>
    <n v="71625"/>
    <s v="ZENO"/>
    <s v="GS  "/>
    <n v="0"/>
    <n v="8609"/>
  </r>
  <r>
    <x v="739"/>
    <n v="202501"/>
    <x v="0"/>
    <s v="PRONIER A                     "/>
    <x v="2"/>
    <n v="725"/>
    <n v="163"/>
    <n v="32"/>
    <n v="6"/>
    <n v="2707"/>
    <n v="7000"/>
    <n v="2"/>
    <n v="0"/>
    <n v="1"/>
    <n v="0"/>
    <n v="0"/>
    <n v="1"/>
    <n v="0"/>
    <n v="0"/>
    <n v="71030"/>
    <n v="71031"/>
    <n v="71013"/>
    <s v="GERO"/>
    <s v="IF  "/>
    <n v="0"/>
    <n v="3589"/>
  </r>
  <r>
    <x v="739"/>
    <n v="202501"/>
    <x v="1"/>
    <s v="PRONIER A                     "/>
    <x v="2"/>
    <n v="725"/>
    <n v="163"/>
    <n v="32"/>
    <n v="6"/>
    <n v="2707"/>
    <n v="7000"/>
    <n v="2"/>
    <n v="0"/>
    <n v="1"/>
    <n v="0"/>
    <n v="0"/>
    <n v="1"/>
    <n v="0"/>
    <n v="0"/>
    <n v="71030"/>
    <n v="71031"/>
    <n v="71013"/>
    <s v="GERO"/>
    <s v="IF  "/>
    <n v="0"/>
    <n v="3589"/>
  </r>
  <r>
    <x v="740"/>
    <n v="202501"/>
    <x v="0"/>
    <s v="RICARD J                      "/>
    <x v="2"/>
    <n v="5"/>
    <n v="3"/>
    <n v="1"/>
    <n v="1"/>
    <n v="40055"/>
    <n v="16689"/>
    <n v="40.5"/>
    <n v="14"/>
    <n v="10"/>
    <n v="5"/>
    <n v="9"/>
    <n v="1.5"/>
    <n v="1"/>
    <n v="0"/>
    <n v="71251"/>
    <n v="70067"/>
    <n v="71366"/>
    <s v="LEGG"/>
    <s v="GS  "/>
    <n v="0"/>
    <n v="50992"/>
  </r>
  <r>
    <x v="740"/>
    <n v="202501"/>
    <x v="1"/>
    <s v="RICARD J                      "/>
    <x v="2"/>
    <n v="5"/>
    <n v="3"/>
    <n v="1"/>
    <n v="1"/>
    <n v="40055"/>
    <n v="16689"/>
    <n v="40.5"/>
    <n v="14"/>
    <n v="10"/>
    <n v="5"/>
    <n v="9"/>
    <n v="1.5"/>
    <n v="1"/>
    <n v="0"/>
    <n v="71251"/>
    <n v="70067"/>
    <n v="71366"/>
    <s v="LEGG"/>
    <s v="GS  "/>
    <n v="0"/>
    <n v="50992"/>
  </r>
  <r>
    <x v="741"/>
    <n v="202501"/>
    <x v="0"/>
    <s v="PASTOR W                      "/>
    <x v="2"/>
    <n v="289"/>
    <n v="73"/>
    <n v="10"/>
    <n v="2"/>
    <n v="13517"/>
    <n v="11546"/>
    <n v="6"/>
    <n v="2.5"/>
    <n v="1.5"/>
    <n v="2"/>
    <n v="0"/>
    <n v="0"/>
    <n v="0"/>
    <n v="0"/>
    <n v="71590"/>
    <n v="71607"/>
    <n v="70057"/>
    <s v="LIOP"/>
    <s v="GO  "/>
    <n v="4860"/>
    <n v="16282"/>
  </r>
  <r>
    <x v="741"/>
    <n v="202501"/>
    <x v="1"/>
    <s v="PASTOR W                      "/>
    <x v="2"/>
    <n v="289"/>
    <n v="73"/>
    <n v="10"/>
    <n v="2"/>
    <n v="13517"/>
    <n v="11546"/>
    <n v="6"/>
    <n v="2.5"/>
    <n v="1.5"/>
    <n v="2"/>
    <n v="0"/>
    <n v="0"/>
    <n v="0"/>
    <n v="0"/>
    <n v="71590"/>
    <n v="71607"/>
    <n v="70057"/>
    <s v="LIOP"/>
    <s v="GO  "/>
    <n v="4860"/>
    <n v="16282"/>
  </r>
  <r>
    <x v="742"/>
    <n v="202501"/>
    <x v="0"/>
    <s v="BACH QD                       "/>
    <x v="2"/>
    <n v="261"/>
    <n v="45"/>
    <n v="6"/>
    <n v="2"/>
    <n v="11233"/>
    <n v="30321"/>
    <n v="6.5"/>
    <n v="3"/>
    <n v="0.5"/>
    <n v="2"/>
    <n v="0"/>
    <n v="0"/>
    <n v="1"/>
    <n v="0"/>
    <n v="71030"/>
    <n v="71505"/>
    <n v="71521"/>
    <s v="JULL"/>
    <s v="IF  "/>
    <n v="9549"/>
    <n v="16997"/>
  </r>
  <r>
    <x v="742"/>
    <n v="202501"/>
    <x v="1"/>
    <s v="BACH QD                       "/>
    <x v="2"/>
    <n v="261"/>
    <n v="45"/>
    <n v="6"/>
    <n v="2"/>
    <n v="11233"/>
    <n v="30321"/>
    <n v="6.5"/>
    <n v="3"/>
    <n v="0.5"/>
    <n v="2"/>
    <n v="0"/>
    <n v="0"/>
    <n v="1"/>
    <n v="0"/>
    <n v="71030"/>
    <n v="71505"/>
    <n v="71521"/>
    <s v="JULL"/>
    <s v="IF  "/>
    <n v="9549"/>
    <n v="16997"/>
  </r>
  <r>
    <x v="743"/>
    <n v="202501"/>
    <x v="0"/>
    <s v="BECARD Y                      "/>
    <x v="2"/>
    <n v="916"/>
    <n v="230"/>
    <n v="24"/>
    <n v="6"/>
    <n v="0"/>
    <n v="0"/>
    <n v="0"/>
    <n v="0"/>
    <n v="0"/>
    <n v="0"/>
    <n v="0"/>
    <n v="0"/>
    <n v="0"/>
    <n v="0"/>
    <n v="71030"/>
    <n v="71662"/>
    <n v="71450"/>
    <s v="HENN"/>
    <s v="IF  "/>
    <n v="0"/>
    <n v="0"/>
  </r>
  <r>
    <x v="743"/>
    <n v="202501"/>
    <x v="1"/>
    <s v="BECARD Y                      "/>
    <x v="2"/>
    <n v="916"/>
    <n v="230"/>
    <n v="24"/>
    <n v="6"/>
    <n v="0"/>
    <n v="0"/>
    <n v="0"/>
    <n v="0"/>
    <n v="0"/>
    <n v="0"/>
    <n v="0"/>
    <n v="0"/>
    <n v="0"/>
    <n v="0"/>
    <n v="71030"/>
    <n v="71662"/>
    <n v="71450"/>
    <s v="HENN"/>
    <s v="IF  "/>
    <n v="0"/>
    <n v="0"/>
  </r>
  <r>
    <x v="744"/>
    <n v="202501"/>
    <x v="0"/>
    <s v="NOLLET A                      "/>
    <x v="2"/>
    <n v="526"/>
    <n v="107"/>
    <n v="12"/>
    <n v="4"/>
    <n v="7905"/>
    <n v="0"/>
    <n v="7"/>
    <n v="1"/>
    <n v="5"/>
    <n v="0"/>
    <n v="0"/>
    <n v="1"/>
    <n v="0"/>
    <n v="0"/>
    <n v="71030"/>
    <n v="71662"/>
    <n v="71042"/>
    <s v="HENN"/>
    <s v="IF  "/>
    <n v="0"/>
    <n v="9580"/>
  </r>
  <r>
    <x v="744"/>
    <n v="202501"/>
    <x v="1"/>
    <s v="NOLLET A                      "/>
    <x v="2"/>
    <n v="526"/>
    <n v="107"/>
    <n v="12"/>
    <n v="4"/>
    <n v="7905"/>
    <n v="0"/>
    <n v="7"/>
    <n v="1"/>
    <n v="5"/>
    <n v="0"/>
    <n v="0"/>
    <n v="1"/>
    <n v="0"/>
    <n v="0"/>
    <n v="71030"/>
    <n v="71662"/>
    <n v="71042"/>
    <s v="HENN"/>
    <s v="IF  "/>
    <n v="0"/>
    <n v="9580"/>
  </r>
  <r>
    <x v="745"/>
    <n v="202501"/>
    <x v="0"/>
    <s v="TEISSIER J                    "/>
    <x v="1"/>
    <n v="28"/>
    <n v="8"/>
    <n v="0"/>
    <n v="0"/>
    <n v="95599"/>
    <n v="875705"/>
    <n v="118"/>
    <n v="33"/>
    <n v="26"/>
    <n v="17"/>
    <n v="11"/>
    <n v="13"/>
    <n v="18"/>
    <n v="0"/>
    <n v="71030"/>
    <n v="71510"/>
    <n v="0"/>
    <s v="TEIS"/>
    <s v="IF  "/>
    <n v="44169"/>
    <n v="203477"/>
  </r>
  <r>
    <x v="745"/>
    <n v="202501"/>
    <x v="1"/>
    <s v="TEISSIER J                    "/>
    <x v="1"/>
    <n v="28"/>
    <n v="8"/>
    <n v="0"/>
    <n v="0"/>
    <n v="95599"/>
    <n v="875705"/>
    <n v="118"/>
    <n v="33"/>
    <n v="26"/>
    <n v="17"/>
    <n v="11"/>
    <n v="13"/>
    <n v="18"/>
    <n v="0"/>
    <n v="71030"/>
    <n v="71510"/>
    <n v="0"/>
    <s v="TEIS"/>
    <s v="IF  "/>
    <n v="44169"/>
    <n v="203477"/>
  </r>
  <r>
    <x v="746"/>
    <n v="202501"/>
    <x v="0"/>
    <s v="COURCIER MA                   "/>
    <x v="2"/>
    <n v="50"/>
    <n v="12"/>
    <n v="4"/>
    <n v="4"/>
    <n v="16361"/>
    <n v="77994"/>
    <n v="14"/>
    <n v="8"/>
    <n v="1.5"/>
    <n v="0"/>
    <n v="1"/>
    <n v="0"/>
    <n v="3.5"/>
    <n v="0"/>
    <n v="71590"/>
    <n v="71592"/>
    <n v="71099"/>
    <s v="LECO"/>
    <s v="GO  "/>
    <n v="34382"/>
    <n v="27767"/>
  </r>
  <r>
    <x v="746"/>
    <n v="202501"/>
    <x v="1"/>
    <s v="COURCIER MA                   "/>
    <x v="2"/>
    <n v="50"/>
    <n v="12"/>
    <n v="4"/>
    <n v="4"/>
    <n v="16361"/>
    <n v="77994"/>
    <n v="14"/>
    <n v="8"/>
    <n v="1.5"/>
    <n v="0"/>
    <n v="1"/>
    <n v="0"/>
    <n v="3.5"/>
    <n v="0"/>
    <n v="71590"/>
    <n v="71592"/>
    <n v="71099"/>
    <s v="LECO"/>
    <s v="GO  "/>
    <n v="34382"/>
    <n v="27767"/>
  </r>
  <r>
    <x v="747"/>
    <n v="202501"/>
    <x v="0"/>
    <s v="OLMO N                        "/>
    <x v="2"/>
    <n v="791"/>
    <n v="181"/>
    <n v="19"/>
    <n v="3"/>
    <n v="520"/>
    <n v="14000"/>
    <n v="2.5"/>
    <n v="0"/>
    <n v="0"/>
    <n v="0"/>
    <n v="0"/>
    <n v="2.5"/>
    <n v="0"/>
    <n v="0"/>
    <n v="71030"/>
    <n v="71662"/>
    <n v="71043"/>
    <s v="HENN"/>
    <s v="IF  "/>
    <n v="0"/>
    <n v="1925"/>
  </r>
  <r>
    <x v="747"/>
    <n v="202501"/>
    <x v="1"/>
    <s v="OLMO N                        "/>
    <x v="2"/>
    <n v="791"/>
    <n v="181"/>
    <n v="19"/>
    <n v="3"/>
    <n v="520"/>
    <n v="14000"/>
    <n v="2.5"/>
    <n v="0"/>
    <n v="0"/>
    <n v="0"/>
    <n v="0"/>
    <n v="2.5"/>
    <n v="0"/>
    <n v="0"/>
    <n v="71030"/>
    <n v="71662"/>
    <n v="71043"/>
    <s v="HENN"/>
    <s v="IF  "/>
    <n v="0"/>
    <n v="1925"/>
  </r>
  <r>
    <x v="748"/>
    <n v="202501"/>
    <x v="0"/>
    <s v="NOUNGUI AM                    "/>
    <x v="2"/>
    <n v="48"/>
    <n v="9"/>
    <n v="3"/>
    <n v="1"/>
    <n v="22688"/>
    <n v="0"/>
    <n v="11"/>
    <n v="3"/>
    <n v="2"/>
    <n v="4.5"/>
    <n v="1"/>
    <n v="0.5"/>
    <n v="0"/>
    <n v="0"/>
    <n v="71030"/>
    <n v="71662"/>
    <n v="71043"/>
    <s v="HENN"/>
    <s v="IF  "/>
    <n v="0"/>
    <n v="28331"/>
  </r>
  <r>
    <x v="748"/>
    <n v="202501"/>
    <x v="1"/>
    <s v="NOUNGUI AM                    "/>
    <x v="2"/>
    <n v="48"/>
    <n v="9"/>
    <n v="3"/>
    <n v="1"/>
    <n v="22688"/>
    <n v="0"/>
    <n v="11"/>
    <n v="3"/>
    <n v="2"/>
    <n v="4.5"/>
    <n v="1"/>
    <n v="0.5"/>
    <n v="0"/>
    <n v="0"/>
    <n v="71030"/>
    <n v="71662"/>
    <n v="71043"/>
    <s v="HENN"/>
    <s v="IF  "/>
    <n v="0"/>
    <n v="28331"/>
  </r>
  <r>
    <x v="749"/>
    <n v="202501"/>
    <x v="0"/>
    <s v="CIDRE DE QUINA M              "/>
    <x v="2"/>
    <n v="613"/>
    <n v="123"/>
    <n v="24"/>
    <n v="5"/>
    <n v="4370"/>
    <n v="17700"/>
    <n v="3"/>
    <n v="1.5"/>
    <n v="0.5"/>
    <n v="1"/>
    <n v="0"/>
    <n v="0"/>
    <n v="0"/>
    <n v="0"/>
    <n v="900582"/>
    <n v="71507"/>
    <n v="71531"/>
    <s v="MORT"/>
    <s v="CE  "/>
    <n v="0"/>
    <n v="6825"/>
  </r>
  <r>
    <x v="749"/>
    <n v="202501"/>
    <x v="1"/>
    <s v="CIDRE DE QUINA M              "/>
    <x v="2"/>
    <n v="613"/>
    <n v="123"/>
    <n v="24"/>
    <n v="5"/>
    <n v="4370"/>
    <n v="17700"/>
    <n v="3"/>
    <n v="1.5"/>
    <n v="0.5"/>
    <n v="1"/>
    <n v="0"/>
    <n v="0"/>
    <n v="0"/>
    <n v="0"/>
    <n v="900582"/>
    <n v="71507"/>
    <n v="71531"/>
    <s v="MORT"/>
    <s v="CE  "/>
    <n v="0"/>
    <n v="6825"/>
  </r>
  <r>
    <x v="750"/>
    <n v="202501"/>
    <x v="0"/>
    <s v="TOGANDE H                     "/>
    <x v="2"/>
    <n v="824"/>
    <n v="192"/>
    <n v="23"/>
    <n v="3"/>
    <n v="0"/>
    <n v="12000"/>
    <n v="0"/>
    <n v="0"/>
    <n v="0"/>
    <n v="0"/>
    <n v="0"/>
    <n v="0"/>
    <n v="0"/>
    <n v="0"/>
    <n v="71030"/>
    <n v="71505"/>
    <n v="71521"/>
    <s v="JULL"/>
    <s v="IF  "/>
    <n v="0"/>
    <n v="1200"/>
  </r>
  <r>
    <x v="750"/>
    <n v="202501"/>
    <x v="1"/>
    <s v="TOGANDE H                     "/>
    <x v="2"/>
    <n v="824"/>
    <n v="192"/>
    <n v="23"/>
    <n v="3"/>
    <n v="0"/>
    <n v="12000"/>
    <n v="0"/>
    <n v="0"/>
    <n v="0"/>
    <n v="0"/>
    <n v="0"/>
    <n v="0"/>
    <n v="0"/>
    <n v="0"/>
    <n v="71030"/>
    <n v="71505"/>
    <n v="71521"/>
    <s v="JULL"/>
    <s v="IF  "/>
    <n v="0"/>
    <n v="1200"/>
  </r>
  <r>
    <x v="751"/>
    <n v="202501"/>
    <x v="0"/>
    <s v="DI TOLA M                     "/>
    <x v="2"/>
    <n v="180"/>
    <n v="69"/>
    <n v="11"/>
    <n v="6"/>
    <n v="13297"/>
    <n v="34000"/>
    <n v="11"/>
    <n v="2"/>
    <n v="2"/>
    <n v="6"/>
    <n v="0"/>
    <n v="0"/>
    <n v="1"/>
    <n v="0"/>
    <n v="71251"/>
    <n v="71174"/>
    <n v="71194"/>
    <s v="CHIK"/>
    <s v="GS  "/>
    <n v="0"/>
    <n v="19671"/>
  </r>
  <r>
    <x v="751"/>
    <n v="202501"/>
    <x v="1"/>
    <s v="DI TOLA M                     "/>
    <x v="2"/>
    <n v="180"/>
    <n v="69"/>
    <n v="11"/>
    <n v="6"/>
    <n v="13297"/>
    <n v="34000"/>
    <n v="11"/>
    <n v="2"/>
    <n v="2"/>
    <n v="6"/>
    <n v="0"/>
    <n v="0"/>
    <n v="1"/>
    <n v="0"/>
    <n v="71251"/>
    <n v="71174"/>
    <n v="71194"/>
    <s v="CHIK"/>
    <s v="GS  "/>
    <n v="0"/>
    <n v="19671"/>
  </r>
  <r>
    <x v="752"/>
    <n v="202501"/>
    <x v="0"/>
    <s v="LEGER S                       "/>
    <x v="2"/>
    <n v="882"/>
    <n v="277"/>
    <n v="33"/>
    <n v="4"/>
    <n v="0"/>
    <n v="3500"/>
    <n v="0"/>
    <n v="0"/>
    <n v="0"/>
    <n v="0"/>
    <n v="0"/>
    <n v="0"/>
    <n v="0"/>
    <n v="0"/>
    <n v="71251"/>
    <n v="70930"/>
    <n v="71363"/>
    <s v="CLEM"/>
    <s v="GS  "/>
    <n v="0"/>
    <n v="350"/>
  </r>
  <r>
    <x v="752"/>
    <n v="202501"/>
    <x v="1"/>
    <s v="LEGER S                       "/>
    <x v="2"/>
    <n v="882"/>
    <n v="277"/>
    <n v="33"/>
    <n v="4"/>
    <n v="0"/>
    <n v="3500"/>
    <n v="0"/>
    <n v="0"/>
    <n v="0"/>
    <n v="0"/>
    <n v="0"/>
    <n v="0"/>
    <n v="0"/>
    <n v="0"/>
    <n v="71251"/>
    <n v="70930"/>
    <n v="71363"/>
    <s v="CLEM"/>
    <s v="GS  "/>
    <n v="0"/>
    <n v="350"/>
  </r>
  <r>
    <x v="753"/>
    <n v="202501"/>
    <x v="0"/>
    <s v="LE GARREC Y                   "/>
    <x v="2"/>
    <n v="160"/>
    <n v="41"/>
    <n v="6"/>
    <n v="1"/>
    <n v="21160"/>
    <n v="0"/>
    <n v="9"/>
    <n v="5"/>
    <n v="2"/>
    <n v="0"/>
    <n v="1"/>
    <n v="1"/>
    <n v="0"/>
    <n v="0"/>
    <n v="71590"/>
    <n v="71591"/>
    <n v="71075"/>
    <s v="LAUZ"/>
    <s v="GO  "/>
    <n v="0"/>
    <n v="20143"/>
  </r>
  <r>
    <x v="753"/>
    <n v="202501"/>
    <x v="1"/>
    <s v="LE GARREC Y                   "/>
    <x v="2"/>
    <n v="160"/>
    <n v="41"/>
    <n v="6"/>
    <n v="1"/>
    <n v="21160"/>
    <n v="0"/>
    <n v="9"/>
    <n v="5"/>
    <n v="2"/>
    <n v="0"/>
    <n v="1"/>
    <n v="1"/>
    <n v="0"/>
    <n v="0"/>
    <n v="71590"/>
    <n v="71591"/>
    <n v="71075"/>
    <s v="LAUZ"/>
    <s v="GO  "/>
    <n v="0"/>
    <n v="20143"/>
  </r>
  <r>
    <x v="754"/>
    <n v="202501"/>
    <x v="0"/>
    <s v="FREROTTE W                    "/>
    <x v="2"/>
    <n v="772"/>
    <n v="166"/>
    <n v="20"/>
    <n v="7"/>
    <n v="2398"/>
    <n v="0"/>
    <n v="1"/>
    <n v="0.5"/>
    <n v="0.5"/>
    <n v="0"/>
    <n v="0"/>
    <n v="0"/>
    <n v="0"/>
    <n v="0"/>
    <n v="900582"/>
    <n v="71139"/>
    <n v="71409"/>
    <s v="BACQ"/>
    <s v="CE  "/>
    <n v="0"/>
    <n v="2398"/>
  </r>
  <r>
    <x v="754"/>
    <n v="202501"/>
    <x v="1"/>
    <s v="FREROTTE W                    "/>
    <x v="2"/>
    <n v="772"/>
    <n v="166"/>
    <n v="20"/>
    <n v="7"/>
    <n v="2398"/>
    <n v="0"/>
    <n v="1"/>
    <n v="0.5"/>
    <n v="0.5"/>
    <n v="0"/>
    <n v="0"/>
    <n v="0"/>
    <n v="0"/>
    <n v="0"/>
    <n v="900582"/>
    <n v="71139"/>
    <n v="71409"/>
    <s v="BACQ"/>
    <s v="CE  "/>
    <n v="0"/>
    <n v="2398"/>
  </r>
  <r>
    <x v="755"/>
    <n v="202501"/>
    <x v="0"/>
    <s v="JOUANNET J                    "/>
    <x v="2"/>
    <n v="61"/>
    <n v="16"/>
    <n v="3"/>
    <n v="2"/>
    <n v="18775"/>
    <n v="67000"/>
    <n v="7"/>
    <n v="2"/>
    <n v="2"/>
    <n v="0"/>
    <n v="0"/>
    <n v="2"/>
    <n v="1"/>
    <n v="0"/>
    <n v="71030"/>
    <n v="71031"/>
    <n v="71021"/>
    <s v="GERO"/>
    <s v="IF  "/>
    <n v="0"/>
    <n v="26485"/>
  </r>
  <r>
    <x v="755"/>
    <n v="202501"/>
    <x v="1"/>
    <s v="JOUANNET J                    "/>
    <x v="2"/>
    <n v="61"/>
    <n v="16"/>
    <n v="3"/>
    <n v="2"/>
    <n v="18775"/>
    <n v="67000"/>
    <n v="7"/>
    <n v="2"/>
    <n v="2"/>
    <n v="0"/>
    <n v="0"/>
    <n v="2"/>
    <n v="1"/>
    <n v="0"/>
    <n v="71030"/>
    <n v="71031"/>
    <n v="71021"/>
    <s v="GERO"/>
    <s v="IF  "/>
    <n v="0"/>
    <n v="26485"/>
  </r>
  <r>
    <x v="756"/>
    <n v="202501"/>
    <x v="0"/>
    <s v="HAGEGE S                      "/>
    <x v="2"/>
    <n v="833"/>
    <n v="194"/>
    <n v="25"/>
    <n v="5"/>
    <n v="574"/>
    <n v="5120"/>
    <n v="0"/>
    <n v="0"/>
    <n v="0"/>
    <n v="0"/>
    <n v="0"/>
    <n v="0"/>
    <n v="0"/>
    <n v="0"/>
    <n v="71030"/>
    <n v="71505"/>
    <n v="71521"/>
    <s v="JULL"/>
    <s v="IF  "/>
    <n v="0"/>
    <n v="1086"/>
  </r>
  <r>
    <x v="756"/>
    <n v="202501"/>
    <x v="1"/>
    <s v="HAGEGE S                      "/>
    <x v="2"/>
    <n v="833"/>
    <n v="194"/>
    <n v="25"/>
    <n v="5"/>
    <n v="574"/>
    <n v="5120"/>
    <n v="0"/>
    <n v="0"/>
    <n v="0"/>
    <n v="0"/>
    <n v="0"/>
    <n v="0"/>
    <n v="0"/>
    <n v="0"/>
    <n v="71030"/>
    <n v="71505"/>
    <n v="71521"/>
    <s v="JULL"/>
    <s v="IF  "/>
    <n v="0"/>
    <n v="1086"/>
  </r>
  <r>
    <x v="757"/>
    <n v="202501"/>
    <x v="0"/>
    <s v="DELEPIERRE M                  "/>
    <x v="2"/>
    <n v="314"/>
    <n v="62"/>
    <n v="9"/>
    <n v="4"/>
    <n v="12443"/>
    <n v="0"/>
    <n v="8"/>
    <n v="2"/>
    <n v="6"/>
    <n v="0"/>
    <n v="0"/>
    <n v="0"/>
    <n v="0"/>
    <n v="0"/>
    <n v="71030"/>
    <n v="71024"/>
    <n v="71491"/>
    <s v="FASQ"/>
    <s v="IF  "/>
    <n v="0"/>
    <n v="15640"/>
  </r>
  <r>
    <x v="757"/>
    <n v="202501"/>
    <x v="1"/>
    <s v="DELEPIERRE M                  "/>
    <x v="2"/>
    <n v="314"/>
    <n v="62"/>
    <n v="9"/>
    <n v="4"/>
    <n v="12443"/>
    <n v="0"/>
    <n v="8"/>
    <n v="2"/>
    <n v="6"/>
    <n v="0"/>
    <n v="0"/>
    <n v="0"/>
    <n v="0"/>
    <n v="0"/>
    <n v="71030"/>
    <n v="71024"/>
    <n v="71491"/>
    <s v="FASQ"/>
    <s v="IF  "/>
    <n v="0"/>
    <n v="15640"/>
  </r>
  <r>
    <x v="758"/>
    <n v="202501"/>
    <x v="0"/>
    <s v="RODI M                        "/>
    <x v="2"/>
    <n v="33"/>
    <n v="4"/>
    <n v="1"/>
    <n v="1"/>
    <n v="8762"/>
    <n v="217466"/>
    <n v="10"/>
    <n v="2"/>
    <n v="2.5"/>
    <n v="0"/>
    <n v="0"/>
    <n v="0"/>
    <n v="5.5"/>
    <n v="0"/>
    <n v="71030"/>
    <n v="71510"/>
    <n v="700173"/>
    <s v="TEIS"/>
    <s v="IF  "/>
    <n v="7938"/>
    <n v="31545"/>
  </r>
  <r>
    <x v="758"/>
    <n v="202501"/>
    <x v="1"/>
    <s v="RODI M                        "/>
    <x v="2"/>
    <n v="33"/>
    <n v="4"/>
    <n v="1"/>
    <n v="1"/>
    <n v="8762"/>
    <n v="217466"/>
    <n v="10"/>
    <n v="2"/>
    <n v="2.5"/>
    <n v="0"/>
    <n v="0"/>
    <n v="0"/>
    <n v="5.5"/>
    <n v="0"/>
    <n v="71030"/>
    <n v="71510"/>
    <n v="700173"/>
    <s v="TEIS"/>
    <s v="IF  "/>
    <n v="7938"/>
    <n v="31545"/>
  </r>
  <r>
    <x v="759"/>
    <n v="202501"/>
    <x v="0"/>
    <s v="PUXEDDU L                     "/>
    <x v="2"/>
    <n v="916"/>
    <n v="290"/>
    <n v="25"/>
    <n v="8"/>
    <n v="0"/>
    <n v="0"/>
    <n v="0"/>
    <n v="0"/>
    <n v="0"/>
    <n v="0"/>
    <n v="0"/>
    <n v="0"/>
    <n v="0"/>
    <n v="0"/>
    <n v="71251"/>
    <n v="71252"/>
    <n v="700258"/>
    <s v="KARI"/>
    <s v="GS  "/>
    <n v="0"/>
    <n v="0"/>
  </r>
  <r>
    <x v="759"/>
    <n v="202501"/>
    <x v="1"/>
    <s v="PUXEDDU L                     "/>
    <x v="2"/>
    <n v="916"/>
    <n v="290"/>
    <n v="25"/>
    <n v="8"/>
    <n v="0"/>
    <n v="0"/>
    <n v="0"/>
    <n v="0"/>
    <n v="0"/>
    <n v="0"/>
    <n v="0"/>
    <n v="0"/>
    <n v="0"/>
    <n v="0"/>
    <n v="71251"/>
    <n v="71252"/>
    <n v="700258"/>
    <s v="KARI"/>
    <s v="GS  "/>
    <n v="0"/>
    <n v="0"/>
  </r>
  <r>
    <x v="760"/>
    <n v="202501"/>
    <x v="0"/>
    <s v="AMIOT A                       "/>
    <x v="0"/>
    <n v="59"/>
    <n v="14"/>
    <n v="3"/>
    <n v="0"/>
    <n v="52742"/>
    <n v="244610"/>
    <n v="91.5"/>
    <n v="22"/>
    <n v="24"/>
    <n v="7"/>
    <n v="10.5"/>
    <n v="25"/>
    <n v="3"/>
    <n v="0"/>
    <n v="71590"/>
    <n v="71050"/>
    <n v="71646"/>
    <s v="PLAN"/>
    <s v="GO  "/>
    <n v="46612"/>
    <n v="87337"/>
  </r>
  <r>
    <x v="760"/>
    <n v="202501"/>
    <x v="1"/>
    <s v="AMIOT A                       "/>
    <x v="0"/>
    <n v="59"/>
    <n v="14"/>
    <n v="3"/>
    <n v="0"/>
    <n v="52742"/>
    <n v="244610"/>
    <n v="91.5"/>
    <n v="22"/>
    <n v="24"/>
    <n v="7"/>
    <n v="10.5"/>
    <n v="25"/>
    <n v="3"/>
    <n v="0"/>
    <n v="71590"/>
    <n v="71050"/>
    <n v="71646"/>
    <s v="PLAN"/>
    <s v="GO  "/>
    <n v="46612"/>
    <n v="87337"/>
  </r>
  <r>
    <x v="761"/>
    <n v="202501"/>
    <x v="0"/>
    <s v="MILLIN JM                     "/>
    <x v="2"/>
    <n v="265"/>
    <n v="46"/>
    <n v="5"/>
    <n v="1"/>
    <n v="12766"/>
    <n v="5100"/>
    <n v="23.5"/>
    <n v="5"/>
    <n v="6"/>
    <n v="4"/>
    <n v="4"/>
    <n v="4.5"/>
    <n v="0"/>
    <n v="0"/>
    <n v="71030"/>
    <n v="71063"/>
    <n v="71689"/>
    <s v="COTE"/>
    <s v="IF  "/>
    <n v="0"/>
    <n v="16914"/>
  </r>
  <r>
    <x v="761"/>
    <n v="202501"/>
    <x v="1"/>
    <s v="MILLIN JM                     "/>
    <x v="2"/>
    <n v="265"/>
    <n v="46"/>
    <n v="5"/>
    <n v="1"/>
    <n v="12766"/>
    <n v="5100"/>
    <n v="23.5"/>
    <n v="5"/>
    <n v="6"/>
    <n v="4"/>
    <n v="4"/>
    <n v="4.5"/>
    <n v="0"/>
    <n v="0"/>
    <n v="71030"/>
    <n v="71063"/>
    <n v="71689"/>
    <s v="COTE"/>
    <s v="IF  "/>
    <n v="0"/>
    <n v="16914"/>
  </r>
  <r>
    <x v="762"/>
    <n v="202501"/>
    <x v="0"/>
    <s v="GOUDET F                      "/>
    <x v="2"/>
    <n v="2"/>
    <n v="1"/>
    <n v="1"/>
    <n v="1"/>
    <n v="43774"/>
    <n v="102765"/>
    <n v="34.5"/>
    <n v="12"/>
    <n v="5.5"/>
    <n v="5"/>
    <n v="12"/>
    <n v="0"/>
    <n v="0"/>
    <n v="0"/>
    <n v="71251"/>
    <n v="70930"/>
    <n v="71182"/>
    <s v="CLEM"/>
    <s v="GS  "/>
    <n v="21747"/>
    <n v="62876"/>
  </r>
  <r>
    <x v="762"/>
    <n v="202501"/>
    <x v="1"/>
    <s v="GOUDET F                      "/>
    <x v="2"/>
    <n v="2"/>
    <n v="1"/>
    <n v="1"/>
    <n v="1"/>
    <n v="43774"/>
    <n v="102765"/>
    <n v="34.5"/>
    <n v="12"/>
    <n v="5.5"/>
    <n v="5"/>
    <n v="12"/>
    <n v="0"/>
    <n v="0"/>
    <n v="0"/>
    <n v="71251"/>
    <n v="70930"/>
    <n v="71182"/>
    <s v="CLEM"/>
    <s v="GS  "/>
    <n v="21747"/>
    <n v="62876"/>
  </r>
  <r>
    <x v="763"/>
    <n v="202501"/>
    <x v="0"/>
    <s v="FOREST R                      "/>
    <x v="2"/>
    <n v="164"/>
    <n v="62"/>
    <n v="10"/>
    <n v="3"/>
    <n v="13138"/>
    <n v="36582"/>
    <n v="17.5"/>
    <n v="3.5"/>
    <n v="3.5"/>
    <n v="2.5"/>
    <n v="2.5"/>
    <n v="4"/>
    <n v="1.5"/>
    <n v="0"/>
    <n v="71251"/>
    <n v="700023"/>
    <n v="71201"/>
    <s v="LEVE"/>
    <s v="GS  "/>
    <n v="0"/>
    <n v="20063"/>
  </r>
  <r>
    <x v="763"/>
    <n v="202501"/>
    <x v="1"/>
    <s v="FOREST R                      "/>
    <x v="2"/>
    <n v="164"/>
    <n v="62"/>
    <n v="10"/>
    <n v="3"/>
    <n v="13138"/>
    <n v="36582"/>
    <n v="17.5"/>
    <n v="3.5"/>
    <n v="3.5"/>
    <n v="2.5"/>
    <n v="2.5"/>
    <n v="4"/>
    <n v="1.5"/>
    <n v="0"/>
    <n v="71251"/>
    <n v="700023"/>
    <n v="71201"/>
    <s v="LEVE"/>
    <s v="GS  "/>
    <n v="0"/>
    <n v="20063"/>
  </r>
  <r>
    <x v="764"/>
    <n v="202501"/>
    <x v="0"/>
    <s v="ARTALE P                      "/>
    <x v="2"/>
    <n v="916"/>
    <n v="290"/>
    <n v="37"/>
    <n v="10"/>
    <n v="0"/>
    <n v="0"/>
    <n v="0"/>
    <n v="0"/>
    <n v="0"/>
    <n v="0"/>
    <n v="0"/>
    <n v="0"/>
    <n v="0"/>
    <n v="0"/>
    <n v="71251"/>
    <n v="71255"/>
    <n v="71257"/>
    <s v="FRAC"/>
    <s v="GS  "/>
    <n v="0"/>
    <n v="0"/>
  </r>
  <r>
    <x v="764"/>
    <n v="202501"/>
    <x v="1"/>
    <s v="ARTALE P                      "/>
    <x v="2"/>
    <n v="916"/>
    <n v="290"/>
    <n v="37"/>
    <n v="10"/>
    <n v="0"/>
    <n v="0"/>
    <n v="0"/>
    <n v="0"/>
    <n v="0"/>
    <n v="0"/>
    <n v="0"/>
    <n v="0"/>
    <n v="0"/>
    <n v="0"/>
    <n v="71251"/>
    <n v="71255"/>
    <n v="71257"/>
    <s v="FRAC"/>
    <s v="GS  "/>
    <n v="0"/>
    <n v="0"/>
  </r>
  <r>
    <x v="765"/>
    <n v="202501"/>
    <x v="0"/>
    <s v="PONSADA C                     "/>
    <x v="2"/>
    <n v="614"/>
    <n v="209"/>
    <n v="14"/>
    <n v="3"/>
    <n v="3687"/>
    <n v="14900"/>
    <n v="5"/>
    <n v="1"/>
    <n v="1"/>
    <n v="0"/>
    <n v="0"/>
    <n v="2"/>
    <n v="1"/>
    <n v="0"/>
    <n v="71251"/>
    <n v="71252"/>
    <n v="700162"/>
    <s v="KARI"/>
    <s v="GS  "/>
    <n v="0"/>
    <n v="6819"/>
  </r>
  <r>
    <x v="765"/>
    <n v="202501"/>
    <x v="1"/>
    <s v="PONSADA C                     "/>
    <x v="2"/>
    <n v="614"/>
    <n v="209"/>
    <n v="14"/>
    <n v="3"/>
    <n v="3687"/>
    <n v="14900"/>
    <n v="5"/>
    <n v="1"/>
    <n v="1"/>
    <n v="0"/>
    <n v="0"/>
    <n v="2"/>
    <n v="1"/>
    <n v="0"/>
    <n v="71251"/>
    <n v="71252"/>
    <n v="700162"/>
    <s v="KARI"/>
    <s v="GS  "/>
    <n v="0"/>
    <n v="6819"/>
  </r>
  <r>
    <x v="766"/>
    <n v="202501"/>
    <x v="0"/>
    <s v="ROUSSEL L                     "/>
    <x v="2"/>
    <n v="892"/>
    <n v="217"/>
    <n v="18"/>
    <n v="7"/>
    <n v="220"/>
    <n v="0"/>
    <n v="1"/>
    <n v="0"/>
    <n v="0"/>
    <n v="0"/>
    <n v="0"/>
    <n v="1"/>
    <n v="0"/>
    <n v="0"/>
    <n v="71030"/>
    <n v="71510"/>
    <n v="71551"/>
    <s v="TEIS"/>
    <s v="IF  "/>
    <n v="0"/>
    <n v="220"/>
  </r>
  <r>
    <x v="766"/>
    <n v="202501"/>
    <x v="1"/>
    <s v="ROUSSEL L                     "/>
    <x v="2"/>
    <n v="892"/>
    <n v="217"/>
    <n v="18"/>
    <n v="7"/>
    <n v="220"/>
    <n v="0"/>
    <n v="1"/>
    <n v="0"/>
    <n v="0"/>
    <n v="0"/>
    <n v="0"/>
    <n v="1"/>
    <n v="0"/>
    <n v="0"/>
    <n v="71030"/>
    <n v="71510"/>
    <n v="71551"/>
    <s v="TEIS"/>
    <s v="IF  "/>
    <n v="0"/>
    <n v="220"/>
  </r>
  <r>
    <x v="767"/>
    <n v="202501"/>
    <x v="0"/>
    <s v="GIAI GIANETTO L               "/>
    <x v="0"/>
    <n v="61"/>
    <n v="10"/>
    <n v="3"/>
    <n v="0"/>
    <n v="60076"/>
    <n v="131281"/>
    <n v="82.5"/>
    <n v="17"/>
    <n v="31"/>
    <n v="5"/>
    <n v="13"/>
    <n v="9"/>
    <n v="7.5"/>
    <n v="0"/>
    <n v="900582"/>
    <n v="71507"/>
    <n v="71528"/>
    <s v="MORT"/>
    <s v="CE  "/>
    <n v="0"/>
    <n v="87137"/>
  </r>
  <r>
    <x v="767"/>
    <n v="202501"/>
    <x v="1"/>
    <s v="GIAI GIANETTO L               "/>
    <x v="0"/>
    <n v="61"/>
    <n v="10"/>
    <n v="3"/>
    <n v="0"/>
    <n v="60076"/>
    <n v="131281"/>
    <n v="82.5"/>
    <n v="17"/>
    <n v="31"/>
    <n v="5"/>
    <n v="13"/>
    <n v="9"/>
    <n v="7.5"/>
    <n v="0"/>
    <n v="900582"/>
    <n v="71507"/>
    <n v="71528"/>
    <s v="MORT"/>
    <s v="CE  "/>
    <n v="0"/>
    <n v="87137"/>
  </r>
  <r>
    <x v="768"/>
    <n v="202501"/>
    <x v="0"/>
    <s v="DENEUX B                      "/>
    <x v="0"/>
    <n v="91"/>
    <n v="22"/>
    <n v="4"/>
    <n v="0"/>
    <n v="42386"/>
    <n v="112646"/>
    <n v="41"/>
    <n v="15"/>
    <n v="9"/>
    <n v="1"/>
    <n v="4"/>
    <n v="10"/>
    <n v="2"/>
    <n v="0"/>
    <n v="71030"/>
    <n v="71505"/>
    <n v="71517"/>
    <s v="JULL"/>
    <s v="IF  "/>
    <n v="224591"/>
    <n v="55557"/>
  </r>
  <r>
    <x v="768"/>
    <n v="202501"/>
    <x v="1"/>
    <s v="DENEUX B                      "/>
    <x v="0"/>
    <n v="91"/>
    <n v="22"/>
    <n v="4"/>
    <n v="0"/>
    <n v="42386"/>
    <n v="112646"/>
    <n v="41"/>
    <n v="15"/>
    <n v="9"/>
    <n v="1"/>
    <n v="4"/>
    <n v="10"/>
    <n v="2"/>
    <n v="0"/>
    <n v="71030"/>
    <n v="71505"/>
    <n v="71517"/>
    <s v="JULL"/>
    <s v="IF  "/>
    <n v="224591"/>
    <n v="55557"/>
  </r>
  <r>
    <x v="769"/>
    <n v="202501"/>
    <x v="0"/>
    <s v="LEBLANC M                     "/>
    <x v="2"/>
    <n v="295"/>
    <n v="56"/>
    <n v="6"/>
    <n v="4"/>
    <n v="13452"/>
    <n v="7000"/>
    <n v="15.5"/>
    <n v="3"/>
    <n v="4.5"/>
    <n v="0"/>
    <n v="4"/>
    <n v="3"/>
    <n v="1"/>
    <n v="0"/>
    <n v="71030"/>
    <n v="71063"/>
    <n v="70053"/>
    <s v="COTE"/>
    <s v="IF  "/>
    <n v="0"/>
    <n v="16160"/>
  </r>
  <r>
    <x v="769"/>
    <n v="202501"/>
    <x v="1"/>
    <s v="LEBLANC M                     "/>
    <x v="2"/>
    <n v="295"/>
    <n v="56"/>
    <n v="6"/>
    <n v="4"/>
    <n v="13452"/>
    <n v="7000"/>
    <n v="15.5"/>
    <n v="3"/>
    <n v="4.5"/>
    <n v="0"/>
    <n v="4"/>
    <n v="3"/>
    <n v="1"/>
    <n v="0"/>
    <n v="71030"/>
    <n v="71063"/>
    <n v="70053"/>
    <s v="COTE"/>
    <s v="IF  "/>
    <n v="0"/>
    <n v="16160"/>
  </r>
  <r>
    <x v="770"/>
    <n v="202501"/>
    <x v="0"/>
    <s v="MORIN A                       "/>
    <x v="2"/>
    <n v="916"/>
    <n v="230"/>
    <n v="32"/>
    <n v="7"/>
    <n v="0"/>
    <n v="0"/>
    <n v="0"/>
    <n v="0"/>
    <n v="0"/>
    <n v="0"/>
    <n v="0"/>
    <n v="0"/>
    <n v="0"/>
    <n v="0"/>
    <n v="71030"/>
    <n v="71505"/>
    <n v="71563"/>
    <s v="JULL"/>
    <s v="IF  "/>
    <n v="0"/>
    <n v="0"/>
  </r>
  <r>
    <x v="770"/>
    <n v="202501"/>
    <x v="1"/>
    <s v="MORIN A                       "/>
    <x v="2"/>
    <n v="916"/>
    <n v="230"/>
    <n v="32"/>
    <n v="7"/>
    <n v="0"/>
    <n v="0"/>
    <n v="0"/>
    <n v="0"/>
    <n v="0"/>
    <n v="0"/>
    <n v="0"/>
    <n v="0"/>
    <n v="0"/>
    <n v="0"/>
    <n v="71030"/>
    <n v="71505"/>
    <n v="71563"/>
    <s v="JULL"/>
    <s v="IF  "/>
    <n v="0"/>
    <n v="0"/>
  </r>
  <r>
    <x v="771"/>
    <n v="202501"/>
    <x v="0"/>
    <s v="DANN J                        "/>
    <x v="2"/>
    <n v="908"/>
    <n v="225"/>
    <n v="32"/>
    <n v="13"/>
    <n v="0"/>
    <n v="750"/>
    <n v="0.5"/>
    <n v="0"/>
    <n v="0"/>
    <n v="0"/>
    <n v="0"/>
    <n v="0"/>
    <n v="0.5"/>
    <n v="0"/>
    <n v="71590"/>
    <n v="71594"/>
    <n v="700073"/>
    <s v="GUIH"/>
    <s v="GO  "/>
    <n v="0"/>
    <n v="75"/>
  </r>
  <r>
    <x v="771"/>
    <n v="202501"/>
    <x v="1"/>
    <s v="DANN J                        "/>
    <x v="2"/>
    <n v="908"/>
    <n v="225"/>
    <n v="32"/>
    <n v="13"/>
    <n v="0"/>
    <n v="750"/>
    <n v="0.5"/>
    <n v="0"/>
    <n v="0"/>
    <n v="0"/>
    <n v="0"/>
    <n v="0"/>
    <n v="0.5"/>
    <n v="0"/>
    <n v="71590"/>
    <n v="71594"/>
    <n v="700073"/>
    <s v="GUIH"/>
    <s v="GO  "/>
    <n v="0"/>
    <n v="75"/>
  </r>
  <r>
    <x v="772"/>
    <n v="202501"/>
    <x v="0"/>
    <s v="CAUCHY R                      "/>
    <x v="2"/>
    <n v="123"/>
    <n v="47"/>
    <n v="5"/>
    <n v="2"/>
    <n v="14536"/>
    <n v="41867"/>
    <n v="16"/>
    <n v="3.5"/>
    <n v="3"/>
    <n v="3.5"/>
    <n v="1.5"/>
    <n v="1.5"/>
    <n v="3"/>
    <n v="0"/>
    <n v="71251"/>
    <n v="70067"/>
    <n v="70108"/>
    <s v="LEGG"/>
    <s v="GS  "/>
    <n v="0"/>
    <n v="22412"/>
  </r>
  <r>
    <x v="772"/>
    <n v="202501"/>
    <x v="1"/>
    <s v="CAUCHY R                      "/>
    <x v="2"/>
    <n v="123"/>
    <n v="47"/>
    <n v="5"/>
    <n v="2"/>
    <n v="14536"/>
    <n v="41867"/>
    <n v="16"/>
    <n v="3.5"/>
    <n v="3"/>
    <n v="3.5"/>
    <n v="1.5"/>
    <n v="1.5"/>
    <n v="3"/>
    <n v="0"/>
    <n v="71251"/>
    <n v="70067"/>
    <n v="70108"/>
    <s v="LEGG"/>
    <s v="GS  "/>
    <n v="0"/>
    <n v="22412"/>
  </r>
  <r>
    <x v="773"/>
    <n v="202501"/>
    <x v="0"/>
    <s v="FOURNIER C                    "/>
    <x v="3"/>
    <n v="1"/>
    <n v="1"/>
    <n v="1"/>
    <n v="1"/>
    <n v="0"/>
    <n v="0"/>
    <n v="0"/>
    <n v="0"/>
    <n v="0"/>
    <n v="0"/>
    <n v="0"/>
    <n v="0"/>
    <n v="0"/>
    <n v="0"/>
    <n v="71030"/>
    <n v="71045"/>
    <n v="0"/>
    <s v="PHIL"/>
    <s v="IF  "/>
    <n v="0"/>
    <n v="0"/>
  </r>
  <r>
    <x v="773"/>
    <n v="202501"/>
    <x v="1"/>
    <s v="FOURNIER C                    "/>
    <x v="3"/>
    <n v="1"/>
    <n v="1"/>
    <n v="1"/>
    <n v="1"/>
    <n v="0"/>
    <n v="0"/>
    <n v="0"/>
    <n v="0"/>
    <n v="0"/>
    <n v="0"/>
    <n v="0"/>
    <n v="0"/>
    <n v="0"/>
    <n v="0"/>
    <n v="71030"/>
    <n v="71045"/>
    <n v="0"/>
    <s v="PHIL"/>
    <s v="IF  "/>
    <n v="0"/>
    <n v="0"/>
  </r>
  <r>
    <x v="774"/>
    <n v="202501"/>
    <x v="0"/>
    <s v="GABARD S                      "/>
    <x v="2"/>
    <n v="237"/>
    <n v="61"/>
    <n v="7"/>
    <n v="1"/>
    <n v="10503"/>
    <n v="35500"/>
    <n v="12"/>
    <n v="1"/>
    <n v="6"/>
    <n v="1"/>
    <n v="1"/>
    <n v="1"/>
    <n v="2"/>
    <n v="0"/>
    <n v="71590"/>
    <n v="71595"/>
    <n v="71083"/>
    <s v="CORV"/>
    <s v="GO  "/>
    <n v="29762"/>
    <n v="17594"/>
  </r>
  <r>
    <x v="774"/>
    <n v="202501"/>
    <x v="1"/>
    <s v="GABARD S                      "/>
    <x v="2"/>
    <n v="237"/>
    <n v="61"/>
    <n v="7"/>
    <n v="1"/>
    <n v="10503"/>
    <n v="35500"/>
    <n v="12"/>
    <n v="1"/>
    <n v="6"/>
    <n v="1"/>
    <n v="1"/>
    <n v="1"/>
    <n v="2"/>
    <n v="0"/>
    <n v="71590"/>
    <n v="71595"/>
    <n v="71083"/>
    <s v="CORV"/>
    <s v="GO  "/>
    <n v="29762"/>
    <n v="17594"/>
  </r>
  <r>
    <x v="775"/>
    <n v="202501"/>
    <x v="0"/>
    <s v="PARIZOT F                     "/>
    <x v="3"/>
    <n v="1"/>
    <n v="1"/>
    <n v="1"/>
    <n v="1"/>
    <n v="0"/>
    <n v="0"/>
    <n v="0"/>
    <n v="0"/>
    <n v="0"/>
    <n v="0"/>
    <n v="0"/>
    <n v="0"/>
    <n v="0"/>
    <n v="0"/>
    <n v="900582"/>
    <n v="71129"/>
    <n v="0"/>
    <s v="OD A"/>
    <s v="CE  "/>
    <n v="0"/>
    <n v="0"/>
  </r>
  <r>
    <x v="775"/>
    <n v="202501"/>
    <x v="1"/>
    <s v="PARIZOT F                     "/>
    <x v="3"/>
    <n v="1"/>
    <n v="1"/>
    <n v="1"/>
    <n v="1"/>
    <n v="0"/>
    <n v="0"/>
    <n v="0"/>
    <n v="0"/>
    <n v="0"/>
    <n v="0"/>
    <n v="0"/>
    <n v="0"/>
    <n v="0"/>
    <n v="0"/>
    <n v="900582"/>
    <n v="71129"/>
    <n v="0"/>
    <s v="OD A"/>
    <s v="CE  "/>
    <n v="0"/>
    <n v="0"/>
  </r>
  <r>
    <x v="776"/>
    <n v="202501"/>
    <x v="0"/>
    <s v="MOUYER Y                      "/>
    <x v="0"/>
    <n v="35"/>
    <n v="5"/>
    <n v="2"/>
    <n v="0"/>
    <n v="83809"/>
    <n v="162365"/>
    <n v="97"/>
    <n v="19.5"/>
    <n v="18.5"/>
    <n v="16"/>
    <n v="12"/>
    <n v="21.5"/>
    <n v="9.5"/>
    <n v="0"/>
    <n v="71030"/>
    <n v="71063"/>
    <n v="71689"/>
    <s v="COTE"/>
    <s v="IF  "/>
    <n v="38329"/>
    <n v="117847"/>
  </r>
  <r>
    <x v="776"/>
    <n v="202501"/>
    <x v="1"/>
    <s v="MOUYER Y                      "/>
    <x v="0"/>
    <n v="35"/>
    <n v="5"/>
    <n v="2"/>
    <n v="0"/>
    <n v="83809"/>
    <n v="162365"/>
    <n v="97"/>
    <n v="19.5"/>
    <n v="18.5"/>
    <n v="16"/>
    <n v="12"/>
    <n v="21.5"/>
    <n v="9.5"/>
    <n v="0"/>
    <n v="71030"/>
    <n v="71063"/>
    <n v="71689"/>
    <s v="COTE"/>
    <s v="IF  "/>
    <n v="38329"/>
    <n v="117847"/>
  </r>
  <r>
    <x v="777"/>
    <n v="202501"/>
    <x v="0"/>
    <s v="MOOTOOVEEREN A                "/>
    <x v="2"/>
    <n v="863"/>
    <n v="204"/>
    <n v="22"/>
    <n v="6"/>
    <n v="46"/>
    <n v="0"/>
    <n v="0"/>
    <n v="0"/>
    <n v="0"/>
    <n v="0"/>
    <n v="0"/>
    <n v="0"/>
    <n v="0"/>
    <n v="0"/>
    <n v="71030"/>
    <n v="71054"/>
    <n v="71056"/>
    <s v="BOUR"/>
    <s v="IF  "/>
    <n v="0"/>
    <n v="600"/>
  </r>
  <r>
    <x v="777"/>
    <n v="202501"/>
    <x v="1"/>
    <s v="MOOTOOVEEREN A                "/>
    <x v="2"/>
    <n v="863"/>
    <n v="204"/>
    <n v="22"/>
    <n v="6"/>
    <n v="46"/>
    <n v="0"/>
    <n v="0"/>
    <n v="0"/>
    <n v="0"/>
    <n v="0"/>
    <n v="0"/>
    <n v="0"/>
    <n v="0"/>
    <n v="0"/>
    <n v="71030"/>
    <n v="71054"/>
    <n v="71056"/>
    <s v="BOUR"/>
    <s v="IF  "/>
    <n v="0"/>
    <n v="600"/>
  </r>
  <r>
    <x v="778"/>
    <n v="202501"/>
    <x v="0"/>
    <s v="CARUELLE F                    "/>
    <x v="0"/>
    <n v="50"/>
    <n v="10"/>
    <n v="1"/>
    <n v="0"/>
    <n v="73000"/>
    <n v="136326"/>
    <n v="84"/>
    <n v="22"/>
    <n v="27.5"/>
    <n v="9.5"/>
    <n v="14"/>
    <n v="6"/>
    <n v="5"/>
    <n v="0"/>
    <n v="71030"/>
    <n v="71662"/>
    <n v="71438"/>
    <s v="HENN"/>
    <s v="IF  "/>
    <n v="6828"/>
    <n v="98206"/>
  </r>
  <r>
    <x v="778"/>
    <n v="202501"/>
    <x v="1"/>
    <s v="CARUELLE F                    "/>
    <x v="0"/>
    <n v="50"/>
    <n v="10"/>
    <n v="1"/>
    <n v="0"/>
    <n v="73000"/>
    <n v="136326"/>
    <n v="84"/>
    <n v="22"/>
    <n v="27.5"/>
    <n v="9.5"/>
    <n v="14"/>
    <n v="6"/>
    <n v="5"/>
    <n v="0"/>
    <n v="71030"/>
    <n v="71662"/>
    <n v="71438"/>
    <s v="HENN"/>
    <s v="IF  "/>
    <n v="6828"/>
    <n v="98206"/>
  </r>
  <r>
    <x v="779"/>
    <n v="202501"/>
    <x v="0"/>
    <s v="DI TOMMASO F                  "/>
    <x v="2"/>
    <n v="304"/>
    <n v="113"/>
    <n v="12"/>
    <n v="6"/>
    <n v="9698"/>
    <n v="26550"/>
    <n v="14"/>
    <n v="2.5"/>
    <n v="4"/>
    <n v="2.5"/>
    <n v="1"/>
    <n v="1"/>
    <n v="3"/>
    <n v="0"/>
    <n v="71251"/>
    <n v="70930"/>
    <n v="71399"/>
    <s v="CLEM"/>
    <s v="GS  "/>
    <n v="0"/>
    <n v="15893"/>
  </r>
  <r>
    <x v="779"/>
    <n v="202501"/>
    <x v="1"/>
    <s v="DI TOMMASO F                  "/>
    <x v="2"/>
    <n v="304"/>
    <n v="113"/>
    <n v="12"/>
    <n v="6"/>
    <n v="9698"/>
    <n v="26550"/>
    <n v="14"/>
    <n v="2.5"/>
    <n v="4"/>
    <n v="2.5"/>
    <n v="1"/>
    <n v="1"/>
    <n v="3"/>
    <n v="0"/>
    <n v="71251"/>
    <n v="70930"/>
    <n v="71399"/>
    <s v="CLEM"/>
    <s v="GS  "/>
    <n v="0"/>
    <n v="15893"/>
  </r>
  <r>
    <x v="780"/>
    <n v="202501"/>
    <x v="0"/>
    <s v="BELLOLI M                     "/>
    <x v="2"/>
    <n v="72"/>
    <n v="29"/>
    <n v="3"/>
    <n v="1"/>
    <n v="1534"/>
    <n v="230499"/>
    <n v="6"/>
    <n v="2"/>
    <n v="2"/>
    <n v="0"/>
    <n v="1"/>
    <n v="0"/>
    <n v="1"/>
    <n v="0"/>
    <n v="71251"/>
    <n v="71239"/>
    <n v="700440"/>
    <s v="ZENO"/>
    <s v="GS  "/>
    <n v="0"/>
    <n v="24761"/>
  </r>
  <r>
    <x v="780"/>
    <n v="202501"/>
    <x v="1"/>
    <s v="BELLOLI M                     "/>
    <x v="2"/>
    <n v="72"/>
    <n v="29"/>
    <n v="3"/>
    <n v="1"/>
    <n v="1534"/>
    <n v="230499"/>
    <n v="6"/>
    <n v="2"/>
    <n v="2"/>
    <n v="0"/>
    <n v="1"/>
    <n v="0"/>
    <n v="1"/>
    <n v="0"/>
    <n v="71251"/>
    <n v="71239"/>
    <n v="700440"/>
    <s v="ZENO"/>
    <s v="GS  "/>
    <n v="0"/>
    <n v="24761"/>
  </r>
  <r>
    <x v="781"/>
    <n v="202501"/>
    <x v="0"/>
    <s v="GONCALVES F                   "/>
    <x v="2"/>
    <n v="167"/>
    <n v="30"/>
    <n v="1"/>
    <n v="1"/>
    <n v="18468"/>
    <n v="11406"/>
    <n v="1.5"/>
    <n v="1"/>
    <n v="0"/>
    <n v="0.5"/>
    <n v="0"/>
    <n v="0"/>
    <n v="0"/>
    <n v="0"/>
    <n v="900582"/>
    <n v="71139"/>
    <n v="700298"/>
    <s v="BACQ"/>
    <s v="CE  "/>
    <n v="0"/>
    <n v="19992"/>
  </r>
  <r>
    <x v="781"/>
    <n v="202501"/>
    <x v="1"/>
    <s v="GONCALVES F                   "/>
    <x v="2"/>
    <n v="167"/>
    <n v="30"/>
    <n v="1"/>
    <n v="1"/>
    <n v="18468"/>
    <n v="11406"/>
    <n v="1.5"/>
    <n v="1"/>
    <n v="0"/>
    <n v="0.5"/>
    <n v="0"/>
    <n v="0"/>
    <n v="0"/>
    <n v="0"/>
    <n v="900582"/>
    <n v="71139"/>
    <n v="700298"/>
    <s v="BACQ"/>
    <s v="CE  "/>
    <n v="0"/>
    <n v="19992"/>
  </r>
  <r>
    <x v="782"/>
    <n v="202501"/>
    <x v="0"/>
    <s v="ANTONOFF A                    "/>
    <x v="2"/>
    <n v="916"/>
    <n v="230"/>
    <n v="20"/>
    <n v="1"/>
    <n v="0"/>
    <n v="0"/>
    <n v="0"/>
    <n v="0"/>
    <n v="0"/>
    <n v="0"/>
    <n v="0"/>
    <n v="0"/>
    <n v="0"/>
    <n v="0"/>
    <n v="71030"/>
    <n v="71510"/>
    <n v="900455"/>
    <s v="TEIS"/>
    <s v="IF  "/>
    <n v="0"/>
    <n v="0"/>
  </r>
  <r>
    <x v="782"/>
    <n v="202501"/>
    <x v="1"/>
    <s v="ANTONOFF A                    "/>
    <x v="2"/>
    <n v="916"/>
    <n v="230"/>
    <n v="20"/>
    <n v="1"/>
    <n v="0"/>
    <n v="0"/>
    <n v="0"/>
    <n v="0"/>
    <n v="0"/>
    <n v="0"/>
    <n v="0"/>
    <n v="0"/>
    <n v="0"/>
    <n v="0"/>
    <n v="71030"/>
    <n v="71510"/>
    <n v="900455"/>
    <s v="TEIS"/>
    <s v="IF  "/>
    <n v="0"/>
    <n v="0"/>
  </r>
  <r>
    <x v="783"/>
    <n v="202501"/>
    <x v="0"/>
    <s v="PRZYBYLSKI G                  "/>
    <x v="2"/>
    <n v="354"/>
    <n v="70"/>
    <n v="15"/>
    <n v="4"/>
    <n v="11731"/>
    <n v="12500"/>
    <n v="9.5"/>
    <n v="3"/>
    <n v="0.5"/>
    <n v="2.5"/>
    <n v="1.5"/>
    <n v="1"/>
    <n v="1"/>
    <n v="0"/>
    <n v="71030"/>
    <n v="71031"/>
    <n v="71033"/>
    <s v="GERO"/>
    <s v="IF  "/>
    <n v="0"/>
    <n v="14291"/>
  </r>
  <r>
    <x v="783"/>
    <n v="202501"/>
    <x v="1"/>
    <s v="PRZYBYLSKI G                  "/>
    <x v="2"/>
    <n v="354"/>
    <n v="70"/>
    <n v="15"/>
    <n v="4"/>
    <n v="11731"/>
    <n v="12500"/>
    <n v="9.5"/>
    <n v="3"/>
    <n v="0.5"/>
    <n v="2.5"/>
    <n v="1.5"/>
    <n v="1"/>
    <n v="1"/>
    <n v="0"/>
    <n v="71030"/>
    <n v="71031"/>
    <n v="71033"/>
    <s v="GERO"/>
    <s v="IF  "/>
    <n v="0"/>
    <n v="14291"/>
  </r>
  <r>
    <x v="784"/>
    <n v="202501"/>
    <x v="0"/>
    <s v="KLEIN G                       "/>
    <x v="2"/>
    <n v="823"/>
    <n v="198"/>
    <n v="29"/>
    <n v="8"/>
    <n v="492"/>
    <n v="1500"/>
    <n v="1"/>
    <n v="0"/>
    <n v="1"/>
    <n v="0"/>
    <n v="0"/>
    <n v="0"/>
    <n v="0"/>
    <n v="0"/>
    <n v="71590"/>
    <n v="71594"/>
    <n v="71467"/>
    <s v="GUIH"/>
    <s v="GO  "/>
    <n v="0"/>
    <n v="1206"/>
  </r>
  <r>
    <x v="784"/>
    <n v="202501"/>
    <x v="1"/>
    <s v="KLEIN G                       "/>
    <x v="2"/>
    <n v="823"/>
    <n v="198"/>
    <n v="29"/>
    <n v="8"/>
    <n v="492"/>
    <n v="1500"/>
    <n v="1"/>
    <n v="0"/>
    <n v="1"/>
    <n v="0"/>
    <n v="0"/>
    <n v="0"/>
    <n v="0"/>
    <n v="0"/>
    <n v="71590"/>
    <n v="71594"/>
    <n v="71467"/>
    <s v="GUIH"/>
    <s v="GO  "/>
    <n v="0"/>
    <n v="1206"/>
  </r>
  <r>
    <x v="785"/>
    <n v="202501"/>
    <x v="0"/>
    <s v="ROULET A                      "/>
    <x v="2"/>
    <n v="479"/>
    <n v="122"/>
    <n v="21"/>
    <n v="6"/>
    <n v="5196"/>
    <n v="37796"/>
    <n v="12.5"/>
    <n v="0"/>
    <n v="1.5"/>
    <n v="1.5"/>
    <n v="4"/>
    <n v="3.5"/>
    <n v="2"/>
    <n v="0"/>
    <n v="71590"/>
    <n v="71607"/>
    <n v="70057"/>
    <s v="LIOP"/>
    <s v="GO  "/>
    <n v="0"/>
    <n v="10992"/>
  </r>
  <r>
    <x v="785"/>
    <n v="202501"/>
    <x v="1"/>
    <s v="ROULET A                      "/>
    <x v="2"/>
    <n v="479"/>
    <n v="122"/>
    <n v="21"/>
    <n v="6"/>
    <n v="5196"/>
    <n v="37796"/>
    <n v="12.5"/>
    <n v="0"/>
    <n v="1.5"/>
    <n v="1.5"/>
    <n v="4"/>
    <n v="3.5"/>
    <n v="2"/>
    <n v="0"/>
    <n v="71590"/>
    <n v="71607"/>
    <n v="70057"/>
    <s v="LIOP"/>
    <s v="GO  "/>
    <n v="0"/>
    <n v="10992"/>
  </r>
  <r>
    <x v="786"/>
    <n v="202501"/>
    <x v="0"/>
    <s v="VIGNAUX G                     "/>
    <x v="2"/>
    <n v="320"/>
    <n v="85"/>
    <n v="6"/>
    <n v="2"/>
    <n v="3034"/>
    <n v="121209"/>
    <n v="4"/>
    <n v="2"/>
    <n v="1"/>
    <n v="0"/>
    <n v="0"/>
    <n v="1"/>
    <n v="0"/>
    <n v="0"/>
    <n v="71590"/>
    <n v="71602"/>
    <n v="71444"/>
    <s v="HARY"/>
    <s v="GO  "/>
    <n v="20930"/>
    <n v="15427"/>
  </r>
  <r>
    <x v="786"/>
    <n v="202501"/>
    <x v="1"/>
    <s v="VIGNAUX G                     "/>
    <x v="2"/>
    <n v="320"/>
    <n v="85"/>
    <n v="6"/>
    <n v="2"/>
    <n v="3034"/>
    <n v="121209"/>
    <n v="4"/>
    <n v="2"/>
    <n v="1"/>
    <n v="0"/>
    <n v="0"/>
    <n v="1"/>
    <n v="0"/>
    <n v="0"/>
    <n v="71590"/>
    <n v="71602"/>
    <n v="71444"/>
    <s v="HARY"/>
    <s v="GO  "/>
    <n v="20930"/>
    <n v="15427"/>
  </r>
  <r>
    <x v="787"/>
    <n v="202501"/>
    <x v="0"/>
    <s v="CHAUVET R                     "/>
    <x v="0"/>
    <n v="40"/>
    <n v="9"/>
    <n v="1"/>
    <n v="0"/>
    <n v="68923"/>
    <n v="320486"/>
    <n v="72.5"/>
    <n v="21"/>
    <n v="26"/>
    <n v="3"/>
    <n v="11"/>
    <n v="8"/>
    <n v="3.5"/>
    <n v="0"/>
    <n v="71590"/>
    <n v="71591"/>
    <n v="70522"/>
    <s v="LAUZ"/>
    <s v="GO  "/>
    <n v="36118"/>
    <n v="110089"/>
  </r>
  <r>
    <x v="787"/>
    <n v="202501"/>
    <x v="1"/>
    <s v="CHAUVET R                     "/>
    <x v="0"/>
    <n v="40"/>
    <n v="9"/>
    <n v="1"/>
    <n v="0"/>
    <n v="68923"/>
    <n v="320486"/>
    <n v="72.5"/>
    <n v="21"/>
    <n v="26"/>
    <n v="3"/>
    <n v="11"/>
    <n v="8"/>
    <n v="3.5"/>
    <n v="0"/>
    <n v="71590"/>
    <n v="71591"/>
    <n v="70522"/>
    <s v="LAUZ"/>
    <s v="GO  "/>
    <n v="36118"/>
    <n v="110089"/>
  </r>
  <r>
    <x v="788"/>
    <n v="202501"/>
    <x v="0"/>
    <s v="BARBARESI J                   "/>
    <x v="2"/>
    <n v="197"/>
    <n v="73"/>
    <n v="8"/>
    <n v="2"/>
    <n v="10074"/>
    <n v="26369"/>
    <n v="22.5"/>
    <n v="0"/>
    <n v="15.5"/>
    <n v="1"/>
    <n v="4"/>
    <n v="0"/>
    <n v="2"/>
    <n v="0"/>
    <n v="71251"/>
    <n v="71239"/>
    <n v="71240"/>
    <s v="ZENO"/>
    <s v="GS  "/>
    <n v="0"/>
    <n v="19016"/>
  </r>
  <r>
    <x v="788"/>
    <n v="202501"/>
    <x v="1"/>
    <s v="BARBARESI J                   "/>
    <x v="2"/>
    <n v="197"/>
    <n v="73"/>
    <n v="8"/>
    <n v="2"/>
    <n v="10074"/>
    <n v="26369"/>
    <n v="22.5"/>
    <n v="0"/>
    <n v="15.5"/>
    <n v="1"/>
    <n v="4"/>
    <n v="0"/>
    <n v="2"/>
    <n v="0"/>
    <n v="71251"/>
    <n v="71239"/>
    <n v="71240"/>
    <s v="ZENO"/>
    <s v="GS  "/>
    <n v="0"/>
    <n v="19016"/>
  </r>
  <r>
    <x v="789"/>
    <n v="202501"/>
    <x v="0"/>
    <s v="NEYRON V                      "/>
    <x v="2"/>
    <n v="103"/>
    <n v="38"/>
    <n v="8"/>
    <n v="4"/>
    <n v="7073"/>
    <n v="155590"/>
    <n v="9"/>
    <n v="3"/>
    <n v="2"/>
    <n v="0"/>
    <n v="0"/>
    <n v="0"/>
    <n v="4"/>
    <n v="0"/>
    <n v="71251"/>
    <n v="71174"/>
    <n v="71194"/>
    <s v="CHIK"/>
    <s v="GS  "/>
    <n v="0"/>
    <n v="23065"/>
  </r>
  <r>
    <x v="789"/>
    <n v="202501"/>
    <x v="1"/>
    <s v="NEYRON V                      "/>
    <x v="2"/>
    <n v="103"/>
    <n v="38"/>
    <n v="8"/>
    <n v="4"/>
    <n v="7073"/>
    <n v="155590"/>
    <n v="9"/>
    <n v="3"/>
    <n v="2"/>
    <n v="0"/>
    <n v="0"/>
    <n v="0"/>
    <n v="4"/>
    <n v="0"/>
    <n v="71251"/>
    <n v="71174"/>
    <n v="71194"/>
    <s v="CHIK"/>
    <s v="GS  "/>
    <n v="0"/>
    <n v="23065"/>
  </r>
  <r>
    <x v="790"/>
    <n v="202501"/>
    <x v="0"/>
    <s v="FEVRIER M                     "/>
    <x v="0"/>
    <n v="72"/>
    <n v="15"/>
    <n v="2"/>
    <n v="0"/>
    <n v="62218"/>
    <n v="52517"/>
    <n v="54"/>
    <n v="14"/>
    <n v="16.5"/>
    <n v="4.5"/>
    <n v="6"/>
    <n v="10"/>
    <n v="3"/>
    <n v="0"/>
    <n v="71030"/>
    <n v="71662"/>
    <n v="71042"/>
    <s v="HENN"/>
    <s v="IF  "/>
    <n v="5900"/>
    <n v="76529"/>
  </r>
  <r>
    <x v="790"/>
    <n v="202501"/>
    <x v="1"/>
    <s v="FEVRIER M                     "/>
    <x v="0"/>
    <n v="72"/>
    <n v="15"/>
    <n v="2"/>
    <n v="0"/>
    <n v="62218"/>
    <n v="52517"/>
    <n v="54"/>
    <n v="14"/>
    <n v="16.5"/>
    <n v="4.5"/>
    <n v="6"/>
    <n v="10"/>
    <n v="3"/>
    <n v="0"/>
    <n v="71030"/>
    <n v="71662"/>
    <n v="71042"/>
    <s v="HENN"/>
    <s v="IF  "/>
    <n v="5900"/>
    <n v="76529"/>
  </r>
  <r>
    <x v="791"/>
    <n v="202501"/>
    <x v="0"/>
    <s v="KANE M                        "/>
    <x v="2"/>
    <n v="141"/>
    <n v="26"/>
    <n v="5"/>
    <n v="3"/>
    <n v="16963"/>
    <n v="34667"/>
    <n v="4"/>
    <n v="0"/>
    <n v="0"/>
    <n v="1"/>
    <n v="0"/>
    <n v="0"/>
    <n v="3"/>
    <n v="0"/>
    <n v="71030"/>
    <n v="71505"/>
    <n v="700076"/>
    <s v="JULL"/>
    <s v="IF  "/>
    <n v="0"/>
    <n v="21259"/>
  </r>
  <r>
    <x v="791"/>
    <n v="202501"/>
    <x v="1"/>
    <s v="KANE M                        "/>
    <x v="2"/>
    <n v="141"/>
    <n v="26"/>
    <n v="5"/>
    <n v="3"/>
    <n v="16963"/>
    <n v="34667"/>
    <n v="4"/>
    <n v="0"/>
    <n v="0"/>
    <n v="1"/>
    <n v="0"/>
    <n v="0"/>
    <n v="3"/>
    <n v="0"/>
    <n v="71030"/>
    <n v="71505"/>
    <n v="700076"/>
    <s v="JULL"/>
    <s v="IF  "/>
    <n v="0"/>
    <n v="21259"/>
  </r>
  <r>
    <x v="792"/>
    <n v="202501"/>
    <x v="0"/>
    <s v="BERTON V                      "/>
    <x v="2"/>
    <n v="263"/>
    <n v="69"/>
    <n v="14"/>
    <n v="5"/>
    <n v="14152"/>
    <n v="3000"/>
    <n v="14"/>
    <n v="4"/>
    <n v="2"/>
    <n v="2"/>
    <n v="2"/>
    <n v="4"/>
    <n v="0"/>
    <n v="0"/>
    <n v="71590"/>
    <n v="71050"/>
    <n v="70426"/>
    <s v="PLAN"/>
    <s v="GO  "/>
    <n v="740"/>
    <n v="16960"/>
  </r>
  <r>
    <x v="792"/>
    <n v="202501"/>
    <x v="1"/>
    <s v="BERTON V                      "/>
    <x v="2"/>
    <n v="263"/>
    <n v="69"/>
    <n v="14"/>
    <n v="5"/>
    <n v="14152"/>
    <n v="3000"/>
    <n v="14"/>
    <n v="4"/>
    <n v="2"/>
    <n v="2"/>
    <n v="2"/>
    <n v="4"/>
    <n v="0"/>
    <n v="0"/>
    <n v="71590"/>
    <n v="71050"/>
    <n v="70426"/>
    <s v="PLAN"/>
    <s v="GO  "/>
    <n v="740"/>
    <n v="16960"/>
  </r>
  <r>
    <x v="793"/>
    <n v="202501"/>
    <x v="0"/>
    <s v="VERET T                       "/>
    <x v="2"/>
    <n v="91"/>
    <n v="34"/>
    <n v="4"/>
    <n v="1"/>
    <n v="19667"/>
    <n v="0"/>
    <n v="14"/>
    <n v="2"/>
    <n v="3"/>
    <n v="4"/>
    <n v="0"/>
    <n v="5"/>
    <n v="0"/>
    <n v="0"/>
    <n v="71251"/>
    <n v="71239"/>
    <n v="71238"/>
    <s v="ZENO"/>
    <s v="GS  "/>
    <n v="0"/>
    <n v="23709"/>
  </r>
  <r>
    <x v="793"/>
    <n v="202501"/>
    <x v="1"/>
    <s v="VERET T                       "/>
    <x v="2"/>
    <n v="91"/>
    <n v="34"/>
    <n v="4"/>
    <n v="1"/>
    <n v="19667"/>
    <n v="0"/>
    <n v="14"/>
    <n v="2"/>
    <n v="3"/>
    <n v="4"/>
    <n v="0"/>
    <n v="5"/>
    <n v="0"/>
    <n v="0"/>
    <n v="71251"/>
    <n v="71239"/>
    <n v="71238"/>
    <s v="ZENO"/>
    <s v="GS  "/>
    <n v="0"/>
    <n v="23709"/>
  </r>
  <r>
    <x v="794"/>
    <n v="202501"/>
    <x v="0"/>
    <s v="NOGUER S                      "/>
    <x v="2"/>
    <n v="242"/>
    <n v="97"/>
    <n v="18"/>
    <n v="5"/>
    <n v="12088"/>
    <n v="32500"/>
    <n v="11.5"/>
    <n v="2"/>
    <n v="3.5"/>
    <n v="1.5"/>
    <n v="3"/>
    <n v="1.5"/>
    <n v="0"/>
    <n v="0"/>
    <n v="71251"/>
    <n v="700023"/>
    <n v="71201"/>
    <s v="LEVE"/>
    <s v="GS  "/>
    <n v="0"/>
    <n v="17442"/>
  </r>
  <r>
    <x v="794"/>
    <n v="202501"/>
    <x v="1"/>
    <s v="NOGUER S                      "/>
    <x v="2"/>
    <n v="242"/>
    <n v="97"/>
    <n v="18"/>
    <n v="5"/>
    <n v="12088"/>
    <n v="32500"/>
    <n v="11.5"/>
    <n v="2"/>
    <n v="3.5"/>
    <n v="1.5"/>
    <n v="3"/>
    <n v="1.5"/>
    <n v="0"/>
    <n v="0"/>
    <n v="71251"/>
    <n v="700023"/>
    <n v="71201"/>
    <s v="LEVE"/>
    <s v="GS  "/>
    <n v="0"/>
    <n v="17442"/>
  </r>
  <r>
    <x v="795"/>
    <n v="202501"/>
    <x v="0"/>
    <s v="COUSTENOBLE L                 "/>
    <x v="2"/>
    <n v="907"/>
    <n v="225"/>
    <n v="22"/>
    <n v="7"/>
    <n v="59"/>
    <n v="0"/>
    <n v="0.5"/>
    <n v="0"/>
    <n v="0.5"/>
    <n v="0"/>
    <n v="0"/>
    <n v="0"/>
    <n v="0"/>
    <n v="0"/>
    <n v="71030"/>
    <n v="71662"/>
    <n v="71438"/>
    <s v="HENN"/>
    <s v="IF  "/>
    <n v="0"/>
    <n v="89"/>
  </r>
  <r>
    <x v="795"/>
    <n v="202501"/>
    <x v="1"/>
    <s v="COUSTENOBLE L                 "/>
    <x v="2"/>
    <n v="907"/>
    <n v="225"/>
    <n v="22"/>
    <n v="7"/>
    <n v="59"/>
    <n v="0"/>
    <n v="0.5"/>
    <n v="0"/>
    <n v="0.5"/>
    <n v="0"/>
    <n v="0"/>
    <n v="0"/>
    <n v="0"/>
    <n v="0"/>
    <n v="71030"/>
    <n v="71662"/>
    <n v="71438"/>
    <s v="HENN"/>
    <s v="IF  "/>
    <n v="0"/>
    <n v="89"/>
  </r>
  <r>
    <x v="796"/>
    <n v="202501"/>
    <x v="0"/>
    <s v="DAMONT F                      "/>
    <x v="2"/>
    <n v="217"/>
    <n v="40"/>
    <n v="7"/>
    <n v="1"/>
    <n v="15007"/>
    <n v="21400"/>
    <n v="9.5"/>
    <n v="4.5"/>
    <n v="0.5"/>
    <n v="1.5"/>
    <n v="1.5"/>
    <n v="1.5"/>
    <n v="0"/>
    <n v="0"/>
    <n v="900582"/>
    <n v="71159"/>
    <n v="71274"/>
    <s v="GATH"/>
    <s v="CE  "/>
    <n v="29223"/>
    <n v="18435"/>
  </r>
  <r>
    <x v="796"/>
    <n v="202501"/>
    <x v="1"/>
    <s v="DAMONT F                      "/>
    <x v="2"/>
    <n v="217"/>
    <n v="40"/>
    <n v="7"/>
    <n v="1"/>
    <n v="15007"/>
    <n v="21400"/>
    <n v="9.5"/>
    <n v="4.5"/>
    <n v="0.5"/>
    <n v="1.5"/>
    <n v="1.5"/>
    <n v="1.5"/>
    <n v="0"/>
    <n v="0"/>
    <n v="900582"/>
    <n v="71159"/>
    <n v="71274"/>
    <s v="GATH"/>
    <s v="CE  "/>
    <n v="29223"/>
    <n v="18435"/>
  </r>
  <r>
    <x v="797"/>
    <n v="202501"/>
    <x v="0"/>
    <s v="BIDET G                       "/>
    <x v="0"/>
    <n v="8"/>
    <n v="5"/>
    <n v="1"/>
    <n v="0"/>
    <n v="112833"/>
    <n v="344471"/>
    <n v="141"/>
    <n v="29"/>
    <n v="25.5"/>
    <n v="21"/>
    <n v="13.5"/>
    <n v="35"/>
    <n v="17"/>
    <n v="0"/>
    <n v="71251"/>
    <n v="70067"/>
    <n v="71349"/>
    <s v="LEGG"/>
    <s v="GS  "/>
    <n v="23945"/>
    <n v="172532"/>
  </r>
  <r>
    <x v="797"/>
    <n v="202501"/>
    <x v="1"/>
    <s v="BIDET G                       "/>
    <x v="0"/>
    <n v="8"/>
    <n v="5"/>
    <n v="1"/>
    <n v="0"/>
    <n v="112833"/>
    <n v="344471"/>
    <n v="141"/>
    <n v="29"/>
    <n v="25.5"/>
    <n v="21"/>
    <n v="13.5"/>
    <n v="35"/>
    <n v="17"/>
    <n v="0"/>
    <n v="71251"/>
    <n v="70067"/>
    <n v="71349"/>
    <s v="LEGG"/>
    <s v="GS  "/>
    <n v="23945"/>
    <n v="172532"/>
  </r>
  <r>
    <x v="798"/>
    <n v="202501"/>
    <x v="0"/>
    <s v="BETON F                       "/>
    <x v="2"/>
    <n v="873"/>
    <n v="212"/>
    <n v="29"/>
    <n v="8"/>
    <n v="467"/>
    <n v="0"/>
    <n v="1"/>
    <n v="0"/>
    <n v="0"/>
    <n v="0"/>
    <n v="0"/>
    <n v="1"/>
    <n v="0"/>
    <n v="0"/>
    <n v="71030"/>
    <n v="71505"/>
    <n v="71517"/>
    <s v="JULL"/>
    <s v="IF  "/>
    <n v="0"/>
    <n v="467"/>
  </r>
  <r>
    <x v="798"/>
    <n v="202501"/>
    <x v="1"/>
    <s v="BETON F                       "/>
    <x v="2"/>
    <n v="873"/>
    <n v="212"/>
    <n v="29"/>
    <n v="8"/>
    <n v="467"/>
    <n v="0"/>
    <n v="1"/>
    <n v="0"/>
    <n v="0"/>
    <n v="0"/>
    <n v="0"/>
    <n v="1"/>
    <n v="0"/>
    <n v="0"/>
    <n v="71030"/>
    <n v="71505"/>
    <n v="71517"/>
    <s v="JULL"/>
    <s v="IF  "/>
    <n v="0"/>
    <n v="467"/>
  </r>
  <r>
    <x v="799"/>
    <n v="202501"/>
    <x v="0"/>
    <s v="NOEL AC                       "/>
    <x v="2"/>
    <n v="876"/>
    <n v="213"/>
    <n v="25"/>
    <n v="8"/>
    <n v="0"/>
    <n v="4000"/>
    <n v="0"/>
    <n v="0"/>
    <n v="0"/>
    <n v="0"/>
    <n v="0"/>
    <n v="0"/>
    <n v="0"/>
    <n v="0"/>
    <n v="71030"/>
    <n v="71045"/>
    <n v="71039"/>
    <s v="PHIL"/>
    <s v="IF  "/>
    <n v="0"/>
    <n v="400"/>
  </r>
  <r>
    <x v="799"/>
    <n v="202501"/>
    <x v="1"/>
    <s v="NOEL AC                       "/>
    <x v="2"/>
    <n v="876"/>
    <n v="213"/>
    <n v="25"/>
    <n v="8"/>
    <n v="0"/>
    <n v="4000"/>
    <n v="0"/>
    <n v="0"/>
    <n v="0"/>
    <n v="0"/>
    <n v="0"/>
    <n v="0"/>
    <n v="0"/>
    <n v="0"/>
    <n v="71030"/>
    <n v="71045"/>
    <n v="71039"/>
    <s v="PHIL"/>
    <s v="IF  "/>
    <n v="0"/>
    <n v="400"/>
  </r>
  <r>
    <x v="800"/>
    <n v="202501"/>
    <x v="0"/>
    <s v="BERDIN Z                      "/>
    <x v="2"/>
    <n v="324"/>
    <n v="58"/>
    <n v="13"/>
    <n v="2"/>
    <n v="10768"/>
    <n v="13467"/>
    <n v="17"/>
    <n v="3"/>
    <n v="5"/>
    <n v="2"/>
    <n v="4"/>
    <n v="1"/>
    <n v="2"/>
    <n v="0"/>
    <n v="900582"/>
    <n v="71507"/>
    <n v="71146"/>
    <s v="MORT"/>
    <s v="CE  "/>
    <n v="29810"/>
    <n v="15320"/>
  </r>
  <r>
    <x v="800"/>
    <n v="202501"/>
    <x v="1"/>
    <s v="BERDIN Z                      "/>
    <x v="2"/>
    <n v="324"/>
    <n v="58"/>
    <n v="13"/>
    <n v="2"/>
    <n v="10768"/>
    <n v="13467"/>
    <n v="17"/>
    <n v="3"/>
    <n v="5"/>
    <n v="2"/>
    <n v="4"/>
    <n v="1"/>
    <n v="2"/>
    <n v="0"/>
    <n v="900582"/>
    <n v="71507"/>
    <n v="71146"/>
    <s v="MORT"/>
    <s v="CE  "/>
    <n v="29810"/>
    <n v="15320"/>
  </r>
  <r>
    <x v="801"/>
    <n v="202501"/>
    <x v="0"/>
    <s v="DALIGAUD V                    "/>
    <x v="2"/>
    <n v="625"/>
    <n v="138"/>
    <n v="13"/>
    <n v="5"/>
    <n v="300"/>
    <n v="63300"/>
    <n v="5"/>
    <n v="4"/>
    <n v="0"/>
    <n v="0"/>
    <n v="0"/>
    <n v="1"/>
    <n v="0"/>
    <n v="0"/>
    <n v="71030"/>
    <n v="71510"/>
    <n v="700173"/>
    <s v="TEIS"/>
    <s v="IF  "/>
    <n v="0"/>
    <n v="6630"/>
  </r>
  <r>
    <x v="801"/>
    <n v="202501"/>
    <x v="1"/>
    <s v="DALIGAUD V                    "/>
    <x v="2"/>
    <n v="625"/>
    <n v="138"/>
    <n v="13"/>
    <n v="5"/>
    <n v="300"/>
    <n v="63300"/>
    <n v="5"/>
    <n v="4"/>
    <n v="0"/>
    <n v="0"/>
    <n v="0"/>
    <n v="1"/>
    <n v="0"/>
    <n v="0"/>
    <n v="71030"/>
    <n v="71510"/>
    <n v="700173"/>
    <s v="TEIS"/>
    <s v="IF  "/>
    <n v="0"/>
    <n v="6630"/>
  </r>
  <r>
    <x v="802"/>
    <n v="202501"/>
    <x v="0"/>
    <s v="BOISSON G                     "/>
    <x v="0"/>
    <n v="23"/>
    <n v="3"/>
    <n v="1"/>
    <n v="0"/>
    <n v="69560"/>
    <n v="488942"/>
    <n v="72"/>
    <n v="10.5"/>
    <n v="23"/>
    <n v="15"/>
    <n v="9"/>
    <n v="10"/>
    <n v="4.5"/>
    <n v="0"/>
    <n v="900582"/>
    <n v="71188"/>
    <n v="71200"/>
    <s v="THIA"/>
    <s v="CE  "/>
    <n v="12614"/>
    <n v="139177"/>
  </r>
  <r>
    <x v="802"/>
    <n v="202501"/>
    <x v="1"/>
    <s v="BOISSON G                     "/>
    <x v="0"/>
    <n v="23"/>
    <n v="3"/>
    <n v="1"/>
    <n v="0"/>
    <n v="69560"/>
    <n v="488942"/>
    <n v="72"/>
    <n v="10.5"/>
    <n v="23"/>
    <n v="15"/>
    <n v="9"/>
    <n v="10"/>
    <n v="4.5"/>
    <n v="0"/>
    <n v="900582"/>
    <n v="71188"/>
    <n v="71200"/>
    <s v="THIA"/>
    <s v="CE  "/>
    <n v="12614"/>
    <n v="139177"/>
  </r>
  <r>
    <x v="803"/>
    <n v="202501"/>
    <x v="0"/>
    <s v="VIRET S                       "/>
    <x v="0"/>
    <n v="6"/>
    <n v="3"/>
    <n v="1"/>
    <n v="0"/>
    <n v="95911"/>
    <n v="620719"/>
    <n v="84"/>
    <n v="22"/>
    <n v="20"/>
    <n v="16"/>
    <n v="6"/>
    <n v="4"/>
    <n v="16"/>
    <n v="0"/>
    <n v="71251"/>
    <n v="71174"/>
    <n v="71194"/>
    <s v="CHIK"/>
    <s v="GS  "/>
    <n v="40146"/>
    <n v="176849"/>
  </r>
  <r>
    <x v="803"/>
    <n v="202501"/>
    <x v="1"/>
    <s v="VIRET S                       "/>
    <x v="0"/>
    <n v="6"/>
    <n v="3"/>
    <n v="1"/>
    <n v="0"/>
    <n v="95911"/>
    <n v="620719"/>
    <n v="84"/>
    <n v="22"/>
    <n v="20"/>
    <n v="16"/>
    <n v="6"/>
    <n v="4"/>
    <n v="16"/>
    <n v="0"/>
    <n v="71251"/>
    <n v="71174"/>
    <n v="71194"/>
    <s v="CHIK"/>
    <s v="GS  "/>
    <n v="40146"/>
    <n v="176849"/>
  </r>
  <r>
    <x v="804"/>
    <n v="202501"/>
    <x v="0"/>
    <s v="THEVENET V                    "/>
    <x v="2"/>
    <n v="73"/>
    <n v="13"/>
    <n v="3"/>
    <n v="2"/>
    <n v="13770"/>
    <n v="55000"/>
    <n v="9.5"/>
    <n v="1.5"/>
    <n v="2"/>
    <n v="3.5"/>
    <n v="2"/>
    <n v="0.5"/>
    <n v="0"/>
    <n v="0"/>
    <n v="900582"/>
    <n v="71188"/>
    <n v="71200"/>
    <s v="THIA"/>
    <s v="CE  "/>
    <n v="0"/>
    <n v="24711"/>
  </r>
  <r>
    <x v="804"/>
    <n v="202501"/>
    <x v="1"/>
    <s v="THEVENET V                    "/>
    <x v="2"/>
    <n v="73"/>
    <n v="13"/>
    <n v="3"/>
    <n v="2"/>
    <n v="13770"/>
    <n v="55000"/>
    <n v="9.5"/>
    <n v="1.5"/>
    <n v="2"/>
    <n v="3.5"/>
    <n v="2"/>
    <n v="0.5"/>
    <n v="0"/>
    <n v="0"/>
    <n v="900582"/>
    <n v="71188"/>
    <n v="71200"/>
    <s v="THIA"/>
    <s v="CE  "/>
    <n v="0"/>
    <n v="24711"/>
  </r>
  <r>
    <x v="805"/>
    <n v="202501"/>
    <x v="0"/>
    <s v="RESTEGHINI S                  "/>
    <x v="2"/>
    <n v="610"/>
    <n v="131"/>
    <n v="15"/>
    <n v="8"/>
    <n v="4863"/>
    <n v="0"/>
    <n v="12.5"/>
    <n v="1"/>
    <n v="6.5"/>
    <n v="1"/>
    <n v="3"/>
    <n v="1"/>
    <n v="0"/>
    <n v="0"/>
    <n v="71030"/>
    <n v="71045"/>
    <n v="71037"/>
    <s v="PHIL"/>
    <s v="IF  "/>
    <n v="0"/>
    <n v="6954"/>
  </r>
  <r>
    <x v="805"/>
    <n v="202501"/>
    <x v="1"/>
    <s v="RESTEGHINI S                  "/>
    <x v="2"/>
    <n v="610"/>
    <n v="131"/>
    <n v="15"/>
    <n v="8"/>
    <n v="4863"/>
    <n v="0"/>
    <n v="12.5"/>
    <n v="1"/>
    <n v="6.5"/>
    <n v="1"/>
    <n v="3"/>
    <n v="1"/>
    <n v="0"/>
    <n v="0"/>
    <n v="71030"/>
    <n v="71045"/>
    <n v="71037"/>
    <s v="PHIL"/>
    <s v="IF  "/>
    <n v="0"/>
    <n v="6954"/>
  </r>
  <r>
    <x v="806"/>
    <n v="202501"/>
    <x v="0"/>
    <s v="HUSS O                        "/>
    <x v="2"/>
    <n v="515"/>
    <n v="104"/>
    <n v="12"/>
    <n v="3"/>
    <n v="4386"/>
    <n v="45488"/>
    <n v="11"/>
    <n v="2"/>
    <n v="4"/>
    <n v="0"/>
    <n v="1"/>
    <n v="0"/>
    <n v="4"/>
    <n v="0"/>
    <n v="900582"/>
    <n v="71270"/>
    <n v="71271"/>
    <s v="TRAG"/>
    <s v="CE  "/>
    <n v="0"/>
    <n v="9928"/>
  </r>
  <r>
    <x v="806"/>
    <n v="202501"/>
    <x v="1"/>
    <s v="HUSS O                        "/>
    <x v="2"/>
    <n v="515"/>
    <n v="104"/>
    <n v="12"/>
    <n v="3"/>
    <n v="4386"/>
    <n v="45488"/>
    <n v="11"/>
    <n v="2"/>
    <n v="4"/>
    <n v="0"/>
    <n v="1"/>
    <n v="0"/>
    <n v="4"/>
    <n v="0"/>
    <n v="900582"/>
    <n v="71270"/>
    <n v="71271"/>
    <s v="TRAG"/>
    <s v="CE  "/>
    <n v="0"/>
    <n v="9928"/>
  </r>
  <r>
    <x v="807"/>
    <n v="202501"/>
    <x v="0"/>
    <s v="MALET R                       "/>
    <x v="2"/>
    <n v="331"/>
    <n v="120"/>
    <n v="11"/>
    <n v="3"/>
    <n v="12565"/>
    <n v="150"/>
    <n v="10"/>
    <n v="3"/>
    <n v="2"/>
    <n v="3"/>
    <n v="0"/>
    <n v="2"/>
    <n v="0"/>
    <n v="0"/>
    <n v="71251"/>
    <n v="71239"/>
    <n v="71238"/>
    <s v="ZENO"/>
    <s v="GS  "/>
    <n v="0"/>
    <n v="15059"/>
  </r>
  <r>
    <x v="807"/>
    <n v="202501"/>
    <x v="1"/>
    <s v="MALET R                       "/>
    <x v="2"/>
    <n v="331"/>
    <n v="120"/>
    <n v="11"/>
    <n v="3"/>
    <n v="12565"/>
    <n v="150"/>
    <n v="10"/>
    <n v="3"/>
    <n v="2"/>
    <n v="3"/>
    <n v="0"/>
    <n v="2"/>
    <n v="0"/>
    <n v="0"/>
    <n v="71251"/>
    <n v="71239"/>
    <n v="71238"/>
    <s v="ZENO"/>
    <s v="GS  "/>
    <n v="0"/>
    <n v="15059"/>
  </r>
  <r>
    <x v="808"/>
    <n v="202501"/>
    <x v="0"/>
    <s v="EVANGELISTI J                 "/>
    <x v="2"/>
    <n v="817"/>
    <n v="176"/>
    <n v="23"/>
    <n v="6"/>
    <n v="0"/>
    <n v="13000"/>
    <n v="0"/>
    <n v="0"/>
    <n v="0"/>
    <n v="0"/>
    <n v="0"/>
    <n v="0"/>
    <n v="0"/>
    <n v="0"/>
    <n v="900582"/>
    <n v="71139"/>
    <n v="71140"/>
    <s v="BACQ"/>
    <s v="CE  "/>
    <n v="0"/>
    <n v="1300"/>
  </r>
  <r>
    <x v="808"/>
    <n v="202501"/>
    <x v="1"/>
    <s v="EVANGELISTI J                 "/>
    <x v="2"/>
    <n v="817"/>
    <n v="176"/>
    <n v="23"/>
    <n v="6"/>
    <n v="0"/>
    <n v="13000"/>
    <n v="0"/>
    <n v="0"/>
    <n v="0"/>
    <n v="0"/>
    <n v="0"/>
    <n v="0"/>
    <n v="0"/>
    <n v="0"/>
    <n v="900582"/>
    <n v="71139"/>
    <n v="71140"/>
    <s v="BACQ"/>
    <s v="CE  "/>
    <n v="0"/>
    <n v="1300"/>
  </r>
  <r>
    <x v="809"/>
    <n v="202501"/>
    <x v="0"/>
    <s v="LEONE S                       "/>
    <x v="2"/>
    <n v="591"/>
    <n v="124"/>
    <n v="22"/>
    <n v="6"/>
    <n v="4499"/>
    <n v="32100"/>
    <n v="2"/>
    <n v="1"/>
    <n v="0"/>
    <n v="0"/>
    <n v="0"/>
    <n v="1"/>
    <n v="0"/>
    <n v="0"/>
    <n v="71030"/>
    <n v="71031"/>
    <n v="71033"/>
    <s v="GERO"/>
    <s v="IF  "/>
    <n v="0"/>
    <n v="7709"/>
  </r>
  <r>
    <x v="809"/>
    <n v="202501"/>
    <x v="1"/>
    <s v="LEONE S                       "/>
    <x v="2"/>
    <n v="591"/>
    <n v="124"/>
    <n v="22"/>
    <n v="6"/>
    <n v="4499"/>
    <n v="32100"/>
    <n v="2"/>
    <n v="1"/>
    <n v="0"/>
    <n v="0"/>
    <n v="0"/>
    <n v="1"/>
    <n v="0"/>
    <n v="0"/>
    <n v="71030"/>
    <n v="71031"/>
    <n v="71033"/>
    <s v="GERO"/>
    <s v="IF  "/>
    <n v="0"/>
    <n v="7709"/>
  </r>
  <r>
    <x v="810"/>
    <n v="202501"/>
    <x v="0"/>
    <s v="DUCROCQ M                     "/>
    <x v="2"/>
    <n v="747"/>
    <n v="173"/>
    <n v="34"/>
    <n v="10"/>
    <n v="0"/>
    <n v="30000"/>
    <n v="0.5"/>
    <n v="0"/>
    <n v="0"/>
    <n v="0"/>
    <n v="0"/>
    <n v="0"/>
    <n v="0.5"/>
    <n v="0"/>
    <n v="71030"/>
    <n v="71031"/>
    <n v="71033"/>
    <s v="GERO"/>
    <s v="IF  "/>
    <n v="0"/>
    <n v="3000"/>
  </r>
  <r>
    <x v="810"/>
    <n v="202501"/>
    <x v="1"/>
    <s v="DUCROCQ M                     "/>
    <x v="2"/>
    <n v="747"/>
    <n v="173"/>
    <n v="34"/>
    <n v="10"/>
    <n v="0"/>
    <n v="30000"/>
    <n v="0.5"/>
    <n v="0"/>
    <n v="0"/>
    <n v="0"/>
    <n v="0"/>
    <n v="0"/>
    <n v="0.5"/>
    <n v="0"/>
    <n v="71030"/>
    <n v="71031"/>
    <n v="71033"/>
    <s v="GERO"/>
    <s v="IF  "/>
    <n v="0"/>
    <n v="3000"/>
  </r>
  <r>
    <x v="811"/>
    <n v="202501"/>
    <x v="0"/>
    <s v="DORANGEVILLE B                "/>
    <x v="2"/>
    <n v="187"/>
    <n v="35"/>
    <n v="3"/>
    <n v="2"/>
    <n v="7577"/>
    <n v="102920"/>
    <n v="5"/>
    <n v="1"/>
    <n v="2"/>
    <n v="1"/>
    <n v="0"/>
    <n v="0"/>
    <n v="1"/>
    <n v="0"/>
    <n v="71030"/>
    <n v="71045"/>
    <n v="71039"/>
    <s v="PHIL"/>
    <s v="IF  "/>
    <n v="26225"/>
    <n v="19558"/>
  </r>
  <r>
    <x v="811"/>
    <n v="202501"/>
    <x v="1"/>
    <s v="DORANGEVILLE B                "/>
    <x v="2"/>
    <n v="187"/>
    <n v="35"/>
    <n v="3"/>
    <n v="2"/>
    <n v="7577"/>
    <n v="102920"/>
    <n v="5"/>
    <n v="1"/>
    <n v="2"/>
    <n v="1"/>
    <n v="0"/>
    <n v="0"/>
    <n v="1"/>
    <n v="0"/>
    <n v="71030"/>
    <n v="71045"/>
    <n v="71039"/>
    <s v="PHIL"/>
    <s v="IF  "/>
    <n v="26225"/>
    <n v="19558"/>
  </r>
  <r>
    <x v="812"/>
    <n v="202501"/>
    <x v="0"/>
    <s v="DESCAMPS H                    "/>
    <x v="2"/>
    <n v="685"/>
    <n v="227"/>
    <n v="19"/>
    <n v="8"/>
    <n v="3360"/>
    <n v="0"/>
    <n v="2"/>
    <n v="2"/>
    <n v="0"/>
    <n v="0"/>
    <n v="0"/>
    <n v="0"/>
    <n v="0"/>
    <n v="0"/>
    <n v="71251"/>
    <n v="71248"/>
    <n v="71245"/>
    <s v="THIE"/>
    <s v="GS  "/>
    <n v="5204"/>
    <n v="4800"/>
  </r>
  <r>
    <x v="812"/>
    <n v="202501"/>
    <x v="1"/>
    <s v="DESCAMPS H                    "/>
    <x v="2"/>
    <n v="685"/>
    <n v="227"/>
    <n v="19"/>
    <n v="8"/>
    <n v="3360"/>
    <n v="0"/>
    <n v="2"/>
    <n v="2"/>
    <n v="0"/>
    <n v="0"/>
    <n v="0"/>
    <n v="0"/>
    <n v="0"/>
    <n v="0"/>
    <n v="71251"/>
    <n v="71248"/>
    <n v="71245"/>
    <s v="THIE"/>
    <s v="GS  "/>
    <n v="5204"/>
    <n v="4800"/>
  </r>
  <r>
    <x v="813"/>
    <n v="202501"/>
    <x v="0"/>
    <s v="LEHUEDE B                     "/>
    <x v="2"/>
    <n v="611"/>
    <n v="152"/>
    <n v="12"/>
    <n v="5"/>
    <n v="3734"/>
    <n v="25401"/>
    <n v="5"/>
    <n v="2"/>
    <n v="1"/>
    <n v="0"/>
    <n v="2"/>
    <n v="0"/>
    <n v="0"/>
    <n v="0"/>
    <n v="71590"/>
    <n v="71591"/>
    <n v="70522"/>
    <s v="LAUZ"/>
    <s v="GO  "/>
    <n v="0"/>
    <n v="6950"/>
  </r>
  <r>
    <x v="813"/>
    <n v="202501"/>
    <x v="1"/>
    <s v="LEHUEDE B                     "/>
    <x v="2"/>
    <n v="611"/>
    <n v="152"/>
    <n v="12"/>
    <n v="5"/>
    <n v="3734"/>
    <n v="25401"/>
    <n v="5"/>
    <n v="2"/>
    <n v="1"/>
    <n v="0"/>
    <n v="2"/>
    <n v="0"/>
    <n v="0"/>
    <n v="0"/>
    <n v="71590"/>
    <n v="71591"/>
    <n v="70522"/>
    <s v="LAUZ"/>
    <s v="GO  "/>
    <n v="0"/>
    <n v="6950"/>
  </r>
  <r>
    <x v="814"/>
    <n v="202501"/>
    <x v="0"/>
    <s v="BRICARD J                     "/>
    <x v="0"/>
    <n v="47"/>
    <n v="11"/>
    <n v="2"/>
    <n v="0"/>
    <n v="46854"/>
    <n v="478671"/>
    <n v="72.5"/>
    <n v="18.5"/>
    <n v="23"/>
    <n v="3"/>
    <n v="8"/>
    <n v="5"/>
    <n v="15"/>
    <n v="0"/>
    <n v="71590"/>
    <n v="71592"/>
    <n v="71071"/>
    <s v="LECO"/>
    <s v="GO  "/>
    <n v="98656"/>
    <n v="101794"/>
  </r>
  <r>
    <x v="814"/>
    <n v="202501"/>
    <x v="1"/>
    <s v="BRICARD J                     "/>
    <x v="0"/>
    <n v="47"/>
    <n v="11"/>
    <n v="2"/>
    <n v="0"/>
    <n v="46854"/>
    <n v="478671"/>
    <n v="72.5"/>
    <n v="18.5"/>
    <n v="23"/>
    <n v="3"/>
    <n v="8"/>
    <n v="5"/>
    <n v="15"/>
    <n v="0"/>
    <n v="71590"/>
    <n v="71592"/>
    <n v="71071"/>
    <s v="LECO"/>
    <s v="GO  "/>
    <n v="98656"/>
    <n v="101794"/>
  </r>
  <r>
    <x v="815"/>
    <n v="202501"/>
    <x v="0"/>
    <s v="GOURRONC S                    "/>
    <x v="2"/>
    <n v="41"/>
    <n v="11"/>
    <n v="2"/>
    <n v="1"/>
    <n v="17462"/>
    <n v="75070"/>
    <n v="9"/>
    <n v="4"/>
    <n v="3"/>
    <n v="1"/>
    <n v="0"/>
    <n v="0"/>
    <n v="1"/>
    <n v="0"/>
    <n v="71590"/>
    <n v="71591"/>
    <n v="70522"/>
    <s v="LAUZ"/>
    <s v="GO  "/>
    <n v="0"/>
    <n v="29292"/>
  </r>
  <r>
    <x v="815"/>
    <n v="202501"/>
    <x v="1"/>
    <s v="GOURRONC S                    "/>
    <x v="2"/>
    <n v="41"/>
    <n v="11"/>
    <n v="2"/>
    <n v="1"/>
    <n v="17462"/>
    <n v="75070"/>
    <n v="9"/>
    <n v="4"/>
    <n v="3"/>
    <n v="1"/>
    <n v="0"/>
    <n v="0"/>
    <n v="1"/>
    <n v="0"/>
    <n v="71590"/>
    <n v="71591"/>
    <n v="70522"/>
    <s v="LAUZ"/>
    <s v="GO  "/>
    <n v="0"/>
    <n v="29292"/>
  </r>
  <r>
    <x v="816"/>
    <n v="202501"/>
    <x v="0"/>
    <s v="KOUAME S                      "/>
    <x v="2"/>
    <n v="20"/>
    <n v="5"/>
    <n v="2"/>
    <n v="2"/>
    <n v="31031"/>
    <n v="7130"/>
    <n v="21"/>
    <n v="5"/>
    <n v="10"/>
    <n v="3"/>
    <n v="3"/>
    <n v="0"/>
    <n v="0"/>
    <n v="0"/>
    <n v="900582"/>
    <n v="71507"/>
    <n v="71532"/>
    <s v="MORT"/>
    <s v="CE  "/>
    <n v="9353"/>
    <n v="35307"/>
  </r>
  <r>
    <x v="816"/>
    <n v="202501"/>
    <x v="1"/>
    <s v="KOUAME S                      "/>
    <x v="2"/>
    <n v="20"/>
    <n v="5"/>
    <n v="2"/>
    <n v="2"/>
    <n v="31031"/>
    <n v="7130"/>
    <n v="21"/>
    <n v="5"/>
    <n v="10"/>
    <n v="3"/>
    <n v="3"/>
    <n v="0"/>
    <n v="0"/>
    <n v="0"/>
    <n v="900582"/>
    <n v="71507"/>
    <n v="71532"/>
    <s v="MORT"/>
    <s v="CE  "/>
    <n v="9353"/>
    <n v="35307"/>
  </r>
  <r>
    <x v="817"/>
    <n v="202501"/>
    <x v="0"/>
    <s v="MEIFFREN M                    "/>
    <x v="2"/>
    <n v="212"/>
    <n v="81"/>
    <n v="17"/>
    <n v="8"/>
    <n v="11661"/>
    <n v="10436"/>
    <n v="14.5"/>
    <n v="0"/>
    <n v="7.5"/>
    <n v="2"/>
    <n v="1"/>
    <n v="4"/>
    <n v="0"/>
    <n v="0"/>
    <n v="71251"/>
    <n v="71255"/>
    <n v="71258"/>
    <s v="FRAC"/>
    <s v="GS  "/>
    <n v="0"/>
    <n v="18564"/>
  </r>
  <r>
    <x v="817"/>
    <n v="202501"/>
    <x v="1"/>
    <s v="MEIFFREN M                    "/>
    <x v="2"/>
    <n v="212"/>
    <n v="81"/>
    <n v="17"/>
    <n v="8"/>
    <n v="11661"/>
    <n v="10436"/>
    <n v="14.5"/>
    <n v="0"/>
    <n v="7.5"/>
    <n v="2"/>
    <n v="1"/>
    <n v="4"/>
    <n v="0"/>
    <n v="0"/>
    <n v="71251"/>
    <n v="71255"/>
    <n v="71258"/>
    <s v="FRAC"/>
    <s v="GS  "/>
    <n v="0"/>
    <n v="18564"/>
  </r>
  <r>
    <x v="818"/>
    <n v="202501"/>
    <x v="0"/>
    <s v="BALTAZAR L                    "/>
    <x v="0"/>
    <n v="31"/>
    <n v="6"/>
    <n v="1"/>
    <n v="0"/>
    <n v="83540"/>
    <n v="305176"/>
    <n v="68.5"/>
    <n v="20"/>
    <n v="12"/>
    <n v="10.5"/>
    <n v="12.5"/>
    <n v="6"/>
    <n v="7.5"/>
    <n v="0"/>
    <n v="900582"/>
    <n v="71270"/>
    <n v="70813"/>
    <s v="TRAG"/>
    <s v="CE  "/>
    <n v="63037"/>
    <n v="126614"/>
  </r>
  <r>
    <x v="818"/>
    <n v="202501"/>
    <x v="1"/>
    <s v="BALTAZAR L                    "/>
    <x v="0"/>
    <n v="31"/>
    <n v="6"/>
    <n v="1"/>
    <n v="0"/>
    <n v="83540"/>
    <n v="305176"/>
    <n v="68.5"/>
    <n v="20"/>
    <n v="12"/>
    <n v="10.5"/>
    <n v="12.5"/>
    <n v="6"/>
    <n v="7.5"/>
    <n v="0"/>
    <n v="900582"/>
    <n v="71270"/>
    <n v="70813"/>
    <s v="TRAG"/>
    <s v="CE  "/>
    <n v="63037"/>
    <n v="126614"/>
  </r>
  <r>
    <x v="819"/>
    <n v="202501"/>
    <x v="0"/>
    <s v="BULAN M                       "/>
    <x v="2"/>
    <n v="199"/>
    <n v="37"/>
    <n v="4"/>
    <n v="3"/>
    <n v="14981"/>
    <n v="27811"/>
    <n v="8.5"/>
    <n v="1"/>
    <n v="2"/>
    <n v="0"/>
    <n v="1"/>
    <n v="2.5"/>
    <n v="2"/>
    <n v="0"/>
    <n v="71030"/>
    <n v="71063"/>
    <n v="70053"/>
    <s v="COTE"/>
    <s v="IF  "/>
    <n v="0"/>
    <n v="18927"/>
  </r>
  <r>
    <x v="819"/>
    <n v="202501"/>
    <x v="1"/>
    <s v="BULAN M                       "/>
    <x v="2"/>
    <n v="199"/>
    <n v="37"/>
    <n v="4"/>
    <n v="3"/>
    <n v="14981"/>
    <n v="27811"/>
    <n v="8.5"/>
    <n v="1"/>
    <n v="2"/>
    <n v="0"/>
    <n v="1"/>
    <n v="2.5"/>
    <n v="2"/>
    <n v="0"/>
    <n v="71030"/>
    <n v="71063"/>
    <n v="70053"/>
    <s v="COTE"/>
    <s v="IF  "/>
    <n v="0"/>
    <n v="18927"/>
  </r>
  <r>
    <x v="820"/>
    <n v="202501"/>
    <x v="0"/>
    <s v="AUDIBERT A                    "/>
    <x v="2"/>
    <n v="132"/>
    <n v="52"/>
    <n v="11"/>
    <n v="3"/>
    <n v="16274"/>
    <n v="0"/>
    <n v="8"/>
    <n v="3"/>
    <n v="4"/>
    <n v="1"/>
    <n v="0"/>
    <n v="0"/>
    <n v="0"/>
    <n v="0"/>
    <n v="71251"/>
    <n v="71255"/>
    <n v="700257"/>
    <s v="FRAC"/>
    <s v="GS  "/>
    <n v="0"/>
    <n v="21712"/>
  </r>
  <r>
    <x v="820"/>
    <n v="202501"/>
    <x v="1"/>
    <s v="AUDIBERT A                    "/>
    <x v="2"/>
    <n v="132"/>
    <n v="52"/>
    <n v="11"/>
    <n v="3"/>
    <n v="16274"/>
    <n v="0"/>
    <n v="8"/>
    <n v="3"/>
    <n v="4"/>
    <n v="1"/>
    <n v="0"/>
    <n v="0"/>
    <n v="0"/>
    <n v="0"/>
    <n v="71251"/>
    <n v="71255"/>
    <n v="700257"/>
    <s v="FRAC"/>
    <s v="GS  "/>
    <n v="0"/>
    <n v="21712"/>
  </r>
  <r>
    <x v="821"/>
    <n v="202501"/>
    <x v="0"/>
    <s v="GROCOLAS I                    "/>
    <x v="2"/>
    <n v="874"/>
    <n v="190"/>
    <n v="23"/>
    <n v="7"/>
    <n v="419"/>
    <n v="0"/>
    <n v="1"/>
    <n v="0"/>
    <n v="0"/>
    <n v="0"/>
    <n v="1"/>
    <n v="0"/>
    <n v="0"/>
    <n v="0"/>
    <n v="900582"/>
    <n v="71270"/>
    <n v="71155"/>
    <s v="TRAG"/>
    <s v="CE  "/>
    <n v="0"/>
    <n v="424"/>
  </r>
  <r>
    <x v="821"/>
    <n v="202501"/>
    <x v="1"/>
    <s v="GROCOLAS I                    "/>
    <x v="2"/>
    <n v="874"/>
    <n v="190"/>
    <n v="23"/>
    <n v="7"/>
    <n v="419"/>
    <n v="0"/>
    <n v="1"/>
    <n v="0"/>
    <n v="0"/>
    <n v="0"/>
    <n v="1"/>
    <n v="0"/>
    <n v="0"/>
    <n v="0"/>
    <n v="900582"/>
    <n v="71270"/>
    <n v="71155"/>
    <s v="TRAG"/>
    <s v="CE  "/>
    <n v="0"/>
    <n v="424"/>
  </r>
  <r>
    <x v="822"/>
    <n v="202501"/>
    <x v="0"/>
    <s v="FOREST N                      "/>
    <x v="0"/>
    <n v="87"/>
    <n v="17"/>
    <n v="3"/>
    <n v="0"/>
    <n v="38206"/>
    <n v="161458"/>
    <n v="36"/>
    <n v="6.5"/>
    <n v="5.5"/>
    <n v="8"/>
    <n v="8"/>
    <n v="7"/>
    <n v="1"/>
    <n v="0"/>
    <n v="900582"/>
    <n v="71159"/>
    <n v="71274"/>
    <s v="GATH"/>
    <s v="CE  "/>
    <n v="29223"/>
    <n v="61714"/>
  </r>
  <r>
    <x v="822"/>
    <n v="202501"/>
    <x v="1"/>
    <s v="FOREST N                      "/>
    <x v="0"/>
    <n v="87"/>
    <n v="17"/>
    <n v="3"/>
    <n v="0"/>
    <n v="38206"/>
    <n v="161458"/>
    <n v="36"/>
    <n v="6.5"/>
    <n v="5.5"/>
    <n v="8"/>
    <n v="8"/>
    <n v="7"/>
    <n v="1"/>
    <n v="0"/>
    <n v="900582"/>
    <n v="71159"/>
    <n v="71274"/>
    <s v="GATH"/>
    <s v="CE  "/>
    <n v="29223"/>
    <n v="61714"/>
  </r>
  <r>
    <x v="823"/>
    <n v="202501"/>
    <x v="0"/>
    <s v="NICOLA D                      "/>
    <x v="2"/>
    <n v="806"/>
    <n v="171"/>
    <n v="21"/>
    <n v="8"/>
    <n v="1034"/>
    <n v="0"/>
    <n v="5"/>
    <n v="0"/>
    <n v="3"/>
    <n v="0"/>
    <n v="2"/>
    <n v="0"/>
    <n v="0"/>
    <n v="0"/>
    <n v="900582"/>
    <n v="71139"/>
    <n v="71409"/>
    <s v="BACQ"/>
    <s v="CE  "/>
    <n v="0"/>
    <n v="1551"/>
  </r>
  <r>
    <x v="823"/>
    <n v="202501"/>
    <x v="1"/>
    <s v="NICOLA D                      "/>
    <x v="2"/>
    <n v="806"/>
    <n v="171"/>
    <n v="21"/>
    <n v="8"/>
    <n v="1034"/>
    <n v="0"/>
    <n v="5"/>
    <n v="0"/>
    <n v="3"/>
    <n v="0"/>
    <n v="2"/>
    <n v="0"/>
    <n v="0"/>
    <n v="0"/>
    <n v="900582"/>
    <n v="71139"/>
    <n v="71409"/>
    <s v="BACQ"/>
    <s v="CE  "/>
    <n v="0"/>
    <n v="1551"/>
  </r>
  <r>
    <x v="824"/>
    <n v="202501"/>
    <x v="0"/>
    <s v="WROBLEWSKI C                  "/>
    <x v="2"/>
    <n v="916"/>
    <n v="230"/>
    <n v="36"/>
    <n v="9"/>
    <n v="0"/>
    <n v="0"/>
    <n v="0"/>
    <n v="0"/>
    <n v="0"/>
    <n v="0"/>
    <n v="0"/>
    <n v="0"/>
    <n v="0"/>
    <n v="0"/>
    <n v="71030"/>
    <n v="71024"/>
    <n v="71023"/>
    <s v="FASQ"/>
    <s v="IF  "/>
    <n v="0"/>
    <n v="0"/>
  </r>
  <r>
    <x v="824"/>
    <n v="202501"/>
    <x v="1"/>
    <s v="WROBLEWSKI C                  "/>
    <x v="2"/>
    <n v="916"/>
    <n v="230"/>
    <n v="36"/>
    <n v="9"/>
    <n v="0"/>
    <n v="0"/>
    <n v="0"/>
    <n v="0"/>
    <n v="0"/>
    <n v="0"/>
    <n v="0"/>
    <n v="0"/>
    <n v="0"/>
    <n v="0"/>
    <n v="71030"/>
    <n v="71024"/>
    <n v="71023"/>
    <s v="FASQ"/>
    <s v="IF  "/>
    <n v="0"/>
    <n v="0"/>
  </r>
  <r>
    <x v="825"/>
    <n v="202501"/>
    <x v="0"/>
    <s v="BERUGEAU M                    "/>
    <x v="2"/>
    <n v="115"/>
    <n v="27"/>
    <n v="1"/>
    <n v="1"/>
    <n v="10119"/>
    <n v="117172"/>
    <n v="8"/>
    <n v="3.5"/>
    <n v="0.5"/>
    <n v="0.5"/>
    <n v="0.5"/>
    <n v="2.5"/>
    <n v="0.5"/>
    <n v="0"/>
    <n v="71590"/>
    <n v="71607"/>
    <n v="71125"/>
    <s v="LIOP"/>
    <s v="GO  "/>
    <n v="5055"/>
    <n v="22715"/>
  </r>
  <r>
    <x v="825"/>
    <n v="202501"/>
    <x v="1"/>
    <s v="BERUGEAU M                    "/>
    <x v="2"/>
    <n v="115"/>
    <n v="27"/>
    <n v="1"/>
    <n v="1"/>
    <n v="10119"/>
    <n v="117172"/>
    <n v="8"/>
    <n v="3.5"/>
    <n v="0.5"/>
    <n v="0.5"/>
    <n v="0.5"/>
    <n v="2.5"/>
    <n v="0.5"/>
    <n v="0"/>
    <n v="71590"/>
    <n v="71607"/>
    <n v="71125"/>
    <s v="LIOP"/>
    <s v="GO  "/>
    <n v="5055"/>
    <n v="22715"/>
  </r>
  <r>
    <x v="826"/>
    <n v="202501"/>
    <x v="0"/>
    <s v="BUROT L                       "/>
    <x v="2"/>
    <n v="916"/>
    <n v="230"/>
    <n v="20"/>
    <n v="9"/>
    <n v="0"/>
    <n v="0"/>
    <n v="0"/>
    <n v="0"/>
    <n v="0"/>
    <n v="0"/>
    <n v="0"/>
    <n v="0"/>
    <n v="0"/>
    <n v="0"/>
    <n v="71030"/>
    <n v="71510"/>
    <n v="71551"/>
    <s v="TEIS"/>
    <s v="IF  "/>
    <n v="0"/>
    <n v="0"/>
  </r>
  <r>
    <x v="826"/>
    <n v="202501"/>
    <x v="1"/>
    <s v="BUROT L                       "/>
    <x v="2"/>
    <n v="916"/>
    <n v="230"/>
    <n v="20"/>
    <n v="9"/>
    <n v="0"/>
    <n v="0"/>
    <n v="0"/>
    <n v="0"/>
    <n v="0"/>
    <n v="0"/>
    <n v="0"/>
    <n v="0"/>
    <n v="0"/>
    <n v="0"/>
    <n v="71030"/>
    <n v="71510"/>
    <n v="71551"/>
    <s v="TEIS"/>
    <s v="IF  "/>
    <n v="0"/>
    <n v="0"/>
  </r>
  <r>
    <x v="827"/>
    <n v="202501"/>
    <x v="0"/>
    <s v="HENRI C                       "/>
    <x v="2"/>
    <n v="599"/>
    <n v="120"/>
    <n v="23"/>
    <n v="5"/>
    <n v="6215"/>
    <n v="0"/>
    <n v="5.5"/>
    <n v="1"/>
    <n v="2"/>
    <n v="0.5"/>
    <n v="2"/>
    <n v="0"/>
    <n v="0"/>
    <n v="0"/>
    <n v="900582"/>
    <n v="71507"/>
    <n v="71528"/>
    <s v="MORT"/>
    <s v="CE  "/>
    <n v="0"/>
    <n v="7295"/>
  </r>
  <r>
    <x v="827"/>
    <n v="202501"/>
    <x v="1"/>
    <s v="HENRI C                       "/>
    <x v="2"/>
    <n v="599"/>
    <n v="120"/>
    <n v="23"/>
    <n v="5"/>
    <n v="6215"/>
    <n v="0"/>
    <n v="5.5"/>
    <n v="1"/>
    <n v="2"/>
    <n v="0.5"/>
    <n v="2"/>
    <n v="0"/>
    <n v="0"/>
    <n v="0"/>
    <n v="900582"/>
    <n v="71507"/>
    <n v="71528"/>
    <s v="MORT"/>
    <s v="CE  "/>
    <n v="0"/>
    <n v="7295"/>
  </r>
  <r>
    <x v="828"/>
    <n v="202501"/>
    <x v="0"/>
    <s v="MARQUER F                     "/>
    <x v="2"/>
    <n v="234"/>
    <n v="93"/>
    <n v="12"/>
    <n v="2"/>
    <n v="12507"/>
    <n v="32969"/>
    <n v="16.5"/>
    <n v="4.5"/>
    <n v="7"/>
    <n v="0.5"/>
    <n v="3"/>
    <n v="0"/>
    <n v="1.5"/>
    <n v="0"/>
    <n v="71251"/>
    <n v="70067"/>
    <n v="71265"/>
    <s v="LEGG"/>
    <s v="GS  "/>
    <n v="0"/>
    <n v="17751"/>
  </r>
  <r>
    <x v="828"/>
    <n v="202501"/>
    <x v="1"/>
    <s v="MARQUER F                     "/>
    <x v="2"/>
    <n v="234"/>
    <n v="93"/>
    <n v="12"/>
    <n v="2"/>
    <n v="12507"/>
    <n v="32969"/>
    <n v="16.5"/>
    <n v="4.5"/>
    <n v="7"/>
    <n v="0.5"/>
    <n v="3"/>
    <n v="0"/>
    <n v="1.5"/>
    <n v="0"/>
    <n v="71251"/>
    <n v="70067"/>
    <n v="71265"/>
    <s v="LEGG"/>
    <s v="GS  "/>
    <n v="0"/>
    <n v="17751"/>
  </r>
  <r>
    <x v="829"/>
    <n v="202501"/>
    <x v="0"/>
    <s v="PERDEREAU R                   "/>
    <x v="2"/>
    <n v="328"/>
    <n v="119"/>
    <n v="13"/>
    <n v="2"/>
    <n v="9867"/>
    <n v="19000"/>
    <n v="11.5"/>
    <n v="1"/>
    <n v="5"/>
    <n v="1.5"/>
    <n v="1"/>
    <n v="3"/>
    <n v="0"/>
    <n v="0"/>
    <n v="71251"/>
    <n v="70930"/>
    <n v="71182"/>
    <s v="CLEM"/>
    <s v="GS  "/>
    <n v="6318"/>
    <n v="15146"/>
  </r>
  <r>
    <x v="829"/>
    <n v="202501"/>
    <x v="1"/>
    <s v="PERDEREAU R                   "/>
    <x v="2"/>
    <n v="328"/>
    <n v="119"/>
    <n v="13"/>
    <n v="2"/>
    <n v="9867"/>
    <n v="19000"/>
    <n v="11.5"/>
    <n v="1"/>
    <n v="5"/>
    <n v="1.5"/>
    <n v="1"/>
    <n v="3"/>
    <n v="0"/>
    <n v="0"/>
    <n v="71251"/>
    <n v="70930"/>
    <n v="71182"/>
    <s v="CLEM"/>
    <s v="GS  "/>
    <n v="6318"/>
    <n v="15146"/>
  </r>
  <r>
    <x v="830"/>
    <n v="202501"/>
    <x v="0"/>
    <s v="NETZER S                      "/>
    <x v="2"/>
    <n v="63"/>
    <n v="10"/>
    <n v="2"/>
    <n v="1"/>
    <n v="20476"/>
    <n v="46091"/>
    <n v="13.5"/>
    <n v="5.5"/>
    <n v="0.5"/>
    <n v="1.5"/>
    <n v="1.5"/>
    <n v="2"/>
    <n v="2.5"/>
    <n v="0"/>
    <n v="900582"/>
    <n v="71276"/>
    <n v="70083"/>
    <s v="LAUR"/>
    <s v="CE  "/>
    <n v="0"/>
    <n v="26008"/>
  </r>
  <r>
    <x v="830"/>
    <n v="202501"/>
    <x v="1"/>
    <s v="NETZER S                      "/>
    <x v="2"/>
    <n v="63"/>
    <n v="10"/>
    <n v="2"/>
    <n v="1"/>
    <n v="20476"/>
    <n v="46091"/>
    <n v="13.5"/>
    <n v="5.5"/>
    <n v="0.5"/>
    <n v="1.5"/>
    <n v="1.5"/>
    <n v="2"/>
    <n v="2.5"/>
    <n v="0"/>
    <n v="900582"/>
    <n v="71276"/>
    <n v="70083"/>
    <s v="LAUR"/>
    <s v="CE  "/>
    <n v="0"/>
    <n v="26008"/>
  </r>
  <r>
    <x v="831"/>
    <n v="202501"/>
    <x v="0"/>
    <s v="RIBEIRO E                     "/>
    <x v="2"/>
    <n v="198"/>
    <n v="36"/>
    <n v="4"/>
    <n v="2"/>
    <n v="13488"/>
    <n v="39191"/>
    <n v="15"/>
    <n v="3"/>
    <n v="1"/>
    <n v="0"/>
    <n v="0"/>
    <n v="11"/>
    <n v="0"/>
    <n v="0"/>
    <n v="71030"/>
    <n v="71045"/>
    <n v="71037"/>
    <s v="PHIL"/>
    <s v="IF  "/>
    <n v="0"/>
    <n v="18927"/>
  </r>
  <r>
    <x v="831"/>
    <n v="202501"/>
    <x v="1"/>
    <s v="RIBEIRO E                     "/>
    <x v="2"/>
    <n v="198"/>
    <n v="36"/>
    <n v="4"/>
    <n v="2"/>
    <n v="13488"/>
    <n v="39191"/>
    <n v="15"/>
    <n v="3"/>
    <n v="1"/>
    <n v="0"/>
    <n v="0"/>
    <n v="11"/>
    <n v="0"/>
    <n v="0"/>
    <n v="71030"/>
    <n v="71045"/>
    <n v="71037"/>
    <s v="PHIL"/>
    <s v="IF  "/>
    <n v="0"/>
    <n v="18927"/>
  </r>
  <r>
    <x v="832"/>
    <n v="202501"/>
    <x v="0"/>
    <s v="BERNY J                       "/>
    <x v="2"/>
    <n v="12"/>
    <n v="3"/>
    <n v="1"/>
    <n v="1"/>
    <n v="37333"/>
    <n v="20372"/>
    <n v="7.5"/>
    <n v="1.5"/>
    <n v="2.5"/>
    <n v="1"/>
    <n v="1"/>
    <n v="1"/>
    <n v="0.5"/>
    <n v="0"/>
    <n v="900582"/>
    <n v="71507"/>
    <n v="71532"/>
    <s v="MORT"/>
    <s v="CE  "/>
    <n v="0"/>
    <n v="41125"/>
  </r>
  <r>
    <x v="832"/>
    <n v="202501"/>
    <x v="1"/>
    <s v="BERNY J                       "/>
    <x v="2"/>
    <n v="12"/>
    <n v="3"/>
    <n v="1"/>
    <n v="1"/>
    <n v="37333"/>
    <n v="20372"/>
    <n v="7.5"/>
    <n v="1.5"/>
    <n v="2.5"/>
    <n v="1"/>
    <n v="1"/>
    <n v="1"/>
    <n v="0.5"/>
    <n v="0"/>
    <n v="900582"/>
    <n v="71507"/>
    <n v="71532"/>
    <s v="MORT"/>
    <s v="CE  "/>
    <n v="0"/>
    <n v="41125"/>
  </r>
  <r>
    <x v="833"/>
    <n v="202501"/>
    <x v="0"/>
    <s v="MELAO M                       "/>
    <x v="2"/>
    <n v="379"/>
    <n v="69"/>
    <n v="18"/>
    <n v="3"/>
    <n v="8134"/>
    <n v="15942"/>
    <n v="12"/>
    <n v="1"/>
    <n v="8"/>
    <n v="0"/>
    <n v="1"/>
    <n v="2"/>
    <n v="0"/>
    <n v="0"/>
    <n v="900582"/>
    <n v="71507"/>
    <n v="71146"/>
    <s v="MORT"/>
    <s v="CE  "/>
    <n v="0"/>
    <n v="13529"/>
  </r>
  <r>
    <x v="833"/>
    <n v="202501"/>
    <x v="1"/>
    <s v="MELAO M                       "/>
    <x v="2"/>
    <n v="379"/>
    <n v="69"/>
    <n v="18"/>
    <n v="3"/>
    <n v="8134"/>
    <n v="15942"/>
    <n v="12"/>
    <n v="1"/>
    <n v="8"/>
    <n v="0"/>
    <n v="1"/>
    <n v="2"/>
    <n v="0"/>
    <n v="0"/>
    <n v="900582"/>
    <n v="71507"/>
    <n v="71146"/>
    <s v="MORT"/>
    <s v="CE  "/>
    <n v="0"/>
    <n v="13529"/>
  </r>
  <r>
    <x v="834"/>
    <n v="202501"/>
    <x v="0"/>
    <s v="SCHMERBER O                   "/>
    <x v="0"/>
    <n v="100"/>
    <n v="21"/>
    <n v="3"/>
    <n v="0"/>
    <n v="31020"/>
    <n v="109349"/>
    <n v="51"/>
    <n v="6.5"/>
    <n v="17.5"/>
    <n v="4.5"/>
    <n v="12.5"/>
    <n v="5"/>
    <n v="5"/>
    <n v="0"/>
    <n v="900582"/>
    <n v="71270"/>
    <n v="71155"/>
    <s v="TRAG"/>
    <s v="CE  "/>
    <n v="82378"/>
    <n v="48858"/>
  </r>
  <r>
    <x v="834"/>
    <n v="202501"/>
    <x v="1"/>
    <s v="SCHMERBER O                   "/>
    <x v="0"/>
    <n v="100"/>
    <n v="21"/>
    <n v="3"/>
    <n v="0"/>
    <n v="31020"/>
    <n v="109349"/>
    <n v="51"/>
    <n v="6.5"/>
    <n v="17.5"/>
    <n v="4.5"/>
    <n v="12.5"/>
    <n v="5"/>
    <n v="5"/>
    <n v="0"/>
    <n v="900582"/>
    <n v="71270"/>
    <n v="71155"/>
    <s v="TRAG"/>
    <s v="CE  "/>
    <n v="82378"/>
    <n v="48858"/>
  </r>
  <r>
    <x v="835"/>
    <n v="202501"/>
    <x v="0"/>
    <s v="VIGIER A                      "/>
    <x v="2"/>
    <n v="220"/>
    <n v="85"/>
    <n v="15"/>
    <n v="3"/>
    <n v="13344"/>
    <n v="24328"/>
    <n v="13.5"/>
    <n v="5"/>
    <n v="6"/>
    <n v="0"/>
    <n v="1.5"/>
    <n v="0"/>
    <n v="1"/>
    <n v="0"/>
    <n v="71251"/>
    <n v="700023"/>
    <n v="71212"/>
    <s v="LEVE"/>
    <s v="GS  "/>
    <n v="31001"/>
    <n v="18270"/>
  </r>
  <r>
    <x v="835"/>
    <n v="202501"/>
    <x v="1"/>
    <s v="VIGIER A                      "/>
    <x v="2"/>
    <n v="220"/>
    <n v="85"/>
    <n v="15"/>
    <n v="3"/>
    <n v="13344"/>
    <n v="24328"/>
    <n v="13.5"/>
    <n v="5"/>
    <n v="6"/>
    <n v="0"/>
    <n v="1.5"/>
    <n v="0"/>
    <n v="1"/>
    <n v="0"/>
    <n v="71251"/>
    <n v="700023"/>
    <n v="71212"/>
    <s v="LEVE"/>
    <s v="GS  "/>
    <n v="31001"/>
    <n v="18270"/>
  </r>
  <r>
    <x v="836"/>
    <n v="202501"/>
    <x v="0"/>
    <s v="GRABAREK S                    "/>
    <x v="2"/>
    <n v="228"/>
    <n v="42"/>
    <n v="6"/>
    <n v="3"/>
    <n v="11913"/>
    <n v="18550"/>
    <n v="15.5"/>
    <n v="2.5"/>
    <n v="6"/>
    <n v="2.5"/>
    <n v="2"/>
    <n v="0"/>
    <n v="2.5"/>
    <n v="0"/>
    <n v="900582"/>
    <n v="71276"/>
    <n v="70082"/>
    <s v="LAUR"/>
    <s v="CE  "/>
    <n v="11131"/>
    <n v="17955"/>
  </r>
  <r>
    <x v="836"/>
    <n v="202501"/>
    <x v="1"/>
    <s v="GRABAREK S                    "/>
    <x v="2"/>
    <n v="228"/>
    <n v="42"/>
    <n v="6"/>
    <n v="3"/>
    <n v="11913"/>
    <n v="18550"/>
    <n v="15.5"/>
    <n v="2.5"/>
    <n v="6"/>
    <n v="2.5"/>
    <n v="2"/>
    <n v="0"/>
    <n v="2.5"/>
    <n v="0"/>
    <n v="900582"/>
    <n v="71276"/>
    <n v="70082"/>
    <s v="LAUR"/>
    <s v="CE  "/>
    <n v="11131"/>
    <n v="17955"/>
  </r>
  <r>
    <x v="837"/>
    <n v="202501"/>
    <x v="0"/>
    <s v="GEMAIN R                      "/>
    <x v="2"/>
    <n v="96"/>
    <n v="22"/>
    <n v="6"/>
    <n v="2"/>
    <n v="17678"/>
    <n v="22300"/>
    <n v="14"/>
    <n v="12"/>
    <n v="1"/>
    <n v="0"/>
    <n v="1"/>
    <n v="0"/>
    <n v="0"/>
    <n v="0"/>
    <n v="71590"/>
    <n v="71050"/>
    <n v="71112"/>
    <s v="PLAN"/>
    <s v="GO  "/>
    <n v="137850"/>
    <n v="23432"/>
  </r>
  <r>
    <x v="837"/>
    <n v="202501"/>
    <x v="1"/>
    <s v="GEMAIN R                      "/>
    <x v="2"/>
    <n v="96"/>
    <n v="22"/>
    <n v="6"/>
    <n v="2"/>
    <n v="17678"/>
    <n v="22300"/>
    <n v="14"/>
    <n v="12"/>
    <n v="1"/>
    <n v="0"/>
    <n v="1"/>
    <n v="0"/>
    <n v="0"/>
    <n v="0"/>
    <n v="71590"/>
    <n v="71050"/>
    <n v="71112"/>
    <s v="PLAN"/>
    <s v="GO  "/>
    <n v="137850"/>
    <n v="23432"/>
  </r>
  <r>
    <x v="838"/>
    <n v="202501"/>
    <x v="0"/>
    <s v="SALOME S                      "/>
    <x v="0"/>
    <n v="112"/>
    <n v="27"/>
    <n v="3"/>
    <n v="0"/>
    <n v="22471"/>
    <n v="130173"/>
    <n v="23"/>
    <n v="6"/>
    <n v="3"/>
    <n v="4"/>
    <n v="3"/>
    <n v="2"/>
    <n v="5"/>
    <n v="0"/>
    <n v="71590"/>
    <n v="71606"/>
    <n v="71230"/>
    <s v="QUIR"/>
    <s v="GO  "/>
    <n v="42838"/>
    <n v="37073"/>
  </r>
  <r>
    <x v="838"/>
    <n v="202501"/>
    <x v="1"/>
    <s v="SALOME S                      "/>
    <x v="0"/>
    <n v="112"/>
    <n v="27"/>
    <n v="3"/>
    <n v="0"/>
    <n v="22471"/>
    <n v="130173"/>
    <n v="23"/>
    <n v="6"/>
    <n v="3"/>
    <n v="4"/>
    <n v="3"/>
    <n v="2"/>
    <n v="5"/>
    <n v="0"/>
    <n v="71590"/>
    <n v="71606"/>
    <n v="71230"/>
    <s v="QUIR"/>
    <s v="GO  "/>
    <n v="42838"/>
    <n v="37073"/>
  </r>
  <r>
    <x v="839"/>
    <n v="202501"/>
    <x v="0"/>
    <s v="ARNEODO T                     "/>
    <x v="2"/>
    <n v="35"/>
    <n v="17"/>
    <n v="4"/>
    <n v="1"/>
    <n v="23512"/>
    <n v="45756"/>
    <n v="24.5"/>
    <n v="7.5"/>
    <n v="10"/>
    <n v="0.5"/>
    <n v="3.5"/>
    <n v="3"/>
    <n v="0"/>
    <n v="0"/>
    <n v="71251"/>
    <n v="71255"/>
    <n v="71258"/>
    <s v="FRAC"/>
    <s v="GS  "/>
    <n v="17219"/>
    <n v="31186"/>
  </r>
  <r>
    <x v="839"/>
    <n v="202501"/>
    <x v="1"/>
    <s v="ARNEODO T                     "/>
    <x v="2"/>
    <n v="35"/>
    <n v="17"/>
    <n v="4"/>
    <n v="1"/>
    <n v="23512"/>
    <n v="45756"/>
    <n v="24.5"/>
    <n v="7.5"/>
    <n v="10"/>
    <n v="0.5"/>
    <n v="3.5"/>
    <n v="3"/>
    <n v="0"/>
    <n v="0"/>
    <n v="71251"/>
    <n v="71255"/>
    <n v="71258"/>
    <s v="FRAC"/>
    <s v="GS  "/>
    <n v="17219"/>
    <n v="31186"/>
  </r>
  <r>
    <x v="840"/>
    <n v="202501"/>
    <x v="0"/>
    <s v="DEMARCQ F                     "/>
    <x v="2"/>
    <n v="79"/>
    <n v="19"/>
    <n v="4"/>
    <n v="1"/>
    <n v="21782"/>
    <n v="12574"/>
    <n v="8"/>
    <n v="4"/>
    <n v="1"/>
    <n v="1"/>
    <n v="0"/>
    <n v="0"/>
    <n v="2"/>
    <n v="0"/>
    <n v="71030"/>
    <n v="71662"/>
    <n v="71450"/>
    <s v="HENN"/>
    <s v="IF  "/>
    <n v="0"/>
    <n v="24456"/>
  </r>
  <r>
    <x v="840"/>
    <n v="202501"/>
    <x v="1"/>
    <s v="DEMARCQ F                     "/>
    <x v="2"/>
    <n v="79"/>
    <n v="19"/>
    <n v="4"/>
    <n v="1"/>
    <n v="21782"/>
    <n v="12574"/>
    <n v="8"/>
    <n v="4"/>
    <n v="1"/>
    <n v="1"/>
    <n v="0"/>
    <n v="0"/>
    <n v="2"/>
    <n v="0"/>
    <n v="71030"/>
    <n v="71662"/>
    <n v="71450"/>
    <s v="HENN"/>
    <s v="IF  "/>
    <n v="0"/>
    <n v="24456"/>
  </r>
  <r>
    <x v="841"/>
    <n v="202501"/>
    <x v="0"/>
    <s v="CASTRONOVO F                  "/>
    <x v="2"/>
    <n v="916"/>
    <n v="290"/>
    <n v="37"/>
    <n v="10"/>
    <n v="169"/>
    <n v="0"/>
    <n v="0"/>
    <n v="0"/>
    <n v="0"/>
    <n v="0"/>
    <n v="0"/>
    <n v="0"/>
    <n v="0"/>
    <n v="0"/>
    <n v="71251"/>
    <n v="71255"/>
    <n v="71257"/>
    <s v="FRAC"/>
    <s v="GS  "/>
    <n v="0"/>
    <n v="0"/>
  </r>
  <r>
    <x v="841"/>
    <n v="202501"/>
    <x v="1"/>
    <s v="CASTRONOVO F                  "/>
    <x v="2"/>
    <n v="916"/>
    <n v="290"/>
    <n v="37"/>
    <n v="10"/>
    <n v="169"/>
    <n v="0"/>
    <n v="0"/>
    <n v="0"/>
    <n v="0"/>
    <n v="0"/>
    <n v="0"/>
    <n v="0"/>
    <n v="0"/>
    <n v="0"/>
    <n v="71251"/>
    <n v="71255"/>
    <n v="71257"/>
    <s v="FRAC"/>
    <s v="GS  "/>
    <n v="0"/>
    <n v="0"/>
  </r>
  <r>
    <x v="842"/>
    <n v="202501"/>
    <x v="0"/>
    <s v="BIEBER G                      "/>
    <x v="0"/>
    <n v="28"/>
    <n v="4"/>
    <n v="1"/>
    <n v="0"/>
    <n v="94581"/>
    <n v="147253"/>
    <n v="82.5"/>
    <n v="24"/>
    <n v="17.5"/>
    <n v="17"/>
    <n v="11"/>
    <n v="6"/>
    <n v="7"/>
    <n v="0"/>
    <n v="900582"/>
    <n v="71276"/>
    <n v="70082"/>
    <s v="LAUR"/>
    <s v="CE  "/>
    <n v="94302"/>
    <n v="127858"/>
  </r>
  <r>
    <x v="842"/>
    <n v="202501"/>
    <x v="1"/>
    <s v="BIEBER G                      "/>
    <x v="0"/>
    <n v="28"/>
    <n v="4"/>
    <n v="1"/>
    <n v="0"/>
    <n v="94581"/>
    <n v="147253"/>
    <n v="82.5"/>
    <n v="24"/>
    <n v="17.5"/>
    <n v="17"/>
    <n v="11"/>
    <n v="6"/>
    <n v="7"/>
    <n v="0"/>
    <n v="900582"/>
    <n v="71276"/>
    <n v="70082"/>
    <s v="LAUR"/>
    <s v="CE  "/>
    <n v="94302"/>
    <n v="127858"/>
  </r>
  <r>
    <x v="843"/>
    <n v="202501"/>
    <x v="0"/>
    <s v="LOISON F                      "/>
    <x v="2"/>
    <n v="902"/>
    <n v="224"/>
    <n v="24"/>
    <n v="6"/>
    <n v="0"/>
    <n v="1050"/>
    <n v="0"/>
    <n v="0"/>
    <n v="0"/>
    <n v="0"/>
    <n v="0"/>
    <n v="0"/>
    <n v="0"/>
    <n v="0"/>
    <n v="71030"/>
    <n v="71054"/>
    <n v="70427"/>
    <s v="BOUR"/>
    <s v="IF  "/>
    <n v="0"/>
    <n v="105"/>
  </r>
  <r>
    <x v="843"/>
    <n v="202501"/>
    <x v="1"/>
    <s v="LOISON F                      "/>
    <x v="2"/>
    <n v="902"/>
    <n v="224"/>
    <n v="24"/>
    <n v="6"/>
    <n v="0"/>
    <n v="1050"/>
    <n v="0"/>
    <n v="0"/>
    <n v="0"/>
    <n v="0"/>
    <n v="0"/>
    <n v="0"/>
    <n v="0"/>
    <n v="0"/>
    <n v="71030"/>
    <n v="71054"/>
    <n v="70427"/>
    <s v="BOUR"/>
    <s v="IF  "/>
    <n v="0"/>
    <n v="105"/>
  </r>
  <r>
    <x v="844"/>
    <n v="202501"/>
    <x v="0"/>
    <s v="MEYER J                       "/>
    <x v="2"/>
    <n v="450"/>
    <n v="87"/>
    <n v="13"/>
    <n v="5"/>
    <n v="6073"/>
    <n v="47667"/>
    <n v="8"/>
    <n v="2.5"/>
    <n v="1"/>
    <n v="2"/>
    <n v="0"/>
    <n v="0"/>
    <n v="2.5"/>
    <n v="0"/>
    <n v="900582"/>
    <n v="71276"/>
    <n v="70083"/>
    <s v="LAUR"/>
    <s v="CE  "/>
    <n v="10388"/>
    <n v="11562"/>
  </r>
  <r>
    <x v="844"/>
    <n v="202501"/>
    <x v="1"/>
    <s v="MEYER J                       "/>
    <x v="2"/>
    <n v="450"/>
    <n v="87"/>
    <n v="13"/>
    <n v="5"/>
    <n v="6073"/>
    <n v="47667"/>
    <n v="8"/>
    <n v="2.5"/>
    <n v="1"/>
    <n v="2"/>
    <n v="0"/>
    <n v="0"/>
    <n v="2.5"/>
    <n v="0"/>
    <n v="900582"/>
    <n v="71276"/>
    <n v="70083"/>
    <s v="LAUR"/>
    <s v="CE  "/>
    <n v="10388"/>
    <n v="11562"/>
  </r>
  <r>
    <x v="845"/>
    <n v="202501"/>
    <x v="0"/>
    <s v="CADIN J                       "/>
    <x v="2"/>
    <n v="54"/>
    <n v="13"/>
    <n v="4"/>
    <n v="2"/>
    <n v="19003"/>
    <n v="61596"/>
    <n v="11"/>
    <n v="4"/>
    <n v="2"/>
    <n v="2"/>
    <n v="1"/>
    <n v="1"/>
    <n v="1"/>
    <n v="0"/>
    <n v="71030"/>
    <n v="71505"/>
    <n v="700076"/>
    <s v="JULL"/>
    <s v="IF  "/>
    <n v="0"/>
    <n v="27356"/>
  </r>
  <r>
    <x v="845"/>
    <n v="202501"/>
    <x v="1"/>
    <s v="CADIN J                       "/>
    <x v="2"/>
    <n v="54"/>
    <n v="13"/>
    <n v="4"/>
    <n v="2"/>
    <n v="19003"/>
    <n v="61596"/>
    <n v="11"/>
    <n v="4"/>
    <n v="2"/>
    <n v="2"/>
    <n v="1"/>
    <n v="1"/>
    <n v="1"/>
    <n v="0"/>
    <n v="71030"/>
    <n v="71505"/>
    <n v="700076"/>
    <s v="JULL"/>
    <s v="IF  "/>
    <n v="0"/>
    <n v="27356"/>
  </r>
  <r>
    <x v="846"/>
    <n v="202501"/>
    <x v="0"/>
    <s v="BODRANT J                     "/>
    <x v="2"/>
    <n v="364"/>
    <n v="134"/>
    <n v="7"/>
    <n v="3"/>
    <n v="10021"/>
    <n v="8000"/>
    <n v="16.5"/>
    <n v="0.5"/>
    <n v="9"/>
    <n v="2"/>
    <n v="1.5"/>
    <n v="3.5"/>
    <n v="0"/>
    <n v="0"/>
    <n v="71251"/>
    <n v="70066"/>
    <n v="71494"/>
    <s v="KERL"/>
    <s v="GS  "/>
    <n v="0"/>
    <n v="13996"/>
  </r>
  <r>
    <x v="846"/>
    <n v="202501"/>
    <x v="1"/>
    <s v="BODRANT J                     "/>
    <x v="2"/>
    <n v="364"/>
    <n v="134"/>
    <n v="7"/>
    <n v="3"/>
    <n v="10021"/>
    <n v="8000"/>
    <n v="16.5"/>
    <n v="0.5"/>
    <n v="9"/>
    <n v="2"/>
    <n v="1.5"/>
    <n v="3.5"/>
    <n v="0"/>
    <n v="0"/>
    <n v="71251"/>
    <n v="70066"/>
    <n v="71494"/>
    <s v="KERL"/>
    <s v="GS  "/>
    <n v="0"/>
    <n v="13996"/>
  </r>
  <r>
    <x v="847"/>
    <n v="202501"/>
    <x v="0"/>
    <s v="RANJIT M                      "/>
    <x v="0"/>
    <n v="38"/>
    <n v="7"/>
    <n v="2"/>
    <n v="0"/>
    <n v="75232"/>
    <n v="283610"/>
    <n v="79"/>
    <n v="27"/>
    <n v="22"/>
    <n v="11"/>
    <n v="6"/>
    <n v="4"/>
    <n v="9"/>
    <n v="0"/>
    <n v="900582"/>
    <n v="71276"/>
    <n v="70083"/>
    <s v="LAUR"/>
    <s v="CE  "/>
    <n v="52522"/>
    <n v="111587"/>
  </r>
  <r>
    <x v="847"/>
    <n v="202501"/>
    <x v="1"/>
    <s v="RANJIT M                      "/>
    <x v="0"/>
    <n v="38"/>
    <n v="7"/>
    <n v="2"/>
    <n v="0"/>
    <n v="75232"/>
    <n v="283610"/>
    <n v="79"/>
    <n v="27"/>
    <n v="22"/>
    <n v="11"/>
    <n v="6"/>
    <n v="4"/>
    <n v="9"/>
    <n v="0"/>
    <n v="900582"/>
    <n v="71276"/>
    <n v="70083"/>
    <s v="LAUR"/>
    <s v="CE  "/>
    <n v="52522"/>
    <n v="111587"/>
  </r>
  <r>
    <x v="848"/>
    <n v="202501"/>
    <x v="0"/>
    <s v="BUCHOTTE M                    "/>
    <x v="2"/>
    <n v="457"/>
    <n v="89"/>
    <n v="8"/>
    <n v="3"/>
    <n v="10190"/>
    <n v="12870"/>
    <n v="5.5"/>
    <n v="5"/>
    <n v="0"/>
    <n v="0"/>
    <n v="0"/>
    <n v="0"/>
    <n v="0.5"/>
    <n v="0"/>
    <n v="900582"/>
    <n v="71506"/>
    <n v="71526"/>
    <s v="MART"/>
    <s v="CE  "/>
    <n v="135675"/>
    <n v="11477"/>
  </r>
  <r>
    <x v="848"/>
    <n v="202501"/>
    <x v="1"/>
    <s v="BUCHOTTE M                    "/>
    <x v="2"/>
    <n v="457"/>
    <n v="89"/>
    <n v="8"/>
    <n v="3"/>
    <n v="10190"/>
    <n v="12870"/>
    <n v="5.5"/>
    <n v="5"/>
    <n v="0"/>
    <n v="0"/>
    <n v="0"/>
    <n v="0"/>
    <n v="0.5"/>
    <n v="0"/>
    <n v="900582"/>
    <n v="71506"/>
    <n v="71526"/>
    <s v="MART"/>
    <s v="CE  "/>
    <n v="135675"/>
    <n v="11477"/>
  </r>
  <r>
    <x v="849"/>
    <n v="202501"/>
    <x v="0"/>
    <s v="PULCINA W                     "/>
    <x v="2"/>
    <n v="494"/>
    <n v="177"/>
    <n v="22"/>
    <n v="6"/>
    <n v="8393"/>
    <n v="16000"/>
    <n v="6.5"/>
    <n v="4"/>
    <n v="1"/>
    <n v="0.5"/>
    <n v="0"/>
    <n v="0"/>
    <n v="1"/>
    <n v="0"/>
    <n v="71251"/>
    <n v="71174"/>
    <n v="71198"/>
    <s v="CHIK"/>
    <s v="GS  "/>
    <n v="0"/>
    <n v="10580"/>
  </r>
  <r>
    <x v="849"/>
    <n v="202501"/>
    <x v="1"/>
    <s v="PULCINA W                     "/>
    <x v="2"/>
    <n v="494"/>
    <n v="177"/>
    <n v="22"/>
    <n v="6"/>
    <n v="8393"/>
    <n v="16000"/>
    <n v="6.5"/>
    <n v="4"/>
    <n v="1"/>
    <n v="0.5"/>
    <n v="0"/>
    <n v="0"/>
    <n v="1"/>
    <n v="0"/>
    <n v="71251"/>
    <n v="71174"/>
    <n v="71198"/>
    <s v="CHIK"/>
    <s v="GS  "/>
    <n v="0"/>
    <n v="10580"/>
  </r>
  <r>
    <x v="850"/>
    <n v="202501"/>
    <x v="0"/>
    <s v="DANTEC M                      "/>
    <x v="2"/>
    <n v="6"/>
    <n v="1"/>
    <n v="1"/>
    <n v="1"/>
    <n v="23965"/>
    <n v="140472"/>
    <n v="39.5"/>
    <n v="15"/>
    <n v="9"/>
    <n v="3"/>
    <n v="4"/>
    <n v="1"/>
    <n v="7.5"/>
    <n v="0"/>
    <n v="71590"/>
    <n v="71592"/>
    <n v="71099"/>
    <s v="LECO"/>
    <s v="GO  "/>
    <n v="23139"/>
    <n v="46005"/>
  </r>
  <r>
    <x v="850"/>
    <n v="202501"/>
    <x v="1"/>
    <s v="DANTEC M                      "/>
    <x v="2"/>
    <n v="6"/>
    <n v="1"/>
    <n v="1"/>
    <n v="1"/>
    <n v="23965"/>
    <n v="140472"/>
    <n v="39.5"/>
    <n v="15"/>
    <n v="9"/>
    <n v="3"/>
    <n v="4"/>
    <n v="1"/>
    <n v="7.5"/>
    <n v="0"/>
    <n v="71590"/>
    <n v="71592"/>
    <n v="71099"/>
    <s v="LECO"/>
    <s v="GO  "/>
    <n v="23139"/>
    <n v="46005"/>
  </r>
  <r>
    <x v="851"/>
    <n v="202501"/>
    <x v="0"/>
    <s v="JEUDY Y                       "/>
    <x v="2"/>
    <n v="886"/>
    <n v="219"/>
    <n v="29"/>
    <n v="12"/>
    <n v="53"/>
    <n v="2000"/>
    <n v="1"/>
    <n v="0"/>
    <n v="1"/>
    <n v="0"/>
    <n v="0"/>
    <n v="0"/>
    <n v="0"/>
    <n v="0"/>
    <n v="71590"/>
    <n v="71595"/>
    <n v="71358"/>
    <s v="CORV"/>
    <s v="GO  "/>
    <n v="0"/>
    <n v="280"/>
  </r>
  <r>
    <x v="851"/>
    <n v="202501"/>
    <x v="1"/>
    <s v="JEUDY Y                       "/>
    <x v="2"/>
    <n v="886"/>
    <n v="219"/>
    <n v="29"/>
    <n v="12"/>
    <n v="53"/>
    <n v="2000"/>
    <n v="1"/>
    <n v="0"/>
    <n v="1"/>
    <n v="0"/>
    <n v="0"/>
    <n v="0"/>
    <n v="0"/>
    <n v="0"/>
    <n v="71590"/>
    <n v="71595"/>
    <n v="71358"/>
    <s v="CORV"/>
    <s v="GO  "/>
    <n v="0"/>
    <n v="280"/>
  </r>
  <r>
    <x v="852"/>
    <n v="202501"/>
    <x v="0"/>
    <s v="AZZOPARDI B                   "/>
    <x v="2"/>
    <n v="676"/>
    <n v="140"/>
    <n v="12"/>
    <n v="4"/>
    <n v="3737"/>
    <n v="8870"/>
    <n v="3.5"/>
    <n v="1"/>
    <n v="0"/>
    <n v="1"/>
    <n v="0"/>
    <n v="1"/>
    <n v="0.5"/>
    <n v="0"/>
    <n v="900582"/>
    <n v="71506"/>
    <n v="71526"/>
    <s v="MART"/>
    <s v="CE  "/>
    <n v="103035"/>
    <n v="5003"/>
  </r>
  <r>
    <x v="852"/>
    <n v="202501"/>
    <x v="1"/>
    <s v="AZZOPARDI B                   "/>
    <x v="2"/>
    <n v="676"/>
    <n v="140"/>
    <n v="12"/>
    <n v="4"/>
    <n v="3737"/>
    <n v="8870"/>
    <n v="3.5"/>
    <n v="1"/>
    <n v="0"/>
    <n v="1"/>
    <n v="0"/>
    <n v="1"/>
    <n v="0.5"/>
    <n v="0"/>
    <n v="900582"/>
    <n v="71506"/>
    <n v="71526"/>
    <s v="MART"/>
    <s v="CE  "/>
    <n v="103035"/>
    <n v="5003"/>
  </r>
  <r>
    <x v="853"/>
    <n v="202501"/>
    <x v="0"/>
    <s v="LOPEZ S                       "/>
    <x v="0"/>
    <n v="96"/>
    <n v="32"/>
    <n v="4"/>
    <n v="0"/>
    <n v="35714"/>
    <n v="165859"/>
    <n v="32"/>
    <n v="10"/>
    <n v="7"/>
    <n v="1"/>
    <n v="3"/>
    <n v="5"/>
    <n v="6"/>
    <n v="0"/>
    <n v="71251"/>
    <n v="71248"/>
    <n v="700133"/>
    <s v="THIE"/>
    <s v="GS  "/>
    <n v="33329"/>
    <n v="54018"/>
  </r>
  <r>
    <x v="853"/>
    <n v="202501"/>
    <x v="1"/>
    <s v="LOPEZ S                       "/>
    <x v="0"/>
    <n v="96"/>
    <n v="32"/>
    <n v="4"/>
    <n v="0"/>
    <n v="35714"/>
    <n v="165859"/>
    <n v="32"/>
    <n v="10"/>
    <n v="7"/>
    <n v="1"/>
    <n v="3"/>
    <n v="5"/>
    <n v="6"/>
    <n v="0"/>
    <n v="71251"/>
    <n v="71248"/>
    <n v="700133"/>
    <s v="THIE"/>
    <s v="GS  "/>
    <n v="33329"/>
    <n v="54018"/>
  </r>
  <r>
    <x v="854"/>
    <n v="202501"/>
    <x v="0"/>
    <s v="VATEL S                       "/>
    <x v="2"/>
    <n v="632"/>
    <n v="129"/>
    <n v="13"/>
    <n v="3"/>
    <n v="4680"/>
    <n v="7750"/>
    <n v="5"/>
    <n v="2"/>
    <n v="0"/>
    <n v="1"/>
    <n v="2"/>
    <n v="0"/>
    <n v="0"/>
    <n v="0"/>
    <n v="900582"/>
    <n v="71139"/>
    <n v="71140"/>
    <s v="BACQ"/>
    <s v="CE  "/>
    <n v="0"/>
    <n v="6430"/>
  </r>
  <r>
    <x v="854"/>
    <n v="202501"/>
    <x v="1"/>
    <s v="VATEL S                       "/>
    <x v="2"/>
    <n v="632"/>
    <n v="129"/>
    <n v="13"/>
    <n v="3"/>
    <n v="4680"/>
    <n v="7750"/>
    <n v="5"/>
    <n v="2"/>
    <n v="0"/>
    <n v="1"/>
    <n v="2"/>
    <n v="0"/>
    <n v="0"/>
    <n v="0"/>
    <n v="900582"/>
    <n v="71139"/>
    <n v="71140"/>
    <s v="BACQ"/>
    <s v="CE  "/>
    <n v="0"/>
    <n v="6430"/>
  </r>
  <r>
    <x v="855"/>
    <n v="202501"/>
    <x v="0"/>
    <s v="VEILLON E                     "/>
    <x v="2"/>
    <n v="551"/>
    <n v="109"/>
    <n v="9"/>
    <n v="4"/>
    <n v="4035"/>
    <n v="41850"/>
    <n v="4"/>
    <n v="0"/>
    <n v="1"/>
    <n v="0"/>
    <n v="1"/>
    <n v="1"/>
    <n v="1"/>
    <n v="0"/>
    <n v="900582"/>
    <n v="71506"/>
    <n v="700080"/>
    <s v="MART"/>
    <s v="CE  "/>
    <n v="6356"/>
    <n v="8706"/>
  </r>
  <r>
    <x v="855"/>
    <n v="202501"/>
    <x v="1"/>
    <s v="VEILLON E                     "/>
    <x v="2"/>
    <n v="551"/>
    <n v="109"/>
    <n v="9"/>
    <n v="4"/>
    <n v="4035"/>
    <n v="41850"/>
    <n v="4"/>
    <n v="0"/>
    <n v="1"/>
    <n v="0"/>
    <n v="1"/>
    <n v="1"/>
    <n v="1"/>
    <n v="0"/>
    <n v="900582"/>
    <n v="71506"/>
    <n v="700080"/>
    <s v="MART"/>
    <s v="CE  "/>
    <n v="6356"/>
    <n v="8706"/>
  </r>
  <r>
    <x v="856"/>
    <n v="202501"/>
    <x v="0"/>
    <s v="GANDOSSI JB                   "/>
    <x v="2"/>
    <n v="213"/>
    <n v="39"/>
    <n v="4"/>
    <n v="1"/>
    <n v="11771"/>
    <n v="24500"/>
    <n v="10"/>
    <n v="1"/>
    <n v="2.5"/>
    <n v="3"/>
    <n v="2"/>
    <n v="0"/>
    <n v="1.5"/>
    <n v="0"/>
    <n v="900582"/>
    <n v="71506"/>
    <n v="71526"/>
    <s v="MART"/>
    <s v="CE  "/>
    <n v="19539"/>
    <n v="18541"/>
  </r>
  <r>
    <x v="856"/>
    <n v="202501"/>
    <x v="1"/>
    <s v="GANDOSSI JB                   "/>
    <x v="2"/>
    <n v="213"/>
    <n v="39"/>
    <n v="4"/>
    <n v="1"/>
    <n v="11771"/>
    <n v="24500"/>
    <n v="10"/>
    <n v="1"/>
    <n v="2.5"/>
    <n v="3"/>
    <n v="2"/>
    <n v="0"/>
    <n v="1.5"/>
    <n v="0"/>
    <n v="900582"/>
    <n v="71506"/>
    <n v="71526"/>
    <s v="MART"/>
    <s v="CE  "/>
    <n v="19539"/>
    <n v="18541"/>
  </r>
  <r>
    <x v="857"/>
    <n v="202501"/>
    <x v="0"/>
    <s v="KODIA Y                       "/>
    <x v="2"/>
    <n v="885"/>
    <n v="193"/>
    <n v="22"/>
    <n v="7"/>
    <n v="0"/>
    <n v="3000"/>
    <n v="0"/>
    <n v="0"/>
    <n v="0"/>
    <n v="0"/>
    <n v="0"/>
    <n v="0"/>
    <n v="0"/>
    <n v="0"/>
    <n v="900582"/>
    <n v="71506"/>
    <n v="700080"/>
    <s v="MART"/>
    <s v="CE  "/>
    <n v="0"/>
    <n v="300"/>
  </r>
  <r>
    <x v="857"/>
    <n v="202501"/>
    <x v="1"/>
    <s v="KODIA Y                       "/>
    <x v="2"/>
    <n v="885"/>
    <n v="193"/>
    <n v="22"/>
    <n v="7"/>
    <n v="0"/>
    <n v="3000"/>
    <n v="0"/>
    <n v="0"/>
    <n v="0"/>
    <n v="0"/>
    <n v="0"/>
    <n v="0"/>
    <n v="0"/>
    <n v="0"/>
    <n v="900582"/>
    <n v="71506"/>
    <n v="700080"/>
    <s v="MART"/>
    <s v="CE  "/>
    <n v="0"/>
    <n v="300"/>
  </r>
  <r>
    <x v="858"/>
    <n v="202501"/>
    <x v="0"/>
    <s v="MASCHIETTO G                  "/>
    <x v="2"/>
    <n v="125"/>
    <n v="49"/>
    <n v="3"/>
    <n v="1"/>
    <n v="19190"/>
    <n v="17400"/>
    <n v="10"/>
    <n v="4"/>
    <n v="2.5"/>
    <n v="1"/>
    <n v="1"/>
    <n v="1.5"/>
    <n v="0"/>
    <n v="0"/>
    <n v="71251"/>
    <n v="71248"/>
    <n v="71245"/>
    <s v="THIE"/>
    <s v="GS  "/>
    <n v="12599"/>
    <n v="22174"/>
  </r>
  <r>
    <x v="858"/>
    <n v="202501"/>
    <x v="1"/>
    <s v="MASCHIETTO G                  "/>
    <x v="2"/>
    <n v="125"/>
    <n v="49"/>
    <n v="3"/>
    <n v="1"/>
    <n v="19190"/>
    <n v="17400"/>
    <n v="10"/>
    <n v="4"/>
    <n v="2.5"/>
    <n v="1"/>
    <n v="1"/>
    <n v="1.5"/>
    <n v="0"/>
    <n v="0"/>
    <n v="71251"/>
    <n v="71248"/>
    <n v="71245"/>
    <s v="THIE"/>
    <s v="GS  "/>
    <n v="12599"/>
    <n v="22174"/>
  </r>
  <r>
    <x v="859"/>
    <n v="202501"/>
    <x v="0"/>
    <s v="CONVERTINI L                  "/>
    <x v="2"/>
    <n v="80"/>
    <n v="31"/>
    <n v="5"/>
    <n v="3"/>
    <n v="19467"/>
    <n v="586"/>
    <n v="14.5"/>
    <n v="4"/>
    <n v="3"/>
    <n v="4"/>
    <n v="2"/>
    <n v="1"/>
    <n v="0.5"/>
    <n v="0"/>
    <n v="71251"/>
    <n v="700023"/>
    <n v="700130"/>
    <s v="LEVE"/>
    <s v="GS  "/>
    <n v="11956"/>
    <n v="24421"/>
  </r>
  <r>
    <x v="859"/>
    <n v="202501"/>
    <x v="1"/>
    <s v="CONVERTINI L                  "/>
    <x v="2"/>
    <n v="80"/>
    <n v="31"/>
    <n v="5"/>
    <n v="3"/>
    <n v="19467"/>
    <n v="586"/>
    <n v="14.5"/>
    <n v="4"/>
    <n v="3"/>
    <n v="4"/>
    <n v="2"/>
    <n v="1"/>
    <n v="0.5"/>
    <n v="0"/>
    <n v="71251"/>
    <n v="700023"/>
    <n v="700130"/>
    <s v="LEVE"/>
    <s v="GS  "/>
    <n v="11956"/>
    <n v="24421"/>
  </r>
  <r>
    <x v="860"/>
    <n v="202501"/>
    <x v="0"/>
    <s v="DENIS C                       "/>
    <x v="2"/>
    <n v="219"/>
    <n v="84"/>
    <n v="14"/>
    <n v="4"/>
    <n v="11750"/>
    <n v="50905"/>
    <n v="14.5"/>
    <n v="5.5"/>
    <n v="3.5"/>
    <n v="0.5"/>
    <n v="2.5"/>
    <n v="0.5"/>
    <n v="2"/>
    <n v="0"/>
    <n v="71251"/>
    <n v="700023"/>
    <n v="71201"/>
    <s v="LEVE"/>
    <s v="GS  "/>
    <n v="8728"/>
    <n v="18344"/>
  </r>
  <r>
    <x v="860"/>
    <n v="202501"/>
    <x v="1"/>
    <s v="DENIS C                       "/>
    <x v="2"/>
    <n v="219"/>
    <n v="84"/>
    <n v="14"/>
    <n v="4"/>
    <n v="11750"/>
    <n v="50905"/>
    <n v="14.5"/>
    <n v="5.5"/>
    <n v="3.5"/>
    <n v="0.5"/>
    <n v="2.5"/>
    <n v="0.5"/>
    <n v="2"/>
    <n v="0"/>
    <n v="71251"/>
    <n v="700023"/>
    <n v="71201"/>
    <s v="LEVE"/>
    <s v="GS  "/>
    <n v="8728"/>
    <n v="18344"/>
  </r>
  <r>
    <x v="861"/>
    <n v="202501"/>
    <x v="0"/>
    <s v="PIEGE E                       "/>
    <x v="2"/>
    <n v="916"/>
    <n v="200"/>
    <n v="23"/>
    <n v="8"/>
    <n v="0"/>
    <n v="0"/>
    <n v="0"/>
    <n v="0"/>
    <n v="0"/>
    <n v="0"/>
    <n v="0"/>
    <n v="0"/>
    <n v="0"/>
    <n v="0"/>
    <n v="900582"/>
    <n v="71506"/>
    <n v="71526"/>
    <s v="MART"/>
    <s v="CE  "/>
    <n v="0"/>
    <n v="0"/>
  </r>
  <r>
    <x v="861"/>
    <n v="202501"/>
    <x v="1"/>
    <s v="PIEGE E                       "/>
    <x v="2"/>
    <n v="916"/>
    <n v="200"/>
    <n v="23"/>
    <n v="8"/>
    <n v="0"/>
    <n v="0"/>
    <n v="0"/>
    <n v="0"/>
    <n v="0"/>
    <n v="0"/>
    <n v="0"/>
    <n v="0"/>
    <n v="0"/>
    <n v="0"/>
    <n v="900582"/>
    <n v="71506"/>
    <n v="71526"/>
    <s v="MART"/>
    <s v="CE  "/>
    <n v="0"/>
    <n v="0"/>
  </r>
  <r>
    <x v="862"/>
    <n v="202501"/>
    <x v="0"/>
    <s v="NJIKI NYA P                   "/>
    <x v="2"/>
    <n v="128"/>
    <n v="25"/>
    <n v="7"/>
    <n v="3"/>
    <n v="19792"/>
    <n v="10000"/>
    <n v="15"/>
    <n v="10"/>
    <n v="3"/>
    <n v="2"/>
    <n v="0"/>
    <n v="0"/>
    <n v="0"/>
    <n v="0"/>
    <n v="900582"/>
    <n v="71507"/>
    <n v="71531"/>
    <s v="MORT"/>
    <s v="CE  "/>
    <n v="0"/>
    <n v="22060"/>
  </r>
  <r>
    <x v="862"/>
    <n v="202501"/>
    <x v="1"/>
    <s v="NJIKI NYA P                   "/>
    <x v="2"/>
    <n v="128"/>
    <n v="25"/>
    <n v="7"/>
    <n v="3"/>
    <n v="19792"/>
    <n v="10000"/>
    <n v="15"/>
    <n v="10"/>
    <n v="3"/>
    <n v="2"/>
    <n v="0"/>
    <n v="0"/>
    <n v="0"/>
    <n v="0"/>
    <n v="900582"/>
    <n v="71507"/>
    <n v="71531"/>
    <s v="MORT"/>
    <s v="CE  "/>
    <n v="0"/>
    <n v="22060"/>
  </r>
  <r>
    <x v="863"/>
    <n v="202501"/>
    <x v="0"/>
    <s v="ROUSSEL S                     "/>
    <x v="2"/>
    <n v="804"/>
    <n v="186"/>
    <n v="25"/>
    <n v="7"/>
    <n v="1436"/>
    <n v="0"/>
    <n v="3"/>
    <n v="0.5"/>
    <n v="0.5"/>
    <n v="0"/>
    <n v="0.5"/>
    <n v="1.5"/>
    <n v="0"/>
    <n v="0"/>
    <n v="71030"/>
    <n v="71063"/>
    <n v="71064"/>
    <s v="COTE"/>
    <s v="IF  "/>
    <n v="0"/>
    <n v="1599"/>
  </r>
  <r>
    <x v="863"/>
    <n v="202501"/>
    <x v="1"/>
    <s v="ROUSSEL S                     "/>
    <x v="2"/>
    <n v="804"/>
    <n v="186"/>
    <n v="25"/>
    <n v="7"/>
    <n v="1436"/>
    <n v="0"/>
    <n v="3"/>
    <n v="0.5"/>
    <n v="0.5"/>
    <n v="0"/>
    <n v="0.5"/>
    <n v="1.5"/>
    <n v="0"/>
    <n v="0"/>
    <n v="71030"/>
    <n v="71063"/>
    <n v="71064"/>
    <s v="COTE"/>
    <s v="IF  "/>
    <n v="0"/>
    <n v="1599"/>
  </r>
  <r>
    <x v="864"/>
    <n v="202501"/>
    <x v="0"/>
    <s v="BALLALOUD V                   "/>
    <x v="2"/>
    <n v="383"/>
    <n v="146"/>
    <n v="19"/>
    <n v="5"/>
    <n v="10468"/>
    <n v="23000"/>
    <n v="3"/>
    <n v="0"/>
    <n v="1"/>
    <n v="0"/>
    <n v="0"/>
    <n v="1"/>
    <n v="1"/>
    <n v="0"/>
    <n v="71251"/>
    <n v="71174"/>
    <n v="71500"/>
    <s v="CHIK"/>
    <s v="GS  "/>
    <n v="0"/>
    <n v="13461"/>
  </r>
  <r>
    <x v="864"/>
    <n v="202501"/>
    <x v="1"/>
    <s v="BALLALOUD V                   "/>
    <x v="2"/>
    <n v="383"/>
    <n v="146"/>
    <n v="19"/>
    <n v="5"/>
    <n v="10468"/>
    <n v="23000"/>
    <n v="3"/>
    <n v="0"/>
    <n v="1"/>
    <n v="0"/>
    <n v="0"/>
    <n v="1"/>
    <n v="1"/>
    <n v="0"/>
    <n v="71251"/>
    <n v="71174"/>
    <n v="71500"/>
    <s v="CHIK"/>
    <s v="GS  "/>
    <n v="0"/>
    <n v="13461"/>
  </r>
  <r>
    <x v="865"/>
    <n v="202501"/>
    <x v="0"/>
    <s v="METOU OU M AZOMBO J           "/>
    <x v="2"/>
    <n v="448"/>
    <n v="163"/>
    <n v="21"/>
    <n v="5"/>
    <n v="10088"/>
    <n v="8650"/>
    <n v="2"/>
    <n v="1"/>
    <n v="0"/>
    <n v="0.5"/>
    <n v="0.5"/>
    <n v="0"/>
    <n v="0"/>
    <n v="0"/>
    <n v="71251"/>
    <n v="70930"/>
    <n v="71182"/>
    <s v="CLEM"/>
    <s v="GS  "/>
    <n v="0"/>
    <n v="11620"/>
  </r>
  <r>
    <x v="865"/>
    <n v="202501"/>
    <x v="1"/>
    <s v="METOU OU M AZOMBO J           "/>
    <x v="2"/>
    <n v="448"/>
    <n v="163"/>
    <n v="21"/>
    <n v="5"/>
    <n v="10088"/>
    <n v="8650"/>
    <n v="2"/>
    <n v="1"/>
    <n v="0"/>
    <n v="0.5"/>
    <n v="0.5"/>
    <n v="0"/>
    <n v="0"/>
    <n v="0"/>
    <n v="71251"/>
    <n v="70930"/>
    <n v="71182"/>
    <s v="CLEM"/>
    <s v="GS  "/>
    <n v="0"/>
    <n v="11620"/>
  </r>
  <r>
    <x v="866"/>
    <n v="202501"/>
    <x v="0"/>
    <s v="SIMONI J                      "/>
    <x v="2"/>
    <n v="222"/>
    <n v="87"/>
    <n v="18"/>
    <n v="9"/>
    <n v="12534"/>
    <n v="11329"/>
    <n v="16"/>
    <n v="3.5"/>
    <n v="6"/>
    <n v="2"/>
    <n v="3"/>
    <n v="1.5"/>
    <n v="0"/>
    <n v="0"/>
    <n v="71251"/>
    <n v="71255"/>
    <n v="71258"/>
    <s v="FRAC"/>
    <s v="GS  "/>
    <n v="0"/>
    <n v="18257"/>
  </r>
  <r>
    <x v="866"/>
    <n v="202501"/>
    <x v="1"/>
    <s v="SIMONI J                      "/>
    <x v="2"/>
    <n v="222"/>
    <n v="87"/>
    <n v="18"/>
    <n v="9"/>
    <n v="12534"/>
    <n v="11329"/>
    <n v="16"/>
    <n v="3.5"/>
    <n v="6"/>
    <n v="2"/>
    <n v="3"/>
    <n v="1.5"/>
    <n v="0"/>
    <n v="0"/>
    <n v="71251"/>
    <n v="71255"/>
    <n v="71258"/>
    <s v="FRAC"/>
    <s v="GS  "/>
    <n v="0"/>
    <n v="18257"/>
  </r>
  <r>
    <x v="867"/>
    <n v="202501"/>
    <x v="0"/>
    <s v="MARCHAND J                    "/>
    <x v="2"/>
    <n v="163"/>
    <n v="61"/>
    <n v="8"/>
    <n v="3"/>
    <n v="16120"/>
    <n v="18789"/>
    <n v="16"/>
    <n v="6.5"/>
    <n v="2.5"/>
    <n v="1.5"/>
    <n v="1"/>
    <n v="4.5"/>
    <n v="0"/>
    <n v="0"/>
    <n v="71251"/>
    <n v="70930"/>
    <n v="71397"/>
    <s v="CLEM"/>
    <s v="GS  "/>
    <n v="16946"/>
    <n v="20124"/>
  </r>
  <r>
    <x v="867"/>
    <n v="202501"/>
    <x v="1"/>
    <s v="MARCHAND J                    "/>
    <x v="2"/>
    <n v="163"/>
    <n v="61"/>
    <n v="8"/>
    <n v="3"/>
    <n v="16120"/>
    <n v="18789"/>
    <n v="16"/>
    <n v="6.5"/>
    <n v="2.5"/>
    <n v="1.5"/>
    <n v="1"/>
    <n v="4.5"/>
    <n v="0"/>
    <n v="0"/>
    <n v="71251"/>
    <n v="70930"/>
    <n v="71397"/>
    <s v="CLEM"/>
    <s v="GS  "/>
    <n v="16946"/>
    <n v="20124"/>
  </r>
  <r>
    <x v="868"/>
    <n v="202501"/>
    <x v="0"/>
    <s v="RODER J                       "/>
    <x v="2"/>
    <n v="100"/>
    <n v="20"/>
    <n v="3"/>
    <n v="2"/>
    <n v="16157"/>
    <n v="1500"/>
    <n v="6"/>
    <n v="1"/>
    <n v="0"/>
    <n v="0"/>
    <n v="2"/>
    <n v="3"/>
    <n v="0"/>
    <n v="0"/>
    <n v="900582"/>
    <n v="71159"/>
    <n v="71152"/>
    <s v="GATH"/>
    <s v="CE  "/>
    <n v="0"/>
    <n v="23151"/>
  </r>
  <r>
    <x v="868"/>
    <n v="202501"/>
    <x v="1"/>
    <s v="RODER J                       "/>
    <x v="2"/>
    <n v="100"/>
    <n v="20"/>
    <n v="3"/>
    <n v="2"/>
    <n v="16157"/>
    <n v="1500"/>
    <n v="6"/>
    <n v="1"/>
    <n v="0"/>
    <n v="0"/>
    <n v="2"/>
    <n v="3"/>
    <n v="0"/>
    <n v="0"/>
    <n v="900582"/>
    <n v="71159"/>
    <n v="71152"/>
    <s v="GATH"/>
    <s v="CE  "/>
    <n v="0"/>
    <n v="23151"/>
  </r>
  <r>
    <x v="869"/>
    <n v="202501"/>
    <x v="0"/>
    <s v="THIALLET N                    "/>
    <x v="1"/>
    <n v="15"/>
    <n v="3"/>
    <n v="0"/>
    <n v="0"/>
    <n v="200172"/>
    <n v="634102"/>
    <n v="186"/>
    <n v="33"/>
    <n v="60"/>
    <n v="27"/>
    <n v="24"/>
    <n v="34"/>
    <n v="8"/>
    <n v="0"/>
    <n v="900582"/>
    <n v="71188"/>
    <n v="0"/>
    <s v="THIA"/>
    <s v="CE  "/>
    <n v="130538"/>
    <n v="333626"/>
  </r>
  <r>
    <x v="869"/>
    <n v="202501"/>
    <x v="1"/>
    <s v="THIALLET N                    "/>
    <x v="1"/>
    <n v="15"/>
    <n v="3"/>
    <n v="0"/>
    <n v="0"/>
    <n v="200172"/>
    <n v="634102"/>
    <n v="186"/>
    <n v="33"/>
    <n v="60"/>
    <n v="27"/>
    <n v="24"/>
    <n v="34"/>
    <n v="8"/>
    <n v="0"/>
    <n v="900582"/>
    <n v="71188"/>
    <n v="0"/>
    <s v="THIA"/>
    <s v="CE  "/>
    <n v="130538"/>
    <n v="333626"/>
  </r>
  <r>
    <x v="870"/>
    <n v="202501"/>
    <x v="0"/>
    <s v="PIETTE S                      "/>
    <x v="2"/>
    <n v="28"/>
    <n v="13"/>
    <n v="3"/>
    <n v="1"/>
    <n v="23296"/>
    <n v="65878"/>
    <n v="19.5"/>
    <n v="6.5"/>
    <n v="8.5"/>
    <n v="1"/>
    <n v="1.5"/>
    <n v="1.5"/>
    <n v="0.5"/>
    <n v="0"/>
    <n v="71251"/>
    <n v="71255"/>
    <n v="700257"/>
    <s v="FRAC"/>
    <s v="GS  "/>
    <n v="0"/>
    <n v="32773"/>
  </r>
  <r>
    <x v="870"/>
    <n v="202501"/>
    <x v="1"/>
    <s v="PIETTE S                      "/>
    <x v="2"/>
    <n v="28"/>
    <n v="13"/>
    <n v="3"/>
    <n v="1"/>
    <n v="23296"/>
    <n v="65878"/>
    <n v="19.5"/>
    <n v="6.5"/>
    <n v="8.5"/>
    <n v="1"/>
    <n v="1.5"/>
    <n v="1.5"/>
    <n v="0.5"/>
    <n v="0"/>
    <n v="71251"/>
    <n v="71255"/>
    <n v="700257"/>
    <s v="FRAC"/>
    <s v="GS  "/>
    <n v="0"/>
    <n v="32773"/>
  </r>
  <r>
    <x v="871"/>
    <n v="202501"/>
    <x v="0"/>
    <s v="SIELLEZ K                     "/>
    <x v="2"/>
    <n v="794"/>
    <n v="254"/>
    <n v="36"/>
    <n v="6"/>
    <n v="732"/>
    <n v="10000"/>
    <n v="1"/>
    <n v="0"/>
    <n v="0"/>
    <n v="0"/>
    <n v="0"/>
    <n v="1"/>
    <n v="0"/>
    <n v="0"/>
    <n v="71251"/>
    <n v="71239"/>
    <n v="71238"/>
    <s v="ZENO"/>
    <s v="GS  "/>
    <n v="0"/>
    <n v="1806"/>
  </r>
  <r>
    <x v="871"/>
    <n v="202501"/>
    <x v="1"/>
    <s v="SIELLEZ K                     "/>
    <x v="2"/>
    <n v="794"/>
    <n v="254"/>
    <n v="36"/>
    <n v="6"/>
    <n v="732"/>
    <n v="10000"/>
    <n v="1"/>
    <n v="0"/>
    <n v="0"/>
    <n v="0"/>
    <n v="0"/>
    <n v="1"/>
    <n v="0"/>
    <n v="0"/>
    <n v="71251"/>
    <n v="71239"/>
    <n v="71238"/>
    <s v="ZENO"/>
    <s v="GS  "/>
    <n v="0"/>
    <n v="1806"/>
  </r>
  <r>
    <x v="872"/>
    <n v="202501"/>
    <x v="0"/>
    <s v="RENOUX FX                     "/>
    <x v="2"/>
    <n v="238"/>
    <n v="62"/>
    <n v="9"/>
    <n v="3"/>
    <n v="14602"/>
    <n v="5500"/>
    <n v="15.5"/>
    <n v="5"/>
    <n v="7"/>
    <n v="1"/>
    <n v="0.5"/>
    <n v="2"/>
    <n v="0"/>
    <n v="0"/>
    <n v="71590"/>
    <n v="71592"/>
    <n v="71071"/>
    <s v="LECO"/>
    <s v="GO  "/>
    <n v="25179"/>
    <n v="17575"/>
  </r>
  <r>
    <x v="872"/>
    <n v="202501"/>
    <x v="1"/>
    <s v="RENOUX FX                     "/>
    <x v="2"/>
    <n v="238"/>
    <n v="62"/>
    <n v="9"/>
    <n v="3"/>
    <n v="14602"/>
    <n v="5500"/>
    <n v="15.5"/>
    <n v="5"/>
    <n v="7"/>
    <n v="1"/>
    <n v="0.5"/>
    <n v="2"/>
    <n v="0"/>
    <n v="0"/>
    <n v="71590"/>
    <n v="71592"/>
    <n v="71071"/>
    <s v="LECO"/>
    <s v="GO  "/>
    <n v="25179"/>
    <n v="17575"/>
  </r>
  <r>
    <x v="873"/>
    <n v="202501"/>
    <x v="0"/>
    <s v="BARDIAUX B                    "/>
    <x v="2"/>
    <n v="872"/>
    <n v="210"/>
    <n v="32"/>
    <n v="10"/>
    <n v="494"/>
    <n v="0"/>
    <n v="0"/>
    <n v="0"/>
    <n v="0"/>
    <n v="0"/>
    <n v="0"/>
    <n v="0"/>
    <n v="0"/>
    <n v="0"/>
    <n v="71030"/>
    <n v="71024"/>
    <n v="70048"/>
    <s v="FASQ"/>
    <s v="IF  "/>
    <n v="0"/>
    <n v="494"/>
  </r>
  <r>
    <x v="873"/>
    <n v="202501"/>
    <x v="1"/>
    <s v="BARDIAUX B                    "/>
    <x v="2"/>
    <n v="872"/>
    <n v="210"/>
    <n v="32"/>
    <n v="10"/>
    <n v="494"/>
    <n v="0"/>
    <n v="0"/>
    <n v="0"/>
    <n v="0"/>
    <n v="0"/>
    <n v="0"/>
    <n v="0"/>
    <n v="0"/>
    <n v="0"/>
    <n v="71030"/>
    <n v="71024"/>
    <n v="70048"/>
    <s v="FASQ"/>
    <s v="IF  "/>
    <n v="0"/>
    <n v="494"/>
  </r>
  <r>
    <x v="874"/>
    <n v="202501"/>
    <x v="0"/>
    <s v="FAIVRE A                      "/>
    <x v="2"/>
    <n v="240"/>
    <n v="95"/>
    <n v="9"/>
    <n v="3"/>
    <n v="9252"/>
    <n v="52759"/>
    <n v="12"/>
    <n v="2.5"/>
    <n v="1.5"/>
    <n v="1.5"/>
    <n v="0"/>
    <n v="3.5"/>
    <n v="3"/>
    <n v="0"/>
    <n v="71251"/>
    <n v="71239"/>
    <n v="71240"/>
    <s v="ZENO"/>
    <s v="GS  "/>
    <n v="0"/>
    <n v="17511"/>
  </r>
  <r>
    <x v="874"/>
    <n v="202501"/>
    <x v="1"/>
    <s v="FAIVRE A                      "/>
    <x v="2"/>
    <n v="240"/>
    <n v="95"/>
    <n v="9"/>
    <n v="3"/>
    <n v="9252"/>
    <n v="52759"/>
    <n v="12"/>
    <n v="2.5"/>
    <n v="1.5"/>
    <n v="1.5"/>
    <n v="0"/>
    <n v="3.5"/>
    <n v="3"/>
    <n v="0"/>
    <n v="71251"/>
    <n v="71239"/>
    <n v="71240"/>
    <s v="ZENO"/>
    <s v="GS  "/>
    <n v="0"/>
    <n v="17511"/>
  </r>
  <r>
    <x v="875"/>
    <n v="202501"/>
    <x v="0"/>
    <s v="SIX G                         "/>
    <x v="2"/>
    <n v="835"/>
    <n v="196"/>
    <n v="21"/>
    <n v="5"/>
    <n v="717"/>
    <n v="0"/>
    <n v="0.5"/>
    <n v="0"/>
    <n v="0"/>
    <n v="0.5"/>
    <n v="0"/>
    <n v="0"/>
    <n v="0"/>
    <n v="0"/>
    <n v="71030"/>
    <n v="71662"/>
    <n v="71450"/>
    <s v="HENN"/>
    <s v="IF  "/>
    <n v="0"/>
    <n v="1075"/>
  </r>
  <r>
    <x v="875"/>
    <n v="202501"/>
    <x v="1"/>
    <s v="SIX G                         "/>
    <x v="2"/>
    <n v="835"/>
    <n v="196"/>
    <n v="21"/>
    <n v="5"/>
    <n v="717"/>
    <n v="0"/>
    <n v="0.5"/>
    <n v="0"/>
    <n v="0"/>
    <n v="0.5"/>
    <n v="0"/>
    <n v="0"/>
    <n v="0"/>
    <n v="0"/>
    <n v="71030"/>
    <n v="71662"/>
    <n v="71450"/>
    <s v="HENN"/>
    <s v="IF  "/>
    <n v="0"/>
    <n v="1075"/>
  </r>
  <r>
    <x v="876"/>
    <n v="202501"/>
    <x v="0"/>
    <s v="PIETROPAOLI G                 "/>
    <x v="2"/>
    <n v="853"/>
    <n v="206"/>
    <n v="14"/>
    <n v="7"/>
    <n v="0"/>
    <n v="0"/>
    <n v="0"/>
    <n v="0"/>
    <n v="0"/>
    <n v="0"/>
    <n v="0"/>
    <n v="0"/>
    <n v="0"/>
    <n v="0"/>
    <n v="71590"/>
    <n v="71601"/>
    <n v="71564"/>
    <s v="DEVI"/>
    <s v="GO  "/>
    <n v="0"/>
    <n v="749"/>
  </r>
  <r>
    <x v="876"/>
    <n v="202501"/>
    <x v="1"/>
    <s v="PIETROPAOLI G                 "/>
    <x v="2"/>
    <n v="853"/>
    <n v="206"/>
    <n v="14"/>
    <n v="7"/>
    <n v="0"/>
    <n v="0"/>
    <n v="0"/>
    <n v="0"/>
    <n v="0"/>
    <n v="0"/>
    <n v="0"/>
    <n v="0"/>
    <n v="0"/>
    <n v="0"/>
    <n v="71590"/>
    <n v="71601"/>
    <n v="71564"/>
    <s v="DEVI"/>
    <s v="GO  "/>
    <n v="0"/>
    <n v="749"/>
  </r>
  <r>
    <x v="877"/>
    <n v="202501"/>
    <x v="0"/>
    <s v="VALENTINI J                   "/>
    <x v="2"/>
    <n v="831"/>
    <n v="264"/>
    <n v="36"/>
    <n v="10"/>
    <n v="718"/>
    <n v="2500"/>
    <n v="1.5"/>
    <n v="0.5"/>
    <n v="0.5"/>
    <n v="0"/>
    <n v="0"/>
    <n v="0"/>
    <n v="0.5"/>
    <n v="0"/>
    <n v="71251"/>
    <n v="70067"/>
    <n v="71349"/>
    <s v="LEGG"/>
    <s v="GS  "/>
    <n v="0"/>
    <n v="1102"/>
  </r>
  <r>
    <x v="877"/>
    <n v="202501"/>
    <x v="1"/>
    <s v="VALENTINI J                   "/>
    <x v="2"/>
    <n v="831"/>
    <n v="264"/>
    <n v="36"/>
    <n v="10"/>
    <n v="718"/>
    <n v="2500"/>
    <n v="1.5"/>
    <n v="0.5"/>
    <n v="0.5"/>
    <n v="0"/>
    <n v="0"/>
    <n v="0"/>
    <n v="0.5"/>
    <n v="0"/>
    <n v="71251"/>
    <n v="70067"/>
    <n v="71349"/>
    <s v="LEGG"/>
    <s v="GS  "/>
    <n v="0"/>
    <n v="1102"/>
  </r>
  <r>
    <x v="878"/>
    <n v="202501"/>
    <x v="0"/>
    <s v="GURREA L                      "/>
    <x v="2"/>
    <n v="267"/>
    <n v="48"/>
    <n v="7"/>
    <n v="1"/>
    <n v="14404"/>
    <n v="24000"/>
    <n v="8.5"/>
    <n v="4.5"/>
    <n v="2"/>
    <n v="0"/>
    <n v="0"/>
    <n v="1"/>
    <n v="1"/>
    <n v="0"/>
    <n v="71030"/>
    <n v="71505"/>
    <n v="71517"/>
    <s v="JULL"/>
    <s v="IF  "/>
    <n v="28451"/>
    <n v="16865"/>
  </r>
  <r>
    <x v="878"/>
    <n v="202501"/>
    <x v="1"/>
    <s v="GURREA L                      "/>
    <x v="2"/>
    <n v="267"/>
    <n v="48"/>
    <n v="7"/>
    <n v="1"/>
    <n v="14404"/>
    <n v="24000"/>
    <n v="8.5"/>
    <n v="4.5"/>
    <n v="2"/>
    <n v="0"/>
    <n v="0"/>
    <n v="1"/>
    <n v="1"/>
    <n v="0"/>
    <n v="71030"/>
    <n v="71505"/>
    <n v="71517"/>
    <s v="JULL"/>
    <s v="IF  "/>
    <n v="28451"/>
    <n v="16865"/>
  </r>
  <r>
    <x v="879"/>
    <n v="202501"/>
    <x v="0"/>
    <s v="GOYER E                       "/>
    <x v="2"/>
    <n v="757"/>
    <n v="162"/>
    <n v="16"/>
    <n v="6"/>
    <n v="0"/>
    <n v="27000"/>
    <n v="0"/>
    <n v="0"/>
    <n v="0"/>
    <n v="0"/>
    <n v="0"/>
    <n v="0"/>
    <n v="0"/>
    <n v="0"/>
    <n v="900582"/>
    <n v="71506"/>
    <n v="71527"/>
    <s v="MART"/>
    <s v="CE  "/>
    <n v="0"/>
    <n v="2700"/>
  </r>
  <r>
    <x v="879"/>
    <n v="202501"/>
    <x v="1"/>
    <s v="GOYER E                       "/>
    <x v="2"/>
    <n v="757"/>
    <n v="162"/>
    <n v="16"/>
    <n v="6"/>
    <n v="0"/>
    <n v="27000"/>
    <n v="0"/>
    <n v="0"/>
    <n v="0"/>
    <n v="0"/>
    <n v="0"/>
    <n v="0"/>
    <n v="0"/>
    <n v="0"/>
    <n v="900582"/>
    <n v="71506"/>
    <n v="71527"/>
    <s v="MART"/>
    <s v="CE  "/>
    <n v="0"/>
    <n v="2700"/>
  </r>
  <r>
    <x v="880"/>
    <n v="202501"/>
    <x v="0"/>
    <s v="GILLES T                      "/>
    <x v="2"/>
    <n v="803"/>
    <n v="185"/>
    <n v="20"/>
    <n v="4"/>
    <n v="281"/>
    <n v="500"/>
    <n v="1"/>
    <n v="0"/>
    <n v="0"/>
    <n v="0"/>
    <n v="0"/>
    <n v="1"/>
    <n v="0"/>
    <n v="0"/>
    <n v="71030"/>
    <n v="71662"/>
    <n v="71450"/>
    <s v="HENN"/>
    <s v="IF  "/>
    <n v="0"/>
    <n v="1632"/>
  </r>
  <r>
    <x v="880"/>
    <n v="202501"/>
    <x v="1"/>
    <s v="GILLES T                      "/>
    <x v="2"/>
    <n v="803"/>
    <n v="185"/>
    <n v="20"/>
    <n v="4"/>
    <n v="281"/>
    <n v="500"/>
    <n v="1"/>
    <n v="0"/>
    <n v="0"/>
    <n v="0"/>
    <n v="0"/>
    <n v="1"/>
    <n v="0"/>
    <n v="0"/>
    <n v="71030"/>
    <n v="71662"/>
    <n v="71450"/>
    <s v="HENN"/>
    <s v="IF  "/>
    <n v="0"/>
    <n v="1632"/>
  </r>
  <r>
    <x v="881"/>
    <n v="202501"/>
    <x v="0"/>
    <s v="FOURNIER A                    "/>
    <x v="0"/>
    <n v="16"/>
    <n v="4"/>
    <n v="1"/>
    <n v="0"/>
    <n v="100807"/>
    <n v="422027"/>
    <n v="102"/>
    <n v="50.5"/>
    <n v="17.5"/>
    <n v="3"/>
    <n v="6"/>
    <n v="1"/>
    <n v="24"/>
    <n v="0"/>
    <n v="71590"/>
    <n v="71050"/>
    <n v="71112"/>
    <s v="PLAN"/>
    <s v="GO  "/>
    <n v="412691"/>
    <n v="150212"/>
  </r>
  <r>
    <x v="881"/>
    <n v="202501"/>
    <x v="1"/>
    <s v="FOURNIER A                    "/>
    <x v="0"/>
    <n v="16"/>
    <n v="4"/>
    <n v="1"/>
    <n v="0"/>
    <n v="100807"/>
    <n v="422027"/>
    <n v="102"/>
    <n v="50.5"/>
    <n v="17.5"/>
    <n v="3"/>
    <n v="6"/>
    <n v="1"/>
    <n v="24"/>
    <n v="0"/>
    <n v="71590"/>
    <n v="71050"/>
    <n v="71112"/>
    <s v="PLAN"/>
    <s v="GO  "/>
    <n v="412691"/>
    <n v="150212"/>
  </r>
  <r>
    <x v="882"/>
    <n v="202501"/>
    <x v="0"/>
    <s v="DURAND V                      "/>
    <x v="2"/>
    <n v="916"/>
    <n v="230"/>
    <n v="30"/>
    <n v="9"/>
    <n v="0"/>
    <n v="0"/>
    <n v="0"/>
    <n v="0"/>
    <n v="0"/>
    <n v="0"/>
    <n v="0"/>
    <n v="0"/>
    <n v="0"/>
    <n v="0"/>
    <n v="71030"/>
    <n v="71063"/>
    <n v="70053"/>
    <s v="COTE"/>
    <s v="IF  "/>
    <n v="0"/>
    <n v="0"/>
  </r>
  <r>
    <x v="882"/>
    <n v="202501"/>
    <x v="1"/>
    <s v="DURAND V                      "/>
    <x v="2"/>
    <n v="916"/>
    <n v="230"/>
    <n v="30"/>
    <n v="9"/>
    <n v="0"/>
    <n v="0"/>
    <n v="0"/>
    <n v="0"/>
    <n v="0"/>
    <n v="0"/>
    <n v="0"/>
    <n v="0"/>
    <n v="0"/>
    <n v="0"/>
    <n v="71030"/>
    <n v="71063"/>
    <n v="70053"/>
    <s v="COTE"/>
    <s v="IF  "/>
    <n v="0"/>
    <n v="0"/>
  </r>
  <r>
    <x v="883"/>
    <n v="202501"/>
    <x v="0"/>
    <s v="THERET N                      "/>
    <x v="2"/>
    <n v="841"/>
    <n v="198"/>
    <n v="38"/>
    <n v="7"/>
    <n v="0"/>
    <n v="9750"/>
    <n v="0.5"/>
    <n v="0"/>
    <n v="0"/>
    <n v="0"/>
    <n v="0"/>
    <n v="0"/>
    <n v="0.5"/>
    <n v="0"/>
    <n v="71030"/>
    <n v="71031"/>
    <n v="71015"/>
    <s v="GERO"/>
    <s v="IF  "/>
    <n v="0"/>
    <n v="975"/>
  </r>
  <r>
    <x v="883"/>
    <n v="202501"/>
    <x v="1"/>
    <s v="THERET N                      "/>
    <x v="2"/>
    <n v="841"/>
    <n v="198"/>
    <n v="38"/>
    <n v="7"/>
    <n v="0"/>
    <n v="9750"/>
    <n v="0.5"/>
    <n v="0"/>
    <n v="0"/>
    <n v="0"/>
    <n v="0"/>
    <n v="0"/>
    <n v="0.5"/>
    <n v="0"/>
    <n v="71030"/>
    <n v="71031"/>
    <n v="71015"/>
    <s v="GERO"/>
    <s v="IF  "/>
    <n v="0"/>
    <n v="975"/>
  </r>
  <r>
    <x v="884"/>
    <n v="202501"/>
    <x v="0"/>
    <s v="BOUDRINGHIN A                 "/>
    <x v="2"/>
    <n v="244"/>
    <n v="41"/>
    <n v="6"/>
    <n v="2"/>
    <n v="12418"/>
    <n v="0"/>
    <n v="13.5"/>
    <n v="0.5"/>
    <n v="2.5"/>
    <n v="3.5"/>
    <n v="3"/>
    <n v="4"/>
    <n v="0"/>
    <n v="0"/>
    <n v="71030"/>
    <n v="71662"/>
    <n v="71042"/>
    <s v="HENN"/>
    <s v="IF  "/>
    <n v="2950"/>
    <n v="17371"/>
  </r>
  <r>
    <x v="884"/>
    <n v="202501"/>
    <x v="1"/>
    <s v="BOUDRINGHIN A                 "/>
    <x v="2"/>
    <n v="244"/>
    <n v="41"/>
    <n v="6"/>
    <n v="2"/>
    <n v="12418"/>
    <n v="0"/>
    <n v="13.5"/>
    <n v="0.5"/>
    <n v="2.5"/>
    <n v="3.5"/>
    <n v="3"/>
    <n v="4"/>
    <n v="0"/>
    <n v="0"/>
    <n v="71030"/>
    <n v="71662"/>
    <n v="71042"/>
    <s v="HENN"/>
    <s v="IF  "/>
    <n v="2950"/>
    <n v="17371"/>
  </r>
  <r>
    <x v="885"/>
    <n v="202501"/>
    <x v="0"/>
    <s v="YAGOUBI S                     "/>
    <x v="2"/>
    <n v="665"/>
    <n v="221"/>
    <n v="16"/>
    <n v="9"/>
    <n v="3539"/>
    <n v="0"/>
    <n v="5"/>
    <n v="0.5"/>
    <n v="3"/>
    <n v="0.5"/>
    <n v="0"/>
    <n v="1"/>
    <n v="0"/>
    <n v="0"/>
    <n v="71251"/>
    <n v="71252"/>
    <n v="71394"/>
    <s v="KARI"/>
    <s v="GS  "/>
    <n v="0"/>
    <n v="5395"/>
  </r>
  <r>
    <x v="885"/>
    <n v="202501"/>
    <x v="1"/>
    <s v="YAGOUBI S                     "/>
    <x v="2"/>
    <n v="665"/>
    <n v="221"/>
    <n v="16"/>
    <n v="9"/>
    <n v="3539"/>
    <n v="0"/>
    <n v="5"/>
    <n v="0.5"/>
    <n v="3"/>
    <n v="0.5"/>
    <n v="0"/>
    <n v="1"/>
    <n v="0"/>
    <n v="0"/>
    <n v="71251"/>
    <n v="71252"/>
    <n v="71394"/>
    <s v="KARI"/>
    <s v="GS  "/>
    <n v="0"/>
    <n v="5395"/>
  </r>
  <r>
    <x v="886"/>
    <n v="202501"/>
    <x v="0"/>
    <s v="CONILL BLEUSE P               "/>
    <x v="2"/>
    <n v="177"/>
    <n v="67"/>
    <n v="5"/>
    <n v="2"/>
    <n v="16638"/>
    <n v="9600"/>
    <n v="14"/>
    <n v="5"/>
    <n v="2"/>
    <n v="1"/>
    <n v="1"/>
    <n v="3"/>
    <n v="2"/>
    <n v="0"/>
    <n v="71251"/>
    <n v="71248"/>
    <n v="700133"/>
    <s v="THIE"/>
    <s v="GS  "/>
    <n v="33329"/>
    <n v="19682"/>
  </r>
  <r>
    <x v="886"/>
    <n v="202501"/>
    <x v="1"/>
    <s v="CONILL BLEUSE P               "/>
    <x v="2"/>
    <n v="177"/>
    <n v="67"/>
    <n v="5"/>
    <n v="2"/>
    <n v="16638"/>
    <n v="9600"/>
    <n v="14"/>
    <n v="5"/>
    <n v="2"/>
    <n v="1"/>
    <n v="1"/>
    <n v="3"/>
    <n v="2"/>
    <n v="0"/>
    <n v="71251"/>
    <n v="71248"/>
    <n v="700133"/>
    <s v="THIE"/>
    <s v="GS  "/>
    <n v="33329"/>
    <n v="19682"/>
  </r>
  <r>
    <x v="887"/>
    <n v="202501"/>
    <x v="0"/>
    <s v="CUAU R                        "/>
    <x v="2"/>
    <n v="246"/>
    <n v="63"/>
    <n v="7"/>
    <n v="3"/>
    <n v="12511"/>
    <n v="0"/>
    <n v="9"/>
    <n v="1"/>
    <n v="6"/>
    <n v="2"/>
    <n v="0"/>
    <n v="0"/>
    <n v="0"/>
    <n v="0"/>
    <n v="71590"/>
    <n v="71607"/>
    <n v="71125"/>
    <s v="LIOP"/>
    <s v="GO  "/>
    <n v="10307"/>
    <n v="17266"/>
  </r>
  <r>
    <x v="887"/>
    <n v="202501"/>
    <x v="1"/>
    <s v="CUAU R                        "/>
    <x v="2"/>
    <n v="246"/>
    <n v="63"/>
    <n v="7"/>
    <n v="3"/>
    <n v="12511"/>
    <n v="0"/>
    <n v="9"/>
    <n v="1"/>
    <n v="6"/>
    <n v="2"/>
    <n v="0"/>
    <n v="0"/>
    <n v="0"/>
    <n v="0"/>
    <n v="71590"/>
    <n v="71607"/>
    <n v="71125"/>
    <s v="LIOP"/>
    <s v="GO  "/>
    <n v="10307"/>
    <n v="17266"/>
  </r>
  <r>
    <x v="888"/>
    <n v="202501"/>
    <x v="0"/>
    <s v="JURASZCZYK S                  "/>
    <x v="2"/>
    <n v="649"/>
    <n v="142"/>
    <n v="14"/>
    <n v="4"/>
    <n v="5083"/>
    <n v="3300"/>
    <n v="4"/>
    <n v="1.5"/>
    <n v="0.5"/>
    <n v="1"/>
    <n v="0"/>
    <n v="1"/>
    <n v="0"/>
    <n v="0"/>
    <n v="71030"/>
    <n v="71510"/>
    <n v="71120"/>
    <s v="TEIS"/>
    <s v="IF  "/>
    <n v="0"/>
    <n v="5973"/>
  </r>
  <r>
    <x v="888"/>
    <n v="202501"/>
    <x v="1"/>
    <s v="JURASZCZYK S                  "/>
    <x v="2"/>
    <n v="649"/>
    <n v="142"/>
    <n v="14"/>
    <n v="4"/>
    <n v="5083"/>
    <n v="3300"/>
    <n v="4"/>
    <n v="1.5"/>
    <n v="0.5"/>
    <n v="1"/>
    <n v="0"/>
    <n v="1"/>
    <n v="0"/>
    <n v="0"/>
    <n v="71030"/>
    <n v="71510"/>
    <n v="71120"/>
    <s v="TEIS"/>
    <s v="IF  "/>
    <n v="0"/>
    <n v="5973"/>
  </r>
  <r>
    <x v="889"/>
    <n v="202501"/>
    <x v="0"/>
    <s v="SAGNIER H                     "/>
    <x v="2"/>
    <n v="916"/>
    <n v="230"/>
    <n v="42"/>
    <n v="14"/>
    <n v="0"/>
    <n v="0"/>
    <n v="0"/>
    <n v="0"/>
    <n v="0"/>
    <n v="0"/>
    <n v="0"/>
    <n v="0"/>
    <n v="0"/>
    <n v="0"/>
    <n v="71030"/>
    <n v="71031"/>
    <n v="71033"/>
    <s v="GERO"/>
    <s v="IF  "/>
    <n v="0"/>
    <n v="0"/>
  </r>
  <r>
    <x v="889"/>
    <n v="202501"/>
    <x v="1"/>
    <s v="SAGNIER H                     "/>
    <x v="2"/>
    <n v="916"/>
    <n v="230"/>
    <n v="42"/>
    <n v="14"/>
    <n v="0"/>
    <n v="0"/>
    <n v="0"/>
    <n v="0"/>
    <n v="0"/>
    <n v="0"/>
    <n v="0"/>
    <n v="0"/>
    <n v="0"/>
    <n v="0"/>
    <n v="71030"/>
    <n v="71031"/>
    <n v="71033"/>
    <s v="GERO"/>
    <s v="IF  "/>
    <n v="0"/>
    <n v="0"/>
  </r>
  <r>
    <x v="890"/>
    <n v="202501"/>
    <x v="0"/>
    <s v="SANOGO A                      "/>
    <x v="2"/>
    <n v="209"/>
    <n v="54"/>
    <n v="8"/>
    <n v="2"/>
    <n v="3684"/>
    <n v="138428"/>
    <n v="7"/>
    <n v="0"/>
    <n v="0"/>
    <n v="1"/>
    <n v="0"/>
    <n v="0"/>
    <n v="6"/>
    <n v="0"/>
    <n v="71590"/>
    <n v="71592"/>
    <n v="71071"/>
    <s v="LECO"/>
    <s v="GO  "/>
    <n v="0"/>
    <n v="18671"/>
  </r>
  <r>
    <x v="890"/>
    <n v="202501"/>
    <x v="1"/>
    <s v="SANOGO A                      "/>
    <x v="2"/>
    <n v="209"/>
    <n v="54"/>
    <n v="8"/>
    <n v="2"/>
    <n v="3684"/>
    <n v="138428"/>
    <n v="7"/>
    <n v="0"/>
    <n v="0"/>
    <n v="1"/>
    <n v="0"/>
    <n v="0"/>
    <n v="6"/>
    <n v="0"/>
    <n v="71590"/>
    <n v="71592"/>
    <n v="71071"/>
    <s v="LECO"/>
    <s v="GO  "/>
    <n v="0"/>
    <n v="18671"/>
  </r>
  <r>
    <x v="891"/>
    <n v="202501"/>
    <x v="0"/>
    <s v="YSERN C                       "/>
    <x v="2"/>
    <n v="81"/>
    <n v="32"/>
    <n v="9"/>
    <n v="5"/>
    <n v="12988"/>
    <n v="50100"/>
    <n v="22.5"/>
    <n v="0"/>
    <n v="13.5"/>
    <n v="3"/>
    <n v="4"/>
    <n v="1"/>
    <n v="1"/>
    <n v="0"/>
    <n v="71251"/>
    <n v="71255"/>
    <n v="71258"/>
    <s v="FRAC"/>
    <s v="GS  "/>
    <n v="0"/>
    <n v="24336"/>
  </r>
  <r>
    <x v="891"/>
    <n v="202501"/>
    <x v="1"/>
    <s v="YSERN C                       "/>
    <x v="2"/>
    <n v="81"/>
    <n v="32"/>
    <n v="9"/>
    <n v="5"/>
    <n v="12988"/>
    <n v="50100"/>
    <n v="22.5"/>
    <n v="0"/>
    <n v="13.5"/>
    <n v="3"/>
    <n v="4"/>
    <n v="1"/>
    <n v="1"/>
    <n v="0"/>
    <n v="71251"/>
    <n v="71255"/>
    <n v="71258"/>
    <s v="FRAC"/>
    <s v="GS  "/>
    <n v="0"/>
    <n v="24336"/>
  </r>
  <r>
    <x v="892"/>
    <n v="202501"/>
    <x v="0"/>
    <s v="ROYET D                       "/>
    <x v="2"/>
    <n v="667"/>
    <n v="223"/>
    <n v="32"/>
    <n v="8"/>
    <n v="3701"/>
    <n v="1750"/>
    <n v="4.5"/>
    <n v="0.5"/>
    <n v="2"/>
    <n v="1.5"/>
    <n v="0.5"/>
    <n v="0"/>
    <n v="0"/>
    <n v="0"/>
    <n v="71251"/>
    <n v="71239"/>
    <n v="71625"/>
    <s v="ZENO"/>
    <s v="GS  "/>
    <n v="0"/>
    <n v="5346"/>
  </r>
  <r>
    <x v="892"/>
    <n v="202501"/>
    <x v="1"/>
    <s v="ROYET D                       "/>
    <x v="2"/>
    <n v="667"/>
    <n v="223"/>
    <n v="32"/>
    <n v="8"/>
    <n v="3701"/>
    <n v="1750"/>
    <n v="4.5"/>
    <n v="0.5"/>
    <n v="2"/>
    <n v="1.5"/>
    <n v="0.5"/>
    <n v="0"/>
    <n v="0"/>
    <n v="0"/>
    <n v="71251"/>
    <n v="71239"/>
    <n v="71625"/>
    <s v="ZENO"/>
    <s v="GS  "/>
    <n v="0"/>
    <n v="5346"/>
  </r>
  <r>
    <x v="893"/>
    <n v="202501"/>
    <x v="0"/>
    <s v="AUDEBRAND T                   "/>
    <x v="2"/>
    <n v="107"/>
    <n v="40"/>
    <n v="2"/>
    <n v="1"/>
    <n v="14203"/>
    <n v="25000"/>
    <n v="11"/>
    <n v="0.5"/>
    <n v="7"/>
    <n v="1"/>
    <n v="0.5"/>
    <n v="1"/>
    <n v="1"/>
    <n v="0"/>
    <n v="71251"/>
    <n v="70066"/>
    <n v="71347"/>
    <s v="KERL"/>
    <s v="GS  "/>
    <n v="0"/>
    <n v="22826"/>
  </r>
  <r>
    <x v="893"/>
    <n v="202501"/>
    <x v="1"/>
    <s v="AUDEBRAND T                   "/>
    <x v="2"/>
    <n v="107"/>
    <n v="40"/>
    <n v="2"/>
    <n v="1"/>
    <n v="14203"/>
    <n v="25000"/>
    <n v="11"/>
    <n v="0.5"/>
    <n v="7"/>
    <n v="1"/>
    <n v="0.5"/>
    <n v="1"/>
    <n v="1"/>
    <n v="0"/>
    <n v="71251"/>
    <n v="70066"/>
    <n v="71347"/>
    <s v="KERL"/>
    <s v="GS  "/>
    <n v="0"/>
    <n v="22826"/>
  </r>
  <r>
    <x v="894"/>
    <n v="202501"/>
    <x v="0"/>
    <s v="GAGNIER L                     "/>
    <x v="2"/>
    <n v="916"/>
    <n v="290"/>
    <n v="22"/>
    <n v="10"/>
    <n v="0"/>
    <n v="0"/>
    <n v="0"/>
    <n v="0"/>
    <n v="0"/>
    <n v="0"/>
    <n v="0"/>
    <n v="0"/>
    <n v="0"/>
    <n v="0"/>
    <n v="71251"/>
    <n v="70066"/>
    <n v="71494"/>
    <s v="KERL"/>
    <s v="GS  "/>
    <n v="0"/>
    <n v="0"/>
  </r>
  <r>
    <x v="894"/>
    <n v="202501"/>
    <x v="1"/>
    <s v="GAGNIER L                     "/>
    <x v="2"/>
    <n v="916"/>
    <n v="290"/>
    <n v="22"/>
    <n v="10"/>
    <n v="0"/>
    <n v="0"/>
    <n v="0"/>
    <n v="0"/>
    <n v="0"/>
    <n v="0"/>
    <n v="0"/>
    <n v="0"/>
    <n v="0"/>
    <n v="0"/>
    <n v="71251"/>
    <n v="70066"/>
    <n v="71494"/>
    <s v="KERL"/>
    <s v="GS  "/>
    <n v="0"/>
    <n v="0"/>
  </r>
  <r>
    <x v="895"/>
    <n v="202501"/>
    <x v="0"/>
    <s v="BERTRAND G                    "/>
    <x v="2"/>
    <n v="226"/>
    <n v="60"/>
    <n v="6"/>
    <n v="2"/>
    <n v="14729"/>
    <n v="8181"/>
    <n v="14"/>
    <n v="6.5"/>
    <n v="4"/>
    <n v="2"/>
    <n v="0.5"/>
    <n v="0"/>
    <n v="1"/>
    <n v="0"/>
    <n v="71590"/>
    <n v="71607"/>
    <n v="700202"/>
    <s v="LIOP"/>
    <s v="GO  "/>
    <n v="5079"/>
    <n v="17981"/>
  </r>
  <r>
    <x v="895"/>
    <n v="202501"/>
    <x v="1"/>
    <s v="BERTRAND G                    "/>
    <x v="2"/>
    <n v="226"/>
    <n v="60"/>
    <n v="6"/>
    <n v="2"/>
    <n v="14729"/>
    <n v="8181"/>
    <n v="14"/>
    <n v="6.5"/>
    <n v="4"/>
    <n v="2"/>
    <n v="0.5"/>
    <n v="0"/>
    <n v="1"/>
    <n v="0"/>
    <n v="71590"/>
    <n v="71607"/>
    <n v="700202"/>
    <s v="LIOP"/>
    <s v="GO  "/>
    <n v="5079"/>
    <n v="17981"/>
  </r>
  <r>
    <x v="896"/>
    <n v="202501"/>
    <x v="0"/>
    <s v="TAUZIN B                      "/>
    <x v="2"/>
    <n v="701"/>
    <n v="155"/>
    <n v="18"/>
    <n v="5"/>
    <n v="311"/>
    <n v="41700"/>
    <n v="0"/>
    <n v="0"/>
    <n v="0"/>
    <n v="0"/>
    <n v="0"/>
    <n v="0"/>
    <n v="0"/>
    <n v="0"/>
    <n v="71030"/>
    <n v="71505"/>
    <n v="71563"/>
    <s v="JULL"/>
    <s v="IF  "/>
    <n v="0"/>
    <n v="4192"/>
  </r>
  <r>
    <x v="896"/>
    <n v="202501"/>
    <x v="1"/>
    <s v="TAUZIN B                      "/>
    <x v="2"/>
    <n v="701"/>
    <n v="155"/>
    <n v="18"/>
    <n v="5"/>
    <n v="311"/>
    <n v="41700"/>
    <n v="0"/>
    <n v="0"/>
    <n v="0"/>
    <n v="0"/>
    <n v="0"/>
    <n v="0"/>
    <n v="0"/>
    <n v="0"/>
    <n v="71030"/>
    <n v="71505"/>
    <n v="71563"/>
    <s v="JULL"/>
    <s v="IF  "/>
    <n v="0"/>
    <n v="4192"/>
  </r>
  <r>
    <x v="897"/>
    <n v="202501"/>
    <x v="0"/>
    <s v="PICHON V                      "/>
    <x v="2"/>
    <n v="337"/>
    <n v="67"/>
    <n v="13"/>
    <n v="3"/>
    <n v="9761"/>
    <n v="16050"/>
    <n v="10.5"/>
    <n v="1"/>
    <n v="1"/>
    <n v="4"/>
    <n v="1"/>
    <n v="3"/>
    <n v="0.5"/>
    <n v="0"/>
    <n v="71030"/>
    <n v="71031"/>
    <n v="71033"/>
    <s v="GERO"/>
    <s v="IF  "/>
    <n v="0"/>
    <n v="14992"/>
  </r>
  <r>
    <x v="897"/>
    <n v="202501"/>
    <x v="1"/>
    <s v="PICHON V                      "/>
    <x v="2"/>
    <n v="337"/>
    <n v="67"/>
    <n v="13"/>
    <n v="3"/>
    <n v="9761"/>
    <n v="16050"/>
    <n v="10.5"/>
    <n v="1"/>
    <n v="1"/>
    <n v="4"/>
    <n v="1"/>
    <n v="3"/>
    <n v="0.5"/>
    <n v="0"/>
    <n v="71030"/>
    <n v="71031"/>
    <n v="71033"/>
    <s v="GERO"/>
    <s v="IF  "/>
    <n v="0"/>
    <n v="14992"/>
  </r>
  <r>
    <x v="898"/>
    <n v="202501"/>
    <x v="0"/>
    <s v="KUPPELIN M                    "/>
    <x v="2"/>
    <n v="384"/>
    <n v="70"/>
    <n v="8"/>
    <n v="3"/>
    <n v="10119"/>
    <n v="22507"/>
    <n v="8.5"/>
    <n v="5"/>
    <n v="2"/>
    <n v="1"/>
    <n v="0"/>
    <n v="0"/>
    <n v="0.5"/>
    <n v="0"/>
    <n v="900582"/>
    <n v="71276"/>
    <n v="70083"/>
    <s v="LAUR"/>
    <s v="CE  "/>
    <n v="26463"/>
    <n v="13436"/>
  </r>
  <r>
    <x v="898"/>
    <n v="202501"/>
    <x v="1"/>
    <s v="KUPPELIN M                    "/>
    <x v="2"/>
    <n v="384"/>
    <n v="70"/>
    <n v="8"/>
    <n v="3"/>
    <n v="10119"/>
    <n v="22507"/>
    <n v="8.5"/>
    <n v="5"/>
    <n v="2"/>
    <n v="1"/>
    <n v="0"/>
    <n v="0"/>
    <n v="0.5"/>
    <n v="0"/>
    <n v="900582"/>
    <n v="71276"/>
    <n v="70083"/>
    <s v="LAUR"/>
    <s v="CE  "/>
    <n v="26463"/>
    <n v="13436"/>
  </r>
  <r>
    <x v="899"/>
    <n v="202501"/>
    <x v="0"/>
    <s v="PINGUET B                     "/>
    <x v="0"/>
    <n v="80"/>
    <n v="16"/>
    <n v="3"/>
    <n v="0"/>
    <n v="48626"/>
    <n v="103434"/>
    <n v="58.5"/>
    <n v="7.5"/>
    <n v="23"/>
    <n v="4"/>
    <n v="8.5"/>
    <n v="13"/>
    <n v="2.5"/>
    <n v="0"/>
    <n v="900582"/>
    <n v="71188"/>
    <n v="71191"/>
    <s v="THIA"/>
    <s v="CE  "/>
    <n v="4859"/>
    <n v="67426"/>
  </r>
  <r>
    <x v="899"/>
    <n v="202501"/>
    <x v="1"/>
    <s v="PINGUET B                     "/>
    <x v="0"/>
    <n v="80"/>
    <n v="16"/>
    <n v="3"/>
    <n v="0"/>
    <n v="48626"/>
    <n v="103434"/>
    <n v="58.5"/>
    <n v="7.5"/>
    <n v="23"/>
    <n v="4"/>
    <n v="8.5"/>
    <n v="13"/>
    <n v="2.5"/>
    <n v="0"/>
    <n v="900582"/>
    <n v="71188"/>
    <n v="71191"/>
    <s v="THIA"/>
    <s v="CE  "/>
    <n v="4859"/>
    <n v="67426"/>
  </r>
  <r>
    <x v="900"/>
    <n v="202501"/>
    <x v="0"/>
    <s v="VERDURE J                     "/>
    <x v="2"/>
    <n v="856"/>
    <n v="268"/>
    <n v="24"/>
    <n v="10"/>
    <n v="0"/>
    <n v="6800"/>
    <n v="0.5"/>
    <n v="0.5"/>
    <n v="0"/>
    <n v="0"/>
    <n v="0"/>
    <n v="0"/>
    <n v="0"/>
    <n v="0"/>
    <n v="71251"/>
    <n v="71248"/>
    <n v="71245"/>
    <s v="THIE"/>
    <s v="GS  "/>
    <n v="0"/>
    <n v="680"/>
  </r>
  <r>
    <x v="900"/>
    <n v="202501"/>
    <x v="1"/>
    <s v="VERDURE J                     "/>
    <x v="2"/>
    <n v="856"/>
    <n v="268"/>
    <n v="24"/>
    <n v="10"/>
    <n v="0"/>
    <n v="6800"/>
    <n v="0.5"/>
    <n v="0.5"/>
    <n v="0"/>
    <n v="0"/>
    <n v="0"/>
    <n v="0"/>
    <n v="0"/>
    <n v="0"/>
    <n v="71251"/>
    <n v="71248"/>
    <n v="71245"/>
    <s v="THIE"/>
    <s v="GS  "/>
    <n v="0"/>
    <n v="680"/>
  </r>
  <r>
    <x v="901"/>
    <n v="202501"/>
    <x v="0"/>
    <s v="VANVLANDEREN J                "/>
    <x v="2"/>
    <n v="277"/>
    <n v="109"/>
    <n v="5"/>
    <n v="2"/>
    <n v="10503"/>
    <n v="45000"/>
    <n v="8"/>
    <n v="1.5"/>
    <n v="2.5"/>
    <n v="1.5"/>
    <n v="0.5"/>
    <n v="0"/>
    <n v="2"/>
    <n v="0"/>
    <n v="71251"/>
    <n v="70066"/>
    <n v="71347"/>
    <s v="KERL"/>
    <s v="GS  "/>
    <n v="0"/>
    <n v="16678"/>
  </r>
  <r>
    <x v="901"/>
    <n v="202501"/>
    <x v="1"/>
    <s v="VANVLANDEREN J                "/>
    <x v="2"/>
    <n v="277"/>
    <n v="109"/>
    <n v="5"/>
    <n v="2"/>
    <n v="10503"/>
    <n v="45000"/>
    <n v="8"/>
    <n v="1.5"/>
    <n v="2.5"/>
    <n v="1.5"/>
    <n v="0.5"/>
    <n v="0"/>
    <n v="2"/>
    <n v="0"/>
    <n v="71251"/>
    <n v="70066"/>
    <n v="71347"/>
    <s v="KERL"/>
    <s v="GS  "/>
    <n v="0"/>
    <n v="16678"/>
  </r>
  <r>
    <x v="902"/>
    <n v="202501"/>
    <x v="0"/>
    <s v="SAINTIGNAN L                  "/>
    <x v="2"/>
    <n v="916"/>
    <n v="290"/>
    <n v="39"/>
    <n v="9"/>
    <n v="0"/>
    <n v="0"/>
    <n v="0"/>
    <n v="0"/>
    <n v="0"/>
    <n v="0"/>
    <n v="0"/>
    <n v="0"/>
    <n v="0"/>
    <n v="0"/>
    <n v="71251"/>
    <n v="71239"/>
    <n v="71625"/>
    <s v="ZENO"/>
    <s v="GS  "/>
    <n v="0"/>
    <n v="0"/>
  </r>
  <r>
    <x v="902"/>
    <n v="202501"/>
    <x v="1"/>
    <s v="SAINTIGNAN L                  "/>
    <x v="2"/>
    <n v="916"/>
    <n v="290"/>
    <n v="39"/>
    <n v="9"/>
    <n v="0"/>
    <n v="0"/>
    <n v="0"/>
    <n v="0"/>
    <n v="0"/>
    <n v="0"/>
    <n v="0"/>
    <n v="0"/>
    <n v="0"/>
    <n v="0"/>
    <n v="71251"/>
    <n v="71239"/>
    <n v="71625"/>
    <s v="ZENO"/>
    <s v="GS  "/>
    <n v="0"/>
    <n v="0"/>
  </r>
  <r>
    <x v="903"/>
    <n v="202501"/>
    <x v="0"/>
    <s v="GAUCHE A                      "/>
    <x v="0"/>
    <n v="39"/>
    <n v="18"/>
    <n v="3"/>
    <n v="0"/>
    <n v="82529"/>
    <n v="167640"/>
    <n v="106.5"/>
    <n v="30.5"/>
    <n v="16"/>
    <n v="11"/>
    <n v="13"/>
    <n v="25"/>
    <n v="11"/>
    <n v="0"/>
    <n v="71251"/>
    <n v="71174"/>
    <n v="71198"/>
    <s v="CHIK"/>
    <s v="GS  "/>
    <n v="42126"/>
    <n v="110828"/>
  </r>
  <r>
    <x v="903"/>
    <n v="202501"/>
    <x v="1"/>
    <s v="GAUCHE A                      "/>
    <x v="0"/>
    <n v="39"/>
    <n v="18"/>
    <n v="3"/>
    <n v="0"/>
    <n v="82529"/>
    <n v="167640"/>
    <n v="106.5"/>
    <n v="30.5"/>
    <n v="16"/>
    <n v="11"/>
    <n v="13"/>
    <n v="25"/>
    <n v="11"/>
    <n v="0"/>
    <n v="71251"/>
    <n v="71174"/>
    <n v="71198"/>
    <s v="CHIK"/>
    <s v="GS  "/>
    <n v="42126"/>
    <n v="110828"/>
  </r>
  <r>
    <x v="904"/>
    <n v="202501"/>
    <x v="0"/>
    <s v="BELLANGER D                   "/>
    <x v="2"/>
    <n v="646"/>
    <n v="158"/>
    <n v="18"/>
    <n v="8"/>
    <n v="0"/>
    <n v="49200"/>
    <n v="0"/>
    <n v="0"/>
    <n v="0"/>
    <n v="0"/>
    <n v="0"/>
    <n v="0"/>
    <n v="0"/>
    <n v="0"/>
    <n v="71590"/>
    <n v="71595"/>
    <n v="71358"/>
    <s v="CORV"/>
    <s v="GO  "/>
    <n v="0"/>
    <n v="6000"/>
  </r>
  <r>
    <x v="904"/>
    <n v="202501"/>
    <x v="1"/>
    <s v="BELLANGER D                   "/>
    <x v="2"/>
    <n v="646"/>
    <n v="158"/>
    <n v="18"/>
    <n v="8"/>
    <n v="0"/>
    <n v="49200"/>
    <n v="0"/>
    <n v="0"/>
    <n v="0"/>
    <n v="0"/>
    <n v="0"/>
    <n v="0"/>
    <n v="0"/>
    <n v="0"/>
    <n v="71590"/>
    <n v="71595"/>
    <n v="71358"/>
    <s v="CORV"/>
    <s v="GO  "/>
    <n v="0"/>
    <n v="6000"/>
  </r>
  <r>
    <x v="905"/>
    <n v="202501"/>
    <x v="0"/>
    <s v="LEGGER F                      "/>
    <x v="1"/>
    <n v="4"/>
    <n v="4"/>
    <n v="0"/>
    <n v="0"/>
    <n v="354238"/>
    <n v="993607"/>
    <n v="415"/>
    <n v="103"/>
    <n v="98.5"/>
    <n v="63"/>
    <n v="54.5"/>
    <n v="58"/>
    <n v="38"/>
    <n v="0"/>
    <n v="71251"/>
    <n v="70067"/>
    <n v="0"/>
    <s v="LEGG"/>
    <s v="GS  "/>
    <n v="166064"/>
    <n v="532779"/>
  </r>
  <r>
    <x v="905"/>
    <n v="202501"/>
    <x v="1"/>
    <s v="LEGGER F                      "/>
    <x v="1"/>
    <n v="4"/>
    <n v="4"/>
    <n v="0"/>
    <n v="0"/>
    <n v="354238"/>
    <n v="993607"/>
    <n v="415"/>
    <n v="103"/>
    <n v="98.5"/>
    <n v="63"/>
    <n v="54.5"/>
    <n v="58"/>
    <n v="38"/>
    <n v="0"/>
    <n v="71251"/>
    <n v="70067"/>
    <n v="0"/>
    <s v="LEGG"/>
    <s v="GS  "/>
    <n v="166064"/>
    <n v="532779"/>
  </r>
  <r>
    <x v="906"/>
    <n v="202501"/>
    <x v="0"/>
    <s v="DUGOUA M                      "/>
    <x v="2"/>
    <n v="414"/>
    <n v="105"/>
    <n v="7"/>
    <n v="2"/>
    <n v="4885"/>
    <n v="33071"/>
    <n v="11"/>
    <n v="0"/>
    <n v="1"/>
    <n v="4"/>
    <n v="2"/>
    <n v="0"/>
    <n v="4"/>
    <n v="0"/>
    <n v="71590"/>
    <n v="71606"/>
    <n v="71230"/>
    <s v="QUIR"/>
    <s v="GO  "/>
    <n v="0"/>
    <n v="12678"/>
  </r>
  <r>
    <x v="906"/>
    <n v="202501"/>
    <x v="1"/>
    <s v="DUGOUA M                      "/>
    <x v="2"/>
    <n v="414"/>
    <n v="105"/>
    <n v="7"/>
    <n v="2"/>
    <n v="4885"/>
    <n v="33071"/>
    <n v="11"/>
    <n v="0"/>
    <n v="1"/>
    <n v="4"/>
    <n v="2"/>
    <n v="0"/>
    <n v="4"/>
    <n v="0"/>
    <n v="71590"/>
    <n v="71606"/>
    <n v="71230"/>
    <s v="QUIR"/>
    <s v="GO  "/>
    <n v="0"/>
    <n v="12678"/>
  </r>
  <r>
    <x v="907"/>
    <n v="202501"/>
    <x v="0"/>
    <s v="LAMOTTE B                     "/>
    <x v="2"/>
    <n v="801"/>
    <n v="196"/>
    <n v="15"/>
    <n v="5"/>
    <n v="1100"/>
    <n v="0"/>
    <n v="4"/>
    <n v="0"/>
    <n v="2"/>
    <n v="1"/>
    <n v="0"/>
    <n v="1"/>
    <n v="0"/>
    <n v="0"/>
    <n v="71590"/>
    <n v="71606"/>
    <n v="71324"/>
    <s v="QUIR"/>
    <s v="GO  "/>
    <n v="9805"/>
    <n v="1664"/>
  </r>
  <r>
    <x v="907"/>
    <n v="202501"/>
    <x v="1"/>
    <s v="LAMOTTE B                     "/>
    <x v="2"/>
    <n v="801"/>
    <n v="196"/>
    <n v="15"/>
    <n v="5"/>
    <n v="1100"/>
    <n v="0"/>
    <n v="4"/>
    <n v="0"/>
    <n v="2"/>
    <n v="1"/>
    <n v="0"/>
    <n v="1"/>
    <n v="0"/>
    <n v="0"/>
    <n v="71590"/>
    <n v="71606"/>
    <n v="71324"/>
    <s v="QUIR"/>
    <s v="GO  "/>
    <n v="9805"/>
    <n v="1664"/>
  </r>
  <r>
    <x v="908"/>
    <n v="202501"/>
    <x v="0"/>
    <s v="ALLIO C                       "/>
    <x v="2"/>
    <n v="298"/>
    <n v="77"/>
    <n v="15"/>
    <n v="6"/>
    <n v="2521"/>
    <n v="122509"/>
    <n v="9"/>
    <n v="0"/>
    <n v="5.5"/>
    <n v="0"/>
    <n v="0"/>
    <n v="1"/>
    <n v="2.5"/>
    <n v="0"/>
    <n v="71590"/>
    <n v="71594"/>
    <n v="71081"/>
    <s v="GUIH"/>
    <s v="GO  "/>
    <n v="7988"/>
    <n v="16090"/>
  </r>
  <r>
    <x v="908"/>
    <n v="202501"/>
    <x v="1"/>
    <s v="ALLIO C                       "/>
    <x v="2"/>
    <n v="298"/>
    <n v="77"/>
    <n v="15"/>
    <n v="6"/>
    <n v="2521"/>
    <n v="122509"/>
    <n v="9"/>
    <n v="0"/>
    <n v="5.5"/>
    <n v="0"/>
    <n v="0"/>
    <n v="1"/>
    <n v="2.5"/>
    <n v="0"/>
    <n v="71590"/>
    <n v="71594"/>
    <n v="71081"/>
    <s v="GUIH"/>
    <s v="GO  "/>
    <n v="7988"/>
    <n v="16090"/>
  </r>
  <r>
    <x v="909"/>
    <n v="202501"/>
    <x v="0"/>
    <s v="AUBERY G                      "/>
    <x v="2"/>
    <n v="916"/>
    <n v="290"/>
    <n v="25"/>
    <n v="11"/>
    <n v="0"/>
    <n v="0"/>
    <n v="0"/>
    <n v="0"/>
    <n v="0"/>
    <n v="0"/>
    <n v="0"/>
    <n v="0"/>
    <n v="0"/>
    <n v="0"/>
    <n v="71251"/>
    <n v="71248"/>
    <n v="71245"/>
    <s v="THIE"/>
    <s v="GS  "/>
    <n v="8828"/>
    <n v="0"/>
  </r>
  <r>
    <x v="909"/>
    <n v="202501"/>
    <x v="1"/>
    <s v="AUBERY G                      "/>
    <x v="2"/>
    <n v="916"/>
    <n v="290"/>
    <n v="25"/>
    <n v="11"/>
    <n v="0"/>
    <n v="0"/>
    <n v="0"/>
    <n v="0"/>
    <n v="0"/>
    <n v="0"/>
    <n v="0"/>
    <n v="0"/>
    <n v="0"/>
    <n v="0"/>
    <n v="71251"/>
    <n v="71248"/>
    <n v="71245"/>
    <s v="THIE"/>
    <s v="GS  "/>
    <n v="8828"/>
    <n v="0"/>
  </r>
  <r>
    <x v="910"/>
    <n v="202501"/>
    <x v="0"/>
    <s v="ISIDORO F                     "/>
    <x v="2"/>
    <n v="148"/>
    <n v="30"/>
    <n v="6"/>
    <n v="3"/>
    <n v="17267"/>
    <n v="21193"/>
    <n v="20.5"/>
    <n v="8.5"/>
    <n v="4.5"/>
    <n v="1"/>
    <n v="3.5"/>
    <n v="1.5"/>
    <n v="1.5"/>
    <n v="0"/>
    <n v="71030"/>
    <n v="71054"/>
    <n v="700079"/>
    <s v="BOUR"/>
    <s v="IF  "/>
    <n v="18983"/>
    <n v="20869"/>
  </r>
  <r>
    <x v="910"/>
    <n v="202501"/>
    <x v="1"/>
    <s v="ISIDORO F                     "/>
    <x v="2"/>
    <n v="148"/>
    <n v="30"/>
    <n v="6"/>
    <n v="3"/>
    <n v="17267"/>
    <n v="21193"/>
    <n v="20.5"/>
    <n v="8.5"/>
    <n v="4.5"/>
    <n v="1"/>
    <n v="3.5"/>
    <n v="1.5"/>
    <n v="1.5"/>
    <n v="0"/>
    <n v="71030"/>
    <n v="71054"/>
    <n v="700079"/>
    <s v="BOUR"/>
    <s v="IF  "/>
    <n v="18983"/>
    <n v="20869"/>
  </r>
  <r>
    <x v="911"/>
    <n v="202501"/>
    <x v="0"/>
    <s v="COCAULT J                     "/>
    <x v="2"/>
    <n v="9"/>
    <n v="3"/>
    <n v="2"/>
    <n v="2"/>
    <n v="10461"/>
    <n v="265800"/>
    <n v="14.5"/>
    <n v="4"/>
    <n v="2"/>
    <n v="2"/>
    <n v="0"/>
    <n v="0"/>
    <n v="6.5"/>
    <n v="0"/>
    <n v="71590"/>
    <n v="71592"/>
    <n v="71099"/>
    <s v="LECO"/>
    <s v="GO  "/>
    <n v="9915"/>
    <n v="43196"/>
  </r>
  <r>
    <x v="911"/>
    <n v="202501"/>
    <x v="1"/>
    <s v="COCAULT J                     "/>
    <x v="2"/>
    <n v="9"/>
    <n v="3"/>
    <n v="2"/>
    <n v="2"/>
    <n v="10461"/>
    <n v="265800"/>
    <n v="14.5"/>
    <n v="4"/>
    <n v="2"/>
    <n v="2"/>
    <n v="0"/>
    <n v="0"/>
    <n v="6.5"/>
    <n v="0"/>
    <n v="71590"/>
    <n v="71592"/>
    <n v="71099"/>
    <s v="LECO"/>
    <s v="GO  "/>
    <n v="9915"/>
    <n v="43196"/>
  </r>
  <r>
    <x v="912"/>
    <n v="202501"/>
    <x v="0"/>
    <s v="BAERT D                       "/>
    <x v="2"/>
    <n v="865"/>
    <n v="206"/>
    <n v="24"/>
    <n v="3"/>
    <n v="566"/>
    <n v="0"/>
    <n v="1"/>
    <n v="0"/>
    <n v="0"/>
    <n v="0"/>
    <n v="0"/>
    <n v="1"/>
    <n v="0"/>
    <n v="0"/>
    <n v="71030"/>
    <n v="71045"/>
    <n v="71040"/>
    <s v="PHIL"/>
    <s v="IF  "/>
    <n v="0"/>
    <n v="566"/>
  </r>
  <r>
    <x v="912"/>
    <n v="202501"/>
    <x v="1"/>
    <s v="BAERT D                       "/>
    <x v="2"/>
    <n v="865"/>
    <n v="206"/>
    <n v="24"/>
    <n v="3"/>
    <n v="566"/>
    <n v="0"/>
    <n v="1"/>
    <n v="0"/>
    <n v="0"/>
    <n v="0"/>
    <n v="0"/>
    <n v="1"/>
    <n v="0"/>
    <n v="0"/>
    <n v="71030"/>
    <n v="71045"/>
    <n v="71040"/>
    <s v="PHIL"/>
    <s v="IF  "/>
    <n v="0"/>
    <n v="566"/>
  </r>
  <r>
    <x v="913"/>
    <n v="202501"/>
    <x v="0"/>
    <s v="BASTIDE A                     "/>
    <x v="2"/>
    <n v="655"/>
    <n v="145"/>
    <n v="16"/>
    <n v="6"/>
    <n v="3402"/>
    <n v="8513"/>
    <n v="3"/>
    <n v="0"/>
    <n v="0"/>
    <n v="2"/>
    <n v="0"/>
    <n v="1"/>
    <n v="0"/>
    <n v="0"/>
    <n v="71030"/>
    <n v="71505"/>
    <n v="700076"/>
    <s v="JULL"/>
    <s v="IF  "/>
    <n v="0"/>
    <n v="5714"/>
  </r>
  <r>
    <x v="913"/>
    <n v="202501"/>
    <x v="1"/>
    <s v="BASTIDE A                     "/>
    <x v="2"/>
    <n v="655"/>
    <n v="145"/>
    <n v="16"/>
    <n v="6"/>
    <n v="3402"/>
    <n v="8513"/>
    <n v="3"/>
    <n v="0"/>
    <n v="0"/>
    <n v="2"/>
    <n v="0"/>
    <n v="1"/>
    <n v="0"/>
    <n v="0"/>
    <n v="71030"/>
    <n v="71505"/>
    <n v="700076"/>
    <s v="JULL"/>
    <s v="IF  "/>
    <n v="0"/>
    <n v="5714"/>
  </r>
  <r>
    <x v="914"/>
    <n v="202501"/>
    <x v="0"/>
    <s v="MILLE M                       "/>
    <x v="2"/>
    <n v="601"/>
    <n v="128"/>
    <n v="14"/>
    <n v="6"/>
    <n v="4898"/>
    <n v="8800"/>
    <n v="13"/>
    <n v="1"/>
    <n v="9"/>
    <n v="1"/>
    <n v="0"/>
    <n v="2"/>
    <n v="0"/>
    <n v="0"/>
    <n v="71030"/>
    <n v="71662"/>
    <n v="71438"/>
    <s v="HENN"/>
    <s v="IF  "/>
    <n v="0"/>
    <n v="7259"/>
  </r>
  <r>
    <x v="914"/>
    <n v="202501"/>
    <x v="1"/>
    <s v="MILLE M                       "/>
    <x v="2"/>
    <n v="601"/>
    <n v="128"/>
    <n v="14"/>
    <n v="6"/>
    <n v="4898"/>
    <n v="8800"/>
    <n v="13"/>
    <n v="1"/>
    <n v="9"/>
    <n v="1"/>
    <n v="0"/>
    <n v="2"/>
    <n v="0"/>
    <n v="0"/>
    <n v="71030"/>
    <n v="71662"/>
    <n v="71438"/>
    <s v="HENN"/>
    <s v="IF  "/>
    <n v="0"/>
    <n v="7259"/>
  </r>
  <r>
    <x v="915"/>
    <n v="202501"/>
    <x v="0"/>
    <s v="LAMORY C                      "/>
    <x v="2"/>
    <n v="419"/>
    <n v="79"/>
    <n v="19"/>
    <n v="4"/>
    <n v="10257"/>
    <n v="750"/>
    <n v="18.5"/>
    <n v="2.5"/>
    <n v="5"/>
    <n v="2"/>
    <n v="3"/>
    <n v="6"/>
    <n v="0"/>
    <n v="0"/>
    <n v="900582"/>
    <n v="71507"/>
    <n v="71146"/>
    <s v="MORT"/>
    <s v="CE  "/>
    <n v="0"/>
    <n v="12579"/>
  </r>
  <r>
    <x v="915"/>
    <n v="202501"/>
    <x v="1"/>
    <s v="LAMORY C                      "/>
    <x v="2"/>
    <n v="419"/>
    <n v="79"/>
    <n v="19"/>
    <n v="4"/>
    <n v="10257"/>
    <n v="750"/>
    <n v="18.5"/>
    <n v="2.5"/>
    <n v="5"/>
    <n v="2"/>
    <n v="3"/>
    <n v="6"/>
    <n v="0"/>
    <n v="0"/>
    <n v="900582"/>
    <n v="71507"/>
    <n v="71146"/>
    <s v="MORT"/>
    <s v="CE  "/>
    <n v="0"/>
    <n v="12579"/>
  </r>
  <r>
    <x v="916"/>
    <n v="202501"/>
    <x v="0"/>
    <s v="DAVAL B                       "/>
    <x v="2"/>
    <n v="520"/>
    <n v="105"/>
    <n v="17"/>
    <n v="9"/>
    <n v="9417"/>
    <n v="1075"/>
    <n v="6.5"/>
    <n v="2.5"/>
    <n v="1"/>
    <n v="0"/>
    <n v="1"/>
    <n v="2"/>
    <n v="0"/>
    <n v="0"/>
    <n v="900582"/>
    <n v="71159"/>
    <n v="71152"/>
    <s v="GATH"/>
    <s v="CE  "/>
    <n v="0"/>
    <n v="9666"/>
  </r>
  <r>
    <x v="916"/>
    <n v="202501"/>
    <x v="1"/>
    <s v="DAVAL B                       "/>
    <x v="2"/>
    <n v="520"/>
    <n v="105"/>
    <n v="17"/>
    <n v="9"/>
    <n v="9417"/>
    <n v="1075"/>
    <n v="6.5"/>
    <n v="2.5"/>
    <n v="1"/>
    <n v="0"/>
    <n v="1"/>
    <n v="2"/>
    <n v="0"/>
    <n v="0"/>
    <n v="900582"/>
    <n v="71159"/>
    <n v="71152"/>
    <s v="GATH"/>
    <s v="CE  "/>
    <n v="0"/>
    <n v="9666"/>
  </r>
  <r>
    <x v="917"/>
    <n v="202501"/>
    <x v="0"/>
    <s v="MAYER C                       "/>
    <x v="2"/>
    <n v="593"/>
    <n v="119"/>
    <n v="19"/>
    <n v="10"/>
    <n v="5010"/>
    <n v="0"/>
    <n v="5"/>
    <n v="0"/>
    <n v="0"/>
    <n v="2"/>
    <n v="1"/>
    <n v="2"/>
    <n v="0"/>
    <n v="0"/>
    <n v="900582"/>
    <n v="71159"/>
    <n v="71152"/>
    <s v="GATH"/>
    <s v="CE  "/>
    <n v="0"/>
    <n v="7632"/>
  </r>
  <r>
    <x v="917"/>
    <n v="202501"/>
    <x v="1"/>
    <s v="MAYER C                       "/>
    <x v="2"/>
    <n v="593"/>
    <n v="119"/>
    <n v="19"/>
    <n v="10"/>
    <n v="5010"/>
    <n v="0"/>
    <n v="5"/>
    <n v="0"/>
    <n v="0"/>
    <n v="2"/>
    <n v="1"/>
    <n v="2"/>
    <n v="0"/>
    <n v="0"/>
    <n v="900582"/>
    <n v="71159"/>
    <n v="71152"/>
    <s v="GATH"/>
    <s v="CE  "/>
    <n v="0"/>
    <n v="7632"/>
  </r>
  <r>
    <x v="918"/>
    <n v="202501"/>
    <x v="0"/>
    <s v="MOLINERO LUQUE K              "/>
    <x v="0"/>
    <n v="52"/>
    <n v="9"/>
    <n v="2"/>
    <n v="0"/>
    <n v="41356"/>
    <n v="495050"/>
    <n v="39"/>
    <n v="6"/>
    <n v="7.5"/>
    <n v="5"/>
    <n v="4"/>
    <n v="6"/>
    <n v="10.5"/>
    <n v="0"/>
    <n v="900582"/>
    <n v="71159"/>
    <n v="71278"/>
    <s v="GATH"/>
    <s v="CE  "/>
    <n v="33581"/>
    <n v="97328"/>
  </r>
  <r>
    <x v="918"/>
    <n v="202501"/>
    <x v="1"/>
    <s v="MOLINERO LUQUE K              "/>
    <x v="0"/>
    <n v="52"/>
    <n v="9"/>
    <n v="2"/>
    <n v="0"/>
    <n v="41356"/>
    <n v="495050"/>
    <n v="39"/>
    <n v="6"/>
    <n v="7.5"/>
    <n v="5"/>
    <n v="4"/>
    <n v="6"/>
    <n v="10.5"/>
    <n v="0"/>
    <n v="900582"/>
    <n v="71159"/>
    <n v="71278"/>
    <s v="GATH"/>
    <s v="CE  "/>
    <n v="33581"/>
    <n v="97328"/>
  </r>
  <r>
    <x v="919"/>
    <n v="202501"/>
    <x v="0"/>
    <s v="RUF S                         "/>
    <x v="2"/>
    <n v="287"/>
    <n v="53"/>
    <n v="10"/>
    <n v="8"/>
    <n v="13140"/>
    <n v="12500"/>
    <n v="7"/>
    <n v="1"/>
    <n v="1"/>
    <n v="1"/>
    <n v="3"/>
    <n v="0"/>
    <n v="1"/>
    <n v="0"/>
    <n v="900582"/>
    <n v="71159"/>
    <n v="71152"/>
    <s v="GATH"/>
    <s v="CE  "/>
    <n v="0"/>
    <n v="16322"/>
  </r>
  <r>
    <x v="919"/>
    <n v="202501"/>
    <x v="1"/>
    <s v="RUF S                         "/>
    <x v="2"/>
    <n v="287"/>
    <n v="53"/>
    <n v="10"/>
    <n v="8"/>
    <n v="13140"/>
    <n v="12500"/>
    <n v="7"/>
    <n v="1"/>
    <n v="1"/>
    <n v="1"/>
    <n v="3"/>
    <n v="0"/>
    <n v="1"/>
    <n v="0"/>
    <n v="900582"/>
    <n v="71159"/>
    <n v="71152"/>
    <s v="GATH"/>
    <s v="CE  "/>
    <n v="0"/>
    <n v="16322"/>
  </r>
  <r>
    <x v="920"/>
    <n v="202501"/>
    <x v="0"/>
    <s v="TRAISNEL C                    "/>
    <x v="2"/>
    <n v="716"/>
    <n v="161"/>
    <n v="24"/>
    <n v="9"/>
    <n v="2787"/>
    <n v="2240"/>
    <n v="3"/>
    <n v="1"/>
    <n v="0"/>
    <n v="1"/>
    <n v="1"/>
    <n v="0"/>
    <n v="0"/>
    <n v="0"/>
    <n v="71030"/>
    <n v="71024"/>
    <n v="71491"/>
    <s v="FASQ"/>
    <s v="IF  "/>
    <n v="3217"/>
    <n v="3780"/>
  </r>
  <r>
    <x v="920"/>
    <n v="202501"/>
    <x v="1"/>
    <s v="TRAISNEL C                    "/>
    <x v="2"/>
    <n v="716"/>
    <n v="161"/>
    <n v="24"/>
    <n v="9"/>
    <n v="2787"/>
    <n v="2240"/>
    <n v="3"/>
    <n v="1"/>
    <n v="0"/>
    <n v="1"/>
    <n v="1"/>
    <n v="0"/>
    <n v="0"/>
    <n v="0"/>
    <n v="71030"/>
    <n v="71024"/>
    <n v="71491"/>
    <s v="FASQ"/>
    <s v="IF  "/>
    <n v="3217"/>
    <n v="3780"/>
  </r>
  <r>
    <x v="921"/>
    <n v="202501"/>
    <x v="0"/>
    <s v="GOLLION SCHMID C              "/>
    <x v="2"/>
    <n v="471"/>
    <n v="93"/>
    <n v="5"/>
    <n v="2"/>
    <n v="6787"/>
    <n v="28177"/>
    <n v="4"/>
    <n v="1"/>
    <n v="0.5"/>
    <n v="2"/>
    <n v="0"/>
    <n v="0"/>
    <n v="0.5"/>
    <n v="0"/>
    <n v="900582"/>
    <n v="71129"/>
    <n v="71454"/>
    <s v="OD A"/>
    <s v="CE  "/>
    <n v="0"/>
    <n v="11214"/>
  </r>
  <r>
    <x v="921"/>
    <n v="202501"/>
    <x v="1"/>
    <s v="GOLLION SCHMID C              "/>
    <x v="2"/>
    <n v="471"/>
    <n v="93"/>
    <n v="5"/>
    <n v="2"/>
    <n v="6787"/>
    <n v="28177"/>
    <n v="4"/>
    <n v="1"/>
    <n v="0.5"/>
    <n v="2"/>
    <n v="0"/>
    <n v="0"/>
    <n v="0.5"/>
    <n v="0"/>
    <n v="900582"/>
    <n v="71129"/>
    <n v="71454"/>
    <s v="OD A"/>
    <s v="CE  "/>
    <n v="0"/>
    <n v="11214"/>
  </r>
  <r>
    <x v="922"/>
    <n v="202501"/>
    <x v="0"/>
    <s v="SANCHE A                      "/>
    <x v="2"/>
    <n v="288"/>
    <n v="110"/>
    <n v="7"/>
    <n v="5"/>
    <n v="10453"/>
    <n v="20766"/>
    <n v="12"/>
    <n v="1.5"/>
    <n v="4"/>
    <n v="2.5"/>
    <n v="1"/>
    <n v="3"/>
    <n v="0"/>
    <n v="0"/>
    <n v="71251"/>
    <n v="71252"/>
    <n v="71394"/>
    <s v="KARI"/>
    <s v="GS  "/>
    <n v="0"/>
    <n v="16295"/>
  </r>
  <r>
    <x v="922"/>
    <n v="202501"/>
    <x v="1"/>
    <s v="SANCHE A                      "/>
    <x v="2"/>
    <n v="288"/>
    <n v="110"/>
    <n v="7"/>
    <n v="5"/>
    <n v="10453"/>
    <n v="20766"/>
    <n v="12"/>
    <n v="1.5"/>
    <n v="4"/>
    <n v="2.5"/>
    <n v="1"/>
    <n v="3"/>
    <n v="0"/>
    <n v="0"/>
    <n v="71251"/>
    <n v="71252"/>
    <n v="71394"/>
    <s v="KARI"/>
    <s v="GS  "/>
    <n v="0"/>
    <n v="16295"/>
  </r>
  <r>
    <x v="923"/>
    <n v="202501"/>
    <x v="0"/>
    <s v="DROUET O                      "/>
    <x v="2"/>
    <n v="178"/>
    <n v="68"/>
    <n v="12"/>
    <n v="2"/>
    <n v="13493"/>
    <n v="32776"/>
    <n v="8.5"/>
    <n v="3.5"/>
    <n v="1"/>
    <n v="1.5"/>
    <n v="1.5"/>
    <n v="0"/>
    <n v="1"/>
    <n v="0"/>
    <n v="71251"/>
    <n v="700023"/>
    <n v="71212"/>
    <s v="LEVE"/>
    <s v="GS  "/>
    <n v="0"/>
    <n v="19680"/>
  </r>
  <r>
    <x v="923"/>
    <n v="202501"/>
    <x v="1"/>
    <s v="DROUET O                      "/>
    <x v="2"/>
    <n v="178"/>
    <n v="68"/>
    <n v="12"/>
    <n v="2"/>
    <n v="13493"/>
    <n v="32776"/>
    <n v="8.5"/>
    <n v="3.5"/>
    <n v="1"/>
    <n v="1.5"/>
    <n v="1.5"/>
    <n v="0"/>
    <n v="1"/>
    <n v="0"/>
    <n v="71251"/>
    <n v="700023"/>
    <n v="71212"/>
    <s v="LEVE"/>
    <s v="GS  "/>
    <n v="0"/>
    <n v="19680"/>
  </r>
  <r>
    <x v="924"/>
    <n v="202501"/>
    <x v="0"/>
    <s v="MARQUES M                     "/>
    <x v="2"/>
    <n v="424"/>
    <n v="159"/>
    <n v="27"/>
    <n v="6"/>
    <n v="3203"/>
    <n v="82000"/>
    <n v="8"/>
    <n v="2"/>
    <n v="3.5"/>
    <n v="0"/>
    <n v="0.5"/>
    <n v="0"/>
    <n v="2"/>
    <n v="0"/>
    <n v="71251"/>
    <n v="700023"/>
    <n v="71212"/>
    <s v="LEVE"/>
    <s v="GS  "/>
    <n v="4425"/>
    <n v="12352"/>
  </r>
  <r>
    <x v="924"/>
    <n v="202501"/>
    <x v="1"/>
    <s v="MARQUES M                     "/>
    <x v="2"/>
    <n v="424"/>
    <n v="159"/>
    <n v="27"/>
    <n v="6"/>
    <n v="3203"/>
    <n v="82000"/>
    <n v="8"/>
    <n v="2"/>
    <n v="3.5"/>
    <n v="0"/>
    <n v="0.5"/>
    <n v="0"/>
    <n v="2"/>
    <n v="0"/>
    <n v="71251"/>
    <n v="700023"/>
    <n v="71212"/>
    <s v="LEVE"/>
    <s v="GS  "/>
    <n v="4425"/>
    <n v="12352"/>
  </r>
  <r>
    <x v="925"/>
    <n v="202501"/>
    <x v="0"/>
    <s v="VALADOUX C                    "/>
    <x v="2"/>
    <n v="184"/>
    <n v="70"/>
    <n v="3"/>
    <n v="1"/>
    <n v="15936"/>
    <n v="2300"/>
    <n v="17"/>
    <n v="3.5"/>
    <n v="5.5"/>
    <n v="2.5"/>
    <n v="3"/>
    <n v="2.5"/>
    <n v="0"/>
    <n v="0"/>
    <n v="71251"/>
    <n v="70066"/>
    <n v="71264"/>
    <s v="KERL"/>
    <s v="GS  "/>
    <n v="0"/>
    <n v="19622"/>
  </r>
  <r>
    <x v="925"/>
    <n v="202501"/>
    <x v="1"/>
    <s v="VALADOUX C                    "/>
    <x v="2"/>
    <n v="184"/>
    <n v="70"/>
    <n v="3"/>
    <n v="1"/>
    <n v="15936"/>
    <n v="2300"/>
    <n v="17"/>
    <n v="3.5"/>
    <n v="5.5"/>
    <n v="2.5"/>
    <n v="3"/>
    <n v="2.5"/>
    <n v="0"/>
    <n v="0"/>
    <n v="71251"/>
    <n v="70066"/>
    <n v="71264"/>
    <s v="KERL"/>
    <s v="GS  "/>
    <n v="0"/>
    <n v="19622"/>
  </r>
  <r>
    <x v="926"/>
    <n v="202501"/>
    <x v="0"/>
    <s v="REJANO J                      "/>
    <x v="2"/>
    <n v="912"/>
    <n v="198"/>
    <n v="24"/>
    <n v="8"/>
    <n v="0"/>
    <n v="500"/>
    <n v="0"/>
    <n v="0"/>
    <n v="0"/>
    <n v="0"/>
    <n v="0"/>
    <n v="0"/>
    <n v="0"/>
    <n v="0"/>
    <n v="900582"/>
    <n v="71270"/>
    <n v="71155"/>
    <s v="TRAG"/>
    <s v="CE  "/>
    <n v="0"/>
    <n v="50"/>
  </r>
  <r>
    <x v="926"/>
    <n v="202501"/>
    <x v="1"/>
    <s v="REJANO J                      "/>
    <x v="2"/>
    <n v="912"/>
    <n v="198"/>
    <n v="24"/>
    <n v="8"/>
    <n v="0"/>
    <n v="500"/>
    <n v="0"/>
    <n v="0"/>
    <n v="0"/>
    <n v="0"/>
    <n v="0"/>
    <n v="0"/>
    <n v="0"/>
    <n v="0"/>
    <n v="900582"/>
    <n v="71270"/>
    <n v="71155"/>
    <s v="TRAG"/>
    <s v="CE  "/>
    <n v="0"/>
    <n v="50"/>
  </r>
  <r>
    <x v="927"/>
    <n v="202501"/>
    <x v="0"/>
    <s v="VEYRAT E                      "/>
    <x v="0"/>
    <n v="77"/>
    <n v="15"/>
    <n v="2"/>
    <n v="0"/>
    <n v="45363"/>
    <n v="149679"/>
    <n v="60"/>
    <n v="7"/>
    <n v="15"/>
    <n v="9"/>
    <n v="9"/>
    <n v="8"/>
    <n v="12"/>
    <n v="0"/>
    <n v="900582"/>
    <n v="71139"/>
    <n v="71409"/>
    <s v="BACQ"/>
    <s v="CE  "/>
    <n v="19384"/>
    <n v="70965"/>
  </r>
  <r>
    <x v="927"/>
    <n v="202501"/>
    <x v="1"/>
    <s v="VEYRAT E                      "/>
    <x v="0"/>
    <n v="77"/>
    <n v="15"/>
    <n v="2"/>
    <n v="0"/>
    <n v="45363"/>
    <n v="149679"/>
    <n v="60"/>
    <n v="7"/>
    <n v="15"/>
    <n v="9"/>
    <n v="9"/>
    <n v="8"/>
    <n v="12"/>
    <n v="0"/>
    <n v="900582"/>
    <n v="71139"/>
    <n v="71409"/>
    <s v="BACQ"/>
    <s v="CE  "/>
    <n v="19384"/>
    <n v="70965"/>
  </r>
  <r>
    <x v="928"/>
    <n v="202501"/>
    <x v="0"/>
    <s v="MAINDROU D                    "/>
    <x v="2"/>
    <n v="442"/>
    <n v="114"/>
    <n v="13"/>
    <n v="4"/>
    <n v="5561"/>
    <n v="52343"/>
    <n v="7"/>
    <n v="4"/>
    <n v="0"/>
    <n v="0"/>
    <n v="0"/>
    <n v="0"/>
    <n v="3"/>
    <n v="0"/>
    <n v="71590"/>
    <n v="71595"/>
    <n v="71083"/>
    <s v="CORV"/>
    <s v="GO  "/>
    <n v="58054"/>
    <n v="11722"/>
  </r>
  <r>
    <x v="928"/>
    <n v="202501"/>
    <x v="1"/>
    <s v="MAINDROU D                    "/>
    <x v="2"/>
    <n v="442"/>
    <n v="114"/>
    <n v="13"/>
    <n v="4"/>
    <n v="5561"/>
    <n v="52343"/>
    <n v="7"/>
    <n v="4"/>
    <n v="0"/>
    <n v="0"/>
    <n v="0"/>
    <n v="0"/>
    <n v="3"/>
    <n v="0"/>
    <n v="71590"/>
    <n v="71595"/>
    <n v="71083"/>
    <s v="CORV"/>
    <s v="GO  "/>
    <n v="58054"/>
    <n v="11722"/>
  </r>
  <r>
    <x v="929"/>
    <n v="202501"/>
    <x v="0"/>
    <s v="MORINEAU J                    "/>
    <x v="2"/>
    <n v="715"/>
    <n v="177"/>
    <n v="23"/>
    <n v="10"/>
    <n v="1423"/>
    <n v="16850"/>
    <n v="1"/>
    <n v="0"/>
    <n v="0"/>
    <n v="1"/>
    <n v="0"/>
    <n v="0"/>
    <n v="0"/>
    <n v="0"/>
    <n v="71590"/>
    <n v="71595"/>
    <n v="71358"/>
    <s v="CORV"/>
    <s v="GO  "/>
    <n v="0"/>
    <n v="3819"/>
  </r>
  <r>
    <x v="929"/>
    <n v="202501"/>
    <x v="1"/>
    <s v="MORINEAU J                    "/>
    <x v="2"/>
    <n v="715"/>
    <n v="177"/>
    <n v="23"/>
    <n v="10"/>
    <n v="1423"/>
    <n v="16850"/>
    <n v="1"/>
    <n v="0"/>
    <n v="0"/>
    <n v="1"/>
    <n v="0"/>
    <n v="0"/>
    <n v="0"/>
    <n v="0"/>
    <n v="71590"/>
    <n v="71595"/>
    <n v="71358"/>
    <s v="CORV"/>
    <s v="GO  "/>
    <n v="0"/>
    <n v="3819"/>
  </r>
  <r>
    <x v="930"/>
    <n v="202501"/>
    <x v="0"/>
    <s v="MARQUES A                     "/>
    <x v="2"/>
    <n v="210"/>
    <n v="55"/>
    <n v="4"/>
    <n v="2"/>
    <n v="15203"/>
    <n v="33241"/>
    <n v="3"/>
    <n v="2"/>
    <n v="0"/>
    <n v="0"/>
    <n v="0"/>
    <n v="0"/>
    <n v="1"/>
    <n v="0"/>
    <n v="71590"/>
    <n v="71607"/>
    <n v="71125"/>
    <s v="LIOP"/>
    <s v="GO  "/>
    <n v="0"/>
    <n v="18617"/>
  </r>
  <r>
    <x v="930"/>
    <n v="202501"/>
    <x v="1"/>
    <s v="MARQUES A                     "/>
    <x v="2"/>
    <n v="210"/>
    <n v="55"/>
    <n v="4"/>
    <n v="2"/>
    <n v="15203"/>
    <n v="33241"/>
    <n v="3"/>
    <n v="2"/>
    <n v="0"/>
    <n v="0"/>
    <n v="0"/>
    <n v="0"/>
    <n v="1"/>
    <n v="0"/>
    <n v="71590"/>
    <n v="71607"/>
    <n v="71125"/>
    <s v="LIOP"/>
    <s v="GO  "/>
    <n v="0"/>
    <n v="18617"/>
  </r>
  <r>
    <x v="931"/>
    <n v="202501"/>
    <x v="0"/>
    <s v="BOIAGO C                      "/>
    <x v="2"/>
    <n v="221"/>
    <n v="86"/>
    <n v="7"/>
    <n v="1"/>
    <n v="11926"/>
    <n v="21700"/>
    <n v="12"/>
    <n v="2"/>
    <n v="4"/>
    <n v="3"/>
    <n v="2"/>
    <n v="0"/>
    <n v="1"/>
    <n v="0"/>
    <n v="71251"/>
    <n v="71248"/>
    <n v="70065"/>
    <s v="THIE"/>
    <s v="GS  "/>
    <n v="41369"/>
    <n v="18259"/>
  </r>
  <r>
    <x v="931"/>
    <n v="202501"/>
    <x v="1"/>
    <s v="BOIAGO C                      "/>
    <x v="2"/>
    <n v="221"/>
    <n v="86"/>
    <n v="7"/>
    <n v="1"/>
    <n v="11926"/>
    <n v="21700"/>
    <n v="12"/>
    <n v="2"/>
    <n v="4"/>
    <n v="3"/>
    <n v="2"/>
    <n v="0"/>
    <n v="1"/>
    <n v="0"/>
    <n v="71251"/>
    <n v="71248"/>
    <n v="70065"/>
    <s v="THIE"/>
    <s v="GS  "/>
    <n v="41369"/>
    <n v="18259"/>
  </r>
  <r>
    <x v="932"/>
    <n v="202501"/>
    <x v="0"/>
    <s v="DUMONTIER N                   "/>
    <x v="2"/>
    <n v="724"/>
    <n v="235"/>
    <n v="27"/>
    <n v="10"/>
    <n v="3473"/>
    <n v="0"/>
    <n v="2.5"/>
    <n v="1"/>
    <n v="1"/>
    <n v="0"/>
    <n v="0.5"/>
    <n v="0"/>
    <n v="0"/>
    <n v="0"/>
    <n v="71251"/>
    <n v="70930"/>
    <n v="71399"/>
    <s v="CLEM"/>
    <s v="GS  "/>
    <n v="0"/>
    <n v="3590"/>
  </r>
  <r>
    <x v="932"/>
    <n v="202501"/>
    <x v="1"/>
    <s v="DUMONTIER N                   "/>
    <x v="2"/>
    <n v="724"/>
    <n v="235"/>
    <n v="27"/>
    <n v="10"/>
    <n v="3473"/>
    <n v="0"/>
    <n v="2.5"/>
    <n v="1"/>
    <n v="1"/>
    <n v="0"/>
    <n v="0.5"/>
    <n v="0"/>
    <n v="0"/>
    <n v="0"/>
    <n v="71251"/>
    <n v="70930"/>
    <n v="71399"/>
    <s v="CLEM"/>
    <s v="GS  "/>
    <n v="0"/>
    <n v="3590"/>
  </r>
  <r>
    <x v="933"/>
    <n v="202501"/>
    <x v="0"/>
    <s v="MORIN N                       "/>
    <x v="2"/>
    <n v="82"/>
    <n v="20"/>
    <n v="4"/>
    <n v="2"/>
    <n v="19726"/>
    <n v="12410"/>
    <n v="17"/>
    <n v="5.5"/>
    <n v="4"/>
    <n v="3"/>
    <n v="2.5"/>
    <n v="1"/>
    <n v="1"/>
    <n v="0"/>
    <n v="71030"/>
    <n v="71054"/>
    <n v="71056"/>
    <s v="BOUR"/>
    <s v="IF  "/>
    <n v="30392"/>
    <n v="24243"/>
  </r>
  <r>
    <x v="933"/>
    <n v="202501"/>
    <x v="1"/>
    <s v="MORIN N                       "/>
    <x v="2"/>
    <n v="82"/>
    <n v="20"/>
    <n v="4"/>
    <n v="2"/>
    <n v="19726"/>
    <n v="12410"/>
    <n v="17"/>
    <n v="5.5"/>
    <n v="4"/>
    <n v="3"/>
    <n v="2.5"/>
    <n v="1"/>
    <n v="1"/>
    <n v="0"/>
    <n v="71030"/>
    <n v="71054"/>
    <n v="71056"/>
    <s v="BOUR"/>
    <s v="IF  "/>
    <n v="30392"/>
    <n v="24243"/>
  </r>
  <r>
    <x v="934"/>
    <n v="202501"/>
    <x v="0"/>
    <s v="LE BRIS LEBRUN M              "/>
    <x v="2"/>
    <n v="179"/>
    <n v="47"/>
    <n v="6"/>
    <n v="1"/>
    <n v="11706"/>
    <n v="67288"/>
    <n v="17"/>
    <n v="7"/>
    <n v="4.5"/>
    <n v="0"/>
    <n v="1"/>
    <n v="1"/>
    <n v="3.5"/>
    <n v="0"/>
    <n v="71590"/>
    <n v="71592"/>
    <n v="71070"/>
    <s v="LECO"/>
    <s v="GO  "/>
    <n v="37613"/>
    <n v="19680"/>
  </r>
  <r>
    <x v="934"/>
    <n v="202501"/>
    <x v="1"/>
    <s v="LE BRIS LEBRUN M              "/>
    <x v="2"/>
    <n v="179"/>
    <n v="47"/>
    <n v="6"/>
    <n v="1"/>
    <n v="11706"/>
    <n v="67288"/>
    <n v="17"/>
    <n v="7"/>
    <n v="4.5"/>
    <n v="0"/>
    <n v="1"/>
    <n v="1"/>
    <n v="3.5"/>
    <n v="0"/>
    <n v="71590"/>
    <n v="71592"/>
    <n v="71070"/>
    <s v="LECO"/>
    <s v="GO  "/>
    <n v="37613"/>
    <n v="19680"/>
  </r>
  <r>
    <x v="935"/>
    <n v="202501"/>
    <x v="0"/>
    <s v="MAGNIER A                     "/>
    <x v="2"/>
    <n v="406"/>
    <n v="154"/>
    <n v="22"/>
    <n v="5"/>
    <n v="9900"/>
    <n v="4000"/>
    <n v="7"/>
    <n v="2"/>
    <n v="3"/>
    <n v="2"/>
    <n v="0"/>
    <n v="0"/>
    <n v="0"/>
    <n v="0"/>
    <n v="71251"/>
    <n v="71255"/>
    <n v="700257"/>
    <s v="FRAC"/>
    <s v="GS  "/>
    <n v="0"/>
    <n v="12850"/>
  </r>
  <r>
    <x v="935"/>
    <n v="202501"/>
    <x v="1"/>
    <s v="MAGNIER A                     "/>
    <x v="2"/>
    <n v="406"/>
    <n v="154"/>
    <n v="22"/>
    <n v="5"/>
    <n v="9900"/>
    <n v="4000"/>
    <n v="7"/>
    <n v="2"/>
    <n v="3"/>
    <n v="2"/>
    <n v="0"/>
    <n v="0"/>
    <n v="0"/>
    <n v="0"/>
    <n v="71251"/>
    <n v="71255"/>
    <n v="700257"/>
    <s v="FRAC"/>
    <s v="GS  "/>
    <n v="0"/>
    <n v="12850"/>
  </r>
  <r>
    <x v="936"/>
    <n v="202501"/>
    <x v="0"/>
    <s v="MYLY J                        "/>
    <x v="2"/>
    <n v="119"/>
    <n v="45"/>
    <n v="10"/>
    <n v="6"/>
    <n v="15456"/>
    <n v="17866"/>
    <n v="22"/>
    <n v="4"/>
    <n v="12"/>
    <n v="2"/>
    <n v="1"/>
    <n v="1"/>
    <n v="2"/>
    <n v="0"/>
    <n v="71251"/>
    <n v="71255"/>
    <n v="71258"/>
    <s v="FRAC"/>
    <s v="GS  "/>
    <n v="0"/>
    <n v="22580"/>
  </r>
  <r>
    <x v="936"/>
    <n v="202501"/>
    <x v="1"/>
    <s v="MYLY J                        "/>
    <x v="2"/>
    <n v="119"/>
    <n v="45"/>
    <n v="10"/>
    <n v="6"/>
    <n v="15456"/>
    <n v="17866"/>
    <n v="22"/>
    <n v="4"/>
    <n v="12"/>
    <n v="2"/>
    <n v="1"/>
    <n v="1"/>
    <n v="2"/>
    <n v="0"/>
    <n v="71251"/>
    <n v="71255"/>
    <n v="71258"/>
    <s v="FRAC"/>
    <s v="GS  "/>
    <n v="0"/>
    <n v="22580"/>
  </r>
  <r>
    <x v="937"/>
    <n v="202501"/>
    <x v="0"/>
    <s v="ROSSI A                       "/>
    <x v="2"/>
    <n v="893"/>
    <n v="281"/>
    <n v="22"/>
    <n v="6"/>
    <n v="0"/>
    <n v="2000"/>
    <n v="0"/>
    <n v="0"/>
    <n v="0"/>
    <n v="0"/>
    <n v="0"/>
    <n v="0"/>
    <n v="0"/>
    <n v="0"/>
    <n v="71251"/>
    <n v="71252"/>
    <n v="700162"/>
    <s v="KARI"/>
    <s v="GS  "/>
    <n v="0"/>
    <n v="200"/>
  </r>
  <r>
    <x v="937"/>
    <n v="202501"/>
    <x v="1"/>
    <s v="ROSSI A                       "/>
    <x v="2"/>
    <n v="893"/>
    <n v="281"/>
    <n v="22"/>
    <n v="6"/>
    <n v="0"/>
    <n v="2000"/>
    <n v="0"/>
    <n v="0"/>
    <n v="0"/>
    <n v="0"/>
    <n v="0"/>
    <n v="0"/>
    <n v="0"/>
    <n v="0"/>
    <n v="71251"/>
    <n v="71252"/>
    <n v="700162"/>
    <s v="KARI"/>
    <s v="GS  "/>
    <n v="0"/>
    <n v="200"/>
  </r>
  <r>
    <x v="938"/>
    <n v="202501"/>
    <x v="0"/>
    <s v="LEDIG P                       "/>
    <x v="2"/>
    <n v="92"/>
    <n v="35"/>
    <n v="6"/>
    <n v="2"/>
    <n v="19958"/>
    <n v="12250"/>
    <n v="12.5"/>
    <n v="8"/>
    <n v="3"/>
    <n v="1.5"/>
    <n v="0"/>
    <n v="0"/>
    <n v="0"/>
    <n v="0"/>
    <n v="71251"/>
    <n v="700023"/>
    <n v="71201"/>
    <s v="LEVE"/>
    <s v="GS  "/>
    <n v="32557"/>
    <n v="23687"/>
  </r>
  <r>
    <x v="938"/>
    <n v="202501"/>
    <x v="1"/>
    <s v="LEDIG P                       "/>
    <x v="2"/>
    <n v="92"/>
    <n v="35"/>
    <n v="6"/>
    <n v="2"/>
    <n v="19958"/>
    <n v="12250"/>
    <n v="12.5"/>
    <n v="8"/>
    <n v="3"/>
    <n v="1.5"/>
    <n v="0"/>
    <n v="0"/>
    <n v="0"/>
    <n v="0"/>
    <n v="71251"/>
    <n v="700023"/>
    <n v="71201"/>
    <s v="LEVE"/>
    <s v="GS  "/>
    <n v="32557"/>
    <n v="23687"/>
  </r>
  <r>
    <x v="939"/>
    <n v="202501"/>
    <x v="0"/>
    <s v="DE BALMAIN T                  "/>
    <x v="2"/>
    <n v="172"/>
    <n v="64"/>
    <n v="7"/>
    <n v="2"/>
    <n v="11168"/>
    <n v="59189"/>
    <n v="9"/>
    <n v="3"/>
    <n v="3"/>
    <n v="1"/>
    <n v="1.5"/>
    <n v="0"/>
    <n v="0.5"/>
    <n v="0"/>
    <n v="71251"/>
    <n v="70067"/>
    <n v="71366"/>
    <s v="LEGG"/>
    <s v="GS  "/>
    <n v="34240"/>
    <n v="19860"/>
  </r>
  <r>
    <x v="939"/>
    <n v="202501"/>
    <x v="1"/>
    <s v="DE BALMAIN T                  "/>
    <x v="2"/>
    <n v="172"/>
    <n v="64"/>
    <n v="7"/>
    <n v="2"/>
    <n v="11168"/>
    <n v="59189"/>
    <n v="9"/>
    <n v="3"/>
    <n v="3"/>
    <n v="1"/>
    <n v="1.5"/>
    <n v="0"/>
    <n v="0.5"/>
    <n v="0"/>
    <n v="71251"/>
    <n v="70067"/>
    <n v="71366"/>
    <s v="LEGG"/>
    <s v="GS  "/>
    <n v="34240"/>
    <n v="19860"/>
  </r>
  <r>
    <x v="940"/>
    <n v="202501"/>
    <x v="0"/>
    <s v="SPIESER S                     "/>
    <x v="2"/>
    <n v="702"/>
    <n v="147"/>
    <n v="19"/>
    <n v="9"/>
    <n v="787"/>
    <n v="22050"/>
    <n v="4"/>
    <n v="0"/>
    <n v="1"/>
    <n v="0"/>
    <n v="1"/>
    <n v="1"/>
    <n v="1"/>
    <n v="0"/>
    <n v="900582"/>
    <n v="71270"/>
    <n v="70813"/>
    <s v="TRAG"/>
    <s v="CE  "/>
    <n v="0"/>
    <n v="4188"/>
  </r>
  <r>
    <x v="940"/>
    <n v="202501"/>
    <x v="1"/>
    <s v="SPIESER S                     "/>
    <x v="2"/>
    <n v="702"/>
    <n v="147"/>
    <n v="19"/>
    <n v="9"/>
    <n v="787"/>
    <n v="22050"/>
    <n v="4"/>
    <n v="0"/>
    <n v="1"/>
    <n v="0"/>
    <n v="1"/>
    <n v="1"/>
    <n v="1"/>
    <n v="0"/>
    <n v="900582"/>
    <n v="71270"/>
    <n v="70813"/>
    <s v="TRAG"/>
    <s v="CE  "/>
    <n v="0"/>
    <n v="4188"/>
  </r>
  <r>
    <x v="941"/>
    <n v="202501"/>
    <x v="0"/>
    <s v="MEYER J                       "/>
    <x v="2"/>
    <n v="420"/>
    <n v="80"/>
    <n v="10"/>
    <n v="5"/>
    <n v="10178"/>
    <n v="10150"/>
    <n v="5.5"/>
    <n v="4"/>
    <n v="0.5"/>
    <n v="1"/>
    <n v="0"/>
    <n v="0"/>
    <n v="0"/>
    <n v="0"/>
    <n v="900582"/>
    <n v="71276"/>
    <n v="70082"/>
    <s v="LAUR"/>
    <s v="CE  "/>
    <n v="0"/>
    <n v="12532"/>
  </r>
  <r>
    <x v="941"/>
    <n v="202501"/>
    <x v="1"/>
    <s v="MEYER J                       "/>
    <x v="2"/>
    <n v="420"/>
    <n v="80"/>
    <n v="10"/>
    <n v="5"/>
    <n v="10178"/>
    <n v="10150"/>
    <n v="5.5"/>
    <n v="4"/>
    <n v="0.5"/>
    <n v="1"/>
    <n v="0"/>
    <n v="0"/>
    <n v="0"/>
    <n v="0"/>
    <n v="900582"/>
    <n v="71276"/>
    <n v="70082"/>
    <s v="LAUR"/>
    <s v="CE  "/>
    <n v="0"/>
    <n v="12532"/>
  </r>
  <r>
    <x v="942"/>
    <n v="202501"/>
    <x v="0"/>
    <s v="BENALI L                      "/>
    <x v="2"/>
    <n v="916"/>
    <n v="200"/>
    <n v="22"/>
    <n v="8"/>
    <n v="0"/>
    <n v="0"/>
    <n v="0"/>
    <n v="0"/>
    <n v="0"/>
    <n v="0"/>
    <n v="0"/>
    <n v="0"/>
    <n v="0"/>
    <n v="0"/>
    <n v="900582"/>
    <n v="71188"/>
    <n v="71191"/>
    <s v="THIA"/>
    <s v="CE  "/>
    <n v="0"/>
    <n v="0"/>
  </r>
  <r>
    <x v="942"/>
    <n v="202501"/>
    <x v="1"/>
    <s v="BENALI L                      "/>
    <x v="2"/>
    <n v="916"/>
    <n v="200"/>
    <n v="22"/>
    <n v="8"/>
    <n v="0"/>
    <n v="0"/>
    <n v="0"/>
    <n v="0"/>
    <n v="0"/>
    <n v="0"/>
    <n v="0"/>
    <n v="0"/>
    <n v="0"/>
    <n v="0"/>
    <n v="900582"/>
    <n v="71188"/>
    <n v="71191"/>
    <s v="THIA"/>
    <s v="CE  "/>
    <n v="0"/>
    <n v="0"/>
  </r>
  <r>
    <x v="943"/>
    <n v="202501"/>
    <x v="0"/>
    <s v="JOYEUX S                      "/>
    <x v="2"/>
    <n v="916"/>
    <n v="228"/>
    <n v="35"/>
    <n v="9"/>
    <n v="0"/>
    <n v="0"/>
    <n v="0"/>
    <n v="0"/>
    <n v="0"/>
    <n v="0"/>
    <n v="0"/>
    <n v="0"/>
    <n v="0"/>
    <n v="0"/>
    <n v="71590"/>
    <n v="71592"/>
    <n v="71073"/>
    <s v="LECO"/>
    <s v="GO  "/>
    <n v="0"/>
    <n v="0"/>
  </r>
  <r>
    <x v="943"/>
    <n v="202501"/>
    <x v="1"/>
    <s v="JOYEUX S                      "/>
    <x v="2"/>
    <n v="916"/>
    <n v="228"/>
    <n v="35"/>
    <n v="9"/>
    <n v="0"/>
    <n v="0"/>
    <n v="0"/>
    <n v="0"/>
    <n v="0"/>
    <n v="0"/>
    <n v="0"/>
    <n v="0"/>
    <n v="0"/>
    <n v="0"/>
    <n v="71590"/>
    <n v="71592"/>
    <n v="71073"/>
    <s v="LECO"/>
    <s v="GO  "/>
    <n v="0"/>
    <n v="0"/>
  </r>
  <r>
    <x v="944"/>
    <n v="202501"/>
    <x v="0"/>
    <s v="LOFFREDO C                    "/>
    <x v="2"/>
    <n v="201"/>
    <n v="75"/>
    <n v="12"/>
    <n v="1"/>
    <n v="14373"/>
    <n v="5000"/>
    <n v="18.5"/>
    <n v="5.5"/>
    <n v="3.5"/>
    <n v="2.5"/>
    <n v="3.5"/>
    <n v="3.5"/>
    <n v="0"/>
    <n v="0"/>
    <n v="71251"/>
    <n v="71174"/>
    <n v="71198"/>
    <s v="CHIK"/>
    <s v="GS  "/>
    <n v="0"/>
    <n v="18870"/>
  </r>
  <r>
    <x v="944"/>
    <n v="202501"/>
    <x v="1"/>
    <s v="LOFFREDO C                    "/>
    <x v="2"/>
    <n v="201"/>
    <n v="75"/>
    <n v="12"/>
    <n v="1"/>
    <n v="14373"/>
    <n v="5000"/>
    <n v="18.5"/>
    <n v="5.5"/>
    <n v="3.5"/>
    <n v="2.5"/>
    <n v="3.5"/>
    <n v="3.5"/>
    <n v="0"/>
    <n v="0"/>
    <n v="71251"/>
    <n v="71174"/>
    <n v="71198"/>
    <s v="CHIK"/>
    <s v="GS  "/>
    <n v="0"/>
    <n v="18870"/>
  </r>
  <r>
    <x v="945"/>
    <n v="202501"/>
    <x v="0"/>
    <s v="FORI A                        "/>
    <x v="2"/>
    <n v="493"/>
    <n v="127"/>
    <n v="19"/>
    <n v="7"/>
    <n v="3264"/>
    <n v="57875"/>
    <n v="5.5"/>
    <n v="2"/>
    <n v="1.5"/>
    <n v="0"/>
    <n v="0"/>
    <n v="0"/>
    <n v="2"/>
    <n v="0"/>
    <n v="71590"/>
    <n v="71594"/>
    <n v="71081"/>
    <s v="GUIH"/>
    <s v="GO  "/>
    <n v="0"/>
    <n v="10615"/>
  </r>
  <r>
    <x v="945"/>
    <n v="202501"/>
    <x v="1"/>
    <s v="FORI A                        "/>
    <x v="2"/>
    <n v="493"/>
    <n v="127"/>
    <n v="19"/>
    <n v="7"/>
    <n v="3264"/>
    <n v="57875"/>
    <n v="5.5"/>
    <n v="2"/>
    <n v="1.5"/>
    <n v="0"/>
    <n v="0"/>
    <n v="0"/>
    <n v="2"/>
    <n v="0"/>
    <n v="71590"/>
    <n v="71594"/>
    <n v="71081"/>
    <s v="GUIH"/>
    <s v="GO  "/>
    <n v="0"/>
    <n v="10615"/>
  </r>
  <r>
    <x v="946"/>
    <n v="202501"/>
    <x v="0"/>
    <s v="DUMAS C                       "/>
    <x v="2"/>
    <n v="513"/>
    <n v="182"/>
    <n v="28"/>
    <n v="8"/>
    <n v="6213"/>
    <n v="22550"/>
    <n v="8"/>
    <n v="3"/>
    <n v="2"/>
    <n v="1"/>
    <n v="0"/>
    <n v="2"/>
    <n v="0"/>
    <n v="0"/>
    <n v="71251"/>
    <n v="700023"/>
    <n v="71497"/>
    <s v="LEVE"/>
    <s v="GS  "/>
    <n v="6240"/>
    <n v="9946"/>
  </r>
  <r>
    <x v="946"/>
    <n v="202501"/>
    <x v="1"/>
    <s v="DUMAS C                       "/>
    <x v="2"/>
    <n v="513"/>
    <n v="182"/>
    <n v="28"/>
    <n v="8"/>
    <n v="6213"/>
    <n v="22550"/>
    <n v="8"/>
    <n v="3"/>
    <n v="2"/>
    <n v="1"/>
    <n v="0"/>
    <n v="2"/>
    <n v="0"/>
    <n v="0"/>
    <n v="71251"/>
    <n v="700023"/>
    <n v="71497"/>
    <s v="LEVE"/>
    <s v="GS  "/>
    <n v="6240"/>
    <n v="9946"/>
  </r>
  <r>
    <x v="947"/>
    <n v="202501"/>
    <x v="0"/>
    <s v="KONKLEWSKI S                  "/>
    <x v="2"/>
    <n v="405"/>
    <n v="153"/>
    <n v="26"/>
    <n v="7"/>
    <n v="7151"/>
    <n v="30000"/>
    <n v="10"/>
    <n v="1.5"/>
    <n v="3.5"/>
    <n v="2"/>
    <n v="2.5"/>
    <n v="0"/>
    <n v="0.5"/>
    <n v="0"/>
    <n v="71251"/>
    <n v="700023"/>
    <n v="71497"/>
    <s v="LEVE"/>
    <s v="GS  "/>
    <n v="3445"/>
    <n v="12856"/>
  </r>
  <r>
    <x v="947"/>
    <n v="202501"/>
    <x v="1"/>
    <s v="KONKLEWSKI S                  "/>
    <x v="2"/>
    <n v="405"/>
    <n v="153"/>
    <n v="26"/>
    <n v="7"/>
    <n v="7151"/>
    <n v="30000"/>
    <n v="10"/>
    <n v="1.5"/>
    <n v="3.5"/>
    <n v="2"/>
    <n v="2.5"/>
    <n v="0"/>
    <n v="0.5"/>
    <n v="0"/>
    <n v="71251"/>
    <n v="700023"/>
    <n v="71497"/>
    <s v="LEVE"/>
    <s v="GS  "/>
    <n v="3445"/>
    <n v="12856"/>
  </r>
  <r>
    <x v="948"/>
    <n v="202501"/>
    <x v="0"/>
    <s v="LEO F                         "/>
    <x v="2"/>
    <n v="68"/>
    <n v="12"/>
    <n v="3"/>
    <n v="1"/>
    <n v="11487"/>
    <n v="67800"/>
    <n v="24.5"/>
    <n v="2.5"/>
    <n v="7"/>
    <n v="1"/>
    <n v="7"/>
    <n v="4"/>
    <n v="3"/>
    <n v="0"/>
    <n v="900582"/>
    <n v="71507"/>
    <n v="71531"/>
    <s v="MORT"/>
    <s v="CE  "/>
    <n v="0"/>
    <n v="25117"/>
  </r>
  <r>
    <x v="948"/>
    <n v="202501"/>
    <x v="1"/>
    <s v="LEO F                         "/>
    <x v="2"/>
    <n v="68"/>
    <n v="12"/>
    <n v="3"/>
    <n v="1"/>
    <n v="11487"/>
    <n v="67800"/>
    <n v="24.5"/>
    <n v="2.5"/>
    <n v="7"/>
    <n v="1"/>
    <n v="7"/>
    <n v="4"/>
    <n v="3"/>
    <n v="0"/>
    <n v="900582"/>
    <n v="71507"/>
    <n v="71531"/>
    <s v="MORT"/>
    <s v="CE  "/>
    <n v="0"/>
    <n v="25117"/>
  </r>
  <r>
    <x v="949"/>
    <n v="202501"/>
    <x v="0"/>
    <s v="HERBET R                      "/>
    <x v="2"/>
    <n v="648"/>
    <n v="215"/>
    <n v="16"/>
    <n v="3"/>
    <n v="4501"/>
    <n v="13460"/>
    <n v="3"/>
    <n v="2"/>
    <n v="1"/>
    <n v="0"/>
    <n v="0"/>
    <n v="0"/>
    <n v="0"/>
    <n v="0"/>
    <n v="71251"/>
    <n v="71248"/>
    <n v="700133"/>
    <s v="THIE"/>
    <s v="GS  "/>
    <n v="0"/>
    <n v="5981"/>
  </r>
  <r>
    <x v="949"/>
    <n v="202501"/>
    <x v="1"/>
    <s v="HERBET R                      "/>
    <x v="2"/>
    <n v="648"/>
    <n v="215"/>
    <n v="16"/>
    <n v="3"/>
    <n v="4501"/>
    <n v="13460"/>
    <n v="3"/>
    <n v="2"/>
    <n v="1"/>
    <n v="0"/>
    <n v="0"/>
    <n v="0"/>
    <n v="0"/>
    <n v="0"/>
    <n v="71251"/>
    <n v="71248"/>
    <n v="700133"/>
    <s v="THIE"/>
    <s v="GS  "/>
    <n v="0"/>
    <n v="5981"/>
  </r>
  <r>
    <x v="950"/>
    <n v="202501"/>
    <x v="0"/>
    <s v="BIENVENU T                    "/>
    <x v="2"/>
    <n v="832"/>
    <n v="200"/>
    <n v="17"/>
    <n v="8"/>
    <n v="0"/>
    <n v="11000"/>
    <n v="0"/>
    <n v="0"/>
    <n v="0"/>
    <n v="0"/>
    <n v="0"/>
    <n v="0"/>
    <n v="0"/>
    <n v="0"/>
    <n v="71590"/>
    <n v="71591"/>
    <n v="70522"/>
    <s v="LAUZ"/>
    <s v="GO  "/>
    <n v="0"/>
    <n v="1100"/>
  </r>
  <r>
    <x v="950"/>
    <n v="202501"/>
    <x v="1"/>
    <s v="BIENVENU T                    "/>
    <x v="2"/>
    <n v="832"/>
    <n v="200"/>
    <n v="17"/>
    <n v="8"/>
    <n v="0"/>
    <n v="11000"/>
    <n v="0"/>
    <n v="0"/>
    <n v="0"/>
    <n v="0"/>
    <n v="0"/>
    <n v="0"/>
    <n v="0"/>
    <n v="0"/>
    <n v="71590"/>
    <n v="71591"/>
    <n v="70522"/>
    <s v="LAUZ"/>
    <s v="GO  "/>
    <n v="0"/>
    <n v="1100"/>
  </r>
  <r>
    <x v="951"/>
    <n v="202501"/>
    <x v="0"/>
    <s v="DELOBEL B                     "/>
    <x v="2"/>
    <n v="690"/>
    <n v="151"/>
    <n v="28"/>
    <n v="9"/>
    <n v="7837"/>
    <n v="3002"/>
    <n v="2"/>
    <n v="0.5"/>
    <n v="0.5"/>
    <n v="0"/>
    <n v="0"/>
    <n v="0"/>
    <n v="1"/>
    <n v="0"/>
    <n v="71030"/>
    <n v="71031"/>
    <n v="71033"/>
    <s v="GERO"/>
    <s v="IF  "/>
    <n v="0"/>
    <n v="4625"/>
  </r>
  <r>
    <x v="951"/>
    <n v="202501"/>
    <x v="1"/>
    <s v="DELOBEL B                     "/>
    <x v="2"/>
    <n v="690"/>
    <n v="151"/>
    <n v="28"/>
    <n v="9"/>
    <n v="7837"/>
    <n v="3002"/>
    <n v="2"/>
    <n v="0.5"/>
    <n v="0.5"/>
    <n v="0"/>
    <n v="0"/>
    <n v="0"/>
    <n v="1"/>
    <n v="0"/>
    <n v="71030"/>
    <n v="71031"/>
    <n v="71033"/>
    <s v="GERO"/>
    <s v="IF  "/>
    <n v="0"/>
    <n v="4625"/>
  </r>
  <r>
    <x v="952"/>
    <n v="202501"/>
    <x v="0"/>
    <s v="MOREAU J                      "/>
    <x v="2"/>
    <n v="306"/>
    <n v="80"/>
    <n v="5"/>
    <n v="2"/>
    <n v="13353"/>
    <n v="12000"/>
    <n v="11.5"/>
    <n v="6"/>
    <n v="1.5"/>
    <n v="0.5"/>
    <n v="3.5"/>
    <n v="0"/>
    <n v="0"/>
    <n v="0"/>
    <n v="71590"/>
    <n v="71602"/>
    <n v="71220"/>
    <s v="HARY"/>
    <s v="GO  "/>
    <n v="35767"/>
    <n v="15863"/>
  </r>
  <r>
    <x v="952"/>
    <n v="202501"/>
    <x v="1"/>
    <s v="MOREAU J                      "/>
    <x v="2"/>
    <n v="306"/>
    <n v="80"/>
    <n v="5"/>
    <n v="2"/>
    <n v="13353"/>
    <n v="12000"/>
    <n v="11.5"/>
    <n v="6"/>
    <n v="1.5"/>
    <n v="0.5"/>
    <n v="3.5"/>
    <n v="0"/>
    <n v="0"/>
    <n v="0"/>
    <n v="71590"/>
    <n v="71602"/>
    <n v="71220"/>
    <s v="HARY"/>
    <s v="GO  "/>
    <n v="35767"/>
    <n v="15863"/>
  </r>
  <r>
    <x v="953"/>
    <n v="202501"/>
    <x v="0"/>
    <s v="CENEDESE Y                    "/>
    <x v="0"/>
    <n v="26"/>
    <n v="13"/>
    <n v="3"/>
    <n v="0"/>
    <n v="97220"/>
    <n v="182983"/>
    <n v="89.5"/>
    <n v="28"/>
    <n v="33.5"/>
    <n v="10"/>
    <n v="8"/>
    <n v="4"/>
    <n v="6"/>
    <n v="0"/>
    <n v="71251"/>
    <n v="71255"/>
    <n v="71257"/>
    <s v="FRAC"/>
    <s v="GS  "/>
    <n v="47194"/>
    <n v="131854"/>
  </r>
  <r>
    <x v="953"/>
    <n v="202501"/>
    <x v="1"/>
    <s v="CENEDESE Y                    "/>
    <x v="0"/>
    <n v="26"/>
    <n v="13"/>
    <n v="3"/>
    <n v="0"/>
    <n v="97220"/>
    <n v="182983"/>
    <n v="89.5"/>
    <n v="28"/>
    <n v="33.5"/>
    <n v="10"/>
    <n v="8"/>
    <n v="4"/>
    <n v="6"/>
    <n v="0"/>
    <n v="71251"/>
    <n v="71255"/>
    <n v="71257"/>
    <s v="FRAC"/>
    <s v="GS  "/>
    <n v="47194"/>
    <n v="131854"/>
  </r>
  <r>
    <x v="954"/>
    <n v="202501"/>
    <x v="0"/>
    <s v="JOGUET A                      "/>
    <x v="2"/>
    <n v="629"/>
    <n v="153"/>
    <n v="26"/>
    <n v="10"/>
    <n v="1655"/>
    <n v="43032"/>
    <n v="5"/>
    <n v="0"/>
    <n v="2"/>
    <n v="0"/>
    <n v="0"/>
    <n v="0"/>
    <n v="3"/>
    <n v="0"/>
    <n v="71590"/>
    <n v="71594"/>
    <n v="700073"/>
    <s v="GUIH"/>
    <s v="GO  "/>
    <n v="0"/>
    <n v="6526"/>
  </r>
  <r>
    <x v="954"/>
    <n v="202501"/>
    <x v="1"/>
    <s v="JOGUET A                      "/>
    <x v="2"/>
    <n v="629"/>
    <n v="153"/>
    <n v="26"/>
    <n v="10"/>
    <n v="1655"/>
    <n v="43032"/>
    <n v="5"/>
    <n v="0"/>
    <n v="2"/>
    <n v="0"/>
    <n v="0"/>
    <n v="0"/>
    <n v="3"/>
    <n v="0"/>
    <n v="71590"/>
    <n v="71594"/>
    <n v="700073"/>
    <s v="GUIH"/>
    <s v="GO  "/>
    <n v="0"/>
    <n v="6526"/>
  </r>
  <r>
    <x v="955"/>
    <n v="202501"/>
    <x v="0"/>
    <s v="BOSQUET C                     "/>
    <x v="2"/>
    <n v="908"/>
    <n v="286"/>
    <n v="36"/>
    <n v="8"/>
    <n v="0"/>
    <n v="750"/>
    <n v="0"/>
    <n v="0"/>
    <n v="0"/>
    <n v="0"/>
    <n v="0"/>
    <n v="0"/>
    <n v="0"/>
    <n v="0"/>
    <n v="71251"/>
    <n v="71255"/>
    <n v="71400"/>
    <s v="FRAC"/>
    <s v="GS  "/>
    <n v="0"/>
    <n v="75"/>
  </r>
  <r>
    <x v="955"/>
    <n v="202501"/>
    <x v="1"/>
    <s v="BOSQUET C                     "/>
    <x v="2"/>
    <n v="908"/>
    <n v="286"/>
    <n v="36"/>
    <n v="8"/>
    <n v="0"/>
    <n v="750"/>
    <n v="0"/>
    <n v="0"/>
    <n v="0"/>
    <n v="0"/>
    <n v="0"/>
    <n v="0"/>
    <n v="0"/>
    <n v="0"/>
    <n v="71251"/>
    <n v="71255"/>
    <n v="71400"/>
    <s v="FRAC"/>
    <s v="GS  "/>
    <n v="0"/>
    <n v="75"/>
  </r>
  <r>
    <x v="956"/>
    <n v="202501"/>
    <x v="0"/>
    <s v="IRADJA P                      "/>
    <x v="0"/>
    <n v="109"/>
    <n v="27"/>
    <n v="3"/>
    <n v="0"/>
    <n v="22039"/>
    <n v="130943"/>
    <n v="24"/>
    <n v="8"/>
    <n v="3.5"/>
    <n v="4"/>
    <n v="1"/>
    <n v="2"/>
    <n v="5.5"/>
    <n v="0"/>
    <n v="71030"/>
    <n v="71510"/>
    <n v="71120"/>
    <s v="TEIS"/>
    <s v="IF  "/>
    <n v="28293"/>
    <n v="39039"/>
  </r>
  <r>
    <x v="956"/>
    <n v="202501"/>
    <x v="1"/>
    <s v="IRADJA P                      "/>
    <x v="0"/>
    <n v="109"/>
    <n v="27"/>
    <n v="3"/>
    <n v="0"/>
    <n v="22039"/>
    <n v="130943"/>
    <n v="24"/>
    <n v="8"/>
    <n v="3.5"/>
    <n v="4"/>
    <n v="1"/>
    <n v="2"/>
    <n v="5.5"/>
    <n v="0"/>
    <n v="71030"/>
    <n v="71510"/>
    <n v="71120"/>
    <s v="TEIS"/>
    <s v="IF  "/>
    <n v="28293"/>
    <n v="39039"/>
  </r>
  <r>
    <x v="957"/>
    <n v="202501"/>
    <x v="0"/>
    <s v="DEPLAGNE L                    "/>
    <x v="2"/>
    <n v="70"/>
    <n v="27"/>
    <n v="2"/>
    <n v="1"/>
    <n v="19628"/>
    <n v="24300"/>
    <n v="17.5"/>
    <n v="3.5"/>
    <n v="12"/>
    <n v="1"/>
    <n v="0.5"/>
    <n v="0.5"/>
    <n v="0"/>
    <n v="0"/>
    <n v="71251"/>
    <n v="71239"/>
    <n v="71240"/>
    <s v="ZENO"/>
    <s v="GS  "/>
    <n v="0"/>
    <n v="24999"/>
  </r>
  <r>
    <x v="957"/>
    <n v="202501"/>
    <x v="1"/>
    <s v="DEPLAGNE L                    "/>
    <x v="2"/>
    <n v="70"/>
    <n v="27"/>
    <n v="2"/>
    <n v="1"/>
    <n v="19628"/>
    <n v="24300"/>
    <n v="17.5"/>
    <n v="3.5"/>
    <n v="12"/>
    <n v="1"/>
    <n v="0.5"/>
    <n v="0.5"/>
    <n v="0"/>
    <n v="0"/>
    <n v="71251"/>
    <n v="71239"/>
    <n v="71240"/>
    <s v="ZENO"/>
    <s v="GS  "/>
    <n v="0"/>
    <n v="24999"/>
  </r>
  <r>
    <x v="958"/>
    <n v="202501"/>
    <x v="0"/>
    <s v="AIT KIZZI H                   "/>
    <x v="2"/>
    <n v="594"/>
    <n v="125"/>
    <n v="14"/>
    <n v="7"/>
    <n v="5108"/>
    <n v="0"/>
    <n v="2.5"/>
    <n v="0"/>
    <n v="0.5"/>
    <n v="2"/>
    <n v="0"/>
    <n v="0"/>
    <n v="0"/>
    <n v="0"/>
    <n v="71030"/>
    <n v="71045"/>
    <n v="71037"/>
    <s v="PHIL"/>
    <s v="IF  "/>
    <n v="0"/>
    <n v="7570"/>
  </r>
  <r>
    <x v="958"/>
    <n v="202501"/>
    <x v="1"/>
    <s v="AIT KIZZI H                   "/>
    <x v="2"/>
    <n v="594"/>
    <n v="125"/>
    <n v="14"/>
    <n v="7"/>
    <n v="5108"/>
    <n v="0"/>
    <n v="2.5"/>
    <n v="0"/>
    <n v="0.5"/>
    <n v="2"/>
    <n v="0"/>
    <n v="0"/>
    <n v="0"/>
    <n v="0"/>
    <n v="71030"/>
    <n v="71045"/>
    <n v="71037"/>
    <s v="PHIL"/>
    <s v="IF  "/>
    <n v="0"/>
    <n v="7570"/>
  </r>
  <r>
    <x v="959"/>
    <n v="202501"/>
    <x v="0"/>
    <s v="BRUCKER V                     "/>
    <x v="2"/>
    <n v="826"/>
    <n v="178"/>
    <n v="25"/>
    <n v="8"/>
    <n v="1107"/>
    <n v="0"/>
    <n v="1"/>
    <n v="0"/>
    <n v="0"/>
    <n v="0"/>
    <n v="0"/>
    <n v="1"/>
    <n v="0"/>
    <n v="0"/>
    <n v="900582"/>
    <n v="71159"/>
    <n v="71274"/>
    <s v="GATH"/>
    <s v="CE  "/>
    <n v="0"/>
    <n v="1173"/>
  </r>
  <r>
    <x v="959"/>
    <n v="202501"/>
    <x v="1"/>
    <s v="BRUCKER V                     "/>
    <x v="2"/>
    <n v="826"/>
    <n v="178"/>
    <n v="25"/>
    <n v="8"/>
    <n v="1107"/>
    <n v="0"/>
    <n v="1"/>
    <n v="0"/>
    <n v="0"/>
    <n v="0"/>
    <n v="0"/>
    <n v="1"/>
    <n v="0"/>
    <n v="0"/>
    <n v="900582"/>
    <n v="71159"/>
    <n v="71274"/>
    <s v="GATH"/>
    <s v="CE  "/>
    <n v="0"/>
    <n v="1173"/>
  </r>
  <r>
    <x v="960"/>
    <n v="202501"/>
    <x v="0"/>
    <s v="CHEVALME F                    "/>
    <x v="2"/>
    <n v="195"/>
    <n v="38"/>
    <n v="6"/>
    <n v="5"/>
    <n v="16527"/>
    <n v="5298"/>
    <n v="5"/>
    <n v="1"/>
    <n v="0"/>
    <n v="3"/>
    <n v="0"/>
    <n v="1"/>
    <n v="0"/>
    <n v="0"/>
    <n v="900582"/>
    <n v="71159"/>
    <n v="71152"/>
    <s v="GATH"/>
    <s v="CE  "/>
    <n v="0"/>
    <n v="19120"/>
  </r>
  <r>
    <x v="960"/>
    <n v="202501"/>
    <x v="1"/>
    <s v="CHEVALME F                    "/>
    <x v="2"/>
    <n v="195"/>
    <n v="38"/>
    <n v="6"/>
    <n v="5"/>
    <n v="16527"/>
    <n v="5298"/>
    <n v="5"/>
    <n v="1"/>
    <n v="0"/>
    <n v="3"/>
    <n v="0"/>
    <n v="1"/>
    <n v="0"/>
    <n v="0"/>
    <n v="900582"/>
    <n v="71159"/>
    <n v="71152"/>
    <s v="GATH"/>
    <s v="CE  "/>
    <n v="0"/>
    <n v="19120"/>
  </r>
  <r>
    <x v="961"/>
    <n v="202501"/>
    <x v="0"/>
    <s v="PAUGAM L                      "/>
    <x v="2"/>
    <n v="842"/>
    <n v="201"/>
    <n v="18"/>
    <n v="9"/>
    <n v="595"/>
    <n v="3600"/>
    <n v="0"/>
    <n v="0"/>
    <n v="0"/>
    <n v="0"/>
    <n v="0"/>
    <n v="0"/>
    <n v="0"/>
    <n v="0"/>
    <n v="71590"/>
    <n v="71591"/>
    <n v="70522"/>
    <s v="LAUZ"/>
    <s v="GO  "/>
    <n v="0"/>
    <n v="955"/>
  </r>
  <r>
    <x v="961"/>
    <n v="202501"/>
    <x v="1"/>
    <s v="PAUGAM L                      "/>
    <x v="2"/>
    <n v="842"/>
    <n v="201"/>
    <n v="18"/>
    <n v="9"/>
    <n v="595"/>
    <n v="3600"/>
    <n v="0"/>
    <n v="0"/>
    <n v="0"/>
    <n v="0"/>
    <n v="0"/>
    <n v="0"/>
    <n v="0"/>
    <n v="0"/>
    <n v="71590"/>
    <n v="71591"/>
    <n v="70522"/>
    <s v="LAUZ"/>
    <s v="GO  "/>
    <n v="0"/>
    <n v="955"/>
  </r>
  <r>
    <x v="962"/>
    <n v="202501"/>
    <x v="0"/>
    <s v="DA CRUZ ALVES E               "/>
    <x v="2"/>
    <n v="875"/>
    <n v="213"/>
    <n v="14"/>
    <n v="3"/>
    <n v="0"/>
    <n v="4061"/>
    <n v="0.5"/>
    <n v="0"/>
    <n v="0"/>
    <n v="0"/>
    <n v="0"/>
    <n v="0"/>
    <n v="0.5"/>
    <n v="0"/>
    <n v="71590"/>
    <n v="71602"/>
    <n v="71223"/>
    <s v="HARY"/>
    <s v="GO  "/>
    <n v="0"/>
    <n v="406"/>
  </r>
  <r>
    <x v="962"/>
    <n v="202501"/>
    <x v="1"/>
    <s v="DA CRUZ ALVES E               "/>
    <x v="2"/>
    <n v="875"/>
    <n v="213"/>
    <n v="14"/>
    <n v="3"/>
    <n v="0"/>
    <n v="4061"/>
    <n v="0.5"/>
    <n v="0"/>
    <n v="0"/>
    <n v="0"/>
    <n v="0"/>
    <n v="0"/>
    <n v="0.5"/>
    <n v="0"/>
    <n v="71590"/>
    <n v="71602"/>
    <n v="71223"/>
    <s v="HARY"/>
    <s v="GO  "/>
    <n v="0"/>
    <n v="406"/>
  </r>
  <r>
    <x v="963"/>
    <n v="202501"/>
    <x v="0"/>
    <s v="DINH C                        "/>
    <x v="2"/>
    <n v="299"/>
    <n v="58"/>
    <n v="10"/>
    <n v="7"/>
    <n v="12071"/>
    <n v="27001"/>
    <n v="15.5"/>
    <n v="7"/>
    <n v="6"/>
    <n v="0"/>
    <n v="2"/>
    <n v="0"/>
    <n v="0.5"/>
    <n v="0"/>
    <n v="71030"/>
    <n v="71054"/>
    <n v="700079"/>
    <s v="BOUR"/>
    <s v="IF  "/>
    <n v="8433"/>
    <n v="16067"/>
  </r>
  <r>
    <x v="963"/>
    <n v="202501"/>
    <x v="1"/>
    <s v="DINH C                        "/>
    <x v="2"/>
    <n v="299"/>
    <n v="58"/>
    <n v="10"/>
    <n v="7"/>
    <n v="12071"/>
    <n v="27001"/>
    <n v="15.5"/>
    <n v="7"/>
    <n v="6"/>
    <n v="0"/>
    <n v="2"/>
    <n v="0"/>
    <n v="0.5"/>
    <n v="0"/>
    <n v="71030"/>
    <n v="71054"/>
    <n v="700079"/>
    <s v="BOUR"/>
    <s v="IF  "/>
    <n v="8433"/>
    <n v="16067"/>
  </r>
  <r>
    <x v="964"/>
    <n v="202501"/>
    <x v="0"/>
    <s v="TRUONG MINH CHIEU F           "/>
    <x v="2"/>
    <n v="692"/>
    <n v="172"/>
    <n v="13"/>
    <n v="4"/>
    <n v="2266"/>
    <n v="14500"/>
    <n v="5"/>
    <n v="2"/>
    <n v="0"/>
    <n v="0"/>
    <n v="0"/>
    <n v="3"/>
    <n v="0"/>
    <n v="0"/>
    <n v="71590"/>
    <n v="71606"/>
    <n v="71324"/>
    <s v="QUIR"/>
    <s v="GO  "/>
    <n v="3983"/>
    <n v="4520"/>
  </r>
  <r>
    <x v="964"/>
    <n v="202501"/>
    <x v="1"/>
    <s v="TRUONG MINH CHIEU F           "/>
    <x v="2"/>
    <n v="692"/>
    <n v="172"/>
    <n v="13"/>
    <n v="4"/>
    <n v="2266"/>
    <n v="14500"/>
    <n v="5"/>
    <n v="2"/>
    <n v="0"/>
    <n v="0"/>
    <n v="0"/>
    <n v="3"/>
    <n v="0"/>
    <n v="0"/>
    <n v="71590"/>
    <n v="71606"/>
    <n v="71324"/>
    <s v="QUIR"/>
    <s v="GO  "/>
    <n v="3983"/>
    <n v="4520"/>
  </r>
  <r>
    <x v="965"/>
    <n v="202501"/>
    <x v="0"/>
    <s v="LORITTE C                     "/>
    <x v="0"/>
    <n v="68"/>
    <n v="13"/>
    <n v="1"/>
    <n v="0"/>
    <n v="50133"/>
    <n v="221712"/>
    <n v="41"/>
    <n v="9"/>
    <n v="12"/>
    <n v="5"/>
    <n v="0"/>
    <n v="7"/>
    <n v="8"/>
    <n v="0"/>
    <n v="900582"/>
    <n v="71139"/>
    <n v="700298"/>
    <s v="BACQ"/>
    <s v="CE  "/>
    <n v="22736"/>
    <n v="80542"/>
  </r>
  <r>
    <x v="965"/>
    <n v="202501"/>
    <x v="1"/>
    <s v="LORITTE C                     "/>
    <x v="0"/>
    <n v="68"/>
    <n v="13"/>
    <n v="1"/>
    <n v="0"/>
    <n v="50133"/>
    <n v="221712"/>
    <n v="41"/>
    <n v="9"/>
    <n v="12"/>
    <n v="5"/>
    <n v="0"/>
    <n v="7"/>
    <n v="8"/>
    <n v="0"/>
    <n v="900582"/>
    <n v="71139"/>
    <n v="700298"/>
    <s v="BACQ"/>
    <s v="CE  "/>
    <n v="22736"/>
    <n v="80542"/>
  </r>
  <r>
    <x v="966"/>
    <n v="202501"/>
    <x v="0"/>
    <s v="LAZARE G                      "/>
    <x v="2"/>
    <n v="864"/>
    <n v="205"/>
    <n v="26"/>
    <n v="9"/>
    <n v="0"/>
    <n v="6000"/>
    <n v="0"/>
    <n v="0"/>
    <n v="0"/>
    <n v="0"/>
    <n v="0"/>
    <n v="0"/>
    <n v="0"/>
    <n v="0"/>
    <n v="71030"/>
    <n v="71505"/>
    <n v="700076"/>
    <s v="JULL"/>
    <s v="IF  "/>
    <n v="0"/>
    <n v="600"/>
  </r>
  <r>
    <x v="966"/>
    <n v="202501"/>
    <x v="1"/>
    <s v="LAZARE G                      "/>
    <x v="2"/>
    <n v="864"/>
    <n v="205"/>
    <n v="26"/>
    <n v="9"/>
    <n v="0"/>
    <n v="6000"/>
    <n v="0"/>
    <n v="0"/>
    <n v="0"/>
    <n v="0"/>
    <n v="0"/>
    <n v="0"/>
    <n v="0"/>
    <n v="0"/>
    <n v="71030"/>
    <n v="71505"/>
    <n v="700076"/>
    <s v="JULL"/>
    <s v="IF  "/>
    <n v="0"/>
    <n v="600"/>
  </r>
  <r>
    <x v="967"/>
    <n v="202501"/>
    <x v="0"/>
    <s v="BOUVIER S                     "/>
    <x v="2"/>
    <n v="38"/>
    <n v="19"/>
    <n v="3"/>
    <n v="1"/>
    <n v="20795"/>
    <n v="43538"/>
    <n v="23"/>
    <n v="3.5"/>
    <n v="8.5"/>
    <n v="3"/>
    <n v="1.5"/>
    <n v="5.5"/>
    <n v="1"/>
    <n v="0"/>
    <n v="71251"/>
    <n v="70067"/>
    <n v="71349"/>
    <s v="LEGG"/>
    <s v="GS  "/>
    <n v="23945"/>
    <n v="30294"/>
  </r>
  <r>
    <x v="967"/>
    <n v="202501"/>
    <x v="1"/>
    <s v="BOUVIER S                     "/>
    <x v="2"/>
    <n v="38"/>
    <n v="19"/>
    <n v="3"/>
    <n v="1"/>
    <n v="20795"/>
    <n v="43538"/>
    <n v="23"/>
    <n v="3.5"/>
    <n v="8.5"/>
    <n v="3"/>
    <n v="1.5"/>
    <n v="5.5"/>
    <n v="1"/>
    <n v="0"/>
    <n v="71251"/>
    <n v="70067"/>
    <n v="71349"/>
    <s v="LEGG"/>
    <s v="GS  "/>
    <n v="23945"/>
    <n v="30294"/>
  </r>
  <r>
    <x v="968"/>
    <n v="202501"/>
    <x v="0"/>
    <s v="PHAM S                        "/>
    <x v="2"/>
    <n v="829"/>
    <n v="193"/>
    <n v="24"/>
    <n v="4"/>
    <n v="344"/>
    <n v="6000"/>
    <n v="0.5"/>
    <n v="0"/>
    <n v="0.5"/>
    <n v="0"/>
    <n v="0"/>
    <n v="0"/>
    <n v="0"/>
    <n v="0"/>
    <n v="71030"/>
    <n v="71505"/>
    <n v="71521"/>
    <s v="JULL"/>
    <s v="IF  "/>
    <n v="0"/>
    <n v="1116"/>
  </r>
  <r>
    <x v="968"/>
    <n v="202501"/>
    <x v="1"/>
    <s v="PHAM S                        "/>
    <x v="2"/>
    <n v="829"/>
    <n v="193"/>
    <n v="24"/>
    <n v="4"/>
    <n v="344"/>
    <n v="6000"/>
    <n v="0.5"/>
    <n v="0"/>
    <n v="0.5"/>
    <n v="0"/>
    <n v="0"/>
    <n v="0"/>
    <n v="0"/>
    <n v="0"/>
    <n v="71030"/>
    <n v="71505"/>
    <n v="71521"/>
    <s v="JULL"/>
    <s v="IF  "/>
    <n v="0"/>
    <n v="1116"/>
  </r>
  <r>
    <x v="969"/>
    <n v="202501"/>
    <x v="0"/>
    <s v="PENSEC G                      "/>
    <x v="2"/>
    <n v="496"/>
    <n v="128"/>
    <n v="10"/>
    <n v="3"/>
    <n v="6593"/>
    <n v="33129"/>
    <n v="8"/>
    <n v="3"/>
    <n v="1"/>
    <n v="0"/>
    <n v="2.5"/>
    <n v="1"/>
    <n v="0.5"/>
    <n v="0"/>
    <n v="71590"/>
    <n v="71591"/>
    <n v="71093"/>
    <s v="LAUZ"/>
    <s v="GO  "/>
    <n v="9845"/>
    <n v="10468"/>
  </r>
  <r>
    <x v="969"/>
    <n v="202501"/>
    <x v="1"/>
    <s v="PENSEC G                      "/>
    <x v="2"/>
    <n v="496"/>
    <n v="128"/>
    <n v="10"/>
    <n v="3"/>
    <n v="6593"/>
    <n v="33129"/>
    <n v="8"/>
    <n v="3"/>
    <n v="1"/>
    <n v="0"/>
    <n v="2.5"/>
    <n v="1"/>
    <n v="0.5"/>
    <n v="0"/>
    <n v="71590"/>
    <n v="71591"/>
    <n v="71093"/>
    <s v="LAUZ"/>
    <s v="GO  "/>
    <n v="9845"/>
    <n v="10468"/>
  </r>
  <r>
    <x v="970"/>
    <n v="202501"/>
    <x v="0"/>
    <s v="BOUFRIOUA M                   "/>
    <x v="2"/>
    <n v="117"/>
    <n v="24"/>
    <n v="5"/>
    <n v="4"/>
    <n v="22101"/>
    <n v="0"/>
    <n v="3"/>
    <n v="0"/>
    <n v="2"/>
    <n v="0"/>
    <n v="1"/>
    <n v="0"/>
    <n v="0"/>
    <n v="0"/>
    <n v="900582"/>
    <n v="71159"/>
    <n v="71152"/>
    <s v="GATH"/>
    <s v="CE  "/>
    <n v="0"/>
    <n v="22662"/>
  </r>
  <r>
    <x v="970"/>
    <n v="202501"/>
    <x v="1"/>
    <s v="BOUFRIOUA M                   "/>
    <x v="2"/>
    <n v="117"/>
    <n v="24"/>
    <n v="5"/>
    <n v="4"/>
    <n v="22101"/>
    <n v="0"/>
    <n v="3"/>
    <n v="0"/>
    <n v="2"/>
    <n v="0"/>
    <n v="1"/>
    <n v="0"/>
    <n v="0"/>
    <n v="0"/>
    <n v="900582"/>
    <n v="71159"/>
    <n v="71152"/>
    <s v="GATH"/>
    <s v="CE  "/>
    <n v="0"/>
    <n v="22662"/>
  </r>
  <r>
    <x v="971"/>
    <n v="202501"/>
    <x v="0"/>
    <s v="RODRIGUES A                   "/>
    <x v="0"/>
    <n v="116"/>
    <n v="26"/>
    <n v="4"/>
    <n v="0"/>
    <n v="23942"/>
    <n v="77749"/>
    <n v="21"/>
    <n v="10"/>
    <n v="5"/>
    <n v="2"/>
    <n v="1"/>
    <n v="2"/>
    <n v="1"/>
    <n v="0"/>
    <n v="900582"/>
    <n v="71129"/>
    <n v="71566"/>
    <s v="OD A"/>
    <s v="CE  "/>
    <n v="32374"/>
    <n v="32396"/>
  </r>
  <r>
    <x v="971"/>
    <n v="202501"/>
    <x v="1"/>
    <s v="RODRIGUES A                   "/>
    <x v="0"/>
    <n v="116"/>
    <n v="26"/>
    <n v="4"/>
    <n v="0"/>
    <n v="23942"/>
    <n v="77749"/>
    <n v="21"/>
    <n v="10"/>
    <n v="5"/>
    <n v="2"/>
    <n v="1"/>
    <n v="2"/>
    <n v="1"/>
    <n v="0"/>
    <n v="900582"/>
    <n v="71129"/>
    <n v="71566"/>
    <s v="OD A"/>
    <s v="CE  "/>
    <n v="32374"/>
    <n v="32396"/>
  </r>
  <r>
    <x v="972"/>
    <n v="202501"/>
    <x v="0"/>
    <s v="DELRANC M                     "/>
    <x v="0"/>
    <n v="54"/>
    <n v="23"/>
    <n v="4"/>
    <n v="0"/>
    <n v="63582"/>
    <n v="207214"/>
    <n v="79"/>
    <n v="21.5"/>
    <n v="24.5"/>
    <n v="10"/>
    <n v="8.5"/>
    <n v="7"/>
    <n v="7.5"/>
    <n v="0"/>
    <n v="71251"/>
    <n v="70067"/>
    <n v="71265"/>
    <s v="LEGG"/>
    <s v="GS  "/>
    <n v="35662"/>
    <n v="95198"/>
  </r>
  <r>
    <x v="972"/>
    <n v="202501"/>
    <x v="1"/>
    <s v="DELRANC M                     "/>
    <x v="0"/>
    <n v="54"/>
    <n v="23"/>
    <n v="4"/>
    <n v="0"/>
    <n v="63582"/>
    <n v="207214"/>
    <n v="79"/>
    <n v="21.5"/>
    <n v="24.5"/>
    <n v="10"/>
    <n v="8.5"/>
    <n v="7"/>
    <n v="7.5"/>
    <n v="0"/>
    <n v="71251"/>
    <n v="70067"/>
    <n v="71265"/>
    <s v="LEGG"/>
    <s v="GS  "/>
    <n v="35662"/>
    <n v="95198"/>
  </r>
  <r>
    <x v="973"/>
    <n v="202501"/>
    <x v="0"/>
    <s v="DIF J                         "/>
    <x v="2"/>
    <n v="230"/>
    <n v="91"/>
    <n v="16"/>
    <n v="4"/>
    <n v="10951"/>
    <n v="54450"/>
    <n v="5.5"/>
    <n v="2.5"/>
    <n v="0.5"/>
    <n v="1.5"/>
    <n v="0.5"/>
    <n v="0"/>
    <n v="0.5"/>
    <n v="0"/>
    <n v="71251"/>
    <n v="700023"/>
    <n v="71212"/>
    <s v="LEVE"/>
    <s v="GS  "/>
    <n v="0"/>
    <n v="17858"/>
  </r>
  <r>
    <x v="973"/>
    <n v="202501"/>
    <x v="1"/>
    <s v="DIF J                         "/>
    <x v="2"/>
    <n v="230"/>
    <n v="91"/>
    <n v="16"/>
    <n v="4"/>
    <n v="10951"/>
    <n v="54450"/>
    <n v="5.5"/>
    <n v="2.5"/>
    <n v="0.5"/>
    <n v="1.5"/>
    <n v="0.5"/>
    <n v="0"/>
    <n v="0.5"/>
    <n v="0"/>
    <n v="71251"/>
    <n v="700023"/>
    <n v="71212"/>
    <s v="LEVE"/>
    <s v="GS  "/>
    <n v="0"/>
    <n v="17858"/>
  </r>
  <r>
    <x v="974"/>
    <n v="202501"/>
    <x v="0"/>
    <s v="GARCIN F                      "/>
    <x v="2"/>
    <n v="880"/>
    <n v="275"/>
    <n v="34"/>
    <n v="7"/>
    <n v="244"/>
    <n v="0"/>
    <n v="0.5"/>
    <n v="0"/>
    <n v="0.5"/>
    <n v="0"/>
    <n v="0"/>
    <n v="0"/>
    <n v="0"/>
    <n v="0"/>
    <n v="71251"/>
    <n v="71255"/>
    <n v="71400"/>
    <s v="FRAC"/>
    <s v="GS  "/>
    <n v="0"/>
    <n v="366"/>
  </r>
  <r>
    <x v="974"/>
    <n v="202501"/>
    <x v="1"/>
    <s v="GARCIN F                      "/>
    <x v="2"/>
    <n v="880"/>
    <n v="275"/>
    <n v="34"/>
    <n v="7"/>
    <n v="244"/>
    <n v="0"/>
    <n v="0.5"/>
    <n v="0"/>
    <n v="0.5"/>
    <n v="0"/>
    <n v="0"/>
    <n v="0"/>
    <n v="0"/>
    <n v="0"/>
    <n v="71251"/>
    <n v="71255"/>
    <n v="71400"/>
    <s v="FRAC"/>
    <s v="GS  "/>
    <n v="0"/>
    <n v="366"/>
  </r>
  <r>
    <x v="975"/>
    <n v="202501"/>
    <x v="0"/>
    <s v="VESQUE V                      "/>
    <x v="2"/>
    <n v="916"/>
    <n v="290"/>
    <n v="22"/>
    <n v="6"/>
    <n v="0"/>
    <n v="0"/>
    <n v="0"/>
    <n v="0"/>
    <n v="0"/>
    <n v="0"/>
    <n v="0"/>
    <n v="0"/>
    <n v="0"/>
    <n v="0"/>
    <n v="71251"/>
    <n v="70066"/>
    <n v="71264"/>
    <s v="KERL"/>
    <s v="GS  "/>
    <n v="0"/>
    <n v="0"/>
  </r>
  <r>
    <x v="975"/>
    <n v="202501"/>
    <x v="1"/>
    <s v="VESQUE V                      "/>
    <x v="2"/>
    <n v="916"/>
    <n v="290"/>
    <n v="22"/>
    <n v="6"/>
    <n v="0"/>
    <n v="0"/>
    <n v="0"/>
    <n v="0"/>
    <n v="0"/>
    <n v="0"/>
    <n v="0"/>
    <n v="0"/>
    <n v="0"/>
    <n v="0"/>
    <n v="71251"/>
    <n v="70066"/>
    <n v="71264"/>
    <s v="KERL"/>
    <s v="GS  "/>
    <n v="0"/>
    <n v="0"/>
  </r>
  <r>
    <x v="976"/>
    <n v="202501"/>
    <x v="0"/>
    <s v="BOUCHETTAT J                  "/>
    <x v="2"/>
    <n v="881"/>
    <n v="217"/>
    <n v="15"/>
    <n v="6"/>
    <n v="0"/>
    <n v="3000"/>
    <n v="0"/>
    <n v="0"/>
    <n v="0"/>
    <n v="0"/>
    <n v="0"/>
    <n v="0"/>
    <n v="0"/>
    <n v="0"/>
    <n v="71590"/>
    <n v="71601"/>
    <n v="71106"/>
    <s v="DEVI"/>
    <s v="GO  "/>
    <n v="17834"/>
    <n v="360"/>
  </r>
  <r>
    <x v="976"/>
    <n v="202501"/>
    <x v="1"/>
    <s v="BOUCHETTAT J                  "/>
    <x v="2"/>
    <n v="881"/>
    <n v="217"/>
    <n v="15"/>
    <n v="6"/>
    <n v="0"/>
    <n v="3000"/>
    <n v="0"/>
    <n v="0"/>
    <n v="0"/>
    <n v="0"/>
    <n v="0"/>
    <n v="0"/>
    <n v="0"/>
    <n v="0"/>
    <n v="71590"/>
    <n v="71601"/>
    <n v="71106"/>
    <s v="DEVI"/>
    <s v="GO  "/>
    <n v="17834"/>
    <n v="360"/>
  </r>
  <r>
    <x v="977"/>
    <n v="202501"/>
    <x v="0"/>
    <s v="ZEGUIR Y                      "/>
    <x v="2"/>
    <n v="696"/>
    <n v="145"/>
    <n v="15"/>
    <n v="4"/>
    <n v="2694"/>
    <n v="0"/>
    <n v="2.5"/>
    <n v="0.5"/>
    <n v="0"/>
    <n v="1"/>
    <n v="0.5"/>
    <n v="0.5"/>
    <n v="0"/>
    <n v="0"/>
    <n v="900582"/>
    <n v="71139"/>
    <n v="71140"/>
    <s v="BACQ"/>
    <s v="CE  "/>
    <n v="0"/>
    <n v="4326"/>
  </r>
  <r>
    <x v="977"/>
    <n v="202501"/>
    <x v="1"/>
    <s v="ZEGUIR Y                      "/>
    <x v="2"/>
    <n v="696"/>
    <n v="145"/>
    <n v="15"/>
    <n v="4"/>
    <n v="2694"/>
    <n v="0"/>
    <n v="2.5"/>
    <n v="0.5"/>
    <n v="0"/>
    <n v="1"/>
    <n v="0.5"/>
    <n v="0.5"/>
    <n v="0"/>
    <n v="0"/>
    <n v="900582"/>
    <n v="71139"/>
    <n v="71140"/>
    <s v="BACQ"/>
    <s v="CE  "/>
    <n v="0"/>
    <n v="4326"/>
  </r>
  <r>
    <x v="978"/>
    <n v="202501"/>
    <x v="0"/>
    <s v="MEZIANI N                     "/>
    <x v="2"/>
    <n v="916"/>
    <n v="200"/>
    <n v="23"/>
    <n v="8"/>
    <n v="0"/>
    <n v="0"/>
    <n v="0.5"/>
    <n v="0"/>
    <n v="0"/>
    <n v="0"/>
    <n v="0"/>
    <n v="0"/>
    <n v="0.5"/>
    <n v="0"/>
    <n v="900582"/>
    <n v="71506"/>
    <n v="71526"/>
    <s v="MART"/>
    <s v="CE  "/>
    <n v="0"/>
    <n v="0"/>
  </r>
  <r>
    <x v="978"/>
    <n v="202501"/>
    <x v="1"/>
    <s v="MEZIANI N                     "/>
    <x v="2"/>
    <n v="916"/>
    <n v="200"/>
    <n v="23"/>
    <n v="8"/>
    <n v="0"/>
    <n v="0"/>
    <n v="0.5"/>
    <n v="0"/>
    <n v="0"/>
    <n v="0"/>
    <n v="0"/>
    <n v="0"/>
    <n v="0.5"/>
    <n v="0"/>
    <n v="900582"/>
    <n v="71506"/>
    <n v="71526"/>
    <s v="MART"/>
    <s v="CE  "/>
    <n v="0"/>
    <n v="0"/>
  </r>
  <r>
    <x v="979"/>
    <n v="202501"/>
    <x v="0"/>
    <s v="SETIANO L                     "/>
    <x v="2"/>
    <n v="916"/>
    <n v="200"/>
    <n v="26"/>
    <n v="8"/>
    <n v="0"/>
    <n v="0"/>
    <n v="0"/>
    <n v="0"/>
    <n v="0"/>
    <n v="0"/>
    <n v="0"/>
    <n v="0"/>
    <n v="0"/>
    <n v="0"/>
    <n v="900582"/>
    <n v="71139"/>
    <n v="71140"/>
    <s v="BACQ"/>
    <s v="CE  "/>
    <n v="0"/>
    <n v="0"/>
  </r>
  <r>
    <x v="979"/>
    <n v="202501"/>
    <x v="1"/>
    <s v="SETIANO L                     "/>
    <x v="2"/>
    <n v="916"/>
    <n v="200"/>
    <n v="26"/>
    <n v="8"/>
    <n v="0"/>
    <n v="0"/>
    <n v="0"/>
    <n v="0"/>
    <n v="0"/>
    <n v="0"/>
    <n v="0"/>
    <n v="0"/>
    <n v="0"/>
    <n v="0"/>
    <n v="900582"/>
    <n v="71139"/>
    <n v="71140"/>
    <s v="BACQ"/>
    <s v="CE  "/>
    <n v="0"/>
    <n v="0"/>
  </r>
  <r>
    <x v="980"/>
    <n v="202501"/>
    <x v="0"/>
    <s v="TIBUM E                       "/>
    <x v="2"/>
    <n v="243"/>
    <n v="98"/>
    <n v="6"/>
    <n v="2"/>
    <n v="8794"/>
    <n v="57235"/>
    <n v="4.5"/>
    <n v="2"/>
    <n v="2.5"/>
    <n v="0"/>
    <n v="0"/>
    <n v="0"/>
    <n v="0"/>
    <n v="0"/>
    <n v="71251"/>
    <n v="71252"/>
    <n v="700258"/>
    <s v="KARI"/>
    <s v="GS  "/>
    <n v="33154"/>
    <n v="17414"/>
  </r>
  <r>
    <x v="980"/>
    <n v="202501"/>
    <x v="1"/>
    <s v="TIBUM E                       "/>
    <x v="2"/>
    <n v="243"/>
    <n v="98"/>
    <n v="6"/>
    <n v="2"/>
    <n v="8794"/>
    <n v="57235"/>
    <n v="4.5"/>
    <n v="2"/>
    <n v="2.5"/>
    <n v="0"/>
    <n v="0"/>
    <n v="0"/>
    <n v="0"/>
    <n v="0"/>
    <n v="71251"/>
    <n v="71252"/>
    <n v="700258"/>
    <s v="KARI"/>
    <s v="GS  "/>
    <n v="33154"/>
    <n v="17414"/>
  </r>
  <r>
    <x v="981"/>
    <n v="202501"/>
    <x v="0"/>
    <s v="GELBART F                     "/>
    <x v="2"/>
    <n v="150"/>
    <n v="28"/>
    <n v="8"/>
    <n v="1"/>
    <n v="17560"/>
    <n v="0"/>
    <n v="19"/>
    <n v="6"/>
    <n v="10"/>
    <n v="1.5"/>
    <n v="0.5"/>
    <n v="1"/>
    <n v="0"/>
    <n v="0"/>
    <n v="900582"/>
    <n v="71507"/>
    <n v="71528"/>
    <s v="MORT"/>
    <s v="CE  "/>
    <n v="0"/>
    <n v="20692"/>
  </r>
  <r>
    <x v="981"/>
    <n v="202501"/>
    <x v="1"/>
    <s v="GELBART F                     "/>
    <x v="2"/>
    <n v="150"/>
    <n v="28"/>
    <n v="8"/>
    <n v="1"/>
    <n v="17560"/>
    <n v="0"/>
    <n v="19"/>
    <n v="6"/>
    <n v="10"/>
    <n v="1.5"/>
    <n v="0.5"/>
    <n v="1"/>
    <n v="0"/>
    <n v="0"/>
    <n v="900582"/>
    <n v="71507"/>
    <n v="71528"/>
    <s v="MORT"/>
    <s v="CE  "/>
    <n v="0"/>
    <n v="20692"/>
  </r>
  <r>
    <x v="982"/>
    <n v="202501"/>
    <x v="0"/>
    <s v="BABIN C                       "/>
    <x v="2"/>
    <n v="56"/>
    <n v="23"/>
    <n v="1"/>
    <n v="1"/>
    <n v="19037"/>
    <n v="30500"/>
    <n v="9"/>
    <n v="4"/>
    <n v="2"/>
    <n v="3"/>
    <n v="0"/>
    <n v="0"/>
    <n v="0"/>
    <n v="0"/>
    <n v="71251"/>
    <n v="71239"/>
    <n v="71625"/>
    <s v="ZENO"/>
    <s v="GS  "/>
    <n v="0"/>
    <n v="27189"/>
  </r>
  <r>
    <x v="982"/>
    <n v="202501"/>
    <x v="1"/>
    <s v="BABIN C                       "/>
    <x v="2"/>
    <n v="56"/>
    <n v="23"/>
    <n v="1"/>
    <n v="1"/>
    <n v="19037"/>
    <n v="30500"/>
    <n v="9"/>
    <n v="4"/>
    <n v="2"/>
    <n v="3"/>
    <n v="0"/>
    <n v="0"/>
    <n v="0"/>
    <n v="0"/>
    <n v="71251"/>
    <n v="71239"/>
    <n v="71625"/>
    <s v="ZENO"/>
    <s v="GS  "/>
    <n v="0"/>
    <n v="27189"/>
  </r>
  <r>
    <x v="983"/>
    <n v="202501"/>
    <x v="0"/>
    <s v="ABDOUS F                      "/>
    <x v="2"/>
    <n v="445"/>
    <n v="85"/>
    <n v="10"/>
    <n v="3"/>
    <n v="11197"/>
    <n v="0"/>
    <n v="5"/>
    <n v="4"/>
    <n v="0"/>
    <n v="1"/>
    <n v="0"/>
    <n v="0"/>
    <n v="0"/>
    <n v="0"/>
    <n v="71030"/>
    <n v="71505"/>
    <n v="71563"/>
    <s v="JULL"/>
    <s v="IF  "/>
    <n v="6206"/>
    <n v="11696"/>
  </r>
  <r>
    <x v="983"/>
    <n v="202501"/>
    <x v="1"/>
    <s v="ABDOUS F                      "/>
    <x v="2"/>
    <n v="445"/>
    <n v="85"/>
    <n v="10"/>
    <n v="3"/>
    <n v="11197"/>
    <n v="0"/>
    <n v="5"/>
    <n v="4"/>
    <n v="0"/>
    <n v="1"/>
    <n v="0"/>
    <n v="0"/>
    <n v="0"/>
    <n v="0"/>
    <n v="71030"/>
    <n v="71505"/>
    <n v="71563"/>
    <s v="JULL"/>
    <s v="IF  "/>
    <n v="6206"/>
    <n v="11696"/>
  </r>
  <r>
    <x v="984"/>
    <n v="202501"/>
    <x v="0"/>
    <s v="CHIKLI B                      "/>
    <x v="1"/>
    <n v="3"/>
    <n v="3"/>
    <n v="0"/>
    <n v="0"/>
    <n v="344850"/>
    <n v="1512285"/>
    <n v="310"/>
    <n v="92.5"/>
    <n v="54"/>
    <n v="42.5"/>
    <n v="31"/>
    <n v="46"/>
    <n v="44"/>
    <n v="0"/>
    <n v="71251"/>
    <n v="71174"/>
    <n v="0"/>
    <s v="CHIK"/>
    <s v="GS  "/>
    <n v="147734"/>
    <n v="550968"/>
  </r>
  <r>
    <x v="984"/>
    <n v="202501"/>
    <x v="1"/>
    <s v="CHIKLI B                      "/>
    <x v="1"/>
    <n v="3"/>
    <n v="3"/>
    <n v="0"/>
    <n v="0"/>
    <n v="344850"/>
    <n v="1512285"/>
    <n v="310"/>
    <n v="92.5"/>
    <n v="54"/>
    <n v="42.5"/>
    <n v="31"/>
    <n v="46"/>
    <n v="44"/>
    <n v="0"/>
    <n v="71251"/>
    <n v="71174"/>
    <n v="0"/>
    <s v="CHIK"/>
    <s v="GS  "/>
    <n v="147734"/>
    <n v="550968"/>
  </r>
  <r>
    <x v="985"/>
    <n v="202501"/>
    <x v="0"/>
    <s v="ABID M                        "/>
    <x v="2"/>
    <n v="901"/>
    <n v="223"/>
    <n v="30"/>
    <n v="6"/>
    <n v="117"/>
    <n v="0"/>
    <n v="0.5"/>
    <n v="0"/>
    <n v="0"/>
    <n v="0"/>
    <n v="0"/>
    <n v="0.5"/>
    <n v="0"/>
    <n v="0"/>
    <n v="71030"/>
    <n v="71505"/>
    <n v="71563"/>
    <s v="JULL"/>
    <s v="IF  "/>
    <n v="0"/>
    <n v="117"/>
  </r>
  <r>
    <x v="985"/>
    <n v="202501"/>
    <x v="1"/>
    <s v="ABID M                        "/>
    <x v="2"/>
    <n v="901"/>
    <n v="223"/>
    <n v="30"/>
    <n v="6"/>
    <n v="117"/>
    <n v="0"/>
    <n v="0.5"/>
    <n v="0"/>
    <n v="0"/>
    <n v="0"/>
    <n v="0"/>
    <n v="0.5"/>
    <n v="0"/>
    <n v="0"/>
    <n v="71030"/>
    <n v="71505"/>
    <n v="71563"/>
    <s v="JULL"/>
    <s v="IF  "/>
    <n v="0"/>
    <n v="117"/>
  </r>
  <r>
    <x v="986"/>
    <n v="202501"/>
    <x v="0"/>
    <s v="COTTIN E                      "/>
    <x v="2"/>
    <n v="565"/>
    <n v="113"/>
    <n v="10"/>
    <n v="3"/>
    <n v="6247"/>
    <n v="8500"/>
    <n v="11"/>
    <n v="2.5"/>
    <n v="5"/>
    <n v="1"/>
    <n v="1.5"/>
    <n v="1"/>
    <n v="0"/>
    <n v="0"/>
    <n v="900582"/>
    <n v="71506"/>
    <n v="71527"/>
    <s v="MART"/>
    <s v="CE  "/>
    <n v="0"/>
    <n v="8379"/>
  </r>
  <r>
    <x v="986"/>
    <n v="202501"/>
    <x v="1"/>
    <s v="COTTIN E                      "/>
    <x v="2"/>
    <n v="565"/>
    <n v="113"/>
    <n v="10"/>
    <n v="3"/>
    <n v="6247"/>
    <n v="8500"/>
    <n v="11"/>
    <n v="2.5"/>
    <n v="5"/>
    <n v="1"/>
    <n v="1.5"/>
    <n v="1"/>
    <n v="0"/>
    <n v="0"/>
    <n v="900582"/>
    <n v="71506"/>
    <n v="71527"/>
    <s v="MART"/>
    <s v="CE  "/>
    <n v="0"/>
    <n v="8379"/>
  </r>
  <r>
    <x v="987"/>
    <n v="202501"/>
    <x v="0"/>
    <s v="DIAS J                        "/>
    <x v="2"/>
    <n v="894"/>
    <n v="222"/>
    <n v="17"/>
    <n v="8"/>
    <n v="0"/>
    <n v="1950"/>
    <n v="0"/>
    <n v="0"/>
    <n v="0"/>
    <n v="0"/>
    <n v="0"/>
    <n v="0"/>
    <n v="0"/>
    <n v="0"/>
    <n v="71590"/>
    <n v="71601"/>
    <n v="71106"/>
    <s v="DEVI"/>
    <s v="GO  "/>
    <n v="0"/>
    <n v="195"/>
  </r>
  <r>
    <x v="987"/>
    <n v="202501"/>
    <x v="1"/>
    <s v="DIAS J                        "/>
    <x v="2"/>
    <n v="894"/>
    <n v="222"/>
    <n v="17"/>
    <n v="8"/>
    <n v="0"/>
    <n v="1950"/>
    <n v="0"/>
    <n v="0"/>
    <n v="0"/>
    <n v="0"/>
    <n v="0"/>
    <n v="0"/>
    <n v="0"/>
    <n v="0"/>
    <n v="71590"/>
    <n v="71601"/>
    <n v="71106"/>
    <s v="DEVI"/>
    <s v="GO  "/>
    <n v="0"/>
    <n v="195"/>
  </r>
  <r>
    <x v="988"/>
    <n v="202501"/>
    <x v="0"/>
    <s v="ADDA BENATIA I                "/>
    <x v="2"/>
    <n v="765"/>
    <n v="184"/>
    <n v="12"/>
    <n v="7"/>
    <n v="1776"/>
    <n v="7777"/>
    <n v="0"/>
    <n v="0"/>
    <n v="0"/>
    <n v="0"/>
    <n v="0"/>
    <n v="0"/>
    <n v="0"/>
    <n v="0"/>
    <n v="71590"/>
    <n v="71602"/>
    <n v="71444"/>
    <s v="HARY"/>
    <s v="GO  "/>
    <n v="0"/>
    <n v="2554"/>
  </r>
  <r>
    <x v="988"/>
    <n v="202501"/>
    <x v="1"/>
    <s v="ADDA BENATIA I                "/>
    <x v="2"/>
    <n v="765"/>
    <n v="184"/>
    <n v="12"/>
    <n v="7"/>
    <n v="1776"/>
    <n v="7777"/>
    <n v="0"/>
    <n v="0"/>
    <n v="0"/>
    <n v="0"/>
    <n v="0"/>
    <n v="0"/>
    <n v="0"/>
    <n v="0"/>
    <n v="71590"/>
    <n v="71602"/>
    <n v="71444"/>
    <s v="HARY"/>
    <s v="GO  "/>
    <n v="0"/>
    <n v="2554"/>
  </r>
  <r>
    <x v="989"/>
    <n v="202501"/>
    <x v="0"/>
    <s v="GENARD A                      "/>
    <x v="2"/>
    <n v="488"/>
    <n v="94"/>
    <n v="21"/>
    <n v="9"/>
    <n v="6787"/>
    <n v="31500"/>
    <n v="9"/>
    <n v="0.5"/>
    <n v="3.5"/>
    <n v="0"/>
    <n v="2"/>
    <n v="1"/>
    <n v="2"/>
    <n v="0"/>
    <n v="900582"/>
    <n v="71507"/>
    <n v="71532"/>
    <s v="MORT"/>
    <s v="CE  "/>
    <n v="20930"/>
    <n v="10761"/>
  </r>
  <r>
    <x v="989"/>
    <n v="202501"/>
    <x v="1"/>
    <s v="GENARD A                      "/>
    <x v="2"/>
    <n v="488"/>
    <n v="94"/>
    <n v="21"/>
    <n v="9"/>
    <n v="6787"/>
    <n v="31500"/>
    <n v="9"/>
    <n v="0.5"/>
    <n v="3.5"/>
    <n v="0"/>
    <n v="2"/>
    <n v="1"/>
    <n v="2"/>
    <n v="0"/>
    <n v="900582"/>
    <n v="71507"/>
    <n v="71532"/>
    <s v="MORT"/>
    <s v="CE  "/>
    <n v="20930"/>
    <n v="10761"/>
  </r>
  <r>
    <x v="990"/>
    <n v="202501"/>
    <x v="0"/>
    <s v="MOLINA B                      "/>
    <x v="2"/>
    <n v="683"/>
    <n v="143"/>
    <n v="17"/>
    <n v="5"/>
    <n v="2421"/>
    <n v="13500"/>
    <n v="3"/>
    <n v="0"/>
    <n v="0"/>
    <n v="1"/>
    <n v="0"/>
    <n v="0"/>
    <n v="2"/>
    <n v="0"/>
    <n v="900582"/>
    <n v="71188"/>
    <n v="71191"/>
    <s v="THIA"/>
    <s v="CE  "/>
    <n v="0"/>
    <n v="4813"/>
  </r>
  <r>
    <x v="990"/>
    <n v="202501"/>
    <x v="1"/>
    <s v="MOLINA B                      "/>
    <x v="2"/>
    <n v="683"/>
    <n v="143"/>
    <n v="17"/>
    <n v="5"/>
    <n v="2421"/>
    <n v="13500"/>
    <n v="3"/>
    <n v="0"/>
    <n v="0"/>
    <n v="1"/>
    <n v="0"/>
    <n v="0"/>
    <n v="2"/>
    <n v="0"/>
    <n v="900582"/>
    <n v="71188"/>
    <n v="71191"/>
    <s v="THIA"/>
    <s v="CE  "/>
    <n v="0"/>
    <n v="4813"/>
  </r>
  <r>
    <x v="991"/>
    <n v="202501"/>
    <x v="0"/>
    <s v="RUARD C                       "/>
    <x v="2"/>
    <n v="271"/>
    <n v="108"/>
    <n v="21"/>
    <n v="6"/>
    <n v="12669"/>
    <n v="18000"/>
    <n v="12"/>
    <n v="3"/>
    <n v="4"/>
    <n v="1"/>
    <n v="2"/>
    <n v="2"/>
    <n v="0"/>
    <n v="0"/>
    <n v="71251"/>
    <n v="700023"/>
    <n v="71497"/>
    <s v="LEVE"/>
    <s v="GS  "/>
    <n v="0"/>
    <n v="16833"/>
  </r>
  <r>
    <x v="991"/>
    <n v="202501"/>
    <x v="1"/>
    <s v="RUARD C                       "/>
    <x v="2"/>
    <n v="271"/>
    <n v="108"/>
    <n v="21"/>
    <n v="6"/>
    <n v="12669"/>
    <n v="18000"/>
    <n v="12"/>
    <n v="3"/>
    <n v="4"/>
    <n v="1"/>
    <n v="2"/>
    <n v="2"/>
    <n v="0"/>
    <n v="0"/>
    <n v="71251"/>
    <n v="700023"/>
    <n v="71497"/>
    <s v="LEVE"/>
    <s v="GS  "/>
    <n v="0"/>
    <n v="16833"/>
  </r>
  <r>
    <x v="992"/>
    <n v="202501"/>
    <x v="0"/>
    <s v="BRIET G                       "/>
    <x v="2"/>
    <n v="675"/>
    <n v="224"/>
    <n v="17"/>
    <n v="10"/>
    <n v="3339"/>
    <n v="0"/>
    <n v="1"/>
    <n v="0"/>
    <n v="0"/>
    <n v="1"/>
    <n v="0"/>
    <n v="0"/>
    <n v="0"/>
    <n v="0"/>
    <n v="71251"/>
    <n v="71252"/>
    <n v="71394"/>
    <s v="KARI"/>
    <s v="GS  "/>
    <n v="0"/>
    <n v="5008"/>
  </r>
  <r>
    <x v="992"/>
    <n v="202501"/>
    <x v="1"/>
    <s v="BRIET G                       "/>
    <x v="2"/>
    <n v="675"/>
    <n v="224"/>
    <n v="17"/>
    <n v="10"/>
    <n v="3339"/>
    <n v="0"/>
    <n v="1"/>
    <n v="0"/>
    <n v="0"/>
    <n v="1"/>
    <n v="0"/>
    <n v="0"/>
    <n v="0"/>
    <n v="0"/>
    <n v="71251"/>
    <n v="71252"/>
    <n v="71394"/>
    <s v="KARI"/>
    <s v="GS  "/>
    <n v="0"/>
    <n v="5008"/>
  </r>
  <r>
    <x v="993"/>
    <n v="202501"/>
    <x v="0"/>
    <s v="PHILIBERT M                   "/>
    <x v="0"/>
    <n v="30"/>
    <n v="5"/>
    <n v="2"/>
    <n v="0"/>
    <n v="81738"/>
    <n v="41726"/>
    <n v="55.5"/>
    <n v="15"/>
    <n v="14"/>
    <n v="8"/>
    <n v="6.5"/>
    <n v="11"/>
    <n v="1"/>
    <n v="0"/>
    <n v="900582"/>
    <n v="71188"/>
    <n v="71938"/>
    <s v="THIA"/>
    <s v="CE  "/>
    <n v="113064"/>
    <n v="127022"/>
  </r>
  <r>
    <x v="993"/>
    <n v="202501"/>
    <x v="1"/>
    <s v="PHILIBERT M                   "/>
    <x v="0"/>
    <n v="30"/>
    <n v="5"/>
    <n v="2"/>
    <n v="0"/>
    <n v="81738"/>
    <n v="41726"/>
    <n v="55.5"/>
    <n v="15"/>
    <n v="14"/>
    <n v="8"/>
    <n v="6.5"/>
    <n v="11"/>
    <n v="1"/>
    <n v="0"/>
    <n v="900582"/>
    <n v="71188"/>
    <n v="71938"/>
    <s v="THIA"/>
    <s v="CE  "/>
    <n v="113064"/>
    <n v="127022"/>
  </r>
  <r>
    <x v="994"/>
    <n v="202501"/>
    <x v="0"/>
    <s v="DIMITRIOU P                   "/>
    <x v="2"/>
    <n v="860"/>
    <n v="270"/>
    <n v="32"/>
    <n v="11"/>
    <n v="540"/>
    <n v="800"/>
    <n v="1.5"/>
    <n v="0"/>
    <n v="0"/>
    <n v="0"/>
    <n v="0"/>
    <n v="1"/>
    <n v="0.5"/>
    <n v="0"/>
    <n v="71251"/>
    <n v="71174"/>
    <n v="71198"/>
    <s v="CHIK"/>
    <s v="GS  "/>
    <n v="0"/>
    <n v="630"/>
  </r>
  <r>
    <x v="994"/>
    <n v="202501"/>
    <x v="1"/>
    <s v="DIMITRIOU P                   "/>
    <x v="2"/>
    <n v="860"/>
    <n v="270"/>
    <n v="32"/>
    <n v="11"/>
    <n v="540"/>
    <n v="800"/>
    <n v="1.5"/>
    <n v="0"/>
    <n v="0"/>
    <n v="0"/>
    <n v="0"/>
    <n v="1"/>
    <n v="0.5"/>
    <n v="0"/>
    <n v="71251"/>
    <n v="71174"/>
    <n v="71198"/>
    <s v="CHIK"/>
    <s v="GS  "/>
    <n v="0"/>
    <n v="630"/>
  </r>
  <r>
    <x v="995"/>
    <n v="202501"/>
    <x v="0"/>
    <s v="COTINAUT C                    "/>
    <x v="2"/>
    <n v="596"/>
    <n v="205"/>
    <n v="30"/>
    <n v="9"/>
    <n v="3156"/>
    <n v="40250"/>
    <n v="5.5"/>
    <n v="0"/>
    <n v="0"/>
    <n v="0.5"/>
    <n v="0"/>
    <n v="0"/>
    <n v="5"/>
    <n v="0"/>
    <n v="71251"/>
    <n v="71239"/>
    <n v="71240"/>
    <s v="ZENO"/>
    <s v="GS  "/>
    <n v="9134"/>
    <n v="7324"/>
  </r>
  <r>
    <x v="995"/>
    <n v="202501"/>
    <x v="1"/>
    <s v="COTINAUT C                    "/>
    <x v="2"/>
    <n v="596"/>
    <n v="205"/>
    <n v="30"/>
    <n v="9"/>
    <n v="3156"/>
    <n v="40250"/>
    <n v="5.5"/>
    <n v="0"/>
    <n v="0"/>
    <n v="0.5"/>
    <n v="0"/>
    <n v="0"/>
    <n v="5"/>
    <n v="0"/>
    <n v="71251"/>
    <n v="71239"/>
    <n v="71240"/>
    <s v="ZENO"/>
    <s v="GS  "/>
    <n v="9134"/>
    <n v="7324"/>
  </r>
  <r>
    <x v="996"/>
    <n v="202501"/>
    <x v="0"/>
    <s v="CAUMEL S                      "/>
    <x v="2"/>
    <n v="407"/>
    <n v="155"/>
    <n v="15"/>
    <n v="4"/>
    <n v="9845"/>
    <n v="15111"/>
    <n v="12"/>
    <n v="3"/>
    <n v="3.5"/>
    <n v="0"/>
    <n v="0"/>
    <n v="3.5"/>
    <n v="2"/>
    <n v="0"/>
    <n v="71251"/>
    <n v="71239"/>
    <n v="71240"/>
    <s v="ZENO"/>
    <s v="GS  "/>
    <n v="19105"/>
    <n v="12849"/>
  </r>
  <r>
    <x v="996"/>
    <n v="202501"/>
    <x v="1"/>
    <s v="CAUMEL S                      "/>
    <x v="2"/>
    <n v="407"/>
    <n v="155"/>
    <n v="15"/>
    <n v="4"/>
    <n v="9845"/>
    <n v="15111"/>
    <n v="12"/>
    <n v="3"/>
    <n v="3.5"/>
    <n v="0"/>
    <n v="0"/>
    <n v="3.5"/>
    <n v="2"/>
    <n v="0"/>
    <n v="71251"/>
    <n v="71239"/>
    <n v="71240"/>
    <s v="ZENO"/>
    <s v="GS  "/>
    <n v="19105"/>
    <n v="12849"/>
  </r>
  <r>
    <x v="997"/>
    <n v="202501"/>
    <x v="0"/>
    <s v="ALBERTINI A                   "/>
    <x v="2"/>
    <n v="21"/>
    <n v="8"/>
    <n v="1"/>
    <n v="1"/>
    <n v="26467"/>
    <n v="51866"/>
    <n v="31"/>
    <n v="9.5"/>
    <n v="14"/>
    <n v="1.5"/>
    <n v="2"/>
    <n v="0"/>
    <n v="4"/>
    <n v="0"/>
    <n v="71251"/>
    <n v="71255"/>
    <n v="71257"/>
    <s v="FRAC"/>
    <s v="GS  "/>
    <n v="12886"/>
    <n v="35305"/>
  </r>
  <r>
    <x v="997"/>
    <n v="202501"/>
    <x v="1"/>
    <s v="ALBERTINI A                   "/>
    <x v="2"/>
    <n v="21"/>
    <n v="8"/>
    <n v="1"/>
    <n v="1"/>
    <n v="26467"/>
    <n v="51866"/>
    <n v="31"/>
    <n v="9.5"/>
    <n v="14"/>
    <n v="1.5"/>
    <n v="2"/>
    <n v="0"/>
    <n v="4"/>
    <n v="0"/>
    <n v="71251"/>
    <n v="71255"/>
    <n v="71257"/>
    <s v="FRAC"/>
    <s v="GS  "/>
    <n v="12886"/>
    <n v="35305"/>
  </r>
  <r>
    <x v="998"/>
    <n v="202501"/>
    <x v="0"/>
    <s v="LLORENS B                     "/>
    <x v="2"/>
    <n v="47"/>
    <n v="21"/>
    <n v="1"/>
    <n v="1"/>
    <n v="10636"/>
    <n v="108459"/>
    <n v="15"/>
    <n v="3"/>
    <n v="4"/>
    <n v="0"/>
    <n v="2"/>
    <n v="2"/>
    <n v="4"/>
    <n v="0"/>
    <n v="71251"/>
    <n v="71248"/>
    <n v="700133"/>
    <s v="THIE"/>
    <s v="GS  "/>
    <n v="0"/>
    <n v="28354"/>
  </r>
  <r>
    <x v="998"/>
    <n v="202501"/>
    <x v="1"/>
    <s v="LLORENS B                     "/>
    <x v="2"/>
    <n v="47"/>
    <n v="21"/>
    <n v="1"/>
    <n v="1"/>
    <n v="10636"/>
    <n v="108459"/>
    <n v="15"/>
    <n v="3"/>
    <n v="4"/>
    <n v="0"/>
    <n v="2"/>
    <n v="2"/>
    <n v="4"/>
    <n v="0"/>
    <n v="71251"/>
    <n v="71248"/>
    <n v="700133"/>
    <s v="THIE"/>
    <s v="GS  "/>
    <n v="0"/>
    <n v="28354"/>
  </r>
  <r>
    <x v="999"/>
    <n v="202501"/>
    <x v="0"/>
    <s v="ALIAS G                       "/>
    <x v="2"/>
    <n v="446"/>
    <n v="162"/>
    <n v="20"/>
    <n v="4"/>
    <n v="10075"/>
    <n v="9150"/>
    <n v="2"/>
    <n v="1"/>
    <n v="0"/>
    <n v="0.5"/>
    <n v="0.5"/>
    <n v="0"/>
    <n v="0"/>
    <n v="0"/>
    <n v="71251"/>
    <n v="70930"/>
    <n v="71182"/>
    <s v="CLEM"/>
    <s v="GS  "/>
    <n v="0"/>
    <n v="11670"/>
  </r>
  <r>
    <x v="999"/>
    <n v="202501"/>
    <x v="1"/>
    <s v="ALIAS G                       "/>
    <x v="2"/>
    <n v="446"/>
    <n v="162"/>
    <n v="20"/>
    <n v="4"/>
    <n v="10075"/>
    <n v="9150"/>
    <n v="2"/>
    <n v="1"/>
    <n v="0"/>
    <n v="0.5"/>
    <n v="0.5"/>
    <n v="0"/>
    <n v="0"/>
    <n v="0"/>
    <n v="71251"/>
    <n v="70930"/>
    <n v="71182"/>
    <s v="CLEM"/>
    <s v="GS  "/>
    <n v="0"/>
    <n v="11670"/>
  </r>
  <r>
    <x v="1000"/>
    <n v="202501"/>
    <x v="0"/>
    <s v="SOUKOUNA D                    "/>
    <x v="2"/>
    <n v="916"/>
    <n v="230"/>
    <n v="20"/>
    <n v="7"/>
    <n v="0"/>
    <n v="0"/>
    <n v="0"/>
    <n v="0"/>
    <n v="0"/>
    <n v="0"/>
    <n v="0"/>
    <n v="0"/>
    <n v="0"/>
    <n v="0"/>
    <n v="71030"/>
    <n v="71510"/>
    <n v="71120"/>
    <s v="TEIS"/>
    <s v="IF  "/>
    <n v="0"/>
    <n v="0"/>
  </r>
  <r>
    <x v="1000"/>
    <n v="202501"/>
    <x v="1"/>
    <s v="SOUKOUNA D                    "/>
    <x v="2"/>
    <n v="916"/>
    <n v="230"/>
    <n v="20"/>
    <n v="7"/>
    <n v="0"/>
    <n v="0"/>
    <n v="0"/>
    <n v="0"/>
    <n v="0"/>
    <n v="0"/>
    <n v="0"/>
    <n v="0"/>
    <n v="0"/>
    <n v="0"/>
    <n v="71030"/>
    <n v="71510"/>
    <n v="71120"/>
    <s v="TEIS"/>
    <s v="IF  "/>
    <n v="0"/>
    <n v="0"/>
  </r>
  <r>
    <x v="1001"/>
    <n v="202501"/>
    <x v="0"/>
    <s v="DOVETTA M                     "/>
    <x v="2"/>
    <n v="71"/>
    <n v="28"/>
    <n v="8"/>
    <n v="2"/>
    <n v="14930"/>
    <n v="80334"/>
    <n v="13"/>
    <n v="6"/>
    <n v="2"/>
    <n v="1"/>
    <n v="1"/>
    <n v="0"/>
    <n v="3"/>
    <n v="0"/>
    <n v="71251"/>
    <n v="71255"/>
    <n v="700257"/>
    <s v="FRAC"/>
    <s v="GS  "/>
    <n v="21406"/>
    <n v="24993"/>
  </r>
  <r>
    <x v="1001"/>
    <n v="202501"/>
    <x v="1"/>
    <s v="DOVETTA M                     "/>
    <x v="2"/>
    <n v="71"/>
    <n v="28"/>
    <n v="8"/>
    <n v="2"/>
    <n v="14930"/>
    <n v="80334"/>
    <n v="13"/>
    <n v="6"/>
    <n v="2"/>
    <n v="1"/>
    <n v="1"/>
    <n v="0"/>
    <n v="3"/>
    <n v="0"/>
    <n v="71251"/>
    <n v="71255"/>
    <n v="700257"/>
    <s v="FRAC"/>
    <s v="GS  "/>
    <n v="21406"/>
    <n v="24993"/>
  </r>
  <r>
    <x v="1002"/>
    <n v="202501"/>
    <x v="0"/>
    <s v="DELPORTE G                    "/>
    <x v="0"/>
    <n v="58"/>
    <n v="12"/>
    <n v="2"/>
    <n v="0"/>
    <n v="71157"/>
    <n v="97720"/>
    <n v="73"/>
    <n v="19.5"/>
    <n v="24.5"/>
    <n v="5.5"/>
    <n v="13"/>
    <n v="6.5"/>
    <n v="4"/>
    <n v="0"/>
    <n v="71030"/>
    <n v="71505"/>
    <n v="71563"/>
    <s v="JULL"/>
    <s v="IF  "/>
    <n v="6434"/>
    <n v="89710"/>
  </r>
  <r>
    <x v="1002"/>
    <n v="202501"/>
    <x v="1"/>
    <s v="DELPORTE G                    "/>
    <x v="0"/>
    <n v="58"/>
    <n v="12"/>
    <n v="2"/>
    <n v="0"/>
    <n v="71157"/>
    <n v="97720"/>
    <n v="73"/>
    <n v="19.5"/>
    <n v="24.5"/>
    <n v="5.5"/>
    <n v="13"/>
    <n v="6.5"/>
    <n v="4"/>
    <n v="0"/>
    <n v="71030"/>
    <n v="71505"/>
    <n v="71563"/>
    <s v="JULL"/>
    <s v="IF  "/>
    <n v="6434"/>
    <n v="89710"/>
  </r>
  <r>
    <x v="1003"/>
    <n v="202501"/>
    <x v="0"/>
    <s v="JALLADEAU C                   "/>
    <x v="0"/>
    <n v="115"/>
    <n v="34"/>
    <n v="3"/>
    <n v="0"/>
    <n v="18969"/>
    <n v="67150"/>
    <n v="40"/>
    <n v="4.5"/>
    <n v="18"/>
    <n v="1.5"/>
    <n v="3"/>
    <n v="7"/>
    <n v="6"/>
    <n v="0"/>
    <n v="71251"/>
    <n v="71252"/>
    <n v="700162"/>
    <s v="KARI"/>
    <s v="GS  "/>
    <n v="35898"/>
    <n v="34119"/>
  </r>
  <r>
    <x v="1003"/>
    <n v="202501"/>
    <x v="1"/>
    <s v="JALLADEAU C                   "/>
    <x v="0"/>
    <n v="115"/>
    <n v="34"/>
    <n v="3"/>
    <n v="0"/>
    <n v="18969"/>
    <n v="67150"/>
    <n v="40"/>
    <n v="4.5"/>
    <n v="18"/>
    <n v="1.5"/>
    <n v="3"/>
    <n v="7"/>
    <n v="6"/>
    <n v="0"/>
    <n v="71251"/>
    <n v="71252"/>
    <n v="700162"/>
    <s v="KARI"/>
    <s v="GS  "/>
    <n v="35898"/>
    <n v="34119"/>
  </r>
  <r>
    <x v="1004"/>
    <n v="202501"/>
    <x v="0"/>
    <s v="CARACCIO C                    "/>
    <x v="2"/>
    <n v="916"/>
    <n v="200"/>
    <n v="22"/>
    <n v="10"/>
    <n v="0"/>
    <n v="0"/>
    <n v="0"/>
    <n v="0"/>
    <n v="0"/>
    <n v="0"/>
    <n v="0"/>
    <n v="0"/>
    <n v="0"/>
    <n v="0"/>
    <n v="900582"/>
    <n v="71188"/>
    <n v="71200"/>
    <s v="THIA"/>
    <s v="CE  "/>
    <n v="0"/>
    <n v="0"/>
  </r>
  <r>
    <x v="1004"/>
    <n v="202501"/>
    <x v="1"/>
    <s v="CARACCIO C                    "/>
    <x v="2"/>
    <n v="916"/>
    <n v="200"/>
    <n v="22"/>
    <n v="10"/>
    <n v="0"/>
    <n v="0"/>
    <n v="0"/>
    <n v="0"/>
    <n v="0"/>
    <n v="0"/>
    <n v="0"/>
    <n v="0"/>
    <n v="0"/>
    <n v="0"/>
    <n v="900582"/>
    <n v="71188"/>
    <n v="71200"/>
    <s v="THIA"/>
    <s v="CE  "/>
    <n v="0"/>
    <n v="0"/>
  </r>
  <r>
    <x v="1005"/>
    <n v="202501"/>
    <x v="0"/>
    <s v="VIARD J                       "/>
    <x v="2"/>
    <n v="541"/>
    <n v="192"/>
    <n v="24"/>
    <n v="3"/>
    <n v="8328"/>
    <n v="0"/>
    <n v="8"/>
    <n v="1"/>
    <n v="2"/>
    <n v="2"/>
    <n v="0"/>
    <n v="3"/>
    <n v="0"/>
    <n v="0"/>
    <n v="71251"/>
    <n v="70930"/>
    <n v="71363"/>
    <s v="CLEM"/>
    <s v="GS  "/>
    <n v="0"/>
    <n v="9093"/>
  </r>
  <r>
    <x v="1005"/>
    <n v="202501"/>
    <x v="1"/>
    <s v="VIARD J                       "/>
    <x v="2"/>
    <n v="541"/>
    <n v="192"/>
    <n v="24"/>
    <n v="3"/>
    <n v="8328"/>
    <n v="0"/>
    <n v="8"/>
    <n v="1"/>
    <n v="2"/>
    <n v="2"/>
    <n v="0"/>
    <n v="3"/>
    <n v="0"/>
    <n v="0"/>
    <n v="71251"/>
    <n v="70930"/>
    <n v="71363"/>
    <s v="CLEM"/>
    <s v="GS  "/>
    <n v="0"/>
    <n v="9093"/>
  </r>
  <r>
    <x v="1006"/>
    <n v="202501"/>
    <x v="0"/>
    <s v="CORBIER F                     "/>
    <x v="2"/>
    <n v="396"/>
    <n v="74"/>
    <n v="6"/>
    <n v="3"/>
    <n v="1286"/>
    <n v="112675"/>
    <n v="7.5"/>
    <n v="0.5"/>
    <n v="2.5"/>
    <n v="0"/>
    <n v="0"/>
    <n v="1"/>
    <n v="3.5"/>
    <n v="0"/>
    <n v="900582"/>
    <n v="71139"/>
    <n v="700298"/>
    <s v="BACQ"/>
    <s v="CE  "/>
    <n v="0"/>
    <n v="13193"/>
  </r>
  <r>
    <x v="1006"/>
    <n v="202501"/>
    <x v="1"/>
    <s v="CORBIER F                     "/>
    <x v="2"/>
    <n v="396"/>
    <n v="74"/>
    <n v="6"/>
    <n v="3"/>
    <n v="1286"/>
    <n v="112675"/>
    <n v="7.5"/>
    <n v="0.5"/>
    <n v="2.5"/>
    <n v="0"/>
    <n v="0"/>
    <n v="1"/>
    <n v="3.5"/>
    <n v="0"/>
    <n v="900582"/>
    <n v="71139"/>
    <n v="700298"/>
    <s v="BACQ"/>
    <s v="CE  "/>
    <n v="0"/>
    <n v="13193"/>
  </r>
  <r>
    <x v="1007"/>
    <n v="202501"/>
    <x v="0"/>
    <s v="DELAIRE C                     "/>
    <x v="2"/>
    <n v="849"/>
    <n v="200"/>
    <n v="26"/>
    <n v="11"/>
    <n v="184"/>
    <n v="5929"/>
    <n v="1"/>
    <n v="0"/>
    <n v="0"/>
    <n v="0"/>
    <n v="0"/>
    <n v="0"/>
    <n v="1"/>
    <n v="0"/>
    <n v="71030"/>
    <n v="71063"/>
    <n v="71689"/>
    <s v="COTE"/>
    <s v="IF  "/>
    <n v="0"/>
    <n v="847"/>
  </r>
  <r>
    <x v="1007"/>
    <n v="202501"/>
    <x v="1"/>
    <s v="DELAIRE C                     "/>
    <x v="2"/>
    <n v="849"/>
    <n v="200"/>
    <n v="26"/>
    <n v="11"/>
    <n v="184"/>
    <n v="5929"/>
    <n v="1"/>
    <n v="0"/>
    <n v="0"/>
    <n v="0"/>
    <n v="0"/>
    <n v="0"/>
    <n v="1"/>
    <n v="0"/>
    <n v="71030"/>
    <n v="71063"/>
    <n v="71689"/>
    <s v="COTE"/>
    <s v="IF  "/>
    <n v="0"/>
    <n v="847"/>
  </r>
  <r>
    <x v="1008"/>
    <n v="202501"/>
    <x v="0"/>
    <s v="DAZY Y                        "/>
    <x v="2"/>
    <n v="753"/>
    <n v="161"/>
    <n v="21"/>
    <n v="5"/>
    <n v="2139"/>
    <n v="5000"/>
    <n v="1"/>
    <n v="0"/>
    <n v="0"/>
    <n v="0.5"/>
    <n v="0.5"/>
    <n v="0"/>
    <n v="0"/>
    <n v="0"/>
    <n v="900582"/>
    <n v="71159"/>
    <n v="71274"/>
    <s v="GATH"/>
    <s v="CE  "/>
    <n v="0"/>
    <n v="2881"/>
  </r>
  <r>
    <x v="1008"/>
    <n v="202501"/>
    <x v="1"/>
    <s v="DAZY Y                        "/>
    <x v="2"/>
    <n v="753"/>
    <n v="161"/>
    <n v="21"/>
    <n v="5"/>
    <n v="2139"/>
    <n v="5000"/>
    <n v="1"/>
    <n v="0"/>
    <n v="0"/>
    <n v="0.5"/>
    <n v="0.5"/>
    <n v="0"/>
    <n v="0"/>
    <n v="0"/>
    <n v="900582"/>
    <n v="71159"/>
    <n v="71274"/>
    <s v="GATH"/>
    <s v="CE  "/>
    <n v="0"/>
    <n v="2881"/>
  </r>
  <r>
    <x v="1009"/>
    <n v="202501"/>
    <x v="0"/>
    <s v="DAUNOU L                      "/>
    <x v="2"/>
    <n v="52"/>
    <n v="12"/>
    <n v="2"/>
    <n v="2"/>
    <n v="9600"/>
    <n v="148083"/>
    <n v="15.5"/>
    <n v="4.5"/>
    <n v="6"/>
    <n v="1.5"/>
    <n v="0"/>
    <n v="2"/>
    <n v="1.5"/>
    <n v="0"/>
    <n v="71030"/>
    <n v="71510"/>
    <n v="700173"/>
    <s v="TEIS"/>
    <s v="IF  "/>
    <n v="0"/>
    <n v="27667"/>
  </r>
  <r>
    <x v="1009"/>
    <n v="202501"/>
    <x v="1"/>
    <s v="DAUNOU L                      "/>
    <x v="2"/>
    <n v="52"/>
    <n v="12"/>
    <n v="2"/>
    <n v="2"/>
    <n v="9600"/>
    <n v="148083"/>
    <n v="15.5"/>
    <n v="4.5"/>
    <n v="6"/>
    <n v="1.5"/>
    <n v="0"/>
    <n v="2"/>
    <n v="1.5"/>
    <n v="0"/>
    <n v="71030"/>
    <n v="71510"/>
    <n v="700173"/>
    <s v="TEIS"/>
    <s v="IF  "/>
    <n v="0"/>
    <n v="27667"/>
  </r>
  <r>
    <x v="1010"/>
    <n v="202501"/>
    <x v="0"/>
    <s v="SOUALHI M                     "/>
    <x v="2"/>
    <n v="670"/>
    <n v="165"/>
    <n v="27"/>
    <n v="11"/>
    <n v="3390"/>
    <n v="10876"/>
    <n v="2"/>
    <n v="1"/>
    <n v="0"/>
    <n v="0"/>
    <n v="0"/>
    <n v="0"/>
    <n v="1"/>
    <n v="0"/>
    <n v="71590"/>
    <n v="71594"/>
    <n v="700073"/>
    <s v="GUIH"/>
    <s v="GO  "/>
    <n v="0"/>
    <n v="5281"/>
  </r>
  <r>
    <x v="1010"/>
    <n v="202501"/>
    <x v="1"/>
    <s v="SOUALHI M                     "/>
    <x v="2"/>
    <n v="670"/>
    <n v="165"/>
    <n v="27"/>
    <n v="11"/>
    <n v="3390"/>
    <n v="10876"/>
    <n v="2"/>
    <n v="1"/>
    <n v="0"/>
    <n v="0"/>
    <n v="0"/>
    <n v="0"/>
    <n v="1"/>
    <n v="0"/>
    <n v="71590"/>
    <n v="71594"/>
    <n v="700073"/>
    <s v="GUIH"/>
    <s v="GO  "/>
    <n v="0"/>
    <n v="5281"/>
  </r>
  <r>
    <x v="1011"/>
    <n v="202501"/>
    <x v="0"/>
    <s v="VOILLET M                     "/>
    <x v="2"/>
    <n v="542"/>
    <n v="135"/>
    <n v="22"/>
    <n v="7"/>
    <n v="3160"/>
    <n v="59279"/>
    <n v="7"/>
    <n v="2"/>
    <n v="0"/>
    <n v="0"/>
    <n v="0"/>
    <n v="2"/>
    <n v="3"/>
    <n v="0"/>
    <n v="71590"/>
    <n v="71594"/>
    <n v="700073"/>
    <s v="GUIH"/>
    <s v="GO  "/>
    <n v="0"/>
    <n v="9088"/>
  </r>
  <r>
    <x v="1011"/>
    <n v="202501"/>
    <x v="1"/>
    <s v="VOILLET M                     "/>
    <x v="2"/>
    <n v="542"/>
    <n v="135"/>
    <n v="22"/>
    <n v="7"/>
    <n v="3160"/>
    <n v="59279"/>
    <n v="7"/>
    <n v="2"/>
    <n v="0"/>
    <n v="0"/>
    <n v="0"/>
    <n v="2"/>
    <n v="3"/>
    <n v="0"/>
    <n v="71590"/>
    <n v="71594"/>
    <n v="700073"/>
    <s v="GUIH"/>
    <s v="GO  "/>
    <n v="0"/>
    <n v="9088"/>
  </r>
  <r>
    <x v="1012"/>
    <n v="202501"/>
    <x v="0"/>
    <s v="GROELL P                      "/>
    <x v="2"/>
    <n v="190"/>
    <n v="34"/>
    <n v="5"/>
    <n v="2"/>
    <n v="10306"/>
    <n v="81135"/>
    <n v="11.5"/>
    <n v="3.5"/>
    <n v="2"/>
    <n v="0.5"/>
    <n v="0.5"/>
    <n v="2.5"/>
    <n v="2.5"/>
    <n v="0"/>
    <n v="900582"/>
    <n v="71276"/>
    <n v="71275"/>
    <s v="LAUR"/>
    <s v="CE  "/>
    <n v="35003"/>
    <n v="19343"/>
  </r>
  <r>
    <x v="1012"/>
    <n v="202501"/>
    <x v="1"/>
    <s v="GROELL P                      "/>
    <x v="2"/>
    <n v="190"/>
    <n v="34"/>
    <n v="5"/>
    <n v="2"/>
    <n v="10306"/>
    <n v="81135"/>
    <n v="11.5"/>
    <n v="3.5"/>
    <n v="2"/>
    <n v="0.5"/>
    <n v="0.5"/>
    <n v="2.5"/>
    <n v="2.5"/>
    <n v="0"/>
    <n v="900582"/>
    <n v="71276"/>
    <n v="71275"/>
    <s v="LAUR"/>
    <s v="CE  "/>
    <n v="35003"/>
    <n v="19343"/>
  </r>
  <r>
    <x v="1013"/>
    <n v="202501"/>
    <x v="0"/>
    <s v="NONNON K                      "/>
    <x v="2"/>
    <n v="301"/>
    <n v="54"/>
    <n v="5"/>
    <n v="2"/>
    <n v="11897"/>
    <n v="0"/>
    <n v="15.5"/>
    <n v="2"/>
    <n v="2.5"/>
    <n v="3"/>
    <n v="5"/>
    <n v="3"/>
    <n v="0"/>
    <n v="0"/>
    <n v="900582"/>
    <n v="71139"/>
    <n v="71409"/>
    <s v="BACQ"/>
    <s v="CE  "/>
    <n v="0"/>
    <n v="16047"/>
  </r>
  <r>
    <x v="1013"/>
    <n v="202501"/>
    <x v="1"/>
    <s v="NONNON K                      "/>
    <x v="2"/>
    <n v="301"/>
    <n v="54"/>
    <n v="5"/>
    <n v="2"/>
    <n v="11897"/>
    <n v="0"/>
    <n v="15.5"/>
    <n v="2"/>
    <n v="2.5"/>
    <n v="3"/>
    <n v="5"/>
    <n v="3"/>
    <n v="0"/>
    <n v="0"/>
    <n v="900582"/>
    <n v="71139"/>
    <n v="71409"/>
    <s v="BACQ"/>
    <s v="CE  "/>
    <n v="0"/>
    <n v="16047"/>
  </r>
  <r>
    <x v="1014"/>
    <n v="202501"/>
    <x v="0"/>
    <s v="EL BENNA M                    "/>
    <x v="2"/>
    <n v="90"/>
    <n v="18"/>
    <n v="6"/>
    <n v="4"/>
    <n v="13996"/>
    <n v="49400"/>
    <n v="11"/>
    <n v="2"/>
    <n v="5"/>
    <n v="2"/>
    <n v="1"/>
    <n v="1"/>
    <n v="0"/>
    <n v="0"/>
    <n v="900582"/>
    <n v="71507"/>
    <n v="71532"/>
    <s v="MORT"/>
    <s v="CE  "/>
    <n v="0"/>
    <n v="23712"/>
  </r>
  <r>
    <x v="1014"/>
    <n v="202501"/>
    <x v="1"/>
    <s v="EL BENNA M                    "/>
    <x v="2"/>
    <n v="90"/>
    <n v="18"/>
    <n v="6"/>
    <n v="4"/>
    <n v="13996"/>
    <n v="49400"/>
    <n v="11"/>
    <n v="2"/>
    <n v="5"/>
    <n v="2"/>
    <n v="1"/>
    <n v="1"/>
    <n v="0"/>
    <n v="0"/>
    <n v="900582"/>
    <n v="71507"/>
    <n v="71532"/>
    <s v="MORT"/>
    <s v="CE  "/>
    <n v="0"/>
    <n v="23712"/>
  </r>
  <r>
    <x v="1015"/>
    <n v="202501"/>
    <x v="0"/>
    <s v="LE BELLEC B                   "/>
    <x v="2"/>
    <n v="916"/>
    <n v="228"/>
    <n v="20"/>
    <n v="6"/>
    <n v="0"/>
    <n v="0"/>
    <n v="0"/>
    <n v="0"/>
    <n v="0"/>
    <n v="0"/>
    <n v="0"/>
    <n v="0"/>
    <n v="0"/>
    <n v="0"/>
    <n v="71590"/>
    <n v="71591"/>
    <n v="71090"/>
    <s v="LAUZ"/>
    <s v="GO  "/>
    <n v="0"/>
    <n v="0"/>
  </r>
  <r>
    <x v="1015"/>
    <n v="202501"/>
    <x v="1"/>
    <s v="LE BELLEC B                   "/>
    <x v="2"/>
    <n v="916"/>
    <n v="228"/>
    <n v="20"/>
    <n v="6"/>
    <n v="0"/>
    <n v="0"/>
    <n v="0"/>
    <n v="0"/>
    <n v="0"/>
    <n v="0"/>
    <n v="0"/>
    <n v="0"/>
    <n v="0"/>
    <n v="0"/>
    <n v="71590"/>
    <n v="71591"/>
    <n v="71090"/>
    <s v="LAUZ"/>
    <s v="GO  "/>
    <n v="0"/>
    <n v="0"/>
  </r>
  <r>
    <x v="1016"/>
    <n v="202501"/>
    <x v="0"/>
    <s v="NOUVEL P                      "/>
    <x v="2"/>
    <n v="159"/>
    <n v="40"/>
    <n v="7"/>
    <n v="2"/>
    <n v="16534"/>
    <n v="34803"/>
    <n v="10.5"/>
    <n v="6.5"/>
    <n v="0.5"/>
    <n v="0"/>
    <n v="1"/>
    <n v="0"/>
    <n v="2.5"/>
    <n v="0"/>
    <n v="71590"/>
    <n v="71594"/>
    <n v="700073"/>
    <s v="GUIH"/>
    <s v="GO  "/>
    <n v="33185"/>
    <n v="20237"/>
  </r>
  <r>
    <x v="1016"/>
    <n v="202501"/>
    <x v="1"/>
    <s v="NOUVEL P                      "/>
    <x v="2"/>
    <n v="159"/>
    <n v="40"/>
    <n v="7"/>
    <n v="2"/>
    <n v="16534"/>
    <n v="34803"/>
    <n v="10.5"/>
    <n v="6.5"/>
    <n v="0.5"/>
    <n v="0"/>
    <n v="1"/>
    <n v="0"/>
    <n v="2.5"/>
    <n v="0"/>
    <n v="71590"/>
    <n v="71594"/>
    <n v="700073"/>
    <s v="GUIH"/>
    <s v="GO  "/>
    <n v="33185"/>
    <n v="20237"/>
  </r>
  <r>
    <x v="1017"/>
    <n v="202501"/>
    <x v="0"/>
    <s v="CHILLOUX L                    "/>
    <x v="2"/>
    <n v="75"/>
    <n v="14"/>
    <n v="4"/>
    <n v="2"/>
    <n v="3052"/>
    <n v="200000"/>
    <n v="4.5"/>
    <n v="0"/>
    <n v="2"/>
    <n v="0.5"/>
    <n v="1"/>
    <n v="0"/>
    <n v="1"/>
    <n v="0"/>
    <n v="900582"/>
    <n v="71507"/>
    <n v="71531"/>
    <s v="MORT"/>
    <s v="CE  "/>
    <n v="0"/>
    <n v="24579"/>
  </r>
  <r>
    <x v="1017"/>
    <n v="202501"/>
    <x v="1"/>
    <s v="CHILLOUX L                    "/>
    <x v="2"/>
    <n v="75"/>
    <n v="14"/>
    <n v="4"/>
    <n v="2"/>
    <n v="3052"/>
    <n v="200000"/>
    <n v="4.5"/>
    <n v="0"/>
    <n v="2"/>
    <n v="0.5"/>
    <n v="1"/>
    <n v="0"/>
    <n v="1"/>
    <n v="0"/>
    <n v="900582"/>
    <n v="71507"/>
    <n v="71531"/>
    <s v="MORT"/>
    <s v="CE  "/>
    <n v="0"/>
    <n v="24579"/>
  </r>
  <r>
    <x v="1018"/>
    <n v="202501"/>
    <x v="0"/>
    <s v="BLANC J                       "/>
    <x v="2"/>
    <n v="916"/>
    <n v="200"/>
    <n v="22"/>
    <n v="8"/>
    <n v="0"/>
    <n v="0"/>
    <n v="0"/>
    <n v="0"/>
    <n v="0"/>
    <n v="0"/>
    <n v="0"/>
    <n v="0"/>
    <n v="0"/>
    <n v="0"/>
    <n v="900582"/>
    <n v="71188"/>
    <n v="71191"/>
    <s v="THIA"/>
    <s v="CE  "/>
    <n v="0"/>
    <n v="0"/>
  </r>
  <r>
    <x v="1018"/>
    <n v="202501"/>
    <x v="1"/>
    <s v="BLANC J                       "/>
    <x v="2"/>
    <n v="916"/>
    <n v="200"/>
    <n v="22"/>
    <n v="8"/>
    <n v="0"/>
    <n v="0"/>
    <n v="0"/>
    <n v="0"/>
    <n v="0"/>
    <n v="0"/>
    <n v="0"/>
    <n v="0"/>
    <n v="0"/>
    <n v="0"/>
    <n v="900582"/>
    <n v="71188"/>
    <n v="71191"/>
    <s v="THIA"/>
    <s v="CE  "/>
    <n v="0"/>
    <n v="0"/>
  </r>
  <r>
    <x v="1019"/>
    <n v="202501"/>
    <x v="0"/>
    <s v="CHAMBON J                     "/>
    <x v="2"/>
    <n v="505"/>
    <n v="180"/>
    <n v="25"/>
    <n v="9"/>
    <n v="4476"/>
    <n v="50050"/>
    <n v="6"/>
    <n v="2"/>
    <n v="0"/>
    <n v="0.5"/>
    <n v="0"/>
    <n v="2"/>
    <n v="1.5"/>
    <n v="0"/>
    <n v="71251"/>
    <n v="70067"/>
    <n v="71349"/>
    <s v="LEGG"/>
    <s v="GS  "/>
    <n v="0"/>
    <n v="10222"/>
  </r>
  <r>
    <x v="1019"/>
    <n v="202501"/>
    <x v="1"/>
    <s v="CHAMBON J                     "/>
    <x v="2"/>
    <n v="505"/>
    <n v="180"/>
    <n v="25"/>
    <n v="9"/>
    <n v="4476"/>
    <n v="50050"/>
    <n v="6"/>
    <n v="2"/>
    <n v="0"/>
    <n v="0.5"/>
    <n v="0"/>
    <n v="2"/>
    <n v="1.5"/>
    <n v="0"/>
    <n v="71251"/>
    <n v="70067"/>
    <n v="71349"/>
    <s v="LEGG"/>
    <s v="GS  "/>
    <n v="0"/>
    <n v="10222"/>
  </r>
  <r>
    <x v="1020"/>
    <n v="202501"/>
    <x v="0"/>
    <s v="BOCCACCIO F                   "/>
    <x v="2"/>
    <n v="348"/>
    <n v="64"/>
    <n v="12"/>
    <n v="2"/>
    <n v="9561"/>
    <n v="24500"/>
    <n v="19.5"/>
    <n v="0.5"/>
    <n v="10"/>
    <n v="0"/>
    <n v="1.5"/>
    <n v="7"/>
    <n v="0.5"/>
    <n v="0"/>
    <n v="900582"/>
    <n v="71188"/>
    <n v="71191"/>
    <s v="THIA"/>
    <s v="CE  "/>
    <n v="0"/>
    <n v="14481"/>
  </r>
  <r>
    <x v="1020"/>
    <n v="202501"/>
    <x v="1"/>
    <s v="BOCCACCIO F                   "/>
    <x v="2"/>
    <n v="348"/>
    <n v="64"/>
    <n v="12"/>
    <n v="2"/>
    <n v="9561"/>
    <n v="24500"/>
    <n v="19.5"/>
    <n v="0.5"/>
    <n v="10"/>
    <n v="0"/>
    <n v="1.5"/>
    <n v="7"/>
    <n v="0.5"/>
    <n v="0"/>
    <n v="900582"/>
    <n v="71188"/>
    <n v="71191"/>
    <s v="THIA"/>
    <s v="CE  "/>
    <n v="0"/>
    <n v="14481"/>
  </r>
  <r>
    <x v="1021"/>
    <n v="202501"/>
    <x v="0"/>
    <s v="HERAULT S                     "/>
    <x v="2"/>
    <n v="204"/>
    <n v="53"/>
    <n v="7"/>
    <n v="1"/>
    <n v="6590"/>
    <n v="96000"/>
    <n v="4"/>
    <n v="0"/>
    <n v="2"/>
    <n v="1"/>
    <n v="0"/>
    <n v="0"/>
    <n v="1"/>
    <n v="0"/>
    <n v="71590"/>
    <n v="71592"/>
    <n v="71073"/>
    <s v="LECO"/>
    <s v="GO  "/>
    <n v="0"/>
    <n v="18787"/>
  </r>
  <r>
    <x v="1021"/>
    <n v="202501"/>
    <x v="1"/>
    <s v="HERAULT S                     "/>
    <x v="2"/>
    <n v="204"/>
    <n v="53"/>
    <n v="7"/>
    <n v="1"/>
    <n v="6590"/>
    <n v="96000"/>
    <n v="4"/>
    <n v="0"/>
    <n v="2"/>
    <n v="1"/>
    <n v="0"/>
    <n v="0"/>
    <n v="1"/>
    <n v="0"/>
    <n v="71590"/>
    <n v="71592"/>
    <n v="71073"/>
    <s v="LECO"/>
    <s v="GO  "/>
    <n v="0"/>
    <n v="18787"/>
  </r>
  <r>
    <x v="1022"/>
    <n v="202501"/>
    <x v="0"/>
    <s v="ARMANDE CE                    "/>
    <x v="2"/>
    <n v="249"/>
    <n v="65"/>
    <n v="11"/>
    <n v="4"/>
    <n v="9854"/>
    <n v="8690"/>
    <n v="9.5"/>
    <n v="4"/>
    <n v="3"/>
    <n v="2"/>
    <n v="0.5"/>
    <n v="0"/>
    <n v="0"/>
    <n v="0"/>
    <n v="71590"/>
    <n v="71594"/>
    <n v="71081"/>
    <s v="GUIH"/>
    <s v="GO  "/>
    <n v="0"/>
    <n v="17241"/>
  </r>
  <r>
    <x v="1022"/>
    <n v="202501"/>
    <x v="1"/>
    <s v="ARMANDE CE                    "/>
    <x v="2"/>
    <n v="249"/>
    <n v="65"/>
    <n v="11"/>
    <n v="4"/>
    <n v="9854"/>
    <n v="8690"/>
    <n v="9.5"/>
    <n v="4"/>
    <n v="3"/>
    <n v="2"/>
    <n v="0.5"/>
    <n v="0"/>
    <n v="0"/>
    <n v="0"/>
    <n v="71590"/>
    <n v="71594"/>
    <n v="71081"/>
    <s v="GUIH"/>
    <s v="GO  "/>
    <n v="0"/>
    <n v="17241"/>
  </r>
  <r>
    <x v="1023"/>
    <n v="202501"/>
    <x v="0"/>
    <s v="DELHOMME A                    "/>
    <x v="2"/>
    <n v="358"/>
    <n v="133"/>
    <n v="14"/>
    <n v="3"/>
    <n v="9379"/>
    <n v="16500"/>
    <n v="10.5"/>
    <n v="1"/>
    <n v="4"/>
    <n v="1.5"/>
    <n v="1"/>
    <n v="3"/>
    <n v="0"/>
    <n v="0"/>
    <n v="71251"/>
    <n v="70930"/>
    <n v="71182"/>
    <s v="CLEM"/>
    <s v="GS  "/>
    <n v="6318"/>
    <n v="14165"/>
  </r>
  <r>
    <x v="1023"/>
    <n v="202501"/>
    <x v="1"/>
    <s v="DELHOMME A                    "/>
    <x v="2"/>
    <n v="358"/>
    <n v="133"/>
    <n v="14"/>
    <n v="3"/>
    <n v="9379"/>
    <n v="16500"/>
    <n v="10.5"/>
    <n v="1"/>
    <n v="4"/>
    <n v="1.5"/>
    <n v="1"/>
    <n v="3"/>
    <n v="0"/>
    <n v="0"/>
    <n v="71251"/>
    <n v="70930"/>
    <n v="71182"/>
    <s v="CLEM"/>
    <s v="GS  "/>
    <n v="6318"/>
    <n v="14165"/>
  </r>
  <r>
    <x v="1024"/>
    <n v="202501"/>
    <x v="0"/>
    <s v="CAMARA A                      "/>
    <x v="2"/>
    <n v="281"/>
    <n v="54"/>
    <n v="8"/>
    <n v="2"/>
    <n v="12292"/>
    <n v="5815"/>
    <n v="11"/>
    <n v="3"/>
    <n v="4"/>
    <n v="2"/>
    <n v="2"/>
    <n v="0"/>
    <n v="0"/>
    <n v="0"/>
    <n v="71030"/>
    <n v="71505"/>
    <n v="71563"/>
    <s v="JULL"/>
    <s v="IF  "/>
    <n v="11654"/>
    <n v="16530"/>
  </r>
  <r>
    <x v="1024"/>
    <n v="202501"/>
    <x v="1"/>
    <s v="CAMARA A                      "/>
    <x v="2"/>
    <n v="281"/>
    <n v="54"/>
    <n v="8"/>
    <n v="2"/>
    <n v="12292"/>
    <n v="5815"/>
    <n v="11"/>
    <n v="3"/>
    <n v="4"/>
    <n v="2"/>
    <n v="2"/>
    <n v="0"/>
    <n v="0"/>
    <n v="0"/>
    <n v="71030"/>
    <n v="71505"/>
    <n v="71563"/>
    <s v="JULL"/>
    <s v="IF  "/>
    <n v="11654"/>
    <n v="16530"/>
  </r>
  <r>
    <x v="1025"/>
    <n v="202501"/>
    <x v="0"/>
    <s v="PERROUAULT D                  "/>
    <x v="2"/>
    <n v="190"/>
    <n v="50"/>
    <n v="12"/>
    <n v="3"/>
    <n v="9714"/>
    <n v="88400"/>
    <n v="8"/>
    <n v="5"/>
    <n v="2"/>
    <n v="0"/>
    <n v="0"/>
    <n v="0"/>
    <n v="1"/>
    <n v="0"/>
    <n v="71590"/>
    <n v="71050"/>
    <n v="70426"/>
    <s v="PLAN"/>
    <s v="GO  "/>
    <n v="0"/>
    <n v="19343"/>
  </r>
  <r>
    <x v="1025"/>
    <n v="202501"/>
    <x v="1"/>
    <s v="PERROUAULT D                  "/>
    <x v="2"/>
    <n v="190"/>
    <n v="50"/>
    <n v="12"/>
    <n v="3"/>
    <n v="9714"/>
    <n v="88400"/>
    <n v="8"/>
    <n v="5"/>
    <n v="2"/>
    <n v="0"/>
    <n v="0"/>
    <n v="0"/>
    <n v="1"/>
    <n v="0"/>
    <n v="71590"/>
    <n v="71050"/>
    <n v="70426"/>
    <s v="PLAN"/>
    <s v="GO  "/>
    <n v="0"/>
    <n v="19343"/>
  </r>
  <r>
    <x v="1026"/>
    <n v="202501"/>
    <x v="0"/>
    <s v="MEUNIER M                     "/>
    <x v="2"/>
    <n v="437"/>
    <n v="85"/>
    <n v="7"/>
    <n v="3"/>
    <n v="3325"/>
    <n v="82531"/>
    <n v="9"/>
    <n v="1"/>
    <n v="1"/>
    <n v="0"/>
    <n v="0"/>
    <n v="2"/>
    <n v="5"/>
    <n v="0"/>
    <n v="900582"/>
    <n v="71139"/>
    <n v="71409"/>
    <s v="BACQ"/>
    <s v="CE  "/>
    <n v="0"/>
    <n v="11906"/>
  </r>
  <r>
    <x v="1026"/>
    <n v="202501"/>
    <x v="1"/>
    <s v="MEUNIER M                     "/>
    <x v="2"/>
    <n v="437"/>
    <n v="85"/>
    <n v="7"/>
    <n v="3"/>
    <n v="3325"/>
    <n v="82531"/>
    <n v="9"/>
    <n v="1"/>
    <n v="1"/>
    <n v="0"/>
    <n v="0"/>
    <n v="2"/>
    <n v="5"/>
    <n v="0"/>
    <n v="900582"/>
    <n v="71139"/>
    <n v="71409"/>
    <s v="BACQ"/>
    <s v="CE  "/>
    <n v="0"/>
    <n v="11906"/>
  </r>
  <r>
    <x v="1027"/>
    <n v="202501"/>
    <x v="0"/>
    <s v="BOURGOIS L                    "/>
    <x v="2"/>
    <n v="280"/>
    <n v="53"/>
    <n v="7"/>
    <n v="3"/>
    <n v="13203"/>
    <n v="19049"/>
    <n v="12"/>
    <n v="2"/>
    <n v="5"/>
    <n v="0"/>
    <n v="0"/>
    <n v="3"/>
    <n v="2"/>
    <n v="0"/>
    <n v="71030"/>
    <n v="71024"/>
    <n v="71491"/>
    <s v="FASQ"/>
    <s v="IF  "/>
    <n v="0"/>
    <n v="16532"/>
  </r>
  <r>
    <x v="1027"/>
    <n v="202501"/>
    <x v="1"/>
    <s v="BOURGOIS L                    "/>
    <x v="2"/>
    <n v="280"/>
    <n v="53"/>
    <n v="7"/>
    <n v="3"/>
    <n v="13203"/>
    <n v="19049"/>
    <n v="12"/>
    <n v="2"/>
    <n v="5"/>
    <n v="0"/>
    <n v="0"/>
    <n v="3"/>
    <n v="2"/>
    <n v="0"/>
    <n v="71030"/>
    <n v="71024"/>
    <n v="71491"/>
    <s v="FASQ"/>
    <s v="IF  "/>
    <n v="0"/>
    <n v="16532"/>
  </r>
  <r>
    <x v="1028"/>
    <n v="202501"/>
    <x v="0"/>
    <s v="GALIPO C                      "/>
    <x v="2"/>
    <n v="318"/>
    <n v="118"/>
    <n v="6"/>
    <n v="3"/>
    <n v="11515"/>
    <n v="24000"/>
    <n v="16"/>
    <n v="3"/>
    <n v="5"/>
    <n v="2"/>
    <n v="2.5"/>
    <n v="2.5"/>
    <n v="1"/>
    <n v="0"/>
    <n v="71251"/>
    <n v="70066"/>
    <n v="71347"/>
    <s v="KERL"/>
    <s v="GS  "/>
    <n v="0"/>
    <n v="15559"/>
  </r>
  <r>
    <x v="1028"/>
    <n v="202501"/>
    <x v="1"/>
    <s v="GALIPO C                      "/>
    <x v="2"/>
    <n v="318"/>
    <n v="118"/>
    <n v="6"/>
    <n v="3"/>
    <n v="11515"/>
    <n v="24000"/>
    <n v="16"/>
    <n v="3"/>
    <n v="5"/>
    <n v="2"/>
    <n v="2.5"/>
    <n v="2.5"/>
    <n v="1"/>
    <n v="0"/>
    <n v="71251"/>
    <n v="70066"/>
    <n v="71347"/>
    <s v="KERL"/>
    <s v="GS  "/>
    <n v="0"/>
    <n v="15559"/>
  </r>
  <r>
    <x v="1029"/>
    <n v="202501"/>
    <x v="0"/>
    <s v="KASPRZYK L                    "/>
    <x v="2"/>
    <n v="537"/>
    <n v="110"/>
    <n v="12"/>
    <n v="4"/>
    <n v="6734"/>
    <n v="6859"/>
    <n v="11"/>
    <n v="2"/>
    <n v="4"/>
    <n v="1"/>
    <n v="1"/>
    <n v="1"/>
    <n v="2"/>
    <n v="0"/>
    <n v="71030"/>
    <n v="71045"/>
    <n v="71039"/>
    <s v="PHIL"/>
    <s v="IF  "/>
    <n v="15112"/>
    <n v="9268"/>
  </r>
  <r>
    <x v="1029"/>
    <n v="202501"/>
    <x v="1"/>
    <s v="KASPRZYK L                    "/>
    <x v="2"/>
    <n v="537"/>
    <n v="110"/>
    <n v="12"/>
    <n v="4"/>
    <n v="6734"/>
    <n v="6859"/>
    <n v="11"/>
    <n v="2"/>
    <n v="4"/>
    <n v="1"/>
    <n v="1"/>
    <n v="1"/>
    <n v="2"/>
    <n v="0"/>
    <n v="71030"/>
    <n v="71045"/>
    <n v="71039"/>
    <s v="PHIL"/>
    <s v="IF  "/>
    <n v="15112"/>
    <n v="9268"/>
  </r>
  <r>
    <x v="1030"/>
    <n v="202501"/>
    <x v="0"/>
    <s v="GURY L                        "/>
    <x v="2"/>
    <n v="790"/>
    <n v="180"/>
    <n v="21"/>
    <n v="5"/>
    <n v="1742"/>
    <n v="0"/>
    <n v="2"/>
    <n v="1"/>
    <n v="0"/>
    <n v="0"/>
    <n v="0"/>
    <n v="1"/>
    <n v="0"/>
    <n v="0"/>
    <n v="71030"/>
    <n v="71054"/>
    <n v="70427"/>
    <s v="BOUR"/>
    <s v="IF  "/>
    <n v="0"/>
    <n v="1945"/>
  </r>
  <r>
    <x v="1030"/>
    <n v="202501"/>
    <x v="1"/>
    <s v="GURY L                        "/>
    <x v="2"/>
    <n v="790"/>
    <n v="180"/>
    <n v="21"/>
    <n v="5"/>
    <n v="1742"/>
    <n v="0"/>
    <n v="2"/>
    <n v="1"/>
    <n v="0"/>
    <n v="0"/>
    <n v="0"/>
    <n v="1"/>
    <n v="0"/>
    <n v="0"/>
    <n v="71030"/>
    <n v="71054"/>
    <n v="70427"/>
    <s v="BOUR"/>
    <s v="IF  "/>
    <n v="0"/>
    <n v="1945"/>
  </r>
  <r>
    <x v="1031"/>
    <n v="202501"/>
    <x v="0"/>
    <s v="BARKAT S                      "/>
    <x v="2"/>
    <n v="315"/>
    <n v="116"/>
    <n v="16"/>
    <n v="3"/>
    <n v="12121"/>
    <n v="11700"/>
    <n v="11.5"/>
    <n v="4.5"/>
    <n v="3"/>
    <n v="2"/>
    <n v="0"/>
    <n v="2"/>
    <n v="0"/>
    <n v="0"/>
    <n v="71251"/>
    <n v="70067"/>
    <n v="70108"/>
    <s v="LEGG"/>
    <s v="GS  "/>
    <n v="4989"/>
    <n v="15634"/>
  </r>
  <r>
    <x v="1031"/>
    <n v="202501"/>
    <x v="1"/>
    <s v="BARKAT S                      "/>
    <x v="2"/>
    <n v="315"/>
    <n v="116"/>
    <n v="16"/>
    <n v="3"/>
    <n v="12121"/>
    <n v="11700"/>
    <n v="11.5"/>
    <n v="4.5"/>
    <n v="3"/>
    <n v="2"/>
    <n v="0"/>
    <n v="2"/>
    <n v="0"/>
    <n v="0"/>
    <n v="71251"/>
    <n v="70067"/>
    <n v="70108"/>
    <s v="LEGG"/>
    <s v="GS  "/>
    <n v="4989"/>
    <n v="15634"/>
  </r>
  <r>
    <x v="1032"/>
    <n v="202501"/>
    <x v="0"/>
    <s v="RABEHASY O                    "/>
    <x v="2"/>
    <n v="361"/>
    <n v="66"/>
    <n v="16"/>
    <n v="7"/>
    <n v="11361"/>
    <n v="13500"/>
    <n v="11.5"/>
    <n v="4"/>
    <n v="4.5"/>
    <n v="0"/>
    <n v="2"/>
    <n v="0"/>
    <n v="1"/>
    <n v="0"/>
    <n v="900582"/>
    <n v="71507"/>
    <n v="71532"/>
    <s v="MORT"/>
    <s v="CE  "/>
    <n v="0"/>
    <n v="14093"/>
  </r>
  <r>
    <x v="1032"/>
    <n v="202501"/>
    <x v="1"/>
    <s v="RABEHASY O                    "/>
    <x v="2"/>
    <n v="361"/>
    <n v="66"/>
    <n v="16"/>
    <n v="7"/>
    <n v="11361"/>
    <n v="13500"/>
    <n v="11.5"/>
    <n v="4"/>
    <n v="4.5"/>
    <n v="0"/>
    <n v="2"/>
    <n v="0"/>
    <n v="1"/>
    <n v="0"/>
    <n v="900582"/>
    <n v="71507"/>
    <n v="71532"/>
    <s v="MORT"/>
    <s v="CE  "/>
    <n v="0"/>
    <n v="14093"/>
  </r>
  <r>
    <x v="1033"/>
    <n v="202501"/>
    <x v="0"/>
    <s v="FAUCHER S                     "/>
    <x v="2"/>
    <n v="916"/>
    <n v="230"/>
    <n v="26"/>
    <n v="13"/>
    <n v="0"/>
    <n v="0"/>
    <n v="0"/>
    <n v="0"/>
    <n v="0"/>
    <n v="0"/>
    <n v="0"/>
    <n v="0"/>
    <n v="0"/>
    <n v="0"/>
    <n v="71030"/>
    <n v="71054"/>
    <n v="700079"/>
    <s v="BOUR"/>
    <s v="IF  "/>
    <n v="0"/>
    <n v="0"/>
  </r>
  <r>
    <x v="1033"/>
    <n v="202501"/>
    <x v="1"/>
    <s v="FAUCHER S                     "/>
    <x v="2"/>
    <n v="916"/>
    <n v="230"/>
    <n v="26"/>
    <n v="13"/>
    <n v="0"/>
    <n v="0"/>
    <n v="0"/>
    <n v="0"/>
    <n v="0"/>
    <n v="0"/>
    <n v="0"/>
    <n v="0"/>
    <n v="0"/>
    <n v="0"/>
    <n v="71030"/>
    <n v="71054"/>
    <n v="700079"/>
    <s v="BOUR"/>
    <s v="IF  "/>
    <n v="0"/>
    <n v="0"/>
  </r>
  <r>
    <x v="1034"/>
    <n v="202501"/>
    <x v="0"/>
    <s v="TROPEL C                      "/>
    <x v="2"/>
    <n v="154"/>
    <n v="59"/>
    <n v="7"/>
    <n v="2"/>
    <n v="13719"/>
    <n v="20714"/>
    <n v="17.5"/>
    <n v="2"/>
    <n v="3.5"/>
    <n v="5.5"/>
    <n v="3.5"/>
    <n v="2"/>
    <n v="1"/>
    <n v="0"/>
    <n v="71251"/>
    <n v="70930"/>
    <n v="71397"/>
    <s v="CLEM"/>
    <s v="GS  "/>
    <n v="25993"/>
    <n v="20623"/>
  </r>
  <r>
    <x v="1034"/>
    <n v="202501"/>
    <x v="1"/>
    <s v="TROPEL C                      "/>
    <x v="2"/>
    <n v="154"/>
    <n v="59"/>
    <n v="7"/>
    <n v="2"/>
    <n v="13719"/>
    <n v="20714"/>
    <n v="17.5"/>
    <n v="2"/>
    <n v="3.5"/>
    <n v="5.5"/>
    <n v="3.5"/>
    <n v="2"/>
    <n v="1"/>
    <n v="0"/>
    <n v="71251"/>
    <n v="70930"/>
    <n v="71397"/>
    <s v="CLEM"/>
    <s v="GS  "/>
    <n v="25993"/>
    <n v="20623"/>
  </r>
  <r>
    <x v="1035"/>
    <n v="202501"/>
    <x v="0"/>
    <s v="DAVENEL V                     "/>
    <x v="2"/>
    <n v="421"/>
    <n v="78"/>
    <n v="12"/>
    <n v="1"/>
    <n v="9292"/>
    <n v="0"/>
    <n v="15"/>
    <n v="4"/>
    <n v="5"/>
    <n v="3"/>
    <n v="2"/>
    <n v="1"/>
    <n v="0"/>
    <n v="0"/>
    <n v="71030"/>
    <n v="71054"/>
    <n v="70427"/>
    <s v="BOUR"/>
    <s v="IF  "/>
    <n v="0"/>
    <n v="12498"/>
  </r>
  <r>
    <x v="1035"/>
    <n v="202501"/>
    <x v="1"/>
    <s v="DAVENEL V                     "/>
    <x v="2"/>
    <n v="421"/>
    <n v="78"/>
    <n v="12"/>
    <n v="1"/>
    <n v="9292"/>
    <n v="0"/>
    <n v="15"/>
    <n v="4"/>
    <n v="5"/>
    <n v="3"/>
    <n v="2"/>
    <n v="1"/>
    <n v="0"/>
    <n v="0"/>
    <n v="71030"/>
    <n v="71054"/>
    <n v="70427"/>
    <s v="BOUR"/>
    <s v="IF  "/>
    <n v="0"/>
    <n v="12498"/>
  </r>
  <r>
    <x v="1036"/>
    <n v="202501"/>
    <x v="0"/>
    <s v="BOUDES B                      "/>
    <x v="2"/>
    <n v="370"/>
    <n v="139"/>
    <n v="14"/>
    <n v="3"/>
    <n v="6966"/>
    <n v="27716"/>
    <n v="21"/>
    <n v="1"/>
    <n v="12"/>
    <n v="4"/>
    <n v="1"/>
    <n v="3"/>
    <n v="0"/>
    <n v="0"/>
    <n v="71251"/>
    <n v="71239"/>
    <n v="700440"/>
    <s v="ZENO"/>
    <s v="GS  "/>
    <n v="85619"/>
    <n v="13712"/>
  </r>
  <r>
    <x v="1036"/>
    <n v="202501"/>
    <x v="1"/>
    <s v="BOUDES B                      "/>
    <x v="2"/>
    <n v="370"/>
    <n v="139"/>
    <n v="14"/>
    <n v="3"/>
    <n v="6966"/>
    <n v="27716"/>
    <n v="21"/>
    <n v="1"/>
    <n v="12"/>
    <n v="4"/>
    <n v="1"/>
    <n v="3"/>
    <n v="0"/>
    <n v="0"/>
    <n v="71251"/>
    <n v="71239"/>
    <n v="700440"/>
    <s v="ZENO"/>
    <s v="GS  "/>
    <n v="85619"/>
    <n v="13712"/>
  </r>
  <r>
    <x v="1037"/>
    <n v="202501"/>
    <x v="0"/>
    <s v="BOUARIF L                     "/>
    <x v="2"/>
    <n v="751"/>
    <n v="160"/>
    <n v="19"/>
    <n v="8"/>
    <n v="1744"/>
    <n v="8900"/>
    <n v="1"/>
    <n v="0.5"/>
    <n v="0.5"/>
    <n v="0"/>
    <n v="0"/>
    <n v="0"/>
    <n v="0"/>
    <n v="0"/>
    <n v="900582"/>
    <n v="71139"/>
    <n v="700298"/>
    <s v="BACQ"/>
    <s v="CE  "/>
    <n v="0"/>
    <n v="2906"/>
  </r>
  <r>
    <x v="1037"/>
    <n v="202501"/>
    <x v="1"/>
    <s v="BOUARIF L                     "/>
    <x v="2"/>
    <n v="751"/>
    <n v="160"/>
    <n v="19"/>
    <n v="8"/>
    <n v="1744"/>
    <n v="8900"/>
    <n v="1"/>
    <n v="0.5"/>
    <n v="0.5"/>
    <n v="0"/>
    <n v="0"/>
    <n v="0"/>
    <n v="0"/>
    <n v="0"/>
    <n v="900582"/>
    <n v="71139"/>
    <n v="700298"/>
    <s v="BACQ"/>
    <s v="CE  "/>
    <n v="0"/>
    <n v="2906"/>
  </r>
  <r>
    <x v="1038"/>
    <n v="202501"/>
    <x v="0"/>
    <s v="FILLON F                      "/>
    <x v="2"/>
    <n v="584"/>
    <n v="148"/>
    <n v="16"/>
    <n v="5"/>
    <n v="240"/>
    <n v="73419"/>
    <n v="1"/>
    <n v="0"/>
    <n v="0"/>
    <n v="0"/>
    <n v="1"/>
    <n v="0"/>
    <n v="0"/>
    <n v="0"/>
    <n v="71590"/>
    <n v="71595"/>
    <n v="71083"/>
    <s v="CORV"/>
    <s v="GO  "/>
    <n v="0"/>
    <n v="7939"/>
  </r>
  <r>
    <x v="1038"/>
    <n v="202501"/>
    <x v="1"/>
    <s v="FILLON F                      "/>
    <x v="2"/>
    <n v="584"/>
    <n v="148"/>
    <n v="16"/>
    <n v="5"/>
    <n v="240"/>
    <n v="73419"/>
    <n v="1"/>
    <n v="0"/>
    <n v="0"/>
    <n v="0"/>
    <n v="1"/>
    <n v="0"/>
    <n v="0"/>
    <n v="0"/>
    <n v="71590"/>
    <n v="71595"/>
    <n v="71083"/>
    <s v="CORV"/>
    <s v="GO  "/>
    <n v="0"/>
    <n v="7939"/>
  </r>
  <r>
    <x v="1039"/>
    <n v="202501"/>
    <x v="0"/>
    <s v="WEHRLE P                      "/>
    <x v="2"/>
    <n v="302"/>
    <n v="60"/>
    <n v="8"/>
    <n v="2"/>
    <n v="11558"/>
    <n v="6196"/>
    <n v="21.5"/>
    <n v="5.5"/>
    <n v="6"/>
    <n v="2"/>
    <n v="2"/>
    <n v="5"/>
    <n v="1"/>
    <n v="0"/>
    <n v="71030"/>
    <n v="71063"/>
    <n v="71689"/>
    <s v="COTE"/>
    <s v="IF  "/>
    <n v="0"/>
    <n v="16008"/>
  </r>
  <r>
    <x v="1039"/>
    <n v="202501"/>
    <x v="1"/>
    <s v="WEHRLE P                      "/>
    <x v="2"/>
    <n v="302"/>
    <n v="60"/>
    <n v="8"/>
    <n v="2"/>
    <n v="11558"/>
    <n v="6196"/>
    <n v="21.5"/>
    <n v="5.5"/>
    <n v="6"/>
    <n v="2"/>
    <n v="2"/>
    <n v="5"/>
    <n v="1"/>
    <n v="0"/>
    <n v="71030"/>
    <n v="71063"/>
    <n v="71689"/>
    <s v="COTE"/>
    <s v="IF  "/>
    <n v="0"/>
    <n v="16008"/>
  </r>
  <r>
    <x v="1040"/>
    <n v="202501"/>
    <x v="0"/>
    <s v="THIRION T                     "/>
    <x v="2"/>
    <n v="518"/>
    <n v="102"/>
    <n v="11"/>
    <n v="3"/>
    <n v="8645"/>
    <n v="5130"/>
    <n v="7"/>
    <n v="3.5"/>
    <n v="1.5"/>
    <n v="0"/>
    <n v="1"/>
    <n v="1"/>
    <n v="0"/>
    <n v="0"/>
    <n v="71030"/>
    <n v="71505"/>
    <n v="71517"/>
    <s v="JULL"/>
    <s v="IF  "/>
    <n v="0"/>
    <n v="9762"/>
  </r>
  <r>
    <x v="1040"/>
    <n v="202501"/>
    <x v="1"/>
    <s v="THIRION T                     "/>
    <x v="2"/>
    <n v="518"/>
    <n v="102"/>
    <n v="11"/>
    <n v="3"/>
    <n v="8645"/>
    <n v="5130"/>
    <n v="7"/>
    <n v="3.5"/>
    <n v="1.5"/>
    <n v="0"/>
    <n v="1"/>
    <n v="1"/>
    <n v="0"/>
    <n v="0"/>
    <n v="71030"/>
    <n v="71505"/>
    <n v="71517"/>
    <s v="JULL"/>
    <s v="IF  "/>
    <n v="0"/>
    <n v="9762"/>
  </r>
  <r>
    <x v="1041"/>
    <n v="202501"/>
    <x v="0"/>
    <s v="SEVE M                        "/>
    <x v="2"/>
    <n v="394"/>
    <n v="73"/>
    <n v="9"/>
    <n v="2"/>
    <n v="8589"/>
    <n v="21803"/>
    <n v="13"/>
    <n v="1.5"/>
    <n v="7.5"/>
    <n v="0.5"/>
    <n v="2.5"/>
    <n v="0"/>
    <n v="1"/>
    <n v="0"/>
    <n v="900582"/>
    <n v="71270"/>
    <n v="71155"/>
    <s v="TRAG"/>
    <s v="CE  "/>
    <n v="22445"/>
    <n v="13204"/>
  </r>
  <r>
    <x v="1041"/>
    <n v="202501"/>
    <x v="1"/>
    <s v="SEVE M                        "/>
    <x v="2"/>
    <n v="394"/>
    <n v="73"/>
    <n v="9"/>
    <n v="2"/>
    <n v="8589"/>
    <n v="21803"/>
    <n v="13"/>
    <n v="1.5"/>
    <n v="7.5"/>
    <n v="0.5"/>
    <n v="2.5"/>
    <n v="0"/>
    <n v="1"/>
    <n v="0"/>
    <n v="900582"/>
    <n v="71270"/>
    <n v="71155"/>
    <s v="TRAG"/>
    <s v="CE  "/>
    <n v="22445"/>
    <n v="13204"/>
  </r>
  <r>
    <x v="1042"/>
    <n v="202501"/>
    <x v="0"/>
    <s v="PHILIPPE N                    "/>
    <x v="1"/>
    <n v="27"/>
    <n v="7"/>
    <n v="0"/>
    <n v="0"/>
    <n v="146071"/>
    <n v="496115"/>
    <n v="168"/>
    <n v="43"/>
    <n v="44"/>
    <n v="23"/>
    <n v="12"/>
    <n v="30"/>
    <n v="16"/>
    <n v="0"/>
    <n v="71030"/>
    <n v="71045"/>
    <n v="0"/>
    <s v="PHIL"/>
    <s v="IF  "/>
    <n v="187663"/>
    <n v="223175"/>
  </r>
  <r>
    <x v="1042"/>
    <n v="202501"/>
    <x v="1"/>
    <s v="PHILIPPE N                    "/>
    <x v="1"/>
    <n v="27"/>
    <n v="7"/>
    <n v="0"/>
    <n v="0"/>
    <n v="146071"/>
    <n v="496115"/>
    <n v="168"/>
    <n v="43"/>
    <n v="44"/>
    <n v="23"/>
    <n v="12"/>
    <n v="30"/>
    <n v="16"/>
    <n v="0"/>
    <n v="71030"/>
    <n v="71045"/>
    <n v="0"/>
    <s v="PHIL"/>
    <s v="IF  "/>
    <n v="187663"/>
    <n v="223175"/>
  </r>
  <r>
    <x v="1043"/>
    <n v="202501"/>
    <x v="0"/>
    <s v="AMARI B                       "/>
    <x v="2"/>
    <n v="175"/>
    <n v="46"/>
    <n v="3"/>
    <n v="1"/>
    <n v="17777"/>
    <n v="5000"/>
    <n v="10"/>
    <n v="5"/>
    <n v="4"/>
    <n v="0"/>
    <n v="1"/>
    <n v="0"/>
    <n v="0"/>
    <n v="0"/>
    <n v="71590"/>
    <n v="71607"/>
    <n v="71225"/>
    <s v="LIOP"/>
    <s v="GO  "/>
    <n v="36359"/>
    <n v="19786"/>
  </r>
  <r>
    <x v="1043"/>
    <n v="202501"/>
    <x v="1"/>
    <s v="AMARI B                       "/>
    <x v="2"/>
    <n v="175"/>
    <n v="46"/>
    <n v="3"/>
    <n v="1"/>
    <n v="17777"/>
    <n v="5000"/>
    <n v="10"/>
    <n v="5"/>
    <n v="4"/>
    <n v="0"/>
    <n v="1"/>
    <n v="0"/>
    <n v="0"/>
    <n v="0"/>
    <n v="71590"/>
    <n v="71607"/>
    <n v="71225"/>
    <s v="LIOP"/>
    <s v="GO  "/>
    <n v="36359"/>
    <n v="19786"/>
  </r>
  <r>
    <x v="1044"/>
    <n v="202501"/>
    <x v="0"/>
    <s v="BALARDY A                     "/>
    <x v="0"/>
    <n v="53"/>
    <n v="22"/>
    <n v="1"/>
    <n v="0"/>
    <n v="76432"/>
    <n v="79101"/>
    <n v="88"/>
    <n v="26"/>
    <n v="27"/>
    <n v="10"/>
    <n v="12"/>
    <n v="10"/>
    <n v="3"/>
    <n v="0"/>
    <n v="71251"/>
    <n v="71248"/>
    <n v="71245"/>
    <s v="THIE"/>
    <s v="GS  "/>
    <n v="103467"/>
    <n v="95889"/>
  </r>
  <r>
    <x v="1044"/>
    <n v="202501"/>
    <x v="1"/>
    <s v="BALARDY A                     "/>
    <x v="0"/>
    <n v="53"/>
    <n v="22"/>
    <n v="1"/>
    <n v="0"/>
    <n v="76432"/>
    <n v="79101"/>
    <n v="88"/>
    <n v="26"/>
    <n v="27"/>
    <n v="10"/>
    <n v="12"/>
    <n v="10"/>
    <n v="3"/>
    <n v="0"/>
    <n v="71251"/>
    <n v="71248"/>
    <n v="71245"/>
    <s v="THIE"/>
    <s v="GS  "/>
    <n v="103467"/>
    <n v="95889"/>
  </r>
  <r>
    <x v="1045"/>
    <n v="202501"/>
    <x v="0"/>
    <s v="LECAS B                       "/>
    <x v="0"/>
    <n v="93"/>
    <n v="31"/>
    <n v="3"/>
    <n v="0"/>
    <n v="42551"/>
    <n v="34503"/>
    <n v="39"/>
    <n v="14"/>
    <n v="10"/>
    <n v="8"/>
    <n v="3"/>
    <n v="1"/>
    <n v="3"/>
    <n v="0"/>
    <n v="71251"/>
    <n v="71248"/>
    <n v="71250"/>
    <s v="THIE"/>
    <s v="GS  "/>
    <n v="87274"/>
    <n v="54735"/>
  </r>
  <r>
    <x v="1045"/>
    <n v="202501"/>
    <x v="1"/>
    <s v="LECAS B                       "/>
    <x v="0"/>
    <n v="93"/>
    <n v="31"/>
    <n v="3"/>
    <n v="0"/>
    <n v="42551"/>
    <n v="34503"/>
    <n v="39"/>
    <n v="14"/>
    <n v="10"/>
    <n v="8"/>
    <n v="3"/>
    <n v="1"/>
    <n v="3"/>
    <n v="0"/>
    <n v="71251"/>
    <n v="71248"/>
    <n v="71250"/>
    <s v="THIE"/>
    <s v="GS  "/>
    <n v="87274"/>
    <n v="54735"/>
  </r>
  <r>
    <x v="1046"/>
    <n v="202501"/>
    <x v="0"/>
    <s v="BAUNE M                       "/>
    <x v="2"/>
    <n v="654"/>
    <n v="160"/>
    <n v="19"/>
    <n v="6"/>
    <n v="4144"/>
    <n v="13609"/>
    <n v="5"/>
    <n v="3"/>
    <n v="1"/>
    <n v="0"/>
    <n v="0"/>
    <n v="1"/>
    <n v="0"/>
    <n v="0"/>
    <n v="71590"/>
    <n v="71595"/>
    <n v="71083"/>
    <s v="CORV"/>
    <s v="GO  "/>
    <n v="0"/>
    <n v="5778"/>
  </r>
  <r>
    <x v="1046"/>
    <n v="202501"/>
    <x v="1"/>
    <s v="BAUNE M                       "/>
    <x v="2"/>
    <n v="654"/>
    <n v="160"/>
    <n v="19"/>
    <n v="6"/>
    <n v="4144"/>
    <n v="13609"/>
    <n v="5"/>
    <n v="3"/>
    <n v="1"/>
    <n v="0"/>
    <n v="0"/>
    <n v="1"/>
    <n v="0"/>
    <n v="0"/>
    <n v="71590"/>
    <n v="71595"/>
    <n v="71083"/>
    <s v="CORV"/>
    <s v="GO  "/>
    <n v="0"/>
    <n v="5778"/>
  </r>
  <r>
    <x v="1047"/>
    <n v="202501"/>
    <x v="0"/>
    <s v="MAZUE TAKOUACHET P            "/>
    <x v="2"/>
    <n v="332"/>
    <n v="61"/>
    <n v="2"/>
    <n v="1"/>
    <n v="11644"/>
    <n v="5000"/>
    <n v="10.5"/>
    <n v="2.5"/>
    <n v="2.5"/>
    <n v="2"/>
    <n v="0"/>
    <n v="3.5"/>
    <n v="0"/>
    <n v="0"/>
    <n v="900582"/>
    <n v="71129"/>
    <n v="71136"/>
    <s v="OD A"/>
    <s v="CE  "/>
    <n v="17419"/>
    <n v="15043"/>
  </r>
  <r>
    <x v="1047"/>
    <n v="202501"/>
    <x v="1"/>
    <s v="MAZUE TAKOUACHET P            "/>
    <x v="2"/>
    <n v="332"/>
    <n v="61"/>
    <n v="2"/>
    <n v="1"/>
    <n v="11644"/>
    <n v="5000"/>
    <n v="10.5"/>
    <n v="2.5"/>
    <n v="2.5"/>
    <n v="2"/>
    <n v="0"/>
    <n v="3.5"/>
    <n v="0"/>
    <n v="0"/>
    <n v="900582"/>
    <n v="71129"/>
    <n v="71136"/>
    <s v="OD A"/>
    <s v="CE  "/>
    <n v="17419"/>
    <n v="15043"/>
  </r>
  <r>
    <x v="1048"/>
    <n v="202501"/>
    <x v="0"/>
    <s v="CHAUVET M                     "/>
    <x v="2"/>
    <n v="708"/>
    <n v="175"/>
    <n v="21"/>
    <n v="9"/>
    <n v="2532"/>
    <n v="8500"/>
    <n v="5"/>
    <n v="1"/>
    <n v="1"/>
    <n v="1"/>
    <n v="0"/>
    <n v="2"/>
    <n v="0"/>
    <n v="0"/>
    <n v="71590"/>
    <n v="71595"/>
    <n v="71358"/>
    <s v="CORV"/>
    <s v="GO  "/>
    <n v="0"/>
    <n v="4060"/>
  </r>
  <r>
    <x v="1048"/>
    <n v="202501"/>
    <x v="1"/>
    <s v="CHAUVET M                     "/>
    <x v="2"/>
    <n v="708"/>
    <n v="175"/>
    <n v="21"/>
    <n v="9"/>
    <n v="2532"/>
    <n v="8500"/>
    <n v="5"/>
    <n v="1"/>
    <n v="1"/>
    <n v="1"/>
    <n v="0"/>
    <n v="2"/>
    <n v="0"/>
    <n v="0"/>
    <n v="71590"/>
    <n v="71595"/>
    <n v="71358"/>
    <s v="CORV"/>
    <s v="GO  "/>
    <n v="0"/>
    <n v="4060"/>
  </r>
  <r>
    <x v="1049"/>
    <n v="202501"/>
    <x v="0"/>
    <s v="CHOPIN J                      "/>
    <x v="2"/>
    <n v="57"/>
    <n v="14"/>
    <n v="2"/>
    <n v="1"/>
    <n v="16383"/>
    <n v="84000"/>
    <n v="15"/>
    <n v="5"/>
    <n v="3.5"/>
    <n v="1"/>
    <n v="0.5"/>
    <n v="2"/>
    <n v="3"/>
    <n v="0"/>
    <n v="71030"/>
    <n v="71031"/>
    <n v="71013"/>
    <s v="GERO"/>
    <s v="IF  "/>
    <n v="6454"/>
    <n v="27011"/>
  </r>
  <r>
    <x v="1049"/>
    <n v="202501"/>
    <x v="1"/>
    <s v="CHOPIN J                      "/>
    <x v="2"/>
    <n v="57"/>
    <n v="14"/>
    <n v="2"/>
    <n v="1"/>
    <n v="16383"/>
    <n v="84000"/>
    <n v="15"/>
    <n v="5"/>
    <n v="3.5"/>
    <n v="1"/>
    <n v="0.5"/>
    <n v="2"/>
    <n v="3"/>
    <n v="0"/>
    <n v="71030"/>
    <n v="71031"/>
    <n v="71013"/>
    <s v="GERO"/>
    <s v="IF  "/>
    <n v="6454"/>
    <n v="27011"/>
  </r>
  <r>
    <x v="1050"/>
    <n v="202501"/>
    <x v="0"/>
    <s v="INIZAN T                      "/>
    <x v="0"/>
    <n v="74"/>
    <n v="20"/>
    <n v="2"/>
    <n v="0"/>
    <n v="43632"/>
    <n v="283509"/>
    <n v="46.5"/>
    <n v="9.5"/>
    <n v="14"/>
    <n v="2"/>
    <n v="10"/>
    <n v="2"/>
    <n v="9"/>
    <n v="0"/>
    <n v="71590"/>
    <n v="71591"/>
    <n v="71093"/>
    <s v="LAUZ"/>
    <s v="GO  "/>
    <n v="38279"/>
    <n v="72287"/>
  </r>
  <r>
    <x v="1050"/>
    <n v="202501"/>
    <x v="1"/>
    <s v="INIZAN T                      "/>
    <x v="0"/>
    <n v="74"/>
    <n v="20"/>
    <n v="2"/>
    <n v="0"/>
    <n v="43632"/>
    <n v="283509"/>
    <n v="46.5"/>
    <n v="9.5"/>
    <n v="14"/>
    <n v="2"/>
    <n v="10"/>
    <n v="2"/>
    <n v="9"/>
    <n v="0"/>
    <n v="71590"/>
    <n v="71591"/>
    <n v="71093"/>
    <s v="LAUZ"/>
    <s v="GO  "/>
    <n v="38279"/>
    <n v="72287"/>
  </r>
  <r>
    <x v="1051"/>
    <n v="202501"/>
    <x v="0"/>
    <s v="ZUNINO S                      "/>
    <x v="2"/>
    <n v="489"/>
    <n v="95"/>
    <n v="6"/>
    <n v="2"/>
    <n v="6658"/>
    <n v="20204"/>
    <n v="11.5"/>
    <n v="2"/>
    <n v="2"/>
    <n v="1.5"/>
    <n v="2"/>
    <n v="2.5"/>
    <n v="1.5"/>
    <n v="0"/>
    <n v="900582"/>
    <n v="71129"/>
    <n v="71131"/>
    <s v="OD A"/>
    <s v="CE  "/>
    <n v="18440"/>
    <n v="10714"/>
  </r>
  <r>
    <x v="1051"/>
    <n v="202501"/>
    <x v="1"/>
    <s v="ZUNINO S                      "/>
    <x v="2"/>
    <n v="489"/>
    <n v="95"/>
    <n v="6"/>
    <n v="2"/>
    <n v="6658"/>
    <n v="20204"/>
    <n v="11.5"/>
    <n v="2"/>
    <n v="2"/>
    <n v="1.5"/>
    <n v="2"/>
    <n v="2.5"/>
    <n v="1.5"/>
    <n v="0"/>
    <n v="900582"/>
    <n v="71129"/>
    <n v="71131"/>
    <s v="OD A"/>
    <s v="CE  "/>
    <n v="18440"/>
    <n v="10714"/>
  </r>
  <r>
    <x v="1052"/>
    <n v="202501"/>
    <x v="0"/>
    <s v="GUERY A                       "/>
    <x v="2"/>
    <n v="368"/>
    <n v="137"/>
    <n v="17"/>
    <n v="3"/>
    <n v="9782"/>
    <n v="7100"/>
    <n v="9.5"/>
    <n v="2"/>
    <n v="6.5"/>
    <n v="0.5"/>
    <n v="0.5"/>
    <n v="0"/>
    <n v="0"/>
    <n v="0"/>
    <n v="71251"/>
    <n v="71174"/>
    <n v="71198"/>
    <s v="CHIK"/>
    <s v="GS  "/>
    <n v="0"/>
    <n v="13832"/>
  </r>
  <r>
    <x v="1052"/>
    <n v="202501"/>
    <x v="1"/>
    <s v="GUERY A                       "/>
    <x v="2"/>
    <n v="368"/>
    <n v="137"/>
    <n v="17"/>
    <n v="3"/>
    <n v="9782"/>
    <n v="7100"/>
    <n v="9.5"/>
    <n v="2"/>
    <n v="6.5"/>
    <n v="0.5"/>
    <n v="0.5"/>
    <n v="0"/>
    <n v="0"/>
    <n v="0"/>
    <n v="71251"/>
    <n v="71174"/>
    <n v="71198"/>
    <s v="CHIK"/>
    <s v="GS  "/>
    <n v="0"/>
    <n v="13832"/>
  </r>
  <r>
    <x v="1053"/>
    <n v="202501"/>
    <x v="0"/>
    <s v="NEILL L                       "/>
    <x v="2"/>
    <n v="553"/>
    <n v="137"/>
    <n v="22"/>
    <n v="9"/>
    <n v="3828"/>
    <n v="20650"/>
    <n v="3.5"/>
    <n v="0"/>
    <n v="1"/>
    <n v="1"/>
    <n v="1"/>
    <n v="0.5"/>
    <n v="0"/>
    <n v="0"/>
    <n v="71590"/>
    <n v="71050"/>
    <n v="70426"/>
    <s v="PLAN"/>
    <s v="GO  "/>
    <n v="0"/>
    <n v="8686"/>
  </r>
  <r>
    <x v="1053"/>
    <n v="202501"/>
    <x v="1"/>
    <s v="NEILL L                       "/>
    <x v="2"/>
    <n v="553"/>
    <n v="137"/>
    <n v="22"/>
    <n v="9"/>
    <n v="3828"/>
    <n v="20650"/>
    <n v="3.5"/>
    <n v="0"/>
    <n v="1"/>
    <n v="1"/>
    <n v="1"/>
    <n v="0.5"/>
    <n v="0"/>
    <n v="0"/>
    <n v="71590"/>
    <n v="71050"/>
    <n v="70426"/>
    <s v="PLAN"/>
    <s v="GO  "/>
    <n v="0"/>
    <n v="8686"/>
  </r>
  <r>
    <x v="1054"/>
    <n v="202501"/>
    <x v="0"/>
    <s v="OGER B                        "/>
    <x v="2"/>
    <n v="480"/>
    <n v="123"/>
    <n v="22"/>
    <n v="4"/>
    <n v="8378"/>
    <n v="5000"/>
    <n v="12.5"/>
    <n v="2.5"/>
    <n v="6.5"/>
    <n v="0.5"/>
    <n v="1"/>
    <n v="1"/>
    <n v="1"/>
    <n v="0"/>
    <n v="71590"/>
    <n v="71607"/>
    <n v="700202"/>
    <s v="LIOP"/>
    <s v="GO  "/>
    <n v="0"/>
    <n v="10968"/>
  </r>
  <r>
    <x v="1054"/>
    <n v="202501"/>
    <x v="1"/>
    <s v="OGER B                        "/>
    <x v="2"/>
    <n v="480"/>
    <n v="123"/>
    <n v="22"/>
    <n v="4"/>
    <n v="8378"/>
    <n v="5000"/>
    <n v="12.5"/>
    <n v="2.5"/>
    <n v="6.5"/>
    <n v="0.5"/>
    <n v="1"/>
    <n v="1"/>
    <n v="1"/>
    <n v="0"/>
    <n v="71590"/>
    <n v="71607"/>
    <n v="700202"/>
    <s v="LIOP"/>
    <s v="GO  "/>
    <n v="0"/>
    <n v="10968"/>
  </r>
  <r>
    <x v="1055"/>
    <n v="202501"/>
    <x v="0"/>
    <s v="CREVEL M                      "/>
    <x v="2"/>
    <n v="44"/>
    <n v="7"/>
    <n v="1"/>
    <n v="1"/>
    <n v="17248"/>
    <n v="55040"/>
    <n v="18"/>
    <n v="5"/>
    <n v="7.5"/>
    <n v="1"/>
    <n v="2"/>
    <n v="1.5"/>
    <n v="1"/>
    <n v="0"/>
    <n v="71030"/>
    <n v="71063"/>
    <n v="70053"/>
    <s v="COTE"/>
    <s v="IF  "/>
    <n v="0"/>
    <n v="28523"/>
  </r>
  <r>
    <x v="1055"/>
    <n v="202501"/>
    <x v="1"/>
    <s v="CREVEL M                      "/>
    <x v="2"/>
    <n v="44"/>
    <n v="7"/>
    <n v="1"/>
    <n v="1"/>
    <n v="17248"/>
    <n v="55040"/>
    <n v="18"/>
    <n v="5"/>
    <n v="7.5"/>
    <n v="1"/>
    <n v="2"/>
    <n v="1.5"/>
    <n v="1"/>
    <n v="0"/>
    <n v="71030"/>
    <n v="71063"/>
    <n v="70053"/>
    <s v="COTE"/>
    <s v="IF  "/>
    <n v="0"/>
    <n v="28523"/>
  </r>
  <r>
    <x v="1056"/>
    <n v="202501"/>
    <x v="0"/>
    <s v="MASSONNAT D                   "/>
    <x v="2"/>
    <n v="783"/>
    <n v="252"/>
    <n v="29"/>
    <n v="11"/>
    <n v="0"/>
    <n v="14908"/>
    <n v="0"/>
    <n v="0"/>
    <n v="0"/>
    <n v="0"/>
    <n v="0"/>
    <n v="0"/>
    <n v="0"/>
    <n v="0"/>
    <n v="71251"/>
    <n v="70930"/>
    <n v="71399"/>
    <s v="CLEM"/>
    <s v="GS  "/>
    <n v="0"/>
    <n v="2054"/>
  </r>
  <r>
    <x v="1056"/>
    <n v="202501"/>
    <x v="1"/>
    <s v="MASSONNAT D                   "/>
    <x v="2"/>
    <n v="783"/>
    <n v="252"/>
    <n v="29"/>
    <n v="11"/>
    <n v="0"/>
    <n v="14908"/>
    <n v="0"/>
    <n v="0"/>
    <n v="0"/>
    <n v="0"/>
    <n v="0"/>
    <n v="0"/>
    <n v="0"/>
    <n v="0"/>
    <n v="71251"/>
    <n v="70930"/>
    <n v="71399"/>
    <s v="CLEM"/>
    <s v="GS  "/>
    <n v="0"/>
    <n v="2054"/>
  </r>
  <r>
    <x v="1057"/>
    <n v="202501"/>
    <x v="0"/>
    <s v="ENCENAS Q                     "/>
    <x v="2"/>
    <n v="373"/>
    <n v="140"/>
    <n v="20"/>
    <n v="6"/>
    <n v="6545"/>
    <n v="22500"/>
    <n v="8.5"/>
    <n v="2.5"/>
    <n v="2"/>
    <n v="2"/>
    <n v="0"/>
    <n v="1"/>
    <n v="1"/>
    <n v="0"/>
    <n v="71251"/>
    <n v="70067"/>
    <n v="70108"/>
    <s v="LEGG"/>
    <s v="GS  "/>
    <n v="4439"/>
    <n v="13666"/>
  </r>
  <r>
    <x v="1057"/>
    <n v="202501"/>
    <x v="1"/>
    <s v="ENCENAS Q                     "/>
    <x v="2"/>
    <n v="373"/>
    <n v="140"/>
    <n v="20"/>
    <n v="6"/>
    <n v="6545"/>
    <n v="22500"/>
    <n v="8.5"/>
    <n v="2.5"/>
    <n v="2"/>
    <n v="2"/>
    <n v="0"/>
    <n v="1"/>
    <n v="1"/>
    <n v="0"/>
    <n v="71251"/>
    <n v="70067"/>
    <n v="70108"/>
    <s v="LEGG"/>
    <s v="GS  "/>
    <n v="4439"/>
    <n v="13666"/>
  </r>
  <r>
    <x v="1058"/>
    <n v="202501"/>
    <x v="0"/>
    <s v="MORALES J                     "/>
    <x v="2"/>
    <n v="247"/>
    <n v="100"/>
    <n v="19"/>
    <n v="2"/>
    <n v="14489"/>
    <n v="3000"/>
    <n v="12.5"/>
    <n v="3.5"/>
    <n v="3.5"/>
    <n v="1"/>
    <n v="1.5"/>
    <n v="1"/>
    <n v="2"/>
    <n v="0"/>
    <n v="71251"/>
    <n v="71255"/>
    <n v="71400"/>
    <s v="FRAC"/>
    <s v="GS  "/>
    <n v="0"/>
    <n v="17263"/>
  </r>
  <r>
    <x v="1058"/>
    <n v="202501"/>
    <x v="1"/>
    <s v="MORALES J                     "/>
    <x v="2"/>
    <n v="247"/>
    <n v="100"/>
    <n v="19"/>
    <n v="2"/>
    <n v="14489"/>
    <n v="3000"/>
    <n v="12.5"/>
    <n v="3.5"/>
    <n v="3.5"/>
    <n v="1"/>
    <n v="1.5"/>
    <n v="1"/>
    <n v="2"/>
    <n v="0"/>
    <n v="71251"/>
    <n v="71255"/>
    <n v="71400"/>
    <s v="FRAC"/>
    <s v="GS  "/>
    <n v="0"/>
    <n v="17263"/>
  </r>
  <r>
    <x v="1059"/>
    <n v="202501"/>
    <x v="0"/>
    <s v="BORR C                        "/>
    <x v="2"/>
    <n v="916"/>
    <n v="200"/>
    <n v="29"/>
    <n v="9"/>
    <n v="0"/>
    <n v="0"/>
    <n v="0"/>
    <n v="0"/>
    <n v="0"/>
    <n v="0"/>
    <n v="0"/>
    <n v="0"/>
    <n v="0"/>
    <n v="0"/>
    <n v="900582"/>
    <n v="71159"/>
    <n v="71278"/>
    <s v="GATH"/>
    <s v="CE  "/>
    <n v="0"/>
    <n v="0"/>
  </r>
  <r>
    <x v="1059"/>
    <n v="202501"/>
    <x v="1"/>
    <s v="BORR C                        "/>
    <x v="2"/>
    <n v="916"/>
    <n v="200"/>
    <n v="29"/>
    <n v="9"/>
    <n v="0"/>
    <n v="0"/>
    <n v="0"/>
    <n v="0"/>
    <n v="0"/>
    <n v="0"/>
    <n v="0"/>
    <n v="0"/>
    <n v="0"/>
    <n v="0"/>
    <n v="900582"/>
    <n v="71159"/>
    <n v="71278"/>
    <s v="GATH"/>
    <s v="CE  "/>
    <n v="0"/>
    <n v="0"/>
  </r>
  <r>
    <x v="1060"/>
    <n v="202501"/>
    <x v="0"/>
    <s v="CASTELAIN D                   "/>
    <x v="2"/>
    <n v="707"/>
    <n v="157"/>
    <n v="18"/>
    <n v="5"/>
    <n v="3130"/>
    <n v="1400"/>
    <n v="8.5"/>
    <n v="1"/>
    <n v="3.5"/>
    <n v="0"/>
    <n v="2"/>
    <n v="2"/>
    <n v="0"/>
    <n v="0"/>
    <n v="71030"/>
    <n v="71045"/>
    <n v="71039"/>
    <s v="PHIL"/>
    <s v="IF  "/>
    <n v="0"/>
    <n v="4064"/>
  </r>
  <r>
    <x v="1060"/>
    <n v="202501"/>
    <x v="1"/>
    <s v="CASTELAIN D                   "/>
    <x v="2"/>
    <n v="707"/>
    <n v="157"/>
    <n v="18"/>
    <n v="5"/>
    <n v="3130"/>
    <n v="1400"/>
    <n v="8.5"/>
    <n v="1"/>
    <n v="3.5"/>
    <n v="0"/>
    <n v="2"/>
    <n v="2"/>
    <n v="0"/>
    <n v="0"/>
    <n v="71030"/>
    <n v="71045"/>
    <n v="71039"/>
    <s v="PHIL"/>
    <s v="IF  "/>
    <n v="0"/>
    <n v="4064"/>
  </r>
  <r>
    <x v="1061"/>
    <n v="202501"/>
    <x v="0"/>
    <s v="FERNANDEZ S                   "/>
    <x v="2"/>
    <n v="378"/>
    <n v="143"/>
    <n v="11"/>
    <n v="6"/>
    <n v="7972"/>
    <n v="27000"/>
    <n v="11.5"/>
    <n v="2"/>
    <n v="6"/>
    <n v="0.5"/>
    <n v="0"/>
    <n v="2"/>
    <n v="1"/>
    <n v="0"/>
    <n v="71251"/>
    <n v="70066"/>
    <n v="71494"/>
    <s v="KERL"/>
    <s v="GS  "/>
    <n v="0"/>
    <n v="13550"/>
  </r>
  <r>
    <x v="1061"/>
    <n v="202501"/>
    <x v="1"/>
    <s v="FERNANDEZ S                   "/>
    <x v="2"/>
    <n v="378"/>
    <n v="143"/>
    <n v="11"/>
    <n v="6"/>
    <n v="7972"/>
    <n v="27000"/>
    <n v="11.5"/>
    <n v="2"/>
    <n v="6"/>
    <n v="0.5"/>
    <n v="0"/>
    <n v="2"/>
    <n v="1"/>
    <n v="0"/>
    <n v="71251"/>
    <n v="70066"/>
    <n v="71494"/>
    <s v="KERL"/>
    <s v="GS  "/>
    <n v="0"/>
    <n v="13550"/>
  </r>
  <r>
    <x v="1062"/>
    <n v="202501"/>
    <x v="0"/>
    <s v="WALTER MARTIN J               "/>
    <x v="0"/>
    <n v="32"/>
    <n v="16"/>
    <n v="1"/>
    <n v="0"/>
    <n v="87107"/>
    <n v="164722"/>
    <n v="121"/>
    <n v="20"/>
    <n v="36"/>
    <n v="14.5"/>
    <n v="21.5"/>
    <n v="21"/>
    <n v="8"/>
    <n v="0"/>
    <n v="71251"/>
    <n v="70066"/>
    <n v="71494"/>
    <s v="KERL"/>
    <s v="GS  "/>
    <n v="21504"/>
    <n v="124340"/>
  </r>
  <r>
    <x v="1062"/>
    <n v="202501"/>
    <x v="1"/>
    <s v="WALTER MARTIN J               "/>
    <x v="0"/>
    <n v="32"/>
    <n v="16"/>
    <n v="1"/>
    <n v="0"/>
    <n v="87107"/>
    <n v="164722"/>
    <n v="121"/>
    <n v="20"/>
    <n v="36"/>
    <n v="14.5"/>
    <n v="21.5"/>
    <n v="21"/>
    <n v="8"/>
    <n v="0"/>
    <n v="71251"/>
    <n v="70066"/>
    <n v="71494"/>
    <s v="KERL"/>
    <s v="GS  "/>
    <n v="21504"/>
    <n v="124340"/>
  </r>
  <r>
    <x v="1063"/>
    <n v="202501"/>
    <x v="0"/>
    <s v="DUPARD V                      "/>
    <x v="2"/>
    <n v="778"/>
    <n v="250"/>
    <n v="31"/>
    <n v="11"/>
    <n v="1379"/>
    <n v="3500"/>
    <n v="2"/>
    <n v="0"/>
    <n v="1"/>
    <n v="0"/>
    <n v="0"/>
    <n v="1"/>
    <n v="0"/>
    <n v="0"/>
    <n v="71251"/>
    <n v="70067"/>
    <n v="70108"/>
    <s v="LEGG"/>
    <s v="GS  "/>
    <n v="0"/>
    <n v="2209"/>
  </r>
  <r>
    <x v="1063"/>
    <n v="202501"/>
    <x v="1"/>
    <s v="DUPARD V                      "/>
    <x v="2"/>
    <n v="778"/>
    <n v="250"/>
    <n v="31"/>
    <n v="11"/>
    <n v="1379"/>
    <n v="3500"/>
    <n v="2"/>
    <n v="0"/>
    <n v="1"/>
    <n v="0"/>
    <n v="0"/>
    <n v="1"/>
    <n v="0"/>
    <n v="0"/>
    <n v="71251"/>
    <n v="70067"/>
    <n v="70108"/>
    <s v="LEGG"/>
    <s v="GS  "/>
    <n v="0"/>
    <n v="2209"/>
  </r>
  <r>
    <x v="1064"/>
    <n v="202501"/>
    <x v="0"/>
    <s v="PIZARRO M                     "/>
    <x v="2"/>
    <n v="643"/>
    <n v="214"/>
    <n v="29"/>
    <n v="10"/>
    <n v="3250"/>
    <n v="11940"/>
    <n v="3"/>
    <n v="0"/>
    <n v="1.5"/>
    <n v="1"/>
    <n v="0"/>
    <n v="0.5"/>
    <n v="0"/>
    <n v="0"/>
    <n v="71251"/>
    <n v="70067"/>
    <n v="70108"/>
    <s v="LEGG"/>
    <s v="GS  "/>
    <n v="0"/>
    <n v="6085"/>
  </r>
  <r>
    <x v="1064"/>
    <n v="202501"/>
    <x v="1"/>
    <s v="PIZARRO M                     "/>
    <x v="2"/>
    <n v="643"/>
    <n v="214"/>
    <n v="29"/>
    <n v="10"/>
    <n v="3250"/>
    <n v="11940"/>
    <n v="3"/>
    <n v="0"/>
    <n v="1.5"/>
    <n v="1"/>
    <n v="0"/>
    <n v="0.5"/>
    <n v="0"/>
    <n v="0"/>
    <n v="71251"/>
    <n v="70067"/>
    <n v="70108"/>
    <s v="LEGG"/>
    <s v="GS  "/>
    <n v="0"/>
    <n v="6085"/>
  </r>
  <r>
    <x v="1065"/>
    <n v="202501"/>
    <x v="0"/>
    <s v="BARTHOLIN A                   "/>
    <x v="2"/>
    <n v="342"/>
    <n v="123"/>
    <n v="22"/>
    <n v="6"/>
    <n v="10108"/>
    <n v="14782"/>
    <n v="9.5"/>
    <n v="2.5"/>
    <n v="3.5"/>
    <n v="2.5"/>
    <n v="0"/>
    <n v="1"/>
    <n v="0"/>
    <n v="0"/>
    <n v="71251"/>
    <n v="700023"/>
    <n v="71201"/>
    <s v="LEVE"/>
    <s v="GS  "/>
    <n v="0"/>
    <n v="14687"/>
  </r>
  <r>
    <x v="1065"/>
    <n v="202501"/>
    <x v="1"/>
    <s v="BARTHOLIN A                   "/>
    <x v="2"/>
    <n v="342"/>
    <n v="123"/>
    <n v="22"/>
    <n v="6"/>
    <n v="10108"/>
    <n v="14782"/>
    <n v="9.5"/>
    <n v="2.5"/>
    <n v="3.5"/>
    <n v="2.5"/>
    <n v="0"/>
    <n v="1"/>
    <n v="0"/>
    <n v="0"/>
    <n v="71251"/>
    <n v="700023"/>
    <n v="71201"/>
    <s v="LEVE"/>
    <s v="GS  "/>
    <n v="0"/>
    <n v="14687"/>
  </r>
  <r>
    <x v="1066"/>
    <n v="202501"/>
    <x v="0"/>
    <s v="ESTHER V                      "/>
    <x v="0"/>
    <n v="111"/>
    <n v="28"/>
    <n v="3"/>
    <n v="0"/>
    <n v="26744"/>
    <n v="79034"/>
    <n v="39"/>
    <n v="13"/>
    <n v="7"/>
    <n v="3"/>
    <n v="6"/>
    <n v="4"/>
    <n v="6"/>
    <n v="0"/>
    <n v="71030"/>
    <n v="71054"/>
    <n v="70427"/>
    <s v="BOUR"/>
    <s v="IF  "/>
    <n v="17234"/>
    <n v="37830"/>
  </r>
  <r>
    <x v="1066"/>
    <n v="202501"/>
    <x v="1"/>
    <s v="ESTHER V                      "/>
    <x v="0"/>
    <n v="111"/>
    <n v="28"/>
    <n v="3"/>
    <n v="0"/>
    <n v="26744"/>
    <n v="79034"/>
    <n v="39"/>
    <n v="13"/>
    <n v="7"/>
    <n v="3"/>
    <n v="6"/>
    <n v="4"/>
    <n v="6"/>
    <n v="0"/>
    <n v="71030"/>
    <n v="71054"/>
    <n v="70427"/>
    <s v="BOUR"/>
    <s v="IF  "/>
    <n v="17234"/>
    <n v="37830"/>
  </r>
  <r>
    <x v="1067"/>
    <n v="202501"/>
    <x v="0"/>
    <s v="PICHON A                      "/>
    <x v="2"/>
    <n v="338"/>
    <n v="121"/>
    <n v="8"/>
    <n v="3"/>
    <n v="10619"/>
    <n v="11000"/>
    <n v="9"/>
    <n v="2.5"/>
    <n v="5.5"/>
    <n v="1"/>
    <n v="0"/>
    <n v="0"/>
    <n v="0"/>
    <n v="0"/>
    <n v="71251"/>
    <n v="71252"/>
    <n v="700258"/>
    <s v="KARI"/>
    <s v="GS  "/>
    <n v="0"/>
    <n v="14929"/>
  </r>
  <r>
    <x v="1067"/>
    <n v="202501"/>
    <x v="1"/>
    <s v="PICHON A                      "/>
    <x v="2"/>
    <n v="338"/>
    <n v="121"/>
    <n v="8"/>
    <n v="3"/>
    <n v="10619"/>
    <n v="11000"/>
    <n v="9"/>
    <n v="2.5"/>
    <n v="5.5"/>
    <n v="1"/>
    <n v="0"/>
    <n v="0"/>
    <n v="0"/>
    <n v="0"/>
    <n v="71251"/>
    <n v="71252"/>
    <n v="700258"/>
    <s v="KARI"/>
    <s v="GS  "/>
    <n v="0"/>
    <n v="14929"/>
  </r>
  <r>
    <x v="1068"/>
    <n v="202501"/>
    <x v="0"/>
    <s v="CHIDAINE J                    "/>
    <x v="2"/>
    <n v="382"/>
    <n v="97"/>
    <n v="16"/>
    <n v="7"/>
    <n v="9261"/>
    <n v="0"/>
    <n v="7"/>
    <n v="0"/>
    <n v="0"/>
    <n v="4"/>
    <n v="1"/>
    <n v="2"/>
    <n v="0"/>
    <n v="0"/>
    <n v="71590"/>
    <n v="71607"/>
    <n v="71125"/>
    <s v="LIOP"/>
    <s v="GO  "/>
    <n v="0"/>
    <n v="13470"/>
  </r>
  <r>
    <x v="1068"/>
    <n v="202501"/>
    <x v="1"/>
    <s v="CHIDAINE J                    "/>
    <x v="2"/>
    <n v="382"/>
    <n v="97"/>
    <n v="16"/>
    <n v="7"/>
    <n v="9261"/>
    <n v="0"/>
    <n v="7"/>
    <n v="0"/>
    <n v="0"/>
    <n v="4"/>
    <n v="1"/>
    <n v="2"/>
    <n v="0"/>
    <n v="0"/>
    <n v="71590"/>
    <n v="71607"/>
    <n v="71125"/>
    <s v="LIOP"/>
    <s v="GO  "/>
    <n v="0"/>
    <n v="13470"/>
  </r>
  <r>
    <x v="1069"/>
    <n v="202501"/>
    <x v="0"/>
    <s v="LE VERGE L                    "/>
    <x v="0"/>
    <n v="75"/>
    <n v="26"/>
    <n v="2"/>
    <n v="0"/>
    <n v="34657"/>
    <n v="270546"/>
    <n v="52"/>
    <n v="8"/>
    <n v="17"/>
    <n v="7"/>
    <n v="11"/>
    <n v="6"/>
    <n v="3"/>
    <n v="0"/>
    <n v="71251"/>
    <n v="71248"/>
    <n v="70065"/>
    <s v="THIE"/>
    <s v="GS  "/>
    <n v="111638"/>
    <n v="71764"/>
  </r>
  <r>
    <x v="1069"/>
    <n v="202501"/>
    <x v="1"/>
    <s v="LE VERGE L                    "/>
    <x v="0"/>
    <n v="75"/>
    <n v="26"/>
    <n v="2"/>
    <n v="0"/>
    <n v="34657"/>
    <n v="270546"/>
    <n v="52"/>
    <n v="8"/>
    <n v="17"/>
    <n v="7"/>
    <n v="11"/>
    <n v="6"/>
    <n v="3"/>
    <n v="0"/>
    <n v="71251"/>
    <n v="71248"/>
    <n v="70065"/>
    <s v="THIE"/>
    <s v="GS  "/>
    <n v="111638"/>
    <n v="71764"/>
  </r>
  <r>
    <x v="1070"/>
    <n v="202501"/>
    <x v="0"/>
    <s v="LACROIX D                     "/>
    <x v="2"/>
    <n v="586"/>
    <n v="149"/>
    <n v="17"/>
    <n v="7"/>
    <n v="5550"/>
    <n v="5000"/>
    <n v="4"/>
    <n v="1"/>
    <n v="0"/>
    <n v="2"/>
    <n v="0"/>
    <n v="1"/>
    <n v="0"/>
    <n v="0"/>
    <n v="71590"/>
    <n v="71595"/>
    <n v="71358"/>
    <s v="CORV"/>
    <s v="GO  "/>
    <n v="0"/>
    <n v="7809"/>
  </r>
  <r>
    <x v="1070"/>
    <n v="202501"/>
    <x v="1"/>
    <s v="LACROIX D                     "/>
    <x v="2"/>
    <n v="586"/>
    <n v="149"/>
    <n v="17"/>
    <n v="7"/>
    <n v="5550"/>
    <n v="5000"/>
    <n v="4"/>
    <n v="1"/>
    <n v="0"/>
    <n v="2"/>
    <n v="0"/>
    <n v="1"/>
    <n v="0"/>
    <n v="0"/>
    <n v="71590"/>
    <n v="71595"/>
    <n v="71358"/>
    <s v="CORV"/>
    <s v="GO  "/>
    <n v="0"/>
    <n v="7809"/>
  </r>
  <r>
    <x v="1071"/>
    <n v="202501"/>
    <x v="0"/>
    <s v="DUCASTEL S                    "/>
    <x v="2"/>
    <n v="443"/>
    <n v="86"/>
    <n v="7"/>
    <n v="2"/>
    <n v="4916"/>
    <n v="59022"/>
    <n v="9.5"/>
    <n v="2"/>
    <n v="2.5"/>
    <n v="0.5"/>
    <n v="2.5"/>
    <n v="1"/>
    <n v="1"/>
    <n v="0"/>
    <n v="900582"/>
    <n v="71506"/>
    <n v="71527"/>
    <s v="MART"/>
    <s v="CE  "/>
    <n v="18933"/>
    <n v="11719"/>
  </r>
  <r>
    <x v="1071"/>
    <n v="202501"/>
    <x v="1"/>
    <s v="DUCASTEL S                    "/>
    <x v="2"/>
    <n v="443"/>
    <n v="86"/>
    <n v="7"/>
    <n v="2"/>
    <n v="4916"/>
    <n v="59022"/>
    <n v="9.5"/>
    <n v="2"/>
    <n v="2.5"/>
    <n v="0.5"/>
    <n v="2.5"/>
    <n v="1"/>
    <n v="1"/>
    <n v="0"/>
    <n v="900582"/>
    <n v="71506"/>
    <n v="71527"/>
    <s v="MART"/>
    <s v="CE  "/>
    <n v="18933"/>
    <n v="11719"/>
  </r>
  <r>
    <x v="1072"/>
    <n v="202501"/>
    <x v="0"/>
    <s v="CANTREL F                     "/>
    <x v="2"/>
    <n v="721"/>
    <n v="162"/>
    <n v="22"/>
    <n v="6"/>
    <n v="1020"/>
    <n v="27000"/>
    <n v="2"/>
    <n v="0.5"/>
    <n v="0"/>
    <n v="0"/>
    <n v="0"/>
    <n v="1.5"/>
    <n v="0"/>
    <n v="0"/>
    <n v="71030"/>
    <n v="71063"/>
    <n v="71064"/>
    <s v="COTE"/>
    <s v="IF  "/>
    <n v="0"/>
    <n v="3720"/>
  </r>
  <r>
    <x v="1072"/>
    <n v="202501"/>
    <x v="1"/>
    <s v="CANTREL F                     "/>
    <x v="2"/>
    <n v="721"/>
    <n v="162"/>
    <n v="22"/>
    <n v="6"/>
    <n v="1020"/>
    <n v="27000"/>
    <n v="2"/>
    <n v="0.5"/>
    <n v="0"/>
    <n v="0"/>
    <n v="0"/>
    <n v="1.5"/>
    <n v="0"/>
    <n v="0"/>
    <n v="71030"/>
    <n v="71063"/>
    <n v="71064"/>
    <s v="COTE"/>
    <s v="IF  "/>
    <n v="0"/>
    <n v="3720"/>
  </r>
  <r>
    <x v="1073"/>
    <n v="202501"/>
    <x v="0"/>
    <s v="RENAUD S                      "/>
    <x v="2"/>
    <n v="329"/>
    <n v="86"/>
    <n v="15"/>
    <n v="6"/>
    <n v="7993"/>
    <n v="65000"/>
    <n v="6"/>
    <n v="2"/>
    <n v="3"/>
    <n v="0"/>
    <n v="1"/>
    <n v="0"/>
    <n v="0"/>
    <n v="0"/>
    <n v="71590"/>
    <n v="71607"/>
    <n v="71125"/>
    <s v="LIOP"/>
    <s v="GO  "/>
    <n v="0"/>
    <n v="15081"/>
  </r>
  <r>
    <x v="1073"/>
    <n v="202501"/>
    <x v="1"/>
    <s v="RENAUD S                      "/>
    <x v="2"/>
    <n v="329"/>
    <n v="86"/>
    <n v="15"/>
    <n v="6"/>
    <n v="7993"/>
    <n v="65000"/>
    <n v="6"/>
    <n v="2"/>
    <n v="3"/>
    <n v="0"/>
    <n v="1"/>
    <n v="0"/>
    <n v="0"/>
    <n v="0"/>
    <n v="71590"/>
    <n v="71607"/>
    <n v="71125"/>
    <s v="LIOP"/>
    <s v="GO  "/>
    <n v="0"/>
    <n v="15081"/>
  </r>
  <r>
    <x v="1074"/>
    <n v="202501"/>
    <x v="0"/>
    <s v="CONDELLO S                    "/>
    <x v="0"/>
    <n v="5"/>
    <n v="2"/>
    <n v="1"/>
    <n v="0"/>
    <n v="111927"/>
    <n v="378903"/>
    <n v="127"/>
    <n v="27.5"/>
    <n v="34"/>
    <n v="23"/>
    <n v="15.5"/>
    <n v="16"/>
    <n v="11"/>
    <n v="0"/>
    <n v="71251"/>
    <n v="700023"/>
    <n v="700130"/>
    <s v="LEVE"/>
    <s v="GS  "/>
    <n v="75678"/>
    <n v="179224"/>
  </r>
  <r>
    <x v="1074"/>
    <n v="202501"/>
    <x v="1"/>
    <s v="CONDELLO S                    "/>
    <x v="0"/>
    <n v="5"/>
    <n v="2"/>
    <n v="1"/>
    <n v="0"/>
    <n v="111927"/>
    <n v="378903"/>
    <n v="127"/>
    <n v="27.5"/>
    <n v="34"/>
    <n v="23"/>
    <n v="15.5"/>
    <n v="16"/>
    <n v="11"/>
    <n v="0"/>
    <n v="71251"/>
    <n v="700023"/>
    <n v="700130"/>
    <s v="LEVE"/>
    <s v="GS  "/>
    <n v="75678"/>
    <n v="179224"/>
  </r>
  <r>
    <x v="1075"/>
    <n v="202501"/>
    <x v="0"/>
    <s v="GIGER M                       "/>
    <x v="0"/>
    <n v="101"/>
    <n v="25"/>
    <n v="2"/>
    <n v="0"/>
    <n v="36238"/>
    <n v="33878"/>
    <n v="35"/>
    <n v="11"/>
    <n v="12"/>
    <n v="5"/>
    <n v="5"/>
    <n v="1"/>
    <n v="1"/>
    <n v="0"/>
    <n v="71590"/>
    <n v="71601"/>
    <n v="71564"/>
    <s v="DEVI"/>
    <s v="GO  "/>
    <n v="43776"/>
    <n v="47350"/>
  </r>
  <r>
    <x v="1075"/>
    <n v="202501"/>
    <x v="1"/>
    <s v="GIGER M                       "/>
    <x v="0"/>
    <n v="101"/>
    <n v="25"/>
    <n v="2"/>
    <n v="0"/>
    <n v="36238"/>
    <n v="33878"/>
    <n v="35"/>
    <n v="11"/>
    <n v="12"/>
    <n v="5"/>
    <n v="5"/>
    <n v="1"/>
    <n v="1"/>
    <n v="0"/>
    <n v="71590"/>
    <n v="71601"/>
    <n v="71564"/>
    <s v="DEVI"/>
    <s v="GO  "/>
    <n v="43776"/>
    <n v="47350"/>
  </r>
  <r>
    <x v="1076"/>
    <n v="202501"/>
    <x v="0"/>
    <s v="EUDELINE TRIBOT N             "/>
    <x v="2"/>
    <n v="293"/>
    <n v="76"/>
    <n v="11"/>
    <n v="3"/>
    <n v="10278"/>
    <n v="20000"/>
    <n v="21"/>
    <n v="0.5"/>
    <n v="10"/>
    <n v="2.5"/>
    <n v="2"/>
    <n v="6"/>
    <n v="0"/>
    <n v="0"/>
    <n v="71590"/>
    <n v="71607"/>
    <n v="70057"/>
    <s v="LIOP"/>
    <s v="GO  "/>
    <n v="8763"/>
    <n v="16200"/>
  </r>
  <r>
    <x v="1076"/>
    <n v="202501"/>
    <x v="1"/>
    <s v="EUDELINE TRIBOT N             "/>
    <x v="2"/>
    <n v="293"/>
    <n v="76"/>
    <n v="11"/>
    <n v="3"/>
    <n v="10278"/>
    <n v="20000"/>
    <n v="21"/>
    <n v="0.5"/>
    <n v="10"/>
    <n v="2.5"/>
    <n v="2"/>
    <n v="6"/>
    <n v="0"/>
    <n v="0"/>
    <n v="71590"/>
    <n v="71607"/>
    <n v="70057"/>
    <s v="LIOP"/>
    <s v="GO  "/>
    <n v="8763"/>
    <n v="16200"/>
  </r>
  <r>
    <x v="1077"/>
    <n v="202501"/>
    <x v="0"/>
    <s v="PEUCAT C                      "/>
    <x v="2"/>
    <n v="550"/>
    <n v="136"/>
    <n v="11"/>
    <n v="3"/>
    <n v="5010"/>
    <n v="28922"/>
    <n v="5"/>
    <n v="2"/>
    <n v="1"/>
    <n v="0"/>
    <n v="0"/>
    <n v="1"/>
    <n v="1"/>
    <n v="0"/>
    <n v="71590"/>
    <n v="71591"/>
    <n v="71090"/>
    <s v="LAUZ"/>
    <s v="GO  "/>
    <n v="0"/>
    <n v="8807"/>
  </r>
  <r>
    <x v="1077"/>
    <n v="202501"/>
    <x v="1"/>
    <s v="PEUCAT C                      "/>
    <x v="2"/>
    <n v="550"/>
    <n v="136"/>
    <n v="11"/>
    <n v="3"/>
    <n v="5010"/>
    <n v="28922"/>
    <n v="5"/>
    <n v="2"/>
    <n v="1"/>
    <n v="0"/>
    <n v="0"/>
    <n v="1"/>
    <n v="1"/>
    <n v="0"/>
    <n v="71590"/>
    <n v="71591"/>
    <n v="71090"/>
    <s v="LAUZ"/>
    <s v="GO  "/>
    <n v="0"/>
    <n v="8807"/>
  </r>
  <r>
    <x v="1078"/>
    <n v="202501"/>
    <x v="0"/>
    <s v="MADEC M                       "/>
    <x v="2"/>
    <n v="916"/>
    <n v="228"/>
    <n v="20"/>
    <n v="10"/>
    <n v="0"/>
    <n v="0"/>
    <n v="0"/>
    <n v="0"/>
    <n v="0"/>
    <n v="0"/>
    <n v="0"/>
    <n v="0"/>
    <n v="0"/>
    <n v="0"/>
    <n v="71590"/>
    <n v="71591"/>
    <n v="70522"/>
    <s v="LAUZ"/>
    <s v="GO  "/>
    <n v="0"/>
    <n v="0"/>
  </r>
  <r>
    <x v="1078"/>
    <n v="202501"/>
    <x v="1"/>
    <s v="MADEC M                       "/>
    <x v="2"/>
    <n v="916"/>
    <n v="228"/>
    <n v="20"/>
    <n v="10"/>
    <n v="0"/>
    <n v="0"/>
    <n v="0"/>
    <n v="0"/>
    <n v="0"/>
    <n v="0"/>
    <n v="0"/>
    <n v="0"/>
    <n v="0"/>
    <n v="0"/>
    <n v="71590"/>
    <n v="71591"/>
    <n v="70522"/>
    <s v="LAUZ"/>
    <s v="GO  "/>
    <n v="0"/>
    <n v="0"/>
  </r>
  <r>
    <x v="1079"/>
    <n v="202501"/>
    <x v="0"/>
    <s v="PINCHEDE V                    "/>
    <x v="2"/>
    <n v="856"/>
    <n v="203"/>
    <n v="17"/>
    <n v="6"/>
    <n v="0"/>
    <n v="6800"/>
    <n v="1"/>
    <n v="1"/>
    <n v="0"/>
    <n v="0"/>
    <n v="0"/>
    <n v="0"/>
    <n v="0"/>
    <n v="0"/>
    <n v="71030"/>
    <n v="71510"/>
    <n v="71120"/>
    <s v="TEIS"/>
    <s v="IF  "/>
    <n v="0"/>
    <n v="680"/>
  </r>
  <r>
    <x v="1079"/>
    <n v="202501"/>
    <x v="1"/>
    <s v="PINCHEDE V                    "/>
    <x v="2"/>
    <n v="856"/>
    <n v="203"/>
    <n v="17"/>
    <n v="6"/>
    <n v="0"/>
    <n v="6800"/>
    <n v="1"/>
    <n v="1"/>
    <n v="0"/>
    <n v="0"/>
    <n v="0"/>
    <n v="0"/>
    <n v="0"/>
    <n v="0"/>
    <n v="71030"/>
    <n v="71510"/>
    <n v="71120"/>
    <s v="TEIS"/>
    <s v="IF  "/>
    <n v="0"/>
    <n v="680"/>
  </r>
  <r>
    <x v="1080"/>
    <n v="202501"/>
    <x v="0"/>
    <s v="RECCHIA K                     "/>
    <x v="2"/>
    <n v="285"/>
    <n v="52"/>
    <n v="11"/>
    <n v="6"/>
    <n v="9926"/>
    <n v="40000"/>
    <n v="18"/>
    <n v="3.5"/>
    <n v="7"/>
    <n v="1.5"/>
    <n v="1"/>
    <n v="4.5"/>
    <n v="0.5"/>
    <n v="0"/>
    <n v="900582"/>
    <n v="71188"/>
    <n v="71200"/>
    <s v="THIA"/>
    <s v="CE  "/>
    <n v="0"/>
    <n v="16406"/>
  </r>
  <r>
    <x v="1080"/>
    <n v="202501"/>
    <x v="1"/>
    <s v="RECCHIA K                     "/>
    <x v="2"/>
    <n v="285"/>
    <n v="52"/>
    <n v="11"/>
    <n v="6"/>
    <n v="9926"/>
    <n v="40000"/>
    <n v="18"/>
    <n v="3.5"/>
    <n v="7"/>
    <n v="1.5"/>
    <n v="1"/>
    <n v="4.5"/>
    <n v="0.5"/>
    <n v="0"/>
    <n v="900582"/>
    <n v="71188"/>
    <n v="71200"/>
    <s v="THIA"/>
    <s v="CE  "/>
    <n v="0"/>
    <n v="16406"/>
  </r>
  <r>
    <x v="1081"/>
    <n v="202501"/>
    <x v="0"/>
    <s v="GAILLARD A                    "/>
    <x v="2"/>
    <n v="916"/>
    <n v="200"/>
    <n v="25"/>
    <n v="9"/>
    <n v="0"/>
    <n v="0"/>
    <n v="0"/>
    <n v="0"/>
    <n v="0"/>
    <n v="0"/>
    <n v="0"/>
    <n v="0"/>
    <n v="0"/>
    <n v="0"/>
    <n v="900582"/>
    <n v="71270"/>
    <n v="71155"/>
    <s v="TRAG"/>
    <s v="CE  "/>
    <n v="0"/>
    <n v="0"/>
  </r>
  <r>
    <x v="1081"/>
    <n v="202501"/>
    <x v="1"/>
    <s v="GAILLARD A                    "/>
    <x v="2"/>
    <n v="916"/>
    <n v="200"/>
    <n v="25"/>
    <n v="9"/>
    <n v="0"/>
    <n v="0"/>
    <n v="0"/>
    <n v="0"/>
    <n v="0"/>
    <n v="0"/>
    <n v="0"/>
    <n v="0"/>
    <n v="0"/>
    <n v="0"/>
    <n v="900582"/>
    <n v="71270"/>
    <n v="71155"/>
    <s v="TRAG"/>
    <s v="CE  "/>
    <n v="0"/>
    <n v="0"/>
  </r>
  <r>
    <x v="1082"/>
    <n v="202501"/>
    <x v="0"/>
    <s v="COPIN O                       "/>
    <x v="2"/>
    <n v="916"/>
    <n v="230"/>
    <n v="36"/>
    <n v="11"/>
    <n v="0"/>
    <n v="0"/>
    <n v="0"/>
    <n v="0"/>
    <n v="0"/>
    <n v="0"/>
    <n v="0"/>
    <n v="0"/>
    <n v="0"/>
    <n v="0"/>
    <n v="71030"/>
    <n v="71024"/>
    <n v="71491"/>
    <s v="FASQ"/>
    <s v="IF  "/>
    <n v="0"/>
    <n v="0"/>
  </r>
  <r>
    <x v="1082"/>
    <n v="202501"/>
    <x v="1"/>
    <s v="COPIN O                       "/>
    <x v="2"/>
    <n v="916"/>
    <n v="230"/>
    <n v="36"/>
    <n v="11"/>
    <n v="0"/>
    <n v="0"/>
    <n v="0"/>
    <n v="0"/>
    <n v="0"/>
    <n v="0"/>
    <n v="0"/>
    <n v="0"/>
    <n v="0"/>
    <n v="0"/>
    <n v="71030"/>
    <n v="71024"/>
    <n v="71491"/>
    <s v="FASQ"/>
    <s v="IF  "/>
    <n v="0"/>
    <n v="0"/>
  </r>
  <r>
    <x v="1083"/>
    <n v="202501"/>
    <x v="0"/>
    <s v="BAREL C                       "/>
    <x v="2"/>
    <n v="398"/>
    <n v="102"/>
    <n v="19"/>
    <n v="6"/>
    <n v="9137"/>
    <n v="10000"/>
    <n v="18"/>
    <n v="2"/>
    <n v="12"/>
    <n v="2"/>
    <n v="1"/>
    <n v="1"/>
    <n v="0"/>
    <n v="0"/>
    <n v="71590"/>
    <n v="71050"/>
    <n v="70426"/>
    <s v="PLAN"/>
    <s v="GO  "/>
    <n v="0"/>
    <n v="13012"/>
  </r>
  <r>
    <x v="1083"/>
    <n v="202501"/>
    <x v="1"/>
    <s v="BAREL C                       "/>
    <x v="2"/>
    <n v="398"/>
    <n v="102"/>
    <n v="19"/>
    <n v="6"/>
    <n v="9137"/>
    <n v="10000"/>
    <n v="18"/>
    <n v="2"/>
    <n v="12"/>
    <n v="2"/>
    <n v="1"/>
    <n v="1"/>
    <n v="0"/>
    <n v="0"/>
    <n v="71590"/>
    <n v="71050"/>
    <n v="70426"/>
    <s v="PLAN"/>
    <s v="GO  "/>
    <n v="0"/>
    <n v="13012"/>
  </r>
  <r>
    <x v="1084"/>
    <n v="202501"/>
    <x v="0"/>
    <s v="DUMONT E                      "/>
    <x v="2"/>
    <n v="734"/>
    <n v="180"/>
    <n v="11"/>
    <n v="5"/>
    <n v="0"/>
    <n v="33000"/>
    <n v="0"/>
    <n v="0"/>
    <n v="0"/>
    <n v="0"/>
    <n v="0"/>
    <n v="0"/>
    <n v="0"/>
    <n v="0"/>
    <n v="71590"/>
    <n v="71601"/>
    <n v="71106"/>
    <s v="DEVI"/>
    <s v="GO  "/>
    <n v="17834"/>
    <n v="3300"/>
  </r>
  <r>
    <x v="1084"/>
    <n v="202501"/>
    <x v="1"/>
    <s v="DUMONT E                      "/>
    <x v="2"/>
    <n v="734"/>
    <n v="180"/>
    <n v="11"/>
    <n v="5"/>
    <n v="0"/>
    <n v="33000"/>
    <n v="0"/>
    <n v="0"/>
    <n v="0"/>
    <n v="0"/>
    <n v="0"/>
    <n v="0"/>
    <n v="0"/>
    <n v="0"/>
    <n v="71590"/>
    <n v="71601"/>
    <n v="71106"/>
    <s v="DEVI"/>
    <s v="GO  "/>
    <n v="17834"/>
    <n v="3300"/>
  </r>
  <r>
    <x v="1085"/>
    <n v="202501"/>
    <x v="0"/>
    <s v="LEGRAND M                     "/>
    <x v="0"/>
    <n v="120"/>
    <n v="29"/>
    <n v="4"/>
    <n v="0"/>
    <n v="14979"/>
    <n v="89704"/>
    <n v="22"/>
    <n v="3"/>
    <n v="7"/>
    <n v="2"/>
    <n v="1"/>
    <n v="2"/>
    <n v="7"/>
    <n v="0"/>
    <n v="71030"/>
    <n v="71024"/>
    <n v="71025"/>
    <s v="FASQ"/>
    <s v="IF  "/>
    <n v="8768"/>
    <n v="27633"/>
  </r>
  <r>
    <x v="1085"/>
    <n v="202501"/>
    <x v="1"/>
    <s v="LEGRAND M                     "/>
    <x v="0"/>
    <n v="120"/>
    <n v="29"/>
    <n v="4"/>
    <n v="0"/>
    <n v="14979"/>
    <n v="89704"/>
    <n v="22"/>
    <n v="3"/>
    <n v="7"/>
    <n v="2"/>
    <n v="1"/>
    <n v="2"/>
    <n v="7"/>
    <n v="0"/>
    <n v="71030"/>
    <n v="71024"/>
    <n v="71025"/>
    <s v="FASQ"/>
    <s v="IF  "/>
    <n v="8768"/>
    <n v="27633"/>
  </r>
  <r>
    <x v="1086"/>
    <n v="202501"/>
    <x v="0"/>
    <s v="LEFRANC V                     "/>
    <x v="2"/>
    <n v="916"/>
    <n v="230"/>
    <n v="27"/>
    <n v="4"/>
    <n v="0"/>
    <n v="0"/>
    <n v="0"/>
    <n v="0"/>
    <n v="0"/>
    <n v="0"/>
    <n v="0"/>
    <n v="0"/>
    <n v="0"/>
    <n v="0"/>
    <n v="71030"/>
    <n v="71045"/>
    <n v="71040"/>
    <s v="PHIL"/>
    <s v="IF  "/>
    <n v="0"/>
    <n v="0"/>
  </r>
  <r>
    <x v="1086"/>
    <n v="202501"/>
    <x v="1"/>
    <s v="LEFRANC V                     "/>
    <x v="2"/>
    <n v="916"/>
    <n v="230"/>
    <n v="27"/>
    <n v="4"/>
    <n v="0"/>
    <n v="0"/>
    <n v="0"/>
    <n v="0"/>
    <n v="0"/>
    <n v="0"/>
    <n v="0"/>
    <n v="0"/>
    <n v="0"/>
    <n v="0"/>
    <n v="71030"/>
    <n v="71045"/>
    <n v="71040"/>
    <s v="PHIL"/>
    <s v="IF  "/>
    <n v="0"/>
    <n v="0"/>
  </r>
  <r>
    <x v="1087"/>
    <n v="202501"/>
    <x v="0"/>
    <s v="CORMON O                      "/>
    <x v="2"/>
    <n v="916"/>
    <n v="228"/>
    <n v="16"/>
    <n v="5"/>
    <n v="0"/>
    <n v="0"/>
    <n v="0"/>
    <n v="0"/>
    <n v="0"/>
    <n v="0"/>
    <n v="0"/>
    <n v="0"/>
    <n v="0"/>
    <n v="0"/>
    <n v="71590"/>
    <n v="71602"/>
    <n v="71223"/>
    <s v="HARY"/>
    <s v="GO  "/>
    <n v="0"/>
    <n v="0"/>
  </r>
  <r>
    <x v="1087"/>
    <n v="202501"/>
    <x v="1"/>
    <s v="CORMON O                      "/>
    <x v="2"/>
    <n v="916"/>
    <n v="228"/>
    <n v="16"/>
    <n v="5"/>
    <n v="0"/>
    <n v="0"/>
    <n v="0"/>
    <n v="0"/>
    <n v="0"/>
    <n v="0"/>
    <n v="0"/>
    <n v="0"/>
    <n v="0"/>
    <n v="0"/>
    <n v="71590"/>
    <n v="71602"/>
    <n v="71223"/>
    <s v="HARY"/>
    <s v="GO  "/>
    <n v="0"/>
    <n v="0"/>
  </r>
  <r>
    <x v="1088"/>
    <n v="202501"/>
    <x v="0"/>
    <s v="BOUTICOURT D                  "/>
    <x v="2"/>
    <n v="346"/>
    <n v="68"/>
    <n v="6"/>
    <n v="1"/>
    <n v="7301"/>
    <n v="58340"/>
    <n v="7.5"/>
    <n v="1"/>
    <n v="1.5"/>
    <n v="1"/>
    <n v="0"/>
    <n v="1"/>
    <n v="3"/>
    <n v="0"/>
    <n v="71030"/>
    <n v="71510"/>
    <n v="71120"/>
    <s v="TEIS"/>
    <s v="IF  "/>
    <n v="21762"/>
    <n v="14526"/>
  </r>
  <r>
    <x v="1088"/>
    <n v="202501"/>
    <x v="1"/>
    <s v="BOUTICOURT D                  "/>
    <x v="2"/>
    <n v="346"/>
    <n v="68"/>
    <n v="6"/>
    <n v="1"/>
    <n v="7301"/>
    <n v="58340"/>
    <n v="7.5"/>
    <n v="1"/>
    <n v="1.5"/>
    <n v="1"/>
    <n v="0"/>
    <n v="1"/>
    <n v="3"/>
    <n v="0"/>
    <n v="71030"/>
    <n v="71510"/>
    <n v="71120"/>
    <s v="TEIS"/>
    <s v="IF  "/>
    <n v="21762"/>
    <n v="14526"/>
  </r>
  <r>
    <x v="1089"/>
    <n v="202501"/>
    <x v="0"/>
    <s v="CHEVALIER E                   "/>
    <x v="2"/>
    <n v="916"/>
    <n v="228"/>
    <n v="20"/>
    <n v="5"/>
    <n v="0"/>
    <n v="0"/>
    <n v="0"/>
    <n v="0"/>
    <n v="0"/>
    <n v="0"/>
    <n v="0"/>
    <n v="0"/>
    <n v="0"/>
    <n v="0"/>
    <n v="71590"/>
    <n v="71591"/>
    <n v="71093"/>
    <s v="LAUZ"/>
    <s v="GO  "/>
    <n v="0"/>
    <n v="0"/>
  </r>
  <r>
    <x v="1089"/>
    <n v="202501"/>
    <x v="1"/>
    <s v="CHEVALIER E                   "/>
    <x v="2"/>
    <n v="916"/>
    <n v="228"/>
    <n v="20"/>
    <n v="5"/>
    <n v="0"/>
    <n v="0"/>
    <n v="0"/>
    <n v="0"/>
    <n v="0"/>
    <n v="0"/>
    <n v="0"/>
    <n v="0"/>
    <n v="0"/>
    <n v="0"/>
    <n v="71590"/>
    <n v="71591"/>
    <n v="71093"/>
    <s v="LAUZ"/>
    <s v="GO  "/>
    <n v="0"/>
    <n v="0"/>
  </r>
  <r>
    <x v="1090"/>
    <n v="202501"/>
    <x v="0"/>
    <s v="DUBOIS M                      "/>
    <x v="2"/>
    <n v="359"/>
    <n v="92"/>
    <n v="16"/>
    <n v="6"/>
    <n v="10901"/>
    <n v="21948"/>
    <n v="10.5"/>
    <n v="4.5"/>
    <n v="2"/>
    <n v="0"/>
    <n v="1"/>
    <n v="1"/>
    <n v="2"/>
    <n v="0"/>
    <n v="71590"/>
    <n v="71050"/>
    <n v="71112"/>
    <s v="PLAN"/>
    <s v="GO  "/>
    <n v="25893"/>
    <n v="14164"/>
  </r>
  <r>
    <x v="1090"/>
    <n v="202501"/>
    <x v="1"/>
    <s v="DUBOIS M                      "/>
    <x v="2"/>
    <n v="359"/>
    <n v="92"/>
    <n v="16"/>
    <n v="6"/>
    <n v="10901"/>
    <n v="21948"/>
    <n v="10.5"/>
    <n v="4.5"/>
    <n v="2"/>
    <n v="0"/>
    <n v="1"/>
    <n v="1"/>
    <n v="2"/>
    <n v="0"/>
    <n v="71590"/>
    <n v="71050"/>
    <n v="71112"/>
    <s v="PLAN"/>
    <s v="GO  "/>
    <n v="25893"/>
    <n v="14164"/>
  </r>
  <r>
    <x v="1091"/>
    <n v="202501"/>
    <x v="0"/>
    <s v="COTTEBRUNE J                  "/>
    <x v="2"/>
    <n v="602"/>
    <n v="151"/>
    <n v="24"/>
    <n v="4"/>
    <n v="5516"/>
    <n v="3930"/>
    <n v="7.5"/>
    <n v="3"/>
    <n v="0"/>
    <n v="0"/>
    <n v="2"/>
    <n v="2"/>
    <n v="0.5"/>
    <n v="0"/>
    <n v="71590"/>
    <n v="71050"/>
    <n v="71051"/>
    <s v="PLAN"/>
    <s v="GO  "/>
    <n v="31270"/>
    <n v="7235"/>
  </r>
  <r>
    <x v="1091"/>
    <n v="202501"/>
    <x v="1"/>
    <s v="COTTEBRUNE J                  "/>
    <x v="2"/>
    <n v="602"/>
    <n v="151"/>
    <n v="24"/>
    <n v="4"/>
    <n v="5516"/>
    <n v="3930"/>
    <n v="7.5"/>
    <n v="3"/>
    <n v="0"/>
    <n v="0"/>
    <n v="2"/>
    <n v="2"/>
    <n v="0.5"/>
    <n v="0"/>
    <n v="71590"/>
    <n v="71050"/>
    <n v="71051"/>
    <s v="PLAN"/>
    <s v="GO  "/>
    <n v="31270"/>
    <n v="7235"/>
  </r>
  <r>
    <x v="1092"/>
    <n v="202501"/>
    <x v="0"/>
    <s v="IDJEDD S                      "/>
    <x v="2"/>
    <n v="440"/>
    <n v="112"/>
    <n v="16"/>
    <n v="5"/>
    <n v="1200"/>
    <n v="105800"/>
    <n v="2"/>
    <n v="2"/>
    <n v="0"/>
    <n v="0"/>
    <n v="0"/>
    <n v="0"/>
    <n v="0"/>
    <n v="0"/>
    <n v="71590"/>
    <n v="71592"/>
    <n v="71099"/>
    <s v="LECO"/>
    <s v="GO  "/>
    <n v="0"/>
    <n v="11780"/>
  </r>
  <r>
    <x v="1092"/>
    <n v="202501"/>
    <x v="1"/>
    <s v="IDJEDD S                      "/>
    <x v="2"/>
    <n v="440"/>
    <n v="112"/>
    <n v="16"/>
    <n v="5"/>
    <n v="1200"/>
    <n v="105800"/>
    <n v="2"/>
    <n v="2"/>
    <n v="0"/>
    <n v="0"/>
    <n v="0"/>
    <n v="0"/>
    <n v="0"/>
    <n v="0"/>
    <n v="71590"/>
    <n v="71592"/>
    <n v="71099"/>
    <s v="LECO"/>
    <s v="GO  "/>
    <n v="0"/>
    <n v="11780"/>
  </r>
  <r>
    <x v="1093"/>
    <n v="202501"/>
    <x v="0"/>
    <s v="CRESSOL F                     "/>
    <x v="2"/>
    <n v="64"/>
    <n v="14"/>
    <n v="2"/>
    <n v="2"/>
    <n v="3226"/>
    <n v="212145"/>
    <n v="11"/>
    <n v="1"/>
    <n v="5"/>
    <n v="2"/>
    <n v="0"/>
    <n v="1"/>
    <n v="2"/>
    <n v="0"/>
    <n v="71590"/>
    <n v="71595"/>
    <n v="71358"/>
    <s v="CORV"/>
    <s v="GO  "/>
    <n v="0"/>
    <n v="25984"/>
  </r>
  <r>
    <x v="1093"/>
    <n v="202501"/>
    <x v="1"/>
    <s v="CRESSOL F                     "/>
    <x v="2"/>
    <n v="64"/>
    <n v="14"/>
    <n v="2"/>
    <n v="2"/>
    <n v="3226"/>
    <n v="212145"/>
    <n v="11"/>
    <n v="1"/>
    <n v="5"/>
    <n v="2"/>
    <n v="0"/>
    <n v="1"/>
    <n v="2"/>
    <n v="0"/>
    <n v="71590"/>
    <n v="71595"/>
    <n v="71358"/>
    <s v="CORV"/>
    <s v="GO  "/>
    <n v="0"/>
    <n v="25984"/>
  </r>
  <r>
    <x v="1094"/>
    <n v="202501"/>
    <x v="0"/>
    <s v="OBRECHT C                     "/>
    <x v="2"/>
    <n v="888"/>
    <n v="220"/>
    <n v="16"/>
    <n v="7"/>
    <n v="0"/>
    <n v="2566"/>
    <n v="0.5"/>
    <n v="0"/>
    <n v="0"/>
    <n v="0"/>
    <n v="0"/>
    <n v="0"/>
    <n v="0.5"/>
    <n v="0"/>
    <n v="71590"/>
    <n v="71601"/>
    <n v="71106"/>
    <s v="DEVI"/>
    <s v="GO  "/>
    <n v="0"/>
    <n v="256"/>
  </r>
  <r>
    <x v="1094"/>
    <n v="202501"/>
    <x v="1"/>
    <s v="OBRECHT C                     "/>
    <x v="2"/>
    <n v="888"/>
    <n v="220"/>
    <n v="16"/>
    <n v="7"/>
    <n v="0"/>
    <n v="2566"/>
    <n v="0.5"/>
    <n v="0"/>
    <n v="0"/>
    <n v="0"/>
    <n v="0"/>
    <n v="0"/>
    <n v="0.5"/>
    <n v="0"/>
    <n v="71590"/>
    <n v="71601"/>
    <n v="71106"/>
    <s v="DEVI"/>
    <s v="GO  "/>
    <n v="0"/>
    <n v="256"/>
  </r>
  <r>
    <x v="1095"/>
    <n v="202501"/>
    <x v="0"/>
    <s v="BABILLAUD B                   "/>
    <x v="2"/>
    <n v="227"/>
    <n v="89"/>
    <n v="10"/>
    <n v="5"/>
    <n v="11939"/>
    <n v="22500"/>
    <n v="14.5"/>
    <n v="2"/>
    <n v="6.5"/>
    <n v="1.5"/>
    <n v="2.5"/>
    <n v="2"/>
    <n v="0"/>
    <n v="0"/>
    <n v="71251"/>
    <n v="70930"/>
    <n v="71399"/>
    <s v="CLEM"/>
    <s v="GS  "/>
    <n v="0"/>
    <n v="17957"/>
  </r>
  <r>
    <x v="1095"/>
    <n v="202501"/>
    <x v="1"/>
    <s v="BABILLAUD B                   "/>
    <x v="2"/>
    <n v="227"/>
    <n v="89"/>
    <n v="10"/>
    <n v="5"/>
    <n v="11939"/>
    <n v="22500"/>
    <n v="14.5"/>
    <n v="2"/>
    <n v="6.5"/>
    <n v="1.5"/>
    <n v="2.5"/>
    <n v="2"/>
    <n v="0"/>
    <n v="0"/>
    <n v="71251"/>
    <n v="70930"/>
    <n v="71399"/>
    <s v="CLEM"/>
    <s v="GS  "/>
    <n v="0"/>
    <n v="17957"/>
  </r>
  <r>
    <x v="1096"/>
    <n v="202501"/>
    <x v="0"/>
    <s v="MERMET A                      "/>
    <x v="2"/>
    <n v="14"/>
    <n v="6"/>
    <n v="2"/>
    <n v="1"/>
    <n v="24154"/>
    <n v="51769"/>
    <n v="19.5"/>
    <n v="4.5"/>
    <n v="4.5"/>
    <n v="4.5"/>
    <n v="2"/>
    <n v="2"/>
    <n v="2"/>
    <n v="0"/>
    <n v="71251"/>
    <n v="71174"/>
    <n v="71194"/>
    <s v="CHIK"/>
    <s v="GS  "/>
    <n v="16819"/>
    <n v="38431"/>
  </r>
  <r>
    <x v="1096"/>
    <n v="202501"/>
    <x v="1"/>
    <s v="MERMET A                      "/>
    <x v="2"/>
    <n v="14"/>
    <n v="6"/>
    <n v="2"/>
    <n v="1"/>
    <n v="24154"/>
    <n v="51769"/>
    <n v="19.5"/>
    <n v="4.5"/>
    <n v="4.5"/>
    <n v="4.5"/>
    <n v="2"/>
    <n v="2"/>
    <n v="2"/>
    <n v="0"/>
    <n v="71251"/>
    <n v="71174"/>
    <n v="71194"/>
    <s v="CHIK"/>
    <s v="GS  "/>
    <n v="16819"/>
    <n v="38431"/>
  </r>
  <r>
    <x v="1097"/>
    <n v="202501"/>
    <x v="0"/>
    <s v="CASTIER B                     "/>
    <x v="2"/>
    <n v="309"/>
    <n v="81"/>
    <n v="16"/>
    <n v="6"/>
    <n v="11876"/>
    <n v="24906"/>
    <n v="10"/>
    <n v="4.5"/>
    <n v="2"/>
    <n v="0"/>
    <n v="2"/>
    <n v="0"/>
    <n v="1.5"/>
    <n v="0"/>
    <n v="71590"/>
    <n v="71594"/>
    <n v="700073"/>
    <s v="GUIH"/>
    <s v="GO  "/>
    <n v="42663"/>
    <n v="15751"/>
  </r>
  <r>
    <x v="1097"/>
    <n v="202501"/>
    <x v="1"/>
    <s v="CASTIER B                     "/>
    <x v="2"/>
    <n v="309"/>
    <n v="81"/>
    <n v="16"/>
    <n v="6"/>
    <n v="11876"/>
    <n v="24906"/>
    <n v="10"/>
    <n v="4.5"/>
    <n v="2"/>
    <n v="0"/>
    <n v="2"/>
    <n v="0"/>
    <n v="1.5"/>
    <n v="0"/>
    <n v="71590"/>
    <n v="71594"/>
    <n v="700073"/>
    <s v="GUIH"/>
    <s v="GO  "/>
    <n v="42663"/>
    <n v="15751"/>
  </r>
  <r>
    <x v="1098"/>
    <n v="202501"/>
    <x v="0"/>
    <s v="SOUFIR Y                      "/>
    <x v="2"/>
    <n v="1"/>
    <n v="1"/>
    <n v="1"/>
    <n v="1"/>
    <n v="51209"/>
    <n v="56828"/>
    <n v="22"/>
    <n v="7"/>
    <n v="10.5"/>
    <n v="0"/>
    <n v="0"/>
    <n v="2"/>
    <n v="2.5"/>
    <n v="0"/>
    <n v="71030"/>
    <n v="71054"/>
    <n v="700079"/>
    <s v="BOUR"/>
    <s v="IF  "/>
    <n v="0"/>
    <n v="63273"/>
  </r>
  <r>
    <x v="1098"/>
    <n v="202501"/>
    <x v="1"/>
    <s v="SOUFIR Y                      "/>
    <x v="2"/>
    <n v="1"/>
    <n v="1"/>
    <n v="1"/>
    <n v="1"/>
    <n v="51209"/>
    <n v="56828"/>
    <n v="22"/>
    <n v="7"/>
    <n v="10.5"/>
    <n v="0"/>
    <n v="0"/>
    <n v="2"/>
    <n v="2.5"/>
    <n v="0"/>
    <n v="71030"/>
    <n v="71054"/>
    <n v="700079"/>
    <s v="BOUR"/>
    <s v="IF  "/>
    <n v="0"/>
    <n v="63273"/>
  </r>
  <r>
    <x v="1099"/>
    <n v="202501"/>
    <x v="0"/>
    <s v="COLAS A                       "/>
    <x v="0"/>
    <n v="67"/>
    <n v="12"/>
    <n v="1"/>
    <n v="0"/>
    <n v="48129"/>
    <n v="194431"/>
    <n v="70"/>
    <n v="10"/>
    <n v="19"/>
    <n v="9"/>
    <n v="18"/>
    <n v="9"/>
    <n v="5"/>
    <n v="0"/>
    <n v="900582"/>
    <n v="71506"/>
    <n v="700080"/>
    <s v="MART"/>
    <s v="CE  "/>
    <n v="53088"/>
    <n v="80906"/>
  </r>
  <r>
    <x v="1099"/>
    <n v="202501"/>
    <x v="1"/>
    <s v="COLAS A                       "/>
    <x v="0"/>
    <n v="67"/>
    <n v="12"/>
    <n v="1"/>
    <n v="0"/>
    <n v="48129"/>
    <n v="194431"/>
    <n v="70"/>
    <n v="10"/>
    <n v="19"/>
    <n v="9"/>
    <n v="18"/>
    <n v="9"/>
    <n v="5"/>
    <n v="0"/>
    <n v="900582"/>
    <n v="71506"/>
    <n v="700080"/>
    <s v="MART"/>
    <s v="CE  "/>
    <n v="53088"/>
    <n v="80906"/>
  </r>
  <r>
    <x v="1100"/>
    <n v="202501"/>
    <x v="0"/>
    <s v="THOMAS B                      "/>
    <x v="2"/>
    <n v="878"/>
    <n v="216"/>
    <n v="28"/>
    <n v="8"/>
    <n v="250"/>
    <n v="0"/>
    <n v="0.5"/>
    <n v="0"/>
    <n v="0.5"/>
    <n v="0"/>
    <n v="0"/>
    <n v="0"/>
    <n v="0"/>
    <n v="0"/>
    <n v="71590"/>
    <n v="71595"/>
    <n v="71088"/>
    <s v="CORV"/>
    <s v="GO  "/>
    <n v="0"/>
    <n v="376"/>
  </r>
  <r>
    <x v="1100"/>
    <n v="202501"/>
    <x v="1"/>
    <s v="THOMAS B                      "/>
    <x v="2"/>
    <n v="878"/>
    <n v="216"/>
    <n v="28"/>
    <n v="8"/>
    <n v="250"/>
    <n v="0"/>
    <n v="0.5"/>
    <n v="0"/>
    <n v="0.5"/>
    <n v="0"/>
    <n v="0"/>
    <n v="0"/>
    <n v="0"/>
    <n v="0"/>
    <n v="71590"/>
    <n v="71595"/>
    <n v="71088"/>
    <s v="CORV"/>
    <s v="GO  "/>
    <n v="0"/>
    <n v="376"/>
  </r>
  <r>
    <x v="1101"/>
    <n v="202501"/>
    <x v="0"/>
    <s v="LETACONNOUX M                 "/>
    <x v="2"/>
    <n v="781"/>
    <n v="189"/>
    <n v="29"/>
    <n v="8"/>
    <n v="1477"/>
    <n v="5124"/>
    <n v="1"/>
    <n v="0"/>
    <n v="0.5"/>
    <n v="0"/>
    <n v="0"/>
    <n v="0"/>
    <n v="0.5"/>
    <n v="0"/>
    <n v="71590"/>
    <n v="71592"/>
    <n v="71070"/>
    <s v="LECO"/>
    <s v="GO  "/>
    <n v="0"/>
    <n v="2191"/>
  </r>
  <r>
    <x v="1101"/>
    <n v="202501"/>
    <x v="1"/>
    <s v="LETACONNOUX M                 "/>
    <x v="2"/>
    <n v="781"/>
    <n v="189"/>
    <n v="29"/>
    <n v="8"/>
    <n v="1477"/>
    <n v="5124"/>
    <n v="1"/>
    <n v="0"/>
    <n v="0.5"/>
    <n v="0"/>
    <n v="0"/>
    <n v="0"/>
    <n v="0.5"/>
    <n v="0"/>
    <n v="71590"/>
    <n v="71592"/>
    <n v="71070"/>
    <s v="LECO"/>
    <s v="GO  "/>
    <n v="0"/>
    <n v="2191"/>
  </r>
  <r>
    <x v="1102"/>
    <n v="202501"/>
    <x v="0"/>
    <s v="DUPUY S                       "/>
    <x v="2"/>
    <n v="874"/>
    <n v="212"/>
    <n v="34"/>
    <n v="8"/>
    <n v="282"/>
    <n v="0"/>
    <n v="0"/>
    <n v="0"/>
    <n v="0"/>
    <n v="0"/>
    <n v="0"/>
    <n v="0"/>
    <n v="0"/>
    <n v="0"/>
    <n v="71590"/>
    <n v="71592"/>
    <n v="71073"/>
    <s v="LECO"/>
    <s v="GO  "/>
    <n v="17408"/>
    <n v="424"/>
  </r>
  <r>
    <x v="1102"/>
    <n v="202501"/>
    <x v="1"/>
    <s v="DUPUY S                       "/>
    <x v="2"/>
    <n v="874"/>
    <n v="212"/>
    <n v="34"/>
    <n v="8"/>
    <n v="282"/>
    <n v="0"/>
    <n v="0"/>
    <n v="0"/>
    <n v="0"/>
    <n v="0"/>
    <n v="0"/>
    <n v="0"/>
    <n v="0"/>
    <n v="0"/>
    <n v="71590"/>
    <n v="71592"/>
    <n v="71073"/>
    <s v="LECO"/>
    <s v="GO  "/>
    <n v="17408"/>
    <n v="424"/>
  </r>
  <r>
    <x v="1103"/>
    <n v="202501"/>
    <x v="0"/>
    <s v="RUBIN T                       "/>
    <x v="2"/>
    <n v="111"/>
    <n v="21"/>
    <n v="4"/>
    <n v="2"/>
    <n v="16751"/>
    <n v="8300"/>
    <n v="11.5"/>
    <n v="4.5"/>
    <n v="2.5"/>
    <n v="2"/>
    <n v="1.5"/>
    <n v="1"/>
    <n v="0"/>
    <n v="0"/>
    <n v="900582"/>
    <n v="71188"/>
    <n v="71938"/>
    <s v="THIA"/>
    <s v="CE  "/>
    <n v="0"/>
    <n v="22758"/>
  </r>
  <r>
    <x v="1103"/>
    <n v="202501"/>
    <x v="1"/>
    <s v="RUBIN T                       "/>
    <x v="2"/>
    <n v="111"/>
    <n v="21"/>
    <n v="4"/>
    <n v="2"/>
    <n v="16751"/>
    <n v="8300"/>
    <n v="11.5"/>
    <n v="4.5"/>
    <n v="2.5"/>
    <n v="2"/>
    <n v="1.5"/>
    <n v="1"/>
    <n v="0"/>
    <n v="0"/>
    <n v="900582"/>
    <n v="71188"/>
    <n v="71938"/>
    <s v="THIA"/>
    <s v="CE  "/>
    <n v="0"/>
    <n v="22758"/>
  </r>
  <r>
    <x v="1104"/>
    <n v="202501"/>
    <x v="0"/>
    <s v="BOSQUET K                     "/>
    <x v="2"/>
    <n v="512"/>
    <n v="181"/>
    <n v="26"/>
    <n v="6"/>
    <n v="5580"/>
    <n v="41247"/>
    <n v="8.5"/>
    <n v="3.5"/>
    <n v="3"/>
    <n v="0"/>
    <n v="0"/>
    <n v="1"/>
    <n v="1"/>
    <n v="0"/>
    <n v="71251"/>
    <n v="71255"/>
    <n v="700257"/>
    <s v="FRAC"/>
    <s v="GS  "/>
    <n v="21300"/>
    <n v="9985"/>
  </r>
  <r>
    <x v="1104"/>
    <n v="202501"/>
    <x v="1"/>
    <s v="BOSQUET K                     "/>
    <x v="2"/>
    <n v="512"/>
    <n v="181"/>
    <n v="26"/>
    <n v="6"/>
    <n v="5580"/>
    <n v="41247"/>
    <n v="8.5"/>
    <n v="3.5"/>
    <n v="3"/>
    <n v="0"/>
    <n v="0"/>
    <n v="1"/>
    <n v="1"/>
    <n v="0"/>
    <n v="71251"/>
    <n v="71255"/>
    <n v="700257"/>
    <s v="FRAC"/>
    <s v="GS  "/>
    <n v="21300"/>
    <n v="9985"/>
  </r>
  <r>
    <x v="1105"/>
    <n v="202501"/>
    <x v="0"/>
    <s v="BOLLANGYER A                  "/>
    <x v="2"/>
    <n v="712"/>
    <n v="158"/>
    <n v="30"/>
    <n v="11"/>
    <n v="2518"/>
    <n v="1500"/>
    <n v="2"/>
    <n v="0"/>
    <n v="0"/>
    <n v="1"/>
    <n v="0"/>
    <n v="0"/>
    <n v="1"/>
    <n v="0"/>
    <n v="71030"/>
    <n v="71031"/>
    <n v="71021"/>
    <s v="GERO"/>
    <s v="IF  "/>
    <n v="0"/>
    <n v="3928"/>
  </r>
  <r>
    <x v="1105"/>
    <n v="202501"/>
    <x v="1"/>
    <s v="BOLLANGYER A                  "/>
    <x v="2"/>
    <n v="712"/>
    <n v="158"/>
    <n v="30"/>
    <n v="11"/>
    <n v="2518"/>
    <n v="1500"/>
    <n v="2"/>
    <n v="0"/>
    <n v="0"/>
    <n v="1"/>
    <n v="0"/>
    <n v="0"/>
    <n v="1"/>
    <n v="0"/>
    <n v="71030"/>
    <n v="71031"/>
    <n v="71021"/>
    <s v="GERO"/>
    <s v="IF  "/>
    <n v="0"/>
    <n v="3928"/>
  </r>
  <r>
    <x v="1106"/>
    <n v="202501"/>
    <x v="0"/>
    <s v="MUDIE S                       "/>
    <x v="2"/>
    <n v="598"/>
    <n v="127"/>
    <n v="18"/>
    <n v="9"/>
    <n v="3858"/>
    <n v="30000"/>
    <n v="1.5"/>
    <n v="0"/>
    <n v="0.5"/>
    <n v="0.5"/>
    <n v="0"/>
    <n v="0"/>
    <n v="0.5"/>
    <n v="0"/>
    <n v="71030"/>
    <n v="71063"/>
    <n v="71689"/>
    <s v="COTE"/>
    <s v="IF  "/>
    <n v="0"/>
    <n v="7308"/>
  </r>
  <r>
    <x v="1106"/>
    <n v="202501"/>
    <x v="1"/>
    <s v="MUDIE S                       "/>
    <x v="2"/>
    <n v="598"/>
    <n v="127"/>
    <n v="18"/>
    <n v="9"/>
    <n v="3858"/>
    <n v="30000"/>
    <n v="1.5"/>
    <n v="0"/>
    <n v="0.5"/>
    <n v="0.5"/>
    <n v="0"/>
    <n v="0"/>
    <n v="0.5"/>
    <n v="0"/>
    <n v="71030"/>
    <n v="71063"/>
    <n v="71689"/>
    <s v="COTE"/>
    <s v="IF  "/>
    <n v="0"/>
    <n v="7308"/>
  </r>
  <r>
    <x v="1107"/>
    <n v="202501"/>
    <x v="0"/>
    <s v="VERVERKEN K                   "/>
    <x v="2"/>
    <n v="418"/>
    <n v="77"/>
    <n v="12"/>
    <n v="6"/>
    <n v="8505"/>
    <n v="16050"/>
    <n v="10"/>
    <n v="1.5"/>
    <n v="1.5"/>
    <n v="3"/>
    <n v="1.5"/>
    <n v="1.5"/>
    <n v="1"/>
    <n v="0"/>
    <n v="71030"/>
    <n v="71063"/>
    <n v="71689"/>
    <s v="COTE"/>
    <s v="IF  "/>
    <n v="0"/>
    <n v="12600"/>
  </r>
  <r>
    <x v="1107"/>
    <n v="202501"/>
    <x v="1"/>
    <s v="VERVERKEN K                   "/>
    <x v="2"/>
    <n v="418"/>
    <n v="77"/>
    <n v="12"/>
    <n v="6"/>
    <n v="8505"/>
    <n v="16050"/>
    <n v="10"/>
    <n v="1.5"/>
    <n v="1.5"/>
    <n v="3"/>
    <n v="1.5"/>
    <n v="1.5"/>
    <n v="1"/>
    <n v="0"/>
    <n v="71030"/>
    <n v="71063"/>
    <n v="71689"/>
    <s v="COTE"/>
    <s v="IF  "/>
    <n v="0"/>
    <n v="12600"/>
  </r>
  <r>
    <x v="1108"/>
    <n v="202501"/>
    <x v="0"/>
    <s v="SEDDAR K                      "/>
    <x v="2"/>
    <n v="916"/>
    <n v="230"/>
    <n v="27"/>
    <n v="9"/>
    <n v="0"/>
    <n v="0"/>
    <n v="0"/>
    <n v="0"/>
    <n v="0"/>
    <n v="0"/>
    <n v="0"/>
    <n v="0"/>
    <n v="0"/>
    <n v="0"/>
    <n v="71030"/>
    <n v="71045"/>
    <n v="71039"/>
    <s v="PHIL"/>
    <s v="IF  "/>
    <n v="0"/>
    <n v="0"/>
  </r>
  <r>
    <x v="1108"/>
    <n v="202501"/>
    <x v="1"/>
    <s v="SEDDAR K                      "/>
    <x v="2"/>
    <n v="916"/>
    <n v="230"/>
    <n v="27"/>
    <n v="9"/>
    <n v="0"/>
    <n v="0"/>
    <n v="0"/>
    <n v="0"/>
    <n v="0"/>
    <n v="0"/>
    <n v="0"/>
    <n v="0"/>
    <n v="0"/>
    <n v="0"/>
    <n v="71030"/>
    <n v="71045"/>
    <n v="71039"/>
    <s v="PHIL"/>
    <s v="IF  "/>
    <n v="0"/>
    <n v="0"/>
  </r>
  <r>
    <x v="1109"/>
    <n v="202501"/>
    <x v="0"/>
    <s v="FACQUIER E                    "/>
    <x v="2"/>
    <n v="40"/>
    <n v="6"/>
    <n v="2"/>
    <n v="1"/>
    <n v="26370"/>
    <n v="30000"/>
    <n v="8"/>
    <n v="4"/>
    <n v="1.5"/>
    <n v="0"/>
    <n v="0"/>
    <n v="0.5"/>
    <n v="2"/>
    <n v="0"/>
    <n v="71030"/>
    <n v="71662"/>
    <n v="71042"/>
    <s v="HENN"/>
    <s v="IF  "/>
    <n v="2950"/>
    <n v="29760"/>
  </r>
  <r>
    <x v="1109"/>
    <n v="202501"/>
    <x v="1"/>
    <s v="FACQUIER E                    "/>
    <x v="2"/>
    <n v="40"/>
    <n v="6"/>
    <n v="2"/>
    <n v="1"/>
    <n v="26370"/>
    <n v="30000"/>
    <n v="8"/>
    <n v="4"/>
    <n v="1.5"/>
    <n v="0"/>
    <n v="0"/>
    <n v="0.5"/>
    <n v="2"/>
    <n v="0"/>
    <n v="71030"/>
    <n v="71662"/>
    <n v="71042"/>
    <s v="HENN"/>
    <s v="IF  "/>
    <n v="2950"/>
    <n v="29760"/>
  </r>
  <r>
    <x v="1110"/>
    <n v="202501"/>
    <x v="0"/>
    <s v="CARLIER J                     "/>
    <x v="0"/>
    <n v="78"/>
    <n v="16"/>
    <n v="2"/>
    <n v="0"/>
    <n v="38750"/>
    <n v="258028"/>
    <n v="47"/>
    <n v="15"/>
    <n v="13"/>
    <n v="3"/>
    <n v="5"/>
    <n v="5"/>
    <n v="6"/>
    <n v="0"/>
    <n v="71030"/>
    <n v="71045"/>
    <n v="71039"/>
    <s v="PHIL"/>
    <s v="IF  "/>
    <n v="41337"/>
    <n v="70747"/>
  </r>
  <r>
    <x v="1110"/>
    <n v="202501"/>
    <x v="1"/>
    <s v="CARLIER J                     "/>
    <x v="0"/>
    <n v="78"/>
    <n v="16"/>
    <n v="2"/>
    <n v="0"/>
    <n v="38750"/>
    <n v="258028"/>
    <n v="47"/>
    <n v="15"/>
    <n v="13"/>
    <n v="3"/>
    <n v="5"/>
    <n v="5"/>
    <n v="6"/>
    <n v="0"/>
    <n v="71030"/>
    <n v="71045"/>
    <n v="71039"/>
    <s v="PHIL"/>
    <s v="IF  "/>
    <n v="41337"/>
    <n v="70747"/>
  </r>
  <r>
    <x v="1111"/>
    <n v="202501"/>
    <x v="0"/>
    <s v="USCAIN S                      "/>
    <x v="2"/>
    <n v="458"/>
    <n v="117"/>
    <n v="8"/>
    <n v="4"/>
    <n v="8081"/>
    <n v="4861"/>
    <n v="11"/>
    <n v="2"/>
    <n v="4"/>
    <n v="1.5"/>
    <n v="1"/>
    <n v="2"/>
    <n v="0.5"/>
    <n v="0"/>
    <n v="71590"/>
    <n v="71606"/>
    <n v="71337"/>
    <s v="QUIR"/>
    <s v="GO  "/>
    <n v="0"/>
    <n v="11471"/>
  </r>
  <r>
    <x v="1111"/>
    <n v="202501"/>
    <x v="1"/>
    <s v="USCAIN S                      "/>
    <x v="2"/>
    <n v="458"/>
    <n v="117"/>
    <n v="8"/>
    <n v="4"/>
    <n v="8081"/>
    <n v="4861"/>
    <n v="11"/>
    <n v="2"/>
    <n v="4"/>
    <n v="1.5"/>
    <n v="1"/>
    <n v="2"/>
    <n v="0.5"/>
    <n v="0"/>
    <n v="71590"/>
    <n v="71606"/>
    <n v="71337"/>
    <s v="QUIR"/>
    <s v="GO  "/>
    <n v="0"/>
    <n v="11471"/>
  </r>
  <r>
    <x v="1112"/>
    <n v="202501"/>
    <x v="0"/>
    <s v="DEVILLIER A                   "/>
    <x v="1"/>
    <n v="34"/>
    <n v="9"/>
    <n v="0"/>
    <n v="0"/>
    <n v="86898"/>
    <n v="302037"/>
    <n v="114"/>
    <n v="25"/>
    <n v="36"/>
    <n v="13"/>
    <n v="20"/>
    <n v="6"/>
    <n v="14"/>
    <n v="0"/>
    <n v="71590"/>
    <n v="71601"/>
    <n v="0"/>
    <s v="DEVI"/>
    <s v="GO  "/>
    <n v="100095"/>
    <n v="138722"/>
  </r>
  <r>
    <x v="1112"/>
    <n v="202501"/>
    <x v="1"/>
    <s v="DEVILLIER A                   "/>
    <x v="1"/>
    <n v="34"/>
    <n v="9"/>
    <n v="0"/>
    <n v="0"/>
    <n v="86898"/>
    <n v="302037"/>
    <n v="114"/>
    <n v="25"/>
    <n v="36"/>
    <n v="13"/>
    <n v="20"/>
    <n v="6"/>
    <n v="14"/>
    <n v="0"/>
    <n v="71590"/>
    <n v="71601"/>
    <n v="0"/>
    <s v="DEVI"/>
    <s v="GO  "/>
    <n v="100095"/>
    <n v="138722"/>
  </r>
  <r>
    <x v="1113"/>
    <n v="202501"/>
    <x v="0"/>
    <s v="DONNE B                       "/>
    <x v="2"/>
    <n v="506"/>
    <n v="129"/>
    <n v="14"/>
    <n v="6"/>
    <n v="7046"/>
    <n v="1000"/>
    <n v="7"/>
    <n v="0"/>
    <n v="2"/>
    <n v="2"/>
    <n v="0"/>
    <n v="3"/>
    <n v="0"/>
    <n v="0"/>
    <n v="71590"/>
    <n v="71595"/>
    <n v="71358"/>
    <s v="CORV"/>
    <s v="GO  "/>
    <n v="4890"/>
    <n v="10204"/>
  </r>
  <r>
    <x v="1113"/>
    <n v="202501"/>
    <x v="1"/>
    <s v="DONNE B                       "/>
    <x v="2"/>
    <n v="506"/>
    <n v="129"/>
    <n v="14"/>
    <n v="6"/>
    <n v="7046"/>
    <n v="1000"/>
    <n v="7"/>
    <n v="0"/>
    <n v="2"/>
    <n v="2"/>
    <n v="0"/>
    <n v="3"/>
    <n v="0"/>
    <n v="0"/>
    <n v="71590"/>
    <n v="71595"/>
    <n v="71358"/>
    <s v="CORV"/>
    <s v="GO  "/>
    <n v="4890"/>
    <n v="10204"/>
  </r>
  <r>
    <x v="1114"/>
    <n v="202501"/>
    <x v="0"/>
    <s v="COUDERT S                     "/>
    <x v="0"/>
    <n v="118"/>
    <n v="30"/>
    <n v="5"/>
    <n v="0"/>
    <n v="20695"/>
    <n v="74881"/>
    <n v="30"/>
    <n v="7"/>
    <n v="9"/>
    <n v="2"/>
    <n v="2"/>
    <n v="7"/>
    <n v="3"/>
    <n v="0"/>
    <n v="71590"/>
    <n v="71607"/>
    <n v="700398"/>
    <s v="LIOP"/>
    <s v="GO  "/>
    <n v="45779"/>
    <n v="30379"/>
  </r>
  <r>
    <x v="1114"/>
    <n v="202501"/>
    <x v="1"/>
    <s v="COUDERT S                     "/>
    <x v="0"/>
    <n v="118"/>
    <n v="30"/>
    <n v="5"/>
    <n v="0"/>
    <n v="20695"/>
    <n v="74881"/>
    <n v="30"/>
    <n v="7"/>
    <n v="9"/>
    <n v="2"/>
    <n v="2"/>
    <n v="7"/>
    <n v="3"/>
    <n v="0"/>
    <n v="71590"/>
    <n v="71607"/>
    <n v="700398"/>
    <s v="LIOP"/>
    <s v="GO  "/>
    <n v="45779"/>
    <n v="30379"/>
  </r>
  <r>
    <x v="1115"/>
    <n v="202501"/>
    <x v="0"/>
    <s v="DE BATTISTI D                 "/>
    <x v="2"/>
    <n v="136"/>
    <n v="32"/>
    <n v="3"/>
    <n v="2"/>
    <n v="17840"/>
    <n v="8412"/>
    <n v="11"/>
    <n v="5"/>
    <n v="4"/>
    <n v="1"/>
    <n v="0"/>
    <n v="0"/>
    <n v="1"/>
    <n v="0"/>
    <n v="71590"/>
    <n v="71606"/>
    <n v="71337"/>
    <s v="QUIR"/>
    <s v="GO  "/>
    <n v="30553"/>
    <n v="21421"/>
  </r>
  <r>
    <x v="1115"/>
    <n v="202501"/>
    <x v="1"/>
    <s v="DE BATTISTI D                 "/>
    <x v="2"/>
    <n v="136"/>
    <n v="32"/>
    <n v="3"/>
    <n v="2"/>
    <n v="17840"/>
    <n v="8412"/>
    <n v="11"/>
    <n v="5"/>
    <n v="4"/>
    <n v="1"/>
    <n v="0"/>
    <n v="0"/>
    <n v="1"/>
    <n v="0"/>
    <n v="71590"/>
    <n v="71606"/>
    <n v="71337"/>
    <s v="QUIR"/>
    <s v="GO  "/>
    <n v="30553"/>
    <n v="21421"/>
  </r>
  <r>
    <x v="1116"/>
    <n v="202501"/>
    <x v="0"/>
    <s v="LEDRU J                       "/>
    <x v="2"/>
    <n v="916"/>
    <n v="228"/>
    <n v="18"/>
    <n v="7"/>
    <n v="0"/>
    <n v="0"/>
    <n v="0"/>
    <n v="0"/>
    <n v="0"/>
    <n v="0"/>
    <n v="0"/>
    <n v="0"/>
    <n v="0"/>
    <n v="0"/>
    <n v="71590"/>
    <n v="71606"/>
    <n v="71324"/>
    <s v="QUIR"/>
    <s v="GO  "/>
    <n v="0"/>
    <n v="0"/>
  </r>
  <r>
    <x v="1116"/>
    <n v="202501"/>
    <x v="1"/>
    <s v="LEDRU J                       "/>
    <x v="2"/>
    <n v="916"/>
    <n v="228"/>
    <n v="18"/>
    <n v="7"/>
    <n v="0"/>
    <n v="0"/>
    <n v="0"/>
    <n v="0"/>
    <n v="0"/>
    <n v="0"/>
    <n v="0"/>
    <n v="0"/>
    <n v="0"/>
    <n v="0"/>
    <n v="71590"/>
    <n v="71606"/>
    <n v="71324"/>
    <s v="QUIR"/>
    <s v="GO  "/>
    <n v="0"/>
    <n v="0"/>
  </r>
  <r>
    <x v="1117"/>
    <n v="202501"/>
    <x v="0"/>
    <s v="DELPIERRE MC                  "/>
    <x v="0"/>
    <n v="65"/>
    <n v="14"/>
    <n v="3"/>
    <n v="0"/>
    <n v="54011"/>
    <n v="255558"/>
    <n v="49.5"/>
    <n v="14.5"/>
    <n v="8.5"/>
    <n v="7"/>
    <n v="7.5"/>
    <n v="8"/>
    <n v="4"/>
    <n v="0"/>
    <n v="71030"/>
    <n v="71031"/>
    <n v="71013"/>
    <s v="GERO"/>
    <s v="IF  "/>
    <n v="40925"/>
    <n v="83621"/>
  </r>
  <r>
    <x v="1117"/>
    <n v="202501"/>
    <x v="1"/>
    <s v="DELPIERRE MC                  "/>
    <x v="0"/>
    <n v="65"/>
    <n v="14"/>
    <n v="3"/>
    <n v="0"/>
    <n v="54011"/>
    <n v="255558"/>
    <n v="49.5"/>
    <n v="14.5"/>
    <n v="8.5"/>
    <n v="7"/>
    <n v="7.5"/>
    <n v="8"/>
    <n v="4"/>
    <n v="0"/>
    <n v="71030"/>
    <n v="71031"/>
    <n v="71013"/>
    <s v="GERO"/>
    <s v="IF  "/>
    <n v="40925"/>
    <n v="83621"/>
  </r>
  <r>
    <x v="1118"/>
    <n v="202501"/>
    <x v="0"/>
    <s v="PAYELLE F                     "/>
    <x v="2"/>
    <n v="99"/>
    <n v="21"/>
    <n v="2"/>
    <n v="1"/>
    <n v="14301"/>
    <n v="7885"/>
    <n v="14"/>
    <n v="0.5"/>
    <n v="7.5"/>
    <n v="3"/>
    <n v="2"/>
    <n v="0"/>
    <n v="1"/>
    <n v="0"/>
    <n v="71030"/>
    <n v="71024"/>
    <n v="71491"/>
    <s v="FASQ"/>
    <s v="IF  "/>
    <n v="0"/>
    <n v="23174"/>
  </r>
  <r>
    <x v="1118"/>
    <n v="202501"/>
    <x v="1"/>
    <s v="PAYELLE F                     "/>
    <x v="2"/>
    <n v="99"/>
    <n v="21"/>
    <n v="2"/>
    <n v="1"/>
    <n v="14301"/>
    <n v="7885"/>
    <n v="14"/>
    <n v="0.5"/>
    <n v="7.5"/>
    <n v="3"/>
    <n v="2"/>
    <n v="0"/>
    <n v="1"/>
    <n v="0"/>
    <n v="71030"/>
    <n v="71024"/>
    <n v="71491"/>
    <s v="FASQ"/>
    <s v="IF  "/>
    <n v="0"/>
    <n v="23174"/>
  </r>
  <r>
    <x v="1119"/>
    <n v="202501"/>
    <x v="0"/>
    <s v="BENAMARA AM                   "/>
    <x v="2"/>
    <n v="630"/>
    <n v="212"/>
    <n v="13"/>
    <n v="8"/>
    <n v="5064"/>
    <n v="2000"/>
    <n v="9.5"/>
    <n v="1.5"/>
    <n v="0.5"/>
    <n v="2"/>
    <n v="1"/>
    <n v="4.5"/>
    <n v="0"/>
    <n v="0"/>
    <n v="71251"/>
    <n v="70066"/>
    <n v="71494"/>
    <s v="KERL"/>
    <s v="GS  "/>
    <n v="0"/>
    <n v="6501"/>
  </r>
  <r>
    <x v="1119"/>
    <n v="202501"/>
    <x v="1"/>
    <s v="BENAMARA AM                   "/>
    <x v="2"/>
    <n v="630"/>
    <n v="212"/>
    <n v="13"/>
    <n v="8"/>
    <n v="5064"/>
    <n v="2000"/>
    <n v="9.5"/>
    <n v="1.5"/>
    <n v="0.5"/>
    <n v="2"/>
    <n v="1"/>
    <n v="4.5"/>
    <n v="0"/>
    <n v="0"/>
    <n v="71251"/>
    <n v="70066"/>
    <n v="71494"/>
    <s v="KERL"/>
    <s v="GS  "/>
    <n v="0"/>
    <n v="6501"/>
  </r>
  <r>
    <x v="1120"/>
    <n v="202501"/>
    <x v="0"/>
    <s v="BERTHO R                      "/>
    <x v="2"/>
    <n v="196"/>
    <n v="52"/>
    <n v="9"/>
    <n v="3"/>
    <n v="12099"/>
    <n v="51618"/>
    <n v="9"/>
    <n v="5"/>
    <n v="0"/>
    <n v="1"/>
    <n v="1"/>
    <n v="0"/>
    <n v="2"/>
    <n v="0"/>
    <n v="71590"/>
    <n v="71594"/>
    <n v="71081"/>
    <s v="GUIH"/>
    <s v="GO  "/>
    <n v="65068"/>
    <n v="19065"/>
  </r>
  <r>
    <x v="1120"/>
    <n v="202501"/>
    <x v="1"/>
    <s v="BERTHO R                      "/>
    <x v="2"/>
    <n v="196"/>
    <n v="52"/>
    <n v="9"/>
    <n v="3"/>
    <n v="12099"/>
    <n v="51618"/>
    <n v="9"/>
    <n v="5"/>
    <n v="0"/>
    <n v="1"/>
    <n v="1"/>
    <n v="0"/>
    <n v="2"/>
    <n v="0"/>
    <n v="71590"/>
    <n v="71594"/>
    <n v="71081"/>
    <s v="GUIH"/>
    <s v="GO  "/>
    <n v="65068"/>
    <n v="19065"/>
  </r>
  <r>
    <x v="1121"/>
    <n v="202501"/>
    <x v="0"/>
    <s v="SAILLY S                      "/>
    <x v="2"/>
    <n v="168"/>
    <n v="33"/>
    <n v="3"/>
    <n v="2"/>
    <n v="13121"/>
    <n v="47400"/>
    <n v="7"/>
    <n v="4"/>
    <n v="1"/>
    <n v="1"/>
    <n v="0"/>
    <n v="0"/>
    <n v="1"/>
    <n v="0"/>
    <n v="71030"/>
    <n v="71024"/>
    <n v="71491"/>
    <s v="FASQ"/>
    <s v="IF  "/>
    <n v="8704"/>
    <n v="19981"/>
  </r>
  <r>
    <x v="1121"/>
    <n v="202501"/>
    <x v="1"/>
    <s v="SAILLY S                      "/>
    <x v="2"/>
    <n v="168"/>
    <n v="33"/>
    <n v="3"/>
    <n v="2"/>
    <n v="13121"/>
    <n v="47400"/>
    <n v="7"/>
    <n v="4"/>
    <n v="1"/>
    <n v="1"/>
    <n v="0"/>
    <n v="0"/>
    <n v="1"/>
    <n v="0"/>
    <n v="71030"/>
    <n v="71024"/>
    <n v="71491"/>
    <s v="FASQ"/>
    <s v="IF  "/>
    <n v="8704"/>
    <n v="19981"/>
  </r>
  <r>
    <x v="1122"/>
    <n v="202501"/>
    <x v="0"/>
    <s v="REGNIER S                     "/>
    <x v="2"/>
    <n v="245"/>
    <n v="99"/>
    <n v="9"/>
    <n v="3"/>
    <n v="4079"/>
    <n v="121700"/>
    <n v="13"/>
    <n v="1"/>
    <n v="7"/>
    <n v="0"/>
    <n v="1"/>
    <n v="2"/>
    <n v="2"/>
    <n v="0"/>
    <n v="71251"/>
    <n v="71248"/>
    <n v="70065"/>
    <s v="THIE"/>
    <s v="GS  "/>
    <n v="0"/>
    <n v="17352"/>
  </r>
  <r>
    <x v="1122"/>
    <n v="202501"/>
    <x v="1"/>
    <s v="REGNIER S                     "/>
    <x v="2"/>
    <n v="245"/>
    <n v="99"/>
    <n v="9"/>
    <n v="3"/>
    <n v="4079"/>
    <n v="121700"/>
    <n v="13"/>
    <n v="1"/>
    <n v="7"/>
    <n v="0"/>
    <n v="1"/>
    <n v="2"/>
    <n v="2"/>
    <n v="0"/>
    <n v="71251"/>
    <n v="71248"/>
    <n v="70065"/>
    <s v="THIE"/>
    <s v="GS  "/>
    <n v="0"/>
    <n v="17352"/>
  </r>
  <r>
    <x v="1123"/>
    <n v="202501"/>
    <x v="0"/>
    <s v="IRLES M                       "/>
    <x v="2"/>
    <n v="23"/>
    <n v="9"/>
    <n v="2"/>
    <n v="1"/>
    <n v="25919"/>
    <n v="57470"/>
    <n v="18.5"/>
    <n v="6.5"/>
    <n v="8"/>
    <n v="1.5"/>
    <n v="1.5"/>
    <n v="0"/>
    <n v="1"/>
    <n v="0"/>
    <n v="71251"/>
    <n v="71255"/>
    <n v="71400"/>
    <s v="FRAC"/>
    <s v="GS  "/>
    <n v="0"/>
    <n v="34712"/>
  </r>
  <r>
    <x v="1123"/>
    <n v="202501"/>
    <x v="1"/>
    <s v="IRLES M                       "/>
    <x v="2"/>
    <n v="23"/>
    <n v="9"/>
    <n v="2"/>
    <n v="1"/>
    <n v="25919"/>
    <n v="57470"/>
    <n v="18.5"/>
    <n v="6.5"/>
    <n v="8"/>
    <n v="1.5"/>
    <n v="1.5"/>
    <n v="0"/>
    <n v="1"/>
    <n v="0"/>
    <n v="71251"/>
    <n v="71255"/>
    <n v="71400"/>
    <s v="FRAC"/>
    <s v="GS  "/>
    <n v="0"/>
    <n v="34712"/>
  </r>
  <r>
    <x v="1124"/>
    <n v="202501"/>
    <x v="0"/>
    <s v="FERNANDEZ H                   "/>
    <x v="2"/>
    <n v="703"/>
    <n v="156"/>
    <n v="29"/>
    <n v="10"/>
    <n v="3641"/>
    <n v="900"/>
    <n v="0"/>
    <n v="0"/>
    <n v="0"/>
    <n v="0"/>
    <n v="0"/>
    <n v="0"/>
    <n v="0"/>
    <n v="0"/>
    <n v="71030"/>
    <n v="71031"/>
    <n v="71021"/>
    <s v="GERO"/>
    <s v="IF  "/>
    <n v="0"/>
    <n v="4149"/>
  </r>
  <r>
    <x v="1124"/>
    <n v="202501"/>
    <x v="1"/>
    <s v="FERNANDEZ H                   "/>
    <x v="2"/>
    <n v="703"/>
    <n v="156"/>
    <n v="29"/>
    <n v="10"/>
    <n v="3641"/>
    <n v="900"/>
    <n v="0"/>
    <n v="0"/>
    <n v="0"/>
    <n v="0"/>
    <n v="0"/>
    <n v="0"/>
    <n v="0"/>
    <n v="0"/>
    <n v="71030"/>
    <n v="71031"/>
    <n v="71021"/>
    <s v="GERO"/>
    <s v="IF  "/>
    <n v="0"/>
    <n v="4149"/>
  </r>
  <r>
    <x v="1125"/>
    <n v="202501"/>
    <x v="0"/>
    <s v="DECONINCK G                   "/>
    <x v="2"/>
    <n v="523"/>
    <n v="184"/>
    <n v="25"/>
    <n v="7"/>
    <n v="3275"/>
    <n v="42000"/>
    <n v="8.5"/>
    <n v="0"/>
    <n v="1"/>
    <n v="2.5"/>
    <n v="1"/>
    <n v="1"/>
    <n v="3"/>
    <n v="0"/>
    <n v="71251"/>
    <n v="71239"/>
    <n v="71240"/>
    <s v="ZENO"/>
    <s v="GS  "/>
    <n v="0"/>
    <n v="9608"/>
  </r>
  <r>
    <x v="1125"/>
    <n v="202501"/>
    <x v="1"/>
    <s v="DECONINCK G                   "/>
    <x v="2"/>
    <n v="523"/>
    <n v="184"/>
    <n v="25"/>
    <n v="7"/>
    <n v="3275"/>
    <n v="42000"/>
    <n v="8.5"/>
    <n v="0"/>
    <n v="1"/>
    <n v="2.5"/>
    <n v="1"/>
    <n v="1"/>
    <n v="3"/>
    <n v="0"/>
    <n v="71251"/>
    <n v="71239"/>
    <n v="71240"/>
    <s v="ZENO"/>
    <s v="GS  "/>
    <n v="0"/>
    <n v="9608"/>
  </r>
  <r>
    <x v="1126"/>
    <n v="202501"/>
    <x v="0"/>
    <s v="CAMPOS A                      "/>
    <x v="2"/>
    <n v="422"/>
    <n v="158"/>
    <n v="18"/>
    <n v="5"/>
    <n v="9096"/>
    <n v="0"/>
    <n v="11.5"/>
    <n v="3.5"/>
    <n v="4"/>
    <n v="1"/>
    <n v="1"/>
    <n v="2"/>
    <n v="0"/>
    <n v="0"/>
    <n v="71251"/>
    <n v="71239"/>
    <n v="71240"/>
    <s v="ZENO"/>
    <s v="GS  "/>
    <n v="26939"/>
    <n v="12447"/>
  </r>
  <r>
    <x v="1126"/>
    <n v="202501"/>
    <x v="1"/>
    <s v="CAMPOS A                      "/>
    <x v="2"/>
    <n v="422"/>
    <n v="158"/>
    <n v="18"/>
    <n v="5"/>
    <n v="9096"/>
    <n v="0"/>
    <n v="11.5"/>
    <n v="3.5"/>
    <n v="4"/>
    <n v="1"/>
    <n v="1"/>
    <n v="2"/>
    <n v="0"/>
    <n v="0"/>
    <n v="71251"/>
    <n v="71239"/>
    <n v="71240"/>
    <s v="ZENO"/>
    <s v="GS  "/>
    <n v="26939"/>
    <n v="12447"/>
  </r>
  <r>
    <x v="1127"/>
    <n v="202501"/>
    <x v="0"/>
    <s v="PLET V                        "/>
    <x v="2"/>
    <n v="877"/>
    <n v="215"/>
    <n v="27"/>
    <n v="7"/>
    <n v="192"/>
    <n v="1000"/>
    <n v="1"/>
    <n v="0"/>
    <n v="1"/>
    <n v="0"/>
    <n v="0"/>
    <n v="0"/>
    <n v="0"/>
    <n v="0"/>
    <n v="71590"/>
    <n v="71595"/>
    <n v="71088"/>
    <s v="CORV"/>
    <s v="GO  "/>
    <n v="18362"/>
    <n v="388"/>
  </r>
  <r>
    <x v="1127"/>
    <n v="202501"/>
    <x v="1"/>
    <s v="PLET V                        "/>
    <x v="2"/>
    <n v="877"/>
    <n v="215"/>
    <n v="27"/>
    <n v="7"/>
    <n v="192"/>
    <n v="1000"/>
    <n v="1"/>
    <n v="0"/>
    <n v="1"/>
    <n v="0"/>
    <n v="0"/>
    <n v="0"/>
    <n v="0"/>
    <n v="0"/>
    <n v="71590"/>
    <n v="71595"/>
    <n v="71088"/>
    <s v="CORV"/>
    <s v="GO  "/>
    <n v="18362"/>
    <n v="388"/>
  </r>
  <r>
    <x v="1128"/>
    <n v="202501"/>
    <x v="0"/>
    <s v="LECOUTRE Y                    "/>
    <x v="2"/>
    <n v="351"/>
    <n v="69"/>
    <n v="14"/>
    <n v="2"/>
    <n v="6501"/>
    <n v="30276"/>
    <n v="14.5"/>
    <n v="0.5"/>
    <n v="5.5"/>
    <n v="2"/>
    <n v="1.5"/>
    <n v="0"/>
    <n v="5"/>
    <n v="0"/>
    <n v="71030"/>
    <n v="71031"/>
    <n v="71015"/>
    <s v="GERO"/>
    <s v="IF  "/>
    <n v="4701"/>
    <n v="14332"/>
  </r>
  <r>
    <x v="1128"/>
    <n v="202501"/>
    <x v="1"/>
    <s v="LECOUTRE Y                    "/>
    <x v="2"/>
    <n v="351"/>
    <n v="69"/>
    <n v="14"/>
    <n v="2"/>
    <n v="6501"/>
    <n v="30276"/>
    <n v="14.5"/>
    <n v="0.5"/>
    <n v="5.5"/>
    <n v="2"/>
    <n v="1.5"/>
    <n v="0"/>
    <n v="5"/>
    <n v="0"/>
    <n v="71030"/>
    <n v="71031"/>
    <n v="71015"/>
    <s v="GERO"/>
    <s v="IF  "/>
    <n v="4701"/>
    <n v="14332"/>
  </r>
  <r>
    <x v="1129"/>
    <n v="202501"/>
    <x v="0"/>
    <s v="BLEAS J                       "/>
    <x v="2"/>
    <n v="916"/>
    <n v="200"/>
    <n v="23"/>
    <n v="9"/>
    <n v="0"/>
    <n v="0"/>
    <n v="0"/>
    <n v="0"/>
    <n v="0"/>
    <n v="0"/>
    <n v="0"/>
    <n v="0"/>
    <n v="0"/>
    <n v="0"/>
    <n v="900582"/>
    <n v="71506"/>
    <n v="71527"/>
    <s v="MART"/>
    <s v="CE  "/>
    <n v="0"/>
    <n v="0"/>
  </r>
  <r>
    <x v="1129"/>
    <n v="202501"/>
    <x v="1"/>
    <s v="BLEAS J                       "/>
    <x v="2"/>
    <n v="916"/>
    <n v="200"/>
    <n v="23"/>
    <n v="9"/>
    <n v="0"/>
    <n v="0"/>
    <n v="0"/>
    <n v="0"/>
    <n v="0"/>
    <n v="0"/>
    <n v="0"/>
    <n v="0"/>
    <n v="0"/>
    <n v="0"/>
    <n v="900582"/>
    <n v="71506"/>
    <n v="71527"/>
    <s v="MART"/>
    <s v="CE  "/>
    <n v="0"/>
    <n v="0"/>
  </r>
  <r>
    <x v="1130"/>
    <n v="202501"/>
    <x v="0"/>
    <s v="LOPEZ D                       "/>
    <x v="2"/>
    <n v="439"/>
    <n v="83"/>
    <n v="14"/>
    <n v="2"/>
    <n v="8572"/>
    <n v="19100"/>
    <n v="18.5"/>
    <n v="3"/>
    <n v="2"/>
    <n v="0"/>
    <n v="4"/>
    <n v="6.5"/>
    <n v="3"/>
    <n v="0"/>
    <n v="71030"/>
    <n v="71063"/>
    <n v="71064"/>
    <s v="COTE"/>
    <s v="IF  "/>
    <n v="0"/>
    <n v="11815"/>
  </r>
  <r>
    <x v="1130"/>
    <n v="202501"/>
    <x v="1"/>
    <s v="LOPEZ D                       "/>
    <x v="2"/>
    <n v="439"/>
    <n v="83"/>
    <n v="14"/>
    <n v="2"/>
    <n v="8572"/>
    <n v="19100"/>
    <n v="18.5"/>
    <n v="3"/>
    <n v="2"/>
    <n v="0"/>
    <n v="4"/>
    <n v="6.5"/>
    <n v="3"/>
    <n v="0"/>
    <n v="71030"/>
    <n v="71063"/>
    <n v="71064"/>
    <s v="COTE"/>
    <s v="IF  "/>
    <n v="0"/>
    <n v="11815"/>
  </r>
  <r>
    <x v="1131"/>
    <n v="202501"/>
    <x v="0"/>
    <s v="BERRAFATO M                   "/>
    <x v="2"/>
    <n v="916"/>
    <n v="290"/>
    <n v="37"/>
    <n v="9"/>
    <n v="0"/>
    <n v="0"/>
    <n v="0"/>
    <n v="0"/>
    <n v="0"/>
    <n v="0"/>
    <n v="0"/>
    <n v="0"/>
    <n v="0"/>
    <n v="0"/>
    <n v="71251"/>
    <n v="71255"/>
    <n v="700257"/>
    <s v="FRAC"/>
    <s v="GS  "/>
    <n v="0"/>
    <n v="0"/>
  </r>
  <r>
    <x v="1131"/>
    <n v="202501"/>
    <x v="1"/>
    <s v="BERRAFATO M                   "/>
    <x v="2"/>
    <n v="916"/>
    <n v="290"/>
    <n v="37"/>
    <n v="9"/>
    <n v="0"/>
    <n v="0"/>
    <n v="0"/>
    <n v="0"/>
    <n v="0"/>
    <n v="0"/>
    <n v="0"/>
    <n v="0"/>
    <n v="0"/>
    <n v="0"/>
    <n v="71251"/>
    <n v="71255"/>
    <n v="700257"/>
    <s v="FRAC"/>
    <s v="GS  "/>
    <n v="0"/>
    <n v="0"/>
  </r>
  <r>
    <x v="1132"/>
    <n v="202501"/>
    <x v="0"/>
    <s v="GOJEAN M                      "/>
    <x v="2"/>
    <n v="848"/>
    <n v="185"/>
    <n v="23"/>
    <n v="11"/>
    <n v="0"/>
    <n v="8967"/>
    <n v="0.5"/>
    <n v="0"/>
    <n v="0"/>
    <n v="0"/>
    <n v="0"/>
    <n v="0"/>
    <n v="0.5"/>
    <n v="0"/>
    <n v="900582"/>
    <n v="71276"/>
    <n v="70083"/>
    <s v="LAUR"/>
    <s v="CE  "/>
    <n v="0"/>
    <n v="896"/>
  </r>
  <r>
    <x v="1132"/>
    <n v="202501"/>
    <x v="1"/>
    <s v="GOJEAN M                      "/>
    <x v="2"/>
    <n v="848"/>
    <n v="185"/>
    <n v="23"/>
    <n v="11"/>
    <n v="0"/>
    <n v="8967"/>
    <n v="0.5"/>
    <n v="0"/>
    <n v="0"/>
    <n v="0"/>
    <n v="0"/>
    <n v="0"/>
    <n v="0.5"/>
    <n v="0"/>
    <n v="900582"/>
    <n v="71276"/>
    <n v="70083"/>
    <s v="LAUR"/>
    <s v="CE  "/>
    <n v="0"/>
    <n v="896"/>
  </r>
  <r>
    <x v="1133"/>
    <n v="202501"/>
    <x v="0"/>
    <s v="PEREC M                       "/>
    <x v="2"/>
    <n v="816"/>
    <n v="175"/>
    <n v="18"/>
    <n v="7"/>
    <n v="600"/>
    <n v="4000"/>
    <n v="1"/>
    <n v="0"/>
    <n v="1"/>
    <n v="0"/>
    <n v="0"/>
    <n v="0"/>
    <n v="0"/>
    <n v="0"/>
    <n v="900582"/>
    <n v="71506"/>
    <n v="71527"/>
    <s v="MART"/>
    <s v="CE  "/>
    <n v="0"/>
    <n v="1300"/>
  </r>
  <r>
    <x v="1133"/>
    <n v="202501"/>
    <x v="1"/>
    <s v="PEREC M                       "/>
    <x v="2"/>
    <n v="816"/>
    <n v="175"/>
    <n v="18"/>
    <n v="7"/>
    <n v="600"/>
    <n v="4000"/>
    <n v="1"/>
    <n v="0"/>
    <n v="1"/>
    <n v="0"/>
    <n v="0"/>
    <n v="0"/>
    <n v="0"/>
    <n v="0"/>
    <n v="900582"/>
    <n v="71506"/>
    <n v="71527"/>
    <s v="MART"/>
    <s v="CE  "/>
    <n v="0"/>
    <n v="1300"/>
  </r>
  <r>
    <x v="1134"/>
    <n v="202501"/>
    <x v="0"/>
    <s v="BARRE S                       "/>
    <x v="0"/>
    <n v="60"/>
    <n v="15"/>
    <n v="2"/>
    <n v="0"/>
    <n v="44235"/>
    <n v="354134"/>
    <n v="62"/>
    <n v="17"/>
    <n v="14"/>
    <n v="1"/>
    <n v="9"/>
    <n v="6"/>
    <n v="15"/>
    <n v="0"/>
    <n v="71590"/>
    <n v="71595"/>
    <n v="71088"/>
    <s v="CORV"/>
    <s v="GO  "/>
    <n v="57852"/>
    <n v="87300"/>
  </r>
  <r>
    <x v="1134"/>
    <n v="202501"/>
    <x v="1"/>
    <s v="BARRE S                       "/>
    <x v="0"/>
    <n v="60"/>
    <n v="15"/>
    <n v="2"/>
    <n v="0"/>
    <n v="44235"/>
    <n v="354134"/>
    <n v="62"/>
    <n v="17"/>
    <n v="14"/>
    <n v="1"/>
    <n v="9"/>
    <n v="6"/>
    <n v="15"/>
    <n v="0"/>
    <n v="71590"/>
    <n v="71595"/>
    <n v="71088"/>
    <s v="CORV"/>
    <s v="GO  "/>
    <n v="57852"/>
    <n v="87300"/>
  </r>
  <r>
    <x v="1135"/>
    <n v="202501"/>
    <x v="0"/>
    <s v="MUREZ E                       "/>
    <x v="2"/>
    <n v="256"/>
    <n v="43"/>
    <n v="4"/>
    <n v="1"/>
    <n v="11659"/>
    <n v="31509"/>
    <n v="12"/>
    <n v="3.5"/>
    <n v="3.5"/>
    <n v="1"/>
    <n v="1.5"/>
    <n v="0.5"/>
    <n v="2"/>
    <n v="0"/>
    <n v="71030"/>
    <n v="71510"/>
    <n v="71551"/>
    <s v="TEIS"/>
    <s v="IF  "/>
    <n v="0"/>
    <n v="17075"/>
  </r>
  <r>
    <x v="1135"/>
    <n v="202501"/>
    <x v="1"/>
    <s v="MUREZ E                       "/>
    <x v="2"/>
    <n v="256"/>
    <n v="43"/>
    <n v="4"/>
    <n v="1"/>
    <n v="11659"/>
    <n v="31509"/>
    <n v="12"/>
    <n v="3.5"/>
    <n v="3.5"/>
    <n v="1"/>
    <n v="1.5"/>
    <n v="0.5"/>
    <n v="2"/>
    <n v="0"/>
    <n v="71030"/>
    <n v="71510"/>
    <n v="71551"/>
    <s v="TEIS"/>
    <s v="IF  "/>
    <n v="0"/>
    <n v="17075"/>
  </r>
  <r>
    <x v="1136"/>
    <n v="202501"/>
    <x v="0"/>
    <s v="FAYE Y                        "/>
    <x v="2"/>
    <n v="235"/>
    <n v="94"/>
    <n v="17"/>
    <n v="5"/>
    <n v="11394"/>
    <n v="17276"/>
    <n v="12"/>
    <n v="4.5"/>
    <n v="4.5"/>
    <n v="1"/>
    <n v="0.5"/>
    <n v="0"/>
    <n v="1.5"/>
    <n v="0"/>
    <n v="71251"/>
    <n v="700023"/>
    <n v="71212"/>
    <s v="LEVE"/>
    <s v="GS  "/>
    <n v="6698"/>
    <n v="17632"/>
  </r>
  <r>
    <x v="1136"/>
    <n v="202501"/>
    <x v="1"/>
    <s v="FAYE Y                        "/>
    <x v="2"/>
    <n v="235"/>
    <n v="94"/>
    <n v="17"/>
    <n v="5"/>
    <n v="11394"/>
    <n v="17276"/>
    <n v="12"/>
    <n v="4.5"/>
    <n v="4.5"/>
    <n v="1"/>
    <n v="0.5"/>
    <n v="0"/>
    <n v="1.5"/>
    <n v="0"/>
    <n v="71251"/>
    <n v="700023"/>
    <n v="71212"/>
    <s v="LEVE"/>
    <s v="GS  "/>
    <n v="6698"/>
    <n v="17632"/>
  </r>
  <r>
    <x v="1137"/>
    <n v="202501"/>
    <x v="0"/>
    <s v="CIBERT A                      "/>
    <x v="2"/>
    <n v="236"/>
    <n v="44"/>
    <n v="11"/>
    <n v="5"/>
    <n v="10383"/>
    <n v="32860"/>
    <n v="26.5"/>
    <n v="3"/>
    <n v="12.5"/>
    <n v="1"/>
    <n v="6"/>
    <n v="2"/>
    <n v="2"/>
    <n v="0"/>
    <n v="900582"/>
    <n v="71507"/>
    <n v="71532"/>
    <s v="MORT"/>
    <s v="CE  "/>
    <n v="0"/>
    <n v="17601"/>
  </r>
  <r>
    <x v="1137"/>
    <n v="202501"/>
    <x v="1"/>
    <s v="CIBERT A                      "/>
    <x v="2"/>
    <n v="236"/>
    <n v="44"/>
    <n v="11"/>
    <n v="5"/>
    <n v="10383"/>
    <n v="32860"/>
    <n v="26.5"/>
    <n v="3"/>
    <n v="12.5"/>
    <n v="1"/>
    <n v="6"/>
    <n v="2"/>
    <n v="2"/>
    <n v="0"/>
    <n v="900582"/>
    <n v="71507"/>
    <n v="71532"/>
    <s v="MORT"/>
    <s v="CE  "/>
    <n v="0"/>
    <n v="17601"/>
  </r>
  <r>
    <x v="1138"/>
    <n v="202501"/>
    <x v="0"/>
    <s v="PEROUX L                      "/>
    <x v="2"/>
    <n v="626"/>
    <n v="127"/>
    <n v="12"/>
    <n v="6"/>
    <n v="2542"/>
    <n v="27420"/>
    <n v="5.5"/>
    <n v="2"/>
    <n v="1"/>
    <n v="0"/>
    <n v="0"/>
    <n v="1"/>
    <n v="1.5"/>
    <n v="0"/>
    <n v="900582"/>
    <n v="71139"/>
    <n v="700298"/>
    <s v="BACQ"/>
    <s v="CE  "/>
    <n v="0"/>
    <n v="6541"/>
  </r>
  <r>
    <x v="1138"/>
    <n v="202501"/>
    <x v="1"/>
    <s v="PEROUX L                      "/>
    <x v="2"/>
    <n v="626"/>
    <n v="127"/>
    <n v="12"/>
    <n v="6"/>
    <n v="2542"/>
    <n v="27420"/>
    <n v="5.5"/>
    <n v="2"/>
    <n v="1"/>
    <n v="0"/>
    <n v="0"/>
    <n v="1"/>
    <n v="1.5"/>
    <n v="0"/>
    <n v="900582"/>
    <n v="71139"/>
    <n v="700298"/>
    <s v="BACQ"/>
    <s v="CE  "/>
    <n v="0"/>
    <n v="6541"/>
  </r>
  <r>
    <x v="1139"/>
    <n v="202501"/>
    <x v="0"/>
    <s v="DENIZANE JP                   "/>
    <x v="2"/>
    <n v="336"/>
    <n v="89"/>
    <n v="13"/>
    <n v="3"/>
    <n v="12499"/>
    <n v="14211"/>
    <n v="16.5"/>
    <n v="6"/>
    <n v="3"/>
    <n v="0"/>
    <n v="3"/>
    <n v="3"/>
    <n v="1.5"/>
    <n v="0"/>
    <n v="71590"/>
    <n v="71592"/>
    <n v="71070"/>
    <s v="LECO"/>
    <s v="GO  "/>
    <n v="0"/>
    <n v="15014"/>
  </r>
  <r>
    <x v="1139"/>
    <n v="202501"/>
    <x v="1"/>
    <s v="DENIZANE JP                   "/>
    <x v="2"/>
    <n v="336"/>
    <n v="89"/>
    <n v="13"/>
    <n v="3"/>
    <n v="12499"/>
    <n v="14211"/>
    <n v="16.5"/>
    <n v="6"/>
    <n v="3"/>
    <n v="0"/>
    <n v="3"/>
    <n v="3"/>
    <n v="1.5"/>
    <n v="0"/>
    <n v="71590"/>
    <n v="71592"/>
    <n v="71070"/>
    <s v="LECO"/>
    <s v="GO  "/>
    <n v="0"/>
    <n v="15014"/>
  </r>
  <r>
    <x v="1140"/>
    <n v="202501"/>
    <x v="0"/>
    <s v="GENTY M                       "/>
    <x v="2"/>
    <n v="200"/>
    <n v="74"/>
    <n v="6"/>
    <n v="3"/>
    <n v="13464"/>
    <n v="40237"/>
    <n v="17"/>
    <n v="7"/>
    <n v="4"/>
    <n v="1"/>
    <n v="2"/>
    <n v="0"/>
    <n v="3"/>
    <n v="0"/>
    <n v="71251"/>
    <n v="71248"/>
    <n v="71245"/>
    <s v="THIE"/>
    <s v="GS  "/>
    <n v="36394"/>
    <n v="18920"/>
  </r>
  <r>
    <x v="1140"/>
    <n v="202501"/>
    <x v="1"/>
    <s v="GENTY M                       "/>
    <x v="2"/>
    <n v="200"/>
    <n v="74"/>
    <n v="6"/>
    <n v="3"/>
    <n v="13464"/>
    <n v="40237"/>
    <n v="17"/>
    <n v="7"/>
    <n v="4"/>
    <n v="1"/>
    <n v="2"/>
    <n v="0"/>
    <n v="3"/>
    <n v="0"/>
    <n v="71251"/>
    <n v="71248"/>
    <n v="71245"/>
    <s v="THIE"/>
    <s v="GS  "/>
    <n v="36394"/>
    <n v="18920"/>
  </r>
  <r>
    <x v="1141"/>
    <n v="202501"/>
    <x v="0"/>
    <s v="JONGEN T                      "/>
    <x v="0"/>
    <n v="44"/>
    <n v="10"/>
    <n v="2"/>
    <n v="0"/>
    <n v="80184"/>
    <n v="101236"/>
    <n v="104.5"/>
    <n v="19.5"/>
    <n v="35.5"/>
    <n v="12"/>
    <n v="14.5"/>
    <n v="18"/>
    <n v="5"/>
    <n v="0"/>
    <n v="71590"/>
    <n v="71607"/>
    <n v="70057"/>
    <s v="LIOP"/>
    <s v="GO  "/>
    <n v="46375"/>
    <n v="105445"/>
  </r>
  <r>
    <x v="1141"/>
    <n v="202501"/>
    <x v="1"/>
    <s v="JONGEN T                      "/>
    <x v="0"/>
    <n v="44"/>
    <n v="10"/>
    <n v="2"/>
    <n v="0"/>
    <n v="80184"/>
    <n v="101236"/>
    <n v="104.5"/>
    <n v="19.5"/>
    <n v="35.5"/>
    <n v="12"/>
    <n v="14.5"/>
    <n v="18"/>
    <n v="5"/>
    <n v="0"/>
    <n v="71590"/>
    <n v="71607"/>
    <n v="70057"/>
    <s v="LIOP"/>
    <s v="GO  "/>
    <n v="46375"/>
    <n v="105445"/>
  </r>
  <r>
    <x v="1142"/>
    <n v="202501"/>
    <x v="0"/>
    <s v="GODON J                       "/>
    <x v="2"/>
    <n v="746"/>
    <n v="158"/>
    <n v="18"/>
    <n v="7"/>
    <n v="1736"/>
    <n v="8906"/>
    <n v="4.5"/>
    <n v="0.5"/>
    <n v="1"/>
    <n v="0"/>
    <n v="0"/>
    <n v="3"/>
    <n v="0"/>
    <n v="0"/>
    <n v="900582"/>
    <n v="71139"/>
    <n v="700298"/>
    <s v="BACQ"/>
    <s v="CE  "/>
    <n v="0"/>
    <n v="3008"/>
  </r>
  <r>
    <x v="1142"/>
    <n v="202501"/>
    <x v="1"/>
    <s v="GODON J                       "/>
    <x v="2"/>
    <n v="746"/>
    <n v="158"/>
    <n v="18"/>
    <n v="7"/>
    <n v="1736"/>
    <n v="8906"/>
    <n v="4.5"/>
    <n v="0.5"/>
    <n v="1"/>
    <n v="0"/>
    <n v="0"/>
    <n v="3"/>
    <n v="0"/>
    <n v="0"/>
    <n v="900582"/>
    <n v="71139"/>
    <n v="700298"/>
    <s v="BACQ"/>
    <s v="CE  "/>
    <n v="0"/>
    <n v="3008"/>
  </r>
  <r>
    <x v="1143"/>
    <n v="202501"/>
    <x v="0"/>
    <s v="PEREIRA K                     "/>
    <x v="2"/>
    <n v="786"/>
    <n v="168"/>
    <n v="31"/>
    <n v="8"/>
    <n v="1566"/>
    <n v="0"/>
    <n v="2"/>
    <n v="0"/>
    <n v="2"/>
    <n v="0"/>
    <n v="0"/>
    <n v="0"/>
    <n v="0"/>
    <n v="0"/>
    <n v="900582"/>
    <n v="71507"/>
    <n v="71531"/>
    <s v="MORT"/>
    <s v="CE  "/>
    <n v="0"/>
    <n v="2027"/>
  </r>
  <r>
    <x v="1143"/>
    <n v="202501"/>
    <x v="1"/>
    <s v="PEREIRA K                     "/>
    <x v="2"/>
    <n v="786"/>
    <n v="168"/>
    <n v="31"/>
    <n v="8"/>
    <n v="1566"/>
    <n v="0"/>
    <n v="2"/>
    <n v="0"/>
    <n v="2"/>
    <n v="0"/>
    <n v="0"/>
    <n v="0"/>
    <n v="0"/>
    <n v="0"/>
    <n v="900582"/>
    <n v="71507"/>
    <n v="71531"/>
    <s v="MORT"/>
    <s v="CE  "/>
    <n v="0"/>
    <n v="2027"/>
  </r>
  <r>
    <x v="1144"/>
    <n v="202501"/>
    <x v="0"/>
    <s v="PEPIC M                       "/>
    <x v="2"/>
    <n v="53"/>
    <n v="22"/>
    <n v="4"/>
    <n v="2"/>
    <n v="19641"/>
    <n v="39318"/>
    <n v="26"/>
    <n v="7.5"/>
    <n v="4"/>
    <n v="3.5"/>
    <n v="3"/>
    <n v="6"/>
    <n v="2"/>
    <n v="0"/>
    <n v="71251"/>
    <n v="70067"/>
    <n v="71349"/>
    <s v="LEGG"/>
    <s v="GS  "/>
    <n v="0"/>
    <n v="27572"/>
  </r>
  <r>
    <x v="1144"/>
    <n v="202501"/>
    <x v="1"/>
    <s v="PEPIC M                       "/>
    <x v="2"/>
    <n v="53"/>
    <n v="22"/>
    <n v="4"/>
    <n v="2"/>
    <n v="19641"/>
    <n v="39318"/>
    <n v="26"/>
    <n v="7.5"/>
    <n v="4"/>
    <n v="3.5"/>
    <n v="3"/>
    <n v="6"/>
    <n v="2"/>
    <n v="0"/>
    <n v="71251"/>
    <n v="70067"/>
    <n v="71349"/>
    <s v="LEGG"/>
    <s v="GS  "/>
    <n v="0"/>
    <n v="27572"/>
  </r>
  <r>
    <x v="1145"/>
    <n v="202501"/>
    <x v="0"/>
    <s v="BOREL A                       "/>
    <x v="2"/>
    <n v="534"/>
    <n v="189"/>
    <n v="24"/>
    <n v="6"/>
    <n v="5634"/>
    <n v="19000"/>
    <n v="5"/>
    <n v="1"/>
    <n v="1.5"/>
    <n v="1"/>
    <n v="0"/>
    <n v="1.5"/>
    <n v="0"/>
    <n v="0"/>
    <n v="71251"/>
    <n v="71174"/>
    <n v="71500"/>
    <s v="CHIK"/>
    <s v="GS  "/>
    <n v="18713"/>
    <n v="9307"/>
  </r>
  <r>
    <x v="1145"/>
    <n v="202501"/>
    <x v="1"/>
    <s v="BOREL A                       "/>
    <x v="2"/>
    <n v="534"/>
    <n v="189"/>
    <n v="24"/>
    <n v="6"/>
    <n v="5634"/>
    <n v="19000"/>
    <n v="5"/>
    <n v="1"/>
    <n v="1.5"/>
    <n v="1"/>
    <n v="0"/>
    <n v="1.5"/>
    <n v="0"/>
    <n v="0"/>
    <n v="71251"/>
    <n v="71174"/>
    <n v="71500"/>
    <s v="CHIK"/>
    <s v="GS  "/>
    <n v="18713"/>
    <n v="9307"/>
  </r>
  <r>
    <x v="1146"/>
    <n v="202501"/>
    <x v="0"/>
    <s v="FORMET C                      "/>
    <x v="2"/>
    <n v="312"/>
    <n v="55"/>
    <n v="6"/>
    <n v="4"/>
    <n v="4775"/>
    <n v="76800"/>
    <n v="4"/>
    <n v="1"/>
    <n v="0"/>
    <n v="1"/>
    <n v="1"/>
    <n v="0"/>
    <n v="1"/>
    <n v="0"/>
    <n v="900582"/>
    <n v="71270"/>
    <n v="70813"/>
    <s v="TRAG"/>
    <s v="CE  "/>
    <n v="0"/>
    <n v="15674"/>
  </r>
  <r>
    <x v="1146"/>
    <n v="202501"/>
    <x v="1"/>
    <s v="FORMET C                      "/>
    <x v="2"/>
    <n v="312"/>
    <n v="55"/>
    <n v="6"/>
    <n v="4"/>
    <n v="4775"/>
    <n v="76800"/>
    <n v="4"/>
    <n v="1"/>
    <n v="0"/>
    <n v="1"/>
    <n v="1"/>
    <n v="0"/>
    <n v="1"/>
    <n v="0"/>
    <n v="900582"/>
    <n v="71270"/>
    <n v="70813"/>
    <s v="TRAG"/>
    <s v="CE  "/>
    <n v="0"/>
    <n v="15674"/>
  </r>
  <r>
    <x v="1147"/>
    <n v="202501"/>
    <x v="0"/>
    <s v="DESTARAC D                    "/>
    <x v="2"/>
    <n v="385"/>
    <n v="71"/>
    <n v="13"/>
    <n v="3"/>
    <n v="8592"/>
    <n v="42500"/>
    <n v="3"/>
    <n v="2"/>
    <n v="0"/>
    <n v="1"/>
    <n v="0"/>
    <n v="0"/>
    <n v="0"/>
    <n v="0"/>
    <n v="900582"/>
    <n v="71188"/>
    <n v="71191"/>
    <s v="THIA"/>
    <s v="CE  "/>
    <n v="0"/>
    <n v="13401"/>
  </r>
  <r>
    <x v="1147"/>
    <n v="202501"/>
    <x v="1"/>
    <s v="DESTARAC D                    "/>
    <x v="2"/>
    <n v="385"/>
    <n v="71"/>
    <n v="13"/>
    <n v="3"/>
    <n v="8592"/>
    <n v="42500"/>
    <n v="3"/>
    <n v="2"/>
    <n v="0"/>
    <n v="1"/>
    <n v="0"/>
    <n v="0"/>
    <n v="0"/>
    <n v="0"/>
    <n v="900582"/>
    <n v="71188"/>
    <n v="71191"/>
    <s v="THIA"/>
    <s v="CE  "/>
    <n v="0"/>
    <n v="13401"/>
  </r>
  <r>
    <x v="1148"/>
    <n v="202501"/>
    <x v="0"/>
    <s v="MICAULT M                     "/>
    <x v="2"/>
    <n v="216"/>
    <n v="58"/>
    <n v="3"/>
    <n v="1"/>
    <n v="12224"/>
    <n v="40898"/>
    <n v="8"/>
    <n v="4"/>
    <n v="2"/>
    <n v="1"/>
    <n v="1"/>
    <n v="0"/>
    <n v="0"/>
    <n v="0"/>
    <n v="71590"/>
    <n v="71602"/>
    <n v="71223"/>
    <s v="HARY"/>
    <s v="GO  "/>
    <n v="31291"/>
    <n v="18467"/>
  </r>
  <r>
    <x v="1148"/>
    <n v="202501"/>
    <x v="1"/>
    <s v="MICAULT M                     "/>
    <x v="2"/>
    <n v="216"/>
    <n v="58"/>
    <n v="3"/>
    <n v="1"/>
    <n v="12224"/>
    <n v="40898"/>
    <n v="8"/>
    <n v="4"/>
    <n v="2"/>
    <n v="1"/>
    <n v="1"/>
    <n v="0"/>
    <n v="0"/>
    <n v="0"/>
    <n v="71590"/>
    <n v="71602"/>
    <n v="71223"/>
    <s v="HARY"/>
    <s v="GO  "/>
    <n v="31291"/>
    <n v="18467"/>
  </r>
  <r>
    <x v="1149"/>
    <n v="202501"/>
    <x v="0"/>
    <s v="MICHALOWSKI A                 "/>
    <x v="2"/>
    <n v="335"/>
    <n v="88"/>
    <n v="12"/>
    <n v="2"/>
    <n v="7446"/>
    <n v="45159"/>
    <n v="7.5"/>
    <n v="2.5"/>
    <n v="1"/>
    <n v="1"/>
    <n v="0"/>
    <n v="0.5"/>
    <n v="2.5"/>
    <n v="0"/>
    <n v="71590"/>
    <n v="71592"/>
    <n v="71070"/>
    <s v="LECO"/>
    <s v="GO  "/>
    <n v="12688"/>
    <n v="15027"/>
  </r>
  <r>
    <x v="1149"/>
    <n v="202501"/>
    <x v="1"/>
    <s v="MICHALOWSKI A                 "/>
    <x v="2"/>
    <n v="335"/>
    <n v="88"/>
    <n v="12"/>
    <n v="2"/>
    <n v="7446"/>
    <n v="45159"/>
    <n v="7.5"/>
    <n v="2.5"/>
    <n v="1"/>
    <n v="1"/>
    <n v="0"/>
    <n v="0.5"/>
    <n v="2.5"/>
    <n v="0"/>
    <n v="71590"/>
    <n v="71592"/>
    <n v="71070"/>
    <s v="LECO"/>
    <s v="GO  "/>
    <n v="12688"/>
    <n v="15027"/>
  </r>
  <r>
    <x v="1150"/>
    <n v="202501"/>
    <x v="0"/>
    <s v="BLANCO L                      "/>
    <x v="2"/>
    <n v="782"/>
    <n v="251"/>
    <n v="21"/>
    <n v="6"/>
    <n v="970"/>
    <n v="5131"/>
    <n v="3"/>
    <n v="0"/>
    <n v="0"/>
    <n v="1"/>
    <n v="1"/>
    <n v="1"/>
    <n v="0"/>
    <n v="0"/>
    <n v="71251"/>
    <n v="71248"/>
    <n v="70065"/>
    <s v="THIE"/>
    <s v="GS  "/>
    <n v="0"/>
    <n v="2090"/>
  </r>
  <r>
    <x v="1150"/>
    <n v="202501"/>
    <x v="1"/>
    <s v="BLANCO L                      "/>
    <x v="2"/>
    <n v="782"/>
    <n v="251"/>
    <n v="21"/>
    <n v="6"/>
    <n v="970"/>
    <n v="5131"/>
    <n v="3"/>
    <n v="0"/>
    <n v="0"/>
    <n v="1"/>
    <n v="1"/>
    <n v="1"/>
    <n v="0"/>
    <n v="0"/>
    <n v="71251"/>
    <n v="71248"/>
    <n v="70065"/>
    <s v="THIE"/>
    <s v="GS  "/>
    <n v="0"/>
    <n v="2090"/>
  </r>
  <r>
    <x v="1151"/>
    <n v="202501"/>
    <x v="0"/>
    <s v="GUIDA A                       "/>
    <x v="2"/>
    <n v="916"/>
    <n v="290"/>
    <n v="22"/>
    <n v="8"/>
    <n v="0"/>
    <n v="0"/>
    <n v="0"/>
    <n v="0"/>
    <n v="0"/>
    <n v="0"/>
    <n v="0"/>
    <n v="0"/>
    <n v="0"/>
    <n v="0"/>
    <n v="71251"/>
    <n v="70066"/>
    <n v="71347"/>
    <s v="KERL"/>
    <s v="GS  "/>
    <n v="0"/>
    <n v="0"/>
  </r>
  <r>
    <x v="1151"/>
    <n v="202501"/>
    <x v="1"/>
    <s v="GUIDA A                       "/>
    <x v="2"/>
    <n v="916"/>
    <n v="290"/>
    <n v="22"/>
    <n v="8"/>
    <n v="0"/>
    <n v="0"/>
    <n v="0"/>
    <n v="0"/>
    <n v="0"/>
    <n v="0"/>
    <n v="0"/>
    <n v="0"/>
    <n v="0"/>
    <n v="0"/>
    <n v="71251"/>
    <n v="70066"/>
    <n v="71347"/>
    <s v="KERL"/>
    <s v="GS  "/>
    <n v="0"/>
    <n v="0"/>
  </r>
  <r>
    <x v="1152"/>
    <n v="202501"/>
    <x v="0"/>
    <s v="BOISSIERE Y                   "/>
    <x v="2"/>
    <n v="527"/>
    <n v="185"/>
    <n v="12"/>
    <n v="4"/>
    <n v="7845"/>
    <n v="4664"/>
    <n v="10.5"/>
    <n v="3.5"/>
    <n v="5"/>
    <n v="1"/>
    <n v="0"/>
    <n v="1"/>
    <n v="0"/>
    <n v="0"/>
    <n v="71251"/>
    <n v="71248"/>
    <n v="71245"/>
    <s v="THIE"/>
    <s v="GS  "/>
    <n v="0"/>
    <n v="9556"/>
  </r>
  <r>
    <x v="1152"/>
    <n v="202501"/>
    <x v="1"/>
    <s v="BOISSIERE Y                   "/>
    <x v="2"/>
    <n v="527"/>
    <n v="185"/>
    <n v="12"/>
    <n v="4"/>
    <n v="7845"/>
    <n v="4664"/>
    <n v="10.5"/>
    <n v="3.5"/>
    <n v="5"/>
    <n v="1"/>
    <n v="0"/>
    <n v="1"/>
    <n v="0"/>
    <n v="0"/>
    <n v="71251"/>
    <n v="71248"/>
    <n v="71245"/>
    <s v="THIE"/>
    <s v="GS  "/>
    <n v="0"/>
    <n v="9556"/>
  </r>
  <r>
    <x v="1153"/>
    <n v="202501"/>
    <x v="0"/>
    <s v="GRESLIN R                     "/>
    <x v="2"/>
    <n v="138"/>
    <n v="26"/>
    <n v="6"/>
    <n v="1"/>
    <n v="18236"/>
    <n v="4295"/>
    <n v="16"/>
    <n v="1"/>
    <n v="6"/>
    <n v="1"/>
    <n v="4"/>
    <n v="4"/>
    <n v="0"/>
    <n v="0"/>
    <n v="900582"/>
    <n v="71188"/>
    <n v="71191"/>
    <s v="THIA"/>
    <s v="CE  "/>
    <n v="0"/>
    <n v="21330"/>
  </r>
  <r>
    <x v="1153"/>
    <n v="202501"/>
    <x v="1"/>
    <s v="GRESLIN R                     "/>
    <x v="2"/>
    <n v="138"/>
    <n v="26"/>
    <n v="6"/>
    <n v="1"/>
    <n v="18236"/>
    <n v="4295"/>
    <n v="16"/>
    <n v="1"/>
    <n v="6"/>
    <n v="1"/>
    <n v="4"/>
    <n v="4"/>
    <n v="0"/>
    <n v="0"/>
    <n v="900582"/>
    <n v="71188"/>
    <n v="71191"/>
    <s v="THIA"/>
    <s v="CE  "/>
    <n v="0"/>
    <n v="21330"/>
  </r>
  <r>
    <x v="1154"/>
    <n v="202501"/>
    <x v="0"/>
    <s v="HECQUET C                     "/>
    <x v="2"/>
    <n v="857"/>
    <n v="269"/>
    <n v="32"/>
    <n v="9"/>
    <n v="363"/>
    <n v="3000"/>
    <n v="0.5"/>
    <n v="0"/>
    <n v="0"/>
    <n v="0"/>
    <n v="0"/>
    <n v="0.5"/>
    <n v="0"/>
    <n v="0"/>
    <n v="71251"/>
    <n v="70930"/>
    <n v="71397"/>
    <s v="CLEM"/>
    <s v="GS  "/>
    <n v="0"/>
    <n v="652"/>
  </r>
  <r>
    <x v="1154"/>
    <n v="202501"/>
    <x v="1"/>
    <s v="HECQUET C                     "/>
    <x v="2"/>
    <n v="857"/>
    <n v="269"/>
    <n v="32"/>
    <n v="9"/>
    <n v="363"/>
    <n v="3000"/>
    <n v="0.5"/>
    <n v="0"/>
    <n v="0"/>
    <n v="0"/>
    <n v="0"/>
    <n v="0.5"/>
    <n v="0"/>
    <n v="0"/>
    <n v="71251"/>
    <n v="70930"/>
    <n v="71397"/>
    <s v="CLEM"/>
    <s v="GS  "/>
    <n v="0"/>
    <n v="652"/>
  </r>
  <r>
    <x v="1155"/>
    <n v="202501"/>
    <x v="0"/>
    <s v="ABRIC C                       "/>
    <x v="2"/>
    <n v="916"/>
    <n v="290"/>
    <n v="39"/>
    <n v="9"/>
    <n v="0"/>
    <n v="0"/>
    <n v="0"/>
    <n v="0"/>
    <n v="0"/>
    <n v="0"/>
    <n v="0"/>
    <n v="0"/>
    <n v="0"/>
    <n v="0"/>
    <n v="71251"/>
    <n v="71239"/>
    <n v="71941"/>
    <s v="ZENO"/>
    <s v="GS  "/>
    <n v="0"/>
    <n v="0"/>
  </r>
  <r>
    <x v="1155"/>
    <n v="202501"/>
    <x v="1"/>
    <s v="ABRIC C                       "/>
    <x v="2"/>
    <n v="916"/>
    <n v="290"/>
    <n v="39"/>
    <n v="9"/>
    <n v="0"/>
    <n v="0"/>
    <n v="0"/>
    <n v="0"/>
    <n v="0"/>
    <n v="0"/>
    <n v="0"/>
    <n v="0"/>
    <n v="0"/>
    <n v="0"/>
    <n v="71251"/>
    <n v="71239"/>
    <n v="71941"/>
    <s v="ZENO"/>
    <s v="GS  "/>
    <n v="0"/>
    <n v="0"/>
  </r>
  <r>
    <x v="1156"/>
    <n v="202501"/>
    <x v="0"/>
    <s v="STALIN L                      "/>
    <x v="2"/>
    <n v="687"/>
    <n v="149"/>
    <n v="21"/>
    <n v="7"/>
    <n v="2181"/>
    <n v="0"/>
    <n v="1"/>
    <n v="0"/>
    <n v="0"/>
    <n v="1"/>
    <n v="0"/>
    <n v="0"/>
    <n v="0"/>
    <n v="0"/>
    <n v="71030"/>
    <n v="71063"/>
    <n v="70053"/>
    <s v="COTE"/>
    <s v="IF  "/>
    <n v="6691"/>
    <n v="4674"/>
  </r>
  <r>
    <x v="1156"/>
    <n v="202501"/>
    <x v="1"/>
    <s v="STALIN L                      "/>
    <x v="2"/>
    <n v="687"/>
    <n v="149"/>
    <n v="21"/>
    <n v="7"/>
    <n v="2181"/>
    <n v="0"/>
    <n v="1"/>
    <n v="0"/>
    <n v="0"/>
    <n v="1"/>
    <n v="0"/>
    <n v="0"/>
    <n v="0"/>
    <n v="0"/>
    <n v="71030"/>
    <n v="71063"/>
    <n v="70053"/>
    <s v="COTE"/>
    <s v="IF  "/>
    <n v="6691"/>
    <n v="4674"/>
  </r>
  <r>
    <x v="1157"/>
    <n v="202501"/>
    <x v="0"/>
    <s v="SINEAU B                      "/>
    <x v="0"/>
    <n v="15"/>
    <n v="3"/>
    <n v="2"/>
    <n v="0"/>
    <n v="102016"/>
    <n v="496683"/>
    <n v="93.5"/>
    <n v="43"/>
    <n v="5"/>
    <n v="1"/>
    <n v="7"/>
    <n v="6"/>
    <n v="31.5"/>
    <n v="0"/>
    <n v="71590"/>
    <n v="71594"/>
    <n v="700073"/>
    <s v="GUIH"/>
    <s v="GO  "/>
    <n v="196852"/>
    <n v="152269"/>
  </r>
  <r>
    <x v="1157"/>
    <n v="202501"/>
    <x v="1"/>
    <s v="SINEAU B                      "/>
    <x v="0"/>
    <n v="15"/>
    <n v="3"/>
    <n v="2"/>
    <n v="0"/>
    <n v="102016"/>
    <n v="496683"/>
    <n v="93.5"/>
    <n v="43"/>
    <n v="5"/>
    <n v="1"/>
    <n v="7"/>
    <n v="6"/>
    <n v="31.5"/>
    <n v="0"/>
    <n v="71590"/>
    <n v="71594"/>
    <n v="700073"/>
    <s v="GUIH"/>
    <s v="GO  "/>
    <n v="196852"/>
    <n v="152269"/>
  </r>
  <r>
    <x v="1158"/>
    <n v="202501"/>
    <x v="0"/>
    <s v="BEGUE PL                      "/>
    <x v="2"/>
    <n v="74"/>
    <n v="30"/>
    <n v="2"/>
    <n v="1"/>
    <n v="16491"/>
    <n v="23503"/>
    <n v="14"/>
    <n v="4"/>
    <n v="2"/>
    <n v="5"/>
    <n v="1"/>
    <n v="0"/>
    <n v="2"/>
    <n v="0"/>
    <n v="71251"/>
    <n v="71248"/>
    <n v="71250"/>
    <s v="THIE"/>
    <s v="GS  "/>
    <n v="87274"/>
    <n v="24602"/>
  </r>
  <r>
    <x v="1158"/>
    <n v="202501"/>
    <x v="1"/>
    <s v="BEGUE PL                      "/>
    <x v="2"/>
    <n v="74"/>
    <n v="30"/>
    <n v="2"/>
    <n v="1"/>
    <n v="16491"/>
    <n v="23503"/>
    <n v="14"/>
    <n v="4"/>
    <n v="2"/>
    <n v="5"/>
    <n v="1"/>
    <n v="0"/>
    <n v="2"/>
    <n v="0"/>
    <n v="71251"/>
    <n v="71248"/>
    <n v="71250"/>
    <s v="THIE"/>
    <s v="GS  "/>
    <n v="87274"/>
    <n v="24602"/>
  </r>
  <r>
    <x v="1159"/>
    <n v="202501"/>
    <x v="0"/>
    <s v="PERRAULT F                    "/>
    <x v="2"/>
    <n v="916"/>
    <n v="230"/>
    <n v="26"/>
    <n v="8"/>
    <n v="0"/>
    <n v="0"/>
    <n v="0"/>
    <n v="0"/>
    <n v="0"/>
    <n v="0"/>
    <n v="0"/>
    <n v="0"/>
    <n v="0"/>
    <n v="0"/>
    <n v="71030"/>
    <n v="71054"/>
    <n v="70427"/>
    <s v="BOUR"/>
    <s v="IF  "/>
    <n v="0"/>
    <n v="0"/>
  </r>
  <r>
    <x v="1159"/>
    <n v="202501"/>
    <x v="1"/>
    <s v="PERRAULT F                    "/>
    <x v="2"/>
    <n v="916"/>
    <n v="230"/>
    <n v="26"/>
    <n v="8"/>
    <n v="0"/>
    <n v="0"/>
    <n v="0"/>
    <n v="0"/>
    <n v="0"/>
    <n v="0"/>
    <n v="0"/>
    <n v="0"/>
    <n v="0"/>
    <n v="0"/>
    <n v="71030"/>
    <n v="71054"/>
    <n v="70427"/>
    <s v="BOUR"/>
    <s v="IF  "/>
    <n v="0"/>
    <n v="0"/>
  </r>
  <r>
    <x v="1160"/>
    <n v="202501"/>
    <x v="0"/>
    <s v="DENIS C                       "/>
    <x v="2"/>
    <n v="651"/>
    <n v="159"/>
    <n v="13"/>
    <n v="6"/>
    <n v="203"/>
    <n v="59307"/>
    <n v="1"/>
    <n v="0"/>
    <n v="0"/>
    <n v="0"/>
    <n v="0"/>
    <n v="0"/>
    <n v="1"/>
    <n v="0"/>
    <n v="71590"/>
    <n v="71591"/>
    <n v="70522"/>
    <s v="LAUZ"/>
    <s v="GO  "/>
    <n v="10099"/>
    <n v="5930"/>
  </r>
  <r>
    <x v="1160"/>
    <n v="202501"/>
    <x v="1"/>
    <s v="DENIS C                       "/>
    <x v="2"/>
    <n v="651"/>
    <n v="159"/>
    <n v="13"/>
    <n v="6"/>
    <n v="203"/>
    <n v="59307"/>
    <n v="1"/>
    <n v="0"/>
    <n v="0"/>
    <n v="0"/>
    <n v="0"/>
    <n v="0"/>
    <n v="1"/>
    <n v="0"/>
    <n v="71590"/>
    <n v="71591"/>
    <n v="70522"/>
    <s v="LAUZ"/>
    <s v="GO  "/>
    <n v="10099"/>
    <n v="5930"/>
  </r>
  <r>
    <x v="1161"/>
    <n v="202501"/>
    <x v="0"/>
    <s v="GUILLON I                     "/>
    <x v="2"/>
    <n v="916"/>
    <n v="228"/>
    <n v="34"/>
    <n v="7"/>
    <n v="0"/>
    <n v="0"/>
    <n v="0"/>
    <n v="0"/>
    <n v="0"/>
    <n v="0"/>
    <n v="0"/>
    <n v="0"/>
    <n v="0"/>
    <n v="0"/>
    <n v="71590"/>
    <n v="71607"/>
    <n v="700202"/>
    <s v="LIOP"/>
    <s v="GO  "/>
    <n v="0"/>
    <n v="0"/>
  </r>
  <r>
    <x v="1161"/>
    <n v="202501"/>
    <x v="1"/>
    <s v="GUILLON I                     "/>
    <x v="2"/>
    <n v="916"/>
    <n v="228"/>
    <n v="34"/>
    <n v="7"/>
    <n v="0"/>
    <n v="0"/>
    <n v="0"/>
    <n v="0"/>
    <n v="0"/>
    <n v="0"/>
    <n v="0"/>
    <n v="0"/>
    <n v="0"/>
    <n v="0"/>
    <n v="71590"/>
    <n v="71607"/>
    <n v="700202"/>
    <s v="LIOP"/>
    <s v="GO  "/>
    <n v="0"/>
    <n v="0"/>
  </r>
  <r>
    <x v="1162"/>
    <n v="202501"/>
    <x v="0"/>
    <s v="ANIN S                        "/>
    <x v="0"/>
    <n v="37"/>
    <n v="17"/>
    <n v="4"/>
    <n v="0"/>
    <n v="71773"/>
    <n v="289560"/>
    <n v="63.5"/>
    <n v="24.5"/>
    <n v="18.5"/>
    <n v="4"/>
    <n v="7.5"/>
    <n v="2"/>
    <n v="7"/>
    <n v="0"/>
    <n v="71251"/>
    <n v="700023"/>
    <n v="71212"/>
    <s v="LEVE"/>
    <s v="GS  "/>
    <n v="80936"/>
    <n v="111920"/>
  </r>
  <r>
    <x v="1162"/>
    <n v="202501"/>
    <x v="1"/>
    <s v="ANIN S                        "/>
    <x v="0"/>
    <n v="37"/>
    <n v="17"/>
    <n v="4"/>
    <n v="0"/>
    <n v="71773"/>
    <n v="289560"/>
    <n v="63.5"/>
    <n v="24.5"/>
    <n v="18.5"/>
    <n v="4"/>
    <n v="7.5"/>
    <n v="2"/>
    <n v="7"/>
    <n v="0"/>
    <n v="71251"/>
    <n v="700023"/>
    <n v="71212"/>
    <s v="LEVE"/>
    <s v="GS  "/>
    <n v="80936"/>
    <n v="111920"/>
  </r>
  <r>
    <x v="1163"/>
    <n v="202501"/>
    <x v="0"/>
    <s v="ALLARD L                      "/>
    <x v="2"/>
    <n v="403"/>
    <n v="152"/>
    <n v="20"/>
    <n v="4"/>
    <n v="10213"/>
    <n v="7300"/>
    <n v="3.5"/>
    <n v="2"/>
    <n v="1"/>
    <n v="0.5"/>
    <n v="0"/>
    <n v="0"/>
    <n v="0"/>
    <n v="0"/>
    <n v="71251"/>
    <n v="71174"/>
    <n v="71179"/>
    <s v="CHIK"/>
    <s v="GS  "/>
    <n v="0"/>
    <n v="12878"/>
  </r>
  <r>
    <x v="1163"/>
    <n v="202501"/>
    <x v="1"/>
    <s v="ALLARD L                      "/>
    <x v="2"/>
    <n v="403"/>
    <n v="152"/>
    <n v="20"/>
    <n v="4"/>
    <n v="10213"/>
    <n v="7300"/>
    <n v="3.5"/>
    <n v="2"/>
    <n v="1"/>
    <n v="0.5"/>
    <n v="0"/>
    <n v="0"/>
    <n v="0"/>
    <n v="0"/>
    <n v="71251"/>
    <n v="71174"/>
    <n v="71179"/>
    <s v="CHIK"/>
    <s v="GS  "/>
    <n v="0"/>
    <n v="12878"/>
  </r>
  <r>
    <x v="1164"/>
    <n v="202501"/>
    <x v="0"/>
    <s v="CHAPPEZ S                     "/>
    <x v="2"/>
    <n v="292"/>
    <n v="111"/>
    <n v="14"/>
    <n v="7"/>
    <n v="9753"/>
    <n v="30660"/>
    <n v="12.5"/>
    <n v="2"/>
    <n v="5.5"/>
    <n v="1.5"/>
    <n v="2.5"/>
    <n v="0"/>
    <n v="1"/>
    <n v="0"/>
    <n v="71251"/>
    <n v="71174"/>
    <n v="71194"/>
    <s v="CHIK"/>
    <s v="GS  "/>
    <n v="0"/>
    <n v="16220"/>
  </r>
  <r>
    <x v="1164"/>
    <n v="202501"/>
    <x v="1"/>
    <s v="CHAPPEZ S                     "/>
    <x v="2"/>
    <n v="292"/>
    <n v="111"/>
    <n v="14"/>
    <n v="7"/>
    <n v="9753"/>
    <n v="30660"/>
    <n v="12.5"/>
    <n v="2"/>
    <n v="5.5"/>
    <n v="1.5"/>
    <n v="2.5"/>
    <n v="0"/>
    <n v="1"/>
    <n v="0"/>
    <n v="71251"/>
    <n v="71174"/>
    <n v="71194"/>
    <s v="CHIK"/>
    <s v="GS  "/>
    <n v="0"/>
    <n v="16220"/>
  </r>
  <r>
    <x v="1165"/>
    <n v="202501"/>
    <x v="0"/>
    <s v="ARIF S                        "/>
    <x v="2"/>
    <n v="631"/>
    <n v="128"/>
    <n v="20"/>
    <n v="11"/>
    <n v="4148"/>
    <n v="16500"/>
    <n v="7"/>
    <n v="3"/>
    <n v="2"/>
    <n v="0"/>
    <n v="1"/>
    <n v="0"/>
    <n v="1"/>
    <n v="0"/>
    <n v="900582"/>
    <n v="71159"/>
    <n v="71152"/>
    <s v="GATH"/>
    <s v="CE  "/>
    <n v="11546"/>
    <n v="6478"/>
  </r>
  <r>
    <x v="1165"/>
    <n v="202501"/>
    <x v="1"/>
    <s v="ARIF S                        "/>
    <x v="2"/>
    <n v="631"/>
    <n v="128"/>
    <n v="20"/>
    <n v="11"/>
    <n v="4148"/>
    <n v="16500"/>
    <n v="7"/>
    <n v="3"/>
    <n v="2"/>
    <n v="0"/>
    <n v="1"/>
    <n v="0"/>
    <n v="1"/>
    <n v="0"/>
    <n v="900582"/>
    <n v="71159"/>
    <n v="71152"/>
    <s v="GATH"/>
    <s v="CE  "/>
    <n v="11546"/>
    <n v="6478"/>
  </r>
  <r>
    <x v="1166"/>
    <n v="202501"/>
    <x v="0"/>
    <s v="QUESADA C                     "/>
    <x v="2"/>
    <n v="904"/>
    <n v="197"/>
    <n v="22"/>
    <n v="6"/>
    <n v="94"/>
    <n v="0"/>
    <n v="1"/>
    <n v="0"/>
    <n v="0"/>
    <n v="0"/>
    <n v="0"/>
    <n v="1"/>
    <n v="0"/>
    <n v="0"/>
    <n v="900582"/>
    <n v="71129"/>
    <n v="71566"/>
    <s v="OD A"/>
    <s v="CE  "/>
    <n v="0"/>
    <n v="94"/>
  </r>
  <r>
    <x v="1166"/>
    <n v="202501"/>
    <x v="1"/>
    <s v="QUESADA C                     "/>
    <x v="2"/>
    <n v="904"/>
    <n v="197"/>
    <n v="22"/>
    <n v="6"/>
    <n v="94"/>
    <n v="0"/>
    <n v="1"/>
    <n v="0"/>
    <n v="0"/>
    <n v="0"/>
    <n v="0"/>
    <n v="1"/>
    <n v="0"/>
    <n v="0"/>
    <n v="900582"/>
    <n v="71129"/>
    <n v="71566"/>
    <s v="OD A"/>
    <s v="CE  "/>
    <n v="0"/>
    <n v="94"/>
  </r>
  <r>
    <x v="1167"/>
    <n v="202501"/>
    <x v="0"/>
    <s v="FAUQUET S                     "/>
    <x v="2"/>
    <n v="657"/>
    <n v="146"/>
    <n v="16"/>
    <n v="4"/>
    <n v="4069"/>
    <n v="0"/>
    <n v="5"/>
    <n v="0"/>
    <n v="1"/>
    <n v="1"/>
    <n v="0"/>
    <n v="3"/>
    <n v="0"/>
    <n v="0"/>
    <n v="71030"/>
    <n v="71045"/>
    <n v="71436"/>
    <s v="PHIL"/>
    <s v="IF  "/>
    <n v="0"/>
    <n v="5666"/>
  </r>
  <r>
    <x v="1167"/>
    <n v="202501"/>
    <x v="1"/>
    <s v="FAUQUET S                     "/>
    <x v="2"/>
    <n v="657"/>
    <n v="146"/>
    <n v="16"/>
    <n v="4"/>
    <n v="4069"/>
    <n v="0"/>
    <n v="5"/>
    <n v="0"/>
    <n v="1"/>
    <n v="1"/>
    <n v="0"/>
    <n v="3"/>
    <n v="0"/>
    <n v="0"/>
    <n v="71030"/>
    <n v="71045"/>
    <n v="71436"/>
    <s v="PHIL"/>
    <s v="IF  "/>
    <n v="0"/>
    <n v="5666"/>
  </r>
  <r>
    <x v="1168"/>
    <n v="202501"/>
    <x v="0"/>
    <s v="VANHOENACKER A                "/>
    <x v="2"/>
    <n v="508"/>
    <n v="99"/>
    <n v="15"/>
    <n v="4"/>
    <n v="3763"/>
    <n v="35556"/>
    <n v="7"/>
    <n v="1"/>
    <n v="2"/>
    <n v="2"/>
    <n v="0"/>
    <n v="0"/>
    <n v="2"/>
    <n v="0"/>
    <n v="71030"/>
    <n v="71024"/>
    <n v="71023"/>
    <s v="FASQ"/>
    <s v="IF  "/>
    <n v="0"/>
    <n v="10114"/>
  </r>
  <r>
    <x v="1168"/>
    <n v="202501"/>
    <x v="1"/>
    <s v="VANHOENACKER A                "/>
    <x v="2"/>
    <n v="508"/>
    <n v="99"/>
    <n v="15"/>
    <n v="4"/>
    <n v="3763"/>
    <n v="35556"/>
    <n v="7"/>
    <n v="1"/>
    <n v="2"/>
    <n v="2"/>
    <n v="0"/>
    <n v="0"/>
    <n v="2"/>
    <n v="0"/>
    <n v="71030"/>
    <n v="71024"/>
    <n v="71023"/>
    <s v="FASQ"/>
    <s v="IF  "/>
    <n v="0"/>
    <n v="10114"/>
  </r>
  <r>
    <x v="1169"/>
    <n v="202501"/>
    <x v="0"/>
    <s v="SAADIA LANDOZ E               "/>
    <x v="2"/>
    <n v="916"/>
    <n v="290"/>
    <n v="22"/>
    <n v="10"/>
    <n v="10"/>
    <n v="0"/>
    <n v="0"/>
    <n v="0"/>
    <n v="0"/>
    <n v="0"/>
    <n v="0"/>
    <n v="0"/>
    <n v="0"/>
    <n v="0"/>
    <n v="71251"/>
    <n v="70066"/>
    <n v="71494"/>
    <s v="KERL"/>
    <s v="GS  "/>
    <n v="0"/>
    <n v="0"/>
  </r>
  <r>
    <x v="1169"/>
    <n v="202501"/>
    <x v="1"/>
    <s v="SAADIA LANDOZ E               "/>
    <x v="2"/>
    <n v="916"/>
    <n v="290"/>
    <n v="22"/>
    <n v="10"/>
    <n v="10"/>
    <n v="0"/>
    <n v="0"/>
    <n v="0"/>
    <n v="0"/>
    <n v="0"/>
    <n v="0"/>
    <n v="0"/>
    <n v="0"/>
    <n v="0"/>
    <n v="71251"/>
    <n v="70066"/>
    <n v="71494"/>
    <s v="KERL"/>
    <s v="GS  "/>
    <n v="0"/>
    <n v="0"/>
  </r>
  <r>
    <x v="1170"/>
    <n v="202501"/>
    <x v="0"/>
    <s v="MONSARA S                     "/>
    <x v="2"/>
    <n v="916"/>
    <n v="290"/>
    <n v="22"/>
    <n v="6"/>
    <n v="0"/>
    <n v="0"/>
    <n v="0"/>
    <n v="0"/>
    <n v="0"/>
    <n v="0"/>
    <n v="0"/>
    <n v="0"/>
    <n v="0"/>
    <n v="0"/>
    <n v="71251"/>
    <n v="70066"/>
    <n v="71264"/>
    <s v="KERL"/>
    <s v="GS  "/>
    <n v="0"/>
    <n v="0"/>
  </r>
  <r>
    <x v="1170"/>
    <n v="202501"/>
    <x v="1"/>
    <s v="MONSARA S                     "/>
    <x v="2"/>
    <n v="916"/>
    <n v="290"/>
    <n v="22"/>
    <n v="6"/>
    <n v="0"/>
    <n v="0"/>
    <n v="0"/>
    <n v="0"/>
    <n v="0"/>
    <n v="0"/>
    <n v="0"/>
    <n v="0"/>
    <n v="0"/>
    <n v="0"/>
    <n v="71251"/>
    <n v="70066"/>
    <n v="71264"/>
    <s v="KERL"/>
    <s v="GS  "/>
    <n v="0"/>
    <n v="0"/>
  </r>
  <r>
    <x v="1171"/>
    <n v="202501"/>
    <x v="0"/>
    <s v="DA SILVA OLIVEIRA A           "/>
    <x v="2"/>
    <n v="913"/>
    <n v="228"/>
    <n v="25"/>
    <n v="7"/>
    <n v="0"/>
    <n v="450"/>
    <n v="0"/>
    <n v="0"/>
    <n v="0"/>
    <n v="0"/>
    <n v="0"/>
    <n v="0"/>
    <n v="0"/>
    <n v="0"/>
    <n v="71030"/>
    <n v="71054"/>
    <n v="70427"/>
    <s v="BOUR"/>
    <s v="IF  "/>
    <n v="0"/>
    <n v="45"/>
  </r>
  <r>
    <x v="1171"/>
    <n v="202501"/>
    <x v="1"/>
    <s v="DA SILVA OLIVEIRA A           "/>
    <x v="2"/>
    <n v="913"/>
    <n v="228"/>
    <n v="25"/>
    <n v="7"/>
    <n v="0"/>
    <n v="450"/>
    <n v="0"/>
    <n v="0"/>
    <n v="0"/>
    <n v="0"/>
    <n v="0"/>
    <n v="0"/>
    <n v="0"/>
    <n v="0"/>
    <n v="71030"/>
    <n v="71054"/>
    <n v="70427"/>
    <s v="BOUR"/>
    <s v="IF  "/>
    <n v="0"/>
    <n v="45"/>
  </r>
  <r>
    <x v="1172"/>
    <n v="202501"/>
    <x v="0"/>
    <s v="SARANTIDIS G                  "/>
    <x v="2"/>
    <n v="404"/>
    <n v="75"/>
    <n v="7"/>
    <n v="3"/>
    <n v="7745"/>
    <n v="20238"/>
    <n v="6.5"/>
    <n v="2"/>
    <n v="0.5"/>
    <n v="2.5"/>
    <n v="0"/>
    <n v="0.5"/>
    <n v="1"/>
    <n v="0"/>
    <n v="71030"/>
    <n v="71510"/>
    <n v="71551"/>
    <s v="TEIS"/>
    <s v="IF  "/>
    <n v="0"/>
    <n v="12863"/>
  </r>
  <r>
    <x v="1172"/>
    <n v="202501"/>
    <x v="1"/>
    <s v="SARANTIDIS G                  "/>
    <x v="2"/>
    <n v="404"/>
    <n v="75"/>
    <n v="7"/>
    <n v="3"/>
    <n v="7745"/>
    <n v="20238"/>
    <n v="6.5"/>
    <n v="2"/>
    <n v="0.5"/>
    <n v="2.5"/>
    <n v="0"/>
    <n v="0.5"/>
    <n v="1"/>
    <n v="0"/>
    <n v="71030"/>
    <n v="71510"/>
    <n v="71551"/>
    <s v="TEIS"/>
    <s v="IF  "/>
    <n v="0"/>
    <n v="12863"/>
  </r>
  <r>
    <x v="1173"/>
    <n v="202501"/>
    <x v="0"/>
    <s v="ANTUNES M                     "/>
    <x v="2"/>
    <n v="916"/>
    <n v="290"/>
    <n v="38"/>
    <n v="11"/>
    <n v="0"/>
    <n v="0"/>
    <n v="0"/>
    <n v="0"/>
    <n v="0"/>
    <n v="0"/>
    <n v="0"/>
    <n v="0"/>
    <n v="0"/>
    <n v="0"/>
    <n v="71251"/>
    <n v="700023"/>
    <n v="71201"/>
    <s v="LEVE"/>
    <s v="GS  "/>
    <n v="0"/>
    <n v="0"/>
  </r>
  <r>
    <x v="1173"/>
    <n v="202501"/>
    <x v="1"/>
    <s v="ANTUNES M                     "/>
    <x v="2"/>
    <n v="916"/>
    <n v="290"/>
    <n v="38"/>
    <n v="11"/>
    <n v="0"/>
    <n v="0"/>
    <n v="0"/>
    <n v="0"/>
    <n v="0"/>
    <n v="0"/>
    <n v="0"/>
    <n v="0"/>
    <n v="0"/>
    <n v="0"/>
    <n v="71251"/>
    <n v="700023"/>
    <n v="71201"/>
    <s v="LEVE"/>
    <s v="GS  "/>
    <n v="0"/>
    <n v="0"/>
  </r>
  <r>
    <x v="1174"/>
    <n v="202501"/>
    <x v="0"/>
    <s v="RUBIN E                       "/>
    <x v="2"/>
    <n v="270"/>
    <n v="45"/>
    <n v="9"/>
    <n v="4"/>
    <n v="10138"/>
    <n v="20588"/>
    <n v="7.5"/>
    <n v="0.5"/>
    <n v="2.5"/>
    <n v="3"/>
    <n v="0.5"/>
    <n v="0"/>
    <n v="1"/>
    <n v="0"/>
    <n v="900582"/>
    <n v="71188"/>
    <n v="71938"/>
    <s v="THIA"/>
    <s v="CE  "/>
    <n v="0"/>
    <n v="16850"/>
  </r>
  <r>
    <x v="1174"/>
    <n v="202501"/>
    <x v="1"/>
    <s v="RUBIN E                       "/>
    <x v="2"/>
    <n v="270"/>
    <n v="45"/>
    <n v="9"/>
    <n v="4"/>
    <n v="10138"/>
    <n v="20588"/>
    <n v="7.5"/>
    <n v="0.5"/>
    <n v="2.5"/>
    <n v="3"/>
    <n v="0.5"/>
    <n v="0"/>
    <n v="1"/>
    <n v="0"/>
    <n v="900582"/>
    <n v="71188"/>
    <n v="71938"/>
    <s v="THIA"/>
    <s v="CE  "/>
    <n v="0"/>
    <n v="16850"/>
  </r>
  <r>
    <x v="1175"/>
    <n v="202501"/>
    <x v="0"/>
    <s v="GUILLAUME A                   "/>
    <x v="2"/>
    <n v="621"/>
    <n v="125"/>
    <n v="15"/>
    <n v="3"/>
    <n v="5361"/>
    <n v="0"/>
    <n v="13"/>
    <n v="2"/>
    <n v="4"/>
    <n v="0"/>
    <n v="3.5"/>
    <n v="3.5"/>
    <n v="0"/>
    <n v="0"/>
    <n v="900582"/>
    <n v="71270"/>
    <n v="71155"/>
    <s v="TRAG"/>
    <s v="CE  "/>
    <n v="0"/>
    <n v="6716"/>
  </r>
  <r>
    <x v="1175"/>
    <n v="202501"/>
    <x v="1"/>
    <s v="GUILLAUME A                   "/>
    <x v="2"/>
    <n v="621"/>
    <n v="125"/>
    <n v="15"/>
    <n v="3"/>
    <n v="5361"/>
    <n v="0"/>
    <n v="13"/>
    <n v="2"/>
    <n v="4"/>
    <n v="0"/>
    <n v="3.5"/>
    <n v="3.5"/>
    <n v="0"/>
    <n v="0"/>
    <n v="900582"/>
    <n v="71270"/>
    <n v="71155"/>
    <s v="TRAG"/>
    <s v="CE  "/>
    <n v="0"/>
    <n v="6716"/>
  </r>
  <r>
    <x v="1176"/>
    <n v="202501"/>
    <x v="0"/>
    <s v="FERRARI C                     "/>
    <x v="2"/>
    <n v="704"/>
    <n v="230"/>
    <n v="14"/>
    <n v="4"/>
    <n v="2369"/>
    <n v="12000"/>
    <n v="4"/>
    <n v="0.5"/>
    <n v="0"/>
    <n v="0.5"/>
    <n v="0"/>
    <n v="3"/>
    <n v="0"/>
    <n v="0"/>
    <n v="71251"/>
    <n v="70066"/>
    <n v="71347"/>
    <s v="KERL"/>
    <s v="GS  "/>
    <n v="0"/>
    <n v="4122"/>
  </r>
  <r>
    <x v="1176"/>
    <n v="202501"/>
    <x v="1"/>
    <s v="FERRARI C                     "/>
    <x v="2"/>
    <n v="704"/>
    <n v="230"/>
    <n v="14"/>
    <n v="4"/>
    <n v="2369"/>
    <n v="12000"/>
    <n v="4"/>
    <n v="0.5"/>
    <n v="0"/>
    <n v="0.5"/>
    <n v="0"/>
    <n v="3"/>
    <n v="0"/>
    <n v="0"/>
    <n v="71251"/>
    <n v="70066"/>
    <n v="71347"/>
    <s v="KERL"/>
    <s v="GS  "/>
    <n v="0"/>
    <n v="4122"/>
  </r>
  <r>
    <x v="1177"/>
    <n v="202501"/>
    <x v="0"/>
    <s v="CARLA N                       "/>
    <x v="2"/>
    <n v="723"/>
    <n v="234"/>
    <n v="30"/>
    <n v="7"/>
    <n v="2298"/>
    <n v="8072"/>
    <n v="3"/>
    <n v="1"/>
    <n v="1"/>
    <n v="0"/>
    <n v="1"/>
    <n v="0"/>
    <n v="0"/>
    <n v="0"/>
    <n v="71251"/>
    <n v="71174"/>
    <n v="71179"/>
    <s v="CHIK"/>
    <s v="GS  "/>
    <n v="0"/>
    <n v="3630"/>
  </r>
  <r>
    <x v="1177"/>
    <n v="202501"/>
    <x v="1"/>
    <s v="CARLA N                       "/>
    <x v="2"/>
    <n v="723"/>
    <n v="234"/>
    <n v="30"/>
    <n v="7"/>
    <n v="2298"/>
    <n v="8072"/>
    <n v="3"/>
    <n v="1"/>
    <n v="1"/>
    <n v="0"/>
    <n v="1"/>
    <n v="0"/>
    <n v="0"/>
    <n v="0"/>
    <n v="71251"/>
    <n v="71174"/>
    <n v="71179"/>
    <s v="CHIK"/>
    <s v="GS  "/>
    <n v="0"/>
    <n v="3630"/>
  </r>
  <r>
    <x v="1178"/>
    <n v="202501"/>
    <x v="0"/>
    <s v="GALL R                        "/>
    <x v="2"/>
    <n v="467"/>
    <n v="167"/>
    <n v="21"/>
    <n v="5"/>
    <n v="9101"/>
    <n v="7100"/>
    <n v="7"/>
    <n v="3.5"/>
    <n v="0.5"/>
    <n v="1"/>
    <n v="0"/>
    <n v="2"/>
    <n v="0"/>
    <n v="0"/>
    <n v="71251"/>
    <n v="71174"/>
    <n v="71198"/>
    <s v="CHIK"/>
    <s v="GS  "/>
    <n v="0"/>
    <n v="11291"/>
  </r>
  <r>
    <x v="1178"/>
    <n v="202501"/>
    <x v="1"/>
    <s v="GALL R                        "/>
    <x v="2"/>
    <n v="467"/>
    <n v="167"/>
    <n v="21"/>
    <n v="5"/>
    <n v="9101"/>
    <n v="7100"/>
    <n v="7"/>
    <n v="3.5"/>
    <n v="0.5"/>
    <n v="1"/>
    <n v="0"/>
    <n v="2"/>
    <n v="0"/>
    <n v="0"/>
    <n v="71251"/>
    <n v="71174"/>
    <n v="71198"/>
    <s v="CHIK"/>
    <s v="GS  "/>
    <n v="0"/>
    <n v="11291"/>
  </r>
  <r>
    <x v="1179"/>
    <n v="202501"/>
    <x v="0"/>
    <s v="GARETIER B                    "/>
    <x v="2"/>
    <n v="311"/>
    <n v="82"/>
    <n v="13"/>
    <n v="3"/>
    <n v="7022"/>
    <n v="47286"/>
    <n v="16"/>
    <n v="1.5"/>
    <n v="2.5"/>
    <n v="3"/>
    <n v="2.5"/>
    <n v="3"/>
    <n v="3.5"/>
    <n v="0"/>
    <n v="71590"/>
    <n v="71607"/>
    <n v="700202"/>
    <s v="LIOP"/>
    <s v="GO  "/>
    <n v="11669"/>
    <n v="15714"/>
  </r>
  <r>
    <x v="1179"/>
    <n v="202501"/>
    <x v="1"/>
    <s v="GARETIER B                    "/>
    <x v="2"/>
    <n v="311"/>
    <n v="82"/>
    <n v="13"/>
    <n v="3"/>
    <n v="7022"/>
    <n v="47286"/>
    <n v="16"/>
    <n v="1.5"/>
    <n v="2.5"/>
    <n v="3"/>
    <n v="2.5"/>
    <n v="3"/>
    <n v="3.5"/>
    <n v="0"/>
    <n v="71590"/>
    <n v="71607"/>
    <n v="700202"/>
    <s v="LIOP"/>
    <s v="GO  "/>
    <n v="11669"/>
    <n v="15714"/>
  </r>
  <r>
    <x v="1180"/>
    <n v="202501"/>
    <x v="0"/>
    <s v="CARON T                       "/>
    <x v="2"/>
    <n v="872"/>
    <n v="210"/>
    <n v="32"/>
    <n v="7"/>
    <n v="494"/>
    <n v="0"/>
    <n v="0"/>
    <n v="0"/>
    <n v="0"/>
    <n v="0"/>
    <n v="0"/>
    <n v="0"/>
    <n v="0"/>
    <n v="0"/>
    <n v="71030"/>
    <n v="71024"/>
    <n v="71025"/>
    <s v="FASQ"/>
    <s v="IF  "/>
    <n v="0"/>
    <n v="494"/>
  </r>
  <r>
    <x v="1180"/>
    <n v="202501"/>
    <x v="1"/>
    <s v="CARON T                       "/>
    <x v="2"/>
    <n v="872"/>
    <n v="210"/>
    <n v="32"/>
    <n v="7"/>
    <n v="494"/>
    <n v="0"/>
    <n v="0"/>
    <n v="0"/>
    <n v="0"/>
    <n v="0"/>
    <n v="0"/>
    <n v="0"/>
    <n v="0"/>
    <n v="0"/>
    <n v="71030"/>
    <n v="71024"/>
    <n v="71025"/>
    <s v="FASQ"/>
    <s v="IF  "/>
    <n v="0"/>
    <n v="494"/>
  </r>
  <r>
    <x v="1181"/>
    <n v="202501"/>
    <x v="0"/>
    <s v="ALEIXANDRE K                  "/>
    <x v="2"/>
    <n v="83"/>
    <n v="17"/>
    <n v="4"/>
    <n v="1"/>
    <n v="16565"/>
    <n v="14040"/>
    <n v="31.5"/>
    <n v="6"/>
    <n v="6"/>
    <n v="4.5"/>
    <n v="4"/>
    <n v="10"/>
    <n v="1"/>
    <n v="0"/>
    <n v="71590"/>
    <n v="71050"/>
    <n v="71646"/>
    <s v="PLAN"/>
    <s v="GO  "/>
    <n v="6236"/>
    <n v="24199"/>
  </r>
  <r>
    <x v="1181"/>
    <n v="202501"/>
    <x v="1"/>
    <s v="ALEIXANDRE K                  "/>
    <x v="2"/>
    <n v="83"/>
    <n v="17"/>
    <n v="4"/>
    <n v="1"/>
    <n v="16565"/>
    <n v="14040"/>
    <n v="31.5"/>
    <n v="6"/>
    <n v="6"/>
    <n v="4.5"/>
    <n v="4"/>
    <n v="10"/>
    <n v="1"/>
    <n v="0"/>
    <n v="71590"/>
    <n v="71050"/>
    <n v="71646"/>
    <s v="PLAN"/>
    <s v="GO  "/>
    <n v="6236"/>
    <n v="24199"/>
  </r>
  <r>
    <x v="1182"/>
    <n v="202501"/>
    <x v="0"/>
    <s v="GARRAUX E                     "/>
    <x v="2"/>
    <n v="916"/>
    <n v="228"/>
    <n v="34"/>
    <n v="12"/>
    <n v="0"/>
    <n v="0"/>
    <n v="0"/>
    <n v="0"/>
    <n v="0"/>
    <n v="0"/>
    <n v="0"/>
    <n v="0"/>
    <n v="0"/>
    <n v="0"/>
    <n v="71590"/>
    <n v="71594"/>
    <n v="71081"/>
    <s v="GUIH"/>
    <s v="GO  "/>
    <n v="0"/>
    <n v="0"/>
  </r>
  <r>
    <x v="1182"/>
    <n v="202501"/>
    <x v="1"/>
    <s v="GARRAUX E                     "/>
    <x v="2"/>
    <n v="916"/>
    <n v="228"/>
    <n v="34"/>
    <n v="12"/>
    <n v="0"/>
    <n v="0"/>
    <n v="0"/>
    <n v="0"/>
    <n v="0"/>
    <n v="0"/>
    <n v="0"/>
    <n v="0"/>
    <n v="0"/>
    <n v="0"/>
    <n v="71590"/>
    <n v="71594"/>
    <n v="71081"/>
    <s v="GUIH"/>
    <s v="GO  "/>
    <n v="0"/>
    <n v="0"/>
  </r>
  <r>
    <x v="1183"/>
    <n v="202501"/>
    <x v="0"/>
    <s v="SHAW S                        "/>
    <x v="2"/>
    <n v="349"/>
    <n v="127"/>
    <n v="18"/>
    <n v="4"/>
    <n v="9426"/>
    <n v="18350"/>
    <n v="14"/>
    <n v="1.5"/>
    <n v="3.5"/>
    <n v="2.5"/>
    <n v="4"/>
    <n v="1.5"/>
    <n v="1"/>
    <n v="0"/>
    <n v="71251"/>
    <n v="70067"/>
    <n v="70108"/>
    <s v="LEGG"/>
    <s v="GS  "/>
    <n v="0"/>
    <n v="14445"/>
  </r>
  <r>
    <x v="1183"/>
    <n v="202501"/>
    <x v="1"/>
    <s v="SHAW S                        "/>
    <x v="2"/>
    <n v="349"/>
    <n v="127"/>
    <n v="18"/>
    <n v="4"/>
    <n v="9426"/>
    <n v="18350"/>
    <n v="14"/>
    <n v="1.5"/>
    <n v="3.5"/>
    <n v="2.5"/>
    <n v="4"/>
    <n v="1.5"/>
    <n v="1"/>
    <n v="0"/>
    <n v="71251"/>
    <n v="70067"/>
    <n v="70108"/>
    <s v="LEGG"/>
    <s v="GS  "/>
    <n v="0"/>
    <n v="14445"/>
  </r>
  <r>
    <x v="1184"/>
    <n v="202501"/>
    <x v="0"/>
    <s v="GUITTON O                     "/>
    <x v="0"/>
    <n v="12"/>
    <n v="2"/>
    <n v="1"/>
    <n v="0"/>
    <n v="93496"/>
    <n v="552472"/>
    <n v="87"/>
    <n v="35"/>
    <n v="13.5"/>
    <n v="5"/>
    <n v="10"/>
    <n v="6"/>
    <n v="17.5"/>
    <n v="0"/>
    <n v="71590"/>
    <n v="71594"/>
    <n v="71467"/>
    <s v="GUIH"/>
    <s v="GO  "/>
    <n v="205259"/>
    <n v="156990"/>
  </r>
  <r>
    <x v="1184"/>
    <n v="202501"/>
    <x v="1"/>
    <s v="GUITTON O                     "/>
    <x v="0"/>
    <n v="12"/>
    <n v="2"/>
    <n v="1"/>
    <n v="0"/>
    <n v="93496"/>
    <n v="552472"/>
    <n v="87"/>
    <n v="35"/>
    <n v="13.5"/>
    <n v="5"/>
    <n v="10"/>
    <n v="6"/>
    <n v="17.5"/>
    <n v="0"/>
    <n v="71590"/>
    <n v="71594"/>
    <n v="71467"/>
    <s v="GUIH"/>
    <s v="GO  "/>
    <n v="205259"/>
    <n v="156990"/>
  </r>
  <r>
    <x v="1185"/>
    <n v="202501"/>
    <x v="0"/>
    <s v="BOUTHOR C                     "/>
    <x v="2"/>
    <n v="871"/>
    <n v="208"/>
    <n v="27"/>
    <n v="10"/>
    <n v="0"/>
    <n v="4400"/>
    <n v="0"/>
    <n v="0"/>
    <n v="0"/>
    <n v="0"/>
    <n v="0"/>
    <n v="0"/>
    <n v="0"/>
    <n v="0"/>
    <n v="71030"/>
    <n v="71505"/>
    <n v="700076"/>
    <s v="JULL"/>
    <s v="IF  "/>
    <n v="0"/>
    <n v="500"/>
  </r>
  <r>
    <x v="1185"/>
    <n v="202501"/>
    <x v="1"/>
    <s v="BOUTHOR C                     "/>
    <x v="2"/>
    <n v="871"/>
    <n v="208"/>
    <n v="27"/>
    <n v="10"/>
    <n v="0"/>
    <n v="4400"/>
    <n v="0"/>
    <n v="0"/>
    <n v="0"/>
    <n v="0"/>
    <n v="0"/>
    <n v="0"/>
    <n v="0"/>
    <n v="0"/>
    <n v="71030"/>
    <n v="71505"/>
    <n v="700076"/>
    <s v="JULL"/>
    <s v="IF  "/>
    <n v="0"/>
    <n v="500"/>
  </r>
  <r>
    <x v="1186"/>
    <n v="202501"/>
    <x v="0"/>
    <s v="FONTENAUD S                   "/>
    <x v="2"/>
    <n v="761"/>
    <n v="183"/>
    <n v="12"/>
    <n v="5"/>
    <n v="298"/>
    <n v="22505"/>
    <n v="1.5"/>
    <n v="0"/>
    <n v="0"/>
    <n v="1"/>
    <n v="0"/>
    <n v="0.5"/>
    <n v="0"/>
    <n v="0"/>
    <n v="71590"/>
    <n v="71601"/>
    <n v="71564"/>
    <s v="DEVI"/>
    <s v="GO  "/>
    <n v="0"/>
    <n v="2662"/>
  </r>
  <r>
    <x v="1186"/>
    <n v="202501"/>
    <x v="1"/>
    <s v="FONTENAUD S                   "/>
    <x v="2"/>
    <n v="761"/>
    <n v="183"/>
    <n v="12"/>
    <n v="5"/>
    <n v="298"/>
    <n v="22505"/>
    <n v="1.5"/>
    <n v="0"/>
    <n v="0"/>
    <n v="1"/>
    <n v="0"/>
    <n v="0.5"/>
    <n v="0"/>
    <n v="0"/>
    <n v="71590"/>
    <n v="71601"/>
    <n v="71564"/>
    <s v="DEVI"/>
    <s v="GO  "/>
    <n v="0"/>
    <n v="2662"/>
  </r>
  <r>
    <x v="1187"/>
    <n v="202501"/>
    <x v="0"/>
    <s v="RISTORI O                     "/>
    <x v="2"/>
    <n v="774"/>
    <n v="247"/>
    <n v="17"/>
    <n v="6"/>
    <n v="545"/>
    <n v="15500"/>
    <n v="2"/>
    <n v="0"/>
    <n v="0"/>
    <n v="0.5"/>
    <n v="0"/>
    <n v="1.5"/>
    <n v="0"/>
    <n v="0"/>
    <n v="71251"/>
    <n v="70066"/>
    <n v="71347"/>
    <s v="KERL"/>
    <s v="GS  "/>
    <n v="0"/>
    <n v="2280"/>
  </r>
  <r>
    <x v="1187"/>
    <n v="202501"/>
    <x v="1"/>
    <s v="RISTORI O                     "/>
    <x v="2"/>
    <n v="774"/>
    <n v="247"/>
    <n v="17"/>
    <n v="6"/>
    <n v="545"/>
    <n v="15500"/>
    <n v="2"/>
    <n v="0"/>
    <n v="0"/>
    <n v="0.5"/>
    <n v="0"/>
    <n v="1.5"/>
    <n v="0"/>
    <n v="0"/>
    <n v="71251"/>
    <n v="70066"/>
    <n v="71347"/>
    <s v="KERL"/>
    <s v="GS  "/>
    <n v="0"/>
    <n v="2280"/>
  </r>
  <r>
    <x v="1188"/>
    <n v="202501"/>
    <x v="0"/>
    <s v="DEBARD J                      "/>
    <x v="2"/>
    <n v="347"/>
    <n v="126"/>
    <n v="25"/>
    <n v="8"/>
    <n v="10267"/>
    <n v="33700"/>
    <n v="9"/>
    <n v="5"/>
    <n v="1"/>
    <n v="1"/>
    <n v="1"/>
    <n v="1"/>
    <n v="0"/>
    <n v="0"/>
    <n v="71251"/>
    <n v="700023"/>
    <n v="71201"/>
    <s v="LEVE"/>
    <s v="GS  "/>
    <n v="28065"/>
    <n v="14526"/>
  </r>
  <r>
    <x v="1188"/>
    <n v="202501"/>
    <x v="1"/>
    <s v="DEBARD J                      "/>
    <x v="2"/>
    <n v="347"/>
    <n v="126"/>
    <n v="25"/>
    <n v="8"/>
    <n v="10267"/>
    <n v="33700"/>
    <n v="9"/>
    <n v="5"/>
    <n v="1"/>
    <n v="1"/>
    <n v="1"/>
    <n v="1"/>
    <n v="0"/>
    <n v="0"/>
    <n v="71251"/>
    <n v="700023"/>
    <n v="71201"/>
    <s v="LEVE"/>
    <s v="GS  "/>
    <n v="28065"/>
    <n v="14526"/>
  </r>
  <r>
    <x v="1189"/>
    <n v="202501"/>
    <x v="0"/>
    <s v="ABSOLU M                      "/>
    <x v="2"/>
    <n v="363"/>
    <n v="68"/>
    <n v="5"/>
    <n v="3"/>
    <n v="10933"/>
    <n v="0"/>
    <n v="17"/>
    <n v="3"/>
    <n v="5"/>
    <n v="2"/>
    <n v="3"/>
    <n v="4"/>
    <n v="0"/>
    <n v="0"/>
    <n v="900582"/>
    <n v="71506"/>
    <n v="700080"/>
    <s v="MART"/>
    <s v="CE  "/>
    <n v="0"/>
    <n v="14025"/>
  </r>
  <r>
    <x v="1189"/>
    <n v="202501"/>
    <x v="1"/>
    <s v="ABSOLU M                      "/>
    <x v="2"/>
    <n v="363"/>
    <n v="68"/>
    <n v="5"/>
    <n v="3"/>
    <n v="10933"/>
    <n v="0"/>
    <n v="17"/>
    <n v="3"/>
    <n v="5"/>
    <n v="2"/>
    <n v="3"/>
    <n v="4"/>
    <n v="0"/>
    <n v="0"/>
    <n v="900582"/>
    <n v="71506"/>
    <n v="700080"/>
    <s v="MART"/>
    <s v="CE  "/>
    <n v="0"/>
    <n v="14025"/>
  </r>
  <r>
    <x v="1190"/>
    <n v="202501"/>
    <x v="0"/>
    <s v="MSELLATI-MARIVAUX A           "/>
    <x v="2"/>
    <n v="202"/>
    <n v="76"/>
    <n v="15"/>
    <n v="4"/>
    <n v="12988"/>
    <n v="11382"/>
    <n v="13"/>
    <n v="3"/>
    <n v="7"/>
    <n v="0"/>
    <n v="0"/>
    <n v="2"/>
    <n v="1"/>
    <n v="0"/>
    <n v="71251"/>
    <n v="71255"/>
    <n v="71257"/>
    <s v="FRAC"/>
    <s v="GS  "/>
    <n v="0"/>
    <n v="18830"/>
  </r>
  <r>
    <x v="1190"/>
    <n v="202501"/>
    <x v="1"/>
    <s v="MSELLATI-MARIVAUX A           "/>
    <x v="2"/>
    <n v="202"/>
    <n v="76"/>
    <n v="15"/>
    <n v="4"/>
    <n v="12988"/>
    <n v="11382"/>
    <n v="13"/>
    <n v="3"/>
    <n v="7"/>
    <n v="0"/>
    <n v="0"/>
    <n v="2"/>
    <n v="1"/>
    <n v="0"/>
    <n v="71251"/>
    <n v="71255"/>
    <n v="71257"/>
    <s v="FRAC"/>
    <s v="GS  "/>
    <n v="0"/>
    <n v="18830"/>
  </r>
  <r>
    <x v="1191"/>
    <n v="202501"/>
    <x v="0"/>
    <s v="BARATTA K                     "/>
    <x v="2"/>
    <n v="647"/>
    <n v="136"/>
    <n v="27"/>
    <n v="7"/>
    <n v="3908"/>
    <n v="8900"/>
    <n v="7"/>
    <n v="0.5"/>
    <n v="3.5"/>
    <n v="1"/>
    <n v="1"/>
    <n v="1"/>
    <n v="0"/>
    <n v="0"/>
    <n v="900582"/>
    <n v="71507"/>
    <n v="71531"/>
    <s v="MORT"/>
    <s v="CE  "/>
    <n v="0"/>
    <n v="5992"/>
  </r>
  <r>
    <x v="1191"/>
    <n v="202501"/>
    <x v="1"/>
    <s v="BARATTA K                     "/>
    <x v="2"/>
    <n v="647"/>
    <n v="136"/>
    <n v="27"/>
    <n v="7"/>
    <n v="3908"/>
    <n v="8900"/>
    <n v="7"/>
    <n v="0.5"/>
    <n v="3.5"/>
    <n v="1"/>
    <n v="1"/>
    <n v="1"/>
    <n v="0"/>
    <n v="0"/>
    <n v="900582"/>
    <n v="71507"/>
    <n v="71531"/>
    <s v="MORT"/>
    <s v="CE  "/>
    <n v="0"/>
    <n v="5992"/>
  </r>
  <r>
    <x v="1192"/>
    <n v="202501"/>
    <x v="0"/>
    <s v="LECLERE C                     "/>
    <x v="2"/>
    <n v="858"/>
    <n v="186"/>
    <n v="21"/>
    <n v="4"/>
    <n v="0"/>
    <n v="6356"/>
    <n v="0.5"/>
    <n v="0"/>
    <n v="0"/>
    <n v="0"/>
    <n v="0"/>
    <n v="0"/>
    <n v="0.5"/>
    <n v="0"/>
    <n v="900582"/>
    <n v="71129"/>
    <n v="71454"/>
    <s v="OD A"/>
    <s v="CE  "/>
    <n v="0"/>
    <n v="635"/>
  </r>
  <r>
    <x v="1192"/>
    <n v="202501"/>
    <x v="1"/>
    <s v="LECLERE C                     "/>
    <x v="2"/>
    <n v="858"/>
    <n v="186"/>
    <n v="21"/>
    <n v="4"/>
    <n v="0"/>
    <n v="6356"/>
    <n v="0.5"/>
    <n v="0"/>
    <n v="0"/>
    <n v="0"/>
    <n v="0"/>
    <n v="0"/>
    <n v="0.5"/>
    <n v="0"/>
    <n v="900582"/>
    <n v="71129"/>
    <n v="71454"/>
    <s v="OD A"/>
    <s v="CE  "/>
    <n v="0"/>
    <n v="635"/>
  </r>
  <r>
    <x v="1193"/>
    <n v="202501"/>
    <x v="0"/>
    <s v="COLLIN E                      "/>
    <x v="2"/>
    <n v="374"/>
    <n v="71"/>
    <n v="10"/>
    <n v="4"/>
    <n v="9215"/>
    <n v="14397"/>
    <n v="12"/>
    <n v="2"/>
    <n v="1.5"/>
    <n v="2"/>
    <n v="0.5"/>
    <n v="4.5"/>
    <n v="1.5"/>
    <n v="0"/>
    <n v="71030"/>
    <n v="71063"/>
    <n v="71689"/>
    <s v="COTE"/>
    <s v="IF  "/>
    <n v="0"/>
    <n v="13635"/>
  </r>
  <r>
    <x v="1193"/>
    <n v="202501"/>
    <x v="1"/>
    <s v="COLLIN E                      "/>
    <x v="2"/>
    <n v="374"/>
    <n v="71"/>
    <n v="10"/>
    <n v="4"/>
    <n v="9215"/>
    <n v="14397"/>
    <n v="12"/>
    <n v="2"/>
    <n v="1.5"/>
    <n v="2"/>
    <n v="0.5"/>
    <n v="4.5"/>
    <n v="1.5"/>
    <n v="0"/>
    <n v="71030"/>
    <n v="71063"/>
    <n v="71689"/>
    <s v="COTE"/>
    <s v="IF  "/>
    <n v="0"/>
    <n v="13635"/>
  </r>
  <r>
    <x v="1194"/>
    <n v="202501"/>
    <x v="0"/>
    <s v="ARTHAUD B                     "/>
    <x v="2"/>
    <n v="653"/>
    <n v="216"/>
    <n v="25"/>
    <n v="8"/>
    <n v="2085"/>
    <n v="32850"/>
    <n v="3"/>
    <n v="0"/>
    <n v="1"/>
    <n v="0"/>
    <n v="0.5"/>
    <n v="0.5"/>
    <n v="1"/>
    <n v="0"/>
    <n v="71251"/>
    <n v="70930"/>
    <n v="71399"/>
    <s v="CLEM"/>
    <s v="GS  "/>
    <n v="0"/>
    <n v="5782"/>
  </r>
  <r>
    <x v="1194"/>
    <n v="202501"/>
    <x v="1"/>
    <s v="ARTHAUD B                     "/>
    <x v="2"/>
    <n v="653"/>
    <n v="216"/>
    <n v="25"/>
    <n v="8"/>
    <n v="2085"/>
    <n v="32850"/>
    <n v="3"/>
    <n v="0"/>
    <n v="1"/>
    <n v="0"/>
    <n v="0.5"/>
    <n v="0.5"/>
    <n v="1"/>
    <n v="0"/>
    <n v="71251"/>
    <n v="70930"/>
    <n v="71399"/>
    <s v="CLEM"/>
    <s v="GS  "/>
    <n v="0"/>
    <n v="5782"/>
  </r>
  <r>
    <x v="1195"/>
    <n v="202501"/>
    <x v="0"/>
    <s v="FLORES C                      "/>
    <x v="2"/>
    <n v="876"/>
    <n v="191"/>
    <n v="32"/>
    <n v="9"/>
    <n v="0"/>
    <n v="4000"/>
    <n v="0"/>
    <n v="0"/>
    <n v="0"/>
    <n v="0"/>
    <n v="0"/>
    <n v="0"/>
    <n v="0"/>
    <n v="0"/>
    <n v="900582"/>
    <n v="71507"/>
    <n v="71531"/>
    <s v="MORT"/>
    <s v="CE  "/>
    <n v="0"/>
    <n v="400"/>
  </r>
  <r>
    <x v="1195"/>
    <n v="202501"/>
    <x v="1"/>
    <s v="FLORES C                      "/>
    <x v="2"/>
    <n v="876"/>
    <n v="191"/>
    <n v="32"/>
    <n v="9"/>
    <n v="0"/>
    <n v="4000"/>
    <n v="0"/>
    <n v="0"/>
    <n v="0"/>
    <n v="0"/>
    <n v="0"/>
    <n v="0"/>
    <n v="0"/>
    <n v="0"/>
    <n v="900582"/>
    <n v="71507"/>
    <n v="71531"/>
    <s v="MORT"/>
    <s v="CE  "/>
    <n v="0"/>
    <n v="400"/>
  </r>
  <r>
    <x v="1196"/>
    <n v="202501"/>
    <x v="0"/>
    <s v="DE ARAUJO M                   "/>
    <x v="2"/>
    <n v="656"/>
    <n v="217"/>
    <n v="32"/>
    <n v="8"/>
    <n v="4444"/>
    <n v="0"/>
    <n v="5.5"/>
    <n v="1.5"/>
    <n v="2.5"/>
    <n v="1"/>
    <n v="0.5"/>
    <n v="0"/>
    <n v="0"/>
    <n v="0"/>
    <n v="71251"/>
    <n v="700023"/>
    <n v="700130"/>
    <s v="LEVE"/>
    <s v="GS  "/>
    <n v="16968"/>
    <n v="5688"/>
  </r>
  <r>
    <x v="1196"/>
    <n v="202501"/>
    <x v="1"/>
    <s v="DE ARAUJO M                   "/>
    <x v="2"/>
    <n v="656"/>
    <n v="217"/>
    <n v="32"/>
    <n v="8"/>
    <n v="4444"/>
    <n v="0"/>
    <n v="5.5"/>
    <n v="1.5"/>
    <n v="2.5"/>
    <n v="1"/>
    <n v="0.5"/>
    <n v="0"/>
    <n v="0"/>
    <n v="0"/>
    <n v="71251"/>
    <n v="700023"/>
    <n v="700130"/>
    <s v="LEVE"/>
    <s v="GS  "/>
    <n v="16968"/>
    <n v="5688"/>
  </r>
  <r>
    <x v="1197"/>
    <n v="202501"/>
    <x v="0"/>
    <s v="BRUCHLEN M                    "/>
    <x v="2"/>
    <n v="427"/>
    <n v="82"/>
    <n v="10"/>
    <n v="2"/>
    <n v="8095"/>
    <n v="0"/>
    <n v="15"/>
    <n v="0"/>
    <n v="10"/>
    <n v="2"/>
    <n v="3"/>
    <n v="0"/>
    <n v="0"/>
    <n v="0"/>
    <n v="900582"/>
    <n v="71270"/>
    <n v="71271"/>
    <s v="TRAG"/>
    <s v="CE  "/>
    <n v="0"/>
    <n v="12143"/>
  </r>
  <r>
    <x v="1197"/>
    <n v="202501"/>
    <x v="1"/>
    <s v="BRUCHLEN M                    "/>
    <x v="2"/>
    <n v="427"/>
    <n v="82"/>
    <n v="10"/>
    <n v="2"/>
    <n v="8095"/>
    <n v="0"/>
    <n v="15"/>
    <n v="0"/>
    <n v="10"/>
    <n v="2"/>
    <n v="3"/>
    <n v="0"/>
    <n v="0"/>
    <n v="0"/>
    <n v="900582"/>
    <n v="71270"/>
    <n v="71271"/>
    <s v="TRAG"/>
    <s v="CE  "/>
    <n v="0"/>
    <n v="12143"/>
  </r>
  <r>
    <x v="1198"/>
    <n v="202501"/>
    <x v="0"/>
    <s v="ZUNINO R                      "/>
    <x v="0"/>
    <n v="110"/>
    <n v="25"/>
    <n v="3"/>
    <n v="0"/>
    <n v="24673"/>
    <n v="75155"/>
    <n v="31"/>
    <n v="8.5"/>
    <n v="8.5"/>
    <n v="5"/>
    <n v="3.5"/>
    <n v="2.5"/>
    <n v="3"/>
    <n v="0"/>
    <n v="900582"/>
    <n v="71129"/>
    <n v="71131"/>
    <s v="OD A"/>
    <s v="CE  "/>
    <n v="61545"/>
    <n v="38500"/>
  </r>
  <r>
    <x v="1198"/>
    <n v="202501"/>
    <x v="1"/>
    <s v="ZUNINO R                      "/>
    <x v="0"/>
    <n v="110"/>
    <n v="25"/>
    <n v="3"/>
    <n v="0"/>
    <n v="24673"/>
    <n v="75155"/>
    <n v="31"/>
    <n v="8.5"/>
    <n v="8.5"/>
    <n v="5"/>
    <n v="3.5"/>
    <n v="2.5"/>
    <n v="3"/>
    <n v="0"/>
    <n v="900582"/>
    <n v="71129"/>
    <n v="71131"/>
    <s v="OD A"/>
    <s v="CE  "/>
    <n v="61545"/>
    <n v="38500"/>
  </r>
  <r>
    <x v="1199"/>
    <n v="202501"/>
    <x v="0"/>
    <s v="LECLERC C                     "/>
    <x v="2"/>
    <n v="898"/>
    <n v="196"/>
    <n v="25"/>
    <n v="7"/>
    <n v="159"/>
    <n v="0"/>
    <n v="1"/>
    <n v="0"/>
    <n v="0"/>
    <n v="0"/>
    <n v="0"/>
    <n v="1"/>
    <n v="0"/>
    <n v="0"/>
    <n v="900582"/>
    <n v="71139"/>
    <n v="71140"/>
    <s v="BACQ"/>
    <s v="CE  "/>
    <n v="0"/>
    <n v="159"/>
  </r>
  <r>
    <x v="1199"/>
    <n v="202501"/>
    <x v="1"/>
    <s v="LECLERC C                     "/>
    <x v="2"/>
    <n v="898"/>
    <n v="196"/>
    <n v="25"/>
    <n v="7"/>
    <n v="159"/>
    <n v="0"/>
    <n v="1"/>
    <n v="0"/>
    <n v="0"/>
    <n v="0"/>
    <n v="0"/>
    <n v="1"/>
    <n v="0"/>
    <n v="0"/>
    <n v="900582"/>
    <n v="71139"/>
    <n v="71140"/>
    <s v="BACQ"/>
    <s v="CE  "/>
    <n v="0"/>
    <n v="159"/>
  </r>
  <r>
    <x v="1200"/>
    <n v="202501"/>
    <x v="0"/>
    <s v="LEDUC A                       "/>
    <x v="2"/>
    <n v="362"/>
    <n v="67"/>
    <n v="17"/>
    <n v="8"/>
    <n v="8738"/>
    <n v="28681"/>
    <n v="13"/>
    <n v="3"/>
    <n v="5"/>
    <n v="0"/>
    <n v="2"/>
    <n v="0"/>
    <n v="3"/>
    <n v="0"/>
    <n v="900582"/>
    <n v="71507"/>
    <n v="71532"/>
    <s v="MORT"/>
    <s v="CE  "/>
    <n v="0"/>
    <n v="14032"/>
  </r>
  <r>
    <x v="1200"/>
    <n v="202501"/>
    <x v="1"/>
    <s v="LEDUC A                       "/>
    <x v="2"/>
    <n v="362"/>
    <n v="67"/>
    <n v="17"/>
    <n v="8"/>
    <n v="8738"/>
    <n v="28681"/>
    <n v="13"/>
    <n v="3"/>
    <n v="5"/>
    <n v="0"/>
    <n v="2"/>
    <n v="0"/>
    <n v="3"/>
    <n v="0"/>
    <n v="900582"/>
    <n v="71507"/>
    <n v="71532"/>
    <s v="MORT"/>
    <s v="CE  "/>
    <n v="0"/>
    <n v="14032"/>
  </r>
  <r>
    <x v="1201"/>
    <n v="202501"/>
    <x v="0"/>
    <s v="BASSER M                      "/>
    <x v="2"/>
    <n v="283"/>
    <n v="50"/>
    <n v="9"/>
    <n v="7"/>
    <n v="12650"/>
    <n v="1500"/>
    <n v="5"/>
    <n v="4"/>
    <n v="1"/>
    <n v="0"/>
    <n v="0"/>
    <n v="0"/>
    <n v="0"/>
    <n v="0"/>
    <n v="900582"/>
    <n v="71159"/>
    <n v="71152"/>
    <s v="GATH"/>
    <s v="CE  "/>
    <n v="0"/>
    <n v="16454"/>
  </r>
  <r>
    <x v="1201"/>
    <n v="202501"/>
    <x v="1"/>
    <s v="BASSER M                      "/>
    <x v="2"/>
    <n v="283"/>
    <n v="50"/>
    <n v="9"/>
    <n v="7"/>
    <n v="12650"/>
    <n v="1500"/>
    <n v="5"/>
    <n v="4"/>
    <n v="1"/>
    <n v="0"/>
    <n v="0"/>
    <n v="0"/>
    <n v="0"/>
    <n v="0"/>
    <n v="900582"/>
    <n v="71159"/>
    <n v="71152"/>
    <s v="GATH"/>
    <s v="CE  "/>
    <n v="0"/>
    <n v="16454"/>
  </r>
  <r>
    <x v="1202"/>
    <n v="202501"/>
    <x v="0"/>
    <s v="BARON O                       "/>
    <x v="0"/>
    <n v="114"/>
    <n v="28"/>
    <n v="3"/>
    <n v="0"/>
    <n v="14942"/>
    <n v="216146"/>
    <n v="13"/>
    <n v="4"/>
    <n v="3"/>
    <n v="1"/>
    <n v="1"/>
    <n v="1"/>
    <n v="3"/>
    <n v="0"/>
    <n v="71590"/>
    <n v="71602"/>
    <n v="71223"/>
    <s v="HARY"/>
    <s v="GO  "/>
    <n v="44651"/>
    <n v="35488"/>
  </r>
  <r>
    <x v="1202"/>
    <n v="202501"/>
    <x v="1"/>
    <s v="BARON O                       "/>
    <x v="0"/>
    <n v="114"/>
    <n v="28"/>
    <n v="3"/>
    <n v="0"/>
    <n v="14942"/>
    <n v="216146"/>
    <n v="13"/>
    <n v="4"/>
    <n v="3"/>
    <n v="1"/>
    <n v="1"/>
    <n v="1"/>
    <n v="3"/>
    <n v="0"/>
    <n v="71590"/>
    <n v="71602"/>
    <n v="71223"/>
    <s v="HARY"/>
    <s v="GO  "/>
    <n v="44651"/>
    <n v="35488"/>
  </r>
  <r>
    <x v="1203"/>
    <n v="202501"/>
    <x v="0"/>
    <s v="GOUSSET S                     "/>
    <x v="2"/>
    <n v="253"/>
    <n v="103"/>
    <n v="10"/>
    <n v="2"/>
    <n v="14814"/>
    <n v="0"/>
    <n v="17"/>
    <n v="9"/>
    <n v="3"/>
    <n v="2"/>
    <n v="1"/>
    <n v="1"/>
    <n v="1"/>
    <n v="0"/>
    <n v="71251"/>
    <n v="71248"/>
    <n v="71250"/>
    <s v="THIE"/>
    <s v="GS  "/>
    <n v="0"/>
    <n v="17116"/>
  </r>
  <r>
    <x v="1203"/>
    <n v="202501"/>
    <x v="1"/>
    <s v="GOUSSET S                     "/>
    <x v="2"/>
    <n v="253"/>
    <n v="103"/>
    <n v="10"/>
    <n v="2"/>
    <n v="14814"/>
    <n v="0"/>
    <n v="17"/>
    <n v="9"/>
    <n v="3"/>
    <n v="2"/>
    <n v="1"/>
    <n v="1"/>
    <n v="1"/>
    <n v="0"/>
    <n v="71251"/>
    <n v="71248"/>
    <n v="71250"/>
    <s v="THIE"/>
    <s v="GS  "/>
    <n v="0"/>
    <n v="17116"/>
  </r>
  <r>
    <x v="1204"/>
    <n v="202501"/>
    <x v="0"/>
    <s v="MEGNANT D                     "/>
    <x v="2"/>
    <n v="623"/>
    <n v="137"/>
    <n v="17"/>
    <n v="11"/>
    <n v="3586"/>
    <n v="21981"/>
    <n v="4"/>
    <n v="1"/>
    <n v="0"/>
    <n v="1"/>
    <n v="1"/>
    <n v="1"/>
    <n v="0"/>
    <n v="0"/>
    <n v="71030"/>
    <n v="71054"/>
    <n v="700079"/>
    <s v="BOUR"/>
    <s v="IF  "/>
    <n v="0"/>
    <n v="6701"/>
  </r>
  <r>
    <x v="1204"/>
    <n v="202501"/>
    <x v="1"/>
    <s v="MEGNANT D                     "/>
    <x v="2"/>
    <n v="623"/>
    <n v="137"/>
    <n v="17"/>
    <n v="11"/>
    <n v="3586"/>
    <n v="21981"/>
    <n v="4"/>
    <n v="1"/>
    <n v="0"/>
    <n v="1"/>
    <n v="1"/>
    <n v="1"/>
    <n v="0"/>
    <n v="0"/>
    <n v="71030"/>
    <n v="71054"/>
    <n v="700079"/>
    <s v="BOUR"/>
    <s v="IF  "/>
    <n v="0"/>
    <n v="6701"/>
  </r>
  <r>
    <x v="1205"/>
    <n v="202501"/>
    <x v="0"/>
    <s v="MORIN N                       "/>
    <x v="2"/>
    <n v="485"/>
    <n v="125"/>
    <n v="9"/>
    <n v="5"/>
    <n v="5066"/>
    <n v="35650"/>
    <n v="4"/>
    <n v="2"/>
    <n v="1"/>
    <n v="0"/>
    <n v="1"/>
    <n v="0"/>
    <n v="0"/>
    <n v="0"/>
    <n v="71590"/>
    <n v="71602"/>
    <n v="71444"/>
    <s v="HARY"/>
    <s v="GO  "/>
    <n v="10161"/>
    <n v="10886"/>
  </r>
  <r>
    <x v="1205"/>
    <n v="202501"/>
    <x v="1"/>
    <s v="MORIN N                       "/>
    <x v="2"/>
    <n v="485"/>
    <n v="125"/>
    <n v="9"/>
    <n v="5"/>
    <n v="5066"/>
    <n v="35650"/>
    <n v="4"/>
    <n v="2"/>
    <n v="1"/>
    <n v="0"/>
    <n v="1"/>
    <n v="0"/>
    <n v="0"/>
    <n v="0"/>
    <n v="71590"/>
    <n v="71602"/>
    <n v="71444"/>
    <s v="HARY"/>
    <s v="GO  "/>
    <n v="10161"/>
    <n v="10886"/>
  </r>
  <r>
    <x v="1206"/>
    <n v="202501"/>
    <x v="0"/>
    <s v="SOLENTE S                     "/>
    <x v="2"/>
    <n v="514"/>
    <n v="130"/>
    <n v="20"/>
    <n v="8"/>
    <n v="7375"/>
    <n v="5060"/>
    <n v="8.5"/>
    <n v="6"/>
    <n v="2"/>
    <n v="0"/>
    <n v="0.5"/>
    <n v="0"/>
    <n v="0"/>
    <n v="0"/>
    <n v="71590"/>
    <n v="71594"/>
    <n v="71081"/>
    <s v="GUIH"/>
    <s v="GO  "/>
    <n v="0"/>
    <n v="9940"/>
  </r>
  <r>
    <x v="1206"/>
    <n v="202501"/>
    <x v="1"/>
    <s v="SOLENTE S                     "/>
    <x v="2"/>
    <n v="514"/>
    <n v="130"/>
    <n v="20"/>
    <n v="8"/>
    <n v="7375"/>
    <n v="5060"/>
    <n v="8.5"/>
    <n v="6"/>
    <n v="2"/>
    <n v="0"/>
    <n v="0.5"/>
    <n v="0"/>
    <n v="0"/>
    <n v="0"/>
    <n v="71590"/>
    <n v="71594"/>
    <n v="71081"/>
    <s v="GUIH"/>
    <s v="GO  "/>
    <n v="0"/>
    <n v="9940"/>
  </r>
  <r>
    <x v="1207"/>
    <n v="202501"/>
    <x v="0"/>
    <s v="ROMPILLON J                   "/>
    <x v="2"/>
    <n v="563"/>
    <n v="140"/>
    <n v="24"/>
    <n v="8"/>
    <n v="5504"/>
    <n v="27000"/>
    <n v="6.5"/>
    <n v="2.5"/>
    <n v="0"/>
    <n v="1"/>
    <n v="0"/>
    <n v="1"/>
    <n v="2"/>
    <n v="0"/>
    <n v="71590"/>
    <n v="71594"/>
    <n v="700073"/>
    <s v="GUIH"/>
    <s v="GO  "/>
    <n v="0"/>
    <n v="8397"/>
  </r>
  <r>
    <x v="1207"/>
    <n v="202501"/>
    <x v="1"/>
    <s v="ROMPILLON J                   "/>
    <x v="2"/>
    <n v="563"/>
    <n v="140"/>
    <n v="24"/>
    <n v="8"/>
    <n v="5504"/>
    <n v="27000"/>
    <n v="6.5"/>
    <n v="2.5"/>
    <n v="0"/>
    <n v="1"/>
    <n v="0"/>
    <n v="1"/>
    <n v="2"/>
    <n v="0"/>
    <n v="71590"/>
    <n v="71594"/>
    <n v="700073"/>
    <s v="GUIH"/>
    <s v="GO  "/>
    <n v="0"/>
    <n v="8397"/>
  </r>
  <r>
    <x v="1208"/>
    <n v="202501"/>
    <x v="0"/>
    <s v="LENOIRE B                     "/>
    <x v="2"/>
    <n v="620"/>
    <n v="136"/>
    <n v="26"/>
    <n v="7"/>
    <n v="3912"/>
    <n v="0"/>
    <n v="6"/>
    <n v="1"/>
    <n v="3"/>
    <n v="0"/>
    <n v="1"/>
    <n v="1"/>
    <n v="0"/>
    <n v="0"/>
    <n v="71030"/>
    <n v="71031"/>
    <n v="71033"/>
    <s v="GERO"/>
    <s v="IF  "/>
    <n v="0"/>
    <n v="6722"/>
  </r>
  <r>
    <x v="1208"/>
    <n v="202501"/>
    <x v="1"/>
    <s v="LENOIRE B                     "/>
    <x v="2"/>
    <n v="620"/>
    <n v="136"/>
    <n v="26"/>
    <n v="7"/>
    <n v="3912"/>
    <n v="0"/>
    <n v="6"/>
    <n v="1"/>
    <n v="3"/>
    <n v="0"/>
    <n v="1"/>
    <n v="1"/>
    <n v="0"/>
    <n v="0"/>
    <n v="71030"/>
    <n v="71031"/>
    <n v="71033"/>
    <s v="GERO"/>
    <s v="IF  "/>
    <n v="0"/>
    <n v="6722"/>
  </r>
  <r>
    <x v="1209"/>
    <n v="202501"/>
    <x v="0"/>
    <s v="CHEVALLIER J                  "/>
    <x v="2"/>
    <n v="788"/>
    <n v="192"/>
    <n v="29"/>
    <n v="4"/>
    <n v="1320"/>
    <n v="0"/>
    <n v="1"/>
    <n v="0"/>
    <n v="0"/>
    <n v="1"/>
    <n v="0"/>
    <n v="0"/>
    <n v="0"/>
    <n v="0"/>
    <n v="71590"/>
    <n v="71607"/>
    <n v="700398"/>
    <s v="LIOP"/>
    <s v="GO  "/>
    <n v="0"/>
    <n v="1980"/>
  </r>
  <r>
    <x v="1209"/>
    <n v="202501"/>
    <x v="1"/>
    <s v="CHEVALLIER J                  "/>
    <x v="2"/>
    <n v="788"/>
    <n v="192"/>
    <n v="29"/>
    <n v="4"/>
    <n v="1320"/>
    <n v="0"/>
    <n v="1"/>
    <n v="0"/>
    <n v="0"/>
    <n v="1"/>
    <n v="0"/>
    <n v="0"/>
    <n v="0"/>
    <n v="0"/>
    <n v="71590"/>
    <n v="71607"/>
    <n v="700398"/>
    <s v="LIOP"/>
    <s v="GO  "/>
    <n v="0"/>
    <n v="1980"/>
  </r>
  <r>
    <x v="1210"/>
    <n v="202501"/>
    <x v="0"/>
    <s v="BRETAGNE R                    "/>
    <x v="2"/>
    <n v="425"/>
    <n v="109"/>
    <n v="15"/>
    <n v="4"/>
    <n v="11419"/>
    <n v="5500"/>
    <n v="11.5"/>
    <n v="5"/>
    <n v="0.5"/>
    <n v="0"/>
    <n v="2"/>
    <n v="4"/>
    <n v="0"/>
    <n v="0"/>
    <n v="71590"/>
    <n v="71592"/>
    <n v="71073"/>
    <s v="LECO"/>
    <s v="GO  "/>
    <n v="5335"/>
    <n v="12263"/>
  </r>
  <r>
    <x v="1210"/>
    <n v="202501"/>
    <x v="1"/>
    <s v="BRETAGNE R                    "/>
    <x v="2"/>
    <n v="425"/>
    <n v="109"/>
    <n v="15"/>
    <n v="4"/>
    <n v="11419"/>
    <n v="5500"/>
    <n v="11.5"/>
    <n v="5"/>
    <n v="0.5"/>
    <n v="0"/>
    <n v="2"/>
    <n v="4"/>
    <n v="0"/>
    <n v="0"/>
    <n v="71590"/>
    <n v="71592"/>
    <n v="71073"/>
    <s v="LECO"/>
    <s v="GO  "/>
    <n v="5335"/>
    <n v="12263"/>
  </r>
  <r>
    <x v="1211"/>
    <n v="202501"/>
    <x v="0"/>
    <s v="ROBLIN K                      "/>
    <x v="2"/>
    <n v="516"/>
    <n v="131"/>
    <n v="9"/>
    <n v="5"/>
    <n v="4721"/>
    <n v="33000"/>
    <n v="5"/>
    <n v="1"/>
    <n v="1"/>
    <n v="0"/>
    <n v="2"/>
    <n v="1"/>
    <n v="0"/>
    <n v="0"/>
    <n v="71590"/>
    <n v="71606"/>
    <n v="71337"/>
    <s v="QUIR"/>
    <s v="GO  "/>
    <n v="0"/>
    <n v="9824"/>
  </r>
  <r>
    <x v="1211"/>
    <n v="202501"/>
    <x v="1"/>
    <s v="ROBLIN K                      "/>
    <x v="2"/>
    <n v="516"/>
    <n v="131"/>
    <n v="9"/>
    <n v="5"/>
    <n v="4721"/>
    <n v="33000"/>
    <n v="5"/>
    <n v="1"/>
    <n v="1"/>
    <n v="0"/>
    <n v="2"/>
    <n v="1"/>
    <n v="0"/>
    <n v="0"/>
    <n v="71590"/>
    <n v="71606"/>
    <n v="71337"/>
    <s v="QUIR"/>
    <s v="GO  "/>
    <n v="0"/>
    <n v="9824"/>
  </r>
  <r>
    <x v="1212"/>
    <n v="202501"/>
    <x v="0"/>
    <s v="DOMS A                        "/>
    <x v="2"/>
    <n v="465"/>
    <n v="119"/>
    <n v="18"/>
    <n v="9"/>
    <n v="8114"/>
    <n v="0"/>
    <n v="10.5"/>
    <n v="0"/>
    <n v="4.5"/>
    <n v="1.5"/>
    <n v="2.5"/>
    <n v="2"/>
    <n v="0"/>
    <n v="0"/>
    <n v="71590"/>
    <n v="71607"/>
    <n v="71125"/>
    <s v="LIOP"/>
    <s v="GO  "/>
    <n v="0"/>
    <n v="11339"/>
  </r>
  <r>
    <x v="1212"/>
    <n v="202501"/>
    <x v="1"/>
    <s v="DOMS A                        "/>
    <x v="2"/>
    <n v="465"/>
    <n v="119"/>
    <n v="18"/>
    <n v="9"/>
    <n v="8114"/>
    <n v="0"/>
    <n v="10.5"/>
    <n v="0"/>
    <n v="4.5"/>
    <n v="1.5"/>
    <n v="2.5"/>
    <n v="2"/>
    <n v="0"/>
    <n v="0"/>
    <n v="71590"/>
    <n v="71607"/>
    <n v="71125"/>
    <s v="LIOP"/>
    <s v="GO  "/>
    <n v="0"/>
    <n v="11339"/>
  </r>
  <r>
    <x v="1213"/>
    <n v="202501"/>
    <x v="0"/>
    <s v="PICARD A                      "/>
    <x v="2"/>
    <n v="916"/>
    <n v="230"/>
    <n v="26"/>
    <n v="8"/>
    <n v="0"/>
    <n v="0"/>
    <n v="0"/>
    <n v="0"/>
    <n v="0"/>
    <n v="0"/>
    <n v="0"/>
    <n v="0"/>
    <n v="0"/>
    <n v="0"/>
    <n v="71030"/>
    <n v="71054"/>
    <n v="70427"/>
    <s v="BOUR"/>
    <s v="IF  "/>
    <n v="0"/>
    <n v="0"/>
  </r>
  <r>
    <x v="1213"/>
    <n v="202501"/>
    <x v="1"/>
    <s v="PICARD A                      "/>
    <x v="2"/>
    <n v="916"/>
    <n v="230"/>
    <n v="26"/>
    <n v="8"/>
    <n v="0"/>
    <n v="0"/>
    <n v="0"/>
    <n v="0"/>
    <n v="0"/>
    <n v="0"/>
    <n v="0"/>
    <n v="0"/>
    <n v="0"/>
    <n v="0"/>
    <n v="71030"/>
    <n v="71054"/>
    <n v="70427"/>
    <s v="BOUR"/>
    <s v="IF  "/>
    <n v="0"/>
    <n v="0"/>
  </r>
  <r>
    <x v="1214"/>
    <n v="202501"/>
    <x v="0"/>
    <s v="LERAILLE M                    "/>
    <x v="2"/>
    <n v="868"/>
    <n v="272"/>
    <n v="33"/>
    <n v="8"/>
    <n v="356"/>
    <n v="0"/>
    <n v="0.5"/>
    <n v="0"/>
    <n v="0"/>
    <n v="0.5"/>
    <n v="0"/>
    <n v="0"/>
    <n v="0"/>
    <n v="0"/>
    <n v="71251"/>
    <n v="71255"/>
    <n v="71257"/>
    <s v="FRAC"/>
    <s v="GS  "/>
    <n v="0"/>
    <n v="534"/>
  </r>
  <r>
    <x v="1214"/>
    <n v="202501"/>
    <x v="1"/>
    <s v="LERAILLE M                    "/>
    <x v="2"/>
    <n v="868"/>
    <n v="272"/>
    <n v="33"/>
    <n v="8"/>
    <n v="356"/>
    <n v="0"/>
    <n v="0.5"/>
    <n v="0"/>
    <n v="0"/>
    <n v="0.5"/>
    <n v="0"/>
    <n v="0"/>
    <n v="0"/>
    <n v="0"/>
    <n v="71251"/>
    <n v="71255"/>
    <n v="71257"/>
    <s v="FRAC"/>
    <s v="GS  "/>
    <n v="0"/>
    <n v="534"/>
  </r>
  <r>
    <x v="1215"/>
    <n v="202501"/>
    <x v="0"/>
    <s v="MOUYREN M                     "/>
    <x v="2"/>
    <n v="666"/>
    <n v="222"/>
    <n v="33"/>
    <n v="9"/>
    <n v="4448"/>
    <n v="2500"/>
    <n v="5"/>
    <n v="2.5"/>
    <n v="2"/>
    <n v="0"/>
    <n v="0.5"/>
    <n v="0"/>
    <n v="0"/>
    <n v="0"/>
    <n v="71251"/>
    <n v="700023"/>
    <n v="71497"/>
    <s v="LEVE"/>
    <s v="GS  "/>
    <n v="25021"/>
    <n v="5347"/>
  </r>
  <r>
    <x v="1215"/>
    <n v="202501"/>
    <x v="1"/>
    <s v="MOUYREN M                     "/>
    <x v="2"/>
    <n v="666"/>
    <n v="222"/>
    <n v="33"/>
    <n v="9"/>
    <n v="4448"/>
    <n v="2500"/>
    <n v="5"/>
    <n v="2.5"/>
    <n v="2"/>
    <n v="0"/>
    <n v="0.5"/>
    <n v="0"/>
    <n v="0"/>
    <n v="0"/>
    <n v="71251"/>
    <n v="700023"/>
    <n v="71497"/>
    <s v="LEVE"/>
    <s v="GS  "/>
    <n v="25021"/>
    <n v="5347"/>
  </r>
  <r>
    <x v="1216"/>
    <n v="202501"/>
    <x v="0"/>
    <s v="LEFEBVRE MC                   "/>
    <x v="2"/>
    <n v="780"/>
    <n v="178"/>
    <n v="35"/>
    <n v="8"/>
    <n v="1051"/>
    <n v="6000"/>
    <n v="4"/>
    <n v="0"/>
    <n v="1"/>
    <n v="1"/>
    <n v="1"/>
    <n v="1"/>
    <n v="0"/>
    <n v="0"/>
    <n v="71030"/>
    <n v="71031"/>
    <n v="71013"/>
    <s v="GERO"/>
    <s v="IF  "/>
    <n v="8880"/>
    <n v="2198"/>
  </r>
  <r>
    <x v="1216"/>
    <n v="202501"/>
    <x v="1"/>
    <s v="LEFEBVRE MC                   "/>
    <x v="2"/>
    <n v="780"/>
    <n v="178"/>
    <n v="35"/>
    <n v="8"/>
    <n v="1051"/>
    <n v="6000"/>
    <n v="4"/>
    <n v="0"/>
    <n v="1"/>
    <n v="1"/>
    <n v="1"/>
    <n v="1"/>
    <n v="0"/>
    <n v="0"/>
    <n v="71030"/>
    <n v="71031"/>
    <n v="71013"/>
    <s v="GERO"/>
    <s v="IF  "/>
    <n v="8880"/>
    <n v="2198"/>
  </r>
  <r>
    <x v="1217"/>
    <n v="202501"/>
    <x v="0"/>
    <s v="MOINEAU A                     "/>
    <x v="2"/>
    <n v="241"/>
    <n v="96"/>
    <n v="13"/>
    <n v="3"/>
    <n v="11342"/>
    <n v="26499"/>
    <n v="15"/>
    <n v="3"/>
    <n v="2.5"/>
    <n v="3.5"/>
    <n v="3"/>
    <n v="1"/>
    <n v="2"/>
    <n v="0"/>
    <n v="71251"/>
    <n v="70067"/>
    <n v="71265"/>
    <s v="LEGG"/>
    <s v="GS  "/>
    <n v="0"/>
    <n v="17453"/>
  </r>
  <r>
    <x v="1217"/>
    <n v="202501"/>
    <x v="1"/>
    <s v="MOINEAU A                     "/>
    <x v="2"/>
    <n v="241"/>
    <n v="96"/>
    <n v="13"/>
    <n v="3"/>
    <n v="11342"/>
    <n v="26499"/>
    <n v="15"/>
    <n v="3"/>
    <n v="2.5"/>
    <n v="3.5"/>
    <n v="3"/>
    <n v="1"/>
    <n v="2"/>
    <n v="0"/>
    <n v="71251"/>
    <n v="70067"/>
    <n v="71265"/>
    <s v="LEGG"/>
    <s v="GS  "/>
    <n v="0"/>
    <n v="17453"/>
  </r>
  <r>
    <x v="1218"/>
    <n v="202501"/>
    <x v="0"/>
    <s v="CONGAR A                      "/>
    <x v="2"/>
    <n v="673"/>
    <n v="167"/>
    <n v="14"/>
    <n v="4"/>
    <n v="5569"/>
    <n v="1200"/>
    <n v="10.5"/>
    <n v="0.5"/>
    <n v="6"/>
    <n v="1"/>
    <n v="1"/>
    <n v="2"/>
    <n v="0"/>
    <n v="0"/>
    <n v="71590"/>
    <n v="71591"/>
    <n v="71090"/>
    <s v="LAUZ"/>
    <s v="GO  "/>
    <n v="0"/>
    <n v="5114"/>
  </r>
  <r>
    <x v="1218"/>
    <n v="202501"/>
    <x v="1"/>
    <s v="CONGAR A                      "/>
    <x v="2"/>
    <n v="673"/>
    <n v="167"/>
    <n v="14"/>
    <n v="4"/>
    <n v="5569"/>
    <n v="1200"/>
    <n v="10.5"/>
    <n v="0.5"/>
    <n v="6"/>
    <n v="1"/>
    <n v="1"/>
    <n v="2"/>
    <n v="0"/>
    <n v="0"/>
    <n v="71590"/>
    <n v="71591"/>
    <n v="71090"/>
    <s v="LAUZ"/>
    <s v="GO  "/>
    <n v="0"/>
    <n v="5114"/>
  </r>
  <r>
    <x v="1219"/>
    <n v="202501"/>
    <x v="0"/>
    <s v="LUCIANI E                     "/>
    <x v="2"/>
    <n v="205"/>
    <n v="78"/>
    <n v="16"/>
    <n v="4"/>
    <n v="11978"/>
    <n v="35940"/>
    <n v="12.5"/>
    <n v="2.5"/>
    <n v="8"/>
    <n v="0"/>
    <n v="0"/>
    <n v="0"/>
    <n v="2"/>
    <n v="0"/>
    <n v="71251"/>
    <n v="71255"/>
    <n v="700257"/>
    <s v="FRAC"/>
    <s v="GS  "/>
    <n v="0"/>
    <n v="18763"/>
  </r>
  <r>
    <x v="1219"/>
    <n v="202501"/>
    <x v="1"/>
    <s v="LUCIANI E                     "/>
    <x v="2"/>
    <n v="205"/>
    <n v="78"/>
    <n v="16"/>
    <n v="4"/>
    <n v="11978"/>
    <n v="35940"/>
    <n v="12.5"/>
    <n v="2.5"/>
    <n v="8"/>
    <n v="0"/>
    <n v="0"/>
    <n v="0"/>
    <n v="2"/>
    <n v="0"/>
    <n v="71251"/>
    <n v="71255"/>
    <n v="700257"/>
    <s v="FRAC"/>
    <s v="GS  "/>
    <n v="0"/>
    <n v="18763"/>
  </r>
  <r>
    <x v="1220"/>
    <n v="202501"/>
    <x v="0"/>
    <s v="LICINA J                      "/>
    <x v="2"/>
    <n v="334"/>
    <n v="62"/>
    <n v="8"/>
    <n v="6"/>
    <n v="14326"/>
    <n v="3500"/>
    <n v="4.5"/>
    <n v="2"/>
    <n v="0.5"/>
    <n v="0"/>
    <n v="2"/>
    <n v="0"/>
    <n v="0"/>
    <n v="0"/>
    <n v="900582"/>
    <n v="71270"/>
    <n v="70813"/>
    <s v="TRAG"/>
    <s v="CE  "/>
    <n v="0"/>
    <n v="15029"/>
  </r>
  <r>
    <x v="1220"/>
    <n v="202501"/>
    <x v="1"/>
    <s v="LICINA J                      "/>
    <x v="2"/>
    <n v="334"/>
    <n v="62"/>
    <n v="8"/>
    <n v="6"/>
    <n v="14326"/>
    <n v="3500"/>
    <n v="4.5"/>
    <n v="2"/>
    <n v="0.5"/>
    <n v="0"/>
    <n v="2"/>
    <n v="0"/>
    <n v="0"/>
    <n v="0"/>
    <n v="900582"/>
    <n v="71270"/>
    <n v="70813"/>
    <s v="TRAG"/>
    <s v="CE  "/>
    <n v="0"/>
    <n v="15029"/>
  </r>
  <r>
    <x v="1221"/>
    <n v="202501"/>
    <x v="0"/>
    <s v="CEZARUK JEAN N                "/>
    <x v="2"/>
    <n v="475"/>
    <n v="171"/>
    <n v="22"/>
    <n v="5"/>
    <n v="7184"/>
    <n v="16851"/>
    <n v="11"/>
    <n v="3"/>
    <n v="3.5"/>
    <n v="2"/>
    <n v="1.5"/>
    <n v="1"/>
    <n v="0"/>
    <n v="0"/>
    <n v="71251"/>
    <n v="71239"/>
    <n v="71625"/>
    <s v="ZENO"/>
    <s v="GS  "/>
    <n v="4581"/>
    <n v="11114"/>
  </r>
  <r>
    <x v="1221"/>
    <n v="202501"/>
    <x v="1"/>
    <s v="CEZARUK JEAN N                "/>
    <x v="2"/>
    <n v="475"/>
    <n v="171"/>
    <n v="22"/>
    <n v="5"/>
    <n v="7184"/>
    <n v="16851"/>
    <n v="11"/>
    <n v="3"/>
    <n v="3.5"/>
    <n v="2"/>
    <n v="1.5"/>
    <n v="1"/>
    <n v="0"/>
    <n v="0"/>
    <n v="71251"/>
    <n v="71239"/>
    <n v="71625"/>
    <s v="ZENO"/>
    <s v="GS  "/>
    <n v="4581"/>
    <n v="11114"/>
  </r>
  <r>
    <x v="1222"/>
    <n v="202501"/>
    <x v="0"/>
    <s v="COEFFET M                     "/>
    <x v="2"/>
    <n v="381"/>
    <n v="145"/>
    <n v="18"/>
    <n v="4"/>
    <n v="4181"/>
    <n v="42700"/>
    <n v="11"/>
    <n v="0"/>
    <n v="0"/>
    <n v="2"/>
    <n v="4"/>
    <n v="3"/>
    <n v="2"/>
    <n v="0"/>
    <n v="71251"/>
    <n v="71174"/>
    <n v="71198"/>
    <s v="CHIK"/>
    <s v="GS  "/>
    <n v="0"/>
    <n v="13487"/>
  </r>
  <r>
    <x v="1222"/>
    <n v="202501"/>
    <x v="1"/>
    <s v="COEFFET M                     "/>
    <x v="2"/>
    <n v="381"/>
    <n v="145"/>
    <n v="18"/>
    <n v="4"/>
    <n v="4181"/>
    <n v="42700"/>
    <n v="11"/>
    <n v="0"/>
    <n v="0"/>
    <n v="2"/>
    <n v="4"/>
    <n v="3"/>
    <n v="2"/>
    <n v="0"/>
    <n v="71251"/>
    <n v="71174"/>
    <n v="71198"/>
    <s v="CHIK"/>
    <s v="GS  "/>
    <n v="0"/>
    <n v="13487"/>
  </r>
  <r>
    <x v="1223"/>
    <n v="202501"/>
    <x v="0"/>
    <s v="SVAY R                        "/>
    <x v="2"/>
    <n v="416"/>
    <n v="106"/>
    <n v="6"/>
    <n v="2"/>
    <n v="11124"/>
    <n v="0"/>
    <n v="5"/>
    <n v="4"/>
    <n v="0"/>
    <n v="1"/>
    <n v="0"/>
    <n v="0"/>
    <n v="0"/>
    <n v="0"/>
    <n v="71590"/>
    <n v="71601"/>
    <n v="71564"/>
    <s v="DEVI"/>
    <s v="GO  "/>
    <n v="24813"/>
    <n v="12636"/>
  </r>
  <r>
    <x v="1223"/>
    <n v="202501"/>
    <x v="1"/>
    <s v="SVAY R                        "/>
    <x v="2"/>
    <n v="416"/>
    <n v="106"/>
    <n v="6"/>
    <n v="2"/>
    <n v="11124"/>
    <n v="0"/>
    <n v="5"/>
    <n v="4"/>
    <n v="0"/>
    <n v="1"/>
    <n v="0"/>
    <n v="0"/>
    <n v="0"/>
    <n v="0"/>
    <n v="71590"/>
    <n v="71601"/>
    <n v="71564"/>
    <s v="DEVI"/>
    <s v="GO  "/>
    <n v="24813"/>
    <n v="12636"/>
  </r>
  <r>
    <x v="1224"/>
    <n v="202501"/>
    <x v="0"/>
    <s v="ROMP S                        "/>
    <x v="2"/>
    <n v="727"/>
    <n v="179"/>
    <n v="27"/>
    <n v="7"/>
    <n v="1962"/>
    <n v="16077"/>
    <n v="0.5"/>
    <n v="0.5"/>
    <n v="0"/>
    <n v="0"/>
    <n v="0"/>
    <n v="0"/>
    <n v="0"/>
    <n v="0"/>
    <n v="71590"/>
    <n v="71050"/>
    <n v="71646"/>
    <s v="PLAN"/>
    <s v="GO  "/>
    <n v="5100"/>
    <n v="3570"/>
  </r>
  <r>
    <x v="1224"/>
    <n v="202501"/>
    <x v="1"/>
    <s v="ROMP S                        "/>
    <x v="2"/>
    <n v="727"/>
    <n v="179"/>
    <n v="27"/>
    <n v="7"/>
    <n v="1962"/>
    <n v="16077"/>
    <n v="0.5"/>
    <n v="0.5"/>
    <n v="0"/>
    <n v="0"/>
    <n v="0"/>
    <n v="0"/>
    <n v="0"/>
    <n v="0"/>
    <n v="71590"/>
    <n v="71050"/>
    <n v="71646"/>
    <s v="PLAN"/>
    <s v="GO  "/>
    <n v="5100"/>
    <n v="3570"/>
  </r>
  <r>
    <x v="1225"/>
    <n v="202501"/>
    <x v="0"/>
    <s v="BOYADJIAN F                   "/>
    <x v="2"/>
    <n v="350"/>
    <n v="128"/>
    <n v="16"/>
    <n v="3"/>
    <n v="2002"/>
    <n v="116800"/>
    <n v="8"/>
    <n v="0"/>
    <n v="0"/>
    <n v="1"/>
    <n v="1"/>
    <n v="3"/>
    <n v="3"/>
    <n v="0"/>
    <n v="71251"/>
    <n v="71174"/>
    <n v="71179"/>
    <s v="CHIK"/>
    <s v="GS  "/>
    <n v="18292"/>
    <n v="14361"/>
  </r>
  <r>
    <x v="1225"/>
    <n v="202501"/>
    <x v="1"/>
    <s v="BOYADJIAN F                   "/>
    <x v="2"/>
    <n v="350"/>
    <n v="128"/>
    <n v="16"/>
    <n v="3"/>
    <n v="2002"/>
    <n v="116800"/>
    <n v="8"/>
    <n v="0"/>
    <n v="0"/>
    <n v="1"/>
    <n v="1"/>
    <n v="3"/>
    <n v="3"/>
    <n v="0"/>
    <n v="71251"/>
    <n v="71174"/>
    <n v="71179"/>
    <s v="CHIK"/>
    <s v="GS  "/>
    <n v="18292"/>
    <n v="14361"/>
  </r>
  <r>
    <x v="1226"/>
    <n v="202501"/>
    <x v="0"/>
    <s v="COUSSON D                     "/>
    <x v="2"/>
    <n v="478"/>
    <n v="121"/>
    <n v="20"/>
    <n v="5"/>
    <n v="7886"/>
    <n v="800"/>
    <n v="18"/>
    <n v="1"/>
    <n v="10.5"/>
    <n v="2.5"/>
    <n v="1.5"/>
    <n v="2.5"/>
    <n v="0"/>
    <n v="0"/>
    <n v="71590"/>
    <n v="71607"/>
    <n v="70057"/>
    <s v="LIOP"/>
    <s v="GO  "/>
    <n v="0"/>
    <n v="11055"/>
  </r>
  <r>
    <x v="1226"/>
    <n v="202501"/>
    <x v="1"/>
    <s v="COUSSON D                     "/>
    <x v="2"/>
    <n v="478"/>
    <n v="121"/>
    <n v="20"/>
    <n v="5"/>
    <n v="7886"/>
    <n v="800"/>
    <n v="18"/>
    <n v="1"/>
    <n v="10.5"/>
    <n v="2.5"/>
    <n v="1.5"/>
    <n v="2.5"/>
    <n v="0"/>
    <n v="0"/>
    <n v="71590"/>
    <n v="71607"/>
    <n v="70057"/>
    <s v="LIOP"/>
    <s v="GO  "/>
    <n v="0"/>
    <n v="11055"/>
  </r>
  <r>
    <x v="1227"/>
    <n v="202501"/>
    <x v="0"/>
    <s v="LAPEYRONIE A                  "/>
    <x v="2"/>
    <n v="697"/>
    <n v="173"/>
    <n v="25"/>
    <n v="8"/>
    <n v="3111"/>
    <n v="0"/>
    <n v="6.5"/>
    <n v="0.5"/>
    <n v="4"/>
    <n v="1"/>
    <n v="1"/>
    <n v="0"/>
    <n v="0"/>
    <n v="0"/>
    <n v="71590"/>
    <n v="71592"/>
    <n v="71071"/>
    <s v="LECO"/>
    <s v="GO  "/>
    <n v="0"/>
    <n v="4323"/>
  </r>
  <r>
    <x v="1227"/>
    <n v="202501"/>
    <x v="1"/>
    <s v="LAPEYRONIE A                  "/>
    <x v="2"/>
    <n v="697"/>
    <n v="173"/>
    <n v="25"/>
    <n v="8"/>
    <n v="3111"/>
    <n v="0"/>
    <n v="6.5"/>
    <n v="0.5"/>
    <n v="4"/>
    <n v="1"/>
    <n v="1"/>
    <n v="0"/>
    <n v="0"/>
    <n v="0"/>
    <n v="71590"/>
    <n v="71592"/>
    <n v="71071"/>
    <s v="LECO"/>
    <s v="GO  "/>
    <n v="0"/>
    <n v="4323"/>
  </r>
  <r>
    <x v="1228"/>
    <n v="202501"/>
    <x v="0"/>
    <s v="ARBOUIN M                     "/>
    <x v="2"/>
    <n v="170"/>
    <n v="45"/>
    <n v="7"/>
    <n v="3"/>
    <n v="14134"/>
    <n v="25700"/>
    <n v="14"/>
    <n v="4"/>
    <n v="6"/>
    <n v="1"/>
    <n v="0"/>
    <n v="2"/>
    <n v="1"/>
    <n v="0"/>
    <n v="71590"/>
    <n v="71591"/>
    <n v="70522"/>
    <s v="LAUZ"/>
    <s v="GO  "/>
    <n v="26018"/>
    <n v="19933"/>
  </r>
  <r>
    <x v="1228"/>
    <n v="202501"/>
    <x v="1"/>
    <s v="ARBOUIN M                     "/>
    <x v="2"/>
    <n v="170"/>
    <n v="45"/>
    <n v="7"/>
    <n v="3"/>
    <n v="14134"/>
    <n v="25700"/>
    <n v="14"/>
    <n v="4"/>
    <n v="6"/>
    <n v="1"/>
    <n v="0"/>
    <n v="2"/>
    <n v="1"/>
    <n v="0"/>
    <n v="71590"/>
    <n v="71591"/>
    <n v="70522"/>
    <s v="LAUZ"/>
    <s v="GO  "/>
    <n v="26018"/>
    <n v="19933"/>
  </r>
  <r>
    <x v="1229"/>
    <n v="202501"/>
    <x v="0"/>
    <s v="CHRISMENT S                   "/>
    <x v="2"/>
    <n v="916"/>
    <n v="200"/>
    <n v="29"/>
    <n v="9"/>
    <n v="0"/>
    <n v="0"/>
    <n v="0"/>
    <n v="0"/>
    <n v="0"/>
    <n v="0"/>
    <n v="0"/>
    <n v="0"/>
    <n v="0"/>
    <n v="0"/>
    <n v="900582"/>
    <n v="71159"/>
    <n v="71278"/>
    <s v="GATH"/>
    <s v="CE  "/>
    <n v="0"/>
    <n v="0"/>
  </r>
  <r>
    <x v="1229"/>
    <n v="202501"/>
    <x v="1"/>
    <s v="CHRISMENT S                   "/>
    <x v="2"/>
    <n v="916"/>
    <n v="200"/>
    <n v="29"/>
    <n v="9"/>
    <n v="0"/>
    <n v="0"/>
    <n v="0"/>
    <n v="0"/>
    <n v="0"/>
    <n v="0"/>
    <n v="0"/>
    <n v="0"/>
    <n v="0"/>
    <n v="0"/>
    <n v="900582"/>
    <n v="71159"/>
    <n v="71278"/>
    <s v="GATH"/>
    <s v="CE  "/>
    <n v="0"/>
    <n v="0"/>
  </r>
  <r>
    <x v="1230"/>
    <n v="202501"/>
    <x v="0"/>
    <s v="SADEK S                       "/>
    <x v="2"/>
    <n v="481"/>
    <n v="94"/>
    <n v="19"/>
    <n v="8"/>
    <n v="7089"/>
    <n v="24000"/>
    <n v="5"/>
    <n v="2"/>
    <n v="1"/>
    <n v="1"/>
    <n v="0"/>
    <n v="1"/>
    <n v="0"/>
    <n v="0"/>
    <n v="71030"/>
    <n v="71031"/>
    <n v="71021"/>
    <s v="GERO"/>
    <s v="IF  "/>
    <n v="0"/>
    <n v="10965"/>
  </r>
  <r>
    <x v="1230"/>
    <n v="202501"/>
    <x v="1"/>
    <s v="SADEK S                       "/>
    <x v="2"/>
    <n v="481"/>
    <n v="94"/>
    <n v="19"/>
    <n v="8"/>
    <n v="7089"/>
    <n v="24000"/>
    <n v="5"/>
    <n v="2"/>
    <n v="1"/>
    <n v="1"/>
    <n v="0"/>
    <n v="1"/>
    <n v="0"/>
    <n v="0"/>
    <n v="71030"/>
    <n v="71031"/>
    <n v="71021"/>
    <s v="GERO"/>
    <s v="IF  "/>
    <n v="0"/>
    <n v="10965"/>
  </r>
  <r>
    <x v="1231"/>
    <n v="202501"/>
    <x v="0"/>
    <s v="GERMONT C                     "/>
    <x v="2"/>
    <n v="756"/>
    <n v="241"/>
    <n v="34"/>
    <n v="8"/>
    <n v="2061"/>
    <n v="0"/>
    <n v="2"/>
    <n v="0"/>
    <n v="1"/>
    <n v="0"/>
    <n v="1"/>
    <n v="0"/>
    <n v="0"/>
    <n v="0"/>
    <n v="71251"/>
    <n v="71239"/>
    <n v="71941"/>
    <s v="ZENO"/>
    <s v="GS  "/>
    <n v="0"/>
    <n v="2794"/>
  </r>
  <r>
    <x v="1231"/>
    <n v="202501"/>
    <x v="1"/>
    <s v="GERMONT C                     "/>
    <x v="2"/>
    <n v="756"/>
    <n v="241"/>
    <n v="34"/>
    <n v="8"/>
    <n v="2061"/>
    <n v="0"/>
    <n v="2"/>
    <n v="0"/>
    <n v="1"/>
    <n v="0"/>
    <n v="1"/>
    <n v="0"/>
    <n v="0"/>
    <n v="0"/>
    <n v="71251"/>
    <n v="71239"/>
    <n v="71941"/>
    <s v="ZENO"/>
    <s v="GS  "/>
    <n v="0"/>
    <n v="2794"/>
  </r>
  <r>
    <x v="1232"/>
    <n v="202501"/>
    <x v="0"/>
    <s v="CARDON P                      "/>
    <x v="2"/>
    <n v="916"/>
    <n v="200"/>
    <n v="29"/>
    <n v="10"/>
    <n v="0"/>
    <n v="0"/>
    <n v="0"/>
    <n v="0"/>
    <n v="0"/>
    <n v="0"/>
    <n v="0"/>
    <n v="0"/>
    <n v="0"/>
    <n v="0"/>
    <n v="900582"/>
    <n v="71159"/>
    <n v="71274"/>
    <s v="GATH"/>
    <s v="CE  "/>
    <n v="0"/>
    <n v="0"/>
  </r>
  <r>
    <x v="1232"/>
    <n v="202501"/>
    <x v="1"/>
    <s v="CARDON P                      "/>
    <x v="2"/>
    <n v="916"/>
    <n v="200"/>
    <n v="29"/>
    <n v="10"/>
    <n v="0"/>
    <n v="0"/>
    <n v="0"/>
    <n v="0"/>
    <n v="0"/>
    <n v="0"/>
    <n v="0"/>
    <n v="0"/>
    <n v="0"/>
    <n v="0"/>
    <n v="900582"/>
    <n v="71159"/>
    <n v="71274"/>
    <s v="GATH"/>
    <s v="CE  "/>
    <n v="0"/>
    <n v="0"/>
  </r>
  <r>
    <x v="1233"/>
    <n v="202501"/>
    <x v="0"/>
    <s v="ETTAGHOUTI F                  "/>
    <x v="2"/>
    <n v="499"/>
    <n v="97"/>
    <n v="8"/>
    <n v="2"/>
    <n v="7219"/>
    <n v="8952"/>
    <n v="12"/>
    <n v="2"/>
    <n v="4"/>
    <n v="1"/>
    <n v="3"/>
    <n v="1"/>
    <n v="1"/>
    <n v="0"/>
    <n v="900582"/>
    <n v="71139"/>
    <n v="71140"/>
    <s v="BACQ"/>
    <s v="CE  "/>
    <n v="0"/>
    <n v="10368"/>
  </r>
  <r>
    <x v="1233"/>
    <n v="202501"/>
    <x v="1"/>
    <s v="ETTAGHOUTI F                  "/>
    <x v="2"/>
    <n v="499"/>
    <n v="97"/>
    <n v="8"/>
    <n v="2"/>
    <n v="7219"/>
    <n v="8952"/>
    <n v="12"/>
    <n v="2"/>
    <n v="4"/>
    <n v="1"/>
    <n v="3"/>
    <n v="1"/>
    <n v="1"/>
    <n v="0"/>
    <n v="900582"/>
    <n v="71139"/>
    <n v="71140"/>
    <s v="BACQ"/>
    <s v="CE  "/>
    <n v="0"/>
    <n v="10368"/>
  </r>
  <r>
    <x v="1234"/>
    <n v="202501"/>
    <x v="0"/>
    <s v="KACEM T                       "/>
    <x v="2"/>
    <n v="759"/>
    <n v="242"/>
    <n v="35"/>
    <n v="9"/>
    <n v="1821"/>
    <n v="4000"/>
    <n v="2"/>
    <n v="0.5"/>
    <n v="1"/>
    <n v="0.5"/>
    <n v="0"/>
    <n v="0"/>
    <n v="0"/>
    <n v="0"/>
    <n v="71251"/>
    <n v="700023"/>
    <n v="700130"/>
    <s v="LEVE"/>
    <s v="GS  "/>
    <n v="0"/>
    <n v="2681"/>
  </r>
  <r>
    <x v="1234"/>
    <n v="202501"/>
    <x v="1"/>
    <s v="KACEM T                       "/>
    <x v="2"/>
    <n v="759"/>
    <n v="242"/>
    <n v="35"/>
    <n v="9"/>
    <n v="1821"/>
    <n v="4000"/>
    <n v="2"/>
    <n v="0.5"/>
    <n v="1"/>
    <n v="0.5"/>
    <n v="0"/>
    <n v="0"/>
    <n v="0"/>
    <n v="0"/>
    <n v="71251"/>
    <n v="700023"/>
    <n v="700130"/>
    <s v="LEVE"/>
    <s v="GS  "/>
    <n v="0"/>
    <n v="2681"/>
  </r>
  <r>
    <x v="1235"/>
    <n v="202501"/>
    <x v="0"/>
    <s v="BOULAROT JM                   "/>
    <x v="2"/>
    <n v="352"/>
    <n v="129"/>
    <n v="12"/>
    <n v="2"/>
    <n v="5447"/>
    <n v="49000"/>
    <n v="6"/>
    <n v="3"/>
    <n v="1"/>
    <n v="0"/>
    <n v="1"/>
    <n v="0"/>
    <n v="1"/>
    <n v="0"/>
    <n v="71251"/>
    <n v="71239"/>
    <n v="700440"/>
    <s v="ZENO"/>
    <s v="GS  "/>
    <n v="0"/>
    <n v="14319"/>
  </r>
  <r>
    <x v="1235"/>
    <n v="202501"/>
    <x v="1"/>
    <s v="BOULAROT JM                   "/>
    <x v="2"/>
    <n v="352"/>
    <n v="129"/>
    <n v="12"/>
    <n v="2"/>
    <n v="5447"/>
    <n v="49000"/>
    <n v="6"/>
    <n v="3"/>
    <n v="1"/>
    <n v="0"/>
    <n v="1"/>
    <n v="0"/>
    <n v="1"/>
    <n v="0"/>
    <n v="71251"/>
    <n v="71239"/>
    <n v="700440"/>
    <s v="ZENO"/>
    <s v="GS  "/>
    <n v="0"/>
    <n v="14319"/>
  </r>
  <r>
    <x v="1236"/>
    <n v="202501"/>
    <x v="0"/>
    <s v="COTONEA M                     "/>
    <x v="2"/>
    <n v="846"/>
    <n v="203"/>
    <n v="19"/>
    <n v="5"/>
    <n v="600"/>
    <n v="3000"/>
    <n v="0.5"/>
    <n v="0.5"/>
    <n v="0"/>
    <n v="0"/>
    <n v="0"/>
    <n v="0"/>
    <n v="0"/>
    <n v="0"/>
    <n v="71590"/>
    <n v="71591"/>
    <n v="71090"/>
    <s v="LAUZ"/>
    <s v="GO  "/>
    <n v="14067"/>
    <n v="900"/>
  </r>
  <r>
    <x v="1236"/>
    <n v="202501"/>
    <x v="1"/>
    <s v="COTONEA M                     "/>
    <x v="2"/>
    <n v="846"/>
    <n v="203"/>
    <n v="19"/>
    <n v="5"/>
    <n v="600"/>
    <n v="3000"/>
    <n v="0.5"/>
    <n v="0.5"/>
    <n v="0"/>
    <n v="0"/>
    <n v="0"/>
    <n v="0"/>
    <n v="0"/>
    <n v="0"/>
    <n v="71590"/>
    <n v="71591"/>
    <n v="71090"/>
    <s v="LAUZ"/>
    <s v="GO  "/>
    <n v="14067"/>
    <n v="900"/>
  </r>
  <r>
    <x v="1237"/>
    <n v="202501"/>
    <x v="0"/>
    <s v="ROUSSY M                      "/>
    <x v="2"/>
    <n v="469"/>
    <n v="92"/>
    <n v="14"/>
    <n v="4"/>
    <n v="5052"/>
    <n v="56438"/>
    <n v="10"/>
    <n v="3"/>
    <n v="2"/>
    <n v="0"/>
    <n v="0"/>
    <n v="1"/>
    <n v="4"/>
    <n v="0"/>
    <n v="71030"/>
    <n v="71024"/>
    <n v="70048"/>
    <s v="FASQ"/>
    <s v="IF  "/>
    <n v="0"/>
    <n v="11256"/>
  </r>
  <r>
    <x v="1237"/>
    <n v="202501"/>
    <x v="1"/>
    <s v="ROUSSY M                      "/>
    <x v="2"/>
    <n v="469"/>
    <n v="92"/>
    <n v="14"/>
    <n v="4"/>
    <n v="5052"/>
    <n v="56438"/>
    <n v="10"/>
    <n v="3"/>
    <n v="2"/>
    <n v="0"/>
    <n v="0"/>
    <n v="1"/>
    <n v="4"/>
    <n v="0"/>
    <n v="71030"/>
    <n v="71024"/>
    <n v="70048"/>
    <s v="FASQ"/>
    <s v="IF  "/>
    <n v="0"/>
    <n v="11256"/>
  </r>
  <r>
    <x v="1238"/>
    <n v="202501"/>
    <x v="0"/>
    <s v="LUZEAU E                      "/>
    <x v="2"/>
    <n v="588"/>
    <n v="121"/>
    <n v="12"/>
    <n v="3"/>
    <n v="3825"/>
    <n v="37502"/>
    <n v="6"/>
    <n v="3"/>
    <n v="0"/>
    <n v="0"/>
    <n v="1"/>
    <n v="0"/>
    <n v="2"/>
    <n v="0"/>
    <n v="71030"/>
    <n v="71510"/>
    <n v="71120"/>
    <s v="TEIS"/>
    <s v="IF  "/>
    <n v="3265"/>
    <n v="7748"/>
  </r>
  <r>
    <x v="1238"/>
    <n v="202501"/>
    <x v="1"/>
    <s v="LUZEAU E                      "/>
    <x v="2"/>
    <n v="588"/>
    <n v="121"/>
    <n v="12"/>
    <n v="3"/>
    <n v="3825"/>
    <n v="37502"/>
    <n v="6"/>
    <n v="3"/>
    <n v="0"/>
    <n v="0"/>
    <n v="1"/>
    <n v="0"/>
    <n v="2"/>
    <n v="0"/>
    <n v="71030"/>
    <n v="71510"/>
    <n v="71120"/>
    <s v="TEIS"/>
    <s v="IF  "/>
    <n v="3265"/>
    <n v="7748"/>
  </r>
  <r>
    <x v="1239"/>
    <n v="202501"/>
    <x v="0"/>
    <s v="CHIANCONE R                   "/>
    <x v="2"/>
    <n v="916"/>
    <n v="290"/>
    <n v="25"/>
    <n v="8"/>
    <n v="0"/>
    <n v="0"/>
    <n v="0"/>
    <n v="0"/>
    <n v="0"/>
    <n v="0"/>
    <n v="0"/>
    <n v="0"/>
    <n v="0"/>
    <n v="0"/>
    <n v="71251"/>
    <n v="71252"/>
    <n v="700258"/>
    <s v="KARI"/>
    <s v="GS  "/>
    <n v="0"/>
    <n v="0"/>
  </r>
  <r>
    <x v="1239"/>
    <n v="202501"/>
    <x v="1"/>
    <s v="CHIANCONE R                   "/>
    <x v="2"/>
    <n v="916"/>
    <n v="290"/>
    <n v="25"/>
    <n v="8"/>
    <n v="0"/>
    <n v="0"/>
    <n v="0"/>
    <n v="0"/>
    <n v="0"/>
    <n v="0"/>
    <n v="0"/>
    <n v="0"/>
    <n v="0"/>
    <n v="0"/>
    <n v="71251"/>
    <n v="71252"/>
    <n v="700258"/>
    <s v="KARI"/>
    <s v="GS  "/>
    <n v="0"/>
    <n v="0"/>
  </r>
  <r>
    <x v="1240"/>
    <n v="202501"/>
    <x v="0"/>
    <s v="ASSARAF D                     "/>
    <x v="2"/>
    <n v="29"/>
    <n v="14"/>
    <n v="1"/>
    <n v="1"/>
    <n v="25170"/>
    <n v="7000"/>
    <n v="13"/>
    <n v="3"/>
    <n v="2"/>
    <n v="4"/>
    <n v="2"/>
    <n v="1"/>
    <n v="1"/>
    <n v="0"/>
    <n v="71251"/>
    <n v="70066"/>
    <n v="71494"/>
    <s v="KERL"/>
    <s v="GS  "/>
    <n v="0"/>
    <n v="32678"/>
  </r>
  <r>
    <x v="1240"/>
    <n v="202501"/>
    <x v="1"/>
    <s v="ASSARAF D                     "/>
    <x v="2"/>
    <n v="29"/>
    <n v="14"/>
    <n v="1"/>
    <n v="1"/>
    <n v="25170"/>
    <n v="7000"/>
    <n v="13"/>
    <n v="3"/>
    <n v="2"/>
    <n v="4"/>
    <n v="2"/>
    <n v="1"/>
    <n v="1"/>
    <n v="0"/>
    <n v="71251"/>
    <n v="70066"/>
    <n v="71494"/>
    <s v="KERL"/>
    <s v="GS  "/>
    <n v="0"/>
    <n v="32678"/>
  </r>
  <r>
    <x v="1241"/>
    <n v="202501"/>
    <x v="0"/>
    <s v="GAUTHIER J                    "/>
    <x v="2"/>
    <n v="916"/>
    <n v="230"/>
    <n v="27"/>
    <n v="4"/>
    <n v="0"/>
    <n v="0"/>
    <n v="0"/>
    <n v="0"/>
    <n v="0"/>
    <n v="0"/>
    <n v="0"/>
    <n v="0"/>
    <n v="0"/>
    <n v="0"/>
    <n v="71030"/>
    <n v="71045"/>
    <n v="71040"/>
    <s v="PHIL"/>
    <s v="IF  "/>
    <n v="0"/>
    <n v="0"/>
  </r>
  <r>
    <x v="1241"/>
    <n v="202501"/>
    <x v="1"/>
    <s v="GAUTHIER J                    "/>
    <x v="2"/>
    <n v="916"/>
    <n v="230"/>
    <n v="27"/>
    <n v="4"/>
    <n v="0"/>
    <n v="0"/>
    <n v="0"/>
    <n v="0"/>
    <n v="0"/>
    <n v="0"/>
    <n v="0"/>
    <n v="0"/>
    <n v="0"/>
    <n v="0"/>
    <n v="71030"/>
    <n v="71045"/>
    <n v="71040"/>
    <s v="PHIL"/>
    <s v="IF  "/>
    <n v="0"/>
    <n v="0"/>
  </r>
  <r>
    <x v="1242"/>
    <n v="202501"/>
    <x v="0"/>
    <s v="BERTHAULT V                   "/>
    <x v="2"/>
    <n v="659"/>
    <n v="137"/>
    <n v="28"/>
    <n v="6"/>
    <n v="4576"/>
    <n v="0"/>
    <n v="11.5"/>
    <n v="1"/>
    <n v="2"/>
    <n v="1"/>
    <n v="1"/>
    <n v="6.5"/>
    <n v="0"/>
    <n v="0"/>
    <n v="900582"/>
    <n v="71507"/>
    <n v="71146"/>
    <s v="MORT"/>
    <s v="CE  "/>
    <n v="0"/>
    <n v="5588"/>
  </r>
  <r>
    <x v="1242"/>
    <n v="202501"/>
    <x v="1"/>
    <s v="BERTHAULT V                   "/>
    <x v="2"/>
    <n v="659"/>
    <n v="137"/>
    <n v="28"/>
    <n v="6"/>
    <n v="4576"/>
    <n v="0"/>
    <n v="11.5"/>
    <n v="1"/>
    <n v="2"/>
    <n v="1"/>
    <n v="1"/>
    <n v="6.5"/>
    <n v="0"/>
    <n v="0"/>
    <n v="900582"/>
    <n v="71507"/>
    <n v="71146"/>
    <s v="MORT"/>
    <s v="CE  "/>
    <n v="0"/>
    <n v="5588"/>
  </r>
  <r>
    <x v="1243"/>
    <n v="202501"/>
    <x v="0"/>
    <s v="GOETZ A                       "/>
    <x v="2"/>
    <n v="353"/>
    <n v="65"/>
    <n v="12"/>
    <n v="3"/>
    <n v="11717"/>
    <n v="6549"/>
    <n v="5.5"/>
    <n v="0"/>
    <n v="2"/>
    <n v="2"/>
    <n v="1"/>
    <n v="0"/>
    <n v="0.5"/>
    <n v="0"/>
    <n v="900582"/>
    <n v="71159"/>
    <n v="71278"/>
    <s v="GATH"/>
    <s v="CE  "/>
    <n v="0"/>
    <n v="14300"/>
  </r>
  <r>
    <x v="1243"/>
    <n v="202501"/>
    <x v="1"/>
    <s v="GOETZ A                       "/>
    <x v="2"/>
    <n v="353"/>
    <n v="65"/>
    <n v="12"/>
    <n v="3"/>
    <n v="11717"/>
    <n v="6549"/>
    <n v="5.5"/>
    <n v="0"/>
    <n v="2"/>
    <n v="2"/>
    <n v="1"/>
    <n v="0"/>
    <n v="0.5"/>
    <n v="0"/>
    <n v="900582"/>
    <n v="71159"/>
    <n v="71278"/>
    <s v="GATH"/>
    <s v="CE  "/>
    <n v="0"/>
    <n v="14300"/>
  </r>
  <r>
    <x v="1244"/>
    <n v="202501"/>
    <x v="0"/>
    <s v="LE CLOUEREC G                 "/>
    <x v="2"/>
    <n v="916"/>
    <n v="200"/>
    <n v="23"/>
    <n v="9"/>
    <n v="0"/>
    <n v="0"/>
    <n v="0"/>
    <n v="0"/>
    <n v="0"/>
    <n v="0"/>
    <n v="0"/>
    <n v="0"/>
    <n v="0"/>
    <n v="0"/>
    <n v="900582"/>
    <n v="71506"/>
    <n v="71527"/>
    <s v="MART"/>
    <s v="CE  "/>
    <n v="0"/>
    <n v="0"/>
  </r>
  <r>
    <x v="1244"/>
    <n v="202501"/>
    <x v="1"/>
    <s v="LE CLOUEREC G                 "/>
    <x v="2"/>
    <n v="916"/>
    <n v="200"/>
    <n v="23"/>
    <n v="9"/>
    <n v="0"/>
    <n v="0"/>
    <n v="0"/>
    <n v="0"/>
    <n v="0"/>
    <n v="0"/>
    <n v="0"/>
    <n v="0"/>
    <n v="0"/>
    <n v="0"/>
    <n v="900582"/>
    <n v="71506"/>
    <n v="71527"/>
    <s v="MART"/>
    <s v="CE  "/>
    <n v="0"/>
    <n v="0"/>
  </r>
  <r>
    <x v="1245"/>
    <n v="202501"/>
    <x v="0"/>
    <s v="CHERIF O                      "/>
    <x v="2"/>
    <n v="906"/>
    <n v="285"/>
    <n v="24"/>
    <n v="7"/>
    <n v="0"/>
    <n v="900"/>
    <n v="0.5"/>
    <n v="0.5"/>
    <n v="0"/>
    <n v="0"/>
    <n v="0"/>
    <n v="0"/>
    <n v="0"/>
    <n v="0"/>
    <n v="71251"/>
    <n v="71252"/>
    <n v="700258"/>
    <s v="KARI"/>
    <s v="GS  "/>
    <n v="0"/>
    <n v="90"/>
  </r>
  <r>
    <x v="1245"/>
    <n v="202501"/>
    <x v="1"/>
    <s v="CHERIF O                      "/>
    <x v="2"/>
    <n v="906"/>
    <n v="285"/>
    <n v="24"/>
    <n v="7"/>
    <n v="0"/>
    <n v="900"/>
    <n v="0.5"/>
    <n v="0.5"/>
    <n v="0"/>
    <n v="0"/>
    <n v="0"/>
    <n v="0"/>
    <n v="0"/>
    <n v="0"/>
    <n v="71251"/>
    <n v="71252"/>
    <n v="700258"/>
    <s v="KARI"/>
    <s v="GS  "/>
    <n v="0"/>
    <n v="90"/>
  </r>
  <r>
    <x v="1246"/>
    <n v="202501"/>
    <x v="0"/>
    <s v="DHOUET C                      "/>
    <x v="2"/>
    <n v="893"/>
    <n v="194"/>
    <n v="33"/>
    <n v="10"/>
    <n v="0"/>
    <n v="2000"/>
    <n v="0"/>
    <n v="0"/>
    <n v="0"/>
    <n v="0"/>
    <n v="0"/>
    <n v="0"/>
    <n v="0"/>
    <n v="0"/>
    <n v="900582"/>
    <n v="71507"/>
    <n v="71531"/>
    <s v="MORT"/>
    <s v="CE  "/>
    <n v="0"/>
    <n v="200"/>
  </r>
  <r>
    <x v="1246"/>
    <n v="202501"/>
    <x v="1"/>
    <s v="DHOUET C                      "/>
    <x v="2"/>
    <n v="893"/>
    <n v="194"/>
    <n v="33"/>
    <n v="10"/>
    <n v="0"/>
    <n v="2000"/>
    <n v="0"/>
    <n v="0"/>
    <n v="0"/>
    <n v="0"/>
    <n v="0"/>
    <n v="0"/>
    <n v="0"/>
    <n v="0"/>
    <n v="900582"/>
    <n v="71507"/>
    <n v="71531"/>
    <s v="MORT"/>
    <s v="CE  "/>
    <n v="0"/>
    <n v="200"/>
  </r>
  <r>
    <x v="1247"/>
    <n v="202501"/>
    <x v="0"/>
    <s v="MESSAN N                      "/>
    <x v="2"/>
    <n v="616"/>
    <n v="133"/>
    <n v="13"/>
    <n v="4"/>
    <n v="5456"/>
    <n v="9800"/>
    <n v="8"/>
    <n v="2"/>
    <n v="4"/>
    <n v="0"/>
    <n v="1"/>
    <n v="0"/>
    <n v="1"/>
    <n v="0"/>
    <n v="71030"/>
    <n v="71505"/>
    <n v="71517"/>
    <s v="JULL"/>
    <s v="IF  "/>
    <n v="0"/>
    <n v="6790"/>
  </r>
  <r>
    <x v="1247"/>
    <n v="202501"/>
    <x v="1"/>
    <s v="MESSAN N                      "/>
    <x v="2"/>
    <n v="616"/>
    <n v="133"/>
    <n v="13"/>
    <n v="4"/>
    <n v="5456"/>
    <n v="9800"/>
    <n v="8"/>
    <n v="2"/>
    <n v="4"/>
    <n v="0"/>
    <n v="1"/>
    <n v="0"/>
    <n v="1"/>
    <n v="0"/>
    <n v="71030"/>
    <n v="71505"/>
    <n v="71517"/>
    <s v="JULL"/>
    <s v="IF  "/>
    <n v="0"/>
    <n v="6790"/>
  </r>
  <r>
    <x v="1248"/>
    <n v="202501"/>
    <x v="0"/>
    <s v="DUHOO C                       "/>
    <x v="2"/>
    <n v="492"/>
    <n v="96"/>
    <n v="20"/>
    <n v="4"/>
    <n v="8339"/>
    <n v="5960"/>
    <n v="6"/>
    <n v="3"/>
    <n v="1"/>
    <n v="0"/>
    <n v="0"/>
    <n v="1"/>
    <n v="1"/>
    <n v="0"/>
    <n v="71030"/>
    <n v="71031"/>
    <n v="71015"/>
    <s v="GERO"/>
    <s v="IF  "/>
    <n v="0"/>
    <n v="10626"/>
  </r>
  <r>
    <x v="1248"/>
    <n v="202501"/>
    <x v="1"/>
    <s v="DUHOO C                       "/>
    <x v="2"/>
    <n v="492"/>
    <n v="96"/>
    <n v="20"/>
    <n v="4"/>
    <n v="8339"/>
    <n v="5960"/>
    <n v="6"/>
    <n v="3"/>
    <n v="1"/>
    <n v="0"/>
    <n v="0"/>
    <n v="1"/>
    <n v="1"/>
    <n v="0"/>
    <n v="71030"/>
    <n v="71031"/>
    <n v="71015"/>
    <s v="GERO"/>
    <s v="IF  "/>
    <n v="0"/>
    <n v="10626"/>
  </r>
  <r>
    <x v="1249"/>
    <n v="202501"/>
    <x v="0"/>
    <s v="YILDIRIM O                    "/>
    <x v="2"/>
    <n v="114"/>
    <n v="43"/>
    <n v="7"/>
    <n v="4"/>
    <n v="17928"/>
    <n v="586"/>
    <n v="17.5"/>
    <n v="3.5"/>
    <n v="3.5"/>
    <n v="3.5"/>
    <n v="1.5"/>
    <n v="5"/>
    <n v="0.5"/>
    <n v="0"/>
    <n v="71251"/>
    <n v="700023"/>
    <n v="700130"/>
    <s v="LEVE"/>
    <s v="GS  "/>
    <n v="0"/>
    <n v="22723"/>
  </r>
  <r>
    <x v="1249"/>
    <n v="202501"/>
    <x v="1"/>
    <s v="YILDIRIM O                    "/>
    <x v="2"/>
    <n v="114"/>
    <n v="43"/>
    <n v="7"/>
    <n v="4"/>
    <n v="17928"/>
    <n v="586"/>
    <n v="17.5"/>
    <n v="3.5"/>
    <n v="3.5"/>
    <n v="3.5"/>
    <n v="1.5"/>
    <n v="5"/>
    <n v="0.5"/>
    <n v="0"/>
    <n v="71251"/>
    <n v="700023"/>
    <n v="700130"/>
    <s v="LEVE"/>
    <s v="GS  "/>
    <n v="0"/>
    <n v="22723"/>
  </r>
  <r>
    <x v="1250"/>
    <n v="202501"/>
    <x v="0"/>
    <s v="CABANEL M                     "/>
    <x v="2"/>
    <n v="149"/>
    <n v="57"/>
    <n v="4"/>
    <n v="2"/>
    <n v="16113"/>
    <n v="0"/>
    <n v="18.5"/>
    <n v="4"/>
    <n v="5.5"/>
    <n v="4.5"/>
    <n v="3"/>
    <n v="1.5"/>
    <n v="0"/>
    <n v="0"/>
    <n v="71251"/>
    <n v="71248"/>
    <n v="71245"/>
    <s v="THIE"/>
    <s v="GS  "/>
    <n v="20375"/>
    <n v="20789"/>
  </r>
  <r>
    <x v="1250"/>
    <n v="202501"/>
    <x v="1"/>
    <s v="CABANEL M                     "/>
    <x v="2"/>
    <n v="149"/>
    <n v="57"/>
    <n v="4"/>
    <n v="2"/>
    <n v="16113"/>
    <n v="0"/>
    <n v="18.5"/>
    <n v="4"/>
    <n v="5.5"/>
    <n v="4.5"/>
    <n v="3"/>
    <n v="1.5"/>
    <n v="0"/>
    <n v="0"/>
    <n v="71251"/>
    <n v="71248"/>
    <n v="71245"/>
    <s v="THIE"/>
    <s v="GS  "/>
    <n v="20375"/>
    <n v="20789"/>
  </r>
  <r>
    <x v="1251"/>
    <n v="202501"/>
    <x v="0"/>
    <s v="CIRILLO A                     "/>
    <x v="2"/>
    <n v="462"/>
    <n v="91"/>
    <n v="14"/>
    <n v="7"/>
    <n v="11106"/>
    <n v="1500"/>
    <n v="10"/>
    <n v="4.5"/>
    <n v="0"/>
    <n v="0.5"/>
    <n v="1.5"/>
    <n v="2.5"/>
    <n v="1"/>
    <n v="0"/>
    <n v="900582"/>
    <n v="71276"/>
    <n v="70082"/>
    <s v="LAUR"/>
    <s v="CE  "/>
    <n v="13480"/>
    <n v="11408"/>
  </r>
  <r>
    <x v="1251"/>
    <n v="202501"/>
    <x v="1"/>
    <s v="CIRILLO A                     "/>
    <x v="2"/>
    <n v="462"/>
    <n v="91"/>
    <n v="14"/>
    <n v="7"/>
    <n v="11106"/>
    <n v="1500"/>
    <n v="10"/>
    <n v="4.5"/>
    <n v="0"/>
    <n v="0.5"/>
    <n v="1.5"/>
    <n v="2.5"/>
    <n v="1"/>
    <n v="0"/>
    <n v="900582"/>
    <n v="71276"/>
    <n v="70082"/>
    <s v="LAUR"/>
    <s v="CE  "/>
    <n v="13480"/>
    <n v="11408"/>
  </r>
  <r>
    <x v="1252"/>
    <n v="202501"/>
    <x v="0"/>
    <s v="TERRASSE A                    "/>
    <x v="2"/>
    <n v="173"/>
    <n v="65"/>
    <n v="8"/>
    <n v="4"/>
    <n v="11239"/>
    <n v="37750"/>
    <n v="12.5"/>
    <n v="1"/>
    <n v="1"/>
    <n v="4"/>
    <n v="1"/>
    <n v="4"/>
    <n v="1.5"/>
    <n v="0"/>
    <n v="71251"/>
    <n v="70067"/>
    <n v="71349"/>
    <s v="LEGG"/>
    <s v="GS  "/>
    <n v="0"/>
    <n v="19836"/>
  </r>
  <r>
    <x v="1252"/>
    <n v="202501"/>
    <x v="1"/>
    <s v="TERRASSE A                    "/>
    <x v="2"/>
    <n v="173"/>
    <n v="65"/>
    <n v="8"/>
    <n v="4"/>
    <n v="11239"/>
    <n v="37750"/>
    <n v="12.5"/>
    <n v="1"/>
    <n v="1"/>
    <n v="4"/>
    <n v="1"/>
    <n v="4"/>
    <n v="1.5"/>
    <n v="0"/>
    <n v="71251"/>
    <n v="70067"/>
    <n v="71349"/>
    <s v="LEGG"/>
    <s v="GS  "/>
    <n v="0"/>
    <n v="19836"/>
  </r>
  <r>
    <x v="1253"/>
    <n v="202501"/>
    <x v="0"/>
    <s v="GORECKI V                     "/>
    <x v="2"/>
    <n v="916"/>
    <n v="230"/>
    <n v="27"/>
    <n v="7"/>
    <n v="0"/>
    <n v="0"/>
    <n v="0"/>
    <n v="0"/>
    <n v="0"/>
    <n v="0"/>
    <n v="0"/>
    <n v="0"/>
    <n v="0"/>
    <n v="0"/>
    <n v="71030"/>
    <n v="71045"/>
    <n v="71436"/>
    <s v="PHIL"/>
    <s v="IF  "/>
    <n v="0"/>
    <n v="0"/>
  </r>
  <r>
    <x v="1253"/>
    <n v="202501"/>
    <x v="1"/>
    <s v="GORECKI V                     "/>
    <x v="2"/>
    <n v="916"/>
    <n v="230"/>
    <n v="27"/>
    <n v="7"/>
    <n v="0"/>
    <n v="0"/>
    <n v="0"/>
    <n v="0"/>
    <n v="0"/>
    <n v="0"/>
    <n v="0"/>
    <n v="0"/>
    <n v="0"/>
    <n v="0"/>
    <n v="71030"/>
    <n v="71045"/>
    <n v="71436"/>
    <s v="PHIL"/>
    <s v="IF  "/>
    <n v="0"/>
    <n v="0"/>
  </r>
  <r>
    <x v="1254"/>
    <n v="202501"/>
    <x v="0"/>
    <s v="CLAIRICIA S                   "/>
    <x v="2"/>
    <n v="15"/>
    <n v="4"/>
    <n v="1"/>
    <n v="1"/>
    <n v="15674"/>
    <n v="189936"/>
    <n v="22.5"/>
    <n v="6"/>
    <n v="8"/>
    <n v="0.5"/>
    <n v="2"/>
    <n v="2"/>
    <n v="4"/>
    <n v="0"/>
    <n v="71590"/>
    <n v="71050"/>
    <n v="71051"/>
    <s v="PLAN"/>
    <s v="GO  "/>
    <n v="53175"/>
    <n v="38375"/>
  </r>
  <r>
    <x v="1254"/>
    <n v="202501"/>
    <x v="1"/>
    <s v="CLAIRICIA S                   "/>
    <x v="2"/>
    <n v="15"/>
    <n v="4"/>
    <n v="1"/>
    <n v="1"/>
    <n v="15674"/>
    <n v="189936"/>
    <n v="22.5"/>
    <n v="6"/>
    <n v="8"/>
    <n v="0.5"/>
    <n v="2"/>
    <n v="2"/>
    <n v="4"/>
    <n v="0"/>
    <n v="71590"/>
    <n v="71050"/>
    <n v="71051"/>
    <s v="PLAN"/>
    <s v="GO  "/>
    <n v="53175"/>
    <n v="38375"/>
  </r>
  <r>
    <x v="1255"/>
    <n v="202501"/>
    <x v="0"/>
    <s v="ALBOUY S                      "/>
    <x v="2"/>
    <n v="308"/>
    <n v="115"/>
    <n v="21"/>
    <n v="5"/>
    <n v="6981"/>
    <n v="38189"/>
    <n v="9"/>
    <n v="2"/>
    <n v="3"/>
    <n v="2"/>
    <n v="1"/>
    <n v="1"/>
    <n v="0"/>
    <n v="0"/>
    <n v="71251"/>
    <n v="71255"/>
    <n v="71257"/>
    <s v="FRAC"/>
    <s v="GS  "/>
    <n v="34308"/>
    <n v="15751"/>
  </r>
  <r>
    <x v="1255"/>
    <n v="202501"/>
    <x v="1"/>
    <s v="ALBOUY S                      "/>
    <x v="2"/>
    <n v="308"/>
    <n v="115"/>
    <n v="21"/>
    <n v="5"/>
    <n v="6981"/>
    <n v="38189"/>
    <n v="9"/>
    <n v="2"/>
    <n v="3"/>
    <n v="2"/>
    <n v="1"/>
    <n v="1"/>
    <n v="0"/>
    <n v="0"/>
    <n v="71251"/>
    <n v="71255"/>
    <n v="71257"/>
    <s v="FRAC"/>
    <s v="GS  "/>
    <n v="34308"/>
    <n v="15751"/>
  </r>
  <r>
    <x v="1256"/>
    <n v="202501"/>
    <x v="0"/>
    <s v="GUENON T                      "/>
    <x v="2"/>
    <n v="836"/>
    <n v="181"/>
    <n v="20"/>
    <n v="6"/>
    <n v="702"/>
    <n v="0"/>
    <n v="1"/>
    <n v="0"/>
    <n v="1"/>
    <n v="0"/>
    <n v="0"/>
    <n v="0"/>
    <n v="0"/>
    <n v="0"/>
    <n v="900582"/>
    <n v="71129"/>
    <n v="71131"/>
    <s v="OD A"/>
    <s v="CE  "/>
    <n v="0"/>
    <n v="1053"/>
  </r>
  <r>
    <x v="1256"/>
    <n v="202501"/>
    <x v="1"/>
    <s v="GUENON T                      "/>
    <x v="2"/>
    <n v="836"/>
    <n v="181"/>
    <n v="20"/>
    <n v="6"/>
    <n v="702"/>
    <n v="0"/>
    <n v="1"/>
    <n v="0"/>
    <n v="1"/>
    <n v="0"/>
    <n v="0"/>
    <n v="0"/>
    <n v="0"/>
    <n v="0"/>
    <n v="900582"/>
    <n v="71129"/>
    <n v="71131"/>
    <s v="OD A"/>
    <s v="CE  "/>
    <n v="0"/>
    <n v="1053"/>
  </r>
  <r>
    <x v="1257"/>
    <n v="202501"/>
    <x v="0"/>
    <s v="SOMMER C                      "/>
    <x v="2"/>
    <n v="84"/>
    <n v="15"/>
    <n v="2"/>
    <n v="1"/>
    <n v="13033"/>
    <n v="81300"/>
    <n v="16"/>
    <n v="9"/>
    <n v="3"/>
    <n v="1"/>
    <n v="1"/>
    <n v="0"/>
    <n v="2"/>
    <n v="0"/>
    <n v="900582"/>
    <n v="71506"/>
    <n v="71527"/>
    <s v="MART"/>
    <s v="CE  "/>
    <n v="0"/>
    <n v="24160"/>
  </r>
  <r>
    <x v="1257"/>
    <n v="202501"/>
    <x v="1"/>
    <s v="SOMMER C                      "/>
    <x v="2"/>
    <n v="84"/>
    <n v="15"/>
    <n v="2"/>
    <n v="1"/>
    <n v="13033"/>
    <n v="81300"/>
    <n v="16"/>
    <n v="9"/>
    <n v="3"/>
    <n v="1"/>
    <n v="1"/>
    <n v="0"/>
    <n v="2"/>
    <n v="0"/>
    <n v="900582"/>
    <n v="71506"/>
    <n v="71527"/>
    <s v="MART"/>
    <s v="CE  "/>
    <n v="0"/>
    <n v="24160"/>
  </r>
  <r>
    <x v="1258"/>
    <n v="202501"/>
    <x v="0"/>
    <s v="BELAHADJI C                   "/>
    <x v="2"/>
    <n v="357"/>
    <n v="132"/>
    <n v="9"/>
    <n v="6"/>
    <n v="10520"/>
    <n v="0"/>
    <n v="12"/>
    <n v="2"/>
    <n v="3"/>
    <n v="1"/>
    <n v="4"/>
    <n v="2"/>
    <n v="0"/>
    <n v="0"/>
    <n v="71251"/>
    <n v="71252"/>
    <n v="71394"/>
    <s v="KARI"/>
    <s v="GS  "/>
    <n v="0"/>
    <n v="14194"/>
  </r>
  <r>
    <x v="1258"/>
    <n v="202501"/>
    <x v="1"/>
    <s v="BELAHADJI C                   "/>
    <x v="2"/>
    <n v="357"/>
    <n v="132"/>
    <n v="9"/>
    <n v="6"/>
    <n v="10520"/>
    <n v="0"/>
    <n v="12"/>
    <n v="2"/>
    <n v="3"/>
    <n v="1"/>
    <n v="4"/>
    <n v="2"/>
    <n v="0"/>
    <n v="0"/>
    <n v="71251"/>
    <n v="71252"/>
    <n v="71394"/>
    <s v="KARI"/>
    <s v="GS  "/>
    <n v="0"/>
    <n v="14194"/>
  </r>
  <r>
    <x v="1259"/>
    <n v="202501"/>
    <x v="0"/>
    <s v="CACCIATORE C                  "/>
    <x v="0"/>
    <n v="56"/>
    <n v="24"/>
    <n v="4"/>
    <n v="0"/>
    <n v="60587"/>
    <n v="264417"/>
    <n v="43"/>
    <n v="15.5"/>
    <n v="5"/>
    <n v="5.5"/>
    <n v="6"/>
    <n v="4"/>
    <n v="7"/>
    <n v="0"/>
    <n v="71251"/>
    <n v="71174"/>
    <n v="71179"/>
    <s v="CHIK"/>
    <s v="GS  "/>
    <n v="18292"/>
    <n v="94747"/>
  </r>
  <r>
    <x v="1259"/>
    <n v="202501"/>
    <x v="1"/>
    <s v="CACCIATORE C                  "/>
    <x v="0"/>
    <n v="56"/>
    <n v="24"/>
    <n v="4"/>
    <n v="0"/>
    <n v="60587"/>
    <n v="264417"/>
    <n v="43"/>
    <n v="15.5"/>
    <n v="5"/>
    <n v="5.5"/>
    <n v="6"/>
    <n v="4"/>
    <n v="7"/>
    <n v="0"/>
    <n v="71251"/>
    <n v="71174"/>
    <n v="71179"/>
    <s v="CHIK"/>
    <s v="GS  "/>
    <n v="18292"/>
    <n v="94747"/>
  </r>
  <r>
    <x v="1260"/>
    <n v="202501"/>
    <x v="0"/>
    <s v="THIEL E                       "/>
    <x v="2"/>
    <n v="633"/>
    <n v="130"/>
    <n v="17"/>
    <n v="4"/>
    <n v="2387"/>
    <n v="26660"/>
    <n v="6"/>
    <n v="1"/>
    <n v="2"/>
    <n v="0"/>
    <n v="1.5"/>
    <n v="0.5"/>
    <n v="1"/>
    <n v="0"/>
    <n v="900582"/>
    <n v="71270"/>
    <n v="71155"/>
    <s v="TRAG"/>
    <s v="CE  "/>
    <n v="0"/>
    <n v="6417"/>
  </r>
  <r>
    <x v="1260"/>
    <n v="202501"/>
    <x v="1"/>
    <s v="THIEL E                       "/>
    <x v="2"/>
    <n v="633"/>
    <n v="130"/>
    <n v="17"/>
    <n v="4"/>
    <n v="2387"/>
    <n v="26660"/>
    <n v="6"/>
    <n v="1"/>
    <n v="2"/>
    <n v="0"/>
    <n v="1.5"/>
    <n v="0.5"/>
    <n v="1"/>
    <n v="0"/>
    <n v="900582"/>
    <n v="71270"/>
    <n v="71155"/>
    <s v="TRAG"/>
    <s v="CE  "/>
    <n v="0"/>
    <n v="6417"/>
  </r>
  <r>
    <x v="1261"/>
    <n v="202501"/>
    <x v="0"/>
    <s v="ROUX J                        "/>
    <x v="2"/>
    <n v="284"/>
    <n v="51"/>
    <n v="10"/>
    <n v="5"/>
    <n v="8200"/>
    <n v="51400"/>
    <n v="7.5"/>
    <n v="2.5"/>
    <n v="1"/>
    <n v="1"/>
    <n v="2"/>
    <n v="1"/>
    <n v="0"/>
    <n v="0"/>
    <n v="900582"/>
    <n v="71188"/>
    <n v="71200"/>
    <s v="THIA"/>
    <s v="CE  "/>
    <n v="0"/>
    <n v="16441"/>
  </r>
  <r>
    <x v="1261"/>
    <n v="202501"/>
    <x v="1"/>
    <s v="ROUX J                        "/>
    <x v="2"/>
    <n v="284"/>
    <n v="51"/>
    <n v="10"/>
    <n v="5"/>
    <n v="8200"/>
    <n v="51400"/>
    <n v="7.5"/>
    <n v="2.5"/>
    <n v="1"/>
    <n v="1"/>
    <n v="2"/>
    <n v="1"/>
    <n v="0"/>
    <n v="0"/>
    <n v="900582"/>
    <n v="71188"/>
    <n v="71200"/>
    <s v="THIA"/>
    <s v="CE  "/>
    <n v="0"/>
    <n v="16441"/>
  </r>
  <r>
    <x v="1262"/>
    <n v="202501"/>
    <x v="0"/>
    <s v="BELVITO A                     "/>
    <x v="2"/>
    <n v="503"/>
    <n v="179"/>
    <n v="23"/>
    <n v="8"/>
    <n v="7348"/>
    <n v="2097"/>
    <n v="7.5"/>
    <n v="1"/>
    <n v="2.5"/>
    <n v="1.5"/>
    <n v="0.5"/>
    <n v="2"/>
    <n v="0"/>
    <n v="0"/>
    <n v="71251"/>
    <n v="70930"/>
    <n v="71397"/>
    <s v="CLEM"/>
    <s v="GS  "/>
    <n v="4697"/>
    <n v="10295"/>
  </r>
  <r>
    <x v="1262"/>
    <n v="202501"/>
    <x v="1"/>
    <s v="BELVITO A                     "/>
    <x v="2"/>
    <n v="503"/>
    <n v="179"/>
    <n v="23"/>
    <n v="8"/>
    <n v="7348"/>
    <n v="2097"/>
    <n v="7.5"/>
    <n v="1"/>
    <n v="2.5"/>
    <n v="1.5"/>
    <n v="0.5"/>
    <n v="2"/>
    <n v="0"/>
    <n v="0"/>
    <n v="71251"/>
    <n v="70930"/>
    <n v="71397"/>
    <s v="CLEM"/>
    <s v="GS  "/>
    <n v="4697"/>
    <n v="10295"/>
  </r>
  <r>
    <x v="1263"/>
    <n v="202501"/>
    <x v="0"/>
    <s v="RODRIGUEZ A                   "/>
    <x v="2"/>
    <n v="567"/>
    <n v="114"/>
    <n v="15"/>
    <n v="4"/>
    <n v="5795"/>
    <n v="14200"/>
    <n v="12"/>
    <n v="2"/>
    <n v="5"/>
    <n v="0.5"/>
    <n v="2.5"/>
    <n v="2"/>
    <n v="0"/>
    <n v="0"/>
    <n v="900582"/>
    <n v="71188"/>
    <n v="71191"/>
    <s v="THIA"/>
    <s v="CE  "/>
    <n v="0"/>
    <n v="8336"/>
  </r>
  <r>
    <x v="1263"/>
    <n v="202501"/>
    <x v="1"/>
    <s v="RODRIGUEZ A                   "/>
    <x v="2"/>
    <n v="567"/>
    <n v="114"/>
    <n v="15"/>
    <n v="4"/>
    <n v="5795"/>
    <n v="14200"/>
    <n v="12"/>
    <n v="2"/>
    <n v="5"/>
    <n v="0.5"/>
    <n v="2.5"/>
    <n v="2"/>
    <n v="0"/>
    <n v="0"/>
    <n v="900582"/>
    <n v="71188"/>
    <n v="71191"/>
    <s v="THIA"/>
    <s v="CE  "/>
    <n v="0"/>
    <n v="8336"/>
  </r>
  <r>
    <x v="1264"/>
    <n v="202501"/>
    <x v="0"/>
    <s v="CARNEIRO S                    "/>
    <x v="2"/>
    <n v="511"/>
    <n v="103"/>
    <n v="16"/>
    <n v="4"/>
    <n v="5717"/>
    <n v="0"/>
    <n v="7"/>
    <n v="0"/>
    <n v="2.5"/>
    <n v="3.5"/>
    <n v="1"/>
    <n v="0"/>
    <n v="0"/>
    <n v="0"/>
    <n v="900582"/>
    <n v="71159"/>
    <n v="71274"/>
    <s v="GATH"/>
    <s v="CE  "/>
    <n v="0"/>
    <n v="10036"/>
  </r>
  <r>
    <x v="1264"/>
    <n v="202501"/>
    <x v="1"/>
    <s v="CARNEIRO S                    "/>
    <x v="2"/>
    <n v="511"/>
    <n v="103"/>
    <n v="16"/>
    <n v="4"/>
    <n v="5717"/>
    <n v="0"/>
    <n v="7"/>
    <n v="0"/>
    <n v="2.5"/>
    <n v="3.5"/>
    <n v="1"/>
    <n v="0"/>
    <n v="0"/>
    <n v="0"/>
    <n v="900582"/>
    <n v="71159"/>
    <n v="71274"/>
    <s v="GATH"/>
    <s v="CE  "/>
    <n v="0"/>
    <n v="10036"/>
  </r>
  <r>
    <x v="1265"/>
    <n v="202501"/>
    <x v="0"/>
    <s v="MAGDELAINE G                  "/>
    <x v="2"/>
    <n v="497"/>
    <n v="96"/>
    <n v="11"/>
    <n v="7"/>
    <n v="8329"/>
    <n v="3550"/>
    <n v="7.5"/>
    <n v="3"/>
    <n v="2"/>
    <n v="2"/>
    <n v="0.5"/>
    <n v="0"/>
    <n v="0"/>
    <n v="0"/>
    <n v="900582"/>
    <n v="71270"/>
    <n v="70813"/>
    <s v="TRAG"/>
    <s v="CE  "/>
    <n v="0"/>
    <n v="10448"/>
  </r>
  <r>
    <x v="1265"/>
    <n v="202501"/>
    <x v="1"/>
    <s v="MAGDELAINE G                  "/>
    <x v="2"/>
    <n v="497"/>
    <n v="96"/>
    <n v="11"/>
    <n v="7"/>
    <n v="8329"/>
    <n v="3550"/>
    <n v="7.5"/>
    <n v="3"/>
    <n v="2"/>
    <n v="2"/>
    <n v="0.5"/>
    <n v="0"/>
    <n v="0"/>
    <n v="0"/>
    <n v="900582"/>
    <n v="71270"/>
    <n v="70813"/>
    <s v="TRAG"/>
    <s v="CE  "/>
    <n v="0"/>
    <n v="10448"/>
  </r>
  <r>
    <x v="1266"/>
    <n v="202501"/>
    <x v="0"/>
    <s v="CALIS S                       "/>
    <x v="2"/>
    <n v="813"/>
    <n v="189"/>
    <n v="22"/>
    <n v="6"/>
    <n v="247"/>
    <n v="7300"/>
    <n v="1"/>
    <n v="0"/>
    <n v="1"/>
    <n v="0"/>
    <n v="0"/>
    <n v="0"/>
    <n v="0"/>
    <n v="0"/>
    <n v="71030"/>
    <n v="71045"/>
    <n v="71436"/>
    <s v="PHIL"/>
    <s v="IF  "/>
    <n v="0"/>
    <n v="1401"/>
  </r>
  <r>
    <x v="1266"/>
    <n v="202501"/>
    <x v="1"/>
    <s v="CALIS S                       "/>
    <x v="2"/>
    <n v="813"/>
    <n v="189"/>
    <n v="22"/>
    <n v="6"/>
    <n v="247"/>
    <n v="7300"/>
    <n v="1"/>
    <n v="0"/>
    <n v="1"/>
    <n v="0"/>
    <n v="0"/>
    <n v="0"/>
    <n v="0"/>
    <n v="0"/>
    <n v="71030"/>
    <n v="71045"/>
    <n v="71436"/>
    <s v="PHIL"/>
    <s v="IF  "/>
    <n v="0"/>
    <n v="1401"/>
  </r>
  <r>
    <x v="1267"/>
    <n v="202501"/>
    <x v="0"/>
    <s v="FREHEL S                      "/>
    <x v="2"/>
    <n v="535"/>
    <n v="133"/>
    <n v="21"/>
    <n v="9"/>
    <n v="4469"/>
    <n v="27508"/>
    <n v="7.5"/>
    <n v="1.5"/>
    <n v="0"/>
    <n v="2"/>
    <n v="1"/>
    <n v="0"/>
    <n v="3"/>
    <n v="0"/>
    <n v="71590"/>
    <n v="71594"/>
    <n v="71081"/>
    <s v="GUIH"/>
    <s v="GO  "/>
    <n v="0"/>
    <n v="9298"/>
  </r>
  <r>
    <x v="1267"/>
    <n v="202501"/>
    <x v="1"/>
    <s v="FREHEL S                      "/>
    <x v="2"/>
    <n v="535"/>
    <n v="133"/>
    <n v="21"/>
    <n v="9"/>
    <n v="4469"/>
    <n v="27508"/>
    <n v="7.5"/>
    <n v="1.5"/>
    <n v="0"/>
    <n v="2"/>
    <n v="1"/>
    <n v="0"/>
    <n v="3"/>
    <n v="0"/>
    <n v="71590"/>
    <n v="71594"/>
    <n v="71081"/>
    <s v="GUIH"/>
    <s v="GO  "/>
    <n v="0"/>
    <n v="9298"/>
  </r>
  <r>
    <x v="1268"/>
    <n v="202501"/>
    <x v="0"/>
    <s v="JANIN R                       "/>
    <x v="2"/>
    <n v="484"/>
    <n v="124"/>
    <n v="7"/>
    <n v="4"/>
    <n v="4443"/>
    <n v="38000"/>
    <n v="8"/>
    <n v="0"/>
    <n v="4"/>
    <n v="1.5"/>
    <n v="0"/>
    <n v="0.5"/>
    <n v="2"/>
    <n v="0"/>
    <n v="71590"/>
    <n v="71601"/>
    <n v="71106"/>
    <s v="DEVI"/>
    <s v="GO  "/>
    <n v="0"/>
    <n v="10895"/>
  </r>
  <r>
    <x v="1268"/>
    <n v="202501"/>
    <x v="1"/>
    <s v="JANIN R                       "/>
    <x v="2"/>
    <n v="484"/>
    <n v="124"/>
    <n v="7"/>
    <n v="4"/>
    <n v="4443"/>
    <n v="38000"/>
    <n v="8"/>
    <n v="0"/>
    <n v="4"/>
    <n v="1.5"/>
    <n v="0"/>
    <n v="0.5"/>
    <n v="2"/>
    <n v="0"/>
    <n v="71590"/>
    <n v="71601"/>
    <n v="71106"/>
    <s v="DEVI"/>
    <s v="GO  "/>
    <n v="0"/>
    <n v="10895"/>
  </r>
  <r>
    <x v="1269"/>
    <n v="202501"/>
    <x v="0"/>
    <s v="BONNABAUD E                   "/>
    <x v="2"/>
    <n v="532"/>
    <n v="106"/>
    <n v="18"/>
    <n v="9"/>
    <n v="5120"/>
    <n v="10000"/>
    <n v="4.5"/>
    <n v="0.5"/>
    <n v="0"/>
    <n v="3"/>
    <n v="0.5"/>
    <n v="0.5"/>
    <n v="0"/>
    <n v="0"/>
    <n v="900582"/>
    <n v="71276"/>
    <n v="70082"/>
    <s v="LAUR"/>
    <s v="CE  "/>
    <n v="6212"/>
    <n v="9382"/>
  </r>
  <r>
    <x v="1269"/>
    <n v="202501"/>
    <x v="1"/>
    <s v="BONNABAUD E                   "/>
    <x v="2"/>
    <n v="532"/>
    <n v="106"/>
    <n v="18"/>
    <n v="9"/>
    <n v="5120"/>
    <n v="10000"/>
    <n v="4.5"/>
    <n v="0.5"/>
    <n v="0"/>
    <n v="3"/>
    <n v="0.5"/>
    <n v="0.5"/>
    <n v="0"/>
    <n v="0"/>
    <n v="900582"/>
    <n v="71276"/>
    <n v="70082"/>
    <s v="LAUR"/>
    <s v="CE  "/>
    <n v="6212"/>
    <n v="9382"/>
  </r>
  <r>
    <x v="1270"/>
    <n v="202501"/>
    <x v="0"/>
    <s v="HEIDMANN B                    "/>
    <x v="2"/>
    <n v="42"/>
    <n v="6"/>
    <n v="1"/>
    <n v="1"/>
    <n v="14865"/>
    <n v="87638"/>
    <n v="29"/>
    <n v="6.5"/>
    <n v="7.5"/>
    <n v="3.5"/>
    <n v="4.5"/>
    <n v="1.5"/>
    <n v="5.5"/>
    <n v="0"/>
    <n v="900582"/>
    <n v="71276"/>
    <n v="71275"/>
    <s v="LAUR"/>
    <s v="CE  "/>
    <n v="0"/>
    <n v="28612"/>
  </r>
  <r>
    <x v="1270"/>
    <n v="202501"/>
    <x v="1"/>
    <s v="HEIDMANN B                    "/>
    <x v="2"/>
    <n v="42"/>
    <n v="6"/>
    <n v="1"/>
    <n v="1"/>
    <n v="14865"/>
    <n v="87638"/>
    <n v="29"/>
    <n v="6.5"/>
    <n v="7.5"/>
    <n v="3.5"/>
    <n v="4.5"/>
    <n v="1.5"/>
    <n v="5.5"/>
    <n v="0"/>
    <n v="900582"/>
    <n v="71276"/>
    <n v="71275"/>
    <s v="LAUR"/>
    <s v="CE  "/>
    <n v="0"/>
    <n v="28612"/>
  </r>
  <r>
    <x v="1271"/>
    <n v="202501"/>
    <x v="0"/>
    <s v="BEAUDOUIN B                   "/>
    <x v="2"/>
    <n v="408"/>
    <n v="156"/>
    <n v="16"/>
    <n v="4"/>
    <n v="9590"/>
    <n v="2530"/>
    <n v="13"/>
    <n v="2"/>
    <n v="6"/>
    <n v="0"/>
    <n v="2"/>
    <n v="3"/>
    <n v="0"/>
    <n v="0"/>
    <n v="71251"/>
    <n v="71239"/>
    <n v="71238"/>
    <s v="ZENO"/>
    <s v="GS  "/>
    <n v="70575"/>
    <n v="12846"/>
  </r>
  <r>
    <x v="1271"/>
    <n v="202501"/>
    <x v="1"/>
    <s v="BEAUDOUIN B                   "/>
    <x v="2"/>
    <n v="408"/>
    <n v="156"/>
    <n v="16"/>
    <n v="4"/>
    <n v="9590"/>
    <n v="2530"/>
    <n v="13"/>
    <n v="2"/>
    <n v="6"/>
    <n v="0"/>
    <n v="2"/>
    <n v="3"/>
    <n v="0"/>
    <n v="0"/>
    <n v="71251"/>
    <n v="71239"/>
    <n v="71238"/>
    <s v="ZENO"/>
    <s v="GS  "/>
    <n v="70575"/>
    <n v="12846"/>
  </r>
  <r>
    <x v="1272"/>
    <n v="202501"/>
    <x v="0"/>
    <s v="KOUCH L                       "/>
    <x v="2"/>
    <n v="766"/>
    <n v="177"/>
    <n v="21"/>
    <n v="6"/>
    <n v="1701"/>
    <n v="4000"/>
    <n v="2.5"/>
    <n v="1.5"/>
    <n v="0.5"/>
    <n v="0"/>
    <n v="0"/>
    <n v="0.5"/>
    <n v="0"/>
    <n v="0"/>
    <n v="71030"/>
    <n v="71045"/>
    <n v="71039"/>
    <s v="PHIL"/>
    <s v="IF  "/>
    <n v="0"/>
    <n v="2517"/>
  </r>
  <r>
    <x v="1272"/>
    <n v="202501"/>
    <x v="1"/>
    <s v="KOUCH L                       "/>
    <x v="2"/>
    <n v="766"/>
    <n v="177"/>
    <n v="21"/>
    <n v="6"/>
    <n v="1701"/>
    <n v="4000"/>
    <n v="2.5"/>
    <n v="1.5"/>
    <n v="0.5"/>
    <n v="0"/>
    <n v="0"/>
    <n v="0.5"/>
    <n v="0"/>
    <n v="0"/>
    <n v="71030"/>
    <n v="71045"/>
    <n v="71039"/>
    <s v="PHIL"/>
    <s v="IF  "/>
    <n v="0"/>
    <n v="2517"/>
  </r>
  <r>
    <x v="1273"/>
    <n v="202501"/>
    <x v="0"/>
    <s v="DA SILVA K                    "/>
    <x v="2"/>
    <n v="37"/>
    <n v="5"/>
    <n v="2"/>
    <n v="1"/>
    <n v="13463"/>
    <n v="122739"/>
    <n v="17.5"/>
    <n v="3"/>
    <n v="5"/>
    <n v="1"/>
    <n v="2"/>
    <n v="3.5"/>
    <n v="3"/>
    <n v="0"/>
    <n v="71030"/>
    <n v="71505"/>
    <n v="71521"/>
    <s v="JULL"/>
    <s v="IF  "/>
    <n v="13345"/>
    <n v="30517"/>
  </r>
  <r>
    <x v="1273"/>
    <n v="202501"/>
    <x v="1"/>
    <s v="DA SILVA K                    "/>
    <x v="2"/>
    <n v="37"/>
    <n v="5"/>
    <n v="2"/>
    <n v="1"/>
    <n v="13463"/>
    <n v="122739"/>
    <n v="17.5"/>
    <n v="3"/>
    <n v="5"/>
    <n v="1"/>
    <n v="2"/>
    <n v="3.5"/>
    <n v="3"/>
    <n v="0"/>
    <n v="71030"/>
    <n v="71505"/>
    <n v="71521"/>
    <s v="JULL"/>
    <s v="IF  "/>
    <n v="13345"/>
    <n v="30517"/>
  </r>
  <r>
    <x v="1274"/>
    <n v="202501"/>
    <x v="0"/>
    <s v="ZAROUAL L                     "/>
    <x v="2"/>
    <n v="627"/>
    <n v="139"/>
    <n v="20"/>
    <n v="5"/>
    <n v="3580"/>
    <n v="15000"/>
    <n v="6"/>
    <n v="0"/>
    <n v="1.5"/>
    <n v="1"/>
    <n v="0.5"/>
    <n v="3"/>
    <n v="0"/>
    <n v="0"/>
    <n v="71030"/>
    <n v="71063"/>
    <n v="71064"/>
    <s v="COTE"/>
    <s v="IF  "/>
    <n v="0"/>
    <n v="6530"/>
  </r>
  <r>
    <x v="1274"/>
    <n v="202501"/>
    <x v="1"/>
    <s v="ZAROUAL L                     "/>
    <x v="2"/>
    <n v="627"/>
    <n v="139"/>
    <n v="20"/>
    <n v="5"/>
    <n v="3580"/>
    <n v="15000"/>
    <n v="6"/>
    <n v="0"/>
    <n v="1.5"/>
    <n v="1"/>
    <n v="0.5"/>
    <n v="3"/>
    <n v="0"/>
    <n v="0"/>
    <n v="71030"/>
    <n v="71063"/>
    <n v="71064"/>
    <s v="COTE"/>
    <s v="IF  "/>
    <n v="0"/>
    <n v="6530"/>
  </r>
  <r>
    <x v="1275"/>
    <n v="202501"/>
    <x v="0"/>
    <s v="GOURIER N                     "/>
    <x v="2"/>
    <n v="705"/>
    <n v="231"/>
    <n v="29"/>
    <n v="7"/>
    <n v="2500"/>
    <n v="4259"/>
    <n v="4"/>
    <n v="0"/>
    <n v="0.5"/>
    <n v="1"/>
    <n v="0"/>
    <n v="0.5"/>
    <n v="2"/>
    <n v="0"/>
    <n v="71251"/>
    <n v="71174"/>
    <n v="71500"/>
    <s v="CHIK"/>
    <s v="GS  "/>
    <n v="18713"/>
    <n v="4114"/>
  </r>
  <r>
    <x v="1275"/>
    <n v="202501"/>
    <x v="1"/>
    <s v="GOURIER N                     "/>
    <x v="2"/>
    <n v="705"/>
    <n v="231"/>
    <n v="29"/>
    <n v="7"/>
    <n v="2500"/>
    <n v="4259"/>
    <n v="4"/>
    <n v="0"/>
    <n v="0.5"/>
    <n v="1"/>
    <n v="0"/>
    <n v="0.5"/>
    <n v="2"/>
    <n v="0"/>
    <n v="71251"/>
    <n v="71174"/>
    <n v="71500"/>
    <s v="CHIK"/>
    <s v="GS  "/>
    <n v="18713"/>
    <n v="4114"/>
  </r>
  <r>
    <x v="1276"/>
    <n v="202501"/>
    <x v="0"/>
    <s v="RAMIREZ A                     "/>
    <x v="2"/>
    <n v="699"/>
    <n v="229"/>
    <n v="28"/>
    <n v="9"/>
    <n v="3943"/>
    <n v="3000"/>
    <n v="7.5"/>
    <n v="2"/>
    <n v="0"/>
    <n v="0"/>
    <n v="1"/>
    <n v="2"/>
    <n v="2.5"/>
    <n v="0"/>
    <n v="71251"/>
    <n v="71174"/>
    <n v="71198"/>
    <s v="CHIK"/>
    <s v="GS  "/>
    <n v="0"/>
    <n v="4228"/>
  </r>
  <r>
    <x v="1276"/>
    <n v="202501"/>
    <x v="1"/>
    <s v="RAMIREZ A                     "/>
    <x v="2"/>
    <n v="699"/>
    <n v="229"/>
    <n v="28"/>
    <n v="9"/>
    <n v="3943"/>
    <n v="3000"/>
    <n v="7.5"/>
    <n v="2"/>
    <n v="0"/>
    <n v="0"/>
    <n v="1"/>
    <n v="2"/>
    <n v="2.5"/>
    <n v="0"/>
    <n v="71251"/>
    <n v="71174"/>
    <n v="71198"/>
    <s v="CHIK"/>
    <s v="GS  "/>
    <n v="0"/>
    <n v="4228"/>
  </r>
  <r>
    <x v="1277"/>
    <n v="202501"/>
    <x v="0"/>
    <s v="ETIFIER S                     "/>
    <x v="2"/>
    <n v="916"/>
    <n v="230"/>
    <n v="32"/>
    <n v="7"/>
    <n v="0"/>
    <n v="0"/>
    <n v="0"/>
    <n v="0"/>
    <n v="0"/>
    <n v="0"/>
    <n v="0"/>
    <n v="0"/>
    <n v="0"/>
    <n v="0"/>
    <n v="71030"/>
    <n v="71505"/>
    <n v="71563"/>
    <s v="JULL"/>
    <s v="IF  "/>
    <n v="0"/>
    <n v="0"/>
  </r>
  <r>
    <x v="1277"/>
    <n v="202501"/>
    <x v="1"/>
    <s v="ETIFIER S                     "/>
    <x v="2"/>
    <n v="916"/>
    <n v="230"/>
    <n v="32"/>
    <n v="7"/>
    <n v="0"/>
    <n v="0"/>
    <n v="0"/>
    <n v="0"/>
    <n v="0"/>
    <n v="0"/>
    <n v="0"/>
    <n v="0"/>
    <n v="0"/>
    <n v="0"/>
    <n v="71030"/>
    <n v="71505"/>
    <n v="71563"/>
    <s v="JULL"/>
    <s v="IF  "/>
    <n v="0"/>
    <n v="0"/>
  </r>
  <r>
    <x v="1278"/>
    <n v="202501"/>
    <x v="0"/>
    <s v="GARNIER M                     "/>
    <x v="2"/>
    <n v="694"/>
    <n v="153"/>
    <n v="17"/>
    <n v="7"/>
    <n v="546"/>
    <n v="28675"/>
    <n v="2"/>
    <n v="0"/>
    <n v="1"/>
    <n v="0"/>
    <n v="0"/>
    <n v="0"/>
    <n v="1"/>
    <n v="0"/>
    <n v="71030"/>
    <n v="71505"/>
    <n v="700076"/>
    <s v="JULL"/>
    <s v="IF  "/>
    <n v="0"/>
    <n v="4444"/>
  </r>
  <r>
    <x v="1278"/>
    <n v="202501"/>
    <x v="1"/>
    <s v="GARNIER M                     "/>
    <x v="2"/>
    <n v="694"/>
    <n v="153"/>
    <n v="17"/>
    <n v="7"/>
    <n v="546"/>
    <n v="28675"/>
    <n v="2"/>
    <n v="0"/>
    <n v="1"/>
    <n v="0"/>
    <n v="0"/>
    <n v="0"/>
    <n v="1"/>
    <n v="0"/>
    <n v="71030"/>
    <n v="71505"/>
    <n v="700076"/>
    <s v="JULL"/>
    <s v="IF  "/>
    <n v="0"/>
    <n v="4444"/>
  </r>
  <r>
    <x v="1279"/>
    <n v="202501"/>
    <x v="0"/>
    <s v="BARVIAU M                     "/>
    <x v="2"/>
    <n v="183"/>
    <n v="34"/>
    <n v="4"/>
    <n v="2"/>
    <n v="11752"/>
    <n v="26650"/>
    <n v="14.5"/>
    <n v="0"/>
    <n v="3"/>
    <n v="4"/>
    <n v="3"/>
    <n v="4"/>
    <n v="0.5"/>
    <n v="0"/>
    <n v="71030"/>
    <n v="71024"/>
    <n v="70048"/>
    <s v="FASQ"/>
    <s v="IF  "/>
    <n v="0"/>
    <n v="19644"/>
  </r>
  <r>
    <x v="1279"/>
    <n v="202501"/>
    <x v="1"/>
    <s v="BARVIAU M                     "/>
    <x v="2"/>
    <n v="183"/>
    <n v="34"/>
    <n v="4"/>
    <n v="2"/>
    <n v="11752"/>
    <n v="26650"/>
    <n v="14.5"/>
    <n v="0"/>
    <n v="3"/>
    <n v="4"/>
    <n v="3"/>
    <n v="4"/>
    <n v="0.5"/>
    <n v="0"/>
    <n v="71030"/>
    <n v="71024"/>
    <n v="70048"/>
    <s v="FASQ"/>
    <s v="IF  "/>
    <n v="0"/>
    <n v="19644"/>
  </r>
  <r>
    <x v="1280"/>
    <n v="202501"/>
    <x v="0"/>
    <s v="MAIENZA F                     "/>
    <x v="2"/>
    <n v="260"/>
    <n v="68"/>
    <n v="12"/>
    <n v="4"/>
    <n v="10169"/>
    <n v="55563"/>
    <n v="13.5"/>
    <n v="6"/>
    <n v="0"/>
    <n v="0"/>
    <n v="2.5"/>
    <n v="0"/>
    <n v="5"/>
    <n v="0"/>
    <n v="71590"/>
    <n v="71594"/>
    <n v="700073"/>
    <s v="GUIH"/>
    <s v="GO  "/>
    <n v="15121"/>
    <n v="17031"/>
  </r>
  <r>
    <x v="1280"/>
    <n v="202501"/>
    <x v="1"/>
    <s v="MAIENZA F                     "/>
    <x v="2"/>
    <n v="260"/>
    <n v="68"/>
    <n v="12"/>
    <n v="4"/>
    <n v="10169"/>
    <n v="55563"/>
    <n v="13.5"/>
    <n v="6"/>
    <n v="0"/>
    <n v="0"/>
    <n v="2.5"/>
    <n v="0"/>
    <n v="5"/>
    <n v="0"/>
    <n v="71590"/>
    <n v="71594"/>
    <n v="700073"/>
    <s v="GUIH"/>
    <s v="GO  "/>
    <n v="15121"/>
    <n v="17031"/>
  </r>
  <r>
    <x v="1281"/>
    <n v="202501"/>
    <x v="0"/>
    <s v="PLOUZE E                      "/>
    <x v="2"/>
    <n v="333"/>
    <n v="87"/>
    <n v="9"/>
    <n v="5"/>
    <n v="10936"/>
    <n v="0"/>
    <n v="9"/>
    <n v="2"/>
    <n v="4"/>
    <n v="3"/>
    <n v="0"/>
    <n v="0"/>
    <n v="0"/>
    <n v="0"/>
    <n v="71590"/>
    <n v="71595"/>
    <n v="71358"/>
    <s v="CORV"/>
    <s v="GO  "/>
    <n v="0"/>
    <n v="15030"/>
  </r>
  <r>
    <x v="1281"/>
    <n v="202501"/>
    <x v="1"/>
    <s v="PLOUZE E                      "/>
    <x v="2"/>
    <n v="333"/>
    <n v="87"/>
    <n v="9"/>
    <n v="5"/>
    <n v="10936"/>
    <n v="0"/>
    <n v="9"/>
    <n v="2"/>
    <n v="4"/>
    <n v="3"/>
    <n v="0"/>
    <n v="0"/>
    <n v="0"/>
    <n v="0"/>
    <n v="71590"/>
    <n v="71595"/>
    <n v="71358"/>
    <s v="CORV"/>
    <s v="GO  "/>
    <n v="0"/>
    <n v="15030"/>
  </r>
  <r>
    <x v="1282"/>
    <n v="202501"/>
    <x v="0"/>
    <s v="BRUNET A                      "/>
    <x v="2"/>
    <n v="677"/>
    <n v="225"/>
    <n v="18"/>
    <n v="7"/>
    <n v="3767"/>
    <n v="10000"/>
    <n v="5"/>
    <n v="0.5"/>
    <n v="3"/>
    <n v="0.5"/>
    <n v="0"/>
    <n v="1"/>
    <n v="0"/>
    <n v="0"/>
    <n v="71251"/>
    <n v="71248"/>
    <n v="71245"/>
    <s v="THIE"/>
    <s v="GS  "/>
    <n v="14862"/>
    <n v="5000"/>
  </r>
  <r>
    <x v="1282"/>
    <n v="202501"/>
    <x v="1"/>
    <s v="BRUNET A                      "/>
    <x v="2"/>
    <n v="677"/>
    <n v="225"/>
    <n v="18"/>
    <n v="7"/>
    <n v="3767"/>
    <n v="10000"/>
    <n v="5"/>
    <n v="0.5"/>
    <n v="3"/>
    <n v="0.5"/>
    <n v="0"/>
    <n v="1"/>
    <n v="0"/>
    <n v="0"/>
    <n v="71251"/>
    <n v="71248"/>
    <n v="71245"/>
    <s v="THIE"/>
    <s v="GS  "/>
    <n v="14862"/>
    <n v="5000"/>
  </r>
  <r>
    <x v="1283"/>
    <n v="202501"/>
    <x v="0"/>
    <s v="BRUTINEL T                    "/>
    <x v="2"/>
    <n v="65"/>
    <n v="25"/>
    <n v="6"/>
    <n v="3"/>
    <n v="19908"/>
    <n v="8228"/>
    <n v="24"/>
    <n v="7"/>
    <n v="12"/>
    <n v="0.5"/>
    <n v="2.5"/>
    <n v="2"/>
    <n v="0"/>
    <n v="0"/>
    <n v="71251"/>
    <n v="71255"/>
    <n v="71258"/>
    <s v="FRAC"/>
    <s v="GS  "/>
    <n v="0"/>
    <n v="25547"/>
  </r>
  <r>
    <x v="1283"/>
    <n v="202501"/>
    <x v="1"/>
    <s v="BRUTINEL T                    "/>
    <x v="2"/>
    <n v="65"/>
    <n v="25"/>
    <n v="6"/>
    <n v="3"/>
    <n v="19908"/>
    <n v="8228"/>
    <n v="24"/>
    <n v="7"/>
    <n v="12"/>
    <n v="0.5"/>
    <n v="2.5"/>
    <n v="2"/>
    <n v="0"/>
    <n v="0"/>
    <n v="71251"/>
    <n v="71255"/>
    <n v="71258"/>
    <s v="FRAC"/>
    <s v="GS  "/>
    <n v="0"/>
    <n v="25547"/>
  </r>
  <r>
    <x v="1284"/>
    <n v="202501"/>
    <x v="0"/>
    <s v="DA FONSECA M                  "/>
    <x v="2"/>
    <n v="500"/>
    <n v="98"/>
    <n v="7"/>
    <n v="3"/>
    <n v="5781"/>
    <n v="24946"/>
    <n v="9.5"/>
    <n v="3"/>
    <n v="5"/>
    <n v="0"/>
    <n v="1"/>
    <n v="0"/>
    <n v="0.5"/>
    <n v="0"/>
    <n v="900582"/>
    <n v="71129"/>
    <n v="71131"/>
    <s v="OD A"/>
    <s v="CE  "/>
    <n v="4557"/>
    <n v="10350"/>
  </r>
  <r>
    <x v="1284"/>
    <n v="202501"/>
    <x v="1"/>
    <s v="DA FONSECA M                  "/>
    <x v="2"/>
    <n v="500"/>
    <n v="98"/>
    <n v="7"/>
    <n v="3"/>
    <n v="5781"/>
    <n v="24946"/>
    <n v="9.5"/>
    <n v="3"/>
    <n v="5"/>
    <n v="0"/>
    <n v="1"/>
    <n v="0"/>
    <n v="0.5"/>
    <n v="0"/>
    <n v="900582"/>
    <n v="71129"/>
    <n v="71131"/>
    <s v="OD A"/>
    <s v="CE  "/>
    <n v="4557"/>
    <n v="10350"/>
  </r>
  <r>
    <x v="1285"/>
    <n v="202501"/>
    <x v="0"/>
    <s v="SEURAT G                      "/>
    <x v="2"/>
    <n v="276"/>
    <n v="48"/>
    <n v="4"/>
    <n v="2"/>
    <n v="11300"/>
    <n v="0"/>
    <n v="5"/>
    <n v="2"/>
    <n v="0"/>
    <n v="2"/>
    <n v="0"/>
    <n v="1"/>
    <n v="0"/>
    <n v="0"/>
    <n v="900582"/>
    <n v="71139"/>
    <n v="700298"/>
    <s v="BACQ"/>
    <s v="CE  "/>
    <n v="0"/>
    <n v="16725"/>
  </r>
  <r>
    <x v="1285"/>
    <n v="202501"/>
    <x v="1"/>
    <s v="SEURAT G                      "/>
    <x v="2"/>
    <n v="276"/>
    <n v="48"/>
    <n v="4"/>
    <n v="2"/>
    <n v="11300"/>
    <n v="0"/>
    <n v="5"/>
    <n v="2"/>
    <n v="0"/>
    <n v="2"/>
    <n v="0"/>
    <n v="1"/>
    <n v="0"/>
    <n v="0"/>
    <n v="900582"/>
    <n v="71139"/>
    <n v="700298"/>
    <s v="BACQ"/>
    <s v="CE  "/>
    <n v="0"/>
    <n v="16725"/>
  </r>
  <r>
    <x v="1286"/>
    <n v="202501"/>
    <x v="0"/>
    <s v="RUFFAULT O                    "/>
    <x v="2"/>
    <n v="165"/>
    <n v="42"/>
    <n v="11"/>
    <n v="5"/>
    <n v="11896"/>
    <n v="72289"/>
    <n v="14"/>
    <n v="6"/>
    <n v="6"/>
    <n v="0"/>
    <n v="0"/>
    <n v="0"/>
    <n v="2"/>
    <n v="0"/>
    <n v="71590"/>
    <n v="71050"/>
    <n v="71112"/>
    <s v="PLAN"/>
    <s v="GO  "/>
    <n v="43103"/>
    <n v="20048"/>
  </r>
  <r>
    <x v="1286"/>
    <n v="202501"/>
    <x v="1"/>
    <s v="RUFFAULT O                    "/>
    <x v="2"/>
    <n v="165"/>
    <n v="42"/>
    <n v="11"/>
    <n v="5"/>
    <n v="11896"/>
    <n v="72289"/>
    <n v="14"/>
    <n v="6"/>
    <n v="6"/>
    <n v="0"/>
    <n v="0"/>
    <n v="0"/>
    <n v="2"/>
    <n v="0"/>
    <n v="71590"/>
    <n v="71050"/>
    <n v="71112"/>
    <s v="PLAN"/>
    <s v="GO  "/>
    <n v="43103"/>
    <n v="20048"/>
  </r>
  <r>
    <x v="1287"/>
    <n v="202501"/>
    <x v="0"/>
    <s v="PETIT A                       "/>
    <x v="2"/>
    <n v="607"/>
    <n v="208"/>
    <n v="27"/>
    <n v="6"/>
    <n v="6600"/>
    <n v="4000"/>
    <n v="3"/>
    <n v="3"/>
    <n v="0"/>
    <n v="0"/>
    <n v="0"/>
    <n v="0"/>
    <n v="0"/>
    <n v="0"/>
    <n v="71251"/>
    <n v="71174"/>
    <n v="71179"/>
    <s v="CHIK"/>
    <s v="GS  "/>
    <n v="0"/>
    <n v="7000"/>
  </r>
  <r>
    <x v="1287"/>
    <n v="202501"/>
    <x v="1"/>
    <s v="PETIT A                       "/>
    <x v="2"/>
    <n v="607"/>
    <n v="208"/>
    <n v="27"/>
    <n v="6"/>
    <n v="6600"/>
    <n v="4000"/>
    <n v="3"/>
    <n v="3"/>
    <n v="0"/>
    <n v="0"/>
    <n v="0"/>
    <n v="0"/>
    <n v="0"/>
    <n v="0"/>
    <n v="71251"/>
    <n v="71174"/>
    <n v="71179"/>
    <s v="CHIK"/>
    <s v="GS  "/>
    <n v="0"/>
    <n v="7000"/>
  </r>
  <r>
    <x v="1288"/>
    <n v="202501"/>
    <x v="0"/>
    <s v="OLIVER I                      "/>
    <x v="2"/>
    <n v="232"/>
    <n v="92"/>
    <n v="5"/>
    <n v="1"/>
    <n v="14301"/>
    <n v="2400"/>
    <n v="14.5"/>
    <n v="4.5"/>
    <n v="4"/>
    <n v="2"/>
    <n v="1.5"/>
    <n v="1.5"/>
    <n v="1"/>
    <n v="0"/>
    <n v="71251"/>
    <n v="71252"/>
    <n v="700258"/>
    <s v="KARI"/>
    <s v="GS  "/>
    <n v="0"/>
    <n v="17808"/>
  </r>
  <r>
    <x v="1288"/>
    <n v="202501"/>
    <x v="1"/>
    <s v="OLIVER I                      "/>
    <x v="2"/>
    <n v="232"/>
    <n v="92"/>
    <n v="5"/>
    <n v="1"/>
    <n v="14301"/>
    <n v="2400"/>
    <n v="14.5"/>
    <n v="4.5"/>
    <n v="4"/>
    <n v="2"/>
    <n v="1.5"/>
    <n v="1.5"/>
    <n v="1"/>
    <n v="0"/>
    <n v="71251"/>
    <n v="71252"/>
    <n v="700258"/>
    <s v="KARI"/>
    <s v="GS  "/>
    <n v="0"/>
    <n v="17808"/>
  </r>
  <r>
    <x v="1289"/>
    <n v="202501"/>
    <x v="0"/>
    <s v="GALVEZ C                      "/>
    <x v="2"/>
    <n v="400"/>
    <n v="150"/>
    <n v="18"/>
    <n v="6"/>
    <n v="8105"/>
    <n v="14689"/>
    <n v="9.5"/>
    <n v="0.5"/>
    <n v="3"/>
    <n v="1"/>
    <n v="2"/>
    <n v="2"/>
    <n v="1"/>
    <n v="0"/>
    <n v="71251"/>
    <n v="70930"/>
    <n v="71397"/>
    <s v="CLEM"/>
    <s v="GS  "/>
    <n v="0"/>
    <n v="12938"/>
  </r>
  <r>
    <x v="1289"/>
    <n v="202501"/>
    <x v="1"/>
    <s v="GALVEZ C                      "/>
    <x v="2"/>
    <n v="400"/>
    <n v="150"/>
    <n v="18"/>
    <n v="6"/>
    <n v="8105"/>
    <n v="14689"/>
    <n v="9.5"/>
    <n v="0.5"/>
    <n v="3"/>
    <n v="1"/>
    <n v="2"/>
    <n v="2"/>
    <n v="1"/>
    <n v="0"/>
    <n v="71251"/>
    <n v="70930"/>
    <n v="71397"/>
    <s v="CLEM"/>
    <s v="GS  "/>
    <n v="0"/>
    <n v="12938"/>
  </r>
  <r>
    <x v="1290"/>
    <n v="202501"/>
    <x v="0"/>
    <s v="SARROSTE C                    "/>
    <x v="2"/>
    <n v="560"/>
    <n v="111"/>
    <n v="14"/>
    <n v="7"/>
    <n v="4732"/>
    <n v="26358"/>
    <n v="5.5"/>
    <n v="0.5"/>
    <n v="1"/>
    <n v="0.5"/>
    <n v="1"/>
    <n v="1.5"/>
    <n v="1"/>
    <n v="0"/>
    <n v="900582"/>
    <n v="71188"/>
    <n v="71200"/>
    <s v="THIA"/>
    <s v="CE  "/>
    <n v="0"/>
    <n v="8509"/>
  </r>
  <r>
    <x v="1290"/>
    <n v="202501"/>
    <x v="1"/>
    <s v="SARROSTE C                    "/>
    <x v="2"/>
    <n v="560"/>
    <n v="111"/>
    <n v="14"/>
    <n v="7"/>
    <n v="4732"/>
    <n v="26358"/>
    <n v="5.5"/>
    <n v="0.5"/>
    <n v="1"/>
    <n v="0.5"/>
    <n v="1"/>
    <n v="1.5"/>
    <n v="1"/>
    <n v="0"/>
    <n v="900582"/>
    <n v="71188"/>
    <n v="71200"/>
    <s v="THIA"/>
    <s v="CE  "/>
    <n v="0"/>
    <n v="8509"/>
  </r>
  <r>
    <x v="1291"/>
    <n v="202501"/>
    <x v="0"/>
    <s v="MUZZOLINI J                   "/>
    <x v="2"/>
    <n v="387"/>
    <n v="98"/>
    <n v="5"/>
    <n v="3"/>
    <n v="512"/>
    <n v="122997"/>
    <n v="4.5"/>
    <n v="0"/>
    <n v="2"/>
    <n v="0"/>
    <n v="0"/>
    <n v="0"/>
    <n v="2.5"/>
    <n v="0"/>
    <n v="71590"/>
    <n v="71601"/>
    <n v="71106"/>
    <s v="DEVI"/>
    <s v="GO  "/>
    <n v="0"/>
    <n v="13364"/>
  </r>
  <r>
    <x v="1291"/>
    <n v="202501"/>
    <x v="1"/>
    <s v="MUZZOLINI J                   "/>
    <x v="2"/>
    <n v="387"/>
    <n v="98"/>
    <n v="5"/>
    <n v="3"/>
    <n v="512"/>
    <n v="122997"/>
    <n v="4.5"/>
    <n v="0"/>
    <n v="2"/>
    <n v="0"/>
    <n v="0"/>
    <n v="0"/>
    <n v="2.5"/>
    <n v="0"/>
    <n v="71590"/>
    <n v="71601"/>
    <n v="71106"/>
    <s v="DEVI"/>
    <s v="GO  "/>
    <n v="0"/>
    <n v="13364"/>
  </r>
  <r>
    <x v="1292"/>
    <n v="202501"/>
    <x v="0"/>
    <s v="IBARRA C                      "/>
    <x v="2"/>
    <n v="581"/>
    <n v="147"/>
    <n v="11"/>
    <n v="3"/>
    <n v="6327"/>
    <n v="2000"/>
    <n v="12.5"/>
    <n v="3"/>
    <n v="1"/>
    <n v="0"/>
    <n v="3.5"/>
    <n v="5"/>
    <n v="0"/>
    <n v="0"/>
    <n v="71590"/>
    <n v="71602"/>
    <n v="71220"/>
    <s v="HARY"/>
    <s v="GO  "/>
    <n v="0"/>
    <n v="7973"/>
  </r>
  <r>
    <x v="1292"/>
    <n v="202501"/>
    <x v="1"/>
    <s v="IBARRA C                      "/>
    <x v="2"/>
    <n v="581"/>
    <n v="147"/>
    <n v="11"/>
    <n v="3"/>
    <n v="6327"/>
    <n v="2000"/>
    <n v="12.5"/>
    <n v="3"/>
    <n v="1"/>
    <n v="0"/>
    <n v="3.5"/>
    <n v="5"/>
    <n v="0"/>
    <n v="0"/>
    <n v="71590"/>
    <n v="71602"/>
    <n v="71220"/>
    <s v="HARY"/>
    <s v="GO  "/>
    <n v="0"/>
    <n v="7973"/>
  </r>
  <r>
    <x v="1293"/>
    <n v="202501"/>
    <x v="0"/>
    <s v="CRETIN M                      "/>
    <x v="2"/>
    <n v="486"/>
    <n v="126"/>
    <n v="23"/>
    <n v="7"/>
    <n v="8880"/>
    <n v="14730"/>
    <n v="6.5"/>
    <n v="3.5"/>
    <n v="2"/>
    <n v="0.5"/>
    <n v="0"/>
    <n v="0"/>
    <n v="0.5"/>
    <n v="0"/>
    <n v="71590"/>
    <n v="71607"/>
    <n v="70057"/>
    <s v="LIOP"/>
    <s v="GO  "/>
    <n v="0"/>
    <n v="10874"/>
  </r>
  <r>
    <x v="1293"/>
    <n v="202501"/>
    <x v="1"/>
    <s v="CRETIN M                      "/>
    <x v="2"/>
    <n v="486"/>
    <n v="126"/>
    <n v="23"/>
    <n v="7"/>
    <n v="8880"/>
    <n v="14730"/>
    <n v="6.5"/>
    <n v="3.5"/>
    <n v="2"/>
    <n v="0.5"/>
    <n v="0"/>
    <n v="0"/>
    <n v="0.5"/>
    <n v="0"/>
    <n v="71590"/>
    <n v="71607"/>
    <n v="70057"/>
    <s v="LIOP"/>
    <s v="GO  "/>
    <n v="0"/>
    <n v="10874"/>
  </r>
  <r>
    <x v="1294"/>
    <n v="202501"/>
    <x v="0"/>
    <s v="FRANKLIN L                    "/>
    <x v="2"/>
    <n v="637"/>
    <n v="213"/>
    <n v="15"/>
    <n v="5"/>
    <n v="4414"/>
    <n v="0"/>
    <n v="7"/>
    <n v="0"/>
    <n v="1"/>
    <n v="2"/>
    <n v="3"/>
    <n v="1"/>
    <n v="0"/>
    <n v="0"/>
    <n v="71251"/>
    <n v="71248"/>
    <n v="70065"/>
    <s v="THIE"/>
    <s v="GS  "/>
    <n v="14894"/>
    <n v="6288"/>
  </r>
  <r>
    <x v="1294"/>
    <n v="202501"/>
    <x v="1"/>
    <s v="FRANKLIN L                    "/>
    <x v="2"/>
    <n v="637"/>
    <n v="213"/>
    <n v="15"/>
    <n v="5"/>
    <n v="4414"/>
    <n v="0"/>
    <n v="7"/>
    <n v="0"/>
    <n v="1"/>
    <n v="2"/>
    <n v="3"/>
    <n v="1"/>
    <n v="0"/>
    <n v="0"/>
    <n v="71251"/>
    <n v="71248"/>
    <n v="70065"/>
    <s v="THIE"/>
    <s v="GS  "/>
    <n v="14894"/>
    <n v="6288"/>
  </r>
  <r>
    <x v="1295"/>
    <n v="202501"/>
    <x v="0"/>
    <s v="HELGUERA PADILLA E            "/>
    <x v="2"/>
    <n v="214"/>
    <n v="57"/>
    <n v="13"/>
    <n v="4"/>
    <n v="6183"/>
    <n v="122047"/>
    <n v="7"/>
    <n v="3.5"/>
    <n v="0"/>
    <n v="0"/>
    <n v="0"/>
    <n v="1.5"/>
    <n v="2"/>
    <n v="0"/>
    <n v="71590"/>
    <n v="71050"/>
    <n v="70426"/>
    <s v="PLAN"/>
    <s v="GO  "/>
    <n v="7247"/>
    <n v="18533"/>
  </r>
  <r>
    <x v="1295"/>
    <n v="202501"/>
    <x v="1"/>
    <s v="HELGUERA PADILLA E            "/>
    <x v="2"/>
    <n v="214"/>
    <n v="57"/>
    <n v="13"/>
    <n v="4"/>
    <n v="6183"/>
    <n v="122047"/>
    <n v="7"/>
    <n v="3.5"/>
    <n v="0"/>
    <n v="0"/>
    <n v="0"/>
    <n v="1.5"/>
    <n v="2"/>
    <n v="0"/>
    <n v="71590"/>
    <n v="71050"/>
    <n v="70426"/>
    <s v="PLAN"/>
    <s v="GO  "/>
    <n v="7247"/>
    <n v="18533"/>
  </r>
  <r>
    <x v="1296"/>
    <n v="202501"/>
    <x v="0"/>
    <s v="KARIGER J                     "/>
    <x v="1"/>
    <n v="25"/>
    <n v="8"/>
    <n v="0"/>
    <n v="0"/>
    <n v="173648"/>
    <n v="219486"/>
    <n v="191"/>
    <n v="44"/>
    <n v="87"/>
    <n v="17"/>
    <n v="12"/>
    <n v="22"/>
    <n v="9"/>
    <n v="0"/>
    <n v="71251"/>
    <n v="71252"/>
    <n v="0"/>
    <s v="KARI"/>
    <s v="GS  "/>
    <n v="193663"/>
    <n v="242401"/>
  </r>
  <r>
    <x v="1296"/>
    <n v="202501"/>
    <x v="1"/>
    <s v="KARIGER J                     "/>
    <x v="1"/>
    <n v="25"/>
    <n v="8"/>
    <n v="0"/>
    <n v="0"/>
    <n v="173648"/>
    <n v="219486"/>
    <n v="191"/>
    <n v="44"/>
    <n v="87"/>
    <n v="17"/>
    <n v="12"/>
    <n v="22"/>
    <n v="9"/>
    <n v="0"/>
    <n v="71251"/>
    <n v="71252"/>
    <n v="0"/>
    <s v="KARI"/>
    <s v="GS  "/>
    <n v="193663"/>
    <n v="242401"/>
  </r>
  <r>
    <x v="1297"/>
    <n v="202501"/>
    <x v="0"/>
    <s v="ZANELLA K                     "/>
    <x v="2"/>
    <n v="795"/>
    <n v="169"/>
    <n v="24"/>
    <n v="7"/>
    <n v="1353"/>
    <n v="0"/>
    <n v="4"/>
    <n v="0"/>
    <n v="0"/>
    <n v="1"/>
    <n v="1"/>
    <n v="2"/>
    <n v="0"/>
    <n v="0"/>
    <n v="900582"/>
    <n v="71159"/>
    <n v="71274"/>
    <s v="GATH"/>
    <s v="CE  "/>
    <n v="0"/>
    <n v="1773"/>
  </r>
  <r>
    <x v="1297"/>
    <n v="202501"/>
    <x v="1"/>
    <s v="ZANELLA K                     "/>
    <x v="2"/>
    <n v="795"/>
    <n v="169"/>
    <n v="24"/>
    <n v="7"/>
    <n v="1353"/>
    <n v="0"/>
    <n v="4"/>
    <n v="0"/>
    <n v="0"/>
    <n v="1"/>
    <n v="1"/>
    <n v="2"/>
    <n v="0"/>
    <n v="0"/>
    <n v="900582"/>
    <n v="71159"/>
    <n v="71274"/>
    <s v="GATH"/>
    <s v="CE  "/>
    <n v="0"/>
    <n v="1773"/>
  </r>
  <r>
    <x v="1298"/>
    <n v="202501"/>
    <x v="0"/>
    <s v="TISSOT N                      "/>
    <x v="2"/>
    <n v="85"/>
    <n v="16"/>
    <n v="5"/>
    <n v="3"/>
    <n v="18531"/>
    <n v="37800"/>
    <n v="20"/>
    <n v="7"/>
    <n v="8"/>
    <n v="0"/>
    <n v="1"/>
    <n v="1"/>
    <n v="3"/>
    <n v="0"/>
    <n v="900582"/>
    <n v="71507"/>
    <n v="71532"/>
    <s v="MORT"/>
    <s v="CE  "/>
    <n v="0"/>
    <n v="24132"/>
  </r>
  <r>
    <x v="1298"/>
    <n v="202501"/>
    <x v="1"/>
    <s v="TISSOT N                      "/>
    <x v="2"/>
    <n v="85"/>
    <n v="16"/>
    <n v="5"/>
    <n v="3"/>
    <n v="18531"/>
    <n v="37800"/>
    <n v="20"/>
    <n v="7"/>
    <n v="8"/>
    <n v="0"/>
    <n v="1"/>
    <n v="1"/>
    <n v="3"/>
    <n v="0"/>
    <n v="900582"/>
    <n v="71507"/>
    <n v="71532"/>
    <s v="MORT"/>
    <s v="CE  "/>
    <n v="0"/>
    <n v="24132"/>
  </r>
  <r>
    <x v="1299"/>
    <n v="202501"/>
    <x v="0"/>
    <s v="TRAGEL S                      "/>
    <x v="1"/>
    <n v="23"/>
    <n v="5"/>
    <n v="0"/>
    <n v="0"/>
    <n v="165640"/>
    <n v="639204"/>
    <n v="183"/>
    <n v="41.5"/>
    <n v="55.5"/>
    <n v="21"/>
    <n v="33"/>
    <n v="14"/>
    <n v="18"/>
    <n v="0"/>
    <n v="900582"/>
    <n v="71270"/>
    <n v="0"/>
    <s v="TRAG"/>
    <s v="CE  "/>
    <n v="145415"/>
    <n v="257464"/>
  </r>
  <r>
    <x v="1299"/>
    <n v="202501"/>
    <x v="1"/>
    <s v="TRAGEL S                      "/>
    <x v="1"/>
    <n v="23"/>
    <n v="5"/>
    <n v="0"/>
    <n v="0"/>
    <n v="165640"/>
    <n v="639204"/>
    <n v="183"/>
    <n v="41.5"/>
    <n v="55.5"/>
    <n v="21"/>
    <n v="33"/>
    <n v="14"/>
    <n v="18"/>
    <n v="0"/>
    <n v="900582"/>
    <n v="71270"/>
    <n v="0"/>
    <s v="TRAG"/>
    <s v="CE  "/>
    <n v="145415"/>
    <n v="257464"/>
  </r>
  <r>
    <x v="1300"/>
    <n v="202501"/>
    <x v="0"/>
    <s v="BOURCIER S                    "/>
    <x v="2"/>
    <n v="624"/>
    <n v="126"/>
    <n v="16"/>
    <n v="8"/>
    <n v="4991"/>
    <n v="11950"/>
    <n v="5.5"/>
    <n v="1"/>
    <n v="0"/>
    <n v="0.5"/>
    <n v="1"/>
    <n v="2"/>
    <n v="1"/>
    <n v="0"/>
    <n v="900582"/>
    <n v="71270"/>
    <n v="70813"/>
    <s v="TRAG"/>
    <s v="CE  "/>
    <n v="0"/>
    <n v="6671"/>
  </r>
  <r>
    <x v="1300"/>
    <n v="202501"/>
    <x v="1"/>
    <s v="BOURCIER S                    "/>
    <x v="2"/>
    <n v="624"/>
    <n v="126"/>
    <n v="16"/>
    <n v="8"/>
    <n v="4991"/>
    <n v="11950"/>
    <n v="5.5"/>
    <n v="1"/>
    <n v="0"/>
    <n v="0.5"/>
    <n v="1"/>
    <n v="2"/>
    <n v="1"/>
    <n v="0"/>
    <n v="900582"/>
    <n v="71270"/>
    <n v="70813"/>
    <s v="TRAG"/>
    <s v="CE  "/>
    <n v="0"/>
    <n v="6671"/>
  </r>
  <r>
    <x v="1301"/>
    <n v="202501"/>
    <x v="0"/>
    <s v="BRIATTE E                     "/>
    <x v="2"/>
    <n v="279"/>
    <n v="52"/>
    <n v="6"/>
    <n v="3"/>
    <n v="9570"/>
    <n v="37200"/>
    <n v="14"/>
    <n v="1.5"/>
    <n v="4.5"/>
    <n v="4"/>
    <n v="0.5"/>
    <n v="1.5"/>
    <n v="2"/>
    <n v="0"/>
    <n v="71030"/>
    <n v="71024"/>
    <n v="70048"/>
    <s v="FASQ"/>
    <s v="IF  "/>
    <n v="0"/>
    <n v="16577"/>
  </r>
  <r>
    <x v="1301"/>
    <n v="202501"/>
    <x v="1"/>
    <s v="BRIATTE E                     "/>
    <x v="2"/>
    <n v="279"/>
    <n v="52"/>
    <n v="6"/>
    <n v="3"/>
    <n v="9570"/>
    <n v="37200"/>
    <n v="14"/>
    <n v="1.5"/>
    <n v="4.5"/>
    <n v="4"/>
    <n v="0.5"/>
    <n v="1.5"/>
    <n v="2"/>
    <n v="0"/>
    <n v="71030"/>
    <n v="71024"/>
    <n v="70048"/>
    <s v="FASQ"/>
    <s v="IF  "/>
    <n v="0"/>
    <n v="16577"/>
  </r>
  <r>
    <x v="1302"/>
    <n v="202501"/>
    <x v="0"/>
    <s v="VIGNA C                       "/>
    <x v="2"/>
    <n v="845"/>
    <n v="265"/>
    <n v="20"/>
    <n v="7"/>
    <n v="627"/>
    <n v="0"/>
    <n v="1.5"/>
    <n v="0"/>
    <n v="1.5"/>
    <n v="0"/>
    <n v="0"/>
    <n v="0"/>
    <n v="0"/>
    <n v="0"/>
    <n v="71251"/>
    <n v="70066"/>
    <n v="71347"/>
    <s v="KERL"/>
    <s v="GS  "/>
    <n v="0"/>
    <n v="941"/>
  </r>
  <r>
    <x v="1302"/>
    <n v="202501"/>
    <x v="1"/>
    <s v="VIGNA C                       "/>
    <x v="2"/>
    <n v="845"/>
    <n v="265"/>
    <n v="20"/>
    <n v="7"/>
    <n v="627"/>
    <n v="0"/>
    <n v="1.5"/>
    <n v="0"/>
    <n v="1.5"/>
    <n v="0"/>
    <n v="0"/>
    <n v="0"/>
    <n v="0"/>
    <n v="0"/>
    <n v="71251"/>
    <n v="70066"/>
    <n v="71347"/>
    <s v="KERL"/>
    <s v="GS  "/>
    <n v="0"/>
    <n v="941"/>
  </r>
  <r>
    <x v="1303"/>
    <n v="202501"/>
    <x v="0"/>
    <s v="REMUS J                       "/>
    <x v="2"/>
    <n v="784"/>
    <n v="253"/>
    <n v="18"/>
    <n v="3"/>
    <n v="1409"/>
    <n v="0"/>
    <n v="1.5"/>
    <n v="0"/>
    <n v="0.5"/>
    <n v="0.5"/>
    <n v="0"/>
    <n v="0.5"/>
    <n v="0"/>
    <n v="0"/>
    <n v="71251"/>
    <n v="70066"/>
    <n v="71264"/>
    <s v="KERL"/>
    <s v="GS  "/>
    <n v="0"/>
    <n v="2053"/>
  </r>
  <r>
    <x v="1303"/>
    <n v="202501"/>
    <x v="1"/>
    <s v="REMUS J                       "/>
    <x v="2"/>
    <n v="784"/>
    <n v="253"/>
    <n v="18"/>
    <n v="3"/>
    <n v="1409"/>
    <n v="0"/>
    <n v="1.5"/>
    <n v="0"/>
    <n v="0.5"/>
    <n v="0.5"/>
    <n v="0"/>
    <n v="0.5"/>
    <n v="0"/>
    <n v="0"/>
    <n v="71251"/>
    <n v="70066"/>
    <n v="71264"/>
    <s v="KERL"/>
    <s v="GS  "/>
    <n v="0"/>
    <n v="2053"/>
  </r>
  <r>
    <x v="1304"/>
    <n v="202501"/>
    <x v="0"/>
    <s v="BALESTE N                     "/>
    <x v="2"/>
    <n v="410"/>
    <n v="157"/>
    <n v="17"/>
    <n v="3"/>
    <n v="3223"/>
    <n v="58803"/>
    <n v="7.5"/>
    <n v="2.5"/>
    <n v="2.5"/>
    <n v="0.5"/>
    <n v="0"/>
    <n v="0"/>
    <n v="2"/>
    <n v="0"/>
    <n v="71251"/>
    <n v="71239"/>
    <n v="71625"/>
    <s v="ZENO"/>
    <s v="GS  "/>
    <n v="0"/>
    <n v="12780"/>
  </r>
  <r>
    <x v="1304"/>
    <n v="202501"/>
    <x v="1"/>
    <s v="BALESTE N                     "/>
    <x v="2"/>
    <n v="410"/>
    <n v="157"/>
    <n v="17"/>
    <n v="3"/>
    <n v="3223"/>
    <n v="58803"/>
    <n v="7.5"/>
    <n v="2.5"/>
    <n v="2.5"/>
    <n v="0.5"/>
    <n v="0"/>
    <n v="0"/>
    <n v="2"/>
    <n v="0"/>
    <n v="71251"/>
    <n v="71239"/>
    <n v="71625"/>
    <s v="ZENO"/>
    <s v="GS  "/>
    <n v="0"/>
    <n v="12780"/>
  </r>
  <r>
    <x v="1305"/>
    <n v="202501"/>
    <x v="0"/>
    <s v="MORELE D                      "/>
    <x v="2"/>
    <n v="426"/>
    <n v="81"/>
    <n v="20"/>
    <n v="4"/>
    <n v="7387"/>
    <n v="28600"/>
    <n v="18.5"/>
    <n v="4"/>
    <n v="5"/>
    <n v="0"/>
    <n v="7"/>
    <n v="0"/>
    <n v="2.5"/>
    <n v="0"/>
    <n v="900582"/>
    <n v="71507"/>
    <n v="71528"/>
    <s v="MORT"/>
    <s v="CE  "/>
    <n v="0"/>
    <n v="12223"/>
  </r>
  <r>
    <x v="1305"/>
    <n v="202501"/>
    <x v="1"/>
    <s v="MORELE D                      "/>
    <x v="2"/>
    <n v="426"/>
    <n v="81"/>
    <n v="20"/>
    <n v="4"/>
    <n v="7387"/>
    <n v="28600"/>
    <n v="18.5"/>
    <n v="4"/>
    <n v="5"/>
    <n v="0"/>
    <n v="7"/>
    <n v="0"/>
    <n v="2.5"/>
    <n v="0"/>
    <n v="900582"/>
    <n v="71507"/>
    <n v="71528"/>
    <s v="MORT"/>
    <s v="CE  "/>
    <n v="0"/>
    <n v="12223"/>
  </r>
  <r>
    <x v="1306"/>
    <n v="202501"/>
    <x v="0"/>
    <s v="MACQUET V                     "/>
    <x v="2"/>
    <n v="423"/>
    <n v="108"/>
    <n v="8"/>
    <n v="4"/>
    <n v="5354"/>
    <n v="65549"/>
    <n v="3"/>
    <n v="1"/>
    <n v="2"/>
    <n v="0"/>
    <n v="0"/>
    <n v="0"/>
    <n v="0"/>
    <n v="0"/>
    <n v="71590"/>
    <n v="71602"/>
    <n v="71444"/>
    <s v="HARY"/>
    <s v="GO  "/>
    <n v="0"/>
    <n v="12420"/>
  </r>
  <r>
    <x v="1306"/>
    <n v="202501"/>
    <x v="1"/>
    <s v="MACQUET V                     "/>
    <x v="2"/>
    <n v="423"/>
    <n v="108"/>
    <n v="8"/>
    <n v="4"/>
    <n v="5354"/>
    <n v="65549"/>
    <n v="3"/>
    <n v="1"/>
    <n v="2"/>
    <n v="0"/>
    <n v="0"/>
    <n v="0"/>
    <n v="0"/>
    <n v="0"/>
    <n v="71590"/>
    <n v="71602"/>
    <n v="71444"/>
    <s v="HARY"/>
    <s v="GO  "/>
    <n v="0"/>
    <n v="12420"/>
  </r>
  <r>
    <x v="1307"/>
    <n v="202501"/>
    <x v="0"/>
    <s v="CAMACHO A                     "/>
    <x v="2"/>
    <n v="344"/>
    <n v="125"/>
    <n v="24"/>
    <n v="6"/>
    <n v="8327"/>
    <n v="2240"/>
    <n v="10.5"/>
    <n v="1"/>
    <n v="4"/>
    <n v="3"/>
    <n v="2.5"/>
    <n v="0"/>
    <n v="0"/>
    <n v="0"/>
    <n v="71251"/>
    <n v="700023"/>
    <n v="700130"/>
    <s v="LEVE"/>
    <s v="GS  "/>
    <n v="0"/>
    <n v="14576"/>
  </r>
  <r>
    <x v="1307"/>
    <n v="202501"/>
    <x v="1"/>
    <s v="CAMACHO A                     "/>
    <x v="2"/>
    <n v="344"/>
    <n v="125"/>
    <n v="24"/>
    <n v="6"/>
    <n v="8327"/>
    <n v="2240"/>
    <n v="10.5"/>
    <n v="1"/>
    <n v="4"/>
    <n v="3"/>
    <n v="2.5"/>
    <n v="0"/>
    <n v="0"/>
    <n v="0"/>
    <n v="71251"/>
    <n v="700023"/>
    <n v="700130"/>
    <s v="LEVE"/>
    <s v="GS  "/>
    <n v="0"/>
    <n v="14576"/>
  </r>
  <r>
    <x v="1308"/>
    <n v="202501"/>
    <x v="0"/>
    <s v="FERNAND Y                     "/>
    <x v="2"/>
    <n v="571"/>
    <n v="117"/>
    <n v="19"/>
    <n v="5"/>
    <n v="4184"/>
    <n v="11728"/>
    <n v="13"/>
    <n v="2"/>
    <n v="6"/>
    <n v="0"/>
    <n v="2"/>
    <n v="1"/>
    <n v="2"/>
    <n v="0"/>
    <n v="71030"/>
    <n v="71024"/>
    <n v="71023"/>
    <s v="FASQ"/>
    <s v="IF  "/>
    <n v="47278"/>
    <n v="8254"/>
  </r>
  <r>
    <x v="1308"/>
    <n v="202501"/>
    <x v="1"/>
    <s v="FERNAND Y                     "/>
    <x v="2"/>
    <n v="571"/>
    <n v="117"/>
    <n v="19"/>
    <n v="5"/>
    <n v="4184"/>
    <n v="11728"/>
    <n v="13"/>
    <n v="2"/>
    <n v="6"/>
    <n v="0"/>
    <n v="2"/>
    <n v="1"/>
    <n v="2"/>
    <n v="0"/>
    <n v="71030"/>
    <n v="71024"/>
    <n v="71023"/>
    <s v="FASQ"/>
    <s v="IF  "/>
    <n v="47278"/>
    <n v="8254"/>
  </r>
  <r>
    <x v="1309"/>
    <n v="202501"/>
    <x v="0"/>
    <s v="AUTARD J                      "/>
    <x v="2"/>
    <n v="223"/>
    <n v="88"/>
    <n v="11"/>
    <n v="1"/>
    <n v="10923"/>
    <n v="29684"/>
    <n v="10"/>
    <n v="3.5"/>
    <n v="3.5"/>
    <n v="1.5"/>
    <n v="1"/>
    <n v="0"/>
    <n v="0.5"/>
    <n v="0"/>
    <n v="71251"/>
    <n v="70067"/>
    <n v="71265"/>
    <s v="LEGG"/>
    <s v="GS  "/>
    <n v="18058"/>
    <n v="18176"/>
  </r>
  <r>
    <x v="1309"/>
    <n v="202501"/>
    <x v="1"/>
    <s v="AUTARD J                      "/>
    <x v="2"/>
    <n v="223"/>
    <n v="88"/>
    <n v="11"/>
    <n v="1"/>
    <n v="10923"/>
    <n v="29684"/>
    <n v="10"/>
    <n v="3.5"/>
    <n v="3.5"/>
    <n v="1.5"/>
    <n v="1"/>
    <n v="0"/>
    <n v="0.5"/>
    <n v="0"/>
    <n v="71251"/>
    <n v="70067"/>
    <n v="71265"/>
    <s v="LEGG"/>
    <s v="GS  "/>
    <n v="18058"/>
    <n v="18176"/>
  </r>
  <r>
    <x v="1310"/>
    <n v="202501"/>
    <x v="0"/>
    <s v="PARDONNET J                   "/>
    <x v="2"/>
    <n v="580"/>
    <n v="202"/>
    <n v="28"/>
    <n v="9"/>
    <n v="4719"/>
    <n v="9840"/>
    <n v="4"/>
    <n v="0"/>
    <n v="2.5"/>
    <n v="1"/>
    <n v="0"/>
    <n v="0.5"/>
    <n v="0"/>
    <n v="0"/>
    <n v="71251"/>
    <n v="70067"/>
    <n v="70108"/>
    <s v="LEGG"/>
    <s v="GS  "/>
    <n v="0"/>
    <n v="7990"/>
  </r>
  <r>
    <x v="1310"/>
    <n v="202501"/>
    <x v="1"/>
    <s v="PARDONNET J                   "/>
    <x v="2"/>
    <n v="580"/>
    <n v="202"/>
    <n v="28"/>
    <n v="9"/>
    <n v="4719"/>
    <n v="9840"/>
    <n v="4"/>
    <n v="0"/>
    <n v="2.5"/>
    <n v="1"/>
    <n v="0"/>
    <n v="0.5"/>
    <n v="0"/>
    <n v="0"/>
    <n v="71251"/>
    <n v="70067"/>
    <n v="70108"/>
    <s v="LEGG"/>
    <s v="GS  "/>
    <n v="0"/>
    <n v="7990"/>
  </r>
  <r>
    <x v="1311"/>
    <n v="202501"/>
    <x v="0"/>
    <s v="BERTON T                      "/>
    <x v="2"/>
    <n v="49"/>
    <n v="10"/>
    <n v="3"/>
    <n v="1"/>
    <n v="26151"/>
    <n v="6500"/>
    <n v="19"/>
    <n v="7"/>
    <n v="7"/>
    <n v="0"/>
    <n v="0"/>
    <n v="3"/>
    <n v="2"/>
    <n v="0"/>
    <n v="71030"/>
    <n v="71505"/>
    <n v="71563"/>
    <s v="JULL"/>
    <s v="IF  "/>
    <n v="0"/>
    <n v="28103"/>
  </r>
  <r>
    <x v="1311"/>
    <n v="202501"/>
    <x v="1"/>
    <s v="BERTON T                      "/>
    <x v="2"/>
    <n v="49"/>
    <n v="10"/>
    <n v="3"/>
    <n v="1"/>
    <n v="26151"/>
    <n v="6500"/>
    <n v="19"/>
    <n v="7"/>
    <n v="7"/>
    <n v="0"/>
    <n v="0"/>
    <n v="3"/>
    <n v="2"/>
    <n v="0"/>
    <n v="71030"/>
    <n v="71505"/>
    <n v="71563"/>
    <s v="JULL"/>
    <s v="IF  "/>
    <n v="0"/>
    <n v="28103"/>
  </r>
  <r>
    <x v="1312"/>
    <n v="202501"/>
    <x v="0"/>
    <s v="GLATIGNY A                    "/>
    <x v="2"/>
    <n v="561"/>
    <n v="198"/>
    <n v="13"/>
    <n v="2"/>
    <n v="6813"/>
    <n v="1500"/>
    <n v="16.5"/>
    <n v="1.5"/>
    <n v="10"/>
    <n v="0"/>
    <n v="0"/>
    <n v="4"/>
    <n v="1"/>
    <n v="0"/>
    <n v="71251"/>
    <n v="71252"/>
    <n v="700162"/>
    <s v="KARI"/>
    <s v="GS  "/>
    <n v="17949"/>
    <n v="8405"/>
  </r>
  <r>
    <x v="1312"/>
    <n v="202501"/>
    <x v="1"/>
    <s v="GLATIGNY A                    "/>
    <x v="2"/>
    <n v="561"/>
    <n v="198"/>
    <n v="13"/>
    <n v="2"/>
    <n v="6813"/>
    <n v="1500"/>
    <n v="16.5"/>
    <n v="1.5"/>
    <n v="10"/>
    <n v="0"/>
    <n v="0"/>
    <n v="4"/>
    <n v="1"/>
    <n v="0"/>
    <n v="71251"/>
    <n v="71252"/>
    <n v="700162"/>
    <s v="KARI"/>
    <s v="GS  "/>
    <n v="17949"/>
    <n v="8405"/>
  </r>
  <r>
    <x v="1313"/>
    <n v="202501"/>
    <x v="0"/>
    <s v="CHATELAIN A                   "/>
    <x v="2"/>
    <n v="429"/>
    <n v="79"/>
    <n v="11"/>
    <n v="2"/>
    <n v="5409"/>
    <n v="26406"/>
    <n v="6"/>
    <n v="1"/>
    <n v="1"/>
    <n v="1"/>
    <n v="1"/>
    <n v="1"/>
    <n v="1"/>
    <n v="0"/>
    <n v="71030"/>
    <n v="71024"/>
    <n v="71023"/>
    <s v="FASQ"/>
    <s v="IF  "/>
    <n v="0"/>
    <n v="12122"/>
  </r>
  <r>
    <x v="1313"/>
    <n v="202501"/>
    <x v="1"/>
    <s v="CHATELAIN A                   "/>
    <x v="2"/>
    <n v="429"/>
    <n v="79"/>
    <n v="11"/>
    <n v="2"/>
    <n v="5409"/>
    <n v="26406"/>
    <n v="6"/>
    <n v="1"/>
    <n v="1"/>
    <n v="1"/>
    <n v="1"/>
    <n v="1"/>
    <n v="1"/>
    <n v="0"/>
    <n v="71030"/>
    <n v="71024"/>
    <n v="71023"/>
    <s v="FASQ"/>
    <s v="IF  "/>
    <n v="0"/>
    <n v="12122"/>
  </r>
  <r>
    <x v="1314"/>
    <n v="202501"/>
    <x v="0"/>
    <s v="MAGGIONI A                    "/>
    <x v="2"/>
    <n v="259"/>
    <n v="105"/>
    <n v="14"/>
    <n v="6"/>
    <n v="11249"/>
    <n v="3000"/>
    <n v="15"/>
    <n v="1"/>
    <n v="4.5"/>
    <n v="3.5"/>
    <n v="2"/>
    <n v="4"/>
    <n v="0"/>
    <n v="0"/>
    <n v="71251"/>
    <n v="70067"/>
    <n v="71349"/>
    <s v="LEGG"/>
    <s v="GS  "/>
    <n v="0"/>
    <n v="17048"/>
  </r>
  <r>
    <x v="1314"/>
    <n v="202501"/>
    <x v="1"/>
    <s v="MAGGIONI A                    "/>
    <x v="2"/>
    <n v="259"/>
    <n v="105"/>
    <n v="14"/>
    <n v="6"/>
    <n v="11249"/>
    <n v="3000"/>
    <n v="15"/>
    <n v="1"/>
    <n v="4.5"/>
    <n v="3.5"/>
    <n v="2"/>
    <n v="4"/>
    <n v="0"/>
    <n v="0"/>
    <n v="71251"/>
    <n v="70067"/>
    <n v="71349"/>
    <s v="LEGG"/>
    <s v="GS  "/>
    <n v="0"/>
    <n v="17048"/>
  </r>
  <r>
    <x v="1315"/>
    <n v="202501"/>
    <x v="0"/>
    <s v="SEININ P                      "/>
    <x v="2"/>
    <n v="397"/>
    <n v="75"/>
    <n v="6"/>
    <n v="2"/>
    <n v="10734"/>
    <n v="17500"/>
    <n v="7"/>
    <n v="5"/>
    <n v="1.5"/>
    <n v="0"/>
    <n v="0"/>
    <n v="0"/>
    <n v="0.5"/>
    <n v="0"/>
    <n v="900582"/>
    <n v="71506"/>
    <n v="71526"/>
    <s v="MART"/>
    <s v="CE  "/>
    <n v="10817"/>
    <n v="13112"/>
  </r>
  <r>
    <x v="1315"/>
    <n v="202501"/>
    <x v="1"/>
    <s v="SEININ P                      "/>
    <x v="2"/>
    <n v="397"/>
    <n v="75"/>
    <n v="6"/>
    <n v="2"/>
    <n v="10734"/>
    <n v="17500"/>
    <n v="7"/>
    <n v="5"/>
    <n v="1.5"/>
    <n v="0"/>
    <n v="0"/>
    <n v="0"/>
    <n v="0.5"/>
    <n v="0"/>
    <n v="900582"/>
    <n v="71506"/>
    <n v="71526"/>
    <s v="MART"/>
    <s v="CE  "/>
    <n v="10817"/>
    <n v="13112"/>
  </r>
  <r>
    <x v="1316"/>
    <n v="202501"/>
    <x v="0"/>
    <s v="PLANTIER A                    "/>
    <x v="2"/>
    <n v="356"/>
    <n v="131"/>
    <n v="19"/>
    <n v="5"/>
    <n v="8344"/>
    <n v="0"/>
    <n v="8"/>
    <n v="1"/>
    <n v="3"/>
    <n v="3"/>
    <n v="0"/>
    <n v="1"/>
    <n v="0"/>
    <n v="0"/>
    <n v="71251"/>
    <n v="70067"/>
    <n v="70108"/>
    <s v="LEGG"/>
    <s v="GS  "/>
    <n v="0"/>
    <n v="14230"/>
  </r>
  <r>
    <x v="1316"/>
    <n v="202501"/>
    <x v="1"/>
    <s v="PLANTIER A                    "/>
    <x v="2"/>
    <n v="356"/>
    <n v="131"/>
    <n v="19"/>
    <n v="5"/>
    <n v="8344"/>
    <n v="0"/>
    <n v="8"/>
    <n v="1"/>
    <n v="3"/>
    <n v="3"/>
    <n v="0"/>
    <n v="1"/>
    <n v="0"/>
    <n v="0"/>
    <n v="71251"/>
    <n v="70067"/>
    <n v="70108"/>
    <s v="LEGG"/>
    <s v="GS  "/>
    <n v="0"/>
    <n v="14230"/>
  </r>
  <r>
    <x v="1317"/>
    <n v="202501"/>
    <x v="0"/>
    <s v="BALAYN G                      "/>
    <x v="2"/>
    <n v="390"/>
    <n v="149"/>
    <n v="23"/>
    <n v="8"/>
    <n v="8468"/>
    <n v="10000"/>
    <n v="11"/>
    <n v="2"/>
    <n v="1"/>
    <n v="2.5"/>
    <n v="2"/>
    <n v="2"/>
    <n v="1.5"/>
    <n v="0"/>
    <n v="71251"/>
    <n v="70067"/>
    <n v="71349"/>
    <s v="LEGG"/>
    <s v="GS  "/>
    <n v="0"/>
    <n v="13268"/>
  </r>
  <r>
    <x v="1317"/>
    <n v="202501"/>
    <x v="1"/>
    <s v="BALAYN G                      "/>
    <x v="2"/>
    <n v="390"/>
    <n v="149"/>
    <n v="23"/>
    <n v="8"/>
    <n v="8468"/>
    <n v="10000"/>
    <n v="11"/>
    <n v="2"/>
    <n v="1"/>
    <n v="2.5"/>
    <n v="2"/>
    <n v="2"/>
    <n v="1.5"/>
    <n v="0"/>
    <n v="71251"/>
    <n v="70067"/>
    <n v="71349"/>
    <s v="LEGG"/>
    <s v="GS  "/>
    <n v="0"/>
    <n v="13268"/>
  </r>
  <r>
    <x v="1318"/>
    <n v="202501"/>
    <x v="0"/>
    <s v="JOSSE N                       "/>
    <x v="2"/>
    <n v="600"/>
    <n v="150"/>
    <n v="23"/>
    <n v="4"/>
    <n v="5446"/>
    <n v="0"/>
    <n v="15"/>
    <n v="3"/>
    <n v="4"/>
    <n v="0"/>
    <n v="3"/>
    <n v="5"/>
    <n v="0"/>
    <n v="0"/>
    <n v="71590"/>
    <n v="71050"/>
    <n v="71646"/>
    <s v="PLAN"/>
    <s v="GO  "/>
    <n v="0"/>
    <n v="7261"/>
  </r>
  <r>
    <x v="1318"/>
    <n v="202501"/>
    <x v="1"/>
    <s v="JOSSE N                       "/>
    <x v="2"/>
    <n v="600"/>
    <n v="150"/>
    <n v="23"/>
    <n v="4"/>
    <n v="5446"/>
    <n v="0"/>
    <n v="15"/>
    <n v="3"/>
    <n v="4"/>
    <n v="0"/>
    <n v="3"/>
    <n v="5"/>
    <n v="0"/>
    <n v="0"/>
    <n v="71590"/>
    <n v="71050"/>
    <n v="71646"/>
    <s v="PLAN"/>
    <s v="GO  "/>
    <n v="0"/>
    <n v="7261"/>
  </r>
  <r>
    <x v="1319"/>
    <n v="202501"/>
    <x v="0"/>
    <s v="DELISLE A                     "/>
    <x v="2"/>
    <n v="447"/>
    <n v="115"/>
    <n v="20"/>
    <n v="7"/>
    <n v="3297"/>
    <n v="64468"/>
    <n v="8.5"/>
    <n v="0"/>
    <n v="2"/>
    <n v="1"/>
    <n v="2"/>
    <n v="1.5"/>
    <n v="2"/>
    <n v="0"/>
    <n v="71590"/>
    <n v="71050"/>
    <n v="70426"/>
    <s v="PLAN"/>
    <s v="GO  "/>
    <n v="0"/>
    <n v="11630"/>
  </r>
  <r>
    <x v="1319"/>
    <n v="202501"/>
    <x v="1"/>
    <s v="DELISLE A                     "/>
    <x v="2"/>
    <n v="447"/>
    <n v="115"/>
    <n v="20"/>
    <n v="7"/>
    <n v="3297"/>
    <n v="64468"/>
    <n v="8.5"/>
    <n v="0"/>
    <n v="2"/>
    <n v="1"/>
    <n v="2"/>
    <n v="1.5"/>
    <n v="2"/>
    <n v="0"/>
    <n v="71590"/>
    <n v="71050"/>
    <n v="70426"/>
    <s v="PLAN"/>
    <s v="GO  "/>
    <n v="0"/>
    <n v="11630"/>
  </r>
  <r>
    <x v="1320"/>
    <n v="202501"/>
    <x v="0"/>
    <s v="ROUSSEAU N                    "/>
    <x v="2"/>
    <n v="552"/>
    <n v="113"/>
    <n v="11"/>
    <n v="2"/>
    <n v="4688"/>
    <n v="25000"/>
    <n v="4"/>
    <n v="1"/>
    <n v="0.5"/>
    <n v="2"/>
    <n v="0"/>
    <n v="0"/>
    <n v="0.5"/>
    <n v="0"/>
    <n v="71030"/>
    <n v="71510"/>
    <n v="71120"/>
    <s v="TEIS"/>
    <s v="IF  "/>
    <n v="0"/>
    <n v="8700"/>
  </r>
  <r>
    <x v="1320"/>
    <n v="202501"/>
    <x v="1"/>
    <s v="ROUSSEAU N                    "/>
    <x v="2"/>
    <n v="552"/>
    <n v="113"/>
    <n v="11"/>
    <n v="2"/>
    <n v="4688"/>
    <n v="25000"/>
    <n v="4"/>
    <n v="1"/>
    <n v="0.5"/>
    <n v="2"/>
    <n v="0"/>
    <n v="0"/>
    <n v="0.5"/>
    <n v="0"/>
    <n v="71030"/>
    <n v="71510"/>
    <n v="71120"/>
    <s v="TEIS"/>
    <s v="IF  "/>
    <n v="0"/>
    <n v="8700"/>
  </r>
  <r>
    <x v="1321"/>
    <n v="202501"/>
    <x v="0"/>
    <s v="AYARI W                       "/>
    <x v="2"/>
    <n v="695"/>
    <n v="144"/>
    <n v="18"/>
    <n v="6"/>
    <n v="3585"/>
    <n v="13351"/>
    <n v="2.5"/>
    <n v="1"/>
    <n v="1.5"/>
    <n v="0"/>
    <n v="0"/>
    <n v="0"/>
    <n v="0"/>
    <n v="0"/>
    <n v="900582"/>
    <n v="71270"/>
    <n v="71271"/>
    <s v="TRAG"/>
    <s v="CE  "/>
    <n v="0"/>
    <n v="4437"/>
  </r>
  <r>
    <x v="1321"/>
    <n v="202501"/>
    <x v="1"/>
    <s v="AYARI W                       "/>
    <x v="2"/>
    <n v="695"/>
    <n v="144"/>
    <n v="18"/>
    <n v="6"/>
    <n v="3585"/>
    <n v="13351"/>
    <n v="2.5"/>
    <n v="1"/>
    <n v="1.5"/>
    <n v="0"/>
    <n v="0"/>
    <n v="0"/>
    <n v="0"/>
    <n v="0"/>
    <n v="900582"/>
    <n v="71270"/>
    <n v="71271"/>
    <s v="TRAG"/>
    <s v="CE  "/>
    <n v="0"/>
    <n v="4437"/>
  </r>
  <r>
    <x v="1322"/>
    <n v="202501"/>
    <x v="0"/>
    <s v="GONDARD I                     "/>
    <x v="2"/>
    <n v="43"/>
    <n v="20"/>
    <n v="3"/>
    <n v="1"/>
    <n v="11883"/>
    <n v="150000"/>
    <n v="20"/>
    <n v="3"/>
    <n v="0"/>
    <n v="1"/>
    <n v="6"/>
    <n v="8"/>
    <n v="2"/>
    <n v="0"/>
    <n v="71251"/>
    <n v="70930"/>
    <n v="71397"/>
    <s v="CLEM"/>
    <s v="GS  "/>
    <n v="22270"/>
    <n v="28545"/>
  </r>
  <r>
    <x v="1322"/>
    <n v="202501"/>
    <x v="1"/>
    <s v="GONDARD I                     "/>
    <x v="2"/>
    <n v="43"/>
    <n v="20"/>
    <n v="3"/>
    <n v="1"/>
    <n v="11883"/>
    <n v="150000"/>
    <n v="20"/>
    <n v="3"/>
    <n v="0"/>
    <n v="1"/>
    <n v="6"/>
    <n v="8"/>
    <n v="2"/>
    <n v="0"/>
    <n v="71251"/>
    <n v="70930"/>
    <n v="71397"/>
    <s v="CLEM"/>
    <s v="GS  "/>
    <n v="22270"/>
    <n v="28545"/>
  </r>
  <r>
    <x v="1323"/>
    <n v="202501"/>
    <x v="0"/>
    <s v="DURAND C                      "/>
    <x v="2"/>
    <n v="133"/>
    <n v="53"/>
    <n v="9"/>
    <n v="3"/>
    <n v="12956"/>
    <n v="43000"/>
    <n v="19"/>
    <n v="5"/>
    <n v="5"/>
    <n v="1.5"/>
    <n v="3.5"/>
    <n v="2"/>
    <n v="2"/>
    <n v="0"/>
    <n v="71251"/>
    <n v="700023"/>
    <n v="71497"/>
    <s v="LEVE"/>
    <s v="GS  "/>
    <n v="7136"/>
    <n v="21690"/>
  </r>
  <r>
    <x v="1323"/>
    <n v="202501"/>
    <x v="1"/>
    <s v="DURAND C                      "/>
    <x v="2"/>
    <n v="133"/>
    <n v="53"/>
    <n v="9"/>
    <n v="3"/>
    <n v="12956"/>
    <n v="43000"/>
    <n v="19"/>
    <n v="5"/>
    <n v="5"/>
    <n v="1.5"/>
    <n v="3.5"/>
    <n v="2"/>
    <n v="2"/>
    <n v="0"/>
    <n v="71251"/>
    <n v="700023"/>
    <n v="71497"/>
    <s v="LEVE"/>
    <s v="GS  "/>
    <n v="7136"/>
    <n v="21690"/>
  </r>
  <r>
    <x v="1324"/>
    <n v="202501"/>
    <x v="0"/>
    <s v="BROCA T                       "/>
    <x v="0"/>
    <n v="104"/>
    <n v="26"/>
    <n v="2"/>
    <n v="0"/>
    <n v="40212"/>
    <n v="25800"/>
    <n v="41"/>
    <n v="16"/>
    <n v="4"/>
    <n v="1"/>
    <n v="11"/>
    <n v="9"/>
    <n v="0"/>
    <n v="0"/>
    <n v="71590"/>
    <n v="71602"/>
    <n v="71220"/>
    <s v="HARY"/>
    <s v="GO  "/>
    <n v="49693"/>
    <n v="45106"/>
  </r>
  <r>
    <x v="1324"/>
    <n v="202501"/>
    <x v="1"/>
    <s v="BROCA T                       "/>
    <x v="0"/>
    <n v="104"/>
    <n v="26"/>
    <n v="2"/>
    <n v="0"/>
    <n v="40212"/>
    <n v="25800"/>
    <n v="41"/>
    <n v="16"/>
    <n v="4"/>
    <n v="1"/>
    <n v="11"/>
    <n v="9"/>
    <n v="0"/>
    <n v="0"/>
    <n v="71590"/>
    <n v="71602"/>
    <n v="71220"/>
    <s v="HARY"/>
    <s v="GO  "/>
    <n v="49693"/>
    <n v="45106"/>
  </r>
  <r>
    <x v="1325"/>
    <n v="202501"/>
    <x v="0"/>
    <s v="VIGOUREUX J                   "/>
    <x v="2"/>
    <n v="206"/>
    <n v="79"/>
    <n v="13"/>
    <n v="2"/>
    <n v="13944"/>
    <n v="40000"/>
    <n v="18"/>
    <n v="7.5"/>
    <n v="2"/>
    <n v="2.5"/>
    <n v="1"/>
    <n v="1"/>
    <n v="4"/>
    <n v="0"/>
    <n v="71251"/>
    <n v="71174"/>
    <n v="71198"/>
    <s v="CHIK"/>
    <s v="GS  "/>
    <n v="40540"/>
    <n v="18754"/>
  </r>
  <r>
    <x v="1325"/>
    <n v="202501"/>
    <x v="1"/>
    <s v="VIGOUREUX J                   "/>
    <x v="2"/>
    <n v="206"/>
    <n v="79"/>
    <n v="13"/>
    <n v="2"/>
    <n v="13944"/>
    <n v="40000"/>
    <n v="18"/>
    <n v="7.5"/>
    <n v="2"/>
    <n v="2.5"/>
    <n v="1"/>
    <n v="1"/>
    <n v="4"/>
    <n v="0"/>
    <n v="71251"/>
    <n v="71174"/>
    <n v="71198"/>
    <s v="CHIK"/>
    <s v="GS  "/>
    <n v="40540"/>
    <n v="18754"/>
  </r>
  <r>
    <x v="1326"/>
    <n v="202501"/>
    <x v="0"/>
    <s v="SCAFIDI A                     "/>
    <x v="2"/>
    <n v="208"/>
    <n v="38"/>
    <n v="3"/>
    <n v="3"/>
    <n v="4181"/>
    <n v="121000"/>
    <n v="8"/>
    <n v="1.5"/>
    <n v="5"/>
    <n v="0"/>
    <n v="1"/>
    <n v="0"/>
    <n v="0.5"/>
    <n v="0"/>
    <n v="71030"/>
    <n v="71510"/>
    <n v="700173"/>
    <s v="TEIS"/>
    <s v="IF  "/>
    <n v="0"/>
    <n v="18678"/>
  </r>
  <r>
    <x v="1326"/>
    <n v="202501"/>
    <x v="1"/>
    <s v="SCAFIDI A                     "/>
    <x v="2"/>
    <n v="208"/>
    <n v="38"/>
    <n v="3"/>
    <n v="3"/>
    <n v="4181"/>
    <n v="121000"/>
    <n v="8"/>
    <n v="1.5"/>
    <n v="5"/>
    <n v="0"/>
    <n v="1"/>
    <n v="0"/>
    <n v="0.5"/>
    <n v="0"/>
    <n v="71030"/>
    <n v="71510"/>
    <n v="700173"/>
    <s v="TEIS"/>
    <s v="IF  "/>
    <n v="0"/>
    <n v="18678"/>
  </r>
  <r>
    <x v="1327"/>
    <n v="202501"/>
    <x v="0"/>
    <s v="SERI C                        "/>
    <x v="2"/>
    <n v="785"/>
    <n v="190"/>
    <n v="13"/>
    <n v="6"/>
    <n v="1766"/>
    <n v="0"/>
    <n v="3"/>
    <n v="1"/>
    <n v="2"/>
    <n v="0"/>
    <n v="0"/>
    <n v="0"/>
    <n v="0"/>
    <n v="0"/>
    <n v="71590"/>
    <n v="71601"/>
    <n v="71564"/>
    <s v="DEVI"/>
    <s v="GO  "/>
    <n v="0"/>
    <n v="2050"/>
  </r>
  <r>
    <x v="1327"/>
    <n v="202501"/>
    <x v="1"/>
    <s v="SERI C                        "/>
    <x v="2"/>
    <n v="785"/>
    <n v="190"/>
    <n v="13"/>
    <n v="6"/>
    <n v="1766"/>
    <n v="0"/>
    <n v="3"/>
    <n v="1"/>
    <n v="2"/>
    <n v="0"/>
    <n v="0"/>
    <n v="0"/>
    <n v="0"/>
    <n v="0"/>
    <n v="71590"/>
    <n v="71601"/>
    <n v="71564"/>
    <s v="DEVI"/>
    <s v="GO  "/>
    <n v="0"/>
    <n v="2050"/>
  </r>
  <r>
    <x v="1328"/>
    <n v="202501"/>
    <x v="0"/>
    <s v="LIBBRECHT M                   "/>
    <x v="2"/>
    <n v="51"/>
    <n v="11"/>
    <n v="1"/>
    <n v="1"/>
    <n v="21061"/>
    <n v="20500"/>
    <n v="26.5"/>
    <n v="6"/>
    <n v="10"/>
    <n v="1"/>
    <n v="5"/>
    <n v="2.5"/>
    <n v="2"/>
    <n v="0"/>
    <n v="71030"/>
    <n v="71031"/>
    <n v="71021"/>
    <s v="GERO"/>
    <s v="IF  "/>
    <n v="0"/>
    <n v="27767"/>
  </r>
  <r>
    <x v="1328"/>
    <n v="202501"/>
    <x v="1"/>
    <s v="LIBBRECHT M                   "/>
    <x v="2"/>
    <n v="51"/>
    <n v="11"/>
    <n v="1"/>
    <n v="1"/>
    <n v="21061"/>
    <n v="20500"/>
    <n v="26.5"/>
    <n v="6"/>
    <n v="10"/>
    <n v="1"/>
    <n v="5"/>
    <n v="2.5"/>
    <n v="2"/>
    <n v="0"/>
    <n v="71030"/>
    <n v="71031"/>
    <n v="71021"/>
    <s v="GERO"/>
    <s v="IF  "/>
    <n v="0"/>
    <n v="27767"/>
  </r>
  <r>
    <x v="1329"/>
    <n v="202501"/>
    <x v="0"/>
    <s v="BREGEAULT F                   "/>
    <x v="2"/>
    <n v="916"/>
    <n v="200"/>
    <n v="34"/>
    <n v="8"/>
    <n v="0"/>
    <n v="0"/>
    <n v="0"/>
    <n v="0"/>
    <n v="0"/>
    <n v="0"/>
    <n v="0"/>
    <n v="0"/>
    <n v="0"/>
    <n v="0"/>
    <n v="900582"/>
    <n v="71507"/>
    <n v="71146"/>
    <s v="MORT"/>
    <s v="CE  "/>
    <n v="0"/>
    <n v="0"/>
  </r>
  <r>
    <x v="1329"/>
    <n v="202501"/>
    <x v="1"/>
    <s v="BREGEAULT F                   "/>
    <x v="2"/>
    <n v="916"/>
    <n v="200"/>
    <n v="34"/>
    <n v="8"/>
    <n v="0"/>
    <n v="0"/>
    <n v="0"/>
    <n v="0"/>
    <n v="0"/>
    <n v="0"/>
    <n v="0"/>
    <n v="0"/>
    <n v="0"/>
    <n v="0"/>
    <n v="900582"/>
    <n v="71507"/>
    <n v="71146"/>
    <s v="MORT"/>
    <s v="CE  "/>
    <n v="0"/>
    <n v="0"/>
  </r>
  <r>
    <x v="1330"/>
    <n v="202501"/>
    <x v="0"/>
    <s v="VIDAL A                       "/>
    <x v="2"/>
    <n v="545"/>
    <n v="194"/>
    <n v="27"/>
    <n v="8"/>
    <n v="6740"/>
    <n v="0"/>
    <n v="6.5"/>
    <n v="0.5"/>
    <n v="0.5"/>
    <n v="1.5"/>
    <n v="1.5"/>
    <n v="2.5"/>
    <n v="0"/>
    <n v="0"/>
    <n v="71251"/>
    <n v="71239"/>
    <n v="71240"/>
    <s v="ZENO"/>
    <s v="GS  "/>
    <n v="0"/>
    <n v="8993"/>
  </r>
  <r>
    <x v="1330"/>
    <n v="202501"/>
    <x v="1"/>
    <s v="VIDAL A                       "/>
    <x v="2"/>
    <n v="545"/>
    <n v="194"/>
    <n v="27"/>
    <n v="8"/>
    <n v="6740"/>
    <n v="0"/>
    <n v="6.5"/>
    <n v="0.5"/>
    <n v="0.5"/>
    <n v="1.5"/>
    <n v="1.5"/>
    <n v="2.5"/>
    <n v="0"/>
    <n v="0"/>
    <n v="71251"/>
    <n v="71239"/>
    <n v="71240"/>
    <s v="ZENO"/>
    <s v="GS  "/>
    <n v="0"/>
    <n v="8993"/>
  </r>
  <r>
    <x v="1331"/>
    <n v="202501"/>
    <x v="0"/>
    <s v="BAGUR L                       "/>
    <x v="2"/>
    <n v="140"/>
    <n v="55"/>
    <n v="12"/>
    <n v="2"/>
    <n v="14784"/>
    <n v="10500"/>
    <n v="12.5"/>
    <n v="3.5"/>
    <n v="4"/>
    <n v="1"/>
    <n v="3"/>
    <n v="0"/>
    <n v="1"/>
    <n v="0"/>
    <n v="71251"/>
    <n v="71255"/>
    <n v="71257"/>
    <s v="FRAC"/>
    <s v="GS  "/>
    <n v="0"/>
    <n v="21279"/>
  </r>
  <r>
    <x v="1331"/>
    <n v="202501"/>
    <x v="1"/>
    <s v="BAGUR L                       "/>
    <x v="2"/>
    <n v="140"/>
    <n v="55"/>
    <n v="12"/>
    <n v="2"/>
    <n v="14784"/>
    <n v="10500"/>
    <n v="12.5"/>
    <n v="3.5"/>
    <n v="4"/>
    <n v="1"/>
    <n v="3"/>
    <n v="0"/>
    <n v="1"/>
    <n v="0"/>
    <n v="71251"/>
    <n v="71255"/>
    <n v="71257"/>
    <s v="FRAC"/>
    <s v="GS  "/>
    <n v="0"/>
    <n v="21279"/>
  </r>
  <r>
    <x v="1332"/>
    <n v="202501"/>
    <x v="0"/>
    <s v="SCHEMMEL A                    "/>
    <x v="2"/>
    <n v="272"/>
    <n v="46"/>
    <n v="8"/>
    <n v="6"/>
    <n v="7632"/>
    <n v="7400"/>
    <n v="14"/>
    <n v="0"/>
    <n v="2"/>
    <n v="8"/>
    <n v="1"/>
    <n v="2"/>
    <n v="1"/>
    <n v="0"/>
    <n v="900582"/>
    <n v="71159"/>
    <n v="71152"/>
    <s v="GATH"/>
    <s v="CE  "/>
    <n v="0"/>
    <n v="16765"/>
  </r>
  <r>
    <x v="1332"/>
    <n v="202501"/>
    <x v="1"/>
    <s v="SCHEMMEL A                    "/>
    <x v="2"/>
    <n v="272"/>
    <n v="46"/>
    <n v="8"/>
    <n v="6"/>
    <n v="7632"/>
    <n v="7400"/>
    <n v="14"/>
    <n v="0"/>
    <n v="2"/>
    <n v="8"/>
    <n v="1"/>
    <n v="2"/>
    <n v="1"/>
    <n v="0"/>
    <n v="900582"/>
    <n v="71159"/>
    <n v="71152"/>
    <s v="GATH"/>
    <s v="CE  "/>
    <n v="0"/>
    <n v="16765"/>
  </r>
  <r>
    <x v="1333"/>
    <n v="202501"/>
    <x v="0"/>
    <s v="COURTOT M                     "/>
    <x v="2"/>
    <n v="452"/>
    <n v="88"/>
    <n v="4"/>
    <n v="1"/>
    <n v="7294"/>
    <n v="22004"/>
    <n v="6"/>
    <n v="3"/>
    <n v="0"/>
    <n v="2"/>
    <n v="0"/>
    <n v="0"/>
    <n v="1"/>
    <n v="0"/>
    <n v="900582"/>
    <n v="71129"/>
    <n v="71131"/>
    <s v="OD A"/>
    <s v="CE  "/>
    <n v="38547"/>
    <n v="11533"/>
  </r>
  <r>
    <x v="1333"/>
    <n v="202501"/>
    <x v="1"/>
    <s v="COURTOT M                     "/>
    <x v="2"/>
    <n v="452"/>
    <n v="88"/>
    <n v="4"/>
    <n v="1"/>
    <n v="7294"/>
    <n v="22004"/>
    <n v="6"/>
    <n v="3"/>
    <n v="0"/>
    <n v="2"/>
    <n v="0"/>
    <n v="0"/>
    <n v="1"/>
    <n v="0"/>
    <n v="900582"/>
    <n v="71129"/>
    <n v="71131"/>
    <s v="OD A"/>
    <s v="CE  "/>
    <n v="38547"/>
    <n v="11533"/>
  </r>
  <r>
    <x v="1334"/>
    <n v="202501"/>
    <x v="0"/>
    <s v="SCIALOM A                     "/>
    <x v="2"/>
    <n v="916"/>
    <n v="290"/>
    <n v="43"/>
    <n v="12"/>
    <n v="0"/>
    <n v="0"/>
    <n v="0"/>
    <n v="0"/>
    <n v="0"/>
    <n v="0"/>
    <n v="0"/>
    <n v="0"/>
    <n v="0"/>
    <n v="0"/>
    <n v="71251"/>
    <n v="70067"/>
    <n v="71349"/>
    <s v="LEGG"/>
    <s v="GS  "/>
    <n v="0"/>
    <n v="0"/>
  </r>
  <r>
    <x v="1334"/>
    <n v="202501"/>
    <x v="1"/>
    <s v="SCIALOM A                     "/>
    <x v="2"/>
    <n v="916"/>
    <n v="290"/>
    <n v="43"/>
    <n v="12"/>
    <n v="0"/>
    <n v="0"/>
    <n v="0"/>
    <n v="0"/>
    <n v="0"/>
    <n v="0"/>
    <n v="0"/>
    <n v="0"/>
    <n v="0"/>
    <n v="0"/>
    <n v="71251"/>
    <n v="70067"/>
    <n v="71349"/>
    <s v="LEGG"/>
    <s v="GS  "/>
    <n v="0"/>
    <n v="0"/>
  </r>
  <r>
    <x v="1335"/>
    <n v="202501"/>
    <x v="0"/>
    <s v="RENOU T                       "/>
    <x v="2"/>
    <n v="316"/>
    <n v="84"/>
    <n v="14"/>
    <n v="5"/>
    <n v="10420"/>
    <n v="44193"/>
    <n v="12"/>
    <n v="6.5"/>
    <n v="0.5"/>
    <n v="0.5"/>
    <n v="0.5"/>
    <n v="2.5"/>
    <n v="1.5"/>
    <n v="0"/>
    <n v="71590"/>
    <n v="71607"/>
    <n v="71125"/>
    <s v="LIOP"/>
    <s v="GO  "/>
    <n v="42634"/>
    <n v="15599"/>
  </r>
  <r>
    <x v="1335"/>
    <n v="202501"/>
    <x v="1"/>
    <s v="RENOU T                       "/>
    <x v="2"/>
    <n v="316"/>
    <n v="84"/>
    <n v="14"/>
    <n v="5"/>
    <n v="10420"/>
    <n v="44193"/>
    <n v="12"/>
    <n v="6.5"/>
    <n v="0.5"/>
    <n v="0.5"/>
    <n v="0.5"/>
    <n v="2.5"/>
    <n v="1.5"/>
    <n v="0"/>
    <n v="71590"/>
    <n v="71607"/>
    <n v="71125"/>
    <s v="LIOP"/>
    <s v="GO  "/>
    <n v="42634"/>
    <n v="15599"/>
  </r>
  <r>
    <x v="1336"/>
    <n v="202501"/>
    <x v="0"/>
    <s v="FOUCHER F                     "/>
    <x v="2"/>
    <n v="436"/>
    <n v="82"/>
    <n v="8"/>
    <n v="4"/>
    <n v="7322"/>
    <n v="14700"/>
    <n v="7.5"/>
    <n v="2.5"/>
    <n v="0.5"/>
    <n v="2.5"/>
    <n v="0.5"/>
    <n v="1.5"/>
    <n v="0"/>
    <n v="0"/>
    <n v="71030"/>
    <n v="71510"/>
    <n v="71551"/>
    <s v="TEIS"/>
    <s v="IF  "/>
    <n v="0"/>
    <n v="11920"/>
  </r>
  <r>
    <x v="1336"/>
    <n v="202501"/>
    <x v="1"/>
    <s v="FOUCHER F                     "/>
    <x v="2"/>
    <n v="436"/>
    <n v="82"/>
    <n v="8"/>
    <n v="4"/>
    <n v="7322"/>
    <n v="14700"/>
    <n v="7.5"/>
    <n v="2.5"/>
    <n v="0.5"/>
    <n v="2.5"/>
    <n v="0.5"/>
    <n v="1.5"/>
    <n v="0"/>
    <n v="0"/>
    <n v="71030"/>
    <n v="71510"/>
    <n v="71551"/>
    <s v="TEIS"/>
    <s v="IF  "/>
    <n v="0"/>
    <n v="11920"/>
  </r>
  <r>
    <x v="1337"/>
    <n v="202501"/>
    <x v="0"/>
    <s v="THIEBAUD J                    "/>
    <x v="1"/>
    <n v="21"/>
    <n v="7"/>
    <n v="0"/>
    <n v="0"/>
    <n v="189355"/>
    <n v="550011"/>
    <n v="211"/>
    <n v="58"/>
    <n v="61"/>
    <n v="26"/>
    <n v="29"/>
    <n v="22"/>
    <n v="15"/>
    <n v="0"/>
    <n v="71251"/>
    <n v="71248"/>
    <n v="0"/>
    <s v="THIE"/>
    <s v="GS  "/>
    <n v="335709"/>
    <n v="276407"/>
  </r>
  <r>
    <x v="1337"/>
    <n v="202501"/>
    <x v="1"/>
    <s v="THIEBAUD J                    "/>
    <x v="1"/>
    <n v="21"/>
    <n v="7"/>
    <n v="0"/>
    <n v="0"/>
    <n v="189355"/>
    <n v="550011"/>
    <n v="211"/>
    <n v="58"/>
    <n v="61"/>
    <n v="26"/>
    <n v="29"/>
    <n v="22"/>
    <n v="15"/>
    <n v="0"/>
    <n v="71251"/>
    <n v="71248"/>
    <n v="0"/>
    <s v="THIE"/>
    <s v="GS  "/>
    <n v="335709"/>
    <n v="276407"/>
  </r>
  <r>
    <x v="1338"/>
    <n v="202501"/>
    <x v="0"/>
    <s v="CAPELLO A                     "/>
    <x v="0"/>
    <n v="119"/>
    <n v="31"/>
    <n v="3"/>
    <n v="0"/>
    <n v="22628"/>
    <n v="0"/>
    <n v="34"/>
    <n v="8"/>
    <n v="12"/>
    <n v="2"/>
    <n v="9"/>
    <n v="3"/>
    <n v="0"/>
    <n v="0"/>
    <n v="71590"/>
    <n v="71601"/>
    <n v="71102"/>
    <s v="DEVI"/>
    <s v="GO  "/>
    <n v="0"/>
    <n v="28852"/>
  </r>
  <r>
    <x v="1338"/>
    <n v="202501"/>
    <x v="1"/>
    <s v="CAPELLO A                     "/>
    <x v="0"/>
    <n v="119"/>
    <n v="31"/>
    <n v="3"/>
    <n v="0"/>
    <n v="22628"/>
    <n v="0"/>
    <n v="34"/>
    <n v="8"/>
    <n v="12"/>
    <n v="2"/>
    <n v="9"/>
    <n v="3"/>
    <n v="0"/>
    <n v="0"/>
    <n v="71590"/>
    <n v="71601"/>
    <n v="71102"/>
    <s v="DEVI"/>
    <s v="GO  "/>
    <n v="0"/>
    <n v="28852"/>
  </r>
  <r>
    <x v="1339"/>
    <n v="202501"/>
    <x v="0"/>
    <s v="TEIXEIRA S                    "/>
    <x v="2"/>
    <n v="69"/>
    <n v="17"/>
    <n v="3"/>
    <n v="2"/>
    <n v="18637"/>
    <n v="13403"/>
    <n v="22.5"/>
    <n v="5"/>
    <n v="9.5"/>
    <n v="1"/>
    <n v="2"/>
    <n v="4"/>
    <n v="1"/>
    <n v="0"/>
    <n v="71030"/>
    <n v="71054"/>
    <n v="700079"/>
    <s v="BOUR"/>
    <s v="IF  "/>
    <n v="0"/>
    <n v="25093"/>
  </r>
  <r>
    <x v="1339"/>
    <n v="202501"/>
    <x v="1"/>
    <s v="TEIXEIRA S                    "/>
    <x v="2"/>
    <n v="69"/>
    <n v="17"/>
    <n v="3"/>
    <n v="2"/>
    <n v="18637"/>
    <n v="13403"/>
    <n v="22.5"/>
    <n v="5"/>
    <n v="9.5"/>
    <n v="1"/>
    <n v="2"/>
    <n v="4"/>
    <n v="1"/>
    <n v="0"/>
    <n v="71030"/>
    <n v="71054"/>
    <n v="700079"/>
    <s v="BOUR"/>
    <s v="IF  "/>
    <n v="0"/>
    <n v="25093"/>
  </r>
  <r>
    <x v="1340"/>
    <n v="202501"/>
    <x v="0"/>
    <s v="KOOS A                        "/>
    <x v="2"/>
    <n v="744"/>
    <n v="238"/>
    <n v="33"/>
    <n v="10"/>
    <n v="2028"/>
    <n v="0"/>
    <n v="8"/>
    <n v="1.5"/>
    <n v="6.5"/>
    <n v="0"/>
    <n v="0"/>
    <n v="0"/>
    <n v="0"/>
    <n v="0"/>
    <n v="71251"/>
    <n v="71239"/>
    <n v="71240"/>
    <s v="ZENO"/>
    <s v="GS  "/>
    <n v="0"/>
    <n v="3035"/>
  </r>
  <r>
    <x v="1340"/>
    <n v="202501"/>
    <x v="1"/>
    <s v="KOOS A                        "/>
    <x v="2"/>
    <n v="744"/>
    <n v="238"/>
    <n v="33"/>
    <n v="10"/>
    <n v="2028"/>
    <n v="0"/>
    <n v="8"/>
    <n v="1.5"/>
    <n v="6.5"/>
    <n v="0"/>
    <n v="0"/>
    <n v="0"/>
    <n v="0"/>
    <n v="0"/>
    <n v="71251"/>
    <n v="71239"/>
    <n v="71240"/>
    <s v="ZENO"/>
    <s v="GS  "/>
    <n v="0"/>
    <n v="3035"/>
  </r>
  <r>
    <x v="1341"/>
    <n v="202501"/>
    <x v="0"/>
    <s v="HUET C                        "/>
    <x v="2"/>
    <n v="642"/>
    <n v="157"/>
    <n v="26"/>
    <n v="6"/>
    <n v="3160"/>
    <n v="17127"/>
    <n v="4.5"/>
    <n v="1.5"/>
    <n v="2"/>
    <n v="0"/>
    <n v="0"/>
    <n v="0"/>
    <n v="1"/>
    <n v="0"/>
    <n v="71590"/>
    <n v="71050"/>
    <n v="71646"/>
    <s v="PLAN"/>
    <s v="GO  "/>
    <n v="8395"/>
    <n v="6114"/>
  </r>
  <r>
    <x v="1341"/>
    <n v="202501"/>
    <x v="1"/>
    <s v="HUET C                        "/>
    <x v="2"/>
    <n v="642"/>
    <n v="157"/>
    <n v="26"/>
    <n v="6"/>
    <n v="3160"/>
    <n v="17127"/>
    <n v="4.5"/>
    <n v="1.5"/>
    <n v="2"/>
    <n v="0"/>
    <n v="0"/>
    <n v="0"/>
    <n v="1"/>
    <n v="0"/>
    <n v="71590"/>
    <n v="71050"/>
    <n v="71646"/>
    <s v="PLAN"/>
    <s v="GO  "/>
    <n v="8395"/>
    <n v="6114"/>
  </r>
  <r>
    <x v="1342"/>
    <n v="202501"/>
    <x v="0"/>
    <s v="SIDIBE O                      "/>
    <x v="2"/>
    <n v="763"/>
    <n v="244"/>
    <n v="16"/>
    <n v="9"/>
    <n v="1330"/>
    <n v="6000"/>
    <n v="4"/>
    <n v="0"/>
    <n v="3"/>
    <n v="0"/>
    <n v="1"/>
    <n v="0"/>
    <n v="0"/>
    <n v="0"/>
    <n v="71251"/>
    <n v="70066"/>
    <n v="71494"/>
    <s v="KERL"/>
    <s v="GS  "/>
    <n v="0"/>
    <n v="2596"/>
  </r>
  <r>
    <x v="1342"/>
    <n v="202501"/>
    <x v="1"/>
    <s v="SIDIBE O                      "/>
    <x v="2"/>
    <n v="763"/>
    <n v="244"/>
    <n v="16"/>
    <n v="9"/>
    <n v="1330"/>
    <n v="6000"/>
    <n v="4"/>
    <n v="0"/>
    <n v="3"/>
    <n v="0"/>
    <n v="1"/>
    <n v="0"/>
    <n v="0"/>
    <n v="0"/>
    <n v="71251"/>
    <n v="70066"/>
    <n v="71494"/>
    <s v="KERL"/>
    <s v="GS  "/>
    <n v="0"/>
    <n v="2596"/>
  </r>
  <r>
    <x v="1343"/>
    <n v="202501"/>
    <x v="0"/>
    <s v="VIELOTTE J                    "/>
    <x v="2"/>
    <n v="322"/>
    <n v="63"/>
    <n v="12"/>
    <n v="1"/>
    <n v="12044"/>
    <n v="7277"/>
    <n v="12"/>
    <n v="4"/>
    <n v="2"/>
    <n v="1"/>
    <n v="3"/>
    <n v="0"/>
    <n v="2"/>
    <n v="0"/>
    <n v="71030"/>
    <n v="71031"/>
    <n v="71015"/>
    <s v="GERO"/>
    <s v="IF  "/>
    <n v="0"/>
    <n v="15345"/>
  </r>
  <r>
    <x v="1343"/>
    <n v="202501"/>
    <x v="1"/>
    <s v="VIELOTTE J                    "/>
    <x v="2"/>
    <n v="322"/>
    <n v="63"/>
    <n v="12"/>
    <n v="1"/>
    <n v="12044"/>
    <n v="7277"/>
    <n v="12"/>
    <n v="4"/>
    <n v="2"/>
    <n v="1"/>
    <n v="3"/>
    <n v="0"/>
    <n v="2"/>
    <n v="0"/>
    <n v="71030"/>
    <n v="71031"/>
    <n v="71015"/>
    <s v="GERO"/>
    <s v="IF  "/>
    <n v="0"/>
    <n v="15345"/>
  </r>
  <r>
    <x v="1344"/>
    <n v="202501"/>
    <x v="0"/>
    <s v="DE GREGORIO J                 "/>
    <x v="2"/>
    <n v="105"/>
    <n v="39"/>
    <n v="9"/>
    <n v="4"/>
    <n v="21142"/>
    <n v="5000"/>
    <n v="16"/>
    <n v="7.5"/>
    <n v="4"/>
    <n v="0"/>
    <n v="3.5"/>
    <n v="1"/>
    <n v="0"/>
    <n v="0"/>
    <n v="71251"/>
    <n v="71174"/>
    <n v="71500"/>
    <s v="CHIK"/>
    <s v="GS  "/>
    <n v="0"/>
    <n v="22891"/>
  </r>
  <r>
    <x v="1344"/>
    <n v="202501"/>
    <x v="1"/>
    <s v="DE GREGORIO J                 "/>
    <x v="2"/>
    <n v="105"/>
    <n v="39"/>
    <n v="9"/>
    <n v="4"/>
    <n v="21142"/>
    <n v="5000"/>
    <n v="16"/>
    <n v="7.5"/>
    <n v="4"/>
    <n v="0"/>
    <n v="3.5"/>
    <n v="1"/>
    <n v="0"/>
    <n v="0"/>
    <n v="71251"/>
    <n v="71174"/>
    <n v="71500"/>
    <s v="CHIK"/>
    <s v="GS  "/>
    <n v="0"/>
    <n v="22891"/>
  </r>
  <r>
    <x v="1345"/>
    <n v="202501"/>
    <x v="0"/>
    <s v="GARCIA L                      "/>
    <x v="2"/>
    <n v="662"/>
    <n v="220"/>
    <n v="30"/>
    <n v="6"/>
    <n v="3458"/>
    <n v="35000"/>
    <n v="3"/>
    <n v="1"/>
    <n v="1"/>
    <n v="0"/>
    <n v="0"/>
    <n v="0"/>
    <n v="1"/>
    <n v="0"/>
    <n v="71251"/>
    <n v="70067"/>
    <n v="71265"/>
    <s v="LEGG"/>
    <s v="GS  "/>
    <n v="6905"/>
    <n v="5514"/>
  </r>
  <r>
    <x v="1345"/>
    <n v="202501"/>
    <x v="1"/>
    <s v="GARCIA L                      "/>
    <x v="2"/>
    <n v="662"/>
    <n v="220"/>
    <n v="30"/>
    <n v="6"/>
    <n v="3458"/>
    <n v="35000"/>
    <n v="3"/>
    <n v="1"/>
    <n v="1"/>
    <n v="0"/>
    <n v="0"/>
    <n v="0"/>
    <n v="1"/>
    <n v="0"/>
    <n v="71251"/>
    <n v="70067"/>
    <n v="71265"/>
    <s v="LEGG"/>
    <s v="GS  "/>
    <n v="6905"/>
    <n v="5514"/>
  </r>
  <r>
    <x v="1346"/>
    <n v="202501"/>
    <x v="0"/>
    <s v="NAUCHE A                      "/>
    <x v="2"/>
    <n v="717"/>
    <n v="149"/>
    <n v="18"/>
    <n v="6"/>
    <n v="3076"/>
    <n v="3500"/>
    <n v="4"/>
    <n v="2"/>
    <n v="1"/>
    <n v="0.5"/>
    <n v="0.5"/>
    <n v="0"/>
    <n v="0"/>
    <n v="0"/>
    <n v="900582"/>
    <n v="71188"/>
    <n v="71191"/>
    <s v="THIA"/>
    <s v="CE  "/>
    <n v="4859"/>
    <n v="3764"/>
  </r>
  <r>
    <x v="1346"/>
    <n v="202501"/>
    <x v="1"/>
    <s v="NAUCHE A                      "/>
    <x v="2"/>
    <n v="717"/>
    <n v="149"/>
    <n v="18"/>
    <n v="6"/>
    <n v="3076"/>
    <n v="3500"/>
    <n v="4"/>
    <n v="2"/>
    <n v="1"/>
    <n v="0.5"/>
    <n v="0.5"/>
    <n v="0"/>
    <n v="0"/>
    <n v="0"/>
    <n v="900582"/>
    <n v="71188"/>
    <n v="71191"/>
    <s v="THIA"/>
    <s v="CE  "/>
    <n v="4859"/>
    <n v="3764"/>
  </r>
  <r>
    <x v="1347"/>
    <n v="202501"/>
    <x v="0"/>
    <s v="CUILLA M                      "/>
    <x v="2"/>
    <n v="682"/>
    <n v="142"/>
    <n v="14"/>
    <n v="5"/>
    <n v="4072"/>
    <n v="3000"/>
    <n v="4.5"/>
    <n v="1.5"/>
    <n v="1.5"/>
    <n v="0"/>
    <n v="0"/>
    <n v="1.5"/>
    <n v="0"/>
    <n v="0"/>
    <n v="900582"/>
    <n v="71129"/>
    <n v="71136"/>
    <s v="OD A"/>
    <s v="CE  "/>
    <n v="6849"/>
    <n v="4820"/>
  </r>
  <r>
    <x v="1347"/>
    <n v="202501"/>
    <x v="1"/>
    <s v="CUILLA M                      "/>
    <x v="2"/>
    <n v="682"/>
    <n v="142"/>
    <n v="14"/>
    <n v="5"/>
    <n v="4072"/>
    <n v="3000"/>
    <n v="4.5"/>
    <n v="1.5"/>
    <n v="1.5"/>
    <n v="0"/>
    <n v="0"/>
    <n v="1.5"/>
    <n v="0"/>
    <n v="0"/>
    <n v="900582"/>
    <n v="71129"/>
    <n v="71136"/>
    <s v="OD A"/>
    <s v="CE  "/>
    <n v="6849"/>
    <n v="4820"/>
  </r>
  <r>
    <x v="1348"/>
    <n v="202501"/>
    <x v="0"/>
    <s v="GENEVRIER Q                   "/>
    <x v="2"/>
    <n v="152"/>
    <n v="58"/>
    <n v="7"/>
    <n v="2"/>
    <n v="17153"/>
    <n v="2500"/>
    <n v="16.5"/>
    <n v="3"/>
    <n v="8.5"/>
    <n v="3.5"/>
    <n v="0.5"/>
    <n v="1"/>
    <n v="0"/>
    <n v="0"/>
    <n v="71251"/>
    <n v="71239"/>
    <n v="71941"/>
    <s v="ZENO"/>
    <s v="GS  "/>
    <n v="0"/>
    <n v="20649"/>
  </r>
  <r>
    <x v="1348"/>
    <n v="202501"/>
    <x v="1"/>
    <s v="GENEVRIER Q                   "/>
    <x v="2"/>
    <n v="152"/>
    <n v="58"/>
    <n v="7"/>
    <n v="2"/>
    <n v="17153"/>
    <n v="2500"/>
    <n v="16.5"/>
    <n v="3"/>
    <n v="8.5"/>
    <n v="3.5"/>
    <n v="0.5"/>
    <n v="1"/>
    <n v="0"/>
    <n v="0"/>
    <n v="71251"/>
    <n v="71239"/>
    <n v="71941"/>
    <s v="ZENO"/>
    <s v="GS  "/>
    <n v="0"/>
    <n v="20649"/>
  </r>
  <r>
    <x v="1349"/>
    <n v="202501"/>
    <x v="0"/>
    <s v="CRESSON A                     "/>
    <x v="2"/>
    <n v="814"/>
    <n v="173"/>
    <n v="22"/>
    <n v="9"/>
    <n v="1030"/>
    <n v="0"/>
    <n v="1.5"/>
    <n v="0.5"/>
    <n v="1"/>
    <n v="0"/>
    <n v="0"/>
    <n v="0"/>
    <n v="0"/>
    <n v="0"/>
    <n v="900582"/>
    <n v="71139"/>
    <n v="700298"/>
    <s v="BACQ"/>
    <s v="CE  "/>
    <n v="0"/>
    <n v="1348"/>
  </r>
  <r>
    <x v="1349"/>
    <n v="202501"/>
    <x v="1"/>
    <s v="CRESSON A                     "/>
    <x v="2"/>
    <n v="814"/>
    <n v="173"/>
    <n v="22"/>
    <n v="9"/>
    <n v="1030"/>
    <n v="0"/>
    <n v="1.5"/>
    <n v="0.5"/>
    <n v="1"/>
    <n v="0"/>
    <n v="0"/>
    <n v="0"/>
    <n v="0"/>
    <n v="0"/>
    <n v="900582"/>
    <n v="71139"/>
    <n v="700298"/>
    <s v="BACQ"/>
    <s v="CE  "/>
    <n v="0"/>
    <n v="1348"/>
  </r>
  <r>
    <x v="1350"/>
    <n v="202501"/>
    <x v="0"/>
    <s v="MPILI L                       "/>
    <x v="2"/>
    <n v="887"/>
    <n v="214"/>
    <n v="29"/>
    <n v="12"/>
    <n v="198"/>
    <n v="0"/>
    <n v="1"/>
    <n v="0"/>
    <n v="0"/>
    <n v="0"/>
    <n v="0"/>
    <n v="1"/>
    <n v="0"/>
    <n v="0"/>
    <n v="71030"/>
    <n v="71063"/>
    <n v="71689"/>
    <s v="COTE"/>
    <s v="IF  "/>
    <n v="0"/>
    <n v="272"/>
  </r>
  <r>
    <x v="1350"/>
    <n v="202501"/>
    <x v="1"/>
    <s v="MPILI L                       "/>
    <x v="2"/>
    <n v="887"/>
    <n v="214"/>
    <n v="29"/>
    <n v="12"/>
    <n v="198"/>
    <n v="0"/>
    <n v="1"/>
    <n v="0"/>
    <n v="0"/>
    <n v="0"/>
    <n v="0"/>
    <n v="1"/>
    <n v="0"/>
    <n v="0"/>
    <n v="71030"/>
    <n v="71063"/>
    <n v="71689"/>
    <s v="COTE"/>
    <s v="IF  "/>
    <n v="0"/>
    <n v="272"/>
  </r>
  <r>
    <x v="1351"/>
    <n v="202501"/>
    <x v="0"/>
    <s v="JANNOT A                      "/>
    <x v="2"/>
    <n v="155"/>
    <n v="38"/>
    <n v="10"/>
    <n v="4"/>
    <n v="13964"/>
    <n v="0"/>
    <n v="15"/>
    <n v="8"/>
    <n v="4"/>
    <n v="2"/>
    <n v="1"/>
    <n v="0"/>
    <n v="0"/>
    <n v="0"/>
    <n v="71590"/>
    <n v="71050"/>
    <n v="71112"/>
    <s v="PLAN"/>
    <s v="GO  "/>
    <n v="49277"/>
    <n v="20607"/>
  </r>
  <r>
    <x v="1351"/>
    <n v="202501"/>
    <x v="1"/>
    <s v="JANNOT A                      "/>
    <x v="2"/>
    <n v="155"/>
    <n v="38"/>
    <n v="10"/>
    <n v="4"/>
    <n v="13964"/>
    <n v="0"/>
    <n v="15"/>
    <n v="8"/>
    <n v="4"/>
    <n v="2"/>
    <n v="1"/>
    <n v="0"/>
    <n v="0"/>
    <n v="0"/>
    <n v="71590"/>
    <n v="71050"/>
    <n v="71112"/>
    <s v="PLAN"/>
    <s v="GO  "/>
    <n v="49277"/>
    <n v="20607"/>
  </r>
  <r>
    <x v="1352"/>
    <n v="202501"/>
    <x v="0"/>
    <s v="COSTA JF                      "/>
    <x v="2"/>
    <n v="737"/>
    <n v="156"/>
    <n v="17"/>
    <n v="5"/>
    <n v="1672"/>
    <n v="4000"/>
    <n v="5"/>
    <n v="1"/>
    <n v="2"/>
    <n v="0"/>
    <n v="1"/>
    <n v="1"/>
    <n v="0"/>
    <n v="0"/>
    <n v="900582"/>
    <n v="71129"/>
    <n v="71566"/>
    <s v="OD A"/>
    <s v="CE  "/>
    <n v="0"/>
    <n v="3167"/>
  </r>
  <r>
    <x v="1352"/>
    <n v="202501"/>
    <x v="1"/>
    <s v="COSTA JF                      "/>
    <x v="2"/>
    <n v="737"/>
    <n v="156"/>
    <n v="17"/>
    <n v="5"/>
    <n v="1672"/>
    <n v="4000"/>
    <n v="5"/>
    <n v="1"/>
    <n v="2"/>
    <n v="0"/>
    <n v="1"/>
    <n v="1"/>
    <n v="0"/>
    <n v="0"/>
    <n v="900582"/>
    <n v="71129"/>
    <n v="71566"/>
    <s v="OD A"/>
    <s v="CE  "/>
    <n v="0"/>
    <n v="3167"/>
  </r>
  <r>
    <x v="1353"/>
    <n v="202501"/>
    <x v="0"/>
    <s v="COMBES L                      "/>
    <x v="2"/>
    <n v="777"/>
    <n v="249"/>
    <n v="20"/>
    <n v="4"/>
    <n v="1492"/>
    <n v="0"/>
    <n v="1"/>
    <n v="0"/>
    <n v="1"/>
    <n v="0"/>
    <n v="0"/>
    <n v="0"/>
    <n v="0"/>
    <n v="0"/>
    <n v="71251"/>
    <n v="71248"/>
    <n v="71250"/>
    <s v="THIE"/>
    <s v="GS  "/>
    <n v="0"/>
    <n v="2238"/>
  </r>
  <r>
    <x v="1353"/>
    <n v="202501"/>
    <x v="1"/>
    <s v="COMBES L                      "/>
    <x v="2"/>
    <n v="777"/>
    <n v="249"/>
    <n v="20"/>
    <n v="4"/>
    <n v="1492"/>
    <n v="0"/>
    <n v="1"/>
    <n v="0"/>
    <n v="1"/>
    <n v="0"/>
    <n v="0"/>
    <n v="0"/>
    <n v="0"/>
    <n v="0"/>
    <n v="71251"/>
    <n v="71248"/>
    <n v="71250"/>
    <s v="THIE"/>
    <s v="GS  "/>
    <n v="0"/>
    <n v="2238"/>
  </r>
  <r>
    <x v="1354"/>
    <n v="202501"/>
    <x v="0"/>
    <s v="CRUSEM D                      "/>
    <x v="2"/>
    <n v="895"/>
    <n v="195"/>
    <n v="28"/>
    <n v="8"/>
    <n v="93"/>
    <n v="700"/>
    <n v="0.5"/>
    <n v="0"/>
    <n v="0"/>
    <n v="0"/>
    <n v="0"/>
    <n v="0.5"/>
    <n v="0"/>
    <n v="0"/>
    <n v="900582"/>
    <n v="71159"/>
    <n v="71278"/>
    <s v="GATH"/>
    <s v="CE  "/>
    <n v="0"/>
    <n v="193"/>
  </r>
  <r>
    <x v="1354"/>
    <n v="202501"/>
    <x v="1"/>
    <s v="CRUSEM D                      "/>
    <x v="2"/>
    <n v="895"/>
    <n v="195"/>
    <n v="28"/>
    <n v="8"/>
    <n v="93"/>
    <n v="700"/>
    <n v="0.5"/>
    <n v="0"/>
    <n v="0"/>
    <n v="0"/>
    <n v="0"/>
    <n v="0.5"/>
    <n v="0"/>
    <n v="0"/>
    <n v="900582"/>
    <n v="71159"/>
    <n v="71278"/>
    <s v="GATH"/>
    <s v="CE  "/>
    <n v="0"/>
    <n v="193"/>
  </r>
  <r>
    <x v="1355"/>
    <n v="202501"/>
    <x v="0"/>
    <s v="ROUX R                        "/>
    <x v="2"/>
    <n v="776"/>
    <n v="167"/>
    <n v="17"/>
    <n v="6"/>
    <n v="2039"/>
    <n v="0"/>
    <n v="3"/>
    <n v="0.5"/>
    <n v="1"/>
    <n v="0"/>
    <n v="1.5"/>
    <n v="0"/>
    <n v="0"/>
    <n v="0"/>
    <n v="900582"/>
    <n v="71506"/>
    <n v="71526"/>
    <s v="MART"/>
    <s v="CE  "/>
    <n v="18007"/>
    <n v="2246"/>
  </r>
  <r>
    <x v="1355"/>
    <n v="202501"/>
    <x v="1"/>
    <s v="ROUX R                        "/>
    <x v="2"/>
    <n v="776"/>
    <n v="167"/>
    <n v="17"/>
    <n v="6"/>
    <n v="2039"/>
    <n v="0"/>
    <n v="3"/>
    <n v="0.5"/>
    <n v="1"/>
    <n v="0"/>
    <n v="1.5"/>
    <n v="0"/>
    <n v="0"/>
    <n v="0"/>
    <n v="900582"/>
    <n v="71506"/>
    <n v="71526"/>
    <s v="MART"/>
    <s v="CE  "/>
    <n v="18007"/>
    <n v="2246"/>
  </r>
  <r>
    <x v="1356"/>
    <n v="202501"/>
    <x v="0"/>
    <s v="FRANCOIS LUBIN K              "/>
    <x v="2"/>
    <n v="595"/>
    <n v="204"/>
    <n v="29"/>
    <n v="5"/>
    <n v="6941"/>
    <n v="0"/>
    <n v="10.5"/>
    <n v="3"/>
    <n v="2"/>
    <n v="0"/>
    <n v="3.5"/>
    <n v="2"/>
    <n v="0"/>
    <n v="0"/>
    <n v="71251"/>
    <n v="71255"/>
    <n v="71400"/>
    <s v="FRAC"/>
    <s v="GS  "/>
    <n v="0"/>
    <n v="7452"/>
  </r>
  <r>
    <x v="1356"/>
    <n v="202501"/>
    <x v="1"/>
    <s v="FRANCOIS LUBIN K              "/>
    <x v="2"/>
    <n v="595"/>
    <n v="204"/>
    <n v="29"/>
    <n v="5"/>
    <n v="6941"/>
    <n v="0"/>
    <n v="10.5"/>
    <n v="3"/>
    <n v="2"/>
    <n v="0"/>
    <n v="3.5"/>
    <n v="2"/>
    <n v="0"/>
    <n v="0"/>
    <n v="71251"/>
    <n v="71255"/>
    <n v="71400"/>
    <s v="FRAC"/>
    <s v="GS  "/>
    <n v="0"/>
    <n v="7452"/>
  </r>
  <r>
    <x v="1357"/>
    <n v="202501"/>
    <x v="0"/>
    <s v="MARROT S                      "/>
    <x v="2"/>
    <n v="564"/>
    <n v="112"/>
    <n v="22"/>
    <n v="5"/>
    <n v="4421"/>
    <n v="0"/>
    <n v="4.5"/>
    <n v="0"/>
    <n v="2"/>
    <n v="2"/>
    <n v="0"/>
    <n v="0.5"/>
    <n v="0"/>
    <n v="0"/>
    <n v="900582"/>
    <n v="71507"/>
    <n v="71146"/>
    <s v="MORT"/>
    <s v="CE  "/>
    <n v="0"/>
    <n v="8386"/>
  </r>
  <r>
    <x v="1357"/>
    <n v="202501"/>
    <x v="1"/>
    <s v="MARROT S                      "/>
    <x v="2"/>
    <n v="564"/>
    <n v="112"/>
    <n v="22"/>
    <n v="5"/>
    <n v="4421"/>
    <n v="0"/>
    <n v="4.5"/>
    <n v="0"/>
    <n v="2"/>
    <n v="2"/>
    <n v="0"/>
    <n v="0.5"/>
    <n v="0"/>
    <n v="0"/>
    <n v="900582"/>
    <n v="71507"/>
    <n v="71146"/>
    <s v="MORT"/>
    <s v="CE  "/>
    <n v="0"/>
    <n v="8386"/>
  </r>
  <r>
    <x v="1358"/>
    <n v="202501"/>
    <x v="0"/>
    <s v="MALON F                       "/>
    <x v="2"/>
    <n v="700"/>
    <n v="146"/>
    <n v="16"/>
    <n v="5"/>
    <n v="2864"/>
    <n v="0"/>
    <n v="6"/>
    <n v="1"/>
    <n v="2"/>
    <n v="1"/>
    <n v="2"/>
    <n v="0"/>
    <n v="0"/>
    <n v="0"/>
    <n v="900582"/>
    <n v="71139"/>
    <n v="71140"/>
    <s v="BACQ"/>
    <s v="CE  "/>
    <n v="0"/>
    <n v="4212"/>
  </r>
  <r>
    <x v="1358"/>
    <n v="202501"/>
    <x v="1"/>
    <s v="MALON F                       "/>
    <x v="2"/>
    <n v="700"/>
    <n v="146"/>
    <n v="16"/>
    <n v="5"/>
    <n v="2864"/>
    <n v="0"/>
    <n v="6"/>
    <n v="1"/>
    <n v="2"/>
    <n v="1"/>
    <n v="2"/>
    <n v="0"/>
    <n v="0"/>
    <n v="0"/>
    <n v="900582"/>
    <n v="71139"/>
    <n v="71140"/>
    <s v="BACQ"/>
    <s v="CE  "/>
    <n v="0"/>
    <n v="4212"/>
  </r>
  <r>
    <x v="1359"/>
    <n v="202501"/>
    <x v="0"/>
    <s v="RASZKOWSKI T                  "/>
    <x v="2"/>
    <n v="916"/>
    <n v="230"/>
    <n v="27"/>
    <n v="7"/>
    <n v="201"/>
    <n v="0"/>
    <n v="0"/>
    <n v="0"/>
    <n v="0"/>
    <n v="0"/>
    <n v="0"/>
    <n v="0"/>
    <n v="0"/>
    <n v="0"/>
    <n v="71030"/>
    <n v="71045"/>
    <n v="71436"/>
    <s v="PHIL"/>
    <s v="IF  "/>
    <n v="0"/>
    <n v="0"/>
  </r>
  <r>
    <x v="1359"/>
    <n v="202501"/>
    <x v="1"/>
    <s v="RASZKOWSKI T                  "/>
    <x v="2"/>
    <n v="916"/>
    <n v="230"/>
    <n v="27"/>
    <n v="7"/>
    <n v="201"/>
    <n v="0"/>
    <n v="0"/>
    <n v="0"/>
    <n v="0"/>
    <n v="0"/>
    <n v="0"/>
    <n v="0"/>
    <n v="0"/>
    <n v="0"/>
    <n v="71030"/>
    <n v="71045"/>
    <n v="71436"/>
    <s v="PHIL"/>
    <s v="IF  "/>
    <n v="0"/>
    <n v="0"/>
  </r>
  <r>
    <x v="1360"/>
    <n v="202501"/>
    <x v="0"/>
    <s v="LEGRAND CHEVALLIER S          "/>
    <x v="2"/>
    <n v="444"/>
    <n v="84"/>
    <n v="12"/>
    <n v="6"/>
    <n v="6523"/>
    <n v="21624"/>
    <n v="8.5"/>
    <n v="1.5"/>
    <n v="5"/>
    <n v="0"/>
    <n v="1"/>
    <n v="0"/>
    <n v="1"/>
    <n v="0"/>
    <n v="71030"/>
    <n v="71024"/>
    <n v="71491"/>
    <s v="FASQ"/>
    <s v="IF  "/>
    <n v="0"/>
    <n v="11706"/>
  </r>
  <r>
    <x v="1360"/>
    <n v="202501"/>
    <x v="1"/>
    <s v="LEGRAND CHEVALLIER S          "/>
    <x v="2"/>
    <n v="444"/>
    <n v="84"/>
    <n v="12"/>
    <n v="6"/>
    <n v="6523"/>
    <n v="21624"/>
    <n v="8.5"/>
    <n v="1.5"/>
    <n v="5"/>
    <n v="0"/>
    <n v="1"/>
    <n v="0"/>
    <n v="1"/>
    <n v="0"/>
    <n v="71030"/>
    <n v="71024"/>
    <n v="71491"/>
    <s v="FASQ"/>
    <s v="IF  "/>
    <n v="0"/>
    <n v="11706"/>
  </r>
  <r>
    <x v="1361"/>
    <n v="202501"/>
    <x v="0"/>
    <s v="CROCFER C                     "/>
    <x v="2"/>
    <n v="510"/>
    <n v="100"/>
    <n v="7"/>
    <n v="4"/>
    <n v="5848"/>
    <n v="10500"/>
    <n v="13"/>
    <n v="2"/>
    <n v="7"/>
    <n v="1"/>
    <n v="1"/>
    <n v="2"/>
    <n v="0"/>
    <n v="0"/>
    <n v="71030"/>
    <n v="71045"/>
    <n v="71037"/>
    <s v="PHIL"/>
    <s v="IF  "/>
    <n v="0"/>
    <n v="10091"/>
  </r>
  <r>
    <x v="1361"/>
    <n v="202501"/>
    <x v="1"/>
    <s v="CROCFER C                     "/>
    <x v="2"/>
    <n v="510"/>
    <n v="100"/>
    <n v="7"/>
    <n v="4"/>
    <n v="5848"/>
    <n v="10500"/>
    <n v="13"/>
    <n v="2"/>
    <n v="7"/>
    <n v="1"/>
    <n v="1"/>
    <n v="2"/>
    <n v="0"/>
    <n v="0"/>
    <n v="71030"/>
    <n v="71045"/>
    <n v="71037"/>
    <s v="PHIL"/>
    <s v="IF  "/>
    <n v="0"/>
    <n v="10091"/>
  </r>
  <r>
    <x v="1362"/>
    <n v="202501"/>
    <x v="0"/>
    <s v="DURAND K                      "/>
    <x v="2"/>
    <n v="758"/>
    <n v="182"/>
    <n v="27"/>
    <n v="9"/>
    <n v="1002"/>
    <n v="10776"/>
    <n v="2.5"/>
    <n v="0.5"/>
    <n v="0"/>
    <n v="0"/>
    <n v="1"/>
    <n v="0"/>
    <n v="1"/>
    <n v="0"/>
    <n v="71590"/>
    <n v="71592"/>
    <n v="71071"/>
    <s v="LECO"/>
    <s v="GO  "/>
    <n v="7559"/>
    <n v="2683"/>
  </r>
  <r>
    <x v="1362"/>
    <n v="202501"/>
    <x v="1"/>
    <s v="DURAND K                      "/>
    <x v="2"/>
    <n v="758"/>
    <n v="182"/>
    <n v="27"/>
    <n v="9"/>
    <n v="1002"/>
    <n v="10776"/>
    <n v="2.5"/>
    <n v="0.5"/>
    <n v="0"/>
    <n v="0"/>
    <n v="1"/>
    <n v="0"/>
    <n v="1"/>
    <n v="0"/>
    <n v="71590"/>
    <n v="71592"/>
    <n v="71071"/>
    <s v="LECO"/>
    <s v="GO  "/>
    <n v="7559"/>
    <n v="2683"/>
  </r>
  <r>
    <x v="1363"/>
    <n v="202501"/>
    <x v="0"/>
    <s v="LAMANDE E                     "/>
    <x v="2"/>
    <n v="793"/>
    <n v="194"/>
    <n v="30"/>
    <n v="5"/>
    <n v="1282"/>
    <n v="1650"/>
    <n v="3.5"/>
    <n v="0.5"/>
    <n v="3"/>
    <n v="0"/>
    <n v="0"/>
    <n v="0"/>
    <n v="0"/>
    <n v="0"/>
    <n v="71590"/>
    <n v="71607"/>
    <n v="700398"/>
    <s v="LIOP"/>
    <s v="GO  "/>
    <n v="0"/>
    <n v="1845"/>
  </r>
  <r>
    <x v="1363"/>
    <n v="202501"/>
    <x v="1"/>
    <s v="LAMANDE E                     "/>
    <x v="2"/>
    <n v="793"/>
    <n v="194"/>
    <n v="30"/>
    <n v="5"/>
    <n v="1282"/>
    <n v="1650"/>
    <n v="3.5"/>
    <n v="0.5"/>
    <n v="3"/>
    <n v="0"/>
    <n v="0"/>
    <n v="0"/>
    <n v="0"/>
    <n v="0"/>
    <n v="71590"/>
    <n v="71607"/>
    <n v="700398"/>
    <s v="LIOP"/>
    <s v="GO  "/>
    <n v="0"/>
    <n v="1845"/>
  </r>
  <r>
    <x v="1364"/>
    <n v="202501"/>
    <x v="0"/>
    <s v="CORVELLEC B                   "/>
    <x v="1"/>
    <n v="17"/>
    <n v="5"/>
    <n v="0"/>
    <n v="0"/>
    <n v="166599"/>
    <n v="1133966"/>
    <n v="217.5"/>
    <n v="50"/>
    <n v="67.5"/>
    <n v="19"/>
    <n v="24"/>
    <n v="21"/>
    <n v="36"/>
    <n v="0"/>
    <n v="71590"/>
    <n v="71595"/>
    <n v="0"/>
    <s v="CORV"/>
    <s v="GO  "/>
    <n v="215485"/>
    <n v="312760"/>
  </r>
  <r>
    <x v="1364"/>
    <n v="202501"/>
    <x v="1"/>
    <s v="CORVELLEC B                   "/>
    <x v="1"/>
    <n v="17"/>
    <n v="5"/>
    <n v="0"/>
    <n v="0"/>
    <n v="166599"/>
    <n v="1133966"/>
    <n v="217.5"/>
    <n v="50"/>
    <n v="67.5"/>
    <n v="19"/>
    <n v="24"/>
    <n v="21"/>
    <n v="36"/>
    <n v="0"/>
    <n v="71590"/>
    <n v="71595"/>
    <n v="0"/>
    <s v="CORV"/>
    <s v="GO  "/>
    <n v="215485"/>
    <n v="312760"/>
  </r>
  <r>
    <x v="1365"/>
    <n v="202501"/>
    <x v="0"/>
    <s v="GARDE M                       "/>
    <x v="2"/>
    <n v="109"/>
    <n v="23"/>
    <n v="3"/>
    <n v="2"/>
    <n v="16499"/>
    <n v="7500"/>
    <n v="40.5"/>
    <n v="7"/>
    <n v="14.5"/>
    <n v="1"/>
    <n v="8.5"/>
    <n v="9.5"/>
    <n v="0"/>
    <n v="0"/>
    <n v="71030"/>
    <n v="71063"/>
    <n v="70053"/>
    <s v="COTE"/>
    <s v="IF  "/>
    <n v="0"/>
    <n v="22784"/>
  </r>
  <r>
    <x v="1365"/>
    <n v="202501"/>
    <x v="1"/>
    <s v="GARDE M                       "/>
    <x v="2"/>
    <n v="109"/>
    <n v="23"/>
    <n v="3"/>
    <n v="2"/>
    <n v="16499"/>
    <n v="7500"/>
    <n v="40.5"/>
    <n v="7"/>
    <n v="14.5"/>
    <n v="1"/>
    <n v="8.5"/>
    <n v="9.5"/>
    <n v="0"/>
    <n v="0"/>
    <n v="71030"/>
    <n v="71063"/>
    <n v="70053"/>
    <s v="COTE"/>
    <s v="IF  "/>
    <n v="0"/>
    <n v="22784"/>
  </r>
  <r>
    <x v="1366"/>
    <n v="202501"/>
    <x v="0"/>
    <s v="THEILLAC A                    "/>
    <x v="2"/>
    <n v="262"/>
    <n v="106"/>
    <n v="19"/>
    <n v="5"/>
    <n v="12149"/>
    <n v="12500"/>
    <n v="21"/>
    <n v="4"/>
    <n v="11"/>
    <n v="1.5"/>
    <n v="2.5"/>
    <n v="1.5"/>
    <n v="0.5"/>
    <n v="0"/>
    <n v="71251"/>
    <n v="700023"/>
    <n v="700130"/>
    <s v="LEVE"/>
    <s v="GS  "/>
    <n v="4001"/>
    <n v="16970"/>
  </r>
  <r>
    <x v="1366"/>
    <n v="202501"/>
    <x v="1"/>
    <s v="THEILLAC A                    "/>
    <x v="2"/>
    <n v="262"/>
    <n v="106"/>
    <n v="19"/>
    <n v="5"/>
    <n v="12149"/>
    <n v="12500"/>
    <n v="21"/>
    <n v="4"/>
    <n v="11"/>
    <n v="1.5"/>
    <n v="2.5"/>
    <n v="1.5"/>
    <n v="0.5"/>
    <n v="0"/>
    <n v="71251"/>
    <n v="700023"/>
    <n v="700130"/>
    <s v="LEVE"/>
    <s v="GS  "/>
    <n v="4001"/>
    <n v="16970"/>
  </r>
  <r>
    <x v="1367"/>
    <n v="202501"/>
    <x v="0"/>
    <s v="RAGEADE M                     "/>
    <x v="2"/>
    <n v="549"/>
    <n v="196"/>
    <n v="30"/>
    <n v="9"/>
    <n v="6971"/>
    <n v="6642"/>
    <n v="12.5"/>
    <n v="4"/>
    <n v="4"/>
    <n v="0"/>
    <n v="1.5"/>
    <n v="2.5"/>
    <n v="0.5"/>
    <n v="0"/>
    <n v="71251"/>
    <n v="700023"/>
    <n v="71201"/>
    <s v="LEVE"/>
    <s v="GS  "/>
    <n v="0"/>
    <n v="8809"/>
  </r>
  <r>
    <x v="1367"/>
    <n v="202501"/>
    <x v="1"/>
    <s v="RAGEADE M                     "/>
    <x v="2"/>
    <n v="549"/>
    <n v="196"/>
    <n v="30"/>
    <n v="9"/>
    <n v="6971"/>
    <n v="6642"/>
    <n v="12.5"/>
    <n v="4"/>
    <n v="4"/>
    <n v="0"/>
    <n v="1.5"/>
    <n v="2.5"/>
    <n v="0.5"/>
    <n v="0"/>
    <n v="71251"/>
    <n v="700023"/>
    <n v="71201"/>
    <s v="LEVE"/>
    <s v="GS  "/>
    <n v="0"/>
    <n v="8809"/>
  </r>
  <r>
    <x v="1368"/>
    <n v="202501"/>
    <x v="0"/>
    <s v="ROBICHE A                     "/>
    <x v="2"/>
    <n v="881"/>
    <n v="276"/>
    <n v="37"/>
    <n v="9"/>
    <n v="0"/>
    <n v="3600"/>
    <n v="0"/>
    <n v="0"/>
    <n v="0"/>
    <n v="0"/>
    <n v="0"/>
    <n v="0"/>
    <n v="0"/>
    <n v="0"/>
    <n v="71251"/>
    <n v="700023"/>
    <n v="71212"/>
    <s v="LEVE"/>
    <s v="GS  "/>
    <n v="0"/>
    <n v="360"/>
  </r>
  <r>
    <x v="1368"/>
    <n v="202501"/>
    <x v="1"/>
    <s v="ROBICHE A                     "/>
    <x v="2"/>
    <n v="881"/>
    <n v="276"/>
    <n v="37"/>
    <n v="9"/>
    <n v="0"/>
    <n v="3600"/>
    <n v="0"/>
    <n v="0"/>
    <n v="0"/>
    <n v="0"/>
    <n v="0"/>
    <n v="0"/>
    <n v="0"/>
    <n v="0"/>
    <n v="71251"/>
    <n v="700023"/>
    <n v="71212"/>
    <s v="LEVE"/>
    <s v="GS  "/>
    <n v="0"/>
    <n v="360"/>
  </r>
  <r>
    <x v="1369"/>
    <n v="202501"/>
    <x v="0"/>
    <s v="CINI S                        "/>
    <x v="2"/>
    <n v="193"/>
    <n v="37"/>
    <n v="3"/>
    <n v="2"/>
    <n v="8311"/>
    <n v="44196"/>
    <n v="10.5"/>
    <n v="2"/>
    <n v="2.5"/>
    <n v="3"/>
    <n v="1.5"/>
    <n v="0"/>
    <n v="1.5"/>
    <n v="0"/>
    <n v="900582"/>
    <n v="71270"/>
    <n v="70813"/>
    <s v="TRAG"/>
    <s v="CE  "/>
    <n v="9512"/>
    <n v="19144"/>
  </r>
  <r>
    <x v="1369"/>
    <n v="202501"/>
    <x v="1"/>
    <s v="CINI S                        "/>
    <x v="2"/>
    <n v="193"/>
    <n v="37"/>
    <n v="3"/>
    <n v="2"/>
    <n v="8311"/>
    <n v="44196"/>
    <n v="10.5"/>
    <n v="2"/>
    <n v="2.5"/>
    <n v="3"/>
    <n v="1.5"/>
    <n v="0"/>
    <n v="1.5"/>
    <n v="0"/>
    <n v="900582"/>
    <n v="71270"/>
    <n v="70813"/>
    <s v="TRAG"/>
    <s v="CE  "/>
    <n v="9512"/>
    <n v="19144"/>
  </r>
  <r>
    <x v="1370"/>
    <n v="202501"/>
    <x v="0"/>
    <s v="JEAMPIERRE K                  "/>
    <x v="2"/>
    <n v="762"/>
    <n v="243"/>
    <n v="31"/>
    <n v="10"/>
    <n v="2203"/>
    <n v="0"/>
    <n v="2.5"/>
    <n v="1"/>
    <n v="0"/>
    <n v="0.5"/>
    <n v="0.5"/>
    <n v="0.5"/>
    <n v="0"/>
    <n v="0"/>
    <n v="71251"/>
    <n v="71174"/>
    <n v="71198"/>
    <s v="CHIK"/>
    <s v="GS  "/>
    <n v="0"/>
    <n v="2626"/>
  </r>
  <r>
    <x v="1370"/>
    <n v="202501"/>
    <x v="1"/>
    <s v="JEAMPIERRE K                  "/>
    <x v="2"/>
    <n v="762"/>
    <n v="243"/>
    <n v="31"/>
    <n v="10"/>
    <n v="2203"/>
    <n v="0"/>
    <n v="2.5"/>
    <n v="1"/>
    <n v="0"/>
    <n v="0.5"/>
    <n v="0.5"/>
    <n v="0.5"/>
    <n v="0"/>
    <n v="0"/>
    <n v="71251"/>
    <n v="71174"/>
    <n v="71198"/>
    <s v="CHIK"/>
    <s v="GS  "/>
    <n v="0"/>
    <n v="2626"/>
  </r>
  <r>
    <x v="1371"/>
    <n v="202501"/>
    <x v="0"/>
    <s v="NOETINGER V                   "/>
    <x v="2"/>
    <n v="536"/>
    <n v="190"/>
    <n v="25"/>
    <n v="5"/>
    <n v="5220"/>
    <n v="13600"/>
    <n v="5.5"/>
    <n v="1"/>
    <n v="1"/>
    <n v="1.5"/>
    <n v="0"/>
    <n v="0"/>
    <n v="2"/>
    <n v="0"/>
    <n v="71251"/>
    <n v="71174"/>
    <n v="71179"/>
    <s v="CHIK"/>
    <s v="GS  "/>
    <n v="0"/>
    <n v="9269"/>
  </r>
  <r>
    <x v="1371"/>
    <n v="202501"/>
    <x v="1"/>
    <s v="NOETINGER V                   "/>
    <x v="2"/>
    <n v="536"/>
    <n v="190"/>
    <n v="25"/>
    <n v="5"/>
    <n v="5220"/>
    <n v="13600"/>
    <n v="5.5"/>
    <n v="1"/>
    <n v="1"/>
    <n v="1.5"/>
    <n v="0"/>
    <n v="0"/>
    <n v="2"/>
    <n v="0"/>
    <n v="71251"/>
    <n v="71174"/>
    <n v="71179"/>
    <s v="CHIK"/>
    <s v="GS  "/>
    <n v="0"/>
    <n v="9269"/>
  </r>
  <r>
    <x v="1372"/>
    <n v="202501"/>
    <x v="0"/>
    <s v="SEROL C                       "/>
    <x v="2"/>
    <n v="388"/>
    <n v="147"/>
    <n v="17"/>
    <n v="5"/>
    <n v="7594"/>
    <n v="11272"/>
    <n v="6.5"/>
    <n v="2.5"/>
    <n v="0"/>
    <n v="1.5"/>
    <n v="0.5"/>
    <n v="2"/>
    <n v="0"/>
    <n v="0"/>
    <n v="71251"/>
    <n v="70930"/>
    <n v="71397"/>
    <s v="CLEM"/>
    <s v="GS  "/>
    <n v="0"/>
    <n v="13345"/>
  </r>
  <r>
    <x v="1372"/>
    <n v="202501"/>
    <x v="1"/>
    <s v="SEROL C                       "/>
    <x v="2"/>
    <n v="388"/>
    <n v="147"/>
    <n v="17"/>
    <n v="5"/>
    <n v="7594"/>
    <n v="11272"/>
    <n v="6.5"/>
    <n v="2.5"/>
    <n v="0"/>
    <n v="1.5"/>
    <n v="0.5"/>
    <n v="2"/>
    <n v="0"/>
    <n v="0"/>
    <n v="71251"/>
    <n v="70930"/>
    <n v="71397"/>
    <s v="CLEM"/>
    <s v="GS  "/>
    <n v="0"/>
    <n v="13345"/>
  </r>
  <r>
    <x v="1373"/>
    <n v="202501"/>
    <x v="0"/>
    <s v="SAULI A                       "/>
    <x v="2"/>
    <n v="130"/>
    <n v="51"/>
    <n v="5"/>
    <n v="2"/>
    <n v="17377"/>
    <n v="2400"/>
    <n v="22"/>
    <n v="8.5"/>
    <n v="7.5"/>
    <n v="5"/>
    <n v="0"/>
    <n v="0"/>
    <n v="1"/>
    <n v="0"/>
    <n v="71251"/>
    <n v="70930"/>
    <n v="71399"/>
    <s v="CLEM"/>
    <s v="GS  "/>
    <n v="4735"/>
    <n v="21870"/>
  </r>
  <r>
    <x v="1373"/>
    <n v="202501"/>
    <x v="1"/>
    <s v="SAULI A                       "/>
    <x v="2"/>
    <n v="130"/>
    <n v="51"/>
    <n v="5"/>
    <n v="2"/>
    <n v="17377"/>
    <n v="2400"/>
    <n v="22"/>
    <n v="8.5"/>
    <n v="7.5"/>
    <n v="5"/>
    <n v="0"/>
    <n v="0"/>
    <n v="1"/>
    <n v="0"/>
    <n v="71251"/>
    <n v="70930"/>
    <n v="71399"/>
    <s v="CLEM"/>
    <s v="GS  "/>
    <n v="4735"/>
    <n v="21870"/>
  </r>
  <r>
    <x v="1374"/>
    <n v="202501"/>
    <x v="0"/>
    <s v="STAUTH G                      "/>
    <x v="2"/>
    <n v="251"/>
    <n v="101"/>
    <n v="4"/>
    <n v="2"/>
    <n v="12724"/>
    <n v="1500"/>
    <n v="26"/>
    <n v="2.5"/>
    <n v="8.5"/>
    <n v="3.5"/>
    <n v="6"/>
    <n v="4.5"/>
    <n v="1"/>
    <n v="0"/>
    <n v="71251"/>
    <n v="70066"/>
    <n v="71494"/>
    <s v="KERL"/>
    <s v="GS  "/>
    <n v="21504"/>
    <n v="17157"/>
  </r>
  <r>
    <x v="1374"/>
    <n v="202501"/>
    <x v="1"/>
    <s v="STAUTH G                      "/>
    <x v="2"/>
    <n v="251"/>
    <n v="101"/>
    <n v="4"/>
    <n v="2"/>
    <n v="12724"/>
    <n v="1500"/>
    <n v="26"/>
    <n v="2.5"/>
    <n v="8.5"/>
    <n v="3.5"/>
    <n v="6"/>
    <n v="4.5"/>
    <n v="1"/>
    <n v="0"/>
    <n v="71251"/>
    <n v="70066"/>
    <n v="71494"/>
    <s v="KERL"/>
    <s v="GS  "/>
    <n v="21504"/>
    <n v="17157"/>
  </r>
  <r>
    <x v="1375"/>
    <n v="202501"/>
    <x v="0"/>
    <s v="THIBEAULT S                   "/>
    <x v="2"/>
    <n v="305"/>
    <n v="79"/>
    <n v="12"/>
    <n v="4"/>
    <n v="12120"/>
    <n v="1500"/>
    <n v="20.5"/>
    <n v="3"/>
    <n v="5"/>
    <n v="2.5"/>
    <n v="4"/>
    <n v="5"/>
    <n v="1"/>
    <n v="0"/>
    <n v="71590"/>
    <n v="71607"/>
    <n v="70057"/>
    <s v="LIOP"/>
    <s v="GO  "/>
    <n v="4860"/>
    <n v="15889"/>
  </r>
  <r>
    <x v="1375"/>
    <n v="202501"/>
    <x v="1"/>
    <s v="THIBEAULT S                   "/>
    <x v="2"/>
    <n v="305"/>
    <n v="79"/>
    <n v="12"/>
    <n v="4"/>
    <n v="12120"/>
    <n v="1500"/>
    <n v="20.5"/>
    <n v="3"/>
    <n v="5"/>
    <n v="2.5"/>
    <n v="4"/>
    <n v="5"/>
    <n v="1"/>
    <n v="0"/>
    <n v="71590"/>
    <n v="71607"/>
    <n v="70057"/>
    <s v="LIOP"/>
    <s v="GO  "/>
    <n v="4860"/>
    <n v="15889"/>
  </r>
  <r>
    <x v="1376"/>
    <n v="202501"/>
    <x v="0"/>
    <s v="DEVILLE S                     "/>
    <x v="2"/>
    <n v="528"/>
    <n v="108"/>
    <n v="17"/>
    <n v="6"/>
    <n v="4524"/>
    <n v="45616"/>
    <n v="6"/>
    <n v="1"/>
    <n v="1"/>
    <n v="0"/>
    <n v="1.5"/>
    <n v="0.5"/>
    <n v="2"/>
    <n v="0"/>
    <n v="71030"/>
    <n v="71024"/>
    <n v="70048"/>
    <s v="FASQ"/>
    <s v="IF  "/>
    <n v="0"/>
    <n v="9527"/>
  </r>
  <r>
    <x v="1376"/>
    <n v="202501"/>
    <x v="1"/>
    <s v="DEVILLE S                     "/>
    <x v="2"/>
    <n v="528"/>
    <n v="108"/>
    <n v="17"/>
    <n v="6"/>
    <n v="4524"/>
    <n v="45616"/>
    <n v="6"/>
    <n v="1"/>
    <n v="1"/>
    <n v="0"/>
    <n v="1.5"/>
    <n v="0.5"/>
    <n v="2"/>
    <n v="0"/>
    <n v="71030"/>
    <n v="71024"/>
    <n v="70048"/>
    <s v="FASQ"/>
    <s v="IF  "/>
    <n v="0"/>
    <n v="9527"/>
  </r>
  <r>
    <x v="1377"/>
    <n v="202501"/>
    <x v="0"/>
    <s v="HERGLE V                      "/>
    <x v="2"/>
    <n v="771"/>
    <n v="165"/>
    <n v="23"/>
    <n v="6"/>
    <n v="1110"/>
    <n v="5702"/>
    <n v="5.5"/>
    <n v="0"/>
    <n v="0.5"/>
    <n v="0"/>
    <n v="3"/>
    <n v="1"/>
    <n v="1"/>
    <n v="0"/>
    <n v="900582"/>
    <n v="71159"/>
    <n v="71274"/>
    <s v="GATH"/>
    <s v="CE  "/>
    <n v="0"/>
    <n v="2409"/>
  </r>
  <r>
    <x v="1377"/>
    <n v="202501"/>
    <x v="1"/>
    <s v="HERGLE V                      "/>
    <x v="2"/>
    <n v="771"/>
    <n v="165"/>
    <n v="23"/>
    <n v="6"/>
    <n v="1110"/>
    <n v="5702"/>
    <n v="5.5"/>
    <n v="0"/>
    <n v="0.5"/>
    <n v="0"/>
    <n v="3"/>
    <n v="1"/>
    <n v="1"/>
    <n v="0"/>
    <n v="900582"/>
    <n v="71159"/>
    <n v="71274"/>
    <s v="GATH"/>
    <s v="CE  "/>
    <n v="0"/>
    <n v="2409"/>
  </r>
  <r>
    <x v="1378"/>
    <n v="202501"/>
    <x v="0"/>
    <s v="DUMONT J                      "/>
    <x v="2"/>
    <n v="498"/>
    <n v="178"/>
    <n v="12"/>
    <n v="7"/>
    <n v="7938"/>
    <n v="8000"/>
    <n v="16"/>
    <n v="3"/>
    <n v="2"/>
    <n v="1.5"/>
    <n v="6.5"/>
    <n v="3"/>
    <n v="0"/>
    <n v="0"/>
    <n v="71251"/>
    <n v="70066"/>
    <n v="71494"/>
    <s v="KERL"/>
    <s v="GS  "/>
    <n v="0"/>
    <n v="10421"/>
  </r>
  <r>
    <x v="1378"/>
    <n v="202501"/>
    <x v="1"/>
    <s v="DUMONT J                      "/>
    <x v="2"/>
    <n v="498"/>
    <n v="178"/>
    <n v="12"/>
    <n v="7"/>
    <n v="7938"/>
    <n v="8000"/>
    <n v="16"/>
    <n v="3"/>
    <n v="2"/>
    <n v="1.5"/>
    <n v="6.5"/>
    <n v="3"/>
    <n v="0"/>
    <n v="0"/>
    <n v="71251"/>
    <n v="70066"/>
    <n v="71494"/>
    <s v="KERL"/>
    <s v="GS  "/>
    <n v="0"/>
    <n v="10421"/>
  </r>
  <r>
    <x v="1379"/>
    <n v="202501"/>
    <x v="0"/>
    <s v="DOS SANTOS M                  "/>
    <x v="2"/>
    <n v="145"/>
    <n v="27"/>
    <n v="3"/>
    <n v="1"/>
    <n v="14029"/>
    <n v="10000"/>
    <n v="13.5"/>
    <n v="2.5"/>
    <n v="5"/>
    <n v="3.5"/>
    <n v="1"/>
    <n v="1"/>
    <n v="0.5"/>
    <n v="0"/>
    <n v="900582"/>
    <n v="71276"/>
    <n v="70082"/>
    <s v="LAUR"/>
    <s v="CE  "/>
    <n v="11131"/>
    <n v="20941"/>
  </r>
  <r>
    <x v="1379"/>
    <n v="202501"/>
    <x v="1"/>
    <s v="DOS SANTOS M                  "/>
    <x v="2"/>
    <n v="145"/>
    <n v="27"/>
    <n v="3"/>
    <n v="1"/>
    <n v="14029"/>
    <n v="10000"/>
    <n v="13.5"/>
    <n v="2.5"/>
    <n v="5"/>
    <n v="3.5"/>
    <n v="1"/>
    <n v="1"/>
    <n v="0.5"/>
    <n v="0"/>
    <n v="900582"/>
    <n v="71276"/>
    <n v="70082"/>
    <s v="LAUR"/>
    <s v="CE  "/>
    <n v="11131"/>
    <n v="20941"/>
  </r>
  <r>
    <x v="1380"/>
    <n v="202501"/>
    <x v="0"/>
    <s v="HEMERY M                      "/>
    <x v="2"/>
    <n v="189"/>
    <n v="49"/>
    <n v="8"/>
    <n v="4"/>
    <n v="12964"/>
    <n v="47543"/>
    <n v="24.5"/>
    <n v="6"/>
    <n v="9"/>
    <n v="0"/>
    <n v="5"/>
    <n v="4"/>
    <n v="0.5"/>
    <n v="0"/>
    <n v="71590"/>
    <n v="71591"/>
    <n v="70522"/>
    <s v="LAUZ"/>
    <s v="GO  "/>
    <n v="0"/>
    <n v="19366"/>
  </r>
  <r>
    <x v="1380"/>
    <n v="202501"/>
    <x v="1"/>
    <s v="HEMERY M                      "/>
    <x v="2"/>
    <n v="189"/>
    <n v="49"/>
    <n v="8"/>
    <n v="4"/>
    <n v="12964"/>
    <n v="47543"/>
    <n v="24.5"/>
    <n v="6"/>
    <n v="9"/>
    <n v="0"/>
    <n v="5"/>
    <n v="4"/>
    <n v="0.5"/>
    <n v="0"/>
    <n v="71590"/>
    <n v="71591"/>
    <n v="70522"/>
    <s v="LAUZ"/>
    <s v="GO  "/>
    <n v="0"/>
    <n v="19366"/>
  </r>
  <r>
    <x v="1381"/>
    <n v="202501"/>
    <x v="0"/>
    <s v="LAHALLE JC                    "/>
    <x v="2"/>
    <n v="650"/>
    <n v="143"/>
    <n v="15"/>
    <n v="5"/>
    <n v="3407"/>
    <n v="7487"/>
    <n v="8"/>
    <n v="3"/>
    <n v="1"/>
    <n v="0"/>
    <n v="1"/>
    <n v="2"/>
    <n v="1"/>
    <n v="0"/>
    <n v="71030"/>
    <n v="71505"/>
    <n v="700076"/>
    <s v="JULL"/>
    <s v="IF  "/>
    <n v="0"/>
    <n v="5972"/>
  </r>
  <r>
    <x v="1381"/>
    <n v="202501"/>
    <x v="1"/>
    <s v="LAHALLE JC                    "/>
    <x v="2"/>
    <n v="650"/>
    <n v="143"/>
    <n v="15"/>
    <n v="5"/>
    <n v="3407"/>
    <n v="7487"/>
    <n v="8"/>
    <n v="3"/>
    <n v="1"/>
    <n v="0"/>
    <n v="1"/>
    <n v="2"/>
    <n v="1"/>
    <n v="0"/>
    <n v="71030"/>
    <n v="71505"/>
    <n v="700076"/>
    <s v="JULL"/>
    <s v="IF  "/>
    <n v="0"/>
    <n v="5972"/>
  </r>
  <r>
    <x v="1382"/>
    <n v="202501"/>
    <x v="0"/>
    <s v="NEGUEZ C                      "/>
    <x v="2"/>
    <n v="916"/>
    <n v="290"/>
    <n v="38"/>
    <n v="10"/>
    <n v="0"/>
    <n v="0"/>
    <n v="0"/>
    <n v="0"/>
    <n v="0"/>
    <n v="0"/>
    <n v="0"/>
    <n v="0"/>
    <n v="0"/>
    <n v="0"/>
    <n v="71251"/>
    <n v="700023"/>
    <n v="700130"/>
    <s v="LEVE"/>
    <s v="GS  "/>
    <n v="0"/>
    <n v="0"/>
  </r>
  <r>
    <x v="1382"/>
    <n v="202501"/>
    <x v="1"/>
    <s v="NEGUEZ C                      "/>
    <x v="2"/>
    <n v="916"/>
    <n v="290"/>
    <n v="38"/>
    <n v="10"/>
    <n v="0"/>
    <n v="0"/>
    <n v="0"/>
    <n v="0"/>
    <n v="0"/>
    <n v="0"/>
    <n v="0"/>
    <n v="0"/>
    <n v="0"/>
    <n v="0"/>
    <n v="71251"/>
    <n v="700023"/>
    <n v="700130"/>
    <s v="LEVE"/>
    <s v="GS  "/>
    <n v="0"/>
    <n v="0"/>
  </r>
  <r>
    <x v="1383"/>
    <n v="202501"/>
    <x v="0"/>
    <s v="MANGIONE S                    "/>
    <x v="2"/>
    <n v="365"/>
    <n v="135"/>
    <n v="15"/>
    <n v="7"/>
    <n v="12451"/>
    <n v="0"/>
    <n v="15.5"/>
    <n v="6.5"/>
    <n v="3"/>
    <n v="0.5"/>
    <n v="4"/>
    <n v="1.5"/>
    <n v="0"/>
    <n v="0"/>
    <n v="71251"/>
    <n v="70930"/>
    <n v="71399"/>
    <s v="CLEM"/>
    <s v="GS  "/>
    <n v="0"/>
    <n v="13925"/>
  </r>
  <r>
    <x v="1383"/>
    <n v="202501"/>
    <x v="1"/>
    <s v="MANGIONE S                    "/>
    <x v="2"/>
    <n v="365"/>
    <n v="135"/>
    <n v="15"/>
    <n v="7"/>
    <n v="12451"/>
    <n v="0"/>
    <n v="15.5"/>
    <n v="6.5"/>
    <n v="3"/>
    <n v="0.5"/>
    <n v="4"/>
    <n v="1.5"/>
    <n v="0"/>
    <n v="0"/>
    <n v="71251"/>
    <n v="70930"/>
    <n v="71399"/>
    <s v="CLEM"/>
    <s v="GS  "/>
    <n v="0"/>
    <n v="13925"/>
  </r>
  <r>
    <x v="1384"/>
    <n v="202501"/>
    <x v="0"/>
    <s v="JUHEL P                       "/>
    <x v="2"/>
    <n v="559"/>
    <n v="116"/>
    <n v="16"/>
    <n v="3"/>
    <n v="5136"/>
    <n v="25000"/>
    <n v="3"/>
    <n v="2.5"/>
    <n v="0"/>
    <n v="0"/>
    <n v="0"/>
    <n v="0.5"/>
    <n v="0"/>
    <n v="0"/>
    <n v="71030"/>
    <n v="71063"/>
    <n v="71064"/>
    <s v="COTE"/>
    <s v="IF  "/>
    <n v="0"/>
    <n v="8509"/>
  </r>
  <r>
    <x v="1384"/>
    <n v="202501"/>
    <x v="1"/>
    <s v="JUHEL P                       "/>
    <x v="2"/>
    <n v="559"/>
    <n v="116"/>
    <n v="16"/>
    <n v="3"/>
    <n v="5136"/>
    <n v="25000"/>
    <n v="3"/>
    <n v="2.5"/>
    <n v="0"/>
    <n v="0"/>
    <n v="0"/>
    <n v="0.5"/>
    <n v="0"/>
    <n v="0"/>
    <n v="71030"/>
    <n v="71063"/>
    <n v="71064"/>
    <s v="COTE"/>
    <s v="IF  "/>
    <n v="0"/>
    <n v="8509"/>
  </r>
  <r>
    <x v="1385"/>
    <n v="202501"/>
    <x v="0"/>
    <s v="MORINET J                     "/>
    <x v="2"/>
    <n v="548"/>
    <n v="195"/>
    <n v="12"/>
    <n v="8"/>
    <n v="6572"/>
    <n v="3150"/>
    <n v="8"/>
    <n v="4"/>
    <n v="4"/>
    <n v="0"/>
    <n v="0"/>
    <n v="0"/>
    <n v="0"/>
    <n v="0"/>
    <n v="71251"/>
    <n v="71252"/>
    <n v="71394"/>
    <s v="KARI"/>
    <s v="GS  "/>
    <n v="0"/>
    <n v="8899"/>
  </r>
  <r>
    <x v="1385"/>
    <n v="202501"/>
    <x v="1"/>
    <s v="MORINET J                     "/>
    <x v="2"/>
    <n v="548"/>
    <n v="195"/>
    <n v="12"/>
    <n v="8"/>
    <n v="6572"/>
    <n v="3150"/>
    <n v="8"/>
    <n v="4"/>
    <n v="4"/>
    <n v="0"/>
    <n v="0"/>
    <n v="0"/>
    <n v="0"/>
    <n v="0"/>
    <n v="71251"/>
    <n v="71252"/>
    <n v="71394"/>
    <s v="KARI"/>
    <s v="GS  "/>
    <n v="0"/>
    <n v="8899"/>
  </r>
  <r>
    <x v="1386"/>
    <n v="202501"/>
    <x v="0"/>
    <s v="ANSEL A                       "/>
    <x v="2"/>
    <n v="889"/>
    <n v="215"/>
    <n v="39"/>
    <n v="8"/>
    <n v="0"/>
    <n v="2500"/>
    <n v="0.5"/>
    <n v="0"/>
    <n v="0"/>
    <n v="0"/>
    <n v="0"/>
    <n v="0"/>
    <n v="0.5"/>
    <n v="0"/>
    <n v="71030"/>
    <n v="71031"/>
    <n v="71015"/>
    <s v="GERO"/>
    <s v="IF  "/>
    <n v="0"/>
    <n v="250"/>
  </r>
  <r>
    <x v="1386"/>
    <n v="202501"/>
    <x v="1"/>
    <s v="ANSEL A                       "/>
    <x v="2"/>
    <n v="889"/>
    <n v="215"/>
    <n v="39"/>
    <n v="8"/>
    <n v="0"/>
    <n v="2500"/>
    <n v="0.5"/>
    <n v="0"/>
    <n v="0"/>
    <n v="0"/>
    <n v="0"/>
    <n v="0"/>
    <n v="0.5"/>
    <n v="0"/>
    <n v="71030"/>
    <n v="71031"/>
    <n v="71015"/>
    <s v="GERO"/>
    <s v="IF  "/>
    <n v="0"/>
    <n v="250"/>
  </r>
  <r>
    <x v="1387"/>
    <n v="202501"/>
    <x v="0"/>
    <s v="CASU A                        "/>
    <x v="2"/>
    <n v="26"/>
    <n v="11"/>
    <n v="4"/>
    <n v="2"/>
    <n v="15240"/>
    <n v="178000"/>
    <n v="6"/>
    <n v="2"/>
    <n v="0"/>
    <n v="1"/>
    <n v="0"/>
    <n v="0"/>
    <n v="3"/>
    <n v="0"/>
    <n v="71251"/>
    <n v="71174"/>
    <n v="71194"/>
    <s v="CHIK"/>
    <s v="GS  "/>
    <n v="0"/>
    <n v="33508"/>
  </r>
  <r>
    <x v="1387"/>
    <n v="202501"/>
    <x v="1"/>
    <s v="CASU A                        "/>
    <x v="2"/>
    <n v="26"/>
    <n v="11"/>
    <n v="4"/>
    <n v="2"/>
    <n v="15240"/>
    <n v="178000"/>
    <n v="6"/>
    <n v="2"/>
    <n v="0"/>
    <n v="1"/>
    <n v="0"/>
    <n v="0"/>
    <n v="3"/>
    <n v="0"/>
    <n v="71251"/>
    <n v="71174"/>
    <n v="71194"/>
    <s v="CHIK"/>
    <s v="GS  "/>
    <n v="0"/>
    <n v="33508"/>
  </r>
  <r>
    <x v="1388"/>
    <n v="202501"/>
    <x v="0"/>
    <s v="VASSELIN L                    "/>
    <x v="2"/>
    <n v="867"/>
    <n v="207"/>
    <n v="28"/>
    <n v="9"/>
    <n v="113"/>
    <n v="3959"/>
    <n v="0.5"/>
    <n v="0"/>
    <n v="0"/>
    <n v="0"/>
    <n v="0"/>
    <n v="0.5"/>
    <n v="0"/>
    <n v="0"/>
    <n v="71030"/>
    <n v="71063"/>
    <n v="71064"/>
    <s v="COTE"/>
    <s v="IF  "/>
    <n v="0"/>
    <n v="537"/>
  </r>
  <r>
    <x v="1388"/>
    <n v="202501"/>
    <x v="1"/>
    <s v="VASSELIN L                    "/>
    <x v="2"/>
    <n v="867"/>
    <n v="207"/>
    <n v="28"/>
    <n v="9"/>
    <n v="113"/>
    <n v="3959"/>
    <n v="0.5"/>
    <n v="0"/>
    <n v="0"/>
    <n v="0"/>
    <n v="0"/>
    <n v="0.5"/>
    <n v="0"/>
    <n v="0"/>
    <n v="71030"/>
    <n v="71063"/>
    <n v="71064"/>
    <s v="COTE"/>
    <s v="IF  "/>
    <n v="0"/>
    <n v="537"/>
  </r>
  <r>
    <x v="1389"/>
    <n v="202501"/>
    <x v="0"/>
    <s v="KALLA J                       "/>
    <x v="2"/>
    <n v="531"/>
    <n v="187"/>
    <n v="23"/>
    <n v="7"/>
    <n v="7551"/>
    <n v="3500"/>
    <n v="19.5"/>
    <n v="1"/>
    <n v="2.5"/>
    <n v="1.5"/>
    <n v="2.5"/>
    <n v="11"/>
    <n v="1"/>
    <n v="0"/>
    <n v="71251"/>
    <n v="71174"/>
    <n v="71198"/>
    <s v="CHIK"/>
    <s v="GS  "/>
    <n v="0"/>
    <n v="9411"/>
  </r>
  <r>
    <x v="1389"/>
    <n v="202501"/>
    <x v="1"/>
    <s v="KALLA J                       "/>
    <x v="2"/>
    <n v="531"/>
    <n v="187"/>
    <n v="23"/>
    <n v="7"/>
    <n v="7551"/>
    <n v="3500"/>
    <n v="19.5"/>
    <n v="1"/>
    <n v="2.5"/>
    <n v="1.5"/>
    <n v="2.5"/>
    <n v="11"/>
    <n v="1"/>
    <n v="0"/>
    <n v="71251"/>
    <n v="71174"/>
    <n v="71198"/>
    <s v="CHIK"/>
    <s v="GS  "/>
    <n v="0"/>
    <n v="9411"/>
  </r>
  <r>
    <x v="1390"/>
    <n v="202501"/>
    <x v="0"/>
    <s v="RAGACHE H                     "/>
    <x v="2"/>
    <n v="182"/>
    <n v="32"/>
    <n v="8"/>
    <n v="3"/>
    <n v="14676"/>
    <n v="0"/>
    <n v="23.5"/>
    <n v="6"/>
    <n v="4"/>
    <n v="2"/>
    <n v="3"/>
    <n v="8.5"/>
    <n v="0"/>
    <n v="0"/>
    <n v="900582"/>
    <n v="71188"/>
    <n v="71938"/>
    <s v="THIA"/>
    <s v="CE  "/>
    <n v="16112"/>
    <n v="19644"/>
  </r>
  <r>
    <x v="1390"/>
    <n v="202501"/>
    <x v="1"/>
    <s v="RAGACHE H                     "/>
    <x v="2"/>
    <n v="182"/>
    <n v="32"/>
    <n v="8"/>
    <n v="3"/>
    <n v="14676"/>
    <n v="0"/>
    <n v="23.5"/>
    <n v="6"/>
    <n v="4"/>
    <n v="2"/>
    <n v="3"/>
    <n v="8.5"/>
    <n v="0"/>
    <n v="0"/>
    <n v="900582"/>
    <n v="71188"/>
    <n v="71938"/>
    <s v="THIA"/>
    <s v="CE  "/>
    <n v="16112"/>
    <n v="19644"/>
  </r>
  <r>
    <x v="1391"/>
    <n v="202501"/>
    <x v="0"/>
    <s v="LORCA A                       "/>
    <x v="2"/>
    <n v="679"/>
    <n v="226"/>
    <n v="26"/>
    <n v="9"/>
    <n v="4429"/>
    <n v="0"/>
    <n v="5"/>
    <n v="1.5"/>
    <n v="0"/>
    <n v="0.5"/>
    <n v="1.5"/>
    <n v="1.5"/>
    <n v="0"/>
    <n v="0"/>
    <n v="71251"/>
    <n v="70930"/>
    <n v="71399"/>
    <s v="CLEM"/>
    <s v="GS  "/>
    <n v="0"/>
    <n v="4963"/>
  </r>
  <r>
    <x v="1391"/>
    <n v="202501"/>
    <x v="1"/>
    <s v="LORCA A                       "/>
    <x v="2"/>
    <n v="679"/>
    <n v="226"/>
    <n v="26"/>
    <n v="9"/>
    <n v="4429"/>
    <n v="0"/>
    <n v="5"/>
    <n v="1.5"/>
    <n v="0"/>
    <n v="0.5"/>
    <n v="1.5"/>
    <n v="1.5"/>
    <n v="0"/>
    <n v="0"/>
    <n v="71251"/>
    <n v="70930"/>
    <n v="71399"/>
    <s v="CLEM"/>
    <s v="GS  "/>
    <n v="0"/>
    <n v="4963"/>
  </r>
  <r>
    <x v="1392"/>
    <n v="202501"/>
    <x v="0"/>
    <s v="COULLOCH M                    "/>
    <x v="2"/>
    <n v="118"/>
    <n v="44"/>
    <n v="5"/>
    <n v="2"/>
    <n v="11976"/>
    <n v="13300"/>
    <n v="19"/>
    <n v="5"/>
    <n v="6"/>
    <n v="3"/>
    <n v="1"/>
    <n v="3"/>
    <n v="1"/>
    <n v="0"/>
    <n v="71251"/>
    <n v="71239"/>
    <n v="71238"/>
    <s v="ZENO"/>
    <s v="GS  "/>
    <n v="11323"/>
    <n v="22643"/>
  </r>
  <r>
    <x v="1392"/>
    <n v="202501"/>
    <x v="1"/>
    <s v="COULLOCH M                    "/>
    <x v="2"/>
    <n v="118"/>
    <n v="44"/>
    <n v="5"/>
    <n v="2"/>
    <n v="11976"/>
    <n v="13300"/>
    <n v="19"/>
    <n v="5"/>
    <n v="6"/>
    <n v="3"/>
    <n v="1"/>
    <n v="3"/>
    <n v="1"/>
    <n v="0"/>
    <n v="71251"/>
    <n v="71239"/>
    <n v="71238"/>
    <s v="ZENO"/>
    <s v="GS  "/>
    <n v="11323"/>
    <n v="22643"/>
  </r>
  <r>
    <x v="1393"/>
    <n v="202501"/>
    <x v="0"/>
    <s v="ABBAD L                       "/>
    <x v="2"/>
    <n v="543"/>
    <n v="193"/>
    <n v="26"/>
    <n v="6"/>
    <n v="6735"/>
    <n v="4800"/>
    <n v="12"/>
    <n v="1.5"/>
    <n v="8.5"/>
    <n v="0"/>
    <n v="1"/>
    <n v="1"/>
    <n v="0"/>
    <n v="0"/>
    <n v="71251"/>
    <n v="71239"/>
    <n v="71941"/>
    <s v="ZENO"/>
    <s v="GS  "/>
    <n v="0"/>
    <n v="9076"/>
  </r>
  <r>
    <x v="1393"/>
    <n v="202501"/>
    <x v="1"/>
    <s v="ABBAD L                       "/>
    <x v="2"/>
    <n v="543"/>
    <n v="193"/>
    <n v="26"/>
    <n v="6"/>
    <n v="6735"/>
    <n v="4800"/>
    <n v="12"/>
    <n v="1.5"/>
    <n v="8.5"/>
    <n v="0"/>
    <n v="1"/>
    <n v="1"/>
    <n v="0"/>
    <n v="0"/>
    <n v="71251"/>
    <n v="71239"/>
    <n v="71941"/>
    <s v="ZENO"/>
    <s v="GS  "/>
    <n v="0"/>
    <n v="9076"/>
  </r>
  <r>
    <x v="1394"/>
    <n v="202501"/>
    <x v="0"/>
    <s v="BASILE S                      "/>
    <x v="2"/>
    <n v="369"/>
    <n v="138"/>
    <n v="8"/>
    <n v="4"/>
    <n v="10136"/>
    <n v="8750"/>
    <n v="16.5"/>
    <n v="5.5"/>
    <n v="5"/>
    <n v="1"/>
    <n v="3.5"/>
    <n v="1.5"/>
    <n v="0"/>
    <n v="0"/>
    <n v="71251"/>
    <n v="70066"/>
    <n v="71494"/>
    <s v="KERL"/>
    <s v="GS  "/>
    <n v="0"/>
    <n v="13816"/>
  </r>
  <r>
    <x v="1394"/>
    <n v="202501"/>
    <x v="1"/>
    <s v="BASILE S                      "/>
    <x v="2"/>
    <n v="369"/>
    <n v="138"/>
    <n v="8"/>
    <n v="4"/>
    <n v="10136"/>
    <n v="8750"/>
    <n v="16.5"/>
    <n v="5.5"/>
    <n v="5"/>
    <n v="1"/>
    <n v="3.5"/>
    <n v="1.5"/>
    <n v="0"/>
    <n v="0"/>
    <n v="71251"/>
    <n v="70066"/>
    <n v="71494"/>
    <s v="KERL"/>
    <s v="GS  "/>
    <n v="0"/>
    <n v="13816"/>
  </r>
  <r>
    <x v="1395"/>
    <n v="202501"/>
    <x v="0"/>
    <s v="BUISSON N                     "/>
    <x v="2"/>
    <n v="341"/>
    <n v="122"/>
    <n v="15"/>
    <n v="2"/>
    <n v="9331"/>
    <n v="2000"/>
    <n v="8.5"/>
    <n v="2.5"/>
    <n v="0"/>
    <n v="1.5"/>
    <n v="3.5"/>
    <n v="1"/>
    <n v="0"/>
    <n v="0"/>
    <n v="71251"/>
    <n v="71174"/>
    <n v="71179"/>
    <s v="CHIK"/>
    <s v="GS  "/>
    <n v="0"/>
    <n v="14690"/>
  </r>
  <r>
    <x v="1395"/>
    <n v="202501"/>
    <x v="1"/>
    <s v="BUISSON N                     "/>
    <x v="2"/>
    <n v="341"/>
    <n v="122"/>
    <n v="15"/>
    <n v="2"/>
    <n v="9331"/>
    <n v="2000"/>
    <n v="8.5"/>
    <n v="2.5"/>
    <n v="0"/>
    <n v="1.5"/>
    <n v="3.5"/>
    <n v="1"/>
    <n v="0"/>
    <n v="0"/>
    <n v="71251"/>
    <n v="71174"/>
    <n v="71179"/>
    <s v="CHIK"/>
    <s v="GS  "/>
    <n v="0"/>
    <n v="14690"/>
  </r>
  <r>
    <x v="1396"/>
    <n v="202501"/>
    <x v="0"/>
    <s v="BLANCKAERT C                  "/>
    <x v="4"/>
    <n v="3"/>
    <n v="0"/>
    <n v="0"/>
    <n v="0"/>
    <n v="1620788"/>
    <n v="4999972"/>
    <n v="1647"/>
    <n v="422"/>
    <n v="436.5"/>
    <n v="175.5"/>
    <n v="196"/>
    <n v="243"/>
    <n v="174"/>
    <n v="0"/>
    <n v="71030"/>
    <n v="0"/>
    <n v="0"/>
    <s v="    "/>
    <s v="IF  "/>
    <n v="1110960"/>
    <n v="2367085"/>
  </r>
  <r>
    <x v="1396"/>
    <n v="202501"/>
    <x v="1"/>
    <s v="BLANCKAERT C                  "/>
    <x v="4"/>
    <n v="3"/>
    <n v="0"/>
    <n v="0"/>
    <n v="0"/>
    <n v="1620788"/>
    <n v="4999972"/>
    <n v="1647"/>
    <n v="422"/>
    <n v="436.5"/>
    <n v="175.5"/>
    <n v="196"/>
    <n v="243"/>
    <n v="174"/>
    <n v="0"/>
    <n v="71030"/>
    <n v="0"/>
    <n v="0"/>
    <s v="    "/>
    <s v="IF  "/>
    <n v="1110960"/>
    <n v="2367085"/>
  </r>
  <r>
    <x v="1397"/>
    <n v="202501"/>
    <x v="0"/>
    <s v="HAACK A                       "/>
    <x v="2"/>
    <n v="377"/>
    <n v="142"/>
    <n v="10"/>
    <n v="2"/>
    <n v="11205"/>
    <n v="11300"/>
    <n v="8.5"/>
    <n v="4.5"/>
    <n v="2"/>
    <n v="0.5"/>
    <n v="1.5"/>
    <n v="0"/>
    <n v="0"/>
    <n v="0"/>
    <n v="71251"/>
    <n v="70066"/>
    <n v="71264"/>
    <s v="KERL"/>
    <s v="GS  "/>
    <n v="9575"/>
    <n v="13563"/>
  </r>
  <r>
    <x v="1397"/>
    <n v="202501"/>
    <x v="1"/>
    <s v="HAACK A                       "/>
    <x v="2"/>
    <n v="377"/>
    <n v="142"/>
    <n v="10"/>
    <n v="2"/>
    <n v="11205"/>
    <n v="11300"/>
    <n v="8.5"/>
    <n v="4.5"/>
    <n v="2"/>
    <n v="0.5"/>
    <n v="1.5"/>
    <n v="0"/>
    <n v="0"/>
    <n v="0"/>
    <n v="71251"/>
    <n v="70066"/>
    <n v="71264"/>
    <s v="KERL"/>
    <s v="GS  "/>
    <n v="9575"/>
    <n v="13563"/>
  </r>
  <r>
    <x v="1398"/>
    <n v="202501"/>
    <x v="0"/>
    <s v="JOUANEN F                     "/>
    <x v="2"/>
    <n v="121"/>
    <n v="46"/>
    <n v="6"/>
    <n v="1"/>
    <n v="14640"/>
    <n v="10000"/>
    <n v="20.5"/>
    <n v="0"/>
    <n v="10.5"/>
    <n v="5"/>
    <n v="1.5"/>
    <n v="2.5"/>
    <n v="1"/>
    <n v="0"/>
    <n v="71251"/>
    <n v="71239"/>
    <n v="71941"/>
    <s v="ZENO"/>
    <s v="GS  "/>
    <n v="0"/>
    <n v="22447"/>
  </r>
  <r>
    <x v="1398"/>
    <n v="202501"/>
    <x v="1"/>
    <s v="JOUANEN F                     "/>
    <x v="2"/>
    <n v="121"/>
    <n v="46"/>
    <n v="6"/>
    <n v="1"/>
    <n v="14640"/>
    <n v="10000"/>
    <n v="20.5"/>
    <n v="0"/>
    <n v="10.5"/>
    <n v="5"/>
    <n v="1.5"/>
    <n v="2.5"/>
    <n v="1"/>
    <n v="0"/>
    <n v="71251"/>
    <n v="71239"/>
    <n v="71941"/>
    <s v="ZENO"/>
    <s v="GS  "/>
    <n v="0"/>
    <n v="22447"/>
  </r>
  <r>
    <x v="1399"/>
    <n v="202501"/>
    <x v="0"/>
    <s v="BENOIT F                      "/>
    <x v="2"/>
    <n v="98"/>
    <n v="36"/>
    <n v="6"/>
    <n v="3"/>
    <n v="14349"/>
    <n v="40750"/>
    <n v="12.5"/>
    <n v="3"/>
    <n v="2"/>
    <n v="3"/>
    <n v="1.5"/>
    <n v="2"/>
    <n v="1"/>
    <n v="0"/>
    <n v="71251"/>
    <n v="71174"/>
    <n v="71194"/>
    <s v="CHIK"/>
    <s v="GS  "/>
    <n v="12499"/>
    <n v="23193"/>
  </r>
  <r>
    <x v="1399"/>
    <n v="202501"/>
    <x v="1"/>
    <s v="BENOIT F                      "/>
    <x v="2"/>
    <n v="98"/>
    <n v="36"/>
    <n v="6"/>
    <n v="3"/>
    <n v="14349"/>
    <n v="40750"/>
    <n v="12.5"/>
    <n v="3"/>
    <n v="2"/>
    <n v="3"/>
    <n v="1.5"/>
    <n v="2"/>
    <n v="1"/>
    <n v="0"/>
    <n v="71251"/>
    <n v="71174"/>
    <n v="71194"/>
    <s v="CHIK"/>
    <s v="GS  "/>
    <n v="12499"/>
    <n v="23193"/>
  </r>
  <r>
    <x v="1400"/>
    <n v="202501"/>
    <x v="0"/>
    <s v="CLERY N                       "/>
    <x v="2"/>
    <n v="554"/>
    <n v="114"/>
    <n v="18"/>
    <n v="7"/>
    <n v="5766"/>
    <n v="3000"/>
    <n v="10.5"/>
    <n v="1"/>
    <n v="4.5"/>
    <n v="1"/>
    <n v="1"/>
    <n v="2"/>
    <n v="1"/>
    <n v="0"/>
    <n v="71030"/>
    <n v="71024"/>
    <n v="71491"/>
    <s v="FASQ"/>
    <s v="IF  "/>
    <n v="6479"/>
    <n v="8684"/>
  </r>
  <r>
    <x v="1400"/>
    <n v="202501"/>
    <x v="1"/>
    <s v="CLERY N                       "/>
    <x v="2"/>
    <n v="554"/>
    <n v="114"/>
    <n v="18"/>
    <n v="7"/>
    <n v="5766"/>
    <n v="3000"/>
    <n v="10.5"/>
    <n v="1"/>
    <n v="4.5"/>
    <n v="1"/>
    <n v="1"/>
    <n v="2"/>
    <n v="1"/>
    <n v="0"/>
    <n v="71030"/>
    <n v="71024"/>
    <n v="71491"/>
    <s v="FASQ"/>
    <s v="IF  "/>
    <n v="6479"/>
    <n v="8684"/>
  </r>
  <r>
    <x v="1401"/>
    <n v="202501"/>
    <x v="0"/>
    <s v="BLOSSEVILLE A                 "/>
    <x v="2"/>
    <n v="296"/>
    <n v="57"/>
    <n v="7"/>
    <n v="5"/>
    <n v="11080"/>
    <n v="20000"/>
    <n v="18"/>
    <n v="3"/>
    <n v="6"/>
    <n v="2"/>
    <n v="2"/>
    <n v="4.5"/>
    <n v="0.5"/>
    <n v="0"/>
    <n v="71030"/>
    <n v="71063"/>
    <n v="70053"/>
    <s v="COTE"/>
    <s v="IF  "/>
    <n v="0"/>
    <n v="16139"/>
  </r>
  <r>
    <x v="1401"/>
    <n v="202501"/>
    <x v="1"/>
    <s v="BLOSSEVILLE A                 "/>
    <x v="2"/>
    <n v="296"/>
    <n v="57"/>
    <n v="7"/>
    <n v="5"/>
    <n v="11080"/>
    <n v="20000"/>
    <n v="18"/>
    <n v="3"/>
    <n v="6"/>
    <n v="2"/>
    <n v="2"/>
    <n v="4.5"/>
    <n v="0.5"/>
    <n v="0"/>
    <n v="71030"/>
    <n v="71063"/>
    <n v="70053"/>
    <s v="COTE"/>
    <s v="IF  "/>
    <n v="0"/>
    <n v="16139"/>
  </r>
  <r>
    <x v="1402"/>
    <n v="202501"/>
    <x v="0"/>
    <s v="LEMAITRE M                    "/>
    <x v="2"/>
    <n v="604"/>
    <n v="130"/>
    <n v="19"/>
    <n v="4"/>
    <n v="3192"/>
    <n v="25000"/>
    <n v="9"/>
    <n v="1"/>
    <n v="5.5"/>
    <n v="0"/>
    <n v="1"/>
    <n v="1"/>
    <n v="0.5"/>
    <n v="0"/>
    <n v="71030"/>
    <n v="71063"/>
    <n v="71064"/>
    <s v="COTE"/>
    <s v="IF  "/>
    <n v="0"/>
    <n v="7140"/>
  </r>
  <r>
    <x v="1402"/>
    <n v="202501"/>
    <x v="1"/>
    <s v="LEMAITRE M                    "/>
    <x v="2"/>
    <n v="604"/>
    <n v="130"/>
    <n v="19"/>
    <n v="4"/>
    <n v="3192"/>
    <n v="25000"/>
    <n v="9"/>
    <n v="1"/>
    <n v="5.5"/>
    <n v="0"/>
    <n v="1"/>
    <n v="1"/>
    <n v="0.5"/>
    <n v="0"/>
    <n v="71030"/>
    <n v="71063"/>
    <n v="71064"/>
    <s v="COTE"/>
    <s v="IF  "/>
    <n v="0"/>
    <n v="7140"/>
  </r>
  <r>
    <x v="1403"/>
    <n v="202501"/>
    <x v="0"/>
    <s v="PARVAUD J                     "/>
    <x v="2"/>
    <n v="181"/>
    <n v="48"/>
    <n v="4"/>
    <n v="3"/>
    <n v="9635"/>
    <n v="42000"/>
    <n v="18"/>
    <n v="3"/>
    <n v="5"/>
    <n v="2"/>
    <n v="5"/>
    <n v="1"/>
    <n v="2"/>
    <n v="0"/>
    <n v="71590"/>
    <n v="71606"/>
    <n v="71337"/>
    <s v="QUIR"/>
    <s v="GO  "/>
    <n v="0"/>
    <n v="19650"/>
  </r>
  <r>
    <x v="1403"/>
    <n v="202501"/>
    <x v="1"/>
    <s v="PARVAUD J                     "/>
    <x v="2"/>
    <n v="181"/>
    <n v="48"/>
    <n v="4"/>
    <n v="3"/>
    <n v="9635"/>
    <n v="42000"/>
    <n v="18"/>
    <n v="3"/>
    <n v="5"/>
    <n v="2"/>
    <n v="5"/>
    <n v="1"/>
    <n v="2"/>
    <n v="0"/>
    <n v="71590"/>
    <n v="71606"/>
    <n v="71337"/>
    <s v="QUIR"/>
    <s v="GO  "/>
    <n v="0"/>
    <n v="19650"/>
  </r>
  <r>
    <x v="1404"/>
    <n v="202501"/>
    <x v="0"/>
    <s v="SIMOND A                      "/>
    <x v="2"/>
    <n v="102"/>
    <n v="37"/>
    <n v="7"/>
    <n v="3"/>
    <n v="10743"/>
    <n v="62000"/>
    <n v="16.5"/>
    <n v="2"/>
    <n v="4"/>
    <n v="3"/>
    <n v="1.5"/>
    <n v="5"/>
    <n v="1"/>
    <n v="0"/>
    <n v="71251"/>
    <n v="71174"/>
    <n v="71500"/>
    <s v="CHIK"/>
    <s v="GS  "/>
    <n v="0"/>
    <n v="23111"/>
  </r>
  <r>
    <x v="1404"/>
    <n v="202501"/>
    <x v="1"/>
    <s v="SIMOND A                      "/>
    <x v="2"/>
    <n v="102"/>
    <n v="37"/>
    <n v="7"/>
    <n v="3"/>
    <n v="10743"/>
    <n v="62000"/>
    <n v="16.5"/>
    <n v="2"/>
    <n v="4"/>
    <n v="3"/>
    <n v="1.5"/>
    <n v="5"/>
    <n v="1"/>
    <n v="0"/>
    <n v="71251"/>
    <n v="71174"/>
    <n v="71500"/>
    <s v="CHIK"/>
    <s v="GS  "/>
    <n v="0"/>
    <n v="23111"/>
  </r>
  <r>
    <x v="1405"/>
    <n v="202501"/>
    <x v="0"/>
    <s v="BOULANGER J                   "/>
    <x v="2"/>
    <n v="432"/>
    <n v="80"/>
    <n v="13"/>
    <n v="7"/>
    <n v="9250"/>
    <n v="0"/>
    <n v="5.5"/>
    <n v="2"/>
    <n v="2"/>
    <n v="1.5"/>
    <n v="0"/>
    <n v="0"/>
    <n v="0"/>
    <n v="0"/>
    <n v="71030"/>
    <n v="71063"/>
    <n v="71689"/>
    <s v="COTE"/>
    <s v="IF  "/>
    <n v="0"/>
    <n v="11965"/>
  </r>
  <r>
    <x v="1405"/>
    <n v="202501"/>
    <x v="1"/>
    <s v="BOULANGER J                   "/>
    <x v="2"/>
    <n v="432"/>
    <n v="80"/>
    <n v="13"/>
    <n v="7"/>
    <n v="9250"/>
    <n v="0"/>
    <n v="5.5"/>
    <n v="2"/>
    <n v="2"/>
    <n v="1.5"/>
    <n v="0"/>
    <n v="0"/>
    <n v="0"/>
    <n v="0"/>
    <n v="71030"/>
    <n v="71063"/>
    <n v="71689"/>
    <s v="COTE"/>
    <s v="IF  "/>
    <n v="0"/>
    <n v="11965"/>
  </r>
  <r>
    <x v="1406"/>
    <n v="202501"/>
    <x v="0"/>
    <s v="ROZE T                        "/>
    <x v="2"/>
    <n v="731"/>
    <n v="166"/>
    <n v="19"/>
    <n v="5"/>
    <n v="2451"/>
    <n v="0"/>
    <n v="5"/>
    <n v="2"/>
    <n v="1"/>
    <n v="0"/>
    <n v="0"/>
    <n v="2"/>
    <n v="0"/>
    <n v="0"/>
    <n v="71030"/>
    <n v="71505"/>
    <n v="71517"/>
    <s v="JULL"/>
    <s v="IF  "/>
    <n v="133705"/>
    <n v="3411"/>
  </r>
  <r>
    <x v="1406"/>
    <n v="202501"/>
    <x v="1"/>
    <s v="ROZE T                        "/>
    <x v="2"/>
    <n v="731"/>
    <n v="166"/>
    <n v="19"/>
    <n v="5"/>
    <n v="2451"/>
    <n v="0"/>
    <n v="5"/>
    <n v="2"/>
    <n v="1"/>
    <n v="0"/>
    <n v="0"/>
    <n v="2"/>
    <n v="0"/>
    <n v="0"/>
    <n v="71030"/>
    <n v="71505"/>
    <n v="71517"/>
    <s v="JULL"/>
    <s v="IF  "/>
    <n v="133705"/>
    <n v="3411"/>
  </r>
  <r>
    <x v="1407"/>
    <n v="202501"/>
    <x v="0"/>
    <s v="DARRE A                       "/>
    <x v="2"/>
    <n v="796"/>
    <n v="182"/>
    <n v="36"/>
    <n v="11"/>
    <n v="1311"/>
    <n v="0"/>
    <n v="3.5"/>
    <n v="0.5"/>
    <n v="2"/>
    <n v="0.5"/>
    <n v="0.5"/>
    <n v="0"/>
    <n v="0"/>
    <n v="0"/>
    <n v="71030"/>
    <n v="71031"/>
    <n v="71033"/>
    <s v="GERO"/>
    <s v="IF  "/>
    <n v="0"/>
    <n v="1757"/>
  </r>
  <r>
    <x v="1407"/>
    <n v="202501"/>
    <x v="1"/>
    <s v="DARRE A                       "/>
    <x v="2"/>
    <n v="796"/>
    <n v="182"/>
    <n v="36"/>
    <n v="11"/>
    <n v="1311"/>
    <n v="0"/>
    <n v="3.5"/>
    <n v="0.5"/>
    <n v="2"/>
    <n v="0.5"/>
    <n v="0.5"/>
    <n v="0"/>
    <n v="0"/>
    <n v="0"/>
    <n v="71030"/>
    <n v="71031"/>
    <n v="71033"/>
    <s v="GERO"/>
    <s v="IF  "/>
    <n v="0"/>
    <n v="1757"/>
  </r>
  <r>
    <x v="1408"/>
    <n v="202501"/>
    <x v="0"/>
    <s v="TALON M                       "/>
    <x v="2"/>
    <n v="477"/>
    <n v="93"/>
    <n v="18"/>
    <n v="5"/>
    <n v="6745"/>
    <n v="20000"/>
    <n v="7.5"/>
    <n v="1"/>
    <n v="1.5"/>
    <n v="3.5"/>
    <n v="0.5"/>
    <n v="1"/>
    <n v="0"/>
    <n v="0"/>
    <n v="71030"/>
    <n v="71031"/>
    <n v="71033"/>
    <s v="GERO"/>
    <s v="IF  "/>
    <n v="0"/>
    <n v="11056"/>
  </r>
  <r>
    <x v="1408"/>
    <n v="202501"/>
    <x v="1"/>
    <s v="TALON M                       "/>
    <x v="2"/>
    <n v="477"/>
    <n v="93"/>
    <n v="18"/>
    <n v="5"/>
    <n v="6745"/>
    <n v="20000"/>
    <n v="7.5"/>
    <n v="1"/>
    <n v="1.5"/>
    <n v="3.5"/>
    <n v="0.5"/>
    <n v="1"/>
    <n v="0"/>
    <n v="0"/>
    <n v="71030"/>
    <n v="71031"/>
    <n v="71033"/>
    <s v="GERO"/>
    <s v="IF  "/>
    <n v="0"/>
    <n v="11056"/>
  </r>
  <r>
    <x v="1409"/>
    <n v="202501"/>
    <x v="0"/>
    <s v="BRAULT M                      "/>
    <x v="2"/>
    <n v="639"/>
    <n v="156"/>
    <n v="23"/>
    <n v="7"/>
    <n v="5055"/>
    <n v="1500"/>
    <n v="7"/>
    <n v="4.5"/>
    <n v="2"/>
    <n v="0"/>
    <n v="0.5"/>
    <n v="0"/>
    <n v="0"/>
    <n v="0"/>
    <n v="71590"/>
    <n v="71592"/>
    <n v="71071"/>
    <s v="LECO"/>
    <s v="GO  "/>
    <n v="0"/>
    <n v="6241"/>
  </r>
  <r>
    <x v="1409"/>
    <n v="202501"/>
    <x v="1"/>
    <s v="BRAULT M                      "/>
    <x v="2"/>
    <n v="639"/>
    <n v="156"/>
    <n v="23"/>
    <n v="7"/>
    <n v="5055"/>
    <n v="1500"/>
    <n v="7"/>
    <n v="4.5"/>
    <n v="2"/>
    <n v="0"/>
    <n v="0.5"/>
    <n v="0"/>
    <n v="0"/>
    <n v="0"/>
    <n v="71590"/>
    <n v="71592"/>
    <n v="71071"/>
    <s v="LECO"/>
    <s v="GO  "/>
    <n v="0"/>
    <n v="6241"/>
  </r>
  <r>
    <x v="1410"/>
    <n v="202501"/>
    <x v="0"/>
    <s v="CATURRA V                     "/>
    <x v="2"/>
    <n v="434"/>
    <n v="111"/>
    <n v="12"/>
    <n v="3"/>
    <n v="8316"/>
    <n v="0"/>
    <n v="11"/>
    <n v="3"/>
    <n v="6"/>
    <n v="0"/>
    <n v="1"/>
    <n v="1"/>
    <n v="0"/>
    <n v="0"/>
    <n v="71590"/>
    <n v="71595"/>
    <n v="71083"/>
    <s v="CORV"/>
    <s v="GO  "/>
    <n v="0"/>
    <n v="11956"/>
  </r>
  <r>
    <x v="1410"/>
    <n v="202501"/>
    <x v="1"/>
    <s v="CATURRA V                     "/>
    <x v="2"/>
    <n v="434"/>
    <n v="111"/>
    <n v="12"/>
    <n v="3"/>
    <n v="8316"/>
    <n v="0"/>
    <n v="11"/>
    <n v="3"/>
    <n v="6"/>
    <n v="0"/>
    <n v="1"/>
    <n v="1"/>
    <n v="0"/>
    <n v="0"/>
    <n v="71590"/>
    <n v="71595"/>
    <n v="71083"/>
    <s v="CORV"/>
    <s v="GO  "/>
    <n v="0"/>
    <n v="11956"/>
  </r>
  <r>
    <x v="1411"/>
    <n v="202501"/>
    <x v="0"/>
    <s v="DAVID H                       "/>
    <x v="2"/>
    <n v="395"/>
    <n v="101"/>
    <n v="17"/>
    <n v="5"/>
    <n v="8602"/>
    <n v="12500"/>
    <n v="8.5"/>
    <n v="3"/>
    <n v="1"/>
    <n v="2.5"/>
    <n v="1"/>
    <n v="0"/>
    <n v="1"/>
    <n v="0"/>
    <n v="71590"/>
    <n v="71594"/>
    <n v="71467"/>
    <s v="GUIH"/>
    <s v="GO  "/>
    <n v="0"/>
    <n v="13201"/>
  </r>
  <r>
    <x v="1411"/>
    <n v="202501"/>
    <x v="1"/>
    <s v="DAVID H                       "/>
    <x v="2"/>
    <n v="395"/>
    <n v="101"/>
    <n v="17"/>
    <n v="5"/>
    <n v="8602"/>
    <n v="12500"/>
    <n v="8.5"/>
    <n v="3"/>
    <n v="1"/>
    <n v="2.5"/>
    <n v="1"/>
    <n v="0"/>
    <n v="1"/>
    <n v="0"/>
    <n v="71590"/>
    <n v="71594"/>
    <n v="71467"/>
    <s v="GUIH"/>
    <s v="GO  "/>
    <n v="0"/>
    <n v="13201"/>
  </r>
  <r>
    <x v="1412"/>
    <n v="202501"/>
    <x v="0"/>
    <s v="DUEZ C                        "/>
    <x v="2"/>
    <n v="290"/>
    <n v="74"/>
    <n v="15"/>
    <n v="3"/>
    <n v="11458"/>
    <n v="8500"/>
    <n v="18.5"/>
    <n v="6.5"/>
    <n v="5"/>
    <n v="1"/>
    <n v="0.5"/>
    <n v="4.5"/>
    <n v="1"/>
    <n v="0"/>
    <n v="71590"/>
    <n v="71050"/>
    <n v="71646"/>
    <s v="PLAN"/>
    <s v="GO  "/>
    <n v="6680"/>
    <n v="16278"/>
  </r>
  <r>
    <x v="1412"/>
    <n v="202501"/>
    <x v="1"/>
    <s v="DUEZ C                        "/>
    <x v="2"/>
    <n v="290"/>
    <n v="74"/>
    <n v="15"/>
    <n v="3"/>
    <n v="11458"/>
    <n v="8500"/>
    <n v="18.5"/>
    <n v="6.5"/>
    <n v="5"/>
    <n v="1"/>
    <n v="0.5"/>
    <n v="4.5"/>
    <n v="1"/>
    <n v="0"/>
    <n v="71590"/>
    <n v="71050"/>
    <n v="71646"/>
    <s v="PLAN"/>
    <s v="GO  "/>
    <n v="6680"/>
    <n v="16278"/>
  </r>
  <r>
    <x v="1413"/>
    <n v="202501"/>
    <x v="0"/>
    <s v="JUVIGNY A                     "/>
    <x v="2"/>
    <n v="558"/>
    <n v="138"/>
    <n v="10"/>
    <n v="6"/>
    <n v="4888"/>
    <n v="0"/>
    <n v="6"/>
    <n v="2"/>
    <n v="1.5"/>
    <n v="0.5"/>
    <n v="2"/>
    <n v="0"/>
    <n v="0"/>
    <n v="0"/>
    <n v="71590"/>
    <n v="71602"/>
    <n v="71444"/>
    <s v="HARY"/>
    <s v="GO  "/>
    <n v="0"/>
    <n v="8591"/>
  </r>
  <r>
    <x v="1413"/>
    <n v="202501"/>
    <x v="1"/>
    <s v="JUVIGNY A                     "/>
    <x v="2"/>
    <n v="558"/>
    <n v="138"/>
    <n v="10"/>
    <n v="6"/>
    <n v="4888"/>
    <n v="0"/>
    <n v="6"/>
    <n v="2"/>
    <n v="1.5"/>
    <n v="0.5"/>
    <n v="2"/>
    <n v="0"/>
    <n v="0"/>
    <n v="0"/>
    <n v="71590"/>
    <n v="71602"/>
    <n v="71444"/>
    <s v="HARY"/>
    <s v="GO  "/>
    <n v="0"/>
    <n v="8591"/>
  </r>
  <r>
    <x v="1414"/>
    <n v="202501"/>
    <x v="0"/>
    <s v="LE PAGE L                     "/>
    <x v="2"/>
    <n v="266"/>
    <n v="47"/>
    <n v="9"/>
    <n v="6"/>
    <n v="13162"/>
    <n v="32000"/>
    <n v="8"/>
    <n v="1"/>
    <n v="2"/>
    <n v="0"/>
    <n v="0"/>
    <n v="1"/>
    <n v="4"/>
    <n v="0"/>
    <n v="71030"/>
    <n v="71054"/>
    <n v="700079"/>
    <s v="BOUR"/>
    <s v="IF  "/>
    <n v="0"/>
    <n v="16895"/>
  </r>
  <r>
    <x v="1414"/>
    <n v="202501"/>
    <x v="1"/>
    <s v="LE PAGE L                     "/>
    <x v="2"/>
    <n v="266"/>
    <n v="47"/>
    <n v="9"/>
    <n v="6"/>
    <n v="13162"/>
    <n v="32000"/>
    <n v="8"/>
    <n v="1"/>
    <n v="2"/>
    <n v="0"/>
    <n v="0"/>
    <n v="1"/>
    <n v="4"/>
    <n v="0"/>
    <n v="71030"/>
    <n v="71054"/>
    <n v="700079"/>
    <s v="BOUR"/>
    <s v="IF  "/>
    <n v="0"/>
    <n v="16895"/>
  </r>
  <r>
    <x v="1415"/>
    <n v="202501"/>
    <x v="0"/>
    <s v="LE PRE W                      "/>
    <x v="2"/>
    <n v="157"/>
    <n v="39"/>
    <n v="2"/>
    <n v="1"/>
    <n v="12758"/>
    <n v="2566"/>
    <n v="15"/>
    <n v="5"/>
    <n v="3"/>
    <n v="2"/>
    <n v="3"/>
    <n v="1.5"/>
    <n v="0.5"/>
    <n v="0"/>
    <n v="71590"/>
    <n v="71601"/>
    <n v="71106"/>
    <s v="DEVI"/>
    <s v="GO  "/>
    <n v="14455"/>
    <n v="20439"/>
  </r>
  <r>
    <x v="1415"/>
    <n v="202501"/>
    <x v="1"/>
    <s v="LE PRE W                      "/>
    <x v="2"/>
    <n v="157"/>
    <n v="39"/>
    <n v="2"/>
    <n v="1"/>
    <n v="12758"/>
    <n v="2566"/>
    <n v="15"/>
    <n v="5"/>
    <n v="3"/>
    <n v="2"/>
    <n v="3"/>
    <n v="1.5"/>
    <n v="0.5"/>
    <n v="0"/>
    <n v="71590"/>
    <n v="71601"/>
    <n v="71106"/>
    <s v="DEVI"/>
    <s v="GO  "/>
    <n v="14455"/>
    <n v="20439"/>
  </r>
  <r>
    <x v="1416"/>
    <n v="202501"/>
    <x v="0"/>
    <s v="ROUGIERE A                    "/>
    <x v="2"/>
    <n v="638"/>
    <n v="155"/>
    <n v="25"/>
    <n v="5"/>
    <n v="5183"/>
    <n v="0"/>
    <n v="12.5"/>
    <n v="2"/>
    <n v="3"/>
    <n v="1.5"/>
    <n v="2"/>
    <n v="4"/>
    <n v="0"/>
    <n v="0"/>
    <n v="71590"/>
    <n v="71050"/>
    <n v="71646"/>
    <s v="PLAN"/>
    <s v="GO  "/>
    <n v="6236"/>
    <n v="6275"/>
  </r>
  <r>
    <x v="1416"/>
    <n v="202501"/>
    <x v="1"/>
    <s v="ROUGIERE A                    "/>
    <x v="2"/>
    <n v="638"/>
    <n v="155"/>
    <n v="25"/>
    <n v="5"/>
    <n v="5183"/>
    <n v="0"/>
    <n v="12.5"/>
    <n v="2"/>
    <n v="3"/>
    <n v="1.5"/>
    <n v="2"/>
    <n v="4"/>
    <n v="0"/>
    <n v="0"/>
    <n v="71590"/>
    <n v="71050"/>
    <n v="71646"/>
    <s v="PLAN"/>
    <s v="GO  "/>
    <n v="6236"/>
    <n v="6275"/>
  </r>
  <r>
    <x v="1417"/>
    <n v="202501"/>
    <x v="0"/>
    <s v="SORIN D                       "/>
    <x v="2"/>
    <n v="539"/>
    <n v="134"/>
    <n v="15"/>
    <n v="5"/>
    <n v="2635"/>
    <n v="40600"/>
    <n v="8"/>
    <n v="1"/>
    <n v="2"/>
    <n v="0"/>
    <n v="2"/>
    <n v="1"/>
    <n v="2"/>
    <n v="0"/>
    <n v="71590"/>
    <n v="71595"/>
    <n v="71088"/>
    <s v="CORV"/>
    <s v="GO  "/>
    <n v="6925"/>
    <n v="9184"/>
  </r>
  <r>
    <x v="1417"/>
    <n v="202501"/>
    <x v="1"/>
    <s v="SORIN D                       "/>
    <x v="2"/>
    <n v="539"/>
    <n v="134"/>
    <n v="15"/>
    <n v="5"/>
    <n v="2635"/>
    <n v="40600"/>
    <n v="8"/>
    <n v="1"/>
    <n v="2"/>
    <n v="0"/>
    <n v="2"/>
    <n v="1"/>
    <n v="2"/>
    <n v="0"/>
    <n v="71590"/>
    <n v="71595"/>
    <n v="71088"/>
    <s v="CORV"/>
    <s v="GO  "/>
    <n v="6925"/>
    <n v="9184"/>
  </r>
  <r>
    <x v="1418"/>
    <n v="202501"/>
    <x v="0"/>
    <s v="LAMARGOT A                    "/>
    <x v="2"/>
    <n v="578"/>
    <n v="146"/>
    <n v="25"/>
    <n v="9"/>
    <n v="6590"/>
    <n v="13450"/>
    <n v="7"/>
    <n v="3.5"/>
    <n v="0"/>
    <n v="0"/>
    <n v="0.5"/>
    <n v="2"/>
    <n v="1"/>
    <n v="0"/>
    <n v="71590"/>
    <n v="71594"/>
    <n v="700073"/>
    <s v="GUIH"/>
    <s v="GO  "/>
    <n v="0"/>
    <n v="8059"/>
  </r>
  <r>
    <x v="1418"/>
    <n v="202501"/>
    <x v="1"/>
    <s v="LAMARGOT A                    "/>
    <x v="2"/>
    <n v="578"/>
    <n v="146"/>
    <n v="25"/>
    <n v="9"/>
    <n v="6590"/>
    <n v="13450"/>
    <n v="7"/>
    <n v="3.5"/>
    <n v="0"/>
    <n v="0"/>
    <n v="0.5"/>
    <n v="2"/>
    <n v="1"/>
    <n v="0"/>
    <n v="71590"/>
    <n v="71594"/>
    <n v="700073"/>
    <s v="GUIH"/>
    <s v="GO  "/>
    <n v="0"/>
    <n v="8059"/>
  </r>
  <r>
    <x v="1419"/>
    <n v="202501"/>
    <x v="0"/>
    <s v="QUIROSA F                     "/>
    <x v="1"/>
    <n v="31"/>
    <n v="7"/>
    <n v="0"/>
    <n v="0"/>
    <n v="129873"/>
    <n v="314808"/>
    <n v="142"/>
    <n v="27"/>
    <n v="36"/>
    <n v="31"/>
    <n v="23"/>
    <n v="16"/>
    <n v="9"/>
    <n v="0"/>
    <n v="71590"/>
    <n v="71606"/>
    <n v="0"/>
    <s v="QUIR"/>
    <s v="GO  "/>
    <n v="101766"/>
    <n v="188422"/>
  </r>
  <r>
    <x v="1419"/>
    <n v="202501"/>
    <x v="1"/>
    <s v="QUIROSA F                     "/>
    <x v="1"/>
    <n v="31"/>
    <n v="7"/>
    <n v="0"/>
    <n v="0"/>
    <n v="129873"/>
    <n v="314808"/>
    <n v="142"/>
    <n v="27"/>
    <n v="36"/>
    <n v="31"/>
    <n v="23"/>
    <n v="16"/>
    <n v="9"/>
    <n v="0"/>
    <n v="71590"/>
    <n v="71606"/>
    <n v="0"/>
    <s v="QUIR"/>
    <s v="GO  "/>
    <n v="101766"/>
    <n v="188422"/>
  </r>
  <r>
    <x v="1420"/>
    <n v="202501"/>
    <x v="0"/>
    <s v="TRANCHANT C                   "/>
    <x v="2"/>
    <n v="286"/>
    <n v="72"/>
    <n v="9"/>
    <n v="4"/>
    <n v="10179"/>
    <n v="7953"/>
    <n v="21"/>
    <n v="2.5"/>
    <n v="2"/>
    <n v="4"/>
    <n v="6.5"/>
    <n v="5"/>
    <n v="1"/>
    <n v="0"/>
    <n v="71590"/>
    <n v="71607"/>
    <n v="71125"/>
    <s v="LIOP"/>
    <s v="GO  "/>
    <n v="0"/>
    <n v="16355"/>
  </r>
  <r>
    <x v="1420"/>
    <n v="202501"/>
    <x v="1"/>
    <s v="TRANCHANT C                   "/>
    <x v="2"/>
    <n v="286"/>
    <n v="72"/>
    <n v="9"/>
    <n v="4"/>
    <n v="10179"/>
    <n v="7953"/>
    <n v="21"/>
    <n v="2.5"/>
    <n v="2"/>
    <n v="4"/>
    <n v="6.5"/>
    <n v="5"/>
    <n v="1"/>
    <n v="0"/>
    <n v="71590"/>
    <n v="71607"/>
    <n v="71125"/>
    <s v="LIOP"/>
    <s v="GO  "/>
    <n v="0"/>
    <n v="16355"/>
  </r>
  <r>
    <x v="1421"/>
    <n v="202501"/>
    <x v="0"/>
    <s v="BEN AMGHAR R                  "/>
    <x v="2"/>
    <n v="402"/>
    <n v="103"/>
    <n v="17"/>
    <n v="8"/>
    <n v="8177"/>
    <n v="0"/>
    <n v="10.5"/>
    <n v="3"/>
    <n v="4"/>
    <n v="1"/>
    <n v="2.5"/>
    <n v="0"/>
    <n v="0"/>
    <n v="0"/>
    <n v="71590"/>
    <n v="71607"/>
    <n v="71125"/>
    <s v="LIOP"/>
    <s v="GO  "/>
    <n v="0"/>
    <n v="12899"/>
  </r>
  <r>
    <x v="1421"/>
    <n v="202501"/>
    <x v="1"/>
    <s v="BEN AMGHAR R                  "/>
    <x v="2"/>
    <n v="402"/>
    <n v="103"/>
    <n v="17"/>
    <n v="8"/>
    <n v="8177"/>
    <n v="0"/>
    <n v="10.5"/>
    <n v="3"/>
    <n v="4"/>
    <n v="1"/>
    <n v="2.5"/>
    <n v="0"/>
    <n v="0"/>
    <n v="0"/>
    <n v="71590"/>
    <n v="71607"/>
    <n v="71125"/>
    <s v="LIOP"/>
    <s v="GO  "/>
    <n v="0"/>
    <n v="12899"/>
  </r>
  <r>
    <x v="1422"/>
    <n v="202501"/>
    <x v="0"/>
    <s v="LE ROUX P                     "/>
    <x v="2"/>
    <n v="668"/>
    <n v="163"/>
    <n v="25"/>
    <n v="8"/>
    <n v="4497"/>
    <n v="0"/>
    <n v="5"/>
    <n v="1"/>
    <n v="3"/>
    <n v="0"/>
    <n v="0"/>
    <n v="1"/>
    <n v="0"/>
    <n v="0"/>
    <n v="71590"/>
    <n v="71607"/>
    <n v="70057"/>
    <s v="LIOP"/>
    <s v="GO  "/>
    <n v="0"/>
    <n v="5314"/>
  </r>
  <r>
    <x v="1422"/>
    <n v="202501"/>
    <x v="1"/>
    <s v="LE ROUX P                     "/>
    <x v="2"/>
    <n v="668"/>
    <n v="163"/>
    <n v="25"/>
    <n v="8"/>
    <n v="4497"/>
    <n v="0"/>
    <n v="5"/>
    <n v="1"/>
    <n v="3"/>
    <n v="0"/>
    <n v="0"/>
    <n v="1"/>
    <n v="0"/>
    <n v="0"/>
    <n v="71590"/>
    <n v="71607"/>
    <n v="70057"/>
    <s v="LIOP"/>
    <s v="GO  "/>
    <n v="0"/>
    <n v="5314"/>
  </r>
  <r>
    <x v="1423"/>
    <n v="202501"/>
    <x v="0"/>
    <s v="YEGANIANE A                   "/>
    <x v="2"/>
    <n v="742"/>
    <n v="172"/>
    <n v="24"/>
    <n v="10"/>
    <n v="2699"/>
    <n v="1200"/>
    <n v="5.5"/>
    <n v="2.5"/>
    <n v="0.5"/>
    <n v="0"/>
    <n v="1"/>
    <n v="1.5"/>
    <n v="0"/>
    <n v="0"/>
    <n v="71030"/>
    <n v="71063"/>
    <n v="71689"/>
    <s v="COTE"/>
    <s v="IF  "/>
    <n v="0"/>
    <n v="3108"/>
  </r>
  <r>
    <x v="1423"/>
    <n v="202501"/>
    <x v="1"/>
    <s v="YEGANIANE A                   "/>
    <x v="2"/>
    <n v="742"/>
    <n v="172"/>
    <n v="24"/>
    <n v="10"/>
    <n v="2699"/>
    <n v="1200"/>
    <n v="5.5"/>
    <n v="2.5"/>
    <n v="0.5"/>
    <n v="0"/>
    <n v="1"/>
    <n v="1.5"/>
    <n v="0"/>
    <n v="0"/>
    <n v="71030"/>
    <n v="71063"/>
    <n v="71689"/>
    <s v="COTE"/>
    <s v="IF  "/>
    <n v="0"/>
    <n v="3108"/>
  </r>
  <r>
    <x v="1424"/>
    <n v="202501"/>
    <x v="0"/>
    <s v="LEDOUX J                      "/>
    <x v="2"/>
    <n v="641"/>
    <n v="133"/>
    <n v="11"/>
    <n v="3"/>
    <n v="4437"/>
    <n v="7500"/>
    <n v="8.5"/>
    <n v="1"/>
    <n v="3"/>
    <n v="0"/>
    <n v="1.5"/>
    <n v="2.5"/>
    <n v="0.5"/>
    <n v="0"/>
    <n v="900582"/>
    <n v="71129"/>
    <n v="71454"/>
    <s v="OD A"/>
    <s v="CE  "/>
    <n v="18440"/>
    <n v="6127"/>
  </r>
  <r>
    <x v="1424"/>
    <n v="202501"/>
    <x v="1"/>
    <s v="LEDOUX J                      "/>
    <x v="2"/>
    <n v="641"/>
    <n v="133"/>
    <n v="11"/>
    <n v="3"/>
    <n v="4437"/>
    <n v="7500"/>
    <n v="8.5"/>
    <n v="1"/>
    <n v="3"/>
    <n v="0"/>
    <n v="1.5"/>
    <n v="2.5"/>
    <n v="0.5"/>
    <n v="0"/>
    <n v="900582"/>
    <n v="71129"/>
    <n v="71454"/>
    <s v="OD A"/>
    <s v="CE  "/>
    <n v="18440"/>
    <n v="6127"/>
  </r>
  <r>
    <x v="1425"/>
    <n v="202501"/>
    <x v="0"/>
    <s v="ASTIER L                      "/>
    <x v="2"/>
    <n v="775"/>
    <n v="248"/>
    <n v="21"/>
    <n v="5"/>
    <n v="1817"/>
    <n v="0"/>
    <n v="4.5"/>
    <n v="0.5"/>
    <n v="2"/>
    <n v="0"/>
    <n v="2"/>
    <n v="0"/>
    <n v="0"/>
    <n v="0"/>
    <n v="71251"/>
    <n v="71252"/>
    <n v="700162"/>
    <s v="KARI"/>
    <s v="GS  "/>
    <n v="0"/>
    <n v="2267"/>
  </r>
  <r>
    <x v="1425"/>
    <n v="202501"/>
    <x v="1"/>
    <s v="ASTIER L                      "/>
    <x v="2"/>
    <n v="775"/>
    <n v="248"/>
    <n v="21"/>
    <n v="5"/>
    <n v="1817"/>
    <n v="0"/>
    <n v="4.5"/>
    <n v="0.5"/>
    <n v="2"/>
    <n v="0"/>
    <n v="2"/>
    <n v="0"/>
    <n v="0"/>
    <n v="0"/>
    <n v="71251"/>
    <n v="71252"/>
    <n v="700162"/>
    <s v="KARI"/>
    <s v="GS  "/>
    <n v="0"/>
    <n v="2267"/>
  </r>
  <r>
    <x v="1426"/>
    <n v="202501"/>
    <x v="0"/>
    <s v="DELAYE L                      "/>
    <x v="2"/>
    <n v="389"/>
    <n v="148"/>
    <n v="22"/>
    <n v="7"/>
    <n v="8591"/>
    <n v="18945"/>
    <n v="18"/>
    <n v="1"/>
    <n v="4"/>
    <n v="2"/>
    <n v="3"/>
    <n v="6.5"/>
    <n v="1.5"/>
    <n v="0"/>
    <n v="71251"/>
    <n v="70067"/>
    <n v="71349"/>
    <s v="LEGG"/>
    <s v="GS  "/>
    <n v="0"/>
    <n v="13281"/>
  </r>
  <r>
    <x v="1426"/>
    <n v="202501"/>
    <x v="1"/>
    <s v="DELAYE L                      "/>
    <x v="2"/>
    <n v="389"/>
    <n v="148"/>
    <n v="22"/>
    <n v="7"/>
    <n v="8591"/>
    <n v="18945"/>
    <n v="18"/>
    <n v="1"/>
    <n v="4"/>
    <n v="2"/>
    <n v="3"/>
    <n v="6.5"/>
    <n v="1.5"/>
    <n v="0"/>
    <n v="71251"/>
    <n v="70067"/>
    <n v="71349"/>
    <s v="LEGG"/>
    <s v="GS  "/>
    <n v="0"/>
    <n v="13281"/>
  </r>
  <r>
    <x v="1427"/>
    <n v="202501"/>
    <x v="0"/>
    <s v="GORGE-BERNAT V                "/>
    <x v="2"/>
    <n v="66"/>
    <n v="11"/>
    <n v="1"/>
    <n v="1"/>
    <n v="14766"/>
    <n v="59000"/>
    <n v="25.5"/>
    <n v="4"/>
    <n v="6.5"/>
    <n v="5"/>
    <n v="5"/>
    <n v="3"/>
    <n v="2"/>
    <n v="0"/>
    <n v="900582"/>
    <n v="71506"/>
    <n v="700080"/>
    <s v="MART"/>
    <s v="CE  "/>
    <n v="0"/>
    <n v="25269"/>
  </r>
  <r>
    <x v="1427"/>
    <n v="202501"/>
    <x v="1"/>
    <s v="GORGE-BERNAT V                "/>
    <x v="2"/>
    <n v="66"/>
    <n v="11"/>
    <n v="1"/>
    <n v="1"/>
    <n v="14766"/>
    <n v="59000"/>
    <n v="25.5"/>
    <n v="4"/>
    <n v="6.5"/>
    <n v="5"/>
    <n v="5"/>
    <n v="3"/>
    <n v="2"/>
    <n v="0"/>
    <n v="900582"/>
    <n v="71506"/>
    <n v="700080"/>
    <s v="MART"/>
    <s v="CE  "/>
    <n v="0"/>
    <n v="25269"/>
  </r>
  <r>
    <x v="1428"/>
    <n v="202501"/>
    <x v="0"/>
    <s v="KAHE A                        "/>
    <x v="2"/>
    <n v="10"/>
    <n v="2"/>
    <n v="1"/>
    <n v="1"/>
    <n v="7764"/>
    <n v="245000"/>
    <n v="3.5"/>
    <n v="0"/>
    <n v="0.5"/>
    <n v="0"/>
    <n v="1"/>
    <n v="0"/>
    <n v="2"/>
    <n v="0"/>
    <n v="900582"/>
    <n v="71159"/>
    <n v="71278"/>
    <s v="GATH"/>
    <s v="CE  "/>
    <n v="0"/>
    <n v="43013"/>
  </r>
  <r>
    <x v="1428"/>
    <n v="202501"/>
    <x v="1"/>
    <s v="KAHE A                        "/>
    <x v="2"/>
    <n v="10"/>
    <n v="2"/>
    <n v="1"/>
    <n v="1"/>
    <n v="7764"/>
    <n v="245000"/>
    <n v="3.5"/>
    <n v="0"/>
    <n v="0.5"/>
    <n v="0"/>
    <n v="1"/>
    <n v="0"/>
    <n v="2"/>
    <n v="0"/>
    <n v="900582"/>
    <n v="71159"/>
    <n v="71278"/>
    <s v="GATH"/>
    <s v="CE  "/>
    <n v="0"/>
    <n v="43013"/>
  </r>
  <r>
    <x v="1429"/>
    <n v="202501"/>
    <x v="0"/>
    <s v="DIGNE P                       "/>
    <x v="2"/>
    <n v="557"/>
    <n v="110"/>
    <n v="18"/>
    <n v="5"/>
    <n v="5424"/>
    <n v="6250"/>
    <n v="5.5"/>
    <n v="0"/>
    <n v="0.5"/>
    <n v="3"/>
    <n v="0"/>
    <n v="1.5"/>
    <n v="0.5"/>
    <n v="0"/>
    <n v="900582"/>
    <n v="71159"/>
    <n v="71278"/>
    <s v="GATH"/>
    <s v="CE  "/>
    <n v="0"/>
    <n v="8600"/>
  </r>
  <r>
    <x v="1429"/>
    <n v="202501"/>
    <x v="1"/>
    <s v="DIGNE P                       "/>
    <x v="2"/>
    <n v="557"/>
    <n v="110"/>
    <n v="18"/>
    <n v="5"/>
    <n v="5424"/>
    <n v="6250"/>
    <n v="5.5"/>
    <n v="0"/>
    <n v="0.5"/>
    <n v="3"/>
    <n v="0"/>
    <n v="1.5"/>
    <n v="0.5"/>
    <n v="0"/>
    <n v="900582"/>
    <n v="71159"/>
    <n v="71278"/>
    <s v="GATH"/>
    <s v="CE  "/>
    <n v="0"/>
    <n v="8600"/>
  </r>
  <r>
    <x v="1430"/>
    <n v="202501"/>
    <x v="0"/>
    <s v="PETIT E                       "/>
    <x v="2"/>
    <n v="585"/>
    <n v="117"/>
    <n v="11"/>
    <n v="5"/>
    <n v="4691"/>
    <n v="7715"/>
    <n v="6.5"/>
    <n v="0"/>
    <n v="2.5"/>
    <n v="0.5"/>
    <n v="3"/>
    <n v="0"/>
    <n v="0.5"/>
    <n v="0"/>
    <n v="900582"/>
    <n v="71506"/>
    <n v="700080"/>
    <s v="MART"/>
    <s v="CE  "/>
    <n v="7933"/>
    <n v="7882"/>
  </r>
  <r>
    <x v="1430"/>
    <n v="202501"/>
    <x v="1"/>
    <s v="PETIT E                       "/>
    <x v="2"/>
    <n v="585"/>
    <n v="117"/>
    <n v="11"/>
    <n v="5"/>
    <n v="4691"/>
    <n v="7715"/>
    <n v="6.5"/>
    <n v="0"/>
    <n v="2.5"/>
    <n v="0.5"/>
    <n v="3"/>
    <n v="0"/>
    <n v="0.5"/>
    <n v="0"/>
    <n v="900582"/>
    <n v="71506"/>
    <n v="700080"/>
    <s v="MART"/>
    <s v="CE  "/>
    <n v="7933"/>
    <n v="7882"/>
  </r>
  <r>
    <x v="1431"/>
    <n v="202501"/>
    <x v="0"/>
    <s v="LE MOAL F                     "/>
    <x v="2"/>
    <n v="546"/>
    <n v="108"/>
    <n v="9"/>
    <n v="3"/>
    <n v="7196"/>
    <n v="0"/>
    <n v="12"/>
    <n v="1"/>
    <n v="1"/>
    <n v="2"/>
    <n v="0"/>
    <n v="8"/>
    <n v="0"/>
    <n v="0"/>
    <n v="900582"/>
    <n v="71129"/>
    <n v="71136"/>
    <s v="OD A"/>
    <s v="CE  "/>
    <n v="6496"/>
    <n v="8926"/>
  </r>
  <r>
    <x v="1431"/>
    <n v="202501"/>
    <x v="1"/>
    <s v="LE MOAL F                     "/>
    <x v="2"/>
    <n v="546"/>
    <n v="108"/>
    <n v="9"/>
    <n v="3"/>
    <n v="7196"/>
    <n v="0"/>
    <n v="12"/>
    <n v="1"/>
    <n v="1"/>
    <n v="2"/>
    <n v="0"/>
    <n v="8"/>
    <n v="0"/>
    <n v="0"/>
    <n v="900582"/>
    <n v="71129"/>
    <n v="71136"/>
    <s v="OD A"/>
    <s v="CE  "/>
    <n v="6496"/>
    <n v="8926"/>
  </r>
  <r>
    <x v="1432"/>
    <n v="202501"/>
    <x v="0"/>
    <s v="MENRATH D                     "/>
    <x v="2"/>
    <n v="507"/>
    <n v="101"/>
    <n v="17"/>
    <n v="7"/>
    <n v="6081"/>
    <n v="10000"/>
    <n v="11"/>
    <n v="0"/>
    <n v="9.5"/>
    <n v="1.5"/>
    <n v="0"/>
    <n v="0"/>
    <n v="0"/>
    <n v="0"/>
    <n v="900582"/>
    <n v="71276"/>
    <n v="70083"/>
    <s v="LAUR"/>
    <s v="CE  "/>
    <n v="0"/>
    <n v="10122"/>
  </r>
  <r>
    <x v="1432"/>
    <n v="202501"/>
    <x v="1"/>
    <s v="MENRATH D                     "/>
    <x v="2"/>
    <n v="507"/>
    <n v="101"/>
    <n v="17"/>
    <n v="7"/>
    <n v="6081"/>
    <n v="10000"/>
    <n v="11"/>
    <n v="0"/>
    <n v="9.5"/>
    <n v="1.5"/>
    <n v="0"/>
    <n v="0"/>
    <n v="0"/>
    <n v="0"/>
    <n v="900582"/>
    <n v="71276"/>
    <n v="70083"/>
    <s v="LAUR"/>
    <s v="CE  "/>
    <n v="0"/>
    <n v="10122"/>
  </r>
  <r>
    <x v="1433"/>
    <n v="202501"/>
    <x v="0"/>
    <s v="ADAMIAK C                     "/>
    <x v="2"/>
    <n v="207"/>
    <n v="80"/>
    <n v="9"/>
    <n v="3"/>
    <n v="12974"/>
    <n v="20000"/>
    <n v="15"/>
    <n v="4.5"/>
    <n v="4"/>
    <n v="2.5"/>
    <n v="2.5"/>
    <n v="0.5"/>
    <n v="1"/>
    <n v="0"/>
    <n v="71251"/>
    <n v="70067"/>
    <n v="71366"/>
    <s v="LEGG"/>
    <s v="GS  "/>
    <n v="0"/>
    <n v="18748"/>
  </r>
  <r>
    <x v="1433"/>
    <n v="202501"/>
    <x v="1"/>
    <s v="ADAMIAK C                     "/>
    <x v="2"/>
    <n v="207"/>
    <n v="80"/>
    <n v="9"/>
    <n v="3"/>
    <n v="12974"/>
    <n v="20000"/>
    <n v="15"/>
    <n v="4.5"/>
    <n v="4"/>
    <n v="2.5"/>
    <n v="2.5"/>
    <n v="0.5"/>
    <n v="1"/>
    <n v="0"/>
    <n v="71251"/>
    <n v="70067"/>
    <n v="71366"/>
    <s v="LEGG"/>
    <s v="GS  "/>
    <n v="0"/>
    <n v="18748"/>
  </r>
  <r>
    <x v="1434"/>
    <n v="202501"/>
    <x v="0"/>
    <s v="SERVY B                       "/>
    <x v="2"/>
    <n v="146"/>
    <n v="56"/>
    <n v="6"/>
    <n v="3"/>
    <n v="8706"/>
    <n v="109550"/>
    <n v="14.5"/>
    <n v="3.5"/>
    <n v="2"/>
    <n v="1"/>
    <n v="1"/>
    <n v="3"/>
    <n v="4"/>
    <n v="0"/>
    <n v="71251"/>
    <n v="70067"/>
    <n v="71349"/>
    <s v="LEGG"/>
    <s v="GS  "/>
    <n v="0"/>
    <n v="20897"/>
  </r>
  <r>
    <x v="1434"/>
    <n v="202501"/>
    <x v="1"/>
    <s v="SERVY B                       "/>
    <x v="2"/>
    <n v="146"/>
    <n v="56"/>
    <n v="6"/>
    <n v="3"/>
    <n v="8706"/>
    <n v="109550"/>
    <n v="14.5"/>
    <n v="3.5"/>
    <n v="2"/>
    <n v="1"/>
    <n v="1"/>
    <n v="3"/>
    <n v="4"/>
    <n v="0"/>
    <n v="71251"/>
    <n v="70067"/>
    <n v="71349"/>
    <s v="LEGG"/>
    <s v="GS  "/>
    <n v="0"/>
    <n v="20897"/>
  </r>
  <r>
    <x v="1435"/>
    <n v="202501"/>
    <x v="0"/>
    <s v="HERTRICH M                    "/>
    <x v="2"/>
    <n v="579"/>
    <n v="116"/>
    <n v="19"/>
    <n v="8"/>
    <n v="7385"/>
    <n v="0"/>
    <n v="10"/>
    <n v="4"/>
    <n v="1"/>
    <n v="0"/>
    <n v="3"/>
    <n v="2"/>
    <n v="0"/>
    <n v="0"/>
    <n v="900582"/>
    <n v="71276"/>
    <n v="70083"/>
    <s v="LAUR"/>
    <s v="CE  "/>
    <n v="0"/>
    <n v="8005"/>
  </r>
  <r>
    <x v="1435"/>
    <n v="202501"/>
    <x v="1"/>
    <s v="HERTRICH M                    "/>
    <x v="2"/>
    <n v="579"/>
    <n v="116"/>
    <n v="19"/>
    <n v="8"/>
    <n v="7385"/>
    <n v="0"/>
    <n v="10"/>
    <n v="4"/>
    <n v="1"/>
    <n v="0"/>
    <n v="3"/>
    <n v="2"/>
    <n v="0"/>
    <n v="0"/>
    <n v="900582"/>
    <n v="71276"/>
    <n v="70083"/>
    <s v="LAUR"/>
    <s v="CE  "/>
    <n v="0"/>
    <n v="8005"/>
  </r>
  <r>
    <x v="1436"/>
    <n v="202501"/>
    <x v="0"/>
    <s v="TURLURE C                     "/>
    <x v="2"/>
    <n v="688"/>
    <n v="171"/>
    <n v="26"/>
    <n v="5"/>
    <n v="2301"/>
    <n v="13009"/>
    <n v="4"/>
    <n v="1"/>
    <n v="0.5"/>
    <n v="0.5"/>
    <n v="1"/>
    <n v="0"/>
    <n v="1"/>
    <n v="0"/>
    <n v="71590"/>
    <n v="71607"/>
    <n v="700202"/>
    <s v="LIOP"/>
    <s v="GO  "/>
    <n v="0"/>
    <n v="4663"/>
  </r>
  <r>
    <x v="1436"/>
    <n v="202501"/>
    <x v="1"/>
    <s v="TURLURE C                     "/>
    <x v="2"/>
    <n v="688"/>
    <n v="171"/>
    <n v="26"/>
    <n v="5"/>
    <n v="2301"/>
    <n v="13009"/>
    <n v="4"/>
    <n v="1"/>
    <n v="0.5"/>
    <n v="0.5"/>
    <n v="1"/>
    <n v="0"/>
    <n v="1"/>
    <n v="0"/>
    <n v="71590"/>
    <n v="71607"/>
    <n v="700202"/>
    <s v="LIOP"/>
    <s v="GO  "/>
    <n v="0"/>
    <n v="4663"/>
  </r>
  <r>
    <x v="1437"/>
    <n v="202501"/>
    <x v="0"/>
    <s v="BURATI P                      "/>
    <x v="2"/>
    <n v="869"/>
    <n v="188"/>
    <n v="24"/>
    <n v="9"/>
    <n v="0"/>
    <n v="5073"/>
    <n v="0.5"/>
    <n v="0"/>
    <n v="0"/>
    <n v="0"/>
    <n v="0"/>
    <n v="0"/>
    <n v="0.5"/>
    <n v="0"/>
    <n v="900582"/>
    <n v="71139"/>
    <n v="71409"/>
    <s v="BACQ"/>
    <s v="CE  "/>
    <n v="0"/>
    <n v="507"/>
  </r>
  <r>
    <x v="1437"/>
    <n v="202501"/>
    <x v="1"/>
    <s v="BURATI P                      "/>
    <x v="2"/>
    <n v="869"/>
    <n v="188"/>
    <n v="24"/>
    <n v="9"/>
    <n v="0"/>
    <n v="5073"/>
    <n v="0.5"/>
    <n v="0"/>
    <n v="0"/>
    <n v="0"/>
    <n v="0"/>
    <n v="0"/>
    <n v="0.5"/>
    <n v="0"/>
    <n v="900582"/>
    <n v="71139"/>
    <n v="71409"/>
    <s v="BACQ"/>
    <s v="CE  "/>
    <n v="0"/>
    <n v="507"/>
  </r>
  <r>
    <x v="1438"/>
    <n v="202501"/>
    <x v="0"/>
    <s v="PAINVIN E                     "/>
    <x v="2"/>
    <n v="192"/>
    <n v="36"/>
    <n v="3"/>
    <n v="1"/>
    <n v="14004"/>
    <n v="8200"/>
    <n v="16.5"/>
    <n v="4.5"/>
    <n v="3"/>
    <n v="2"/>
    <n v="4.5"/>
    <n v="2.5"/>
    <n v="0"/>
    <n v="0"/>
    <n v="900582"/>
    <n v="71139"/>
    <n v="71140"/>
    <s v="BACQ"/>
    <s v="CE  "/>
    <n v="0"/>
    <n v="19190"/>
  </r>
  <r>
    <x v="1438"/>
    <n v="202501"/>
    <x v="1"/>
    <s v="PAINVIN E                     "/>
    <x v="2"/>
    <n v="192"/>
    <n v="36"/>
    <n v="3"/>
    <n v="1"/>
    <n v="14004"/>
    <n v="8200"/>
    <n v="16.5"/>
    <n v="4.5"/>
    <n v="3"/>
    <n v="2"/>
    <n v="4.5"/>
    <n v="2.5"/>
    <n v="0"/>
    <n v="0"/>
    <n v="900582"/>
    <n v="71139"/>
    <n v="71140"/>
    <s v="BACQ"/>
    <s v="CE  "/>
    <n v="0"/>
    <n v="19190"/>
  </r>
  <r>
    <x v="1439"/>
    <n v="202501"/>
    <x v="0"/>
    <s v="MERLE V                       "/>
    <x v="2"/>
    <n v="31"/>
    <n v="9"/>
    <n v="1"/>
    <n v="1"/>
    <n v="22717"/>
    <n v="0"/>
    <n v="24.5"/>
    <n v="4"/>
    <n v="9"/>
    <n v="7.5"/>
    <n v="4"/>
    <n v="0"/>
    <n v="0"/>
    <n v="0"/>
    <n v="71590"/>
    <n v="71606"/>
    <n v="71337"/>
    <s v="QUIR"/>
    <s v="GO  "/>
    <n v="0"/>
    <n v="32511"/>
  </r>
  <r>
    <x v="1439"/>
    <n v="202501"/>
    <x v="1"/>
    <s v="MERLE V                       "/>
    <x v="2"/>
    <n v="31"/>
    <n v="9"/>
    <n v="1"/>
    <n v="1"/>
    <n v="22717"/>
    <n v="0"/>
    <n v="24.5"/>
    <n v="4"/>
    <n v="9"/>
    <n v="7.5"/>
    <n v="4"/>
    <n v="0"/>
    <n v="0"/>
    <n v="0"/>
    <n v="71590"/>
    <n v="71606"/>
    <n v="71337"/>
    <s v="QUIR"/>
    <s v="GO  "/>
    <n v="0"/>
    <n v="32511"/>
  </r>
  <r>
    <x v="1440"/>
    <n v="202501"/>
    <x v="0"/>
    <s v="ALAIN C                       "/>
    <x v="2"/>
    <n v="433"/>
    <n v="160"/>
    <n v="10"/>
    <n v="1"/>
    <n v="3408"/>
    <n v="43750"/>
    <n v="9.5"/>
    <n v="1"/>
    <n v="4"/>
    <n v="0.5"/>
    <n v="1"/>
    <n v="0"/>
    <n v="3"/>
    <n v="0"/>
    <n v="71251"/>
    <n v="71252"/>
    <n v="700162"/>
    <s v="KARI"/>
    <s v="GS  "/>
    <n v="0"/>
    <n v="11963"/>
  </r>
  <r>
    <x v="1440"/>
    <n v="202501"/>
    <x v="1"/>
    <s v="ALAIN C                       "/>
    <x v="2"/>
    <n v="433"/>
    <n v="160"/>
    <n v="10"/>
    <n v="1"/>
    <n v="3408"/>
    <n v="43750"/>
    <n v="9.5"/>
    <n v="1"/>
    <n v="4"/>
    <n v="0.5"/>
    <n v="1"/>
    <n v="0"/>
    <n v="3"/>
    <n v="0"/>
    <n v="71251"/>
    <n v="71252"/>
    <n v="700162"/>
    <s v="KARI"/>
    <s v="GS  "/>
    <n v="0"/>
    <n v="11963"/>
  </r>
  <r>
    <x v="1441"/>
    <n v="202501"/>
    <x v="0"/>
    <s v="BERTACCHINI A                 "/>
    <x v="2"/>
    <n v="735"/>
    <n v="154"/>
    <n v="16"/>
    <n v="4"/>
    <n v="1968"/>
    <n v="0"/>
    <n v="2"/>
    <n v="0.5"/>
    <n v="0.5"/>
    <n v="1"/>
    <n v="0"/>
    <n v="0"/>
    <n v="0"/>
    <n v="0"/>
    <n v="900582"/>
    <n v="71129"/>
    <n v="71131"/>
    <s v="OD A"/>
    <s v="CE  "/>
    <n v="0"/>
    <n v="3257"/>
  </r>
  <r>
    <x v="1441"/>
    <n v="202501"/>
    <x v="1"/>
    <s v="BERTACCHINI A                 "/>
    <x v="2"/>
    <n v="735"/>
    <n v="154"/>
    <n v="16"/>
    <n v="4"/>
    <n v="1968"/>
    <n v="0"/>
    <n v="2"/>
    <n v="0.5"/>
    <n v="0.5"/>
    <n v="1"/>
    <n v="0"/>
    <n v="0"/>
    <n v="0"/>
    <n v="0"/>
    <n v="900582"/>
    <n v="71129"/>
    <n v="71131"/>
    <s v="OD A"/>
    <s v="CE  "/>
    <n v="0"/>
    <n v="3257"/>
  </r>
  <r>
    <x v="1442"/>
    <n v="202501"/>
    <x v="0"/>
    <s v="MAURY POIRETTE A              "/>
    <x v="2"/>
    <n v="449"/>
    <n v="164"/>
    <n v="24"/>
    <n v="4"/>
    <n v="8573"/>
    <n v="0"/>
    <n v="16"/>
    <n v="1.5"/>
    <n v="5.5"/>
    <n v="3"/>
    <n v="3.5"/>
    <n v="2.5"/>
    <n v="0"/>
    <n v="0"/>
    <n v="71251"/>
    <n v="71255"/>
    <n v="71400"/>
    <s v="FRAC"/>
    <s v="GS  "/>
    <n v="0"/>
    <n v="11571"/>
  </r>
  <r>
    <x v="1442"/>
    <n v="202501"/>
    <x v="1"/>
    <s v="MAURY POIRETTE A              "/>
    <x v="2"/>
    <n v="449"/>
    <n v="164"/>
    <n v="24"/>
    <n v="4"/>
    <n v="8573"/>
    <n v="0"/>
    <n v="16"/>
    <n v="1.5"/>
    <n v="5.5"/>
    <n v="3"/>
    <n v="3.5"/>
    <n v="2.5"/>
    <n v="0"/>
    <n v="0"/>
    <n v="71251"/>
    <n v="71255"/>
    <n v="71400"/>
    <s v="FRAC"/>
    <s v="GS  "/>
    <n v="0"/>
    <n v="11571"/>
  </r>
  <r>
    <x v="1443"/>
    <n v="202501"/>
    <x v="0"/>
    <s v="DERACHE E                     "/>
    <x v="2"/>
    <n v="916"/>
    <n v="228"/>
    <n v="34"/>
    <n v="6"/>
    <n v="0"/>
    <n v="0"/>
    <n v="0"/>
    <n v="0"/>
    <n v="0"/>
    <n v="0"/>
    <n v="0"/>
    <n v="0"/>
    <n v="0"/>
    <n v="0"/>
    <n v="71590"/>
    <n v="71607"/>
    <n v="700398"/>
    <s v="LIOP"/>
    <s v="GO  "/>
    <n v="0"/>
    <n v="0"/>
  </r>
  <r>
    <x v="1443"/>
    <n v="202501"/>
    <x v="1"/>
    <s v="DERACHE E                     "/>
    <x v="2"/>
    <n v="916"/>
    <n v="228"/>
    <n v="34"/>
    <n v="6"/>
    <n v="0"/>
    <n v="0"/>
    <n v="0"/>
    <n v="0"/>
    <n v="0"/>
    <n v="0"/>
    <n v="0"/>
    <n v="0"/>
    <n v="0"/>
    <n v="0"/>
    <n v="71590"/>
    <n v="71607"/>
    <n v="700398"/>
    <s v="LIOP"/>
    <s v="GO  "/>
    <n v="0"/>
    <n v="0"/>
  </r>
  <r>
    <x v="1444"/>
    <n v="202501"/>
    <x v="0"/>
    <s v="OLIVIER M                     "/>
    <x v="2"/>
    <n v="533"/>
    <n v="188"/>
    <n v="27"/>
    <n v="7"/>
    <n v="3736"/>
    <n v="36350"/>
    <n v="10.5"/>
    <n v="0.5"/>
    <n v="2.5"/>
    <n v="0"/>
    <n v="3.5"/>
    <n v="2.5"/>
    <n v="1.5"/>
    <n v="0"/>
    <n v="71251"/>
    <n v="71255"/>
    <n v="700257"/>
    <s v="FRAC"/>
    <s v="GS  "/>
    <n v="0"/>
    <n v="9366"/>
  </r>
  <r>
    <x v="1444"/>
    <n v="202501"/>
    <x v="1"/>
    <s v="OLIVIER M                     "/>
    <x v="2"/>
    <n v="533"/>
    <n v="188"/>
    <n v="27"/>
    <n v="7"/>
    <n v="3736"/>
    <n v="36350"/>
    <n v="10.5"/>
    <n v="0.5"/>
    <n v="2.5"/>
    <n v="0"/>
    <n v="3.5"/>
    <n v="2.5"/>
    <n v="1.5"/>
    <n v="0"/>
    <n v="71251"/>
    <n v="71255"/>
    <n v="700257"/>
    <s v="FRAC"/>
    <s v="GS  "/>
    <n v="0"/>
    <n v="9366"/>
  </r>
  <r>
    <x v="1445"/>
    <n v="202501"/>
    <x v="0"/>
    <s v="BOUAZIZ I                     "/>
    <x v="2"/>
    <n v="644"/>
    <n v="134"/>
    <n v="26"/>
    <n v="6"/>
    <n v="2930"/>
    <n v="5000"/>
    <n v="7"/>
    <n v="1"/>
    <n v="4"/>
    <n v="0"/>
    <n v="0"/>
    <n v="2"/>
    <n v="0"/>
    <n v="0"/>
    <n v="900582"/>
    <n v="71507"/>
    <n v="71528"/>
    <s v="MORT"/>
    <s v="CE  "/>
    <n v="0"/>
    <n v="6064"/>
  </r>
  <r>
    <x v="1445"/>
    <n v="202501"/>
    <x v="1"/>
    <s v="BOUAZIZ I                     "/>
    <x v="2"/>
    <n v="644"/>
    <n v="134"/>
    <n v="26"/>
    <n v="6"/>
    <n v="2930"/>
    <n v="5000"/>
    <n v="7"/>
    <n v="1"/>
    <n v="4"/>
    <n v="0"/>
    <n v="0"/>
    <n v="2"/>
    <n v="0"/>
    <n v="0"/>
    <n v="900582"/>
    <n v="71507"/>
    <n v="71528"/>
    <s v="MORT"/>
    <s v="CE  "/>
    <n v="0"/>
    <n v="6064"/>
  </r>
  <r>
    <x v="1446"/>
    <n v="202501"/>
    <x v="0"/>
    <s v="CHAIDRON FUENTES S            "/>
    <x v="2"/>
    <n v="726"/>
    <n v="164"/>
    <n v="17"/>
    <n v="6"/>
    <n v="3197"/>
    <n v="0"/>
    <n v="5"/>
    <n v="1"/>
    <n v="1.5"/>
    <n v="0"/>
    <n v="1"/>
    <n v="0.5"/>
    <n v="1"/>
    <n v="0"/>
    <n v="71030"/>
    <n v="71662"/>
    <n v="71042"/>
    <s v="HENN"/>
    <s v="IF  "/>
    <n v="0"/>
    <n v="3579"/>
  </r>
  <r>
    <x v="1446"/>
    <n v="202501"/>
    <x v="1"/>
    <s v="CHAIDRON FUENTES S            "/>
    <x v="2"/>
    <n v="726"/>
    <n v="164"/>
    <n v="17"/>
    <n v="6"/>
    <n v="3197"/>
    <n v="0"/>
    <n v="5"/>
    <n v="1"/>
    <n v="1.5"/>
    <n v="0"/>
    <n v="1"/>
    <n v="0.5"/>
    <n v="1"/>
    <n v="0"/>
    <n v="71030"/>
    <n v="71662"/>
    <n v="71042"/>
    <s v="HENN"/>
    <s v="IF  "/>
    <n v="0"/>
    <n v="3579"/>
  </r>
  <r>
    <x v="1447"/>
    <n v="202501"/>
    <x v="0"/>
    <s v="LELONG A                      "/>
    <x v="2"/>
    <n v="524"/>
    <n v="104"/>
    <n v="11"/>
    <n v="3"/>
    <n v="7946"/>
    <n v="0"/>
    <n v="16"/>
    <n v="3"/>
    <n v="6"/>
    <n v="1"/>
    <n v="2"/>
    <n v="4"/>
    <n v="0"/>
    <n v="0"/>
    <n v="71030"/>
    <n v="71662"/>
    <n v="71042"/>
    <s v="HENN"/>
    <s v="IF  "/>
    <n v="0"/>
    <n v="9606"/>
  </r>
  <r>
    <x v="1447"/>
    <n v="202501"/>
    <x v="1"/>
    <s v="LELONG A                      "/>
    <x v="2"/>
    <n v="524"/>
    <n v="104"/>
    <n v="11"/>
    <n v="3"/>
    <n v="7946"/>
    <n v="0"/>
    <n v="16"/>
    <n v="3"/>
    <n v="6"/>
    <n v="1"/>
    <n v="2"/>
    <n v="4"/>
    <n v="0"/>
    <n v="0"/>
    <n v="71030"/>
    <n v="71662"/>
    <n v="71042"/>
    <s v="HENN"/>
    <s v="IF  "/>
    <n v="0"/>
    <n v="9606"/>
  </r>
  <r>
    <x v="1448"/>
    <n v="202501"/>
    <x v="0"/>
    <s v="CAUSSAT R                     "/>
    <x v="2"/>
    <n v="864"/>
    <n v="208"/>
    <n v="13"/>
    <n v="4"/>
    <n v="600"/>
    <n v="0"/>
    <n v="0.5"/>
    <n v="0.5"/>
    <n v="0"/>
    <n v="0"/>
    <n v="0"/>
    <n v="0"/>
    <n v="0"/>
    <n v="0"/>
    <n v="71590"/>
    <n v="71602"/>
    <n v="71220"/>
    <s v="HARY"/>
    <s v="GO  "/>
    <n v="0"/>
    <n v="600"/>
  </r>
  <r>
    <x v="1448"/>
    <n v="202501"/>
    <x v="1"/>
    <s v="CAUSSAT R                     "/>
    <x v="2"/>
    <n v="864"/>
    <n v="208"/>
    <n v="13"/>
    <n v="4"/>
    <n v="600"/>
    <n v="0"/>
    <n v="0.5"/>
    <n v="0.5"/>
    <n v="0"/>
    <n v="0"/>
    <n v="0"/>
    <n v="0"/>
    <n v="0"/>
    <n v="0"/>
    <n v="71590"/>
    <n v="71602"/>
    <n v="71220"/>
    <s v="HARY"/>
    <s v="GO  "/>
    <n v="0"/>
    <n v="600"/>
  </r>
  <r>
    <x v="1449"/>
    <n v="202501"/>
    <x v="0"/>
    <s v="BILHEUDE G                    "/>
    <x v="2"/>
    <n v="572"/>
    <n v="143"/>
    <n v="22"/>
    <n v="6"/>
    <n v="4228"/>
    <n v="17920"/>
    <n v="12"/>
    <n v="1.5"/>
    <n v="5"/>
    <n v="0"/>
    <n v="3.5"/>
    <n v="1.5"/>
    <n v="0.5"/>
    <n v="0"/>
    <n v="71590"/>
    <n v="71592"/>
    <n v="71071"/>
    <s v="LECO"/>
    <s v="GO  "/>
    <n v="0"/>
    <n v="8248"/>
  </r>
  <r>
    <x v="1449"/>
    <n v="202501"/>
    <x v="1"/>
    <s v="BILHEUDE G                    "/>
    <x v="2"/>
    <n v="572"/>
    <n v="143"/>
    <n v="22"/>
    <n v="6"/>
    <n v="4228"/>
    <n v="17920"/>
    <n v="12"/>
    <n v="1.5"/>
    <n v="5"/>
    <n v="0"/>
    <n v="3.5"/>
    <n v="1.5"/>
    <n v="0.5"/>
    <n v="0"/>
    <n v="71590"/>
    <n v="71592"/>
    <n v="71071"/>
    <s v="LECO"/>
    <s v="GO  "/>
    <n v="0"/>
    <n v="8248"/>
  </r>
  <r>
    <x v="1450"/>
    <n v="202501"/>
    <x v="0"/>
    <s v="LECLERC E                     "/>
    <x v="2"/>
    <n v="129"/>
    <n v="25"/>
    <n v="5"/>
    <n v="3"/>
    <n v="17904"/>
    <n v="100"/>
    <n v="24"/>
    <n v="6.5"/>
    <n v="9"/>
    <n v="2.5"/>
    <n v="4"/>
    <n v="2"/>
    <n v="0"/>
    <n v="0"/>
    <n v="71030"/>
    <n v="71054"/>
    <n v="71056"/>
    <s v="BOUR"/>
    <s v="IF  "/>
    <n v="16139"/>
    <n v="21908"/>
  </r>
  <r>
    <x v="1450"/>
    <n v="202501"/>
    <x v="1"/>
    <s v="LECLERC E                     "/>
    <x v="2"/>
    <n v="129"/>
    <n v="25"/>
    <n v="5"/>
    <n v="3"/>
    <n v="17904"/>
    <n v="100"/>
    <n v="24"/>
    <n v="6.5"/>
    <n v="9"/>
    <n v="2.5"/>
    <n v="4"/>
    <n v="2"/>
    <n v="0"/>
    <n v="0"/>
    <n v="71030"/>
    <n v="71054"/>
    <n v="71056"/>
    <s v="BOUR"/>
    <s v="IF  "/>
    <n v="16139"/>
    <n v="21908"/>
  </r>
  <r>
    <x v="1451"/>
    <n v="202501"/>
    <x v="0"/>
    <s v="NIZARD A                      "/>
    <x v="2"/>
    <n v="573"/>
    <n v="144"/>
    <n v="8"/>
    <n v="3"/>
    <n v="5962"/>
    <n v="0"/>
    <n v="12"/>
    <n v="3"/>
    <n v="5"/>
    <n v="1"/>
    <n v="3"/>
    <n v="0"/>
    <n v="0"/>
    <n v="0"/>
    <n v="71590"/>
    <n v="71601"/>
    <n v="71564"/>
    <s v="DEVI"/>
    <s v="GO  "/>
    <n v="0"/>
    <n v="8205"/>
  </r>
  <r>
    <x v="1451"/>
    <n v="202501"/>
    <x v="1"/>
    <s v="NIZARD A                      "/>
    <x v="2"/>
    <n v="573"/>
    <n v="144"/>
    <n v="8"/>
    <n v="3"/>
    <n v="5962"/>
    <n v="0"/>
    <n v="12"/>
    <n v="3"/>
    <n v="5"/>
    <n v="1"/>
    <n v="3"/>
    <n v="0"/>
    <n v="0"/>
    <n v="0"/>
    <n v="71590"/>
    <n v="71601"/>
    <n v="71564"/>
    <s v="DEVI"/>
    <s v="GO  "/>
    <n v="0"/>
    <n v="8205"/>
  </r>
  <r>
    <x v="1452"/>
    <n v="202501"/>
    <x v="0"/>
    <s v="PEDANOU R                     "/>
    <x v="2"/>
    <n v="156"/>
    <n v="31"/>
    <n v="7"/>
    <n v="4"/>
    <n v="17993"/>
    <n v="2460"/>
    <n v="12"/>
    <n v="5"/>
    <n v="4"/>
    <n v="1"/>
    <n v="1"/>
    <n v="1"/>
    <n v="0"/>
    <n v="0"/>
    <n v="71030"/>
    <n v="71054"/>
    <n v="700079"/>
    <s v="BOUR"/>
    <s v="IF  "/>
    <n v="0"/>
    <n v="20468"/>
  </r>
  <r>
    <x v="1452"/>
    <n v="202501"/>
    <x v="1"/>
    <s v="PEDANOU R                     "/>
    <x v="2"/>
    <n v="156"/>
    <n v="31"/>
    <n v="7"/>
    <n v="4"/>
    <n v="17993"/>
    <n v="2460"/>
    <n v="12"/>
    <n v="5"/>
    <n v="4"/>
    <n v="1"/>
    <n v="1"/>
    <n v="1"/>
    <n v="0"/>
    <n v="0"/>
    <n v="71030"/>
    <n v="71054"/>
    <n v="700079"/>
    <s v="BOUR"/>
    <s v="IF  "/>
    <n v="0"/>
    <n v="20468"/>
  </r>
  <r>
    <x v="1453"/>
    <n v="202501"/>
    <x v="0"/>
    <s v="BENCARDINO G                  "/>
    <x v="2"/>
    <n v="502"/>
    <n v="99"/>
    <n v="16"/>
    <n v="6"/>
    <n v="6937"/>
    <n v="25000"/>
    <n v="7.5"/>
    <n v="2.5"/>
    <n v="2.5"/>
    <n v="0.5"/>
    <n v="1.5"/>
    <n v="0"/>
    <n v="0.5"/>
    <n v="0"/>
    <n v="900582"/>
    <n v="71276"/>
    <n v="70083"/>
    <s v="LAUR"/>
    <s v="CE  "/>
    <n v="0"/>
    <n v="10302"/>
  </r>
  <r>
    <x v="1453"/>
    <n v="202501"/>
    <x v="1"/>
    <s v="BENCARDINO G                  "/>
    <x v="2"/>
    <n v="502"/>
    <n v="99"/>
    <n v="16"/>
    <n v="6"/>
    <n v="6937"/>
    <n v="25000"/>
    <n v="7.5"/>
    <n v="2.5"/>
    <n v="2.5"/>
    <n v="0.5"/>
    <n v="1.5"/>
    <n v="0"/>
    <n v="0.5"/>
    <n v="0"/>
    <n v="900582"/>
    <n v="71276"/>
    <n v="70083"/>
    <s v="LAUR"/>
    <s v="CE  "/>
    <n v="0"/>
    <n v="10302"/>
  </r>
  <r>
    <x v="1454"/>
    <n v="202501"/>
    <x v="0"/>
    <s v="PLICHON G                     "/>
    <x v="2"/>
    <n v="652"/>
    <n v="144"/>
    <n v="18"/>
    <n v="4"/>
    <n v="4496"/>
    <n v="0"/>
    <n v="7.5"/>
    <n v="1.5"/>
    <n v="2"/>
    <n v="1"/>
    <n v="1.5"/>
    <n v="1.5"/>
    <n v="0"/>
    <n v="0"/>
    <n v="71030"/>
    <n v="71054"/>
    <n v="71056"/>
    <s v="BOUR"/>
    <s v="IF  "/>
    <n v="0"/>
    <n v="5782"/>
  </r>
  <r>
    <x v="1454"/>
    <n v="202501"/>
    <x v="1"/>
    <s v="PLICHON G                     "/>
    <x v="2"/>
    <n v="652"/>
    <n v="144"/>
    <n v="18"/>
    <n v="4"/>
    <n v="4496"/>
    <n v="0"/>
    <n v="7.5"/>
    <n v="1.5"/>
    <n v="2"/>
    <n v="1"/>
    <n v="1.5"/>
    <n v="1.5"/>
    <n v="0"/>
    <n v="0"/>
    <n v="71030"/>
    <n v="71054"/>
    <n v="71056"/>
    <s v="BOUR"/>
    <s v="IF  "/>
    <n v="0"/>
    <n v="5782"/>
  </r>
  <r>
    <x v="1455"/>
    <n v="202501"/>
    <x v="0"/>
    <s v="DAUDET T                      "/>
    <x v="2"/>
    <n v="188"/>
    <n v="72"/>
    <n v="13"/>
    <n v="4"/>
    <n v="14859"/>
    <n v="0"/>
    <n v="14"/>
    <n v="8"/>
    <n v="2"/>
    <n v="0"/>
    <n v="2"/>
    <n v="2"/>
    <n v="0"/>
    <n v="0"/>
    <n v="71251"/>
    <n v="700023"/>
    <n v="71497"/>
    <s v="LEVE"/>
    <s v="GS  "/>
    <n v="0"/>
    <n v="19550"/>
  </r>
  <r>
    <x v="1455"/>
    <n v="202501"/>
    <x v="1"/>
    <s v="DAUDET T                      "/>
    <x v="2"/>
    <n v="188"/>
    <n v="72"/>
    <n v="13"/>
    <n v="4"/>
    <n v="14859"/>
    <n v="0"/>
    <n v="14"/>
    <n v="8"/>
    <n v="2"/>
    <n v="0"/>
    <n v="2"/>
    <n v="2"/>
    <n v="0"/>
    <n v="0"/>
    <n v="71251"/>
    <n v="700023"/>
    <n v="71497"/>
    <s v="LEVE"/>
    <s v="GS  "/>
    <n v="0"/>
    <n v="19550"/>
  </r>
  <r>
    <x v="1456"/>
    <n v="202501"/>
    <x v="0"/>
    <s v="ROLLAND F                     "/>
    <x v="2"/>
    <n v="566"/>
    <n v="199"/>
    <n v="31"/>
    <n v="10"/>
    <n v="5781"/>
    <n v="14298"/>
    <n v="13"/>
    <n v="2"/>
    <n v="1.5"/>
    <n v="0.5"/>
    <n v="3.5"/>
    <n v="3.5"/>
    <n v="2"/>
    <n v="0"/>
    <n v="71251"/>
    <n v="700023"/>
    <n v="71201"/>
    <s v="LEVE"/>
    <s v="GS  "/>
    <n v="3000"/>
    <n v="8372"/>
  </r>
  <r>
    <x v="1456"/>
    <n v="202501"/>
    <x v="1"/>
    <s v="ROLLAND F                     "/>
    <x v="2"/>
    <n v="566"/>
    <n v="199"/>
    <n v="31"/>
    <n v="10"/>
    <n v="5781"/>
    <n v="14298"/>
    <n v="13"/>
    <n v="2"/>
    <n v="1.5"/>
    <n v="0.5"/>
    <n v="3.5"/>
    <n v="3.5"/>
    <n v="2"/>
    <n v="0"/>
    <n v="71251"/>
    <n v="700023"/>
    <n v="71201"/>
    <s v="LEVE"/>
    <s v="GS  "/>
    <n v="3000"/>
    <n v="8372"/>
  </r>
  <r>
    <x v="1457"/>
    <n v="202501"/>
    <x v="0"/>
    <s v="GIGNOUX A                     "/>
    <x v="2"/>
    <n v="343"/>
    <n v="124"/>
    <n v="23"/>
    <n v="7"/>
    <n v="10874"/>
    <n v="8098"/>
    <n v="14"/>
    <n v="5.5"/>
    <n v="3"/>
    <n v="1"/>
    <n v="1.5"/>
    <n v="3"/>
    <n v="0"/>
    <n v="0"/>
    <n v="71251"/>
    <n v="700023"/>
    <n v="71201"/>
    <s v="LEVE"/>
    <s v="GS  "/>
    <n v="7952"/>
    <n v="14581"/>
  </r>
  <r>
    <x v="1457"/>
    <n v="202501"/>
    <x v="1"/>
    <s v="GIGNOUX A                     "/>
    <x v="2"/>
    <n v="343"/>
    <n v="124"/>
    <n v="23"/>
    <n v="7"/>
    <n v="10874"/>
    <n v="8098"/>
    <n v="14"/>
    <n v="5.5"/>
    <n v="3"/>
    <n v="1"/>
    <n v="1.5"/>
    <n v="3"/>
    <n v="0"/>
    <n v="0"/>
    <n v="71251"/>
    <n v="700023"/>
    <n v="71201"/>
    <s v="LEVE"/>
    <s v="GS  "/>
    <n v="7952"/>
    <n v="14581"/>
  </r>
  <r>
    <x v="1458"/>
    <n v="202501"/>
    <x v="0"/>
    <s v="PONS J                        "/>
    <x v="2"/>
    <n v="661"/>
    <n v="219"/>
    <n v="17"/>
    <n v="6"/>
    <n v="4051"/>
    <n v="0"/>
    <n v="9"/>
    <n v="0.5"/>
    <n v="5.5"/>
    <n v="1.5"/>
    <n v="0"/>
    <n v="1.5"/>
    <n v="0"/>
    <n v="0"/>
    <n v="71251"/>
    <n v="71248"/>
    <n v="71245"/>
    <s v="THIE"/>
    <s v="GS  "/>
    <n v="5204"/>
    <n v="5544"/>
  </r>
  <r>
    <x v="1458"/>
    <n v="202501"/>
    <x v="1"/>
    <s v="PONS J                        "/>
    <x v="2"/>
    <n v="661"/>
    <n v="219"/>
    <n v="17"/>
    <n v="6"/>
    <n v="4051"/>
    <n v="0"/>
    <n v="9"/>
    <n v="0.5"/>
    <n v="5.5"/>
    <n v="1.5"/>
    <n v="0"/>
    <n v="1.5"/>
    <n v="0"/>
    <n v="0"/>
    <n v="71251"/>
    <n v="71248"/>
    <n v="71245"/>
    <s v="THIE"/>
    <s v="GS  "/>
    <n v="5204"/>
    <n v="5544"/>
  </r>
  <r>
    <x v="1459"/>
    <n v="202501"/>
    <x v="0"/>
    <s v="RETAIL B                      "/>
    <x v="2"/>
    <n v="562"/>
    <n v="139"/>
    <n v="23"/>
    <n v="7"/>
    <n v="4212"/>
    <n v="27796"/>
    <n v="6.5"/>
    <n v="2.5"/>
    <n v="0"/>
    <n v="0"/>
    <n v="1.5"/>
    <n v="1"/>
    <n v="1.5"/>
    <n v="0"/>
    <n v="71590"/>
    <n v="71594"/>
    <n v="71467"/>
    <s v="GUIH"/>
    <s v="GO  "/>
    <n v="21731"/>
    <n v="8400"/>
  </r>
  <r>
    <x v="1459"/>
    <n v="202501"/>
    <x v="1"/>
    <s v="RETAIL B                      "/>
    <x v="2"/>
    <n v="562"/>
    <n v="139"/>
    <n v="23"/>
    <n v="7"/>
    <n v="4212"/>
    <n v="27796"/>
    <n v="6.5"/>
    <n v="2.5"/>
    <n v="0"/>
    <n v="0"/>
    <n v="1.5"/>
    <n v="1"/>
    <n v="1.5"/>
    <n v="0"/>
    <n v="71590"/>
    <n v="71594"/>
    <n v="71467"/>
    <s v="GUIH"/>
    <s v="GO  "/>
    <n v="21731"/>
    <n v="8400"/>
  </r>
  <r>
    <x v="1460"/>
    <n v="202501"/>
    <x v="0"/>
    <s v="PAIREAU V                     "/>
    <x v="2"/>
    <n v="371"/>
    <n v="95"/>
    <n v="4"/>
    <n v="2"/>
    <n v="4964"/>
    <n v="50186"/>
    <n v="17"/>
    <n v="1"/>
    <n v="3"/>
    <n v="2.5"/>
    <n v="3"/>
    <n v="0"/>
    <n v="7.5"/>
    <n v="0"/>
    <n v="71590"/>
    <n v="71601"/>
    <n v="71106"/>
    <s v="DEVI"/>
    <s v="GO  "/>
    <n v="0"/>
    <n v="13708"/>
  </r>
  <r>
    <x v="1460"/>
    <n v="202501"/>
    <x v="1"/>
    <s v="PAIREAU V                     "/>
    <x v="2"/>
    <n v="371"/>
    <n v="95"/>
    <n v="4"/>
    <n v="2"/>
    <n v="4964"/>
    <n v="50186"/>
    <n v="17"/>
    <n v="1"/>
    <n v="3"/>
    <n v="2.5"/>
    <n v="3"/>
    <n v="0"/>
    <n v="7.5"/>
    <n v="0"/>
    <n v="71590"/>
    <n v="71601"/>
    <n v="71106"/>
    <s v="DEVI"/>
    <s v="GO  "/>
    <n v="0"/>
    <n v="13708"/>
  </r>
  <r>
    <x v="1461"/>
    <n v="202501"/>
    <x v="0"/>
    <s v="GUIRLIN T                     "/>
    <x v="2"/>
    <n v="435"/>
    <n v="81"/>
    <n v="13"/>
    <n v="9"/>
    <n v="10907"/>
    <n v="4191"/>
    <n v="15.5"/>
    <n v="5.5"/>
    <n v="3"/>
    <n v="0"/>
    <n v="2"/>
    <n v="4.5"/>
    <n v="0.5"/>
    <n v="0"/>
    <n v="71030"/>
    <n v="71054"/>
    <n v="700079"/>
    <s v="BOUR"/>
    <s v="IF  "/>
    <n v="18983"/>
    <n v="11942"/>
  </r>
  <r>
    <x v="1461"/>
    <n v="202501"/>
    <x v="1"/>
    <s v="GUIRLIN T                     "/>
    <x v="2"/>
    <n v="435"/>
    <n v="81"/>
    <n v="13"/>
    <n v="9"/>
    <n v="10907"/>
    <n v="4191"/>
    <n v="15.5"/>
    <n v="5.5"/>
    <n v="3"/>
    <n v="0"/>
    <n v="2"/>
    <n v="4.5"/>
    <n v="0.5"/>
    <n v="0"/>
    <n v="71030"/>
    <n v="71054"/>
    <n v="700079"/>
    <s v="BOUR"/>
    <s v="IF  "/>
    <n v="18983"/>
    <n v="11942"/>
  </r>
  <r>
    <x v="1462"/>
    <n v="202501"/>
    <x v="0"/>
    <s v="HOUCKERT M                    "/>
    <x v="2"/>
    <n v="393"/>
    <n v="72"/>
    <n v="13"/>
    <n v="2"/>
    <n v="9692"/>
    <n v="20000"/>
    <n v="7"/>
    <n v="1"/>
    <n v="2"/>
    <n v="1.5"/>
    <n v="1"/>
    <n v="1.5"/>
    <n v="0"/>
    <n v="0"/>
    <n v="900582"/>
    <n v="71159"/>
    <n v="71274"/>
    <s v="GATH"/>
    <s v="CE  "/>
    <n v="0"/>
    <n v="13211"/>
  </r>
  <r>
    <x v="1462"/>
    <n v="202501"/>
    <x v="1"/>
    <s v="HOUCKERT M                    "/>
    <x v="2"/>
    <n v="393"/>
    <n v="72"/>
    <n v="13"/>
    <n v="2"/>
    <n v="9692"/>
    <n v="20000"/>
    <n v="7"/>
    <n v="1"/>
    <n v="2"/>
    <n v="1.5"/>
    <n v="1"/>
    <n v="1.5"/>
    <n v="0"/>
    <n v="0"/>
    <n v="900582"/>
    <n v="71159"/>
    <n v="71274"/>
    <s v="GATH"/>
    <s v="CE  "/>
    <n v="0"/>
    <n v="13211"/>
  </r>
  <r>
    <x v="1463"/>
    <n v="202501"/>
    <x v="0"/>
    <s v="SCHMIT C                      "/>
    <x v="2"/>
    <n v="830"/>
    <n v="199"/>
    <n v="26"/>
    <n v="9"/>
    <n v="715"/>
    <n v="0"/>
    <n v="3"/>
    <n v="0"/>
    <n v="1.5"/>
    <n v="0"/>
    <n v="1.5"/>
    <n v="0"/>
    <n v="0"/>
    <n v="0"/>
    <n v="71590"/>
    <n v="71595"/>
    <n v="71083"/>
    <s v="CORV"/>
    <s v="GO  "/>
    <n v="0"/>
    <n v="1109"/>
  </r>
  <r>
    <x v="1463"/>
    <n v="202501"/>
    <x v="1"/>
    <s v="SCHMIT C                      "/>
    <x v="2"/>
    <n v="830"/>
    <n v="199"/>
    <n v="26"/>
    <n v="9"/>
    <n v="715"/>
    <n v="0"/>
    <n v="3"/>
    <n v="0"/>
    <n v="1.5"/>
    <n v="0"/>
    <n v="1.5"/>
    <n v="0"/>
    <n v="0"/>
    <n v="0"/>
    <n v="71590"/>
    <n v="71595"/>
    <n v="71083"/>
    <s v="CORV"/>
    <s v="GO  "/>
    <n v="0"/>
    <n v="1109"/>
  </r>
  <r>
    <x v="1464"/>
    <n v="202501"/>
    <x v="0"/>
    <s v="CATHELIN J                    "/>
    <x v="2"/>
    <n v="750"/>
    <n v="175"/>
    <n v="15"/>
    <n v="6"/>
    <n v="2067"/>
    <n v="0"/>
    <n v="5.5"/>
    <n v="0"/>
    <n v="0.5"/>
    <n v="0.5"/>
    <n v="2.5"/>
    <n v="2"/>
    <n v="0"/>
    <n v="0"/>
    <n v="71030"/>
    <n v="71510"/>
    <n v="71551"/>
    <s v="TEIS"/>
    <s v="IF  "/>
    <n v="0"/>
    <n v="2947"/>
  </r>
  <r>
    <x v="1464"/>
    <n v="202501"/>
    <x v="1"/>
    <s v="CATHELIN J                    "/>
    <x v="2"/>
    <n v="750"/>
    <n v="175"/>
    <n v="15"/>
    <n v="6"/>
    <n v="2067"/>
    <n v="0"/>
    <n v="5.5"/>
    <n v="0"/>
    <n v="0.5"/>
    <n v="0.5"/>
    <n v="2.5"/>
    <n v="2"/>
    <n v="0"/>
    <n v="0"/>
    <n v="71030"/>
    <n v="71510"/>
    <n v="71551"/>
    <s v="TEIS"/>
    <s v="IF  "/>
    <n v="0"/>
    <n v="2947"/>
  </r>
  <r>
    <x v="1465"/>
    <n v="202501"/>
    <x v="0"/>
    <s v="LAVIGNE JP                    "/>
    <x v="2"/>
    <n v="473"/>
    <n v="169"/>
    <n v="25"/>
    <n v="10"/>
    <n v="9397"/>
    <n v="0"/>
    <n v="13"/>
    <n v="3.5"/>
    <n v="5.5"/>
    <n v="0.5"/>
    <n v="2.5"/>
    <n v="1"/>
    <n v="0"/>
    <n v="0"/>
    <n v="71251"/>
    <n v="71255"/>
    <n v="71258"/>
    <s v="FRAC"/>
    <s v="GS  "/>
    <n v="0"/>
    <n v="11185"/>
  </r>
  <r>
    <x v="1465"/>
    <n v="202501"/>
    <x v="1"/>
    <s v="LAVIGNE JP                    "/>
    <x v="2"/>
    <n v="473"/>
    <n v="169"/>
    <n v="25"/>
    <n v="10"/>
    <n v="9397"/>
    <n v="0"/>
    <n v="13"/>
    <n v="3.5"/>
    <n v="5.5"/>
    <n v="0.5"/>
    <n v="2.5"/>
    <n v="1"/>
    <n v="0"/>
    <n v="0"/>
    <n v="71251"/>
    <n v="71255"/>
    <n v="71258"/>
    <s v="FRAC"/>
    <s v="GS  "/>
    <n v="0"/>
    <n v="11185"/>
  </r>
  <r>
    <x v="1466"/>
    <n v="202501"/>
    <x v="0"/>
    <s v="THIRION PH                    "/>
    <x v="2"/>
    <n v="736"/>
    <n v="155"/>
    <n v="20"/>
    <n v="5"/>
    <n v="104"/>
    <n v="30000"/>
    <n v="3"/>
    <n v="0"/>
    <n v="0"/>
    <n v="0"/>
    <n v="1"/>
    <n v="0"/>
    <n v="2"/>
    <n v="0"/>
    <n v="900582"/>
    <n v="71270"/>
    <n v="71155"/>
    <s v="TRAG"/>
    <s v="CE  "/>
    <n v="0"/>
    <n v="3223"/>
  </r>
  <r>
    <x v="1466"/>
    <n v="202501"/>
    <x v="1"/>
    <s v="THIRION PH                    "/>
    <x v="2"/>
    <n v="736"/>
    <n v="155"/>
    <n v="20"/>
    <n v="5"/>
    <n v="104"/>
    <n v="30000"/>
    <n v="3"/>
    <n v="0"/>
    <n v="0"/>
    <n v="0"/>
    <n v="1"/>
    <n v="0"/>
    <n v="2"/>
    <n v="0"/>
    <n v="900582"/>
    <n v="71270"/>
    <n v="71155"/>
    <s v="TRAG"/>
    <s v="CE  "/>
    <n v="0"/>
    <n v="3223"/>
  </r>
  <r>
    <x v="1467"/>
    <n v="202501"/>
    <x v="0"/>
    <s v="BURAVAND L                    "/>
    <x v="2"/>
    <n v="307"/>
    <n v="114"/>
    <n v="15"/>
    <n v="4"/>
    <n v="11037"/>
    <n v="0"/>
    <n v="17.5"/>
    <n v="2"/>
    <n v="7.5"/>
    <n v="4.5"/>
    <n v="1.5"/>
    <n v="2"/>
    <n v="0"/>
    <n v="0"/>
    <n v="71251"/>
    <n v="70067"/>
    <n v="71265"/>
    <s v="LEGG"/>
    <s v="GS  "/>
    <n v="0"/>
    <n v="15807"/>
  </r>
  <r>
    <x v="1467"/>
    <n v="202501"/>
    <x v="1"/>
    <s v="BURAVAND L                    "/>
    <x v="2"/>
    <n v="307"/>
    <n v="114"/>
    <n v="15"/>
    <n v="4"/>
    <n v="11037"/>
    <n v="0"/>
    <n v="17.5"/>
    <n v="2"/>
    <n v="7.5"/>
    <n v="4.5"/>
    <n v="1.5"/>
    <n v="2"/>
    <n v="0"/>
    <n v="0"/>
    <n v="71251"/>
    <n v="70067"/>
    <n v="71265"/>
    <s v="LEGG"/>
    <s v="GS  "/>
    <n v="0"/>
    <n v="15807"/>
  </r>
  <r>
    <x v="1468"/>
    <n v="202501"/>
    <x v="0"/>
    <s v="HAMON G                       "/>
    <x v="2"/>
    <n v="743"/>
    <n v="237"/>
    <n v="28"/>
    <n v="7"/>
    <n v="2629"/>
    <n v="0"/>
    <n v="5.5"/>
    <n v="1.5"/>
    <n v="1.5"/>
    <n v="0"/>
    <n v="2.5"/>
    <n v="0"/>
    <n v="0"/>
    <n v="0"/>
    <n v="71251"/>
    <n v="70930"/>
    <n v="71182"/>
    <s v="CLEM"/>
    <s v="GS  "/>
    <n v="0"/>
    <n v="3098"/>
  </r>
  <r>
    <x v="1468"/>
    <n v="202501"/>
    <x v="1"/>
    <s v="HAMON G                       "/>
    <x v="2"/>
    <n v="743"/>
    <n v="237"/>
    <n v="28"/>
    <n v="7"/>
    <n v="2629"/>
    <n v="0"/>
    <n v="5.5"/>
    <n v="1.5"/>
    <n v="1.5"/>
    <n v="0"/>
    <n v="2.5"/>
    <n v="0"/>
    <n v="0"/>
    <n v="0"/>
    <n v="71251"/>
    <n v="70930"/>
    <n v="71182"/>
    <s v="CLEM"/>
    <s v="GS  "/>
    <n v="0"/>
    <n v="3098"/>
  </r>
  <r>
    <x v="1469"/>
    <n v="202501"/>
    <x v="0"/>
    <s v="SIMON P                       "/>
    <x v="2"/>
    <n v="120"/>
    <n v="28"/>
    <n v="1"/>
    <n v="1"/>
    <n v="14120"/>
    <n v="0"/>
    <n v="33"/>
    <n v="8"/>
    <n v="12"/>
    <n v="1"/>
    <n v="9"/>
    <n v="3"/>
    <n v="0"/>
    <n v="0"/>
    <n v="71590"/>
    <n v="71601"/>
    <n v="71102"/>
    <s v="DEVI"/>
    <s v="GO  "/>
    <n v="0"/>
    <n v="22473"/>
  </r>
  <r>
    <x v="1469"/>
    <n v="202501"/>
    <x v="1"/>
    <s v="SIMON P                       "/>
    <x v="2"/>
    <n v="120"/>
    <n v="28"/>
    <n v="1"/>
    <n v="1"/>
    <n v="14120"/>
    <n v="0"/>
    <n v="33"/>
    <n v="8"/>
    <n v="12"/>
    <n v="1"/>
    <n v="9"/>
    <n v="3"/>
    <n v="0"/>
    <n v="0"/>
    <n v="71590"/>
    <n v="71601"/>
    <n v="71102"/>
    <s v="DEVI"/>
    <s v="GO  "/>
    <n v="0"/>
    <n v="22473"/>
  </r>
  <r>
    <x v="1470"/>
    <n v="202501"/>
    <x v="0"/>
    <s v="COULON E                      "/>
    <x v="2"/>
    <n v="97"/>
    <n v="23"/>
    <n v="3"/>
    <n v="3"/>
    <n v="15656"/>
    <n v="8550"/>
    <n v="17"/>
    <n v="4"/>
    <n v="7"/>
    <n v="4"/>
    <n v="1"/>
    <n v="0"/>
    <n v="1"/>
    <n v="0"/>
    <n v="71590"/>
    <n v="71595"/>
    <n v="71358"/>
    <s v="CORV"/>
    <s v="GO  "/>
    <n v="5305"/>
    <n v="23350"/>
  </r>
  <r>
    <x v="1470"/>
    <n v="202501"/>
    <x v="1"/>
    <s v="COULON E                      "/>
    <x v="2"/>
    <n v="97"/>
    <n v="23"/>
    <n v="3"/>
    <n v="3"/>
    <n v="15656"/>
    <n v="8550"/>
    <n v="17"/>
    <n v="4"/>
    <n v="7"/>
    <n v="4"/>
    <n v="1"/>
    <n v="0"/>
    <n v="1"/>
    <n v="0"/>
    <n v="71590"/>
    <n v="71595"/>
    <n v="71358"/>
    <s v="CORV"/>
    <s v="GO  "/>
    <n v="5305"/>
    <n v="23350"/>
  </r>
  <r>
    <x v="1471"/>
    <n v="202501"/>
    <x v="0"/>
    <s v="BOISSON L                     "/>
    <x v="2"/>
    <n v="711"/>
    <n v="176"/>
    <n v="22"/>
    <n v="6"/>
    <n v="2139"/>
    <n v="3150"/>
    <n v="9"/>
    <n v="1"/>
    <n v="2"/>
    <n v="0"/>
    <n v="2"/>
    <n v="1"/>
    <n v="3"/>
    <n v="0"/>
    <n v="71590"/>
    <n v="71595"/>
    <n v="71088"/>
    <s v="CORV"/>
    <s v="GO  "/>
    <n v="0"/>
    <n v="3971"/>
  </r>
  <r>
    <x v="1471"/>
    <n v="202501"/>
    <x v="1"/>
    <s v="BOISSON L                     "/>
    <x v="2"/>
    <n v="711"/>
    <n v="176"/>
    <n v="22"/>
    <n v="6"/>
    <n v="2139"/>
    <n v="3150"/>
    <n v="9"/>
    <n v="1"/>
    <n v="2"/>
    <n v="0"/>
    <n v="2"/>
    <n v="1"/>
    <n v="3"/>
    <n v="0"/>
    <n v="71590"/>
    <n v="71595"/>
    <n v="71088"/>
    <s v="CORV"/>
    <s v="GO  "/>
    <n v="0"/>
    <n v="3971"/>
  </r>
  <r>
    <x v="1472"/>
    <n v="202501"/>
    <x v="0"/>
    <s v="ZERBIB D                      "/>
    <x v="2"/>
    <n v="303"/>
    <n v="78"/>
    <n v="3"/>
    <n v="1"/>
    <n v="9080"/>
    <n v="0"/>
    <n v="8"/>
    <n v="1"/>
    <n v="5"/>
    <n v="2"/>
    <n v="0"/>
    <n v="0"/>
    <n v="0"/>
    <n v="0"/>
    <n v="71590"/>
    <n v="71601"/>
    <n v="71564"/>
    <s v="DEVI"/>
    <s v="GO  "/>
    <n v="0"/>
    <n v="15990"/>
  </r>
  <r>
    <x v="1472"/>
    <n v="202501"/>
    <x v="1"/>
    <s v="ZERBIB D                      "/>
    <x v="2"/>
    <n v="303"/>
    <n v="78"/>
    <n v="3"/>
    <n v="1"/>
    <n v="9080"/>
    <n v="0"/>
    <n v="8"/>
    <n v="1"/>
    <n v="5"/>
    <n v="2"/>
    <n v="0"/>
    <n v="0"/>
    <n v="0"/>
    <n v="0"/>
    <n v="71590"/>
    <n v="71601"/>
    <n v="71564"/>
    <s v="DEVI"/>
    <s v="GO  "/>
    <n v="0"/>
    <n v="15990"/>
  </r>
  <r>
    <x v="1473"/>
    <n v="202501"/>
    <x v="0"/>
    <s v="PHILIPPE S                    "/>
    <x v="2"/>
    <n v="916"/>
    <n v="200"/>
    <n v="24"/>
    <n v="4"/>
    <n v="0"/>
    <n v="0"/>
    <n v="0"/>
    <n v="0"/>
    <n v="0"/>
    <n v="0"/>
    <n v="0"/>
    <n v="0"/>
    <n v="0"/>
    <n v="0"/>
    <n v="900582"/>
    <n v="71276"/>
    <n v="71275"/>
    <s v="LAUR"/>
    <s v="CE  "/>
    <n v="0"/>
    <n v="0"/>
  </r>
  <r>
    <x v="1473"/>
    <n v="202501"/>
    <x v="1"/>
    <s v="PHILIPPE S                    "/>
    <x v="2"/>
    <n v="916"/>
    <n v="200"/>
    <n v="24"/>
    <n v="4"/>
    <n v="0"/>
    <n v="0"/>
    <n v="0"/>
    <n v="0"/>
    <n v="0"/>
    <n v="0"/>
    <n v="0"/>
    <n v="0"/>
    <n v="0"/>
    <n v="0"/>
    <n v="900582"/>
    <n v="71276"/>
    <n v="71275"/>
    <s v="LAUR"/>
    <s v="CE  "/>
    <n v="0"/>
    <n v="0"/>
  </r>
  <r>
    <x v="1474"/>
    <n v="202501"/>
    <x v="0"/>
    <s v="GAUTIER C                     "/>
    <x v="2"/>
    <n v="519"/>
    <n v="132"/>
    <n v="19"/>
    <n v="6"/>
    <n v="5830"/>
    <n v="1500"/>
    <n v="10.5"/>
    <n v="3"/>
    <n v="2"/>
    <n v="1"/>
    <n v="2.5"/>
    <n v="2"/>
    <n v="0"/>
    <n v="0"/>
    <n v="71590"/>
    <n v="71592"/>
    <n v="71070"/>
    <s v="LECO"/>
    <s v="GO  "/>
    <n v="7906"/>
    <n v="9704"/>
  </r>
  <r>
    <x v="1474"/>
    <n v="202501"/>
    <x v="1"/>
    <s v="GAUTIER C                     "/>
    <x v="2"/>
    <n v="519"/>
    <n v="132"/>
    <n v="19"/>
    <n v="6"/>
    <n v="5830"/>
    <n v="1500"/>
    <n v="10.5"/>
    <n v="3"/>
    <n v="2"/>
    <n v="1"/>
    <n v="2.5"/>
    <n v="2"/>
    <n v="0"/>
    <n v="0"/>
    <n v="71590"/>
    <n v="71592"/>
    <n v="71070"/>
    <s v="LECO"/>
    <s v="GO  "/>
    <n v="7906"/>
    <n v="9704"/>
  </r>
  <r>
    <x v="1475"/>
    <n v="202501"/>
    <x v="0"/>
    <s v="MULLER M                      "/>
    <x v="2"/>
    <n v="760"/>
    <n v="163"/>
    <n v="21"/>
    <n v="7"/>
    <n v="1342"/>
    <n v="6500"/>
    <n v="2"/>
    <n v="0"/>
    <n v="1.5"/>
    <n v="0.5"/>
    <n v="0"/>
    <n v="0"/>
    <n v="0"/>
    <n v="0"/>
    <n v="900582"/>
    <n v="71270"/>
    <n v="71271"/>
    <s v="TRAG"/>
    <s v="CE  "/>
    <n v="0"/>
    <n v="2663"/>
  </r>
  <r>
    <x v="1475"/>
    <n v="202501"/>
    <x v="1"/>
    <s v="MULLER M                      "/>
    <x v="2"/>
    <n v="760"/>
    <n v="163"/>
    <n v="21"/>
    <n v="7"/>
    <n v="1342"/>
    <n v="6500"/>
    <n v="2"/>
    <n v="0"/>
    <n v="1.5"/>
    <n v="0.5"/>
    <n v="0"/>
    <n v="0"/>
    <n v="0"/>
    <n v="0"/>
    <n v="900582"/>
    <n v="71270"/>
    <n v="71271"/>
    <s v="TRAG"/>
    <s v="CE  "/>
    <n v="0"/>
    <n v="2663"/>
  </r>
  <r>
    <x v="1476"/>
    <n v="202501"/>
    <x v="0"/>
    <s v="BERDYCHOWSKI J                "/>
    <x v="2"/>
    <n v="693"/>
    <n v="228"/>
    <n v="18"/>
    <n v="4"/>
    <n v="2865"/>
    <n v="3500"/>
    <n v="4.5"/>
    <n v="0.5"/>
    <n v="1"/>
    <n v="1"/>
    <n v="0"/>
    <n v="1"/>
    <n v="1"/>
    <n v="0"/>
    <n v="71251"/>
    <n v="71252"/>
    <n v="700162"/>
    <s v="KARI"/>
    <s v="GS  "/>
    <n v="17949"/>
    <n v="4462"/>
  </r>
  <r>
    <x v="1476"/>
    <n v="202501"/>
    <x v="1"/>
    <s v="BERDYCHOWSKI J                "/>
    <x v="2"/>
    <n v="693"/>
    <n v="228"/>
    <n v="18"/>
    <n v="4"/>
    <n v="2865"/>
    <n v="3500"/>
    <n v="4.5"/>
    <n v="0.5"/>
    <n v="1"/>
    <n v="1"/>
    <n v="0"/>
    <n v="1"/>
    <n v="1"/>
    <n v="0"/>
    <n v="71251"/>
    <n v="71252"/>
    <n v="700162"/>
    <s v="KARI"/>
    <s v="GS  "/>
    <n v="17949"/>
    <n v="4462"/>
  </r>
  <r>
    <x v="1477"/>
    <n v="202501"/>
    <x v="0"/>
    <s v="CHAUVET R                     "/>
    <x v="2"/>
    <n v="529"/>
    <n v="186"/>
    <n v="26"/>
    <n v="4"/>
    <n v="7825"/>
    <n v="0"/>
    <n v="13.5"/>
    <n v="4"/>
    <n v="3.5"/>
    <n v="0.5"/>
    <n v="5.5"/>
    <n v="0"/>
    <n v="0"/>
    <n v="0"/>
    <n v="71251"/>
    <n v="70067"/>
    <n v="71366"/>
    <s v="LEGG"/>
    <s v="GS  "/>
    <n v="0"/>
    <n v="9481"/>
  </r>
  <r>
    <x v="1477"/>
    <n v="202501"/>
    <x v="1"/>
    <s v="CHAUVET R                     "/>
    <x v="2"/>
    <n v="529"/>
    <n v="186"/>
    <n v="26"/>
    <n v="4"/>
    <n v="7825"/>
    <n v="0"/>
    <n v="13.5"/>
    <n v="4"/>
    <n v="3.5"/>
    <n v="0.5"/>
    <n v="5.5"/>
    <n v="0"/>
    <n v="0"/>
    <n v="0"/>
    <n v="71251"/>
    <n v="70067"/>
    <n v="71366"/>
    <s v="LEGG"/>
    <s v="GS  "/>
    <n v="0"/>
    <n v="9481"/>
  </r>
  <r>
    <x v="1478"/>
    <n v="202501"/>
    <x v="0"/>
    <s v="FAVA L                        "/>
    <x v="2"/>
    <n v="820"/>
    <n v="261"/>
    <n v="35"/>
    <n v="6"/>
    <n v="1061"/>
    <n v="0"/>
    <n v="1.5"/>
    <n v="0.5"/>
    <n v="1"/>
    <n v="0"/>
    <n v="0"/>
    <n v="0"/>
    <n v="0"/>
    <n v="0"/>
    <n v="71251"/>
    <n v="70067"/>
    <n v="71366"/>
    <s v="LEGG"/>
    <s v="GS  "/>
    <n v="0"/>
    <n v="1232"/>
  </r>
  <r>
    <x v="1478"/>
    <n v="202501"/>
    <x v="1"/>
    <s v="FAVA L                        "/>
    <x v="2"/>
    <n v="820"/>
    <n v="261"/>
    <n v="35"/>
    <n v="6"/>
    <n v="1061"/>
    <n v="0"/>
    <n v="1.5"/>
    <n v="0.5"/>
    <n v="1"/>
    <n v="0"/>
    <n v="0"/>
    <n v="0"/>
    <n v="0"/>
    <n v="0"/>
    <n v="71251"/>
    <n v="70067"/>
    <n v="71366"/>
    <s v="LEGG"/>
    <s v="GS  "/>
    <n v="0"/>
    <n v="1232"/>
  </r>
  <r>
    <x v="1479"/>
    <n v="202501"/>
    <x v="0"/>
    <s v="ANDRIEU G                     "/>
    <x v="2"/>
    <n v="719"/>
    <n v="151"/>
    <n v="13"/>
    <n v="4"/>
    <n v="1841"/>
    <n v="10000"/>
    <n v="2.5"/>
    <n v="0"/>
    <n v="0"/>
    <n v="2"/>
    <n v="0"/>
    <n v="0"/>
    <n v="0.5"/>
    <n v="0"/>
    <n v="900582"/>
    <n v="71506"/>
    <n v="71527"/>
    <s v="MART"/>
    <s v="CE  "/>
    <n v="3831"/>
    <n v="3761"/>
  </r>
  <r>
    <x v="1479"/>
    <n v="202501"/>
    <x v="1"/>
    <s v="ANDRIEU G                     "/>
    <x v="2"/>
    <n v="719"/>
    <n v="151"/>
    <n v="13"/>
    <n v="4"/>
    <n v="1841"/>
    <n v="10000"/>
    <n v="2.5"/>
    <n v="0"/>
    <n v="0"/>
    <n v="2"/>
    <n v="0"/>
    <n v="0"/>
    <n v="0.5"/>
    <n v="0"/>
    <n v="900582"/>
    <n v="71506"/>
    <n v="71527"/>
    <s v="MART"/>
    <s v="CE  "/>
    <n v="3831"/>
    <n v="3761"/>
  </r>
  <r>
    <x v="1480"/>
    <n v="202501"/>
    <x v="0"/>
    <s v="DEMEY O                       "/>
    <x v="2"/>
    <n v="126"/>
    <n v="24"/>
    <n v="4"/>
    <n v="3"/>
    <n v="9432"/>
    <n v="31500"/>
    <n v="20"/>
    <n v="2"/>
    <n v="3"/>
    <n v="4"/>
    <n v="6"/>
    <n v="4"/>
    <n v="1"/>
    <n v="0"/>
    <n v="71030"/>
    <n v="71031"/>
    <n v="71021"/>
    <s v="GERO"/>
    <s v="IF  "/>
    <n v="0"/>
    <n v="22169"/>
  </r>
  <r>
    <x v="1480"/>
    <n v="202501"/>
    <x v="1"/>
    <s v="DEMEY O                       "/>
    <x v="2"/>
    <n v="126"/>
    <n v="24"/>
    <n v="4"/>
    <n v="3"/>
    <n v="9432"/>
    <n v="31500"/>
    <n v="20"/>
    <n v="2"/>
    <n v="3"/>
    <n v="4"/>
    <n v="6"/>
    <n v="4"/>
    <n v="1"/>
    <n v="0"/>
    <n v="71030"/>
    <n v="71031"/>
    <n v="71021"/>
    <s v="GERO"/>
    <s v="IF  "/>
    <n v="0"/>
    <n v="22169"/>
  </r>
  <r>
    <x v="1481"/>
    <n v="202501"/>
    <x v="0"/>
    <s v="BALY N                        "/>
    <x v="2"/>
    <n v="897"/>
    <n v="221"/>
    <n v="40"/>
    <n v="12"/>
    <n v="1800"/>
    <n v="0"/>
    <n v="0"/>
    <n v="0"/>
    <n v="0"/>
    <n v="0"/>
    <n v="0"/>
    <n v="0"/>
    <n v="0"/>
    <n v="0"/>
    <n v="71030"/>
    <n v="71031"/>
    <n v="71033"/>
    <s v="GERO"/>
    <s v="IF  "/>
    <n v="0"/>
    <n v="180"/>
  </r>
  <r>
    <x v="1481"/>
    <n v="202501"/>
    <x v="1"/>
    <s v="BALY N                        "/>
    <x v="2"/>
    <n v="897"/>
    <n v="221"/>
    <n v="40"/>
    <n v="12"/>
    <n v="1800"/>
    <n v="0"/>
    <n v="0"/>
    <n v="0"/>
    <n v="0"/>
    <n v="0"/>
    <n v="0"/>
    <n v="0"/>
    <n v="0"/>
    <n v="0"/>
    <n v="71030"/>
    <n v="71031"/>
    <n v="71033"/>
    <s v="GERO"/>
    <s v="IF  "/>
    <n v="0"/>
    <n v="180"/>
  </r>
  <r>
    <x v="1482"/>
    <n v="202501"/>
    <x v="0"/>
    <s v="MAM S                         "/>
    <x v="2"/>
    <n v="800"/>
    <n v="183"/>
    <n v="37"/>
    <n v="12"/>
    <n v="1513"/>
    <n v="0"/>
    <n v="2"/>
    <n v="1"/>
    <n v="0.5"/>
    <n v="0"/>
    <n v="0.5"/>
    <n v="0"/>
    <n v="0"/>
    <n v="0"/>
    <n v="71030"/>
    <n v="71031"/>
    <n v="71021"/>
    <s v="GERO"/>
    <s v="IF  "/>
    <n v="0"/>
    <n v="1670"/>
  </r>
  <r>
    <x v="1482"/>
    <n v="202501"/>
    <x v="1"/>
    <s v="MAM S                         "/>
    <x v="2"/>
    <n v="800"/>
    <n v="183"/>
    <n v="37"/>
    <n v="12"/>
    <n v="1513"/>
    <n v="0"/>
    <n v="2"/>
    <n v="1"/>
    <n v="0.5"/>
    <n v="0"/>
    <n v="0.5"/>
    <n v="0"/>
    <n v="0"/>
    <n v="0"/>
    <n v="71030"/>
    <n v="71031"/>
    <n v="71021"/>
    <s v="GERO"/>
    <s v="IF  "/>
    <n v="0"/>
    <n v="1670"/>
  </r>
  <r>
    <x v="1483"/>
    <n v="202501"/>
    <x v="0"/>
    <s v="LE NOZAHIC Q                  "/>
    <x v="2"/>
    <n v="754"/>
    <n v="181"/>
    <n v="16"/>
    <n v="7"/>
    <n v="2099"/>
    <n v="0"/>
    <n v="6"/>
    <n v="1.5"/>
    <n v="1"/>
    <n v="0"/>
    <n v="2"/>
    <n v="1.5"/>
    <n v="0"/>
    <n v="0"/>
    <n v="71590"/>
    <n v="71591"/>
    <n v="70522"/>
    <s v="LAUZ"/>
    <s v="GO  "/>
    <n v="0"/>
    <n v="2877"/>
  </r>
  <r>
    <x v="1483"/>
    <n v="202501"/>
    <x v="1"/>
    <s v="LE NOZAHIC Q                  "/>
    <x v="2"/>
    <n v="754"/>
    <n v="181"/>
    <n v="16"/>
    <n v="7"/>
    <n v="2099"/>
    <n v="0"/>
    <n v="6"/>
    <n v="1.5"/>
    <n v="1"/>
    <n v="0"/>
    <n v="2"/>
    <n v="1.5"/>
    <n v="0"/>
    <n v="0"/>
    <n v="71590"/>
    <n v="71591"/>
    <n v="70522"/>
    <s v="LAUZ"/>
    <s v="GO  "/>
    <n v="0"/>
    <n v="2877"/>
  </r>
  <r>
    <x v="1484"/>
    <n v="202501"/>
    <x v="0"/>
    <s v="MACCORIN Z                    "/>
    <x v="2"/>
    <n v="538"/>
    <n v="111"/>
    <n v="10"/>
    <n v="5"/>
    <n v="5117"/>
    <n v="0"/>
    <n v="6.5"/>
    <n v="1"/>
    <n v="1.5"/>
    <n v="2.5"/>
    <n v="1"/>
    <n v="0.5"/>
    <n v="0"/>
    <n v="0"/>
    <n v="71030"/>
    <n v="71510"/>
    <n v="71551"/>
    <s v="TEIS"/>
    <s v="IF  "/>
    <n v="0"/>
    <n v="9247"/>
  </r>
  <r>
    <x v="1484"/>
    <n v="202501"/>
    <x v="1"/>
    <s v="MACCORIN Z                    "/>
    <x v="2"/>
    <n v="538"/>
    <n v="111"/>
    <n v="10"/>
    <n v="5"/>
    <n v="5117"/>
    <n v="0"/>
    <n v="6.5"/>
    <n v="1"/>
    <n v="1.5"/>
    <n v="2.5"/>
    <n v="1"/>
    <n v="0.5"/>
    <n v="0"/>
    <n v="0"/>
    <n v="71030"/>
    <n v="71510"/>
    <n v="71551"/>
    <s v="TEIS"/>
    <s v="IF  "/>
    <n v="0"/>
    <n v="9247"/>
  </r>
  <r>
    <x v="1485"/>
    <n v="202501"/>
    <x v="0"/>
    <s v="DUCROS A                      "/>
    <x v="2"/>
    <n v="622"/>
    <n v="211"/>
    <n v="14"/>
    <n v="5"/>
    <n v="5480"/>
    <n v="0"/>
    <n v="13"/>
    <n v="4"/>
    <n v="1"/>
    <n v="0"/>
    <n v="5"/>
    <n v="3"/>
    <n v="0"/>
    <n v="0"/>
    <n v="71251"/>
    <n v="71248"/>
    <n v="71245"/>
    <s v="THIE"/>
    <s v="GS  "/>
    <n v="0"/>
    <n v="6713"/>
  </r>
  <r>
    <x v="1485"/>
    <n v="202501"/>
    <x v="1"/>
    <s v="DUCROS A                      "/>
    <x v="2"/>
    <n v="622"/>
    <n v="211"/>
    <n v="14"/>
    <n v="5"/>
    <n v="5480"/>
    <n v="0"/>
    <n v="13"/>
    <n v="4"/>
    <n v="1"/>
    <n v="0"/>
    <n v="5"/>
    <n v="3"/>
    <n v="0"/>
    <n v="0"/>
    <n v="71251"/>
    <n v="71248"/>
    <n v="71245"/>
    <s v="THIE"/>
    <s v="GS  "/>
    <n v="0"/>
    <n v="6713"/>
  </r>
  <r>
    <x v="1486"/>
    <n v="202501"/>
    <x v="0"/>
    <s v="LHUMEAU Y                     "/>
    <x v="2"/>
    <n v="787"/>
    <n v="191"/>
    <n v="24"/>
    <n v="8"/>
    <n v="1603"/>
    <n v="1120"/>
    <n v="3"/>
    <n v="1"/>
    <n v="0"/>
    <n v="0"/>
    <n v="2"/>
    <n v="0"/>
    <n v="0"/>
    <n v="0"/>
    <n v="71590"/>
    <n v="71595"/>
    <n v="71083"/>
    <s v="CORV"/>
    <s v="GO  "/>
    <n v="0"/>
    <n v="2025"/>
  </r>
  <r>
    <x v="1486"/>
    <n v="202501"/>
    <x v="1"/>
    <s v="LHUMEAU Y                     "/>
    <x v="2"/>
    <n v="787"/>
    <n v="191"/>
    <n v="24"/>
    <n v="8"/>
    <n v="1603"/>
    <n v="1120"/>
    <n v="3"/>
    <n v="1"/>
    <n v="0"/>
    <n v="0"/>
    <n v="2"/>
    <n v="0"/>
    <n v="0"/>
    <n v="0"/>
    <n v="71590"/>
    <n v="71595"/>
    <n v="71083"/>
    <s v="CORV"/>
    <s v="GO  "/>
    <n v="0"/>
    <n v="2025"/>
  </r>
  <r>
    <x v="1487"/>
    <n v="202501"/>
    <x v="0"/>
    <s v="ALONZO D                      "/>
    <x v="2"/>
    <n v="592"/>
    <n v="118"/>
    <n v="13"/>
    <n v="4"/>
    <n v="5380"/>
    <n v="14000"/>
    <n v="8"/>
    <n v="3"/>
    <n v="2"/>
    <n v="1"/>
    <n v="1.5"/>
    <n v="0"/>
    <n v="0.5"/>
    <n v="0"/>
    <n v="900582"/>
    <n v="71270"/>
    <n v="71271"/>
    <s v="TRAG"/>
    <s v="CE  "/>
    <n v="0"/>
    <n v="7670"/>
  </r>
  <r>
    <x v="1487"/>
    <n v="202501"/>
    <x v="1"/>
    <s v="ALONZO D                      "/>
    <x v="2"/>
    <n v="592"/>
    <n v="118"/>
    <n v="13"/>
    <n v="4"/>
    <n v="5380"/>
    <n v="14000"/>
    <n v="8"/>
    <n v="3"/>
    <n v="2"/>
    <n v="1"/>
    <n v="1.5"/>
    <n v="0"/>
    <n v="0.5"/>
    <n v="0"/>
    <n v="900582"/>
    <n v="71270"/>
    <n v="71271"/>
    <s v="TRAG"/>
    <s v="CE  "/>
    <n v="0"/>
    <n v="7670"/>
  </r>
  <r>
    <x v="1488"/>
    <n v="202501"/>
    <x v="0"/>
    <s v="MARQUES S                     "/>
    <x v="2"/>
    <n v="664"/>
    <n v="138"/>
    <n v="29"/>
    <n v="7"/>
    <n v="4511"/>
    <n v="0"/>
    <n v="4.5"/>
    <n v="1"/>
    <n v="3"/>
    <n v="0"/>
    <n v="0.5"/>
    <n v="0"/>
    <n v="0"/>
    <n v="0"/>
    <n v="900582"/>
    <n v="71507"/>
    <n v="71528"/>
    <s v="MORT"/>
    <s v="CE  "/>
    <n v="0"/>
    <n v="5417"/>
  </r>
  <r>
    <x v="1488"/>
    <n v="202501"/>
    <x v="1"/>
    <s v="MARQUES S                     "/>
    <x v="2"/>
    <n v="664"/>
    <n v="138"/>
    <n v="29"/>
    <n v="7"/>
    <n v="4511"/>
    <n v="0"/>
    <n v="4.5"/>
    <n v="1"/>
    <n v="3"/>
    <n v="0"/>
    <n v="0.5"/>
    <n v="0"/>
    <n v="0"/>
    <n v="0"/>
    <n v="900582"/>
    <n v="71507"/>
    <n v="71528"/>
    <s v="MORT"/>
    <s v="CE  "/>
    <n v="0"/>
    <n v="5417"/>
  </r>
  <r>
    <x v="1489"/>
    <n v="202501"/>
    <x v="0"/>
    <s v="LIONZO G                      "/>
    <x v="2"/>
    <n v="798"/>
    <n v="255"/>
    <n v="22"/>
    <n v="9"/>
    <n v="1159"/>
    <n v="0"/>
    <n v="2.5"/>
    <n v="0"/>
    <n v="0.5"/>
    <n v="0.5"/>
    <n v="1"/>
    <n v="0.5"/>
    <n v="0"/>
    <n v="0"/>
    <n v="71251"/>
    <n v="71248"/>
    <n v="71245"/>
    <s v="THIE"/>
    <s v="GS  "/>
    <n v="0"/>
    <n v="1708"/>
  </r>
  <r>
    <x v="1489"/>
    <n v="202501"/>
    <x v="1"/>
    <s v="LIONZO G                      "/>
    <x v="2"/>
    <n v="798"/>
    <n v="255"/>
    <n v="22"/>
    <n v="9"/>
    <n v="1159"/>
    <n v="0"/>
    <n v="2.5"/>
    <n v="0"/>
    <n v="0.5"/>
    <n v="0.5"/>
    <n v="1"/>
    <n v="0.5"/>
    <n v="0"/>
    <n v="0"/>
    <n v="71251"/>
    <n v="71248"/>
    <n v="71245"/>
    <s v="THIE"/>
    <s v="GS  "/>
    <n v="0"/>
    <n v="1708"/>
  </r>
  <r>
    <x v="1490"/>
    <n v="202501"/>
    <x v="0"/>
    <s v="TIRMANT M                     "/>
    <x v="2"/>
    <n v="686"/>
    <n v="148"/>
    <n v="27"/>
    <n v="8"/>
    <n v="3603"/>
    <n v="0"/>
    <n v="5.5"/>
    <n v="2.5"/>
    <n v="1.5"/>
    <n v="0"/>
    <n v="0.5"/>
    <n v="1"/>
    <n v="0"/>
    <n v="0"/>
    <n v="71030"/>
    <n v="71031"/>
    <n v="71033"/>
    <s v="GERO"/>
    <s v="IF  "/>
    <n v="0"/>
    <n v="4740"/>
  </r>
  <r>
    <x v="1490"/>
    <n v="202501"/>
    <x v="1"/>
    <s v="TIRMANT M                     "/>
    <x v="2"/>
    <n v="686"/>
    <n v="148"/>
    <n v="27"/>
    <n v="8"/>
    <n v="3603"/>
    <n v="0"/>
    <n v="5.5"/>
    <n v="2.5"/>
    <n v="1.5"/>
    <n v="0"/>
    <n v="0.5"/>
    <n v="1"/>
    <n v="0"/>
    <n v="0"/>
    <n v="71030"/>
    <n v="71031"/>
    <n v="71033"/>
    <s v="GERO"/>
    <s v="IF  "/>
    <n v="0"/>
    <n v="4740"/>
  </r>
  <r>
    <x v="1491"/>
    <n v="202501"/>
    <x v="0"/>
    <s v="DOUCET N                      "/>
    <x v="2"/>
    <n v="733"/>
    <n v="153"/>
    <n v="14"/>
    <n v="5"/>
    <n v="2110"/>
    <n v="5000"/>
    <n v="5"/>
    <n v="0.5"/>
    <n v="2"/>
    <n v="0"/>
    <n v="2"/>
    <n v="0.5"/>
    <n v="0"/>
    <n v="0"/>
    <n v="900582"/>
    <n v="71506"/>
    <n v="71527"/>
    <s v="MART"/>
    <s v="CE  "/>
    <n v="15102"/>
    <n v="3316"/>
  </r>
  <r>
    <x v="1491"/>
    <n v="202501"/>
    <x v="1"/>
    <s v="DOUCET N                      "/>
    <x v="2"/>
    <n v="733"/>
    <n v="153"/>
    <n v="14"/>
    <n v="5"/>
    <n v="2110"/>
    <n v="5000"/>
    <n v="5"/>
    <n v="0.5"/>
    <n v="2"/>
    <n v="0"/>
    <n v="2"/>
    <n v="0.5"/>
    <n v="0"/>
    <n v="0"/>
    <n v="900582"/>
    <n v="71506"/>
    <n v="71527"/>
    <s v="MART"/>
    <s v="CE  "/>
    <n v="15102"/>
    <n v="3316"/>
  </r>
  <r>
    <x v="1492"/>
    <n v="202501"/>
    <x v="0"/>
    <s v="CHAUSSEPIED C                 "/>
    <x v="2"/>
    <n v="890"/>
    <n v="221"/>
    <n v="33"/>
    <n v="9"/>
    <n v="164"/>
    <n v="0"/>
    <n v="1"/>
    <n v="0"/>
    <n v="1"/>
    <n v="0"/>
    <n v="0"/>
    <n v="0"/>
    <n v="0"/>
    <n v="0"/>
    <n v="71590"/>
    <n v="71607"/>
    <n v="70057"/>
    <s v="LIOP"/>
    <s v="GO  "/>
    <n v="0"/>
    <n v="246"/>
  </r>
  <r>
    <x v="1492"/>
    <n v="202501"/>
    <x v="1"/>
    <s v="CHAUSSEPIED C                 "/>
    <x v="2"/>
    <n v="890"/>
    <n v="221"/>
    <n v="33"/>
    <n v="9"/>
    <n v="164"/>
    <n v="0"/>
    <n v="1"/>
    <n v="0"/>
    <n v="1"/>
    <n v="0"/>
    <n v="0"/>
    <n v="0"/>
    <n v="0"/>
    <n v="0"/>
    <n v="71590"/>
    <n v="71607"/>
    <n v="70057"/>
    <s v="LIOP"/>
    <s v="GO  "/>
    <n v="0"/>
    <n v="246"/>
  </r>
  <r>
    <x v="1493"/>
    <n v="202501"/>
    <x v="0"/>
    <s v="BIGOT A                       "/>
    <x v="2"/>
    <n v="859"/>
    <n v="207"/>
    <n v="32"/>
    <n v="6"/>
    <n v="0"/>
    <n v="6323"/>
    <n v="0.5"/>
    <n v="0"/>
    <n v="0"/>
    <n v="0"/>
    <n v="0"/>
    <n v="0"/>
    <n v="0.5"/>
    <n v="0"/>
    <n v="71590"/>
    <n v="71607"/>
    <n v="700202"/>
    <s v="LIOP"/>
    <s v="GO  "/>
    <n v="0"/>
    <n v="632"/>
  </r>
  <r>
    <x v="1493"/>
    <n v="202501"/>
    <x v="1"/>
    <s v="BIGOT A                       "/>
    <x v="2"/>
    <n v="859"/>
    <n v="207"/>
    <n v="32"/>
    <n v="6"/>
    <n v="0"/>
    <n v="6323"/>
    <n v="0.5"/>
    <n v="0"/>
    <n v="0"/>
    <n v="0"/>
    <n v="0"/>
    <n v="0"/>
    <n v="0.5"/>
    <n v="0"/>
    <n v="71590"/>
    <n v="71607"/>
    <n v="700202"/>
    <s v="LIOP"/>
    <s v="GO  "/>
    <n v="0"/>
    <n v="632"/>
  </r>
  <r>
    <x v="1494"/>
    <n v="202501"/>
    <x v="0"/>
    <s v="BERTHE GUYOT C                "/>
    <x v="2"/>
    <n v="916"/>
    <n v="230"/>
    <n v="42"/>
    <n v="14"/>
    <n v="0"/>
    <n v="0"/>
    <n v="0"/>
    <n v="0"/>
    <n v="0"/>
    <n v="0"/>
    <n v="0"/>
    <n v="0"/>
    <n v="0"/>
    <n v="0"/>
    <n v="71030"/>
    <n v="71031"/>
    <n v="71033"/>
    <s v="GERO"/>
    <s v="IF  "/>
    <n v="0"/>
    <n v="0"/>
  </r>
  <r>
    <x v="1494"/>
    <n v="202501"/>
    <x v="1"/>
    <s v="BERTHE GUYOT C                "/>
    <x v="2"/>
    <n v="916"/>
    <n v="230"/>
    <n v="42"/>
    <n v="14"/>
    <n v="0"/>
    <n v="0"/>
    <n v="0"/>
    <n v="0"/>
    <n v="0"/>
    <n v="0"/>
    <n v="0"/>
    <n v="0"/>
    <n v="0"/>
    <n v="0"/>
    <n v="71030"/>
    <n v="71031"/>
    <n v="71033"/>
    <s v="GERO"/>
    <s v="IF  "/>
    <n v="0"/>
    <n v="0"/>
  </r>
  <r>
    <x v="1495"/>
    <n v="202501"/>
    <x v="0"/>
    <s v="BERTRAND R                    "/>
    <x v="2"/>
    <n v="905"/>
    <n v="224"/>
    <n v="29"/>
    <n v="8"/>
    <n v="62"/>
    <n v="0"/>
    <n v="0.5"/>
    <n v="0"/>
    <n v="0.5"/>
    <n v="0"/>
    <n v="0"/>
    <n v="0"/>
    <n v="0"/>
    <n v="0"/>
    <n v="71590"/>
    <n v="71050"/>
    <n v="71112"/>
    <s v="PLAN"/>
    <s v="GO  "/>
    <n v="0"/>
    <n v="93"/>
  </r>
  <r>
    <x v="1495"/>
    <n v="202501"/>
    <x v="1"/>
    <s v="BERTRAND R                    "/>
    <x v="2"/>
    <n v="905"/>
    <n v="224"/>
    <n v="29"/>
    <n v="8"/>
    <n v="62"/>
    <n v="0"/>
    <n v="0.5"/>
    <n v="0"/>
    <n v="0.5"/>
    <n v="0"/>
    <n v="0"/>
    <n v="0"/>
    <n v="0"/>
    <n v="0"/>
    <n v="71590"/>
    <n v="71050"/>
    <n v="71112"/>
    <s v="PLAN"/>
    <s v="GO  "/>
    <n v="0"/>
    <n v="93"/>
  </r>
  <r>
    <x v="1496"/>
    <n v="202501"/>
    <x v="0"/>
    <s v="DA FONSECA A                  "/>
    <x v="2"/>
    <n v="916"/>
    <n v="228"/>
    <n v="16"/>
    <n v="5"/>
    <n v="0"/>
    <n v="0"/>
    <n v="0"/>
    <n v="0"/>
    <n v="0"/>
    <n v="0"/>
    <n v="0"/>
    <n v="0"/>
    <n v="0"/>
    <n v="0"/>
    <n v="71590"/>
    <n v="71602"/>
    <n v="71220"/>
    <s v="HARY"/>
    <s v="GO  "/>
    <n v="0"/>
    <n v="0"/>
  </r>
  <r>
    <x v="1496"/>
    <n v="202501"/>
    <x v="1"/>
    <s v="DA FONSECA A                  "/>
    <x v="2"/>
    <n v="916"/>
    <n v="228"/>
    <n v="16"/>
    <n v="5"/>
    <n v="0"/>
    <n v="0"/>
    <n v="0"/>
    <n v="0"/>
    <n v="0"/>
    <n v="0"/>
    <n v="0"/>
    <n v="0"/>
    <n v="0"/>
    <n v="0"/>
    <n v="71590"/>
    <n v="71602"/>
    <n v="71220"/>
    <s v="HARY"/>
    <s v="GO  "/>
    <n v="0"/>
    <n v="0"/>
  </r>
  <r>
    <x v="1497"/>
    <n v="202501"/>
    <x v="0"/>
    <s v="HERVE R                       "/>
    <x v="2"/>
    <n v="909"/>
    <n v="227"/>
    <n v="18"/>
    <n v="8"/>
    <n v="71"/>
    <n v="0"/>
    <n v="0.5"/>
    <n v="0"/>
    <n v="0"/>
    <n v="0"/>
    <n v="0"/>
    <n v="0.5"/>
    <n v="0"/>
    <n v="0"/>
    <n v="71590"/>
    <n v="71601"/>
    <n v="71564"/>
    <s v="DEVI"/>
    <s v="GO  "/>
    <n v="0"/>
    <n v="71"/>
  </r>
  <r>
    <x v="1497"/>
    <n v="202501"/>
    <x v="1"/>
    <s v="HERVE R                       "/>
    <x v="2"/>
    <n v="909"/>
    <n v="227"/>
    <n v="18"/>
    <n v="8"/>
    <n v="71"/>
    <n v="0"/>
    <n v="0.5"/>
    <n v="0"/>
    <n v="0"/>
    <n v="0"/>
    <n v="0"/>
    <n v="0.5"/>
    <n v="0"/>
    <n v="0"/>
    <n v="71590"/>
    <n v="71601"/>
    <n v="71564"/>
    <s v="DEVI"/>
    <s v="GO  "/>
    <n v="0"/>
    <n v="71"/>
  </r>
  <r>
    <x v="1498"/>
    <n v="202501"/>
    <x v="0"/>
    <s v="LAUZANAS G                    "/>
    <x v="1"/>
    <n v="24"/>
    <n v="6"/>
    <n v="0"/>
    <n v="0"/>
    <n v="162962"/>
    <n v="813118"/>
    <n v="167.5"/>
    <n v="47"/>
    <n v="51"/>
    <n v="6"/>
    <n v="24"/>
    <n v="17"/>
    <n v="22.5"/>
    <n v="0"/>
    <n v="71590"/>
    <n v="71591"/>
    <n v="0"/>
    <s v="LAUZ"/>
    <s v="GO  "/>
    <n v="104878"/>
    <n v="252850"/>
  </r>
  <r>
    <x v="1498"/>
    <n v="202501"/>
    <x v="1"/>
    <s v="LAUZANAS G                    "/>
    <x v="1"/>
    <n v="24"/>
    <n v="6"/>
    <n v="0"/>
    <n v="0"/>
    <n v="162962"/>
    <n v="813118"/>
    <n v="167.5"/>
    <n v="47"/>
    <n v="51"/>
    <n v="6"/>
    <n v="24"/>
    <n v="17"/>
    <n v="22.5"/>
    <n v="0"/>
    <n v="71590"/>
    <n v="71591"/>
    <n v="0"/>
    <s v="LAUZ"/>
    <s v="GO  "/>
    <n v="104878"/>
    <n v="252850"/>
  </r>
  <r>
    <x v="1499"/>
    <n v="202501"/>
    <x v="0"/>
    <s v="MARISSIAUX V                  "/>
    <x v="2"/>
    <n v="916"/>
    <n v="230"/>
    <n v="36"/>
    <n v="11"/>
    <n v="0"/>
    <n v="0"/>
    <n v="0"/>
    <n v="0"/>
    <n v="0"/>
    <n v="0"/>
    <n v="0"/>
    <n v="0"/>
    <n v="0"/>
    <n v="0"/>
    <n v="71030"/>
    <n v="71024"/>
    <n v="70048"/>
    <s v="FASQ"/>
    <s v="IF  "/>
    <n v="0"/>
    <n v="0"/>
  </r>
  <r>
    <x v="1499"/>
    <n v="202501"/>
    <x v="1"/>
    <s v="MARISSIAUX V                  "/>
    <x v="2"/>
    <n v="916"/>
    <n v="230"/>
    <n v="36"/>
    <n v="11"/>
    <n v="0"/>
    <n v="0"/>
    <n v="0"/>
    <n v="0"/>
    <n v="0"/>
    <n v="0"/>
    <n v="0"/>
    <n v="0"/>
    <n v="0"/>
    <n v="0"/>
    <n v="71030"/>
    <n v="71024"/>
    <n v="70048"/>
    <s v="FASQ"/>
    <s v="IF  "/>
    <n v="0"/>
    <n v="0"/>
  </r>
  <r>
    <x v="1500"/>
    <n v="202501"/>
    <x v="0"/>
    <s v="LOPES PEREIRA M               "/>
    <x v="2"/>
    <n v="749"/>
    <n v="159"/>
    <n v="15"/>
    <n v="5"/>
    <n v="2451"/>
    <n v="2745"/>
    <n v="4"/>
    <n v="1.5"/>
    <n v="1"/>
    <n v="0"/>
    <n v="1"/>
    <n v="0.5"/>
    <n v="0"/>
    <n v="0"/>
    <n v="900582"/>
    <n v="71506"/>
    <n v="71526"/>
    <s v="MART"/>
    <s v="CE  "/>
    <n v="18007"/>
    <n v="2963"/>
  </r>
  <r>
    <x v="1500"/>
    <n v="202501"/>
    <x v="1"/>
    <s v="LOPES PEREIRA M               "/>
    <x v="2"/>
    <n v="749"/>
    <n v="159"/>
    <n v="15"/>
    <n v="5"/>
    <n v="2451"/>
    <n v="2745"/>
    <n v="4"/>
    <n v="1.5"/>
    <n v="1"/>
    <n v="0"/>
    <n v="1"/>
    <n v="0.5"/>
    <n v="0"/>
    <n v="0"/>
    <n v="900582"/>
    <n v="71506"/>
    <n v="71526"/>
    <s v="MART"/>
    <s v="CE  "/>
    <n v="18007"/>
    <n v="2963"/>
  </r>
  <r>
    <x v="1501"/>
    <n v="202501"/>
    <x v="0"/>
    <s v="LESCOUTRA M                   "/>
    <x v="2"/>
    <n v="916"/>
    <n v="228"/>
    <n v="34"/>
    <n v="12"/>
    <n v="0"/>
    <n v="0"/>
    <n v="0"/>
    <n v="0"/>
    <n v="0"/>
    <n v="0"/>
    <n v="0"/>
    <n v="0"/>
    <n v="0"/>
    <n v="0"/>
    <n v="71590"/>
    <n v="71594"/>
    <n v="71081"/>
    <s v="GUIH"/>
    <s v="GO  "/>
    <n v="14676"/>
    <n v="0"/>
  </r>
  <r>
    <x v="1501"/>
    <n v="202501"/>
    <x v="1"/>
    <s v="LESCOUTRA M                   "/>
    <x v="2"/>
    <n v="916"/>
    <n v="228"/>
    <n v="34"/>
    <n v="12"/>
    <n v="0"/>
    <n v="0"/>
    <n v="0"/>
    <n v="0"/>
    <n v="0"/>
    <n v="0"/>
    <n v="0"/>
    <n v="0"/>
    <n v="0"/>
    <n v="0"/>
    <n v="71590"/>
    <n v="71594"/>
    <n v="71081"/>
    <s v="GUIH"/>
    <s v="GO  "/>
    <n v="14676"/>
    <n v="0"/>
  </r>
  <r>
    <x v="1502"/>
    <n v="202501"/>
    <x v="0"/>
    <s v="ROCHES D                      "/>
    <x v="2"/>
    <n v="916"/>
    <n v="290"/>
    <n v="25"/>
    <n v="5"/>
    <n v="0"/>
    <n v="0"/>
    <n v="0"/>
    <n v="0"/>
    <n v="0"/>
    <n v="0"/>
    <n v="0"/>
    <n v="0"/>
    <n v="0"/>
    <n v="0"/>
    <n v="71251"/>
    <n v="71248"/>
    <n v="71250"/>
    <s v="THIE"/>
    <s v="GS  "/>
    <n v="0"/>
    <n v="0"/>
  </r>
  <r>
    <x v="1502"/>
    <n v="202501"/>
    <x v="1"/>
    <s v="ROCHES D                      "/>
    <x v="2"/>
    <n v="916"/>
    <n v="290"/>
    <n v="25"/>
    <n v="5"/>
    <n v="0"/>
    <n v="0"/>
    <n v="0"/>
    <n v="0"/>
    <n v="0"/>
    <n v="0"/>
    <n v="0"/>
    <n v="0"/>
    <n v="0"/>
    <n v="0"/>
    <n v="71251"/>
    <n v="71248"/>
    <n v="71250"/>
    <s v="THIE"/>
    <s v="GS  "/>
    <n v="0"/>
    <n v="0"/>
  </r>
  <r>
    <x v="1503"/>
    <n v="202501"/>
    <x v="0"/>
    <s v="BEMBENEK S                    "/>
    <x v="2"/>
    <n v="916"/>
    <n v="200"/>
    <n v="25"/>
    <n v="9"/>
    <n v="0"/>
    <n v="0"/>
    <n v="0"/>
    <n v="0"/>
    <n v="0"/>
    <n v="0"/>
    <n v="0"/>
    <n v="0"/>
    <n v="0"/>
    <n v="0"/>
    <n v="900582"/>
    <n v="71270"/>
    <n v="71155"/>
    <s v="TRAG"/>
    <s v="CE  "/>
    <n v="0"/>
    <n v="0"/>
  </r>
  <r>
    <x v="1503"/>
    <n v="202501"/>
    <x v="1"/>
    <s v="BEMBENEK S                    "/>
    <x v="2"/>
    <n v="916"/>
    <n v="200"/>
    <n v="25"/>
    <n v="9"/>
    <n v="0"/>
    <n v="0"/>
    <n v="0"/>
    <n v="0"/>
    <n v="0"/>
    <n v="0"/>
    <n v="0"/>
    <n v="0"/>
    <n v="0"/>
    <n v="0"/>
    <n v="900582"/>
    <n v="71270"/>
    <n v="71155"/>
    <s v="TRAG"/>
    <s v="CE  "/>
    <n v="0"/>
    <n v="0"/>
  </r>
  <r>
    <x v="1504"/>
    <n v="202501"/>
    <x v="0"/>
    <s v="LACHAIZE C                    "/>
    <x v="2"/>
    <n v="916"/>
    <n v="290"/>
    <n v="38"/>
    <n v="10"/>
    <n v="0"/>
    <n v="0"/>
    <n v="0"/>
    <n v="0"/>
    <n v="0"/>
    <n v="0"/>
    <n v="0"/>
    <n v="0"/>
    <n v="0"/>
    <n v="0"/>
    <n v="71251"/>
    <n v="700023"/>
    <n v="71497"/>
    <s v="LEVE"/>
    <s v="GS  "/>
    <n v="0"/>
    <n v="0"/>
  </r>
  <r>
    <x v="1504"/>
    <n v="202501"/>
    <x v="1"/>
    <s v="LACHAIZE C                    "/>
    <x v="2"/>
    <n v="916"/>
    <n v="290"/>
    <n v="38"/>
    <n v="10"/>
    <n v="0"/>
    <n v="0"/>
    <n v="0"/>
    <n v="0"/>
    <n v="0"/>
    <n v="0"/>
    <n v="0"/>
    <n v="0"/>
    <n v="0"/>
    <n v="0"/>
    <n v="71251"/>
    <n v="700023"/>
    <n v="71497"/>
    <s v="LEVE"/>
    <s v="GS  "/>
    <n v="0"/>
    <n v="0"/>
  </r>
  <r>
    <x v="1505"/>
    <n v="202501"/>
    <x v="0"/>
    <s v="COURTOIS L                    "/>
    <x v="2"/>
    <n v="916"/>
    <n v="290"/>
    <n v="22"/>
    <n v="6"/>
    <n v="0"/>
    <n v="0"/>
    <n v="0"/>
    <n v="0"/>
    <n v="0"/>
    <n v="0"/>
    <n v="0"/>
    <n v="0"/>
    <n v="0"/>
    <n v="0"/>
    <n v="71251"/>
    <n v="70066"/>
    <n v="71264"/>
    <s v="KERL"/>
    <s v="GS  "/>
    <n v="0"/>
    <n v="0"/>
  </r>
  <r>
    <x v="1505"/>
    <n v="202501"/>
    <x v="1"/>
    <s v="COURTOIS L                    "/>
    <x v="2"/>
    <n v="916"/>
    <n v="290"/>
    <n v="22"/>
    <n v="6"/>
    <n v="0"/>
    <n v="0"/>
    <n v="0"/>
    <n v="0"/>
    <n v="0"/>
    <n v="0"/>
    <n v="0"/>
    <n v="0"/>
    <n v="0"/>
    <n v="0"/>
    <n v="71251"/>
    <n v="70066"/>
    <n v="71264"/>
    <s v="KERL"/>
    <s v="GS  "/>
    <n v="0"/>
    <n v="0"/>
  </r>
  <r>
    <x v="1506"/>
    <n v="202501"/>
    <x v="0"/>
    <s v="FLEURY Z                      "/>
    <x v="2"/>
    <n v="608"/>
    <n v="121"/>
    <n v="10"/>
    <n v="2"/>
    <n v="4686"/>
    <n v="5000"/>
    <n v="1.5"/>
    <n v="1.5"/>
    <n v="0"/>
    <n v="0"/>
    <n v="0"/>
    <n v="0"/>
    <n v="0"/>
    <n v="0"/>
    <n v="900582"/>
    <n v="71129"/>
    <n v="71566"/>
    <s v="OD A"/>
    <s v="CE  "/>
    <n v="0"/>
    <n v="6986"/>
  </r>
  <r>
    <x v="1506"/>
    <n v="202501"/>
    <x v="1"/>
    <s v="FLEURY Z                      "/>
    <x v="2"/>
    <n v="608"/>
    <n v="121"/>
    <n v="10"/>
    <n v="2"/>
    <n v="4686"/>
    <n v="5000"/>
    <n v="1.5"/>
    <n v="1.5"/>
    <n v="0"/>
    <n v="0"/>
    <n v="0"/>
    <n v="0"/>
    <n v="0"/>
    <n v="0"/>
    <n v="900582"/>
    <n v="71129"/>
    <n v="71566"/>
    <s v="OD A"/>
    <s v="CE  "/>
    <n v="0"/>
    <n v="6986"/>
  </r>
  <r>
    <x v="1507"/>
    <n v="202501"/>
    <x v="0"/>
    <s v="BONFANTI C                    "/>
    <x v="2"/>
    <n v="807"/>
    <n v="172"/>
    <n v="21"/>
    <n v="9"/>
    <n v="900"/>
    <n v="6500"/>
    <n v="0.5"/>
    <n v="0.5"/>
    <n v="0"/>
    <n v="0"/>
    <n v="0"/>
    <n v="0"/>
    <n v="0"/>
    <n v="0"/>
    <n v="900582"/>
    <n v="71276"/>
    <n v="70083"/>
    <s v="LAUR"/>
    <s v="CE  "/>
    <n v="0"/>
    <n v="1549"/>
  </r>
  <r>
    <x v="1507"/>
    <n v="202501"/>
    <x v="1"/>
    <s v="BONFANTI C                    "/>
    <x v="2"/>
    <n v="807"/>
    <n v="172"/>
    <n v="21"/>
    <n v="9"/>
    <n v="900"/>
    <n v="6500"/>
    <n v="0.5"/>
    <n v="0.5"/>
    <n v="0"/>
    <n v="0"/>
    <n v="0"/>
    <n v="0"/>
    <n v="0"/>
    <n v="0"/>
    <n v="900582"/>
    <n v="71276"/>
    <n v="70083"/>
    <s v="LAUR"/>
    <s v="CE  "/>
    <n v="0"/>
    <n v="1549"/>
  </r>
  <r>
    <x v="1508"/>
    <n v="202501"/>
    <x v="0"/>
    <s v="GRAICHE V                     "/>
    <x v="2"/>
    <n v="916"/>
    <n v="200"/>
    <n v="24"/>
    <n v="12"/>
    <n v="0"/>
    <n v="0"/>
    <n v="0"/>
    <n v="0"/>
    <n v="0"/>
    <n v="0"/>
    <n v="0"/>
    <n v="0"/>
    <n v="0"/>
    <n v="0"/>
    <n v="900582"/>
    <n v="71276"/>
    <n v="70083"/>
    <s v="LAUR"/>
    <s v="CE  "/>
    <n v="0"/>
    <n v="0"/>
  </r>
  <r>
    <x v="1508"/>
    <n v="202501"/>
    <x v="1"/>
    <s v="GRAICHE V                     "/>
    <x v="2"/>
    <n v="916"/>
    <n v="200"/>
    <n v="24"/>
    <n v="12"/>
    <n v="0"/>
    <n v="0"/>
    <n v="0"/>
    <n v="0"/>
    <n v="0"/>
    <n v="0"/>
    <n v="0"/>
    <n v="0"/>
    <n v="0"/>
    <n v="0"/>
    <n v="900582"/>
    <n v="71276"/>
    <n v="70083"/>
    <s v="LAUR"/>
    <s v="CE  "/>
    <n v="0"/>
    <n v="0"/>
  </r>
  <r>
    <x v="1509"/>
    <n v="202501"/>
    <x v="0"/>
    <s v="OC NEVERS                     "/>
    <x v="0"/>
    <n v="123"/>
    <n v="27"/>
    <n v="5"/>
    <n v="0"/>
    <n v="0"/>
    <n v="0"/>
    <n v="0"/>
    <n v="0"/>
    <n v="0"/>
    <n v="0"/>
    <n v="0"/>
    <n v="0"/>
    <n v="0"/>
    <n v="0"/>
    <n v="900582"/>
    <n v="71129"/>
    <n v="700211"/>
    <s v="OD A"/>
    <s v="CE  "/>
    <n v="0"/>
    <n v="0"/>
  </r>
  <r>
    <x v="1509"/>
    <n v="202501"/>
    <x v="1"/>
    <s v="OC NEVERS                     "/>
    <x v="0"/>
    <n v="123"/>
    <n v="27"/>
    <n v="5"/>
    <n v="0"/>
    <n v="0"/>
    <n v="0"/>
    <n v="0"/>
    <n v="0"/>
    <n v="0"/>
    <n v="0"/>
    <n v="0"/>
    <n v="0"/>
    <n v="0"/>
    <n v="0"/>
    <n v="900582"/>
    <n v="71129"/>
    <n v="700211"/>
    <s v="OD A"/>
    <s v="CE  "/>
    <n v="0"/>
    <n v="0"/>
  </r>
  <r>
    <x v="1510"/>
    <n v="202501"/>
    <x v="0"/>
    <s v="OC MARSEILLE LITTORAL         "/>
    <x v="0"/>
    <n v="123"/>
    <n v="35"/>
    <n v="4"/>
    <n v="0"/>
    <n v="0"/>
    <n v="0"/>
    <n v="0"/>
    <n v="0"/>
    <n v="0"/>
    <n v="0"/>
    <n v="0"/>
    <n v="0"/>
    <n v="0"/>
    <n v="0"/>
    <n v="71251"/>
    <n v="71252"/>
    <n v="700253"/>
    <s v="KARI"/>
    <s v="GS  "/>
    <n v="0"/>
    <n v="0"/>
  </r>
  <r>
    <x v="1510"/>
    <n v="202501"/>
    <x v="1"/>
    <s v="OC MARSEILLE LITTORAL         "/>
    <x v="0"/>
    <n v="123"/>
    <n v="35"/>
    <n v="4"/>
    <n v="0"/>
    <n v="0"/>
    <n v="0"/>
    <n v="0"/>
    <n v="0"/>
    <n v="0"/>
    <n v="0"/>
    <n v="0"/>
    <n v="0"/>
    <n v="0"/>
    <n v="0"/>
    <n v="71251"/>
    <n v="71252"/>
    <n v="700253"/>
    <s v="KARI"/>
    <s v="GS  "/>
    <n v="0"/>
    <n v="0"/>
  </r>
  <r>
    <x v="1511"/>
    <n v="202501"/>
    <x v="0"/>
    <s v="OC MARSEILLE NORD             "/>
    <x v="0"/>
    <n v="89"/>
    <n v="29"/>
    <n v="2"/>
    <n v="0"/>
    <n v="40727"/>
    <n v="77785"/>
    <n v="36.5"/>
    <n v="10.5"/>
    <n v="17"/>
    <n v="4"/>
    <n v="1.5"/>
    <n v="2.5"/>
    <n v="1"/>
    <n v="0"/>
    <n v="71251"/>
    <n v="71252"/>
    <n v="700258"/>
    <s v="KARI"/>
    <s v="GS  "/>
    <n v="41915"/>
    <n v="60021"/>
  </r>
  <r>
    <x v="1511"/>
    <n v="202501"/>
    <x v="1"/>
    <s v="OC MARSEILLE NORD             "/>
    <x v="0"/>
    <n v="89"/>
    <n v="29"/>
    <n v="2"/>
    <n v="0"/>
    <n v="40727"/>
    <n v="77785"/>
    <n v="36.5"/>
    <n v="10.5"/>
    <n v="17"/>
    <n v="4"/>
    <n v="1.5"/>
    <n v="2.5"/>
    <n v="1"/>
    <n v="0"/>
    <n v="71251"/>
    <n v="71252"/>
    <n v="700258"/>
    <s v="KARI"/>
    <s v="GS  "/>
    <n v="41915"/>
    <n v="60021"/>
  </r>
  <r>
    <x v="1512"/>
    <n v="202501"/>
    <x v="0"/>
    <s v="OC VERCORS                    "/>
    <x v="0"/>
    <n v="123"/>
    <n v="35"/>
    <n v="5"/>
    <n v="0"/>
    <n v="0"/>
    <n v="0"/>
    <n v="0"/>
    <n v="0"/>
    <n v="0"/>
    <n v="0"/>
    <n v="0"/>
    <n v="0"/>
    <n v="0"/>
    <n v="0"/>
    <n v="71251"/>
    <n v="70930"/>
    <n v="700266"/>
    <s v="CLEM"/>
    <s v="GS  "/>
    <n v="0"/>
    <n v="0"/>
  </r>
  <r>
    <x v="1512"/>
    <n v="202501"/>
    <x v="1"/>
    <s v="OC VERCORS                    "/>
    <x v="0"/>
    <n v="123"/>
    <n v="35"/>
    <n v="5"/>
    <n v="0"/>
    <n v="0"/>
    <n v="0"/>
    <n v="0"/>
    <n v="0"/>
    <n v="0"/>
    <n v="0"/>
    <n v="0"/>
    <n v="0"/>
    <n v="0"/>
    <n v="0"/>
    <n v="71251"/>
    <n v="70930"/>
    <n v="700266"/>
    <s v="CLEM"/>
    <s v="GS  "/>
    <n v="0"/>
    <n v="0"/>
  </r>
  <r>
    <x v="1513"/>
    <n v="202501"/>
    <x v="0"/>
    <s v="SECTEUR BLANC                 "/>
    <x v="2"/>
    <n v="916"/>
    <n v="230"/>
    <n v="26"/>
    <n v="8"/>
    <n v="0"/>
    <n v="0"/>
    <n v="0"/>
    <n v="0"/>
    <n v="0"/>
    <n v="0"/>
    <n v="0"/>
    <n v="0"/>
    <n v="0"/>
    <n v="0"/>
    <n v="71030"/>
    <n v="71054"/>
    <n v="70427"/>
    <s v="BOUR"/>
    <s v="IF  "/>
    <n v="0"/>
    <n v="0"/>
  </r>
  <r>
    <x v="1513"/>
    <n v="202501"/>
    <x v="1"/>
    <s v="SECTEUR BLANC                 "/>
    <x v="2"/>
    <n v="916"/>
    <n v="230"/>
    <n v="26"/>
    <n v="8"/>
    <n v="0"/>
    <n v="0"/>
    <n v="0"/>
    <n v="0"/>
    <n v="0"/>
    <n v="0"/>
    <n v="0"/>
    <n v="0"/>
    <n v="0"/>
    <n v="0"/>
    <n v="71030"/>
    <n v="71054"/>
    <n v="70427"/>
    <s v="BOUR"/>
    <s v="IF  "/>
    <n v="0"/>
    <n v="0"/>
  </r>
  <r>
    <x v="1514"/>
    <n v="202501"/>
    <x v="0"/>
    <s v="SECTEUR BLANC                 "/>
    <x v="2"/>
    <n v="916"/>
    <n v="230"/>
    <n v="26"/>
    <n v="7"/>
    <n v="0"/>
    <n v="0"/>
    <n v="0"/>
    <n v="0"/>
    <n v="0"/>
    <n v="0"/>
    <n v="0"/>
    <n v="0"/>
    <n v="0"/>
    <n v="0"/>
    <n v="71030"/>
    <n v="71054"/>
    <n v="71056"/>
    <s v="BOUR"/>
    <s v="IF  "/>
    <n v="0"/>
    <n v="0"/>
  </r>
  <r>
    <x v="1514"/>
    <n v="202501"/>
    <x v="1"/>
    <s v="SECTEUR BLANC                 "/>
    <x v="2"/>
    <n v="916"/>
    <n v="230"/>
    <n v="26"/>
    <n v="7"/>
    <n v="0"/>
    <n v="0"/>
    <n v="0"/>
    <n v="0"/>
    <n v="0"/>
    <n v="0"/>
    <n v="0"/>
    <n v="0"/>
    <n v="0"/>
    <n v="0"/>
    <n v="71030"/>
    <n v="71054"/>
    <n v="71056"/>
    <s v="BOUR"/>
    <s v="IF  "/>
    <n v="0"/>
    <n v="0"/>
  </r>
  <r>
    <x v="1515"/>
    <n v="202501"/>
    <x v="0"/>
    <s v="SECTEUR BLANC                 "/>
    <x v="2"/>
    <n v="916"/>
    <n v="230"/>
    <n v="20"/>
    <n v="7"/>
    <n v="0"/>
    <n v="0"/>
    <n v="0"/>
    <n v="0"/>
    <n v="0"/>
    <n v="0"/>
    <n v="0"/>
    <n v="0"/>
    <n v="0"/>
    <n v="0"/>
    <n v="71030"/>
    <n v="71510"/>
    <n v="71120"/>
    <s v="TEIS"/>
    <s v="IF  "/>
    <n v="0"/>
    <n v="0"/>
  </r>
  <r>
    <x v="1515"/>
    <n v="202501"/>
    <x v="1"/>
    <s v="SECTEUR BLANC                 "/>
    <x v="2"/>
    <n v="916"/>
    <n v="230"/>
    <n v="20"/>
    <n v="7"/>
    <n v="0"/>
    <n v="0"/>
    <n v="0"/>
    <n v="0"/>
    <n v="0"/>
    <n v="0"/>
    <n v="0"/>
    <n v="0"/>
    <n v="0"/>
    <n v="0"/>
    <n v="71030"/>
    <n v="71510"/>
    <n v="71120"/>
    <s v="TEIS"/>
    <s v="IF  "/>
    <n v="0"/>
    <n v="0"/>
  </r>
  <r>
    <x v="1516"/>
    <n v="202501"/>
    <x v="0"/>
    <s v="SECTEUR BLANC                 "/>
    <x v="2"/>
    <n v="916"/>
    <n v="230"/>
    <n v="20"/>
    <n v="7"/>
    <n v="0"/>
    <n v="0"/>
    <n v="0"/>
    <n v="0"/>
    <n v="0"/>
    <n v="0"/>
    <n v="0"/>
    <n v="0"/>
    <n v="0"/>
    <n v="0"/>
    <n v="71030"/>
    <n v="71510"/>
    <n v="71120"/>
    <s v="TEIS"/>
    <s v="IF  "/>
    <n v="0"/>
    <n v="0"/>
  </r>
  <r>
    <x v="1516"/>
    <n v="202501"/>
    <x v="1"/>
    <s v="SECTEUR BLANC                 "/>
    <x v="2"/>
    <n v="916"/>
    <n v="230"/>
    <n v="20"/>
    <n v="7"/>
    <n v="0"/>
    <n v="0"/>
    <n v="0"/>
    <n v="0"/>
    <n v="0"/>
    <n v="0"/>
    <n v="0"/>
    <n v="0"/>
    <n v="0"/>
    <n v="0"/>
    <n v="71030"/>
    <n v="71510"/>
    <n v="71120"/>
    <s v="TEIS"/>
    <s v="IF  "/>
    <n v="0"/>
    <n v="0"/>
  </r>
  <r>
    <x v="1517"/>
    <n v="202501"/>
    <x v="0"/>
    <s v="SECTEUR BLANC                 "/>
    <x v="2"/>
    <n v="916"/>
    <n v="228"/>
    <n v="16"/>
    <n v="5"/>
    <n v="0"/>
    <n v="0"/>
    <n v="0"/>
    <n v="0"/>
    <n v="0"/>
    <n v="0"/>
    <n v="0"/>
    <n v="0"/>
    <n v="0"/>
    <n v="0"/>
    <n v="71590"/>
    <n v="71602"/>
    <n v="71220"/>
    <s v="HARY"/>
    <s v="GO  "/>
    <n v="0"/>
    <n v="0"/>
  </r>
  <r>
    <x v="1517"/>
    <n v="202501"/>
    <x v="1"/>
    <s v="SECTEUR BLANC                 "/>
    <x v="2"/>
    <n v="916"/>
    <n v="228"/>
    <n v="16"/>
    <n v="5"/>
    <n v="0"/>
    <n v="0"/>
    <n v="0"/>
    <n v="0"/>
    <n v="0"/>
    <n v="0"/>
    <n v="0"/>
    <n v="0"/>
    <n v="0"/>
    <n v="0"/>
    <n v="71590"/>
    <n v="71602"/>
    <n v="71220"/>
    <s v="HARY"/>
    <s v="GO  "/>
    <n v="0"/>
    <n v="0"/>
  </r>
  <r>
    <x v="1518"/>
    <n v="202501"/>
    <x v="0"/>
    <s v="SECTEUR BLANC                 "/>
    <x v="2"/>
    <n v="916"/>
    <n v="228"/>
    <n v="16"/>
    <n v="8"/>
    <n v="0"/>
    <n v="0"/>
    <n v="0"/>
    <n v="0"/>
    <n v="0"/>
    <n v="0"/>
    <n v="0"/>
    <n v="0"/>
    <n v="0"/>
    <n v="0"/>
    <n v="71590"/>
    <n v="71602"/>
    <n v="71444"/>
    <s v="HARY"/>
    <s v="GO  "/>
    <n v="0"/>
    <n v="0"/>
  </r>
  <r>
    <x v="1518"/>
    <n v="202501"/>
    <x v="1"/>
    <s v="SECTEUR BLANC                 "/>
    <x v="2"/>
    <n v="916"/>
    <n v="228"/>
    <n v="16"/>
    <n v="8"/>
    <n v="0"/>
    <n v="0"/>
    <n v="0"/>
    <n v="0"/>
    <n v="0"/>
    <n v="0"/>
    <n v="0"/>
    <n v="0"/>
    <n v="0"/>
    <n v="0"/>
    <n v="71590"/>
    <n v="71602"/>
    <n v="71444"/>
    <s v="HARY"/>
    <s v="GO  "/>
    <n v="0"/>
    <n v="0"/>
  </r>
  <r>
    <x v="1519"/>
    <n v="202501"/>
    <x v="0"/>
    <s v="SECTEUR BLANC                 "/>
    <x v="2"/>
    <n v="916"/>
    <n v="228"/>
    <n v="16"/>
    <n v="8"/>
    <n v="0"/>
    <n v="0"/>
    <n v="0"/>
    <n v="0"/>
    <n v="0"/>
    <n v="0"/>
    <n v="0"/>
    <n v="0"/>
    <n v="0"/>
    <n v="0"/>
    <n v="71590"/>
    <n v="71602"/>
    <n v="71444"/>
    <s v="HARY"/>
    <s v="GO  "/>
    <n v="0"/>
    <n v="0"/>
  </r>
  <r>
    <x v="1519"/>
    <n v="202501"/>
    <x v="1"/>
    <s v="SECTEUR BLANC                 "/>
    <x v="2"/>
    <n v="916"/>
    <n v="228"/>
    <n v="16"/>
    <n v="8"/>
    <n v="0"/>
    <n v="0"/>
    <n v="0"/>
    <n v="0"/>
    <n v="0"/>
    <n v="0"/>
    <n v="0"/>
    <n v="0"/>
    <n v="0"/>
    <n v="0"/>
    <n v="71590"/>
    <n v="71602"/>
    <n v="71444"/>
    <s v="HARY"/>
    <s v="GO  "/>
    <n v="0"/>
    <n v="0"/>
  </r>
  <r>
    <x v="1520"/>
    <n v="202501"/>
    <x v="0"/>
    <s v="SECTEUR BLANC                 "/>
    <x v="2"/>
    <n v="916"/>
    <n v="228"/>
    <n v="16"/>
    <n v="8"/>
    <n v="0"/>
    <n v="0"/>
    <n v="0"/>
    <n v="0"/>
    <n v="0"/>
    <n v="0"/>
    <n v="0"/>
    <n v="0"/>
    <n v="0"/>
    <n v="0"/>
    <n v="71590"/>
    <n v="71602"/>
    <n v="71444"/>
    <s v="HARY"/>
    <s v="GO  "/>
    <n v="0"/>
    <n v="0"/>
  </r>
  <r>
    <x v="1520"/>
    <n v="202501"/>
    <x v="1"/>
    <s v="SECTEUR BLANC                 "/>
    <x v="2"/>
    <n v="916"/>
    <n v="228"/>
    <n v="16"/>
    <n v="8"/>
    <n v="0"/>
    <n v="0"/>
    <n v="0"/>
    <n v="0"/>
    <n v="0"/>
    <n v="0"/>
    <n v="0"/>
    <n v="0"/>
    <n v="0"/>
    <n v="0"/>
    <n v="71590"/>
    <n v="71602"/>
    <n v="71444"/>
    <s v="HARY"/>
    <s v="GO  "/>
    <n v="0"/>
    <n v="0"/>
  </r>
  <r>
    <x v="1521"/>
    <n v="202501"/>
    <x v="0"/>
    <s v="SECTEUR BLANC                 "/>
    <x v="2"/>
    <n v="916"/>
    <n v="228"/>
    <n v="16"/>
    <n v="5"/>
    <n v="0"/>
    <n v="0"/>
    <n v="0"/>
    <n v="0"/>
    <n v="0"/>
    <n v="0"/>
    <n v="0"/>
    <n v="0"/>
    <n v="0"/>
    <n v="0"/>
    <n v="71590"/>
    <n v="71602"/>
    <n v="71220"/>
    <s v="HARY"/>
    <s v="GO  "/>
    <n v="0"/>
    <n v="0"/>
  </r>
  <r>
    <x v="1521"/>
    <n v="202501"/>
    <x v="1"/>
    <s v="SECTEUR BLANC                 "/>
    <x v="2"/>
    <n v="916"/>
    <n v="228"/>
    <n v="16"/>
    <n v="5"/>
    <n v="0"/>
    <n v="0"/>
    <n v="0"/>
    <n v="0"/>
    <n v="0"/>
    <n v="0"/>
    <n v="0"/>
    <n v="0"/>
    <n v="0"/>
    <n v="0"/>
    <n v="71590"/>
    <n v="71602"/>
    <n v="71220"/>
    <s v="HARY"/>
    <s v="GO  "/>
    <n v="0"/>
    <n v="0"/>
  </r>
  <r>
    <x v="1522"/>
    <n v="202501"/>
    <x v="0"/>
    <s v="SECTEUR BLANC                 "/>
    <x v="2"/>
    <n v="916"/>
    <n v="228"/>
    <n v="30"/>
    <n v="6"/>
    <n v="0"/>
    <n v="0"/>
    <n v="0"/>
    <n v="0"/>
    <n v="0"/>
    <n v="0"/>
    <n v="0"/>
    <n v="0"/>
    <n v="0"/>
    <n v="0"/>
    <n v="71590"/>
    <n v="71050"/>
    <n v="71051"/>
    <s v="PLAN"/>
    <s v="GO  "/>
    <n v="0"/>
    <n v="0"/>
  </r>
  <r>
    <x v="1522"/>
    <n v="202501"/>
    <x v="1"/>
    <s v="SECTEUR BLANC                 "/>
    <x v="2"/>
    <n v="916"/>
    <n v="228"/>
    <n v="30"/>
    <n v="6"/>
    <n v="0"/>
    <n v="0"/>
    <n v="0"/>
    <n v="0"/>
    <n v="0"/>
    <n v="0"/>
    <n v="0"/>
    <n v="0"/>
    <n v="0"/>
    <n v="0"/>
    <n v="71590"/>
    <n v="71050"/>
    <n v="71051"/>
    <s v="PLAN"/>
    <s v="GO  "/>
    <n v="0"/>
    <n v="0"/>
  </r>
  <r>
    <x v="1523"/>
    <n v="202501"/>
    <x v="0"/>
    <s v="SECTEUR BLANC                 "/>
    <x v="2"/>
    <n v="916"/>
    <n v="230"/>
    <n v="24"/>
    <n v="8"/>
    <n v="0"/>
    <n v="0"/>
    <n v="0"/>
    <n v="0"/>
    <n v="0"/>
    <n v="0"/>
    <n v="0"/>
    <n v="0"/>
    <n v="0"/>
    <n v="0"/>
    <n v="71030"/>
    <n v="71662"/>
    <n v="71042"/>
    <s v="HENN"/>
    <s v="IF  "/>
    <n v="0"/>
    <n v="0"/>
  </r>
  <r>
    <x v="1523"/>
    <n v="202501"/>
    <x v="1"/>
    <s v="SECTEUR BLANC                 "/>
    <x v="2"/>
    <n v="916"/>
    <n v="230"/>
    <n v="24"/>
    <n v="8"/>
    <n v="0"/>
    <n v="0"/>
    <n v="0"/>
    <n v="0"/>
    <n v="0"/>
    <n v="0"/>
    <n v="0"/>
    <n v="0"/>
    <n v="0"/>
    <n v="0"/>
    <n v="71030"/>
    <n v="71662"/>
    <n v="71042"/>
    <s v="HENN"/>
    <s v="IF  "/>
    <n v="0"/>
    <n v="0"/>
  </r>
  <r>
    <x v="1524"/>
    <n v="202501"/>
    <x v="0"/>
    <s v="SECTEUR BLANC                 "/>
    <x v="2"/>
    <n v="916"/>
    <n v="228"/>
    <n v="30"/>
    <n v="9"/>
    <n v="0"/>
    <n v="0"/>
    <n v="0"/>
    <n v="0"/>
    <n v="0"/>
    <n v="0"/>
    <n v="0"/>
    <n v="0"/>
    <n v="0"/>
    <n v="0"/>
    <n v="71590"/>
    <n v="71050"/>
    <n v="71112"/>
    <s v="PLAN"/>
    <s v="GO  "/>
    <n v="0"/>
    <n v="0"/>
  </r>
  <r>
    <x v="1524"/>
    <n v="202501"/>
    <x v="1"/>
    <s v="SECTEUR BLANC                 "/>
    <x v="2"/>
    <n v="916"/>
    <n v="228"/>
    <n v="30"/>
    <n v="9"/>
    <n v="0"/>
    <n v="0"/>
    <n v="0"/>
    <n v="0"/>
    <n v="0"/>
    <n v="0"/>
    <n v="0"/>
    <n v="0"/>
    <n v="0"/>
    <n v="0"/>
    <n v="71590"/>
    <n v="71050"/>
    <n v="71112"/>
    <s v="PLAN"/>
    <s v="GO  "/>
    <n v="0"/>
    <n v="0"/>
  </r>
  <r>
    <x v="1525"/>
    <n v="202501"/>
    <x v="0"/>
    <s v="SECTEUR BLANC                 "/>
    <x v="2"/>
    <n v="916"/>
    <n v="200"/>
    <n v="24"/>
    <n v="7"/>
    <n v="0"/>
    <n v="0"/>
    <n v="0"/>
    <n v="0"/>
    <n v="0"/>
    <n v="0"/>
    <n v="0"/>
    <n v="0"/>
    <n v="0"/>
    <n v="0"/>
    <n v="900582"/>
    <n v="71129"/>
    <n v="71566"/>
    <s v="OD A"/>
    <s v="CE  "/>
    <n v="0"/>
    <n v="0"/>
  </r>
  <r>
    <x v="1525"/>
    <n v="202501"/>
    <x v="1"/>
    <s v="SECTEUR BLANC                 "/>
    <x v="2"/>
    <n v="916"/>
    <n v="200"/>
    <n v="24"/>
    <n v="7"/>
    <n v="0"/>
    <n v="0"/>
    <n v="0"/>
    <n v="0"/>
    <n v="0"/>
    <n v="0"/>
    <n v="0"/>
    <n v="0"/>
    <n v="0"/>
    <n v="0"/>
    <n v="900582"/>
    <n v="71129"/>
    <n v="71566"/>
    <s v="OD A"/>
    <s v="CE  "/>
    <n v="0"/>
    <n v="0"/>
  </r>
  <r>
    <x v="1526"/>
    <n v="202501"/>
    <x v="0"/>
    <s v="SECTEUR BLANC                 "/>
    <x v="2"/>
    <n v="916"/>
    <n v="228"/>
    <n v="16"/>
    <n v="5"/>
    <n v="0"/>
    <n v="0"/>
    <n v="0"/>
    <n v="0"/>
    <n v="0"/>
    <n v="0"/>
    <n v="0"/>
    <n v="0"/>
    <n v="0"/>
    <n v="0"/>
    <n v="71590"/>
    <n v="71602"/>
    <n v="71220"/>
    <s v="HARY"/>
    <s v="GO  "/>
    <n v="0"/>
    <n v="0"/>
  </r>
  <r>
    <x v="1526"/>
    <n v="202501"/>
    <x v="1"/>
    <s v="SECTEUR BLANC                 "/>
    <x v="2"/>
    <n v="916"/>
    <n v="228"/>
    <n v="16"/>
    <n v="5"/>
    <n v="0"/>
    <n v="0"/>
    <n v="0"/>
    <n v="0"/>
    <n v="0"/>
    <n v="0"/>
    <n v="0"/>
    <n v="0"/>
    <n v="0"/>
    <n v="0"/>
    <n v="71590"/>
    <n v="71602"/>
    <n v="71220"/>
    <s v="HARY"/>
    <s v="GO  "/>
    <n v="0"/>
    <n v="0"/>
  </r>
  <r>
    <x v="1527"/>
    <n v="202501"/>
    <x v="0"/>
    <s v="SECTEUR BLANC                 "/>
    <x v="2"/>
    <n v="916"/>
    <n v="290"/>
    <n v="38"/>
    <n v="10"/>
    <n v="0"/>
    <n v="0"/>
    <n v="0"/>
    <n v="0"/>
    <n v="0"/>
    <n v="0"/>
    <n v="0"/>
    <n v="0"/>
    <n v="0"/>
    <n v="0"/>
    <n v="71251"/>
    <n v="700023"/>
    <n v="71212"/>
    <s v="LEVE"/>
    <s v="GS  "/>
    <n v="0"/>
    <n v="0"/>
  </r>
  <r>
    <x v="1527"/>
    <n v="202501"/>
    <x v="1"/>
    <s v="SECTEUR BLANC                 "/>
    <x v="2"/>
    <n v="916"/>
    <n v="290"/>
    <n v="38"/>
    <n v="10"/>
    <n v="0"/>
    <n v="0"/>
    <n v="0"/>
    <n v="0"/>
    <n v="0"/>
    <n v="0"/>
    <n v="0"/>
    <n v="0"/>
    <n v="0"/>
    <n v="0"/>
    <n v="71251"/>
    <n v="700023"/>
    <n v="71212"/>
    <s v="LEVE"/>
    <s v="GS  "/>
    <n v="0"/>
    <n v="0"/>
  </r>
  <r>
    <x v="1528"/>
    <n v="202501"/>
    <x v="0"/>
    <s v="SECTEUR BLANC                 "/>
    <x v="2"/>
    <n v="910"/>
    <n v="287"/>
    <n v="37"/>
    <n v="7"/>
    <n v="0"/>
    <n v="0"/>
    <n v="0"/>
    <n v="0"/>
    <n v="0"/>
    <n v="0"/>
    <n v="0"/>
    <n v="0"/>
    <n v="0"/>
    <n v="0"/>
    <n v="71251"/>
    <n v="71239"/>
    <n v="71238"/>
    <s v="ZENO"/>
    <s v="GS  "/>
    <n v="0"/>
    <n v="70"/>
  </r>
  <r>
    <x v="1528"/>
    <n v="202501"/>
    <x v="1"/>
    <s v="SECTEUR BLANC                 "/>
    <x v="2"/>
    <n v="910"/>
    <n v="287"/>
    <n v="37"/>
    <n v="7"/>
    <n v="0"/>
    <n v="0"/>
    <n v="0"/>
    <n v="0"/>
    <n v="0"/>
    <n v="0"/>
    <n v="0"/>
    <n v="0"/>
    <n v="0"/>
    <n v="0"/>
    <n v="71251"/>
    <n v="71239"/>
    <n v="71238"/>
    <s v="ZENO"/>
    <s v="GS  "/>
    <n v="0"/>
    <n v="70"/>
  </r>
  <r>
    <x v="1529"/>
    <n v="202501"/>
    <x v="0"/>
    <s v="SECTEUR BLANC                 "/>
    <x v="2"/>
    <n v="916"/>
    <n v="290"/>
    <n v="39"/>
    <n v="9"/>
    <n v="0"/>
    <n v="0"/>
    <n v="0"/>
    <n v="0"/>
    <n v="0"/>
    <n v="0"/>
    <n v="0"/>
    <n v="0"/>
    <n v="0"/>
    <n v="0"/>
    <n v="71251"/>
    <n v="71239"/>
    <n v="71238"/>
    <s v="ZENO"/>
    <s v="GS  "/>
    <n v="0"/>
    <n v="0"/>
  </r>
  <r>
    <x v="1529"/>
    <n v="202501"/>
    <x v="1"/>
    <s v="SECTEUR BLANC                 "/>
    <x v="2"/>
    <n v="916"/>
    <n v="290"/>
    <n v="39"/>
    <n v="9"/>
    <n v="0"/>
    <n v="0"/>
    <n v="0"/>
    <n v="0"/>
    <n v="0"/>
    <n v="0"/>
    <n v="0"/>
    <n v="0"/>
    <n v="0"/>
    <n v="0"/>
    <n v="71251"/>
    <n v="71239"/>
    <n v="71238"/>
    <s v="ZENO"/>
    <s v="GS  "/>
    <n v="0"/>
    <n v="0"/>
  </r>
  <r>
    <x v="1530"/>
    <n v="202501"/>
    <x v="0"/>
    <s v="SECTEUR BLANC                 "/>
    <x v="2"/>
    <n v="916"/>
    <n v="290"/>
    <n v="39"/>
    <n v="9"/>
    <n v="0"/>
    <n v="0"/>
    <n v="0"/>
    <n v="0"/>
    <n v="0"/>
    <n v="0"/>
    <n v="0"/>
    <n v="0"/>
    <n v="0"/>
    <n v="0"/>
    <n v="71251"/>
    <n v="71239"/>
    <n v="71238"/>
    <s v="ZENO"/>
    <s v="GS  "/>
    <n v="0"/>
    <n v="0"/>
  </r>
  <r>
    <x v="1530"/>
    <n v="202501"/>
    <x v="1"/>
    <s v="SECTEUR BLANC                 "/>
    <x v="2"/>
    <n v="916"/>
    <n v="290"/>
    <n v="39"/>
    <n v="9"/>
    <n v="0"/>
    <n v="0"/>
    <n v="0"/>
    <n v="0"/>
    <n v="0"/>
    <n v="0"/>
    <n v="0"/>
    <n v="0"/>
    <n v="0"/>
    <n v="0"/>
    <n v="71251"/>
    <n v="71239"/>
    <n v="71238"/>
    <s v="ZENO"/>
    <s v="GS  "/>
    <n v="0"/>
    <n v="0"/>
  </r>
  <r>
    <x v="1531"/>
    <n v="202501"/>
    <x v="0"/>
    <s v="SECTEUR BLANC                 "/>
    <x v="2"/>
    <n v="916"/>
    <n v="228"/>
    <n v="34"/>
    <n v="3"/>
    <n v="0"/>
    <n v="0"/>
    <n v="0"/>
    <n v="0"/>
    <n v="0"/>
    <n v="0"/>
    <n v="0"/>
    <n v="0"/>
    <n v="0"/>
    <n v="0"/>
    <n v="71590"/>
    <n v="71607"/>
    <n v="71225"/>
    <s v="LIOP"/>
    <s v="GO  "/>
    <n v="0"/>
    <n v="0"/>
  </r>
  <r>
    <x v="1531"/>
    <n v="202501"/>
    <x v="1"/>
    <s v="SECTEUR BLANC                 "/>
    <x v="2"/>
    <n v="916"/>
    <n v="228"/>
    <n v="34"/>
    <n v="3"/>
    <n v="0"/>
    <n v="0"/>
    <n v="0"/>
    <n v="0"/>
    <n v="0"/>
    <n v="0"/>
    <n v="0"/>
    <n v="0"/>
    <n v="0"/>
    <n v="0"/>
    <n v="71590"/>
    <n v="71607"/>
    <n v="71225"/>
    <s v="LIOP"/>
    <s v="GO  "/>
    <n v="0"/>
    <n v="0"/>
  </r>
  <r>
    <x v="1532"/>
    <n v="202501"/>
    <x v="0"/>
    <s v="SECTEUR BLANC                 "/>
    <x v="2"/>
    <n v="916"/>
    <n v="228"/>
    <n v="16"/>
    <n v="5"/>
    <n v="0"/>
    <n v="0"/>
    <n v="0"/>
    <n v="0"/>
    <n v="0"/>
    <n v="0"/>
    <n v="0"/>
    <n v="0"/>
    <n v="0"/>
    <n v="0"/>
    <n v="71590"/>
    <n v="71602"/>
    <n v="71223"/>
    <s v="HARY"/>
    <s v="GO  "/>
    <n v="0"/>
    <n v="0"/>
  </r>
  <r>
    <x v="1532"/>
    <n v="202501"/>
    <x v="1"/>
    <s v="SECTEUR BLANC                 "/>
    <x v="2"/>
    <n v="916"/>
    <n v="228"/>
    <n v="16"/>
    <n v="5"/>
    <n v="0"/>
    <n v="0"/>
    <n v="0"/>
    <n v="0"/>
    <n v="0"/>
    <n v="0"/>
    <n v="0"/>
    <n v="0"/>
    <n v="0"/>
    <n v="0"/>
    <n v="71590"/>
    <n v="71602"/>
    <n v="71223"/>
    <s v="HARY"/>
    <s v="GO  "/>
    <n v="0"/>
    <n v="0"/>
  </r>
  <r>
    <x v="1533"/>
    <n v="202501"/>
    <x v="0"/>
    <s v="SECTEUR BLANC                 "/>
    <x v="2"/>
    <n v="916"/>
    <n v="290"/>
    <n v="25"/>
    <n v="12"/>
    <n v="0"/>
    <n v="0"/>
    <n v="0"/>
    <n v="0"/>
    <n v="0"/>
    <n v="0"/>
    <n v="0"/>
    <n v="0"/>
    <n v="0"/>
    <n v="0"/>
    <n v="71251"/>
    <n v="71252"/>
    <n v="71394"/>
    <s v="KARI"/>
    <s v="GS  "/>
    <n v="0"/>
    <n v="0"/>
  </r>
  <r>
    <x v="1533"/>
    <n v="202501"/>
    <x v="1"/>
    <s v="SECTEUR BLANC                 "/>
    <x v="2"/>
    <n v="916"/>
    <n v="290"/>
    <n v="25"/>
    <n v="12"/>
    <n v="0"/>
    <n v="0"/>
    <n v="0"/>
    <n v="0"/>
    <n v="0"/>
    <n v="0"/>
    <n v="0"/>
    <n v="0"/>
    <n v="0"/>
    <n v="0"/>
    <n v="71251"/>
    <n v="71252"/>
    <n v="71394"/>
    <s v="KARI"/>
    <s v="GS  "/>
    <n v="0"/>
    <n v="0"/>
  </r>
  <r>
    <x v="1534"/>
    <n v="202501"/>
    <x v="0"/>
    <s v="SECTEUR BLANC                 "/>
    <x v="2"/>
    <n v="916"/>
    <n v="290"/>
    <n v="25"/>
    <n v="7"/>
    <n v="0"/>
    <n v="0"/>
    <n v="0"/>
    <n v="0"/>
    <n v="0"/>
    <n v="0"/>
    <n v="0"/>
    <n v="0"/>
    <n v="0"/>
    <n v="0"/>
    <n v="71251"/>
    <n v="71252"/>
    <n v="700162"/>
    <s v="KARI"/>
    <s v="GS  "/>
    <n v="0"/>
    <n v="0"/>
  </r>
  <r>
    <x v="1534"/>
    <n v="202501"/>
    <x v="1"/>
    <s v="SECTEUR BLANC                 "/>
    <x v="2"/>
    <n v="916"/>
    <n v="290"/>
    <n v="25"/>
    <n v="7"/>
    <n v="0"/>
    <n v="0"/>
    <n v="0"/>
    <n v="0"/>
    <n v="0"/>
    <n v="0"/>
    <n v="0"/>
    <n v="0"/>
    <n v="0"/>
    <n v="0"/>
    <n v="71251"/>
    <n v="71252"/>
    <n v="700162"/>
    <s v="KARI"/>
    <s v="GS  "/>
    <n v="0"/>
    <n v="0"/>
  </r>
  <r>
    <x v="1535"/>
    <n v="202501"/>
    <x v="0"/>
    <s v="SECTEUR BLANC                 "/>
    <x v="2"/>
    <n v="916"/>
    <n v="230"/>
    <n v="32"/>
    <n v="7"/>
    <n v="0"/>
    <n v="0"/>
    <n v="0"/>
    <n v="0"/>
    <n v="0"/>
    <n v="0"/>
    <n v="0"/>
    <n v="0"/>
    <n v="0"/>
    <n v="0"/>
    <n v="71030"/>
    <n v="71505"/>
    <n v="71521"/>
    <s v="JULL"/>
    <s v="IF  "/>
    <n v="0"/>
    <n v="0"/>
  </r>
  <r>
    <x v="1535"/>
    <n v="202501"/>
    <x v="1"/>
    <s v="SECTEUR BLANC                 "/>
    <x v="2"/>
    <n v="916"/>
    <n v="230"/>
    <n v="32"/>
    <n v="7"/>
    <n v="0"/>
    <n v="0"/>
    <n v="0"/>
    <n v="0"/>
    <n v="0"/>
    <n v="0"/>
    <n v="0"/>
    <n v="0"/>
    <n v="0"/>
    <n v="0"/>
    <n v="71030"/>
    <n v="71505"/>
    <n v="71521"/>
    <s v="JULL"/>
    <s v="IF  "/>
    <n v="0"/>
    <n v="0"/>
  </r>
  <r>
    <x v="1536"/>
    <n v="202501"/>
    <x v="0"/>
    <s v="SECTEUR BLANC                 "/>
    <x v="2"/>
    <n v="916"/>
    <n v="228"/>
    <n v="30"/>
    <n v="8"/>
    <n v="0"/>
    <n v="0"/>
    <n v="0"/>
    <n v="0"/>
    <n v="0"/>
    <n v="0"/>
    <n v="0"/>
    <n v="0"/>
    <n v="0"/>
    <n v="0"/>
    <n v="71590"/>
    <n v="71050"/>
    <n v="71646"/>
    <s v="PLAN"/>
    <s v="GO  "/>
    <n v="0"/>
    <n v="0"/>
  </r>
  <r>
    <x v="1536"/>
    <n v="202501"/>
    <x v="1"/>
    <s v="SECTEUR BLANC                 "/>
    <x v="2"/>
    <n v="916"/>
    <n v="228"/>
    <n v="30"/>
    <n v="8"/>
    <n v="0"/>
    <n v="0"/>
    <n v="0"/>
    <n v="0"/>
    <n v="0"/>
    <n v="0"/>
    <n v="0"/>
    <n v="0"/>
    <n v="0"/>
    <n v="0"/>
    <n v="71590"/>
    <n v="71050"/>
    <n v="71646"/>
    <s v="PLAN"/>
    <s v="GO  "/>
    <n v="0"/>
    <n v="0"/>
  </r>
  <r>
    <x v="1537"/>
    <n v="202501"/>
    <x v="0"/>
    <s v="SECTEUR BLANC                 "/>
    <x v="2"/>
    <n v="916"/>
    <n v="230"/>
    <n v="20"/>
    <n v="9"/>
    <n v="0"/>
    <n v="0"/>
    <n v="0"/>
    <n v="0"/>
    <n v="0"/>
    <n v="0"/>
    <n v="0"/>
    <n v="0"/>
    <n v="0"/>
    <n v="0"/>
    <n v="71030"/>
    <n v="71510"/>
    <n v="71551"/>
    <s v="TEIS"/>
    <s v="IF  "/>
    <n v="0"/>
    <n v="0"/>
  </r>
  <r>
    <x v="1537"/>
    <n v="202501"/>
    <x v="1"/>
    <s v="SECTEUR BLANC                 "/>
    <x v="2"/>
    <n v="916"/>
    <n v="230"/>
    <n v="20"/>
    <n v="9"/>
    <n v="0"/>
    <n v="0"/>
    <n v="0"/>
    <n v="0"/>
    <n v="0"/>
    <n v="0"/>
    <n v="0"/>
    <n v="0"/>
    <n v="0"/>
    <n v="0"/>
    <n v="71030"/>
    <n v="71510"/>
    <n v="71551"/>
    <s v="TEIS"/>
    <s v="IF  "/>
    <n v="0"/>
    <n v="0"/>
  </r>
  <r>
    <x v="1538"/>
    <n v="202501"/>
    <x v="0"/>
    <s v="SECTEUR BLANC                 "/>
    <x v="2"/>
    <n v="916"/>
    <n v="200"/>
    <n v="23"/>
    <n v="9"/>
    <n v="0"/>
    <n v="0"/>
    <n v="0"/>
    <n v="0"/>
    <n v="0"/>
    <n v="0"/>
    <n v="0"/>
    <n v="0"/>
    <n v="0"/>
    <n v="0"/>
    <n v="900582"/>
    <n v="71506"/>
    <n v="71527"/>
    <s v="MART"/>
    <s v="CE  "/>
    <n v="0"/>
    <n v="0"/>
  </r>
  <r>
    <x v="1538"/>
    <n v="202501"/>
    <x v="1"/>
    <s v="SECTEUR BLANC                 "/>
    <x v="2"/>
    <n v="916"/>
    <n v="200"/>
    <n v="23"/>
    <n v="9"/>
    <n v="0"/>
    <n v="0"/>
    <n v="0"/>
    <n v="0"/>
    <n v="0"/>
    <n v="0"/>
    <n v="0"/>
    <n v="0"/>
    <n v="0"/>
    <n v="0"/>
    <n v="900582"/>
    <n v="71506"/>
    <n v="71527"/>
    <s v="MART"/>
    <s v="CE  "/>
    <n v="0"/>
    <n v="0"/>
  </r>
  <r>
    <x v="1539"/>
    <n v="202501"/>
    <x v="0"/>
    <s v="SECTEUR BLANC                 "/>
    <x v="2"/>
    <n v="916"/>
    <n v="200"/>
    <n v="23"/>
    <n v="9"/>
    <n v="0"/>
    <n v="0"/>
    <n v="0"/>
    <n v="0"/>
    <n v="0"/>
    <n v="0"/>
    <n v="0"/>
    <n v="0"/>
    <n v="0"/>
    <n v="0"/>
    <n v="900582"/>
    <n v="71506"/>
    <n v="71527"/>
    <s v="MART"/>
    <s v="CE  "/>
    <n v="0"/>
    <n v="0"/>
  </r>
  <r>
    <x v="1539"/>
    <n v="202501"/>
    <x v="1"/>
    <s v="SECTEUR BLANC                 "/>
    <x v="2"/>
    <n v="916"/>
    <n v="200"/>
    <n v="23"/>
    <n v="9"/>
    <n v="0"/>
    <n v="0"/>
    <n v="0"/>
    <n v="0"/>
    <n v="0"/>
    <n v="0"/>
    <n v="0"/>
    <n v="0"/>
    <n v="0"/>
    <n v="0"/>
    <n v="900582"/>
    <n v="71506"/>
    <n v="71527"/>
    <s v="MART"/>
    <s v="CE  "/>
    <n v="0"/>
    <n v="0"/>
  </r>
  <r>
    <x v="1540"/>
    <n v="202501"/>
    <x v="0"/>
    <s v="SECTEUR BLANC                 "/>
    <x v="2"/>
    <n v="916"/>
    <n v="290"/>
    <n v="37"/>
    <n v="9"/>
    <n v="0"/>
    <n v="0"/>
    <n v="0"/>
    <n v="0"/>
    <n v="0"/>
    <n v="0"/>
    <n v="0"/>
    <n v="0"/>
    <n v="0"/>
    <n v="0"/>
    <n v="71251"/>
    <n v="71255"/>
    <n v="71400"/>
    <s v="FRAC"/>
    <s v="GS  "/>
    <n v="0"/>
    <n v="0"/>
  </r>
  <r>
    <x v="1540"/>
    <n v="202501"/>
    <x v="1"/>
    <s v="SECTEUR BLANC                 "/>
    <x v="2"/>
    <n v="916"/>
    <n v="290"/>
    <n v="37"/>
    <n v="9"/>
    <n v="0"/>
    <n v="0"/>
    <n v="0"/>
    <n v="0"/>
    <n v="0"/>
    <n v="0"/>
    <n v="0"/>
    <n v="0"/>
    <n v="0"/>
    <n v="0"/>
    <n v="71251"/>
    <n v="71255"/>
    <n v="71400"/>
    <s v="FRAC"/>
    <s v="GS  "/>
    <n v="0"/>
    <n v="0"/>
  </r>
  <r>
    <x v="1541"/>
    <n v="202501"/>
    <x v="0"/>
    <s v="SECTEUR BLANC                 "/>
    <x v="2"/>
    <n v="916"/>
    <n v="228"/>
    <n v="34"/>
    <n v="6"/>
    <n v="0"/>
    <n v="0"/>
    <n v="0"/>
    <n v="0"/>
    <n v="0"/>
    <n v="0"/>
    <n v="0"/>
    <n v="0"/>
    <n v="0"/>
    <n v="0"/>
    <n v="71590"/>
    <n v="71607"/>
    <n v="700398"/>
    <s v="LIOP"/>
    <s v="GO  "/>
    <n v="0"/>
    <n v="0"/>
  </r>
  <r>
    <x v="1541"/>
    <n v="202501"/>
    <x v="1"/>
    <s v="SECTEUR BLANC                 "/>
    <x v="2"/>
    <n v="916"/>
    <n v="228"/>
    <n v="34"/>
    <n v="6"/>
    <n v="0"/>
    <n v="0"/>
    <n v="0"/>
    <n v="0"/>
    <n v="0"/>
    <n v="0"/>
    <n v="0"/>
    <n v="0"/>
    <n v="0"/>
    <n v="0"/>
    <n v="71590"/>
    <n v="71607"/>
    <n v="700398"/>
    <s v="LIOP"/>
    <s v="GO  "/>
    <n v="0"/>
    <n v="0"/>
  </r>
  <r>
    <x v="1542"/>
    <n v="202501"/>
    <x v="0"/>
    <s v="SECTEUR BLANC                 "/>
    <x v="2"/>
    <n v="916"/>
    <n v="230"/>
    <n v="36"/>
    <n v="9"/>
    <n v="0"/>
    <n v="0"/>
    <n v="0"/>
    <n v="0"/>
    <n v="0"/>
    <n v="0"/>
    <n v="0"/>
    <n v="0"/>
    <n v="0"/>
    <n v="0"/>
    <n v="71030"/>
    <n v="71024"/>
    <n v="71023"/>
    <s v="FASQ"/>
    <s v="IF  "/>
    <n v="0"/>
    <n v="0"/>
  </r>
  <r>
    <x v="1542"/>
    <n v="202501"/>
    <x v="1"/>
    <s v="SECTEUR BLANC                 "/>
    <x v="2"/>
    <n v="916"/>
    <n v="230"/>
    <n v="36"/>
    <n v="9"/>
    <n v="0"/>
    <n v="0"/>
    <n v="0"/>
    <n v="0"/>
    <n v="0"/>
    <n v="0"/>
    <n v="0"/>
    <n v="0"/>
    <n v="0"/>
    <n v="0"/>
    <n v="71030"/>
    <n v="71024"/>
    <n v="71023"/>
    <s v="FASQ"/>
    <s v="IF  "/>
    <n v="0"/>
    <n v="0"/>
  </r>
  <r>
    <x v="1543"/>
    <n v="202501"/>
    <x v="0"/>
    <s v="SECTEUR BLANC                 "/>
    <x v="2"/>
    <n v="916"/>
    <n v="290"/>
    <n v="36"/>
    <n v="7"/>
    <n v="0"/>
    <n v="0"/>
    <n v="0"/>
    <n v="0"/>
    <n v="0"/>
    <n v="0"/>
    <n v="0"/>
    <n v="0"/>
    <n v="0"/>
    <n v="0"/>
    <n v="71251"/>
    <n v="70930"/>
    <n v="71363"/>
    <s v="CLEM"/>
    <s v="GS  "/>
    <n v="0"/>
    <n v="0"/>
  </r>
  <r>
    <x v="1543"/>
    <n v="202501"/>
    <x v="1"/>
    <s v="SECTEUR BLANC                 "/>
    <x v="2"/>
    <n v="916"/>
    <n v="290"/>
    <n v="36"/>
    <n v="7"/>
    <n v="0"/>
    <n v="0"/>
    <n v="0"/>
    <n v="0"/>
    <n v="0"/>
    <n v="0"/>
    <n v="0"/>
    <n v="0"/>
    <n v="0"/>
    <n v="0"/>
    <n v="71251"/>
    <n v="70930"/>
    <n v="71363"/>
    <s v="CLEM"/>
    <s v="GS  "/>
    <n v="0"/>
    <n v="0"/>
  </r>
  <r>
    <x v="1544"/>
    <n v="202501"/>
    <x v="0"/>
    <s v="SECTEUR BLANC                 "/>
    <x v="2"/>
    <n v="916"/>
    <n v="230"/>
    <n v="20"/>
    <n v="9"/>
    <n v="0"/>
    <n v="0"/>
    <n v="0"/>
    <n v="0"/>
    <n v="0"/>
    <n v="0"/>
    <n v="0"/>
    <n v="0"/>
    <n v="0"/>
    <n v="0"/>
    <n v="71030"/>
    <n v="71510"/>
    <n v="71551"/>
    <s v="TEIS"/>
    <s v="IF  "/>
    <n v="0"/>
    <n v="0"/>
  </r>
  <r>
    <x v="1544"/>
    <n v="202501"/>
    <x v="1"/>
    <s v="SECTEUR BLANC                 "/>
    <x v="2"/>
    <n v="916"/>
    <n v="230"/>
    <n v="20"/>
    <n v="9"/>
    <n v="0"/>
    <n v="0"/>
    <n v="0"/>
    <n v="0"/>
    <n v="0"/>
    <n v="0"/>
    <n v="0"/>
    <n v="0"/>
    <n v="0"/>
    <n v="0"/>
    <n v="71030"/>
    <n v="71510"/>
    <n v="71551"/>
    <s v="TEIS"/>
    <s v="IF  "/>
    <n v="0"/>
    <n v="0"/>
  </r>
  <r>
    <x v="1545"/>
    <n v="202501"/>
    <x v="0"/>
    <s v="SECTEUR BLANC                 "/>
    <x v="2"/>
    <n v="916"/>
    <n v="200"/>
    <n v="24"/>
    <n v="7"/>
    <n v="0"/>
    <n v="0"/>
    <n v="0"/>
    <n v="0"/>
    <n v="0"/>
    <n v="0"/>
    <n v="0"/>
    <n v="0"/>
    <n v="0"/>
    <n v="0"/>
    <n v="900582"/>
    <n v="71129"/>
    <n v="71131"/>
    <s v="OD A"/>
    <s v="CE  "/>
    <n v="0"/>
    <n v="0"/>
  </r>
  <r>
    <x v="1545"/>
    <n v="202501"/>
    <x v="1"/>
    <s v="SECTEUR BLANC                 "/>
    <x v="2"/>
    <n v="916"/>
    <n v="200"/>
    <n v="24"/>
    <n v="7"/>
    <n v="0"/>
    <n v="0"/>
    <n v="0"/>
    <n v="0"/>
    <n v="0"/>
    <n v="0"/>
    <n v="0"/>
    <n v="0"/>
    <n v="0"/>
    <n v="0"/>
    <n v="900582"/>
    <n v="71129"/>
    <n v="71131"/>
    <s v="OD A"/>
    <s v="CE  "/>
    <n v="0"/>
    <n v="0"/>
  </r>
  <r>
    <x v="1546"/>
    <n v="202501"/>
    <x v="0"/>
    <s v="SECTEUR BLANC                 "/>
    <x v="2"/>
    <n v="916"/>
    <n v="230"/>
    <n v="36"/>
    <n v="9"/>
    <n v="0"/>
    <n v="0"/>
    <n v="0"/>
    <n v="0"/>
    <n v="0"/>
    <n v="0"/>
    <n v="0"/>
    <n v="0"/>
    <n v="0"/>
    <n v="0"/>
    <n v="71030"/>
    <n v="71024"/>
    <n v="71023"/>
    <s v="FASQ"/>
    <s v="IF  "/>
    <n v="0"/>
    <n v="0"/>
  </r>
  <r>
    <x v="1546"/>
    <n v="202501"/>
    <x v="1"/>
    <s v="SECTEUR BLANC                 "/>
    <x v="2"/>
    <n v="916"/>
    <n v="230"/>
    <n v="36"/>
    <n v="9"/>
    <n v="0"/>
    <n v="0"/>
    <n v="0"/>
    <n v="0"/>
    <n v="0"/>
    <n v="0"/>
    <n v="0"/>
    <n v="0"/>
    <n v="0"/>
    <n v="0"/>
    <n v="71030"/>
    <n v="71024"/>
    <n v="71023"/>
    <s v="FASQ"/>
    <s v="IF  "/>
    <n v="0"/>
    <n v="0"/>
  </r>
  <r>
    <x v="1547"/>
    <n v="202501"/>
    <x v="0"/>
    <s v="SECTEUR BLANC                 "/>
    <x v="2"/>
    <n v="916"/>
    <n v="200"/>
    <n v="22"/>
    <n v="6"/>
    <n v="0"/>
    <n v="0"/>
    <n v="0"/>
    <n v="0"/>
    <n v="0"/>
    <n v="0"/>
    <n v="0"/>
    <n v="0"/>
    <n v="0"/>
    <n v="0"/>
    <n v="900582"/>
    <n v="71188"/>
    <n v="71938"/>
    <s v="THIA"/>
    <s v="CE  "/>
    <n v="0"/>
    <n v="0"/>
  </r>
  <r>
    <x v="1547"/>
    <n v="202501"/>
    <x v="1"/>
    <s v="SECTEUR BLANC                 "/>
    <x v="2"/>
    <n v="916"/>
    <n v="200"/>
    <n v="22"/>
    <n v="6"/>
    <n v="0"/>
    <n v="0"/>
    <n v="0"/>
    <n v="0"/>
    <n v="0"/>
    <n v="0"/>
    <n v="0"/>
    <n v="0"/>
    <n v="0"/>
    <n v="0"/>
    <n v="900582"/>
    <n v="71188"/>
    <n v="71938"/>
    <s v="THIA"/>
    <s v="CE  "/>
    <n v="0"/>
    <n v="0"/>
  </r>
  <r>
    <x v="1548"/>
    <n v="202501"/>
    <x v="0"/>
    <s v="SECTEUR BLANC                 "/>
    <x v="2"/>
    <n v="916"/>
    <n v="290"/>
    <n v="25"/>
    <n v="8"/>
    <n v="0"/>
    <n v="0"/>
    <n v="0"/>
    <n v="0"/>
    <n v="0"/>
    <n v="0"/>
    <n v="0"/>
    <n v="0"/>
    <n v="0"/>
    <n v="0"/>
    <n v="71251"/>
    <n v="71252"/>
    <n v="700258"/>
    <s v="KARI"/>
    <s v="GS  "/>
    <n v="0"/>
    <n v="0"/>
  </r>
  <r>
    <x v="1548"/>
    <n v="202501"/>
    <x v="1"/>
    <s v="SECTEUR BLANC                 "/>
    <x v="2"/>
    <n v="916"/>
    <n v="290"/>
    <n v="25"/>
    <n v="8"/>
    <n v="0"/>
    <n v="0"/>
    <n v="0"/>
    <n v="0"/>
    <n v="0"/>
    <n v="0"/>
    <n v="0"/>
    <n v="0"/>
    <n v="0"/>
    <n v="0"/>
    <n v="71251"/>
    <n v="71252"/>
    <n v="700258"/>
    <s v="KARI"/>
    <s v="GS  "/>
    <n v="0"/>
    <n v="0"/>
  </r>
  <r>
    <x v="1549"/>
    <n v="202501"/>
    <x v="0"/>
    <s v="SECTEUR BLANC                 "/>
    <x v="2"/>
    <n v="916"/>
    <n v="290"/>
    <n v="25"/>
    <n v="8"/>
    <n v="0"/>
    <n v="0"/>
    <n v="0"/>
    <n v="0"/>
    <n v="0"/>
    <n v="0"/>
    <n v="0"/>
    <n v="0"/>
    <n v="0"/>
    <n v="0"/>
    <n v="71251"/>
    <n v="71252"/>
    <n v="700258"/>
    <s v="KARI"/>
    <s v="GS  "/>
    <n v="0"/>
    <n v="0"/>
  </r>
  <r>
    <x v="1549"/>
    <n v="202501"/>
    <x v="1"/>
    <s v="SECTEUR BLANC                 "/>
    <x v="2"/>
    <n v="916"/>
    <n v="290"/>
    <n v="25"/>
    <n v="8"/>
    <n v="0"/>
    <n v="0"/>
    <n v="0"/>
    <n v="0"/>
    <n v="0"/>
    <n v="0"/>
    <n v="0"/>
    <n v="0"/>
    <n v="0"/>
    <n v="0"/>
    <n v="71251"/>
    <n v="71252"/>
    <n v="700258"/>
    <s v="KARI"/>
    <s v="GS  "/>
    <n v="0"/>
    <n v="0"/>
  </r>
  <r>
    <x v="1550"/>
    <n v="202501"/>
    <x v="0"/>
    <s v="SECTEUR BLANC                 "/>
    <x v="2"/>
    <n v="916"/>
    <n v="230"/>
    <n v="20"/>
    <n v="6"/>
    <n v="0"/>
    <n v="0"/>
    <n v="0"/>
    <n v="0"/>
    <n v="0"/>
    <n v="0"/>
    <n v="0"/>
    <n v="0"/>
    <n v="0"/>
    <n v="0"/>
    <n v="71030"/>
    <n v="71510"/>
    <n v="700173"/>
    <s v="TEIS"/>
    <s v="IF  "/>
    <n v="0"/>
    <n v="0"/>
  </r>
  <r>
    <x v="1550"/>
    <n v="202501"/>
    <x v="1"/>
    <s v="SECTEUR BLANC                 "/>
    <x v="2"/>
    <n v="916"/>
    <n v="230"/>
    <n v="20"/>
    <n v="6"/>
    <n v="0"/>
    <n v="0"/>
    <n v="0"/>
    <n v="0"/>
    <n v="0"/>
    <n v="0"/>
    <n v="0"/>
    <n v="0"/>
    <n v="0"/>
    <n v="0"/>
    <n v="71030"/>
    <n v="71510"/>
    <n v="700173"/>
    <s v="TEIS"/>
    <s v="IF  "/>
    <n v="0"/>
    <n v="0"/>
  </r>
  <r>
    <x v="1551"/>
    <n v="202501"/>
    <x v="0"/>
    <s v="SECTEUR BLANC                 "/>
    <x v="2"/>
    <n v="916"/>
    <n v="230"/>
    <n v="26"/>
    <n v="1"/>
    <n v="0"/>
    <n v="0"/>
    <n v="0"/>
    <n v="0"/>
    <n v="0"/>
    <n v="0"/>
    <n v="0"/>
    <n v="0"/>
    <n v="0"/>
    <n v="0"/>
    <n v="71030"/>
    <n v="71054"/>
    <n v="71534"/>
    <s v="BOUR"/>
    <s v="IF  "/>
    <n v="0"/>
    <n v="0"/>
  </r>
  <r>
    <x v="1551"/>
    <n v="202501"/>
    <x v="1"/>
    <s v="SECTEUR BLANC                 "/>
    <x v="2"/>
    <n v="916"/>
    <n v="230"/>
    <n v="26"/>
    <n v="1"/>
    <n v="0"/>
    <n v="0"/>
    <n v="0"/>
    <n v="0"/>
    <n v="0"/>
    <n v="0"/>
    <n v="0"/>
    <n v="0"/>
    <n v="0"/>
    <n v="0"/>
    <n v="71030"/>
    <n v="71054"/>
    <n v="71534"/>
    <s v="BOUR"/>
    <s v="IF  "/>
    <n v="0"/>
    <n v="0"/>
  </r>
  <r>
    <x v="1552"/>
    <n v="202501"/>
    <x v="0"/>
    <s v="SECTEUR BLANC                 "/>
    <x v="2"/>
    <n v="916"/>
    <n v="200"/>
    <n v="24"/>
    <n v="8"/>
    <n v="0"/>
    <n v="0"/>
    <n v="0"/>
    <n v="0"/>
    <n v="0"/>
    <n v="0"/>
    <n v="0"/>
    <n v="0"/>
    <n v="0"/>
    <n v="0"/>
    <n v="900582"/>
    <n v="71129"/>
    <n v="71136"/>
    <s v="OD A"/>
    <s v="CE  "/>
    <n v="0"/>
    <n v="0"/>
  </r>
  <r>
    <x v="1552"/>
    <n v="202501"/>
    <x v="1"/>
    <s v="SECTEUR BLANC                 "/>
    <x v="2"/>
    <n v="916"/>
    <n v="200"/>
    <n v="24"/>
    <n v="8"/>
    <n v="0"/>
    <n v="0"/>
    <n v="0"/>
    <n v="0"/>
    <n v="0"/>
    <n v="0"/>
    <n v="0"/>
    <n v="0"/>
    <n v="0"/>
    <n v="0"/>
    <n v="900582"/>
    <n v="71129"/>
    <n v="71136"/>
    <s v="OD A"/>
    <s v="CE  "/>
    <n v="0"/>
    <n v="0"/>
  </r>
  <r>
    <x v="1553"/>
    <n v="202501"/>
    <x v="0"/>
    <s v="SECTEUR BLANC                 "/>
    <x v="2"/>
    <n v="916"/>
    <n v="200"/>
    <n v="24"/>
    <n v="8"/>
    <n v="0"/>
    <n v="0"/>
    <n v="0"/>
    <n v="0"/>
    <n v="0"/>
    <n v="0"/>
    <n v="0"/>
    <n v="0"/>
    <n v="0"/>
    <n v="0"/>
    <n v="900582"/>
    <n v="71129"/>
    <n v="71136"/>
    <s v="OD A"/>
    <s v="CE  "/>
    <n v="0"/>
    <n v="0"/>
  </r>
  <r>
    <x v="1553"/>
    <n v="202501"/>
    <x v="1"/>
    <s v="SECTEUR BLANC                 "/>
    <x v="2"/>
    <n v="916"/>
    <n v="200"/>
    <n v="24"/>
    <n v="8"/>
    <n v="0"/>
    <n v="0"/>
    <n v="0"/>
    <n v="0"/>
    <n v="0"/>
    <n v="0"/>
    <n v="0"/>
    <n v="0"/>
    <n v="0"/>
    <n v="0"/>
    <n v="900582"/>
    <n v="71129"/>
    <n v="71136"/>
    <s v="OD A"/>
    <s v="CE  "/>
    <n v="0"/>
    <n v="0"/>
  </r>
  <r>
    <x v="1554"/>
    <n v="202501"/>
    <x v="0"/>
    <s v="SECTEUR BLANC                 "/>
    <x v="2"/>
    <n v="916"/>
    <n v="230"/>
    <n v="32"/>
    <n v="10"/>
    <n v="0"/>
    <n v="0"/>
    <n v="0"/>
    <n v="0"/>
    <n v="0"/>
    <n v="0"/>
    <n v="0"/>
    <n v="0"/>
    <n v="0"/>
    <n v="0"/>
    <n v="71030"/>
    <n v="71505"/>
    <n v="71517"/>
    <s v="JULL"/>
    <s v="IF  "/>
    <n v="0"/>
    <n v="0"/>
  </r>
  <r>
    <x v="1554"/>
    <n v="202501"/>
    <x v="1"/>
    <s v="SECTEUR BLANC                 "/>
    <x v="2"/>
    <n v="916"/>
    <n v="230"/>
    <n v="32"/>
    <n v="10"/>
    <n v="0"/>
    <n v="0"/>
    <n v="0"/>
    <n v="0"/>
    <n v="0"/>
    <n v="0"/>
    <n v="0"/>
    <n v="0"/>
    <n v="0"/>
    <n v="0"/>
    <n v="71030"/>
    <n v="71505"/>
    <n v="71517"/>
    <s v="JULL"/>
    <s v="IF  "/>
    <n v="0"/>
    <n v="0"/>
  </r>
  <r>
    <x v="1555"/>
    <n v="202501"/>
    <x v="0"/>
    <s v="SECTEUR BLANC                 "/>
    <x v="2"/>
    <n v="916"/>
    <n v="230"/>
    <n v="32"/>
    <n v="7"/>
    <n v="0"/>
    <n v="0"/>
    <n v="0"/>
    <n v="0"/>
    <n v="0"/>
    <n v="0"/>
    <n v="0"/>
    <n v="0"/>
    <n v="0"/>
    <n v="0"/>
    <n v="71030"/>
    <n v="71505"/>
    <n v="71521"/>
    <s v="JULL"/>
    <s v="IF  "/>
    <n v="0"/>
    <n v="0"/>
  </r>
  <r>
    <x v="1555"/>
    <n v="202501"/>
    <x v="1"/>
    <s v="SECTEUR BLANC                 "/>
    <x v="2"/>
    <n v="916"/>
    <n v="230"/>
    <n v="32"/>
    <n v="7"/>
    <n v="0"/>
    <n v="0"/>
    <n v="0"/>
    <n v="0"/>
    <n v="0"/>
    <n v="0"/>
    <n v="0"/>
    <n v="0"/>
    <n v="0"/>
    <n v="0"/>
    <n v="71030"/>
    <n v="71505"/>
    <n v="71521"/>
    <s v="JULL"/>
    <s v="IF  "/>
    <n v="0"/>
    <n v="0"/>
  </r>
  <r>
    <x v="1556"/>
    <n v="202501"/>
    <x v="0"/>
    <s v="SECTEUR BLANC                 "/>
    <x v="2"/>
    <n v="916"/>
    <n v="228"/>
    <n v="30"/>
    <n v="9"/>
    <n v="0"/>
    <n v="0"/>
    <n v="0"/>
    <n v="0"/>
    <n v="0"/>
    <n v="0"/>
    <n v="0"/>
    <n v="0"/>
    <n v="0"/>
    <n v="0"/>
    <n v="71590"/>
    <n v="71050"/>
    <n v="71112"/>
    <s v="PLAN"/>
    <s v="GO  "/>
    <n v="0"/>
    <n v="0"/>
  </r>
  <r>
    <x v="1556"/>
    <n v="202501"/>
    <x v="1"/>
    <s v="SECTEUR BLANC                 "/>
    <x v="2"/>
    <n v="916"/>
    <n v="228"/>
    <n v="30"/>
    <n v="9"/>
    <n v="0"/>
    <n v="0"/>
    <n v="0"/>
    <n v="0"/>
    <n v="0"/>
    <n v="0"/>
    <n v="0"/>
    <n v="0"/>
    <n v="0"/>
    <n v="0"/>
    <n v="71590"/>
    <n v="71050"/>
    <n v="71112"/>
    <s v="PLAN"/>
    <s v="GO  "/>
    <n v="0"/>
    <n v="0"/>
  </r>
  <r>
    <x v="1557"/>
    <n v="202501"/>
    <x v="0"/>
    <s v="SECTEUR BLANC                 "/>
    <x v="2"/>
    <n v="916"/>
    <n v="228"/>
    <n v="30"/>
    <n v="9"/>
    <n v="0"/>
    <n v="0"/>
    <n v="0"/>
    <n v="0"/>
    <n v="0"/>
    <n v="0"/>
    <n v="0"/>
    <n v="0"/>
    <n v="0"/>
    <n v="0"/>
    <n v="71590"/>
    <n v="71050"/>
    <n v="71112"/>
    <s v="PLAN"/>
    <s v="GO  "/>
    <n v="0"/>
    <n v="0"/>
  </r>
  <r>
    <x v="1557"/>
    <n v="202501"/>
    <x v="1"/>
    <s v="SECTEUR BLANC                 "/>
    <x v="2"/>
    <n v="916"/>
    <n v="228"/>
    <n v="30"/>
    <n v="9"/>
    <n v="0"/>
    <n v="0"/>
    <n v="0"/>
    <n v="0"/>
    <n v="0"/>
    <n v="0"/>
    <n v="0"/>
    <n v="0"/>
    <n v="0"/>
    <n v="0"/>
    <n v="71590"/>
    <n v="71050"/>
    <n v="71112"/>
    <s v="PLAN"/>
    <s v="GO  "/>
    <n v="0"/>
    <n v="0"/>
  </r>
  <r>
    <x v="1558"/>
    <n v="202501"/>
    <x v="0"/>
    <s v="SECTEUR BLANC                 "/>
    <x v="2"/>
    <n v="916"/>
    <n v="228"/>
    <n v="30"/>
    <n v="9"/>
    <n v="0"/>
    <n v="0"/>
    <n v="0"/>
    <n v="0"/>
    <n v="0"/>
    <n v="0"/>
    <n v="0"/>
    <n v="0"/>
    <n v="0"/>
    <n v="0"/>
    <n v="71590"/>
    <n v="71050"/>
    <n v="71112"/>
    <s v="PLAN"/>
    <s v="GO  "/>
    <n v="0"/>
    <n v="0"/>
  </r>
  <r>
    <x v="1558"/>
    <n v="202501"/>
    <x v="1"/>
    <s v="SECTEUR BLANC                 "/>
    <x v="2"/>
    <n v="916"/>
    <n v="228"/>
    <n v="30"/>
    <n v="9"/>
    <n v="0"/>
    <n v="0"/>
    <n v="0"/>
    <n v="0"/>
    <n v="0"/>
    <n v="0"/>
    <n v="0"/>
    <n v="0"/>
    <n v="0"/>
    <n v="0"/>
    <n v="71590"/>
    <n v="71050"/>
    <n v="71112"/>
    <s v="PLAN"/>
    <s v="GO  "/>
    <n v="0"/>
    <n v="0"/>
  </r>
  <r>
    <x v="1559"/>
    <n v="202501"/>
    <x v="0"/>
    <s v="SECTEUR BLANC                 "/>
    <x v="2"/>
    <n v="916"/>
    <n v="228"/>
    <n v="30"/>
    <n v="13"/>
    <n v="0"/>
    <n v="0"/>
    <n v="0"/>
    <n v="0"/>
    <n v="0"/>
    <n v="0"/>
    <n v="0"/>
    <n v="0"/>
    <n v="0"/>
    <n v="0"/>
    <n v="71590"/>
    <n v="71595"/>
    <n v="71358"/>
    <s v="CORV"/>
    <s v="GO  "/>
    <n v="0"/>
    <n v="0"/>
  </r>
  <r>
    <x v="1559"/>
    <n v="202501"/>
    <x v="1"/>
    <s v="SECTEUR BLANC                 "/>
    <x v="2"/>
    <n v="916"/>
    <n v="228"/>
    <n v="30"/>
    <n v="13"/>
    <n v="0"/>
    <n v="0"/>
    <n v="0"/>
    <n v="0"/>
    <n v="0"/>
    <n v="0"/>
    <n v="0"/>
    <n v="0"/>
    <n v="0"/>
    <n v="0"/>
    <n v="71590"/>
    <n v="71595"/>
    <n v="71358"/>
    <s v="CORV"/>
    <s v="GO  "/>
    <n v="0"/>
    <n v="0"/>
  </r>
  <r>
    <x v="1560"/>
    <n v="202501"/>
    <x v="0"/>
    <s v="SECTEUR BLANC                 "/>
    <x v="2"/>
    <n v="916"/>
    <n v="230"/>
    <n v="32"/>
    <n v="11"/>
    <n v="0"/>
    <n v="0"/>
    <n v="0"/>
    <n v="0"/>
    <n v="0"/>
    <n v="0"/>
    <n v="0"/>
    <n v="0"/>
    <n v="0"/>
    <n v="0"/>
    <n v="71030"/>
    <n v="71505"/>
    <n v="700076"/>
    <s v="JULL"/>
    <s v="IF  "/>
    <n v="0"/>
    <n v="0"/>
  </r>
  <r>
    <x v="1560"/>
    <n v="202501"/>
    <x v="1"/>
    <s v="SECTEUR BLANC                 "/>
    <x v="2"/>
    <n v="916"/>
    <n v="230"/>
    <n v="32"/>
    <n v="11"/>
    <n v="0"/>
    <n v="0"/>
    <n v="0"/>
    <n v="0"/>
    <n v="0"/>
    <n v="0"/>
    <n v="0"/>
    <n v="0"/>
    <n v="0"/>
    <n v="0"/>
    <n v="71030"/>
    <n v="71505"/>
    <n v="700076"/>
    <s v="JULL"/>
    <s v="IF  "/>
    <n v="0"/>
    <n v="0"/>
  </r>
  <r>
    <x v="1561"/>
    <n v="202501"/>
    <x v="0"/>
    <s v="SECTEUR BLANC                 "/>
    <x v="2"/>
    <n v="916"/>
    <n v="230"/>
    <n v="36"/>
    <n v="9"/>
    <n v="0"/>
    <n v="0"/>
    <n v="0"/>
    <n v="0"/>
    <n v="0"/>
    <n v="0"/>
    <n v="0"/>
    <n v="0"/>
    <n v="0"/>
    <n v="0"/>
    <n v="71030"/>
    <n v="71024"/>
    <n v="71023"/>
    <s v="FASQ"/>
    <s v="IF  "/>
    <n v="0"/>
    <n v="0"/>
  </r>
  <r>
    <x v="1561"/>
    <n v="202501"/>
    <x v="1"/>
    <s v="SECTEUR BLANC                 "/>
    <x v="2"/>
    <n v="916"/>
    <n v="230"/>
    <n v="36"/>
    <n v="9"/>
    <n v="0"/>
    <n v="0"/>
    <n v="0"/>
    <n v="0"/>
    <n v="0"/>
    <n v="0"/>
    <n v="0"/>
    <n v="0"/>
    <n v="0"/>
    <n v="0"/>
    <n v="71030"/>
    <n v="71024"/>
    <n v="71023"/>
    <s v="FASQ"/>
    <s v="IF  "/>
    <n v="0"/>
    <n v="0"/>
  </r>
  <r>
    <x v="1562"/>
    <n v="202501"/>
    <x v="0"/>
    <s v="SECTEUR BLANC                 "/>
    <x v="2"/>
    <n v="916"/>
    <n v="230"/>
    <n v="42"/>
    <n v="14"/>
    <n v="0"/>
    <n v="0"/>
    <n v="0"/>
    <n v="0"/>
    <n v="0"/>
    <n v="0"/>
    <n v="0"/>
    <n v="0"/>
    <n v="0"/>
    <n v="0"/>
    <n v="71030"/>
    <n v="71031"/>
    <n v="71033"/>
    <s v="GERO"/>
    <s v="IF  "/>
    <n v="0"/>
    <n v="0"/>
  </r>
  <r>
    <x v="1562"/>
    <n v="202501"/>
    <x v="1"/>
    <s v="SECTEUR BLANC                 "/>
    <x v="2"/>
    <n v="916"/>
    <n v="230"/>
    <n v="42"/>
    <n v="14"/>
    <n v="0"/>
    <n v="0"/>
    <n v="0"/>
    <n v="0"/>
    <n v="0"/>
    <n v="0"/>
    <n v="0"/>
    <n v="0"/>
    <n v="0"/>
    <n v="0"/>
    <n v="71030"/>
    <n v="71031"/>
    <n v="71033"/>
    <s v="GERO"/>
    <s v="IF  "/>
    <n v="0"/>
    <n v="0"/>
  </r>
  <r>
    <x v="1563"/>
    <n v="202501"/>
    <x v="0"/>
    <s v="SECTEUR BLANC                 "/>
    <x v="2"/>
    <n v="916"/>
    <n v="230"/>
    <n v="42"/>
    <n v="14"/>
    <n v="0"/>
    <n v="0"/>
    <n v="0"/>
    <n v="0"/>
    <n v="0"/>
    <n v="0"/>
    <n v="0"/>
    <n v="0"/>
    <n v="0"/>
    <n v="0"/>
    <n v="71030"/>
    <n v="71031"/>
    <n v="71033"/>
    <s v="GERO"/>
    <s v="IF  "/>
    <n v="0"/>
    <n v="0"/>
  </r>
  <r>
    <x v="1563"/>
    <n v="202501"/>
    <x v="1"/>
    <s v="SECTEUR BLANC                 "/>
    <x v="2"/>
    <n v="916"/>
    <n v="230"/>
    <n v="42"/>
    <n v="14"/>
    <n v="0"/>
    <n v="0"/>
    <n v="0"/>
    <n v="0"/>
    <n v="0"/>
    <n v="0"/>
    <n v="0"/>
    <n v="0"/>
    <n v="0"/>
    <n v="0"/>
    <n v="71030"/>
    <n v="71031"/>
    <n v="71033"/>
    <s v="GERO"/>
    <s v="IF  "/>
    <n v="0"/>
    <n v="0"/>
  </r>
  <r>
    <x v="1564"/>
    <n v="202501"/>
    <x v="0"/>
    <s v="SECTEUR BLANC                 "/>
    <x v="2"/>
    <n v="916"/>
    <n v="200"/>
    <n v="34"/>
    <n v="8"/>
    <n v="0"/>
    <n v="0"/>
    <n v="0"/>
    <n v="0"/>
    <n v="0"/>
    <n v="0"/>
    <n v="0"/>
    <n v="0"/>
    <n v="0"/>
    <n v="0"/>
    <n v="900582"/>
    <n v="71507"/>
    <n v="71146"/>
    <s v="MORT"/>
    <s v="CE  "/>
    <n v="0"/>
    <n v="0"/>
  </r>
  <r>
    <x v="1564"/>
    <n v="202501"/>
    <x v="1"/>
    <s v="SECTEUR BLANC                 "/>
    <x v="2"/>
    <n v="916"/>
    <n v="200"/>
    <n v="34"/>
    <n v="8"/>
    <n v="0"/>
    <n v="0"/>
    <n v="0"/>
    <n v="0"/>
    <n v="0"/>
    <n v="0"/>
    <n v="0"/>
    <n v="0"/>
    <n v="0"/>
    <n v="0"/>
    <n v="900582"/>
    <n v="71507"/>
    <n v="71146"/>
    <s v="MORT"/>
    <s v="CE  "/>
    <n v="0"/>
    <n v="0"/>
  </r>
  <r>
    <x v="1565"/>
    <n v="202501"/>
    <x v="0"/>
    <s v="SECTEUR BLANC                 "/>
    <x v="2"/>
    <n v="916"/>
    <n v="230"/>
    <n v="26"/>
    <n v="1"/>
    <n v="0"/>
    <n v="0"/>
    <n v="0"/>
    <n v="0"/>
    <n v="0"/>
    <n v="0"/>
    <n v="0"/>
    <n v="0"/>
    <n v="0"/>
    <n v="0"/>
    <n v="71030"/>
    <n v="71054"/>
    <n v="71534"/>
    <s v="BOUR"/>
    <s v="IF  "/>
    <n v="0"/>
    <n v="0"/>
  </r>
  <r>
    <x v="1565"/>
    <n v="202501"/>
    <x v="1"/>
    <s v="SECTEUR BLANC                 "/>
    <x v="2"/>
    <n v="916"/>
    <n v="230"/>
    <n v="26"/>
    <n v="1"/>
    <n v="0"/>
    <n v="0"/>
    <n v="0"/>
    <n v="0"/>
    <n v="0"/>
    <n v="0"/>
    <n v="0"/>
    <n v="0"/>
    <n v="0"/>
    <n v="0"/>
    <n v="71030"/>
    <n v="71054"/>
    <n v="71534"/>
    <s v="BOUR"/>
    <s v="IF  "/>
    <n v="0"/>
    <n v="0"/>
  </r>
  <r>
    <x v="1566"/>
    <n v="202501"/>
    <x v="0"/>
    <s v="SECTEUR BLANC                 "/>
    <x v="2"/>
    <n v="916"/>
    <n v="200"/>
    <n v="25"/>
    <n v="10"/>
    <n v="0"/>
    <n v="0"/>
    <n v="0"/>
    <n v="0"/>
    <n v="0"/>
    <n v="0"/>
    <n v="0"/>
    <n v="0"/>
    <n v="0"/>
    <n v="0"/>
    <n v="900582"/>
    <n v="71270"/>
    <n v="70813"/>
    <s v="TRAG"/>
    <s v="CE  "/>
    <n v="0"/>
    <n v="0"/>
  </r>
  <r>
    <x v="1566"/>
    <n v="202501"/>
    <x v="1"/>
    <s v="SECTEUR BLANC                 "/>
    <x v="2"/>
    <n v="916"/>
    <n v="200"/>
    <n v="25"/>
    <n v="10"/>
    <n v="0"/>
    <n v="0"/>
    <n v="0"/>
    <n v="0"/>
    <n v="0"/>
    <n v="0"/>
    <n v="0"/>
    <n v="0"/>
    <n v="0"/>
    <n v="0"/>
    <n v="900582"/>
    <n v="71270"/>
    <n v="70813"/>
    <s v="TRAG"/>
    <s v="CE  "/>
    <n v="0"/>
    <n v="0"/>
  </r>
  <r>
    <x v="1567"/>
    <n v="202501"/>
    <x v="0"/>
    <s v="SECTEUR BLANC                 "/>
    <x v="2"/>
    <n v="916"/>
    <n v="200"/>
    <n v="29"/>
    <n v="10"/>
    <n v="0"/>
    <n v="0"/>
    <n v="0"/>
    <n v="0"/>
    <n v="0"/>
    <n v="0"/>
    <n v="0"/>
    <n v="0"/>
    <n v="0"/>
    <n v="0"/>
    <n v="900582"/>
    <n v="71159"/>
    <n v="71274"/>
    <s v="GATH"/>
    <s v="CE  "/>
    <n v="0"/>
    <n v="0"/>
  </r>
  <r>
    <x v="1567"/>
    <n v="202501"/>
    <x v="1"/>
    <s v="SECTEUR BLANC                 "/>
    <x v="2"/>
    <n v="916"/>
    <n v="200"/>
    <n v="29"/>
    <n v="10"/>
    <n v="0"/>
    <n v="0"/>
    <n v="0"/>
    <n v="0"/>
    <n v="0"/>
    <n v="0"/>
    <n v="0"/>
    <n v="0"/>
    <n v="0"/>
    <n v="0"/>
    <n v="900582"/>
    <n v="71159"/>
    <n v="71274"/>
    <s v="GATH"/>
    <s v="CE  "/>
    <n v="0"/>
    <n v="0"/>
  </r>
  <r>
    <x v="1568"/>
    <n v="202501"/>
    <x v="0"/>
    <s v="SECTEUR BLANC                 "/>
    <x v="2"/>
    <n v="916"/>
    <n v="200"/>
    <n v="22"/>
    <n v="10"/>
    <n v="0"/>
    <n v="0"/>
    <n v="0"/>
    <n v="0"/>
    <n v="0"/>
    <n v="0"/>
    <n v="0"/>
    <n v="0"/>
    <n v="0"/>
    <n v="0"/>
    <n v="900582"/>
    <n v="71188"/>
    <n v="71200"/>
    <s v="THIA"/>
    <s v="CE  "/>
    <n v="0"/>
    <n v="0"/>
  </r>
  <r>
    <x v="1568"/>
    <n v="202501"/>
    <x v="1"/>
    <s v="SECTEUR BLANC                 "/>
    <x v="2"/>
    <n v="916"/>
    <n v="200"/>
    <n v="22"/>
    <n v="10"/>
    <n v="0"/>
    <n v="0"/>
    <n v="0"/>
    <n v="0"/>
    <n v="0"/>
    <n v="0"/>
    <n v="0"/>
    <n v="0"/>
    <n v="0"/>
    <n v="0"/>
    <n v="900582"/>
    <n v="71188"/>
    <n v="71200"/>
    <s v="THIA"/>
    <s v="CE  "/>
    <n v="0"/>
    <n v="0"/>
  </r>
  <r>
    <x v="1569"/>
    <n v="202501"/>
    <x v="0"/>
    <s v="SECTEUR BLANC                 "/>
    <x v="2"/>
    <n v="916"/>
    <n v="290"/>
    <n v="43"/>
    <n v="12"/>
    <n v="0"/>
    <n v="0"/>
    <n v="0"/>
    <n v="0"/>
    <n v="0"/>
    <n v="0"/>
    <n v="0"/>
    <n v="0"/>
    <n v="0"/>
    <n v="0"/>
    <n v="71251"/>
    <n v="70067"/>
    <n v="70108"/>
    <s v="LEGG"/>
    <s v="GS  "/>
    <n v="0"/>
    <n v="0"/>
  </r>
  <r>
    <x v="1569"/>
    <n v="202501"/>
    <x v="1"/>
    <s v="SECTEUR BLANC                 "/>
    <x v="2"/>
    <n v="916"/>
    <n v="290"/>
    <n v="43"/>
    <n v="12"/>
    <n v="0"/>
    <n v="0"/>
    <n v="0"/>
    <n v="0"/>
    <n v="0"/>
    <n v="0"/>
    <n v="0"/>
    <n v="0"/>
    <n v="0"/>
    <n v="0"/>
    <n v="71251"/>
    <n v="70067"/>
    <n v="70108"/>
    <s v="LEGG"/>
    <s v="GS  "/>
    <n v="0"/>
    <n v="0"/>
  </r>
  <r>
    <x v="1570"/>
    <n v="202501"/>
    <x v="0"/>
    <s v="SECTEUR BLANC                 "/>
    <x v="2"/>
    <n v="916"/>
    <n v="228"/>
    <n v="35"/>
    <n v="9"/>
    <n v="0"/>
    <n v="0"/>
    <n v="0"/>
    <n v="0"/>
    <n v="0"/>
    <n v="0"/>
    <n v="0"/>
    <n v="0"/>
    <n v="0"/>
    <n v="0"/>
    <n v="71590"/>
    <n v="71592"/>
    <n v="71073"/>
    <s v="LECO"/>
    <s v="GO  "/>
    <n v="0"/>
    <n v="0"/>
  </r>
  <r>
    <x v="1570"/>
    <n v="202501"/>
    <x v="1"/>
    <s v="SECTEUR BLANC                 "/>
    <x v="2"/>
    <n v="916"/>
    <n v="228"/>
    <n v="35"/>
    <n v="9"/>
    <n v="0"/>
    <n v="0"/>
    <n v="0"/>
    <n v="0"/>
    <n v="0"/>
    <n v="0"/>
    <n v="0"/>
    <n v="0"/>
    <n v="0"/>
    <n v="0"/>
    <n v="71590"/>
    <n v="71592"/>
    <n v="71073"/>
    <s v="LECO"/>
    <s v="GO  "/>
    <n v="0"/>
    <n v="0"/>
  </r>
  <r>
    <x v="1571"/>
    <n v="202501"/>
    <x v="0"/>
    <s v="SECTEUR BLANC                 "/>
    <x v="2"/>
    <n v="916"/>
    <n v="290"/>
    <n v="25"/>
    <n v="5"/>
    <n v="0"/>
    <n v="0"/>
    <n v="0"/>
    <n v="0"/>
    <n v="0"/>
    <n v="0"/>
    <n v="0"/>
    <n v="0"/>
    <n v="0"/>
    <n v="0"/>
    <n v="71251"/>
    <n v="71248"/>
    <n v="71250"/>
    <s v="THIE"/>
    <s v="GS  "/>
    <n v="0"/>
    <n v="0"/>
  </r>
  <r>
    <x v="1571"/>
    <n v="202501"/>
    <x v="1"/>
    <s v="SECTEUR BLANC                 "/>
    <x v="2"/>
    <n v="916"/>
    <n v="290"/>
    <n v="25"/>
    <n v="5"/>
    <n v="0"/>
    <n v="0"/>
    <n v="0"/>
    <n v="0"/>
    <n v="0"/>
    <n v="0"/>
    <n v="0"/>
    <n v="0"/>
    <n v="0"/>
    <n v="0"/>
    <n v="71251"/>
    <n v="71248"/>
    <n v="71250"/>
    <s v="THIE"/>
    <s v="GS  "/>
    <n v="0"/>
    <n v="0"/>
  </r>
  <r>
    <x v="1572"/>
    <n v="202501"/>
    <x v="0"/>
    <s v="SECTEUR BLANC                 "/>
    <x v="2"/>
    <n v="916"/>
    <n v="228"/>
    <n v="16"/>
    <n v="8"/>
    <n v="0"/>
    <n v="0"/>
    <n v="0"/>
    <n v="0"/>
    <n v="0"/>
    <n v="0"/>
    <n v="0"/>
    <n v="0"/>
    <n v="0"/>
    <n v="0"/>
    <n v="71590"/>
    <n v="71602"/>
    <n v="71444"/>
    <s v="HARY"/>
    <s v="GO  "/>
    <n v="0"/>
    <n v="0"/>
  </r>
  <r>
    <x v="1572"/>
    <n v="202501"/>
    <x v="1"/>
    <s v="SECTEUR BLANC                 "/>
    <x v="2"/>
    <n v="916"/>
    <n v="228"/>
    <n v="16"/>
    <n v="8"/>
    <n v="0"/>
    <n v="0"/>
    <n v="0"/>
    <n v="0"/>
    <n v="0"/>
    <n v="0"/>
    <n v="0"/>
    <n v="0"/>
    <n v="0"/>
    <n v="0"/>
    <n v="71590"/>
    <n v="71602"/>
    <n v="71444"/>
    <s v="HARY"/>
    <s v="GO  "/>
    <n v="0"/>
    <n v="0"/>
  </r>
  <r>
    <x v="1573"/>
    <n v="202501"/>
    <x v="0"/>
    <s v="SECTEUR BLANC                 "/>
    <x v="2"/>
    <n v="916"/>
    <n v="228"/>
    <n v="16"/>
    <n v="8"/>
    <n v="0"/>
    <n v="0"/>
    <n v="0"/>
    <n v="0"/>
    <n v="0"/>
    <n v="0"/>
    <n v="0"/>
    <n v="0"/>
    <n v="0"/>
    <n v="0"/>
    <n v="71590"/>
    <n v="71602"/>
    <n v="71444"/>
    <s v="HARY"/>
    <s v="GO  "/>
    <n v="0"/>
    <n v="0"/>
  </r>
  <r>
    <x v="1573"/>
    <n v="202501"/>
    <x v="1"/>
    <s v="SECTEUR BLANC                 "/>
    <x v="2"/>
    <n v="916"/>
    <n v="228"/>
    <n v="16"/>
    <n v="8"/>
    <n v="0"/>
    <n v="0"/>
    <n v="0"/>
    <n v="0"/>
    <n v="0"/>
    <n v="0"/>
    <n v="0"/>
    <n v="0"/>
    <n v="0"/>
    <n v="0"/>
    <n v="71590"/>
    <n v="71602"/>
    <n v="71444"/>
    <s v="HARY"/>
    <s v="GO  "/>
    <n v="0"/>
    <n v="0"/>
  </r>
  <r>
    <x v="1574"/>
    <n v="202501"/>
    <x v="0"/>
    <s v="SECTEUR BLANC                 "/>
    <x v="2"/>
    <n v="916"/>
    <n v="200"/>
    <n v="23"/>
    <n v="9"/>
    <n v="0"/>
    <n v="0"/>
    <n v="0"/>
    <n v="0"/>
    <n v="0"/>
    <n v="0"/>
    <n v="0"/>
    <n v="0"/>
    <n v="0"/>
    <n v="0"/>
    <n v="900582"/>
    <n v="71506"/>
    <n v="71527"/>
    <s v="MART"/>
    <s v="CE  "/>
    <n v="0"/>
    <n v="0"/>
  </r>
  <r>
    <x v="1574"/>
    <n v="202501"/>
    <x v="1"/>
    <s v="SECTEUR BLANC                 "/>
    <x v="2"/>
    <n v="916"/>
    <n v="200"/>
    <n v="23"/>
    <n v="9"/>
    <n v="0"/>
    <n v="0"/>
    <n v="0"/>
    <n v="0"/>
    <n v="0"/>
    <n v="0"/>
    <n v="0"/>
    <n v="0"/>
    <n v="0"/>
    <n v="0"/>
    <n v="900582"/>
    <n v="71506"/>
    <n v="71527"/>
    <s v="MART"/>
    <s v="CE  "/>
    <n v="0"/>
    <n v="0"/>
  </r>
  <r>
    <x v="1575"/>
    <n v="202501"/>
    <x v="0"/>
    <s v="SECTEUR BLANC                 "/>
    <x v="2"/>
    <n v="916"/>
    <n v="228"/>
    <n v="20"/>
    <n v="5"/>
    <n v="0"/>
    <n v="0"/>
    <n v="0"/>
    <n v="0"/>
    <n v="0"/>
    <n v="0"/>
    <n v="0"/>
    <n v="0"/>
    <n v="0"/>
    <n v="0"/>
    <n v="71590"/>
    <n v="71591"/>
    <n v="71093"/>
    <s v="LAUZ"/>
    <s v="GO  "/>
    <n v="0"/>
    <n v="0"/>
  </r>
  <r>
    <x v="1575"/>
    <n v="202501"/>
    <x v="1"/>
    <s v="SECTEUR BLANC                 "/>
    <x v="2"/>
    <n v="916"/>
    <n v="228"/>
    <n v="20"/>
    <n v="5"/>
    <n v="0"/>
    <n v="0"/>
    <n v="0"/>
    <n v="0"/>
    <n v="0"/>
    <n v="0"/>
    <n v="0"/>
    <n v="0"/>
    <n v="0"/>
    <n v="0"/>
    <n v="71590"/>
    <n v="71591"/>
    <n v="71093"/>
    <s v="LAUZ"/>
    <s v="GO  "/>
    <n v="0"/>
    <n v="0"/>
  </r>
  <r>
    <x v="1576"/>
    <n v="202501"/>
    <x v="0"/>
    <s v="SECTEUR BLANC                 "/>
    <x v="2"/>
    <n v="916"/>
    <n v="228"/>
    <n v="20"/>
    <n v="5"/>
    <n v="0"/>
    <n v="0"/>
    <n v="0"/>
    <n v="0"/>
    <n v="0"/>
    <n v="0"/>
    <n v="0"/>
    <n v="0"/>
    <n v="0"/>
    <n v="0"/>
    <n v="71590"/>
    <n v="71591"/>
    <n v="71093"/>
    <s v="LAUZ"/>
    <s v="GO  "/>
    <n v="0"/>
    <n v="0"/>
  </r>
  <r>
    <x v="1576"/>
    <n v="202501"/>
    <x v="1"/>
    <s v="SECTEUR BLANC                 "/>
    <x v="2"/>
    <n v="916"/>
    <n v="228"/>
    <n v="20"/>
    <n v="5"/>
    <n v="0"/>
    <n v="0"/>
    <n v="0"/>
    <n v="0"/>
    <n v="0"/>
    <n v="0"/>
    <n v="0"/>
    <n v="0"/>
    <n v="0"/>
    <n v="0"/>
    <n v="71590"/>
    <n v="71591"/>
    <n v="71093"/>
    <s v="LAUZ"/>
    <s v="GO  "/>
    <n v="0"/>
    <n v="0"/>
  </r>
  <r>
    <x v="1577"/>
    <n v="202501"/>
    <x v="0"/>
    <s v="SECTEUR BLANC                 "/>
    <x v="2"/>
    <n v="916"/>
    <n v="228"/>
    <n v="20"/>
    <n v="10"/>
    <n v="0"/>
    <n v="0"/>
    <n v="0"/>
    <n v="0"/>
    <n v="0"/>
    <n v="0"/>
    <n v="0"/>
    <n v="0"/>
    <n v="0"/>
    <n v="0"/>
    <n v="71590"/>
    <n v="71591"/>
    <n v="70522"/>
    <s v="LAUZ"/>
    <s v="GO  "/>
    <n v="0"/>
    <n v="0"/>
  </r>
  <r>
    <x v="1577"/>
    <n v="202501"/>
    <x v="1"/>
    <s v="SECTEUR BLANC                 "/>
    <x v="2"/>
    <n v="916"/>
    <n v="228"/>
    <n v="20"/>
    <n v="10"/>
    <n v="0"/>
    <n v="0"/>
    <n v="0"/>
    <n v="0"/>
    <n v="0"/>
    <n v="0"/>
    <n v="0"/>
    <n v="0"/>
    <n v="0"/>
    <n v="0"/>
    <n v="71590"/>
    <n v="71591"/>
    <n v="70522"/>
    <s v="LAUZ"/>
    <s v="GO  "/>
    <n v="0"/>
    <n v="0"/>
  </r>
  <r>
    <x v="1578"/>
    <n v="202501"/>
    <x v="0"/>
    <s v="SECTEUR BLANC                 "/>
    <x v="2"/>
    <n v="916"/>
    <n v="230"/>
    <n v="26"/>
    <n v="13"/>
    <n v="0"/>
    <n v="0"/>
    <n v="0"/>
    <n v="0"/>
    <n v="0"/>
    <n v="0"/>
    <n v="0"/>
    <n v="0"/>
    <n v="0"/>
    <n v="0"/>
    <n v="71030"/>
    <n v="71054"/>
    <n v="700079"/>
    <s v="BOUR"/>
    <s v="IF  "/>
    <n v="0"/>
    <n v="0"/>
  </r>
  <r>
    <x v="1578"/>
    <n v="202501"/>
    <x v="1"/>
    <s v="SECTEUR BLANC                 "/>
    <x v="2"/>
    <n v="916"/>
    <n v="230"/>
    <n v="26"/>
    <n v="13"/>
    <n v="0"/>
    <n v="0"/>
    <n v="0"/>
    <n v="0"/>
    <n v="0"/>
    <n v="0"/>
    <n v="0"/>
    <n v="0"/>
    <n v="0"/>
    <n v="0"/>
    <n v="71030"/>
    <n v="71054"/>
    <n v="700079"/>
    <s v="BOUR"/>
    <s v="IF  "/>
    <n v="0"/>
    <n v="0"/>
  </r>
  <r>
    <x v="1579"/>
    <n v="202501"/>
    <x v="0"/>
    <s v="SECTEUR BLANC                 "/>
    <x v="2"/>
    <n v="916"/>
    <n v="290"/>
    <n v="25"/>
    <n v="7"/>
    <n v="0"/>
    <n v="0"/>
    <n v="0"/>
    <n v="0"/>
    <n v="0"/>
    <n v="0"/>
    <n v="0"/>
    <n v="0"/>
    <n v="0"/>
    <n v="0"/>
    <n v="71251"/>
    <n v="71252"/>
    <n v="700162"/>
    <s v="KARI"/>
    <s v="GS  "/>
    <n v="0"/>
    <n v="0"/>
  </r>
  <r>
    <x v="1579"/>
    <n v="202501"/>
    <x v="1"/>
    <s v="SECTEUR BLANC                 "/>
    <x v="2"/>
    <n v="916"/>
    <n v="290"/>
    <n v="25"/>
    <n v="7"/>
    <n v="0"/>
    <n v="0"/>
    <n v="0"/>
    <n v="0"/>
    <n v="0"/>
    <n v="0"/>
    <n v="0"/>
    <n v="0"/>
    <n v="0"/>
    <n v="0"/>
    <n v="71251"/>
    <n v="71252"/>
    <n v="700162"/>
    <s v="KARI"/>
    <s v="GS  "/>
    <n v="0"/>
    <n v="0"/>
  </r>
  <r>
    <x v="1580"/>
    <n v="202501"/>
    <x v="0"/>
    <s v="SECTEUR BLANC                 "/>
    <x v="2"/>
    <n v="916"/>
    <n v="230"/>
    <n v="30"/>
    <n v="10"/>
    <n v="0"/>
    <n v="0"/>
    <n v="0"/>
    <n v="0"/>
    <n v="0"/>
    <n v="0"/>
    <n v="0"/>
    <n v="0"/>
    <n v="0"/>
    <n v="0"/>
    <n v="71030"/>
    <n v="71063"/>
    <n v="71064"/>
    <s v="COTE"/>
    <s v="IF  "/>
    <n v="0"/>
    <n v="0"/>
  </r>
  <r>
    <x v="1580"/>
    <n v="202501"/>
    <x v="1"/>
    <s v="SECTEUR BLANC                 "/>
    <x v="2"/>
    <n v="916"/>
    <n v="230"/>
    <n v="30"/>
    <n v="10"/>
    <n v="0"/>
    <n v="0"/>
    <n v="0"/>
    <n v="0"/>
    <n v="0"/>
    <n v="0"/>
    <n v="0"/>
    <n v="0"/>
    <n v="0"/>
    <n v="0"/>
    <n v="71030"/>
    <n v="71063"/>
    <n v="71064"/>
    <s v="COTE"/>
    <s v="IF  "/>
    <n v="0"/>
    <n v="0"/>
  </r>
  <r>
    <x v="1581"/>
    <n v="202501"/>
    <x v="0"/>
    <s v="SECTEUR BLANC                 "/>
    <x v="2"/>
    <n v="916"/>
    <n v="290"/>
    <n v="22"/>
    <n v="6"/>
    <n v="0"/>
    <n v="0"/>
    <n v="0"/>
    <n v="0"/>
    <n v="0"/>
    <n v="0"/>
    <n v="0"/>
    <n v="0"/>
    <n v="0"/>
    <n v="0"/>
    <n v="71251"/>
    <n v="70066"/>
    <n v="71264"/>
    <s v="KERL"/>
    <s v="GS  "/>
    <n v="0"/>
    <n v="0"/>
  </r>
  <r>
    <x v="1581"/>
    <n v="202501"/>
    <x v="1"/>
    <s v="SECTEUR BLANC                 "/>
    <x v="2"/>
    <n v="916"/>
    <n v="290"/>
    <n v="22"/>
    <n v="6"/>
    <n v="0"/>
    <n v="0"/>
    <n v="0"/>
    <n v="0"/>
    <n v="0"/>
    <n v="0"/>
    <n v="0"/>
    <n v="0"/>
    <n v="0"/>
    <n v="0"/>
    <n v="71251"/>
    <n v="70066"/>
    <n v="71264"/>
    <s v="KERL"/>
    <s v="GS  "/>
    <n v="0"/>
    <n v="0"/>
  </r>
  <r>
    <x v="1582"/>
    <n v="202501"/>
    <x v="0"/>
    <s v="SECTEUR BLANC                 "/>
    <x v="2"/>
    <n v="916"/>
    <n v="200"/>
    <n v="23"/>
    <n v="9"/>
    <n v="0"/>
    <n v="0"/>
    <n v="0"/>
    <n v="0"/>
    <n v="0"/>
    <n v="0"/>
    <n v="0"/>
    <n v="0"/>
    <n v="0"/>
    <n v="0"/>
    <n v="900582"/>
    <n v="71506"/>
    <n v="71527"/>
    <s v="MART"/>
    <s v="CE  "/>
    <n v="0"/>
    <n v="0"/>
  </r>
  <r>
    <x v="1582"/>
    <n v="202501"/>
    <x v="1"/>
    <s v="SECTEUR BLANC                 "/>
    <x v="2"/>
    <n v="916"/>
    <n v="200"/>
    <n v="23"/>
    <n v="9"/>
    <n v="0"/>
    <n v="0"/>
    <n v="0"/>
    <n v="0"/>
    <n v="0"/>
    <n v="0"/>
    <n v="0"/>
    <n v="0"/>
    <n v="0"/>
    <n v="0"/>
    <n v="900582"/>
    <n v="71506"/>
    <n v="71527"/>
    <s v="MART"/>
    <s v="CE  "/>
    <n v="0"/>
    <n v="0"/>
  </r>
  <r>
    <x v="1583"/>
    <n v="202501"/>
    <x v="0"/>
    <s v="SECTEUR BLANC                 "/>
    <x v="2"/>
    <n v="916"/>
    <n v="290"/>
    <n v="22"/>
    <n v="6"/>
    <n v="0"/>
    <n v="0"/>
    <n v="0"/>
    <n v="0"/>
    <n v="0"/>
    <n v="0"/>
    <n v="0"/>
    <n v="0"/>
    <n v="0"/>
    <n v="0"/>
    <n v="71251"/>
    <n v="70066"/>
    <n v="71264"/>
    <s v="KERL"/>
    <s v="GS  "/>
    <n v="0"/>
    <n v="0"/>
  </r>
  <r>
    <x v="1583"/>
    <n v="202501"/>
    <x v="1"/>
    <s v="SECTEUR BLANC                 "/>
    <x v="2"/>
    <n v="916"/>
    <n v="290"/>
    <n v="22"/>
    <n v="6"/>
    <n v="0"/>
    <n v="0"/>
    <n v="0"/>
    <n v="0"/>
    <n v="0"/>
    <n v="0"/>
    <n v="0"/>
    <n v="0"/>
    <n v="0"/>
    <n v="0"/>
    <n v="71251"/>
    <n v="70066"/>
    <n v="71264"/>
    <s v="KERL"/>
    <s v="GS  "/>
    <n v="0"/>
    <n v="0"/>
  </r>
  <r>
    <x v="1584"/>
    <n v="202501"/>
    <x v="0"/>
    <s v="SECTEUR BLANC                 "/>
    <x v="2"/>
    <n v="916"/>
    <n v="290"/>
    <n v="33"/>
    <n v="8"/>
    <n v="0"/>
    <n v="0"/>
    <n v="0"/>
    <n v="0"/>
    <n v="0"/>
    <n v="0"/>
    <n v="0"/>
    <n v="0"/>
    <n v="0"/>
    <n v="0"/>
    <n v="71251"/>
    <n v="71174"/>
    <n v="71500"/>
    <s v="CHIK"/>
    <s v="GS  "/>
    <n v="0"/>
    <n v="0"/>
  </r>
  <r>
    <x v="1584"/>
    <n v="202501"/>
    <x v="1"/>
    <s v="SECTEUR BLANC                 "/>
    <x v="2"/>
    <n v="916"/>
    <n v="290"/>
    <n v="33"/>
    <n v="8"/>
    <n v="0"/>
    <n v="0"/>
    <n v="0"/>
    <n v="0"/>
    <n v="0"/>
    <n v="0"/>
    <n v="0"/>
    <n v="0"/>
    <n v="0"/>
    <n v="0"/>
    <n v="71251"/>
    <n v="71174"/>
    <n v="71500"/>
    <s v="CHIK"/>
    <s v="GS  "/>
    <n v="0"/>
    <n v="0"/>
  </r>
  <r>
    <x v="1585"/>
    <n v="202501"/>
    <x v="0"/>
    <s v="SECTEUR BLANC                 "/>
    <x v="2"/>
    <n v="916"/>
    <n v="290"/>
    <n v="33"/>
    <n v="8"/>
    <n v="0"/>
    <n v="0"/>
    <n v="0"/>
    <n v="0"/>
    <n v="0"/>
    <n v="0"/>
    <n v="0"/>
    <n v="0"/>
    <n v="0"/>
    <n v="0"/>
    <n v="71251"/>
    <n v="71174"/>
    <n v="71500"/>
    <s v="CHIK"/>
    <s v="GS  "/>
    <n v="0"/>
    <n v="0"/>
  </r>
  <r>
    <x v="1585"/>
    <n v="202501"/>
    <x v="1"/>
    <s v="SECTEUR BLANC                 "/>
    <x v="2"/>
    <n v="916"/>
    <n v="290"/>
    <n v="33"/>
    <n v="8"/>
    <n v="0"/>
    <n v="0"/>
    <n v="0"/>
    <n v="0"/>
    <n v="0"/>
    <n v="0"/>
    <n v="0"/>
    <n v="0"/>
    <n v="0"/>
    <n v="0"/>
    <n v="71251"/>
    <n v="71174"/>
    <n v="71500"/>
    <s v="CHIK"/>
    <s v="GS  "/>
    <n v="0"/>
    <n v="0"/>
  </r>
  <r>
    <x v="1586"/>
    <n v="202501"/>
    <x v="0"/>
    <s v="SECTEUR BLANC                 "/>
    <x v="2"/>
    <n v="916"/>
    <n v="290"/>
    <n v="33"/>
    <n v="8"/>
    <n v="0"/>
    <n v="0"/>
    <n v="0"/>
    <n v="0"/>
    <n v="0"/>
    <n v="0"/>
    <n v="0"/>
    <n v="0"/>
    <n v="0"/>
    <n v="0"/>
    <n v="71251"/>
    <n v="71174"/>
    <n v="71500"/>
    <s v="CHIK"/>
    <s v="GS  "/>
    <n v="0"/>
    <n v="0"/>
  </r>
  <r>
    <x v="1586"/>
    <n v="202501"/>
    <x v="1"/>
    <s v="SECTEUR BLANC                 "/>
    <x v="2"/>
    <n v="916"/>
    <n v="290"/>
    <n v="33"/>
    <n v="8"/>
    <n v="0"/>
    <n v="0"/>
    <n v="0"/>
    <n v="0"/>
    <n v="0"/>
    <n v="0"/>
    <n v="0"/>
    <n v="0"/>
    <n v="0"/>
    <n v="0"/>
    <n v="71251"/>
    <n v="71174"/>
    <n v="71500"/>
    <s v="CHIK"/>
    <s v="GS  "/>
    <n v="0"/>
    <n v="0"/>
  </r>
  <r>
    <x v="1587"/>
    <n v="202501"/>
    <x v="0"/>
    <s v="SECTEUR BLANC                 "/>
    <x v="2"/>
    <n v="916"/>
    <n v="290"/>
    <n v="25"/>
    <n v="8"/>
    <n v="0"/>
    <n v="0"/>
    <n v="0"/>
    <n v="0"/>
    <n v="0"/>
    <n v="0"/>
    <n v="0"/>
    <n v="0"/>
    <n v="0"/>
    <n v="0"/>
    <n v="71251"/>
    <n v="71248"/>
    <n v="70065"/>
    <s v="THIE"/>
    <s v="GS  "/>
    <n v="0"/>
    <n v="0"/>
  </r>
  <r>
    <x v="1587"/>
    <n v="202501"/>
    <x v="1"/>
    <s v="SECTEUR BLANC                 "/>
    <x v="2"/>
    <n v="916"/>
    <n v="290"/>
    <n v="25"/>
    <n v="8"/>
    <n v="0"/>
    <n v="0"/>
    <n v="0"/>
    <n v="0"/>
    <n v="0"/>
    <n v="0"/>
    <n v="0"/>
    <n v="0"/>
    <n v="0"/>
    <n v="0"/>
    <n v="71251"/>
    <n v="71248"/>
    <n v="70065"/>
    <s v="THIE"/>
    <s v="GS  "/>
    <n v="0"/>
    <n v="0"/>
  </r>
  <r>
    <x v="1588"/>
    <n v="202501"/>
    <x v="0"/>
    <s v="SECTEUR BLANC                 "/>
    <x v="2"/>
    <n v="916"/>
    <n v="290"/>
    <n v="25"/>
    <n v="8"/>
    <n v="0"/>
    <n v="0"/>
    <n v="0"/>
    <n v="0"/>
    <n v="0"/>
    <n v="0"/>
    <n v="0"/>
    <n v="0"/>
    <n v="0"/>
    <n v="0"/>
    <n v="71251"/>
    <n v="71248"/>
    <n v="70065"/>
    <s v="THIE"/>
    <s v="GS  "/>
    <n v="0"/>
    <n v="0"/>
  </r>
  <r>
    <x v="1588"/>
    <n v="202501"/>
    <x v="1"/>
    <s v="SECTEUR BLANC                 "/>
    <x v="2"/>
    <n v="916"/>
    <n v="290"/>
    <n v="25"/>
    <n v="8"/>
    <n v="0"/>
    <n v="0"/>
    <n v="0"/>
    <n v="0"/>
    <n v="0"/>
    <n v="0"/>
    <n v="0"/>
    <n v="0"/>
    <n v="0"/>
    <n v="0"/>
    <n v="71251"/>
    <n v="71248"/>
    <n v="70065"/>
    <s v="THIE"/>
    <s v="GS  "/>
    <n v="0"/>
    <n v="0"/>
  </r>
  <r>
    <x v="1589"/>
    <n v="202501"/>
    <x v="0"/>
    <s v="SECTEUR BLANC                 "/>
    <x v="2"/>
    <n v="916"/>
    <n v="228"/>
    <n v="30"/>
    <n v="9"/>
    <n v="0"/>
    <n v="0"/>
    <n v="0"/>
    <n v="0"/>
    <n v="0"/>
    <n v="0"/>
    <n v="0"/>
    <n v="0"/>
    <n v="0"/>
    <n v="0"/>
    <n v="71590"/>
    <n v="71595"/>
    <n v="71088"/>
    <s v="CORV"/>
    <s v="GO  "/>
    <n v="0"/>
    <n v="0"/>
  </r>
  <r>
    <x v="1589"/>
    <n v="202501"/>
    <x v="1"/>
    <s v="SECTEUR BLANC                 "/>
    <x v="2"/>
    <n v="916"/>
    <n v="228"/>
    <n v="30"/>
    <n v="9"/>
    <n v="0"/>
    <n v="0"/>
    <n v="0"/>
    <n v="0"/>
    <n v="0"/>
    <n v="0"/>
    <n v="0"/>
    <n v="0"/>
    <n v="0"/>
    <n v="0"/>
    <n v="71590"/>
    <n v="71595"/>
    <n v="71088"/>
    <s v="CORV"/>
    <s v="GO  "/>
    <n v="0"/>
    <n v="0"/>
  </r>
  <r>
    <x v="1590"/>
    <n v="202501"/>
    <x v="0"/>
    <s v="SECTEUR BLANC                 "/>
    <x v="2"/>
    <n v="916"/>
    <n v="228"/>
    <n v="35"/>
    <n v="9"/>
    <n v="0"/>
    <n v="0"/>
    <n v="0"/>
    <n v="0"/>
    <n v="0"/>
    <n v="0"/>
    <n v="0"/>
    <n v="0"/>
    <n v="0"/>
    <n v="0"/>
    <n v="71590"/>
    <n v="71592"/>
    <n v="71073"/>
    <s v="LECO"/>
    <s v="GO  "/>
    <n v="0"/>
    <n v="0"/>
  </r>
  <r>
    <x v="1590"/>
    <n v="202501"/>
    <x v="1"/>
    <s v="SECTEUR BLANC                 "/>
    <x v="2"/>
    <n v="916"/>
    <n v="228"/>
    <n v="35"/>
    <n v="9"/>
    <n v="0"/>
    <n v="0"/>
    <n v="0"/>
    <n v="0"/>
    <n v="0"/>
    <n v="0"/>
    <n v="0"/>
    <n v="0"/>
    <n v="0"/>
    <n v="0"/>
    <n v="71590"/>
    <n v="71592"/>
    <n v="71073"/>
    <s v="LECO"/>
    <s v="GO  "/>
    <n v="0"/>
    <n v="0"/>
  </r>
  <r>
    <x v="1591"/>
    <n v="202501"/>
    <x v="0"/>
    <s v="SECTEUR BLANC                 "/>
    <x v="2"/>
    <n v="916"/>
    <n v="228"/>
    <n v="35"/>
    <n v="9"/>
    <n v="0"/>
    <n v="0"/>
    <n v="0"/>
    <n v="0"/>
    <n v="0"/>
    <n v="0"/>
    <n v="0"/>
    <n v="0"/>
    <n v="0"/>
    <n v="0"/>
    <n v="71590"/>
    <n v="71592"/>
    <n v="71073"/>
    <s v="LECO"/>
    <s v="GO  "/>
    <n v="0"/>
    <n v="0"/>
  </r>
  <r>
    <x v="1591"/>
    <n v="202501"/>
    <x v="1"/>
    <s v="SECTEUR BLANC                 "/>
    <x v="2"/>
    <n v="916"/>
    <n v="228"/>
    <n v="35"/>
    <n v="9"/>
    <n v="0"/>
    <n v="0"/>
    <n v="0"/>
    <n v="0"/>
    <n v="0"/>
    <n v="0"/>
    <n v="0"/>
    <n v="0"/>
    <n v="0"/>
    <n v="0"/>
    <n v="71590"/>
    <n v="71592"/>
    <n v="71073"/>
    <s v="LECO"/>
    <s v="GO  "/>
    <n v="0"/>
    <n v="0"/>
  </r>
  <r>
    <x v="1592"/>
    <n v="202501"/>
    <x v="0"/>
    <s v="SECTEUR BLANC                 "/>
    <x v="2"/>
    <n v="916"/>
    <n v="200"/>
    <n v="22"/>
    <n v="8"/>
    <n v="0"/>
    <n v="0"/>
    <n v="0"/>
    <n v="0"/>
    <n v="0"/>
    <n v="0"/>
    <n v="0"/>
    <n v="0"/>
    <n v="0"/>
    <n v="0"/>
    <n v="900582"/>
    <n v="71188"/>
    <n v="71191"/>
    <s v="THIA"/>
    <s v="CE  "/>
    <n v="0"/>
    <n v="0"/>
  </r>
  <r>
    <x v="1592"/>
    <n v="202501"/>
    <x v="1"/>
    <s v="SECTEUR BLANC                 "/>
    <x v="2"/>
    <n v="916"/>
    <n v="200"/>
    <n v="22"/>
    <n v="8"/>
    <n v="0"/>
    <n v="0"/>
    <n v="0"/>
    <n v="0"/>
    <n v="0"/>
    <n v="0"/>
    <n v="0"/>
    <n v="0"/>
    <n v="0"/>
    <n v="0"/>
    <n v="900582"/>
    <n v="71188"/>
    <n v="71191"/>
    <s v="THIA"/>
    <s v="CE  "/>
    <n v="0"/>
    <n v="0"/>
  </r>
  <r>
    <x v="1593"/>
    <n v="202501"/>
    <x v="0"/>
    <s v="SECTEUR BLANC                 "/>
    <x v="2"/>
    <n v="916"/>
    <n v="230"/>
    <n v="32"/>
    <n v="7"/>
    <n v="0"/>
    <n v="0"/>
    <n v="0"/>
    <n v="0"/>
    <n v="0"/>
    <n v="0"/>
    <n v="0"/>
    <n v="0"/>
    <n v="0"/>
    <n v="0"/>
    <n v="71030"/>
    <n v="71505"/>
    <n v="71521"/>
    <s v="JULL"/>
    <s v="IF  "/>
    <n v="0"/>
    <n v="0"/>
  </r>
  <r>
    <x v="1593"/>
    <n v="202501"/>
    <x v="1"/>
    <s v="SECTEUR BLANC                 "/>
    <x v="2"/>
    <n v="916"/>
    <n v="230"/>
    <n v="32"/>
    <n v="7"/>
    <n v="0"/>
    <n v="0"/>
    <n v="0"/>
    <n v="0"/>
    <n v="0"/>
    <n v="0"/>
    <n v="0"/>
    <n v="0"/>
    <n v="0"/>
    <n v="0"/>
    <n v="71030"/>
    <n v="71505"/>
    <n v="71521"/>
    <s v="JULL"/>
    <s v="IF  "/>
    <n v="0"/>
    <n v="0"/>
  </r>
  <r>
    <x v="1594"/>
    <n v="202501"/>
    <x v="0"/>
    <s v="SECTEUR BLANC                 "/>
    <x v="2"/>
    <n v="916"/>
    <n v="230"/>
    <n v="32"/>
    <n v="10"/>
    <n v="0"/>
    <n v="0"/>
    <n v="0"/>
    <n v="0"/>
    <n v="0"/>
    <n v="0"/>
    <n v="0"/>
    <n v="0"/>
    <n v="0"/>
    <n v="0"/>
    <n v="71030"/>
    <n v="71505"/>
    <n v="71517"/>
    <s v="JULL"/>
    <s v="IF  "/>
    <n v="0"/>
    <n v="0"/>
  </r>
  <r>
    <x v="1594"/>
    <n v="202501"/>
    <x v="1"/>
    <s v="SECTEUR BLANC                 "/>
    <x v="2"/>
    <n v="916"/>
    <n v="230"/>
    <n v="32"/>
    <n v="10"/>
    <n v="0"/>
    <n v="0"/>
    <n v="0"/>
    <n v="0"/>
    <n v="0"/>
    <n v="0"/>
    <n v="0"/>
    <n v="0"/>
    <n v="0"/>
    <n v="0"/>
    <n v="71030"/>
    <n v="71505"/>
    <n v="71517"/>
    <s v="JULL"/>
    <s v="IF  "/>
    <n v="0"/>
    <n v="0"/>
  </r>
  <r>
    <x v="1595"/>
    <n v="202501"/>
    <x v="0"/>
    <s v="SECTEUR BLANC                 "/>
    <x v="2"/>
    <n v="916"/>
    <n v="200"/>
    <n v="24"/>
    <n v="5"/>
    <n v="0"/>
    <n v="0"/>
    <n v="0"/>
    <n v="0"/>
    <n v="0"/>
    <n v="0"/>
    <n v="0"/>
    <n v="0"/>
    <n v="0"/>
    <n v="0"/>
    <n v="900582"/>
    <n v="71129"/>
    <n v="71454"/>
    <s v="OD A"/>
    <s v="CE  "/>
    <n v="0"/>
    <n v="0"/>
  </r>
  <r>
    <x v="1595"/>
    <n v="202501"/>
    <x v="1"/>
    <s v="SECTEUR BLANC                 "/>
    <x v="2"/>
    <n v="916"/>
    <n v="200"/>
    <n v="24"/>
    <n v="5"/>
    <n v="0"/>
    <n v="0"/>
    <n v="0"/>
    <n v="0"/>
    <n v="0"/>
    <n v="0"/>
    <n v="0"/>
    <n v="0"/>
    <n v="0"/>
    <n v="0"/>
    <n v="900582"/>
    <n v="71129"/>
    <n v="71454"/>
    <s v="OD A"/>
    <s v="CE  "/>
    <n v="0"/>
    <n v="0"/>
  </r>
  <r>
    <x v="1596"/>
    <n v="202501"/>
    <x v="0"/>
    <s v="SECTEUR BLANC                 "/>
    <x v="2"/>
    <n v="916"/>
    <n v="200"/>
    <n v="24"/>
    <n v="7"/>
    <n v="0"/>
    <n v="0"/>
    <n v="0"/>
    <n v="0"/>
    <n v="0"/>
    <n v="0"/>
    <n v="0"/>
    <n v="0"/>
    <n v="0"/>
    <n v="0"/>
    <n v="900582"/>
    <n v="71129"/>
    <n v="71566"/>
    <s v="OD A"/>
    <s v="CE  "/>
    <n v="0"/>
    <n v="0"/>
  </r>
  <r>
    <x v="1596"/>
    <n v="202501"/>
    <x v="1"/>
    <s v="SECTEUR BLANC                 "/>
    <x v="2"/>
    <n v="916"/>
    <n v="200"/>
    <n v="24"/>
    <n v="7"/>
    <n v="0"/>
    <n v="0"/>
    <n v="0"/>
    <n v="0"/>
    <n v="0"/>
    <n v="0"/>
    <n v="0"/>
    <n v="0"/>
    <n v="0"/>
    <n v="0"/>
    <n v="900582"/>
    <n v="71129"/>
    <n v="71566"/>
    <s v="OD A"/>
    <s v="CE  "/>
    <n v="0"/>
    <n v="0"/>
  </r>
  <r>
    <x v="1597"/>
    <n v="202501"/>
    <x v="0"/>
    <s v="SECTEUR BLANC                 "/>
    <x v="2"/>
    <n v="916"/>
    <n v="228"/>
    <n v="18"/>
    <n v="7"/>
    <n v="0"/>
    <n v="0"/>
    <n v="0"/>
    <n v="0"/>
    <n v="0"/>
    <n v="0"/>
    <n v="0"/>
    <n v="0"/>
    <n v="0"/>
    <n v="0"/>
    <n v="71590"/>
    <n v="71606"/>
    <n v="71337"/>
    <s v="QUIR"/>
    <s v="GO  "/>
    <n v="0"/>
    <n v="0"/>
  </r>
  <r>
    <x v="1597"/>
    <n v="202501"/>
    <x v="1"/>
    <s v="SECTEUR BLANC                 "/>
    <x v="2"/>
    <n v="916"/>
    <n v="228"/>
    <n v="18"/>
    <n v="7"/>
    <n v="0"/>
    <n v="0"/>
    <n v="0"/>
    <n v="0"/>
    <n v="0"/>
    <n v="0"/>
    <n v="0"/>
    <n v="0"/>
    <n v="0"/>
    <n v="0"/>
    <n v="71590"/>
    <n v="71606"/>
    <n v="71337"/>
    <s v="QUIR"/>
    <s v="GO  "/>
    <n v="0"/>
    <n v="0"/>
  </r>
  <r>
    <x v="1598"/>
    <n v="202501"/>
    <x v="0"/>
    <s v="SECTEUR BLANC                 "/>
    <x v="2"/>
    <n v="916"/>
    <n v="228"/>
    <n v="20"/>
    <n v="2"/>
    <n v="0"/>
    <n v="0"/>
    <n v="0"/>
    <n v="0"/>
    <n v="0"/>
    <n v="0"/>
    <n v="0"/>
    <n v="0"/>
    <n v="0"/>
    <n v="0"/>
    <n v="71590"/>
    <n v="71591"/>
    <n v="71075"/>
    <s v="LAUZ"/>
    <s v="GO  "/>
    <n v="0"/>
    <n v="0"/>
  </r>
  <r>
    <x v="1598"/>
    <n v="202501"/>
    <x v="1"/>
    <s v="SECTEUR BLANC                 "/>
    <x v="2"/>
    <n v="916"/>
    <n v="228"/>
    <n v="20"/>
    <n v="2"/>
    <n v="0"/>
    <n v="0"/>
    <n v="0"/>
    <n v="0"/>
    <n v="0"/>
    <n v="0"/>
    <n v="0"/>
    <n v="0"/>
    <n v="0"/>
    <n v="0"/>
    <n v="71590"/>
    <n v="71591"/>
    <n v="71075"/>
    <s v="LAUZ"/>
    <s v="GO  "/>
    <n v="0"/>
    <n v="0"/>
  </r>
  <r>
    <x v="1599"/>
    <n v="202501"/>
    <x v="0"/>
    <s v="SECTEUR BLANC                 "/>
    <x v="2"/>
    <n v="916"/>
    <n v="228"/>
    <n v="20"/>
    <n v="10"/>
    <n v="0"/>
    <n v="0"/>
    <n v="0"/>
    <n v="0"/>
    <n v="0"/>
    <n v="0"/>
    <n v="0"/>
    <n v="0"/>
    <n v="0"/>
    <n v="0"/>
    <n v="71590"/>
    <n v="71591"/>
    <n v="70522"/>
    <s v="LAUZ"/>
    <s v="GO  "/>
    <n v="0"/>
    <n v="0"/>
  </r>
  <r>
    <x v="1599"/>
    <n v="202501"/>
    <x v="1"/>
    <s v="SECTEUR BLANC                 "/>
    <x v="2"/>
    <n v="916"/>
    <n v="228"/>
    <n v="20"/>
    <n v="10"/>
    <n v="0"/>
    <n v="0"/>
    <n v="0"/>
    <n v="0"/>
    <n v="0"/>
    <n v="0"/>
    <n v="0"/>
    <n v="0"/>
    <n v="0"/>
    <n v="0"/>
    <n v="71590"/>
    <n v="71591"/>
    <n v="70522"/>
    <s v="LAUZ"/>
    <s v="GO  "/>
    <n v="0"/>
    <n v="0"/>
  </r>
  <r>
    <x v="1600"/>
    <n v="202501"/>
    <x v="0"/>
    <s v="SECTEUR BLANC                 "/>
    <x v="2"/>
    <n v="916"/>
    <n v="200"/>
    <n v="24"/>
    <n v="10"/>
    <n v="0"/>
    <n v="0"/>
    <n v="0"/>
    <n v="0"/>
    <n v="0"/>
    <n v="0"/>
    <n v="0"/>
    <n v="0"/>
    <n v="0"/>
    <n v="0"/>
    <n v="900582"/>
    <n v="71276"/>
    <n v="70082"/>
    <s v="LAUR"/>
    <s v="CE  "/>
    <n v="0"/>
    <n v="0"/>
  </r>
  <r>
    <x v="1600"/>
    <n v="202501"/>
    <x v="1"/>
    <s v="SECTEUR BLANC                 "/>
    <x v="2"/>
    <n v="916"/>
    <n v="200"/>
    <n v="24"/>
    <n v="10"/>
    <n v="0"/>
    <n v="0"/>
    <n v="0"/>
    <n v="0"/>
    <n v="0"/>
    <n v="0"/>
    <n v="0"/>
    <n v="0"/>
    <n v="0"/>
    <n v="0"/>
    <n v="900582"/>
    <n v="71276"/>
    <n v="70082"/>
    <s v="LAUR"/>
    <s v="CE  "/>
    <n v="0"/>
    <n v="0"/>
  </r>
  <r>
    <x v="1601"/>
    <n v="202501"/>
    <x v="0"/>
    <s v="SECTEUR BLANC                 "/>
    <x v="2"/>
    <n v="916"/>
    <n v="200"/>
    <n v="24"/>
    <n v="12"/>
    <n v="0"/>
    <n v="0"/>
    <n v="0"/>
    <n v="0"/>
    <n v="0"/>
    <n v="0"/>
    <n v="0"/>
    <n v="0"/>
    <n v="0"/>
    <n v="0"/>
    <n v="900582"/>
    <n v="71276"/>
    <n v="70083"/>
    <s v="LAUR"/>
    <s v="CE  "/>
    <n v="0"/>
    <n v="0"/>
  </r>
  <r>
    <x v="1601"/>
    <n v="202501"/>
    <x v="1"/>
    <s v="SECTEUR BLANC                 "/>
    <x v="2"/>
    <n v="916"/>
    <n v="200"/>
    <n v="24"/>
    <n v="12"/>
    <n v="0"/>
    <n v="0"/>
    <n v="0"/>
    <n v="0"/>
    <n v="0"/>
    <n v="0"/>
    <n v="0"/>
    <n v="0"/>
    <n v="0"/>
    <n v="0"/>
    <n v="900582"/>
    <n v="71276"/>
    <n v="70083"/>
    <s v="LAUR"/>
    <s v="CE  "/>
    <n v="0"/>
    <n v="0"/>
  </r>
  <r>
    <x v="1602"/>
    <n v="202501"/>
    <x v="0"/>
    <s v="SECTEUR BLANC                 "/>
    <x v="2"/>
    <n v="916"/>
    <n v="200"/>
    <n v="24"/>
    <n v="12"/>
    <n v="0"/>
    <n v="0"/>
    <n v="0"/>
    <n v="0"/>
    <n v="0"/>
    <n v="0"/>
    <n v="0"/>
    <n v="0"/>
    <n v="0"/>
    <n v="0"/>
    <n v="900582"/>
    <n v="71276"/>
    <n v="70083"/>
    <s v="LAUR"/>
    <s v="CE  "/>
    <n v="0"/>
    <n v="0"/>
  </r>
  <r>
    <x v="1602"/>
    <n v="202501"/>
    <x v="1"/>
    <s v="SECTEUR BLANC                 "/>
    <x v="2"/>
    <n v="916"/>
    <n v="200"/>
    <n v="24"/>
    <n v="12"/>
    <n v="0"/>
    <n v="0"/>
    <n v="0"/>
    <n v="0"/>
    <n v="0"/>
    <n v="0"/>
    <n v="0"/>
    <n v="0"/>
    <n v="0"/>
    <n v="0"/>
    <n v="900582"/>
    <n v="71276"/>
    <n v="70083"/>
    <s v="LAUR"/>
    <s v="CE  "/>
    <n v="0"/>
    <n v="0"/>
  </r>
  <r>
    <x v="1603"/>
    <n v="202501"/>
    <x v="0"/>
    <s v="SECTEUR BLANC                 "/>
    <x v="2"/>
    <n v="916"/>
    <n v="200"/>
    <n v="25"/>
    <n v="10"/>
    <n v="0"/>
    <n v="0"/>
    <n v="0"/>
    <n v="0"/>
    <n v="0"/>
    <n v="0"/>
    <n v="0"/>
    <n v="0"/>
    <n v="0"/>
    <n v="0"/>
    <n v="900582"/>
    <n v="71270"/>
    <n v="70813"/>
    <s v="TRAG"/>
    <s v="CE  "/>
    <n v="0"/>
    <n v="0"/>
  </r>
  <r>
    <x v="1603"/>
    <n v="202501"/>
    <x v="1"/>
    <s v="SECTEUR BLANC                 "/>
    <x v="2"/>
    <n v="916"/>
    <n v="200"/>
    <n v="25"/>
    <n v="10"/>
    <n v="0"/>
    <n v="0"/>
    <n v="0"/>
    <n v="0"/>
    <n v="0"/>
    <n v="0"/>
    <n v="0"/>
    <n v="0"/>
    <n v="0"/>
    <n v="0"/>
    <n v="900582"/>
    <n v="71270"/>
    <n v="70813"/>
    <s v="TRAG"/>
    <s v="CE  "/>
    <n v="0"/>
    <n v="0"/>
  </r>
  <r>
    <x v="1604"/>
    <n v="202501"/>
    <x v="0"/>
    <s v="SECTEUR BLANC                 "/>
    <x v="2"/>
    <n v="916"/>
    <n v="290"/>
    <n v="33"/>
    <n v="8"/>
    <n v="0"/>
    <n v="0"/>
    <n v="0"/>
    <n v="0"/>
    <n v="0"/>
    <n v="0"/>
    <n v="0"/>
    <n v="0"/>
    <n v="0"/>
    <n v="0"/>
    <n v="71251"/>
    <n v="71174"/>
    <n v="71500"/>
    <s v="CHIK"/>
    <s v="GS  "/>
    <n v="0"/>
    <n v="0"/>
  </r>
  <r>
    <x v="1604"/>
    <n v="202501"/>
    <x v="1"/>
    <s v="SECTEUR BLANC                 "/>
    <x v="2"/>
    <n v="916"/>
    <n v="290"/>
    <n v="33"/>
    <n v="8"/>
    <n v="0"/>
    <n v="0"/>
    <n v="0"/>
    <n v="0"/>
    <n v="0"/>
    <n v="0"/>
    <n v="0"/>
    <n v="0"/>
    <n v="0"/>
    <n v="0"/>
    <n v="71251"/>
    <n v="71174"/>
    <n v="71500"/>
    <s v="CHIK"/>
    <s v="GS  "/>
    <n v="0"/>
    <n v="0"/>
  </r>
  <r>
    <x v="1605"/>
    <n v="202501"/>
    <x v="0"/>
    <s v="SECTEUR BLANC                 "/>
    <x v="2"/>
    <n v="892"/>
    <n v="217"/>
    <n v="18"/>
    <n v="7"/>
    <n v="0"/>
    <n v="0"/>
    <n v="0"/>
    <n v="0"/>
    <n v="0"/>
    <n v="0"/>
    <n v="0"/>
    <n v="0"/>
    <n v="0"/>
    <n v="0"/>
    <n v="71030"/>
    <n v="71510"/>
    <n v="71551"/>
    <s v="TEIS"/>
    <s v="IF  "/>
    <n v="0"/>
    <n v="220"/>
  </r>
  <r>
    <x v="1605"/>
    <n v="202501"/>
    <x v="1"/>
    <s v="SECTEUR BLANC                 "/>
    <x v="2"/>
    <n v="892"/>
    <n v="217"/>
    <n v="18"/>
    <n v="7"/>
    <n v="0"/>
    <n v="0"/>
    <n v="0"/>
    <n v="0"/>
    <n v="0"/>
    <n v="0"/>
    <n v="0"/>
    <n v="0"/>
    <n v="0"/>
    <n v="0"/>
    <n v="71030"/>
    <n v="71510"/>
    <n v="71551"/>
    <s v="TEIS"/>
    <s v="IF  "/>
    <n v="0"/>
    <n v="220"/>
  </r>
  <r>
    <x v="1606"/>
    <n v="202501"/>
    <x v="0"/>
    <s v="SECTEUR BLANC                 "/>
    <x v="2"/>
    <n v="916"/>
    <n v="230"/>
    <n v="20"/>
    <n v="6"/>
    <n v="0"/>
    <n v="0"/>
    <n v="0"/>
    <n v="0"/>
    <n v="0"/>
    <n v="0"/>
    <n v="0"/>
    <n v="0"/>
    <n v="0"/>
    <n v="0"/>
    <n v="71030"/>
    <n v="71510"/>
    <n v="700173"/>
    <s v="TEIS"/>
    <s v="IF  "/>
    <n v="0"/>
    <n v="0"/>
  </r>
  <r>
    <x v="1606"/>
    <n v="202501"/>
    <x v="1"/>
    <s v="SECTEUR BLANC                 "/>
    <x v="2"/>
    <n v="916"/>
    <n v="230"/>
    <n v="20"/>
    <n v="6"/>
    <n v="0"/>
    <n v="0"/>
    <n v="0"/>
    <n v="0"/>
    <n v="0"/>
    <n v="0"/>
    <n v="0"/>
    <n v="0"/>
    <n v="0"/>
    <n v="0"/>
    <n v="71030"/>
    <n v="71510"/>
    <n v="700173"/>
    <s v="TEIS"/>
    <s v="IF  "/>
    <n v="0"/>
    <n v="0"/>
  </r>
  <r>
    <x v="1607"/>
    <n v="202501"/>
    <x v="0"/>
    <s v="SECTEUR BLANC                 "/>
    <x v="2"/>
    <n v="916"/>
    <n v="230"/>
    <n v="20"/>
    <n v="6"/>
    <n v="0"/>
    <n v="0"/>
    <n v="0"/>
    <n v="0"/>
    <n v="0"/>
    <n v="0"/>
    <n v="0"/>
    <n v="0"/>
    <n v="0"/>
    <n v="0"/>
    <n v="71030"/>
    <n v="71510"/>
    <n v="700173"/>
    <s v="TEIS"/>
    <s v="IF  "/>
    <n v="0"/>
    <n v="0"/>
  </r>
  <r>
    <x v="1607"/>
    <n v="202501"/>
    <x v="1"/>
    <s v="SECTEUR BLANC                 "/>
    <x v="2"/>
    <n v="916"/>
    <n v="230"/>
    <n v="20"/>
    <n v="6"/>
    <n v="0"/>
    <n v="0"/>
    <n v="0"/>
    <n v="0"/>
    <n v="0"/>
    <n v="0"/>
    <n v="0"/>
    <n v="0"/>
    <n v="0"/>
    <n v="0"/>
    <n v="71030"/>
    <n v="71510"/>
    <n v="700173"/>
    <s v="TEIS"/>
    <s v="IF  "/>
    <n v="0"/>
    <n v="0"/>
  </r>
  <r>
    <x v="1608"/>
    <n v="202501"/>
    <x v="0"/>
    <s v="SECTEUR BLANC                 "/>
    <x v="2"/>
    <n v="916"/>
    <n v="230"/>
    <n v="20"/>
    <n v="6"/>
    <n v="0"/>
    <n v="0"/>
    <n v="0"/>
    <n v="0"/>
    <n v="0"/>
    <n v="0"/>
    <n v="0"/>
    <n v="0"/>
    <n v="0"/>
    <n v="0"/>
    <n v="71030"/>
    <n v="71510"/>
    <n v="700173"/>
    <s v="TEIS"/>
    <s v="IF  "/>
    <n v="0"/>
    <n v="0"/>
  </r>
  <r>
    <x v="1608"/>
    <n v="202501"/>
    <x v="1"/>
    <s v="SECTEUR BLANC                 "/>
    <x v="2"/>
    <n v="916"/>
    <n v="230"/>
    <n v="20"/>
    <n v="6"/>
    <n v="0"/>
    <n v="0"/>
    <n v="0"/>
    <n v="0"/>
    <n v="0"/>
    <n v="0"/>
    <n v="0"/>
    <n v="0"/>
    <n v="0"/>
    <n v="0"/>
    <n v="71030"/>
    <n v="71510"/>
    <n v="700173"/>
    <s v="TEIS"/>
    <s v="IF  "/>
    <n v="0"/>
    <n v="0"/>
  </r>
  <r>
    <x v="1609"/>
    <n v="202501"/>
    <x v="0"/>
    <s v="SECTEUR BLANC                 "/>
    <x v="2"/>
    <n v="916"/>
    <n v="290"/>
    <n v="25"/>
    <n v="8"/>
    <n v="0"/>
    <n v="0"/>
    <n v="0"/>
    <n v="0"/>
    <n v="0"/>
    <n v="0"/>
    <n v="0"/>
    <n v="0"/>
    <n v="0"/>
    <n v="0"/>
    <n v="71251"/>
    <n v="71252"/>
    <n v="700258"/>
    <s v="KARI"/>
    <s v="GS  "/>
    <n v="0"/>
    <n v="0"/>
  </r>
  <r>
    <x v="1609"/>
    <n v="202501"/>
    <x v="1"/>
    <s v="SECTEUR BLANC                 "/>
    <x v="2"/>
    <n v="916"/>
    <n v="290"/>
    <n v="25"/>
    <n v="8"/>
    <n v="0"/>
    <n v="0"/>
    <n v="0"/>
    <n v="0"/>
    <n v="0"/>
    <n v="0"/>
    <n v="0"/>
    <n v="0"/>
    <n v="0"/>
    <n v="0"/>
    <n v="71251"/>
    <n v="71252"/>
    <n v="700258"/>
    <s v="KARI"/>
    <s v="GS  "/>
    <n v="0"/>
    <n v="0"/>
  </r>
  <r>
    <x v="1610"/>
    <n v="202501"/>
    <x v="0"/>
    <s v="SECTEUR BLANC                 "/>
    <x v="2"/>
    <n v="916"/>
    <n v="228"/>
    <n v="35"/>
    <n v="7"/>
    <n v="0"/>
    <n v="0"/>
    <n v="0"/>
    <n v="0"/>
    <n v="0"/>
    <n v="0"/>
    <n v="0"/>
    <n v="0"/>
    <n v="0"/>
    <n v="0"/>
    <n v="71590"/>
    <n v="71592"/>
    <n v="71099"/>
    <s v="LECO"/>
    <s v="GO  "/>
    <n v="0"/>
    <n v="0"/>
  </r>
  <r>
    <x v="1610"/>
    <n v="202501"/>
    <x v="1"/>
    <s v="SECTEUR BLANC                 "/>
    <x v="2"/>
    <n v="916"/>
    <n v="228"/>
    <n v="35"/>
    <n v="7"/>
    <n v="0"/>
    <n v="0"/>
    <n v="0"/>
    <n v="0"/>
    <n v="0"/>
    <n v="0"/>
    <n v="0"/>
    <n v="0"/>
    <n v="0"/>
    <n v="0"/>
    <n v="71590"/>
    <n v="71592"/>
    <n v="71099"/>
    <s v="LECO"/>
    <s v="GO  "/>
    <n v="0"/>
    <n v="0"/>
  </r>
  <r>
    <x v="1611"/>
    <n v="202501"/>
    <x v="0"/>
    <s v="SECTEUR BLANC                 "/>
    <x v="2"/>
    <n v="916"/>
    <n v="228"/>
    <n v="35"/>
    <n v="7"/>
    <n v="0"/>
    <n v="0"/>
    <n v="0"/>
    <n v="0"/>
    <n v="0"/>
    <n v="0"/>
    <n v="0"/>
    <n v="0"/>
    <n v="0"/>
    <n v="0"/>
    <n v="71590"/>
    <n v="71592"/>
    <n v="71099"/>
    <s v="LECO"/>
    <s v="GO  "/>
    <n v="0"/>
    <n v="0"/>
  </r>
  <r>
    <x v="1611"/>
    <n v="202501"/>
    <x v="1"/>
    <s v="SECTEUR BLANC                 "/>
    <x v="2"/>
    <n v="916"/>
    <n v="228"/>
    <n v="35"/>
    <n v="7"/>
    <n v="0"/>
    <n v="0"/>
    <n v="0"/>
    <n v="0"/>
    <n v="0"/>
    <n v="0"/>
    <n v="0"/>
    <n v="0"/>
    <n v="0"/>
    <n v="0"/>
    <n v="71590"/>
    <n v="71592"/>
    <n v="71099"/>
    <s v="LECO"/>
    <s v="GO  "/>
    <n v="0"/>
    <n v="0"/>
  </r>
  <r>
    <x v="1612"/>
    <n v="202501"/>
    <x v="0"/>
    <s v="SECTEUR BLANC                 "/>
    <x v="2"/>
    <n v="916"/>
    <n v="228"/>
    <n v="35"/>
    <n v="7"/>
    <n v="0"/>
    <n v="0"/>
    <n v="0"/>
    <n v="0"/>
    <n v="0"/>
    <n v="0"/>
    <n v="0"/>
    <n v="0"/>
    <n v="0"/>
    <n v="0"/>
    <n v="71590"/>
    <n v="71592"/>
    <n v="71099"/>
    <s v="LECO"/>
    <s v="GO  "/>
    <n v="0"/>
    <n v="0"/>
  </r>
  <r>
    <x v="1612"/>
    <n v="202501"/>
    <x v="1"/>
    <s v="SECTEUR BLANC                 "/>
    <x v="2"/>
    <n v="916"/>
    <n v="228"/>
    <n v="35"/>
    <n v="7"/>
    <n v="0"/>
    <n v="0"/>
    <n v="0"/>
    <n v="0"/>
    <n v="0"/>
    <n v="0"/>
    <n v="0"/>
    <n v="0"/>
    <n v="0"/>
    <n v="0"/>
    <n v="71590"/>
    <n v="71592"/>
    <n v="71099"/>
    <s v="LECO"/>
    <s v="GO  "/>
    <n v="0"/>
    <n v="0"/>
  </r>
  <r>
    <x v="1613"/>
    <n v="202501"/>
    <x v="0"/>
    <s v="SECTEUR BLANC                 "/>
    <x v="2"/>
    <n v="916"/>
    <n v="228"/>
    <n v="35"/>
    <n v="9"/>
    <n v="0"/>
    <n v="0"/>
    <n v="0"/>
    <n v="0"/>
    <n v="0"/>
    <n v="0"/>
    <n v="0"/>
    <n v="0"/>
    <n v="0"/>
    <n v="0"/>
    <n v="71590"/>
    <n v="71592"/>
    <n v="71073"/>
    <s v="LECO"/>
    <s v="GO  "/>
    <n v="0"/>
    <n v="0"/>
  </r>
  <r>
    <x v="1613"/>
    <n v="202501"/>
    <x v="1"/>
    <s v="SECTEUR BLANC                 "/>
    <x v="2"/>
    <n v="916"/>
    <n v="228"/>
    <n v="35"/>
    <n v="9"/>
    <n v="0"/>
    <n v="0"/>
    <n v="0"/>
    <n v="0"/>
    <n v="0"/>
    <n v="0"/>
    <n v="0"/>
    <n v="0"/>
    <n v="0"/>
    <n v="0"/>
    <n v="71590"/>
    <n v="71592"/>
    <n v="71073"/>
    <s v="LECO"/>
    <s v="GO  "/>
    <n v="0"/>
    <n v="0"/>
  </r>
  <r>
    <x v="1614"/>
    <n v="202501"/>
    <x v="0"/>
    <s v="SECTEUR BLANC                 "/>
    <x v="2"/>
    <n v="916"/>
    <n v="228"/>
    <n v="35"/>
    <n v="7"/>
    <n v="0"/>
    <n v="0"/>
    <n v="0"/>
    <n v="0"/>
    <n v="0"/>
    <n v="0"/>
    <n v="0"/>
    <n v="0"/>
    <n v="0"/>
    <n v="0"/>
    <n v="71590"/>
    <n v="71592"/>
    <n v="71099"/>
    <s v="LECO"/>
    <s v="GO  "/>
    <n v="0"/>
    <n v="0"/>
  </r>
  <r>
    <x v="1614"/>
    <n v="202501"/>
    <x v="1"/>
    <s v="SECTEUR BLANC                 "/>
    <x v="2"/>
    <n v="916"/>
    <n v="228"/>
    <n v="35"/>
    <n v="7"/>
    <n v="0"/>
    <n v="0"/>
    <n v="0"/>
    <n v="0"/>
    <n v="0"/>
    <n v="0"/>
    <n v="0"/>
    <n v="0"/>
    <n v="0"/>
    <n v="0"/>
    <n v="71590"/>
    <n v="71592"/>
    <n v="71099"/>
    <s v="LECO"/>
    <s v="GO  "/>
    <n v="0"/>
    <n v="0"/>
  </r>
  <r>
    <x v="1615"/>
    <n v="202501"/>
    <x v="0"/>
    <s v="SECTEUR BLANC                 "/>
    <x v="2"/>
    <n v="916"/>
    <n v="230"/>
    <n v="32"/>
    <n v="7"/>
    <n v="0"/>
    <n v="0"/>
    <n v="0"/>
    <n v="0"/>
    <n v="0"/>
    <n v="0"/>
    <n v="0"/>
    <n v="0"/>
    <n v="0"/>
    <n v="0"/>
    <n v="71030"/>
    <n v="71505"/>
    <n v="71563"/>
    <s v="JULL"/>
    <s v="IF  "/>
    <n v="0"/>
    <n v="0"/>
  </r>
  <r>
    <x v="1615"/>
    <n v="202501"/>
    <x v="1"/>
    <s v="SECTEUR BLANC                 "/>
    <x v="2"/>
    <n v="916"/>
    <n v="230"/>
    <n v="32"/>
    <n v="7"/>
    <n v="0"/>
    <n v="0"/>
    <n v="0"/>
    <n v="0"/>
    <n v="0"/>
    <n v="0"/>
    <n v="0"/>
    <n v="0"/>
    <n v="0"/>
    <n v="0"/>
    <n v="71030"/>
    <n v="71505"/>
    <n v="71563"/>
    <s v="JULL"/>
    <s v="IF  "/>
    <n v="0"/>
    <n v="0"/>
  </r>
  <r>
    <x v="1616"/>
    <n v="202501"/>
    <x v="0"/>
    <s v="SECTEUR BLANC                 "/>
    <x v="2"/>
    <n v="916"/>
    <n v="290"/>
    <n v="33"/>
    <n v="8"/>
    <n v="0"/>
    <n v="0"/>
    <n v="0"/>
    <n v="0"/>
    <n v="0"/>
    <n v="0"/>
    <n v="0"/>
    <n v="0"/>
    <n v="0"/>
    <n v="0"/>
    <n v="71251"/>
    <n v="71174"/>
    <n v="71179"/>
    <s v="CHIK"/>
    <s v="GS  "/>
    <n v="0"/>
    <n v="0"/>
  </r>
  <r>
    <x v="1616"/>
    <n v="202501"/>
    <x v="1"/>
    <s v="SECTEUR BLANC                 "/>
    <x v="2"/>
    <n v="916"/>
    <n v="290"/>
    <n v="33"/>
    <n v="8"/>
    <n v="0"/>
    <n v="0"/>
    <n v="0"/>
    <n v="0"/>
    <n v="0"/>
    <n v="0"/>
    <n v="0"/>
    <n v="0"/>
    <n v="0"/>
    <n v="0"/>
    <n v="71251"/>
    <n v="71174"/>
    <n v="71179"/>
    <s v="CHIK"/>
    <s v="GS  "/>
    <n v="0"/>
    <n v="0"/>
  </r>
  <r>
    <x v="1617"/>
    <n v="202501"/>
    <x v="0"/>
    <s v="SECTEUR BLANC                 "/>
    <x v="2"/>
    <n v="916"/>
    <n v="290"/>
    <n v="33"/>
    <n v="8"/>
    <n v="0"/>
    <n v="0"/>
    <n v="0"/>
    <n v="0"/>
    <n v="0"/>
    <n v="0"/>
    <n v="0"/>
    <n v="0"/>
    <n v="0"/>
    <n v="0"/>
    <n v="71251"/>
    <n v="71174"/>
    <n v="71179"/>
    <s v="CHIK"/>
    <s v="GS  "/>
    <n v="0"/>
    <n v="0"/>
  </r>
  <r>
    <x v="1617"/>
    <n v="202501"/>
    <x v="1"/>
    <s v="SECTEUR BLANC                 "/>
    <x v="2"/>
    <n v="916"/>
    <n v="290"/>
    <n v="33"/>
    <n v="8"/>
    <n v="0"/>
    <n v="0"/>
    <n v="0"/>
    <n v="0"/>
    <n v="0"/>
    <n v="0"/>
    <n v="0"/>
    <n v="0"/>
    <n v="0"/>
    <n v="0"/>
    <n v="71251"/>
    <n v="71174"/>
    <n v="71179"/>
    <s v="CHIK"/>
    <s v="GS  "/>
    <n v="0"/>
    <n v="0"/>
  </r>
  <r>
    <x v="1618"/>
    <n v="202501"/>
    <x v="0"/>
    <s v="SECTEUR BLANC                 "/>
    <x v="2"/>
    <n v="916"/>
    <n v="228"/>
    <n v="20"/>
    <n v="6"/>
    <n v="0"/>
    <n v="0"/>
    <n v="0"/>
    <n v="0"/>
    <n v="0"/>
    <n v="0"/>
    <n v="0"/>
    <n v="0"/>
    <n v="0"/>
    <n v="0"/>
    <n v="71590"/>
    <n v="71591"/>
    <n v="71090"/>
    <s v="LAUZ"/>
    <s v="GO  "/>
    <n v="0"/>
    <n v="0"/>
  </r>
  <r>
    <x v="1618"/>
    <n v="202501"/>
    <x v="1"/>
    <s v="SECTEUR BLANC                 "/>
    <x v="2"/>
    <n v="916"/>
    <n v="228"/>
    <n v="20"/>
    <n v="6"/>
    <n v="0"/>
    <n v="0"/>
    <n v="0"/>
    <n v="0"/>
    <n v="0"/>
    <n v="0"/>
    <n v="0"/>
    <n v="0"/>
    <n v="0"/>
    <n v="0"/>
    <n v="71590"/>
    <n v="71591"/>
    <n v="71090"/>
    <s v="LAUZ"/>
    <s v="GO  "/>
    <n v="0"/>
    <n v="0"/>
  </r>
  <r>
    <x v="1619"/>
    <n v="202501"/>
    <x v="0"/>
    <s v="SECTEUR BLANC                 "/>
    <x v="2"/>
    <n v="916"/>
    <n v="228"/>
    <n v="20"/>
    <n v="5"/>
    <n v="0"/>
    <n v="0"/>
    <n v="0"/>
    <n v="0"/>
    <n v="0"/>
    <n v="0"/>
    <n v="0"/>
    <n v="0"/>
    <n v="0"/>
    <n v="0"/>
    <n v="71590"/>
    <n v="71591"/>
    <n v="71093"/>
    <s v="LAUZ"/>
    <s v="GO  "/>
    <n v="0"/>
    <n v="0"/>
  </r>
  <r>
    <x v="1619"/>
    <n v="202501"/>
    <x v="1"/>
    <s v="SECTEUR BLANC                 "/>
    <x v="2"/>
    <n v="916"/>
    <n v="228"/>
    <n v="20"/>
    <n v="5"/>
    <n v="0"/>
    <n v="0"/>
    <n v="0"/>
    <n v="0"/>
    <n v="0"/>
    <n v="0"/>
    <n v="0"/>
    <n v="0"/>
    <n v="0"/>
    <n v="0"/>
    <n v="71590"/>
    <n v="71591"/>
    <n v="71093"/>
    <s v="LAUZ"/>
    <s v="GO  "/>
    <n v="0"/>
    <n v="0"/>
  </r>
  <r>
    <x v="1620"/>
    <n v="202501"/>
    <x v="0"/>
    <s v="SECTEUR BLANC                 "/>
    <x v="2"/>
    <n v="916"/>
    <n v="200"/>
    <n v="24"/>
    <n v="5"/>
    <n v="0"/>
    <n v="0"/>
    <n v="0"/>
    <n v="0"/>
    <n v="0"/>
    <n v="0"/>
    <n v="0"/>
    <n v="0"/>
    <n v="0"/>
    <n v="0"/>
    <n v="900582"/>
    <n v="71129"/>
    <n v="71454"/>
    <s v="OD A"/>
    <s v="CE  "/>
    <n v="0"/>
    <n v="0"/>
  </r>
  <r>
    <x v="1620"/>
    <n v="202501"/>
    <x v="1"/>
    <s v="SECTEUR BLANC                 "/>
    <x v="2"/>
    <n v="916"/>
    <n v="200"/>
    <n v="24"/>
    <n v="5"/>
    <n v="0"/>
    <n v="0"/>
    <n v="0"/>
    <n v="0"/>
    <n v="0"/>
    <n v="0"/>
    <n v="0"/>
    <n v="0"/>
    <n v="0"/>
    <n v="0"/>
    <n v="900582"/>
    <n v="71129"/>
    <n v="71454"/>
    <s v="OD A"/>
    <s v="CE  "/>
    <n v="0"/>
    <n v="0"/>
  </r>
  <r>
    <x v="1621"/>
    <n v="202501"/>
    <x v="0"/>
    <s v="SECTEUR BLANC                 "/>
    <x v="2"/>
    <n v="916"/>
    <n v="200"/>
    <n v="26"/>
    <n v="8"/>
    <n v="0"/>
    <n v="0"/>
    <n v="0"/>
    <n v="0"/>
    <n v="0"/>
    <n v="0"/>
    <n v="0"/>
    <n v="0"/>
    <n v="0"/>
    <n v="0"/>
    <n v="900582"/>
    <n v="71139"/>
    <n v="71140"/>
    <s v="BACQ"/>
    <s v="CE  "/>
    <n v="0"/>
    <n v="0"/>
  </r>
  <r>
    <x v="1621"/>
    <n v="202501"/>
    <x v="1"/>
    <s v="SECTEUR BLANC                 "/>
    <x v="2"/>
    <n v="916"/>
    <n v="200"/>
    <n v="26"/>
    <n v="8"/>
    <n v="0"/>
    <n v="0"/>
    <n v="0"/>
    <n v="0"/>
    <n v="0"/>
    <n v="0"/>
    <n v="0"/>
    <n v="0"/>
    <n v="0"/>
    <n v="0"/>
    <n v="900582"/>
    <n v="71139"/>
    <n v="71140"/>
    <s v="BACQ"/>
    <s v="CE  "/>
    <n v="0"/>
    <n v="0"/>
  </r>
  <r>
    <x v="1622"/>
    <n v="202501"/>
    <x v="0"/>
    <s v="SECTEUR BLANC                 "/>
    <x v="2"/>
    <n v="916"/>
    <n v="228"/>
    <n v="30"/>
    <n v="10"/>
    <n v="0"/>
    <n v="0"/>
    <n v="0"/>
    <n v="0"/>
    <n v="0"/>
    <n v="0"/>
    <n v="0"/>
    <n v="0"/>
    <n v="0"/>
    <n v="0"/>
    <n v="71590"/>
    <n v="71595"/>
    <n v="71083"/>
    <s v="CORV"/>
    <s v="GO  "/>
    <n v="0"/>
    <n v="0"/>
  </r>
  <r>
    <x v="1622"/>
    <n v="202501"/>
    <x v="1"/>
    <s v="SECTEUR BLANC                 "/>
    <x v="2"/>
    <n v="916"/>
    <n v="228"/>
    <n v="30"/>
    <n v="10"/>
    <n v="0"/>
    <n v="0"/>
    <n v="0"/>
    <n v="0"/>
    <n v="0"/>
    <n v="0"/>
    <n v="0"/>
    <n v="0"/>
    <n v="0"/>
    <n v="0"/>
    <n v="71590"/>
    <n v="71595"/>
    <n v="71083"/>
    <s v="CORV"/>
    <s v="GO  "/>
    <n v="0"/>
    <n v="0"/>
  </r>
  <r>
    <x v="1623"/>
    <n v="202501"/>
    <x v="0"/>
    <s v="SECTEUR BLANC                 "/>
    <x v="2"/>
    <n v="916"/>
    <n v="200"/>
    <n v="24"/>
    <n v="4"/>
    <n v="0"/>
    <n v="0"/>
    <n v="0"/>
    <n v="0"/>
    <n v="0"/>
    <n v="0"/>
    <n v="0"/>
    <n v="0"/>
    <n v="0"/>
    <n v="0"/>
    <n v="900582"/>
    <n v="71276"/>
    <n v="71275"/>
    <s v="LAUR"/>
    <s v="CE  "/>
    <n v="0"/>
    <n v="0"/>
  </r>
  <r>
    <x v="1623"/>
    <n v="202501"/>
    <x v="1"/>
    <s v="SECTEUR BLANC                 "/>
    <x v="2"/>
    <n v="916"/>
    <n v="200"/>
    <n v="24"/>
    <n v="4"/>
    <n v="0"/>
    <n v="0"/>
    <n v="0"/>
    <n v="0"/>
    <n v="0"/>
    <n v="0"/>
    <n v="0"/>
    <n v="0"/>
    <n v="0"/>
    <n v="0"/>
    <n v="900582"/>
    <n v="71276"/>
    <n v="71275"/>
    <s v="LAUR"/>
    <s v="CE  "/>
    <n v="0"/>
    <n v="0"/>
  </r>
  <r>
    <x v="1624"/>
    <n v="202501"/>
    <x v="0"/>
    <s v="SECTEUR BLANC                 "/>
    <x v="2"/>
    <n v="916"/>
    <n v="200"/>
    <n v="25"/>
    <n v="8"/>
    <n v="0"/>
    <n v="0"/>
    <n v="0"/>
    <n v="0"/>
    <n v="0"/>
    <n v="0"/>
    <n v="0"/>
    <n v="0"/>
    <n v="0"/>
    <n v="0"/>
    <n v="900582"/>
    <n v="71270"/>
    <n v="71271"/>
    <s v="TRAG"/>
    <s v="CE  "/>
    <n v="0"/>
    <n v="0"/>
  </r>
  <r>
    <x v="1624"/>
    <n v="202501"/>
    <x v="1"/>
    <s v="SECTEUR BLANC                 "/>
    <x v="2"/>
    <n v="916"/>
    <n v="200"/>
    <n v="25"/>
    <n v="8"/>
    <n v="0"/>
    <n v="0"/>
    <n v="0"/>
    <n v="0"/>
    <n v="0"/>
    <n v="0"/>
    <n v="0"/>
    <n v="0"/>
    <n v="0"/>
    <n v="0"/>
    <n v="900582"/>
    <n v="71270"/>
    <n v="71271"/>
    <s v="TRAG"/>
    <s v="CE  "/>
    <n v="0"/>
    <n v="0"/>
  </r>
  <r>
    <x v="1625"/>
    <n v="202501"/>
    <x v="0"/>
    <s v="SECTEUR BLANC                 "/>
    <x v="2"/>
    <n v="916"/>
    <n v="228"/>
    <n v="16"/>
    <n v="5"/>
    <n v="0"/>
    <n v="0"/>
    <n v="0"/>
    <n v="0"/>
    <n v="0"/>
    <n v="0"/>
    <n v="0"/>
    <n v="0"/>
    <n v="0"/>
    <n v="0"/>
    <n v="71590"/>
    <n v="71602"/>
    <n v="71220"/>
    <s v="HARY"/>
    <s v="GO  "/>
    <n v="0"/>
    <n v="0"/>
  </r>
  <r>
    <x v="1625"/>
    <n v="202501"/>
    <x v="1"/>
    <s v="SECTEUR BLANC                 "/>
    <x v="2"/>
    <n v="916"/>
    <n v="228"/>
    <n v="16"/>
    <n v="5"/>
    <n v="0"/>
    <n v="0"/>
    <n v="0"/>
    <n v="0"/>
    <n v="0"/>
    <n v="0"/>
    <n v="0"/>
    <n v="0"/>
    <n v="0"/>
    <n v="0"/>
    <n v="71590"/>
    <n v="71602"/>
    <n v="71220"/>
    <s v="HARY"/>
    <s v="GO  "/>
    <n v="0"/>
    <n v="0"/>
  </r>
  <r>
    <x v="1626"/>
    <n v="202501"/>
    <x v="0"/>
    <s v="SECTEUR BLANC                 "/>
    <x v="2"/>
    <n v="916"/>
    <n v="230"/>
    <n v="32"/>
    <n v="11"/>
    <n v="0"/>
    <n v="0"/>
    <n v="0"/>
    <n v="0"/>
    <n v="0"/>
    <n v="0"/>
    <n v="0"/>
    <n v="0"/>
    <n v="0"/>
    <n v="0"/>
    <n v="71030"/>
    <n v="71505"/>
    <n v="700076"/>
    <s v="JULL"/>
    <s v="IF  "/>
    <n v="0"/>
    <n v="0"/>
  </r>
  <r>
    <x v="1626"/>
    <n v="202501"/>
    <x v="1"/>
    <s v="SECTEUR BLANC                 "/>
    <x v="2"/>
    <n v="916"/>
    <n v="230"/>
    <n v="32"/>
    <n v="11"/>
    <n v="0"/>
    <n v="0"/>
    <n v="0"/>
    <n v="0"/>
    <n v="0"/>
    <n v="0"/>
    <n v="0"/>
    <n v="0"/>
    <n v="0"/>
    <n v="0"/>
    <n v="71030"/>
    <n v="71505"/>
    <n v="700076"/>
    <s v="JULL"/>
    <s v="IF  "/>
    <n v="0"/>
    <n v="0"/>
  </r>
  <r>
    <x v="1627"/>
    <n v="202501"/>
    <x v="0"/>
    <s v="SECTEUR BLANC                 "/>
    <x v="2"/>
    <n v="916"/>
    <n v="228"/>
    <n v="30"/>
    <n v="9"/>
    <n v="0"/>
    <n v="0"/>
    <n v="0"/>
    <n v="0"/>
    <n v="0"/>
    <n v="0"/>
    <n v="0"/>
    <n v="0"/>
    <n v="0"/>
    <n v="0"/>
    <n v="71590"/>
    <n v="71595"/>
    <n v="71088"/>
    <s v="CORV"/>
    <s v="GO  "/>
    <n v="0"/>
    <n v="0"/>
  </r>
  <r>
    <x v="1627"/>
    <n v="202501"/>
    <x v="1"/>
    <s v="SECTEUR BLANC                 "/>
    <x v="2"/>
    <n v="916"/>
    <n v="228"/>
    <n v="30"/>
    <n v="9"/>
    <n v="0"/>
    <n v="0"/>
    <n v="0"/>
    <n v="0"/>
    <n v="0"/>
    <n v="0"/>
    <n v="0"/>
    <n v="0"/>
    <n v="0"/>
    <n v="0"/>
    <n v="71590"/>
    <n v="71595"/>
    <n v="71088"/>
    <s v="CORV"/>
    <s v="GO  "/>
    <n v="0"/>
    <n v="0"/>
  </r>
  <r>
    <x v="1628"/>
    <n v="202501"/>
    <x v="0"/>
    <s v="SECTEUR BLANC                 "/>
    <x v="2"/>
    <n v="916"/>
    <n v="200"/>
    <n v="25"/>
    <n v="10"/>
    <n v="0"/>
    <n v="0"/>
    <n v="0"/>
    <n v="0"/>
    <n v="0"/>
    <n v="0"/>
    <n v="0"/>
    <n v="0"/>
    <n v="0"/>
    <n v="0"/>
    <n v="900582"/>
    <n v="71270"/>
    <n v="70813"/>
    <s v="TRAG"/>
    <s v="CE  "/>
    <n v="0"/>
    <n v="0"/>
  </r>
  <r>
    <x v="1628"/>
    <n v="202501"/>
    <x v="1"/>
    <s v="SECTEUR BLANC                 "/>
    <x v="2"/>
    <n v="916"/>
    <n v="200"/>
    <n v="25"/>
    <n v="10"/>
    <n v="0"/>
    <n v="0"/>
    <n v="0"/>
    <n v="0"/>
    <n v="0"/>
    <n v="0"/>
    <n v="0"/>
    <n v="0"/>
    <n v="0"/>
    <n v="0"/>
    <n v="900582"/>
    <n v="71270"/>
    <n v="70813"/>
    <s v="TRAG"/>
    <s v="CE  "/>
    <n v="0"/>
    <n v="0"/>
  </r>
  <r>
    <x v="1629"/>
    <n v="202501"/>
    <x v="0"/>
    <s v="SECTEUR BLANC                 "/>
    <x v="2"/>
    <n v="916"/>
    <n v="200"/>
    <n v="26"/>
    <n v="8"/>
    <n v="0"/>
    <n v="0"/>
    <n v="0"/>
    <n v="0"/>
    <n v="0"/>
    <n v="0"/>
    <n v="0"/>
    <n v="0"/>
    <n v="0"/>
    <n v="0"/>
    <n v="900582"/>
    <n v="71139"/>
    <n v="71140"/>
    <s v="BACQ"/>
    <s v="CE  "/>
    <n v="0"/>
    <n v="0"/>
  </r>
  <r>
    <x v="1629"/>
    <n v="202501"/>
    <x v="1"/>
    <s v="SECTEUR BLANC                 "/>
    <x v="2"/>
    <n v="916"/>
    <n v="200"/>
    <n v="26"/>
    <n v="8"/>
    <n v="0"/>
    <n v="0"/>
    <n v="0"/>
    <n v="0"/>
    <n v="0"/>
    <n v="0"/>
    <n v="0"/>
    <n v="0"/>
    <n v="0"/>
    <n v="0"/>
    <n v="900582"/>
    <n v="71139"/>
    <n v="71140"/>
    <s v="BACQ"/>
    <s v="CE  "/>
    <n v="0"/>
    <n v="0"/>
  </r>
  <r>
    <x v="1630"/>
    <n v="202501"/>
    <x v="0"/>
    <s v="SECTEUR BLANC                 "/>
    <x v="2"/>
    <n v="916"/>
    <n v="200"/>
    <n v="26"/>
    <n v="10"/>
    <n v="0"/>
    <n v="0"/>
    <n v="0"/>
    <n v="0"/>
    <n v="0"/>
    <n v="0"/>
    <n v="0"/>
    <n v="0"/>
    <n v="0"/>
    <n v="0"/>
    <n v="900582"/>
    <n v="71139"/>
    <n v="700298"/>
    <s v="BACQ"/>
    <s v="CE  "/>
    <n v="0"/>
    <n v="0"/>
  </r>
  <r>
    <x v="1630"/>
    <n v="202501"/>
    <x v="1"/>
    <s v="SECTEUR BLANC                 "/>
    <x v="2"/>
    <n v="916"/>
    <n v="200"/>
    <n v="26"/>
    <n v="10"/>
    <n v="0"/>
    <n v="0"/>
    <n v="0"/>
    <n v="0"/>
    <n v="0"/>
    <n v="0"/>
    <n v="0"/>
    <n v="0"/>
    <n v="0"/>
    <n v="0"/>
    <n v="900582"/>
    <n v="71139"/>
    <n v="700298"/>
    <s v="BACQ"/>
    <s v="CE  "/>
    <n v="0"/>
    <n v="0"/>
  </r>
  <r>
    <x v="1631"/>
    <n v="202501"/>
    <x v="0"/>
    <s v="SECTEUR BLANC                 "/>
    <x v="2"/>
    <n v="916"/>
    <n v="200"/>
    <n v="26"/>
    <n v="10"/>
    <n v="0"/>
    <n v="0"/>
    <n v="0"/>
    <n v="0"/>
    <n v="0"/>
    <n v="0"/>
    <n v="0"/>
    <n v="0"/>
    <n v="0"/>
    <n v="0"/>
    <n v="900582"/>
    <n v="71139"/>
    <n v="700298"/>
    <s v="BACQ"/>
    <s v="CE  "/>
    <n v="0"/>
    <n v="0"/>
  </r>
  <r>
    <x v="1631"/>
    <n v="202501"/>
    <x v="1"/>
    <s v="SECTEUR BLANC                 "/>
    <x v="2"/>
    <n v="916"/>
    <n v="200"/>
    <n v="26"/>
    <n v="10"/>
    <n v="0"/>
    <n v="0"/>
    <n v="0"/>
    <n v="0"/>
    <n v="0"/>
    <n v="0"/>
    <n v="0"/>
    <n v="0"/>
    <n v="0"/>
    <n v="0"/>
    <n v="900582"/>
    <n v="71139"/>
    <n v="700298"/>
    <s v="BACQ"/>
    <s v="CE  "/>
    <n v="0"/>
    <n v="0"/>
  </r>
  <r>
    <x v="1632"/>
    <n v="202501"/>
    <x v="0"/>
    <s v="SECTEUR BLANC                 "/>
    <x v="2"/>
    <n v="916"/>
    <n v="200"/>
    <n v="26"/>
    <n v="10"/>
    <n v="0"/>
    <n v="0"/>
    <n v="0"/>
    <n v="0"/>
    <n v="0"/>
    <n v="0"/>
    <n v="0"/>
    <n v="0"/>
    <n v="0"/>
    <n v="0"/>
    <n v="900582"/>
    <n v="71139"/>
    <n v="700298"/>
    <s v="BACQ"/>
    <s v="CE  "/>
    <n v="0"/>
    <n v="0"/>
  </r>
  <r>
    <x v="1632"/>
    <n v="202501"/>
    <x v="1"/>
    <s v="SECTEUR BLANC                 "/>
    <x v="2"/>
    <n v="916"/>
    <n v="200"/>
    <n v="26"/>
    <n v="10"/>
    <n v="0"/>
    <n v="0"/>
    <n v="0"/>
    <n v="0"/>
    <n v="0"/>
    <n v="0"/>
    <n v="0"/>
    <n v="0"/>
    <n v="0"/>
    <n v="0"/>
    <n v="900582"/>
    <n v="71139"/>
    <n v="700298"/>
    <s v="BACQ"/>
    <s v="CE  "/>
    <n v="0"/>
    <n v="0"/>
  </r>
  <r>
    <x v="1633"/>
    <n v="202501"/>
    <x v="0"/>
    <s v="SECTEUR BLANC                 "/>
    <x v="2"/>
    <n v="916"/>
    <n v="200"/>
    <n v="25"/>
    <n v="10"/>
    <n v="0"/>
    <n v="0"/>
    <n v="0"/>
    <n v="0"/>
    <n v="0"/>
    <n v="0"/>
    <n v="0"/>
    <n v="0"/>
    <n v="0"/>
    <n v="0"/>
    <n v="900582"/>
    <n v="71270"/>
    <n v="70813"/>
    <s v="TRAG"/>
    <s v="CE  "/>
    <n v="0"/>
    <n v="0"/>
  </r>
  <r>
    <x v="1633"/>
    <n v="202501"/>
    <x v="1"/>
    <s v="SECTEUR BLANC                 "/>
    <x v="2"/>
    <n v="916"/>
    <n v="200"/>
    <n v="25"/>
    <n v="10"/>
    <n v="0"/>
    <n v="0"/>
    <n v="0"/>
    <n v="0"/>
    <n v="0"/>
    <n v="0"/>
    <n v="0"/>
    <n v="0"/>
    <n v="0"/>
    <n v="0"/>
    <n v="900582"/>
    <n v="71270"/>
    <n v="70813"/>
    <s v="TRAG"/>
    <s v="CE  "/>
    <n v="0"/>
    <n v="0"/>
  </r>
  <r>
    <x v="1634"/>
    <n v="202501"/>
    <x v="0"/>
    <s v="SECTEUR BLANC                 "/>
    <x v="2"/>
    <n v="916"/>
    <n v="200"/>
    <n v="25"/>
    <n v="9"/>
    <n v="0"/>
    <n v="0"/>
    <n v="0"/>
    <n v="0"/>
    <n v="0"/>
    <n v="0"/>
    <n v="0"/>
    <n v="0"/>
    <n v="0"/>
    <n v="0"/>
    <n v="900582"/>
    <n v="71270"/>
    <n v="71155"/>
    <s v="TRAG"/>
    <s v="CE  "/>
    <n v="0"/>
    <n v="0"/>
  </r>
  <r>
    <x v="1634"/>
    <n v="202501"/>
    <x v="1"/>
    <s v="SECTEUR BLANC                 "/>
    <x v="2"/>
    <n v="916"/>
    <n v="200"/>
    <n v="25"/>
    <n v="9"/>
    <n v="0"/>
    <n v="0"/>
    <n v="0"/>
    <n v="0"/>
    <n v="0"/>
    <n v="0"/>
    <n v="0"/>
    <n v="0"/>
    <n v="0"/>
    <n v="0"/>
    <n v="900582"/>
    <n v="71270"/>
    <n v="71155"/>
    <s v="TRAG"/>
    <s v="CE  "/>
    <n v="0"/>
    <n v="0"/>
  </r>
  <r>
    <x v="1635"/>
    <n v="202501"/>
    <x v="0"/>
    <s v="SECTEUR BLANC                 "/>
    <x v="2"/>
    <n v="916"/>
    <n v="230"/>
    <n v="42"/>
    <n v="9"/>
    <n v="0"/>
    <n v="0"/>
    <n v="0"/>
    <n v="0"/>
    <n v="0"/>
    <n v="0"/>
    <n v="0"/>
    <n v="0"/>
    <n v="0"/>
    <n v="0"/>
    <n v="71030"/>
    <n v="71031"/>
    <n v="71015"/>
    <s v="GERO"/>
    <s v="IF  "/>
    <n v="0"/>
    <n v="0"/>
  </r>
  <r>
    <x v="1635"/>
    <n v="202501"/>
    <x v="1"/>
    <s v="SECTEUR BLANC                 "/>
    <x v="2"/>
    <n v="916"/>
    <n v="230"/>
    <n v="42"/>
    <n v="9"/>
    <n v="0"/>
    <n v="0"/>
    <n v="0"/>
    <n v="0"/>
    <n v="0"/>
    <n v="0"/>
    <n v="0"/>
    <n v="0"/>
    <n v="0"/>
    <n v="0"/>
    <n v="71030"/>
    <n v="71031"/>
    <n v="71015"/>
    <s v="GERO"/>
    <s v="IF  "/>
    <n v="0"/>
    <n v="0"/>
  </r>
  <r>
    <x v="1636"/>
    <n v="202501"/>
    <x v="0"/>
    <s v="SECTEUR BLANC                 "/>
    <x v="2"/>
    <n v="916"/>
    <n v="230"/>
    <n v="26"/>
    <n v="13"/>
    <n v="0"/>
    <n v="0"/>
    <n v="0"/>
    <n v="0"/>
    <n v="0"/>
    <n v="0"/>
    <n v="0"/>
    <n v="0"/>
    <n v="0"/>
    <n v="0"/>
    <n v="71030"/>
    <n v="71054"/>
    <n v="700079"/>
    <s v="BOUR"/>
    <s v="IF  "/>
    <n v="0"/>
    <n v="0"/>
  </r>
  <r>
    <x v="1636"/>
    <n v="202501"/>
    <x v="1"/>
    <s v="SECTEUR BLANC                 "/>
    <x v="2"/>
    <n v="916"/>
    <n v="230"/>
    <n v="26"/>
    <n v="13"/>
    <n v="0"/>
    <n v="0"/>
    <n v="0"/>
    <n v="0"/>
    <n v="0"/>
    <n v="0"/>
    <n v="0"/>
    <n v="0"/>
    <n v="0"/>
    <n v="0"/>
    <n v="71030"/>
    <n v="71054"/>
    <n v="700079"/>
    <s v="BOUR"/>
    <s v="IF  "/>
    <n v="0"/>
    <n v="0"/>
  </r>
  <r>
    <x v="1637"/>
    <n v="202501"/>
    <x v="0"/>
    <s v="SECTEUR BLANC                 "/>
    <x v="2"/>
    <n v="916"/>
    <n v="230"/>
    <n v="24"/>
    <n v="4"/>
    <n v="0"/>
    <n v="0"/>
    <n v="0"/>
    <n v="0"/>
    <n v="0"/>
    <n v="0"/>
    <n v="0"/>
    <n v="0"/>
    <n v="0"/>
    <n v="0"/>
    <n v="71030"/>
    <n v="71662"/>
    <n v="71043"/>
    <s v="HENN"/>
    <s v="IF  "/>
    <n v="0"/>
    <n v="0"/>
  </r>
  <r>
    <x v="1637"/>
    <n v="202501"/>
    <x v="1"/>
    <s v="SECTEUR BLANC                 "/>
    <x v="2"/>
    <n v="916"/>
    <n v="230"/>
    <n v="24"/>
    <n v="4"/>
    <n v="0"/>
    <n v="0"/>
    <n v="0"/>
    <n v="0"/>
    <n v="0"/>
    <n v="0"/>
    <n v="0"/>
    <n v="0"/>
    <n v="0"/>
    <n v="0"/>
    <n v="71030"/>
    <n v="71662"/>
    <n v="71043"/>
    <s v="HENN"/>
    <s v="IF  "/>
    <n v="0"/>
    <n v="0"/>
  </r>
  <r>
    <x v="1638"/>
    <n v="202501"/>
    <x v="0"/>
    <s v="SECTEUR BLANC                 "/>
    <x v="2"/>
    <n v="916"/>
    <n v="230"/>
    <n v="36"/>
    <n v="11"/>
    <n v="0"/>
    <n v="0"/>
    <n v="0"/>
    <n v="0"/>
    <n v="0"/>
    <n v="0"/>
    <n v="0"/>
    <n v="0"/>
    <n v="0"/>
    <n v="0"/>
    <n v="71030"/>
    <n v="71024"/>
    <n v="71491"/>
    <s v="FASQ"/>
    <s v="IF  "/>
    <n v="0"/>
    <n v="0"/>
  </r>
  <r>
    <x v="1638"/>
    <n v="202501"/>
    <x v="1"/>
    <s v="SECTEUR BLANC                 "/>
    <x v="2"/>
    <n v="916"/>
    <n v="230"/>
    <n v="36"/>
    <n v="11"/>
    <n v="0"/>
    <n v="0"/>
    <n v="0"/>
    <n v="0"/>
    <n v="0"/>
    <n v="0"/>
    <n v="0"/>
    <n v="0"/>
    <n v="0"/>
    <n v="0"/>
    <n v="71030"/>
    <n v="71024"/>
    <n v="71491"/>
    <s v="FASQ"/>
    <s v="IF  "/>
    <n v="0"/>
    <n v="0"/>
  </r>
  <r>
    <x v="1639"/>
    <n v="202501"/>
    <x v="0"/>
    <s v="SECTEUR BLANC                 "/>
    <x v="2"/>
    <n v="916"/>
    <n v="230"/>
    <n v="36"/>
    <n v="9"/>
    <n v="0"/>
    <n v="0"/>
    <n v="0"/>
    <n v="0"/>
    <n v="0"/>
    <n v="0"/>
    <n v="0"/>
    <n v="0"/>
    <n v="0"/>
    <n v="0"/>
    <n v="71030"/>
    <n v="71024"/>
    <n v="71023"/>
    <s v="FASQ"/>
    <s v="IF  "/>
    <n v="0"/>
    <n v="0"/>
  </r>
  <r>
    <x v="1639"/>
    <n v="202501"/>
    <x v="1"/>
    <s v="SECTEUR BLANC                 "/>
    <x v="2"/>
    <n v="916"/>
    <n v="230"/>
    <n v="36"/>
    <n v="9"/>
    <n v="0"/>
    <n v="0"/>
    <n v="0"/>
    <n v="0"/>
    <n v="0"/>
    <n v="0"/>
    <n v="0"/>
    <n v="0"/>
    <n v="0"/>
    <n v="0"/>
    <n v="71030"/>
    <n v="71024"/>
    <n v="71023"/>
    <s v="FASQ"/>
    <s v="IF  "/>
    <n v="0"/>
    <n v="0"/>
  </r>
  <r>
    <x v="1640"/>
    <n v="202501"/>
    <x v="0"/>
    <s v="SECTEUR BLANC                 "/>
    <x v="2"/>
    <n v="916"/>
    <n v="290"/>
    <n v="38"/>
    <n v="10"/>
    <n v="0"/>
    <n v="0"/>
    <n v="0"/>
    <n v="0"/>
    <n v="0"/>
    <n v="0"/>
    <n v="0"/>
    <n v="0"/>
    <n v="0"/>
    <n v="0"/>
    <n v="71251"/>
    <n v="700023"/>
    <n v="700130"/>
    <s v="LEVE"/>
    <s v="GS  "/>
    <n v="0"/>
    <n v="0"/>
  </r>
  <r>
    <x v="1640"/>
    <n v="202501"/>
    <x v="1"/>
    <s v="SECTEUR BLANC                 "/>
    <x v="2"/>
    <n v="916"/>
    <n v="290"/>
    <n v="38"/>
    <n v="10"/>
    <n v="0"/>
    <n v="0"/>
    <n v="0"/>
    <n v="0"/>
    <n v="0"/>
    <n v="0"/>
    <n v="0"/>
    <n v="0"/>
    <n v="0"/>
    <n v="0"/>
    <n v="71251"/>
    <n v="700023"/>
    <n v="700130"/>
    <s v="LEVE"/>
    <s v="GS  "/>
    <n v="0"/>
    <n v="0"/>
  </r>
  <r>
    <x v="1641"/>
    <n v="202501"/>
    <x v="0"/>
    <s v="SECTEUR BLANC                 "/>
    <x v="2"/>
    <n v="916"/>
    <n v="230"/>
    <n v="32"/>
    <n v="7"/>
    <n v="0"/>
    <n v="0"/>
    <n v="0"/>
    <n v="0"/>
    <n v="0"/>
    <n v="0"/>
    <n v="0"/>
    <n v="0"/>
    <n v="0"/>
    <n v="0"/>
    <n v="71030"/>
    <n v="71505"/>
    <n v="71563"/>
    <s v="JULL"/>
    <s v="IF  "/>
    <n v="0"/>
    <n v="0"/>
  </r>
  <r>
    <x v="1641"/>
    <n v="202501"/>
    <x v="1"/>
    <s v="SECTEUR BLANC                 "/>
    <x v="2"/>
    <n v="916"/>
    <n v="230"/>
    <n v="32"/>
    <n v="7"/>
    <n v="0"/>
    <n v="0"/>
    <n v="0"/>
    <n v="0"/>
    <n v="0"/>
    <n v="0"/>
    <n v="0"/>
    <n v="0"/>
    <n v="0"/>
    <n v="0"/>
    <n v="71030"/>
    <n v="71505"/>
    <n v="71563"/>
    <s v="JULL"/>
    <s v="IF  "/>
    <n v="0"/>
    <n v="0"/>
  </r>
  <r>
    <x v="1642"/>
    <n v="202501"/>
    <x v="0"/>
    <s v="SECTEUR BLANC                 "/>
    <x v="2"/>
    <n v="916"/>
    <n v="290"/>
    <n v="33"/>
    <n v="8"/>
    <n v="0"/>
    <n v="0"/>
    <n v="0"/>
    <n v="0"/>
    <n v="0"/>
    <n v="0"/>
    <n v="0"/>
    <n v="0"/>
    <n v="0"/>
    <n v="0"/>
    <n v="71251"/>
    <n v="71174"/>
    <n v="71179"/>
    <s v="CHIK"/>
    <s v="GS  "/>
    <n v="0"/>
    <n v="0"/>
  </r>
  <r>
    <x v="1642"/>
    <n v="202501"/>
    <x v="1"/>
    <s v="SECTEUR BLANC                 "/>
    <x v="2"/>
    <n v="916"/>
    <n v="290"/>
    <n v="33"/>
    <n v="8"/>
    <n v="0"/>
    <n v="0"/>
    <n v="0"/>
    <n v="0"/>
    <n v="0"/>
    <n v="0"/>
    <n v="0"/>
    <n v="0"/>
    <n v="0"/>
    <n v="0"/>
    <n v="71251"/>
    <n v="71174"/>
    <n v="71179"/>
    <s v="CHIK"/>
    <s v="GS  "/>
    <n v="0"/>
    <n v="0"/>
  </r>
  <r>
    <x v="1643"/>
    <n v="202501"/>
    <x v="0"/>
    <s v="SECTEUR BLANC                 "/>
    <x v="2"/>
    <n v="916"/>
    <n v="230"/>
    <n v="42"/>
    <n v="9"/>
    <n v="0"/>
    <n v="0"/>
    <n v="0"/>
    <n v="0"/>
    <n v="0"/>
    <n v="0"/>
    <n v="0"/>
    <n v="0"/>
    <n v="0"/>
    <n v="0"/>
    <n v="71030"/>
    <n v="71031"/>
    <n v="71013"/>
    <s v="GERO"/>
    <s v="IF  "/>
    <n v="0"/>
    <n v="0"/>
  </r>
  <r>
    <x v="1643"/>
    <n v="202501"/>
    <x v="1"/>
    <s v="SECTEUR BLANC                 "/>
    <x v="2"/>
    <n v="916"/>
    <n v="230"/>
    <n v="42"/>
    <n v="9"/>
    <n v="0"/>
    <n v="0"/>
    <n v="0"/>
    <n v="0"/>
    <n v="0"/>
    <n v="0"/>
    <n v="0"/>
    <n v="0"/>
    <n v="0"/>
    <n v="0"/>
    <n v="71030"/>
    <n v="71031"/>
    <n v="71013"/>
    <s v="GERO"/>
    <s v="IF  "/>
    <n v="0"/>
    <n v="0"/>
  </r>
  <r>
    <x v="1644"/>
    <n v="202501"/>
    <x v="0"/>
    <s v="SECTEUR BLANC                 "/>
    <x v="2"/>
    <n v="916"/>
    <n v="230"/>
    <n v="42"/>
    <n v="9"/>
    <n v="0"/>
    <n v="0"/>
    <n v="0"/>
    <n v="0"/>
    <n v="0"/>
    <n v="0"/>
    <n v="0"/>
    <n v="0"/>
    <n v="0"/>
    <n v="0"/>
    <n v="71030"/>
    <n v="71031"/>
    <n v="71013"/>
    <s v="GERO"/>
    <s v="IF  "/>
    <n v="0"/>
    <n v="0"/>
  </r>
  <r>
    <x v="1644"/>
    <n v="202501"/>
    <x v="1"/>
    <s v="SECTEUR BLANC                 "/>
    <x v="2"/>
    <n v="916"/>
    <n v="230"/>
    <n v="42"/>
    <n v="9"/>
    <n v="0"/>
    <n v="0"/>
    <n v="0"/>
    <n v="0"/>
    <n v="0"/>
    <n v="0"/>
    <n v="0"/>
    <n v="0"/>
    <n v="0"/>
    <n v="0"/>
    <n v="71030"/>
    <n v="71031"/>
    <n v="71013"/>
    <s v="GERO"/>
    <s v="IF  "/>
    <n v="0"/>
    <n v="0"/>
  </r>
  <r>
    <x v="1645"/>
    <n v="202501"/>
    <x v="0"/>
    <s v="SECTEUR BLANC                 "/>
    <x v="2"/>
    <n v="916"/>
    <n v="290"/>
    <n v="36"/>
    <n v="7"/>
    <n v="0"/>
    <n v="0"/>
    <n v="0"/>
    <n v="0"/>
    <n v="0"/>
    <n v="0"/>
    <n v="0"/>
    <n v="0"/>
    <n v="0"/>
    <n v="0"/>
    <n v="71251"/>
    <n v="70930"/>
    <n v="71363"/>
    <s v="CLEM"/>
    <s v="GS  "/>
    <n v="0"/>
    <n v="0"/>
  </r>
  <r>
    <x v="1645"/>
    <n v="202501"/>
    <x v="1"/>
    <s v="SECTEUR BLANC                 "/>
    <x v="2"/>
    <n v="916"/>
    <n v="290"/>
    <n v="36"/>
    <n v="7"/>
    <n v="0"/>
    <n v="0"/>
    <n v="0"/>
    <n v="0"/>
    <n v="0"/>
    <n v="0"/>
    <n v="0"/>
    <n v="0"/>
    <n v="0"/>
    <n v="0"/>
    <n v="71251"/>
    <n v="70930"/>
    <n v="71363"/>
    <s v="CLEM"/>
    <s v="GS  "/>
    <n v="0"/>
    <n v="0"/>
  </r>
  <r>
    <x v="1646"/>
    <n v="202501"/>
    <x v="0"/>
    <s v="SECTEUR BLANC                 "/>
    <x v="2"/>
    <n v="916"/>
    <n v="230"/>
    <n v="24"/>
    <n v="4"/>
    <n v="0"/>
    <n v="0"/>
    <n v="0"/>
    <n v="0"/>
    <n v="0"/>
    <n v="0"/>
    <n v="0"/>
    <n v="0"/>
    <n v="0"/>
    <n v="0"/>
    <n v="71030"/>
    <n v="71662"/>
    <n v="71043"/>
    <s v="HENN"/>
    <s v="IF  "/>
    <n v="0"/>
    <n v="0"/>
  </r>
  <r>
    <x v="1646"/>
    <n v="202501"/>
    <x v="1"/>
    <s v="SECTEUR BLANC                 "/>
    <x v="2"/>
    <n v="916"/>
    <n v="230"/>
    <n v="24"/>
    <n v="4"/>
    <n v="0"/>
    <n v="0"/>
    <n v="0"/>
    <n v="0"/>
    <n v="0"/>
    <n v="0"/>
    <n v="0"/>
    <n v="0"/>
    <n v="0"/>
    <n v="0"/>
    <n v="71030"/>
    <n v="71662"/>
    <n v="71043"/>
    <s v="HENN"/>
    <s v="IF  "/>
    <n v="0"/>
    <n v="0"/>
  </r>
  <r>
    <x v="1647"/>
    <n v="202501"/>
    <x v="0"/>
    <s v="SECTEUR BLANC                 "/>
    <x v="2"/>
    <n v="916"/>
    <n v="230"/>
    <n v="24"/>
    <n v="4"/>
    <n v="0"/>
    <n v="0"/>
    <n v="0"/>
    <n v="0"/>
    <n v="0"/>
    <n v="0"/>
    <n v="0"/>
    <n v="0"/>
    <n v="0"/>
    <n v="0"/>
    <n v="71030"/>
    <n v="71662"/>
    <n v="71043"/>
    <s v="HENN"/>
    <s v="IF  "/>
    <n v="0"/>
    <n v="0"/>
  </r>
  <r>
    <x v="1647"/>
    <n v="202501"/>
    <x v="1"/>
    <s v="SECTEUR BLANC                 "/>
    <x v="2"/>
    <n v="916"/>
    <n v="230"/>
    <n v="24"/>
    <n v="4"/>
    <n v="0"/>
    <n v="0"/>
    <n v="0"/>
    <n v="0"/>
    <n v="0"/>
    <n v="0"/>
    <n v="0"/>
    <n v="0"/>
    <n v="0"/>
    <n v="0"/>
    <n v="71030"/>
    <n v="71662"/>
    <n v="71043"/>
    <s v="HENN"/>
    <s v="IF  "/>
    <n v="0"/>
    <n v="0"/>
  </r>
  <r>
    <x v="1648"/>
    <n v="202501"/>
    <x v="0"/>
    <s v="SECTEUR BLANC                 "/>
    <x v="2"/>
    <n v="916"/>
    <n v="230"/>
    <n v="24"/>
    <n v="4"/>
    <n v="0"/>
    <n v="0"/>
    <n v="0"/>
    <n v="0"/>
    <n v="0"/>
    <n v="0"/>
    <n v="0"/>
    <n v="0"/>
    <n v="0"/>
    <n v="0"/>
    <n v="71030"/>
    <n v="71662"/>
    <n v="71043"/>
    <s v="HENN"/>
    <s v="IF  "/>
    <n v="0"/>
    <n v="0"/>
  </r>
  <r>
    <x v="1648"/>
    <n v="202501"/>
    <x v="1"/>
    <s v="SECTEUR BLANC                 "/>
    <x v="2"/>
    <n v="916"/>
    <n v="230"/>
    <n v="24"/>
    <n v="4"/>
    <n v="0"/>
    <n v="0"/>
    <n v="0"/>
    <n v="0"/>
    <n v="0"/>
    <n v="0"/>
    <n v="0"/>
    <n v="0"/>
    <n v="0"/>
    <n v="0"/>
    <n v="71030"/>
    <n v="71662"/>
    <n v="71043"/>
    <s v="HENN"/>
    <s v="IF  "/>
    <n v="0"/>
    <n v="0"/>
  </r>
  <r>
    <x v="1649"/>
    <n v="202501"/>
    <x v="0"/>
    <s v="SECTEUR BLANC                 "/>
    <x v="2"/>
    <n v="916"/>
    <n v="230"/>
    <n v="32"/>
    <n v="7"/>
    <n v="0"/>
    <n v="0"/>
    <n v="0"/>
    <n v="0"/>
    <n v="0"/>
    <n v="0"/>
    <n v="0"/>
    <n v="0"/>
    <n v="0"/>
    <n v="0"/>
    <n v="71030"/>
    <n v="71505"/>
    <n v="71563"/>
    <s v="JULL"/>
    <s v="IF  "/>
    <n v="0"/>
    <n v="0"/>
  </r>
  <r>
    <x v="1649"/>
    <n v="202501"/>
    <x v="1"/>
    <s v="SECTEUR BLANC                 "/>
    <x v="2"/>
    <n v="916"/>
    <n v="230"/>
    <n v="32"/>
    <n v="7"/>
    <n v="0"/>
    <n v="0"/>
    <n v="0"/>
    <n v="0"/>
    <n v="0"/>
    <n v="0"/>
    <n v="0"/>
    <n v="0"/>
    <n v="0"/>
    <n v="0"/>
    <n v="71030"/>
    <n v="71505"/>
    <n v="71563"/>
    <s v="JULL"/>
    <s v="IF  "/>
    <n v="0"/>
    <n v="0"/>
  </r>
  <r>
    <x v="1650"/>
    <n v="202501"/>
    <x v="0"/>
    <s v="SECTEUR BLANC                 "/>
    <x v="2"/>
    <n v="916"/>
    <n v="230"/>
    <n v="32"/>
    <n v="11"/>
    <n v="0"/>
    <n v="0"/>
    <n v="0"/>
    <n v="0"/>
    <n v="0"/>
    <n v="0"/>
    <n v="0"/>
    <n v="0"/>
    <n v="0"/>
    <n v="0"/>
    <n v="71030"/>
    <n v="71505"/>
    <n v="700076"/>
    <s v="JULL"/>
    <s v="IF  "/>
    <n v="0"/>
    <n v="0"/>
  </r>
  <r>
    <x v="1650"/>
    <n v="202501"/>
    <x v="1"/>
    <s v="SECTEUR BLANC                 "/>
    <x v="2"/>
    <n v="916"/>
    <n v="230"/>
    <n v="32"/>
    <n v="11"/>
    <n v="0"/>
    <n v="0"/>
    <n v="0"/>
    <n v="0"/>
    <n v="0"/>
    <n v="0"/>
    <n v="0"/>
    <n v="0"/>
    <n v="0"/>
    <n v="0"/>
    <n v="71030"/>
    <n v="71505"/>
    <n v="700076"/>
    <s v="JULL"/>
    <s v="IF  "/>
    <n v="0"/>
    <n v="0"/>
  </r>
  <r>
    <x v="1651"/>
    <n v="202501"/>
    <x v="0"/>
    <s v="SECTEUR BLANC                 "/>
    <x v="2"/>
    <n v="916"/>
    <n v="200"/>
    <n v="25"/>
    <n v="8"/>
    <n v="0"/>
    <n v="0"/>
    <n v="0"/>
    <n v="0"/>
    <n v="0"/>
    <n v="0"/>
    <n v="0"/>
    <n v="0"/>
    <n v="0"/>
    <n v="0"/>
    <n v="900582"/>
    <n v="71270"/>
    <n v="71271"/>
    <s v="TRAG"/>
    <s v="CE  "/>
    <n v="0"/>
    <n v="0"/>
  </r>
  <r>
    <x v="1651"/>
    <n v="202501"/>
    <x v="1"/>
    <s v="SECTEUR BLANC                 "/>
    <x v="2"/>
    <n v="916"/>
    <n v="200"/>
    <n v="25"/>
    <n v="8"/>
    <n v="0"/>
    <n v="0"/>
    <n v="0"/>
    <n v="0"/>
    <n v="0"/>
    <n v="0"/>
    <n v="0"/>
    <n v="0"/>
    <n v="0"/>
    <n v="0"/>
    <n v="900582"/>
    <n v="71270"/>
    <n v="71271"/>
    <s v="TRAG"/>
    <s v="CE  "/>
    <n v="0"/>
    <n v="0"/>
  </r>
  <r>
    <x v="1652"/>
    <n v="202501"/>
    <x v="0"/>
    <s v="SECTEUR BLANC                 "/>
    <x v="2"/>
    <n v="916"/>
    <n v="230"/>
    <n v="30"/>
    <n v="10"/>
    <n v="0"/>
    <n v="0"/>
    <n v="0"/>
    <n v="0"/>
    <n v="0"/>
    <n v="0"/>
    <n v="0"/>
    <n v="0"/>
    <n v="0"/>
    <n v="0"/>
    <n v="71030"/>
    <n v="71063"/>
    <n v="71064"/>
    <s v="COTE"/>
    <s v="IF  "/>
    <n v="0"/>
    <n v="0"/>
  </r>
  <r>
    <x v="1652"/>
    <n v="202501"/>
    <x v="1"/>
    <s v="SECTEUR BLANC                 "/>
    <x v="2"/>
    <n v="916"/>
    <n v="230"/>
    <n v="30"/>
    <n v="10"/>
    <n v="0"/>
    <n v="0"/>
    <n v="0"/>
    <n v="0"/>
    <n v="0"/>
    <n v="0"/>
    <n v="0"/>
    <n v="0"/>
    <n v="0"/>
    <n v="0"/>
    <n v="71030"/>
    <n v="71063"/>
    <n v="71064"/>
    <s v="COTE"/>
    <s v="IF  "/>
    <n v="0"/>
    <n v="0"/>
  </r>
  <r>
    <x v="1653"/>
    <n v="202501"/>
    <x v="0"/>
    <s v="SECTEUR BLANC                 "/>
    <x v="2"/>
    <n v="916"/>
    <n v="230"/>
    <n v="27"/>
    <n v="4"/>
    <n v="0"/>
    <n v="0"/>
    <n v="0"/>
    <n v="0"/>
    <n v="0"/>
    <n v="0"/>
    <n v="0"/>
    <n v="0"/>
    <n v="0"/>
    <n v="0"/>
    <n v="71030"/>
    <n v="71045"/>
    <n v="71040"/>
    <s v="PHIL"/>
    <s v="IF  "/>
    <n v="0"/>
    <n v="0"/>
  </r>
  <r>
    <x v="1653"/>
    <n v="202501"/>
    <x v="1"/>
    <s v="SECTEUR BLANC                 "/>
    <x v="2"/>
    <n v="916"/>
    <n v="230"/>
    <n v="27"/>
    <n v="4"/>
    <n v="0"/>
    <n v="0"/>
    <n v="0"/>
    <n v="0"/>
    <n v="0"/>
    <n v="0"/>
    <n v="0"/>
    <n v="0"/>
    <n v="0"/>
    <n v="0"/>
    <n v="71030"/>
    <n v="71045"/>
    <n v="71040"/>
    <s v="PHIL"/>
    <s v="IF  "/>
    <n v="0"/>
    <n v="0"/>
  </r>
  <r>
    <x v="1654"/>
    <n v="202501"/>
    <x v="0"/>
    <s v="SECTEUR BLANC                 "/>
    <x v="2"/>
    <n v="916"/>
    <n v="290"/>
    <n v="36"/>
    <n v="12"/>
    <n v="0"/>
    <n v="0"/>
    <n v="0"/>
    <n v="0"/>
    <n v="0"/>
    <n v="0"/>
    <n v="0"/>
    <n v="0"/>
    <n v="0"/>
    <n v="0"/>
    <n v="71251"/>
    <n v="70930"/>
    <n v="71399"/>
    <s v="CLEM"/>
    <s v="GS  "/>
    <n v="0"/>
    <n v="0"/>
  </r>
  <r>
    <x v="1654"/>
    <n v="202501"/>
    <x v="1"/>
    <s v="SECTEUR BLANC                 "/>
    <x v="2"/>
    <n v="916"/>
    <n v="290"/>
    <n v="36"/>
    <n v="12"/>
    <n v="0"/>
    <n v="0"/>
    <n v="0"/>
    <n v="0"/>
    <n v="0"/>
    <n v="0"/>
    <n v="0"/>
    <n v="0"/>
    <n v="0"/>
    <n v="0"/>
    <n v="71251"/>
    <n v="70930"/>
    <n v="71399"/>
    <s v="CLEM"/>
    <s v="GS  "/>
    <n v="0"/>
    <n v="0"/>
  </r>
  <r>
    <x v="1655"/>
    <n v="202501"/>
    <x v="0"/>
    <s v="SECTEUR BLANC                 "/>
    <x v="2"/>
    <n v="916"/>
    <n v="290"/>
    <n v="33"/>
    <n v="8"/>
    <n v="0"/>
    <n v="0"/>
    <n v="0"/>
    <n v="0"/>
    <n v="0"/>
    <n v="0"/>
    <n v="0"/>
    <n v="0"/>
    <n v="0"/>
    <n v="0"/>
    <n v="71251"/>
    <n v="71174"/>
    <n v="71500"/>
    <s v="CHIK"/>
    <s v="GS  "/>
    <n v="0"/>
    <n v="0"/>
  </r>
  <r>
    <x v="1655"/>
    <n v="202501"/>
    <x v="1"/>
    <s v="SECTEUR BLANC                 "/>
    <x v="2"/>
    <n v="916"/>
    <n v="290"/>
    <n v="33"/>
    <n v="8"/>
    <n v="0"/>
    <n v="0"/>
    <n v="0"/>
    <n v="0"/>
    <n v="0"/>
    <n v="0"/>
    <n v="0"/>
    <n v="0"/>
    <n v="0"/>
    <n v="0"/>
    <n v="71251"/>
    <n v="71174"/>
    <n v="71500"/>
    <s v="CHIK"/>
    <s v="GS  "/>
    <n v="0"/>
    <n v="0"/>
  </r>
  <r>
    <x v="1656"/>
    <n v="202501"/>
    <x v="0"/>
    <s v="SECTEUR BLANC                 "/>
    <x v="2"/>
    <n v="916"/>
    <n v="290"/>
    <n v="33"/>
    <n v="8"/>
    <n v="0"/>
    <n v="0"/>
    <n v="0"/>
    <n v="0"/>
    <n v="0"/>
    <n v="0"/>
    <n v="0"/>
    <n v="0"/>
    <n v="0"/>
    <n v="0"/>
    <n v="71251"/>
    <n v="71174"/>
    <n v="71500"/>
    <s v="CHIK"/>
    <s v="GS  "/>
    <n v="0"/>
    <n v="0"/>
  </r>
  <r>
    <x v="1656"/>
    <n v="202501"/>
    <x v="1"/>
    <s v="SECTEUR BLANC                 "/>
    <x v="2"/>
    <n v="916"/>
    <n v="290"/>
    <n v="33"/>
    <n v="8"/>
    <n v="0"/>
    <n v="0"/>
    <n v="0"/>
    <n v="0"/>
    <n v="0"/>
    <n v="0"/>
    <n v="0"/>
    <n v="0"/>
    <n v="0"/>
    <n v="0"/>
    <n v="71251"/>
    <n v="71174"/>
    <n v="71500"/>
    <s v="CHIK"/>
    <s v="GS  "/>
    <n v="0"/>
    <n v="0"/>
  </r>
  <r>
    <x v="1657"/>
    <n v="202501"/>
    <x v="0"/>
    <s v="SECTEUR BLANC                 "/>
    <x v="2"/>
    <n v="916"/>
    <n v="230"/>
    <n v="36"/>
    <n v="9"/>
    <n v="0"/>
    <n v="0"/>
    <n v="0"/>
    <n v="0"/>
    <n v="0"/>
    <n v="0"/>
    <n v="0"/>
    <n v="0"/>
    <n v="0"/>
    <n v="0"/>
    <n v="71030"/>
    <n v="71024"/>
    <n v="71023"/>
    <s v="FASQ"/>
    <s v="IF  "/>
    <n v="0"/>
    <n v="0"/>
  </r>
  <r>
    <x v="1657"/>
    <n v="202501"/>
    <x v="1"/>
    <s v="SECTEUR BLANC                 "/>
    <x v="2"/>
    <n v="916"/>
    <n v="230"/>
    <n v="36"/>
    <n v="9"/>
    <n v="0"/>
    <n v="0"/>
    <n v="0"/>
    <n v="0"/>
    <n v="0"/>
    <n v="0"/>
    <n v="0"/>
    <n v="0"/>
    <n v="0"/>
    <n v="0"/>
    <n v="71030"/>
    <n v="71024"/>
    <n v="71023"/>
    <s v="FASQ"/>
    <s v="IF  "/>
    <n v="0"/>
    <n v="0"/>
  </r>
  <r>
    <x v="1658"/>
    <n v="202501"/>
    <x v="0"/>
    <s v="SECTEUR BLANC                 "/>
    <x v="2"/>
    <n v="916"/>
    <n v="290"/>
    <n v="25"/>
    <n v="8"/>
    <n v="0"/>
    <n v="0"/>
    <n v="0"/>
    <n v="0"/>
    <n v="0"/>
    <n v="0"/>
    <n v="0"/>
    <n v="0"/>
    <n v="0"/>
    <n v="0"/>
    <n v="71251"/>
    <n v="71248"/>
    <n v="70065"/>
    <s v="THIE"/>
    <s v="GS  "/>
    <n v="0"/>
    <n v="0"/>
  </r>
  <r>
    <x v="1658"/>
    <n v="202501"/>
    <x v="1"/>
    <s v="SECTEUR BLANC                 "/>
    <x v="2"/>
    <n v="916"/>
    <n v="290"/>
    <n v="25"/>
    <n v="8"/>
    <n v="0"/>
    <n v="0"/>
    <n v="0"/>
    <n v="0"/>
    <n v="0"/>
    <n v="0"/>
    <n v="0"/>
    <n v="0"/>
    <n v="0"/>
    <n v="0"/>
    <n v="71251"/>
    <n v="71248"/>
    <n v="70065"/>
    <s v="THIE"/>
    <s v="GS  "/>
    <n v="0"/>
    <n v="0"/>
  </r>
  <r>
    <x v="1659"/>
    <n v="202501"/>
    <x v="0"/>
    <s v="SECTEUR BLANC                 "/>
    <x v="2"/>
    <n v="916"/>
    <n v="230"/>
    <n v="36"/>
    <n v="11"/>
    <n v="0"/>
    <n v="0"/>
    <n v="0"/>
    <n v="0"/>
    <n v="0"/>
    <n v="0"/>
    <n v="0"/>
    <n v="0"/>
    <n v="0"/>
    <n v="0"/>
    <n v="71030"/>
    <n v="71024"/>
    <n v="70048"/>
    <s v="FASQ"/>
    <s v="IF  "/>
    <n v="0"/>
    <n v="0"/>
  </r>
  <r>
    <x v="1659"/>
    <n v="202501"/>
    <x v="1"/>
    <s v="SECTEUR BLANC                 "/>
    <x v="2"/>
    <n v="916"/>
    <n v="230"/>
    <n v="36"/>
    <n v="11"/>
    <n v="0"/>
    <n v="0"/>
    <n v="0"/>
    <n v="0"/>
    <n v="0"/>
    <n v="0"/>
    <n v="0"/>
    <n v="0"/>
    <n v="0"/>
    <n v="0"/>
    <n v="71030"/>
    <n v="71024"/>
    <n v="70048"/>
    <s v="FASQ"/>
    <s v="IF  "/>
    <n v="0"/>
    <n v="0"/>
  </r>
  <r>
    <x v="1660"/>
    <n v="202501"/>
    <x v="0"/>
    <s v="SECTEUR BLANC                 "/>
    <x v="2"/>
    <n v="916"/>
    <n v="230"/>
    <n v="36"/>
    <n v="8"/>
    <n v="0"/>
    <n v="0"/>
    <n v="0"/>
    <n v="0"/>
    <n v="0"/>
    <n v="0"/>
    <n v="0"/>
    <n v="0"/>
    <n v="0"/>
    <n v="0"/>
    <n v="71030"/>
    <n v="71024"/>
    <n v="71025"/>
    <s v="FASQ"/>
    <s v="IF  "/>
    <n v="0"/>
    <n v="0"/>
  </r>
  <r>
    <x v="1660"/>
    <n v="202501"/>
    <x v="1"/>
    <s v="SECTEUR BLANC                 "/>
    <x v="2"/>
    <n v="916"/>
    <n v="230"/>
    <n v="36"/>
    <n v="8"/>
    <n v="0"/>
    <n v="0"/>
    <n v="0"/>
    <n v="0"/>
    <n v="0"/>
    <n v="0"/>
    <n v="0"/>
    <n v="0"/>
    <n v="0"/>
    <n v="0"/>
    <n v="71030"/>
    <n v="71024"/>
    <n v="71025"/>
    <s v="FASQ"/>
    <s v="IF  "/>
    <n v="0"/>
    <n v="0"/>
  </r>
  <r>
    <x v="1661"/>
    <n v="202501"/>
    <x v="0"/>
    <s v="SECTEUR BLANC                 "/>
    <x v="2"/>
    <n v="916"/>
    <n v="228"/>
    <n v="16"/>
    <n v="5"/>
    <n v="0"/>
    <n v="0"/>
    <n v="0"/>
    <n v="0"/>
    <n v="0"/>
    <n v="0"/>
    <n v="0"/>
    <n v="0"/>
    <n v="0"/>
    <n v="0"/>
    <n v="71590"/>
    <n v="71602"/>
    <n v="71223"/>
    <s v="HARY"/>
    <s v="GO  "/>
    <n v="0"/>
    <n v="0"/>
  </r>
  <r>
    <x v="1661"/>
    <n v="202501"/>
    <x v="1"/>
    <s v="SECTEUR BLANC                 "/>
    <x v="2"/>
    <n v="916"/>
    <n v="228"/>
    <n v="16"/>
    <n v="5"/>
    <n v="0"/>
    <n v="0"/>
    <n v="0"/>
    <n v="0"/>
    <n v="0"/>
    <n v="0"/>
    <n v="0"/>
    <n v="0"/>
    <n v="0"/>
    <n v="0"/>
    <n v="71590"/>
    <n v="71602"/>
    <n v="71223"/>
    <s v="HARY"/>
    <s v="GO  "/>
    <n v="0"/>
    <n v="0"/>
  </r>
  <r>
    <x v="1662"/>
    <n v="202501"/>
    <x v="0"/>
    <s v="SECTEUR BLANC                 "/>
    <x v="2"/>
    <n v="916"/>
    <n v="200"/>
    <n v="23"/>
    <n v="9"/>
    <n v="0"/>
    <n v="0"/>
    <n v="0"/>
    <n v="0"/>
    <n v="0"/>
    <n v="0"/>
    <n v="0"/>
    <n v="0"/>
    <n v="0"/>
    <n v="0"/>
    <n v="900582"/>
    <n v="71506"/>
    <n v="71527"/>
    <s v="MART"/>
    <s v="CE  "/>
    <n v="0"/>
    <n v="0"/>
  </r>
  <r>
    <x v="1662"/>
    <n v="202501"/>
    <x v="1"/>
    <s v="SECTEUR BLANC                 "/>
    <x v="2"/>
    <n v="916"/>
    <n v="200"/>
    <n v="23"/>
    <n v="9"/>
    <n v="0"/>
    <n v="0"/>
    <n v="0"/>
    <n v="0"/>
    <n v="0"/>
    <n v="0"/>
    <n v="0"/>
    <n v="0"/>
    <n v="0"/>
    <n v="0"/>
    <n v="900582"/>
    <n v="71506"/>
    <n v="71527"/>
    <s v="MART"/>
    <s v="CE  "/>
    <n v="0"/>
    <n v="0"/>
  </r>
  <r>
    <x v="1663"/>
    <n v="202501"/>
    <x v="0"/>
    <s v="SECTEUR BLANC                 "/>
    <x v="2"/>
    <n v="916"/>
    <n v="228"/>
    <n v="20"/>
    <n v="6"/>
    <n v="0"/>
    <n v="0"/>
    <n v="0"/>
    <n v="0"/>
    <n v="0"/>
    <n v="0"/>
    <n v="0"/>
    <n v="0"/>
    <n v="0"/>
    <n v="0"/>
    <n v="71590"/>
    <n v="71591"/>
    <n v="71090"/>
    <s v="LAUZ"/>
    <s v="GO  "/>
    <n v="0"/>
    <n v="0"/>
  </r>
  <r>
    <x v="1663"/>
    <n v="202501"/>
    <x v="1"/>
    <s v="SECTEUR BLANC                 "/>
    <x v="2"/>
    <n v="916"/>
    <n v="228"/>
    <n v="20"/>
    <n v="6"/>
    <n v="0"/>
    <n v="0"/>
    <n v="0"/>
    <n v="0"/>
    <n v="0"/>
    <n v="0"/>
    <n v="0"/>
    <n v="0"/>
    <n v="0"/>
    <n v="0"/>
    <n v="71590"/>
    <n v="71591"/>
    <n v="71090"/>
    <s v="LAUZ"/>
    <s v="GO  "/>
    <n v="0"/>
    <n v="0"/>
  </r>
  <r>
    <x v="1664"/>
    <n v="202501"/>
    <x v="0"/>
    <s v="SECTEUR BLANC                 "/>
    <x v="2"/>
    <n v="916"/>
    <n v="228"/>
    <n v="20"/>
    <n v="6"/>
    <n v="0"/>
    <n v="0"/>
    <n v="0"/>
    <n v="0"/>
    <n v="0"/>
    <n v="0"/>
    <n v="0"/>
    <n v="0"/>
    <n v="0"/>
    <n v="0"/>
    <n v="71590"/>
    <n v="71591"/>
    <n v="71090"/>
    <s v="LAUZ"/>
    <s v="GO  "/>
    <n v="0"/>
    <n v="0"/>
  </r>
  <r>
    <x v="1664"/>
    <n v="202501"/>
    <x v="1"/>
    <s v="SECTEUR BLANC                 "/>
    <x v="2"/>
    <n v="916"/>
    <n v="228"/>
    <n v="20"/>
    <n v="6"/>
    <n v="0"/>
    <n v="0"/>
    <n v="0"/>
    <n v="0"/>
    <n v="0"/>
    <n v="0"/>
    <n v="0"/>
    <n v="0"/>
    <n v="0"/>
    <n v="0"/>
    <n v="71590"/>
    <n v="71591"/>
    <n v="71090"/>
    <s v="LAUZ"/>
    <s v="GO  "/>
    <n v="0"/>
    <n v="0"/>
  </r>
  <r>
    <x v="1665"/>
    <n v="202501"/>
    <x v="0"/>
    <s v="SECTEUR BLANC                 "/>
    <x v="2"/>
    <n v="916"/>
    <n v="290"/>
    <n v="25"/>
    <n v="5"/>
    <n v="0"/>
    <n v="0"/>
    <n v="0"/>
    <n v="0"/>
    <n v="0"/>
    <n v="0"/>
    <n v="0"/>
    <n v="0"/>
    <n v="0"/>
    <n v="0"/>
    <n v="71251"/>
    <n v="71248"/>
    <n v="71250"/>
    <s v="THIE"/>
    <s v="GS  "/>
    <n v="0"/>
    <n v="0"/>
  </r>
  <r>
    <x v="1665"/>
    <n v="202501"/>
    <x v="1"/>
    <s v="SECTEUR BLANC                 "/>
    <x v="2"/>
    <n v="916"/>
    <n v="290"/>
    <n v="25"/>
    <n v="5"/>
    <n v="0"/>
    <n v="0"/>
    <n v="0"/>
    <n v="0"/>
    <n v="0"/>
    <n v="0"/>
    <n v="0"/>
    <n v="0"/>
    <n v="0"/>
    <n v="0"/>
    <n v="71251"/>
    <n v="71248"/>
    <n v="71250"/>
    <s v="THIE"/>
    <s v="GS  "/>
    <n v="0"/>
    <n v="0"/>
  </r>
  <r>
    <x v="1666"/>
    <n v="202501"/>
    <x v="0"/>
    <s v="SECTEUR BLANC                 "/>
    <x v="2"/>
    <n v="916"/>
    <n v="228"/>
    <n v="20"/>
    <n v="2"/>
    <n v="0"/>
    <n v="0"/>
    <n v="0"/>
    <n v="0"/>
    <n v="0"/>
    <n v="0"/>
    <n v="0"/>
    <n v="0"/>
    <n v="0"/>
    <n v="0"/>
    <n v="71590"/>
    <n v="71591"/>
    <n v="71075"/>
    <s v="LAUZ"/>
    <s v="GO  "/>
    <n v="0"/>
    <n v="0"/>
  </r>
  <r>
    <x v="1666"/>
    <n v="202501"/>
    <x v="1"/>
    <s v="SECTEUR BLANC                 "/>
    <x v="2"/>
    <n v="916"/>
    <n v="228"/>
    <n v="20"/>
    <n v="2"/>
    <n v="0"/>
    <n v="0"/>
    <n v="0"/>
    <n v="0"/>
    <n v="0"/>
    <n v="0"/>
    <n v="0"/>
    <n v="0"/>
    <n v="0"/>
    <n v="0"/>
    <n v="71590"/>
    <n v="71591"/>
    <n v="71075"/>
    <s v="LAUZ"/>
    <s v="GO  "/>
    <n v="0"/>
    <n v="0"/>
  </r>
  <r>
    <x v="1667"/>
    <n v="202501"/>
    <x v="0"/>
    <s v="SECTEUR BLANC                 "/>
    <x v="2"/>
    <n v="916"/>
    <n v="230"/>
    <n v="36"/>
    <n v="8"/>
    <n v="0"/>
    <n v="0"/>
    <n v="0"/>
    <n v="0"/>
    <n v="0"/>
    <n v="0"/>
    <n v="0"/>
    <n v="0"/>
    <n v="0"/>
    <n v="0"/>
    <n v="71030"/>
    <n v="71024"/>
    <n v="71025"/>
    <s v="FASQ"/>
    <s v="IF  "/>
    <n v="0"/>
    <n v="0"/>
  </r>
  <r>
    <x v="1667"/>
    <n v="202501"/>
    <x v="1"/>
    <s v="SECTEUR BLANC                 "/>
    <x v="2"/>
    <n v="916"/>
    <n v="230"/>
    <n v="36"/>
    <n v="8"/>
    <n v="0"/>
    <n v="0"/>
    <n v="0"/>
    <n v="0"/>
    <n v="0"/>
    <n v="0"/>
    <n v="0"/>
    <n v="0"/>
    <n v="0"/>
    <n v="0"/>
    <n v="71030"/>
    <n v="71024"/>
    <n v="71025"/>
    <s v="FASQ"/>
    <s v="IF  "/>
    <n v="0"/>
    <n v="0"/>
  </r>
  <r>
    <x v="1668"/>
    <n v="202501"/>
    <x v="0"/>
    <s v="SECTEUR BLANC                 "/>
    <x v="2"/>
    <n v="916"/>
    <n v="230"/>
    <n v="32"/>
    <n v="10"/>
    <n v="0"/>
    <n v="0"/>
    <n v="0"/>
    <n v="0"/>
    <n v="0"/>
    <n v="0"/>
    <n v="0"/>
    <n v="0"/>
    <n v="0"/>
    <n v="0"/>
    <n v="71030"/>
    <n v="71505"/>
    <n v="71517"/>
    <s v="JULL"/>
    <s v="IF  "/>
    <n v="0"/>
    <n v="0"/>
  </r>
  <r>
    <x v="1668"/>
    <n v="202501"/>
    <x v="1"/>
    <s v="SECTEUR BLANC                 "/>
    <x v="2"/>
    <n v="916"/>
    <n v="230"/>
    <n v="32"/>
    <n v="10"/>
    <n v="0"/>
    <n v="0"/>
    <n v="0"/>
    <n v="0"/>
    <n v="0"/>
    <n v="0"/>
    <n v="0"/>
    <n v="0"/>
    <n v="0"/>
    <n v="0"/>
    <n v="71030"/>
    <n v="71505"/>
    <n v="71517"/>
    <s v="JULL"/>
    <s v="IF  "/>
    <n v="0"/>
    <n v="0"/>
  </r>
  <r>
    <x v="1669"/>
    <n v="202501"/>
    <x v="0"/>
    <s v="SECTEUR BLANC                 "/>
    <x v="2"/>
    <n v="916"/>
    <n v="230"/>
    <n v="32"/>
    <n v="7"/>
    <n v="0"/>
    <n v="0"/>
    <n v="0"/>
    <n v="0"/>
    <n v="0"/>
    <n v="0"/>
    <n v="0"/>
    <n v="0"/>
    <n v="0"/>
    <n v="0"/>
    <n v="71030"/>
    <n v="71505"/>
    <n v="71521"/>
    <s v="JULL"/>
    <s v="IF  "/>
    <n v="0"/>
    <n v="0"/>
  </r>
  <r>
    <x v="1669"/>
    <n v="202501"/>
    <x v="1"/>
    <s v="SECTEUR BLANC                 "/>
    <x v="2"/>
    <n v="916"/>
    <n v="230"/>
    <n v="32"/>
    <n v="7"/>
    <n v="0"/>
    <n v="0"/>
    <n v="0"/>
    <n v="0"/>
    <n v="0"/>
    <n v="0"/>
    <n v="0"/>
    <n v="0"/>
    <n v="0"/>
    <n v="0"/>
    <n v="71030"/>
    <n v="71505"/>
    <n v="71521"/>
    <s v="JULL"/>
    <s v="IF  "/>
    <n v="0"/>
    <n v="0"/>
  </r>
  <r>
    <x v="1670"/>
    <n v="202501"/>
    <x v="0"/>
    <s v="SECTEUR BLANC                 "/>
    <x v="2"/>
    <n v="916"/>
    <n v="230"/>
    <n v="32"/>
    <n v="7"/>
    <n v="0"/>
    <n v="0"/>
    <n v="0"/>
    <n v="0"/>
    <n v="0"/>
    <n v="0"/>
    <n v="0"/>
    <n v="0"/>
    <n v="0"/>
    <n v="0"/>
    <n v="71030"/>
    <n v="71505"/>
    <n v="71521"/>
    <s v="JULL"/>
    <s v="IF  "/>
    <n v="0"/>
    <n v="0"/>
  </r>
  <r>
    <x v="1670"/>
    <n v="202501"/>
    <x v="1"/>
    <s v="SECTEUR BLANC                 "/>
    <x v="2"/>
    <n v="916"/>
    <n v="230"/>
    <n v="32"/>
    <n v="7"/>
    <n v="0"/>
    <n v="0"/>
    <n v="0"/>
    <n v="0"/>
    <n v="0"/>
    <n v="0"/>
    <n v="0"/>
    <n v="0"/>
    <n v="0"/>
    <n v="0"/>
    <n v="71030"/>
    <n v="71505"/>
    <n v="71521"/>
    <s v="JULL"/>
    <s v="IF  "/>
    <n v="0"/>
    <n v="0"/>
  </r>
  <r>
    <x v="1671"/>
    <n v="202501"/>
    <x v="0"/>
    <s v="SECTEUR BLANC                 "/>
    <x v="2"/>
    <n v="916"/>
    <n v="230"/>
    <n v="32"/>
    <n v="7"/>
    <n v="0"/>
    <n v="0"/>
    <n v="0"/>
    <n v="0"/>
    <n v="0"/>
    <n v="0"/>
    <n v="0"/>
    <n v="0"/>
    <n v="0"/>
    <n v="0"/>
    <n v="71030"/>
    <n v="71505"/>
    <n v="71521"/>
    <s v="JULL"/>
    <s v="IF  "/>
    <n v="0"/>
    <n v="0"/>
  </r>
  <r>
    <x v="1671"/>
    <n v="202501"/>
    <x v="1"/>
    <s v="SECTEUR BLANC                 "/>
    <x v="2"/>
    <n v="916"/>
    <n v="230"/>
    <n v="32"/>
    <n v="7"/>
    <n v="0"/>
    <n v="0"/>
    <n v="0"/>
    <n v="0"/>
    <n v="0"/>
    <n v="0"/>
    <n v="0"/>
    <n v="0"/>
    <n v="0"/>
    <n v="0"/>
    <n v="71030"/>
    <n v="71505"/>
    <n v="71521"/>
    <s v="JULL"/>
    <s v="IF  "/>
    <n v="0"/>
    <n v="0"/>
  </r>
  <r>
    <x v="1672"/>
    <n v="202501"/>
    <x v="0"/>
    <s v="SECTEUR BLANC                 "/>
    <x v="2"/>
    <n v="916"/>
    <n v="200"/>
    <n v="24"/>
    <n v="8"/>
    <n v="0"/>
    <n v="0"/>
    <n v="0"/>
    <n v="0"/>
    <n v="0"/>
    <n v="0"/>
    <n v="0"/>
    <n v="0"/>
    <n v="0"/>
    <n v="0"/>
    <n v="900582"/>
    <n v="71129"/>
    <n v="71136"/>
    <s v="OD A"/>
    <s v="CE  "/>
    <n v="0"/>
    <n v="0"/>
  </r>
  <r>
    <x v="1672"/>
    <n v="202501"/>
    <x v="1"/>
    <s v="SECTEUR BLANC                 "/>
    <x v="2"/>
    <n v="916"/>
    <n v="200"/>
    <n v="24"/>
    <n v="8"/>
    <n v="0"/>
    <n v="0"/>
    <n v="0"/>
    <n v="0"/>
    <n v="0"/>
    <n v="0"/>
    <n v="0"/>
    <n v="0"/>
    <n v="0"/>
    <n v="0"/>
    <n v="900582"/>
    <n v="71129"/>
    <n v="71136"/>
    <s v="OD A"/>
    <s v="CE  "/>
    <n v="0"/>
    <n v="0"/>
  </r>
  <r>
    <x v="1673"/>
    <n v="202501"/>
    <x v="0"/>
    <s v="SECTEUR BLANC                 "/>
    <x v="2"/>
    <n v="916"/>
    <n v="290"/>
    <n v="25"/>
    <n v="11"/>
    <n v="0"/>
    <n v="0"/>
    <n v="0"/>
    <n v="0"/>
    <n v="0"/>
    <n v="0"/>
    <n v="0"/>
    <n v="0"/>
    <n v="0"/>
    <n v="0"/>
    <n v="71251"/>
    <n v="71248"/>
    <n v="71245"/>
    <s v="THIE"/>
    <s v="GS  "/>
    <n v="0"/>
    <n v="0"/>
  </r>
  <r>
    <x v="1673"/>
    <n v="202501"/>
    <x v="1"/>
    <s v="SECTEUR BLANC                 "/>
    <x v="2"/>
    <n v="916"/>
    <n v="290"/>
    <n v="25"/>
    <n v="11"/>
    <n v="0"/>
    <n v="0"/>
    <n v="0"/>
    <n v="0"/>
    <n v="0"/>
    <n v="0"/>
    <n v="0"/>
    <n v="0"/>
    <n v="0"/>
    <n v="0"/>
    <n v="71251"/>
    <n v="71248"/>
    <n v="71245"/>
    <s v="THIE"/>
    <s v="GS  "/>
    <n v="0"/>
    <n v="0"/>
  </r>
  <r>
    <x v="1674"/>
    <n v="202501"/>
    <x v="0"/>
    <s v="SECTEUR BLANC                 "/>
    <x v="2"/>
    <n v="916"/>
    <n v="290"/>
    <n v="39"/>
    <n v="9"/>
    <n v="0"/>
    <n v="0"/>
    <n v="0"/>
    <n v="0"/>
    <n v="0"/>
    <n v="0"/>
    <n v="0"/>
    <n v="0"/>
    <n v="0"/>
    <n v="0"/>
    <n v="71251"/>
    <n v="71239"/>
    <n v="71625"/>
    <s v="ZENO"/>
    <s v="GS  "/>
    <n v="0"/>
    <n v="0"/>
  </r>
  <r>
    <x v="1674"/>
    <n v="202501"/>
    <x v="1"/>
    <s v="SECTEUR BLANC                 "/>
    <x v="2"/>
    <n v="916"/>
    <n v="290"/>
    <n v="39"/>
    <n v="9"/>
    <n v="0"/>
    <n v="0"/>
    <n v="0"/>
    <n v="0"/>
    <n v="0"/>
    <n v="0"/>
    <n v="0"/>
    <n v="0"/>
    <n v="0"/>
    <n v="0"/>
    <n v="71251"/>
    <n v="71239"/>
    <n v="71625"/>
    <s v="ZENO"/>
    <s v="GS  "/>
    <n v="0"/>
    <n v="0"/>
  </r>
  <r>
    <x v="1675"/>
    <n v="202501"/>
    <x v="0"/>
    <s v="SECTEUR BLANC                 "/>
    <x v="2"/>
    <n v="916"/>
    <n v="228"/>
    <n v="19"/>
    <n v="3"/>
    <n v="0"/>
    <n v="0"/>
    <n v="0"/>
    <n v="0"/>
    <n v="0"/>
    <n v="0"/>
    <n v="0"/>
    <n v="0"/>
    <n v="0"/>
    <n v="0"/>
    <n v="71590"/>
    <n v="71601"/>
    <n v="71102"/>
    <s v="DEVI"/>
    <s v="GO  "/>
    <n v="0"/>
    <n v="0"/>
  </r>
  <r>
    <x v="1675"/>
    <n v="202501"/>
    <x v="1"/>
    <s v="SECTEUR BLANC                 "/>
    <x v="2"/>
    <n v="916"/>
    <n v="228"/>
    <n v="19"/>
    <n v="3"/>
    <n v="0"/>
    <n v="0"/>
    <n v="0"/>
    <n v="0"/>
    <n v="0"/>
    <n v="0"/>
    <n v="0"/>
    <n v="0"/>
    <n v="0"/>
    <n v="0"/>
    <n v="71590"/>
    <n v="71601"/>
    <n v="71102"/>
    <s v="DEVI"/>
    <s v="GO  "/>
    <n v="0"/>
    <n v="0"/>
  </r>
  <r>
    <x v="1676"/>
    <n v="202501"/>
    <x v="0"/>
    <s v="SECTEUR BLANC                 "/>
    <x v="2"/>
    <n v="916"/>
    <n v="200"/>
    <n v="24"/>
    <n v="8"/>
    <n v="0"/>
    <n v="0"/>
    <n v="0"/>
    <n v="0"/>
    <n v="0"/>
    <n v="0"/>
    <n v="0"/>
    <n v="0"/>
    <n v="0"/>
    <n v="0"/>
    <n v="900582"/>
    <n v="71129"/>
    <n v="71136"/>
    <s v="OD A"/>
    <s v="CE  "/>
    <n v="0"/>
    <n v="0"/>
  </r>
  <r>
    <x v="1676"/>
    <n v="202501"/>
    <x v="1"/>
    <s v="SECTEUR BLANC                 "/>
    <x v="2"/>
    <n v="916"/>
    <n v="200"/>
    <n v="24"/>
    <n v="8"/>
    <n v="0"/>
    <n v="0"/>
    <n v="0"/>
    <n v="0"/>
    <n v="0"/>
    <n v="0"/>
    <n v="0"/>
    <n v="0"/>
    <n v="0"/>
    <n v="0"/>
    <n v="900582"/>
    <n v="71129"/>
    <n v="71136"/>
    <s v="OD A"/>
    <s v="CE  "/>
    <n v="0"/>
    <n v="0"/>
  </r>
  <r>
    <x v="1677"/>
    <n v="202501"/>
    <x v="0"/>
    <s v="SECTEUR BLANC                 "/>
    <x v="2"/>
    <n v="916"/>
    <n v="290"/>
    <n v="33"/>
    <n v="8"/>
    <n v="0"/>
    <n v="0"/>
    <n v="0"/>
    <n v="0"/>
    <n v="0"/>
    <n v="0"/>
    <n v="0"/>
    <n v="0"/>
    <n v="0"/>
    <n v="0"/>
    <n v="71251"/>
    <n v="71174"/>
    <n v="71194"/>
    <s v="CHIK"/>
    <s v="GS  "/>
    <n v="0"/>
    <n v="0"/>
  </r>
  <r>
    <x v="1677"/>
    <n v="202501"/>
    <x v="1"/>
    <s v="SECTEUR BLANC                 "/>
    <x v="2"/>
    <n v="916"/>
    <n v="290"/>
    <n v="33"/>
    <n v="8"/>
    <n v="0"/>
    <n v="0"/>
    <n v="0"/>
    <n v="0"/>
    <n v="0"/>
    <n v="0"/>
    <n v="0"/>
    <n v="0"/>
    <n v="0"/>
    <n v="0"/>
    <n v="71251"/>
    <n v="71174"/>
    <n v="71194"/>
    <s v="CHIK"/>
    <s v="GS  "/>
    <n v="0"/>
    <n v="0"/>
  </r>
  <r>
    <x v="1678"/>
    <n v="202501"/>
    <x v="0"/>
    <s v="SECTEUR BLANC                 "/>
    <x v="2"/>
    <n v="916"/>
    <n v="290"/>
    <n v="33"/>
    <n v="8"/>
    <n v="0"/>
    <n v="0"/>
    <n v="0"/>
    <n v="0"/>
    <n v="0"/>
    <n v="0"/>
    <n v="0"/>
    <n v="0"/>
    <n v="0"/>
    <n v="0"/>
    <n v="71251"/>
    <n v="71174"/>
    <n v="71194"/>
    <s v="CHIK"/>
    <s v="GS  "/>
    <n v="0"/>
    <n v="0"/>
  </r>
  <r>
    <x v="1678"/>
    <n v="202501"/>
    <x v="1"/>
    <s v="SECTEUR BLANC                 "/>
    <x v="2"/>
    <n v="916"/>
    <n v="290"/>
    <n v="33"/>
    <n v="8"/>
    <n v="0"/>
    <n v="0"/>
    <n v="0"/>
    <n v="0"/>
    <n v="0"/>
    <n v="0"/>
    <n v="0"/>
    <n v="0"/>
    <n v="0"/>
    <n v="0"/>
    <n v="71251"/>
    <n v="71174"/>
    <n v="71194"/>
    <s v="CHIK"/>
    <s v="GS  "/>
    <n v="0"/>
    <n v="0"/>
  </r>
  <r>
    <x v="1679"/>
    <n v="202501"/>
    <x v="0"/>
    <s v="SECTEUR BLANC                 "/>
    <x v="2"/>
    <n v="916"/>
    <n v="200"/>
    <n v="24"/>
    <n v="8"/>
    <n v="0"/>
    <n v="0"/>
    <n v="0"/>
    <n v="0"/>
    <n v="0"/>
    <n v="0"/>
    <n v="0"/>
    <n v="0"/>
    <n v="0"/>
    <n v="0"/>
    <n v="900582"/>
    <n v="71129"/>
    <n v="71136"/>
    <s v="OD A"/>
    <s v="CE  "/>
    <n v="0"/>
    <n v="0"/>
  </r>
  <r>
    <x v="1679"/>
    <n v="202501"/>
    <x v="1"/>
    <s v="SECTEUR BLANC                 "/>
    <x v="2"/>
    <n v="916"/>
    <n v="200"/>
    <n v="24"/>
    <n v="8"/>
    <n v="0"/>
    <n v="0"/>
    <n v="0"/>
    <n v="0"/>
    <n v="0"/>
    <n v="0"/>
    <n v="0"/>
    <n v="0"/>
    <n v="0"/>
    <n v="0"/>
    <n v="900582"/>
    <n v="71129"/>
    <n v="71136"/>
    <s v="OD A"/>
    <s v="CE  "/>
    <n v="0"/>
    <n v="0"/>
  </r>
  <r>
    <x v="1680"/>
    <n v="202501"/>
    <x v="0"/>
    <s v="SECTEUR BLANC                 "/>
    <x v="2"/>
    <n v="916"/>
    <n v="200"/>
    <n v="24"/>
    <n v="8"/>
    <n v="0"/>
    <n v="0"/>
    <n v="0"/>
    <n v="0"/>
    <n v="0"/>
    <n v="0"/>
    <n v="0"/>
    <n v="0"/>
    <n v="0"/>
    <n v="0"/>
    <n v="900582"/>
    <n v="71129"/>
    <n v="71136"/>
    <s v="OD A"/>
    <s v="CE  "/>
    <n v="0"/>
    <n v="0"/>
  </r>
  <r>
    <x v="1680"/>
    <n v="202501"/>
    <x v="1"/>
    <s v="SECTEUR BLANC                 "/>
    <x v="2"/>
    <n v="916"/>
    <n v="200"/>
    <n v="24"/>
    <n v="8"/>
    <n v="0"/>
    <n v="0"/>
    <n v="0"/>
    <n v="0"/>
    <n v="0"/>
    <n v="0"/>
    <n v="0"/>
    <n v="0"/>
    <n v="0"/>
    <n v="0"/>
    <n v="900582"/>
    <n v="71129"/>
    <n v="71136"/>
    <s v="OD A"/>
    <s v="CE  "/>
    <n v="0"/>
    <n v="0"/>
  </r>
  <r>
    <x v="1681"/>
    <n v="202501"/>
    <x v="0"/>
    <s v="SECTEUR BLANC                 "/>
    <x v="2"/>
    <n v="916"/>
    <n v="200"/>
    <n v="24"/>
    <n v="8"/>
    <n v="0"/>
    <n v="0"/>
    <n v="0"/>
    <n v="0"/>
    <n v="0"/>
    <n v="0"/>
    <n v="0"/>
    <n v="0"/>
    <n v="0"/>
    <n v="0"/>
    <n v="900582"/>
    <n v="71129"/>
    <n v="71136"/>
    <s v="OD A"/>
    <s v="CE  "/>
    <n v="0"/>
    <n v="0"/>
  </r>
  <r>
    <x v="1681"/>
    <n v="202501"/>
    <x v="1"/>
    <s v="SECTEUR BLANC                 "/>
    <x v="2"/>
    <n v="916"/>
    <n v="200"/>
    <n v="24"/>
    <n v="8"/>
    <n v="0"/>
    <n v="0"/>
    <n v="0"/>
    <n v="0"/>
    <n v="0"/>
    <n v="0"/>
    <n v="0"/>
    <n v="0"/>
    <n v="0"/>
    <n v="0"/>
    <n v="900582"/>
    <n v="71129"/>
    <n v="71136"/>
    <s v="OD A"/>
    <s v="CE  "/>
    <n v="0"/>
    <n v="0"/>
  </r>
  <r>
    <x v="1682"/>
    <n v="202501"/>
    <x v="0"/>
    <s v="SECTEUR BLANC                 "/>
    <x v="2"/>
    <n v="916"/>
    <n v="200"/>
    <n v="24"/>
    <n v="8"/>
    <n v="0"/>
    <n v="0"/>
    <n v="0"/>
    <n v="0"/>
    <n v="0"/>
    <n v="0"/>
    <n v="0"/>
    <n v="0"/>
    <n v="0"/>
    <n v="0"/>
    <n v="900582"/>
    <n v="71129"/>
    <n v="71136"/>
    <s v="OD A"/>
    <s v="CE  "/>
    <n v="0"/>
    <n v="0"/>
  </r>
  <r>
    <x v="1682"/>
    <n v="202501"/>
    <x v="1"/>
    <s v="SECTEUR BLANC                 "/>
    <x v="2"/>
    <n v="916"/>
    <n v="200"/>
    <n v="24"/>
    <n v="8"/>
    <n v="0"/>
    <n v="0"/>
    <n v="0"/>
    <n v="0"/>
    <n v="0"/>
    <n v="0"/>
    <n v="0"/>
    <n v="0"/>
    <n v="0"/>
    <n v="0"/>
    <n v="900582"/>
    <n v="71129"/>
    <n v="71136"/>
    <s v="OD A"/>
    <s v="CE  "/>
    <n v="0"/>
    <n v="0"/>
  </r>
  <r>
    <x v="1683"/>
    <n v="202501"/>
    <x v="0"/>
    <s v="SECTEUR BLANC                 "/>
    <x v="2"/>
    <n v="916"/>
    <n v="200"/>
    <n v="24"/>
    <n v="8"/>
    <n v="0"/>
    <n v="0"/>
    <n v="0"/>
    <n v="0"/>
    <n v="0"/>
    <n v="0"/>
    <n v="0"/>
    <n v="0"/>
    <n v="0"/>
    <n v="0"/>
    <n v="900582"/>
    <n v="71129"/>
    <n v="71136"/>
    <s v="OD A"/>
    <s v="CE  "/>
    <n v="0"/>
    <n v="0"/>
  </r>
  <r>
    <x v="1683"/>
    <n v="202501"/>
    <x v="1"/>
    <s v="SECTEUR BLANC                 "/>
    <x v="2"/>
    <n v="916"/>
    <n v="200"/>
    <n v="24"/>
    <n v="8"/>
    <n v="0"/>
    <n v="0"/>
    <n v="0"/>
    <n v="0"/>
    <n v="0"/>
    <n v="0"/>
    <n v="0"/>
    <n v="0"/>
    <n v="0"/>
    <n v="0"/>
    <n v="900582"/>
    <n v="71129"/>
    <n v="71136"/>
    <s v="OD A"/>
    <s v="CE  "/>
    <n v="0"/>
    <n v="0"/>
  </r>
  <r>
    <x v="1684"/>
    <n v="202501"/>
    <x v="0"/>
    <s v="SECTEUR BLANC                 "/>
    <x v="2"/>
    <n v="916"/>
    <n v="290"/>
    <n v="38"/>
    <n v="10"/>
    <n v="0"/>
    <n v="0"/>
    <n v="0"/>
    <n v="0"/>
    <n v="0"/>
    <n v="0"/>
    <n v="0"/>
    <n v="0"/>
    <n v="0"/>
    <n v="0"/>
    <n v="71251"/>
    <n v="700023"/>
    <n v="71212"/>
    <s v="LEVE"/>
    <s v="GS  "/>
    <n v="0"/>
    <n v="0"/>
  </r>
  <r>
    <x v="1684"/>
    <n v="202501"/>
    <x v="1"/>
    <s v="SECTEUR BLANC                 "/>
    <x v="2"/>
    <n v="916"/>
    <n v="290"/>
    <n v="38"/>
    <n v="10"/>
    <n v="0"/>
    <n v="0"/>
    <n v="0"/>
    <n v="0"/>
    <n v="0"/>
    <n v="0"/>
    <n v="0"/>
    <n v="0"/>
    <n v="0"/>
    <n v="0"/>
    <n v="71251"/>
    <n v="700023"/>
    <n v="71212"/>
    <s v="LEVE"/>
    <s v="GS  "/>
    <n v="0"/>
    <n v="0"/>
  </r>
  <r>
    <x v="1685"/>
    <n v="202501"/>
    <x v="0"/>
    <s v="SECTEUR BLANC                 "/>
    <x v="2"/>
    <n v="916"/>
    <n v="290"/>
    <n v="38"/>
    <n v="10"/>
    <n v="0"/>
    <n v="0"/>
    <n v="0"/>
    <n v="0"/>
    <n v="0"/>
    <n v="0"/>
    <n v="0"/>
    <n v="0"/>
    <n v="0"/>
    <n v="0"/>
    <n v="71251"/>
    <n v="700023"/>
    <n v="71212"/>
    <s v="LEVE"/>
    <s v="GS  "/>
    <n v="0"/>
    <n v="0"/>
  </r>
  <r>
    <x v="1685"/>
    <n v="202501"/>
    <x v="1"/>
    <s v="SECTEUR BLANC                 "/>
    <x v="2"/>
    <n v="916"/>
    <n v="290"/>
    <n v="38"/>
    <n v="10"/>
    <n v="0"/>
    <n v="0"/>
    <n v="0"/>
    <n v="0"/>
    <n v="0"/>
    <n v="0"/>
    <n v="0"/>
    <n v="0"/>
    <n v="0"/>
    <n v="0"/>
    <n v="71251"/>
    <n v="700023"/>
    <n v="71212"/>
    <s v="LEVE"/>
    <s v="GS  "/>
    <n v="0"/>
    <n v="0"/>
  </r>
  <r>
    <x v="1686"/>
    <n v="202501"/>
    <x v="0"/>
    <s v="SECTEUR BLANC                 "/>
    <x v="2"/>
    <n v="916"/>
    <n v="200"/>
    <n v="24"/>
    <n v="7"/>
    <n v="0"/>
    <n v="0"/>
    <n v="0"/>
    <n v="0"/>
    <n v="0"/>
    <n v="0"/>
    <n v="0"/>
    <n v="0"/>
    <n v="0"/>
    <n v="0"/>
    <n v="900582"/>
    <n v="71129"/>
    <n v="71566"/>
    <s v="OD A"/>
    <s v="CE  "/>
    <n v="0"/>
    <n v="0"/>
  </r>
  <r>
    <x v="1686"/>
    <n v="202501"/>
    <x v="1"/>
    <s v="SECTEUR BLANC                 "/>
    <x v="2"/>
    <n v="916"/>
    <n v="200"/>
    <n v="24"/>
    <n v="7"/>
    <n v="0"/>
    <n v="0"/>
    <n v="0"/>
    <n v="0"/>
    <n v="0"/>
    <n v="0"/>
    <n v="0"/>
    <n v="0"/>
    <n v="0"/>
    <n v="0"/>
    <n v="900582"/>
    <n v="71129"/>
    <n v="71566"/>
    <s v="OD A"/>
    <s v="CE  "/>
    <n v="0"/>
    <n v="0"/>
  </r>
  <r>
    <x v="1687"/>
    <n v="202501"/>
    <x v="0"/>
    <s v="SECTEUR BLANC                 "/>
    <x v="2"/>
    <n v="916"/>
    <n v="200"/>
    <n v="24"/>
    <n v="7"/>
    <n v="0"/>
    <n v="0"/>
    <n v="0"/>
    <n v="0"/>
    <n v="0"/>
    <n v="0"/>
    <n v="0"/>
    <n v="0"/>
    <n v="0"/>
    <n v="0"/>
    <n v="900582"/>
    <n v="71129"/>
    <n v="71566"/>
    <s v="OD A"/>
    <s v="CE  "/>
    <n v="0"/>
    <n v="0"/>
  </r>
  <r>
    <x v="1687"/>
    <n v="202501"/>
    <x v="1"/>
    <s v="SECTEUR BLANC                 "/>
    <x v="2"/>
    <n v="916"/>
    <n v="200"/>
    <n v="24"/>
    <n v="7"/>
    <n v="0"/>
    <n v="0"/>
    <n v="0"/>
    <n v="0"/>
    <n v="0"/>
    <n v="0"/>
    <n v="0"/>
    <n v="0"/>
    <n v="0"/>
    <n v="0"/>
    <n v="900582"/>
    <n v="71129"/>
    <n v="71566"/>
    <s v="OD A"/>
    <s v="CE  "/>
    <n v="0"/>
    <n v="0"/>
  </r>
  <r>
    <x v="1688"/>
    <n v="202501"/>
    <x v="0"/>
    <s v="SECTEUR BLANC                 "/>
    <x v="2"/>
    <n v="916"/>
    <n v="200"/>
    <n v="24"/>
    <n v="5"/>
    <n v="0"/>
    <n v="0"/>
    <n v="0"/>
    <n v="0"/>
    <n v="0"/>
    <n v="0"/>
    <n v="0"/>
    <n v="0"/>
    <n v="0"/>
    <n v="0"/>
    <n v="900582"/>
    <n v="71129"/>
    <n v="71454"/>
    <s v="OD A"/>
    <s v="CE  "/>
    <n v="0"/>
    <n v="0"/>
  </r>
  <r>
    <x v="1688"/>
    <n v="202501"/>
    <x v="1"/>
    <s v="SECTEUR BLANC                 "/>
    <x v="2"/>
    <n v="916"/>
    <n v="200"/>
    <n v="24"/>
    <n v="5"/>
    <n v="0"/>
    <n v="0"/>
    <n v="0"/>
    <n v="0"/>
    <n v="0"/>
    <n v="0"/>
    <n v="0"/>
    <n v="0"/>
    <n v="0"/>
    <n v="0"/>
    <n v="900582"/>
    <n v="71129"/>
    <n v="71454"/>
    <s v="OD A"/>
    <s v="CE  "/>
    <n v="0"/>
    <n v="0"/>
  </r>
  <r>
    <x v="1689"/>
    <n v="202501"/>
    <x v="0"/>
    <s v="SECTEUR BLANC                 "/>
    <x v="2"/>
    <n v="916"/>
    <n v="200"/>
    <n v="24"/>
    <n v="5"/>
    <n v="0"/>
    <n v="0"/>
    <n v="0"/>
    <n v="0"/>
    <n v="0"/>
    <n v="0"/>
    <n v="0"/>
    <n v="0"/>
    <n v="0"/>
    <n v="0"/>
    <n v="900582"/>
    <n v="71129"/>
    <n v="71454"/>
    <s v="OD A"/>
    <s v="CE  "/>
    <n v="0"/>
    <n v="0"/>
  </r>
  <r>
    <x v="1689"/>
    <n v="202501"/>
    <x v="1"/>
    <s v="SECTEUR BLANC                 "/>
    <x v="2"/>
    <n v="916"/>
    <n v="200"/>
    <n v="24"/>
    <n v="5"/>
    <n v="0"/>
    <n v="0"/>
    <n v="0"/>
    <n v="0"/>
    <n v="0"/>
    <n v="0"/>
    <n v="0"/>
    <n v="0"/>
    <n v="0"/>
    <n v="0"/>
    <n v="900582"/>
    <n v="71129"/>
    <n v="71454"/>
    <s v="OD A"/>
    <s v="CE  "/>
    <n v="0"/>
    <n v="0"/>
  </r>
  <r>
    <x v="1690"/>
    <n v="202501"/>
    <x v="0"/>
    <s v="SECTEUR BLANC                 "/>
    <x v="2"/>
    <n v="916"/>
    <n v="200"/>
    <n v="24"/>
    <n v="5"/>
    <n v="0"/>
    <n v="0"/>
    <n v="0"/>
    <n v="0"/>
    <n v="0"/>
    <n v="0"/>
    <n v="0"/>
    <n v="0"/>
    <n v="0"/>
    <n v="0"/>
    <n v="900582"/>
    <n v="71129"/>
    <n v="71454"/>
    <s v="OD A"/>
    <s v="CE  "/>
    <n v="0"/>
    <n v="0"/>
  </r>
  <r>
    <x v="1690"/>
    <n v="202501"/>
    <x v="1"/>
    <s v="SECTEUR BLANC                 "/>
    <x v="2"/>
    <n v="916"/>
    <n v="200"/>
    <n v="24"/>
    <n v="5"/>
    <n v="0"/>
    <n v="0"/>
    <n v="0"/>
    <n v="0"/>
    <n v="0"/>
    <n v="0"/>
    <n v="0"/>
    <n v="0"/>
    <n v="0"/>
    <n v="0"/>
    <n v="900582"/>
    <n v="71129"/>
    <n v="71454"/>
    <s v="OD A"/>
    <s v="CE  "/>
    <n v="0"/>
    <n v="0"/>
  </r>
  <r>
    <x v="1691"/>
    <n v="202501"/>
    <x v="0"/>
    <s v="SECTEUR BLANC                 "/>
    <x v="2"/>
    <n v="916"/>
    <n v="200"/>
    <n v="25"/>
    <n v="10"/>
    <n v="0"/>
    <n v="0"/>
    <n v="0"/>
    <n v="0"/>
    <n v="0"/>
    <n v="0"/>
    <n v="0"/>
    <n v="0"/>
    <n v="0"/>
    <n v="0"/>
    <n v="900582"/>
    <n v="71270"/>
    <n v="70813"/>
    <s v="TRAG"/>
    <s v="CE  "/>
    <n v="0"/>
    <n v="0"/>
  </r>
  <r>
    <x v="1691"/>
    <n v="202501"/>
    <x v="1"/>
    <s v="SECTEUR BLANC                 "/>
    <x v="2"/>
    <n v="916"/>
    <n v="200"/>
    <n v="25"/>
    <n v="10"/>
    <n v="0"/>
    <n v="0"/>
    <n v="0"/>
    <n v="0"/>
    <n v="0"/>
    <n v="0"/>
    <n v="0"/>
    <n v="0"/>
    <n v="0"/>
    <n v="0"/>
    <n v="900582"/>
    <n v="71270"/>
    <n v="70813"/>
    <s v="TRAG"/>
    <s v="CE  "/>
    <n v="0"/>
    <n v="0"/>
  </r>
  <r>
    <x v="1692"/>
    <n v="202501"/>
    <x v="0"/>
    <s v="SECTEUR BLANC                 "/>
    <x v="2"/>
    <n v="916"/>
    <n v="200"/>
    <n v="25"/>
    <n v="10"/>
    <n v="0"/>
    <n v="0"/>
    <n v="0"/>
    <n v="0"/>
    <n v="0"/>
    <n v="0"/>
    <n v="0"/>
    <n v="0"/>
    <n v="0"/>
    <n v="0"/>
    <n v="900582"/>
    <n v="71270"/>
    <n v="70813"/>
    <s v="TRAG"/>
    <s v="CE  "/>
    <n v="0"/>
    <n v="0"/>
  </r>
  <r>
    <x v="1692"/>
    <n v="202501"/>
    <x v="1"/>
    <s v="SECTEUR BLANC                 "/>
    <x v="2"/>
    <n v="916"/>
    <n v="200"/>
    <n v="25"/>
    <n v="10"/>
    <n v="0"/>
    <n v="0"/>
    <n v="0"/>
    <n v="0"/>
    <n v="0"/>
    <n v="0"/>
    <n v="0"/>
    <n v="0"/>
    <n v="0"/>
    <n v="0"/>
    <n v="900582"/>
    <n v="71270"/>
    <n v="70813"/>
    <s v="TRAG"/>
    <s v="CE  "/>
    <n v="0"/>
    <n v="0"/>
  </r>
  <r>
    <x v="1693"/>
    <n v="202501"/>
    <x v="0"/>
    <s v="SECTEUR BLANC                 "/>
    <x v="2"/>
    <n v="916"/>
    <n v="200"/>
    <n v="25"/>
    <n v="9"/>
    <n v="0"/>
    <n v="0"/>
    <n v="0"/>
    <n v="0"/>
    <n v="0"/>
    <n v="0"/>
    <n v="0"/>
    <n v="0"/>
    <n v="0"/>
    <n v="0"/>
    <n v="900582"/>
    <n v="71270"/>
    <n v="71155"/>
    <s v="TRAG"/>
    <s v="CE  "/>
    <n v="0"/>
    <n v="0"/>
  </r>
  <r>
    <x v="1693"/>
    <n v="202501"/>
    <x v="1"/>
    <s v="SECTEUR BLANC                 "/>
    <x v="2"/>
    <n v="916"/>
    <n v="200"/>
    <n v="25"/>
    <n v="9"/>
    <n v="0"/>
    <n v="0"/>
    <n v="0"/>
    <n v="0"/>
    <n v="0"/>
    <n v="0"/>
    <n v="0"/>
    <n v="0"/>
    <n v="0"/>
    <n v="0"/>
    <n v="900582"/>
    <n v="71270"/>
    <n v="71155"/>
    <s v="TRAG"/>
    <s v="CE  "/>
    <n v="0"/>
    <n v="0"/>
  </r>
  <r>
    <x v="1694"/>
    <n v="202501"/>
    <x v="0"/>
    <s v="SECTEUR BLANC                 "/>
    <x v="2"/>
    <n v="916"/>
    <n v="200"/>
    <n v="25"/>
    <n v="9"/>
    <n v="0"/>
    <n v="0"/>
    <n v="0"/>
    <n v="0"/>
    <n v="0"/>
    <n v="0"/>
    <n v="0"/>
    <n v="0"/>
    <n v="0"/>
    <n v="0"/>
    <n v="900582"/>
    <n v="71270"/>
    <n v="71155"/>
    <s v="TRAG"/>
    <s v="CE  "/>
    <n v="0"/>
    <n v="0"/>
  </r>
  <r>
    <x v="1694"/>
    <n v="202501"/>
    <x v="1"/>
    <s v="SECTEUR BLANC                 "/>
    <x v="2"/>
    <n v="916"/>
    <n v="200"/>
    <n v="25"/>
    <n v="9"/>
    <n v="0"/>
    <n v="0"/>
    <n v="0"/>
    <n v="0"/>
    <n v="0"/>
    <n v="0"/>
    <n v="0"/>
    <n v="0"/>
    <n v="0"/>
    <n v="0"/>
    <n v="900582"/>
    <n v="71270"/>
    <n v="71155"/>
    <s v="TRAG"/>
    <s v="CE  "/>
    <n v="0"/>
    <n v="0"/>
  </r>
  <r>
    <x v="1695"/>
    <n v="202501"/>
    <x v="0"/>
    <s v="SECTEUR BLANC                 "/>
    <x v="2"/>
    <n v="916"/>
    <n v="290"/>
    <n v="38"/>
    <n v="11"/>
    <n v="0"/>
    <n v="0"/>
    <n v="0"/>
    <n v="0"/>
    <n v="0"/>
    <n v="0"/>
    <n v="0"/>
    <n v="0"/>
    <n v="0"/>
    <n v="0"/>
    <n v="71251"/>
    <n v="700023"/>
    <n v="71201"/>
    <s v="LEVE"/>
    <s v="GS  "/>
    <n v="0"/>
    <n v="0"/>
  </r>
  <r>
    <x v="1695"/>
    <n v="202501"/>
    <x v="1"/>
    <s v="SECTEUR BLANC                 "/>
    <x v="2"/>
    <n v="916"/>
    <n v="290"/>
    <n v="38"/>
    <n v="11"/>
    <n v="0"/>
    <n v="0"/>
    <n v="0"/>
    <n v="0"/>
    <n v="0"/>
    <n v="0"/>
    <n v="0"/>
    <n v="0"/>
    <n v="0"/>
    <n v="0"/>
    <n v="71251"/>
    <n v="700023"/>
    <n v="71201"/>
    <s v="LEVE"/>
    <s v="GS  "/>
    <n v="0"/>
    <n v="0"/>
  </r>
  <r>
    <x v="1696"/>
    <n v="202501"/>
    <x v="0"/>
    <s v="SECTEUR BLANC                 "/>
    <x v="2"/>
    <n v="916"/>
    <n v="290"/>
    <n v="38"/>
    <n v="10"/>
    <n v="0"/>
    <n v="0"/>
    <n v="0"/>
    <n v="0"/>
    <n v="0"/>
    <n v="0"/>
    <n v="0"/>
    <n v="0"/>
    <n v="0"/>
    <n v="0"/>
    <n v="71251"/>
    <n v="700023"/>
    <n v="71497"/>
    <s v="LEVE"/>
    <s v="GS  "/>
    <n v="0"/>
    <n v="0"/>
  </r>
  <r>
    <x v="1696"/>
    <n v="202501"/>
    <x v="1"/>
    <s v="SECTEUR BLANC                 "/>
    <x v="2"/>
    <n v="916"/>
    <n v="290"/>
    <n v="38"/>
    <n v="10"/>
    <n v="0"/>
    <n v="0"/>
    <n v="0"/>
    <n v="0"/>
    <n v="0"/>
    <n v="0"/>
    <n v="0"/>
    <n v="0"/>
    <n v="0"/>
    <n v="0"/>
    <n v="71251"/>
    <n v="700023"/>
    <n v="71497"/>
    <s v="LEVE"/>
    <s v="GS  "/>
    <n v="0"/>
    <n v="0"/>
  </r>
  <r>
    <x v="1697"/>
    <n v="202501"/>
    <x v="0"/>
    <s v="SECTEUR BLANC                 "/>
    <x v="2"/>
    <n v="916"/>
    <n v="228"/>
    <n v="19"/>
    <n v="3"/>
    <n v="0"/>
    <n v="0"/>
    <n v="0"/>
    <n v="0"/>
    <n v="0"/>
    <n v="0"/>
    <n v="0"/>
    <n v="0"/>
    <n v="0"/>
    <n v="0"/>
    <n v="71590"/>
    <n v="71601"/>
    <n v="71102"/>
    <s v="DEVI"/>
    <s v="GO  "/>
    <n v="0"/>
    <n v="0"/>
  </r>
  <r>
    <x v="1697"/>
    <n v="202501"/>
    <x v="1"/>
    <s v="SECTEUR BLANC                 "/>
    <x v="2"/>
    <n v="916"/>
    <n v="228"/>
    <n v="19"/>
    <n v="3"/>
    <n v="0"/>
    <n v="0"/>
    <n v="0"/>
    <n v="0"/>
    <n v="0"/>
    <n v="0"/>
    <n v="0"/>
    <n v="0"/>
    <n v="0"/>
    <n v="0"/>
    <n v="71590"/>
    <n v="71601"/>
    <n v="71102"/>
    <s v="DEVI"/>
    <s v="GO  "/>
    <n v="0"/>
    <n v="0"/>
  </r>
  <r>
    <x v="1698"/>
    <n v="202501"/>
    <x v="0"/>
    <s v="SECTEUR BLANC                 "/>
    <x v="2"/>
    <n v="916"/>
    <n v="228"/>
    <n v="19"/>
    <n v="3"/>
    <n v="0"/>
    <n v="0"/>
    <n v="0"/>
    <n v="0"/>
    <n v="0"/>
    <n v="0"/>
    <n v="0"/>
    <n v="0"/>
    <n v="0"/>
    <n v="0"/>
    <n v="71590"/>
    <n v="71601"/>
    <n v="71102"/>
    <s v="DEVI"/>
    <s v="GO  "/>
    <n v="0"/>
    <n v="0"/>
  </r>
  <r>
    <x v="1698"/>
    <n v="202501"/>
    <x v="1"/>
    <s v="SECTEUR BLANC                 "/>
    <x v="2"/>
    <n v="916"/>
    <n v="228"/>
    <n v="19"/>
    <n v="3"/>
    <n v="0"/>
    <n v="0"/>
    <n v="0"/>
    <n v="0"/>
    <n v="0"/>
    <n v="0"/>
    <n v="0"/>
    <n v="0"/>
    <n v="0"/>
    <n v="0"/>
    <n v="71590"/>
    <n v="71601"/>
    <n v="71102"/>
    <s v="DEVI"/>
    <s v="GO  "/>
    <n v="0"/>
    <n v="0"/>
  </r>
  <r>
    <x v="1699"/>
    <n v="202501"/>
    <x v="0"/>
    <s v="SECTEUR BLANC                 "/>
    <x v="2"/>
    <n v="916"/>
    <n v="200"/>
    <n v="23"/>
    <n v="8"/>
    <n v="0"/>
    <n v="0"/>
    <n v="0"/>
    <n v="0"/>
    <n v="0"/>
    <n v="0"/>
    <n v="0"/>
    <n v="0"/>
    <n v="0"/>
    <n v="0"/>
    <n v="900582"/>
    <n v="71506"/>
    <n v="700080"/>
    <s v="MART"/>
    <s v="CE  "/>
    <n v="0"/>
    <n v="0"/>
  </r>
  <r>
    <x v="1699"/>
    <n v="202501"/>
    <x v="1"/>
    <s v="SECTEUR BLANC                 "/>
    <x v="2"/>
    <n v="916"/>
    <n v="200"/>
    <n v="23"/>
    <n v="8"/>
    <n v="0"/>
    <n v="0"/>
    <n v="0"/>
    <n v="0"/>
    <n v="0"/>
    <n v="0"/>
    <n v="0"/>
    <n v="0"/>
    <n v="0"/>
    <n v="0"/>
    <n v="900582"/>
    <n v="71506"/>
    <n v="700080"/>
    <s v="MART"/>
    <s v="CE  "/>
    <n v="0"/>
    <n v="0"/>
  </r>
  <r>
    <x v="1700"/>
    <n v="202501"/>
    <x v="0"/>
    <s v="SECTEUR BLANC                 "/>
    <x v="2"/>
    <n v="916"/>
    <n v="200"/>
    <n v="23"/>
    <n v="8"/>
    <n v="0"/>
    <n v="0"/>
    <n v="0"/>
    <n v="0"/>
    <n v="0"/>
    <n v="0"/>
    <n v="0"/>
    <n v="0"/>
    <n v="0"/>
    <n v="0"/>
    <n v="900582"/>
    <n v="71506"/>
    <n v="700080"/>
    <s v="MART"/>
    <s v="CE  "/>
    <n v="0"/>
    <n v="0"/>
  </r>
  <r>
    <x v="1700"/>
    <n v="202501"/>
    <x v="1"/>
    <s v="SECTEUR BLANC                 "/>
    <x v="2"/>
    <n v="916"/>
    <n v="200"/>
    <n v="23"/>
    <n v="8"/>
    <n v="0"/>
    <n v="0"/>
    <n v="0"/>
    <n v="0"/>
    <n v="0"/>
    <n v="0"/>
    <n v="0"/>
    <n v="0"/>
    <n v="0"/>
    <n v="0"/>
    <n v="900582"/>
    <n v="71506"/>
    <n v="700080"/>
    <s v="MART"/>
    <s v="CE  "/>
    <n v="0"/>
    <n v="0"/>
  </r>
  <r>
    <x v="1701"/>
    <n v="202501"/>
    <x v="0"/>
    <s v="SECTEUR BLANC                 "/>
    <x v="2"/>
    <n v="916"/>
    <n v="200"/>
    <n v="23"/>
    <n v="8"/>
    <n v="0"/>
    <n v="0"/>
    <n v="0"/>
    <n v="0"/>
    <n v="0"/>
    <n v="0"/>
    <n v="0"/>
    <n v="0"/>
    <n v="0"/>
    <n v="0"/>
    <n v="900582"/>
    <n v="71506"/>
    <n v="700080"/>
    <s v="MART"/>
    <s v="CE  "/>
    <n v="0"/>
    <n v="0"/>
  </r>
  <r>
    <x v="1701"/>
    <n v="202501"/>
    <x v="1"/>
    <s v="SECTEUR BLANC                 "/>
    <x v="2"/>
    <n v="916"/>
    <n v="200"/>
    <n v="23"/>
    <n v="8"/>
    <n v="0"/>
    <n v="0"/>
    <n v="0"/>
    <n v="0"/>
    <n v="0"/>
    <n v="0"/>
    <n v="0"/>
    <n v="0"/>
    <n v="0"/>
    <n v="0"/>
    <n v="900582"/>
    <n v="71506"/>
    <n v="700080"/>
    <s v="MART"/>
    <s v="CE  "/>
    <n v="0"/>
    <n v="0"/>
  </r>
  <r>
    <x v="1702"/>
    <n v="202501"/>
    <x v="0"/>
    <s v="SECTEUR BLANC                 "/>
    <x v="2"/>
    <n v="916"/>
    <n v="200"/>
    <n v="23"/>
    <n v="8"/>
    <n v="0"/>
    <n v="0"/>
    <n v="0"/>
    <n v="0"/>
    <n v="0"/>
    <n v="0"/>
    <n v="0"/>
    <n v="0"/>
    <n v="0"/>
    <n v="0"/>
    <n v="900582"/>
    <n v="71506"/>
    <n v="700080"/>
    <s v="MART"/>
    <s v="CE  "/>
    <n v="0"/>
    <n v="0"/>
  </r>
  <r>
    <x v="1702"/>
    <n v="202501"/>
    <x v="1"/>
    <s v="SECTEUR BLANC                 "/>
    <x v="2"/>
    <n v="916"/>
    <n v="200"/>
    <n v="23"/>
    <n v="8"/>
    <n v="0"/>
    <n v="0"/>
    <n v="0"/>
    <n v="0"/>
    <n v="0"/>
    <n v="0"/>
    <n v="0"/>
    <n v="0"/>
    <n v="0"/>
    <n v="0"/>
    <n v="900582"/>
    <n v="71506"/>
    <n v="700080"/>
    <s v="MART"/>
    <s v="CE  "/>
    <n v="0"/>
    <n v="0"/>
  </r>
  <r>
    <x v="1703"/>
    <n v="202501"/>
    <x v="0"/>
    <s v="SECTEUR BLANC                 "/>
    <x v="2"/>
    <n v="916"/>
    <n v="200"/>
    <n v="23"/>
    <n v="8"/>
    <n v="0"/>
    <n v="0"/>
    <n v="0"/>
    <n v="0"/>
    <n v="0"/>
    <n v="0"/>
    <n v="0"/>
    <n v="0"/>
    <n v="0"/>
    <n v="0"/>
    <n v="900582"/>
    <n v="71506"/>
    <n v="700080"/>
    <s v="MART"/>
    <s v="CE  "/>
    <n v="0"/>
    <n v="0"/>
  </r>
  <r>
    <x v="1703"/>
    <n v="202501"/>
    <x v="1"/>
    <s v="SECTEUR BLANC                 "/>
    <x v="2"/>
    <n v="916"/>
    <n v="200"/>
    <n v="23"/>
    <n v="8"/>
    <n v="0"/>
    <n v="0"/>
    <n v="0"/>
    <n v="0"/>
    <n v="0"/>
    <n v="0"/>
    <n v="0"/>
    <n v="0"/>
    <n v="0"/>
    <n v="0"/>
    <n v="900582"/>
    <n v="71506"/>
    <n v="700080"/>
    <s v="MART"/>
    <s v="CE  "/>
    <n v="0"/>
    <n v="0"/>
  </r>
  <r>
    <x v="1704"/>
    <n v="202501"/>
    <x v="0"/>
    <s v="SECTEUR BLANC                 "/>
    <x v="2"/>
    <n v="916"/>
    <n v="228"/>
    <n v="19"/>
    <n v="9"/>
    <n v="0"/>
    <n v="0"/>
    <n v="0"/>
    <n v="0"/>
    <n v="0"/>
    <n v="0"/>
    <n v="0"/>
    <n v="0"/>
    <n v="0"/>
    <n v="0"/>
    <n v="71590"/>
    <n v="71601"/>
    <n v="71106"/>
    <s v="DEVI"/>
    <s v="GO  "/>
    <n v="0"/>
    <n v="0"/>
  </r>
  <r>
    <x v="1704"/>
    <n v="202501"/>
    <x v="1"/>
    <s v="SECTEUR BLANC                 "/>
    <x v="2"/>
    <n v="916"/>
    <n v="228"/>
    <n v="19"/>
    <n v="9"/>
    <n v="0"/>
    <n v="0"/>
    <n v="0"/>
    <n v="0"/>
    <n v="0"/>
    <n v="0"/>
    <n v="0"/>
    <n v="0"/>
    <n v="0"/>
    <n v="0"/>
    <n v="71590"/>
    <n v="71601"/>
    <n v="71106"/>
    <s v="DEVI"/>
    <s v="GO  "/>
    <n v="0"/>
    <n v="0"/>
  </r>
  <r>
    <x v="1705"/>
    <n v="202501"/>
    <x v="0"/>
    <s v="SECTEUR BLANC                 "/>
    <x v="2"/>
    <n v="916"/>
    <n v="228"/>
    <n v="19"/>
    <n v="9"/>
    <n v="0"/>
    <n v="0"/>
    <n v="0"/>
    <n v="0"/>
    <n v="0"/>
    <n v="0"/>
    <n v="0"/>
    <n v="0"/>
    <n v="0"/>
    <n v="0"/>
    <n v="71590"/>
    <n v="71601"/>
    <n v="71106"/>
    <s v="DEVI"/>
    <s v="GO  "/>
    <n v="0"/>
    <n v="0"/>
  </r>
  <r>
    <x v="1705"/>
    <n v="202501"/>
    <x v="1"/>
    <s v="SECTEUR BLANC                 "/>
    <x v="2"/>
    <n v="916"/>
    <n v="228"/>
    <n v="19"/>
    <n v="9"/>
    <n v="0"/>
    <n v="0"/>
    <n v="0"/>
    <n v="0"/>
    <n v="0"/>
    <n v="0"/>
    <n v="0"/>
    <n v="0"/>
    <n v="0"/>
    <n v="0"/>
    <n v="71590"/>
    <n v="71601"/>
    <n v="71106"/>
    <s v="DEVI"/>
    <s v="GO  "/>
    <n v="0"/>
    <n v="0"/>
  </r>
  <r>
    <x v="1706"/>
    <n v="202501"/>
    <x v="0"/>
    <s v="SECTEUR BLANC                 "/>
    <x v="2"/>
    <n v="916"/>
    <n v="200"/>
    <n v="22"/>
    <n v="8"/>
    <n v="0"/>
    <n v="0"/>
    <n v="0"/>
    <n v="0"/>
    <n v="0"/>
    <n v="0"/>
    <n v="0"/>
    <n v="0"/>
    <n v="0"/>
    <n v="0"/>
    <n v="900582"/>
    <n v="71188"/>
    <n v="71191"/>
    <s v="THIA"/>
    <s v="CE  "/>
    <n v="0"/>
    <n v="0"/>
  </r>
  <r>
    <x v="1706"/>
    <n v="202501"/>
    <x v="1"/>
    <s v="SECTEUR BLANC                 "/>
    <x v="2"/>
    <n v="916"/>
    <n v="200"/>
    <n v="22"/>
    <n v="8"/>
    <n v="0"/>
    <n v="0"/>
    <n v="0"/>
    <n v="0"/>
    <n v="0"/>
    <n v="0"/>
    <n v="0"/>
    <n v="0"/>
    <n v="0"/>
    <n v="0"/>
    <n v="900582"/>
    <n v="71188"/>
    <n v="71191"/>
    <s v="THIA"/>
    <s v="CE  "/>
    <n v="0"/>
    <n v="0"/>
  </r>
  <r>
    <x v="1707"/>
    <n v="202501"/>
    <x v="0"/>
    <s v="SECTEUR BLANC                 "/>
    <x v="2"/>
    <n v="916"/>
    <n v="200"/>
    <n v="22"/>
    <n v="10"/>
    <n v="0"/>
    <n v="0"/>
    <n v="0"/>
    <n v="0"/>
    <n v="0"/>
    <n v="0"/>
    <n v="0"/>
    <n v="0"/>
    <n v="0"/>
    <n v="0"/>
    <n v="900582"/>
    <n v="71188"/>
    <n v="71200"/>
    <s v="THIA"/>
    <s v="CE  "/>
    <n v="0"/>
    <n v="0"/>
  </r>
  <r>
    <x v="1707"/>
    <n v="202501"/>
    <x v="1"/>
    <s v="SECTEUR BLANC                 "/>
    <x v="2"/>
    <n v="916"/>
    <n v="200"/>
    <n v="22"/>
    <n v="10"/>
    <n v="0"/>
    <n v="0"/>
    <n v="0"/>
    <n v="0"/>
    <n v="0"/>
    <n v="0"/>
    <n v="0"/>
    <n v="0"/>
    <n v="0"/>
    <n v="0"/>
    <n v="900582"/>
    <n v="71188"/>
    <n v="71200"/>
    <s v="THIA"/>
    <s v="CE  "/>
    <n v="0"/>
    <n v="0"/>
  </r>
  <r>
    <x v="1708"/>
    <n v="202501"/>
    <x v="0"/>
    <s v="SECTEUR BLANC                 "/>
    <x v="2"/>
    <n v="916"/>
    <n v="200"/>
    <n v="22"/>
    <n v="10"/>
    <n v="0"/>
    <n v="0"/>
    <n v="0"/>
    <n v="0"/>
    <n v="0"/>
    <n v="0"/>
    <n v="0"/>
    <n v="0"/>
    <n v="0"/>
    <n v="0"/>
    <n v="900582"/>
    <n v="71188"/>
    <n v="71200"/>
    <s v="THIA"/>
    <s v="CE  "/>
    <n v="0"/>
    <n v="0"/>
  </r>
  <r>
    <x v="1708"/>
    <n v="202501"/>
    <x v="1"/>
    <s v="SECTEUR BLANC                 "/>
    <x v="2"/>
    <n v="916"/>
    <n v="200"/>
    <n v="22"/>
    <n v="10"/>
    <n v="0"/>
    <n v="0"/>
    <n v="0"/>
    <n v="0"/>
    <n v="0"/>
    <n v="0"/>
    <n v="0"/>
    <n v="0"/>
    <n v="0"/>
    <n v="0"/>
    <n v="900582"/>
    <n v="71188"/>
    <n v="71200"/>
    <s v="THIA"/>
    <s v="CE  "/>
    <n v="0"/>
    <n v="0"/>
  </r>
  <r>
    <x v="1709"/>
    <n v="202501"/>
    <x v="0"/>
    <s v="SECTEUR BLANC                 "/>
    <x v="2"/>
    <n v="916"/>
    <n v="200"/>
    <n v="22"/>
    <n v="10"/>
    <n v="0"/>
    <n v="0"/>
    <n v="0"/>
    <n v="0"/>
    <n v="0"/>
    <n v="0"/>
    <n v="0"/>
    <n v="0"/>
    <n v="0"/>
    <n v="0"/>
    <n v="900582"/>
    <n v="71188"/>
    <n v="71200"/>
    <s v="THIA"/>
    <s v="CE  "/>
    <n v="0"/>
    <n v="0"/>
  </r>
  <r>
    <x v="1709"/>
    <n v="202501"/>
    <x v="1"/>
    <s v="SECTEUR BLANC                 "/>
    <x v="2"/>
    <n v="916"/>
    <n v="200"/>
    <n v="22"/>
    <n v="10"/>
    <n v="0"/>
    <n v="0"/>
    <n v="0"/>
    <n v="0"/>
    <n v="0"/>
    <n v="0"/>
    <n v="0"/>
    <n v="0"/>
    <n v="0"/>
    <n v="0"/>
    <n v="900582"/>
    <n v="71188"/>
    <n v="71200"/>
    <s v="THIA"/>
    <s v="CE  "/>
    <n v="0"/>
    <n v="0"/>
  </r>
  <r>
    <x v="1710"/>
    <n v="202501"/>
    <x v="0"/>
    <s v="SECTEUR BLANC                 "/>
    <x v="2"/>
    <n v="916"/>
    <n v="200"/>
    <n v="25"/>
    <n v="8"/>
    <n v="0"/>
    <n v="0"/>
    <n v="0"/>
    <n v="0"/>
    <n v="0"/>
    <n v="0"/>
    <n v="0"/>
    <n v="0"/>
    <n v="0"/>
    <n v="0"/>
    <n v="900582"/>
    <n v="71270"/>
    <n v="71271"/>
    <s v="TRAG"/>
    <s v="CE  "/>
    <n v="0"/>
    <n v="0"/>
  </r>
  <r>
    <x v="1710"/>
    <n v="202501"/>
    <x v="1"/>
    <s v="SECTEUR BLANC                 "/>
    <x v="2"/>
    <n v="916"/>
    <n v="200"/>
    <n v="25"/>
    <n v="8"/>
    <n v="0"/>
    <n v="0"/>
    <n v="0"/>
    <n v="0"/>
    <n v="0"/>
    <n v="0"/>
    <n v="0"/>
    <n v="0"/>
    <n v="0"/>
    <n v="0"/>
    <n v="900582"/>
    <n v="71270"/>
    <n v="71271"/>
    <s v="TRAG"/>
    <s v="CE  "/>
    <n v="0"/>
    <n v="0"/>
  </r>
  <r>
    <x v="1711"/>
    <n v="202501"/>
    <x v="0"/>
    <s v="SECTEUR BLANC                 "/>
    <x v="2"/>
    <n v="916"/>
    <n v="200"/>
    <n v="25"/>
    <n v="8"/>
    <n v="0"/>
    <n v="0"/>
    <n v="0"/>
    <n v="0"/>
    <n v="0"/>
    <n v="0"/>
    <n v="0"/>
    <n v="0"/>
    <n v="0"/>
    <n v="0"/>
    <n v="900582"/>
    <n v="71270"/>
    <n v="71271"/>
    <s v="TRAG"/>
    <s v="CE  "/>
    <n v="0"/>
    <n v="0"/>
  </r>
  <r>
    <x v="1711"/>
    <n v="202501"/>
    <x v="1"/>
    <s v="SECTEUR BLANC                 "/>
    <x v="2"/>
    <n v="916"/>
    <n v="200"/>
    <n v="25"/>
    <n v="8"/>
    <n v="0"/>
    <n v="0"/>
    <n v="0"/>
    <n v="0"/>
    <n v="0"/>
    <n v="0"/>
    <n v="0"/>
    <n v="0"/>
    <n v="0"/>
    <n v="0"/>
    <n v="900582"/>
    <n v="71270"/>
    <n v="71271"/>
    <s v="TRAG"/>
    <s v="CE  "/>
    <n v="0"/>
    <n v="0"/>
  </r>
  <r>
    <x v="1712"/>
    <n v="202501"/>
    <x v="0"/>
    <s v="SECTEUR BLANC                 "/>
    <x v="2"/>
    <n v="916"/>
    <n v="200"/>
    <n v="25"/>
    <n v="10"/>
    <n v="0"/>
    <n v="0"/>
    <n v="0"/>
    <n v="0"/>
    <n v="0"/>
    <n v="0"/>
    <n v="0"/>
    <n v="0"/>
    <n v="0"/>
    <n v="0"/>
    <n v="900582"/>
    <n v="71270"/>
    <n v="70813"/>
    <s v="TRAG"/>
    <s v="CE  "/>
    <n v="0"/>
    <n v="0"/>
  </r>
  <r>
    <x v="1712"/>
    <n v="202501"/>
    <x v="1"/>
    <s v="SECTEUR BLANC                 "/>
    <x v="2"/>
    <n v="916"/>
    <n v="200"/>
    <n v="25"/>
    <n v="10"/>
    <n v="0"/>
    <n v="0"/>
    <n v="0"/>
    <n v="0"/>
    <n v="0"/>
    <n v="0"/>
    <n v="0"/>
    <n v="0"/>
    <n v="0"/>
    <n v="0"/>
    <n v="900582"/>
    <n v="71270"/>
    <n v="70813"/>
    <s v="TRAG"/>
    <s v="CE  "/>
    <n v="0"/>
    <n v="0"/>
  </r>
  <r>
    <x v="1713"/>
    <n v="202501"/>
    <x v="0"/>
    <s v="SECTEUR BLANC                 "/>
    <x v="2"/>
    <n v="916"/>
    <n v="200"/>
    <n v="25"/>
    <n v="10"/>
    <n v="0"/>
    <n v="0"/>
    <n v="0"/>
    <n v="0"/>
    <n v="0"/>
    <n v="0"/>
    <n v="0"/>
    <n v="0"/>
    <n v="0"/>
    <n v="0"/>
    <n v="900582"/>
    <n v="71270"/>
    <n v="70813"/>
    <s v="TRAG"/>
    <s v="CE  "/>
    <n v="0"/>
    <n v="0"/>
  </r>
  <r>
    <x v="1713"/>
    <n v="202501"/>
    <x v="1"/>
    <s v="SECTEUR BLANC                 "/>
    <x v="2"/>
    <n v="916"/>
    <n v="200"/>
    <n v="25"/>
    <n v="10"/>
    <n v="0"/>
    <n v="0"/>
    <n v="0"/>
    <n v="0"/>
    <n v="0"/>
    <n v="0"/>
    <n v="0"/>
    <n v="0"/>
    <n v="0"/>
    <n v="0"/>
    <n v="900582"/>
    <n v="71270"/>
    <n v="70813"/>
    <s v="TRAG"/>
    <s v="CE  "/>
    <n v="0"/>
    <n v="0"/>
  </r>
  <r>
    <x v="1714"/>
    <n v="202501"/>
    <x v="0"/>
    <s v="SECTEUR BLANC                 "/>
    <x v="2"/>
    <n v="916"/>
    <n v="200"/>
    <n v="25"/>
    <n v="9"/>
    <n v="0"/>
    <n v="0"/>
    <n v="0"/>
    <n v="0"/>
    <n v="0"/>
    <n v="0"/>
    <n v="0"/>
    <n v="0"/>
    <n v="0"/>
    <n v="0"/>
    <n v="900582"/>
    <n v="71270"/>
    <n v="71155"/>
    <s v="TRAG"/>
    <s v="CE  "/>
    <n v="0"/>
    <n v="0"/>
  </r>
  <r>
    <x v="1714"/>
    <n v="202501"/>
    <x v="1"/>
    <s v="SECTEUR BLANC                 "/>
    <x v="2"/>
    <n v="916"/>
    <n v="200"/>
    <n v="25"/>
    <n v="9"/>
    <n v="0"/>
    <n v="0"/>
    <n v="0"/>
    <n v="0"/>
    <n v="0"/>
    <n v="0"/>
    <n v="0"/>
    <n v="0"/>
    <n v="0"/>
    <n v="0"/>
    <n v="900582"/>
    <n v="71270"/>
    <n v="71155"/>
    <s v="TRAG"/>
    <s v="CE  "/>
    <n v="0"/>
    <n v="0"/>
  </r>
  <r>
    <x v="1715"/>
    <n v="202501"/>
    <x v="0"/>
    <s v="SECTEUR BLANC                 "/>
    <x v="2"/>
    <n v="916"/>
    <n v="200"/>
    <n v="25"/>
    <n v="10"/>
    <n v="0"/>
    <n v="0"/>
    <n v="0"/>
    <n v="0"/>
    <n v="0"/>
    <n v="0"/>
    <n v="0"/>
    <n v="0"/>
    <n v="0"/>
    <n v="0"/>
    <n v="900582"/>
    <n v="71270"/>
    <n v="70813"/>
    <s v="TRAG"/>
    <s v="CE  "/>
    <n v="0"/>
    <n v="0"/>
  </r>
  <r>
    <x v="1715"/>
    <n v="202501"/>
    <x v="1"/>
    <s v="SECTEUR BLANC                 "/>
    <x v="2"/>
    <n v="916"/>
    <n v="200"/>
    <n v="25"/>
    <n v="10"/>
    <n v="0"/>
    <n v="0"/>
    <n v="0"/>
    <n v="0"/>
    <n v="0"/>
    <n v="0"/>
    <n v="0"/>
    <n v="0"/>
    <n v="0"/>
    <n v="0"/>
    <n v="900582"/>
    <n v="71270"/>
    <n v="70813"/>
    <s v="TRAG"/>
    <s v="CE  "/>
    <n v="0"/>
    <n v="0"/>
  </r>
  <r>
    <x v="1716"/>
    <n v="202501"/>
    <x v="0"/>
    <s v="SECTEUR BLANC                 "/>
    <x v="2"/>
    <n v="916"/>
    <n v="228"/>
    <n v="19"/>
    <n v="3"/>
    <n v="0"/>
    <n v="0"/>
    <n v="0"/>
    <n v="0"/>
    <n v="0"/>
    <n v="0"/>
    <n v="0"/>
    <n v="0"/>
    <n v="0"/>
    <n v="0"/>
    <n v="71590"/>
    <n v="71601"/>
    <n v="71102"/>
    <s v="DEVI"/>
    <s v="GO  "/>
    <n v="0"/>
    <n v="0"/>
  </r>
  <r>
    <x v="1716"/>
    <n v="202501"/>
    <x v="1"/>
    <s v="SECTEUR BLANC                 "/>
    <x v="2"/>
    <n v="916"/>
    <n v="228"/>
    <n v="19"/>
    <n v="3"/>
    <n v="0"/>
    <n v="0"/>
    <n v="0"/>
    <n v="0"/>
    <n v="0"/>
    <n v="0"/>
    <n v="0"/>
    <n v="0"/>
    <n v="0"/>
    <n v="0"/>
    <n v="71590"/>
    <n v="71601"/>
    <n v="71102"/>
    <s v="DEVI"/>
    <s v="GO  "/>
    <n v="0"/>
    <n v="0"/>
  </r>
  <r>
    <x v="1717"/>
    <n v="202501"/>
    <x v="0"/>
    <s v="SECTEUR BLANC                 "/>
    <x v="2"/>
    <n v="916"/>
    <n v="228"/>
    <n v="19"/>
    <n v="3"/>
    <n v="0"/>
    <n v="0"/>
    <n v="0"/>
    <n v="0"/>
    <n v="0"/>
    <n v="0"/>
    <n v="0"/>
    <n v="0"/>
    <n v="0"/>
    <n v="0"/>
    <n v="71590"/>
    <n v="71601"/>
    <n v="71102"/>
    <s v="DEVI"/>
    <s v="GO  "/>
    <n v="0"/>
    <n v="0"/>
  </r>
  <r>
    <x v="1717"/>
    <n v="202501"/>
    <x v="1"/>
    <s v="SECTEUR BLANC                 "/>
    <x v="2"/>
    <n v="916"/>
    <n v="228"/>
    <n v="19"/>
    <n v="3"/>
    <n v="0"/>
    <n v="0"/>
    <n v="0"/>
    <n v="0"/>
    <n v="0"/>
    <n v="0"/>
    <n v="0"/>
    <n v="0"/>
    <n v="0"/>
    <n v="0"/>
    <n v="71590"/>
    <n v="71601"/>
    <n v="71102"/>
    <s v="DEVI"/>
    <s v="GO  "/>
    <n v="0"/>
    <n v="0"/>
  </r>
  <r>
    <x v="1718"/>
    <n v="202501"/>
    <x v="0"/>
    <s v="SECTEUR BLANC                 "/>
    <x v="2"/>
    <n v="916"/>
    <n v="228"/>
    <n v="19"/>
    <n v="3"/>
    <n v="0"/>
    <n v="0"/>
    <n v="0"/>
    <n v="0"/>
    <n v="0"/>
    <n v="0"/>
    <n v="0"/>
    <n v="0"/>
    <n v="0"/>
    <n v="0"/>
    <n v="71590"/>
    <n v="71601"/>
    <n v="71102"/>
    <s v="DEVI"/>
    <s v="GO  "/>
    <n v="0"/>
    <n v="0"/>
  </r>
  <r>
    <x v="1718"/>
    <n v="202501"/>
    <x v="1"/>
    <s v="SECTEUR BLANC                 "/>
    <x v="2"/>
    <n v="916"/>
    <n v="228"/>
    <n v="19"/>
    <n v="3"/>
    <n v="0"/>
    <n v="0"/>
    <n v="0"/>
    <n v="0"/>
    <n v="0"/>
    <n v="0"/>
    <n v="0"/>
    <n v="0"/>
    <n v="0"/>
    <n v="0"/>
    <n v="71590"/>
    <n v="71601"/>
    <n v="71102"/>
    <s v="DEVI"/>
    <s v="GO  "/>
    <n v="0"/>
    <n v="0"/>
  </r>
  <r>
    <x v="1719"/>
    <n v="202501"/>
    <x v="0"/>
    <s v="SECTEUR BLANC                 "/>
    <x v="2"/>
    <n v="916"/>
    <n v="200"/>
    <n v="24"/>
    <n v="5"/>
    <n v="0"/>
    <n v="0"/>
    <n v="0"/>
    <n v="0"/>
    <n v="0"/>
    <n v="0"/>
    <n v="0"/>
    <n v="0"/>
    <n v="0"/>
    <n v="0"/>
    <n v="900582"/>
    <n v="71129"/>
    <n v="71454"/>
    <s v="OD A"/>
    <s v="CE  "/>
    <n v="0"/>
    <n v="0"/>
  </r>
  <r>
    <x v="1719"/>
    <n v="202501"/>
    <x v="1"/>
    <s v="SECTEUR BLANC                 "/>
    <x v="2"/>
    <n v="916"/>
    <n v="200"/>
    <n v="24"/>
    <n v="5"/>
    <n v="0"/>
    <n v="0"/>
    <n v="0"/>
    <n v="0"/>
    <n v="0"/>
    <n v="0"/>
    <n v="0"/>
    <n v="0"/>
    <n v="0"/>
    <n v="0"/>
    <n v="900582"/>
    <n v="71129"/>
    <n v="71454"/>
    <s v="OD A"/>
    <s v="CE  "/>
    <n v="0"/>
    <n v="0"/>
  </r>
  <r>
    <x v="1720"/>
    <n v="202501"/>
    <x v="0"/>
    <s v="SECTEUR BLANC                 "/>
    <x v="2"/>
    <n v="916"/>
    <n v="200"/>
    <n v="34"/>
    <n v="8"/>
    <n v="0"/>
    <n v="0"/>
    <n v="0"/>
    <n v="0"/>
    <n v="0"/>
    <n v="0"/>
    <n v="0"/>
    <n v="0"/>
    <n v="0"/>
    <n v="0"/>
    <n v="900582"/>
    <n v="71507"/>
    <n v="71146"/>
    <s v="MORT"/>
    <s v="CE  "/>
    <n v="0"/>
    <n v="0"/>
  </r>
  <r>
    <x v="1720"/>
    <n v="202501"/>
    <x v="1"/>
    <s v="SECTEUR BLANC                 "/>
    <x v="2"/>
    <n v="916"/>
    <n v="200"/>
    <n v="34"/>
    <n v="8"/>
    <n v="0"/>
    <n v="0"/>
    <n v="0"/>
    <n v="0"/>
    <n v="0"/>
    <n v="0"/>
    <n v="0"/>
    <n v="0"/>
    <n v="0"/>
    <n v="0"/>
    <n v="900582"/>
    <n v="71507"/>
    <n v="71146"/>
    <s v="MORT"/>
    <s v="CE  "/>
    <n v="0"/>
    <n v="0"/>
  </r>
  <r>
    <x v="1721"/>
    <n v="202501"/>
    <x v="0"/>
    <s v="SECTEUR BLANC                 "/>
    <x v="2"/>
    <n v="916"/>
    <n v="200"/>
    <n v="24"/>
    <n v="5"/>
    <n v="0"/>
    <n v="0"/>
    <n v="0"/>
    <n v="0"/>
    <n v="0"/>
    <n v="0"/>
    <n v="0"/>
    <n v="0"/>
    <n v="0"/>
    <n v="0"/>
    <n v="900582"/>
    <n v="71129"/>
    <n v="71454"/>
    <s v="OD A"/>
    <s v="CE  "/>
    <n v="0"/>
    <n v="0"/>
  </r>
  <r>
    <x v="1721"/>
    <n v="202501"/>
    <x v="1"/>
    <s v="SECTEUR BLANC                 "/>
    <x v="2"/>
    <n v="916"/>
    <n v="200"/>
    <n v="24"/>
    <n v="5"/>
    <n v="0"/>
    <n v="0"/>
    <n v="0"/>
    <n v="0"/>
    <n v="0"/>
    <n v="0"/>
    <n v="0"/>
    <n v="0"/>
    <n v="0"/>
    <n v="0"/>
    <n v="900582"/>
    <n v="71129"/>
    <n v="71454"/>
    <s v="OD A"/>
    <s v="CE  "/>
    <n v="0"/>
    <n v="0"/>
  </r>
  <r>
    <x v="1722"/>
    <n v="202501"/>
    <x v="0"/>
    <s v="SECTEUR BLANC                 "/>
    <x v="2"/>
    <n v="916"/>
    <n v="200"/>
    <n v="24"/>
    <n v="7"/>
    <n v="0"/>
    <n v="0"/>
    <n v="0"/>
    <n v="0"/>
    <n v="0"/>
    <n v="0"/>
    <n v="0"/>
    <n v="0"/>
    <n v="0"/>
    <n v="0"/>
    <n v="900582"/>
    <n v="71129"/>
    <n v="71566"/>
    <s v="OD A"/>
    <s v="CE  "/>
    <n v="0"/>
    <n v="0"/>
  </r>
  <r>
    <x v="1722"/>
    <n v="202501"/>
    <x v="1"/>
    <s v="SECTEUR BLANC                 "/>
    <x v="2"/>
    <n v="916"/>
    <n v="200"/>
    <n v="24"/>
    <n v="7"/>
    <n v="0"/>
    <n v="0"/>
    <n v="0"/>
    <n v="0"/>
    <n v="0"/>
    <n v="0"/>
    <n v="0"/>
    <n v="0"/>
    <n v="0"/>
    <n v="0"/>
    <n v="900582"/>
    <n v="71129"/>
    <n v="71566"/>
    <s v="OD A"/>
    <s v="CE  "/>
    <n v="0"/>
    <n v="0"/>
  </r>
  <r>
    <x v="1723"/>
    <n v="202501"/>
    <x v="0"/>
    <s v="SECTEUR BLANC                 "/>
    <x v="2"/>
    <n v="916"/>
    <n v="200"/>
    <n v="24"/>
    <n v="7"/>
    <n v="0"/>
    <n v="0"/>
    <n v="0"/>
    <n v="0"/>
    <n v="0"/>
    <n v="0"/>
    <n v="0"/>
    <n v="0"/>
    <n v="0"/>
    <n v="0"/>
    <n v="900582"/>
    <n v="71129"/>
    <n v="71566"/>
    <s v="OD A"/>
    <s v="CE  "/>
    <n v="0"/>
    <n v="0"/>
  </r>
  <r>
    <x v="1723"/>
    <n v="202501"/>
    <x v="1"/>
    <s v="SECTEUR BLANC                 "/>
    <x v="2"/>
    <n v="916"/>
    <n v="200"/>
    <n v="24"/>
    <n v="7"/>
    <n v="0"/>
    <n v="0"/>
    <n v="0"/>
    <n v="0"/>
    <n v="0"/>
    <n v="0"/>
    <n v="0"/>
    <n v="0"/>
    <n v="0"/>
    <n v="0"/>
    <n v="900582"/>
    <n v="71129"/>
    <n v="71566"/>
    <s v="OD A"/>
    <s v="CE  "/>
    <n v="0"/>
    <n v="0"/>
  </r>
  <r>
    <x v="1724"/>
    <n v="202501"/>
    <x v="0"/>
    <s v="SECTEUR BLANC                 "/>
    <x v="2"/>
    <n v="916"/>
    <n v="200"/>
    <n v="24"/>
    <n v="8"/>
    <n v="0"/>
    <n v="0"/>
    <n v="0"/>
    <n v="0"/>
    <n v="0"/>
    <n v="0"/>
    <n v="0"/>
    <n v="0"/>
    <n v="0"/>
    <n v="0"/>
    <n v="900582"/>
    <n v="71129"/>
    <n v="71136"/>
    <s v="OD A"/>
    <s v="CE  "/>
    <n v="0"/>
    <n v="0"/>
  </r>
  <r>
    <x v="1724"/>
    <n v="202501"/>
    <x v="1"/>
    <s v="SECTEUR BLANC                 "/>
    <x v="2"/>
    <n v="916"/>
    <n v="200"/>
    <n v="24"/>
    <n v="8"/>
    <n v="0"/>
    <n v="0"/>
    <n v="0"/>
    <n v="0"/>
    <n v="0"/>
    <n v="0"/>
    <n v="0"/>
    <n v="0"/>
    <n v="0"/>
    <n v="0"/>
    <n v="900582"/>
    <n v="71129"/>
    <n v="71136"/>
    <s v="OD A"/>
    <s v="CE  "/>
    <n v="0"/>
    <n v="0"/>
  </r>
  <r>
    <x v="1725"/>
    <n v="202501"/>
    <x v="0"/>
    <s v="SECTEUR BLANC                 "/>
    <x v="2"/>
    <n v="916"/>
    <n v="200"/>
    <n v="24"/>
    <n v="7"/>
    <n v="0"/>
    <n v="0"/>
    <n v="0"/>
    <n v="0"/>
    <n v="0"/>
    <n v="0"/>
    <n v="0"/>
    <n v="0"/>
    <n v="0"/>
    <n v="0"/>
    <n v="900582"/>
    <n v="71129"/>
    <n v="71566"/>
    <s v="OD A"/>
    <s v="CE  "/>
    <n v="0"/>
    <n v="0"/>
  </r>
  <r>
    <x v="1725"/>
    <n v="202501"/>
    <x v="1"/>
    <s v="SECTEUR BLANC                 "/>
    <x v="2"/>
    <n v="916"/>
    <n v="200"/>
    <n v="24"/>
    <n v="7"/>
    <n v="0"/>
    <n v="0"/>
    <n v="0"/>
    <n v="0"/>
    <n v="0"/>
    <n v="0"/>
    <n v="0"/>
    <n v="0"/>
    <n v="0"/>
    <n v="0"/>
    <n v="900582"/>
    <n v="71129"/>
    <n v="71566"/>
    <s v="OD A"/>
    <s v="CE  "/>
    <n v="0"/>
    <n v="0"/>
  </r>
  <r>
    <x v="1726"/>
    <n v="202501"/>
    <x v="0"/>
    <s v="SECTEUR BLANC                 "/>
    <x v="2"/>
    <n v="916"/>
    <n v="200"/>
    <n v="34"/>
    <n v="8"/>
    <n v="0"/>
    <n v="0"/>
    <n v="0"/>
    <n v="0"/>
    <n v="0"/>
    <n v="0"/>
    <n v="0"/>
    <n v="0"/>
    <n v="0"/>
    <n v="0"/>
    <n v="900582"/>
    <n v="71507"/>
    <n v="71146"/>
    <s v="MORT"/>
    <s v="CE  "/>
    <n v="0"/>
    <n v="0"/>
  </r>
  <r>
    <x v="1726"/>
    <n v="202501"/>
    <x v="1"/>
    <s v="SECTEUR BLANC                 "/>
    <x v="2"/>
    <n v="916"/>
    <n v="200"/>
    <n v="34"/>
    <n v="8"/>
    <n v="0"/>
    <n v="0"/>
    <n v="0"/>
    <n v="0"/>
    <n v="0"/>
    <n v="0"/>
    <n v="0"/>
    <n v="0"/>
    <n v="0"/>
    <n v="0"/>
    <n v="900582"/>
    <n v="71507"/>
    <n v="71146"/>
    <s v="MORT"/>
    <s v="CE  "/>
    <n v="0"/>
    <n v="0"/>
  </r>
  <r>
    <x v="1727"/>
    <n v="202501"/>
    <x v="0"/>
    <s v="SECTEUR BLANC                 "/>
    <x v="2"/>
    <n v="916"/>
    <n v="230"/>
    <n v="36"/>
    <n v="11"/>
    <n v="0"/>
    <n v="0"/>
    <n v="0"/>
    <n v="0"/>
    <n v="0"/>
    <n v="0"/>
    <n v="0"/>
    <n v="0"/>
    <n v="0"/>
    <n v="0"/>
    <n v="71030"/>
    <n v="71024"/>
    <n v="70048"/>
    <s v="FASQ"/>
    <s v="IF  "/>
    <n v="0"/>
    <n v="0"/>
  </r>
  <r>
    <x v="1727"/>
    <n v="202501"/>
    <x v="1"/>
    <s v="SECTEUR BLANC                 "/>
    <x v="2"/>
    <n v="916"/>
    <n v="230"/>
    <n v="36"/>
    <n v="11"/>
    <n v="0"/>
    <n v="0"/>
    <n v="0"/>
    <n v="0"/>
    <n v="0"/>
    <n v="0"/>
    <n v="0"/>
    <n v="0"/>
    <n v="0"/>
    <n v="0"/>
    <n v="71030"/>
    <n v="71024"/>
    <n v="70048"/>
    <s v="FASQ"/>
    <s v="IF  "/>
    <n v="0"/>
    <n v="0"/>
  </r>
  <r>
    <x v="1728"/>
    <n v="202501"/>
    <x v="0"/>
    <s v="SECTEUR BLANC                 "/>
    <x v="2"/>
    <n v="916"/>
    <n v="230"/>
    <n v="24"/>
    <n v="4"/>
    <n v="0"/>
    <n v="0"/>
    <n v="0"/>
    <n v="0"/>
    <n v="0"/>
    <n v="0"/>
    <n v="0"/>
    <n v="0"/>
    <n v="0"/>
    <n v="0"/>
    <n v="71030"/>
    <n v="71662"/>
    <n v="71043"/>
    <s v="HENN"/>
    <s v="IF  "/>
    <n v="0"/>
    <n v="0"/>
  </r>
  <r>
    <x v="1728"/>
    <n v="202501"/>
    <x v="1"/>
    <s v="SECTEUR BLANC                 "/>
    <x v="2"/>
    <n v="916"/>
    <n v="230"/>
    <n v="24"/>
    <n v="4"/>
    <n v="0"/>
    <n v="0"/>
    <n v="0"/>
    <n v="0"/>
    <n v="0"/>
    <n v="0"/>
    <n v="0"/>
    <n v="0"/>
    <n v="0"/>
    <n v="0"/>
    <n v="71030"/>
    <n v="71662"/>
    <n v="71043"/>
    <s v="HENN"/>
    <s v="IF  "/>
    <n v="0"/>
    <n v="0"/>
  </r>
  <r>
    <x v="1729"/>
    <n v="202501"/>
    <x v="0"/>
    <s v="SECTEUR BLANC                 "/>
    <x v="2"/>
    <n v="916"/>
    <n v="230"/>
    <n v="27"/>
    <n v="7"/>
    <n v="0"/>
    <n v="0"/>
    <n v="0"/>
    <n v="0"/>
    <n v="0"/>
    <n v="0"/>
    <n v="0"/>
    <n v="0"/>
    <n v="0"/>
    <n v="0"/>
    <n v="71030"/>
    <n v="71045"/>
    <n v="71436"/>
    <s v="PHIL"/>
    <s v="IF  "/>
    <n v="0"/>
    <n v="0"/>
  </r>
  <r>
    <x v="1729"/>
    <n v="202501"/>
    <x v="1"/>
    <s v="SECTEUR BLANC                 "/>
    <x v="2"/>
    <n v="916"/>
    <n v="230"/>
    <n v="27"/>
    <n v="7"/>
    <n v="0"/>
    <n v="0"/>
    <n v="0"/>
    <n v="0"/>
    <n v="0"/>
    <n v="0"/>
    <n v="0"/>
    <n v="0"/>
    <n v="0"/>
    <n v="0"/>
    <n v="71030"/>
    <n v="71045"/>
    <n v="71436"/>
    <s v="PHIL"/>
    <s v="IF  "/>
    <n v="0"/>
    <n v="0"/>
  </r>
  <r>
    <x v="1730"/>
    <n v="202501"/>
    <x v="0"/>
    <s v="SECTEUR BLANC                 "/>
    <x v="2"/>
    <n v="916"/>
    <n v="230"/>
    <n v="27"/>
    <n v="4"/>
    <n v="0"/>
    <n v="0"/>
    <n v="0"/>
    <n v="0"/>
    <n v="0"/>
    <n v="0"/>
    <n v="0"/>
    <n v="0"/>
    <n v="0"/>
    <n v="0"/>
    <n v="71030"/>
    <n v="71045"/>
    <n v="71040"/>
    <s v="PHIL"/>
    <s v="IF  "/>
    <n v="0"/>
    <n v="0"/>
  </r>
  <r>
    <x v="1730"/>
    <n v="202501"/>
    <x v="1"/>
    <s v="SECTEUR BLANC                 "/>
    <x v="2"/>
    <n v="916"/>
    <n v="230"/>
    <n v="27"/>
    <n v="4"/>
    <n v="0"/>
    <n v="0"/>
    <n v="0"/>
    <n v="0"/>
    <n v="0"/>
    <n v="0"/>
    <n v="0"/>
    <n v="0"/>
    <n v="0"/>
    <n v="0"/>
    <n v="71030"/>
    <n v="71045"/>
    <n v="71040"/>
    <s v="PHIL"/>
    <s v="IF  "/>
    <n v="0"/>
    <n v="0"/>
  </r>
  <r>
    <x v="1731"/>
    <n v="202501"/>
    <x v="0"/>
    <s v="SECTEUR BLANC                 "/>
    <x v="2"/>
    <n v="916"/>
    <n v="200"/>
    <n v="29"/>
    <n v="9"/>
    <n v="0"/>
    <n v="0"/>
    <n v="0"/>
    <n v="0"/>
    <n v="0"/>
    <n v="0"/>
    <n v="0"/>
    <n v="0"/>
    <n v="0"/>
    <n v="0"/>
    <n v="900582"/>
    <n v="71159"/>
    <n v="71278"/>
    <s v="GATH"/>
    <s v="CE  "/>
    <n v="0"/>
    <n v="0"/>
  </r>
  <r>
    <x v="1731"/>
    <n v="202501"/>
    <x v="1"/>
    <s v="SECTEUR BLANC                 "/>
    <x v="2"/>
    <n v="916"/>
    <n v="200"/>
    <n v="29"/>
    <n v="9"/>
    <n v="0"/>
    <n v="0"/>
    <n v="0"/>
    <n v="0"/>
    <n v="0"/>
    <n v="0"/>
    <n v="0"/>
    <n v="0"/>
    <n v="0"/>
    <n v="0"/>
    <n v="900582"/>
    <n v="71159"/>
    <n v="71278"/>
    <s v="GATH"/>
    <s v="CE  "/>
    <n v="0"/>
    <n v="0"/>
  </r>
  <r>
    <x v="1732"/>
    <n v="202501"/>
    <x v="0"/>
    <s v="SECTEUR BLANC                 "/>
    <x v="2"/>
    <n v="916"/>
    <n v="200"/>
    <n v="24"/>
    <n v="4"/>
    <n v="0"/>
    <n v="0"/>
    <n v="0"/>
    <n v="0"/>
    <n v="0"/>
    <n v="0"/>
    <n v="0"/>
    <n v="0"/>
    <n v="0"/>
    <n v="0"/>
    <n v="900582"/>
    <n v="71276"/>
    <n v="71275"/>
    <s v="LAUR"/>
    <s v="CE  "/>
    <n v="0"/>
    <n v="0"/>
  </r>
  <r>
    <x v="1732"/>
    <n v="202501"/>
    <x v="1"/>
    <s v="SECTEUR BLANC                 "/>
    <x v="2"/>
    <n v="916"/>
    <n v="200"/>
    <n v="24"/>
    <n v="4"/>
    <n v="0"/>
    <n v="0"/>
    <n v="0"/>
    <n v="0"/>
    <n v="0"/>
    <n v="0"/>
    <n v="0"/>
    <n v="0"/>
    <n v="0"/>
    <n v="0"/>
    <n v="900582"/>
    <n v="71276"/>
    <n v="71275"/>
    <s v="LAUR"/>
    <s v="CE  "/>
    <n v="0"/>
    <n v="0"/>
  </r>
  <r>
    <x v="1733"/>
    <n v="202501"/>
    <x v="0"/>
    <s v="SECTEUR BLANC                 "/>
    <x v="2"/>
    <n v="916"/>
    <n v="200"/>
    <n v="24"/>
    <n v="12"/>
    <n v="0"/>
    <n v="0"/>
    <n v="0"/>
    <n v="0"/>
    <n v="0"/>
    <n v="0"/>
    <n v="0"/>
    <n v="0"/>
    <n v="0"/>
    <n v="0"/>
    <n v="900582"/>
    <n v="71276"/>
    <n v="70083"/>
    <s v="LAUR"/>
    <s v="CE  "/>
    <n v="0"/>
    <n v="0"/>
  </r>
  <r>
    <x v="1733"/>
    <n v="202501"/>
    <x v="1"/>
    <s v="SECTEUR BLANC                 "/>
    <x v="2"/>
    <n v="916"/>
    <n v="200"/>
    <n v="24"/>
    <n v="12"/>
    <n v="0"/>
    <n v="0"/>
    <n v="0"/>
    <n v="0"/>
    <n v="0"/>
    <n v="0"/>
    <n v="0"/>
    <n v="0"/>
    <n v="0"/>
    <n v="0"/>
    <n v="900582"/>
    <n v="71276"/>
    <n v="70083"/>
    <s v="LAUR"/>
    <s v="CE  "/>
    <n v="0"/>
    <n v="0"/>
  </r>
  <r>
    <x v="1734"/>
    <n v="202501"/>
    <x v="0"/>
    <s v="SECTEUR BLANC                 "/>
    <x v="2"/>
    <n v="916"/>
    <n v="200"/>
    <n v="26"/>
    <n v="10"/>
    <n v="0"/>
    <n v="0"/>
    <n v="0"/>
    <n v="0"/>
    <n v="0"/>
    <n v="0"/>
    <n v="0"/>
    <n v="0"/>
    <n v="0"/>
    <n v="0"/>
    <n v="900582"/>
    <n v="71139"/>
    <n v="71409"/>
    <s v="BACQ"/>
    <s v="CE  "/>
    <n v="0"/>
    <n v="0"/>
  </r>
  <r>
    <x v="1734"/>
    <n v="202501"/>
    <x v="1"/>
    <s v="SECTEUR BLANC                 "/>
    <x v="2"/>
    <n v="916"/>
    <n v="200"/>
    <n v="26"/>
    <n v="10"/>
    <n v="0"/>
    <n v="0"/>
    <n v="0"/>
    <n v="0"/>
    <n v="0"/>
    <n v="0"/>
    <n v="0"/>
    <n v="0"/>
    <n v="0"/>
    <n v="0"/>
    <n v="900582"/>
    <n v="71139"/>
    <n v="71409"/>
    <s v="BACQ"/>
    <s v="CE  "/>
    <n v="0"/>
    <n v="0"/>
  </r>
  <r>
    <x v="1735"/>
    <n v="202501"/>
    <x v="0"/>
    <s v="SECTEUR BLANC                 "/>
    <x v="2"/>
    <n v="916"/>
    <n v="200"/>
    <n v="26"/>
    <n v="10"/>
    <n v="0"/>
    <n v="0"/>
    <n v="0"/>
    <n v="0"/>
    <n v="0"/>
    <n v="0"/>
    <n v="0"/>
    <n v="0"/>
    <n v="0"/>
    <n v="0"/>
    <n v="900582"/>
    <n v="71139"/>
    <n v="71409"/>
    <s v="BACQ"/>
    <s v="CE  "/>
    <n v="0"/>
    <n v="0"/>
  </r>
  <r>
    <x v="1735"/>
    <n v="202501"/>
    <x v="1"/>
    <s v="SECTEUR BLANC                 "/>
    <x v="2"/>
    <n v="916"/>
    <n v="200"/>
    <n v="26"/>
    <n v="10"/>
    <n v="0"/>
    <n v="0"/>
    <n v="0"/>
    <n v="0"/>
    <n v="0"/>
    <n v="0"/>
    <n v="0"/>
    <n v="0"/>
    <n v="0"/>
    <n v="0"/>
    <n v="900582"/>
    <n v="71139"/>
    <n v="71409"/>
    <s v="BACQ"/>
    <s v="CE  "/>
    <n v="0"/>
    <n v="0"/>
  </r>
  <r>
    <x v="1736"/>
    <n v="202501"/>
    <x v="0"/>
    <s v="SECTEUR BLANC                 "/>
    <x v="2"/>
    <n v="916"/>
    <n v="200"/>
    <n v="26"/>
    <n v="8"/>
    <n v="0"/>
    <n v="0"/>
    <n v="0"/>
    <n v="0"/>
    <n v="0"/>
    <n v="0"/>
    <n v="0"/>
    <n v="0"/>
    <n v="0"/>
    <n v="0"/>
    <n v="900582"/>
    <n v="71139"/>
    <n v="71140"/>
    <s v="BACQ"/>
    <s v="CE  "/>
    <n v="0"/>
    <n v="0"/>
  </r>
  <r>
    <x v="1736"/>
    <n v="202501"/>
    <x v="1"/>
    <s v="SECTEUR BLANC                 "/>
    <x v="2"/>
    <n v="916"/>
    <n v="200"/>
    <n v="26"/>
    <n v="8"/>
    <n v="0"/>
    <n v="0"/>
    <n v="0"/>
    <n v="0"/>
    <n v="0"/>
    <n v="0"/>
    <n v="0"/>
    <n v="0"/>
    <n v="0"/>
    <n v="0"/>
    <n v="900582"/>
    <n v="71139"/>
    <n v="71140"/>
    <s v="BACQ"/>
    <s v="CE  "/>
    <n v="0"/>
    <n v="0"/>
  </r>
  <r>
    <x v="1737"/>
    <n v="202501"/>
    <x v="0"/>
    <s v="SECTEUR BLANC                 "/>
    <x v="2"/>
    <n v="916"/>
    <n v="200"/>
    <n v="26"/>
    <n v="10"/>
    <n v="0"/>
    <n v="0"/>
    <n v="0"/>
    <n v="0"/>
    <n v="0"/>
    <n v="0"/>
    <n v="0"/>
    <n v="0"/>
    <n v="0"/>
    <n v="0"/>
    <n v="900582"/>
    <n v="71139"/>
    <n v="700298"/>
    <s v="BACQ"/>
    <s v="CE  "/>
    <n v="0"/>
    <n v="0"/>
  </r>
  <r>
    <x v="1737"/>
    <n v="202501"/>
    <x v="1"/>
    <s v="SECTEUR BLANC                 "/>
    <x v="2"/>
    <n v="916"/>
    <n v="200"/>
    <n v="26"/>
    <n v="10"/>
    <n v="0"/>
    <n v="0"/>
    <n v="0"/>
    <n v="0"/>
    <n v="0"/>
    <n v="0"/>
    <n v="0"/>
    <n v="0"/>
    <n v="0"/>
    <n v="0"/>
    <n v="900582"/>
    <n v="71139"/>
    <n v="700298"/>
    <s v="BACQ"/>
    <s v="CE  "/>
    <n v="0"/>
    <n v="0"/>
  </r>
  <r>
    <x v="1738"/>
    <n v="202501"/>
    <x v="0"/>
    <s v="SECTEUR BLANC                 "/>
    <x v="2"/>
    <n v="916"/>
    <n v="230"/>
    <n v="32"/>
    <n v="7"/>
    <n v="0"/>
    <n v="0"/>
    <n v="0"/>
    <n v="0"/>
    <n v="0"/>
    <n v="0"/>
    <n v="0"/>
    <n v="0"/>
    <n v="0"/>
    <n v="0"/>
    <n v="71030"/>
    <n v="71505"/>
    <n v="71521"/>
    <s v="JULL"/>
    <s v="IF  "/>
    <n v="0"/>
    <n v="0"/>
  </r>
  <r>
    <x v="1738"/>
    <n v="202501"/>
    <x v="1"/>
    <s v="SECTEUR BLANC                 "/>
    <x v="2"/>
    <n v="916"/>
    <n v="230"/>
    <n v="32"/>
    <n v="7"/>
    <n v="0"/>
    <n v="0"/>
    <n v="0"/>
    <n v="0"/>
    <n v="0"/>
    <n v="0"/>
    <n v="0"/>
    <n v="0"/>
    <n v="0"/>
    <n v="0"/>
    <n v="71030"/>
    <n v="71505"/>
    <n v="71521"/>
    <s v="JULL"/>
    <s v="IF  "/>
    <n v="0"/>
    <n v="0"/>
  </r>
  <r>
    <x v="1739"/>
    <n v="202501"/>
    <x v="0"/>
    <s v="SECTEUR BLANC                 "/>
    <x v="2"/>
    <n v="916"/>
    <n v="230"/>
    <n v="32"/>
    <n v="7"/>
    <n v="0"/>
    <n v="0"/>
    <n v="0"/>
    <n v="0"/>
    <n v="0"/>
    <n v="0"/>
    <n v="0"/>
    <n v="0"/>
    <n v="0"/>
    <n v="0"/>
    <n v="71030"/>
    <n v="71505"/>
    <n v="71521"/>
    <s v="JULL"/>
    <s v="IF  "/>
    <n v="0"/>
    <n v="0"/>
  </r>
  <r>
    <x v="1739"/>
    <n v="202501"/>
    <x v="1"/>
    <s v="SECTEUR BLANC                 "/>
    <x v="2"/>
    <n v="916"/>
    <n v="230"/>
    <n v="32"/>
    <n v="7"/>
    <n v="0"/>
    <n v="0"/>
    <n v="0"/>
    <n v="0"/>
    <n v="0"/>
    <n v="0"/>
    <n v="0"/>
    <n v="0"/>
    <n v="0"/>
    <n v="0"/>
    <n v="71030"/>
    <n v="71505"/>
    <n v="71521"/>
    <s v="JULL"/>
    <s v="IF  "/>
    <n v="0"/>
    <n v="0"/>
  </r>
  <r>
    <x v="1740"/>
    <n v="202501"/>
    <x v="0"/>
    <s v="SECTEUR BLANC                 "/>
    <x v="2"/>
    <n v="916"/>
    <n v="230"/>
    <n v="32"/>
    <n v="10"/>
    <n v="0"/>
    <n v="0"/>
    <n v="0"/>
    <n v="0"/>
    <n v="0"/>
    <n v="0"/>
    <n v="0"/>
    <n v="0"/>
    <n v="0"/>
    <n v="0"/>
    <n v="71030"/>
    <n v="71505"/>
    <n v="71517"/>
    <s v="JULL"/>
    <s v="IF  "/>
    <n v="0"/>
    <n v="0"/>
  </r>
  <r>
    <x v="1740"/>
    <n v="202501"/>
    <x v="1"/>
    <s v="SECTEUR BLANC                 "/>
    <x v="2"/>
    <n v="916"/>
    <n v="230"/>
    <n v="32"/>
    <n v="10"/>
    <n v="0"/>
    <n v="0"/>
    <n v="0"/>
    <n v="0"/>
    <n v="0"/>
    <n v="0"/>
    <n v="0"/>
    <n v="0"/>
    <n v="0"/>
    <n v="0"/>
    <n v="71030"/>
    <n v="71505"/>
    <n v="71517"/>
    <s v="JULL"/>
    <s v="IF  "/>
    <n v="0"/>
    <n v="0"/>
  </r>
  <r>
    <x v="1741"/>
    <n v="202501"/>
    <x v="0"/>
    <s v="SECTEUR BLANC                 "/>
    <x v="2"/>
    <n v="916"/>
    <n v="230"/>
    <n v="32"/>
    <n v="10"/>
    <n v="0"/>
    <n v="0"/>
    <n v="0"/>
    <n v="0"/>
    <n v="0"/>
    <n v="0"/>
    <n v="0"/>
    <n v="0"/>
    <n v="0"/>
    <n v="0"/>
    <n v="71030"/>
    <n v="71505"/>
    <n v="71517"/>
    <s v="JULL"/>
    <s v="IF  "/>
    <n v="0"/>
    <n v="0"/>
  </r>
  <r>
    <x v="1741"/>
    <n v="202501"/>
    <x v="1"/>
    <s v="SECTEUR BLANC                 "/>
    <x v="2"/>
    <n v="916"/>
    <n v="230"/>
    <n v="32"/>
    <n v="10"/>
    <n v="0"/>
    <n v="0"/>
    <n v="0"/>
    <n v="0"/>
    <n v="0"/>
    <n v="0"/>
    <n v="0"/>
    <n v="0"/>
    <n v="0"/>
    <n v="0"/>
    <n v="71030"/>
    <n v="71505"/>
    <n v="71517"/>
    <s v="JULL"/>
    <s v="IF  "/>
    <n v="0"/>
    <n v="0"/>
  </r>
  <r>
    <x v="1742"/>
    <n v="202501"/>
    <x v="0"/>
    <s v="SECTEUR BLANC                 "/>
    <x v="2"/>
    <n v="916"/>
    <n v="200"/>
    <n v="23"/>
    <n v="8"/>
    <n v="0"/>
    <n v="0"/>
    <n v="0"/>
    <n v="0"/>
    <n v="0"/>
    <n v="0"/>
    <n v="0"/>
    <n v="0"/>
    <n v="0"/>
    <n v="0"/>
    <n v="900582"/>
    <n v="71506"/>
    <n v="71526"/>
    <s v="MART"/>
    <s v="CE  "/>
    <n v="0"/>
    <n v="0"/>
  </r>
  <r>
    <x v="1742"/>
    <n v="202501"/>
    <x v="1"/>
    <s v="SECTEUR BLANC                 "/>
    <x v="2"/>
    <n v="916"/>
    <n v="200"/>
    <n v="23"/>
    <n v="8"/>
    <n v="0"/>
    <n v="0"/>
    <n v="0"/>
    <n v="0"/>
    <n v="0"/>
    <n v="0"/>
    <n v="0"/>
    <n v="0"/>
    <n v="0"/>
    <n v="0"/>
    <n v="900582"/>
    <n v="71506"/>
    <n v="71526"/>
    <s v="MART"/>
    <s v="CE  "/>
    <n v="0"/>
    <n v="0"/>
  </r>
  <r>
    <x v="1743"/>
    <n v="202501"/>
    <x v="0"/>
    <s v="SECTEUR BLANC                 "/>
    <x v="2"/>
    <n v="916"/>
    <n v="200"/>
    <n v="23"/>
    <n v="9"/>
    <n v="0"/>
    <n v="0"/>
    <n v="0"/>
    <n v="0"/>
    <n v="0"/>
    <n v="0"/>
    <n v="0"/>
    <n v="0"/>
    <n v="0"/>
    <n v="0"/>
    <n v="900582"/>
    <n v="71506"/>
    <n v="71527"/>
    <s v="MART"/>
    <s v="CE  "/>
    <n v="0"/>
    <n v="0"/>
  </r>
  <r>
    <x v="1743"/>
    <n v="202501"/>
    <x v="1"/>
    <s v="SECTEUR BLANC                 "/>
    <x v="2"/>
    <n v="916"/>
    <n v="200"/>
    <n v="23"/>
    <n v="9"/>
    <n v="0"/>
    <n v="0"/>
    <n v="0"/>
    <n v="0"/>
    <n v="0"/>
    <n v="0"/>
    <n v="0"/>
    <n v="0"/>
    <n v="0"/>
    <n v="0"/>
    <n v="900582"/>
    <n v="71506"/>
    <n v="71527"/>
    <s v="MART"/>
    <s v="CE  "/>
    <n v="0"/>
    <n v="0"/>
  </r>
  <r>
    <x v="1744"/>
    <n v="202501"/>
    <x v="0"/>
    <s v="SECTEUR BLANC                 "/>
    <x v="2"/>
    <n v="916"/>
    <n v="200"/>
    <n v="23"/>
    <n v="9"/>
    <n v="0"/>
    <n v="0"/>
    <n v="0"/>
    <n v="0"/>
    <n v="0"/>
    <n v="0"/>
    <n v="0"/>
    <n v="0"/>
    <n v="0"/>
    <n v="0"/>
    <n v="900582"/>
    <n v="71506"/>
    <n v="71527"/>
    <s v="MART"/>
    <s v="CE  "/>
    <n v="0"/>
    <n v="0"/>
  </r>
  <r>
    <x v="1744"/>
    <n v="202501"/>
    <x v="1"/>
    <s v="SECTEUR BLANC                 "/>
    <x v="2"/>
    <n v="916"/>
    <n v="200"/>
    <n v="23"/>
    <n v="9"/>
    <n v="0"/>
    <n v="0"/>
    <n v="0"/>
    <n v="0"/>
    <n v="0"/>
    <n v="0"/>
    <n v="0"/>
    <n v="0"/>
    <n v="0"/>
    <n v="0"/>
    <n v="900582"/>
    <n v="71506"/>
    <n v="71527"/>
    <s v="MART"/>
    <s v="CE  "/>
    <n v="0"/>
    <n v="0"/>
  </r>
  <r>
    <x v="1745"/>
    <n v="202501"/>
    <x v="0"/>
    <s v="SECTEUR BLANC                 "/>
    <x v="2"/>
    <n v="916"/>
    <n v="200"/>
    <n v="23"/>
    <n v="8"/>
    <n v="0"/>
    <n v="0"/>
    <n v="0"/>
    <n v="0"/>
    <n v="0"/>
    <n v="0"/>
    <n v="0"/>
    <n v="0"/>
    <n v="0"/>
    <n v="0"/>
    <n v="900582"/>
    <n v="71506"/>
    <n v="71526"/>
    <s v="MART"/>
    <s v="CE  "/>
    <n v="0"/>
    <n v="0"/>
  </r>
  <r>
    <x v="1745"/>
    <n v="202501"/>
    <x v="1"/>
    <s v="SECTEUR BLANC                 "/>
    <x v="2"/>
    <n v="916"/>
    <n v="200"/>
    <n v="23"/>
    <n v="8"/>
    <n v="0"/>
    <n v="0"/>
    <n v="0"/>
    <n v="0"/>
    <n v="0"/>
    <n v="0"/>
    <n v="0"/>
    <n v="0"/>
    <n v="0"/>
    <n v="0"/>
    <n v="900582"/>
    <n v="71506"/>
    <n v="71526"/>
    <s v="MART"/>
    <s v="CE  "/>
    <n v="0"/>
    <n v="0"/>
  </r>
  <r>
    <x v="1746"/>
    <n v="202501"/>
    <x v="0"/>
    <s v="SECTEUR BLANC                 "/>
    <x v="2"/>
    <n v="916"/>
    <n v="200"/>
    <n v="23"/>
    <n v="8"/>
    <n v="0"/>
    <n v="0"/>
    <n v="0"/>
    <n v="0"/>
    <n v="0"/>
    <n v="0"/>
    <n v="0"/>
    <n v="0"/>
    <n v="0"/>
    <n v="0"/>
    <n v="900582"/>
    <n v="71506"/>
    <n v="71526"/>
    <s v="MART"/>
    <s v="CE  "/>
    <n v="0"/>
    <n v="0"/>
  </r>
  <r>
    <x v="1746"/>
    <n v="202501"/>
    <x v="1"/>
    <s v="SECTEUR BLANC                 "/>
    <x v="2"/>
    <n v="916"/>
    <n v="200"/>
    <n v="23"/>
    <n v="8"/>
    <n v="0"/>
    <n v="0"/>
    <n v="0"/>
    <n v="0"/>
    <n v="0"/>
    <n v="0"/>
    <n v="0"/>
    <n v="0"/>
    <n v="0"/>
    <n v="0"/>
    <n v="900582"/>
    <n v="71506"/>
    <n v="71526"/>
    <s v="MART"/>
    <s v="CE  "/>
    <n v="0"/>
    <n v="0"/>
  </r>
  <r>
    <x v="1747"/>
    <n v="202501"/>
    <x v="0"/>
    <s v="SECTEUR BLANC                 "/>
    <x v="2"/>
    <n v="916"/>
    <n v="200"/>
    <n v="34"/>
    <n v="8"/>
    <n v="0"/>
    <n v="0"/>
    <n v="0"/>
    <n v="0"/>
    <n v="0"/>
    <n v="0"/>
    <n v="0"/>
    <n v="0"/>
    <n v="0"/>
    <n v="0"/>
    <n v="900582"/>
    <n v="71507"/>
    <n v="71528"/>
    <s v="MORT"/>
    <s v="CE  "/>
    <n v="0"/>
    <n v="0"/>
  </r>
  <r>
    <x v="1747"/>
    <n v="202501"/>
    <x v="1"/>
    <s v="SECTEUR BLANC                 "/>
    <x v="2"/>
    <n v="916"/>
    <n v="200"/>
    <n v="34"/>
    <n v="8"/>
    <n v="0"/>
    <n v="0"/>
    <n v="0"/>
    <n v="0"/>
    <n v="0"/>
    <n v="0"/>
    <n v="0"/>
    <n v="0"/>
    <n v="0"/>
    <n v="0"/>
    <n v="900582"/>
    <n v="71507"/>
    <n v="71528"/>
    <s v="MORT"/>
    <s v="CE  "/>
    <n v="0"/>
    <n v="0"/>
  </r>
  <r>
    <x v="1748"/>
    <n v="202501"/>
    <x v="0"/>
    <s v="SECTEUR BLANC                 "/>
    <x v="2"/>
    <n v="916"/>
    <n v="230"/>
    <n v="26"/>
    <n v="13"/>
    <n v="0"/>
    <n v="0"/>
    <n v="0"/>
    <n v="0"/>
    <n v="0"/>
    <n v="0"/>
    <n v="0"/>
    <n v="0"/>
    <n v="0"/>
    <n v="0"/>
    <n v="71030"/>
    <n v="71054"/>
    <n v="700079"/>
    <s v="BOUR"/>
    <s v="IF  "/>
    <n v="0"/>
    <n v="0"/>
  </r>
  <r>
    <x v="1748"/>
    <n v="202501"/>
    <x v="1"/>
    <s v="SECTEUR BLANC                 "/>
    <x v="2"/>
    <n v="916"/>
    <n v="230"/>
    <n v="26"/>
    <n v="13"/>
    <n v="0"/>
    <n v="0"/>
    <n v="0"/>
    <n v="0"/>
    <n v="0"/>
    <n v="0"/>
    <n v="0"/>
    <n v="0"/>
    <n v="0"/>
    <n v="0"/>
    <n v="71030"/>
    <n v="71054"/>
    <n v="700079"/>
    <s v="BOUR"/>
    <s v="IF  "/>
    <n v="0"/>
    <n v="0"/>
  </r>
  <r>
    <x v="1749"/>
    <n v="202501"/>
    <x v="0"/>
    <s v="SECTEUR BLANC                 "/>
    <x v="2"/>
    <n v="916"/>
    <n v="230"/>
    <n v="32"/>
    <n v="10"/>
    <n v="0"/>
    <n v="0"/>
    <n v="0"/>
    <n v="0"/>
    <n v="0"/>
    <n v="0"/>
    <n v="0"/>
    <n v="0"/>
    <n v="0"/>
    <n v="0"/>
    <n v="71030"/>
    <n v="71505"/>
    <n v="71517"/>
    <s v="JULL"/>
    <s v="IF  "/>
    <n v="0"/>
    <n v="0"/>
  </r>
  <r>
    <x v="1749"/>
    <n v="202501"/>
    <x v="1"/>
    <s v="SECTEUR BLANC                 "/>
    <x v="2"/>
    <n v="916"/>
    <n v="230"/>
    <n v="32"/>
    <n v="10"/>
    <n v="0"/>
    <n v="0"/>
    <n v="0"/>
    <n v="0"/>
    <n v="0"/>
    <n v="0"/>
    <n v="0"/>
    <n v="0"/>
    <n v="0"/>
    <n v="0"/>
    <n v="71030"/>
    <n v="71505"/>
    <n v="71517"/>
    <s v="JULL"/>
    <s v="IF  "/>
    <n v="0"/>
    <n v="0"/>
  </r>
  <r>
    <x v="1750"/>
    <n v="202501"/>
    <x v="0"/>
    <s v="SECTEUR BLANC                 "/>
    <x v="2"/>
    <n v="916"/>
    <n v="230"/>
    <n v="32"/>
    <n v="10"/>
    <n v="0"/>
    <n v="0"/>
    <n v="0"/>
    <n v="0"/>
    <n v="0"/>
    <n v="0"/>
    <n v="0"/>
    <n v="0"/>
    <n v="0"/>
    <n v="0"/>
    <n v="71030"/>
    <n v="71505"/>
    <n v="71517"/>
    <s v="JULL"/>
    <s v="IF  "/>
    <n v="0"/>
    <n v="0"/>
  </r>
  <r>
    <x v="1750"/>
    <n v="202501"/>
    <x v="1"/>
    <s v="SECTEUR BLANC                 "/>
    <x v="2"/>
    <n v="916"/>
    <n v="230"/>
    <n v="32"/>
    <n v="10"/>
    <n v="0"/>
    <n v="0"/>
    <n v="0"/>
    <n v="0"/>
    <n v="0"/>
    <n v="0"/>
    <n v="0"/>
    <n v="0"/>
    <n v="0"/>
    <n v="0"/>
    <n v="71030"/>
    <n v="71505"/>
    <n v="71517"/>
    <s v="JULL"/>
    <s v="IF  "/>
    <n v="0"/>
    <n v="0"/>
  </r>
  <r>
    <x v="1751"/>
    <n v="202501"/>
    <x v="0"/>
    <s v="SECTEUR BLANC                 "/>
    <x v="2"/>
    <n v="916"/>
    <n v="230"/>
    <n v="32"/>
    <n v="7"/>
    <n v="0"/>
    <n v="0"/>
    <n v="0"/>
    <n v="0"/>
    <n v="0"/>
    <n v="0"/>
    <n v="0"/>
    <n v="0"/>
    <n v="0"/>
    <n v="0"/>
    <n v="71030"/>
    <n v="71505"/>
    <n v="71521"/>
    <s v="JULL"/>
    <s v="IF  "/>
    <n v="0"/>
    <n v="0"/>
  </r>
  <r>
    <x v="1751"/>
    <n v="202501"/>
    <x v="1"/>
    <s v="SECTEUR BLANC                 "/>
    <x v="2"/>
    <n v="916"/>
    <n v="230"/>
    <n v="32"/>
    <n v="7"/>
    <n v="0"/>
    <n v="0"/>
    <n v="0"/>
    <n v="0"/>
    <n v="0"/>
    <n v="0"/>
    <n v="0"/>
    <n v="0"/>
    <n v="0"/>
    <n v="0"/>
    <n v="71030"/>
    <n v="71505"/>
    <n v="71521"/>
    <s v="JULL"/>
    <s v="IF  "/>
    <n v="0"/>
    <n v="0"/>
  </r>
  <r>
    <x v="1752"/>
    <n v="202501"/>
    <x v="0"/>
    <s v="SECTEUR BLANC                 "/>
    <x v="2"/>
    <n v="916"/>
    <n v="230"/>
    <n v="26"/>
    <n v="7"/>
    <n v="0"/>
    <n v="0"/>
    <n v="0"/>
    <n v="0"/>
    <n v="0"/>
    <n v="0"/>
    <n v="0"/>
    <n v="0"/>
    <n v="0"/>
    <n v="0"/>
    <n v="71030"/>
    <n v="71054"/>
    <n v="71056"/>
    <s v="BOUR"/>
    <s v="IF  "/>
    <n v="0"/>
    <n v="0"/>
  </r>
  <r>
    <x v="1752"/>
    <n v="202501"/>
    <x v="1"/>
    <s v="SECTEUR BLANC                 "/>
    <x v="2"/>
    <n v="916"/>
    <n v="230"/>
    <n v="26"/>
    <n v="7"/>
    <n v="0"/>
    <n v="0"/>
    <n v="0"/>
    <n v="0"/>
    <n v="0"/>
    <n v="0"/>
    <n v="0"/>
    <n v="0"/>
    <n v="0"/>
    <n v="0"/>
    <n v="71030"/>
    <n v="71054"/>
    <n v="71056"/>
    <s v="BOUR"/>
    <s v="IF  "/>
    <n v="0"/>
    <n v="0"/>
  </r>
  <r>
    <x v="1753"/>
    <n v="202501"/>
    <x v="0"/>
    <s v="SECTEUR BLANC                 "/>
    <x v="2"/>
    <n v="916"/>
    <n v="230"/>
    <n v="32"/>
    <n v="10"/>
    <n v="0"/>
    <n v="0"/>
    <n v="0"/>
    <n v="0"/>
    <n v="0"/>
    <n v="0"/>
    <n v="0"/>
    <n v="0"/>
    <n v="0"/>
    <n v="0"/>
    <n v="71030"/>
    <n v="71505"/>
    <n v="71517"/>
    <s v="JULL"/>
    <s v="IF  "/>
    <n v="0"/>
    <n v="0"/>
  </r>
  <r>
    <x v="1753"/>
    <n v="202501"/>
    <x v="1"/>
    <s v="SECTEUR BLANC                 "/>
    <x v="2"/>
    <n v="916"/>
    <n v="230"/>
    <n v="32"/>
    <n v="10"/>
    <n v="0"/>
    <n v="0"/>
    <n v="0"/>
    <n v="0"/>
    <n v="0"/>
    <n v="0"/>
    <n v="0"/>
    <n v="0"/>
    <n v="0"/>
    <n v="0"/>
    <n v="71030"/>
    <n v="71505"/>
    <n v="71517"/>
    <s v="JULL"/>
    <s v="IF  "/>
    <n v="0"/>
    <n v="0"/>
  </r>
  <r>
    <x v="1754"/>
    <n v="202501"/>
    <x v="0"/>
    <s v="SECTEUR BLANC                 "/>
    <x v="2"/>
    <n v="916"/>
    <n v="230"/>
    <n v="32"/>
    <n v="7"/>
    <n v="0"/>
    <n v="0"/>
    <n v="0"/>
    <n v="0"/>
    <n v="0"/>
    <n v="0"/>
    <n v="0"/>
    <n v="0"/>
    <n v="0"/>
    <n v="0"/>
    <n v="71030"/>
    <n v="71505"/>
    <n v="71521"/>
    <s v="JULL"/>
    <s v="IF  "/>
    <n v="0"/>
    <n v="0"/>
  </r>
  <r>
    <x v="1754"/>
    <n v="202501"/>
    <x v="1"/>
    <s v="SECTEUR BLANC                 "/>
    <x v="2"/>
    <n v="916"/>
    <n v="230"/>
    <n v="32"/>
    <n v="7"/>
    <n v="0"/>
    <n v="0"/>
    <n v="0"/>
    <n v="0"/>
    <n v="0"/>
    <n v="0"/>
    <n v="0"/>
    <n v="0"/>
    <n v="0"/>
    <n v="0"/>
    <n v="71030"/>
    <n v="71505"/>
    <n v="71521"/>
    <s v="JULL"/>
    <s v="IF  "/>
    <n v="0"/>
    <n v="0"/>
  </r>
  <r>
    <x v="1755"/>
    <n v="202501"/>
    <x v="0"/>
    <s v="SECTEUR BLANC                 "/>
    <x v="2"/>
    <n v="916"/>
    <n v="228"/>
    <n v="30"/>
    <n v="13"/>
    <n v="0"/>
    <n v="0"/>
    <n v="0"/>
    <n v="0"/>
    <n v="0"/>
    <n v="0"/>
    <n v="0"/>
    <n v="0"/>
    <n v="0"/>
    <n v="0"/>
    <n v="71590"/>
    <n v="71595"/>
    <n v="71358"/>
    <s v="CORV"/>
    <s v="GO  "/>
    <n v="0"/>
    <n v="0"/>
  </r>
  <r>
    <x v="1755"/>
    <n v="202501"/>
    <x v="1"/>
    <s v="SECTEUR BLANC                 "/>
    <x v="2"/>
    <n v="916"/>
    <n v="228"/>
    <n v="30"/>
    <n v="13"/>
    <n v="0"/>
    <n v="0"/>
    <n v="0"/>
    <n v="0"/>
    <n v="0"/>
    <n v="0"/>
    <n v="0"/>
    <n v="0"/>
    <n v="0"/>
    <n v="0"/>
    <n v="71590"/>
    <n v="71595"/>
    <n v="71358"/>
    <s v="CORV"/>
    <s v="GO  "/>
    <n v="0"/>
    <n v="0"/>
  </r>
  <r>
    <x v="1756"/>
    <n v="202501"/>
    <x v="0"/>
    <s v="SECTEUR BLANC                 "/>
    <x v="2"/>
    <n v="916"/>
    <n v="228"/>
    <n v="30"/>
    <n v="13"/>
    <n v="0"/>
    <n v="0"/>
    <n v="0"/>
    <n v="0"/>
    <n v="0"/>
    <n v="0"/>
    <n v="0"/>
    <n v="0"/>
    <n v="0"/>
    <n v="0"/>
    <n v="71590"/>
    <n v="71595"/>
    <n v="71358"/>
    <s v="CORV"/>
    <s v="GO  "/>
    <n v="0"/>
    <n v="0"/>
  </r>
  <r>
    <x v="1756"/>
    <n v="202501"/>
    <x v="1"/>
    <s v="SECTEUR BLANC                 "/>
    <x v="2"/>
    <n v="916"/>
    <n v="228"/>
    <n v="30"/>
    <n v="13"/>
    <n v="0"/>
    <n v="0"/>
    <n v="0"/>
    <n v="0"/>
    <n v="0"/>
    <n v="0"/>
    <n v="0"/>
    <n v="0"/>
    <n v="0"/>
    <n v="0"/>
    <n v="71590"/>
    <n v="71595"/>
    <n v="71358"/>
    <s v="CORV"/>
    <s v="GO  "/>
    <n v="0"/>
    <n v="0"/>
  </r>
  <r>
    <x v="1757"/>
    <n v="202501"/>
    <x v="0"/>
    <s v="SECTEUR BLANC                 "/>
    <x v="2"/>
    <n v="916"/>
    <n v="230"/>
    <n v="32"/>
    <n v="7"/>
    <n v="0"/>
    <n v="0"/>
    <n v="0"/>
    <n v="0"/>
    <n v="0"/>
    <n v="0"/>
    <n v="0"/>
    <n v="0"/>
    <n v="0"/>
    <n v="0"/>
    <n v="71030"/>
    <n v="71505"/>
    <n v="71563"/>
    <s v="JULL"/>
    <s v="IF  "/>
    <n v="0"/>
    <n v="0"/>
  </r>
  <r>
    <x v="1757"/>
    <n v="202501"/>
    <x v="1"/>
    <s v="SECTEUR BLANC                 "/>
    <x v="2"/>
    <n v="916"/>
    <n v="230"/>
    <n v="32"/>
    <n v="7"/>
    <n v="0"/>
    <n v="0"/>
    <n v="0"/>
    <n v="0"/>
    <n v="0"/>
    <n v="0"/>
    <n v="0"/>
    <n v="0"/>
    <n v="0"/>
    <n v="0"/>
    <n v="71030"/>
    <n v="71505"/>
    <n v="71563"/>
    <s v="JULL"/>
    <s v="IF  "/>
    <n v="0"/>
    <n v="0"/>
  </r>
  <r>
    <x v="1758"/>
    <n v="202501"/>
    <x v="0"/>
    <s v="SECTEUR BLANC                 "/>
    <x v="2"/>
    <n v="916"/>
    <n v="230"/>
    <n v="32"/>
    <n v="7"/>
    <n v="0"/>
    <n v="0"/>
    <n v="0"/>
    <n v="0"/>
    <n v="0"/>
    <n v="0"/>
    <n v="0"/>
    <n v="0"/>
    <n v="0"/>
    <n v="0"/>
    <n v="71030"/>
    <n v="71505"/>
    <n v="71563"/>
    <s v="JULL"/>
    <s v="IF  "/>
    <n v="0"/>
    <n v="0"/>
  </r>
  <r>
    <x v="1758"/>
    <n v="202501"/>
    <x v="1"/>
    <s v="SECTEUR BLANC                 "/>
    <x v="2"/>
    <n v="916"/>
    <n v="230"/>
    <n v="32"/>
    <n v="7"/>
    <n v="0"/>
    <n v="0"/>
    <n v="0"/>
    <n v="0"/>
    <n v="0"/>
    <n v="0"/>
    <n v="0"/>
    <n v="0"/>
    <n v="0"/>
    <n v="0"/>
    <n v="71030"/>
    <n v="71505"/>
    <n v="71563"/>
    <s v="JULL"/>
    <s v="IF  "/>
    <n v="0"/>
    <n v="0"/>
  </r>
  <r>
    <x v="1759"/>
    <n v="202501"/>
    <x v="0"/>
    <s v="SECTEUR BLANC                 "/>
    <x v="2"/>
    <n v="916"/>
    <n v="230"/>
    <n v="32"/>
    <n v="11"/>
    <n v="0"/>
    <n v="0"/>
    <n v="0"/>
    <n v="0"/>
    <n v="0"/>
    <n v="0"/>
    <n v="0"/>
    <n v="0"/>
    <n v="0"/>
    <n v="0"/>
    <n v="71030"/>
    <n v="71505"/>
    <n v="700076"/>
    <s v="JULL"/>
    <s v="IF  "/>
    <n v="0"/>
    <n v="0"/>
  </r>
  <r>
    <x v="1759"/>
    <n v="202501"/>
    <x v="1"/>
    <s v="SECTEUR BLANC                 "/>
    <x v="2"/>
    <n v="916"/>
    <n v="230"/>
    <n v="32"/>
    <n v="11"/>
    <n v="0"/>
    <n v="0"/>
    <n v="0"/>
    <n v="0"/>
    <n v="0"/>
    <n v="0"/>
    <n v="0"/>
    <n v="0"/>
    <n v="0"/>
    <n v="0"/>
    <n v="71030"/>
    <n v="71505"/>
    <n v="700076"/>
    <s v="JULL"/>
    <s v="IF  "/>
    <n v="0"/>
    <n v="0"/>
  </r>
  <r>
    <x v="1760"/>
    <n v="202501"/>
    <x v="0"/>
    <s v="SECTEUR BLANC                 "/>
    <x v="2"/>
    <n v="916"/>
    <n v="230"/>
    <n v="32"/>
    <n v="11"/>
    <n v="0"/>
    <n v="0"/>
    <n v="0"/>
    <n v="0"/>
    <n v="0"/>
    <n v="0"/>
    <n v="0"/>
    <n v="0"/>
    <n v="0"/>
    <n v="0"/>
    <n v="71030"/>
    <n v="71505"/>
    <n v="700076"/>
    <s v="JULL"/>
    <s v="IF  "/>
    <n v="0"/>
    <n v="0"/>
  </r>
  <r>
    <x v="1760"/>
    <n v="202501"/>
    <x v="1"/>
    <s v="SECTEUR BLANC                 "/>
    <x v="2"/>
    <n v="916"/>
    <n v="230"/>
    <n v="32"/>
    <n v="11"/>
    <n v="0"/>
    <n v="0"/>
    <n v="0"/>
    <n v="0"/>
    <n v="0"/>
    <n v="0"/>
    <n v="0"/>
    <n v="0"/>
    <n v="0"/>
    <n v="0"/>
    <n v="71030"/>
    <n v="71505"/>
    <n v="700076"/>
    <s v="JULL"/>
    <s v="IF  "/>
    <n v="0"/>
    <n v="0"/>
  </r>
  <r>
    <x v="1761"/>
    <n v="202501"/>
    <x v="0"/>
    <s v="SECTEUR BLANC                 "/>
    <x v="2"/>
    <n v="916"/>
    <n v="230"/>
    <n v="32"/>
    <n v="7"/>
    <n v="0"/>
    <n v="0"/>
    <n v="0"/>
    <n v="0"/>
    <n v="0"/>
    <n v="0"/>
    <n v="0"/>
    <n v="0"/>
    <n v="0"/>
    <n v="0"/>
    <n v="71030"/>
    <n v="71505"/>
    <n v="71563"/>
    <s v="JULL"/>
    <s v="IF  "/>
    <n v="0"/>
    <n v="0"/>
  </r>
  <r>
    <x v="1761"/>
    <n v="202501"/>
    <x v="1"/>
    <s v="SECTEUR BLANC                 "/>
    <x v="2"/>
    <n v="916"/>
    <n v="230"/>
    <n v="32"/>
    <n v="7"/>
    <n v="0"/>
    <n v="0"/>
    <n v="0"/>
    <n v="0"/>
    <n v="0"/>
    <n v="0"/>
    <n v="0"/>
    <n v="0"/>
    <n v="0"/>
    <n v="0"/>
    <n v="71030"/>
    <n v="71505"/>
    <n v="71563"/>
    <s v="JULL"/>
    <s v="IF  "/>
    <n v="0"/>
    <n v="0"/>
  </r>
  <r>
    <x v="1762"/>
    <n v="202501"/>
    <x v="0"/>
    <s v="SECTEUR BLANC                 "/>
    <x v="2"/>
    <n v="916"/>
    <n v="230"/>
    <n v="32"/>
    <n v="7"/>
    <n v="0"/>
    <n v="0"/>
    <n v="0"/>
    <n v="0"/>
    <n v="0"/>
    <n v="0"/>
    <n v="0"/>
    <n v="0"/>
    <n v="0"/>
    <n v="0"/>
    <n v="71030"/>
    <n v="71505"/>
    <n v="71563"/>
    <s v="JULL"/>
    <s v="IF  "/>
    <n v="0"/>
    <n v="0"/>
  </r>
  <r>
    <x v="1762"/>
    <n v="202501"/>
    <x v="1"/>
    <s v="SECTEUR BLANC                 "/>
    <x v="2"/>
    <n v="916"/>
    <n v="230"/>
    <n v="32"/>
    <n v="7"/>
    <n v="0"/>
    <n v="0"/>
    <n v="0"/>
    <n v="0"/>
    <n v="0"/>
    <n v="0"/>
    <n v="0"/>
    <n v="0"/>
    <n v="0"/>
    <n v="0"/>
    <n v="71030"/>
    <n v="71505"/>
    <n v="71563"/>
    <s v="JULL"/>
    <s v="IF  "/>
    <n v="0"/>
    <n v="0"/>
  </r>
  <r>
    <x v="1763"/>
    <n v="202501"/>
    <x v="0"/>
    <s v="SECTEUR BLANC                 "/>
    <x v="2"/>
    <n v="916"/>
    <n v="230"/>
    <n v="32"/>
    <n v="7"/>
    <n v="0"/>
    <n v="0"/>
    <n v="0"/>
    <n v="0"/>
    <n v="0"/>
    <n v="0"/>
    <n v="0"/>
    <n v="0"/>
    <n v="0"/>
    <n v="0"/>
    <n v="71030"/>
    <n v="71505"/>
    <n v="71563"/>
    <s v="JULL"/>
    <s v="IF  "/>
    <n v="0"/>
    <n v="0"/>
  </r>
  <r>
    <x v="1763"/>
    <n v="202501"/>
    <x v="1"/>
    <s v="SECTEUR BLANC                 "/>
    <x v="2"/>
    <n v="916"/>
    <n v="230"/>
    <n v="32"/>
    <n v="7"/>
    <n v="0"/>
    <n v="0"/>
    <n v="0"/>
    <n v="0"/>
    <n v="0"/>
    <n v="0"/>
    <n v="0"/>
    <n v="0"/>
    <n v="0"/>
    <n v="0"/>
    <n v="71030"/>
    <n v="71505"/>
    <n v="71563"/>
    <s v="JULL"/>
    <s v="IF  "/>
    <n v="0"/>
    <n v="0"/>
  </r>
  <r>
    <x v="1764"/>
    <n v="202501"/>
    <x v="0"/>
    <s v="SECTEUR BLANC                 "/>
    <x v="2"/>
    <n v="916"/>
    <n v="230"/>
    <n v="32"/>
    <n v="11"/>
    <n v="0"/>
    <n v="0"/>
    <n v="0"/>
    <n v="0"/>
    <n v="0"/>
    <n v="0"/>
    <n v="0"/>
    <n v="0"/>
    <n v="0"/>
    <n v="0"/>
    <n v="71030"/>
    <n v="71505"/>
    <n v="700076"/>
    <s v="JULL"/>
    <s v="IF  "/>
    <n v="0"/>
    <n v="0"/>
  </r>
  <r>
    <x v="1764"/>
    <n v="202501"/>
    <x v="1"/>
    <s v="SECTEUR BLANC                 "/>
    <x v="2"/>
    <n v="916"/>
    <n v="230"/>
    <n v="32"/>
    <n v="11"/>
    <n v="0"/>
    <n v="0"/>
    <n v="0"/>
    <n v="0"/>
    <n v="0"/>
    <n v="0"/>
    <n v="0"/>
    <n v="0"/>
    <n v="0"/>
    <n v="0"/>
    <n v="71030"/>
    <n v="71505"/>
    <n v="700076"/>
    <s v="JULL"/>
    <s v="IF  "/>
    <n v="0"/>
    <n v="0"/>
  </r>
  <r>
    <x v="1765"/>
    <n v="202501"/>
    <x v="0"/>
    <s v="SECTEUR BLANC                 "/>
    <x v="2"/>
    <n v="916"/>
    <n v="230"/>
    <n v="20"/>
    <n v="7"/>
    <n v="0"/>
    <n v="0"/>
    <n v="0"/>
    <n v="0"/>
    <n v="0"/>
    <n v="0"/>
    <n v="0"/>
    <n v="0"/>
    <n v="0"/>
    <n v="0"/>
    <n v="71030"/>
    <n v="71510"/>
    <n v="71120"/>
    <s v="TEIS"/>
    <s v="IF  "/>
    <n v="0"/>
    <n v="0"/>
  </r>
  <r>
    <x v="1765"/>
    <n v="202501"/>
    <x v="1"/>
    <s v="SECTEUR BLANC                 "/>
    <x v="2"/>
    <n v="916"/>
    <n v="230"/>
    <n v="20"/>
    <n v="7"/>
    <n v="0"/>
    <n v="0"/>
    <n v="0"/>
    <n v="0"/>
    <n v="0"/>
    <n v="0"/>
    <n v="0"/>
    <n v="0"/>
    <n v="0"/>
    <n v="0"/>
    <n v="71030"/>
    <n v="71510"/>
    <n v="71120"/>
    <s v="TEIS"/>
    <s v="IF  "/>
    <n v="0"/>
    <n v="0"/>
  </r>
  <r>
    <x v="1766"/>
    <n v="202501"/>
    <x v="0"/>
    <s v="SECTEUR BLANC                 "/>
    <x v="2"/>
    <n v="916"/>
    <n v="230"/>
    <n v="20"/>
    <n v="7"/>
    <n v="0"/>
    <n v="0"/>
    <n v="0"/>
    <n v="0"/>
    <n v="0"/>
    <n v="0"/>
    <n v="0"/>
    <n v="0"/>
    <n v="0"/>
    <n v="0"/>
    <n v="71030"/>
    <n v="71510"/>
    <n v="71120"/>
    <s v="TEIS"/>
    <s v="IF  "/>
    <n v="0"/>
    <n v="0"/>
  </r>
  <r>
    <x v="1766"/>
    <n v="202501"/>
    <x v="1"/>
    <s v="SECTEUR BLANC                 "/>
    <x v="2"/>
    <n v="916"/>
    <n v="230"/>
    <n v="20"/>
    <n v="7"/>
    <n v="0"/>
    <n v="0"/>
    <n v="0"/>
    <n v="0"/>
    <n v="0"/>
    <n v="0"/>
    <n v="0"/>
    <n v="0"/>
    <n v="0"/>
    <n v="0"/>
    <n v="71030"/>
    <n v="71510"/>
    <n v="71120"/>
    <s v="TEIS"/>
    <s v="IF  "/>
    <n v="0"/>
    <n v="0"/>
  </r>
  <r>
    <x v="1767"/>
    <n v="202501"/>
    <x v="0"/>
    <s v="SECTEUR BLANC                 "/>
    <x v="2"/>
    <n v="916"/>
    <n v="230"/>
    <n v="26"/>
    <n v="8"/>
    <n v="0"/>
    <n v="0"/>
    <n v="0"/>
    <n v="0"/>
    <n v="0"/>
    <n v="0"/>
    <n v="0"/>
    <n v="0"/>
    <n v="0"/>
    <n v="0"/>
    <n v="71030"/>
    <n v="71054"/>
    <n v="70427"/>
    <s v="BOUR"/>
    <s v="IF  "/>
    <n v="0"/>
    <n v="0"/>
  </r>
  <r>
    <x v="1767"/>
    <n v="202501"/>
    <x v="1"/>
    <s v="SECTEUR BLANC                 "/>
    <x v="2"/>
    <n v="916"/>
    <n v="230"/>
    <n v="26"/>
    <n v="8"/>
    <n v="0"/>
    <n v="0"/>
    <n v="0"/>
    <n v="0"/>
    <n v="0"/>
    <n v="0"/>
    <n v="0"/>
    <n v="0"/>
    <n v="0"/>
    <n v="0"/>
    <n v="71030"/>
    <n v="71054"/>
    <n v="70427"/>
    <s v="BOUR"/>
    <s v="IF  "/>
    <n v="0"/>
    <n v="0"/>
  </r>
  <r>
    <x v="1768"/>
    <n v="202501"/>
    <x v="0"/>
    <s v="SECTEUR BLANC                 "/>
    <x v="2"/>
    <n v="916"/>
    <n v="230"/>
    <n v="20"/>
    <n v="6"/>
    <n v="0"/>
    <n v="0"/>
    <n v="0"/>
    <n v="0"/>
    <n v="0"/>
    <n v="0"/>
    <n v="0"/>
    <n v="0"/>
    <n v="0"/>
    <n v="0"/>
    <n v="71030"/>
    <n v="71510"/>
    <n v="700173"/>
    <s v="TEIS"/>
    <s v="IF  "/>
    <n v="0"/>
    <n v="0"/>
  </r>
  <r>
    <x v="1768"/>
    <n v="202501"/>
    <x v="1"/>
    <s v="SECTEUR BLANC                 "/>
    <x v="2"/>
    <n v="916"/>
    <n v="230"/>
    <n v="20"/>
    <n v="6"/>
    <n v="0"/>
    <n v="0"/>
    <n v="0"/>
    <n v="0"/>
    <n v="0"/>
    <n v="0"/>
    <n v="0"/>
    <n v="0"/>
    <n v="0"/>
    <n v="0"/>
    <n v="71030"/>
    <n v="71510"/>
    <n v="700173"/>
    <s v="TEIS"/>
    <s v="IF  "/>
    <n v="0"/>
    <n v="0"/>
  </r>
  <r>
    <x v="1769"/>
    <n v="202501"/>
    <x v="0"/>
    <s v="SECTEUR BLANC                 "/>
    <x v="2"/>
    <n v="916"/>
    <n v="230"/>
    <n v="20"/>
    <n v="9"/>
    <n v="0"/>
    <n v="0"/>
    <n v="0"/>
    <n v="0"/>
    <n v="0"/>
    <n v="0"/>
    <n v="0"/>
    <n v="0"/>
    <n v="0"/>
    <n v="0"/>
    <n v="71030"/>
    <n v="71510"/>
    <n v="71551"/>
    <s v="TEIS"/>
    <s v="IF  "/>
    <n v="0"/>
    <n v="0"/>
  </r>
  <r>
    <x v="1769"/>
    <n v="202501"/>
    <x v="1"/>
    <s v="SECTEUR BLANC                 "/>
    <x v="2"/>
    <n v="916"/>
    <n v="230"/>
    <n v="20"/>
    <n v="9"/>
    <n v="0"/>
    <n v="0"/>
    <n v="0"/>
    <n v="0"/>
    <n v="0"/>
    <n v="0"/>
    <n v="0"/>
    <n v="0"/>
    <n v="0"/>
    <n v="0"/>
    <n v="71030"/>
    <n v="71510"/>
    <n v="71551"/>
    <s v="TEIS"/>
    <s v="IF  "/>
    <n v="0"/>
    <n v="0"/>
  </r>
  <r>
    <x v="1770"/>
    <n v="202501"/>
    <x v="0"/>
    <s v="SECTEUR BLANC                 "/>
    <x v="2"/>
    <n v="916"/>
    <n v="230"/>
    <n v="20"/>
    <n v="7"/>
    <n v="0"/>
    <n v="0"/>
    <n v="0"/>
    <n v="0"/>
    <n v="0"/>
    <n v="0"/>
    <n v="0"/>
    <n v="0"/>
    <n v="0"/>
    <n v="0"/>
    <n v="71030"/>
    <n v="71510"/>
    <n v="71120"/>
    <s v="TEIS"/>
    <s v="IF  "/>
    <n v="0"/>
    <n v="0"/>
  </r>
  <r>
    <x v="1770"/>
    <n v="202501"/>
    <x v="1"/>
    <s v="SECTEUR BLANC                 "/>
    <x v="2"/>
    <n v="916"/>
    <n v="230"/>
    <n v="20"/>
    <n v="7"/>
    <n v="0"/>
    <n v="0"/>
    <n v="0"/>
    <n v="0"/>
    <n v="0"/>
    <n v="0"/>
    <n v="0"/>
    <n v="0"/>
    <n v="0"/>
    <n v="0"/>
    <n v="71030"/>
    <n v="71510"/>
    <n v="71120"/>
    <s v="TEIS"/>
    <s v="IF  "/>
    <n v="0"/>
    <n v="0"/>
  </r>
  <r>
    <x v="1771"/>
    <n v="202501"/>
    <x v="0"/>
    <s v="SECTEUR BLANC                 "/>
    <x v="2"/>
    <n v="916"/>
    <n v="228"/>
    <n v="30"/>
    <n v="8"/>
    <n v="0"/>
    <n v="0"/>
    <n v="0"/>
    <n v="0"/>
    <n v="0"/>
    <n v="0"/>
    <n v="0"/>
    <n v="0"/>
    <n v="0"/>
    <n v="0"/>
    <n v="71590"/>
    <n v="71050"/>
    <n v="71646"/>
    <s v="PLAN"/>
    <s v="GO  "/>
    <n v="0"/>
    <n v="0"/>
  </r>
  <r>
    <x v="1771"/>
    <n v="202501"/>
    <x v="1"/>
    <s v="SECTEUR BLANC                 "/>
    <x v="2"/>
    <n v="916"/>
    <n v="228"/>
    <n v="30"/>
    <n v="8"/>
    <n v="0"/>
    <n v="0"/>
    <n v="0"/>
    <n v="0"/>
    <n v="0"/>
    <n v="0"/>
    <n v="0"/>
    <n v="0"/>
    <n v="0"/>
    <n v="0"/>
    <n v="71590"/>
    <n v="71050"/>
    <n v="71646"/>
    <s v="PLAN"/>
    <s v="GO  "/>
    <n v="0"/>
    <n v="0"/>
  </r>
  <r>
    <x v="1772"/>
    <n v="202501"/>
    <x v="0"/>
    <s v="SECTEUR BLANC                 "/>
    <x v="2"/>
    <n v="916"/>
    <n v="228"/>
    <n v="30"/>
    <n v="6"/>
    <n v="0"/>
    <n v="0"/>
    <n v="0"/>
    <n v="0"/>
    <n v="0"/>
    <n v="0"/>
    <n v="0"/>
    <n v="0"/>
    <n v="0"/>
    <n v="0"/>
    <n v="71590"/>
    <n v="71050"/>
    <n v="71051"/>
    <s v="PLAN"/>
    <s v="GO  "/>
    <n v="0"/>
    <n v="0"/>
  </r>
  <r>
    <x v="1772"/>
    <n v="202501"/>
    <x v="1"/>
    <s v="SECTEUR BLANC                 "/>
    <x v="2"/>
    <n v="916"/>
    <n v="228"/>
    <n v="30"/>
    <n v="6"/>
    <n v="0"/>
    <n v="0"/>
    <n v="0"/>
    <n v="0"/>
    <n v="0"/>
    <n v="0"/>
    <n v="0"/>
    <n v="0"/>
    <n v="0"/>
    <n v="0"/>
    <n v="71590"/>
    <n v="71050"/>
    <n v="71051"/>
    <s v="PLAN"/>
    <s v="GO  "/>
    <n v="0"/>
    <n v="0"/>
  </r>
  <r>
    <x v="1773"/>
    <n v="202501"/>
    <x v="0"/>
    <s v="SECTEUR BLANC                 "/>
    <x v="2"/>
    <n v="916"/>
    <n v="228"/>
    <n v="30"/>
    <n v="8"/>
    <n v="0"/>
    <n v="0"/>
    <n v="0"/>
    <n v="0"/>
    <n v="0"/>
    <n v="0"/>
    <n v="0"/>
    <n v="0"/>
    <n v="0"/>
    <n v="0"/>
    <n v="71590"/>
    <n v="71050"/>
    <n v="71646"/>
    <s v="PLAN"/>
    <s v="GO  "/>
    <n v="0"/>
    <n v="0"/>
  </r>
  <r>
    <x v="1773"/>
    <n v="202501"/>
    <x v="1"/>
    <s v="SECTEUR BLANC                 "/>
    <x v="2"/>
    <n v="916"/>
    <n v="228"/>
    <n v="30"/>
    <n v="8"/>
    <n v="0"/>
    <n v="0"/>
    <n v="0"/>
    <n v="0"/>
    <n v="0"/>
    <n v="0"/>
    <n v="0"/>
    <n v="0"/>
    <n v="0"/>
    <n v="0"/>
    <n v="71590"/>
    <n v="71050"/>
    <n v="71646"/>
    <s v="PLAN"/>
    <s v="GO  "/>
    <n v="0"/>
    <n v="0"/>
  </r>
  <r>
    <x v="1774"/>
    <n v="202501"/>
    <x v="0"/>
    <s v="SECTEUR BLANC                 "/>
    <x v="2"/>
    <n v="916"/>
    <n v="230"/>
    <n v="30"/>
    <n v="9"/>
    <n v="0"/>
    <n v="0"/>
    <n v="0"/>
    <n v="0"/>
    <n v="0"/>
    <n v="0"/>
    <n v="0"/>
    <n v="0"/>
    <n v="0"/>
    <n v="0"/>
    <n v="71030"/>
    <n v="71063"/>
    <n v="70053"/>
    <s v="COTE"/>
    <s v="IF  "/>
    <n v="0"/>
    <n v="0"/>
  </r>
  <r>
    <x v="1774"/>
    <n v="202501"/>
    <x v="1"/>
    <s v="SECTEUR BLANC                 "/>
    <x v="2"/>
    <n v="916"/>
    <n v="230"/>
    <n v="30"/>
    <n v="9"/>
    <n v="0"/>
    <n v="0"/>
    <n v="0"/>
    <n v="0"/>
    <n v="0"/>
    <n v="0"/>
    <n v="0"/>
    <n v="0"/>
    <n v="0"/>
    <n v="0"/>
    <n v="71030"/>
    <n v="71063"/>
    <n v="70053"/>
    <s v="COTE"/>
    <s v="IF  "/>
    <n v="0"/>
    <n v="0"/>
  </r>
  <r>
    <x v="1775"/>
    <n v="202501"/>
    <x v="0"/>
    <s v="SECTEUR BLANC                 "/>
    <x v="2"/>
    <n v="916"/>
    <n v="230"/>
    <n v="30"/>
    <n v="9"/>
    <n v="0"/>
    <n v="0"/>
    <n v="0"/>
    <n v="0"/>
    <n v="0"/>
    <n v="0"/>
    <n v="0"/>
    <n v="0"/>
    <n v="0"/>
    <n v="0"/>
    <n v="71030"/>
    <n v="71063"/>
    <n v="70053"/>
    <s v="COTE"/>
    <s v="IF  "/>
    <n v="0"/>
    <n v="0"/>
  </r>
  <r>
    <x v="1775"/>
    <n v="202501"/>
    <x v="1"/>
    <s v="SECTEUR BLANC                 "/>
    <x v="2"/>
    <n v="916"/>
    <n v="230"/>
    <n v="30"/>
    <n v="9"/>
    <n v="0"/>
    <n v="0"/>
    <n v="0"/>
    <n v="0"/>
    <n v="0"/>
    <n v="0"/>
    <n v="0"/>
    <n v="0"/>
    <n v="0"/>
    <n v="0"/>
    <n v="71030"/>
    <n v="71063"/>
    <n v="70053"/>
    <s v="COTE"/>
    <s v="IF  "/>
    <n v="0"/>
    <n v="0"/>
  </r>
  <r>
    <x v="1776"/>
    <n v="202501"/>
    <x v="0"/>
    <s v="SECTEUR BLANC                 "/>
    <x v="2"/>
    <n v="916"/>
    <n v="230"/>
    <n v="30"/>
    <n v="10"/>
    <n v="0"/>
    <n v="0"/>
    <n v="0"/>
    <n v="0"/>
    <n v="0"/>
    <n v="0"/>
    <n v="0"/>
    <n v="0"/>
    <n v="0"/>
    <n v="0"/>
    <n v="71030"/>
    <n v="71063"/>
    <n v="71064"/>
    <s v="COTE"/>
    <s v="IF  "/>
    <n v="0"/>
    <n v="0"/>
  </r>
  <r>
    <x v="1776"/>
    <n v="202501"/>
    <x v="1"/>
    <s v="SECTEUR BLANC                 "/>
    <x v="2"/>
    <n v="916"/>
    <n v="230"/>
    <n v="30"/>
    <n v="10"/>
    <n v="0"/>
    <n v="0"/>
    <n v="0"/>
    <n v="0"/>
    <n v="0"/>
    <n v="0"/>
    <n v="0"/>
    <n v="0"/>
    <n v="0"/>
    <n v="0"/>
    <n v="71030"/>
    <n v="71063"/>
    <n v="71064"/>
    <s v="COTE"/>
    <s v="IF  "/>
    <n v="0"/>
    <n v="0"/>
  </r>
  <r>
    <x v="1777"/>
    <n v="202501"/>
    <x v="0"/>
    <s v="SECTEUR BLANC                 "/>
    <x v="2"/>
    <n v="916"/>
    <n v="230"/>
    <n v="32"/>
    <n v="11"/>
    <n v="0"/>
    <n v="0"/>
    <n v="0"/>
    <n v="0"/>
    <n v="0"/>
    <n v="0"/>
    <n v="0"/>
    <n v="0"/>
    <n v="0"/>
    <n v="0"/>
    <n v="71030"/>
    <n v="71505"/>
    <n v="700076"/>
    <s v="JULL"/>
    <s v="IF  "/>
    <n v="0"/>
    <n v="0"/>
  </r>
  <r>
    <x v="1777"/>
    <n v="202501"/>
    <x v="1"/>
    <s v="SECTEUR BLANC                 "/>
    <x v="2"/>
    <n v="916"/>
    <n v="230"/>
    <n v="32"/>
    <n v="11"/>
    <n v="0"/>
    <n v="0"/>
    <n v="0"/>
    <n v="0"/>
    <n v="0"/>
    <n v="0"/>
    <n v="0"/>
    <n v="0"/>
    <n v="0"/>
    <n v="0"/>
    <n v="71030"/>
    <n v="71505"/>
    <n v="700076"/>
    <s v="JULL"/>
    <s v="IF  "/>
    <n v="0"/>
    <n v="0"/>
  </r>
  <r>
    <x v="1778"/>
    <n v="202501"/>
    <x v="0"/>
    <s v="SECTEUR BLANC                 "/>
    <x v="2"/>
    <n v="916"/>
    <n v="230"/>
    <n v="32"/>
    <n v="7"/>
    <n v="0"/>
    <n v="0"/>
    <n v="0"/>
    <n v="0"/>
    <n v="0"/>
    <n v="0"/>
    <n v="0"/>
    <n v="0"/>
    <n v="0"/>
    <n v="0"/>
    <n v="71030"/>
    <n v="71505"/>
    <n v="71563"/>
    <s v="JULL"/>
    <s v="IF  "/>
    <n v="0"/>
    <n v="0"/>
  </r>
  <r>
    <x v="1778"/>
    <n v="202501"/>
    <x v="1"/>
    <s v="SECTEUR BLANC                 "/>
    <x v="2"/>
    <n v="916"/>
    <n v="230"/>
    <n v="32"/>
    <n v="7"/>
    <n v="0"/>
    <n v="0"/>
    <n v="0"/>
    <n v="0"/>
    <n v="0"/>
    <n v="0"/>
    <n v="0"/>
    <n v="0"/>
    <n v="0"/>
    <n v="0"/>
    <n v="71030"/>
    <n v="71505"/>
    <n v="71563"/>
    <s v="JULL"/>
    <s v="IF  "/>
    <n v="0"/>
    <n v="0"/>
  </r>
  <r>
    <x v="1779"/>
    <n v="202501"/>
    <x v="0"/>
    <s v="SECTEUR BLANC                 "/>
    <x v="2"/>
    <n v="916"/>
    <n v="230"/>
    <n v="20"/>
    <n v="9"/>
    <n v="0"/>
    <n v="0"/>
    <n v="0"/>
    <n v="0"/>
    <n v="0"/>
    <n v="0"/>
    <n v="0"/>
    <n v="0"/>
    <n v="0"/>
    <n v="0"/>
    <n v="71030"/>
    <n v="71510"/>
    <n v="71551"/>
    <s v="TEIS"/>
    <s v="IF  "/>
    <n v="0"/>
    <n v="0"/>
  </r>
  <r>
    <x v="1779"/>
    <n v="202501"/>
    <x v="1"/>
    <s v="SECTEUR BLANC                 "/>
    <x v="2"/>
    <n v="916"/>
    <n v="230"/>
    <n v="20"/>
    <n v="9"/>
    <n v="0"/>
    <n v="0"/>
    <n v="0"/>
    <n v="0"/>
    <n v="0"/>
    <n v="0"/>
    <n v="0"/>
    <n v="0"/>
    <n v="0"/>
    <n v="0"/>
    <n v="71030"/>
    <n v="71510"/>
    <n v="71551"/>
    <s v="TEIS"/>
    <s v="IF  "/>
    <n v="0"/>
    <n v="0"/>
  </r>
  <r>
    <x v="1780"/>
    <n v="202501"/>
    <x v="0"/>
    <s v="SECTEUR BLANC                 "/>
    <x v="2"/>
    <n v="916"/>
    <n v="230"/>
    <n v="20"/>
    <n v="9"/>
    <n v="0"/>
    <n v="0"/>
    <n v="0"/>
    <n v="0"/>
    <n v="0"/>
    <n v="0"/>
    <n v="0"/>
    <n v="0"/>
    <n v="0"/>
    <n v="0"/>
    <n v="71030"/>
    <n v="71510"/>
    <n v="71551"/>
    <s v="TEIS"/>
    <s v="IF  "/>
    <n v="0"/>
    <n v="0"/>
  </r>
  <r>
    <x v="1780"/>
    <n v="202501"/>
    <x v="1"/>
    <s v="SECTEUR BLANC                 "/>
    <x v="2"/>
    <n v="916"/>
    <n v="230"/>
    <n v="20"/>
    <n v="9"/>
    <n v="0"/>
    <n v="0"/>
    <n v="0"/>
    <n v="0"/>
    <n v="0"/>
    <n v="0"/>
    <n v="0"/>
    <n v="0"/>
    <n v="0"/>
    <n v="0"/>
    <n v="71030"/>
    <n v="71510"/>
    <n v="71551"/>
    <s v="TEIS"/>
    <s v="IF  "/>
    <n v="0"/>
    <n v="0"/>
  </r>
  <r>
    <x v="1781"/>
    <n v="202501"/>
    <x v="0"/>
    <s v="SECTEUR BLANC                 "/>
    <x v="2"/>
    <n v="916"/>
    <n v="228"/>
    <n v="20"/>
    <n v="10"/>
    <n v="0"/>
    <n v="0"/>
    <n v="0"/>
    <n v="0"/>
    <n v="0"/>
    <n v="0"/>
    <n v="0"/>
    <n v="0"/>
    <n v="0"/>
    <n v="0"/>
    <n v="71590"/>
    <n v="71591"/>
    <n v="70522"/>
    <s v="LAUZ"/>
    <s v="GO  "/>
    <n v="0"/>
    <n v="0"/>
  </r>
  <r>
    <x v="1781"/>
    <n v="202501"/>
    <x v="1"/>
    <s v="SECTEUR BLANC                 "/>
    <x v="2"/>
    <n v="916"/>
    <n v="228"/>
    <n v="20"/>
    <n v="10"/>
    <n v="0"/>
    <n v="0"/>
    <n v="0"/>
    <n v="0"/>
    <n v="0"/>
    <n v="0"/>
    <n v="0"/>
    <n v="0"/>
    <n v="0"/>
    <n v="0"/>
    <n v="71590"/>
    <n v="71591"/>
    <n v="70522"/>
    <s v="LAUZ"/>
    <s v="GO  "/>
    <n v="0"/>
    <n v="0"/>
  </r>
  <r>
    <x v="1782"/>
    <n v="202501"/>
    <x v="0"/>
    <s v="SECTEUR BLANC                 "/>
    <x v="2"/>
    <n v="916"/>
    <n v="228"/>
    <n v="20"/>
    <n v="2"/>
    <n v="0"/>
    <n v="0"/>
    <n v="0"/>
    <n v="0"/>
    <n v="0"/>
    <n v="0"/>
    <n v="0"/>
    <n v="0"/>
    <n v="0"/>
    <n v="0"/>
    <n v="71590"/>
    <n v="71591"/>
    <n v="71075"/>
    <s v="LAUZ"/>
    <s v="GO  "/>
    <n v="0"/>
    <n v="0"/>
  </r>
  <r>
    <x v="1782"/>
    <n v="202501"/>
    <x v="1"/>
    <s v="SECTEUR BLANC                 "/>
    <x v="2"/>
    <n v="916"/>
    <n v="228"/>
    <n v="20"/>
    <n v="2"/>
    <n v="0"/>
    <n v="0"/>
    <n v="0"/>
    <n v="0"/>
    <n v="0"/>
    <n v="0"/>
    <n v="0"/>
    <n v="0"/>
    <n v="0"/>
    <n v="0"/>
    <n v="71590"/>
    <n v="71591"/>
    <n v="71075"/>
    <s v="LAUZ"/>
    <s v="GO  "/>
    <n v="0"/>
    <n v="0"/>
  </r>
  <r>
    <x v="1783"/>
    <n v="202501"/>
    <x v="0"/>
    <s v="SECTEUR BLANC                 "/>
    <x v="2"/>
    <n v="916"/>
    <n v="228"/>
    <n v="20"/>
    <n v="2"/>
    <n v="0"/>
    <n v="0"/>
    <n v="0"/>
    <n v="0"/>
    <n v="0"/>
    <n v="0"/>
    <n v="0"/>
    <n v="0"/>
    <n v="0"/>
    <n v="0"/>
    <n v="71590"/>
    <n v="71591"/>
    <n v="71075"/>
    <s v="LAUZ"/>
    <s v="GO  "/>
    <n v="0"/>
    <n v="0"/>
  </r>
  <r>
    <x v="1783"/>
    <n v="202501"/>
    <x v="1"/>
    <s v="SECTEUR BLANC                 "/>
    <x v="2"/>
    <n v="916"/>
    <n v="228"/>
    <n v="20"/>
    <n v="2"/>
    <n v="0"/>
    <n v="0"/>
    <n v="0"/>
    <n v="0"/>
    <n v="0"/>
    <n v="0"/>
    <n v="0"/>
    <n v="0"/>
    <n v="0"/>
    <n v="0"/>
    <n v="71590"/>
    <n v="71591"/>
    <n v="71075"/>
    <s v="LAUZ"/>
    <s v="GO  "/>
    <n v="0"/>
    <n v="0"/>
  </r>
  <r>
    <x v="1784"/>
    <n v="202501"/>
    <x v="0"/>
    <s v="SECTEUR BLANC                 "/>
    <x v="2"/>
    <n v="916"/>
    <n v="228"/>
    <n v="20"/>
    <n v="2"/>
    <n v="0"/>
    <n v="0"/>
    <n v="0"/>
    <n v="0"/>
    <n v="0"/>
    <n v="0"/>
    <n v="0"/>
    <n v="0"/>
    <n v="0"/>
    <n v="0"/>
    <n v="71590"/>
    <n v="71591"/>
    <n v="71075"/>
    <s v="LAUZ"/>
    <s v="GO  "/>
    <n v="0"/>
    <n v="0"/>
  </r>
  <r>
    <x v="1784"/>
    <n v="202501"/>
    <x v="1"/>
    <s v="SECTEUR BLANC                 "/>
    <x v="2"/>
    <n v="916"/>
    <n v="228"/>
    <n v="20"/>
    <n v="2"/>
    <n v="0"/>
    <n v="0"/>
    <n v="0"/>
    <n v="0"/>
    <n v="0"/>
    <n v="0"/>
    <n v="0"/>
    <n v="0"/>
    <n v="0"/>
    <n v="0"/>
    <n v="71590"/>
    <n v="71591"/>
    <n v="71075"/>
    <s v="LAUZ"/>
    <s v="GO  "/>
    <n v="0"/>
    <n v="0"/>
  </r>
  <r>
    <x v="1785"/>
    <n v="202501"/>
    <x v="0"/>
    <s v="SECTEUR BLANC                 "/>
    <x v="2"/>
    <n v="916"/>
    <n v="228"/>
    <n v="35"/>
    <n v="7"/>
    <n v="0"/>
    <n v="0"/>
    <n v="0"/>
    <n v="0"/>
    <n v="0"/>
    <n v="0"/>
    <n v="0"/>
    <n v="0"/>
    <n v="0"/>
    <n v="0"/>
    <n v="71590"/>
    <n v="71592"/>
    <n v="71099"/>
    <s v="LECO"/>
    <s v="GO  "/>
    <n v="0"/>
    <n v="0"/>
  </r>
  <r>
    <x v="1785"/>
    <n v="202501"/>
    <x v="1"/>
    <s v="SECTEUR BLANC                 "/>
    <x v="2"/>
    <n v="916"/>
    <n v="228"/>
    <n v="35"/>
    <n v="7"/>
    <n v="0"/>
    <n v="0"/>
    <n v="0"/>
    <n v="0"/>
    <n v="0"/>
    <n v="0"/>
    <n v="0"/>
    <n v="0"/>
    <n v="0"/>
    <n v="0"/>
    <n v="71590"/>
    <n v="71592"/>
    <n v="71099"/>
    <s v="LECO"/>
    <s v="GO  "/>
    <n v="0"/>
    <n v="0"/>
  </r>
  <r>
    <x v="1786"/>
    <n v="202501"/>
    <x v="0"/>
    <s v="SECTEUR BLANC                 "/>
    <x v="2"/>
    <n v="916"/>
    <n v="228"/>
    <n v="35"/>
    <n v="7"/>
    <n v="0"/>
    <n v="0"/>
    <n v="0"/>
    <n v="0"/>
    <n v="0"/>
    <n v="0"/>
    <n v="0"/>
    <n v="0"/>
    <n v="0"/>
    <n v="0"/>
    <n v="71590"/>
    <n v="71592"/>
    <n v="71099"/>
    <s v="LECO"/>
    <s v="GO  "/>
    <n v="0"/>
    <n v="0"/>
  </r>
  <r>
    <x v="1786"/>
    <n v="202501"/>
    <x v="1"/>
    <s v="SECTEUR BLANC                 "/>
    <x v="2"/>
    <n v="916"/>
    <n v="228"/>
    <n v="35"/>
    <n v="7"/>
    <n v="0"/>
    <n v="0"/>
    <n v="0"/>
    <n v="0"/>
    <n v="0"/>
    <n v="0"/>
    <n v="0"/>
    <n v="0"/>
    <n v="0"/>
    <n v="0"/>
    <n v="71590"/>
    <n v="71592"/>
    <n v="71099"/>
    <s v="LECO"/>
    <s v="GO  "/>
    <n v="0"/>
    <n v="0"/>
  </r>
  <r>
    <x v="1787"/>
    <n v="202501"/>
    <x v="0"/>
    <s v="SECTEUR BLANC                 "/>
    <x v="2"/>
    <n v="871"/>
    <n v="210"/>
    <n v="32"/>
    <n v="10"/>
    <n v="0"/>
    <n v="0"/>
    <n v="0"/>
    <n v="0"/>
    <n v="0"/>
    <n v="0"/>
    <n v="0"/>
    <n v="0"/>
    <n v="0"/>
    <n v="0"/>
    <n v="71590"/>
    <n v="71592"/>
    <n v="71070"/>
    <s v="LECO"/>
    <s v="GO  "/>
    <n v="0"/>
    <n v="500"/>
  </r>
  <r>
    <x v="1787"/>
    <n v="202501"/>
    <x v="1"/>
    <s v="SECTEUR BLANC                 "/>
    <x v="2"/>
    <n v="871"/>
    <n v="210"/>
    <n v="32"/>
    <n v="10"/>
    <n v="0"/>
    <n v="0"/>
    <n v="0"/>
    <n v="0"/>
    <n v="0"/>
    <n v="0"/>
    <n v="0"/>
    <n v="0"/>
    <n v="0"/>
    <n v="0"/>
    <n v="71590"/>
    <n v="71592"/>
    <n v="71070"/>
    <s v="LECO"/>
    <s v="GO  "/>
    <n v="0"/>
    <n v="500"/>
  </r>
  <r>
    <x v="1788"/>
    <n v="202501"/>
    <x v="0"/>
    <s v="SECTEUR BLANC                 "/>
    <x v="2"/>
    <n v="916"/>
    <n v="228"/>
    <n v="35"/>
    <n v="10"/>
    <n v="0"/>
    <n v="0"/>
    <n v="0"/>
    <n v="0"/>
    <n v="0"/>
    <n v="0"/>
    <n v="0"/>
    <n v="0"/>
    <n v="0"/>
    <n v="0"/>
    <n v="71590"/>
    <n v="71592"/>
    <n v="71071"/>
    <s v="LECO"/>
    <s v="GO  "/>
    <n v="0"/>
    <n v="0"/>
  </r>
  <r>
    <x v="1788"/>
    <n v="202501"/>
    <x v="1"/>
    <s v="SECTEUR BLANC                 "/>
    <x v="2"/>
    <n v="916"/>
    <n v="228"/>
    <n v="35"/>
    <n v="10"/>
    <n v="0"/>
    <n v="0"/>
    <n v="0"/>
    <n v="0"/>
    <n v="0"/>
    <n v="0"/>
    <n v="0"/>
    <n v="0"/>
    <n v="0"/>
    <n v="0"/>
    <n v="71590"/>
    <n v="71592"/>
    <n v="71071"/>
    <s v="LECO"/>
    <s v="GO  "/>
    <n v="0"/>
    <n v="0"/>
  </r>
  <r>
    <x v="1789"/>
    <n v="202501"/>
    <x v="0"/>
    <s v="SECTEUR BLANC                 "/>
    <x v="2"/>
    <n v="916"/>
    <n v="228"/>
    <n v="35"/>
    <n v="10"/>
    <n v="0"/>
    <n v="0"/>
    <n v="0"/>
    <n v="0"/>
    <n v="0"/>
    <n v="0"/>
    <n v="0"/>
    <n v="0"/>
    <n v="0"/>
    <n v="0"/>
    <n v="71590"/>
    <n v="71592"/>
    <n v="71071"/>
    <s v="LECO"/>
    <s v="GO  "/>
    <n v="0"/>
    <n v="0"/>
  </r>
  <r>
    <x v="1789"/>
    <n v="202501"/>
    <x v="1"/>
    <s v="SECTEUR BLANC                 "/>
    <x v="2"/>
    <n v="916"/>
    <n v="228"/>
    <n v="35"/>
    <n v="10"/>
    <n v="0"/>
    <n v="0"/>
    <n v="0"/>
    <n v="0"/>
    <n v="0"/>
    <n v="0"/>
    <n v="0"/>
    <n v="0"/>
    <n v="0"/>
    <n v="0"/>
    <n v="71590"/>
    <n v="71592"/>
    <n v="71071"/>
    <s v="LECO"/>
    <s v="GO  "/>
    <n v="0"/>
    <n v="0"/>
  </r>
  <r>
    <x v="1790"/>
    <n v="202501"/>
    <x v="0"/>
    <s v="SECTEUR BLANC                 "/>
    <x v="2"/>
    <n v="916"/>
    <n v="228"/>
    <n v="35"/>
    <n v="10"/>
    <n v="0"/>
    <n v="0"/>
    <n v="0"/>
    <n v="0"/>
    <n v="0"/>
    <n v="0"/>
    <n v="0"/>
    <n v="0"/>
    <n v="0"/>
    <n v="0"/>
    <n v="71590"/>
    <n v="71592"/>
    <n v="71071"/>
    <s v="LECO"/>
    <s v="GO  "/>
    <n v="0"/>
    <n v="0"/>
  </r>
  <r>
    <x v="1790"/>
    <n v="202501"/>
    <x v="1"/>
    <s v="SECTEUR BLANC                 "/>
    <x v="2"/>
    <n v="916"/>
    <n v="228"/>
    <n v="35"/>
    <n v="10"/>
    <n v="0"/>
    <n v="0"/>
    <n v="0"/>
    <n v="0"/>
    <n v="0"/>
    <n v="0"/>
    <n v="0"/>
    <n v="0"/>
    <n v="0"/>
    <n v="0"/>
    <n v="71590"/>
    <n v="71592"/>
    <n v="71071"/>
    <s v="LECO"/>
    <s v="GO  "/>
    <n v="0"/>
    <n v="0"/>
  </r>
  <r>
    <x v="1791"/>
    <n v="202501"/>
    <x v="0"/>
    <s v="SECTEUR BLANC                 "/>
    <x v="2"/>
    <n v="916"/>
    <n v="228"/>
    <n v="35"/>
    <n v="10"/>
    <n v="0"/>
    <n v="0"/>
    <n v="0"/>
    <n v="0"/>
    <n v="0"/>
    <n v="0"/>
    <n v="0"/>
    <n v="0"/>
    <n v="0"/>
    <n v="0"/>
    <n v="71590"/>
    <n v="71592"/>
    <n v="71071"/>
    <s v="LECO"/>
    <s v="GO  "/>
    <n v="0"/>
    <n v="0"/>
  </r>
  <r>
    <x v="1791"/>
    <n v="202501"/>
    <x v="1"/>
    <s v="SECTEUR BLANC                 "/>
    <x v="2"/>
    <n v="916"/>
    <n v="228"/>
    <n v="35"/>
    <n v="10"/>
    <n v="0"/>
    <n v="0"/>
    <n v="0"/>
    <n v="0"/>
    <n v="0"/>
    <n v="0"/>
    <n v="0"/>
    <n v="0"/>
    <n v="0"/>
    <n v="0"/>
    <n v="71590"/>
    <n v="71592"/>
    <n v="71071"/>
    <s v="LECO"/>
    <s v="GO  "/>
    <n v="0"/>
    <n v="0"/>
  </r>
  <r>
    <x v="1792"/>
    <n v="202501"/>
    <x v="0"/>
    <s v="SECTEUR BLANC                 "/>
    <x v="2"/>
    <n v="916"/>
    <n v="228"/>
    <n v="35"/>
    <n v="12"/>
    <n v="0"/>
    <n v="0"/>
    <n v="0"/>
    <n v="0"/>
    <n v="0"/>
    <n v="0"/>
    <n v="0"/>
    <n v="0"/>
    <n v="0"/>
    <n v="0"/>
    <n v="71590"/>
    <n v="71592"/>
    <n v="71070"/>
    <s v="LECO"/>
    <s v="GO  "/>
    <n v="0"/>
    <n v="0"/>
  </r>
  <r>
    <x v="1792"/>
    <n v="202501"/>
    <x v="1"/>
    <s v="SECTEUR BLANC                 "/>
    <x v="2"/>
    <n v="916"/>
    <n v="228"/>
    <n v="35"/>
    <n v="12"/>
    <n v="0"/>
    <n v="0"/>
    <n v="0"/>
    <n v="0"/>
    <n v="0"/>
    <n v="0"/>
    <n v="0"/>
    <n v="0"/>
    <n v="0"/>
    <n v="0"/>
    <n v="71590"/>
    <n v="71592"/>
    <n v="71070"/>
    <s v="LECO"/>
    <s v="GO  "/>
    <n v="0"/>
    <n v="0"/>
  </r>
  <r>
    <x v="1793"/>
    <n v="202501"/>
    <x v="0"/>
    <s v="SECTEUR BLANC                 "/>
    <x v="2"/>
    <n v="916"/>
    <n v="228"/>
    <n v="20"/>
    <n v="6"/>
    <n v="0"/>
    <n v="0"/>
    <n v="0"/>
    <n v="0"/>
    <n v="0"/>
    <n v="0"/>
    <n v="0"/>
    <n v="0"/>
    <n v="0"/>
    <n v="0"/>
    <n v="71590"/>
    <n v="71591"/>
    <n v="71090"/>
    <s v="LAUZ"/>
    <s v="GO  "/>
    <n v="0"/>
    <n v="0"/>
  </r>
  <r>
    <x v="1793"/>
    <n v="202501"/>
    <x v="1"/>
    <s v="SECTEUR BLANC                 "/>
    <x v="2"/>
    <n v="916"/>
    <n v="228"/>
    <n v="20"/>
    <n v="6"/>
    <n v="0"/>
    <n v="0"/>
    <n v="0"/>
    <n v="0"/>
    <n v="0"/>
    <n v="0"/>
    <n v="0"/>
    <n v="0"/>
    <n v="0"/>
    <n v="0"/>
    <n v="71590"/>
    <n v="71591"/>
    <n v="71090"/>
    <s v="LAUZ"/>
    <s v="GO  "/>
    <n v="0"/>
    <n v="0"/>
  </r>
  <r>
    <x v="1794"/>
    <n v="202501"/>
    <x v="0"/>
    <s v="SECTEUR BLANC                 "/>
    <x v="2"/>
    <n v="916"/>
    <n v="228"/>
    <n v="20"/>
    <n v="5"/>
    <n v="0"/>
    <n v="0"/>
    <n v="0"/>
    <n v="0"/>
    <n v="0"/>
    <n v="0"/>
    <n v="0"/>
    <n v="0"/>
    <n v="0"/>
    <n v="0"/>
    <n v="71590"/>
    <n v="71591"/>
    <n v="71093"/>
    <s v="LAUZ"/>
    <s v="GO  "/>
    <n v="0"/>
    <n v="0"/>
  </r>
  <r>
    <x v="1794"/>
    <n v="202501"/>
    <x v="1"/>
    <s v="SECTEUR BLANC                 "/>
    <x v="2"/>
    <n v="916"/>
    <n v="228"/>
    <n v="20"/>
    <n v="5"/>
    <n v="0"/>
    <n v="0"/>
    <n v="0"/>
    <n v="0"/>
    <n v="0"/>
    <n v="0"/>
    <n v="0"/>
    <n v="0"/>
    <n v="0"/>
    <n v="0"/>
    <n v="71590"/>
    <n v="71591"/>
    <n v="71093"/>
    <s v="LAUZ"/>
    <s v="GO  "/>
    <n v="0"/>
    <n v="0"/>
  </r>
  <r>
    <x v="1795"/>
    <n v="202501"/>
    <x v="0"/>
    <s v="SECTEUR BLANC                 "/>
    <x v="2"/>
    <n v="916"/>
    <n v="228"/>
    <n v="20"/>
    <n v="5"/>
    <n v="0"/>
    <n v="0"/>
    <n v="0"/>
    <n v="0"/>
    <n v="0"/>
    <n v="0"/>
    <n v="0"/>
    <n v="0"/>
    <n v="0"/>
    <n v="0"/>
    <n v="71590"/>
    <n v="71591"/>
    <n v="71093"/>
    <s v="LAUZ"/>
    <s v="GO  "/>
    <n v="0"/>
    <n v="0"/>
  </r>
  <r>
    <x v="1795"/>
    <n v="202501"/>
    <x v="1"/>
    <s v="SECTEUR BLANC                 "/>
    <x v="2"/>
    <n v="916"/>
    <n v="228"/>
    <n v="20"/>
    <n v="5"/>
    <n v="0"/>
    <n v="0"/>
    <n v="0"/>
    <n v="0"/>
    <n v="0"/>
    <n v="0"/>
    <n v="0"/>
    <n v="0"/>
    <n v="0"/>
    <n v="0"/>
    <n v="71590"/>
    <n v="71591"/>
    <n v="71093"/>
    <s v="LAUZ"/>
    <s v="GO  "/>
    <n v="0"/>
    <n v="0"/>
  </r>
  <r>
    <x v="1796"/>
    <n v="202501"/>
    <x v="0"/>
    <s v="SECTEUR BLANC                 "/>
    <x v="2"/>
    <n v="916"/>
    <n v="228"/>
    <n v="20"/>
    <n v="5"/>
    <n v="0"/>
    <n v="0"/>
    <n v="0"/>
    <n v="0"/>
    <n v="0"/>
    <n v="0"/>
    <n v="0"/>
    <n v="0"/>
    <n v="0"/>
    <n v="0"/>
    <n v="71590"/>
    <n v="71591"/>
    <n v="71093"/>
    <s v="LAUZ"/>
    <s v="GO  "/>
    <n v="0"/>
    <n v="0"/>
  </r>
  <r>
    <x v="1796"/>
    <n v="202501"/>
    <x v="1"/>
    <s v="SECTEUR BLANC                 "/>
    <x v="2"/>
    <n v="916"/>
    <n v="228"/>
    <n v="20"/>
    <n v="5"/>
    <n v="0"/>
    <n v="0"/>
    <n v="0"/>
    <n v="0"/>
    <n v="0"/>
    <n v="0"/>
    <n v="0"/>
    <n v="0"/>
    <n v="0"/>
    <n v="0"/>
    <n v="71590"/>
    <n v="71591"/>
    <n v="71093"/>
    <s v="LAUZ"/>
    <s v="GO  "/>
    <n v="0"/>
    <n v="0"/>
  </r>
  <r>
    <x v="1797"/>
    <n v="202501"/>
    <x v="0"/>
    <s v="SECTEUR BLANC                 "/>
    <x v="2"/>
    <n v="916"/>
    <n v="228"/>
    <n v="20"/>
    <n v="6"/>
    <n v="0"/>
    <n v="0"/>
    <n v="0"/>
    <n v="0"/>
    <n v="0"/>
    <n v="0"/>
    <n v="0"/>
    <n v="0"/>
    <n v="0"/>
    <n v="0"/>
    <n v="71590"/>
    <n v="71591"/>
    <n v="71090"/>
    <s v="LAUZ"/>
    <s v="GO  "/>
    <n v="0"/>
    <n v="0"/>
  </r>
  <r>
    <x v="1797"/>
    <n v="202501"/>
    <x v="1"/>
    <s v="SECTEUR BLANC                 "/>
    <x v="2"/>
    <n v="916"/>
    <n v="228"/>
    <n v="20"/>
    <n v="6"/>
    <n v="0"/>
    <n v="0"/>
    <n v="0"/>
    <n v="0"/>
    <n v="0"/>
    <n v="0"/>
    <n v="0"/>
    <n v="0"/>
    <n v="0"/>
    <n v="0"/>
    <n v="71590"/>
    <n v="71591"/>
    <n v="71090"/>
    <s v="LAUZ"/>
    <s v="GO  "/>
    <n v="0"/>
    <n v="0"/>
  </r>
  <r>
    <x v="1798"/>
    <n v="202501"/>
    <x v="0"/>
    <s v="SECTEUR BLANC                 "/>
    <x v="2"/>
    <n v="916"/>
    <n v="228"/>
    <n v="34"/>
    <n v="3"/>
    <n v="0"/>
    <n v="0"/>
    <n v="0"/>
    <n v="0"/>
    <n v="0"/>
    <n v="0"/>
    <n v="0"/>
    <n v="0"/>
    <n v="0"/>
    <n v="0"/>
    <n v="71590"/>
    <n v="71607"/>
    <n v="71225"/>
    <s v="LIOP"/>
    <s v="GO  "/>
    <n v="0"/>
    <n v="0"/>
  </r>
  <r>
    <x v="1798"/>
    <n v="202501"/>
    <x v="1"/>
    <s v="SECTEUR BLANC                 "/>
    <x v="2"/>
    <n v="916"/>
    <n v="228"/>
    <n v="34"/>
    <n v="3"/>
    <n v="0"/>
    <n v="0"/>
    <n v="0"/>
    <n v="0"/>
    <n v="0"/>
    <n v="0"/>
    <n v="0"/>
    <n v="0"/>
    <n v="0"/>
    <n v="0"/>
    <n v="71590"/>
    <n v="71607"/>
    <n v="71225"/>
    <s v="LIOP"/>
    <s v="GO  "/>
    <n v="0"/>
    <n v="0"/>
  </r>
  <r>
    <x v="1799"/>
    <n v="202501"/>
    <x v="0"/>
    <s v="SECTEUR BLANC                 "/>
    <x v="2"/>
    <n v="916"/>
    <n v="228"/>
    <n v="34"/>
    <n v="3"/>
    <n v="0"/>
    <n v="0"/>
    <n v="0"/>
    <n v="0"/>
    <n v="0"/>
    <n v="0"/>
    <n v="0"/>
    <n v="0"/>
    <n v="0"/>
    <n v="0"/>
    <n v="71590"/>
    <n v="71607"/>
    <n v="71225"/>
    <s v="LIOP"/>
    <s v="GO  "/>
    <n v="0"/>
    <n v="0"/>
  </r>
  <r>
    <x v="1799"/>
    <n v="202501"/>
    <x v="1"/>
    <s v="SECTEUR BLANC                 "/>
    <x v="2"/>
    <n v="916"/>
    <n v="228"/>
    <n v="34"/>
    <n v="3"/>
    <n v="0"/>
    <n v="0"/>
    <n v="0"/>
    <n v="0"/>
    <n v="0"/>
    <n v="0"/>
    <n v="0"/>
    <n v="0"/>
    <n v="0"/>
    <n v="0"/>
    <n v="71590"/>
    <n v="71607"/>
    <n v="71225"/>
    <s v="LIOP"/>
    <s v="GO  "/>
    <n v="0"/>
    <n v="0"/>
  </r>
  <r>
    <x v="1800"/>
    <n v="202501"/>
    <x v="0"/>
    <s v="SECTEUR BLANC                 "/>
    <x v="2"/>
    <n v="916"/>
    <n v="228"/>
    <n v="18"/>
    <n v="7"/>
    <n v="0"/>
    <n v="0"/>
    <n v="0"/>
    <n v="0"/>
    <n v="0"/>
    <n v="0"/>
    <n v="0"/>
    <n v="0"/>
    <n v="0"/>
    <n v="0"/>
    <n v="71590"/>
    <n v="71606"/>
    <n v="71337"/>
    <s v="QUIR"/>
    <s v="GO  "/>
    <n v="0"/>
    <n v="0"/>
  </r>
  <r>
    <x v="1800"/>
    <n v="202501"/>
    <x v="1"/>
    <s v="SECTEUR BLANC                 "/>
    <x v="2"/>
    <n v="916"/>
    <n v="228"/>
    <n v="18"/>
    <n v="7"/>
    <n v="0"/>
    <n v="0"/>
    <n v="0"/>
    <n v="0"/>
    <n v="0"/>
    <n v="0"/>
    <n v="0"/>
    <n v="0"/>
    <n v="0"/>
    <n v="0"/>
    <n v="71590"/>
    <n v="71606"/>
    <n v="71337"/>
    <s v="QUIR"/>
    <s v="GO  "/>
    <n v="0"/>
    <n v="0"/>
  </r>
  <r>
    <x v="1801"/>
    <n v="202501"/>
    <x v="0"/>
    <s v="SECTEUR BLANC                 "/>
    <x v="2"/>
    <n v="916"/>
    <n v="228"/>
    <n v="16"/>
    <n v="5"/>
    <n v="0"/>
    <n v="0"/>
    <n v="0"/>
    <n v="0"/>
    <n v="0"/>
    <n v="0"/>
    <n v="0"/>
    <n v="0"/>
    <n v="0"/>
    <n v="0"/>
    <n v="71590"/>
    <n v="71602"/>
    <n v="71223"/>
    <s v="HARY"/>
    <s v="GO  "/>
    <n v="0"/>
    <n v="0"/>
  </r>
  <r>
    <x v="1801"/>
    <n v="202501"/>
    <x v="1"/>
    <s v="SECTEUR BLANC                 "/>
    <x v="2"/>
    <n v="916"/>
    <n v="228"/>
    <n v="16"/>
    <n v="5"/>
    <n v="0"/>
    <n v="0"/>
    <n v="0"/>
    <n v="0"/>
    <n v="0"/>
    <n v="0"/>
    <n v="0"/>
    <n v="0"/>
    <n v="0"/>
    <n v="0"/>
    <n v="71590"/>
    <n v="71602"/>
    <n v="71223"/>
    <s v="HARY"/>
    <s v="GO  "/>
    <n v="0"/>
    <n v="0"/>
  </r>
  <r>
    <x v="1802"/>
    <n v="202501"/>
    <x v="0"/>
    <s v="SECTEUR BLANC                 "/>
    <x v="2"/>
    <n v="916"/>
    <n v="228"/>
    <n v="16"/>
    <n v="5"/>
    <n v="0"/>
    <n v="0"/>
    <n v="0"/>
    <n v="0"/>
    <n v="0"/>
    <n v="0"/>
    <n v="0"/>
    <n v="0"/>
    <n v="0"/>
    <n v="0"/>
    <n v="71590"/>
    <n v="71602"/>
    <n v="71220"/>
    <s v="HARY"/>
    <s v="GO  "/>
    <n v="0"/>
    <n v="0"/>
  </r>
  <r>
    <x v="1802"/>
    <n v="202501"/>
    <x v="1"/>
    <s v="SECTEUR BLANC                 "/>
    <x v="2"/>
    <n v="916"/>
    <n v="228"/>
    <n v="16"/>
    <n v="5"/>
    <n v="0"/>
    <n v="0"/>
    <n v="0"/>
    <n v="0"/>
    <n v="0"/>
    <n v="0"/>
    <n v="0"/>
    <n v="0"/>
    <n v="0"/>
    <n v="0"/>
    <n v="71590"/>
    <n v="71602"/>
    <n v="71220"/>
    <s v="HARY"/>
    <s v="GO  "/>
    <n v="0"/>
    <n v="0"/>
  </r>
  <r>
    <x v="1803"/>
    <n v="202501"/>
    <x v="0"/>
    <s v="SECTEUR BLANC                 "/>
    <x v="2"/>
    <n v="916"/>
    <n v="228"/>
    <n v="16"/>
    <n v="5"/>
    <n v="0"/>
    <n v="0"/>
    <n v="0"/>
    <n v="0"/>
    <n v="0"/>
    <n v="0"/>
    <n v="0"/>
    <n v="0"/>
    <n v="0"/>
    <n v="0"/>
    <n v="71590"/>
    <n v="71602"/>
    <n v="71220"/>
    <s v="HARY"/>
    <s v="GO  "/>
    <n v="0"/>
    <n v="0"/>
  </r>
  <r>
    <x v="1803"/>
    <n v="202501"/>
    <x v="1"/>
    <s v="SECTEUR BLANC                 "/>
    <x v="2"/>
    <n v="916"/>
    <n v="228"/>
    <n v="16"/>
    <n v="5"/>
    <n v="0"/>
    <n v="0"/>
    <n v="0"/>
    <n v="0"/>
    <n v="0"/>
    <n v="0"/>
    <n v="0"/>
    <n v="0"/>
    <n v="0"/>
    <n v="0"/>
    <n v="71590"/>
    <n v="71602"/>
    <n v="71220"/>
    <s v="HARY"/>
    <s v="GO  "/>
    <n v="0"/>
    <n v="0"/>
  </r>
  <r>
    <x v="1804"/>
    <n v="202501"/>
    <x v="0"/>
    <s v="SECTEUR BLANC                 "/>
    <x v="2"/>
    <n v="916"/>
    <n v="228"/>
    <n v="16"/>
    <n v="5"/>
    <n v="0"/>
    <n v="0"/>
    <n v="0"/>
    <n v="0"/>
    <n v="0"/>
    <n v="0"/>
    <n v="0"/>
    <n v="0"/>
    <n v="0"/>
    <n v="0"/>
    <n v="71590"/>
    <n v="71602"/>
    <n v="71223"/>
    <s v="HARY"/>
    <s v="GO  "/>
    <n v="0"/>
    <n v="0"/>
  </r>
  <r>
    <x v="1804"/>
    <n v="202501"/>
    <x v="1"/>
    <s v="SECTEUR BLANC                 "/>
    <x v="2"/>
    <n v="916"/>
    <n v="228"/>
    <n v="16"/>
    <n v="5"/>
    <n v="0"/>
    <n v="0"/>
    <n v="0"/>
    <n v="0"/>
    <n v="0"/>
    <n v="0"/>
    <n v="0"/>
    <n v="0"/>
    <n v="0"/>
    <n v="0"/>
    <n v="71590"/>
    <n v="71602"/>
    <n v="71223"/>
    <s v="HARY"/>
    <s v="GO  "/>
    <n v="0"/>
    <n v="0"/>
  </r>
  <r>
    <x v="1805"/>
    <n v="202501"/>
    <x v="0"/>
    <s v="SECTEUR BLANC                 "/>
    <x v="2"/>
    <n v="916"/>
    <n v="228"/>
    <n v="16"/>
    <n v="5"/>
    <n v="0"/>
    <n v="0"/>
    <n v="0"/>
    <n v="0"/>
    <n v="0"/>
    <n v="0"/>
    <n v="0"/>
    <n v="0"/>
    <n v="0"/>
    <n v="0"/>
    <n v="71590"/>
    <n v="71602"/>
    <n v="71223"/>
    <s v="HARY"/>
    <s v="GO  "/>
    <n v="0"/>
    <n v="0"/>
  </r>
  <r>
    <x v="1805"/>
    <n v="202501"/>
    <x v="1"/>
    <s v="SECTEUR BLANC                 "/>
    <x v="2"/>
    <n v="916"/>
    <n v="228"/>
    <n v="16"/>
    <n v="5"/>
    <n v="0"/>
    <n v="0"/>
    <n v="0"/>
    <n v="0"/>
    <n v="0"/>
    <n v="0"/>
    <n v="0"/>
    <n v="0"/>
    <n v="0"/>
    <n v="0"/>
    <n v="71590"/>
    <n v="71602"/>
    <n v="71223"/>
    <s v="HARY"/>
    <s v="GO  "/>
    <n v="0"/>
    <n v="0"/>
  </r>
  <r>
    <x v="1806"/>
    <n v="202501"/>
    <x v="0"/>
    <s v="SECTEUR BLANC                 "/>
    <x v="2"/>
    <n v="916"/>
    <n v="228"/>
    <n v="16"/>
    <n v="5"/>
    <n v="0"/>
    <n v="0"/>
    <n v="0"/>
    <n v="0"/>
    <n v="0"/>
    <n v="0"/>
    <n v="0"/>
    <n v="0"/>
    <n v="0"/>
    <n v="0"/>
    <n v="71590"/>
    <n v="71602"/>
    <n v="71223"/>
    <s v="HARY"/>
    <s v="GO  "/>
    <n v="0"/>
    <n v="0"/>
  </r>
  <r>
    <x v="1806"/>
    <n v="202501"/>
    <x v="1"/>
    <s v="SECTEUR BLANC                 "/>
    <x v="2"/>
    <n v="916"/>
    <n v="228"/>
    <n v="16"/>
    <n v="5"/>
    <n v="0"/>
    <n v="0"/>
    <n v="0"/>
    <n v="0"/>
    <n v="0"/>
    <n v="0"/>
    <n v="0"/>
    <n v="0"/>
    <n v="0"/>
    <n v="0"/>
    <n v="71590"/>
    <n v="71602"/>
    <n v="71223"/>
    <s v="HARY"/>
    <s v="GO  "/>
    <n v="0"/>
    <n v="0"/>
  </r>
  <r>
    <x v="1807"/>
    <n v="202501"/>
    <x v="0"/>
    <s v="SECTEUR BLANC                 "/>
    <x v="2"/>
    <n v="916"/>
    <n v="228"/>
    <n v="16"/>
    <n v="5"/>
    <n v="0"/>
    <n v="0"/>
    <n v="0"/>
    <n v="0"/>
    <n v="0"/>
    <n v="0"/>
    <n v="0"/>
    <n v="0"/>
    <n v="0"/>
    <n v="0"/>
    <n v="71590"/>
    <n v="71602"/>
    <n v="71220"/>
    <s v="HARY"/>
    <s v="GO  "/>
    <n v="0"/>
    <n v="0"/>
  </r>
  <r>
    <x v="1807"/>
    <n v="202501"/>
    <x v="1"/>
    <s v="SECTEUR BLANC                 "/>
    <x v="2"/>
    <n v="916"/>
    <n v="228"/>
    <n v="16"/>
    <n v="5"/>
    <n v="0"/>
    <n v="0"/>
    <n v="0"/>
    <n v="0"/>
    <n v="0"/>
    <n v="0"/>
    <n v="0"/>
    <n v="0"/>
    <n v="0"/>
    <n v="0"/>
    <n v="71590"/>
    <n v="71602"/>
    <n v="71220"/>
    <s v="HARY"/>
    <s v="GO  "/>
    <n v="0"/>
    <n v="0"/>
  </r>
  <r>
    <x v="1808"/>
    <n v="202501"/>
    <x v="0"/>
    <s v="SECTEUR BLANC                 "/>
    <x v="2"/>
    <n v="916"/>
    <n v="228"/>
    <n v="16"/>
    <n v="5"/>
    <n v="0"/>
    <n v="0"/>
    <n v="0"/>
    <n v="0"/>
    <n v="0"/>
    <n v="0"/>
    <n v="0"/>
    <n v="0"/>
    <n v="0"/>
    <n v="0"/>
    <n v="71590"/>
    <n v="71602"/>
    <n v="71223"/>
    <s v="HARY"/>
    <s v="GO  "/>
    <n v="0"/>
    <n v="0"/>
  </r>
  <r>
    <x v="1808"/>
    <n v="202501"/>
    <x v="1"/>
    <s v="SECTEUR BLANC                 "/>
    <x v="2"/>
    <n v="916"/>
    <n v="228"/>
    <n v="16"/>
    <n v="5"/>
    <n v="0"/>
    <n v="0"/>
    <n v="0"/>
    <n v="0"/>
    <n v="0"/>
    <n v="0"/>
    <n v="0"/>
    <n v="0"/>
    <n v="0"/>
    <n v="0"/>
    <n v="71590"/>
    <n v="71602"/>
    <n v="71223"/>
    <s v="HARY"/>
    <s v="GO  "/>
    <n v="0"/>
    <n v="0"/>
  </r>
  <r>
    <x v="1809"/>
    <n v="202501"/>
    <x v="0"/>
    <s v="SECTEUR BLANC                 "/>
    <x v="2"/>
    <n v="916"/>
    <n v="228"/>
    <n v="16"/>
    <n v="5"/>
    <n v="0"/>
    <n v="0"/>
    <n v="0"/>
    <n v="0"/>
    <n v="0"/>
    <n v="0"/>
    <n v="0"/>
    <n v="0"/>
    <n v="0"/>
    <n v="0"/>
    <n v="71590"/>
    <n v="71602"/>
    <n v="71220"/>
    <s v="HARY"/>
    <s v="GO  "/>
    <n v="0"/>
    <n v="0"/>
  </r>
  <r>
    <x v="1809"/>
    <n v="202501"/>
    <x v="1"/>
    <s v="SECTEUR BLANC                 "/>
    <x v="2"/>
    <n v="916"/>
    <n v="228"/>
    <n v="16"/>
    <n v="5"/>
    <n v="0"/>
    <n v="0"/>
    <n v="0"/>
    <n v="0"/>
    <n v="0"/>
    <n v="0"/>
    <n v="0"/>
    <n v="0"/>
    <n v="0"/>
    <n v="0"/>
    <n v="71590"/>
    <n v="71602"/>
    <n v="71220"/>
    <s v="HARY"/>
    <s v="GO  "/>
    <n v="0"/>
    <n v="0"/>
  </r>
  <r>
    <x v="1810"/>
    <n v="202501"/>
    <x v="0"/>
    <s v="SECTEUR BLANC                 "/>
    <x v="2"/>
    <n v="916"/>
    <n v="228"/>
    <n v="16"/>
    <n v="5"/>
    <n v="0"/>
    <n v="0"/>
    <n v="0"/>
    <n v="0"/>
    <n v="0"/>
    <n v="0"/>
    <n v="0"/>
    <n v="0"/>
    <n v="0"/>
    <n v="0"/>
    <n v="71590"/>
    <n v="71602"/>
    <n v="71220"/>
    <s v="HARY"/>
    <s v="GO  "/>
    <n v="0"/>
    <n v="0"/>
  </r>
  <r>
    <x v="1810"/>
    <n v="202501"/>
    <x v="1"/>
    <s v="SECTEUR BLANC                 "/>
    <x v="2"/>
    <n v="916"/>
    <n v="228"/>
    <n v="16"/>
    <n v="5"/>
    <n v="0"/>
    <n v="0"/>
    <n v="0"/>
    <n v="0"/>
    <n v="0"/>
    <n v="0"/>
    <n v="0"/>
    <n v="0"/>
    <n v="0"/>
    <n v="0"/>
    <n v="71590"/>
    <n v="71602"/>
    <n v="71220"/>
    <s v="HARY"/>
    <s v="GO  "/>
    <n v="0"/>
    <n v="0"/>
  </r>
  <r>
    <x v="1811"/>
    <n v="202501"/>
    <x v="0"/>
    <s v="SECTEUR BLANC                 "/>
    <x v="2"/>
    <n v="916"/>
    <n v="228"/>
    <n v="18"/>
    <n v="7"/>
    <n v="0"/>
    <n v="0"/>
    <n v="0"/>
    <n v="0"/>
    <n v="0"/>
    <n v="0"/>
    <n v="0"/>
    <n v="0"/>
    <n v="0"/>
    <n v="0"/>
    <n v="71590"/>
    <n v="71606"/>
    <n v="71337"/>
    <s v="QUIR"/>
    <s v="GO  "/>
    <n v="0"/>
    <n v="0"/>
  </r>
  <r>
    <x v="1811"/>
    <n v="202501"/>
    <x v="1"/>
    <s v="SECTEUR BLANC                 "/>
    <x v="2"/>
    <n v="916"/>
    <n v="228"/>
    <n v="18"/>
    <n v="7"/>
    <n v="0"/>
    <n v="0"/>
    <n v="0"/>
    <n v="0"/>
    <n v="0"/>
    <n v="0"/>
    <n v="0"/>
    <n v="0"/>
    <n v="0"/>
    <n v="0"/>
    <n v="71590"/>
    <n v="71606"/>
    <n v="71337"/>
    <s v="QUIR"/>
    <s v="GO  "/>
    <n v="0"/>
    <n v="0"/>
  </r>
  <r>
    <x v="1812"/>
    <n v="202501"/>
    <x v="0"/>
    <s v="SECTEUR BLANC                 "/>
    <x v="2"/>
    <n v="916"/>
    <n v="228"/>
    <n v="18"/>
    <n v="6"/>
    <n v="0"/>
    <n v="0"/>
    <n v="0"/>
    <n v="0"/>
    <n v="0"/>
    <n v="0"/>
    <n v="0"/>
    <n v="0"/>
    <n v="0"/>
    <n v="0"/>
    <n v="71590"/>
    <n v="71606"/>
    <n v="71230"/>
    <s v="QUIR"/>
    <s v="GO  "/>
    <n v="0"/>
    <n v="0"/>
  </r>
  <r>
    <x v="1812"/>
    <n v="202501"/>
    <x v="1"/>
    <s v="SECTEUR BLANC                 "/>
    <x v="2"/>
    <n v="916"/>
    <n v="228"/>
    <n v="18"/>
    <n v="6"/>
    <n v="0"/>
    <n v="0"/>
    <n v="0"/>
    <n v="0"/>
    <n v="0"/>
    <n v="0"/>
    <n v="0"/>
    <n v="0"/>
    <n v="0"/>
    <n v="0"/>
    <n v="71590"/>
    <n v="71606"/>
    <n v="71230"/>
    <s v="QUIR"/>
    <s v="GO  "/>
    <n v="0"/>
    <n v="0"/>
  </r>
  <r>
    <x v="1813"/>
    <n v="202501"/>
    <x v="0"/>
    <s v="SECTEUR BLANC                 "/>
    <x v="2"/>
    <n v="916"/>
    <n v="228"/>
    <n v="18"/>
    <n v="7"/>
    <n v="0"/>
    <n v="0"/>
    <n v="0"/>
    <n v="0"/>
    <n v="0"/>
    <n v="0"/>
    <n v="0"/>
    <n v="0"/>
    <n v="0"/>
    <n v="0"/>
    <n v="71590"/>
    <n v="71606"/>
    <n v="71324"/>
    <s v="QUIR"/>
    <s v="GO  "/>
    <n v="0"/>
    <n v="0"/>
  </r>
  <r>
    <x v="1813"/>
    <n v="202501"/>
    <x v="1"/>
    <s v="SECTEUR BLANC                 "/>
    <x v="2"/>
    <n v="916"/>
    <n v="228"/>
    <n v="18"/>
    <n v="7"/>
    <n v="0"/>
    <n v="0"/>
    <n v="0"/>
    <n v="0"/>
    <n v="0"/>
    <n v="0"/>
    <n v="0"/>
    <n v="0"/>
    <n v="0"/>
    <n v="0"/>
    <n v="71590"/>
    <n v="71606"/>
    <n v="71324"/>
    <s v="QUIR"/>
    <s v="GO  "/>
    <n v="0"/>
    <n v="0"/>
  </r>
  <r>
    <x v="1814"/>
    <n v="202501"/>
    <x v="0"/>
    <s v="SECTEUR BLANC                 "/>
    <x v="2"/>
    <n v="916"/>
    <n v="228"/>
    <n v="18"/>
    <n v="7"/>
    <n v="0"/>
    <n v="0"/>
    <n v="0"/>
    <n v="0"/>
    <n v="0"/>
    <n v="0"/>
    <n v="0"/>
    <n v="0"/>
    <n v="0"/>
    <n v="0"/>
    <n v="71590"/>
    <n v="71606"/>
    <n v="71324"/>
    <s v="QUIR"/>
    <s v="GO  "/>
    <n v="0"/>
    <n v="0"/>
  </r>
  <r>
    <x v="1814"/>
    <n v="202501"/>
    <x v="1"/>
    <s v="SECTEUR BLANC                 "/>
    <x v="2"/>
    <n v="916"/>
    <n v="228"/>
    <n v="18"/>
    <n v="7"/>
    <n v="0"/>
    <n v="0"/>
    <n v="0"/>
    <n v="0"/>
    <n v="0"/>
    <n v="0"/>
    <n v="0"/>
    <n v="0"/>
    <n v="0"/>
    <n v="0"/>
    <n v="71590"/>
    <n v="71606"/>
    <n v="71324"/>
    <s v="QUIR"/>
    <s v="GO  "/>
    <n v="0"/>
    <n v="0"/>
  </r>
  <r>
    <x v="1815"/>
    <n v="202501"/>
    <x v="0"/>
    <s v="SECTEUR BLANC                 "/>
    <x v="2"/>
    <n v="916"/>
    <n v="228"/>
    <n v="18"/>
    <n v="7"/>
    <n v="0"/>
    <n v="0"/>
    <n v="0"/>
    <n v="0"/>
    <n v="0"/>
    <n v="0"/>
    <n v="0"/>
    <n v="0"/>
    <n v="0"/>
    <n v="0"/>
    <n v="71590"/>
    <n v="71606"/>
    <n v="71337"/>
    <s v="QUIR"/>
    <s v="GO  "/>
    <n v="0"/>
    <n v="0"/>
  </r>
  <r>
    <x v="1815"/>
    <n v="202501"/>
    <x v="1"/>
    <s v="SECTEUR BLANC                 "/>
    <x v="2"/>
    <n v="916"/>
    <n v="228"/>
    <n v="18"/>
    <n v="7"/>
    <n v="0"/>
    <n v="0"/>
    <n v="0"/>
    <n v="0"/>
    <n v="0"/>
    <n v="0"/>
    <n v="0"/>
    <n v="0"/>
    <n v="0"/>
    <n v="0"/>
    <n v="71590"/>
    <n v="71606"/>
    <n v="71337"/>
    <s v="QUIR"/>
    <s v="GO  "/>
    <n v="0"/>
    <n v="0"/>
  </r>
  <r>
    <x v="1816"/>
    <n v="202501"/>
    <x v="0"/>
    <s v="SECTEUR BLANC                 "/>
    <x v="2"/>
    <n v="916"/>
    <n v="228"/>
    <n v="18"/>
    <n v="7"/>
    <n v="0"/>
    <n v="0"/>
    <n v="0"/>
    <n v="0"/>
    <n v="0"/>
    <n v="0"/>
    <n v="0"/>
    <n v="0"/>
    <n v="0"/>
    <n v="0"/>
    <n v="71590"/>
    <n v="71606"/>
    <n v="71324"/>
    <s v="QUIR"/>
    <s v="GO  "/>
    <n v="0"/>
    <n v="0"/>
  </r>
  <r>
    <x v="1816"/>
    <n v="202501"/>
    <x v="1"/>
    <s v="SECTEUR BLANC                 "/>
    <x v="2"/>
    <n v="916"/>
    <n v="228"/>
    <n v="18"/>
    <n v="7"/>
    <n v="0"/>
    <n v="0"/>
    <n v="0"/>
    <n v="0"/>
    <n v="0"/>
    <n v="0"/>
    <n v="0"/>
    <n v="0"/>
    <n v="0"/>
    <n v="0"/>
    <n v="71590"/>
    <n v="71606"/>
    <n v="71324"/>
    <s v="QUIR"/>
    <s v="GO  "/>
    <n v="0"/>
    <n v="0"/>
  </r>
  <r>
    <x v="1817"/>
    <n v="202501"/>
    <x v="0"/>
    <s v="SECTEUR BLANC                 "/>
    <x v="2"/>
    <n v="916"/>
    <n v="228"/>
    <n v="34"/>
    <n v="6"/>
    <n v="0"/>
    <n v="0"/>
    <n v="0"/>
    <n v="0"/>
    <n v="0"/>
    <n v="0"/>
    <n v="0"/>
    <n v="0"/>
    <n v="0"/>
    <n v="0"/>
    <n v="71590"/>
    <n v="71607"/>
    <n v="700398"/>
    <s v="LIOP"/>
    <s v="GO  "/>
    <n v="0"/>
    <n v="0"/>
  </r>
  <r>
    <x v="1817"/>
    <n v="202501"/>
    <x v="1"/>
    <s v="SECTEUR BLANC                 "/>
    <x v="2"/>
    <n v="916"/>
    <n v="228"/>
    <n v="34"/>
    <n v="6"/>
    <n v="0"/>
    <n v="0"/>
    <n v="0"/>
    <n v="0"/>
    <n v="0"/>
    <n v="0"/>
    <n v="0"/>
    <n v="0"/>
    <n v="0"/>
    <n v="0"/>
    <n v="71590"/>
    <n v="71607"/>
    <n v="700398"/>
    <s v="LIOP"/>
    <s v="GO  "/>
    <n v="0"/>
    <n v="0"/>
  </r>
  <r>
    <x v="1818"/>
    <n v="202501"/>
    <x v="0"/>
    <s v="SECTEUR BLANC                 "/>
    <x v="2"/>
    <n v="916"/>
    <n v="290"/>
    <n v="39"/>
    <n v="9"/>
    <n v="0"/>
    <n v="0"/>
    <n v="0"/>
    <n v="0"/>
    <n v="0"/>
    <n v="0"/>
    <n v="0"/>
    <n v="0"/>
    <n v="0"/>
    <n v="0"/>
    <n v="71251"/>
    <n v="71239"/>
    <n v="71625"/>
    <s v="ZENO"/>
    <s v="GS  "/>
    <n v="0"/>
    <n v="0"/>
  </r>
  <r>
    <x v="1818"/>
    <n v="202501"/>
    <x v="1"/>
    <s v="SECTEUR BLANC                 "/>
    <x v="2"/>
    <n v="916"/>
    <n v="290"/>
    <n v="39"/>
    <n v="9"/>
    <n v="0"/>
    <n v="0"/>
    <n v="0"/>
    <n v="0"/>
    <n v="0"/>
    <n v="0"/>
    <n v="0"/>
    <n v="0"/>
    <n v="0"/>
    <n v="0"/>
    <n v="71251"/>
    <n v="71239"/>
    <n v="71625"/>
    <s v="ZENO"/>
    <s v="GS  "/>
    <n v="0"/>
    <n v="0"/>
  </r>
  <r>
    <x v="1819"/>
    <n v="202501"/>
    <x v="0"/>
    <s v="SECTEUR BLANC                 "/>
    <x v="2"/>
    <n v="916"/>
    <n v="290"/>
    <n v="39"/>
    <n v="9"/>
    <n v="0"/>
    <n v="0"/>
    <n v="0"/>
    <n v="0"/>
    <n v="0"/>
    <n v="0"/>
    <n v="0"/>
    <n v="0"/>
    <n v="0"/>
    <n v="0"/>
    <n v="71251"/>
    <n v="71239"/>
    <n v="71625"/>
    <s v="ZENO"/>
    <s v="GS  "/>
    <n v="0"/>
    <n v="0"/>
  </r>
  <r>
    <x v="1819"/>
    <n v="202501"/>
    <x v="1"/>
    <s v="SECTEUR BLANC                 "/>
    <x v="2"/>
    <n v="916"/>
    <n v="290"/>
    <n v="39"/>
    <n v="9"/>
    <n v="0"/>
    <n v="0"/>
    <n v="0"/>
    <n v="0"/>
    <n v="0"/>
    <n v="0"/>
    <n v="0"/>
    <n v="0"/>
    <n v="0"/>
    <n v="0"/>
    <n v="71251"/>
    <n v="71239"/>
    <n v="71625"/>
    <s v="ZENO"/>
    <s v="GS  "/>
    <n v="0"/>
    <n v="0"/>
  </r>
  <r>
    <x v="1820"/>
    <n v="202501"/>
    <x v="0"/>
    <s v="SECTEUR BLANC                 "/>
    <x v="2"/>
    <n v="916"/>
    <n v="228"/>
    <n v="16"/>
    <n v="8"/>
    <n v="0"/>
    <n v="0"/>
    <n v="0"/>
    <n v="0"/>
    <n v="0"/>
    <n v="0"/>
    <n v="0"/>
    <n v="0"/>
    <n v="0"/>
    <n v="0"/>
    <n v="71590"/>
    <n v="71602"/>
    <n v="71444"/>
    <s v="HARY"/>
    <s v="GO  "/>
    <n v="0"/>
    <n v="0"/>
  </r>
  <r>
    <x v="1820"/>
    <n v="202501"/>
    <x v="1"/>
    <s v="SECTEUR BLANC                 "/>
    <x v="2"/>
    <n v="916"/>
    <n v="228"/>
    <n v="16"/>
    <n v="8"/>
    <n v="0"/>
    <n v="0"/>
    <n v="0"/>
    <n v="0"/>
    <n v="0"/>
    <n v="0"/>
    <n v="0"/>
    <n v="0"/>
    <n v="0"/>
    <n v="0"/>
    <n v="71590"/>
    <n v="71602"/>
    <n v="71444"/>
    <s v="HARY"/>
    <s v="GO  "/>
    <n v="0"/>
    <n v="0"/>
  </r>
  <r>
    <x v="1821"/>
    <n v="202501"/>
    <x v="0"/>
    <s v="SECTEUR BLANC                 "/>
    <x v="2"/>
    <n v="916"/>
    <n v="290"/>
    <n v="25"/>
    <n v="4"/>
    <n v="0"/>
    <n v="0"/>
    <n v="0"/>
    <n v="0"/>
    <n v="0"/>
    <n v="0"/>
    <n v="0"/>
    <n v="0"/>
    <n v="0"/>
    <n v="0"/>
    <n v="71251"/>
    <n v="71248"/>
    <n v="700133"/>
    <s v="THIE"/>
    <s v="GS  "/>
    <n v="0"/>
    <n v="0"/>
  </r>
  <r>
    <x v="1821"/>
    <n v="202501"/>
    <x v="1"/>
    <s v="SECTEUR BLANC                 "/>
    <x v="2"/>
    <n v="916"/>
    <n v="290"/>
    <n v="25"/>
    <n v="4"/>
    <n v="0"/>
    <n v="0"/>
    <n v="0"/>
    <n v="0"/>
    <n v="0"/>
    <n v="0"/>
    <n v="0"/>
    <n v="0"/>
    <n v="0"/>
    <n v="0"/>
    <n v="71251"/>
    <n v="71248"/>
    <n v="700133"/>
    <s v="THIE"/>
    <s v="GS  "/>
    <n v="0"/>
    <n v="0"/>
  </r>
  <r>
    <x v="1822"/>
    <n v="202501"/>
    <x v="0"/>
    <s v="SECTEUR BLANC                 "/>
    <x v="2"/>
    <n v="916"/>
    <n v="290"/>
    <n v="25"/>
    <n v="8"/>
    <n v="0"/>
    <n v="0"/>
    <n v="0"/>
    <n v="0"/>
    <n v="0"/>
    <n v="0"/>
    <n v="0"/>
    <n v="0"/>
    <n v="0"/>
    <n v="0"/>
    <n v="71251"/>
    <n v="71248"/>
    <n v="70065"/>
    <s v="THIE"/>
    <s v="GS  "/>
    <n v="0"/>
    <n v="0"/>
  </r>
  <r>
    <x v="1822"/>
    <n v="202501"/>
    <x v="1"/>
    <s v="SECTEUR BLANC                 "/>
    <x v="2"/>
    <n v="916"/>
    <n v="290"/>
    <n v="25"/>
    <n v="8"/>
    <n v="0"/>
    <n v="0"/>
    <n v="0"/>
    <n v="0"/>
    <n v="0"/>
    <n v="0"/>
    <n v="0"/>
    <n v="0"/>
    <n v="0"/>
    <n v="0"/>
    <n v="71251"/>
    <n v="71248"/>
    <n v="70065"/>
    <s v="THIE"/>
    <s v="GS  "/>
    <n v="0"/>
    <n v="0"/>
  </r>
  <r>
    <x v="1823"/>
    <n v="202501"/>
    <x v="0"/>
    <s v="SECTEUR BLANC                 "/>
    <x v="2"/>
    <n v="916"/>
    <n v="290"/>
    <n v="25"/>
    <n v="4"/>
    <n v="0"/>
    <n v="0"/>
    <n v="0"/>
    <n v="0"/>
    <n v="0"/>
    <n v="0"/>
    <n v="0"/>
    <n v="0"/>
    <n v="0"/>
    <n v="0"/>
    <n v="71251"/>
    <n v="71248"/>
    <n v="700133"/>
    <s v="THIE"/>
    <s v="GS  "/>
    <n v="0"/>
    <n v="0"/>
  </r>
  <r>
    <x v="1823"/>
    <n v="202501"/>
    <x v="1"/>
    <s v="SECTEUR BLANC                 "/>
    <x v="2"/>
    <n v="916"/>
    <n v="290"/>
    <n v="25"/>
    <n v="4"/>
    <n v="0"/>
    <n v="0"/>
    <n v="0"/>
    <n v="0"/>
    <n v="0"/>
    <n v="0"/>
    <n v="0"/>
    <n v="0"/>
    <n v="0"/>
    <n v="0"/>
    <n v="71251"/>
    <n v="71248"/>
    <n v="700133"/>
    <s v="THIE"/>
    <s v="GS  "/>
    <n v="0"/>
    <n v="0"/>
  </r>
  <r>
    <x v="1824"/>
    <n v="202501"/>
    <x v="0"/>
    <s v="SECTEUR BLANC                 "/>
    <x v="2"/>
    <n v="916"/>
    <n v="290"/>
    <n v="25"/>
    <n v="4"/>
    <n v="0"/>
    <n v="0"/>
    <n v="0"/>
    <n v="0"/>
    <n v="0"/>
    <n v="0"/>
    <n v="0"/>
    <n v="0"/>
    <n v="0"/>
    <n v="0"/>
    <n v="71251"/>
    <n v="71248"/>
    <n v="700133"/>
    <s v="THIE"/>
    <s v="GS  "/>
    <n v="0"/>
    <n v="0"/>
  </r>
  <r>
    <x v="1824"/>
    <n v="202501"/>
    <x v="1"/>
    <s v="SECTEUR BLANC                 "/>
    <x v="2"/>
    <n v="916"/>
    <n v="290"/>
    <n v="25"/>
    <n v="4"/>
    <n v="0"/>
    <n v="0"/>
    <n v="0"/>
    <n v="0"/>
    <n v="0"/>
    <n v="0"/>
    <n v="0"/>
    <n v="0"/>
    <n v="0"/>
    <n v="0"/>
    <n v="71251"/>
    <n v="71248"/>
    <n v="700133"/>
    <s v="THIE"/>
    <s v="GS  "/>
    <n v="0"/>
    <n v="0"/>
  </r>
  <r>
    <x v="1825"/>
    <n v="202501"/>
    <x v="0"/>
    <s v="SECTEUR BLANC                 "/>
    <x v="2"/>
    <n v="916"/>
    <n v="290"/>
    <n v="25"/>
    <n v="4"/>
    <n v="0"/>
    <n v="0"/>
    <n v="0"/>
    <n v="0"/>
    <n v="0"/>
    <n v="0"/>
    <n v="0"/>
    <n v="0"/>
    <n v="0"/>
    <n v="0"/>
    <n v="71251"/>
    <n v="71248"/>
    <n v="700133"/>
    <s v="THIE"/>
    <s v="GS  "/>
    <n v="0"/>
    <n v="0"/>
  </r>
  <r>
    <x v="1825"/>
    <n v="202501"/>
    <x v="1"/>
    <s v="SECTEUR BLANC                 "/>
    <x v="2"/>
    <n v="916"/>
    <n v="290"/>
    <n v="25"/>
    <n v="4"/>
    <n v="0"/>
    <n v="0"/>
    <n v="0"/>
    <n v="0"/>
    <n v="0"/>
    <n v="0"/>
    <n v="0"/>
    <n v="0"/>
    <n v="0"/>
    <n v="0"/>
    <n v="71251"/>
    <n v="71248"/>
    <n v="700133"/>
    <s v="THIE"/>
    <s v="GS  "/>
    <n v="0"/>
    <n v="0"/>
  </r>
  <r>
    <x v="1826"/>
    <n v="202501"/>
    <x v="0"/>
    <s v="SECTEUR BLANC                 "/>
    <x v="2"/>
    <n v="916"/>
    <n v="290"/>
    <n v="25"/>
    <n v="8"/>
    <n v="0"/>
    <n v="0"/>
    <n v="0"/>
    <n v="0"/>
    <n v="0"/>
    <n v="0"/>
    <n v="0"/>
    <n v="0"/>
    <n v="0"/>
    <n v="0"/>
    <n v="71251"/>
    <n v="71252"/>
    <n v="700258"/>
    <s v="KARI"/>
    <s v="GS  "/>
    <n v="0"/>
    <n v="0"/>
  </r>
  <r>
    <x v="1826"/>
    <n v="202501"/>
    <x v="1"/>
    <s v="SECTEUR BLANC                 "/>
    <x v="2"/>
    <n v="916"/>
    <n v="290"/>
    <n v="25"/>
    <n v="8"/>
    <n v="0"/>
    <n v="0"/>
    <n v="0"/>
    <n v="0"/>
    <n v="0"/>
    <n v="0"/>
    <n v="0"/>
    <n v="0"/>
    <n v="0"/>
    <n v="0"/>
    <n v="71251"/>
    <n v="71252"/>
    <n v="700258"/>
    <s v="KARI"/>
    <s v="GS  "/>
    <n v="0"/>
    <n v="0"/>
  </r>
  <r>
    <x v="1827"/>
    <n v="202501"/>
    <x v="0"/>
    <s v="SECTEUR BLANC                 "/>
    <x v="2"/>
    <n v="916"/>
    <n v="290"/>
    <n v="25"/>
    <n v="12"/>
    <n v="0"/>
    <n v="0"/>
    <n v="0"/>
    <n v="0"/>
    <n v="0"/>
    <n v="0"/>
    <n v="0"/>
    <n v="0"/>
    <n v="0"/>
    <n v="0"/>
    <n v="71251"/>
    <n v="71252"/>
    <n v="71394"/>
    <s v="KARI"/>
    <s v="GS  "/>
    <n v="0"/>
    <n v="0"/>
  </r>
  <r>
    <x v="1827"/>
    <n v="202501"/>
    <x v="1"/>
    <s v="SECTEUR BLANC                 "/>
    <x v="2"/>
    <n v="916"/>
    <n v="290"/>
    <n v="25"/>
    <n v="12"/>
    <n v="0"/>
    <n v="0"/>
    <n v="0"/>
    <n v="0"/>
    <n v="0"/>
    <n v="0"/>
    <n v="0"/>
    <n v="0"/>
    <n v="0"/>
    <n v="0"/>
    <n v="71251"/>
    <n v="71252"/>
    <n v="71394"/>
    <s v="KARI"/>
    <s v="GS  "/>
    <n v="0"/>
    <n v="0"/>
  </r>
  <r>
    <x v="1828"/>
    <n v="202501"/>
    <x v="0"/>
    <s v="SECTEUR BLANC                 "/>
    <x v="2"/>
    <n v="916"/>
    <n v="290"/>
    <n v="37"/>
    <n v="10"/>
    <n v="0"/>
    <n v="0"/>
    <n v="0"/>
    <n v="0"/>
    <n v="0"/>
    <n v="0"/>
    <n v="0"/>
    <n v="0"/>
    <n v="0"/>
    <n v="0"/>
    <n v="71251"/>
    <n v="71255"/>
    <n v="71257"/>
    <s v="FRAC"/>
    <s v="GS  "/>
    <n v="0"/>
    <n v="0"/>
  </r>
  <r>
    <x v="1828"/>
    <n v="202501"/>
    <x v="1"/>
    <s v="SECTEUR BLANC                 "/>
    <x v="2"/>
    <n v="916"/>
    <n v="290"/>
    <n v="37"/>
    <n v="10"/>
    <n v="0"/>
    <n v="0"/>
    <n v="0"/>
    <n v="0"/>
    <n v="0"/>
    <n v="0"/>
    <n v="0"/>
    <n v="0"/>
    <n v="0"/>
    <n v="0"/>
    <n v="71251"/>
    <n v="71255"/>
    <n v="71257"/>
    <s v="FRAC"/>
    <s v="GS  "/>
    <n v="0"/>
    <n v="0"/>
  </r>
  <r>
    <x v="1829"/>
    <n v="202501"/>
    <x v="0"/>
    <s v="SECTEUR BLANC                 "/>
    <x v="2"/>
    <n v="916"/>
    <n v="290"/>
    <n v="36"/>
    <n v="10"/>
    <n v="0"/>
    <n v="0"/>
    <n v="0"/>
    <n v="0"/>
    <n v="0"/>
    <n v="0"/>
    <n v="0"/>
    <n v="0"/>
    <n v="0"/>
    <n v="0"/>
    <n v="71251"/>
    <n v="70930"/>
    <n v="71182"/>
    <s v="CLEM"/>
    <s v="GS  "/>
    <n v="0"/>
    <n v="0"/>
  </r>
  <r>
    <x v="1829"/>
    <n v="202501"/>
    <x v="1"/>
    <s v="SECTEUR BLANC                 "/>
    <x v="2"/>
    <n v="916"/>
    <n v="290"/>
    <n v="36"/>
    <n v="10"/>
    <n v="0"/>
    <n v="0"/>
    <n v="0"/>
    <n v="0"/>
    <n v="0"/>
    <n v="0"/>
    <n v="0"/>
    <n v="0"/>
    <n v="0"/>
    <n v="0"/>
    <n v="71251"/>
    <n v="70930"/>
    <n v="71182"/>
    <s v="CLEM"/>
    <s v="GS  "/>
    <n v="0"/>
    <n v="0"/>
  </r>
  <r>
    <x v="1830"/>
    <n v="202501"/>
    <x v="0"/>
    <s v="SECTEUR BLANC                 "/>
    <x v="2"/>
    <n v="916"/>
    <n v="290"/>
    <n v="36"/>
    <n v="10"/>
    <n v="0"/>
    <n v="0"/>
    <n v="0"/>
    <n v="0"/>
    <n v="0"/>
    <n v="0"/>
    <n v="0"/>
    <n v="0"/>
    <n v="0"/>
    <n v="0"/>
    <n v="71251"/>
    <n v="70930"/>
    <n v="71397"/>
    <s v="CLEM"/>
    <s v="GS  "/>
    <n v="0"/>
    <n v="0"/>
  </r>
  <r>
    <x v="1830"/>
    <n v="202501"/>
    <x v="1"/>
    <s v="SECTEUR BLANC                 "/>
    <x v="2"/>
    <n v="916"/>
    <n v="290"/>
    <n v="36"/>
    <n v="10"/>
    <n v="0"/>
    <n v="0"/>
    <n v="0"/>
    <n v="0"/>
    <n v="0"/>
    <n v="0"/>
    <n v="0"/>
    <n v="0"/>
    <n v="0"/>
    <n v="0"/>
    <n v="71251"/>
    <n v="70930"/>
    <n v="71397"/>
    <s v="CLEM"/>
    <s v="GS  "/>
    <n v="0"/>
    <n v="0"/>
  </r>
  <r>
    <x v="1831"/>
    <n v="202501"/>
    <x v="0"/>
    <s v="SECTEUR BLANC                 "/>
    <x v="2"/>
    <n v="916"/>
    <n v="290"/>
    <n v="36"/>
    <n v="10"/>
    <n v="0"/>
    <n v="0"/>
    <n v="0"/>
    <n v="0"/>
    <n v="0"/>
    <n v="0"/>
    <n v="0"/>
    <n v="0"/>
    <n v="0"/>
    <n v="0"/>
    <n v="71251"/>
    <n v="70930"/>
    <n v="71397"/>
    <s v="CLEM"/>
    <s v="GS  "/>
    <n v="0"/>
    <n v="0"/>
  </r>
  <r>
    <x v="1831"/>
    <n v="202501"/>
    <x v="1"/>
    <s v="SECTEUR BLANC                 "/>
    <x v="2"/>
    <n v="916"/>
    <n v="290"/>
    <n v="36"/>
    <n v="10"/>
    <n v="0"/>
    <n v="0"/>
    <n v="0"/>
    <n v="0"/>
    <n v="0"/>
    <n v="0"/>
    <n v="0"/>
    <n v="0"/>
    <n v="0"/>
    <n v="0"/>
    <n v="71251"/>
    <n v="70930"/>
    <n v="71397"/>
    <s v="CLEM"/>
    <s v="GS  "/>
    <n v="0"/>
    <n v="0"/>
  </r>
  <r>
    <x v="1832"/>
    <n v="202501"/>
    <x v="0"/>
    <s v="SECTEUR BLANC                 "/>
    <x v="2"/>
    <n v="916"/>
    <n v="290"/>
    <n v="36"/>
    <n v="7"/>
    <n v="0"/>
    <n v="0"/>
    <n v="0"/>
    <n v="0"/>
    <n v="0"/>
    <n v="0"/>
    <n v="0"/>
    <n v="0"/>
    <n v="0"/>
    <n v="0"/>
    <n v="71251"/>
    <n v="70930"/>
    <n v="71363"/>
    <s v="CLEM"/>
    <s v="GS  "/>
    <n v="0"/>
    <n v="0"/>
  </r>
  <r>
    <x v="1832"/>
    <n v="202501"/>
    <x v="1"/>
    <s v="SECTEUR BLANC                 "/>
    <x v="2"/>
    <n v="916"/>
    <n v="290"/>
    <n v="36"/>
    <n v="7"/>
    <n v="0"/>
    <n v="0"/>
    <n v="0"/>
    <n v="0"/>
    <n v="0"/>
    <n v="0"/>
    <n v="0"/>
    <n v="0"/>
    <n v="0"/>
    <n v="0"/>
    <n v="71251"/>
    <n v="70930"/>
    <n v="71363"/>
    <s v="CLEM"/>
    <s v="GS  "/>
    <n v="0"/>
    <n v="0"/>
  </r>
  <r>
    <x v="1833"/>
    <n v="202501"/>
    <x v="0"/>
    <s v="SECTEUR BLANC                 "/>
    <x v="2"/>
    <n v="916"/>
    <n v="290"/>
    <n v="33"/>
    <n v="8"/>
    <n v="0"/>
    <n v="0"/>
    <n v="0"/>
    <n v="0"/>
    <n v="0"/>
    <n v="0"/>
    <n v="0"/>
    <n v="0"/>
    <n v="0"/>
    <n v="0"/>
    <n v="71251"/>
    <n v="71174"/>
    <n v="71500"/>
    <s v="CHIK"/>
    <s v="GS  "/>
    <n v="0"/>
    <n v="0"/>
  </r>
  <r>
    <x v="1833"/>
    <n v="202501"/>
    <x v="1"/>
    <s v="SECTEUR BLANC                 "/>
    <x v="2"/>
    <n v="916"/>
    <n v="290"/>
    <n v="33"/>
    <n v="8"/>
    <n v="0"/>
    <n v="0"/>
    <n v="0"/>
    <n v="0"/>
    <n v="0"/>
    <n v="0"/>
    <n v="0"/>
    <n v="0"/>
    <n v="0"/>
    <n v="0"/>
    <n v="71251"/>
    <n v="71174"/>
    <n v="71500"/>
    <s v="CHIK"/>
    <s v="GS  "/>
    <n v="0"/>
    <n v="0"/>
  </r>
  <r>
    <x v="1834"/>
    <n v="202501"/>
    <x v="0"/>
    <s v="SECTEUR BLANC                 "/>
    <x v="2"/>
    <n v="916"/>
    <n v="290"/>
    <n v="33"/>
    <n v="8"/>
    <n v="0"/>
    <n v="0"/>
    <n v="0"/>
    <n v="0"/>
    <n v="0"/>
    <n v="0"/>
    <n v="0"/>
    <n v="0"/>
    <n v="0"/>
    <n v="0"/>
    <n v="71251"/>
    <n v="71174"/>
    <n v="71500"/>
    <s v="CHIK"/>
    <s v="GS  "/>
    <n v="0"/>
    <n v="0"/>
  </r>
  <r>
    <x v="1834"/>
    <n v="202501"/>
    <x v="1"/>
    <s v="SECTEUR BLANC                 "/>
    <x v="2"/>
    <n v="916"/>
    <n v="290"/>
    <n v="33"/>
    <n v="8"/>
    <n v="0"/>
    <n v="0"/>
    <n v="0"/>
    <n v="0"/>
    <n v="0"/>
    <n v="0"/>
    <n v="0"/>
    <n v="0"/>
    <n v="0"/>
    <n v="0"/>
    <n v="71251"/>
    <n v="71174"/>
    <n v="71500"/>
    <s v="CHIK"/>
    <s v="GS  "/>
    <n v="0"/>
    <n v="0"/>
  </r>
  <r>
    <x v="1835"/>
    <n v="202501"/>
    <x v="0"/>
    <s v="SECTEUR BLANC                 "/>
    <x v="2"/>
    <n v="916"/>
    <n v="290"/>
    <n v="33"/>
    <n v="8"/>
    <n v="0"/>
    <n v="0"/>
    <n v="0"/>
    <n v="0"/>
    <n v="0"/>
    <n v="0"/>
    <n v="0"/>
    <n v="0"/>
    <n v="0"/>
    <n v="0"/>
    <n v="71251"/>
    <n v="71174"/>
    <n v="71500"/>
    <s v="CHIK"/>
    <s v="GS  "/>
    <n v="0"/>
    <n v="0"/>
  </r>
  <r>
    <x v="1835"/>
    <n v="202501"/>
    <x v="1"/>
    <s v="SECTEUR BLANC                 "/>
    <x v="2"/>
    <n v="916"/>
    <n v="290"/>
    <n v="33"/>
    <n v="8"/>
    <n v="0"/>
    <n v="0"/>
    <n v="0"/>
    <n v="0"/>
    <n v="0"/>
    <n v="0"/>
    <n v="0"/>
    <n v="0"/>
    <n v="0"/>
    <n v="0"/>
    <n v="71251"/>
    <n v="71174"/>
    <n v="71500"/>
    <s v="CHIK"/>
    <s v="GS  "/>
    <n v="0"/>
    <n v="0"/>
  </r>
  <r>
    <x v="1836"/>
    <n v="202501"/>
    <x v="0"/>
    <s v="SECTEUR BLANC                 "/>
    <x v="2"/>
    <n v="916"/>
    <n v="290"/>
    <n v="33"/>
    <n v="8"/>
    <n v="0"/>
    <n v="0"/>
    <n v="0"/>
    <n v="0"/>
    <n v="0"/>
    <n v="0"/>
    <n v="0"/>
    <n v="0"/>
    <n v="0"/>
    <n v="0"/>
    <n v="71251"/>
    <n v="71174"/>
    <n v="71500"/>
    <s v="CHIK"/>
    <s v="GS  "/>
    <n v="0"/>
    <n v="0"/>
  </r>
  <r>
    <x v="1836"/>
    <n v="202501"/>
    <x v="1"/>
    <s v="SECTEUR BLANC                 "/>
    <x v="2"/>
    <n v="916"/>
    <n v="290"/>
    <n v="33"/>
    <n v="8"/>
    <n v="0"/>
    <n v="0"/>
    <n v="0"/>
    <n v="0"/>
    <n v="0"/>
    <n v="0"/>
    <n v="0"/>
    <n v="0"/>
    <n v="0"/>
    <n v="0"/>
    <n v="71251"/>
    <n v="71174"/>
    <n v="71500"/>
    <s v="CHIK"/>
    <s v="GS  "/>
    <n v="0"/>
    <n v="0"/>
  </r>
  <r>
    <x v="1837"/>
    <n v="202501"/>
    <x v="0"/>
    <s v="SECTEUR BLANC                 "/>
    <x v="2"/>
    <n v="916"/>
    <n v="290"/>
    <n v="33"/>
    <n v="8"/>
    <n v="0"/>
    <n v="0"/>
    <n v="0"/>
    <n v="0"/>
    <n v="0"/>
    <n v="0"/>
    <n v="0"/>
    <n v="0"/>
    <n v="0"/>
    <n v="0"/>
    <n v="71251"/>
    <n v="71174"/>
    <n v="71179"/>
    <s v="CHIK"/>
    <s v="GS  "/>
    <n v="0"/>
    <n v="0"/>
  </r>
  <r>
    <x v="1837"/>
    <n v="202501"/>
    <x v="1"/>
    <s v="SECTEUR BLANC                 "/>
    <x v="2"/>
    <n v="916"/>
    <n v="290"/>
    <n v="33"/>
    <n v="8"/>
    <n v="0"/>
    <n v="0"/>
    <n v="0"/>
    <n v="0"/>
    <n v="0"/>
    <n v="0"/>
    <n v="0"/>
    <n v="0"/>
    <n v="0"/>
    <n v="0"/>
    <n v="71251"/>
    <n v="71174"/>
    <n v="71179"/>
    <s v="CHIK"/>
    <s v="GS  "/>
    <n v="0"/>
    <n v="0"/>
  </r>
  <r>
    <x v="1838"/>
    <n v="202501"/>
    <x v="0"/>
    <s v="SECTEUR BLANC                 "/>
    <x v="2"/>
    <n v="916"/>
    <n v="290"/>
    <n v="25"/>
    <n v="11"/>
    <n v="0"/>
    <n v="0"/>
    <n v="0"/>
    <n v="0"/>
    <n v="0"/>
    <n v="0"/>
    <n v="0"/>
    <n v="0"/>
    <n v="0"/>
    <n v="0"/>
    <n v="71251"/>
    <n v="71248"/>
    <n v="71245"/>
    <s v="THIE"/>
    <s v="GS  "/>
    <n v="0"/>
    <n v="0"/>
  </r>
  <r>
    <x v="1838"/>
    <n v="202501"/>
    <x v="1"/>
    <s v="SECTEUR BLANC                 "/>
    <x v="2"/>
    <n v="916"/>
    <n v="290"/>
    <n v="25"/>
    <n v="11"/>
    <n v="0"/>
    <n v="0"/>
    <n v="0"/>
    <n v="0"/>
    <n v="0"/>
    <n v="0"/>
    <n v="0"/>
    <n v="0"/>
    <n v="0"/>
    <n v="0"/>
    <n v="71251"/>
    <n v="71248"/>
    <n v="71245"/>
    <s v="THIE"/>
    <s v="GS  "/>
    <n v="0"/>
    <n v="0"/>
  </r>
  <r>
    <x v="1839"/>
    <n v="202501"/>
    <x v="0"/>
    <s v="SECTEUR BLANC                 "/>
    <x v="2"/>
    <n v="916"/>
    <n v="290"/>
    <n v="25"/>
    <n v="5"/>
    <n v="0"/>
    <n v="0"/>
    <n v="0"/>
    <n v="0"/>
    <n v="0"/>
    <n v="0"/>
    <n v="0"/>
    <n v="0"/>
    <n v="0"/>
    <n v="0"/>
    <n v="71251"/>
    <n v="71248"/>
    <n v="71250"/>
    <s v="THIE"/>
    <s v="GS  "/>
    <n v="0"/>
    <n v="0"/>
  </r>
  <r>
    <x v="1839"/>
    <n v="202501"/>
    <x v="1"/>
    <s v="SECTEUR BLANC                 "/>
    <x v="2"/>
    <n v="916"/>
    <n v="290"/>
    <n v="25"/>
    <n v="5"/>
    <n v="0"/>
    <n v="0"/>
    <n v="0"/>
    <n v="0"/>
    <n v="0"/>
    <n v="0"/>
    <n v="0"/>
    <n v="0"/>
    <n v="0"/>
    <n v="0"/>
    <n v="71251"/>
    <n v="71248"/>
    <n v="71250"/>
    <s v="THIE"/>
    <s v="GS  "/>
    <n v="0"/>
    <n v="0"/>
  </r>
  <r>
    <x v="1840"/>
    <n v="202501"/>
    <x v="0"/>
    <s v="SECTEUR BLANC                 "/>
    <x v="2"/>
    <n v="916"/>
    <n v="290"/>
    <n v="25"/>
    <n v="5"/>
    <n v="0"/>
    <n v="0"/>
    <n v="0"/>
    <n v="0"/>
    <n v="0"/>
    <n v="0"/>
    <n v="0"/>
    <n v="0"/>
    <n v="0"/>
    <n v="0"/>
    <n v="71251"/>
    <n v="71248"/>
    <n v="71250"/>
    <s v="THIE"/>
    <s v="GS  "/>
    <n v="0"/>
    <n v="0"/>
  </r>
  <r>
    <x v="1840"/>
    <n v="202501"/>
    <x v="1"/>
    <s v="SECTEUR BLANC                 "/>
    <x v="2"/>
    <n v="916"/>
    <n v="290"/>
    <n v="25"/>
    <n v="5"/>
    <n v="0"/>
    <n v="0"/>
    <n v="0"/>
    <n v="0"/>
    <n v="0"/>
    <n v="0"/>
    <n v="0"/>
    <n v="0"/>
    <n v="0"/>
    <n v="0"/>
    <n v="71251"/>
    <n v="71248"/>
    <n v="71250"/>
    <s v="THIE"/>
    <s v="GS  "/>
    <n v="0"/>
    <n v="0"/>
  </r>
  <r>
    <x v="1841"/>
    <n v="202501"/>
    <x v="0"/>
    <s v="SECTEUR BLANC                 "/>
    <x v="2"/>
    <n v="916"/>
    <n v="290"/>
    <n v="39"/>
    <n v="5"/>
    <n v="0"/>
    <n v="0"/>
    <n v="0"/>
    <n v="0"/>
    <n v="0"/>
    <n v="0"/>
    <n v="0"/>
    <n v="0"/>
    <n v="0"/>
    <n v="0"/>
    <n v="71251"/>
    <n v="71239"/>
    <n v="700440"/>
    <s v="ZENO"/>
    <s v="GS  "/>
    <n v="0"/>
    <n v="0"/>
  </r>
  <r>
    <x v="1841"/>
    <n v="202501"/>
    <x v="1"/>
    <s v="SECTEUR BLANC                 "/>
    <x v="2"/>
    <n v="916"/>
    <n v="290"/>
    <n v="39"/>
    <n v="5"/>
    <n v="0"/>
    <n v="0"/>
    <n v="0"/>
    <n v="0"/>
    <n v="0"/>
    <n v="0"/>
    <n v="0"/>
    <n v="0"/>
    <n v="0"/>
    <n v="0"/>
    <n v="71251"/>
    <n v="71239"/>
    <n v="700440"/>
    <s v="ZENO"/>
    <s v="GS  "/>
    <n v="0"/>
    <n v="0"/>
  </r>
  <r>
    <x v="1842"/>
    <n v="202501"/>
    <x v="0"/>
    <s v="SECTEUR BLANC                 "/>
    <x v="2"/>
    <n v="916"/>
    <n v="290"/>
    <n v="39"/>
    <n v="5"/>
    <n v="0"/>
    <n v="0"/>
    <n v="0"/>
    <n v="0"/>
    <n v="0"/>
    <n v="0"/>
    <n v="0"/>
    <n v="0"/>
    <n v="0"/>
    <n v="0"/>
    <n v="71251"/>
    <n v="71239"/>
    <n v="700440"/>
    <s v="ZENO"/>
    <s v="GS  "/>
    <n v="0"/>
    <n v="0"/>
  </r>
  <r>
    <x v="1842"/>
    <n v="202501"/>
    <x v="1"/>
    <s v="SECTEUR BLANC                 "/>
    <x v="2"/>
    <n v="916"/>
    <n v="290"/>
    <n v="39"/>
    <n v="5"/>
    <n v="0"/>
    <n v="0"/>
    <n v="0"/>
    <n v="0"/>
    <n v="0"/>
    <n v="0"/>
    <n v="0"/>
    <n v="0"/>
    <n v="0"/>
    <n v="0"/>
    <n v="71251"/>
    <n v="71239"/>
    <n v="700440"/>
    <s v="ZENO"/>
    <s v="GS  "/>
    <n v="0"/>
    <n v="0"/>
  </r>
  <r>
    <x v="1843"/>
    <n v="202501"/>
    <x v="0"/>
    <s v="SECTEUR BLANC                 "/>
    <x v="2"/>
    <n v="916"/>
    <n v="230"/>
    <n v="27"/>
    <n v="10"/>
    <n v="0"/>
    <n v="0"/>
    <n v="0"/>
    <n v="0"/>
    <n v="0"/>
    <n v="0"/>
    <n v="0"/>
    <n v="0"/>
    <n v="0"/>
    <n v="0"/>
    <n v="71030"/>
    <n v="71045"/>
    <n v="71037"/>
    <s v="PHIL"/>
    <s v="IF  "/>
    <n v="0"/>
    <n v="0"/>
  </r>
  <r>
    <x v="1843"/>
    <n v="202501"/>
    <x v="1"/>
    <s v="SECTEUR BLANC                 "/>
    <x v="2"/>
    <n v="916"/>
    <n v="230"/>
    <n v="27"/>
    <n v="10"/>
    <n v="0"/>
    <n v="0"/>
    <n v="0"/>
    <n v="0"/>
    <n v="0"/>
    <n v="0"/>
    <n v="0"/>
    <n v="0"/>
    <n v="0"/>
    <n v="0"/>
    <n v="71030"/>
    <n v="71045"/>
    <n v="71037"/>
    <s v="PHIL"/>
    <s v="IF  "/>
    <n v="0"/>
    <n v="0"/>
  </r>
  <r>
    <x v="1844"/>
    <m/>
    <x v="2"/>
    <m/>
    <x v="5"/>
    <m/>
    <m/>
    <m/>
    <m/>
    <m/>
    <m/>
    <m/>
    <m/>
    <m/>
    <m/>
    <m/>
    <m/>
    <m/>
    <m/>
    <m/>
    <m/>
    <m/>
    <m/>
    <m/>
    <m/>
    <m/>
  </r>
</pivotCacheRecords>
</file>

<file path=xl/pivotCache/pivotCacheRecords5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942">
  <r>
    <s v="1"/>
    <s v="DR"/>
    <x v="0"/>
    <s v="RESEAU SALAR "/>
    <n v="5.08"/>
    <n v="0.8"/>
    <n v="1.56"/>
    <n v="9.3699999999999992"/>
    <n v="1.83"/>
    <n v="3.9"/>
    <n v="17.02"/>
    <n v="3.57"/>
    <n v="6.27"/>
    <n v="21.75"/>
    <n v="5.81"/>
    <n v="8.5399999999999991"/>
    <n v="14.45"/>
    <n v="43.85"/>
    <e v="#N/A"/>
    <x v="0"/>
  </r>
  <r>
    <s v="2"/>
    <s v="RE"/>
    <x v="1"/>
    <s v="BLANCKAERT CATHERINE"/>
    <n v="5.48"/>
    <n v="0.81"/>
    <n v="1.86"/>
    <n v="9.83"/>
    <n v="1.69"/>
    <n v="3.45"/>
    <n v="18.989999999999998"/>
    <n v="3.84"/>
    <n v="6.19"/>
    <n v="24.37"/>
    <n v="7.07"/>
    <n v="9.7200000000000006"/>
    <n v="15.31"/>
    <n v="48.84"/>
    <n v="0"/>
    <x v="1"/>
  </r>
  <r>
    <s v="3"/>
    <s v="OD"/>
    <x v="2"/>
    <s v="FASQUEL WILLY"/>
    <n v="5.81"/>
    <n v="0.84"/>
    <n v="2.98"/>
    <n v="11.17"/>
    <n v="1.1599999999999999"/>
    <n v="6.48"/>
    <n v="18.3"/>
    <n v="1.1200000000000001"/>
    <n v="10.73"/>
    <n v="22.44"/>
    <n v="2.89"/>
    <n v="12.43"/>
    <n v="16.98"/>
    <n v="46.55"/>
    <n v="0"/>
    <x v="2"/>
  </r>
  <r>
    <s v="4"/>
    <s v="OC"/>
    <x v="3"/>
    <s v="CADREN VALERIE"/>
    <n v="3.72"/>
    <n v="4.2"/>
    <n v="0"/>
    <n v="10.54"/>
    <n v="1.4"/>
    <n v="0"/>
    <n v="18.64"/>
    <n v="0.53"/>
    <n v="12.66"/>
    <n v="24.23"/>
    <n v="1.52"/>
    <n v="15.35"/>
    <n v="14.26"/>
    <n v="46.59"/>
    <s v="070048"/>
    <x v="3"/>
  </r>
  <r>
    <s v="5"/>
    <s v="SEC"/>
    <x v="4"/>
    <s v="BARDIAUX BENJAMIN"/>
    <n v="2.3199999999999998"/>
    <n v="0"/>
    <n v="0"/>
    <n v="18.88"/>
    <n v="1.94"/>
    <n v="0"/>
    <n v="28.78"/>
    <n v="2.2200000000000002"/>
    <n v="0"/>
    <n v="29.94"/>
    <n v="0.63"/>
    <n v="36.74"/>
    <n v="21.2"/>
    <n v="61.040000000000006"/>
    <e v="#N/A"/>
    <x v="4"/>
  </r>
  <r>
    <s v="5"/>
    <s v="SEC"/>
    <x v="5"/>
    <s v="PONNEN BALAKRISHN"/>
    <n v="0"/>
    <s v=""/>
    <n v="0"/>
    <n v="0"/>
    <m/>
    <m/>
    <n v="24.83"/>
    <n v="100"/>
    <n v="18.59"/>
    <n v="28.47"/>
    <n v="1.87"/>
    <n v="25.75"/>
    <n v="0"/>
    <n v="53.3"/>
    <e v="#N/A"/>
    <x v="5"/>
  </r>
  <r>
    <s v="5"/>
    <s v="SEC"/>
    <x v="6"/>
    <s v="LAMANT MEHDI"/>
    <n v="1.74"/>
    <n v="0"/>
    <n v="0"/>
    <n v="3.72"/>
    <n v="0"/>
    <n v="0"/>
    <n v="10.31"/>
    <n v="0"/>
    <n v="0"/>
    <n v="13.02"/>
    <n v="0"/>
    <n v="0"/>
    <n v="5.46"/>
    <n v="25.07"/>
    <s v="070048"/>
    <x v="6"/>
  </r>
  <r>
    <s v="5"/>
    <s v="SEC"/>
    <x v="7"/>
    <s v="DEVILLE STEPHANE"/>
    <m/>
    <m/>
    <m/>
    <m/>
    <m/>
    <m/>
    <m/>
    <m/>
    <m/>
    <m/>
    <m/>
    <m/>
    <n v="0"/>
    <n v="0"/>
    <s v="070048"/>
    <x v="7"/>
  </r>
  <r>
    <s v="5"/>
    <s v="SEC"/>
    <x v="8"/>
    <s v="PAPIN SYLVAIN"/>
    <n v="13.1"/>
    <n v="7.64"/>
    <n v="0"/>
    <n v="17.3"/>
    <n v="2.46"/>
    <n v="0"/>
    <n v="23.9"/>
    <n v="0"/>
    <n v="55.25"/>
    <n v="32.86"/>
    <n v="0"/>
    <n v="48.16"/>
    <n v="30.4"/>
    <n v="69.86"/>
    <s v="070048"/>
    <x v="8"/>
  </r>
  <r>
    <s v="5"/>
    <s v="SEC"/>
    <x v="9"/>
    <s v="BRIATTE EVAN"/>
    <m/>
    <m/>
    <m/>
    <m/>
    <m/>
    <m/>
    <m/>
    <m/>
    <m/>
    <m/>
    <m/>
    <m/>
    <n v="0"/>
    <n v="0"/>
    <s v="070048"/>
    <x v="9"/>
  </r>
  <r>
    <s v="5"/>
    <s v="SEC"/>
    <x v="10"/>
    <s v="BARVIAU MATHIEU"/>
    <m/>
    <m/>
    <m/>
    <m/>
    <m/>
    <m/>
    <m/>
    <m/>
    <m/>
    <m/>
    <m/>
    <m/>
    <n v="0"/>
    <n v="0"/>
    <s v="070048"/>
    <x v="10"/>
  </r>
  <r>
    <s v="5"/>
    <s v="SEC"/>
    <x v="11"/>
    <s v="MARISSIAUX VIRGIL"/>
    <m/>
    <m/>
    <m/>
    <m/>
    <m/>
    <m/>
    <m/>
    <m/>
    <m/>
    <m/>
    <m/>
    <m/>
    <n v="0"/>
    <n v="0"/>
    <s v="070048"/>
    <x v="11"/>
  </r>
  <r>
    <s v="5"/>
    <s v="SEC"/>
    <x v="12"/>
    <s v="ROUSSY MARINE"/>
    <n v="4.68"/>
    <n v="0"/>
    <m/>
    <m/>
    <m/>
    <m/>
    <m/>
    <m/>
    <m/>
    <m/>
    <m/>
    <m/>
    <n v="4.68"/>
    <n v="4.68"/>
    <s v="070048"/>
    <x v="12"/>
  </r>
  <r>
    <s v="5"/>
    <s v="SEC"/>
    <x v="13"/>
    <s v="VANDAELE FREDERIC"/>
    <n v="5.86"/>
    <n v="0"/>
    <n v="0"/>
    <n v="11.7"/>
    <n v="0"/>
    <n v="0"/>
    <n v="15.09"/>
    <n v="0"/>
    <n v="34.93"/>
    <n v="30.72"/>
    <n v="0.81"/>
    <n v="24.26"/>
    <n v="17.559999999999999"/>
    <n v="51.67"/>
    <s v="070048"/>
    <x v="13"/>
  </r>
  <r>
    <s v="5"/>
    <s v="SEC"/>
    <x v="14"/>
    <s v="SECTEUR BLAN "/>
    <m/>
    <m/>
    <m/>
    <m/>
    <m/>
    <m/>
    <m/>
    <m/>
    <m/>
    <m/>
    <m/>
    <m/>
    <n v="0"/>
    <n v="0"/>
    <s v="070048"/>
    <x v="14"/>
  </r>
  <r>
    <s v="5"/>
    <s v="SEC"/>
    <x v="15"/>
    <s v="SECTEUR BLAN "/>
    <m/>
    <m/>
    <m/>
    <m/>
    <m/>
    <m/>
    <m/>
    <m/>
    <m/>
    <m/>
    <m/>
    <m/>
    <n v="0"/>
    <n v="0"/>
    <s v="070048"/>
    <x v="15"/>
  </r>
  <r>
    <s v="4"/>
    <s v="OC"/>
    <x v="16"/>
    <s v="MARIAGE ALEXANDRE"/>
    <n v="6.28"/>
    <n v="0.56000000000000005"/>
    <n v="0.73"/>
    <n v="13.59"/>
    <n v="0.96"/>
    <n v="7.6"/>
    <n v="18.84"/>
    <n v="0.8"/>
    <n v="21.19"/>
    <n v="25.38"/>
    <n v="1.21"/>
    <n v="12.09"/>
    <n v="19.87"/>
    <n v="50.5"/>
    <s v="071023"/>
    <x v="16"/>
  </r>
  <r>
    <s v="5"/>
    <s v="SEC"/>
    <x v="17"/>
    <s v="SALENGROIS STEPHANE"/>
    <n v="0"/>
    <n v="0"/>
    <n v="0"/>
    <n v="0"/>
    <n v="0"/>
    <m/>
    <n v="0"/>
    <m/>
    <m/>
    <n v="0"/>
    <m/>
    <m/>
    <n v="0"/>
    <n v="0"/>
    <s v="071023"/>
    <x v="17"/>
  </r>
  <r>
    <s v="5"/>
    <s v="SEC"/>
    <x v="18"/>
    <s v="WROBLEWSKI CHRISTOPHE"/>
    <n v="1.54"/>
    <n v="0"/>
    <n v="0"/>
    <n v="10.69"/>
    <n v="0"/>
    <n v="20.51"/>
    <n v="16.32"/>
    <n v="0"/>
    <n v="22.45"/>
    <n v="30.9"/>
    <n v="1.94"/>
    <n v="0"/>
    <n v="12.23"/>
    <n v="48.76"/>
    <s v="071023"/>
    <x v="18"/>
  </r>
  <r>
    <s v="5"/>
    <s v="SEC"/>
    <x v="19"/>
    <s v="MAMOURI ANTOINE"/>
    <n v="9.9"/>
    <n v="0"/>
    <n v="0"/>
    <n v="17"/>
    <n v="0"/>
    <n v="12.01"/>
    <n v="12.09"/>
    <n v="0"/>
    <n v="7.43"/>
    <n v="19.16"/>
    <n v="0.44"/>
    <n v="14.21"/>
    <n v="26.9"/>
    <n v="41.150000000000006"/>
    <s v="071023"/>
    <x v="19"/>
  </r>
  <r>
    <s v="5"/>
    <s v="SEC"/>
    <x v="20"/>
    <s v="FERNAND YOHAN"/>
    <m/>
    <m/>
    <m/>
    <m/>
    <m/>
    <m/>
    <m/>
    <m/>
    <m/>
    <m/>
    <m/>
    <m/>
    <n v="0"/>
    <n v="0"/>
    <s v="071023"/>
    <x v="20"/>
  </r>
  <r>
    <s v="5"/>
    <s v="SEC"/>
    <x v="21"/>
    <s v="CHATELAIN ALEXANDRE"/>
    <m/>
    <m/>
    <m/>
    <m/>
    <m/>
    <m/>
    <m/>
    <m/>
    <m/>
    <m/>
    <m/>
    <m/>
    <n v="0"/>
    <n v="0"/>
    <s v="071023"/>
    <x v="21"/>
  </r>
  <r>
    <s v="5"/>
    <s v="SEC"/>
    <x v="22"/>
    <s v="VANHOENACKER ARNAUD"/>
    <n v="5.66"/>
    <n v="0.43"/>
    <n v="0"/>
    <n v="0"/>
    <s v=""/>
    <n v="0"/>
    <m/>
    <m/>
    <m/>
    <m/>
    <m/>
    <m/>
    <n v="5.66"/>
    <n v="5.66"/>
    <s v="071023"/>
    <x v="22"/>
  </r>
  <r>
    <s v="5"/>
    <s v="SEC"/>
    <x v="23"/>
    <s v="MORTELETTE THIERRY"/>
    <n v="2.16"/>
    <n v="0"/>
    <n v="0"/>
    <n v="5.75"/>
    <n v="0"/>
    <n v="0"/>
    <n v="15.61"/>
    <n v="0"/>
    <n v="0"/>
    <n v="16.760000000000002"/>
    <n v="1.39"/>
    <n v="13.75"/>
    <n v="7.91"/>
    <n v="34.53"/>
    <s v="071023"/>
    <x v="23"/>
  </r>
  <r>
    <s v="5"/>
    <s v="SEC"/>
    <x v="24"/>
    <s v="CHOPIN FRANCOIS"/>
    <n v="13.33"/>
    <n v="0"/>
    <n v="0"/>
    <n v="11.8"/>
    <n v="1.1299999999999999"/>
    <n v="0"/>
    <n v="22.44"/>
    <n v="0"/>
    <n v="12.39"/>
    <n v="31.36"/>
    <n v="0"/>
    <n v="34.04"/>
    <n v="25.130000000000003"/>
    <n v="67.13"/>
    <s v="071023"/>
    <x v="24"/>
  </r>
  <r>
    <s v="5"/>
    <s v="SEC"/>
    <x v="25"/>
    <s v="SECTEUR BLAN "/>
    <m/>
    <m/>
    <m/>
    <m/>
    <m/>
    <m/>
    <m/>
    <m/>
    <m/>
    <m/>
    <m/>
    <m/>
    <n v="0"/>
    <n v="0"/>
    <s v="071023"/>
    <x v="25"/>
  </r>
  <r>
    <s v="5"/>
    <s v="SEC"/>
    <x v="26"/>
    <s v="SECTEUR BLAN "/>
    <m/>
    <m/>
    <m/>
    <m/>
    <m/>
    <m/>
    <m/>
    <m/>
    <m/>
    <m/>
    <m/>
    <m/>
    <n v="0"/>
    <n v="0"/>
    <s v="071023"/>
    <x v="26"/>
  </r>
  <r>
    <s v="5"/>
    <s v="SEC"/>
    <x v="27"/>
    <s v="SECTEUR BLAN "/>
    <m/>
    <m/>
    <m/>
    <m/>
    <m/>
    <m/>
    <m/>
    <m/>
    <m/>
    <m/>
    <m/>
    <m/>
    <n v="0"/>
    <n v="0"/>
    <s v="071023"/>
    <x v="27"/>
  </r>
  <r>
    <s v="5"/>
    <s v="SEC"/>
    <x v="28"/>
    <s v="SECTEUR BLAN "/>
    <m/>
    <m/>
    <m/>
    <m/>
    <m/>
    <m/>
    <m/>
    <m/>
    <m/>
    <m/>
    <m/>
    <m/>
    <n v="0"/>
    <n v="0"/>
    <s v="071023"/>
    <x v="28"/>
  </r>
  <r>
    <s v="5"/>
    <s v="SEC"/>
    <x v="29"/>
    <s v="SECTEUR BLAN "/>
    <m/>
    <m/>
    <m/>
    <m/>
    <m/>
    <m/>
    <m/>
    <m/>
    <m/>
    <m/>
    <m/>
    <m/>
    <n v="0"/>
    <n v="0"/>
    <s v="071023"/>
    <x v="29"/>
  </r>
  <r>
    <s v="5"/>
    <s v="SEC"/>
    <x v="30"/>
    <s v="SECTEUR BLAN "/>
    <m/>
    <m/>
    <m/>
    <m/>
    <m/>
    <m/>
    <m/>
    <m/>
    <m/>
    <m/>
    <m/>
    <m/>
    <n v="0"/>
    <n v="0"/>
    <s v="071023"/>
    <x v="30"/>
  </r>
  <r>
    <s v="5"/>
    <s v="SEC"/>
    <x v="31"/>
    <s v="SECTEUR BLAN "/>
    <m/>
    <m/>
    <m/>
    <m/>
    <m/>
    <m/>
    <m/>
    <m/>
    <m/>
    <m/>
    <m/>
    <m/>
    <n v="0"/>
    <n v="0"/>
    <s v="071023"/>
    <x v="31"/>
  </r>
  <r>
    <s v="5"/>
    <s v="SEC"/>
    <x v="32"/>
    <s v="SECTEUR BLAN "/>
    <m/>
    <m/>
    <m/>
    <m/>
    <m/>
    <m/>
    <m/>
    <m/>
    <m/>
    <m/>
    <m/>
    <m/>
    <n v="0"/>
    <n v="0"/>
    <s v="071023"/>
    <x v="32"/>
  </r>
  <r>
    <s v="4"/>
    <s v="OC"/>
    <x v="33"/>
    <s v="LEGRAND MAUD"/>
    <n v="9.89"/>
    <n v="0"/>
    <n v="4.28"/>
    <n v="16.34"/>
    <n v="2.06"/>
    <n v="12.66"/>
    <n v="20.88"/>
    <n v="3.05"/>
    <n v="8.17"/>
    <n v="24.55"/>
    <n v="8.4"/>
    <n v="16.21"/>
    <n v="26.23"/>
    <n v="55.32"/>
    <s v="071025"/>
    <x v="33"/>
  </r>
  <r>
    <s v="5"/>
    <s v="SEC"/>
    <x v="34"/>
    <s v="CARON THOMAS"/>
    <n v="4.29"/>
    <n v="0"/>
    <m/>
    <m/>
    <m/>
    <m/>
    <m/>
    <m/>
    <m/>
    <m/>
    <m/>
    <m/>
    <n v="4.29"/>
    <n v="4.29"/>
    <s v="071025"/>
    <x v="34"/>
  </r>
  <r>
    <s v="5"/>
    <s v="SEC"/>
    <x v="35"/>
    <s v="DECUPERE CRO MARTINE"/>
    <n v="0"/>
    <m/>
    <m/>
    <n v="0"/>
    <m/>
    <m/>
    <n v="0"/>
    <m/>
    <m/>
    <n v="10.95"/>
    <n v="0"/>
    <n v="51.09"/>
    <n v="0"/>
    <n v="10.95"/>
    <e v="#N/A"/>
    <x v="35"/>
  </r>
  <r>
    <s v="5"/>
    <s v="SEC"/>
    <x v="36"/>
    <s v="RASZKOWSKI PATRICE"/>
    <n v="0"/>
    <n v="0"/>
    <m/>
    <n v="18.350000000000001"/>
    <n v="0"/>
    <n v="0"/>
    <n v="26.31"/>
    <n v="0"/>
    <n v="0"/>
    <n v="24.04"/>
    <n v="0"/>
    <n v="0"/>
    <n v="18.350000000000001"/>
    <n v="50.349999999999994"/>
    <s v="071025"/>
    <x v="36"/>
  </r>
  <r>
    <s v="5"/>
    <s v="SEC"/>
    <x v="37"/>
    <s v="KEMPEERS FREDERIC"/>
    <n v="6.87"/>
    <n v="0"/>
    <n v="4.79"/>
    <n v="17.899999999999999"/>
    <n v="4.99"/>
    <n v="10.56"/>
    <n v="19.41"/>
    <n v="5.64"/>
    <n v="8.81"/>
    <n v="17.079999999999998"/>
    <n v="0"/>
    <n v="4.28"/>
    <n v="24.77"/>
    <n v="43.36"/>
    <s v="071025"/>
    <x v="37"/>
  </r>
  <r>
    <s v="5"/>
    <s v="SEC"/>
    <x v="38"/>
    <s v="TURLURE REMI"/>
    <n v="8.1199999999999992"/>
    <n v="0"/>
    <n v="0"/>
    <n v="12.04"/>
    <n v="0"/>
    <n v="0"/>
    <n v="8.2799999999999994"/>
    <n v="0"/>
    <n v="0"/>
    <n v="23.73"/>
    <n v="0"/>
    <n v="39.729999999999997"/>
    <n v="20.159999999999997"/>
    <n v="40.129999999999995"/>
    <s v="071025"/>
    <x v="38"/>
  </r>
  <r>
    <s v="5"/>
    <s v="SEC"/>
    <x v="39"/>
    <s v="BEUTIN CHRISTOPHE"/>
    <n v="13.19"/>
    <n v="0"/>
    <n v="9.35"/>
    <n v="18.350000000000001"/>
    <n v="0"/>
    <n v="25.97"/>
    <n v="10.55"/>
    <n v="0"/>
    <n v="0"/>
    <n v="23.45"/>
    <n v="35.590000000000003"/>
    <n v="0"/>
    <n v="31.54"/>
    <n v="47.19"/>
    <s v="071025"/>
    <x v="39"/>
  </r>
  <r>
    <s v="5"/>
    <s v="SEC"/>
    <x v="40"/>
    <s v="SECTEUR BLAN "/>
    <m/>
    <m/>
    <m/>
    <m/>
    <m/>
    <m/>
    <m/>
    <m/>
    <m/>
    <m/>
    <m/>
    <m/>
    <n v="0"/>
    <n v="0"/>
    <s v="071025"/>
    <x v="40"/>
  </r>
  <r>
    <s v="5"/>
    <s v="SEC"/>
    <x v="41"/>
    <s v="SECTEUR BLAN "/>
    <m/>
    <m/>
    <m/>
    <m/>
    <m/>
    <m/>
    <m/>
    <m/>
    <m/>
    <m/>
    <m/>
    <m/>
    <n v="0"/>
    <n v="0"/>
    <s v="071025"/>
    <x v="41"/>
  </r>
  <r>
    <s v="5"/>
    <s v="SEC"/>
    <x v="42"/>
    <s v="SECTEUR BLAN "/>
    <m/>
    <m/>
    <m/>
    <m/>
    <m/>
    <m/>
    <m/>
    <m/>
    <m/>
    <m/>
    <m/>
    <m/>
    <n v="0"/>
    <n v="0"/>
    <s v="071025"/>
    <x v="42"/>
  </r>
  <r>
    <s v="5"/>
    <s v="SEC"/>
    <x v="43"/>
    <s v="SECTEUR BLAN "/>
    <m/>
    <m/>
    <m/>
    <m/>
    <m/>
    <m/>
    <m/>
    <m/>
    <m/>
    <m/>
    <m/>
    <m/>
    <n v="0"/>
    <n v="0"/>
    <s v="071025"/>
    <x v="43"/>
  </r>
  <r>
    <s v="5"/>
    <s v="SEC"/>
    <x v="44"/>
    <s v="SECTEUR BLAN "/>
    <m/>
    <m/>
    <m/>
    <m/>
    <m/>
    <m/>
    <m/>
    <m/>
    <m/>
    <m/>
    <m/>
    <m/>
    <n v="0"/>
    <n v="0"/>
    <s v="071025"/>
    <x v="44"/>
  </r>
  <r>
    <s v="5"/>
    <s v="SEC"/>
    <x v="45"/>
    <s v="SECTEUR BLAN "/>
    <m/>
    <m/>
    <m/>
    <m/>
    <m/>
    <m/>
    <m/>
    <m/>
    <m/>
    <m/>
    <m/>
    <m/>
    <n v="0"/>
    <n v="0"/>
    <s v="071025"/>
    <x v="45"/>
  </r>
  <r>
    <s v="4"/>
    <s v="OC"/>
    <x v="46"/>
    <s v="CAPPON BENJAMIN"/>
    <n v="4.67"/>
    <n v="0.03"/>
    <n v="9.2899999999999991"/>
    <n v="6.31"/>
    <n v="1.19"/>
    <n v="6.09"/>
    <n v="13.18"/>
    <n v="1.41"/>
    <n v="3.92"/>
    <n v="13.06"/>
    <n v="3.18"/>
    <n v="6.98"/>
    <n v="10.98"/>
    <n v="30.910000000000004"/>
    <s v="071491"/>
    <x v="46"/>
  </r>
  <r>
    <s v="5"/>
    <s v="SEC"/>
    <x v="47"/>
    <s v="PAYELLE FLORIAN"/>
    <n v="2.76"/>
    <n v="0"/>
    <n v="0"/>
    <n v="2.67"/>
    <n v="0"/>
    <n v="0"/>
    <m/>
    <m/>
    <m/>
    <m/>
    <m/>
    <m/>
    <n v="5.43"/>
    <n v="2.76"/>
    <s v="071491"/>
    <x v="47"/>
  </r>
  <r>
    <s v="5"/>
    <s v="SEC"/>
    <x v="48"/>
    <s v="SAILLY SABINE"/>
    <n v="8.9499999999999993"/>
    <n v="0"/>
    <n v="0"/>
    <n v="4.1500000000000004"/>
    <n v="0"/>
    <n v="0"/>
    <m/>
    <m/>
    <m/>
    <m/>
    <m/>
    <m/>
    <n v="13.1"/>
    <n v="8.9499999999999993"/>
    <s v="071491"/>
    <x v="48"/>
  </r>
  <r>
    <s v="5"/>
    <s v="SEC"/>
    <x v="49"/>
    <s v="BOURGOIS LAURENT"/>
    <n v="5.76"/>
    <n v="0"/>
    <n v="0"/>
    <n v="10.51"/>
    <n v="0"/>
    <n v="0"/>
    <n v="13.74"/>
    <n v="0"/>
    <n v="2.0099999999999998"/>
    <n v="8.4499999999999993"/>
    <n v="0"/>
    <n v="13.51"/>
    <n v="16.27"/>
    <n v="27.95"/>
    <s v="071491"/>
    <x v="49"/>
  </r>
  <r>
    <s v="5"/>
    <s v="SEC"/>
    <x v="50"/>
    <s v="LEGRAND CHEV SINCLAIR"/>
    <m/>
    <m/>
    <m/>
    <m/>
    <m/>
    <m/>
    <m/>
    <m/>
    <m/>
    <m/>
    <m/>
    <m/>
    <n v="0"/>
    <n v="0"/>
    <s v="071491"/>
    <x v="50"/>
  </r>
  <r>
    <s v="5"/>
    <s v="SEC"/>
    <x v="51"/>
    <s v="HUBRECHT ARNAUD"/>
    <n v="4.17"/>
    <n v="0.12"/>
    <n v="0"/>
    <n v="0.48"/>
    <n v="0"/>
    <n v="0"/>
    <n v="11.29"/>
    <n v="0"/>
    <n v="13.19"/>
    <n v="14.42"/>
    <n v="0"/>
    <n v="11.04"/>
    <n v="4.6500000000000004"/>
    <n v="29.88"/>
    <s v="071491"/>
    <x v="51"/>
  </r>
  <r>
    <s v="5"/>
    <s v="SEC"/>
    <x v="52"/>
    <s v="FORTE GABRIEL"/>
    <n v="1.3"/>
    <n v="0"/>
    <n v="0"/>
    <n v="12.26"/>
    <n v="0"/>
    <n v="0"/>
    <n v="17.5"/>
    <n v="0"/>
    <n v="32.29"/>
    <n v="9.6199999999999992"/>
    <n v="0"/>
    <n v="12.58"/>
    <n v="13.56"/>
    <n v="28.42"/>
    <s v="071491"/>
    <x v="52"/>
  </r>
  <r>
    <s v="5"/>
    <s v="SEC"/>
    <x v="53"/>
    <s v="MAERTEN CEDRIC"/>
    <m/>
    <m/>
    <m/>
    <m/>
    <m/>
    <m/>
    <m/>
    <m/>
    <m/>
    <m/>
    <m/>
    <m/>
    <n v="0"/>
    <n v="0"/>
    <e v="#N/A"/>
    <x v="53"/>
  </r>
  <r>
    <s v="5"/>
    <s v="SEC"/>
    <x v="54"/>
    <s v="CLERY NICOLAS"/>
    <m/>
    <m/>
    <m/>
    <m/>
    <m/>
    <m/>
    <m/>
    <m/>
    <m/>
    <m/>
    <m/>
    <m/>
    <n v="0"/>
    <n v="0"/>
    <s v="071491"/>
    <x v="54"/>
  </r>
  <r>
    <s v="5"/>
    <s v="SEC"/>
    <x v="55"/>
    <s v="LEGRAND CHRISTOPHE"/>
    <n v="10.63"/>
    <n v="0"/>
    <m/>
    <n v="8.75"/>
    <n v="0"/>
    <n v="0"/>
    <n v="4.6500000000000004"/>
    <n v="0"/>
    <n v="0"/>
    <n v="5.61"/>
    <n v="38.83"/>
    <n v="0"/>
    <n v="19.380000000000003"/>
    <n v="20.89"/>
    <s v="071491"/>
    <x v="55"/>
  </r>
  <r>
    <s v="5"/>
    <s v="SEC"/>
    <x v="56"/>
    <s v="COPIN ODILE"/>
    <n v="2.4"/>
    <n v="0"/>
    <n v="36.71"/>
    <n v="3.54"/>
    <n v="0"/>
    <n v="74.930000000000007"/>
    <n v="0"/>
    <n v="0"/>
    <m/>
    <m/>
    <m/>
    <m/>
    <n v="5.9399999999999995"/>
    <n v="2.4"/>
    <s v="071491"/>
    <x v="56"/>
  </r>
  <r>
    <s v="5"/>
    <s v="SEC"/>
    <x v="57"/>
    <s v="TRAISNEL CAMILLE"/>
    <n v="3.54"/>
    <n v="0"/>
    <n v="0"/>
    <n v="1.19"/>
    <n v="0"/>
    <n v="0"/>
    <n v="11.94"/>
    <n v="1.85"/>
    <n v="0"/>
    <n v="15.5"/>
    <n v="3.14"/>
    <n v="0"/>
    <n v="4.7300000000000004"/>
    <n v="30.98"/>
    <s v="071491"/>
    <x v="57"/>
  </r>
  <r>
    <s v="5"/>
    <s v="SEC"/>
    <x v="58"/>
    <s v="DELEPIERRE MAXIME"/>
    <n v="5.42"/>
    <n v="0"/>
    <n v="36.25"/>
    <n v="1.7"/>
    <n v="0"/>
    <n v="21.19"/>
    <n v="9.2200000000000006"/>
    <n v="0.43"/>
    <n v="0"/>
    <n v="11.62"/>
    <n v="2.25"/>
    <n v="15.05"/>
    <n v="7.12"/>
    <n v="26.259999999999998"/>
    <s v="071491"/>
    <x v="58"/>
  </r>
  <r>
    <s v="5"/>
    <s v="SEC"/>
    <x v="59"/>
    <s v="SECTEUR BLAN "/>
    <m/>
    <m/>
    <m/>
    <m/>
    <m/>
    <m/>
    <m/>
    <m/>
    <m/>
    <m/>
    <m/>
    <m/>
    <n v="0"/>
    <n v="0"/>
    <s v="071491"/>
    <x v="59"/>
  </r>
  <r>
    <s v="5"/>
    <s v="SEC"/>
    <x v="60"/>
    <s v="SECTEUR BLAN "/>
    <m/>
    <m/>
    <m/>
    <m/>
    <m/>
    <m/>
    <m/>
    <m/>
    <m/>
    <m/>
    <m/>
    <m/>
    <n v="0"/>
    <n v="0"/>
    <s v="071491"/>
    <x v="60"/>
  </r>
  <r>
    <s v="5"/>
    <s v="SEC"/>
    <x v="61"/>
    <s v="SECTEUR BLAN "/>
    <m/>
    <m/>
    <m/>
    <m/>
    <m/>
    <m/>
    <m/>
    <m/>
    <m/>
    <m/>
    <m/>
    <m/>
    <n v="0"/>
    <n v="0"/>
    <s v="071491"/>
    <x v="61"/>
  </r>
  <r>
    <s v="0"/>
    <s v="SIEGE"/>
    <x v="62"/>
    <s v="GOSSE JEANNINE"/>
    <m/>
    <m/>
    <m/>
    <m/>
    <m/>
    <m/>
    <m/>
    <m/>
    <m/>
    <m/>
    <m/>
    <m/>
    <n v="0"/>
    <n v="0"/>
    <n v="0"/>
    <x v="62"/>
  </r>
  <r>
    <s v="0"/>
    <s v="SIEGE"/>
    <x v="63"/>
    <s v="MABILLE DIANE"/>
    <m/>
    <m/>
    <m/>
    <m/>
    <m/>
    <m/>
    <m/>
    <m/>
    <m/>
    <m/>
    <m/>
    <m/>
    <n v="0"/>
    <n v="0"/>
    <n v="0"/>
    <x v="63"/>
  </r>
  <r>
    <s v="3"/>
    <s v="OD"/>
    <x v="64"/>
    <s v="GERONIMI BERNARD"/>
    <n v="4.7699999999999996"/>
    <n v="0.34"/>
    <n v="0.49"/>
    <n v="7.68"/>
    <n v="1.22"/>
    <n v="2.4300000000000002"/>
    <n v="17.29"/>
    <n v="1.96"/>
    <n v="7.62"/>
    <n v="21.24"/>
    <n v="5.49"/>
    <n v="5.91"/>
    <n v="12.45"/>
    <n v="43.3"/>
    <n v="0"/>
    <x v="64"/>
  </r>
  <r>
    <s v="4"/>
    <s v="OC"/>
    <x v="65"/>
    <s v="DELPIERRE MARIE CHAR"/>
    <n v="3.49"/>
    <n v="0.06"/>
    <n v="1.48"/>
    <n v="9.93"/>
    <n v="0.77"/>
    <n v="1.52"/>
    <n v="19.28"/>
    <n v="0.63"/>
    <n v="3.42"/>
    <n v="21.77"/>
    <n v="1.24"/>
    <n v="2"/>
    <n v="13.42"/>
    <n v="44.540000000000006"/>
    <s v="071013"/>
    <x v="65"/>
  </r>
  <r>
    <s v="5"/>
    <s v="SEC"/>
    <x v="66"/>
    <s v="VERESSE SEBASTIEN"/>
    <n v="9.91"/>
    <n v="0"/>
    <m/>
    <n v="12.24"/>
    <n v="0"/>
    <n v="0"/>
    <n v="20.12"/>
    <n v="0"/>
    <n v="0"/>
    <n v="15.36"/>
    <n v="2.0499999999999998"/>
    <n v="2.17"/>
    <n v="22.15"/>
    <n v="45.39"/>
    <s v="071013"/>
    <x v="66"/>
  </r>
  <r>
    <s v="5"/>
    <s v="SEC"/>
    <x v="67"/>
    <s v="LEFEBVRE MARIE CARO"/>
    <n v="6.9"/>
    <n v="0"/>
    <m/>
    <m/>
    <m/>
    <m/>
    <m/>
    <m/>
    <m/>
    <m/>
    <m/>
    <m/>
    <n v="6.9"/>
    <n v="6.9"/>
    <s v="071013"/>
    <x v="67"/>
  </r>
  <r>
    <s v="5"/>
    <s v="SEC"/>
    <x v="68"/>
    <s v="NOGA STEPHANE"/>
    <n v="2.65"/>
    <n v="0.2"/>
    <n v="5.59"/>
    <n v="6.22"/>
    <n v="0.27"/>
    <n v="5.42"/>
    <n v="13.79"/>
    <n v="0.79"/>
    <n v="5.77"/>
    <n v="10.77"/>
    <n v="0.63"/>
    <n v="3.99"/>
    <n v="8.8699999999999992"/>
    <n v="27.209999999999997"/>
    <s v="071013"/>
    <x v="68"/>
  </r>
  <r>
    <s v="5"/>
    <s v="SEC"/>
    <x v="69"/>
    <s v="CHOPIN JEAN"/>
    <n v="2.13"/>
    <n v="0"/>
    <n v="0"/>
    <n v="4.47"/>
    <n v="0"/>
    <n v="0"/>
    <n v="13.82"/>
    <n v="0"/>
    <n v="100"/>
    <m/>
    <m/>
    <m/>
    <n v="6.6"/>
    <n v="15.95"/>
    <s v="071013"/>
    <x v="69"/>
  </r>
  <r>
    <s v="5"/>
    <s v="SEC"/>
    <x v="70"/>
    <s v="PRONIER ANNE"/>
    <n v="6.2"/>
    <n v="0"/>
    <n v="0"/>
    <n v="9.34"/>
    <n v="4.5999999999999996"/>
    <n v="0"/>
    <n v="13.65"/>
    <n v="3.2"/>
    <n v="0"/>
    <n v="12.86"/>
    <n v="1.9"/>
    <n v="0"/>
    <n v="15.54"/>
    <n v="32.71"/>
    <s v="071013"/>
    <x v="70"/>
  </r>
  <r>
    <s v="5"/>
    <s v="SEC"/>
    <x v="71"/>
    <s v="TENEUR VINCENT"/>
    <n v="1.65"/>
    <n v="0"/>
    <n v="0"/>
    <n v="17.670000000000002"/>
    <n v="0"/>
    <n v="0"/>
    <n v="11.11"/>
    <n v="0"/>
    <n v="0"/>
    <n v="19.739999999999998"/>
    <n v="0.32"/>
    <n v="0"/>
    <n v="19.32"/>
    <n v="32.5"/>
    <s v="071013"/>
    <x v="71"/>
  </r>
  <r>
    <s v="5"/>
    <s v="SEC"/>
    <x v="72"/>
    <s v="SOUBIELLE LAURENT"/>
    <n v="0.83"/>
    <n v="0"/>
    <n v="0"/>
    <n v="4.4000000000000004"/>
    <n v="1.0900000000000001"/>
    <n v="0"/>
    <n v="8.2899999999999991"/>
    <n v="0.92"/>
    <n v="0"/>
    <n v="6.05"/>
    <n v="0.96"/>
    <n v="0"/>
    <n v="5.23"/>
    <n v="15.169999999999998"/>
    <s v="071013"/>
    <x v="72"/>
  </r>
  <r>
    <s v="5"/>
    <s v="SEC"/>
    <x v="73"/>
    <s v="FERRIGNO MARC"/>
    <n v="0.42"/>
    <n v="2.37"/>
    <n v="0"/>
    <n v="3.52"/>
    <n v="1.23"/>
    <n v="0"/>
    <n v="26.02"/>
    <n v="0.46"/>
    <n v="0"/>
    <n v="36.130000000000003"/>
    <n v="0.41"/>
    <n v="0"/>
    <n v="3.94"/>
    <n v="62.570000000000007"/>
    <s v="071013"/>
    <x v="73"/>
  </r>
  <r>
    <s v="5"/>
    <s v="SEC"/>
    <x v="74"/>
    <s v="SECTEUR BLAN "/>
    <m/>
    <m/>
    <m/>
    <m/>
    <m/>
    <m/>
    <m/>
    <m/>
    <m/>
    <m/>
    <m/>
    <m/>
    <n v="0"/>
    <n v="0"/>
    <s v="071013"/>
    <x v="74"/>
  </r>
  <r>
    <s v="5"/>
    <s v="SEC"/>
    <x v="75"/>
    <s v="SECTEUR BLAN "/>
    <m/>
    <m/>
    <m/>
    <m/>
    <m/>
    <m/>
    <m/>
    <m/>
    <m/>
    <m/>
    <m/>
    <m/>
    <n v="0"/>
    <n v="0"/>
    <s v="071013"/>
    <x v="75"/>
  </r>
  <r>
    <s v="4"/>
    <s v="OC"/>
    <x v="76"/>
    <s v="WICART AURORE"/>
    <n v="5.67"/>
    <n v="0.01"/>
    <n v="0"/>
    <n v="6.6"/>
    <n v="0.48"/>
    <n v="3.07"/>
    <n v="19.22"/>
    <n v="1.4"/>
    <n v="7.96"/>
    <n v="19.53"/>
    <n v="2.48"/>
    <n v="6.28"/>
    <n v="12.27"/>
    <n v="44.42"/>
    <s v="071015"/>
    <x v="76"/>
  </r>
  <r>
    <s v="5"/>
    <s v="SEC"/>
    <x v="77"/>
    <s v="COUTTENIER NICOLAS"/>
    <n v="2.62"/>
    <n v="0"/>
    <n v="0"/>
    <n v="1.62"/>
    <n v="0"/>
    <n v="0"/>
    <n v="16.559999999999999"/>
    <n v="0.27"/>
    <n v="0"/>
    <n v="23.8"/>
    <n v="8.61"/>
    <n v="0"/>
    <n v="4.24"/>
    <n v="42.980000000000004"/>
    <s v="071015"/>
    <x v="77"/>
  </r>
  <r>
    <s v="5"/>
    <s v="SEC"/>
    <x v="78"/>
    <s v="THERET NOEMIE"/>
    <n v="14.18"/>
    <n v="0"/>
    <n v="0"/>
    <n v="7.92"/>
    <n v="0"/>
    <n v="0"/>
    <n v="22.15"/>
    <n v="0"/>
    <n v="13.49"/>
    <n v="30.71"/>
    <n v="0"/>
    <n v="13.38"/>
    <n v="22.1"/>
    <n v="67.039999999999992"/>
    <s v="071015"/>
    <x v="78"/>
  </r>
  <r>
    <s v="5"/>
    <s v="SEC"/>
    <x v="79"/>
    <s v="DUHOO CAROLE"/>
    <n v="0"/>
    <n v="0"/>
    <m/>
    <m/>
    <m/>
    <m/>
    <m/>
    <m/>
    <m/>
    <m/>
    <m/>
    <m/>
    <n v="0"/>
    <n v="0"/>
    <s v="071015"/>
    <x v="79"/>
  </r>
  <r>
    <s v="5"/>
    <s v="SEC"/>
    <x v="80"/>
    <s v="SCHOTTEY FABRICE"/>
    <n v="11.42"/>
    <n v="0.04"/>
    <n v="0"/>
    <n v="7.36"/>
    <n v="2"/>
    <n v="0"/>
    <n v="18.899999999999999"/>
    <n v="4.34"/>
    <n v="0"/>
    <n v="13.57"/>
    <n v="5.57"/>
    <n v="2.29"/>
    <n v="18.78"/>
    <n v="43.89"/>
    <s v="071015"/>
    <x v="80"/>
  </r>
  <r>
    <s v="5"/>
    <s v="SEC"/>
    <x v="81"/>
    <s v="ANSEL AURELIE"/>
    <m/>
    <m/>
    <m/>
    <m/>
    <m/>
    <m/>
    <m/>
    <m/>
    <m/>
    <m/>
    <m/>
    <m/>
    <n v="0"/>
    <n v="0"/>
    <s v="071015"/>
    <x v="81"/>
  </r>
  <r>
    <s v="5"/>
    <s v="SEC"/>
    <x v="82"/>
    <s v="LAPOUGE KEVIN"/>
    <n v="4.6399999999999997"/>
    <n v="0"/>
    <n v="0"/>
    <n v="2.06"/>
    <n v="0"/>
    <n v="0"/>
    <n v="11.18"/>
    <n v="0.12"/>
    <n v="0"/>
    <n v="17"/>
    <n v="1.57"/>
    <n v="0"/>
    <n v="6.6999999999999993"/>
    <n v="32.82"/>
    <s v="071015"/>
    <x v="82"/>
  </r>
  <r>
    <s v="5"/>
    <s v="SEC"/>
    <x v="83"/>
    <s v="VIELOTTE JOSHUA"/>
    <m/>
    <m/>
    <m/>
    <m/>
    <m/>
    <m/>
    <m/>
    <m/>
    <m/>
    <m/>
    <m/>
    <m/>
    <n v="0"/>
    <n v="0"/>
    <s v="071015"/>
    <x v="83"/>
  </r>
  <r>
    <s v="5"/>
    <s v="SEC"/>
    <x v="84"/>
    <s v="LECOUTRE YOANN"/>
    <n v="2.59"/>
    <n v="0"/>
    <n v="0"/>
    <n v="11.17"/>
    <n v="0"/>
    <m/>
    <m/>
    <m/>
    <m/>
    <m/>
    <m/>
    <m/>
    <n v="13.76"/>
    <n v="2.59"/>
    <s v="071015"/>
    <x v="84"/>
  </r>
  <r>
    <s v="5"/>
    <s v="SEC"/>
    <x v="85"/>
    <s v="SECTEUR BLAN "/>
    <m/>
    <m/>
    <m/>
    <m/>
    <m/>
    <m/>
    <m/>
    <m/>
    <m/>
    <m/>
    <m/>
    <m/>
    <n v="0"/>
    <n v="0"/>
    <s v="071015"/>
    <x v="85"/>
  </r>
  <r>
    <s v="5"/>
    <s v="SEC"/>
    <x v="86"/>
    <s v="SECTEUR BLAN "/>
    <m/>
    <m/>
    <m/>
    <m/>
    <m/>
    <m/>
    <m/>
    <m/>
    <m/>
    <m/>
    <m/>
    <m/>
    <n v="0"/>
    <n v="0"/>
    <s v="071015"/>
    <x v="86"/>
  </r>
  <r>
    <s v="5"/>
    <s v="SEC"/>
    <x v="87"/>
    <s v="SECTEUR BLAN "/>
    <m/>
    <m/>
    <m/>
    <m/>
    <m/>
    <m/>
    <m/>
    <m/>
    <m/>
    <m/>
    <m/>
    <m/>
    <n v="0"/>
    <n v="0"/>
    <s v="071015"/>
    <x v="87"/>
  </r>
  <r>
    <s v="5"/>
    <s v="SEC"/>
    <x v="88"/>
    <s v="SECTEUR BLAN "/>
    <m/>
    <m/>
    <m/>
    <m/>
    <m/>
    <m/>
    <m/>
    <m/>
    <m/>
    <m/>
    <m/>
    <m/>
    <n v="0"/>
    <n v="0"/>
    <s v="071015"/>
    <x v="88"/>
  </r>
  <r>
    <s v="5"/>
    <s v="SEC"/>
    <x v="89"/>
    <s v="SECTEUR BLAN "/>
    <m/>
    <m/>
    <m/>
    <m/>
    <m/>
    <m/>
    <m/>
    <m/>
    <m/>
    <m/>
    <m/>
    <m/>
    <n v="0"/>
    <n v="0"/>
    <s v="071015"/>
    <x v="89"/>
  </r>
  <r>
    <s v="5"/>
    <s v="SEC"/>
    <x v="90"/>
    <s v="SECTEUR BLAN "/>
    <m/>
    <m/>
    <m/>
    <m/>
    <m/>
    <m/>
    <m/>
    <m/>
    <m/>
    <m/>
    <m/>
    <m/>
    <n v="0"/>
    <n v="0"/>
    <s v="071015"/>
    <x v="90"/>
  </r>
  <r>
    <s v="5"/>
    <s v="SEC"/>
    <x v="91"/>
    <s v="SECTEUR BLAN "/>
    <m/>
    <m/>
    <m/>
    <m/>
    <m/>
    <m/>
    <m/>
    <m/>
    <m/>
    <m/>
    <m/>
    <m/>
    <n v="0"/>
    <n v="0"/>
    <s v="071015"/>
    <x v="91"/>
  </r>
  <r>
    <s v="5"/>
    <s v="SEC"/>
    <x v="92"/>
    <s v="SECTEUR BLAN "/>
    <m/>
    <m/>
    <m/>
    <m/>
    <m/>
    <m/>
    <m/>
    <m/>
    <m/>
    <m/>
    <m/>
    <m/>
    <n v="0"/>
    <n v="0"/>
    <s v="071015"/>
    <x v="92"/>
  </r>
  <r>
    <s v="4"/>
    <s v="OC"/>
    <x v="93"/>
    <s v="DELEMOTTE ALEXANDRE"/>
    <n v="2.13"/>
    <n v="0.16"/>
    <n v="0"/>
    <n v="4.16"/>
    <n v="0.71"/>
    <n v="1.69"/>
    <n v="16.3"/>
    <n v="4.08"/>
    <n v="3.06"/>
    <n v="22.14"/>
    <n v="7.23"/>
    <n v="5.01"/>
    <n v="6.29"/>
    <n v="40.57"/>
    <s v="071021"/>
    <x v="93"/>
  </r>
  <r>
    <s v="5"/>
    <s v="SEC"/>
    <x v="94"/>
    <s v="JOUANNET JULIEN"/>
    <n v="7.51"/>
    <n v="0.66"/>
    <n v="0"/>
    <n v="28.64"/>
    <n v="17.29"/>
    <n v="0"/>
    <n v="38.74"/>
    <n v="13.02"/>
    <n v="31.74"/>
    <n v="35.4"/>
    <n v="3.68"/>
    <n v="32.770000000000003"/>
    <n v="36.15"/>
    <n v="81.650000000000006"/>
    <s v="071021"/>
    <x v="94"/>
  </r>
  <r>
    <s v="5"/>
    <s v="SEC"/>
    <x v="95"/>
    <s v="DEMEY OLIVIA"/>
    <m/>
    <m/>
    <m/>
    <m/>
    <m/>
    <m/>
    <m/>
    <m/>
    <m/>
    <m/>
    <m/>
    <m/>
    <n v="0"/>
    <n v="0"/>
    <s v="071021"/>
    <x v="95"/>
  </r>
  <r>
    <s v="5"/>
    <s v="SEC"/>
    <x v="96"/>
    <s v="DESVIGNES PATRICE"/>
    <n v="6.85"/>
    <n v="0"/>
    <n v="0"/>
    <n v="13.13"/>
    <n v="0"/>
    <n v="0"/>
    <n v="9.32"/>
    <n v="0"/>
    <n v="0"/>
    <n v="5.52"/>
    <n v="1.1399999999999999"/>
    <n v="0"/>
    <n v="19.98"/>
    <n v="21.69"/>
    <s v="071021"/>
    <x v="96"/>
  </r>
  <r>
    <s v="5"/>
    <s v="SEC"/>
    <x v="97"/>
    <s v="THEISEN BERTRAND"/>
    <n v="0.45"/>
    <n v="0"/>
    <n v="0"/>
    <n v="2.6"/>
    <n v="0"/>
    <n v="7.24"/>
    <n v="5.46"/>
    <n v="7.0000000000000007E-2"/>
    <n v="1.08"/>
    <n v="8.18"/>
    <n v="2.65"/>
    <n v="3.95"/>
    <n v="3.0500000000000003"/>
    <n v="14.09"/>
    <s v="071021"/>
    <x v="97"/>
  </r>
  <r>
    <s v="5"/>
    <s v="SEC"/>
    <x v="98"/>
    <s v="LEMAN NICOLAS"/>
    <n v="3.76"/>
    <n v="0.41"/>
    <n v="0"/>
    <n v="5.25"/>
    <n v="0.56999999999999995"/>
    <n v="0"/>
    <n v="13.44"/>
    <n v="19.48"/>
    <n v="0"/>
    <n v="15.94"/>
    <n v="24.03"/>
    <n v="0"/>
    <n v="9.01"/>
    <n v="33.14"/>
    <s v="071021"/>
    <x v="98"/>
  </r>
  <r>
    <s v="5"/>
    <s v="SEC"/>
    <x v="99"/>
    <s v="PINCHON LAURENT"/>
    <n v="0.82"/>
    <n v="0"/>
    <n v="0"/>
    <n v="2.88"/>
    <n v="0"/>
    <n v="0"/>
    <n v="16.22"/>
    <n v="0"/>
    <n v="3.46"/>
    <n v="18.39"/>
    <n v="0"/>
    <n v="3.95"/>
    <n v="3.6999999999999997"/>
    <n v="35.43"/>
    <s v="071021"/>
    <x v="99"/>
  </r>
  <r>
    <s v="5"/>
    <s v="SEC"/>
    <x v="100"/>
    <s v="LIBBRECHT MATTHIEU"/>
    <m/>
    <m/>
    <m/>
    <m/>
    <m/>
    <m/>
    <m/>
    <m/>
    <m/>
    <m/>
    <m/>
    <m/>
    <n v="0"/>
    <n v="0"/>
    <s v="071021"/>
    <x v="100"/>
  </r>
  <r>
    <s v="5"/>
    <s v="SEC"/>
    <x v="101"/>
    <s v="FERNANDEZ HAMEL"/>
    <n v="1.7"/>
    <n v="0"/>
    <n v="0"/>
    <n v="3.39"/>
    <n v="0"/>
    <n v="0"/>
    <m/>
    <m/>
    <m/>
    <m/>
    <m/>
    <m/>
    <n v="5.09"/>
    <n v="1.7"/>
    <s v="071021"/>
    <x v="101"/>
  </r>
  <r>
    <s v="5"/>
    <s v="SEC"/>
    <x v="102"/>
    <s v="PONNEN DANABARLEN"/>
    <n v="0.93"/>
    <n v="0.85"/>
    <n v="0"/>
    <n v="1.17"/>
    <n v="4.9400000000000004"/>
    <n v="0"/>
    <n v="25.56"/>
    <n v="3.34"/>
    <n v="13.33"/>
    <n v="26.36"/>
    <n v="0.66"/>
    <n v="15.19"/>
    <n v="2.1"/>
    <n v="52.849999999999994"/>
    <s v="071021"/>
    <x v="102"/>
  </r>
  <r>
    <s v="5"/>
    <s v="SEC"/>
    <x v="103"/>
    <s v="SADEK SOPHIA"/>
    <n v="21.97"/>
    <n v="0"/>
    <m/>
    <m/>
    <m/>
    <m/>
    <m/>
    <m/>
    <m/>
    <m/>
    <m/>
    <m/>
    <n v="21.97"/>
    <n v="21.97"/>
    <s v="071021"/>
    <x v="103"/>
  </r>
  <r>
    <s v="5"/>
    <s v="SEC"/>
    <x v="104"/>
    <s v="BOLLANGYER ANGELIQUE"/>
    <n v="4.42"/>
    <n v="0"/>
    <n v="0"/>
    <n v="7.85"/>
    <n v="0"/>
    <n v="0"/>
    <m/>
    <m/>
    <m/>
    <m/>
    <m/>
    <m/>
    <n v="12.27"/>
    <n v="4.42"/>
    <s v="071021"/>
    <x v="104"/>
  </r>
  <r>
    <s v="5"/>
    <s v="SEC"/>
    <x v="105"/>
    <s v="MAM SOPHEAK"/>
    <m/>
    <m/>
    <m/>
    <m/>
    <m/>
    <m/>
    <m/>
    <m/>
    <m/>
    <m/>
    <m/>
    <m/>
    <n v="0"/>
    <n v="0"/>
    <s v="071021"/>
    <x v="105"/>
  </r>
  <r>
    <s v="4"/>
    <s v="OC"/>
    <x v="106"/>
    <s v="TALON CHRISTIAN"/>
    <n v="6.94"/>
    <n v="1.08"/>
    <n v="0.79"/>
    <n v="8.9700000000000006"/>
    <n v="2.64"/>
    <n v="3.8"/>
    <n v="15.43"/>
    <n v="1.87"/>
    <n v="18.05"/>
    <n v="21.31"/>
    <n v="9.18"/>
    <n v="11.6"/>
    <n v="15.91"/>
    <n v="43.68"/>
    <s v="071033"/>
    <x v="106"/>
  </r>
  <r>
    <s v="5"/>
    <s v="SEC"/>
    <x v="107"/>
    <s v="PAQUEZ HERVE"/>
    <n v="9.82"/>
    <n v="0"/>
    <n v="0"/>
    <n v="18.190000000000001"/>
    <n v="0"/>
    <n v="0"/>
    <n v="18.079999999999998"/>
    <n v="0"/>
    <n v="6.73"/>
    <n v="26.7"/>
    <n v="9.86"/>
    <n v="6.41"/>
    <n v="28.01"/>
    <n v="54.599999999999994"/>
    <s v="071033"/>
    <x v="107"/>
  </r>
  <r>
    <s v="5"/>
    <s v="SEC"/>
    <x v="108"/>
    <s v="TALON MATHILDE"/>
    <m/>
    <m/>
    <m/>
    <m/>
    <m/>
    <m/>
    <m/>
    <m/>
    <m/>
    <m/>
    <m/>
    <m/>
    <n v="0"/>
    <n v="0"/>
    <s v="071033"/>
    <x v="108"/>
  </r>
  <r>
    <s v="5"/>
    <s v="SEC"/>
    <x v="109"/>
    <s v="DUCROCQ MATHIEU"/>
    <n v="10.86"/>
    <n v="0"/>
    <m/>
    <n v="23.17"/>
    <n v="0"/>
    <n v="0"/>
    <n v="35.869999999999997"/>
    <n v="0"/>
    <n v="11.26"/>
    <n v="17.46"/>
    <n v="83.37"/>
    <n v="3.78"/>
    <n v="34.03"/>
    <n v="64.19"/>
    <s v="071033"/>
    <x v="109"/>
  </r>
  <r>
    <s v="5"/>
    <s v="SEC"/>
    <x v="110"/>
    <s v="DARRE ANTOINE"/>
    <m/>
    <m/>
    <m/>
    <m/>
    <m/>
    <m/>
    <m/>
    <m/>
    <m/>
    <m/>
    <m/>
    <m/>
    <n v="0"/>
    <n v="0"/>
    <s v="071033"/>
    <x v="110"/>
  </r>
  <r>
    <s v="5"/>
    <s v="SEC"/>
    <x v="111"/>
    <s v="BALY NICOLAS"/>
    <m/>
    <m/>
    <m/>
    <m/>
    <m/>
    <m/>
    <m/>
    <m/>
    <m/>
    <m/>
    <m/>
    <m/>
    <n v="0"/>
    <n v="0"/>
    <s v="071033"/>
    <x v="111"/>
  </r>
  <r>
    <s v="5"/>
    <s v="SEC"/>
    <x v="112"/>
    <s v="PICHON VIRGINIE"/>
    <n v="6.06"/>
    <n v="0.54"/>
    <n v="0"/>
    <n v="9.5"/>
    <n v="1.34"/>
    <m/>
    <n v="16.2"/>
    <n v="7.53"/>
    <m/>
    <n v="25.64"/>
    <n v="2.94"/>
    <n v="0"/>
    <n v="15.559999999999999"/>
    <n v="47.9"/>
    <s v="071033"/>
    <x v="112"/>
  </r>
  <r>
    <s v="5"/>
    <s v="SEC"/>
    <x v="113"/>
    <s v="TIRMANT MARINE"/>
    <m/>
    <m/>
    <m/>
    <m/>
    <m/>
    <m/>
    <m/>
    <m/>
    <m/>
    <m/>
    <m/>
    <m/>
    <n v="0"/>
    <n v="0"/>
    <s v="071033"/>
    <x v="113"/>
  </r>
  <r>
    <s v="5"/>
    <s v="SEC"/>
    <x v="114"/>
    <s v="LENOIRE BORIS"/>
    <n v="2.6"/>
    <n v="0"/>
    <n v="0"/>
    <m/>
    <m/>
    <m/>
    <m/>
    <m/>
    <m/>
    <m/>
    <m/>
    <m/>
    <n v="2.6"/>
    <n v="2.6"/>
    <s v="071033"/>
    <x v="114"/>
  </r>
  <r>
    <s v="5"/>
    <s v="SEC"/>
    <x v="115"/>
    <s v="SAGNIER HERVE"/>
    <n v="6.28"/>
    <n v="0"/>
    <n v="0"/>
    <n v="11.06"/>
    <n v="3.46"/>
    <n v="29.47"/>
    <n v="16.100000000000001"/>
    <n v="3.54"/>
    <n v="39.49"/>
    <n v="25.24"/>
    <n v="0"/>
    <n v="12.95"/>
    <n v="17.34"/>
    <n v="47.620000000000005"/>
    <s v="071033"/>
    <x v="115"/>
  </r>
  <r>
    <s v="5"/>
    <s v="SEC"/>
    <x v="116"/>
    <s v="LEONE SANDRINE"/>
    <n v="0.2"/>
    <n v="0.53"/>
    <n v="0"/>
    <n v="0.38"/>
    <n v="0.48"/>
    <n v="0"/>
    <n v="5.42"/>
    <n v="0"/>
    <n v="9.0299999999999994"/>
    <n v="9.41"/>
    <n v="1.06"/>
    <n v="4"/>
    <n v="0.58000000000000007"/>
    <n v="15.030000000000001"/>
    <s v="071033"/>
    <x v="116"/>
  </r>
  <r>
    <s v="5"/>
    <s v="SEC"/>
    <x v="117"/>
    <s v="PRZYBYLSKI GUILLAUME"/>
    <n v="9.9600000000000009"/>
    <n v="0.24"/>
    <n v="0"/>
    <n v="3.99"/>
    <n v="0.12"/>
    <n v="0"/>
    <n v="6.53"/>
    <n v="0.48"/>
    <n v="0"/>
    <n v="17.03"/>
    <n v="8.3000000000000007"/>
    <n v="0"/>
    <n v="13.950000000000001"/>
    <n v="33.520000000000003"/>
    <s v="071033"/>
    <x v="117"/>
  </r>
  <r>
    <s v="5"/>
    <s v="SEC"/>
    <x v="118"/>
    <s v="MONTHE JEROME"/>
    <n v="3.37"/>
    <n v="0"/>
    <n v="0"/>
    <n v="2.19"/>
    <n v="0.75"/>
    <n v="0"/>
    <n v="4.08"/>
    <n v="0.35"/>
    <n v="6.59"/>
    <n v="13.19"/>
    <n v="0.18"/>
    <n v="0"/>
    <n v="5.5600000000000005"/>
    <n v="20.64"/>
    <s v="071033"/>
    <x v="118"/>
  </r>
  <r>
    <s v="5"/>
    <s v="SEC"/>
    <x v="119"/>
    <s v="DELOBEL BAPTISTE"/>
    <n v="13.44"/>
    <n v="0"/>
    <m/>
    <n v="3.24"/>
    <n v="2.87"/>
    <n v="0"/>
    <n v="10.130000000000001"/>
    <n v="5.0999999999999996"/>
    <n v="0"/>
    <n v="25.88"/>
    <n v="33.64"/>
    <n v="0"/>
    <n v="16.68"/>
    <n v="49.45"/>
    <s v="071033"/>
    <x v="119"/>
  </r>
  <r>
    <s v="5"/>
    <s v="SEC"/>
    <x v="120"/>
    <s v="BERTHE GUYOT CHLOE"/>
    <m/>
    <m/>
    <m/>
    <m/>
    <m/>
    <m/>
    <m/>
    <m/>
    <m/>
    <m/>
    <m/>
    <m/>
    <n v="0"/>
    <n v="0"/>
    <s v="071033"/>
    <x v="120"/>
  </r>
  <r>
    <s v="5"/>
    <s v="SEC"/>
    <x v="121"/>
    <s v="PALACIN CHARLES HE"/>
    <n v="0"/>
    <n v="0"/>
    <m/>
    <n v="0"/>
    <n v="0"/>
    <n v="0"/>
    <n v="0"/>
    <s v=""/>
    <n v="0"/>
    <n v="0"/>
    <n v="0"/>
    <m/>
    <n v="0"/>
    <n v="0"/>
    <s v="071033"/>
    <x v="121"/>
  </r>
  <r>
    <s v="5"/>
    <s v="SEC"/>
    <x v="122"/>
    <s v="SECTEUR BLAN "/>
    <m/>
    <m/>
    <m/>
    <m/>
    <m/>
    <m/>
    <m/>
    <m/>
    <m/>
    <m/>
    <m/>
    <m/>
    <n v="0"/>
    <n v="0"/>
    <e v="#N/A"/>
    <x v="122"/>
  </r>
  <r>
    <s v="5"/>
    <s v="SEC"/>
    <x v="123"/>
    <s v="SECTEUR BLAN "/>
    <m/>
    <m/>
    <m/>
    <m/>
    <m/>
    <m/>
    <m/>
    <m/>
    <m/>
    <m/>
    <m/>
    <m/>
    <n v="0"/>
    <n v="0"/>
    <s v="071033"/>
    <x v="123"/>
  </r>
  <r>
    <s v="5"/>
    <s v="SEC"/>
    <x v="124"/>
    <s v="SECTEUR BLAN "/>
    <m/>
    <m/>
    <m/>
    <m/>
    <m/>
    <m/>
    <m/>
    <m/>
    <m/>
    <m/>
    <m/>
    <m/>
    <n v="0"/>
    <n v="0"/>
    <s v="071033"/>
    <x v="124"/>
  </r>
  <r>
    <s v="0"/>
    <s v="SIEGE"/>
    <x v="125"/>
    <s v="CHEVALIER MARION"/>
    <m/>
    <m/>
    <m/>
    <m/>
    <m/>
    <m/>
    <m/>
    <m/>
    <m/>
    <m/>
    <m/>
    <m/>
    <n v="0"/>
    <n v="0"/>
    <n v="0"/>
    <x v="125"/>
  </r>
  <r>
    <s v="3"/>
    <s v="OD"/>
    <x v="126"/>
    <s v="PHILIPPE NICOLAS"/>
    <n v="6.07"/>
    <n v="3.67"/>
    <n v="3.98"/>
    <n v="15.38"/>
    <n v="2.42"/>
    <n v="3.57"/>
    <n v="24.55"/>
    <n v="7.16"/>
    <n v="7.4"/>
    <n v="29.82"/>
    <n v="9.59"/>
    <n v="10.08"/>
    <n v="21.450000000000003"/>
    <n v="60.44"/>
    <n v="0"/>
    <x v="126"/>
  </r>
  <r>
    <s v="4"/>
    <s v="OC"/>
    <x v="127"/>
    <s v="VANUXEM SEBASTIEN"/>
    <n v="5.23"/>
    <n v="1.97"/>
    <n v="2.93"/>
    <n v="15.55"/>
    <n v="0.28999999999999998"/>
    <n v="2.2200000000000002"/>
    <n v="25.28"/>
    <n v="2.64"/>
    <n v="12.41"/>
    <n v="29.96"/>
    <n v="3.45"/>
    <n v="2.68"/>
    <n v="20.78"/>
    <n v="60.47"/>
    <s v="071037"/>
    <x v="127"/>
  </r>
  <r>
    <s v="5"/>
    <s v="SEC"/>
    <x v="128"/>
    <s v="MALOHLAVA LAURENCE"/>
    <n v="3.9"/>
    <n v="0.2"/>
    <n v="0"/>
    <n v="21.82"/>
    <n v="0"/>
    <n v="0"/>
    <n v="22.24"/>
    <n v="1.77"/>
    <n v="0"/>
    <n v="16.829999999999998"/>
    <n v="1.95"/>
    <n v="0"/>
    <n v="25.72"/>
    <n v="42.97"/>
    <s v="071037"/>
    <x v="128"/>
  </r>
  <r>
    <s v="5"/>
    <s v="SEC"/>
    <x v="129"/>
    <s v="RIBEIRO EMILIA"/>
    <n v="4.45"/>
    <n v="0"/>
    <n v="17.97"/>
    <n v="5.13"/>
    <n v="0"/>
    <n v="0"/>
    <n v="19.850000000000001"/>
    <n v="0"/>
    <m/>
    <n v="47.2"/>
    <n v="22.22"/>
    <n v="0"/>
    <n v="9.58"/>
    <n v="71.5"/>
    <s v="071037"/>
    <x v="129"/>
  </r>
  <r>
    <s v="5"/>
    <s v="SEC"/>
    <x v="130"/>
    <s v="CROCFER CINDY"/>
    <m/>
    <m/>
    <m/>
    <m/>
    <m/>
    <m/>
    <m/>
    <m/>
    <m/>
    <m/>
    <m/>
    <m/>
    <n v="0"/>
    <n v="0"/>
    <s v="071037"/>
    <x v="130"/>
  </r>
  <r>
    <s v="5"/>
    <s v="SEC"/>
    <x v="131"/>
    <s v="RESTEGHINI SEBASTIEN"/>
    <n v="15.36"/>
    <n v="44.17"/>
    <n v="0"/>
    <n v="16.760000000000002"/>
    <n v="32.26"/>
    <n v="0"/>
    <n v="17.55"/>
    <n v="57.64"/>
    <n v="0"/>
    <n v="21.62"/>
    <n v="22.61"/>
    <n v="0"/>
    <n v="32.120000000000005"/>
    <n v="54.53"/>
    <s v="071037"/>
    <x v="131"/>
  </r>
  <r>
    <s v="5"/>
    <s v="SEC"/>
    <x v="132"/>
    <s v="STRUZIK JEAN CHRIS"/>
    <n v="1.26"/>
    <n v="0"/>
    <n v="0"/>
    <n v="24.27"/>
    <n v="0"/>
    <m/>
    <n v="24.95"/>
    <n v="0"/>
    <m/>
    <n v="32.57"/>
    <n v="0"/>
    <n v="0"/>
    <n v="25.53"/>
    <n v="58.78"/>
    <s v="071037"/>
    <x v="132"/>
  </r>
  <r>
    <s v="5"/>
    <s v="SEC"/>
    <x v="133"/>
    <s v="HENNERON CHRISTOPHE"/>
    <n v="1.02"/>
    <n v="0"/>
    <n v="0"/>
    <n v="24.36"/>
    <n v="0"/>
    <m/>
    <n v="24.06"/>
    <n v="0"/>
    <n v="100"/>
    <n v="32.450000000000003"/>
    <n v="0"/>
    <n v="26.29"/>
    <n v="25.38"/>
    <n v="57.53"/>
    <s v="071037"/>
    <x v="133"/>
  </r>
  <r>
    <s v="5"/>
    <s v="SEC"/>
    <x v="134"/>
    <s v="AIT KIZZI HICHAM"/>
    <n v="5.54"/>
    <n v="0"/>
    <n v="0"/>
    <n v="22.15"/>
    <n v="0"/>
    <n v="0"/>
    <n v="45.64"/>
    <n v="0"/>
    <m/>
    <n v="55.87"/>
    <n v="0"/>
    <n v="0"/>
    <n v="27.689999999999998"/>
    <n v="107.05"/>
    <s v="071037"/>
    <x v="134"/>
  </r>
  <r>
    <s v="5"/>
    <s v="SEC"/>
    <x v="135"/>
    <s v="DUFOUR FREDERIC"/>
    <n v="0"/>
    <n v="66.67"/>
    <m/>
    <n v="73.8"/>
    <n v="6.26"/>
    <m/>
    <n v="53.48"/>
    <n v="0"/>
    <n v="0"/>
    <n v="35.29"/>
    <n v="68.260000000000005"/>
    <n v="0"/>
    <n v="73.8"/>
    <n v="88.77"/>
    <s v="071037"/>
    <x v="135"/>
  </r>
  <r>
    <s v="5"/>
    <s v="SEC"/>
    <x v="136"/>
    <s v="MERLE ERIC"/>
    <n v="4.9800000000000004"/>
    <n v="18.59"/>
    <n v="0"/>
    <n v="7.13"/>
    <n v="17.329999999999998"/>
    <n v="0"/>
    <n v="10.35"/>
    <n v="1.37"/>
    <n v="0"/>
    <n v="15.24"/>
    <n v="0"/>
    <n v="16.16"/>
    <n v="12.11"/>
    <n v="30.57"/>
    <s v="071037"/>
    <x v="136"/>
  </r>
  <r>
    <s v="5"/>
    <s v="SEC"/>
    <x v="137"/>
    <s v="SECTEUR BLAN "/>
    <m/>
    <m/>
    <m/>
    <m/>
    <m/>
    <m/>
    <m/>
    <m/>
    <m/>
    <m/>
    <m/>
    <m/>
    <n v="0"/>
    <n v="0"/>
    <s v="071037"/>
    <x v="137"/>
  </r>
  <r>
    <s v="5"/>
    <s v="SEC"/>
    <x v="138"/>
    <s v="SECTEUR BLAN "/>
    <m/>
    <m/>
    <m/>
    <m/>
    <m/>
    <m/>
    <m/>
    <m/>
    <m/>
    <m/>
    <m/>
    <m/>
    <n v="0"/>
    <n v="0"/>
    <s v="071037"/>
    <x v="138"/>
  </r>
  <r>
    <s v="5"/>
    <s v="SEC"/>
    <x v="139"/>
    <s v="SECTEUR BLAN "/>
    <m/>
    <m/>
    <m/>
    <m/>
    <m/>
    <m/>
    <m/>
    <m/>
    <m/>
    <m/>
    <m/>
    <m/>
    <n v="0"/>
    <n v="0"/>
    <e v="#N/A"/>
    <x v="139"/>
  </r>
  <r>
    <s v="5"/>
    <s v="SEC"/>
    <x v="140"/>
    <s v="SECTEUR BLAN "/>
    <m/>
    <m/>
    <m/>
    <m/>
    <m/>
    <m/>
    <m/>
    <m/>
    <m/>
    <m/>
    <m/>
    <m/>
    <n v="0"/>
    <n v="0"/>
    <s v="071037"/>
    <x v="140"/>
  </r>
  <r>
    <s v="4"/>
    <s v="OC"/>
    <x v="141"/>
    <s v="CARLIER JOHANN"/>
    <n v="5.53"/>
    <n v="0"/>
    <n v="0"/>
    <n v="15.57"/>
    <n v="3.7"/>
    <n v="0"/>
    <n v="27.09"/>
    <n v="24.44"/>
    <n v="5.48"/>
    <n v="34.9"/>
    <n v="24.7"/>
    <n v="11.38"/>
    <n v="21.1"/>
    <n v="67.52"/>
    <s v="071039"/>
    <x v="141"/>
  </r>
  <r>
    <s v="5"/>
    <s v="SEC"/>
    <x v="142"/>
    <s v="KOUCH LAURA"/>
    <m/>
    <m/>
    <m/>
    <m/>
    <m/>
    <m/>
    <m/>
    <m/>
    <m/>
    <m/>
    <m/>
    <m/>
    <n v="0"/>
    <n v="0"/>
    <s v="071039"/>
    <x v="142"/>
  </r>
  <r>
    <s v="5"/>
    <s v="SEC"/>
    <x v="143"/>
    <s v="MANTEL AUDREY"/>
    <n v="7.33"/>
    <n v="0"/>
    <n v="0"/>
    <n v="9.23"/>
    <n v="0"/>
    <n v="0"/>
    <n v="15.03"/>
    <n v="12.48"/>
    <n v="0"/>
    <n v="32.24"/>
    <n v="18.5"/>
    <n v="0"/>
    <n v="16.560000000000002"/>
    <n v="54.6"/>
    <s v="071039"/>
    <x v="143"/>
  </r>
  <r>
    <s v="5"/>
    <s v="SEC"/>
    <x v="144"/>
    <s v="SEDDAR KENZA"/>
    <n v="9.75"/>
    <n v="0"/>
    <n v="0"/>
    <n v="10.63"/>
    <n v="0"/>
    <n v="0"/>
    <m/>
    <m/>
    <m/>
    <m/>
    <m/>
    <m/>
    <n v="20.380000000000003"/>
    <n v="9.75"/>
    <s v="071039"/>
    <x v="144"/>
  </r>
  <r>
    <s v="5"/>
    <s v="SEC"/>
    <x v="145"/>
    <s v="CASTELAIN DOMINIQUE"/>
    <n v="18.079999999999998"/>
    <n v="0"/>
    <n v="0"/>
    <n v="25.1"/>
    <n v="0"/>
    <n v="0"/>
    <n v="29.76"/>
    <n v="5.12"/>
    <n v="0"/>
    <m/>
    <m/>
    <m/>
    <n v="43.18"/>
    <n v="47.84"/>
    <s v="071039"/>
    <x v="145"/>
  </r>
  <r>
    <s v="5"/>
    <s v="SEC"/>
    <x v="146"/>
    <s v="TEDESCO GIUSEPPE"/>
    <n v="50.56"/>
    <n v="0"/>
    <n v="0"/>
    <n v="42.35"/>
    <n v="0"/>
    <n v="0"/>
    <n v="27.93"/>
    <n v="10.99"/>
    <m/>
    <n v="28.62"/>
    <n v="10"/>
    <n v="0"/>
    <n v="92.91"/>
    <n v="107.11000000000001"/>
    <s v="071039"/>
    <x v="146"/>
  </r>
  <r>
    <s v="5"/>
    <s v="SEC"/>
    <x v="147"/>
    <s v="KASPRZYK LAETITIA"/>
    <n v="8.36"/>
    <n v="0"/>
    <n v="0"/>
    <n v="13.11"/>
    <n v="12.2"/>
    <n v="0"/>
    <n v="23.13"/>
    <n v="39.93"/>
    <m/>
    <n v="32.44"/>
    <n v="33.33"/>
    <m/>
    <n v="21.47"/>
    <n v="63.929999999999993"/>
    <s v="071039"/>
    <x v="147"/>
  </r>
  <r>
    <s v="5"/>
    <s v="SEC"/>
    <x v="148"/>
    <s v="DORANGEVILLE BRUNO"/>
    <n v="17.84"/>
    <n v="8.93"/>
    <m/>
    <n v="9.19"/>
    <n v="8.24"/>
    <n v="0"/>
    <n v="12.08"/>
    <n v="24.07"/>
    <n v="6.25"/>
    <n v="35.79"/>
    <n v="10.44"/>
    <n v="3.77"/>
    <n v="27.03"/>
    <n v="65.710000000000008"/>
    <s v="071039"/>
    <x v="148"/>
  </r>
  <r>
    <s v="5"/>
    <s v="SEC"/>
    <x v="149"/>
    <s v="NOEL ANNE CHARL"/>
    <n v="10.35"/>
    <n v="0"/>
    <n v="0"/>
    <n v="10.75"/>
    <n v="2.58"/>
    <n v="0"/>
    <n v="21.77"/>
    <n v="0"/>
    <n v="2.0699999999999998"/>
    <n v="27.87"/>
    <n v="2.4"/>
    <n v="16.809999999999999"/>
    <n v="21.1"/>
    <n v="59.989999999999995"/>
    <s v="071039"/>
    <x v="149"/>
  </r>
  <r>
    <s v="5"/>
    <s v="SEC"/>
    <x v="150"/>
    <s v="LO CALZO JIMMY"/>
    <n v="8.16"/>
    <n v="0"/>
    <n v="0"/>
    <n v="7.98"/>
    <n v="0"/>
    <n v="23.21"/>
    <n v="24.09"/>
    <n v="0"/>
    <n v="0"/>
    <n v="21.38"/>
    <n v="0"/>
    <n v="19.04"/>
    <n v="16.14"/>
    <n v="53.629999999999995"/>
    <s v="071039"/>
    <x v="150"/>
  </r>
  <r>
    <s v="5"/>
    <s v="SEC"/>
    <x v="151"/>
    <s v="LENARD JEREMIE"/>
    <n v="0.33"/>
    <n v="10.78"/>
    <n v="0"/>
    <n v="5.73"/>
    <n v="1.08"/>
    <n v="2.4500000000000002"/>
    <n v="9.84"/>
    <n v="1.43"/>
    <n v="0"/>
    <n v="11.3"/>
    <n v="0.38"/>
    <n v="0"/>
    <n v="6.0600000000000005"/>
    <n v="21.47"/>
    <s v="071039"/>
    <x v="151"/>
  </r>
  <r>
    <s v="5"/>
    <s v="SEC"/>
    <x v="152"/>
    <s v="SECTEUR BLAN "/>
    <m/>
    <m/>
    <m/>
    <m/>
    <m/>
    <m/>
    <m/>
    <m/>
    <m/>
    <m/>
    <m/>
    <m/>
    <n v="0"/>
    <n v="0"/>
    <s v="071039"/>
    <x v="152"/>
  </r>
  <r>
    <s v="5"/>
    <s v="SEC"/>
    <x v="153"/>
    <s v="SECTEUR BLAN "/>
    <m/>
    <m/>
    <m/>
    <m/>
    <m/>
    <m/>
    <m/>
    <m/>
    <m/>
    <m/>
    <m/>
    <m/>
    <n v="0"/>
    <n v="0"/>
    <s v="071039"/>
    <x v="153"/>
  </r>
  <r>
    <s v="4"/>
    <s v="OC"/>
    <x v="154"/>
    <s v="VAUTHEROT DAVID"/>
    <n v="7.97"/>
    <n v="8.2799999999999994"/>
    <n v="0.94"/>
    <n v="19.13"/>
    <n v="7.86"/>
    <n v="1.81"/>
    <n v="25.61"/>
    <n v="4.1399999999999997"/>
    <n v="2.5299999999999998"/>
    <n v="23.82"/>
    <n v="4.92"/>
    <n v="20.87"/>
    <n v="27.099999999999998"/>
    <n v="57.4"/>
    <s v="071040"/>
    <x v="154"/>
  </r>
  <r>
    <s v="5"/>
    <s v="SEC"/>
    <x v="155"/>
    <s v="LEFRANC VINCENT"/>
    <n v="7.12"/>
    <n v="0"/>
    <n v="0"/>
    <n v="14.52"/>
    <n v="0"/>
    <n v="0"/>
    <n v="0"/>
    <m/>
    <m/>
    <m/>
    <m/>
    <m/>
    <n v="21.64"/>
    <n v="7.12"/>
    <s v="071040"/>
    <x v="155"/>
  </r>
  <r>
    <s v="5"/>
    <s v="SEC"/>
    <x v="156"/>
    <s v="BAERT DAVID"/>
    <n v="5.14"/>
    <n v="0"/>
    <n v="0"/>
    <n v="15.77"/>
    <n v="0"/>
    <n v="0"/>
    <n v="15.86"/>
    <n v="0"/>
    <n v="0"/>
    <n v="21.79"/>
    <n v="0"/>
    <n v="0"/>
    <n v="20.91"/>
    <n v="42.79"/>
    <s v="071040"/>
    <x v="156"/>
  </r>
  <r>
    <s v="5"/>
    <s v="SEC"/>
    <x v="157"/>
    <s v="CAMPAGNE CHRISTIAN"/>
    <n v="7.1"/>
    <n v="0"/>
    <n v="6.38"/>
    <n v="8.51"/>
    <n v="0"/>
    <n v="0"/>
    <n v="23.52"/>
    <n v="0.63"/>
    <n v="6.81"/>
    <n v="28.65"/>
    <n v="1.2"/>
    <n v="0"/>
    <n v="15.61"/>
    <n v="59.269999999999996"/>
    <s v="071040"/>
    <x v="157"/>
  </r>
  <r>
    <s v="5"/>
    <s v="SEC"/>
    <x v="158"/>
    <s v="GAUTHIER JIMMY"/>
    <n v="0"/>
    <n v="0"/>
    <n v="0"/>
    <m/>
    <m/>
    <m/>
    <m/>
    <m/>
    <m/>
    <m/>
    <m/>
    <m/>
    <n v="0"/>
    <n v="0"/>
    <e v="#N/A"/>
    <x v="158"/>
  </r>
  <r>
    <s v="5"/>
    <s v="SEC"/>
    <x v="159"/>
    <s v="PAZDYKA JOAN"/>
    <n v="5.56"/>
    <n v="0"/>
    <n v="0"/>
    <n v="3.81"/>
    <n v="0"/>
    <n v="16.37"/>
    <n v="12.4"/>
    <n v="1.06"/>
    <n v="8.48"/>
    <n v="17.57"/>
    <n v="1.32"/>
    <n v="49.51"/>
    <n v="9.3699999999999992"/>
    <n v="35.53"/>
    <s v="071040"/>
    <x v="159"/>
  </r>
  <r>
    <s v="5"/>
    <s v="SEC"/>
    <x v="160"/>
    <s v="SECTEUR BLAN "/>
    <m/>
    <m/>
    <m/>
    <m/>
    <m/>
    <m/>
    <m/>
    <m/>
    <m/>
    <m/>
    <m/>
    <m/>
    <n v="0"/>
    <n v="0"/>
    <s v="071040"/>
    <x v="160"/>
  </r>
  <r>
    <s v="5"/>
    <s v="SEC"/>
    <x v="161"/>
    <s v="SECTEUR BLAN "/>
    <m/>
    <m/>
    <m/>
    <m/>
    <m/>
    <m/>
    <m/>
    <m/>
    <m/>
    <m/>
    <m/>
    <m/>
    <n v="0"/>
    <n v="0"/>
    <s v="071040"/>
    <x v="161"/>
  </r>
  <r>
    <s v="5"/>
    <s v="SEC"/>
    <x v="162"/>
    <s v="SECTEUR BLAN "/>
    <m/>
    <m/>
    <m/>
    <m/>
    <m/>
    <m/>
    <m/>
    <m/>
    <m/>
    <m/>
    <m/>
    <m/>
    <n v="0"/>
    <n v="0"/>
    <s v="071040"/>
    <x v="162"/>
  </r>
  <r>
    <s v="5"/>
    <s v="SEC"/>
    <x v="163"/>
    <s v="SECTEUR BLAN "/>
    <m/>
    <m/>
    <m/>
    <m/>
    <m/>
    <m/>
    <m/>
    <m/>
    <m/>
    <m/>
    <m/>
    <m/>
    <n v="0"/>
    <n v="0"/>
    <s v="071040"/>
    <x v="163"/>
  </r>
  <r>
    <s v="5"/>
    <s v="SEC"/>
    <x v="164"/>
    <s v="SECTEUR BLAN "/>
    <m/>
    <m/>
    <m/>
    <m/>
    <m/>
    <m/>
    <m/>
    <m/>
    <m/>
    <m/>
    <m/>
    <m/>
    <n v="0"/>
    <n v="0"/>
    <s v="071040"/>
    <x v="164"/>
  </r>
  <r>
    <s v="4"/>
    <s v="OC"/>
    <x v="165"/>
    <s v="EL BENNOURI FARIDA"/>
    <n v="5.73"/>
    <n v="0.52"/>
    <n v="6.88"/>
    <n v="12.31"/>
    <n v="0.23"/>
    <n v="6.92"/>
    <n v="20.58"/>
    <n v="4.57"/>
    <n v="8.41"/>
    <n v="26.26"/>
    <n v="4.5999999999999996"/>
    <n v="8.7799999999999994"/>
    <n v="18.04"/>
    <n v="52.57"/>
    <s v="071436"/>
    <x v="165"/>
  </r>
  <r>
    <s v="5"/>
    <s v="SEC"/>
    <x v="166"/>
    <s v="CALIS STEEVEN"/>
    <m/>
    <m/>
    <m/>
    <m/>
    <m/>
    <m/>
    <m/>
    <m/>
    <m/>
    <m/>
    <m/>
    <m/>
    <n v="0"/>
    <n v="0"/>
    <s v="071436"/>
    <x v="166"/>
  </r>
  <r>
    <s v="5"/>
    <s v="SEC"/>
    <x v="167"/>
    <s v="MACHA DAVID"/>
    <n v="4.34"/>
    <n v="0"/>
    <n v="15.35"/>
    <n v="9.89"/>
    <n v="0"/>
    <n v="14.22"/>
    <n v="10.8"/>
    <n v="5.66"/>
    <n v="6.97"/>
    <n v="24.29"/>
    <n v="12.81"/>
    <n v="0"/>
    <n v="14.23"/>
    <n v="39.43"/>
    <s v="071436"/>
    <x v="167"/>
  </r>
  <r>
    <s v="5"/>
    <s v="SEC"/>
    <x v="168"/>
    <s v="PLUCHART SEBASTIEN"/>
    <n v="9.34"/>
    <n v="0"/>
    <n v="7.22"/>
    <n v="13.69"/>
    <n v="0"/>
    <n v="0"/>
    <n v="28.25"/>
    <n v="7.39"/>
    <n v="9.18"/>
    <n v="28.2"/>
    <n v="19.89"/>
    <n v="0"/>
    <n v="23.03"/>
    <n v="65.790000000000006"/>
    <s v="071436"/>
    <x v="168"/>
  </r>
  <r>
    <s v="5"/>
    <s v="SEC"/>
    <x v="169"/>
    <s v="HEQUET DAVID"/>
    <n v="0"/>
    <n v="9.68"/>
    <n v="0"/>
    <n v="5.92"/>
    <n v="0"/>
    <n v="4.6500000000000004"/>
    <n v="30.78"/>
    <n v="0"/>
    <n v="13.85"/>
    <n v="28.1"/>
    <n v="0"/>
    <n v="3.61"/>
    <n v="5.92"/>
    <n v="58.88"/>
    <s v="071436"/>
    <x v="169"/>
  </r>
  <r>
    <s v="5"/>
    <s v="SEC"/>
    <x v="170"/>
    <s v="GORECKI VINCENT"/>
    <n v="0"/>
    <m/>
    <m/>
    <m/>
    <m/>
    <m/>
    <m/>
    <m/>
    <m/>
    <m/>
    <m/>
    <m/>
    <n v="0"/>
    <n v="0"/>
    <s v="071436"/>
    <x v="170"/>
  </r>
  <r>
    <s v="5"/>
    <s v="SEC"/>
    <x v="171"/>
    <s v="LANVIN BRUNO"/>
    <n v="5.96"/>
    <n v="0"/>
    <n v="0"/>
    <n v="11.68"/>
    <n v="0"/>
    <n v="0"/>
    <n v="20.76"/>
    <n v="15.11"/>
    <n v="0"/>
    <n v="24.35"/>
    <n v="13.16"/>
    <n v="0"/>
    <n v="17.64"/>
    <n v="51.070000000000007"/>
    <s v="071436"/>
    <x v="171"/>
  </r>
  <r>
    <s v="5"/>
    <s v="SEC"/>
    <x v="172"/>
    <s v="FAUQUET SEVERINE"/>
    <n v="7.35"/>
    <n v="0"/>
    <n v="0"/>
    <m/>
    <m/>
    <m/>
    <m/>
    <m/>
    <m/>
    <m/>
    <m/>
    <m/>
    <n v="7.35"/>
    <n v="7.35"/>
    <s v="071436"/>
    <x v="172"/>
  </r>
  <r>
    <s v="5"/>
    <s v="SEC"/>
    <x v="173"/>
    <s v="RASZKOWSKI THEO"/>
    <m/>
    <m/>
    <m/>
    <m/>
    <m/>
    <m/>
    <m/>
    <m/>
    <m/>
    <m/>
    <m/>
    <m/>
    <n v="0"/>
    <n v="0"/>
    <s v="071436"/>
    <x v="173"/>
  </r>
  <r>
    <s v="5"/>
    <s v="SEC"/>
    <x v="174"/>
    <s v="JANKIEWICZ FABIEN"/>
    <n v="4.67"/>
    <n v="0"/>
    <n v="0"/>
    <n v="9.35"/>
    <n v="0"/>
    <n v="4.58"/>
    <n v="9.4600000000000009"/>
    <n v="0"/>
    <n v="4.34"/>
    <n v="10.57"/>
    <n v="0"/>
    <n v="0"/>
    <n v="14.02"/>
    <n v="24.700000000000003"/>
    <s v="071436"/>
    <x v="174"/>
  </r>
  <r>
    <s v="5"/>
    <s v="SEC"/>
    <x v="175"/>
    <s v="SECTEUR BLAN "/>
    <m/>
    <m/>
    <m/>
    <m/>
    <m/>
    <m/>
    <m/>
    <m/>
    <m/>
    <m/>
    <m/>
    <m/>
    <n v="0"/>
    <n v="0"/>
    <s v="071436"/>
    <x v="175"/>
  </r>
  <r>
    <s v="5"/>
    <s v="SEC"/>
    <x v="176"/>
    <s v="SECTEUR BLAN "/>
    <m/>
    <m/>
    <m/>
    <m/>
    <m/>
    <m/>
    <m/>
    <m/>
    <m/>
    <m/>
    <m/>
    <m/>
    <n v="0"/>
    <n v="0"/>
    <s v="071436"/>
    <x v="176"/>
  </r>
  <r>
    <s v="5"/>
    <s v="SEC"/>
    <x v="177"/>
    <s v="SECTEUR BLAN "/>
    <m/>
    <m/>
    <m/>
    <m/>
    <m/>
    <m/>
    <m/>
    <m/>
    <m/>
    <m/>
    <m/>
    <m/>
    <n v="0"/>
    <n v="0"/>
    <s v="071436"/>
    <x v="177"/>
  </r>
  <r>
    <s v="0"/>
    <s v="SIEGE"/>
    <x v="178"/>
    <s v="DILLY CATHERINE"/>
    <m/>
    <m/>
    <m/>
    <m/>
    <m/>
    <m/>
    <m/>
    <m/>
    <m/>
    <m/>
    <m/>
    <m/>
    <n v="0"/>
    <n v="0"/>
    <n v="0"/>
    <x v="178"/>
  </r>
  <r>
    <s v="0"/>
    <s v="SIEGE"/>
    <x v="179"/>
    <s v="FOURNIER CORINNE"/>
    <m/>
    <m/>
    <m/>
    <m/>
    <m/>
    <m/>
    <m/>
    <m/>
    <m/>
    <m/>
    <m/>
    <m/>
    <n v="0"/>
    <n v="0"/>
    <e v="#N/A"/>
    <x v="179"/>
  </r>
  <r>
    <s v="3"/>
    <s v="OD"/>
    <x v="180"/>
    <s v="BOURE DAVID"/>
    <n v="7.73"/>
    <n v="1.46"/>
    <n v="4.47"/>
    <n v="13.72"/>
    <n v="4.62"/>
    <n v="8.15"/>
    <n v="21.97"/>
    <n v="6.05"/>
    <n v="8.48"/>
    <n v="25.7"/>
    <n v="10.71"/>
    <n v="9.91"/>
    <n v="21.450000000000003"/>
    <n v="55.4"/>
    <n v="0"/>
    <x v="180"/>
  </r>
  <r>
    <s v="4"/>
    <s v="OC"/>
    <x v="181"/>
    <s v="ESTHER VINCENT"/>
    <n v="12.54"/>
    <n v="3.74"/>
    <n v="0.68"/>
    <n v="16.16"/>
    <n v="10.87"/>
    <n v="6.94"/>
    <n v="29.52"/>
    <n v="12.28"/>
    <n v="9.06"/>
    <n v="34.659999999999997"/>
    <n v="8.85"/>
    <n v="3.65"/>
    <n v="28.7"/>
    <n v="76.72"/>
    <s v="070427"/>
    <x v="181"/>
  </r>
  <r>
    <s v="5"/>
    <s v="SEC"/>
    <x v="182"/>
    <s v="PISANI JEAN-CHRIS"/>
    <n v="3.98"/>
    <n v="0"/>
    <n v="0"/>
    <n v="5.26"/>
    <n v="0"/>
    <n v="0"/>
    <n v="13.3"/>
    <n v="0"/>
    <n v="0"/>
    <n v="14.99"/>
    <n v="0"/>
    <n v="0"/>
    <n v="9.24"/>
    <n v="32.270000000000003"/>
    <s v="070427"/>
    <x v="182"/>
  </r>
  <r>
    <s v="5"/>
    <s v="SEC"/>
    <x v="183"/>
    <s v="DAVENEL VALERIE"/>
    <n v="17.62"/>
    <n v="0"/>
    <n v="0"/>
    <n v="14.91"/>
    <n v="0"/>
    <n v="0"/>
    <n v="11.93"/>
    <n v="0"/>
    <n v="0"/>
    <n v="0"/>
    <n v="0"/>
    <m/>
    <n v="32.53"/>
    <n v="29.55"/>
    <s v="070427"/>
    <x v="183"/>
  </r>
  <r>
    <s v="5"/>
    <s v="SEC"/>
    <x v="184"/>
    <s v="GURY LUDOVIC"/>
    <n v="15.5"/>
    <n v="0"/>
    <n v="0"/>
    <n v="9.16"/>
    <n v="31.5"/>
    <n v="21.8"/>
    <n v="42.36"/>
    <n v="82.84"/>
    <n v="0"/>
    <n v="32.75"/>
    <n v="0"/>
    <m/>
    <n v="24.66"/>
    <n v="90.61"/>
    <s v="070427"/>
    <x v="184"/>
  </r>
  <r>
    <s v="5"/>
    <s v="SEC"/>
    <x v="185"/>
    <s v="DA SILVA OLI ARNAUD"/>
    <n v="0.89"/>
    <n v="0"/>
    <m/>
    <n v="0"/>
    <m/>
    <m/>
    <m/>
    <m/>
    <m/>
    <m/>
    <m/>
    <m/>
    <n v="0.89"/>
    <n v="0.89"/>
    <s v="070427"/>
    <x v="185"/>
  </r>
  <r>
    <s v="5"/>
    <s v="SEC"/>
    <x v="186"/>
    <s v="HIREL JEAN-FRANC"/>
    <n v="13.07"/>
    <n v="18.04"/>
    <n v="0"/>
    <n v="18.46"/>
    <n v="7.26"/>
    <n v="12.49"/>
    <n v="25.01"/>
    <n v="2.38"/>
    <n v="11.26"/>
    <n v="22.11"/>
    <n v="0"/>
    <n v="7.23"/>
    <n v="31.53"/>
    <n v="60.19"/>
    <s v="070427"/>
    <x v="186"/>
  </r>
  <r>
    <s v="5"/>
    <s v="SEC"/>
    <x v="187"/>
    <s v="LOISON FLORIAN"/>
    <n v="19.27"/>
    <n v="0"/>
    <n v="30.91"/>
    <n v="17.170000000000002"/>
    <n v="7.79"/>
    <n v="7.41"/>
    <n v="14.97"/>
    <n v="5.62"/>
    <n v="5.53"/>
    <n v="20.66"/>
    <n v="2.2000000000000002"/>
    <n v="16.27"/>
    <n v="36.44"/>
    <n v="54.900000000000006"/>
    <s v="070427"/>
    <x v="187"/>
  </r>
  <r>
    <s v="5"/>
    <s v="SEC"/>
    <x v="188"/>
    <s v="PICARD AURELIE"/>
    <n v="5.8"/>
    <n v="0"/>
    <n v="0"/>
    <m/>
    <m/>
    <m/>
    <m/>
    <m/>
    <m/>
    <m/>
    <m/>
    <m/>
    <n v="5.8"/>
    <n v="5.8"/>
    <s v="070427"/>
    <x v="188"/>
  </r>
  <r>
    <s v="5"/>
    <s v="SEC"/>
    <x v="189"/>
    <s v="PERRAULT FREDERIC"/>
    <n v="56.84"/>
    <n v="0"/>
    <m/>
    <n v="0"/>
    <m/>
    <m/>
    <m/>
    <m/>
    <m/>
    <m/>
    <m/>
    <m/>
    <n v="56.84"/>
    <n v="56.84"/>
    <s v="070427"/>
    <x v="189"/>
  </r>
  <r>
    <s v="5"/>
    <s v="SEC"/>
    <x v="190"/>
    <s v="LEFRANCOIS THIERRY"/>
    <n v="0"/>
    <n v="0"/>
    <m/>
    <n v="7.09"/>
    <n v="0"/>
    <m/>
    <n v="4.03"/>
    <n v="0"/>
    <m/>
    <n v="0.48"/>
    <n v="0"/>
    <n v="0"/>
    <n v="7.09"/>
    <n v="4.51"/>
    <s v="070427"/>
    <x v="190"/>
  </r>
  <r>
    <s v="5"/>
    <s v="SEC"/>
    <x v="191"/>
    <s v="SECTEUR BLAN "/>
    <m/>
    <m/>
    <m/>
    <m/>
    <m/>
    <m/>
    <m/>
    <m/>
    <m/>
    <m/>
    <m/>
    <m/>
    <n v="0"/>
    <n v="0"/>
    <s v="070427"/>
    <x v="191"/>
  </r>
  <r>
    <s v="5"/>
    <s v="SEC"/>
    <x v="192"/>
    <s v="SECTEUR BLAN "/>
    <m/>
    <m/>
    <m/>
    <m/>
    <m/>
    <m/>
    <m/>
    <m/>
    <m/>
    <m/>
    <m/>
    <m/>
    <n v="0"/>
    <n v="0"/>
    <s v="070427"/>
    <x v="192"/>
  </r>
  <r>
    <s v="5"/>
    <s v="SEC"/>
    <x v="193"/>
    <s v="SECTEUR BLAN "/>
    <m/>
    <m/>
    <m/>
    <m/>
    <m/>
    <m/>
    <m/>
    <m/>
    <m/>
    <m/>
    <m/>
    <m/>
    <n v="0"/>
    <n v="0"/>
    <s v="070427"/>
    <x v="193"/>
  </r>
  <r>
    <s v="4"/>
    <s v="OC"/>
    <x v="194"/>
    <s v="OC EURE EST "/>
    <n v="8.1999999999999993"/>
    <n v="1.0900000000000001"/>
    <n v="2.96"/>
    <n v="17.27"/>
    <n v="3.09"/>
    <n v="10.119999999999999"/>
    <n v="26.74"/>
    <n v="0.14000000000000001"/>
    <n v="14.08"/>
    <n v="20.96"/>
    <n v="7.72"/>
    <n v="15.42"/>
    <n v="25.47"/>
    <n v="55.9"/>
    <s v="071056"/>
    <x v="194"/>
  </r>
  <r>
    <s v="5"/>
    <s v="SEC"/>
    <x v="195"/>
    <s v="FOLLOPE LAETITIA"/>
    <n v="12.97"/>
    <n v="0"/>
    <n v="0"/>
    <n v="3.02"/>
    <n v="0"/>
    <n v="0"/>
    <n v="0.28000000000000003"/>
    <s v=""/>
    <n v="0"/>
    <n v="10.71"/>
    <n v="0"/>
    <m/>
    <n v="15.99"/>
    <n v="23.96"/>
    <s v="071056"/>
    <x v="195"/>
  </r>
  <r>
    <s v="5"/>
    <s v="SEC"/>
    <x v="196"/>
    <s v="BACHER SEVERINE"/>
    <n v="69.540000000000006"/>
    <m/>
    <m/>
    <n v="34.79"/>
    <s v=""/>
    <n v="0"/>
    <n v="29.07"/>
    <n v="0"/>
    <n v="0"/>
    <n v="28.52"/>
    <n v="0"/>
    <n v="23.24"/>
    <n v="104.33000000000001"/>
    <n v="127.13000000000001"/>
    <s v="071056"/>
    <x v="196"/>
  </r>
  <r>
    <s v="5"/>
    <s v="SEC"/>
    <x v="197"/>
    <s v="MORIN NICOLAS"/>
    <n v="3.84"/>
    <n v="2.7"/>
    <n v="5.52"/>
    <n v="18.79"/>
    <n v="2.64"/>
    <n v="0"/>
    <n v="24.76"/>
    <n v="0.87"/>
    <n v="18.649999999999999"/>
    <n v="29.42"/>
    <n v="0.64"/>
    <n v="0"/>
    <n v="22.63"/>
    <n v="58.02"/>
    <s v="071056"/>
    <x v="197"/>
  </r>
  <r>
    <s v="5"/>
    <s v="SEC"/>
    <x v="198"/>
    <s v="LECLERC ELODIE"/>
    <m/>
    <m/>
    <m/>
    <m/>
    <m/>
    <m/>
    <m/>
    <m/>
    <m/>
    <m/>
    <m/>
    <m/>
    <n v="0"/>
    <n v="0"/>
    <s v="071056"/>
    <x v="198"/>
  </r>
  <r>
    <s v="5"/>
    <s v="SEC"/>
    <x v="199"/>
    <s v="KLEINA DIDIER"/>
    <n v="0.39"/>
    <n v="0.09"/>
    <n v="0"/>
    <n v="3.69"/>
    <n v="2.09"/>
    <n v="0"/>
    <n v="2.88"/>
    <n v="0.08"/>
    <n v="0"/>
    <n v="3.4"/>
    <n v="0.37"/>
    <n v="46.42"/>
    <n v="4.08"/>
    <n v="6.67"/>
    <s v="071056"/>
    <x v="199"/>
  </r>
  <r>
    <s v="5"/>
    <s v="SEC"/>
    <x v="200"/>
    <s v="MOOTOOVEEREN AJAGHEN"/>
    <n v="6.25"/>
    <n v="45.2"/>
    <n v="0"/>
    <n v="16.760000000000002"/>
    <n v="43.71"/>
    <n v="0"/>
    <n v="38.880000000000003"/>
    <n v="22.64"/>
    <m/>
    <n v="33.71"/>
    <n v="5.19"/>
    <m/>
    <n v="23.01"/>
    <n v="78.84"/>
    <s v="071056"/>
    <x v="200"/>
  </r>
  <r>
    <s v="5"/>
    <s v="SEC"/>
    <x v="201"/>
    <s v="JUILLARD KEWIN"/>
    <n v="1.1299999999999999"/>
    <n v="0"/>
    <n v="0"/>
    <n v="6.23"/>
    <n v="2.74"/>
    <n v="0"/>
    <n v="7.52"/>
    <n v="6.44"/>
    <n v="0"/>
    <n v="13.78"/>
    <n v="17.2"/>
    <n v="0"/>
    <n v="7.36"/>
    <n v="22.43"/>
    <s v="071056"/>
    <x v="201"/>
  </r>
  <r>
    <s v="5"/>
    <s v="SEC"/>
    <x v="202"/>
    <s v="PLICHON GEOFFREY"/>
    <m/>
    <m/>
    <m/>
    <m/>
    <m/>
    <m/>
    <m/>
    <m/>
    <m/>
    <m/>
    <m/>
    <m/>
    <n v="0"/>
    <n v="0"/>
    <s v="071056"/>
    <x v="202"/>
  </r>
  <r>
    <s v="5"/>
    <s v="SEC"/>
    <x v="203"/>
    <s v="SECTEUR BLAN "/>
    <m/>
    <m/>
    <m/>
    <m/>
    <m/>
    <m/>
    <m/>
    <m/>
    <m/>
    <m/>
    <m/>
    <m/>
    <n v="0"/>
    <n v="0"/>
    <s v="071056"/>
    <x v="203"/>
  </r>
  <r>
    <s v="5"/>
    <s v="SEC"/>
    <x v="204"/>
    <s v="SECTEUR BLAN "/>
    <m/>
    <m/>
    <m/>
    <m/>
    <m/>
    <m/>
    <m/>
    <m/>
    <m/>
    <m/>
    <m/>
    <m/>
    <n v="0"/>
    <n v="0"/>
    <s v="071056"/>
    <x v="204"/>
  </r>
  <r>
    <s v="5"/>
    <s v="SEC"/>
    <x v="205"/>
    <s v="SECTEUR BLAN "/>
    <m/>
    <m/>
    <m/>
    <m/>
    <m/>
    <m/>
    <m/>
    <m/>
    <m/>
    <m/>
    <m/>
    <m/>
    <n v="0"/>
    <n v="0"/>
    <s v="071056"/>
    <x v="205"/>
  </r>
  <r>
    <s v="4"/>
    <s v="OC"/>
    <x v="206"/>
    <s v="OC VAL D OIS "/>
    <n v="0"/>
    <s v=""/>
    <n v="0"/>
    <n v="14.79"/>
    <n v="0"/>
    <n v="0"/>
    <n v="16.420000000000002"/>
    <n v="12.23"/>
    <n v="14.53"/>
    <n v="20.94"/>
    <n v="24.64"/>
    <n v="21.04"/>
    <n v="14.79"/>
    <n v="37.36"/>
    <s v="071534"/>
    <x v="206"/>
  </r>
  <r>
    <s v="5"/>
    <s v="SEC"/>
    <x v="207"/>
    <s v="PARIENTI DYLAN"/>
    <m/>
    <m/>
    <m/>
    <m/>
    <m/>
    <m/>
    <m/>
    <m/>
    <m/>
    <m/>
    <m/>
    <m/>
    <n v="0"/>
    <n v="0"/>
    <e v="#N/A"/>
    <x v="207"/>
  </r>
  <r>
    <s v="5"/>
    <s v="SEC"/>
    <x v="208"/>
    <s v="HECQ LEO"/>
    <n v="0"/>
    <s v=""/>
    <n v="0"/>
    <n v="0"/>
    <s v=""/>
    <n v="0"/>
    <n v="100"/>
    <m/>
    <m/>
    <n v="70.62"/>
    <n v="0"/>
    <m/>
    <n v="0"/>
    <n v="170.62"/>
    <s v="071534"/>
    <x v="208"/>
  </r>
  <r>
    <s v="5"/>
    <s v="SEC"/>
    <x v="209"/>
    <s v="SECTEUR BLAN "/>
    <m/>
    <m/>
    <m/>
    <m/>
    <m/>
    <m/>
    <m/>
    <m/>
    <m/>
    <m/>
    <m/>
    <m/>
    <n v="0"/>
    <n v="0"/>
    <s v="071534"/>
    <x v="209"/>
  </r>
  <r>
    <s v="4"/>
    <s v="OC"/>
    <x v="210"/>
    <s v="OLICARD DAVID"/>
    <n v="4.96"/>
    <n v="0.51"/>
    <n v="10.23"/>
    <n v="9.8000000000000007"/>
    <n v="0.85"/>
    <n v="9.59"/>
    <n v="15.54"/>
    <n v="1.89"/>
    <n v="2.15"/>
    <n v="23.77"/>
    <n v="4.8499999999999996"/>
    <n v="3.47"/>
    <n v="14.760000000000002"/>
    <n v="44.269999999999996"/>
    <s v="700079"/>
    <x v="210"/>
  </r>
  <r>
    <s v="5"/>
    <s v="SEC"/>
    <x v="211"/>
    <s v="GALLUS ALEXANDRE"/>
    <n v="1.7"/>
    <n v="0"/>
    <n v="0"/>
    <n v="19.84"/>
    <n v="0"/>
    <n v="0"/>
    <n v="24.01"/>
    <n v="0"/>
    <n v="18.579999999999998"/>
    <n v="16.64"/>
    <n v="0"/>
    <n v="24.05"/>
    <n v="21.54"/>
    <n v="42.35"/>
    <s v="700079"/>
    <x v="211"/>
  </r>
  <r>
    <s v="5"/>
    <s v="SEC"/>
    <x v="212"/>
    <s v="ZULIAN TONY"/>
    <n v="3.37"/>
    <n v="0"/>
    <n v="0"/>
    <n v="8.3800000000000008"/>
    <n v="0"/>
    <n v="0"/>
    <n v="12.71"/>
    <n v="2.42"/>
    <n v="0"/>
    <n v="24.33"/>
    <n v="2.0299999999999998"/>
    <n v="0"/>
    <n v="11.75"/>
    <n v="40.409999999999997"/>
    <s v="700079"/>
    <x v="212"/>
  </r>
  <r>
    <s v="5"/>
    <s v="SEC"/>
    <x v="213"/>
    <s v="GUIRLIN THIBAULT"/>
    <m/>
    <m/>
    <m/>
    <m/>
    <m/>
    <m/>
    <m/>
    <m/>
    <m/>
    <m/>
    <m/>
    <m/>
    <n v="0"/>
    <n v="0"/>
    <s v="700079"/>
    <x v="213"/>
  </r>
  <r>
    <s v="5"/>
    <s v="SEC"/>
    <x v="214"/>
    <s v="DINH CHRISTOPHE"/>
    <n v="11.1"/>
    <n v="0"/>
    <n v="0"/>
    <n v="18.940000000000001"/>
    <n v="0"/>
    <n v="17.690000000000001"/>
    <n v="16.29"/>
    <n v="2.4900000000000002"/>
    <n v="0"/>
    <n v="26.21"/>
    <n v="5.66"/>
    <n v="4.18"/>
    <n v="30.04"/>
    <n v="53.6"/>
    <s v="700079"/>
    <x v="214"/>
  </r>
  <r>
    <s v="5"/>
    <s v="SEC"/>
    <x v="215"/>
    <s v="VERDU SEVERINE"/>
    <n v="4.62"/>
    <n v="0"/>
    <n v="0"/>
    <n v="6.31"/>
    <n v="0"/>
    <n v="0"/>
    <n v="14.49"/>
    <n v="0"/>
    <n v="0"/>
    <n v="19.34"/>
    <n v="0"/>
    <n v="21.38"/>
    <n v="10.93"/>
    <n v="38.450000000000003"/>
    <s v="700079"/>
    <x v="215"/>
  </r>
  <r>
    <s v="5"/>
    <s v="SEC"/>
    <x v="216"/>
    <s v="TJAHE JANVIER"/>
    <n v="5.67"/>
    <n v="0"/>
    <n v="21.05"/>
    <n v="10.99"/>
    <n v="0.66"/>
    <n v="23.95"/>
    <n v="21.35"/>
    <n v="0"/>
    <n v="36.630000000000003"/>
    <n v="23.06"/>
    <n v="0"/>
    <n v="60.39"/>
    <n v="16.66"/>
    <n v="50.08"/>
    <s v="700079"/>
    <x v="216"/>
  </r>
  <r>
    <s v="5"/>
    <s v="SEC"/>
    <x v="217"/>
    <s v="MEGNANT DAPHNEE"/>
    <n v="32.49"/>
    <n v="0"/>
    <n v="0"/>
    <m/>
    <m/>
    <m/>
    <m/>
    <m/>
    <m/>
    <m/>
    <m/>
    <m/>
    <n v="32.49"/>
    <n v="32.49"/>
    <s v="700079"/>
    <x v="217"/>
  </r>
  <r>
    <s v="5"/>
    <s v="SEC"/>
    <x v="218"/>
    <s v="BESSE CELINE"/>
    <n v="2.09"/>
    <n v="0"/>
    <n v="0"/>
    <n v="5.52"/>
    <n v="0"/>
    <n v="0"/>
    <n v="9.61"/>
    <n v="0"/>
    <n v="0"/>
    <n v="20.47"/>
    <n v="3.34"/>
    <n v="0"/>
    <n v="7.6099999999999994"/>
    <n v="32.17"/>
    <s v="700079"/>
    <x v="218"/>
  </r>
  <r>
    <s v="5"/>
    <s v="SEC"/>
    <x v="219"/>
    <s v="FAUCHER SEBASTIEN"/>
    <n v="0"/>
    <n v="0"/>
    <m/>
    <n v="18.62"/>
    <n v="1.1599999999999999"/>
    <n v="0"/>
    <n v="39.42"/>
    <n v="3.61"/>
    <n v="0"/>
    <n v="20.79"/>
    <n v="12.5"/>
    <n v="0"/>
    <n v="18.62"/>
    <n v="60.21"/>
    <s v="700079"/>
    <x v="219"/>
  </r>
  <r>
    <s v="5"/>
    <s v="SEC"/>
    <x v="220"/>
    <s v="ISIDORO FREDERIC"/>
    <n v="5.36"/>
    <n v="1.06"/>
    <n v="0"/>
    <n v="10.55"/>
    <n v="0"/>
    <n v="37.44"/>
    <n v="10.68"/>
    <n v="0"/>
    <n v="0"/>
    <n v="18.440000000000001"/>
    <n v="0"/>
    <n v="0"/>
    <n v="15.91"/>
    <n v="34.480000000000004"/>
    <s v="700079"/>
    <x v="220"/>
  </r>
  <r>
    <s v="5"/>
    <s v="SEC"/>
    <x v="221"/>
    <s v="PEDANOU REGIS"/>
    <m/>
    <m/>
    <m/>
    <m/>
    <m/>
    <m/>
    <m/>
    <m/>
    <m/>
    <m/>
    <m/>
    <m/>
    <n v="0"/>
    <n v="0"/>
    <s v="700079"/>
    <x v="221"/>
  </r>
  <r>
    <s v="5"/>
    <s v="SEC"/>
    <x v="222"/>
    <s v="LE PAGE LOIC"/>
    <m/>
    <m/>
    <m/>
    <m/>
    <m/>
    <m/>
    <m/>
    <m/>
    <m/>
    <m/>
    <m/>
    <m/>
    <n v="0"/>
    <n v="0"/>
    <s v="700079"/>
    <x v="222"/>
  </r>
  <r>
    <s v="5"/>
    <s v="SEC"/>
    <x v="223"/>
    <s v="SOUFIR YOANN"/>
    <n v="4.1399999999999997"/>
    <n v="0"/>
    <n v="55.33"/>
    <n v="5.0599999999999996"/>
    <n v="0"/>
    <n v="0"/>
    <m/>
    <m/>
    <m/>
    <m/>
    <m/>
    <m/>
    <n v="9.1999999999999993"/>
    <n v="4.1399999999999997"/>
    <s v="700079"/>
    <x v="223"/>
  </r>
  <r>
    <s v="5"/>
    <s v="SEC"/>
    <x v="224"/>
    <s v="TEIXEIRA SANDRINE"/>
    <m/>
    <m/>
    <m/>
    <m/>
    <m/>
    <m/>
    <m/>
    <m/>
    <m/>
    <m/>
    <m/>
    <m/>
    <n v="0"/>
    <n v="0"/>
    <s v="700079"/>
    <x v="224"/>
  </r>
  <r>
    <s v="5"/>
    <s v="SEC"/>
    <x v="225"/>
    <s v="SECTEUR BLAN "/>
    <m/>
    <m/>
    <m/>
    <m/>
    <m/>
    <m/>
    <m/>
    <m/>
    <m/>
    <m/>
    <m/>
    <m/>
    <n v="0"/>
    <n v="0"/>
    <s v="700079"/>
    <x v="225"/>
  </r>
  <r>
    <s v="5"/>
    <s v="SEC"/>
    <x v="226"/>
    <s v="SECTEUR BLAN "/>
    <m/>
    <m/>
    <m/>
    <m/>
    <m/>
    <m/>
    <m/>
    <m/>
    <m/>
    <m/>
    <m/>
    <m/>
    <n v="0"/>
    <n v="0"/>
    <s v="700079"/>
    <x v="226"/>
  </r>
  <r>
    <s v="5"/>
    <s v="SEC"/>
    <x v="227"/>
    <s v="SECTEUR BLAN "/>
    <m/>
    <m/>
    <m/>
    <m/>
    <m/>
    <m/>
    <m/>
    <m/>
    <m/>
    <m/>
    <m/>
    <m/>
    <n v="0"/>
    <n v="0"/>
    <s v="700079"/>
    <x v="227"/>
  </r>
  <r>
    <s v="3"/>
    <s v="OD"/>
    <x v="228"/>
    <s v="COTE SEBASTIEN"/>
    <n v="5.45"/>
    <n v="0.89"/>
    <n v="2.78"/>
    <n v="9.3800000000000008"/>
    <n v="1.48"/>
    <n v="3.5"/>
    <n v="21.96"/>
    <n v="4.3099999999999996"/>
    <n v="6.98"/>
    <n v="28.82"/>
    <n v="9.73"/>
    <n v="15.35"/>
    <n v="14.830000000000002"/>
    <n v="56.230000000000004"/>
    <n v="0"/>
    <x v="228"/>
  </r>
  <r>
    <s v="4"/>
    <s v="OC"/>
    <x v="229"/>
    <s v="DUBUC FABRICE"/>
    <n v="4.5199999999999996"/>
    <n v="0.23"/>
    <n v="3.66"/>
    <n v="7.68"/>
    <n v="1.66"/>
    <n v="5.97"/>
    <n v="23.43"/>
    <n v="6.34"/>
    <n v="7.25"/>
    <n v="30.97"/>
    <n v="14.48"/>
    <n v="11.06"/>
    <n v="12.2"/>
    <n v="58.92"/>
    <s v="070053"/>
    <x v="229"/>
  </r>
  <r>
    <s v="5"/>
    <s v="SEC"/>
    <x v="230"/>
    <s v="GOULLEY ANNE LAURE"/>
    <n v="5.53"/>
    <n v="0"/>
    <n v="0"/>
    <n v="9.5500000000000007"/>
    <n v="1.86"/>
    <n v="0"/>
    <n v="22.41"/>
    <n v="0"/>
    <n v="0"/>
    <n v="26.66"/>
    <n v="0"/>
    <n v="3.53"/>
    <n v="15.080000000000002"/>
    <n v="54.6"/>
    <s v="070053"/>
    <x v="230"/>
  </r>
  <r>
    <s v="5"/>
    <s v="SEC"/>
    <x v="231"/>
    <s v="LEBLANC MICKAEL"/>
    <n v="4.0999999999999996"/>
    <n v="0"/>
    <n v="5.74"/>
    <n v="9.0299999999999994"/>
    <n v="0"/>
    <n v="12.52"/>
    <n v="24.02"/>
    <n v="5.08"/>
    <n v="4.4800000000000004"/>
    <n v="34.130000000000003"/>
    <n v="40.520000000000003"/>
    <n v="13.26"/>
    <n v="13.129999999999999"/>
    <n v="62.25"/>
    <s v="070053"/>
    <x v="231"/>
  </r>
  <r>
    <s v="5"/>
    <s v="SEC"/>
    <x v="232"/>
    <s v="DURAND VALERIE"/>
    <n v="3.03"/>
    <n v="0"/>
    <n v="0"/>
    <n v="8.4499999999999993"/>
    <n v="2.0699999999999998"/>
    <n v="8.6999999999999993"/>
    <n v="24.72"/>
    <n v="0"/>
    <n v="9.8800000000000008"/>
    <n v="28.95"/>
    <n v="0"/>
    <n v="0"/>
    <n v="11.479999999999999"/>
    <n v="56.7"/>
    <s v="070053"/>
    <x v="232"/>
  </r>
  <r>
    <s v="5"/>
    <s v="SEC"/>
    <x v="233"/>
    <s v="USAI LINE"/>
    <n v="3.87"/>
    <n v="0"/>
    <n v="0"/>
    <n v="0.2"/>
    <n v="0"/>
    <n v="0"/>
    <n v="12.6"/>
    <n v="10.36"/>
    <n v="14.83"/>
    <n v="20.73"/>
    <n v="0"/>
    <n v="16.03"/>
    <n v="4.07"/>
    <n v="37.200000000000003"/>
    <s v="070053"/>
    <x v="233"/>
  </r>
  <r>
    <s v="5"/>
    <s v="SEC"/>
    <x v="234"/>
    <s v="STALIN LOIC"/>
    <n v="0.28999999999999998"/>
    <n v="0"/>
    <n v="0"/>
    <n v="0"/>
    <m/>
    <m/>
    <m/>
    <m/>
    <m/>
    <m/>
    <m/>
    <m/>
    <n v="0.28999999999999998"/>
    <n v="0.28999999999999998"/>
    <s v="070053"/>
    <x v="234"/>
  </r>
  <r>
    <s v="5"/>
    <s v="SEC"/>
    <x v="235"/>
    <s v="BULAN MATHIS"/>
    <n v="2.42"/>
    <n v="0"/>
    <n v="0"/>
    <n v="9.6199999999999992"/>
    <n v="0"/>
    <n v="0"/>
    <n v="30.28"/>
    <n v="1.58"/>
    <n v="5.57"/>
    <n v="22.11"/>
    <n v="13.6"/>
    <n v="40.29"/>
    <n v="12.04"/>
    <n v="54.81"/>
    <s v="070053"/>
    <x v="235"/>
  </r>
  <r>
    <s v="5"/>
    <s v="SEC"/>
    <x v="236"/>
    <s v="BLOSSEVILLE ARNAUD"/>
    <m/>
    <m/>
    <m/>
    <m/>
    <m/>
    <m/>
    <m/>
    <m/>
    <m/>
    <m/>
    <m/>
    <m/>
    <n v="0"/>
    <n v="0"/>
    <s v="070053"/>
    <x v="236"/>
  </r>
  <r>
    <s v="5"/>
    <s v="SEC"/>
    <x v="237"/>
    <s v="GARDE MARINE"/>
    <m/>
    <m/>
    <m/>
    <m/>
    <m/>
    <m/>
    <m/>
    <m/>
    <m/>
    <m/>
    <m/>
    <m/>
    <n v="0"/>
    <n v="0"/>
    <s v="070053"/>
    <x v="237"/>
  </r>
  <r>
    <s v="5"/>
    <s v="SEC"/>
    <x v="238"/>
    <s v="CREVEL MATTHIEU"/>
    <n v="2.2799999999999998"/>
    <n v="0"/>
    <n v="19.39"/>
    <n v="4.63"/>
    <n v="7.06"/>
    <n v="0"/>
    <n v="13.21"/>
    <n v="0"/>
    <m/>
    <m/>
    <m/>
    <m/>
    <n v="6.91"/>
    <n v="15.49"/>
    <s v="070053"/>
    <x v="238"/>
  </r>
  <r>
    <s v="5"/>
    <s v="SEC"/>
    <x v="239"/>
    <s v="SECTEUR BLAN "/>
    <m/>
    <m/>
    <m/>
    <m/>
    <m/>
    <m/>
    <m/>
    <m/>
    <m/>
    <m/>
    <m/>
    <m/>
    <n v="0"/>
    <n v="0"/>
    <s v="070053"/>
    <x v="239"/>
  </r>
  <r>
    <s v="5"/>
    <s v="SEC"/>
    <x v="240"/>
    <s v="SECTEUR BLAN "/>
    <m/>
    <m/>
    <m/>
    <m/>
    <m/>
    <m/>
    <m/>
    <m/>
    <m/>
    <m/>
    <m/>
    <m/>
    <n v="0"/>
    <n v="0"/>
    <e v="#N/A"/>
    <x v="240"/>
  </r>
  <r>
    <s v="5"/>
    <s v="SEC"/>
    <x v="241"/>
    <s v="SECTEUR BLAN "/>
    <m/>
    <m/>
    <m/>
    <m/>
    <m/>
    <m/>
    <m/>
    <m/>
    <m/>
    <m/>
    <m/>
    <m/>
    <n v="0"/>
    <n v="0"/>
    <s v="070053"/>
    <x v="241"/>
  </r>
  <r>
    <s v="5"/>
    <s v="SEC"/>
    <x v="242"/>
    <s v="SECTEUR BLAN "/>
    <m/>
    <m/>
    <m/>
    <m/>
    <m/>
    <m/>
    <m/>
    <m/>
    <m/>
    <m/>
    <m/>
    <m/>
    <n v="0"/>
    <n v="0"/>
    <s v="070053"/>
    <x v="242"/>
  </r>
  <r>
    <s v="4"/>
    <s v="OC"/>
    <x v="243"/>
    <s v="CAVELIER SEBASTIEN"/>
    <n v="4.17"/>
    <n v="0.14000000000000001"/>
    <n v="2.38"/>
    <n v="9.0500000000000007"/>
    <n v="1.53"/>
    <n v="1.55"/>
    <n v="18.34"/>
    <n v="4.5999999999999996"/>
    <n v="10.42"/>
    <n v="25.08"/>
    <n v="16.34"/>
    <n v="24.65"/>
    <n v="13.22"/>
    <n v="47.589999999999996"/>
    <s v="071064"/>
    <x v="243"/>
  </r>
  <r>
    <s v="5"/>
    <s v="SEC"/>
    <x v="244"/>
    <s v="ZAROUAL LAURENT"/>
    <m/>
    <m/>
    <m/>
    <m/>
    <m/>
    <m/>
    <m/>
    <m/>
    <m/>
    <m/>
    <m/>
    <m/>
    <n v="0"/>
    <n v="0"/>
    <s v="071064"/>
    <x v="244"/>
  </r>
  <r>
    <s v="5"/>
    <s v="SEC"/>
    <x v="245"/>
    <s v="DUMAIS FREDERIC"/>
    <n v="4.16"/>
    <n v="0"/>
    <n v="14.97"/>
    <n v="4.55"/>
    <n v="0"/>
    <n v="0"/>
    <n v="0"/>
    <n v="42.9"/>
    <n v="0"/>
    <m/>
    <m/>
    <m/>
    <n v="8.7100000000000009"/>
    <n v="4.16"/>
    <s v="071064"/>
    <x v="245"/>
  </r>
  <r>
    <s v="5"/>
    <s v="SEC"/>
    <x v="246"/>
    <s v="VASSELIN LEOPOLD"/>
    <m/>
    <m/>
    <m/>
    <m/>
    <m/>
    <m/>
    <m/>
    <m/>
    <m/>
    <m/>
    <m/>
    <m/>
    <n v="0"/>
    <n v="0"/>
    <s v="071064"/>
    <x v="246"/>
  </r>
  <r>
    <s v="5"/>
    <s v="SEC"/>
    <x v="247"/>
    <s v="LOPEZ DANIEL"/>
    <n v="1.53"/>
    <n v="0"/>
    <n v="0"/>
    <n v="0"/>
    <n v="0"/>
    <n v="0"/>
    <m/>
    <m/>
    <m/>
    <m/>
    <m/>
    <m/>
    <n v="1.53"/>
    <n v="1.53"/>
    <s v="071064"/>
    <x v="247"/>
  </r>
  <r>
    <s v="5"/>
    <s v="SEC"/>
    <x v="248"/>
    <s v="CANTREL FLORIAN"/>
    <n v="6.08"/>
    <n v="0"/>
    <n v="0"/>
    <n v="7.42"/>
    <n v="0.23"/>
    <n v="0"/>
    <n v="0"/>
    <n v="10.7"/>
    <n v="0"/>
    <m/>
    <m/>
    <m/>
    <n v="13.5"/>
    <n v="6.08"/>
    <s v="071064"/>
    <x v="248"/>
  </r>
  <r>
    <s v="5"/>
    <s v="SEC"/>
    <x v="249"/>
    <s v="LEMAITRE MARIE"/>
    <m/>
    <m/>
    <m/>
    <m/>
    <m/>
    <m/>
    <m/>
    <m/>
    <m/>
    <m/>
    <m/>
    <m/>
    <n v="0"/>
    <n v="0"/>
    <s v="071064"/>
    <x v="249"/>
  </r>
  <r>
    <s v="5"/>
    <s v="SEC"/>
    <x v="250"/>
    <s v="ROUSSEL SYLVIA"/>
    <n v="11.64"/>
    <n v="0"/>
    <n v="0"/>
    <n v="13.98"/>
    <n v="0"/>
    <n v="0"/>
    <n v="25.7"/>
    <n v="0"/>
    <n v="24.64"/>
    <n v="33.94"/>
    <n v="3.03"/>
    <n v="11.11"/>
    <n v="25.62"/>
    <n v="71.28"/>
    <s v="071064"/>
    <x v="250"/>
  </r>
  <r>
    <s v="5"/>
    <s v="SEC"/>
    <x v="251"/>
    <s v="CANTREL OLIVIER"/>
    <n v="4.96"/>
    <n v="0.84"/>
    <n v="0"/>
    <n v="8.5299999999999994"/>
    <n v="6.46"/>
    <n v="0"/>
    <n v="15.26"/>
    <n v="6.62"/>
    <n v="10.73"/>
    <n v="19.170000000000002"/>
    <n v="23.15"/>
    <n v="14.87"/>
    <n v="13.489999999999998"/>
    <n v="39.39"/>
    <s v="071064"/>
    <x v="251"/>
  </r>
  <r>
    <s v="5"/>
    <s v="SEC"/>
    <x v="252"/>
    <s v="CHAUVIN GUILLAUME"/>
    <m/>
    <m/>
    <m/>
    <m/>
    <m/>
    <m/>
    <m/>
    <m/>
    <m/>
    <m/>
    <m/>
    <m/>
    <n v="0"/>
    <n v="0"/>
    <s v="071064"/>
    <x v="252"/>
  </r>
  <r>
    <s v="5"/>
    <s v="SEC"/>
    <x v="253"/>
    <s v="JUHEL PAUL"/>
    <m/>
    <m/>
    <m/>
    <m/>
    <m/>
    <m/>
    <m/>
    <m/>
    <m/>
    <m/>
    <m/>
    <m/>
    <n v="0"/>
    <n v="0"/>
    <s v="071064"/>
    <x v="253"/>
  </r>
  <r>
    <s v="5"/>
    <s v="SEC"/>
    <x v="254"/>
    <s v="LUCAS DOMINIQUE"/>
    <n v="0"/>
    <n v="0"/>
    <m/>
    <n v="0"/>
    <n v="0"/>
    <m/>
    <n v="2.61"/>
    <m/>
    <m/>
    <n v="28.38"/>
    <m/>
    <m/>
    <n v="0"/>
    <n v="30.99"/>
    <s v="071064"/>
    <x v="254"/>
  </r>
  <r>
    <s v="5"/>
    <s v="SEC"/>
    <x v="255"/>
    <s v="SECTEUR BLAN "/>
    <m/>
    <m/>
    <m/>
    <m/>
    <m/>
    <m/>
    <m/>
    <m/>
    <m/>
    <m/>
    <m/>
    <m/>
    <n v="0"/>
    <n v="0"/>
    <s v="071064"/>
    <x v="255"/>
  </r>
  <r>
    <s v="5"/>
    <s v="SEC"/>
    <x v="256"/>
    <s v="SECTEUR BLAN "/>
    <m/>
    <m/>
    <m/>
    <m/>
    <m/>
    <m/>
    <m/>
    <m/>
    <m/>
    <m/>
    <m/>
    <m/>
    <n v="0"/>
    <n v="0"/>
    <s v="071064"/>
    <x v="256"/>
  </r>
  <r>
    <s v="5"/>
    <s v="SEC"/>
    <x v="257"/>
    <s v="SECTEUR BLAN "/>
    <m/>
    <m/>
    <m/>
    <m/>
    <m/>
    <m/>
    <m/>
    <m/>
    <m/>
    <m/>
    <m/>
    <m/>
    <n v="0"/>
    <n v="0"/>
    <s v="071064"/>
    <x v="257"/>
  </r>
  <r>
    <s v="5"/>
    <s v="SEC"/>
    <x v="258"/>
    <s v="SECTEUR BLAN "/>
    <m/>
    <m/>
    <m/>
    <m/>
    <m/>
    <m/>
    <m/>
    <m/>
    <m/>
    <m/>
    <m/>
    <m/>
    <n v="0"/>
    <n v="0"/>
    <s v="071064"/>
    <x v="258"/>
  </r>
  <r>
    <s v="5"/>
    <s v="SEC"/>
    <x v="259"/>
    <s v="SECTEUR BLAN "/>
    <m/>
    <m/>
    <m/>
    <m/>
    <m/>
    <m/>
    <m/>
    <m/>
    <m/>
    <m/>
    <m/>
    <m/>
    <n v="0"/>
    <n v="0"/>
    <s v="071064"/>
    <x v="259"/>
  </r>
  <r>
    <s v="4"/>
    <s v="OC"/>
    <x v="260"/>
    <s v="MOUYER YASSIN"/>
    <n v="7.36"/>
    <n v="2.09"/>
    <n v="2.33"/>
    <n v="11.88"/>
    <n v="1.55"/>
    <n v="2.67"/>
    <n v="24.13"/>
    <n v="2.74"/>
    <n v="3.79"/>
    <n v="31.82"/>
    <n v="2.5499999999999998"/>
    <n v="12.27"/>
    <n v="19.240000000000002"/>
    <n v="63.31"/>
    <s v="071689"/>
    <x v="260"/>
  </r>
  <r>
    <s v="5"/>
    <s v="SEC"/>
    <x v="261"/>
    <s v="WEHRLE PETER"/>
    <n v="4.82"/>
    <n v="0"/>
    <n v="7.71"/>
    <n v="10.37"/>
    <n v="0.39"/>
    <n v="9.4700000000000006"/>
    <n v="20.3"/>
    <n v="0"/>
    <n v="0"/>
    <n v="0"/>
    <n v="0"/>
    <n v="0"/>
    <n v="15.19"/>
    <n v="25.12"/>
    <s v="071689"/>
    <x v="261"/>
  </r>
  <r>
    <s v="5"/>
    <s v="SEC"/>
    <x v="262"/>
    <s v="YEGANIANE ARMAN"/>
    <m/>
    <m/>
    <m/>
    <m/>
    <m/>
    <m/>
    <m/>
    <m/>
    <m/>
    <m/>
    <m/>
    <m/>
    <n v="0"/>
    <n v="0"/>
    <s v="071689"/>
    <x v="262"/>
  </r>
  <r>
    <s v="5"/>
    <s v="SEC"/>
    <x v="263"/>
    <s v="DELAIRE CLEMENT"/>
    <n v="16"/>
    <n v="0"/>
    <n v="22.18"/>
    <n v="24.14"/>
    <n v="0"/>
    <n v="72.48"/>
    <n v="74.72"/>
    <n v="0"/>
    <n v="73.84"/>
    <n v="53.46"/>
    <n v="0"/>
    <n v="40.44"/>
    <n v="40.14"/>
    <n v="144.18"/>
    <s v="071689"/>
    <x v="263"/>
  </r>
  <r>
    <s v="5"/>
    <s v="SEC"/>
    <x v="264"/>
    <s v="MUDIE SIDNEY"/>
    <n v="5.2"/>
    <n v="0"/>
    <n v="0"/>
    <n v="5.27"/>
    <n v="0"/>
    <n v="0"/>
    <m/>
    <m/>
    <m/>
    <m/>
    <m/>
    <m/>
    <n v="10.469999999999999"/>
    <n v="5.2"/>
    <s v="071689"/>
    <x v="264"/>
  </r>
  <r>
    <s v="5"/>
    <s v="SEC"/>
    <x v="265"/>
    <s v="COLLIN ELODIE"/>
    <n v="0"/>
    <n v="0"/>
    <n v="0"/>
    <m/>
    <m/>
    <m/>
    <m/>
    <m/>
    <m/>
    <m/>
    <m/>
    <m/>
    <n v="0"/>
    <n v="0"/>
    <s v="071689"/>
    <x v="265"/>
  </r>
  <r>
    <s v="5"/>
    <s v="SEC"/>
    <x v="266"/>
    <s v="SAUCRAY LAURENT"/>
    <n v="4.5"/>
    <n v="0.44"/>
    <n v="0"/>
    <n v="2.4500000000000002"/>
    <n v="2.4500000000000002"/>
    <n v="2.75"/>
    <n v="3.3"/>
    <n v="3.26"/>
    <n v="0"/>
    <n v="21.93"/>
    <n v="2.37"/>
    <n v="26.81"/>
    <n v="6.95"/>
    <n v="29.73"/>
    <s v="071689"/>
    <x v="266"/>
  </r>
  <r>
    <s v="5"/>
    <s v="SEC"/>
    <x v="267"/>
    <s v="RIVIER ALEXANDRE"/>
    <n v="1.28"/>
    <n v="5.25"/>
    <n v="2.41"/>
    <n v="4.07"/>
    <n v="0.13"/>
    <n v="3.32"/>
    <n v="9.2799999999999994"/>
    <n v="7.0000000000000007E-2"/>
    <n v="0"/>
    <n v="13.25"/>
    <n v="7.0000000000000007E-2"/>
    <n v="6.91"/>
    <n v="5.3500000000000005"/>
    <n v="23.81"/>
    <s v="071689"/>
    <x v="267"/>
  </r>
  <r>
    <s v="5"/>
    <s v="SEC"/>
    <x v="268"/>
    <s v="LEPRIZE DAVID"/>
    <n v="6.88"/>
    <n v="0"/>
    <n v="0"/>
    <n v="8"/>
    <n v="0"/>
    <n v="0"/>
    <n v="22.77"/>
    <n v="4.9400000000000004"/>
    <n v="8.35"/>
    <n v="30.64"/>
    <n v="3.65"/>
    <n v="13.74"/>
    <n v="14.879999999999999"/>
    <n v="60.29"/>
    <s v="071689"/>
    <x v="268"/>
  </r>
  <r>
    <s v="5"/>
    <s v="SEC"/>
    <x v="269"/>
    <s v="MPILI LUCAS"/>
    <m/>
    <m/>
    <m/>
    <m/>
    <m/>
    <m/>
    <m/>
    <m/>
    <m/>
    <m/>
    <m/>
    <m/>
    <n v="0"/>
    <n v="0"/>
    <s v="071689"/>
    <x v="269"/>
  </r>
  <r>
    <s v="5"/>
    <s v="SEC"/>
    <x v="270"/>
    <s v="BOULANGER JEREMY"/>
    <m/>
    <m/>
    <m/>
    <m/>
    <m/>
    <m/>
    <m/>
    <m/>
    <m/>
    <m/>
    <m/>
    <m/>
    <n v="0"/>
    <n v="0"/>
    <s v="071689"/>
    <x v="270"/>
  </r>
  <r>
    <s v="5"/>
    <s v="SEC"/>
    <x v="271"/>
    <s v="MILLIN JEAN MANUE"/>
    <n v="18.02"/>
    <n v="0"/>
    <n v="0"/>
    <n v="31.35"/>
    <n v="0"/>
    <n v="0"/>
    <n v="34.17"/>
    <n v="0.11"/>
    <n v="0"/>
    <n v="36.090000000000003"/>
    <n v="2.16"/>
    <n v="28.93"/>
    <n v="49.370000000000005"/>
    <n v="88.28"/>
    <s v="071689"/>
    <x v="271"/>
  </r>
  <r>
    <s v="5"/>
    <s v="SEC"/>
    <x v="272"/>
    <s v="VERVERKEN KEVIN"/>
    <n v="9.14"/>
    <n v="0"/>
    <n v="0"/>
    <n v="7.65"/>
    <n v="0"/>
    <n v="0"/>
    <m/>
    <m/>
    <m/>
    <m/>
    <m/>
    <m/>
    <n v="16.79"/>
    <n v="9.14"/>
    <s v="071689"/>
    <x v="272"/>
  </r>
  <r>
    <s v="5"/>
    <s v="SEC"/>
    <x v="273"/>
    <s v="SECTEUR BLAN "/>
    <m/>
    <m/>
    <m/>
    <m/>
    <m/>
    <m/>
    <m/>
    <m/>
    <m/>
    <m/>
    <m/>
    <m/>
    <n v="0"/>
    <n v="0"/>
    <s v="071689"/>
    <x v="273"/>
  </r>
  <r>
    <s v="0"/>
    <s v="SIEGE"/>
    <x v="274"/>
    <s v="ANTHORE VALERIE"/>
    <m/>
    <m/>
    <m/>
    <m/>
    <m/>
    <m/>
    <m/>
    <m/>
    <m/>
    <m/>
    <m/>
    <m/>
    <n v="0"/>
    <n v="0"/>
    <n v="0"/>
    <x v="274"/>
  </r>
  <r>
    <s v="3"/>
    <s v="OD"/>
    <x v="275"/>
    <s v="JULLION DAPHNEE"/>
    <n v="7.28"/>
    <n v="0.8"/>
    <n v="2.34"/>
    <n v="13.26"/>
    <n v="3.24"/>
    <n v="2.78"/>
    <n v="21.02"/>
    <n v="6.94"/>
    <n v="4.25"/>
    <n v="29.64"/>
    <n v="7.32"/>
    <n v="6.67"/>
    <n v="20.54"/>
    <n v="57.94"/>
    <n v="0"/>
    <x v="275"/>
  </r>
  <r>
    <s v="4"/>
    <s v="OC"/>
    <x v="276"/>
    <s v="DENEUX BRICE"/>
    <n v="8.65"/>
    <n v="0.15"/>
    <n v="2.4"/>
    <n v="12.75"/>
    <n v="4.93"/>
    <n v="2.63"/>
    <n v="16.41"/>
    <n v="7.78"/>
    <n v="4.07"/>
    <n v="23.07"/>
    <n v="3.85"/>
    <n v="4.99"/>
    <n v="21.4"/>
    <n v="48.13"/>
    <s v="071517"/>
    <x v="276"/>
  </r>
  <r>
    <s v="5"/>
    <s v="SEC"/>
    <x v="277"/>
    <s v="BOUTHERIN PATRICK"/>
    <n v="0"/>
    <s v=""/>
    <n v="0"/>
    <n v="0"/>
    <s v=""/>
    <n v="0"/>
    <n v="4.17"/>
    <m/>
    <m/>
    <n v="44.65"/>
    <m/>
    <m/>
    <n v="0"/>
    <n v="48.82"/>
    <s v="071517"/>
    <x v="277"/>
  </r>
  <r>
    <s v="5"/>
    <s v="SEC"/>
    <x v="278"/>
    <s v="GURREA LIONEL"/>
    <n v="0.81"/>
    <n v="0"/>
    <n v="0"/>
    <n v="6.12"/>
    <n v="0"/>
    <n v="0"/>
    <n v="9.4"/>
    <n v="0"/>
    <n v="0"/>
    <n v="17.010000000000002"/>
    <n v="5.28"/>
    <n v="13.47"/>
    <n v="6.93"/>
    <n v="27.220000000000002"/>
    <s v="071517"/>
    <x v="278"/>
  </r>
  <r>
    <s v="5"/>
    <s v="SEC"/>
    <x v="279"/>
    <s v="MESSAN NARCISSE"/>
    <m/>
    <m/>
    <m/>
    <m/>
    <m/>
    <m/>
    <m/>
    <m/>
    <m/>
    <m/>
    <m/>
    <m/>
    <n v="0"/>
    <n v="0"/>
    <s v="071517"/>
    <x v="279"/>
  </r>
  <r>
    <s v="5"/>
    <s v="SEC"/>
    <x v="280"/>
    <s v="BETON FREDERIC"/>
    <n v="92.06"/>
    <m/>
    <m/>
    <n v="0"/>
    <n v="0"/>
    <m/>
    <n v="0"/>
    <n v="0"/>
    <m/>
    <n v="32.56"/>
    <n v="0"/>
    <n v="0"/>
    <n v="92.06"/>
    <n v="124.62"/>
    <s v="071517"/>
    <x v="280"/>
  </r>
  <r>
    <s v="5"/>
    <s v="SEC"/>
    <x v="281"/>
    <s v="ROZE THEO"/>
    <m/>
    <m/>
    <m/>
    <m/>
    <m/>
    <m/>
    <m/>
    <m/>
    <m/>
    <m/>
    <m/>
    <m/>
    <n v="0"/>
    <n v="0"/>
    <s v="071517"/>
    <x v="281"/>
  </r>
  <r>
    <s v="5"/>
    <s v="SEC"/>
    <x v="282"/>
    <s v="TRONQUIT NICOLAS"/>
    <n v="3.53"/>
    <n v="0"/>
    <n v="1.54"/>
    <n v="8.4600000000000009"/>
    <n v="0"/>
    <n v="3.84"/>
    <n v="17.8"/>
    <n v="3.2"/>
    <n v="7.45"/>
    <n v="11.16"/>
    <n v="1.58"/>
    <n v="5.48"/>
    <n v="11.99"/>
    <n v="32.49"/>
    <s v="071517"/>
    <x v="282"/>
  </r>
  <r>
    <s v="5"/>
    <s v="SEC"/>
    <x v="283"/>
    <s v="THIRION TIAMANE"/>
    <n v="15.54"/>
    <n v="0"/>
    <n v="0"/>
    <n v="23.95"/>
    <n v="0"/>
    <n v="0"/>
    <n v="30.36"/>
    <n v="0"/>
    <n v="0"/>
    <m/>
    <m/>
    <m/>
    <n v="39.489999999999995"/>
    <n v="45.9"/>
    <s v="071517"/>
    <x v="283"/>
  </r>
  <r>
    <s v="5"/>
    <s v="SEC"/>
    <x v="284"/>
    <s v="VALBON DANIEL"/>
    <n v="2.1"/>
    <n v="0"/>
    <n v="0"/>
    <n v="7.27"/>
    <n v="7.0000000000000007E-2"/>
    <n v="0"/>
    <n v="18.45"/>
    <n v="1.2"/>
    <n v="0"/>
    <n v="24.02"/>
    <n v="2.2799999999999998"/>
    <n v="3.09"/>
    <n v="9.3699999999999992"/>
    <n v="44.57"/>
    <s v="071517"/>
    <x v="284"/>
  </r>
  <r>
    <s v="5"/>
    <s v="SEC"/>
    <x v="285"/>
    <s v="TALBI MALEK"/>
    <n v="20.56"/>
    <n v="0"/>
    <n v="0"/>
    <n v="23.56"/>
    <n v="1.46"/>
    <n v="0"/>
    <n v="41.68"/>
    <n v="21.09"/>
    <n v="8.61"/>
    <n v="33.200000000000003"/>
    <n v="0"/>
    <n v="9.84"/>
    <n v="44.12"/>
    <n v="95.44"/>
    <s v="071517"/>
    <x v="285"/>
  </r>
  <r>
    <s v="5"/>
    <s v="SEC"/>
    <x v="286"/>
    <s v="MAIA JORGE"/>
    <n v="7.3"/>
    <n v="0"/>
    <n v="16.8"/>
    <n v="10.77"/>
    <n v="23.1"/>
    <n v="0"/>
    <n v="19.07"/>
    <n v="31.35"/>
    <n v="3.23"/>
    <n v="21.96"/>
    <n v="2"/>
    <n v="2.69"/>
    <n v="18.07"/>
    <n v="48.33"/>
    <s v="071517"/>
    <x v="286"/>
  </r>
  <r>
    <s v="5"/>
    <s v="SEC"/>
    <x v="287"/>
    <s v="SABAN NURAN"/>
    <n v="30.29"/>
    <n v="0"/>
    <n v="0"/>
    <n v="22.69"/>
    <n v="0"/>
    <n v="0"/>
    <n v="66.42"/>
    <n v="0"/>
    <m/>
    <n v="49.55"/>
    <n v="0"/>
    <n v="0"/>
    <n v="52.980000000000004"/>
    <n v="146.26"/>
    <s v="071517"/>
    <x v="287"/>
  </r>
  <r>
    <s v="5"/>
    <s v="SEC"/>
    <x v="288"/>
    <s v="SECTEUR BLAN "/>
    <m/>
    <m/>
    <m/>
    <m/>
    <m/>
    <m/>
    <m/>
    <m/>
    <m/>
    <m/>
    <m/>
    <m/>
    <n v="0"/>
    <n v="0"/>
    <s v="071517"/>
    <x v="288"/>
  </r>
  <r>
    <s v="5"/>
    <s v="SEC"/>
    <x v="289"/>
    <s v="SECTEUR BLAN "/>
    <m/>
    <m/>
    <m/>
    <m/>
    <m/>
    <m/>
    <m/>
    <m/>
    <m/>
    <m/>
    <m/>
    <m/>
    <n v="0"/>
    <n v="0"/>
    <s v="071517"/>
    <x v="289"/>
  </r>
  <r>
    <s v="5"/>
    <s v="SEC"/>
    <x v="290"/>
    <s v="SECTEUR BLAN "/>
    <m/>
    <m/>
    <m/>
    <m/>
    <m/>
    <m/>
    <m/>
    <m/>
    <m/>
    <m/>
    <m/>
    <m/>
    <n v="0"/>
    <n v="0"/>
    <s v="071517"/>
    <x v="290"/>
  </r>
  <r>
    <s v="5"/>
    <s v="SEC"/>
    <x v="291"/>
    <s v="SECTEUR BLAN "/>
    <m/>
    <m/>
    <m/>
    <m/>
    <m/>
    <m/>
    <m/>
    <m/>
    <m/>
    <m/>
    <m/>
    <m/>
    <n v="0"/>
    <n v="0"/>
    <s v="071517"/>
    <x v="291"/>
  </r>
  <r>
    <s v="5"/>
    <s v="SEC"/>
    <x v="292"/>
    <s v="SECTEUR BLAN "/>
    <m/>
    <m/>
    <m/>
    <m/>
    <m/>
    <m/>
    <m/>
    <m/>
    <m/>
    <m/>
    <m/>
    <m/>
    <n v="0"/>
    <n v="0"/>
    <s v="071517"/>
    <x v="292"/>
  </r>
  <r>
    <s v="5"/>
    <s v="SEC"/>
    <x v="293"/>
    <s v="SECTEUR BLAN "/>
    <m/>
    <m/>
    <m/>
    <m/>
    <m/>
    <m/>
    <m/>
    <m/>
    <m/>
    <m/>
    <m/>
    <m/>
    <n v="0"/>
    <n v="0"/>
    <s v="071517"/>
    <x v="293"/>
  </r>
  <r>
    <s v="5"/>
    <s v="SEC"/>
    <x v="294"/>
    <s v="SECTEUR BLAN "/>
    <m/>
    <m/>
    <m/>
    <m/>
    <m/>
    <m/>
    <m/>
    <m/>
    <m/>
    <m/>
    <m/>
    <m/>
    <n v="0"/>
    <n v="0"/>
    <s v="071517"/>
    <x v="294"/>
  </r>
  <r>
    <s v="5"/>
    <s v="SEC"/>
    <x v="295"/>
    <s v="SECTEUR BLAN "/>
    <m/>
    <m/>
    <m/>
    <m/>
    <m/>
    <m/>
    <m/>
    <m/>
    <m/>
    <m/>
    <m/>
    <m/>
    <n v="0"/>
    <n v="0"/>
    <s v="071517"/>
    <x v="295"/>
  </r>
  <r>
    <s v="5"/>
    <s v="SEC"/>
    <x v="296"/>
    <s v="SECTEUR BLAN "/>
    <m/>
    <m/>
    <m/>
    <m/>
    <m/>
    <m/>
    <m/>
    <m/>
    <m/>
    <m/>
    <m/>
    <m/>
    <n v="0"/>
    <n v="0"/>
    <s v="071517"/>
    <x v="296"/>
  </r>
  <r>
    <s v="5"/>
    <s v="SEC"/>
    <x v="297"/>
    <s v="SECTEUR BLAN "/>
    <m/>
    <m/>
    <m/>
    <m/>
    <m/>
    <m/>
    <m/>
    <m/>
    <m/>
    <m/>
    <m/>
    <m/>
    <n v="0"/>
    <n v="0"/>
    <s v="071517"/>
    <x v="297"/>
  </r>
  <r>
    <s v="5"/>
    <s v="SEC"/>
    <x v="298"/>
    <s v="SECTEUR BLAN "/>
    <m/>
    <m/>
    <m/>
    <m/>
    <m/>
    <m/>
    <m/>
    <m/>
    <m/>
    <m/>
    <m/>
    <m/>
    <n v="0"/>
    <n v="0"/>
    <s v="071517"/>
    <x v="298"/>
  </r>
  <r>
    <s v="5"/>
    <s v="SEC"/>
    <x v="299"/>
    <s v="SECTEUR BLAN "/>
    <m/>
    <m/>
    <m/>
    <m/>
    <m/>
    <m/>
    <m/>
    <m/>
    <m/>
    <m/>
    <m/>
    <m/>
    <n v="0"/>
    <n v="0"/>
    <s v="071517"/>
    <x v="299"/>
  </r>
  <r>
    <s v="5"/>
    <s v="SEC"/>
    <x v="300"/>
    <s v="SECTEUR BLAN "/>
    <m/>
    <m/>
    <m/>
    <m/>
    <m/>
    <m/>
    <m/>
    <m/>
    <m/>
    <m/>
    <m/>
    <m/>
    <n v="0"/>
    <n v="0"/>
    <s v="071517"/>
    <x v="300"/>
  </r>
  <r>
    <s v="4"/>
    <s v="OC"/>
    <x v="301"/>
    <s v="YAHMI YAMINA"/>
    <n v="10.130000000000001"/>
    <n v="6.21"/>
    <n v="1.26"/>
    <n v="18.559999999999999"/>
    <n v="4.9800000000000004"/>
    <n v="2.48"/>
    <n v="29.01"/>
    <n v="7.46"/>
    <n v="4.5"/>
    <n v="39.869999999999997"/>
    <n v="13.76"/>
    <n v="8.3699999999999992"/>
    <n v="28.689999999999998"/>
    <n v="79.009999999999991"/>
    <s v="071521"/>
    <x v="301"/>
  </r>
  <r>
    <s v="5"/>
    <s v="SEC"/>
    <x v="302"/>
    <s v="DA SILVA KEVIN"/>
    <m/>
    <m/>
    <m/>
    <m/>
    <m/>
    <m/>
    <m/>
    <m/>
    <m/>
    <m/>
    <m/>
    <m/>
    <n v="0"/>
    <n v="0"/>
    <s v="071521"/>
    <x v="302"/>
  </r>
  <r>
    <s v="5"/>
    <s v="SEC"/>
    <x v="303"/>
    <s v="CANDASSAMY VELAVANE"/>
    <n v="17.149999999999999"/>
    <n v="0"/>
    <n v="11.63"/>
    <n v="24.16"/>
    <n v="0"/>
    <n v="35.200000000000003"/>
    <n v="36.25"/>
    <n v="3.97"/>
    <n v="12.13"/>
    <n v="54.75"/>
    <n v="1.71"/>
    <n v="19.41"/>
    <n v="41.31"/>
    <n v="108.15"/>
    <s v="071521"/>
    <x v="303"/>
  </r>
  <r>
    <s v="5"/>
    <s v="SEC"/>
    <x v="304"/>
    <s v="MELLOUKA NAWAL"/>
    <n v="0"/>
    <n v="0"/>
    <n v="0"/>
    <s v=""/>
    <m/>
    <m/>
    <n v="0"/>
    <s v=""/>
    <n v="0"/>
    <n v="27.2"/>
    <n v="0"/>
    <n v="0"/>
    <n v="0"/>
    <n v="27.2"/>
    <s v="071521"/>
    <x v="304"/>
  </r>
  <r>
    <s v="5"/>
    <s v="SEC"/>
    <x v="305"/>
    <s v="NEVO LUDOVIC"/>
    <n v="0"/>
    <m/>
    <m/>
    <m/>
    <n v="0"/>
    <m/>
    <m/>
    <n v="0"/>
    <m/>
    <n v="38.94"/>
    <n v="0"/>
    <m/>
    <n v="0"/>
    <n v="38.94"/>
    <s v="071521"/>
    <x v="305"/>
  </r>
  <r>
    <s v="5"/>
    <s v="SEC"/>
    <x v="306"/>
    <s v="TOGANDE HINDA"/>
    <n v="9.4600000000000009"/>
    <n v="7.19"/>
    <n v="0"/>
    <n v="18.739999999999998"/>
    <n v="0"/>
    <n v="0"/>
    <n v="29.95"/>
    <n v="39.799999999999997"/>
    <n v="0"/>
    <n v="46.43"/>
    <n v="50.56"/>
    <n v="18.53"/>
    <n v="28.2"/>
    <n v="85.84"/>
    <s v="071521"/>
    <x v="306"/>
  </r>
  <r>
    <s v="5"/>
    <s v="SEC"/>
    <x v="307"/>
    <s v="HAGEGE SANDIE"/>
    <n v="23.6"/>
    <n v="11.83"/>
    <n v="0"/>
    <n v="43.1"/>
    <n v="8.24"/>
    <n v="0"/>
    <n v="12.79"/>
    <n v="5.75"/>
    <n v="3.7"/>
    <n v="12.21"/>
    <n v="3.79"/>
    <n v="3.08"/>
    <n v="66.7"/>
    <n v="48.6"/>
    <s v="071521"/>
    <x v="307"/>
  </r>
  <r>
    <s v="5"/>
    <s v="SEC"/>
    <x v="308"/>
    <s v="BACH QUANG DAO"/>
    <n v="5.69"/>
    <n v="0"/>
    <n v="0"/>
    <n v="10.94"/>
    <n v="0"/>
    <n v="0"/>
    <n v="18.8"/>
    <n v="0"/>
    <n v="0"/>
    <n v="20.329999999999998"/>
    <n v="0"/>
    <n v="0"/>
    <n v="16.63"/>
    <n v="44.82"/>
    <s v="071521"/>
    <x v="308"/>
  </r>
  <r>
    <s v="5"/>
    <s v="SEC"/>
    <x v="309"/>
    <s v="PHAM SANDRINE"/>
    <n v="2.2000000000000002"/>
    <n v="0"/>
    <n v="0"/>
    <n v="11.89"/>
    <n v="0"/>
    <n v="0"/>
    <n v="17.27"/>
    <n v="0"/>
    <n v="54.34"/>
    <n v="17.41"/>
    <n v="0"/>
    <n v="36.700000000000003"/>
    <n v="14.09"/>
    <n v="36.879999999999995"/>
    <s v="071521"/>
    <x v="309"/>
  </r>
  <r>
    <s v="5"/>
    <s v="SEC"/>
    <x v="310"/>
    <s v="SECTEUR BLAN "/>
    <m/>
    <m/>
    <m/>
    <m/>
    <m/>
    <m/>
    <m/>
    <m/>
    <m/>
    <m/>
    <m/>
    <m/>
    <n v="0"/>
    <n v="0"/>
    <s v="071521"/>
    <x v="310"/>
  </r>
  <r>
    <s v="5"/>
    <s v="SEC"/>
    <x v="311"/>
    <s v="SECTEUR BLAN "/>
    <m/>
    <m/>
    <m/>
    <m/>
    <m/>
    <m/>
    <m/>
    <m/>
    <m/>
    <m/>
    <m/>
    <m/>
    <n v="0"/>
    <n v="0"/>
    <s v="071521"/>
    <x v="311"/>
  </r>
  <r>
    <s v="5"/>
    <s v="SEC"/>
    <x v="312"/>
    <s v="SECTEUR BLAN "/>
    <m/>
    <m/>
    <m/>
    <m/>
    <m/>
    <m/>
    <m/>
    <m/>
    <m/>
    <m/>
    <m/>
    <m/>
    <n v="0"/>
    <n v="0"/>
    <s v="071521"/>
    <x v="312"/>
  </r>
  <r>
    <s v="5"/>
    <s v="SEC"/>
    <x v="313"/>
    <s v="SECTEUR BLAN "/>
    <m/>
    <m/>
    <m/>
    <m/>
    <m/>
    <m/>
    <m/>
    <m/>
    <m/>
    <m/>
    <m/>
    <m/>
    <n v="0"/>
    <n v="0"/>
    <s v="071521"/>
    <x v="313"/>
  </r>
  <r>
    <s v="5"/>
    <s v="SEC"/>
    <x v="314"/>
    <s v="SECTEUR BLAN "/>
    <m/>
    <m/>
    <m/>
    <m/>
    <m/>
    <m/>
    <m/>
    <m/>
    <m/>
    <m/>
    <m/>
    <m/>
    <n v="0"/>
    <n v="0"/>
    <s v="071521"/>
    <x v="314"/>
  </r>
  <r>
    <s v="5"/>
    <s v="SEC"/>
    <x v="315"/>
    <s v="SECTEUR BLAN "/>
    <m/>
    <m/>
    <m/>
    <m/>
    <m/>
    <m/>
    <m/>
    <m/>
    <m/>
    <m/>
    <m/>
    <m/>
    <n v="0"/>
    <n v="0"/>
    <s v="071521"/>
    <x v="315"/>
  </r>
  <r>
    <s v="5"/>
    <s v="SEC"/>
    <x v="316"/>
    <s v="SECTEUR BLAN "/>
    <m/>
    <m/>
    <m/>
    <m/>
    <m/>
    <m/>
    <m/>
    <m/>
    <m/>
    <m/>
    <m/>
    <m/>
    <n v="0"/>
    <n v="0"/>
    <s v="071521"/>
    <x v="316"/>
  </r>
  <r>
    <s v="5"/>
    <s v="SEC"/>
    <x v="317"/>
    <s v="SECTEUR BLAN "/>
    <m/>
    <m/>
    <m/>
    <m/>
    <m/>
    <m/>
    <m/>
    <m/>
    <m/>
    <m/>
    <m/>
    <m/>
    <n v="0"/>
    <n v="0"/>
    <s v="071521"/>
    <x v="317"/>
  </r>
  <r>
    <s v="5"/>
    <s v="SEC"/>
    <x v="318"/>
    <s v="SECTEUR BLAN "/>
    <m/>
    <m/>
    <m/>
    <m/>
    <m/>
    <m/>
    <m/>
    <m/>
    <m/>
    <m/>
    <m/>
    <m/>
    <n v="0"/>
    <n v="0"/>
    <s v="071521"/>
    <x v="318"/>
  </r>
  <r>
    <s v="5"/>
    <s v="SEC"/>
    <x v="319"/>
    <s v="SECTEUR BLAN "/>
    <m/>
    <m/>
    <m/>
    <m/>
    <m/>
    <m/>
    <m/>
    <m/>
    <m/>
    <m/>
    <m/>
    <m/>
    <n v="0"/>
    <n v="0"/>
    <s v="071521"/>
    <x v="319"/>
  </r>
  <r>
    <s v="5"/>
    <s v="SEC"/>
    <x v="320"/>
    <s v="SECTEUR BLAN "/>
    <m/>
    <m/>
    <m/>
    <m/>
    <m/>
    <m/>
    <m/>
    <m/>
    <m/>
    <m/>
    <m/>
    <m/>
    <n v="0"/>
    <n v="0"/>
    <s v="071521"/>
    <x v="320"/>
  </r>
  <r>
    <s v="5"/>
    <s v="SEC"/>
    <x v="321"/>
    <s v="SECTEUR BLAN "/>
    <m/>
    <m/>
    <m/>
    <m/>
    <m/>
    <m/>
    <m/>
    <m/>
    <m/>
    <m/>
    <m/>
    <m/>
    <n v="0"/>
    <n v="0"/>
    <s v="071521"/>
    <x v="321"/>
  </r>
  <r>
    <s v="5"/>
    <s v="SEC"/>
    <x v="322"/>
    <s v="SECTEUR BLAN "/>
    <m/>
    <m/>
    <m/>
    <m/>
    <m/>
    <m/>
    <m/>
    <m/>
    <m/>
    <m/>
    <m/>
    <m/>
    <n v="0"/>
    <n v="0"/>
    <s v="071521"/>
    <x v="322"/>
  </r>
  <r>
    <s v="5"/>
    <s v="SEC"/>
    <x v="323"/>
    <s v="SECTEUR BLAN "/>
    <m/>
    <m/>
    <m/>
    <m/>
    <m/>
    <m/>
    <m/>
    <m/>
    <m/>
    <m/>
    <m/>
    <m/>
    <n v="0"/>
    <n v="0"/>
    <s v="071521"/>
    <x v="323"/>
  </r>
  <r>
    <s v="5"/>
    <s v="SEC"/>
    <x v="324"/>
    <s v="SECTEUR BLAN "/>
    <m/>
    <m/>
    <m/>
    <m/>
    <m/>
    <m/>
    <m/>
    <m/>
    <m/>
    <m/>
    <m/>
    <m/>
    <n v="0"/>
    <n v="0"/>
    <s v="071521"/>
    <x v="324"/>
  </r>
  <r>
    <s v="5"/>
    <s v="SEC"/>
    <x v="325"/>
    <s v="SECTEUR BLAN "/>
    <m/>
    <m/>
    <m/>
    <m/>
    <m/>
    <m/>
    <m/>
    <m/>
    <m/>
    <m/>
    <m/>
    <m/>
    <n v="0"/>
    <n v="0"/>
    <s v="071521"/>
    <x v="325"/>
  </r>
  <r>
    <s v="4"/>
    <s v="OC"/>
    <x v="326"/>
    <s v="OC PARIS SUD "/>
    <m/>
    <m/>
    <m/>
    <m/>
    <m/>
    <m/>
    <m/>
    <m/>
    <m/>
    <m/>
    <m/>
    <m/>
    <n v="0"/>
    <n v="0"/>
    <s v="071562"/>
    <x v="326"/>
  </r>
  <r>
    <s v="4"/>
    <s v="OC"/>
    <x v="327"/>
    <s v="OC PARIS NOR "/>
    <m/>
    <m/>
    <m/>
    <m/>
    <m/>
    <m/>
    <m/>
    <m/>
    <m/>
    <m/>
    <m/>
    <m/>
    <n v="0"/>
    <n v="0"/>
    <s v="071563"/>
    <x v="327"/>
  </r>
  <r>
    <s v="5"/>
    <s v="SEC"/>
    <x v="328"/>
    <s v="ABDOUS FARAH"/>
    <n v="13.49"/>
    <n v="14.63"/>
    <n v="0"/>
    <n v="26.59"/>
    <n v="12.2"/>
    <n v="0"/>
    <n v="39.119999999999997"/>
    <n v="0"/>
    <n v="0"/>
    <n v="31.59"/>
    <n v="15.92"/>
    <n v="5.96"/>
    <n v="40.08"/>
    <n v="84.2"/>
    <s v="071563"/>
    <x v="328"/>
  </r>
  <r>
    <s v="5"/>
    <s v="SEC"/>
    <x v="329"/>
    <s v="ABID MERIEM"/>
    <n v="11.51"/>
    <n v="0"/>
    <n v="0"/>
    <n v="11.02"/>
    <n v="0"/>
    <n v="0"/>
    <n v="25.18"/>
    <n v="0"/>
    <n v="0"/>
    <n v="35.44"/>
    <n v="0"/>
    <n v="0"/>
    <n v="22.53"/>
    <n v="72.13"/>
    <s v="071563"/>
    <x v="329"/>
  </r>
  <r>
    <s v="5"/>
    <s v="SEC"/>
    <x v="330"/>
    <s v="BOURGEOIS CHRISTOPHE"/>
    <n v="5.97"/>
    <n v="0"/>
    <n v="6.17"/>
    <n v="4.9800000000000004"/>
    <n v="1.3"/>
    <n v="6.19"/>
    <n v="7.45"/>
    <n v="2.5099999999999998"/>
    <n v="0"/>
    <n v="13.22"/>
    <n v="0.46"/>
    <n v="0"/>
    <n v="10.95"/>
    <n v="26.64"/>
    <s v="071563"/>
    <x v="330"/>
  </r>
  <r>
    <s v="5"/>
    <s v="SEC"/>
    <x v="331"/>
    <s v="CAMARA ABDOU"/>
    <n v="8.85"/>
    <n v="0"/>
    <n v="34.71"/>
    <n v="27.75"/>
    <n v="0"/>
    <n v="59.05"/>
    <n v="24.25"/>
    <n v="0"/>
    <n v="0"/>
    <n v="32"/>
    <n v="33.33"/>
    <n v="0"/>
    <n v="36.6"/>
    <n v="65.099999999999994"/>
    <s v="071563"/>
    <x v="331"/>
  </r>
  <r>
    <s v="5"/>
    <s v="SEC"/>
    <x v="332"/>
    <s v="ETIFIER SEBASTIEN"/>
    <m/>
    <m/>
    <m/>
    <m/>
    <m/>
    <m/>
    <m/>
    <m/>
    <m/>
    <m/>
    <m/>
    <m/>
    <n v="0"/>
    <n v="0"/>
    <s v="071563"/>
    <x v="332"/>
  </r>
  <r>
    <s v="5"/>
    <s v="SEC"/>
    <x v="333"/>
    <s v="BERTON TITOUAN"/>
    <m/>
    <m/>
    <m/>
    <m/>
    <m/>
    <m/>
    <m/>
    <m/>
    <m/>
    <m/>
    <m/>
    <m/>
    <n v="0"/>
    <n v="0"/>
    <s v="071563"/>
    <x v="333"/>
  </r>
  <r>
    <s v="5"/>
    <s v="SEC"/>
    <x v="334"/>
    <s v="MORIN ADELINE"/>
    <n v="29.73"/>
    <n v="0"/>
    <m/>
    <n v="16.940000000000001"/>
    <n v="0"/>
    <m/>
    <n v="11.45"/>
    <n v="0"/>
    <n v="0"/>
    <n v="14.43"/>
    <n v="0"/>
    <n v="0"/>
    <n v="46.67"/>
    <n v="55.61"/>
    <s v="071563"/>
    <x v="334"/>
  </r>
  <r>
    <s v="5"/>
    <s v="SEC"/>
    <x v="335"/>
    <s v="TAUZIN BENJAMIN"/>
    <n v="1.49"/>
    <n v="0"/>
    <n v="2.79"/>
    <n v="6.79"/>
    <n v="1.06"/>
    <n v="0"/>
    <n v="16.579999999999998"/>
    <n v="2.2400000000000002"/>
    <n v="0"/>
    <n v="15.03"/>
    <n v="0"/>
    <n v="0"/>
    <n v="8.2799999999999994"/>
    <n v="33.099999999999994"/>
    <s v="071563"/>
    <x v="335"/>
  </r>
  <r>
    <s v="5"/>
    <s v="SEC"/>
    <x v="336"/>
    <s v="SECTEUR BLAN "/>
    <m/>
    <m/>
    <m/>
    <m/>
    <m/>
    <m/>
    <m/>
    <m/>
    <m/>
    <m/>
    <m/>
    <m/>
    <n v="0"/>
    <n v="0"/>
    <s v="071563"/>
    <x v="336"/>
  </r>
  <r>
    <s v="5"/>
    <s v="SEC"/>
    <x v="337"/>
    <s v="SECTEUR BLAN "/>
    <m/>
    <m/>
    <m/>
    <m/>
    <m/>
    <m/>
    <m/>
    <m/>
    <m/>
    <m/>
    <m/>
    <m/>
    <n v="0"/>
    <n v="0"/>
    <s v="071563"/>
    <x v="337"/>
  </r>
  <r>
    <s v="5"/>
    <s v="SEC"/>
    <x v="338"/>
    <s v="SECTEUR BLAN "/>
    <m/>
    <m/>
    <m/>
    <m/>
    <m/>
    <m/>
    <m/>
    <m/>
    <m/>
    <m/>
    <m/>
    <m/>
    <n v="0"/>
    <n v="0"/>
    <s v="071563"/>
    <x v="338"/>
  </r>
  <r>
    <s v="5"/>
    <s v="SEC"/>
    <x v="339"/>
    <s v="SECTEUR BLAN "/>
    <m/>
    <m/>
    <m/>
    <m/>
    <m/>
    <m/>
    <m/>
    <m/>
    <m/>
    <m/>
    <m/>
    <m/>
    <n v="0"/>
    <n v="0"/>
    <s v="071563"/>
    <x v="339"/>
  </r>
  <r>
    <s v="5"/>
    <s v="SEC"/>
    <x v="340"/>
    <s v="SECTEUR BLAN "/>
    <m/>
    <m/>
    <m/>
    <m/>
    <m/>
    <m/>
    <m/>
    <m/>
    <m/>
    <m/>
    <m/>
    <m/>
    <n v="0"/>
    <n v="0"/>
    <s v="071563"/>
    <x v="340"/>
  </r>
  <r>
    <s v="5"/>
    <s v="SEC"/>
    <x v="341"/>
    <s v="SECTEUR BLAN "/>
    <m/>
    <m/>
    <m/>
    <m/>
    <m/>
    <m/>
    <m/>
    <m/>
    <m/>
    <m/>
    <m/>
    <m/>
    <n v="0"/>
    <n v="0"/>
    <s v="071563"/>
    <x v="341"/>
  </r>
  <r>
    <s v="5"/>
    <s v="SEC"/>
    <x v="342"/>
    <s v="SECTEUR BLAN "/>
    <m/>
    <m/>
    <m/>
    <m/>
    <m/>
    <m/>
    <m/>
    <m/>
    <m/>
    <m/>
    <m/>
    <m/>
    <n v="0"/>
    <n v="0"/>
    <s v="071563"/>
    <x v="342"/>
  </r>
  <r>
    <s v="5"/>
    <s v="SEC"/>
    <x v="343"/>
    <s v="SECTEUR BLAN "/>
    <m/>
    <m/>
    <m/>
    <m/>
    <m/>
    <m/>
    <m/>
    <m/>
    <m/>
    <m/>
    <m/>
    <m/>
    <n v="0"/>
    <n v="0"/>
    <s v="071563"/>
    <x v="343"/>
  </r>
  <r>
    <s v="5"/>
    <s v="SEC"/>
    <x v="344"/>
    <s v="SECTEUR BLAN "/>
    <m/>
    <m/>
    <m/>
    <m/>
    <m/>
    <m/>
    <m/>
    <m/>
    <m/>
    <m/>
    <m/>
    <m/>
    <n v="0"/>
    <n v="0"/>
    <s v="071563"/>
    <x v="344"/>
  </r>
  <r>
    <s v="5"/>
    <s v="SEC"/>
    <x v="345"/>
    <s v="SECTEUR BLAN "/>
    <m/>
    <m/>
    <m/>
    <m/>
    <m/>
    <m/>
    <m/>
    <m/>
    <m/>
    <m/>
    <m/>
    <m/>
    <n v="0"/>
    <n v="0"/>
    <s v="071563"/>
    <x v="345"/>
  </r>
  <r>
    <s v="5"/>
    <s v="SEC"/>
    <x v="346"/>
    <s v="SECTEUR BLAN "/>
    <m/>
    <m/>
    <m/>
    <m/>
    <m/>
    <m/>
    <m/>
    <m/>
    <m/>
    <m/>
    <m/>
    <m/>
    <n v="0"/>
    <n v="0"/>
    <s v="071563"/>
    <x v="346"/>
  </r>
  <r>
    <s v="4"/>
    <s v="OC"/>
    <x v="347"/>
    <s v="MACIGNO OLIVIER"/>
    <n v="6.84"/>
    <n v="0"/>
    <n v="1.97"/>
    <n v="10.46"/>
    <n v="0.69"/>
    <n v="0"/>
    <n v="12.82"/>
    <n v="3.91"/>
    <n v="0.94"/>
    <n v="19.12"/>
    <n v="7.87"/>
    <n v="17.55"/>
    <n v="17.3"/>
    <n v="38.78"/>
    <s v="700076"/>
    <x v="347"/>
  </r>
  <r>
    <s v="5"/>
    <s v="SEC"/>
    <x v="348"/>
    <s v="HOUILLON FLORENCE"/>
    <n v="0.02"/>
    <n v="0"/>
    <n v="0"/>
    <n v="2.02"/>
    <n v="0.11"/>
    <n v="0"/>
    <n v="8.66"/>
    <n v="8.3699999999999992"/>
    <n v="2.96"/>
    <n v="22.13"/>
    <n v="10.87"/>
    <n v="24.75"/>
    <n v="2.04"/>
    <n v="30.81"/>
    <s v="700076"/>
    <x v="348"/>
  </r>
  <r>
    <s v="5"/>
    <s v="SEC"/>
    <x v="349"/>
    <s v="KANE MAKHTAR"/>
    <n v="21.4"/>
    <n v="0"/>
    <n v="8.1199999999999992"/>
    <n v="28.69"/>
    <n v="10.38"/>
    <n v="0"/>
    <n v="12.78"/>
    <n v="2.19"/>
    <n v="0"/>
    <n v="22.54"/>
    <n v="12.03"/>
    <n v="0"/>
    <n v="50.09"/>
    <n v="56.72"/>
    <s v="700076"/>
    <x v="349"/>
  </r>
  <r>
    <s v="5"/>
    <s v="SEC"/>
    <x v="350"/>
    <s v="BOUTHOR CECILE"/>
    <n v="0"/>
    <n v="0"/>
    <n v="0"/>
    <m/>
    <m/>
    <m/>
    <m/>
    <m/>
    <m/>
    <m/>
    <m/>
    <m/>
    <n v="0"/>
    <n v="0"/>
    <s v="700076"/>
    <x v="350"/>
  </r>
  <r>
    <s v="5"/>
    <s v="SEC"/>
    <x v="351"/>
    <s v="CADIN JEROME"/>
    <n v="3.31"/>
    <n v="0"/>
    <n v="8.18"/>
    <n v="3.48"/>
    <n v="0"/>
    <n v="0"/>
    <n v="14.85"/>
    <n v="1.84"/>
    <n v="0"/>
    <n v="18.12"/>
    <n v="6.41"/>
    <n v="28.52"/>
    <n v="6.79"/>
    <n v="36.28"/>
    <s v="700076"/>
    <x v="351"/>
  </r>
  <r>
    <s v="5"/>
    <s v="SEC"/>
    <x v="352"/>
    <s v="GARNIER MARIE"/>
    <m/>
    <m/>
    <m/>
    <m/>
    <m/>
    <m/>
    <m/>
    <m/>
    <m/>
    <m/>
    <m/>
    <m/>
    <n v="0"/>
    <n v="0"/>
    <s v="700076"/>
    <x v="352"/>
  </r>
  <r>
    <s v="5"/>
    <s v="SEC"/>
    <x v="353"/>
    <s v="PATHER SANDY"/>
    <n v="8.6199999999999992"/>
    <n v="0"/>
    <n v="0"/>
    <n v="8.7799999999999994"/>
    <n v="0"/>
    <n v="0"/>
    <n v="11.88"/>
    <n v="0"/>
    <n v="0"/>
    <n v="26.91"/>
    <n v="3.71"/>
    <n v="0"/>
    <n v="17.399999999999999"/>
    <n v="47.41"/>
    <s v="700076"/>
    <x v="353"/>
  </r>
  <r>
    <s v="5"/>
    <s v="SEC"/>
    <x v="354"/>
    <s v="ZANTOUT BASSEM"/>
    <n v="0"/>
    <n v="0"/>
    <m/>
    <n v="0"/>
    <n v="0"/>
    <m/>
    <n v="24.41"/>
    <n v="0"/>
    <m/>
    <n v="27.52"/>
    <n v="0"/>
    <m/>
    <n v="0"/>
    <n v="51.93"/>
    <s v="700076"/>
    <x v="354"/>
  </r>
  <r>
    <s v="5"/>
    <s v="SEC"/>
    <x v="355"/>
    <s v="LAHALLE JEAN CHRIS"/>
    <m/>
    <m/>
    <m/>
    <m/>
    <m/>
    <m/>
    <m/>
    <m/>
    <m/>
    <m/>
    <m/>
    <m/>
    <n v="0"/>
    <n v="0"/>
    <s v="700076"/>
    <x v="355"/>
  </r>
  <r>
    <s v="5"/>
    <s v="SEC"/>
    <x v="356"/>
    <s v="LAZARE GREGORY"/>
    <n v="6.72"/>
    <n v="0"/>
    <n v="0"/>
    <n v="29.82"/>
    <n v="0"/>
    <m/>
    <n v="31.28"/>
    <n v="0"/>
    <n v="0"/>
    <n v="21.33"/>
    <n v="3.62"/>
    <n v="0"/>
    <n v="36.54"/>
    <n v="59.33"/>
    <s v="700076"/>
    <x v="356"/>
  </r>
  <r>
    <s v="5"/>
    <s v="SEC"/>
    <x v="357"/>
    <s v="BASTIDE AUDREY"/>
    <n v="3.72"/>
    <n v="0"/>
    <n v="0"/>
    <n v="6.53"/>
    <n v="0"/>
    <n v="0"/>
    <n v="8.44"/>
    <n v="0"/>
    <n v="0"/>
    <n v="10.88"/>
    <n v="0"/>
    <n v="0"/>
    <n v="10.25"/>
    <n v="23.04"/>
    <s v="700076"/>
    <x v="357"/>
  </r>
  <r>
    <s v="5"/>
    <s v="SEC"/>
    <x v="358"/>
    <s v="BEN M RAD SAMI"/>
    <n v="2.71"/>
    <n v="0"/>
    <n v="0"/>
    <n v="3.04"/>
    <n v="0"/>
    <n v="0"/>
    <n v="6.83"/>
    <n v="0"/>
    <n v="0"/>
    <n v="11.52"/>
    <n v="3.77"/>
    <n v="3.12"/>
    <n v="5.75"/>
    <n v="21.06"/>
    <s v="700076"/>
    <x v="358"/>
  </r>
  <r>
    <s v="5"/>
    <s v="SEC"/>
    <x v="359"/>
    <s v="SECTEUR BLAN "/>
    <m/>
    <m/>
    <m/>
    <m/>
    <m/>
    <m/>
    <m/>
    <m/>
    <m/>
    <m/>
    <m/>
    <m/>
    <n v="0"/>
    <n v="0"/>
    <s v="700076"/>
    <x v="359"/>
  </r>
  <r>
    <s v="5"/>
    <s v="SEC"/>
    <x v="360"/>
    <s v="SECTEUR BLAN "/>
    <m/>
    <m/>
    <m/>
    <m/>
    <m/>
    <m/>
    <m/>
    <m/>
    <m/>
    <m/>
    <m/>
    <m/>
    <n v="0"/>
    <n v="0"/>
    <s v="700076"/>
    <x v="360"/>
  </r>
  <r>
    <s v="5"/>
    <s v="SEC"/>
    <x v="361"/>
    <s v="SECTEUR BLAN "/>
    <m/>
    <m/>
    <m/>
    <m/>
    <m/>
    <m/>
    <m/>
    <m/>
    <m/>
    <m/>
    <m/>
    <m/>
    <n v="0"/>
    <n v="0"/>
    <s v="700076"/>
    <x v="361"/>
  </r>
  <r>
    <s v="5"/>
    <s v="SEC"/>
    <x v="362"/>
    <s v="SECTEUR BLAN "/>
    <m/>
    <m/>
    <m/>
    <m/>
    <m/>
    <m/>
    <m/>
    <m/>
    <m/>
    <m/>
    <m/>
    <m/>
    <n v="0"/>
    <n v="0"/>
    <s v="700076"/>
    <x v="362"/>
  </r>
  <r>
    <s v="5"/>
    <s v="SEC"/>
    <x v="363"/>
    <s v="SECTEUR BLAN "/>
    <m/>
    <m/>
    <m/>
    <m/>
    <m/>
    <m/>
    <m/>
    <m/>
    <m/>
    <m/>
    <m/>
    <m/>
    <n v="0"/>
    <n v="0"/>
    <s v="700076"/>
    <x v="363"/>
  </r>
  <r>
    <s v="5"/>
    <s v="SEC"/>
    <x v="364"/>
    <s v="SECTEUR BLAN "/>
    <m/>
    <m/>
    <m/>
    <m/>
    <m/>
    <m/>
    <m/>
    <m/>
    <m/>
    <m/>
    <m/>
    <m/>
    <n v="0"/>
    <n v="0"/>
    <s v="700076"/>
    <x v="364"/>
  </r>
  <r>
    <s v="5"/>
    <s v="SEC"/>
    <x v="365"/>
    <s v="SECTEUR BLAN "/>
    <m/>
    <m/>
    <m/>
    <m/>
    <m/>
    <m/>
    <m/>
    <m/>
    <m/>
    <m/>
    <m/>
    <m/>
    <n v="0"/>
    <n v="0"/>
    <s v="700076"/>
    <x v="365"/>
  </r>
  <r>
    <s v="5"/>
    <s v="SEC"/>
    <x v="366"/>
    <s v="SECTEUR BLAN "/>
    <m/>
    <m/>
    <m/>
    <m/>
    <m/>
    <m/>
    <m/>
    <m/>
    <m/>
    <m/>
    <m/>
    <m/>
    <n v="0"/>
    <n v="0"/>
    <s v="700076"/>
    <x v="366"/>
  </r>
  <r>
    <s v="4"/>
    <s v="OC"/>
    <x v="367"/>
    <s v="OC FICTIVE "/>
    <m/>
    <m/>
    <m/>
    <m/>
    <m/>
    <m/>
    <m/>
    <m/>
    <m/>
    <m/>
    <m/>
    <m/>
    <n v="0"/>
    <n v="0"/>
    <e v="#N/A"/>
    <x v="367"/>
  </r>
  <r>
    <s v="4"/>
    <s v="OC"/>
    <x v="368"/>
    <s v="KHOULIFI MAROUANE"/>
    <m/>
    <m/>
    <m/>
    <m/>
    <m/>
    <m/>
    <s v=""/>
    <m/>
    <m/>
    <s v=""/>
    <m/>
    <m/>
    <n v="0"/>
    <n v="0"/>
    <s v="900554"/>
    <x v="368"/>
  </r>
  <r>
    <s v="3"/>
    <s v="OD"/>
    <x v="369"/>
    <s v="TEISSIER JEROME"/>
    <n v="5.1100000000000003"/>
    <n v="0.42"/>
    <n v="0.51"/>
    <n v="8.9600000000000009"/>
    <n v="3.09"/>
    <n v="4.2300000000000004"/>
    <n v="14.82"/>
    <n v="1.07"/>
    <n v="4.32"/>
    <n v="20.38"/>
    <n v="1.36"/>
    <n v="5.26"/>
    <n v="14.07"/>
    <n v="40.31"/>
    <n v="0"/>
    <x v="369"/>
  </r>
  <r>
    <s v="4"/>
    <s v="OC"/>
    <x v="370"/>
    <s v="IRADJAMANICA PRITIVE"/>
    <n v="2.79"/>
    <n v="0.36"/>
    <n v="0"/>
    <n v="9.43"/>
    <n v="0.11"/>
    <n v="11.63"/>
    <n v="17.559999999999999"/>
    <n v="0.74"/>
    <n v="7.78"/>
    <n v="21.91"/>
    <n v="1.06"/>
    <n v="6.69"/>
    <n v="12.219999999999999"/>
    <n v="42.26"/>
    <s v="071120"/>
    <x v="370"/>
  </r>
  <r>
    <s v="5"/>
    <s v="SEC"/>
    <x v="371"/>
    <s v="MERCIER JEAN-PIERR"/>
    <n v="2.23"/>
    <n v="0"/>
    <n v="0"/>
    <n v="17.89"/>
    <n v="0"/>
    <n v="16.600000000000001"/>
    <n v="22.9"/>
    <n v="1.6"/>
    <n v="10.31"/>
    <n v="7.25"/>
    <n v="1.83"/>
    <n v="11.15"/>
    <n v="20.12"/>
    <n v="32.379999999999995"/>
    <s v="071120"/>
    <x v="371"/>
  </r>
  <r>
    <s v="5"/>
    <s v="SEC"/>
    <x v="372"/>
    <s v="SOUKOUNA DIAFARA"/>
    <n v="0"/>
    <n v="0"/>
    <n v="0"/>
    <n v="11.06"/>
    <n v="0"/>
    <n v="0"/>
    <n v="38.79"/>
    <n v="0"/>
    <n v="0"/>
    <n v="40.22"/>
    <n v="0"/>
    <n v="0"/>
    <n v="11.06"/>
    <n v="79.009999999999991"/>
    <s v="071120"/>
    <x v="372"/>
  </r>
  <r>
    <s v="5"/>
    <s v="SEC"/>
    <x v="373"/>
    <s v="ROUSSEAU NICOLAS"/>
    <m/>
    <m/>
    <m/>
    <m/>
    <m/>
    <m/>
    <m/>
    <m/>
    <m/>
    <m/>
    <m/>
    <m/>
    <n v="0"/>
    <n v="0"/>
    <s v="071120"/>
    <x v="373"/>
  </r>
  <r>
    <s v="5"/>
    <s v="SEC"/>
    <x v="374"/>
    <s v="PINCHEDE VALERIE"/>
    <n v="3.43"/>
    <n v="0.7"/>
    <n v="0"/>
    <n v="2.34"/>
    <n v="0"/>
    <n v="4.05"/>
    <n v="0"/>
    <n v="0"/>
    <n v="0"/>
    <m/>
    <m/>
    <m/>
    <n v="5.77"/>
    <n v="3.43"/>
    <s v="071120"/>
    <x v="374"/>
  </r>
  <r>
    <s v="5"/>
    <s v="SEC"/>
    <x v="375"/>
    <s v="BOUTICOURT DAMIEN"/>
    <n v="5.21"/>
    <n v="0.6"/>
    <n v="0"/>
    <n v="0"/>
    <n v="0"/>
    <n v="0"/>
    <n v="0"/>
    <n v="0"/>
    <m/>
    <m/>
    <m/>
    <m/>
    <n v="5.21"/>
    <n v="5.21"/>
    <s v="071120"/>
    <x v="375"/>
  </r>
  <r>
    <s v="5"/>
    <s v="SEC"/>
    <x v="376"/>
    <s v="LUZEAU EMELINE"/>
    <n v="0"/>
    <n v="0"/>
    <n v="0"/>
    <m/>
    <m/>
    <m/>
    <m/>
    <m/>
    <m/>
    <m/>
    <m/>
    <m/>
    <n v="0"/>
    <n v="0"/>
    <s v="071120"/>
    <x v="376"/>
  </r>
  <r>
    <s v="5"/>
    <s v="SEC"/>
    <x v="377"/>
    <s v="JURASZCZYK STEVEN"/>
    <n v="0"/>
    <n v="0"/>
    <m/>
    <n v="3.96"/>
    <n v="0"/>
    <n v="29.5"/>
    <n v="17.72"/>
    <n v="0"/>
    <n v="13.57"/>
    <n v="27.69"/>
    <n v="0"/>
    <n v="8.92"/>
    <n v="3.96"/>
    <n v="45.41"/>
    <s v="071120"/>
    <x v="377"/>
  </r>
  <r>
    <s v="5"/>
    <s v="SEC"/>
    <x v="378"/>
    <s v="SECTEUR BLAN "/>
    <m/>
    <m/>
    <m/>
    <m/>
    <m/>
    <m/>
    <m/>
    <m/>
    <m/>
    <m/>
    <m/>
    <m/>
    <n v="0"/>
    <n v="0"/>
    <s v="071120"/>
    <x v="378"/>
  </r>
  <r>
    <s v="5"/>
    <s v="SEC"/>
    <x v="379"/>
    <s v="SECTEUR BLAN "/>
    <m/>
    <m/>
    <m/>
    <m/>
    <m/>
    <m/>
    <m/>
    <m/>
    <m/>
    <m/>
    <m/>
    <m/>
    <n v="0"/>
    <n v="0"/>
    <s v="071120"/>
    <x v="379"/>
  </r>
  <r>
    <s v="5"/>
    <s v="SEC"/>
    <x v="380"/>
    <s v="SECTEUR BLAN "/>
    <m/>
    <m/>
    <m/>
    <m/>
    <m/>
    <m/>
    <m/>
    <m/>
    <m/>
    <m/>
    <m/>
    <m/>
    <n v="0"/>
    <n v="0"/>
    <s v="071120"/>
    <x v="380"/>
  </r>
  <r>
    <s v="5"/>
    <s v="SEC"/>
    <x v="381"/>
    <s v="SECTEUR BLAN "/>
    <m/>
    <m/>
    <m/>
    <m/>
    <m/>
    <m/>
    <m/>
    <m/>
    <m/>
    <m/>
    <m/>
    <m/>
    <n v="0"/>
    <n v="0"/>
    <s v="071120"/>
    <x v="381"/>
  </r>
  <r>
    <s v="5"/>
    <s v="SEC"/>
    <x v="382"/>
    <s v="SECTEUR BLAN "/>
    <m/>
    <m/>
    <m/>
    <m/>
    <m/>
    <m/>
    <m/>
    <m/>
    <m/>
    <m/>
    <m/>
    <m/>
    <n v="0"/>
    <n v="0"/>
    <s v="071120"/>
    <x v="382"/>
  </r>
  <r>
    <s v="4"/>
    <s v="OC"/>
    <x v="383"/>
    <s v="OC EURE ET L "/>
    <m/>
    <m/>
    <m/>
    <m/>
    <m/>
    <m/>
    <m/>
    <m/>
    <m/>
    <m/>
    <m/>
    <m/>
    <n v="0"/>
    <n v="0"/>
    <s v="071121"/>
    <x v="383"/>
  </r>
  <r>
    <s v="4"/>
    <s v="OC"/>
    <x v="384"/>
    <s v="KUHN STEPHANE"/>
    <n v="5.83"/>
    <n v="1.23"/>
    <n v="1.1299999999999999"/>
    <n v="8.7799999999999994"/>
    <n v="2.0699999999999998"/>
    <n v="2.54"/>
    <n v="15.75"/>
    <n v="1.99"/>
    <n v="0"/>
    <n v="20.39"/>
    <n v="0.83"/>
    <n v="1.61"/>
    <n v="14.61"/>
    <n v="41.97"/>
    <s v="071551"/>
    <x v="384"/>
  </r>
  <r>
    <s v="5"/>
    <s v="SEC"/>
    <x v="385"/>
    <s v="DELAUNEY MARIE"/>
    <n v="2.19"/>
    <n v="2.2200000000000002"/>
    <n v="11.68"/>
    <n v="0.56000000000000005"/>
    <n v="2.79"/>
    <n v="16.28"/>
    <n v="4.3899999999999997"/>
    <n v="0.5"/>
    <n v="0"/>
    <n v="7.79"/>
    <n v="0.28000000000000003"/>
    <n v="0"/>
    <n v="2.75"/>
    <n v="14.370000000000001"/>
    <s v="071551"/>
    <x v="385"/>
  </r>
  <r>
    <s v="5"/>
    <s v="SEC"/>
    <x v="386"/>
    <s v="VIDAL JONATHAN"/>
    <m/>
    <m/>
    <m/>
    <m/>
    <m/>
    <m/>
    <m/>
    <m/>
    <m/>
    <m/>
    <m/>
    <m/>
    <n v="0"/>
    <n v="0"/>
    <e v="#N/A"/>
    <x v="386"/>
  </r>
  <r>
    <s v="5"/>
    <s v="SEC"/>
    <x v="387"/>
    <s v="MACCORIN ZOE"/>
    <m/>
    <m/>
    <m/>
    <m/>
    <m/>
    <m/>
    <m/>
    <m/>
    <m/>
    <m/>
    <m/>
    <m/>
    <n v="0"/>
    <n v="0"/>
    <s v="071551"/>
    <x v="387"/>
  </r>
  <r>
    <s v="5"/>
    <s v="SEC"/>
    <x v="388"/>
    <s v="MUREZ ELODIE"/>
    <n v="4.55"/>
    <n v="7.76"/>
    <n v="0"/>
    <n v="0"/>
    <n v="41.9"/>
    <m/>
    <m/>
    <m/>
    <m/>
    <m/>
    <m/>
    <m/>
    <n v="4.55"/>
    <n v="4.55"/>
    <s v="071551"/>
    <x v="388"/>
  </r>
  <r>
    <s v="5"/>
    <s v="SEC"/>
    <x v="389"/>
    <s v="ROUSSEL LAURE"/>
    <n v="0"/>
    <n v="0"/>
    <m/>
    <s v=""/>
    <n v="0"/>
    <m/>
    <n v="0"/>
    <m/>
    <m/>
    <n v="1.08"/>
    <n v="0"/>
    <m/>
    <n v="0"/>
    <n v="1.08"/>
    <s v="071551"/>
    <x v="389"/>
  </r>
  <r>
    <s v="5"/>
    <s v="SEC"/>
    <x v="390"/>
    <s v="HAZARD THIERRY"/>
    <n v="17.37"/>
    <n v="0"/>
    <n v="0"/>
    <n v="27.01"/>
    <s v=""/>
    <n v="0"/>
    <n v="36.869999999999997"/>
    <s v=""/>
    <n v="0"/>
    <n v="66.05"/>
    <m/>
    <m/>
    <n v="44.38"/>
    <n v="120.28999999999999"/>
    <s v="071551"/>
    <x v="390"/>
  </r>
  <r>
    <s v="5"/>
    <s v="SEC"/>
    <x v="391"/>
    <s v="BUROT LAURENT"/>
    <n v="0"/>
    <n v="0"/>
    <m/>
    <n v="12.45"/>
    <n v="0"/>
    <n v="0"/>
    <n v="30.9"/>
    <n v="0"/>
    <n v="0"/>
    <n v="33.380000000000003"/>
    <n v="4.72"/>
    <n v="0"/>
    <n v="12.45"/>
    <n v="64.28"/>
    <s v="071551"/>
    <x v="391"/>
  </r>
  <r>
    <s v="5"/>
    <s v="SEC"/>
    <x v="392"/>
    <s v="SARANTIDIS GREGORY"/>
    <n v="6.21"/>
    <n v="0"/>
    <n v="0"/>
    <n v="0"/>
    <m/>
    <m/>
    <m/>
    <m/>
    <m/>
    <m/>
    <m/>
    <m/>
    <n v="6.21"/>
    <n v="6.21"/>
    <s v="071551"/>
    <x v="392"/>
  </r>
  <r>
    <s v="5"/>
    <s v="SEC"/>
    <x v="393"/>
    <s v="CATHELIN JEREMIE"/>
    <m/>
    <m/>
    <m/>
    <m/>
    <m/>
    <m/>
    <m/>
    <m/>
    <m/>
    <m/>
    <m/>
    <m/>
    <n v="0"/>
    <n v="0"/>
    <s v="071551"/>
    <x v="393"/>
  </r>
  <r>
    <s v="5"/>
    <s v="SEC"/>
    <x v="394"/>
    <s v="FOUCHER FLORANE"/>
    <m/>
    <m/>
    <m/>
    <m/>
    <m/>
    <m/>
    <m/>
    <m/>
    <m/>
    <m/>
    <m/>
    <m/>
    <n v="0"/>
    <n v="0"/>
    <s v="071551"/>
    <x v="394"/>
  </r>
  <r>
    <s v="5"/>
    <s v="SEC"/>
    <x v="395"/>
    <s v="SECTEUR BLAN "/>
    <m/>
    <m/>
    <m/>
    <m/>
    <m/>
    <m/>
    <m/>
    <m/>
    <m/>
    <m/>
    <m/>
    <m/>
    <n v="0"/>
    <n v="0"/>
    <s v="071551"/>
    <x v="395"/>
  </r>
  <r>
    <s v="5"/>
    <s v="SEC"/>
    <x v="396"/>
    <s v="SECTEUR BLAN "/>
    <m/>
    <m/>
    <m/>
    <m/>
    <m/>
    <m/>
    <m/>
    <m/>
    <m/>
    <m/>
    <m/>
    <m/>
    <n v="0"/>
    <n v="0"/>
    <s v="071551"/>
    <x v="396"/>
  </r>
  <r>
    <s v="5"/>
    <s v="SEC"/>
    <x v="397"/>
    <s v="SECTEUR BLAN "/>
    <m/>
    <m/>
    <m/>
    <m/>
    <m/>
    <m/>
    <m/>
    <m/>
    <m/>
    <m/>
    <m/>
    <m/>
    <n v="0"/>
    <n v="0"/>
    <s v="071551"/>
    <x v="397"/>
  </r>
  <r>
    <s v="5"/>
    <s v="SEC"/>
    <x v="398"/>
    <s v="SECTEUR BLAN "/>
    <m/>
    <m/>
    <m/>
    <m/>
    <m/>
    <m/>
    <m/>
    <m/>
    <m/>
    <m/>
    <m/>
    <m/>
    <n v="0"/>
    <n v="0"/>
    <s v="071551"/>
    <x v="398"/>
  </r>
  <r>
    <s v="5"/>
    <s v="SEC"/>
    <x v="399"/>
    <s v="SECTEUR BLAN "/>
    <m/>
    <m/>
    <m/>
    <m/>
    <m/>
    <m/>
    <m/>
    <m/>
    <m/>
    <m/>
    <m/>
    <m/>
    <n v="0"/>
    <n v="0"/>
    <s v="071551"/>
    <x v="399"/>
  </r>
  <r>
    <s v="4"/>
    <s v="OC"/>
    <x v="400"/>
    <s v="FOSSEY SEBASTIEN"/>
    <n v="5.52"/>
    <n v="0"/>
    <n v="0"/>
    <n v="8.85"/>
    <n v="6.25"/>
    <n v="0"/>
    <n v="12.1"/>
    <n v="0.85"/>
    <n v="3.68"/>
    <n v="19.25"/>
    <n v="1.95"/>
    <n v="7.27"/>
    <n v="14.37"/>
    <n v="36.869999999999997"/>
    <s v="700173"/>
    <x v="400"/>
  </r>
  <r>
    <s v="5"/>
    <s v="SEC"/>
    <x v="401"/>
    <s v="DALIGAUD VERONIQUE"/>
    <n v="2.4"/>
    <n v="0"/>
    <n v="0"/>
    <n v="7.25"/>
    <n v="0"/>
    <n v="0"/>
    <n v="2.37"/>
    <n v="2.35"/>
    <n v="0"/>
    <n v="4.43"/>
    <n v="5.69"/>
    <n v="0"/>
    <n v="9.65"/>
    <n v="9.1999999999999993"/>
    <s v="700173"/>
    <x v="401"/>
  </r>
  <r>
    <s v="5"/>
    <s v="SEC"/>
    <x v="402"/>
    <s v="LESOURD EMILIE"/>
    <n v="7.06"/>
    <n v="0"/>
    <s v=""/>
    <n v="9.82"/>
    <s v=""/>
    <n v="0"/>
    <n v="5.99"/>
    <n v="0"/>
    <n v="0"/>
    <n v="10.26"/>
    <n v="0"/>
    <n v="0"/>
    <n v="16.88"/>
    <n v="23.310000000000002"/>
    <s v="700173"/>
    <x v="402"/>
  </r>
  <r>
    <s v="5"/>
    <s v="SEC"/>
    <x v="403"/>
    <s v="DAUNOU LUDOVIC"/>
    <n v="5.67"/>
    <n v="0"/>
    <n v="0"/>
    <n v="6.88"/>
    <n v="0"/>
    <n v="0"/>
    <n v="12.7"/>
    <n v="0.99"/>
    <n v="0"/>
    <n v="19.62"/>
    <n v="1.1599999999999999"/>
    <n v="0"/>
    <n v="12.55"/>
    <n v="37.989999999999995"/>
    <s v="700173"/>
    <x v="403"/>
  </r>
  <r>
    <s v="5"/>
    <s v="SEC"/>
    <x v="404"/>
    <s v="GERARD CHRISTOPHE"/>
    <n v="15.66"/>
    <n v="0"/>
    <n v="0"/>
    <n v="20.79"/>
    <n v="36.69"/>
    <n v="0"/>
    <n v="15.22"/>
    <n v="0"/>
    <n v="0"/>
    <n v="21.3"/>
    <n v="4.1900000000000004"/>
    <n v="19.78"/>
    <n v="36.450000000000003"/>
    <n v="52.180000000000007"/>
    <s v="700173"/>
    <x v="404"/>
  </r>
  <r>
    <s v="5"/>
    <s v="SEC"/>
    <x v="405"/>
    <s v="SCAFIDI ALVIN"/>
    <m/>
    <m/>
    <m/>
    <m/>
    <m/>
    <m/>
    <m/>
    <m/>
    <m/>
    <m/>
    <m/>
    <m/>
    <n v="0"/>
    <n v="0"/>
    <s v="700173"/>
    <x v="405"/>
  </r>
  <r>
    <s v="5"/>
    <s v="SEC"/>
    <x v="406"/>
    <s v="RODI MARGAUX"/>
    <n v="3.62"/>
    <n v="0"/>
    <n v="0"/>
    <n v="6.6"/>
    <n v="0"/>
    <n v="0"/>
    <n v="7"/>
    <n v="1.4"/>
    <n v="0"/>
    <n v="9.52"/>
    <n v="2.08"/>
    <n v="0"/>
    <n v="10.219999999999999"/>
    <n v="20.14"/>
    <s v="700173"/>
    <x v="406"/>
  </r>
  <r>
    <s v="5"/>
    <s v="SEC"/>
    <x v="407"/>
    <s v="SECTEUR BLAN "/>
    <m/>
    <m/>
    <m/>
    <m/>
    <m/>
    <m/>
    <m/>
    <m/>
    <m/>
    <m/>
    <m/>
    <m/>
    <n v="0"/>
    <n v="0"/>
    <s v="700173"/>
    <x v="407"/>
  </r>
  <r>
    <s v="5"/>
    <s v="SEC"/>
    <x v="408"/>
    <s v="SECTEUR BLAN "/>
    <m/>
    <m/>
    <m/>
    <m/>
    <m/>
    <m/>
    <m/>
    <m/>
    <m/>
    <m/>
    <m/>
    <m/>
    <n v="0"/>
    <n v="0"/>
    <s v="700173"/>
    <x v="408"/>
  </r>
  <r>
    <s v="5"/>
    <s v="SEC"/>
    <x v="409"/>
    <s v="SECTEUR BLAN "/>
    <m/>
    <m/>
    <m/>
    <m/>
    <m/>
    <m/>
    <m/>
    <m/>
    <m/>
    <m/>
    <m/>
    <m/>
    <n v="0"/>
    <n v="0"/>
    <s v="700173"/>
    <x v="409"/>
  </r>
  <r>
    <s v="5"/>
    <s v="SEC"/>
    <x v="410"/>
    <s v="SECTEUR BLAN "/>
    <m/>
    <m/>
    <m/>
    <m/>
    <m/>
    <m/>
    <m/>
    <m/>
    <m/>
    <m/>
    <m/>
    <m/>
    <n v="0"/>
    <n v="0"/>
    <s v="700173"/>
    <x v="410"/>
  </r>
  <r>
    <s v="5"/>
    <s v="SEC"/>
    <x v="411"/>
    <s v="SECTEUR BLAN "/>
    <m/>
    <m/>
    <m/>
    <m/>
    <m/>
    <m/>
    <m/>
    <m/>
    <m/>
    <m/>
    <m/>
    <m/>
    <n v="0"/>
    <n v="0"/>
    <s v="700173"/>
    <x v="411"/>
  </r>
  <r>
    <s v="5"/>
    <s v="SEC"/>
    <x v="412"/>
    <s v="SECTEUR BLAN "/>
    <m/>
    <m/>
    <m/>
    <m/>
    <m/>
    <m/>
    <m/>
    <m/>
    <m/>
    <m/>
    <m/>
    <m/>
    <n v="0"/>
    <n v="0"/>
    <s v="700173"/>
    <x v="412"/>
  </r>
  <r>
    <s v="4"/>
    <s v="OC"/>
    <x v="413"/>
    <s v="OC FICTIVE "/>
    <m/>
    <m/>
    <m/>
    <m/>
    <m/>
    <m/>
    <m/>
    <m/>
    <m/>
    <s v=""/>
    <m/>
    <m/>
    <n v="0"/>
    <n v="0"/>
    <s v="900455"/>
    <x v="413"/>
  </r>
  <r>
    <s v="5"/>
    <s v="SEC"/>
    <x v="414"/>
    <s v="ANTONOFF APOLLINE"/>
    <m/>
    <m/>
    <m/>
    <m/>
    <m/>
    <m/>
    <m/>
    <m/>
    <m/>
    <s v=""/>
    <m/>
    <m/>
    <n v="0"/>
    <n v="0"/>
    <s v="900455"/>
    <x v="414"/>
  </r>
  <r>
    <s v="3"/>
    <s v="OD"/>
    <x v="415"/>
    <s v="HENNICOTTE JONATHAN"/>
    <n v="3.34"/>
    <n v="0.34"/>
    <n v="0.31"/>
    <n v="5.91"/>
    <n v="0.75"/>
    <n v="2.3199999999999998"/>
    <n v="19.39"/>
    <n v="4.92"/>
    <n v="8.5"/>
    <n v="28.28"/>
    <n v="8.35"/>
    <n v="16.82"/>
    <n v="9.25"/>
    <n v="51.010000000000005"/>
    <n v="0"/>
    <x v="415"/>
  </r>
  <r>
    <s v="4"/>
    <s v="OC"/>
    <x v="416"/>
    <s v="FEVRIER MAGALIE"/>
    <n v="3.91"/>
    <n v="0"/>
    <n v="1.42"/>
    <n v="7.44"/>
    <n v="0.72"/>
    <n v="4.99"/>
    <n v="28.35"/>
    <n v="9"/>
    <n v="9.68"/>
    <n v="41.6"/>
    <n v="15.11"/>
    <n v="27.64"/>
    <n v="11.350000000000001"/>
    <n v="73.860000000000014"/>
    <s v="071042"/>
    <x v="416"/>
  </r>
  <r>
    <s v="5"/>
    <s v="SEC"/>
    <x v="417"/>
    <s v="DELHOMMELLE CAROLINE"/>
    <n v="1.72"/>
    <n v="0"/>
    <n v="0"/>
    <n v="3.23"/>
    <n v="0"/>
    <n v="4.8099999999999996"/>
    <n v="20.79"/>
    <n v="0"/>
    <n v="4.3899999999999997"/>
    <n v="16.350000000000001"/>
    <n v="0"/>
    <n v="19.350000000000001"/>
    <n v="4.95"/>
    <n v="38.86"/>
    <s v="071042"/>
    <x v="417"/>
  </r>
  <r>
    <s v="5"/>
    <s v="SEC"/>
    <x v="418"/>
    <s v="NOLLET ANTOINE"/>
    <n v="4.47"/>
    <n v="0"/>
    <n v="4.07"/>
    <n v="12.42"/>
    <n v="0"/>
    <n v="6.87"/>
    <n v="17.32"/>
    <n v="0"/>
    <n v="19.46"/>
    <n v="30.81"/>
    <n v="0"/>
    <n v="36.85"/>
    <n v="16.89"/>
    <n v="52.599999999999994"/>
    <s v="071042"/>
    <x v="418"/>
  </r>
  <r>
    <s v="5"/>
    <s v="SEC"/>
    <x v="419"/>
    <s v="BOUDRINGHIN AURELIEN"/>
    <n v="5.16"/>
    <n v="0"/>
    <n v="0"/>
    <n v="21.03"/>
    <m/>
    <m/>
    <n v="21.22"/>
    <n v="0"/>
    <m/>
    <n v="26.25"/>
    <n v="8.8699999999999992"/>
    <n v="0"/>
    <n v="26.19"/>
    <n v="52.629999999999995"/>
    <s v="071042"/>
    <x v="419"/>
  </r>
  <r>
    <s v="5"/>
    <s v="SEC"/>
    <x v="420"/>
    <s v="FACQUIER ELODIE"/>
    <n v="5.01"/>
    <n v="0"/>
    <n v="0"/>
    <n v="11.56"/>
    <n v="0"/>
    <n v="0"/>
    <m/>
    <m/>
    <m/>
    <m/>
    <m/>
    <m/>
    <n v="16.57"/>
    <n v="5.01"/>
    <s v="071042"/>
    <x v="420"/>
  </r>
  <r>
    <s v="5"/>
    <s v="SEC"/>
    <x v="421"/>
    <s v="CHAIDRON FUE STEPHANIE"/>
    <m/>
    <m/>
    <m/>
    <m/>
    <m/>
    <m/>
    <m/>
    <m/>
    <m/>
    <m/>
    <m/>
    <m/>
    <n v="0"/>
    <n v="0"/>
    <s v="071042"/>
    <x v="421"/>
  </r>
  <r>
    <s v="5"/>
    <s v="SEC"/>
    <x v="422"/>
    <s v="LEU GREGORY"/>
    <n v="3.28"/>
    <n v="0"/>
    <n v="0"/>
    <n v="3.08"/>
    <n v="1.56"/>
    <n v="0"/>
    <n v="16.25"/>
    <n v="2.1"/>
    <n v="0"/>
    <n v="29.86"/>
    <n v="9.16"/>
    <n v="0"/>
    <n v="6.3599999999999994"/>
    <n v="49.39"/>
    <s v="071042"/>
    <x v="422"/>
  </r>
  <r>
    <s v="5"/>
    <s v="SEC"/>
    <x v="423"/>
    <s v="LELONG ANGELIQUE"/>
    <m/>
    <m/>
    <m/>
    <m/>
    <m/>
    <m/>
    <m/>
    <m/>
    <m/>
    <m/>
    <m/>
    <m/>
    <n v="0"/>
    <n v="0"/>
    <s v="071042"/>
    <x v="423"/>
  </r>
  <r>
    <s v="5"/>
    <s v="SEC"/>
    <x v="424"/>
    <s v="SECTEUR BLAN "/>
    <m/>
    <m/>
    <m/>
    <m/>
    <m/>
    <m/>
    <m/>
    <m/>
    <m/>
    <m/>
    <m/>
    <m/>
    <n v="0"/>
    <n v="0"/>
    <s v="071042"/>
    <x v="424"/>
  </r>
  <r>
    <s v="5"/>
    <s v="SEC"/>
    <x v="425"/>
    <s v="SECTEUR BLAN "/>
    <m/>
    <m/>
    <m/>
    <m/>
    <m/>
    <m/>
    <m/>
    <m/>
    <m/>
    <m/>
    <m/>
    <m/>
    <n v="0"/>
    <n v="0"/>
    <s v="071042"/>
    <x v="425"/>
  </r>
  <r>
    <s v="5"/>
    <s v="SEC"/>
    <x v="426"/>
    <s v="SECTEUR BLAN "/>
    <m/>
    <m/>
    <m/>
    <m/>
    <m/>
    <m/>
    <m/>
    <m/>
    <m/>
    <m/>
    <m/>
    <m/>
    <n v="0"/>
    <n v="0"/>
    <s v="071042"/>
    <x v="426"/>
  </r>
  <r>
    <s v="4"/>
    <s v="OC"/>
    <x v="427"/>
    <s v="MAGRE CENDRINE"/>
    <n v="1.96"/>
    <n v="0.63"/>
    <n v="0"/>
    <n v="3.71"/>
    <n v="0.56999999999999995"/>
    <n v="1.91"/>
    <n v="9.8000000000000007"/>
    <n v="2.2799999999999998"/>
    <n v="8.67"/>
    <n v="20.52"/>
    <n v="5.84"/>
    <n v="14.75"/>
    <n v="5.67"/>
    <n v="32.28"/>
    <s v="071043"/>
    <x v="427"/>
  </r>
  <r>
    <s v="5"/>
    <s v="SEC"/>
    <x v="428"/>
    <s v="OLMO NICOLAS"/>
    <n v="0.51"/>
    <n v="0.78"/>
    <n v="0"/>
    <n v="2.4"/>
    <n v="1.08"/>
    <n v="0"/>
    <n v="11.48"/>
    <n v="1.9"/>
    <n v="12.76"/>
    <n v="19.010000000000002"/>
    <n v="1.87"/>
    <n v="17.2"/>
    <n v="2.91"/>
    <n v="31"/>
    <s v="071043"/>
    <x v="428"/>
  </r>
  <r>
    <s v="5"/>
    <s v="SEC"/>
    <x v="429"/>
    <s v="FONGUEUSE MICKAEL"/>
    <n v="6.53"/>
    <n v="0"/>
    <n v="0"/>
    <n v="3.98"/>
    <n v="0"/>
    <n v="0"/>
    <n v="4.24"/>
    <n v="0"/>
    <n v="0"/>
    <n v="23.85"/>
    <n v="0"/>
    <n v="14.53"/>
    <n v="10.51"/>
    <n v="34.620000000000005"/>
    <s v="071043"/>
    <x v="429"/>
  </r>
  <r>
    <s v="5"/>
    <s v="SEC"/>
    <x v="430"/>
    <s v="NOUNGUI ALVINE MAU"/>
    <n v="0.39"/>
    <n v="0"/>
    <n v="0"/>
    <n v="1.17"/>
    <n v="0"/>
    <n v="0"/>
    <n v="47.33"/>
    <n v="0"/>
    <m/>
    <n v="23.26"/>
    <n v="38.35"/>
    <n v="18.04"/>
    <n v="1.56"/>
    <n v="70.98"/>
    <s v="071043"/>
    <x v="430"/>
  </r>
  <r>
    <s v="5"/>
    <s v="SEC"/>
    <x v="431"/>
    <s v="SECTEUR BLAN "/>
    <m/>
    <m/>
    <m/>
    <m/>
    <m/>
    <m/>
    <m/>
    <m/>
    <m/>
    <m/>
    <m/>
    <m/>
    <n v="0"/>
    <n v="0"/>
    <s v="071043"/>
    <x v="431"/>
  </r>
  <r>
    <s v="5"/>
    <s v="SEC"/>
    <x v="432"/>
    <s v="SECTEUR BLAN "/>
    <m/>
    <m/>
    <m/>
    <m/>
    <m/>
    <m/>
    <m/>
    <m/>
    <m/>
    <m/>
    <m/>
    <m/>
    <n v="0"/>
    <n v="0"/>
    <e v="#N/A"/>
    <x v="432"/>
  </r>
  <r>
    <s v="5"/>
    <s v="SEC"/>
    <x v="433"/>
    <s v="SECTEUR BLAN "/>
    <m/>
    <m/>
    <m/>
    <m/>
    <m/>
    <m/>
    <m/>
    <m/>
    <m/>
    <m/>
    <m/>
    <m/>
    <n v="0"/>
    <n v="0"/>
    <s v="071043"/>
    <x v="433"/>
  </r>
  <r>
    <s v="5"/>
    <s v="SEC"/>
    <x v="434"/>
    <s v="SECTEUR BLAN "/>
    <m/>
    <m/>
    <m/>
    <m/>
    <m/>
    <m/>
    <m/>
    <m/>
    <m/>
    <m/>
    <m/>
    <m/>
    <n v="0"/>
    <n v="0"/>
    <s v="071043"/>
    <x v="434"/>
  </r>
  <r>
    <s v="5"/>
    <s v="SEC"/>
    <x v="435"/>
    <s v="SECTEUR BLAN "/>
    <m/>
    <m/>
    <m/>
    <m/>
    <m/>
    <m/>
    <m/>
    <m/>
    <m/>
    <m/>
    <m/>
    <m/>
    <n v="0"/>
    <n v="0"/>
    <s v="071043"/>
    <x v="435"/>
  </r>
  <r>
    <s v="5"/>
    <s v="SEC"/>
    <x v="436"/>
    <s v="SECTEUR BLAN "/>
    <m/>
    <m/>
    <m/>
    <m/>
    <m/>
    <m/>
    <m/>
    <m/>
    <m/>
    <m/>
    <m/>
    <m/>
    <n v="0"/>
    <n v="0"/>
    <s v="071043"/>
    <x v="436"/>
  </r>
  <r>
    <s v="5"/>
    <s v="SEC"/>
    <x v="437"/>
    <s v="SECTEUR BLAN "/>
    <m/>
    <m/>
    <m/>
    <m/>
    <m/>
    <m/>
    <m/>
    <m/>
    <m/>
    <m/>
    <m/>
    <m/>
    <n v="0"/>
    <n v="0"/>
    <s v="071043"/>
    <x v="437"/>
  </r>
  <r>
    <s v="4"/>
    <s v="OC"/>
    <x v="438"/>
    <s v="CARUELLE FREDERIC"/>
    <n v="2.63"/>
    <n v="0"/>
    <n v="0"/>
    <n v="7.59"/>
    <n v="1.27"/>
    <n v="1.22"/>
    <n v="16.260000000000002"/>
    <n v="4.29"/>
    <n v="2.36"/>
    <n v="21.35"/>
    <n v="4.62"/>
    <n v="8.8699999999999992"/>
    <n v="10.219999999999999"/>
    <n v="40.24"/>
    <s v="071438"/>
    <x v="438"/>
  </r>
  <r>
    <s v="5"/>
    <s v="SEC"/>
    <x v="439"/>
    <s v="CLOTTERIOU THIERRY"/>
    <n v="0"/>
    <n v="0"/>
    <n v="0"/>
    <n v="14.72"/>
    <n v="0"/>
    <n v="0"/>
    <n v="51.54"/>
    <s v=""/>
    <n v="0"/>
    <n v="40.659999999999997"/>
    <n v="0"/>
    <n v="23.31"/>
    <n v="14.72"/>
    <n v="92.199999999999989"/>
    <s v="071438"/>
    <x v="439"/>
  </r>
  <r>
    <s v="5"/>
    <s v="SEC"/>
    <x v="440"/>
    <s v="CAGNARD FREDERIC"/>
    <n v="1.83"/>
    <n v="0"/>
    <n v="0"/>
    <n v="3.86"/>
    <n v="0"/>
    <n v="0"/>
    <n v="18.48"/>
    <n v="8.9"/>
    <n v="0"/>
    <n v="24.35"/>
    <n v="4.72"/>
    <n v="0"/>
    <n v="5.6899999999999995"/>
    <n v="44.660000000000004"/>
    <s v="071438"/>
    <x v="440"/>
  </r>
  <r>
    <s v="5"/>
    <s v="SEC"/>
    <x v="441"/>
    <s v="DESCHAMPS RENAUD"/>
    <n v="0"/>
    <n v="0"/>
    <n v="0"/>
    <n v="1.81"/>
    <n v="0"/>
    <m/>
    <n v="48.52"/>
    <n v="0"/>
    <m/>
    <n v="45.98"/>
    <s v=""/>
    <n v="21.84"/>
    <n v="1.81"/>
    <n v="94.5"/>
    <s v="071438"/>
    <x v="441"/>
  </r>
  <r>
    <s v="5"/>
    <s v="SEC"/>
    <x v="442"/>
    <s v="KLIMENKO PATRICE"/>
    <n v="1.59"/>
    <n v="0"/>
    <n v="0"/>
    <n v="1.77"/>
    <n v="0"/>
    <n v="0"/>
    <n v="7.52"/>
    <n v="0"/>
    <n v="3.26"/>
    <n v="8.86"/>
    <n v="3.43"/>
    <n v="0"/>
    <n v="3.3600000000000003"/>
    <n v="17.97"/>
    <s v="071438"/>
    <x v="442"/>
  </r>
  <r>
    <s v="5"/>
    <s v="SEC"/>
    <x v="443"/>
    <s v="MILLE MATHIEU"/>
    <n v="8.43"/>
    <n v="0"/>
    <n v="0"/>
    <n v="19.43"/>
    <n v="3.68"/>
    <n v="4.18"/>
    <n v="17.48"/>
    <n v="0.94"/>
    <n v="7.74"/>
    <n v="13.37"/>
    <n v="4.05"/>
    <n v="0"/>
    <n v="27.86"/>
    <n v="39.28"/>
    <s v="071438"/>
    <x v="443"/>
  </r>
  <r>
    <s v="5"/>
    <s v="SEC"/>
    <x v="444"/>
    <s v="COUSTENOBLE LESLY"/>
    <n v="0"/>
    <n v="0"/>
    <n v="0"/>
    <n v="18.96"/>
    <n v="0"/>
    <n v="0"/>
    <n v="25.69"/>
    <n v="50"/>
    <n v="0"/>
    <n v="30.96"/>
    <n v="0"/>
    <n v="22.72"/>
    <n v="18.96"/>
    <n v="56.650000000000006"/>
    <s v="071438"/>
    <x v="444"/>
  </r>
  <r>
    <s v="5"/>
    <s v="SEC"/>
    <x v="445"/>
    <s v="MISTRAL FRANCK"/>
    <n v="0.75"/>
    <n v="0"/>
    <n v="0"/>
    <n v="3.92"/>
    <n v="0"/>
    <n v="0"/>
    <n v="7.34"/>
    <n v="0"/>
    <n v="2.44"/>
    <n v="14.05"/>
    <n v="0"/>
    <n v="16.149999999999999"/>
    <n v="4.67"/>
    <n v="22.14"/>
    <s v="071438"/>
    <x v="445"/>
  </r>
  <r>
    <s v="5"/>
    <s v="SEC"/>
    <x v="446"/>
    <s v="LABADENS AGNES"/>
    <n v="0.93"/>
    <n v="0"/>
    <n v="0"/>
    <n v="11.96"/>
    <n v="1.36"/>
    <n v="0"/>
    <n v="32.75"/>
    <n v="1.21"/>
    <m/>
    <n v="33.520000000000003"/>
    <n v="33.840000000000003"/>
    <n v="41.28"/>
    <n v="12.89"/>
    <n v="67.2"/>
    <s v="071438"/>
    <x v="446"/>
  </r>
  <r>
    <s v="5"/>
    <s v="SEC"/>
    <x v="447"/>
    <s v="BOYER THOMAS"/>
    <n v="4.67"/>
    <n v="0"/>
    <n v="0"/>
    <n v="12.95"/>
    <n v="0"/>
    <n v="0"/>
    <n v="19.61"/>
    <n v="9.8000000000000007"/>
    <n v="0"/>
    <n v="27.49"/>
    <n v="6.94"/>
    <n v="0"/>
    <n v="17.619999999999997"/>
    <n v="51.769999999999996"/>
    <s v="071438"/>
    <x v="447"/>
  </r>
  <r>
    <s v="5"/>
    <s v="SEC"/>
    <x v="448"/>
    <s v="SECTEUR BLAN "/>
    <m/>
    <m/>
    <m/>
    <m/>
    <m/>
    <m/>
    <m/>
    <m/>
    <m/>
    <m/>
    <m/>
    <m/>
    <n v="0"/>
    <n v="0"/>
    <s v="071438"/>
    <x v="448"/>
  </r>
  <r>
    <s v="5"/>
    <s v="SEC"/>
    <x v="449"/>
    <s v="SECTEUR BLAN "/>
    <m/>
    <m/>
    <m/>
    <m/>
    <m/>
    <m/>
    <m/>
    <m/>
    <m/>
    <m/>
    <m/>
    <m/>
    <n v="0"/>
    <n v="0"/>
    <s v="071438"/>
    <x v="449"/>
  </r>
  <r>
    <s v="4"/>
    <s v="OC"/>
    <x v="450"/>
    <s v="ZAPPARATA ANTHONY"/>
    <n v="4.26"/>
    <n v="0.68"/>
    <n v="0"/>
    <n v="3.39"/>
    <n v="0.61"/>
    <n v="0"/>
    <n v="12.42"/>
    <n v="0.72"/>
    <n v="23.95"/>
    <n v="17.690000000000001"/>
    <n v="3.36"/>
    <n v="12.06"/>
    <n v="7.65"/>
    <n v="34.370000000000005"/>
    <s v="071450"/>
    <x v="450"/>
  </r>
  <r>
    <s v="5"/>
    <s v="SEC"/>
    <x v="451"/>
    <s v="DELAHAYE CHRISTOPHE"/>
    <n v="4.84"/>
    <n v="2.36"/>
    <n v="0"/>
    <n v="3.67"/>
    <n v="1.1499999999999999"/>
    <n v="0"/>
    <n v="10.69"/>
    <n v="0"/>
    <n v="0"/>
    <n v="11.07"/>
    <n v="0"/>
    <n v="0"/>
    <n v="8.51"/>
    <n v="26.6"/>
    <s v="071450"/>
    <x v="451"/>
  </r>
  <r>
    <s v="5"/>
    <s v="SEC"/>
    <x v="452"/>
    <s v="BECARD YANNICK"/>
    <n v="0"/>
    <n v="0"/>
    <m/>
    <n v="0"/>
    <n v="0"/>
    <m/>
    <n v="37.26"/>
    <n v="1.52"/>
    <n v="0"/>
    <n v="35.43"/>
    <n v="1.89"/>
    <n v="0"/>
    <n v="0"/>
    <n v="72.69"/>
    <s v="071450"/>
    <x v="452"/>
  </r>
  <r>
    <s v="5"/>
    <s v="SEC"/>
    <x v="453"/>
    <s v="GILLES THOMAS"/>
    <n v="1.18"/>
    <n v="0"/>
    <n v="0"/>
    <n v="1.65"/>
    <n v="0"/>
    <n v="0"/>
    <n v="3.25"/>
    <n v="0"/>
    <n v="28.22"/>
    <n v="22.21"/>
    <n v="3.64"/>
    <n v="22.98"/>
    <n v="2.83"/>
    <n v="26.64"/>
    <s v="071450"/>
    <x v="453"/>
  </r>
  <r>
    <s v="5"/>
    <s v="SEC"/>
    <x v="454"/>
    <s v="SIX GEOFFROY"/>
    <n v="4.26"/>
    <n v="0"/>
    <n v="0"/>
    <n v="6.08"/>
    <n v="0"/>
    <m/>
    <n v="17.91"/>
    <n v="0"/>
    <m/>
    <n v="26.24"/>
    <n v="0"/>
    <n v="0"/>
    <n v="10.34"/>
    <n v="48.41"/>
    <s v="071450"/>
    <x v="454"/>
  </r>
  <r>
    <s v="5"/>
    <s v="SEC"/>
    <x v="455"/>
    <s v="LIETARD SANDRINE"/>
    <n v="7.07"/>
    <n v="0"/>
    <n v="0"/>
    <n v="3.6"/>
    <n v="0"/>
    <n v="0"/>
    <n v="9.4499999999999993"/>
    <n v="0"/>
    <n v="0"/>
    <n v="12.73"/>
    <n v="0.41"/>
    <n v="19.940000000000001"/>
    <n v="10.67"/>
    <n v="29.25"/>
    <s v="071450"/>
    <x v="455"/>
  </r>
  <r>
    <s v="5"/>
    <s v="SEC"/>
    <x v="456"/>
    <s v="DEMARCQ FLORIAN"/>
    <n v="2.46"/>
    <n v="0"/>
    <n v="0"/>
    <n v="2.14"/>
    <n v="0"/>
    <n v="0"/>
    <n v="6.61"/>
    <n v="0"/>
    <n v="100"/>
    <n v="11.94"/>
    <n v="2.97"/>
    <n v="0"/>
    <n v="4.5999999999999996"/>
    <n v="21.009999999999998"/>
    <s v="071450"/>
    <x v="456"/>
  </r>
  <r>
    <s v="5"/>
    <s v="SEC"/>
    <x v="457"/>
    <s v="NOBECOURT RODOLPHE"/>
    <n v="0"/>
    <n v="0"/>
    <m/>
    <n v="22.28"/>
    <n v="4.03"/>
    <m/>
    <n v="14.19"/>
    <n v="9.6"/>
    <m/>
    <n v="13.47"/>
    <n v="21.02"/>
    <n v="0"/>
    <n v="22.28"/>
    <n v="27.66"/>
    <s v="071450"/>
    <x v="457"/>
  </r>
  <r>
    <s v="5"/>
    <s v="SEC"/>
    <x v="458"/>
    <s v="MARLIER LOIC"/>
    <n v="8.7899999999999991"/>
    <n v="6.18"/>
    <n v="0"/>
    <n v="5.93"/>
    <n v="2.74"/>
    <n v="0"/>
    <n v="18.010000000000002"/>
    <n v="3.68"/>
    <n v="0"/>
    <n v="28.33"/>
    <n v="4.6100000000000003"/>
    <m/>
    <n v="14.719999999999999"/>
    <n v="55.129999999999995"/>
    <s v="071450"/>
    <x v="458"/>
  </r>
  <r>
    <s v="5"/>
    <s v="SEC"/>
    <x v="459"/>
    <s v="SECTEUR BLAN "/>
    <m/>
    <m/>
    <m/>
    <m/>
    <m/>
    <m/>
    <m/>
    <m/>
    <m/>
    <m/>
    <m/>
    <m/>
    <n v="0"/>
    <n v="0"/>
    <s v="071450"/>
    <x v="459"/>
  </r>
  <r>
    <s v="5"/>
    <s v="SEC"/>
    <x v="460"/>
    <s v="SECTEUR BLAN "/>
    <m/>
    <m/>
    <m/>
    <m/>
    <m/>
    <m/>
    <m/>
    <m/>
    <m/>
    <m/>
    <m/>
    <m/>
    <n v="0"/>
    <n v="0"/>
    <e v="#N/A"/>
    <x v="460"/>
  </r>
  <r>
    <s v="5"/>
    <s v="SEC"/>
    <x v="461"/>
    <s v="SECTEUR BLAN "/>
    <m/>
    <m/>
    <m/>
    <m/>
    <m/>
    <m/>
    <m/>
    <m/>
    <m/>
    <m/>
    <m/>
    <m/>
    <n v="0"/>
    <n v="0"/>
    <s v="071450"/>
    <x v="461"/>
  </r>
  <r>
    <s v="5"/>
    <s v="SEC"/>
    <x v="462"/>
    <s v="SECTEUR BLAN "/>
    <m/>
    <m/>
    <m/>
    <m/>
    <m/>
    <m/>
    <m/>
    <m/>
    <m/>
    <m/>
    <m/>
    <m/>
    <n v="0"/>
    <n v="0"/>
    <s v="071450"/>
    <x v="462"/>
  </r>
  <r>
    <s v="4"/>
    <s v="OC"/>
    <x v="463"/>
    <s v="FICHEUX ERIC"/>
    <m/>
    <m/>
    <m/>
    <m/>
    <m/>
    <m/>
    <m/>
    <m/>
    <m/>
    <m/>
    <m/>
    <m/>
    <n v="0"/>
    <n v="0"/>
    <s v="900335"/>
    <x v="463"/>
  </r>
  <r>
    <s v="0"/>
    <s v="SIEGE"/>
    <x v="464"/>
    <s v="PREVOT SYLVIE"/>
    <m/>
    <m/>
    <m/>
    <m/>
    <m/>
    <m/>
    <m/>
    <m/>
    <m/>
    <m/>
    <m/>
    <m/>
    <n v="0"/>
    <n v="0"/>
    <n v="0"/>
    <x v="464"/>
  </r>
  <r>
    <s v="3"/>
    <s v="OD"/>
    <x v="465"/>
    <s v="SARDIN RODOLPHE"/>
    <m/>
    <m/>
    <m/>
    <m/>
    <n v="0"/>
    <m/>
    <m/>
    <n v="0"/>
    <m/>
    <m/>
    <m/>
    <m/>
    <n v="0"/>
    <n v="0"/>
    <n v="0"/>
    <x v="465"/>
  </r>
  <r>
    <s v="0"/>
    <s v="SIEGE"/>
    <x v="466"/>
    <s v="DE STANKIEWI SOPHIE"/>
    <m/>
    <m/>
    <m/>
    <m/>
    <m/>
    <m/>
    <m/>
    <m/>
    <m/>
    <m/>
    <m/>
    <m/>
    <n v="0"/>
    <n v="0"/>
    <n v="0"/>
    <x v="466"/>
  </r>
  <r>
    <s v="0"/>
    <s v="SIEGE"/>
    <x v="467"/>
    <s v="FLAHOU OLIVIER"/>
    <m/>
    <m/>
    <m/>
    <m/>
    <m/>
    <m/>
    <m/>
    <m/>
    <m/>
    <m/>
    <m/>
    <m/>
    <n v="0"/>
    <n v="0"/>
    <n v="0"/>
    <x v="467"/>
  </r>
  <r>
    <s v="2"/>
    <s v="RE"/>
    <x v="468"/>
    <s v="MESTRE FREDERIC"/>
    <n v="5.14"/>
    <n v="0.73"/>
    <n v="1.28"/>
    <n v="9.8800000000000008"/>
    <n v="1.96"/>
    <n v="4.4000000000000004"/>
    <n v="17.010000000000002"/>
    <n v="3.52"/>
    <n v="6.52"/>
    <n v="21.13"/>
    <n v="5.79"/>
    <n v="7.83"/>
    <n v="15.02"/>
    <n v="43.28"/>
    <n v="0"/>
    <x v="468"/>
  </r>
  <r>
    <s v="3"/>
    <s v="OD"/>
    <x v="469"/>
    <s v="KERLOC H SYLVAIN"/>
    <n v="6.74"/>
    <n v="0.54"/>
    <n v="1.9"/>
    <n v="10.56"/>
    <n v="1.39"/>
    <n v="2.38"/>
    <n v="17.73"/>
    <n v="5.84"/>
    <n v="3.59"/>
    <n v="22.97"/>
    <n v="9.64"/>
    <n v="5.85"/>
    <n v="17.3"/>
    <n v="47.44"/>
    <n v="0"/>
    <x v="469"/>
  </r>
  <r>
    <s v="4"/>
    <s v="OC"/>
    <x v="470"/>
    <s v="OC CANNES "/>
    <m/>
    <m/>
    <m/>
    <m/>
    <m/>
    <m/>
    <m/>
    <m/>
    <m/>
    <m/>
    <m/>
    <m/>
    <n v="0"/>
    <n v="0"/>
    <s v="071256"/>
    <x v="470"/>
  </r>
  <r>
    <s v="4"/>
    <s v="OC"/>
    <x v="471"/>
    <s v="OC NICE "/>
    <n v="6.53"/>
    <n v="0.11"/>
    <n v="0"/>
    <n v="10.85"/>
    <n v="0.98"/>
    <n v="0"/>
    <n v="22.86"/>
    <n v="1.36"/>
    <n v="0"/>
    <n v="27.45"/>
    <n v="7.44"/>
    <n v="1.73"/>
    <n v="17.38"/>
    <n v="56.84"/>
    <s v="071264"/>
    <x v="471"/>
  </r>
  <r>
    <s v="5"/>
    <s v="SEC"/>
    <x v="472"/>
    <s v="REMUS JULIA"/>
    <m/>
    <m/>
    <m/>
    <m/>
    <m/>
    <m/>
    <m/>
    <m/>
    <m/>
    <m/>
    <m/>
    <m/>
    <n v="0"/>
    <n v="0"/>
    <s v="071264"/>
    <x v="472"/>
  </r>
  <r>
    <s v="5"/>
    <s v="SEC"/>
    <x v="473"/>
    <s v="HAACK ANAIS"/>
    <m/>
    <m/>
    <m/>
    <m/>
    <m/>
    <m/>
    <m/>
    <m/>
    <m/>
    <m/>
    <m/>
    <m/>
    <n v="0"/>
    <n v="0"/>
    <s v="071264"/>
    <x v="473"/>
  </r>
  <r>
    <s v="5"/>
    <s v="SEC"/>
    <x v="474"/>
    <s v="COURTOIS LAETITIA"/>
    <m/>
    <m/>
    <m/>
    <m/>
    <m/>
    <m/>
    <m/>
    <m/>
    <m/>
    <m/>
    <m/>
    <m/>
    <n v="0"/>
    <n v="0"/>
    <s v="071264"/>
    <x v="474"/>
  </r>
  <r>
    <s v="5"/>
    <s v="SEC"/>
    <x v="475"/>
    <s v="FOI SANDRINE"/>
    <n v="0"/>
    <m/>
    <m/>
    <n v="0"/>
    <m/>
    <m/>
    <n v="0"/>
    <n v="0"/>
    <m/>
    <n v="0"/>
    <n v="0"/>
    <m/>
    <n v="0"/>
    <n v="0"/>
    <s v="071264"/>
    <x v="475"/>
  </r>
  <r>
    <s v="5"/>
    <s v="SEC"/>
    <x v="476"/>
    <s v="VALADOUX CEDRIC"/>
    <n v="8.1999999999999993"/>
    <n v="0"/>
    <n v="0"/>
    <n v="8.6999999999999993"/>
    <n v="0"/>
    <n v="0"/>
    <n v="24.82"/>
    <n v="0.3"/>
    <n v="0"/>
    <n v="25.32"/>
    <n v="2.98"/>
    <n v="11.49"/>
    <n v="16.899999999999999"/>
    <n v="58.339999999999996"/>
    <s v="071264"/>
    <x v="476"/>
  </r>
  <r>
    <s v="5"/>
    <s v="SEC"/>
    <x v="477"/>
    <s v="BURNICHON CHRISTOPHE"/>
    <n v="0"/>
    <n v="0"/>
    <m/>
    <n v="0"/>
    <n v="0"/>
    <m/>
    <n v="0"/>
    <n v="0"/>
    <m/>
    <n v="12.33"/>
    <n v="0"/>
    <m/>
    <n v="0"/>
    <n v="12.33"/>
    <s v="071264"/>
    <x v="477"/>
  </r>
  <r>
    <s v="5"/>
    <s v="SEC"/>
    <x v="478"/>
    <s v="ELBAZ VANESSA"/>
    <n v="1.78"/>
    <n v="0.3"/>
    <n v="0"/>
    <n v="7.97"/>
    <n v="0.28999999999999998"/>
    <n v="0"/>
    <n v="13"/>
    <n v="0"/>
    <n v="0"/>
    <n v="14.4"/>
    <n v="0.59"/>
    <n v="0"/>
    <n v="9.75"/>
    <n v="29.18"/>
    <s v="071264"/>
    <x v="478"/>
  </r>
  <r>
    <s v="5"/>
    <s v="SEC"/>
    <x v="479"/>
    <s v="VESQUE VINCENT"/>
    <n v="5.67"/>
    <n v="0"/>
    <m/>
    <n v="5.1100000000000003"/>
    <n v="0"/>
    <m/>
    <n v="14.16"/>
    <n v="4.09"/>
    <n v="0"/>
    <n v="16.16"/>
    <n v="4.17"/>
    <n v="0"/>
    <n v="10.780000000000001"/>
    <n v="35.989999999999995"/>
    <s v="071264"/>
    <x v="479"/>
  </r>
  <r>
    <s v="5"/>
    <s v="SEC"/>
    <x v="480"/>
    <s v="MONSARA STEPHANIE"/>
    <n v="18.940000000000001"/>
    <n v="0"/>
    <n v="0"/>
    <n v="0"/>
    <m/>
    <m/>
    <m/>
    <m/>
    <m/>
    <m/>
    <m/>
    <m/>
    <n v="18.940000000000001"/>
    <n v="18.940000000000001"/>
    <e v="#N/A"/>
    <x v="480"/>
  </r>
  <r>
    <s v="5"/>
    <s v="SEC"/>
    <x v="481"/>
    <s v="SECTEUR BLAN "/>
    <m/>
    <m/>
    <m/>
    <m/>
    <m/>
    <m/>
    <m/>
    <m/>
    <m/>
    <m/>
    <m/>
    <m/>
    <n v="0"/>
    <n v="0"/>
    <s v="071264"/>
    <x v="481"/>
  </r>
  <r>
    <s v="5"/>
    <s v="SEC"/>
    <x v="482"/>
    <s v="SECTEUR BLAN "/>
    <m/>
    <m/>
    <m/>
    <m/>
    <m/>
    <m/>
    <m/>
    <m/>
    <m/>
    <m/>
    <m/>
    <m/>
    <n v="0"/>
    <n v="0"/>
    <s v="071264"/>
    <x v="482"/>
  </r>
  <r>
    <s v="5"/>
    <s v="SEC"/>
    <x v="483"/>
    <s v="SECTEUR BLAN "/>
    <m/>
    <m/>
    <m/>
    <m/>
    <m/>
    <m/>
    <m/>
    <m/>
    <m/>
    <m/>
    <m/>
    <m/>
    <n v="0"/>
    <n v="0"/>
    <s v="071264"/>
    <x v="483"/>
  </r>
  <r>
    <s v="4"/>
    <s v="OC"/>
    <x v="484"/>
    <s v="OC ANTIBES "/>
    <n v="6.8"/>
    <n v="0.57999999999999996"/>
    <n v="4.37"/>
    <n v="10.27"/>
    <n v="0.57999999999999996"/>
    <n v="0.56000000000000005"/>
    <n v="17.329999999999998"/>
    <n v="15.66"/>
    <n v="6.88"/>
    <n v="26.58"/>
    <n v="3.93"/>
    <n v="10.38"/>
    <n v="17.07"/>
    <n v="50.709999999999994"/>
    <s v="071347"/>
    <x v="484"/>
  </r>
  <r>
    <s v="5"/>
    <s v="SEC"/>
    <x v="485"/>
    <s v="VANVLANDEREN JONATHAN"/>
    <n v="4.16"/>
    <n v="0"/>
    <n v="0"/>
    <n v="4.04"/>
    <n v="0"/>
    <n v="0"/>
    <n v="8.94"/>
    <n v="0"/>
    <n v="0"/>
    <n v="14.02"/>
    <n v="0"/>
    <n v="0"/>
    <n v="8.1999999999999993"/>
    <n v="27.119999999999997"/>
    <s v="071347"/>
    <x v="485"/>
  </r>
  <r>
    <s v="5"/>
    <s v="SEC"/>
    <x v="486"/>
    <s v="VIALE DIDIER"/>
    <n v="7.48"/>
    <n v="3.09"/>
    <n v="0"/>
    <n v="5.33"/>
    <n v="2.14"/>
    <n v="3.13"/>
    <n v="10.32"/>
    <n v="62.27"/>
    <n v="6.98"/>
    <n v="16.899999999999999"/>
    <n v="1.48"/>
    <n v="0"/>
    <n v="12.81"/>
    <n v="34.700000000000003"/>
    <s v="071347"/>
    <x v="486"/>
  </r>
  <r>
    <s v="5"/>
    <s v="SEC"/>
    <x v="487"/>
    <s v="RISTORI OLIVIER"/>
    <n v="9.9700000000000006"/>
    <m/>
    <m/>
    <m/>
    <m/>
    <m/>
    <m/>
    <m/>
    <m/>
    <m/>
    <m/>
    <m/>
    <n v="9.9700000000000006"/>
    <n v="9.9700000000000006"/>
    <s v="071347"/>
    <x v="487"/>
  </r>
  <r>
    <s v="5"/>
    <s v="SEC"/>
    <x v="488"/>
    <s v="FERRARI CHRISTIAN"/>
    <n v="10.66"/>
    <n v="0"/>
    <n v="0"/>
    <m/>
    <m/>
    <m/>
    <m/>
    <m/>
    <m/>
    <m/>
    <m/>
    <m/>
    <n v="10.66"/>
    <n v="10.66"/>
    <s v="071347"/>
    <x v="488"/>
  </r>
  <r>
    <s v="5"/>
    <s v="SEC"/>
    <x v="489"/>
    <s v="AUDEBRAND THOMAS"/>
    <n v="5.28"/>
    <n v="0"/>
    <n v="11.4"/>
    <n v="8.23"/>
    <n v="0"/>
    <n v="0"/>
    <n v="18.38"/>
    <n v="0.51"/>
    <n v="10.48"/>
    <n v="30.46"/>
    <n v="8.76"/>
    <n v="15.11"/>
    <n v="13.510000000000002"/>
    <n v="54.120000000000005"/>
    <s v="071347"/>
    <x v="489"/>
  </r>
  <r>
    <s v="5"/>
    <s v="SEC"/>
    <x v="490"/>
    <s v="GUIDA ANTHONY"/>
    <n v="13.57"/>
    <n v="25.04"/>
    <n v="0"/>
    <n v="33.67"/>
    <m/>
    <m/>
    <m/>
    <m/>
    <m/>
    <m/>
    <m/>
    <m/>
    <n v="47.24"/>
    <n v="13.57"/>
    <s v="071347"/>
    <x v="490"/>
  </r>
  <r>
    <s v="5"/>
    <s v="SEC"/>
    <x v="491"/>
    <s v="VIGNA CELINE"/>
    <m/>
    <m/>
    <m/>
    <m/>
    <m/>
    <m/>
    <m/>
    <m/>
    <m/>
    <m/>
    <m/>
    <m/>
    <n v="0"/>
    <n v="0"/>
    <s v="071347"/>
    <x v="491"/>
  </r>
  <r>
    <s v="5"/>
    <s v="SEC"/>
    <x v="492"/>
    <s v="GALIPO CHRISTOPHE"/>
    <n v="2.74"/>
    <n v="0"/>
    <n v="0"/>
    <n v="12.03"/>
    <n v="0"/>
    <n v="0"/>
    <n v="15.8"/>
    <n v="0"/>
    <n v="19.38"/>
    <n v="36.72"/>
    <n v="0"/>
    <n v="0"/>
    <n v="14.77"/>
    <n v="55.26"/>
    <s v="071347"/>
    <x v="492"/>
  </r>
  <r>
    <s v="5"/>
    <s v="SEC"/>
    <x v="493"/>
    <s v="SECTEUR BLAN "/>
    <m/>
    <m/>
    <m/>
    <m/>
    <m/>
    <m/>
    <m/>
    <m/>
    <m/>
    <m/>
    <m/>
    <m/>
    <n v="0"/>
    <n v="0"/>
    <s v="071347"/>
    <x v="493"/>
  </r>
  <r>
    <s v="5"/>
    <s v="SEC"/>
    <x v="494"/>
    <s v="SECTEUR BLAN "/>
    <m/>
    <m/>
    <m/>
    <m/>
    <m/>
    <m/>
    <m/>
    <m/>
    <m/>
    <m/>
    <m/>
    <m/>
    <n v="0"/>
    <n v="0"/>
    <s v="071347"/>
    <x v="494"/>
  </r>
  <r>
    <s v="5"/>
    <s v="SEC"/>
    <x v="495"/>
    <s v="SECTEUR BLAN "/>
    <m/>
    <m/>
    <m/>
    <m/>
    <m/>
    <m/>
    <m/>
    <m/>
    <m/>
    <m/>
    <m/>
    <m/>
    <n v="0"/>
    <n v="0"/>
    <s v="071347"/>
    <x v="495"/>
  </r>
  <r>
    <s v="5"/>
    <s v="SEC"/>
    <x v="496"/>
    <s v="SECTEUR BLAN "/>
    <m/>
    <m/>
    <m/>
    <m/>
    <m/>
    <m/>
    <m/>
    <m/>
    <m/>
    <m/>
    <m/>
    <m/>
    <n v="0"/>
    <n v="0"/>
    <s v="071347"/>
    <x v="496"/>
  </r>
  <r>
    <s v="4"/>
    <s v="OC"/>
    <x v="497"/>
    <s v="WALTER MARTI JOHAN"/>
    <n v="6.84"/>
    <n v="1.19"/>
    <n v="1.72"/>
    <n v="10.56"/>
    <n v="3.33"/>
    <n v="5.1100000000000003"/>
    <n v="9.77"/>
    <n v="4.8600000000000003"/>
    <n v="2.62"/>
    <n v="8.35"/>
    <n v="26.77"/>
    <n v="2.56"/>
    <n v="17.399999999999999"/>
    <n v="24.96"/>
    <s v="071494"/>
    <x v="497"/>
  </r>
  <r>
    <s v="5"/>
    <s v="SEC"/>
    <x v="498"/>
    <s v="ASSARAF DAVID"/>
    <n v="0"/>
    <m/>
    <m/>
    <m/>
    <m/>
    <m/>
    <m/>
    <m/>
    <m/>
    <m/>
    <m/>
    <m/>
    <n v="0"/>
    <n v="0"/>
    <s v="071494"/>
    <x v="498"/>
  </r>
  <r>
    <s v="5"/>
    <s v="SEC"/>
    <x v="499"/>
    <s v="FERNANDEZ SOFIA"/>
    <n v="10.98"/>
    <n v="0"/>
    <n v="0"/>
    <n v="13.34"/>
    <n v="0"/>
    <n v="0"/>
    <n v="37.92"/>
    <n v="0"/>
    <n v="0"/>
    <m/>
    <m/>
    <m/>
    <n v="24.32"/>
    <n v="48.900000000000006"/>
    <s v="071494"/>
    <x v="499"/>
  </r>
  <r>
    <s v="5"/>
    <s v="SEC"/>
    <x v="500"/>
    <s v="BENAMARA MALIK"/>
    <n v="7.22"/>
    <n v="0"/>
    <n v="0"/>
    <n v="25.45"/>
    <n v="0"/>
    <n v="0"/>
    <m/>
    <m/>
    <m/>
    <m/>
    <m/>
    <m/>
    <n v="32.67"/>
    <n v="7.22"/>
    <s v="071494"/>
    <x v="500"/>
  </r>
  <r>
    <s v="5"/>
    <s v="SEC"/>
    <x v="501"/>
    <s v="SAADIA LANDO EVA"/>
    <n v="12.26"/>
    <n v="0"/>
    <m/>
    <m/>
    <m/>
    <m/>
    <m/>
    <m/>
    <m/>
    <m/>
    <m/>
    <m/>
    <n v="12.26"/>
    <n v="12.26"/>
    <s v="071494"/>
    <x v="501"/>
  </r>
  <r>
    <s v="5"/>
    <s v="SEC"/>
    <x v="502"/>
    <s v="BASSO ERIC"/>
    <n v="1.3"/>
    <n v="1.44"/>
    <n v="0"/>
    <n v="5.03"/>
    <n v="15.77"/>
    <n v="2.62"/>
    <n v="5.56"/>
    <n v="24.2"/>
    <n v="0"/>
    <n v="3.47"/>
    <n v="27.64"/>
    <n v="2.19"/>
    <n v="6.33"/>
    <n v="10.33"/>
    <s v="071494"/>
    <x v="502"/>
  </r>
  <r>
    <s v="5"/>
    <s v="SEC"/>
    <x v="503"/>
    <s v="DUMONT JORIS"/>
    <m/>
    <m/>
    <m/>
    <m/>
    <m/>
    <m/>
    <m/>
    <m/>
    <m/>
    <m/>
    <m/>
    <m/>
    <n v="0"/>
    <n v="0"/>
    <s v="071494"/>
    <x v="503"/>
  </r>
  <r>
    <s v="5"/>
    <s v="SEC"/>
    <x v="504"/>
    <s v="SIDIBE OMAR"/>
    <m/>
    <m/>
    <m/>
    <m/>
    <m/>
    <m/>
    <m/>
    <m/>
    <m/>
    <m/>
    <m/>
    <m/>
    <n v="0"/>
    <n v="0"/>
    <s v="071494"/>
    <x v="504"/>
  </r>
  <r>
    <s v="5"/>
    <s v="SEC"/>
    <x v="505"/>
    <s v="STAUTH GAEL"/>
    <m/>
    <m/>
    <m/>
    <m/>
    <m/>
    <m/>
    <m/>
    <m/>
    <m/>
    <m/>
    <m/>
    <m/>
    <n v="0"/>
    <n v="0"/>
    <s v="071494"/>
    <x v="505"/>
  </r>
  <r>
    <s v="5"/>
    <s v="SEC"/>
    <x v="506"/>
    <s v="BASILE SAUVEUR"/>
    <m/>
    <m/>
    <m/>
    <m/>
    <m/>
    <m/>
    <m/>
    <m/>
    <m/>
    <m/>
    <m/>
    <m/>
    <n v="0"/>
    <n v="0"/>
    <s v="071494"/>
    <x v="506"/>
  </r>
  <r>
    <s v="5"/>
    <s v="SEC"/>
    <x v="507"/>
    <s v="BODRANT JEROME"/>
    <n v="6.4"/>
    <n v="0"/>
    <n v="3.44"/>
    <n v="7.35"/>
    <n v="0.42"/>
    <n v="8.48"/>
    <n v="11.06"/>
    <n v="4.97"/>
    <n v="5.21"/>
    <n v="13.22"/>
    <n v="40.26"/>
    <n v="3.26"/>
    <n v="13.75"/>
    <n v="30.68"/>
    <s v="071494"/>
    <x v="507"/>
  </r>
  <r>
    <s v="5"/>
    <s v="SEC"/>
    <x v="508"/>
    <s v="GAGNIER LAURENT"/>
    <n v="12.26"/>
    <n v="100"/>
    <m/>
    <n v="16.739999999999998"/>
    <n v="100"/>
    <m/>
    <n v="12.21"/>
    <n v="0"/>
    <m/>
    <n v="15.76"/>
    <n v="6.99"/>
    <m/>
    <n v="29"/>
    <n v="40.229999999999997"/>
    <s v="071494"/>
    <x v="508"/>
  </r>
  <r>
    <s v="5"/>
    <s v="SEC"/>
    <x v="509"/>
    <s v="SECTEUR BLAN "/>
    <m/>
    <m/>
    <m/>
    <m/>
    <m/>
    <m/>
    <m/>
    <m/>
    <m/>
    <m/>
    <m/>
    <m/>
    <n v="0"/>
    <n v="0"/>
    <s v="071494"/>
    <x v="509"/>
  </r>
  <r>
    <s v="0"/>
    <s v="SIEGE"/>
    <x v="510"/>
    <s v="BERTIN MARIE JOSE"/>
    <m/>
    <m/>
    <m/>
    <m/>
    <m/>
    <m/>
    <m/>
    <m/>
    <m/>
    <m/>
    <m/>
    <m/>
    <n v="0"/>
    <n v="0"/>
    <n v="0"/>
    <x v="510"/>
  </r>
  <r>
    <s v="0"/>
    <s v="SIEGE"/>
    <x v="511"/>
    <s v="ESSAIEH MAHE"/>
    <m/>
    <m/>
    <m/>
    <m/>
    <m/>
    <m/>
    <m/>
    <m/>
    <m/>
    <m/>
    <m/>
    <m/>
    <n v="0"/>
    <n v="0"/>
    <e v="#N/A"/>
    <x v="511"/>
  </r>
  <r>
    <s v="3"/>
    <s v="OD"/>
    <x v="512"/>
    <s v="LEGGER FABRIZIA"/>
    <n v="4.53"/>
    <n v="0.89"/>
    <n v="0.86"/>
    <n v="9.18"/>
    <n v="3.8"/>
    <n v="2.23"/>
    <n v="17.39"/>
    <n v="1.55"/>
    <n v="6.79"/>
    <n v="21.36"/>
    <n v="4.5199999999999996"/>
    <n v="7.9"/>
    <n v="13.71"/>
    <n v="43.28"/>
    <n v="0"/>
    <x v="512"/>
  </r>
  <r>
    <s v="4"/>
    <s v="OC"/>
    <x v="513"/>
    <s v="PRINCE JOURDAN"/>
    <n v="4.2300000000000004"/>
    <n v="1.22"/>
    <n v="1.1599999999999999"/>
    <n v="7.25"/>
    <n v="2.72"/>
    <n v="2.57"/>
    <n v="14.13"/>
    <n v="1.84"/>
    <n v="1.62"/>
    <n v="20.149999999999999"/>
    <n v="2.2799999999999998"/>
    <n v="3.72"/>
    <n v="11.48"/>
    <n v="38.51"/>
    <s v="070108"/>
    <x v="513"/>
  </r>
  <r>
    <s v="5"/>
    <s v="SEC"/>
    <x v="514"/>
    <s v="MARTI MICKAEL"/>
    <n v="5.59"/>
    <n v="0"/>
    <n v="0"/>
    <n v="7.62"/>
    <n v="2.13"/>
    <n v="4.78"/>
    <n v="10.9"/>
    <n v="2.17"/>
    <n v="1.77"/>
    <n v="15.6"/>
    <n v="0"/>
    <n v="2.63"/>
    <n v="13.21"/>
    <n v="32.090000000000003"/>
    <s v="070108"/>
    <x v="514"/>
  </r>
  <r>
    <s v="5"/>
    <s v="SEC"/>
    <x v="515"/>
    <s v="PIZARRO MICHAEL"/>
    <n v="1.55"/>
    <n v="0"/>
    <n v="0"/>
    <n v="2.68"/>
    <n v="0"/>
    <n v="0"/>
    <n v="1.76"/>
    <n v="0"/>
    <n v="0"/>
    <m/>
    <m/>
    <m/>
    <n v="4.2300000000000004"/>
    <n v="3.31"/>
    <s v="070108"/>
    <x v="515"/>
  </r>
  <r>
    <s v="5"/>
    <s v="SEC"/>
    <x v="516"/>
    <s v="DUPARD VICTOR"/>
    <n v="3.56"/>
    <n v="0"/>
    <n v="0"/>
    <n v="15.92"/>
    <n v="16.670000000000002"/>
    <n v="0"/>
    <n v="35.340000000000003"/>
    <n v="100"/>
    <n v="0"/>
    <m/>
    <m/>
    <m/>
    <n v="19.48"/>
    <n v="38.900000000000006"/>
    <s v="070108"/>
    <x v="516"/>
  </r>
  <r>
    <s v="5"/>
    <s v="SEC"/>
    <x v="517"/>
    <s v="ENCENAS QUENTIN"/>
    <n v="7.25"/>
    <n v="0"/>
    <n v="0"/>
    <n v="9.31"/>
    <n v="0"/>
    <n v="0"/>
    <n v="18.559999999999999"/>
    <n v="0"/>
    <n v="0"/>
    <m/>
    <m/>
    <m/>
    <n v="16.560000000000002"/>
    <n v="25.81"/>
    <s v="070108"/>
    <x v="517"/>
  </r>
  <r>
    <s v="5"/>
    <s v="SEC"/>
    <x v="518"/>
    <s v="PARDONNET JEREMY"/>
    <m/>
    <m/>
    <m/>
    <m/>
    <m/>
    <m/>
    <m/>
    <m/>
    <m/>
    <m/>
    <m/>
    <m/>
    <n v="0"/>
    <n v="0"/>
    <s v="070108"/>
    <x v="518"/>
  </r>
  <r>
    <s v="5"/>
    <s v="SEC"/>
    <x v="519"/>
    <s v="HUGUET CHRISTOPHE"/>
    <n v="2.74"/>
    <n v="5.82"/>
    <n v="4.96"/>
    <n v="5.94"/>
    <n v="7.78"/>
    <n v="7.1"/>
    <n v="13.39"/>
    <n v="1.77"/>
    <n v="0"/>
    <n v="19.54"/>
    <n v="6.07"/>
    <n v="3.27"/>
    <n v="8.68"/>
    <n v="35.67"/>
    <s v="070108"/>
    <x v="519"/>
  </r>
  <r>
    <s v="5"/>
    <s v="SEC"/>
    <x v="520"/>
    <s v="BARKAT SAID"/>
    <n v="6.96"/>
    <n v="0"/>
    <n v="0"/>
    <n v="17.57"/>
    <n v="0"/>
    <n v="0"/>
    <n v="45.43"/>
    <n v="45.25"/>
    <n v="0"/>
    <n v="41.77"/>
    <m/>
    <m/>
    <n v="24.53"/>
    <n v="94.16"/>
    <s v="070108"/>
    <x v="520"/>
  </r>
  <r>
    <s v="5"/>
    <s v="SEC"/>
    <x v="521"/>
    <s v="CAUCHY RICHARD"/>
    <n v="4.0999999999999996"/>
    <n v="0"/>
    <n v="0"/>
    <n v="7.04"/>
    <n v="1.63"/>
    <n v="0"/>
    <n v="8.9"/>
    <n v="3.61"/>
    <n v="2.02"/>
    <n v="17.63"/>
    <n v="2.5299999999999998"/>
    <n v="9.84"/>
    <n v="11.14"/>
    <n v="30.63"/>
    <s v="070108"/>
    <x v="521"/>
  </r>
  <r>
    <s v="5"/>
    <s v="SEC"/>
    <x v="522"/>
    <s v="DUPARD LUC"/>
    <n v="0.24"/>
    <n v="0"/>
    <n v="0"/>
    <n v="4.99"/>
    <n v="0"/>
    <n v="0"/>
    <n v="13.43"/>
    <n v="0.34"/>
    <n v="3.21"/>
    <n v="14.31"/>
    <n v="1.44"/>
    <n v="3.58"/>
    <n v="5.23"/>
    <n v="27.98"/>
    <s v="070108"/>
    <x v="522"/>
  </r>
  <r>
    <s v="5"/>
    <s v="SEC"/>
    <x v="523"/>
    <s v="PLANTIER ANTHONY"/>
    <m/>
    <m/>
    <m/>
    <m/>
    <m/>
    <m/>
    <m/>
    <m/>
    <m/>
    <m/>
    <m/>
    <m/>
    <n v="0"/>
    <n v="0"/>
    <s v="070108"/>
    <x v="523"/>
  </r>
  <r>
    <s v="5"/>
    <s v="SEC"/>
    <x v="524"/>
    <s v="SHAW SAMUEL"/>
    <n v="20.7"/>
    <n v="0"/>
    <n v="0"/>
    <m/>
    <m/>
    <m/>
    <m/>
    <m/>
    <m/>
    <m/>
    <m/>
    <m/>
    <n v="20.7"/>
    <n v="20.7"/>
    <s v="070108"/>
    <x v="524"/>
  </r>
  <r>
    <s v="5"/>
    <s v="SEC"/>
    <x v="525"/>
    <s v="SECTEUR BLAN "/>
    <m/>
    <m/>
    <m/>
    <m/>
    <m/>
    <m/>
    <m/>
    <m/>
    <m/>
    <m/>
    <m/>
    <m/>
    <n v="0"/>
    <n v="0"/>
    <s v="070108"/>
    <x v="525"/>
  </r>
  <r>
    <s v="5"/>
    <s v="SEC"/>
    <x v="526"/>
    <s v="SECTEUR BLAN "/>
    <m/>
    <m/>
    <m/>
    <m/>
    <m/>
    <m/>
    <m/>
    <m/>
    <m/>
    <m/>
    <m/>
    <m/>
    <n v="0"/>
    <n v="0"/>
    <s v="070108"/>
    <x v="526"/>
  </r>
  <r>
    <s v="4"/>
    <s v="OC"/>
    <x v="527"/>
    <s v="DELRANC MARIE"/>
    <n v="4.5"/>
    <n v="2.09"/>
    <n v="1.86"/>
    <n v="9.57"/>
    <n v="2.0299999999999998"/>
    <n v="5.07"/>
    <n v="18.45"/>
    <n v="0.73"/>
    <n v="9.19"/>
    <n v="20.170000000000002"/>
    <n v="0.95"/>
    <n v="11.99"/>
    <n v="14.07"/>
    <n v="43.120000000000005"/>
    <s v="071265"/>
    <x v="527"/>
  </r>
  <r>
    <s v="5"/>
    <s v="SEC"/>
    <x v="528"/>
    <s v="BEDHOUCHE CELIA"/>
    <n v="9.6999999999999993"/>
    <s v=""/>
    <n v="0"/>
    <n v="3.96"/>
    <n v="0"/>
    <n v="0"/>
    <n v="23.98"/>
    <n v="1.48"/>
    <n v="0"/>
    <n v="16.04"/>
    <n v="3.61"/>
    <n v="0"/>
    <n v="13.66"/>
    <n v="49.72"/>
    <s v="071265"/>
    <x v="528"/>
  </r>
  <r>
    <s v="5"/>
    <s v="SEC"/>
    <x v="529"/>
    <s v="AUTARD JEROME"/>
    <m/>
    <m/>
    <m/>
    <m/>
    <m/>
    <m/>
    <m/>
    <m/>
    <m/>
    <m/>
    <m/>
    <m/>
    <n v="0"/>
    <n v="0"/>
    <s v="071265"/>
    <x v="529"/>
  </r>
  <r>
    <s v="5"/>
    <s v="SEC"/>
    <x v="530"/>
    <s v="SUSINI PHILIPPE"/>
    <n v="12.92"/>
    <n v="1.49"/>
    <n v="0"/>
    <n v="20.079999999999998"/>
    <n v="4.38"/>
    <n v="5.98"/>
    <n v="24.03"/>
    <n v="5.48"/>
    <n v="100"/>
    <n v="17.37"/>
    <n v="0"/>
    <n v="100"/>
    <n v="33"/>
    <n v="54.320000000000007"/>
    <s v="071265"/>
    <x v="530"/>
  </r>
  <r>
    <s v="5"/>
    <s v="SEC"/>
    <x v="531"/>
    <s v="MARTIN PASCAL"/>
    <n v="2.08"/>
    <n v="0"/>
    <n v="9.3000000000000007"/>
    <n v="8.11"/>
    <n v="0"/>
    <n v="8.77"/>
    <n v="23.28"/>
    <n v="0"/>
    <n v="0"/>
    <n v="19.079999999999998"/>
    <n v="0"/>
    <n v="0"/>
    <n v="10.19"/>
    <n v="44.44"/>
    <s v="071265"/>
    <x v="531"/>
  </r>
  <r>
    <s v="5"/>
    <s v="SEC"/>
    <x v="532"/>
    <s v="ROSSO JESSICA"/>
    <n v="0"/>
    <n v="0"/>
    <m/>
    <n v="2.33"/>
    <n v="0"/>
    <n v="0"/>
    <n v="23.64"/>
    <n v="0"/>
    <n v="0"/>
    <n v="39.659999999999997"/>
    <n v="0"/>
    <n v="0"/>
    <n v="2.33"/>
    <n v="63.3"/>
    <s v="071265"/>
    <x v="532"/>
  </r>
  <r>
    <s v="5"/>
    <s v="SEC"/>
    <x v="533"/>
    <s v="LOISEAU PASCAL"/>
    <n v="2.64"/>
    <s v=""/>
    <n v="0"/>
    <n v="13.75"/>
    <n v="0"/>
    <m/>
    <n v="35.880000000000003"/>
    <n v="100"/>
    <m/>
    <n v="64.36"/>
    <n v="0"/>
    <m/>
    <n v="16.39"/>
    <n v="102.88"/>
    <s v="071265"/>
    <x v="533"/>
  </r>
  <r>
    <s v="5"/>
    <s v="SEC"/>
    <x v="534"/>
    <s v="BURAVAND LIONEL"/>
    <m/>
    <m/>
    <m/>
    <m/>
    <m/>
    <m/>
    <m/>
    <m/>
    <m/>
    <m/>
    <m/>
    <m/>
    <n v="0"/>
    <n v="0"/>
    <s v="071265"/>
    <x v="534"/>
  </r>
  <r>
    <s v="5"/>
    <s v="SEC"/>
    <x v="535"/>
    <s v="GARCIA LAURA"/>
    <m/>
    <m/>
    <m/>
    <m/>
    <m/>
    <m/>
    <m/>
    <m/>
    <m/>
    <m/>
    <m/>
    <m/>
    <n v="0"/>
    <n v="0"/>
    <s v="071265"/>
    <x v="535"/>
  </r>
  <r>
    <s v="5"/>
    <s v="SEC"/>
    <x v="536"/>
    <s v="BARBATI CHRISTIAN"/>
    <n v="2.13"/>
    <n v="0.32"/>
    <n v="0"/>
    <n v="5.19"/>
    <n v="0"/>
    <n v="3.5"/>
    <n v="17.170000000000002"/>
    <n v="0"/>
    <n v="0"/>
    <n v="16.23"/>
    <n v="0"/>
    <n v="5.44"/>
    <n v="7.32"/>
    <n v="35.53"/>
    <s v="071265"/>
    <x v="536"/>
  </r>
  <r>
    <s v="5"/>
    <s v="SEC"/>
    <x v="537"/>
    <s v="GREGOIRE REMI"/>
    <n v="0.39"/>
    <n v="16.55"/>
    <n v="0"/>
    <n v="6.34"/>
    <n v="20.5"/>
    <n v="0"/>
    <n v="12.61"/>
    <n v="0.69"/>
    <n v="28.11"/>
    <n v="20.55"/>
    <n v="0"/>
    <n v="26.22"/>
    <n v="6.7299999999999995"/>
    <n v="33.549999999999997"/>
    <s v="071265"/>
    <x v="537"/>
  </r>
  <r>
    <s v="5"/>
    <s v="SEC"/>
    <x v="538"/>
    <s v="MOINEAU ALEXANDRE"/>
    <n v="3.19"/>
    <n v="0"/>
    <m/>
    <m/>
    <m/>
    <m/>
    <m/>
    <m/>
    <m/>
    <m/>
    <m/>
    <m/>
    <n v="3.19"/>
    <n v="3.19"/>
    <s v="071265"/>
    <x v="538"/>
  </r>
  <r>
    <s v="5"/>
    <s v="SEC"/>
    <x v="539"/>
    <s v="MARQUER FLORIAN"/>
    <n v="4.8899999999999997"/>
    <n v="0"/>
    <n v="0"/>
    <n v="7.12"/>
    <n v="5.39"/>
    <n v="0"/>
    <n v="12.67"/>
    <n v="3.6"/>
    <n v="4.83"/>
    <n v="22.05"/>
    <n v="1.26"/>
    <n v="7.71"/>
    <n v="12.01"/>
    <n v="39.61"/>
    <s v="071265"/>
    <x v="539"/>
  </r>
  <r>
    <s v="5"/>
    <s v="SEC"/>
    <x v="540"/>
    <s v="SECTEUR BLAN "/>
    <m/>
    <m/>
    <m/>
    <m/>
    <m/>
    <m/>
    <m/>
    <m/>
    <m/>
    <m/>
    <m/>
    <m/>
    <n v="0"/>
    <n v="0"/>
    <e v="#N/A"/>
    <x v="540"/>
  </r>
  <r>
    <s v="4"/>
    <s v="OC"/>
    <x v="541"/>
    <s v="BIDET GAETAN"/>
    <n v="5.89"/>
    <n v="0.16"/>
    <n v="0"/>
    <n v="11.63"/>
    <n v="6.7"/>
    <n v="0"/>
    <n v="16.96"/>
    <n v="0.53"/>
    <n v="16.05"/>
    <n v="20.65"/>
    <n v="5.1100000000000003"/>
    <n v="6.91"/>
    <n v="17.52"/>
    <n v="43.5"/>
    <s v="071349"/>
    <x v="541"/>
  </r>
  <r>
    <s v="5"/>
    <s v="SEC"/>
    <x v="542"/>
    <s v="BOUVIER SEVERINE"/>
    <n v="6.2"/>
    <n v="0.72"/>
    <n v="0"/>
    <n v="7.36"/>
    <n v="0.41"/>
    <n v="0"/>
    <n v="10.29"/>
    <n v="0"/>
    <n v="0"/>
    <n v="15.43"/>
    <n v="0.61"/>
    <n v="0"/>
    <n v="13.56"/>
    <n v="31.919999999999998"/>
    <s v="071349"/>
    <x v="542"/>
  </r>
  <r>
    <s v="5"/>
    <s v="SEC"/>
    <x v="543"/>
    <s v="VALENTINI JULIEN"/>
    <n v="2.3199999999999998"/>
    <n v="0"/>
    <n v="0"/>
    <n v="14.33"/>
    <n v="0"/>
    <n v="0"/>
    <n v="11.83"/>
    <n v="0.62"/>
    <n v="58.75"/>
    <n v="15.29"/>
    <n v="0.77"/>
    <n v="0"/>
    <n v="16.649999999999999"/>
    <n v="29.439999999999998"/>
    <e v="#N/A"/>
    <x v="543"/>
  </r>
  <r>
    <s v="5"/>
    <s v="SEC"/>
    <x v="544"/>
    <s v="ANGELI XAVIER"/>
    <n v="56.08"/>
    <n v="0"/>
    <n v="0"/>
    <n v="100"/>
    <n v="0"/>
    <m/>
    <m/>
    <m/>
    <m/>
    <n v="0"/>
    <n v="0"/>
    <m/>
    <n v="156.07999999999998"/>
    <n v="56.08"/>
    <s v="071349"/>
    <x v="544"/>
  </r>
  <r>
    <s v="5"/>
    <s v="SEC"/>
    <x v="545"/>
    <s v="MAGGIONI AMANDINE"/>
    <m/>
    <m/>
    <m/>
    <m/>
    <m/>
    <m/>
    <m/>
    <m/>
    <m/>
    <m/>
    <m/>
    <m/>
    <n v="0"/>
    <n v="0"/>
    <s v="071349"/>
    <x v="545"/>
  </r>
  <r>
    <s v="5"/>
    <s v="SEC"/>
    <x v="546"/>
    <s v="DELAYE LOUISE"/>
    <m/>
    <m/>
    <m/>
    <m/>
    <m/>
    <m/>
    <m/>
    <m/>
    <m/>
    <m/>
    <m/>
    <m/>
    <n v="0"/>
    <n v="0"/>
    <s v="071349"/>
    <x v="546"/>
  </r>
  <r>
    <s v="5"/>
    <s v="SEC"/>
    <x v="547"/>
    <s v="SCIALOM ARNAUD"/>
    <m/>
    <m/>
    <m/>
    <m/>
    <m/>
    <m/>
    <m/>
    <m/>
    <m/>
    <m/>
    <m/>
    <m/>
    <n v="0"/>
    <n v="0"/>
    <s v="071349"/>
    <x v="547"/>
  </r>
  <r>
    <s v="5"/>
    <s v="SEC"/>
    <x v="548"/>
    <s v="DUBURQUE XAVIER"/>
    <n v="1.85"/>
    <n v="0"/>
    <n v="0"/>
    <n v="6.74"/>
    <n v="0"/>
    <n v="0"/>
    <n v="8.34"/>
    <n v="0"/>
    <n v="23.03"/>
    <n v="20.38"/>
    <n v="0"/>
    <n v="0"/>
    <n v="8.59"/>
    <n v="30.57"/>
    <s v="071349"/>
    <x v="548"/>
  </r>
  <r>
    <s v="5"/>
    <s v="SEC"/>
    <x v="549"/>
    <s v="PEPIC MUHAMED"/>
    <n v="7.25"/>
    <n v="0"/>
    <n v="0"/>
    <n v="24.35"/>
    <n v="0"/>
    <n v="0"/>
    <m/>
    <m/>
    <m/>
    <m/>
    <m/>
    <m/>
    <n v="31.6"/>
    <n v="7.25"/>
    <s v="071349"/>
    <x v="549"/>
  </r>
  <r>
    <s v="5"/>
    <s v="SEC"/>
    <x v="550"/>
    <s v="TERRASSE AIMY"/>
    <n v="0"/>
    <n v="0"/>
    <n v="0"/>
    <m/>
    <m/>
    <m/>
    <m/>
    <m/>
    <m/>
    <m/>
    <m/>
    <m/>
    <n v="0"/>
    <n v="0"/>
    <s v="071349"/>
    <x v="550"/>
  </r>
  <r>
    <s v="5"/>
    <s v="SEC"/>
    <x v="551"/>
    <s v="CHAMBON JULIEN"/>
    <n v="5.28"/>
    <n v="0"/>
    <n v="0"/>
    <n v="10.85"/>
    <n v="0"/>
    <n v="0"/>
    <n v="26.88"/>
    <n v="0"/>
    <n v="0"/>
    <n v="13.86"/>
    <n v="0"/>
    <m/>
    <n v="16.13"/>
    <n v="46.019999999999996"/>
    <s v="071349"/>
    <x v="551"/>
  </r>
  <r>
    <s v="5"/>
    <s v="SEC"/>
    <x v="552"/>
    <s v="BALAYN GREGORY"/>
    <m/>
    <m/>
    <m/>
    <m/>
    <m/>
    <m/>
    <m/>
    <m/>
    <m/>
    <m/>
    <m/>
    <m/>
    <n v="0"/>
    <n v="0"/>
    <s v="071349"/>
    <x v="552"/>
  </r>
  <r>
    <s v="5"/>
    <s v="SEC"/>
    <x v="553"/>
    <s v="SERVY BRICE"/>
    <m/>
    <m/>
    <m/>
    <m/>
    <m/>
    <m/>
    <m/>
    <m/>
    <m/>
    <m/>
    <m/>
    <m/>
    <n v="0"/>
    <n v="0"/>
    <s v="071349"/>
    <x v="553"/>
  </r>
  <r>
    <s v="5"/>
    <s v="SEC"/>
    <x v="554"/>
    <s v="SECTEUR BLAN "/>
    <m/>
    <m/>
    <m/>
    <m/>
    <m/>
    <m/>
    <m/>
    <m/>
    <m/>
    <m/>
    <m/>
    <m/>
    <n v="0"/>
    <n v="0"/>
    <s v="071349"/>
    <x v="554"/>
  </r>
  <r>
    <s v="5"/>
    <s v="SEC"/>
    <x v="555"/>
    <s v="SECTEUR BLAN "/>
    <m/>
    <m/>
    <m/>
    <m/>
    <m/>
    <m/>
    <m/>
    <m/>
    <m/>
    <m/>
    <m/>
    <m/>
    <n v="0"/>
    <n v="0"/>
    <s v="071349"/>
    <x v="555"/>
  </r>
  <r>
    <s v="5"/>
    <s v="SEC"/>
    <x v="556"/>
    <s v="SECTEUR BLAN "/>
    <m/>
    <m/>
    <m/>
    <m/>
    <m/>
    <m/>
    <m/>
    <m/>
    <m/>
    <m/>
    <m/>
    <m/>
    <n v="0"/>
    <n v="0"/>
    <s v="071349"/>
    <x v="556"/>
  </r>
  <r>
    <s v="5"/>
    <s v="SEC"/>
    <x v="557"/>
    <s v="Secteur blan "/>
    <m/>
    <m/>
    <m/>
    <m/>
    <m/>
    <m/>
    <m/>
    <m/>
    <m/>
    <m/>
    <m/>
    <m/>
    <n v="0"/>
    <n v="0"/>
    <e v="#N/A"/>
    <x v="557"/>
  </r>
  <r>
    <s v="4"/>
    <s v="OC"/>
    <x v="558"/>
    <s v="OC ORANGE "/>
    <n v="3.81"/>
    <n v="0"/>
    <n v="0"/>
    <n v="9.4600000000000009"/>
    <n v="2.36"/>
    <n v="0.87"/>
    <n v="19.97"/>
    <n v="3.62"/>
    <n v="6.28"/>
    <n v="24.07"/>
    <n v="8"/>
    <n v="11.64"/>
    <n v="13.270000000000001"/>
    <n v="47.849999999999994"/>
    <s v="071366"/>
    <x v="558"/>
  </r>
  <r>
    <s v="5"/>
    <s v="SEC"/>
    <x v="559"/>
    <s v="FAVA LEONIE"/>
    <m/>
    <m/>
    <m/>
    <m/>
    <m/>
    <m/>
    <m/>
    <m/>
    <m/>
    <m/>
    <m/>
    <m/>
    <n v="0"/>
    <n v="0"/>
    <s v="071366"/>
    <x v="559"/>
  </r>
  <r>
    <s v="5"/>
    <s v="SEC"/>
    <x v="560"/>
    <s v="GARCIA FERNANDO"/>
    <n v="7.46"/>
    <n v="0"/>
    <n v="0"/>
    <n v="4.5199999999999996"/>
    <n v="0"/>
    <n v="0"/>
    <n v="11.07"/>
    <n v="0"/>
    <n v="0"/>
    <n v="29.19"/>
    <n v="0"/>
    <n v="0"/>
    <n v="11.98"/>
    <n v="47.72"/>
    <s v="071366"/>
    <x v="560"/>
  </r>
  <r>
    <s v="5"/>
    <s v="SEC"/>
    <x v="561"/>
    <s v="JAFFUEL PATRICE"/>
    <n v="3.28"/>
    <n v="0"/>
    <n v="0"/>
    <n v="5.57"/>
    <n v="3.84"/>
    <n v="0"/>
    <n v="11.13"/>
    <n v="0"/>
    <n v="5.74"/>
    <n v="14.82"/>
    <n v="12.41"/>
    <n v="12.98"/>
    <n v="8.85"/>
    <n v="29.23"/>
    <s v="071366"/>
    <x v="561"/>
  </r>
  <r>
    <s v="5"/>
    <s v="SEC"/>
    <x v="562"/>
    <s v="BARLES FLORIAN"/>
    <n v="1.37"/>
    <n v="0"/>
    <n v="0"/>
    <n v="5.62"/>
    <n v="1.0900000000000001"/>
    <n v="0"/>
    <n v="11.76"/>
    <n v="0"/>
    <n v="6.86"/>
    <n v="21.02"/>
    <n v="0.52"/>
    <n v="10.93"/>
    <n v="6.99"/>
    <n v="34.15"/>
    <s v="071366"/>
    <x v="562"/>
  </r>
  <r>
    <s v="5"/>
    <s v="SEC"/>
    <x v="563"/>
    <s v="RICARD JULIEN"/>
    <n v="4.2699999999999996"/>
    <n v="0.69"/>
    <n v="0"/>
    <n v="9.3699999999999992"/>
    <n v="0.14000000000000001"/>
    <n v="0"/>
    <n v="13.93"/>
    <n v="0.1"/>
    <n v="29.96"/>
    <n v="15.94"/>
    <n v="1.35"/>
    <n v="29.96"/>
    <n v="13.639999999999999"/>
    <n v="34.14"/>
    <s v="071366"/>
    <x v="563"/>
  </r>
  <r>
    <s v="5"/>
    <s v="SEC"/>
    <x v="564"/>
    <s v="DE BALMAIN THIBAUT"/>
    <n v="1.92"/>
    <n v="0"/>
    <n v="0"/>
    <n v="16.010000000000002"/>
    <n v="4.2"/>
    <n v="11.89"/>
    <n v="28.46"/>
    <n v="0.75"/>
    <n v="27.35"/>
    <n v="23.77"/>
    <n v="0"/>
    <n v="16.97"/>
    <n v="17.93"/>
    <n v="54.150000000000006"/>
    <s v="071366"/>
    <x v="564"/>
  </r>
  <r>
    <s v="5"/>
    <s v="SEC"/>
    <x v="565"/>
    <s v="ADAMIAK CYRIL"/>
    <m/>
    <m/>
    <m/>
    <m/>
    <m/>
    <m/>
    <m/>
    <m/>
    <m/>
    <m/>
    <m/>
    <m/>
    <n v="0"/>
    <n v="0"/>
    <s v="071366"/>
    <x v="565"/>
  </r>
  <r>
    <s v="5"/>
    <s v="SEC"/>
    <x v="566"/>
    <s v="CHAUVET REMY"/>
    <m/>
    <m/>
    <m/>
    <m/>
    <m/>
    <m/>
    <m/>
    <m/>
    <m/>
    <m/>
    <m/>
    <m/>
    <n v="0"/>
    <n v="0"/>
    <s v="071366"/>
    <x v="566"/>
  </r>
  <r>
    <s v="5"/>
    <s v="SEC"/>
    <x v="567"/>
    <s v="SECTEUR BLAN "/>
    <m/>
    <m/>
    <m/>
    <m/>
    <m/>
    <m/>
    <m/>
    <m/>
    <m/>
    <m/>
    <m/>
    <m/>
    <n v="0"/>
    <n v="0"/>
    <s v="071366"/>
    <x v="567"/>
  </r>
  <r>
    <s v="3"/>
    <s v="OD"/>
    <x v="568"/>
    <s v="CLEMENT CHRISTOPHE"/>
    <n v="3.64"/>
    <n v="0.31"/>
    <n v="0.37"/>
    <n v="7.37"/>
    <n v="0.35"/>
    <n v="2.09"/>
    <n v="13.27"/>
    <n v="1.03"/>
    <n v="5.45"/>
    <n v="16.66"/>
    <n v="3.74"/>
    <n v="7.23"/>
    <n v="11.01"/>
    <n v="33.57"/>
    <n v="0"/>
    <x v="568"/>
  </r>
  <r>
    <s v="4"/>
    <s v="OC"/>
    <x v="569"/>
    <s v="OC CHARTREUS "/>
    <n v="4.1900000000000004"/>
    <n v="0.6"/>
    <n v="0"/>
    <n v="8.08"/>
    <n v="0.24"/>
    <n v="1.01"/>
    <n v="13.46"/>
    <n v="0.99"/>
    <n v="4.18"/>
    <n v="15.35"/>
    <n v="3.94"/>
    <n v="7.46"/>
    <n v="12.27"/>
    <n v="33"/>
    <s v="071182"/>
    <x v="569"/>
  </r>
  <r>
    <s v="5"/>
    <s v="SEC"/>
    <x v="570"/>
    <s v="DELHOMME ANTHONY"/>
    <n v="4.1500000000000004"/>
    <n v="0"/>
    <n v="0"/>
    <n v="10.14"/>
    <n v="0"/>
    <n v="0"/>
    <n v="32.54"/>
    <n v="0"/>
    <n v="19.5"/>
    <n v="14.1"/>
    <n v="0"/>
    <n v="0"/>
    <n v="14.290000000000001"/>
    <n v="50.79"/>
    <s v="071182"/>
    <x v="570"/>
  </r>
  <r>
    <s v="5"/>
    <s v="SEC"/>
    <x v="571"/>
    <s v="GOUDET FABIEN"/>
    <n v="2.48"/>
    <n v="0"/>
    <n v="0"/>
    <n v="7.3"/>
    <n v="0"/>
    <n v="0"/>
    <n v="10.35"/>
    <n v="0.6"/>
    <n v="5.15"/>
    <n v="13.17"/>
    <n v="8.58"/>
    <n v="10.27"/>
    <n v="9.7799999999999994"/>
    <n v="26"/>
    <s v="071182"/>
    <x v="571"/>
  </r>
  <r>
    <s v="5"/>
    <s v="SEC"/>
    <x v="572"/>
    <s v="RICAUD VERONIQUE"/>
    <n v="1.93"/>
    <n v="2.13"/>
    <n v="0"/>
    <n v="4.66"/>
    <n v="0.31"/>
    <n v="3.36"/>
    <n v="11.2"/>
    <n v="6.3"/>
    <n v="18.309999999999999"/>
    <n v="14.38"/>
    <n v="0.78"/>
    <n v="2.12"/>
    <n v="6.59"/>
    <n v="27.509999999999998"/>
    <s v="071182"/>
    <x v="572"/>
  </r>
  <r>
    <s v="5"/>
    <s v="SEC"/>
    <x v="573"/>
    <s v="FANCHON MARIE CLAI"/>
    <n v="2.23"/>
    <n v="0"/>
    <n v="0"/>
    <n v="4.1399999999999997"/>
    <n v="0"/>
    <n v="0"/>
    <n v="10.25"/>
    <n v="0.62"/>
    <n v="0"/>
    <n v="18.05"/>
    <n v="0.37"/>
    <n v="4.51"/>
    <n v="6.3699999999999992"/>
    <n v="30.53"/>
    <s v="071182"/>
    <x v="573"/>
  </r>
  <r>
    <s v="5"/>
    <s v="SEC"/>
    <x v="574"/>
    <s v="PERDEREAU RENAN"/>
    <n v="6.13"/>
    <n v="0"/>
    <n v="0"/>
    <n v="7.76"/>
    <n v="0"/>
    <n v="0"/>
    <n v="14.52"/>
    <n v="0"/>
    <n v="0"/>
    <n v="22.33"/>
    <n v="0"/>
    <n v="0"/>
    <n v="13.89"/>
    <n v="42.98"/>
    <s v="071182"/>
    <x v="574"/>
  </r>
  <r>
    <s v="5"/>
    <s v="SEC"/>
    <x v="575"/>
    <s v="METOU OU M A JORDAN"/>
    <n v="10.39"/>
    <n v="0"/>
    <n v="0"/>
    <n v="15.7"/>
    <n v="1.31"/>
    <n v="0"/>
    <n v="27.73"/>
    <n v="2.5499999999999998"/>
    <n v="14"/>
    <n v="36.119999999999997"/>
    <n v="1.93"/>
    <n v="30.79"/>
    <n v="26.09"/>
    <n v="74.240000000000009"/>
    <s v="071182"/>
    <x v="575"/>
  </r>
  <r>
    <s v="5"/>
    <s v="SEC"/>
    <x v="576"/>
    <s v="CHEVALIER BASTIEN"/>
    <n v="2.4500000000000002"/>
    <n v="0"/>
    <n v="0"/>
    <n v="6.97"/>
    <n v="0"/>
    <n v="0"/>
    <n v="7.93"/>
    <n v="0"/>
    <n v="0"/>
    <n v="8.15"/>
    <n v="0.51"/>
    <n v="0"/>
    <n v="9.42"/>
    <n v="18.53"/>
    <s v="071182"/>
    <x v="576"/>
  </r>
  <r>
    <s v="5"/>
    <s v="SEC"/>
    <x v="577"/>
    <s v="ALIAS GERALD"/>
    <n v="6.66"/>
    <n v="0"/>
    <n v="0"/>
    <n v="15.36"/>
    <n v="0"/>
    <n v="0"/>
    <n v="20.73"/>
    <n v="0"/>
    <n v="0"/>
    <n v="17.170000000000002"/>
    <n v="0"/>
    <n v="0"/>
    <n v="22.02"/>
    <n v="44.56"/>
    <s v="071182"/>
    <x v="577"/>
  </r>
  <r>
    <s v="5"/>
    <s v="SEC"/>
    <x v="578"/>
    <s v="HAMON GEOFFREY"/>
    <m/>
    <m/>
    <m/>
    <m/>
    <m/>
    <m/>
    <m/>
    <m/>
    <m/>
    <m/>
    <m/>
    <m/>
    <n v="0"/>
    <n v="0"/>
    <s v="071182"/>
    <x v="578"/>
  </r>
  <r>
    <s v="5"/>
    <s v="SEC"/>
    <x v="579"/>
    <s v="SECTEUR BLAN "/>
    <m/>
    <m/>
    <m/>
    <m/>
    <m/>
    <m/>
    <m/>
    <m/>
    <m/>
    <m/>
    <m/>
    <m/>
    <n v="0"/>
    <n v="0"/>
    <s v="071182"/>
    <x v="579"/>
  </r>
  <r>
    <s v="5"/>
    <s v="SEC"/>
    <x v="580"/>
    <s v="SECTEUR BLAN "/>
    <m/>
    <m/>
    <m/>
    <m/>
    <m/>
    <m/>
    <m/>
    <m/>
    <m/>
    <m/>
    <m/>
    <m/>
    <n v="0"/>
    <n v="0"/>
    <s v="071182"/>
    <x v="580"/>
  </r>
  <r>
    <s v="5"/>
    <s v="SEC"/>
    <x v="581"/>
    <s v="SECTEUR BLAN "/>
    <m/>
    <m/>
    <m/>
    <m/>
    <m/>
    <m/>
    <m/>
    <m/>
    <m/>
    <m/>
    <m/>
    <m/>
    <n v="0"/>
    <n v="0"/>
    <s v="071182"/>
    <x v="581"/>
  </r>
  <r>
    <s v="4"/>
    <s v="OC"/>
    <x v="582"/>
    <s v="OC ALBERTVIL "/>
    <n v="3.67"/>
    <n v="0.08"/>
    <n v="0"/>
    <n v="10.5"/>
    <n v="0.2"/>
    <n v="2.75"/>
    <n v="14.92"/>
    <n v="0.28999999999999998"/>
    <n v="3.77"/>
    <n v="15.93"/>
    <n v="0.34"/>
    <n v="3.29"/>
    <n v="14.17"/>
    <n v="34.519999999999996"/>
    <s v="071363"/>
    <x v="582"/>
  </r>
  <r>
    <s v="5"/>
    <s v="SEC"/>
    <x v="583"/>
    <s v="SIEGMANN LAURENT"/>
    <n v="2.2400000000000002"/>
    <n v="0.16"/>
    <n v="0"/>
    <n v="5.32"/>
    <n v="0.76"/>
    <n v="0"/>
    <n v="12.26"/>
    <n v="0.61"/>
    <n v="0"/>
    <n v="9.8800000000000008"/>
    <n v="1.25"/>
    <n v="0"/>
    <n v="7.5600000000000005"/>
    <n v="24.380000000000003"/>
    <s v="071363"/>
    <x v="583"/>
  </r>
  <r>
    <s v="5"/>
    <s v="SEC"/>
    <x v="584"/>
    <s v="VIARD JONATHAN"/>
    <n v="11.08"/>
    <n v="0"/>
    <n v="0"/>
    <n v="17.899999999999999"/>
    <n v="0"/>
    <n v="0"/>
    <n v="25.82"/>
    <n v="0"/>
    <n v="0"/>
    <n v="18.73"/>
    <n v="0"/>
    <n v="0"/>
    <n v="28.979999999999997"/>
    <n v="55.629999999999995"/>
    <s v="071363"/>
    <x v="584"/>
  </r>
  <r>
    <s v="5"/>
    <s v="SEC"/>
    <x v="585"/>
    <s v="CHARLET FABIEN"/>
    <n v="1.1299999999999999"/>
    <n v="0.1"/>
    <n v="0"/>
    <n v="13.18"/>
    <n v="0.1"/>
    <n v="0"/>
    <n v="17.34"/>
    <n v="0.21"/>
    <n v="0"/>
    <n v="21.8"/>
    <n v="0.12"/>
    <n v="0"/>
    <n v="14.309999999999999"/>
    <n v="40.269999999999996"/>
    <e v="#N/A"/>
    <x v="585"/>
  </r>
  <r>
    <s v="5"/>
    <s v="SEC"/>
    <x v="586"/>
    <s v="DEVAL MARC"/>
    <n v="4.1100000000000003"/>
    <n v="0"/>
    <n v="0"/>
    <n v="39.36"/>
    <n v="0"/>
    <n v="0"/>
    <n v="15.64"/>
    <n v="0"/>
    <n v="0"/>
    <n v="20.63"/>
    <n v="0"/>
    <n v="0"/>
    <n v="43.47"/>
    <n v="40.379999999999995"/>
    <s v="071363"/>
    <x v="586"/>
  </r>
  <r>
    <s v="5"/>
    <s v="SEC"/>
    <x v="587"/>
    <s v="LEGER STEFANY"/>
    <n v="3.24"/>
    <n v="0"/>
    <n v="0"/>
    <n v="5.87"/>
    <n v="0.32"/>
    <n v="10.26"/>
    <n v="8.52"/>
    <n v="0.32"/>
    <n v="10.52"/>
    <n v="18.78"/>
    <n v="0"/>
    <n v="6.53"/>
    <n v="9.11"/>
    <n v="30.54"/>
    <s v="071363"/>
    <x v="587"/>
  </r>
  <r>
    <s v="5"/>
    <s v="SEC"/>
    <x v="588"/>
    <s v="GAUTHIER JAN SOLANGE"/>
    <n v="3.2"/>
    <n v="0"/>
    <n v="0"/>
    <n v="10.11"/>
    <n v="0.3"/>
    <n v="0"/>
    <n v="10.9"/>
    <n v="0.56999999999999995"/>
    <n v="0"/>
    <n v="13.02"/>
    <n v="0"/>
    <n v="10.25"/>
    <n v="13.309999999999999"/>
    <n v="27.12"/>
    <s v="071363"/>
    <x v="588"/>
  </r>
  <r>
    <s v="5"/>
    <s v="SEC"/>
    <x v="589"/>
    <s v="SECTEUR BLAN "/>
    <m/>
    <m/>
    <m/>
    <m/>
    <m/>
    <m/>
    <m/>
    <m/>
    <m/>
    <m/>
    <m/>
    <m/>
    <n v="0"/>
    <n v="0"/>
    <s v="071363"/>
    <x v="589"/>
  </r>
  <r>
    <s v="5"/>
    <s v="SEC"/>
    <x v="590"/>
    <s v="SECTEUR BLAN "/>
    <m/>
    <m/>
    <m/>
    <m/>
    <m/>
    <m/>
    <m/>
    <m/>
    <m/>
    <m/>
    <m/>
    <m/>
    <n v="0"/>
    <n v="0"/>
    <s v="071363"/>
    <x v="590"/>
  </r>
  <r>
    <s v="5"/>
    <s v="SEC"/>
    <x v="591"/>
    <s v="SECTEUR BLAN "/>
    <m/>
    <m/>
    <m/>
    <m/>
    <m/>
    <m/>
    <m/>
    <m/>
    <m/>
    <m/>
    <m/>
    <m/>
    <n v="0"/>
    <n v="0"/>
    <s v="071363"/>
    <x v="591"/>
  </r>
  <r>
    <s v="5"/>
    <s v="SEC"/>
    <x v="592"/>
    <s v="SECTEUR BLAN "/>
    <m/>
    <m/>
    <m/>
    <m/>
    <m/>
    <m/>
    <m/>
    <m/>
    <m/>
    <m/>
    <m/>
    <m/>
    <n v="0"/>
    <n v="0"/>
    <s v="071363"/>
    <x v="592"/>
  </r>
  <r>
    <s v="4"/>
    <s v="OC"/>
    <x v="593"/>
    <s v="CORNETTE NICOLAS"/>
    <n v="2.54"/>
    <n v="0.68"/>
    <n v="1.34"/>
    <n v="4.82"/>
    <n v="0.91"/>
    <n v="2.16"/>
    <n v="12.41"/>
    <n v="1.95"/>
    <n v="5.49"/>
    <n v="17.39"/>
    <n v="3.31"/>
    <n v="10.66"/>
    <n v="7.36"/>
    <n v="32.340000000000003"/>
    <s v="071397"/>
    <x v="593"/>
  </r>
  <r>
    <s v="5"/>
    <s v="SEC"/>
    <x v="594"/>
    <s v="BELVITO ADRIEN"/>
    <m/>
    <m/>
    <m/>
    <m/>
    <m/>
    <m/>
    <m/>
    <m/>
    <m/>
    <m/>
    <m/>
    <m/>
    <n v="0"/>
    <n v="0"/>
    <s v="071397"/>
    <x v="594"/>
  </r>
  <r>
    <s v="5"/>
    <s v="SEC"/>
    <x v="595"/>
    <s v="ALTEA GUILLAUME"/>
    <n v="2.4700000000000002"/>
    <n v="0.1"/>
    <n v="4.59"/>
    <n v="0.75"/>
    <n v="0"/>
    <n v="6.08"/>
    <n v="9.41"/>
    <n v="0.54"/>
    <n v="0"/>
    <n v="11.99"/>
    <n v="0.42"/>
    <n v="0"/>
    <n v="3.22"/>
    <n v="23.87"/>
    <s v="071397"/>
    <x v="595"/>
  </r>
  <r>
    <s v="5"/>
    <s v="SEC"/>
    <x v="596"/>
    <s v="MARCHAND JORIS"/>
    <n v="2.09"/>
    <n v="0"/>
    <n v="0"/>
    <n v="6.54"/>
    <n v="0"/>
    <n v="0"/>
    <n v="21.1"/>
    <n v="0.52"/>
    <n v="15.69"/>
    <n v="28.94"/>
    <n v="0.49"/>
    <n v="29.37"/>
    <n v="8.629999999999999"/>
    <n v="52.13"/>
    <s v="071397"/>
    <x v="596"/>
  </r>
  <r>
    <s v="5"/>
    <s v="SEC"/>
    <x v="597"/>
    <s v="HECQUET CORANTIN"/>
    <n v="5.0599999999999996"/>
    <n v="0"/>
    <n v="0"/>
    <n v="0"/>
    <n v="0"/>
    <m/>
    <m/>
    <m/>
    <m/>
    <m/>
    <m/>
    <m/>
    <n v="5.0599999999999996"/>
    <n v="5.0599999999999996"/>
    <s v="071397"/>
    <x v="597"/>
  </r>
  <r>
    <s v="5"/>
    <s v="SEC"/>
    <x v="598"/>
    <s v="BURILLON DIDIER"/>
    <n v="4.38"/>
    <n v="3.02"/>
    <n v="3.39"/>
    <n v="5.5"/>
    <n v="4.0199999999999996"/>
    <n v="2.23"/>
    <n v="10.130000000000001"/>
    <n v="0.38"/>
    <n v="4.04"/>
    <n v="15.67"/>
    <n v="5.09"/>
    <n v="6.37"/>
    <n v="9.879999999999999"/>
    <n v="30.18"/>
    <s v="071397"/>
    <x v="598"/>
  </r>
  <r>
    <s v="5"/>
    <s v="SEC"/>
    <x v="599"/>
    <s v="TROPEL CHARLINE"/>
    <n v="1.1100000000000001"/>
    <n v="0"/>
    <n v="0"/>
    <n v="5.26"/>
    <n v="0"/>
    <n v="0"/>
    <n v="11.76"/>
    <n v="2.29"/>
    <n v="0"/>
    <n v="12.03"/>
    <n v="0"/>
    <m/>
    <n v="6.37"/>
    <n v="24.9"/>
    <s v="071397"/>
    <x v="599"/>
  </r>
  <r>
    <s v="5"/>
    <s v="SEC"/>
    <x v="600"/>
    <s v="GONDARD ISABELLE"/>
    <m/>
    <m/>
    <m/>
    <m/>
    <m/>
    <m/>
    <m/>
    <m/>
    <m/>
    <m/>
    <m/>
    <m/>
    <n v="0"/>
    <n v="0"/>
    <s v="071397"/>
    <x v="600"/>
  </r>
  <r>
    <s v="5"/>
    <s v="SEC"/>
    <x v="601"/>
    <s v="SEROL CLEMENTINE"/>
    <m/>
    <m/>
    <m/>
    <m/>
    <m/>
    <m/>
    <m/>
    <m/>
    <m/>
    <m/>
    <m/>
    <m/>
    <n v="0"/>
    <n v="0"/>
    <s v="071397"/>
    <x v="601"/>
  </r>
  <r>
    <s v="5"/>
    <s v="SEC"/>
    <x v="602"/>
    <s v="GALVEZ CEDRIC"/>
    <m/>
    <m/>
    <m/>
    <m/>
    <m/>
    <m/>
    <m/>
    <m/>
    <m/>
    <m/>
    <m/>
    <m/>
    <n v="0"/>
    <n v="0"/>
    <s v="071397"/>
    <x v="602"/>
  </r>
  <r>
    <s v="5"/>
    <s v="SEC"/>
    <x v="603"/>
    <s v="SECTEUR BLAN "/>
    <m/>
    <m/>
    <m/>
    <m/>
    <m/>
    <m/>
    <m/>
    <m/>
    <m/>
    <m/>
    <m/>
    <m/>
    <n v="0"/>
    <n v="0"/>
    <s v="071397"/>
    <x v="603"/>
  </r>
  <r>
    <s v="5"/>
    <s v="SEC"/>
    <x v="604"/>
    <s v="SECTEUR BLAN "/>
    <m/>
    <m/>
    <m/>
    <m/>
    <m/>
    <m/>
    <m/>
    <m/>
    <m/>
    <m/>
    <m/>
    <m/>
    <n v="0"/>
    <n v="0"/>
    <s v="071397"/>
    <x v="604"/>
  </r>
  <r>
    <s v="5"/>
    <s v="SEC"/>
    <x v="605"/>
    <s v="SECTEUR BLAN "/>
    <m/>
    <m/>
    <m/>
    <m/>
    <m/>
    <m/>
    <m/>
    <m/>
    <m/>
    <m/>
    <m/>
    <m/>
    <n v="0"/>
    <n v="0"/>
    <s v="071397"/>
    <x v="605"/>
  </r>
  <r>
    <s v="4"/>
    <s v="OC"/>
    <x v="606"/>
    <s v="GUILLAMET FABRICE"/>
    <n v="4.12"/>
    <n v="0.32"/>
    <n v="0"/>
    <n v="7.48"/>
    <n v="0.28999999999999998"/>
    <n v="2.2000000000000002"/>
    <n v="12.96"/>
    <n v="1.41"/>
    <n v="8.89"/>
    <n v="17.57"/>
    <n v="8.66"/>
    <n v="7.42"/>
    <n v="11.600000000000001"/>
    <n v="34.650000000000006"/>
    <s v="071399"/>
    <x v="606"/>
  </r>
  <r>
    <s v="5"/>
    <s v="SEC"/>
    <x v="607"/>
    <s v="MANGIONE SAMUEL"/>
    <m/>
    <m/>
    <m/>
    <m/>
    <m/>
    <m/>
    <m/>
    <m/>
    <m/>
    <m/>
    <m/>
    <m/>
    <n v="0"/>
    <n v="0"/>
    <s v="071399"/>
    <x v="607"/>
  </r>
  <r>
    <s v="5"/>
    <s v="SEC"/>
    <x v="608"/>
    <s v="BABILLAUD BENJAMIN"/>
    <n v="4.97"/>
    <n v="0"/>
    <n v="0"/>
    <n v="8.7100000000000009"/>
    <n v="0"/>
    <n v="0"/>
    <m/>
    <m/>
    <m/>
    <m/>
    <m/>
    <m/>
    <n v="13.68"/>
    <n v="4.97"/>
    <s v="071399"/>
    <x v="608"/>
  </r>
  <r>
    <s v="5"/>
    <s v="SEC"/>
    <x v="609"/>
    <s v="DI TOMMASO FRANCINE"/>
    <n v="3.2"/>
    <n v="0"/>
    <n v="0"/>
    <n v="11.09"/>
    <n v="0"/>
    <n v="0"/>
    <n v="22.24"/>
    <n v="0"/>
    <n v="5.66"/>
    <n v="20.83"/>
    <n v="0.64"/>
    <n v="9.23"/>
    <n v="14.29"/>
    <n v="46.269999999999996"/>
    <s v="071399"/>
    <x v="609"/>
  </r>
  <r>
    <s v="5"/>
    <s v="SEC"/>
    <x v="610"/>
    <s v="DUMONTIER NICOLAS"/>
    <n v="5.71"/>
    <n v="0"/>
    <n v="0"/>
    <n v="6.22"/>
    <n v="0"/>
    <n v="4.97"/>
    <n v="11.13"/>
    <n v="0.22"/>
    <n v="6.31"/>
    <n v="17.43"/>
    <n v="48.51"/>
    <n v="5.34"/>
    <n v="11.93"/>
    <n v="34.269999999999996"/>
    <s v="071399"/>
    <x v="610"/>
  </r>
  <r>
    <s v="5"/>
    <s v="SEC"/>
    <x v="611"/>
    <s v="MASSONNAT DYLANN"/>
    <n v="6.35"/>
    <n v="1.1499999999999999"/>
    <n v="0"/>
    <n v="12.31"/>
    <n v="0"/>
    <n v="0"/>
    <n v="17.48"/>
    <n v="0"/>
    <n v="0"/>
    <m/>
    <m/>
    <m/>
    <n v="18.66"/>
    <n v="23.83"/>
    <s v="071399"/>
    <x v="611"/>
  </r>
  <r>
    <s v="5"/>
    <s v="SEC"/>
    <x v="612"/>
    <s v="LORCA ARMONIE"/>
    <m/>
    <m/>
    <m/>
    <m/>
    <m/>
    <m/>
    <m/>
    <m/>
    <m/>
    <m/>
    <m/>
    <m/>
    <n v="0"/>
    <n v="0"/>
    <s v="071399"/>
    <x v="612"/>
  </r>
  <r>
    <s v="5"/>
    <s v="SEC"/>
    <x v="613"/>
    <s v="HOUBLIN JOCELYNE"/>
    <n v="2.36"/>
    <n v="0.6"/>
    <n v="0"/>
    <n v="7.65"/>
    <n v="1.61"/>
    <n v="0"/>
    <n v="9.06"/>
    <n v="4.7300000000000004"/>
    <n v="18.850000000000001"/>
    <n v="9.9700000000000006"/>
    <n v="8.58"/>
    <n v="12.96"/>
    <n v="10.01"/>
    <n v="21.39"/>
    <s v="071399"/>
    <x v="613"/>
  </r>
  <r>
    <s v="5"/>
    <s v="SEC"/>
    <x v="614"/>
    <s v="GOY LEONARD"/>
    <n v="3.86"/>
    <n v="0"/>
    <n v="0"/>
    <n v="2.19"/>
    <n v="0"/>
    <n v="0"/>
    <n v="3.75"/>
    <n v="0"/>
    <n v="0"/>
    <n v="12.58"/>
    <n v="0"/>
    <n v="26.29"/>
    <n v="6.05"/>
    <n v="20.189999999999998"/>
    <s v="071399"/>
    <x v="614"/>
  </r>
  <r>
    <s v="5"/>
    <s v="SEC"/>
    <x v="615"/>
    <s v="HAMMADI DAVID"/>
    <n v="3.45"/>
    <n v="0"/>
    <n v="0"/>
    <n v="6.76"/>
    <n v="0"/>
    <n v="5.8"/>
    <n v="13.59"/>
    <n v="7.0000000000000007E-2"/>
    <n v="10.58"/>
    <n v="16.09"/>
    <n v="1.53"/>
    <n v="1.1299999999999999"/>
    <n v="10.210000000000001"/>
    <n v="33.129999999999995"/>
    <s v="071399"/>
    <x v="615"/>
  </r>
  <r>
    <s v="5"/>
    <s v="SEC"/>
    <x v="616"/>
    <s v="SAULI ANTHONY"/>
    <m/>
    <m/>
    <m/>
    <m/>
    <m/>
    <m/>
    <m/>
    <m/>
    <m/>
    <m/>
    <m/>
    <m/>
    <n v="0"/>
    <n v="0"/>
    <s v="071399"/>
    <x v="616"/>
  </r>
  <r>
    <s v="5"/>
    <s v="SEC"/>
    <x v="617"/>
    <s v="ARTHAUD BASTIEN"/>
    <n v="0.19"/>
    <n v="0"/>
    <n v="0"/>
    <m/>
    <m/>
    <m/>
    <m/>
    <m/>
    <m/>
    <m/>
    <m/>
    <m/>
    <n v="0.19"/>
    <n v="0.19"/>
    <s v="071399"/>
    <x v="617"/>
  </r>
  <r>
    <s v="5"/>
    <s v="SEC"/>
    <x v="618"/>
    <s v="SECTEUR BLAN "/>
    <m/>
    <m/>
    <m/>
    <m/>
    <m/>
    <m/>
    <m/>
    <m/>
    <m/>
    <m/>
    <m/>
    <m/>
    <n v="0"/>
    <n v="0"/>
    <s v="071399"/>
    <x v="618"/>
  </r>
  <r>
    <s v="5"/>
    <s v="SEC"/>
    <x v="619"/>
    <s v="SECTEUR BLAN "/>
    <m/>
    <m/>
    <m/>
    <m/>
    <m/>
    <m/>
    <m/>
    <m/>
    <m/>
    <m/>
    <m/>
    <m/>
    <n v="0"/>
    <n v="0"/>
    <s v="071399"/>
    <x v="619"/>
  </r>
  <r>
    <s v="4"/>
    <s v="OC"/>
    <x v="620"/>
    <s v="OC VERCORS "/>
    <m/>
    <m/>
    <m/>
    <m/>
    <m/>
    <m/>
    <m/>
    <m/>
    <m/>
    <m/>
    <m/>
    <m/>
    <n v="0"/>
    <n v="0"/>
    <s v="700266"/>
    <x v="620"/>
  </r>
  <r>
    <s v="3"/>
    <s v="OD"/>
    <x v="621"/>
    <s v="CHIKLI BAPTISTE"/>
    <n v="4.82"/>
    <n v="0.44"/>
    <n v="0.82"/>
    <n v="11.67"/>
    <n v="1.03"/>
    <n v="7.48"/>
    <n v="18.53"/>
    <n v="3.39"/>
    <n v="10.45"/>
    <n v="21.42"/>
    <n v="5.44"/>
    <n v="9.24"/>
    <n v="16.490000000000002"/>
    <n v="44.77"/>
    <n v="0"/>
    <x v="621"/>
  </r>
  <r>
    <s v="4"/>
    <s v="OC"/>
    <x v="622"/>
    <s v="CACCIATORE CYRIL"/>
    <n v="1.5"/>
    <n v="0"/>
    <n v="0"/>
    <n v="24.77"/>
    <n v="0"/>
    <n v="44.13"/>
    <n v="24.87"/>
    <n v="2.95"/>
    <n v="14.17"/>
    <n v="24.35"/>
    <n v="3.9"/>
    <n v="10.47"/>
    <n v="26.27"/>
    <n v="50.72"/>
    <s v="071179"/>
    <x v="622"/>
  </r>
  <r>
    <s v="5"/>
    <s v="SEC"/>
    <x v="623"/>
    <s v="NOETINGER VIRGINIE"/>
    <m/>
    <m/>
    <m/>
    <m/>
    <m/>
    <m/>
    <m/>
    <m/>
    <m/>
    <m/>
    <m/>
    <m/>
    <n v="0"/>
    <n v="0"/>
    <s v="071179"/>
    <x v="623"/>
  </r>
  <r>
    <s v="5"/>
    <s v="SEC"/>
    <x v="624"/>
    <s v="PLANTIER JEAN-CHRIS"/>
    <n v="0"/>
    <n v="0"/>
    <m/>
    <n v="0"/>
    <n v="0"/>
    <m/>
    <n v="100"/>
    <n v="0"/>
    <m/>
    <n v="34.93"/>
    <n v="0"/>
    <m/>
    <n v="0"/>
    <n v="134.93"/>
    <s v="071179"/>
    <x v="624"/>
  </r>
  <r>
    <s v="5"/>
    <s v="SEC"/>
    <x v="625"/>
    <s v="RAMBAUD ISABELLE"/>
    <n v="0"/>
    <n v="0"/>
    <n v="0"/>
    <n v="0"/>
    <n v="0"/>
    <n v="0"/>
    <n v="0"/>
    <m/>
    <m/>
    <n v="0.86"/>
    <m/>
    <m/>
    <n v="0"/>
    <n v="0.86"/>
    <s v="071179"/>
    <x v="625"/>
  </r>
  <r>
    <s v="5"/>
    <s v="SEC"/>
    <x v="626"/>
    <s v="MARTIN CHRISTOPHE"/>
    <n v="1.67"/>
    <n v="0"/>
    <n v="0"/>
    <n v="13.32"/>
    <n v="0"/>
    <n v="0"/>
    <n v="12.49"/>
    <n v="0.63"/>
    <n v="0"/>
    <n v="9.82"/>
    <n v="2.83"/>
    <n v="0"/>
    <n v="14.99"/>
    <n v="23.98"/>
    <s v="071179"/>
    <x v="626"/>
  </r>
  <r>
    <s v="5"/>
    <s v="SEC"/>
    <x v="627"/>
    <s v="ALLARD LORIANE"/>
    <n v="0.31"/>
    <n v="1.94"/>
    <n v="0"/>
    <n v="0"/>
    <n v="0"/>
    <m/>
    <m/>
    <m/>
    <m/>
    <m/>
    <m/>
    <m/>
    <n v="0.31"/>
    <n v="0.31"/>
    <s v="071179"/>
    <x v="627"/>
  </r>
  <r>
    <s v="5"/>
    <s v="SEC"/>
    <x v="628"/>
    <s v="BUISSON NICOLAS"/>
    <m/>
    <m/>
    <m/>
    <m/>
    <m/>
    <m/>
    <m/>
    <m/>
    <m/>
    <m/>
    <m/>
    <m/>
    <n v="0"/>
    <n v="0"/>
    <s v="071179"/>
    <x v="628"/>
  </r>
  <r>
    <s v="5"/>
    <s v="SEC"/>
    <x v="629"/>
    <s v="PETIT ALEXANDRE"/>
    <m/>
    <m/>
    <m/>
    <m/>
    <m/>
    <m/>
    <m/>
    <m/>
    <m/>
    <m/>
    <m/>
    <m/>
    <n v="0"/>
    <n v="0"/>
    <s v="071179"/>
    <x v="629"/>
  </r>
  <r>
    <s v="5"/>
    <s v="SEC"/>
    <x v="630"/>
    <s v="BOYADJIAN FREDERIC"/>
    <n v="1.31"/>
    <n v="0"/>
    <n v="35.29"/>
    <m/>
    <m/>
    <m/>
    <m/>
    <m/>
    <m/>
    <m/>
    <m/>
    <m/>
    <n v="1.31"/>
    <n v="1.31"/>
    <s v="071179"/>
    <x v="630"/>
  </r>
  <r>
    <s v="5"/>
    <s v="SEC"/>
    <x v="631"/>
    <s v="CARLA NATHALIE"/>
    <n v="2.4500000000000002"/>
    <n v="0"/>
    <n v="0"/>
    <m/>
    <m/>
    <m/>
    <m/>
    <m/>
    <m/>
    <m/>
    <m/>
    <m/>
    <n v="2.4500000000000002"/>
    <n v="2.4500000000000002"/>
    <s v="071179"/>
    <x v="631"/>
  </r>
  <r>
    <s v="5"/>
    <s v="SEC"/>
    <x v="632"/>
    <s v="SECTEUR BLAN "/>
    <m/>
    <m/>
    <m/>
    <m/>
    <m/>
    <m/>
    <m/>
    <m/>
    <m/>
    <m/>
    <m/>
    <m/>
    <n v="0"/>
    <n v="0"/>
    <s v="071179"/>
    <x v="632"/>
  </r>
  <r>
    <s v="5"/>
    <s v="SEC"/>
    <x v="633"/>
    <s v="SECTEUR BLAN "/>
    <m/>
    <m/>
    <m/>
    <m/>
    <m/>
    <m/>
    <m/>
    <m/>
    <m/>
    <m/>
    <m/>
    <m/>
    <n v="0"/>
    <n v="0"/>
    <s v="071179"/>
    <x v="633"/>
  </r>
  <r>
    <s v="5"/>
    <s v="SEC"/>
    <x v="634"/>
    <s v="SECTEUR BLAN "/>
    <m/>
    <m/>
    <m/>
    <m/>
    <m/>
    <m/>
    <m/>
    <m/>
    <m/>
    <m/>
    <m/>
    <m/>
    <n v="0"/>
    <n v="0"/>
    <s v="071179"/>
    <x v="634"/>
  </r>
  <r>
    <s v="5"/>
    <s v="SEC"/>
    <x v="635"/>
    <s v="SECTEUR BLAN "/>
    <m/>
    <m/>
    <m/>
    <m/>
    <m/>
    <m/>
    <m/>
    <m/>
    <m/>
    <m/>
    <m/>
    <m/>
    <n v="0"/>
    <n v="0"/>
    <s v="071179"/>
    <x v="635"/>
  </r>
  <r>
    <s v="4"/>
    <s v="OC"/>
    <x v="636"/>
    <s v="VIRET STEPHANE"/>
    <n v="4.37"/>
    <n v="0.08"/>
    <n v="1.08"/>
    <n v="8.52"/>
    <n v="1.34"/>
    <n v="7.47"/>
    <n v="15.91"/>
    <n v="2.29"/>
    <n v="8.6999999999999993"/>
    <n v="19.559999999999999"/>
    <n v="1.01"/>
    <n v="5.76"/>
    <n v="12.89"/>
    <n v="39.840000000000003"/>
    <s v="071194"/>
    <x v="636"/>
  </r>
  <r>
    <s v="5"/>
    <s v="SEC"/>
    <x v="637"/>
    <s v="CHAPPEZ SUZANNE"/>
    <n v="0.13"/>
    <n v="0"/>
    <n v="0"/>
    <n v="0"/>
    <n v="0"/>
    <n v="0"/>
    <m/>
    <m/>
    <m/>
    <m/>
    <m/>
    <m/>
    <n v="0.13"/>
    <n v="0.13"/>
    <s v="071194"/>
    <x v="637"/>
  </r>
  <r>
    <s v="5"/>
    <s v="SEC"/>
    <x v="638"/>
    <s v="DI TOLA MICKAEL"/>
    <n v="1.1399999999999999"/>
    <n v="0.13"/>
    <n v="0"/>
    <n v="5.92"/>
    <n v="0.18"/>
    <n v="0"/>
    <n v="15.49"/>
    <n v="0.53"/>
    <n v="0"/>
    <n v="15.64"/>
    <n v="0.97"/>
    <n v="0"/>
    <n v="7.06"/>
    <n v="32.269999999999996"/>
    <s v="071194"/>
    <x v="638"/>
  </r>
  <r>
    <s v="5"/>
    <s v="SEC"/>
    <x v="639"/>
    <s v="CASU ANNE"/>
    <m/>
    <m/>
    <m/>
    <m/>
    <m/>
    <m/>
    <m/>
    <m/>
    <m/>
    <m/>
    <m/>
    <m/>
    <n v="0"/>
    <n v="0"/>
    <s v="071194"/>
    <x v="639"/>
  </r>
  <r>
    <s v="5"/>
    <s v="SEC"/>
    <x v="640"/>
    <s v="MERMET ALEXIS"/>
    <n v="7.34"/>
    <n v="0"/>
    <n v="0"/>
    <n v="3.38"/>
    <n v="0"/>
    <n v="0"/>
    <m/>
    <m/>
    <m/>
    <m/>
    <m/>
    <m/>
    <n v="10.719999999999999"/>
    <n v="7.34"/>
    <s v="071194"/>
    <x v="640"/>
  </r>
  <r>
    <s v="5"/>
    <s v="SEC"/>
    <x v="641"/>
    <s v="NEYRON VIRGINIE"/>
    <n v="3.54"/>
    <n v="0"/>
    <n v="0"/>
    <n v="4.67"/>
    <n v="0"/>
    <n v="0"/>
    <n v="9.75"/>
    <n v="0"/>
    <n v="9.1199999999999992"/>
    <n v="10.86"/>
    <n v="0"/>
    <n v="4.66"/>
    <n v="8.2100000000000009"/>
    <n v="24.15"/>
    <s v="071194"/>
    <x v="641"/>
  </r>
  <r>
    <s v="5"/>
    <s v="SEC"/>
    <x v="642"/>
    <s v="BENOIT FABIEN"/>
    <m/>
    <m/>
    <m/>
    <m/>
    <m/>
    <m/>
    <m/>
    <m/>
    <m/>
    <m/>
    <m/>
    <m/>
    <n v="0"/>
    <n v="0"/>
    <s v="071194"/>
    <x v="642"/>
  </r>
  <r>
    <s v="5"/>
    <s v="SEC"/>
    <x v="643"/>
    <s v="VIEIRA RODRI MILENE"/>
    <n v="7.58"/>
    <n v="0"/>
    <n v="4.3099999999999996"/>
    <n v="7.81"/>
    <n v="0"/>
    <n v="6.49"/>
    <n v="4.13"/>
    <n v="0.25"/>
    <n v="0"/>
    <n v="5.0599999999999996"/>
    <n v="0"/>
    <n v="4.0199999999999996"/>
    <n v="15.39"/>
    <n v="16.77"/>
    <s v="071194"/>
    <x v="643"/>
  </r>
  <r>
    <s v="5"/>
    <s v="SEC"/>
    <x v="644"/>
    <s v="SECTEUR BLAN "/>
    <m/>
    <m/>
    <m/>
    <m/>
    <m/>
    <m/>
    <m/>
    <m/>
    <m/>
    <m/>
    <m/>
    <m/>
    <n v="0"/>
    <n v="0"/>
    <s v="071194"/>
    <x v="644"/>
  </r>
  <r>
    <s v="5"/>
    <s v="SEC"/>
    <x v="645"/>
    <s v="SECTEUR BLAN "/>
    <m/>
    <m/>
    <m/>
    <m/>
    <m/>
    <m/>
    <m/>
    <m/>
    <m/>
    <m/>
    <m/>
    <m/>
    <n v="0"/>
    <n v="0"/>
    <s v="071194"/>
    <x v="645"/>
  </r>
  <r>
    <s v="5"/>
    <s v="SEC"/>
    <x v="646"/>
    <s v="SECTEUR BLAN "/>
    <m/>
    <m/>
    <m/>
    <m/>
    <m/>
    <m/>
    <m/>
    <m/>
    <m/>
    <m/>
    <m/>
    <m/>
    <n v="0"/>
    <n v="0"/>
    <s v="071194"/>
    <x v="646"/>
  </r>
  <r>
    <s v="5"/>
    <s v="SEC"/>
    <x v="647"/>
    <s v="SECTEUR BLAN "/>
    <m/>
    <m/>
    <m/>
    <m/>
    <m/>
    <m/>
    <m/>
    <m/>
    <m/>
    <m/>
    <m/>
    <m/>
    <n v="0"/>
    <n v="0"/>
    <s v="071194"/>
    <x v="647"/>
  </r>
  <r>
    <s v="5"/>
    <s v="SEC"/>
    <x v="648"/>
    <s v="SECTEUR BLAN "/>
    <m/>
    <m/>
    <m/>
    <m/>
    <m/>
    <m/>
    <m/>
    <m/>
    <m/>
    <m/>
    <m/>
    <m/>
    <n v="0"/>
    <n v="0"/>
    <s v="071194"/>
    <x v="648"/>
  </r>
  <r>
    <s v="4"/>
    <s v="OC"/>
    <x v="649"/>
    <s v="OC AIN SUD "/>
    <m/>
    <m/>
    <m/>
    <m/>
    <m/>
    <m/>
    <m/>
    <m/>
    <m/>
    <m/>
    <m/>
    <m/>
    <n v="0"/>
    <n v="0"/>
    <s v="071195"/>
    <x v="649"/>
  </r>
  <r>
    <s v="4"/>
    <s v="OC"/>
    <x v="650"/>
    <s v="GAUCHE ALEXANDRE"/>
    <n v="8.59"/>
    <n v="0.69"/>
    <n v="0.62"/>
    <n v="11.65"/>
    <n v="0.76"/>
    <n v="1.94"/>
    <n v="12.06"/>
    <n v="0.24"/>
    <n v="3.68"/>
    <n v="13.63"/>
    <n v="0.33"/>
    <n v="3.6"/>
    <n v="20.240000000000002"/>
    <n v="34.28"/>
    <s v="071198"/>
    <x v="650"/>
  </r>
  <r>
    <s v="5"/>
    <s v="SEC"/>
    <x v="651"/>
    <s v="VIGOUREUX JIMMY"/>
    <m/>
    <m/>
    <m/>
    <m/>
    <m/>
    <m/>
    <m/>
    <m/>
    <m/>
    <m/>
    <m/>
    <m/>
    <n v="0"/>
    <n v="0"/>
    <s v="071198"/>
    <x v="651"/>
  </r>
  <r>
    <s v="5"/>
    <s v="SEC"/>
    <x v="652"/>
    <s v="GALL ROBIN"/>
    <n v="13.38"/>
    <n v="11.92"/>
    <n v="0"/>
    <m/>
    <m/>
    <m/>
    <m/>
    <m/>
    <m/>
    <m/>
    <m/>
    <m/>
    <n v="13.38"/>
    <n v="13.38"/>
    <s v="071198"/>
    <x v="652"/>
  </r>
  <r>
    <s v="5"/>
    <s v="SEC"/>
    <x v="653"/>
    <s v="PULCINA WILLIAM"/>
    <n v="2.7"/>
    <n v="0"/>
    <n v="0"/>
    <n v="8.58"/>
    <n v="1.29"/>
    <n v="0"/>
    <n v="20.7"/>
    <n v="2.0099999999999998"/>
    <n v="0"/>
    <n v="23.8"/>
    <n v="0.21"/>
    <n v="8.99"/>
    <n v="11.280000000000001"/>
    <n v="47.2"/>
    <s v="071198"/>
    <x v="653"/>
  </r>
  <r>
    <s v="5"/>
    <s v="SEC"/>
    <x v="654"/>
    <s v="JEAMPIERRE KAREN"/>
    <m/>
    <m/>
    <m/>
    <m/>
    <m/>
    <m/>
    <m/>
    <m/>
    <m/>
    <m/>
    <m/>
    <m/>
    <n v="0"/>
    <n v="0"/>
    <s v="071198"/>
    <x v="654"/>
  </r>
  <r>
    <s v="5"/>
    <s v="SEC"/>
    <x v="655"/>
    <s v="SIBELLE MAGALIE"/>
    <n v="1.59"/>
    <n v="0"/>
    <n v="0"/>
    <n v="4.5199999999999996"/>
    <n v="0"/>
    <n v="46.58"/>
    <n v="49.75"/>
    <n v="0"/>
    <n v="100"/>
    <n v="17.22"/>
    <n v="0"/>
    <m/>
    <n v="6.1099999999999994"/>
    <n v="68.56"/>
    <s v="071198"/>
    <x v="655"/>
  </r>
  <r>
    <s v="5"/>
    <s v="SEC"/>
    <x v="656"/>
    <s v="GUERY ANTHONY"/>
    <n v="4.7"/>
    <n v="0"/>
    <n v="0"/>
    <n v="5.4"/>
    <n v="0"/>
    <n v="0"/>
    <n v="17.8"/>
    <n v="0"/>
    <n v="0"/>
    <m/>
    <m/>
    <m/>
    <n v="10.100000000000001"/>
    <n v="22.5"/>
    <s v="071198"/>
    <x v="656"/>
  </r>
  <r>
    <s v="5"/>
    <s v="SEC"/>
    <x v="657"/>
    <s v="RAMIREZ ANTHONY"/>
    <m/>
    <m/>
    <m/>
    <m/>
    <m/>
    <m/>
    <m/>
    <m/>
    <m/>
    <m/>
    <m/>
    <m/>
    <n v="0"/>
    <n v="0"/>
    <s v="071198"/>
    <x v="657"/>
  </r>
  <r>
    <s v="5"/>
    <s v="SEC"/>
    <x v="658"/>
    <s v="LOFFREDO CECILIA"/>
    <n v="2.4900000000000002"/>
    <n v="0.86"/>
    <n v="0"/>
    <n v="5.2"/>
    <n v="0"/>
    <n v="0"/>
    <n v="7.28"/>
    <n v="0"/>
    <n v="0"/>
    <n v="19.82"/>
    <n v="0"/>
    <n v="4.74"/>
    <n v="7.69"/>
    <n v="29.59"/>
    <s v="071198"/>
    <x v="658"/>
  </r>
  <r>
    <s v="5"/>
    <s v="SEC"/>
    <x v="659"/>
    <s v="DURAND RENAUD"/>
    <n v="1.46"/>
    <n v="0"/>
    <n v="0"/>
    <n v="6.17"/>
    <n v="0"/>
    <n v="0"/>
    <n v="17.16"/>
    <n v="0.33"/>
    <n v="0"/>
    <n v="4.04"/>
    <n v="0.28000000000000003"/>
    <n v="0"/>
    <n v="7.63"/>
    <n v="22.66"/>
    <s v="071198"/>
    <x v="659"/>
  </r>
  <r>
    <s v="5"/>
    <s v="SEC"/>
    <x v="660"/>
    <s v="DIMITRIOU PATRICE"/>
    <n v="20.92"/>
    <n v="0"/>
    <n v="3.9"/>
    <n v="21.28"/>
    <n v="2.09"/>
    <n v="5.25"/>
    <n v="13.79"/>
    <n v="0"/>
    <n v="0"/>
    <n v="13.1"/>
    <n v="0.51"/>
    <m/>
    <n v="42.2"/>
    <n v="47.81"/>
    <s v="071198"/>
    <x v="660"/>
  </r>
  <r>
    <s v="5"/>
    <s v="SEC"/>
    <x v="661"/>
    <s v="COEFFET MARIE"/>
    <n v="1.61"/>
    <n v="0"/>
    <n v="0"/>
    <m/>
    <m/>
    <m/>
    <m/>
    <m/>
    <m/>
    <m/>
    <m/>
    <m/>
    <n v="1.61"/>
    <n v="1.61"/>
    <s v="071198"/>
    <x v="661"/>
  </r>
  <r>
    <s v="5"/>
    <s v="SEC"/>
    <x v="662"/>
    <s v="KALLA JONATHAN"/>
    <m/>
    <m/>
    <m/>
    <m/>
    <m/>
    <m/>
    <m/>
    <m/>
    <m/>
    <m/>
    <m/>
    <m/>
    <n v="0"/>
    <n v="0"/>
    <s v="071198"/>
    <x v="662"/>
  </r>
  <r>
    <s v="5"/>
    <s v="SEC"/>
    <x v="663"/>
    <s v="SECTEUR BLAN "/>
    <m/>
    <m/>
    <m/>
    <m/>
    <m/>
    <m/>
    <m/>
    <m/>
    <m/>
    <m/>
    <m/>
    <m/>
    <n v="0"/>
    <n v="0"/>
    <s v="071198"/>
    <x v="663"/>
  </r>
  <r>
    <s v="4"/>
    <s v="OC"/>
    <x v="664"/>
    <s v="OC ANNEMASSE "/>
    <n v="2.21"/>
    <n v="0.47"/>
    <n v="0.87"/>
    <n v="8.56"/>
    <n v="1.19"/>
    <n v="7.92"/>
    <n v="17.239999999999998"/>
    <n v="6.97"/>
    <n v="13.09"/>
    <n v="22.54"/>
    <n v="13.72"/>
    <n v="12.48"/>
    <n v="10.77"/>
    <n v="41.989999999999995"/>
    <s v="071500"/>
    <x v="664"/>
  </r>
  <r>
    <s v="5"/>
    <s v="SEC"/>
    <x v="665"/>
    <s v="GASSE CHRISTIANE"/>
    <n v="2.44"/>
    <n v="0"/>
    <n v="0"/>
    <n v="3.43"/>
    <n v="0"/>
    <n v="0"/>
    <n v="18.82"/>
    <n v="12.32"/>
    <n v="0"/>
    <n v="19.86"/>
    <n v="12.84"/>
    <n v="0"/>
    <n v="5.87"/>
    <n v="41.120000000000005"/>
    <s v="071500"/>
    <x v="665"/>
  </r>
  <r>
    <s v="5"/>
    <s v="SEC"/>
    <x v="666"/>
    <s v="DE GREGORIO JACCOMO"/>
    <m/>
    <m/>
    <m/>
    <m/>
    <m/>
    <m/>
    <m/>
    <m/>
    <m/>
    <m/>
    <m/>
    <m/>
    <n v="0"/>
    <n v="0"/>
    <s v="071500"/>
    <x v="666"/>
  </r>
  <r>
    <s v="5"/>
    <s v="SEC"/>
    <x v="667"/>
    <s v="BOREL ARTHUR"/>
    <n v="0"/>
    <n v="0"/>
    <n v="0"/>
    <n v="0"/>
    <n v="0"/>
    <m/>
    <m/>
    <m/>
    <m/>
    <m/>
    <m/>
    <m/>
    <n v="0"/>
    <n v="0"/>
    <s v="071500"/>
    <x v="667"/>
  </r>
  <r>
    <s v="5"/>
    <s v="SEC"/>
    <x v="668"/>
    <s v="BALLALOUD VERONIQUE"/>
    <n v="0.4"/>
    <n v="0"/>
    <n v="0"/>
    <n v="3.56"/>
    <n v="0"/>
    <n v="0"/>
    <n v="8.24"/>
    <n v="0"/>
    <n v="0"/>
    <n v="11.29"/>
    <n v="0"/>
    <n v="6.95"/>
    <n v="3.96"/>
    <n v="19.93"/>
    <s v="071500"/>
    <x v="668"/>
  </r>
  <r>
    <s v="5"/>
    <s v="SEC"/>
    <x v="669"/>
    <s v="GOURIER NICOLAS"/>
    <m/>
    <m/>
    <m/>
    <m/>
    <m/>
    <m/>
    <m/>
    <m/>
    <m/>
    <m/>
    <m/>
    <m/>
    <n v="0"/>
    <n v="0"/>
    <s v="071500"/>
    <x v="669"/>
  </r>
  <r>
    <s v="5"/>
    <s v="SEC"/>
    <x v="670"/>
    <s v="SIMOND AURELIEN"/>
    <m/>
    <m/>
    <m/>
    <m/>
    <m/>
    <m/>
    <m/>
    <m/>
    <m/>
    <m/>
    <m/>
    <m/>
    <n v="0"/>
    <n v="0"/>
    <s v="071500"/>
    <x v="670"/>
  </r>
  <r>
    <s v="5"/>
    <s v="SEC"/>
    <x v="671"/>
    <s v="MARIN MANUEL"/>
    <n v="1.32"/>
    <n v="0"/>
    <n v="1.57"/>
    <n v="2.95"/>
    <n v="0"/>
    <n v="10.28"/>
    <n v="9.14"/>
    <n v="1.47"/>
    <n v="0"/>
    <n v="8.5500000000000007"/>
    <n v="6"/>
    <n v="11.23"/>
    <n v="4.2700000000000005"/>
    <n v="19.010000000000002"/>
    <s v="071500"/>
    <x v="671"/>
  </r>
  <r>
    <s v="5"/>
    <s v="SEC"/>
    <x v="672"/>
    <s v="SECTEUR BLAN "/>
    <m/>
    <m/>
    <m/>
    <m/>
    <m/>
    <m/>
    <m/>
    <m/>
    <m/>
    <m/>
    <m/>
    <m/>
    <n v="0"/>
    <n v="0"/>
    <s v="071500"/>
    <x v="672"/>
  </r>
  <r>
    <s v="5"/>
    <s v="SEC"/>
    <x v="673"/>
    <s v="SECTEUR BLAN "/>
    <m/>
    <m/>
    <m/>
    <m/>
    <m/>
    <m/>
    <m/>
    <m/>
    <m/>
    <m/>
    <m/>
    <m/>
    <n v="0"/>
    <n v="0"/>
    <s v="071500"/>
    <x v="673"/>
  </r>
  <r>
    <s v="5"/>
    <s v="SEC"/>
    <x v="674"/>
    <s v="SECTEUR BLAN "/>
    <m/>
    <m/>
    <m/>
    <m/>
    <m/>
    <m/>
    <m/>
    <m/>
    <m/>
    <m/>
    <m/>
    <m/>
    <n v="0"/>
    <n v="0"/>
    <s v="071500"/>
    <x v="674"/>
  </r>
  <r>
    <s v="5"/>
    <s v="SEC"/>
    <x v="675"/>
    <s v="SECTEUR BLAN "/>
    <m/>
    <m/>
    <m/>
    <m/>
    <m/>
    <m/>
    <m/>
    <m/>
    <m/>
    <m/>
    <m/>
    <m/>
    <n v="0"/>
    <n v="0"/>
    <s v="071500"/>
    <x v="675"/>
  </r>
  <r>
    <s v="5"/>
    <s v="SEC"/>
    <x v="676"/>
    <s v="SECTEUR BLAN "/>
    <m/>
    <m/>
    <m/>
    <m/>
    <m/>
    <m/>
    <m/>
    <m/>
    <m/>
    <m/>
    <m/>
    <m/>
    <n v="0"/>
    <n v="0"/>
    <s v="071500"/>
    <x v="676"/>
  </r>
  <r>
    <s v="5"/>
    <s v="SEC"/>
    <x v="677"/>
    <s v="SECTEUR BLAN "/>
    <m/>
    <m/>
    <m/>
    <m/>
    <m/>
    <m/>
    <m/>
    <m/>
    <m/>
    <m/>
    <m/>
    <m/>
    <n v="0"/>
    <n v="0"/>
    <s v="071500"/>
    <x v="677"/>
  </r>
  <r>
    <s v="5"/>
    <s v="SEC"/>
    <x v="678"/>
    <s v="SECTEUR BLAN "/>
    <m/>
    <m/>
    <m/>
    <m/>
    <m/>
    <m/>
    <m/>
    <m/>
    <m/>
    <m/>
    <m/>
    <m/>
    <n v="0"/>
    <n v="0"/>
    <s v="071500"/>
    <x v="678"/>
  </r>
  <r>
    <s v="5"/>
    <s v="SEC"/>
    <x v="679"/>
    <s v="SECTEUR BLAN "/>
    <m/>
    <m/>
    <m/>
    <m/>
    <m/>
    <m/>
    <m/>
    <m/>
    <m/>
    <m/>
    <m/>
    <m/>
    <n v="0"/>
    <n v="0"/>
    <s v="071500"/>
    <x v="679"/>
  </r>
  <r>
    <s v="5"/>
    <s v="SEC"/>
    <x v="680"/>
    <s v="SECTEUR BLAN "/>
    <m/>
    <m/>
    <m/>
    <m/>
    <m/>
    <m/>
    <m/>
    <m/>
    <m/>
    <m/>
    <m/>
    <m/>
    <n v="0"/>
    <n v="0"/>
    <s v="071500"/>
    <x v="680"/>
  </r>
  <r>
    <s v="5"/>
    <s v="SEC"/>
    <x v="681"/>
    <s v="SECTEUR BLAN "/>
    <m/>
    <m/>
    <m/>
    <m/>
    <m/>
    <m/>
    <m/>
    <m/>
    <m/>
    <m/>
    <m/>
    <m/>
    <n v="0"/>
    <n v="0"/>
    <s v="071500"/>
    <x v="681"/>
  </r>
  <r>
    <s v="3"/>
    <s v="OD"/>
    <x v="682"/>
    <s v="ZENOU FRANCK"/>
    <n v="4.51"/>
    <n v="7.0000000000000007E-2"/>
    <n v="2.1"/>
    <n v="9.4700000000000006"/>
    <n v="1.18"/>
    <n v="2.15"/>
    <n v="16.57"/>
    <n v="5.46"/>
    <n v="6.06"/>
    <n v="21.06"/>
    <n v="5.0199999999999996"/>
    <n v="8.1"/>
    <n v="13.98"/>
    <n v="42.14"/>
    <n v="0"/>
    <x v="682"/>
  </r>
  <r>
    <s v="4"/>
    <s v="OC"/>
    <x v="683"/>
    <s v="VILA PATRICE"/>
    <n v="10.62"/>
    <n v="0"/>
    <n v="13.57"/>
    <n v="15.33"/>
    <n v="7.68"/>
    <n v="3.35"/>
    <n v="15.88"/>
    <n v="19.12"/>
    <n v="5.62"/>
    <n v="28.77"/>
    <n v="11.02"/>
    <n v="7.47"/>
    <n v="25.95"/>
    <n v="55.269999999999996"/>
    <s v="071238"/>
    <x v="683"/>
  </r>
  <r>
    <s v="5"/>
    <s v="SEC"/>
    <x v="684"/>
    <s v="MALET ROMAIN"/>
    <n v="12.09"/>
    <n v="0"/>
    <n v="20.79"/>
    <n v="16"/>
    <n v="0"/>
    <n v="0"/>
    <n v="13.38"/>
    <n v="35.67"/>
    <n v="0"/>
    <n v="26.48"/>
    <n v="4.78"/>
    <n v="5.77"/>
    <n v="28.09"/>
    <n v="51.95"/>
    <s v="071238"/>
    <x v="684"/>
  </r>
  <r>
    <s v="5"/>
    <s v="SEC"/>
    <x v="685"/>
    <s v="PONS LAURENT"/>
    <n v="11.52"/>
    <n v="0"/>
    <n v="0"/>
    <n v="13.59"/>
    <n v="0"/>
    <n v="0"/>
    <n v="0.7"/>
    <n v="0"/>
    <n v="0"/>
    <n v="61.38"/>
    <n v="67.319999999999993"/>
    <n v="31.32"/>
    <n v="25.11"/>
    <n v="73.599999999999994"/>
    <s v="071238"/>
    <x v="685"/>
  </r>
  <r>
    <s v="5"/>
    <s v="SEC"/>
    <x v="686"/>
    <s v="VERET THIBAULT"/>
    <n v="12.97"/>
    <n v="0"/>
    <n v="39.81"/>
    <n v="24.02"/>
    <n v="0"/>
    <n v="0"/>
    <n v="21.74"/>
    <n v="19.63"/>
    <n v="0"/>
    <n v="31.57"/>
    <n v="8.9499999999999993"/>
    <n v="0"/>
    <n v="36.99"/>
    <n v="66.28"/>
    <s v="071238"/>
    <x v="686"/>
  </r>
  <r>
    <s v="5"/>
    <s v="SEC"/>
    <x v="687"/>
    <s v="COULLOCH MAGALY"/>
    <m/>
    <m/>
    <m/>
    <m/>
    <m/>
    <m/>
    <m/>
    <m/>
    <m/>
    <m/>
    <m/>
    <m/>
    <n v="0"/>
    <n v="0"/>
    <s v="071238"/>
    <x v="687"/>
  </r>
  <r>
    <s v="5"/>
    <s v="SEC"/>
    <x v="688"/>
    <s v="BEAUDOUIN BILLY"/>
    <m/>
    <m/>
    <m/>
    <m/>
    <m/>
    <m/>
    <m/>
    <m/>
    <m/>
    <m/>
    <m/>
    <m/>
    <n v="0"/>
    <n v="0"/>
    <s v="071238"/>
    <x v="688"/>
  </r>
  <r>
    <s v="5"/>
    <s v="SEC"/>
    <x v="689"/>
    <s v="TABARIE DOMINIQUE"/>
    <m/>
    <m/>
    <m/>
    <m/>
    <m/>
    <m/>
    <m/>
    <m/>
    <m/>
    <m/>
    <m/>
    <m/>
    <n v="0"/>
    <n v="0"/>
    <s v="071238"/>
    <x v="689"/>
  </r>
  <r>
    <s v="5"/>
    <s v="SEC"/>
    <x v="690"/>
    <s v="TESSIER DORIANE"/>
    <n v="0"/>
    <n v="0"/>
    <m/>
    <m/>
    <m/>
    <m/>
    <s v=""/>
    <m/>
    <m/>
    <n v="0"/>
    <m/>
    <m/>
    <n v="0"/>
    <n v="0"/>
    <s v="071238"/>
    <x v="690"/>
  </r>
  <r>
    <s v="5"/>
    <s v="SEC"/>
    <x v="691"/>
    <s v="SIELLEZ KEVIN"/>
    <n v="0"/>
    <n v="0"/>
    <m/>
    <n v="16.59"/>
    <s v=""/>
    <n v="0"/>
    <n v="52.83"/>
    <s v=""/>
    <n v="0"/>
    <n v="45.17"/>
    <n v="0"/>
    <m/>
    <n v="16.59"/>
    <n v="98"/>
    <s v="071238"/>
    <x v="691"/>
  </r>
  <r>
    <s v="5"/>
    <s v="SEC"/>
    <x v="692"/>
    <s v="SECTEUR BLAN "/>
    <m/>
    <m/>
    <m/>
    <m/>
    <m/>
    <m/>
    <m/>
    <m/>
    <m/>
    <m/>
    <m/>
    <m/>
    <n v="0"/>
    <n v="0"/>
    <s v="071238"/>
    <x v="692"/>
  </r>
  <r>
    <s v="5"/>
    <s v="SEC"/>
    <x v="693"/>
    <s v="Secteur blan "/>
    <m/>
    <m/>
    <m/>
    <m/>
    <m/>
    <m/>
    <m/>
    <m/>
    <m/>
    <m/>
    <m/>
    <m/>
    <n v="0"/>
    <n v="0"/>
    <e v="#N/A"/>
    <x v="693"/>
  </r>
  <r>
    <s v="5"/>
    <s v="SEC"/>
    <x v="694"/>
    <s v="SECTEUR BLAN "/>
    <m/>
    <m/>
    <m/>
    <m/>
    <m/>
    <m/>
    <m/>
    <m/>
    <m/>
    <m/>
    <m/>
    <m/>
    <n v="0"/>
    <n v="0"/>
    <s v="071238"/>
    <x v="694"/>
  </r>
  <r>
    <s v="5"/>
    <s v="SEC"/>
    <x v="695"/>
    <s v="SECTEUR BLAN "/>
    <m/>
    <m/>
    <m/>
    <m/>
    <m/>
    <m/>
    <m/>
    <m/>
    <m/>
    <m/>
    <m/>
    <m/>
    <n v="0"/>
    <n v="0"/>
    <s v="071238"/>
    <x v="695"/>
  </r>
  <r>
    <s v="4"/>
    <s v="OC"/>
    <x v="696"/>
    <s v="FERRERO ANTOINE"/>
    <n v="4.0599999999999996"/>
    <n v="0.22"/>
    <n v="0"/>
    <n v="10.29"/>
    <n v="0.25"/>
    <n v="1.08"/>
    <n v="16.57"/>
    <n v="4.7300000000000004"/>
    <n v="6.83"/>
    <n v="23.98"/>
    <n v="6.25"/>
    <n v="6.59"/>
    <n v="14.349999999999998"/>
    <n v="44.61"/>
    <s v="071240"/>
    <x v="696"/>
  </r>
  <r>
    <s v="5"/>
    <s v="SEC"/>
    <x v="697"/>
    <s v="FAIVRE ALINE"/>
    <n v="1.1599999999999999"/>
    <n v="0.38"/>
    <n v="0"/>
    <n v="3.79"/>
    <n v="0.08"/>
    <n v="0"/>
    <n v="17.07"/>
    <n v="1.1200000000000001"/>
    <n v="5.54"/>
    <n v="25.55"/>
    <n v="9.69"/>
    <n v="6.95"/>
    <n v="4.95"/>
    <n v="43.78"/>
    <s v="071240"/>
    <x v="697"/>
  </r>
  <r>
    <s v="5"/>
    <s v="SEC"/>
    <x v="698"/>
    <s v="COTINAUT CEDRIC"/>
    <n v="15.11"/>
    <n v="0"/>
    <n v="0"/>
    <n v="20.46"/>
    <n v="0"/>
    <n v="0"/>
    <n v="20.88"/>
    <n v="0"/>
    <n v="0"/>
    <n v="21.65"/>
    <n v="0"/>
    <n v="0"/>
    <n v="35.57"/>
    <n v="57.639999999999993"/>
    <s v="071240"/>
    <x v="698"/>
  </r>
  <r>
    <s v="5"/>
    <s v="SEC"/>
    <x v="699"/>
    <s v="CROISE GABRIEL"/>
    <n v="6.35"/>
    <n v="0"/>
    <n v="0"/>
    <n v="3.84"/>
    <n v="14.97"/>
    <n v="0"/>
    <n v="26.44"/>
    <n v="20.25"/>
    <m/>
    <n v="30"/>
    <n v="8.93"/>
    <n v="0"/>
    <n v="10.19"/>
    <n v="62.79"/>
    <s v="071240"/>
    <x v="699"/>
  </r>
  <r>
    <s v="5"/>
    <s v="SEC"/>
    <x v="700"/>
    <s v="VIDAL ALEXANDRA"/>
    <m/>
    <m/>
    <m/>
    <m/>
    <m/>
    <m/>
    <m/>
    <m/>
    <m/>
    <m/>
    <m/>
    <m/>
    <n v="0"/>
    <n v="0"/>
    <s v="071240"/>
    <x v="700"/>
  </r>
  <r>
    <s v="5"/>
    <s v="SEC"/>
    <x v="701"/>
    <s v="CAMPOS ALICIA"/>
    <n v="2.31"/>
    <n v="0"/>
    <n v="0"/>
    <n v="8.5"/>
    <s v=""/>
    <n v="0"/>
    <m/>
    <m/>
    <m/>
    <m/>
    <m/>
    <m/>
    <n v="10.81"/>
    <n v="2.31"/>
    <s v="071240"/>
    <x v="701"/>
  </r>
  <r>
    <s v="5"/>
    <s v="SEC"/>
    <x v="702"/>
    <s v="CAUMEL SEVERINE"/>
    <n v="1.23"/>
    <n v="0.55000000000000004"/>
    <n v="0"/>
    <n v="8.44"/>
    <n v="0"/>
    <n v="5.91"/>
    <n v="14.18"/>
    <n v="0"/>
    <n v="4.6500000000000004"/>
    <n v="29.41"/>
    <n v="7.13"/>
    <n v="10.32"/>
    <n v="9.67"/>
    <n v="44.82"/>
    <s v="071240"/>
    <x v="702"/>
  </r>
  <r>
    <s v="5"/>
    <s v="SEC"/>
    <x v="703"/>
    <s v="KOOS ARNAUD"/>
    <m/>
    <m/>
    <m/>
    <m/>
    <m/>
    <m/>
    <m/>
    <m/>
    <m/>
    <m/>
    <m/>
    <m/>
    <n v="0"/>
    <n v="0"/>
    <s v="071240"/>
    <x v="703"/>
  </r>
  <r>
    <s v="5"/>
    <s v="SEC"/>
    <x v="704"/>
    <s v="DECONINCK GREGORY"/>
    <n v="11.36"/>
    <n v="0"/>
    <n v="0"/>
    <n v="8.99"/>
    <n v="0"/>
    <m/>
    <m/>
    <m/>
    <m/>
    <m/>
    <m/>
    <m/>
    <n v="20.350000000000001"/>
    <n v="11.36"/>
    <s v="071240"/>
    <x v="704"/>
  </r>
  <r>
    <s v="5"/>
    <s v="SEC"/>
    <x v="705"/>
    <s v="BARBARESI JONATHAN"/>
    <n v="2.2599999999999998"/>
    <n v="0.35"/>
    <n v="0"/>
    <n v="7.69"/>
    <n v="0.9"/>
    <n v="0"/>
    <n v="14.01"/>
    <n v="12.87"/>
    <n v="0"/>
    <n v="27.07"/>
    <n v="17.149999999999999"/>
    <n v="9.99"/>
    <n v="9.9499999999999993"/>
    <n v="43.34"/>
    <s v="071240"/>
    <x v="705"/>
  </r>
  <r>
    <s v="5"/>
    <s v="SEC"/>
    <x v="706"/>
    <s v="DEPLAGNE LUDOVIC"/>
    <n v="2.5299999999999998"/>
    <n v="0"/>
    <n v="0"/>
    <n v="9.68"/>
    <n v="0"/>
    <n v="0"/>
    <n v="12.36"/>
    <n v="0"/>
    <n v="7.22"/>
    <n v="22.26"/>
    <n v="0.36"/>
    <n v="0"/>
    <n v="12.209999999999999"/>
    <n v="37.15"/>
    <s v="071240"/>
    <x v="706"/>
  </r>
  <r>
    <s v="4"/>
    <s v="OC"/>
    <x v="707"/>
    <s v="GUERIN JEAN-PHILI"/>
    <n v="4.46"/>
    <n v="0"/>
    <n v="0"/>
    <n v="10.56"/>
    <n v="0.71"/>
    <n v="0"/>
    <n v="19.12"/>
    <n v="3.74"/>
    <n v="10.220000000000001"/>
    <n v="19.29"/>
    <n v="4.1500000000000004"/>
    <n v="12.96"/>
    <n v="15.02"/>
    <n v="42.870000000000005"/>
    <s v="071625"/>
    <x v="707"/>
  </r>
  <r>
    <s v="5"/>
    <s v="SEC"/>
    <x v="708"/>
    <s v="BALESTE NICOLAS"/>
    <m/>
    <m/>
    <m/>
    <m/>
    <m/>
    <m/>
    <m/>
    <m/>
    <m/>
    <m/>
    <m/>
    <m/>
    <n v="0"/>
    <n v="0"/>
    <s v="071625"/>
    <x v="708"/>
  </r>
  <r>
    <s v="5"/>
    <s v="SEC"/>
    <x v="709"/>
    <s v="CEZARUK JEAN NICOLAS"/>
    <n v="0"/>
    <n v="0"/>
    <m/>
    <m/>
    <m/>
    <m/>
    <m/>
    <m/>
    <m/>
    <m/>
    <m/>
    <m/>
    <n v="0"/>
    <n v="0"/>
    <s v="071625"/>
    <x v="709"/>
  </r>
  <r>
    <s v="5"/>
    <s v="SEC"/>
    <x v="710"/>
    <s v="SAINTIGNAN LAURE"/>
    <n v="3.66"/>
    <n v="0"/>
    <n v="0"/>
    <n v="13.21"/>
    <n v="0"/>
    <n v="0"/>
    <n v="13.62"/>
    <n v="34.979999999999997"/>
    <n v="0"/>
    <n v="13.87"/>
    <n v="0"/>
    <n v="0"/>
    <n v="16.87"/>
    <n v="31.15"/>
    <s v="071625"/>
    <x v="710"/>
  </r>
  <r>
    <s v="5"/>
    <s v="SEC"/>
    <x v="711"/>
    <s v="BEAUBOIS SANDIE"/>
    <n v="6.38"/>
    <n v="0"/>
    <n v="0"/>
    <n v="15.53"/>
    <n v="2.94"/>
    <n v="0"/>
    <n v="16.71"/>
    <n v="2.81"/>
    <n v="0"/>
    <n v="16.100000000000001"/>
    <n v="0.66"/>
    <n v="0"/>
    <n v="21.91"/>
    <n v="39.19"/>
    <s v="071625"/>
    <x v="711"/>
  </r>
  <r>
    <s v="5"/>
    <s v="SEC"/>
    <x v="712"/>
    <s v="MURZEREAU ANNICK"/>
    <n v="5.05"/>
    <n v="0.16"/>
    <n v="0"/>
    <n v="5.57"/>
    <n v="40.04"/>
    <n v="1.91"/>
    <n v="13.31"/>
    <n v="0"/>
    <n v="0"/>
    <n v="11.21"/>
    <n v="2.68"/>
    <n v="10.36"/>
    <n v="10.620000000000001"/>
    <n v="29.57"/>
    <s v="071625"/>
    <x v="712"/>
  </r>
  <r>
    <s v="5"/>
    <s v="SEC"/>
    <x v="713"/>
    <s v="BABIN CYRIL"/>
    <n v="5.13"/>
    <n v="0"/>
    <m/>
    <n v="16.02"/>
    <n v="0"/>
    <m/>
    <n v="30.4"/>
    <n v="0"/>
    <n v="0"/>
    <n v="24.45"/>
    <n v="16.350000000000001"/>
    <n v="0"/>
    <n v="21.15"/>
    <n v="59.980000000000004"/>
    <s v="071625"/>
    <x v="713"/>
  </r>
  <r>
    <s v="5"/>
    <s v="SEC"/>
    <x v="714"/>
    <s v="GRIFFE JOHAN"/>
    <n v="4.92"/>
    <n v="0"/>
    <n v="0"/>
    <n v="11.25"/>
    <n v="0"/>
    <n v="0"/>
    <n v="23.22"/>
    <n v="0"/>
    <n v="0"/>
    <n v="19.55"/>
    <n v="0"/>
    <n v="14.11"/>
    <n v="16.170000000000002"/>
    <n v="47.69"/>
    <s v="071625"/>
    <x v="714"/>
  </r>
  <r>
    <s v="5"/>
    <s v="SEC"/>
    <x v="715"/>
    <s v="GADAT XAVIER"/>
    <n v="3.45"/>
    <n v="0"/>
    <n v="0"/>
    <n v="6.47"/>
    <n v="5.49"/>
    <n v="0"/>
    <n v="12.12"/>
    <n v="0.52"/>
    <n v="0"/>
    <n v="11.51"/>
    <n v="1.42"/>
    <n v="0"/>
    <n v="9.92"/>
    <n v="27.08"/>
    <s v="071625"/>
    <x v="715"/>
  </r>
  <r>
    <s v="5"/>
    <s v="SEC"/>
    <x v="716"/>
    <s v="ROYET DAVID"/>
    <n v="2.1"/>
    <n v="0"/>
    <n v="0"/>
    <n v="4.67"/>
    <n v="0"/>
    <n v="0"/>
    <n v="22.61"/>
    <n v="0.76"/>
    <n v="0"/>
    <n v="35.590000000000003"/>
    <n v="0.39"/>
    <n v="0"/>
    <n v="6.77"/>
    <n v="60.300000000000004"/>
    <s v="071625"/>
    <x v="716"/>
  </r>
  <r>
    <s v="5"/>
    <s v="SEC"/>
    <x v="717"/>
    <s v="SECTEUR BLAN "/>
    <m/>
    <m/>
    <m/>
    <m/>
    <m/>
    <m/>
    <m/>
    <m/>
    <m/>
    <m/>
    <m/>
    <m/>
    <n v="0"/>
    <n v="0"/>
    <s v="071625"/>
    <x v="717"/>
  </r>
  <r>
    <s v="5"/>
    <s v="SEC"/>
    <x v="718"/>
    <s v="SECTEUR BLAN "/>
    <m/>
    <m/>
    <m/>
    <m/>
    <m/>
    <m/>
    <m/>
    <m/>
    <m/>
    <m/>
    <m/>
    <m/>
    <n v="0"/>
    <n v="0"/>
    <s v="071625"/>
    <x v="718"/>
  </r>
  <r>
    <s v="5"/>
    <s v="SEC"/>
    <x v="719"/>
    <s v="SECTEUR BLAN "/>
    <m/>
    <m/>
    <m/>
    <m/>
    <m/>
    <m/>
    <m/>
    <m/>
    <m/>
    <m/>
    <m/>
    <m/>
    <n v="0"/>
    <n v="0"/>
    <s v="071625"/>
    <x v="719"/>
  </r>
  <r>
    <s v="4"/>
    <s v="OC"/>
    <x v="720"/>
    <s v="OC MONTPELLI "/>
    <n v="4.43"/>
    <n v="0.06"/>
    <n v="0"/>
    <n v="7.81"/>
    <n v="0.73"/>
    <n v="4.1500000000000004"/>
    <n v="16.73"/>
    <n v="1.42"/>
    <n v="5.1100000000000003"/>
    <n v="19.45"/>
    <n v="3.14"/>
    <n v="6.94"/>
    <n v="12.239999999999998"/>
    <n v="40.61"/>
    <s v="071941"/>
    <x v="720"/>
  </r>
  <r>
    <s v="5"/>
    <s v="SEC"/>
    <x v="721"/>
    <s v="JOUANEN FREDERIC"/>
    <m/>
    <m/>
    <m/>
    <m/>
    <m/>
    <m/>
    <m/>
    <m/>
    <m/>
    <m/>
    <m/>
    <m/>
    <n v="0"/>
    <n v="0"/>
    <s v="071941"/>
    <x v="721"/>
  </r>
  <r>
    <s v="5"/>
    <s v="SEC"/>
    <x v="722"/>
    <s v="BRIDANT CHRISTOPHE"/>
    <n v="4.72"/>
    <n v="0.24"/>
    <n v="0"/>
    <n v="10.19"/>
    <n v="0.93"/>
    <n v="0"/>
    <n v="16.72"/>
    <n v="4.57"/>
    <n v="0"/>
    <n v="20.68"/>
    <n v="16.3"/>
    <n v="10.66"/>
    <n v="14.91"/>
    <n v="42.12"/>
    <s v="071941"/>
    <x v="722"/>
  </r>
  <r>
    <s v="5"/>
    <s v="SEC"/>
    <x v="723"/>
    <s v="BOUSQUET NATHALIE"/>
    <n v="1.65"/>
    <n v="0"/>
    <n v="0"/>
    <n v="5.01"/>
    <n v="0"/>
    <n v="0"/>
    <n v="6.87"/>
    <n v="1.24"/>
    <n v="4.29"/>
    <n v="9.8800000000000008"/>
    <n v="0"/>
    <n v="5.86"/>
    <n v="6.66"/>
    <n v="18.399999999999999"/>
    <s v="071941"/>
    <x v="723"/>
  </r>
  <r>
    <s v="5"/>
    <s v="SEC"/>
    <x v="724"/>
    <s v="ABRIC CYRIELLE"/>
    <n v="2.66"/>
    <n v="0"/>
    <n v="0"/>
    <n v="0"/>
    <n v="0"/>
    <n v="0"/>
    <m/>
    <m/>
    <m/>
    <m/>
    <m/>
    <m/>
    <n v="2.66"/>
    <n v="2.66"/>
    <s v="071941"/>
    <x v="724"/>
  </r>
  <r>
    <s v="5"/>
    <s v="SEC"/>
    <x v="725"/>
    <s v="DEROT ROMAIN"/>
    <n v="4.4400000000000004"/>
    <n v="0"/>
    <n v="0"/>
    <n v="4.67"/>
    <n v="0"/>
    <n v="17.100000000000001"/>
    <n v="21.2"/>
    <n v="1.26"/>
    <n v="8.41"/>
    <n v="20.81"/>
    <n v="1.67"/>
    <n v="3.16"/>
    <n v="9.11"/>
    <n v="46.45"/>
    <s v="071941"/>
    <x v="725"/>
  </r>
  <r>
    <s v="5"/>
    <s v="SEC"/>
    <x v="726"/>
    <s v="GENEVRIER QUENTIN"/>
    <m/>
    <m/>
    <m/>
    <m/>
    <m/>
    <m/>
    <m/>
    <m/>
    <m/>
    <m/>
    <m/>
    <m/>
    <n v="0"/>
    <n v="0"/>
    <s v="071941"/>
    <x v="726"/>
  </r>
  <r>
    <s v="5"/>
    <s v="SEC"/>
    <x v="727"/>
    <s v="ABBAD LOTFI"/>
    <m/>
    <m/>
    <m/>
    <m/>
    <m/>
    <m/>
    <m/>
    <m/>
    <m/>
    <m/>
    <m/>
    <m/>
    <n v="0"/>
    <n v="0"/>
    <s v="071941"/>
    <x v="727"/>
  </r>
  <r>
    <s v="5"/>
    <s v="SEC"/>
    <x v="728"/>
    <s v="MAYER NICOLAS"/>
    <n v="2.29"/>
    <n v="0"/>
    <n v="0"/>
    <n v="11.32"/>
    <n v="0"/>
    <n v="0"/>
    <n v="17.32"/>
    <n v="0.16"/>
    <n v="0"/>
    <n v="17.760000000000002"/>
    <n v="1.71"/>
    <n v="0"/>
    <n v="13.61"/>
    <n v="37.370000000000005"/>
    <s v="071941"/>
    <x v="728"/>
  </r>
  <r>
    <s v="5"/>
    <s v="SEC"/>
    <x v="729"/>
    <s v="GERMONT CHRISTELLE"/>
    <n v="0"/>
    <n v="0"/>
    <n v="0"/>
    <m/>
    <m/>
    <m/>
    <m/>
    <m/>
    <m/>
    <m/>
    <m/>
    <m/>
    <n v="0"/>
    <n v="0"/>
    <s v="071941"/>
    <x v="729"/>
  </r>
  <r>
    <s v="4"/>
    <s v="OC"/>
    <x v="730"/>
    <s v="COT LAURENT"/>
    <n v="2.2200000000000002"/>
    <n v="0"/>
    <n v="7.2"/>
    <n v="4.49"/>
    <n v="0"/>
    <n v="2.14"/>
    <n v="11.19"/>
    <n v="4.0199999999999996"/>
    <n v="1.53"/>
    <n v="11.89"/>
    <n v="3.31"/>
    <n v="8.65"/>
    <n v="6.7100000000000009"/>
    <n v="25.3"/>
    <s v="700440"/>
    <x v="730"/>
  </r>
  <r>
    <s v="5"/>
    <s v="SEC"/>
    <x v="731"/>
    <s v="GOMEZ JEAN CHARL"/>
    <n v="2.14"/>
    <n v="0"/>
    <n v="0"/>
    <n v="2.2400000000000002"/>
    <n v="0"/>
    <n v="15.6"/>
    <n v="4.51"/>
    <n v="9.3800000000000008"/>
    <n v="0"/>
    <n v="9.3800000000000008"/>
    <n v="7.21"/>
    <n v="11.25"/>
    <n v="4.3800000000000008"/>
    <n v="16.03"/>
    <s v="700440"/>
    <x v="731"/>
  </r>
  <r>
    <s v="5"/>
    <s v="SEC"/>
    <x v="732"/>
    <s v="BELLOLI MARION"/>
    <n v="0.6"/>
    <n v="0"/>
    <n v="0"/>
    <n v="7.91"/>
    <n v="0"/>
    <n v="0"/>
    <n v="14.26"/>
    <n v="0"/>
    <n v="0"/>
    <n v="10.14"/>
    <n v="0"/>
    <n v="0"/>
    <n v="8.51"/>
    <n v="25"/>
    <s v="700440"/>
    <x v="732"/>
  </r>
  <r>
    <s v="5"/>
    <s v="SEC"/>
    <x v="733"/>
    <s v="BOUDES BENJAMIN"/>
    <n v="3.7"/>
    <n v="0"/>
    <n v="16.059999999999999"/>
    <n v="3.19"/>
    <n v="0"/>
    <n v="0"/>
    <n v="11.47"/>
    <n v="0"/>
    <m/>
    <n v="7.93"/>
    <n v="0"/>
    <m/>
    <n v="6.8900000000000006"/>
    <n v="23.1"/>
    <s v="700440"/>
    <x v="733"/>
  </r>
  <r>
    <s v="5"/>
    <s v="SEC"/>
    <x v="734"/>
    <s v="BOULAROT JEAN MICHE"/>
    <n v="0"/>
    <m/>
    <m/>
    <m/>
    <m/>
    <m/>
    <m/>
    <m/>
    <m/>
    <m/>
    <m/>
    <m/>
    <n v="0"/>
    <n v="0"/>
    <s v="700440"/>
    <x v="734"/>
  </r>
  <r>
    <s v="5"/>
    <s v="SEC"/>
    <x v="735"/>
    <s v="SECTEUR BLAN "/>
    <m/>
    <m/>
    <m/>
    <m/>
    <m/>
    <m/>
    <m/>
    <m/>
    <m/>
    <m/>
    <m/>
    <m/>
    <n v="0"/>
    <n v="0"/>
    <s v="700440"/>
    <x v="735"/>
  </r>
  <r>
    <s v="5"/>
    <s v="SEC"/>
    <x v="736"/>
    <s v="SECTEUR BLAN "/>
    <m/>
    <m/>
    <m/>
    <m/>
    <m/>
    <m/>
    <m/>
    <m/>
    <m/>
    <m/>
    <m/>
    <m/>
    <n v="0"/>
    <n v="0"/>
    <s v="700440"/>
    <x v="736"/>
  </r>
  <r>
    <s v="5"/>
    <s v="SEC"/>
    <x v="737"/>
    <s v="SECTEUR BLAN "/>
    <m/>
    <m/>
    <m/>
    <m/>
    <m/>
    <m/>
    <m/>
    <m/>
    <m/>
    <m/>
    <m/>
    <m/>
    <n v="0"/>
    <n v="0"/>
    <s v="700440"/>
    <x v="737"/>
  </r>
  <r>
    <s v="5"/>
    <s v="SEC"/>
    <x v="738"/>
    <s v="SECTEUR BLAN "/>
    <m/>
    <m/>
    <m/>
    <m/>
    <m/>
    <m/>
    <m/>
    <m/>
    <m/>
    <m/>
    <m/>
    <m/>
    <n v="0"/>
    <n v="0"/>
    <s v="700440"/>
    <x v="738"/>
  </r>
  <r>
    <s v="5"/>
    <s v="SEC"/>
    <x v="739"/>
    <s v="SECTEUR BLAN "/>
    <m/>
    <m/>
    <m/>
    <m/>
    <m/>
    <m/>
    <m/>
    <m/>
    <m/>
    <m/>
    <m/>
    <m/>
    <n v="0"/>
    <n v="0"/>
    <s v="700440"/>
    <x v="739"/>
  </r>
  <r>
    <s v="0"/>
    <s v="SIEGE"/>
    <x v="740"/>
    <s v="MOUSSET JEAN PAUL"/>
    <m/>
    <m/>
    <m/>
    <m/>
    <m/>
    <m/>
    <m/>
    <m/>
    <m/>
    <m/>
    <m/>
    <m/>
    <n v="0"/>
    <n v="0"/>
    <n v="0"/>
    <x v="740"/>
  </r>
  <r>
    <s v="0"/>
    <s v="SIEGE"/>
    <x v="741"/>
    <s v="MARGE SANDRINE"/>
    <m/>
    <m/>
    <m/>
    <m/>
    <m/>
    <m/>
    <m/>
    <m/>
    <m/>
    <m/>
    <m/>
    <m/>
    <n v="0"/>
    <n v="0"/>
    <e v="#N/A"/>
    <x v="741"/>
  </r>
  <r>
    <s v="3"/>
    <s v="OD"/>
    <x v="742"/>
    <s v="THIEBAUD JONATHAN"/>
    <n v="4.4800000000000004"/>
    <n v="0.76"/>
    <n v="2.3199999999999998"/>
    <n v="10.09"/>
    <n v="1.64"/>
    <n v="1.79"/>
    <n v="21.17"/>
    <n v="6.54"/>
    <n v="3.99"/>
    <n v="26.91"/>
    <n v="4.76"/>
    <n v="12.4"/>
    <n v="14.57"/>
    <n v="52.56"/>
    <n v="0"/>
    <x v="742"/>
  </r>
  <r>
    <s v="4"/>
    <s v="OC"/>
    <x v="743"/>
    <s v="LE VERGE LUDOVIC"/>
    <n v="4.1100000000000003"/>
    <n v="0.32"/>
    <n v="0.89"/>
    <n v="7.46"/>
    <n v="1.72"/>
    <n v="0"/>
    <n v="18.579999999999998"/>
    <n v="2.76"/>
    <n v="1.47"/>
    <n v="18.05"/>
    <n v="2.72"/>
    <n v="10.51"/>
    <n v="11.57"/>
    <n v="40.739999999999995"/>
    <s v="070065"/>
    <x v="743"/>
  </r>
  <r>
    <s v="5"/>
    <s v="SEC"/>
    <x v="744"/>
    <s v="BLANCO LAURIE"/>
    <n v="0"/>
    <n v="0"/>
    <m/>
    <n v="0"/>
    <n v="0"/>
    <m/>
    <m/>
    <m/>
    <m/>
    <m/>
    <m/>
    <m/>
    <n v="0"/>
    <n v="0"/>
    <s v="070065"/>
    <x v="744"/>
  </r>
  <r>
    <s v="5"/>
    <s v="SEC"/>
    <x v="745"/>
    <s v="BOIAGO CECILE"/>
    <n v="5.22"/>
    <n v="4.3899999999999997"/>
    <n v="0"/>
    <n v="7.61"/>
    <n v="0"/>
    <n v="0"/>
    <n v="20.88"/>
    <n v="4.87"/>
    <n v="0"/>
    <n v="18.920000000000002"/>
    <n v="5.85"/>
    <n v="32.89"/>
    <n v="12.83"/>
    <n v="45.019999999999996"/>
    <s v="070065"/>
    <x v="745"/>
  </r>
  <r>
    <s v="5"/>
    <s v="SEC"/>
    <x v="746"/>
    <s v="REGNIER STEPHANIE"/>
    <n v="1.89"/>
    <n v="0"/>
    <n v="0"/>
    <n v="0.11"/>
    <n v="8.5500000000000007"/>
    <n v="0"/>
    <m/>
    <m/>
    <m/>
    <m/>
    <m/>
    <m/>
    <n v="2"/>
    <n v="1.89"/>
    <s v="070065"/>
    <x v="746"/>
  </r>
  <r>
    <s v="5"/>
    <s v="SEC"/>
    <x v="747"/>
    <s v="BRAU-NOGUE JEAN-PASCA"/>
    <n v="3.15"/>
    <n v="0"/>
    <n v="0"/>
    <n v="3.98"/>
    <n v="0"/>
    <n v="0"/>
    <n v="11.88"/>
    <n v="0"/>
    <n v="0"/>
    <n v="9.59"/>
    <n v="0"/>
    <n v="9.27"/>
    <n v="7.13"/>
    <n v="24.62"/>
    <s v="070065"/>
    <x v="747"/>
  </r>
  <r>
    <s v="5"/>
    <s v="SEC"/>
    <x v="748"/>
    <s v="FRANKLIN LAURA"/>
    <m/>
    <m/>
    <m/>
    <m/>
    <m/>
    <m/>
    <m/>
    <m/>
    <m/>
    <m/>
    <m/>
    <m/>
    <n v="0"/>
    <n v="0"/>
    <s v="070065"/>
    <x v="748"/>
  </r>
  <r>
    <s v="5"/>
    <s v="SEC"/>
    <x v="749"/>
    <s v="MARIE GREGORY"/>
    <n v="44.06"/>
    <n v="3.09"/>
    <n v="0"/>
    <n v="76.47"/>
    <n v="8.59"/>
    <n v="0"/>
    <n v="20.89"/>
    <n v="10.61"/>
    <n v="0"/>
    <n v="30.9"/>
    <n v="4.8899999999999997"/>
    <n v="0"/>
    <n v="120.53"/>
    <n v="95.85"/>
    <s v="070065"/>
    <x v="749"/>
  </r>
  <r>
    <s v="5"/>
    <s v="SEC"/>
    <x v="750"/>
    <s v="GIOAN ANNE"/>
    <n v="0"/>
    <n v="0.33"/>
    <n v="6.61"/>
    <n v="2.65"/>
    <n v="0.6"/>
    <n v="0"/>
    <n v="17.489999999999998"/>
    <n v="0.32"/>
    <n v="0"/>
    <n v="16.25"/>
    <n v="0"/>
    <n v="0"/>
    <n v="2.65"/>
    <n v="33.739999999999995"/>
    <s v="070065"/>
    <x v="750"/>
  </r>
  <r>
    <s v="5"/>
    <s v="SEC"/>
    <x v="751"/>
    <s v="SECTEUR BLAN "/>
    <m/>
    <m/>
    <m/>
    <m/>
    <m/>
    <m/>
    <m/>
    <m/>
    <m/>
    <m/>
    <m/>
    <m/>
    <n v="0"/>
    <n v="0"/>
    <s v="070065"/>
    <x v="751"/>
  </r>
  <r>
    <s v="5"/>
    <s v="SEC"/>
    <x v="752"/>
    <s v="SECTEUR BLAN "/>
    <m/>
    <m/>
    <m/>
    <m/>
    <m/>
    <m/>
    <m/>
    <m/>
    <m/>
    <m/>
    <m/>
    <m/>
    <n v="0"/>
    <n v="0"/>
    <s v="070065"/>
    <x v="752"/>
  </r>
  <r>
    <s v="5"/>
    <s v="SEC"/>
    <x v="753"/>
    <s v="SECTEUR BLAN "/>
    <m/>
    <m/>
    <m/>
    <m/>
    <m/>
    <m/>
    <m/>
    <m/>
    <m/>
    <m/>
    <m/>
    <m/>
    <n v="0"/>
    <n v="0"/>
    <s v="070065"/>
    <x v="753"/>
  </r>
  <r>
    <s v="5"/>
    <s v="SEC"/>
    <x v="754"/>
    <s v="SECTEUR BLAN "/>
    <m/>
    <m/>
    <m/>
    <m/>
    <m/>
    <m/>
    <m/>
    <m/>
    <m/>
    <m/>
    <m/>
    <m/>
    <n v="0"/>
    <n v="0"/>
    <s v="070065"/>
    <x v="754"/>
  </r>
  <r>
    <s v="5"/>
    <s v="SEC"/>
    <x v="755"/>
    <s v="SECTEUR BLAN "/>
    <m/>
    <m/>
    <m/>
    <m/>
    <m/>
    <m/>
    <m/>
    <m/>
    <m/>
    <m/>
    <m/>
    <m/>
    <n v="0"/>
    <n v="0"/>
    <s v="070065"/>
    <x v="755"/>
  </r>
  <r>
    <s v="5"/>
    <s v="SEC"/>
    <x v="756"/>
    <s v="SECTEUR BLAN "/>
    <m/>
    <m/>
    <m/>
    <m/>
    <m/>
    <m/>
    <m/>
    <m/>
    <m/>
    <m/>
    <m/>
    <m/>
    <n v="0"/>
    <n v="0"/>
    <s v="070065"/>
    <x v="756"/>
  </r>
  <r>
    <s v="4"/>
    <s v="OC"/>
    <x v="757"/>
    <s v="BALARDY ALEXANDRE"/>
    <n v="4"/>
    <n v="0.11"/>
    <n v="2.04"/>
    <n v="10.77"/>
    <n v="0.6"/>
    <n v="4.34"/>
    <n v="20.2"/>
    <n v="2.87"/>
    <n v="6.52"/>
    <n v="33.01"/>
    <n v="4.72"/>
    <n v="13.18"/>
    <n v="14.77"/>
    <n v="57.209999999999994"/>
    <s v="071245"/>
    <x v="757"/>
  </r>
  <r>
    <s v="5"/>
    <s v="SEC"/>
    <x v="758"/>
    <s v="DESCAMPS HARMONIE"/>
    <n v="3.35"/>
    <n v="0"/>
    <n v="0"/>
    <n v="5.29"/>
    <n v="0"/>
    <n v="0"/>
    <n v="13.63"/>
    <n v="0"/>
    <n v="18.47"/>
    <n v="91.62"/>
    <n v="0"/>
    <n v="100"/>
    <n v="8.64"/>
    <n v="108.60000000000001"/>
    <s v="071245"/>
    <x v="758"/>
  </r>
  <r>
    <s v="5"/>
    <s v="SEC"/>
    <x v="759"/>
    <s v="GENTY MAUD"/>
    <n v="3.92"/>
    <n v="0.78"/>
    <n v="0"/>
    <n v="13.95"/>
    <n v="5.44"/>
    <n v="0"/>
    <m/>
    <m/>
    <m/>
    <m/>
    <m/>
    <m/>
    <n v="17.869999999999997"/>
    <n v="3.92"/>
    <s v="071245"/>
    <x v="759"/>
  </r>
  <r>
    <s v="5"/>
    <s v="SEC"/>
    <x v="760"/>
    <s v="DUCROS ALEXANDRE"/>
    <m/>
    <m/>
    <m/>
    <m/>
    <m/>
    <m/>
    <m/>
    <m/>
    <m/>
    <m/>
    <m/>
    <m/>
    <n v="0"/>
    <n v="0"/>
    <s v="071245"/>
    <x v="760"/>
  </r>
  <r>
    <s v="5"/>
    <s v="SEC"/>
    <x v="761"/>
    <s v="BOISSIERE YANNICK"/>
    <n v="4.5199999999999996"/>
    <n v="0"/>
    <n v="4.18"/>
    <n v="0"/>
    <n v="0"/>
    <m/>
    <m/>
    <m/>
    <m/>
    <m/>
    <m/>
    <m/>
    <n v="4.5199999999999996"/>
    <n v="4.5199999999999996"/>
    <s v="071245"/>
    <x v="761"/>
  </r>
  <r>
    <s v="5"/>
    <s v="SEC"/>
    <x v="762"/>
    <s v="AUBERY GERALDINE"/>
    <n v="0"/>
    <n v="0"/>
    <n v="0"/>
    <n v="10.07"/>
    <n v="0.66"/>
    <n v="0"/>
    <n v="11.26"/>
    <n v="9.16"/>
    <n v="4.54"/>
    <n v="26.52"/>
    <n v="0.77"/>
    <n v="12.52"/>
    <n v="10.07"/>
    <n v="37.78"/>
    <s v="071245"/>
    <x v="762"/>
  </r>
  <r>
    <s v="5"/>
    <s v="SEC"/>
    <x v="763"/>
    <s v="BRUNET ANTHONY"/>
    <m/>
    <m/>
    <m/>
    <m/>
    <m/>
    <m/>
    <m/>
    <m/>
    <m/>
    <m/>
    <m/>
    <m/>
    <n v="0"/>
    <n v="0"/>
    <s v="071245"/>
    <x v="763"/>
  </r>
  <r>
    <s v="5"/>
    <s v="SEC"/>
    <x v="764"/>
    <s v="PONS JORDAN"/>
    <m/>
    <m/>
    <m/>
    <m/>
    <m/>
    <m/>
    <m/>
    <m/>
    <m/>
    <m/>
    <m/>
    <m/>
    <n v="0"/>
    <n v="0"/>
    <s v="071245"/>
    <x v="764"/>
  </r>
  <r>
    <s v="5"/>
    <s v="SEC"/>
    <x v="765"/>
    <s v="CABANEL MARIA"/>
    <m/>
    <m/>
    <m/>
    <m/>
    <m/>
    <m/>
    <m/>
    <m/>
    <m/>
    <m/>
    <m/>
    <m/>
    <n v="0"/>
    <n v="0"/>
    <s v="071245"/>
    <x v="765"/>
  </r>
  <r>
    <s v="5"/>
    <s v="SEC"/>
    <x v="766"/>
    <s v="MASCHIETTO GUILLAUME"/>
    <n v="3.21"/>
    <n v="0"/>
    <n v="2.23"/>
    <n v="20.059999999999999"/>
    <n v="0"/>
    <n v="1.83"/>
    <n v="29.88"/>
    <n v="0"/>
    <n v="7.68"/>
    <n v="26.95"/>
    <n v="3.05"/>
    <n v="0"/>
    <n v="23.27"/>
    <n v="60.039999999999992"/>
    <s v="071245"/>
    <x v="766"/>
  </r>
  <r>
    <s v="5"/>
    <s v="SEC"/>
    <x v="767"/>
    <s v="LIONZO GERARD"/>
    <m/>
    <m/>
    <m/>
    <m/>
    <m/>
    <m/>
    <m/>
    <m/>
    <m/>
    <m/>
    <m/>
    <m/>
    <n v="0"/>
    <n v="0"/>
    <s v="071245"/>
    <x v="767"/>
  </r>
  <r>
    <s v="5"/>
    <s v="SEC"/>
    <x v="768"/>
    <s v="DEULLIN JULIA"/>
    <n v="11.66"/>
    <n v="0.25"/>
    <n v="0"/>
    <n v="16.39"/>
    <n v="0.1"/>
    <n v="6.35"/>
    <n v="18.09"/>
    <n v="0"/>
    <n v="16.329999999999998"/>
    <n v="27.73"/>
    <n v="8.85"/>
    <n v="12.54"/>
    <n v="28.05"/>
    <n v="57.480000000000004"/>
    <s v="071245"/>
    <x v="768"/>
  </r>
  <r>
    <s v="5"/>
    <s v="SEC"/>
    <x v="769"/>
    <s v="SECTEUR BLAN "/>
    <m/>
    <m/>
    <m/>
    <m/>
    <m/>
    <m/>
    <m/>
    <m/>
    <m/>
    <m/>
    <m/>
    <m/>
    <n v="0"/>
    <n v="0"/>
    <s v="071245"/>
    <x v="769"/>
  </r>
  <r>
    <s v="5"/>
    <s v="SEC"/>
    <x v="770"/>
    <s v="SECTEUR BLAN "/>
    <m/>
    <m/>
    <m/>
    <m/>
    <m/>
    <m/>
    <m/>
    <m/>
    <m/>
    <m/>
    <m/>
    <m/>
    <n v="0"/>
    <n v="0"/>
    <s v="071245"/>
    <x v="770"/>
  </r>
  <r>
    <s v="5"/>
    <s v="SEC"/>
    <x v="771"/>
    <s v="SECTEUR BLAN "/>
    <m/>
    <m/>
    <m/>
    <m/>
    <m/>
    <m/>
    <m/>
    <m/>
    <m/>
    <m/>
    <m/>
    <m/>
    <n v="0"/>
    <n v="0"/>
    <s v="071245"/>
    <x v="771"/>
  </r>
  <r>
    <s v="5"/>
    <s v="SEC"/>
    <x v="772"/>
    <s v="SECTEUR BLAN "/>
    <m/>
    <m/>
    <m/>
    <m/>
    <m/>
    <m/>
    <m/>
    <m/>
    <m/>
    <m/>
    <m/>
    <m/>
    <n v="0"/>
    <n v="0"/>
    <e v="#N/A"/>
    <x v="772"/>
  </r>
  <r>
    <s v="4"/>
    <s v="OC"/>
    <x v="773"/>
    <s v="OC ALBI NORD "/>
    <m/>
    <m/>
    <m/>
    <m/>
    <m/>
    <m/>
    <m/>
    <m/>
    <m/>
    <m/>
    <m/>
    <m/>
    <n v="0"/>
    <n v="0"/>
    <s v="071246"/>
    <x v="773"/>
  </r>
  <r>
    <s v="4"/>
    <s v="OC"/>
    <x v="774"/>
    <s v="LECAS BASILE"/>
    <n v="6.12"/>
    <n v="5.09"/>
    <n v="0"/>
    <n v="16.649999999999999"/>
    <n v="5.05"/>
    <n v="0"/>
    <n v="43.65"/>
    <n v="0"/>
    <n v="0"/>
    <n v="23.57"/>
    <n v="4.59"/>
    <n v="44.43"/>
    <n v="22.77"/>
    <n v="73.34"/>
    <s v="071250"/>
    <x v="774"/>
  </r>
  <r>
    <s v="5"/>
    <s v="SEC"/>
    <x v="775"/>
    <s v="BRETON DIDIER"/>
    <n v="0"/>
    <n v="8.74"/>
    <n v="0"/>
    <n v="25.38"/>
    <n v="4.43"/>
    <n v="0"/>
    <n v="30.38"/>
    <n v="0"/>
    <n v="0"/>
    <n v="30.53"/>
    <n v="0"/>
    <n v="73.02"/>
    <n v="25.38"/>
    <n v="60.91"/>
    <s v="071250"/>
    <x v="775"/>
  </r>
  <r>
    <s v="5"/>
    <s v="SEC"/>
    <x v="776"/>
    <s v="BEGUE PIERRE LOU"/>
    <n v="6.29"/>
    <n v="0"/>
    <n v="0"/>
    <n v="64.319999999999993"/>
    <m/>
    <m/>
    <m/>
    <m/>
    <m/>
    <m/>
    <m/>
    <m/>
    <n v="70.61"/>
    <n v="6.29"/>
    <s v="071250"/>
    <x v="776"/>
  </r>
  <r>
    <s v="5"/>
    <s v="SEC"/>
    <x v="777"/>
    <s v="ROCHES DYLAN"/>
    <m/>
    <m/>
    <m/>
    <m/>
    <m/>
    <m/>
    <m/>
    <m/>
    <m/>
    <m/>
    <m/>
    <m/>
    <n v="0"/>
    <n v="0"/>
    <s v="071250"/>
    <x v="777"/>
  </r>
  <r>
    <s v="5"/>
    <s v="SEC"/>
    <x v="778"/>
    <s v="COMBES LEYLA"/>
    <m/>
    <m/>
    <m/>
    <m/>
    <m/>
    <m/>
    <m/>
    <m/>
    <m/>
    <m/>
    <m/>
    <m/>
    <n v="0"/>
    <n v="0"/>
    <s v="071250"/>
    <x v="778"/>
  </r>
  <r>
    <s v="5"/>
    <s v="SEC"/>
    <x v="779"/>
    <s v="BALDOMA SYLVIE"/>
    <n v="0.25"/>
    <n v="0.36"/>
    <n v="0"/>
    <n v="9.57"/>
    <n v="0.37"/>
    <n v="0"/>
    <n v="15.36"/>
    <n v="0"/>
    <n v="21.82"/>
    <n v="12.44"/>
    <n v="0"/>
    <n v="0"/>
    <n v="9.82"/>
    <n v="28.049999999999997"/>
    <s v="071250"/>
    <x v="779"/>
  </r>
  <r>
    <s v="5"/>
    <s v="SEC"/>
    <x v="780"/>
    <s v="GOUSSET STEPHANIE"/>
    <n v="3.37"/>
    <n v="0"/>
    <n v="0"/>
    <m/>
    <m/>
    <m/>
    <m/>
    <m/>
    <m/>
    <m/>
    <m/>
    <m/>
    <n v="3.37"/>
    <n v="3.37"/>
    <s v="071250"/>
    <x v="780"/>
  </r>
  <r>
    <s v="5"/>
    <s v="SEC"/>
    <x v="781"/>
    <s v="SECTEUR BLAN "/>
    <m/>
    <m/>
    <m/>
    <m/>
    <m/>
    <m/>
    <m/>
    <m/>
    <m/>
    <m/>
    <m/>
    <m/>
    <n v="0"/>
    <n v="0"/>
    <s v="071250"/>
    <x v="781"/>
  </r>
  <r>
    <s v="5"/>
    <s v="SEC"/>
    <x v="782"/>
    <s v="SECTEUR BLAN "/>
    <m/>
    <m/>
    <m/>
    <m/>
    <m/>
    <m/>
    <m/>
    <m/>
    <m/>
    <m/>
    <m/>
    <m/>
    <n v="0"/>
    <n v="0"/>
    <s v="071250"/>
    <x v="782"/>
  </r>
  <r>
    <s v="5"/>
    <s v="SEC"/>
    <x v="783"/>
    <s v="SECTEUR BLAN "/>
    <m/>
    <m/>
    <m/>
    <m/>
    <m/>
    <m/>
    <m/>
    <m/>
    <m/>
    <m/>
    <m/>
    <m/>
    <n v="0"/>
    <n v="0"/>
    <s v="071250"/>
    <x v="783"/>
  </r>
  <r>
    <s v="5"/>
    <s v="SEC"/>
    <x v="784"/>
    <s v="SECTEUR BLAN "/>
    <m/>
    <m/>
    <m/>
    <m/>
    <m/>
    <m/>
    <m/>
    <m/>
    <m/>
    <m/>
    <m/>
    <m/>
    <n v="0"/>
    <n v="0"/>
    <s v="071250"/>
    <x v="784"/>
  </r>
  <r>
    <s v="5"/>
    <s v="SEC"/>
    <x v="785"/>
    <s v="SECTEUR BLAN "/>
    <m/>
    <m/>
    <m/>
    <m/>
    <m/>
    <m/>
    <m/>
    <m/>
    <m/>
    <m/>
    <m/>
    <m/>
    <n v="0"/>
    <n v="0"/>
    <s v="071250"/>
    <x v="785"/>
  </r>
  <r>
    <s v="5"/>
    <s v="SEC"/>
    <x v="786"/>
    <s v="SECTEUR BLAN "/>
    <m/>
    <m/>
    <m/>
    <m/>
    <m/>
    <m/>
    <m/>
    <m/>
    <m/>
    <m/>
    <m/>
    <m/>
    <n v="0"/>
    <n v="0"/>
    <s v="071250"/>
    <x v="786"/>
  </r>
  <r>
    <s v="5"/>
    <s v="SEC"/>
    <x v="787"/>
    <s v="SECTEUR BLAN "/>
    <m/>
    <m/>
    <m/>
    <m/>
    <m/>
    <m/>
    <m/>
    <m/>
    <m/>
    <m/>
    <m/>
    <m/>
    <n v="0"/>
    <n v="0"/>
    <s v="071250"/>
    <x v="787"/>
  </r>
  <r>
    <s v="4"/>
    <s v="OC"/>
    <x v="788"/>
    <s v="LOPEZ STEPHANE"/>
    <n v="4.37"/>
    <n v="0.13"/>
    <n v="5.31"/>
    <n v="9.27"/>
    <n v="1.48"/>
    <n v="0"/>
    <n v="21.73"/>
    <n v="14.41"/>
    <n v="2.48"/>
    <n v="29.68"/>
    <n v="9.5"/>
    <n v="1.31"/>
    <n v="13.64"/>
    <n v="55.78"/>
    <s v="700133"/>
    <x v="788"/>
  </r>
  <r>
    <s v="5"/>
    <s v="SEC"/>
    <x v="789"/>
    <s v="CONILL BLEUS PEGGY"/>
    <n v="1.43"/>
    <n v="0"/>
    <n v="5.0599999999999996"/>
    <n v="6.63"/>
    <n v="1.9"/>
    <n v="0"/>
    <n v="12.76"/>
    <n v="1.4"/>
    <n v="2.3199999999999998"/>
    <n v="25.28"/>
    <n v="3.88"/>
    <n v="25.35"/>
    <n v="8.06"/>
    <n v="39.47"/>
    <s v="700133"/>
    <x v="789"/>
  </r>
  <r>
    <s v="5"/>
    <s v="SEC"/>
    <x v="790"/>
    <s v="HERBET ROMAIN"/>
    <n v="5.52"/>
    <n v="0"/>
    <n v="0"/>
    <n v="6.72"/>
    <n v="4.1399999999999997"/>
    <n v="0"/>
    <n v="16.28"/>
    <n v="16.170000000000002"/>
    <n v="0"/>
    <n v="18.37"/>
    <n v="8.19"/>
    <n v="7.44"/>
    <n v="12.239999999999998"/>
    <n v="40.17"/>
    <s v="700133"/>
    <x v="790"/>
  </r>
  <r>
    <s v="5"/>
    <s v="SEC"/>
    <x v="791"/>
    <s v="LLORENS BENJAMIN"/>
    <n v="7.32"/>
    <n v="0"/>
    <n v="0"/>
    <n v="5.19"/>
    <n v="0.26"/>
    <n v="0"/>
    <n v="12.53"/>
    <n v="0.47"/>
    <n v="0"/>
    <n v="16.149999999999999"/>
    <n v="0"/>
    <n v="0"/>
    <n v="12.510000000000002"/>
    <n v="36"/>
    <s v="700133"/>
    <x v="791"/>
  </r>
  <r>
    <s v="5"/>
    <s v="SEC"/>
    <x v="792"/>
    <s v="SECTEUR BLAN "/>
    <m/>
    <m/>
    <m/>
    <m/>
    <m/>
    <m/>
    <m/>
    <m/>
    <m/>
    <m/>
    <m/>
    <m/>
    <n v="0"/>
    <n v="0"/>
    <s v="700133"/>
    <x v="792"/>
  </r>
  <r>
    <s v="5"/>
    <s v="SEC"/>
    <x v="793"/>
    <s v="SECTEUR BLAN "/>
    <m/>
    <m/>
    <m/>
    <m/>
    <m/>
    <m/>
    <m/>
    <m/>
    <m/>
    <m/>
    <m/>
    <m/>
    <n v="0"/>
    <n v="0"/>
    <s v="700133"/>
    <x v="793"/>
  </r>
  <r>
    <s v="5"/>
    <s v="SEC"/>
    <x v="794"/>
    <s v="SECTEUR BLAN "/>
    <m/>
    <m/>
    <m/>
    <m/>
    <m/>
    <m/>
    <m/>
    <m/>
    <m/>
    <m/>
    <m/>
    <m/>
    <n v="0"/>
    <n v="0"/>
    <s v="700133"/>
    <x v="794"/>
  </r>
  <r>
    <s v="5"/>
    <s v="SEC"/>
    <x v="795"/>
    <s v="SECTEUR BLAN "/>
    <m/>
    <m/>
    <m/>
    <m/>
    <m/>
    <m/>
    <m/>
    <m/>
    <m/>
    <m/>
    <m/>
    <m/>
    <n v="0"/>
    <n v="0"/>
    <s v="700133"/>
    <x v="795"/>
  </r>
  <r>
    <s v="5"/>
    <s v="SEC"/>
    <x v="796"/>
    <s v="SECTEUR BLAN "/>
    <m/>
    <m/>
    <m/>
    <m/>
    <m/>
    <m/>
    <m/>
    <m/>
    <m/>
    <m/>
    <m/>
    <m/>
    <n v="0"/>
    <n v="0"/>
    <s v="700133"/>
    <x v="796"/>
  </r>
  <r>
    <s v="5"/>
    <s v="SEC"/>
    <x v="797"/>
    <s v="SECTEUR BLAN "/>
    <m/>
    <m/>
    <m/>
    <m/>
    <m/>
    <m/>
    <m/>
    <m/>
    <m/>
    <m/>
    <m/>
    <m/>
    <n v="0"/>
    <n v="0"/>
    <s v="700133"/>
    <x v="797"/>
  </r>
  <r>
    <s v="5"/>
    <s v="SEC"/>
    <x v="798"/>
    <s v="SECTEUR BLAN "/>
    <m/>
    <m/>
    <m/>
    <m/>
    <m/>
    <m/>
    <m/>
    <m/>
    <m/>
    <m/>
    <m/>
    <m/>
    <n v="0"/>
    <n v="0"/>
    <s v="700133"/>
    <x v="798"/>
  </r>
  <r>
    <s v="0"/>
    <s v="SIEGE"/>
    <x v="799"/>
    <s v="LE MEUR SABINE"/>
    <m/>
    <m/>
    <m/>
    <m/>
    <m/>
    <m/>
    <m/>
    <m/>
    <m/>
    <m/>
    <m/>
    <m/>
    <n v="0"/>
    <n v="0"/>
    <n v="0"/>
    <x v="799"/>
  </r>
  <r>
    <s v="3"/>
    <s v="OD"/>
    <x v="800"/>
    <s v="KARIGER JULIEN"/>
    <n v="9.26"/>
    <n v="0.87"/>
    <n v="3.53"/>
    <n v="18.260000000000002"/>
    <n v="4.72"/>
    <n v="6.08"/>
    <n v="27.32"/>
    <n v="3.29"/>
    <n v="9.68"/>
    <n v="33.950000000000003"/>
    <n v="4.6399999999999997"/>
    <n v="10.32"/>
    <n v="27.520000000000003"/>
    <n v="70.53"/>
    <n v="0"/>
    <x v="800"/>
  </r>
  <r>
    <s v="4"/>
    <s v="OC"/>
    <x v="801"/>
    <s v="OC ETANG DE "/>
    <m/>
    <m/>
    <m/>
    <m/>
    <m/>
    <m/>
    <m/>
    <m/>
    <m/>
    <m/>
    <m/>
    <m/>
    <n v="0"/>
    <n v="0"/>
    <s v="070078"/>
    <x v="801"/>
  </r>
  <r>
    <s v="5"/>
    <s v="SEC"/>
    <x v="802"/>
    <s v="SECTEUR BLAN "/>
    <m/>
    <m/>
    <m/>
    <m/>
    <m/>
    <m/>
    <m/>
    <m/>
    <m/>
    <m/>
    <m/>
    <m/>
    <n v="0"/>
    <n v="0"/>
    <s v="070078"/>
    <x v="802"/>
  </r>
  <r>
    <s v="4"/>
    <s v="OC"/>
    <x v="803"/>
    <s v="FOURGERON SEBASTIEN"/>
    <n v="5.94"/>
    <n v="0"/>
    <n v="2.38"/>
    <n v="8.7100000000000009"/>
    <n v="10.16"/>
    <n v="0.11"/>
    <n v="16.25"/>
    <n v="3.4"/>
    <n v="9.4600000000000009"/>
    <n v="21.83"/>
    <n v="3.57"/>
    <n v="11.85"/>
    <n v="14.650000000000002"/>
    <n v="44.019999999999996"/>
    <s v="071394"/>
    <x v="803"/>
  </r>
  <r>
    <s v="5"/>
    <s v="SEC"/>
    <x v="804"/>
    <s v="DECANIS MARINA"/>
    <n v="9.6199999999999992"/>
    <n v="0"/>
    <n v="0"/>
    <n v="10.59"/>
    <n v="0"/>
    <n v="0"/>
    <n v="12.45"/>
    <n v="0"/>
    <n v="0"/>
    <n v="36.35"/>
    <n v="0"/>
    <n v="0"/>
    <n v="20.21"/>
    <n v="58.42"/>
    <s v="071394"/>
    <x v="804"/>
  </r>
  <r>
    <s v="5"/>
    <s v="SEC"/>
    <x v="805"/>
    <s v="BRIET GEOFFREY"/>
    <n v="3.6"/>
    <n v="0"/>
    <n v="0"/>
    <n v="8.11"/>
    <n v="3.68"/>
    <n v="0"/>
    <n v="24.02"/>
    <n v="8.5"/>
    <n v="10.88"/>
    <n v="35.42"/>
    <n v="14.67"/>
    <n v="0"/>
    <n v="11.709999999999999"/>
    <n v="63.040000000000006"/>
    <s v="071394"/>
    <x v="805"/>
  </r>
  <r>
    <s v="5"/>
    <s v="SEC"/>
    <x v="806"/>
    <s v="DONNADIEU LIONEL"/>
    <n v="4.26"/>
    <n v="0"/>
    <n v="0.46"/>
    <n v="4.68"/>
    <n v="19.98"/>
    <n v="0.45"/>
    <n v="10.78"/>
    <n v="9.4700000000000006"/>
    <n v="0"/>
    <n v="15.18"/>
    <n v="9.44"/>
    <n v="10.91"/>
    <n v="8.94"/>
    <n v="30.22"/>
    <s v="071394"/>
    <x v="806"/>
  </r>
  <r>
    <s v="5"/>
    <s v="SEC"/>
    <x v="807"/>
    <s v="BELAHADJI CHAHINEZ"/>
    <m/>
    <m/>
    <m/>
    <m/>
    <m/>
    <m/>
    <m/>
    <m/>
    <m/>
    <m/>
    <m/>
    <m/>
    <n v="0"/>
    <n v="0"/>
    <s v="071394"/>
    <x v="807"/>
  </r>
  <r>
    <s v="5"/>
    <s v="SEC"/>
    <x v="808"/>
    <s v="BEDHOUCHE VANESSA"/>
    <n v="0"/>
    <n v="0"/>
    <n v="1.51"/>
    <n v="7.07"/>
    <n v="19.38"/>
    <n v="1.0900000000000001"/>
    <n v="3.89"/>
    <n v="0"/>
    <n v="0"/>
    <n v="81.069999999999993"/>
    <n v="0"/>
    <m/>
    <n v="7.07"/>
    <n v="84.96"/>
    <s v="071394"/>
    <x v="808"/>
  </r>
  <r>
    <s v="5"/>
    <s v="SEC"/>
    <x v="809"/>
    <s v="ADEVAH WILFRID"/>
    <n v="0"/>
    <n v="0"/>
    <m/>
    <n v="0"/>
    <n v="50.93"/>
    <m/>
    <n v="12.4"/>
    <n v="51.93"/>
    <m/>
    <n v="37.950000000000003"/>
    <m/>
    <m/>
    <n v="0"/>
    <n v="50.35"/>
    <s v="071394"/>
    <x v="809"/>
  </r>
  <r>
    <s v="5"/>
    <s v="SEC"/>
    <x v="810"/>
    <s v="YAGOUBI SAMIA"/>
    <n v="10.02"/>
    <n v="0"/>
    <n v="0"/>
    <n v="10.93"/>
    <n v="4.96"/>
    <n v="0"/>
    <n v="10.67"/>
    <n v="0"/>
    <n v="0"/>
    <n v="16.7"/>
    <n v="4.33"/>
    <n v="5.27"/>
    <n v="20.95"/>
    <n v="37.39"/>
    <s v="071394"/>
    <x v="810"/>
  </r>
  <r>
    <s v="5"/>
    <s v="SEC"/>
    <x v="811"/>
    <s v="SANCHE ALEXIS"/>
    <n v="5.09"/>
    <n v="0"/>
    <n v="11.89"/>
    <n v="7.17"/>
    <n v="10.46"/>
    <n v="0"/>
    <n v="11.34"/>
    <n v="0"/>
    <n v="0"/>
    <n v="21.4"/>
    <n v="1.28"/>
    <n v="2.08"/>
    <n v="12.26"/>
    <n v="37.83"/>
    <s v="071394"/>
    <x v="811"/>
  </r>
  <r>
    <s v="5"/>
    <s v="SEC"/>
    <x v="812"/>
    <s v="KIEN VERONIQUE"/>
    <n v="8.6999999999999993"/>
    <n v="0"/>
    <n v="0"/>
    <n v="9.98"/>
    <n v="0.6"/>
    <n v="0"/>
    <n v="18.11"/>
    <n v="1.01"/>
    <n v="0"/>
    <n v="21.42"/>
    <n v="0"/>
    <n v="7"/>
    <n v="18.68"/>
    <n v="48.230000000000004"/>
    <s v="071394"/>
    <x v="812"/>
  </r>
  <r>
    <s v="5"/>
    <s v="SEC"/>
    <x v="813"/>
    <s v="MORINET JULIETTE"/>
    <m/>
    <m/>
    <m/>
    <m/>
    <m/>
    <m/>
    <m/>
    <m/>
    <m/>
    <m/>
    <m/>
    <m/>
    <n v="0"/>
    <n v="0"/>
    <s v="071394"/>
    <x v="813"/>
  </r>
  <r>
    <s v="5"/>
    <s v="SEC"/>
    <x v="814"/>
    <s v="MARTIN JULIEN"/>
    <n v="1.7"/>
    <n v="0"/>
    <n v="0"/>
    <n v="9.61"/>
    <n v="0"/>
    <n v="0"/>
    <n v="6.69"/>
    <n v="0"/>
    <n v="0"/>
    <n v="4.6500000000000004"/>
    <n v="0"/>
    <n v="0"/>
    <n v="11.309999999999999"/>
    <n v="13.040000000000001"/>
    <s v="071394"/>
    <x v="814"/>
  </r>
  <r>
    <s v="5"/>
    <s v="SEC"/>
    <x v="815"/>
    <s v="SECTEUR BLAN "/>
    <m/>
    <m/>
    <m/>
    <m/>
    <m/>
    <m/>
    <m/>
    <m/>
    <m/>
    <m/>
    <m/>
    <m/>
    <n v="0"/>
    <n v="0"/>
    <s v="071394"/>
    <x v="815"/>
  </r>
  <r>
    <s v="5"/>
    <s v="SEC"/>
    <x v="816"/>
    <s v="SECTEUR BLAN "/>
    <m/>
    <m/>
    <m/>
    <m/>
    <m/>
    <m/>
    <m/>
    <m/>
    <m/>
    <m/>
    <m/>
    <m/>
    <n v="0"/>
    <n v="0"/>
    <s v="071394"/>
    <x v="816"/>
  </r>
  <r>
    <s v="5"/>
    <s v="SEC"/>
    <x v="817"/>
    <s v="SECTEUR BLAN "/>
    <m/>
    <m/>
    <m/>
    <m/>
    <m/>
    <m/>
    <m/>
    <m/>
    <m/>
    <m/>
    <m/>
    <m/>
    <n v="0"/>
    <n v="0"/>
    <s v="071394"/>
    <x v="817"/>
  </r>
  <r>
    <s v="5"/>
    <s v="SEC"/>
    <x v="818"/>
    <s v="SECTEUR BLAN "/>
    <m/>
    <m/>
    <m/>
    <m/>
    <m/>
    <m/>
    <m/>
    <m/>
    <m/>
    <m/>
    <m/>
    <m/>
    <n v="0"/>
    <n v="0"/>
    <s v="071394"/>
    <x v="818"/>
  </r>
  <r>
    <s v="5"/>
    <s v="SEC"/>
    <x v="819"/>
    <s v="SECTEUR BLAN "/>
    <m/>
    <m/>
    <m/>
    <m/>
    <m/>
    <m/>
    <m/>
    <m/>
    <m/>
    <m/>
    <m/>
    <m/>
    <n v="0"/>
    <n v="0"/>
    <s v="071394"/>
    <x v="819"/>
  </r>
  <r>
    <s v="5"/>
    <s v="SEC"/>
    <x v="820"/>
    <s v="SECTEUR BLAN "/>
    <m/>
    <m/>
    <m/>
    <m/>
    <m/>
    <m/>
    <m/>
    <m/>
    <m/>
    <m/>
    <m/>
    <m/>
    <n v="0"/>
    <n v="0"/>
    <s v="071394"/>
    <x v="820"/>
  </r>
  <r>
    <s v="4"/>
    <s v="OC"/>
    <x v="821"/>
    <s v="JALLADEAU CHARLOTTE"/>
    <m/>
    <m/>
    <m/>
    <m/>
    <m/>
    <m/>
    <m/>
    <m/>
    <m/>
    <m/>
    <m/>
    <m/>
    <n v="0"/>
    <n v="0"/>
    <s v="700162"/>
    <x v="821"/>
  </r>
  <r>
    <s v="5"/>
    <s v="SEC"/>
    <x v="822"/>
    <s v="ALAIN CHRISTOPHE"/>
    <m/>
    <m/>
    <m/>
    <m/>
    <m/>
    <m/>
    <m/>
    <m/>
    <m/>
    <m/>
    <m/>
    <m/>
    <n v="0"/>
    <n v="0"/>
    <s v="700162"/>
    <x v="822"/>
  </r>
  <r>
    <s v="5"/>
    <s v="SEC"/>
    <x v="823"/>
    <s v="GLATIGNY AUDREY"/>
    <m/>
    <m/>
    <m/>
    <m/>
    <m/>
    <m/>
    <m/>
    <m/>
    <m/>
    <m/>
    <m/>
    <m/>
    <n v="0"/>
    <n v="0"/>
    <s v="700162"/>
    <x v="823"/>
  </r>
  <r>
    <s v="5"/>
    <s v="SEC"/>
    <x v="824"/>
    <s v="PONSADA CAROLINE"/>
    <n v="6.74"/>
    <n v="0"/>
    <n v="0"/>
    <n v="12.48"/>
    <n v="0"/>
    <n v="0"/>
    <n v="17.579999999999998"/>
    <n v="0.38"/>
    <n v="5.88"/>
    <n v="17.59"/>
    <n v="2.11"/>
    <n v="3.65"/>
    <n v="19.22"/>
    <n v="41.91"/>
    <s v="700162"/>
    <x v="824"/>
  </r>
  <r>
    <s v="5"/>
    <s v="SEC"/>
    <x v="825"/>
    <s v="BERDYCHOWSKI JULIEN"/>
    <m/>
    <m/>
    <m/>
    <m/>
    <m/>
    <m/>
    <m/>
    <m/>
    <m/>
    <m/>
    <m/>
    <m/>
    <n v="0"/>
    <n v="0"/>
    <s v="700162"/>
    <x v="825"/>
  </r>
  <r>
    <s v="5"/>
    <s v="SEC"/>
    <x v="826"/>
    <s v="ASTIER LAURIE"/>
    <m/>
    <m/>
    <m/>
    <m/>
    <m/>
    <m/>
    <m/>
    <m/>
    <m/>
    <m/>
    <m/>
    <m/>
    <n v="0"/>
    <n v="0"/>
    <s v="700162"/>
    <x v="826"/>
  </r>
  <r>
    <s v="5"/>
    <s v="SEC"/>
    <x v="827"/>
    <s v="ROSSI ALEXANDRE"/>
    <n v="10.5"/>
    <n v="2.13"/>
    <n v="0"/>
    <n v="16.399999999999999"/>
    <n v="0"/>
    <n v="0"/>
    <n v="22.42"/>
    <n v="5.61"/>
    <n v="2.21"/>
    <n v="28.63"/>
    <n v="5.66"/>
    <n v="3.18"/>
    <n v="26.9"/>
    <n v="61.55"/>
    <s v="700162"/>
    <x v="827"/>
  </r>
  <r>
    <s v="5"/>
    <s v="SEC"/>
    <x v="828"/>
    <s v="SECTEUR BLAN "/>
    <m/>
    <m/>
    <m/>
    <m/>
    <m/>
    <m/>
    <m/>
    <m/>
    <m/>
    <m/>
    <m/>
    <m/>
    <n v="0"/>
    <n v="0"/>
    <s v="700162"/>
    <x v="828"/>
  </r>
  <r>
    <s v="5"/>
    <s v="SEC"/>
    <x v="829"/>
    <s v="SECTEUR BLAN "/>
    <m/>
    <m/>
    <m/>
    <m/>
    <m/>
    <m/>
    <m/>
    <m/>
    <m/>
    <m/>
    <m/>
    <m/>
    <n v="0"/>
    <n v="0"/>
    <s v="700162"/>
    <x v="829"/>
  </r>
  <r>
    <s v="5"/>
    <s v="SEC"/>
    <x v="830"/>
    <s v="SECTEUR BLAN "/>
    <m/>
    <m/>
    <m/>
    <m/>
    <m/>
    <m/>
    <m/>
    <m/>
    <m/>
    <m/>
    <m/>
    <m/>
    <n v="0"/>
    <n v="0"/>
    <s v="700162"/>
    <x v="830"/>
  </r>
  <r>
    <s v="5"/>
    <s v="SEC"/>
    <x v="831"/>
    <s v="SECTEUR BLAN "/>
    <m/>
    <m/>
    <m/>
    <m/>
    <m/>
    <m/>
    <m/>
    <m/>
    <m/>
    <m/>
    <m/>
    <m/>
    <n v="0"/>
    <n v="0"/>
    <s v="700162"/>
    <x v="831"/>
  </r>
  <r>
    <s v="4"/>
    <s v="OC"/>
    <x v="832"/>
    <s v="OC MARSEILLE "/>
    <n v="7.77"/>
    <n v="2.36"/>
    <n v="6.85"/>
    <n v="22.7"/>
    <n v="1.38"/>
    <n v="10.83"/>
    <n v="32.49"/>
    <n v="5.77"/>
    <n v="11.53"/>
    <n v="40.07"/>
    <n v="7.07"/>
    <n v="6.08"/>
    <n v="30.47"/>
    <n v="80.330000000000013"/>
    <s v="700253"/>
    <x v="832"/>
  </r>
  <r>
    <s v="4"/>
    <s v="OC"/>
    <x v="833"/>
    <s v="OC MARSEILLE "/>
    <n v="12.11"/>
    <n v="0.98"/>
    <n v="4.21"/>
    <n v="26.85"/>
    <n v="0.1"/>
    <n v="15.88"/>
    <n v="36.549999999999997"/>
    <n v="7.0000000000000007E-2"/>
    <n v="6.49"/>
    <n v="43.39"/>
    <n v="1.78"/>
    <n v="11.5"/>
    <n v="38.96"/>
    <n v="92.05"/>
    <s v="700258"/>
    <x v="833"/>
  </r>
  <r>
    <s v="5"/>
    <s v="SEC"/>
    <x v="834"/>
    <s v="AUBERT ANTHONY"/>
    <n v="19.32"/>
    <n v="0"/>
    <n v="0"/>
    <n v="73.13"/>
    <s v=""/>
    <n v="100"/>
    <n v="79.709999999999994"/>
    <n v="0"/>
    <n v="0"/>
    <n v="5"/>
    <n v="0"/>
    <n v="0"/>
    <n v="92.449999999999989"/>
    <n v="104.03"/>
    <s v="700258"/>
    <x v="834"/>
  </r>
  <r>
    <s v="5"/>
    <s v="SEC"/>
    <x v="835"/>
    <s v="SETZE MARIE CELI"/>
    <n v="10.68"/>
    <n v="6.14"/>
    <m/>
    <n v="50.13"/>
    <n v="0"/>
    <m/>
    <n v="1.1299999999999999"/>
    <m/>
    <m/>
    <n v="32.94"/>
    <s v=""/>
    <n v="0"/>
    <n v="60.81"/>
    <n v="44.75"/>
    <s v="700258"/>
    <x v="835"/>
  </r>
  <r>
    <s v="5"/>
    <s v="SEC"/>
    <x v="836"/>
    <s v="BAFFIE CEDRIC"/>
    <n v="6.16"/>
    <n v="0"/>
    <n v="12.45"/>
    <n v="5.55"/>
    <n v="0"/>
    <n v="7.7"/>
    <n v="2.65"/>
    <n v="0"/>
    <n v="0"/>
    <n v="39.549999999999997"/>
    <n v="9"/>
    <n v="7.74"/>
    <n v="11.71"/>
    <n v="48.36"/>
    <s v="700258"/>
    <x v="836"/>
  </r>
  <r>
    <s v="5"/>
    <s v="SEC"/>
    <x v="837"/>
    <s v="OLIVER ISABELLE"/>
    <m/>
    <m/>
    <m/>
    <m/>
    <m/>
    <m/>
    <m/>
    <m/>
    <m/>
    <m/>
    <m/>
    <m/>
    <n v="0"/>
    <n v="0"/>
    <s v="700258"/>
    <x v="837"/>
  </r>
  <r>
    <s v="5"/>
    <s v="SEC"/>
    <x v="838"/>
    <s v="PUXEDDU LAURENT"/>
    <n v="79.3"/>
    <n v="100"/>
    <m/>
    <n v="81.569999999999993"/>
    <n v="0"/>
    <m/>
    <n v="8.6999999999999993"/>
    <n v="0"/>
    <n v="36.130000000000003"/>
    <n v="40.630000000000003"/>
    <n v="0"/>
    <n v="34.909999999999997"/>
    <n v="160.87"/>
    <n v="128.63"/>
    <s v="700258"/>
    <x v="838"/>
  </r>
  <r>
    <s v="5"/>
    <s v="SEC"/>
    <x v="839"/>
    <s v="CHERIF OMAR"/>
    <n v="0"/>
    <m/>
    <m/>
    <m/>
    <m/>
    <m/>
    <m/>
    <m/>
    <m/>
    <m/>
    <m/>
    <m/>
    <n v="0"/>
    <n v="0"/>
    <e v="#N/A"/>
    <x v="839"/>
  </r>
  <r>
    <s v="5"/>
    <s v="SEC"/>
    <x v="840"/>
    <s v="SALIU NATHALIE"/>
    <m/>
    <m/>
    <m/>
    <m/>
    <m/>
    <m/>
    <m/>
    <m/>
    <m/>
    <m/>
    <m/>
    <m/>
    <n v="0"/>
    <n v="0"/>
    <s v="700258"/>
    <x v="840"/>
  </r>
  <r>
    <s v="5"/>
    <s v="SEC"/>
    <x v="841"/>
    <s v="SANTOS HELENE"/>
    <n v="3.94"/>
    <n v="0"/>
    <n v="2.08"/>
    <n v="13.59"/>
    <n v="9.1999999999999993"/>
    <n v="0"/>
    <n v="19.52"/>
    <n v="10.38"/>
    <n v="0"/>
    <n v="23.66"/>
    <n v="0"/>
    <n v="8.3800000000000008"/>
    <n v="17.53"/>
    <n v="47.120000000000005"/>
    <s v="700258"/>
    <x v="841"/>
  </r>
  <r>
    <s v="5"/>
    <s v="SEC"/>
    <x v="842"/>
    <s v="PICHON AMELIE"/>
    <n v="22.04"/>
    <n v="0"/>
    <n v="0"/>
    <n v="27.37"/>
    <n v="0"/>
    <n v="0"/>
    <n v="74.78"/>
    <n v="0"/>
    <m/>
    <m/>
    <m/>
    <m/>
    <n v="49.41"/>
    <n v="96.82"/>
    <s v="700258"/>
    <x v="842"/>
  </r>
  <r>
    <s v="5"/>
    <s v="SEC"/>
    <x v="843"/>
    <s v="TIBUM EMILIE"/>
    <n v="2.2599999999999998"/>
    <n v="1.32"/>
    <n v="0"/>
    <n v="15.89"/>
    <n v="0"/>
    <n v="0"/>
    <n v="36.01"/>
    <n v="0"/>
    <n v="0"/>
    <n v="42.67"/>
    <n v="0"/>
    <n v="0"/>
    <n v="18.149999999999999"/>
    <n v="80.94"/>
    <s v="700258"/>
    <x v="843"/>
  </r>
  <r>
    <s v="5"/>
    <s v="SEC"/>
    <x v="844"/>
    <s v="CHIANCONE ROMAIN"/>
    <n v="0"/>
    <n v="0"/>
    <m/>
    <m/>
    <m/>
    <m/>
    <m/>
    <m/>
    <m/>
    <m/>
    <m/>
    <m/>
    <n v="0"/>
    <n v="0"/>
    <s v="700258"/>
    <x v="844"/>
  </r>
  <r>
    <s v="5"/>
    <s v="SEC"/>
    <x v="845"/>
    <s v="TIPALDI CHRISTINE"/>
    <n v="25.5"/>
    <m/>
    <m/>
    <n v="14.92"/>
    <n v="0"/>
    <m/>
    <n v="1.46"/>
    <n v="0"/>
    <m/>
    <n v="15.51"/>
    <n v="0"/>
    <n v="18.52"/>
    <n v="40.42"/>
    <n v="42.47"/>
    <s v="700258"/>
    <x v="845"/>
  </r>
  <r>
    <s v="5"/>
    <s v="SEC"/>
    <x v="846"/>
    <s v="SECTEUR BLAN "/>
    <m/>
    <m/>
    <m/>
    <m/>
    <m/>
    <m/>
    <m/>
    <m/>
    <m/>
    <m/>
    <m/>
    <m/>
    <n v="0"/>
    <n v="0"/>
    <s v="700258"/>
    <x v="846"/>
  </r>
  <r>
    <s v="5"/>
    <s v="SEC"/>
    <x v="847"/>
    <s v="SECTEUR BLAN "/>
    <m/>
    <m/>
    <m/>
    <m/>
    <m/>
    <m/>
    <m/>
    <m/>
    <m/>
    <m/>
    <m/>
    <m/>
    <n v="0"/>
    <n v="0"/>
    <s v="700258"/>
    <x v="847"/>
  </r>
  <r>
    <s v="5"/>
    <s v="SEC"/>
    <x v="848"/>
    <s v="SECTEUR BLAN "/>
    <m/>
    <m/>
    <m/>
    <m/>
    <m/>
    <m/>
    <m/>
    <m/>
    <m/>
    <m/>
    <m/>
    <m/>
    <n v="0"/>
    <n v="0"/>
    <s v="700258"/>
    <x v="848"/>
  </r>
  <r>
    <s v="5"/>
    <s v="SEC"/>
    <x v="849"/>
    <s v="SECTEUR BLAN "/>
    <m/>
    <m/>
    <m/>
    <m/>
    <m/>
    <m/>
    <m/>
    <m/>
    <m/>
    <m/>
    <m/>
    <m/>
    <n v="0"/>
    <n v="0"/>
    <s v="700258"/>
    <x v="849"/>
  </r>
  <r>
    <s v="5"/>
    <s v="SEC"/>
    <x v="850"/>
    <s v="SECTEUR BLAN "/>
    <m/>
    <m/>
    <m/>
    <m/>
    <m/>
    <m/>
    <m/>
    <m/>
    <m/>
    <m/>
    <m/>
    <m/>
    <n v="0"/>
    <n v="0"/>
    <s v="700258"/>
    <x v="850"/>
  </r>
  <r>
    <s v="5"/>
    <s v="SEC"/>
    <x v="851"/>
    <s v="SECTEUR BLAN "/>
    <m/>
    <m/>
    <m/>
    <m/>
    <m/>
    <m/>
    <m/>
    <m/>
    <m/>
    <m/>
    <m/>
    <m/>
    <n v="0"/>
    <n v="0"/>
    <s v="700258"/>
    <x v="851"/>
  </r>
  <r>
    <s v="5"/>
    <s v="SEC"/>
    <x v="852"/>
    <s v="SECTEUR BLAN "/>
    <m/>
    <m/>
    <m/>
    <m/>
    <m/>
    <m/>
    <m/>
    <m/>
    <m/>
    <m/>
    <m/>
    <m/>
    <n v="0"/>
    <n v="0"/>
    <s v="700258"/>
    <x v="852"/>
  </r>
  <r>
    <s v="5"/>
    <s v="SEC"/>
    <x v="853"/>
    <s v="SECTEUR BLAN "/>
    <m/>
    <m/>
    <m/>
    <m/>
    <m/>
    <m/>
    <m/>
    <m/>
    <m/>
    <m/>
    <m/>
    <m/>
    <n v="0"/>
    <n v="0"/>
    <s v="700258"/>
    <x v="853"/>
  </r>
  <r>
    <s v="0"/>
    <s v="SIEGE"/>
    <x v="854"/>
    <s v="MECHERI OUARDA"/>
    <m/>
    <m/>
    <m/>
    <m/>
    <m/>
    <m/>
    <m/>
    <m/>
    <m/>
    <m/>
    <m/>
    <m/>
    <n v="0"/>
    <n v="0"/>
    <n v="0"/>
    <x v="854"/>
  </r>
  <r>
    <s v="3"/>
    <s v="OD"/>
    <x v="855"/>
    <s v="FRACASSETTI FABIO"/>
    <n v="4.04"/>
    <n v="1.68"/>
    <n v="2.4900000000000002"/>
    <n v="8.94"/>
    <n v="1.75"/>
    <n v="4.75"/>
    <n v="14.85"/>
    <n v="3.8"/>
    <n v="5.45"/>
    <n v="20.61"/>
    <n v="6.11"/>
    <n v="8.4700000000000006"/>
    <n v="12.98"/>
    <n v="39.5"/>
    <n v="0"/>
    <x v="855"/>
  </r>
  <r>
    <s v="4"/>
    <s v="OC"/>
    <x v="856"/>
    <s v="CENEDESE YOAN"/>
    <n v="6.55"/>
    <n v="0.79"/>
    <n v="1.25"/>
    <n v="9.57"/>
    <n v="1.71"/>
    <n v="2.56"/>
    <n v="15.52"/>
    <n v="3.1"/>
    <n v="7.63"/>
    <n v="20.239999999999998"/>
    <n v="6.79"/>
    <n v="12.75"/>
    <n v="16.12"/>
    <n v="42.31"/>
    <s v="071257"/>
    <x v="856"/>
  </r>
  <r>
    <s v="5"/>
    <s v="SEC"/>
    <x v="857"/>
    <s v="CASASUS AGNES"/>
    <n v="7.34"/>
    <n v="0"/>
    <n v="0"/>
    <n v="7.61"/>
    <n v="0"/>
    <n v="0"/>
    <n v="11.74"/>
    <n v="0"/>
    <n v="0"/>
    <n v="23.37"/>
    <n v="3.77"/>
    <n v="20.66"/>
    <n v="14.95"/>
    <n v="42.45"/>
    <s v="071257"/>
    <x v="857"/>
  </r>
  <r>
    <s v="5"/>
    <s v="SEC"/>
    <x v="858"/>
    <s v="LERAILLE MEGANE"/>
    <n v="3.77"/>
    <n v="0"/>
    <m/>
    <m/>
    <m/>
    <m/>
    <m/>
    <m/>
    <m/>
    <m/>
    <m/>
    <m/>
    <n v="3.77"/>
    <n v="3.77"/>
    <s v="071257"/>
    <x v="858"/>
  </r>
  <r>
    <s v="5"/>
    <s v="SEC"/>
    <x v="859"/>
    <s v="MSELLATI-MAR AXEL"/>
    <n v="7.68"/>
    <n v="0"/>
    <n v="0"/>
    <m/>
    <m/>
    <m/>
    <m/>
    <m/>
    <m/>
    <m/>
    <m/>
    <m/>
    <n v="7.68"/>
    <n v="7.68"/>
    <s v="071257"/>
    <x v="859"/>
  </r>
  <r>
    <s v="5"/>
    <s v="SEC"/>
    <x v="860"/>
    <s v="CASTRONOVO FRANCK"/>
    <n v="11.42"/>
    <n v="0"/>
    <n v="0"/>
    <n v="20.73"/>
    <n v="0"/>
    <n v="0"/>
    <n v="30.89"/>
    <n v="0"/>
    <n v="0"/>
    <n v="30.89"/>
    <n v="0"/>
    <n v="0"/>
    <n v="32.15"/>
    <n v="73.2"/>
    <s v="071257"/>
    <x v="860"/>
  </r>
  <r>
    <s v="5"/>
    <s v="SEC"/>
    <x v="861"/>
    <s v="AUBERT VIRGIL"/>
    <n v="14.81"/>
    <n v="3.71"/>
    <n v="6.13"/>
    <n v="16.02"/>
    <n v="4.8099999999999996"/>
    <n v="4.7699999999999996"/>
    <n v="14.53"/>
    <n v="1.56"/>
    <n v="17.73"/>
    <n v="27.93"/>
    <n v="0"/>
    <n v="4.8899999999999997"/>
    <n v="30.83"/>
    <n v="57.269999999999996"/>
    <s v="071257"/>
    <x v="861"/>
  </r>
  <r>
    <s v="5"/>
    <s v="SEC"/>
    <x v="862"/>
    <s v="ALBERTINI ALEXIS"/>
    <n v="2.04"/>
    <n v="0"/>
    <n v="0"/>
    <n v="5.95"/>
    <n v="8.89"/>
    <n v="10.94"/>
    <n v="14.64"/>
    <n v="9.65"/>
    <n v="35.979999999999997"/>
    <n v="14.48"/>
    <n v="0"/>
    <n v="0"/>
    <n v="7.99"/>
    <n v="31.16"/>
    <s v="071257"/>
    <x v="862"/>
  </r>
  <r>
    <s v="5"/>
    <s v="SEC"/>
    <x v="863"/>
    <s v="BALDACCHINO GUY"/>
    <m/>
    <m/>
    <m/>
    <m/>
    <m/>
    <m/>
    <m/>
    <m/>
    <m/>
    <m/>
    <m/>
    <m/>
    <n v="0"/>
    <n v="0"/>
    <s v="071257"/>
    <x v="863"/>
  </r>
  <r>
    <s v="5"/>
    <s v="SEC"/>
    <x v="864"/>
    <s v="BAGUR LUDOVIC"/>
    <m/>
    <m/>
    <m/>
    <m/>
    <m/>
    <m/>
    <m/>
    <m/>
    <m/>
    <m/>
    <m/>
    <m/>
    <n v="0"/>
    <n v="0"/>
    <s v="071257"/>
    <x v="864"/>
  </r>
  <r>
    <s v="5"/>
    <s v="SEC"/>
    <x v="865"/>
    <s v="GUGLIERI YVAN"/>
    <n v="6.93"/>
    <n v="0"/>
    <n v="0"/>
    <n v="7.02"/>
    <n v="0"/>
    <n v="0"/>
    <n v="16.53"/>
    <n v="0"/>
    <n v="0"/>
    <n v="22.18"/>
    <n v="0.97"/>
    <n v="17.95"/>
    <n v="13.95"/>
    <n v="45.64"/>
    <s v="071257"/>
    <x v="865"/>
  </r>
  <r>
    <s v="5"/>
    <s v="SEC"/>
    <x v="866"/>
    <s v="HUGUES RAYMOND"/>
    <n v="4.4000000000000004"/>
    <n v="1.97"/>
    <n v="0"/>
    <n v="7.03"/>
    <n v="0.25"/>
    <n v="0"/>
    <n v="10.37"/>
    <n v="5.23"/>
    <n v="0"/>
    <n v="15.25"/>
    <n v="8.59"/>
    <n v="8.35"/>
    <n v="11.43"/>
    <n v="30.02"/>
    <s v="071257"/>
    <x v="866"/>
  </r>
  <r>
    <s v="5"/>
    <s v="SEC"/>
    <x v="867"/>
    <s v="ALBOUY STEPHANE"/>
    <m/>
    <m/>
    <m/>
    <m/>
    <m/>
    <m/>
    <m/>
    <m/>
    <m/>
    <m/>
    <m/>
    <m/>
    <n v="0"/>
    <n v="0"/>
    <s v="071257"/>
    <x v="867"/>
  </r>
  <r>
    <s v="5"/>
    <s v="SEC"/>
    <x v="868"/>
    <s v="ARTALE PHILIPPE"/>
    <n v="0"/>
    <m/>
    <m/>
    <m/>
    <s v=""/>
    <n v="0"/>
    <m/>
    <s v=""/>
    <n v="0"/>
    <n v="77.61"/>
    <s v=""/>
    <n v="100"/>
    <n v="0"/>
    <n v="77.61"/>
    <s v="071257"/>
    <x v="868"/>
  </r>
  <r>
    <s v="4"/>
    <s v="OC"/>
    <x v="869"/>
    <s v="LANTERI JEAN-FRANC"/>
    <n v="2.69"/>
    <n v="1.28"/>
    <n v="5.37"/>
    <n v="7.57"/>
    <n v="0.69"/>
    <n v="3.63"/>
    <n v="13.91"/>
    <n v="8.25"/>
    <n v="7.54"/>
    <n v="17.52"/>
    <n v="11.02"/>
    <n v="9.17"/>
    <n v="10.26"/>
    <n v="34.120000000000005"/>
    <s v="071258"/>
    <x v="869"/>
  </r>
  <r>
    <s v="5"/>
    <s v="SEC"/>
    <x v="870"/>
    <s v="DESHUISSARD KARINE"/>
    <n v="1.56"/>
    <n v="8.1199999999999992"/>
    <n v="0"/>
    <n v="4.72"/>
    <n v="0.98"/>
    <n v="0"/>
    <n v="13.99"/>
    <n v="36.03"/>
    <n v="0"/>
    <n v="22.98"/>
    <n v="42.48"/>
    <n v="11.1"/>
    <n v="6.2799999999999994"/>
    <n v="38.53"/>
    <s v="071258"/>
    <x v="870"/>
  </r>
  <r>
    <s v="5"/>
    <s v="SEC"/>
    <x v="871"/>
    <s v="SALEMBIER FABRICE"/>
    <n v="2.12"/>
    <n v="2.7"/>
    <n v="11.81"/>
    <n v="20.45"/>
    <n v="6.7"/>
    <n v="0"/>
    <n v="20.85"/>
    <n v="4.74"/>
    <n v="0"/>
    <n v="23.86"/>
    <n v="29.8"/>
    <n v="21.59"/>
    <n v="22.57"/>
    <n v="46.83"/>
    <s v="071258"/>
    <x v="871"/>
  </r>
  <r>
    <s v="5"/>
    <s v="SEC"/>
    <x v="872"/>
    <s v="LAVIGNE JEAN PHILI"/>
    <m/>
    <m/>
    <m/>
    <m/>
    <m/>
    <m/>
    <m/>
    <m/>
    <m/>
    <m/>
    <m/>
    <m/>
    <n v="0"/>
    <n v="0"/>
    <s v="071258"/>
    <x v="872"/>
  </r>
  <r>
    <s v="5"/>
    <s v="SEC"/>
    <x v="873"/>
    <s v="MAGNALDI MICHEL"/>
    <n v="3.67"/>
    <n v="0"/>
    <n v="12.18"/>
    <n v="2.17"/>
    <n v="0"/>
    <n v="0"/>
    <n v="8.17"/>
    <n v="3.69"/>
    <n v="0"/>
    <n v="12.25"/>
    <n v="0"/>
    <n v="0"/>
    <n v="5.84"/>
    <n v="24.09"/>
    <s v="071258"/>
    <x v="873"/>
  </r>
  <r>
    <s v="5"/>
    <s v="SEC"/>
    <x v="874"/>
    <s v="ARNEODO THIBAUT"/>
    <n v="3.53"/>
    <n v="0.23"/>
    <n v="15.03"/>
    <n v="7.97"/>
    <n v="0.97"/>
    <n v="29.56"/>
    <n v="10.34"/>
    <n v="2.67"/>
    <n v="0"/>
    <n v="14.76"/>
    <n v="0.99"/>
    <n v="6.76"/>
    <n v="11.5"/>
    <n v="28.63"/>
    <s v="071258"/>
    <x v="874"/>
  </r>
  <r>
    <s v="5"/>
    <s v="SEC"/>
    <x v="875"/>
    <s v="MEIFFREN MAYEUL"/>
    <n v="6.14"/>
    <n v="0.53"/>
    <n v="0"/>
    <n v="10.039999999999999"/>
    <n v="0"/>
    <n v="8.9"/>
    <n v="11.77"/>
    <n v="2.76"/>
    <n v="46.78"/>
    <n v="13.24"/>
    <n v="2.09"/>
    <n v="0"/>
    <n v="16.18"/>
    <n v="31.15"/>
    <s v="071258"/>
    <x v="875"/>
  </r>
  <r>
    <s v="5"/>
    <s v="SEC"/>
    <x v="876"/>
    <s v="MYLY JEREMY"/>
    <n v="0.36"/>
    <n v="5.55"/>
    <n v="0"/>
    <n v="3.37"/>
    <n v="0.84"/>
    <n v="0"/>
    <n v="11.68"/>
    <n v="0.74"/>
    <n v="24.88"/>
    <n v="15.84"/>
    <n v="0"/>
    <n v="41.78"/>
    <n v="3.73"/>
    <n v="27.88"/>
    <s v="071258"/>
    <x v="876"/>
  </r>
  <r>
    <s v="5"/>
    <s v="SEC"/>
    <x v="877"/>
    <s v="YSERN CAMILLE"/>
    <n v="3.55"/>
    <n v="0"/>
    <n v="0"/>
    <n v="11.58"/>
    <n v="0"/>
    <n v="0"/>
    <n v="15.37"/>
    <n v="0.5"/>
    <n v="0"/>
    <n v="14.69"/>
    <n v="3.14"/>
    <n v="1.1000000000000001"/>
    <n v="15.129999999999999"/>
    <n v="33.61"/>
    <s v="071258"/>
    <x v="877"/>
  </r>
  <r>
    <s v="5"/>
    <s v="SEC"/>
    <x v="878"/>
    <s v="ALBERTINI PIERRE"/>
    <n v="2.0099999999999998"/>
    <n v="1.8"/>
    <n v="2.68"/>
    <n v="3.88"/>
    <n v="0.38"/>
    <n v="1.31"/>
    <n v="12.53"/>
    <n v="1.79"/>
    <n v="9.2899999999999991"/>
    <n v="16.63"/>
    <n v="4.2699999999999996"/>
    <n v="11.51"/>
    <n v="5.89"/>
    <n v="31.169999999999998"/>
    <s v="071258"/>
    <x v="878"/>
  </r>
  <r>
    <s v="5"/>
    <s v="SEC"/>
    <x v="879"/>
    <s v="SIMONI JULIEN"/>
    <n v="1.78"/>
    <n v="0"/>
    <n v="0"/>
    <n v="9.85"/>
    <n v="0"/>
    <n v="3.28"/>
    <n v="12.49"/>
    <n v="6.13"/>
    <n v="3.3"/>
    <n v="15.78"/>
    <n v="8.25"/>
    <n v="14.73"/>
    <n v="11.629999999999999"/>
    <n v="30.049999999999997"/>
    <s v="071258"/>
    <x v="879"/>
  </r>
  <r>
    <s v="5"/>
    <s v="SEC"/>
    <x v="880"/>
    <s v="BRUTINEL TEDDY"/>
    <m/>
    <m/>
    <m/>
    <m/>
    <m/>
    <m/>
    <m/>
    <m/>
    <m/>
    <m/>
    <m/>
    <m/>
    <n v="0"/>
    <n v="0"/>
    <s v="071258"/>
    <x v="880"/>
  </r>
  <r>
    <s v="5"/>
    <s v="SEC"/>
    <x v="881"/>
    <s v="SECTEUR BLAN "/>
    <m/>
    <m/>
    <m/>
    <m/>
    <m/>
    <m/>
    <m/>
    <m/>
    <m/>
    <m/>
    <m/>
    <m/>
    <n v="0"/>
    <n v="0"/>
    <s v="071258"/>
    <x v="881"/>
  </r>
  <r>
    <s v="4"/>
    <s v="OC"/>
    <x v="882"/>
    <s v="DELPORTE GUILLAUME"/>
    <n v="4.03"/>
    <n v="0.44"/>
    <n v="4.1399999999999997"/>
    <n v="9.7799999999999994"/>
    <n v="0.87"/>
    <n v="3.64"/>
    <n v="18.989999999999998"/>
    <n v="1.08"/>
    <n v="5.39"/>
    <n v="21.86"/>
    <n v="2.87"/>
    <n v="11.75"/>
    <n v="13.809999999999999"/>
    <n v="44.879999999999995"/>
    <s v="071563"/>
    <x v="882"/>
  </r>
  <r>
    <s v="5"/>
    <s v="SEC"/>
    <x v="883"/>
    <s v="BOSQUET CANDICE"/>
    <n v="4.45"/>
    <n v="0"/>
    <m/>
    <n v="3.71"/>
    <n v="0"/>
    <n v="32.79"/>
    <n v="22.39"/>
    <n v="0"/>
    <n v="26.88"/>
    <n v="25.93"/>
    <n v="0.35"/>
    <n v="0"/>
    <n v="8.16"/>
    <n v="52.769999999999996"/>
    <s v="071400"/>
    <x v="883"/>
  </r>
  <r>
    <s v="5"/>
    <s v="SEC"/>
    <x v="884"/>
    <s v="FRANCOIS LUB KEVIN"/>
    <m/>
    <m/>
    <m/>
    <m/>
    <m/>
    <m/>
    <m/>
    <m/>
    <m/>
    <m/>
    <m/>
    <m/>
    <n v="0"/>
    <n v="0"/>
    <s v="071400"/>
    <x v="884"/>
  </r>
  <r>
    <s v="5"/>
    <s v="SEC"/>
    <x v="885"/>
    <s v="MAURY POIRET AURORE"/>
    <m/>
    <m/>
    <m/>
    <m/>
    <m/>
    <m/>
    <m/>
    <m/>
    <m/>
    <m/>
    <m/>
    <m/>
    <n v="0"/>
    <n v="0"/>
    <s v="071400"/>
    <x v="885"/>
  </r>
  <r>
    <s v="5"/>
    <s v="SEC"/>
    <x v="886"/>
    <s v="MARZI THIERRY"/>
    <n v="3.75"/>
    <n v="0"/>
    <n v="0"/>
    <n v="11.09"/>
    <n v="0"/>
    <n v="4.99"/>
    <n v="7.38"/>
    <n v="1"/>
    <n v="6.39"/>
    <n v="17.66"/>
    <n v="1.18"/>
    <n v="5.66"/>
    <n v="14.84"/>
    <n v="28.79"/>
    <s v="071400"/>
    <x v="886"/>
  </r>
  <r>
    <s v="5"/>
    <s v="SEC"/>
    <x v="887"/>
    <s v="DEBAVELAERE ALEXANDRE"/>
    <n v="3.45"/>
    <n v="0"/>
    <n v="2.54"/>
    <n v="10.78"/>
    <n v="0.16"/>
    <n v="11.83"/>
    <n v="16.309999999999999"/>
    <n v="16.27"/>
    <n v="0"/>
    <n v="24.91"/>
    <n v="19.010000000000002"/>
    <n v="8.1199999999999992"/>
    <n v="14.23"/>
    <n v="44.67"/>
    <s v="071400"/>
    <x v="887"/>
  </r>
  <r>
    <s v="5"/>
    <s v="SEC"/>
    <x v="888"/>
    <s v="MORALES JENNIFER"/>
    <n v="4.59"/>
    <n v="0"/>
    <n v="0"/>
    <n v="10.1"/>
    <n v="0"/>
    <n v="0"/>
    <n v="11.24"/>
    <n v="0"/>
    <m/>
    <m/>
    <m/>
    <m/>
    <n v="14.69"/>
    <n v="15.83"/>
    <s v="071400"/>
    <x v="888"/>
  </r>
  <r>
    <s v="5"/>
    <s v="SEC"/>
    <x v="889"/>
    <s v="GARCIN FABRICE"/>
    <n v="7.94"/>
    <n v="0"/>
    <n v="0"/>
    <n v="20.399999999999999"/>
    <n v="0"/>
    <n v="36.950000000000003"/>
    <n v="23.34"/>
    <n v="0"/>
    <n v="0"/>
    <n v="32.9"/>
    <n v="0"/>
    <n v="21.07"/>
    <n v="28.34"/>
    <n v="64.180000000000007"/>
    <s v="071400"/>
    <x v="889"/>
  </r>
  <r>
    <s v="5"/>
    <s v="SEC"/>
    <x v="890"/>
    <s v="IRLES MATTHIEU"/>
    <n v="4.51"/>
    <n v="11.6"/>
    <m/>
    <n v="14.58"/>
    <n v="35.51"/>
    <m/>
    <m/>
    <m/>
    <m/>
    <m/>
    <m/>
    <m/>
    <n v="19.09"/>
    <n v="4.51"/>
    <s v="071400"/>
    <x v="890"/>
  </r>
  <r>
    <s v="5"/>
    <s v="SEC"/>
    <x v="891"/>
    <s v="SECTEUR BLAN "/>
    <m/>
    <m/>
    <m/>
    <m/>
    <m/>
    <m/>
    <m/>
    <m/>
    <m/>
    <m/>
    <m/>
    <m/>
    <n v="0"/>
    <n v="0"/>
    <s v="071400"/>
    <x v="891"/>
  </r>
  <r>
    <s v="4"/>
    <s v="OC"/>
    <x v="892"/>
    <s v="CARRE NICOLAS"/>
    <n v="4.08"/>
    <n v="2.8"/>
    <n v="1.47"/>
    <n v="9.31"/>
    <n v="2.4300000000000002"/>
    <n v="1.51"/>
    <n v="15.21"/>
    <n v="0.66"/>
    <n v="1.2"/>
    <n v="23.01"/>
    <n v="2.52"/>
    <n v="6.43"/>
    <n v="13.39"/>
    <n v="42.3"/>
    <s v="700257"/>
    <x v="892"/>
  </r>
  <r>
    <s v="5"/>
    <s v="SEC"/>
    <x v="893"/>
    <s v="DOVETTA MAXIME"/>
    <n v="8.19"/>
    <n v="0"/>
    <n v="0"/>
    <n v="15.05"/>
    <n v="11.57"/>
    <n v="0"/>
    <n v="28.21"/>
    <n v="2.4500000000000002"/>
    <n v="0"/>
    <n v="44.85"/>
    <n v="5.73"/>
    <n v="0"/>
    <n v="23.240000000000002"/>
    <n v="81.25"/>
    <s v="700257"/>
    <x v="893"/>
  </r>
  <r>
    <s v="5"/>
    <s v="SEC"/>
    <x v="894"/>
    <s v="OLIVIER MATHIAS"/>
    <m/>
    <m/>
    <m/>
    <m/>
    <m/>
    <m/>
    <m/>
    <m/>
    <m/>
    <m/>
    <m/>
    <m/>
    <n v="0"/>
    <n v="0"/>
    <s v="700257"/>
    <x v="894"/>
  </r>
  <r>
    <s v="5"/>
    <s v="SEC"/>
    <x v="895"/>
    <s v="BERRAFATO MICHEL"/>
    <n v="2.78"/>
    <n v="0"/>
    <m/>
    <n v="5.88"/>
    <n v="0"/>
    <m/>
    <m/>
    <m/>
    <m/>
    <m/>
    <m/>
    <m/>
    <n v="8.66"/>
    <n v="2.78"/>
    <e v="#N/A"/>
    <x v="895"/>
  </r>
  <r>
    <s v="5"/>
    <s v="SEC"/>
    <x v="896"/>
    <s v="MAGNIER AUDREY"/>
    <n v="0.59"/>
    <n v="6.45"/>
    <n v="0"/>
    <n v="7.88"/>
    <n v="4.16"/>
    <n v="0"/>
    <n v="8.61"/>
    <n v="0"/>
    <n v="0"/>
    <n v="19.93"/>
    <n v="1.63"/>
    <n v="20.350000000000001"/>
    <n v="8.4700000000000006"/>
    <n v="29.13"/>
    <s v="700257"/>
    <x v="896"/>
  </r>
  <r>
    <s v="5"/>
    <s v="SEC"/>
    <x v="897"/>
    <s v="SERRANO ERIC"/>
    <n v="0"/>
    <n v="0"/>
    <m/>
    <n v="15.16"/>
    <n v="0"/>
    <n v="0"/>
    <n v="28.9"/>
    <n v="3.64"/>
    <n v="0"/>
    <n v="43.44"/>
    <n v="4.46"/>
    <n v="0"/>
    <n v="15.16"/>
    <n v="72.34"/>
    <s v="700257"/>
    <x v="897"/>
  </r>
  <r>
    <s v="5"/>
    <s v="SEC"/>
    <x v="898"/>
    <s v="AICHELE NATHALIE"/>
    <n v="3.26"/>
    <n v="0"/>
    <m/>
    <n v="2.93"/>
    <n v="0"/>
    <n v="0"/>
    <n v="7.76"/>
    <n v="0"/>
    <n v="0"/>
    <n v="12.84"/>
    <n v="4.42"/>
    <n v="0"/>
    <n v="6.1899999999999995"/>
    <n v="23.86"/>
    <s v="700257"/>
    <x v="898"/>
  </r>
  <r>
    <s v="5"/>
    <s v="SEC"/>
    <x v="899"/>
    <s v="BOSQUET KARINE"/>
    <n v="4.0199999999999996"/>
    <n v="0"/>
    <n v="0"/>
    <n v="16.559999999999999"/>
    <n v="0"/>
    <n v="0"/>
    <m/>
    <m/>
    <m/>
    <m/>
    <m/>
    <m/>
    <n v="20.58"/>
    <n v="4.0199999999999996"/>
    <s v="700257"/>
    <x v="899"/>
  </r>
  <r>
    <s v="5"/>
    <s v="SEC"/>
    <x v="900"/>
    <s v="AUDIBERT AUDE"/>
    <n v="4.28"/>
    <n v="7.31"/>
    <n v="0"/>
    <n v="9.18"/>
    <n v="0"/>
    <n v="0"/>
    <n v="9.16"/>
    <n v="0"/>
    <n v="0"/>
    <n v="13.28"/>
    <n v="1.02"/>
    <n v="0"/>
    <n v="13.46"/>
    <n v="26.72"/>
    <s v="700257"/>
    <x v="900"/>
  </r>
  <r>
    <s v="5"/>
    <s v="SEC"/>
    <x v="901"/>
    <s v="LUCIANI EMILIE"/>
    <n v="2.1"/>
    <n v="0"/>
    <m/>
    <m/>
    <m/>
    <m/>
    <m/>
    <m/>
    <m/>
    <m/>
    <m/>
    <m/>
    <n v="2.1"/>
    <n v="2.1"/>
    <s v="700257"/>
    <x v="901"/>
  </r>
  <r>
    <s v="5"/>
    <s v="SEC"/>
    <x v="902"/>
    <s v="PIETTE SEBASTIEN"/>
    <n v="2.88"/>
    <n v="0"/>
    <n v="0"/>
    <n v="6.15"/>
    <n v="0"/>
    <n v="0"/>
    <n v="13.93"/>
    <n v="0"/>
    <n v="0"/>
    <n v="15.7"/>
    <n v="1.65"/>
    <n v="0"/>
    <n v="9.0300000000000011"/>
    <n v="32.51"/>
    <s v="700257"/>
    <x v="902"/>
  </r>
  <r>
    <s v="4"/>
    <s v="OC"/>
    <x v="903"/>
    <s v="OC FICTIVE "/>
    <m/>
    <m/>
    <m/>
    <m/>
    <m/>
    <m/>
    <m/>
    <m/>
    <m/>
    <m/>
    <m/>
    <m/>
    <n v="0"/>
    <n v="0"/>
    <e v="#N/A"/>
    <x v="903"/>
  </r>
  <r>
    <s v="0"/>
    <s v="SIEGE"/>
    <x v="904"/>
    <s v="ALBERTINI LAURIANE"/>
    <m/>
    <m/>
    <m/>
    <m/>
    <m/>
    <m/>
    <m/>
    <m/>
    <m/>
    <m/>
    <m/>
    <m/>
    <n v="0"/>
    <n v="0"/>
    <n v="0"/>
    <x v="904"/>
  </r>
  <r>
    <s v="3"/>
    <s v="OD"/>
    <x v="905"/>
    <s v="LEVEQUE NICOLAS"/>
    <n v="4.79"/>
    <n v="0.91"/>
    <n v="0.78"/>
    <n v="7.22"/>
    <n v="2.6"/>
    <n v="2.81"/>
    <n v="13.35"/>
    <n v="2.5"/>
    <n v="4.59"/>
    <n v="15.35"/>
    <n v="5.23"/>
    <n v="5.86"/>
    <n v="12.01"/>
    <n v="33.49"/>
    <n v="0"/>
    <x v="905"/>
  </r>
  <r>
    <s v="4"/>
    <s v="OC"/>
    <x v="906"/>
    <s v="FOUILLOUSE CHRISTOPHE"/>
    <n v="4.97"/>
    <n v="0.68"/>
    <n v="0.63"/>
    <n v="6.36"/>
    <n v="4.88"/>
    <n v="3.12"/>
    <n v="11.57"/>
    <n v="7.37"/>
    <n v="3.95"/>
    <n v="15"/>
    <n v="6.39"/>
    <n v="5.96"/>
    <n v="11.33"/>
    <n v="31.54"/>
    <s v="071201"/>
    <x v="906"/>
  </r>
  <r>
    <s v="5"/>
    <s v="SEC"/>
    <x v="907"/>
    <s v="FOREST REMY"/>
    <n v="1.1100000000000001"/>
    <n v="0"/>
    <n v="1.83"/>
    <n v="6.87"/>
    <n v="0"/>
    <n v="3.13"/>
    <n v="14.01"/>
    <n v="20.190000000000001"/>
    <n v="0"/>
    <n v="13"/>
    <n v="21.69"/>
    <n v="2.29"/>
    <n v="7.98"/>
    <n v="28.119999999999997"/>
    <s v="071201"/>
    <x v="907"/>
  </r>
  <r>
    <s v="5"/>
    <s v="SEC"/>
    <x v="908"/>
    <s v="ROLLAND FABIEN"/>
    <m/>
    <m/>
    <m/>
    <m/>
    <m/>
    <m/>
    <m/>
    <m/>
    <m/>
    <m/>
    <m/>
    <m/>
    <n v="0"/>
    <n v="0"/>
    <s v="071201"/>
    <x v="908"/>
  </r>
  <r>
    <s v="5"/>
    <s v="SEC"/>
    <x v="909"/>
    <s v="GIGNOUX ANTHONY"/>
    <m/>
    <m/>
    <m/>
    <m/>
    <m/>
    <m/>
    <m/>
    <m/>
    <m/>
    <m/>
    <m/>
    <m/>
    <n v="0"/>
    <n v="0"/>
    <s v="071201"/>
    <x v="909"/>
  </r>
  <r>
    <s v="5"/>
    <s v="SEC"/>
    <x v="910"/>
    <s v="CHAPEL SEBASTIEN"/>
    <n v="2.52"/>
    <n v="3.79"/>
    <n v="1.1000000000000001"/>
    <n v="2.59"/>
    <n v="2.79"/>
    <n v="3.91"/>
    <n v="9.1999999999999993"/>
    <n v="0.86"/>
    <n v="2.4300000000000002"/>
    <n v="17.75"/>
    <n v="4.2"/>
    <n v="2.0299999999999998"/>
    <n v="5.1099999999999994"/>
    <n v="29.47"/>
    <s v="071201"/>
    <x v="910"/>
  </r>
  <r>
    <s v="5"/>
    <s v="SEC"/>
    <x v="911"/>
    <s v="NOGUER SEBASTIEN"/>
    <n v="6.38"/>
    <n v="4.3899999999999997"/>
    <n v="0"/>
    <n v="9.4"/>
    <n v="4.45"/>
    <n v="6.28"/>
    <n v="8.1"/>
    <n v="1.55"/>
    <n v="0"/>
    <n v="17.170000000000002"/>
    <n v="0"/>
    <n v="7.63"/>
    <n v="15.780000000000001"/>
    <n v="31.650000000000002"/>
    <s v="071201"/>
    <x v="911"/>
  </r>
  <r>
    <s v="5"/>
    <s v="SEC"/>
    <x v="912"/>
    <s v="ANTUNES MARIE"/>
    <n v="4.5"/>
    <n v="0"/>
    <n v="0"/>
    <n v="0"/>
    <m/>
    <m/>
    <m/>
    <m/>
    <m/>
    <m/>
    <m/>
    <m/>
    <n v="4.5"/>
    <n v="4.5"/>
    <s v="071201"/>
    <x v="912"/>
  </r>
  <r>
    <s v="5"/>
    <s v="SEC"/>
    <x v="913"/>
    <s v="DEBARD JULIEN"/>
    <n v="0.27"/>
    <n v="0"/>
    <n v="0"/>
    <m/>
    <m/>
    <m/>
    <m/>
    <m/>
    <m/>
    <m/>
    <m/>
    <m/>
    <n v="0.27"/>
    <n v="0.27"/>
    <s v="071201"/>
    <x v="913"/>
  </r>
  <r>
    <s v="5"/>
    <s v="SEC"/>
    <x v="914"/>
    <s v="BARTHOLIN ANTHONY"/>
    <n v="5.71"/>
    <n v="0"/>
    <n v="1.86"/>
    <n v="7.4"/>
    <n v="0"/>
    <n v="4.2699999999999996"/>
    <n v="13.8"/>
    <n v="0"/>
    <n v="4.3600000000000003"/>
    <m/>
    <m/>
    <m/>
    <n v="13.11"/>
    <n v="19.510000000000002"/>
    <s v="071201"/>
    <x v="914"/>
  </r>
  <r>
    <s v="5"/>
    <s v="SEC"/>
    <x v="915"/>
    <s v="LEDIG PHILIPPE"/>
    <n v="16.86"/>
    <n v="0"/>
    <n v="0"/>
    <n v="10.84"/>
    <n v="0.69"/>
    <n v="0"/>
    <n v="16.75"/>
    <n v="15.2"/>
    <n v="12.79"/>
    <n v="16.5"/>
    <n v="17.88"/>
    <n v="10.4"/>
    <n v="27.7"/>
    <n v="50.11"/>
    <s v="071201"/>
    <x v="915"/>
  </r>
  <r>
    <s v="5"/>
    <s v="SEC"/>
    <x v="916"/>
    <s v="RAGEADE MATHYS"/>
    <m/>
    <m/>
    <m/>
    <m/>
    <m/>
    <m/>
    <m/>
    <m/>
    <m/>
    <m/>
    <m/>
    <m/>
    <n v="0"/>
    <n v="0"/>
    <s v="071201"/>
    <x v="916"/>
  </r>
  <r>
    <s v="5"/>
    <s v="SEC"/>
    <x v="917"/>
    <s v="DENIS CHRISTOPHE"/>
    <n v="2.36"/>
    <n v="0"/>
    <n v="0"/>
    <n v="4.4000000000000004"/>
    <n v="0.18"/>
    <n v="0"/>
    <n v="6.3"/>
    <n v="0.55000000000000004"/>
    <n v="3.77"/>
    <n v="13.97"/>
    <n v="2.12"/>
    <n v="7.31"/>
    <n v="6.76"/>
    <n v="22.630000000000003"/>
    <s v="071201"/>
    <x v="917"/>
  </r>
  <r>
    <s v="5"/>
    <s v="SEC"/>
    <x v="918"/>
    <s v="SECTEUR BLAN "/>
    <m/>
    <m/>
    <m/>
    <m/>
    <m/>
    <m/>
    <m/>
    <m/>
    <m/>
    <m/>
    <m/>
    <m/>
    <n v="0"/>
    <n v="0"/>
    <s v="071201"/>
    <x v="918"/>
  </r>
  <r>
    <s v="5"/>
    <s v="SEC"/>
    <x v="919"/>
    <s v="SECTEUR BLAN "/>
    <m/>
    <m/>
    <m/>
    <m/>
    <m/>
    <m/>
    <m/>
    <m/>
    <m/>
    <m/>
    <m/>
    <m/>
    <n v="0"/>
    <n v="0"/>
    <s v="071201"/>
    <x v="919"/>
  </r>
  <r>
    <s v="5"/>
    <s v="SEC"/>
    <x v="920"/>
    <s v="SECTEUR BLAN "/>
    <m/>
    <m/>
    <m/>
    <m/>
    <m/>
    <m/>
    <m/>
    <m/>
    <m/>
    <m/>
    <m/>
    <m/>
    <n v="0"/>
    <n v="0"/>
    <s v="071201"/>
    <x v="920"/>
  </r>
  <r>
    <s v="4"/>
    <s v="OC"/>
    <x v="921"/>
    <s v="ANIN SOLENE"/>
    <n v="3.51"/>
    <n v="0.81"/>
    <n v="0.28000000000000003"/>
    <n v="7.15"/>
    <n v="1.89"/>
    <n v="3.57"/>
    <n v="13.27"/>
    <n v="1.02"/>
    <n v="3.54"/>
    <n v="14.8"/>
    <n v="4.33"/>
    <n v="1.82"/>
    <n v="10.66"/>
    <n v="31.580000000000002"/>
    <s v="071212"/>
    <x v="921"/>
  </r>
  <r>
    <s v="5"/>
    <s v="SEC"/>
    <x v="922"/>
    <s v="TOSONI PATRICK"/>
    <n v="0"/>
    <n v="0"/>
    <n v="0"/>
    <n v="0"/>
    <n v="0"/>
    <n v="0"/>
    <n v="12.24"/>
    <n v="0"/>
    <n v="0"/>
    <n v="7.27"/>
    <n v="0"/>
    <n v="0"/>
    <n v="0"/>
    <n v="19.509999999999998"/>
    <s v="071212"/>
    <x v="922"/>
  </r>
  <r>
    <s v="5"/>
    <s v="SEC"/>
    <x v="923"/>
    <s v="MARQUES MAGALI"/>
    <n v="7.29"/>
    <n v="0"/>
    <n v="0"/>
    <n v="16.93"/>
    <n v="0"/>
    <n v="16.79"/>
    <n v="25.44"/>
    <n v="0"/>
    <n v="0"/>
    <n v="18.12"/>
    <n v="24.7"/>
    <n v="0"/>
    <n v="24.22"/>
    <n v="50.850000000000009"/>
    <s v="071212"/>
    <x v="923"/>
  </r>
  <r>
    <s v="5"/>
    <s v="SEC"/>
    <x v="924"/>
    <s v="DIF JEROME"/>
    <n v="5.23"/>
    <n v="0"/>
    <n v="0"/>
    <n v="9.5399999999999991"/>
    <n v="2.56"/>
    <n v="2.72"/>
    <n v="13.2"/>
    <n v="0.46"/>
    <n v="2.79"/>
    <n v="12.98"/>
    <n v="1.59"/>
    <n v="0"/>
    <n v="14.77"/>
    <n v="31.41"/>
    <s v="071212"/>
    <x v="924"/>
  </r>
  <r>
    <s v="5"/>
    <s v="SEC"/>
    <x v="925"/>
    <s v="VIGIER ANTOINE"/>
    <n v="4.34"/>
    <n v="0"/>
    <n v="0"/>
    <n v="7.79"/>
    <n v="0.55000000000000004"/>
    <n v="7.37"/>
    <n v="9.68"/>
    <n v="1.07"/>
    <n v="0"/>
    <n v="14.42"/>
    <n v="17.149999999999999"/>
    <n v="0"/>
    <n v="12.129999999999999"/>
    <n v="28.439999999999998"/>
    <s v="071212"/>
    <x v="925"/>
  </r>
  <r>
    <s v="5"/>
    <s v="SEC"/>
    <x v="926"/>
    <s v="CHESNAIS FLORENT"/>
    <n v="2.09"/>
    <n v="1.48"/>
    <n v="0"/>
    <n v="5.09"/>
    <n v="2.4700000000000002"/>
    <n v="1.75"/>
    <n v="14.52"/>
    <n v="4.42"/>
    <n v="4.95"/>
    <n v="21.34"/>
    <n v="2.95"/>
    <n v="4.4000000000000004"/>
    <n v="7.18"/>
    <n v="37.950000000000003"/>
    <s v="071212"/>
    <x v="926"/>
  </r>
  <r>
    <s v="5"/>
    <s v="SEC"/>
    <x v="927"/>
    <s v="MEDYNSKA JEAN LOUIS"/>
    <n v="1.7"/>
    <n v="0"/>
    <n v="0"/>
    <n v="7.1"/>
    <n v="0"/>
    <n v="0"/>
    <n v="9.32"/>
    <n v="0"/>
    <n v="0"/>
    <n v="8.6300000000000008"/>
    <n v="0"/>
    <n v="0"/>
    <n v="8.7999999999999989"/>
    <n v="19.649999999999999"/>
    <s v="071212"/>
    <x v="927"/>
  </r>
  <r>
    <s v="5"/>
    <s v="SEC"/>
    <x v="928"/>
    <s v="FAYE YOHAN"/>
    <n v="3.43"/>
    <n v="0"/>
    <n v="0"/>
    <n v="28.95"/>
    <n v="0"/>
    <n v="0"/>
    <m/>
    <m/>
    <m/>
    <m/>
    <m/>
    <m/>
    <n v="32.380000000000003"/>
    <n v="3.43"/>
    <s v="071212"/>
    <x v="928"/>
  </r>
  <r>
    <s v="5"/>
    <s v="SEC"/>
    <x v="929"/>
    <s v="ROBICHE ADRIAN"/>
    <m/>
    <m/>
    <m/>
    <m/>
    <m/>
    <m/>
    <m/>
    <m/>
    <m/>
    <m/>
    <m/>
    <m/>
    <n v="0"/>
    <n v="0"/>
    <e v="#N/A"/>
    <x v="929"/>
  </r>
  <r>
    <s v="5"/>
    <s v="SEC"/>
    <x v="930"/>
    <s v="DROUET OLIVIER"/>
    <n v="4.9000000000000004"/>
    <n v="0"/>
    <n v="0"/>
    <n v="7.23"/>
    <n v="1.31"/>
    <n v="2.76"/>
    <n v="19.329999999999998"/>
    <n v="0.77"/>
    <n v="3.62"/>
    <n v="20.28"/>
    <n v="8.44"/>
    <n v="0"/>
    <n v="12.13"/>
    <n v="44.51"/>
    <s v="071212"/>
    <x v="930"/>
  </r>
  <r>
    <s v="5"/>
    <s v="SEC"/>
    <x v="931"/>
    <s v="SECTEUR BLAN "/>
    <m/>
    <m/>
    <m/>
    <m/>
    <m/>
    <m/>
    <m/>
    <m/>
    <m/>
    <m/>
    <m/>
    <m/>
    <n v="0"/>
    <n v="0"/>
    <s v="071212"/>
    <x v="931"/>
  </r>
  <r>
    <s v="5"/>
    <s v="SEC"/>
    <x v="932"/>
    <s v="SECTEUR BLAN "/>
    <m/>
    <m/>
    <m/>
    <m/>
    <m/>
    <m/>
    <m/>
    <m/>
    <m/>
    <m/>
    <m/>
    <m/>
    <n v="0"/>
    <n v="0"/>
    <s v="071212"/>
    <x v="932"/>
  </r>
  <r>
    <s v="5"/>
    <s v="SEC"/>
    <x v="933"/>
    <s v="SECTEUR BLAN "/>
    <m/>
    <m/>
    <m/>
    <m/>
    <m/>
    <m/>
    <m/>
    <m/>
    <m/>
    <m/>
    <m/>
    <m/>
    <n v="0"/>
    <n v="0"/>
    <s v="071212"/>
    <x v="933"/>
  </r>
  <r>
    <s v="5"/>
    <s v="SEC"/>
    <x v="934"/>
    <s v="SECTEUR BLAN "/>
    <m/>
    <m/>
    <m/>
    <m/>
    <m/>
    <m/>
    <m/>
    <m/>
    <m/>
    <m/>
    <m/>
    <m/>
    <n v="0"/>
    <n v="0"/>
    <s v="071212"/>
    <x v="934"/>
  </r>
  <r>
    <s v="5"/>
    <s v="SEC"/>
    <x v="935"/>
    <s v="SECTEUR BLAN "/>
    <m/>
    <m/>
    <m/>
    <m/>
    <m/>
    <m/>
    <m/>
    <m/>
    <m/>
    <m/>
    <m/>
    <m/>
    <n v="0"/>
    <n v="0"/>
    <s v="071212"/>
    <x v="935"/>
  </r>
  <r>
    <s v="5"/>
    <s v="SEC"/>
    <x v="936"/>
    <s v="SECTEUR BLAN "/>
    <m/>
    <m/>
    <m/>
    <m/>
    <m/>
    <m/>
    <m/>
    <m/>
    <m/>
    <m/>
    <m/>
    <m/>
    <n v="0"/>
    <n v="0"/>
    <s v="071212"/>
    <x v="936"/>
  </r>
  <r>
    <s v="5"/>
    <s v="SEC"/>
    <x v="937"/>
    <s v="SECTEUR BLAN "/>
    <m/>
    <m/>
    <m/>
    <m/>
    <m/>
    <m/>
    <m/>
    <m/>
    <m/>
    <m/>
    <m/>
    <m/>
    <n v="0"/>
    <n v="0"/>
    <s v="071212"/>
    <x v="937"/>
  </r>
  <r>
    <s v="4"/>
    <s v="OC"/>
    <x v="938"/>
    <s v="CLEMENT JOHANN"/>
    <n v="4.09"/>
    <n v="2.14"/>
    <n v="1.84"/>
    <n v="6.7"/>
    <n v="1.93"/>
    <n v="2.44"/>
    <n v="13.05"/>
    <n v="1.33"/>
    <n v="6.54"/>
    <n v="14.79"/>
    <n v="4.29"/>
    <n v="8.85"/>
    <n v="10.79"/>
    <n v="31.93"/>
    <s v="071497"/>
    <x v="938"/>
  </r>
  <r>
    <s v="5"/>
    <s v="SEC"/>
    <x v="939"/>
    <s v="LACHAIZE CYRIL"/>
    <m/>
    <m/>
    <m/>
    <m/>
    <m/>
    <m/>
    <m/>
    <m/>
    <m/>
    <m/>
    <m/>
    <m/>
    <n v="0"/>
    <n v="0"/>
    <s v="071497"/>
    <x v="939"/>
  </r>
  <r>
    <s v="5"/>
    <s v="SEC"/>
    <x v="940"/>
    <s v="RUARD CYRIL"/>
    <n v="3.56"/>
    <n v="0.16"/>
    <n v="0"/>
    <n v="3.62"/>
    <n v="0.34"/>
    <n v="0"/>
    <n v="6.7"/>
    <n v="2.4700000000000002"/>
    <n v="11.14"/>
    <n v="9.4700000000000006"/>
    <n v="0"/>
    <n v="11.83"/>
    <n v="7.18"/>
    <n v="19.73"/>
    <s v="071497"/>
    <x v="940"/>
  </r>
  <r>
    <s v="5"/>
    <s v="SEC"/>
    <x v="941"/>
    <s v="DURAND CELINE"/>
    <m/>
    <m/>
    <m/>
    <m/>
    <m/>
    <m/>
    <m/>
    <m/>
    <m/>
    <m/>
    <m/>
    <m/>
    <n v="0"/>
    <n v="0"/>
    <s v="071497"/>
    <x v="941"/>
  </r>
  <r>
    <s v="5"/>
    <s v="SEC"/>
    <x v="942"/>
    <s v="TARRICONE DOMENICO"/>
    <n v="3.63"/>
    <n v="4.0599999999999996"/>
    <n v="1.91"/>
    <n v="7.14"/>
    <n v="5.95"/>
    <n v="5.61"/>
    <n v="13.36"/>
    <n v="0"/>
    <n v="10.35"/>
    <n v="14.01"/>
    <n v="1.1399999999999999"/>
    <n v="8.15"/>
    <n v="10.77"/>
    <n v="31"/>
    <s v="071497"/>
    <x v="942"/>
  </r>
  <r>
    <s v="5"/>
    <s v="SEC"/>
    <x v="943"/>
    <s v="RIVAUD CHARLY"/>
    <n v="6.87"/>
    <n v="1.1399999999999999"/>
    <n v="0"/>
    <n v="5.49"/>
    <n v="1.19"/>
    <n v="5.34"/>
    <n v="6.45"/>
    <n v="4"/>
    <n v="9.43"/>
    <n v="7.64"/>
    <n v="1.83"/>
    <n v="9.58"/>
    <n v="12.36"/>
    <n v="20.96"/>
    <s v="071497"/>
    <x v="943"/>
  </r>
  <r>
    <s v="5"/>
    <s v="SEC"/>
    <x v="944"/>
    <s v="DUMAS CLEMENT"/>
    <n v="2.5299999999999998"/>
    <n v="9.4"/>
    <n v="2.6"/>
    <n v="4.22"/>
    <n v="0"/>
    <n v="1.51"/>
    <n v="14.68"/>
    <n v="1.55"/>
    <n v="0"/>
    <n v="18.760000000000002"/>
    <n v="0"/>
    <n v="0"/>
    <n v="6.75"/>
    <n v="35.97"/>
    <s v="071497"/>
    <x v="944"/>
  </r>
  <r>
    <s v="5"/>
    <s v="SEC"/>
    <x v="945"/>
    <s v="DAUDET THOMAS"/>
    <m/>
    <m/>
    <m/>
    <m/>
    <m/>
    <m/>
    <m/>
    <m/>
    <m/>
    <m/>
    <m/>
    <m/>
    <n v="0"/>
    <n v="0"/>
    <s v="071497"/>
    <x v="945"/>
  </r>
  <r>
    <s v="5"/>
    <s v="SEC"/>
    <x v="946"/>
    <s v="RUIZ EMILIEN"/>
    <n v="4.68"/>
    <n v="0.28000000000000003"/>
    <n v="0"/>
    <n v="7.06"/>
    <n v="0.91"/>
    <n v="0"/>
    <n v="17.88"/>
    <n v="0.8"/>
    <n v="1.88"/>
    <n v="13.07"/>
    <n v="9.99"/>
    <n v="8.7799999999999994"/>
    <n v="11.739999999999998"/>
    <n v="35.629999999999995"/>
    <s v="071497"/>
    <x v="946"/>
  </r>
  <r>
    <s v="5"/>
    <s v="SEC"/>
    <x v="947"/>
    <s v="GIBERT SANDRINE"/>
    <n v="5.81"/>
    <n v="0.38"/>
    <n v="0"/>
    <n v="7.74"/>
    <n v="0"/>
    <n v="0"/>
    <n v="17.829999999999998"/>
    <n v="0"/>
    <n v="0"/>
    <n v="26.05"/>
    <n v="0.21"/>
    <n v="8.9700000000000006"/>
    <n v="13.55"/>
    <n v="49.69"/>
    <s v="071497"/>
    <x v="947"/>
  </r>
  <r>
    <s v="5"/>
    <s v="SEC"/>
    <x v="948"/>
    <s v="MOUYREN MATHIEU"/>
    <n v="8.81"/>
    <n v="0"/>
    <n v="0"/>
    <m/>
    <m/>
    <m/>
    <m/>
    <m/>
    <m/>
    <m/>
    <m/>
    <m/>
    <n v="8.81"/>
    <n v="8.81"/>
    <s v="071497"/>
    <x v="948"/>
  </r>
  <r>
    <s v="5"/>
    <s v="SEC"/>
    <x v="949"/>
    <s v="SECTEUR BLAN "/>
    <m/>
    <m/>
    <m/>
    <m/>
    <m/>
    <m/>
    <m/>
    <m/>
    <m/>
    <m/>
    <m/>
    <m/>
    <n v="0"/>
    <n v="0"/>
    <s v="071497"/>
    <x v="949"/>
  </r>
  <r>
    <s v="5"/>
    <s v="SEC"/>
    <x v="950"/>
    <s v="SECTEUR BLAN "/>
    <m/>
    <m/>
    <m/>
    <m/>
    <m/>
    <m/>
    <m/>
    <m/>
    <m/>
    <m/>
    <m/>
    <m/>
    <n v="0"/>
    <n v="0"/>
    <s v="071497"/>
    <x v="950"/>
  </r>
  <r>
    <s v="5"/>
    <s v="SEC"/>
    <x v="951"/>
    <s v="SECTEUR BLAN "/>
    <m/>
    <m/>
    <m/>
    <m/>
    <m/>
    <m/>
    <m/>
    <m/>
    <m/>
    <m/>
    <m/>
    <m/>
    <n v="0"/>
    <n v="0"/>
    <s v="071497"/>
    <x v="951"/>
  </r>
  <r>
    <s v="5"/>
    <s v="SEC"/>
    <x v="952"/>
    <s v="SECTEUR BLAN "/>
    <m/>
    <m/>
    <m/>
    <m/>
    <m/>
    <m/>
    <m/>
    <m/>
    <m/>
    <m/>
    <m/>
    <m/>
    <n v="0"/>
    <n v="0"/>
    <s v="071497"/>
    <x v="952"/>
  </r>
  <r>
    <s v="4"/>
    <s v="OC"/>
    <x v="953"/>
    <s v="CONDELLO SAMIA"/>
    <n v="7.03"/>
    <n v="0.16"/>
    <n v="0.93"/>
    <n v="8.6199999999999992"/>
    <n v="1.47"/>
    <n v="1.87"/>
    <n v="15.28"/>
    <n v="0.35"/>
    <n v="4.45"/>
    <n v="16.63"/>
    <n v="5.61"/>
    <n v="6.44"/>
    <n v="15.649999999999999"/>
    <n v="38.94"/>
    <s v="700130"/>
    <x v="953"/>
  </r>
  <r>
    <s v="5"/>
    <s v="SEC"/>
    <x v="954"/>
    <s v="FOUILLOUSE PHILIPPE"/>
    <n v="2.69"/>
    <n v="0"/>
    <n v="4.01"/>
    <n v="4.43"/>
    <n v="5.34"/>
    <n v="2.78"/>
    <n v="16.5"/>
    <n v="0.26"/>
    <n v="0"/>
    <n v="15.36"/>
    <n v="0.88"/>
    <n v="0"/>
    <n v="7.1199999999999992"/>
    <n v="34.549999999999997"/>
    <s v="700130"/>
    <x v="954"/>
  </r>
  <r>
    <s v="5"/>
    <s v="SEC"/>
    <x v="955"/>
    <s v="YILDIRIM OKAN"/>
    <m/>
    <m/>
    <m/>
    <m/>
    <m/>
    <m/>
    <m/>
    <m/>
    <m/>
    <m/>
    <m/>
    <m/>
    <n v="0"/>
    <n v="0"/>
    <s v="700130"/>
    <x v="955"/>
  </r>
  <r>
    <s v="5"/>
    <s v="SEC"/>
    <x v="956"/>
    <s v="CONVERTINI LAETITIA"/>
    <n v="9.48"/>
    <n v="0"/>
    <n v="0"/>
    <n v="13.54"/>
    <n v="0"/>
    <n v="0"/>
    <n v="14.21"/>
    <n v="0"/>
    <n v="6.36"/>
    <n v="22.29"/>
    <n v="4.05"/>
    <n v="9.11"/>
    <n v="23.02"/>
    <n v="45.980000000000004"/>
    <s v="700130"/>
    <x v="956"/>
  </r>
  <r>
    <s v="5"/>
    <s v="SEC"/>
    <x v="957"/>
    <s v="CAMACHO ANTOINE"/>
    <m/>
    <m/>
    <m/>
    <m/>
    <m/>
    <m/>
    <m/>
    <m/>
    <m/>
    <m/>
    <m/>
    <m/>
    <n v="0"/>
    <n v="0"/>
    <s v="700130"/>
    <x v="957"/>
  </r>
  <r>
    <s v="5"/>
    <s v="SEC"/>
    <x v="958"/>
    <s v="FARYNIARZ BORIS"/>
    <n v="7"/>
    <n v="0"/>
    <n v="1.8"/>
    <n v="4.93"/>
    <n v="0"/>
    <n v="2.12"/>
    <n v="8.59"/>
    <n v="0.3"/>
    <n v="2.88"/>
    <n v="23.42"/>
    <n v="1"/>
    <n v="7.65"/>
    <n v="11.93"/>
    <n v="39.010000000000005"/>
    <s v="700130"/>
    <x v="958"/>
  </r>
  <r>
    <s v="5"/>
    <s v="SEC"/>
    <x v="959"/>
    <s v="DE ARAUJO MAEVA"/>
    <n v="2.23"/>
    <n v="0"/>
    <n v="0"/>
    <m/>
    <m/>
    <m/>
    <m/>
    <m/>
    <m/>
    <m/>
    <m/>
    <m/>
    <n v="2.23"/>
    <n v="2.23"/>
    <s v="700130"/>
    <x v="959"/>
  </r>
  <r>
    <s v="5"/>
    <s v="SEC"/>
    <x v="960"/>
    <s v="THEILLAC AURELIEN"/>
    <m/>
    <m/>
    <m/>
    <m/>
    <m/>
    <m/>
    <m/>
    <m/>
    <m/>
    <m/>
    <m/>
    <m/>
    <n v="0"/>
    <n v="0"/>
    <s v="700130"/>
    <x v="960"/>
  </r>
  <r>
    <s v="5"/>
    <s v="SEC"/>
    <x v="961"/>
    <s v="KACEM TAREK"/>
    <n v="0"/>
    <n v="0"/>
    <n v="0"/>
    <m/>
    <m/>
    <m/>
    <m/>
    <m/>
    <m/>
    <m/>
    <m/>
    <m/>
    <n v="0"/>
    <n v="0"/>
    <s v="700130"/>
    <x v="961"/>
  </r>
  <r>
    <s v="5"/>
    <s v="SEC"/>
    <x v="962"/>
    <s v="NEGUEZ CELIA"/>
    <m/>
    <m/>
    <m/>
    <m/>
    <m/>
    <m/>
    <m/>
    <m/>
    <m/>
    <m/>
    <m/>
    <m/>
    <n v="0"/>
    <n v="0"/>
    <e v="#N/A"/>
    <x v="962"/>
  </r>
  <r>
    <s v="5"/>
    <s v="SEC"/>
    <x v="963"/>
    <s v="GOYET MORGAN"/>
    <n v="7.09"/>
    <n v="0.51"/>
    <n v="0.77"/>
    <n v="12.19"/>
    <n v="1.1000000000000001"/>
    <n v="1.49"/>
    <n v="15.08"/>
    <n v="0.75"/>
    <n v="0"/>
    <n v="12.02"/>
    <n v="18.239999999999998"/>
    <n v="0"/>
    <n v="19.28"/>
    <n v="34.19"/>
    <s v="700130"/>
    <x v="963"/>
  </r>
  <r>
    <s v="5"/>
    <s v="SEC"/>
    <x v="964"/>
    <s v="SECTEUR BLAN "/>
    <m/>
    <m/>
    <m/>
    <m/>
    <m/>
    <m/>
    <m/>
    <m/>
    <m/>
    <m/>
    <m/>
    <m/>
    <n v="0"/>
    <n v="0"/>
    <s v="700130"/>
    <x v="964"/>
  </r>
  <r>
    <s v="5"/>
    <s v="SEC"/>
    <x v="965"/>
    <s v="SECTEUR BLAN "/>
    <m/>
    <m/>
    <m/>
    <m/>
    <m/>
    <m/>
    <m/>
    <m/>
    <m/>
    <m/>
    <m/>
    <m/>
    <n v="0"/>
    <n v="0"/>
    <s v="700130"/>
    <x v="965"/>
  </r>
  <r>
    <s v="0"/>
    <s v="SIEGE"/>
    <x v="966"/>
    <s v="FERREUX DELPHINE"/>
    <m/>
    <m/>
    <m/>
    <m/>
    <m/>
    <m/>
    <m/>
    <m/>
    <m/>
    <m/>
    <m/>
    <m/>
    <n v="0"/>
    <n v="0"/>
    <n v="0"/>
    <x v="966"/>
  </r>
  <r>
    <s v="0"/>
    <s v="SIEGE"/>
    <x v="967"/>
    <s v="ROBIN MARILYNE"/>
    <m/>
    <m/>
    <m/>
    <m/>
    <m/>
    <m/>
    <m/>
    <m/>
    <m/>
    <m/>
    <m/>
    <m/>
    <n v="0"/>
    <n v="0"/>
    <e v="#N/A"/>
    <x v="967"/>
  </r>
  <r>
    <s v="0"/>
    <s v="SIEGE"/>
    <x v="968"/>
    <s v="COHEN MAEVA"/>
    <m/>
    <m/>
    <m/>
    <m/>
    <m/>
    <m/>
    <m/>
    <m/>
    <m/>
    <m/>
    <m/>
    <m/>
    <n v="0"/>
    <n v="0"/>
    <n v="0"/>
    <x v="968"/>
  </r>
  <r>
    <s v="0"/>
    <s v="SIEGE"/>
    <x v="969"/>
    <s v="TEOFILO MARINA"/>
    <m/>
    <m/>
    <m/>
    <m/>
    <m/>
    <m/>
    <m/>
    <m/>
    <m/>
    <m/>
    <m/>
    <m/>
    <n v="0"/>
    <n v="0"/>
    <e v="#N/A"/>
    <x v="969"/>
  </r>
  <r>
    <s v="2"/>
    <s v="RE"/>
    <x v="970"/>
    <s v="CHEMIN MATHIEU"/>
    <n v="4.9400000000000004"/>
    <n v="0.85"/>
    <n v="1.6"/>
    <n v="8.9"/>
    <n v="1.82"/>
    <n v="3.77"/>
    <n v="15.72"/>
    <n v="3.42"/>
    <n v="6.07"/>
    <n v="20.440000000000001"/>
    <n v="4.84"/>
    <n v="8.3800000000000008"/>
    <n v="13.84"/>
    <n v="41.1"/>
    <n v="0"/>
    <x v="970"/>
  </r>
  <r>
    <s v="3"/>
    <s v="OD"/>
    <x v="971"/>
    <s v="PLANCON SEBASTIEN"/>
    <n v="3.59"/>
    <n v="0.35"/>
    <n v="1.41"/>
    <n v="7.37"/>
    <n v="1.24"/>
    <n v="1.98"/>
    <n v="15.79"/>
    <n v="4.87"/>
    <n v="4.93"/>
    <n v="20.29"/>
    <n v="5.03"/>
    <n v="8.93"/>
    <n v="10.96"/>
    <n v="39.67"/>
    <n v="0"/>
    <x v="971"/>
  </r>
  <r>
    <s v="4"/>
    <s v="OC"/>
    <x v="972"/>
    <s v="RIQUE DAVID"/>
    <n v="3.56"/>
    <n v="0.62"/>
    <n v="1.81"/>
    <n v="7.03"/>
    <n v="2.1800000000000002"/>
    <n v="1.61"/>
    <n v="11.74"/>
    <n v="2.48"/>
    <n v="4.4800000000000004"/>
    <n v="13.79"/>
    <n v="6.37"/>
    <n v="7.45"/>
    <n v="10.59"/>
    <n v="29.09"/>
    <s v="070426"/>
    <x v="972"/>
  </r>
  <r>
    <s v="5"/>
    <s v="SEC"/>
    <x v="973"/>
    <s v="GAUGAIN ALEXANDRE"/>
    <n v="5.49"/>
    <n v="0"/>
    <n v="9.9700000000000006"/>
    <n v="6.36"/>
    <n v="0"/>
    <n v="10.29"/>
    <n v="5.54"/>
    <n v="1.1000000000000001"/>
    <n v="2.76"/>
    <n v="7.68"/>
    <n v="17.47"/>
    <n v="5.08"/>
    <n v="11.850000000000001"/>
    <n v="18.71"/>
    <s v="070426"/>
    <x v="973"/>
  </r>
  <r>
    <s v="5"/>
    <s v="SEC"/>
    <x v="974"/>
    <s v="HOFFER OLIVIER"/>
    <n v="3.03"/>
    <n v="0"/>
    <n v="0"/>
    <n v="6.96"/>
    <n v="1"/>
    <n v="0"/>
    <n v="10.8"/>
    <n v="8.18"/>
    <n v="8.6999999999999993"/>
    <n v="12.46"/>
    <n v="9.17"/>
    <n v="5.67"/>
    <n v="9.99"/>
    <n v="26.29"/>
    <s v="070426"/>
    <x v="974"/>
  </r>
  <r>
    <s v="5"/>
    <s v="SEC"/>
    <x v="975"/>
    <s v="HELGUERA PAD EMMANUEL"/>
    <m/>
    <m/>
    <m/>
    <m/>
    <m/>
    <m/>
    <m/>
    <m/>
    <m/>
    <m/>
    <m/>
    <m/>
    <n v="0"/>
    <n v="0"/>
    <s v="070426"/>
    <x v="975"/>
  </r>
  <r>
    <s v="5"/>
    <s v="SEC"/>
    <x v="976"/>
    <s v="LEROUX FRANK"/>
    <n v="2.2999999999999998"/>
    <n v="0"/>
    <n v="2.77"/>
    <n v="3.38"/>
    <n v="6.67"/>
    <n v="0"/>
    <n v="10.66"/>
    <n v="0.71"/>
    <n v="8.52"/>
    <n v="13.64"/>
    <n v="1.66"/>
    <n v="10.16"/>
    <n v="5.68"/>
    <n v="26.6"/>
    <s v="070426"/>
    <x v="976"/>
  </r>
  <r>
    <s v="5"/>
    <s v="SEC"/>
    <x v="977"/>
    <s v="DELISLE AURELIE"/>
    <m/>
    <m/>
    <m/>
    <m/>
    <m/>
    <m/>
    <m/>
    <m/>
    <m/>
    <m/>
    <m/>
    <m/>
    <n v="0"/>
    <n v="0"/>
    <s v="070426"/>
    <x v="977"/>
  </r>
  <r>
    <s v="5"/>
    <s v="SEC"/>
    <x v="978"/>
    <s v="BERTON VINCENT"/>
    <n v="6.35"/>
    <n v="7.9"/>
    <n v="0"/>
    <n v="9.76"/>
    <n v="0"/>
    <n v="0"/>
    <n v="11.23"/>
    <n v="0"/>
    <n v="6.78"/>
    <n v="16.829999999999998"/>
    <n v="1.79"/>
    <n v="5.15"/>
    <n v="16.11"/>
    <n v="34.409999999999997"/>
    <s v="070426"/>
    <x v="978"/>
  </r>
  <r>
    <s v="5"/>
    <s v="SEC"/>
    <x v="979"/>
    <s v="PERROUAULT DAMIEN"/>
    <n v="0.03"/>
    <n v="0"/>
    <n v="0"/>
    <n v="2.7"/>
    <n v="0"/>
    <n v="0"/>
    <n v="5.34"/>
    <n v="0"/>
    <n v="0"/>
    <n v="6.64"/>
    <n v="0"/>
    <n v="0"/>
    <n v="2.73"/>
    <n v="12.01"/>
    <s v="070426"/>
    <x v="979"/>
  </r>
  <r>
    <s v="5"/>
    <s v="SEC"/>
    <x v="980"/>
    <s v="BAREL CEDRIC"/>
    <n v="3.31"/>
    <n v="0"/>
    <n v="0"/>
    <n v="10.33"/>
    <n v="0"/>
    <n v="0"/>
    <n v="54.74"/>
    <s v=""/>
    <n v="0"/>
    <m/>
    <m/>
    <m/>
    <n v="13.64"/>
    <n v="58.050000000000004"/>
    <s v="070426"/>
    <x v="980"/>
  </r>
  <r>
    <s v="5"/>
    <s v="SEC"/>
    <x v="981"/>
    <s v="NEILL LOGAN"/>
    <n v="1.95"/>
    <n v="0"/>
    <n v="0"/>
    <n v="3.7"/>
    <n v="0"/>
    <n v="0"/>
    <n v="10.09"/>
    <n v="0"/>
    <m/>
    <m/>
    <m/>
    <m/>
    <n v="5.65"/>
    <n v="12.04"/>
    <s v="070426"/>
    <x v="981"/>
  </r>
  <r>
    <s v="5"/>
    <s v="SEC"/>
    <x v="982"/>
    <s v="SECTEUR BLAN "/>
    <m/>
    <m/>
    <m/>
    <m/>
    <m/>
    <m/>
    <m/>
    <m/>
    <m/>
    <m/>
    <m/>
    <m/>
    <n v="0"/>
    <n v="0"/>
    <s v="070426"/>
    <x v="982"/>
  </r>
  <r>
    <s v="5"/>
    <s v="SEC"/>
    <x v="983"/>
    <s v="SECTEUR BLAN "/>
    <m/>
    <m/>
    <m/>
    <m/>
    <m/>
    <m/>
    <m/>
    <m/>
    <m/>
    <m/>
    <m/>
    <m/>
    <n v="0"/>
    <n v="0"/>
    <s v="070426"/>
    <x v="983"/>
  </r>
  <r>
    <s v="5"/>
    <s v="SEC"/>
    <x v="984"/>
    <s v="SECTEUR BLAN "/>
    <m/>
    <m/>
    <m/>
    <m/>
    <m/>
    <m/>
    <m/>
    <m/>
    <m/>
    <m/>
    <m/>
    <m/>
    <n v="0"/>
    <n v="0"/>
    <s v="070426"/>
    <x v="984"/>
  </r>
  <r>
    <s v="4"/>
    <s v="OC"/>
    <x v="985"/>
    <s v="DEMINGUET JONATHAN"/>
    <n v="5.45"/>
    <n v="0.61"/>
    <n v="7.08"/>
    <n v="9.7200000000000006"/>
    <n v="1.26"/>
    <n v="11.02"/>
    <n v="16.11"/>
    <n v="9.9"/>
    <n v="6.51"/>
    <n v="27.76"/>
    <n v="13.26"/>
    <n v="3.7"/>
    <n v="15.170000000000002"/>
    <n v="49.32"/>
    <s v="071051"/>
    <x v="985"/>
  </r>
  <r>
    <s v="5"/>
    <s v="SEC"/>
    <x v="986"/>
    <s v="VAN DE PONTS FABRICE"/>
    <n v="3.4"/>
    <n v="0.22"/>
    <n v="11.66"/>
    <n v="3.18"/>
    <n v="0"/>
    <n v="26.69"/>
    <n v="21.44"/>
    <n v="20.66"/>
    <n v="0"/>
    <n v="37.229999999999997"/>
    <n v="23.38"/>
    <n v="0"/>
    <n v="6.58"/>
    <n v="62.069999999999993"/>
    <s v="071051"/>
    <x v="986"/>
  </r>
  <r>
    <s v="5"/>
    <s v="SEC"/>
    <x v="987"/>
    <s v="HUCHET HERVE"/>
    <n v="4.76"/>
    <n v="6.67"/>
    <n v="0"/>
    <n v="5.45"/>
    <n v="0"/>
    <n v="7.73"/>
    <n v="25.25"/>
    <n v="2.21"/>
    <n v="13.94"/>
    <n v="28.82"/>
    <n v="2.41"/>
    <n v="3.19"/>
    <n v="10.210000000000001"/>
    <n v="58.83"/>
    <s v="071051"/>
    <x v="987"/>
  </r>
  <r>
    <s v="5"/>
    <s v="SEC"/>
    <x v="988"/>
    <s v="BAUDRY VINCENT"/>
    <n v="6.17"/>
    <n v="0"/>
    <n v="0"/>
    <n v="33.880000000000003"/>
    <n v="0"/>
    <n v="0"/>
    <n v="29.65"/>
    <n v="6.6"/>
    <n v="9.91"/>
    <n v="31.02"/>
    <n v="6"/>
    <n v="5.47"/>
    <n v="40.050000000000004"/>
    <n v="66.84"/>
    <s v="071051"/>
    <x v="988"/>
  </r>
  <r>
    <s v="5"/>
    <s v="SEC"/>
    <x v="989"/>
    <s v="CLAIRICIA SEVERINE"/>
    <n v="0"/>
    <m/>
    <m/>
    <m/>
    <m/>
    <m/>
    <m/>
    <m/>
    <m/>
    <m/>
    <m/>
    <m/>
    <n v="0"/>
    <n v="0"/>
    <s v="071051"/>
    <x v="989"/>
  </r>
  <r>
    <s v="5"/>
    <s v="SEC"/>
    <x v="990"/>
    <s v="COTTEBRUNE JULIEN"/>
    <n v="0"/>
    <n v="0"/>
    <n v="100"/>
    <n v="7.56"/>
    <n v="0"/>
    <n v="100"/>
    <m/>
    <m/>
    <m/>
    <m/>
    <m/>
    <m/>
    <n v="7.56"/>
    <n v="0"/>
    <s v="071051"/>
    <x v="990"/>
  </r>
  <r>
    <s v="5"/>
    <s v="SEC"/>
    <x v="991"/>
    <s v="SECTEUR BLAN "/>
    <m/>
    <m/>
    <m/>
    <m/>
    <m/>
    <m/>
    <m/>
    <m/>
    <m/>
    <m/>
    <m/>
    <m/>
    <n v="0"/>
    <n v="0"/>
    <s v="071051"/>
    <x v="991"/>
  </r>
  <r>
    <s v="5"/>
    <s v="SEC"/>
    <x v="992"/>
    <s v="SECTEUR BLAN "/>
    <m/>
    <m/>
    <m/>
    <m/>
    <m/>
    <m/>
    <m/>
    <m/>
    <m/>
    <m/>
    <m/>
    <m/>
    <n v="0"/>
    <n v="0"/>
    <s v="071051"/>
    <x v="992"/>
  </r>
  <r>
    <s v="5"/>
    <s v="SEC"/>
    <x v="993"/>
    <s v="SECTEUR BLAN "/>
    <m/>
    <m/>
    <m/>
    <m/>
    <m/>
    <m/>
    <m/>
    <m/>
    <m/>
    <m/>
    <m/>
    <m/>
    <n v="0"/>
    <n v="0"/>
    <s v="071051"/>
    <x v="993"/>
  </r>
  <r>
    <s v="5"/>
    <s v="SEC"/>
    <x v="994"/>
    <s v="SECTEUR BLAN "/>
    <m/>
    <m/>
    <m/>
    <m/>
    <m/>
    <m/>
    <m/>
    <m/>
    <m/>
    <m/>
    <m/>
    <m/>
    <n v="0"/>
    <n v="0"/>
    <s v="071051"/>
    <x v="994"/>
  </r>
  <r>
    <s v="5"/>
    <s v="SEC"/>
    <x v="995"/>
    <s v="SECTEUR BLAN "/>
    <m/>
    <m/>
    <m/>
    <m/>
    <m/>
    <m/>
    <m/>
    <m/>
    <m/>
    <m/>
    <m/>
    <m/>
    <n v="0"/>
    <n v="0"/>
    <s v="071051"/>
    <x v="995"/>
  </r>
  <r>
    <s v="5"/>
    <s v="SEC"/>
    <x v="996"/>
    <s v="SECTEUR BLAN "/>
    <m/>
    <m/>
    <m/>
    <m/>
    <m/>
    <m/>
    <m/>
    <m/>
    <m/>
    <m/>
    <m/>
    <m/>
    <n v="0"/>
    <n v="0"/>
    <s v="071051"/>
    <x v="996"/>
  </r>
  <r>
    <s v="4"/>
    <s v="OC"/>
    <x v="997"/>
    <s v="FOURNIER ALEXANDRE"/>
    <n v="2.0499999999999998"/>
    <n v="0.04"/>
    <n v="0.45"/>
    <n v="3.85"/>
    <n v="0.56999999999999995"/>
    <n v="0.9"/>
    <n v="14.64"/>
    <n v="7.69"/>
    <n v="5.62"/>
    <n v="16.84"/>
    <n v="1.86"/>
    <n v="8.94"/>
    <n v="5.9"/>
    <n v="33.53"/>
    <s v="071112"/>
    <x v="997"/>
  </r>
  <r>
    <s v="5"/>
    <s v="SEC"/>
    <x v="998"/>
    <s v="JANNOT ADRIEN"/>
    <m/>
    <m/>
    <m/>
    <m/>
    <m/>
    <m/>
    <m/>
    <m/>
    <m/>
    <m/>
    <m/>
    <m/>
    <n v="0"/>
    <n v="0"/>
    <s v="071112"/>
    <x v="998"/>
  </r>
  <r>
    <s v="5"/>
    <s v="SEC"/>
    <x v="999"/>
    <s v="BERTRAND REMI"/>
    <m/>
    <m/>
    <m/>
    <m/>
    <m/>
    <m/>
    <m/>
    <m/>
    <m/>
    <m/>
    <m/>
    <m/>
    <n v="0"/>
    <n v="0"/>
    <s v="071112"/>
    <x v="999"/>
  </r>
  <r>
    <s v="5"/>
    <s v="SEC"/>
    <x v="1000"/>
    <s v="DUBOIS MAEL"/>
    <n v="2.87"/>
    <n v="0"/>
    <n v="0"/>
    <n v="5.36"/>
    <n v="0"/>
    <n v="0"/>
    <n v="0"/>
    <n v="0"/>
    <m/>
    <m/>
    <m/>
    <m/>
    <n v="8.23"/>
    <n v="2.87"/>
    <s v="071112"/>
    <x v="1000"/>
  </r>
  <r>
    <s v="5"/>
    <s v="SEC"/>
    <x v="1001"/>
    <s v="LAINE PATRICK"/>
    <n v="4.0199999999999996"/>
    <n v="0"/>
    <n v="0"/>
    <n v="3.33"/>
    <n v="0"/>
    <n v="0"/>
    <n v="10.28"/>
    <n v="0.48"/>
    <n v="0"/>
    <n v="7.56"/>
    <n v="0.31"/>
    <n v="10.02"/>
    <n v="7.35"/>
    <n v="21.86"/>
    <s v="071112"/>
    <x v="1001"/>
  </r>
  <r>
    <s v="5"/>
    <s v="SEC"/>
    <x v="1002"/>
    <s v="GEMAIN REYNALD"/>
    <n v="1.01"/>
    <n v="0"/>
    <n v="1.18"/>
    <n v="8.11"/>
    <n v="0"/>
    <n v="0"/>
    <n v="20.86"/>
    <n v="0"/>
    <n v="2.54"/>
    <n v="21.22"/>
    <n v="0"/>
    <n v="5.73"/>
    <n v="9.1199999999999992"/>
    <n v="43.09"/>
    <s v="071112"/>
    <x v="1002"/>
  </r>
  <r>
    <s v="5"/>
    <s v="SEC"/>
    <x v="1003"/>
    <s v="POUTEAU CHRISTOPHE"/>
    <n v="1.43"/>
    <n v="0.33"/>
    <n v="0"/>
    <n v="5.92"/>
    <n v="0.49"/>
    <n v="0"/>
    <n v="14.48"/>
    <n v="45.48"/>
    <n v="16.5"/>
    <n v="10.92"/>
    <n v="0.86"/>
    <n v="3.73"/>
    <n v="7.35"/>
    <n v="26.83"/>
    <s v="071112"/>
    <x v="1003"/>
  </r>
  <r>
    <s v="5"/>
    <s v="SEC"/>
    <x v="1004"/>
    <s v="PRAT FLORENT"/>
    <n v="0.44"/>
    <n v="0"/>
    <n v="1.26"/>
    <n v="3.42"/>
    <n v="1.68"/>
    <n v="1.53"/>
    <n v="10.78"/>
    <n v="1.47"/>
    <n v="4.74"/>
    <n v="11.02"/>
    <n v="0"/>
    <n v="2.56"/>
    <n v="3.86"/>
    <n v="22.24"/>
    <s v="071112"/>
    <x v="1004"/>
  </r>
  <r>
    <s v="5"/>
    <s v="SEC"/>
    <x v="1005"/>
    <s v="RUFFAULT OLIVIER"/>
    <m/>
    <m/>
    <m/>
    <m/>
    <m/>
    <m/>
    <m/>
    <m/>
    <m/>
    <m/>
    <m/>
    <m/>
    <n v="0"/>
    <n v="0"/>
    <s v="071112"/>
    <x v="1005"/>
  </r>
  <r>
    <s v="5"/>
    <s v="SEC"/>
    <x v="1006"/>
    <s v="SECTEUR BLAN "/>
    <m/>
    <m/>
    <m/>
    <m/>
    <m/>
    <m/>
    <m/>
    <m/>
    <m/>
    <m/>
    <m/>
    <m/>
    <n v="0"/>
    <n v="0"/>
    <s v="071112"/>
    <x v="1006"/>
  </r>
  <r>
    <s v="5"/>
    <s v="SEC"/>
    <x v="1007"/>
    <s v="SECTEUR BLAN "/>
    <m/>
    <m/>
    <m/>
    <m/>
    <m/>
    <m/>
    <m/>
    <m/>
    <m/>
    <m/>
    <m/>
    <m/>
    <n v="0"/>
    <n v="0"/>
    <s v="071112"/>
    <x v="1007"/>
  </r>
  <r>
    <s v="5"/>
    <s v="SEC"/>
    <x v="1008"/>
    <s v="SECTEUR BLAN "/>
    <m/>
    <m/>
    <m/>
    <m/>
    <m/>
    <m/>
    <m/>
    <m/>
    <m/>
    <m/>
    <m/>
    <m/>
    <n v="0"/>
    <n v="0"/>
    <s v="071112"/>
    <x v="1008"/>
  </r>
  <r>
    <s v="5"/>
    <s v="SEC"/>
    <x v="1009"/>
    <s v="SECTEUR BLAN "/>
    <m/>
    <m/>
    <m/>
    <m/>
    <m/>
    <m/>
    <m/>
    <m/>
    <m/>
    <m/>
    <m/>
    <m/>
    <n v="0"/>
    <n v="0"/>
    <s v="071112"/>
    <x v="1009"/>
  </r>
  <r>
    <s v="4"/>
    <s v="OC"/>
    <x v="1010"/>
    <s v="OC MAYENNE S "/>
    <m/>
    <m/>
    <m/>
    <n v="6.36"/>
    <n v="0"/>
    <n v="0"/>
    <n v="14.28"/>
    <n v="4.25"/>
    <n v="1.2"/>
    <n v="18.22"/>
    <n v="3.22"/>
    <n v="7.76"/>
    <n v="6.36"/>
    <n v="32.5"/>
    <s v="071114"/>
    <x v="1010"/>
  </r>
  <r>
    <s v="4"/>
    <s v="OC"/>
    <x v="1011"/>
    <s v="AMIOT ANTHONY"/>
    <n v="4.17"/>
    <n v="0"/>
    <n v="0"/>
    <n v="11.8"/>
    <n v="0.25"/>
    <n v="0"/>
    <n v="27.17"/>
    <n v="2.54"/>
    <n v="7.84"/>
    <n v="30.25"/>
    <n v="1.66"/>
    <n v="18.329999999999998"/>
    <n v="15.97"/>
    <n v="61.59"/>
    <s v="071646"/>
    <x v="1011"/>
  </r>
  <r>
    <s v="5"/>
    <s v="SEC"/>
    <x v="1012"/>
    <s v="POIRIER LAURENT"/>
    <n v="0.99"/>
    <n v="0"/>
    <n v="0"/>
    <n v="9.08"/>
    <n v="0"/>
    <n v="0"/>
    <n v="14.47"/>
    <n v="8.7100000000000009"/>
    <n v="0"/>
    <n v="30.05"/>
    <n v="2.92"/>
    <n v="0"/>
    <n v="10.07"/>
    <n v="45.510000000000005"/>
    <s v="071646"/>
    <x v="1012"/>
  </r>
  <r>
    <s v="5"/>
    <s v="SEC"/>
    <x v="1013"/>
    <s v="DUEZ CYRIL"/>
    <m/>
    <m/>
    <m/>
    <m/>
    <m/>
    <m/>
    <m/>
    <m/>
    <m/>
    <m/>
    <m/>
    <m/>
    <n v="0"/>
    <n v="0"/>
    <s v="071646"/>
    <x v="1013"/>
  </r>
  <r>
    <s v="5"/>
    <s v="SEC"/>
    <x v="1014"/>
    <s v="JOSSE NICOLAS"/>
    <m/>
    <m/>
    <m/>
    <m/>
    <m/>
    <m/>
    <m/>
    <m/>
    <m/>
    <m/>
    <m/>
    <m/>
    <n v="0"/>
    <n v="0"/>
    <s v="071646"/>
    <x v="1014"/>
  </r>
  <r>
    <s v="5"/>
    <s v="SEC"/>
    <x v="1015"/>
    <s v="ROUGIERE ADRIEN"/>
    <m/>
    <m/>
    <m/>
    <m/>
    <m/>
    <m/>
    <m/>
    <m/>
    <m/>
    <m/>
    <m/>
    <m/>
    <n v="0"/>
    <n v="0"/>
    <s v="071646"/>
    <x v="1015"/>
  </r>
  <r>
    <s v="5"/>
    <s v="SEC"/>
    <x v="1016"/>
    <s v="HUET CHRISTELLE"/>
    <m/>
    <m/>
    <m/>
    <m/>
    <m/>
    <m/>
    <m/>
    <m/>
    <m/>
    <m/>
    <m/>
    <m/>
    <n v="0"/>
    <n v="0"/>
    <s v="071646"/>
    <x v="1016"/>
  </r>
  <r>
    <s v="5"/>
    <s v="SEC"/>
    <x v="1017"/>
    <s v="ALEIXANDRE KARINE"/>
    <n v="1.45"/>
    <n v="0"/>
    <m/>
    <m/>
    <m/>
    <m/>
    <m/>
    <m/>
    <m/>
    <m/>
    <m/>
    <m/>
    <n v="1.45"/>
    <n v="1.45"/>
    <s v="071646"/>
    <x v="1017"/>
  </r>
  <r>
    <s v="5"/>
    <s v="SEC"/>
    <x v="1018"/>
    <s v="ROMP STEEVE"/>
    <n v="15"/>
    <n v="0"/>
    <n v="0"/>
    <m/>
    <m/>
    <m/>
    <m/>
    <m/>
    <m/>
    <m/>
    <m/>
    <m/>
    <n v="15"/>
    <n v="15"/>
    <s v="071646"/>
    <x v="1018"/>
  </r>
  <r>
    <s v="5"/>
    <s v="SEC"/>
    <x v="1019"/>
    <s v="SECTEUR BLAN "/>
    <m/>
    <m/>
    <m/>
    <m/>
    <m/>
    <m/>
    <m/>
    <m/>
    <m/>
    <m/>
    <m/>
    <m/>
    <n v="0"/>
    <n v="0"/>
    <s v="071646"/>
    <x v="1019"/>
  </r>
  <r>
    <s v="5"/>
    <s v="SEC"/>
    <x v="1020"/>
    <s v="SECTEUR BLAN "/>
    <m/>
    <m/>
    <m/>
    <m/>
    <m/>
    <m/>
    <m/>
    <m/>
    <m/>
    <m/>
    <m/>
    <m/>
    <n v="0"/>
    <n v="0"/>
    <s v="071646"/>
    <x v="1020"/>
  </r>
  <r>
    <s v="5"/>
    <s v="SEC"/>
    <x v="1021"/>
    <s v="SECTEUR BLAN "/>
    <m/>
    <m/>
    <m/>
    <m/>
    <m/>
    <m/>
    <m/>
    <m/>
    <m/>
    <m/>
    <m/>
    <m/>
    <n v="0"/>
    <n v="0"/>
    <s v="071646"/>
    <x v="1021"/>
  </r>
  <r>
    <s v="3"/>
    <s v="OD"/>
    <x v="1022"/>
    <s v="LAUZANAS GUILLAUME"/>
    <n v="4.84"/>
    <n v="0.98"/>
    <n v="2.23"/>
    <n v="8.3000000000000007"/>
    <n v="0.76"/>
    <n v="5.08"/>
    <n v="12.94"/>
    <n v="2.42"/>
    <n v="7.42"/>
    <n v="16.559999999999999"/>
    <n v="1.98"/>
    <n v="9.1"/>
    <n v="13.14"/>
    <n v="34.340000000000003"/>
    <n v="0"/>
    <x v="1022"/>
  </r>
  <r>
    <s v="4"/>
    <s v="OC"/>
    <x v="1023"/>
    <s v="CHAUVET ROMAIN"/>
    <n v="7.25"/>
    <n v="0.97"/>
    <n v="0"/>
    <n v="7.9"/>
    <n v="0.94"/>
    <n v="2.2999999999999998"/>
    <n v="9.98"/>
    <n v="4.87"/>
    <n v="3.77"/>
    <n v="14.34"/>
    <n v="2.46"/>
    <n v="13.41"/>
    <n v="15.15"/>
    <n v="31.57"/>
    <s v="070522"/>
    <x v="1023"/>
  </r>
  <r>
    <s v="5"/>
    <s v="SEC"/>
    <x v="1024"/>
    <s v="BIENVENU THOMAS"/>
    <n v="11.09"/>
    <n v="0"/>
    <n v="0"/>
    <n v="8.1300000000000008"/>
    <n v="0"/>
    <n v="0"/>
    <n v="8.1999999999999993"/>
    <n v="0"/>
    <n v="6.38"/>
    <n v="13.76"/>
    <n v="1.46"/>
    <n v="21.37"/>
    <n v="19.22"/>
    <n v="33.049999999999997"/>
    <s v="070522"/>
    <x v="1024"/>
  </r>
  <r>
    <s v="5"/>
    <s v="SEC"/>
    <x v="1025"/>
    <s v="PAUGAM LOIC"/>
    <n v="28.13"/>
    <n v="0"/>
    <n v="0"/>
    <n v="6.39"/>
    <n v="0"/>
    <n v="0"/>
    <n v="11.98"/>
    <n v="0.11"/>
    <n v="4.58"/>
    <n v="19.239999999999998"/>
    <n v="0.12"/>
    <n v="30.4"/>
    <n v="34.519999999999996"/>
    <n v="59.349999999999994"/>
    <s v="070522"/>
    <x v="1025"/>
  </r>
  <r>
    <s v="5"/>
    <s v="SEC"/>
    <x v="1026"/>
    <s v="HEMERY MAEL"/>
    <m/>
    <m/>
    <m/>
    <m/>
    <m/>
    <m/>
    <m/>
    <m/>
    <m/>
    <m/>
    <m/>
    <m/>
    <n v="0"/>
    <n v="0"/>
    <s v="070522"/>
    <x v="1026"/>
  </r>
  <r>
    <s v="5"/>
    <s v="SEC"/>
    <x v="1027"/>
    <s v="DENIS CECILE"/>
    <n v="3.05"/>
    <n v="0"/>
    <n v="66.430000000000007"/>
    <m/>
    <s v=""/>
    <n v="0"/>
    <m/>
    <m/>
    <m/>
    <m/>
    <m/>
    <m/>
    <n v="3.05"/>
    <n v="3.05"/>
    <s v="070522"/>
    <x v="1027"/>
  </r>
  <r>
    <s v="5"/>
    <s v="SEC"/>
    <x v="1028"/>
    <s v="HERVE JEROME"/>
    <n v="1.45"/>
    <n v="0"/>
    <n v="0"/>
    <n v="2.68"/>
    <n v="0.21"/>
    <n v="5.62"/>
    <n v="4.45"/>
    <n v="0.3"/>
    <n v="8.25"/>
    <n v="4.38"/>
    <n v="0.84"/>
    <n v="6.07"/>
    <n v="4.13"/>
    <n v="10.280000000000001"/>
    <s v="070522"/>
    <x v="1028"/>
  </r>
  <r>
    <s v="5"/>
    <s v="SEC"/>
    <x v="1029"/>
    <s v="ARBOUIN MATHIEU"/>
    <n v="0"/>
    <n v="0"/>
    <m/>
    <m/>
    <m/>
    <m/>
    <m/>
    <m/>
    <m/>
    <m/>
    <m/>
    <m/>
    <n v="0"/>
    <n v="0"/>
    <s v="070522"/>
    <x v="1029"/>
  </r>
  <r>
    <s v="5"/>
    <s v="SEC"/>
    <x v="1030"/>
    <s v="MADEC MAEVA"/>
    <n v="27.21"/>
    <n v="34.590000000000003"/>
    <m/>
    <n v="13.9"/>
    <n v="27.7"/>
    <n v="0"/>
    <n v="0.32"/>
    <n v="0"/>
    <n v="0"/>
    <m/>
    <m/>
    <m/>
    <n v="41.11"/>
    <n v="27.53"/>
    <s v="070522"/>
    <x v="1030"/>
  </r>
  <r>
    <s v="5"/>
    <s v="SEC"/>
    <x v="1031"/>
    <s v="LEHUEDE BERTRAND"/>
    <n v="6.94"/>
    <n v="0"/>
    <n v="0"/>
    <n v="7.58"/>
    <n v="0"/>
    <n v="0"/>
    <n v="7.83"/>
    <n v="0.45"/>
    <n v="0"/>
    <n v="10.01"/>
    <n v="2.5499999999999998"/>
    <n v="12.68"/>
    <n v="14.52"/>
    <n v="24.78"/>
    <s v="070522"/>
    <x v="1031"/>
  </r>
  <r>
    <s v="5"/>
    <s v="SEC"/>
    <x v="1032"/>
    <s v="LE NOZAHIC QUENTIN"/>
    <m/>
    <m/>
    <m/>
    <m/>
    <m/>
    <m/>
    <m/>
    <m/>
    <m/>
    <m/>
    <m/>
    <m/>
    <n v="0"/>
    <n v="0"/>
    <s v="070522"/>
    <x v="1032"/>
  </r>
  <r>
    <s v="5"/>
    <s v="SEC"/>
    <x v="1033"/>
    <s v="GOURRONC SEBASTIEN"/>
    <n v="4.63"/>
    <n v="0"/>
    <n v="0"/>
    <n v="9.66"/>
    <n v="0.99"/>
    <n v="11.78"/>
    <n v="13.65"/>
    <n v="2.59"/>
    <n v="0"/>
    <n v="23.82"/>
    <n v="12.91"/>
    <n v="32.35"/>
    <n v="14.29"/>
    <n v="42.1"/>
    <s v="070522"/>
    <x v="1033"/>
  </r>
  <r>
    <s v="5"/>
    <s v="SEC"/>
    <x v="1034"/>
    <s v="SECTEUR BLAN "/>
    <m/>
    <m/>
    <m/>
    <m/>
    <m/>
    <m/>
    <m/>
    <m/>
    <m/>
    <m/>
    <m/>
    <m/>
    <n v="0"/>
    <n v="0"/>
    <s v="070522"/>
    <x v="1034"/>
  </r>
  <r>
    <s v="5"/>
    <s v="SEC"/>
    <x v="1035"/>
    <s v="SECTEUR BLAN "/>
    <m/>
    <m/>
    <m/>
    <m/>
    <m/>
    <m/>
    <m/>
    <m/>
    <m/>
    <m/>
    <m/>
    <m/>
    <n v="0"/>
    <n v="0"/>
    <s v="070522"/>
    <x v="1035"/>
  </r>
  <r>
    <s v="5"/>
    <s v="SEC"/>
    <x v="1036"/>
    <s v="SECTEUR BLAN "/>
    <m/>
    <m/>
    <m/>
    <m/>
    <m/>
    <m/>
    <m/>
    <m/>
    <m/>
    <m/>
    <m/>
    <m/>
    <n v="0"/>
    <n v="0"/>
    <s v="070522"/>
    <x v="1036"/>
  </r>
  <r>
    <s v="5"/>
    <s v="SEC"/>
    <x v="1037"/>
    <s v="SECTEUR BLAN "/>
    <m/>
    <m/>
    <m/>
    <m/>
    <m/>
    <m/>
    <m/>
    <m/>
    <m/>
    <m/>
    <m/>
    <m/>
    <n v="0"/>
    <n v="0"/>
    <s v="070522"/>
    <x v="1037"/>
  </r>
  <r>
    <s v="5"/>
    <s v="SEC"/>
    <x v="1038"/>
    <s v="SECTEUR BLAN "/>
    <m/>
    <m/>
    <m/>
    <m/>
    <m/>
    <m/>
    <m/>
    <m/>
    <m/>
    <m/>
    <m/>
    <m/>
    <n v="0"/>
    <n v="0"/>
    <s v="070522"/>
    <x v="1038"/>
  </r>
  <r>
    <s v="5"/>
    <s v="SEC"/>
    <x v="1039"/>
    <s v="SECTEUR BLAN "/>
    <m/>
    <m/>
    <m/>
    <m/>
    <m/>
    <m/>
    <m/>
    <m/>
    <m/>
    <m/>
    <m/>
    <m/>
    <n v="0"/>
    <n v="0"/>
    <s v="070522"/>
    <x v="1039"/>
  </r>
  <r>
    <s v="4"/>
    <s v="OC"/>
    <x v="1040"/>
    <s v="OC VANNES "/>
    <n v="2.77"/>
    <n v="0"/>
    <n v="5.83"/>
    <n v="9.93"/>
    <n v="1.29"/>
    <n v="11.56"/>
    <n v="20.87"/>
    <n v="1.03"/>
    <n v="19.600000000000001"/>
    <n v="17.52"/>
    <n v="1.62"/>
    <n v="13.38"/>
    <n v="12.7"/>
    <n v="41.16"/>
    <s v="071075"/>
    <x v="1040"/>
  </r>
  <r>
    <s v="5"/>
    <s v="SEC"/>
    <x v="1041"/>
    <s v="LE GARREC YOANN"/>
    <n v="1.87"/>
    <n v="0"/>
    <n v="0"/>
    <n v="5.71"/>
    <n v="4.05"/>
    <n v="0"/>
    <n v="18.239999999999998"/>
    <n v="3.31"/>
    <n v="10.83"/>
    <n v="11.3"/>
    <n v="0"/>
    <n v="9.8800000000000008"/>
    <n v="7.58"/>
    <n v="31.41"/>
    <s v="071075"/>
    <x v="1041"/>
  </r>
  <r>
    <s v="5"/>
    <s v="SEC"/>
    <x v="1042"/>
    <s v="SECTEUR BLAN "/>
    <m/>
    <m/>
    <m/>
    <m/>
    <m/>
    <m/>
    <m/>
    <m/>
    <m/>
    <m/>
    <m/>
    <m/>
    <n v="0"/>
    <n v="0"/>
    <s v="071075"/>
    <x v="1042"/>
  </r>
  <r>
    <s v="5"/>
    <s v="SEC"/>
    <x v="1043"/>
    <s v="SECTEUR BLAN "/>
    <m/>
    <m/>
    <m/>
    <m/>
    <m/>
    <m/>
    <m/>
    <m/>
    <m/>
    <m/>
    <m/>
    <m/>
    <n v="0"/>
    <n v="0"/>
    <s v="071075"/>
    <x v="1043"/>
  </r>
  <r>
    <s v="5"/>
    <s v="SEC"/>
    <x v="1044"/>
    <s v="SECTEUR BLAN "/>
    <m/>
    <m/>
    <m/>
    <m/>
    <m/>
    <m/>
    <m/>
    <m/>
    <m/>
    <m/>
    <m/>
    <m/>
    <n v="0"/>
    <n v="0"/>
    <s v="071075"/>
    <x v="1044"/>
  </r>
  <r>
    <s v="5"/>
    <s v="SEC"/>
    <x v="1045"/>
    <s v="SECTEUR BLAN "/>
    <m/>
    <m/>
    <m/>
    <m/>
    <m/>
    <m/>
    <m/>
    <m/>
    <m/>
    <m/>
    <m/>
    <m/>
    <n v="0"/>
    <n v="0"/>
    <s v="071075"/>
    <x v="1045"/>
  </r>
  <r>
    <s v="5"/>
    <s v="SEC"/>
    <x v="1046"/>
    <s v="SECTEUR BLAN "/>
    <m/>
    <m/>
    <m/>
    <m/>
    <m/>
    <m/>
    <m/>
    <m/>
    <m/>
    <m/>
    <m/>
    <m/>
    <n v="0"/>
    <n v="0"/>
    <s v="071075"/>
    <x v="1046"/>
  </r>
  <r>
    <s v="5"/>
    <s v="SEC"/>
    <x v="1047"/>
    <s v="SECTEUR BLAN "/>
    <m/>
    <m/>
    <m/>
    <m/>
    <m/>
    <m/>
    <m/>
    <m/>
    <m/>
    <m/>
    <m/>
    <m/>
    <n v="0"/>
    <n v="0"/>
    <s v="071075"/>
    <x v="1047"/>
  </r>
  <r>
    <s v="5"/>
    <s v="SEC"/>
    <x v="1048"/>
    <s v="SECTEUR BLAN "/>
    <m/>
    <m/>
    <m/>
    <m/>
    <m/>
    <m/>
    <m/>
    <m/>
    <m/>
    <m/>
    <m/>
    <m/>
    <n v="0"/>
    <n v="0"/>
    <s v="071075"/>
    <x v="1048"/>
  </r>
  <r>
    <s v="5"/>
    <s v="SEC"/>
    <x v="1049"/>
    <s v="SECTEUR BLAN "/>
    <m/>
    <m/>
    <m/>
    <m/>
    <m/>
    <m/>
    <m/>
    <m/>
    <m/>
    <m/>
    <m/>
    <m/>
    <n v="0"/>
    <n v="0"/>
    <s v="071075"/>
    <x v="1049"/>
  </r>
  <r>
    <s v="4"/>
    <s v="OC"/>
    <x v="1050"/>
    <s v="LE FEVRE FREDERIC"/>
    <n v="4.79"/>
    <n v="2.04"/>
    <n v="2.72"/>
    <n v="8.32"/>
    <n v="0.54"/>
    <n v="5.72"/>
    <n v="10.47"/>
    <n v="2.11"/>
    <n v="7.59"/>
    <n v="16.82"/>
    <n v="2.61"/>
    <n v="4.3099999999999996"/>
    <n v="13.11"/>
    <n v="32.08"/>
    <s v="071090"/>
    <x v="1050"/>
  </r>
  <r>
    <s v="5"/>
    <s v="SEC"/>
    <x v="1051"/>
    <s v="LE ROCH FABIEN"/>
    <n v="4.47"/>
    <n v="0"/>
    <n v="3.22"/>
    <n v="7.33"/>
    <n v="0"/>
    <n v="0"/>
    <n v="11.76"/>
    <n v="0.2"/>
    <n v="5.17"/>
    <n v="15.41"/>
    <n v="0.24"/>
    <n v="4.13"/>
    <n v="11.8"/>
    <n v="31.64"/>
    <s v="071090"/>
    <x v="1051"/>
  </r>
  <r>
    <s v="5"/>
    <s v="SEC"/>
    <x v="1052"/>
    <s v="PEUCAT CHRISTOPHE"/>
    <n v="7.46"/>
    <n v="10.09"/>
    <n v="0"/>
    <n v="30.56"/>
    <n v="0"/>
    <n v="0"/>
    <n v="6.46"/>
    <n v="0"/>
    <n v="0"/>
    <m/>
    <m/>
    <m/>
    <n v="38.019999999999996"/>
    <n v="13.92"/>
    <s v="071090"/>
    <x v="1052"/>
  </r>
  <r>
    <s v="5"/>
    <s v="SEC"/>
    <x v="1053"/>
    <s v="GUILLOU PIERRE-EMI"/>
    <n v="2.06"/>
    <n v="0"/>
    <n v="0"/>
    <n v="3.86"/>
    <n v="0"/>
    <n v="8.5500000000000007"/>
    <n v="7.19"/>
    <n v="1.28"/>
    <n v="3.07"/>
    <n v="8.43"/>
    <n v="1.18"/>
    <n v="0"/>
    <n v="5.92"/>
    <n v="17.68"/>
    <s v="071090"/>
    <x v="1053"/>
  </r>
  <r>
    <s v="5"/>
    <s v="SEC"/>
    <x v="1054"/>
    <s v="LE BELLEC BAPTISTE"/>
    <n v="5.32"/>
    <n v="0"/>
    <n v="0"/>
    <n v="3.37"/>
    <n v="0"/>
    <n v="31.8"/>
    <n v="6.17"/>
    <n v="0.96"/>
    <n v="27.89"/>
    <n v="9.91"/>
    <n v="1.54"/>
    <n v="0"/>
    <n v="8.6900000000000013"/>
    <n v="21.4"/>
    <s v="071090"/>
    <x v="1054"/>
  </r>
  <r>
    <s v="5"/>
    <s v="SEC"/>
    <x v="1055"/>
    <s v="CONGAR ALAN"/>
    <n v="1.84"/>
    <n v="0"/>
    <n v="19.600000000000001"/>
    <m/>
    <m/>
    <m/>
    <m/>
    <m/>
    <m/>
    <m/>
    <m/>
    <m/>
    <n v="1.84"/>
    <n v="1.84"/>
    <s v="071090"/>
    <x v="1055"/>
  </r>
  <r>
    <s v="5"/>
    <s v="SEC"/>
    <x v="1056"/>
    <s v="COTONEA MARIANNE"/>
    <n v="0"/>
    <s v=""/>
    <n v="0"/>
    <m/>
    <m/>
    <m/>
    <m/>
    <m/>
    <m/>
    <m/>
    <m/>
    <m/>
    <n v="0"/>
    <n v="0"/>
    <s v="071090"/>
    <x v="1056"/>
  </r>
  <r>
    <s v="5"/>
    <s v="SEC"/>
    <x v="1057"/>
    <s v="SECTEUR BLAN "/>
    <m/>
    <m/>
    <m/>
    <m/>
    <m/>
    <m/>
    <m/>
    <m/>
    <m/>
    <m/>
    <m/>
    <m/>
    <n v="0"/>
    <n v="0"/>
    <s v="071090"/>
    <x v="1057"/>
  </r>
  <r>
    <s v="5"/>
    <s v="SEC"/>
    <x v="1058"/>
    <s v="SECTEUR BLAN "/>
    <m/>
    <m/>
    <m/>
    <m/>
    <m/>
    <m/>
    <m/>
    <m/>
    <m/>
    <m/>
    <m/>
    <m/>
    <n v="0"/>
    <n v="0"/>
    <s v="071090"/>
    <x v="1058"/>
  </r>
  <r>
    <s v="5"/>
    <s v="SEC"/>
    <x v="1059"/>
    <s v="SECTEUR BLAN "/>
    <m/>
    <m/>
    <m/>
    <m/>
    <m/>
    <m/>
    <m/>
    <m/>
    <m/>
    <m/>
    <m/>
    <m/>
    <n v="0"/>
    <n v="0"/>
    <s v="071090"/>
    <x v="1059"/>
  </r>
  <r>
    <s v="5"/>
    <s v="SEC"/>
    <x v="1060"/>
    <s v="SECTEUR BLAN "/>
    <m/>
    <m/>
    <m/>
    <m/>
    <m/>
    <m/>
    <m/>
    <m/>
    <m/>
    <m/>
    <m/>
    <m/>
    <n v="0"/>
    <n v="0"/>
    <s v="071090"/>
    <x v="1060"/>
  </r>
  <r>
    <s v="5"/>
    <s v="SEC"/>
    <x v="1061"/>
    <s v="SECTEUR BLAN "/>
    <m/>
    <m/>
    <m/>
    <m/>
    <m/>
    <m/>
    <m/>
    <m/>
    <m/>
    <m/>
    <m/>
    <m/>
    <n v="0"/>
    <n v="0"/>
    <s v="071090"/>
    <x v="1061"/>
  </r>
  <r>
    <s v="5"/>
    <s v="SEC"/>
    <x v="1062"/>
    <s v="SECTEUR BLAN "/>
    <m/>
    <m/>
    <m/>
    <m/>
    <m/>
    <m/>
    <m/>
    <m/>
    <m/>
    <m/>
    <m/>
    <m/>
    <n v="0"/>
    <n v="0"/>
    <s v="071090"/>
    <x v="1062"/>
  </r>
  <r>
    <s v="5"/>
    <s v="SEC"/>
    <x v="1063"/>
    <s v="SECTEUR BLAN "/>
    <m/>
    <m/>
    <m/>
    <m/>
    <m/>
    <m/>
    <m/>
    <m/>
    <m/>
    <m/>
    <m/>
    <m/>
    <n v="0"/>
    <n v="0"/>
    <s v="071090"/>
    <x v="1063"/>
  </r>
  <r>
    <s v="4"/>
    <s v="OC"/>
    <x v="1064"/>
    <s v="OC QUIMPER "/>
    <m/>
    <m/>
    <m/>
    <m/>
    <m/>
    <m/>
    <m/>
    <m/>
    <m/>
    <m/>
    <m/>
    <m/>
    <n v="0"/>
    <n v="0"/>
    <s v="071092"/>
    <x v="1064"/>
  </r>
  <r>
    <s v="4"/>
    <s v="OC"/>
    <x v="1065"/>
    <s v="THIBAUT INIZAN"/>
    <n v="2.98"/>
    <n v="0"/>
    <n v="1.1100000000000001"/>
    <n v="7.47"/>
    <n v="0.26"/>
    <n v="1.88"/>
    <n v="11.66"/>
    <n v="0.75"/>
    <n v="1"/>
    <n v="18.43"/>
    <n v="1.29"/>
    <n v="8.67"/>
    <n v="10.45"/>
    <n v="33.07"/>
    <s v="071093"/>
    <x v="1065"/>
  </r>
  <r>
    <s v="5"/>
    <s v="SEC"/>
    <x v="1066"/>
    <s v="LANSONNEUR MARC"/>
    <n v="2.54"/>
    <n v="0"/>
    <n v="0"/>
    <n v="11.79"/>
    <n v="0"/>
    <n v="2.88"/>
    <n v="11.09"/>
    <n v="0"/>
    <n v="2.89"/>
    <n v="17.559999999999999"/>
    <n v="0.1"/>
    <n v="22.86"/>
    <n v="14.329999999999998"/>
    <n v="31.189999999999998"/>
    <s v="071093"/>
    <x v="1066"/>
  </r>
  <r>
    <s v="5"/>
    <s v="SEC"/>
    <x v="1067"/>
    <s v="CARIOU CLAUDIA"/>
    <n v="1.06"/>
    <n v="0"/>
    <n v="4.1399999999999997"/>
    <n v="3.4"/>
    <n v="0.52"/>
    <n v="2.99"/>
    <n v="12.03"/>
    <n v="0.44"/>
    <n v="0"/>
    <n v="12.7"/>
    <n v="1.64"/>
    <n v="4.5999999999999996"/>
    <n v="4.46"/>
    <n v="25.79"/>
    <s v="071093"/>
    <x v="1067"/>
  </r>
  <r>
    <s v="5"/>
    <s v="SEC"/>
    <x v="1068"/>
    <s v="PAUGAM PHILIPPE"/>
    <n v="1.37"/>
    <n v="0"/>
    <n v="0"/>
    <n v="11.87"/>
    <n v="0"/>
    <n v="0"/>
    <n v="15.72"/>
    <n v="0"/>
    <n v="0"/>
    <n v="29.32"/>
    <n v="0"/>
    <n v="0"/>
    <n v="13.239999999999998"/>
    <n v="46.41"/>
    <s v="071093"/>
    <x v="1068"/>
  </r>
  <r>
    <s v="5"/>
    <s v="SEC"/>
    <x v="1069"/>
    <s v="PENSEC GILLES"/>
    <n v="4.53"/>
    <n v="0"/>
    <n v="0"/>
    <n v="5.7"/>
    <n v="0.71"/>
    <n v="0"/>
    <n v="15.31"/>
    <n v="0.28000000000000003"/>
    <n v="0"/>
    <n v="20.76"/>
    <n v="1.31"/>
    <n v="2.78"/>
    <n v="10.23"/>
    <n v="40.6"/>
    <s v="071093"/>
    <x v="1069"/>
  </r>
  <r>
    <s v="5"/>
    <s v="SEC"/>
    <x v="1070"/>
    <s v="CHEVALIER EMMANUEL"/>
    <n v="8.94"/>
    <n v="0"/>
    <n v="0"/>
    <n v="2.0299999999999998"/>
    <n v="0"/>
    <n v="0"/>
    <n v="20.97"/>
    <n v="0"/>
    <n v="0"/>
    <m/>
    <m/>
    <m/>
    <n v="10.969999999999999"/>
    <n v="29.909999999999997"/>
    <s v="071093"/>
    <x v="1070"/>
  </r>
  <r>
    <s v="5"/>
    <s v="SEC"/>
    <x v="1071"/>
    <s v="SECTEUR BLAN "/>
    <m/>
    <m/>
    <m/>
    <m/>
    <m/>
    <m/>
    <m/>
    <m/>
    <m/>
    <m/>
    <m/>
    <m/>
    <n v="0"/>
    <n v="0"/>
    <s v="071093"/>
    <x v="1071"/>
  </r>
  <r>
    <s v="5"/>
    <s v="SEC"/>
    <x v="1072"/>
    <s v="SECTEUR BLAN "/>
    <m/>
    <m/>
    <m/>
    <m/>
    <m/>
    <m/>
    <m/>
    <m/>
    <m/>
    <m/>
    <m/>
    <m/>
    <n v="0"/>
    <n v="0"/>
    <s v="071093"/>
    <x v="1072"/>
  </r>
  <r>
    <s v="5"/>
    <s v="SEC"/>
    <x v="1073"/>
    <s v="SECTEUR BLAN "/>
    <m/>
    <m/>
    <m/>
    <m/>
    <m/>
    <m/>
    <m/>
    <m/>
    <m/>
    <m/>
    <m/>
    <m/>
    <n v="0"/>
    <n v="0"/>
    <s v="071093"/>
    <x v="1073"/>
  </r>
  <r>
    <s v="5"/>
    <s v="SEC"/>
    <x v="1074"/>
    <s v="SECTEUR BLAN "/>
    <m/>
    <m/>
    <m/>
    <m/>
    <m/>
    <m/>
    <m/>
    <m/>
    <m/>
    <m/>
    <m/>
    <m/>
    <n v="0"/>
    <n v="0"/>
    <s v="071093"/>
    <x v="1074"/>
  </r>
  <r>
    <s v="5"/>
    <s v="SEC"/>
    <x v="1075"/>
    <s v="SECTEUR BLAN "/>
    <m/>
    <m/>
    <m/>
    <m/>
    <m/>
    <m/>
    <m/>
    <m/>
    <m/>
    <m/>
    <m/>
    <m/>
    <n v="0"/>
    <n v="0"/>
    <s v="071093"/>
    <x v="1075"/>
  </r>
  <r>
    <s v="5"/>
    <s v="SEC"/>
    <x v="1076"/>
    <s v="SECTEUR BLAN "/>
    <m/>
    <m/>
    <m/>
    <m/>
    <m/>
    <m/>
    <m/>
    <m/>
    <m/>
    <m/>
    <m/>
    <m/>
    <n v="0"/>
    <n v="0"/>
    <s v="071093"/>
    <x v="1076"/>
  </r>
  <r>
    <s v="5"/>
    <s v="SEC"/>
    <x v="1077"/>
    <s v="SECTEUR BLAN "/>
    <m/>
    <m/>
    <m/>
    <m/>
    <m/>
    <m/>
    <m/>
    <m/>
    <m/>
    <m/>
    <m/>
    <m/>
    <n v="0"/>
    <n v="0"/>
    <s v="071093"/>
    <x v="1077"/>
  </r>
  <r>
    <s v="5"/>
    <s v="SEC"/>
    <x v="1078"/>
    <s v="SECTEUR BLAN "/>
    <m/>
    <m/>
    <m/>
    <m/>
    <m/>
    <m/>
    <m/>
    <m/>
    <m/>
    <m/>
    <m/>
    <m/>
    <n v="0"/>
    <n v="0"/>
    <s v="071093"/>
    <x v="1078"/>
  </r>
  <r>
    <s v="4"/>
    <s v="OC"/>
    <x v="1079"/>
    <s v="OC BREST "/>
    <m/>
    <m/>
    <m/>
    <m/>
    <m/>
    <m/>
    <m/>
    <m/>
    <m/>
    <m/>
    <m/>
    <m/>
    <n v="0"/>
    <n v="0"/>
    <s v="071094"/>
    <x v="1079"/>
  </r>
  <r>
    <s v="4"/>
    <s v="OC"/>
    <x v="1080"/>
    <s v="OC FICTIVE "/>
    <m/>
    <m/>
    <m/>
    <m/>
    <m/>
    <m/>
    <m/>
    <m/>
    <m/>
    <m/>
    <m/>
    <m/>
    <n v="0"/>
    <n v="0"/>
    <e v="#N/A"/>
    <x v="1080"/>
  </r>
  <r>
    <s v="3"/>
    <s v="OD"/>
    <x v="1081"/>
    <s v="LECOQ PABLO"/>
    <n v="2.85"/>
    <n v="0.28000000000000003"/>
    <n v="0.91"/>
    <n v="6.51"/>
    <n v="0.4"/>
    <n v="3.38"/>
    <n v="12.23"/>
    <n v="1.62"/>
    <n v="5.34"/>
    <n v="14.32"/>
    <n v="3.01"/>
    <n v="5.43"/>
    <n v="9.36"/>
    <n v="29.4"/>
    <n v="0"/>
    <x v="1081"/>
  </r>
  <r>
    <s v="4"/>
    <s v="OC"/>
    <x v="1082"/>
    <s v="HOCHET ARNAUD"/>
    <n v="4.2699999999999996"/>
    <n v="0.14000000000000001"/>
    <n v="0"/>
    <n v="6.39"/>
    <n v="0.55000000000000004"/>
    <n v="3.49"/>
    <n v="14.46"/>
    <n v="0.75"/>
    <n v="8.26"/>
    <n v="15.49"/>
    <n v="2.93"/>
    <n v="5.51"/>
    <n v="10.66"/>
    <n v="34.22"/>
    <s v="071070"/>
    <x v="1082"/>
  </r>
  <r>
    <s v="5"/>
    <s v="SEC"/>
    <x v="1083"/>
    <s v="LICHOU JEAN-MARC"/>
    <n v="0"/>
    <n v="0"/>
    <m/>
    <n v="0"/>
    <n v="0"/>
    <m/>
    <n v="0"/>
    <n v="0"/>
    <n v="0"/>
    <n v="7.13"/>
    <n v="0"/>
    <n v="29.7"/>
    <n v="0"/>
    <n v="7.13"/>
    <s v="071070"/>
    <x v="1083"/>
  </r>
  <r>
    <s v="5"/>
    <s v="SEC"/>
    <x v="1084"/>
    <s v="JOURDAN ANGELINA"/>
    <n v="2.14"/>
    <n v="0"/>
    <n v="0"/>
    <n v="1.57"/>
    <n v="0.28999999999999998"/>
    <n v="0"/>
    <n v="7.68"/>
    <n v="0.25"/>
    <n v="0"/>
    <n v="10.98"/>
    <n v="0"/>
    <n v="6.87"/>
    <n v="3.71"/>
    <n v="20.8"/>
    <s v="071070"/>
    <x v="1084"/>
  </r>
  <r>
    <s v="5"/>
    <s v="SEC"/>
    <x v="1085"/>
    <s v="LETACONNOUX MARTIN"/>
    <n v="4.1399999999999997"/>
    <n v="0"/>
    <n v="0"/>
    <n v="4.07"/>
    <n v="0"/>
    <n v="0"/>
    <m/>
    <m/>
    <m/>
    <m/>
    <m/>
    <m/>
    <n v="8.2100000000000009"/>
    <n v="4.1399999999999997"/>
    <s v="071070"/>
    <x v="1085"/>
  </r>
  <r>
    <s v="5"/>
    <s v="SEC"/>
    <x v="1086"/>
    <s v="LE BRIS LEBR MAXENCE"/>
    <n v="0"/>
    <n v="0"/>
    <n v="0"/>
    <n v="10.84"/>
    <n v="1.65"/>
    <n v="0"/>
    <n v="12.88"/>
    <n v="0"/>
    <n v="11.24"/>
    <n v="7.04"/>
    <n v="0"/>
    <n v="6.87"/>
    <n v="10.84"/>
    <n v="19.920000000000002"/>
    <s v="071070"/>
    <x v="1086"/>
  </r>
  <r>
    <s v="5"/>
    <s v="SEC"/>
    <x v="1087"/>
    <s v="MIGNOT MARINE"/>
    <n v="2.04"/>
    <n v="0"/>
    <n v="0"/>
    <n v="2.25"/>
    <n v="0.98"/>
    <n v="0"/>
    <n v="4.8"/>
    <n v="0.39"/>
    <n v="0"/>
    <n v="5.94"/>
    <n v="0.83"/>
    <n v="10.08"/>
    <n v="4.29"/>
    <n v="12.780000000000001"/>
    <s v="071070"/>
    <x v="1087"/>
  </r>
  <r>
    <s v="5"/>
    <s v="SEC"/>
    <x v="1088"/>
    <s v="DENIZANE JEAN PHILI"/>
    <n v="5.4"/>
    <n v="0"/>
    <n v="0"/>
    <n v="12.98"/>
    <n v="0"/>
    <n v="0"/>
    <m/>
    <m/>
    <m/>
    <m/>
    <m/>
    <m/>
    <n v="18.380000000000003"/>
    <n v="5.4"/>
    <s v="071070"/>
    <x v="1088"/>
  </r>
  <r>
    <s v="5"/>
    <s v="SEC"/>
    <x v="1089"/>
    <s v="GIRARD MICHEL"/>
    <n v="2.04"/>
    <n v="0"/>
    <n v="0"/>
    <n v="3.99"/>
    <n v="0.59"/>
    <n v="1.41"/>
    <n v="3.17"/>
    <n v="0.53"/>
    <n v="1.51"/>
    <n v="19.309999999999999"/>
    <n v="0.61"/>
    <n v="0"/>
    <n v="6.03"/>
    <n v="24.52"/>
    <s v="071070"/>
    <x v="1089"/>
  </r>
  <r>
    <s v="5"/>
    <s v="SEC"/>
    <x v="1090"/>
    <s v="GAUTIER CELINE"/>
    <m/>
    <m/>
    <m/>
    <m/>
    <m/>
    <m/>
    <m/>
    <m/>
    <m/>
    <m/>
    <m/>
    <m/>
    <n v="0"/>
    <n v="0"/>
    <s v="071070"/>
    <x v="1090"/>
  </r>
  <r>
    <s v="5"/>
    <s v="SEC"/>
    <x v="1091"/>
    <s v="MICHALOWSKI ARTHUR"/>
    <n v="0"/>
    <n v="0"/>
    <n v="0"/>
    <m/>
    <m/>
    <m/>
    <m/>
    <m/>
    <m/>
    <m/>
    <m/>
    <m/>
    <n v="0"/>
    <n v="0"/>
    <s v="071070"/>
    <x v="1091"/>
  </r>
  <r>
    <s v="5"/>
    <s v="SEC"/>
    <x v="1092"/>
    <s v="CARDONA GIL THIERRY"/>
    <n v="0"/>
    <m/>
    <m/>
    <n v="0"/>
    <m/>
    <m/>
    <m/>
    <n v="0"/>
    <m/>
    <n v="0"/>
    <n v="0"/>
    <n v="0"/>
    <n v="0"/>
    <n v="0"/>
    <s v="071070"/>
    <x v="1092"/>
  </r>
  <r>
    <s v="5"/>
    <s v="SEC"/>
    <x v="1093"/>
    <s v="SECTEUR BLAN "/>
    <m/>
    <m/>
    <m/>
    <m/>
    <m/>
    <m/>
    <m/>
    <m/>
    <m/>
    <m/>
    <m/>
    <m/>
    <n v="0"/>
    <n v="0"/>
    <s v="071070"/>
    <x v="1093"/>
  </r>
  <r>
    <s v="5"/>
    <s v="SEC"/>
    <x v="1094"/>
    <s v="SECTEUR BLAN "/>
    <m/>
    <m/>
    <m/>
    <m/>
    <m/>
    <m/>
    <m/>
    <m/>
    <m/>
    <m/>
    <m/>
    <m/>
    <n v="0"/>
    <n v="0"/>
    <s v="071070"/>
    <x v="1094"/>
  </r>
  <r>
    <s v="5"/>
    <s v="SEC"/>
    <x v="1095"/>
    <s v="SECTEUR BLAN "/>
    <m/>
    <m/>
    <m/>
    <m/>
    <m/>
    <m/>
    <m/>
    <m/>
    <m/>
    <m/>
    <m/>
    <m/>
    <n v="0"/>
    <n v="0"/>
    <s v="071070"/>
    <x v="1095"/>
  </r>
  <r>
    <s v="4"/>
    <s v="OC"/>
    <x v="1096"/>
    <s v="BRICARD JORDAN"/>
    <n v="1.82"/>
    <n v="0"/>
    <n v="0.25"/>
    <n v="6.25"/>
    <n v="0.18"/>
    <n v="1.52"/>
    <n v="9.92"/>
    <n v="1.84"/>
    <n v="2.0099999999999998"/>
    <n v="12.08"/>
    <n v="2.19"/>
    <n v="3.73"/>
    <n v="8.07"/>
    <n v="23.82"/>
    <s v="071071"/>
    <x v="1096"/>
  </r>
  <r>
    <s v="5"/>
    <s v="SEC"/>
    <x v="1097"/>
    <s v="LENORMAND MATTHIEU"/>
    <n v="0"/>
    <n v="0"/>
    <n v="1.17"/>
    <n v="1.74"/>
    <n v="0"/>
    <n v="1.1399999999999999"/>
    <n v="3.64"/>
    <n v="0.19"/>
    <n v="0"/>
    <n v="4.0199999999999996"/>
    <n v="10.93"/>
    <n v="0"/>
    <n v="1.74"/>
    <n v="7.66"/>
    <s v="071071"/>
    <x v="1097"/>
  </r>
  <r>
    <s v="5"/>
    <s v="SEC"/>
    <x v="1098"/>
    <s v="DURAND KEVIN"/>
    <m/>
    <m/>
    <m/>
    <m/>
    <m/>
    <m/>
    <m/>
    <m/>
    <m/>
    <m/>
    <m/>
    <m/>
    <n v="0"/>
    <n v="0"/>
    <s v="071071"/>
    <x v="1098"/>
  </r>
  <r>
    <s v="5"/>
    <s v="SEC"/>
    <x v="1099"/>
    <s v="BILHEUDE GAEL"/>
    <m/>
    <m/>
    <m/>
    <m/>
    <m/>
    <m/>
    <m/>
    <m/>
    <m/>
    <m/>
    <m/>
    <m/>
    <n v="0"/>
    <n v="0"/>
    <s v="071071"/>
    <x v="1099"/>
  </r>
  <r>
    <s v="5"/>
    <s v="SEC"/>
    <x v="1100"/>
    <s v="RENOUX FRANCOIS X"/>
    <n v="1.89"/>
    <n v="0"/>
    <n v="0"/>
    <n v="5.12"/>
    <n v="0.67"/>
    <n v="0"/>
    <n v="10.39"/>
    <n v="0"/>
    <n v="0"/>
    <n v="10.26"/>
    <n v="0.37"/>
    <n v="5.03"/>
    <n v="7.01"/>
    <n v="22.54"/>
    <s v="071071"/>
    <x v="1100"/>
  </r>
  <r>
    <s v="5"/>
    <s v="SEC"/>
    <x v="1101"/>
    <s v="LAPEYRONIE ALEX"/>
    <n v="0"/>
    <n v="0"/>
    <n v="0"/>
    <m/>
    <m/>
    <m/>
    <m/>
    <m/>
    <m/>
    <m/>
    <m/>
    <m/>
    <n v="0"/>
    <n v="0"/>
    <s v="071071"/>
    <x v="1101"/>
  </r>
  <r>
    <s v="5"/>
    <s v="SEC"/>
    <x v="1102"/>
    <s v="BERTHELOT LAURENCE"/>
    <n v="0"/>
    <n v="0"/>
    <n v="0"/>
    <n v="4.18"/>
    <n v="0"/>
    <n v="0"/>
    <n v="8.5299999999999994"/>
    <n v="0"/>
    <n v="0"/>
    <n v="8.76"/>
    <n v="0"/>
    <n v="0"/>
    <n v="4.18"/>
    <n v="17.29"/>
    <s v="071071"/>
    <x v="1102"/>
  </r>
  <r>
    <s v="5"/>
    <s v="SEC"/>
    <x v="1103"/>
    <s v="SANOGO ANDREW"/>
    <n v="1"/>
    <n v="0"/>
    <n v="0"/>
    <n v="4.2"/>
    <n v="0"/>
    <n v="0"/>
    <n v="7.49"/>
    <n v="0"/>
    <n v="0"/>
    <n v="11.82"/>
    <n v="1.47"/>
    <n v="0"/>
    <n v="5.2"/>
    <n v="20.310000000000002"/>
    <s v="071071"/>
    <x v="1103"/>
  </r>
  <r>
    <s v="5"/>
    <s v="SEC"/>
    <x v="1104"/>
    <s v="GIBOIRE NATHALIE"/>
    <n v="2.5"/>
    <n v="0"/>
    <n v="0"/>
    <n v="1.29"/>
    <n v="0.19"/>
    <n v="0.68"/>
    <n v="4.0999999999999996"/>
    <n v="0.18"/>
    <n v="1.03"/>
    <n v="7.59"/>
    <n v="0.15"/>
    <n v="1.43"/>
    <n v="3.79"/>
    <n v="14.19"/>
    <s v="071071"/>
    <x v="1104"/>
  </r>
  <r>
    <s v="5"/>
    <s v="SEC"/>
    <x v="1105"/>
    <s v="BRAULT MAGALIE"/>
    <m/>
    <m/>
    <m/>
    <m/>
    <m/>
    <m/>
    <m/>
    <m/>
    <m/>
    <m/>
    <m/>
    <m/>
    <n v="0"/>
    <n v="0"/>
    <s v="071071"/>
    <x v="1105"/>
  </r>
  <r>
    <s v="5"/>
    <s v="SEC"/>
    <x v="1106"/>
    <s v="SECTEUR BLAN "/>
    <m/>
    <m/>
    <m/>
    <m/>
    <m/>
    <m/>
    <m/>
    <m/>
    <m/>
    <m/>
    <m/>
    <m/>
    <n v="0"/>
    <n v="0"/>
    <s v="071071"/>
    <x v="1106"/>
  </r>
  <r>
    <s v="5"/>
    <s v="SEC"/>
    <x v="1107"/>
    <s v="SECTEUR BLAN "/>
    <m/>
    <m/>
    <m/>
    <m/>
    <m/>
    <m/>
    <m/>
    <m/>
    <m/>
    <m/>
    <m/>
    <m/>
    <n v="0"/>
    <n v="0"/>
    <s v="071071"/>
    <x v="1107"/>
  </r>
  <r>
    <s v="5"/>
    <s v="SEC"/>
    <x v="1108"/>
    <s v="SECTEUR BLAN "/>
    <m/>
    <m/>
    <m/>
    <m/>
    <m/>
    <m/>
    <m/>
    <m/>
    <m/>
    <m/>
    <m/>
    <m/>
    <n v="0"/>
    <n v="0"/>
    <s v="071071"/>
    <x v="1108"/>
  </r>
  <r>
    <s v="5"/>
    <s v="SEC"/>
    <x v="1109"/>
    <s v="SECTEUR BLAN "/>
    <m/>
    <m/>
    <m/>
    <m/>
    <m/>
    <m/>
    <m/>
    <m/>
    <m/>
    <m/>
    <m/>
    <m/>
    <n v="0"/>
    <n v="0"/>
    <s v="071071"/>
    <x v="1109"/>
  </r>
  <r>
    <s v="4"/>
    <s v="OC"/>
    <x v="1110"/>
    <s v="BOUTTEMAND SEBASTIEN"/>
    <n v="2.4"/>
    <n v="0.37"/>
    <n v="2.42"/>
    <n v="4.87"/>
    <n v="0.17"/>
    <n v="5.32"/>
    <n v="8.9600000000000009"/>
    <n v="1.3"/>
    <n v="7.63"/>
    <n v="13.83"/>
    <n v="2.37"/>
    <n v="10.01"/>
    <n v="7.27"/>
    <n v="25.19"/>
    <s v="071073"/>
    <x v="1110"/>
  </r>
  <r>
    <s v="5"/>
    <s v="SEC"/>
    <x v="1111"/>
    <s v="DENIEL SERGE"/>
    <n v="1.18"/>
    <n v="1.35"/>
    <n v="0"/>
    <n v="4.9000000000000004"/>
    <n v="0.08"/>
    <n v="0"/>
    <n v="11.92"/>
    <n v="3.72"/>
    <n v="0"/>
    <n v="22.69"/>
    <n v="10.28"/>
    <n v="0"/>
    <n v="6.08"/>
    <n v="35.79"/>
    <s v="071073"/>
    <x v="1111"/>
  </r>
  <r>
    <s v="5"/>
    <s v="SEC"/>
    <x v="1112"/>
    <s v="KERSUZAN BENOIT"/>
    <n v="0.09"/>
    <n v="0"/>
    <n v="0"/>
    <n v="1.35"/>
    <n v="0"/>
    <n v="0"/>
    <n v="0"/>
    <n v="0"/>
    <n v="10.57"/>
    <n v="3.5"/>
    <n v="0"/>
    <n v="33.89"/>
    <n v="1.4400000000000002"/>
    <n v="3.59"/>
    <s v="071073"/>
    <x v="1112"/>
  </r>
  <r>
    <s v="5"/>
    <s v="SEC"/>
    <x v="1113"/>
    <s v="BRETAGNE ROMAIN"/>
    <n v="1.04"/>
    <n v="0"/>
    <n v="0"/>
    <m/>
    <m/>
    <m/>
    <m/>
    <m/>
    <m/>
    <m/>
    <m/>
    <m/>
    <n v="1.04"/>
    <n v="1.04"/>
    <s v="071073"/>
    <x v="1113"/>
  </r>
  <r>
    <s v="5"/>
    <s v="SEC"/>
    <x v="1114"/>
    <s v="HERAULT SERVANE"/>
    <n v="1.53"/>
    <n v="0"/>
    <n v="0"/>
    <n v="4.2699999999999996"/>
    <n v="0"/>
    <n v="35.64"/>
    <n v="14.46"/>
    <n v="0"/>
    <n v="36.26"/>
    <n v="10.210000000000001"/>
    <n v="0"/>
    <n v="24.91"/>
    <n v="5.8"/>
    <n v="26.200000000000003"/>
    <s v="071073"/>
    <x v="1114"/>
  </r>
  <r>
    <s v="5"/>
    <s v="SEC"/>
    <x v="1115"/>
    <s v="JOYEUX SONIA"/>
    <n v="0"/>
    <n v="0"/>
    <n v="0"/>
    <n v="0"/>
    <n v="0"/>
    <n v="0"/>
    <n v="9.32"/>
    <n v="0"/>
    <n v="0"/>
    <n v="19.71"/>
    <n v="0"/>
    <n v="11.31"/>
    <n v="0"/>
    <n v="29.03"/>
    <s v="071073"/>
    <x v="1115"/>
  </r>
  <r>
    <s v="5"/>
    <s v="SEC"/>
    <x v="1116"/>
    <s v="DUPUY SEBASTIEN"/>
    <n v="1.51"/>
    <n v="0"/>
    <n v="0"/>
    <n v="5.0199999999999996"/>
    <m/>
    <m/>
    <m/>
    <m/>
    <m/>
    <m/>
    <m/>
    <m/>
    <n v="6.5299999999999994"/>
    <n v="1.51"/>
    <s v="071073"/>
    <x v="1116"/>
  </r>
  <r>
    <s v="5"/>
    <s v="SEC"/>
    <x v="1117"/>
    <s v="GAILLARD NICOLAS"/>
    <n v="2.1"/>
    <n v="0"/>
    <n v="0"/>
    <n v="5.31"/>
    <n v="1.21"/>
    <n v="0"/>
    <n v="3.54"/>
    <n v="2.74"/>
    <n v="0"/>
    <n v="12.29"/>
    <n v="2.04"/>
    <n v="6.2"/>
    <n v="7.41"/>
    <n v="17.93"/>
    <s v="071073"/>
    <x v="1117"/>
  </r>
  <r>
    <s v="5"/>
    <s v="SEC"/>
    <x v="1118"/>
    <s v="DOUDARD MICHAEL"/>
    <n v="4.45"/>
    <n v="0"/>
    <n v="2.0099999999999998"/>
    <n v="6.44"/>
    <n v="0"/>
    <n v="0"/>
    <n v="11.97"/>
    <n v="0"/>
    <n v="5.9"/>
    <n v="13.05"/>
    <n v="0"/>
    <n v="11.5"/>
    <n v="10.89"/>
    <n v="29.470000000000002"/>
    <s v="071073"/>
    <x v="1118"/>
  </r>
  <r>
    <s v="5"/>
    <s v="SEC"/>
    <x v="1119"/>
    <s v="DUSSART JUSTINE"/>
    <n v="1.94"/>
    <n v="1.48"/>
    <n v="26.23"/>
    <n v="6.57"/>
    <n v="0.32"/>
    <n v="13.4"/>
    <n v="9.8800000000000008"/>
    <n v="0.96"/>
    <n v="0"/>
    <n v="4.4400000000000004"/>
    <n v="0.2"/>
    <n v="0"/>
    <n v="8.51"/>
    <n v="16.260000000000002"/>
    <s v="071073"/>
    <x v="1119"/>
  </r>
  <r>
    <s v="5"/>
    <s v="SEC"/>
    <x v="1120"/>
    <s v="SECTEUR BLAN "/>
    <m/>
    <m/>
    <m/>
    <m/>
    <m/>
    <m/>
    <m/>
    <m/>
    <m/>
    <m/>
    <m/>
    <m/>
    <n v="0"/>
    <n v="0"/>
    <s v="071073"/>
    <x v="1120"/>
  </r>
  <r>
    <s v="5"/>
    <s v="SEC"/>
    <x v="1121"/>
    <s v="SECTEUR BLAN "/>
    <m/>
    <m/>
    <m/>
    <m/>
    <m/>
    <m/>
    <m/>
    <m/>
    <m/>
    <m/>
    <m/>
    <m/>
    <n v="0"/>
    <n v="0"/>
    <s v="071073"/>
    <x v="1121"/>
  </r>
  <r>
    <s v="5"/>
    <s v="SEC"/>
    <x v="1122"/>
    <s v="SECTEUR BLAN "/>
    <m/>
    <m/>
    <m/>
    <m/>
    <m/>
    <m/>
    <m/>
    <m/>
    <m/>
    <m/>
    <m/>
    <m/>
    <n v="0"/>
    <n v="0"/>
    <s v="071073"/>
    <x v="1122"/>
  </r>
  <r>
    <s v="5"/>
    <s v="SEC"/>
    <x v="1123"/>
    <s v="SECTEUR BLAN "/>
    <m/>
    <m/>
    <m/>
    <m/>
    <m/>
    <m/>
    <m/>
    <m/>
    <m/>
    <m/>
    <m/>
    <m/>
    <n v="0"/>
    <n v="0"/>
    <s v="071073"/>
    <x v="1123"/>
  </r>
  <r>
    <s v="4"/>
    <s v="OC"/>
    <x v="1124"/>
    <s v="GESTIN STEPHANE"/>
    <n v="2.71"/>
    <n v="0.49"/>
    <n v="1.1399999999999999"/>
    <n v="8.18"/>
    <n v="0.59"/>
    <n v="4.32"/>
    <n v="14.97"/>
    <n v="2.39"/>
    <n v="3.95"/>
    <n v="15.98"/>
    <n v="4.03"/>
    <n v="3.11"/>
    <n v="10.89"/>
    <n v="33.659999999999997"/>
    <s v="071099"/>
    <x v="1124"/>
  </r>
  <r>
    <s v="5"/>
    <s v="SEC"/>
    <x v="1125"/>
    <s v="LEYSHON BENJAMIN"/>
    <n v="1.71"/>
    <n v="0"/>
    <n v="0"/>
    <n v="1.41"/>
    <n v="0"/>
    <n v="0"/>
    <n v="13.54"/>
    <n v="6.98"/>
    <n v="100"/>
    <n v="17.41"/>
    <n v="5.3"/>
    <n v="4.07"/>
    <n v="3.12"/>
    <n v="32.659999999999997"/>
    <s v="071099"/>
    <x v="1125"/>
  </r>
  <r>
    <s v="5"/>
    <s v="SEC"/>
    <x v="1126"/>
    <s v="AUGER CHRISTOPHE"/>
    <n v="5.65"/>
    <n v="1"/>
    <n v="2.37"/>
    <n v="18.66"/>
    <n v="1.92"/>
    <n v="10.69"/>
    <n v="14.87"/>
    <n v="2.5099999999999998"/>
    <n v="8.9700000000000006"/>
    <n v="17.84"/>
    <n v="3.17"/>
    <n v="4.6900000000000004"/>
    <n v="24.310000000000002"/>
    <n v="38.36"/>
    <s v="071099"/>
    <x v="1126"/>
  </r>
  <r>
    <s v="5"/>
    <s v="SEC"/>
    <x v="1127"/>
    <s v="COURCIER MARC ANTOI"/>
    <n v="1.6"/>
    <n v="0"/>
    <n v="4.55"/>
    <n v="1.52"/>
    <n v="0"/>
    <n v="0"/>
    <n v="2.12"/>
    <n v="0"/>
    <n v="0"/>
    <n v="9.42"/>
    <n v="0"/>
    <n v="6.64"/>
    <n v="3.12"/>
    <n v="13.14"/>
    <s v="071099"/>
    <x v="1127"/>
  </r>
  <r>
    <s v="5"/>
    <s v="SEC"/>
    <x v="1128"/>
    <s v="IDJEDD STEVE"/>
    <n v="1.1100000000000001"/>
    <n v="0"/>
    <n v="0"/>
    <n v="1.88"/>
    <n v="0.5"/>
    <n v="0"/>
    <n v="0"/>
    <n v="0"/>
    <m/>
    <m/>
    <m/>
    <m/>
    <n v="2.99"/>
    <n v="1.1100000000000001"/>
    <s v="071099"/>
    <x v="1128"/>
  </r>
  <r>
    <s v="5"/>
    <s v="SEC"/>
    <x v="1129"/>
    <s v="COCAULT JONATHAN"/>
    <n v="0.71"/>
    <n v="0.53"/>
    <n v="0"/>
    <n v="8.19"/>
    <n v="0"/>
    <n v="5.1100000000000003"/>
    <n v="15.31"/>
    <n v="0.56999999999999995"/>
    <n v="4.3"/>
    <n v="20.3"/>
    <n v="8.82"/>
    <n v="0"/>
    <n v="8.8999999999999986"/>
    <n v="36.32"/>
    <s v="071099"/>
    <x v="1129"/>
  </r>
  <r>
    <s v="5"/>
    <s v="SEC"/>
    <x v="1130"/>
    <s v="DANTEC MATHIEU"/>
    <n v="2.06"/>
    <n v="0.28999999999999998"/>
    <n v="1.33"/>
    <n v="5.94"/>
    <n v="0.17"/>
    <n v="1.18"/>
    <n v="13.15"/>
    <n v="1.68"/>
    <n v="0"/>
    <n v="9.74"/>
    <n v="1.71"/>
    <n v="1.92"/>
    <n v="8"/>
    <n v="24.950000000000003"/>
    <s v="071099"/>
    <x v="1130"/>
  </r>
  <r>
    <s v="5"/>
    <s v="SEC"/>
    <x v="1131"/>
    <s v="SECTEUR BLAN "/>
    <m/>
    <m/>
    <m/>
    <m/>
    <m/>
    <m/>
    <m/>
    <m/>
    <m/>
    <m/>
    <m/>
    <m/>
    <n v="0"/>
    <n v="0"/>
    <s v="071099"/>
    <x v="1131"/>
  </r>
  <r>
    <s v="5"/>
    <s v="SEC"/>
    <x v="1132"/>
    <s v="SECTEUR BLAN "/>
    <m/>
    <m/>
    <m/>
    <m/>
    <m/>
    <m/>
    <m/>
    <m/>
    <m/>
    <m/>
    <m/>
    <m/>
    <n v="0"/>
    <n v="0"/>
    <s v="071099"/>
    <x v="1132"/>
  </r>
  <r>
    <s v="5"/>
    <s v="SEC"/>
    <x v="1133"/>
    <s v="SECTEUR BLAN "/>
    <m/>
    <m/>
    <m/>
    <m/>
    <m/>
    <m/>
    <m/>
    <m/>
    <m/>
    <m/>
    <m/>
    <m/>
    <n v="0"/>
    <n v="0"/>
    <s v="071099"/>
    <x v="1133"/>
  </r>
  <r>
    <s v="5"/>
    <s v="SEC"/>
    <x v="1134"/>
    <s v="SECTEUR BLAN "/>
    <m/>
    <m/>
    <m/>
    <m/>
    <m/>
    <m/>
    <m/>
    <m/>
    <m/>
    <m/>
    <m/>
    <m/>
    <n v="0"/>
    <n v="0"/>
    <s v="071099"/>
    <x v="1134"/>
  </r>
  <r>
    <s v="5"/>
    <s v="SEC"/>
    <x v="1135"/>
    <s v="SECTEUR BLAN "/>
    <m/>
    <m/>
    <m/>
    <m/>
    <m/>
    <m/>
    <m/>
    <m/>
    <m/>
    <m/>
    <m/>
    <m/>
    <n v="0"/>
    <n v="0"/>
    <s v="071099"/>
    <x v="1135"/>
  </r>
  <r>
    <s v="5"/>
    <s v="SEC"/>
    <x v="1136"/>
    <s v="SECTEUR BLAN "/>
    <m/>
    <m/>
    <m/>
    <m/>
    <m/>
    <m/>
    <m/>
    <m/>
    <m/>
    <m/>
    <m/>
    <m/>
    <n v="0"/>
    <n v="0"/>
    <s v="071099"/>
    <x v="1136"/>
  </r>
  <r>
    <s v="5"/>
    <s v="SEC"/>
    <x v="1137"/>
    <s v="SECTEUR BLAN "/>
    <m/>
    <m/>
    <m/>
    <m/>
    <m/>
    <m/>
    <m/>
    <m/>
    <m/>
    <m/>
    <m/>
    <m/>
    <n v="0"/>
    <n v="0"/>
    <s v="071099"/>
    <x v="1137"/>
  </r>
  <r>
    <s v="5"/>
    <s v="SEC"/>
    <x v="1138"/>
    <s v="SECTEUR BLAN "/>
    <m/>
    <m/>
    <m/>
    <m/>
    <m/>
    <m/>
    <m/>
    <m/>
    <m/>
    <m/>
    <m/>
    <m/>
    <n v="0"/>
    <n v="0"/>
    <s v="071099"/>
    <x v="1138"/>
  </r>
  <r>
    <s v="4"/>
    <s v="OC"/>
    <x v="1139"/>
    <s v="OC DINAN "/>
    <m/>
    <m/>
    <m/>
    <m/>
    <m/>
    <m/>
    <m/>
    <m/>
    <m/>
    <m/>
    <m/>
    <m/>
    <n v="0"/>
    <n v="0"/>
    <s v="071386"/>
    <x v="1139"/>
  </r>
  <r>
    <s v="4"/>
    <s v="OC"/>
    <x v="1140"/>
    <s v="OC VITRE "/>
    <m/>
    <m/>
    <m/>
    <m/>
    <m/>
    <m/>
    <m/>
    <m/>
    <m/>
    <m/>
    <m/>
    <m/>
    <n v="0"/>
    <n v="0"/>
    <s v="071389"/>
    <x v="1140"/>
  </r>
  <r>
    <s v="0"/>
    <s v="SIEGE"/>
    <x v="1141"/>
    <s v="HAUTOT CHRISTELLE"/>
    <m/>
    <m/>
    <m/>
    <m/>
    <m/>
    <m/>
    <m/>
    <m/>
    <m/>
    <m/>
    <m/>
    <m/>
    <n v="0"/>
    <n v="0"/>
    <n v="0"/>
    <x v="1141"/>
  </r>
  <r>
    <s v="3"/>
    <s v="OD"/>
    <x v="1142"/>
    <s v="GUIHARD JOHANN"/>
    <n v="2.38"/>
    <n v="0.28999999999999998"/>
    <n v="0.49"/>
    <n v="4.28"/>
    <n v="2.5499999999999998"/>
    <n v="2.87"/>
    <n v="10.7"/>
    <n v="5.22"/>
    <n v="6.05"/>
    <n v="17.649999999999999"/>
    <n v="4.6500000000000004"/>
    <n v="9.89"/>
    <n v="6.66"/>
    <n v="30.729999999999997"/>
    <n v="0"/>
    <x v="1142"/>
  </r>
  <r>
    <s v="4"/>
    <s v="OC"/>
    <x v="1143"/>
    <s v="FOURNIGAULT FLORENT"/>
    <n v="2.7"/>
    <n v="0.11"/>
    <n v="0"/>
    <n v="4.75"/>
    <n v="1.83"/>
    <n v="2.14"/>
    <n v="12.82"/>
    <n v="7.05"/>
    <n v="7.12"/>
    <n v="16.739999999999998"/>
    <n v="11.08"/>
    <n v="6.95"/>
    <n v="7.45"/>
    <n v="32.26"/>
    <s v="071081"/>
    <x v="1143"/>
  </r>
  <r>
    <s v="5"/>
    <s v="SEC"/>
    <x v="1144"/>
    <s v="ALLIO CHRISTELLE"/>
    <n v="3.09"/>
    <n v="0.46"/>
    <n v="0"/>
    <n v="5.1100000000000003"/>
    <n v="8.3800000000000008"/>
    <n v="0"/>
    <n v="13.45"/>
    <n v="8.39"/>
    <n v="17.43"/>
    <n v="15.01"/>
    <n v="11.27"/>
    <n v="8.0399999999999991"/>
    <n v="8.1999999999999993"/>
    <n v="31.549999999999997"/>
    <s v="071081"/>
    <x v="1144"/>
  </r>
  <r>
    <s v="5"/>
    <s v="SEC"/>
    <x v="1145"/>
    <s v="BERTHO ROMAIN"/>
    <n v="1.31"/>
    <n v="0"/>
    <n v="0"/>
    <n v="0.16"/>
    <n v="0"/>
    <n v="0"/>
    <m/>
    <m/>
    <m/>
    <m/>
    <m/>
    <m/>
    <n v="1.47"/>
    <n v="1.31"/>
    <s v="071081"/>
    <x v="1145"/>
  </r>
  <r>
    <s v="5"/>
    <s v="SEC"/>
    <x v="1146"/>
    <s v="FREHEL SARAH"/>
    <m/>
    <m/>
    <m/>
    <m/>
    <m/>
    <m/>
    <m/>
    <m/>
    <m/>
    <m/>
    <m/>
    <m/>
    <n v="0"/>
    <n v="0"/>
    <s v="071081"/>
    <x v="1146"/>
  </r>
  <r>
    <s v="5"/>
    <s v="SEC"/>
    <x v="1147"/>
    <s v="JOALLAND OLIVIER"/>
    <n v="6.35"/>
    <n v="0"/>
    <n v="0"/>
    <n v="5.4"/>
    <n v="0"/>
    <n v="0"/>
    <n v="12.79"/>
    <n v="0"/>
    <n v="20.78"/>
    <n v="15.71"/>
    <n v="0"/>
    <n v="0"/>
    <n v="11.75"/>
    <n v="34.85"/>
    <s v="071081"/>
    <x v="1147"/>
  </r>
  <r>
    <s v="5"/>
    <s v="SEC"/>
    <x v="1148"/>
    <s v="HIRBEC PAUL"/>
    <n v="1.6"/>
    <n v="0.25"/>
    <n v="0"/>
    <n v="1.72"/>
    <n v="0.28999999999999998"/>
    <n v="1.96"/>
    <n v="11.6"/>
    <n v="21.94"/>
    <n v="3.74"/>
    <n v="13.34"/>
    <n v="41.83"/>
    <n v="25.55"/>
    <n v="3.3200000000000003"/>
    <n v="26.54"/>
    <s v="071081"/>
    <x v="1148"/>
  </r>
  <r>
    <s v="5"/>
    <s v="SEC"/>
    <x v="1149"/>
    <s v="LEFEUVRE GUENOLE"/>
    <n v="1.59"/>
    <n v="0"/>
    <n v="0"/>
    <n v="7.93"/>
    <n v="0"/>
    <n v="0"/>
    <n v="10.62"/>
    <n v="0.43"/>
    <n v="7.01"/>
    <n v="11.25"/>
    <n v="3.81"/>
    <n v="11.32"/>
    <n v="9.52"/>
    <n v="23.46"/>
    <s v="071081"/>
    <x v="1149"/>
  </r>
  <r>
    <s v="5"/>
    <s v="SEC"/>
    <x v="1150"/>
    <s v="LESCOUTRA MARTIN"/>
    <m/>
    <m/>
    <m/>
    <m/>
    <m/>
    <m/>
    <m/>
    <m/>
    <m/>
    <m/>
    <m/>
    <m/>
    <n v="0"/>
    <n v="0"/>
    <s v="071081"/>
    <x v="1150"/>
  </r>
  <r>
    <s v="5"/>
    <s v="SEC"/>
    <x v="1151"/>
    <s v="COUSIN CAROLINE"/>
    <n v="0.2"/>
    <n v="0"/>
    <n v="0"/>
    <n v="3.62"/>
    <n v="0"/>
    <n v="0"/>
    <n v="26.67"/>
    <n v="0"/>
    <n v="24.31"/>
    <n v="16.87"/>
    <n v="0"/>
    <n v="20.13"/>
    <n v="3.8200000000000003"/>
    <n v="43.74"/>
    <s v="071081"/>
    <x v="1151"/>
  </r>
  <r>
    <s v="5"/>
    <s v="SEC"/>
    <x v="1152"/>
    <s v="GARRAUX EMMANUEL"/>
    <n v="0"/>
    <n v="0"/>
    <n v="0"/>
    <m/>
    <m/>
    <m/>
    <m/>
    <m/>
    <m/>
    <m/>
    <m/>
    <m/>
    <n v="0"/>
    <n v="0"/>
    <s v="071081"/>
    <x v="1152"/>
  </r>
  <r>
    <s v="5"/>
    <s v="SEC"/>
    <x v="1153"/>
    <s v="FORI ANTHONY"/>
    <n v="4.28"/>
    <n v="0"/>
    <n v="0"/>
    <n v="7.61"/>
    <n v="0"/>
    <n v="3.23"/>
    <n v="10.44"/>
    <n v="0.22"/>
    <n v="1.45"/>
    <n v="14.32"/>
    <n v="0"/>
    <n v="0"/>
    <n v="11.89"/>
    <n v="29.04"/>
    <s v="071081"/>
    <x v="1153"/>
  </r>
  <r>
    <s v="5"/>
    <s v="SEC"/>
    <x v="1154"/>
    <s v="FLORIO PASCALE"/>
    <n v="2.57"/>
    <n v="0.22"/>
    <n v="0"/>
    <n v="2.29"/>
    <n v="0.27"/>
    <n v="2.13"/>
    <n v="13.88"/>
    <n v="12.81"/>
    <n v="3.71"/>
    <n v="24.12"/>
    <n v="8.4600000000000009"/>
    <n v="0"/>
    <n v="4.8599999999999994"/>
    <n v="40.57"/>
    <s v="071081"/>
    <x v="1154"/>
  </r>
  <r>
    <s v="5"/>
    <s v="SEC"/>
    <x v="1155"/>
    <s v="ARMANDE CHARLES ED"/>
    <n v="2"/>
    <n v="0"/>
    <n v="0"/>
    <n v="1.35"/>
    <n v="2.9"/>
    <n v="0"/>
    <n v="2.37"/>
    <n v="4.5199999999999996"/>
    <n v="0"/>
    <n v="0"/>
    <n v="4.16"/>
    <m/>
    <n v="3.35"/>
    <n v="4.37"/>
    <s v="071081"/>
    <x v="1155"/>
  </r>
  <r>
    <s v="5"/>
    <s v="SEC"/>
    <x v="1156"/>
    <s v="SOLENTE SOPHIE"/>
    <n v="0"/>
    <n v="4.79"/>
    <n v="0"/>
    <m/>
    <m/>
    <m/>
    <m/>
    <m/>
    <m/>
    <m/>
    <m/>
    <m/>
    <n v="0"/>
    <n v="0"/>
    <s v="071081"/>
    <x v="1156"/>
  </r>
  <r>
    <s v="4"/>
    <s v="OC"/>
    <x v="1157"/>
    <s v="GUITTON OLIVIER"/>
    <n v="2.81"/>
    <n v="0.4"/>
    <n v="0.52"/>
    <n v="3.75"/>
    <n v="0.03"/>
    <n v="3.35"/>
    <n v="10.039999999999999"/>
    <n v="3.42"/>
    <n v="2.83"/>
    <n v="13.51"/>
    <n v="3.1"/>
    <n v="14.45"/>
    <n v="6.5600000000000005"/>
    <n v="26.36"/>
    <s v="071467"/>
    <x v="1157"/>
  </r>
  <r>
    <s v="5"/>
    <s v="SEC"/>
    <x v="1158"/>
    <s v="DAVID HELENE"/>
    <m/>
    <m/>
    <m/>
    <m/>
    <m/>
    <m/>
    <m/>
    <m/>
    <m/>
    <m/>
    <m/>
    <m/>
    <n v="0"/>
    <n v="0"/>
    <s v="071467"/>
    <x v="1158"/>
  </r>
  <r>
    <s v="5"/>
    <s v="SEC"/>
    <x v="1159"/>
    <s v="KLEIN GREGORY"/>
    <n v="3.96"/>
    <n v="0"/>
    <n v="0"/>
    <n v="5.96"/>
    <n v="0"/>
    <n v="0"/>
    <n v="13.54"/>
    <n v="0"/>
    <n v="0"/>
    <n v="20.67"/>
    <n v="0"/>
    <n v="0"/>
    <n v="9.92"/>
    <n v="38.17"/>
    <s v="071467"/>
    <x v="1159"/>
  </r>
  <r>
    <s v="5"/>
    <s v="SEC"/>
    <x v="1160"/>
    <s v="BLY OLIVIER"/>
    <n v="0"/>
    <n v="0"/>
    <n v="0"/>
    <n v="3.85"/>
    <n v="0"/>
    <n v="0"/>
    <n v="7.99"/>
    <n v="0"/>
    <n v="0"/>
    <n v="8.58"/>
    <n v="0"/>
    <n v="0"/>
    <n v="3.85"/>
    <n v="16.57"/>
    <s v="071467"/>
    <x v="1160"/>
  </r>
  <r>
    <s v="5"/>
    <s v="SEC"/>
    <x v="1161"/>
    <s v="RETAIL BENJAMIN"/>
    <m/>
    <m/>
    <m/>
    <m/>
    <m/>
    <m/>
    <m/>
    <m/>
    <m/>
    <m/>
    <m/>
    <m/>
    <n v="0"/>
    <n v="0"/>
    <s v="071467"/>
    <x v="1161"/>
  </r>
  <r>
    <s v="5"/>
    <s v="SEC"/>
    <x v="1162"/>
    <s v="FOURNIER NOANN"/>
    <n v="1.99"/>
    <n v="0.24"/>
    <n v="0"/>
    <n v="2.0499999999999998"/>
    <n v="0"/>
    <n v="6.27"/>
    <n v="5.78"/>
    <n v="8.67"/>
    <n v="6.11"/>
    <n v="8.67"/>
    <n v="7"/>
    <n v="15.87"/>
    <n v="4.04"/>
    <n v="16.440000000000001"/>
    <s v="071467"/>
    <x v="1162"/>
  </r>
  <r>
    <s v="5"/>
    <s v="SEC"/>
    <x v="1163"/>
    <s v="MONFLIER MATTHIEU"/>
    <n v="13.37"/>
    <n v="0.95"/>
    <n v="0"/>
    <n v="8.9499999999999993"/>
    <n v="0.02"/>
    <n v="3.8"/>
    <n v="13.33"/>
    <n v="0.02"/>
    <n v="13.83"/>
    <n v="21.29"/>
    <n v="1.35"/>
    <n v="22.2"/>
    <n v="22.32"/>
    <n v="47.989999999999995"/>
    <s v="071467"/>
    <x v="1163"/>
  </r>
  <r>
    <s v="5"/>
    <s v="SEC"/>
    <x v="1164"/>
    <s v="NOWAK FREDDY"/>
    <n v="0.9"/>
    <n v="0"/>
    <n v="0"/>
    <n v="4.6900000000000004"/>
    <n v="0"/>
    <n v="0"/>
    <n v="18.73"/>
    <n v="0"/>
    <n v="0"/>
    <n v="14.6"/>
    <n v="0"/>
    <n v="0"/>
    <n v="5.5900000000000007"/>
    <n v="34.229999999999997"/>
    <s v="071467"/>
    <x v="1164"/>
  </r>
  <r>
    <s v="5"/>
    <s v="SEC"/>
    <x v="1165"/>
    <s v="LIAGRE ESTELLE"/>
    <m/>
    <m/>
    <m/>
    <m/>
    <m/>
    <m/>
    <m/>
    <m/>
    <m/>
    <m/>
    <m/>
    <m/>
    <n v="0"/>
    <n v="0"/>
    <s v="071467"/>
    <x v="1165"/>
  </r>
  <r>
    <s v="5"/>
    <s v="SEC"/>
    <x v="1166"/>
    <s v="HEREL MAXENCE"/>
    <n v="5.26"/>
    <n v="1.41"/>
    <n v="0"/>
    <n v="2.16"/>
    <n v="0"/>
    <n v="5.14"/>
    <n v="7.11"/>
    <n v="1.28"/>
    <n v="0"/>
    <n v="13.15"/>
    <n v="1.03"/>
    <n v="0"/>
    <n v="7.42"/>
    <n v="25.520000000000003"/>
    <s v="071467"/>
    <x v="1166"/>
  </r>
  <r>
    <s v="5"/>
    <s v="SEC"/>
    <x v="1167"/>
    <s v="SECTEUR BLAN "/>
    <m/>
    <m/>
    <m/>
    <m/>
    <m/>
    <m/>
    <m/>
    <m/>
    <m/>
    <m/>
    <m/>
    <m/>
    <n v="0"/>
    <n v="0"/>
    <s v="071467"/>
    <x v="1167"/>
  </r>
  <r>
    <s v="5"/>
    <s v="SEC"/>
    <x v="1168"/>
    <s v="SECTEUR BLAN "/>
    <m/>
    <m/>
    <m/>
    <m/>
    <m/>
    <m/>
    <m/>
    <m/>
    <m/>
    <m/>
    <m/>
    <m/>
    <n v="0"/>
    <n v="0"/>
    <s v="071467"/>
    <x v="1168"/>
  </r>
  <r>
    <s v="5"/>
    <s v="SEC"/>
    <x v="1169"/>
    <s v="SECTEUR BLAN "/>
    <m/>
    <m/>
    <m/>
    <m/>
    <m/>
    <m/>
    <m/>
    <m/>
    <m/>
    <m/>
    <m/>
    <m/>
    <n v="0"/>
    <n v="0"/>
    <s v="071467"/>
    <x v="1169"/>
  </r>
  <r>
    <s v="5"/>
    <s v="SEC"/>
    <x v="1170"/>
    <s v="SECTEUR BLAN "/>
    <m/>
    <m/>
    <m/>
    <m/>
    <m/>
    <m/>
    <m/>
    <m/>
    <m/>
    <m/>
    <m/>
    <m/>
    <n v="0"/>
    <n v="0"/>
    <s v="071467"/>
    <x v="1170"/>
  </r>
  <r>
    <s v="5"/>
    <s v="SEC"/>
    <x v="1171"/>
    <s v="SECTEUR BLAN "/>
    <m/>
    <m/>
    <m/>
    <m/>
    <m/>
    <m/>
    <m/>
    <m/>
    <m/>
    <m/>
    <m/>
    <m/>
    <n v="0"/>
    <n v="0"/>
    <s v="071467"/>
    <x v="1171"/>
  </r>
  <r>
    <s v="4"/>
    <s v="OC"/>
    <x v="1172"/>
    <s v="SINEAU BENJAMIN"/>
    <n v="1.73"/>
    <n v="0.4"/>
    <n v="1.02"/>
    <n v="3.21"/>
    <n v="6.43"/>
    <n v="1.46"/>
    <n v="8.31"/>
    <n v="5.58"/>
    <n v="7.36"/>
    <n v="19.8"/>
    <n v="1.1100000000000001"/>
    <n v="12.15"/>
    <n v="4.9399999999999995"/>
    <n v="29.840000000000003"/>
    <s v="700073"/>
    <x v="1172"/>
  </r>
  <r>
    <s v="5"/>
    <s v="SEC"/>
    <x v="1173"/>
    <s v="DANN JOELLE"/>
    <n v="0"/>
    <n v="0"/>
    <n v="0"/>
    <n v="19.559999999999999"/>
    <n v="50"/>
    <n v="0"/>
    <n v="19.260000000000002"/>
    <n v="40.92"/>
    <m/>
    <n v="27.65"/>
    <n v="0"/>
    <m/>
    <n v="19.559999999999999"/>
    <n v="46.91"/>
    <s v="700073"/>
    <x v="1173"/>
  </r>
  <r>
    <s v="5"/>
    <s v="SEC"/>
    <x v="1174"/>
    <s v="MAIENZA FABIEN"/>
    <m/>
    <m/>
    <m/>
    <m/>
    <m/>
    <m/>
    <m/>
    <m/>
    <m/>
    <m/>
    <m/>
    <m/>
    <n v="0"/>
    <n v="0"/>
    <s v="700073"/>
    <x v="1174"/>
  </r>
  <r>
    <s v="5"/>
    <s v="SEC"/>
    <x v="1175"/>
    <s v="LE SOMMER LAURENCE"/>
    <n v="0"/>
    <n v="0"/>
    <n v="0"/>
    <n v="4.26"/>
    <n v="0"/>
    <n v="0"/>
    <n v="0"/>
    <n v="0"/>
    <m/>
    <n v="0"/>
    <n v="0"/>
    <n v="0"/>
    <n v="4.26"/>
    <n v="0"/>
    <s v="700073"/>
    <x v="1175"/>
  </r>
  <r>
    <s v="5"/>
    <s v="SEC"/>
    <x v="1176"/>
    <s v="CASTIER BAPTISTE"/>
    <n v="1.89"/>
    <n v="0"/>
    <n v="0"/>
    <n v="7.79"/>
    <n v="0"/>
    <n v="0"/>
    <m/>
    <m/>
    <m/>
    <m/>
    <m/>
    <m/>
    <n v="9.68"/>
    <n v="1.89"/>
    <s v="700073"/>
    <x v="1176"/>
  </r>
  <r>
    <s v="5"/>
    <s v="SEC"/>
    <x v="1177"/>
    <s v="SOUALHI MAYEDI"/>
    <n v="3.13"/>
    <n v="0"/>
    <n v="0"/>
    <n v="4.66"/>
    <n v="0"/>
    <n v="5.19"/>
    <n v="12.78"/>
    <n v="0"/>
    <n v="4.71"/>
    <n v="7.17"/>
    <n v="0"/>
    <n v="0"/>
    <n v="7.79"/>
    <n v="23.08"/>
    <s v="700073"/>
    <x v="1177"/>
  </r>
  <r>
    <s v="5"/>
    <s v="SEC"/>
    <x v="1178"/>
    <s v="VOILLET MANON"/>
    <n v="0"/>
    <n v="0"/>
    <n v="0"/>
    <n v="5.05"/>
    <n v="0"/>
    <n v="2.2200000000000002"/>
    <n v="16.29"/>
    <n v="0.33"/>
    <n v="4.9800000000000004"/>
    <n v="23.61"/>
    <n v="0"/>
    <n v="11.61"/>
    <n v="5.05"/>
    <n v="39.9"/>
    <s v="700073"/>
    <x v="1178"/>
  </r>
  <r>
    <s v="5"/>
    <s v="SEC"/>
    <x v="1179"/>
    <s v="BRENNER BOJA GUILLAUME"/>
    <n v="1.76"/>
    <n v="1.5"/>
    <n v="0"/>
    <n v="3.85"/>
    <n v="0"/>
    <n v="0"/>
    <n v="3.66"/>
    <n v="1.28"/>
    <n v="9.57"/>
    <n v="15"/>
    <n v="1.56"/>
    <n v="10.55"/>
    <n v="5.61"/>
    <n v="20.420000000000002"/>
    <s v="700073"/>
    <x v="1179"/>
  </r>
  <r>
    <s v="5"/>
    <s v="SEC"/>
    <x v="1180"/>
    <s v="ROBIN JACQUES-OL"/>
    <n v="1.74"/>
    <n v="0"/>
    <n v="13.64"/>
    <n v="2"/>
    <n v="0"/>
    <n v="6.26"/>
    <n v="12.03"/>
    <n v="0"/>
    <n v="3.54"/>
    <n v="12.95"/>
    <n v="0.31"/>
    <n v="5.07"/>
    <n v="3.74"/>
    <n v="26.72"/>
    <s v="700073"/>
    <x v="1180"/>
  </r>
  <r>
    <s v="5"/>
    <s v="SEC"/>
    <x v="1181"/>
    <s v="JOGUET AUDREY"/>
    <n v="0"/>
    <n v="0"/>
    <n v="0"/>
    <n v="2.34"/>
    <n v="0"/>
    <n v="18.11"/>
    <n v="10.5"/>
    <n v="10.45"/>
    <n v="11.54"/>
    <n v="15.29"/>
    <n v="15.07"/>
    <n v="5.08"/>
    <n v="2.34"/>
    <n v="25.79"/>
    <s v="700073"/>
    <x v="1181"/>
  </r>
  <r>
    <s v="5"/>
    <s v="SEC"/>
    <x v="1182"/>
    <s v="NOUVEL PAULINE"/>
    <n v="1.26"/>
    <n v="0"/>
    <n v="8.35"/>
    <n v="4.57"/>
    <n v="0"/>
    <n v="3.8"/>
    <n v="14.37"/>
    <n v="0"/>
    <n v="2.57"/>
    <n v="8.41"/>
    <n v="0"/>
    <n v="4.8"/>
    <n v="5.83"/>
    <n v="24.04"/>
    <s v="700073"/>
    <x v="1182"/>
  </r>
  <r>
    <s v="5"/>
    <s v="SEC"/>
    <x v="1183"/>
    <s v="ROMPILLON JOACHIM"/>
    <n v="3.5"/>
    <n v="0"/>
    <n v="0"/>
    <m/>
    <m/>
    <m/>
    <m/>
    <m/>
    <m/>
    <m/>
    <m/>
    <m/>
    <n v="3.5"/>
    <n v="3.5"/>
    <s v="700073"/>
    <x v="1183"/>
  </r>
  <r>
    <s v="5"/>
    <s v="SEC"/>
    <x v="1184"/>
    <s v="GUIBERT GAEL"/>
    <n v="0"/>
    <s v=""/>
    <n v="0"/>
    <n v="0"/>
    <n v="0"/>
    <n v="0"/>
    <n v="12.46"/>
    <n v="0"/>
    <m/>
    <n v="18.61"/>
    <n v="0"/>
    <n v="12.63"/>
    <n v="0"/>
    <n v="31.07"/>
    <s v="700073"/>
    <x v="1184"/>
  </r>
  <r>
    <s v="5"/>
    <s v="SEC"/>
    <x v="1185"/>
    <s v="LAMARGOT ADRIAN"/>
    <m/>
    <m/>
    <m/>
    <m/>
    <m/>
    <m/>
    <m/>
    <m/>
    <m/>
    <m/>
    <m/>
    <m/>
    <n v="0"/>
    <n v="0"/>
    <s v="700073"/>
    <x v="1185"/>
  </r>
  <r>
    <s v="5"/>
    <s v="SEC"/>
    <x v="1186"/>
    <s v="SECTEUR BLAN "/>
    <m/>
    <m/>
    <m/>
    <m/>
    <m/>
    <m/>
    <m/>
    <m/>
    <m/>
    <m/>
    <m/>
    <m/>
    <n v="0"/>
    <n v="0"/>
    <s v="700073"/>
    <x v="1186"/>
  </r>
  <r>
    <s v="3"/>
    <s v="OD"/>
    <x v="1187"/>
    <s v="CORVELLEC BERENGERE"/>
    <n v="3.67"/>
    <n v="0.28999999999999998"/>
    <n v="1.1100000000000001"/>
    <n v="6.45"/>
    <n v="0.6"/>
    <n v="2.52"/>
    <n v="11.22"/>
    <n v="0.95"/>
    <n v="4.9000000000000004"/>
    <n v="15.32"/>
    <n v="3.28"/>
    <n v="6.54"/>
    <n v="10.120000000000001"/>
    <n v="30.21"/>
    <n v="0"/>
    <x v="1187"/>
  </r>
  <r>
    <s v="4"/>
    <s v="OC"/>
    <x v="1188"/>
    <s v="PITON RICHARD"/>
    <n v="2.38"/>
    <n v="0.3"/>
    <n v="0.6"/>
    <n v="4.95"/>
    <n v="1.03"/>
    <n v="4.16"/>
    <n v="11.86"/>
    <n v="2.11"/>
    <n v="9.2799999999999994"/>
    <n v="15.98"/>
    <n v="6.19"/>
    <n v="6.27"/>
    <n v="7.33"/>
    <n v="30.22"/>
    <s v="071083"/>
    <x v="1188"/>
  </r>
  <r>
    <s v="5"/>
    <s v="SEC"/>
    <x v="1189"/>
    <s v="GARREAU AURELIEN"/>
    <n v="2.85"/>
    <n v="0"/>
    <n v="0"/>
    <n v="7.09"/>
    <n v="0.89"/>
    <n v="24.65"/>
    <n v="14.84"/>
    <n v="0.76"/>
    <n v="27.35"/>
    <n v="15.51"/>
    <n v="2.4"/>
    <n v="4.5599999999999996"/>
    <n v="9.94"/>
    <n v="33.200000000000003"/>
    <s v="071083"/>
    <x v="1189"/>
  </r>
  <r>
    <s v="5"/>
    <s v="SEC"/>
    <x v="1190"/>
    <s v="SCHMIT CHRISTELLE"/>
    <m/>
    <m/>
    <m/>
    <m/>
    <m/>
    <m/>
    <m/>
    <m/>
    <m/>
    <m/>
    <m/>
    <m/>
    <n v="0"/>
    <n v="0"/>
    <s v="071083"/>
    <x v="1190"/>
  </r>
  <r>
    <s v="5"/>
    <s v="SEC"/>
    <x v="1191"/>
    <s v="CATURRA VICTOR"/>
    <m/>
    <m/>
    <m/>
    <m/>
    <m/>
    <m/>
    <m/>
    <m/>
    <m/>
    <m/>
    <m/>
    <m/>
    <n v="0"/>
    <n v="0"/>
    <s v="071083"/>
    <x v="1191"/>
  </r>
  <r>
    <s v="5"/>
    <s v="SEC"/>
    <x v="1192"/>
    <s v="LHUMEAU YANN"/>
    <m/>
    <m/>
    <m/>
    <m/>
    <m/>
    <m/>
    <m/>
    <m/>
    <m/>
    <m/>
    <m/>
    <m/>
    <n v="0"/>
    <n v="0"/>
    <s v="071083"/>
    <x v="1192"/>
  </r>
  <r>
    <s v="5"/>
    <s v="SEC"/>
    <x v="1193"/>
    <s v="BAUNE MARTIN"/>
    <n v="1.23"/>
    <n v="0"/>
    <n v="0"/>
    <n v="5.09"/>
    <n v="1.1599999999999999"/>
    <n v="0"/>
    <n v="7.49"/>
    <n v="0"/>
    <n v="0"/>
    <m/>
    <n v="0"/>
    <n v="0"/>
    <n v="6.32"/>
    <n v="8.7200000000000006"/>
    <s v="071083"/>
    <x v="1193"/>
  </r>
  <r>
    <s v="5"/>
    <s v="SEC"/>
    <x v="1194"/>
    <s v="GOUBAUD VINCENT"/>
    <n v="2.65"/>
    <n v="19.809999999999999"/>
    <n v="0"/>
    <n v="7.18"/>
    <n v="0"/>
    <n v="0"/>
    <n v="17.170000000000002"/>
    <n v="10.95"/>
    <n v="0"/>
    <n v="15.31"/>
    <n v="5.28"/>
    <n v="13.96"/>
    <n v="9.83"/>
    <n v="35.130000000000003"/>
    <s v="071083"/>
    <x v="1194"/>
  </r>
  <r>
    <s v="5"/>
    <s v="SEC"/>
    <x v="1195"/>
    <s v="GABARD STEPHANIE"/>
    <n v="3.03"/>
    <n v="0"/>
    <n v="0"/>
    <n v="4.4800000000000004"/>
    <n v="0"/>
    <n v="0"/>
    <n v="13.29"/>
    <n v="0"/>
    <n v="0"/>
    <n v="13.37"/>
    <n v="0"/>
    <n v="0"/>
    <n v="7.51"/>
    <n v="29.689999999999998"/>
    <s v="071083"/>
    <x v="1195"/>
  </r>
  <r>
    <s v="5"/>
    <s v="SEC"/>
    <x v="1196"/>
    <s v="FILLON FLORENT"/>
    <n v="1.1399999999999999"/>
    <n v="0"/>
    <n v="0"/>
    <n v="1.73"/>
    <n v="0"/>
    <n v="0"/>
    <n v="9"/>
    <n v="0"/>
    <n v="0"/>
    <m/>
    <m/>
    <m/>
    <n v="2.87"/>
    <n v="10.14"/>
    <s v="071083"/>
    <x v="1196"/>
  </r>
  <r>
    <s v="5"/>
    <s v="SEC"/>
    <x v="1197"/>
    <s v="MAINDROU DAVID"/>
    <n v="0.64"/>
    <n v="0"/>
    <n v="2.89"/>
    <n v="4.6500000000000004"/>
    <n v="4.99"/>
    <n v="0"/>
    <n v="9.3800000000000008"/>
    <n v="3.81"/>
    <n v="13.48"/>
    <n v="18.8"/>
    <n v="23.37"/>
    <n v="0"/>
    <n v="5.29"/>
    <n v="28.82"/>
    <s v="071083"/>
    <x v="1197"/>
  </r>
  <r>
    <s v="5"/>
    <s v="SEC"/>
    <x v="1198"/>
    <s v="SECTEUR BLAN "/>
    <m/>
    <m/>
    <m/>
    <m/>
    <m/>
    <m/>
    <m/>
    <m/>
    <m/>
    <m/>
    <m/>
    <m/>
    <n v="0"/>
    <n v="0"/>
    <s v="071083"/>
    <x v="1198"/>
  </r>
  <r>
    <s v="5"/>
    <s v="SEC"/>
    <x v="1199"/>
    <s v="SECTEUR BLAN "/>
    <m/>
    <m/>
    <m/>
    <m/>
    <m/>
    <m/>
    <m/>
    <m/>
    <m/>
    <m/>
    <m/>
    <m/>
    <n v="0"/>
    <n v="0"/>
    <s v="071083"/>
    <x v="1199"/>
  </r>
  <r>
    <s v="5"/>
    <s v="SEC"/>
    <x v="1200"/>
    <s v="SECTEUR BLAN "/>
    <m/>
    <m/>
    <m/>
    <m/>
    <m/>
    <m/>
    <m/>
    <m/>
    <m/>
    <m/>
    <m/>
    <m/>
    <n v="0"/>
    <n v="0"/>
    <s v="071083"/>
    <x v="1200"/>
  </r>
  <r>
    <s v="5"/>
    <s v="SEC"/>
    <x v="1201"/>
    <s v="SECTEUR BLAN "/>
    <m/>
    <m/>
    <m/>
    <m/>
    <m/>
    <m/>
    <m/>
    <m/>
    <m/>
    <m/>
    <m/>
    <m/>
    <n v="0"/>
    <n v="0"/>
    <s v="071083"/>
    <x v="1201"/>
  </r>
  <r>
    <s v="5"/>
    <s v="SEC"/>
    <x v="1202"/>
    <s v="SECTEUR BLAN "/>
    <m/>
    <m/>
    <m/>
    <m/>
    <m/>
    <m/>
    <m/>
    <m/>
    <m/>
    <m/>
    <m/>
    <m/>
    <n v="0"/>
    <n v="0"/>
    <s v="071083"/>
    <x v="1202"/>
  </r>
  <r>
    <s v="5"/>
    <s v="SEC"/>
    <x v="1203"/>
    <s v="SECTEUR BLAN "/>
    <m/>
    <m/>
    <m/>
    <m/>
    <m/>
    <m/>
    <m/>
    <m/>
    <m/>
    <m/>
    <m/>
    <m/>
    <n v="0"/>
    <n v="0"/>
    <s v="071083"/>
    <x v="1203"/>
  </r>
  <r>
    <s v="5"/>
    <s v="SEC"/>
    <x v="1204"/>
    <s v="SECTEUR BLAN "/>
    <m/>
    <m/>
    <m/>
    <m/>
    <m/>
    <m/>
    <m/>
    <m/>
    <m/>
    <m/>
    <m/>
    <m/>
    <n v="0"/>
    <n v="0"/>
    <s v="071083"/>
    <x v="1204"/>
  </r>
  <r>
    <s v="4"/>
    <s v="OC"/>
    <x v="1205"/>
    <s v="BARRE STEPHANE"/>
    <n v="5.36"/>
    <n v="0.6"/>
    <n v="2.41"/>
    <n v="9.33"/>
    <n v="0.35"/>
    <n v="2.95"/>
    <n v="12.49"/>
    <n v="0.59"/>
    <n v="5.69"/>
    <n v="15.21"/>
    <n v="3.03"/>
    <n v="10.44"/>
    <n v="14.690000000000001"/>
    <n v="33.06"/>
    <s v="071088"/>
    <x v="1205"/>
  </r>
  <r>
    <s v="5"/>
    <s v="SEC"/>
    <x v="1206"/>
    <s v="BOISSON LUDIVINE"/>
    <m/>
    <m/>
    <m/>
    <m/>
    <m/>
    <m/>
    <m/>
    <m/>
    <m/>
    <m/>
    <m/>
    <m/>
    <n v="0"/>
    <n v="0"/>
    <s v="071088"/>
    <x v="1206"/>
  </r>
  <r>
    <s v="5"/>
    <s v="SEC"/>
    <x v="1207"/>
    <s v="MONTAIS VANESSA"/>
    <n v="6.82"/>
    <n v="4.07"/>
    <n v="17.04"/>
    <n v="5.73"/>
    <n v="0"/>
    <n v="16.86"/>
    <n v="9.8000000000000007"/>
    <n v="0"/>
    <n v="30.4"/>
    <n v="8.58"/>
    <n v="0"/>
    <n v="27.58"/>
    <n v="12.55"/>
    <n v="25.200000000000003"/>
    <s v="071088"/>
    <x v="1207"/>
  </r>
  <r>
    <s v="5"/>
    <s v="SEC"/>
    <x v="1208"/>
    <s v="BOUCHET-NGUY PATRICIA T"/>
    <n v="5.27"/>
    <n v="0.16"/>
    <n v="0"/>
    <n v="3.78"/>
    <n v="0"/>
    <n v="0"/>
    <n v="11.16"/>
    <n v="0.08"/>
    <n v="0"/>
    <n v="9.34"/>
    <n v="8.14"/>
    <n v="0"/>
    <n v="9.0499999999999989"/>
    <n v="25.77"/>
    <s v="071088"/>
    <x v="1208"/>
  </r>
  <r>
    <s v="5"/>
    <s v="SEC"/>
    <x v="1209"/>
    <s v="DUCHE NADEGE"/>
    <n v="9.4700000000000006"/>
    <n v="0.72"/>
    <n v="0"/>
    <n v="13.35"/>
    <n v="0.69"/>
    <n v="0.81"/>
    <n v="14.54"/>
    <n v="0"/>
    <n v="0.42"/>
    <n v="15.47"/>
    <n v="1.42"/>
    <n v="8.06"/>
    <n v="22.82"/>
    <n v="39.479999999999997"/>
    <s v="071088"/>
    <x v="1209"/>
  </r>
  <r>
    <s v="5"/>
    <s v="SEC"/>
    <x v="1210"/>
    <s v="PLET VIOLETTE"/>
    <n v="2.31"/>
    <n v="0"/>
    <n v="0"/>
    <n v="13.2"/>
    <n v="0"/>
    <n v="0"/>
    <m/>
    <m/>
    <m/>
    <m/>
    <m/>
    <m/>
    <n v="15.51"/>
    <n v="2.31"/>
    <s v="071088"/>
    <x v="1210"/>
  </r>
  <r>
    <s v="5"/>
    <s v="SEC"/>
    <x v="1211"/>
    <s v="LEGRAS EMMANUEL"/>
    <n v="1.59"/>
    <n v="1.1100000000000001"/>
    <n v="0"/>
    <n v="1.7"/>
    <n v="0"/>
    <n v="0"/>
    <n v="0"/>
    <n v="0"/>
    <n v="0"/>
    <m/>
    <m/>
    <m/>
    <n v="3.29"/>
    <n v="1.59"/>
    <s v="071088"/>
    <x v="1211"/>
  </r>
  <r>
    <s v="5"/>
    <s v="SEC"/>
    <x v="1212"/>
    <s v="SORIN DAVID"/>
    <m/>
    <m/>
    <m/>
    <m/>
    <m/>
    <m/>
    <m/>
    <m/>
    <m/>
    <m/>
    <m/>
    <m/>
    <n v="0"/>
    <n v="0"/>
    <s v="071088"/>
    <x v="1212"/>
  </r>
  <r>
    <s v="5"/>
    <s v="SEC"/>
    <x v="1213"/>
    <s v="THOMAS BRANDON"/>
    <n v="7.28"/>
    <n v="0"/>
    <n v="0"/>
    <n v="8.36"/>
    <n v="0"/>
    <n v="0"/>
    <m/>
    <m/>
    <m/>
    <m/>
    <m/>
    <m/>
    <n v="15.64"/>
    <n v="7.28"/>
    <s v="071088"/>
    <x v="1213"/>
  </r>
  <r>
    <s v="5"/>
    <s v="SEC"/>
    <x v="1214"/>
    <s v="SECTEUR BLAN "/>
    <m/>
    <m/>
    <m/>
    <m/>
    <m/>
    <m/>
    <m/>
    <m/>
    <m/>
    <m/>
    <m/>
    <m/>
    <n v="0"/>
    <n v="0"/>
    <s v="071088"/>
    <x v="1214"/>
  </r>
  <r>
    <s v="5"/>
    <s v="SEC"/>
    <x v="1215"/>
    <s v="SECTEUR BLAN "/>
    <m/>
    <m/>
    <m/>
    <m/>
    <m/>
    <m/>
    <m/>
    <m/>
    <m/>
    <m/>
    <m/>
    <m/>
    <n v="0"/>
    <n v="0"/>
    <s v="071088"/>
    <x v="1215"/>
  </r>
  <r>
    <s v="5"/>
    <s v="SEC"/>
    <x v="1216"/>
    <s v="SECTEUR BLAN "/>
    <m/>
    <m/>
    <m/>
    <m/>
    <m/>
    <m/>
    <m/>
    <m/>
    <m/>
    <m/>
    <m/>
    <m/>
    <n v="0"/>
    <n v="0"/>
    <s v="071088"/>
    <x v="1216"/>
  </r>
  <r>
    <s v="5"/>
    <s v="SEC"/>
    <x v="1217"/>
    <s v="SECTEUR BLAN "/>
    <m/>
    <m/>
    <m/>
    <m/>
    <m/>
    <m/>
    <m/>
    <m/>
    <m/>
    <m/>
    <m/>
    <m/>
    <n v="0"/>
    <n v="0"/>
    <s v="071088"/>
    <x v="1217"/>
  </r>
  <r>
    <s v="5"/>
    <s v="SEC"/>
    <x v="1218"/>
    <s v="SECTEUR BLAN "/>
    <m/>
    <m/>
    <m/>
    <m/>
    <m/>
    <m/>
    <m/>
    <m/>
    <m/>
    <m/>
    <m/>
    <m/>
    <n v="0"/>
    <n v="0"/>
    <s v="071088"/>
    <x v="1218"/>
  </r>
  <r>
    <s v="5"/>
    <s v="SEC"/>
    <x v="1219"/>
    <s v="SECTEUR BLAN "/>
    <m/>
    <m/>
    <m/>
    <m/>
    <m/>
    <m/>
    <m/>
    <m/>
    <m/>
    <m/>
    <m/>
    <m/>
    <n v="0"/>
    <n v="0"/>
    <s v="071088"/>
    <x v="1219"/>
  </r>
  <r>
    <s v="5"/>
    <s v="SEC"/>
    <x v="1220"/>
    <s v="SECTEUR BLAN "/>
    <m/>
    <m/>
    <m/>
    <m/>
    <m/>
    <m/>
    <m/>
    <m/>
    <m/>
    <m/>
    <m/>
    <m/>
    <n v="0"/>
    <n v="0"/>
    <s v="071088"/>
    <x v="1220"/>
  </r>
  <r>
    <s v="4"/>
    <s v="OC"/>
    <x v="1221"/>
    <s v="ERNOULT ROMAIN"/>
    <n v="3.69"/>
    <n v="0"/>
    <n v="0.46"/>
    <n v="6.34"/>
    <n v="0.45"/>
    <n v="1.24"/>
    <n v="9.59"/>
    <n v="0.25"/>
    <n v="2.21"/>
    <n v="14.66"/>
    <n v="0.71"/>
    <n v="5.26"/>
    <n v="10.029999999999999"/>
    <n v="27.939999999999998"/>
    <s v="071358"/>
    <x v="1221"/>
  </r>
  <r>
    <s v="5"/>
    <s v="SEC"/>
    <x v="1222"/>
    <s v="CRESSOL FRANCOISE"/>
    <n v="5.0199999999999996"/>
    <n v="0"/>
    <n v="0"/>
    <n v="11.32"/>
    <n v="0"/>
    <n v="0"/>
    <n v="0"/>
    <n v="0"/>
    <n v="0"/>
    <m/>
    <m/>
    <m/>
    <n v="16.34"/>
    <n v="5.0199999999999996"/>
    <s v="071358"/>
    <x v="1222"/>
  </r>
  <r>
    <s v="5"/>
    <s v="SEC"/>
    <x v="1223"/>
    <s v="POUPARD MARIE NOEL"/>
    <n v="2.0299999999999998"/>
    <n v="0"/>
    <n v="0"/>
    <n v="3.77"/>
    <n v="3.2"/>
    <n v="1.03"/>
    <n v="5.67"/>
    <n v="2.37"/>
    <n v="0"/>
    <n v="13.38"/>
    <n v="5.89"/>
    <n v="6.51"/>
    <n v="5.8"/>
    <n v="21.08"/>
    <s v="071358"/>
    <x v="1223"/>
  </r>
  <r>
    <s v="5"/>
    <s v="SEC"/>
    <x v="1224"/>
    <s v="PLOUZE EMMANUELLE"/>
    <m/>
    <m/>
    <m/>
    <m/>
    <m/>
    <m/>
    <m/>
    <m/>
    <m/>
    <m/>
    <m/>
    <m/>
    <n v="0"/>
    <n v="0"/>
    <s v="071358"/>
    <x v="1224"/>
  </r>
  <r>
    <s v="5"/>
    <s v="SEC"/>
    <x v="1225"/>
    <s v="MALCAVAT GUILLAUME"/>
    <n v="3.03"/>
    <n v="0"/>
    <n v="2.4300000000000002"/>
    <n v="3.4"/>
    <n v="0"/>
    <n v="4.03"/>
    <n v="6.93"/>
    <n v="0.09"/>
    <n v="1.55"/>
    <n v="7.98"/>
    <n v="0.19"/>
    <n v="1.4"/>
    <n v="6.43"/>
    <n v="17.939999999999998"/>
    <s v="071358"/>
    <x v="1225"/>
  </r>
  <r>
    <s v="5"/>
    <s v="SEC"/>
    <x v="1226"/>
    <s v="COULON ESTELLE"/>
    <m/>
    <m/>
    <m/>
    <m/>
    <m/>
    <m/>
    <m/>
    <m/>
    <m/>
    <m/>
    <m/>
    <m/>
    <n v="0"/>
    <n v="0"/>
    <s v="071358"/>
    <x v="1226"/>
  </r>
  <r>
    <s v="5"/>
    <s v="SEC"/>
    <x v="1227"/>
    <s v="BROSSARD GILLES"/>
    <n v="8.68"/>
    <n v="0"/>
    <n v="0"/>
    <n v="9.82"/>
    <n v="0"/>
    <n v="0"/>
    <n v="14.79"/>
    <n v="0"/>
    <n v="0"/>
    <n v="42.46"/>
    <n v="0.91"/>
    <n v="6.79"/>
    <n v="18.5"/>
    <n v="65.930000000000007"/>
    <s v="071358"/>
    <x v="1227"/>
  </r>
  <r>
    <s v="5"/>
    <s v="SEC"/>
    <x v="1228"/>
    <s v="JEUDY YANNICK"/>
    <n v="0"/>
    <n v="0"/>
    <n v="0"/>
    <n v="16.39"/>
    <n v="0"/>
    <n v="0"/>
    <n v="20.76"/>
    <n v="0"/>
    <n v="5.39"/>
    <n v="3.65"/>
    <n v="0"/>
    <n v="25.82"/>
    <n v="16.39"/>
    <n v="24.41"/>
    <s v="071358"/>
    <x v="1228"/>
  </r>
  <r>
    <s v="5"/>
    <s v="SEC"/>
    <x v="1229"/>
    <s v="BELLANGER DAMIEN"/>
    <n v="9.07"/>
    <n v="0"/>
    <n v="0"/>
    <n v="15.73"/>
    <n v="0"/>
    <n v="0"/>
    <n v="22.24"/>
    <n v="0"/>
    <n v="0"/>
    <n v="20.99"/>
    <n v="0"/>
    <n v="6.37"/>
    <n v="24.8"/>
    <n v="52.3"/>
    <s v="071358"/>
    <x v="1229"/>
  </r>
  <r>
    <s v="5"/>
    <s v="SEC"/>
    <x v="1230"/>
    <s v="CHAUVET MAXIME"/>
    <n v="5.81"/>
    <n v="0"/>
    <n v="0"/>
    <n v="6.27"/>
    <n v="0"/>
    <n v="0"/>
    <n v="0"/>
    <n v="0"/>
    <n v="0"/>
    <m/>
    <m/>
    <m/>
    <n v="12.079999999999998"/>
    <n v="5.81"/>
    <s v="071358"/>
    <x v="1230"/>
  </r>
  <r>
    <s v="5"/>
    <s v="SEC"/>
    <x v="1231"/>
    <s v="MORINEAU JEREMY"/>
    <n v="1.36"/>
    <n v="0"/>
    <n v="0"/>
    <n v="2.21"/>
    <n v="0"/>
    <n v="0"/>
    <n v="10.119999999999999"/>
    <n v="0"/>
    <n v="3.93"/>
    <n v="10.77"/>
    <n v="0"/>
    <n v="8.0299999999999994"/>
    <n v="3.5700000000000003"/>
    <n v="22.25"/>
    <s v="071358"/>
    <x v="1231"/>
  </r>
  <r>
    <s v="5"/>
    <s v="SEC"/>
    <x v="1232"/>
    <s v="DONNE BENOIST"/>
    <n v="2.23"/>
    <n v="0"/>
    <n v="0"/>
    <n v="5.2"/>
    <n v="0"/>
    <n v="0"/>
    <m/>
    <m/>
    <m/>
    <m/>
    <m/>
    <m/>
    <n v="7.43"/>
    <n v="2.23"/>
    <s v="071358"/>
    <x v="1232"/>
  </r>
  <r>
    <s v="5"/>
    <s v="SEC"/>
    <x v="1233"/>
    <s v="LACROIX DIMITRI"/>
    <n v="6.15"/>
    <n v="0"/>
    <n v="0"/>
    <n v="20.04"/>
    <n v="0"/>
    <n v="3.89"/>
    <n v="14.09"/>
    <n v="0"/>
    <n v="7.15"/>
    <m/>
    <m/>
    <m/>
    <n v="26.189999999999998"/>
    <n v="20.240000000000002"/>
    <s v="071358"/>
    <x v="1233"/>
  </r>
  <r>
    <s v="5"/>
    <s v="SEC"/>
    <x v="1234"/>
    <s v="SECTEUR BLAN "/>
    <m/>
    <m/>
    <m/>
    <m/>
    <m/>
    <m/>
    <m/>
    <m/>
    <m/>
    <m/>
    <m/>
    <m/>
    <n v="0"/>
    <n v="0"/>
    <s v="071358"/>
    <x v="1234"/>
  </r>
  <r>
    <s v="5"/>
    <s v="SEC"/>
    <x v="1235"/>
    <s v="SECTEUR BLAN "/>
    <m/>
    <m/>
    <m/>
    <m/>
    <m/>
    <m/>
    <m/>
    <m/>
    <m/>
    <m/>
    <m/>
    <m/>
    <n v="0"/>
    <n v="0"/>
    <s v="071358"/>
    <x v="1235"/>
  </r>
  <r>
    <s v="5"/>
    <s v="SEC"/>
    <x v="1236"/>
    <s v="SECTEUR BLAN "/>
    <m/>
    <m/>
    <m/>
    <m/>
    <m/>
    <m/>
    <m/>
    <m/>
    <m/>
    <m/>
    <m/>
    <m/>
    <n v="0"/>
    <n v="0"/>
    <s v="071358"/>
    <x v="1236"/>
  </r>
  <r>
    <s v="5"/>
    <s v="SEC"/>
    <x v="1237"/>
    <s v="SECTEUR BLAN "/>
    <m/>
    <m/>
    <m/>
    <m/>
    <m/>
    <m/>
    <m/>
    <m/>
    <m/>
    <m/>
    <m/>
    <m/>
    <n v="0"/>
    <n v="0"/>
    <s v="071358"/>
    <x v="1237"/>
  </r>
  <r>
    <s v="0"/>
    <s v="SIEGE"/>
    <x v="1238"/>
    <s v="LEBOUCHER FLORENCE"/>
    <m/>
    <m/>
    <m/>
    <m/>
    <m/>
    <m/>
    <m/>
    <m/>
    <m/>
    <m/>
    <m/>
    <m/>
    <n v="0"/>
    <n v="0"/>
    <n v="0"/>
    <x v="1238"/>
  </r>
  <r>
    <s v="3"/>
    <s v="OD"/>
    <x v="1239"/>
    <s v="DEVILLIER AURELIE"/>
    <n v="4.5599999999999996"/>
    <n v="0.05"/>
    <n v="2.6"/>
    <n v="6.94"/>
    <n v="1.29"/>
    <n v="4.6500000000000004"/>
    <n v="16.96"/>
    <n v="2.38"/>
    <n v="7.93"/>
    <n v="27.14"/>
    <n v="4.9800000000000004"/>
    <n v="10.57"/>
    <n v="11.5"/>
    <n v="48.66"/>
    <n v="0"/>
    <x v="1239"/>
  </r>
  <r>
    <s v="4"/>
    <s v="OC"/>
    <x v="1240"/>
    <s v="CAPELLO ANTHONY"/>
    <n v="3.97"/>
    <n v="0"/>
    <n v="0"/>
    <n v="3.05"/>
    <n v="0.53"/>
    <n v="0"/>
    <n v="16"/>
    <n v="3.98"/>
    <m/>
    <m/>
    <m/>
    <m/>
    <n v="7.02"/>
    <n v="19.97"/>
    <s v="071102"/>
    <x v="1240"/>
  </r>
  <r>
    <s v="5"/>
    <s v="SEC"/>
    <x v="1241"/>
    <s v="SIMON PIERRICK"/>
    <m/>
    <m/>
    <m/>
    <m/>
    <m/>
    <m/>
    <m/>
    <m/>
    <m/>
    <m/>
    <m/>
    <m/>
    <n v="0"/>
    <n v="0"/>
    <s v="071102"/>
    <x v="1241"/>
  </r>
  <r>
    <s v="5"/>
    <s v="SEC"/>
    <x v="1242"/>
    <s v="COCHET FABIEN"/>
    <n v="1.0900000000000001"/>
    <n v="0"/>
    <n v="0"/>
    <n v="1.54"/>
    <n v="0"/>
    <n v="0"/>
    <n v="2.62"/>
    <n v="0"/>
    <n v="6.91"/>
    <n v="9.33"/>
    <n v="22.76"/>
    <n v="14.28"/>
    <n v="2.63"/>
    <n v="13.04"/>
    <s v="071102"/>
    <x v="1242"/>
  </r>
  <r>
    <s v="5"/>
    <s v="SEC"/>
    <x v="1243"/>
    <s v="SECTEUR BLAN "/>
    <m/>
    <m/>
    <m/>
    <m/>
    <m/>
    <m/>
    <m/>
    <m/>
    <m/>
    <m/>
    <m/>
    <m/>
    <n v="0"/>
    <n v="0"/>
    <s v="071102"/>
    <x v="1243"/>
  </r>
  <r>
    <s v="5"/>
    <s v="SEC"/>
    <x v="1244"/>
    <s v="SECTEUR BLAN "/>
    <m/>
    <m/>
    <m/>
    <m/>
    <m/>
    <m/>
    <m/>
    <m/>
    <m/>
    <m/>
    <m/>
    <m/>
    <n v="0"/>
    <n v="0"/>
    <s v="071102"/>
    <x v="1244"/>
  </r>
  <r>
    <s v="5"/>
    <s v="SEC"/>
    <x v="1245"/>
    <s v="SECTEUR BLAN "/>
    <m/>
    <m/>
    <m/>
    <m/>
    <m/>
    <m/>
    <m/>
    <m/>
    <m/>
    <m/>
    <m/>
    <m/>
    <n v="0"/>
    <n v="0"/>
    <s v="071102"/>
    <x v="1245"/>
  </r>
  <r>
    <s v="5"/>
    <s v="SEC"/>
    <x v="1246"/>
    <s v="SECTEUR BLAN "/>
    <m/>
    <m/>
    <m/>
    <m/>
    <m/>
    <m/>
    <m/>
    <m/>
    <m/>
    <m/>
    <m/>
    <m/>
    <n v="0"/>
    <n v="0"/>
    <s v="071102"/>
    <x v="1246"/>
  </r>
  <r>
    <s v="5"/>
    <s v="SEC"/>
    <x v="1247"/>
    <s v="SECTEUR BLAN "/>
    <m/>
    <m/>
    <m/>
    <m/>
    <m/>
    <m/>
    <m/>
    <m/>
    <m/>
    <m/>
    <m/>
    <m/>
    <n v="0"/>
    <n v="0"/>
    <s v="071102"/>
    <x v="1247"/>
  </r>
  <r>
    <s v="5"/>
    <s v="SEC"/>
    <x v="1248"/>
    <s v="SECTEUR BLAN "/>
    <m/>
    <m/>
    <m/>
    <m/>
    <m/>
    <m/>
    <m/>
    <m/>
    <m/>
    <m/>
    <m/>
    <m/>
    <n v="0"/>
    <n v="0"/>
    <s v="071102"/>
    <x v="1248"/>
  </r>
  <r>
    <s v="5"/>
    <s v="SEC"/>
    <x v="1249"/>
    <s v="SECTEUR BLAN "/>
    <m/>
    <m/>
    <m/>
    <m/>
    <m/>
    <m/>
    <m/>
    <m/>
    <m/>
    <m/>
    <m/>
    <m/>
    <n v="0"/>
    <n v="0"/>
    <s v="071102"/>
    <x v="1249"/>
  </r>
  <r>
    <s v="5"/>
    <s v="SEC"/>
    <x v="1250"/>
    <s v="SECTEUR BLAN "/>
    <m/>
    <m/>
    <m/>
    <m/>
    <m/>
    <m/>
    <m/>
    <m/>
    <m/>
    <m/>
    <m/>
    <m/>
    <n v="0"/>
    <n v="0"/>
    <s v="071102"/>
    <x v="1250"/>
  </r>
  <r>
    <s v="5"/>
    <s v="SEC"/>
    <x v="1251"/>
    <s v="SECTEUR BLAN "/>
    <m/>
    <m/>
    <m/>
    <m/>
    <m/>
    <m/>
    <m/>
    <m/>
    <m/>
    <m/>
    <m/>
    <m/>
    <n v="0"/>
    <n v="0"/>
    <s v="071102"/>
    <x v="1251"/>
  </r>
  <r>
    <s v="5"/>
    <s v="SEC"/>
    <x v="1252"/>
    <s v="SECTEUR BLAN "/>
    <m/>
    <m/>
    <m/>
    <m/>
    <m/>
    <m/>
    <m/>
    <m/>
    <m/>
    <m/>
    <m/>
    <m/>
    <n v="0"/>
    <n v="0"/>
    <s v="071102"/>
    <x v="1252"/>
  </r>
  <r>
    <s v="5"/>
    <s v="SEC"/>
    <x v="1253"/>
    <s v="SECTEUR BLAN "/>
    <m/>
    <m/>
    <m/>
    <m/>
    <m/>
    <m/>
    <m/>
    <m/>
    <m/>
    <m/>
    <m/>
    <m/>
    <n v="0"/>
    <n v="0"/>
    <s v="071102"/>
    <x v="1253"/>
  </r>
  <r>
    <s v="4"/>
    <s v="OC"/>
    <x v="1254"/>
    <s v="DEBAIN MIKAEL"/>
    <n v="4.4000000000000004"/>
    <n v="0"/>
    <n v="2.59"/>
    <n v="7.5"/>
    <n v="0"/>
    <n v="6.91"/>
    <n v="26.86"/>
    <n v="0.47"/>
    <n v="0"/>
    <n v="36.75"/>
    <n v="8.1300000000000008"/>
    <n v="6.29"/>
    <n v="11.9"/>
    <n v="68.009999999999991"/>
    <s v="071106"/>
    <x v="1254"/>
  </r>
  <r>
    <s v="5"/>
    <s v="SEC"/>
    <x v="1255"/>
    <s v="VIRIOT STEPHANIE"/>
    <n v="11.24"/>
    <n v="0"/>
    <n v="0"/>
    <n v="30.37"/>
    <n v="33.33"/>
    <n v="0"/>
    <n v="16.68"/>
    <n v="3.6"/>
    <n v="25.41"/>
    <n v="11.95"/>
    <n v="1.92"/>
    <n v="6.8"/>
    <n v="41.61"/>
    <n v="39.870000000000005"/>
    <s v="071106"/>
    <x v="1255"/>
  </r>
  <r>
    <s v="5"/>
    <s v="SEC"/>
    <x v="1256"/>
    <s v="JANIN REBECCA"/>
    <m/>
    <m/>
    <m/>
    <m/>
    <m/>
    <m/>
    <m/>
    <m/>
    <m/>
    <m/>
    <m/>
    <m/>
    <n v="0"/>
    <n v="0"/>
    <s v="071106"/>
    <x v="1256"/>
  </r>
  <r>
    <s v="5"/>
    <s v="SEC"/>
    <x v="1257"/>
    <s v="MUZZOLINI JULIEN"/>
    <m/>
    <m/>
    <m/>
    <m/>
    <m/>
    <m/>
    <m/>
    <m/>
    <m/>
    <m/>
    <m/>
    <m/>
    <n v="0"/>
    <n v="0"/>
    <s v="071106"/>
    <x v="1257"/>
  </r>
  <r>
    <s v="5"/>
    <s v="SEC"/>
    <x v="1258"/>
    <s v="BOUCHETTAT JULIEN"/>
    <n v="3.91"/>
    <n v="0"/>
    <n v="7.4"/>
    <n v="3.32"/>
    <n v="0"/>
    <n v="0"/>
    <n v="10.6"/>
    <n v="0"/>
    <n v="0"/>
    <n v="27.86"/>
    <n v="5.86"/>
    <n v="0"/>
    <n v="7.23"/>
    <n v="42.37"/>
    <s v="071106"/>
    <x v="1258"/>
  </r>
  <r>
    <s v="5"/>
    <s v="SEC"/>
    <x v="1259"/>
    <s v="LE PRE WILLY"/>
    <m/>
    <m/>
    <m/>
    <m/>
    <m/>
    <m/>
    <m/>
    <m/>
    <m/>
    <m/>
    <m/>
    <m/>
    <n v="0"/>
    <n v="0"/>
    <s v="071106"/>
    <x v="1259"/>
  </r>
  <r>
    <s v="5"/>
    <s v="SEC"/>
    <x v="1260"/>
    <s v="DUMONT EMMANUEL"/>
    <n v="10.42"/>
    <n v="0"/>
    <n v="0"/>
    <n v="9.16"/>
    <n v="0"/>
    <n v="24.5"/>
    <m/>
    <s v=""/>
    <n v="0"/>
    <m/>
    <m/>
    <m/>
    <n v="19.579999999999998"/>
    <n v="10.42"/>
    <s v="071106"/>
    <x v="1260"/>
  </r>
  <r>
    <s v="5"/>
    <s v="SEC"/>
    <x v="1261"/>
    <s v="PAIREAU VIRGINIE"/>
    <m/>
    <m/>
    <m/>
    <m/>
    <m/>
    <m/>
    <m/>
    <m/>
    <m/>
    <m/>
    <m/>
    <m/>
    <n v="0"/>
    <n v="0"/>
    <s v="071106"/>
    <x v="1261"/>
  </r>
  <r>
    <s v="5"/>
    <s v="SEC"/>
    <x v="1262"/>
    <s v="DIAS JENNIFER"/>
    <n v="2.25"/>
    <n v="0"/>
    <n v="5.43"/>
    <n v="1.84"/>
    <n v="0"/>
    <n v="0"/>
    <n v="11.86"/>
    <n v="0"/>
    <n v="0"/>
    <n v="14.34"/>
    <n v="0"/>
    <n v="0"/>
    <n v="4.09"/>
    <n v="28.45"/>
    <s v="071106"/>
    <x v="1262"/>
  </r>
  <r>
    <s v="5"/>
    <s v="SEC"/>
    <x v="1263"/>
    <s v="OBRECHT CELINE"/>
    <n v="2.11"/>
    <n v="0"/>
    <n v="0"/>
    <n v="4.53"/>
    <n v="0"/>
    <n v="8.4600000000000009"/>
    <m/>
    <m/>
    <m/>
    <m/>
    <m/>
    <m/>
    <n v="6.6400000000000006"/>
    <n v="2.11"/>
    <s v="071106"/>
    <x v="1263"/>
  </r>
  <r>
    <s v="5"/>
    <s v="SEC"/>
    <x v="1264"/>
    <s v="SECTEUR BLAN "/>
    <m/>
    <m/>
    <m/>
    <m/>
    <m/>
    <m/>
    <m/>
    <m/>
    <m/>
    <m/>
    <m/>
    <m/>
    <n v="0"/>
    <n v="0"/>
    <s v="071106"/>
    <x v="1264"/>
  </r>
  <r>
    <s v="5"/>
    <s v="SEC"/>
    <x v="1265"/>
    <s v="SECTEUR BLAN "/>
    <m/>
    <m/>
    <m/>
    <m/>
    <m/>
    <m/>
    <m/>
    <m/>
    <m/>
    <m/>
    <m/>
    <m/>
    <n v="0"/>
    <n v="0"/>
    <e v="#N/A"/>
    <x v="1265"/>
  </r>
  <r>
    <s v="5"/>
    <s v="SEC"/>
    <x v="1266"/>
    <s v="SECTEUR BLAN "/>
    <m/>
    <m/>
    <m/>
    <m/>
    <m/>
    <m/>
    <m/>
    <m/>
    <m/>
    <m/>
    <m/>
    <m/>
    <n v="0"/>
    <n v="0"/>
    <s v="071106"/>
    <x v="1266"/>
  </r>
  <r>
    <s v="5"/>
    <s v="SEC"/>
    <x v="1267"/>
    <s v="SECTEUR BLAN "/>
    <m/>
    <m/>
    <m/>
    <m/>
    <m/>
    <m/>
    <m/>
    <m/>
    <m/>
    <m/>
    <m/>
    <m/>
    <n v="0"/>
    <n v="0"/>
    <s v="071106"/>
    <x v="1267"/>
  </r>
  <r>
    <s v="4"/>
    <s v="OC"/>
    <x v="1268"/>
    <s v="GIGER MANON"/>
    <n v="5.07"/>
    <n v="0.1"/>
    <n v="3.54"/>
    <n v="6.63"/>
    <n v="0.63"/>
    <n v="5.04"/>
    <n v="12.13"/>
    <n v="1.28"/>
    <n v="7.71"/>
    <n v="19.57"/>
    <n v="2.61"/>
    <n v="7.82"/>
    <n v="11.7"/>
    <n v="36.770000000000003"/>
    <s v="071564"/>
    <x v="1268"/>
  </r>
  <r>
    <s v="5"/>
    <s v="SEC"/>
    <x v="1269"/>
    <s v="VIRIOT CHARLES"/>
    <n v="2.98"/>
    <n v="0"/>
    <n v="0"/>
    <n v="0.88"/>
    <n v="0"/>
    <n v="0"/>
    <n v="0.47"/>
    <n v="2.64"/>
    <n v="0"/>
    <n v="4.5"/>
    <n v="4.7300000000000004"/>
    <n v="0"/>
    <n v="3.86"/>
    <n v="7.95"/>
    <s v="071564"/>
    <x v="1269"/>
  </r>
  <r>
    <s v="5"/>
    <s v="SEC"/>
    <x v="1270"/>
    <s v="SERI CHERIF"/>
    <m/>
    <m/>
    <m/>
    <m/>
    <m/>
    <m/>
    <m/>
    <m/>
    <m/>
    <m/>
    <m/>
    <m/>
    <n v="0"/>
    <n v="0"/>
    <s v="071564"/>
    <x v="1270"/>
  </r>
  <r>
    <s v="5"/>
    <s v="SEC"/>
    <x v="1271"/>
    <s v="SVAY ANTHONY"/>
    <n v="0"/>
    <n v="0"/>
    <m/>
    <m/>
    <m/>
    <m/>
    <m/>
    <m/>
    <m/>
    <m/>
    <m/>
    <m/>
    <n v="0"/>
    <n v="0"/>
    <s v="071564"/>
    <x v="1271"/>
  </r>
  <r>
    <s v="5"/>
    <s v="SEC"/>
    <x v="1272"/>
    <s v="ZERBIB DEBORAH"/>
    <m/>
    <m/>
    <m/>
    <m/>
    <m/>
    <m/>
    <m/>
    <m/>
    <m/>
    <m/>
    <m/>
    <m/>
    <n v="0"/>
    <n v="0"/>
    <s v="071564"/>
    <x v="1272"/>
  </r>
  <r>
    <s v="5"/>
    <s v="SEC"/>
    <x v="1273"/>
    <s v="HERVE RAPHAEL"/>
    <m/>
    <m/>
    <m/>
    <m/>
    <m/>
    <m/>
    <m/>
    <m/>
    <m/>
    <m/>
    <m/>
    <m/>
    <n v="0"/>
    <n v="0"/>
    <s v="071564"/>
    <x v="1273"/>
  </r>
  <r>
    <s v="5"/>
    <s v="SEC"/>
    <x v="1274"/>
    <s v="FONTENAUD SEBASTIEN"/>
    <n v="0"/>
    <n v="0"/>
    <n v="0"/>
    <m/>
    <m/>
    <m/>
    <m/>
    <m/>
    <m/>
    <m/>
    <m/>
    <m/>
    <n v="0"/>
    <n v="0"/>
    <s v="071564"/>
    <x v="1274"/>
  </r>
  <r>
    <s v="5"/>
    <s v="SEC"/>
    <x v="1275"/>
    <s v="PIETROPAOLI GASPARD"/>
    <n v="64.64"/>
    <n v="0"/>
    <n v="0"/>
    <n v="0"/>
    <n v="0"/>
    <n v="0"/>
    <n v="3.61"/>
    <n v="0"/>
    <n v="0"/>
    <n v="21.94"/>
    <n v="1.81"/>
    <n v="6.06"/>
    <n v="64.64"/>
    <n v="90.19"/>
    <s v="071564"/>
    <x v="1275"/>
  </r>
  <r>
    <s v="5"/>
    <s v="SEC"/>
    <x v="1276"/>
    <s v="NIZARD AURELIEN"/>
    <m/>
    <m/>
    <m/>
    <m/>
    <m/>
    <m/>
    <m/>
    <m/>
    <m/>
    <m/>
    <m/>
    <m/>
    <n v="0"/>
    <n v="0"/>
    <s v="071564"/>
    <x v="1276"/>
  </r>
  <r>
    <s v="5"/>
    <s v="SEC"/>
    <x v="1277"/>
    <s v="SECTEUR BLAN "/>
    <m/>
    <m/>
    <m/>
    <m/>
    <m/>
    <m/>
    <m/>
    <m/>
    <m/>
    <m/>
    <m/>
    <m/>
    <n v="0"/>
    <n v="0"/>
    <s v="071564"/>
    <x v="1277"/>
  </r>
  <r>
    <s v="5"/>
    <s v="SEC"/>
    <x v="1278"/>
    <s v="SECTEUR BLAN "/>
    <m/>
    <m/>
    <m/>
    <m/>
    <m/>
    <m/>
    <m/>
    <m/>
    <m/>
    <m/>
    <m/>
    <m/>
    <n v="0"/>
    <n v="0"/>
    <s v="071564"/>
    <x v="1278"/>
  </r>
  <r>
    <s v="5"/>
    <s v="SEC"/>
    <x v="1279"/>
    <s v="SECTEUR BLAN "/>
    <m/>
    <m/>
    <m/>
    <m/>
    <m/>
    <m/>
    <m/>
    <m/>
    <m/>
    <m/>
    <m/>
    <m/>
    <n v="0"/>
    <n v="0"/>
    <s v="071564"/>
    <x v="1279"/>
  </r>
  <r>
    <s v="5"/>
    <s v="SEC"/>
    <x v="1280"/>
    <s v="SECTEUR BLAN "/>
    <m/>
    <m/>
    <m/>
    <m/>
    <m/>
    <m/>
    <m/>
    <m/>
    <m/>
    <m/>
    <m/>
    <m/>
    <n v="0"/>
    <n v="0"/>
    <s v="071564"/>
    <x v="1280"/>
  </r>
  <r>
    <s v="0"/>
    <s v="SIEGE"/>
    <x v="1281"/>
    <s v="CLAUDEPIERRE LYDIE"/>
    <m/>
    <m/>
    <m/>
    <m/>
    <m/>
    <m/>
    <m/>
    <m/>
    <m/>
    <m/>
    <m/>
    <m/>
    <n v="0"/>
    <n v="0"/>
    <n v="0"/>
    <x v="1281"/>
  </r>
  <r>
    <s v="3"/>
    <s v="OD"/>
    <x v="1282"/>
    <s v="HARY MARYAN"/>
    <n v="5.84"/>
    <n v="2.23"/>
    <n v="2.71"/>
    <n v="14.76"/>
    <n v="4.41"/>
    <n v="6.59"/>
    <n v="20.47"/>
    <n v="7.24"/>
    <n v="6.08"/>
    <n v="25.37"/>
    <n v="9.02"/>
    <n v="5.75"/>
    <n v="20.6"/>
    <n v="51.68"/>
    <n v="0"/>
    <x v="1282"/>
  </r>
  <r>
    <s v="4"/>
    <s v="OC"/>
    <x v="1283"/>
    <s v="BROCA THOMAS"/>
    <n v="0"/>
    <m/>
    <m/>
    <n v="6.03"/>
    <n v="0"/>
    <n v="4.8499999999999996"/>
    <n v="18.34"/>
    <n v="12.14"/>
    <n v="9.8800000000000008"/>
    <n v="31.72"/>
    <n v="9.77"/>
    <n v="3.77"/>
    <n v="6.03"/>
    <n v="50.06"/>
    <s v="071220"/>
    <x v="1283"/>
  </r>
  <r>
    <s v="5"/>
    <s v="SEC"/>
    <x v="1284"/>
    <s v="MOREAU JENNIFER"/>
    <n v="4.71"/>
    <n v="0"/>
    <n v="0"/>
    <n v="7.7"/>
    <n v="0"/>
    <n v="0"/>
    <n v="11.66"/>
    <n v="1.3"/>
    <n v="7.65"/>
    <n v="18.13"/>
    <n v="4.28"/>
    <n v="9.2799999999999994"/>
    <n v="12.41"/>
    <n v="34.5"/>
    <s v="071220"/>
    <x v="1284"/>
  </r>
  <r>
    <s v="5"/>
    <s v="SEC"/>
    <x v="1285"/>
    <s v="LIZOTTE MARJOLAINE"/>
    <n v="0.91"/>
    <n v="0"/>
    <n v="0"/>
    <n v="7.71"/>
    <n v="0"/>
    <n v="5.92"/>
    <n v="9.94"/>
    <n v="0.4"/>
    <n v="15.71"/>
    <n v="22.82"/>
    <n v="0"/>
    <n v="0"/>
    <n v="8.6199999999999992"/>
    <n v="33.67"/>
    <s v="071220"/>
    <x v="1285"/>
  </r>
  <r>
    <s v="5"/>
    <s v="SEC"/>
    <x v="1286"/>
    <s v="CAUSSAT REMI"/>
    <m/>
    <m/>
    <m/>
    <m/>
    <m/>
    <m/>
    <m/>
    <m/>
    <m/>
    <m/>
    <m/>
    <m/>
    <n v="0"/>
    <n v="0"/>
    <s v="071220"/>
    <x v="1286"/>
  </r>
  <r>
    <s v="5"/>
    <s v="SEC"/>
    <x v="1287"/>
    <s v="DA FONSECA AURORE"/>
    <m/>
    <m/>
    <m/>
    <m/>
    <m/>
    <m/>
    <m/>
    <m/>
    <m/>
    <m/>
    <m/>
    <m/>
    <n v="0"/>
    <n v="0"/>
    <s v="071220"/>
    <x v="1287"/>
  </r>
  <r>
    <s v="5"/>
    <s v="SEC"/>
    <x v="1288"/>
    <s v="IBARRA CELINE"/>
    <m/>
    <m/>
    <m/>
    <m/>
    <m/>
    <m/>
    <m/>
    <m/>
    <m/>
    <m/>
    <m/>
    <m/>
    <n v="0"/>
    <n v="0"/>
    <s v="071220"/>
    <x v="1288"/>
  </r>
  <r>
    <s v="5"/>
    <s v="SEC"/>
    <x v="1289"/>
    <s v="SECTEUR BLAN "/>
    <m/>
    <m/>
    <m/>
    <m/>
    <m/>
    <m/>
    <m/>
    <m/>
    <m/>
    <m/>
    <m/>
    <m/>
    <n v="0"/>
    <n v="0"/>
    <s v="071220"/>
    <x v="1289"/>
  </r>
  <r>
    <s v="5"/>
    <s v="SEC"/>
    <x v="1290"/>
    <s v="SECTEUR BLAN "/>
    <m/>
    <m/>
    <m/>
    <m/>
    <m/>
    <m/>
    <m/>
    <m/>
    <m/>
    <m/>
    <m/>
    <m/>
    <n v="0"/>
    <n v="0"/>
    <s v="071220"/>
    <x v="1290"/>
  </r>
  <r>
    <s v="5"/>
    <s v="SEC"/>
    <x v="1291"/>
    <s v="SECTEUR BLAN "/>
    <m/>
    <m/>
    <m/>
    <m/>
    <m/>
    <m/>
    <m/>
    <m/>
    <m/>
    <m/>
    <m/>
    <m/>
    <n v="0"/>
    <n v="0"/>
    <s v="071220"/>
    <x v="1291"/>
  </r>
  <r>
    <s v="5"/>
    <s v="SEC"/>
    <x v="1292"/>
    <s v="SECTEUR BLAN "/>
    <m/>
    <m/>
    <m/>
    <m/>
    <m/>
    <m/>
    <m/>
    <m/>
    <m/>
    <m/>
    <m/>
    <m/>
    <n v="0"/>
    <n v="0"/>
    <s v="071220"/>
    <x v="1292"/>
  </r>
  <r>
    <s v="5"/>
    <s v="SEC"/>
    <x v="1293"/>
    <s v="SECTEUR BLAN "/>
    <m/>
    <m/>
    <m/>
    <m/>
    <m/>
    <m/>
    <m/>
    <m/>
    <m/>
    <m/>
    <m/>
    <m/>
    <n v="0"/>
    <n v="0"/>
    <s v="071220"/>
    <x v="1293"/>
  </r>
  <r>
    <s v="5"/>
    <s v="SEC"/>
    <x v="1294"/>
    <s v="SECTEUR BLAN "/>
    <m/>
    <m/>
    <m/>
    <m/>
    <m/>
    <m/>
    <m/>
    <m/>
    <m/>
    <m/>
    <m/>
    <m/>
    <n v="0"/>
    <n v="0"/>
    <s v="071220"/>
    <x v="1294"/>
  </r>
  <r>
    <s v="5"/>
    <s v="SEC"/>
    <x v="1295"/>
    <s v="SECTEUR BLAN "/>
    <m/>
    <m/>
    <m/>
    <m/>
    <m/>
    <m/>
    <m/>
    <m/>
    <m/>
    <m/>
    <m/>
    <m/>
    <n v="0"/>
    <n v="0"/>
    <s v="071220"/>
    <x v="1295"/>
  </r>
  <r>
    <s v="5"/>
    <s v="SEC"/>
    <x v="1296"/>
    <s v="SECTEUR BLAN "/>
    <m/>
    <m/>
    <m/>
    <m/>
    <m/>
    <m/>
    <m/>
    <m/>
    <m/>
    <m/>
    <m/>
    <m/>
    <n v="0"/>
    <n v="0"/>
    <s v="071220"/>
    <x v="1296"/>
  </r>
  <r>
    <s v="5"/>
    <s v="SEC"/>
    <x v="1297"/>
    <s v="SECTEUR BLAN "/>
    <m/>
    <m/>
    <m/>
    <m/>
    <m/>
    <m/>
    <m/>
    <m/>
    <m/>
    <m/>
    <m/>
    <m/>
    <n v="0"/>
    <n v="0"/>
    <s v="071220"/>
    <x v="1297"/>
  </r>
  <r>
    <s v="4"/>
    <s v="OC"/>
    <x v="1298"/>
    <s v="GOUSPY PATRICE"/>
    <n v="9.7799999999999994"/>
    <n v="2.63"/>
    <n v="5.57"/>
    <n v="24.51"/>
    <n v="6.48"/>
    <n v="12.47"/>
    <n v="26.14"/>
    <n v="3.53"/>
    <n v="10.45"/>
    <n v="24.4"/>
    <n v="9.06"/>
    <n v="6.38"/>
    <n v="34.29"/>
    <n v="60.32"/>
    <s v="071221"/>
    <x v="1298"/>
  </r>
  <r>
    <s v="4"/>
    <s v="OC"/>
    <x v="1299"/>
    <s v="BARON OLIVIER"/>
    <n v="2.81"/>
    <n v="0.72"/>
    <n v="0"/>
    <n v="9.9700000000000006"/>
    <n v="6.07"/>
    <n v="2.98"/>
    <n v="24.74"/>
    <n v="18.48"/>
    <n v="7.45"/>
    <n v="28.68"/>
    <n v="10.11"/>
    <n v="5.88"/>
    <n v="12.780000000000001"/>
    <n v="56.23"/>
    <s v="071223"/>
    <x v="1299"/>
  </r>
  <r>
    <s v="5"/>
    <s v="SEC"/>
    <x v="1300"/>
    <s v="CORMON OPHELIE"/>
    <n v="1.38"/>
    <n v="0"/>
    <n v="0"/>
    <n v="4.8899999999999997"/>
    <n v="0"/>
    <n v="0"/>
    <n v="33.42"/>
    <n v="0"/>
    <m/>
    <m/>
    <m/>
    <m/>
    <n v="6.27"/>
    <n v="34.800000000000004"/>
    <s v="071223"/>
    <x v="1300"/>
  </r>
  <r>
    <s v="5"/>
    <s v="SEC"/>
    <x v="1301"/>
    <s v="MICAULT MARIE"/>
    <n v="0.56999999999999995"/>
    <n v="2.31"/>
    <n v="0"/>
    <n v="37.86"/>
    <m/>
    <m/>
    <m/>
    <m/>
    <m/>
    <m/>
    <m/>
    <m/>
    <n v="38.43"/>
    <n v="0.56999999999999995"/>
    <s v="071223"/>
    <x v="1301"/>
  </r>
  <r>
    <s v="5"/>
    <s v="SEC"/>
    <x v="1302"/>
    <s v="DA CRUZ ALVE EMMANUELLE"/>
    <n v="4.33"/>
    <n v="0"/>
    <n v="0"/>
    <n v="34.71"/>
    <n v="5.53"/>
    <n v="0"/>
    <n v="13.65"/>
    <n v="7.65"/>
    <n v="6.65"/>
    <n v="25.92"/>
    <n v="4.3499999999999996"/>
    <n v="2.6"/>
    <n v="39.04"/>
    <n v="43.900000000000006"/>
    <s v="071223"/>
    <x v="1302"/>
  </r>
  <r>
    <s v="5"/>
    <s v="SEC"/>
    <x v="1303"/>
    <s v="DEL RIO CELINE"/>
    <n v="1.36"/>
    <n v="0"/>
    <n v="0"/>
    <n v="6.43"/>
    <n v="0.39"/>
    <n v="0"/>
    <n v="20.5"/>
    <n v="22.39"/>
    <n v="0"/>
    <n v="16.48"/>
    <n v="0"/>
    <n v="0"/>
    <n v="7.79"/>
    <n v="38.340000000000003"/>
    <s v="071223"/>
    <x v="1303"/>
  </r>
  <r>
    <s v="5"/>
    <s v="SEC"/>
    <x v="1304"/>
    <s v="HAY FRANCK"/>
    <n v="11.33"/>
    <n v="7.21"/>
    <n v="0"/>
    <n v="6.02"/>
    <n v="34.020000000000003"/>
    <n v="5.63"/>
    <n v="19.25"/>
    <n v="16.399999999999999"/>
    <n v="10.95"/>
    <n v="22.25"/>
    <n v="2.15"/>
    <n v="7.52"/>
    <n v="17.350000000000001"/>
    <n v="52.83"/>
    <s v="071223"/>
    <x v="1304"/>
  </r>
  <r>
    <s v="5"/>
    <s v="SEC"/>
    <x v="1305"/>
    <s v="SECTEUR BLAN "/>
    <m/>
    <m/>
    <m/>
    <m/>
    <m/>
    <m/>
    <m/>
    <m/>
    <m/>
    <m/>
    <m/>
    <m/>
    <n v="0"/>
    <n v="0"/>
    <s v="071223"/>
    <x v="1305"/>
  </r>
  <r>
    <s v="5"/>
    <s v="SEC"/>
    <x v="1306"/>
    <s v="SECTEUR BLAN "/>
    <m/>
    <m/>
    <m/>
    <m/>
    <m/>
    <m/>
    <m/>
    <m/>
    <m/>
    <m/>
    <m/>
    <m/>
    <n v="0"/>
    <n v="0"/>
    <s v="071223"/>
    <x v="1306"/>
  </r>
  <r>
    <s v="5"/>
    <s v="SEC"/>
    <x v="1307"/>
    <s v="SECTEUR BLAN "/>
    <m/>
    <m/>
    <m/>
    <m/>
    <m/>
    <m/>
    <m/>
    <m/>
    <m/>
    <m/>
    <m/>
    <m/>
    <n v="0"/>
    <n v="0"/>
    <s v="071223"/>
    <x v="1307"/>
  </r>
  <r>
    <s v="5"/>
    <s v="SEC"/>
    <x v="1308"/>
    <s v="SECTEUR BLAN "/>
    <m/>
    <m/>
    <m/>
    <m/>
    <m/>
    <m/>
    <m/>
    <m/>
    <m/>
    <m/>
    <m/>
    <m/>
    <n v="0"/>
    <n v="0"/>
    <s v="071223"/>
    <x v="1308"/>
  </r>
  <r>
    <s v="5"/>
    <s v="SEC"/>
    <x v="1309"/>
    <s v="SECTEUR BLAN "/>
    <m/>
    <m/>
    <m/>
    <m/>
    <m/>
    <m/>
    <m/>
    <m/>
    <m/>
    <m/>
    <m/>
    <m/>
    <n v="0"/>
    <n v="0"/>
    <s v="071223"/>
    <x v="1309"/>
  </r>
  <r>
    <s v="5"/>
    <s v="SEC"/>
    <x v="1310"/>
    <s v="SECTEUR BLAN "/>
    <m/>
    <m/>
    <m/>
    <m/>
    <m/>
    <m/>
    <m/>
    <m/>
    <m/>
    <m/>
    <m/>
    <m/>
    <n v="0"/>
    <n v="0"/>
    <s v="071223"/>
    <x v="1310"/>
  </r>
  <r>
    <s v="5"/>
    <s v="SEC"/>
    <x v="1311"/>
    <s v="SECTEUR BLAN "/>
    <m/>
    <m/>
    <m/>
    <m/>
    <m/>
    <m/>
    <m/>
    <m/>
    <m/>
    <m/>
    <m/>
    <m/>
    <n v="0"/>
    <n v="0"/>
    <s v="071223"/>
    <x v="1311"/>
  </r>
  <r>
    <s v="5"/>
    <s v="SEC"/>
    <x v="1312"/>
    <s v="SECTEUR BLAN "/>
    <m/>
    <m/>
    <m/>
    <m/>
    <m/>
    <m/>
    <m/>
    <m/>
    <m/>
    <m/>
    <m/>
    <m/>
    <n v="0"/>
    <n v="0"/>
    <s v="071223"/>
    <x v="1312"/>
  </r>
  <r>
    <s v="5"/>
    <s v="SEC"/>
    <x v="1313"/>
    <s v="SECTEUR BLAN "/>
    <m/>
    <m/>
    <m/>
    <m/>
    <m/>
    <m/>
    <m/>
    <m/>
    <m/>
    <m/>
    <m/>
    <m/>
    <n v="0"/>
    <n v="0"/>
    <s v="071223"/>
    <x v="1313"/>
  </r>
  <r>
    <s v="5"/>
    <s v="SEC"/>
    <x v="1314"/>
    <s v="SECTEUR BLAN "/>
    <m/>
    <m/>
    <m/>
    <m/>
    <m/>
    <m/>
    <m/>
    <m/>
    <m/>
    <m/>
    <m/>
    <m/>
    <n v="0"/>
    <n v="0"/>
    <s v="071223"/>
    <x v="1314"/>
  </r>
  <r>
    <s v="5"/>
    <s v="SEC"/>
    <x v="1315"/>
    <s v="SECTEUR BLAN "/>
    <m/>
    <m/>
    <m/>
    <m/>
    <m/>
    <m/>
    <m/>
    <m/>
    <m/>
    <m/>
    <m/>
    <m/>
    <n v="0"/>
    <n v="0"/>
    <s v="071223"/>
    <x v="1315"/>
  </r>
  <r>
    <s v="5"/>
    <s v="SEC"/>
    <x v="1316"/>
    <s v="SECTEUR BLAN "/>
    <m/>
    <m/>
    <m/>
    <m/>
    <m/>
    <m/>
    <m/>
    <m/>
    <m/>
    <m/>
    <m/>
    <m/>
    <n v="0"/>
    <n v="0"/>
    <s v="071223"/>
    <x v="1316"/>
  </r>
  <r>
    <s v="4"/>
    <s v="OC"/>
    <x v="1317"/>
    <s v="VIGNERES JEAN-MICHE"/>
    <n v="5.16"/>
    <n v="3.16"/>
    <n v="2.72"/>
    <n v="7.41"/>
    <n v="0.5"/>
    <n v="3.39"/>
    <n v="12.99"/>
    <n v="1.27"/>
    <n v="2.71"/>
    <n v="21.86"/>
    <n v="7.79"/>
    <n v="5.93"/>
    <n v="12.57"/>
    <n v="40.01"/>
    <s v="071444"/>
    <x v="1317"/>
  </r>
  <r>
    <s v="5"/>
    <s v="SEC"/>
    <x v="1318"/>
    <s v="POLIDORO JEAN-CHRIS"/>
    <n v="1.1599999999999999"/>
    <n v="1.94"/>
    <n v="0"/>
    <n v="2.2400000000000002"/>
    <n v="1.33"/>
    <n v="6.53"/>
    <n v="3.52"/>
    <n v="0"/>
    <n v="0"/>
    <n v="3.91"/>
    <n v="0"/>
    <n v="0"/>
    <n v="3.4000000000000004"/>
    <n v="8.59"/>
    <s v="071444"/>
    <x v="1318"/>
  </r>
  <r>
    <s v="5"/>
    <s v="SEC"/>
    <x v="1319"/>
    <s v="VIGNAUX GABRIEL"/>
    <n v="10.220000000000001"/>
    <n v="1.1599999999999999"/>
    <n v="9.2899999999999991"/>
    <n v="11.36"/>
    <n v="0"/>
    <n v="0"/>
    <n v="12.66"/>
    <n v="0"/>
    <n v="5.18"/>
    <n v="27.57"/>
    <n v="0.23"/>
    <n v="21.63"/>
    <n v="21.58"/>
    <n v="50.45"/>
    <s v="071444"/>
    <x v="1319"/>
  </r>
  <r>
    <s v="5"/>
    <s v="SEC"/>
    <x v="1320"/>
    <s v="MORIN NATHALIE"/>
    <n v="0"/>
    <n v="0"/>
    <n v="0"/>
    <m/>
    <m/>
    <m/>
    <m/>
    <m/>
    <m/>
    <m/>
    <m/>
    <m/>
    <n v="0"/>
    <n v="0"/>
    <s v="071444"/>
    <x v="1320"/>
  </r>
  <r>
    <s v="5"/>
    <s v="SEC"/>
    <x v="1321"/>
    <s v="ADDA BENATIA ILHAME"/>
    <n v="0"/>
    <n v="82.92"/>
    <m/>
    <n v="6.94"/>
    <n v="0"/>
    <n v="0"/>
    <n v="19.39"/>
    <n v="0.67"/>
    <n v="0"/>
    <n v="20.190000000000001"/>
    <n v="0"/>
    <n v="0"/>
    <n v="6.94"/>
    <n v="39.58"/>
    <s v="071444"/>
    <x v="1321"/>
  </r>
  <r>
    <s v="5"/>
    <s v="SEC"/>
    <x v="1322"/>
    <s v="MACQUET VALERIE"/>
    <m/>
    <m/>
    <m/>
    <m/>
    <m/>
    <m/>
    <m/>
    <m/>
    <m/>
    <m/>
    <m/>
    <m/>
    <n v="0"/>
    <n v="0"/>
    <s v="071444"/>
    <x v="1322"/>
  </r>
  <r>
    <s v="5"/>
    <s v="SEC"/>
    <x v="1323"/>
    <s v="JUVIGNY ADELINE"/>
    <m/>
    <m/>
    <m/>
    <m/>
    <m/>
    <m/>
    <m/>
    <m/>
    <m/>
    <m/>
    <m/>
    <m/>
    <n v="0"/>
    <n v="0"/>
    <s v="071444"/>
    <x v="1323"/>
  </r>
  <r>
    <s v="5"/>
    <s v="SEC"/>
    <x v="1324"/>
    <s v="BRUN GAELLE"/>
    <n v="4.5199999999999996"/>
    <n v="0"/>
    <n v="0"/>
    <n v="4.2699999999999996"/>
    <n v="0"/>
    <n v="0"/>
    <n v="12.5"/>
    <n v="0"/>
    <n v="9.2899999999999991"/>
    <n v="27.42"/>
    <n v="0"/>
    <n v="12.9"/>
    <n v="8.7899999999999991"/>
    <n v="44.44"/>
    <s v="071444"/>
    <x v="1324"/>
  </r>
  <r>
    <s v="5"/>
    <s v="SEC"/>
    <x v="1325"/>
    <s v="SECTEUR BLAN "/>
    <m/>
    <m/>
    <m/>
    <m/>
    <m/>
    <m/>
    <m/>
    <m/>
    <m/>
    <m/>
    <m/>
    <m/>
    <n v="0"/>
    <n v="0"/>
    <s v="071444"/>
    <x v="1325"/>
  </r>
  <r>
    <s v="5"/>
    <s v="SEC"/>
    <x v="1326"/>
    <s v="SECTEUR BLAN "/>
    <m/>
    <m/>
    <m/>
    <m/>
    <m/>
    <m/>
    <m/>
    <m/>
    <m/>
    <m/>
    <m/>
    <m/>
    <n v="0"/>
    <n v="0"/>
    <s v="071444"/>
    <x v="1326"/>
  </r>
  <r>
    <s v="5"/>
    <s v="SEC"/>
    <x v="1327"/>
    <s v="SECTEUR BLAN "/>
    <m/>
    <m/>
    <m/>
    <m/>
    <m/>
    <m/>
    <m/>
    <m/>
    <m/>
    <m/>
    <m/>
    <m/>
    <n v="0"/>
    <n v="0"/>
    <s v="071444"/>
    <x v="1327"/>
  </r>
  <r>
    <s v="5"/>
    <s v="SEC"/>
    <x v="1328"/>
    <s v="SECTEUR BLAN "/>
    <m/>
    <m/>
    <m/>
    <m/>
    <m/>
    <m/>
    <m/>
    <m/>
    <m/>
    <m/>
    <m/>
    <m/>
    <n v="0"/>
    <n v="0"/>
    <s v="071444"/>
    <x v="1328"/>
  </r>
  <r>
    <s v="5"/>
    <s v="SEC"/>
    <x v="1329"/>
    <s v="SECTEUR BLAN "/>
    <m/>
    <m/>
    <m/>
    <m/>
    <m/>
    <m/>
    <m/>
    <m/>
    <m/>
    <m/>
    <m/>
    <m/>
    <n v="0"/>
    <n v="0"/>
    <s v="071444"/>
    <x v="1329"/>
  </r>
  <r>
    <s v="5"/>
    <s v="SEC"/>
    <x v="1330"/>
    <s v="SECTEUR BLAN "/>
    <m/>
    <m/>
    <m/>
    <m/>
    <m/>
    <m/>
    <m/>
    <m/>
    <m/>
    <m/>
    <m/>
    <m/>
    <n v="0"/>
    <n v="0"/>
    <s v="071444"/>
    <x v="1330"/>
  </r>
  <r>
    <s v="5"/>
    <s v="SEC"/>
    <x v="1331"/>
    <s v="SECTEUR BLAN "/>
    <m/>
    <m/>
    <m/>
    <m/>
    <m/>
    <m/>
    <m/>
    <m/>
    <m/>
    <m/>
    <m/>
    <m/>
    <n v="0"/>
    <n v="0"/>
    <s v="071444"/>
    <x v="1331"/>
  </r>
  <r>
    <s v="3"/>
    <s v="OD"/>
    <x v="1332"/>
    <s v="QUIROSA FLAVIEN"/>
    <n v="6.22"/>
    <n v="0.59"/>
    <n v="0.99"/>
    <n v="9.2799999999999994"/>
    <n v="0.34"/>
    <n v="3.09"/>
    <n v="17.5"/>
    <n v="2.41"/>
    <n v="8.9"/>
    <n v="22.79"/>
    <n v="6.21"/>
    <n v="12.5"/>
    <n v="15.5"/>
    <n v="46.51"/>
    <n v="0"/>
    <x v="1332"/>
  </r>
  <r>
    <s v="4"/>
    <s v="OC"/>
    <x v="1333"/>
    <s v="SALOME STEVIE"/>
    <n v="1.49"/>
    <n v="1.1200000000000001"/>
    <n v="2.34"/>
    <n v="6.9"/>
    <n v="0.69"/>
    <n v="2.52"/>
    <n v="12.83"/>
    <n v="1.21"/>
    <n v="2.11"/>
    <n v="22.12"/>
    <n v="10.06"/>
    <n v="7.03"/>
    <n v="8.39"/>
    <n v="36.44"/>
    <s v="071230"/>
    <x v="1333"/>
  </r>
  <r>
    <s v="5"/>
    <s v="SEC"/>
    <x v="1334"/>
    <s v="LESTAGE LUDOVIC"/>
    <n v="1.32"/>
    <n v="0"/>
    <n v="0"/>
    <n v="2.4700000000000002"/>
    <n v="0.35"/>
    <n v="3.53"/>
    <n v="6.95"/>
    <n v="0.51"/>
    <n v="1.59"/>
    <n v="7"/>
    <n v="14.34"/>
    <n v="9.9"/>
    <n v="3.79"/>
    <n v="15.27"/>
    <s v="071230"/>
    <x v="1334"/>
  </r>
  <r>
    <s v="5"/>
    <s v="SEC"/>
    <x v="1335"/>
    <s v="CAILLAUD JACKY"/>
    <n v="0"/>
    <n v="0"/>
    <n v="20.72"/>
    <n v="1"/>
    <n v="0"/>
    <n v="0"/>
    <n v="0.54"/>
    <n v="0"/>
    <n v="0"/>
    <n v="21.02"/>
    <n v="0"/>
    <n v="0"/>
    <n v="1"/>
    <n v="21.56"/>
    <s v="071230"/>
    <x v="1335"/>
  </r>
  <r>
    <s v="5"/>
    <s v="SEC"/>
    <x v="1336"/>
    <s v="DUGOUA MARINA"/>
    <n v="5.72"/>
    <n v="0"/>
    <n v="0"/>
    <n v="19.190000000000001"/>
    <n v="0"/>
    <n v="10.46"/>
    <n v="35.9"/>
    <n v="0"/>
    <n v="11.7"/>
    <n v="27.21"/>
    <n v="30.14"/>
    <n v="4.72"/>
    <n v="24.91"/>
    <n v="68.83"/>
    <s v="071230"/>
    <x v="1336"/>
  </r>
  <r>
    <s v="5"/>
    <s v="SEC"/>
    <x v="1337"/>
    <s v="MICHELENA ISABELLE"/>
    <n v="2.62"/>
    <n v="4.92"/>
    <n v="0"/>
    <n v="13.89"/>
    <n v="3.46"/>
    <n v="0"/>
    <n v="20.059999999999999"/>
    <n v="2.44"/>
    <n v="0"/>
    <n v="31.81"/>
    <n v="3.38"/>
    <n v="10.119999999999999"/>
    <n v="16.510000000000002"/>
    <n v="54.489999999999995"/>
    <s v="071230"/>
    <x v="1337"/>
  </r>
  <r>
    <s v="5"/>
    <s v="SEC"/>
    <x v="1338"/>
    <s v="BELLANGER FRANCK"/>
    <n v="0"/>
    <n v="19.91"/>
    <n v="0"/>
    <n v="0"/>
    <n v="17.16"/>
    <n v="0"/>
    <n v="1.27"/>
    <n v="0"/>
    <n v="0"/>
    <n v="1.43"/>
    <n v="0"/>
    <n v="0"/>
    <n v="0"/>
    <n v="2.7"/>
    <s v="071230"/>
    <x v="1338"/>
  </r>
  <r>
    <s v="5"/>
    <s v="SEC"/>
    <x v="1339"/>
    <s v="SECTEUR BLAN "/>
    <m/>
    <m/>
    <m/>
    <m/>
    <m/>
    <m/>
    <m/>
    <m/>
    <m/>
    <m/>
    <m/>
    <m/>
    <n v="0"/>
    <n v="0"/>
    <s v="071230"/>
    <x v="1339"/>
  </r>
  <r>
    <s v="5"/>
    <s v="SEC"/>
    <x v="1340"/>
    <s v="SECTEUR BLAN "/>
    <m/>
    <m/>
    <m/>
    <m/>
    <m/>
    <m/>
    <m/>
    <m/>
    <m/>
    <m/>
    <m/>
    <m/>
    <n v="0"/>
    <n v="0"/>
    <s v="071230"/>
    <x v="1340"/>
  </r>
  <r>
    <s v="5"/>
    <s v="SEC"/>
    <x v="1341"/>
    <s v="SECTEUR BLAN "/>
    <m/>
    <m/>
    <m/>
    <m/>
    <m/>
    <m/>
    <m/>
    <m/>
    <m/>
    <m/>
    <m/>
    <m/>
    <n v="0"/>
    <n v="0"/>
    <s v="071230"/>
    <x v="1341"/>
  </r>
  <r>
    <s v="5"/>
    <s v="SEC"/>
    <x v="1342"/>
    <s v="SECTEUR BLAN "/>
    <m/>
    <m/>
    <m/>
    <m/>
    <m/>
    <m/>
    <m/>
    <m/>
    <m/>
    <m/>
    <m/>
    <m/>
    <n v="0"/>
    <n v="0"/>
    <s v="071230"/>
    <x v="1342"/>
  </r>
  <r>
    <s v="5"/>
    <s v="SEC"/>
    <x v="1343"/>
    <s v="SECTEUR BLAN "/>
    <m/>
    <m/>
    <m/>
    <m/>
    <m/>
    <m/>
    <m/>
    <m/>
    <m/>
    <m/>
    <m/>
    <m/>
    <n v="0"/>
    <n v="0"/>
    <s v="071230"/>
    <x v="1343"/>
  </r>
  <r>
    <s v="4"/>
    <s v="OC"/>
    <x v="1344"/>
    <s v="OC LANGON "/>
    <m/>
    <m/>
    <m/>
    <m/>
    <m/>
    <m/>
    <m/>
    <m/>
    <m/>
    <n v="0"/>
    <n v="0"/>
    <m/>
    <n v="0"/>
    <n v="0"/>
    <s v="071231"/>
    <x v="1344"/>
  </r>
  <r>
    <s v="5"/>
    <s v="SEC"/>
    <x v="1345"/>
    <s v="SECTEUR BLAN "/>
    <m/>
    <m/>
    <m/>
    <m/>
    <m/>
    <m/>
    <m/>
    <m/>
    <m/>
    <m/>
    <m/>
    <m/>
    <n v="0"/>
    <n v="0"/>
    <s v="071231"/>
    <x v="1345"/>
  </r>
  <r>
    <s v="4"/>
    <s v="OC"/>
    <x v="1346"/>
    <s v="MORISSEAU VINCENT"/>
    <n v="8.69"/>
    <n v="0"/>
    <n v="0.87"/>
    <n v="10.08"/>
    <n v="0.17"/>
    <n v="3.6"/>
    <n v="18.82"/>
    <n v="5.84"/>
    <n v="12.96"/>
    <n v="23.22"/>
    <n v="8.02"/>
    <n v="14.97"/>
    <n v="18.77"/>
    <n v="50.73"/>
    <s v="071324"/>
    <x v="1346"/>
  </r>
  <r>
    <s v="5"/>
    <s v="SEC"/>
    <x v="1347"/>
    <s v="TRUONG MINH FREDERIC"/>
    <n v="9.2100000000000009"/>
    <n v="0"/>
    <n v="0"/>
    <n v="16.02"/>
    <n v="3.62"/>
    <n v="0"/>
    <n v="29.58"/>
    <n v="2.68"/>
    <n v="8.76"/>
    <n v="15.67"/>
    <n v="0"/>
    <n v="10.4"/>
    <n v="25.23"/>
    <n v="54.46"/>
    <s v="071324"/>
    <x v="1347"/>
  </r>
  <r>
    <s v="5"/>
    <s v="SEC"/>
    <x v="1348"/>
    <s v="MIRAMBEAU DANIEL"/>
    <n v="2.5099999999999998"/>
    <n v="0"/>
    <n v="0"/>
    <n v="9.09"/>
    <n v="0"/>
    <n v="12.6"/>
    <n v="10.46"/>
    <n v="1.29"/>
    <n v="12.24"/>
    <n v="23.28"/>
    <n v="3.24"/>
    <n v="7.24"/>
    <n v="11.6"/>
    <n v="36.25"/>
    <s v="071324"/>
    <x v="1348"/>
  </r>
  <r>
    <s v="5"/>
    <s v="SEC"/>
    <x v="1349"/>
    <s v="LEDRU JULIE"/>
    <n v="5.76"/>
    <n v="0"/>
    <n v="0"/>
    <n v="3.8"/>
    <n v="0"/>
    <n v="0"/>
    <m/>
    <m/>
    <m/>
    <m/>
    <m/>
    <m/>
    <n v="9.5599999999999987"/>
    <n v="5.76"/>
    <s v="071324"/>
    <x v="1349"/>
  </r>
  <r>
    <s v="5"/>
    <s v="SEC"/>
    <x v="1350"/>
    <s v="VILAFRANCA DAVID"/>
    <n v="4.97"/>
    <n v="0"/>
    <n v="0"/>
    <n v="7.39"/>
    <n v="0"/>
    <n v="0"/>
    <n v="15.7"/>
    <n v="22.32"/>
    <n v="38.94"/>
    <n v="15.92"/>
    <n v="20.59"/>
    <n v="45.02"/>
    <n v="12.36"/>
    <n v="36.589999999999996"/>
    <s v="071324"/>
    <x v="1350"/>
  </r>
  <r>
    <s v="5"/>
    <s v="SEC"/>
    <x v="1351"/>
    <s v="LAMOTTE BLAISE"/>
    <n v="14.72"/>
    <n v="0"/>
    <n v="0"/>
    <n v="8.42"/>
    <n v="0"/>
    <n v="10.14"/>
    <n v="19.05"/>
    <n v="0"/>
    <n v="5.21"/>
    <n v="32.92"/>
    <n v="0.68"/>
    <n v="0"/>
    <n v="23.14"/>
    <n v="66.69"/>
    <s v="071324"/>
    <x v="1351"/>
  </r>
  <r>
    <s v="5"/>
    <s v="SEC"/>
    <x v="1352"/>
    <s v="KAMALI REDA"/>
    <n v="11.9"/>
    <n v="0"/>
    <n v="0"/>
    <n v="10.050000000000001"/>
    <n v="0"/>
    <n v="0"/>
    <n v="15.31"/>
    <n v="23.06"/>
    <n v="23.64"/>
    <n v="22.87"/>
    <n v="42.21"/>
    <n v="39.979999999999997"/>
    <n v="21.950000000000003"/>
    <n v="50.08"/>
    <s v="071324"/>
    <x v="1352"/>
  </r>
  <r>
    <s v="5"/>
    <s v="SEC"/>
    <x v="1353"/>
    <s v="MEILLAN BERTRAND"/>
    <n v="2.56"/>
    <n v="0"/>
    <n v="3.81"/>
    <n v="6.04"/>
    <n v="0"/>
    <n v="5.88"/>
    <n v="15.56"/>
    <n v="0.99"/>
    <n v="4.3"/>
    <n v="14.66"/>
    <n v="0"/>
    <n v="3.84"/>
    <n v="8.6"/>
    <n v="32.78"/>
    <s v="071324"/>
    <x v="1353"/>
  </r>
  <r>
    <s v="5"/>
    <s v="SEC"/>
    <x v="1354"/>
    <s v="SECTEUR BLAN "/>
    <m/>
    <m/>
    <m/>
    <m/>
    <m/>
    <m/>
    <m/>
    <m/>
    <m/>
    <m/>
    <m/>
    <m/>
    <n v="0"/>
    <n v="0"/>
    <s v="071324"/>
    <x v="1354"/>
  </r>
  <r>
    <s v="5"/>
    <s v="SEC"/>
    <x v="1355"/>
    <s v="SECTEUR BLAN "/>
    <m/>
    <m/>
    <m/>
    <m/>
    <m/>
    <m/>
    <m/>
    <m/>
    <m/>
    <m/>
    <m/>
    <m/>
    <n v="0"/>
    <n v="0"/>
    <s v="071324"/>
    <x v="1355"/>
  </r>
  <r>
    <s v="5"/>
    <s v="SEC"/>
    <x v="1356"/>
    <s v="SECTEUR BLAN "/>
    <m/>
    <m/>
    <m/>
    <m/>
    <m/>
    <m/>
    <m/>
    <m/>
    <m/>
    <m/>
    <m/>
    <m/>
    <n v="0"/>
    <n v="0"/>
    <s v="071324"/>
    <x v="1356"/>
  </r>
  <r>
    <s v="5"/>
    <s v="SEC"/>
    <x v="1357"/>
    <s v="SECTEUR BLAN "/>
    <m/>
    <m/>
    <m/>
    <m/>
    <m/>
    <m/>
    <m/>
    <m/>
    <m/>
    <m/>
    <m/>
    <m/>
    <n v="0"/>
    <n v="0"/>
    <s v="071324"/>
    <x v="1357"/>
  </r>
  <r>
    <s v="5"/>
    <s v="SEC"/>
    <x v="1358"/>
    <s v="SECTEUR BLAN "/>
    <m/>
    <m/>
    <m/>
    <m/>
    <m/>
    <m/>
    <m/>
    <m/>
    <m/>
    <m/>
    <m/>
    <m/>
    <n v="0"/>
    <n v="0"/>
    <s v="071324"/>
    <x v="1358"/>
  </r>
  <r>
    <s v="5"/>
    <s v="SEC"/>
    <x v="1359"/>
    <s v="SECTEUR BLAN "/>
    <m/>
    <m/>
    <m/>
    <m/>
    <m/>
    <m/>
    <m/>
    <m/>
    <m/>
    <m/>
    <m/>
    <m/>
    <n v="0"/>
    <n v="0"/>
    <s v="071324"/>
    <x v="1359"/>
  </r>
  <r>
    <s v="5"/>
    <s v="SEC"/>
    <x v="1360"/>
    <s v="SECTEUR BLAN "/>
    <m/>
    <m/>
    <m/>
    <m/>
    <m/>
    <m/>
    <m/>
    <m/>
    <m/>
    <m/>
    <m/>
    <m/>
    <n v="0"/>
    <n v="0"/>
    <s v="071324"/>
    <x v="1360"/>
  </r>
  <r>
    <s v="5"/>
    <s v="SEC"/>
    <x v="1361"/>
    <s v="SECTEUR BLAN "/>
    <m/>
    <m/>
    <m/>
    <m/>
    <m/>
    <m/>
    <m/>
    <m/>
    <m/>
    <m/>
    <m/>
    <m/>
    <n v="0"/>
    <n v="0"/>
    <s v="071324"/>
    <x v="1361"/>
  </r>
  <r>
    <s v="5"/>
    <s v="SEC"/>
    <x v="1362"/>
    <s v="SECTEUR BLAN "/>
    <m/>
    <m/>
    <m/>
    <m/>
    <m/>
    <m/>
    <m/>
    <m/>
    <m/>
    <m/>
    <m/>
    <m/>
    <n v="0"/>
    <n v="0"/>
    <s v="071324"/>
    <x v="1362"/>
  </r>
  <r>
    <s v="4"/>
    <s v="OC"/>
    <x v="1363"/>
    <s v="DOURLENS CLEMENT"/>
    <n v="6.36"/>
    <n v="0.39"/>
    <n v="0"/>
    <n v="10.86"/>
    <n v="0.12"/>
    <n v="3.14"/>
    <n v="21.21"/>
    <n v="0.13"/>
    <n v="10.89"/>
    <n v="22.91"/>
    <n v="1.3"/>
    <n v="14.12"/>
    <n v="17.22"/>
    <n v="50.480000000000004"/>
    <s v="071337"/>
    <x v="1363"/>
  </r>
  <r>
    <s v="5"/>
    <s v="SEC"/>
    <x v="1364"/>
    <s v="ROBLIN KARL"/>
    <n v="11.98"/>
    <n v="0"/>
    <n v="0"/>
    <m/>
    <m/>
    <m/>
    <m/>
    <m/>
    <m/>
    <m/>
    <m/>
    <m/>
    <n v="11.98"/>
    <n v="11.98"/>
    <s v="071337"/>
    <x v="1364"/>
  </r>
  <r>
    <s v="5"/>
    <s v="SEC"/>
    <x v="1365"/>
    <s v="DE BATTISTI DYLAN"/>
    <n v="3.76"/>
    <n v="0"/>
    <n v="0"/>
    <n v="9.77"/>
    <n v="0"/>
    <n v="0"/>
    <m/>
    <m/>
    <m/>
    <m/>
    <m/>
    <m/>
    <n v="13.53"/>
    <n v="3.76"/>
    <s v="071337"/>
    <x v="1365"/>
  </r>
  <r>
    <s v="5"/>
    <s v="SEC"/>
    <x v="1366"/>
    <s v="USCAIN SYLVAIN"/>
    <n v="0.56999999999999995"/>
    <n v="0"/>
    <n v="0"/>
    <n v="4.6100000000000003"/>
    <n v="0"/>
    <n v="0"/>
    <m/>
    <m/>
    <m/>
    <m/>
    <m/>
    <m/>
    <n v="5.1800000000000006"/>
    <n v="0.56999999999999995"/>
    <s v="071337"/>
    <x v="1366"/>
  </r>
  <r>
    <s v="5"/>
    <s v="SEC"/>
    <x v="1367"/>
    <s v="REBIERE PASCAL"/>
    <n v="0"/>
    <n v="0"/>
    <n v="0"/>
    <n v="9.43"/>
    <n v="0"/>
    <n v="2.96"/>
    <n v="25.51"/>
    <n v="0"/>
    <n v="10.48"/>
    <n v="18.93"/>
    <n v="0"/>
    <n v="8.36"/>
    <n v="9.43"/>
    <n v="44.44"/>
    <s v="071337"/>
    <x v="1367"/>
  </r>
  <r>
    <s v="5"/>
    <s v="SEC"/>
    <x v="1368"/>
    <s v="ROUHAUD FREDERIC"/>
    <n v="6.73"/>
    <n v="0"/>
    <n v="0"/>
    <n v="12.81"/>
    <n v="0"/>
    <n v="0"/>
    <n v="19.87"/>
    <n v="0"/>
    <n v="8.68"/>
    <n v="17.18"/>
    <n v="0.23"/>
    <n v="4.71"/>
    <n v="19.54"/>
    <n v="43.78"/>
    <s v="071337"/>
    <x v="1368"/>
  </r>
  <r>
    <s v="5"/>
    <s v="SEC"/>
    <x v="1369"/>
    <s v="PARVAUD JESSIE"/>
    <m/>
    <m/>
    <m/>
    <m/>
    <m/>
    <m/>
    <m/>
    <m/>
    <m/>
    <m/>
    <m/>
    <m/>
    <n v="0"/>
    <n v="0"/>
    <s v="071337"/>
    <x v="1369"/>
  </r>
  <r>
    <s v="5"/>
    <s v="SEC"/>
    <x v="1370"/>
    <s v="MERLE VINCENT"/>
    <m/>
    <m/>
    <m/>
    <m/>
    <m/>
    <m/>
    <m/>
    <m/>
    <m/>
    <m/>
    <m/>
    <m/>
    <n v="0"/>
    <n v="0"/>
    <s v="071337"/>
    <x v="1370"/>
  </r>
  <r>
    <s v="5"/>
    <s v="SEC"/>
    <x v="1371"/>
    <s v="SECTEUR BLAN "/>
    <m/>
    <m/>
    <m/>
    <m/>
    <m/>
    <m/>
    <m/>
    <m/>
    <m/>
    <m/>
    <m/>
    <m/>
    <n v="0"/>
    <n v="0"/>
    <s v="071337"/>
    <x v="1371"/>
  </r>
  <r>
    <s v="5"/>
    <s v="SEC"/>
    <x v="1372"/>
    <s v="SECTEUR BLAN "/>
    <m/>
    <m/>
    <m/>
    <m/>
    <m/>
    <m/>
    <m/>
    <m/>
    <m/>
    <m/>
    <m/>
    <m/>
    <n v="0"/>
    <n v="0"/>
    <s v="071337"/>
    <x v="1372"/>
  </r>
  <r>
    <s v="5"/>
    <s v="SEC"/>
    <x v="1373"/>
    <s v="SECTEUR BLAN "/>
    <m/>
    <m/>
    <m/>
    <m/>
    <m/>
    <m/>
    <m/>
    <m/>
    <m/>
    <m/>
    <m/>
    <m/>
    <n v="0"/>
    <n v="0"/>
    <s v="071337"/>
    <x v="1373"/>
  </r>
  <r>
    <s v="5"/>
    <s v="SEC"/>
    <x v="1374"/>
    <s v="SECTEUR BLAN "/>
    <m/>
    <m/>
    <m/>
    <m/>
    <m/>
    <m/>
    <m/>
    <m/>
    <m/>
    <m/>
    <m/>
    <m/>
    <n v="0"/>
    <n v="0"/>
    <s v="071337"/>
    <x v="1374"/>
  </r>
  <r>
    <s v="5"/>
    <s v="SEC"/>
    <x v="1375"/>
    <s v="SECTEUR BLAN "/>
    <m/>
    <m/>
    <m/>
    <m/>
    <m/>
    <m/>
    <m/>
    <m/>
    <m/>
    <m/>
    <m/>
    <m/>
    <n v="0"/>
    <n v="0"/>
    <s v="071337"/>
    <x v="1375"/>
  </r>
  <r>
    <s v="5"/>
    <s v="SEC"/>
    <x v="1376"/>
    <s v="SECTEUR BLAN "/>
    <m/>
    <m/>
    <m/>
    <m/>
    <m/>
    <m/>
    <m/>
    <m/>
    <m/>
    <m/>
    <m/>
    <m/>
    <n v="0"/>
    <n v="0"/>
    <s v="071337"/>
    <x v="1376"/>
  </r>
  <r>
    <s v="5"/>
    <s v="SEC"/>
    <x v="1377"/>
    <s v="SECTEUR BLAN "/>
    <m/>
    <m/>
    <m/>
    <m/>
    <m/>
    <m/>
    <m/>
    <m/>
    <m/>
    <m/>
    <m/>
    <m/>
    <n v="0"/>
    <n v="0"/>
    <s v="071337"/>
    <x v="1377"/>
  </r>
  <r>
    <s v="5"/>
    <s v="SEC"/>
    <x v="1378"/>
    <s v="SECTEUR BLAN "/>
    <m/>
    <m/>
    <m/>
    <m/>
    <m/>
    <m/>
    <m/>
    <m/>
    <m/>
    <m/>
    <m/>
    <m/>
    <n v="0"/>
    <n v="0"/>
    <s v="071337"/>
    <x v="1378"/>
  </r>
  <r>
    <s v="4"/>
    <s v="OC"/>
    <x v="1379"/>
    <s v="OC BORDEAUX "/>
    <m/>
    <m/>
    <m/>
    <m/>
    <m/>
    <m/>
    <m/>
    <m/>
    <m/>
    <m/>
    <m/>
    <m/>
    <n v="0"/>
    <n v="0"/>
    <s v="071464"/>
    <x v="1379"/>
  </r>
  <r>
    <s v="3"/>
    <s v="OD"/>
    <x v="1380"/>
    <s v="LIOPE GUILLAUME"/>
    <n v="8.4"/>
    <n v="2.54"/>
    <n v="1.65"/>
    <n v="10.86"/>
    <n v="3.43"/>
    <n v="4.0599999999999996"/>
    <n v="16.41"/>
    <n v="3.14"/>
    <n v="5.68"/>
    <n v="18.670000000000002"/>
    <n v="4.6100000000000003"/>
    <n v="7.43"/>
    <n v="19.259999999999998"/>
    <n v="43.480000000000004"/>
    <n v="0"/>
    <x v="1380"/>
  </r>
  <r>
    <s v="4"/>
    <s v="OC"/>
    <x v="1381"/>
    <s v="JONGEN THOMAS"/>
    <n v="6.34"/>
    <n v="0.76"/>
    <n v="1.86"/>
    <n v="7.69"/>
    <n v="3.65"/>
    <n v="2.54"/>
    <n v="12.51"/>
    <n v="2.72"/>
    <n v="5.43"/>
    <n v="15.03"/>
    <n v="3.99"/>
    <n v="6.26"/>
    <n v="14.030000000000001"/>
    <n v="33.880000000000003"/>
    <s v="070057"/>
    <x v="1381"/>
  </r>
  <r>
    <s v="5"/>
    <s v="SEC"/>
    <x v="1382"/>
    <s v="PASTOR WALTER"/>
    <n v="5.64"/>
    <n v="0"/>
    <n v="0"/>
    <n v="8.7899999999999991"/>
    <n v="8.73"/>
    <n v="0"/>
    <n v="13.62"/>
    <n v="7.29"/>
    <n v="3.47"/>
    <n v="10.29"/>
    <n v="3.67"/>
    <n v="11.11"/>
    <n v="14.43"/>
    <n v="29.549999999999997"/>
    <s v="070057"/>
    <x v="1382"/>
  </r>
  <r>
    <s v="5"/>
    <s v="SEC"/>
    <x v="1383"/>
    <s v="NOIRAULT LIONEL"/>
    <n v="3.55"/>
    <n v="0"/>
    <n v="0"/>
    <n v="2.99"/>
    <n v="0"/>
    <n v="0"/>
    <n v="9.61"/>
    <n v="0.35"/>
    <n v="0"/>
    <n v="11.72"/>
    <n v="1.17"/>
    <n v="3.03"/>
    <n v="6.54"/>
    <n v="24.880000000000003"/>
    <s v="070057"/>
    <x v="1383"/>
  </r>
  <r>
    <s v="5"/>
    <s v="SEC"/>
    <x v="1384"/>
    <s v="CHAUSSEPIED CHARLOTTE"/>
    <m/>
    <m/>
    <m/>
    <m/>
    <m/>
    <m/>
    <m/>
    <m/>
    <m/>
    <m/>
    <m/>
    <m/>
    <n v="0"/>
    <n v="0"/>
    <s v="070057"/>
    <x v="1384"/>
  </r>
  <r>
    <s v="5"/>
    <s v="SEC"/>
    <x v="1385"/>
    <s v="EUDELINE TRI NOEMIE"/>
    <n v="5.57"/>
    <n v="0"/>
    <n v="0"/>
    <n v="9.15"/>
    <n v="0"/>
    <n v="0"/>
    <n v="21.51"/>
    <n v="0"/>
    <m/>
    <m/>
    <m/>
    <m/>
    <n v="14.72"/>
    <n v="27.080000000000002"/>
    <s v="070057"/>
    <x v="1385"/>
  </r>
  <r>
    <s v="5"/>
    <s v="SEC"/>
    <x v="1386"/>
    <s v="CRETIN MYRIAM"/>
    <m/>
    <m/>
    <m/>
    <m/>
    <m/>
    <m/>
    <m/>
    <m/>
    <m/>
    <m/>
    <m/>
    <m/>
    <n v="0"/>
    <n v="0"/>
    <s v="070057"/>
    <x v="1386"/>
  </r>
  <r>
    <s v="5"/>
    <s v="SEC"/>
    <x v="1387"/>
    <s v="COUSSON DIMITRI"/>
    <n v="0"/>
    <n v="0"/>
    <m/>
    <m/>
    <m/>
    <m/>
    <m/>
    <m/>
    <m/>
    <m/>
    <m/>
    <m/>
    <n v="0"/>
    <n v="0"/>
    <s v="070057"/>
    <x v="1387"/>
  </r>
  <r>
    <s v="5"/>
    <s v="SEC"/>
    <x v="1388"/>
    <s v="ROULET AURELIEN"/>
    <n v="20.68"/>
    <n v="5.78"/>
    <n v="0"/>
    <n v="20.67"/>
    <n v="18.11"/>
    <n v="0"/>
    <n v="16.59"/>
    <n v="8.19"/>
    <n v="0"/>
    <n v="20.41"/>
    <n v="2.94"/>
    <n v="16.489999999999998"/>
    <n v="41.35"/>
    <n v="57.679999999999993"/>
    <s v="070057"/>
    <x v="1388"/>
  </r>
  <r>
    <s v="5"/>
    <s v="SEC"/>
    <x v="1389"/>
    <s v="THIBEAULT STEPHEN"/>
    <m/>
    <m/>
    <m/>
    <m/>
    <m/>
    <m/>
    <m/>
    <m/>
    <m/>
    <m/>
    <m/>
    <m/>
    <n v="0"/>
    <n v="0"/>
    <s v="070057"/>
    <x v="1389"/>
  </r>
  <r>
    <s v="5"/>
    <s v="SEC"/>
    <x v="1390"/>
    <s v="LE ROUX PIERRE"/>
    <m/>
    <m/>
    <m/>
    <m/>
    <m/>
    <m/>
    <m/>
    <m/>
    <m/>
    <m/>
    <m/>
    <m/>
    <n v="0"/>
    <n v="0"/>
    <s v="070057"/>
    <x v="1390"/>
  </r>
  <r>
    <s v="5"/>
    <s v="SEC"/>
    <x v="1391"/>
    <s v="SECTEUR BLAN "/>
    <m/>
    <m/>
    <m/>
    <m/>
    <m/>
    <m/>
    <m/>
    <m/>
    <m/>
    <m/>
    <m/>
    <m/>
    <n v="0"/>
    <n v="0"/>
    <s v="070057"/>
    <x v="1391"/>
  </r>
  <r>
    <s v="5"/>
    <s v="SEC"/>
    <x v="1392"/>
    <s v="SECTEUR BLAN "/>
    <m/>
    <m/>
    <m/>
    <m/>
    <m/>
    <m/>
    <m/>
    <m/>
    <m/>
    <m/>
    <m/>
    <m/>
    <n v="0"/>
    <n v="0"/>
    <s v="070057"/>
    <x v="1392"/>
  </r>
  <r>
    <s v="4"/>
    <s v="OC"/>
    <x v="1393"/>
    <s v="BESNIER ANTHONY"/>
    <n v="13.12"/>
    <n v="0"/>
    <n v="3.47"/>
    <n v="17.850000000000001"/>
    <n v="0.55000000000000004"/>
    <n v="8.7899999999999991"/>
    <n v="18.670000000000002"/>
    <n v="0.24"/>
    <n v="5.33"/>
    <n v="12.42"/>
    <n v="0.02"/>
    <n v="4.46"/>
    <n v="30.97"/>
    <n v="44.21"/>
    <s v="071125"/>
    <x v="1393"/>
  </r>
  <r>
    <s v="5"/>
    <s v="SEC"/>
    <x v="1394"/>
    <s v="WACHSMUTH SEBASTIEN"/>
    <n v="0"/>
    <n v="0"/>
    <m/>
    <n v="0"/>
    <n v="0"/>
    <n v="0"/>
    <n v="47.99"/>
    <n v="0"/>
    <n v="0"/>
    <n v="50.28"/>
    <n v="0"/>
    <m/>
    <n v="0"/>
    <n v="98.27000000000001"/>
    <s v="071125"/>
    <x v="1394"/>
  </r>
  <r>
    <s v="5"/>
    <s v="SEC"/>
    <x v="1395"/>
    <s v="CHIDAINE JULIEN"/>
    <n v="17.13"/>
    <n v="0"/>
    <n v="0"/>
    <n v="16.95"/>
    <n v="0"/>
    <n v="0"/>
    <n v="32.36"/>
    <n v="5.55"/>
    <n v="0"/>
    <m/>
    <m/>
    <m/>
    <n v="34.08"/>
    <n v="49.489999999999995"/>
    <s v="071125"/>
    <x v="1395"/>
  </r>
  <r>
    <s v="5"/>
    <s v="SEC"/>
    <x v="1396"/>
    <s v="MARQUES ANTHONY"/>
    <n v="9.33"/>
    <n v="0"/>
    <n v="0"/>
    <n v="15.7"/>
    <n v="0"/>
    <n v="9.36"/>
    <n v="13.08"/>
    <n v="0"/>
    <n v="0"/>
    <n v="6.12"/>
    <n v="0"/>
    <n v="2.11"/>
    <n v="25.03"/>
    <n v="28.53"/>
    <s v="071125"/>
    <x v="1396"/>
  </r>
  <r>
    <s v="5"/>
    <s v="SEC"/>
    <x v="1397"/>
    <s v="CUAU REMI"/>
    <n v="17.190000000000001"/>
    <n v="0"/>
    <n v="20.6"/>
    <n v="20.73"/>
    <n v="3.16"/>
    <n v="42.34"/>
    <n v="28.53"/>
    <n v="0"/>
    <n v="20.97"/>
    <n v="25.97"/>
    <n v="0"/>
    <n v="6.51"/>
    <n v="37.92"/>
    <n v="71.69"/>
    <s v="071125"/>
    <x v="1397"/>
  </r>
  <r>
    <s v="5"/>
    <s v="SEC"/>
    <x v="1398"/>
    <s v="BERUGEAU MATHIEU"/>
    <n v="3.24"/>
    <n v="0"/>
    <n v="15.34"/>
    <n v="4.09"/>
    <n v="0"/>
    <n v="18.63"/>
    <n v="8.02"/>
    <n v="0"/>
    <n v="10.49"/>
    <n v="10.53"/>
    <n v="0"/>
    <n v="0"/>
    <n v="7.33"/>
    <n v="21.79"/>
    <s v="071125"/>
    <x v="1398"/>
  </r>
  <r>
    <s v="5"/>
    <s v="SEC"/>
    <x v="1399"/>
    <s v="GUILLARD PHILIPPE"/>
    <n v="4.83"/>
    <n v="0"/>
    <n v="3.61"/>
    <n v="6.36"/>
    <n v="0"/>
    <n v="4.92"/>
    <n v="9.16"/>
    <n v="2.08"/>
    <n v="7.32"/>
    <n v="13.42"/>
    <n v="11.42"/>
    <n v="3.52"/>
    <n v="11.190000000000001"/>
    <n v="27.41"/>
    <s v="071125"/>
    <x v="1399"/>
  </r>
  <r>
    <s v="5"/>
    <s v="SEC"/>
    <x v="1400"/>
    <s v="BEN AMGHAR RACHID"/>
    <m/>
    <m/>
    <m/>
    <m/>
    <m/>
    <m/>
    <m/>
    <m/>
    <m/>
    <m/>
    <m/>
    <m/>
    <n v="0"/>
    <n v="0"/>
    <s v="071125"/>
    <x v="1400"/>
  </r>
  <r>
    <s v="5"/>
    <s v="SEC"/>
    <x v="1401"/>
    <s v="RENOU THOMAS"/>
    <m/>
    <m/>
    <m/>
    <m/>
    <m/>
    <m/>
    <m/>
    <m/>
    <m/>
    <m/>
    <m/>
    <m/>
    <n v="0"/>
    <n v="0"/>
    <s v="071125"/>
    <x v="1401"/>
  </r>
  <r>
    <s v="5"/>
    <s v="SEC"/>
    <x v="1402"/>
    <s v="DOMS ALAIN"/>
    <n v="5.85"/>
    <n v="0"/>
    <n v="0"/>
    <m/>
    <m/>
    <m/>
    <m/>
    <m/>
    <m/>
    <m/>
    <m/>
    <m/>
    <n v="5.85"/>
    <n v="5.85"/>
    <s v="071125"/>
    <x v="1402"/>
  </r>
  <r>
    <s v="5"/>
    <s v="SEC"/>
    <x v="1403"/>
    <s v="RENAUD SABRINA"/>
    <n v="5.52"/>
    <n v="0"/>
    <n v="0"/>
    <n v="9.1"/>
    <n v="0"/>
    <n v="3.29"/>
    <n v="19.510000000000002"/>
    <n v="0"/>
    <n v="0"/>
    <m/>
    <m/>
    <m/>
    <n v="14.62"/>
    <n v="25.03"/>
    <s v="071125"/>
    <x v="1403"/>
  </r>
  <r>
    <s v="5"/>
    <s v="SEC"/>
    <x v="1404"/>
    <s v="TRANCHANT CHRISTOPHE"/>
    <m/>
    <m/>
    <m/>
    <m/>
    <m/>
    <m/>
    <m/>
    <m/>
    <m/>
    <m/>
    <m/>
    <m/>
    <n v="0"/>
    <n v="0"/>
    <s v="071125"/>
    <x v="1404"/>
  </r>
  <r>
    <s v="5"/>
    <s v="SEC"/>
    <x v="1405"/>
    <s v="SECTEUR BLAN "/>
    <m/>
    <m/>
    <m/>
    <m/>
    <m/>
    <m/>
    <m/>
    <m/>
    <m/>
    <m/>
    <m/>
    <m/>
    <n v="0"/>
    <n v="0"/>
    <s v="071125"/>
    <x v="1405"/>
  </r>
  <r>
    <s v="4"/>
    <s v="OC"/>
    <x v="1406"/>
    <s v="CAPPON JULIEN"/>
    <n v="7.67"/>
    <n v="8.56"/>
    <n v="0.87"/>
    <n v="10.58"/>
    <n v="9.1"/>
    <n v="1.9"/>
    <n v="13.83"/>
    <n v="2.58"/>
    <n v="4.82"/>
    <n v="24.05"/>
    <n v="2.4300000000000002"/>
    <n v="10.33"/>
    <n v="18.25"/>
    <n v="45.55"/>
    <s v="071225"/>
    <x v="1406"/>
  </r>
  <r>
    <s v="5"/>
    <s v="SEC"/>
    <x v="1407"/>
    <s v="PHILIPPON THIERRY"/>
    <n v="6.71"/>
    <n v="32.26"/>
    <n v="3.31"/>
    <n v="9.8000000000000007"/>
    <n v="23.55"/>
    <n v="6.54"/>
    <n v="17.5"/>
    <n v="2.39"/>
    <n v="3.67"/>
    <n v="23.11"/>
    <n v="1.2"/>
    <n v="15.25"/>
    <n v="16.510000000000002"/>
    <n v="47.32"/>
    <s v="071225"/>
    <x v="1407"/>
  </r>
  <r>
    <s v="5"/>
    <s v="SEC"/>
    <x v="1408"/>
    <s v="AMARI BENJAMIN"/>
    <n v="21.48"/>
    <n v="3.37"/>
    <n v="0"/>
    <n v="25.36"/>
    <n v="23.18"/>
    <n v="0"/>
    <n v="17.78"/>
    <n v="11.69"/>
    <n v="0"/>
    <n v="0"/>
    <n v="0"/>
    <m/>
    <n v="46.84"/>
    <n v="39.260000000000005"/>
    <s v="071225"/>
    <x v="1408"/>
  </r>
  <r>
    <s v="5"/>
    <s v="SEC"/>
    <x v="1409"/>
    <s v="SECTEUR BLAN "/>
    <m/>
    <m/>
    <m/>
    <m/>
    <m/>
    <m/>
    <m/>
    <m/>
    <m/>
    <m/>
    <m/>
    <m/>
    <n v="0"/>
    <n v="0"/>
    <s v="071225"/>
    <x v="1409"/>
  </r>
  <r>
    <s v="5"/>
    <s v="SEC"/>
    <x v="1410"/>
    <s v="SECTEUR BLAN "/>
    <m/>
    <m/>
    <m/>
    <m/>
    <m/>
    <m/>
    <m/>
    <m/>
    <m/>
    <m/>
    <m/>
    <m/>
    <n v="0"/>
    <n v="0"/>
    <s v="071225"/>
    <x v="1410"/>
  </r>
  <r>
    <s v="5"/>
    <s v="SEC"/>
    <x v="1411"/>
    <s v="SECTEUR BLAN "/>
    <m/>
    <m/>
    <m/>
    <m/>
    <m/>
    <m/>
    <m/>
    <m/>
    <m/>
    <m/>
    <m/>
    <m/>
    <n v="0"/>
    <n v="0"/>
    <s v="071225"/>
    <x v="1411"/>
  </r>
  <r>
    <s v="5"/>
    <s v="SEC"/>
    <x v="1412"/>
    <s v="SECTEUR BLAN "/>
    <m/>
    <m/>
    <m/>
    <m/>
    <m/>
    <m/>
    <m/>
    <m/>
    <m/>
    <m/>
    <m/>
    <m/>
    <n v="0"/>
    <n v="0"/>
    <s v="071225"/>
    <x v="1412"/>
  </r>
  <r>
    <s v="5"/>
    <s v="SEC"/>
    <x v="1413"/>
    <s v="SECTEUR BLAN "/>
    <m/>
    <m/>
    <m/>
    <m/>
    <m/>
    <m/>
    <m/>
    <m/>
    <m/>
    <m/>
    <m/>
    <m/>
    <n v="0"/>
    <n v="0"/>
    <s v="071225"/>
    <x v="1413"/>
  </r>
  <r>
    <s v="5"/>
    <s v="SEC"/>
    <x v="1414"/>
    <s v="SECTEUR BLAN "/>
    <m/>
    <m/>
    <m/>
    <m/>
    <m/>
    <m/>
    <m/>
    <m/>
    <m/>
    <m/>
    <m/>
    <m/>
    <n v="0"/>
    <n v="0"/>
    <s v="071225"/>
    <x v="1414"/>
  </r>
  <r>
    <s v="5"/>
    <s v="SEC"/>
    <x v="1415"/>
    <s v="SECTEUR BLAN "/>
    <m/>
    <m/>
    <m/>
    <m/>
    <m/>
    <m/>
    <m/>
    <m/>
    <m/>
    <m/>
    <m/>
    <m/>
    <n v="0"/>
    <n v="0"/>
    <s v="071225"/>
    <x v="1415"/>
  </r>
  <r>
    <s v="5"/>
    <s v="SEC"/>
    <x v="1416"/>
    <s v="SECTEUR BLAN "/>
    <m/>
    <m/>
    <m/>
    <m/>
    <m/>
    <m/>
    <m/>
    <m/>
    <m/>
    <m/>
    <m/>
    <m/>
    <n v="0"/>
    <n v="0"/>
    <s v="071225"/>
    <x v="1416"/>
  </r>
  <r>
    <s v="4"/>
    <s v="OC"/>
    <x v="1417"/>
    <s v="OC CHARENTE "/>
    <m/>
    <m/>
    <m/>
    <m/>
    <m/>
    <m/>
    <m/>
    <m/>
    <m/>
    <m/>
    <m/>
    <m/>
    <n v="0"/>
    <n v="0"/>
    <s v="071326"/>
    <x v="1417"/>
  </r>
  <r>
    <s v="4"/>
    <s v="OC"/>
    <x v="1418"/>
    <s v="ROMO DAVID"/>
    <n v="7.63"/>
    <n v="0.43"/>
    <n v="0"/>
    <n v="9.43"/>
    <n v="1.26"/>
    <n v="3.5"/>
    <n v="17.41"/>
    <n v="2.79"/>
    <n v="2.58"/>
    <n v="22.08"/>
    <n v="2.9"/>
    <n v="4.87"/>
    <n v="17.059999999999999"/>
    <n v="47.12"/>
    <s v="700202"/>
    <x v="1418"/>
  </r>
  <r>
    <s v="5"/>
    <s v="SEC"/>
    <x v="1419"/>
    <s v="BERTRAND GREGOIRE"/>
    <n v="8.76"/>
    <n v="1.08"/>
    <n v="0"/>
    <n v="11.76"/>
    <n v="0"/>
    <n v="0"/>
    <n v="17.440000000000001"/>
    <n v="0"/>
    <n v="0"/>
    <n v="20.29"/>
    <n v="1.57"/>
    <n v="0"/>
    <n v="20.52"/>
    <n v="46.49"/>
    <s v="700202"/>
    <x v="1419"/>
  </r>
  <r>
    <s v="5"/>
    <s v="SEC"/>
    <x v="1420"/>
    <s v="TURLURE CORINE"/>
    <m/>
    <m/>
    <m/>
    <m/>
    <m/>
    <m/>
    <m/>
    <m/>
    <m/>
    <m/>
    <m/>
    <m/>
    <n v="0"/>
    <n v="0"/>
    <s v="700202"/>
    <x v="1420"/>
  </r>
  <r>
    <s v="5"/>
    <s v="SEC"/>
    <x v="1421"/>
    <s v="GUILLON ISABELLE"/>
    <n v="10.08"/>
    <n v="0"/>
    <n v="0"/>
    <n v="0"/>
    <m/>
    <m/>
    <m/>
    <m/>
    <m/>
    <m/>
    <m/>
    <m/>
    <n v="10.08"/>
    <n v="10.08"/>
    <s v="700202"/>
    <x v="1421"/>
  </r>
  <r>
    <s v="5"/>
    <s v="SEC"/>
    <x v="1422"/>
    <s v="GARETIER BENJAMIN"/>
    <n v="0"/>
    <n v="0"/>
    <n v="0"/>
    <m/>
    <m/>
    <m/>
    <m/>
    <m/>
    <m/>
    <m/>
    <m/>
    <m/>
    <n v="0"/>
    <n v="0"/>
    <s v="700202"/>
    <x v="1422"/>
  </r>
  <r>
    <s v="5"/>
    <s v="SEC"/>
    <x v="1423"/>
    <s v="OGER BENJAMIN"/>
    <n v="8.65"/>
    <n v="0"/>
    <n v="0"/>
    <n v="9.7200000000000006"/>
    <n v="0"/>
    <n v="0"/>
    <n v="5.63"/>
    <n v="0"/>
    <n v="0"/>
    <m/>
    <m/>
    <m/>
    <n v="18.37"/>
    <n v="14.280000000000001"/>
    <s v="700202"/>
    <x v="1423"/>
  </r>
  <r>
    <s v="5"/>
    <s v="SEC"/>
    <x v="1424"/>
    <s v="BIGOT ALEXANDRE"/>
    <m/>
    <m/>
    <m/>
    <m/>
    <m/>
    <m/>
    <m/>
    <m/>
    <m/>
    <m/>
    <m/>
    <m/>
    <n v="0"/>
    <n v="0"/>
    <s v="700202"/>
    <x v="1424"/>
  </r>
  <r>
    <s v="5"/>
    <s v="SEC"/>
    <x v="1425"/>
    <s v="LAINE FRANCK"/>
    <n v="9.4600000000000009"/>
    <n v="0"/>
    <n v="0"/>
    <n v="9.89"/>
    <n v="4.46"/>
    <n v="19.37"/>
    <n v="14.39"/>
    <n v="0.95"/>
    <n v="9.5299999999999994"/>
    <n v="18.77"/>
    <n v="0.66"/>
    <n v="7.04"/>
    <n v="19.350000000000001"/>
    <n v="42.620000000000005"/>
    <s v="700202"/>
    <x v="1425"/>
  </r>
  <r>
    <s v="5"/>
    <s v="SEC"/>
    <x v="1426"/>
    <s v="SECTEUR BLAN "/>
    <m/>
    <m/>
    <m/>
    <m/>
    <m/>
    <m/>
    <m/>
    <m/>
    <m/>
    <m/>
    <m/>
    <m/>
    <n v="0"/>
    <n v="0"/>
    <s v="700202"/>
    <x v="1426"/>
  </r>
  <r>
    <s v="5"/>
    <s v="SEC"/>
    <x v="1427"/>
    <s v="SECTEUR BLAN "/>
    <m/>
    <m/>
    <m/>
    <m/>
    <m/>
    <m/>
    <m/>
    <m/>
    <m/>
    <m/>
    <m/>
    <m/>
    <n v="0"/>
    <n v="0"/>
    <s v="700202"/>
    <x v="1427"/>
  </r>
  <r>
    <s v="5"/>
    <s v="SEC"/>
    <x v="1428"/>
    <s v="SECTEUR BLAN "/>
    <m/>
    <m/>
    <m/>
    <m/>
    <m/>
    <m/>
    <m/>
    <m/>
    <m/>
    <m/>
    <m/>
    <m/>
    <n v="0"/>
    <n v="0"/>
    <s v="700202"/>
    <x v="1428"/>
  </r>
  <r>
    <s v="5"/>
    <s v="SEC"/>
    <x v="1429"/>
    <s v="SECTEUR BLAN "/>
    <m/>
    <m/>
    <m/>
    <m/>
    <m/>
    <m/>
    <m/>
    <m/>
    <m/>
    <m/>
    <m/>
    <m/>
    <n v="0"/>
    <n v="0"/>
    <s v="700202"/>
    <x v="1429"/>
  </r>
  <r>
    <s v="4"/>
    <s v="OC"/>
    <x v="1430"/>
    <s v="COUDERT SEVERINE"/>
    <n v="4.3899999999999997"/>
    <n v="0.18"/>
    <n v="0"/>
    <n v="8.8000000000000007"/>
    <n v="0.27"/>
    <n v="0"/>
    <n v="26"/>
    <n v="7.91"/>
    <n v="10.64"/>
    <n v="23.12"/>
    <n v="15.46"/>
    <n v="11.11"/>
    <n v="13.190000000000001"/>
    <n v="53.510000000000005"/>
    <s v="700398"/>
    <x v="1430"/>
  </r>
  <r>
    <s v="5"/>
    <s v="SEC"/>
    <x v="1431"/>
    <s v="CHEVALLIER JULIETTE"/>
    <n v="2.3199999999999998"/>
    <n v="0"/>
    <n v="0"/>
    <m/>
    <m/>
    <m/>
    <m/>
    <m/>
    <m/>
    <m/>
    <m/>
    <m/>
    <n v="2.3199999999999998"/>
    <n v="2.3199999999999998"/>
    <s v="700398"/>
    <x v="1431"/>
  </r>
  <r>
    <s v="5"/>
    <s v="SEC"/>
    <x v="1432"/>
    <s v="PENIN BRUNO"/>
    <n v="7.07"/>
    <n v="0.17"/>
    <n v="0"/>
    <n v="14.03"/>
    <n v="0"/>
    <n v="0"/>
    <n v="21.78"/>
    <n v="1.1599999999999999"/>
    <n v="8.92"/>
    <n v="16.72"/>
    <n v="1.39"/>
    <n v="10.54"/>
    <n v="21.1"/>
    <n v="45.57"/>
    <s v="700398"/>
    <x v="1432"/>
  </r>
  <r>
    <s v="5"/>
    <s v="SEC"/>
    <x v="1433"/>
    <s v="BEAUBRUN PHILIPPE"/>
    <n v="1.95"/>
    <n v="0"/>
    <n v="0"/>
    <n v="4.47"/>
    <n v="0"/>
    <n v="0"/>
    <n v="13.01"/>
    <n v="0"/>
    <n v="6.98"/>
    <n v="12.37"/>
    <n v="0"/>
    <n v="3.5"/>
    <n v="6.42"/>
    <n v="27.33"/>
    <s v="700398"/>
    <x v="1433"/>
  </r>
  <r>
    <s v="5"/>
    <s v="SEC"/>
    <x v="1434"/>
    <s v="LEROY YANNICK"/>
    <n v="3.96"/>
    <n v="0.45"/>
    <n v="0"/>
    <n v="6.29"/>
    <n v="0"/>
    <n v="0"/>
    <n v="9.83"/>
    <n v="0.14000000000000001"/>
    <n v="2.84"/>
    <n v="8.6199999999999992"/>
    <n v="0.38"/>
    <n v="7.32"/>
    <n v="10.25"/>
    <n v="22.409999999999997"/>
    <s v="700398"/>
    <x v="1434"/>
  </r>
  <r>
    <s v="5"/>
    <s v="SEC"/>
    <x v="1435"/>
    <s v="LAMANDE EDOUARD"/>
    <m/>
    <m/>
    <m/>
    <m/>
    <m/>
    <m/>
    <m/>
    <m/>
    <m/>
    <m/>
    <m/>
    <m/>
    <n v="0"/>
    <n v="0"/>
    <s v="700398"/>
    <x v="1435"/>
  </r>
  <r>
    <s v="5"/>
    <s v="SEC"/>
    <x v="1436"/>
    <s v="DERACHE EMILIE"/>
    <m/>
    <m/>
    <m/>
    <m/>
    <m/>
    <m/>
    <m/>
    <m/>
    <m/>
    <m/>
    <m/>
    <m/>
    <n v="0"/>
    <n v="0"/>
    <s v="700398"/>
    <x v="1436"/>
  </r>
  <r>
    <s v="5"/>
    <s v="SEC"/>
    <x v="1437"/>
    <s v="SECTEUR BLAN "/>
    <m/>
    <m/>
    <m/>
    <m/>
    <m/>
    <m/>
    <m/>
    <m/>
    <m/>
    <m/>
    <m/>
    <m/>
    <n v="0"/>
    <n v="0"/>
    <s v="700398"/>
    <x v="1437"/>
  </r>
  <r>
    <s v="5"/>
    <s v="SEC"/>
    <x v="1438"/>
    <s v="SECTEUR BLAN "/>
    <m/>
    <m/>
    <m/>
    <m/>
    <m/>
    <m/>
    <m/>
    <m/>
    <m/>
    <m/>
    <m/>
    <m/>
    <n v="0"/>
    <n v="0"/>
    <s v="700398"/>
    <x v="1438"/>
  </r>
  <r>
    <s v="5"/>
    <s v="SEC"/>
    <x v="1439"/>
    <s v="SECTEUR BLAN "/>
    <m/>
    <m/>
    <m/>
    <m/>
    <m/>
    <m/>
    <m/>
    <m/>
    <m/>
    <m/>
    <m/>
    <m/>
    <n v="0"/>
    <n v="0"/>
    <s v="700398"/>
    <x v="1439"/>
  </r>
  <r>
    <s v="5"/>
    <s v="SEC"/>
    <x v="1440"/>
    <s v="SECTEUR BLAN "/>
    <m/>
    <m/>
    <m/>
    <m/>
    <m/>
    <m/>
    <m/>
    <m/>
    <m/>
    <m/>
    <m/>
    <m/>
    <n v="0"/>
    <n v="0"/>
    <s v="700398"/>
    <x v="1440"/>
  </r>
  <r>
    <s v="5"/>
    <s v="SEC"/>
    <x v="1441"/>
    <s v="SECTEUR BLAN "/>
    <m/>
    <m/>
    <m/>
    <m/>
    <m/>
    <m/>
    <m/>
    <m/>
    <m/>
    <m/>
    <m/>
    <m/>
    <n v="0"/>
    <n v="0"/>
    <s v="700398"/>
    <x v="1441"/>
  </r>
  <r>
    <s v="5"/>
    <s v="SEC"/>
    <x v="1442"/>
    <s v="SECTEUR BLAN "/>
    <m/>
    <m/>
    <m/>
    <m/>
    <m/>
    <m/>
    <m/>
    <m/>
    <m/>
    <m/>
    <m/>
    <m/>
    <n v="0"/>
    <n v="0"/>
    <s v="700398"/>
    <x v="1442"/>
  </r>
  <r>
    <s v="3"/>
    <s v="OD"/>
    <x v="1443"/>
    <s v="APONTE VINCENT"/>
    <m/>
    <m/>
    <m/>
    <m/>
    <m/>
    <m/>
    <m/>
    <m/>
    <m/>
    <m/>
    <m/>
    <m/>
    <n v="0"/>
    <n v="0"/>
    <n v="0"/>
    <x v="1443"/>
  </r>
  <r>
    <s v="0"/>
    <s v="SIEGE"/>
    <x v="1444"/>
    <s v="MAILLARD CATHERINE"/>
    <m/>
    <m/>
    <m/>
    <m/>
    <m/>
    <m/>
    <m/>
    <m/>
    <m/>
    <m/>
    <m/>
    <m/>
    <n v="0"/>
    <n v="0"/>
    <n v="0"/>
    <x v="1444"/>
  </r>
  <r>
    <s v="0"/>
    <s v="SIEGE"/>
    <x v="1445"/>
    <s v="JUND VERONIQUE"/>
    <m/>
    <m/>
    <m/>
    <m/>
    <m/>
    <m/>
    <m/>
    <m/>
    <m/>
    <m/>
    <m/>
    <m/>
    <n v="0"/>
    <n v="0"/>
    <n v="0"/>
    <x v="1445"/>
  </r>
  <r>
    <s v="2"/>
    <s v="RE"/>
    <x v="1446"/>
    <s v="POLE PILOTAG "/>
    <m/>
    <m/>
    <m/>
    <m/>
    <m/>
    <m/>
    <n v="100"/>
    <m/>
    <m/>
    <n v="100"/>
    <m/>
    <m/>
    <n v="0"/>
    <n v="200"/>
    <n v="0"/>
    <x v="1446"/>
  </r>
  <r>
    <s v="3"/>
    <s v="OD"/>
    <x v="1447"/>
    <s v="CELLULE SENI "/>
    <m/>
    <m/>
    <m/>
    <m/>
    <m/>
    <m/>
    <m/>
    <m/>
    <m/>
    <m/>
    <m/>
    <m/>
    <n v="0"/>
    <n v="0"/>
    <n v="0"/>
    <x v="1447"/>
  </r>
  <r>
    <s v="0"/>
    <s v="SIEGE"/>
    <x v="1448"/>
    <s v="ARMEL LIONEL"/>
    <m/>
    <m/>
    <m/>
    <m/>
    <m/>
    <m/>
    <m/>
    <m/>
    <m/>
    <m/>
    <m/>
    <m/>
    <n v="0"/>
    <n v="0"/>
    <n v="0"/>
    <x v="1448"/>
  </r>
  <r>
    <s v="0"/>
    <s v="SIEGE"/>
    <x v="1449"/>
    <s v="LUER FREDERIC"/>
    <m/>
    <m/>
    <m/>
    <m/>
    <m/>
    <m/>
    <m/>
    <m/>
    <m/>
    <m/>
    <m/>
    <m/>
    <n v="0"/>
    <n v="0"/>
    <n v="0"/>
    <x v="1449"/>
  </r>
  <r>
    <s v="0"/>
    <s v="SIEGE"/>
    <x v="1450"/>
    <s v="BICHET THIERRY"/>
    <m/>
    <m/>
    <m/>
    <m/>
    <m/>
    <m/>
    <m/>
    <m/>
    <m/>
    <m/>
    <m/>
    <m/>
    <n v="0"/>
    <n v="0"/>
    <n v="0"/>
    <x v="1450"/>
  </r>
  <r>
    <s v="0"/>
    <s v="SIEGE"/>
    <x v="1451"/>
    <s v="LABRO ALAIN"/>
    <m/>
    <m/>
    <m/>
    <m/>
    <m/>
    <m/>
    <m/>
    <m/>
    <m/>
    <m/>
    <m/>
    <m/>
    <n v="0"/>
    <n v="0"/>
    <n v="0"/>
    <x v="1451"/>
  </r>
  <r>
    <s v="0"/>
    <s v="SIEGE"/>
    <x v="1452"/>
    <s v="ROUSSEL ANTONY"/>
    <m/>
    <m/>
    <m/>
    <m/>
    <m/>
    <m/>
    <m/>
    <m/>
    <m/>
    <m/>
    <m/>
    <m/>
    <n v="0"/>
    <n v="0"/>
    <n v="0"/>
    <x v="1452"/>
  </r>
  <r>
    <s v="0"/>
    <s v="SIEGE"/>
    <x v="1453"/>
    <s v="BIKOE PAUL-CYRIL"/>
    <m/>
    <m/>
    <m/>
    <m/>
    <m/>
    <m/>
    <m/>
    <m/>
    <m/>
    <m/>
    <m/>
    <m/>
    <n v="0"/>
    <n v="0"/>
    <n v="0"/>
    <x v="1453"/>
  </r>
  <r>
    <s v="0"/>
    <s v="SIEGE"/>
    <x v="1454"/>
    <s v="PINOT GUY"/>
    <m/>
    <m/>
    <m/>
    <m/>
    <m/>
    <m/>
    <m/>
    <m/>
    <m/>
    <m/>
    <m/>
    <m/>
    <n v="0"/>
    <n v="0"/>
    <n v="0"/>
    <x v="1454"/>
  </r>
  <r>
    <s v="0"/>
    <s v="SIEGE"/>
    <x v="1455"/>
    <s v="DUBOIS MIREILLE"/>
    <m/>
    <m/>
    <m/>
    <m/>
    <m/>
    <m/>
    <m/>
    <m/>
    <m/>
    <m/>
    <m/>
    <m/>
    <n v="0"/>
    <n v="0"/>
    <n v="0"/>
    <x v="1455"/>
  </r>
  <r>
    <s v="3"/>
    <s v="OD"/>
    <x v="1456"/>
    <s v="VINCENT FRANCKY"/>
    <m/>
    <m/>
    <m/>
    <m/>
    <m/>
    <m/>
    <m/>
    <m/>
    <m/>
    <m/>
    <m/>
    <m/>
    <n v="0"/>
    <n v="0"/>
    <n v="0"/>
    <x v="1456"/>
  </r>
  <r>
    <s v="3"/>
    <s v="OD"/>
    <x v="1457"/>
    <s v="ASSISTANCE D "/>
    <m/>
    <m/>
    <m/>
    <m/>
    <m/>
    <m/>
    <m/>
    <m/>
    <m/>
    <m/>
    <m/>
    <m/>
    <n v="0"/>
    <n v="0"/>
    <n v="0"/>
    <x v="1457"/>
  </r>
  <r>
    <s v="4"/>
    <s v="OC"/>
    <x v="1458"/>
    <s v="ASSISTANAT O "/>
    <m/>
    <m/>
    <m/>
    <m/>
    <m/>
    <m/>
    <m/>
    <m/>
    <m/>
    <m/>
    <m/>
    <m/>
    <n v="0"/>
    <n v="0"/>
    <s v="900578"/>
    <x v="1458"/>
  </r>
  <r>
    <s v="4"/>
    <s v="OC"/>
    <x v="1459"/>
    <s v="ASSISTANCE T "/>
    <m/>
    <m/>
    <m/>
    <m/>
    <m/>
    <m/>
    <m/>
    <m/>
    <m/>
    <m/>
    <m/>
    <m/>
    <n v="0"/>
    <n v="0"/>
    <s v="900579"/>
    <x v="1459"/>
  </r>
  <r>
    <s v="0"/>
    <s v="SIEGE"/>
    <x v="1460"/>
    <s v="LASTISNERES NATHALIE"/>
    <m/>
    <m/>
    <m/>
    <m/>
    <m/>
    <m/>
    <m/>
    <m/>
    <m/>
    <m/>
    <m/>
    <m/>
    <n v="0"/>
    <n v="0"/>
    <s v="900579"/>
    <x v="1460"/>
  </r>
  <r>
    <s v="0"/>
    <s v="SIEGE"/>
    <x v="1461"/>
    <s v="SICRE CHRISTY"/>
    <m/>
    <m/>
    <m/>
    <m/>
    <m/>
    <m/>
    <m/>
    <m/>
    <m/>
    <m/>
    <m/>
    <m/>
    <n v="0"/>
    <n v="0"/>
    <s v="900579"/>
    <x v="1461"/>
  </r>
  <r>
    <s v="0"/>
    <s v="SIEGE"/>
    <x v="1462"/>
    <s v="THOMASSET DE ANNE"/>
    <m/>
    <m/>
    <m/>
    <m/>
    <m/>
    <m/>
    <m/>
    <m/>
    <m/>
    <m/>
    <m/>
    <m/>
    <n v="0"/>
    <n v="0"/>
    <s v="900579"/>
    <x v="1462"/>
  </r>
  <r>
    <s v="0"/>
    <s v="SIEGE"/>
    <x v="1463"/>
    <s v="FOUREL DOROTHEE"/>
    <m/>
    <m/>
    <m/>
    <m/>
    <m/>
    <m/>
    <m/>
    <m/>
    <m/>
    <m/>
    <m/>
    <m/>
    <n v="0"/>
    <n v="0"/>
    <s v="900579"/>
    <x v="1463"/>
  </r>
  <r>
    <s v="0"/>
    <s v="SIEGE"/>
    <x v="1464"/>
    <s v="MURON CATHERINE"/>
    <m/>
    <m/>
    <m/>
    <m/>
    <m/>
    <m/>
    <m/>
    <m/>
    <m/>
    <m/>
    <m/>
    <m/>
    <n v="0"/>
    <n v="0"/>
    <n v="0"/>
    <x v="1464"/>
  </r>
  <r>
    <s v="0"/>
    <s v="SIEGE"/>
    <x v="1465"/>
    <s v="COTTINET VERONIQUE"/>
    <m/>
    <m/>
    <m/>
    <m/>
    <m/>
    <m/>
    <m/>
    <m/>
    <m/>
    <m/>
    <m/>
    <m/>
    <n v="0"/>
    <n v="0"/>
    <n v="0"/>
    <x v="1465"/>
  </r>
  <r>
    <s v="0"/>
    <s v="SIEGE"/>
    <x v="1466"/>
    <s v="YAMAHATA MARIANNE"/>
    <m/>
    <m/>
    <m/>
    <m/>
    <m/>
    <m/>
    <m/>
    <m/>
    <m/>
    <m/>
    <m/>
    <m/>
    <n v="0"/>
    <n v="0"/>
    <n v="0"/>
    <x v="1466"/>
  </r>
  <r>
    <s v="0"/>
    <s v="SIEGE"/>
    <x v="1467"/>
    <s v="HERVIOU ISABELLE"/>
    <m/>
    <m/>
    <m/>
    <m/>
    <m/>
    <m/>
    <m/>
    <m/>
    <m/>
    <m/>
    <m/>
    <m/>
    <n v="0"/>
    <n v="0"/>
    <n v="0"/>
    <x v="1467"/>
  </r>
  <r>
    <s v="0"/>
    <s v="SIEGE"/>
    <x v="1468"/>
    <s v="CALVET JEAN"/>
    <m/>
    <m/>
    <m/>
    <m/>
    <m/>
    <m/>
    <m/>
    <m/>
    <m/>
    <m/>
    <m/>
    <m/>
    <n v="0"/>
    <n v="0"/>
    <n v="0"/>
    <x v="1468"/>
  </r>
  <r>
    <s v="3"/>
    <s v="OD"/>
    <x v="1469"/>
    <s v="ORGANISATION "/>
    <m/>
    <m/>
    <m/>
    <m/>
    <m/>
    <m/>
    <n v="100"/>
    <m/>
    <m/>
    <n v="100"/>
    <m/>
    <m/>
    <n v="0"/>
    <n v="200"/>
    <n v="0"/>
    <x v="1469"/>
  </r>
  <r>
    <s v="0"/>
    <s v="SIEGE"/>
    <x v="1470"/>
    <s v="ADAM CATHY"/>
    <m/>
    <m/>
    <m/>
    <m/>
    <m/>
    <m/>
    <m/>
    <m/>
    <m/>
    <m/>
    <m/>
    <m/>
    <n v="0"/>
    <n v="0"/>
    <n v="0"/>
    <x v="1470"/>
  </r>
  <r>
    <s v="0"/>
    <s v="SIEGE"/>
    <x v="1471"/>
    <s v="BOUTI ROZLAINE"/>
    <m/>
    <m/>
    <m/>
    <m/>
    <m/>
    <m/>
    <m/>
    <m/>
    <m/>
    <m/>
    <m/>
    <m/>
    <n v="0"/>
    <n v="0"/>
    <n v="0"/>
    <x v="1471"/>
  </r>
  <r>
    <s v="0"/>
    <s v="SIEGE"/>
    <x v="1472"/>
    <s v="JAMET MORGANE"/>
    <m/>
    <m/>
    <m/>
    <m/>
    <m/>
    <m/>
    <m/>
    <m/>
    <m/>
    <m/>
    <m/>
    <m/>
    <n v="0"/>
    <n v="0"/>
    <n v="0"/>
    <x v="1472"/>
  </r>
  <r>
    <s v="0"/>
    <s v="SIEGE"/>
    <x v="1473"/>
    <s v="BOGAERT TIFFANY"/>
    <m/>
    <m/>
    <m/>
    <m/>
    <m/>
    <m/>
    <m/>
    <m/>
    <m/>
    <m/>
    <m/>
    <m/>
    <n v="0"/>
    <n v="0"/>
    <n v="0"/>
    <x v="1473"/>
  </r>
  <r>
    <s v="0"/>
    <s v="SIEGE"/>
    <x v="1474"/>
    <s v="HUMEAU NICOLAS"/>
    <m/>
    <m/>
    <m/>
    <m/>
    <m/>
    <m/>
    <m/>
    <m/>
    <m/>
    <m/>
    <m/>
    <m/>
    <n v="0"/>
    <n v="0"/>
    <n v="0"/>
    <x v="1474"/>
  </r>
  <r>
    <s v="0"/>
    <s v="SIEGE"/>
    <x v="1475"/>
    <s v="LECURET NADEGE"/>
    <m/>
    <m/>
    <m/>
    <m/>
    <m/>
    <m/>
    <m/>
    <m/>
    <m/>
    <m/>
    <m/>
    <m/>
    <n v="0"/>
    <n v="0"/>
    <n v="0"/>
    <x v="1475"/>
  </r>
  <r>
    <s v="0"/>
    <s v="SIEGE"/>
    <x v="1476"/>
    <s v="CHARTIER ANNE"/>
    <m/>
    <m/>
    <m/>
    <m/>
    <m/>
    <m/>
    <m/>
    <m/>
    <m/>
    <m/>
    <m/>
    <m/>
    <n v="0"/>
    <n v="0"/>
    <e v="#N/A"/>
    <x v="1476"/>
  </r>
  <r>
    <s v="0"/>
    <s v="SIEGE"/>
    <x v="1477"/>
    <s v="PERRAULT LUCIE"/>
    <m/>
    <m/>
    <m/>
    <m/>
    <m/>
    <m/>
    <m/>
    <m/>
    <m/>
    <m/>
    <m/>
    <m/>
    <n v="0"/>
    <n v="0"/>
    <n v="0"/>
    <x v="1477"/>
  </r>
  <r>
    <s v="0"/>
    <s v="SIEGE"/>
    <x v="1478"/>
    <s v="SOMAH FIOSI"/>
    <m/>
    <m/>
    <m/>
    <m/>
    <m/>
    <m/>
    <m/>
    <m/>
    <m/>
    <m/>
    <m/>
    <m/>
    <n v="0"/>
    <n v="0"/>
    <n v="0"/>
    <x v="1478"/>
  </r>
  <r>
    <s v="0"/>
    <s v="SIEGE"/>
    <x v="1479"/>
    <s v="GRAZIANO CHRISTELLE"/>
    <m/>
    <m/>
    <m/>
    <m/>
    <m/>
    <m/>
    <m/>
    <m/>
    <m/>
    <m/>
    <m/>
    <m/>
    <n v="0"/>
    <n v="0"/>
    <n v="0"/>
    <x v="1479"/>
  </r>
  <r>
    <s v="0"/>
    <s v="SIEGE"/>
    <x v="1480"/>
    <s v="VALLEE ENOLHA"/>
    <m/>
    <m/>
    <m/>
    <m/>
    <m/>
    <m/>
    <m/>
    <m/>
    <m/>
    <m/>
    <m/>
    <m/>
    <n v="0"/>
    <n v="0"/>
    <n v="0"/>
    <x v="1480"/>
  </r>
  <r>
    <s v="0"/>
    <s v="SIEGE"/>
    <x v="1481"/>
    <s v="NDIAYE AICHA"/>
    <m/>
    <m/>
    <m/>
    <m/>
    <m/>
    <m/>
    <m/>
    <m/>
    <m/>
    <m/>
    <m/>
    <m/>
    <n v="0"/>
    <n v="0"/>
    <n v="0"/>
    <x v="1481"/>
  </r>
  <r>
    <s v="0"/>
    <s v="SIEGE"/>
    <x v="1482"/>
    <s v="DAOUST PAULINE"/>
    <m/>
    <m/>
    <m/>
    <m/>
    <m/>
    <m/>
    <m/>
    <m/>
    <m/>
    <m/>
    <m/>
    <m/>
    <n v="0"/>
    <n v="0"/>
    <n v="0"/>
    <x v="1482"/>
  </r>
  <r>
    <s v="0"/>
    <s v="SIEGE"/>
    <x v="1483"/>
    <s v="GRAVOILLE ZOE"/>
    <m/>
    <m/>
    <m/>
    <m/>
    <m/>
    <m/>
    <m/>
    <m/>
    <m/>
    <m/>
    <m/>
    <m/>
    <n v="0"/>
    <n v="0"/>
    <n v="0"/>
    <x v="1483"/>
  </r>
  <r>
    <s v="0"/>
    <s v="SIEGE"/>
    <x v="1484"/>
    <s v="PHUNG MICKAEL"/>
    <m/>
    <m/>
    <m/>
    <m/>
    <m/>
    <m/>
    <m/>
    <m/>
    <m/>
    <m/>
    <m/>
    <m/>
    <n v="0"/>
    <n v="0"/>
    <n v="0"/>
    <x v="1484"/>
  </r>
  <r>
    <s v="0"/>
    <s v="SIEGE"/>
    <x v="1485"/>
    <s v="ROUAUD VIRGINIE"/>
    <m/>
    <m/>
    <m/>
    <m/>
    <m/>
    <m/>
    <m/>
    <m/>
    <m/>
    <m/>
    <m/>
    <m/>
    <n v="0"/>
    <n v="0"/>
    <n v="0"/>
    <x v="1485"/>
  </r>
  <r>
    <s v="0"/>
    <s v="SIEGE"/>
    <x v="1486"/>
    <s v="CLABAULT ESTELLE"/>
    <m/>
    <m/>
    <m/>
    <m/>
    <m/>
    <m/>
    <m/>
    <m/>
    <m/>
    <m/>
    <m/>
    <m/>
    <n v="0"/>
    <n v="0"/>
    <n v="0"/>
    <x v="1486"/>
  </r>
  <r>
    <s v="0"/>
    <s v="SIEGE"/>
    <x v="1487"/>
    <s v="COMBEAU MARVIN"/>
    <m/>
    <m/>
    <m/>
    <m/>
    <m/>
    <m/>
    <m/>
    <m/>
    <m/>
    <m/>
    <m/>
    <m/>
    <n v="0"/>
    <n v="0"/>
    <n v="0"/>
    <x v="1487"/>
  </r>
  <r>
    <s v="0"/>
    <s v="SIEGE"/>
    <x v="1488"/>
    <s v="BERGOT BRICE"/>
    <m/>
    <m/>
    <m/>
    <m/>
    <m/>
    <m/>
    <m/>
    <m/>
    <m/>
    <m/>
    <m/>
    <m/>
    <n v="0"/>
    <n v="0"/>
    <n v="0"/>
    <x v="1488"/>
  </r>
  <r>
    <s v="0"/>
    <s v="SIEGE"/>
    <x v="1489"/>
    <s v="CAKONI KLAUS"/>
    <m/>
    <m/>
    <m/>
    <m/>
    <m/>
    <m/>
    <m/>
    <m/>
    <m/>
    <m/>
    <m/>
    <m/>
    <n v="0"/>
    <n v="0"/>
    <n v="0"/>
    <x v="1489"/>
  </r>
  <r>
    <s v="0"/>
    <s v="SIEGE"/>
    <x v="1490"/>
    <s v="JUGIEAU AURORE"/>
    <m/>
    <m/>
    <m/>
    <m/>
    <m/>
    <m/>
    <m/>
    <m/>
    <m/>
    <m/>
    <m/>
    <m/>
    <n v="0"/>
    <n v="0"/>
    <n v="0"/>
    <x v="1490"/>
  </r>
  <r>
    <s v="0"/>
    <s v="SIEGE"/>
    <x v="1491"/>
    <s v="JOFFRION HERVE"/>
    <m/>
    <m/>
    <m/>
    <m/>
    <m/>
    <m/>
    <m/>
    <m/>
    <m/>
    <m/>
    <m/>
    <m/>
    <n v="0"/>
    <n v="0"/>
    <n v="0"/>
    <x v="1491"/>
  </r>
  <r>
    <s v="0"/>
    <s v="SIEGE"/>
    <x v="1492"/>
    <s v="DOMET CINDY"/>
    <m/>
    <m/>
    <m/>
    <m/>
    <m/>
    <m/>
    <m/>
    <m/>
    <m/>
    <m/>
    <m/>
    <m/>
    <n v="0"/>
    <n v="0"/>
    <n v="0"/>
    <x v="1492"/>
  </r>
  <r>
    <s v="0"/>
    <s v="SIEGE"/>
    <x v="1493"/>
    <s v="ESPIAU MARGAUX"/>
    <m/>
    <m/>
    <m/>
    <m/>
    <m/>
    <m/>
    <m/>
    <m/>
    <m/>
    <m/>
    <m/>
    <m/>
    <n v="0"/>
    <n v="0"/>
    <n v="0"/>
    <x v="1493"/>
  </r>
  <r>
    <s v="0"/>
    <s v="SIEGE"/>
    <x v="1494"/>
    <s v="KERAUTRET EWEN"/>
    <m/>
    <m/>
    <m/>
    <m/>
    <m/>
    <m/>
    <m/>
    <m/>
    <m/>
    <m/>
    <m/>
    <m/>
    <n v="0"/>
    <n v="0"/>
    <n v="0"/>
    <x v="1494"/>
  </r>
  <r>
    <s v="3"/>
    <s v="OD"/>
    <x v="1495"/>
    <s v="CELLULE RECR "/>
    <m/>
    <m/>
    <m/>
    <m/>
    <m/>
    <m/>
    <m/>
    <m/>
    <m/>
    <m/>
    <m/>
    <m/>
    <n v="0"/>
    <n v="0"/>
    <n v="0"/>
    <x v="1495"/>
  </r>
  <r>
    <s v="0"/>
    <s v="SIEGE"/>
    <x v="1496"/>
    <s v="RODET ACHILLE"/>
    <m/>
    <m/>
    <m/>
    <m/>
    <m/>
    <m/>
    <m/>
    <m/>
    <m/>
    <m/>
    <m/>
    <m/>
    <n v="0"/>
    <n v="0"/>
    <n v="0"/>
    <x v="1496"/>
  </r>
  <r>
    <s v="0"/>
    <s v="SIEGE"/>
    <x v="1497"/>
    <s v="FINAN THIERRY"/>
    <m/>
    <m/>
    <m/>
    <m/>
    <m/>
    <m/>
    <m/>
    <m/>
    <m/>
    <m/>
    <m/>
    <m/>
    <n v="0"/>
    <n v="0"/>
    <n v="0"/>
    <x v="1497"/>
  </r>
  <r>
    <s v="0"/>
    <s v="SIEGE"/>
    <x v="1498"/>
    <s v="HERMENIER BRIGITTE"/>
    <m/>
    <m/>
    <m/>
    <m/>
    <m/>
    <m/>
    <m/>
    <m/>
    <m/>
    <m/>
    <m/>
    <m/>
    <n v="0"/>
    <n v="0"/>
    <n v="0"/>
    <x v="1498"/>
  </r>
  <r>
    <s v="0"/>
    <s v="SIEGE"/>
    <x v="1499"/>
    <s v="LEJEUNE META EMMANUELLE"/>
    <m/>
    <m/>
    <m/>
    <m/>
    <m/>
    <m/>
    <m/>
    <m/>
    <m/>
    <m/>
    <m/>
    <m/>
    <n v="0"/>
    <n v="0"/>
    <n v="0"/>
    <x v="1499"/>
  </r>
  <r>
    <s v="0"/>
    <s v="SIEGE"/>
    <x v="1500"/>
    <s v="RIVALLIN GUI ANNIE"/>
    <m/>
    <m/>
    <m/>
    <m/>
    <m/>
    <m/>
    <m/>
    <m/>
    <m/>
    <m/>
    <m/>
    <m/>
    <n v="0"/>
    <n v="0"/>
    <n v="0"/>
    <x v="1500"/>
  </r>
  <r>
    <s v="0"/>
    <s v="SIEGE"/>
    <x v="1501"/>
    <s v="PEYROT NATHALIE"/>
    <m/>
    <m/>
    <m/>
    <m/>
    <m/>
    <m/>
    <m/>
    <m/>
    <m/>
    <m/>
    <m/>
    <m/>
    <n v="0"/>
    <n v="0"/>
    <n v="0"/>
    <x v="1501"/>
  </r>
  <r>
    <s v="0"/>
    <s v="SIEGE"/>
    <x v="1502"/>
    <s v="SOUPHRON NADIA"/>
    <m/>
    <m/>
    <m/>
    <m/>
    <m/>
    <m/>
    <m/>
    <m/>
    <m/>
    <m/>
    <m/>
    <m/>
    <n v="0"/>
    <n v="0"/>
    <n v="0"/>
    <x v="1502"/>
  </r>
  <r>
    <s v="0"/>
    <s v="SIEGE"/>
    <x v="1503"/>
    <s v="RULLAUD MANON"/>
    <m/>
    <m/>
    <m/>
    <m/>
    <m/>
    <m/>
    <m/>
    <m/>
    <m/>
    <m/>
    <m/>
    <m/>
    <n v="0"/>
    <n v="0"/>
    <n v="0"/>
    <x v="1503"/>
  </r>
  <r>
    <s v="0"/>
    <s v="SIEGE"/>
    <x v="1504"/>
    <s v="LE CALVE SANDRINE"/>
    <m/>
    <m/>
    <m/>
    <m/>
    <m/>
    <m/>
    <m/>
    <m/>
    <m/>
    <m/>
    <m/>
    <m/>
    <n v="0"/>
    <n v="0"/>
    <n v="0"/>
    <x v="1504"/>
  </r>
  <r>
    <s v="0"/>
    <s v="SIEGE"/>
    <x v="1505"/>
    <s v="LESAGE GUILLAUME"/>
    <m/>
    <m/>
    <m/>
    <m/>
    <m/>
    <m/>
    <m/>
    <m/>
    <m/>
    <m/>
    <m/>
    <m/>
    <n v="0"/>
    <n v="0"/>
    <n v="0"/>
    <x v="1505"/>
  </r>
  <r>
    <s v="0"/>
    <s v="SIEGE"/>
    <x v="1506"/>
    <s v="MONIERE CEDRIC"/>
    <m/>
    <m/>
    <m/>
    <m/>
    <m/>
    <m/>
    <m/>
    <m/>
    <m/>
    <m/>
    <m/>
    <m/>
    <n v="0"/>
    <n v="0"/>
    <n v="0"/>
    <x v="1506"/>
  </r>
  <r>
    <s v="0"/>
    <s v="SIEGE"/>
    <x v="1507"/>
    <s v="PEREIRA SANDRA"/>
    <m/>
    <m/>
    <m/>
    <m/>
    <m/>
    <m/>
    <m/>
    <m/>
    <m/>
    <m/>
    <m/>
    <m/>
    <n v="0"/>
    <n v="0"/>
    <n v="0"/>
    <x v="1507"/>
  </r>
  <r>
    <s v="0"/>
    <s v="SIEGE"/>
    <x v="1508"/>
    <s v="PIED PATRICIA"/>
    <m/>
    <m/>
    <m/>
    <m/>
    <m/>
    <m/>
    <m/>
    <m/>
    <m/>
    <m/>
    <m/>
    <m/>
    <n v="0"/>
    <n v="0"/>
    <n v="0"/>
    <x v="1508"/>
  </r>
  <r>
    <s v="0"/>
    <s v="SIEGE"/>
    <x v="1509"/>
    <s v="MOREL GUILLAUME"/>
    <m/>
    <m/>
    <m/>
    <m/>
    <m/>
    <m/>
    <m/>
    <m/>
    <m/>
    <m/>
    <m/>
    <m/>
    <n v="0"/>
    <n v="0"/>
    <n v="0"/>
    <x v="1509"/>
  </r>
  <r>
    <s v="0"/>
    <s v="SIEGE"/>
    <x v="1510"/>
    <s v="MANCION MAILYS"/>
    <m/>
    <m/>
    <m/>
    <m/>
    <m/>
    <m/>
    <m/>
    <m/>
    <m/>
    <m/>
    <m/>
    <m/>
    <n v="0"/>
    <n v="0"/>
    <e v="#N/A"/>
    <x v="1510"/>
  </r>
  <r>
    <s v="2"/>
    <s v="RE"/>
    <x v="1511"/>
    <s v="CARPANETTO JEROME"/>
    <m/>
    <m/>
    <m/>
    <m/>
    <m/>
    <m/>
    <m/>
    <m/>
    <m/>
    <m/>
    <m/>
    <m/>
    <n v="0"/>
    <n v="0"/>
    <n v="0"/>
    <x v="1511"/>
  </r>
  <r>
    <s v="3"/>
    <s v="OD"/>
    <x v="1512"/>
    <s v="OD ALLIER-SA "/>
    <n v="4.83"/>
    <n v="1.97"/>
    <n v="1.45"/>
    <n v="8.94"/>
    <n v="3.36"/>
    <n v="7.6"/>
    <n v="17.45"/>
    <n v="7.46"/>
    <n v="11.25"/>
    <n v="23.81"/>
    <n v="8.07"/>
    <n v="15.41"/>
    <n v="13.77"/>
    <n v="46.09"/>
    <n v="0"/>
    <x v="1512"/>
  </r>
  <r>
    <s v="4"/>
    <s v="OC"/>
    <x v="1513"/>
    <s v="ZUNINO RACHEL"/>
    <n v="6.25"/>
    <n v="0.13"/>
    <n v="2.81"/>
    <n v="11.09"/>
    <n v="1.29"/>
    <n v="13.13"/>
    <n v="22.68"/>
    <n v="21.52"/>
    <n v="13.43"/>
    <n v="31.83"/>
    <n v="14.98"/>
    <n v="17.510000000000002"/>
    <n v="17.34"/>
    <n v="60.76"/>
    <s v="071131"/>
    <x v="1513"/>
  </r>
  <r>
    <s v="5"/>
    <s v="SEC"/>
    <x v="1514"/>
    <s v="COLLOT MARYSE"/>
    <n v="0"/>
    <s v=""/>
    <n v="0"/>
    <n v="0"/>
    <n v="0"/>
    <n v="0"/>
    <n v="3.94"/>
    <n v="0"/>
    <n v="0"/>
    <n v="67.989999999999995"/>
    <m/>
    <m/>
    <n v="0"/>
    <n v="71.929999999999993"/>
    <s v="071131"/>
    <x v="1514"/>
  </r>
  <r>
    <s v="5"/>
    <s v="SEC"/>
    <x v="1515"/>
    <s v="BERTACCHINI ALEXANDRE"/>
    <m/>
    <m/>
    <m/>
    <m/>
    <m/>
    <m/>
    <m/>
    <m/>
    <m/>
    <m/>
    <m/>
    <m/>
    <n v="0"/>
    <n v="0"/>
    <s v="071131"/>
    <x v="1515"/>
  </r>
  <r>
    <s v="5"/>
    <s v="SEC"/>
    <x v="1516"/>
    <s v="COURTOT MAXIME"/>
    <m/>
    <m/>
    <m/>
    <m/>
    <m/>
    <m/>
    <m/>
    <m/>
    <m/>
    <m/>
    <m/>
    <m/>
    <n v="0"/>
    <n v="0"/>
    <s v="071131"/>
    <x v="1516"/>
  </r>
  <r>
    <s v="5"/>
    <s v="SEC"/>
    <x v="1517"/>
    <s v="ZUNINO SAMUEL"/>
    <n v="0.39"/>
    <n v="0.21"/>
    <n v="0"/>
    <n v="4.62"/>
    <n v="0.11"/>
    <n v="18.05"/>
    <n v="17.329999999999998"/>
    <n v="0"/>
    <n v="22.1"/>
    <m/>
    <m/>
    <m/>
    <n v="5.01"/>
    <n v="17.72"/>
    <s v="071131"/>
    <x v="1517"/>
  </r>
  <r>
    <s v="5"/>
    <s v="SEC"/>
    <x v="1518"/>
    <s v="PERRIN NATHALIE"/>
    <n v="0"/>
    <n v="0"/>
    <m/>
    <n v="36.69"/>
    <n v="0"/>
    <m/>
    <n v="2.41"/>
    <n v="0"/>
    <n v="36.369999999999997"/>
    <n v="18.55"/>
    <n v="0.55000000000000004"/>
    <n v="17.95"/>
    <n v="36.69"/>
    <n v="20.96"/>
    <s v="071131"/>
    <x v="1518"/>
  </r>
  <r>
    <s v="5"/>
    <s v="SEC"/>
    <x v="1519"/>
    <s v="GUENON THOMAS"/>
    <m/>
    <m/>
    <m/>
    <m/>
    <m/>
    <m/>
    <m/>
    <m/>
    <m/>
    <m/>
    <m/>
    <m/>
    <n v="0"/>
    <n v="0"/>
    <s v="071131"/>
    <x v="1519"/>
  </r>
  <r>
    <s v="5"/>
    <s v="SEC"/>
    <x v="1520"/>
    <s v="DA FONSECA MANUEL"/>
    <m/>
    <m/>
    <m/>
    <m/>
    <m/>
    <m/>
    <m/>
    <m/>
    <m/>
    <m/>
    <m/>
    <m/>
    <n v="0"/>
    <n v="0"/>
    <s v="071131"/>
    <x v="1520"/>
  </r>
  <r>
    <s v="5"/>
    <s v="SEC"/>
    <x v="1521"/>
    <s v="SECTEUR BLAN "/>
    <m/>
    <m/>
    <m/>
    <m/>
    <m/>
    <m/>
    <m/>
    <m/>
    <m/>
    <m/>
    <m/>
    <m/>
    <n v="0"/>
    <n v="0"/>
    <s v="071131"/>
    <x v="1521"/>
  </r>
  <r>
    <s v="5"/>
    <s v="SEC"/>
    <x v="1522"/>
    <s v="SECTEUR BLAN "/>
    <m/>
    <m/>
    <m/>
    <m/>
    <m/>
    <m/>
    <m/>
    <m/>
    <m/>
    <m/>
    <m/>
    <m/>
    <n v="0"/>
    <n v="0"/>
    <s v="071131"/>
    <x v="1522"/>
  </r>
  <r>
    <s v="5"/>
    <s v="SEC"/>
    <x v="1523"/>
    <s v="SECTEUR BLAN "/>
    <m/>
    <m/>
    <m/>
    <m/>
    <m/>
    <m/>
    <m/>
    <m/>
    <m/>
    <m/>
    <m/>
    <m/>
    <n v="0"/>
    <n v="0"/>
    <s v="071131"/>
    <x v="1523"/>
  </r>
  <r>
    <s v="4"/>
    <s v="OC"/>
    <x v="1524"/>
    <s v="OC SAONE ET "/>
    <n v="4.3"/>
    <n v="0.24"/>
    <n v="4.42"/>
    <n v="9.2200000000000006"/>
    <n v="2.58"/>
    <n v="7.34"/>
    <n v="16.39"/>
    <n v="5.35"/>
    <n v="2.48"/>
    <n v="19.600000000000001"/>
    <n v="3.43"/>
    <n v="4.09"/>
    <n v="13.52"/>
    <n v="40.290000000000006"/>
    <s v="071136"/>
    <x v="1524"/>
  </r>
  <r>
    <s v="5"/>
    <s v="SEC"/>
    <x v="1525"/>
    <s v="GRIMALDI BERNARD"/>
    <n v="0"/>
    <n v="1.73"/>
    <n v="0"/>
    <n v="6.36"/>
    <n v="1.66"/>
    <n v="8.8800000000000008"/>
    <n v="8.5299999999999994"/>
    <n v="21.35"/>
    <n v="8.4700000000000006"/>
    <n v="16.52"/>
    <n v="4.9400000000000004"/>
    <n v="0"/>
    <n v="6.36"/>
    <n v="25.049999999999997"/>
    <s v="071136"/>
    <x v="1525"/>
  </r>
  <r>
    <s v="5"/>
    <s v="SEC"/>
    <x v="1526"/>
    <s v="LE MOAL FLORIAN"/>
    <m/>
    <m/>
    <m/>
    <m/>
    <m/>
    <m/>
    <m/>
    <m/>
    <m/>
    <m/>
    <m/>
    <m/>
    <n v="0"/>
    <n v="0"/>
    <s v="071136"/>
    <x v="1526"/>
  </r>
  <r>
    <s v="5"/>
    <s v="SEC"/>
    <x v="1527"/>
    <s v="AGGOUN BIRSEL"/>
    <n v="7.89"/>
    <n v="0"/>
    <m/>
    <n v="9.1999999999999993"/>
    <n v="0"/>
    <m/>
    <n v="12.62"/>
    <n v="0.47"/>
    <m/>
    <n v="19.54"/>
    <n v="0"/>
    <n v="0"/>
    <n v="17.09"/>
    <n v="40.049999999999997"/>
    <s v="071136"/>
    <x v="1527"/>
  </r>
  <r>
    <s v="5"/>
    <s v="SEC"/>
    <x v="1528"/>
    <s v="CHAY CLARISSE"/>
    <n v="0.76"/>
    <n v="0"/>
    <n v="0"/>
    <n v="2.4"/>
    <n v="0"/>
    <m/>
    <n v="4.5"/>
    <n v="0"/>
    <n v="0"/>
    <n v="8.82"/>
    <n v="0"/>
    <n v="0"/>
    <n v="3.16"/>
    <n v="14.08"/>
    <s v="071136"/>
    <x v="1528"/>
  </r>
  <r>
    <s v="5"/>
    <s v="SEC"/>
    <x v="1529"/>
    <s v="CUILLA MELANIE"/>
    <m/>
    <m/>
    <m/>
    <m/>
    <m/>
    <m/>
    <m/>
    <m/>
    <m/>
    <m/>
    <m/>
    <m/>
    <n v="0"/>
    <n v="0"/>
    <s v="071136"/>
    <x v="1529"/>
  </r>
  <r>
    <s v="5"/>
    <s v="SEC"/>
    <x v="1530"/>
    <s v="MAZUE TAKOUA PAULINE"/>
    <n v="2.6"/>
    <n v="0"/>
    <n v="0"/>
    <n v="9.36"/>
    <n v="0"/>
    <n v="0"/>
    <n v="15.03"/>
    <n v="0"/>
    <n v="0"/>
    <m/>
    <m/>
    <m/>
    <n v="11.959999999999999"/>
    <n v="17.63"/>
    <s v="071136"/>
    <x v="1530"/>
  </r>
  <r>
    <s v="5"/>
    <s v="SEC"/>
    <x v="1531"/>
    <s v="FORESTIER ARNAUD"/>
    <n v="7.39"/>
    <n v="0.37"/>
    <n v="0"/>
    <n v="7.68"/>
    <n v="13.21"/>
    <n v="0"/>
    <n v="12.04"/>
    <n v="0"/>
    <n v="0"/>
    <n v="7.51"/>
    <n v="0"/>
    <n v="0"/>
    <n v="15.07"/>
    <n v="26.939999999999998"/>
    <s v="071136"/>
    <x v="1531"/>
  </r>
  <r>
    <s v="5"/>
    <s v="SEC"/>
    <x v="1532"/>
    <s v="SECTEUR BLAN "/>
    <m/>
    <m/>
    <m/>
    <m/>
    <m/>
    <m/>
    <m/>
    <m/>
    <m/>
    <m/>
    <m/>
    <m/>
    <n v="0"/>
    <n v="0"/>
    <s v="071136"/>
    <x v="1532"/>
  </r>
  <r>
    <s v="5"/>
    <s v="SEC"/>
    <x v="1533"/>
    <s v="SECTEUR BLAN "/>
    <m/>
    <m/>
    <m/>
    <m/>
    <m/>
    <m/>
    <m/>
    <m/>
    <m/>
    <m/>
    <m/>
    <m/>
    <n v="0"/>
    <n v="0"/>
    <s v="071136"/>
    <x v="1533"/>
  </r>
  <r>
    <s v="5"/>
    <s v="SEC"/>
    <x v="1534"/>
    <s v="SECTEUR BLAN "/>
    <m/>
    <m/>
    <m/>
    <m/>
    <m/>
    <m/>
    <m/>
    <m/>
    <m/>
    <m/>
    <m/>
    <m/>
    <n v="0"/>
    <n v="0"/>
    <s v="071136"/>
    <x v="1534"/>
  </r>
  <r>
    <s v="5"/>
    <s v="SEC"/>
    <x v="1535"/>
    <s v="SECTEUR BLAN "/>
    <m/>
    <m/>
    <m/>
    <m/>
    <m/>
    <m/>
    <m/>
    <m/>
    <m/>
    <m/>
    <m/>
    <m/>
    <n v="0"/>
    <n v="0"/>
    <s v="071136"/>
    <x v="1535"/>
  </r>
  <r>
    <s v="5"/>
    <s v="SEC"/>
    <x v="1536"/>
    <s v="SECTEUR BLAN "/>
    <m/>
    <m/>
    <m/>
    <m/>
    <m/>
    <m/>
    <m/>
    <m/>
    <m/>
    <m/>
    <m/>
    <m/>
    <n v="0"/>
    <n v="0"/>
    <s v="071136"/>
    <x v="1536"/>
  </r>
  <r>
    <s v="5"/>
    <s v="SEC"/>
    <x v="1537"/>
    <s v="SECTEUR BLAN "/>
    <m/>
    <m/>
    <m/>
    <m/>
    <m/>
    <m/>
    <m/>
    <m/>
    <m/>
    <m/>
    <m/>
    <m/>
    <n v="0"/>
    <n v="0"/>
    <s v="071136"/>
    <x v="1537"/>
  </r>
  <r>
    <s v="5"/>
    <s v="SEC"/>
    <x v="1538"/>
    <s v="SECTEUR BLAN "/>
    <m/>
    <m/>
    <m/>
    <m/>
    <m/>
    <m/>
    <m/>
    <m/>
    <m/>
    <m/>
    <m/>
    <m/>
    <n v="0"/>
    <n v="0"/>
    <s v="071136"/>
    <x v="1538"/>
  </r>
  <r>
    <s v="5"/>
    <s v="SEC"/>
    <x v="1539"/>
    <s v="SECTEUR BLAN "/>
    <m/>
    <m/>
    <m/>
    <m/>
    <m/>
    <m/>
    <m/>
    <m/>
    <m/>
    <m/>
    <m/>
    <m/>
    <n v="0"/>
    <n v="0"/>
    <s v="071136"/>
    <x v="1539"/>
  </r>
  <r>
    <s v="5"/>
    <s v="SEC"/>
    <x v="1540"/>
    <s v="SECTEUR BLAN "/>
    <m/>
    <m/>
    <m/>
    <m/>
    <m/>
    <m/>
    <m/>
    <m/>
    <m/>
    <m/>
    <m/>
    <m/>
    <n v="0"/>
    <n v="0"/>
    <s v="071136"/>
    <x v="1540"/>
  </r>
  <r>
    <s v="5"/>
    <s v="SEC"/>
    <x v="1541"/>
    <s v="SECTEUR BLAN "/>
    <m/>
    <m/>
    <m/>
    <m/>
    <m/>
    <m/>
    <m/>
    <m/>
    <m/>
    <m/>
    <m/>
    <m/>
    <n v="0"/>
    <n v="0"/>
    <s v="071136"/>
    <x v="1541"/>
  </r>
  <r>
    <s v="4"/>
    <s v="OC"/>
    <x v="1542"/>
    <s v="OC DIJON NOR "/>
    <n v="6.37"/>
    <n v="9.84"/>
    <n v="0"/>
    <n v="6.73"/>
    <n v="7.88"/>
    <n v="4.37"/>
    <n v="15.84"/>
    <n v="7.69"/>
    <n v="15.72"/>
    <n v="26.53"/>
    <n v="11.23"/>
    <n v="22.36"/>
    <n v="13.100000000000001"/>
    <n v="48.74"/>
    <s v="071454"/>
    <x v="1542"/>
  </r>
  <r>
    <s v="5"/>
    <s v="SEC"/>
    <x v="1543"/>
    <s v="LEDOUX JOHAN"/>
    <m/>
    <m/>
    <m/>
    <m/>
    <m/>
    <m/>
    <m/>
    <m/>
    <m/>
    <m/>
    <m/>
    <m/>
    <n v="0"/>
    <n v="0"/>
    <s v="071454"/>
    <x v="1543"/>
  </r>
  <r>
    <s v="5"/>
    <s v="SEC"/>
    <x v="1544"/>
    <s v="LECLERE CINDY"/>
    <n v="4.84"/>
    <n v="0"/>
    <n v="0"/>
    <m/>
    <m/>
    <m/>
    <m/>
    <m/>
    <m/>
    <m/>
    <m/>
    <m/>
    <n v="4.84"/>
    <n v="4.84"/>
    <s v="071454"/>
    <x v="1544"/>
  </r>
  <r>
    <s v="5"/>
    <s v="SEC"/>
    <x v="1545"/>
    <s v="KAYSER VINCENT"/>
    <n v="8.51"/>
    <n v="14.77"/>
    <n v="0"/>
    <n v="7.28"/>
    <n v="5.91"/>
    <n v="3.41"/>
    <n v="16.96"/>
    <n v="6.76"/>
    <n v="20.34"/>
    <n v="17.86"/>
    <n v="7.89"/>
    <n v="23.54"/>
    <n v="15.79"/>
    <n v="43.33"/>
    <s v="071454"/>
    <x v="1545"/>
  </r>
  <r>
    <s v="5"/>
    <s v="SEC"/>
    <x v="1546"/>
    <s v="GOLLION SCHM CHARLES"/>
    <n v="0.42"/>
    <n v="0.54"/>
    <n v="0"/>
    <n v="3.71"/>
    <n v="0.36"/>
    <n v="0"/>
    <n v="8.3800000000000008"/>
    <n v="0.25"/>
    <n v="0"/>
    <n v="13.55"/>
    <n v="0"/>
    <n v="0"/>
    <n v="4.13"/>
    <n v="22.35"/>
    <s v="071454"/>
    <x v="1546"/>
  </r>
  <r>
    <s v="5"/>
    <s v="SEC"/>
    <x v="1547"/>
    <s v="SECTEUR BLAN "/>
    <m/>
    <m/>
    <m/>
    <m/>
    <m/>
    <m/>
    <m/>
    <m/>
    <m/>
    <m/>
    <m/>
    <m/>
    <n v="0"/>
    <n v="0"/>
    <s v="071454"/>
    <x v="1547"/>
  </r>
  <r>
    <s v="5"/>
    <s v="SEC"/>
    <x v="1548"/>
    <s v="SECTEUR BLAN "/>
    <m/>
    <m/>
    <m/>
    <m/>
    <m/>
    <m/>
    <m/>
    <m/>
    <m/>
    <m/>
    <m/>
    <m/>
    <n v="0"/>
    <n v="0"/>
    <s v="071454"/>
    <x v="1548"/>
  </r>
  <r>
    <s v="5"/>
    <s v="SEC"/>
    <x v="1549"/>
    <s v="SECTEUR BLAN "/>
    <m/>
    <m/>
    <m/>
    <m/>
    <m/>
    <m/>
    <m/>
    <m/>
    <m/>
    <m/>
    <m/>
    <m/>
    <n v="0"/>
    <n v="0"/>
    <s v="071454"/>
    <x v="1549"/>
  </r>
  <r>
    <s v="5"/>
    <s v="SEC"/>
    <x v="1550"/>
    <s v="SECTEUR BLAN "/>
    <m/>
    <m/>
    <m/>
    <m/>
    <m/>
    <m/>
    <m/>
    <m/>
    <m/>
    <m/>
    <m/>
    <m/>
    <n v="0"/>
    <n v="0"/>
    <s v="071454"/>
    <x v="1550"/>
  </r>
  <r>
    <s v="5"/>
    <s v="SEC"/>
    <x v="1551"/>
    <s v="SECTEUR BLAN "/>
    <m/>
    <m/>
    <m/>
    <m/>
    <m/>
    <m/>
    <m/>
    <m/>
    <m/>
    <m/>
    <m/>
    <m/>
    <n v="0"/>
    <n v="0"/>
    <s v="071454"/>
    <x v="1551"/>
  </r>
  <r>
    <s v="5"/>
    <s v="SEC"/>
    <x v="1552"/>
    <s v="SECTEUR BLAN "/>
    <m/>
    <m/>
    <m/>
    <m/>
    <m/>
    <m/>
    <m/>
    <m/>
    <m/>
    <m/>
    <m/>
    <m/>
    <n v="0"/>
    <n v="0"/>
    <s v="071454"/>
    <x v="1552"/>
  </r>
  <r>
    <s v="5"/>
    <s v="SEC"/>
    <x v="1553"/>
    <s v="SECTEUR BLAN "/>
    <m/>
    <m/>
    <m/>
    <m/>
    <m/>
    <m/>
    <m/>
    <m/>
    <m/>
    <m/>
    <m/>
    <m/>
    <n v="0"/>
    <n v="0"/>
    <s v="071454"/>
    <x v="1553"/>
  </r>
  <r>
    <s v="5"/>
    <s v="SEC"/>
    <x v="1554"/>
    <s v="SECTEUR BLAN "/>
    <m/>
    <m/>
    <m/>
    <m/>
    <m/>
    <m/>
    <m/>
    <m/>
    <m/>
    <m/>
    <m/>
    <m/>
    <n v="0"/>
    <n v="0"/>
    <s v="071454"/>
    <x v="1554"/>
  </r>
  <r>
    <s v="4"/>
    <s v="OC"/>
    <x v="1555"/>
    <s v="RODRIGUES ALEXIS"/>
    <n v="3.56"/>
    <n v="0"/>
    <n v="0"/>
    <n v="7.94"/>
    <n v="1.18"/>
    <n v="4.3499999999999996"/>
    <n v="15.35"/>
    <n v="2.87"/>
    <n v="11.62"/>
    <n v="18.559999999999999"/>
    <n v="6.33"/>
    <n v="13.07"/>
    <n v="11.5"/>
    <n v="37.47"/>
    <s v="071566"/>
    <x v="1555"/>
  </r>
  <r>
    <s v="5"/>
    <s v="SEC"/>
    <x v="1556"/>
    <s v="TALON JEAN-PHILI"/>
    <n v="3.51"/>
    <n v="0"/>
    <n v="0"/>
    <n v="4.1100000000000003"/>
    <n v="0"/>
    <n v="9.7100000000000009"/>
    <n v="9.6"/>
    <n v="0"/>
    <n v="17.12"/>
    <n v="10.24"/>
    <n v="2.85"/>
    <n v="17.75"/>
    <n v="7.62"/>
    <n v="23.35"/>
    <s v="071566"/>
    <x v="1556"/>
  </r>
  <r>
    <s v="5"/>
    <s v="SEC"/>
    <x v="1557"/>
    <s v="FLEURY ZAZA"/>
    <m/>
    <m/>
    <m/>
    <m/>
    <m/>
    <m/>
    <m/>
    <m/>
    <m/>
    <m/>
    <m/>
    <m/>
    <n v="0"/>
    <n v="0"/>
    <s v="071566"/>
    <x v="1557"/>
  </r>
  <r>
    <s v="5"/>
    <s v="SEC"/>
    <x v="1558"/>
    <s v="CHERVIER PIERRE"/>
    <n v="2.37"/>
    <n v="0"/>
    <n v="0"/>
    <n v="3.04"/>
    <n v="0"/>
    <n v="0"/>
    <n v="5.0999999999999996"/>
    <n v="0"/>
    <n v="0"/>
    <n v="5.38"/>
    <n v="0"/>
    <n v="0"/>
    <n v="5.41"/>
    <n v="12.85"/>
    <s v="071566"/>
    <x v="1558"/>
  </r>
  <r>
    <s v="5"/>
    <s v="SEC"/>
    <x v="1559"/>
    <s v="PERRAUT FREDERIC"/>
    <n v="4.33"/>
    <n v="0"/>
    <n v="0"/>
    <n v="12.63"/>
    <n v="0"/>
    <n v="0"/>
    <n v="20.83"/>
    <n v="0"/>
    <n v="0"/>
    <n v="47"/>
    <n v="21.29"/>
    <n v="0"/>
    <n v="16.96"/>
    <n v="72.16"/>
    <s v="071566"/>
    <x v="1559"/>
  </r>
  <r>
    <s v="5"/>
    <s v="SEC"/>
    <x v="1560"/>
    <s v="COSTA JEAN FLORE"/>
    <m/>
    <m/>
    <m/>
    <m/>
    <m/>
    <m/>
    <m/>
    <m/>
    <m/>
    <m/>
    <m/>
    <m/>
    <n v="0"/>
    <n v="0"/>
    <s v="071566"/>
    <x v="1560"/>
  </r>
  <r>
    <s v="5"/>
    <s v="SEC"/>
    <x v="1561"/>
    <s v="QUESADA COLINDA"/>
    <n v="0"/>
    <n v="0"/>
    <m/>
    <n v="0"/>
    <n v="0"/>
    <m/>
    <m/>
    <m/>
    <m/>
    <m/>
    <m/>
    <m/>
    <n v="0"/>
    <n v="0"/>
    <s v="071566"/>
    <x v="1561"/>
  </r>
  <r>
    <s v="5"/>
    <s v="SEC"/>
    <x v="1562"/>
    <s v="SECTEUR BLAN "/>
    <m/>
    <m/>
    <m/>
    <m/>
    <m/>
    <m/>
    <m/>
    <m/>
    <m/>
    <m/>
    <m/>
    <m/>
    <n v="0"/>
    <n v="0"/>
    <s v="071566"/>
    <x v="1562"/>
  </r>
  <r>
    <s v="5"/>
    <s v="SEC"/>
    <x v="1563"/>
    <s v="SECTEUR BLAN "/>
    <m/>
    <m/>
    <m/>
    <m/>
    <m/>
    <m/>
    <m/>
    <m/>
    <m/>
    <m/>
    <m/>
    <m/>
    <n v="0"/>
    <n v="0"/>
    <s v="071566"/>
    <x v="1563"/>
  </r>
  <r>
    <s v="5"/>
    <s v="SEC"/>
    <x v="1564"/>
    <s v="SECTEUR BLAN "/>
    <m/>
    <m/>
    <m/>
    <m/>
    <m/>
    <m/>
    <m/>
    <m/>
    <m/>
    <m/>
    <m/>
    <m/>
    <n v="0"/>
    <n v="0"/>
    <s v="071566"/>
    <x v="1564"/>
  </r>
  <r>
    <s v="5"/>
    <s v="SEC"/>
    <x v="1565"/>
    <s v="SECTEUR BLAN "/>
    <m/>
    <m/>
    <m/>
    <m/>
    <m/>
    <m/>
    <m/>
    <m/>
    <m/>
    <m/>
    <m/>
    <m/>
    <n v="0"/>
    <n v="0"/>
    <s v="071566"/>
    <x v="1565"/>
  </r>
  <r>
    <s v="5"/>
    <s v="SEC"/>
    <x v="1566"/>
    <s v="SECTEUR BLAN "/>
    <m/>
    <m/>
    <m/>
    <m/>
    <m/>
    <m/>
    <m/>
    <m/>
    <m/>
    <m/>
    <m/>
    <m/>
    <n v="0"/>
    <n v="0"/>
    <s v="071566"/>
    <x v="1566"/>
  </r>
  <r>
    <s v="5"/>
    <s v="SEC"/>
    <x v="1567"/>
    <s v="SECTEUR BLAN "/>
    <m/>
    <m/>
    <m/>
    <m/>
    <m/>
    <m/>
    <m/>
    <m/>
    <m/>
    <m/>
    <m/>
    <m/>
    <n v="0"/>
    <n v="0"/>
    <s v="071566"/>
    <x v="1567"/>
  </r>
  <r>
    <s v="5"/>
    <s v="SEC"/>
    <x v="1568"/>
    <s v="SECTEUR BLAN "/>
    <m/>
    <m/>
    <m/>
    <m/>
    <m/>
    <m/>
    <m/>
    <m/>
    <m/>
    <m/>
    <m/>
    <m/>
    <n v="0"/>
    <n v="0"/>
    <s v="071566"/>
    <x v="1568"/>
  </r>
  <r>
    <s v="5"/>
    <s v="SEC"/>
    <x v="1569"/>
    <s v="SECTEUR BLAN "/>
    <m/>
    <m/>
    <m/>
    <m/>
    <m/>
    <m/>
    <m/>
    <m/>
    <m/>
    <m/>
    <m/>
    <m/>
    <n v="0"/>
    <n v="0"/>
    <s v="071566"/>
    <x v="1569"/>
  </r>
  <r>
    <s v="5"/>
    <s v="SEC"/>
    <x v="1570"/>
    <s v="SECTEUR BLAN "/>
    <m/>
    <m/>
    <m/>
    <m/>
    <m/>
    <m/>
    <m/>
    <m/>
    <m/>
    <m/>
    <m/>
    <m/>
    <n v="0"/>
    <n v="0"/>
    <s v="071566"/>
    <x v="1570"/>
  </r>
  <r>
    <s v="5"/>
    <s v="SEC"/>
    <x v="1571"/>
    <s v="SECTEUR BLAN "/>
    <m/>
    <m/>
    <m/>
    <m/>
    <m/>
    <m/>
    <m/>
    <m/>
    <m/>
    <m/>
    <m/>
    <m/>
    <n v="0"/>
    <n v="0"/>
    <s v="071566"/>
    <x v="1571"/>
  </r>
  <r>
    <s v="5"/>
    <s v="SEC"/>
    <x v="1572"/>
    <s v="SECTEUR BLAN "/>
    <m/>
    <m/>
    <m/>
    <m/>
    <m/>
    <m/>
    <m/>
    <m/>
    <m/>
    <m/>
    <m/>
    <m/>
    <n v="0"/>
    <n v="0"/>
    <s v="071566"/>
    <x v="1572"/>
  </r>
  <r>
    <s v="5"/>
    <s v="SEC"/>
    <x v="1573"/>
    <s v="SECTEUR BLAN "/>
    <m/>
    <m/>
    <m/>
    <m/>
    <m/>
    <m/>
    <m/>
    <m/>
    <m/>
    <m/>
    <m/>
    <m/>
    <n v="0"/>
    <n v="0"/>
    <s v="071566"/>
    <x v="1573"/>
  </r>
  <r>
    <s v="4"/>
    <s v="OC"/>
    <x v="1574"/>
    <s v="OC NEVERS "/>
    <m/>
    <m/>
    <m/>
    <m/>
    <m/>
    <m/>
    <m/>
    <m/>
    <m/>
    <m/>
    <m/>
    <m/>
    <n v="0"/>
    <n v="0"/>
    <s v="700211"/>
    <x v="1574"/>
  </r>
  <r>
    <s v="4"/>
    <s v="OC"/>
    <x v="1575"/>
    <s v="DESBROSSE LUC"/>
    <m/>
    <m/>
    <m/>
    <m/>
    <m/>
    <m/>
    <m/>
    <m/>
    <m/>
    <m/>
    <m/>
    <m/>
    <n v="0"/>
    <n v="0"/>
    <s v="900577"/>
    <x v="1575"/>
  </r>
  <r>
    <s v="0"/>
    <s v="SIEGE"/>
    <x v="1576"/>
    <s v="RICHE GHISLAINE"/>
    <m/>
    <m/>
    <m/>
    <m/>
    <m/>
    <m/>
    <m/>
    <m/>
    <m/>
    <m/>
    <m/>
    <m/>
    <n v="0"/>
    <n v="0"/>
    <e v="#N/A"/>
    <x v="1576"/>
  </r>
  <r>
    <s v="0"/>
    <s v="SIEGE"/>
    <x v="1577"/>
    <s v="PARIZOT FLORENCE"/>
    <m/>
    <m/>
    <m/>
    <m/>
    <m/>
    <m/>
    <m/>
    <m/>
    <m/>
    <m/>
    <m/>
    <m/>
    <n v="0"/>
    <n v="0"/>
    <n v="0"/>
    <x v="1577"/>
  </r>
  <r>
    <s v="3"/>
    <s v="OD"/>
    <x v="1578"/>
    <s v="BACQUET GREGORY"/>
    <n v="5.42"/>
    <n v="0.5"/>
    <n v="0.54"/>
    <n v="9.81"/>
    <n v="1.77"/>
    <n v="5.0599999999999996"/>
    <n v="20.22"/>
    <n v="4.49"/>
    <n v="4.62"/>
    <n v="22.87"/>
    <n v="5.9"/>
    <n v="6.82"/>
    <n v="15.23"/>
    <n v="48.510000000000005"/>
    <n v="0"/>
    <x v="1578"/>
  </r>
  <r>
    <s v="4"/>
    <s v="OC"/>
    <x v="1579"/>
    <s v="OC REIMS EPE "/>
    <m/>
    <m/>
    <m/>
    <m/>
    <m/>
    <m/>
    <m/>
    <m/>
    <m/>
    <m/>
    <m/>
    <m/>
    <n v="0"/>
    <n v="0"/>
    <s v="070753"/>
    <x v="1579"/>
  </r>
  <r>
    <s v="4"/>
    <s v="OC"/>
    <x v="1580"/>
    <s v="RAVEL JULIEN"/>
    <n v="5.69"/>
    <n v="0.28000000000000003"/>
    <n v="1.67"/>
    <n v="11.7"/>
    <n v="3.9"/>
    <n v="15.19"/>
    <n v="31.5"/>
    <n v="10.37"/>
    <n v="12.05"/>
    <n v="27.32"/>
    <n v="6.9"/>
    <n v="11.78"/>
    <n v="17.39"/>
    <n v="64.509999999999991"/>
    <s v="071140"/>
    <x v="1580"/>
  </r>
  <r>
    <s v="5"/>
    <s v="SEC"/>
    <x v="1581"/>
    <s v="MALON FLORIAN"/>
    <m/>
    <m/>
    <m/>
    <m/>
    <m/>
    <m/>
    <m/>
    <m/>
    <m/>
    <m/>
    <m/>
    <m/>
    <n v="0"/>
    <n v="0"/>
    <s v="071140"/>
    <x v="1581"/>
  </r>
  <r>
    <s v="5"/>
    <s v="SEC"/>
    <x v="1582"/>
    <s v="ZEGUIR YANNIS"/>
    <n v="1.65"/>
    <n v="0"/>
    <n v="0"/>
    <n v="15.19"/>
    <n v="4.24"/>
    <n v="21.82"/>
    <n v="45.94"/>
    <n v="15.52"/>
    <n v="20.98"/>
    <n v="18.02"/>
    <n v="13"/>
    <n v="0"/>
    <n v="16.84"/>
    <n v="65.61"/>
    <s v="071140"/>
    <x v="1582"/>
  </r>
  <r>
    <s v="5"/>
    <s v="SEC"/>
    <x v="1583"/>
    <s v="PAINVIN EMELINE"/>
    <m/>
    <m/>
    <m/>
    <m/>
    <m/>
    <m/>
    <m/>
    <m/>
    <m/>
    <m/>
    <m/>
    <m/>
    <n v="0"/>
    <n v="0"/>
    <s v="071140"/>
    <x v="1583"/>
  </r>
  <r>
    <s v="5"/>
    <s v="SEC"/>
    <x v="1584"/>
    <s v="SETIANO LAURA"/>
    <n v="14.54"/>
    <n v="3.93"/>
    <n v="0"/>
    <n v="13.31"/>
    <n v="2.35"/>
    <n v="0"/>
    <n v="27.25"/>
    <n v="13.86"/>
    <n v="34.090000000000003"/>
    <n v="28.81"/>
    <n v="0"/>
    <n v="29.43"/>
    <n v="27.85"/>
    <n v="70.599999999999994"/>
    <s v="071140"/>
    <x v="1584"/>
  </r>
  <r>
    <s v="5"/>
    <s v="SEC"/>
    <x v="1585"/>
    <s v="LECLERC CECILE"/>
    <n v="8.8000000000000007"/>
    <n v="0"/>
    <n v="0"/>
    <m/>
    <m/>
    <m/>
    <m/>
    <m/>
    <m/>
    <m/>
    <m/>
    <m/>
    <n v="8.8000000000000007"/>
    <n v="8.8000000000000007"/>
    <s v="071140"/>
    <x v="1585"/>
  </r>
  <r>
    <s v="5"/>
    <s v="SEC"/>
    <x v="1586"/>
    <s v="EVANGELISTI JORDAN"/>
    <n v="7.01"/>
    <n v="0.11"/>
    <n v="6.71"/>
    <n v="11.19"/>
    <n v="0"/>
    <n v="11.53"/>
    <n v="3.64"/>
    <n v="0"/>
    <n v="0"/>
    <n v="41.5"/>
    <n v="0"/>
    <n v="0"/>
    <n v="18.2"/>
    <n v="52.15"/>
    <s v="071140"/>
    <x v="1586"/>
  </r>
  <r>
    <s v="5"/>
    <s v="SEC"/>
    <x v="1587"/>
    <s v="VATEL SANDRINE"/>
    <n v="7.16"/>
    <n v="0"/>
    <n v="0"/>
    <n v="9.86"/>
    <n v="0"/>
    <n v="0"/>
    <n v="17.579999999999998"/>
    <n v="1.61"/>
    <n v="0"/>
    <n v="37.020000000000003"/>
    <n v="4.13"/>
    <n v="5.83"/>
    <n v="17.02"/>
    <n v="61.760000000000005"/>
    <s v="071140"/>
    <x v="1587"/>
  </r>
  <r>
    <s v="5"/>
    <s v="SEC"/>
    <x v="1588"/>
    <s v="ETTAGHOUTI FATIHA"/>
    <n v="0"/>
    <m/>
    <m/>
    <m/>
    <m/>
    <m/>
    <m/>
    <m/>
    <m/>
    <m/>
    <m/>
    <m/>
    <n v="0"/>
    <n v="0"/>
    <s v="071140"/>
    <x v="1588"/>
  </r>
  <r>
    <s v="5"/>
    <s v="SEC"/>
    <x v="1589"/>
    <s v="SECTEUR BLAN "/>
    <m/>
    <m/>
    <m/>
    <m/>
    <m/>
    <m/>
    <m/>
    <m/>
    <m/>
    <m/>
    <m/>
    <m/>
    <n v="0"/>
    <n v="0"/>
    <s v="071140"/>
    <x v="1589"/>
  </r>
  <r>
    <s v="5"/>
    <s v="SEC"/>
    <x v="1590"/>
    <s v="SECTEUR BLAN "/>
    <m/>
    <m/>
    <m/>
    <m/>
    <m/>
    <m/>
    <m/>
    <m/>
    <m/>
    <m/>
    <m/>
    <m/>
    <n v="0"/>
    <n v="0"/>
    <s v="071140"/>
    <x v="1590"/>
  </r>
  <r>
    <s v="5"/>
    <s v="SEC"/>
    <x v="1591"/>
    <s v="SECTEUR BLAN "/>
    <m/>
    <m/>
    <m/>
    <m/>
    <m/>
    <m/>
    <m/>
    <m/>
    <m/>
    <m/>
    <m/>
    <m/>
    <n v="0"/>
    <n v="0"/>
    <s v="071140"/>
    <x v="1591"/>
  </r>
  <r>
    <s v="5"/>
    <s v="SEC"/>
    <x v="1592"/>
    <s v="SECTEUR BLAN "/>
    <m/>
    <m/>
    <m/>
    <m/>
    <m/>
    <m/>
    <m/>
    <m/>
    <m/>
    <m/>
    <m/>
    <m/>
    <n v="0"/>
    <n v="0"/>
    <s v="071140"/>
    <x v="1592"/>
  </r>
  <r>
    <s v="5"/>
    <s v="SEC"/>
    <x v="1593"/>
    <s v="SECTEUR BLAN "/>
    <m/>
    <m/>
    <m/>
    <m/>
    <m/>
    <m/>
    <m/>
    <m/>
    <m/>
    <m/>
    <m/>
    <m/>
    <n v="0"/>
    <n v="0"/>
    <s v="071140"/>
    <x v="1593"/>
  </r>
  <r>
    <s v="4"/>
    <s v="OC"/>
    <x v="1594"/>
    <s v="OC CHALONS M "/>
    <m/>
    <m/>
    <m/>
    <m/>
    <m/>
    <m/>
    <m/>
    <m/>
    <m/>
    <m/>
    <m/>
    <m/>
    <n v="0"/>
    <n v="0"/>
    <s v="071142"/>
    <x v="1594"/>
  </r>
  <r>
    <s v="4"/>
    <s v="OC"/>
    <x v="1595"/>
    <s v="VEYRAT EGLANTINE"/>
    <n v="3.05"/>
    <n v="0.95"/>
    <n v="0"/>
    <n v="8.85"/>
    <n v="1.75"/>
    <n v="1.42"/>
    <n v="14.52"/>
    <n v="1.68"/>
    <n v="4.3899999999999997"/>
    <n v="20.98"/>
    <n v="3.48"/>
    <n v="7.87"/>
    <n v="11.899999999999999"/>
    <n v="38.549999999999997"/>
    <s v="071409"/>
    <x v="1595"/>
  </r>
  <r>
    <s v="5"/>
    <s v="SEC"/>
    <x v="1596"/>
    <s v="DEVIE AURELIEN"/>
    <n v="1.52"/>
    <n v="3.08"/>
    <n v="0"/>
    <n v="5.91"/>
    <n v="4.37"/>
    <n v="0"/>
    <n v="16.86"/>
    <n v="0"/>
    <n v="0"/>
    <n v="21.03"/>
    <n v="0.54"/>
    <n v="18.05"/>
    <n v="7.43"/>
    <n v="39.409999999999997"/>
    <s v="071409"/>
    <x v="1596"/>
  </r>
  <r>
    <s v="5"/>
    <s v="SEC"/>
    <x v="1597"/>
    <s v="MEUNIER MIKAEL"/>
    <n v="1.1100000000000001"/>
    <n v="0"/>
    <n v="0"/>
    <n v="6.02"/>
    <n v="1.06"/>
    <n v="10.26"/>
    <n v="10.79"/>
    <n v="0"/>
    <n v="7.68"/>
    <n v="4.82"/>
    <n v="0"/>
    <n v="0"/>
    <n v="7.13"/>
    <n v="16.72"/>
    <s v="071409"/>
    <x v="1597"/>
  </r>
  <r>
    <s v="5"/>
    <s v="SEC"/>
    <x v="1598"/>
    <s v="MEON EMMANUEL"/>
    <n v="3.14"/>
    <n v="0.62"/>
    <n v="0"/>
    <n v="8.5299999999999994"/>
    <n v="3.72"/>
    <n v="2.57"/>
    <n v="14.61"/>
    <n v="3.44"/>
    <n v="13.03"/>
    <n v="22.97"/>
    <n v="5.95"/>
    <n v="8.09"/>
    <n v="11.67"/>
    <n v="40.72"/>
    <s v="071409"/>
    <x v="1598"/>
  </r>
  <r>
    <s v="5"/>
    <s v="SEC"/>
    <x v="1599"/>
    <s v="NONNON KARINE"/>
    <n v="2.06"/>
    <n v="3.16"/>
    <n v="0"/>
    <n v="12.93"/>
    <n v="2.78"/>
    <n v="0"/>
    <n v="18.309999999999999"/>
    <n v="4.6500000000000004"/>
    <n v="0"/>
    <n v="13.5"/>
    <n v="20.97"/>
    <n v="0"/>
    <n v="14.99"/>
    <n v="33.869999999999997"/>
    <s v="071409"/>
    <x v="1599"/>
  </r>
  <r>
    <s v="5"/>
    <s v="SEC"/>
    <x v="1600"/>
    <s v="SOPHYS FLORE"/>
    <n v="0"/>
    <n v="0"/>
    <m/>
    <n v="0"/>
    <n v="0"/>
    <m/>
    <n v="20.43"/>
    <n v="0"/>
    <n v="0"/>
    <n v="30.48"/>
    <n v="9.49"/>
    <n v="0"/>
    <n v="0"/>
    <n v="50.91"/>
    <s v="071409"/>
    <x v="1600"/>
  </r>
  <r>
    <s v="5"/>
    <s v="SEC"/>
    <x v="1601"/>
    <s v="FREROTTE WILLY"/>
    <n v="2.2799999999999998"/>
    <n v="0"/>
    <n v="0"/>
    <n v="2.65"/>
    <n v="0"/>
    <n v="0"/>
    <n v="1.81"/>
    <n v="0"/>
    <n v="0"/>
    <n v="25.81"/>
    <m/>
    <m/>
    <n v="4.93"/>
    <n v="29.9"/>
    <s v="071409"/>
    <x v="1601"/>
  </r>
  <r>
    <s v="5"/>
    <s v="SEC"/>
    <x v="1602"/>
    <s v="BURATI PASCAL"/>
    <m/>
    <m/>
    <m/>
    <m/>
    <m/>
    <m/>
    <m/>
    <m/>
    <m/>
    <m/>
    <m/>
    <m/>
    <n v="0"/>
    <n v="0"/>
    <s v="071409"/>
    <x v="1602"/>
  </r>
  <r>
    <s v="5"/>
    <s v="SEC"/>
    <x v="1603"/>
    <s v="NICOLA DAMIEN"/>
    <n v="6.86"/>
    <n v="0"/>
    <n v="0"/>
    <n v="11.98"/>
    <n v="0"/>
    <n v="0"/>
    <n v="10.36"/>
    <n v="0"/>
    <n v="0"/>
    <n v="14.92"/>
    <n v="0"/>
    <n v="9.0299999999999994"/>
    <n v="18.84"/>
    <n v="32.14"/>
    <s v="071409"/>
    <x v="1603"/>
  </r>
  <r>
    <s v="5"/>
    <s v="SEC"/>
    <x v="1604"/>
    <s v="PLISSON CHRISTOPHE"/>
    <n v="5.61"/>
    <n v="0"/>
    <n v="0"/>
    <n v="13.68"/>
    <n v="0"/>
    <n v="0"/>
    <n v="18.600000000000001"/>
    <n v="3.47"/>
    <n v="0"/>
    <n v="25.19"/>
    <n v="3.52"/>
    <n v="0"/>
    <n v="19.29"/>
    <n v="49.400000000000006"/>
    <s v="071409"/>
    <x v="1604"/>
  </r>
  <r>
    <s v="5"/>
    <s v="SEC"/>
    <x v="1605"/>
    <s v="SECTEUR BLAN "/>
    <m/>
    <m/>
    <m/>
    <m/>
    <m/>
    <m/>
    <m/>
    <m/>
    <m/>
    <m/>
    <m/>
    <m/>
    <n v="0"/>
    <n v="0"/>
    <s v="071409"/>
    <x v="1605"/>
  </r>
  <r>
    <s v="5"/>
    <s v="SEC"/>
    <x v="1606"/>
    <s v="SECTEUR BLAN "/>
    <m/>
    <m/>
    <m/>
    <m/>
    <m/>
    <m/>
    <m/>
    <m/>
    <m/>
    <m/>
    <m/>
    <m/>
    <n v="0"/>
    <n v="0"/>
    <s v="071409"/>
    <x v="1606"/>
  </r>
  <r>
    <s v="5"/>
    <s v="SEC"/>
    <x v="1607"/>
    <s v="SECTEUR BLAN "/>
    <m/>
    <m/>
    <m/>
    <m/>
    <m/>
    <m/>
    <m/>
    <m/>
    <m/>
    <m/>
    <m/>
    <m/>
    <n v="0"/>
    <n v="0"/>
    <s v="071409"/>
    <x v="1607"/>
  </r>
  <r>
    <s v="5"/>
    <s v="SEC"/>
    <x v="1608"/>
    <s v="SECTEUR BLAN "/>
    <m/>
    <m/>
    <m/>
    <m/>
    <m/>
    <m/>
    <m/>
    <m/>
    <m/>
    <m/>
    <m/>
    <m/>
    <n v="0"/>
    <n v="0"/>
    <s v="071409"/>
    <x v="1608"/>
  </r>
  <r>
    <s v="4"/>
    <s v="OC"/>
    <x v="1609"/>
    <s v="LORITTE CATHERINE"/>
    <n v="7.78"/>
    <n v="0.15"/>
    <n v="0"/>
    <n v="9.01"/>
    <n v="0"/>
    <n v="1.51"/>
    <n v="14.53"/>
    <n v="3.68"/>
    <n v="0"/>
    <n v="19.97"/>
    <n v="7.51"/>
    <n v="1.1399999999999999"/>
    <n v="16.79"/>
    <n v="42.28"/>
    <s v="700298"/>
    <x v="1609"/>
  </r>
  <r>
    <s v="5"/>
    <s v="SEC"/>
    <x v="1610"/>
    <s v="SEURAT GUILLAUME"/>
    <m/>
    <m/>
    <m/>
    <m/>
    <m/>
    <m/>
    <m/>
    <m/>
    <m/>
    <m/>
    <m/>
    <m/>
    <n v="0"/>
    <n v="0"/>
    <s v="700298"/>
    <x v="1610"/>
  </r>
  <r>
    <s v="5"/>
    <s v="SEC"/>
    <x v="1611"/>
    <s v="CORBIER FLORIAN"/>
    <n v="8.0500000000000007"/>
    <n v="0"/>
    <n v="0"/>
    <n v="3.81"/>
    <n v="0"/>
    <n v="4.84"/>
    <n v="13.68"/>
    <n v="14.85"/>
    <n v="0"/>
    <n v="15.38"/>
    <n v="32.21"/>
    <n v="0"/>
    <n v="11.860000000000001"/>
    <n v="37.11"/>
    <s v="700298"/>
    <x v="1611"/>
  </r>
  <r>
    <s v="5"/>
    <s v="SEC"/>
    <x v="1612"/>
    <s v="BROUTIN CHRISTOPHE"/>
    <n v="4.08"/>
    <n v="0"/>
    <n v="0"/>
    <n v="9.98"/>
    <n v="0"/>
    <n v="0"/>
    <n v="0"/>
    <n v="0"/>
    <n v="0"/>
    <n v="0"/>
    <n v="1.54"/>
    <n v="0"/>
    <n v="14.06"/>
    <n v="4.08"/>
    <s v="700298"/>
    <x v="1612"/>
  </r>
  <r>
    <s v="5"/>
    <s v="SEC"/>
    <x v="1613"/>
    <s v="GODON JOSEPHINE"/>
    <n v="2.04"/>
    <n v="0"/>
    <n v="0"/>
    <n v="0"/>
    <n v="0"/>
    <m/>
    <m/>
    <m/>
    <m/>
    <m/>
    <m/>
    <m/>
    <n v="2.04"/>
    <n v="2.04"/>
    <s v="700298"/>
    <x v="1613"/>
  </r>
  <r>
    <s v="5"/>
    <s v="SEC"/>
    <x v="1614"/>
    <s v="BOUARIF LAMIA"/>
    <n v="4.8099999999999996"/>
    <n v="0"/>
    <n v="0"/>
    <n v="5.0999999999999996"/>
    <n v="0"/>
    <n v="0"/>
    <n v="15.2"/>
    <n v="0"/>
    <m/>
    <n v="23.59"/>
    <n v="0"/>
    <m/>
    <n v="9.91"/>
    <n v="43.599999999999994"/>
    <s v="700298"/>
    <x v="1614"/>
  </r>
  <r>
    <s v="5"/>
    <s v="SEC"/>
    <x v="1615"/>
    <s v="NAZZARO MATHILDE"/>
    <n v="4.8099999999999996"/>
    <n v="0.79"/>
    <n v="0"/>
    <n v="5.32"/>
    <n v="0"/>
    <n v="0"/>
    <n v="6.81"/>
    <n v="6.03"/>
    <n v="0"/>
    <n v="11.89"/>
    <n v="8.25"/>
    <n v="1.3"/>
    <n v="10.129999999999999"/>
    <n v="23.509999999999998"/>
    <s v="700298"/>
    <x v="1615"/>
  </r>
  <r>
    <s v="5"/>
    <s v="SEC"/>
    <x v="1616"/>
    <s v="CRESSON AMANDINE"/>
    <m/>
    <m/>
    <m/>
    <m/>
    <m/>
    <m/>
    <m/>
    <m/>
    <m/>
    <m/>
    <m/>
    <m/>
    <n v="0"/>
    <n v="0"/>
    <s v="700298"/>
    <x v="1616"/>
  </r>
  <r>
    <s v="5"/>
    <s v="SEC"/>
    <x v="1617"/>
    <s v="GONCALVES FRANCO"/>
    <n v="13.47"/>
    <n v="0"/>
    <n v="0"/>
    <n v="19.03"/>
    <n v="0"/>
    <n v="0"/>
    <n v="18.71"/>
    <n v="0"/>
    <n v="0"/>
    <n v="22.05"/>
    <n v="0"/>
    <n v="0"/>
    <n v="32.5"/>
    <n v="54.230000000000004"/>
    <s v="700298"/>
    <x v="1617"/>
  </r>
  <r>
    <s v="5"/>
    <s v="SEC"/>
    <x v="1618"/>
    <s v="PEROUX LUCILLE"/>
    <n v="0"/>
    <n v="0"/>
    <n v="0"/>
    <n v="0"/>
    <m/>
    <m/>
    <m/>
    <m/>
    <m/>
    <m/>
    <m/>
    <m/>
    <n v="0"/>
    <n v="0"/>
    <s v="700298"/>
    <x v="1618"/>
  </r>
  <r>
    <s v="5"/>
    <s v="SEC"/>
    <x v="1619"/>
    <s v="SECTEUR BLAN "/>
    <m/>
    <m/>
    <m/>
    <m/>
    <m/>
    <m/>
    <m/>
    <m/>
    <m/>
    <m/>
    <m/>
    <m/>
    <n v="0"/>
    <n v="0"/>
    <s v="700298"/>
    <x v="1619"/>
  </r>
  <r>
    <s v="5"/>
    <s v="SEC"/>
    <x v="1620"/>
    <s v="SECTEUR BLAN "/>
    <m/>
    <m/>
    <m/>
    <m/>
    <m/>
    <m/>
    <m/>
    <m/>
    <m/>
    <m/>
    <m/>
    <m/>
    <n v="0"/>
    <n v="0"/>
    <s v="700298"/>
    <x v="1620"/>
  </r>
  <r>
    <s v="5"/>
    <s v="SEC"/>
    <x v="1621"/>
    <s v="SECTEUR BLAN "/>
    <m/>
    <m/>
    <m/>
    <m/>
    <m/>
    <m/>
    <m/>
    <m/>
    <m/>
    <m/>
    <m/>
    <m/>
    <n v="0"/>
    <n v="0"/>
    <s v="700298"/>
    <x v="1621"/>
  </r>
  <r>
    <s v="5"/>
    <s v="SEC"/>
    <x v="1622"/>
    <s v="SECTEUR BLAN "/>
    <m/>
    <m/>
    <m/>
    <m/>
    <m/>
    <m/>
    <m/>
    <m/>
    <m/>
    <m/>
    <m/>
    <m/>
    <n v="0"/>
    <n v="0"/>
    <s v="700298"/>
    <x v="1622"/>
  </r>
  <r>
    <s v="5"/>
    <s v="SEC"/>
    <x v="1623"/>
    <s v="SECTEUR BLAN "/>
    <m/>
    <m/>
    <m/>
    <m/>
    <m/>
    <m/>
    <m/>
    <m/>
    <m/>
    <m/>
    <m/>
    <m/>
    <n v="0"/>
    <n v="0"/>
    <s v="700298"/>
    <x v="1623"/>
  </r>
  <r>
    <s v="3"/>
    <s v="OD"/>
    <x v="1624"/>
    <s v="GATHELIER SYLVAIN"/>
    <n v="6.23"/>
    <n v="1.01"/>
    <n v="1.71"/>
    <n v="8.52"/>
    <n v="1.82"/>
    <n v="2.72"/>
    <n v="16.02"/>
    <n v="5.0999999999999996"/>
    <n v="4.99"/>
    <n v="21.86"/>
    <n v="7.73"/>
    <n v="11.31"/>
    <n v="14.75"/>
    <n v="44.11"/>
    <n v="0"/>
    <x v="1624"/>
  </r>
  <r>
    <s v="4"/>
    <s v="OC"/>
    <x v="1625"/>
    <s v="HOEGY ALEXIS"/>
    <n v="4.4400000000000004"/>
    <n v="2.27"/>
    <n v="0"/>
    <n v="5.68"/>
    <n v="1.61"/>
    <n v="0"/>
    <n v="10.45"/>
    <n v="4.59"/>
    <n v="0"/>
    <n v="20.27"/>
    <n v="10.210000000000001"/>
    <n v="13.19"/>
    <n v="10.120000000000001"/>
    <n v="35.159999999999997"/>
    <s v="071152"/>
    <x v="1625"/>
  </r>
  <r>
    <s v="5"/>
    <s v="SEC"/>
    <x v="1626"/>
    <s v="ARIF SAMANTHA"/>
    <n v="2.7"/>
    <n v="0"/>
    <m/>
    <m/>
    <m/>
    <m/>
    <m/>
    <m/>
    <m/>
    <m/>
    <m/>
    <m/>
    <n v="2.7"/>
    <n v="2.7"/>
    <s v="071152"/>
    <x v="1626"/>
  </r>
  <r>
    <s v="5"/>
    <s v="SEC"/>
    <x v="1627"/>
    <s v="SCHEMMEL ANTHONY"/>
    <m/>
    <m/>
    <m/>
    <m/>
    <m/>
    <m/>
    <m/>
    <m/>
    <m/>
    <m/>
    <m/>
    <m/>
    <n v="0"/>
    <n v="0"/>
    <s v="071152"/>
    <x v="1627"/>
  </r>
  <r>
    <s v="5"/>
    <s v="SEC"/>
    <x v="1628"/>
    <s v="BEN-ISMAIL ZYEDE"/>
    <n v="1.51"/>
    <n v="0.34"/>
    <n v="0"/>
    <n v="3.08"/>
    <n v="1.1399999999999999"/>
    <n v="0"/>
    <n v="12.63"/>
    <n v="3.05"/>
    <n v="0"/>
    <n v="16.739999999999998"/>
    <n v="8.89"/>
    <n v="0"/>
    <n v="4.59"/>
    <n v="30.88"/>
    <s v="071152"/>
    <x v="1628"/>
  </r>
  <r>
    <s v="5"/>
    <s v="SEC"/>
    <x v="1629"/>
    <s v="RUF SYLVAIN"/>
    <n v="1.48"/>
    <n v="0"/>
    <n v="0"/>
    <n v="2.06"/>
    <n v="0"/>
    <m/>
    <n v="7.84"/>
    <n v="3.58"/>
    <n v="0"/>
    <n v="23.03"/>
    <n v="11.44"/>
    <n v="0"/>
    <n v="3.54"/>
    <n v="32.35"/>
    <s v="071152"/>
    <x v="1629"/>
  </r>
  <r>
    <s v="5"/>
    <s v="SEC"/>
    <x v="1630"/>
    <s v="BOUFRIOUA MOUNIR"/>
    <n v="5.77"/>
    <n v="14.09"/>
    <m/>
    <n v="5.45"/>
    <n v="5.3"/>
    <m/>
    <n v="10.54"/>
    <n v="14.9"/>
    <m/>
    <n v="20.18"/>
    <n v="17.190000000000001"/>
    <n v="0"/>
    <n v="11.219999999999999"/>
    <n v="36.489999999999995"/>
    <s v="071152"/>
    <x v="1630"/>
  </r>
  <r>
    <s v="5"/>
    <s v="SEC"/>
    <x v="1631"/>
    <s v="RODER JULIETTE"/>
    <n v="9.19"/>
    <n v="0"/>
    <n v="0"/>
    <n v="8.0299999999999994"/>
    <n v="0"/>
    <n v="0"/>
    <n v="29.15"/>
    <n v="0"/>
    <m/>
    <n v="32.64"/>
    <n v="13.82"/>
    <m/>
    <n v="17.22"/>
    <n v="70.97999999999999"/>
    <s v="071152"/>
    <x v="1631"/>
  </r>
  <r>
    <s v="5"/>
    <s v="SEC"/>
    <x v="1632"/>
    <s v="STEPHANT LUDOVIC"/>
    <n v="0.62"/>
    <n v="0"/>
    <n v="0"/>
    <n v="5.99"/>
    <n v="0"/>
    <m/>
    <n v="6.53"/>
    <n v="1.38"/>
    <m/>
    <n v="22.94"/>
    <n v="6.5"/>
    <m/>
    <n v="6.61"/>
    <n v="30.090000000000003"/>
    <s v="071152"/>
    <x v="1632"/>
  </r>
  <r>
    <s v="5"/>
    <s v="SEC"/>
    <x v="1633"/>
    <s v="COUVERCELLE STEPHANE"/>
    <m/>
    <m/>
    <m/>
    <m/>
    <m/>
    <m/>
    <m/>
    <m/>
    <m/>
    <m/>
    <m/>
    <m/>
    <n v="0"/>
    <n v="0"/>
    <s v="071152"/>
    <x v="1633"/>
  </r>
  <r>
    <s v="5"/>
    <s v="SEC"/>
    <x v="1634"/>
    <s v="BASSER MELISSA"/>
    <n v="7.11"/>
    <n v="0"/>
    <n v="0"/>
    <m/>
    <m/>
    <m/>
    <m/>
    <m/>
    <m/>
    <m/>
    <m/>
    <m/>
    <n v="7.11"/>
    <n v="7.11"/>
    <s v="071152"/>
    <x v="1634"/>
  </r>
  <r>
    <s v="5"/>
    <s v="SEC"/>
    <x v="1635"/>
    <s v="CHEVALME FREDERIC"/>
    <n v="10.26"/>
    <n v="2.63"/>
    <m/>
    <n v="16.98"/>
    <n v="3.99"/>
    <m/>
    <n v="16.62"/>
    <n v="0"/>
    <m/>
    <n v="36.869999999999997"/>
    <n v="0"/>
    <m/>
    <n v="27.240000000000002"/>
    <n v="63.75"/>
    <s v="071152"/>
    <x v="1635"/>
  </r>
  <r>
    <s v="5"/>
    <s v="SEC"/>
    <x v="1636"/>
    <s v="MAYER CHRISTOPHE"/>
    <n v="1.27"/>
    <n v="0"/>
    <n v="0"/>
    <n v="7.09"/>
    <n v="0"/>
    <n v="0"/>
    <n v="14.61"/>
    <n v="0"/>
    <n v="0"/>
    <n v="14.86"/>
    <n v="0"/>
    <n v="13.78"/>
    <n v="8.36"/>
    <n v="30.74"/>
    <s v="071152"/>
    <x v="1636"/>
  </r>
  <r>
    <s v="5"/>
    <s v="SEC"/>
    <x v="1637"/>
    <s v="DAVAL BAPTISTE"/>
    <n v="1.6"/>
    <n v="0.95"/>
    <m/>
    <n v="3.6"/>
    <n v="0"/>
    <n v="0"/>
    <n v="9.25"/>
    <n v="0"/>
    <n v="0"/>
    <n v="15.74"/>
    <n v="6.99"/>
    <m/>
    <n v="5.2"/>
    <n v="26.59"/>
    <s v="071152"/>
    <x v="1637"/>
  </r>
  <r>
    <s v="5"/>
    <s v="SEC"/>
    <x v="1638"/>
    <s v="SECTEUR BLAN "/>
    <m/>
    <m/>
    <m/>
    <m/>
    <m/>
    <m/>
    <m/>
    <m/>
    <m/>
    <m/>
    <m/>
    <m/>
    <n v="0"/>
    <n v="0"/>
    <s v="071152"/>
    <x v="1638"/>
  </r>
  <r>
    <s v="4"/>
    <s v="OC"/>
    <x v="1639"/>
    <s v="FOREST NICOLAS"/>
    <n v="9.3800000000000008"/>
    <n v="0.09"/>
    <n v="1"/>
    <n v="9.65"/>
    <n v="0"/>
    <n v="0"/>
    <n v="15.79"/>
    <n v="4.7699999999999996"/>
    <n v="0"/>
    <n v="15.97"/>
    <n v="3.19"/>
    <n v="4.83"/>
    <n v="19.03"/>
    <n v="41.14"/>
    <s v="071274"/>
    <x v="1639"/>
  </r>
  <r>
    <s v="5"/>
    <s v="SEC"/>
    <x v="1640"/>
    <s v="LINTZ VANESSA"/>
    <n v="3.75"/>
    <n v="0"/>
    <n v="1.62"/>
    <n v="0"/>
    <n v="0"/>
    <n v="0"/>
    <n v="3.5"/>
    <n v="0"/>
    <m/>
    <n v="3.42"/>
    <n v="0"/>
    <m/>
    <n v="3.75"/>
    <n v="10.67"/>
    <s v="071274"/>
    <x v="1640"/>
  </r>
  <r>
    <s v="5"/>
    <s v="SEC"/>
    <x v="1641"/>
    <s v="ZANELLA KEVIN"/>
    <m/>
    <m/>
    <m/>
    <m/>
    <m/>
    <m/>
    <m/>
    <m/>
    <m/>
    <m/>
    <m/>
    <m/>
    <n v="0"/>
    <n v="0"/>
    <s v="071274"/>
    <x v="1641"/>
  </r>
  <r>
    <s v="5"/>
    <s v="SEC"/>
    <x v="1642"/>
    <s v="WALTER ARNAUD"/>
    <n v="2.2200000000000002"/>
    <n v="1.72"/>
    <n v="0"/>
    <n v="2.57"/>
    <n v="0"/>
    <n v="0"/>
    <n v="30.15"/>
    <n v="7.21"/>
    <n v="9.42"/>
    <n v="22.24"/>
    <n v="9.5500000000000007"/>
    <n v="14.37"/>
    <n v="4.79"/>
    <n v="54.61"/>
    <s v="071274"/>
    <x v="1642"/>
  </r>
  <r>
    <s v="5"/>
    <s v="SEC"/>
    <x v="1643"/>
    <s v="DAZY YANNICK"/>
    <n v="17.09"/>
    <n v="0"/>
    <n v="0"/>
    <n v="17.579999999999998"/>
    <n v="0"/>
    <n v="0"/>
    <n v="36.46"/>
    <n v="0"/>
    <m/>
    <n v="39.659999999999997"/>
    <n v="0"/>
    <m/>
    <n v="34.67"/>
    <n v="93.21"/>
    <s v="071274"/>
    <x v="1643"/>
  </r>
  <r>
    <s v="5"/>
    <s v="SEC"/>
    <x v="1644"/>
    <s v="HERGLE VINCENT"/>
    <m/>
    <m/>
    <m/>
    <m/>
    <m/>
    <m/>
    <m/>
    <m/>
    <m/>
    <m/>
    <m/>
    <m/>
    <n v="0"/>
    <n v="0"/>
    <s v="071274"/>
    <x v="1644"/>
  </r>
  <r>
    <s v="5"/>
    <s v="SEC"/>
    <x v="1645"/>
    <s v="CARNEIRO SARAH"/>
    <m/>
    <m/>
    <m/>
    <m/>
    <m/>
    <m/>
    <m/>
    <m/>
    <m/>
    <m/>
    <m/>
    <m/>
    <n v="0"/>
    <n v="0"/>
    <s v="071274"/>
    <x v="1645"/>
  </r>
  <r>
    <s v="5"/>
    <s v="SEC"/>
    <x v="1646"/>
    <s v="BRUCKER VIRGINIE"/>
    <n v="0"/>
    <n v="0"/>
    <n v="0"/>
    <n v="3.22"/>
    <s v=""/>
    <n v="0"/>
    <n v="49.51"/>
    <n v="0"/>
    <m/>
    <n v="56.32"/>
    <n v="29.43"/>
    <n v="0"/>
    <n v="3.22"/>
    <n v="105.83"/>
    <s v="071274"/>
    <x v="1646"/>
  </r>
  <r>
    <s v="5"/>
    <s v="SEC"/>
    <x v="1647"/>
    <s v="DAMONT FRANCIS"/>
    <n v="11.99"/>
    <n v="0.56999999999999995"/>
    <n v="0"/>
    <n v="12.41"/>
    <n v="0"/>
    <n v="0"/>
    <n v="6.23"/>
    <n v="5.82"/>
    <n v="0"/>
    <n v="15.73"/>
    <n v="7.35"/>
    <n v="0"/>
    <n v="24.4"/>
    <n v="33.950000000000003"/>
    <s v="071274"/>
    <x v="1647"/>
  </r>
  <r>
    <s v="5"/>
    <s v="SEC"/>
    <x v="1648"/>
    <s v="HOUCKERT MALORIE"/>
    <m/>
    <m/>
    <m/>
    <m/>
    <m/>
    <m/>
    <m/>
    <m/>
    <m/>
    <m/>
    <m/>
    <m/>
    <n v="0"/>
    <n v="0"/>
    <s v="071274"/>
    <x v="1648"/>
  </r>
  <r>
    <s v="5"/>
    <s v="SEC"/>
    <x v="1649"/>
    <s v="CARDON PAUL"/>
    <n v="58.81"/>
    <n v="0"/>
    <m/>
    <m/>
    <m/>
    <m/>
    <m/>
    <m/>
    <m/>
    <m/>
    <m/>
    <m/>
    <n v="58.81"/>
    <n v="58.81"/>
    <s v="071274"/>
    <x v="1649"/>
  </r>
  <r>
    <s v="5"/>
    <s v="SEC"/>
    <x v="1650"/>
    <s v="SECTEUR BLAN "/>
    <m/>
    <m/>
    <m/>
    <m/>
    <m/>
    <m/>
    <m/>
    <m/>
    <m/>
    <m/>
    <m/>
    <m/>
    <n v="0"/>
    <n v="0"/>
    <s v="071274"/>
    <x v="1650"/>
  </r>
  <r>
    <s v="5"/>
    <s v="SEC"/>
    <x v="1651"/>
    <s v="SECTEUR BLAN "/>
    <m/>
    <m/>
    <m/>
    <m/>
    <m/>
    <m/>
    <m/>
    <m/>
    <m/>
    <m/>
    <m/>
    <m/>
    <n v="0"/>
    <n v="0"/>
    <e v="#N/A"/>
    <x v="1651"/>
  </r>
  <r>
    <s v="5"/>
    <s v="SEC"/>
    <x v="1652"/>
    <s v="SECTEUR BLAN "/>
    <m/>
    <m/>
    <m/>
    <m/>
    <m/>
    <m/>
    <m/>
    <m/>
    <m/>
    <m/>
    <m/>
    <m/>
    <n v="0"/>
    <n v="0"/>
    <s v="071274"/>
    <x v="1652"/>
  </r>
  <r>
    <s v="4"/>
    <s v="OC"/>
    <x v="1653"/>
    <s v="MOLINERO LUQ KEVIN"/>
    <n v="8.17"/>
    <n v="1.37"/>
    <n v="2.9"/>
    <n v="13.04"/>
    <n v="3.37"/>
    <n v="3.92"/>
    <n v="24.78"/>
    <n v="5.78"/>
    <n v="7.9"/>
    <n v="26.78"/>
    <n v="12.35"/>
    <n v="11.12"/>
    <n v="21.21"/>
    <n v="59.730000000000004"/>
    <s v="071278"/>
    <x v="1653"/>
  </r>
  <r>
    <s v="5"/>
    <s v="SEC"/>
    <x v="1654"/>
    <s v="GALLIEN SABINE"/>
    <n v="5.26"/>
    <n v="1.9"/>
    <n v="0"/>
    <n v="7.85"/>
    <n v="0.83"/>
    <n v="0"/>
    <n v="10.119999999999999"/>
    <n v="0.52"/>
    <n v="0"/>
    <n v="19.2"/>
    <n v="1.1299999999999999"/>
    <n v="8.7100000000000009"/>
    <n v="13.11"/>
    <n v="34.58"/>
    <s v="071278"/>
    <x v="1654"/>
  </r>
  <r>
    <s v="5"/>
    <s v="SEC"/>
    <x v="1655"/>
    <s v="DIGNE PAUL"/>
    <m/>
    <m/>
    <m/>
    <m/>
    <m/>
    <m/>
    <m/>
    <m/>
    <m/>
    <m/>
    <m/>
    <m/>
    <n v="0"/>
    <n v="0"/>
    <s v="071278"/>
    <x v="1655"/>
  </r>
  <r>
    <s v="5"/>
    <s v="SEC"/>
    <x v="1656"/>
    <s v="CRUSEM DEBORAH"/>
    <m/>
    <m/>
    <m/>
    <m/>
    <m/>
    <m/>
    <m/>
    <m/>
    <m/>
    <m/>
    <m/>
    <m/>
    <n v="0"/>
    <n v="0"/>
    <s v="071278"/>
    <x v="1656"/>
  </r>
  <r>
    <s v="5"/>
    <s v="SEC"/>
    <x v="1657"/>
    <s v="VICENTE JOSE"/>
    <n v="21.69"/>
    <n v="0"/>
    <n v="100"/>
    <n v="35.799999999999997"/>
    <n v="0"/>
    <n v="0"/>
    <n v="38.32"/>
    <n v="0"/>
    <n v="24.26"/>
    <n v="30.02"/>
    <n v="0"/>
    <n v="19.13"/>
    <n v="57.489999999999995"/>
    <n v="90.03"/>
    <s v="071278"/>
    <x v="1657"/>
  </r>
  <r>
    <s v="5"/>
    <s v="SEC"/>
    <x v="1658"/>
    <s v="CUNY JOEL"/>
    <n v="5.23"/>
    <n v="0"/>
    <n v="0"/>
    <n v="5.76"/>
    <n v="0"/>
    <n v="0"/>
    <n v="19.510000000000002"/>
    <n v="0"/>
    <n v="0"/>
    <n v="10.130000000000001"/>
    <n v="6.58"/>
    <n v="0"/>
    <n v="10.99"/>
    <n v="34.870000000000005"/>
    <s v="071278"/>
    <x v="1658"/>
  </r>
  <r>
    <s v="5"/>
    <s v="SEC"/>
    <x v="1659"/>
    <s v="GOETZ ARNAUD"/>
    <n v="0"/>
    <n v="0"/>
    <n v="0"/>
    <m/>
    <m/>
    <m/>
    <m/>
    <m/>
    <m/>
    <m/>
    <m/>
    <m/>
    <n v="0"/>
    <n v="0"/>
    <s v="071278"/>
    <x v="1659"/>
  </r>
  <r>
    <s v="5"/>
    <s v="SEC"/>
    <x v="1660"/>
    <s v="KAHE ANASTASIA"/>
    <m/>
    <m/>
    <m/>
    <m/>
    <m/>
    <m/>
    <m/>
    <m/>
    <m/>
    <m/>
    <m/>
    <m/>
    <n v="0"/>
    <n v="0"/>
    <s v="071278"/>
    <x v="1660"/>
  </r>
  <r>
    <s v="5"/>
    <s v="SEC"/>
    <x v="1661"/>
    <s v="BORR CARINE"/>
    <n v="19.11"/>
    <n v="0"/>
    <n v="0"/>
    <n v="4.91"/>
    <n v="0"/>
    <n v="0"/>
    <n v="19.399999999999999"/>
    <n v="100"/>
    <m/>
    <m/>
    <m/>
    <m/>
    <n v="24.02"/>
    <n v="38.51"/>
    <s v="071278"/>
    <x v="1661"/>
  </r>
  <r>
    <s v="5"/>
    <s v="SEC"/>
    <x v="1662"/>
    <s v="CHRISMENT SOPHIE"/>
    <n v="0"/>
    <n v="0"/>
    <m/>
    <m/>
    <m/>
    <m/>
    <m/>
    <m/>
    <m/>
    <m/>
    <m/>
    <m/>
    <n v="0"/>
    <n v="0"/>
    <s v="071278"/>
    <x v="1662"/>
  </r>
  <r>
    <s v="5"/>
    <s v="SEC"/>
    <x v="1663"/>
    <s v="MADELLA JULIEN"/>
    <n v="3.58"/>
    <n v="0"/>
    <n v="0"/>
    <n v="4.8499999999999996"/>
    <n v="0"/>
    <n v="0"/>
    <n v="15.64"/>
    <n v="5.37"/>
    <n v="0"/>
    <n v="12.94"/>
    <n v="3.75"/>
    <n v="0"/>
    <n v="8.43"/>
    <n v="32.159999999999997"/>
    <s v="071278"/>
    <x v="1663"/>
  </r>
  <r>
    <s v="5"/>
    <s v="SEC"/>
    <x v="1664"/>
    <s v="SECTEUR BLAN "/>
    <m/>
    <m/>
    <m/>
    <m/>
    <m/>
    <m/>
    <m/>
    <m/>
    <m/>
    <m/>
    <m/>
    <m/>
    <n v="0"/>
    <n v="0"/>
    <s v="071278"/>
    <x v="1664"/>
  </r>
  <r>
    <s v="5"/>
    <s v="SEC"/>
    <x v="1665"/>
    <s v="SECTEUR BLAN "/>
    <m/>
    <m/>
    <m/>
    <m/>
    <m/>
    <m/>
    <m/>
    <m/>
    <m/>
    <m/>
    <m/>
    <m/>
    <n v="0"/>
    <n v="0"/>
    <s v="071278"/>
    <x v="1665"/>
  </r>
  <r>
    <s v="0"/>
    <s v="SIEGE"/>
    <x v="1666"/>
    <s v="BRUNEL ANN VALERI"/>
    <m/>
    <m/>
    <m/>
    <m/>
    <m/>
    <m/>
    <m/>
    <m/>
    <m/>
    <m/>
    <m/>
    <m/>
    <n v="0"/>
    <n v="0"/>
    <n v="0"/>
    <x v="1666"/>
  </r>
  <r>
    <s v="3"/>
    <s v="OD"/>
    <x v="1667"/>
    <s v="THIALLET NICOLAS"/>
    <n v="7.63"/>
    <n v="0.36"/>
    <n v="0.79"/>
    <n v="11.76"/>
    <n v="3.7"/>
    <n v="6.52"/>
    <n v="18.54"/>
    <n v="4.9000000000000004"/>
    <n v="6.49"/>
    <n v="19.260000000000002"/>
    <n v="9.0399999999999991"/>
    <n v="5.78"/>
    <n v="19.39"/>
    <n v="45.43"/>
    <n v="0"/>
    <x v="1667"/>
  </r>
  <r>
    <s v="4"/>
    <s v="OC"/>
    <x v="1668"/>
    <s v="OC LYON EST "/>
    <m/>
    <m/>
    <m/>
    <m/>
    <m/>
    <m/>
    <m/>
    <m/>
    <m/>
    <m/>
    <m/>
    <m/>
    <n v="0"/>
    <n v="0"/>
    <s v="071190"/>
    <x v="1668"/>
  </r>
  <r>
    <s v="4"/>
    <s v="OC"/>
    <x v="1669"/>
    <s v="PINGUET BENJAMIN"/>
    <n v="6.35"/>
    <n v="0.34"/>
    <n v="0.66"/>
    <n v="11.91"/>
    <n v="8.85"/>
    <n v="6.49"/>
    <n v="16.690000000000001"/>
    <n v="11.26"/>
    <n v="6.86"/>
    <n v="14.7"/>
    <n v="10.75"/>
    <n v="6.31"/>
    <n v="18.259999999999998"/>
    <n v="37.739999999999995"/>
    <s v="071191"/>
    <x v="1669"/>
  </r>
  <r>
    <s v="5"/>
    <s v="SEC"/>
    <x v="1670"/>
    <s v="RODRIGUEZ ALLAN"/>
    <m/>
    <m/>
    <m/>
    <m/>
    <m/>
    <m/>
    <m/>
    <m/>
    <m/>
    <m/>
    <m/>
    <m/>
    <n v="0"/>
    <n v="0"/>
    <s v="071191"/>
    <x v="1670"/>
  </r>
  <r>
    <s v="5"/>
    <s v="SEC"/>
    <x v="1671"/>
    <s v="DESTARAC DIMITRI"/>
    <n v="7.26"/>
    <n v="0"/>
    <n v="0"/>
    <n v="18.399999999999999"/>
    <n v="0"/>
    <m/>
    <m/>
    <m/>
    <m/>
    <m/>
    <m/>
    <m/>
    <n v="25.659999999999997"/>
    <n v="7.26"/>
    <s v="071191"/>
    <x v="1671"/>
  </r>
  <r>
    <s v="5"/>
    <s v="SEC"/>
    <x v="1672"/>
    <s v="BLANC JESSICA"/>
    <n v="5.18"/>
    <n v="0"/>
    <n v="22.63"/>
    <n v="3.42"/>
    <n v="0.56999999999999995"/>
    <n v="21.81"/>
    <n v="12.99"/>
    <n v="1.92"/>
    <n v="13.11"/>
    <n v="24.52"/>
    <n v="0"/>
    <n v="0"/>
    <n v="8.6"/>
    <n v="42.69"/>
    <s v="071191"/>
    <x v="1672"/>
  </r>
  <r>
    <s v="5"/>
    <s v="SEC"/>
    <x v="1673"/>
    <s v="BENALI LAILA"/>
    <n v="8.83"/>
    <n v="0"/>
    <n v="0"/>
    <n v="13.34"/>
    <n v="0"/>
    <n v="2.88"/>
    <n v="14.02"/>
    <n v="0"/>
    <n v="0"/>
    <n v="24.67"/>
    <n v="1.2"/>
    <n v="20.32"/>
    <n v="22.17"/>
    <n v="47.52"/>
    <s v="071191"/>
    <x v="1673"/>
  </r>
  <r>
    <s v="5"/>
    <s v="SEC"/>
    <x v="1674"/>
    <s v="GRESLIN RAYNALD"/>
    <n v="3.04"/>
    <n v="0"/>
    <n v="0"/>
    <n v="11.1"/>
    <n v="0"/>
    <m/>
    <m/>
    <m/>
    <m/>
    <m/>
    <m/>
    <m/>
    <n v="14.14"/>
    <n v="3.04"/>
    <s v="071191"/>
    <x v="1674"/>
  </r>
  <r>
    <s v="5"/>
    <s v="SEC"/>
    <x v="1675"/>
    <s v="BOCCACCIO FLORENT"/>
    <n v="2.2000000000000002"/>
    <n v="2.33"/>
    <n v="0"/>
    <n v="19.559999999999999"/>
    <n v="0"/>
    <n v="18.989999999999998"/>
    <n v="11.35"/>
    <n v="0"/>
    <n v="18.2"/>
    <n v="8.2899999999999991"/>
    <n v="0"/>
    <n v="0"/>
    <n v="21.759999999999998"/>
    <n v="21.84"/>
    <s v="071191"/>
    <x v="1675"/>
  </r>
  <r>
    <s v="5"/>
    <s v="SEC"/>
    <x v="1676"/>
    <s v="MOLINA BENOIT"/>
    <n v="20.54"/>
    <n v="0"/>
    <n v="0"/>
    <n v="10.59"/>
    <n v="0"/>
    <n v="0"/>
    <n v="19.34"/>
    <n v="0"/>
    <n v="0"/>
    <n v="22.29"/>
    <n v="33.78"/>
    <n v="0"/>
    <n v="31.13"/>
    <n v="62.169999999999995"/>
    <s v="071191"/>
    <x v="1676"/>
  </r>
  <r>
    <s v="5"/>
    <s v="SEC"/>
    <x v="1677"/>
    <s v="NAUCHE ADRIEN"/>
    <m/>
    <m/>
    <m/>
    <m/>
    <m/>
    <m/>
    <m/>
    <m/>
    <m/>
    <m/>
    <m/>
    <m/>
    <n v="0"/>
    <n v="0"/>
    <s v="071191"/>
    <x v="1677"/>
  </r>
  <r>
    <s v="5"/>
    <s v="SEC"/>
    <x v="1678"/>
    <s v="GARNIER NICOLAS"/>
    <n v="6.02"/>
    <n v="0"/>
    <n v="0"/>
    <n v="5.44"/>
    <n v="0"/>
    <n v="0"/>
    <n v="7.77"/>
    <n v="0"/>
    <n v="0"/>
    <n v="31.34"/>
    <n v="0"/>
    <n v="1.19"/>
    <n v="11.46"/>
    <n v="45.129999999999995"/>
    <s v="071191"/>
    <x v="1678"/>
  </r>
  <r>
    <s v="5"/>
    <s v="SEC"/>
    <x v="1679"/>
    <s v="SECTEUR BLAN "/>
    <m/>
    <m/>
    <m/>
    <m/>
    <m/>
    <m/>
    <m/>
    <m/>
    <m/>
    <m/>
    <m/>
    <m/>
    <n v="0"/>
    <n v="0"/>
    <s v="071191"/>
    <x v="1679"/>
  </r>
  <r>
    <s v="5"/>
    <s v="SEC"/>
    <x v="1680"/>
    <s v="SECTEUR BLAN "/>
    <m/>
    <m/>
    <m/>
    <m/>
    <m/>
    <m/>
    <m/>
    <m/>
    <m/>
    <m/>
    <m/>
    <m/>
    <n v="0"/>
    <n v="0"/>
    <s v="071191"/>
    <x v="1680"/>
  </r>
  <r>
    <s v="5"/>
    <s v="SEC"/>
    <x v="1681"/>
    <s v="SECTEUR BLAN "/>
    <m/>
    <m/>
    <m/>
    <m/>
    <m/>
    <m/>
    <m/>
    <m/>
    <m/>
    <m/>
    <m/>
    <m/>
    <n v="0"/>
    <n v="0"/>
    <s v="071191"/>
    <x v="1681"/>
  </r>
  <r>
    <s v="5"/>
    <s v="SEC"/>
    <x v="1682"/>
    <s v="SECTEUR BLAN "/>
    <m/>
    <m/>
    <m/>
    <m/>
    <m/>
    <m/>
    <m/>
    <m/>
    <m/>
    <m/>
    <m/>
    <m/>
    <n v="0"/>
    <n v="0"/>
    <s v="071191"/>
    <x v="1682"/>
  </r>
  <r>
    <s v="5"/>
    <s v="SEC"/>
    <x v="1683"/>
    <s v="SECTEUR BLAN "/>
    <m/>
    <m/>
    <m/>
    <m/>
    <m/>
    <m/>
    <m/>
    <m/>
    <m/>
    <m/>
    <m/>
    <m/>
    <n v="0"/>
    <n v="0"/>
    <s v="071191"/>
    <x v="1683"/>
  </r>
  <r>
    <s v="5"/>
    <s v="SEC"/>
    <x v="1684"/>
    <s v="SECTEUR BLAN "/>
    <m/>
    <m/>
    <m/>
    <m/>
    <m/>
    <m/>
    <m/>
    <m/>
    <m/>
    <m/>
    <m/>
    <m/>
    <n v="0"/>
    <n v="0"/>
    <s v="071191"/>
    <x v="1684"/>
  </r>
  <r>
    <s v="5"/>
    <s v="SEC"/>
    <x v="1685"/>
    <s v="SECTEUR BLAN "/>
    <m/>
    <m/>
    <m/>
    <m/>
    <m/>
    <m/>
    <m/>
    <m/>
    <m/>
    <m/>
    <m/>
    <m/>
    <n v="0"/>
    <n v="0"/>
    <s v="071191"/>
    <x v="1685"/>
  </r>
  <r>
    <s v="4"/>
    <s v="OC"/>
    <x v="1686"/>
    <s v="OC LYON OUES "/>
    <m/>
    <m/>
    <m/>
    <m/>
    <m/>
    <m/>
    <m/>
    <m/>
    <m/>
    <m/>
    <m/>
    <m/>
    <n v="0"/>
    <n v="0"/>
    <s v="071192"/>
    <x v="1686"/>
  </r>
  <r>
    <s v="4"/>
    <s v="OC"/>
    <x v="1687"/>
    <s v="BOISSON GAETAN"/>
    <n v="7.61"/>
    <n v="0.19"/>
    <n v="1.29"/>
    <n v="7.68"/>
    <n v="0.17"/>
    <n v="4.03"/>
    <n v="20.57"/>
    <n v="0.85"/>
    <n v="2.13"/>
    <n v="22.87"/>
    <n v="3.56"/>
    <n v="3.88"/>
    <n v="15.29"/>
    <n v="51.05"/>
    <s v="071200"/>
    <x v="1687"/>
  </r>
  <r>
    <s v="5"/>
    <s v="SEC"/>
    <x v="1688"/>
    <s v="SARROSTE CHARLOTTE"/>
    <m/>
    <m/>
    <m/>
    <m/>
    <m/>
    <m/>
    <m/>
    <m/>
    <m/>
    <m/>
    <m/>
    <m/>
    <n v="0"/>
    <n v="0"/>
    <s v="071200"/>
    <x v="1688"/>
  </r>
  <r>
    <s v="5"/>
    <s v="SEC"/>
    <x v="1689"/>
    <s v="THEVENET VIRGINIE"/>
    <n v="3.49"/>
    <n v="0"/>
    <n v="0"/>
    <n v="9.89"/>
    <n v="0"/>
    <n v="0"/>
    <n v="18.38"/>
    <n v="0.4"/>
    <n v="0"/>
    <n v="23.59"/>
    <n v="0"/>
    <n v="2.62"/>
    <n v="13.38"/>
    <n v="45.459999999999994"/>
    <s v="071200"/>
    <x v="1689"/>
  </r>
  <r>
    <s v="5"/>
    <s v="SEC"/>
    <x v="1690"/>
    <s v="DANAIA CATHERINE"/>
    <n v="1.6"/>
    <n v="0.37"/>
    <n v="0"/>
    <n v="3.18"/>
    <n v="0"/>
    <n v="5.7"/>
    <n v="10.199999999999999"/>
    <n v="0.59"/>
    <n v="0"/>
    <n v="12.37"/>
    <n v="1.51"/>
    <n v="0"/>
    <n v="4.78"/>
    <n v="24.169999999999998"/>
    <s v="071200"/>
    <x v="1690"/>
  </r>
  <r>
    <s v="5"/>
    <s v="SEC"/>
    <x v="1691"/>
    <s v="CARACCIO CONSTANT"/>
    <n v="18"/>
    <n v="0"/>
    <m/>
    <n v="26.3"/>
    <n v="8.98"/>
    <n v="0"/>
    <n v="37.979999999999997"/>
    <n v="5.66"/>
    <n v="10.81"/>
    <n v="39.950000000000003"/>
    <n v="23.17"/>
    <n v="18.559999999999999"/>
    <n v="44.3"/>
    <n v="95.93"/>
    <s v="071200"/>
    <x v="1691"/>
  </r>
  <r>
    <s v="5"/>
    <s v="SEC"/>
    <x v="1692"/>
    <s v="JUNET MICHEL"/>
    <n v="0"/>
    <n v="0.2"/>
    <n v="0"/>
    <n v="0.41"/>
    <n v="0.22"/>
    <n v="0"/>
    <n v="3.51"/>
    <n v="0"/>
    <n v="0"/>
    <n v="7.31"/>
    <n v="0.5"/>
    <n v="0"/>
    <n v="0.41"/>
    <n v="10.82"/>
    <s v="071200"/>
    <x v="1692"/>
  </r>
  <r>
    <s v="5"/>
    <s v="SEC"/>
    <x v="1693"/>
    <s v="GUYARD BERTRAND"/>
    <n v="2.77"/>
    <n v="0"/>
    <n v="3.97"/>
    <n v="4.9800000000000004"/>
    <n v="4.0999999999999996"/>
    <n v="12.94"/>
    <n v="22.06"/>
    <n v="9.9499999999999993"/>
    <n v="19.61"/>
    <n v="39.880000000000003"/>
    <n v="0"/>
    <n v="0"/>
    <n v="7.75"/>
    <n v="64.710000000000008"/>
    <s v="071200"/>
    <x v="1693"/>
  </r>
  <r>
    <s v="5"/>
    <s v="SEC"/>
    <x v="1694"/>
    <s v="TRICAUD PIERRE"/>
    <n v="2.78"/>
    <n v="0"/>
    <m/>
    <n v="1.05"/>
    <n v="0"/>
    <n v="0"/>
    <n v="2.4500000000000002"/>
    <n v="0"/>
    <n v="0"/>
    <n v="23.85"/>
    <n v="0"/>
    <n v="0"/>
    <n v="3.83"/>
    <n v="29.080000000000002"/>
    <s v="071200"/>
    <x v="1694"/>
  </r>
  <r>
    <s v="5"/>
    <s v="SEC"/>
    <x v="1695"/>
    <s v="RECCHIA KEVIN"/>
    <n v="18.7"/>
    <n v="0.88"/>
    <n v="0"/>
    <n v="25.24"/>
    <n v="0"/>
    <n v="0"/>
    <n v="71.37"/>
    <n v="0"/>
    <m/>
    <m/>
    <m/>
    <m/>
    <n v="43.94"/>
    <n v="90.070000000000007"/>
    <s v="071200"/>
    <x v="1695"/>
  </r>
  <r>
    <s v="5"/>
    <s v="SEC"/>
    <x v="1696"/>
    <s v="BRESSAND SYLVAIN"/>
    <n v="1.32"/>
    <n v="0"/>
    <n v="0"/>
    <n v="5"/>
    <n v="0"/>
    <n v="0"/>
    <n v="5.81"/>
    <n v="0.31"/>
    <n v="0"/>
    <n v="11.42"/>
    <n v="0.45"/>
    <n v="0"/>
    <n v="6.32"/>
    <n v="18.55"/>
    <s v="071200"/>
    <x v="1696"/>
  </r>
  <r>
    <s v="5"/>
    <s v="SEC"/>
    <x v="1697"/>
    <s v="ROUX JUSTINE"/>
    <m/>
    <m/>
    <m/>
    <m/>
    <m/>
    <m/>
    <m/>
    <m/>
    <m/>
    <m/>
    <m/>
    <m/>
    <n v="0"/>
    <n v="0"/>
    <s v="071200"/>
    <x v="1697"/>
  </r>
  <r>
    <s v="5"/>
    <s v="SEC"/>
    <x v="1698"/>
    <s v="SECTEUR BLAN "/>
    <m/>
    <m/>
    <m/>
    <m/>
    <m/>
    <m/>
    <m/>
    <m/>
    <m/>
    <m/>
    <m/>
    <m/>
    <n v="0"/>
    <n v="0"/>
    <s v="071200"/>
    <x v="1698"/>
  </r>
  <r>
    <s v="5"/>
    <s v="SEC"/>
    <x v="1699"/>
    <s v="SECTEUR BLAN "/>
    <m/>
    <m/>
    <m/>
    <m/>
    <m/>
    <m/>
    <m/>
    <m/>
    <m/>
    <m/>
    <m/>
    <m/>
    <n v="0"/>
    <n v="0"/>
    <s v="071200"/>
    <x v="1699"/>
  </r>
  <r>
    <s v="5"/>
    <s v="SEC"/>
    <x v="1700"/>
    <s v="SECTEUR BLAN "/>
    <m/>
    <m/>
    <m/>
    <m/>
    <m/>
    <m/>
    <m/>
    <m/>
    <m/>
    <m/>
    <m/>
    <m/>
    <n v="0"/>
    <n v="0"/>
    <s v="071200"/>
    <x v="1700"/>
  </r>
  <r>
    <s v="5"/>
    <s v="SEC"/>
    <x v="1701"/>
    <s v="SECTEUR BLAN "/>
    <m/>
    <m/>
    <m/>
    <m/>
    <m/>
    <m/>
    <m/>
    <m/>
    <m/>
    <m/>
    <m/>
    <m/>
    <n v="0"/>
    <n v="0"/>
    <s v="071200"/>
    <x v="1701"/>
  </r>
  <r>
    <s v="5"/>
    <s v="SEC"/>
    <x v="1702"/>
    <s v="SECTEUR BLAN "/>
    <m/>
    <m/>
    <m/>
    <m/>
    <m/>
    <m/>
    <m/>
    <m/>
    <m/>
    <m/>
    <m/>
    <m/>
    <n v="0"/>
    <n v="0"/>
    <s v="071200"/>
    <x v="1702"/>
  </r>
  <r>
    <s v="5"/>
    <s v="SEC"/>
    <x v="1703"/>
    <s v="SECTEUR BLAN "/>
    <m/>
    <m/>
    <m/>
    <m/>
    <m/>
    <m/>
    <m/>
    <m/>
    <m/>
    <m/>
    <m/>
    <m/>
    <n v="0"/>
    <n v="0"/>
    <s v="071200"/>
    <x v="1703"/>
  </r>
  <r>
    <s v="4"/>
    <s v="OC"/>
    <x v="1704"/>
    <s v="PHILIBERT MARION"/>
    <n v="9.5299999999999994"/>
    <n v="0.61"/>
    <n v="0.53"/>
    <n v="16.05"/>
    <n v="2.38"/>
    <n v="9.64"/>
    <n v="19.649999999999999"/>
    <n v="0.56000000000000005"/>
    <n v="11.97"/>
    <n v="25.99"/>
    <n v="15.35"/>
    <n v="6.6"/>
    <n v="25.58"/>
    <n v="55.17"/>
    <s v="071938"/>
    <x v="1704"/>
  </r>
  <r>
    <s v="5"/>
    <s v="SEC"/>
    <x v="1705"/>
    <s v="RONZON OLIVIER"/>
    <n v="1.29"/>
    <n v="0.98"/>
    <n v="0"/>
    <n v="6.42"/>
    <n v="29.71"/>
    <n v="2.92"/>
    <n v="7.56"/>
    <n v="23.22"/>
    <n v="0"/>
    <n v="5"/>
    <n v="1.22"/>
    <n v="10.06"/>
    <n v="7.71"/>
    <n v="13.85"/>
    <s v="071938"/>
    <x v="1705"/>
  </r>
  <r>
    <s v="5"/>
    <s v="SEC"/>
    <x v="1706"/>
    <s v="TRONCY CHRISTOPHE"/>
    <n v="4.6399999999999997"/>
    <n v="0"/>
    <n v="0"/>
    <n v="11.65"/>
    <n v="0"/>
    <n v="0"/>
    <n v="9.43"/>
    <n v="0"/>
    <n v="8.89"/>
    <n v="21.65"/>
    <n v="53.95"/>
    <n v="5"/>
    <n v="16.29"/>
    <n v="35.72"/>
    <s v="071938"/>
    <x v="1706"/>
  </r>
  <r>
    <s v="5"/>
    <s v="SEC"/>
    <x v="1707"/>
    <s v="RUBIN TIMOTHEE"/>
    <n v="25.73"/>
    <n v="0"/>
    <n v="0"/>
    <n v="32.299999999999997"/>
    <n v="12.4"/>
    <n v="19.309999999999999"/>
    <m/>
    <m/>
    <m/>
    <m/>
    <m/>
    <m/>
    <n v="58.03"/>
    <n v="25.73"/>
    <s v="071938"/>
    <x v="1707"/>
  </r>
  <r>
    <s v="5"/>
    <s v="SEC"/>
    <x v="1708"/>
    <s v="RAGACHE HUGO"/>
    <m/>
    <m/>
    <m/>
    <m/>
    <m/>
    <m/>
    <m/>
    <m/>
    <m/>
    <m/>
    <m/>
    <m/>
    <n v="0"/>
    <n v="0"/>
    <s v="071938"/>
    <x v="1708"/>
  </r>
  <r>
    <s v="5"/>
    <s v="SEC"/>
    <x v="1709"/>
    <s v="RUBIN ELLIOTT"/>
    <n v="3.61"/>
    <n v="0"/>
    <m/>
    <m/>
    <m/>
    <m/>
    <m/>
    <m/>
    <m/>
    <m/>
    <m/>
    <m/>
    <n v="3.61"/>
    <n v="3.61"/>
    <s v="071938"/>
    <x v="1709"/>
  </r>
  <r>
    <s v="5"/>
    <s v="SEC"/>
    <x v="1710"/>
    <s v="SECTEUR BLAN "/>
    <m/>
    <m/>
    <m/>
    <m/>
    <m/>
    <m/>
    <m/>
    <m/>
    <m/>
    <m/>
    <m/>
    <m/>
    <n v="0"/>
    <n v="0"/>
    <s v="071938"/>
    <x v="1710"/>
  </r>
  <r>
    <s v="5"/>
    <s v="SEC"/>
    <x v="1711"/>
    <s v="SECTEUR BLAN "/>
    <m/>
    <m/>
    <m/>
    <m/>
    <m/>
    <m/>
    <m/>
    <m/>
    <m/>
    <m/>
    <m/>
    <m/>
    <n v="0"/>
    <n v="0"/>
    <s v="071938"/>
    <x v="1711"/>
  </r>
  <r>
    <s v="5"/>
    <s v="SEC"/>
    <x v="1712"/>
    <s v="SECTEUR BLAN "/>
    <m/>
    <m/>
    <m/>
    <m/>
    <m/>
    <m/>
    <m/>
    <m/>
    <m/>
    <m/>
    <m/>
    <m/>
    <n v="0"/>
    <n v="0"/>
    <s v="071938"/>
    <x v="1712"/>
  </r>
  <r>
    <s v="5"/>
    <s v="SEC"/>
    <x v="1713"/>
    <s v="SECTEUR BLAN "/>
    <m/>
    <m/>
    <m/>
    <m/>
    <m/>
    <m/>
    <m/>
    <m/>
    <m/>
    <m/>
    <m/>
    <m/>
    <n v="0"/>
    <n v="0"/>
    <s v="071938"/>
    <x v="1713"/>
  </r>
  <r>
    <s v="5"/>
    <s v="SEC"/>
    <x v="1714"/>
    <s v="SECTEUR BLAN "/>
    <m/>
    <m/>
    <m/>
    <m/>
    <m/>
    <m/>
    <m/>
    <m/>
    <m/>
    <m/>
    <m/>
    <m/>
    <n v="0"/>
    <n v="0"/>
    <s v="071938"/>
    <x v="1714"/>
  </r>
  <r>
    <s v="5"/>
    <s v="SEC"/>
    <x v="1715"/>
    <s v="SECTEUR BLAN "/>
    <m/>
    <m/>
    <m/>
    <m/>
    <m/>
    <m/>
    <m/>
    <m/>
    <m/>
    <m/>
    <m/>
    <m/>
    <n v="0"/>
    <n v="0"/>
    <s v="071938"/>
    <x v="1715"/>
  </r>
  <r>
    <s v="5"/>
    <s v="SEC"/>
    <x v="1716"/>
    <s v="SECTEUR BLAN "/>
    <m/>
    <m/>
    <m/>
    <m/>
    <m/>
    <m/>
    <m/>
    <m/>
    <m/>
    <m/>
    <m/>
    <m/>
    <n v="0"/>
    <n v="0"/>
    <s v="071938"/>
    <x v="1716"/>
  </r>
  <r>
    <s v="3"/>
    <s v="OD"/>
    <x v="1717"/>
    <s v="TRAGEL SAMUEL"/>
    <n v="4.25"/>
    <n v="0.45"/>
    <n v="1.04"/>
    <n v="7.72"/>
    <n v="1.19"/>
    <n v="3.77"/>
    <n v="14.78"/>
    <n v="2.44"/>
    <n v="4.17"/>
    <n v="18.96"/>
    <n v="4.05"/>
    <n v="8.5399999999999991"/>
    <n v="11.969999999999999"/>
    <n v="37.99"/>
    <n v="0"/>
    <x v="1717"/>
  </r>
  <r>
    <s v="4"/>
    <s v="OC"/>
    <x v="1718"/>
    <s v="OC COLMAR "/>
    <n v="3.94"/>
    <n v="0.28999999999999998"/>
    <n v="1.82"/>
    <n v="8.1300000000000008"/>
    <n v="1.91"/>
    <n v="1.86"/>
    <n v="10.11"/>
    <n v="0.87"/>
    <n v="4.1900000000000004"/>
    <n v="12.67"/>
    <n v="1.75"/>
    <n v="7.57"/>
    <n v="12.07"/>
    <n v="26.72"/>
    <s v="070081"/>
    <x v="1718"/>
  </r>
  <r>
    <s v="5"/>
    <s v="SEC"/>
    <x v="1719"/>
    <s v="SECTEUR BLAN "/>
    <m/>
    <m/>
    <m/>
    <m/>
    <m/>
    <m/>
    <m/>
    <m/>
    <m/>
    <m/>
    <m/>
    <m/>
    <n v="0"/>
    <n v="0"/>
    <e v="#N/A"/>
    <x v="1719"/>
  </r>
  <r>
    <s v="5"/>
    <s v="SEC"/>
    <x v="1720"/>
    <s v="SECTEUR BLAN "/>
    <m/>
    <m/>
    <m/>
    <m/>
    <m/>
    <m/>
    <m/>
    <m/>
    <m/>
    <m/>
    <m/>
    <m/>
    <n v="0"/>
    <n v="0"/>
    <e v="#N/A"/>
    <x v="1720"/>
  </r>
  <r>
    <s v="5"/>
    <s v="SEC"/>
    <x v="1721"/>
    <s v="SECTEUR BLAN "/>
    <m/>
    <m/>
    <m/>
    <m/>
    <m/>
    <m/>
    <m/>
    <m/>
    <m/>
    <m/>
    <m/>
    <m/>
    <n v="0"/>
    <n v="0"/>
    <e v="#N/A"/>
    <x v="1721"/>
  </r>
  <r>
    <s v="4"/>
    <s v="OC"/>
    <x v="1722"/>
    <s v="BALTAZAR LARA"/>
    <n v="4.67"/>
    <n v="0.28999999999999998"/>
    <n v="0"/>
    <n v="7.69"/>
    <n v="1.64"/>
    <n v="7.8"/>
    <n v="15.83"/>
    <n v="1.34"/>
    <n v="3.71"/>
    <n v="20.7"/>
    <n v="5.1100000000000003"/>
    <n v="9.41"/>
    <n v="12.36"/>
    <n v="41.2"/>
    <s v="070813"/>
    <x v="1722"/>
  </r>
  <r>
    <s v="5"/>
    <s v="SEC"/>
    <x v="1723"/>
    <s v="BOURCIER STEPHANE"/>
    <m/>
    <m/>
    <m/>
    <m/>
    <m/>
    <m/>
    <m/>
    <m/>
    <m/>
    <m/>
    <m/>
    <m/>
    <n v="0"/>
    <n v="0"/>
    <s v="070813"/>
    <x v="1723"/>
  </r>
  <r>
    <s v="5"/>
    <s v="SEC"/>
    <x v="1724"/>
    <s v="SPIESER SNEZANA"/>
    <n v="6.35"/>
    <n v="0.91"/>
    <n v="0"/>
    <n v="4.22"/>
    <n v="1.99"/>
    <n v="26.11"/>
    <n v="21.38"/>
    <n v="0"/>
    <n v="0"/>
    <n v="28.65"/>
    <n v="0.81"/>
    <n v="0"/>
    <n v="10.57"/>
    <n v="56.379999999999995"/>
    <s v="070813"/>
    <x v="1724"/>
  </r>
  <r>
    <s v="5"/>
    <s v="SEC"/>
    <x v="1725"/>
    <s v="CORDIER FABIEN"/>
    <n v="3.04"/>
    <n v="0"/>
    <n v="0"/>
    <n v="9.59"/>
    <n v="0.88"/>
    <n v="16.73"/>
    <n v="15.3"/>
    <n v="1"/>
    <n v="0"/>
    <n v="26.03"/>
    <n v="0.93"/>
    <n v="2.23"/>
    <n v="12.629999999999999"/>
    <n v="44.370000000000005"/>
    <s v="070813"/>
    <x v="1725"/>
  </r>
  <r>
    <s v="5"/>
    <s v="SEC"/>
    <x v="1726"/>
    <s v="AUBERTIN LINE"/>
    <n v="0.45"/>
    <n v="0"/>
    <n v="0"/>
    <n v="1.74"/>
    <n v="0"/>
    <n v="0"/>
    <n v="6.99"/>
    <n v="0"/>
    <n v="0"/>
    <n v="8.48"/>
    <n v="0"/>
    <n v="0"/>
    <n v="2.19"/>
    <n v="15.920000000000002"/>
    <s v="070813"/>
    <x v="1726"/>
  </r>
  <r>
    <s v="5"/>
    <s v="SEC"/>
    <x v="1727"/>
    <s v="NORMAND SEVERINE"/>
    <n v="0"/>
    <n v="0"/>
    <n v="0"/>
    <n v="4.92"/>
    <n v="0"/>
    <n v="0"/>
    <n v="8.9499999999999993"/>
    <n v="0"/>
    <n v="10.28"/>
    <n v="14.74"/>
    <n v="0.16"/>
    <n v="19.53"/>
    <n v="4.92"/>
    <n v="23.689999999999998"/>
    <s v="070813"/>
    <x v="1727"/>
  </r>
  <r>
    <s v="5"/>
    <s v="SEC"/>
    <x v="1728"/>
    <s v="FORMET CHRISTOPHE"/>
    <n v="9.4499999999999993"/>
    <n v="0"/>
    <n v="0"/>
    <n v="35.58"/>
    <s v=""/>
    <n v="0"/>
    <m/>
    <m/>
    <m/>
    <m/>
    <m/>
    <m/>
    <n v="45.03"/>
    <n v="9.4499999999999993"/>
    <s v="070813"/>
    <x v="1728"/>
  </r>
  <r>
    <s v="5"/>
    <s v="SEC"/>
    <x v="1729"/>
    <s v="CINI SANDRINE"/>
    <m/>
    <m/>
    <m/>
    <m/>
    <m/>
    <m/>
    <m/>
    <m/>
    <m/>
    <m/>
    <m/>
    <m/>
    <n v="0"/>
    <n v="0"/>
    <s v="070813"/>
    <x v="1729"/>
  </r>
  <r>
    <s v="5"/>
    <s v="SEC"/>
    <x v="1730"/>
    <s v="MAGDELAINE GREGOIRE"/>
    <m/>
    <m/>
    <m/>
    <m/>
    <m/>
    <m/>
    <m/>
    <m/>
    <m/>
    <m/>
    <m/>
    <m/>
    <n v="0"/>
    <n v="0"/>
    <s v="070813"/>
    <x v="1730"/>
  </r>
  <r>
    <s v="5"/>
    <s v="SEC"/>
    <x v="1731"/>
    <s v="LICINA JOHN"/>
    <n v="2.16"/>
    <m/>
    <m/>
    <m/>
    <m/>
    <m/>
    <m/>
    <m/>
    <m/>
    <m/>
    <m/>
    <m/>
    <n v="2.16"/>
    <n v="2.16"/>
    <s v="070813"/>
    <x v="1731"/>
  </r>
  <r>
    <s v="5"/>
    <s v="SEC"/>
    <x v="1732"/>
    <s v="SECTEUR BLAN "/>
    <m/>
    <m/>
    <m/>
    <m/>
    <m/>
    <m/>
    <m/>
    <m/>
    <m/>
    <m/>
    <m/>
    <m/>
    <n v="0"/>
    <n v="0"/>
    <s v="070813"/>
    <x v="1732"/>
  </r>
  <r>
    <s v="5"/>
    <s v="SEC"/>
    <x v="1733"/>
    <s v="SECTEUR BLAN "/>
    <m/>
    <m/>
    <m/>
    <m/>
    <m/>
    <m/>
    <m/>
    <m/>
    <m/>
    <m/>
    <m/>
    <m/>
    <n v="0"/>
    <n v="0"/>
    <s v="070813"/>
    <x v="1733"/>
  </r>
  <r>
    <s v="5"/>
    <s v="SEC"/>
    <x v="1734"/>
    <s v="SECTEUR BLAN "/>
    <m/>
    <m/>
    <m/>
    <m/>
    <m/>
    <m/>
    <m/>
    <m/>
    <m/>
    <m/>
    <m/>
    <m/>
    <n v="0"/>
    <n v="0"/>
    <s v="070813"/>
    <x v="1734"/>
  </r>
  <r>
    <s v="5"/>
    <s v="SEC"/>
    <x v="1735"/>
    <s v="SECTEUR BLAN "/>
    <m/>
    <m/>
    <m/>
    <m/>
    <m/>
    <m/>
    <m/>
    <m/>
    <m/>
    <m/>
    <m/>
    <m/>
    <n v="0"/>
    <n v="0"/>
    <s v="070813"/>
    <x v="1735"/>
  </r>
  <r>
    <s v="5"/>
    <s v="SEC"/>
    <x v="1736"/>
    <s v="SECTEUR BLAN "/>
    <m/>
    <m/>
    <m/>
    <m/>
    <m/>
    <m/>
    <m/>
    <m/>
    <m/>
    <m/>
    <m/>
    <m/>
    <n v="0"/>
    <n v="0"/>
    <s v="070813"/>
    <x v="1736"/>
  </r>
  <r>
    <s v="5"/>
    <s v="SEC"/>
    <x v="1737"/>
    <s v="SECTEUR BLAN "/>
    <m/>
    <m/>
    <m/>
    <m/>
    <m/>
    <m/>
    <m/>
    <m/>
    <m/>
    <m/>
    <m/>
    <m/>
    <n v="0"/>
    <n v="0"/>
    <s v="070813"/>
    <x v="1737"/>
  </r>
  <r>
    <s v="5"/>
    <s v="SEC"/>
    <x v="1738"/>
    <s v="SECTEUR BLAN "/>
    <m/>
    <m/>
    <m/>
    <m/>
    <m/>
    <m/>
    <m/>
    <m/>
    <m/>
    <m/>
    <m/>
    <m/>
    <n v="0"/>
    <n v="0"/>
    <s v="070813"/>
    <x v="1738"/>
  </r>
  <r>
    <s v="5"/>
    <s v="SEC"/>
    <x v="1739"/>
    <s v="SECTEUR BLAN "/>
    <m/>
    <m/>
    <m/>
    <m/>
    <m/>
    <m/>
    <m/>
    <m/>
    <m/>
    <m/>
    <m/>
    <m/>
    <n v="0"/>
    <n v="0"/>
    <s v="070813"/>
    <x v="1739"/>
  </r>
  <r>
    <s v="5"/>
    <s v="SEC"/>
    <x v="1740"/>
    <s v="SECTEUR BLAN "/>
    <m/>
    <m/>
    <m/>
    <m/>
    <m/>
    <m/>
    <m/>
    <m/>
    <m/>
    <m/>
    <m/>
    <m/>
    <n v="0"/>
    <n v="0"/>
    <s v="070813"/>
    <x v="1740"/>
  </r>
  <r>
    <s v="5"/>
    <s v="SEC"/>
    <x v="1741"/>
    <s v="SECTEUR BLAN "/>
    <m/>
    <m/>
    <m/>
    <m/>
    <m/>
    <m/>
    <m/>
    <m/>
    <m/>
    <m/>
    <m/>
    <m/>
    <n v="0"/>
    <n v="0"/>
    <s v="070813"/>
    <x v="1741"/>
  </r>
  <r>
    <s v="4"/>
    <s v="OC"/>
    <x v="1742"/>
    <s v="OC HAUTE MAR "/>
    <n v="3.77"/>
    <n v="0.25"/>
    <n v="0"/>
    <n v="8.11"/>
    <n v="0.28000000000000003"/>
    <n v="3.09"/>
    <n v="17.55"/>
    <n v="11.4"/>
    <n v="9.23"/>
    <n v="24.54"/>
    <n v="7.99"/>
    <n v="19.059999999999999"/>
    <n v="11.879999999999999"/>
    <n v="45.86"/>
    <s v="071132"/>
    <x v="1742"/>
  </r>
  <r>
    <s v="4"/>
    <s v="OC"/>
    <x v="1743"/>
    <s v="SCHMERBER OPHELIE"/>
    <n v="10.69"/>
    <n v="7.15"/>
    <n v="0"/>
    <m/>
    <m/>
    <m/>
    <m/>
    <m/>
    <m/>
    <m/>
    <m/>
    <m/>
    <n v="10.69"/>
    <n v="10.69"/>
    <s v="071155"/>
    <x v="1743"/>
  </r>
  <r>
    <s v="5"/>
    <s v="SEC"/>
    <x v="1744"/>
    <s v="GROCOLAS ISABELLE"/>
    <n v="0"/>
    <n v="0"/>
    <m/>
    <n v="28.3"/>
    <n v="0"/>
    <n v="100"/>
    <n v="23.45"/>
    <n v="5.49"/>
    <n v="38.69"/>
    <n v="26.53"/>
    <n v="12.82"/>
    <n v="29.9"/>
    <n v="28.3"/>
    <n v="49.980000000000004"/>
    <s v="071155"/>
    <x v="1744"/>
  </r>
  <r>
    <s v="5"/>
    <s v="SEC"/>
    <x v="1745"/>
    <s v="DIAGNE PAPA DAOUR"/>
    <n v="0"/>
    <n v="0"/>
    <n v="0"/>
    <n v="0"/>
    <n v="0"/>
    <n v="0"/>
    <n v="3.94"/>
    <n v="0"/>
    <n v="0"/>
    <n v="16.7"/>
    <n v="0"/>
    <n v="0"/>
    <n v="0"/>
    <n v="20.64"/>
    <s v="071155"/>
    <x v="1745"/>
  </r>
  <r>
    <s v="5"/>
    <s v="SEC"/>
    <x v="1746"/>
    <s v="REJANO JEREMY"/>
    <n v="5.09"/>
    <n v="0"/>
    <n v="0"/>
    <n v="9.84"/>
    <n v="0"/>
    <n v="0"/>
    <n v="17.760000000000002"/>
    <n v="4.37"/>
    <n v="0"/>
    <n v="28.01"/>
    <n v="0.86"/>
    <n v="0"/>
    <n v="14.93"/>
    <n v="50.86"/>
    <s v="071155"/>
    <x v="1746"/>
  </r>
  <r>
    <s v="5"/>
    <s v="SEC"/>
    <x v="1747"/>
    <s v="SEVE MATHIEU"/>
    <n v="3.7"/>
    <n v="1.3"/>
    <n v="0"/>
    <n v="4.26"/>
    <n v="0"/>
    <n v="0"/>
    <n v="8.2100000000000009"/>
    <n v="0"/>
    <n v="0"/>
    <n v="0"/>
    <n v="0"/>
    <n v="0"/>
    <n v="7.96"/>
    <n v="11.91"/>
    <s v="071155"/>
    <x v="1747"/>
  </r>
  <r>
    <s v="5"/>
    <s v="SEC"/>
    <x v="1748"/>
    <s v="BEMBENEK SYLVAIN"/>
    <m/>
    <m/>
    <m/>
    <m/>
    <m/>
    <m/>
    <m/>
    <m/>
    <m/>
    <m/>
    <m/>
    <m/>
    <n v="0"/>
    <n v="0"/>
    <s v="071155"/>
    <x v="1748"/>
  </r>
  <r>
    <s v="5"/>
    <s v="SEC"/>
    <x v="1749"/>
    <s v="THIEL EMMANUEL"/>
    <m/>
    <m/>
    <m/>
    <m/>
    <m/>
    <m/>
    <m/>
    <m/>
    <m/>
    <m/>
    <m/>
    <m/>
    <n v="0"/>
    <n v="0"/>
    <s v="071155"/>
    <x v="1749"/>
  </r>
  <r>
    <s v="5"/>
    <s v="SEC"/>
    <x v="1750"/>
    <s v="THIRION PIERRE HEN"/>
    <m/>
    <m/>
    <m/>
    <m/>
    <m/>
    <m/>
    <m/>
    <m/>
    <m/>
    <m/>
    <m/>
    <m/>
    <n v="0"/>
    <n v="0"/>
    <s v="071155"/>
    <x v="1750"/>
  </r>
  <r>
    <s v="5"/>
    <s v="SEC"/>
    <x v="1751"/>
    <s v="GUILLAUME AMELIE"/>
    <n v="15.48"/>
    <n v="0"/>
    <m/>
    <m/>
    <m/>
    <m/>
    <m/>
    <m/>
    <m/>
    <m/>
    <m/>
    <m/>
    <n v="15.48"/>
    <n v="15.48"/>
    <s v="071155"/>
    <x v="1751"/>
  </r>
  <r>
    <s v="5"/>
    <s v="SEC"/>
    <x v="1752"/>
    <s v="MOUGIN JEROME"/>
    <n v="6.88"/>
    <n v="0"/>
    <m/>
    <n v="9.49"/>
    <n v="11.25"/>
    <n v="0"/>
    <n v="14.53"/>
    <n v="6.29"/>
    <n v="0"/>
    <n v="18.98"/>
    <n v="17.45"/>
    <n v="9.92"/>
    <n v="16.37"/>
    <n v="40.39"/>
    <s v="071155"/>
    <x v="1752"/>
  </r>
  <r>
    <s v="5"/>
    <s v="SEC"/>
    <x v="1753"/>
    <s v="GAILLARD ANGELIQUE"/>
    <n v="5.97"/>
    <n v="0"/>
    <n v="0"/>
    <n v="9.8699999999999992"/>
    <n v="0"/>
    <n v="0"/>
    <n v="0"/>
    <m/>
    <m/>
    <m/>
    <m/>
    <m/>
    <n v="15.84"/>
    <n v="5.97"/>
    <s v="071155"/>
    <x v="1753"/>
  </r>
  <r>
    <s v="5"/>
    <s v="SEC"/>
    <x v="1754"/>
    <s v="SECTEUR BLAN "/>
    <m/>
    <m/>
    <m/>
    <m/>
    <m/>
    <m/>
    <m/>
    <m/>
    <m/>
    <m/>
    <m/>
    <m/>
    <n v="0"/>
    <n v="0"/>
    <s v="071155"/>
    <x v="1754"/>
  </r>
  <r>
    <s v="5"/>
    <s v="SEC"/>
    <x v="1755"/>
    <s v="SECTEUR BLAN "/>
    <m/>
    <m/>
    <m/>
    <m/>
    <m/>
    <m/>
    <m/>
    <m/>
    <m/>
    <m/>
    <m/>
    <m/>
    <n v="0"/>
    <n v="0"/>
    <s v="071155"/>
    <x v="1755"/>
  </r>
  <r>
    <s v="5"/>
    <s v="SEC"/>
    <x v="1756"/>
    <s v="SECTEUR BLAN "/>
    <m/>
    <m/>
    <m/>
    <m/>
    <m/>
    <m/>
    <m/>
    <m/>
    <m/>
    <m/>
    <m/>
    <m/>
    <n v="0"/>
    <n v="0"/>
    <s v="071155"/>
    <x v="1756"/>
  </r>
  <r>
    <s v="5"/>
    <s v="SEC"/>
    <x v="1757"/>
    <s v="SECTEUR BLAN "/>
    <m/>
    <m/>
    <m/>
    <m/>
    <m/>
    <m/>
    <m/>
    <m/>
    <m/>
    <m/>
    <m/>
    <m/>
    <n v="0"/>
    <n v="0"/>
    <s v="071155"/>
    <x v="1757"/>
  </r>
  <r>
    <s v="5"/>
    <s v="SEC"/>
    <x v="1758"/>
    <s v="SECTEUR BLAN "/>
    <m/>
    <m/>
    <m/>
    <m/>
    <m/>
    <m/>
    <m/>
    <m/>
    <m/>
    <m/>
    <m/>
    <m/>
    <n v="0"/>
    <n v="0"/>
    <s v="071155"/>
    <x v="1758"/>
  </r>
  <r>
    <s v="5"/>
    <s v="SEC"/>
    <x v="1759"/>
    <s v="SECTEUR BLAN "/>
    <m/>
    <m/>
    <m/>
    <m/>
    <m/>
    <m/>
    <m/>
    <m/>
    <m/>
    <m/>
    <m/>
    <m/>
    <n v="0"/>
    <n v="0"/>
    <s v="071155"/>
    <x v="1759"/>
  </r>
  <r>
    <s v="5"/>
    <s v="SEC"/>
    <x v="1760"/>
    <s v="SECTEUR BLAN "/>
    <m/>
    <m/>
    <m/>
    <m/>
    <m/>
    <m/>
    <m/>
    <m/>
    <m/>
    <m/>
    <m/>
    <m/>
    <n v="0"/>
    <n v="0"/>
    <s v="071155"/>
    <x v="1760"/>
  </r>
  <r>
    <s v="4"/>
    <s v="OC"/>
    <x v="1761"/>
    <s v="OC MULHOUSE "/>
    <n v="3.66"/>
    <n v="0.38"/>
    <n v="2.56"/>
    <n v="7.12"/>
    <n v="0.56999999999999995"/>
    <n v="2.02"/>
    <n v="16.05"/>
    <n v="1"/>
    <n v="1.5"/>
    <n v="17.38"/>
    <n v="1.67"/>
    <n v="1.64"/>
    <n v="10.780000000000001"/>
    <n v="37.090000000000003"/>
    <s v="071271"/>
    <x v="1761"/>
  </r>
  <r>
    <s v="5"/>
    <s v="SEC"/>
    <x v="1762"/>
    <s v="DUMONTEIL ANTHONY"/>
    <n v="9.5500000000000007"/>
    <n v="0"/>
    <n v="0"/>
    <n v="12.9"/>
    <n v="0"/>
    <n v="0"/>
    <n v="28.16"/>
    <n v="0"/>
    <n v="0"/>
    <n v="34.659999999999997"/>
    <n v="0"/>
    <n v="2.5499999999999998"/>
    <n v="22.450000000000003"/>
    <n v="72.37"/>
    <s v="071271"/>
    <x v="1762"/>
  </r>
  <r>
    <s v="5"/>
    <s v="SEC"/>
    <x v="1763"/>
    <s v="ALONZO DYLAN"/>
    <m/>
    <m/>
    <m/>
    <m/>
    <m/>
    <m/>
    <m/>
    <m/>
    <m/>
    <m/>
    <m/>
    <m/>
    <n v="0"/>
    <n v="0"/>
    <s v="071271"/>
    <x v="1763"/>
  </r>
  <r>
    <s v="5"/>
    <s v="SEC"/>
    <x v="1764"/>
    <s v="AYARI WILLIAM"/>
    <m/>
    <m/>
    <m/>
    <m/>
    <m/>
    <m/>
    <m/>
    <m/>
    <m/>
    <m/>
    <m/>
    <m/>
    <n v="0"/>
    <n v="0"/>
    <s v="071271"/>
    <x v="1764"/>
  </r>
  <r>
    <s v="5"/>
    <s v="SEC"/>
    <x v="1765"/>
    <s v="MACHET ERIC"/>
    <n v="0.25"/>
    <n v="0"/>
    <n v="0"/>
    <n v="1.06"/>
    <n v="0"/>
    <n v="0"/>
    <n v="7.07"/>
    <n v="0"/>
    <n v="0"/>
    <n v="6.58"/>
    <n v="0.21"/>
    <n v="0"/>
    <n v="1.31"/>
    <n v="13.9"/>
    <s v="071271"/>
    <x v="1765"/>
  </r>
  <r>
    <s v="5"/>
    <s v="SEC"/>
    <x v="1766"/>
    <s v="BRUCHLEN MATHIEU"/>
    <n v="1.97"/>
    <n v="17.03"/>
    <n v="0"/>
    <m/>
    <m/>
    <m/>
    <m/>
    <m/>
    <m/>
    <m/>
    <m/>
    <m/>
    <n v="1.97"/>
    <n v="1.97"/>
    <s v="071271"/>
    <x v="1766"/>
  </r>
  <r>
    <s v="5"/>
    <s v="SEC"/>
    <x v="1767"/>
    <s v="HUSS OLIVIER"/>
    <n v="2.12"/>
    <n v="0"/>
    <n v="0"/>
    <n v="7.23"/>
    <n v="2.68"/>
    <n v="0"/>
    <n v="9.73"/>
    <n v="1.88"/>
    <n v="0"/>
    <n v="15.79"/>
    <n v="0"/>
    <n v="0"/>
    <n v="9.3500000000000014"/>
    <n v="27.64"/>
    <s v="071271"/>
    <x v="1767"/>
  </r>
  <r>
    <s v="5"/>
    <s v="SEC"/>
    <x v="1768"/>
    <s v="MULLER MAEVA"/>
    <m/>
    <m/>
    <m/>
    <m/>
    <m/>
    <m/>
    <m/>
    <m/>
    <m/>
    <m/>
    <m/>
    <m/>
    <n v="0"/>
    <n v="0"/>
    <s v="071271"/>
    <x v="1768"/>
  </r>
  <r>
    <s v="5"/>
    <s v="SEC"/>
    <x v="1769"/>
    <s v="SECTEUR BLAN "/>
    <m/>
    <m/>
    <m/>
    <m/>
    <m/>
    <m/>
    <m/>
    <m/>
    <m/>
    <m/>
    <m/>
    <m/>
    <n v="0"/>
    <n v="0"/>
    <s v="071271"/>
    <x v="1769"/>
  </r>
  <r>
    <s v="5"/>
    <s v="SEC"/>
    <x v="1770"/>
    <s v="SECTEUR BLAN "/>
    <m/>
    <m/>
    <m/>
    <m/>
    <m/>
    <m/>
    <m/>
    <m/>
    <m/>
    <m/>
    <m/>
    <m/>
    <n v="0"/>
    <n v="0"/>
    <s v="071271"/>
    <x v="1770"/>
  </r>
  <r>
    <s v="5"/>
    <s v="SEC"/>
    <x v="1771"/>
    <s v="SECTEUR BLAN "/>
    <m/>
    <m/>
    <m/>
    <m/>
    <m/>
    <m/>
    <m/>
    <m/>
    <m/>
    <m/>
    <m/>
    <m/>
    <n v="0"/>
    <n v="0"/>
    <s v="071271"/>
    <x v="1771"/>
  </r>
  <r>
    <s v="5"/>
    <s v="SEC"/>
    <x v="1772"/>
    <s v="SECTEUR BLAN "/>
    <m/>
    <m/>
    <m/>
    <m/>
    <m/>
    <m/>
    <m/>
    <m/>
    <m/>
    <m/>
    <m/>
    <m/>
    <n v="0"/>
    <n v="0"/>
    <s v="071271"/>
    <x v="1772"/>
  </r>
  <r>
    <s v="5"/>
    <s v="SEC"/>
    <x v="1773"/>
    <s v="SECTEUR BLAN "/>
    <m/>
    <m/>
    <m/>
    <m/>
    <m/>
    <m/>
    <m/>
    <m/>
    <m/>
    <m/>
    <m/>
    <m/>
    <n v="0"/>
    <n v="0"/>
    <s v="071271"/>
    <x v="1773"/>
  </r>
  <r>
    <s v="5"/>
    <s v="SEC"/>
    <x v="1774"/>
    <s v="SECTEUR BLAN "/>
    <m/>
    <m/>
    <m/>
    <m/>
    <m/>
    <m/>
    <m/>
    <m/>
    <m/>
    <m/>
    <m/>
    <m/>
    <n v="0"/>
    <n v="0"/>
    <s v="071271"/>
    <x v="1774"/>
  </r>
  <r>
    <s v="3"/>
    <s v="OD"/>
    <x v="1775"/>
    <s v="LAURA PIERRE FRA"/>
    <n v="3.8"/>
    <n v="0.42"/>
    <n v="1.93"/>
    <n v="6.74"/>
    <n v="0.94"/>
    <n v="1.51"/>
    <n v="14.12"/>
    <n v="0.83"/>
    <n v="2.82"/>
    <n v="18.510000000000002"/>
    <n v="3.78"/>
    <n v="4.08"/>
    <n v="10.54"/>
    <n v="36.43"/>
    <n v="0"/>
    <x v="1775"/>
  </r>
  <r>
    <s v="4"/>
    <s v="OC"/>
    <x v="1776"/>
    <s v="BIEBER GEOFFREY"/>
    <n v="3.31"/>
    <n v="0.32"/>
    <n v="1.28"/>
    <n v="6.91"/>
    <n v="0.41"/>
    <n v="2.72"/>
    <n v="12.91"/>
    <n v="0.63"/>
    <n v="3.48"/>
    <n v="15.81"/>
    <n v="4.05"/>
    <n v="4.8600000000000003"/>
    <n v="10.220000000000001"/>
    <n v="32.03"/>
    <s v="070082"/>
    <x v="1776"/>
  </r>
  <r>
    <s v="5"/>
    <s v="SEC"/>
    <x v="1777"/>
    <s v="MORENO JULIEN"/>
    <n v="1.97"/>
    <n v="0"/>
    <n v="0"/>
    <n v="1.94"/>
    <n v="0"/>
    <n v="0"/>
    <n v="5.28"/>
    <n v="0"/>
    <n v="0"/>
    <n v="20.12"/>
    <n v="0.93"/>
    <n v="0"/>
    <n v="3.91"/>
    <n v="27.37"/>
    <s v="070082"/>
    <x v="1777"/>
  </r>
  <r>
    <s v="5"/>
    <s v="SEC"/>
    <x v="1778"/>
    <s v="CIRILLO ANTOINE"/>
    <m/>
    <m/>
    <m/>
    <m/>
    <m/>
    <m/>
    <m/>
    <m/>
    <m/>
    <m/>
    <m/>
    <m/>
    <n v="0"/>
    <n v="0"/>
    <s v="070082"/>
    <x v="1778"/>
  </r>
  <r>
    <s v="5"/>
    <s v="SEC"/>
    <x v="1779"/>
    <s v="MESSANA CHARLES"/>
    <n v="2.33"/>
    <n v="0"/>
    <n v="2.41"/>
    <n v="6.62"/>
    <n v="0"/>
    <n v="0"/>
    <n v="11.77"/>
    <n v="1.59"/>
    <n v="0"/>
    <n v="26.31"/>
    <n v="1.55"/>
    <n v="0"/>
    <n v="8.9499999999999993"/>
    <n v="40.409999999999997"/>
    <s v="070082"/>
    <x v="1779"/>
  </r>
  <r>
    <s v="5"/>
    <s v="SEC"/>
    <x v="1780"/>
    <s v="LATINO ROSARIO"/>
    <n v="4.47"/>
    <n v="2.14"/>
    <n v="0"/>
    <n v="6.86"/>
    <n v="1.61"/>
    <n v="13.68"/>
    <n v="18.78"/>
    <n v="0"/>
    <n v="4.8600000000000003"/>
    <n v="14.43"/>
    <n v="2.87"/>
    <n v="0"/>
    <n v="11.33"/>
    <n v="37.68"/>
    <s v="070082"/>
    <x v="1780"/>
  </r>
  <r>
    <s v="5"/>
    <s v="SEC"/>
    <x v="1781"/>
    <s v="GRABAREK SYLVIA"/>
    <n v="4.88"/>
    <n v="1.43"/>
    <n v="0"/>
    <n v="2.89"/>
    <n v="1.69"/>
    <n v="0"/>
    <n v="27.82"/>
    <n v="0"/>
    <n v="0"/>
    <n v="25.97"/>
    <n v="0.39"/>
    <n v="0"/>
    <n v="7.77"/>
    <n v="58.67"/>
    <s v="070082"/>
    <x v="1781"/>
  </r>
  <r>
    <s v="5"/>
    <s v="SEC"/>
    <x v="1782"/>
    <s v="CASULA SAMUEL"/>
    <m/>
    <m/>
    <m/>
    <m/>
    <m/>
    <m/>
    <m/>
    <n v="0"/>
    <n v="0"/>
    <m/>
    <n v="0"/>
    <n v="0"/>
    <n v="0"/>
    <n v="0"/>
    <s v="070082"/>
    <x v="1782"/>
  </r>
  <r>
    <s v="5"/>
    <s v="SEC"/>
    <x v="1783"/>
    <s v="BONNABAUD ELODIE"/>
    <m/>
    <m/>
    <m/>
    <m/>
    <m/>
    <m/>
    <m/>
    <m/>
    <m/>
    <m/>
    <m/>
    <m/>
    <n v="0"/>
    <n v="0"/>
    <s v="070082"/>
    <x v="1783"/>
  </r>
  <r>
    <s v="5"/>
    <s v="SEC"/>
    <x v="1784"/>
    <s v="MESSMER BERNARD"/>
    <n v="6.39"/>
    <n v="0.74"/>
    <n v="0"/>
    <n v="7.16"/>
    <n v="0.8"/>
    <n v="0"/>
    <n v="15.75"/>
    <n v="2.29"/>
    <n v="0"/>
    <n v="20.78"/>
    <n v="5.73"/>
    <n v="17.329999999999998"/>
    <n v="13.55"/>
    <n v="42.92"/>
    <s v="070082"/>
    <x v="1784"/>
  </r>
  <r>
    <s v="5"/>
    <s v="SEC"/>
    <x v="1785"/>
    <s v="DOS SANTOS MATTHIEU"/>
    <m/>
    <m/>
    <m/>
    <m/>
    <m/>
    <m/>
    <m/>
    <m/>
    <m/>
    <m/>
    <m/>
    <m/>
    <n v="0"/>
    <n v="0"/>
    <s v="070082"/>
    <x v="1785"/>
  </r>
  <r>
    <s v="5"/>
    <s v="SEC"/>
    <x v="1786"/>
    <s v="MEYER JOANNA"/>
    <n v="0"/>
    <n v="0"/>
    <m/>
    <n v="0"/>
    <m/>
    <m/>
    <n v="31.88"/>
    <n v="0"/>
    <n v="0"/>
    <n v="29.17"/>
    <n v="0"/>
    <n v="33.07"/>
    <n v="0"/>
    <n v="61.05"/>
    <s v="070082"/>
    <x v="1786"/>
  </r>
  <r>
    <s v="5"/>
    <s v="SEC"/>
    <x v="1787"/>
    <s v="SECTEUR BLAN "/>
    <m/>
    <m/>
    <m/>
    <m/>
    <m/>
    <m/>
    <m/>
    <m/>
    <m/>
    <m/>
    <m/>
    <m/>
    <n v="0"/>
    <n v="0"/>
    <s v="070082"/>
    <x v="1787"/>
  </r>
  <r>
    <s v="5"/>
    <s v="SEC"/>
    <x v="1788"/>
    <s v="SECTEUR BLAN "/>
    <m/>
    <m/>
    <m/>
    <m/>
    <m/>
    <m/>
    <m/>
    <m/>
    <m/>
    <m/>
    <m/>
    <m/>
    <n v="0"/>
    <n v="0"/>
    <s v="070082"/>
    <x v="1788"/>
  </r>
  <r>
    <s v="5"/>
    <s v="SEC"/>
    <x v="1789"/>
    <s v="SECTEUR BLAN "/>
    <m/>
    <m/>
    <m/>
    <m/>
    <m/>
    <m/>
    <m/>
    <m/>
    <m/>
    <m/>
    <m/>
    <m/>
    <n v="0"/>
    <n v="0"/>
    <s v="070082"/>
    <x v="1789"/>
  </r>
  <r>
    <s v="5"/>
    <s v="SEC"/>
    <x v="1790"/>
    <s v="SECTEUR BLAN "/>
    <m/>
    <m/>
    <m/>
    <m/>
    <m/>
    <m/>
    <m/>
    <m/>
    <m/>
    <m/>
    <m/>
    <m/>
    <n v="0"/>
    <n v="0"/>
    <s v="070082"/>
    <x v="1790"/>
  </r>
  <r>
    <s v="4"/>
    <s v="OC"/>
    <x v="1791"/>
    <s v="RANJIT MARTIN"/>
    <n v="4.38"/>
    <n v="0.25"/>
    <n v="1.1399999999999999"/>
    <n v="7.76"/>
    <n v="2.48"/>
    <n v="1.03"/>
    <n v="16.420000000000002"/>
    <n v="1.75"/>
    <n v="3.93"/>
    <n v="24.24"/>
    <n v="10.52"/>
    <n v="2.58"/>
    <n v="12.14"/>
    <n v="45.04"/>
    <s v="070083"/>
    <x v="1791"/>
  </r>
  <r>
    <s v="5"/>
    <s v="SEC"/>
    <x v="1792"/>
    <s v="MENRATH DAVID"/>
    <m/>
    <m/>
    <m/>
    <m/>
    <m/>
    <m/>
    <m/>
    <m/>
    <m/>
    <m/>
    <m/>
    <m/>
    <n v="0"/>
    <n v="0"/>
    <s v="070083"/>
    <x v="1792"/>
  </r>
  <r>
    <s v="5"/>
    <s v="SEC"/>
    <x v="1793"/>
    <s v="KUPPELIN MARC"/>
    <n v="5.39"/>
    <n v="0"/>
    <n v="0"/>
    <n v="4.75"/>
    <n v="0"/>
    <n v="0"/>
    <n v="6.14"/>
    <n v="0"/>
    <n v="7.91"/>
    <n v="11.44"/>
    <n v="0"/>
    <n v="0"/>
    <n v="10.14"/>
    <n v="22.97"/>
    <s v="070083"/>
    <x v="1793"/>
  </r>
  <r>
    <s v="5"/>
    <s v="SEC"/>
    <x v="1794"/>
    <s v="BREZIN DANIEL"/>
    <n v="2.42"/>
    <n v="0"/>
    <n v="0"/>
    <n v="5.29"/>
    <n v="0"/>
    <n v="0"/>
    <n v="3.4"/>
    <n v="0"/>
    <n v="0"/>
    <n v="3.32"/>
    <n v="0"/>
    <n v="0"/>
    <n v="7.71"/>
    <n v="9.14"/>
    <s v="070083"/>
    <x v="1794"/>
  </r>
  <r>
    <s v="5"/>
    <s v="SEC"/>
    <x v="1795"/>
    <s v="HERTRICH MATHIEU"/>
    <m/>
    <m/>
    <m/>
    <m/>
    <m/>
    <m/>
    <m/>
    <m/>
    <m/>
    <m/>
    <m/>
    <m/>
    <n v="0"/>
    <n v="0"/>
    <s v="070083"/>
    <x v="1795"/>
  </r>
  <r>
    <s v="5"/>
    <s v="SEC"/>
    <x v="1796"/>
    <s v="BENCARDINO GILLES"/>
    <m/>
    <m/>
    <m/>
    <m/>
    <m/>
    <m/>
    <m/>
    <m/>
    <m/>
    <m/>
    <m/>
    <m/>
    <n v="0"/>
    <n v="0"/>
    <s v="070083"/>
    <x v="1796"/>
  </r>
  <r>
    <s v="5"/>
    <s v="SEC"/>
    <x v="1797"/>
    <s v="MEYER PASCAL"/>
    <n v="2.5"/>
    <n v="0"/>
    <n v="9.11"/>
    <n v="5.65"/>
    <n v="0"/>
    <n v="0"/>
    <n v="11.03"/>
    <n v="0"/>
    <n v="0"/>
    <n v="12.22"/>
    <n v="0"/>
    <n v="0"/>
    <n v="8.15"/>
    <n v="25.75"/>
    <s v="070083"/>
    <x v="1797"/>
  </r>
  <r>
    <s v="5"/>
    <s v="SEC"/>
    <x v="1798"/>
    <s v="MEYER JULIEN"/>
    <n v="5.95"/>
    <n v="0"/>
    <n v="0"/>
    <n v="9.0500000000000007"/>
    <n v="0"/>
    <n v="0"/>
    <n v="10.59"/>
    <n v="0"/>
    <n v="0"/>
    <n v="13.11"/>
    <n v="0"/>
    <n v="0"/>
    <n v="15"/>
    <n v="29.65"/>
    <s v="070083"/>
    <x v="1798"/>
  </r>
  <r>
    <s v="5"/>
    <s v="SEC"/>
    <x v="1799"/>
    <s v="CARCAT CHRISTOPHE"/>
    <n v="0"/>
    <n v="0"/>
    <m/>
    <n v="19.75"/>
    <n v="0"/>
    <n v="0"/>
    <n v="35.44"/>
    <n v="0"/>
    <n v="0"/>
    <n v="14.33"/>
    <n v="21.32"/>
    <n v="0"/>
    <n v="19.75"/>
    <n v="49.769999999999996"/>
    <s v="070083"/>
    <x v="1799"/>
  </r>
  <r>
    <s v="5"/>
    <s v="SEC"/>
    <x v="1800"/>
    <s v="GOJEAN MURIEL"/>
    <n v="3.28"/>
    <n v="0"/>
    <m/>
    <n v="12.89"/>
    <n v="0"/>
    <m/>
    <m/>
    <m/>
    <m/>
    <m/>
    <m/>
    <m/>
    <n v="16.170000000000002"/>
    <n v="3.28"/>
    <s v="070083"/>
    <x v="1800"/>
  </r>
  <r>
    <s v="5"/>
    <s v="SEC"/>
    <x v="1801"/>
    <s v="GRAICHE VIRGINIE"/>
    <m/>
    <m/>
    <m/>
    <m/>
    <m/>
    <m/>
    <m/>
    <m/>
    <m/>
    <m/>
    <m/>
    <m/>
    <n v="0"/>
    <n v="0"/>
    <s v="070083"/>
    <x v="1801"/>
  </r>
  <r>
    <s v="5"/>
    <s v="SEC"/>
    <x v="1802"/>
    <s v="BONFANTI CHRISTIAN"/>
    <m/>
    <m/>
    <m/>
    <m/>
    <m/>
    <m/>
    <m/>
    <m/>
    <m/>
    <m/>
    <m/>
    <m/>
    <n v="0"/>
    <n v="0"/>
    <s v="070083"/>
    <x v="1802"/>
  </r>
  <r>
    <s v="5"/>
    <s v="SEC"/>
    <x v="1803"/>
    <s v="REICHERT SONIA"/>
    <n v="3.23"/>
    <n v="0"/>
    <n v="18.29"/>
    <n v="7.71"/>
    <n v="0"/>
    <n v="0"/>
    <n v="9.73"/>
    <n v="4.05"/>
    <n v="0"/>
    <n v="13.89"/>
    <n v="6.12"/>
    <n v="0"/>
    <n v="10.94"/>
    <n v="26.85"/>
    <s v="070083"/>
    <x v="1803"/>
  </r>
  <r>
    <s v="5"/>
    <s v="SEC"/>
    <x v="1804"/>
    <s v="SECTEUR BLAN "/>
    <m/>
    <m/>
    <m/>
    <m/>
    <m/>
    <m/>
    <m/>
    <m/>
    <m/>
    <m/>
    <m/>
    <m/>
    <n v="0"/>
    <n v="0"/>
    <s v="070083"/>
    <x v="1804"/>
  </r>
  <r>
    <s v="5"/>
    <s v="SEC"/>
    <x v="1805"/>
    <s v="SECTEUR BLAN "/>
    <m/>
    <m/>
    <m/>
    <m/>
    <m/>
    <m/>
    <m/>
    <m/>
    <m/>
    <m/>
    <m/>
    <m/>
    <n v="0"/>
    <n v="0"/>
    <s v="070083"/>
    <x v="1805"/>
  </r>
  <r>
    <s v="5"/>
    <s v="SEC"/>
    <x v="1806"/>
    <s v="SECTEUR BLAN "/>
    <m/>
    <m/>
    <m/>
    <m/>
    <m/>
    <m/>
    <m/>
    <m/>
    <m/>
    <m/>
    <m/>
    <m/>
    <n v="0"/>
    <n v="0"/>
    <s v="070083"/>
    <x v="1806"/>
  </r>
  <r>
    <s v="5"/>
    <s v="SEC"/>
    <x v="1807"/>
    <s v="SECTEUR BLAN "/>
    <m/>
    <m/>
    <m/>
    <m/>
    <m/>
    <m/>
    <m/>
    <m/>
    <m/>
    <m/>
    <m/>
    <m/>
    <n v="0"/>
    <n v="0"/>
    <s v="070083"/>
    <x v="1807"/>
  </r>
  <r>
    <s v="4"/>
    <s v="OC"/>
    <x v="1808"/>
    <s v="FRISSON GARANCE"/>
    <n v="3.89"/>
    <n v="0.55000000000000004"/>
    <n v="3.64"/>
    <n v="5.03"/>
    <n v="0.65"/>
    <n v="0"/>
    <n v="16"/>
    <n v="0"/>
    <n v="0"/>
    <n v="21.44"/>
    <n v="0.56000000000000005"/>
    <n v="10.25"/>
    <n v="8.92"/>
    <n v="41.33"/>
    <s v="071275"/>
    <x v="1808"/>
  </r>
  <r>
    <s v="5"/>
    <s v="SEC"/>
    <x v="1809"/>
    <s v="BOEHLER MAXIME"/>
    <n v="1.1000000000000001"/>
    <n v="0"/>
    <n v="0"/>
    <n v="5.75"/>
    <n v="0"/>
    <n v="0"/>
    <n v="4.41"/>
    <n v="0"/>
    <n v="5.83"/>
    <n v="5.03"/>
    <n v="0"/>
    <n v="7.67"/>
    <n v="6.85"/>
    <n v="10.54"/>
    <s v="071275"/>
    <x v="1809"/>
  </r>
  <r>
    <s v="5"/>
    <s v="SEC"/>
    <x v="1810"/>
    <s v="PHILIPPE SACHA"/>
    <m/>
    <m/>
    <m/>
    <m/>
    <m/>
    <m/>
    <m/>
    <m/>
    <m/>
    <m/>
    <m/>
    <m/>
    <n v="0"/>
    <n v="0"/>
    <s v="071275"/>
    <x v="1810"/>
  </r>
  <r>
    <s v="5"/>
    <s v="SEC"/>
    <x v="1811"/>
    <s v="HEIDMANN BENJAMIN"/>
    <m/>
    <m/>
    <m/>
    <m/>
    <m/>
    <m/>
    <m/>
    <m/>
    <m/>
    <m/>
    <m/>
    <m/>
    <n v="0"/>
    <n v="0"/>
    <s v="071275"/>
    <x v="1811"/>
  </r>
  <r>
    <s v="5"/>
    <s v="SEC"/>
    <x v="1812"/>
    <s v="GROELL PAULINE"/>
    <n v="8.94"/>
    <n v="0"/>
    <n v="0"/>
    <n v="4.32"/>
    <n v="11.87"/>
    <n v="0"/>
    <n v="5.41"/>
    <n v="11.96"/>
    <n v="0"/>
    <n v="13.24"/>
    <n v="13.6"/>
    <n v="0"/>
    <n v="13.26"/>
    <n v="27.59"/>
    <s v="071275"/>
    <x v="1812"/>
  </r>
  <r>
    <s v="5"/>
    <s v="SEC"/>
    <x v="1813"/>
    <s v="SECTEUR BLAN "/>
    <m/>
    <m/>
    <m/>
    <m/>
    <m/>
    <m/>
    <m/>
    <m/>
    <m/>
    <m/>
    <m/>
    <m/>
    <n v="0"/>
    <n v="0"/>
    <s v="071275"/>
    <x v="1813"/>
  </r>
  <r>
    <s v="5"/>
    <s v="SEC"/>
    <x v="1814"/>
    <s v="SECTEUR BLAN "/>
    <m/>
    <m/>
    <m/>
    <m/>
    <m/>
    <m/>
    <m/>
    <m/>
    <m/>
    <m/>
    <m/>
    <m/>
    <n v="0"/>
    <n v="0"/>
    <s v="071275"/>
    <x v="1814"/>
  </r>
  <r>
    <s v="5"/>
    <s v="SEC"/>
    <x v="1815"/>
    <s v="SECTEUR BLAN "/>
    <m/>
    <m/>
    <m/>
    <m/>
    <m/>
    <m/>
    <m/>
    <m/>
    <m/>
    <m/>
    <m/>
    <m/>
    <n v="0"/>
    <n v="0"/>
    <s v="071275"/>
    <x v="1815"/>
  </r>
  <r>
    <s v="5"/>
    <s v="SEC"/>
    <x v="1816"/>
    <s v="SECTEUR BLAN "/>
    <m/>
    <m/>
    <m/>
    <m/>
    <m/>
    <m/>
    <m/>
    <m/>
    <m/>
    <m/>
    <m/>
    <m/>
    <n v="0"/>
    <n v="0"/>
    <s v="071275"/>
    <x v="1816"/>
  </r>
  <r>
    <s v="5"/>
    <s v="SEC"/>
    <x v="1817"/>
    <s v="SECTEUR BLAN "/>
    <m/>
    <m/>
    <m/>
    <m/>
    <m/>
    <m/>
    <m/>
    <m/>
    <m/>
    <m/>
    <m/>
    <m/>
    <n v="0"/>
    <n v="0"/>
    <s v="071275"/>
    <x v="1817"/>
  </r>
  <r>
    <s v="5"/>
    <s v="SEC"/>
    <x v="1818"/>
    <s v="SECTEUR BLAN "/>
    <m/>
    <m/>
    <m/>
    <m/>
    <m/>
    <m/>
    <m/>
    <m/>
    <m/>
    <m/>
    <m/>
    <m/>
    <n v="0"/>
    <n v="0"/>
    <s v="071275"/>
    <x v="1818"/>
  </r>
  <r>
    <s v="4"/>
    <s v="OC"/>
    <x v="1819"/>
    <s v="OC BAS RHIN "/>
    <m/>
    <m/>
    <m/>
    <n v="8.48"/>
    <n v="0"/>
    <n v="5.0999999999999996"/>
    <n v="10.57"/>
    <n v="1.4"/>
    <n v="3.45"/>
    <n v="13.69"/>
    <n v="1.5"/>
    <n v="2.06"/>
    <n v="8.48"/>
    <n v="24.259999999999998"/>
    <s v="071282"/>
    <x v="1819"/>
  </r>
  <r>
    <s v="5"/>
    <s v="SEC"/>
    <x v="1820"/>
    <s v="Secteur blan "/>
    <m/>
    <m/>
    <m/>
    <m/>
    <m/>
    <m/>
    <m/>
    <m/>
    <m/>
    <m/>
    <m/>
    <m/>
    <n v="0"/>
    <n v="0"/>
    <e v="#N/A"/>
    <x v="1820"/>
  </r>
  <r>
    <s v="4"/>
    <s v="OC"/>
    <x v="1821"/>
    <s v="KATSCHNIG MARC"/>
    <n v="0"/>
    <m/>
    <m/>
    <m/>
    <m/>
    <m/>
    <m/>
    <m/>
    <m/>
    <m/>
    <m/>
    <m/>
    <n v="0"/>
    <n v="0"/>
    <s v="900571"/>
    <x v="1821"/>
  </r>
  <r>
    <s v="0"/>
    <s v="SIEGE"/>
    <x v="1822"/>
    <s v="CORREIA DOS MARIA"/>
    <m/>
    <m/>
    <m/>
    <m/>
    <m/>
    <m/>
    <m/>
    <m/>
    <m/>
    <m/>
    <m/>
    <m/>
    <n v="0"/>
    <n v="0"/>
    <n v="0"/>
    <x v="1822"/>
  </r>
  <r>
    <s v="3"/>
    <s v="OD"/>
    <x v="1823"/>
    <s v="MARTINELLI FREDERIC"/>
    <n v="5.66"/>
    <n v="0.96"/>
    <n v="2.23"/>
    <n v="12.67"/>
    <n v="3.43"/>
    <n v="4.87"/>
    <n v="22.29"/>
    <n v="6.49"/>
    <n v="5.96"/>
    <n v="24.91"/>
    <n v="12"/>
    <n v="7.71"/>
    <n v="18.329999999999998"/>
    <n v="52.86"/>
    <n v="0"/>
    <x v="1823"/>
  </r>
  <r>
    <s v="4"/>
    <s v="OC"/>
    <x v="1824"/>
    <s v="OC LOIRET SU "/>
    <n v="8"/>
    <n v="0"/>
    <n v="0"/>
    <n v="4.0199999999999996"/>
    <n v="2.29"/>
    <n v="8.5500000000000007"/>
    <n v="29.92"/>
    <n v="10.06"/>
    <n v="7.45"/>
    <n v="37.11"/>
    <n v="18.62"/>
    <n v="4.5"/>
    <n v="12.02"/>
    <n v="75.03"/>
    <s v="071123"/>
    <x v="1824"/>
  </r>
  <r>
    <s v="4"/>
    <s v="OC"/>
    <x v="1825"/>
    <s v="OC ETAMPES "/>
    <m/>
    <m/>
    <m/>
    <m/>
    <m/>
    <m/>
    <m/>
    <m/>
    <m/>
    <m/>
    <m/>
    <m/>
    <n v="0"/>
    <n v="0"/>
    <s v="071523"/>
    <x v="1825"/>
  </r>
  <r>
    <s v="4"/>
    <s v="OC"/>
    <x v="1826"/>
    <s v="OC CORBEIL "/>
    <m/>
    <m/>
    <m/>
    <m/>
    <m/>
    <m/>
    <m/>
    <m/>
    <m/>
    <m/>
    <m/>
    <m/>
    <n v="0"/>
    <n v="0"/>
    <s v="071524"/>
    <x v="1826"/>
  </r>
  <r>
    <s v="4"/>
    <s v="OC"/>
    <x v="1827"/>
    <s v="OC MASSY PAL "/>
    <n v="5.24"/>
    <n v="0.02"/>
    <n v="0"/>
    <n v="25.55"/>
    <n v="7.27"/>
    <n v="0"/>
    <n v="39.92"/>
    <n v="13.1"/>
    <n v="11.03"/>
    <n v="31.09"/>
    <n v="20.9"/>
    <n v="15.26"/>
    <n v="30.79"/>
    <n v="76.25"/>
    <s v="071526"/>
    <x v="1827"/>
  </r>
  <r>
    <s v="5"/>
    <s v="SEC"/>
    <x v="1828"/>
    <s v="LOPES PEREIR MICKAEL"/>
    <m/>
    <m/>
    <m/>
    <m/>
    <m/>
    <m/>
    <m/>
    <m/>
    <m/>
    <m/>
    <m/>
    <m/>
    <n v="0"/>
    <n v="0"/>
    <s v="071526"/>
    <x v="1828"/>
  </r>
  <r>
    <s v="5"/>
    <s v="SEC"/>
    <x v="1829"/>
    <s v="RIGUEIRO DA FERNANDO M"/>
    <n v="0"/>
    <n v="0"/>
    <n v="0"/>
    <n v="0"/>
    <n v="0"/>
    <n v="0"/>
    <n v="0"/>
    <s v=""/>
    <n v="0"/>
    <n v="8.85"/>
    <s v=""/>
    <n v="0"/>
    <n v="0"/>
    <n v="8.85"/>
    <s v="071526"/>
    <x v="1829"/>
  </r>
  <r>
    <s v="5"/>
    <s v="SEC"/>
    <x v="1830"/>
    <s v="GANDOSSI JEAN BAPTI"/>
    <n v="7.15"/>
    <n v="0.61"/>
    <n v="0"/>
    <n v="7.52"/>
    <n v="0.32"/>
    <n v="0"/>
    <n v="19.57"/>
    <n v="0.52"/>
    <n v="0"/>
    <n v="18.96"/>
    <n v="0.04"/>
    <n v="0"/>
    <n v="14.67"/>
    <n v="45.68"/>
    <s v="071526"/>
    <x v="1830"/>
  </r>
  <r>
    <s v="5"/>
    <s v="SEC"/>
    <x v="1831"/>
    <s v="BUCHOTTE MORGANE"/>
    <n v="1.36"/>
    <n v="0"/>
    <n v="0"/>
    <n v="1.26"/>
    <n v="0"/>
    <n v="0"/>
    <n v="4.87"/>
    <n v="16.21"/>
    <n v="0"/>
    <n v="18.25"/>
    <n v="0"/>
    <n v="0"/>
    <n v="2.62"/>
    <n v="24.48"/>
    <s v="071526"/>
    <x v="1831"/>
  </r>
  <r>
    <s v="5"/>
    <s v="SEC"/>
    <x v="1832"/>
    <s v="MEZIANI NACER"/>
    <n v="7.71"/>
    <n v="0.41"/>
    <n v="0"/>
    <n v="12.12"/>
    <n v="0"/>
    <n v="0"/>
    <n v="19.46"/>
    <n v="1.29"/>
    <n v="0"/>
    <n v="18.649999999999999"/>
    <n v="3.81"/>
    <n v="0"/>
    <n v="19.829999999999998"/>
    <n v="45.82"/>
    <e v="#N/A"/>
    <x v="1832"/>
  </r>
  <r>
    <s v="5"/>
    <s v="SEC"/>
    <x v="1833"/>
    <s v="ROUX ROMAIN"/>
    <m/>
    <m/>
    <m/>
    <m/>
    <m/>
    <m/>
    <m/>
    <m/>
    <m/>
    <m/>
    <m/>
    <m/>
    <n v="0"/>
    <n v="0"/>
    <s v="071526"/>
    <x v="1833"/>
  </r>
  <r>
    <s v="5"/>
    <s v="SEC"/>
    <x v="1834"/>
    <s v="PIEGE ERIC"/>
    <n v="0"/>
    <n v="0"/>
    <n v="0"/>
    <n v="26.51"/>
    <n v="0"/>
    <n v="0"/>
    <n v="32.74"/>
    <n v="0"/>
    <n v="22.79"/>
    <n v="22.58"/>
    <n v="0"/>
    <n v="0"/>
    <n v="26.51"/>
    <n v="55.32"/>
    <s v="071526"/>
    <x v="1834"/>
  </r>
  <r>
    <s v="5"/>
    <s v="SEC"/>
    <x v="1835"/>
    <s v="SEININ PAUL"/>
    <m/>
    <m/>
    <m/>
    <m/>
    <m/>
    <m/>
    <m/>
    <m/>
    <m/>
    <m/>
    <m/>
    <m/>
    <n v="0"/>
    <n v="0"/>
    <s v="071526"/>
    <x v="1835"/>
  </r>
  <r>
    <s v="5"/>
    <s v="SEC"/>
    <x v="1836"/>
    <s v="AZZOPARDI BRICE"/>
    <n v="4.5199999999999996"/>
    <n v="0"/>
    <n v="0"/>
    <n v="6.67"/>
    <n v="0"/>
    <n v="0"/>
    <n v="34.65"/>
    <n v="0"/>
    <n v="0"/>
    <n v="30.33"/>
    <n v="0"/>
    <n v="0"/>
    <n v="11.19"/>
    <n v="69.5"/>
    <s v="071526"/>
    <x v="1836"/>
  </r>
  <r>
    <s v="5"/>
    <s v="SEC"/>
    <x v="1837"/>
    <s v="AMICEL JULIEN"/>
    <n v="3.48"/>
    <n v="0.13"/>
    <n v="0"/>
    <n v="1.52"/>
    <n v="0.12"/>
    <n v="0"/>
    <n v="7.46"/>
    <n v="0"/>
    <n v="0"/>
    <n v="32.08"/>
    <n v="0"/>
    <n v="0"/>
    <n v="5"/>
    <n v="43.019999999999996"/>
    <s v="071526"/>
    <x v="1837"/>
  </r>
  <r>
    <s v="5"/>
    <s v="SEC"/>
    <x v="1838"/>
    <s v="CHARPENTIER LAURENT"/>
    <n v="0"/>
    <n v="0"/>
    <n v="0"/>
    <n v="0"/>
    <s v=""/>
    <n v="0"/>
    <n v="0"/>
    <m/>
    <m/>
    <m/>
    <n v="0"/>
    <m/>
    <n v="0"/>
    <n v="0"/>
    <s v="071526"/>
    <x v="1838"/>
  </r>
  <r>
    <s v="5"/>
    <s v="SEC"/>
    <x v="1839"/>
    <s v="SECTEUR BLAN "/>
    <m/>
    <m/>
    <m/>
    <m/>
    <m/>
    <m/>
    <m/>
    <m/>
    <m/>
    <m/>
    <m/>
    <m/>
    <n v="0"/>
    <n v="0"/>
    <s v="071526"/>
    <x v="1839"/>
  </r>
  <r>
    <s v="5"/>
    <s v="SEC"/>
    <x v="1840"/>
    <s v="SECTEUR BLAN "/>
    <m/>
    <m/>
    <m/>
    <m/>
    <m/>
    <m/>
    <m/>
    <m/>
    <m/>
    <m/>
    <m/>
    <m/>
    <n v="0"/>
    <n v="0"/>
    <s v="071526"/>
    <x v="1840"/>
  </r>
  <r>
    <s v="5"/>
    <s v="SEC"/>
    <x v="1841"/>
    <s v="SECTEUR BLAN "/>
    <m/>
    <m/>
    <m/>
    <m/>
    <m/>
    <m/>
    <m/>
    <m/>
    <m/>
    <m/>
    <m/>
    <m/>
    <n v="0"/>
    <n v="0"/>
    <s v="071526"/>
    <x v="1841"/>
  </r>
  <r>
    <s v="5"/>
    <s v="SEC"/>
    <x v="1842"/>
    <s v="SECTEUR BLAN "/>
    <m/>
    <m/>
    <m/>
    <m/>
    <m/>
    <m/>
    <m/>
    <m/>
    <m/>
    <m/>
    <m/>
    <m/>
    <n v="0"/>
    <n v="0"/>
    <s v="071526"/>
    <x v="1842"/>
  </r>
  <r>
    <s v="5"/>
    <s v="SEC"/>
    <x v="1843"/>
    <s v="SECTEUR BLAN "/>
    <m/>
    <m/>
    <m/>
    <m/>
    <m/>
    <m/>
    <m/>
    <m/>
    <m/>
    <m/>
    <m/>
    <m/>
    <n v="0"/>
    <n v="0"/>
    <s v="071526"/>
    <x v="1843"/>
  </r>
  <r>
    <s v="5"/>
    <s v="SEC"/>
    <x v="1844"/>
    <s v="SECTEUR BLAN "/>
    <m/>
    <m/>
    <m/>
    <m/>
    <m/>
    <m/>
    <m/>
    <m/>
    <m/>
    <m/>
    <m/>
    <m/>
    <n v="0"/>
    <n v="0"/>
    <s v="071526"/>
    <x v="1844"/>
  </r>
  <r>
    <s v="5"/>
    <s v="SEC"/>
    <x v="1845"/>
    <s v="SECTEUR BLAN "/>
    <m/>
    <m/>
    <m/>
    <m/>
    <m/>
    <m/>
    <m/>
    <m/>
    <m/>
    <m/>
    <m/>
    <m/>
    <n v="0"/>
    <n v="0"/>
    <s v="071526"/>
    <x v="1845"/>
  </r>
  <r>
    <s v="4"/>
    <s v="OC"/>
    <x v="1846"/>
    <s v="BABISKI FRANCK"/>
    <n v="5.33"/>
    <n v="0.45"/>
    <n v="3.47"/>
    <n v="8.4600000000000009"/>
    <n v="0.18"/>
    <n v="4.51"/>
    <n v="15.71"/>
    <n v="1.0900000000000001"/>
    <n v="2.5"/>
    <n v="19.97"/>
    <n v="4.12"/>
    <n v="5.47"/>
    <n v="13.790000000000001"/>
    <n v="41.01"/>
    <s v="071527"/>
    <x v="1846"/>
  </r>
  <r>
    <s v="5"/>
    <s v="SEC"/>
    <x v="1847"/>
    <s v="COTTIN EMILIE"/>
    <n v="5.67"/>
    <n v="0"/>
    <n v="19.920000000000002"/>
    <n v="7.51"/>
    <n v="0"/>
    <n v="21.26"/>
    <n v="13.43"/>
    <n v="7.8"/>
    <n v="32.33"/>
    <n v="17.649999999999999"/>
    <n v="29.31"/>
    <n v="32.65"/>
    <n v="13.18"/>
    <n v="36.75"/>
    <s v="071527"/>
    <x v="1847"/>
  </r>
  <r>
    <s v="5"/>
    <s v="SEC"/>
    <x v="1848"/>
    <s v="LOMUSCIO ALEXIS"/>
    <m/>
    <m/>
    <m/>
    <m/>
    <m/>
    <m/>
    <m/>
    <m/>
    <m/>
    <m/>
    <m/>
    <m/>
    <n v="0"/>
    <n v="0"/>
    <e v="#N/A"/>
    <x v="1848"/>
  </r>
  <r>
    <s v="5"/>
    <s v="SEC"/>
    <x v="1849"/>
    <s v="BINTU LOTI RAOUL"/>
    <m/>
    <m/>
    <m/>
    <m/>
    <m/>
    <m/>
    <m/>
    <m/>
    <m/>
    <m/>
    <m/>
    <m/>
    <n v="0"/>
    <n v="0"/>
    <e v="#N/A"/>
    <x v="1849"/>
  </r>
  <r>
    <s v="5"/>
    <s v="SEC"/>
    <x v="1850"/>
    <s v="GOYER EMILIE"/>
    <n v="7.19"/>
    <n v="0"/>
    <n v="0"/>
    <n v="7.88"/>
    <n v="0"/>
    <n v="0"/>
    <n v="12.02"/>
    <n v="0"/>
    <n v="7.55"/>
    <n v="10.84"/>
    <n v="4.83"/>
    <n v="8.39"/>
    <n v="15.07"/>
    <n v="30.05"/>
    <s v="071527"/>
    <x v="1850"/>
  </r>
  <r>
    <s v="5"/>
    <s v="SEC"/>
    <x v="1851"/>
    <s v="SOMMER CHRISTELLE"/>
    <m/>
    <m/>
    <m/>
    <m/>
    <m/>
    <m/>
    <m/>
    <m/>
    <m/>
    <m/>
    <m/>
    <m/>
    <n v="0"/>
    <n v="0"/>
    <s v="071527"/>
    <x v="1851"/>
  </r>
  <r>
    <s v="5"/>
    <s v="SEC"/>
    <x v="1852"/>
    <s v="DOUCET NICOLAS"/>
    <m/>
    <m/>
    <m/>
    <m/>
    <m/>
    <m/>
    <m/>
    <m/>
    <m/>
    <m/>
    <m/>
    <m/>
    <n v="0"/>
    <n v="0"/>
    <s v="071527"/>
    <x v="1852"/>
  </r>
  <r>
    <s v="5"/>
    <s v="SEC"/>
    <x v="1853"/>
    <s v="LE CLOUEREC GWENDAL"/>
    <n v="0"/>
    <n v="0"/>
    <m/>
    <m/>
    <m/>
    <m/>
    <m/>
    <m/>
    <m/>
    <m/>
    <m/>
    <m/>
    <n v="0"/>
    <n v="0"/>
    <s v="071527"/>
    <x v="1853"/>
  </r>
  <r>
    <s v="5"/>
    <s v="SEC"/>
    <x v="1854"/>
    <s v="COIMBRA ANTONIO"/>
    <n v="6.58"/>
    <n v="0"/>
    <n v="0"/>
    <n v="2.4700000000000002"/>
    <n v="0"/>
    <n v="0"/>
    <n v="4.83"/>
    <n v="2.11"/>
    <n v="0"/>
    <n v="14.46"/>
    <n v="2.81"/>
    <n v="13.59"/>
    <n v="9.0500000000000007"/>
    <n v="25.87"/>
    <s v="071527"/>
    <x v="1854"/>
  </r>
  <r>
    <s v="5"/>
    <s v="SEC"/>
    <x v="1855"/>
    <s v="BLEAS JEREMIE"/>
    <n v="3.53"/>
    <n v="0"/>
    <n v="0"/>
    <n v="3.47"/>
    <n v="0"/>
    <m/>
    <m/>
    <m/>
    <m/>
    <m/>
    <m/>
    <m/>
    <n v="7"/>
    <n v="3.53"/>
    <s v="071527"/>
    <x v="1855"/>
  </r>
  <r>
    <s v="5"/>
    <s v="SEC"/>
    <x v="1856"/>
    <s v="PEREC MATTHIS"/>
    <n v="3.08"/>
    <n v="0"/>
    <n v="0"/>
    <n v="0"/>
    <n v="0"/>
    <n v="0"/>
    <m/>
    <m/>
    <m/>
    <m/>
    <m/>
    <m/>
    <n v="3.08"/>
    <n v="3.08"/>
    <s v="071527"/>
    <x v="1856"/>
  </r>
  <r>
    <s v="5"/>
    <s v="SEC"/>
    <x v="1857"/>
    <s v="LE CORRE SEVERINE"/>
    <n v="9.08"/>
    <n v="2.21"/>
    <n v="0"/>
    <n v="13.77"/>
    <n v="0"/>
    <n v="0"/>
    <n v="2.63"/>
    <n v="0"/>
    <m/>
    <m/>
    <m/>
    <m/>
    <n v="22.85"/>
    <n v="11.71"/>
    <s v="071527"/>
    <x v="1857"/>
  </r>
  <r>
    <s v="5"/>
    <s v="SEC"/>
    <x v="1858"/>
    <s v="ANDRIEU GUILLAUME"/>
    <m/>
    <m/>
    <m/>
    <m/>
    <m/>
    <m/>
    <m/>
    <m/>
    <m/>
    <m/>
    <m/>
    <m/>
    <n v="0"/>
    <n v="0"/>
    <s v="071527"/>
    <x v="1858"/>
  </r>
  <r>
    <s v="5"/>
    <s v="SEC"/>
    <x v="1859"/>
    <s v="SECTEUR BLAN "/>
    <m/>
    <m/>
    <m/>
    <m/>
    <m/>
    <m/>
    <m/>
    <m/>
    <m/>
    <m/>
    <m/>
    <m/>
    <n v="0"/>
    <n v="0"/>
    <s v="071527"/>
    <x v="1859"/>
  </r>
  <r>
    <s v="5"/>
    <s v="SEC"/>
    <x v="1860"/>
    <s v="SECTEUR BLAN "/>
    <m/>
    <m/>
    <m/>
    <m/>
    <m/>
    <m/>
    <m/>
    <m/>
    <m/>
    <m/>
    <m/>
    <m/>
    <n v="0"/>
    <n v="0"/>
    <s v="071527"/>
    <x v="1860"/>
  </r>
  <r>
    <s v="5"/>
    <s v="SEC"/>
    <x v="1861"/>
    <s v="SECTEUR BLAN "/>
    <m/>
    <m/>
    <m/>
    <m/>
    <m/>
    <m/>
    <m/>
    <m/>
    <m/>
    <m/>
    <m/>
    <m/>
    <n v="0"/>
    <n v="0"/>
    <s v="071527"/>
    <x v="1861"/>
  </r>
  <r>
    <s v="5"/>
    <s v="SEC"/>
    <x v="1862"/>
    <s v="SECTEUR BLAN "/>
    <m/>
    <m/>
    <m/>
    <m/>
    <m/>
    <m/>
    <m/>
    <m/>
    <m/>
    <m/>
    <m/>
    <m/>
    <n v="0"/>
    <n v="0"/>
    <s v="071527"/>
    <x v="1862"/>
  </r>
  <r>
    <s v="5"/>
    <s v="SEC"/>
    <x v="1863"/>
    <s v="SECTEUR BLAN "/>
    <m/>
    <m/>
    <m/>
    <m/>
    <m/>
    <m/>
    <m/>
    <m/>
    <m/>
    <m/>
    <m/>
    <m/>
    <n v="0"/>
    <n v="0"/>
    <s v="071527"/>
    <x v="1863"/>
  </r>
  <r>
    <s v="5"/>
    <s v="SEC"/>
    <x v="1864"/>
    <s v="SECTEUR BLAN "/>
    <m/>
    <m/>
    <m/>
    <m/>
    <m/>
    <m/>
    <m/>
    <m/>
    <m/>
    <m/>
    <m/>
    <m/>
    <n v="0"/>
    <n v="0"/>
    <s v="071527"/>
    <x v="1864"/>
  </r>
  <r>
    <s v="5"/>
    <s v="SEC"/>
    <x v="1865"/>
    <s v="SECTEUR BLAN "/>
    <m/>
    <m/>
    <m/>
    <m/>
    <m/>
    <m/>
    <m/>
    <m/>
    <m/>
    <m/>
    <m/>
    <m/>
    <n v="0"/>
    <n v="0"/>
    <s v="071527"/>
    <x v="1865"/>
  </r>
  <r>
    <s v="5"/>
    <s v="SEC"/>
    <x v="1866"/>
    <s v="SECTEUR BLAN "/>
    <m/>
    <m/>
    <m/>
    <m/>
    <m/>
    <m/>
    <m/>
    <m/>
    <m/>
    <m/>
    <m/>
    <m/>
    <n v="0"/>
    <n v="0"/>
    <s v="071527"/>
    <x v="1866"/>
  </r>
  <r>
    <s v="4"/>
    <s v="OC"/>
    <x v="1867"/>
    <s v="COLAS ANTHONY"/>
    <n v="6.48"/>
    <n v="1.4"/>
    <n v="2.2200000000000002"/>
    <n v="10.24"/>
    <n v="6.09"/>
    <n v="5.56"/>
    <n v="12.46"/>
    <n v="5.87"/>
    <n v="6.78"/>
    <n v="18.47"/>
    <n v="4.5599999999999996"/>
    <n v="2.94"/>
    <n v="16.72"/>
    <n v="37.409999999999997"/>
    <s v="700080"/>
    <x v="1867"/>
  </r>
  <r>
    <s v="5"/>
    <s v="SEC"/>
    <x v="1868"/>
    <s v="GORGE-BERNAT VINCENT"/>
    <m/>
    <m/>
    <m/>
    <m/>
    <m/>
    <m/>
    <m/>
    <m/>
    <m/>
    <m/>
    <m/>
    <m/>
    <n v="0"/>
    <n v="0"/>
    <s v="700080"/>
    <x v="1868"/>
  </r>
  <r>
    <s v="5"/>
    <s v="SEC"/>
    <x v="1869"/>
    <s v="ABSOLU MAXIME"/>
    <n v="1.9"/>
    <n v="0"/>
    <m/>
    <m/>
    <m/>
    <m/>
    <m/>
    <m/>
    <m/>
    <m/>
    <m/>
    <m/>
    <n v="1.9"/>
    <n v="1.9"/>
    <s v="700080"/>
    <x v="1869"/>
  </r>
  <r>
    <s v="5"/>
    <s v="SEC"/>
    <x v="1870"/>
    <s v="KODIA YANN"/>
    <n v="16.09"/>
    <n v="7.45"/>
    <n v="8.8000000000000007"/>
    <n v="14.88"/>
    <n v="0"/>
    <n v="21.15"/>
    <n v="12.53"/>
    <n v="2.09"/>
    <n v="15.6"/>
    <n v="16.54"/>
    <n v="0"/>
    <n v="11.34"/>
    <n v="30.97"/>
    <n v="45.16"/>
    <s v="700080"/>
    <x v="1870"/>
  </r>
  <r>
    <s v="5"/>
    <s v="SEC"/>
    <x v="1871"/>
    <s v="NADREAU STEPHANIE"/>
    <n v="2.58"/>
    <n v="0"/>
    <n v="0"/>
    <n v="7.43"/>
    <n v="0"/>
    <n v="0"/>
    <n v="18.12"/>
    <n v="0"/>
    <n v="0"/>
    <n v="39.93"/>
    <n v="0"/>
    <m/>
    <n v="10.01"/>
    <n v="60.63"/>
    <s v="700080"/>
    <x v="1871"/>
  </r>
  <r>
    <s v="5"/>
    <s v="SEC"/>
    <x v="1872"/>
    <s v="PUTELLI LUDIVINE"/>
    <n v="0.79"/>
    <n v="1.1299999999999999"/>
    <n v="0.86"/>
    <n v="1.34"/>
    <n v="2.36"/>
    <n v="2.97"/>
    <n v="5.45"/>
    <n v="4.22"/>
    <n v="25.33"/>
    <n v="13.13"/>
    <n v="5.12"/>
    <n v="0"/>
    <n v="2.13"/>
    <n v="19.37"/>
    <s v="700080"/>
    <x v="1872"/>
  </r>
  <r>
    <s v="5"/>
    <s v="SEC"/>
    <x v="1873"/>
    <s v="VEILLON EDOUARD"/>
    <n v="6.73"/>
    <n v="0"/>
    <n v="3.16"/>
    <n v="11.04"/>
    <n v="0"/>
    <n v="7.77"/>
    <n v="6.24"/>
    <n v="0"/>
    <n v="0"/>
    <n v="11.82"/>
    <n v="14.13"/>
    <n v="0"/>
    <n v="17.77"/>
    <n v="24.79"/>
    <s v="700080"/>
    <x v="1873"/>
  </r>
  <r>
    <s v="5"/>
    <s v="SEC"/>
    <x v="1874"/>
    <s v="PETIT EMERIC"/>
    <m/>
    <m/>
    <m/>
    <m/>
    <m/>
    <m/>
    <m/>
    <m/>
    <m/>
    <m/>
    <m/>
    <m/>
    <n v="0"/>
    <n v="0"/>
    <s v="700080"/>
    <x v="1874"/>
  </r>
  <r>
    <s v="5"/>
    <s v="SEC"/>
    <x v="1875"/>
    <s v="SECTEUR BLAN "/>
    <m/>
    <m/>
    <m/>
    <m/>
    <m/>
    <m/>
    <m/>
    <m/>
    <m/>
    <m/>
    <m/>
    <m/>
    <n v="0"/>
    <n v="0"/>
    <s v="700080"/>
    <x v="1875"/>
  </r>
  <r>
    <s v="5"/>
    <s v="SEC"/>
    <x v="1876"/>
    <s v="SECTEUR BLAN "/>
    <m/>
    <m/>
    <m/>
    <m/>
    <m/>
    <m/>
    <m/>
    <m/>
    <m/>
    <m/>
    <m/>
    <m/>
    <n v="0"/>
    <n v="0"/>
    <s v="700080"/>
    <x v="1876"/>
  </r>
  <r>
    <s v="5"/>
    <s v="SEC"/>
    <x v="1877"/>
    <s v="SECTEUR BLAN "/>
    <m/>
    <m/>
    <m/>
    <m/>
    <m/>
    <m/>
    <m/>
    <m/>
    <m/>
    <m/>
    <m/>
    <m/>
    <n v="0"/>
    <n v="0"/>
    <s v="700080"/>
    <x v="1877"/>
  </r>
  <r>
    <s v="5"/>
    <s v="SEC"/>
    <x v="1878"/>
    <s v="SECTEUR BLAN "/>
    <m/>
    <m/>
    <m/>
    <m/>
    <m/>
    <m/>
    <m/>
    <m/>
    <m/>
    <m/>
    <m/>
    <m/>
    <n v="0"/>
    <n v="0"/>
    <s v="700080"/>
    <x v="1878"/>
  </r>
  <r>
    <s v="5"/>
    <s v="SEC"/>
    <x v="1879"/>
    <s v="SECTEUR BLAN "/>
    <m/>
    <m/>
    <m/>
    <m/>
    <m/>
    <m/>
    <m/>
    <m/>
    <m/>
    <m/>
    <m/>
    <m/>
    <n v="0"/>
    <n v="0"/>
    <s v="700080"/>
    <x v="1879"/>
  </r>
  <r>
    <s v="5"/>
    <s v="SEC"/>
    <x v="1880"/>
    <s v="SECTEUR BLAN "/>
    <m/>
    <m/>
    <m/>
    <m/>
    <m/>
    <m/>
    <m/>
    <m/>
    <m/>
    <m/>
    <m/>
    <m/>
    <n v="0"/>
    <n v="0"/>
    <s v="700080"/>
    <x v="1880"/>
  </r>
  <r>
    <s v="5"/>
    <s v="SEC"/>
    <x v="1881"/>
    <s v="SECTEUR BLAN "/>
    <m/>
    <m/>
    <m/>
    <m/>
    <m/>
    <m/>
    <m/>
    <m/>
    <m/>
    <m/>
    <m/>
    <m/>
    <n v="0"/>
    <n v="0"/>
    <s v="700080"/>
    <x v="1881"/>
  </r>
  <r>
    <s v="5"/>
    <s v="SEC"/>
    <x v="1882"/>
    <s v="SECTEUR BLAN "/>
    <m/>
    <m/>
    <m/>
    <m/>
    <m/>
    <m/>
    <m/>
    <m/>
    <m/>
    <m/>
    <m/>
    <m/>
    <n v="0"/>
    <n v="0"/>
    <s v="700080"/>
    <x v="1882"/>
  </r>
  <r>
    <s v="5"/>
    <s v="SEC"/>
    <x v="1883"/>
    <s v="SECTEUR BLAN "/>
    <m/>
    <m/>
    <m/>
    <m/>
    <m/>
    <m/>
    <m/>
    <m/>
    <m/>
    <m/>
    <m/>
    <m/>
    <n v="0"/>
    <n v="0"/>
    <s v="700080"/>
    <x v="1883"/>
  </r>
  <r>
    <s v="5"/>
    <s v="SEC"/>
    <x v="1884"/>
    <s v="SECTEUR BLAN "/>
    <m/>
    <m/>
    <m/>
    <m/>
    <m/>
    <m/>
    <m/>
    <m/>
    <m/>
    <m/>
    <m/>
    <m/>
    <n v="0"/>
    <n v="0"/>
    <s v="700080"/>
    <x v="1884"/>
  </r>
  <r>
    <s v="0"/>
    <s v="SIEGE"/>
    <x v="1885"/>
    <s v="LANGLAIS CHRISTINE"/>
    <m/>
    <m/>
    <m/>
    <m/>
    <m/>
    <m/>
    <m/>
    <m/>
    <m/>
    <m/>
    <m/>
    <m/>
    <n v="0"/>
    <n v="0"/>
    <n v="0"/>
    <x v="1885"/>
  </r>
  <r>
    <s v="3"/>
    <s v="OD"/>
    <x v="1886"/>
    <s v="MORTIER PIERRICK"/>
    <n v="6.79"/>
    <n v="0.17"/>
    <n v="0"/>
    <n v="10.43"/>
    <n v="0.24"/>
    <n v="2.89"/>
    <n v="17.72"/>
    <n v="2.29"/>
    <n v="6.53"/>
    <n v="21.61"/>
    <n v="3.91"/>
    <n v="8.18"/>
    <n v="17.22"/>
    <n v="46.12"/>
    <n v="0"/>
    <x v="1886"/>
  </r>
  <r>
    <s v="4"/>
    <s v="OC"/>
    <x v="1887"/>
    <s v="VAUCARD SEBASTIEN"/>
    <n v="5.19"/>
    <n v="0"/>
    <n v="0"/>
    <n v="9.5299999999999994"/>
    <n v="0"/>
    <n v="3.91"/>
    <n v="20.47"/>
    <n v="2.1"/>
    <n v="11.15"/>
    <n v="19.04"/>
    <n v="5.53"/>
    <n v="8.8699999999999992"/>
    <n v="14.719999999999999"/>
    <n v="44.7"/>
    <s v="071146"/>
    <x v="1887"/>
  </r>
  <r>
    <s v="5"/>
    <s v="SEC"/>
    <x v="1888"/>
    <s v="FELON NICOLAS"/>
    <n v="5.58"/>
    <n v="0"/>
    <n v="0"/>
    <n v="7.61"/>
    <n v="0"/>
    <n v="18.079999999999998"/>
    <n v="8.2899999999999991"/>
    <n v="3.15"/>
    <n v="19.34"/>
    <n v="9.93"/>
    <n v="4.67"/>
    <n v="15.35"/>
    <n v="13.190000000000001"/>
    <n v="23.799999999999997"/>
    <s v="071146"/>
    <x v="1888"/>
  </r>
  <r>
    <s v="5"/>
    <s v="SEC"/>
    <x v="1889"/>
    <s v="BERDIN ZELIE"/>
    <n v="2.54"/>
    <n v="0"/>
    <n v="0"/>
    <n v="5.55"/>
    <n v="0"/>
    <n v="0"/>
    <n v="20.170000000000002"/>
    <n v="0"/>
    <n v="0"/>
    <n v="19.559999999999999"/>
    <n v="0"/>
    <n v="1.39"/>
    <n v="8.09"/>
    <n v="42.269999999999996"/>
    <s v="071146"/>
    <x v="1889"/>
  </r>
  <r>
    <s v="5"/>
    <s v="SEC"/>
    <x v="1890"/>
    <s v="LAMORY CAROLINE"/>
    <n v="5.18"/>
    <n v="0"/>
    <n v="0"/>
    <n v="16.670000000000002"/>
    <n v="0"/>
    <n v="0"/>
    <n v="27.21"/>
    <n v="0"/>
    <n v="0"/>
    <n v="30.27"/>
    <n v="0"/>
    <n v="0"/>
    <n v="21.85"/>
    <n v="62.66"/>
    <s v="071146"/>
    <x v="1890"/>
  </r>
  <r>
    <s v="5"/>
    <s v="SEC"/>
    <x v="1891"/>
    <s v="BERTHAULT VANESSA"/>
    <m/>
    <m/>
    <m/>
    <m/>
    <m/>
    <m/>
    <m/>
    <m/>
    <m/>
    <m/>
    <m/>
    <m/>
    <n v="0"/>
    <n v="0"/>
    <s v="071146"/>
    <x v="1891"/>
  </r>
  <r>
    <s v="5"/>
    <s v="SEC"/>
    <x v="1892"/>
    <s v="VIRON SANDIE"/>
    <n v="10.87"/>
    <n v="0"/>
    <n v="0"/>
    <n v="11.15"/>
    <n v="0"/>
    <n v="0"/>
    <n v="16.670000000000002"/>
    <n v="2.58"/>
    <n v="0"/>
    <n v="19.649999999999999"/>
    <n v="0"/>
    <n v="0"/>
    <n v="22.02"/>
    <n v="47.19"/>
    <s v="071146"/>
    <x v="1892"/>
  </r>
  <r>
    <s v="5"/>
    <s v="SEC"/>
    <x v="1893"/>
    <s v="MARROT SOPHIE"/>
    <m/>
    <m/>
    <m/>
    <m/>
    <m/>
    <m/>
    <m/>
    <m/>
    <m/>
    <m/>
    <m/>
    <m/>
    <n v="0"/>
    <n v="0"/>
    <s v="071146"/>
    <x v="1893"/>
  </r>
  <r>
    <s v="5"/>
    <s v="SEC"/>
    <x v="1894"/>
    <s v="BREGEAULT FRANCK"/>
    <m/>
    <m/>
    <m/>
    <m/>
    <m/>
    <m/>
    <m/>
    <m/>
    <m/>
    <m/>
    <m/>
    <m/>
    <n v="0"/>
    <n v="0"/>
    <s v="071146"/>
    <x v="1894"/>
  </r>
  <r>
    <s v="5"/>
    <s v="SEC"/>
    <x v="1895"/>
    <s v="MELAO MYRIAM"/>
    <n v="4.67"/>
    <n v="0"/>
    <n v="0"/>
    <n v="2.73"/>
    <n v="0"/>
    <n v="0"/>
    <n v="13.1"/>
    <n v="0"/>
    <n v="29.29"/>
    <n v="12.58"/>
    <n v="5.03"/>
    <n v="15.45"/>
    <n v="7.4"/>
    <n v="30.35"/>
    <s v="071146"/>
    <x v="1895"/>
  </r>
  <r>
    <s v="5"/>
    <s v="SEC"/>
    <x v="1896"/>
    <s v="SECTEUR BLAN "/>
    <m/>
    <m/>
    <m/>
    <m/>
    <m/>
    <m/>
    <m/>
    <m/>
    <m/>
    <m/>
    <m/>
    <m/>
    <n v="0"/>
    <n v="0"/>
    <s v="071146"/>
    <x v="1896"/>
  </r>
  <r>
    <s v="5"/>
    <s v="SEC"/>
    <x v="1897"/>
    <s v="SECTEUR BLAN "/>
    <m/>
    <m/>
    <m/>
    <m/>
    <m/>
    <m/>
    <m/>
    <m/>
    <m/>
    <m/>
    <m/>
    <m/>
    <n v="0"/>
    <n v="0"/>
    <s v="071146"/>
    <x v="1897"/>
  </r>
  <r>
    <s v="5"/>
    <s v="SEC"/>
    <x v="1898"/>
    <s v="SECTEUR BLAN "/>
    <m/>
    <m/>
    <m/>
    <m/>
    <m/>
    <m/>
    <m/>
    <m/>
    <m/>
    <m/>
    <m/>
    <m/>
    <n v="0"/>
    <n v="0"/>
    <s v="071146"/>
    <x v="1898"/>
  </r>
  <r>
    <s v="5"/>
    <s v="SEC"/>
    <x v="1899"/>
    <s v="SECTEUR BLAN "/>
    <m/>
    <m/>
    <m/>
    <m/>
    <m/>
    <m/>
    <m/>
    <m/>
    <m/>
    <m/>
    <m/>
    <m/>
    <n v="0"/>
    <n v="0"/>
    <s v="071146"/>
    <x v="1899"/>
  </r>
  <r>
    <s v="5"/>
    <s v="SEC"/>
    <x v="1900"/>
    <s v="SECTEUR BLAN "/>
    <m/>
    <m/>
    <m/>
    <m/>
    <m/>
    <m/>
    <m/>
    <m/>
    <m/>
    <m/>
    <m/>
    <m/>
    <n v="0"/>
    <n v="0"/>
    <s v="071146"/>
    <x v="1900"/>
  </r>
  <r>
    <s v="5"/>
    <s v="SEC"/>
    <x v="1901"/>
    <s v="SECTEUR BLAN "/>
    <m/>
    <m/>
    <m/>
    <m/>
    <m/>
    <m/>
    <m/>
    <m/>
    <m/>
    <m/>
    <m/>
    <m/>
    <n v="0"/>
    <n v="0"/>
    <s v="071146"/>
    <x v="1901"/>
  </r>
  <r>
    <s v="4"/>
    <s v="OC"/>
    <x v="1902"/>
    <s v="OC AUXERRE "/>
    <m/>
    <m/>
    <m/>
    <m/>
    <m/>
    <m/>
    <m/>
    <m/>
    <m/>
    <m/>
    <m/>
    <m/>
    <n v="0"/>
    <n v="0"/>
    <s v="071148"/>
    <x v="1902"/>
  </r>
  <r>
    <s v="4"/>
    <s v="OC"/>
    <x v="1903"/>
    <s v="GIAI GIANETT LAURA"/>
    <n v="8.15"/>
    <n v="0"/>
    <n v="0"/>
    <n v="10.59"/>
    <n v="0.55000000000000004"/>
    <n v="3.62"/>
    <n v="16.93"/>
    <n v="2.79"/>
    <n v="7.74"/>
    <n v="20.46"/>
    <n v="3.44"/>
    <n v="4.6500000000000004"/>
    <n v="18.740000000000002"/>
    <n v="45.54"/>
    <s v="071528"/>
    <x v="1903"/>
  </r>
  <r>
    <s v="5"/>
    <s v="SEC"/>
    <x v="1904"/>
    <s v="LOUIS FERDIN MICKAEL"/>
    <n v="12.34"/>
    <n v="0"/>
    <n v="0"/>
    <n v="11.87"/>
    <n v="0"/>
    <n v="0"/>
    <n v="16.63"/>
    <n v="0"/>
    <n v="0"/>
    <n v="26.76"/>
    <n v="0"/>
    <n v="0"/>
    <n v="24.21"/>
    <n v="55.730000000000004"/>
    <s v="071528"/>
    <x v="1904"/>
  </r>
  <r>
    <s v="5"/>
    <s v="SEC"/>
    <x v="1905"/>
    <s v="MARQUES SOPHIE"/>
    <m/>
    <m/>
    <m/>
    <m/>
    <m/>
    <m/>
    <m/>
    <m/>
    <m/>
    <m/>
    <m/>
    <m/>
    <n v="0"/>
    <n v="0"/>
    <s v="071528"/>
    <x v="1905"/>
  </r>
  <r>
    <s v="5"/>
    <s v="SEC"/>
    <x v="1906"/>
    <s v="CARPENTIER AXEL"/>
    <m/>
    <m/>
    <m/>
    <m/>
    <m/>
    <m/>
    <m/>
    <m/>
    <m/>
    <m/>
    <m/>
    <m/>
    <n v="0"/>
    <n v="0"/>
    <e v="#N/A"/>
    <x v="1906"/>
  </r>
  <r>
    <s v="5"/>
    <s v="SEC"/>
    <x v="1907"/>
    <s v="BRUHIN JEAN LOUIS"/>
    <n v="4.88"/>
    <n v="0"/>
    <n v="0"/>
    <n v="4.6100000000000003"/>
    <n v="1.3"/>
    <n v="2.4300000000000002"/>
    <n v="14.7"/>
    <n v="1.96"/>
    <n v="3.54"/>
    <n v="14.94"/>
    <n v="0.92"/>
    <n v="5.94"/>
    <n v="9.49"/>
    <n v="34.519999999999996"/>
    <s v="071528"/>
    <x v="1907"/>
  </r>
  <r>
    <s v="5"/>
    <s v="SEC"/>
    <x v="1908"/>
    <s v="BOUAZIZ ILAN"/>
    <m/>
    <m/>
    <m/>
    <m/>
    <m/>
    <m/>
    <m/>
    <m/>
    <m/>
    <m/>
    <m/>
    <m/>
    <n v="0"/>
    <n v="0"/>
    <s v="071528"/>
    <x v="1908"/>
  </r>
  <r>
    <s v="5"/>
    <s v="SEC"/>
    <x v="1909"/>
    <s v="GELBART FREDERIC"/>
    <n v="8.85"/>
    <n v="0"/>
    <n v="0"/>
    <n v="13.36"/>
    <n v="0"/>
    <n v="0"/>
    <n v="21.65"/>
    <n v="0"/>
    <n v="26.42"/>
    <n v="23.17"/>
    <n v="0"/>
    <n v="0"/>
    <n v="22.21"/>
    <n v="53.67"/>
    <s v="071528"/>
    <x v="1909"/>
  </r>
  <r>
    <s v="5"/>
    <s v="SEC"/>
    <x v="1910"/>
    <s v="HENRI CHRISTIANE"/>
    <n v="3.73"/>
    <n v="0"/>
    <n v="0"/>
    <n v="8.8800000000000008"/>
    <n v="0"/>
    <n v="0"/>
    <n v="8.81"/>
    <n v="0"/>
    <n v="15.28"/>
    <n v="3.51"/>
    <n v="18.649999999999999"/>
    <n v="0"/>
    <n v="12.610000000000001"/>
    <n v="16.05"/>
    <s v="071528"/>
    <x v="1910"/>
  </r>
  <r>
    <s v="5"/>
    <s v="SEC"/>
    <x v="1911"/>
    <s v="MORELE DAVID"/>
    <m/>
    <m/>
    <m/>
    <m/>
    <m/>
    <m/>
    <m/>
    <m/>
    <m/>
    <m/>
    <m/>
    <m/>
    <n v="0"/>
    <n v="0"/>
    <s v="071528"/>
    <x v="1911"/>
  </r>
  <r>
    <s v="5"/>
    <s v="SEC"/>
    <x v="1912"/>
    <s v="SECTEUR BLAN "/>
    <m/>
    <m/>
    <m/>
    <m/>
    <m/>
    <m/>
    <m/>
    <m/>
    <m/>
    <m/>
    <m/>
    <m/>
    <n v="0"/>
    <n v="0"/>
    <s v="071528"/>
    <x v="1912"/>
  </r>
  <r>
    <s v="5"/>
    <s v="SEC"/>
    <x v="1913"/>
    <s v="SECTEUR BLAN "/>
    <m/>
    <m/>
    <m/>
    <m/>
    <m/>
    <m/>
    <m/>
    <m/>
    <m/>
    <m/>
    <m/>
    <m/>
    <n v="0"/>
    <n v="0"/>
    <s v="071528"/>
    <x v="1913"/>
  </r>
  <r>
    <s v="4"/>
    <s v="OC"/>
    <x v="1914"/>
    <s v="HABAY PATRICK"/>
    <n v="6.56"/>
    <n v="0"/>
    <n v="0"/>
    <n v="11.55"/>
    <n v="0.57999999999999996"/>
    <n v="0"/>
    <n v="19.5"/>
    <n v="4.99"/>
    <n v="0"/>
    <n v="22.78"/>
    <n v="5.95"/>
    <n v="6.12"/>
    <n v="18.11"/>
    <n v="48.84"/>
    <s v="071531"/>
    <x v="1914"/>
  </r>
  <r>
    <s v="5"/>
    <s v="SEC"/>
    <x v="1915"/>
    <s v="BARATTA KEVIN"/>
    <n v="6.85"/>
    <s v=""/>
    <n v="0"/>
    <m/>
    <m/>
    <m/>
    <m/>
    <m/>
    <m/>
    <m/>
    <m/>
    <m/>
    <n v="6.85"/>
    <n v="6.85"/>
    <s v="071531"/>
    <x v="1915"/>
  </r>
  <r>
    <s v="5"/>
    <s v="SEC"/>
    <x v="1916"/>
    <s v="PEREIRA KARINE"/>
    <n v="10.48"/>
    <n v="0"/>
    <n v="0"/>
    <n v="6.55"/>
    <m/>
    <m/>
    <m/>
    <m/>
    <m/>
    <m/>
    <m/>
    <m/>
    <n v="17.03"/>
    <n v="10.48"/>
    <s v="071531"/>
    <x v="1916"/>
  </r>
  <r>
    <s v="5"/>
    <s v="SEC"/>
    <x v="1917"/>
    <s v="FRANCOIS MARINE"/>
    <n v="2.11"/>
    <n v="0"/>
    <n v="0"/>
    <n v="6.6"/>
    <n v="0"/>
    <n v="0"/>
    <n v="16.46"/>
    <n v="5.73"/>
    <n v="0"/>
    <n v="19.13"/>
    <n v="6.13"/>
    <n v="25.4"/>
    <n v="8.7099999999999991"/>
    <n v="37.700000000000003"/>
    <s v="071531"/>
    <x v="1917"/>
  </r>
  <r>
    <s v="5"/>
    <s v="SEC"/>
    <x v="1918"/>
    <s v="LEO FLORIAN"/>
    <n v="4.05"/>
    <n v="0"/>
    <n v="0"/>
    <n v="2.87"/>
    <n v="0"/>
    <n v="0"/>
    <n v="19.46"/>
    <n v="0"/>
    <n v="0"/>
    <n v="22.94"/>
    <n v="2.61"/>
    <n v="0"/>
    <n v="6.92"/>
    <n v="46.45"/>
    <s v="071531"/>
    <x v="1918"/>
  </r>
  <r>
    <s v="5"/>
    <s v="SEC"/>
    <x v="1919"/>
    <s v="DHOUET CYRIL"/>
    <m/>
    <m/>
    <m/>
    <m/>
    <m/>
    <m/>
    <m/>
    <m/>
    <m/>
    <m/>
    <m/>
    <m/>
    <n v="0"/>
    <n v="0"/>
    <s v="071531"/>
    <x v="1919"/>
  </r>
  <r>
    <s v="5"/>
    <s v="SEC"/>
    <x v="1920"/>
    <s v="CHILLOUX LAETITIA"/>
    <n v="10.69"/>
    <n v="0"/>
    <n v="0"/>
    <n v="7.43"/>
    <n v="0"/>
    <n v="0"/>
    <n v="7.17"/>
    <n v="0"/>
    <n v="0"/>
    <n v="0.49"/>
    <n v="0"/>
    <n v="0"/>
    <n v="18.119999999999997"/>
    <n v="18.349999999999998"/>
    <s v="071531"/>
    <x v="1920"/>
  </r>
  <r>
    <s v="5"/>
    <s v="SEC"/>
    <x v="1921"/>
    <s v="FLORES CARLOS"/>
    <n v="0"/>
    <n v="0"/>
    <n v="0"/>
    <m/>
    <m/>
    <m/>
    <m/>
    <m/>
    <m/>
    <m/>
    <m/>
    <m/>
    <n v="0"/>
    <n v="0"/>
    <s v="071531"/>
    <x v="1921"/>
  </r>
  <r>
    <s v="5"/>
    <s v="SEC"/>
    <x v="1922"/>
    <s v="MELISSE BAPTISTE"/>
    <m/>
    <m/>
    <m/>
    <m/>
    <m/>
    <m/>
    <m/>
    <m/>
    <m/>
    <m/>
    <m/>
    <m/>
    <n v="0"/>
    <n v="0"/>
    <e v="#N/A"/>
    <x v="1922"/>
  </r>
  <r>
    <s v="5"/>
    <s v="SEC"/>
    <x v="1923"/>
    <s v="NJIKI NYA PAULIN"/>
    <n v="8.98"/>
    <n v="0"/>
    <n v="0"/>
    <n v="20.47"/>
    <n v="2.54"/>
    <n v="0"/>
    <n v="24.58"/>
    <n v="5.18"/>
    <n v="0"/>
    <n v="22.69"/>
    <n v="5.57"/>
    <n v="0"/>
    <n v="29.45"/>
    <n v="56.25"/>
    <s v="071531"/>
    <x v="1923"/>
  </r>
  <r>
    <s v="5"/>
    <s v="SEC"/>
    <x v="1924"/>
    <s v="SEMEDO MONTE LUDOVIC"/>
    <n v="13.58"/>
    <n v="0"/>
    <n v="0"/>
    <n v="21.54"/>
    <n v="0"/>
    <n v="0"/>
    <n v="18.09"/>
    <n v="0"/>
    <n v="0"/>
    <n v="31.59"/>
    <n v="0"/>
    <n v="0"/>
    <n v="35.119999999999997"/>
    <n v="63.260000000000005"/>
    <s v="071531"/>
    <x v="1924"/>
  </r>
  <r>
    <s v="5"/>
    <s v="SEC"/>
    <x v="1925"/>
    <s v="CIDRE DE QUI MALIKA"/>
    <n v="2.73"/>
    <n v="0"/>
    <n v="0"/>
    <n v="8.31"/>
    <n v="0"/>
    <n v="0"/>
    <n v="20.59"/>
    <n v="2.92"/>
    <n v="0"/>
    <n v="24.54"/>
    <n v="2.65"/>
    <n v="0"/>
    <n v="11.040000000000001"/>
    <n v="47.86"/>
    <s v="071531"/>
    <x v="1925"/>
  </r>
  <r>
    <s v="4"/>
    <s v="OC"/>
    <x v="1926"/>
    <s v="NEVES HELDER"/>
    <n v="6.95"/>
    <n v="0.57999999999999996"/>
    <n v="0"/>
    <n v="9.9"/>
    <n v="0.06"/>
    <n v="7.13"/>
    <n v="15.1"/>
    <n v="0.05"/>
    <n v="11.61"/>
    <n v="22.72"/>
    <n v="0.69"/>
    <n v="12.69"/>
    <n v="16.850000000000001"/>
    <n v="44.769999999999996"/>
    <s v="071532"/>
    <x v="1926"/>
  </r>
  <r>
    <s v="5"/>
    <s v="SEC"/>
    <x v="1927"/>
    <s v="TISSOT NATHALIE"/>
    <m/>
    <m/>
    <m/>
    <m/>
    <m/>
    <m/>
    <m/>
    <m/>
    <m/>
    <m/>
    <m/>
    <m/>
    <n v="0"/>
    <n v="0"/>
    <s v="071532"/>
    <x v="1927"/>
  </r>
  <r>
    <s v="5"/>
    <s v="SEC"/>
    <x v="1928"/>
    <s v="COURET AUDREY"/>
    <n v="3.26"/>
    <n v="0"/>
    <n v="0"/>
    <n v="8.58"/>
    <s v=""/>
    <n v="0"/>
    <m/>
    <m/>
    <m/>
    <m/>
    <m/>
    <m/>
    <n v="11.84"/>
    <n v="3.26"/>
    <s v="071532"/>
    <x v="1928"/>
  </r>
  <r>
    <s v="5"/>
    <s v="SEC"/>
    <x v="1929"/>
    <s v="LEDUC ARNAUD"/>
    <n v="4.92"/>
    <n v="0"/>
    <m/>
    <m/>
    <m/>
    <m/>
    <m/>
    <m/>
    <m/>
    <m/>
    <m/>
    <m/>
    <n v="4.92"/>
    <n v="4.92"/>
    <s v="071532"/>
    <x v="1929"/>
  </r>
  <r>
    <s v="5"/>
    <s v="SEC"/>
    <x v="1930"/>
    <s v="EL BENNA MOHAMED"/>
    <n v="3.29"/>
    <n v="0"/>
    <n v="0"/>
    <n v="8.15"/>
    <n v="0"/>
    <n v="0"/>
    <n v="13.45"/>
    <n v="0"/>
    <n v="9.5500000000000007"/>
    <n v="24.42"/>
    <n v="0"/>
    <n v="0"/>
    <n v="11.440000000000001"/>
    <n v="41.16"/>
    <s v="071532"/>
    <x v="1930"/>
  </r>
  <r>
    <s v="5"/>
    <s v="SEC"/>
    <x v="1931"/>
    <s v="RABEHASY OLIVIER"/>
    <n v="8.19"/>
    <n v="1.78"/>
    <n v="0"/>
    <n v="10.31"/>
    <n v="0.41"/>
    <n v="0"/>
    <n v="7.47"/>
    <n v="0.43"/>
    <n v="0"/>
    <n v="13.91"/>
    <n v="2.97"/>
    <n v="0"/>
    <n v="18.5"/>
    <n v="29.57"/>
    <s v="071532"/>
    <x v="1931"/>
  </r>
  <r>
    <s v="5"/>
    <s v="SEC"/>
    <x v="1932"/>
    <s v="KOUAME STEEVE"/>
    <n v="7.68"/>
    <n v="0"/>
    <m/>
    <n v="10.82"/>
    <n v="0"/>
    <n v="100"/>
    <n v="18.59"/>
    <n v="0"/>
    <n v="100"/>
    <n v="21.74"/>
    <n v="0"/>
    <n v="10.46"/>
    <n v="18.5"/>
    <n v="48.01"/>
    <s v="071532"/>
    <x v="1932"/>
  </r>
  <r>
    <s v="5"/>
    <s v="SEC"/>
    <x v="1933"/>
    <s v="BOIVIN JULIEN"/>
    <n v="4"/>
    <n v="0"/>
    <n v="0"/>
    <n v="5.38"/>
    <n v="0"/>
    <n v="0"/>
    <n v="8.36"/>
    <n v="0"/>
    <n v="14.9"/>
    <n v="25.63"/>
    <n v="0"/>
    <n v="18.149999999999999"/>
    <n v="9.379999999999999"/>
    <n v="37.989999999999995"/>
    <s v="071532"/>
    <x v="1933"/>
  </r>
  <r>
    <s v="5"/>
    <s v="SEC"/>
    <x v="1934"/>
    <s v="GENARD ADRIEN"/>
    <n v="5.64"/>
    <n v="0"/>
    <n v="0"/>
    <n v="8.3000000000000007"/>
    <n v="0"/>
    <n v="0"/>
    <n v="8.82"/>
    <n v="0"/>
    <n v="0"/>
    <n v="12.19"/>
    <n v="0"/>
    <n v="0"/>
    <n v="13.940000000000001"/>
    <n v="26.65"/>
    <s v="071532"/>
    <x v="1934"/>
  </r>
  <r>
    <s v="5"/>
    <s v="SEC"/>
    <x v="1935"/>
    <s v="BERNY JUSTIN"/>
    <n v="14.35"/>
    <n v="0"/>
    <n v="0"/>
    <n v="10.33"/>
    <n v="0"/>
    <n v="0"/>
    <n v="19.53"/>
    <n v="0"/>
    <n v="0"/>
    <n v="22.14"/>
    <n v="1.07"/>
    <n v="0"/>
    <n v="24.68"/>
    <n v="56.02"/>
    <s v="071532"/>
    <x v="1935"/>
  </r>
  <r>
    <s v="5"/>
    <s v="SEC"/>
    <x v="1936"/>
    <s v="SECTEUR BLAN "/>
    <m/>
    <m/>
    <m/>
    <m/>
    <m/>
    <m/>
    <m/>
    <m/>
    <m/>
    <m/>
    <m/>
    <m/>
    <n v="0"/>
    <n v="0"/>
    <s v="071532"/>
    <x v="1936"/>
  </r>
  <r>
    <m/>
    <m/>
    <x v="1937"/>
    <m/>
    <m/>
    <m/>
    <m/>
    <m/>
    <m/>
    <m/>
    <m/>
    <m/>
    <m/>
    <m/>
    <m/>
    <m/>
    <n v="0"/>
    <n v="0"/>
    <e v="#N/A"/>
    <x v="1937"/>
  </r>
  <r>
    <m/>
    <m/>
    <x v="1937"/>
    <m/>
    <m/>
    <m/>
    <m/>
    <m/>
    <m/>
    <m/>
    <m/>
    <m/>
    <m/>
    <m/>
    <m/>
    <m/>
    <n v="0"/>
    <n v="0"/>
    <e v="#N/A"/>
    <x v="1937"/>
  </r>
  <r>
    <m/>
    <m/>
    <x v="1937"/>
    <m/>
    <m/>
    <m/>
    <m/>
    <m/>
    <m/>
    <m/>
    <m/>
    <m/>
    <m/>
    <m/>
    <m/>
    <m/>
    <n v="0"/>
    <n v="0"/>
    <e v="#N/A"/>
    <x v="1937"/>
  </r>
  <r>
    <m/>
    <m/>
    <x v="1937"/>
    <m/>
    <m/>
    <m/>
    <m/>
    <m/>
    <m/>
    <m/>
    <m/>
    <m/>
    <m/>
    <m/>
    <m/>
    <m/>
    <n v="0"/>
    <n v="0"/>
    <e v="#N/A"/>
    <x v="1937"/>
  </r>
  <r>
    <m/>
    <m/>
    <x v="1937"/>
    <m/>
    <m/>
    <m/>
    <m/>
    <m/>
    <m/>
    <m/>
    <m/>
    <m/>
    <m/>
    <m/>
    <m/>
    <m/>
    <m/>
    <m/>
    <m/>
    <x v="1938"/>
  </r>
</pivotCacheRecords>
</file>

<file path=xl/pivotCache/pivotCacheRecords6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027">
  <r>
    <x v="0"/>
    <s v="FLORIAN MALON"/>
    <n v="1"/>
    <n v="100"/>
    <n v="1"/>
    <n v="100"/>
  </r>
  <r>
    <x v="1"/>
    <s v="LAURIE ASTIER"/>
    <n v="1"/>
    <n v="100"/>
    <n v="1"/>
    <n v="100"/>
  </r>
  <r>
    <x v="2"/>
    <s v="FABIEN BENOIT"/>
    <n v="1"/>
    <n v="100"/>
    <n v="1"/>
    <n v="100"/>
  </r>
  <r>
    <x v="3"/>
    <s v="VINCENT GORECKI"/>
    <n v="1"/>
    <n v="100"/>
    <n v="1"/>
    <n v="100"/>
  </r>
  <r>
    <x v="4"/>
    <s v="CELINE DURAND"/>
    <n v="1"/>
    <n v="100"/>
    <n v="1"/>
    <n v="100"/>
  </r>
  <r>
    <x v="5"/>
    <s v="JUSTINE ROUX"/>
    <n v="1"/>
    <n v="100"/>
    <n v="1"/>
    <n v="100"/>
  </r>
  <r>
    <x v="6"/>
    <s v="VIRGINIE NOETINGER"/>
    <n v="2"/>
    <n v="100"/>
    <n v="2"/>
    <n v="100"/>
  </r>
  <r>
    <x v="7"/>
    <s v="SARAH CARNEIRO"/>
    <n v="1"/>
    <n v="100"/>
    <n v="1"/>
    <n v="100"/>
  </r>
  <r>
    <x v="8"/>
    <s v="THEO ROZE"/>
    <n v="1"/>
    <n v="100"/>
    <n v="1"/>
    <n v="100"/>
  </r>
  <r>
    <x v="9"/>
    <s v="SARAH FREHEL"/>
    <n v="2"/>
    <n v="100"/>
    <n v="2"/>
    <n v="100"/>
  </r>
  <r>
    <x v="10"/>
    <s v="BENJAMIN RETAIL"/>
    <n v="1"/>
    <n v="100"/>
    <n v="1"/>
    <n v="100"/>
  </r>
  <r>
    <x v="11"/>
    <s v="MARIE GARNIER"/>
    <n v="1"/>
    <n v="100"/>
    <n v="1"/>
    <n v="100"/>
  </r>
  <r>
    <x v="12"/>
    <s v="ARNAUD KOOS"/>
    <n v="1"/>
    <n v="100"/>
    <n v="1"/>
    <n v="100"/>
  </r>
  <r>
    <x v="13"/>
    <s v="JULIEN MUZZOLINI"/>
    <n v="1"/>
    <n v="100"/>
    <n v="1"/>
    <n v="100"/>
  </r>
  <r>
    <x v="14"/>
    <s v="SINCLAIR LEGRAND CHEVALLIER"/>
    <n v="2"/>
    <n v="100"/>
    <n v="2"/>
    <n v="100"/>
  </r>
  <r>
    <x v="15"/>
    <s v="MYRIAM CRETIN"/>
    <n v="1"/>
    <n v="100"/>
    <n v="1"/>
    <n v="100"/>
  </r>
  <r>
    <x v="16"/>
    <s v="HUGO RAGACHE"/>
    <n v="1"/>
    <n v="100"/>
    <n v="1"/>
    <n v="100"/>
  </r>
  <r>
    <x v="17"/>
    <s v="EMMANUEL HELGUERA PADILLA"/>
    <n v="1"/>
    <n v="100"/>
    <n v="1"/>
    <n v="100"/>
  </r>
  <r>
    <x v="18"/>
    <s v="JEREMY BOULANGER"/>
    <n v="1"/>
    <n v="100"/>
    <n v="1"/>
    <n v="100"/>
  </r>
  <r>
    <x v="19"/>
    <s v="AMANDINE MAGGIONI"/>
    <n v="1"/>
    <n v="100"/>
    <n v="1"/>
    <n v="100"/>
  </r>
  <r>
    <x v="20"/>
    <s v="ADRIEN ROUGIERE"/>
    <n v="1"/>
    <n v="100"/>
    <n v="1"/>
    <n v="100"/>
  </r>
  <r>
    <x v="21"/>
    <s v="NICOLAS JOSSE"/>
    <n v="1"/>
    <n v="100"/>
    <n v="1"/>
    <n v="100"/>
  </r>
  <r>
    <x v="22"/>
    <s v="AURORE MAURY POIRETTE"/>
    <n v="2"/>
    <n v="100"/>
    <n v="2"/>
    <n v="100"/>
  </r>
  <r>
    <x v="23"/>
    <s v="AURELIE DELISLE"/>
    <n v="1"/>
    <n v="100"/>
    <n v="1"/>
    <n v="100"/>
  </r>
  <r>
    <x v="24"/>
    <s v="OLIVIA DEMEY"/>
    <n v="1"/>
    <n v="100"/>
    <n v="1"/>
    <n v="100"/>
  </r>
  <r>
    <x v="25"/>
    <s v="WILLIAM AYARI"/>
    <n v="1"/>
    <n v="100"/>
    <n v="1"/>
    <n v="100"/>
  </r>
  <r>
    <x v="26"/>
    <s v="FLORANE FOUCHER"/>
    <n v="1"/>
    <n v="100"/>
    <n v="1"/>
    <n v="100"/>
  </r>
  <r>
    <x v="27"/>
    <s v="ALEXIS MERMET"/>
    <n v="5"/>
    <n v="100"/>
    <n v="5"/>
    <n v="100"/>
  </r>
  <r>
    <x v="28"/>
    <s v="STEEVE ROMP"/>
    <n v="1"/>
    <n v="100"/>
    <n v="1"/>
    <n v="100"/>
  </r>
  <r>
    <x v="29"/>
    <s v="SUZANNE CHAPPEZ"/>
    <n v="1"/>
    <n v="100"/>
    <n v="1"/>
    <n v="100"/>
  </r>
  <r>
    <x v="30"/>
    <s v="FREDERIC CHEVALME"/>
    <n v="1"/>
    <n v="100"/>
    <n v="1"/>
    <n v="100"/>
  </r>
  <r>
    <x v="31"/>
    <s v="OPHELIE CORMON"/>
    <n v="2"/>
    <n v="100"/>
    <n v="2"/>
    <n v="100"/>
  </r>
  <r>
    <x v="32"/>
    <s v="SEVERINE BOUVIER"/>
    <n v="1"/>
    <n v="100"/>
    <n v="1"/>
    <n v="100"/>
  </r>
  <r>
    <x v="33"/>
    <s v="KARINE PEREIRA"/>
    <n v="1"/>
    <n v="100"/>
    <n v="1"/>
    <n v="100"/>
  </r>
  <r>
    <x v="34"/>
    <s v="MOUNIR BOUFRIOUA"/>
    <n v="1"/>
    <n v="100"/>
    <n v="1"/>
    <n v="100"/>
  </r>
  <r>
    <x v="35"/>
    <s v="MATHIEU BRUCHLEN"/>
    <n v="1"/>
    <n v="100"/>
    <n v="1"/>
    <n v="100"/>
  </r>
  <r>
    <x v="36"/>
    <s v="JEROME DIF"/>
    <n v="1"/>
    <n v="100"/>
    <n v="1"/>
    <n v="100"/>
  </r>
  <r>
    <x v="37"/>
    <s v="EMELINE LUZEAU"/>
    <n v="1"/>
    <n v="100"/>
    <n v="1"/>
    <n v="100"/>
  </r>
  <r>
    <x v="38"/>
    <s v="JULIEN BOUCHETTAT"/>
    <n v="3"/>
    <n v="100"/>
    <n v="3"/>
    <n v="100"/>
  </r>
  <r>
    <x v="39"/>
    <s v="STEVE IDJEDD"/>
    <n v="2"/>
    <n v="100"/>
    <n v="2"/>
    <n v="100"/>
  </r>
  <r>
    <x v="40"/>
    <s v="CYRIL BABIN"/>
    <n v="1"/>
    <n v="100"/>
    <n v="1"/>
    <n v="100"/>
  </r>
  <r>
    <x v="41"/>
    <s v="KARINE BOSQUET"/>
    <n v="2"/>
    <n v="100"/>
    <n v="2"/>
    <n v="100"/>
  </r>
  <r>
    <x v="42"/>
    <s v="BENOIT MOLINA"/>
    <n v="1"/>
    <n v="100"/>
    <n v="1"/>
    <n v="100"/>
  </r>
  <r>
    <x v="43"/>
    <s v="YANNICK BOISSIERE"/>
    <n v="1"/>
    <n v="100"/>
    <n v="1"/>
    <n v="100"/>
  </r>
  <r>
    <x v="44"/>
    <s v="CYRIL RUARD"/>
    <n v="1"/>
    <n v="100"/>
    <n v="1"/>
    <n v="100"/>
  </r>
  <r>
    <x v="45"/>
    <s v="NATHALIE CARLA"/>
    <n v="1"/>
    <n v="100"/>
    <n v="1"/>
    <n v="100"/>
  </r>
  <r>
    <x v="46"/>
    <s v="GERALD ALIAS"/>
    <n v="1"/>
    <n v="100"/>
    <n v="1"/>
    <n v="100"/>
  </r>
  <r>
    <x v="47"/>
    <s v="EMILIE LUCIANI"/>
    <n v="1"/>
    <n v="100"/>
    <n v="1"/>
    <n v="100"/>
  </r>
  <r>
    <x v="48"/>
    <s v="FLORIAN CORBIER"/>
    <n v="1"/>
    <n v="100"/>
    <n v="1"/>
    <n v="100"/>
  </r>
  <r>
    <x v="49"/>
    <s v="DIMITRI LACROIX"/>
    <n v="1"/>
    <n v="100"/>
    <n v="1"/>
    <n v="100"/>
  </r>
  <r>
    <x v="50"/>
    <s v="KARINE NONNON"/>
    <n v="1"/>
    <n v="100"/>
    <n v="1"/>
    <n v="100"/>
  </r>
  <r>
    <x v="51"/>
    <s v="CEDRIC BAREL"/>
    <n v="2"/>
    <n v="100"/>
    <n v="2"/>
    <n v="100"/>
  </r>
  <r>
    <x v="52"/>
    <s v="JULIEN CHAMBON"/>
    <n v="4"/>
    <n v="100"/>
    <n v="4"/>
    <n v="100"/>
  </r>
  <r>
    <x v="53"/>
    <s v="DAMIEN BOUTICOURT"/>
    <n v="1"/>
    <n v="100"/>
    <n v="1"/>
    <n v="100"/>
  </r>
  <r>
    <x v="54"/>
    <s v="ABDOU CAMARA"/>
    <n v="1"/>
    <n v="100"/>
    <n v="1"/>
    <n v="100"/>
  </r>
  <r>
    <x v="55"/>
    <s v="BENJAMIN BABILLAUD"/>
    <n v="1"/>
    <n v="100"/>
    <n v="1"/>
    <n v="100"/>
  </r>
  <r>
    <x v="56"/>
    <s v="DAMIEN PERROUAULT"/>
    <n v="3"/>
    <n v="100"/>
    <n v="3"/>
    <n v="100"/>
  </r>
  <r>
    <x v="57"/>
    <s v="THOMAS BIENVENU"/>
    <n v="1"/>
    <n v="100"/>
    <n v="1"/>
    <n v="100"/>
  </r>
  <r>
    <x v="58"/>
    <s v="LAETITIA KASPRZYK"/>
    <n v="1"/>
    <n v="100"/>
    <n v="1"/>
    <n v="100"/>
  </r>
  <r>
    <x v="59"/>
    <s v="STEPHANIE REGNIER"/>
    <n v="3"/>
    <n v="100"/>
    <n v="3"/>
    <n v="100"/>
  </r>
  <r>
    <x v="60"/>
    <s v="LUDOVIC GURY"/>
    <n v="1"/>
    <n v="100"/>
    <n v="1"/>
    <n v="100"/>
  </r>
  <r>
    <x v="61"/>
    <s v="MARIE MICAULT"/>
    <n v="1"/>
    <n v="100"/>
    <n v="1"/>
    <n v="100"/>
  </r>
  <r>
    <x v="62"/>
    <s v="FLORENT FILLON"/>
    <n v="2"/>
    <n v="100"/>
    <n v="2"/>
    <n v="100"/>
  </r>
  <r>
    <x v="63"/>
    <s v="LORIANE ALLARD"/>
    <n v="1"/>
    <n v="100"/>
    <n v="1"/>
    <n v="100"/>
  </r>
  <r>
    <x v="64"/>
    <s v="MATHIEU SEVE"/>
    <n v="4"/>
    <n v="100"/>
    <n v="4"/>
    <n v="100"/>
  </r>
  <r>
    <x v="65"/>
    <s v="SAMANTHA ARIF"/>
    <n v="1"/>
    <n v="100"/>
    <n v="1"/>
    <n v="100"/>
  </r>
  <r>
    <x v="66"/>
    <s v="PAULINE MAZUE TAKOUACHET"/>
    <n v="2"/>
    <n v="100"/>
    <n v="2"/>
    <n v="100"/>
  </r>
  <r>
    <x v="67"/>
    <s v="MAEVA DE ARAUJO"/>
    <n v="2"/>
    <n v="100"/>
    <n v="2"/>
    <n v="100"/>
  </r>
  <r>
    <x v="68"/>
    <s v="BENJAMIN OGER"/>
    <n v="3"/>
    <n v="100"/>
    <n v="3"/>
    <n v="100"/>
  </r>
  <r>
    <x v="69"/>
    <s v="SOPHIE SOLENTE"/>
    <n v="1"/>
    <n v="100"/>
    <n v="1"/>
    <n v="100"/>
  </r>
  <r>
    <x v="70"/>
    <s v="DOMINIQUE CASTELAIN"/>
    <n v="1"/>
    <n v="100"/>
    <n v="1"/>
    <n v="100"/>
  </r>
  <r>
    <x v="71"/>
    <s v="JOHN LICINA"/>
    <n v="2"/>
    <n v="100"/>
    <n v="2"/>
    <n v="100"/>
  </r>
  <r>
    <x v="72"/>
    <s v="MICHAEL PIZARRO"/>
    <n v="1"/>
    <n v="100"/>
    <n v="1"/>
    <n v="100"/>
  </r>
  <r>
    <x v="73"/>
    <s v="JULIEN CHIDAINE"/>
    <n v="1"/>
    <n v="100"/>
    <n v="1"/>
    <n v="100"/>
  </r>
  <r>
    <x v="74"/>
    <s v="MATHIEU ARBOUIN"/>
    <n v="1"/>
    <n v="100"/>
    <n v="1"/>
    <n v="100"/>
  </r>
  <r>
    <x v="75"/>
    <s v="JEROME BODRANT"/>
    <n v="6"/>
    <n v="100"/>
    <n v="6"/>
    <n v="100"/>
  </r>
  <r>
    <x v="76"/>
    <s v="VINCENT BERTON"/>
    <n v="3"/>
    <n v="100"/>
    <n v="3"/>
    <n v="100"/>
  </r>
  <r>
    <x v="77"/>
    <s v="CAROLINE LAMORY"/>
    <n v="1"/>
    <n v="100"/>
    <n v="1"/>
    <n v="100"/>
  </r>
  <r>
    <x v="78"/>
    <s v="VERONIQUE RICAUD"/>
    <n v="1"/>
    <n v="100"/>
    <n v="1"/>
    <n v="100"/>
  </r>
  <r>
    <x v="79"/>
    <s v="CHRISTIANE HENRI"/>
    <n v="1"/>
    <n v="100"/>
    <n v="1"/>
    <n v="100"/>
  </r>
  <r>
    <x v="80"/>
    <s v="MATTHIEU MONFLIER"/>
    <n v="1"/>
    <n v="100"/>
    <n v="1"/>
    <n v="100"/>
  </r>
  <r>
    <x v="81"/>
    <s v="ALINE FAIVRE"/>
    <n v="1"/>
    <n v="100"/>
    <n v="1"/>
    <n v="100"/>
  </r>
  <r>
    <x v="82"/>
    <s v="GUILLAUME ALTEA"/>
    <n v="1"/>
    <n v="100"/>
    <n v="1"/>
    <n v="100"/>
  </r>
  <r>
    <x v="83"/>
    <s v="SNEZANA SPIESER"/>
    <n v="1"/>
    <n v="100"/>
    <n v="1"/>
    <n v="100"/>
  </r>
  <r>
    <x v="84"/>
    <s v="ALEXANDRE GAUGAIN"/>
    <n v="1"/>
    <n v="100"/>
    <n v="1"/>
    <n v="100"/>
  </r>
  <r>
    <x v="85"/>
    <s v="ROMAIN MALET"/>
    <n v="5"/>
    <n v="100"/>
    <n v="5"/>
    <n v="100"/>
  </r>
  <r>
    <x v="86"/>
    <s v="EMILIE LESOURD"/>
    <n v="1"/>
    <n v="100"/>
    <n v="1"/>
    <n v="100"/>
  </r>
  <r>
    <x v="87"/>
    <s v="THIBAUT ARNEODO"/>
    <n v="2"/>
    <n v="100"/>
    <n v="2"/>
    <n v="100"/>
  </r>
  <r>
    <x v="88"/>
    <s v="OLIVIER HOFFER"/>
    <n v="5"/>
    <n v="100"/>
    <n v="5"/>
    <n v="100"/>
  </r>
  <r>
    <x v="89"/>
    <s v="CHRISTOPHE DENIS"/>
    <n v="1"/>
    <n v="100"/>
    <n v="1"/>
    <n v="100"/>
  </r>
  <r>
    <x v="90"/>
    <s v="SAMI BEN M RAD"/>
    <n v="1"/>
    <n v="100"/>
    <n v="1"/>
    <n v="100"/>
  </r>
  <r>
    <x v="91"/>
    <s v="PEGGY CONILL BLEUSE"/>
    <n v="1"/>
    <n v="100"/>
    <n v="1"/>
    <n v="100"/>
  </r>
  <r>
    <x v="92"/>
    <s v="JULIEN MORENO"/>
    <n v="1"/>
    <n v="100"/>
    <n v="1"/>
    <n v="100"/>
  </r>
  <r>
    <x v="93"/>
    <s v="MAGALI MARQUES"/>
    <n v="1"/>
    <n v="100"/>
    <n v="1"/>
    <n v="100"/>
  </r>
  <r>
    <x v="94"/>
    <s v="CHRISTOPHE GERARD"/>
    <n v="1"/>
    <n v="100"/>
    <n v="1"/>
    <n v="100"/>
  </r>
  <r>
    <x v="95"/>
    <s v="JONATHAN BARBARESI"/>
    <n v="1"/>
    <n v="100"/>
    <n v="1"/>
    <n v="100"/>
  </r>
  <r>
    <x v="96"/>
    <s v="MORGAN GOYET"/>
    <n v="1"/>
    <n v="100"/>
    <n v="1"/>
    <n v="100"/>
  </r>
  <r>
    <x v="97"/>
    <s v="NICOLAS GARNIER"/>
    <n v="2"/>
    <n v="100"/>
    <n v="2"/>
    <n v="100"/>
  </r>
  <r>
    <x v="98"/>
    <s v="AURELIEN GARREAU"/>
    <n v="1"/>
    <n v="100"/>
    <n v="1"/>
    <n v="100"/>
  </r>
  <r>
    <x v="99"/>
    <s v="SANDRINE LEONE"/>
    <n v="1"/>
    <n v="100"/>
    <n v="1"/>
    <n v="100"/>
  </r>
  <r>
    <x v="100"/>
    <s v="SANDIE BEAUBOIS"/>
    <n v="3"/>
    <n v="100"/>
    <n v="3"/>
    <n v="100"/>
  </r>
  <r>
    <x v="101"/>
    <s v="REYNALD GEMAIN"/>
    <n v="3"/>
    <n v="100"/>
    <n v="3"/>
    <n v="100"/>
  </r>
  <r>
    <x v="102"/>
    <s v="JULIEN RICARD"/>
    <n v="1"/>
    <n v="100"/>
    <n v="1"/>
    <n v="100"/>
  </r>
  <r>
    <x v="103"/>
    <s v="FRANCK CASTRONOVO"/>
    <n v="1"/>
    <n v="100"/>
    <n v="1"/>
    <n v="100"/>
  </r>
  <r>
    <x v="104"/>
    <s v="YOANN LE GARREC"/>
    <n v="1"/>
    <n v="100"/>
    <n v="1"/>
    <n v="100"/>
  </r>
  <r>
    <x v="105"/>
    <s v="MATHIEU DANTEC"/>
    <n v="1"/>
    <n v="100"/>
    <n v="1"/>
    <n v="100"/>
  </r>
  <r>
    <x v="106"/>
    <s v="JULIEN JOUANNET"/>
    <n v="1"/>
    <n v="100"/>
    <n v="1"/>
    <n v="100"/>
  </r>
  <r>
    <x v="107"/>
    <s v="SEBASTIEN PIETTE"/>
    <n v="3"/>
    <n v="100"/>
    <n v="3"/>
    <n v="100"/>
  </r>
  <r>
    <x v="108"/>
    <s v="SANDIE HAGEGE"/>
    <n v="1"/>
    <n v="100"/>
    <n v="1"/>
    <n v="100"/>
  </r>
  <r>
    <x v="109"/>
    <s v="THOMAS GILLES"/>
    <n v="1"/>
    <n v="100"/>
    <n v="1"/>
    <n v="100"/>
  </r>
  <r>
    <x v="110"/>
    <s v="CAROLINE PONSADA"/>
    <n v="1"/>
    <n v="100"/>
    <n v="1"/>
    <n v="100"/>
  </r>
  <r>
    <x v="111"/>
    <s v="STEVEN JURASZCZYK"/>
    <n v="1"/>
    <n v="100"/>
    <n v="1"/>
    <n v="100"/>
  </r>
  <r>
    <x v="112"/>
    <s v="MICKAEL LEBLANC"/>
    <n v="1"/>
    <n v="100"/>
    <n v="1"/>
    <n v="100"/>
  </r>
  <r>
    <x v="113"/>
    <s v="ALEXIS SANCHE"/>
    <n v="1"/>
    <n v="100"/>
    <n v="1"/>
    <n v="100"/>
  </r>
  <r>
    <x v="114"/>
    <s v="JOELLE DANN"/>
    <n v="1"/>
    <n v="100"/>
    <n v="1"/>
    <n v="100"/>
  </r>
  <r>
    <x v="115"/>
    <s v="DAVID MAINDROU"/>
    <n v="3"/>
    <n v="100"/>
    <n v="3"/>
    <n v="100"/>
  </r>
  <r>
    <x v="116"/>
    <s v="RICHARD CAUCHY"/>
    <n v="1"/>
    <n v="100"/>
    <n v="1"/>
    <n v="100"/>
  </r>
  <r>
    <x v="117"/>
    <s v="ANTHONY FORI"/>
    <n v="1"/>
    <n v="100"/>
    <n v="1"/>
    <n v="100"/>
  </r>
  <r>
    <x v="118"/>
    <s v="AURELIEN ROULET"/>
    <n v="2"/>
    <n v="100"/>
    <n v="2"/>
    <n v="100"/>
  </r>
  <r>
    <x v="119"/>
    <s v="SANDRINE KONKLEWSKI"/>
    <n v="1"/>
    <n v="100"/>
    <n v="1"/>
    <n v="100"/>
  </r>
  <r>
    <x v="120"/>
    <s v="NOANN FOURNIER"/>
    <n v="1"/>
    <n v="100"/>
    <n v="1"/>
    <n v="100"/>
  </r>
  <r>
    <x v="121"/>
    <s v="FERNANDO GARCIA"/>
    <n v="1"/>
    <n v="100"/>
    <n v="1"/>
    <n v="100"/>
  </r>
  <r>
    <x v="122"/>
    <s v="JEAN-PIERRE MERCIER"/>
    <n v="1"/>
    <n v="100"/>
    <n v="1"/>
    <n v="100"/>
  </r>
  <r>
    <x v="123"/>
    <s v="BERNARD GRIMALDI"/>
    <n v="1"/>
    <n v="100"/>
    <n v="1"/>
    <n v="100"/>
  </r>
  <r>
    <x v="124"/>
    <s v="CHRISTOPHE POUTEAU"/>
    <n v="2"/>
    <n v="100"/>
    <n v="2"/>
    <n v="100"/>
  </r>
  <r>
    <x v="125"/>
    <s v="FRANCK LAINE"/>
    <n v="5"/>
    <n v="100"/>
    <n v="5"/>
    <n v="100"/>
  </r>
  <r>
    <x v="126"/>
    <s v="CLAUDIA CARIOU"/>
    <n v="4"/>
    <n v="100"/>
    <n v="4"/>
    <n v="100"/>
  </r>
  <r>
    <x v="127"/>
    <s v="ANTHONY DUMONTEIL"/>
    <n v="4"/>
    <n v="100"/>
    <n v="4"/>
    <n v="100"/>
  </r>
  <r>
    <x v="128"/>
    <s v="GUILLAUME MALCAVAT"/>
    <n v="3"/>
    <n v="100"/>
    <n v="3"/>
    <n v="100"/>
  </r>
  <r>
    <x v="129"/>
    <s v="VINCENT KAYSER"/>
    <n v="1"/>
    <n v="100"/>
    <n v="1"/>
    <n v="100"/>
  </r>
  <r>
    <x v="130"/>
    <s v="CHRISTIAN BARBATI"/>
    <n v="1"/>
    <n v="100"/>
    <n v="1"/>
    <n v="100"/>
  </r>
  <r>
    <x v="131"/>
    <s v="BRUNO PENIN"/>
    <n v="3"/>
    <n v="100"/>
    <n v="3"/>
    <n v="100"/>
  </r>
  <r>
    <x v="132"/>
    <s v="JULIEN MARTIN"/>
    <n v="1"/>
    <n v="100"/>
    <n v="1"/>
    <n v="100"/>
  </r>
  <r>
    <x v="133"/>
    <s v="PATRICK LAINE"/>
    <n v="1"/>
    <n v="100"/>
    <n v="1"/>
    <n v="100"/>
  </r>
  <r>
    <x v="134"/>
    <s v="GUENOLE LEFEUVRE"/>
    <n v="1"/>
    <n v="100"/>
    <n v="1"/>
    <n v="100"/>
  </r>
  <r>
    <x v="135"/>
    <s v="CHARLY RIVAUD"/>
    <n v="1"/>
    <n v="100"/>
    <n v="1"/>
    <n v="100"/>
  </r>
  <r>
    <x v="136"/>
    <s v="ANNE GIOAN"/>
    <n v="2"/>
    <n v="100"/>
    <n v="2"/>
    <n v="100"/>
  </r>
  <r>
    <x v="137"/>
    <s v="FABRICE SALEMBIER"/>
    <n v="2"/>
    <n v="100"/>
    <n v="2"/>
    <n v="100"/>
  </r>
  <r>
    <x v="138"/>
    <s v="LAURENCE BERTHELOT"/>
    <n v="1"/>
    <n v="100"/>
    <n v="1"/>
    <n v="100"/>
  </r>
  <r>
    <x v="139"/>
    <s v="MICHEL MAGNALDI"/>
    <n v="11"/>
    <n v="100"/>
    <n v="11"/>
    <n v="100"/>
  </r>
  <r>
    <x v="140"/>
    <s v="GREGORY MARIE"/>
    <n v="1"/>
    <n v="100"/>
    <n v="1"/>
    <n v="100"/>
  </r>
  <r>
    <x v="141"/>
    <s v="VINCENT GOUBAUD"/>
    <n v="1"/>
    <n v="100"/>
    <n v="1"/>
    <n v="100"/>
  </r>
  <r>
    <x v="142"/>
    <s v="MICHEL GIRARD"/>
    <n v="3"/>
    <n v="100"/>
    <n v="3"/>
    <n v="100"/>
  </r>
  <r>
    <x v="143"/>
    <s v="REDA KAMALI"/>
    <n v="2"/>
    <n v="100"/>
    <n v="2"/>
    <n v="100"/>
  </r>
  <r>
    <x v="144"/>
    <s v="FABIEN CORDIER"/>
    <n v="1"/>
    <n v="100"/>
    <n v="1"/>
    <n v="100"/>
  </r>
  <r>
    <x v="145"/>
    <s v="SYLVIE BALDOMA"/>
    <n v="1"/>
    <n v="100"/>
    <n v="1"/>
    <n v="100"/>
  </r>
  <r>
    <x v="146"/>
    <s v="SAMUEL CASULA"/>
    <n v="1"/>
    <n v="100"/>
    <n v="1"/>
    <n v="100"/>
  </r>
  <r>
    <x v="147"/>
    <s v="LUDOVIC LESTAGE"/>
    <n v="1"/>
    <n v="100"/>
    <n v="1"/>
    <n v="100"/>
  </r>
  <r>
    <x v="148"/>
    <s v="MICHAEL DOUDARD"/>
    <n v="1"/>
    <n v="100"/>
    <n v="1"/>
    <n v="100"/>
  </r>
  <r>
    <x v="149"/>
    <s v="PHILIPPE FOUILLOUSE"/>
    <n v="9"/>
    <n v="100"/>
    <n v="9"/>
    <n v="100"/>
  </r>
  <r>
    <x v="150"/>
    <s v="FRANK LEROUX"/>
    <n v="1"/>
    <n v="100"/>
    <n v="1"/>
    <n v="100"/>
  </r>
  <r>
    <x v="151"/>
    <s v="ZYEDE BEN-ISMAIL"/>
    <n v="5"/>
    <n v="100"/>
    <n v="5"/>
    <n v="100"/>
  </r>
  <r>
    <x v="152"/>
    <s v="ARNAUD HUBRECHT"/>
    <n v="3"/>
    <n v="100"/>
    <n v="3"/>
    <n v="100"/>
  </r>
  <r>
    <x v="153"/>
    <s v="SEVERINE NORMAND"/>
    <n v="2"/>
    <n v="100"/>
    <n v="2"/>
    <n v="100"/>
  </r>
  <r>
    <x v="154"/>
    <s v="LEONARD GOY"/>
    <n v="1"/>
    <n v="100"/>
    <n v="1"/>
    <n v="100"/>
  </r>
  <r>
    <x v="155"/>
    <s v="CHRISTOPHE BROUTIN"/>
    <n v="1"/>
    <n v="100"/>
    <n v="1"/>
    <n v="100"/>
  </r>
  <r>
    <x v="156"/>
    <s v="BERTRAND MEILLAN"/>
    <n v="5"/>
    <n v="100"/>
    <n v="5"/>
    <n v="100"/>
  </r>
  <r>
    <x v="157"/>
    <s v="JACQUES-OLIVIER ROBIN"/>
    <n v="3"/>
    <n v="100"/>
    <n v="3"/>
    <n v="100"/>
  </r>
  <r>
    <x v="158"/>
    <s v="EMMANUEL THIEL"/>
    <n v="8"/>
    <n v="87.5"/>
    <n v="8"/>
    <n v="87.5"/>
  </r>
  <r>
    <x v="159"/>
    <s v="SYLVAIN RUF"/>
    <n v="8"/>
    <n v="87.5"/>
    <n v="8"/>
    <n v="87.5"/>
  </r>
  <r>
    <x v="160"/>
    <s v="DOMENICO TARRICONE"/>
    <n v="8"/>
    <n v="87.5"/>
    <n v="8"/>
    <n v="87.5"/>
  </r>
  <r>
    <x v="161"/>
    <s v="JEROME MOUGIN"/>
    <n v="7"/>
    <n v="85.7"/>
    <n v="7"/>
    <n v="85.7"/>
  </r>
  <r>
    <x v="162"/>
    <s v="JOHAN GRIFFE"/>
    <n v="6"/>
    <n v="83.3"/>
    <n v="6"/>
    <n v="83.3"/>
  </r>
  <r>
    <x v="163"/>
    <s v="LAURENCE LE SOMMER"/>
    <n v="11"/>
    <n v="81.8"/>
    <n v="11"/>
    <n v="81.8"/>
  </r>
  <r>
    <x v="164"/>
    <s v="SABINE GALLIEN"/>
    <n v="5"/>
    <n v="80"/>
    <n v="5"/>
    <n v="80"/>
  </r>
  <r>
    <x v="165"/>
    <s v="ERIC MACHET"/>
    <n v="5"/>
    <n v="80"/>
    <n v="5"/>
    <n v="80"/>
  </r>
  <r>
    <x v="166"/>
    <s v="DANIEL BREZIN"/>
    <n v="9"/>
    <n v="77.8"/>
    <n v="9"/>
    <n v="77.8"/>
  </r>
  <r>
    <x v="167"/>
    <s v="JENNIFER MOREAU"/>
    <n v="4"/>
    <n v="75"/>
    <n v="4"/>
    <n v="75"/>
  </r>
  <r>
    <x v="168"/>
    <s v="FREDERIC BOYADJIAN"/>
    <n v="3"/>
    <n v="66.7"/>
    <n v="3"/>
    <n v="66.7"/>
  </r>
  <r>
    <x v="169"/>
    <s v="BORIS FARYNIARZ"/>
    <n v="3"/>
    <n v="66.7"/>
    <n v="3"/>
    <n v="66.7"/>
  </r>
  <r>
    <x v="170"/>
    <s v="PASCAL MEYER"/>
    <n v="3"/>
    <n v="66.7"/>
    <n v="3"/>
    <n v="66.7"/>
  </r>
  <r>
    <x v="171"/>
    <s v="SERGE DENIEL"/>
    <n v="6"/>
    <n v="66.7"/>
    <n v="6"/>
    <n v="66.7"/>
  </r>
  <r>
    <x v="172"/>
    <s v="THIERRY PHILIPPON"/>
    <n v="6"/>
    <n v="66.7"/>
    <n v="6"/>
    <n v="66.7"/>
  </r>
  <r>
    <x v="173"/>
    <s v="ANTOINE MAMOURI"/>
    <n v="3"/>
    <n v="66.7"/>
    <n v="3"/>
    <n v="66.7"/>
  </r>
  <r>
    <x v="174"/>
    <s v="VERONIQUE DALIGAUD"/>
    <n v="11"/>
    <n v="63.6"/>
    <n v="11"/>
    <n v="63.6"/>
  </r>
  <r>
    <x v="175"/>
    <s v="NICOLAS BUISSON"/>
    <n v="8"/>
    <n v="62.5"/>
    <n v="8"/>
    <n v="62.5"/>
  </r>
  <r>
    <x v="176"/>
    <s v="MATHIEU MILLE"/>
    <n v="8"/>
    <n v="62.5"/>
    <n v="8"/>
    <n v="62.5"/>
  </r>
  <r>
    <x v="177"/>
    <s v="LIONEL NOIRAULT"/>
    <n v="8"/>
    <n v="62.5"/>
    <n v="8"/>
    <n v="62.5"/>
  </r>
  <r>
    <x v="178"/>
    <s v="XAVIER GADAT"/>
    <n v="5"/>
    <n v="60"/>
    <n v="5"/>
    <n v="60"/>
  </r>
  <r>
    <x v="179"/>
    <s v="JULIEN MEYER"/>
    <n v="7"/>
    <n v="57.1"/>
    <n v="7"/>
    <n v="57.1"/>
  </r>
  <r>
    <x v="180"/>
    <s v="VIRGINIE NEYRON"/>
    <n v="7"/>
    <n v="57.1"/>
    <n v="7"/>
    <n v="57.1"/>
  </r>
  <r>
    <x v="181"/>
    <s v="DAVID SORIN"/>
    <n v="2"/>
    <n v="50"/>
    <n v="2"/>
    <n v="50"/>
  </r>
  <r>
    <x v="182"/>
    <s v="AUDREY GLATIGNY"/>
    <n v="2"/>
    <n v="50"/>
    <n v="2"/>
    <n v="50"/>
  </r>
  <r>
    <x v="183"/>
    <s v="SEBASTIEN FONTENAUD"/>
    <n v="2"/>
    <n v="50"/>
    <n v="2"/>
    <n v="50"/>
  </r>
  <r>
    <x v="184"/>
    <s v="SABRINA RENAUD"/>
    <n v="2"/>
    <n v="50"/>
    <n v="2"/>
    <n v="50"/>
  </r>
  <r>
    <x v="185"/>
    <s v="VIRGINIE BRUCKER"/>
    <n v="2"/>
    <n v="50"/>
    <n v="2"/>
    <n v="50"/>
  </r>
  <r>
    <x v="186"/>
    <s v="FLORENT BOCCACCIO"/>
    <n v="2"/>
    <n v="50"/>
    <n v="2"/>
    <n v="50"/>
  </r>
  <r>
    <x v="187"/>
    <s v="CHRISTOPHE PEUCAT"/>
    <n v="2"/>
    <n v="50"/>
    <n v="2"/>
    <n v="50"/>
  </r>
  <r>
    <x v="188"/>
    <s v="DYLAN DE BATTISTI"/>
    <n v="2"/>
    <n v="50"/>
    <n v="2"/>
    <n v="50"/>
  </r>
  <r>
    <x v="189"/>
    <s v="MAUD GENTY"/>
    <n v="2"/>
    <n v="50"/>
    <n v="2"/>
    <n v="50"/>
  </r>
  <r>
    <x v="190"/>
    <s v="MAXIME DOVETTA"/>
    <n v="2"/>
    <n v="50"/>
    <n v="2"/>
    <n v="50"/>
  </r>
  <r>
    <x v="191"/>
    <s v="THOMAS AUDEBRAND"/>
    <n v="4"/>
    <n v="50"/>
    <n v="4"/>
    <n v="50"/>
  </r>
  <r>
    <x v="192"/>
    <s v="VERONIQUE BALLALOUD"/>
    <n v="2"/>
    <n v="50"/>
    <n v="2"/>
    <n v="50"/>
  </r>
  <r>
    <x v="193"/>
    <s v="VINCENT TENEUR"/>
    <n v="2"/>
    <n v="50"/>
    <n v="2"/>
    <n v="50"/>
  </r>
  <r>
    <x v="194"/>
    <s v="MAYEUL MEIFFREN"/>
    <n v="2"/>
    <n v="50"/>
    <n v="2"/>
    <n v="50"/>
  </r>
  <r>
    <x v="195"/>
    <s v="MATHIEU BERUGEAU"/>
    <n v="2"/>
    <n v="50"/>
    <n v="2"/>
    <n v="50"/>
  </r>
  <r>
    <x v="196"/>
    <s v="CHRISTOPHE BRIDANT"/>
    <n v="2"/>
    <n v="50"/>
    <n v="2"/>
    <n v="50"/>
  </r>
  <r>
    <x v="197"/>
    <s v="FABIEN LE ROCH"/>
    <n v="4"/>
    <n v="50"/>
    <n v="4"/>
    <n v="50"/>
  </r>
  <r>
    <x v="198"/>
    <s v="PASCAL REBIERE"/>
    <n v="2"/>
    <n v="50"/>
    <n v="2"/>
    <n v="50"/>
  </r>
  <r>
    <x v="199"/>
    <s v="ERIC BASSO"/>
    <n v="2"/>
    <n v="50"/>
    <n v="2"/>
    <n v="50"/>
  </r>
  <r>
    <x v="200"/>
    <s v="EMILIEN RUIZ"/>
    <n v="2"/>
    <n v="50"/>
    <n v="2"/>
    <n v="50"/>
  </r>
  <r>
    <x v="201"/>
    <s v="MEHDI LAMANT"/>
    <n v="2"/>
    <n v="50"/>
    <n v="2"/>
    <n v="50"/>
  </r>
  <r>
    <x v="202"/>
    <s v="DANIEL MIRAMBEAU"/>
    <n v="2"/>
    <n v="50"/>
    <n v="2"/>
    <n v="50"/>
  </r>
  <r>
    <x v="203"/>
    <s v="ANNICK MURZEREAU"/>
    <n v="2"/>
    <n v="50"/>
    <n v="2"/>
    <n v="50"/>
  </r>
  <r>
    <x v="204"/>
    <s v="CATHERINE DANAIA"/>
    <n v="2"/>
    <n v="50"/>
    <n v="2"/>
    <n v="50"/>
  </r>
  <r>
    <x v="205"/>
    <s v="LAURENT BOURGOIS"/>
    <n v="7"/>
    <n v="42.9"/>
    <n v="7"/>
    <n v="42.9"/>
  </r>
  <r>
    <x v="206"/>
    <s v="FREDERIC ROUHAUD"/>
    <n v="7"/>
    <n v="42.9"/>
    <n v="7"/>
    <n v="42.9"/>
  </r>
  <r>
    <x v="207"/>
    <s v="PAUL DIGNE"/>
    <n v="3"/>
    <n v="33.299999999999997"/>
    <n v="3"/>
    <n v="33.299999999999997"/>
  </r>
  <r>
    <x v="208"/>
    <s v="PAULINE NOUVEL"/>
    <n v="3"/>
    <n v="33.299999999999997"/>
    <n v="3"/>
    <n v="33.299999999999997"/>
  </r>
  <r>
    <x v="209"/>
    <s v="MATTHIEU IRLES"/>
    <n v="3"/>
    <n v="33.299999999999997"/>
    <n v="3"/>
    <n v="33.299999999999997"/>
  </r>
  <r>
    <x v="210"/>
    <s v="MARINA DUGOUA"/>
    <n v="6"/>
    <n v="33.299999999999997"/>
    <n v="6"/>
    <n v="33.299999999999997"/>
  </r>
  <r>
    <x v="211"/>
    <s v="MYRIAM MELAO"/>
    <n v="3"/>
    <n v="33.299999999999997"/>
    <n v="3"/>
    <n v="33.299999999999997"/>
  </r>
  <r>
    <x v="212"/>
    <s v="SONIA NETZER"/>
    <n v="9"/>
    <n v="33.299999999999997"/>
    <n v="9"/>
    <n v="33.299999999999997"/>
  </r>
  <r>
    <x v="213"/>
    <s v="MAXIME BOEHLER"/>
    <n v="3"/>
    <n v="33.299999999999997"/>
    <n v="3"/>
    <n v="33.299999999999997"/>
  </r>
  <r>
    <x v="214"/>
    <s v="MARC KUPPELIN"/>
    <n v="3"/>
    <n v="33.299999999999997"/>
    <n v="3"/>
    <n v="33.299999999999997"/>
  </r>
  <r>
    <x v="215"/>
    <s v="STEPHANIE GABARD"/>
    <n v="3"/>
    <n v="33.299999999999997"/>
    <n v="3"/>
    <n v="33.299999999999997"/>
  </r>
  <r>
    <x v="216"/>
    <s v="PATRICE DESVIGNES"/>
    <n v="3"/>
    <n v="33.299999999999997"/>
    <n v="3"/>
    <n v="33.299999999999997"/>
  </r>
  <r>
    <x v="217"/>
    <s v="FRANCIS DAMONT"/>
    <n v="4"/>
    <n v="25"/>
    <n v="4"/>
    <n v="25"/>
  </r>
  <r>
    <x v="218"/>
    <s v="JUSTIN BERNY"/>
    <n v="4"/>
    <n v="25"/>
    <n v="4"/>
    <n v="25"/>
  </r>
  <r>
    <x v="219"/>
    <s v="JULIEN MADELLA"/>
    <n v="4"/>
    <n v="25"/>
    <n v="4"/>
    <n v="25"/>
  </r>
  <r>
    <x v="220"/>
    <s v="FABIEN MAIENZA"/>
    <n v="1"/>
    <n v="0"/>
    <n v="1"/>
    <n v="0"/>
  </r>
  <r>
    <x v="221"/>
    <s v="THOMAS GUENON"/>
    <n v="1"/>
    <n v="0"/>
    <n v="1"/>
    <n v="0"/>
  </r>
  <r>
    <x v="222"/>
    <s v="OLIVIER RUFFAULT"/>
    <n v="2"/>
    <n v="0"/>
    <n v="2"/>
    <n v="0"/>
  </r>
  <r>
    <x v="223"/>
    <s v="QUENTIN GENEVRIER"/>
    <n v="1"/>
    <n v="0"/>
    <n v="1"/>
    <n v="0"/>
  </r>
  <r>
    <x v="224"/>
    <s v="THEO RASZKOWSKI"/>
    <n v="1"/>
    <n v="0"/>
    <n v="1"/>
    <n v="0"/>
  </r>
  <r>
    <x v="225"/>
    <s v="GAEL BILHEUDE"/>
    <n v="1"/>
    <n v="0"/>
    <n v="1"/>
    <n v="0"/>
  </r>
  <r>
    <x v="226"/>
    <s v="SANDRINE TEIXEIRA"/>
    <n v="1"/>
    <n v="0"/>
    <n v="1"/>
    <n v="0"/>
  </r>
  <r>
    <x v="227"/>
    <s v="THIBAULT GUIRLIN"/>
    <n v="1"/>
    <n v="0"/>
    <n v="1"/>
    <n v="0"/>
  </r>
  <r>
    <x v="228"/>
    <s v="CYRIL DHOUET"/>
    <n v="2"/>
    <n v="0"/>
    <n v="2"/>
    <n v="0"/>
  </r>
  <r>
    <x v="229"/>
    <s v="ROMAIN ROUX"/>
    <n v="1"/>
    <n v="0"/>
    <n v="1"/>
    <n v="0"/>
  </r>
  <r>
    <x v="230"/>
    <s v="SAMUEL MANGIONE"/>
    <n v="1"/>
    <n v="0"/>
    <n v="1"/>
    <n v="0"/>
  </r>
  <r>
    <x v="231"/>
    <s v="ARNAUD GOETZ"/>
    <n v="1"/>
    <n v="0"/>
    <n v="1"/>
    <n v="0"/>
  </r>
  <r>
    <x v="232"/>
    <s v="JONATHAN KALLA"/>
    <n v="2"/>
    <n v="0"/>
    <n v="2"/>
    <n v="0"/>
  </r>
  <r>
    <x v="233"/>
    <s v="KEVIN DA SILVA"/>
    <n v="1"/>
    <n v="0"/>
    <n v="1"/>
    <n v="0"/>
  </r>
  <r>
    <x v="234"/>
    <s v="ADRIEN BELVITO"/>
    <n v="1"/>
    <n v="0"/>
    <n v="1"/>
    <n v="0"/>
  </r>
  <r>
    <x v="235"/>
    <s v="ANTHONY GIGNOUX"/>
    <n v="1"/>
    <n v="0"/>
    <n v="1"/>
    <n v="0"/>
  </r>
  <r>
    <x v="236"/>
    <s v="EMMANUELLE PLOUZE"/>
    <n v="1"/>
    <n v="0"/>
    <n v="1"/>
    <n v="0"/>
  </r>
  <r>
    <x v="237"/>
    <s v="VIRGINIE PAIREAU"/>
    <n v="1"/>
    <n v="0"/>
    <n v="1"/>
    <n v="0"/>
  </r>
  <r>
    <x v="238"/>
    <s v="STEPHANE BOURCIER"/>
    <n v="2"/>
    <n v="0"/>
    <n v="2"/>
    <n v="0"/>
  </r>
  <r>
    <x v="239"/>
    <s v="MALORIE HOUCKERT"/>
    <n v="1"/>
    <n v="0"/>
    <n v="1"/>
    <n v="0"/>
  </r>
  <r>
    <x v="240"/>
    <s v="PIERRICK SIMON"/>
    <n v="1"/>
    <n v="0"/>
    <n v="1"/>
    <n v="0"/>
  </r>
  <r>
    <x v="241"/>
    <s v="QUENTIN LE NOZAHIC"/>
    <n v="1"/>
    <n v="0"/>
    <n v="1"/>
    <n v="0"/>
  </r>
  <r>
    <x v="242"/>
    <s v="ANTOINE CIRILLO"/>
    <n v="1"/>
    <n v="0"/>
    <n v="1"/>
    <n v="0"/>
  </r>
  <r>
    <x v="243"/>
    <s v="GREGORY BALAYN"/>
    <n v="1"/>
    <n v="0"/>
    <n v="1"/>
    <n v="0"/>
  </r>
  <r>
    <x v="244"/>
    <s v="CLEMENTINE SEROL"/>
    <n v="1"/>
    <n v="0"/>
    <n v="1"/>
    <n v="0"/>
  </r>
  <r>
    <x v="245"/>
    <s v="ELODIE COLLIN"/>
    <n v="1"/>
    <n v="0"/>
    <n v="1"/>
    <n v="0"/>
  </r>
  <r>
    <x v="246"/>
    <s v="ROMAIN BRETAGNE"/>
    <n v="2"/>
    <n v="0"/>
    <n v="2"/>
    <n v="0"/>
  </r>
  <r>
    <x v="247"/>
    <s v="ILHAME ADDA BENATIA"/>
    <n v="1"/>
    <n v="0"/>
    <n v="1"/>
    <n v="0"/>
  </r>
  <r>
    <x v="248"/>
    <s v="AUDREY JOGUET"/>
    <n v="2"/>
    <n v="0"/>
    <n v="2"/>
    <n v="0"/>
  </r>
  <r>
    <x v="249"/>
    <s v="JULIEN DEBARD"/>
    <n v="1"/>
    <n v="0"/>
    <n v="1"/>
    <n v="0"/>
  </r>
  <r>
    <x v="250"/>
    <s v="FLORIAN PAYELLE"/>
    <n v="3"/>
    <n v="0"/>
    <n v="3"/>
    <n v="0"/>
  </r>
  <r>
    <x v="251"/>
    <s v="VIOLETTE PLET"/>
    <n v="1"/>
    <n v="0"/>
    <n v="1"/>
    <n v="0"/>
  </r>
  <r>
    <x v="252"/>
    <s v="MAXIME ABSOLU"/>
    <n v="1"/>
    <n v="0"/>
    <n v="1"/>
    <n v="0"/>
  </r>
  <r>
    <x v="253"/>
    <s v="QUENTIN ENCENAS"/>
    <n v="1"/>
    <n v="0"/>
    <n v="1"/>
    <n v="0"/>
  </r>
  <r>
    <x v="254"/>
    <s v="PAULINE GROELL"/>
    <n v="2"/>
    <n v="0"/>
    <n v="2"/>
    <n v="0"/>
  </r>
  <r>
    <x v="255"/>
    <s v="TIMOTHEE RUBIN"/>
    <n v="2"/>
    <n v="0"/>
    <n v="2"/>
    <n v="0"/>
  </r>
  <r>
    <x v="256"/>
    <s v="MAEL DUBOIS"/>
    <n v="3"/>
    <n v="0"/>
    <n v="3"/>
    <n v="0"/>
  </r>
  <r>
    <x v="257"/>
    <s v="AMELIE GUILLAUME"/>
    <n v="1"/>
    <n v="0"/>
    <n v="1"/>
    <n v="0"/>
  </r>
  <r>
    <x v="258"/>
    <s v="JULIEN COTTEBRUNE"/>
    <n v="1"/>
    <n v="0"/>
    <n v="1"/>
    <n v="0"/>
  </r>
  <r>
    <x v="259"/>
    <s v="FARAH ABDOUS"/>
    <n v="1"/>
    <n v="0"/>
    <n v="1"/>
    <n v="0"/>
  </r>
  <r>
    <x v="260"/>
    <s v="JENNIFER MORALES"/>
    <n v="1"/>
    <n v="0"/>
    <n v="1"/>
    <n v="0"/>
  </r>
  <r>
    <x v="261"/>
    <s v="CECILE BOUTHOR"/>
    <n v="1"/>
    <n v="0"/>
    <n v="1"/>
    <n v="0"/>
  </r>
  <r>
    <x v="262"/>
    <s v="MATTHIS PEREC"/>
    <n v="1"/>
    <n v="0"/>
    <n v="1"/>
    <n v="0"/>
  </r>
  <r>
    <x v="263"/>
    <s v="VALERIE PINCHEDE"/>
    <n v="1"/>
    <n v="0"/>
    <n v="1"/>
    <n v="0"/>
  </r>
  <r>
    <x v="264"/>
    <s v="KEVIN RECCHIA"/>
    <n v="2"/>
    <n v="0"/>
    <n v="2"/>
    <n v="0"/>
  </r>
  <r>
    <x v="265"/>
    <s v="YOANN SOUFIR"/>
    <n v="1"/>
    <n v="0"/>
    <n v="1"/>
    <n v="0"/>
  </r>
  <r>
    <x v="266"/>
    <s v="JEREMY MYLY"/>
    <n v="1"/>
    <n v="0"/>
    <n v="1"/>
    <n v="0"/>
  </r>
  <r>
    <x v="267"/>
    <s v="AUDREY BASTIDE"/>
    <n v="2"/>
    <n v="0"/>
    <n v="2"/>
    <n v="0"/>
  </r>
  <r>
    <x v="268"/>
    <s v="PAULIN NJIKI NYA"/>
    <n v="1"/>
    <n v="0"/>
    <n v="1"/>
    <n v="0"/>
  </r>
  <r>
    <x v="269"/>
    <s v="ANNE PRONIER"/>
    <n v="1"/>
    <n v="0"/>
    <n v="1"/>
    <n v="0"/>
  </r>
  <r>
    <x v="270"/>
    <s v="MATHIS BULAN"/>
    <n v="2"/>
    <n v="0"/>
    <n v="2"/>
    <n v="0"/>
  </r>
  <r>
    <x v="271"/>
    <s v="HINDA TOGANDE"/>
    <n v="1"/>
    <n v="0"/>
    <n v="1"/>
    <n v="0"/>
  </r>
  <r>
    <x v="272"/>
    <s v="LAILA BENALI"/>
    <n v="1"/>
    <n v="0"/>
    <n v="1"/>
    <n v="0"/>
  </r>
  <r>
    <x v="273"/>
    <s v="MAXIME DELEPIERRE"/>
    <n v="2"/>
    <n v="0"/>
    <n v="2"/>
    <n v="0"/>
  </r>
  <r>
    <x v="274"/>
    <s v="FLORENT CHESNAIS"/>
    <n v="1"/>
    <n v="0"/>
    <n v="1"/>
    <n v="0"/>
  </r>
  <r>
    <x v="275"/>
    <s v="MARGAUX RODI"/>
    <n v="2"/>
    <n v="0"/>
    <n v="2"/>
    <n v="0"/>
  </r>
  <r>
    <x v="276"/>
    <s v="STEEVE KOUAME"/>
    <n v="2"/>
    <n v="0"/>
    <n v="2"/>
    <n v="0"/>
  </r>
  <r>
    <x v="277"/>
    <s v="FRANCINE DI TOMMASO"/>
    <n v="1"/>
    <n v="0"/>
    <n v="1"/>
    <n v="0"/>
  </r>
  <r>
    <x v="278"/>
    <s v="DAMIEN NICOLA"/>
    <n v="1"/>
    <n v="0"/>
    <n v="1"/>
    <n v="0"/>
  </r>
  <r>
    <x v="279"/>
    <s v="LUDOVIC SEMEDO MONTEIRO"/>
    <n v="2"/>
    <n v="0"/>
    <n v="2"/>
    <n v="0"/>
  </r>
  <r>
    <x v="280"/>
    <s v="MARINE MIGNOT"/>
    <n v="1"/>
    <n v="0"/>
    <n v="1"/>
    <n v="0"/>
  </r>
  <r>
    <x v="281"/>
    <s v="DIDIER BURILLON"/>
    <n v="2"/>
    <n v="0"/>
    <n v="2"/>
    <n v="0"/>
  </r>
  <r>
    <x v="282"/>
    <s v="GUILLAUME MASCHIETTO"/>
    <n v="2"/>
    <n v="0"/>
    <n v="2"/>
    <n v="0"/>
  </r>
  <r>
    <x v="283"/>
    <s v="FLORIAN LEO"/>
    <n v="1"/>
    <n v="0"/>
    <n v="1"/>
    <n v="0"/>
  </r>
  <r>
    <x v="284"/>
    <s v="MARJOLAINE LIZOTTE"/>
    <n v="1"/>
    <n v="0"/>
    <n v="1"/>
    <n v="0"/>
  </r>
  <r>
    <x v="285"/>
    <s v="VIRGINIE THEVENET"/>
    <n v="2"/>
    <n v="0"/>
    <n v="2"/>
    <n v="0"/>
  </r>
  <r>
    <x v="286"/>
    <s v="EMMANUEL LEGRAS"/>
    <n v="2"/>
    <n v="0"/>
    <n v="2"/>
    <n v="0"/>
  </r>
  <r>
    <x v="287"/>
    <s v="BRUNO DORANGEVILLE"/>
    <n v="2"/>
    <n v="0"/>
    <n v="2"/>
    <n v="0"/>
  </r>
  <r>
    <x v="288"/>
    <s v="ANGELINA JOURDAN"/>
    <n v="1"/>
    <n v="0"/>
    <n v="1"/>
    <n v="0"/>
  </r>
  <r>
    <x v="289"/>
    <s v="SEBASTIEN GOURRONC"/>
    <n v="1"/>
    <n v="0"/>
    <n v="1"/>
    <n v="0"/>
  </r>
  <r>
    <x v="290"/>
    <s v="CAROLINE COUSIN"/>
    <n v="2"/>
    <n v="0"/>
    <n v="2"/>
    <n v="0"/>
  </r>
  <r>
    <x v="291"/>
    <s v="MARC LANSONNEUR"/>
    <n v="2"/>
    <n v="0"/>
    <n v="2"/>
    <n v="0"/>
  </r>
  <r>
    <x v="292"/>
    <s v="FRANCK BELLANGER"/>
    <n v="1"/>
    <n v="0"/>
    <n v="1"/>
    <n v="0"/>
  </r>
  <r>
    <x v="293"/>
    <s v="RAYMOND HUGUES"/>
    <n v="2"/>
    <n v="0"/>
    <n v="2"/>
    <n v="0"/>
  </r>
  <r>
    <x v="294"/>
    <s v="CHRISTIANE GASSE"/>
    <n v="2"/>
    <n v="0"/>
    <n v="2"/>
    <n v="0"/>
  </r>
  <r>
    <x v="295"/>
    <s v="LAURENT SOUBIELLE"/>
    <n v="1"/>
    <n v="0"/>
    <n v="1"/>
    <n v="0"/>
  </r>
  <r>
    <x v="296"/>
    <s v="ROSARIO LATINO"/>
    <n v="2"/>
    <n v="0"/>
    <n v="2"/>
    <n v="0"/>
  </r>
  <r>
    <x v="297"/>
    <s v="CHRISTOPHE AUGER"/>
    <n v="3"/>
    <n v="0"/>
    <n v="3"/>
    <n v="0"/>
  </r>
  <r>
    <x v="298"/>
    <s v="JEAN-PASCAL BRAU-NOGUE"/>
    <n v="1"/>
    <n v="0"/>
    <n v="1"/>
    <n v="0"/>
  </r>
  <r>
    <x v="299"/>
    <s v="AGNES CASASUS"/>
    <n v="1"/>
    <n v="0"/>
    <n v="1"/>
    <n v="0"/>
  </r>
  <r>
    <x v="300"/>
    <s v="GABRIEL FORTE"/>
    <n v="1"/>
    <n v="0"/>
    <n v="1"/>
    <n v="0"/>
  </r>
  <r>
    <x v="301"/>
    <s v="ERIC MERLE"/>
    <n v="2"/>
    <n v="0"/>
    <n v="2"/>
    <n v="0"/>
  </r>
  <r>
    <x v="302"/>
    <s v="LAURENCE MALOHLAVA"/>
    <n v="3"/>
    <n v="0"/>
    <n v="3"/>
    <n v="0"/>
  </r>
  <r>
    <x v="303"/>
    <s v="JEAN-MARC LICHOU"/>
    <n v="1"/>
    <n v="0"/>
    <n v="1"/>
    <n v="0"/>
  </r>
  <r>
    <x v="304"/>
    <s v="CHRISTOPHE CARCAT"/>
    <n v="1"/>
    <n v="0"/>
    <n v="1"/>
    <n v="0"/>
  </r>
  <r>
    <x v="305"/>
    <s v="BRUNO LANVIN"/>
    <n v="1"/>
    <n v="0"/>
    <n v="1"/>
    <n v="0"/>
  </r>
  <r>
    <x v="306"/>
    <s v="FABRICE SCHOTTEY"/>
    <n v="1"/>
    <n v="0"/>
    <n v="1"/>
    <n v="0"/>
  </r>
  <r>
    <x v="307"/>
    <s v="MICHEL JUNET"/>
    <n v="3"/>
    <n v="0"/>
    <n v="3"/>
    <n v="0"/>
  </r>
  <r>
    <x v="308"/>
    <s v="FLORENT PRAT"/>
    <n v="5"/>
    <n v="0"/>
    <n v="5"/>
    <n v="0"/>
  </r>
  <r>
    <x v="309"/>
    <s v="FREDERIC DUMAIS"/>
    <n v="1"/>
    <n v="0"/>
    <n v="1"/>
    <n v="0"/>
  </r>
  <r>
    <x v="310"/>
    <s v="GAELLE BRUN"/>
    <n v="1"/>
    <n v="0"/>
    <n v="1"/>
    <n v="0"/>
  </r>
  <r>
    <x v="311"/>
    <s v="PATRICE KLIMENKO"/>
    <n v="1"/>
    <n v="0"/>
    <n v="1"/>
    <n v="0"/>
  </r>
  <r>
    <x v="312"/>
    <s v="ALEXANDRE RIVIER"/>
    <n v="2"/>
    <n v="0"/>
    <n v="2"/>
    <n v="0"/>
  </r>
  <r>
    <x v="313"/>
    <s v="JEAN-CHRISTOPHE PISANI"/>
    <n v="2"/>
    <n v="0"/>
    <n v="2"/>
    <n v="0"/>
  </r>
  <r>
    <x v="314"/>
    <s v="NICOLAS LEMAN"/>
    <n v="1"/>
    <n v="0"/>
    <n v="1"/>
    <n v="0"/>
  </r>
  <r>
    <x v="315"/>
    <s v="AGNES LABADENS"/>
    <n v="1"/>
    <n v="0"/>
    <n v="1"/>
    <n v="0"/>
  </r>
  <r>
    <x v="316"/>
    <s v="FLORIAN BARLES"/>
    <n v="2"/>
    <n v="0"/>
    <n v="2"/>
    <n v="0"/>
  </r>
  <r>
    <x v="317"/>
    <s v="THIERRY MARZI"/>
    <n v="4"/>
    <n v="0"/>
    <n v="4"/>
    <n v="0"/>
  </r>
  <r>
    <x v="318"/>
    <s v="JEROME HERVE"/>
    <n v="1"/>
    <n v="0"/>
    <n v="1"/>
    <n v="0"/>
  </r>
  <r>
    <x v="319"/>
    <s v="GAEL GUIBERT"/>
    <n v="5"/>
    <n v="-20"/>
    <n v="5"/>
    <n v="-20"/>
  </r>
  <r>
    <x v="320"/>
    <s v="ELODIE FACQUIER"/>
    <n v="3"/>
    <n v="-33.299999999999997"/>
    <n v="3"/>
    <n v="-33.299999999999997"/>
  </r>
  <r>
    <x v="321"/>
    <s v="GEOFFREY BRIET"/>
    <n v="3"/>
    <n v="-33.299999999999997"/>
    <n v="3"/>
    <n v="-33.299999999999997"/>
  </r>
  <r>
    <x v="322"/>
    <s v="OLIVIER RONZON"/>
    <n v="3"/>
    <n v="-33.299999999999997"/>
    <n v="3"/>
    <n v="-33.299999999999997"/>
  </r>
  <r>
    <x v="323"/>
    <s v="REMI GREGOIRE"/>
    <n v="3"/>
    <n v="-33.299999999999997"/>
    <n v="3"/>
    <n v="-33.299999999999997"/>
  </r>
  <r>
    <x v="324"/>
    <s v="NICOLAS GOURIER"/>
    <n v="2"/>
    <n v="-50"/>
    <n v="2"/>
    <n v="-50"/>
  </r>
  <r>
    <x v="325"/>
    <s v="JENNIFER DIAS"/>
    <n v="2"/>
    <n v="-50"/>
    <n v="2"/>
    <n v="-50"/>
  </r>
  <r>
    <x v="326"/>
    <s v="CLEMENT DUMAS"/>
    <n v="2"/>
    <n v="-50"/>
    <n v="2"/>
    <n v="-50"/>
  </r>
  <r>
    <x v="327"/>
    <s v="NICOLAS MORIN"/>
    <n v="2"/>
    <n v="-50"/>
    <n v="2"/>
    <n v="-50"/>
  </r>
  <r>
    <x v="328"/>
    <s v="FLORIAN DEMARCQ"/>
    <n v="2"/>
    <n v="-50"/>
    <n v="2"/>
    <n v="-50"/>
  </r>
  <r>
    <x v="329"/>
    <s v="FREDDY NOWAK"/>
    <n v="2"/>
    <n v="-50"/>
    <n v="2"/>
    <n v="-50"/>
  </r>
  <r>
    <x v="330"/>
    <s v="GREGORY LEU"/>
    <n v="2"/>
    <n v="-50"/>
    <n v="2"/>
    <n v="-50"/>
  </r>
  <r>
    <x v="331"/>
    <s v="NATHALIE BOUSQUET"/>
    <n v="2"/>
    <n v="-50"/>
    <n v="2"/>
    <n v="-50"/>
  </r>
  <r>
    <x v="332"/>
    <s v="RENAUD DURAND"/>
    <n v="2"/>
    <n v="-50"/>
    <n v="2"/>
    <n v="-50"/>
  </r>
  <r>
    <x v="333"/>
    <s v="SOLANGE GAUTHIER"/>
    <n v="3"/>
    <n v="-66.7"/>
    <n v="3"/>
    <n v="-66.7"/>
  </r>
  <r>
    <x v="334"/>
    <s v="PAUL SEININ"/>
    <n v="1"/>
    <n v="-100"/>
    <n v="1"/>
    <n v="-100"/>
  </r>
  <r>
    <x v="335"/>
    <s v="VICTOR CATURRA"/>
    <n v="1"/>
    <n v="-100"/>
    <n v="1"/>
    <n v="-100"/>
  </r>
  <r>
    <x v="336"/>
    <s v="LOTFI ABBAD"/>
    <n v="1"/>
    <n v="-100"/>
    <n v="1"/>
    <n v="-100"/>
  </r>
  <r>
    <x v="337"/>
    <s v="ANTHONY SCHEMMEL"/>
    <n v="1"/>
    <n v="-100"/>
    <n v="1"/>
    <n v="-100"/>
  </r>
  <r>
    <x v="338"/>
    <s v="JOHAN LEDOUX"/>
    <n v="1"/>
    <n v="-100"/>
    <n v="1"/>
    <n v="-100"/>
  </r>
  <r>
    <x v="339"/>
    <s v="ARNAUD SCIALOM"/>
    <n v="2"/>
    <n v="-100"/>
    <n v="2"/>
    <n v="-100"/>
  </r>
  <r>
    <x v="340"/>
    <s v="CELINE GAUTIER"/>
    <n v="1"/>
    <n v="-100"/>
    <n v="1"/>
    <n v="-100"/>
  </r>
  <r>
    <x v="341"/>
    <s v="THOMAS RENOU"/>
    <n v="3"/>
    <n v="-100"/>
    <n v="3"/>
    <n v="-100"/>
  </r>
  <r>
    <x v="342"/>
    <s v="AURELIEN SIMOND"/>
    <n v="1"/>
    <n v="-100"/>
    <n v="1"/>
    <n v="-100"/>
  </r>
  <r>
    <x v="343"/>
    <s v="JACCOMO DE GREGORIO"/>
    <n v="1"/>
    <n v="-100"/>
    <n v="1"/>
    <n v="-100"/>
  </r>
  <r>
    <x v="344"/>
    <s v="CYRIL DUEZ"/>
    <n v="1"/>
    <n v="-100"/>
    <n v="1"/>
    <n v="-100"/>
  </r>
  <r>
    <x v="345"/>
    <s v="LAURA GARCIA"/>
    <n v="1"/>
    <n v="-100"/>
    <n v="1"/>
    <n v="-100"/>
  </r>
  <r>
    <x v="346"/>
    <s v="ANASTASIA KAHE"/>
    <n v="1"/>
    <n v="-100"/>
    <n v="1"/>
    <n v="-100"/>
  </r>
  <r>
    <x v="347"/>
    <s v="THOMAS DAUDET"/>
    <n v="1"/>
    <n v="-100"/>
    <n v="1"/>
    <n v="-100"/>
  </r>
  <r>
    <x v="348"/>
    <s v="CAROLE DUHOO"/>
    <n v="1"/>
    <n v="-100"/>
    <n v="1"/>
    <n v="-100"/>
  </r>
  <r>
    <x v="349"/>
    <s v="LIONEL BURAVAND"/>
    <n v="1"/>
    <n v="-100"/>
    <n v="1"/>
    <n v="-100"/>
  </r>
  <r>
    <x v="350"/>
    <s v="EDOUARD LAMANDE"/>
    <n v="1"/>
    <n v="-100"/>
    <n v="1"/>
    <n v="-100"/>
  </r>
  <r>
    <x v="351"/>
    <s v="LEONIE FAVA"/>
    <n v="1"/>
    <n v="-100"/>
    <n v="1"/>
    <n v="-100"/>
  </r>
  <r>
    <x v="352"/>
    <s v="SEVERINE CLAIRICIA"/>
    <n v="1"/>
    <n v="-100"/>
    <n v="1"/>
    <n v="-100"/>
  </r>
  <r>
    <x v="353"/>
    <s v="ANAIS HAACK"/>
    <n v="1"/>
    <n v="-100"/>
    <n v="1"/>
    <n v="-100"/>
  </r>
  <r>
    <x v="354"/>
    <s v="EMMANUEL DUMONT"/>
    <n v="1"/>
    <n v="-100"/>
    <n v="1"/>
    <n v="-100"/>
  </r>
  <r>
    <x v="355"/>
    <s v="CANDICE BOSQUET"/>
    <n v="1"/>
    <n v="-100"/>
    <n v="1"/>
    <n v="-100"/>
  </r>
  <r>
    <x v="356"/>
    <s v="MERIEM ABID"/>
    <n v="1"/>
    <n v="-100"/>
    <n v="1"/>
    <n v="-100"/>
  </r>
  <r>
    <x v="357"/>
    <s v="CARINE BORR"/>
    <n v="1"/>
    <n v="-100"/>
    <n v="1"/>
    <n v="-100"/>
  </r>
  <r>
    <x v="358"/>
    <s v="ELLIOTT RUBIN"/>
    <n v="1"/>
    <n v="-100"/>
    <n v="1"/>
    <n v="-100"/>
  </r>
  <r>
    <x v="359"/>
    <s v="MAXIME CHAUVET"/>
    <n v="1"/>
    <n v="-100"/>
    <n v="1"/>
    <n v="-100"/>
  </r>
  <r>
    <x v="360"/>
    <s v="CHRISTOPHER DINH"/>
    <n v="1"/>
    <n v="-100"/>
    <n v="1"/>
    <n v="-100"/>
  </r>
  <r>
    <x v="361"/>
    <s v="MARTIN LETACONNOUX"/>
    <n v="1"/>
    <n v="-100"/>
    <n v="1"/>
    <n v="-100"/>
  </r>
  <r>
    <x v="362"/>
    <s v="OLIVIER RABEHASY"/>
    <n v="1"/>
    <n v="-100"/>
    <n v="1"/>
    <n v="-100"/>
  </r>
  <r>
    <x v="363"/>
    <s v="TIAMANE THIRION"/>
    <n v="1"/>
    <n v="-100"/>
    <n v="1"/>
    <n v="-100"/>
  </r>
  <r>
    <x v="364"/>
    <s v="SEVERINE CAUMEL"/>
    <n v="1"/>
    <n v="-100"/>
    <n v="1"/>
    <n v="-100"/>
  </r>
  <r>
    <x v="365"/>
    <s v="BENJAMIN AMARI"/>
    <n v="1"/>
    <n v="-100"/>
    <n v="1"/>
    <n v="-100"/>
  </r>
  <r>
    <x v="366"/>
    <s v="ANGELIQUE GAILLARD"/>
    <n v="1"/>
    <n v="-100"/>
    <n v="1"/>
    <n v="-100"/>
  </r>
  <r>
    <x v="367"/>
    <s v="LOIC STALIN"/>
    <n v="1"/>
    <n v="-100"/>
    <n v="1"/>
    <n v="-100"/>
  </r>
  <r>
    <x v="368"/>
    <s v="ODILE COPIN"/>
    <n v="1"/>
    <n v="-100"/>
    <n v="1"/>
    <n v="-100"/>
  </r>
  <r>
    <x v="369"/>
    <s v="CHRISTOPHE GALIPO"/>
    <n v="1"/>
    <n v="-100"/>
    <n v="1"/>
    <n v="-100"/>
  </r>
  <r>
    <x v="370"/>
    <s v="LUDOVIC DEPLAGNE"/>
    <n v="1"/>
    <n v="-100"/>
    <n v="1"/>
    <n v="-100"/>
  </r>
  <r>
    <x v="371"/>
    <s v="ROMAIN BERTHO"/>
    <n v="1"/>
    <n v="-100"/>
    <n v="1"/>
    <n v="-100"/>
  </r>
  <r>
    <x v="372"/>
    <s v="DAVID ROYET"/>
    <n v="1"/>
    <n v="-100"/>
    <n v="1"/>
    <n v="-100"/>
  </r>
  <r>
    <x v="373"/>
    <s v="LAETITIA CONVERTINI"/>
    <n v="1"/>
    <n v="-100"/>
    <n v="1"/>
    <n v="-100"/>
  </r>
  <r>
    <x v="374"/>
    <s v="FLORIAN MARQUER"/>
    <n v="1"/>
    <n v="-100"/>
    <n v="1"/>
    <n v="-100"/>
  </r>
  <r>
    <x v="375"/>
    <s v="FABIEN GOUDET"/>
    <n v="1"/>
    <n v="-100"/>
    <n v="1"/>
    <n v="-100"/>
  </r>
  <r>
    <x v="376"/>
    <s v="JORDAN METOU OU M AZOMBO"/>
    <n v="1"/>
    <n v="-100"/>
    <n v="1"/>
    <n v="-100"/>
  </r>
  <r>
    <x v="377"/>
    <s v="ADELINE MORIN"/>
    <n v="1"/>
    <n v="-100"/>
    <n v="1"/>
    <n v="-100"/>
  </r>
  <r>
    <x v="378"/>
    <s v="CELINE BESSE"/>
    <n v="1"/>
    <n v="-100"/>
    <n v="1"/>
    <n v="-100"/>
  </r>
  <r>
    <x v="379"/>
    <s v="NICOLAS COUTTENIER"/>
    <n v="1"/>
    <n v="-100"/>
    <n v="1"/>
    <n v="-100"/>
  </r>
  <r>
    <x v="380"/>
    <s v="MORGANE BUCHOTTE"/>
    <n v="1"/>
    <n v="-100"/>
    <n v="1"/>
    <n v="-100"/>
  </r>
  <r>
    <x v="381"/>
    <s v="PIERRE ALBERTINI"/>
    <n v="1"/>
    <n v="-100"/>
    <n v="1"/>
    <n v="-100"/>
  </r>
  <r>
    <x v="382"/>
    <s v="BASTIEN CHEVALIER"/>
    <n v="1"/>
    <n v="-100"/>
    <n v="1"/>
    <n v="-100"/>
  </r>
  <r>
    <x v="383"/>
    <s v="OLIVIER BLY"/>
    <n v="1"/>
    <n v="-100"/>
    <n v="1"/>
    <n v="-100"/>
  </r>
  <r>
    <x v="384"/>
    <s v="REMI CUAU"/>
    <n v="1"/>
    <n v="-100"/>
    <n v="1"/>
    <n v="-100"/>
  </r>
  <r>
    <x v="385"/>
    <s v="ISABELLE GROCOLAS"/>
    <n v="2"/>
    <n v="-100"/>
    <n v="2"/>
    <n v="-100"/>
  </r>
  <r>
    <x v="386"/>
    <s v="FREDERIC CAGNARD"/>
    <n v="1"/>
    <n v="-100"/>
    <n v="1"/>
    <n v="-100"/>
  </r>
  <r>
    <x v="387"/>
    <s v="MICKAEL DI TOLA"/>
    <n v="1"/>
    <n v="-100"/>
    <n v="1"/>
    <n v="-100"/>
  </r>
  <r>
    <x v="388"/>
    <s v="ANTHONY AUBERT"/>
    <n v="1"/>
    <n v="-100"/>
    <n v="1"/>
    <n v="-100"/>
  </r>
  <r>
    <x v="389"/>
    <s v="NATHALIE PERRIN"/>
    <n v="1"/>
    <n v="-100"/>
    <n v="1"/>
    <n v="-100"/>
  </r>
  <r>
    <x v="390"/>
    <s v="VINCENT BAUDRY"/>
    <n v="1"/>
    <n v="-100"/>
    <n v="1"/>
    <n v="-100"/>
  </r>
  <r>
    <x v="391"/>
    <s v="LINE AUBERTIN"/>
    <n v="1"/>
    <n v="-100"/>
    <n v="1"/>
    <n v="-100"/>
  </r>
  <r>
    <x v="392"/>
    <s v="BERTRAND GUYARD"/>
    <n v="1"/>
    <n v="-100"/>
    <n v="1"/>
    <n v="-100"/>
  </r>
  <r>
    <x v="393"/>
    <s v="PHILIPPE GUILLARD"/>
    <n v="1"/>
    <n v="-100"/>
    <n v="1"/>
    <n v="-100"/>
  </r>
  <r>
    <x v="394"/>
    <s v="DAVID HAMMADI"/>
    <n v="1"/>
    <n v="-100"/>
    <n v="1"/>
    <n v="-100"/>
  </r>
  <r>
    <x v="395"/>
    <s v="JIMMY LO CALZO"/>
    <n v="1"/>
    <n v="-100"/>
    <n v="1"/>
    <n v="-100"/>
  </r>
  <r>
    <x v="396"/>
    <s v="SANDRINE FOI"/>
    <n v="1"/>
    <n v="-100"/>
    <n v="1"/>
    <n v="-100"/>
  </r>
  <r>
    <x v="397"/>
    <s v="DORIANE TESSIER"/>
    <n v="1"/>
    <n v="-100"/>
    <n v="1"/>
    <n v="-100"/>
  </r>
  <r>
    <x v="398"/>
    <s v="VANESSA LINTZ"/>
    <n v="1"/>
    <n v="-100"/>
    <n v="1"/>
    <n v="-100"/>
  </r>
  <r>
    <x v="399"/>
    <s v="NADEGE DUCHE"/>
    <n v="1"/>
    <n v="-100"/>
    <n v="1"/>
    <n v="-100"/>
  </r>
  <r>
    <x v="400"/>
    <s v="JULIEN AMICEL"/>
    <n v="1"/>
    <n v="-100"/>
    <n v="1"/>
    <n v="-100"/>
  </r>
  <r>
    <x v="401"/>
    <s v="DAVID MACHA"/>
    <n v="1"/>
    <n v="-100"/>
    <n v="1"/>
    <n v="-100"/>
  </r>
  <r>
    <x v="402"/>
    <s v="CHRISTIAN CAMPAGNE"/>
    <n v="1"/>
    <n v="-100"/>
    <n v="1"/>
    <n v="-100"/>
  </r>
  <r>
    <x v="403"/>
    <s v="MARIE DELAUNEY"/>
    <n v="1"/>
    <n v="-100"/>
    <n v="1"/>
    <n v="-100"/>
  </r>
  <r>
    <x v="404"/>
    <s v="KEWIN JUILLARD"/>
    <n v="1"/>
    <n v="-100"/>
    <n v="1"/>
    <n v="-100"/>
  </r>
  <r>
    <x v="405"/>
    <s v="VANESSA MONTAIS"/>
    <n v="1"/>
    <n v="-100"/>
    <n v="1"/>
    <n v="-100"/>
  </r>
  <r>
    <x v="406"/>
    <s v="HERVE PAQUEZ"/>
    <n v="1"/>
    <n v="-100"/>
    <n v="1"/>
    <n v="-100"/>
  </r>
  <r>
    <x v="407"/>
    <s v="LUC DUPARD"/>
    <n v="1"/>
    <n v="-100"/>
    <n v="1"/>
    <n v="-100"/>
  </r>
  <r>
    <x v="408"/>
    <s v="LEO HECQ"/>
    <m/>
    <m/>
    <m/>
    <m/>
  </r>
  <r>
    <x v="409"/>
    <s v="VANESSA ELBAZ"/>
    <m/>
    <m/>
    <m/>
    <m/>
  </r>
  <r>
    <x v="410"/>
    <s v="PAPA DAOUR DIAGNE"/>
    <m/>
    <m/>
    <m/>
    <m/>
  </r>
  <r>
    <x v="411"/>
    <s v="OLIVIER CANTREL"/>
    <m/>
    <m/>
    <m/>
    <m/>
  </r>
  <r>
    <x v="412"/>
    <s v="LAURENT SIEGMANN"/>
    <m/>
    <m/>
    <m/>
    <m/>
  </r>
  <r>
    <x v="413"/>
    <s v="JOCELYNE HOUBLIN"/>
    <m/>
    <m/>
    <m/>
    <m/>
  </r>
  <r>
    <x v="414"/>
    <s v="NICOLAS GAILLARD"/>
    <m/>
    <m/>
    <m/>
    <m/>
  </r>
  <r>
    <x v="415"/>
    <s v="SEBASTIEN VERESSE"/>
    <m/>
    <m/>
    <m/>
    <m/>
  </r>
  <r>
    <x v="416"/>
    <s v="SEVERINE VERDU"/>
    <m/>
    <m/>
    <m/>
    <m/>
  </r>
  <r>
    <x v="417"/>
    <s v="FREDERIC KEMPEERS"/>
    <m/>
    <m/>
    <m/>
    <m/>
  </r>
  <r>
    <x v="418"/>
    <s v="JEAN CHRISTOPHE STRUZIK"/>
    <m/>
    <m/>
    <m/>
    <m/>
  </r>
  <r>
    <x v="419"/>
    <s v="DANABARLENE PONNEN"/>
    <m/>
    <m/>
    <m/>
    <m/>
  </r>
  <r>
    <x v="420"/>
    <s v="MICKAEL FONGUEUSE"/>
    <m/>
    <m/>
    <m/>
    <m/>
  </r>
  <r>
    <x v="421"/>
    <s v="BERNARD MESSMER"/>
    <m/>
    <m/>
    <m/>
    <m/>
  </r>
  <r>
    <x v="422"/>
    <s v="CHRISTINE TIPALDI"/>
    <m/>
    <m/>
    <m/>
    <m/>
  </r>
  <r>
    <x v="423"/>
    <s v="JANVIER TJAHE"/>
    <m/>
    <m/>
    <m/>
    <m/>
  </r>
  <r>
    <x v="424"/>
    <s v="CHRISTOPHE BOURGEOIS"/>
    <m/>
    <m/>
    <m/>
    <m/>
  </r>
  <r>
    <x v="425"/>
    <s v="MATHILDE NAZZARO"/>
    <m/>
    <m/>
    <m/>
    <m/>
  </r>
  <r>
    <x v="426"/>
    <s v="CHARLES VIRIOT"/>
    <m/>
    <m/>
    <m/>
    <m/>
  </r>
  <r>
    <x v="427"/>
    <s v="CELINE DEL RIO"/>
    <m/>
    <m/>
    <m/>
    <m/>
  </r>
  <r>
    <x v="428"/>
    <s v="MILENE VIEIRA RODRIGUES"/>
    <m/>
    <m/>
    <m/>
    <m/>
  </r>
  <r>
    <x v="429"/>
    <s v="PATRICK BOUTHERIN"/>
    <m/>
    <m/>
    <m/>
    <m/>
  </r>
  <r>
    <x v="430"/>
    <s v="ISABELLE MICHELENA"/>
    <m/>
    <m/>
    <m/>
    <m/>
  </r>
  <r>
    <x v="431"/>
    <s v="BASSEM ZANTOUT"/>
    <m/>
    <m/>
    <m/>
    <m/>
  </r>
  <r>
    <x v="432"/>
    <s v="CELIA BEDHOUCHE"/>
    <m/>
    <m/>
    <m/>
    <m/>
  </r>
  <r>
    <x v="433"/>
    <s v="PATRICE JAFFUEL"/>
    <m/>
    <m/>
    <m/>
    <m/>
  </r>
  <r>
    <x v="434"/>
    <s v="CEDRIC BAFFIE"/>
    <m/>
    <m/>
    <m/>
    <m/>
  </r>
  <r>
    <x v="435"/>
    <s v="THIERRY MORTELETTE"/>
    <m/>
    <m/>
    <m/>
    <m/>
  </r>
  <r>
    <x v="436"/>
    <s v="YANNICK LEROY"/>
    <m/>
    <m/>
    <m/>
    <m/>
  </r>
  <r>
    <x v="437"/>
    <s v="GUY BALDACCHINO"/>
    <m/>
    <m/>
    <m/>
    <m/>
  </r>
  <r>
    <x v="438"/>
    <s v="NATHALIE GIBOIRE"/>
    <m/>
    <m/>
    <m/>
    <m/>
  </r>
  <r>
    <x v="439"/>
    <s v="SEBASTIEN CHAPEL"/>
    <m/>
    <m/>
    <m/>
    <m/>
  </r>
  <r>
    <x v="440"/>
    <s v="CHRISTOPHE LEGRAND"/>
    <m/>
    <m/>
    <m/>
    <m/>
  </r>
  <r>
    <x v="441"/>
    <s v="ARNAUD WALTER"/>
    <m/>
    <m/>
    <m/>
    <m/>
  </r>
  <r>
    <x v="442"/>
    <s v="CHRISTOPHE PLISSON"/>
    <m/>
    <m/>
    <m/>
    <m/>
  </r>
  <r>
    <x v="443"/>
    <s v="FRANCOIS CHOPIN"/>
    <m/>
    <m/>
    <m/>
    <m/>
  </r>
  <r>
    <x v="444"/>
    <s v="DAVID LEPRIZE"/>
    <m/>
    <m/>
    <m/>
    <m/>
  </r>
  <r>
    <x v="445"/>
    <s v="SEVERINE BACHER"/>
    <m/>
    <m/>
    <m/>
    <m/>
  </r>
  <r>
    <x v="446"/>
    <s v="NURAN SABAN"/>
    <m/>
    <m/>
    <m/>
    <m/>
  </r>
  <r>
    <x v="447"/>
    <s v="JACKY CAILLAUD"/>
    <m/>
    <m/>
    <m/>
    <m/>
  </r>
  <r>
    <x v="448"/>
    <s v="MARC DEVAL"/>
    <m/>
    <m/>
    <m/>
    <m/>
  </r>
  <r>
    <x v="449"/>
    <s v="ANTONIO COIMBRA"/>
    <m/>
    <m/>
    <m/>
    <m/>
  </r>
  <r>
    <x v="450"/>
    <s v="STEPHANIE NADREAU"/>
    <m/>
    <m/>
    <m/>
    <m/>
  </r>
  <r>
    <x v="451"/>
    <s v="CLARISSE CHAY"/>
    <m/>
    <m/>
    <m/>
    <m/>
  </r>
  <r>
    <x v="452"/>
    <s v="PATRICK TOSONI"/>
    <m/>
    <m/>
    <m/>
    <m/>
  </r>
  <r>
    <x v="453"/>
    <s v="PHILIPPE PAUGAM"/>
    <m/>
    <m/>
    <m/>
    <m/>
  </r>
  <r>
    <x v="454"/>
    <s v="CAROLINE DELHOMMELLE"/>
    <m/>
    <m/>
    <m/>
    <m/>
  </r>
  <r>
    <x v="455"/>
    <s v="PHILIPPE BEAUBRUN"/>
    <m/>
    <m/>
    <m/>
    <m/>
  </r>
  <r>
    <x v="456"/>
    <s v="CHRISTOPHE HENNERON"/>
    <m/>
    <m/>
    <m/>
    <m/>
  </r>
  <r>
    <x v="457"/>
    <s v="BERTRAND THEISEN"/>
    <m/>
    <m/>
    <m/>
    <m/>
  </r>
  <r>
    <x v="458"/>
    <s v="NICOLAS TRONQUIT"/>
    <m/>
    <m/>
    <m/>
    <m/>
  </r>
  <r>
    <x v="459"/>
    <s v="HERVE HUCHET"/>
    <m/>
    <m/>
    <m/>
    <m/>
  </r>
  <r>
    <x v="460"/>
    <s v="JEAN-CHRISTOPHE POLIDORO"/>
    <m/>
    <m/>
    <m/>
    <m/>
  </r>
  <r>
    <x v="461"/>
    <s v="XAVIER DUBURQUE"/>
    <m/>
    <m/>
    <m/>
    <m/>
  </r>
  <r>
    <x v="462"/>
    <s v="HELENE SANTOS"/>
    <m/>
    <m/>
    <m/>
    <m/>
  </r>
  <r>
    <x v="463"/>
    <s v="PIERRE-EMILE GUILLOU"/>
    <m/>
    <m/>
    <m/>
    <m/>
  </r>
  <r>
    <x v="464"/>
    <s v="ALEXANDRE DEBAVELAERE"/>
    <m/>
    <m/>
    <m/>
    <m/>
  </r>
  <r>
    <x v="465"/>
    <s v="STEPHANIE VIRIOT"/>
    <m/>
    <m/>
    <m/>
    <m/>
  </r>
  <r>
    <x v="466"/>
    <s v="CHARLES MESSANA"/>
    <m/>
    <m/>
    <m/>
    <m/>
  </r>
  <r>
    <x v="467"/>
    <s v="CHRISTOPHE TRONCY"/>
    <m/>
    <m/>
    <m/>
    <m/>
  </r>
  <r>
    <x v="468"/>
    <s v="VELAVANE CANDASSAMY"/>
    <m/>
    <m/>
    <m/>
    <m/>
  </r>
  <r>
    <x v="469"/>
    <s v="JEAN CHARLES GOMEZ"/>
    <m/>
    <m/>
    <m/>
    <m/>
  </r>
  <r>
    <x v="470"/>
    <s v="MARYSE COLLOT"/>
    <m/>
    <m/>
    <m/>
    <m/>
  </r>
  <r>
    <x v="471"/>
    <s v="JEAN-CHRISTOPHE PLANTIER"/>
    <m/>
    <m/>
    <m/>
    <m/>
  </r>
  <r>
    <x v="472"/>
    <s v="ARNAUD FORESTIER"/>
    <m/>
    <m/>
    <m/>
    <m/>
  </r>
  <r>
    <x v="473"/>
    <s v="JEREMIE LENARD"/>
    <m/>
    <m/>
    <m/>
    <m/>
  </r>
  <r>
    <x v="474"/>
    <s v="BIRSEL AGGOUN"/>
    <m/>
    <m/>
    <m/>
    <m/>
  </r>
  <r>
    <x v="475"/>
    <s v="MARC FERRIGNO"/>
    <m/>
    <m/>
    <m/>
    <m/>
  </r>
  <r>
    <x v="476"/>
    <s v="JOEL CUNY"/>
    <m/>
    <m/>
    <m/>
    <m/>
  </r>
  <r>
    <x v="477"/>
    <s v="STEPHANE NOGA"/>
    <m/>
    <m/>
    <m/>
    <m/>
  </r>
  <r>
    <x v="478"/>
    <s v="PATRICIA THUY BOUCHET-NGUYEN"/>
    <m/>
    <m/>
    <m/>
    <m/>
  </r>
  <r>
    <x v="479"/>
    <s v="BENJAMIN LEYSHON"/>
    <m/>
    <m/>
    <m/>
    <m/>
  </r>
  <r>
    <x v="480"/>
    <s v="MARIE NOELLE POUPARD"/>
    <m/>
    <m/>
    <m/>
    <m/>
  </r>
  <r>
    <x v="481"/>
    <s v="JOSE VICENTE"/>
    <m/>
    <m/>
    <m/>
    <m/>
  </r>
  <r>
    <x v="482"/>
    <s v="GUILLAUME CHAUVIN"/>
    <m/>
    <m/>
    <m/>
    <m/>
  </r>
  <r>
    <x v="483"/>
    <s v="JEROME MONTHE"/>
    <m/>
    <m/>
    <m/>
    <m/>
  </r>
  <r>
    <x v="484"/>
    <s v="FLORENCE HOUILLON"/>
    <m/>
    <m/>
    <m/>
    <m/>
  </r>
  <r>
    <x v="485"/>
    <s v="WILFRID ADEVAH"/>
    <m/>
    <m/>
    <m/>
    <m/>
  </r>
  <r>
    <x v="486"/>
    <s v="ERIC SERRANO"/>
    <m/>
    <m/>
    <m/>
    <m/>
  </r>
  <r>
    <x v="487"/>
    <s v="LAURENT POIRIER"/>
    <m/>
    <m/>
    <m/>
    <m/>
  </r>
  <r>
    <x v="488"/>
    <s v="PIERRE CHERVIER"/>
    <m/>
    <m/>
    <m/>
    <m/>
  </r>
  <r>
    <x v="489"/>
    <s v="GILLES BROSSARD"/>
    <m/>
    <m/>
    <m/>
    <m/>
  </r>
  <r>
    <x v="490"/>
    <s v="ISABELLE RAMBAUD"/>
    <m/>
    <m/>
    <m/>
    <m/>
  </r>
  <r>
    <x v="491"/>
    <s v="SEBASTIEN WACHSMUTH"/>
    <m/>
    <m/>
    <m/>
    <m/>
  </r>
  <r>
    <x v="492"/>
    <s v="THIERRY CARDONA GIL"/>
    <m/>
    <m/>
    <m/>
    <m/>
  </r>
  <r>
    <x v="493"/>
    <s v="LINE USAI"/>
    <m/>
    <m/>
    <m/>
    <m/>
  </r>
  <r>
    <x v="494"/>
    <s v="DOMINIQUE TABARIE"/>
    <m/>
    <m/>
    <m/>
    <m/>
  </r>
  <r>
    <x v="495"/>
    <s v="PIERRE TRICAUD"/>
    <m/>
    <m/>
    <m/>
    <m/>
  </r>
  <r>
    <x v="496"/>
    <s v="DAVID HEQUET"/>
    <m/>
    <m/>
    <m/>
    <m/>
  </r>
  <r>
    <x v="497"/>
    <s v="XAVIER ANGELI"/>
    <m/>
    <m/>
    <m/>
    <m/>
  </r>
  <r>
    <x v="498"/>
    <s v="LAURENT SAUCRAY"/>
    <m/>
    <m/>
    <m/>
    <m/>
  </r>
  <r>
    <x v="499"/>
    <s v="VANESSA BEDHOUCHE"/>
    <m/>
    <m/>
    <m/>
    <m/>
  </r>
  <r>
    <x v="500"/>
    <s v="PASCAL LOISEAU"/>
    <m/>
    <m/>
    <m/>
    <m/>
  </r>
  <r>
    <x v="501"/>
    <s v="JEAN LOUIS BRUHIN"/>
    <m/>
    <m/>
    <m/>
    <m/>
  </r>
  <r>
    <x v="502"/>
    <s v="AUDREY MANTEL"/>
    <m/>
    <m/>
    <m/>
    <m/>
  </r>
  <r>
    <x v="503"/>
    <s v="ESTELLE LIAGRE"/>
    <m/>
    <m/>
    <m/>
    <m/>
  </r>
  <r>
    <x v="504"/>
    <s v="LUDOVIC NEVO"/>
    <m/>
    <m/>
    <m/>
    <m/>
  </r>
  <r>
    <x v="505"/>
    <s v="PHILIPPE SUSINI"/>
    <m/>
    <m/>
    <m/>
    <m/>
  </r>
  <r>
    <x v="506"/>
    <s v="JUSTINE DUSSART"/>
    <m/>
    <m/>
    <m/>
    <m/>
  </r>
  <r>
    <x v="507"/>
    <s v="RENAUD DESCHAMPS"/>
    <m/>
    <m/>
    <m/>
    <m/>
  </r>
  <r>
    <x v="508"/>
    <s v="OLIVIER JOALLAND"/>
    <m/>
    <m/>
    <m/>
    <m/>
  </r>
  <r>
    <x v="509"/>
    <s v="MARINA DECANIS"/>
    <m/>
    <m/>
    <m/>
    <m/>
  </r>
  <r>
    <x v="510"/>
    <s v="CHRISTOPHE DELAHAYE"/>
    <m/>
    <m/>
    <m/>
    <m/>
  </r>
  <r>
    <x v="511"/>
    <s v="VIRGIL AUBERT"/>
    <m/>
    <m/>
    <m/>
    <m/>
  </r>
  <r>
    <x v="512"/>
    <s v="TONY ZULIAN"/>
    <m/>
    <m/>
    <m/>
    <m/>
  </r>
  <r>
    <x v="513"/>
    <s v="CHARLES HENRI PALACIN"/>
    <m/>
    <m/>
    <m/>
    <m/>
  </r>
  <r>
    <x v="514"/>
    <s v="STEPHANE SALENGROIS"/>
    <m/>
    <m/>
    <m/>
    <m/>
  </r>
  <r>
    <x v="515"/>
    <s v="CHRISTOPHE BURNICHON"/>
    <m/>
    <m/>
    <m/>
    <m/>
  </r>
  <r>
    <x v="516"/>
    <s v="CHRISTOPHE HUGUET"/>
    <m/>
    <m/>
    <m/>
    <m/>
  </r>
  <r>
    <x v="517"/>
    <s v="FRANCK MISTRAL"/>
    <m/>
    <m/>
    <m/>
    <m/>
  </r>
  <r>
    <x v="518"/>
    <s v="BENOIT KERSUZAN"/>
    <m/>
    <m/>
    <m/>
    <m/>
  </r>
  <r>
    <x v="519"/>
    <s v="FERNANDO MANUEL RIGUEIRO DA SILVA"/>
    <m/>
    <m/>
    <m/>
    <m/>
  </r>
  <r>
    <x v="520"/>
    <s v="DIDIER BRETON"/>
    <m/>
    <m/>
    <m/>
    <m/>
  </r>
  <r>
    <x v="521"/>
    <s v="FABIEN COCHET"/>
    <m/>
    <m/>
    <m/>
    <m/>
  </r>
  <r>
    <x v="522"/>
    <s v="VERONIQUE KIEN"/>
    <m/>
    <m/>
    <m/>
    <m/>
  </r>
  <r>
    <x v="523"/>
    <s v="LAURENT PINCHON"/>
    <m/>
    <m/>
    <m/>
    <m/>
  </r>
  <r>
    <x v="524"/>
    <s v="MARIE CLAIRE FANCHON"/>
    <m/>
    <m/>
    <m/>
    <m/>
  </r>
  <r>
    <x v="525"/>
    <s v="DIDIER VIALE"/>
    <m/>
    <m/>
    <m/>
    <m/>
  </r>
  <r>
    <x v="526"/>
    <s v="EMMANUEL MEON"/>
    <m/>
    <m/>
    <m/>
    <m/>
  </r>
  <r>
    <x v="527"/>
    <s v="NICOLAS MAYER"/>
    <m/>
    <m/>
    <m/>
    <m/>
  </r>
  <r>
    <x v="528"/>
    <s v="NAWAL MELLOUKA"/>
    <m/>
    <m/>
    <m/>
    <m/>
  </r>
  <r>
    <x v="529"/>
    <s v="STEPHANE COUVERCELLE"/>
    <m/>
    <m/>
    <m/>
    <m/>
  </r>
  <r>
    <x v="530"/>
    <s v="PAUL HIRBEC"/>
    <m/>
    <m/>
    <m/>
    <m/>
  </r>
  <r>
    <x v="531"/>
    <s v="NICOLAS FELON"/>
    <m/>
    <m/>
    <m/>
    <m/>
  </r>
  <r>
    <x v="532"/>
    <s v="ZOE HOUSIEAUX"/>
    <m/>
    <m/>
    <m/>
    <m/>
  </r>
  <r>
    <x v="533"/>
    <s v="THIERRY HAZARD"/>
    <m/>
    <m/>
    <m/>
    <m/>
  </r>
  <r>
    <x v="534"/>
    <s v="LAURENT CHARPENTIER"/>
    <m/>
    <m/>
    <m/>
    <m/>
  </r>
  <r>
    <x v="535"/>
    <s v="JEAN-FRANCOIS HIREL"/>
    <m/>
    <m/>
    <m/>
    <m/>
  </r>
  <r>
    <x v="536"/>
    <s v="LUDIVINE PUTELLI"/>
    <m/>
    <m/>
    <m/>
    <m/>
  </r>
  <r>
    <x v="537"/>
    <s v="SYLVAIN BRESSAND"/>
    <m/>
    <m/>
    <m/>
    <m/>
  </r>
  <r>
    <x v="538"/>
    <s v="PASCAL MARTIN"/>
    <m/>
    <m/>
    <m/>
    <m/>
  </r>
  <r>
    <x v="539"/>
    <s v="JEAN-PHILIPPE TALON"/>
    <m/>
    <m/>
    <m/>
    <m/>
  </r>
  <r>
    <x v="540"/>
    <s v="LIONEL DONNADIEU"/>
    <m/>
    <m/>
    <m/>
    <m/>
  </r>
  <r>
    <x v="541"/>
    <s v="DIDIER KLEINA"/>
    <m/>
    <m/>
    <m/>
    <m/>
  </r>
  <r>
    <x v="542"/>
    <s v="DAVID VILAFRANCA"/>
    <m/>
    <m/>
    <m/>
    <m/>
  </r>
  <r>
    <x v="543"/>
    <s v="FREDERIC DUFOUR"/>
    <m/>
    <m/>
    <m/>
    <m/>
  </r>
  <r>
    <x v="544"/>
    <s v="CHRISTOPHE BEUTIN"/>
    <m/>
    <m/>
    <m/>
    <m/>
  </r>
  <r>
    <x v="545"/>
    <s v="RODOLPHE NOBECOURT"/>
    <m/>
    <m/>
    <m/>
    <m/>
  </r>
  <r>
    <x v="546"/>
    <s v="JOAN PAZDYKA"/>
    <m/>
    <m/>
    <m/>
    <m/>
  </r>
  <r>
    <x v="547"/>
    <s v="MALEK TALBI"/>
    <m/>
    <m/>
    <m/>
    <m/>
  </r>
  <r>
    <x v="548"/>
    <s v="JEAN BAPTISTE GANDOSSI"/>
    <m/>
    <m/>
    <m/>
    <m/>
  </r>
  <r>
    <x v="549"/>
    <s v="MATTHIEU LENORMAND"/>
    <m/>
    <m/>
    <m/>
    <m/>
  </r>
  <r>
    <x v="550"/>
    <s v="GEOFFROY SIX"/>
    <m/>
    <m/>
    <m/>
    <m/>
  </r>
  <r>
    <x v="551"/>
    <s v="MARION BELLOLI"/>
    <m/>
    <m/>
    <m/>
    <m/>
  </r>
  <r>
    <x v="552"/>
    <s v="SYLVAIN PAPIN"/>
    <m/>
    <m/>
    <m/>
    <m/>
  </r>
  <r>
    <x v="553"/>
    <s v="FRANCO GONCALVES"/>
    <m/>
    <m/>
    <m/>
    <m/>
  </r>
  <r>
    <x v="554"/>
    <s v="JEAN LOUIS MEDYNSKA"/>
    <m/>
    <m/>
    <m/>
    <m/>
  </r>
  <r>
    <x v="555"/>
    <s v="APOLLINE ANTONOFF"/>
    <m/>
    <m/>
    <m/>
    <m/>
  </r>
  <r>
    <x v="556"/>
    <s v="SAMIA YAGOUBI"/>
    <m/>
    <m/>
    <m/>
    <m/>
  </r>
  <r>
    <x v="557"/>
    <s v="GUILLAUME PRZYBYLSKI"/>
    <m/>
    <m/>
    <m/>
    <m/>
  </r>
  <r>
    <x v="558"/>
    <s v="LAURE SAINTIGNAN"/>
    <m/>
    <m/>
    <m/>
    <m/>
  </r>
  <r>
    <x v="559"/>
    <s v="GREGORY KLEIN"/>
    <m/>
    <m/>
    <m/>
    <m/>
  </r>
  <r>
    <x v="560"/>
    <s v="YANNICK JEUDY"/>
    <m/>
    <m/>
    <m/>
    <m/>
  </r>
  <r>
    <x v="561"/>
    <s v="THOMAS BOYER"/>
    <m/>
    <m/>
    <m/>
    <m/>
  </r>
  <r>
    <x v="562"/>
    <s v="ERIC PIEGE"/>
    <m/>
    <m/>
    <m/>
    <m/>
  </r>
  <r>
    <x v="563"/>
    <s v="GABRIEL VIGNAUX"/>
    <m/>
    <m/>
    <m/>
    <m/>
  </r>
  <r>
    <x v="564"/>
    <s v="ALVINE MAUD NOUNGUI"/>
    <m/>
    <m/>
    <m/>
    <m/>
  </r>
  <r>
    <x v="565"/>
    <s v="JEAN MANUEL MILLIN"/>
    <m/>
    <m/>
    <m/>
    <m/>
  </r>
  <r>
    <x v="566"/>
    <s v="JESSICA ROSSO"/>
    <m/>
    <m/>
    <m/>
    <m/>
  </r>
  <r>
    <x v="567"/>
    <s v="MICKAEL LOUIS FERDINAND"/>
    <m/>
    <m/>
    <m/>
    <m/>
  </r>
  <r>
    <x v="568"/>
    <s v="HERVE SAGNIER"/>
    <m/>
    <m/>
    <m/>
    <m/>
  </r>
  <r>
    <x v="569"/>
    <s v="MAKHTAR KANE"/>
    <m/>
    <m/>
    <m/>
    <m/>
  </r>
  <r>
    <x v="570"/>
    <s v="VIRGINIE PICHON"/>
    <m/>
    <m/>
    <m/>
    <m/>
  </r>
  <r>
    <x v="571"/>
    <s v="MAGALIE SIBELLE"/>
    <m/>
    <m/>
    <m/>
    <m/>
  </r>
  <r>
    <x v="572"/>
    <s v="CHRISTELLE ALLIO"/>
    <m/>
    <m/>
    <m/>
    <m/>
  </r>
  <r>
    <x v="573"/>
    <s v="THIBAULT VERET"/>
    <m/>
    <m/>
    <m/>
    <m/>
  </r>
  <r>
    <x v="574"/>
    <s v="WILLIAM PULCINA"/>
    <m/>
    <m/>
    <m/>
    <m/>
  </r>
  <r>
    <x v="575"/>
    <s v="SEBASTIEN NOGUER"/>
    <m/>
    <m/>
    <m/>
    <m/>
  </r>
  <r>
    <x v="576"/>
    <s v="SANDRINE VATEL"/>
    <m/>
    <m/>
    <m/>
    <m/>
  </r>
  <r>
    <x v="577"/>
    <s v="LESLY COUSTENOBLE"/>
    <m/>
    <m/>
    <m/>
    <m/>
  </r>
  <r>
    <x v="578"/>
    <s v="MAXENCE HEREL"/>
    <m/>
    <m/>
    <m/>
    <m/>
  </r>
  <r>
    <x v="579"/>
    <s v="ROMAIN DEROT"/>
    <m/>
    <m/>
    <m/>
    <m/>
  </r>
  <r>
    <x v="580"/>
    <s v="SYLVIA ROUSSEL"/>
    <m/>
    <m/>
    <m/>
    <m/>
  </r>
  <r>
    <x v="581"/>
    <s v="WILLY FREROTTE"/>
    <m/>
    <m/>
    <m/>
    <m/>
  </r>
  <r>
    <x v="582"/>
    <s v="JORIS MARCHAND"/>
    <m/>
    <m/>
    <m/>
    <m/>
  </r>
  <r>
    <x v="583"/>
    <s v="LOIC MARLIER"/>
    <m/>
    <m/>
    <m/>
    <m/>
  </r>
  <r>
    <x v="584"/>
    <s v="FRANCOIS XAVIER RENOUX"/>
    <m/>
    <m/>
    <m/>
    <m/>
  </r>
  <r>
    <x v="585"/>
    <s v="ANNE LAURE GOULLEY"/>
    <m/>
    <m/>
    <m/>
    <m/>
  </r>
  <r>
    <x v="586"/>
    <s v="LIONEL GURREA"/>
    <m/>
    <m/>
    <m/>
    <m/>
  </r>
  <r>
    <x v="587"/>
    <s v="DANIEL VALBON"/>
    <m/>
    <m/>
    <m/>
    <m/>
  </r>
  <r>
    <x v="588"/>
    <s v="NOEMIE THERET"/>
    <m/>
    <m/>
    <m/>
    <m/>
  </r>
  <r>
    <x v="589"/>
    <s v="REMI TURLURE"/>
    <m/>
    <m/>
    <m/>
    <m/>
  </r>
  <r>
    <x v="590"/>
    <s v="NATHALIE GUILLEM"/>
    <m/>
    <m/>
    <m/>
    <m/>
  </r>
  <r>
    <x v="591"/>
    <s v="SEBASTIEN RESTEGHINI"/>
    <m/>
    <m/>
    <m/>
    <m/>
  </r>
  <r>
    <x v="592"/>
    <s v="CAMILLE YSERN"/>
    <m/>
    <m/>
    <m/>
    <m/>
  </r>
  <r>
    <x v="593"/>
    <s v="OLIVIER HUSS"/>
    <m/>
    <m/>
    <m/>
    <m/>
  </r>
  <r>
    <x v="594"/>
    <s v="GREGOIRE BERTRAND"/>
    <m/>
    <m/>
    <m/>
    <m/>
  </r>
  <r>
    <x v="595"/>
    <s v="MICKAEL MARTI"/>
    <m/>
    <m/>
    <m/>
    <m/>
  </r>
  <r>
    <x v="596"/>
    <s v="JULIA VERDURE"/>
    <m/>
    <m/>
    <m/>
    <m/>
  </r>
  <r>
    <x v="597"/>
    <s v="JORDAN EVANGELISTI"/>
    <m/>
    <m/>
    <m/>
    <m/>
  </r>
  <r>
    <x v="598"/>
    <s v="FREDERIC VANDAELE"/>
    <m/>
    <m/>
    <m/>
    <m/>
  </r>
  <r>
    <x v="599"/>
    <s v="SANDY PATHER"/>
    <m/>
    <m/>
    <m/>
    <m/>
  </r>
  <r>
    <x v="600"/>
    <s v="FREDERIC ISIDORO"/>
    <m/>
    <m/>
    <m/>
    <m/>
  </r>
  <r>
    <x v="601"/>
    <s v="GIUSEPPE TEDESCO"/>
    <m/>
    <m/>
    <m/>
    <m/>
  </r>
  <r>
    <x v="602"/>
    <s v="CHRISTOPHE MARTIN"/>
    <m/>
    <m/>
    <m/>
    <m/>
  </r>
  <r>
    <x v="603"/>
    <s v="HARMONIE DESCAMPS"/>
    <m/>
    <m/>
    <m/>
    <m/>
  </r>
  <r>
    <x v="604"/>
    <s v="KEVIN LAPOUGE"/>
    <m/>
    <m/>
    <m/>
    <m/>
  </r>
  <r>
    <x v="605"/>
    <s v="BERTRAND LEHUEDE"/>
    <m/>
    <m/>
    <m/>
    <m/>
  </r>
  <r>
    <x v="606"/>
    <s v="BRICE AZZOPARDI"/>
    <m/>
    <m/>
    <m/>
    <m/>
  </r>
  <r>
    <x v="607"/>
    <s v="FABIEN JANKIEWICZ"/>
    <m/>
    <m/>
    <m/>
    <m/>
  </r>
  <r>
    <x v="608"/>
    <s v="EDOUARD VEILLON"/>
    <m/>
    <m/>
    <m/>
    <m/>
  </r>
  <r>
    <x v="609"/>
    <s v="AURELIEN DEVIE"/>
    <m/>
    <m/>
    <m/>
    <m/>
  </r>
  <r>
    <x v="610"/>
    <s v="MARC ANTOINE COURCIER"/>
    <m/>
    <m/>
    <m/>
    <m/>
  </r>
  <r>
    <x v="611"/>
    <s v="FABRICE VAN DE PONTSEELE"/>
    <m/>
    <m/>
    <m/>
    <m/>
  </r>
  <r>
    <x v="612"/>
    <s v="LAURENT PUXEDDU"/>
    <m/>
    <m/>
    <m/>
    <m/>
  </r>
  <r>
    <x v="613"/>
    <s v="SANDIE VIRON"/>
    <m/>
    <m/>
    <m/>
    <m/>
  </r>
  <r>
    <x v="614"/>
    <s v="NICOLAS OLMO"/>
    <m/>
    <m/>
    <m/>
    <m/>
  </r>
  <r>
    <x v="615"/>
    <s v="AUDE AUDIBERT"/>
    <m/>
    <m/>
    <m/>
    <m/>
  </r>
  <r>
    <x v="616"/>
    <s v="SEBASTIEN PLUCHART"/>
    <m/>
    <m/>
    <m/>
    <m/>
  </r>
  <r>
    <x v="617"/>
    <s v="REMY FOREST"/>
    <m/>
    <m/>
    <m/>
    <m/>
  </r>
  <r>
    <x v="618"/>
    <s v="JULIEN SIMONI"/>
    <m/>
    <m/>
    <m/>
    <m/>
  </r>
  <r>
    <x v="619"/>
    <s v="WALTER PASTOR"/>
    <m/>
    <m/>
    <m/>
    <m/>
  </r>
  <r>
    <x v="620"/>
    <s v="JULIETTE RODER"/>
    <m/>
    <m/>
    <m/>
    <m/>
  </r>
  <r>
    <x v="621"/>
    <s v="CHRISTOPHE WROBLEWSKI"/>
    <m/>
    <m/>
    <m/>
    <m/>
  </r>
  <r>
    <x v="622"/>
    <s v="KEVIN SIELLEZ"/>
    <m/>
    <m/>
    <m/>
    <m/>
  </r>
  <r>
    <x v="623"/>
    <s v="PHILIPPE ARTALE"/>
    <m/>
    <m/>
    <m/>
    <m/>
  </r>
  <r>
    <x v="624"/>
    <s v="LAETITIA FOLLOPE"/>
    <m/>
    <m/>
    <m/>
    <m/>
  </r>
  <r>
    <x v="625"/>
    <s v="FRANCK HAY"/>
    <m/>
    <m/>
    <m/>
    <m/>
  </r>
  <r>
    <x v="626"/>
    <s v="GASPARD PIETROPAOLI"/>
    <m/>
    <m/>
    <m/>
    <m/>
  </r>
  <r>
    <x v="627"/>
    <s v="FLORE SOPHYS"/>
    <m/>
    <m/>
    <m/>
    <m/>
  </r>
  <r>
    <x v="628"/>
    <s v="EMILIE GOYER"/>
    <m/>
    <m/>
    <m/>
    <m/>
  </r>
  <r>
    <x v="629"/>
    <s v="LAURE ROUSSEL"/>
    <m/>
    <m/>
    <m/>
    <m/>
  </r>
  <r>
    <x v="630"/>
    <s v="VALERIE DURAND"/>
    <m/>
    <m/>
    <m/>
    <m/>
  </r>
  <r>
    <x v="631"/>
    <s v="RENAN PERDEREAU"/>
    <m/>
    <m/>
    <m/>
    <m/>
  </r>
  <r>
    <x v="632"/>
    <s v="AURELIEN BOUDRINGHIN"/>
    <m/>
    <m/>
    <m/>
    <m/>
  </r>
  <r>
    <x v="633"/>
    <s v="THIERRY CLOTTERIOU"/>
    <m/>
    <m/>
    <m/>
    <m/>
  </r>
  <r>
    <x v="634"/>
    <s v="MALIKA CIDRE DE QUINA"/>
    <m/>
    <m/>
    <m/>
    <m/>
  </r>
  <r>
    <x v="635"/>
    <s v="MAXENCE LE BRIS LEBRUN"/>
    <m/>
    <m/>
    <m/>
    <m/>
  </r>
  <r>
    <x v="636"/>
    <s v="JULIEN BOIVIN"/>
    <m/>
    <m/>
    <m/>
    <m/>
  </r>
  <r>
    <x v="637"/>
    <s v="QUANG DAO BACH"/>
    <m/>
    <m/>
    <m/>
    <m/>
  </r>
  <r>
    <x v="638"/>
    <s v="ANDREW SANOGO"/>
    <m/>
    <m/>
    <m/>
    <m/>
  </r>
  <r>
    <x v="639"/>
    <s v="PHILIPPE LEDIG"/>
    <m/>
    <m/>
    <m/>
    <m/>
  </r>
  <r>
    <x v="640"/>
    <s v="AJAGHEN MOOTOOVEEREN"/>
    <m/>
    <m/>
    <m/>
    <m/>
  </r>
  <r>
    <x v="641"/>
    <s v="YANNICK BECARD"/>
    <m/>
    <m/>
    <m/>
    <m/>
  </r>
  <r>
    <x v="642"/>
    <s v="LAURENT GAGNIER"/>
    <m/>
    <m/>
    <m/>
    <m/>
  </r>
  <r>
    <x v="643"/>
    <s v="DAVID BAERT"/>
    <m/>
    <m/>
    <m/>
    <m/>
  </r>
  <r>
    <x v="644"/>
    <s v="BENJAMIN TAUZIN"/>
    <m/>
    <m/>
    <m/>
    <m/>
  </r>
  <r>
    <x v="645"/>
    <s v="JORGE MAIA"/>
    <m/>
    <m/>
    <m/>
    <m/>
  </r>
  <r>
    <x v="646"/>
    <s v="FREDERIC PERRAUT"/>
    <m/>
    <m/>
    <m/>
    <m/>
  </r>
  <r>
    <x v="647"/>
    <s v="BAPTISTE DAVAL"/>
    <m/>
    <m/>
    <m/>
    <m/>
  </r>
  <r>
    <x v="648"/>
    <s v="JONATHAN VANVLANDEREN"/>
    <m/>
    <m/>
    <m/>
    <m/>
  </r>
  <r>
    <x v="649"/>
    <s v="MARIE CELINE SETZE"/>
    <m/>
    <m/>
    <m/>
    <m/>
  </r>
  <r>
    <x v="650"/>
    <s v="DAMIEN BELLANGER"/>
    <m/>
    <m/>
    <m/>
    <m/>
  </r>
  <r>
    <x v="651"/>
    <s v="CHARLES GOLLION SCHMID"/>
    <m/>
    <m/>
    <m/>
    <m/>
  </r>
  <r>
    <x v="652"/>
    <s v="BLAISE LAMOTTE"/>
    <m/>
    <m/>
    <m/>
    <m/>
  </r>
  <r>
    <x v="653"/>
    <s v="NATHALIE SALIU"/>
    <m/>
    <m/>
    <m/>
    <m/>
  </r>
  <r>
    <x v="654"/>
    <s v="GERALDINE AUBERY"/>
    <m/>
    <m/>
    <m/>
    <m/>
  </r>
  <r>
    <x v="655"/>
    <s v="JEREMY MORINEAU"/>
    <m/>
    <m/>
    <m/>
    <m/>
  </r>
  <r>
    <x v="656"/>
    <s v="JONATHAN COCAULT"/>
    <m/>
    <m/>
    <m/>
    <m/>
  </r>
  <r>
    <x v="657"/>
    <s v="CECILE BOIAGO"/>
    <m/>
    <m/>
    <m/>
    <m/>
  </r>
  <r>
    <x v="658"/>
    <s v="MARINE FRANCOIS"/>
    <m/>
    <m/>
    <m/>
    <m/>
  </r>
  <r>
    <x v="659"/>
    <s v="ANTOINE NOLLET"/>
    <m/>
    <m/>
    <m/>
    <m/>
  </r>
  <r>
    <x v="660"/>
    <s v="SANDRINE LIETARD"/>
    <m/>
    <m/>
    <m/>
    <m/>
  </r>
  <r>
    <x v="661"/>
    <s v="CECILIA LOFFREDO"/>
    <m/>
    <m/>
    <m/>
    <m/>
  </r>
  <r>
    <x v="662"/>
    <s v="CHRISTOPHE MAYER"/>
    <m/>
    <m/>
    <m/>
    <m/>
  </r>
  <r>
    <x v="663"/>
    <s v="PATRICE RASZKOWSKI"/>
    <m/>
    <m/>
    <m/>
    <m/>
  </r>
  <r>
    <x v="664"/>
    <s v="CAMILLE TRAISNEL"/>
    <m/>
    <m/>
    <m/>
    <m/>
  </r>
  <r>
    <x v="665"/>
    <s v="OLIVIER DROUET"/>
    <m/>
    <m/>
    <m/>
    <m/>
  </r>
  <r>
    <x v="666"/>
    <s v="STEFANY LEGER"/>
    <m/>
    <m/>
    <m/>
    <m/>
  </r>
  <r>
    <x v="667"/>
    <s v="KARINE DESHUISSARD"/>
    <m/>
    <m/>
    <m/>
    <m/>
  </r>
  <r>
    <x v="668"/>
    <s v="JEREMY REJANO"/>
    <m/>
    <m/>
    <m/>
    <m/>
  </r>
  <r>
    <x v="669"/>
    <s v="CEDRIC VALADOUX"/>
    <m/>
    <m/>
    <m/>
    <m/>
  </r>
  <r>
    <x v="670"/>
    <s v="LAURENT PONS"/>
    <m/>
    <m/>
    <m/>
    <m/>
  </r>
  <r>
    <x v="671"/>
    <s v="MANUEL MARIN"/>
    <m/>
    <m/>
    <m/>
    <m/>
  </r>
  <r>
    <x v="672"/>
    <s v="FLORIAN LOISON"/>
    <m/>
    <m/>
    <m/>
    <m/>
  </r>
  <r>
    <x v="673"/>
    <s v="ANTHONY MARQUES"/>
    <m/>
    <m/>
    <m/>
    <m/>
  </r>
  <r>
    <x v="674"/>
    <s v="THIERRY LEFRANCOIS"/>
    <m/>
    <m/>
    <m/>
    <m/>
  </r>
  <r>
    <x v="675"/>
    <s v="NICOLAS DUMONTIER"/>
    <m/>
    <m/>
    <m/>
    <m/>
  </r>
  <r>
    <x v="676"/>
    <s v="JEROME CADIN"/>
    <m/>
    <m/>
    <m/>
    <m/>
  </r>
  <r>
    <x v="677"/>
    <s v="ALEXANDRE GALLUS"/>
    <m/>
    <m/>
    <m/>
    <m/>
  </r>
  <r>
    <x v="678"/>
    <s v="AUDREY MAGNIER"/>
    <m/>
    <m/>
    <m/>
    <m/>
  </r>
  <r>
    <x v="679"/>
    <s v="EMILIA RIBEIRO"/>
    <m/>
    <m/>
    <m/>
    <m/>
  </r>
  <r>
    <x v="680"/>
    <s v="ALEXANDRE ROSSI"/>
    <m/>
    <m/>
    <m/>
    <m/>
  </r>
  <r>
    <x v="681"/>
    <s v="LUDOVIC STEPHANT"/>
    <m/>
    <m/>
    <m/>
    <m/>
  </r>
  <r>
    <x v="682"/>
    <s v="THIBAUT DE BALMAIN"/>
    <m/>
    <m/>
    <m/>
    <m/>
  </r>
  <r>
    <x v="683"/>
    <s v="GUILLAUME BRENNER BOJARA"/>
    <m/>
    <m/>
    <m/>
    <m/>
  </r>
  <r>
    <x v="684"/>
    <s v="JOANNA MEYER"/>
    <m/>
    <m/>
    <m/>
    <m/>
  </r>
  <r>
    <x v="685"/>
    <s v="ANTOINE VIGIER"/>
    <m/>
    <m/>
    <m/>
    <m/>
  </r>
  <r>
    <x v="686"/>
    <s v="SONIA JOYEUX"/>
    <m/>
    <m/>
    <m/>
    <m/>
  </r>
  <r>
    <x v="687"/>
    <s v="SYLVIA GRABAREK"/>
    <m/>
    <m/>
    <m/>
    <m/>
  </r>
  <r>
    <x v="688"/>
    <s v="YVAN GUGLIERI"/>
    <m/>
    <m/>
    <m/>
    <m/>
  </r>
  <r>
    <x v="689"/>
    <s v="GABRIEL CROISE"/>
    <m/>
    <m/>
    <m/>
    <m/>
  </r>
  <r>
    <x v="690"/>
    <s v="LAURENT BUROT"/>
    <m/>
    <m/>
    <m/>
    <m/>
  </r>
  <r>
    <x v="691"/>
    <s v="FREDERIC BETON"/>
    <m/>
    <m/>
    <m/>
    <m/>
  </r>
  <r>
    <x v="692"/>
    <s v="ROMAIN HERBET"/>
    <m/>
    <m/>
    <m/>
    <m/>
  </r>
  <r>
    <x v="693"/>
    <s v="ANNE CHARLOTTE NOEL"/>
    <m/>
    <m/>
    <m/>
    <m/>
  </r>
  <r>
    <x v="694"/>
    <s v="ZELIE BERDIN"/>
    <m/>
    <m/>
    <m/>
    <m/>
  </r>
  <r>
    <x v="695"/>
    <s v="TAREK KACEM"/>
    <m/>
    <m/>
    <m/>
    <m/>
  </r>
  <r>
    <x v="696"/>
    <s v="ROBIN GALL"/>
    <m/>
    <m/>
    <m/>
    <m/>
  </r>
  <r>
    <x v="697"/>
    <s v="CECILE DENIS"/>
    <m/>
    <m/>
    <m/>
    <m/>
  </r>
  <r>
    <x v="698"/>
    <s v="SEVERINE DUCASTEL"/>
    <m/>
    <m/>
    <m/>
    <m/>
  </r>
  <r>
    <x v="699"/>
    <s v="ALAN CONGAR"/>
    <m/>
    <m/>
    <m/>
    <m/>
  </r>
  <r>
    <x v="700"/>
    <s v="FLORIAN CANTREL"/>
    <m/>
    <m/>
    <m/>
    <m/>
  </r>
  <r>
    <x v="701"/>
    <s v="ANTHONY GUIDA"/>
    <m/>
    <m/>
    <m/>
    <m/>
  </r>
  <r>
    <x v="702"/>
    <s v="CEDRIC COTINAUT"/>
    <m/>
    <m/>
    <m/>
    <m/>
  </r>
  <r>
    <x v="703"/>
    <s v="EVA SAADIA LANDOZ"/>
    <m/>
    <m/>
    <m/>
    <m/>
  </r>
  <r>
    <x v="704"/>
    <s v="NOEMIE EUDELINE TRIBOT"/>
    <m/>
    <m/>
    <m/>
    <m/>
  </r>
  <r>
    <x v="705"/>
    <s v="OLIVIER RISTORI"/>
    <m/>
    <m/>
    <m/>
    <m/>
  </r>
  <r>
    <x v="706"/>
    <s v="ANTHONY GUERY"/>
    <m/>
    <m/>
    <m/>
    <m/>
  </r>
  <r>
    <x v="707"/>
    <s v="DIMITRI COUSSON"/>
    <m/>
    <m/>
    <m/>
    <m/>
  </r>
  <r>
    <x v="708"/>
    <s v="MAEVA MADEC"/>
    <m/>
    <m/>
    <m/>
    <m/>
  </r>
  <r>
    <x v="709"/>
    <s v="DIMITRI DESTARAC"/>
    <m/>
    <m/>
    <m/>
    <m/>
  </r>
  <r>
    <x v="710"/>
    <s v="ALEXIS ALBERTINI"/>
    <m/>
    <m/>
    <m/>
    <m/>
  </r>
  <r>
    <x v="711"/>
    <s v="CYRIELLE ABRIC"/>
    <m/>
    <m/>
    <m/>
    <m/>
  </r>
  <r>
    <x v="712"/>
    <s v="BENJAMIN LLORENS"/>
    <m/>
    <m/>
    <m/>
    <m/>
  </r>
  <r>
    <x v="713"/>
    <s v="YANNIS ZEGUIR"/>
    <m/>
    <m/>
    <m/>
    <m/>
  </r>
  <r>
    <x v="714"/>
    <s v="LOGAN NEILL"/>
    <m/>
    <m/>
    <m/>
    <m/>
  </r>
  <r>
    <x v="715"/>
    <s v="AMELIE PICHON"/>
    <m/>
    <m/>
    <m/>
    <m/>
  </r>
  <r>
    <x v="716"/>
    <s v="EMILIE COTTIN"/>
    <m/>
    <m/>
    <m/>
    <m/>
  </r>
  <r>
    <x v="717"/>
    <s v="EMMANUEL GARRAUX"/>
    <m/>
    <m/>
    <m/>
    <m/>
  </r>
  <r>
    <x v="718"/>
    <s v="MATTHIEU CREVEL"/>
    <m/>
    <m/>
    <m/>
    <m/>
  </r>
  <r>
    <x v="719"/>
    <s v="KEVIN BARATTA"/>
    <m/>
    <m/>
    <m/>
    <m/>
  </r>
  <r>
    <x v="720"/>
    <s v="DYLANN MASSONNAT"/>
    <m/>
    <m/>
    <m/>
    <m/>
  </r>
  <r>
    <x v="721"/>
    <s v="MARIE COEFFET"/>
    <m/>
    <m/>
    <m/>
    <m/>
  </r>
  <r>
    <x v="722"/>
    <s v="VINCENT LEFRANC"/>
    <m/>
    <m/>
    <m/>
    <m/>
  </r>
  <r>
    <x v="723"/>
    <s v="SOPHIA SADEK"/>
    <m/>
    <m/>
    <m/>
    <m/>
  </r>
  <r>
    <x v="724"/>
    <s v="DIAFARA SOUKOUNA"/>
    <m/>
    <m/>
    <m/>
    <m/>
  </r>
  <r>
    <x v="725"/>
    <s v="SOFIA FERNANDEZ"/>
    <m/>
    <m/>
    <m/>
    <m/>
  </r>
  <r>
    <x v="726"/>
    <s v="SANDRINE PHAM"/>
    <m/>
    <m/>
    <m/>
    <m/>
  </r>
  <r>
    <x v="727"/>
    <s v="ARTHUR MICHALOWSKI"/>
    <m/>
    <m/>
    <m/>
    <m/>
  </r>
  <r>
    <x v="728"/>
    <s v="EMMANUEL CHEVALIER"/>
    <m/>
    <m/>
    <m/>
    <m/>
  </r>
  <r>
    <x v="729"/>
    <s v="RAYNALD GRESLIN"/>
    <m/>
    <m/>
    <m/>
    <m/>
  </r>
  <r>
    <x v="730"/>
    <s v="CONSTANT CARACCIO"/>
    <m/>
    <m/>
    <m/>
    <m/>
  </r>
  <r>
    <x v="731"/>
    <s v="PIERRE LOUIS BEGUE"/>
    <m/>
    <m/>
    <m/>
    <m/>
  </r>
  <r>
    <x v="732"/>
    <s v="JONATHAN VIARD"/>
    <m/>
    <m/>
    <m/>
    <m/>
  </r>
  <r>
    <x v="733"/>
    <s v="CHARLES EDOUARD ARMANDE"/>
    <m/>
    <m/>
    <m/>
    <m/>
  </r>
  <r>
    <x v="734"/>
    <s v="GILLES PENSEC"/>
    <m/>
    <m/>
    <m/>
    <m/>
  </r>
  <r>
    <x v="735"/>
    <s v="SEVERINE FAUQUET"/>
    <m/>
    <m/>
    <m/>
    <m/>
  </r>
  <r>
    <x v="736"/>
    <s v="FRANCOISE CRESSOL"/>
    <m/>
    <m/>
    <m/>
    <m/>
  </r>
  <r>
    <x v="737"/>
    <s v="GREGORY SARANTIDIS"/>
    <m/>
    <m/>
    <m/>
    <m/>
  </r>
  <r>
    <x v="738"/>
    <s v="CELINE OBRECHT"/>
    <m/>
    <m/>
    <m/>
    <m/>
  </r>
  <r>
    <x v="739"/>
    <s v="CHRISTIAN FERRARI"/>
    <m/>
    <m/>
    <m/>
    <m/>
  </r>
  <r>
    <x v="740"/>
    <s v="CLEMENT DELAIRE"/>
    <m/>
    <m/>
    <m/>
    <m/>
  </r>
  <r>
    <x v="741"/>
    <s v="THOMAS CARON"/>
    <m/>
    <m/>
    <m/>
    <m/>
  </r>
  <r>
    <x v="742"/>
    <s v="YANNICK DAZY"/>
    <m/>
    <m/>
    <m/>
    <m/>
  </r>
  <r>
    <x v="743"/>
    <s v="EMILIE TIBUM"/>
    <m/>
    <m/>
    <m/>
    <m/>
  </r>
  <r>
    <x v="744"/>
    <s v="BAPTISTE CASTIER"/>
    <m/>
    <m/>
    <m/>
    <m/>
  </r>
  <r>
    <x v="745"/>
    <s v="LOIC PAUGAM"/>
    <m/>
    <m/>
    <m/>
    <m/>
  </r>
  <r>
    <x v="746"/>
    <s v="LUDOVIC DAUNOU"/>
    <m/>
    <m/>
    <m/>
    <m/>
  </r>
  <r>
    <x v="747"/>
    <s v="PATRICE DIMITRIOU"/>
    <m/>
    <m/>
    <m/>
    <m/>
  </r>
  <r>
    <x v="748"/>
    <s v="BRANDON THOMAS"/>
    <m/>
    <m/>
    <m/>
    <m/>
  </r>
  <r>
    <x v="749"/>
    <s v="LAMIA BOUARIF"/>
    <m/>
    <m/>
    <m/>
    <m/>
  </r>
  <r>
    <x v="750"/>
    <s v="MARTIN BAUNE"/>
    <m/>
    <m/>
    <m/>
    <m/>
  </r>
  <r>
    <x v="751"/>
    <s v="EMMANUELLE DA CRUZ ALVES"/>
    <m/>
    <m/>
    <m/>
    <m/>
  </r>
  <r>
    <x v="752"/>
    <s v="SEBASTIEN DUPUY"/>
    <m/>
    <m/>
    <m/>
    <m/>
  </r>
  <r>
    <x v="753"/>
    <s v="FREDERIC TRUONG MINH CHIEU"/>
    <m/>
    <m/>
    <m/>
    <m/>
  </r>
  <r>
    <x v="754"/>
    <s v="MAYEDI SOUALHI"/>
    <m/>
    <m/>
    <m/>
    <m/>
  </r>
  <r>
    <x v="755"/>
    <s v="PAUL CARDON"/>
    <m/>
    <m/>
    <m/>
    <m/>
  </r>
  <r>
    <x v="756"/>
    <s v="MANON VOILLET"/>
    <m/>
    <m/>
    <m/>
    <m/>
  </r>
  <r>
    <x v="757"/>
    <s v="MARIANNE COTONEA"/>
    <m/>
    <m/>
    <m/>
    <m/>
  </r>
  <r>
    <x v="758"/>
    <s v="ANGELIQUE BOLLANGYER"/>
    <m/>
    <m/>
    <m/>
    <m/>
  </r>
  <r>
    <x v="759"/>
    <s v="VICTOR DUPARD"/>
    <m/>
    <m/>
    <m/>
    <m/>
  </r>
  <r>
    <x v="760"/>
    <s v="SIDNEY MUDIE"/>
    <m/>
    <m/>
    <m/>
    <m/>
  </r>
  <r>
    <x v="761"/>
    <s v="GREGORY LAZARE"/>
    <m/>
    <m/>
    <m/>
    <m/>
  </r>
  <r>
    <x v="762"/>
    <s v="KEVIN VERVERKEN"/>
    <m/>
    <m/>
    <m/>
    <m/>
  </r>
  <r>
    <x v="763"/>
    <s v="LAURIE BLANCO"/>
    <m/>
    <m/>
    <m/>
    <m/>
  </r>
  <r>
    <x v="764"/>
    <s v="KENZA SEDDAR"/>
    <m/>
    <m/>
    <m/>
    <m/>
  </r>
  <r>
    <x v="765"/>
    <s v="SERVANE HERAULT"/>
    <m/>
    <m/>
    <m/>
    <m/>
  </r>
  <r>
    <x v="766"/>
    <s v="ADRIEN GENARD"/>
    <m/>
    <m/>
    <m/>
    <m/>
  </r>
  <r>
    <x v="767"/>
    <s v="CORANTIN HECQUET"/>
    <m/>
    <m/>
    <m/>
    <m/>
  </r>
  <r>
    <x v="768"/>
    <s v="SYLVAIN USCAIN"/>
    <m/>
    <m/>
    <m/>
    <m/>
  </r>
  <r>
    <x v="769"/>
    <s v="ANTHONY BARTHOLIN"/>
    <m/>
    <m/>
    <m/>
    <m/>
  </r>
  <r>
    <x v="770"/>
    <s v="BENOIST DONNE"/>
    <m/>
    <m/>
    <m/>
    <m/>
  </r>
  <r>
    <x v="771"/>
    <s v="FREDERIC PERRAULT"/>
    <m/>
    <m/>
    <m/>
    <m/>
  </r>
  <r>
    <x v="772"/>
    <s v="HICHAM AIT KIZZI"/>
    <m/>
    <m/>
    <m/>
    <m/>
  </r>
  <r>
    <x v="773"/>
    <s v="ISABELLE GUILLON"/>
    <m/>
    <m/>
    <m/>
    <m/>
  </r>
  <r>
    <x v="774"/>
    <s v="NICOLAS THEVENOT"/>
    <m/>
    <m/>
    <m/>
    <m/>
  </r>
  <r>
    <x v="775"/>
    <s v="ANTHONY DELHOMME"/>
    <m/>
    <m/>
    <m/>
    <m/>
  </r>
  <r>
    <x v="776"/>
    <s v="JULIE LEDRU"/>
    <m/>
    <m/>
    <m/>
    <m/>
  </r>
  <r>
    <x v="777"/>
    <s v="COLINDA QUESADA"/>
    <m/>
    <m/>
    <m/>
    <m/>
  </r>
  <r>
    <x v="778"/>
    <s v="BAPTISTE DELOBEL"/>
    <m/>
    <m/>
    <m/>
    <m/>
  </r>
  <r>
    <x v="779"/>
    <s v="ARNAUD VANHOENACKER"/>
    <m/>
    <m/>
    <m/>
    <m/>
  </r>
  <r>
    <x v="780"/>
    <s v="ABDEL MALIK BENAMARA"/>
    <m/>
    <m/>
    <m/>
    <m/>
  </r>
  <r>
    <x v="781"/>
    <s v="ARNAUD DA SILVA OLIVEIRA"/>
    <m/>
    <m/>
    <m/>
    <m/>
  </r>
  <r>
    <x v="782"/>
    <s v="SAID BARKAT"/>
    <m/>
    <m/>
    <m/>
    <m/>
  </r>
  <r>
    <x v="783"/>
    <s v="MARIE ANTUNES"/>
    <m/>
    <m/>
    <m/>
    <m/>
  </r>
  <r>
    <x v="784"/>
    <s v="BASTIEN ARTHAUD"/>
    <m/>
    <m/>
    <m/>
    <m/>
  </r>
  <r>
    <x v="785"/>
    <s v="LAURA SETIANO"/>
    <m/>
    <m/>
    <m/>
    <m/>
  </r>
  <r>
    <x v="786"/>
    <s v="JEAN CHOPIN"/>
    <m/>
    <m/>
    <m/>
    <m/>
  </r>
  <r>
    <x v="787"/>
    <s v="MIKAEL MEUNIER"/>
    <m/>
    <m/>
    <m/>
    <m/>
  </r>
  <r>
    <x v="788"/>
    <s v="CECILE LECLERC"/>
    <m/>
    <m/>
    <m/>
    <m/>
  </r>
  <r>
    <x v="789"/>
    <s v="BENJAMIN GARETIER"/>
    <m/>
    <m/>
    <m/>
    <m/>
  </r>
  <r>
    <x v="790"/>
    <s v="MELISSA BASSER"/>
    <m/>
    <m/>
    <m/>
    <m/>
  </r>
  <r>
    <x v="791"/>
    <s v="KARINE ALEIXANDRE"/>
    <m/>
    <m/>
    <m/>
    <m/>
  </r>
  <r>
    <x v="792"/>
    <s v="DAPHNEE MEGNANT"/>
    <m/>
    <m/>
    <m/>
    <m/>
  </r>
  <r>
    <x v="793"/>
    <s v="SAMUEL SHAW"/>
    <m/>
    <m/>
    <m/>
    <m/>
  </r>
  <r>
    <x v="794"/>
    <s v="CHARLINE TROPEL"/>
    <m/>
    <m/>
    <m/>
    <m/>
  </r>
  <r>
    <x v="795"/>
    <s v="SAMUEL ZUNINO"/>
    <m/>
    <m/>
    <m/>
    <m/>
  </r>
  <r>
    <x v="796"/>
    <s v="BORIS LENOIRE"/>
    <m/>
    <m/>
    <m/>
    <m/>
  </r>
  <r>
    <x v="797"/>
    <s v="FREDERIC GELBART"/>
    <m/>
    <m/>
    <m/>
    <m/>
  </r>
  <r>
    <x v="798"/>
    <s v="VALERIE DAVENEL"/>
    <m/>
    <m/>
    <m/>
    <m/>
  </r>
  <r>
    <x v="799"/>
    <s v="AXEL MSELLATI-MARIVAUX"/>
    <m/>
    <m/>
    <m/>
    <m/>
  </r>
  <r>
    <x v="800"/>
    <s v="ALAIN DOMS"/>
    <m/>
    <m/>
    <m/>
    <m/>
  </r>
  <r>
    <x v="801"/>
    <s v="CINDY LECLERE"/>
    <m/>
    <m/>
    <m/>
    <m/>
  </r>
  <r>
    <x v="802"/>
    <s v="MEGANE LERAILLE"/>
    <m/>
    <m/>
    <m/>
    <m/>
  </r>
  <r>
    <x v="803"/>
    <s v="MARIE CAROLINE LEFEBVRE"/>
    <m/>
    <m/>
    <m/>
    <m/>
  </r>
  <r>
    <x v="804"/>
    <s v="CARLOS FLORES"/>
    <m/>
    <m/>
    <m/>
    <m/>
  </r>
  <r>
    <x v="805"/>
    <s v="SABINE SAILLY"/>
    <m/>
    <m/>
    <m/>
    <m/>
  </r>
  <r>
    <x v="806"/>
    <s v="SEBASTIEN FAUCHER"/>
    <m/>
    <m/>
    <m/>
    <m/>
  </r>
  <r>
    <x v="807"/>
    <s v="MOHAMED EL BENNA"/>
    <m/>
    <m/>
    <m/>
    <m/>
  </r>
  <r>
    <x v="808"/>
    <s v="ARNAUD LEDUC"/>
    <m/>
    <m/>
    <m/>
    <m/>
  </r>
  <r>
    <x v="809"/>
    <s v="BAPTISTE LE BELLEC"/>
    <m/>
    <m/>
    <m/>
    <m/>
  </r>
  <r>
    <x v="810"/>
    <s v="STEPHANIE GOUSSET"/>
    <m/>
    <m/>
    <m/>
    <m/>
  </r>
  <r>
    <x v="811"/>
    <s v="HAMEL FERNANDEZ"/>
    <m/>
    <m/>
    <m/>
    <m/>
  </r>
  <r>
    <x v="812"/>
    <s v="NATHALIE MORIN"/>
    <m/>
    <m/>
    <m/>
    <m/>
  </r>
  <r>
    <x v="813"/>
    <s v="GREGORY DECONINCK"/>
    <m/>
    <m/>
    <m/>
    <m/>
  </r>
  <r>
    <x v="814"/>
    <s v="JOACHIM ROMPILLON"/>
    <m/>
    <m/>
    <m/>
    <m/>
  </r>
  <r>
    <x v="815"/>
    <s v="ALICIA CAMPOS"/>
    <m/>
    <m/>
    <m/>
    <m/>
  </r>
  <r>
    <x v="816"/>
    <s v="JULIETTE CHEVALLIER"/>
    <m/>
    <m/>
    <m/>
    <m/>
  </r>
  <r>
    <x v="817"/>
    <s v="FABRICE GARCIN"/>
    <m/>
    <m/>
    <m/>
    <m/>
  </r>
  <r>
    <x v="818"/>
    <s v="KARL ROBLIN"/>
    <m/>
    <m/>
    <m/>
    <m/>
  </r>
  <r>
    <x v="819"/>
    <s v="YOANN LECOUTRE"/>
    <m/>
    <m/>
    <m/>
    <m/>
  </r>
  <r>
    <x v="820"/>
    <s v="AURELIE PICARD"/>
    <m/>
    <m/>
    <m/>
    <m/>
  </r>
  <r>
    <x v="821"/>
    <s v="JEREMIE BLEAS"/>
    <m/>
    <m/>
    <m/>
    <m/>
  </r>
  <r>
    <x v="822"/>
    <s v="MATHIEU MOUYREN"/>
    <m/>
    <m/>
    <m/>
    <m/>
  </r>
  <r>
    <x v="823"/>
    <s v="DANIEL LOPEZ"/>
    <m/>
    <m/>
    <m/>
    <m/>
  </r>
  <r>
    <x v="824"/>
    <s v="ALEXANDRE MOINEAU"/>
    <m/>
    <m/>
    <m/>
    <m/>
  </r>
  <r>
    <x v="825"/>
    <s v="MURIEL GOJEAN"/>
    <m/>
    <m/>
    <m/>
    <m/>
  </r>
  <r>
    <x v="826"/>
    <s v="BENJAMIN BOUDES"/>
    <m/>
    <m/>
    <m/>
    <m/>
  </r>
  <r>
    <x v="827"/>
    <s v="LAETITIA CHILLOUX"/>
    <m/>
    <m/>
    <m/>
    <m/>
  </r>
  <r>
    <x v="828"/>
    <s v="NICOLAS CEZARUK JEAN"/>
    <m/>
    <m/>
    <m/>
    <m/>
  </r>
  <r>
    <x v="829"/>
    <s v="ELODIE MUREZ"/>
    <m/>
    <m/>
    <m/>
    <m/>
  </r>
  <r>
    <x v="830"/>
    <s v="RAVOUTH SVAY"/>
    <m/>
    <m/>
    <m/>
    <m/>
  </r>
  <r>
    <x v="831"/>
    <s v="YOHAN FAYE"/>
    <m/>
    <m/>
    <m/>
    <m/>
  </r>
  <r>
    <x v="832"/>
    <s v="PETER WEHRLE"/>
    <m/>
    <m/>
    <m/>
    <m/>
  </r>
  <r>
    <x v="833"/>
    <s v="AUDREY CIBERT"/>
    <m/>
    <m/>
    <m/>
    <m/>
  </r>
  <r>
    <x v="834"/>
    <s v="ALEX LAPEYRONIE"/>
    <m/>
    <m/>
    <m/>
    <m/>
  </r>
  <r>
    <x v="835"/>
    <s v="LUCILLE PEROUX"/>
    <m/>
    <m/>
    <m/>
    <m/>
  </r>
  <r>
    <x v="836"/>
    <s v="SOPHIE CHRISMENT"/>
    <m/>
    <m/>
    <m/>
    <m/>
  </r>
  <r>
    <x v="837"/>
    <s v="JEAN PHILIPPE DENIZANE"/>
    <m/>
    <m/>
    <m/>
    <m/>
  </r>
  <r>
    <x v="838"/>
    <s v="CHRISTELLE GERMONT"/>
    <m/>
    <m/>
    <m/>
    <m/>
  </r>
  <r>
    <x v="839"/>
    <s v="JESSICA BLANC"/>
    <m/>
    <m/>
    <m/>
    <m/>
  </r>
  <r>
    <x v="840"/>
    <s v="FATIHA ETTAGHOUTI"/>
    <m/>
    <m/>
    <m/>
    <m/>
  </r>
  <r>
    <x v="841"/>
    <s v="JOSEPHINE GODON"/>
    <m/>
    <m/>
    <m/>
    <m/>
  </r>
  <r>
    <x v="842"/>
    <s v="JEAN MICHEL BOULAROT"/>
    <m/>
    <m/>
    <m/>
    <m/>
  </r>
  <r>
    <x v="843"/>
    <s v="VINCENT VESQUE"/>
    <m/>
    <m/>
    <m/>
    <m/>
  </r>
  <r>
    <x v="844"/>
    <s v="MARINE ROUSSY"/>
    <m/>
    <m/>
    <m/>
    <m/>
  </r>
  <r>
    <x v="845"/>
    <s v="MUHAMED PEPIC"/>
    <m/>
    <m/>
    <m/>
    <m/>
  </r>
  <r>
    <x v="846"/>
    <s v="ROMAIN CHIANCONE"/>
    <m/>
    <m/>
    <m/>
    <m/>
  </r>
  <r>
    <x v="847"/>
    <s v="ARTHUR BOREL"/>
    <m/>
    <m/>
    <m/>
    <m/>
  </r>
  <r>
    <x v="848"/>
    <s v="CHRISTOPHE FORMET"/>
    <m/>
    <m/>
    <m/>
    <m/>
  </r>
  <r>
    <x v="849"/>
    <s v="JORDAN PONS"/>
    <m/>
    <m/>
    <m/>
    <m/>
  </r>
  <r>
    <x v="850"/>
    <s v="LOUISE DELAYE"/>
    <m/>
    <m/>
    <m/>
    <m/>
  </r>
  <r>
    <x v="851"/>
    <s v="MAGALIE BRAULT"/>
    <m/>
    <m/>
    <m/>
    <m/>
  </r>
  <r>
    <x v="852"/>
    <s v="JIMMY VIGOUREUX"/>
    <m/>
    <m/>
    <m/>
    <m/>
  </r>
  <r>
    <x v="853"/>
    <s v="CHARLOTTE SARROSTE"/>
    <m/>
    <m/>
    <m/>
    <m/>
  </r>
  <r>
    <x v="854"/>
    <s v="ALVIN SCAFIDI"/>
    <m/>
    <m/>
    <m/>
    <m/>
  </r>
  <r>
    <x v="855"/>
    <s v="NICOLAS BALY"/>
    <m/>
    <m/>
    <m/>
    <m/>
  </r>
  <r>
    <x v="856"/>
    <s v="CHERIF SERI"/>
    <m/>
    <m/>
    <m/>
    <m/>
  </r>
  <r>
    <x v="857"/>
    <s v="ALEXANDRE PETIT"/>
    <m/>
    <m/>
    <m/>
    <m/>
  </r>
  <r>
    <x v="858"/>
    <s v="MATTHIEU LIBBRECHT"/>
    <m/>
    <m/>
    <m/>
    <m/>
  </r>
  <r>
    <x v="859"/>
    <s v="BRICE SERVY"/>
    <m/>
    <m/>
    <m/>
    <m/>
  </r>
  <r>
    <x v="860"/>
    <s v="FRANCK BREGEAULT"/>
    <m/>
    <m/>
    <m/>
    <m/>
  </r>
  <r>
    <x v="861"/>
    <s v="ELODIE LECLERC"/>
    <m/>
    <m/>
    <m/>
    <m/>
  </r>
  <r>
    <x v="862"/>
    <s v="ALEXANDRA VIDAL"/>
    <m/>
    <m/>
    <m/>
    <m/>
  </r>
  <r>
    <x v="863"/>
    <s v="PIERRE HENRI THIRION"/>
    <m/>
    <m/>
    <m/>
    <m/>
  </r>
  <r>
    <x v="864"/>
    <s v="LUDOVIC BAGUR"/>
    <m/>
    <m/>
    <m/>
    <m/>
  </r>
  <r>
    <x v="865"/>
    <s v="NICOLAS DOUCET"/>
    <m/>
    <m/>
    <m/>
    <m/>
  </r>
  <r>
    <x v="866"/>
    <s v="NICOLAS BALESTE"/>
    <m/>
    <m/>
    <m/>
    <m/>
  </r>
  <r>
    <x v="867"/>
    <s v="ADELINE JUVIGNY"/>
    <m/>
    <m/>
    <m/>
    <m/>
  </r>
  <r>
    <x v="868"/>
    <s v="MAXIME COURTOT"/>
    <m/>
    <m/>
    <m/>
    <m/>
  </r>
  <r>
    <x v="869"/>
    <s v="PIERRE LE ROUX"/>
    <m/>
    <m/>
    <m/>
    <m/>
  </r>
  <r>
    <x v="870"/>
    <s v="DAVID MORELE"/>
    <m/>
    <m/>
    <m/>
    <m/>
  </r>
  <r>
    <x v="871"/>
    <s v="EMERIC PETIT"/>
    <m/>
    <m/>
    <m/>
    <m/>
  </r>
  <r>
    <x v="872"/>
    <s v="VALERIE MACQUET"/>
    <m/>
    <m/>
    <m/>
    <m/>
  </r>
  <r>
    <x v="873"/>
    <s v="EMELINE PAINVIN"/>
    <m/>
    <m/>
    <m/>
    <m/>
  </r>
  <r>
    <x v="874"/>
    <s v="BENJAMIN HEIDMANN"/>
    <m/>
    <m/>
    <m/>
    <m/>
  </r>
  <r>
    <x v="875"/>
    <s v="STEPHANIE CHAIDRON FUENTES"/>
    <m/>
    <m/>
    <m/>
    <m/>
  </r>
  <r>
    <x v="876"/>
    <s v="BILLY BEAUDOUIN"/>
    <m/>
    <m/>
    <m/>
    <m/>
  </r>
  <r>
    <x v="877"/>
    <s v="GEOFFREY PLICHON"/>
    <m/>
    <m/>
    <m/>
    <m/>
  </r>
  <r>
    <x v="878"/>
    <s v="LAURA KOUCH"/>
    <m/>
    <m/>
    <m/>
    <m/>
  </r>
  <r>
    <x v="879"/>
    <s v="KEVIN ZANELLA"/>
    <m/>
    <m/>
    <m/>
    <m/>
  </r>
  <r>
    <x v="880"/>
    <s v="CHRISTELLE HUET"/>
    <m/>
    <m/>
    <m/>
    <m/>
  </r>
  <r>
    <x v="881"/>
    <s v="JULIEN BERDYCHOWSKI"/>
    <m/>
    <m/>
    <m/>
    <m/>
  </r>
  <r>
    <x v="882"/>
    <s v="OMAR SIDIBE"/>
    <m/>
    <m/>
    <m/>
    <m/>
  </r>
  <r>
    <x v="883"/>
    <s v="DYLAN ALONZO"/>
    <m/>
    <m/>
    <m/>
    <m/>
  </r>
  <r>
    <x v="884"/>
    <s v="JOSHUA VIELOTTE"/>
    <m/>
    <m/>
    <m/>
    <m/>
  </r>
  <r>
    <x v="885"/>
    <s v="REMI BERTRAND"/>
    <m/>
    <m/>
    <m/>
    <m/>
  </r>
  <r>
    <x v="886"/>
    <s v="ANTOINE CAMACHO"/>
    <m/>
    <m/>
    <m/>
    <m/>
  </r>
  <r>
    <x v="887"/>
    <s v="HELENE DAVID"/>
    <m/>
    <m/>
    <m/>
    <m/>
  </r>
  <r>
    <x v="888"/>
    <s v="YOHAN FERNAND"/>
    <m/>
    <m/>
    <m/>
    <m/>
  </r>
  <r>
    <x v="889"/>
    <s v="WILLY LE PRE"/>
    <m/>
    <m/>
    <m/>
    <m/>
  </r>
  <r>
    <x v="890"/>
    <s v="ADRIEN NAUCHE"/>
    <m/>
    <m/>
    <m/>
    <m/>
  </r>
  <r>
    <x v="891"/>
    <s v="CHRISTOPHE TRANCHANT"/>
    <m/>
    <m/>
    <m/>
    <m/>
  </r>
  <r>
    <x v="892"/>
    <s v="MELANIE CUILLA"/>
    <m/>
    <m/>
    <m/>
    <m/>
  </r>
  <r>
    <x v="893"/>
    <s v="ANTHONY PLANTIER"/>
    <m/>
    <m/>
    <m/>
    <m/>
  </r>
  <r>
    <x v="894"/>
    <s v="VANESSA BERTHAULT"/>
    <m/>
    <m/>
    <m/>
    <m/>
  </r>
  <r>
    <x v="895"/>
    <s v="GREGOIRE MAGDELAINE"/>
    <m/>
    <m/>
    <m/>
    <m/>
  </r>
  <r>
    <x v="896"/>
    <s v="AMANDINE CRESSON"/>
    <m/>
    <m/>
    <m/>
    <m/>
  </r>
  <r>
    <x v="897"/>
    <s v="DAVID MENRATH"/>
    <m/>
    <m/>
    <m/>
    <m/>
  </r>
  <r>
    <x v="898"/>
    <s v="LUCAS MPILI"/>
    <m/>
    <m/>
    <m/>
    <m/>
  </r>
  <r>
    <x v="899"/>
    <s v="CORINE TURLURE"/>
    <m/>
    <m/>
    <m/>
    <m/>
  </r>
  <r>
    <x v="900"/>
    <s v="ADRIEN JANNOT"/>
    <m/>
    <m/>
    <m/>
    <m/>
  </r>
  <r>
    <x v="901"/>
    <s v="CHRISTOPHE ALAIN"/>
    <m/>
    <m/>
    <m/>
    <m/>
  </r>
  <r>
    <x v="902"/>
    <s v="JEAN FLORENT COSTA"/>
    <m/>
    <m/>
    <m/>
    <m/>
  </r>
  <r>
    <x v="903"/>
    <s v="MATHIAS OLIVIER"/>
    <m/>
    <m/>
    <m/>
    <m/>
  </r>
  <r>
    <x v="904"/>
    <s v="LEYLA COMBES"/>
    <m/>
    <m/>
    <m/>
    <m/>
  </r>
  <r>
    <x v="905"/>
    <s v="REMI CAUSSAT"/>
    <m/>
    <m/>
    <m/>
    <m/>
  </r>
  <r>
    <x v="906"/>
    <s v="DEBORAH CRUSEM"/>
    <m/>
    <m/>
    <m/>
    <m/>
  </r>
  <r>
    <x v="907"/>
    <s v="REGIS PEDANOU"/>
    <m/>
    <m/>
    <m/>
    <m/>
  </r>
  <r>
    <x v="908"/>
    <s v="LAURENT ZAROUAL"/>
    <m/>
    <m/>
    <m/>
    <m/>
  </r>
  <r>
    <x v="909"/>
    <s v="FABIEN ROLLAND"/>
    <m/>
    <m/>
    <m/>
    <m/>
  </r>
  <r>
    <x v="910"/>
    <s v="KEVIN FRANCOIS LUBIN"/>
    <m/>
    <m/>
    <m/>
    <m/>
  </r>
  <r>
    <x v="911"/>
    <s v="LAURA FRANKLIN"/>
    <m/>
    <m/>
    <m/>
    <m/>
  </r>
  <r>
    <x v="912"/>
    <s v="SOPHIE MARROT"/>
    <m/>
    <m/>
    <m/>
    <m/>
  </r>
  <r>
    <x v="913"/>
    <s v="JEREMIE CATHELIN"/>
    <m/>
    <m/>
    <m/>
    <m/>
  </r>
  <r>
    <x v="914"/>
    <s v="JEROME AUTARD"/>
    <m/>
    <m/>
    <m/>
    <m/>
  </r>
  <r>
    <x v="915"/>
    <s v="GEOFFREY HAMON"/>
    <m/>
    <m/>
    <m/>
    <m/>
  </r>
  <r>
    <x v="916"/>
    <s v="ANTHONY RAMIREZ"/>
    <m/>
    <m/>
    <m/>
    <m/>
  </r>
  <r>
    <x v="917"/>
    <s v="ISABELLE GONDARD"/>
    <m/>
    <m/>
    <m/>
    <m/>
  </r>
  <r>
    <x v="918"/>
    <s v="SEBASTIEN ETIFIER"/>
    <m/>
    <m/>
    <m/>
    <m/>
  </r>
  <r>
    <x v="919"/>
    <s v="MARIA CABANEL"/>
    <m/>
    <m/>
    <m/>
    <m/>
  </r>
  <r>
    <x v="920"/>
    <s v="CINDY CROCFER"/>
    <m/>
    <m/>
    <m/>
    <m/>
  </r>
  <r>
    <x v="921"/>
    <s v="GERARD LIONZO"/>
    <m/>
    <m/>
    <m/>
    <m/>
  </r>
  <r>
    <x v="922"/>
    <s v="KEVIN DURAND"/>
    <m/>
    <m/>
    <m/>
    <m/>
  </r>
  <r>
    <x v="923"/>
    <s v="LUDIVINE BOISSON"/>
    <m/>
    <m/>
    <m/>
    <m/>
  </r>
  <r>
    <x v="924"/>
    <s v="JEREMY PARDONNET"/>
    <m/>
    <m/>
    <m/>
    <m/>
  </r>
  <r>
    <x v="925"/>
    <s v="ELODIE BONNABAUD"/>
    <m/>
    <m/>
    <m/>
    <m/>
  </r>
  <r>
    <x v="926"/>
    <s v="MARINE GARDE"/>
    <m/>
    <m/>
    <m/>
    <m/>
  </r>
  <r>
    <x v="927"/>
    <s v="GWENDAL LE CLOUEREC"/>
    <m/>
    <m/>
    <m/>
    <m/>
  </r>
  <r>
    <x v="928"/>
    <s v="AURELIEN THEILLAC"/>
    <m/>
    <m/>
    <m/>
    <m/>
  </r>
  <r>
    <x v="929"/>
    <s v="JULIA REMUS"/>
    <m/>
    <m/>
    <m/>
    <m/>
  </r>
  <r>
    <x v="930"/>
    <s v="MATHYS RAGEADE"/>
    <m/>
    <m/>
    <m/>
    <m/>
  </r>
  <r>
    <x v="931"/>
    <s v="LOIC LE PAGE"/>
    <m/>
    <m/>
    <m/>
    <m/>
  </r>
  <r>
    <x v="932"/>
    <s v="SANDRINE CINI"/>
    <m/>
    <m/>
    <m/>
    <m/>
  </r>
  <r>
    <x v="933"/>
    <s v="CHRISTELLE SOMMER"/>
    <m/>
    <m/>
    <m/>
    <m/>
  </r>
  <r>
    <x v="934"/>
    <s v="KAREN JEAMPIERRE"/>
    <m/>
    <m/>
    <m/>
    <m/>
  </r>
  <r>
    <x v="935"/>
    <s v="ADRIAN LAMARGOT"/>
    <m/>
    <m/>
    <m/>
    <m/>
  </r>
  <r>
    <x v="936"/>
    <s v="TITOUAN BERTON"/>
    <m/>
    <m/>
    <m/>
    <m/>
  </r>
  <r>
    <x v="937"/>
    <s v="RACHID BEN AMGHAR"/>
    <m/>
    <m/>
    <m/>
    <m/>
  </r>
  <r>
    <x v="938"/>
    <s v="LAETITIA COURTOIS"/>
    <m/>
    <m/>
    <m/>
    <m/>
  </r>
  <r>
    <x v="939"/>
    <s v="ARMAN YEGANIANE"/>
    <m/>
    <m/>
    <m/>
    <m/>
  </r>
  <r>
    <x v="940"/>
    <s v="YANN LHUMEAU"/>
    <m/>
    <m/>
    <m/>
    <m/>
  </r>
  <r>
    <x v="941"/>
    <s v="ISABELLE OLIVER"/>
    <m/>
    <m/>
    <m/>
    <m/>
  </r>
  <r>
    <x v="942"/>
    <s v="SYLVAIN BEMBENEK"/>
    <m/>
    <m/>
    <m/>
    <m/>
  </r>
  <r>
    <x v="943"/>
    <s v="VINCENT GORGE-BERNAT"/>
    <m/>
    <m/>
    <m/>
    <m/>
  </r>
  <r>
    <x v="944"/>
    <s v="VIRGINIE GRAICHE"/>
    <m/>
    <m/>
    <m/>
    <m/>
  </r>
  <r>
    <x v="945"/>
    <s v="CEDRIC GALVEZ"/>
    <m/>
    <m/>
    <m/>
    <m/>
  </r>
  <r>
    <x v="946"/>
    <s v="GUILLAUME ANDRIEU"/>
    <m/>
    <m/>
    <m/>
    <m/>
  </r>
  <r>
    <x v="947"/>
    <s v="FLORIAN LE MOAL"/>
    <m/>
    <m/>
    <m/>
    <m/>
  </r>
  <r>
    <x v="948"/>
    <s v="DAVID ASSARAF"/>
    <m/>
    <m/>
    <m/>
    <m/>
  </r>
  <r>
    <x v="949"/>
    <s v="CYRIL ADAMIAK"/>
    <m/>
    <m/>
    <m/>
    <m/>
  </r>
  <r>
    <x v="950"/>
    <s v="JORIS DUMONT"/>
    <m/>
    <m/>
    <m/>
    <m/>
  </r>
  <r>
    <x v="951"/>
    <s v="MATHIEU HERTRICH"/>
    <m/>
    <m/>
    <m/>
    <m/>
  </r>
  <r>
    <x v="952"/>
    <s v="MATTHIEU DOS SANTOS"/>
    <m/>
    <m/>
    <m/>
    <m/>
  </r>
  <r>
    <x v="953"/>
    <s v="PASCAL BURATI"/>
    <m/>
    <m/>
    <m/>
    <m/>
  </r>
  <r>
    <x v="954"/>
    <s v="MAEL HEMERY"/>
    <m/>
    <m/>
    <m/>
    <m/>
  </r>
  <r>
    <x v="955"/>
    <s v="VINCENT MERLE"/>
    <m/>
    <m/>
    <m/>
    <m/>
  </r>
  <r>
    <x v="956"/>
    <s v="JEAN CHRISTOPHE LAHALLE"/>
    <m/>
    <m/>
    <m/>
    <m/>
  </r>
  <r>
    <x v="957"/>
    <s v="ALEXANDRE BERTACCHINI"/>
    <m/>
    <m/>
    <m/>
    <m/>
  </r>
  <r>
    <x v="958"/>
    <s v="MATHIEU BARVIAU"/>
    <m/>
    <m/>
    <m/>
    <m/>
  </r>
  <r>
    <x v="959"/>
    <s v="EMILIE DERACHE"/>
    <m/>
    <m/>
    <m/>
    <m/>
  </r>
  <r>
    <x v="960"/>
    <s v="PAUL JUHEL"/>
    <m/>
    <m/>
    <m/>
    <m/>
  </r>
  <r>
    <x v="961"/>
    <s v="ILAN BOUAZIZ"/>
    <m/>
    <m/>
    <m/>
    <m/>
  </r>
  <r>
    <x v="962"/>
    <s v="JULIETTE MORINET"/>
    <m/>
    <m/>
    <m/>
    <m/>
  </r>
  <r>
    <x v="963"/>
    <s v="ANGELIQUE LELONG"/>
    <m/>
    <m/>
    <m/>
    <m/>
  </r>
  <r>
    <x v="964"/>
    <s v="AURELIE ANSEL"/>
    <m/>
    <m/>
    <m/>
    <m/>
  </r>
  <r>
    <x v="965"/>
    <s v="CHAHINEZ BELAHADJI"/>
    <m/>
    <m/>
    <m/>
    <m/>
  </r>
  <r>
    <x v="966"/>
    <s v="ANNE CASU"/>
    <m/>
    <m/>
    <m/>
    <m/>
  </r>
  <r>
    <x v="967"/>
    <s v="AURELIEN NIZARD"/>
    <m/>
    <m/>
    <m/>
    <m/>
  </r>
  <r>
    <x v="968"/>
    <s v="LEOPOLD VASSELIN"/>
    <m/>
    <m/>
    <m/>
    <m/>
  </r>
  <r>
    <x v="969"/>
    <s v="GILLES BENCARDINO"/>
    <m/>
    <m/>
    <m/>
    <m/>
  </r>
  <r>
    <x v="970"/>
    <s v="STEPHANE ALBOUY"/>
    <m/>
    <m/>
    <m/>
    <m/>
  </r>
  <r>
    <x v="971"/>
    <s v="STEEVEN CALIS"/>
    <m/>
    <m/>
    <m/>
    <m/>
  </r>
  <r>
    <x v="972"/>
    <s v="NARCISSE MESSAN"/>
    <m/>
    <m/>
    <m/>
    <m/>
  </r>
  <r>
    <x v="973"/>
    <s v="CELINE IBARRA"/>
    <m/>
    <m/>
    <m/>
    <m/>
  </r>
  <r>
    <x v="974"/>
    <s v="ARMONIE LORCA"/>
    <m/>
    <m/>
    <m/>
    <m/>
  </r>
  <r>
    <x v="975"/>
    <s v="AIMY TERRASSE"/>
    <m/>
    <m/>
    <m/>
    <m/>
  </r>
  <r>
    <x v="976"/>
    <s v="MAGALY COULLOCH"/>
    <m/>
    <m/>
    <m/>
    <m/>
  </r>
  <r>
    <x v="977"/>
    <s v="OKAN YILDIRIM"/>
    <m/>
    <m/>
    <m/>
    <m/>
  </r>
  <r>
    <x v="978"/>
    <s v="ALLAN RODRIGUEZ"/>
    <m/>
    <m/>
    <m/>
    <m/>
  </r>
  <r>
    <x v="979"/>
    <s v="CHRISTELLE SCHMIT"/>
    <m/>
    <m/>
    <m/>
    <m/>
  </r>
  <r>
    <x v="980"/>
    <s v="SAUVEUR BASILE"/>
    <m/>
    <m/>
    <m/>
    <m/>
  </r>
  <r>
    <x v="981"/>
    <s v="JEAN PHILIPPE LAVIGNE"/>
    <m/>
    <m/>
    <m/>
    <m/>
  </r>
  <r>
    <x v="982"/>
    <s v="ANTHONY BRUNET"/>
    <m/>
    <m/>
    <m/>
    <m/>
  </r>
  <r>
    <x v="983"/>
    <s v="NICOLAS ROUSSEAU"/>
    <m/>
    <m/>
    <m/>
    <m/>
  </r>
  <r>
    <x v="984"/>
    <s v="ALEXANDRE DUCROS"/>
    <m/>
    <m/>
    <m/>
    <m/>
  </r>
  <r>
    <x v="985"/>
    <s v="REBECCA JANIN"/>
    <m/>
    <m/>
    <m/>
    <m/>
  </r>
  <r>
    <x v="986"/>
    <s v="DYLAN ROCHES"/>
    <m/>
    <m/>
    <m/>
    <m/>
  </r>
  <r>
    <x v="987"/>
    <s v="REMY CHAUVET"/>
    <m/>
    <m/>
    <m/>
    <m/>
  </r>
  <r>
    <x v="988"/>
    <s v="MICKAEL LOPES PEREIRA"/>
    <m/>
    <m/>
    <m/>
    <m/>
  </r>
  <r>
    <x v="989"/>
    <s v="NATHALIE TISSOT"/>
    <m/>
    <m/>
    <m/>
    <m/>
  </r>
  <r>
    <x v="990"/>
    <s v="CHARLOTTE CHAUSSEPIED"/>
    <m/>
    <m/>
    <m/>
    <m/>
  </r>
  <r>
    <x v="991"/>
    <s v="SOPHEAK MAM"/>
    <m/>
    <m/>
    <m/>
    <m/>
  </r>
  <r>
    <x v="992"/>
    <s v="VIRGIL MARISSIAUX"/>
    <m/>
    <m/>
    <m/>
    <m/>
  </r>
  <r>
    <x v="993"/>
    <s v="ZOE MACCORIN"/>
    <m/>
    <m/>
    <m/>
    <m/>
  </r>
  <r>
    <x v="994"/>
    <s v="EVAN BRIATTE"/>
    <m/>
    <m/>
    <m/>
    <m/>
  </r>
  <r>
    <x v="995"/>
    <s v="SOPHIE MARQUES"/>
    <m/>
    <m/>
    <m/>
    <m/>
  </r>
  <r>
    <x v="996"/>
    <s v="CELINE VIGNA"/>
    <m/>
    <m/>
    <m/>
    <m/>
  </r>
  <r>
    <x v="997"/>
    <s v="MARINE TIRMANT"/>
    <m/>
    <m/>
    <m/>
    <m/>
  </r>
  <r>
    <x v="998"/>
    <s v="ALEXANDRE CHATELAIN"/>
    <m/>
    <m/>
    <m/>
    <m/>
  </r>
  <r>
    <x v="999"/>
    <s v="(vide)"/>
    <m/>
    <m/>
    <m/>
    <m/>
  </r>
  <r>
    <x v="1000"/>
    <s v="MANUEL DA FONSECA"/>
    <m/>
    <m/>
    <m/>
    <m/>
  </r>
  <r>
    <x v="1001"/>
    <s v="DEBORAH ZERBIB"/>
    <m/>
    <m/>
    <m/>
    <m/>
  </r>
  <r>
    <x v="1002"/>
    <s v="GUILLAUME SEURAT"/>
    <m/>
    <m/>
    <m/>
    <m/>
  </r>
  <r>
    <x v="1003"/>
    <s v="CYRIL LACHAIZE"/>
    <m/>
    <m/>
    <m/>
    <m/>
  </r>
  <r>
    <x v="1004"/>
    <s v="ANTOINE DARRE"/>
    <m/>
    <m/>
    <m/>
    <m/>
  </r>
  <r>
    <x v="1005"/>
    <s v="MATHILDE TALON"/>
    <m/>
    <m/>
    <m/>
    <m/>
  </r>
  <r>
    <x v="1006"/>
    <s v="SACHA PHILIPPE"/>
    <m/>
    <m/>
    <m/>
    <m/>
  </r>
  <r>
    <x v="1007"/>
    <s v="FREDERIC JOUANEN"/>
    <m/>
    <m/>
    <m/>
    <m/>
  </r>
  <r>
    <x v="1008"/>
    <s v="RAPHAEL HERVE"/>
    <m/>
    <m/>
    <m/>
    <m/>
  </r>
  <r>
    <x v="1009"/>
    <s v="TEDDY BRUTINEL"/>
    <m/>
    <m/>
    <m/>
    <m/>
  </r>
  <r>
    <x v="1010"/>
    <s v="ESTELLE COULON"/>
    <m/>
    <m/>
    <m/>
    <m/>
  </r>
  <r>
    <x v="1011"/>
    <s v="NICOLAS CLERY"/>
    <m/>
    <m/>
    <m/>
    <m/>
  </r>
  <r>
    <x v="1012"/>
    <s v="ZAZA FLEURY"/>
    <m/>
    <m/>
    <m/>
    <m/>
  </r>
  <r>
    <x v="1013"/>
    <s v="ARNAUD BLOSSEVILLE"/>
    <m/>
    <m/>
    <m/>
    <m/>
  </r>
  <r>
    <x v="1014"/>
    <s v="MARTIN LESCOUTRA"/>
    <m/>
    <m/>
    <m/>
    <m/>
  </r>
  <r>
    <x v="1015"/>
    <s v="MARIE LEMAITRE"/>
    <m/>
    <m/>
    <m/>
    <m/>
  </r>
  <r>
    <x v="1016"/>
    <s v="JESSIE PARVAUD"/>
    <m/>
    <m/>
    <m/>
    <m/>
  </r>
  <r>
    <x v="1017"/>
    <s v="AURORE DA FONSECA"/>
    <m/>
    <m/>
    <m/>
    <m/>
  </r>
  <r>
    <x v="1018"/>
    <s v="ANTHONY SAULI"/>
    <m/>
    <m/>
    <m/>
    <m/>
  </r>
  <r>
    <x v="1019"/>
    <s v="CHLOE BERTHE GUYOT"/>
    <m/>
    <m/>
    <m/>
    <m/>
  </r>
  <r>
    <x v="1020"/>
    <s v="GAEL STAUTH"/>
    <m/>
    <m/>
    <m/>
    <m/>
  </r>
  <r>
    <x v="1021"/>
    <s v="CHRISTIAN BONFANTI"/>
    <m/>
    <m/>
    <m/>
    <m/>
  </r>
  <r>
    <x v="1022"/>
    <s v="STEPHEN THIBEAULT"/>
    <m/>
    <m/>
    <m/>
    <m/>
  </r>
  <r>
    <x v="1023"/>
    <s v="ALEXANDRE BIGOT"/>
    <m/>
    <m/>
    <m/>
    <m/>
  </r>
  <r>
    <x v="1024"/>
    <s v="STEPHANE DEVILLE"/>
    <m/>
    <m/>
    <m/>
    <m/>
  </r>
  <r>
    <x v="1025"/>
    <s v="VINCENT HERGLE"/>
    <m/>
    <m/>
    <m/>
    <m/>
  </r>
  <r>
    <x v="1026"/>
    <m/>
    <m/>
    <m/>
    <m/>
    <m/>
  </r>
</pivotCacheRecords>
</file>

<file path=xl/pivotCache/pivotCacheRecords7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6">
  <r>
    <s v="1 PPP"/>
    <x v="0"/>
    <s v="OLIVIER HOFFER"/>
    <s v="-"/>
    <n v="20639"/>
    <n v="9.99"/>
    <n v="100"/>
    <n v="18"/>
    <n v="5"/>
    <n v="3"/>
    <n v="1"/>
    <n v="10"/>
    <s v="OLIVIER HOFFER"/>
    <s v="070426"/>
    <s v="OC RIQUE D"/>
    <s v="071050"/>
    <s v="OD MANCHE - CALVADOS - ORNE - MAYENNE"/>
    <x v="0"/>
    <s v="REGION GRAND OUEST"/>
    <n v="20639"/>
    <n v="10"/>
    <n v="18"/>
    <n v="8"/>
    <n v="9.99"/>
    <n v="1"/>
    <n v="100"/>
    <n v="1"/>
    <x v="0"/>
    <n v="10"/>
    <n v="1"/>
    <n v="102"/>
    <n v="93"/>
    <n v="95"/>
    <n v="290"/>
    <n v="9000"/>
    <n v="10"/>
    <n v="9010"/>
    <n v="8"/>
    <n v="10"/>
    <n v="3000"/>
    <n v="3"/>
    <n v="3003"/>
  </r>
  <r>
    <s v="2 PPP"/>
    <x v="1"/>
    <s v="MEHDI LAMANT"/>
    <s v="-"/>
    <n v="26911"/>
    <n v="5.46"/>
    <n v="50"/>
    <n v="24.5"/>
    <n v="9.5"/>
    <n v="3"/>
    <n v="1"/>
    <n v="10"/>
    <s v="MEHDI LAMANT"/>
    <s v="070048"/>
    <s v="OC CADREN V"/>
    <s v="071024"/>
    <s v="OD NORD LILLE"/>
    <x v="1"/>
    <s v="REGION ILE DE FRANCE NORD"/>
    <n v="26911"/>
    <n v="6"/>
    <n v="24.5"/>
    <n v="3"/>
    <n v="5.46"/>
    <n v="1"/>
    <n v="50"/>
    <n v="1"/>
    <x v="0"/>
    <n v="10"/>
    <n v="1"/>
    <n v="102"/>
    <n v="97"/>
    <n v="100"/>
    <n v="299"/>
    <n v="4000"/>
    <n v="6"/>
    <n v="4006"/>
    <n v="3"/>
    <n v="5"/>
    <n v="1000"/>
    <n v="1"/>
    <n v="1001"/>
  </r>
  <r>
    <s v="3 PPP"/>
    <x v="2"/>
    <s v="ALEXIS MERMET"/>
    <s v="-"/>
    <n v="38431"/>
    <n v="10.719999999999999"/>
    <n v="100"/>
    <n v="19.5"/>
    <n v="4.5"/>
    <n v="3"/>
    <n v="1"/>
    <n v="10"/>
    <s v="ALEXIS MERMET"/>
    <s v="071194"/>
    <s v="OC VIRET S"/>
    <s v="071174"/>
    <s v="OD HAUTE SAVOIE AIN JURA AIX LES BAINS"/>
    <x v="2"/>
    <s v="REGION GRAND SUD"/>
    <n v="38431"/>
    <n v="2"/>
    <n v="19.5"/>
    <n v="6"/>
    <n v="10.719999999999999"/>
    <n v="1"/>
    <n v="100"/>
    <n v="1"/>
    <x v="0"/>
    <n v="10"/>
    <n v="1"/>
    <n v="102"/>
    <n v="101"/>
    <n v="97"/>
    <n v="300"/>
    <n v="3000"/>
    <n v="2"/>
    <n v="3002"/>
    <n v="6"/>
    <n v="4"/>
    <n v="2000"/>
    <n v="1"/>
    <n v="2001"/>
  </r>
  <r>
    <s v="4 PPP"/>
    <x v="3"/>
    <s v="OLIVIA DEMEY"/>
    <s v="-"/>
    <n v="22169"/>
    <n v="0"/>
    <n v="100"/>
    <n v="20"/>
    <n v="3"/>
    <n v="4"/>
    <n v="1"/>
    <n v="10"/>
    <s v="OLIVIA DEMEY"/>
    <s v="071021"/>
    <s v="OC DELEMOTTE A"/>
    <s v="071031"/>
    <s v="OD NORD LITTORAL"/>
    <x v="1"/>
    <s v="REGION ILE DE FRANCE NORD"/>
    <n v="22169"/>
    <n v="8"/>
    <n v="20"/>
    <n v="5"/>
    <n v="0"/>
    <n v="1"/>
    <n v="100"/>
    <n v="1"/>
    <x v="0"/>
    <n v="10"/>
    <n v="1"/>
    <n v="102"/>
    <n v="95"/>
    <n v="98"/>
    <n v="295"/>
    <n v="7000"/>
    <n v="8"/>
    <n v="7008"/>
    <n v="5"/>
    <n v="8"/>
    <n v="2000"/>
    <n v="2"/>
    <n v="2002"/>
  </r>
  <r>
    <s v="5 PPP"/>
    <x v="4"/>
    <s v="FABIEN LE ROCH"/>
    <s v="-"/>
    <n v="22872"/>
    <n v="11.8"/>
    <n v="50"/>
    <n v="20.5"/>
    <n v="1"/>
    <n v="3"/>
    <n v="1"/>
    <n v="10"/>
    <s v="FABIEN LE ROCH"/>
    <s v="071090"/>
    <s v="OC LE FEVRE F"/>
    <s v="071591"/>
    <s v="OD FINISTERE - MORBIHAN"/>
    <x v="0"/>
    <s v="REGION GRAND OUEST"/>
    <n v="22872"/>
    <n v="7"/>
    <n v="20.5"/>
    <n v="4"/>
    <n v="11.8"/>
    <n v="1"/>
    <n v="50"/>
    <n v="1"/>
    <x v="0"/>
    <n v="10"/>
    <n v="1"/>
    <n v="102"/>
    <n v="96"/>
    <n v="99"/>
    <n v="297"/>
    <n v="6000"/>
    <n v="7"/>
    <n v="6007"/>
    <n v="4"/>
    <n v="7"/>
    <n v="2000"/>
    <n v="2"/>
    <n v="2002"/>
  </r>
  <r>
    <s v="6 PPP"/>
    <x v="5"/>
    <s v="MATHIEU DANTEC"/>
    <s v="-"/>
    <n v="46005"/>
    <n v="8"/>
    <n v="100"/>
    <n v="39.5"/>
    <n v="9"/>
    <n v="3"/>
    <n v="1"/>
    <n v="10"/>
    <s v="MATHIEU DANTEC"/>
    <s v="071099"/>
    <s v="OC GESTIN S"/>
    <s v="071592"/>
    <s v="OD ILLE ET VILAINE-COTES D'ARMOR"/>
    <x v="0"/>
    <s v="REGION GRAND OUEST"/>
    <n v="46005"/>
    <n v="1"/>
    <n v="39.5"/>
    <n v="1"/>
    <n v="8"/>
    <n v="1"/>
    <n v="100"/>
    <n v="1"/>
    <x v="0"/>
    <n v="10"/>
    <n v="1"/>
    <n v="102"/>
    <n v="102"/>
    <n v="102"/>
    <n v="306"/>
    <n v="1000"/>
    <n v="1"/>
    <n v="1001"/>
    <n v="1"/>
    <n v="1"/>
    <n v="1000"/>
    <n v="1"/>
    <n v="1001"/>
  </r>
  <r>
    <s v="7 PPP"/>
    <x v="6"/>
    <s v="DOMENICO TARRICONE"/>
    <s v="-"/>
    <n v="30535"/>
    <n v="10.77"/>
    <n v="87.5"/>
    <n v="32.5"/>
    <n v="7.5"/>
    <n v="4"/>
    <n v="1"/>
    <n v="10"/>
    <s v="DOMENICO TARRICONE"/>
    <s v="071497"/>
    <s v="OC CLEMENT J"/>
    <s v="700023"/>
    <s v="OD PUY DE DOME - LOIRE - HAUTE LOIRE"/>
    <x v="2"/>
    <s v="REGION GRAND SUD"/>
    <n v="30535"/>
    <n v="5"/>
    <n v="32.5"/>
    <n v="2"/>
    <n v="10.77"/>
    <n v="1"/>
    <n v="87.5"/>
    <n v="1"/>
    <x v="0"/>
    <n v="10"/>
    <n v="1"/>
    <n v="102"/>
    <n v="98"/>
    <n v="101"/>
    <n v="301"/>
    <n v="2000"/>
    <n v="5"/>
    <n v="2005"/>
    <n v="2"/>
    <n v="3"/>
    <n v="1000"/>
    <n v="4"/>
    <n v="1004"/>
  </r>
  <r>
    <s v="8 PPP"/>
    <x v="7"/>
    <s v="CELINE DURAND"/>
    <s v="-"/>
    <n v="21690"/>
    <n v="0"/>
    <n v="100"/>
    <n v="19"/>
    <n v="5"/>
    <n v="4"/>
    <n v="2"/>
    <n v="6"/>
    <s v="CELINE DURAND"/>
    <s v="071497"/>
    <s v="OC CLEMENT J"/>
    <s v="700023"/>
    <s v="OD PUY DE DOME - LOIRE - HAUTE LOIRE"/>
    <x v="2"/>
    <s v="REGION GRAND SUD"/>
    <n v="21690"/>
    <n v="9"/>
    <n v="19"/>
    <n v="7"/>
    <n v="0"/>
    <n v="1"/>
    <n v="100"/>
    <n v="1"/>
    <x v="0"/>
    <n v="6"/>
    <n v="2"/>
    <n v="101"/>
    <n v="94"/>
    <n v="96"/>
    <n v="291"/>
    <n v="8000"/>
    <n v="9"/>
    <n v="8009"/>
    <n v="7"/>
    <n v="9"/>
    <n v="4000"/>
    <n v="5"/>
    <n v="4005"/>
  </r>
  <r>
    <s v="9 PPP"/>
    <x v="8"/>
    <s v="SEBASTIEN PIETTE"/>
    <s v="-"/>
    <n v="32773"/>
    <n v="9.0300000000000011"/>
    <n v="100"/>
    <n v="19.5"/>
    <n v="8.5"/>
    <n v="3"/>
    <n v="2"/>
    <n v="6"/>
    <s v="SEBASTIEN PIETTE"/>
    <s v="700257"/>
    <s v="OC CARRE N"/>
    <s v="071255"/>
    <s v="OD VAR - BOUCHES DU RHONE"/>
    <x v="2"/>
    <s v="REGION GRAND SUD"/>
    <n v="32773"/>
    <n v="3"/>
    <n v="19.5"/>
    <n v="6"/>
    <n v="9.0300000000000011"/>
    <n v="1"/>
    <n v="100"/>
    <n v="1"/>
    <x v="0"/>
    <n v="6"/>
    <n v="2"/>
    <n v="101"/>
    <n v="100"/>
    <n v="97"/>
    <n v="298"/>
    <n v="5000"/>
    <n v="3"/>
    <n v="5003"/>
    <n v="6"/>
    <n v="6"/>
    <n v="3000"/>
    <n v="2"/>
    <n v="3002"/>
  </r>
  <r>
    <s v="10 PPP"/>
    <x v="9"/>
    <s v="THIBAUT ARNEODO"/>
    <s v="-"/>
    <n v="31186"/>
    <n v="11.5"/>
    <n v="100"/>
    <n v="24.5"/>
    <n v="10"/>
    <n v="3"/>
    <n v="1"/>
    <n v="10"/>
    <s v="THIBAUT ARNEODO"/>
    <s v="071258"/>
    <s v="OC LANTERI J"/>
    <s v="071255"/>
    <s v="OD VAR - BOUCHES DU RHONE"/>
    <x v="2"/>
    <s v="REGION GRAND SUD"/>
    <n v="31186"/>
    <n v="4"/>
    <n v="24.5"/>
    <n v="3"/>
    <n v="11.5"/>
    <n v="1"/>
    <n v="100"/>
    <n v="1"/>
    <x v="0"/>
    <n v="10"/>
    <n v="1"/>
    <n v="102"/>
    <n v="99"/>
    <n v="100"/>
    <n v="301"/>
    <n v="2000"/>
    <n v="4"/>
    <n v="2004"/>
    <n v="3"/>
    <n v="2"/>
    <n v="1000"/>
    <n v="3"/>
    <n v="1003"/>
  </r>
  <r>
    <m/>
    <x v="10"/>
    <m/>
    <m/>
    <m/>
    <m/>
    <m/>
    <m/>
    <m/>
    <m/>
    <m/>
    <m/>
    <m/>
    <m/>
    <m/>
    <m/>
    <m/>
    <x v="3"/>
    <m/>
    <m/>
    <m/>
    <m/>
    <m/>
    <m/>
    <m/>
    <m/>
    <m/>
    <x v="1"/>
    <m/>
    <m/>
    <m/>
    <m/>
    <m/>
    <m/>
    <m/>
    <m/>
    <m/>
    <m/>
    <m/>
    <m/>
    <m/>
    <m/>
  </r>
  <r>
    <m/>
    <x v="10"/>
    <m/>
    <m/>
    <m/>
    <m/>
    <m/>
    <m/>
    <m/>
    <m/>
    <m/>
    <m/>
    <m/>
    <m/>
    <m/>
    <m/>
    <m/>
    <x v="3"/>
    <m/>
    <m/>
    <m/>
    <m/>
    <m/>
    <m/>
    <m/>
    <m/>
    <m/>
    <x v="1"/>
    <m/>
    <m/>
    <m/>
    <m/>
    <m/>
    <m/>
    <m/>
    <m/>
    <m/>
    <m/>
    <m/>
    <m/>
    <m/>
    <m/>
  </r>
  <r>
    <m/>
    <x v="10"/>
    <m/>
    <m/>
    <m/>
    <m/>
    <m/>
    <m/>
    <m/>
    <m/>
    <m/>
    <m/>
    <m/>
    <m/>
    <m/>
    <m/>
    <m/>
    <x v="3"/>
    <m/>
    <m/>
    <m/>
    <m/>
    <m/>
    <m/>
    <m/>
    <m/>
    <m/>
    <x v="1"/>
    <m/>
    <m/>
    <m/>
    <m/>
    <m/>
    <m/>
    <m/>
    <m/>
    <m/>
    <m/>
    <m/>
    <m/>
    <m/>
    <m/>
  </r>
  <r>
    <m/>
    <x v="10"/>
    <m/>
    <m/>
    <m/>
    <m/>
    <m/>
    <m/>
    <m/>
    <m/>
    <m/>
    <m/>
    <m/>
    <m/>
    <m/>
    <m/>
    <m/>
    <x v="3"/>
    <m/>
    <m/>
    <m/>
    <m/>
    <m/>
    <m/>
    <m/>
    <m/>
    <m/>
    <x v="1"/>
    <m/>
    <m/>
    <m/>
    <m/>
    <m/>
    <m/>
    <m/>
    <m/>
    <m/>
    <m/>
    <m/>
    <m/>
    <m/>
    <m/>
  </r>
  <r>
    <m/>
    <x v="10"/>
    <m/>
    <m/>
    <m/>
    <m/>
    <m/>
    <m/>
    <m/>
    <m/>
    <m/>
    <m/>
    <m/>
    <m/>
    <m/>
    <m/>
    <m/>
    <x v="3"/>
    <m/>
    <m/>
    <m/>
    <m/>
    <m/>
    <m/>
    <m/>
    <m/>
    <m/>
    <x v="1"/>
    <m/>
    <m/>
    <m/>
    <m/>
    <m/>
    <m/>
    <m/>
    <m/>
    <m/>
    <m/>
    <m/>
    <m/>
    <m/>
    <m/>
  </r>
  <r>
    <m/>
    <x v="10"/>
    <m/>
    <m/>
    <m/>
    <m/>
    <m/>
    <m/>
    <m/>
    <m/>
    <m/>
    <m/>
    <m/>
    <m/>
    <m/>
    <m/>
    <m/>
    <x v="3"/>
    <m/>
    <m/>
    <m/>
    <m/>
    <m/>
    <m/>
    <m/>
    <m/>
    <m/>
    <x v="1"/>
    <m/>
    <m/>
    <m/>
    <m/>
    <m/>
    <m/>
    <m/>
    <m/>
    <m/>
    <m/>
    <m/>
    <m/>
    <m/>
    <m/>
  </r>
</pivotCacheRecords>
</file>

<file path=xl/pivotCache/pivotCacheRecords8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6">
  <r>
    <s v="1 PPP"/>
    <x v="0"/>
    <x v="0"/>
    <s v="-"/>
    <n v="20639"/>
    <n v="9.99"/>
    <n v="100"/>
    <n v="18"/>
    <n v="5"/>
    <n v="3"/>
    <n v="1"/>
    <n v="10"/>
    <s v="OLIVIER HOFFER"/>
    <s v="070426"/>
    <s v="OC RIQUE D"/>
    <s v="071050"/>
    <x v="0"/>
    <x v="0"/>
    <s v="REGION GRAND OUEST"/>
    <n v="20639"/>
    <n v="10"/>
    <n v="18"/>
    <n v="8"/>
    <n v="9.99"/>
    <n v="1"/>
    <n v="100"/>
    <n v="1"/>
    <x v="0"/>
    <n v="10"/>
    <n v="1"/>
    <n v="102"/>
    <n v="93"/>
    <n v="95"/>
    <n v="290"/>
  </r>
  <r>
    <s v="2 PPP"/>
    <x v="1"/>
    <x v="1"/>
    <s v="-"/>
    <n v="26911"/>
    <n v="5.46"/>
    <n v="50"/>
    <n v="24.5"/>
    <n v="9.5"/>
    <n v="3"/>
    <n v="1"/>
    <n v="10"/>
    <s v="MEHDI LAMANT"/>
    <s v="070048"/>
    <s v="OC CADREN V"/>
    <s v="071024"/>
    <x v="1"/>
    <x v="1"/>
    <s v="REGION ILE DE FRANCE NORD"/>
    <n v="26911"/>
    <n v="6"/>
    <n v="24.5"/>
    <n v="3"/>
    <n v="5.46"/>
    <n v="1"/>
    <n v="50"/>
    <n v="1"/>
    <x v="0"/>
    <n v="10"/>
    <n v="1"/>
    <n v="102"/>
    <n v="97"/>
    <n v="100"/>
    <n v="299"/>
  </r>
  <r>
    <s v="3 PPP"/>
    <x v="2"/>
    <x v="2"/>
    <s v="-"/>
    <n v="38431"/>
    <n v="10.719999999999999"/>
    <n v="100"/>
    <n v="19.5"/>
    <n v="4.5"/>
    <n v="3"/>
    <n v="1"/>
    <n v="10"/>
    <s v="ALEXIS MERMET"/>
    <s v="071194"/>
    <s v="OC VIRET S"/>
    <s v="071174"/>
    <x v="2"/>
    <x v="2"/>
    <s v="REGION GRAND SUD"/>
    <n v="38431"/>
    <n v="2"/>
    <n v="19.5"/>
    <n v="6"/>
    <n v="10.719999999999999"/>
    <n v="1"/>
    <n v="100"/>
    <n v="1"/>
    <x v="0"/>
    <n v="10"/>
    <n v="1"/>
    <n v="102"/>
    <n v="101"/>
    <n v="97"/>
    <n v="300"/>
  </r>
  <r>
    <s v="4 PPP"/>
    <x v="3"/>
    <x v="3"/>
    <s v="-"/>
    <n v="22169"/>
    <n v="0"/>
    <n v="100"/>
    <n v="20"/>
    <n v="3"/>
    <n v="4"/>
    <n v="1"/>
    <n v="10"/>
    <s v="OLIVIA DEMEY"/>
    <s v="071021"/>
    <s v="OC DELEMOTTE A"/>
    <s v="071031"/>
    <x v="3"/>
    <x v="1"/>
    <s v="REGION ILE DE FRANCE NORD"/>
    <n v="22169"/>
    <n v="8"/>
    <n v="20"/>
    <n v="5"/>
    <n v="0"/>
    <n v="1"/>
    <n v="100"/>
    <n v="1"/>
    <x v="0"/>
    <n v="10"/>
    <n v="1"/>
    <n v="102"/>
    <n v="95"/>
    <n v="98"/>
    <n v="295"/>
  </r>
  <r>
    <s v="5 PPP"/>
    <x v="4"/>
    <x v="4"/>
    <s v="-"/>
    <n v="22872"/>
    <n v="11.8"/>
    <n v="50"/>
    <n v="20.5"/>
    <n v="1"/>
    <n v="3"/>
    <n v="1"/>
    <n v="10"/>
    <s v="FABIEN LE ROCH"/>
    <s v="071090"/>
    <s v="OC LE FEVRE F"/>
    <s v="071591"/>
    <x v="4"/>
    <x v="0"/>
    <s v="REGION GRAND OUEST"/>
    <n v="22872"/>
    <n v="7"/>
    <n v="20.5"/>
    <n v="4"/>
    <n v="11.8"/>
    <n v="1"/>
    <n v="50"/>
    <n v="1"/>
    <x v="0"/>
    <n v="10"/>
    <n v="1"/>
    <n v="102"/>
    <n v="96"/>
    <n v="99"/>
    <n v="297"/>
  </r>
  <r>
    <s v="6 PPP"/>
    <x v="5"/>
    <x v="5"/>
    <s v="-"/>
    <n v="46005"/>
    <n v="8"/>
    <n v="100"/>
    <n v="39.5"/>
    <n v="9"/>
    <n v="3"/>
    <n v="1"/>
    <n v="10"/>
    <s v="MATHIEU DANTEC"/>
    <s v="071099"/>
    <s v="OC GESTIN S"/>
    <s v="071592"/>
    <x v="5"/>
    <x v="0"/>
    <s v="REGION GRAND OUEST"/>
    <n v="46005"/>
    <n v="1"/>
    <n v="39.5"/>
    <n v="1"/>
    <n v="8"/>
    <n v="1"/>
    <n v="100"/>
    <n v="1"/>
    <x v="0"/>
    <n v="10"/>
    <n v="1"/>
    <n v="102"/>
    <n v="102"/>
    <n v="102"/>
    <n v="306"/>
  </r>
  <r>
    <s v="7 PPP"/>
    <x v="6"/>
    <x v="6"/>
    <s v="-"/>
    <n v="30535"/>
    <n v="10.77"/>
    <n v="87.5"/>
    <n v="32.5"/>
    <n v="7.5"/>
    <n v="4"/>
    <n v="1"/>
    <n v="10"/>
    <s v="DOMENICO TARRICONE"/>
    <s v="071497"/>
    <s v="OC CLEMENT J"/>
    <s v="700023"/>
    <x v="6"/>
    <x v="2"/>
    <s v="REGION GRAND SUD"/>
    <n v="30535"/>
    <n v="5"/>
    <n v="32.5"/>
    <n v="2"/>
    <n v="10.77"/>
    <n v="1"/>
    <n v="87.5"/>
    <n v="1"/>
    <x v="0"/>
    <n v="10"/>
    <n v="1"/>
    <n v="102"/>
    <n v="98"/>
    <n v="101"/>
    <n v="301"/>
  </r>
  <r>
    <s v="8 PPP"/>
    <x v="7"/>
    <x v="7"/>
    <s v="-"/>
    <n v="21690"/>
    <n v="0"/>
    <n v="100"/>
    <n v="19"/>
    <n v="5"/>
    <n v="4"/>
    <n v="2"/>
    <n v="6"/>
    <s v="CELINE DURAND"/>
    <s v="071497"/>
    <s v="OC CLEMENT J"/>
    <s v="700023"/>
    <x v="6"/>
    <x v="2"/>
    <s v="REGION GRAND SUD"/>
    <n v="21690"/>
    <n v="9"/>
    <n v="19"/>
    <n v="7"/>
    <n v="0"/>
    <n v="1"/>
    <n v="100"/>
    <n v="1"/>
    <x v="0"/>
    <n v="6"/>
    <n v="2"/>
    <n v="101"/>
    <n v="94"/>
    <n v="96"/>
    <n v="291"/>
  </r>
  <r>
    <s v="9 PPP"/>
    <x v="8"/>
    <x v="8"/>
    <s v="-"/>
    <n v="32773"/>
    <n v="9.0300000000000011"/>
    <n v="100"/>
    <n v="19.5"/>
    <n v="8.5"/>
    <n v="3"/>
    <n v="2"/>
    <n v="6"/>
    <s v="SEBASTIEN PIETTE"/>
    <s v="700257"/>
    <s v="OC CARRE N"/>
    <s v="071255"/>
    <x v="7"/>
    <x v="2"/>
    <s v="REGION GRAND SUD"/>
    <n v="32773"/>
    <n v="3"/>
    <n v="19.5"/>
    <n v="6"/>
    <n v="9.0300000000000011"/>
    <n v="1"/>
    <n v="100"/>
    <n v="1"/>
    <x v="0"/>
    <n v="6"/>
    <n v="2"/>
    <n v="101"/>
    <n v="100"/>
    <n v="97"/>
    <n v="298"/>
  </r>
  <r>
    <s v="10 PPP"/>
    <x v="9"/>
    <x v="9"/>
    <s v="-"/>
    <n v="31186"/>
    <n v="11.5"/>
    <n v="100"/>
    <n v="24.5"/>
    <n v="10"/>
    <n v="3"/>
    <n v="1"/>
    <n v="10"/>
    <s v="THIBAUT ARNEODO"/>
    <s v="071258"/>
    <s v="OC LANTERI J"/>
    <s v="071255"/>
    <x v="7"/>
    <x v="2"/>
    <s v="REGION GRAND SUD"/>
    <n v="31186"/>
    <n v="4"/>
    <n v="24.5"/>
    <n v="3"/>
    <n v="11.5"/>
    <n v="1"/>
    <n v="100"/>
    <n v="1"/>
    <x v="0"/>
    <n v="10"/>
    <n v="1"/>
    <n v="102"/>
    <n v="99"/>
    <n v="100"/>
    <n v="301"/>
  </r>
  <r>
    <m/>
    <x v="10"/>
    <x v="10"/>
    <m/>
    <m/>
    <m/>
    <m/>
    <m/>
    <m/>
    <m/>
    <m/>
    <m/>
    <m/>
    <m/>
    <m/>
    <m/>
    <x v="8"/>
    <x v="3"/>
    <m/>
    <m/>
    <m/>
    <m/>
    <m/>
    <m/>
    <m/>
    <m/>
    <m/>
    <x v="1"/>
    <m/>
    <m/>
    <m/>
    <m/>
    <m/>
    <m/>
  </r>
  <r>
    <m/>
    <x v="10"/>
    <x v="10"/>
    <m/>
    <m/>
    <m/>
    <m/>
    <m/>
    <m/>
    <m/>
    <m/>
    <m/>
    <m/>
    <m/>
    <m/>
    <m/>
    <x v="8"/>
    <x v="3"/>
    <m/>
    <m/>
    <m/>
    <m/>
    <m/>
    <m/>
    <m/>
    <m/>
    <m/>
    <x v="1"/>
    <m/>
    <m/>
    <m/>
    <m/>
    <m/>
    <m/>
  </r>
  <r>
    <m/>
    <x v="10"/>
    <x v="10"/>
    <m/>
    <m/>
    <m/>
    <m/>
    <m/>
    <m/>
    <m/>
    <m/>
    <m/>
    <m/>
    <m/>
    <m/>
    <m/>
    <x v="8"/>
    <x v="3"/>
    <m/>
    <m/>
    <m/>
    <m/>
    <m/>
    <m/>
    <m/>
    <m/>
    <m/>
    <x v="1"/>
    <m/>
    <m/>
    <m/>
    <m/>
    <m/>
    <m/>
  </r>
  <r>
    <m/>
    <x v="10"/>
    <x v="10"/>
    <m/>
    <m/>
    <m/>
    <m/>
    <m/>
    <m/>
    <m/>
    <m/>
    <m/>
    <m/>
    <m/>
    <m/>
    <m/>
    <x v="8"/>
    <x v="3"/>
    <m/>
    <m/>
    <m/>
    <m/>
    <m/>
    <m/>
    <m/>
    <m/>
    <m/>
    <x v="1"/>
    <m/>
    <m/>
    <m/>
    <m/>
    <m/>
    <m/>
  </r>
  <r>
    <m/>
    <x v="10"/>
    <x v="10"/>
    <m/>
    <m/>
    <m/>
    <m/>
    <m/>
    <m/>
    <m/>
    <m/>
    <m/>
    <m/>
    <m/>
    <m/>
    <m/>
    <x v="8"/>
    <x v="3"/>
    <m/>
    <m/>
    <m/>
    <m/>
    <m/>
    <m/>
    <m/>
    <m/>
    <m/>
    <x v="1"/>
    <m/>
    <m/>
    <m/>
    <m/>
    <m/>
    <m/>
  </r>
  <r>
    <m/>
    <x v="10"/>
    <x v="10"/>
    <m/>
    <m/>
    <m/>
    <m/>
    <m/>
    <m/>
    <m/>
    <m/>
    <m/>
    <m/>
    <m/>
    <m/>
    <m/>
    <x v="8"/>
    <x v="3"/>
    <m/>
    <m/>
    <m/>
    <m/>
    <m/>
    <m/>
    <m/>
    <m/>
    <m/>
    <x v="1"/>
    <m/>
    <m/>
    <m/>
    <m/>
    <m/>
    <m/>
  </r>
</pivotCacheRecords>
</file>

<file path=xl/pivotCache/pivotCacheRecords9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6">
  <r>
    <s v="1 PPP"/>
    <x v="0"/>
    <s v="OLIVIER HOFFER"/>
    <s v="-"/>
    <n v="20639"/>
    <n v="9.99"/>
    <n v="100"/>
    <n v="18"/>
    <n v="5"/>
    <n v="3"/>
    <n v="1"/>
    <n v="10"/>
    <s v="OLIVIER HOFFER"/>
    <s v="070426"/>
    <s v="OC RIQUE D"/>
    <s v="071050"/>
    <s v="OD MANCHE - CALVADOS - ORNE - MAYENNE"/>
    <s v="071590"/>
    <s v="REGION GRAND OUEST"/>
    <n v="20639"/>
    <n v="10"/>
    <n v="18"/>
    <n v="8"/>
    <n v="9.99"/>
    <n v="1"/>
    <n v="100"/>
    <n v="1"/>
    <s v="Critères atteints"/>
    <n v="10"/>
    <n v="1"/>
    <n v="102"/>
    <n v="93"/>
    <n v="95"/>
    <n v="290"/>
    <n v="9000"/>
    <n v="10"/>
    <n v="9010"/>
    <n v="8"/>
  </r>
  <r>
    <s v="2 PPP"/>
    <x v="1"/>
    <s v="MEHDI LAMANT"/>
    <s v="-"/>
    <n v="26911"/>
    <n v="5.46"/>
    <n v="50"/>
    <n v="24.5"/>
    <n v="9.5"/>
    <n v="3"/>
    <n v="1"/>
    <n v="10"/>
    <s v="MEHDI LAMANT"/>
    <s v="070048"/>
    <s v="OC CADREN V"/>
    <s v="071024"/>
    <s v="OD NORD LILLE"/>
    <s v="071030"/>
    <s v="REGION ILE DE FRANCE NORD"/>
    <n v="26911"/>
    <n v="6"/>
    <n v="24.5"/>
    <n v="3"/>
    <n v="5.46"/>
    <n v="1"/>
    <n v="50"/>
    <n v="1"/>
    <s v="Critères atteints"/>
    <n v="10"/>
    <n v="1"/>
    <n v="102"/>
    <n v="97"/>
    <n v="100"/>
    <n v="299"/>
    <n v="4000"/>
    <n v="6"/>
    <n v="4006"/>
    <n v="3"/>
  </r>
  <r>
    <s v="3 PPP"/>
    <x v="2"/>
    <s v="ALEXIS MERMET"/>
    <s v="-"/>
    <n v="38431"/>
    <n v="10.719999999999999"/>
    <n v="100"/>
    <n v="19.5"/>
    <n v="4.5"/>
    <n v="3"/>
    <n v="1"/>
    <n v="10"/>
    <s v="ALEXIS MERMET"/>
    <s v="071194"/>
    <s v="OC VIRET S"/>
    <s v="071174"/>
    <s v="OD HAUTE SAVOIE AIN JURA AIX LES BAINS"/>
    <s v="071251"/>
    <s v="REGION GRAND SUD"/>
    <n v="38431"/>
    <n v="2"/>
    <n v="19.5"/>
    <n v="6"/>
    <n v="10.719999999999999"/>
    <n v="1"/>
    <n v="100"/>
    <n v="1"/>
    <s v="Critères atteints"/>
    <n v="10"/>
    <n v="1"/>
    <n v="102"/>
    <n v="101"/>
    <n v="97"/>
    <n v="300"/>
    <n v="3000"/>
    <n v="2"/>
    <n v="3002"/>
    <n v="6"/>
  </r>
  <r>
    <s v="4 PPP"/>
    <x v="3"/>
    <s v="OLIVIA DEMEY"/>
    <s v="-"/>
    <n v="22169"/>
    <n v="0"/>
    <n v="100"/>
    <n v="20"/>
    <n v="3"/>
    <n v="4"/>
    <n v="1"/>
    <n v="10"/>
    <s v="OLIVIA DEMEY"/>
    <s v="071021"/>
    <s v="OC DELEMOTTE A"/>
    <s v="071031"/>
    <s v="OD NORD LITTORAL"/>
    <s v="071030"/>
    <s v="REGION ILE DE FRANCE NORD"/>
    <n v="22169"/>
    <n v="8"/>
    <n v="20"/>
    <n v="5"/>
    <n v="0"/>
    <n v="1"/>
    <n v="100"/>
    <n v="1"/>
    <s v="Critères atteints"/>
    <n v="10"/>
    <n v="1"/>
    <n v="102"/>
    <n v="95"/>
    <n v="98"/>
    <n v="295"/>
    <n v="7000"/>
    <n v="8"/>
    <n v="7008"/>
    <n v="5"/>
  </r>
  <r>
    <s v="5 PPP"/>
    <x v="4"/>
    <s v="FABIEN LE ROCH"/>
    <s v="-"/>
    <n v="22872"/>
    <n v="11.8"/>
    <n v="50"/>
    <n v="20.5"/>
    <n v="1"/>
    <n v="3"/>
    <n v="1"/>
    <n v="10"/>
    <s v="FABIEN LE ROCH"/>
    <s v="071090"/>
    <s v="OC LE FEVRE F"/>
    <s v="071591"/>
    <s v="OD FINISTERE - MORBIHAN"/>
    <s v="071590"/>
    <s v="REGION GRAND OUEST"/>
    <n v="22872"/>
    <n v="7"/>
    <n v="20.5"/>
    <n v="4"/>
    <n v="11.8"/>
    <n v="1"/>
    <n v="50"/>
    <n v="1"/>
    <s v="Critères atteints"/>
    <n v="10"/>
    <n v="1"/>
    <n v="102"/>
    <n v="96"/>
    <n v="99"/>
    <n v="297"/>
    <n v="6000"/>
    <n v="7"/>
    <n v="6007"/>
    <n v="4"/>
  </r>
  <r>
    <s v="6 PPP"/>
    <x v="5"/>
    <s v="MATHIEU DANTEC"/>
    <s v="-"/>
    <n v="46005"/>
    <n v="8"/>
    <n v="100"/>
    <n v="39.5"/>
    <n v="9"/>
    <n v="3"/>
    <n v="1"/>
    <n v="10"/>
    <s v="MATHIEU DANTEC"/>
    <s v="071099"/>
    <s v="OC GESTIN S"/>
    <s v="071592"/>
    <s v="OD ILLE ET VILAINE-COTES D'ARMOR"/>
    <s v="071590"/>
    <s v="REGION GRAND OUEST"/>
    <n v="46005"/>
    <n v="1"/>
    <n v="39.5"/>
    <n v="1"/>
    <n v="8"/>
    <n v="1"/>
    <n v="100"/>
    <n v="1"/>
    <s v="Critères atteints"/>
    <n v="10"/>
    <n v="1"/>
    <n v="102"/>
    <n v="102"/>
    <n v="102"/>
    <n v="306"/>
    <n v="1000"/>
    <n v="1"/>
    <n v="1001"/>
    <n v="1"/>
  </r>
  <r>
    <s v="7 PPP"/>
    <x v="6"/>
    <s v="DOMENICO TARRICONE"/>
    <s v="-"/>
    <n v="30535"/>
    <n v="10.77"/>
    <n v="87.5"/>
    <n v="32.5"/>
    <n v="7.5"/>
    <n v="4"/>
    <n v="1"/>
    <n v="10"/>
    <s v="DOMENICO TARRICONE"/>
    <s v="071497"/>
    <s v="OC CLEMENT J"/>
    <s v="700023"/>
    <s v="OD PUY DE DOME - LOIRE - HAUTE LOIRE"/>
    <s v="071251"/>
    <s v="REGION GRAND SUD"/>
    <n v="30535"/>
    <n v="5"/>
    <n v="32.5"/>
    <n v="2"/>
    <n v="10.77"/>
    <n v="1"/>
    <n v="87.5"/>
    <n v="1"/>
    <s v="Critères atteints"/>
    <n v="10"/>
    <n v="1"/>
    <n v="102"/>
    <n v="98"/>
    <n v="101"/>
    <n v="301"/>
    <n v="2000"/>
    <n v="5"/>
    <n v="2005"/>
    <n v="2"/>
  </r>
  <r>
    <s v="8 PPP"/>
    <x v="7"/>
    <s v="CELINE DURAND"/>
    <s v="-"/>
    <n v="21690"/>
    <n v="0"/>
    <n v="100"/>
    <n v="19"/>
    <n v="5"/>
    <n v="4"/>
    <n v="2"/>
    <n v="6"/>
    <s v="CELINE DURAND"/>
    <s v="071497"/>
    <s v="OC CLEMENT J"/>
    <s v="700023"/>
    <s v="OD PUY DE DOME - LOIRE - HAUTE LOIRE"/>
    <s v="071251"/>
    <s v="REGION GRAND SUD"/>
    <n v="21690"/>
    <n v="9"/>
    <n v="19"/>
    <n v="7"/>
    <n v="0"/>
    <n v="1"/>
    <n v="100"/>
    <n v="1"/>
    <s v="Critères atteints"/>
    <n v="6"/>
    <n v="2"/>
    <n v="101"/>
    <n v="94"/>
    <n v="96"/>
    <n v="291"/>
    <n v="8000"/>
    <n v="9"/>
    <n v="8009"/>
    <n v="7"/>
  </r>
  <r>
    <s v="9 PPP"/>
    <x v="8"/>
    <s v="SEBASTIEN PIETTE"/>
    <s v="-"/>
    <n v="32773"/>
    <n v="9.0300000000000011"/>
    <n v="100"/>
    <n v="19.5"/>
    <n v="8.5"/>
    <n v="3"/>
    <n v="2"/>
    <n v="6"/>
    <s v="SEBASTIEN PIETTE"/>
    <s v="700257"/>
    <s v="OC CARRE N"/>
    <s v="071255"/>
    <s v="OD VAR - BOUCHES DU RHONE"/>
    <s v="071251"/>
    <s v="REGION GRAND SUD"/>
    <n v="32773"/>
    <n v="3"/>
    <n v="19.5"/>
    <n v="6"/>
    <n v="9.0300000000000011"/>
    <n v="1"/>
    <n v="100"/>
    <n v="1"/>
    <s v="Critères atteints"/>
    <n v="6"/>
    <n v="2"/>
    <n v="101"/>
    <n v="100"/>
    <n v="97"/>
    <n v="298"/>
    <n v="5000"/>
    <n v="3"/>
    <n v="5003"/>
    <n v="6"/>
  </r>
  <r>
    <s v="10 PPP"/>
    <x v="9"/>
    <s v="THIBAUT ARNEODO"/>
    <s v="-"/>
    <n v="31186"/>
    <n v="11.5"/>
    <n v="100"/>
    <n v="24.5"/>
    <n v="10"/>
    <n v="3"/>
    <n v="1"/>
    <n v="10"/>
    <s v="THIBAUT ARNEODO"/>
    <s v="071258"/>
    <s v="OC LANTERI J"/>
    <s v="071255"/>
    <s v="OD VAR - BOUCHES DU RHONE"/>
    <s v="071251"/>
    <s v="REGION GRAND SUD"/>
    <n v="31186"/>
    <n v="4"/>
    <n v="24.5"/>
    <n v="3"/>
    <n v="11.5"/>
    <n v="1"/>
    <n v="100"/>
    <n v="1"/>
    <s v="Critères atteints"/>
    <n v="10"/>
    <n v="1"/>
    <n v="102"/>
    <n v="99"/>
    <n v="100"/>
    <n v="301"/>
    <n v="2000"/>
    <n v="4"/>
    <n v="2004"/>
    <n v="3"/>
  </r>
  <r>
    <m/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2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8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8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8.xml"/></Relationships>
</file>

<file path=xl/pivotTables/_rels/pivotTable1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8.xml"/></Relationships>
</file>

<file path=xl/pivotTables/_rels/pivotTable1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1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1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1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1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1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0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2.xml"/></Relationships>
</file>

<file path=xl/pivotTables/_rels/pivotTable2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0.xml"/></Relationships>
</file>

<file path=xl/pivotTables/_rels/pivotTable2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8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8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9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8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8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8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2B86E89-17C5-4659-B5D8-BE8DBDD05DB3}" name="Tableau croisé dynamique5" cacheId="73" applyNumberFormats="0" applyBorderFormats="0" applyFontFormats="0" applyPatternFormats="0" applyAlignmentFormats="0" applyWidthHeightFormats="1" dataCaption="Valeurs" showError="1" updatedVersion="8" minRefreshableVersion="3" rowGrandTotals="0" colGrandTotals="0" itemPrintTitles="1" createdVersion="8" indent="0" compact="0" compactData="0" multipleFieldFilters="0">
  <location ref="B14:M24" firstHeaderRow="0" firstDataRow="1" firstDataCol="5"/>
  <pivotFields count="47">
    <pivotField compact="0" outline="0" showAll="0" defaultSubtotal="0"/>
    <pivotField name="RED LIONS" axis="axisRow" compact="0" outline="0" showAll="0" sortType="ascending" defaultSubtotal="0">
      <items count="10">
        <item x="6"/>
        <item x="1"/>
        <item x="0"/>
        <item x="9"/>
        <item x="5"/>
        <item x="2"/>
        <item x="3"/>
        <item x="4"/>
        <item x="7"/>
        <item x="8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Row" compact="0" outline="0" showAll="0" defaultSubtotal="0">
      <items count="10">
        <item x="2"/>
        <item x="6"/>
        <item x="5"/>
        <item x="1"/>
        <item x="0"/>
        <item x="9"/>
        <item x="3"/>
        <item x="4"/>
        <item x="7"/>
        <item x="8"/>
      </items>
    </pivotField>
    <pivotField axis="axisRow" compact="0" outline="0" showAll="0" defaultSubtotal="0">
      <items count="1">
        <item x="0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axis="axisRow" compact="0" outline="0" showAll="0" defaultSubtotal="0">
      <items count="9">
        <item x="1"/>
        <item x="7"/>
        <item x="6"/>
        <item x="5"/>
        <item x="8"/>
        <item x="0"/>
        <item x="2"/>
        <item x="3"/>
        <item x="4"/>
      </items>
    </pivotField>
    <pivotField compact="0" outline="0" showAll="0" defaultSubtotal="0"/>
    <pivotField axis="axisRow" compact="0" outline="0" showAll="0" defaultSubtotal="0">
      <items count="8">
        <item x="4"/>
        <item x="2"/>
        <item x="5"/>
        <item x="0"/>
        <item x="1"/>
        <item x="6"/>
        <item x="7"/>
        <item x="3"/>
      </items>
    </pivotField>
    <pivotField compact="0" outline="0" showAll="0" defaultSubtotal="0"/>
    <pivotField compact="0" outline="0" showAll="0" defaultSubtotal="0">
      <items count="3">
        <item x="0"/>
        <item x="2"/>
        <item x="1"/>
      </items>
    </pivotField>
    <pivotField dataField="1"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  <pivotField compact="0" outline="0" showAll="0" defaultSubtotal="0"/>
    <pivotField dataField="1" compact="0" outline="0" showAll="0" defaultSubtotal="0"/>
    <pivotField compact="0" outline="0" showAll="0" defaultSubtotal="0"/>
    <pivotField compact="0" outline="0" showAll="0" defaultSubtotal="0">
      <items count="2">
        <item x="0"/>
        <item m="1" x="1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ubtotalTop="0" showAll="0" defaultSubtotal="0"/>
    <pivotField compact="0" outline="0" subtotalTop="0" showAll="0" defaultSubtotal="0"/>
    <pivotField dataField="1"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ubtotalTop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</pivotFields>
  <rowFields count="5">
    <field x="1"/>
    <field x="2"/>
    <field x="3"/>
    <field x="14"/>
    <field x="16"/>
  </rowFields>
  <rowItems count="10">
    <i>
      <x v="4"/>
      <x v="2"/>
      <x/>
      <x v="3"/>
      <x v="2"/>
    </i>
    <i>
      <x v="3"/>
      <x v="5"/>
      <x/>
      <x v="4"/>
      <x v="6"/>
    </i>
    <i>
      <x/>
      <x v="1"/>
      <x/>
      <x v="2"/>
      <x v="5"/>
    </i>
    <i>
      <x v="5"/>
      <x/>
      <x/>
      <x v="6"/>
      <x v="1"/>
    </i>
    <i>
      <x v="1"/>
      <x v="3"/>
      <x/>
      <x/>
      <x v="4"/>
    </i>
    <i>
      <x v="9"/>
      <x v="9"/>
      <x/>
      <x v="1"/>
      <x v="6"/>
    </i>
    <i>
      <x v="7"/>
      <x v="7"/>
      <x/>
      <x v="8"/>
      <x/>
    </i>
    <i>
      <x v="6"/>
      <x v="6"/>
      <x/>
      <x v="7"/>
      <x v="7"/>
    </i>
    <i>
      <x v="8"/>
      <x v="8"/>
      <x/>
      <x v="2"/>
      <x v="5"/>
    </i>
    <i>
      <x v="2"/>
      <x v="4"/>
      <x/>
      <x v="5"/>
      <x v="3"/>
    </i>
  </rowItems>
  <colFields count="1">
    <field x="-2"/>
  </colFields>
  <colItems count="7">
    <i>
      <x/>
    </i>
    <i i="1">
      <x v="1"/>
    </i>
    <i i="2">
      <x v="2"/>
    </i>
    <i i="3">
      <x v="3"/>
    </i>
    <i i="4">
      <x v="4"/>
    </i>
    <i i="5">
      <x v="5"/>
    </i>
    <i i="6">
      <x v="6"/>
    </i>
  </colItems>
  <dataFields count="7">
    <dataField name="Classement France" fld="38" subtotal="average" baseField="3" baseItem="0"/>
    <dataField name="classement Région" fld="42" subtotal="average" baseField="3" baseItem="0"/>
    <dataField name="Classement OD" fld="46" subtotal="average" baseField="3" baseItem="0"/>
    <dataField name="POINTS tournoi" fld="33" subtotal="average" baseField="3" baseItem="0"/>
    <dataField name="Prime PR" fld="19" subtotal="average" baseField="3" baseItem="0" numFmtId="3"/>
    <dataField name="Taux de chutes 6 12 primes" fld="23" subtotal="average" baseField="3" baseItem="0"/>
    <dataField name="R NPS Cumulé" fld="25" subtotal="average" baseField="3" baseItem="1"/>
  </dataFields>
  <formats count="46">
    <format dxfId="432">
      <pivotArea field="1" type="button" dataOnly="0" labelOnly="1" outline="0" axis="axisRow" fieldPosition="0"/>
    </format>
    <format dxfId="431">
      <pivotArea dataOnly="0" labelOnly="1" outline="0" fieldPosition="0">
        <references count="1">
          <reference field="1" count="0"/>
        </references>
      </pivotArea>
    </format>
    <format dxfId="430">
      <pivotArea field="16" type="button" dataOnly="0" labelOnly="1" outline="0" axis="axisRow" fieldPosition="4"/>
    </format>
    <format dxfId="429">
      <pivotArea field="14" type="button" dataOnly="0" labelOnly="1" outline="0" axis="axisRow" fieldPosition="3"/>
    </format>
    <format dxfId="428">
      <pivotArea field="1" type="button" dataOnly="0" labelOnly="1" outline="0" axis="axisRow" fieldPosition="0"/>
    </format>
    <format dxfId="427">
      <pivotArea field="2" type="button" dataOnly="0" labelOnly="1" outline="0" axis="axisRow" fieldPosition="1"/>
    </format>
    <format dxfId="426">
      <pivotArea field="3" type="button" dataOnly="0" labelOnly="1" outline="0" axis="axisRow" fieldPosition="2"/>
    </format>
    <format dxfId="425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424">
      <pivotArea field="16" type="button" dataOnly="0" labelOnly="1" outline="0" axis="axisRow" fieldPosition="4"/>
    </format>
    <format dxfId="423">
      <pivotArea field="14" type="button" dataOnly="0" labelOnly="1" outline="0" axis="axisRow" fieldPosition="3"/>
    </format>
    <format dxfId="422">
      <pivotArea field="1" type="button" dataOnly="0" labelOnly="1" outline="0" axis="axisRow" fieldPosition="0"/>
    </format>
    <format dxfId="421">
      <pivotArea field="2" type="button" dataOnly="0" labelOnly="1" outline="0" axis="axisRow" fieldPosition="1"/>
    </format>
    <format dxfId="420">
      <pivotArea field="3" type="button" dataOnly="0" labelOnly="1" outline="0" axis="axisRow" fieldPosition="2"/>
    </format>
    <format dxfId="419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418">
      <pivotArea dataOnly="0" outline="0" fieldPosition="0">
        <references count="1">
          <reference field="4294967294" count="1">
            <x v="2"/>
          </reference>
        </references>
      </pivotArea>
    </format>
    <format dxfId="417">
      <pivotArea dataOnly="0" outline="0" fieldPosition="0">
        <references count="1">
          <reference field="4294967294" count="1">
            <x v="0"/>
          </reference>
        </references>
      </pivotArea>
    </format>
    <format dxfId="416">
      <pivotArea dataOnly="0" outline="0" fieldPosition="0">
        <references count="1">
          <reference field="4294967294" count="1">
            <x v="1"/>
          </reference>
        </references>
      </pivotArea>
    </format>
    <format dxfId="415">
      <pivotArea dataOnly="0" labelOnly="1" outline="0" fieldPosition="0">
        <references count="1">
          <reference field="3" count="0"/>
        </references>
      </pivotArea>
    </format>
    <format dxfId="414">
      <pivotArea outline="0" fieldPosition="0">
        <references count="1">
          <reference field="4294967294" count="1">
            <x v="4"/>
          </reference>
        </references>
      </pivotArea>
    </format>
    <format dxfId="413">
      <pivotArea dataOnly="0" labelOnly="1" outline="0" fieldPosition="0">
        <references count="1">
          <reference field="4294967294" count="1">
            <x v="4"/>
          </reference>
        </references>
      </pivotArea>
    </format>
    <format dxfId="412">
      <pivotArea dataOnly="0" labelOnly="1" outline="0" fieldPosition="0">
        <references count="1">
          <reference field="4294967294" count="1">
            <x v="5"/>
          </reference>
        </references>
      </pivotArea>
    </format>
    <format dxfId="411">
      <pivotArea dataOnly="0" labelOnly="1" outline="0" fieldPosition="0">
        <references count="1">
          <reference field="4294967294" count="1">
            <x v="4"/>
          </reference>
        </references>
      </pivotArea>
    </format>
    <format dxfId="410">
      <pivotArea dataOnly="0" labelOnly="1" outline="0" fieldPosition="0">
        <references count="1">
          <reference field="4294967294" count="1">
            <x v="5"/>
          </reference>
        </references>
      </pivotArea>
    </format>
    <format dxfId="409">
      <pivotArea dataOnly="0" labelOnly="1" outline="0" fieldPosition="0">
        <references count="1">
          <reference field="4294967294" count="1">
            <x v="6"/>
          </reference>
        </references>
      </pivotArea>
    </format>
    <format dxfId="408">
      <pivotArea dataOnly="0" outline="0" fieldPosition="0">
        <references count="1">
          <reference field="4294967294" count="1">
            <x v="6"/>
          </reference>
        </references>
      </pivotArea>
    </format>
    <format dxfId="407">
      <pivotArea dataOnly="0" outline="0" fieldPosition="0">
        <references count="1">
          <reference field="4294967294" count="1">
            <x v="6"/>
          </reference>
        </references>
      </pivotArea>
    </format>
    <format dxfId="406">
      <pivotArea dataOnly="0" outline="0" fieldPosition="0">
        <references count="1">
          <reference field="4294967294" count="1">
            <x v="5"/>
          </reference>
        </references>
      </pivotArea>
    </format>
    <format dxfId="405">
      <pivotArea dataOnly="0" outline="0" fieldPosition="0">
        <references count="1">
          <reference field="4294967294" count="1">
            <x v="4"/>
          </reference>
        </references>
      </pivotArea>
    </format>
    <format dxfId="404">
      <pivotArea dataOnly="0" labelOnly="1" outline="0" fieldPosition="0">
        <references count="1">
          <reference field="4294967294" count="1">
            <x v="6"/>
          </reference>
        </references>
      </pivotArea>
    </format>
    <format dxfId="403">
      <pivotArea dataOnly="0" outline="0" fieldPosition="0">
        <references count="1">
          <reference field="4294967294" count="1">
            <x v="3"/>
          </reference>
        </references>
      </pivotArea>
    </format>
    <format dxfId="402">
      <pivotArea dataOnly="0" outline="0" fieldPosition="0">
        <references count="1">
          <reference field="4294967294" count="1">
            <x v="3"/>
          </reference>
        </references>
      </pivotArea>
    </format>
    <format dxfId="401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400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399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398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397">
      <pivotArea field="16" type="button" dataOnly="0" labelOnly="1" outline="0" axis="axisRow" fieldPosition="4"/>
    </format>
    <format dxfId="396">
      <pivotArea dataOnly="0" labelOnly="1" outline="0" fieldPosition="0">
        <references count="1">
          <reference field="16" count="0"/>
        </references>
      </pivotArea>
    </format>
    <format dxfId="395">
      <pivotArea field="14" type="button" dataOnly="0" labelOnly="1" outline="0" axis="axisRow" fieldPosition="3"/>
    </format>
    <format dxfId="394">
      <pivotArea dataOnly="0" labelOnly="1" outline="0" fieldPosition="0">
        <references count="2">
          <reference field="14" count="1">
            <x v="6"/>
          </reference>
          <reference field="16" count="1" selected="0">
            <x v="1"/>
          </reference>
        </references>
      </pivotArea>
    </format>
    <format dxfId="393">
      <pivotArea dataOnly="0" labelOnly="1" outline="0" fieldPosition="0">
        <references count="2">
          <reference field="14" count="1">
            <x v="3"/>
          </reference>
          <reference field="16" count="1" selected="0">
            <x v="2"/>
          </reference>
        </references>
      </pivotArea>
    </format>
    <format dxfId="392">
      <pivotArea dataOnly="0" labelOnly="1" outline="0" fieldPosition="0">
        <references count="2">
          <reference field="14" count="1">
            <x v="5"/>
          </reference>
          <reference field="16" count="1" selected="0">
            <x v="3"/>
          </reference>
        </references>
      </pivotArea>
    </format>
    <format dxfId="391">
      <pivotArea dataOnly="0" labelOnly="1" outline="0" fieldPosition="0">
        <references count="2">
          <reference field="14" count="1">
            <x v="0"/>
          </reference>
          <reference field="16" count="1" selected="0">
            <x v="4"/>
          </reference>
        </references>
      </pivotArea>
    </format>
    <format dxfId="390">
      <pivotArea dataOnly="0" labelOnly="1" outline="0" fieldPosition="0">
        <references count="2">
          <reference field="14" count="1">
            <x v="2"/>
          </reference>
          <reference field="16" count="1" selected="0">
            <x v="5"/>
          </reference>
        </references>
      </pivotArea>
    </format>
    <format dxfId="389">
      <pivotArea dataOnly="0" labelOnly="1" outline="0" fieldPosition="0">
        <references count="2">
          <reference field="14" count="2">
            <x v="1"/>
            <x v="4"/>
          </reference>
          <reference field="16" count="1" selected="0">
            <x v="6"/>
          </reference>
        </references>
      </pivotArea>
    </format>
    <format dxfId="388">
      <pivotArea dataOnly="0" labelOnly="1" outline="0" fieldPosition="0">
        <references count="1">
          <reference field="1" count="0"/>
        </references>
      </pivotArea>
    </format>
    <format dxfId="387">
      <pivotArea dataOnly="0" labelOnly="1" outline="0" fieldPosition="0">
        <references count="1">
          <reference field="4294967294" count="1">
            <x v="3"/>
          </reference>
        </references>
      </pivotArea>
    </format>
  </formats>
  <conditionalFormats count="4">
    <conditionalFormat priority="5">
      <pivotAreas count="1">
        <pivotArea outline="0" fieldPosition="0">
          <references count="1">
            <reference field="4294967294" count="1">
              <x v="6"/>
            </reference>
          </references>
        </pivotArea>
      </pivotAreas>
    </conditionalFormat>
    <conditionalFormat priority="3">
      <pivotAreas count="1">
        <pivotArea outline="0" fieldPosition="0">
          <references count="1">
            <reference field="4294967294" count="1">
              <x v="5"/>
            </reference>
          </references>
        </pivotArea>
      </pivotAreas>
    </conditionalFormat>
    <conditionalFormat priority="2">
      <pivotAreas count="1">
        <pivotArea outline="0" fieldPosition="0">
          <references count="1">
            <reference field="4294967294" count="1">
              <x v="1"/>
            </reference>
          </references>
        </pivotArea>
      </pivotAreas>
    </conditionalFormat>
    <conditionalFormat priority="1">
      <pivotAreas count="1">
        <pivotArea outline="0" fieldPosition="0">
          <references count="1">
            <reference field="4294967294" count="1">
              <x v="0"/>
            </reference>
          </references>
        </pivotArea>
      </pivotAreas>
    </conditionalFormat>
  </conditional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1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505ECE5-7EF5-4A99-89AF-9DA35DF0F610}" name="class prime OD cc" cacheId="47" applyNumberFormats="0" applyBorderFormats="0" applyFontFormats="0" applyPatternFormats="0" applyAlignmentFormats="0" applyWidthHeightFormats="1" dataCaption="Valeurs" updatedVersion="8" minRefreshableVersion="3" rowGrandTotals="0" colGrandTotals="0" itemPrintTitles="1" createdVersion="8" indent="0" compact="0" compactData="0" multipleFieldFilters="0">
  <location ref="AV7:AY17" firstHeaderRow="0" firstDataRow="1" firstDataCol="2" rowPageCount="1" colPageCount="1"/>
  <pivotFields count="34">
    <pivotField compact="0" outline="0" showAll="0" defaultSubtotal="0"/>
    <pivotField axis="axisRow" compact="0" outline="0" showAll="0" sortType="descending" defaultSubtotal="0">
      <items count="32">
        <item x="6"/>
        <item m="1" x="12"/>
        <item x="1"/>
        <item m="1" x="18"/>
        <item m="1" x="15"/>
        <item m="1" x="13"/>
        <item m="1" x="27"/>
        <item m="1" x="28"/>
        <item x="0"/>
        <item m="1" x="19"/>
        <item m="1" x="11"/>
        <item m="1" x="20"/>
        <item m="1" x="25"/>
        <item m="1" x="21"/>
        <item x="9"/>
        <item x="5"/>
        <item m="1" x="23"/>
        <item m="1" x="17"/>
        <item x="2"/>
        <item m="1" x="16"/>
        <item m="1" x="22"/>
        <item m="1" x="14"/>
        <item m="1" x="26"/>
        <item m="1" x="29"/>
        <item m="1" x="24"/>
        <item x="10"/>
        <item m="1" x="30"/>
        <item m="1" x="31"/>
        <item x="3"/>
        <item x="4"/>
        <item x="7"/>
        <item x="8"/>
      </items>
      <autoSortScope>
        <pivotArea dataOnly="0" outline="0" fieldPosition="0">
          <references count="1">
            <reference field="4294967294" count="1" selected="0">
              <x v="1"/>
            </reference>
          </references>
        </pivotArea>
      </autoSortScope>
    </pivotField>
    <pivotField compact="0" outline="0" showAll="0" defaultSubtotal="0">
      <items count="32">
        <item x="10"/>
        <item m="1" x="18"/>
        <item m="1" x="25"/>
        <item x="9"/>
        <item m="1" x="21"/>
        <item m="1" x="26"/>
        <item m="1" x="22"/>
        <item m="1" x="20"/>
        <item m="1" x="12"/>
        <item m="1" x="23"/>
        <item x="0"/>
        <item m="1" x="15"/>
        <item m="1" x="29"/>
        <item x="1"/>
        <item m="1" x="17"/>
        <item x="5"/>
        <item m="1" x="11"/>
        <item m="1" x="19"/>
        <item m="1" x="13"/>
        <item m="1" x="14"/>
        <item m="1" x="16"/>
        <item x="6"/>
        <item m="1" x="28"/>
        <item m="1" x="24"/>
        <item m="1" x="27"/>
        <item x="2"/>
        <item m="1" x="30"/>
        <item m="1" x="31"/>
        <item x="3"/>
        <item x="4"/>
        <item x="7"/>
        <item x="8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axis="axisRow" compact="0" outline="0" showAll="0" defaultSubtotal="0">
      <items count="19">
        <item m="1" x="17"/>
        <item m="1" x="14"/>
        <item m="1" x="18"/>
        <item x="4"/>
        <item m="1" x="11"/>
        <item x="2"/>
        <item x="5"/>
        <item m="1" x="10"/>
        <item m="1" x="15"/>
        <item x="0"/>
        <item m="1" x="13"/>
        <item x="1"/>
        <item x="6"/>
        <item x="7"/>
        <item m="1" x="9"/>
        <item m="1" x="12"/>
        <item m="1" x="16"/>
        <item x="8"/>
        <item x="3"/>
      </items>
    </pivotField>
    <pivotField compact="0" outline="0" showAll="0" defaultSubtotal="0">
      <items count="5">
        <item x="1"/>
        <item x="2"/>
        <item x="0"/>
        <item m="1" x="4"/>
        <item x="3"/>
      </items>
    </pivotField>
    <pivotField compact="0" outline="0" showAll="0" defaultSubtotal="0"/>
    <pivotField dataField="1"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ubtotalTop="0" showAll="0" defaultSubtotal="0"/>
    <pivotField compact="0" outline="0" showAll="0" defaultSubtotal="0"/>
    <pivotField compact="0" outline="0" subtotalTop="0" showAll="0" defaultSubtotal="0"/>
    <pivotField axis="axisPage" compact="0" outline="0" subtotalTop="0" multipleItemSelectionAllowed="1" showAll="0" defaultSubtotal="0">
      <items count="4">
        <item x="0"/>
        <item h="1" m="1" x="3"/>
        <item h="1" x="1"/>
        <item h="1" m="1" x="2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ubtotalTop="0" showAll="0" defaultSubtotal="0"/>
    <pivotField compact="0" outline="0" subtotalTop="0" showAll="0" defaultSubtotal="0"/>
    <pivotField compact="0" outline="0" showAll="0" defaultSubtotal="0"/>
  </pivotFields>
  <rowFields count="2">
    <field x="16"/>
    <field x="1"/>
  </rowFields>
  <rowItems count="10">
    <i>
      <x v="3"/>
      <x v="29"/>
    </i>
    <i>
      <x v="5"/>
      <x v="18"/>
    </i>
    <i>
      <x v="6"/>
      <x v="15"/>
    </i>
    <i>
      <x v="9"/>
      <x v="8"/>
    </i>
    <i>
      <x v="11"/>
      <x v="2"/>
    </i>
    <i>
      <x v="12"/>
      <x/>
    </i>
    <i r="1">
      <x v="30"/>
    </i>
    <i>
      <x v="13"/>
      <x v="31"/>
    </i>
    <i r="1">
      <x v="14"/>
    </i>
    <i>
      <x v="18"/>
      <x v="28"/>
    </i>
  </rowItems>
  <colFields count="1">
    <field x="-2"/>
  </colFields>
  <colItems count="2">
    <i>
      <x/>
    </i>
    <i i="1">
      <x v="1"/>
    </i>
  </colItems>
  <pageFields count="1">
    <pageField fld="27" hier="-1"/>
  </pageFields>
  <dataFields count="2">
    <dataField name="   PR  CC " fld="19" subtotal="average" baseField="1" baseItem="0" numFmtId="3"/>
    <dataField name="Rang prime" fld="19" subtotal="average" baseField="1" baseItem="22">
      <extLst>
        <ext xmlns:x14="http://schemas.microsoft.com/office/spreadsheetml/2009/9/main" uri="{E15A36E0-9728-4e99-A89B-3F7291B0FE68}">
          <x14:dataField pivotShowAs="rankAscending"/>
        </ext>
      </extLst>
    </dataField>
  </dataFields>
  <formats count="13">
    <format dxfId="234">
      <pivotArea field="1" type="button" dataOnly="0" labelOnly="1" outline="0" axis="axisRow" fieldPosition="1"/>
    </format>
    <format dxfId="233">
      <pivotArea field="2" type="button" dataOnly="0" labelOnly="1" outline="0"/>
    </format>
    <format dxfId="232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231">
      <pivotArea field="1" type="button" dataOnly="0" labelOnly="1" outline="0" axis="axisRow" fieldPosition="1"/>
    </format>
    <format dxfId="230">
      <pivotArea field="2" type="button" dataOnly="0" labelOnly="1" outline="0"/>
    </format>
    <format dxfId="229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228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227">
      <pivotArea dataOnly="0" outline="0" fieldPosition="0">
        <references count="1">
          <reference field="4294967294" count="1">
            <x v="1"/>
          </reference>
        </references>
      </pivotArea>
    </format>
    <format dxfId="226">
      <pivotArea dataOnly="0" outline="0" fieldPosition="0">
        <references count="1">
          <reference field="4294967294" count="1">
            <x v="1"/>
          </reference>
        </references>
      </pivotArea>
    </format>
    <format dxfId="225">
      <pivotArea field="17" type="button" dataOnly="0" labelOnly="1" outline="0"/>
    </format>
    <format dxfId="224">
      <pivotArea field="16" type="button" dataOnly="0" labelOnly="1" outline="0" axis="axisRow" fieldPosition="0"/>
    </format>
    <format dxfId="223">
      <pivotArea field="1" type="button" dataOnly="0" labelOnly="1" outline="0" axis="axisRow" fieldPosition="1"/>
    </format>
    <format dxfId="222">
      <pivotArea dataOnly="0" labelOnly="1" outline="0" fieldPosition="0">
        <references count="1">
          <reference field="4294967294" count="1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1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2591867-B6FB-4D64-8C96-28FCCC976D32}" name="class prime region cc" cacheId="47" applyNumberFormats="0" applyBorderFormats="0" applyFontFormats="0" applyPatternFormats="0" applyAlignmentFormats="0" applyWidthHeightFormats="1" dataCaption="Valeurs" updatedVersion="8" minRefreshableVersion="3" rowGrandTotals="0" colGrandTotals="0" itemPrintTitles="1" createdVersion="8" indent="0" compact="0" compactData="0" multipleFieldFilters="0">
  <location ref="X7:AA17" firstHeaderRow="0" firstDataRow="1" firstDataCol="2" rowPageCount="1" colPageCount="1"/>
  <pivotFields count="34">
    <pivotField compact="0" outline="0" showAll="0" defaultSubtotal="0"/>
    <pivotField axis="axisRow" compact="0" outline="0" showAll="0" sortType="descending" defaultSubtotal="0">
      <items count="32">
        <item x="6"/>
        <item m="1" x="12"/>
        <item x="1"/>
        <item m="1" x="18"/>
        <item m="1" x="15"/>
        <item m="1" x="13"/>
        <item m="1" x="27"/>
        <item m="1" x="28"/>
        <item x="0"/>
        <item m="1" x="19"/>
        <item m="1" x="11"/>
        <item m="1" x="20"/>
        <item m="1" x="25"/>
        <item m="1" x="21"/>
        <item x="9"/>
        <item x="5"/>
        <item m="1" x="23"/>
        <item m="1" x="17"/>
        <item x="2"/>
        <item m="1" x="16"/>
        <item m="1" x="22"/>
        <item m="1" x="14"/>
        <item m="1" x="26"/>
        <item m="1" x="29"/>
        <item m="1" x="24"/>
        <item x="10"/>
        <item m="1" x="30"/>
        <item m="1" x="31"/>
        <item x="3"/>
        <item x="4"/>
        <item x="7"/>
        <item x="8"/>
      </items>
      <autoSortScope>
        <pivotArea dataOnly="0" outline="0" fieldPosition="0">
          <references count="1">
            <reference field="4294967294" count="1" selected="0">
              <x v="1"/>
            </reference>
          </references>
        </pivotArea>
      </autoSortScope>
    </pivotField>
    <pivotField compact="0" outline="0" showAll="0" defaultSubtotal="0">
      <items count="32">
        <item x="10"/>
        <item m="1" x="18"/>
        <item m="1" x="25"/>
        <item x="9"/>
        <item m="1" x="21"/>
        <item m="1" x="26"/>
        <item m="1" x="22"/>
        <item m="1" x="20"/>
        <item m="1" x="12"/>
        <item m="1" x="23"/>
        <item x="0"/>
        <item m="1" x="15"/>
        <item m="1" x="29"/>
        <item x="1"/>
        <item m="1" x="17"/>
        <item x="5"/>
        <item m="1" x="11"/>
        <item m="1" x="19"/>
        <item m="1" x="13"/>
        <item m="1" x="14"/>
        <item m="1" x="16"/>
        <item x="6"/>
        <item m="1" x="28"/>
        <item m="1" x="24"/>
        <item m="1" x="27"/>
        <item x="2"/>
        <item m="1" x="30"/>
        <item m="1" x="31"/>
        <item x="3"/>
        <item x="4"/>
        <item x="7"/>
        <item x="8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axis="axisRow" compact="0" outline="0" showAll="0" defaultSubtotal="0">
      <items count="5">
        <item x="1"/>
        <item x="2"/>
        <item x="0"/>
        <item m="1" x="4"/>
        <item x="3"/>
      </items>
    </pivotField>
    <pivotField compact="0" outline="0" showAll="0" defaultSubtotal="0"/>
    <pivotField dataField="1"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ubtotalTop="0" showAll="0" defaultSubtotal="0"/>
    <pivotField compact="0" outline="0" showAll="0" defaultSubtotal="0"/>
    <pivotField compact="0" outline="0" subtotalTop="0" showAll="0" defaultSubtotal="0"/>
    <pivotField axis="axisPage" compact="0" outline="0" subtotalTop="0" multipleItemSelectionAllowed="1" showAll="0" defaultSubtotal="0">
      <items count="4">
        <item x="0"/>
        <item h="1" m="1" x="3"/>
        <item h="1" x="1"/>
        <item h="1" m="1" x="2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ubtotalTop="0" showAll="0" defaultSubtotal="0"/>
    <pivotField compact="0" outline="0" subtotalTop="0" showAll="0" defaultSubtotal="0"/>
    <pivotField compact="0" outline="0" showAll="0" defaultSubtotal="0"/>
  </pivotFields>
  <rowFields count="2">
    <field x="17"/>
    <field x="1"/>
  </rowFields>
  <rowItems count="10">
    <i>
      <x/>
      <x v="2"/>
    </i>
    <i r="1">
      <x v="28"/>
    </i>
    <i>
      <x v="1"/>
      <x v="18"/>
    </i>
    <i r="1">
      <x v="31"/>
    </i>
    <i r="1">
      <x v="14"/>
    </i>
    <i r="1">
      <x/>
    </i>
    <i r="1">
      <x v="30"/>
    </i>
    <i>
      <x v="2"/>
      <x v="15"/>
    </i>
    <i r="1">
      <x v="29"/>
    </i>
    <i r="1">
      <x v="8"/>
    </i>
  </rowItems>
  <colFields count="1">
    <field x="-2"/>
  </colFields>
  <colItems count="2">
    <i>
      <x/>
    </i>
    <i i="1">
      <x v="1"/>
    </i>
  </colItems>
  <pageFields count="1">
    <pageField fld="27" hier="-1"/>
  </pageFields>
  <dataFields count="2">
    <dataField name="   PR  CC " fld="19" subtotal="average" baseField="1" baseItem="0" numFmtId="3"/>
    <dataField name="Rang prime" fld="19" subtotal="average" baseField="1" baseItem="22">
      <extLst>
        <ext xmlns:x14="http://schemas.microsoft.com/office/spreadsheetml/2009/9/main" uri="{E15A36E0-9728-4e99-A89B-3F7291B0FE68}">
          <x14:dataField pivotShowAs="rankDescending"/>
        </ext>
      </extLst>
    </dataField>
  </dataFields>
  <formats count="13">
    <format dxfId="247">
      <pivotArea field="1" type="button" dataOnly="0" labelOnly="1" outline="0" axis="axisRow" fieldPosition="1"/>
    </format>
    <format dxfId="246">
      <pivotArea field="2" type="button" dataOnly="0" labelOnly="1" outline="0"/>
    </format>
    <format dxfId="245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244">
      <pivotArea field="1" type="button" dataOnly="0" labelOnly="1" outline="0" axis="axisRow" fieldPosition="1"/>
    </format>
    <format dxfId="243">
      <pivotArea field="2" type="button" dataOnly="0" labelOnly="1" outline="0"/>
    </format>
    <format dxfId="242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241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240">
      <pivotArea dataOnly="0" outline="0" fieldPosition="0">
        <references count="1">
          <reference field="4294967294" count="1">
            <x v="1"/>
          </reference>
        </references>
      </pivotArea>
    </format>
    <format dxfId="239">
      <pivotArea dataOnly="0" outline="0" fieldPosition="0">
        <references count="1">
          <reference field="4294967294" count="1">
            <x v="1"/>
          </reference>
        </references>
      </pivotArea>
    </format>
    <format dxfId="238">
      <pivotArea field="17" type="button" dataOnly="0" labelOnly="1" outline="0" axis="axisRow" fieldPosition="0"/>
    </format>
    <format dxfId="237">
      <pivotArea field="17" type="button" dataOnly="0" labelOnly="1" outline="0" axis="axisRow" fieldPosition="0"/>
    </format>
    <format dxfId="236">
      <pivotArea field="1" type="button" dataOnly="0" labelOnly="1" outline="0" axis="axisRow" fieldPosition="1"/>
    </format>
    <format dxfId="235">
      <pivotArea dataOnly="0" labelOnly="1" outline="0" fieldPosition="0">
        <references count="1">
          <reference field="4294967294" count="1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1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6254F75-9AE2-450A-A91C-D179C3678B5C}" name="class nombre OD cc" cacheId="47" applyNumberFormats="0" applyBorderFormats="0" applyFontFormats="0" applyPatternFormats="0" applyAlignmentFormats="0" applyWidthHeightFormats="1" dataCaption="Valeurs" updatedVersion="8" minRefreshableVersion="3" rowGrandTotals="0" colGrandTotals="0" itemPrintTitles="1" createdVersion="8" indent="0" compact="0" compactData="0" multipleFieldFilters="0">
  <location ref="BA7:BD17" firstHeaderRow="0" firstDataRow="1" firstDataCol="2" rowPageCount="1" colPageCount="1"/>
  <pivotFields count="34">
    <pivotField compact="0" outline="0" showAll="0" defaultSubtotal="0"/>
    <pivotField axis="axisRow" compact="0" outline="0" showAll="0" sortType="descending" defaultSubtotal="0">
      <items count="32">
        <item x="6"/>
        <item m="1" x="12"/>
        <item x="1"/>
        <item m="1" x="18"/>
        <item m="1" x="15"/>
        <item m="1" x="13"/>
        <item m="1" x="27"/>
        <item m="1" x="28"/>
        <item x="0"/>
        <item m="1" x="19"/>
        <item m="1" x="11"/>
        <item m="1" x="20"/>
        <item m="1" x="25"/>
        <item m="1" x="21"/>
        <item x="9"/>
        <item x="5"/>
        <item m="1" x="23"/>
        <item m="1" x="17"/>
        <item x="2"/>
        <item m="1" x="16"/>
        <item m="1" x="22"/>
        <item m="1" x="14"/>
        <item m="1" x="26"/>
        <item m="1" x="29"/>
        <item m="1" x="24"/>
        <item x="10"/>
        <item m="1" x="30"/>
        <item m="1" x="31"/>
        <item x="3"/>
        <item x="4"/>
        <item x="7"/>
        <item x="8"/>
      </items>
      <autoSortScope>
        <pivotArea dataOnly="0" outline="0" fieldPosition="0">
          <references count="1">
            <reference field="4294967294" count="1" selected="0">
              <x v="1"/>
            </reference>
          </references>
        </pivotArea>
      </autoSortScope>
    </pivotField>
    <pivotField compact="0" outline="0" showAll="0" defaultSubtotal="0">
      <items count="32">
        <item x="10"/>
        <item m="1" x="18"/>
        <item m="1" x="25"/>
        <item x="9"/>
        <item m="1" x="21"/>
        <item m="1" x="26"/>
        <item m="1" x="22"/>
        <item m="1" x="20"/>
        <item m="1" x="12"/>
        <item m="1" x="23"/>
        <item x="0"/>
        <item m="1" x="15"/>
        <item m="1" x="29"/>
        <item x="1"/>
        <item m="1" x="17"/>
        <item x="5"/>
        <item m="1" x="11"/>
        <item m="1" x="19"/>
        <item m="1" x="13"/>
        <item m="1" x="14"/>
        <item m="1" x="16"/>
        <item x="6"/>
        <item m="1" x="28"/>
        <item m="1" x="24"/>
        <item m="1" x="27"/>
        <item x="2"/>
        <item m="1" x="30"/>
        <item m="1" x="31"/>
        <item x="3"/>
        <item x="4"/>
        <item x="7"/>
        <item x="8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axis="axisRow" compact="0" outline="0" showAll="0" defaultSubtotal="0">
      <items count="19">
        <item m="1" x="17"/>
        <item m="1" x="14"/>
        <item m="1" x="18"/>
        <item x="4"/>
        <item m="1" x="11"/>
        <item x="2"/>
        <item x="5"/>
        <item m="1" x="10"/>
        <item m="1" x="15"/>
        <item x="0"/>
        <item m="1" x="13"/>
        <item x="1"/>
        <item x="6"/>
        <item x="7"/>
        <item m="1" x="9"/>
        <item m="1" x="12"/>
        <item m="1" x="16"/>
        <item x="8"/>
        <item x="3"/>
      </items>
    </pivotField>
    <pivotField compact="0" outline="0" showAll="0" defaultSubtotal="0">
      <items count="5">
        <item x="1"/>
        <item x="2"/>
        <item x="0"/>
        <item m="1" x="4"/>
        <item x="3"/>
      </items>
    </pivotField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  <pivotField compact="0" outline="0" showAll="0" defaultSubtotal="0"/>
    <pivotField compact="0" outline="0" showAll="0" defaultSubtotal="0"/>
    <pivotField compact="0" outline="0" subtotalTop="0" showAll="0" defaultSubtotal="0"/>
    <pivotField compact="0" outline="0" showAll="0" defaultSubtotal="0"/>
    <pivotField compact="0" outline="0" subtotalTop="0" showAll="0" defaultSubtotal="0"/>
    <pivotField axis="axisPage" compact="0" outline="0" subtotalTop="0" multipleItemSelectionAllowed="1" showAll="0" defaultSubtotal="0">
      <items count="4">
        <item x="0"/>
        <item h="1" m="1" x="3"/>
        <item h="1" x="1"/>
        <item h="1" m="1" x="2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ubtotalTop="0" showAll="0" defaultSubtotal="0"/>
    <pivotField compact="0" outline="0" subtotalTop="0" showAll="0" defaultSubtotal="0"/>
    <pivotField compact="0" outline="0" showAll="0" defaultSubtotal="0"/>
  </pivotFields>
  <rowFields count="2">
    <field x="16"/>
    <field x="1"/>
  </rowFields>
  <rowItems count="10">
    <i>
      <x v="3"/>
      <x v="29"/>
    </i>
    <i>
      <x v="5"/>
      <x v="18"/>
    </i>
    <i>
      <x v="6"/>
      <x v="15"/>
    </i>
    <i>
      <x v="9"/>
      <x v="8"/>
    </i>
    <i>
      <x v="11"/>
      <x v="2"/>
    </i>
    <i>
      <x v="12"/>
      <x/>
    </i>
    <i r="1">
      <x v="30"/>
    </i>
    <i>
      <x v="13"/>
      <x v="14"/>
    </i>
    <i r="1">
      <x v="31"/>
    </i>
    <i>
      <x v="18"/>
      <x v="28"/>
    </i>
  </rowItems>
  <colFields count="1">
    <field x="-2"/>
  </colFields>
  <colItems count="2">
    <i>
      <x/>
    </i>
    <i i="1">
      <x v="1"/>
    </i>
  </colItems>
  <pageFields count="1">
    <pageField fld="27" hier="-1"/>
  </pageFields>
  <dataFields count="2">
    <dataField name=" Nombre de contrats" fld="21" subtotal="average" baseField="1" baseItem="7"/>
    <dataField name="Rang nombre de contrats" fld="21" subtotal="average" baseField="1" baseItem="22">
      <extLst>
        <ext xmlns:x14="http://schemas.microsoft.com/office/spreadsheetml/2009/9/main" uri="{E15A36E0-9728-4e99-A89B-3F7291B0FE68}">
          <x14:dataField pivotShowAs="rankDescending"/>
        </ext>
      </extLst>
    </dataField>
  </dataFields>
  <formats count="12">
    <format dxfId="259">
      <pivotArea field="1" type="button" dataOnly="0" labelOnly="1" outline="0" axis="axisRow" fieldPosition="1"/>
    </format>
    <format dxfId="258">
      <pivotArea field="2" type="button" dataOnly="0" labelOnly="1" outline="0"/>
    </format>
    <format dxfId="257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256">
      <pivotArea field="1" type="button" dataOnly="0" labelOnly="1" outline="0" axis="axisRow" fieldPosition="1"/>
    </format>
    <format dxfId="255">
      <pivotArea field="2" type="button" dataOnly="0" labelOnly="1" outline="0"/>
    </format>
    <format dxfId="254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253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252">
      <pivotArea dataOnly="0" outline="0" fieldPosition="0">
        <references count="1">
          <reference field="4294967294" count="1">
            <x v="1"/>
          </reference>
        </references>
      </pivotArea>
    </format>
    <format dxfId="251">
      <pivotArea field="17" type="button" dataOnly="0" labelOnly="1" outline="0"/>
    </format>
    <format dxfId="250">
      <pivotArea field="16" type="button" dataOnly="0" labelOnly="1" outline="0" axis="axisRow" fieldPosition="0"/>
    </format>
    <format dxfId="249">
      <pivotArea field="1" type="button" dataOnly="0" labelOnly="1" outline="0" axis="axisRow" fieldPosition="1"/>
    </format>
    <format dxfId="248">
      <pivotArea dataOnly="0" labelOnly="1" outline="0" fieldPosition="0">
        <references count="1">
          <reference field="4294967294" count="1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1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96363FA-549C-43C6-B75F-313F74979BED}" name="class nombre nat cc" cacheId="47" applyNumberFormats="0" applyBorderFormats="0" applyFontFormats="0" applyPatternFormats="0" applyAlignmentFormats="0" applyWidthHeightFormats="1" dataCaption="Valeurs" updatedVersion="8" minRefreshableVersion="3" rowGrandTotals="0" colGrandTotals="0" itemPrintTitles="1" createdVersion="8" indent="0" compact="0" compactData="0" multipleFieldFilters="0">
  <location ref="I7:K18" firstHeaderRow="0" firstDataRow="1" firstDataCol="1" rowPageCount="1" colPageCount="1"/>
  <pivotFields count="34">
    <pivotField compact="0" outline="0" showAll="0" defaultSubtotal="0"/>
    <pivotField axis="axisRow" compact="0" outline="0" showAll="0" sortType="descending" defaultSubtotal="0">
      <items count="32">
        <item x="6"/>
        <item m="1" x="12"/>
        <item x="1"/>
        <item m="1" x="18"/>
        <item m="1" x="15"/>
        <item m="1" x="13"/>
        <item m="1" x="27"/>
        <item m="1" x="28"/>
        <item x="0"/>
        <item m="1" x="19"/>
        <item m="1" x="11"/>
        <item m="1" x="20"/>
        <item m="1" x="25"/>
        <item m="1" x="21"/>
        <item x="9"/>
        <item x="5"/>
        <item m="1" x="23"/>
        <item m="1" x="17"/>
        <item x="2"/>
        <item m="1" x="16"/>
        <item m="1" x="22"/>
        <item m="1" x="14"/>
        <item m="1" x="26"/>
        <item m="1" x="29"/>
        <item m="1" x="24"/>
        <item x="10"/>
        <item m="1" x="30"/>
        <item m="1" x="31"/>
        <item x="3"/>
        <item x="4"/>
        <item x="7"/>
        <item x="8"/>
      </items>
      <autoSortScope>
        <pivotArea dataOnly="0" outline="0" fieldPosition="0">
          <references count="1">
            <reference field="4294967294" count="1" selected="0">
              <x v="1"/>
            </reference>
          </references>
        </pivotArea>
      </autoSortScope>
    </pivotField>
    <pivotField compact="0" outline="0" showAll="0" defaultSubtotal="0">
      <items count="32">
        <item x="10"/>
        <item m="1" x="18"/>
        <item m="1" x="25"/>
        <item x="9"/>
        <item m="1" x="21"/>
        <item m="1" x="26"/>
        <item m="1" x="22"/>
        <item m="1" x="20"/>
        <item m="1" x="12"/>
        <item m="1" x="23"/>
        <item x="0"/>
        <item m="1" x="15"/>
        <item m="1" x="29"/>
        <item x="1"/>
        <item m="1" x="17"/>
        <item x="5"/>
        <item m="1" x="11"/>
        <item m="1" x="19"/>
        <item m="1" x="13"/>
        <item m="1" x="14"/>
        <item m="1" x="16"/>
        <item x="6"/>
        <item m="1" x="28"/>
        <item m="1" x="24"/>
        <item m="1" x="27"/>
        <item x="2"/>
        <item m="1" x="30"/>
        <item m="1" x="31"/>
        <item x="3"/>
        <item x="4"/>
        <item x="7"/>
        <item x="8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  <pivotField compact="0" outline="0" showAll="0" defaultSubtotal="0"/>
    <pivotField compact="0" outline="0" showAll="0" defaultSubtotal="0"/>
    <pivotField compact="0" outline="0" subtotalTop="0" showAll="0" defaultSubtotal="0"/>
    <pivotField compact="0" outline="0" showAll="0" defaultSubtotal="0"/>
    <pivotField compact="0" outline="0" subtotalTop="0" showAll="0" defaultSubtotal="0"/>
    <pivotField axis="axisPage" compact="0" outline="0" subtotalTop="0" multipleItemSelectionAllowed="1" showAll="0" defaultSubtotal="0">
      <items count="4">
        <item x="0"/>
        <item h="1" m="1" x="3"/>
        <item x="1"/>
        <item m="1" x="2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ubtotalTop="0" showAll="0" defaultSubtotal="0"/>
    <pivotField compact="0" outline="0" subtotalTop="0" showAll="0" defaultSubtotal="0"/>
    <pivotField compact="0" outline="0" showAll="0" defaultSubtotal="0"/>
  </pivotFields>
  <rowFields count="1">
    <field x="1"/>
  </rowFields>
  <rowItems count="11">
    <i>
      <x v="15"/>
    </i>
    <i>
      <x/>
    </i>
    <i>
      <x v="14"/>
    </i>
    <i>
      <x v="2"/>
    </i>
    <i>
      <x v="29"/>
    </i>
    <i>
      <x v="28"/>
    </i>
    <i>
      <x v="31"/>
    </i>
    <i>
      <x v="18"/>
    </i>
    <i>
      <x v="30"/>
    </i>
    <i>
      <x v="8"/>
    </i>
    <i>
      <x v="25"/>
    </i>
  </rowItems>
  <colFields count="1">
    <field x="-2"/>
  </colFields>
  <colItems count="2">
    <i>
      <x/>
    </i>
    <i i="1">
      <x v="1"/>
    </i>
  </colItems>
  <pageFields count="1">
    <pageField fld="27" hier="-1"/>
  </pageFields>
  <dataFields count="2">
    <dataField name=" Nombre de contrats" fld="21" subtotal="average" baseField="1" baseItem="7"/>
    <dataField name="Rang nombre de contrats" fld="21" subtotal="average" baseField="1" baseItem="22">
      <extLst>
        <ext xmlns:x14="http://schemas.microsoft.com/office/spreadsheetml/2009/9/main" uri="{E15A36E0-9728-4e99-A89B-3F7291B0FE68}">
          <x14:dataField pivotShowAs="rankDescending"/>
        </ext>
      </extLst>
    </dataField>
  </dataFields>
  <formats count="12">
    <format dxfId="271">
      <pivotArea field="1" type="button" dataOnly="0" labelOnly="1" outline="0" axis="axisRow" fieldPosition="0"/>
    </format>
    <format dxfId="270">
      <pivotArea field="2" type="button" dataOnly="0" labelOnly="1" outline="0"/>
    </format>
    <format dxfId="269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268">
      <pivotArea field="1" type="button" dataOnly="0" labelOnly="1" outline="0" axis="axisRow" fieldPosition="0"/>
    </format>
    <format dxfId="267">
      <pivotArea field="2" type="button" dataOnly="0" labelOnly="1" outline="0"/>
    </format>
    <format dxfId="266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265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264">
      <pivotArea dataOnly="0" outline="0" fieldPosition="0">
        <references count="1">
          <reference field="4294967294" count="1">
            <x v="1"/>
          </reference>
        </references>
      </pivotArea>
    </format>
    <format dxfId="263">
      <pivotArea field="1" type="button" dataOnly="0" labelOnly="1" outline="0" axis="axisRow" fieldPosition="0"/>
    </format>
    <format dxfId="262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261">
      <pivotArea field="1" type="button" dataOnly="0" labelOnly="1" outline="0" axis="axisRow" fieldPosition="0"/>
    </format>
    <format dxfId="260">
      <pivotArea dataOnly="0" labelOnly="1" outline="0" fieldPosition="0">
        <references count="1">
          <reference field="4294967294" count="1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1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C679F99-CD1D-4230-927E-23B62948FFEE}" name="class region point prime" cacheId="40" applyNumberFormats="0" applyBorderFormats="0" applyFontFormats="0" applyPatternFormats="0" applyAlignmentFormats="0" applyWidthHeightFormats="1" dataCaption="Valeurs" showError="1" updatedVersion="8" minRefreshableVersion="3" itemPrintTitles="1" createdVersion="8" indent="0" compact="0" compactData="0" multipleFieldFilters="0">
  <location ref="AH7:AM18" firstHeaderRow="0" firstDataRow="1" firstDataCol="2" rowPageCount="1" colPageCount="1"/>
  <pivotFields count="42">
    <pivotField compact="0" outline="0" showAll="0" defaultSubtotal="0"/>
    <pivotField axis="axisRow" compact="0" outline="0" showAll="0" sortType="ascending" defaultSubtotal="0">
      <items count="32">
        <item x="6"/>
        <item m="1" x="12"/>
        <item x="1"/>
        <item m="1" x="18"/>
        <item m="1" x="15"/>
        <item m="1" x="13"/>
        <item m="1" x="27"/>
        <item m="1" x="28"/>
        <item x="0"/>
        <item m="1" x="19"/>
        <item m="1" x="11"/>
        <item m="1" x="20"/>
        <item m="1" x="25"/>
        <item m="1" x="21"/>
        <item x="9"/>
        <item x="5"/>
        <item m="1" x="23"/>
        <item m="1" x="17"/>
        <item x="2"/>
        <item m="1" x="16"/>
        <item m="1" x="22"/>
        <item m="1" x="14"/>
        <item m="1" x="26"/>
        <item m="1" x="29"/>
        <item m="1" x="30"/>
        <item m="1" x="24"/>
        <item m="1" x="31"/>
        <item x="10"/>
        <item x="3"/>
        <item x="4"/>
        <item x="7"/>
        <item x="8"/>
      </items>
      <autoSortScope>
        <pivotArea dataOnly="0" outline="0" fieldPosition="0">
          <references count="1">
            <reference field="4294967294" count="1" selected="0">
              <x v="3"/>
            </reference>
          </references>
        </pivotArea>
      </autoSortScope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axis="axisRow" compact="0" outline="0" showAll="0" defaultSubtotal="0">
      <items count="5">
        <item x="3"/>
        <item m="1" x="4"/>
        <item x="0"/>
        <item x="2"/>
        <item x="1"/>
      </items>
    </pivotField>
    <pivotField compact="0" outline="0" showAll="0" defaultSubtotal="0"/>
    <pivotField dataField="1"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axis="axisPage" compact="0" outline="0" multipleItemSelectionAllowed="1" showAll="0" defaultSubtotal="0">
      <items count="4">
        <item x="0"/>
        <item h="1" m="1" x="3"/>
        <item h="1" x="1"/>
        <item h="1" m="1" x="2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ubtotalTop="0" showAll="0" defaultSubtotal="0"/>
    <pivotField compact="0" outline="0" subtotalTop="0" showAll="0" defaultSubtotal="0"/>
    <pivotField dataField="1"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ubtotalTop="0" showAll="0" defaultSubtotal="0"/>
    <pivotField compact="0" outline="0" showAll="0" defaultSubtotal="0"/>
    <pivotField compact="0" outline="0" subtotalTop="0" showAll="0" defaultSubtotal="0"/>
    <pivotField dataField="1" compact="0" outline="0" showAll="0" sortType="ascending" defaultSubtotal="0"/>
  </pivotFields>
  <rowFields count="2">
    <field x="17"/>
    <field x="1"/>
  </rowFields>
  <rowItems count="11">
    <i>
      <x v="2"/>
      <x v="15"/>
    </i>
    <i r="1">
      <x v="29"/>
    </i>
    <i r="1">
      <x v="8"/>
    </i>
    <i>
      <x v="3"/>
      <x v="14"/>
    </i>
    <i r="1">
      <x/>
    </i>
    <i r="1">
      <x v="18"/>
    </i>
    <i r="1">
      <x v="31"/>
    </i>
    <i r="1">
      <x v="30"/>
    </i>
    <i>
      <x v="4"/>
      <x v="2"/>
    </i>
    <i r="1">
      <x v="28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1">
    <pageField fld="27" hier="-1"/>
  </pageFields>
  <dataFields count="4">
    <dataField name="Moyenne de cumul point" fld="33" subtotal="average" baseField="1" baseItem="17"/>
    <dataField name="Moyenne de PR  CC " fld="19" subtotal="average" baseField="1" baseItem="17"/>
    <dataField name="Moyenne de class région point prime" fld="41" subtotal="average" baseField="1" baseItem="3"/>
    <dataField name="Moyenne de class région point prime2" fld="41" subtotal="average" baseField="1" baseItem="3">
      <extLst>
        <ext xmlns:x14="http://schemas.microsoft.com/office/spreadsheetml/2009/9/main" uri="{E15A36E0-9728-4e99-A89B-3F7291B0FE68}">
          <x14:dataField pivotShowAs="rankAscending"/>
        </ext>
      </extLst>
    </dataField>
  </dataFields>
  <formats count="4">
    <format dxfId="275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274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273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272">
      <pivotArea dataOnly="0" labelOnly="1" outline="0" fieldPosition="0">
        <references count="1">
          <reference field="4294967294" count="1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1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99B970A-23DF-4C0F-B507-3823A1AC8FEB}" name="NPS cc" cacheId="29" applyNumberFormats="0" applyBorderFormats="0" applyFontFormats="0" applyPatternFormats="0" applyAlignmentFormats="0" applyWidthHeightFormats="1" dataCaption="Valeurs" updatedVersion="8" minRefreshableVersion="3" itemPrintTitles="1" createdVersion="8" indent="0" outline="1" outlineData="1" multipleFieldFilters="0" rowHeaderCaption="Nps cc">
  <location ref="D5:E1033" firstHeaderRow="1" firstDataRow="1" firstDataCol="1"/>
  <pivotFields count="6">
    <pivotField axis="axisRow" showAll="0">
      <items count="1028">
        <item x="999"/>
        <item x="122"/>
        <item x="497"/>
        <item x="311"/>
        <item x="476"/>
        <item x="452"/>
        <item x="317"/>
        <item x="447"/>
        <item x="305"/>
        <item x="169"/>
        <item x="489"/>
        <item x="123"/>
        <item x="510"/>
        <item x="538"/>
        <item x="202"/>
        <item x="172"/>
        <item x="160"/>
        <item x="163"/>
        <item x="462"/>
        <item x="520"/>
        <item x="431"/>
        <item x="433"/>
        <item x="170"/>
        <item x="459"/>
        <item x="125"/>
        <item x="477"/>
        <item x="313"/>
        <item x="198"/>
        <item x="316"/>
        <item x="332"/>
        <item x="402"/>
        <item x="535"/>
        <item x="127"/>
        <item x="478"/>
        <item x="306"/>
        <item x="171"/>
        <item x="216"/>
        <item x="516"/>
        <item x="461"/>
        <item x="541"/>
        <item x="395"/>
        <item x="129"/>
        <item x="131"/>
        <item x="498"/>
        <item x="411"/>
        <item x="429"/>
        <item x="133"/>
        <item x="519"/>
        <item x="173"/>
        <item x="412"/>
        <item x="457"/>
        <item x="467"/>
        <item x="521"/>
        <item x="135"/>
        <item x="291"/>
        <item x="199"/>
        <item x="137"/>
        <item x="390"/>
        <item x="309"/>
        <item x="473"/>
        <item x="505"/>
        <item x="165"/>
        <item x="424"/>
        <item x="444"/>
        <item x="488"/>
        <item x="296"/>
        <item x="307"/>
        <item x="421"/>
        <item x="437"/>
        <item x="292"/>
        <item x="295"/>
        <item x="481"/>
        <item x="139"/>
        <item x="141"/>
        <item x="539"/>
        <item x="308"/>
        <item x="529"/>
        <item x="531"/>
        <item x="206"/>
        <item x="484"/>
        <item x="410"/>
        <item x="426"/>
        <item x="494"/>
        <item x="315"/>
        <item x="322"/>
        <item x="500"/>
        <item x="143"/>
        <item x="458"/>
        <item x="514"/>
        <item x="460"/>
        <item x="145"/>
        <item x="515"/>
        <item x="406"/>
        <item x="443"/>
        <item x="329"/>
        <item x="147"/>
        <item x="149"/>
        <item x="201"/>
        <item x="312"/>
        <item x="463"/>
        <item x="300"/>
        <item x="177"/>
        <item x="397"/>
        <item x="298"/>
        <item x="523"/>
        <item x="470"/>
        <item x="293"/>
        <item x="151"/>
        <item x="153"/>
        <item x="301"/>
        <item x="512"/>
        <item x="303"/>
        <item x="155"/>
        <item x="156"/>
        <item x="522"/>
        <item x="524"/>
        <item x="436"/>
        <item x="408"/>
        <item x="534"/>
        <item x="393"/>
        <item x="413"/>
        <item x="415"/>
        <item x="417"/>
        <item x="419"/>
        <item x="164"/>
        <item x="423"/>
        <item x="157"/>
        <item x="544"/>
        <item x="546"/>
        <item x="547"/>
        <item x="138"/>
        <item x="435"/>
        <item x="204"/>
        <item x="439"/>
        <item x="441"/>
        <item x="405"/>
        <item x="445"/>
        <item x="392"/>
        <item x="449"/>
        <item x="451"/>
        <item x="453"/>
        <item x="455"/>
        <item x="128"/>
        <item x="140"/>
        <item x="540"/>
        <item x="542"/>
        <item x="465"/>
        <item x="121"/>
        <item x="469"/>
        <item x="471"/>
        <item x="394"/>
        <item x="475"/>
        <item x="142"/>
        <item x="479"/>
        <item x="130"/>
        <item x="483"/>
        <item x="485"/>
        <item x="487"/>
        <item x="144"/>
        <item x="491"/>
        <item x="493"/>
        <item x="495"/>
        <item x="124"/>
        <item x="499"/>
        <item x="501"/>
        <item x="503"/>
        <item x="396"/>
        <item x="407"/>
        <item x="537"/>
        <item x="299"/>
        <item x="513"/>
        <item x="398"/>
        <item x="517"/>
        <item x="146"/>
        <item x="302"/>
        <item x="132"/>
        <item x="525"/>
        <item x="527"/>
        <item x="197"/>
        <item x="304"/>
        <item x="533"/>
        <item x="148"/>
        <item x="404"/>
        <item x="438"/>
        <item x="472"/>
        <item x="422"/>
        <item x="474"/>
        <item x="440"/>
        <item x="120"/>
        <item x="414"/>
        <item x="150"/>
        <item x="442"/>
        <item x="480"/>
        <item x="331"/>
        <item x="482"/>
        <item x="200"/>
        <item x="134"/>
        <item x="166"/>
        <item x="486"/>
        <item x="446"/>
        <item x="323"/>
        <item x="178"/>
        <item x="490"/>
        <item x="448"/>
        <item x="492"/>
        <item x="416"/>
        <item x="297"/>
        <item x="450"/>
        <item x="496"/>
        <item x="428"/>
        <item x="310"/>
        <item x="152"/>
        <item x="203"/>
        <item x="409"/>
        <item x="502"/>
        <item x="454"/>
        <item x="504"/>
        <item x="430"/>
        <item x="506"/>
        <item x="456"/>
        <item x="508"/>
        <item x="418"/>
        <item x="126"/>
        <item x="314"/>
        <item x="389"/>
        <item x="432"/>
        <item x="219"/>
        <item x="294"/>
        <item x="154"/>
        <item x="399"/>
        <item x="518"/>
        <item x="330"/>
        <item x="401"/>
        <item x="434"/>
        <item x="333"/>
        <item x="464"/>
        <item x="319"/>
        <item x="420"/>
        <item x="526"/>
        <item x="466"/>
        <item x="528"/>
        <item x="388"/>
        <item x="530"/>
        <item x="468"/>
        <item x="532"/>
        <item x="400"/>
        <item x="507"/>
        <item x="509"/>
        <item x="536"/>
        <item x="511"/>
        <item x="136"/>
        <item x="318"/>
        <item x="391"/>
        <item x="425"/>
        <item x="427"/>
        <item x="543"/>
        <item x="403"/>
        <item x="545"/>
        <item x="97"/>
        <item x="379"/>
        <item x="78"/>
        <item x="280"/>
        <item x="80"/>
        <item x="566"/>
        <item x="274"/>
        <item x="660"/>
        <item x="82"/>
        <item x="625"/>
        <item x="598"/>
        <item x="589"/>
        <item x="607"/>
        <item x="193"/>
        <item x="658"/>
        <item x="633"/>
        <item x="653"/>
        <item x="162"/>
        <item x="602"/>
        <item x="84"/>
        <item x="554"/>
        <item x="561"/>
        <item x="381"/>
        <item x="279"/>
        <item x="585"/>
        <item x="595"/>
        <item x="599"/>
        <item x="378"/>
        <item x="689"/>
        <item x="663"/>
        <item x="670"/>
        <item x="677"/>
        <item x="604"/>
        <item x="382"/>
        <item x="284"/>
        <item x="624"/>
        <item x="86"/>
        <item x="88"/>
        <item x="286"/>
        <item x="90"/>
        <item x="288"/>
        <item x="667"/>
        <item x="671"/>
        <item x="92"/>
        <item x="94"/>
        <item x="196"/>
        <item x="590"/>
        <item x="613"/>
        <item x="627"/>
        <item x="567"/>
        <item x="587"/>
        <item x="611"/>
        <item x="386"/>
        <item x="674"/>
        <item x="616"/>
        <item x="549"/>
        <item x="645"/>
        <item x="649"/>
        <item x="681"/>
        <item x="161"/>
        <item x="213"/>
        <item x="281"/>
        <item x="290"/>
        <item x="683"/>
        <item x="646"/>
        <item x="96"/>
        <item x="688"/>
        <item x="609"/>
        <item x="636"/>
        <item x="571"/>
        <item x="578"/>
        <item x="552"/>
        <item x="383"/>
        <item x="579"/>
        <item x="583"/>
        <item x="98"/>
        <item x="601"/>
        <item x="100"/>
        <item x="269"/>
        <item x="102"/>
        <item x="619"/>
        <item x="637"/>
        <item x="641"/>
        <item x="659"/>
        <item x="610"/>
        <item x="614"/>
        <item x="564"/>
        <item x="634"/>
        <item x="271"/>
        <item x="387"/>
        <item x="666"/>
        <item x="104"/>
        <item x="581"/>
        <item x="106"/>
        <item x="108"/>
        <item x="273"/>
        <item x="275"/>
        <item x="612"/>
        <item x="565"/>
        <item x="375"/>
        <item x="617"/>
        <item x="623"/>
        <item x="110"/>
        <item x="629"/>
        <item x="112"/>
        <item x="377"/>
        <item x="114"/>
        <item x="116"/>
        <item x="215"/>
        <item x="640"/>
        <item x="277"/>
        <item x="551"/>
        <item x="553"/>
        <item x="555"/>
        <item x="557"/>
        <item x="559"/>
        <item x="118"/>
        <item x="563"/>
        <item x="95"/>
        <item x="180"/>
        <item x="569"/>
        <item x="76"/>
        <item x="573"/>
        <item x="575"/>
        <item x="577"/>
        <item x="217"/>
        <item x="691"/>
        <item x="693"/>
        <item x="694"/>
        <item x="174"/>
        <item x="285"/>
        <item x="591"/>
        <item x="593"/>
        <item x="85"/>
        <item x="597"/>
        <item x="99"/>
        <item x="287"/>
        <item x="603"/>
        <item x="605"/>
        <item x="289"/>
        <item x="276"/>
        <item x="194"/>
        <item x="270"/>
        <item x="615"/>
        <item x="385"/>
        <item x="278"/>
        <item x="621"/>
        <item x="195"/>
        <item x="690"/>
        <item x="79"/>
        <item x="374"/>
        <item x="631"/>
        <item x="212"/>
        <item x="679"/>
        <item x="218"/>
        <item x="211"/>
        <item x="685"/>
        <item x="687"/>
        <item x="101"/>
        <item x="87"/>
        <item x="328"/>
        <item x="103"/>
        <item x="672"/>
        <item x="179"/>
        <item x="676"/>
        <item x="75"/>
        <item x="380"/>
        <item x="574"/>
        <item x="105"/>
        <item x="560"/>
        <item x="606"/>
        <item x="576"/>
        <item x="608"/>
        <item x="548"/>
        <item x="282"/>
        <item x="373"/>
        <item x="89"/>
        <item x="562"/>
        <item x="268"/>
        <item x="580"/>
        <item x="192"/>
        <item x="376"/>
        <item x="618"/>
        <item x="582"/>
        <item x="620"/>
        <item x="107"/>
        <item x="622"/>
        <item x="584"/>
        <item x="81"/>
        <item x="550"/>
        <item x="626"/>
        <item x="586"/>
        <item x="628"/>
        <item x="109"/>
        <item x="630"/>
        <item x="588"/>
        <item x="632"/>
        <item x="556"/>
        <item x="91"/>
        <item x="384"/>
        <item x="111"/>
        <item x="568"/>
        <item x="638"/>
        <item x="592"/>
        <item x="372"/>
        <item x="191"/>
        <item x="642"/>
        <item x="594"/>
        <item x="644"/>
        <item x="570"/>
        <item x="214"/>
        <item x="596"/>
        <item x="648"/>
        <item x="558"/>
        <item x="650"/>
        <item x="210"/>
        <item x="652"/>
        <item x="572"/>
        <item x="654"/>
        <item x="600"/>
        <item x="656"/>
        <item x="643"/>
        <item x="267"/>
        <item x="176"/>
        <item x="77"/>
        <item x="647"/>
        <item x="662"/>
        <item x="159"/>
        <item x="664"/>
        <item x="651"/>
        <item x="113"/>
        <item x="665"/>
        <item x="93"/>
        <item x="669"/>
        <item x="668"/>
        <item x="115"/>
        <item x="655"/>
        <item x="673"/>
        <item x="657"/>
        <item x="675"/>
        <item x="327"/>
        <item x="635"/>
        <item x="678"/>
        <item x="266"/>
        <item x="680"/>
        <item x="639"/>
        <item x="682"/>
        <item x="83"/>
        <item x="684"/>
        <item x="272"/>
        <item x="686"/>
        <item x="661"/>
        <item x="117"/>
        <item x="326"/>
        <item x="119"/>
        <item x="283"/>
        <item x="692"/>
        <item x="57"/>
        <item x="778"/>
        <item x="167"/>
        <item x="248"/>
        <item x="355"/>
        <item x="370"/>
        <item x="772"/>
        <item x="185"/>
        <item x="30"/>
        <item x="745"/>
        <item x="751"/>
        <item x="360"/>
        <item x="753"/>
        <item x="761"/>
        <item x="32"/>
        <item x="726"/>
        <item x="734"/>
        <item x="34"/>
        <item x="36"/>
        <item x="817"/>
        <item x="843"/>
        <item x="38"/>
        <item x="713"/>
        <item x="785"/>
        <item x="743"/>
        <item x="797"/>
        <item x="40"/>
        <item x="259"/>
        <item x="356"/>
        <item x="716"/>
        <item x="325"/>
        <item x="247"/>
        <item x="766"/>
        <item x="42"/>
        <item x="44"/>
        <item x="321"/>
        <item x="747"/>
        <item x="702"/>
        <item x="364"/>
        <item x="710"/>
        <item x="712"/>
        <item x="46"/>
        <item x="724"/>
        <item x="190"/>
        <item x="730"/>
        <item x="732"/>
        <item x="48"/>
        <item x="740"/>
        <item x="742"/>
        <item x="746"/>
        <item x="754"/>
        <item x="756"/>
        <item x="254"/>
        <item x="50"/>
        <item x="807"/>
        <item x="809"/>
        <item x="208"/>
        <item x="827"/>
        <item x="839"/>
        <item x="52"/>
        <item x="186"/>
        <item x="765"/>
        <item x="733"/>
        <item x="775"/>
        <item x="54"/>
        <item x="56"/>
        <item x="787"/>
        <item x="205"/>
        <item x="369"/>
        <item x="58"/>
        <item x="60"/>
        <item x="782"/>
        <item x="362"/>
        <item x="806"/>
        <item x="794"/>
        <item x="798"/>
        <item x="826"/>
        <item x="749"/>
        <item x="62"/>
        <item x="832"/>
        <item x="363"/>
        <item x="64"/>
        <item x="365"/>
        <item x="750"/>
        <item x="66"/>
        <item x="359"/>
        <item x="786"/>
        <item x="795"/>
        <item x="706"/>
        <item x="714"/>
        <item x="68"/>
        <item x="718"/>
        <item x="720"/>
        <item x="253"/>
        <item x="260"/>
        <item x="357"/>
        <item x="70"/>
        <item x="725"/>
        <item x="759"/>
        <item x="72"/>
        <item x="769"/>
        <item x="715"/>
        <item x="73"/>
        <item x="49"/>
        <item x="698"/>
        <item x="700"/>
        <item x="184"/>
        <item x="704"/>
        <item x="187"/>
        <item x="708"/>
        <item x="263"/>
        <item x="264"/>
        <item x="366"/>
        <item x="368"/>
        <item x="51"/>
        <item x="354"/>
        <item x="722"/>
        <item x="31"/>
        <item x="53"/>
        <item x="728"/>
        <item x="256"/>
        <item x="258"/>
        <item x="39"/>
        <item x="736"/>
        <item x="738"/>
        <item x="55"/>
        <item x="27"/>
        <item x="744"/>
        <item x="265"/>
        <item x="748"/>
        <item x="361"/>
        <item x="752"/>
        <item x="255"/>
        <item x="41"/>
        <item x="758"/>
        <item x="760"/>
        <item x="762"/>
        <item x="764"/>
        <item x="320"/>
        <item x="768"/>
        <item x="770"/>
        <item x="188"/>
        <item x="774"/>
        <item x="776"/>
        <item x="250"/>
        <item x="780"/>
        <item x="371"/>
        <item x="805"/>
        <item x="59"/>
        <item x="209"/>
        <item x="811"/>
        <item x="813"/>
        <item x="815"/>
        <item x="251"/>
        <item x="819"/>
        <item x="821"/>
        <item x="823"/>
        <item x="825"/>
        <item x="262"/>
        <item x="829"/>
        <item x="831"/>
        <item x="833"/>
        <item x="835"/>
        <item x="837"/>
        <item x="189"/>
        <item x="841"/>
        <item x="33"/>
        <item x="845"/>
        <item x="847"/>
        <item x="848"/>
        <item x="709"/>
        <item x="61"/>
        <item x="727"/>
        <item x="763"/>
        <item x="701"/>
        <item x="43"/>
        <item x="729"/>
        <item x="767"/>
        <item x="711"/>
        <item x="367"/>
        <item x="731"/>
        <item x="771"/>
        <item x="697"/>
        <item x="773"/>
        <item x="63"/>
        <item x="29"/>
        <item x="65"/>
        <item x="777"/>
        <item x="735"/>
        <item x="779"/>
        <item x="703"/>
        <item x="781"/>
        <item x="737"/>
        <item x="783"/>
        <item x="358"/>
        <item x="257"/>
        <item x="739"/>
        <item x="45"/>
        <item x="696"/>
        <item x="789"/>
        <item x="741"/>
        <item x="791"/>
        <item x="717"/>
        <item x="793"/>
        <item x="261"/>
        <item x="183"/>
        <item x="705"/>
        <item x="249"/>
        <item x="252"/>
        <item x="799"/>
        <item x="719"/>
        <item x="801"/>
        <item x="245"/>
        <item x="784"/>
        <item x="804"/>
        <item x="67"/>
        <item x="35"/>
        <item x="788"/>
        <item x="808"/>
        <item x="790"/>
        <item x="810"/>
        <item x="792"/>
        <item x="812"/>
        <item x="69"/>
        <item x="814"/>
        <item x="796"/>
        <item x="816"/>
        <item x="246"/>
        <item x="818"/>
        <item x="800"/>
        <item x="820"/>
        <item x="802"/>
        <item x="822"/>
        <item x="803"/>
        <item x="824"/>
        <item x="699"/>
        <item x="47"/>
        <item x="71"/>
        <item x="828"/>
        <item x="721"/>
        <item x="830"/>
        <item x="28"/>
        <item x="168"/>
        <item x="707"/>
        <item x="834"/>
        <item x="74"/>
        <item x="836"/>
        <item x="723"/>
        <item x="838"/>
        <item x="755"/>
        <item x="840"/>
        <item x="695"/>
        <item x="842"/>
        <item x="757"/>
        <item x="844"/>
        <item x="37"/>
        <item x="846"/>
        <item x="948"/>
        <item x="894"/>
        <item x="231"/>
        <item x="927"/>
        <item x="228"/>
        <item x="972"/>
        <item x="348"/>
        <item x="977"/>
        <item x="919"/>
        <item x="242"/>
        <item x="975"/>
        <item x="3"/>
        <item x="352"/>
        <item x="970"/>
        <item x="221"/>
        <item x="933"/>
        <item x="965"/>
        <item x="158"/>
        <item x="5"/>
        <item x="234"/>
        <item x="978"/>
        <item x="7"/>
        <item x="895"/>
        <item x="971"/>
        <item x="9"/>
        <item x="985"/>
        <item x="925"/>
        <item x="874"/>
        <item x="876"/>
        <item x="878"/>
        <item x="233"/>
        <item x="908"/>
        <item x="324"/>
        <item x="916"/>
        <item x="918"/>
        <item x="11"/>
        <item x="958"/>
        <item x="220"/>
        <item x="236"/>
        <item x="982"/>
        <item x="1009"/>
        <item x="1000"/>
        <item x="1002"/>
        <item x="222"/>
        <item x="857"/>
        <item x="941"/>
        <item x="945"/>
        <item x="853"/>
        <item x="13"/>
        <item x="973"/>
        <item x="15"/>
        <item x="911"/>
        <item x="17"/>
        <item x="879"/>
        <item x="989"/>
        <item x="238"/>
        <item x="994"/>
        <item x="996"/>
        <item x="929"/>
        <item x="866"/>
        <item x="870"/>
        <item x="872"/>
        <item x="886"/>
        <item x="888"/>
        <item x="914"/>
        <item x="924"/>
        <item x="936"/>
        <item x="182"/>
        <item x="998"/>
        <item x="19"/>
        <item x="334"/>
        <item x="893"/>
        <item x="243"/>
        <item x="21"/>
        <item x="23"/>
        <item x="983"/>
        <item x="25"/>
        <item x="917"/>
        <item x="4"/>
        <item x="852"/>
        <item x="854"/>
        <item x="856"/>
        <item x="858"/>
        <item x="860"/>
        <item x="862"/>
        <item x="864"/>
        <item x="337"/>
        <item x="868"/>
        <item x="339"/>
        <item x="341"/>
        <item x="26"/>
        <item x="226"/>
        <item x="12"/>
        <item x="880"/>
        <item x="882"/>
        <item x="884"/>
        <item x="343"/>
        <item x="345"/>
        <item x="890"/>
        <item x="892"/>
        <item x="223"/>
        <item x="896"/>
        <item x="898"/>
        <item x="900"/>
        <item x="902"/>
        <item x="904"/>
        <item x="906"/>
        <item x="229"/>
        <item x="910"/>
        <item x="912"/>
        <item x="0"/>
        <item x="224"/>
        <item x="14"/>
        <item x="920"/>
        <item x="922"/>
        <item x="350"/>
        <item x="926"/>
        <item x="928"/>
        <item x="930"/>
        <item x="932"/>
        <item x="934"/>
        <item x="6"/>
        <item x="244"/>
        <item x="1018"/>
        <item x="1020"/>
        <item x="1022"/>
        <item x="1024"/>
        <item x="1025"/>
        <item x="950"/>
        <item x="952"/>
        <item x="954"/>
        <item x="956"/>
        <item x="230"/>
        <item x="960"/>
        <item x="962"/>
        <item x="964"/>
        <item x="966"/>
        <item x="968"/>
        <item x="232"/>
        <item x="16"/>
        <item x="974"/>
        <item x="976"/>
        <item x="336"/>
        <item x="980"/>
        <item x="175"/>
        <item x="353"/>
        <item x="1007"/>
        <item x="2"/>
        <item x="1011"/>
        <item x="1013"/>
        <item x="1015"/>
        <item x="1016"/>
        <item x="342"/>
        <item x="18"/>
        <item x="8"/>
        <item x="1004"/>
        <item x="1005"/>
        <item x="851"/>
        <item x="335"/>
        <item x="887"/>
        <item x="344"/>
        <item x="867"/>
        <item x="931"/>
        <item x="889"/>
        <item x="20"/>
        <item x="181"/>
        <item x="935"/>
        <item x="891"/>
        <item x="937"/>
        <item x="869"/>
        <item x="939"/>
        <item x="338"/>
        <item x="1"/>
        <item x="850"/>
        <item x="943"/>
        <item x="346"/>
        <item x="207"/>
        <item x="871"/>
        <item x="947"/>
        <item x="897"/>
        <item x="949"/>
        <item x="859"/>
        <item x="951"/>
        <item x="899"/>
        <item x="953"/>
        <item x="873"/>
        <item x="955"/>
        <item x="901"/>
        <item x="957"/>
        <item x="22"/>
        <item x="959"/>
        <item x="903"/>
        <item x="961"/>
        <item x="875"/>
        <item x="963"/>
        <item x="905"/>
        <item x="225"/>
        <item x="861"/>
        <item x="967"/>
        <item x="907"/>
        <item x="969"/>
        <item x="877"/>
        <item x="347"/>
        <item x="909"/>
        <item x="235"/>
        <item x="849"/>
        <item x="10"/>
        <item x="237"/>
        <item x="227"/>
        <item x="239"/>
        <item x="979"/>
        <item x="913"/>
        <item x="981"/>
        <item x="863"/>
        <item x="349"/>
        <item x="915"/>
        <item x="240"/>
        <item x="1010"/>
        <item x="923"/>
        <item x="1001"/>
        <item x="1006"/>
        <item x="340"/>
        <item x="881"/>
        <item x="987"/>
        <item x="351"/>
        <item x="946"/>
        <item x="24"/>
        <item x="855"/>
        <item x="991"/>
        <item x="241"/>
        <item x="993"/>
        <item x="984"/>
        <item x="940"/>
        <item x="883"/>
        <item x="995"/>
        <item x="921"/>
        <item x="997"/>
        <item x="865"/>
        <item x="990"/>
        <item x="1023"/>
        <item x="1019"/>
        <item x="885"/>
        <item x="1017"/>
        <item x="1008"/>
        <item x="992"/>
        <item x="988"/>
        <item x="1014"/>
        <item x="986"/>
        <item x="942"/>
        <item x="1003"/>
        <item x="938"/>
        <item x="1012"/>
        <item x="1021"/>
        <item x="944"/>
        <item x="1026"/>
        <item t="default"/>
      </items>
    </pivotField>
    <pivotField showAll="0"/>
    <pivotField showAll="0"/>
    <pivotField showAll="0"/>
    <pivotField showAll="0"/>
    <pivotField dataField="1" showAll="0"/>
  </pivotFields>
  <rowFields count="1">
    <field x="0"/>
  </rowFields>
  <rowItems count="102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7"/>
    </i>
    <i>
      <x v="498"/>
    </i>
    <i>
      <x v="499"/>
    </i>
    <i>
      <x v="500"/>
    </i>
    <i>
      <x v="501"/>
    </i>
    <i>
      <x v="502"/>
    </i>
    <i>
      <x v="503"/>
    </i>
    <i>
      <x v="504"/>
    </i>
    <i>
      <x v="505"/>
    </i>
    <i>
      <x v="506"/>
    </i>
    <i>
      <x v="507"/>
    </i>
    <i>
      <x v="508"/>
    </i>
    <i>
      <x v="509"/>
    </i>
    <i>
      <x v="510"/>
    </i>
    <i>
      <x v="511"/>
    </i>
    <i>
      <x v="512"/>
    </i>
    <i>
      <x v="513"/>
    </i>
    <i>
      <x v="514"/>
    </i>
    <i>
      <x v="515"/>
    </i>
    <i>
      <x v="516"/>
    </i>
    <i>
      <x v="517"/>
    </i>
    <i>
      <x v="518"/>
    </i>
    <i>
      <x v="519"/>
    </i>
    <i>
      <x v="520"/>
    </i>
    <i>
      <x v="521"/>
    </i>
    <i>
      <x v="522"/>
    </i>
    <i>
      <x v="523"/>
    </i>
    <i>
      <x v="524"/>
    </i>
    <i>
      <x v="525"/>
    </i>
    <i>
      <x v="526"/>
    </i>
    <i>
      <x v="527"/>
    </i>
    <i>
      <x v="528"/>
    </i>
    <i>
      <x v="529"/>
    </i>
    <i>
      <x v="530"/>
    </i>
    <i>
      <x v="531"/>
    </i>
    <i>
      <x v="532"/>
    </i>
    <i>
      <x v="533"/>
    </i>
    <i>
      <x v="534"/>
    </i>
    <i>
      <x v="535"/>
    </i>
    <i>
      <x v="536"/>
    </i>
    <i>
      <x v="537"/>
    </i>
    <i>
      <x v="538"/>
    </i>
    <i>
      <x v="539"/>
    </i>
    <i>
      <x v="540"/>
    </i>
    <i>
      <x v="541"/>
    </i>
    <i>
      <x v="542"/>
    </i>
    <i>
      <x v="543"/>
    </i>
    <i>
      <x v="544"/>
    </i>
    <i>
      <x v="545"/>
    </i>
    <i>
      <x v="546"/>
    </i>
    <i>
      <x v="547"/>
    </i>
    <i>
      <x v="548"/>
    </i>
    <i>
      <x v="549"/>
    </i>
    <i>
      <x v="550"/>
    </i>
    <i>
      <x v="551"/>
    </i>
    <i>
      <x v="552"/>
    </i>
    <i>
      <x v="553"/>
    </i>
    <i>
      <x v="554"/>
    </i>
    <i>
      <x v="555"/>
    </i>
    <i>
      <x v="556"/>
    </i>
    <i>
      <x v="557"/>
    </i>
    <i>
      <x v="558"/>
    </i>
    <i>
      <x v="559"/>
    </i>
    <i>
      <x v="560"/>
    </i>
    <i>
      <x v="561"/>
    </i>
    <i>
      <x v="562"/>
    </i>
    <i>
      <x v="563"/>
    </i>
    <i>
      <x v="564"/>
    </i>
    <i>
      <x v="565"/>
    </i>
    <i>
      <x v="566"/>
    </i>
    <i>
      <x v="567"/>
    </i>
    <i>
      <x v="568"/>
    </i>
    <i>
      <x v="569"/>
    </i>
    <i>
      <x v="570"/>
    </i>
    <i>
      <x v="571"/>
    </i>
    <i>
      <x v="572"/>
    </i>
    <i>
      <x v="573"/>
    </i>
    <i>
      <x v="574"/>
    </i>
    <i>
      <x v="575"/>
    </i>
    <i>
      <x v="576"/>
    </i>
    <i>
      <x v="577"/>
    </i>
    <i>
      <x v="578"/>
    </i>
    <i>
      <x v="579"/>
    </i>
    <i>
      <x v="580"/>
    </i>
    <i>
      <x v="581"/>
    </i>
    <i>
      <x v="582"/>
    </i>
    <i>
      <x v="583"/>
    </i>
    <i>
      <x v="584"/>
    </i>
    <i>
      <x v="585"/>
    </i>
    <i>
      <x v="586"/>
    </i>
    <i>
      <x v="587"/>
    </i>
    <i>
      <x v="588"/>
    </i>
    <i>
      <x v="589"/>
    </i>
    <i>
      <x v="590"/>
    </i>
    <i>
      <x v="591"/>
    </i>
    <i>
      <x v="592"/>
    </i>
    <i>
      <x v="593"/>
    </i>
    <i>
      <x v="594"/>
    </i>
    <i>
      <x v="595"/>
    </i>
    <i>
      <x v="596"/>
    </i>
    <i>
      <x v="597"/>
    </i>
    <i>
      <x v="598"/>
    </i>
    <i>
      <x v="599"/>
    </i>
    <i>
      <x v="600"/>
    </i>
    <i>
      <x v="601"/>
    </i>
    <i>
      <x v="602"/>
    </i>
    <i>
      <x v="603"/>
    </i>
    <i>
      <x v="604"/>
    </i>
    <i>
      <x v="605"/>
    </i>
    <i>
      <x v="606"/>
    </i>
    <i>
      <x v="607"/>
    </i>
    <i>
      <x v="608"/>
    </i>
    <i>
      <x v="609"/>
    </i>
    <i>
      <x v="610"/>
    </i>
    <i>
      <x v="611"/>
    </i>
    <i>
      <x v="612"/>
    </i>
    <i>
      <x v="613"/>
    </i>
    <i>
      <x v="614"/>
    </i>
    <i>
      <x v="615"/>
    </i>
    <i>
      <x v="616"/>
    </i>
    <i>
      <x v="617"/>
    </i>
    <i>
      <x v="618"/>
    </i>
    <i>
      <x v="619"/>
    </i>
    <i>
      <x v="620"/>
    </i>
    <i>
      <x v="621"/>
    </i>
    <i>
      <x v="622"/>
    </i>
    <i>
      <x v="623"/>
    </i>
    <i>
      <x v="624"/>
    </i>
    <i>
      <x v="625"/>
    </i>
    <i>
      <x v="626"/>
    </i>
    <i>
      <x v="627"/>
    </i>
    <i>
      <x v="628"/>
    </i>
    <i>
      <x v="629"/>
    </i>
    <i>
      <x v="630"/>
    </i>
    <i>
      <x v="631"/>
    </i>
    <i>
      <x v="632"/>
    </i>
    <i>
      <x v="633"/>
    </i>
    <i>
      <x v="634"/>
    </i>
    <i>
      <x v="635"/>
    </i>
    <i>
      <x v="636"/>
    </i>
    <i>
      <x v="637"/>
    </i>
    <i>
      <x v="638"/>
    </i>
    <i>
      <x v="639"/>
    </i>
    <i>
      <x v="640"/>
    </i>
    <i>
      <x v="641"/>
    </i>
    <i>
      <x v="642"/>
    </i>
    <i>
      <x v="643"/>
    </i>
    <i>
      <x v="644"/>
    </i>
    <i>
      <x v="645"/>
    </i>
    <i>
      <x v="646"/>
    </i>
    <i>
      <x v="647"/>
    </i>
    <i>
      <x v="648"/>
    </i>
    <i>
      <x v="649"/>
    </i>
    <i>
      <x v="650"/>
    </i>
    <i>
      <x v="651"/>
    </i>
    <i>
      <x v="652"/>
    </i>
    <i>
      <x v="653"/>
    </i>
    <i>
      <x v="654"/>
    </i>
    <i>
      <x v="655"/>
    </i>
    <i>
      <x v="656"/>
    </i>
    <i>
      <x v="657"/>
    </i>
    <i>
      <x v="658"/>
    </i>
    <i>
      <x v="659"/>
    </i>
    <i>
      <x v="660"/>
    </i>
    <i>
      <x v="661"/>
    </i>
    <i>
      <x v="662"/>
    </i>
    <i>
      <x v="663"/>
    </i>
    <i>
      <x v="664"/>
    </i>
    <i>
      <x v="665"/>
    </i>
    <i>
      <x v="666"/>
    </i>
    <i>
      <x v="667"/>
    </i>
    <i>
      <x v="668"/>
    </i>
    <i>
      <x v="669"/>
    </i>
    <i>
      <x v="670"/>
    </i>
    <i>
      <x v="671"/>
    </i>
    <i>
      <x v="672"/>
    </i>
    <i>
      <x v="673"/>
    </i>
    <i>
      <x v="674"/>
    </i>
    <i>
      <x v="675"/>
    </i>
    <i>
      <x v="676"/>
    </i>
    <i>
      <x v="677"/>
    </i>
    <i>
      <x v="678"/>
    </i>
    <i>
      <x v="679"/>
    </i>
    <i>
      <x v="680"/>
    </i>
    <i>
      <x v="681"/>
    </i>
    <i>
      <x v="682"/>
    </i>
    <i>
      <x v="683"/>
    </i>
    <i>
      <x v="684"/>
    </i>
    <i>
      <x v="685"/>
    </i>
    <i>
      <x v="686"/>
    </i>
    <i>
      <x v="687"/>
    </i>
    <i>
      <x v="688"/>
    </i>
    <i>
      <x v="689"/>
    </i>
    <i>
      <x v="690"/>
    </i>
    <i>
      <x v="691"/>
    </i>
    <i>
      <x v="692"/>
    </i>
    <i>
      <x v="693"/>
    </i>
    <i>
      <x v="694"/>
    </i>
    <i>
      <x v="695"/>
    </i>
    <i>
      <x v="696"/>
    </i>
    <i>
      <x v="697"/>
    </i>
    <i>
      <x v="698"/>
    </i>
    <i>
      <x v="699"/>
    </i>
    <i>
      <x v="700"/>
    </i>
    <i>
      <x v="701"/>
    </i>
    <i>
      <x v="702"/>
    </i>
    <i>
      <x v="703"/>
    </i>
    <i>
      <x v="704"/>
    </i>
    <i>
      <x v="705"/>
    </i>
    <i>
      <x v="706"/>
    </i>
    <i>
      <x v="707"/>
    </i>
    <i>
      <x v="708"/>
    </i>
    <i>
      <x v="709"/>
    </i>
    <i>
      <x v="710"/>
    </i>
    <i>
      <x v="711"/>
    </i>
    <i>
      <x v="712"/>
    </i>
    <i>
      <x v="713"/>
    </i>
    <i>
      <x v="714"/>
    </i>
    <i>
      <x v="715"/>
    </i>
    <i>
      <x v="716"/>
    </i>
    <i>
      <x v="717"/>
    </i>
    <i>
      <x v="718"/>
    </i>
    <i>
      <x v="719"/>
    </i>
    <i>
      <x v="720"/>
    </i>
    <i>
      <x v="721"/>
    </i>
    <i>
      <x v="722"/>
    </i>
    <i>
      <x v="723"/>
    </i>
    <i>
      <x v="724"/>
    </i>
    <i>
      <x v="725"/>
    </i>
    <i>
      <x v="726"/>
    </i>
    <i>
      <x v="727"/>
    </i>
    <i>
      <x v="728"/>
    </i>
    <i>
      <x v="729"/>
    </i>
    <i>
      <x v="730"/>
    </i>
    <i>
      <x v="731"/>
    </i>
    <i>
      <x v="732"/>
    </i>
    <i>
      <x v="733"/>
    </i>
    <i>
      <x v="734"/>
    </i>
    <i>
      <x v="735"/>
    </i>
    <i>
      <x v="736"/>
    </i>
    <i>
      <x v="737"/>
    </i>
    <i>
      <x v="738"/>
    </i>
    <i>
      <x v="739"/>
    </i>
    <i>
      <x v="740"/>
    </i>
    <i>
      <x v="741"/>
    </i>
    <i>
      <x v="742"/>
    </i>
    <i>
      <x v="743"/>
    </i>
    <i>
      <x v="744"/>
    </i>
    <i>
      <x v="745"/>
    </i>
    <i>
      <x v="746"/>
    </i>
    <i>
      <x v="747"/>
    </i>
    <i>
      <x v="748"/>
    </i>
    <i>
      <x v="749"/>
    </i>
    <i>
      <x v="750"/>
    </i>
    <i>
      <x v="751"/>
    </i>
    <i>
      <x v="752"/>
    </i>
    <i>
      <x v="753"/>
    </i>
    <i>
      <x v="754"/>
    </i>
    <i>
      <x v="755"/>
    </i>
    <i>
      <x v="756"/>
    </i>
    <i>
      <x v="757"/>
    </i>
    <i>
      <x v="758"/>
    </i>
    <i>
      <x v="759"/>
    </i>
    <i>
      <x v="760"/>
    </i>
    <i>
      <x v="761"/>
    </i>
    <i>
      <x v="762"/>
    </i>
    <i>
      <x v="763"/>
    </i>
    <i>
      <x v="764"/>
    </i>
    <i>
      <x v="765"/>
    </i>
    <i>
      <x v="766"/>
    </i>
    <i>
      <x v="767"/>
    </i>
    <i>
      <x v="768"/>
    </i>
    <i>
      <x v="769"/>
    </i>
    <i>
      <x v="770"/>
    </i>
    <i>
      <x v="771"/>
    </i>
    <i>
      <x v="772"/>
    </i>
    <i>
      <x v="773"/>
    </i>
    <i>
      <x v="774"/>
    </i>
    <i>
      <x v="775"/>
    </i>
    <i>
      <x v="776"/>
    </i>
    <i>
      <x v="777"/>
    </i>
    <i>
      <x v="778"/>
    </i>
    <i>
      <x v="779"/>
    </i>
    <i>
      <x v="780"/>
    </i>
    <i>
      <x v="781"/>
    </i>
    <i>
      <x v="782"/>
    </i>
    <i>
      <x v="783"/>
    </i>
    <i>
      <x v="784"/>
    </i>
    <i>
      <x v="785"/>
    </i>
    <i>
      <x v="786"/>
    </i>
    <i>
      <x v="787"/>
    </i>
    <i>
      <x v="788"/>
    </i>
    <i>
      <x v="789"/>
    </i>
    <i>
      <x v="790"/>
    </i>
    <i>
      <x v="791"/>
    </i>
    <i>
      <x v="792"/>
    </i>
    <i>
      <x v="793"/>
    </i>
    <i>
      <x v="794"/>
    </i>
    <i>
      <x v="795"/>
    </i>
    <i>
      <x v="796"/>
    </i>
    <i>
      <x v="797"/>
    </i>
    <i>
      <x v="798"/>
    </i>
    <i>
      <x v="799"/>
    </i>
    <i>
      <x v="800"/>
    </i>
    <i>
      <x v="801"/>
    </i>
    <i>
      <x v="802"/>
    </i>
    <i>
      <x v="803"/>
    </i>
    <i>
      <x v="804"/>
    </i>
    <i>
      <x v="805"/>
    </i>
    <i>
      <x v="806"/>
    </i>
    <i>
      <x v="807"/>
    </i>
    <i>
      <x v="808"/>
    </i>
    <i>
      <x v="809"/>
    </i>
    <i>
      <x v="810"/>
    </i>
    <i>
      <x v="811"/>
    </i>
    <i>
      <x v="812"/>
    </i>
    <i>
      <x v="813"/>
    </i>
    <i>
      <x v="814"/>
    </i>
    <i>
      <x v="815"/>
    </i>
    <i>
      <x v="816"/>
    </i>
    <i>
      <x v="817"/>
    </i>
    <i>
      <x v="818"/>
    </i>
    <i>
      <x v="819"/>
    </i>
    <i>
      <x v="820"/>
    </i>
    <i>
      <x v="821"/>
    </i>
    <i>
      <x v="822"/>
    </i>
    <i>
      <x v="823"/>
    </i>
    <i>
      <x v="824"/>
    </i>
    <i>
      <x v="825"/>
    </i>
    <i>
      <x v="826"/>
    </i>
    <i>
      <x v="827"/>
    </i>
    <i>
      <x v="828"/>
    </i>
    <i>
      <x v="829"/>
    </i>
    <i>
      <x v="830"/>
    </i>
    <i>
      <x v="831"/>
    </i>
    <i>
      <x v="832"/>
    </i>
    <i>
      <x v="833"/>
    </i>
    <i>
      <x v="834"/>
    </i>
    <i>
      <x v="835"/>
    </i>
    <i>
      <x v="836"/>
    </i>
    <i>
      <x v="837"/>
    </i>
    <i>
      <x v="838"/>
    </i>
    <i>
      <x v="839"/>
    </i>
    <i>
      <x v="840"/>
    </i>
    <i>
      <x v="841"/>
    </i>
    <i>
      <x v="842"/>
    </i>
    <i>
      <x v="843"/>
    </i>
    <i>
      <x v="844"/>
    </i>
    <i>
      <x v="845"/>
    </i>
    <i>
      <x v="846"/>
    </i>
    <i>
      <x v="847"/>
    </i>
    <i>
      <x v="848"/>
    </i>
    <i>
      <x v="849"/>
    </i>
    <i>
      <x v="850"/>
    </i>
    <i>
      <x v="851"/>
    </i>
    <i>
      <x v="852"/>
    </i>
    <i>
      <x v="853"/>
    </i>
    <i>
      <x v="854"/>
    </i>
    <i>
      <x v="855"/>
    </i>
    <i>
      <x v="856"/>
    </i>
    <i>
      <x v="857"/>
    </i>
    <i>
      <x v="858"/>
    </i>
    <i>
      <x v="859"/>
    </i>
    <i>
      <x v="860"/>
    </i>
    <i>
      <x v="861"/>
    </i>
    <i>
      <x v="862"/>
    </i>
    <i>
      <x v="863"/>
    </i>
    <i>
      <x v="864"/>
    </i>
    <i>
      <x v="865"/>
    </i>
    <i>
      <x v="866"/>
    </i>
    <i>
      <x v="867"/>
    </i>
    <i>
      <x v="868"/>
    </i>
    <i>
      <x v="869"/>
    </i>
    <i>
      <x v="870"/>
    </i>
    <i>
      <x v="871"/>
    </i>
    <i>
      <x v="872"/>
    </i>
    <i>
      <x v="873"/>
    </i>
    <i>
      <x v="874"/>
    </i>
    <i>
      <x v="875"/>
    </i>
    <i>
      <x v="876"/>
    </i>
    <i>
      <x v="877"/>
    </i>
    <i>
      <x v="878"/>
    </i>
    <i>
      <x v="879"/>
    </i>
    <i>
      <x v="880"/>
    </i>
    <i>
      <x v="881"/>
    </i>
    <i>
      <x v="882"/>
    </i>
    <i>
      <x v="883"/>
    </i>
    <i>
      <x v="884"/>
    </i>
    <i>
      <x v="885"/>
    </i>
    <i>
      <x v="886"/>
    </i>
    <i>
      <x v="887"/>
    </i>
    <i>
      <x v="888"/>
    </i>
    <i>
      <x v="889"/>
    </i>
    <i>
      <x v="890"/>
    </i>
    <i>
      <x v="891"/>
    </i>
    <i>
      <x v="892"/>
    </i>
    <i>
      <x v="893"/>
    </i>
    <i>
      <x v="894"/>
    </i>
    <i>
      <x v="895"/>
    </i>
    <i>
      <x v="896"/>
    </i>
    <i>
      <x v="897"/>
    </i>
    <i>
      <x v="898"/>
    </i>
    <i>
      <x v="899"/>
    </i>
    <i>
      <x v="900"/>
    </i>
    <i>
      <x v="901"/>
    </i>
    <i>
      <x v="902"/>
    </i>
    <i>
      <x v="903"/>
    </i>
    <i>
      <x v="904"/>
    </i>
    <i>
      <x v="905"/>
    </i>
    <i>
      <x v="906"/>
    </i>
    <i>
      <x v="907"/>
    </i>
    <i>
      <x v="908"/>
    </i>
    <i>
      <x v="909"/>
    </i>
    <i>
      <x v="910"/>
    </i>
    <i>
      <x v="911"/>
    </i>
    <i>
      <x v="912"/>
    </i>
    <i>
      <x v="913"/>
    </i>
    <i>
      <x v="914"/>
    </i>
    <i>
      <x v="915"/>
    </i>
    <i>
      <x v="916"/>
    </i>
    <i>
      <x v="917"/>
    </i>
    <i>
      <x v="918"/>
    </i>
    <i>
      <x v="919"/>
    </i>
    <i>
      <x v="920"/>
    </i>
    <i>
      <x v="921"/>
    </i>
    <i>
      <x v="922"/>
    </i>
    <i>
      <x v="923"/>
    </i>
    <i>
      <x v="924"/>
    </i>
    <i>
      <x v="925"/>
    </i>
    <i>
      <x v="926"/>
    </i>
    <i>
      <x v="927"/>
    </i>
    <i>
      <x v="928"/>
    </i>
    <i>
      <x v="929"/>
    </i>
    <i>
      <x v="930"/>
    </i>
    <i>
      <x v="931"/>
    </i>
    <i>
      <x v="932"/>
    </i>
    <i>
      <x v="933"/>
    </i>
    <i>
      <x v="934"/>
    </i>
    <i>
      <x v="935"/>
    </i>
    <i>
      <x v="936"/>
    </i>
    <i>
      <x v="937"/>
    </i>
    <i>
      <x v="938"/>
    </i>
    <i>
      <x v="939"/>
    </i>
    <i>
      <x v="940"/>
    </i>
    <i>
      <x v="941"/>
    </i>
    <i>
      <x v="942"/>
    </i>
    <i>
      <x v="943"/>
    </i>
    <i>
      <x v="944"/>
    </i>
    <i>
      <x v="945"/>
    </i>
    <i>
      <x v="946"/>
    </i>
    <i>
      <x v="947"/>
    </i>
    <i>
      <x v="948"/>
    </i>
    <i>
      <x v="949"/>
    </i>
    <i>
      <x v="950"/>
    </i>
    <i>
      <x v="951"/>
    </i>
    <i>
      <x v="952"/>
    </i>
    <i>
      <x v="953"/>
    </i>
    <i>
      <x v="954"/>
    </i>
    <i>
      <x v="955"/>
    </i>
    <i>
      <x v="956"/>
    </i>
    <i>
      <x v="957"/>
    </i>
    <i>
      <x v="958"/>
    </i>
    <i>
      <x v="959"/>
    </i>
    <i>
      <x v="960"/>
    </i>
    <i>
      <x v="961"/>
    </i>
    <i>
      <x v="962"/>
    </i>
    <i>
      <x v="963"/>
    </i>
    <i>
      <x v="964"/>
    </i>
    <i>
      <x v="965"/>
    </i>
    <i>
      <x v="966"/>
    </i>
    <i>
      <x v="967"/>
    </i>
    <i>
      <x v="968"/>
    </i>
    <i>
      <x v="969"/>
    </i>
    <i>
      <x v="970"/>
    </i>
    <i>
      <x v="971"/>
    </i>
    <i>
      <x v="972"/>
    </i>
    <i>
      <x v="973"/>
    </i>
    <i>
      <x v="974"/>
    </i>
    <i>
      <x v="975"/>
    </i>
    <i>
      <x v="976"/>
    </i>
    <i>
      <x v="977"/>
    </i>
    <i>
      <x v="978"/>
    </i>
    <i>
      <x v="979"/>
    </i>
    <i>
      <x v="980"/>
    </i>
    <i>
      <x v="981"/>
    </i>
    <i>
      <x v="982"/>
    </i>
    <i>
      <x v="983"/>
    </i>
    <i>
      <x v="984"/>
    </i>
    <i>
      <x v="985"/>
    </i>
    <i>
      <x v="986"/>
    </i>
    <i>
      <x v="987"/>
    </i>
    <i>
      <x v="988"/>
    </i>
    <i>
      <x v="989"/>
    </i>
    <i>
      <x v="990"/>
    </i>
    <i>
      <x v="991"/>
    </i>
    <i>
      <x v="992"/>
    </i>
    <i>
      <x v="993"/>
    </i>
    <i>
      <x v="994"/>
    </i>
    <i>
      <x v="995"/>
    </i>
    <i>
      <x v="996"/>
    </i>
    <i>
      <x v="997"/>
    </i>
    <i>
      <x v="998"/>
    </i>
    <i>
      <x v="999"/>
    </i>
    <i>
      <x v="1000"/>
    </i>
    <i>
      <x v="1001"/>
    </i>
    <i>
      <x v="1002"/>
    </i>
    <i>
      <x v="1003"/>
    </i>
    <i>
      <x v="1004"/>
    </i>
    <i>
      <x v="1005"/>
    </i>
    <i>
      <x v="1006"/>
    </i>
    <i>
      <x v="1007"/>
    </i>
    <i>
      <x v="1008"/>
    </i>
    <i>
      <x v="1009"/>
    </i>
    <i>
      <x v="1010"/>
    </i>
    <i>
      <x v="1011"/>
    </i>
    <i>
      <x v="1012"/>
    </i>
    <i>
      <x v="1013"/>
    </i>
    <i>
      <x v="1014"/>
    </i>
    <i>
      <x v="1015"/>
    </i>
    <i>
      <x v="1016"/>
    </i>
    <i>
      <x v="1017"/>
    </i>
    <i>
      <x v="1018"/>
    </i>
    <i>
      <x v="1019"/>
    </i>
    <i>
      <x v="1020"/>
    </i>
    <i>
      <x v="1021"/>
    </i>
    <i>
      <x v="1022"/>
    </i>
    <i>
      <x v="1023"/>
    </i>
    <i>
      <x v="1024"/>
    </i>
    <i>
      <x v="1025"/>
    </i>
    <i>
      <x v="1026"/>
    </i>
    <i t="grand">
      <x/>
    </i>
  </rowItems>
  <colItems count="1">
    <i/>
  </colItems>
  <dataFields count="1">
    <dataField name="Somme de Note cumulée " fld="5" baseField="0" baseItem="0"/>
  </dataFields>
  <formats count="27">
    <format dxfId="142">
      <pivotArea field="0" type="button" dataOnly="0" labelOnly="1" outline="0" axis="axisRow" fieldPosition="0"/>
    </format>
    <format dxfId="141">
      <pivotArea dataOnly="0" labelOnly="1" outline="0" axis="axisValues" fieldPosition="0"/>
    </format>
    <format dxfId="140">
      <pivotArea field="0" type="button" dataOnly="0" labelOnly="1" outline="0" axis="axisRow" fieldPosition="0"/>
    </format>
    <format dxfId="139">
      <pivotArea dataOnly="0" labelOnly="1" fieldPosition="0">
        <references count="1">
          <reference field="0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138">
      <pivotArea dataOnly="0" labelOnly="1" fieldPosition="0">
        <references count="1">
          <reference field="0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137">
      <pivotArea dataOnly="0" labelOnly="1" fieldPosition="0">
        <references count="1">
          <reference field="0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136">
      <pivotArea dataOnly="0" labelOnly="1" fieldPosition="0">
        <references count="1">
          <reference field="0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135">
      <pivotArea dataOnly="0" labelOnly="1" fieldPosition="0">
        <references count="1">
          <reference field="0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134">
      <pivotArea dataOnly="0" labelOnly="1" fieldPosition="0">
        <references count="1">
          <reference field="0" count="50"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</reference>
        </references>
      </pivotArea>
    </format>
    <format dxfId="133">
      <pivotArea dataOnly="0" labelOnly="1" fieldPosition="0">
        <references count="1">
          <reference field="0" count="50"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</reference>
        </references>
      </pivotArea>
    </format>
    <format dxfId="132">
      <pivotArea dataOnly="0" labelOnly="1" fieldPosition="0">
        <references count="1">
          <reference field="0" count="50"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</reference>
        </references>
      </pivotArea>
    </format>
    <format dxfId="131">
      <pivotArea dataOnly="0" labelOnly="1" fieldPosition="0">
        <references count="1">
          <reference field="0" count="50"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  <x v="420"/>
            <x v="421"/>
            <x v="422"/>
            <x v="423"/>
            <x v="424"/>
            <x v="425"/>
            <x v="426"/>
            <x v="427"/>
            <x v="428"/>
            <x v="429"/>
            <x v="430"/>
            <x v="431"/>
            <x v="432"/>
            <x v="433"/>
            <x v="434"/>
            <x v="435"/>
            <x v="436"/>
            <x v="437"/>
            <x v="438"/>
            <x v="439"/>
            <x v="440"/>
            <x v="441"/>
            <x v="442"/>
            <x v="443"/>
            <x v="444"/>
            <x v="445"/>
            <x v="446"/>
            <x v="447"/>
            <x v="448"/>
            <x v="449"/>
          </reference>
        </references>
      </pivotArea>
    </format>
    <format dxfId="130">
      <pivotArea dataOnly="0" labelOnly="1" fieldPosition="0">
        <references count="1">
          <reference field="0" count="50">
            <x v="450"/>
            <x v="451"/>
            <x v="452"/>
            <x v="453"/>
            <x v="454"/>
            <x v="455"/>
            <x v="456"/>
            <x v="457"/>
            <x v="458"/>
            <x v="459"/>
            <x v="460"/>
            <x v="461"/>
            <x v="462"/>
            <x v="463"/>
            <x v="464"/>
            <x v="465"/>
            <x v="466"/>
            <x v="467"/>
            <x v="468"/>
            <x v="469"/>
            <x v="470"/>
            <x v="471"/>
            <x v="472"/>
            <x v="473"/>
            <x v="474"/>
            <x v="475"/>
            <x v="476"/>
            <x v="477"/>
            <x v="478"/>
            <x v="479"/>
            <x v="480"/>
            <x v="481"/>
            <x v="482"/>
            <x v="483"/>
            <x v="484"/>
            <x v="485"/>
            <x v="486"/>
            <x v="487"/>
            <x v="488"/>
            <x v="489"/>
            <x v="490"/>
            <x v="491"/>
            <x v="492"/>
            <x v="493"/>
            <x v="494"/>
            <x v="495"/>
            <x v="496"/>
            <x v="497"/>
            <x v="498"/>
            <x v="499"/>
          </reference>
        </references>
      </pivotArea>
    </format>
    <format dxfId="129">
      <pivotArea dataOnly="0" labelOnly="1" fieldPosition="0">
        <references count="1">
          <reference field="0" count="50">
            <x v="500"/>
            <x v="501"/>
            <x v="502"/>
            <x v="503"/>
            <x v="504"/>
            <x v="505"/>
            <x v="506"/>
            <x v="507"/>
            <x v="508"/>
            <x v="509"/>
            <x v="510"/>
            <x v="511"/>
            <x v="512"/>
            <x v="513"/>
            <x v="514"/>
            <x v="515"/>
            <x v="516"/>
            <x v="517"/>
            <x v="518"/>
            <x v="519"/>
            <x v="520"/>
            <x v="521"/>
            <x v="522"/>
            <x v="523"/>
            <x v="524"/>
            <x v="525"/>
            <x v="526"/>
            <x v="527"/>
            <x v="528"/>
            <x v="529"/>
            <x v="530"/>
            <x v="531"/>
            <x v="532"/>
            <x v="533"/>
            <x v="534"/>
            <x v="535"/>
            <x v="536"/>
            <x v="537"/>
            <x v="538"/>
            <x v="539"/>
            <x v="540"/>
            <x v="541"/>
            <x v="542"/>
            <x v="543"/>
            <x v="544"/>
            <x v="545"/>
            <x v="546"/>
            <x v="547"/>
            <x v="548"/>
            <x v="549"/>
          </reference>
        </references>
      </pivotArea>
    </format>
    <format dxfId="128">
      <pivotArea dataOnly="0" labelOnly="1" fieldPosition="0">
        <references count="1">
          <reference field="0" count="50">
            <x v="550"/>
            <x v="551"/>
            <x v="552"/>
            <x v="553"/>
            <x v="554"/>
            <x v="555"/>
            <x v="556"/>
            <x v="557"/>
            <x v="558"/>
            <x v="559"/>
            <x v="560"/>
            <x v="561"/>
            <x v="562"/>
            <x v="563"/>
            <x v="564"/>
            <x v="565"/>
            <x v="566"/>
            <x v="567"/>
            <x v="568"/>
            <x v="569"/>
            <x v="570"/>
            <x v="571"/>
            <x v="572"/>
            <x v="573"/>
            <x v="574"/>
            <x v="575"/>
            <x v="576"/>
            <x v="577"/>
            <x v="578"/>
            <x v="579"/>
            <x v="580"/>
            <x v="581"/>
            <x v="582"/>
            <x v="583"/>
            <x v="584"/>
            <x v="585"/>
            <x v="586"/>
            <x v="587"/>
            <x v="588"/>
            <x v="589"/>
            <x v="590"/>
            <x v="591"/>
            <x v="592"/>
            <x v="593"/>
            <x v="594"/>
            <x v="595"/>
            <x v="596"/>
            <x v="597"/>
            <x v="598"/>
            <x v="599"/>
          </reference>
        </references>
      </pivotArea>
    </format>
    <format dxfId="127">
      <pivotArea dataOnly="0" labelOnly="1" fieldPosition="0">
        <references count="1">
          <reference field="0" count="50">
            <x v="600"/>
            <x v="601"/>
            <x v="602"/>
            <x v="603"/>
            <x v="604"/>
            <x v="605"/>
            <x v="606"/>
            <x v="607"/>
            <x v="608"/>
            <x v="609"/>
            <x v="610"/>
            <x v="611"/>
            <x v="612"/>
            <x v="613"/>
            <x v="614"/>
            <x v="615"/>
            <x v="616"/>
            <x v="617"/>
            <x v="618"/>
            <x v="619"/>
            <x v="620"/>
            <x v="621"/>
            <x v="622"/>
            <x v="623"/>
            <x v="624"/>
            <x v="625"/>
            <x v="626"/>
            <x v="627"/>
            <x v="628"/>
            <x v="629"/>
            <x v="630"/>
            <x v="631"/>
            <x v="632"/>
            <x v="633"/>
            <x v="634"/>
            <x v="635"/>
            <x v="636"/>
            <x v="637"/>
            <x v="638"/>
            <x v="639"/>
            <x v="640"/>
            <x v="641"/>
            <x v="642"/>
            <x v="643"/>
            <x v="644"/>
            <x v="645"/>
            <x v="646"/>
            <x v="647"/>
            <x v="648"/>
            <x v="649"/>
          </reference>
        </references>
      </pivotArea>
    </format>
    <format dxfId="126">
      <pivotArea dataOnly="0" labelOnly="1" fieldPosition="0">
        <references count="1">
          <reference field="0" count="50">
            <x v="650"/>
            <x v="651"/>
            <x v="652"/>
            <x v="653"/>
            <x v="654"/>
            <x v="655"/>
            <x v="656"/>
            <x v="657"/>
            <x v="658"/>
            <x v="659"/>
            <x v="660"/>
            <x v="661"/>
            <x v="662"/>
            <x v="663"/>
            <x v="664"/>
            <x v="665"/>
            <x v="666"/>
            <x v="667"/>
            <x v="668"/>
            <x v="669"/>
            <x v="670"/>
            <x v="671"/>
            <x v="672"/>
            <x v="673"/>
            <x v="674"/>
            <x v="675"/>
            <x v="676"/>
            <x v="677"/>
            <x v="678"/>
            <x v="679"/>
            <x v="680"/>
            <x v="681"/>
            <x v="682"/>
            <x v="683"/>
            <x v="684"/>
            <x v="685"/>
            <x v="686"/>
            <x v="687"/>
            <x v="688"/>
            <x v="689"/>
            <x v="690"/>
            <x v="691"/>
            <x v="692"/>
            <x v="693"/>
            <x v="694"/>
            <x v="695"/>
            <x v="696"/>
            <x v="697"/>
            <x v="698"/>
            <x v="699"/>
          </reference>
        </references>
      </pivotArea>
    </format>
    <format dxfId="125">
      <pivotArea dataOnly="0" labelOnly="1" fieldPosition="0">
        <references count="1">
          <reference field="0" count="50">
            <x v="700"/>
            <x v="701"/>
            <x v="702"/>
            <x v="703"/>
            <x v="704"/>
            <x v="705"/>
            <x v="706"/>
            <x v="707"/>
            <x v="708"/>
            <x v="709"/>
            <x v="710"/>
            <x v="711"/>
            <x v="712"/>
            <x v="713"/>
            <x v="714"/>
            <x v="715"/>
            <x v="716"/>
            <x v="717"/>
            <x v="718"/>
            <x v="719"/>
            <x v="720"/>
            <x v="721"/>
            <x v="722"/>
            <x v="723"/>
            <x v="724"/>
            <x v="725"/>
            <x v="726"/>
            <x v="727"/>
            <x v="728"/>
            <x v="729"/>
            <x v="730"/>
            <x v="731"/>
            <x v="732"/>
            <x v="733"/>
            <x v="734"/>
            <x v="735"/>
            <x v="736"/>
            <x v="737"/>
            <x v="738"/>
            <x v="739"/>
            <x v="740"/>
            <x v="741"/>
            <x v="742"/>
            <x v="743"/>
            <x v="744"/>
            <x v="745"/>
            <x v="746"/>
            <x v="747"/>
            <x v="748"/>
            <x v="749"/>
          </reference>
        </references>
      </pivotArea>
    </format>
    <format dxfId="124">
      <pivotArea dataOnly="0" labelOnly="1" fieldPosition="0">
        <references count="1">
          <reference field="0" count="50">
            <x v="750"/>
            <x v="751"/>
            <x v="752"/>
            <x v="753"/>
            <x v="754"/>
            <x v="755"/>
            <x v="756"/>
            <x v="757"/>
            <x v="758"/>
            <x v="759"/>
            <x v="760"/>
            <x v="761"/>
            <x v="762"/>
            <x v="763"/>
            <x v="764"/>
            <x v="765"/>
            <x v="766"/>
            <x v="767"/>
            <x v="768"/>
            <x v="769"/>
            <x v="770"/>
            <x v="771"/>
            <x v="772"/>
            <x v="773"/>
            <x v="774"/>
            <x v="775"/>
            <x v="776"/>
            <x v="777"/>
            <x v="778"/>
            <x v="779"/>
            <x v="780"/>
            <x v="781"/>
            <x v="782"/>
            <x v="783"/>
            <x v="784"/>
            <x v="785"/>
            <x v="786"/>
            <x v="787"/>
            <x v="788"/>
            <x v="789"/>
            <x v="790"/>
            <x v="791"/>
            <x v="792"/>
            <x v="793"/>
            <x v="794"/>
            <x v="795"/>
            <x v="796"/>
            <x v="797"/>
            <x v="798"/>
            <x v="799"/>
          </reference>
        </references>
      </pivotArea>
    </format>
    <format dxfId="123">
      <pivotArea dataOnly="0" labelOnly="1" fieldPosition="0">
        <references count="1">
          <reference field="0" count="50">
            <x v="800"/>
            <x v="801"/>
            <x v="802"/>
            <x v="803"/>
            <x v="804"/>
            <x v="805"/>
            <x v="806"/>
            <x v="807"/>
            <x v="808"/>
            <x v="809"/>
            <x v="810"/>
            <x v="811"/>
            <x v="812"/>
            <x v="813"/>
            <x v="814"/>
            <x v="815"/>
            <x v="816"/>
            <x v="817"/>
            <x v="818"/>
            <x v="819"/>
            <x v="820"/>
            <x v="821"/>
            <x v="822"/>
            <x v="823"/>
            <x v="824"/>
            <x v="825"/>
            <x v="826"/>
            <x v="827"/>
            <x v="828"/>
            <x v="829"/>
            <x v="830"/>
            <x v="831"/>
            <x v="832"/>
            <x v="833"/>
            <x v="834"/>
            <x v="835"/>
            <x v="836"/>
            <x v="837"/>
            <x v="838"/>
            <x v="839"/>
            <x v="840"/>
            <x v="841"/>
            <x v="842"/>
            <x v="843"/>
            <x v="844"/>
            <x v="845"/>
            <x v="846"/>
            <x v="847"/>
            <x v="848"/>
            <x v="849"/>
          </reference>
        </references>
      </pivotArea>
    </format>
    <format dxfId="122">
      <pivotArea dataOnly="0" labelOnly="1" fieldPosition="0">
        <references count="1">
          <reference field="0" count="50">
            <x v="850"/>
            <x v="851"/>
            <x v="852"/>
            <x v="853"/>
            <x v="854"/>
            <x v="855"/>
            <x v="856"/>
            <x v="857"/>
            <x v="858"/>
            <x v="859"/>
            <x v="860"/>
            <x v="861"/>
            <x v="862"/>
            <x v="863"/>
            <x v="864"/>
            <x v="865"/>
            <x v="866"/>
            <x v="867"/>
            <x v="868"/>
            <x v="869"/>
            <x v="870"/>
            <x v="871"/>
            <x v="872"/>
            <x v="873"/>
            <x v="874"/>
            <x v="875"/>
            <x v="876"/>
            <x v="877"/>
            <x v="878"/>
            <x v="879"/>
            <x v="880"/>
            <x v="881"/>
            <x v="882"/>
            <x v="883"/>
            <x v="884"/>
            <x v="885"/>
            <x v="886"/>
            <x v="887"/>
            <x v="888"/>
            <x v="889"/>
            <x v="890"/>
            <x v="891"/>
            <x v="892"/>
            <x v="893"/>
            <x v="894"/>
            <x v="895"/>
            <x v="896"/>
            <x v="897"/>
            <x v="898"/>
            <x v="899"/>
          </reference>
        </references>
      </pivotArea>
    </format>
    <format dxfId="121">
      <pivotArea dataOnly="0" labelOnly="1" fieldPosition="0">
        <references count="1">
          <reference field="0" count="50">
            <x v="900"/>
            <x v="901"/>
            <x v="902"/>
            <x v="903"/>
            <x v="904"/>
            <x v="905"/>
            <x v="906"/>
            <x v="907"/>
            <x v="908"/>
            <x v="909"/>
            <x v="910"/>
            <x v="911"/>
            <x v="912"/>
            <x v="913"/>
            <x v="914"/>
            <x v="915"/>
            <x v="916"/>
            <x v="917"/>
            <x v="918"/>
            <x v="919"/>
            <x v="920"/>
            <x v="921"/>
            <x v="922"/>
            <x v="923"/>
            <x v="924"/>
            <x v="925"/>
            <x v="926"/>
            <x v="927"/>
            <x v="928"/>
            <x v="929"/>
            <x v="930"/>
            <x v="931"/>
            <x v="932"/>
            <x v="933"/>
            <x v="934"/>
            <x v="935"/>
            <x v="936"/>
            <x v="937"/>
            <x v="938"/>
            <x v="939"/>
            <x v="940"/>
            <x v="941"/>
            <x v="942"/>
            <x v="943"/>
            <x v="944"/>
            <x v="945"/>
            <x v="946"/>
            <x v="947"/>
            <x v="948"/>
            <x v="949"/>
          </reference>
        </references>
      </pivotArea>
    </format>
    <format dxfId="120">
      <pivotArea dataOnly="0" labelOnly="1" fieldPosition="0">
        <references count="1">
          <reference field="0" count="50">
            <x v="950"/>
            <x v="951"/>
            <x v="952"/>
            <x v="953"/>
            <x v="954"/>
            <x v="955"/>
            <x v="956"/>
            <x v="957"/>
            <x v="958"/>
            <x v="959"/>
            <x v="960"/>
            <x v="961"/>
            <x v="962"/>
            <x v="963"/>
            <x v="964"/>
            <x v="965"/>
            <x v="966"/>
            <x v="967"/>
            <x v="968"/>
            <x v="969"/>
            <x v="970"/>
            <x v="971"/>
            <x v="972"/>
            <x v="973"/>
            <x v="974"/>
            <x v="975"/>
            <x v="976"/>
            <x v="977"/>
            <x v="978"/>
            <x v="979"/>
            <x v="980"/>
            <x v="981"/>
            <x v="982"/>
            <x v="983"/>
            <x v="984"/>
            <x v="985"/>
            <x v="986"/>
            <x v="987"/>
            <x v="988"/>
            <x v="989"/>
            <x v="990"/>
            <x v="991"/>
            <x v="992"/>
            <x v="993"/>
            <x v="994"/>
            <x v="995"/>
            <x v="996"/>
            <x v="997"/>
            <x v="998"/>
            <x v="999"/>
          </reference>
        </references>
      </pivotArea>
    </format>
    <format dxfId="119">
      <pivotArea dataOnly="0" labelOnly="1" fieldPosition="0">
        <references count="1">
          <reference field="0" count="27">
            <x v="1000"/>
            <x v="1001"/>
            <x v="1002"/>
            <x v="1003"/>
            <x v="1004"/>
            <x v="1005"/>
            <x v="1006"/>
            <x v="1007"/>
            <x v="1008"/>
            <x v="1009"/>
            <x v="1010"/>
            <x v="1011"/>
            <x v="1012"/>
            <x v="1013"/>
            <x v="1014"/>
            <x v="1015"/>
            <x v="1016"/>
            <x v="1017"/>
            <x v="1018"/>
            <x v="1019"/>
            <x v="1020"/>
            <x v="1021"/>
            <x v="1022"/>
            <x v="1023"/>
            <x v="1024"/>
            <x v="1025"/>
            <x v="1026"/>
          </reference>
        </references>
      </pivotArea>
    </format>
    <format dxfId="118">
      <pivotArea dataOnly="0" labelOnly="1" grandRow="1" outline="0" fieldPosition="0"/>
    </format>
    <format dxfId="117">
      <pivotArea field="0" type="button" dataOnly="0" labelOnly="1" outline="0" axis="axisRow" fieldPosition="0"/>
    </format>
    <format dxfId="116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2327FA7-8529-4AA4-8C03-68DF2E9E6B31}" name="taux de chute 6 18 24" cacheId="28" applyNumberFormats="0" applyBorderFormats="0" applyFontFormats="0" applyPatternFormats="0" applyAlignmentFormats="0" applyWidthHeightFormats="1" dataCaption="Valeurs" updatedVersion="8" minRefreshableVersion="3" itemPrintTitles="1" createdVersion="8" indent="0" outline="1" outlineData="1" multipleFieldFilters="0">
  <location ref="A5:B1945" firstHeaderRow="1" firstDataRow="1" firstDataCol="1"/>
  <pivotFields count="21">
    <pivotField showAll="0"/>
    <pivotField showAll="0"/>
    <pivotField showAll="0">
      <items count="1939">
        <item x="1937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axis="axisRow" showAll="0">
      <items count="1940">
        <item x="1937"/>
        <item x="0"/>
        <item x="801"/>
        <item x="1718"/>
        <item x="1579"/>
        <item x="194"/>
        <item x="1040"/>
        <item x="1064"/>
        <item x="1079"/>
        <item x="1010"/>
        <item x="383"/>
        <item x="1824"/>
        <item x="1512"/>
        <item x="1742"/>
        <item x="1524"/>
        <item x="1594"/>
        <item x="1902"/>
        <item x="569"/>
        <item x="1668"/>
        <item x="1686"/>
        <item x="649"/>
        <item x="1344"/>
        <item x="773"/>
        <item x="470"/>
        <item x="471"/>
        <item x="1761"/>
        <item x="1819"/>
        <item x="1417"/>
        <item x="484"/>
        <item x="582"/>
        <item x="558"/>
        <item x="1139"/>
        <item x="1140"/>
        <item x="1542"/>
        <item x="1379"/>
        <item x="664"/>
        <item x="1825"/>
        <item x="1826"/>
        <item x="1827"/>
        <item x="206"/>
        <item x="326"/>
        <item x="327"/>
        <item x="720"/>
        <item x="1605"/>
        <item x="85"/>
        <item x="86"/>
        <item x="87"/>
        <item x="88"/>
        <item x="89"/>
        <item x="40"/>
        <item x="59"/>
        <item x="25"/>
        <item x="41"/>
        <item x="42"/>
        <item x="43"/>
        <item x="175"/>
        <item x="160"/>
        <item x="152"/>
        <item x="137"/>
        <item x="424"/>
        <item x="176"/>
        <item x="991"/>
        <item x="992"/>
        <item x="982"/>
        <item x="993"/>
        <item x="203"/>
        <item x="273"/>
        <item x="239"/>
        <item x="255"/>
        <item x="846"/>
        <item x="256"/>
        <item x="1093"/>
        <item x="1094"/>
        <item x="983"/>
        <item x="1035"/>
        <item x="1042"/>
        <item x="1167"/>
        <item x="1186"/>
        <item x="1198"/>
        <item x="1199"/>
        <item x="1214"/>
        <item x="1168"/>
        <item x="1215"/>
        <item x="1200"/>
        <item x="1216"/>
        <item x="1169"/>
        <item x="1034"/>
        <item x="1071"/>
        <item x="1072"/>
        <item x="1057"/>
        <item x="1131"/>
        <item x="1132"/>
        <item x="1277"/>
        <item x="1278"/>
        <item x="1243"/>
        <item x="1244"/>
        <item x="1245"/>
        <item x="1234"/>
        <item x="1875"/>
        <item x="1876"/>
        <item x="1405"/>
        <item x="1391"/>
        <item x="1521"/>
        <item x="1522"/>
        <item x="1590"/>
        <item x="1564"/>
        <item x="1897"/>
        <item x="1565"/>
        <item x="1898"/>
        <item x="1732"/>
        <item x="1755"/>
        <item x="1606"/>
        <item x="567"/>
        <item x="555"/>
        <item x="556"/>
        <item x="603"/>
        <item x="632"/>
        <item x="580"/>
        <item x="1711"/>
        <item x="1712"/>
        <item x="1713"/>
        <item x="1714"/>
        <item x="1715"/>
        <item x="1680"/>
        <item x="1681"/>
        <item x="1682"/>
        <item x="645"/>
        <item x="646"/>
        <item x="1698"/>
        <item x="1699"/>
        <item x="1683"/>
        <item x="964"/>
        <item x="931"/>
        <item x="919"/>
        <item x="949"/>
        <item x="932"/>
        <item x="933"/>
        <item x="934"/>
        <item x="1566"/>
        <item x="1438"/>
        <item x="1439"/>
        <item x="1306"/>
        <item x="1307"/>
        <item x="1308"/>
        <item x="1309"/>
        <item x="1412"/>
        <item x="1427"/>
        <item x="1428"/>
        <item x="1429"/>
        <item x="1340"/>
        <item x="1341"/>
        <item x="1373"/>
        <item x="1374"/>
        <item x="1342"/>
        <item x="1356"/>
        <item x="1357"/>
        <item x="1358"/>
        <item x="1413"/>
        <item x="692"/>
        <item x="781"/>
        <item x="751"/>
        <item x="792"/>
        <item x="828"/>
        <item x="815"/>
        <item x="829"/>
        <item x="816"/>
        <item x="493"/>
        <item x="481"/>
        <item x="494"/>
        <item x="881"/>
        <item x="847"/>
        <item x="482"/>
        <item x="1769"/>
        <item x="1787"/>
        <item x="1813"/>
        <item x="1814"/>
        <item x="1815"/>
        <item x="310"/>
        <item x="225"/>
        <item x="288"/>
        <item x="1839"/>
        <item x="1840"/>
        <item x="1841"/>
        <item x="1859"/>
        <item x="1842"/>
        <item x="289"/>
        <item x="311"/>
        <item x="312"/>
        <item x="1936"/>
        <item x="1912"/>
        <item x="313"/>
        <item x="336"/>
        <item x="359"/>
        <item x="918"/>
        <item x="1120"/>
        <item x="663"/>
        <item x="1305"/>
        <item x="1409"/>
        <item x="314"/>
        <item x="554"/>
        <item x="1354"/>
        <item x="448"/>
        <item x="752"/>
        <item x="1843"/>
        <item x="1339"/>
        <item x="1043"/>
        <item x="644"/>
        <item x="191"/>
        <item x="1410"/>
        <item x="1371"/>
        <item x="161"/>
        <item x="1372"/>
        <item x="1170"/>
        <item x="1896"/>
        <item x="1710"/>
        <item x="793"/>
        <item x="1650"/>
        <item x="1804"/>
        <item x="315"/>
        <item x="1201"/>
        <item x="1246"/>
        <item x="290"/>
        <item x="1044"/>
        <item x="1877"/>
        <item x="316"/>
        <item x="1770"/>
        <item x="495"/>
        <item x="1679"/>
        <item x="90"/>
        <item x="1058"/>
        <item x="1217"/>
        <item x="337"/>
        <item x="407"/>
        <item x="496"/>
        <item x="1878"/>
        <item x="1816"/>
        <item x="589"/>
        <item x="782"/>
        <item x="849"/>
        <item x="817"/>
        <item x="1879"/>
        <item x="994"/>
        <item x="431"/>
        <item x="1264"/>
        <item x="292"/>
        <item x="153"/>
        <item x="1589"/>
        <item x="1218"/>
        <item x="1202"/>
        <item x="1754"/>
        <item x="769"/>
        <item x="579"/>
        <item x="459"/>
        <item x="818"/>
        <item x="1563"/>
        <item x="1664"/>
        <item x="1036"/>
        <item x="138"/>
        <item x="91"/>
        <item x="1426"/>
        <item x="1247"/>
        <item x="794"/>
        <item x="1411"/>
        <item x="1788"/>
        <item x="1279"/>
        <item x="1562"/>
        <item x="618"/>
        <item x="1355"/>
        <item x="257"/>
        <item x="1171"/>
        <item x="1437"/>
        <item x="848"/>
        <item x="1280"/>
        <item x="1392"/>
        <item x="984"/>
        <item x="291"/>
        <item x="1203"/>
        <item x="735"/>
        <item x="736"/>
        <item x="1359"/>
        <item x="633"/>
        <item x="1789"/>
        <item x="60"/>
        <item x="509"/>
        <item x="26"/>
        <item x="360"/>
        <item x="950"/>
        <item x="525"/>
        <item x="162"/>
        <item x="1547"/>
        <item x="783"/>
        <item x="1576"/>
        <item x="371"/>
        <item x="1444"/>
        <item x="1468"/>
        <item x="1455"/>
        <item x="544"/>
        <item x="442"/>
        <item x="1658"/>
        <item x="922"/>
        <item x="106"/>
        <item x="1575"/>
        <item x="886"/>
        <item x="1335"/>
        <item x="171"/>
        <item x="958"/>
        <item x="1227"/>
        <item x="1525"/>
        <item x="451"/>
        <item x="531"/>
        <item x="1348"/>
        <item x="1407"/>
        <item x="942"/>
        <item x="1175"/>
        <item x="799"/>
        <item x="841"/>
        <item x="1317"/>
        <item x="775"/>
        <item x="682"/>
        <item x="354"/>
        <item x="561"/>
        <item x="467"/>
        <item x="1154"/>
        <item x="1797"/>
        <item x="987"/>
        <item x="1425"/>
        <item x="68"/>
        <item x="464"/>
        <item x="906"/>
        <item x="35"/>
        <item x="182"/>
        <item x="1367"/>
        <item x="562"/>
        <item x="659"/>
        <item x="157"/>
        <item x="186"/>
        <item x="1762"/>
        <item x="1208"/>
        <item x="1456"/>
        <item x="80"/>
        <item x="1111"/>
        <item x="971"/>
        <item x="96"/>
        <item x="519"/>
        <item x="548"/>
        <item x="199"/>
        <item x="1666"/>
        <item x="150"/>
        <item x="1501"/>
        <item x="510"/>
        <item x="274"/>
        <item x="1545"/>
        <item x="1578"/>
        <item x="1822"/>
        <item x="1432"/>
        <item x="266"/>
        <item x="251"/>
        <item x="277"/>
        <item x="1460"/>
        <item x="1001"/>
        <item x="1188"/>
        <item x="1914"/>
        <item x="1464"/>
        <item x="1829"/>
        <item x="19"/>
        <item x="583"/>
        <item x="97"/>
        <item x="966"/>
        <item x="1706"/>
        <item x="1242"/>
        <item x="1885"/>
        <item x="943"/>
        <item x="1066"/>
        <item x="502"/>
        <item x="871"/>
        <item x="988"/>
        <item x="1081"/>
        <item x="245"/>
        <item x="513"/>
        <item x="151"/>
        <item x="210"/>
        <item x="530"/>
        <item x="1506"/>
        <item x="1765"/>
        <item x="330"/>
        <item x="707"/>
        <item x="268"/>
        <item x="2"/>
        <item x="1558"/>
        <item x="1780"/>
        <item x="178"/>
        <item x="1692"/>
        <item x="1784"/>
        <item x="863"/>
        <item x="1338"/>
        <item x="72"/>
        <item x="1465"/>
        <item x="1657"/>
        <item x="468"/>
        <item x="873"/>
        <item x="1194"/>
        <item x="1556"/>
        <item x="1004"/>
        <item x="1633"/>
        <item x="1624"/>
        <item x="1346"/>
        <item x="1888"/>
        <item x="1368"/>
        <item x="348"/>
        <item x="1448"/>
        <item x="1745"/>
        <item x="1269"/>
        <item x="689"/>
        <item x="446"/>
        <item x="1705"/>
        <item x="533"/>
        <item x="1352"/>
        <item x="282"/>
        <item x="17"/>
        <item x="1823"/>
        <item x="62"/>
        <item x="1318"/>
        <item x="1507"/>
        <item x="779"/>
        <item x="469"/>
        <item x="477"/>
        <item x="107"/>
        <item x="972"/>
        <item x="24"/>
        <item x="1164"/>
        <item x="1334"/>
        <item x="967"/>
        <item x="954"/>
        <item x="6"/>
        <item x="267"/>
        <item x="1053"/>
        <item x="1453"/>
        <item x="52"/>
        <item x="585"/>
        <item x="1383"/>
        <item x="690"/>
        <item x="1298"/>
        <item x="1500"/>
        <item x="747"/>
        <item x="99"/>
        <item x="465"/>
        <item x="1514"/>
        <item x="866"/>
        <item x="64"/>
        <item x="1628"/>
        <item x="1727"/>
        <item x="1821"/>
        <item x="803"/>
        <item x="136"/>
        <item x="243"/>
        <item x="212"/>
        <item x="1083"/>
        <item x="1612"/>
        <item x="1353"/>
        <item x="812"/>
        <item x="568"/>
        <item x="573"/>
        <item x="1434"/>
        <item x="208"/>
        <item x="606"/>
        <item x="154"/>
        <item x="1838"/>
        <item x="1399"/>
        <item x="1508"/>
        <item x="613"/>
        <item x="66"/>
        <item x="5"/>
        <item x="1467"/>
        <item x="466"/>
        <item x="37"/>
        <item x="102"/>
        <item x="1654"/>
        <item x="216"/>
        <item x="1511"/>
        <item x="1180"/>
        <item x="39"/>
        <item x="159"/>
        <item x="1454"/>
        <item x="285"/>
        <item x="1102"/>
        <item x="1050"/>
        <item x="23"/>
        <item x="1690"/>
        <item x="910"/>
        <item x="1846"/>
        <item x="63"/>
        <item x="683"/>
        <item x="1642"/>
        <item x="1207"/>
        <item x="1124"/>
        <item x="196"/>
        <item x="1693"/>
        <item x="985"/>
        <item x="1854"/>
        <item x="1528"/>
        <item x="869"/>
        <item x="1068"/>
        <item x="1433"/>
        <item x="1225"/>
        <item x="749"/>
        <item x="806"/>
        <item x="1350"/>
        <item x="1255"/>
        <item x="560"/>
        <item x="731"/>
        <item x="855"/>
        <item x="1142"/>
        <item x="624"/>
        <item x="615"/>
        <item x="73"/>
        <item x="1509"/>
        <item x="16"/>
        <item x="1089"/>
        <item x="1125"/>
        <item x="1143"/>
        <item x="536"/>
        <item x="118"/>
        <item x="809"/>
        <item x="1012"/>
        <item x="1725"/>
        <item x="1394"/>
        <item x="233"/>
        <item x="1694"/>
        <item x="1003"/>
        <item x="808"/>
        <item x="1907"/>
        <item x="1165"/>
        <item x="475"/>
        <item x="522"/>
        <item x="1696"/>
        <item x="1380"/>
        <item x="857"/>
        <item x="121"/>
        <item x="1640"/>
        <item x="445"/>
        <item x="229"/>
        <item x="1782"/>
        <item x="128"/>
        <item x="730"/>
        <item x="814"/>
        <item x="486"/>
        <item x="696"/>
        <item x="728"/>
        <item x="1051"/>
        <item x="400"/>
        <item x="1799"/>
        <item x="390"/>
        <item x="1118"/>
        <item x="201"/>
        <item x="1104"/>
        <item x="427"/>
        <item x="1531"/>
        <item x="845"/>
        <item x="1527"/>
        <item x="55"/>
        <item x="1162"/>
        <item x="1117"/>
        <item x="976"/>
        <item x="46"/>
        <item x="228"/>
        <item x="892"/>
        <item x="1604"/>
        <item x="1223"/>
        <item x="723"/>
        <item x="1449"/>
        <item x="252"/>
        <item x="905"/>
        <item x="946"/>
        <item x="1149"/>
        <item x="1450"/>
        <item x="1794"/>
        <item x="897"/>
        <item x="384"/>
        <item x="180"/>
        <item x="1418"/>
        <item x="287"/>
        <item x="537"/>
        <item x="715"/>
        <item x="625"/>
        <item x="586"/>
        <item x="1092"/>
        <item x="1496"/>
        <item x="215"/>
        <item x="1126"/>
        <item x="1871"/>
        <item x="169"/>
        <item x="1886"/>
        <item x="643"/>
        <item x="450"/>
        <item x="1324"/>
        <item x="51"/>
        <item x="712"/>
        <item x="478"/>
        <item x="1451"/>
        <item x="143"/>
        <item x="417"/>
        <item x="1110"/>
        <item x="305"/>
        <item x="1337"/>
        <item x="1119"/>
        <item x="1452"/>
        <item x="133"/>
        <item x="1147"/>
        <item x="132"/>
        <item x="1067"/>
        <item x="98"/>
        <item x="1518"/>
        <item x="528"/>
        <item x="1663"/>
        <item x="665"/>
        <item x="614"/>
        <item x="1209"/>
        <item x="1112"/>
        <item x="422"/>
        <item x="904"/>
        <item x="167"/>
        <item x="1580"/>
        <item x="1775"/>
        <item x="836"/>
        <item x="588"/>
        <item x="887"/>
        <item x="76"/>
        <item x="1466"/>
        <item x="1184"/>
        <item x="429"/>
        <item x="1598"/>
        <item x="1779"/>
        <item x="304"/>
        <item x="463"/>
        <item x="1282"/>
        <item x="834"/>
        <item x="938"/>
        <item x="1148"/>
        <item x="303"/>
        <item x="740"/>
        <item x="254"/>
        <item x="1837"/>
        <item x="441"/>
        <item x="1808"/>
        <item x="1497"/>
        <item x="804"/>
        <item x="1872"/>
        <item x="861"/>
        <item x="750"/>
        <item x="1926"/>
        <item x="1498"/>
        <item x="1141"/>
        <item x="1028"/>
        <item x="1726"/>
        <item x="1499"/>
        <item x="1615"/>
        <item x="1303"/>
        <item x="1461"/>
        <item x="135"/>
        <item x="1443"/>
        <item x="854"/>
        <item x="1393"/>
        <item x="385"/>
        <item x="457"/>
        <item x="1678"/>
        <item x="77"/>
        <item x="572"/>
        <item x="1087"/>
        <item x="1163"/>
        <item x="532"/>
        <item x="926"/>
        <item x="455"/>
        <item x="595"/>
        <item x="1363"/>
        <item x="1304"/>
        <item x="13"/>
        <item x="1887"/>
        <item x="38"/>
        <item x="174"/>
        <item x="127"/>
        <item x="71"/>
        <item x="1917"/>
        <item x="1254"/>
        <item x="1238"/>
        <item x="439"/>
        <item x="840"/>
        <item x="415"/>
        <item x="714"/>
        <item x="626"/>
        <item x="973"/>
        <item x="927"/>
        <item x="447"/>
        <item x="878"/>
        <item x="1924"/>
        <item x="230"/>
        <item x="514"/>
        <item x="353"/>
        <item x="218"/>
        <item x="699"/>
        <item x="36"/>
        <item x="685"/>
        <item x="211"/>
        <item x="82"/>
        <item x="1281"/>
        <item x="576"/>
        <item x="275"/>
        <item x="1285"/>
        <item x="195"/>
        <item x="1503"/>
        <item x="402"/>
        <item x="741"/>
        <item x="125"/>
        <item x="974"/>
        <item x="1211"/>
        <item x="358"/>
        <item x="1084"/>
        <item x="870"/>
        <item x="671"/>
        <item x="1777"/>
        <item x="969"/>
        <item x="404"/>
        <item x="722"/>
        <item x="898"/>
        <item x="1892"/>
        <item x="1600"/>
        <item x="1904"/>
        <item x="284"/>
        <item x="986"/>
        <item x="440"/>
        <item x="190"/>
        <item x="347"/>
        <item x="168"/>
        <item x="1097"/>
        <item x="970"/>
        <item x="286"/>
        <item x="368"/>
        <item x="835"/>
        <item x="1632"/>
        <item x="1752"/>
        <item x="1221"/>
        <item x="1809"/>
        <item x="598"/>
        <item x="301"/>
        <item x="1082"/>
        <item x="1151"/>
        <item x="1179"/>
        <item x="1504"/>
        <item x="1559"/>
        <item x="963"/>
        <item x="865"/>
        <item x="1625"/>
        <item x="3"/>
        <item x="1596"/>
        <item x="1933"/>
        <item x="1406"/>
        <item x="593"/>
        <item x="165"/>
        <item x="655"/>
        <item x="1166"/>
        <item x="8"/>
        <item x="1160"/>
        <item x="725"/>
        <item x="458"/>
        <item x="1189"/>
        <item x="146"/>
        <item x="93"/>
        <item x="711"/>
        <item x="70"/>
        <item x="563"/>
        <item x="1382"/>
        <item x="308"/>
        <item x="452"/>
        <item x="418"/>
        <item x="369"/>
        <item x="1127"/>
        <item x="428"/>
        <item x="430"/>
        <item x="1925"/>
        <item x="306"/>
        <item x="638"/>
        <item x="587"/>
        <item x="511"/>
        <item x="1041"/>
        <item x="1601"/>
        <item x="1510"/>
        <item x="53"/>
        <item x="94"/>
        <item x="307"/>
        <item x="58"/>
        <item x="406"/>
        <item x="838"/>
        <item x="1011"/>
        <item x="1848"/>
        <item x="1849"/>
        <item x="271"/>
        <item x="571"/>
        <item x="907"/>
        <item x="868"/>
        <item x="1505"/>
        <item x="824"/>
        <item x="389"/>
        <item x="1463"/>
        <item x="1903"/>
        <item x="276"/>
        <item x="231"/>
        <item x="334"/>
        <item x="1173"/>
        <item x="521"/>
        <item x="179"/>
        <item x="1195"/>
        <item x="1445"/>
        <item x="1577"/>
        <item x="260"/>
        <item x="200"/>
        <item x="438"/>
        <item x="609"/>
        <item x="732"/>
        <item x="1617"/>
        <item x="414"/>
        <item x="117"/>
        <item x="1159"/>
        <item x="1388"/>
        <item x="1319"/>
        <item x="1023"/>
        <item x="1906"/>
        <item x="1922"/>
        <item x="386"/>
        <item x="207"/>
        <item x="705"/>
        <item x="641"/>
        <item x="416"/>
        <item x="349"/>
        <item x="978"/>
        <item x="686"/>
        <item x="911"/>
        <item x="444"/>
        <item x="1647"/>
        <item x="541"/>
        <item x="280"/>
        <item x="149"/>
        <item x="1889"/>
        <item x="401"/>
        <item x="1687"/>
        <item x="636"/>
        <item x="1689"/>
        <item x="131"/>
        <item x="1767"/>
        <item x="684"/>
        <item x="1586"/>
        <item x="116"/>
        <item x="109"/>
        <item x="148"/>
        <item x="758"/>
        <item x="1031"/>
        <item x="1096"/>
        <item x="1033"/>
        <item x="1932"/>
        <item x="875"/>
        <item x="1722"/>
        <item x="235"/>
        <item x="900"/>
        <item x="1744"/>
        <item x="1639"/>
        <item x="1603"/>
        <item x="18"/>
        <item x="1398"/>
        <item x="391"/>
        <item x="1910"/>
        <item x="539"/>
        <item x="574"/>
        <item x="1803"/>
        <item x="129"/>
        <item x="1935"/>
        <item x="1895"/>
        <item x="1743"/>
        <item x="925"/>
        <item x="1781"/>
        <item x="1002"/>
        <item x="1333"/>
        <item x="874"/>
        <item x="456"/>
        <item x="860"/>
        <item x="1776"/>
        <item x="187"/>
        <item x="1798"/>
        <item x="351"/>
        <item x="507"/>
        <item x="1791"/>
        <item x="1831"/>
        <item x="653"/>
        <item x="1130"/>
        <item x="1228"/>
        <item x="1836"/>
        <item x="788"/>
        <item x="1587"/>
        <item x="1873"/>
        <item x="1830"/>
        <item x="1870"/>
        <item x="1470"/>
        <item x="766"/>
        <item x="956"/>
        <item x="917"/>
        <item x="1834"/>
        <item x="1923"/>
        <item x="250"/>
        <item x="668"/>
        <item x="575"/>
        <item x="879"/>
        <item x="596"/>
        <item x="1631"/>
        <item x="1667"/>
        <item x="902"/>
        <item x="691"/>
        <item x="1100"/>
        <item x="4"/>
        <item x="697"/>
        <item x="454"/>
        <item x="1275"/>
        <item x="543"/>
        <item x="278"/>
        <item x="1850"/>
        <item x="453"/>
        <item x="997"/>
        <item x="232"/>
        <item x="78"/>
        <item x="419"/>
        <item x="810"/>
        <item x="789"/>
        <item x="1397"/>
        <item x="377"/>
        <item x="1471"/>
        <item x="115"/>
        <item x="1103"/>
        <item x="877"/>
        <item x="716"/>
        <item x="489"/>
        <item x="508"/>
        <item x="1419"/>
        <item x="335"/>
        <item x="112"/>
        <item x="1793"/>
        <item x="1669"/>
        <item x="768"/>
        <item x="485"/>
        <item x="710"/>
        <item x="650"/>
        <item x="1229"/>
        <item x="1472"/>
        <item x="1473"/>
        <item x="1474"/>
        <item x="512"/>
        <item x="1336"/>
        <item x="1351"/>
        <item x="1144"/>
        <item x="762"/>
        <item x="220"/>
        <item x="1129"/>
        <item x="156"/>
        <item x="357"/>
        <item x="443"/>
        <item x="1890"/>
        <item x="1637"/>
        <item x="1636"/>
        <item x="1653"/>
        <item x="1629"/>
        <item x="57"/>
        <item x="1546"/>
        <item x="811"/>
        <item x="930"/>
        <item x="923"/>
        <item x="476"/>
        <item x="1746"/>
        <item x="1595"/>
        <item x="1197"/>
        <item x="1231"/>
        <item x="1396"/>
        <item x="745"/>
        <item x="610"/>
        <item x="197"/>
        <item x="1086"/>
        <item x="896"/>
        <item x="876"/>
        <item x="827"/>
        <item x="915"/>
        <item x="564"/>
        <item x="1724"/>
        <item x="968"/>
        <item x="1786"/>
        <item x="1673"/>
        <item x="1115"/>
        <item x="658"/>
        <item x="1153"/>
        <item x="944"/>
        <item x="947"/>
        <item x="1918"/>
        <item x="790"/>
        <item x="1024"/>
        <item x="119"/>
        <item x="1284"/>
        <item x="856"/>
        <item x="1181"/>
        <item x="883"/>
        <item x="370"/>
        <item x="706"/>
        <item x="134"/>
        <item x="1646"/>
        <item x="1635"/>
        <item x="1025"/>
        <item x="1302"/>
        <item x="214"/>
        <item x="1347"/>
        <item x="1609"/>
        <item x="356"/>
        <item x="542"/>
        <item x="1475"/>
        <item x="309"/>
        <item x="1069"/>
        <item x="1630"/>
        <item x="1555"/>
        <item x="527"/>
        <item x="924"/>
        <item x="889"/>
        <item x="479"/>
        <item x="1476"/>
        <item x="1462"/>
        <item x="1258"/>
        <item x="1582"/>
        <item x="1832"/>
        <item x="1584"/>
        <item x="843"/>
        <item x="1909"/>
        <item x="713"/>
        <item x="328"/>
        <item x="621"/>
        <item x="1477"/>
        <item x="329"/>
        <item x="1847"/>
        <item x="1262"/>
        <item x="1321"/>
        <item x="1934"/>
        <item x="1676"/>
        <item x="940"/>
        <item x="805"/>
        <item x="1704"/>
        <item x="660"/>
        <item x="698"/>
        <item x="702"/>
        <item x="862"/>
        <item x="791"/>
        <item x="1502"/>
        <item x="577"/>
        <item x="372"/>
        <item x="1478"/>
        <item x="893"/>
        <item x="882"/>
        <item x="821"/>
        <item x="1691"/>
        <item x="584"/>
        <item x="1611"/>
        <item x="263"/>
        <item x="1643"/>
        <item x="403"/>
        <item x="1177"/>
        <item x="1178"/>
        <item x="1812"/>
        <item x="1599"/>
        <item x="1930"/>
        <item x="1054"/>
        <item x="1182"/>
        <item x="1920"/>
        <item x="1672"/>
        <item x="551"/>
        <item x="1675"/>
        <item x="1114"/>
        <item x="1155"/>
        <item x="570"/>
        <item x="331"/>
        <item x="979"/>
        <item x="1597"/>
        <item x="49"/>
        <item x="492"/>
        <item x="147"/>
        <item x="184"/>
        <item x="520"/>
        <item x="1931"/>
        <item x="219"/>
        <item x="599"/>
        <item x="183"/>
        <item x="733"/>
        <item x="1614"/>
        <item x="1196"/>
        <item x="261"/>
        <item x="283"/>
        <item x="1747"/>
        <item x="126"/>
        <item x="1408"/>
        <item x="757"/>
        <item x="774"/>
        <item x="1193"/>
        <item x="1530"/>
        <item x="1230"/>
        <item x="69"/>
        <item x="1065"/>
        <item x="1517"/>
        <item x="656"/>
        <item x="981"/>
        <item x="1423"/>
        <item x="1479"/>
        <item x="238"/>
        <item x="611"/>
        <item x="517"/>
        <item x="888"/>
        <item x="1661"/>
        <item x="145"/>
        <item x="499"/>
        <item x="497"/>
        <item x="516"/>
        <item x="515"/>
        <item x="914"/>
        <item x="181"/>
        <item x="842"/>
        <item x="1395"/>
        <item x="743"/>
        <item x="1233"/>
        <item x="1857"/>
        <item x="248"/>
        <item x="1403"/>
        <item x="953"/>
        <item x="1268"/>
        <item x="1385"/>
        <item x="1052"/>
        <item x="1480"/>
        <item x="1481"/>
        <item x="1030"/>
        <item x="374"/>
        <item x="1695"/>
        <item x="1753"/>
        <item x="56"/>
        <item x="980"/>
        <item x="1260"/>
        <item x="33"/>
        <item x="155"/>
        <item x="1300"/>
        <item x="375"/>
        <item x="1070"/>
        <item x="1000"/>
        <item x="990"/>
        <item x="1128"/>
        <item x="1222"/>
        <item x="1263"/>
        <item x="608"/>
        <item x="640"/>
        <item x="1176"/>
        <item x="223"/>
        <item x="1867"/>
        <item x="1213"/>
        <item x="1085"/>
        <item x="1116"/>
        <item x="1707"/>
        <item x="899"/>
        <item x="104"/>
        <item x="264"/>
        <item x="272"/>
        <item x="144"/>
        <item x="420"/>
        <item x="141"/>
        <item x="1366"/>
        <item x="1239"/>
        <item x="1232"/>
        <item x="1430"/>
        <item x="1365"/>
        <item x="1349"/>
        <item x="65"/>
        <item x="47"/>
        <item x="500"/>
        <item x="1145"/>
        <item x="48"/>
        <item x="746"/>
        <item x="890"/>
        <item x="101"/>
        <item x="704"/>
        <item x="701"/>
        <item x="1210"/>
        <item x="84"/>
        <item x="1855"/>
        <item x="247"/>
        <item x="895"/>
        <item x="1800"/>
        <item x="1856"/>
        <item x="1205"/>
        <item x="388"/>
        <item x="928"/>
        <item x="1928"/>
        <item x="1618"/>
        <item x="1088"/>
        <item x="759"/>
        <item x="1381"/>
        <item x="1613"/>
        <item x="1916"/>
        <item x="549"/>
        <item x="667"/>
        <item x="1728"/>
        <item x="1671"/>
        <item x="1301"/>
        <item x="1091"/>
        <item x="744"/>
        <item x="490"/>
        <item x="761"/>
        <item x="1674"/>
        <item x="597"/>
        <item x="724"/>
        <item x="234"/>
        <item x="1172"/>
        <item x="776"/>
        <item x="189"/>
        <item x="1027"/>
        <item x="1421"/>
        <item x="921"/>
        <item x="627"/>
        <item x="637"/>
        <item x="1626"/>
        <item x="1561"/>
        <item x="172"/>
        <item x="22"/>
        <item x="501"/>
        <item x="480"/>
        <item x="185"/>
        <item x="392"/>
        <item x="912"/>
        <item x="1709"/>
        <item x="1751"/>
        <item x="488"/>
        <item x="631"/>
        <item x="652"/>
        <item x="1422"/>
        <item x="34"/>
        <item x="1017"/>
        <item x="1152"/>
        <item x="524"/>
        <item x="1157"/>
        <item x="350"/>
        <item x="1274"/>
        <item x="487"/>
        <item x="913"/>
        <item x="1869"/>
        <item x="859"/>
        <item x="1915"/>
        <item x="1544"/>
        <item x="265"/>
        <item x="617"/>
        <item x="1921"/>
        <item x="959"/>
        <item x="1766"/>
        <item x="1513"/>
        <item x="1585"/>
        <item x="1929"/>
        <item x="1634"/>
        <item x="1299"/>
        <item x="780"/>
        <item x="217"/>
        <item x="1320"/>
        <item x="1156"/>
        <item x="1183"/>
        <item x="114"/>
        <item x="1431"/>
        <item x="1113"/>
        <item x="1364"/>
        <item x="1402"/>
        <item x="188"/>
        <item x="858"/>
        <item x="948"/>
        <item x="67"/>
        <item x="538"/>
        <item x="1055"/>
        <item x="901"/>
        <item x="1492"/>
        <item x="1731"/>
        <item x="709"/>
        <item x="661"/>
        <item x="1271"/>
        <item x="1018"/>
        <item x="630"/>
        <item x="1387"/>
        <item x="1101"/>
        <item x="1029"/>
        <item x="1662"/>
        <item x="103"/>
        <item x="729"/>
        <item x="1649"/>
        <item x="1588"/>
        <item x="1493"/>
        <item x="961"/>
        <item x="734"/>
        <item x="1056"/>
        <item x="1494"/>
        <item x="12"/>
        <item x="376"/>
        <item x="844"/>
        <item x="498"/>
        <item x="158"/>
        <item x="1891"/>
        <item x="1659"/>
        <item x="1853"/>
        <item x="839"/>
        <item x="1919"/>
        <item x="279"/>
        <item x="79"/>
        <item x="955"/>
        <item x="765"/>
        <item x="1778"/>
        <item x="550"/>
        <item x="170"/>
        <item x="989"/>
        <item x="867"/>
        <item x="1519"/>
        <item x="1851"/>
        <item x="807"/>
        <item x="622"/>
        <item x="1749"/>
        <item x="1697"/>
        <item x="594"/>
        <item x="1670"/>
        <item x="1645"/>
        <item x="1730"/>
        <item x="166"/>
        <item x="1146"/>
        <item x="1256"/>
        <item x="1783"/>
        <item x="1811"/>
        <item x="688"/>
        <item x="142"/>
        <item x="302"/>
        <item x="244"/>
        <item x="669"/>
        <item x="657"/>
        <item x="332"/>
        <item x="352"/>
        <item x="10"/>
        <item x="1174"/>
        <item x="1224"/>
        <item x="763"/>
        <item x="880"/>
        <item x="1520"/>
        <item x="1610"/>
        <item x="1005"/>
        <item x="629"/>
        <item x="837"/>
        <item x="602"/>
        <item x="1688"/>
        <item x="1257"/>
        <item x="1288"/>
        <item x="1386"/>
        <item x="748"/>
        <item x="975"/>
        <item x="800"/>
        <item x="1641"/>
        <item x="1927"/>
        <item x="1717"/>
        <item x="1723"/>
        <item x="9"/>
        <item x="491"/>
        <item x="472"/>
        <item x="708"/>
        <item x="1911"/>
        <item x="1482"/>
        <item x="1322"/>
        <item x="957"/>
        <item x="20"/>
        <item x="529"/>
        <item x="518"/>
        <item x="333"/>
        <item x="823"/>
        <item x="21"/>
        <item x="545"/>
        <item x="1483"/>
        <item x="1835"/>
        <item x="523"/>
        <item x="552"/>
        <item x="1484"/>
        <item x="1014"/>
        <item x="977"/>
        <item x="373"/>
        <item x="1485"/>
        <item x="1764"/>
        <item x="600"/>
        <item x="941"/>
        <item x="1283"/>
        <item x="651"/>
        <item x="405"/>
        <item x="1270"/>
        <item x="100"/>
        <item x="1894"/>
        <item x="700"/>
        <item x="864"/>
        <item x="1627"/>
        <item x="1516"/>
        <item x="547"/>
        <item x="1401"/>
        <item x="394"/>
        <item x="742"/>
        <item x="1240"/>
        <item x="224"/>
        <item x="703"/>
        <item x="1016"/>
        <item x="504"/>
        <item x="83"/>
        <item x="666"/>
        <item x="535"/>
        <item x="1677"/>
        <item x="1529"/>
        <item x="1486"/>
        <item x="726"/>
        <item x="1487"/>
        <item x="1616"/>
        <item x="269"/>
        <item x="1488"/>
        <item x="1489"/>
        <item x="998"/>
        <item x="1560"/>
        <item x="1490"/>
        <item x="778"/>
        <item x="1656"/>
        <item x="1833"/>
        <item x="884"/>
        <item x="1893"/>
        <item x="1581"/>
        <item x="173"/>
        <item x="50"/>
        <item x="130"/>
        <item x="1098"/>
        <item x="1435"/>
        <item x="1187"/>
        <item x="237"/>
        <item x="960"/>
        <item x="916"/>
        <item x="929"/>
        <item x="1729"/>
        <item x="654"/>
        <item x="623"/>
        <item x="601"/>
        <item x="616"/>
        <item x="505"/>
        <item x="1389"/>
        <item x="7"/>
        <item x="1644"/>
        <item x="503"/>
        <item x="1785"/>
        <item x="1026"/>
        <item x="355"/>
        <item x="962"/>
        <item x="607"/>
        <item x="253"/>
        <item x="813"/>
        <item x="81"/>
        <item x="639"/>
        <item x="246"/>
        <item x="662"/>
        <item x="1708"/>
        <item x="612"/>
        <item x="687"/>
        <item x="727"/>
        <item x="506"/>
        <item x="628"/>
        <item x="1"/>
        <item x="473"/>
        <item x="721"/>
        <item x="642"/>
        <item x="54"/>
        <item x="236"/>
        <item x="249"/>
        <item x="1369"/>
        <item x="670"/>
        <item x="270"/>
        <item x="281"/>
        <item x="110"/>
        <item x="108"/>
        <item x="1105"/>
        <item x="1191"/>
        <item x="1158"/>
        <item x="1013"/>
        <item x="1323"/>
        <item x="222"/>
        <item x="1259"/>
        <item x="1015"/>
        <item x="1212"/>
        <item x="1185"/>
        <item x="1332"/>
        <item x="1404"/>
        <item x="1400"/>
        <item x="1390"/>
        <item x="262"/>
        <item x="1543"/>
        <item x="826"/>
        <item x="546"/>
        <item x="1868"/>
        <item x="1660"/>
        <item x="1655"/>
        <item x="1874"/>
        <item x="1526"/>
        <item x="1792"/>
        <item x="565"/>
        <item x="553"/>
        <item x="1795"/>
        <item x="1491"/>
        <item x="1420"/>
        <item x="1602"/>
        <item x="1583"/>
        <item x="1370"/>
        <item x="822"/>
        <item x="1515"/>
        <item x="885"/>
        <item x="1436"/>
        <item x="894"/>
        <item x="1908"/>
        <item x="421"/>
        <item x="423"/>
        <item x="1286"/>
        <item x="1099"/>
        <item x="198"/>
        <item x="1276"/>
        <item x="221"/>
        <item x="1796"/>
        <item x="202"/>
        <item x="945"/>
        <item x="908"/>
        <item x="909"/>
        <item x="764"/>
        <item x="1161"/>
        <item x="1261"/>
        <item x="213"/>
        <item x="1648"/>
        <item x="1190"/>
        <item x="393"/>
        <item x="872"/>
        <item x="1750"/>
        <item x="534"/>
        <item x="578"/>
        <item x="1241"/>
        <item x="1226"/>
        <item x="1206"/>
        <item x="1272"/>
        <item x="1810"/>
        <item x="1090"/>
        <item x="1768"/>
        <item x="825"/>
        <item x="566"/>
        <item x="559"/>
        <item x="1858"/>
        <item x="95"/>
        <item x="111"/>
        <item x="105"/>
        <item x="1032"/>
        <item x="387"/>
        <item x="760"/>
        <item x="1192"/>
        <item x="1763"/>
        <item x="1905"/>
        <item x="767"/>
        <item x="113"/>
        <item x="1852"/>
        <item x="1384"/>
        <item x="1424"/>
        <item x="120"/>
        <item x="999"/>
        <item x="1287"/>
        <item x="1273"/>
        <item x="1022"/>
        <item x="11"/>
        <item x="1828"/>
        <item x="1150"/>
        <item x="777"/>
        <item x="1748"/>
        <item x="939"/>
        <item x="474"/>
        <item x="1557"/>
        <item x="1802"/>
        <item x="1801"/>
        <item x="1574"/>
        <item x="832"/>
        <item x="833"/>
        <item x="620"/>
        <item x="367"/>
        <item x="1447"/>
        <item x="557"/>
        <item x="192"/>
        <item x="204"/>
        <item x="378"/>
        <item x="379"/>
        <item x="1345"/>
        <item x="1446"/>
        <item x="693"/>
        <item x="27"/>
        <item x="540"/>
        <item x="460"/>
        <item x="1719"/>
        <item x="1289"/>
        <item x="1325"/>
        <item x="1326"/>
        <item x="1327"/>
        <item x="1290"/>
        <item x="1457"/>
        <item x="1469"/>
        <item x="903"/>
        <item x="432"/>
        <item x="413"/>
        <item x="461"/>
        <item x="449"/>
        <item x="240"/>
        <item x="139"/>
        <item x="1720"/>
        <item x="1080"/>
        <item x="122"/>
        <item x="1820"/>
        <item x="425"/>
        <item x="1651"/>
        <item x="1721"/>
        <item x="1265"/>
        <item x="1495"/>
        <item x="1638"/>
        <item x="462"/>
        <item x="1622"/>
        <item x="1458"/>
        <item x="1459"/>
        <item x="995"/>
        <item x="426"/>
        <item x="1006"/>
        <item x="1570"/>
        <item x="1292"/>
        <item x="937"/>
        <item x="694"/>
        <item x="695"/>
        <item x="1414"/>
        <item x="1311"/>
        <item x="819"/>
        <item x="831"/>
        <item x="320"/>
        <item x="1019"/>
        <item x="395"/>
        <item x="1863"/>
        <item x="1864"/>
        <item x="891"/>
        <item x="1440"/>
        <item x="30"/>
        <item x="591"/>
        <item x="396"/>
        <item x="1523"/>
        <item x="31"/>
        <item x="1716"/>
        <item x="851"/>
        <item x="852"/>
        <item x="411"/>
        <item x="1539"/>
        <item x="1540"/>
        <item x="295"/>
        <item x="321"/>
        <item x="1007"/>
        <item x="1008"/>
        <item x="1009"/>
        <item x="1235"/>
        <item x="363"/>
        <item x="32"/>
        <item x="124"/>
        <item x="123"/>
        <item x="1899"/>
        <item x="209"/>
        <item x="1733"/>
        <item x="1652"/>
        <item x="1700"/>
        <item x="526"/>
        <item x="1121"/>
        <item x="784"/>
        <item x="1328"/>
        <item x="1329"/>
        <item x="1860"/>
        <item x="1073"/>
        <item x="1074"/>
        <item x="1037"/>
        <item x="226"/>
        <item x="830"/>
        <item x="258"/>
        <item x="483"/>
        <item x="1861"/>
        <item x="672"/>
        <item x="673"/>
        <item x="674"/>
        <item x="753"/>
        <item x="754"/>
        <item x="1219"/>
        <item x="1122"/>
        <item x="1684"/>
        <item x="293"/>
        <item x="1548"/>
        <item x="1567"/>
        <item x="1375"/>
        <item x="1045"/>
        <item x="1038"/>
        <item x="1790"/>
        <item x="1805"/>
        <item x="1806"/>
        <item x="1734"/>
        <item x="675"/>
        <item x="408"/>
        <item x="409"/>
        <item x="410"/>
        <item x="850"/>
        <item x="1133"/>
        <item x="1134"/>
        <item x="1135"/>
        <item x="1123"/>
        <item x="1136"/>
        <item x="338"/>
        <item x="1059"/>
        <item x="1075"/>
        <item x="1549"/>
        <item x="1591"/>
        <item x="1204"/>
        <item x="1817"/>
        <item x="1771"/>
        <item x="1291"/>
        <item x="361"/>
        <item x="1220"/>
        <item x="1737"/>
        <item x="1592"/>
        <item x="1619"/>
        <item x="1620"/>
        <item x="1621"/>
        <item x="1738"/>
        <item x="1758"/>
        <item x="92"/>
        <item x="433"/>
        <item x="61"/>
        <item x="28"/>
        <item x="965"/>
        <item x="339"/>
        <item x="634"/>
        <item x="74"/>
        <item x="75"/>
        <item x="590"/>
        <item x="434"/>
        <item x="435"/>
        <item x="436"/>
        <item x="340"/>
        <item x="362"/>
        <item x="1772"/>
        <item x="163"/>
        <item x="619"/>
        <item x="676"/>
        <item x="677"/>
        <item x="29"/>
        <item x="755"/>
        <item x="14"/>
        <item x="44"/>
        <item x="1310"/>
        <item x="1862"/>
        <item x="1060"/>
        <item x="1061"/>
        <item x="785"/>
        <item x="1046"/>
        <item x="45"/>
        <item x="294"/>
        <item x="317"/>
        <item x="318"/>
        <item x="319"/>
        <item x="1532"/>
        <item x="770"/>
        <item x="717"/>
        <item x="1248"/>
        <item x="1533"/>
        <item x="647"/>
        <item x="648"/>
        <item x="1534"/>
        <item x="1535"/>
        <item x="1536"/>
        <item x="1537"/>
        <item x="1538"/>
        <item x="935"/>
        <item x="936"/>
        <item x="951"/>
        <item x="1568"/>
        <item x="1569"/>
        <item x="1550"/>
        <item x="1551"/>
        <item x="1552"/>
        <item x="1735"/>
        <item x="1736"/>
        <item x="1756"/>
        <item x="1757"/>
        <item x="920"/>
        <item x="952"/>
        <item x="1249"/>
        <item x="1250"/>
        <item x="1880"/>
        <item x="1881"/>
        <item x="1882"/>
        <item x="1883"/>
        <item x="1884"/>
        <item x="1266"/>
        <item x="1267"/>
        <item x="1685"/>
        <item x="1701"/>
        <item x="1702"/>
        <item x="1703"/>
        <item x="1773"/>
        <item x="1774"/>
        <item x="1739"/>
        <item x="1740"/>
        <item x="1759"/>
        <item x="1760"/>
        <item x="1741"/>
        <item x="1251"/>
        <item x="1252"/>
        <item x="1253"/>
        <item x="1553"/>
        <item x="1900"/>
        <item x="1554"/>
        <item x="1571"/>
        <item x="1572"/>
        <item x="1541"/>
        <item x="1573"/>
        <item x="1901"/>
        <item x="15"/>
        <item x="437"/>
        <item x="177"/>
        <item x="164"/>
        <item x="1665"/>
        <item x="1818"/>
        <item x="1807"/>
        <item x="1607"/>
        <item x="1608"/>
        <item x="1593"/>
        <item x="1623"/>
        <item x="324"/>
        <item x="325"/>
        <item x="299"/>
        <item x="300"/>
        <item x="1844"/>
        <item x="1865"/>
        <item x="1866"/>
        <item x="1845"/>
        <item x="1913"/>
        <item x="227"/>
        <item x="296"/>
        <item x="297"/>
        <item x="322"/>
        <item x="205"/>
        <item x="298"/>
        <item x="323"/>
        <item x="1236"/>
        <item x="1237"/>
        <item x="341"/>
        <item x="342"/>
        <item x="364"/>
        <item x="343"/>
        <item x="344"/>
        <item x="345"/>
        <item x="365"/>
        <item x="380"/>
        <item x="381"/>
        <item x="193"/>
        <item x="412"/>
        <item x="397"/>
        <item x="382"/>
        <item x="1020"/>
        <item x="996"/>
        <item x="1021"/>
        <item x="241"/>
        <item x="242"/>
        <item x="259"/>
        <item x="366"/>
        <item x="346"/>
        <item x="398"/>
        <item x="399"/>
        <item x="1039"/>
        <item x="1047"/>
        <item x="1048"/>
        <item x="1049"/>
        <item x="1137"/>
        <item x="1138"/>
        <item x="1106"/>
        <item x="1107"/>
        <item x="1108"/>
        <item x="1109"/>
        <item x="1095"/>
        <item x="1062"/>
        <item x="1076"/>
        <item x="1077"/>
        <item x="1078"/>
        <item x="1063"/>
        <item x="1415"/>
        <item x="1416"/>
        <item x="1376"/>
        <item x="1312"/>
        <item x="1293"/>
        <item x="1294"/>
        <item x="1313"/>
        <item x="1314"/>
        <item x="1315"/>
        <item x="1295"/>
        <item x="1316"/>
        <item x="1296"/>
        <item x="1297"/>
        <item x="1377"/>
        <item x="1343"/>
        <item x="1360"/>
        <item x="1361"/>
        <item x="1378"/>
        <item x="1362"/>
        <item x="1441"/>
        <item x="1442"/>
        <item x="718"/>
        <item x="719"/>
        <item x="1330"/>
        <item x="1331"/>
        <item x="795"/>
        <item x="756"/>
        <item x="796"/>
        <item x="797"/>
        <item x="798"/>
        <item x="853"/>
        <item x="802"/>
        <item x="820"/>
        <item x="581"/>
        <item x="604"/>
        <item x="605"/>
        <item x="592"/>
        <item x="678"/>
        <item x="679"/>
        <item x="680"/>
        <item x="681"/>
        <item x="635"/>
        <item x="771"/>
        <item x="786"/>
        <item x="787"/>
        <item x="737"/>
        <item x="738"/>
        <item x="739"/>
        <item x="140"/>
        <item x="772"/>
        <item x="1938"/>
        <item t="default"/>
      </items>
    </pivotField>
    <pivotField dragToRow="0" dragToCol="0" dragToPage="0" showAll="0" defaultSubtotal="0"/>
  </pivotFields>
  <rowFields count="1">
    <field x="19"/>
  </rowFields>
  <rowItems count="194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7"/>
    </i>
    <i>
      <x v="498"/>
    </i>
    <i>
      <x v="499"/>
    </i>
    <i>
      <x v="500"/>
    </i>
    <i>
      <x v="501"/>
    </i>
    <i>
      <x v="502"/>
    </i>
    <i>
      <x v="503"/>
    </i>
    <i>
      <x v="504"/>
    </i>
    <i>
      <x v="505"/>
    </i>
    <i>
      <x v="506"/>
    </i>
    <i>
      <x v="507"/>
    </i>
    <i>
      <x v="508"/>
    </i>
    <i>
      <x v="509"/>
    </i>
    <i>
      <x v="510"/>
    </i>
    <i>
      <x v="511"/>
    </i>
    <i>
      <x v="512"/>
    </i>
    <i>
      <x v="513"/>
    </i>
    <i>
      <x v="514"/>
    </i>
    <i>
      <x v="515"/>
    </i>
    <i>
      <x v="516"/>
    </i>
    <i>
      <x v="517"/>
    </i>
    <i>
      <x v="518"/>
    </i>
    <i>
      <x v="519"/>
    </i>
    <i>
      <x v="520"/>
    </i>
    <i>
      <x v="521"/>
    </i>
    <i>
      <x v="522"/>
    </i>
    <i>
      <x v="523"/>
    </i>
    <i>
      <x v="524"/>
    </i>
    <i>
      <x v="525"/>
    </i>
    <i>
      <x v="526"/>
    </i>
    <i>
      <x v="527"/>
    </i>
    <i>
      <x v="528"/>
    </i>
    <i>
      <x v="529"/>
    </i>
    <i>
      <x v="530"/>
    </i>
    <i>
      <x v="531"/>
    </i>
    <i>
      <x v="532"/>
    </i>
    <i>
      <x v="533"/>
    </i>
    <i>
      <x v="534"/>
    </i>
    <i>
      <x v="535"/>
    </i>
    <i>
      <x v="536"/>
    </i>
    <i>
      <x v="537"/>
    </i>
    <i>
      <x v="538"/>
    </i>
    <i>
      <x v="539"/>
    </i>
    <i>
      <x v="540"/>
    </i>
    <i>
      <x v="541"/>
    </i>
    <i>
      <x v="542"/>
    </i>
    <i>
      <x v="543"/>
    </i>
    <i>
      <x v="544"/>
    </i>
    <i>
      <x v="545"/>
    </i>
    <i>
      <x v="546"/>
    </i>
    <i>
      <x v="547"/>
    </i>
    <i>
      <x v="548"/>
    </i>
    <i>
      <x v="549"/>
    </i>
    <i>
      <x v="550"/>
    </i>
    <i>
      <x v="551"/>
    </i>
    <i>
      <x v="552"/>
    </i>
    <i>
      <x v="553"/>
    </i>
    <i>
      <x v="554"/>
    </i>
    <i>
      <x v="555"/>
    </i>
    <i>
      <x v="556"/>
    </i>
    <i>
      <x v="557"/>
    </i>
    <i>
      <x v="558"/>
    </i>
    <i>
      <x v="559"/>
    </i>
    <i>
      <x v="560"/>
    </i>
    <i>
      <x v="561"/>
    </i>
    <i>
      <x v="562"/>
    </i>
    <i>
      <x v="563"/>
    </i>
    <i>
      <x v="564"/>
    </i>
    <i>
      <x v="565"/>
    </i>
    <i>
      <x v="566"/>
    </i>
    <i>
      <x v="567"/>
    </i>
    <i>
      <x v="568"/>
    </i>
    <i>
      <x v="569"/>
    </i>
    <i>
      <x v="570"/>
    </i>
    <i>
      <x v="571"/>
    </i>
    <i>
      <x v="572"/>
    </i>
    <i>
      <x v="573"/>
    </i>
    <i>
      <x v="574"/>
    </i>
    <i>
      <x v="575"/>
    </i>
    <i>
      <x v="576"/>
    </i>
    <i>
      <x v="577"/>
    </i>
    <i>
      <x v="578"/>
    </i>
    <i>
      <x v="579"/>
    </i>
    <i>
      <x v="580"/>
    </i>
    <i>
      <x v="581"/>
    </i>
    <i>
      <x v="582"/>
    </i>
    <i>
      <x v="583"/>
    </i>
    <i>
      <x v="584"/>
    </i>
    <i>
      <x v="585"/>
    </i>
    <i>
      <x v="586"/>
    </i>
    <i>
      <x v="587"/>
    </i>
    <i>
      <x v="588"/>
    </i>
    <i>
      <x v="589"/>
    </i>
    <i>
      <x v="590"/>
    </i>
    <i>
      <x v="591"/>
    </i>
    <i>
      <x v="592"/>
    </i>
    <i>
      <x v="593"/>
    </i>
    <i>
      <x v="594"/>
    </i>
    <i>
      <x v="595"/>
    </i>
    <i>
      <x v="596"/>
    </i>
    <i>
      <x v="597"/>
    </i>
    <i>
      <x v="598"/>
    </i>
    <i>
      <x v="599"/>
    </i>
    <i>
      <x v="600"/>
    </i>
    <i>
      <x v="601"/>
    </i>
    <i>
      <x v="602"/>
    </i>
    <i>
      <x v="603"/>
    </i>
    <i>
      <x v="604"/>
    </i>
    <i>
      <x v="605"/>
    </i>
    <i>
      <x v="606"/>
    </i>
    <i>
      <x v="607"/>
    </i>
    <i>
      <x v="608"/>
    </i>
    <i>
      <x v="609"/>
    </i>
    <i>
      <x v="610"/>
    </i>
    <i>
      <x v="611"/>
    </i>
    <i>
      <x v="612"/>
    </i>
    <i>
      <x v="613"/>
    </i>
    <i>
      <x v="614"/>
    </i>
    <i>
      <x v="615"/>
    </i>
    <i>
      <x v="616"/>
    </i>
    <i>
      <x v="617"/>
    </i>
    <i>
      <x v="618"/>
    </i>
    <i>
      <x v="619"/>
    </i>
    <i>
      <x v="620"/>
    </i>
    <i>
      <x v="621"/>
    </i>
    <i>
      <x v="622"/>
    </i>
    <i>
      <x v="623"/>
    </i>
    <i>
      <x v="624"/>
    </i>
    <i>
      <x v="625"/>
    </i>
    <i>
      <x v="626"/>
    </i>
    <i>
      <x v="627"/>
    </i>
    <i>
      <x v="628"/>
    </i>
    <i>
      <x v="629"/>
    </i>
    <i>
      <x v="630"/>
    </i>
    <i>
      <x v="631"/>
    </i>
    <i>
      <x v="632"/>
    </i>
    <i>
      <x v="633"/>
    </i>
    <i>
      <x v="634"/>
    </i>
    <i>
      <x v="635"/>
    </i>
    <i>
      <x v="636"/>
    </i>
    <i>
      <x v="637"/>
    </i>
    <i>
      <x v="638"/>
    </i>
    <i>
      <x v="639"/>
    </i>
    <i>
      <x v="640"/>
    </i>
    <i>
      <x v="641"/>
    </i>
    <i>
      <x v="642"/>
    </i>
    <i>
      <x v="643"/>
    </i>
    <i>
      <x v="644"/>
    </i>
    <i>
      <x v="645"/>
    </i>
    <i>
      <x v="646"/>
    </i>
    <i>
      <x v="647"/>
    </i>
    <i>
      <x v="648"/>
    </i>
    <i>
      <x v="649"/>
    </i>
    <i>
      <x v="650"/>
    </i>
    <i>
      <x v="651"/>
    </i>
    <i>
      <x v="652"/>
    </i>
    <i>
      <x v="653"/>
    </i>
    <i>
      <x v="654"/>
    </i>
    <i>
      <x v="655"/>
    </i>
    <i>
      <x v="656"/>
    </i>
    <i>
      <x v="657"/>
    </i>
    <i>
      <x v="658"/>
    </i>
    <i>
      <x v="659"/>
    </i>
    <i>
      <x v="660"/>
    </i>
    <i>
      <x v="661"/>
    </i>
    <i>
      <x v="662"/>
    </i>
    <i>
      <x v="663"/>
    </i>
    <i>
      <x v="664"/>
    </i>
    <i>
      <x v="665"/>
    </i>
    <i>
      <x v="666"/>
    </i>
    <i>
      <x v="667"/>
    </i>
    <i>
      <x v="668"/>
    </i>
    <i>
      <x v="669"/>
    </i>
    <i>
      <x v="670"/>
    </i>
    <i>
      <x v="671"/>
    </i>
    <i>
      <x v="672"/>
    </i>
    <i>
      <x v="673"/>
    </i>
    <i>
      <x v="674"/>
    </i>
    <i>
      <x v="675"/>
    </i>
    <i>
      <x v="676"/>
    </i>
    <i>
      <x v="677"/>
    </i>
    <i>
      <x v="678"/>
    </i>
    <i>
      <x v="679"/>
    </i>
    <i>
      <x v="680"/>
    </i>
    <i>
      <x v="681"/>
    </i>
    <i>
      <x v="682"/>
    </i>
    <i>
      <x v="683"/>
    </i>
    <i>
      <x v="684"/>
    </i>
    <i>
      <x v="685"/>
    </i>
    <i>
      <x v="686"/>
    </i>
    <i>
      <x v="687"/>
    </i>
    <i>
      <x v="688"/>
    </i>
    <i>
      <x v="689"/>
    </i>
    <i>
      <x v="690"/>
    </i>
    <i>
      <x v="691"/>
    </i>
    <i>
      <x v="692"/>
    </i>
    <i>
      <x v="693"/>
    </i>
    <i>
      <x v="694"/>
    </i>
    <i>
      <x v="695"/>
    </i>
    <i>
      <x v="696"/>
    </i>
    <i>
      <x v="697"/>
    </i>
    <i>
      <x v="698"/>
    </i>
    <i>
      <x v="699"/>
    </i>
    <i>
      <x v="700"/>
    </i>
    <i>
      <x v="701"/>
    </i>
    <i>
      <x v="702"/>
    </i>
    <i>
      <x v="703"/>
    </i>
    <i>
      <x v="704"/>
    </i>
    <i>
      <x v="705"/>
    </i>
    <i>
      <x v="706"/>
    </i>
    <i>
      <x v="707"/>
    </i>
    <i>
      <x v="708"/>
    </i>
    <i>
      <x v="709"/>
    </i>
    <i>
      <x v="710"/>
    </i>
    <i>
      <x v="711"/>
    </i>
    <i>
      <x v="712"/>
    </i>
    <i>
      <x v="713"/>
    </i>
    <i>
      <x v="714"/>
    </i>
    <i>
      <x v="715"/>
    </i>
    <i>
      <x v="716"/>
    </i>
    <i>
      <x v="717"/>
    </i>
    <i>
      <x v="718"/>
    </i>
    <i>
      <x v="719"/>
    </i>
    <i>
      <x v="720"/>
    </i>
    <i>
      <x v="721"/>
    </i>
    <i>
      <x v="722"/>
    </i>
    <i>
      <x v="723"/>
    </i>
    <i>
      <x v="724"/>
    </i>
    <i>
      <x v="725"/>
    </i>
    <i>
      <x v="726"/>
    </i>
    <i>
      <x v="727"/>
    </i>
    <i>
      <x v="728"/>
    </i>
    <i>
      <x v="729"/>
    </i>
    <i>
      <x v="730"/>
    </i>
    <i>
      <x v="731"/>
    </i>
    <i>
      <x v="732"/>
    </i>
    <i>
      <x v="733"/>
    </i>
    <i>
      <x v="734"/>
    </i>
    <i>
      <x v="735"/>
    </i>
    <i>
      <x v="736"/>
    </i>
    <i>
      <x v="737"/>
    </i>
    <i>
      <x v="738"/>
    </i>
    <i>
      <x v="739"/>
    </i>
    <i>
      <x v="740"/>
    </i>
    <i>
      <x v="741"/>
    </i>
    <i>
      <x v="742"/>
    </i>
    <i>
      <x v="743"/>
    </i>
    <i>
      <x v="744"/>
    </i>
    <i>
      <x v="745"/>
    </i>
    <i>
      <x v="746"/>
    </i>
    <i>
      <x v="747"/>
    </i>
    <i>
      <x v="748"/>
    </i>
    <i>
      <x v="749"/>
    </i>
    <i>
      <x v="750"/>
    </i>
    <i>
      <x v="751"/>
    </i>
    <i>
      <x v="752"/>
    </i>
    <i>
      <x v="753"/>
    </i>
    <i>
      <x v="754"/>
    </i>
    <i>
      <x v="755"/>
    </i>
    <i>
      <x v="756"/>
    </i>
    <i>
      <x v="757"/>
    </i>
    <i>
      <x v="758"/>
    </i>
    <i>
      <x v="759"/>
    </i>
    <i>
      <x v="760"/>
    </i>
    <i>
      <x v="761"/>
    </i>
    <i>
      <x v="762"/>
    </i>
    <i>
      <x v="763"/>
    </i>
    <i>
      <x v="764"/>
    </i>
    <i>
      <x v="765"/>
    </i>
    <i>
      <x v="766"/>
    </i>
    <i>
      <x v="767"/>
    </i>
    <i>
      <x v="768"/>
    </i>
    <i>
      <x v="769"/>
    </i>
    <i>
      <x v="770"/>
    </i>
    <i>
      <x v="771"/>
    </i>
    <i>
      <x v="772"/>
    </i>
    <i>
      <x v="773"/>
    </i>
    <i>
      <x v="774"/>
    </i>
    <i>
      <x v="775"/>
    </i>
    <i>
      <x v="776"/>
    </i>
    <i>
      <x v="777"/>
    </i>
    <i>
      <x v="778"/>
    </i>
    <i>
      <x v="779"/>
    </i>
    <i>
      <x v="780"/>
    </i>
    <i>
      <x v="781"/>
    </i>
    <i>
      <x v="782"/>
    </i>
    <i>
      <x v="783"/>
    </i>
    <i>
      <x v="784"/>
    </i>
    <i>
      <x v="785"/>
    </i>
    <i>
      <x v="786"/>
    </i>
    <i>
      <x v="787"/>
    </i>
    <i>
      <x v="788"/>
    </i>
    <i>
      <x v="789"/>
    </i>
    <i>
      <x v="790"/>
    </i>
    <i>
      <x v="791"/>
    </i>
    <i>
      <x v="792"/>
    </i>
    <i>
      <x v="793"/>
    </i>
    <i>
      <x v="794"/>
    </i>
    <i>
      <x v="795"/>
    </i>
    <i>
      <x v="796"/>
    </i>
    <i>
      <x v="797"/>
    </i>
    <i>
      <x v="798"/>
    </i>
    <i>
      <x v="799"/>
    </i>
    <i>
      <x v="800"/>
    </i>
    <i>
      <x v="801"/>
    </i>
    <i>
      <x v="802"/>
    </i>
    <i>
      <x v="803"/>
    </i>
    <i>
      <x v="804"/>
    </i>
    <i>
      <x v="805"/>
    </i>
    <i>
      <x v="806"/>
    </i>
    <i>
      <x v="807"/>
    </i>
    <i>
      <x v="808"/>
    </i>
    <i>
      <x v="809"/>
    </i>
    <i>
      <x v="810"/>
    </i>
    <i>
      <x v="811"/>
    </i>
    <i>
      <x v="812"/>
    </i>
    <i>
      <x v="813"/>
    </i>
    <i>
      <x v="814"/>
    </i>
    <i>
      <x v="815"/>
    </i>
    <i>
      <x v="816"/>
    </i>
    <i>
      <x v="817"/>
    </i>
    <i>
      <x v="818"/>
    </i>
    <i>
      <x v="819"/>
    </i>
    <i>
      <x v="820"/>
    </i>
    <i>
      <x v="821"/>
    </i>
    <i>
      <x v="822"/>
    </i>
    <i>
      <x v="823"/>
    </i>
    <i>
      <x v="824"/>
    </i>
    <i>
      <x v="825"/>
    </i>
    <i>
      <x v="826"/>
    </i>
    <i>
      <x v="827"/>
    </i>
    <i>
      <x v="828"/>
    </i>
    <i>
      <x v="829"/>
    </i>
    <i>
      <x v="830"/>
    </i>
    <i>
      <x v="831"/>
    </i>
    <i>
      <x v="832"/>
    </i>
    <i>
      <x v="833"/>
    </i>
    <i>
      <x v="834"/>
    </i>
    <i>
      <x v="835"/>
    </i>
    <i>
      <x v="836"/>
    </i>
    <i>
      <x v="837"/>
    </i>
    <i>
      <x v="838"/>
    </i>
    <i>
      <x v="839"/>
    </i>
    <i>
      <x v="840"/>
    </i>
    <i>
      <x v="841"/>
    </i>
    <i>
      <x v="842"/>
    </i>
    <i>
      <x v="843"/>
    </i>
    <i>
      <x v="844"/>
    </i>
    <i>
      <x v="845"/>
    </i>
    <i>
      <x v="846"/>
    </i>
    <i>
      <x v="847"/>
    </i>
    <i>
      <x v="848"/>
    </i>
    <i>
      <x v="849"/>
    </i>
    <i>
      <x v="850"/>
    </i>
    <i>
      <x v="851"/>
    </i>
    <i>
      <x v="852"/>
    </i>
    <i>
      <x v="853"/>
    </i>
    <i>
      <x v="854"/>
    </i>
    <i>
      <x v="855"/>
    </i>
    <i>
      <x v="856"/>
    </i>
    <i>
      <x v="857"/>
    </i>
    <i>
      <x v="858"/>
    </i>
    <i>
      <x v="859"/>
    </i>
    <i>
      <x v="860"/>
    </i>
    <i>
      <x v="861"/>
    </i>
    <i>
      <x v="862"/>
    </i>
    <i>
      <x v="863"/>
    </i>
    <i>
      <x v="864"/>
    </i>
    <i>
      <x v="865"/>
    </i>
    <i>
      <x v="866"/>
    </i>
    <i>
      <x v="867"/>
    </i>
    <i>
      <x v="868"/>
    </i>
    <i>
      <x v="869"/>
    </i>
    <i>
      <x v="870"/>
    </i>
    <i>
      <x v="871"/>
    </i>
    <i>
      <x v="872"/>
    </i>
    <i>
      <x v="873"/>
    </i>
    <i>
      <x v="874"/>
    </i>
    <i>
      <x v="875"/>
    </i>
    <i>
      <x v="876"/>
    </i>
    <i>
      <x v="877"/>
    </i>
    <i>
      <x v="878"/>
    </i>
    <i>
      <x v="879"/>
    </i>
    <i>
      <x v="880"/>
    </i>
    <i>
      <x v="881"/>
    </i>
    <i>
      <x v="882"/>
    </i>
    <i>
      <x v="883"/>
    </i>
    <i>
      <x v="884"/>
    </i>
    <i>
      <x v="885"/>
    </i>
    <i>
      <x v="886"/>
    </i>
    <i>
      <x v="887"/>
    </i>
    <i>
      <x v="888"/>
    </i>
    <i>
      <x v="889"/>
    </i>
    <i>
      <x v="890"/>
    </i>
    <i>
      <x v="891"/>
    </i>
    <i>
      <x v="892"/>
    </i>
    <i>
      <x v="893"/>
    </i>
    <i>
      <x v="894"/>
    </i>
    <i>
      <x v="895"/>
    </i>
    <i>
      <x v="896"/>
    </i>
    <i>
      <x v="897"/>
    </i>
    <i>
      <x v="898"/>
    </i>
    <i>
      <x v="899"/>
    </i>
    <i>
      <x v="900"/>
    </i>
    <i>
      <x v="901"/>
    </i>
    <i>
      <x v="902"/>
    </i>
    <i>
      <x v="903"/>
    </i>
    <i>
      <x v="904"/>
    </i>
    <i>
      <x v="905"/>
    </i>
    <i>
      <x v="906"/>
    </i>
    <i>
      <x v="907"/>
    </i>
    <i>
      <x v="908"/>
    </i>
    <i>
      <x v="909"/>
    </i>
    <i>
      <x v="910"/>
    </i>
    <i>
      <x v="911"/>
    </i>
    <i>
      <x v="912"/>
    </i>
    <i>
      <x v="913"/>
    </i>
    <i>
      <x v="914"/>
    </i>
    <i>
      <x v="915"/>
    </i>
    <i>
      <x v="916"/>
    </i>
    <i>
      <x v="917"/>
    </i>
    <i>
      <x v="918"/>
    </i>
    <i>
      <x v="919"/>
    </i>
    <i>
      <x v="920"/>
    </i>
    <i>
      <x v="921"/>
    </i>
    <i>
      <x v="922"/>
    </i>
    <i>
      <x v="923"/>
    </i>
    <i>
      <x v="924"/>
    </i>
    <i>
      <x v="925"/>
    </i>
    <i>
      <x v="926"/>
    </i>
    <i>
      <x v="927"/>
    </i>
    <i>
      <x v="928"/>
    </i>
    <i>
      <x v="929"/>
    </i>
    <i>
      <x v="930"/>
    </i>
    <i>
      <x v="931"/>
    </i>
    <i>
      <x v="932"/>
    </i>
    <i>
      <x v="933"/>
    </i>
    <i>
      <x v="934"/>
    </i>
    <i>
      <x v="935"/>
    </i>
    <i>
      <x v="936"/>
    </i>
    <i>
      <x v="937"/>
    </i>
    <i>
      <x v="938"/>
    </i>
    <i>
      <x v="939"/>
    </i>
    <i>
      <x v="940"/>
    </i>
    <i>
      <x v="941"/>
    </i>
    <i>
      <x v="942"/>
    </i>
    <i>
      <x v="943"/>
    </i>
    <i>
      <x v="944"/>
    </i>
    <i>
      <x v="945"/>
    </i>
    <i>
      <x v="946"/>
    </i>
    <i>
      <x v="947"/>
    </i>
    <i>
      <x v="948"/>
    </i>
    <i>
      <x v="949"/>
    </i>
    <i>
      <x v="950"/>
    </i>
    <i>
      <x v="951"/>
    </i>
    <i>
      <x v="952"/>
    </i>
    <i>
      <x v="953"/>
    </i>
    <i>
      <x v="954"/>
    </i>
    <i>
      <x v="955"/>
    </i>
    <i>
      <x v="956"/>
    </i>
    <i>
      <x v="957"/>
    </i>
    <i>
      <x v="958"/>
    </i>
    <i>
      <x v="959"/>
    </i>
    <i>
      <x v="960"/>
    </i>
    <i>
      <x v="961"/>
    </i>
    <i>
      <x v="962"/>
    </i>
    <i>
      <x v="963"/>
    </i>
    <i>
      <x v="964"/>
    </i>
    <i>
      <x v="965"/>
    </i>
    <i>
      <x v="966"/>
    </i>
    <i>
      <x v="967"/>
    </i>
    <i>
      <x v="968"/>
    </i>
    <i>
      <x v="969"/>
    </i>
    <i>
      <x v="970"/>
    </i>
    <i>
      <x v="971"/>
    </i>
    <i>
      <x v="972"/>
    </i>
    <i>
      <x v="973"/>
    </i>
    <i>
      <x v="974"/>
    </i>
    <i>
      <x v="975"/>
    </i>
    <i>
      <x v="976"/>
    </i>
    <i>
      <x v="977"/>
    </i>
    <i>
      <x v="978"/>
    </i>
    <i>
      <x v="979"/>
    </i>
    <i>
      <x v="980"/>
    </i>
    <i>
      <x v="981"/>
    </i>
    <i>
      <x v="982"/>
    </i>
    <i>
      <x v="983"/>
    </i>
    <i>
      <x v="984"/>
    </i>
    <i>
      <x v="985"/>
    </i>
    <i>
      <x v="986"/>
    </i>
    <i>
      <x v="987"/>
    </i>
    <i>
      <x v="988"/>
    </i>
    <i>
      <x v="989"/>
    </i>
    <i>
      <x v="990"/>
    </i>
    <i>
      <x v="991"/>
    </i>
    <i>
      <x v="992"/>
    </i>
    <i>
      <x v="993"/>
    </i>
    <i>
      <x v="994"/>
    </i>
    <i>
      <x v="995"/>
    </i>
    <i>
      <x v="996"/>
    </i>
    <i>
      <x v="997"/>
    </i>
    <i>
      <x v="998"/>
    </i>
    <i>
      <x v="999"/>
    </i>
    <i>
      <x v="1000"/>
    </i>
    <i>
      <x v="1001"/>
    </i>
    <i>
      <x v="1002"/>
    </i>
    <i>
      <x v="1003"/>
    </i>
    <i>
      <x v="1004"/>
    </i>
    <i>
      <x v="1005"/>
    </i>
    <i>
      <x v="1006"/>
    </i>
    <i>
      <x v="1007"/>
    </i>
    <i>
      <x v="1008"/>
    </i>
    <i>
      <x v="1009"/>
    </i>
    <i>
      <x v="1010"/>
    </i>
    <i>
      <x v="1011"/>
    </i>
    <i>
      <x v="1012"/>
    </i>
    <i>
      <x v="1013"/>
    </i>
    <i>
      <x v="1014"/>
    </i>
    <i>
      <x v="1015"/>
    </i>
    <i>
      <x v="1016"/>
    </i>
    <i>
      <x v="1017"/>
    </i>
    <i>
      <x v="1018"/>
    </i>
    <i>
      <x v="1019"/>
    </i>
    <i>
      <x v="1020"/>
    </i>
    <i>
      <x v="1021"/>
    </i>
    <i>
      <x v="1022"/>
    </i>
    <i>
      <x v="1023"/>
    </i>
    <i>
      <x v="1024"/>
    </i>
    <i>
      <x v="1025"/>
    </i>
    <i>
      <x v="1026"/>
    </i>
    <i>
      <x v="1027"/>
    </i>
    <i>
      <x v="1028"/>
    </i>
    <i>
      <x v="1029"/>
    </i>
    <i>
      <x v="1030"/>
    </i>
    <i>
      <x v="1031"/>
    </i>
    <i>
      <x v="1032"/>
    </i>
    <i>
      <x v="1033"/>
    </i>
    <i>
      <x v="1034"/>
    </i>
    <i>
      <x v="1035"/>
    </i>
    <i>
      <x v="1036"/>
    </i>
    <i>
      <x v="1037"/>
    </i>
    <i>
      <x v="1038"/>
    </i>
    <i>
      <x v="1039"/>
    </i>
    <i>
      <x v="1040"/>
    </i>
    <i>
      <x v="1041"/>
    </i>
    <i>
      <x v="1042"/>
    </i>
    <i>
      <x v="1043"/>
    </i>
    <i>
      <x v="1044"/>
    </i>
    <i>
      <x v="1045"/>
    </i>
    <i>
      <x v="1046"/>
    </i>
    <i>
      <x v="1047"/>
    </i>
    <i>
      <x v="1048"/>
    </i>
    <i>
      <x v="1049"/>
    </i>
    <i>
      <x v="1050"/>
    </i>
    <i>
      <x v="1051"/>
    </i>
    <i>
      <x v="1052"/>
    </i>
    <i>
      <x v="1053"/>
    </i>
    <i>
      <x v="1054"/>
    </i>
    <i>
      <x v="1055"/>
    </i>
    <i>
      <x v="1056"/>
    </i>
    <i>
      <x v="1057"/>
    </i>
    <i>
      <x v="1058"/>
    </i>
    <i>
      <x v="1059"/>
    </i>
    <i>
      <x v="1060"/>
    </i>
    <i>
      <x v="1061"/>
    </i>
    <i>
      <x v="1062"/>
    </i>
    <i>
      <x v="1063"/>
    </i>
    <i>
      <x v="1064"/>
    </i>
    <i>
      <x v="1065"/>
    </i>
    <i>
      <x v="1066"/>
    </i>
    <i>
      <x v="1067"/>
    </i>
    <i>
      <x v="1068"/>
    </i>
    <i>
      <x v="1069"/>
    </i>
    <i>
      <x v="1070"/>
    </i>
    <i>
      <x v="1071"/>
    </i>
    <i>
      <x v="1072"/>
    </i>
    <i>
      <x v="1073"/>
    </i>
    <i>
      <x v="1074"/>
    </i>
    <i>
      <x v="1075"/>
    </i>
    <i>
      <x v="1076"/>
    </i>
    <i>
      <x v="1077"/>
    </i>
    <i>
      <x v="1078"/>
    </i>
    <i>
      <x v="1079"/>
    </i>
    <i>
      <x v="1080"/>
    </i>
    <i>
      <x v="1081"/>
    </i>
    <i>
      <x v="1082"/>
    </i>
    <i>
      <x v="1083"/>
    </i>
    <i>
      <x v="1084"/>
    </i>
    <i>
      <x v="1085"/>
    </i>
    <i>
      <x v="1086"/>
    </i>
    <i>
      <x v="1087"/>
    </i>
    <i>
      <x v="1088"/>
    </i>
    <i>
      <x v="1089"/>
    </i>
    <i>
      <x v="1090"/>
    </i>
    <i>
      <x v="1091"/>
    </i>
    <i>
      <x v="1092"/>
    </i>
    <i>
      <x v="1093"/>
    </i>
    <i>
      <x v="1094"/>
    </i>
    <i>
      <x v="1095"/>
    </i>
    <i>
      <x v="1096"/>
    </i>
    <i>
      <x v="1097"/>
    </i>
    <i>
      <x v="1098"/>
    </i>
    <i>
      <x v="1099"/>
    </i>
    <i>
      <x v="1100"/>
    </i>
    <i>
      <x v="1101"/>
    </i>
    <i>
      <x v="1102"/>
    </i>
    <i>
      <x v="1103"/>
    </i>
    <i>
      <x v="1104"/>
    </i>
    <i>
      <x v="1105"/>
    </i>
    <i>
      <x v="1106"/>
    </i>
    <i>
      <x v="1107"/>
    </i>
    <i>
      <x v="1108"/>
    </i>
    <i>
      <x v="1109"/>
    </i>
    <i>
      <x v="1110"/>
    </i>
    <i>
      <x v="1111"/>
    </i>
    <i>
      <x v="1112"/>
    </i>
    <i>
      <x v="1113"/>
    </i>
    <i>
      <x v="1114"/>
    </i>
    <i>
      <x v="1115"/>
    </i>
    <i>
      <x v="1116"/>
    </i>
    <i>
      <x v="1117"/>
    </i>
    <i>
      <x v="1118"/>
    </i>
    <i>
      <x v="1119"/>
    </i>
    <i>
      <x v="1120"/>
    </i>
    <i>
      <x v="1121"/>
    </i>
    <i>
      <x v="1122"/>
    </i>
    <i>
      <x v="1123"/>
    </i>
    <i>
      <x v="1124"/>
    </i>
    <i>
      <x v="1125"/>
    </i>
    <i>
      <x v="1126"/>
    </i>
    <i>
      <x v="1127"/>
    </i>
    <i>
      <x v="1128"/>
    </i>
    <i>
      <x v="1129"/>
    </i>
    <i>
      <x v="1130"/>
    </i>
    <i>
      <x v="1131"/>
    </i>
    <i>
      <x v="1132"/>
    </i>
    <i>
      <x v="1133"/>
    </i>
    <i>
      <x v="1134"/>
    </i>
    <i>
      <x v="1135"/>
    </i>
    <i>
      <x v="1136"/>
    </i>
    <i>
      <x v="1137"/>
    </i>
    <i>
      <x v="1138"/>
    </i>
    <i>
      <x v="1139"/>
    </i>
    <i>
      <x v="1140"/>
    </i>
    <i>
      <x v="1141"/>
    </i>
    <i>
      <x v="1142"/>
    </i>
    <i>
      <x v="1143"/>
    </i>
    <i>
      <x v="1144"/>
    </i>
    <i>
      <x v="1145"/>
    </i>
    <i>
      <x v="1146"/>
    </i>
    <i>
      <x v="1147"/>
    </i>
    <i>
      <x v="1148"/>
    </i>
    <i>
      <x v="1149"/>
    </i>
    <i>
      <x v="1150"/>
    </i>
    <i>
      <x v="1151"/>
    </i>
    <i>
      <x v="1152"/>
    </i>
    <i>
      <x v="1153"/>
    </i>
    <i>
      <x v="1154"/>
    </i>
    <i>
      <x v="1155"/>
    </i>
    <i>
      <x v="1156"/>
    </i>
    <i>
      <x v="1157"/>
    </i>
    <i>
      <x v="1158"/>
    </i>
    <i>
      <x v="1159"/>
    </i>
    <i>
      <x v="1160"/>
    </i>
    <i>
      <x v="1161"/>
    </i>
    <i>
      <x v="1162"/>
    </i>
    <i>
      <x v="1163"/>
    </i>
    <i>
      <x v="1164"/>
    </i>
    <i>
      <x v="1165"/>
    </i>
    <i>
      <x v="1166"/>
    </i>
    <i>
      <x v="1167"/>
    </i>
    <i>
      <x v="1168"/>
    </i>
    <i>
      <x v="1169"/>
    </i>
    <i>
      <x v="1170"/>
    </i>
    <i>
      <x v="1171"/>
    </i>
    <i>
      <x v="1172"/>
    </i>
    <i>
      <x v="1173"/>
    </i>
    <i>
      <x v="1174"/>
    </i>
    <i>
      <x v="1175"/>
    </i>
    <i>
      <x v="1176"/>
    </i>
    <i>
      <x v="1177"/>
    </i>
    <i>
      <x v="1178"/>
    </i>
    <i>
      <x v="1179"/>
    </i>
    <i>
      <x v="1180"/>
    </i>
    <i>
      <x v="1181"/>
    </i>
    <i>
      <x v="1182"/>
    </i>
    <i>
      <x v="1183"/>
    </i>
    <i>
      <x v="1184"/>
    </i>
    <i>
      <x v="1185"/>
    </i>
    <i>
      <x v="1186"/>
    </i>
    <i>
      <x v="1187"/>
    </i>
    <i>
      <x v="1188"/>
    </i>
    <i>
      <x v="1189"/>
    </i>
    <i>
      <x v="1190"/>
    </i>
    <i>
      <x v="1191"/>
    </i>
    <i>
      <x v="1192"/>
    </i>
    <i>
      <x v="1193"/>
    </i>
    <i>
      <x v="1194"/>
    </i>
    <i>
      <x v="1195"/>
    </i>
    <i>
      <x v="1196"/>
    </i>
    <i>
      <x v="1197"/>
    </i>
    <i>
      <x v="1198"/>
    </i>
    <i>
      <x v="1199"/>
    </i>
    <i>
      <x v="1200"/>
    </i>
    <i>
      <x v="1201"/>
    </i>
    <i>
      <x v="1202"/>
    </i>
    <i>
      <x v="1203"/>
    </i>
    <i>
      <x v="1204"/>
    </i>
    <i>
      <x v="1205"/>
    </i>
    <i>
      <x v="1206"/>
    </i>
    <i>
      <x v="1207"/>
    </i>
    <i>
      <x v="1208"/>
    </i>
    <i>
      <x v="1209"/>
    </i>
    <i>
      <x v="1210"/>
    </i>
    <i>
      <x v="1211"/>
    </i>
    <i>
      <x v="1212"/>
    </i>
    <i>
      <x v="1213"/>
    </i>
    <i>
      <x v="1214"/>
    </i>
    <i>
      <x v="1215"/>
    </i>
    <i>
      <x v="1216"/>
    </i>
    <i>
      <x v="1217"/>
    </i>
    <i>
      <x v="1218"/>
    </i>
    <i>
      <x v="1219"/>
    </i>
    <i>
      <x v="1220"/>
    </i>
    <i>
      <x v="1221"/>
    </i>
    <i>
      <x v="1222"/>
    </i>
    <i>
      <x v="1223"/>
    </i>
    <i>
      <x v="1224"/>
    </i>
    <i>
      <x v="1225"/>
    </i>
    <i>
      <x v="1226"/>
    </i>
    <i>
      <x v="1227"/>
    </i>
    <i>
      <x v="1228"/>
    </i>
    <i>
      <x v="1229"/>
    </i>
    <i>
      <x v="1230"/>
    </i>
    <i>
      <x v="1231"/>
    </i>
    <i>
      <x v="1232"/>
    </i>
    <i>
      <x v="1233"/>
    </i>
    <i>
      <x v="1234"/>
    </i>
    <i>
      <x v="1235"/>
    </i>
    <i>
      <x v="1236"/>
    </i>
    <i>
      <x v="1237"/>
    </i>
    <i>
      <x v="1238"/>
    </i>
    <i>
      <x v="1239"/>
    </i>
    <i>
      <x v="1240"/>
    </i>
    <i>
      <x v="1241"/>
    </i>
    <i>
      <x v="1242"/>
    </i>
    <i>
      <x v="1243"/>
    </i>
    <i>
      <x v="1244"/>
    </i>
    <i>
      <x v="1245"/>
    </i>
    <i>
      <x v="1246"/>
    </i>
    <i>
      <x v="1247"/>
    </i>
    <i>
      <x v="1248"/>
    </i>
    <i>
      <x v="1249"/>
    </i>
    <i>
      <x v="1250"/>
    </i>
    <i>
      <x v="1251"/>
    </i>
    <i>
      <x v="1252"/>
    </i>
    <i>
      <x v="1253"/>
    </i>
    <i>
      <x v="1254"/>
    </i>
    <i>
      <x v="1255"/>
    </i>
    <i>
      <x v="1256"/>
    </i>
    <i>
      <x v="1257"/>
    </i>
    <i>
      <x v="1258"/>
    </i>
    <i>
      <x v="1259"/>
    </i>
    <i>
      <x v="1260"/>
    </i>
    <i>
      <x v="1261"/>
    </i>
    <i>
      <x v="1262"/>
    </i>
    <i>
      <x v="1263"/>
    </i>
    <i>
      <x v="1264"/>
    </i>
    <i>
      <x v="1265"/>
    </i>
    <i>
      <x v="1266"/>
    </i>
    <i>
      <x v="1267"/>
    </i>
    <i>
      <x v="1268"/>
    </i>
    <i>
      <x v="1269"/>
    </i>
    <i>
      <x v="1270"/>
    </i>
    <i>
      <x v="1271"/>
    </i>
    <i>
      <x v="1272"/>
    </i>
    <i>
      <x v="1273"/>
    </i>
    <i>
      <x v="1274"/>
    </i>
    <i>
      <x v="1275"/>
    </i>
    <i>
      <x v="1276"/>
    </i>
    <i>
      <x v="1277"/>
    </i>
    <i>
      <x v="1278"/>
    </i>
    <i>
      <x v="1279"/>
    </i>
    <i>
      <x v="1280"/>
    </i>
    <i>
      <x v="1281"/>
    </i>
    <i>
      <x v="1282"/>
    </i>
    <i>
      <x v="1283"/>
    </i>
    <i>
      <x v="1284"/>
    </i>
    <i>
      <x v="1285"/>
    </i>
    <i>
      <x v="1286"/>
    </i>
    <i>
      <x v="1287"/>
    </i>
    <i>
      <x v="1288"/>
    </i>
    <i>
      <x v="1289"/>
    </i>
    <i>
      <x v="1290"/>
    </i>
    <i>
      <x v="1291"/>
    </i>
    <i>
      <x v="1292"/>
    </i>
    <i>
      <x v="1293"/>
    </i>
    <i>
      <x v="1294"/>
    </i>
    <i>
      <x v="1295"/>
    </i>
    <i>
      <x v="1296"/>
    </i>
    <i>
      <x v="1297"/>
    </i>
    <i>
      <x v="1298"/>
    </i>
    <i>
      <x v="1299"/>
    </i>
    <i>
      <x v="1300"/>
    </i>
    <i>
      <x v="1301"/>
    </i>
    <i>
      <x v="1302"/>
    </i>
    <i>
      <x v="1303"/>
    </i>
    <i>
      <x v="1304"/>
    </i>
    <i>
      <x v="1305"/>
    </i>
    <i>
      <x v="1306"/>
    </i>
    <i>
      <x v="1307"/>
    </i>
    <i>
      <x v="1308"/>
    </i>
    <i>
      <x v="1309"/>
    </i>
    <i>
      <x v="1310"/>
    </i>
    <i>
      <x v="1311"/>
    </i>
    <i>
      <x v="1312"/>
    </i>
    <i>
      <x v="1313"/>
    </i>
    <i>
      <x v="1314"/>
    </i>
    <i>
      <x v="1315"/>
    </i>
    <i>
      <x v="1316"/>
    </i>
    <i>
      <x v="1317"/>
    </i>
    <i>
      <x v="1318"/>
    </i>
    <i>
      <x v="1319"/>
    </i>
    <i>
      <x v="1320"/>
    </i>
    <i>
      <x v="1321"/>
    </i>
    <i>
      <x v="1322"/>
    </i>
    <i>
      <x v="1323"/>
    </i>
    <i>
      <x v="1324"/>
    </i>
    <i>
      <x v="1325"/>
    </i>
    <i>
      <x v="1326"/>
    </i>
    <i>
      <x v="1327"/>
    </i>
    <i>
      <x v="1328"/>
    </i>
    <i>
      <x v="1329"/>
    </i>
    <i>
      <x v="1330"/>
    </i>
    <i>
      <x v="1331"/>
    </i>
    <i>
      <x v="1332"/>
    </i>
    <i>
      <x v="1333"/>
    </i>
    <i>
      <x v="1334"/>
    </i>
    <i>
      <x v="1335"/>
    </i>
    <i>
      <x v="1336"/>
    </i>
    <i>
      <x v="1337"/>
    </i>
    <i>
      <x v="1338"/>
    </i>
    <i>
      <x v="1339"/>
    </i>
    <i>
      <x v="1340"/>
    </i>
    <i>
      <x v="1341"/>
    </i>
    <i>
      <x v="1342"/>
    </i>
    <i>
      <x v="1343"/>
    </i>
    <i>
      <x v="1344"/>
    </i>
    <i>
      <x v="1345"/>
    </i>
    <i>
      <x v="1346"/>
    </i>
    <i>
      <x v="1347"/>
    </i>
    <i>
      <x v="1348"/>
    </i>
    <i>
      <x v="1349"/>
    </i>
    <i>
      <x v="1350"/>
    </i>
    <i>
      <x v="1351"/>
    </i>
    <i>
      <x v="1352"/>
    </i>
    <i>
      <x v="1353"/>
    </i>
    <i>
      <x v="1354"/>
    </i>
    <i>
      <x v="1355"/>
    </i>
    <i>
      <x v="1356"/>
    </i>
    <i>
      <x v="1357"/>
    </i>
    <i>
      <x v="1358"/>
    </i>
    <i>
      <x v="1359"/>
    </i>
    <i>
      <x v="1360"/>
    </i>
    <i>
      <x v="1361"/>
    </i>
    <i>
      <x v="1362"/>
    </i>
    <i>
      <x v="1363"/>
    </i>
    <i>
      <x v="1364"/>
    </i>
    <i>
      <x v="1365"/>
    </i>
    <i>
      <x v="1366"/>
    </i>
    <i>
      <x v="1367"/>
    </i>
    <i>
      <x v="1368"/>
    </i>
    <i>
      <x v="1369"/>
    </i>
    <i>
      <x v="1370"/>
    </i>
    <i>
      <x v="1371"/>
    </i>
    <i>
      <x v="1372"/>
    </i>
    <i>
      <x v="1373"/>
    </i>
    <i>
      <x v="1374"/>
    </i>
    <i>
      <x v="1375"/>
    </i>
    <i>
      <x v="1376"/>
    </i>
    <i>
      <x v="1377"/>
    </i>
    <i>
      <x v="1378"/>
    </i>
    <i>
      <x v="1379"/>
    </i>
    <i>
      <x v="1380"/>
    </i>
    <i>
      <x v="1381"/>
    </i>
    <i>
      <x v="1382"/>
    </i>
    <i>
      <x v="1383"/>
    </i>
    <i>
      <x v="1384"/>
    </i>
    <i>
      <x v="1385"/>
    </i>
    <i>
      <x v="1386"/>
    </i>
    <i>
      <x v="1387"/>
    </i>
    <i>
      <x v="1388"/>
    </i>
    <i>
      <x v="1389"/>
    </i>
    <i>
      <x v="1390"/>
    </i>
    <i>
      <x v="1391"/>
    </i>
    <i>
      <x v="1392"/>
    </i>
    <i>
      <x v="1393"/>
    </i>
    <i>
      <x v="1394"/>
    </i>
    <i>
      <x v="1395"/>
    </i>
    <i>
      <x v="1396"/>
    </i>
    <i>
      <x v="1397"/>
    </i>
    <i>
      <x v="1398"/>
    </i>
    <i>
      <x v="1399"/>
    </i>
    <i>
      <x v="1400"/>
    </i>
    <i>
      <x v="1401"/>
    </i>
    <i>
      <x v="1402"/>
    </i>
    <i>
      <x v="1403"/>
    </i>
    <i>
      <x v="1404"/>
    </i>
    <i>
      <x v="1405"/>
    </i>
    <i>
      <x v="1406"/>
    </i>
    <i>
      <x v="1407"/>
    </i>
    <i>
      <x v="1408"/>
    </i>
    <i>
      <x v="1409"/>
    </i>
    <i>
      <x v="1410"/>
    </i>
    <i>
      <x v="1411"/>
    </i>
    <i>
      <x v="1412"/>
    </i>
    <i>
      <x v="1413"/>
    </i>
    <i>
      <x v="1414"/>
    </i>
    <i>
      <x v="1415"/>
    </i>
    <i>
      <x v="1416"/>
    </i>
    <i>
      <x v="1417"/>
    </i>
    <i>
      <x v="1418"/>
    </i>
    <i>
      <x v="1419"/>
    </i>
    <i>
      <x v="1420"/>
    </i>
    <i>
      <x v="1421"/>
    </i>
    <i>
      <x v="1422"/>
    </i>
    <i>
      <x v="1423"/>
    </i>
    <i>
      <x v="1424"/>
    </i>
    <i>
      <x v="1425"/>
    </i>
    <i>
      <x v="1426"/>
    </i>
    <i>
      <x v="1427"/>
    </i>
    <i>
      <x v="1428"/>
    </i>
    <i>
      <x v="1429"/>
    </i>
    <i>
      <x v="1430"/>
    </i>
    <i>
      <x v="1431"/>
    </i>
    <i>
      <x v="1432"/>
    </i>
    <i>
      <x v="1433"/>
    </i>
    <i>
      <x v="1434"/>
    </i>
    <i>
      <x v="1435"/>
    </i>
    <i>
      <x v="1436"/>
    </i>
    <i>
      <x v="1437"/>
    </i>
    <i>
      <x v="1438"/>
    </i>
    <i>
      <x v="1439"/>
    </i>
    <i>
      <x v="1440"/>
    </i>
    <i>
      <x v="1441"/>
    </i>
    <i>
      <x v="1442"/>
    </i>
    <i>
      <x v="1443"/>
    </i>
    <i>
      <x v="1444"/>
    </i>
    <i>
      <x v="1445"/>
    </i>
    <i>
      <x v="1446"/>
    </i>
    <i>
      <x v="1447"/>
    </i>
    <i>
      <x v="1448"/>
    </i>
    <i>
      <x v="1449"/>
    </i>
    <i>
      <x v="1450"/>
    </i>
    <i>
      <x v="1451"/>
    </i>
    <i>
      <x v="1452"/>
    </i>
    <i>
      <x v="1453"/>
    </i>
    <i>
      <x v="1454"/>
    </i>
    <i>
      <x v="1455"/>
    </i>
    <i>
      <x v="1456"/>
    </i>
    <i>
      <x v="1457"/>
    </i>
    <i>
      <x v="1458"/>
    </i>
    <i>
      <x v="1459"/>
    </i>
    <i>
      <x v="1460"/>
    </i>
    <i>
      <x v="1461"/>
    </i>
    <i>
      <x v="1462"/>
    </i>
    <i>
      <x v="1463"/>
    </i>
    <i>
      <x v="1464"/>
    </i>
    <i>
      <x v="1465"/>
    </i>
    <i>
      <x v="1466"/>
    </i>
    <i>
      <x v="1467"/>
    </i>
    <i>
      <x v="1468"/>
    </i>
    <i>
      <x v="1469"/>
    </i>
    <i>
      <x v="1470"/>
    </i>
    <i>
      <x v="1471"/>
    </i>
    <i>
      <x v="1472"/>
    </i>
    <i>
      <x v="1473"/>
    </i>
    <i>
      <x v="1474"/>
    </i>
    <i>
      <x v="1475"/>
    </i>
    <i>
      <x v="1476"/>
    </i>
    <i>
      <x v="1477"/>
    </i>
    <i>
      <x v="1478"/>
    </i>
    <i>
      <x v="1479"/>
    </i>
    <i>
      <x v="1480"/>
    </i>
    <i>
      <x v="1481"/>
    </i>
    <i>
      <x v="1482"/>
    </i>
    <i>
      <x v="1483"/>
    </i>
    <i>
      <x v="1484"/>
    </i>
    <i>
      <x v="1485"/>
    </i>
    <i>
      <x v="1486"/>
    </i>
    <i>
      <x v="1487"/>
    </i>
    <i>
      <x v="1488"/>
    </i>
    <i>
      <x v="1489"/>
    </i>
    <i>
      <x v="1490"/>
    </i>
    <i>
      <x v="1491"/>
    </i>
    <i>
      <x v="1492"/>
    </i>
    <i>
      <x v="1493"/>
    </i>
    <i>
      <x v="1494"/>
    </i>
    <i>
      <x v="1495"/>
    </i>
    <i>
      <x v="1496"/>
    </i>
    <i>
      <x v="1497"/>
    </i>
    <i>
      <x v="1498"/>
    </i>
    <i>
      <x v="1499"/>
    </i>
    <i>
      <x v="1500"/>
    </i>
    <i>
      <x v="1501"/>
    </i>
    <i>
      <x v="1502"/>
    </i>
    <i>
      <x v="1503"/>
    </i>
    <i>
      <x v="1504"/>
    </i>
    <i>
      <x v="1505"/>
    </i>
    <i>
      <x v="1506"/>
    </i>
    <i>
      <x v="1507"/>
    </i>
    <i>
      <x v="1508"/>
    </i>
    <i>
      <x v="1509"/>
    </i>
    <i>
      <x v="1510"/>
    </i>
    <i>
      <x v="1511"/>
    </i>
    <i>
      <x v="1512"/>
    </i>
    <i>
      <x v="1513"/>
    </i>
    <i>
      <x v="1514"/>
    </i>
    <i>
      <x v="1515"/>
    </i>
    <i>
      <x v="1516"/>
    </i>
    <i>
      <x v="1517"/>
    </i>
    <i>
      <x v="1518"/>
    </i>
    <i>
      <x v="1519"/>
    </i>
    <i>
      <x v="1520"/>
    </i>
    <i>
      <x v="1521"/>
    </i>
    <i>
      <x v="1522"/>
    </i>
    <i>
      <x v="1523"/>
    </i>
    <i>
      <x v="1524"/>
    </i>
    <i>
      <x v="1525"/>
    </i>
    <i>
      <x v="1526"/>
    </i>
    <i>
      <x v="1527"/>
    </i>
    <i>
      <x v="1528"/>
    </i>
    <i>
      <x v="1529"/>
    </i>
    <i>
      <x v="1530"/>
    </i>
    <i>
      <x v="1531"/>
    </i>
    <i>
      <x v="1532"/>
    </i>
    <i>
      <x v="1533"/>
    </i>
    <i>
      <x v="1534"/>
    </i>
    <i>
      <x v="1535"/>
    </i>
    <i>
      <x v="1536"/>
    </i>
    <i>
      <x v="1537"/>
    </i>
    <i>
      <x v="1538"/>
    </i>
    <i>
      <x v="1539"/>
    </i>
    <i>
      <x v="1540"/>
    </i>
    <i>
      <x v="1541"/>
    </i>
    <i>
      <x v="1542"/>
    </i>
    <i>
      <x v="1543"/>
    </i>
    <i>
      <x v="1544"/>
    </i>
    <i>
      <x v="1545"/>
    </i>
    <i>
      <x v="1546"/>
    </i>
    <i>
      <x v="1547"/>
    </i>
    <i>
      <x v="1548"/>
    </i>
    <i>
      <x v="1549"/>
    </i>
    <i>
      <x v="1550"/>
    </i>
    <i>
      <x v="1551"/>
    </i>
    <i>
      <x v="1552"/>
    </i>
    <i>
      <x v="1553"/>
    </i>
    <i>
      <x v="1554"/>
    </i>
    <i>
      <x v="1555"/>
    </i>
    <i>
      <x v="1556"/>
    </i>
    <i>
      <x v="1557"/>
    </i>
    <i>
      <x v="1558"/>
    </i>
    <i>
      <x v="1559"/>
    </i>
    <i>
      <x v="1560"/>
    </i>
    <i>
      <x v="1561"/>
    </i>
    <i>
      <x v="1562"/>
    </i>
    <i>
      <x v="1563"/>
    </i>
    <i>
      <x v="1564"/>
    </i>
    <i>
      <x v="1565"/>
    </i>
    <i>
      <x v="1566"/>
    </i>
    <i>
      <x v="1567"/>
    </i>
    <i>
      <x v="1568"/>
    </i>
    <i>
      <x v="1569"/>
    </i>
    <i>
      <x v="1570"/>
    </i>
    <i>
      <x v="1571"/>
    </i>
    <i>
      <x v="1572"/>
    </i>
    <i>
      <x v="1573"/>
    </i>
    <i>
      <x v="1574"/>
    </i>
    <i>
      <x v="1575"/>
    </i>
    <i>
      <x v="1576"/>
    </i>
    <i>
      <x v="1577"/>
    </i>
    <i>
      <x v="1578"/>
    </i>
    <i>
      <x v="1579"/>
    </i>
    <i>
      <x v="1580"/>
    </i>
    <i>
      <x v="1581"/>
    </i>
    <i>
      <x v="1582"/>
    </i>
    <i>
      <x v="1583"/>
    </i>
    <i>
      <x v="1584"/>
    </i>
    <i>
      <x v="1585"/>
    </i>
    <i>
      <x v="1586"/>
    </i>
    <i>
      <x v="1587"/>
    </i>
    <i>
      <x v="1588"/>
    </i>
    <i>
      <x v="1589"/>
    </i>
    <i>
      <x v="1590"/>
    </i>
    <i>
      <x v="1591"/>
    </i>
    <i>
      <x v="1592"/>
    </i>
    <i>
      <x v="1593"/>
    </i>
    <i>
      <x v="1594"/>
    </i>
    <i>
      <x v="1595"/>
    </i>
    <i>
      <x v="1596"/>
    </i>
    <i>
      <x v="1597"/>
    </i>
    <i>
      <x v="1598"/>
    </i>
    <i>
      <x v="1599"/>
    </i>
    <i>
      <x v="1600"/>
    </i>
    <i>
      <x v="1601"/>
    </i>
    <i>
      <x v="1602"/>
    </i>
    <i>
      <x v="1603"/>
    </i>
    <i>
      <x v="1604"/>
    </i>
    <i>
      <x v="1605"/>
    </i>
    <i>
      <x v="1606"/>
    </i>
    <i>
      <x v="1607"/>
    </i>
    <i>
      <x v="1608"/>
    </i>
    <i>
      <x v="1609"/>
    </i>
    <i>
      <x v="1610"/>
    </i>
    <i>
      <x v="1611"/>
    </i>
    <i>
      <x v="1612"/>
    </i>
    <i>
      <x v="1613"/>
    </i>
    <i>
      <x v="1614"/>
    </i>
    <i>
      <x v="1615"/>
    </i>
    <i>
      <x v="1616"/>
    </i>
    <i>
      <x v="1617"/>
    </i>
    <i>
      <x v="1618"/>
    </i>
    <i>
      <x v="1619"/>
    </i>
    <i>
      <x v="1620"/>
    </i>
    <i>
      <x v="1621"/>
    </i>
    <i>
      <x v="1622"/>
    </i>
    <i>
      <x v="1623"/>
    </i>
    <i>
      <x v="1624"/>
    </i>
    <i>
      <x v="1625"/>
    </i>
    <i>
      <x v="1626"/>
    </i>
    <i>
      <x v="1627"/>
    </i>
    <i>
      <x v="1628"/>
    </i>
    <i>
      <x v="1629"/>
    </i>
    <i>
      <x v="1630"/>
    </i>
    <i>
      <x v="1631"/>
    </i>
    <i>
      <x v="1632"/>
    </i>
    <i>
      <x v="1633"/>
    </i>
    <i>
      <x v="1634"/>
    </i>
    <i>
      <x v="1635"/>
    </i>
    <i>
      <x v="1636"/>
    </i>
    <i>
      <x v="1637"/>
    </i>
    <i>
      <x v="1638"/>
    </i>
    <i>
      <x v="1639"/>
    </i>
    <i>
      <x v="1640"/>
    </i>
    <i>
      <x v="1641"/>
    </i>
    <i>
      <x v="1642"/>
    </i>
    <i>
      <x v="1643"/>
    </i>
    <i>
      <x v="1644"/>
    </i>
    <i>
      <x v="1645"/>
    </i>
    <i>
      <x v="1646"/>
    </i>
    <i>
      <x v="1647"/>
    </i>
    <i>
      <x v="1648"/>
    </i>
    <i>
      <x v="1649"/>
    </i>
    <i>
      <x v="1650"/>
    </i>
    <i>
      <x v="1651"/>
    </i>
    <i>
      <x v="1652"/>
    </i>
    <i>
      <x v="1653"/>
    </i>
    <i>
      <x v="1654"/>
    </i>
    <i>
      <x v="1655"/>
    </i>
    <i>
      <x v="1656"/>
    </i>
    <i>
      <x v="1657"/>
    </i>
    <i>
      <x v="1658"/>
    </i>
    <i>
      <x v="1659"/>
    </i>
    <i>
      <x v="1660"/>
    </i>
    <i>
      <x v="1661"/>
    </i>
    <i>
      <x v="1662"/>
    </i>
    <i>
      <x v="1663"/>
    </i>
    <i>
      <x v="1664"/>
    </i>
    <i>
      <x v="1665"/>
    </i>
    <i>
      <x v="1666"/>
    </i>
    <i>
      <x v="1667"/>
    </i>
    <i>
      <x v="1668"/>
    </i>
    <i>
      <x v="1669"/>
    </i>
    <i>
      <x v="1670"/>
    </i>
    <i>
      <x v="1671"/>
    </i>
    <i>
      <x v="1672"/>
    </i>
    <i>
      <x v="1673"/>
    </i>
    <i>
      <x v="1674"/>
    </i>
    <i>
      <x v="1675"/>
    </i>
    <i>
      <x v="1676"/>
    </i>
    <i>
      <x v="1677"/>
    </i>
    <i>
      <x v="1678"/>
    </i>
    <i>
      <x v="1679"/>
    </i>
    <i>
      <x v="1680"/>
    </i>
    <i>
      <x v="1681"/>
    </i>
    <i>
      <x v="1682"/>
    </i>
    <i>
      <x v="1683"/>
    </i>
    <i>
      <x v="1684"/>
    </i>
    <i>
      <x v="1685"/>
    </i>
    <i>
      <x v="1686"/>
    </i>
    <i>
      <x v="1687"/>
    </i>
    <i>
      <x v="1688"/>
    </i>
    <i>
      <x v="1689"/>
    </i>
    <i>
      <x v="1690"/>
    </i>
    <i>
      <x v="1691"/>
    </i>
    <i>
      <x v="1692"/>
    </i>
    <i>
      <x v="1693"/>
    </i>
    <i>
      <x v="1694"/>
    </i>
    <i>
      <x v="1695"/>
    </i>
    <i>
      <x v="1696"/>
    </i>
    <i>
      <x v="1697"/>
    </i>
    <i>
      <x v="1698"/>
    </i>
    <i>
      <x v="1699"/>
    </i>
    <i>
      <x v="1700"/>
    </i>
    <i>
      <x v="1701"/>
    </i>
    <i>
      <x v="1702"/>
    </i>
    <i>
      <x v="1703"/>
    </i>
    <i>
      <x v="1704"/>
    </i>
    <i>
      <x v="1705"/>
    </i>
    <i>
      <x v="1706"/>
    </i>
    <i>
      <x v="1707"/>
    </i>
    <i>
      <x v="1708"/>
    </i>
    <i>
      <x v="1709"/>
    </i>
    <i>
      <x v="1710"/>
    </i>
    <i>
      <x v="1711"/>
    </i>
    <i>
      <x v="1712"/>
    </i>
    <i>
      <x v="1713"/>
    </i>
    <i>
      <x v="1714"/>
    </i>
    <i>
      <x v="1715"/>
    </i>
    <i>
      <x v="1716"/>
    </i>
    <i>
      <x v="1717"/>
    </i>
    <i>
      <x v="1718"/>
    </i>
    <i>
      <x v="1719"/>
    </i>
    <i>
      <x v="1720"/>
    </i>
    <i>
      <x v="1721"/>
    </i>
    <i>
      <x v="1722"/>
    </i>
    <i>
      <x v="1723"/>
    </i>
    <i>
      <x v="1724"/>
    </i>
    <i>
      <x v="1725"/>
    </i>
    <i>
      <x v="1726"/>
    </i>
    <i>
      <x v="1727"/>
    </i>
    <i>
      <x v="1728"/>
    </i>
    <i>
      <x v="1729"/>
    </i>
    <i>
      <x v="1730"/>
    </i>
    <i>
      <x v="1731"/>
    </i>
    <i>
      <x v="1732"/>
    </i>
    <i>
      <x v="1733"/>
    </i>
    <i>
      <x v="1734"/>
    </i>
    <i>
      <x v="1735"/>
    </i>
    <i>
      <x v="1736"/>
    </i>
    <i>
      <x v="1737"/>
    </i>
    <i>
      <x v="1738"/>
    </i>
    <i>
      <x v="1739"/>
    </i>
    <i>
      <x v="1740"/>
    </i>
    <i>
      <x v="1741"/>
    </i>
    <i>
      <x v="1742"/>
    </i>
    <i>
      <x v="1743"/>
    </i>
    <i>
      <x v="1744"/>
    </i>
    <i>
      <x v="1745"/>
    </i>
    <i>
      <x v="1746"/>
    </i>
    <i>
      <x v="1747"/>
    </i>
    <i>
      <x v="1748"/>
    </i>
    <i>
      <x v="1749"/>
    </i>
    <i>
      <x v="1750"/>
    </i>
    <i>
      <x v="1751"/>
    </i>
    <i>
      <x v="1752"/>
    </i>
    <i>
      <x v="1753"/>
    </i>
    <i>
      <x v="1754"/>
    </i>
    <i>
      <x v="1755"/>
    </i>
    <i>
      <x v="1756"/>
    </i>
    <i>
      <x v="1757"/>
    </i>
    <i>
      <x v="1758"/>
    </i>
    <i>
      <x v="1759"/>
    </i>
    <i>
      <x v="1760"/>
    </i>
    <i>
      <x v="1761"/>
    </i>
    <i>
      <x v="1762"/>
    </i>
    <i>
      <x v="1763"/>
    </i>
    <i>
      <x v="1764"/>
    </i>
    <i>
      <x v="1765"/>
    </i>
    <i>
      <x v="1766"/>
    </i>
    <i>
      <x v="1767"/>
    </i>
    <i>
      <x v="1768"/>
    </i>
    <i>
      <x v="1769"/>
    </i>
    <i>
      <x v="1770"/>
    </i>
    <i>
      <x v="1771"/>
    </i>
    <i>
      <x v="1772"/>
    </i>
    <i>
      <x v="1773"/>
    </i>
    <i>
      <x v="1774"/>
    </i>
    <i>
      <x v="1775"/>
    </i>
    <i>
      <x v="1776"/>
    </i>
    <i>
      <x v="1777"/>
    </i>
    <i>
      <x v="1778"/>
    </i>
    <i>
      <x v="1779"/>
    </i>
    <i>
      <x v="1780"/>
    </i>
    <i>
      <x v="1781"/>
    </i>
    <i>
      <x v="1782"/>
    </i>
    <i>
      <x v="1783"/>
    </i>
    <i>
      <x v="1784"/>
    </i>
    <i>
      <x v="1785"/>
    </i>
    <i>
      <x v="1786"/>
    </i>
    <i>
      <x v="1787"/>
    </i>
    <i>
      <x v="1788"/>
    </i>
    <i>
      <x v="1789"/>
    </i>
    <i>
      <x v="1790"/>
    </i>
    <i>
      <x v="1791"/>
    </i>
    <i>
      <x v="1792"/>
    </i>
    <i>
      <x v="1793"/>
    </i>
    <i>
      <x v="1794"/>
    </i>
    <i>
      <x v="1795"/>
    </i>
    <i>
      <x v="1796"/>
    </i>
    <i>
      <x v="1797"/>
    </i>
    <i>
      <x v="1798"/>
    </i>
    <i>
      <x v="1799"/>
    </i>
    <i>
      <x v="1800"/>
    </i>
    <i>
      <x v="1801"/>
    </i>
    <i>
      <x v="1802"/>
    </i>
    <i>
      <x v="1803"/>
    </i>
    <i>
      <x v="1804"/>
    </i>
    <i>
      <x v="1805"/>
    </i>
    <i>
      <x v="1806"/>
    </i>
    <i>
      <x v="1807"/>
    </i>
    <i>
      <x v="1808"/>
    </i>
    <i>
      <x v="1809"/>
    </i>
    <i>
      <x v="1810"/>
    </i>
    <i>
      <x v="1811"/>
    </i>
    <i>
      <x v="1812"/>
    </i>
    <i>
      <x v="1813"/>
    </i>
    <i>
      <x v="1814"/>
    </i>
    <i>
      <x v="1815"/>
    </i>
    <i>
      <x v="1816"/>
    </i>
    <i>
      <x v="1817"/>
    </i>
    <i>
      <x v="1818"/>
    </i>
    <i>
      <x v="1819"/>
    </i>
    <i>
      <x v="1820"/>
    </i>
    <i>
      <x v="1821"/>
    </i>
    <i>
      <x v="1822"/>
    </i>
    <i>
      <x v="1823"/>
    </i>
    <i>
      <x v="1824"/>
    </i>
    <i>
      <x v="1825"/>
    </i>
    <i>
      <x v="1826"/>
    </i>
    <i>
      <x v="1827"/>
    </i>
    <i>
      <x v="1828"/>
    </i>
    <i>
      <x v="1829"/>
    </i>
    <i>
      <x v="1830"/>
    </i>
    <i>
      <x v="1831"/>
    </i>
    <i>
      <x v="1832"/>
    </i>
    <i>
      <x v="1833"/>
    </i>
    <i>
      <x v="1834"/>
    </i>
    <i>
      <x v="1835"/>
    </i>
    <i>
      <x v="1836"/>
    </i>
    <i>
      <x v="1837"/>
    </i>
    <i>
      <x v="1838"/>
    </i>
    <i>
      <x v="1839"/>
    </i>
    <i>
      <x v="1840"/>
    </i>
    <i>
      <x v="1841"/>
    </i>
    <i>
      <x v="1842"/>
    </i>
    <i>
      <x v="1843"/>
    </i>
    <i>
      <x v="1844"/>
    </i>
    <i>
      <x v="1845"/>
    </i>
    <i>
      <x v="1846"/>
    </i>
    <i>
      <x v="1847"/>
    </i>
    <i>
      <x v="1848"/>
    </i>
    <i>
      <x v="1849"/>
    </i>
    <i>
      <x v="1850"/>
    </i>
    <i>
      <x v="1851"/>
    </i>
    <i>
      <x v="1852"/>
    </i>
    <i>
      <x v="1853"/>
    </i>
    <i>
      <x v="1854"/>
    </i>
    <i>
      <x v="1855"/>
    </i>
    <i>
      <x v="1856"/>
    </i>
    <i>
      <x v="1857"/>
    </i>
    <i>
      <x v="1858"/>
    </i>
    <i>
      <x v="1859"/>
    </i>
    <i>
      <x v="1860"/>
    </i>
    <i>
      <x v="1861"/>
    </i>
    <i>
      <x v="1862"/>
    </i>
    <i>
      <x v="1863"/>
    </i>
    <i>
      <x v="1864"/>
    </i>
    <i>
      <x v="1865"/>
    </i>
    <i>
      <x v="1866"/>
    </i>
    <i>
      <x v="1867"/>
    </i>
    <i>
      <x v="1868"/>
    </i>
    <i>
      <x v="1869"/>
    </i>
    <i>
      <x v="1870"/>
    </i>
    <i>
      <x v="1871"/>
    </i>
    <i>
      <x v="1872"/>
    </i>
    <i>
      <x v="1873"/>
    </i>
    <i>
      <x v="1874"/>
    </i>
    <i>
      <x v="1875"/>
    </i>
    <i>
      <x v="1876"/>
    </i>
    <i>
      <x v="1877"/>
    </i>
    <i>
      <x v="1878"/>
    </i>
    <i>
      <x v="1879"/>
    </i>
    <i>
      <x v="1880"/>
    </i>
    <i>
      <x v="1881"/>
    </i>
    <i>
      <x v="1882"/>
    </i>
    <i>
      <x v="1883"/>
    </i>
    <i>
      <x v="1884"/>
    </i>
    <i>
      <x v="1885"/>
    </i>
    <i>
      <x v="1886"/>
    </i>
    <i>
      <x v="1887"/>
    </i>
    <i>
      <x v="1888"/>
    </i>
    <i>
      <x v="1889"/>
    </i>
    <i>
      <x v="1890"/>
    </i>
    <i>
      <x v="1891"/>
    </i>
    <i>
      <x v="1892"/>
    </i>
    <i>
      <x v="1893"/>
    </i>
    <i>
      <x v="1894"/>
    </i>
    <i>
      <x v="1895"/>
    </i>
    <i>
      <x v="1896"/>
    </i>
    <i>
      <x v="1897"/>
    </i>
    <i>
      <x v="1898"/>
    </i>
    <i>
      <x v="1899"/>
    </i>
    <i>
      <x v="1900"/>
    </i>
    <i>
      <x v="1901"/>
    </i>
    <i>
      <x v="1902"/>
    </i>
    <i>
      <x v="1903"/>
    </i>
    <i>
      <x v="1904"/>
    </i>
    <i>
      <x v="1905"/>
    </i>
    <i>
      <x v="1906"/>
    </i>
    <i>
      <x v="1907"/>
    </i>
    <i>
      <x v="1908"/>
    </i>
    <i>
      <x v="1909"/>
    </i>
    <i>
      <x v="1910"/>
    </i>
    <i>
      <x v="1911"/>
    </i>
    <i>
      <x v="1912"/>
    </i>
    <i>
      <x v="1913"/>
    </i>
    <i>
      <x v="1914"/>
    </i>
    <i>
      <x v="1915"/>
    </i>
    <i>
      <x v="1916"/>
    </i>
    <i>
      <x v="1917"/>
    </i>
    <i>
      <x v="1918"/>
    </i>
    <i>
      <x v="1919"/>
    </i>
    <i>
      <x v="1920"/>
    </i>
    <i>
      <x v="1921"/>
    </i>
    <i>
      <x v="1922"/>
    </i>
    <i>
      <x v="1923"/>
    </i>
    <i>
      <x v="1924"/>
    </i>
    <i>
      <x v="1925"/>
    </i>
    <i>
      <x v="1926"/>
    </i>
    <i>
      <x v="1927"/>
    </i>
    <i>
      <x v="1928"/>
    </i>
    <i>
      <x v="1929"/>
    </i>
    <i>
      <x v="1930"/>
    </i>
    <i>
      <x v="1931"/>
    </i>
    <i>
      <x v="1932"/>
    </i>
    <i>
      <x v="1933"/>
    </i>
    <i>
      <x v="1934"/>
    </i>
    <i>
      <x v="1935"/>
    </i>
    <i>
      <x v="1936"/>
    </i>
    <i>
      <x v="1937"/>
    </i>
    <i>
      <x v="1938"/>
    </i>
    <i t="grand">
      <x/>
    </i>
  </rowItems>
  <colItems count="1">
    <i/>
  </colItems>
  <dataFields count="1">
    <dataField name="Taux chutes 6 12" fld="16" baseField="0" baseItem="0"/>
  </dataFields>
  <formats count="2">
    <format dxfId="144">
      <pivotArea field="2" type="button" dataOnly="0" labelOnly="1" outline="0"/>
    </format>
    <format dxfId="143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7C13BC5-6699-49A1-BF09-4A50069D7F62}" name="point sprint" cacheId="26" applyNumberFormats="0" applyBorderFormats="0" applyFontFormats="0" applyPatternFormats="0" applyAlignmentFormats="0" applyWidthHeightFormats="1" dataCaption="Valeurs" updatedVersion="8" minRefreshableVersion="3" itemPrintTitles="1" createdVersion="8" indent="0" outline="1" outlineData="1" multipleFieldFilters="0" rowHeaderCaption="folio sprint ">
  <location ref="P5:R17" firstHeaderRow="0" firstDataRow="1" firstDataCol="1"/>
  <pivotFields count="11">
    <pivotField axis="axisRow" showAll="0" sortType="descending">
      <items count="31">
        <item x="6"/>
        <item m="1" x="24"/>
        <item x="1"/>
        <item m="1" x="28"/>
        <item m="1" x="14"/>
        <item m="1" x="25"/>
        <item m="1" x="12"/>
        <item m="1" x="17"/>
        <item x="0"/>
        <item m="1" x="19"/>
        <item m="1" x="21"/>
        <item m="1" x="22"/>
        <item m="1" x="16"/>
        <item m="1" x="20"/>
        <item x="9"/>
        <item x="5"/>
        <item m="1" x="11"/>
        <item m="1" x="13"/>
        <item x="2"/>
        <item m="1" x="15"/>
        <item m="1" x="29"/>
        <item m="1" x="23"/>
        <item m="1" x="27"/>
        <item m="1" x="18"/>
        <item m="1" x="26"/>
        <item x="10"/>
        <item x="3"/>
        <item x="4"/>
        <item x="7"/>
        <item x="8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</pivotFields>
  <rowFields count="1">
    <field x="0"/>
  </rowFields>
  <rowItems count="12">
    <i>
      <x v="27"/>
    </i>
    <i>
      <x/>
    </i>
    <i>
      <x v="15"/>
    </i>
    <i>
      <x v="2"/>
    </i>
    <i>
      <x v="26"/>
    </i>
    <i>
      <x v="8"/>
    </i>
    <i>
      <x v="14"/>
    </i>
    <i>
      <x v="18"/>
    </i>
    <i>
      <x v="29"/>
    </i>
    <i>
      <x v="28"/>
    </i>
    <i>
      <x v="25"/>
    </i>
    <i t="grand">
      <x/>
    </i>
  </rowItems>
  <colFields count="1">
    <field x="-2"/>
  </colFields>
  <colItems count="2">
    <i>
      <x/>
    </i>
    <i i="1">
      <x v="1"/>
    </i>
  </colItems>
  <dataFields count="2">
    <dataField name="Somme de Point Sprint" fld="10" baseField="0" baseItem="0"/>
    <dataField name="Somme de Point Sprint2" fld="10" baseField="0" baseItem="22">
      <extLst>
        <ext xmlns:x14="http://schemas.microsoft.com/office/spreadsheetml/2009/9/main" uri="{E15A36E0-9728-4e99-A89B-3F7291B0FE68}">
          <x14:dataField pivotShowAs="rankDescending"/>
        </ext>
      </extLst>
    </dataField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A3AF508-91D2-45A0-9E64-FA7E685D288D}" name="PR CC" cacheId="27" applyNumberFormats="0" applyBorderFormats="0" applyFontFormats="0" applyPatternFormats="0" applyAlignmentFormats="0" applyWidthHeightFormats="1" dataCaption="Valeurs" updatedVersion="8" minRefreshableVersion="3" itemPrintTitles="1" createdVersion="8" indent="0" outline="1" outlineData="1" multipleFieldFilters="0" rowHeaderCaption="Folio cc ">
  <location ref="J5:N1660" firstHeaderRow="0" firstDataRow="1" firstDataCol="1" rowPageCount="2" colPageCount="1"/>
  <pivotFields count="26">
    <pivotField axis="axisRow" showAll="0">
      <items count="1948">
        <item m="1" x="1845"/>
        <item x="0"/>
        <item x="2"/>
        <item m="1" x="1846"/>
        <item m="1" x="1847"/>
        <item x="3"/>
        <item x="4"/>
        <item x="5"/>
        <item m="1" x="1848"/>
        <item x="6"/>
        <item m="1" x="1849"/>
        <item x="7"/>
        <item x="8"/>
        <item x="9"/>
        <item x="11"/>
        <item x="12"/>
        <item x="13"/>
        <item x="14"/>
        <item x="15"/>
        <item x="16"/>
        <item x="17"/>
        <item x="18"/>
        <item x="19"/>
        <item x="20"/>
        <item x="21"/>
        <item x="23"/>
        <item m="1" x="1850"/>
        <item x="24"/>
        <item x="25"/>
        <item x="26"/>
        <item x="27"/>
        <item x="28"/>
        <item x="29"/>
        <item x="30"/>
        <item m="1" x="1851"/>
        <item x="31"/>
        <item x="32"/>
        <item x="33"/>
        <item x="34"/>
        <item x="35"/>
        <item x="36"/>
        <item x="37"/>
        <item x="38"/>
        <item m="1" x="1852"/>
        <item x="41"/>
        <item x="42"/>
        <item x="43"/>
        <item m="1" x="1853"/>
        <item x="44"/>
        <item x="45"/>
        <item x="46"/>
        <item x="47"/>
        <item x="48"/>
        <item x="49"/>
        <item x="50"/>
        <item x="51"/>
        <item x="53"/>
        <item x="54"/>
        <item x="55"/>
        <item x="56"/>
        <item x="57"/>
        <item x="58"/>
        <item x="59"/>
        <item x="61"/>
        <item x="62"/>
        <item x="63"/>
        <item m="1" x="1854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9"/>
        <item m="1" x="1855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5"/>
        <item x="96"/>
        <item x="97"/>
        <item m="1" x="1856"/>
        <item m="1" x="1857"/>
        <item m="1" x="1858"/>
        <item x="98"/>
        <item x="99"/>
        <item x="100"/>
        <item x="101"/>
        <item x="102"/>
        <item m="1" x="1859"/>
        <item x="103"/>
        <item x="105"/>
        <item x="106"/>
        <item x="107"/>
        <item x="108"/>
        <item x="109"/>
        <item x="111"/>
        <item m="1" x="1862"/>
        <item x="112"/>
        <item x="114"/>
        <item x="117"/>
        <item x="118"/>
        <item m="1" x="1863"/>
        <item x="119"/>
        <item x="120"/>
        <item x="121"/>
        <item x="122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m="1" x="1866"/>
        <item x="160"/>
        <item m="1" x="1867"/>
        <item x="161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m="1" x="1868"/>
        <item x="177"/>
        <item x="178"/>
        <item x="179"/>
        <item x="180"/>
        <item x="181"/>
        <item m="1" x="1869"/>
        <item x="182"/>
        <item x="183"/>
        <item x="184"/>
        <item x="185"/>
        <item x="186"/>
        <item x="187"/>
        <item x="188"/>
        <item x="189"/>
        <item x="190"/>
        <item x="191"/>
        <item m="1" x="1870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m="1" x="1871"/>
        <item x="206"/>
        <item x="207"/>
        <item m="1" x="1872"/>
        <item x="208"/>
        <item x="209"/>
        <item x="211"/>
        <item x="212"/>
        <item x="213"/>
        <item x="214"/>
        <item m="1" x="1873"/>
        <item m="1" x="1874"/>
        <item x="215"/>
        <item x="216"/>
        <item x="217"/>
        <item x="218"/>
        <item x="220"/>
        <item x="221"/>
        <item x="222"/>
        <item x="224"/>
        <item x="225"/>
        <item x="226"/>
        <item x="228"/>
        <item m="1" x="1875"/>
        <item x="229"/>
        <item x="230"/>
        <item x="231"/>
        <item m="1" x="1877"/>
        <item x="232"/>
        <item x="234"/>
        <item x="235"/>
        <item x="236"/>
        <item x="237"/>
        <item x="239"/>
        <item x="240"/>
        <item x="241"/>
        <item m="1" x="1878"/>
        <item x="242"/>
        <item x="243"/>
        <item x="244"/>
        <item x="245"/>
        <item x="246"/>
        <item x="247"/>
        <item x="248"/>
        <item m="1" x="1879"/>
        <item x="249"/>
        <item x="250"/>
        <item m="1" x="1880"/>
        <item m="1" x="1881"/>
        <item x="252"/>
        <item x="253"/>
        <item x="254"/>
        <item x="255"/>
        <item x="257"/>
        <item x="258"/>
        <item x="259"/>
        <item x="260"/>
        <item x="261"/>
        <item x="263"/>
        <item x="264"/>
        <item x="265"/>
        <item x="266"/>
        <item x="267"/>
        <item x="268"/>
        <item m="1" x="1882"/>
        <item x="269"/>
        <item x="270"/>
        <item x="272"/>
        <item m="1" x="1883"/>
        <item m="1" x="1884"/>
        <item x="273"/>
        <item x="274"/>
        <item m="1" x="1885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m="1" x="1886"/>
        <item x="290"/>
        <item x="291"/>
        <item x="292"/>
        <item x="293"/>
        <item x="294"/>
        <item x="295"/>
        <item x="296"/>
        <item x="297"/>
        <item x="298"/>
        <item m="1" x="1887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m="1" x="1888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m="1" x="1894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m="1" x="1896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m="1" x="1898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m="1" x="1897"/>
        <item x="471"/>
        <item m="1" x="189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m="1" x="1901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m="1" x="1902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m="1" x="1905"/>
        <item x="597"/>
        <item x="598"/>
        <item x="599"/>
        <item x="600"/>
        <item x="601"/>
        <item m="1" x="1906"/>
        <item x="602"/>
        <item x="603"/>
        <item x="604"/>
        <item x="605"/>
        <item m="1" x="1860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m="1" x="1907"/>
        <item x="636"/>
        <item x="637"/>
        <item m="1" x="1861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m="1" x="1908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m="1" x="1900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m="1" x="1895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m="1" x="1911"/>
        <item x="850"/>
        <item x="851"/>
        <item x="852"/>
        <item m="1" x="1904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m="1" x="1892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m="1" x="1912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m="1" x="1893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m="1" x="1914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m="1" x="1915"/>
        <item x="1007"/>
        <item x="1008"/>
        <item x="1009"/>
        <item x="1010"/>
        <item m="1" x="1916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m="1" x="1917"/>
        <item x="1024"/>
        <item x="1025"/>
        <item x="1026"/>
        <item x="1027"/>
        <item x="1028"/>
        <item x="1029"/>
        <item x="1030"/>
        <item x="1031"/>
        <item m="1" x="1889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m="1" x="1918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m="1" x="1899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m="1" x="18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m="1" x="1876"/>
        <item m="1" x="1903"/>
        <item x="1353"/>
        <item m="1" x="1865"/>
        <item x="1354"/>
        <item x="1355"/>
        <item m="1" x="1890"/>
        <item x="1356"/>
        <item x="1357"/>
        <item m="1" x="1913"/>
        <item x="1358"/>
        <item m="1" x="1909"/>
        <item x="1359"/>
        <item x="1360"/>
        <item x="1361"/>
        <item x="1362"/>
        <item x="1363"/>
        <item x="1364"/>
        <item m="1" x="1919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m="1" x="1910"/>
        <item x="1416"/>
        <item x="1417"/>
        <item x="1418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6"/>
        <item x="1467"/>
        <item m="1" x="1920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m="1" x="1921"/>
        <item x="1535"/>
        <item m="1" x="1922"/>
        <item x="1537"/>
        <item x="1538"/>
        <item x="1539"/>
        <item x="1540"/>
        <item x="1541"/>
        <item x="1542"/>
        <item x="1543"/>
        <item x="1544"/>
        <item m="1" x="1923"/>
        <item x="1545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m="1" x="1924"/>
        <item m="1" x="1925"/>
        <item x="1571"/>
        <item m="1" x="1926"/>
        <item x="1572"/>
        <item x="1573"/>
        <item x="1574"/>
        <item x="1575"/>
        <item x="1576"/>
        <item x="1577"/>
        <item x="1578"/>
        <item x="1579"/>
        <item x="1580"/>
        <item m="1" x="1927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m="1" x="1928"/>
        <item x="1614"/>
        <item x="1615"/>
        <item x="1616"/>
        <item x="1617"/>
        <item x="1618"/>
        <item x="1619"/>
        <item m="1" x="1929"/>
        <item x="1622"/>
        <item x="1623"/>
        <item x="1624"/>
        <item x="1625"/>
        <item x="1626"/>
        <item x="1627"/>
        <item x="1628"/>
        <item x="1629"/>
        <item x="1630"/>
        <item m="1" x="1930"/>
        <item x="1633"/>
        <item x="1634"/>
        <item x="1635"/>
        <item x="1636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m="1" x="1931"/>
        <item m="1" x="1932"/>
        <item x="1659"/>
        <item x="1660"/>
        <item x="1661"/>
        <item x="1662"/>
        <item x="1663"/>
        <item x="1664"/>
        <item x="1665"/>
        <item m="1" x="1933"/>
        <item x="1666"/>
        <item x="1667"/>
        <item x="1668"/>
        <item x="1669"/>
        <item x="1670"/>
        <item x="1672"/>
        <item x="1673"/>
        <item x="1674"/>
        <item x="1675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m="1" x="1934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6"/>
        <item x="1707"/>
        <item x="1708"/>
        <item x="1709"/>
        <item m="1" x="1935"/>
        <item x="1710"/>
        <item x="1711"/>
        <item x="1714"/>
        <item x="1715"/>
        <item x="1716"/>
        <item x="1717"/>
        <item x="1718"/>
        <item x="1719"/>
        <item x="1721"/>
        <item x="1722"/>
        <item x="1723"/>
        <item x="1724"/>
        <item x="1725"/>
        <item x="1726"/>
        <item x="1727"/>
        <item m="1" x="1936"/>
        <item x="1728"/>
        <item x="1730"/>
        <item m="1" x="1937"/>
        <item x="1733"/>
        <item m="1" x="1938"/>
        <item m="1" x="1939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m="1" x="1940"/>
        <item x="1745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70"/>
        <item x="1772"/>
        <item x="1773"/>
        <item x="1774"/>
        <item x="1775"/>
        <item x="1776"/>
        <item x="1777"/>
        <item x="1778"/>
        <item x="1779"/>
        <item m="1" x="1941"/>
        <item x="1780"/>
        <item m="1" x="1942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m="1" x="1943"/>
        <item m="1" x="1944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9"/>
        <item x="1820"/>
        <item x="1821"/>
        <item x="1822"/>
        <item x="1823"/>
        <item x="1824"/>
        <item x="1825"/>
        <item x="1827"/>
        <item x="1828"/>
        <item x="1829"/>
        <item x="1830"/>
        <item m="1" x="1945"/>
        <item x="1832"/>
        <item m="1" x="1946"/>
        <item x="1833"/>
        <item x="1834"/>
        <item x="1835"/>
        <item x="1836"/>
        <item x="1838"/>
        <item x="1839"/>
        <item x="1840"/>
        <item x="1841"/>
        <item x="1842"/>
        <item x="1843"/>
        <item x="1844"/>
        <item x="1"/>
        <item x="10"/>
        <item x="22"/>
        <item x="39"/>
        <item x="40"/>
        <item x="52"/>
        <item x="60"/>
        <item x="78"/>
        <item x="80"/>
        <item x="93"/>
        <item x="94"/>
        <item x="104"/>
        <item x="110"/>
        <item x="113"/>
        <item x="115"/>
        <item x="116"/>
        <item x="123"/>
        <item x="162"/>
        <item x="210"/>
        <item x="219"/>
        <item x="223"/>
        <item x="227"/>
        <item x="233"/>
        <item x="238"/>
        <item x="251"/>
        <item x="256"/>
        <item x="262"/>
        <item x="271"/>
        <item x="1396"/>
        <item x="1419"/>
        <item x="1443"/>
        <item x="1464"/>
        <item x="1465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20"/>
        <item x="1536"/>
        <item x="1546"/>
        <item x="1570"/>
        <item x="1620"/>
        <item x="1621"/>
        <item x="1631"/>
        <item x="1632"/>
        <item x="1637"/>
        <item x="1671"/>
        <item x="1676"/>
        <item x="1677"/>
        <item x="1705"/>
        <item x="1712"/>
        <item x="1713"/>
        <item x="1720"/>
        <item x="1729"/>
        <item x="1731"/>
        <item x="1732"/>
        <item x="1746"/>
        <item x="1769"/>
        <item x="1771"/>
        <item x="1818"/>
        <item x="1826"/>
        <item x="1831"/>
        <item x="1837"/>
        <item t="default"/>
      </items>
    </pivotField>
    <pivotField showAll="0"/>
    <pivotField axis="axisPage" multipleItemSelectionAllowed="1" showAll="0">
      <items count="4">
        <item h="1" x="0"/>
        <item x="1"/>
        <item h="1" x="2"/>
        <item t="default"/>
      </items>
    </pivotField>
    <pivotField showAll="0"/>
    <pivotField axis="axisPage" multipleItemSelectionAllowed="1" showAll="0">
      <items count="7">
        <item h="1" x="4"/>
        <item h="1" x="1"/>
        <item h="1" x="0"/>
        <item x="2"/>
        <item x="3"/>
        <item h="1" x="5"/>
        <item t="default"/>
      </items>
    </pivotField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</pivotFields>
  <rowFields count="1">
    <field x="0"/>
  </rowFields>
  <rowItems count="1655">
    <i>
      <x v="44"/>
    </i>
    <i>
      <x v="45"/>
    </i>
    <i>
      <x v="46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101"/>
    </i>
    <i>
      <x v="102"/>
    </i>
    <i>
      <x v="103"/>
    </i>
    <i>
      <x v="104"/>
    </i>
    <i>
      <x v="105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5"/>
    </i>
    <i>
      <x v="116"/>
    </i>
    <i>
      <x v="117"/>
    </i>
    <i>
      <x v="118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1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9"/>
    </i>
    <i>
      <x v="180"/>
    </i>
    <i>
      <x v="181"/>
    </i>
    <i>
      <x v="182"/>
    </i>
    <i>
      <x v="183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1"/>
    </i>
    <i>
      <x v="212"/>
    </i>
    <i>
      <x v="214"/>
    </i>
    <i>
      <x v="215"/>
    </i>
    <i>
      <x v="216"/>
    </i>
    <i>
      <x v="217"/>
    </i>
    <i>
      <x v="218"/>
    </i>
    <i>
      <x v="219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4"/>
    </i>
    <i>
      <x v="235"/>
    </i>
    <i>
      <x v="236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5"/>
    </i>
    <i>
      <x v="256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5"/>
    </i>
    <i>
      <x v="276"/>
    </i>
    <i>
      <x v="277"/>
    </i>
    <i>
      <x v="280"/>
    </i>
    <i>
      <x v="281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2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2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6"/>
    </i>
    <i>
      <x v="367"/>
    </i>
    <i>
      <x v="368"/>
    </i>
    <i>
      <x v="369"/>
    </i>
    <i>
      <x v="370"/>
    </i>
    <i>
      <x v="371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8"/>
    </i>
    <i>
      <x v="390"/>
    </i>
    <i>
      <x v="392"/>
    </i>
    <i>
      <x v="394"/>
    </i>
    <i>
      <x v="395"/>
    </i>
    <i>
      <x v="397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9"/>
    </i>
    <i>
      <x v="410"/>
    </i>
    <i>
      <x v="411"/>
    </i>
    <i>
      <x v="412"/>
    </i>
    <i>
      <x v="413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9"/>
    </i>
    <i>
      <x v="430"/>
    </i>
    <i>
      <x v="431"/>
    </i>
    <i>
      <x v="433"/>
    </i>
    <i>
      <x v="434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9"/>
    </i>
    <i>
      <x v="450"/>
    </i>
    <i>
      <x v="451"/>
    </i>
    <i>
      <x v="453"/>
    </i>
    <i>
      <x v="455"/>
    </i>
    <i>
      <x v="456"/>
    </i>
    <i>
      <x v="458"/>
    </i>
    <i>
      <x v="460"/>
    </i>
    <i>
      <x v="461"/>
    </i>
    <i>
      <x v="462"/>
    </i>
    <i>
      <x v="463"/>
    </i>
    <i>
      <x v="464"/>
    </i>
    <i>
      <x v="466"/>
    </i>
    <i>
      <x v="467"/>
    </i>
    <i>
      <x v="468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3"/>
    </i>
    <i>
      <x v="484"/>
    </i>
    <i>
      <x v="486"/>
    </i>
    <i>
      <x v="488"/>
    </i>
    <i>
      <x v="489"/>
    </i>
    <i>
      <x v="491"/>
    </i>
    <i>
      <x v="492"/>
    </i>
    <i>
      <x v="493"/>
    </i>
    <i>
      <x v="495"/>
    </i>
    <i>
      <x v="497"/>
    </i>
    <i>
      <x v="498"/>
    </i>
    <i>
      <x v="500"/>
    </i>
    <i>
      <x v="501"/>
    </i>
    <i>
      <x v="503"/>
    </i>
    <i>
      <x v="504"/>
    </i>
    <i>
      <x v="506"/>
    </i>
    <i>
      <x v="507"/>
    </i>
    <i>
      <x v="508"/>
    </i>
    <i>
      <x v="509"/>
    </i>
    <i>
      <x v="510"/>
    </i>
    <i>
      <x v="511"/>
    </i>
    <i>
      <x v="512"/>
    </i>
    <i>
      <x v="513"/>
    </i>
    <i>
      <x v="514"/>
    </i>
    <i>
      <x v="517"/>
    </i>
    <i>
      <x v="518"/>
    </i>
    <i>
      <x v="519"/>
    </i>
    <i>
      <x v="521"/>
    </i>
    <i>
      <x v="522"/>
    </i>
    <i>
      <x v="524"/>
    </i>
    <i>
      <x v="525"/>
    </i>
    <i>
      <x v="527"/>
    </i>
    <i>
      <x v="528"/>
    </i>
    <i>
      <x v="529"/>
    </i>
    <i>
      <x v="530"/>
    </i>
    <i>
      <x v="531"/>
    </i>
    <i>
      <x v="532"/>
    </i>
    <i>
      <x v="533"/>
    </i>
    <i>
      <x v="534"/>
    </i>
    <i>
      <x v="535"/>
    </i>
    <i>
      <x v="536"/>
    </i>
    <i>
      <x v="537"/>
    </i>
    <i>
      <x v="538"/>
    </i>
    <i>
      <x v="539"/>
    </i>
    <i>
      <x v="541"/>
    </i>
    <i>
      <x v="542"/>
    </i>
    <i>
      <x v="543"/>
    </i>
    <i>
      <x v="544"/>
    </i>
    <i>
      <x v="546"/>
    </i>
    <i>
      <x v="547"/>
    </i>
    <i>
      <x v="549"/>
    </i>
    <i>
      <x v="550"/>
    </i>
    <i>
      <x v="552"/>
    </i>
    <i>
      <x v="553"/>
    </i>
    <i>
      <x v="555"/>
    </i>
    <i>
      <x v="556"/>
    </i>
    <i>
      <x v="557"/>
    </i>
    <i>
      <x v="558"/>
    </i>
    <i>
      <x v="559"/>
    </i>
    <i>
      <x v="561"/>
    </i>
    <i>
      <x v="562"/>
    </i>
    <i>
      <x v="563"/>
    </i>
    <i>
      <x v="564"/>
    </i>
    <i>
      <x v="565"/>
    </i>
    <i>
      <x v="566"/>
    </i>
    <i>
      <x v="567"/>
    </i>
    <i>
      <x v="571"/>
    </i>
    <i>
      <x v="572"/>
    </i>
    <i>
      <x v="573"/>
    </i>
    <i>
      <x v="574"/>
    </i>
    <i>
      <x v="576"/>
    </i>
    <i>
      <x v="577"/>
    </i>
    <i>
      <x v="578"/>
    </i>
    <i>
      <x v="579"/>
    </i>
    <i>
      <x v="583"/>
    </i>
    <i>
      <x v="584"/>
    </i>
    <i>
      <x v="585"/>
    </i>
    <i>
      <x v="586"/>
    </i>
    <i>
      <x v="587"/>
    </i>
    <i>
      <x v="588"/>
    </i>
    <i>
      <x v="590"/>
    </i>
    <i>
      <x v="591"/>
    </i>
    <i>
      <x v="592"/>
    </i>
    <i>
      <x v="593"/>
    </i>
    <i>
      <x v="595"/>
    </i>
    <i>
      <x v="597"/>
    </i>
    <i>
      <x v="598"/>
    </i>
    <i>
      <x v="599"/>
    </i>
    <i>
      <x v="600"/>
    </i>
    <i>
      <x v="601"/>
    </i>
    <i>
      <x v="602"/>
    </i>
    <i>
      <x v="604"/>
    </i>
    <i>
      <x v="605"/>
    </i>
    <i>
      <x v="606"/>
    </i>
    <i>
      <x v="607"/>
    </i>
    <i>
      <x v="608"/>
    </i>
    <i>
      <x v="609"/>
    </i>
    <i>
      <x v="610"/>
    </i>
    <i>
      <x v="611"/>
    </i>
    <i>
      <x v="612"/>
    </i>
    <i>
      <x v="613"/>
    </i>
    <i>
      <x v="614"/>
    </i>
    <i>
      <x v="616"/>
    </i>
    <i>
      <x v="617"/>
    </i>
    <i>
      <x v="618"/>
    </i>
    <i>
      <x v="619"/>
    </i>
    <i>
      <x v="620"/>
    </i>
    <i>
      <x v="622"/>
    </i>
    <i>
      <x v="623"/>
    </i>
    <i>
      <x v="627"/>
    </i>
    <i>
      <x v="628"/>
    </i>
    <i>
      <x v="629"/>
    </i>
    <i>
      <x v="631"/>
    </i>
    <i>
      <x v="632"/>
    </i>
    <i>
      <x v="633"/>
    </i>
    <i>
      <x v="634"/>
    </i>
    <i>
      <x v="635"/>
    </i>
    <i>
      <x v="637"/>
    </i>
    <i>
      <x v="639"/>
    </i>
    <i>
      <x v="640"/>
    </i>
    <i>
      <x v="641"/>
    </i>
    <i>
      <x v="642"/>
    </i>
    <i>
      <x v="643"/>
    </i>
    <i>
      <x v="644"/>
    </i>
    <i>
      <x v="646"/>
    </i>
    <i>
      <x v="647"/>
    </i>
    <i>
      <x v="648"/>
    </i>
    <i>
      <x v="649"/>
    </i>
    <i>
      <x v="651"/>
    </i>
    <i>
      <x v="652"/>
    </i>
    <i>
      <x v="653"/>
    </i>
    <i>
      <x v="654"/>
    </i>
    <i>
      <x v="655"/>
    </i>
    <i>
      <x v="656"/>
    </i>
    <i>
      <x v="658"/>
    </i>
    <i>
      <x v="661"/>
    </i>
    <i>
      <x v="662"/>
    </i>
    <i>
      <x v="663"/>
    </i>
    <i>
      <x v="664"/>
    </i>
    <i>
      <x v="665"/>
    </i>
    <i>
      <x v="666"/>
    </i>
    <i>
      <x v="667"/>
    </i>
    <i>
      <x v="668"/>
    </i>
    <i>
      <x v="669"/>
    </i>
    <i>
      <x v="670"/>
    </i>
    <i>
      <x v="671"/>
    </i>
    <i>
      <x v="673"/>
    </i>
    <i>
      <x v="674"/>
    </i>
    <i>
      <x v="676"/>
    </i>
    <i>
      <x v="677"/>
    </i>
    <i>
      <x v="679"/>
    </i>
    <i>
      <x v="680"/>
    </i>
    <i>
      <x v="682"/>
    </i>
    <i>
      <x v="683"/>
    </i>
    <i>
      <x v="684"/>
    </i>
    <i>
      <x v="686"/>
    </i>
    <i>
      <x v="687"/>
    </i>
    <i>
      <x v="688"/>
    </i>
    <i>
      <x v="689"/>
    </i>
    <i>
      <x v="690"/>
    </i>
    <i>
      <x v="691"/>
    </i>
    <i>
      <x v="692"/>
    </i>
    <i>
      <x v="693"/>
    </i>
    <i>
      <x v="694"/>
    </i>
    <i>
      <x v="695"/>
    </i>
    <i>
      <x v="696"/>
    </i>
    <i>
      <x v="697"/>
    </i>
    <i>
      <x v="698"/>
    </i>
    <i>
      <x v="699"/>
    </i>
    <i>
      <x v="700"/>
    </i>
    <i>
      <x v="701"/>
    </i>
    <i>
      <x v="702"/>
    </i>
    <i>
      <x v="703"/>
    </i>
    <i>
      <x v="705"/>
    </i>
    <i>
      <x v="706"/>
    </i>
    <i>
      <x v="707"/>
    </i>
    <i>
      <x v="708"/>
    </i>
    <i>
      <x v="709"/>
    </i>
    <i>
      <x v="711"/>
    </i>
    <i>
      <x v="712"/>
    </i>
    <i>
      <x v="713"/>
    </i>
    <i>
      <x v="714"/>
    </i>
    <i>
      <x v="715"/>
    </i>
    <i>
      <x v="716"/>
    </i>
    <i>
      <x v="717"/>
    </i>
    <i>
      <x v="718"/>
    </i>
    <i>
      <x v="719"/>
    </i>
    <i>
      <x v="720"/>
    </i>
    <i>
      <x v="721"/>
    </i>
    <i>
      <x v="722"/>
    </i>
    <i>
      <x v="723"/>
    </i>
    <i>
      <x v="724"/>
    </i>
    <i>
      <x v="725"/>
    </i>
    <i>
      <x v="726"/>
    </i>
    <i>
      <x v="727"/>
    </i>
    <i>
      <x v="729"/>
    </i>
    <i>
      <x v="730"/>
    </i>
    <i>
      <x v="732"/>
    </i>
    <i>
      <x v="733"/>
    </i>
    <i>
      <x v="734"/>
    </i>
    <i>
      <x v="735"/>
    </i>
    <i>
      <x v="737"/>
    </i>
    <i>
      <x v="738"/>
    </i>
    <i>
      <x v="741"/>
    </i>
    <i>
      <x v="742"/>
    </i>
    <i>
      <x v="743"/>
    </i>
    <i>
      <x v="744"/>
    </i>
    <i>
      <x v="745"/>
    </i>
    <i>
      <x v="748"/>
    </i>
    <i>
      <x v="749"/>
    </i>
    <i>
      <x v="753"/>
    </i>
    <i>
      <x v="754"/>
    </i>
    <i>
      <x v="755"/>
    </i>
    <i>
      <x v="756"/>
    </i>
    <i>
      <x v="757"/>
    </i>
    <i>
      <x v="758"/>
    </i>
    <i>
      <x v="759"/>
    </i>
    <i>
      <x v="760"/>
    </i>
    <i>
      <x v="762"/>
    </i>
    <i>
      <x v="763"/>
    </i>
    <i>
      <x v="764"/>
    </i>
    <i>
      <x v="765"/>
    </i>
    <i>
      <x v="766"/>
    </i>
    <i>
      <x v="767"/>
    </i>
    <i>
      <x v="769"/>
    </i>
    <i>
      <x v="771"/>
    </i>
    <i>
      <x v="772"/>
    </i>
    <i>
      <x v="773"/>
    </i>
    <i>
      <x v="774"/>
    </i>
    <i>
      <x v="775"/>
    </i>
    <i>
      <x v="776"/>
    </i>
    <i>
      <x v="777"/>
    </i>
    <i>
      <x v="778"/>
    </i>
    <i>
      <x v="779"/>
    </i>
    <i>
      <x v="780"/>
    </i>
    <i>
      <x v="781"/>
    </i>
    <i>
      <x v="782"/>
    </i>
    <i>
      <x v="783"/>
    </i>
    <i>
      <x v="784"/>
    </i>
    <i>
      <x v="786"/>
    </i>
    <i>
      <x v="787"/>
    </i>
    <i>
      <x v="788"/>
    </i>
    <i>
      <x v="789"/>
    </i>
    <i>
      <x v="790"/>
    </i>
    <i>
      <x v="791"/>
    </i>
    <i>
      <x v="794"/>
    </i>
    <i>
      <x v="795"/>
    </i>
    <i>
      <x v="796"/>
    </i>
    <i>
      <x v="797"/>
    </i>
    <i>
      <x v="798"/>
    </i>
    <i>
      <x v="799"/>
    </i>
    <i>
      <x v="800"/>
    </i>
    <i>
      <x v="802"/>
    </i>
    <i>
      <x v="805"/>
    </i>
    <i>
      <x v="806"/>
    </i>
    <i>
      <x v="807"/>
    </i>
    <i>
      <x v="808"/>
    </i>
    <i>
      <x v="809"/>
    </i>
    <i>
      <x v="810"/>
    </i>
    <i>
      <x v="811"/>
    </i>
    <i>
      <x v="812"/>
    </i>
    <i>
      <x v="814"/>
    </i>
    <i>
      <x v="815"/>
    </i>
    <i>
      <x v="817"/>
    </i>
    <i>
      <x v="818"/>
    </i>
    <i>
      <x v="819"/>
    </i>
    <i>
      <x v="820"/>
    </i>
    <i>
      <x v="821"/>
    </i>
    <i>
      <x v="822"/>
    </i>
    <i>
      <x v="824"/>
    </i>
    <i>
      <x v="825"/>
    </i>
    <i>
      <x v="826"/>
    </i>
    <i>
      <x v="827"/>
    </i>
    <i>
      <x v="830"/>
    </i>
    <i>
      <x v="831"/>
    </i>
    <i>
      <x v="832"/>
    </i>
    <i>
      <x v="833"/>
    </i>
    <i>
      <x v="834"/>
    </i>
    <i>
      <x v="835"/>
    </i>
    <i>
      <x v="836"/>
    </i>
    <i>
      <x v="837"/>
    </i>
    <i>
      <x v="838"/>
    </i>
    <i>
      <x v="839"/>
    </i>
    <i>
      <x v="841"/>
    </i>
    <i>
      <x v="842"/>
    </i>
    <i>
      <x v="843"/>
    </i>
    <i>
      <x v="845"/>
    </i>
    <i>
      <x v="846"/>
    </i>
    <i>
      <x v="847"/>
    </i>
    <i>
      <x v="849"/>
    </i>
    <i>
      <x v="850"/>
    </i>
    <i>
      <x v="851"/>
    </i>
    <i>
      <x v="852"/>
    </i>
    <i>
      <x v="853"/>
    </i>
    <i>
      <x v="854"/>
    </i>
    <i>
      <x v="855"/>
    </i>
    <i>
      <x v="856"/>
    </i>
    <i>
      <x v="857"/>
    </i>
    <i>
      <x v="858"/>
    </i>
    <i>
      <x v="859"/>
    </i>
    <i>
      <x v="861"/>
    </i>
    <i>
      <x v="862"/>
    </i>
    <i>
      <x v="863"/>
    </i>
    <i>
      <x v="865"/>
    </i>
    <i>
      <x v="866"/>
    </i>
    <i>
      <x v="867"/>
    </i>
    <i>
      <x v="869"/>
    </i>
    <i>
      <x v="870"/>
    </i>
    <i>
      <x v="871"/>
    </i>
    <i>
      <x v="872"/>
    </i>
    <i>
      <x v="874"/>
    </i>
    <i>
      <x v="875"/>
    </i>
    <i>
      <x v="877"/>
    </i>
    <i>
      <x v="878"/>
    </i>
    <i>
      <x v="879"/>
    </i>
    <i>
      <x v="882"/>
    </i>
    <i>
      <x v="883"/>
    </i>
    <i>
      <x v="884"/>
    </i>
    <i>
      <x v="885"/>
    </i>
    <i>
      <x v="886"/>
    </i>
    <i>
      <x v="887"/>
    </i>
    <i>
      <x v="888"/>
    </i>
    <i>
      <x v="889"/>
    </i>
    <i>
      <x v="890"/>
    </i>
    <i>
      <x v="891"/>
    </i>
    <i>
      <x v="892"/>
    </i>
    <i>
      <x v="893"/>
    </i>
    <i>
      <x v="894"/>
    </i>
    <i>
      <x v="895"/>
    </i>
    <i>
      <x v="896"/>
    </i>
    <i>
      <x v="899"/>
    </i>
    <i>
      <x v="900"/>
    </i>
    <i>
      <x v="901"/>
    </i>
    <i>
      <x v="902"/>
    </i>
    <i>
      <x v="903"/>
    </i>
    <i>
      <x v="904"/>
    </i>
    <i>
      <x v="905"/>
    </i>
    <i>
      <x v="906"/>
    </i>
    <i>
      <x v="907"/>
    </i>
    <i>
      <x v="908"/>
    </i>
    <i>
      <x v="909"/>
    </i>
    <i>
      <x v="911"/>
    </i>
    <i>
      <x v="912"/>
    </i>
    <i>
      <x v="913"/>
    </i>
    <i>
      <x v="914"/>
    </i>
    <i>
      <x v="915"/>
    </i>
    <i>
      <x v="916"/>
    </i>
    <i>
      <x v="917"/>
    </i>
    <i>
      <x v="918"/>
    </i>
    <i>
      <x v="919"/>
    </i>
    <i>
      <x v="920"/>
    </i>
    <i>
      <x v="921"/>
    </i>
    <i>
      <x v="922"/>
    </i>
    <i>
      <x v="923"/>
    </i>
    <i>
      <x v="924"/>
    </i>
    <i>
      <x v="925"/>
    </i>
    <i>
      <x v="926"/>
    </i>
    <i>
      <x v="927"/>
    </i>
    <i>
      <x v="929"/>
    </i>
    <i>
      <x v="930"/>
    </i>
    <i>
      <x v="931"/>
    </i>
    <i>
      <x v="933"/>
    </i>
    <i>
      <x v="936"/>
    </i>
    <i>
      <x v="937"/>
    </i>
    <i>
      <x v="938"/>
    </i>
    <i>
      <x v="939"/>
    </i>
    <i>
      <x v="940"/>
    </i>
    <i>
      <x v="941"/>
    </i>
    <i>
      <x v="942"/>
    </i>
    <i>
      <x v="943"/>
    </i>
    <i>
      <x v="944"/>
    </i>
    <i>
      <x v="945"/>
    </i>
    <i>
      <x v="946"/>
    </i>
    <i>
      <x v="947"/>
    </i>
    <i>
      <x v="949"/>
    </i>
    <i>
      <x v="950"/>
    </i>
    <i>
      <x v="951"/>
    </i>
    <i>
      <x v="952"/>
    </i>
    <i>
      <x v="953"/>
    </i>
    <i>
      <x v="954"/>
    </i>
    <i>
      <x v="956"/>
    </i>
    <i>
      <x v="957"/>
    </i>
    <i>
      <x v="959"/>
    </i>
    <i>
      <x v="960"/>
    </i>
    <i>
      <x v="961"/>
    </i>
    <i>
      <x v="962"/>
    </i>
    <i>
      <x v="963"/>
    </i>
    <i>
      <x v="964"/>
    </i>
    <i>
      <x v="965"/>
    </i>
    <i>
      <x v="966"/>
    </i>
    <i>
      <x v="967"/>
    </i>
    <i>
      <x v="968"/>
    </i>
    <i>
      <x v="969"/>
    </i>
    <i>
      <x v="970"/>
    </i>
    <i>
      <x v="971"/>
    </i>
    <i>
      <x v="972"/>
    </i>
    <i>
      <x v="973"/>
    </i>
    <i>
      <x v="974"/>
    </i>
    <i>
      <x v="975"/>
    </i>
    <i>
      <x v="976"/>
    </i>
    <i>
      <x v="977"/>
    </i>
    <i>
      <x v="978"/>
    </i>
    <i>
      <x v="979"/>
    </i>
    <i>
      <x v="980"/>
    </i>
    <i>
      <x v="981"/>
    </i>
    <i>
      <x v="982"/>
    </i>
    <i>
      <x v="983"/>
    </i>
    <i>
      <x v="985"/>
    </i>
    <i>
      <x v="986"/>
    </i>
    <i>
      <x v="988"/>
    </i>
    <i>
      <x v="989"/>
    </i>
    <i>
      <x v="990"/>
    </i>
    <i>
      <x v="991"/>
    </i>
    <i>
      <x v="992"/>
    </i>
    <i>
      <x v="993"/>
    </i>
    <i>
      <x v="994"/>
    </i>
    <i>
      <x v="995"/>
    </i>
    <i>
      <x v="997"/>
    </i>
    <i>
      <x v="998"/>
    </i>
    <i>
      <x v="999"/>
    </i>
    <i>
      <x v="1000"/>
    </i>
    <i>
      <x v="1001"/>
    </i>
    <i>
      <x v="1004"/>
    </i>
    <i>
      <x v="1005"/>
    </i>
    <i>
      <x v="1006"/>
    </i>
    <i>
      <x v="1007"/>
    </i>
    <i>
      <x v="1008"/>
    </i>
    <i>
      <x v="1010"/>
    </i>
    <i>
      <x v="1011"/>
    </i>
    <i>
      <x v="1012"/>
    </i>
    <i>
      <x v="1013"/>
    </i>
    <i>
      <x v="1014"/>
    </i>
    <i>
      <x v="1015"/>
    </i>
    <i>
      <x v="1017"/>
    </i>
    <i>
      <x v="1018"/>
    </i>
    <i>
      <x v="1019"/>
    </i>
    <i>
      <x v="1020"/>
    </i>
    <i>
      <x v="1021"/>
    </i>
    <i>
      <x v="1022"/>
    </i>
    <i>
      <x v="1023"/>
    </i>
    <i>
      <x v="1024"/>
    </i>
    <i>
      <x v="1026"/>
    </i>
    <i>
      <x v="1027"/>
    </i>
    <i>
      <x v="1028"/>
    </i>
    <i>
      <x v="1029"/>
    </i>
    <i>
      <x v="1030"/>
    </i>
    <i>
      <x v="1031"/>
    </i>
    <i>
      <x v="1032"/>
    </i>
    <i>
      <x v="1033"/>
    </i>
    <i>
      <x v="1036"/>
    </i>
    <i>
      <x v="1037"/>
    </i>
    <i>
      <x v="1038"/>
    </i>
    <i>
      <x v="1040"/>
    </i>
    <i>
      <x v="1041"/>
    </i>
    <i>
      <x v="1042"/>
    </i>
    <i>
      <x v="1043"/>
    </i>
    <i>
      <x v="1045"/>
    </i>
    <i>
      <x v="1046"/>
    </i>
    <i>
      <x v="1047"/>
    </i>
    <i>
      <x v="1048"/>
    </i>
    <i>
      <x v="1049"/>
    </i>
    <i>
      <x v="1050"/>
    </i>
    <i>
      <x v="1051"/>
    </i>
    <i>
      <x v="1052"/>
    </i>
    <i>
      <x v="1053"/>
    </i>
    <i>
      <x v="1054"/>
    </i>
    <i>
      <x v="1055"/>
    </i>
    <i>
      <x v="1056"/>
    </i>
    <i>
      <x v="1057"/>
    </i>
    <i>
      <x v="1059"/>
    </i>
    <i>
      <x v="1060"/>
    </i>
    <i>
      <x v="1061"/>
    </i>
    <i>
      <x v="1062"/>
    </i>
    <i>
      <x v="1063"/>
    </i>
    <i>
      <x v="1064"/>
    </i>
    <i>
      <x v="1065"/>
    </i>
    <i>
      <x v="1066"/>
    </i>
    <i>
      <x v="1068"/>
    </i>
    <i>
      <x v="1069"/>
    </i>
    <i>
      <x v="1070"/>
    </i>
    <i>
      <x v="1071"/>
    </i>
    <i>
      <x v="1072"/>
    </i>
    <i>
      <x v="1073"/>
    </i>
    <i>
      <x v="1074"/>
    </i>
    <i>
      <x v="1075"/>
    </i>
    <i>
      <x v="1076"/>
    </i>
    <i>
      <x v="1077"/>
    </i>
    <i>
      <x v="1079"/>
    </i>
    <i>
      <x v="1082"/>
    </i>
    <i>
      <x v="1083"/>
    </i>
    <i>
      <x v="1084"/>
    </i>
    <i>
      <x v="1085"/>
    </i>
    <i>
      <x v="1087"/>
    </i>
    <i>
      <x v="1088"/>
    </i>
    <i>
      <x v="1089"/>
    </i>
    <i>
      <x v="1090"/>
    </i>
    <i>
      <x v="1091"/>
    </i>
    <i>
      <x v="1092"/>
    </i>
    <i>
      <x v="1093"/>
    </i>
    <i>
      <x v="1094"/>
    </i>
    <i>
      <x v="1095"/>
    </i>
    <i>
      <x v="1096"/>
    </i>
    <i>
      <x v="1097"/>
    </i>
    <i>
      <x v="1099"/>
    </i>
    <i>
      <x v="1100"/>
    </i>
    <i>
      <x v="1101"/>
    </i>
    <i>
      <x v="1103"/>
    </i>
    <i>
      <x v="1104"/>
    </i>
    <i>
      <x v="1106"/>
    </i>
    <i>
      <x v="1107"/>
    </i>
    <i>
      <x v="1108"/>
    </i>
    <i>
      <x v="1109"/>
    </i>
    <i>
      <x v="1112"/>
    </i>
    <i>
      <x v="1113"/>
    </i>
    <i>
      <x v="1114"/>
    </i>
    <i>
      <x v="1115"/>
    </i>
    <i>
      <x v="1116"/>
    </i>
    <i>
      <x v="1117"/>
    </i>
    <i>
      <x v="1118"/>
    </i>
    <i>
      <x v="1119"/>
    </i>
    <i>
      <x v="1120"/>
    </i>
    <i>
      <x v="1122"/>
    </i>
    <i>
      <x v="1123"/>
    </i>
    <i>
      <x v="1124"/>
    </i>
    <i>
      <x v="1125"/>
    </i>
    <i>
      <x v="1126"/>
    </i>
    <i>
      <x v="1127"/>
    </i>
    <i>
      <x v="1128"/>
    </i>
    <i>
      <x v="1129"/>
    </i>
    <i>
      <x v="1130"/>
    </i>
    <i>
      <x v="1131"/>
    </i>
    <i>
      <x v="1132"/>
    </i>
    <i>
      <x v="1133"/>
    </i>
    <i>
      <x v="1134"/>
    </i>
    <i>
      <x v="1136"/>
    </i>
    <i>
      <x v="1137"/>
    </i>
    <i>
      <x v="1138"/>
    </i>
    <i>
      <x v="1139"/>
    </i>
    <i>
      <x v="1140"/>
    </i>
    <i>
      <x v="1141"/>
    </i>
    <i>
      <x v="1142"/>
    </i>
    <i>
      <x v="1143"/>
    </i>
    <i>
      <x v="1144"/>
    </i>
    <i>
      <x v="1145"/>
    </i>
    <i>
      <x v="1147"/>
    </i>
    <i>
      <x v="1149"/>
    </i>
    <i>
      <x v="1151"/>
    </i>
    <i>
      <x v="1153"/>
    </i>
    <i>
      <x v="1155"/>
    </i>
    <i>
      <x v="1156"/>
    </i>
    <i>
      <x v="1157"/>
    </i>
    <i>
      <x v="1158"/>
    </i>
    <i>
      <x v="1159"/>
    </i>
    <i>
      <x v="1160"/>
    </i>
    <i>
      <x v="1161"/>
    </i>
    <i>
      <x v="1162"/>
    </i>
    <i>
      <x v="1163"/>
    </i>
    <i>
      <x v="1165"/>
    </i>
    <i>
      <x v="1166"/>
    </i>
    <i>
      <x v="1167"/>
    </i>
    <i>
      <x v="1168"/>
    </i>
    <i>
      <x v="1169"/>
    </i>
    <i>
      <x v="1170"/>
    </i>
    <i>
      <x v="1171"/>
    </i>
    <i>
      <x v="1173"/>
    </i>
    <i>
      <x v="1174"/>
    </i>
    <i>
      <x v="1175"/>
    </i>
    <i>
      <x v="1176"/>
    </i>
    <i>
      <x v="1177"/>
    </i>
    <i>
      <x v="1178"/>
    </i>
    <i>
      <x v="1180"/>
    </i>
    <i>
      <x v="1181"/>
    </i>
    <i>
      <x v="1182"/>
    </i>
    <i>
      <x v="1183"/>
    </i>
    <i>
      <x v="1184"/>
    </i>
    <i>
      <x v="1185"/>
    </i>
    <i>
      <x v="1186"/>
    </i>
    <i>
      <x v="1187"/>
    </i>
    <i>
      <x v="1188"/>
    </i>
    <i>
      <x v="1189"/>
    </i>
    <i>
      <x v="1190"/>
    </i>
    <i>
      <x v="1191"/>
    </i>
    <i>
      <x v="1192"/>
    </i>
    <i>
      <x v="1193"/>
    </i>
    <i>
      <x v="1194"/>
    </i>
    <i>
      <x v="1196"/>
    </i>
    <i>
      <x v="1197"/>
    </i>
    <i>
      <x v="1198"/>
    </i>
    <i>
      <x v="1199"/>
    </i>
    <i>
      <x v="1201"/>
    </i>
    <i>
      <x v="1202"/>
    </i>
    <i>
      <x v="1204"/>
    </i>
    <i>
      <x v="1205"/>
    </i>
    <i>
      <x v="1206"/>
    </i>
    <i>
      <x v="1207"/>
    </i>
    <i>
      <x v="1208"/>
    </i>
    <i>
      <x v="1209"/>
    </i>
    <i>
      <x v="1210"/>
    </i>
    <i>
      <x v="1211"/>
    </i>
    <i>
      <x v="1212"/>
    </i>
    <i>
      <x v="1213"/>
    </i>
    <i>
      <x v="1214"/>
    </i>
    <i>
      <x v="1215"/>
    </i>
    <i>
      <x v="1216"/>
    </i>
    <i>
      <x v="1217"/>
    </i>
    <i>
      <x v="1218"/>
    </i>
    <i>
      <x v="1219"/>
    </i>
    <i>
      <x v="1220"/>
    </i>
    <i>
      <x v="1221"/>
    </i>
    <i>
      <x v="1222"/>
    </i>
    <i>
      <x v="1224"/>
    </i>
    <i>
      <x v="1225"/>
    </i>
    <i>
      <x v="1226"/>
    </i>
    <i>
      <x v="1227"/>
    </i>
    <i>
      <x v="1228"/>
    </i>
    <i>
      <x v="1229"/>
    </i>
    <i>
      <x v="1230"/>
    </i>
    <i>
      <x v="1231"/>
    </i>
    <i>
      <x v="1232"/>
    </i>
    <i>
      <x v="1233"/>
    </i>
    <i>
      <x v="1234"/>
    </i>
    <i>
      <x v="1235"/>
    </i>
    <i>
      <x v="1236"/>
    </i>
    <i>
      <x v="1238"/>
    </i>
    <i>
      <x v="1239"/>
    </i>
    <i>
      <x v="1240"/>
    </i>
    <i>
      <x v="1242"/>
    </i>
    <i>
      <x v="1243"/>
    </i>
    <i>
      <x v="1244"/>
    </i>
    <i>
      <x v="1245"/>
    </i>
    <i>
      <x v="1246"/>
    </i>
    <i>
      <x v="1247"/>
    </i>
    <i>
      <x v="1248"/>
    </i>
    <i>
      <x v="1249"/>
    </i>
    <i>
      <x v="1250"/>
    </i>
    <i>
      <x v="1251"/>
    </i>
    <i>
      <x v="1252"/>
    </i>
    <i>
      <x v="1253"/>
    </i>
    <i>
      <x v="1254"/>
    </i>
    <i>
      <x v="1255"/>
    </i>
    <i>
      <x v="1256"/>
    </i>
    <i>
      <x v="1257"/>
    </i>
    <i>
      <x v="1258"/>
    </i>
    <i>
      <x v="1259"/>
    </i>
    <i>
      <x v="1260"/>
    </i>
    <i>
      <x v="1261"/>
    </i>
    <i>
      <x v="1262"/>
    </i>
    <i>
      <x v="1263"/>
    </i>
    <i>
      <x v="1264"/>
    </i>
    <i>
      <x v="1265"/>
    </i>
    <i>
      <x v="1266"/>
    </i>
    <i>
      <x v="1267"/>
    </i>
    <i>
      <x v="1268"/>
    </i>
    <i>
      <x v="1269"/>
    </i>
    <i>
      <x v="1270"/>
    </i>
    <i>
      <x v="1271"/>
    </i>
    <i>
      <x v="1272"/>
    </i>
    <i>
      <x v="1273"/>
    </i>
    <i>
      <x v="1274"/>
    </i>
    <i>
      <x v="1275"/>
    </i>
    <i>
      <x v="1276"/>
    </i>
    <i>
      <x v="1277"/>
    </i>
    <i>
      <x v="1278"/>
    </i>
    <i>
      <x v="1279"/>
    </i>
    <i>
      <x v="1280"/>
    </i>
    <i>
      <x v="1281"/>
    </i>
    <i>
      <x v="1282"/>
    </i>
    <i>
      <x v="1283"/>
    </i>
    <i>
      <x v="1284"/>
    </i>
    <i>
      <x v="1285"/>
    </i>
    <i>
      <x v="1286"/>
    </i>
    <i>
      <x v="1287"/>
    </i>
    <i>
      <x v="1288"/>
    </i>
    <i>
      <x v="1289"/>
    </i>
    <i>
      <x v="1290"/>
    </i>
    <i>
      <x v="1291"/>
    </i>
    <i>
      <x v="1292"/>
    </i>
    <i>
      <x v="1293"/>
    </i>
    <i>
      <x v="1294"/>
    </i>
    <i>
      <x v="1295"/>
    </i>
    <i>
      <x v="1296"/>
    </i>
    <i>
      <x v="1297"/>
    </i>
    <i>
      <x v="1299"/>
    </i>
    <i>
      <x v="1300"/>
    </i>
    <i>
      <x v="1301"/>
    </i>
    <i>
      <x v="1302"/>
    </i>
    <i>
      <x v="1303"/>
    </i>
    <i>
      <x v="1304"/>
    </i>
    <i>
      <x v="1305"/>
    </i>
    <i>
      <x v="1306"/>
    </i>
    <i>
      <x v="1307"/>
    </i>
    <i>
      <x v="1308"/>
    </i>
    <i>
      <x v="1309"/>
    </i>
    <i>
      <x v="1310"/>
    </i>
    <i>
      <x v="1311"/>
    </i>
    <i>
      <x v="1312"/>
    </i>
    <i>
      <x v="1313"/>
    </i>
    <i>
      <x v="1314"/>
    </i>
    <i>
      <x v="1315"/>
    </i>
    <i>
      <x v="1316"/>
    </i>
    <i>
      <x v="1317"/>
    </i>
    <i>
      <x v="1318"/>
    </i>
    <i>
      <x v="1319"/>
    </i>
    <i>
      <x v="1320"/>
    </i>
    <i>
      <x v="1321"/>
    </i>
    <i>
      <x v="1322"/>
    </i>
    <i>
      <x v="1323"/>
    </i>
    <i>
      <x v="1324"/>
    </i>
    <i>
      <x v="1325"/>
    </i>
    <i>
      <x v="1326"/>
    </i>
    <i>
      <x v="1327"/>
    </i>
    <i>
      <x v="1328"/>
    </i>
    <i>
      <x v="1329"/>
    </i>
    <i>
      <x v="1330"/>
    </i>
    <i>
      <x v="1331"/>
    </i>
    <i>
      <x v="1332"/>
    </i>
    <i>
      <x v="1333"/>
    </i>
    <i>
      <x v="1334"/>
    </i>
    <i>
      <x v="1336"/>
    </i>
    <i>
      <x v="1337"/>
    </i>
    <i>
      <x v="1339"/>
    </i>
    <i>
      <x v="1340"/>
    </i>
    <i>
      <x v="1341"/>
    </i>
    <i>
      <x v="1342"/>
    </i>
    <i>
      <x v="1343"/>
    </i>
    <i>
      <x v="1344"/>
    </i>
    <i>
      <x v="1345"/>
    </i>
    <i>
      <x v="1346"/>
    </i>
    <i>
      <x v="1347"/>
    </i>
    <i>
      <x v="1348"/>
    </i>
    <i>
      <x v="1349"/>
    </i>
    <i>
      <x v="1350"/>
    </i>
    <i>
      <x v="1351"/>
    </i>
    <i>
      <x v="1352"/>
    </i>
    <i>
      <x v="1353"/>
    </i>
    <i>
      <x v="1354"/>
    </i>
    <i>
      <x v="1355"/>
    </i>
    <i>
      <x v="1356"/>
    </i>
    <i>
      <x v="1357"/>
    </i>
    <i>
      <x v="1358"/>
    </i>
    <i>
      <x v="1359"/>
    </i>
    <i>
      <x v="1360"/>
    </i>
    <i>
      <x v="1361"/>
    </i>
    <i>
      <x v="1362"/>
    </i>
    <i>
      <x v="1364"/>
    </i>
    <i>
      <x v="1365"/>
    </i>
    <i>
      <x v="1366"/>
    </i>
    <i>
      <x v="1367"/>
    </i>
    <i>
      <x v="1368"/>
    </i>
    <i>
      <x v="1369"/>
    </i>
    <i>
      <x v="1370"/>
    </i>
    <i>
      <x v="1371"/>
    </i>
    <i>
      <x v="1372"/>
    </i>
    <i>
      <x v="1373"/>
    </i>
    <i>
      <x v="1374"/>
    </i>
    <i>
      <x v="1375"/>
    </i>
    <i>
      <x v="1378"/>
    </i>
    <i>
      <x v="1379"/>
    </i>
    <i>
      <x v="1380"/>
    </i>
    <i>
      <x v="1381"/>
    </i>
    <i>
      <x v="1382"/>
    </i>
    <i>
      <x v="1383"/>
    </i>
    <i>
      <x v="1384"/>
    </i>
    <i>
      <x v="1385"/>
    </i>
    <i>
      <x v="1386"/>
    </i>
    <i>
      <x v="1387"/>
    </i>
    <i>
      <x v="1388"/>
    </i>
    <i>
      <x v="1389"/>
    </i>
    <i>
      <x v="1390"/>
    </i>
    <i>
      <x v="1391"/>
    </i>
    <i>
      <x v="1394"/>
    </i>
    <i>
      <x v="1396"/>
    </i>
    <i>
      <x v="1397"/>
    </i>
    <i>
      <x v="1399"/>
    </i>
    <i>
      <x v="1400"/>
    </i>
    <i>
      <x v="1402"/>
    </i>
    <i>
      <x v="1404"/>
    </i>
    <i>
      <x v="1405"/>
    </i>
    <i>
      <x v="1406"/>
    </i>
    <i>
      <x v="1407"/>
    </i>
    <i>
      <x v="1408"/>
    </i>
    <i>
      <x v="1411"/>
    </i>
    <i>
      <x v="1412"/>
    </i>
    <i>
      <x v="1413"/>
    </i>
    <i>
      <x v="1414"/>
    </i>
    <i>
      <x v="1415"/>
    </i>
    <i>
      <x v="1416"/>
    </i>
    <i>
      <x v="1417"/>
    </i>
    <i>
      <x v="1418"/>
    </i>
    <i>
      <x v="1419"/>
    </i>
    <i>
      <x v="1420"/>
    </i>
    <i>
      <x v="1421"/>
    </i>
    <i>
      <x v="1422"/>
    </i>
    <i>
      <x v="1423"/>
    </i>
    <i>
      <x v="1424"/>
    </i>
    <i>
      <x v="1425"/>
    </i>
    <i>
      <x v="1426"/>
    </i>
    <i>
      <x v="1427"/>
    </i>
    <i>
      <x v="1428"/>
    </i>
    <i>
      <x v="1429"/>
    </i>
    <i>
      <x v="1430"/>
    </i>
    <i>
      <x v="1431"/>
    </i>
    <i>
      <x v="1432"/>
    </i>
    <i>
      <x v="1433"/>
    </i>
    <i>
      <x v="1434"/>
    </i>
    <i>
      <x v="1435"/>
    </i>
    <i>
      <x v="1436"/>
    </i>
    <i>
      <x v="1437"/>
    </i>
    <i>
      <x v="1438"/>
    </i>
    <i>
      <x v="1439"/>
    </i>
    <i>
      <x v="1440"/>
    </i>
    <i>
      <x v="1441"/>
    </i>
    <i>
      <x v="1442"/>
    </i>
    <i>
      <x v="1443"/>
    </i>
    <i>
      <x v="1444"/>
    </i>
    <i>
      <x v="1445"/>
    </i>
    <i>
      <x v="1446"/>
    </i>
    <i>
      <x v="1447"/>
    </i>
    <i>
      <x v="1448"/>
    </i>
    <i>
      <x v="1449"/>
    </i>
    <i>
      <x v="1450"/>
    </i>
    <i>
      <x v="1451"/>
    </i>
    <i>
      <x v="1452"/>
    </i>
    <i>
      <x v="1453"/>
    </i>
    <i>
      <x v="1454"/>
    </i>
    <i>
      <x v="1455"/>
    </i>
    <i>
      <x v="1456"/>
    </i>
    <i>
      <x v="1457"/>
    </i>
    <i>
      <x v="1458"/>
    </i>
    <i>
      <x v="1459"/>
    </i>
    <i>
      <x v="1460"/>
    </i>
    <i>
      <x v="1462"/>
    </i>
    <i>
      <x v="1463"/>
    </i>
    <i>
      <x v="1464"/>
    </i>
    <i>
      <x v="1465"/>
    </i>
    <i>
      <x v="1466"/>
    </i>
    <i>
      <x v="1467"/>
    </i>
    <i>
      <x v="1468"/>
    </i>
    <i>
      <x v="1469"/>
    </i>
    <i>
      <x v="1470"/>
    </i>
    <i>
      <x v="1471"/>
    </i>
    <i>
      <x v="1472"/>
    </i>
    <i>
      <x v="1473"/>
    </i>
    <i>
      <x v="1474"/>
    </i>
    <i>
      <x v="1475"/>
    </i>
    <i>
      <x v="1476"/>
    </i>
    <i>
      <x v="1477"/>
    </i>
    <i>
      <x v="1478"/>
    </i>
    <i>
      <x v="1479"/>
    </i>
    <i>
      <x v="1480"/>
    </i>
    <i>
      <x v="1481"/>
    </i>
    <i>
      <x v="1482"/>
    </i>
    <i>
      <x v="1483"/>
    </i>
    <i>
      <x v="1484"/>
    </i>
    <i>
      <x v="1485"/>
    </i>
    <i>
      <x v="1486"/>
    </i>
    <i>
      <x v="1487"/>
    </i>
    <i>
      <x v="1488"/>
    </i>
    <i>
      <x v="1489"/>
    </i>
    <i>
      <x v="1490"/>
    </i>
    <i>
      <x v="1491"/>
    </i>
    <i>
      <x v="1492"/>
    </i>
    <i>
      <x v="1493"/>
    </i>
    <i>
      <x v="1494"/>
    </i>
    <i>
      <x v="1495"/>
    </i>
    <i>
      <x v="1496"/>
    </i>
    <i>
      <x v="1497"/>
    </i>
    <i>
      <x v="1498"/>
    </i>
    <i>
      <x v="1499"/>
    </i>
    <i>
      <x v="1500"/>
    </i>
    <i>
      <x v="1501"/>
    </i>
    <i>
      <x v="1502"/>
    </i>
    <i>
      <x v="1503"/>
    </i>
    <i>
      <x v="1504"/>
    </i>
    <i>
      <x v="1505"/>
    </i>
    <i>
      <x v="1506"/>
    </i>
    <i>
      <x v="1507"/>
    </i>
    <i>
      <x v="1508"/>
    </i>
    <i>
      <x v="1509"/>
    </i>
    <i>
      <x v="1515"/>
    </i>
    <i>
      <x v="1516"/>
    </i>
    <i>
      <x v="1517"/>
    </i>
    <i>
      <x v="1518"/>
    </i>
    <i>
      <x v="1519"/>
    </i>
    <i>
      <x v="1520"/>
    </i>
    <i>
      <x v="1521"/>
    </i>
    <i>
      <x v="1522"/>
    </i>
    <i>
      <x v="1523"/>
    </i>
    <i>
      <x v="1524"/>
    </i>
    <i>
      <x v="1525"/>
    </i>
    <i>
      <x v="1526"/>
    </i>
    <i>
      <x v="1527"/>
    </i>
    <i>
      <x v="1528"/>
    </i>
    <i>
      <x v="1529"/>
    </i>
    <i>
      <x v="1530"/>
    </i>
    <i>
      <x v="1531"/>
    </i>
    <i>
      <x v="1532"/>
    </i>
    <i>
      <x v="1533"/>
    </i>
    <i>
      <x v="1534"/>
    </i>
    <i>
      <x v="1535"/>
    </i>
    <i>
      <x v="1537"/>
    </i>
    <i>
      <x v="1539"/>
    </i>
    <i>
      <x v="1540"/>
    </i>
    <i>
      <x v="1541"/>
    </i>
    <i>
      <x v="1542"/>
    </i>
    <i>
      <x v="1543"/>
    </i>
    <i>
      <x v="1544"/>
    </i>
    <i>
      <x v="1545"/>
    </i>
    <i>
      <x v="1546"/>
    </i>
    <i>
      <x v="1548"/>
    </i>
    <i>
      <x v="1549"/>
    </i>
    <i>
      <x v="1550"/>
    </i>
    <i>
      <x v="1551"/>
    </i>
    <i>
      <x v="1552"/>
    </i>
    <i>
      <x v="1553"/>
    </i>
    <i>
      <x v="1554"/>
    </i>
    <i>
      <x v="1555"/>
    </i>
    <i>
      <x v="1556"/>
    </i>
    <i>
      <x v="1557"/>
    </i>
    <i>
      <x v="1558"/>
    </i>
    <i>
      <x v="1559"/>
    </i>
    <i>
      <x v="1560"/>
    </i>
    <i>
      <x v="1561"/>
    </i>
    <i>
      <x v="1562"/>
    </i>
    <i>
      <x v="1563"/>
    </i>
    <i>
      <x v="1564"/>
    </i>
    <i>
      <x v="1565"/>
    </i>
    <i>
      <x v="1566"/>
    </i>
    <i>
      <x v="1567"/>
    </i>
    <i>
      <x v="1568"/>
    </i>
    <i>
      <x v="1569"/>
    </i>
    <i>
      <x v="1570"/>
    </i>
    <i>
      <x v="1571"/>
    </i>
    <i>
      <x v="1574"/>
    </i>
    <i>
      <x v="1576"/>
    </i>
    <i>
      <x v="1577"/>
    </i>
    <i>
      <x v="1578"/>
    </i>
    <i>
      <x v="1579"/>
    </i>
    <i>
      <x v="1580"/>
    </i>
    <i>
      <x v="1581"/>
    </i>
    <i>
      <x v="1582"/>
    </i>
    <i>
      <x v="1583"/>
    </i>
    <i>
      <x v="1584"/>
    </i>
    <i>
      <x v="1586"/>
    </i>
    <i>
      <x v="1587"/>
    </i>
    <i>
      <x v="1588"/>
    </i>
    <i>
      <x v="1589"/>
    </i>
    <i>
      <x v="1590"/>
    </i>
    <i>
      <x v="1591"/>
    </i>
    <i>
      <x v="1592"/>
    </i>
    <i>
      <x v="1593"/>
    </i>
    <i>
      <x v="1594"/>
    </i>
    <i>
      <x v="1595"/>
    </i>
    <i>
      <x v="1596"/>
    </i>
    <i>
      <x v="1597"/>
    </i>
    <i>
      <x v="1598"/>
    </i>
    <i>
      <x v="1599"/>
    </i>
    <i>
      <x v="1600"/>
    </i>
    <i>
      <x v="1601"/>
    </i>
    <i>
      <x v="1602"/>
    </i>
    <i>
      <x v="1603"/>
    </i>
    <i>
      <x v="1604"/>
    </i>
    <i>
      <x v="1605"/>
    </i>
    <i>
      <x v="1606"/>
    </i>
    <i>
      <x v="1607"/>
    </i>
    <i>
      <x v="1608"/>
    </i>
    <i>
      <x v="1609"/>
    </i>
    <i>
      <x v="1610"/>
    </i>
    <i>
      <x v="1611"/>
    </i>
    <i>
      <x v="1612"/>
    </i>
    <i>
      <x v="1613"/>
    </i>
    <i>
      <x v="1614"/>
    </i>
    <i>
      <x v="1615"/>
    </i>
    <i>
      <x v="1616"/>
    </i>
    <i>
      <x v="1617"/>
    </i>
    <i>
      <x v="1618"/>
    </i>
    <i>
      <x v="1620"/>
    </i>
    <i>
      <x v="1621"/>
    </i>
    <i>
      <x v="1622"/>
    </i>
    <i>
      <x v="1623"/>
    </i>
    <i>
      <x v="1624"/>
    </i>
    <i>
      <x v="1625"/>
    </i>
    <i>
      <x v="1627"/>
    </i>
    <i>
      <x v="1628"/>
    </i>
    <i>
      <x v="1629"/>
    </i>
    <i>
      <x v="1630"/>
    </i>
    <i>
      <x v="1631"/>
    </i>
    <i>
      <x v="1632"/>
    </i>
    <i>
      <x v="1633"/>
    </i>
    <i>
      <x v="1634"/>
    </i>
    <i>
      <x v="1635"/>
    </i>
    <i>
      <x v="1637"/>
    </i>
    <i>
      <x v="1638"/>
    </i>
    <i>
      <x v="1639"/>
    </i>
    <i>
      <x v="1640"/>
    </i>
    <i>
      <x v="1641"/>
    </i>
    <i>
      <x v="1642"/>
    </i>
    <i>
      <x v="1643"/>
    </i>
    <i>
      <x v="1644"/>
    </i>
    <i>
      <x v="1645"/>
    </i>
    <i>
      <x v="1646"/>
    </i>
    <i>
      <x v="1647"/>
    </i>
    <i>
      <x v="1648"/>
    </i>
    <i>
      <x v="1649"/>
    </i>
    <i>
      <x v="1650"/>
    </i>
    <i>
      <x v="1651"/>
    </i>
    <i>
      <x v="1652"/>
    </i>
    <i>
      <x v="1653"/>
    </i>
    <i>
      <x v="1654"/>
    </i>
    <i>
      <x v="1655"/>
    </i>
    <i>
      <x v="1656"/>
    </i>
    <i>
      <x v="1657"/>
    </i>
    <i>
      <x v="1658"/>
    </i>
    <i>
      <x v="1659"/>
    </i>
    <i>
      <x v="1660"/>
    </i>
    <i>
      <x v="1661"/>
    </i>
    <i>
      <x v="1664"/>
    </i>
    <i>
      <x v="1665"/>
    </i>
    <i>
      <x v="1666"/>
    </i>
    <i>
      <x v="1667"/>
    </i>
    <i>
      <x v="1668"/>
    </i>
    <i>
      <x v="1669"/>
    </i>
    <i>
      <x v="1670"/>
    </i>
    <i>
      <x v="1672"/>
    </i>
    <i>
      <x v="1673"/>
    </i>
    <i>
      <x v="1674"/>
    </i>
    <i>
      <x v="1675"/>
    </i>
    <i>
      <x v="1676"/>
    </i>
    <i>
      <x v="1677"/>
    </i>
    <i>
      <x v="1678"/>
    </i>
    <i>
      <x v="1679"/>
    </i>
    <i>
      <x v="1680"/>
    </i>
    <i>
      <x v="1681"/>
    </i>
    <i>
      <x v="1682"/>
    </i>
    <i>
      <x v="1683"/>
    </i>
    <i>
      <x v="1684"/>
    </i>
    <i>
      <x v="1685"/>
    </i>
    <i>
      <x v="1686"/>
    </i>
    <i>
      <x v="1687"/>
    </i>
    <i>
      <x v="1688"/>
    </i>
    <i>
      <x v="1689"/>
    </i>
    <i>
      <x v="1690"/>
    </i>
    <i>
      <x v="1691"/>
    </i>
    <i>
      <x v="1692"/>
    </i>
    <i>
      <x v="1693"/>
    </i>
    <i>
      <x v="1694"/>
    </i>
    <i>
      <x v="1695"/>
    </i>
    <i>
      <x v="1697"/>
    </i>
    <i>
      <x v="1698"/>
    </i>
    <i>
      <x v="1699"/>
    </i>
    <i>
      <x v="1700"/>
    </i>
    <i>
      <x v="1701"/>
    </i>
    <i>
      <x v="1702"/>
    </i>
    <i>
      <x v="1703"/>
    </i>
    <i>
      <x v="1704"/>
    </i>
    <i>
      <x v="1705"/>
    </i>
    <i>
      <x v="1706"/>
    </i>
    <i>
      <x v="1707"/>
    </i>
    <i>
      <x v="1708"/>
    </i>
    <i>
      <x v="1709"/>
    </i>
    <i>
      <x v="1710"/>
    </i>
    <i>
      <x v="1711"/>
    </i>
    <i>
      <x v="1712"/>
    </i>
    <i>
      <x v="1714"/>
    </i>
    <i>
      <x v="1715"/>
    </i>
    <i>
      <x v="1716"/>
    </i>
    <i>
      <x v="1717"/>
    </i>
    <i>
      <x v="1718"/>
    </i>
    <i>
      <x v="1719"/>
    </i>
    <i>
      <x v="1720"/>
    </i>
    <i>
      <x v="1721"/>
    </i>
    <i>
      <x v="1722"/>
    </i>
    <i>
      <x v="1723"/>
    </i>
    <i>
      <x v="1724"/>
    </i>
    <i>
      <x v="1725"/>
    </i>
    <i>
      <x v="1726"/>
    </i>
    <i>
      <x v="1727"/>
    </i>
    <i>
      <x v="1728"/>
    </i>
    <i>
      <x v="1730"/>
    </i>
    <i>
      <x v="1731"/>
    </i>
    <i>
      <x v="1733"/>
    </i>
    <i>
      <x v="1736"/>
    </i>
    <i>
      <x v="1737"/>
    </i>
    <i>
      <x v="1738"/>
    </i>
    <i>
      <x v="1739"/>
    </i>
    <i>
      <x v="1740"/>
    </i>
    <i>
      <x v="1741"/>
    </i>
    <i>
      <x v="1742"/>
    </i>
    <i>
      <x v="1743"/>
    </i>
    <i>
      <x v="1744"/>
    </i>
    <i>
      <x v="1745"/>
    </i>
    <i>
      <x v="1746"/>
    </i>
    <i>
      <x v="1748"/>
    </i>
    <i>
      <x v="1749"/>
    </i>
    <i>
      <x v="1750"/>
    </i>
    <i>
      <x v="1751"/>
    </i>
    <i>
      <x v="1752"/>
    </i>
    <i>
      <x v="1753"/>
    </i>
    <i>
      <x v="1754"/>
    </i>
    <i>
      <x v="1755"/>
    </i>
    <i>
      <x v="1756"/>
    </i>
    <i>
      <x v="1757"/>
    </i>
    <i>
      <x v="1758"/>
    </i>
    <i>
      <x v="1759"/>
    </i>
    <i>
      <x v="1760"/>
    </i>
    <i>
      <x v="1761"/>
    </i>
    <i>
      <x v="1762"/>
    </i>
    <i>
      <x v="1763"/>
    </i>
    <i>
      <x v="1764"/>
    </i>
    <i>
      <x v="1765"/>
    </i>
    <i>
      <x v="1766"/>
    </i>
    <i>
      <x v="1767"/>
    </i>
    <i>
      <x v="1768"/>
    </i>
    <i>
      <x v="1769"/>
    </i>
    <i>
      <x v="1770"/>
    </i>
    <i>
      <x v="1771"/>
    </i>
    <i>
      <x v="1772"/>
    </i>
    <i>
      <x v="1773"/>
    </i>
    <i>
      <x v="1774"/>
    </i>
    <i>
      <x v="1775"/>
    </i>
    <i>
      <x v="1776"/>
    </i>
    <i>
      <x v="1777"/>
    </i>
    <i>
      <x v="1778"/>
    </i>
    <i>
      <x v="1779"/>
    </i>
    <i>
      <x v="1781"/>
    </i>
    <i>
      <x v="1783"/>
    </i>
    <i>
      <x v="1784"/>
    </i>
    <i>
      <x v="1785"/>
    </i>
    <i>
      <x v="1786"/>
    </i>
    <i>
      <x v="1787"/>
    </i>
    <i>
      <x v="1788"/>
    </i>
    <i>
      <x v="1789"/>
    </i>
    <i>
      <x v="1790"/>
    </i>
    <i>
      <x v="1791"/>
    </i>
    <i>
      <x v="1792"/>
    </i>
    <i>
      <x v="1793"/>
    </i>
    <i>
      <x v="1794"/>
    </i>
    <i>
      <x v="1795"/>
    </i>
    <i>
      <x v="1796"/>
    </i>
    <i>
      <x v="1797"/>
    </i>
    <i>
      <x v="1798"/>
    </i>
    <i>
      <x v="1799"/>
    </i>
    <i>
      <x v="1800"/>
    </i>
    <i>
      <x v="1801"/>
    </i>
    <i>
      <x v="1804"/>
    </i>
    <i>
      <x v="1805"/>
    </i>
    <i>
      <x v="1806"/>
    </i>
    <i>
      <x v="1807"/>
    </i>
    <i>
      <x v="1808"/>
    </i>
    <i>
      <x v="1809"/>
    </i>
    <i>
      <x v="1810"/>
    </i>
    <i>
      <x v="1811"/>
    </i>
    <i>
      <x v="1812"/>
    </i>
    <i>
      <x v="1813"/>
    </i>
    <i>
      <x v="1814"/>
    </i>
    <i>
      <x v="1815"/>
    </i>
    <i>
      <x v="1816"/>
    </i>
    <i>
      <x v="1817"/>
    </i>
    <i>
      <x v="1818"/>
    </i>
    <i>
      <x v="1819"/>
    </i>
    <i>
      <x v="1820"/>
    </i>
    <i>
      <x v="1821"/>
    </i>
    <i>
      <x v="1822"/>
    </i>
    <i>
      <x v="1823"/>
    </i>
    <i>
      <x v="1824"/>
    </i>
    <i>
      <x v="1825"/>
    </i>
    <i>
      <x v="1826"/>
    </i>
    <i>
      <x v="1827"/>
    </i>
    <i>
      <x v="1828"/>
    </i>
    <i>
      <x v="1829"/>
    </i>
    <i>
      <x v="1830"/>
    </i>
    <i>
      <x v="1831"/>
    </i>
    <i>
      <x v="1832"/>
    </i>
    <i>
      <x v="1834"/>
    </i>
    <i>
      <x v="1836"/>
    </i>
    <i>
      <x v="1837"/>
    </i>
    <i>
      <x v="1838"/>
    </i>
    <i>
      <x v="1839"/>
    </i>
    <i>
      <x v="1840"/>
    </i>
    <i>
      <x v="1841"/>
    </i>
    <i>
      <x v="1842"/>
    </i>
    <i>
      <x v="1843"/>
    </i>
    <i>
      <x v="1844"/>
    </i>
    <i>
      <x v="1845"/>
    </i>
    <i>
      <x v="1852"/>
    </i>
    <i>
      <x v="1853"/>
    </i>
    <i>
      <x v="1854"/>
    </i>
    <i>
      <x v="1855"/>
    </i>
    <i>
      <x v="1856"/>
    </i>
    <i>
      <x v="1857"/>
    </i>
    <i>
      <x v="1858"/>
    </i>
    <i>
      <x v="1859"/>
    </i>
    <i>
      <x v="1860"/>
    </i>
    <i>
      <x v="1861"/>
    </i>
    <i>
      <x v="1862"/>
    </i>
    <i>
      <x v="1863"/>
    </i>
    <i>
      <x v="1864"/>
    </i>
    <i>
      <x v="1865"/>
    </i>
    <i>
      <x v="1866"/>
    </i>
    <i>
      <x v="1867"/>
    </i>
    <i>
      <x v="1868"/>
    </i>
    <i>
      <x v="1869"/>
    </i>
    <i>
      <x v="1870"/>
    </i>
    <i>
      <x v="1871"/>
    </i>
    <i>
      <x v="1872"/>
    </i>
    <i>
      <x v="1873"/>
    </i>
    <i>
      <x v="1874"/>
    </i>
    <i>
      <x v="1877"/>
    </i>
    <i>
      <x v="1878"/>
    </i>
    <i>
      <x v="1879"/>
    </i>
    <i>
      <x v="1880"/>
    </i>
    <i>
      <x v="1881"/>
    </i>
    <i>
      <x v="1882"/>
    </i>
    <i>
      <x v="1883"/>
    </i>
    <i>
      <x v="1884"/>
    </i>
    <i>
      <x v="1885"/>
    </i>
    <i>
      <x v="1886"/>
    </i>
    <i>
      <x v="1887"/>
    </i>
    <i>
      <x v="1888"/>
    </i>
    <i>
      <x v="1889"/>
    </i>
    <i>
      <x v="1890"/>
    </i>
    <i>
      <x v="1891"/>
    </i>
    <i>
      <x v="1892"/>
    </i>
    <i>
      <x v="1893"/>
    </i>
    <i>
      <x v="1894"/>
    </i>
    <i>
      <x v="1895"/>
    </i>
    <i>
      <x v="1896"/>
    </i>
    <i>
      <x v="1897"/>
    </i>
    <i>
      <x v="1898"/>
    </i>
    <i>
      <x v="1899"/>
    </i>
    <i>
      <x v="1900"/>
    </i>
    <i>
      <x v="1901"/>
    </i>
    <i>
      <x v="1902"/>
    </i>
    <i>
      <x v="1903"/>
    </i>
    <i>
      <x v="1904"/>
    </i>
    <i>
      <x v="1905"/>
    </i>
    <i>
      <x v="1906"/>
    </i>
    <i>
      <x v="1907"/>
    </i>
    <i>
      <x v="1908"/>
    </i>
    <i>
      <x v="1909"/>
    </i>
    <i>
      <x v="1911"/>
    </i>
    <i>
      <x v="1912"/>
    </i>
    <i>
      <x v="1913"/>
    </i>
    <i>
      <x v="1914"/>
    </i>
    <i>
      <x v="1915"/>
    </i>
    <i>
      <x v="1916"/>
    </i>
    <i>
      <x v="1917"/>
    </i>
    <i>
      <x v="1918"/>
    </i>
    <i>
      <x v="1919"/>
    </i>
    <i>
      <x v="1920"/>
    </i>
    <i>
      <x v="1921"/>
    </i>
    <i>
      <x v="1922"/>
    </i>
    <i>
      <x v="1923"/>
    </i>
    <i>
      <x v="1924"/>
    </i>
    <i>
      <x v="1925"/>
    </i>
    <i>
      <x v="1926"/>
    </i>
    <i>
      <x v="1927"/>
    </i>
    <i>
      <x v="1928"/>
    </i>
    <i>
      <x v="1929"/>
    </i>
    <i>
      <x v="1930"/>
    </i>
    <i>
      <x v="1931"/>
    </i>
    <i>
      <x v="1932"/>
    </i>
    <i>
      <x v="1933"/>
    </i>
    <i>
      <x v="1934"/>
    </i>
    <i>
      <x v="1935"/>
    </i>
    <i>
      <x v="1936"/>
    </i>
    <i>
      <x v="1937"/>
    </i>
    <i>
      <x v="1938"/>
    </i>
    <i>
      <x v="1939"/>
    </i>
    <i>
      <x v="1940"/>
    </i>
    <i>
      <x v="1941"/>
    </i>
    <i>
      <x v="1942"/>
    </i>
    <i>
      <x v="1943"/>
    </i>
    <i>
      <x v="1944"/>
    </i>
    <i>
      <x v="1945"/>
    </i>
    <i>
      <x v="1946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2">
    <pageField fld="4" hier="-1"/>
    <pageField fld="2" hier="-1"/>
  </pageFields>
  <dataFields count="4">
    <dataField name="Somme de PR" fld="25" baseField="0" baseItem="0"/>
    <dataField name="Somme de Total Contrats" fld="11" baseField="0" baseItem="44"/>
    <dataField name="Class PR2" fld="25" baseField="0" baseItem="44">
      <extLst>
        <ext xmlns:x14="http://schemas.microsoft.com/office/spreadsheetml/2009/9/main" uri="{E15A36E0-9728-4e99-A89B-3F7291B0FE68}">
          <x14:dataField pivotShowAs="rankDescending"/>
        </ext>
      </extLst>
    </dataField>
    <dataField name="class contrat" fld="11" baseField="0" baseItem="47">
      <extLst>
        <ext xmlns:x14="http://schemas.microsoft.com/office/spreadsheetml/2009/9/main" uri="{E15A36E0-9728-4e99-A89B-3F7291B0FE68}">
          <x14:dataField pivotShowAs="rankDescending"/>
        </ext>
      </extLst>
    </dataField>
  </dataFields>
  <formats count="4">
    <format dxfId="148">
      <pivotArea field="0" type="button" dataOnly="0" labelOnly="1" outline="0" axis="axisRow" fieldPosition="0"/>
    </format>
    <format dxfId="147">
      <pivotArea dataOnly="0" labelOnly="1" outline="0" axis="axisValues" fieldPosition="0"/>
    </format>
    <format dxfId="146">
      <pivotArea field="0" type="button" dataOnly="0" labelOnly="1" outline="0" axis="axisRow" fieldPosition="0"/>
    </format>
    <format dxfId="145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B9C1CC0-78E3-4805-B3EA-94458866C18C}" name="Tableau croisé dynamique1" cacheId="59" applyNumberFormats="0" applyBorderFormats="0" applyFontFormats="0" applyPatternFormats="0" applyAlignmentFormats="0" applyWidthHeightFormats="1" dataCaption="Valeurs" updatedVersion="8" minRefreshableVersion="3" useAutoFormatting="1" rowGrandTotals="0" colGrandTotals="0" itemPrintTitles="1" createdVersion="8" indent="0" compact="0" compactData="0" multipleFieldFilters="0">
  <location ref="A4:C129" firstHeaderRow="1" firstDataRow="2" firstDataCol="2" rowPageCount="2" colPageCount="1"/>
  <pivotFields count="60">
    <pivotField compact="0" outline="0" showAll="0"/>
    <pivotField compact="0" outline="0" showAll="0"/>
    <pivotField axis="axisCol" dataField="1" compact="0" outline="0" showAll="0">
      <items count="8">
        <item h="1" x="1"/>
        <item x="0"/>
        <item h="1" x="3"/>
        <item h="1" x="2"/>
        <item h="1" x="6"/>
        <item h="1" x="4"/>
        <item h="1" x="5"/>
        <item t="default"/>
      </items>
    </pivotField>
    <pivotField compact="0" outline="0" showAll="0"/>
    <pivotField axis="axisPage" compact="0" outline="0" showAll="0">
      <items count="4">
        <item x="1"/>
        <item x="0"/>
        <item x="2"/>
        <item t="default"/>
      </items>
    </pivotField>
    <pivotField compact="0" outline="0" showAll="0"/>
    <pivotField compact="0" outline="0" showAll="0"/>
    <pivotField axis="axisPage" compact="0" outline="0" showAll="0">
      <items count="4">
        <item x="0"/>
        <item x="1"/>
        <item x="2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 defaultSubtotal="0">
      <items count="162">
        <item x="52"/>
        <item x="78"/>
        <item x="108"/>
        <item x="77"/>
        <item x="144"/>
        <item x="140"/>
        <item x="76"/>
        <item x="65"/>
        <item x="49"/>
        <item x="48"/>
        <item x="115"/>
        <item x="26"/>
        <item x="157"/>
        <item x="33"/>
        <item x="110"/>
        <item x="23"/>
        <item x="82"/>
        <item x="107"/>
        <item x="75"/>
        <item x="45"/>
        <item x="8"/>
        <item x="106"/>
        <item x="42"/>
        <item x="88"/>
        <item x="122"/>
        <item x="54"/>
        <item x="41"/>
        <item x="102"/>
        <item x="104"/>
        <item x="70"/>
        <item x="92"/>
        <item x="130"/>
        <item x="15"/>
        <item x="55"/>
        <item x="51"/>
        <item x="113"/>
        <item x="156"/>
        <item x="105"/>
        <item x="136"/>
        <item x="37"/>
        <item x="103"/>
        <item x="87"/>
        <item x="71"/>
        <item x="152"/>
        <item x="91"/>
        <item x="145"/>
        <item x="148"/>
        <item x="63"/>
        <item x="69"/>
        <item x="146"/>
        <item x="7"/>
        <item x="120"/>
        <item x="138"/>
        <item x="67"/>
        <item x="133"/>
        <item x="27"/>
        <item x="62"/>
        <item x="14"/>
        <item x="13"/>
        <item x="149"/>
        <item x="64"/>
        <item x="150"/>
        <item x="66"/>
        <item x="131"/>
        <item x="112"/>
        <item x="81"/>
        <item x="25"/>
        <item x="22"/>
        <item x="95"/>
        <item x="125"/>
        <item x="50"/>
        <item x="18"/>
        <item x="60"/>
        <item x="147"/>
        <item x="57"/>
        <item x="47"/>
        <item x="34"/>
        <item x="132"/>
        <item x="43"/>
        <item x="137"/>
        <item x="10"/>
        <item x="11"/>
        <item x="98"/>
        <item x="38"/>
        <item x="16"/>
        <item x="96"/>
        <item x="80"/>
        <item x="83"/>
        <item x="134"/>
        <item x="127"/>
        <item x="139"/>
        <item x="117"/>
        <item x="35"/>
        <item x="21"/>
        <item x="59"/>
        <item x="119"/>
        <item x="4"/>
        <item x="142"/>
        <item x="159"/>
        <item x="6"/>
        <item x="17"/>
        <item x="28"/>
        <item x="84"/>
        <item x="97"/>
        <item x="100"/>
        <item x="93"/>
        <item x="5"/>
        <item x="58"/>
        <item x="124"/>
        <item x="135"/>
        <item x="79"/>
        <item x="90"/>
        <item x="29"/>
        <item x="111"/>
        <item x="44"/>
        <item x="74"/>
        <item x="40"/>
        <item x="143"/>
        <item x="141"/>
        <item x="19"/>
        <item x="20"/>
        <item x="86"/>
        <item x="46"/>
        <item x="68"/>
        <item x="126"/>
        <item x="99"/>
        <item x="154"/>
        <item x="1"/>
        <item x="123"/>
        <item x="109"/>
        <item x="39"/>
        <item x="12"/>
        <item x="89"/>
        <item x="155"/>
        <item x="0"/>
        <item x="94"/>
        <item x="53"/>
        <item x="73"/>
        <item x="2"/>
        <item x="101"/>
        <item x="114"/>
        <item x="9"/>
        <item x="116"/>
        <item x="72"/>
        <item x="153"/>
        <item x="151"/>
        <item x="36"/>
        <item x="32"/>
        <item x="158"/>
        <item x="85"/>
        <item x="56"/>
        <item x="61"/>
        <item m="1" x="160"/>
        <item x="121"/>
        <item m="1" x="161"/>
        <item x="24"/>
        <item x="129"/>
        <item x="128"/>
        <item x="118"/>
        <item x="30"/>
        <item x="31"/>
        <item x="3"/>
      </items>
    </pivotField>
    <pivotField axis="axisRow" compact="0" outline="0" showAll="0">
      <items count="166">
        <item x="30"/>
        <item x="31"/>
        <item x="127"/>
        <item x="118"/>
        <item x="128"/>
        <item x="12"/>
        <item x="22"/>
        <item x="44"/>
        <item x="35"/>
        <item x="129"/>
        <item x="20"/>
        <item x="34"/>
        <item x="33"/>
        <item x="50"/>
        <item x="51"/>
        <item x="130"/>
        <item x="63"/>
        <item x="21"/>
        <item x="76"/>
        <item x="81"/>
        <item x="131"/>
        <item m="1" x="157"/>
        <item x="92"/>
        <item x="132"/>
        <item x="70"/>
        <item x="95"/>
        <item x="14"/>
        <item x="52"/>
        <item x="133"/>
        <item x="103"/>
        <item x="90"/>
        <item x="18"/>
        <item x="106"/>
        <item x="36"/>
        <item x="93"/>
        <item x="102"/>
        <item x="10"/>
        <item x="134"/>
        <item x="135"/>
        <item x="13"/>
        <item x="26"/>
        <item x="111"/>
        <item x="2"/>
        <item x="101"/>
        <item x="137"/>
        <item x="17"/>
        <item x="61"/>
        <item x="56"/>
        <item x="87"/>
        <item x="82"/>
        <item x="1"/>
        <item x="38"/>
        <item x="54"/>
        <item x="74"/>
        <item m="1" x="163"/>
        <item x="122"/>
        <item x="138"/>
        <item m="1" x="161"/>
        <item x="117"/>
        <item x="78"/>
        <item x="100"/>
        <item x="59"/>
        <item x="115"/>
        <item x="139"/>
        <item x="140"/>
        <item x="41"/>
        <item x="141"/>
        <item x="47"/>
        <item x="88"/>
        <item x="24"/>
        <item x="96"/>
        <item x="116"/>
        <item x="25"/>
        <item x="6"/>
        <item x="71"/>
        <item x="15"/>
        <item x="84"/>
        <item x="80"/>
        <item x="112"/>
        <item x="37"/>
        <item x="86"/>
        <item x="121"/>
        <item x="123"/>
        <item x="39"/>
        <item x="28"/>
        <item x="79"/>
        <item x="46"/>
        <item x="142"/>
        <item x="104"/>
        <item x="27"/>
        <item x="91"/>
        <item x="99"/>
        <item m="1" x="162"/>
        <item x="143"/>
        <item x="11"/>
        <item x="113"/>
        <item x="77"/>
        <item x="43"/>
        <item x="144"/>
        <item x="114"/>
        <item x="85"/>
        <item x="145"/>
        <item m="1" x="158"/>
        <item x="146"/>
        <item x="53"/>
        <item x="120"/>
        <item x="107"/>
        <item x="147"/>
        <item x="32"/>
        <item m="1" x="164"/>
        <item x="19"/>
        <item x="148"/>
        <item m="1" x="160"/>
        <item x="125"/>
        <item x="89"/>
        <item x="16"/>
        <item x="149"/>
        <item x="68"/>
        <item x="98"/>
        <item x="73"/>
        <item x="4"/>
        <item x="150"/>
        <item x="64"/>
        <item x="55"/>
        <item x="49"/>
        <item x="152"/>
        <item x="65"/>
        <item x="119"/>
        <item x="153"/>
        <item x="48"/>
        <item m="1" x="156"/>
        <item x="109"/>
        <item x="72"/>
        <item x="60"/>
        <item x="7"/>
        <item x="62"/>
        <item x="94"/>
        <item x="45"/>
        <item x="124"/>
        <item m="1" x="159"/>
        <item x="126"/>
        <item x="8"/>
        <item x="67"/>
        <item x="42"/>
        <item x="154"/>
        <item x="97"/>
        <item x="5"/>
        <item x="57"/>
        <item x="66"/>
        <item x="155"/>
        <item x="29"/>
        <item x="23"/>
        <item x="40"/>
        <item x="58"/>
        <item x="69"/>
        <item x="3"/>
        <item x="0"/>
        <item x="9"/>
        <item x="75"/>
        <item x="83"/>
        <item x="105"/>
        <item x="108"/>
        <item x="110"/>
        <item x="136"/>
        <item x="151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</pivotFields>
  <rowFields count="2">
    <field x="52"/>
    <field x="53"/>
  </rowFields>
  <rowItems count="124">
    <i>
      <x/>
      <x v="27"/>
    </i>
    <i>
      <x v="1"/>
      <x v="59"/>
    </i>
    <i>
      <x v="2"/>
      <x v="161"/>
    </i>
    <i>
      <x v="3"/>
      <x v="96"/>
    </i>
    <i>
      <x v="6"/>
      <x v="18"/>
    </i>
    <i>
      <x v="7"/>
      <x v="126"/>
    </i>
    <i>
      <x v="8"/>
      <x v="124"/>
    </i>
    <i>
      <x v="9"/>
      <x v="129"/>
    </i>
    <i>
      <x v="10"/>
      <x v="62"/>
    </i>
    <i>
      <x v="11"/>
      <x v="40"/>
    </i>
    <i>
      <x v="13"/>
      <x v="12"/>
    </i>
    <i>
      <x v="14"/>
      <x v="162"/>
    </i>
    <i>
      <x v="15"/>
      <x v="151"/>
    </i>
    <i>
      <x v="16"/>
      <x v="49"/>
    </i>
    <i>
      <x v="17"/>
      <x v="106"/>
    </i>
    <i>
      <x v="18"/>
      <x v="158"/>
    </i>
    <i>
      <x v="19"/>
      <x v="137"/>
    </i>
    <i>
      <x v="20"/>
      <x v="141"/>
    </i>
    <i>
      <x v="21"/>
      <x v="32"/>
    </i>
    <i>
      <x v="22"/>
      <x v="143"/>
    </i>
    <i>
      <x v="23"/>
      <x v="68"/>
    </i>
    <i>
      <x v="24"/>
      <x v="105"/>
    </i>
    <i>
      <x v="25"/>
      <x v="52"/>
    </i>
    <i>
      <x v="26"/>
      <x v="65"/>
    </i>
    <i>
      <x v="27"/>
      <x v="35"/>
    </i>
    <i>
      <x v="28"/>
      <x v="88"/>
    </i>
    <i>
      <x v="29"/>
      <x v="24"/>
    </i>
    <i>
      <x v="30"/>
      <x v="22"/>
    </i>
    <i>
      <x v="31"/>
      <x v="140"/>
    </i>
    <i>
      <x v="32"/>
      <x v="75"/>
    </i>
    <i>
      <x v="33"/>
      <x v="123"/>
    </i>
    <i>
      <x v="34"/>
      <x v="14"/>
    </i>
    <i>
      <x v="35"/>
      <x v="95"/>
    </i>
    <i>
      <x v="37"/>
      <x v="160"/>
    </i>
    <i>
      <x v="39"/>
      <x v="79"/>
    </i>
    <i>
      <x v="40"/>
      <x v="29"/>
    </i>
    <i>
      <x v="41"/>
      <x v="48"/>
    </i>
    <i>
      <x v="42"/>
      <x v="74"/>
    </i>
    <i>
      <x v="44"/>
      <x v="90"/>
    </i>
    <i>
      <x v="47"/>
      <x v="16"/>
    </i>
    <i>
      <x v="48"/>
      <x v="154"/>
    </i>
    <i>
      <x v="50"/>
      <x v="134"/>
    </i>
    <i>
      <x v="51"/>
      <x v="127"/>
    </i>
    <i>
      <x v="53"/>
      <x v="142"/>
    </i>
    <i>
      <x v="55"/>
      <x v="89"/>
    </i>
    <i>
      <x v="56"/>
      <x v="135"/>
    </i>
    <i>
      <x v="57"/>
      <x v="26"/>
    </i>
    <i>
      <x v="58"/>
      <x v="39"/>
    </i>
    <i>
      <x v="60"/>
      <x v="122"/>
    </i>
    <i>
      <x v="62"/>
      <x v="148"/>
    </i>
    <i>
      <x v="64"/>
      <x v="78"/>
    </i>
    <i>
      <x v="65"/>
      <x v="19"/>
    </i>
    <i>
      <x v="66"/>
      <x v="72"/>
    </i>
    <i>
      <x v="67"/>
      <x v="6"/>
    </i>
    <i>
      <x v="68"/>
      <x v="25"/>
    </i>
    <i>
      <x v="70"/>
      <x v="13"/>
    </i>
    <i>
      <x v="71"/>
      <x v="31"/>
    </i>
    <i>
      <x v="72"/>
      <x v="133"/>
    </i>
    <i>
      <x v="74"/>
      <x v="147"/>
    </i>
    <i>
      <x v="75"/>
      <x v="67"/>
    </i>
    <i>
      <x v="76"/>
      <x v="11"/>
    </i>
    <i>
      <x v="78"/>
      <x v="97"/>
    </i>
    <i>
      <x v="80"/>
      <x v="36"/>
    </i>
    <i>
      <x v="81"/>
      <x v="94"/>
    </i>
    <i>
      <x v="82"/>
      <x v="118"/>
    </i>
    <i>
      <x v="83"/>
      <x v="51"/>
    </i>
    <i>
      <x v="84"/>
      <x v="115"/>
    </i>
    <i>
      <x v="85"/>
      <x v="70"/>
    </i>
    <i>
      <x v="86"/>
      <x v="77"/>
    </i>
    <i>
      <x v="87"/>
      <x v="159"/>
    </i>
    <i>
      <x v="89"/>
      <x v="113"/>
    </i>
    <i>
      <x v="91"/>
      <x v="58"/>
    </i>
    <i>
      <x v="92"/>
      <x v="8"/>
    </i>
    <i>
      <x v="93"/>
      <x v="17"/>
    </i>
    <i>
      <x v="94"/>
      <x v="61"/>
    </i>
    <i>
      <x v="95"/>
      <x v="3"/>
    </i>
    <i>
      <x v="96"/>
      <x v="120"/>
    </i>
    <i>
      <x v="99"/>
      <x v="73"/>
    </i>
    <i>
      <x v="100"/>
      <x v="45"/>
    </i>
    <i>
      <x v="101"/>
      <x v="84"/>
    </i>
    <i>
      <x v="102"/>
      <x v="76"/>
    </i>
    <i>
      <x v="103"/>
      <x v="145"/>
    </i>
    <i>
      <x v="104"/>
      <x v="60"/>
    </i>
    <i>
      <x v="105"/>
      <x v="34"/>
    </i>
    <i>
      <x v="106"/>
      <x v="146"/>
    </i>
    <i>
      <x v="107"/>
      <x v="153"/>
    </i>
    <i>
      <x v="108"/>
      <x v="55"/>
    </i>
    <i>
      <x v="110"/>
      <x v="85"/>
    </i>
    <i>
      <x v="111"/>
      <x v="30"/>
    </i>
    <i>
      <x v="112"/>
      <x v="150"/>
    </i>
    <i>
      <x v="113"/>
      <x v="41"/>
    </i>
    <i>
      <x v="114"/>
      <x v="7"/>
    </i>
    <i>
      <x v="115"/>
      <x v="53"/>
    </i>
    <i>
      <x v="116"/>
      <x v="152"/>
    </i>
    <i>
      <x v="119"/>
      <x v="110"/>
    </i>
    <i>
      <x v="120"/>
      <x v="10"/>
    </i>
    <i>
      <x v="121"/>
      <x v="80"/>
    </i>
    <i>
      <x v="122"/>
      <x v="86"/>
    </i>
    <i>
      <x v="123"/>
      <x v="117"/>
    </i>
    <i>
      <x v="124"/>
      <x v="138"/>
    </i>
    <i>
      <x v="125"/>
      <x v="91"/>
    </i>
    <i>
      <x v="127"/>
      <x v="50"/>
    </i>
    <i>
      <x v="128"/>
      <x v="81"/>
    </i>
    <i>
      <x v="129"/>
      <x v="131"/>
    </i>
    <i>
      <x v="130"/>
      <x v="83"/>
    </i>
    <i>
      <x v="131"/>
      <x v="5"/>
    </i>
    <i>
      <x v="132"/>
      <x v="114"/>
    </i>
    <i>
      <x v="133"/>
      <x v="164"/>
    </i>
    <i>
      <x v="134"/>
      <x v="156"/>
    </i>
    <i>
      <x v="135"/>
      <x v="136"/>
    </i>
    <i>
      <x v="136"/>
      <x v="104"/>
    </i>
    <i>
      <x v="137"/>
      <x v="119"/>
    </i>
    <i>
      <x v="138"/>
      <x v="42"/>
    </i>
    <i>
      <x v="139"/>
      <x v="43"/>
    </i>
    <i>
      <x v="140"/>
      <x v="99"/>
    </i>
    <i>
      <x v="141"/>
      <x v="157"/>
    </i>
    <i>
      <x v="142"/>
      <x v="71"/>
    </i>
    <i>
      <x v="143"/>
      <x v="132"/>
    </i>
    <i>
      <x v="146"/>
      <x v="33"/>
    </i>
    <i>
      <x v="147"/>
      <x v="108"/>
    </i>
    <i>
      <x v="149"/>
      <x v="100"/>
    </i>
    <i>
      <x v="150"/>
      <x v="47"/>
    </i>
    <i>
      <x v="151"/>
      <x v="46"/>
    </i>
    <i>
      <x v="161"/>
      <x v="155"/>
    </i>
  </rowItems>
  <colFields count="1">
    <field x="2"/>
  </colFields>
  <colItems count="1">
    <i>
      <x v="1"/>
    </i>
  </colItems>
  <pageFields count="2">
    <pageField fld="4" item="1" hier="-1"/>
    <pageField fld="7" item="0" hier="-1"/>
  </pageFields>
  <dataFields count="1">
    <dataField name="Nombre de college" fld="2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29F777E-217A-495D-97DD-39503FF9A6C4}" name="Tableau croisé dynamique5" cacheId="73" applyNumberFormats="0" applyBorderFormats="0" applyFontFormats="0" applyPatternFormats="0" applyAlignmentFormats="0" applyWidthHeightFormats="1" dataCaption="Valeurs" showError="1" updatedVersion="8" minRefreshableVersion="3" rowGrandTotals="0" colGrandTotals="0" itemPrintTitles="1" createdVersion="8" indent="0" compact="0" compactData="0" multipleFieldFilters="0">
  <location ref="B14:U24" firstHeaderRow="0" firstDataRow="1" firstDataCol="5"/>
  <pivotFields count="47">
    <pivotField compact="0" outline="0" showAll="0" defaultSubtotal="0"/>
    <pivotField name="RED LIONS" axis="axisRow" compact="0" outline="0" showAll="0" sortType="ascending" defaultSubtotal="0">
      <items count="10">
        <item x="6"/>
        <item x="1"/>
        <item x="0"/>
        <item x="9"/>
        <item x="5"/>
        <item x="2"/>
        <item x="3"/>
        <item x="4"/>
        <item x="7"/>
        <item x="8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name=" Conseillers" axis="axisRow" compact="0" outline="0" showAll="0" defaultSubtotal="0">
      <items count="10">
        <item x="2"/>
        <item x="6"/>
        <item x="5"/>
        <item x="1"/>
        <item x="0"/>
        <item x="9"/>
        <item x="3"/>
        <item x="4"/>
        <item x="7"/>
        <item x="8"/>
      </items>
    </pivotField>
    <pivotField name="Jeunes Talents" axis="axisRow" compact="0" outline="0" showAll="0" defaultSubtotal="0">
      <items count="1">
        <item x="0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  <pivotField compact="0" outline="0" showAll="0" defaultSubtotal="0"/>
    <pivotField compact="0" outline="0" showAll="0" defaultSubtotal="0"/>
    <pivotField axis="axisRow" compact="0" outline="0" showAll="0" defaultSubtotal="0">
      <items count="9">
        <item x="1"/>
        <item x="7"/>
        <item x="6"/>
        <item x="5"/>
        <item x="8"/>
        <item x="0"/>
        <item x="2"/>
        <item x="3"/>
        <item x="4"/>
      </items>
    </pivotField>
    <pivotField compact="0" outline="0" showAll="0" defaultSubtotal="0"/>
    <pivotField axis="axisRow" compact="0" outline="0" showAll="0" defaultSubtotal="0">
      <items count="8">
        <item x="4"/>
        <item x="2"/>
        <item x="5"/>
        <item x="0"/>
        <item x="1"/>
        <item x="6"/>
        <item x="7"/>
        <item x="3"/>
      </items>
    </pivotField>
    <pivotField compact="0" outline="0" showAll="0" defaultSubtotal="0"/>
    <pivotField compact="0" outline="0" showAll="0" defaultSubtotal="0">
      <items count="3">
        <item x="0"/>
        <item x="2"/>
        <item x="1"/>
      </items>
    </pivotField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compact="0" outline="0" showAll="0" defaultSubtotal="0"/>
    <pivotField dataField="1" compact="0" outline="0" showAll="0" defaultSubtotal="0"/>
    <pivotField compact="0" outline="0" showAll="0" defaultSubtotal="0"/>
    <pivotField compact="0" outline="0" showAll="0" defaultSubtotal="0">
      <items count="2">
        <item x="0"/>
        <item m="1" x="1"/>
      </items>
    </pivotField>
    <pivotField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ubtotalTop="0" showAll="0" defaultSubtotal="0"/>
    <pivotField dataField="1" compact="0" outline="0" subtotalTop="0" showAll="0" defaultSubtotal="0"/>
    <pivotField dataField="1"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ubtotalTop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</pivotFields>
  <rowFields count="5">
    <field x="1"/>
    <field x="2"/>
    <field x="3"/>
    <field x="14"/>
    <field x="16"/>
  </rowFields>
  <rowItems count="10">
    <i>
      <x v="4"/>
      <x v="2"/>
      <x/>
      <x v="3"/>
      <x v="2"/>
    </i>
    <i>
      <x v="3"/>
      <x v="5"/>
      <x/>
      <x v="4"/>
      <x v="6"/>
    </i>
    <i>
      <x/>
      <x v="1"/>
      <x/>
      <x v="2"/>
      <x v="5"/>
    </i>
    <i>
      <x v="5"/>
      <x/>
      <x/>
      <x v="6"/>
      <x v="1"/>
    </i>
    <i>
      <x v="1"/>
      <x v="3"/>
      <x/>
      <x/>
      <x v="4"/>
    </i>
    <i>
      <x v="9"/>
      <x v="9"/>
      <x/>
      <x v="1"/>
      <x v="6"/>
    </i>
    <i>
      <x v="7"/>
      <x v="7"/>
      <x/>
      <x v="8"/>
      <x/>
    </i>
    <i>
      <x v="6"/>
      <x v="6"/>
      <x/>
      <x v="7"/>
      <x v="7"/>
    </i>
    <i>
      <x v="8"/>
      <x v="8"/>
      <x/>
      <x v="2"/>
      <x v="5"/>
    </i>
    <i>
      <x v="2"/>
      <x v="4"/>
      <x/>
      <x v="5"/>
      <x v="3"/>
    </i>
  </rowItems>
  <colFields count="1">
    <field x="-2"/>
  </colFields>
  <colItems count="15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</colItems>
  <dataFields count="15">
    <dataField name="Classement France" fld="38" subtotal="average" baseField="3" baseItem="0"/>
    <dataField name="classement Région" fld="42" subtotal="average" baseField="3" baseItem="0"/>
    <dataField name="Classement OD" fld="46" subtotal="average" baseField="3" baseItem="0"/>
    <dataField name="Points_x000a_Tournoi" fld="33" subtotal="average" baseField="3" baseItem="0"/>
    <dataField name="Prime PR" fld="19" subtotal="average" baseField="3" baseItem="0" numFmtId="3"/>
    <dataField name=" Classement_x000a_ PR" fld="20" subtotal="average" baseField="3" baseItem="1"/>
    <dataField name="  Point PR " fld="31" subtotal="average" baseField="3" baseItem="0"/>
    <dataField name="NB d'actes" fld="21" subtotal="average" baseField="3" baseItem="0"/>
    <dataField name="Classement_x000a_Actes" fld="22" subtotal="average" baseField="3" baseItem="0"/>
    <dataField name="Point Actes" fld="32" subtotal="average" baseField="3" baseItem="0"/>
    <dataField name=" Points sprint" fld="11" baseField="0" baseItem="0"/>
    <dataField name=" Classement_x000a_ sprint" fld="29" subtotal="average" baseField="3" baseItem="0"/>
    <dataField name="  Points  sur les Sprints" fld="30" subtotal="average" baseField="3" baseItem="0"/>
    <dataField name="Taux de chutes PP_x000a_ 6 + 12 primes" fld="23" subtotal="average" baseField="3" baseItem="0"/>
    <dataField name="R NPS Cumulé" fld="25" subtotal="average" baseField="3" baseItem="1"/>
  </dataFields>
  <formats count="106">
    <format dxfId="381">
      <pivotArea field="1" type="button" dataOnly="0" labelOnly="1" outline="0" axis="axisRow" fieldPosition="0"/>
    </format>
    <format dxfId="380">
      <pivotArea dataOnly="0" labelOnly="1" outline="0" fieldPosition="0">
        <references count="1">
          <reference field="1" count="0"/>
        </references>
      </pivotArea>
    </format>
    <format dxfId="379">
      <pivotArea field="16" type="button" dataOnly="0" labelOnly="1" outline="0" axis="axisRow" fieldPosition="4"/>
    </format>
    <format dxfId="378">
      <pivotArea field="14" type="button" dataOnly="0" labelOnly="1" outline="0" axis="axisRow" fieldPosition="3"/>
    </format>
    <format dxfId="377">
      <pivotArea field="1" type="button" dataOnly="0" labelOnly="1" outline="0" axis="axisRow" fieldPosition="0"/>
    </format>
    <format dxfId="376">
      <pivotArea field="2" type="button" dataOnly="0" labelOnly="1" outline="0" axis="axisRow" fieldPosition="1"/>
    </format>
    <format dxfId="375">
      <pivotArea field="3" type="button" dataOnly="0" labelOnly="1" outline="0" axis="axisRow" fieldPosition="2"/>
    </format>
    <format dxfId="374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373">
      <pivotArea field="16" type="button" dataOnly="0" labelOnly="1" outline="0" axis="axisRow" fieldPosition="4"/>
    </format>
    <format dxfId="372">
      <pivotArea field="14" type="button" dataOnly="0" labelOnly="1" outline="0" axis="axisRow" fieldPosition="3"/>
    </format>
    <format dxfId="371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370">
      <pivotArea dataOnly="0" outline="0" fieldPosition="0">
        <references count="1">
          <reference field="4294967294" count="1">
            <x v="2"/>
          </reference>
        </references>
      </pivotArea>
    </format>
    <format dxfId="369">
      <pivotArea dataOnly="0" outline="0" fieldPosition="0">
        <references count="1">
          <reference field="4294967294" count="1">
            <x v="0"/>
          </reference>
        </references>
      </pivotArea>
    </format>
    <format dxfId="368">
      <pivotArea dataOnly="0" outline="0" fieldPosition="0">
        <references count="1">
          <reference field="4294967294" count="1">
            <x v="1"/>
          </reference>
        </references>
      </pivotArea>
    </format>
    <format dxfId="367">
      <pivotArea dataOnly="0" labelOnly="1" outline="0" fieldPosition="0">
        <references count="1">
          <reference field="3" count="0"/>
        </references>
      </pivotArea>
    </format>
    <format dxfId="366">
      <pivotArea outline="0" fieldPosition="0">
        <references count="1">
          <reference field="4294967294" count="1">
            <x v="4"/>
          </reference>
        </references>
      </pivotArea>
    </format>
    <format dxfId="365">
      <pivotArea dataOnly="0" labelOnly="1" outline="0" fieldPosition="0">
        <references count="1">
          <reference field="4294967294" count="1">
            <x v="4"/>
          </reference>
        </references>
      </pivotArea>
    </format>
    <format dxfId="364">
      <pivotArea dataOnly="0" labelOnly="1" outline="0" fieldPosition="0">
        <references count="1">
          <reference field="4294967294" count="1">
            <x v="13"/>
          </reference>
        </references>
      </pivotArea>
    </format>
    <format dxfId="363">
      <pivotArea dataOnly="0" labelOnly="1" outline="0" fieldPosition="0">
        <references count="1">
          <reference field="4294967294" count="1">
            <x v="4"/>
          </reference>
        </references>
      </pivotArea>
    </format>
    <format dxfId="362">
      <pivotArea dataOnly="0" labelOnly="1" outline="0" fieldPosition="0">
        <references count="1">
          <reference field="4294967294" count="1">
            <x v="13"/>
          </reference>
        </references>
      </pivotArea>
    </format>
    <format dxfId="361">
      <pivotArea dataOnly="0" labelOnly="1" outline="0" fieldPosition="0">
        <references count="1">
          <reference field="4294967294" count="1">
            <x v="14"/>
          </reference>
        </references>
      </pivotArea>
    </format>
    <format dxfId="360">
      <pivotArea dataOnly="0" outline="0" fieldPosition="0">
        <references count="1">
          <reference field="4294967294" count="1">
            <x v="14"/>
          </reference>
        </references>
      </pivotArea>
    </format>
    <format dxfId="359">
      <pivotArea dataOnly="0" outline="0" fieldPosition="0">
        <references count="1">
          <reference field="4294967294" count="1">
            <x v="14"/>
          </reference>
        </references>
      </pivotArea>
    </format>
    <format dxfId="358">
      <pivotArea dataOnly="0" outline="0" fieldPosition="0">
        <references count="1">
          <reference field="4294967294" count="1">
            <x v="13"/>
          </reference>
        </references>
      </pivotArea>
    </format>
    <format dxfId="357">
      <pivotArea dataOnly="0" outline="0" fieldPosition="0">
        <references count="1">
          <reference field="4294967294" count="1">
            <x v="4"/>
          </reference>
        </references>
      </pivotArea>
    </format>
    <format dxfId="356">
      <pivotArea dataOnly="0" outline="0" fieldPosition="0">
        <references count="1">
          <reference field="4294967294" count="1">
            <x v="3"/>
          </reference>
        </references>
      </pivotArea>
    </format>
    <format dxfId="355">
      <pivotArea dataOnly="0" outline="0" fieldPosition="0">
        <references count="1">
          <reference field="4294967294" count="1">
            <x v="3"/>
          </reference>
        </references>
      </pivotArea>
    </format>
    <format dxfId="354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353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352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351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350">
      <pivotArea field="16" type="button" dataOnly="0" labelOnly="1" outline="0" axis="axisRow" fieldPosition="4"/>
    </format>
    <format dxfId="349">
      <pivotArea dataOnly="0" labelOnly="1" outline="0" fieldPosition="0">
        <references count="1">
          <reference field="16" count="0"/>
        </references>
      </pivotArea>
    </format>
    <format dxfId="348">
      <pivotArea field="14" type="button" dataOnly="0" labelOnly="1" outline="0" axis="axisRow" fieldPosition="3"/>
    </format>
    <format dxfId="347">
      <pivotArea dataOnly="0" labelOnly="1" outline="0" fieldPosition="0">
        <references count="2">
          <reference field="14" count="1">
            <x v="6"/>
          </reference>
          <reference field="16" count="1" selected="0">
            <x v="1"/>
          </reference>
        </references>
      </pivotArea>
    </format>
    <format dxfId="346">
      <pivotArea dataOnly="0" labelOnly="1" outline="0" fieldPosition="0">
        <references count="2">
          <reference field="14" count="1">
            <x v="3"/>
          </reference>
          <reference field="16" count="1" selected="0">
            <x v="2"/>
          </reference>
        </references>
      </pivotArea>
    </format>
    <format dxfId="345">
      <pivotArea dataOnly="0" labelOnly="1" outline="0" fieldPosition="0">
        <references count="2">
          <reference field="14" count="1">
            <x v="5"/>
          </reference>
          <reference field="16" count="1" selected="0">
            <x v="3"/>
          </reference>
        </references>
      </pivotArea>
    </format>
    <format dxfId="344">
      <pivotArea dataOnly="0" labelOnly="1" outline="0" fieldPosition="0">
        <references count="2">
          <reference field="14" count="1">
            <x v="0"/>
          </reference>
          <reference field="16" count="1" selected="0">
            <x v="4"/>
          </reference>
        </references>
      </pivotArea>
    </format>
    <format dxfId="343">
      <pivotArea dataOnly="0" labelOnly="1" outline="0" fieldPosition="0">
        <references count="2">
          <reference field="14" count="1">
            <x v="2"/>
          </reference>
          <reference field="16" count="1" selected="0">
            <x v="5"/>
          </reference>
        </references>
      </pivotArea>
    </format>
    <format dxfId="342">
      <pivotArea dataOnly="0" labelOnly="1" outline="0" fieldPosition="0">
        <references count="2">
          <reference field="14" count="2">
            <x v="1"/>
            <x v="4"/>
          </reference>
          <reference field="16" count="1" selected="0">
            <x v="6"/>
          </reference>
        </references>
      </pivotArea>
    </format>
    <format dxfId="341">
      <pivotArea dataOnly="0" labelOnly="1" outline="0" fieldPosition="0">
        <references count="1">
          <reference field="1" count="0"/>
        </references>
      </pivotArea>
    </format>
    <format dxfId="340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339">
      <pivotArea dataOnly="0" labelOnly="1" outline="0" fieldPosition="0">
        <references count="1">
          <reference field="4294967294" count="2">
            <x v="5"/>
            <x v="6"/>
          </reference>
        </references>
      </pivotArea>
    </format>
    <format dxfId="338">
      <pivotArea dataOnly="0" outline="0" fieldPosition="0">
        <references count="1">
          <reference field="4294967294" count="1">
            <x v="5"/>
          </reference>
        </references>
      </pivotArea>
    </format>
    <format dxfId="337">
      <pivotArea dataOnly="0" outline="0" fieldPosition="0">
        <references count="1">
          <reference field="4294967294" count="1">
            <x v="6"/>
          </reference>
        </references>
      </pivotArea>
    </format>
    <format dxfId="336">
      <pivotArea dataOnly="0" outline="0" fieldPosition="0">
        <references count="1">
          <reference field="4294967294" count="1">
            <x v="6"/>
          </reference>
        </references>
      </pivotArea>
    </format>
    <format dxfId="335">
      <pivotArea dataOnly="0" labelOnly="1" outline="0" fieldPosition="0">
        <references count="1">
          <reference field="4294967294" count="3">
            <x v="4"/>
            <x v="5"/>
            <x v="6"/>
          </reference>
        </references>
      </pivotArea>
    </format>
    <format dxfId="334">
      <pivotArea dataOnly="0" labelOnly="1" outline="0" fieldPosition="0">
        <references count="1">
          <reference field="4294967294" count="3">
            <x v="7"/>
            <x v="8"/>
            <x v="9"/>
          </reference>
        </references>
      </pivotArea>
    </format>
    <format dxfId="333">
      <pivotArea dataOnly="0" labelOnly="1" outline="0" fieldPosition="0">
        <references count="1">
          <reference field="4294967294" count="3">
            <x v="7"/>
            <x v="8"/>
            <x v="9"/>
          </reference>
        </references>
      </pivotArea>
    </format>
    <format dxfId="332">
      <pivotArea dataOnly="0" outline="0" fieldPosition="0">
        <references count="1">
          <reference field="4294967294" count="1">
            <x v="7"/>
          </reference>
        </references>
      </pivotArea>
    </format>
    <format dxfId="331">
      <pivotArea dataOnly="0" outline="0" fieldPosition="0">
        <references count="1">
          <reference field="4294967294" count="1">
            <x v="8"/>
          </reference>
        </references>
      </pivotArea>
    </format>
    <format dxfId="330">
      <pivotArea dataOnly="0" outline="0" fieldPosition="0">
        <references count="1">
          <reference field="4294967294" count="1">
            <x v="9"/>
          </reference>
        </references>
      </pivotArea>
    </format>
    <format dxfId="329">
      <pivotArea dataOnly="0" outline="0" fieldPosition="0">
        <references count="1">
          <reference field="4294967294" count="1">
            <x v="12"/>
          </reference>
        </references>
      </pivotArea>
    </format>
    <format dxfId="328">
      <pivotArea dataOnly="0" outline="0" fieldPosition="0">
        <references count="1">
          <reference field="4294967294" count="1">
            <x v="10"/>
          </reference>
        </references>
      </pivotArea>
    </format>
    <format dxfId="327">
      <pivotArea dataOnly="0" outline="0" fieldPosition="0">
        <references count="1">
          <reference field="4294967294" count="1">
            <x v="11"/>
          </reference>
        </references>
      </pivotArea>
    </format>
    <format dxfId="326">
      <pivotArea dataOnly="0" labelOnly="1" outline="0" fieldPosition="0">
        <references count="1">
          <reference field="4294967294" count="1">
            <x v="12"/>
          </reference>
        </references>
      </pivotArea>
    </format>
    <format dxfId="325">
      <pivotArea dataOnly="0" outline="0" fieldPosition="0">
        <references count="1">
          <reference field="4294967294" count="1">
            <x v="3"/>
          </reference>
        </references>
      </pivotArea>
    </format>
    <format dxfId="324">
      <pivotArea outline="0" fieldPosition="0">
        <references count="2">
          <reference field="4294967294" count="1" selected="0">
            <x v="3"/>
          </reference>
          <reference field="1" count="1" selected="0">
            <x v="2"/>
          </reference>
        </references>
      </pivotArea>
    </format>
    <format dxfId="323">
      <pivotArea dataOnly="0" outline="0" fieldPosition="0">
        <references count="1">
          <reference field="4294967294" count="1">
            <x v="3"/>
          </reference>
        </references>
      </pivotArea>
    </format>
    <format dxfId="322">
      <pivotArea dataOnly="0" outline="0" fieldPosition="0">
        <references count="1">
          <reference field="4294967294" count="1">
            <x v="6"/>
          </reference>
        </references>
      </pivotArea>
    </format>
    <format dxfId="321">
      <pivotArea dataOnly="0" outline="0" fieldPosition="0">
        <references count="1">
          <reference field="4294967294" count="1">
            <x v="9"/>
          </reference>
        </references>
      </pivotArea>
    </format>
    <format dxfId="320">
      <pivotArea dataOnly="0" outline="0" fieldPosition="0">
        <references count="1">
          <reference field="4294967294" count="1">
            <x v="12"/>
          </reference>
        </references>
      </pivotArea>
    </format>
    <format dxfId="319">
      <pivotArea field="1" type="button" dataOnly="0" labelOnly="1" outline="0" axis="axisRow" fieldPosition="0"/>
    </format>
    <format dxfId="318">
      <pivotArea field="2" type="button" dataOnly="0" labelOnly="1" outline="0" axis="axisRow" fieldPosition="1"/>
    </format>
    <format dxfId="317">
      <pivotArea field="3" type="button" dataOnly="0" labelOnly="1" outline="0" axis="axisRow" fieldPosition="2"/>
    </format>
    <format dxfId="316">
      <pivotArea field="14" type="button" dataOnly="0" labelOnly="1" outline="0" axis="axisRow" fieldPosition="3"/>
    </format>
    <format dxfId="315">
      <pivotArea field="16" type="button" dataOnly="0" labelOnly="1" outline="0" axis="axisRow" fieldPosition="4"/>
    </format>
    <format dxfId="314">
      <pivotArea field="1" type="button" dataOnly="0" labelOnly="1" outline="0" axis="axisRow" fieldPosition="0"/>
    </format>
    <format dxfId="313">
      <pivotArea field="2" type="button" dataOnly="0" labelOnly="1" outline="0" axis="axisRow" fieldPosition="1"/>
    </format>
    <format dxfId="312">
      <pivotArea field="3" type="button" dataOnly="0" labelOnly="1" outline="0" axis="axisRow" fieldPosition="2"/>
    </format>
    <format dxfId="311">
      <pivotArea field="14" type="button" dataOnly="0" labelOnly="1" outline="0" axis="axisRow" fieldPosition="3"/>
    </format>
    <format dxfId="310">
      <pivotArea field="16" type="button" dataOnly="0" labelOnly="1" outline="0" axis="axisRow" fieldPosition="4"/>
    </format>
    <format dxfId="309">
      <pivotArea field="1" type="button" dataOnly="0" labelOnly="1" outline="0" axis="axisRow" fieldPosition="0"/>
    </format>
    <format dxfId="308">
      <pivotArea field="2" type="button" dataOnly="0" labelOnly="1" outline="0" axis="axisRow" fieldPosition="1"/>
    </format>
    <format dxfId="307">
      <pivotArea field="3" type="button" dataOnly="0" labelOnly="1" outline="0" axis="axisRow" fieldPosition="2"/>
    </format>
    <format dxfId="306">
      <pivotArea field="14" type="button" dataOnly="0" labelOnly="1" outline="0" axis="axisRow" fieldPosition="3"/>
    </format>
    <format dxfId="305">
      <pivotArea field="16" type="button" dataOnly="0" labelOnly="1" outline="0" axis="axisRow" fieldPosition="4"/>
    </format>
    <format dxfId="304">
      <pivotArea field="1" type="button" dataOnly="0" labelOnly="1" outline="0" axis="axisRow" fieldPosition="0"/>
    </format>
    <format dxfId="303">
      <pivotArea field="2" type="button" dataOnly="0" labelOnly="1" outline="0" axis="axisRow" fieldPosition="1"/>
    </format>
    <format dxfId="302">
      <pivotArea field="3" type="button" dataOnly="0" labelOnly="1" outline="0" axis="axisRow" fieldPosition="2"/>
    </format>
    <format dxfId="301">
      <pivotArea field="14" type="button" dataOnly="0" labelOnly="1" outline="0" axis="axisRow" fieldPosition="3"/>
    </format>
    <format dxfId="300">
      <pivotArea field="16" type="button" dataOnly="0" labelOnly="1" outline="0" axis="axisRow" fieldPosition="4"/>
    </format>
    <format dxfId="299">
      <pivotArea field="1" type="button" dataOnly="0" labelOnly="1" outline="0" axis="axisRow" fieldPosition="0"/>
    </format>
    <format dxfId="298">
      <pivotArea field="2" type="button" dataOnly="0" labelOnly="1" outline="0" axis="axisRow" fieldPosition="1"/>
    </format>
    <format dxfId="297">
      <pivotArea field="3" type="button" dataOnly="0" labelOnly="1" outline="0" axis="axisRow" fieldPosition="2"/>
    </format>
    <format dxfId="296">
      <pivotArea field="14" type="button" dataOnly="0" labelOnly="1" outline="0" axis="axisRow" fieldPosition="3"/>
    </format>
    <format dxfId="295">
      <pivotArea field="16" type="button" dataOnly="0" labelOnly="1" outline="0" axis="axisRow" fieldPosition="4"/>
    </format>
    <format dxfId="294">
      <pivotArea field="2" type="button" dataOnly="0" labelOnly="1" outline="0" axis="axisRow" fieldPosition="1"/>
    </format>
    <format dxfId="293">
      <pivotArea field="14" type="button" dataOnly="0" labelOnly="1" outline="0" axis="axisRow" fieldPosition="3"/>
    </format>
    <format dxfId="292">
      <pivotArea field="16" type="button" dataOnly="0" labelOnly="1" outline="0" axis="axisRow" fieldPosition="4"/>
    </format>
    <format dxfId="291">
      <pivotArea dataOnly="0" labelOnly="1" outline="0" fieldPosition="0">
        <references count="1">
          <reference field="4294967294" count="3">
            <x v="4"/>
            <x v="5"/>
            <x v="6"/>
          </reference>
        </references>
      </pivotArea>
    </format>
    <format dxfId="290">
      <pivotArea dataOnly="0" labelOnly="1" outline="0" fieldPosition="0">
        <references count="1">
          <reference field="4294967294" count="3">
            <x v="4"/>
            <x v="5"/>
            <x v="6"/>
          </reference>
        </references>
      </pivotArea>
    </format>
    <format dxfId="289">
      <pivotArea dataOnly="0" labelOnly="1" outline="0" fieldPosition="0">
        <references count="1">
          <reference field="4294967294" count="1">
            <x v="5"/>
          </reference>
        </references>
      </pivotArea>
    </format>
    <format dxfId="288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287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286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285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284">
      <pivotArea dataOnly="0" labelOnly="1" outline="0" fieldPosition="0">
        <references count="1">
          <reference field="4294967294" count="3">
            <x v="7"/>
            <x v="8"/>
            <x v="9"/>
          </reference>
        </references>
      </pivotArea>
    </format>
    <format dxfId="283">
      <pivotArea dataOnly="0" labelOnly="1" outline="0" fieldPosition="0">
        <references count="1">
          <reference field="4294967294" count="3">
            <x v="10"/>
            <x v="11"/>
            <x v="12"/>
          </reference>
        </references>
      </pivotArea>
    </format>
    <format dxfId="282">
      <pivotArea dataOnly="0" labelOnly="1" outline="0" fieldPosition="0">
        <references count="1">
          <reference field="4294967294" count="1">
            <x v="8"/>
          </reference>
        </references>
      </pivotArea>
    </format>
    <format dxfId="281">
      <pivotArea dataOnly="0" labelOnly="1" outline="0" fieldPosition="0">
        <references count="1">
          <reference field="4294967294" count="1">
            <x v="11"/>
          </reference>
        </references>
      </pivotArea>
    </format>
    <format dxfId="280">
      <pivotArea dataOnly="0" labelOnly="1" outline="0" fieldPosition="0">
        <references count="1">
          <reference field="4294967294" count="1">
            <x v="8"/>
          </reference>
        </references>
      </pivotArea>
    </format>
    <format dxfId="279">
      <pivotArea dataOnly="0" labelOnly="1" outline="0" fieldPosition="0">
        <references count="1">
          <reference field="4294967294" count="1">
            <x v="14"/>
          </reference>
        </references>
      </pivotArea>
    </format>
    <format dxfId="278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277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276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</formats>
  <conditionalFormats count="4">
    <conditionalFormat priority="5">
      <pivotAreas count="1">
        <pivotArea outline="0" fieldPosition="0">
          <references count="1">
            <reference field="4294967294" count="1">
              <x v="14"/>
            </reference>
          </references>
        </pivotArea>
      </pivotAreas>
    </conditionalFormat>
    <conditionalFormat priority="3">
      <pivotAreas count="1">
        <pivotArea outline="0" fieldPosition="0">
          <references count="1">
            <reference field="4294967294" count="1">
              <x v="13"/>
            </reference>
          </references>
        </pivotArea>
      </pivotAreas>
    </conditionalFormat>
    <conditionalFormat priority="2">
      <pivotAreas count="1">
        <pivotArea outline="0" fieldPosition="0">
          <references count="1">
            <reference field="4294967294" count="1">
              <x v="1"/>
            </reference>
          </references>
        </pivotArea>
      </pivotAreas>
    </conditionalFormat>
    <conditionalFormat priority="1">
      <pivotAreas count="1">
        <pivotArea outline="0" fieldPosition="0">
          <references count="1">
            <reference field="4294967294" count="1">
              <x v="0"/>
            </reference>
          </references>
        </pivotArea>
      </pivotAreas>
    </conditionalFormat>
  </conditional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4C385FD-7555-48C2-99C5-FCB9871905BC}" name="Tableau croisé dynamique4" cacheId="59" applyNumberFormats="0" applyBorderFormats="0" applyFontFormats="0" applyPatternFormats="0" applyAlignmentFormats="0" applyWidthHeightFormats="1" dataCaption="Valeurs" updatedVersion="8" minRefreshableVersion="3" rowGrandTotals="0" colGrandTotals="0" itemPrintTitles="1" createdVersion="8" indent="0" compact="0" compactData="0" multipleFieldFilters="0">
  <location ref="K4:N43" firstHeaderRow="1" firstDataRow="2" firstDataCol="2" rowPageCount="2" colPageCount="1"/>
  <pivotFields count="60">
    <pivotField compact="0" outline="0" showAll="0" defaultSubtotal="0"/>
    <pivotField compact="0" outline="0" showAll="0" defaultSubtotal="0"/>
    <pivotField axis="axisCol" dataField="1" compact="0" outline="0" showAll="0" defaultSubtotal="0">
      <items count="7">
        <item h="1" x="1"/>
        <item x="0"/>
        <item h="1" x="3"/>
        <item x="2"/>
        <item h="1" x="6"/>
        <item h="1" x="4"/>
        <item h="1" x="5"/>
      </items>
    </pivotField>
    <pivotField compact="0" outline="0" subtotalTop="0" showAll="0" defaultSubtotal="0"/>
    <pivotField axis="axisPage" compact="0" outline="0" showAll="0" defaultSubtotal="0">
      <items count="3">
        <item x="1"/>
        <item x="0"/>
        <item x="2"/>
      </items>
    </pivotField>
    <pivotField compact="0" outline="0" showAll="0" defaultSubtotal="0"/>
    <pivotField compact="0" outline="0" showAll="0" defaultSubtotal="0"/>
    <pivotField axis="axisPage" compact="0" outline="0" showAll="0" defaultSubtotal="0">
      <items count="3">
        <item x="0"/>
        <item x="1"/>
        <item x="2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axis="axisRow" compact="0" outline="0" showAll="0" defaultSubtotal="0">
      <items count="53">
        <item x="24"/>
        <item x="4"/>
        <item x="11"/>
        <item x="32"/>
        <item x="17"/>
        <item x="8"/>
        <item x="10"/>
        <item x="28"/>
        <item x="18"/>
        <item x="7"/>
        <item x="29"/>
        <item x="22"/>
        <item x="12"/>
        <item x="36"/>
        <item x="0"/>
        <item x="26"/>
        <item x="6"/>
        <item x="9"/>
        <item x="14"/>
        <item x="37"/>
        <item x="1"/>
        <item x="2"/>
        <item x="30"/>
        <item x="19"/>
        <item x="21"/>
        <item x="27"/>
        <item x="13"/>
        <item x="31"/>
        <item x="38"/>
        <item x="5"/>
        <item x="35"/>
        <item x="15"/>
        <item x="34"/>
        <item x="16"/>
        <item x="39"/>
        <item x="40"/>
        <item x="23"/>
        <item x="43"/>
        <item x="25"/>
        <item x="3"/>
        <item x="41"/>
        <item x="42"/>
        <item m="1" x="52"/>
        <item x="20"/>
        <item x="51"/>
        <item x="50"/>
        <item x="49"/>
        <item x="48"/>
        <item x="47"/>
        <item x="46"/>
        <item x="33"/>
        <item x="44"/>
        <item x="45"/>
      </items>
    </pivotField>
    <pivotField axis="axisRow" compact="0" outline="0" showAll="0" defaultSubtotal="0">
      <items count="42">
        <item x="25"/>
        <item x="39"/>
        <item x="40"/>
        <item x="23"/>
        <item x="24"/>
        <item x="29"/>
        <item x="0"/>
        <item x="37"/>
        <item x="6"/>
        <item x="15"/>
        <item x="2"/>
        <item x="20"/>
        <item x="21"/>
        <item x="35"/>
        <item x="1"/>
        <item x="12"/>
        <item x="27"/>
        <item x="38"/>
        <item x="11"/>
        <item x="5"/>
        <item x="13"/>
        <item x="26"/>
        <item x="10"/>
        <item x="22"/>
        <item x="8"/>
        <item x="32"/>
        <item x="17"/>
        <item x="16"/>
        <item x="36"/>
        <item x="31"/>
        <item x="30"/>
        <item x="18"/>
        <item x="34"/>
        <item x="28"/>
        <item x="9"/>
        <item x="4"/>
        <item x="14"/>
        <item x="19"/>
        <item x="3"/>
        <item x="41"/>
        <item x="33"/>
        <item x="7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</pivotFields>
  <rowFields count="2">
    <field x="47"/>
    <field x="48"/>
  </rowFields>
  <rowItems count="38">
    <i>
      <x/>
      <x v="4"/>
    </i>
    <i>
      <x v="1"/>
      <x v="35"/>
    </i>
    <i>
      <x v="2"/>
      <x v="18"/>
    </i>
    <i>
      <x v="3"/>
      <x v="25"/>
    </i>
    <i>
      <x v="4"/>
      <x v="26"/>
    </i>
    <i>
      <x v="5"/>
      <x v="24"/>
    </i>
    <i>
      <x v="6"/>
      <x v="22"/>
    </i>
    <i>
      <x v="7"/>
      <x v="33"/>
    </i>
    <i>
      <x v="8"/>
      <x v="31"/>
    </i>
    <i>
      <x v="9"/>
      <x v="41"/>
    </i>
    <i>
      <x v="10"/>
      <x v="5"/>
    </i>
    <i>
      <x v="11"/>
      <x v="23"/>
    </i>
    <i>
      <x v="12"/>
      <x v="15"/>
    </i>
    <i>
      <x v="13"/>
      <x v="28"/>
    </i>
    <i>
      <x v="14"/>
      <x v="6"/>
    </i>
    <i>
      <x v="15"/>
      <x v="21"/>
    </i>
    <i>
      <x v="16"/>
      <x v="8"/>
    </i>
    <i>
      <x v="17"/>
      <x v="34"/>
    </i>
    <i>
      <x v="18"/>
      <x v="36"/>
    </i>
    <i>
      <x v="19"/>
      <x v="7"/>
    </i>
    <i>
      <x v="20"/>
      <x v="14"/>
    </i>
    <i>
      <x v="21"/>
      <x v="10"/>
    </i>
    <i>
      <x v="22"/>
      <x v="30"/>
    </i>
    <i>
      <x v="23"/>
      <x v="37"/>
    </i>
    <i>
      <x v="24"/>
      <x v="12"/>
    </i>
    <i>
      <x v="25"/>
      <x v="16"/>
    </i>
    <i>
      <x v="26"/>
      <x v="20"/>
    </i>
    <i>
      <x v="27"/>
      <x v="29"/>
    </i>
    <i>
      <x v="28"/>
      <x v="17"/>
    </i>
    <i>
      <x v="29"/>
      <x v="19"/>
    </i>
    <i>
      <x v="30"/>
      <x v="13"/>
    </i>
    <i>
      <x v="31"/>
      <x v="9"/>
    </i>
    <i>
      <x v="32"/>
      <x v="32"/>
    </i>
    <i>
      <x v="33"/>
      <x v="27"/>
    </i>
    <i>
      <x v="36"/>
      <x v="3"/>
    </i>
    <i>
      <x v="39"/>
      <x v="38"/>
    </i>
    <i>
      <x v="40"/>
      <x v="2"/>
    </i>
    <i>
      <x v="50"/>
      <x v="40"/>
    </i>
  </rowItems>
  <colFields count="1">
    <field x="2"/>
  </colFields>
  <colItems count="2">
    <i>
      <x v="1"/>
    </i>
    <i>
      <x v="3"/>
    </i>
  </colItems>
  <pageFields count="2">
    <pageField fld="4" item="1" hier="-1"/>
    <pageField fld="7" item="0" hier="-1"/>
  </pageFields>
  <dataFields count="1">
    <dataField name="Nombre de college" fld="2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10C128A-9E99-428E-938A-1CCB6A499059}" name="Tableau croisé dynamique2" cacheId="24" applyNumberFormats="0" applyBorderFormats="0" applyFontFormats="0" applyPatternFormats="0" applyAlignmentFormats="0" applyWidthHeightFormats="1" dataCaption="Valeurs" updatedVersion="8" minRefreshableVersion="3" rowGrandTotals="0" colGrandTotals="0" itemPrintTitles="1" createdVersion="8" indent="0" compact="0" compactData="0" multipleFieldFilters="0">
  <location ref="A4:C69" firstHeaderRow="1" firstDataRow="1" firstDataCol="2"/>
  <pivotFields count="6">
    <pivotField compact="0" outline="0" showAll="0" defaultSubtotal="0"/>
    <pivotField axis="axisRow" compact="0" outline="0" showAll="0" defaultSubtotal="0">
      <items count="65">
        <item x="1"/>
        <item x="49"/>
        <item x="57"/>
        <item x="62"/>
        <item x="42"/>
        <item x="38"/>
        <item x="6"/>
        <item x="29"/>
        <item x="16"/>
        <item x="27"/>
        <item x="33"/>
        <item x="41"/>
        <item x="11"/>
        <item x="18"/>
        <item x="21"/>
        <item x="22"/>
        <item x="46"/>
        <item x="51"/>
        <item x="44"/>
        <item x="9"/>
        <item x="58"/>
        <item x="5"/>
        <item x="12"/>
        <item x="32"/>
        <item x="54"/>
        <item x="8"/>
        <item x="48"/>
        <item x="60"/>
        <item x="7"/>
        <item x="40"/>
        <item x="4"/>
        <item x="15"/>
        <item x="24"/>
        <item x="55"/>
        <item x="52"/>
        <item x="37"/>
        <item x="20"/>
        <item x="13"/>
        <item x="50"/>
        <item x="30"/>
        <item x="53"/>
        <item x="35"/>
        <item x="43"/>
        <item x="28"/>
        <item x="14"/>
        <item x="39"/>
        <item x="2"/>
        <item x="23"/>
        <item x="3"/>
        <item x="10"/>
        <item x="34"/>
        <item x="59"/>
        <item x="25"/>
        <item x="0"/>
        <item x="45"/>
        <item x="63"/>
        <item x="19"/>
        <item x="17"/>
        <item x="26"/>
        <item x="31"/>
        <item x="64"/>
        <item x="36"/>
        <item x="47"/>
        <item x="56"/>
        <item x="61"/>
      </items>
    </pivotField>
    <pivotField axis="axisRow" compact="0" outline="0" showAll="0" defaultSubtotal="0">
      <items count="64">
        <item x="1"/>
        <item x="20"/>
        <item x="58"/>
        <item x="39"/>
        <item x="47"/>
        <item x="45"/>
        <item x="22"/>
        <item x="12"/>
        <item x="59"/>
        <item x="32"/>
        <item x="19"/>
        <item x="34"/>
        <item x="18"/>
        <item x="4"/>
        <item x="41"/>
        <item x="62"/>
        <item x="50"/>
        <item x="24"/>
        <item x="2"/>
        <item x="51"/>
        <item x="48"/>
        <item x="52"/>
        <item x="36"/>
        <item x="61"/>
        <item x="11"/>
        <item x="26"/>
        <item x="53"/>
        <item x="13"/>
        <item x="49"/>
        <item x="31"/>
        <item x="8"/>
        <item x="14"/>
        <item x="21"/>
        <item x="5"/>
        <item x="43"/>
        <item x="33"/>
        <item x="0"/>
        <item x="6"/>
        <item x="17"/>
        <item x="3"/>
        <item x="15"/>
        <item x="44"/>
        <item x="56"/>
        <item x="57"/>
        <item x="25"/>
        <item x="16"/>
        <item x="10"/>
        <item x="27"/>
        <item x="40"/>
        <item x="30"/>
        <item x="42"/>
        <item x="7"/>
        <item x="38"/>
        <item x="37"/>
        <item x="23"/>
        <item x="28"/>
        <item x="9"/>
        <item x="63"/>
        <item x="29"/>
        <item x="35"/>
        <item x="46"/>
        <item x="54"/>
        <item x="55"/>
        <item x="60"/>
      </items>
    </pivotField>
    <pivotField compact="0" outline="0" showAll="0" defaultSubtotal="0"/>
    <pivotField compact="0" outline="0" showAll="0" defaultSubtotal="0"/>
    <pivotField dataField="1" compact="0" outline="0" showAll="0" defaultSubtotal="0"/>
  </pivotFields>
  <rowFields count="2">
    <field x="1"/>
    <field x="2"/>
  </rowFields>
  <rowItems count="65">
    <i>
      <x/>
      <x/>
    </i>
    <i>
      <x v="1"/>
      <x v="20"/>
    </i>
    <i>
      <x v="2"/>
      <x v="42"/>
    </i>
    <i>
      <x v="3"/>
      <x v="23"/>
    </i>
    <i>
      <x v="4"/>
      <x v="14"/>
    </i>
    <i>
      <x v="5"/>
      <x v="53"/>
    </i>
    <i>
      <x v="6"/>
      <x v="37"/>
    </i>
    <i>
      <x v="7"/>
      <x v="58"/>
    </i>
    <i>
      <x v="8"/>
      <x v="45"/>
    </i>
    <i>
      <x v="9"/>
      <x v="47"/>
    </i>
    <i>
      <x v="10"/>
      <x v="9"/>
    </i>
    <i>
      <x v="11"/>
      <x v="48"/>
    </i>
    <i>
      <x v="12"/>
      <x v="24"/>
    </i>
    <i>
      <x v="13"/>
      <x v="12"/>
    </i>
    <i>
      <x v="14"/>
      <x v="32"/>
    </i>
    <i>
      <x v="15"/>
      <x v="6"/>
    </i>
    <i>
      <x v="16"/>
      <x v="5"/>
    </i>
    <i>
      <x v="17"/>
      <x v="16"/>
    </i>
    <i>
      <x v="18"/>
      <x v="34"/>
    </i>
    <i>
      <x v="19"/>
      <x v="56"/>
    </i>
    <i>
      <x v="20"/>
      <x v="43"/>
    </i>
    <i>
      <x v="21"/>
      <x v="33"/>
    </i>
    <i>
      <x v="22"/>
      <x v="7"/>
    </i>
    <i>
      <x v="23"/>
      <x v="29"/>
    </i>
    <i>
      <x v="24"/>
      <x v="26"/>
    </i>
    <i>
      <x v="25"/>
      <x v="30"/>
    </i>
    <i>
      <x v="26"/>
      <x v="4"/>
    </i>
    <i>
      <x v="27"/>
      <x v="8"/>
    </i>
    <i>
      <x v="28"/>
      <x v="51"/>
    </i>
    <i>
      <x v="29"/>
      <x v="3"/>
    </i>
    <i>
      <x v="30"/>
      <x v="13"/>
    </i>
    <i>
      <x v="31"/>
      <x v="40"/>
    </i>
    <i>
      <x v="32"/>
      <x v="17"/>
    </i>
    <i>
      <x v="33"/>
      <x v="61"/>
    </i>
    <i>
      <x v="34"/>
      <x v="19"/>
    </i>
    <i>
      <x v="35"/>
      <x v="22"/>
    </i>
    <i>
      <x v="36"/>
      <x v="1"/>
    </i>
    <i>
      <x v="37"/>
      <x v="27"/>
    </i>
    <i>
      <x v="38"/>
      <x v="28"/>
    </i>
    <i>
      <x v="39"/>
      <x v="49"/>
    </i>
    <i>
      <x v="40"/>
      <x v="21"/>
    </i>
    <i>
      <x v="41"/>
      <x v="11"/>
    </i>
    <i>
      <x v="42"/>
      <x v="50"/>
    </i>
    <i>
      <x v="43"/>
      <x v="55"/>
    </i>
    <i>
      <x v="44"/>
      <x v="31"/>
    </i>
    <i>
      <x v="45"/>
      <x v="52"/>
    </i>
    <i>
      <x v="46"/>
      <x v="18"/>
    </i>
    <i>
      <x v="47"/>
      <x v="54"/>
    </i>
    <i>
      <x v="48"/>
      <x v="39"/>
    </i>
    <i>
      <x v="49"/>
      <x v="46"/>
    </i>
    <i>
      <x v="50"/>
      <x v="35"/>
    </i>
    <i>
      <x v="51"/>
      <x v="2"/>
    </i>
    <i>
      <x v="52"/>
      <x v="44"/>
    </i>
    <i>
      <x v="53"/>
      <x v="36"/>
    </i>
    <i>
      <x v="54"/>
      <x v="41"/>
    </i>
    <i>
      <x v="55"/>
      <x v="15"/>
    </i>
    <i>
      <x v="56"/>
      <x v="10"/>
    </i>
    <i>
      <x v="57"/>
      <x v="38"/>
    </i>
    <i>
      <x v="58"/>
      <x v="25"/>
    </i>
    <i>
      <x v="59"/>
      <x v="25"/>
    </i>
    <i>
      <x v="60"/>
      <x v="57"/>
    </i>
    <i>
      <x v="61"/>
      <x v="59"/>
    </i>
    <i>
      <x v="62"/>
      <x v="60"/>
    </i>
    <i>
      <x v="63"/>
      <x v="62"/>
    </i>
    <i>
      <x v="64"/>
      <x v="63"/>
    </i>
  </rowItems>
  <colItems count="1">
    <i/>
  </colItems>
  <dataFields count="1">
    <dataField name="nombre" fld="5" baseField="0" baseItem="0"/>
  </dataFields>
  <formats count="72">
    <format dxfId="71">
      <pivotArea type="all" dataOnly="0" outline="0" fieldPosition="0"/>
    </format>
    <format dxfId="70">
      <pivotArea outline="0" collapsedLevelsAreSubtotals="1" fieldPosition="0"/>
    </format>
    <format dxfId="69">
      <pivotArea field="1" type="button" dataOnly="0" labelOnly="1" outline="0" axis="axisRow" fieldPosition="0"/>
    </format>
    <format dxfId="68">
      <pivotArea field="2" type="button" dataOnly="0" labelOnly="1" outline="0" axis="axisRow" fieldPosition="1"/>
    </format>
    <format dxfId="67">
      <pivotArea dataOnly="0" labelOnly="1" outline="0" fieldPosition="0">
        <references count="1">
          <reference field="1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66">
      <pivotArea dataOnly="0" labelOnly="1" outline="0" fieldPosition="0">
        <references count="1">
          <reference field="1" count="15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</reference>
        </references>
      </pivotArea>
    </format>
    <format dxfId="65">
      <pivotArea dataOnly="0" labelOnly="1" outline="0" fieldPosition="0">
        <references count="2">
          <reference field="1" count="1" selected="0">
            <x v="0"/>
          </reference>
          <reference field="2" count="1">
            <x v="0"/>
          </reference>
        </references>
      </pivotArea>
    </format>
    <format dxfId="64">
      <pivotArea dataOnly="0" labelOnly="1" outline="0" fieldPosition="0">
        <references count="2">
          <reference field="1" count="1" selected="0">
            <x v="1"/>
          </reference>
          <reference field="2" count="1">
            <x v="20"/>
          </reference>
        </references>
      </pivotArea>
    </format>
    <format dxfId="63">
      <pivotArea dataOnly="0" labelOnly="1" outline="0" fieldPosition="0">
        <references count="2">
          <reference field="1" count="1" selected="0">
            <x v="2"/>
          </reference>
          <reference field="2" count="1">
            <x v="42"/>
          </reference>
        </references>
      </pivotArea>
    </format>
    <format dxfId="62">
      <pivotArea dataOnly="0" labelOnly="1" outline="0" fieldPosition="0">
        <references count="2">
          <reference field="1" count="1" selected="0">
            <x v="3"/>
          </reference>
          <reference field="2" count="1">
            <x v="23"/>
          </reference>
        </references>
      </pivotArea>
    </format>
    <format dxfId="61">
      <pivotArea dataOnly="0" labelOnly="1" outline="0" fieldPosition="0">
        <references count="2">
          <reference field="1" count="1" selected="0">
            <x v="4"/>
          </reference>
          <reference field="2" count="1">
            <x v="14"/>
          </reference>
        </references>
      </pivotArea>
    </format>
    <format dxfId="60">
      <pivotArea dataOnly="0" labelOnly="1" outline="0" fieldPosition="0">
        <references count="2">
          <reference field="1" count="1" selected="0">
            <x v="5"/>
          </reference>
          <reference field="2" count="1">
            <x v="53"/>
          </reference>
        </references>
      </pivotArea>
    </format>
    <format dxfId="59">
      <pivotArea dataOnly="0" labelOnly="1" outline="0" fieldPosition="0">
        <references count="2">
          <reference field="1" count="1" selected="0">
            <x v="6"/>
          </reference>
          <reference field="2" count="1">
            <x v="37"/>
          </reference>
        </references>
      </pivotArea>
    </format>
    <format dxfId="58">
      <pivotArea dataOnly="0" labelOnly="1" outline="0" fieldPosition="0">
        <references count="2">
          <reference field="1" count="1" selected="0">
            <x v="7"/>
          </reference>
          <reference field="2" count="1">
            <x v="58"/>
          </reference>
        </references>
      </pivotArea>
    </format>
    <format dxfId="57">
      <pivotArea dataOnly="0" labelOnly="1" outline="0" fieldPosition="0">
        <references count="2">
          <reference field="1" count="1" selected="0">
            <x v="8"/>
          </reference>
          <reference field="2" count="1">
            <x v="45"/>
          </reference>
        </references>
      </pivotArea>
    </format>
    <format dxfId="56">
      <pivotArea dataOnly="0" labelOnly="1" outline="0" fieldPosition="0">
        <references count="2">
          <reference field="1" count="1" selected="0">
            <x v="9"/>
          </reference>
          <reference field="2" count="1">
            <x v="47"/>
          </reference>
        </references>
      </pivotArea>
    </format>
    <format dxfId="55">
      <pivotArea dataOnly="0" labelOnly="1" outline="0" fieldPosition="0">
        <references count="2">
          <reference field="1" count="1" selected="0">
            <x v="10"/>
          </reference>
          <reference field="2" count="1">
            <x v="9"/>
          </reference>
        </references>
      </pivotArea>
    </format>
    <format dxfId="54">
      <pivotArea dataOnly="0" labelOnly="1" outline="0" fieldPosition="0">
        <references count="2">
          <reference field="1" count="1" selected="0">
            <x v="11"/>
          </reference>
          <reference field="2" count="1">
            <x v="48"/>
          </reference>
        </references>
      </pivotArea>
    </format>
    <format dxfId="53">
      <pivotArea dataOnly="0" labelOnly="1" outline="0" fieldPosition="0">
        <references count="2">
          <reference field="1" count="1" selected="0">
            <x v="12"/>
          </reference>
          <reference field="2" count="1">
            <x v="24"/>
          </reference>
        </references>
      </pivotArea>
    </format>
    <format dxfId="52">
      <pivotArea dataOnly="0" labelOnly="1" outline="0" fieldPosition="0">
        <references count="2">
          <reference field="1" count="1" selected="0">
            <x v="13"/>
          </reference>
          <reference field="2" count="1">
            <x v="12"/>
          </reference>
        </references>
      </pivotArea>
    </format>
    <format dxfId="51">
      <pivotArea dataOnly="0" labelOnly="1" outline="0" fieldPosition="0">
        <references count="2">
          <reference field="1" count="1" selected="0">
            <x v="14"/>
          </reference>
          <reference field="2" count="1">
            <x v="32"/>
          </reference>
        </references>
      </pivotArea>
    </format>
    <format dxfId="50">
      <pivotArea dataOnly="0" labelOnly="1" outline="0" fieldPosition="0">
        <references count="2">
          <reference field="1" count="1" selected="0">
            <x v="15"/>
          </reference>
          <reference field="2" count="1">
            <x v="6"/>
          </reference>
        </references>
      </pivotArea>
    </format>
    <format dxfId="49">
      <pivotArea dataOnly="0" labelOnly="1" outline="0" fieldPosition="0">
        <references count="2">
          <reference field="1" count="1" selected="0">
            <x v="16"/>
          </reference>
          <reference field="2" count="1">
            <x v="5"/>
          </reference>
        </references>
      </pivotArea>
    </format>
    <format dxfId="48">
      <pivotArea dataOnly="0" labelOnly="1" outline="0" fieldPosition="0">
        <references count="2">
          <reference field="1" count="1" selected="0">
            <x v="17"/>
          </reference>
          <reference field="2" count="1">
            <x v="16"/>
          </reference>
        </references>
      </pivotArea>
    </format>
    <format dxfId="47">
      <pivotArea dataOnly="0" labelOnly="1" outline="0" fieldPosition="0">
        <references count="2">
          <reference field="1" count="1" selected="0">
            <x v="18"/>
          </reference>
          <reference field="2" count="1">
            <x v="34"/>
          </reference>
        </references>
      </pivotArea>
    </format>
    <format dxfId="46">
      <pivotArea dataOnly="0" labelOnly="1" outline="0" fieldPosition="0">
        <references count="2">
          <reference field="1" count="1" selected="0">
            <x v="19"/>
          </reference>
          <reference field="2" count="1">
            <x v="56"/>
          </reference>
        </references>
      </pivotArea>
    </format>
    <format dxfId="45">
      <pivotArea dataOnly="0" labelOnly="1" outline="0" fieldPosition="0">
        <references count="2">
          <reference field="1" count="1" selected="0">
            <x v="20"/>
          </reference>
          <reference field="2" count="1">
            <x v="43"/>
          </reference>
        </references>
      </pivotArea>
    </format>
    <format dxfId="44">
      <pivotArea dataOnly="0" labelOnly="1" outline="0" fieldPosition="0">
        <references count="2">
          <reference field="1" count="1" selected="0">
            <x v="21"/>
          </reference>
          <reference field="2" count="1">
            <x v="33"/>
          </reference>
        </references>
      </pivotArea>
    </format>
    <format dxfId="43">
      <pivotArea dataOnly="0" labelOnly="1" outline="0" fieldPosition="0">
        <references count="2">
          <reference field="1" count="1" selected="0">
            <x v="22"/>
          </reference>
          <reference field="2" count="1">
            <x v="7"/>
          </reference>
        </references>
      </pivotArea>
    </format>
    <format dxfId="42">
      <pivotArea dataOnly="0" labelOnly="1" outline="0" fieldPosition="0">
        <references count="2">
          <reference field="1" count="1" selected="0">
            <x v="23"/>
          </reference>
          <reference field="2" count="1">
            <x v="29"/>
          </reference>
        </references>
      </pivotArea>
    </format>
    <format dxfId="41">
      <pivotArea dataOnly="0" labelOnly="1" outline="0" fieldPosition="0">
        <references count="2">
          <reference field="1" count="1" selected="0">
            <x v="24"/>
          </reference>
          <reference field="2" count="1">
            <x v="26"/>
          </reference>
        </references>
      </pivotArea>
    </format>
    <format dxfId="40">
      <pivotArea dataOnly="0" labelOnly="1" outline="0" fieldPosition="0">
        <references count="2">
          <reference field="1" count="1" selected="0">
            <x v="25"/>
          </reference>
          <reference field="2" count="1">
            <x v="30"/>
          </reference>
        </references>
      </pivotArea>
    </format>
    <format dxfId="39">
      <pivotArea dataOnly="0" labelOnly="1" outline="0" fieldPosition="0">
        <references count="2">
          <reference field="1" count="1" selected="0">
            <x v="26"/>
          </reference>
          <reference field="2" count="1">
            <x v="4"/>
          </reference>
        </references>
      </pivotArea>
    </format>
    <format dxfId="38">
      <pivotArea dataOnly="0" labelOnly="1" outline="0" fieldPosition="0">
        <references count="2">
          <reference field="1" count="1" selected="0">
            <x v="27"/>
          </reference>
          <reference field="2" count="1">
            <x v="8"/>
          </reference>
        </references>
      </pivotArea>
    </format>
    <format dxfId="37">
      <pivotArea dataOnly="0" labelOnly="1" outline="0" fieldPosition="0">
        <references count="2">
          <reference field="1" count="1" selected="0">
            <x v="28"/>
          </reference>
          <reference field="2" count="1">
            <x v="51"/>
          </reference>
        </references>
      </pivotArea>
    </format>
    <format dxfId="36">
      <pivotArea dataOnly="0" labelOnly="1" outline="0" fieldPosition="0">
        <references count="2">
          <reference field="1" count="1" selected="0">
            <x v="29"/>
          </reference>
          <reference field="2" count="1">
            <x v="3"/>
          </reference>
        </references>
      </pivotArea>
    </format>
    <format dxfId="35">
      <pivotArea dataOnly="0" labelOnly="1" outline="0" fieldPosition="0">
        <references count="2">
          <reference field="1" count="1" selected="0">
            <x v="30"/>
          </reference>
          <reference field="2" count="1">
            <x v="13"/>
          </reference>
        </references>
      </pivotArea>
    </format>
    <format dxfId="34">
      <pivotArea dataOnly="0" labelOnly="1" outline="0" fieldPosition="0">
        <references count="2">
          <reference field="1" count="1" selected="0">
            <x v="31"/>
          </reference>
          <reference field="2" count="1">
            <x v="40"/>
          </reference>
        </references>
      </pivotArea>
    </format>
    <format dxfId="33">
      <pivotArea dataOnly="0" labelOnly="1" outline="0" fieldPosition="0">
        <references count="2">
          <reference field="1" count="1" selected="0">
            <x v="32"/>
          </reference>
          <reference field="2" count="1">
            <x v="17"/>
          </reference>
        </references>
      </pivotArea>
    </format>
    <format dxfId="32">
      <pivotArea dataOnly="0" labelOnly="1" outline="0" fieldPosition="0">
        <references count="2">
          <reference field="1" count="1" selected="0">
            <x v="33"/>
          </reference>
          <reference field="2" count="1">
            <x v="61"/>
          </reference>
        </references>
      </pivotArea>
    </format>
    <format dxfId="31">
      <pivotArea dataOnly="0" labelOnly="1" outline="0" fieldPosition="0">
        <references count="2">
          <reference field="1" count="1" selected="0">
            <x v="34"/>
          </reference>
          <reference field="2" count="1">
            <x v="19"/>
          </reference>
        </references>
      </pivotArea>
    </format>
    <format dxfId="30">
      <pivotArea dataOnly="0" labelOnly="1" outline="0" fieldPosition="0">
        <references count="2">
          <reference field="1" count="1" selected="0">
            <x v="35"/>
          </reference>
          <reference field="2" count="1">
            <x v="22"/>
          </reference>
        </references>
      </pivotArea>
    </format>
    <format dxfId="29">
      <pivotArea dataOnly="0" labelOnly="1" outline="0" fieldPosition="0">
        <references count="2">
          <reference field="1" count="1" selected="0">
            <x v="36"/>
          </reference>
          <reference field="2" count="1">
            <x v="1"/>
          </reference>
        </references>
      </pivotArea>
    </format>
    <format dxfId="28">
      <pivotArea dataOnly="0" labelOnly="1" outline="0" fieldPosition="0">
        <references count="2">
          <reference field="1" count="1" selected="0">
            <x v="37"/>
          </reference>
          <reference field="2" count="1">
            <x v="27"/>
          </reference>
        </references>
      </pivotArea>
    </format>
    <format dxfId="27">
      <pivotArea dataOnly="0" labelOnly="1" outline="0" fieldPosition="0">
        <references count="2">
          <reference field="1" count="1" selected="0">
            <x v="38"/>
          </reference>
          <reference field="2" count="1">
            <x v="28"/>
          </reference>
        </references>
      </pivotArea>
    </format>
    <format dxfId="26">
      <pivotArea dataOnly="0" labelOnly="1" outline="0" fieldPosition="0">
        <references count="2">
          <reference field="1" count="1" selected="0">
            <x v="39"/>
          </reference>
          <reference field="2" count="1">
            <x v="49"/>
          </reference>
        </references>
      </pivotArea>
    </format>
    <format dxfId="25">
      <pivotArea dataOnly="0" labelOnly="1" outline="0" fieldPosition="0">
        <references count="2">
          <reference field="1" count="1" selected="0">
            <x v="40"/>
          </reference>
          <reference field="2" count="1">
            <x v="21"/>
          </reference>
        </references>
      </pivotArea>
    </format>
    <format dxfId="24">
      <pivotArea dataOnly="0" labelOnly="1" outline="0" fieldPosition="0">
        <references count="2">
          <reference field="1" count="1" selected="0">
            <x v="41"/>
          </reference>
          <reference field="2" count="1">
            <x v="11"/>
          </reference>
        </references>
      </pivotArea>
    </format>
    <format dxfId="23">
      <pivotArea dataOnly="0" labelOnly="1" outline="0" fieldPosition="0">
        <references count="2">
          <reference field="1" count="1" selected="0">
            <x v="42"/>
          </reference>
          <reference field="2" count="1">
            <x v="50"/>
          </reference>
        </references>
      </pivotArea>
    </format>
    <format dxfId="22">
      <pivotArea dataOnly="0" labelOnly="1" outline="0" fieldPosition="0">
        <references count="2">
          <reference field="1" count="1" selected="0">
            <x v="43"/>
          </reference>
          <reference field="2" count="1">
            <x v="55"/>
          </reference>
        </references>
      </pivotArea>
    </format>
    <format dxfId="21">
      <pivotArea dataOnly="0" labelOnly="1" outline="0" fieldPosition="0">
        <references count="2">
          <reference field="1" count="1" selected="0">
            <x v="44"/>
          </reference>
          <reference field="2" count="1">
            <x v="31"/>
          </reference>
        </references>
      </pivotArea>
    </format>
    <format dxfId="20">
      <pivotArea dataOnly="0" labelOnly="1" outline="0" fieldPosition="0">
        <references count="2">
          <reference field="1" count="1" selected="0">
            <x v="45"/>
          </reference>
          <reference field="2" count="1">
            <x v="52"/>
          </reference>
        </references>
      </pivotArea>
    </format>
    <format dxfId="19">
      <pivotArea dataOnly="0" labelOnly="1" outline="0" fieldPosition="0">
        <references count="2">
          <reference field="1" count="1" selected="0">
            <x v="46"/>
          </reference>
          <reference field="2" count="1">
            <x v="18"/>
          </reference>
        </references>
      </pivotArea>
    </format>
    <format dxfId="18">
      <pivotArea dataOnly="0" labelOnly="1" outline="0" fieldPosition="0">
        <references count="2">
          <reference field="1" count="1" selected="0">
            <x v="47"/>
          </reference>
          <reference field="2" count="1">
            <x v="54"/>
          </reference>
        </references>
      </pivotArea>
    </format>
    <format dxfId="17">
      <pivotArea dataOnly="0" labelOnly="1" outline="0" fieldPosition="0">
        <references count="2">
          <reference field="1" count="1" selected="0">
            <x v="48"/>
          </reference>
          <reference field="2" count="1">
            <x v="39"/>
          </reference>
        </references>
      </pivotArea>
    </format>
    <format dxfId="16">
      <pivotArea dataOnly="0" labelOnly="1" outline="0" fieldPosition="0">
        <references count="2">
          <reference field="1" count="1" selected="0">
            <x v="49"/>
          </reference>
          <reference field="2" count="1">
            <x v="46"/>
          </reference>
        </references>
      </pivotArea>
    </format>
    <format dxfId="15">
      <pivotArea dataOnly="0" labelOnly="1" outline="0" fieldPosition="0">
        <references count="2">
          <reference field="1" count="1" selected="0">
            <x v="50"/>
          </reference>
          <reference field="2" count="1">
            <x v="35"/>
          </reference>
        </references>
      </pivotArea>
    </format>
    <format dxfId="14">
      <pivotArea dataOnly="0" labelOnly="1" outline="0" fieldPosition="0">
        <references count="2">
          <reference field="1" count="1" selected="0">
            <x v="51"/>
          </reference>
          <reference field="2" count="1">
            <x v="2"/>
          </reference>
        </references>
      </pivotArea>
    </format>
    <format dxfId="13">
      <pivotArea dataOnly="0" labelOnly="1" outline="0" fieldPosition="0">
        <references count="2">
          <reference field="1" count="1" selected="0">
            <x v="52"/>
          </reference>
          <reference field="2" count="1">
            <x v="44"/>
          </reference>
        </references>
      </pivotArea>
    </format>
    <format dxfId="12">
      <pivotArea dataOnly="0" labelOnly="1" outline="0" fieldPosition="0">
        <references count="2">
          <reference field="1" count="1" selected="0">
            <x v="53"/>
          </reference>
          <reference field="2" count="1">
            <x v="36"/>
          </reference>
        </references>
      </pivotArea>
    </format>
    <format dxfId="11">
      <pivotArea dataOnly="0" labelOnly="1" outline="0" fieldPosition="0">
        <references count="2">
          <reference field="1" count="1" selected="0">
            <x v="54"/>
          </reference>
          <reference field="2" count="1">
            <x v="41"/>
          </reference>
        </references>
      </pivotArea>
    </format>
    <format dxfId="10">
      <pivotArea dataOnly="0" labelOnly="1" outline="0" fieldPosition="0">
        <references count="2">
          <reference field="1" count="1" selected="0">
            <x v="55"/>
          </reference>
          <reference field="2" count="1">
            <x v="15"/>
          </reference>
        </references>
      </pivotArea>
    </format>
    <format dxfId="9">
      <pivotArea dataOnly="0" labelOnly="1" outline="0" fieldPosition="0">
        <references count="2">
          <reference field="1" count="1" selected="0">
            <x v="56"/>
          </reference>
          <reference field="2" count="1">
            <x v="10"/>
          </reference>
        </references>
      </pivotArea>
    </format>
    <format dxfId="8">
      <pivotArea dataOnly="0" labelOnly="1" outline="0" fieldPosition="0">
        <references count="2">
          <reference field="1" count="1" selected="0">
            <x v="57"/>
          </reference>
          <reference field="2" count="1">
            <x v="38"/>
          </reference>
        </references>
      </pivotArea>
    </format>
    <format dxfId="7">
      <pivotArea dataOnly="0" labelOnly="1" outline="0" fieldPosition="0">
        <references count="2">
          <reference field="1" count="1" selected="0">
            <x v="58"/>
          </reference>
          <reference field="2" count="1">
            <x v="25"/>
          </reference>
        </references>
      </pivotArea>
    </format>
    <format dxfId="6">
      <pivotArea dataOnly="0" labelOnly="1" outline="0" fieldPosition="0">
        <references count="2">
          <reference field="1" count="1" selected="0">
            <x v="59"/>
          </reference>
          <reference field="2" count="1">
            <x v="25"/>
          </reference>
        </references>
      </pivotArea>
    </format>
    <format dxfId="5">
      <pivotArea dataOnly="0" labelOnly="1" outline="0" fieldPosition="0">
        <references count="2">
          <reference field="1" count="1" selected="0">
            <x v="60"/>
          </reference>
          <reference field="2" count="1">
            <x v="57"/>
          </reference>
        </references>
      </pivotArea>
    </format>
    <format dxfId="4">
      <pivotArea dataOnly="0" labelOnly="1" outline="0" fieldPosition="0">
        <references count="2">
          <reference field="1" count="1" selected="0">
            <x v="61"/>
          </reference>
          <reference field="2" count="1">
            <x v="59"/>
          </reference>
        </references>
      </pivotArea>
    </format>
    <format dxfId="3">
      <pivotArea dataOnly="0" labelOnly="1" outline="0" fieldPosition="0">
        <references count="2">
          <reference field="1" count="1" selected="0">
            <x v="62"/>
          </reference>
          <reference field="2" count="1">
            <x v="60"/>
          </reference>
        </references>
      </pivotArea>
    </format>
    <format dxfId="2">
      <pivotArea dataOnly="0" labelOnly="1" outline="0" fieldPosition="0">
        <references count="2">
          <reference field="1" count="1" selected="0">
            <x v="63"/>
          </reference>
          <reference field="2" count="1">
            <x v="62"/>
          </reference>
        </references>
      </pivotArea>
    </format>
    <format dxfId="1">
      <pivotArea dataOnly="0" labelOnly="1" outline="0" fieldPosition="0">
        <references count="2">
          <reference field="1" count="1" selected="0">
            <x v="64"/>
          </reference>
          <reference field="2" count="1">
            <x v="63"/>
          </reference>
        </references>
      </pivotArea>
    </format>
    <format dxfId="0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B4C7AB5-EFDA-4AC1-9901-9F178782F919}" name="absent od" cacheId="25" applyNumberFormats="0" applyBorderFormats="0" applyFontFormats="0" applyPatternFormats="0" applyAlignmentFormats="0" applyWidthHeightFormats="1" dataCaption="Valeurs" updatedVersion="8" minRefreshableVersion="3" rowGrandTotals="0" colGrandTotals="0" itemPrintTitles="1" createdVersion="8" indent="0" compact="0" compactData="0" multipleFieldFilters="0">
  <location ref="E4:G40" firstHeaderRow="1" firstDataRow="1" firstDataCol="2"/>
  <pivotFields count="10"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axis="axisRow" compact="0" outline="0" showAll="0" defaultSubtotal="0">
      <items count="36">
        <item x="1"/>
        <item x="14"/>
        <item x="19"/>
        <item x="17"/>
        <item x="5"/>
        <item x="15"/>
        <item x="21"/>
        <item x="34"/>
        <item x="10"/>
        <item x="16"/>
        <item x="9"/>
        <item x="22"/>
        <item x="4"/>
        <item x="11"/>
        <item x="6"/>
        <item x="26"/>
        <item x="12"/>
        <item x="3"/>
        <item x="24"/>
        <item x="32"/>
        <item x="0"/>
        <item x="2"/>
        <item x="23"/>
        <item x="27"/>
        <item x="18"/>
        <item x="13"/>
        <item x="25"/>
        <item x="28"/>
        <item x="7"/>
        <item x="29"/>
        <item x="31"/>
        <item x="20"/>
        <item x="30"/>
        <item x="8"/>
        <item x="33"/>
        <item x="35"/>
      </items>
    </pivotField>
    <pivotField axis="axisRow" compact="0" outline="0" showAll="0" defaultSubtotal="0">
      <items count="35">
        <item x="1"/>
        <item x="9"/>
        <item x="14"/>
        <item x="22"/>
        <item x="6"/>
        <item x="32"/>
        <item x="12"/>
        <item x="31"/>
        <item x="2"/>
        <item x="8"/>
        <item x="27"/>
        <item x="29"/>
        <item x="0"/>
        <item x="11"/>
        <item x="18"/>
        <item x="28"/>
        <item x="17"/>
        <item x="7"/>
        <item x="13"/>
        <item x="26"/>
        <item x="33"/>
        <item x="4"/>
        <item x="21"/>
        <item x="5"/>
        <item x="15"/>
        <item x="30"/>
        <item x="25"/>
        <item x="16"/>
        <item x="20"/>
        <item x="10"/>
        <item x="3"/>
        <item x="19"/>
        <item x="24"/>
        <item x="23"/>
        <item x="34"/>
      </items>
    </pivotField>
    <pivotField dataField="1" compact="0" outline="0" showAll="0" defaultSubtotal="0"/>
  </pivotFields>
  <rowFields count="2">
    <field x="7"/>
    <field x="8"/>
  </rowFields>
  <rowItems count="36">
    <i>
      <x/>
      <x/>
    </i>
    <i>
      <x v="1"/>
      <x v="2"/>
    </i>
    <i>
      <x v="2"/>
      <x v="31"/>
    </i>
    <i>
      <x v="3"/>
      <x v="16"/>
    </i>
    <i>
      <x v="4"/>
      <x v="23"/>
    </i>
    <i>
      <x v="5"/>
      <x v="24"/>
    </i>
    <i>
      <x v="6"/>
      <x v="22"/>
    </i>
    <i>
      <x v="7"/>
      <x v="20"/>
    </i>
    <i>
      <x v="8"/>
      <x v="29"/>
    </i>
    <i>
      <x v="9"/>
      <x v="27"/>
    </i>
    <i>
      <x v="10"/>
      <x v="1"/>
    </i>
    <i>
      <x v="11"/>
      <x v="3"/>
    </i>
    <i>
      <x v="12"/>
      <x v="21"/>
    </i>
    <i>
      <x v="13"/>
      <x v="13"/>
    </i>
    <i>
      <x v="14"/>
      <x v="4"/>
    </i>
    <i>
      <x v="15"/>
      <x v="19"/>
    </i>
    <i>
      <x v="16"/>
      <x v="6"/>
    </i>
    <i>
      <x v="17"/>
      <x v="30"/>
    </i>
    <i>
      <x v="18"/>
      <x v="32"/>
    </i>
    <i>
      <x v="19"/>
      <x v="5"/>
    </i>
    <i>
      <x v="20"/>
      <x v="12"/>
    </i>
    <i>
      <x v="21"/>
      <x v="8"/>
    </i>
    <i>
      <x v="22"/>
      <x v="33"/>
    </i>
    <i>
      <x v="23"/>
      <x v="10"/>
    </i>
    <i>
      <x v="24"/>
      <x v="14"/>
    </i>
    <i>
      <x v="25"/>
      <x v="18"/>
    </i>
    <i>
      <x v="26"/>
      <x v="26"/>
    </i>
    <i>
      <x v="27"/>
      <x v="15"/>
    </i>
    <i>
      <x v="28"/>
      <x v="17"/>
    </i>
    <i>
      <x v="29"/>
      <x v="11"/>
    </i>
    <i>
      <x v="30"/>
      <x v="7"/>
    </i>
    <i>
      <x v="31"/>
      <x v="28"/>
    </i>
    <i>
      <x v="32"/>
      <x v="25"/>
    </i>
    <i>
      <x v="33"/>
      <x v="9"/>
    </i>
    <i>
      <x v="34"/>
      <x v="9"/>
    </i>
    <i>
      <x v="35"/>
      <x v="34"/>
    </i>
  </rowItems>
  <colItems count="1">
    <i/>
  </colItems>
  <dataFields count="1">
    <dataField name="Nombre" fld="9" baseField="0" baseItem="0"/>
  </dataFields>
  <formats count="42">
    <format dxfId="113">
      <pivotArea type="all" dataOnly="0" outline="0" fieldPosition="0"/>
    </format>
    <format dxfId="112">
      <pivotArea outline="0" collapsedLevelsAreSubtotals="1" fieldPosition="0"/>
    </format>
    <format dxfId="111">
      <pivotArea field="7" type="button" dataOnly="0" labelOnly="1" outline="0" axis="axisRow" fieldPosition="0"/>
    </format>
    <format dxfId="110">
      <pivotArea field="8" type="button" dataOnly="0" labelOnly="1" outline="0" axis="axisRow" fieldPosition="1"/>
    </format>
    <format dxfId="109">
      <pivotArea dataOnly="0" labelOnly="1" outline="0" fieldPosition="0">
        <references count="1">
          <reference field="7" count="0"/>
        </references>
      </pivotArea>
    </format>
    <format dxfId="108">
      <pivotArea dataOnly="0" labelOnly="1" outline="0" fieldPosition="0">
        <references count="2">
          <reference field="7" count="1" selected="0">
            <x v="0"/>
          </reference>
          <reference field="8" count="1">
            <x v="0"/>
          </reference>
        </references>
      </pivotArea>
    </format>
    <format dxfId="107">
      <pivotArea dataOnly="0" labelOnly="1" outline="0" fieldPosition="0">
        <references count="2">
          <reference field="7" count="1" selected="0">
            <x v="1"/>
          </reference>
          <reference field="8" count="1">
            <x v="2"/>
          </reference>
        </references>
      </pivotArea>
    </format>
    <format dxfId="106">
      <pivotArea dataOnly="0" labelOnly="1" outline="0" fieldPosition="0">
        <references count="2">
          <reference field="7" count="1" selected="0">
            <x v="2"/>
          </reference>
          <reference field="8" count="1">
            <x v="31"/>
          </reference>
        </references>
      </pivotArea>
    </format>
    <format dxfId="105">
      <pivotArea dataOnly="0" labelOnly="1" outline="0" fieldPosition="0">
        <references count="2">
          <reference field="7" count="1" selected="0">
            <x v="3"/>
          </reference>
          <reference field="8" count="1">
            <x v="16"/>
          </reference>
        </references>
      </pivotArea>
    </format>
    <format dxfId="104">
      <pivotArea dataOnly="0" labelOnly="1" outline="0" fieldPosition="0">
        <references count="2">
          <reference field="7" count="1" selected="0">
            <x v="4"/>
          </reference>
          <reference field="8" count="1">
            <x v="23"/>
          </reference>
        </references>
      </pivotArea>
    </format>
    <format dxfId="103">
      <pivotArea dataOnly="0" labelOnly="1" outline="0" fieldPosition="0">
        <references count="2">
          <reference field="7" count="1" selected="0">
            <x v="5"/>
          </reference>
          <reference field="8" count="1">
            <x v="24"/>
          </reference>
        </references>
      </pivotArea>
    </format>
    <format dxfId="102">
      <pivotArea dataOnly="0" labelOnly="1" outline="0" fieldPosition="0">
        <references count="2">
          <reference field="7" count="1" selected="0">
            <x v="6"/>
          </reference>
          <reference field="8" count="1">
            <x v="22"/>
          </reference>
        </references>
      </pivotArea>
    </format>
    <format dxfId="101">
      <pivotArea dataOnly="0" labelOnly="1" outline="0" fieldPosition="0">
        <references count="2">
          <reference field="7" count="1" selected="0">
            <x v="7"/>
          </reference>
          <reference field="8" count="1">
            <x v="20"/>
          </reference>
        </references>
      </pivotArea>
    </format>
    <format dxfId="100">
      <pivotArea dataOnly="0" labelOnly="1" outline="0" fieldPosition="0">
        <references count="2">
          <reference field="7" count="1" selected="0">
            <x v="8"/>
          </reference>
          <reference field="8" count="1">
            <x v="29"/>
          </reference>
        </references>
      </pivotArea>
    </format>
    <format dxfId="99">
      <pivotArea dataOnly="0" labelOnly="1" outline="0" fieldPosition="0">
        <references count="2">
          <reference field="7" count="1" selected="0">
            <x v="9"/>
          </reference>
          <reference field="8" count="1">
            <x v="27"/>
          </reference>
        </references>
      </pivotArea>
    </format>
    <format dxfId="98">
      <pivotArea dataOnly="0" labelOnly="1" outline="0" fieldPosition="0">
        <references count="2">
          <reference field="7" count="1" selected="0">
            <x v="10"/>
          </reference>
          <reference field="8" count="1">
            <x v="1"/>
          </reference>
        </references>
      </pivotArea>
    </format>
    <format dxfId="97">
      <pivotArea dataOnly="0" labelOnly="1" outline="0" fieldPosition="0">
        <references count="2">
          <reference field="7" count="1" selected="0">
            <x v="11"/>
          </reference>
          <reference field="8" count="1">
            <x v="3"/>
          </reference>
        </references>
      </pivotArea>
    </format>
    <format dxfId="96">
      <pivotArea dataOnly="0" labelOnly="1" outline="0" fieldPosition="0">
        <references count="2">
          <reference field="7" count="1" selected="0">
            <x v="12"/>
          </reference>
          <reference field="8" count="1">
            <x v="21"/>
          </reference>
        </references>
      </pivotArea>
    </format>
    <format dxfId="95">
      <pivotArea dataOnly="0" labelOnly="1" outline="0" fieldPosition="0">
        <references count="2">
          <reference field="7" count="1" selected="0">
            <x v="13"/>
          </reference>
          <reference field="8" count="1">
            <x v="13"/>
          </reference>
        </references>
      </pivotArea>
    </format>
    <format dxfId="94">
      <pivotArea dataOnly="0" labelOnly="1" outline="0" fieldPosition="0">
        <references count="2">
          <reference field="7" count="1" selected="0">
            <x v="14"/>
          </reference>
          <reference field="8" count="1">
            <x v="4"/>
          </reference>
        </references>
      </pivotArea>
    </format>
    <format dxfId="93">
      <pivotArea dataOnly="0" labelOnly="1" outline="0" fieldPosition="0">
        <references count="2">
          <reference field="7" count="1" selected="0">
            <x v="15"/>
          </reference>
          <reference field="8" count="1">
            <x v="19"/>
          </reference>
        </references>
      </pivotArea>
    </format>
    <format dxfId="92">
      <pivotArea dataOnly="0" labelOnly="1" outline="0" fieldPosition="0">
        <references count="2">
          <reference field="7" count="1" selected="0">
            <x v="16"/>
          </reference>
          <reference field="8" count="1">
            <x v="6"/>
          </reference>
        </references>
      </pivotArea>
    </format>
    <format dxfId="91">
      <pivotArea dataOnly="0" labelOnly="1" outline="0" fieldPosition="0">
        <references count="2">
          <reference field="7" count="1" selected="0">
            <x v="17"/>
          </reference>
          <reference field="8" count="1">
            <x v="30"/>
          </reference>
        </references>
      </pivotArea>
    </format>
    <format dxfId="90">
      <pivotArea dataOnly="0" labelOnly="1" outline="0" fieldPosition="0">
        <references count="2">
          <reference field="7" count="1" selected="0">
            <x v="18"/>
          </reference>
          <reference field="8" count="1">
            <x v="32"/>
          </reference>
        </references>
      </pivotArea>
    </format>
    <format dxfId="89">
      <pivotArea dataOnly="0" labelOnly="1" outline="0" fieldPosition="0">
        <references count="2">
          <reference field="7" count="1" selected="0">
            <x v="19"/>
          </reference>
          <reference field="8" count="1">
            <x v="5"/>
          </reference>
        </references>
      </pivotArea>
    </format>
    <format dxfId="88">
      <pivotArea dataOnly="0" labelOnly="1" outline="0" fieldPosition="0">
        <references count="2">
          <reference field="7" count="1" selected="0">
            <x v="20"/>
          </reference>
          <reference field="8" count="1">
            <x v="12"/>
          </reference>
        </references>
      </pivotArea>
    </format>
    <format dxfId="87">
      <pivotArea dataOnly="0" labelOnly="1" outline="0" fieldPosition="0">
        <references count="2">
          <reference field="7" count="1" selected="0">
            <x v="21"/>
          </reference>
          <reference field="8" count="1">
            <x v="8"/>
          </reference>
        </references>
      </pivotArea>
    </format>
    <format dxfId="86">
      <pivotArea dataOnly="0" labelOnly="1" outline="0" fieldPosition="0">
        <references count="2">
          <reference field="7" count="1" selected="0">
            <x v="22"/>
          </reference>
          <reference field="8" count="1">
            <x v="33"/>
          </reference>
        </references>
      </pivotArea>
    </format>
    <format dxfId="85">
      <pivotArea dataOnly="0" labelOnly="1" outline="0" fieldPosition="0">
        <references count="2">
          <reference field="7" count="1" selected="0">
            <x v="23"/>
          </reference>
          <reference field="8" count="1">
            <x v="10"/>
          </reference>
        </references>
      </pivotArea>
    </format>
    <format dxfId="84">
      <pivotArea dataOnly="0" labelOnly="1" outline="0" fieldPosition="0">
        <references count="2">
          <reference field="7" count="1" selected="0">
            <x v="24"/>
          </reference>
          <reference field="8" count="1">
            <x v="14"/>
          </reference>
        </references>
      </pivotArea>
    </format>
    <format dxfId="83">
      <pivotArea dataOnly="0" labelOnly="1" outline="0" fieldPosition="0">
        <references count="2">
          <reference field="7" count="1" selected="0">
            <x v="25"/>
          </reference>
          <reference field="8" count="1">
            <x v="18"/>
          </reference>
        </references>
      </pivotArea>
    </format>
    <format dxfId="82">
      <pivotArea dataOnly="0" labelOnly="1" outline="0" fieldPosition="0">
        <references count="2">
          <reference field="7" count="1" selected="0">
            <x v="26"/>
          </reference>
          <reference field="8" count="1">
            <x v="26"/>
          </reference>
        </references>
      </pivotArea>
    </format>
    <format dxfId="81">
      <pivotArea dataOnly="0" labelOnly="1" outline="0" fieldPosition="0">
        <references count="2">
          <reference field="7" count="1" selected="0">
            <x v="27"/>
          </reference>
          <reference field="8" count="1">
            <x v="15"/>
          </reference>
        </references>
      </pivotArea>
    </format>
    <format dxfId="80">
      <pivotArea dataOnly="0" labelOnly="1" outline="0" fieldPosition="0">
        <references count="2">
          <reference field="7" count="1" selected="0">
            <x v="28"/>
          </reference>
          <reference field="8" count="1">
            <x v="17"/>
          </reference>
        </references>
      </pivotArea>
    </format>
    <format dxfId="79">
      <pivotArea dataOnly="0" labelOnly="1" outline="0" fieldPosition="0">
        <references count="2">
          <reference field="7" count="1" selected="0">
            <x v="29"/>
          </reference>
          <reference field="8" count="1">
            <x v="11"/>
          </reference>
        </references>
      </pivotArea>
    </format>
    <format dxfId="78">
      <pivotArea dataOnly="0" labelOnly="1" outline="0" fieldPosition="0">
        <references count="2">
          <reference field="7" count="1" selected="0">
            <x v="30"/>
          </reference>
          <reference field="8" count="1">
            <x v="7"/>
          </reference>
        </references>
      </pivotArea>
    </format>
    <format dxfId="77">
      <pivotArea dataOnly="0" labelOnly="1" outline="0" fieldPosition="0">
        <references count="2">
          <reference field="7" count="1" selected="0">
            <x v="31"/>
          </reference>
          <reference field="8" count="1">
            <x v="28"/>
          </reference>
        </references>
      </pivotArea>
    </format>
    <format dxfId="76">
      <pivotArea dataOnly="0" labelOnly="1" outline="0" fieldPosition="0">
        <references count="2">
          <reference field="7" count="1" selected="0">
            <x v="32"/>
          </reference>
          <reference field="8" count="1">
            <x v="25"/>
          </reference>
        </references>
      </pivotArea>
    </format>
    <format dxfId="75">
      <pivotArea dataOnly="0" labelOnly="1" outline="0" fieldPosition="0">
        <references count="2">
          <reference field="7" count="1" selected="0">
            <x v="33"/>
          </reference>
          <reference field="8" count="1">
            <x v="9"/>
          </reference>
        </references>
      </pivotArea>
    </format>
    <format dxfId="74">
      <pivotArea dataOnly="0" labelOnly="1" outline="0" fieldPosition="0">
        <references count="2">
          <reference field="7" count="1" selected="0">
            <x v="34"/>
          </reference>
          <reference field="8" count="1">
            <x v="9"/>
          </reference>
        </references>
      </pivotArea>
    </format>
    <format dxfId="73">
      <pivotArea dataOnly="0" labelOnly="1" outline="0" fieldPosition="0">
        <references count="2">
          <reference field="7" count="1" selected="0">
            <x v="35"/>
          </reference>
          <reference field="8" count="1">
            <x v="34"/>
          </reference>
        </references>
      </pivotArea>
    </format>
    <format dxfId="72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739BEED-1E0B-4DE4-9E2D-557C43170D4B}" name="class point nat cc" cacheId="47" applyNumberFormats="0" applyBorderFormats="0" applyFontFormats="0" applyPatternFormats="0" applyAlignmentFormats="0" applyWidthHeightFormats="1" dataCaption="Valeurs" updatedVersion="8" minRefreshableVersion="3" rowGrandTotals="0" colGrandTotals="0" itemPrintTitles="1" createdVersion="8" indent="0" compact="0" compactData="0" multipleFieldFilters="0">
  <location ref="A7:C18" firstHeaderRow="0" firstDataRow="1" firstDataCol="1" rowPageCount="1" colPageCount="1"/>
  <pivotFields count="34">
    <pivotField compact="0" outline="0" showAll="0" defaultSubtotal="0"/>
    <pivotField name=" Folio point" axis="axisRow" compact="0" outline="0" showAll="0" sortType="descending" defaultSubtotal="0">
      <items count="32">
        <item x="6"/>
        <item m="1" x="12"/>
        <item x="1"/>
        <item m="1" x="18"/>
        <item m="1" x="15"/>
        <item m="1" x="13"/>
        <item m="1" x="27"/>
        <item m="1" x="28"/>
        <item x="0"/>
        <item m="1" x="19"/>
        <item m="1" x="11"/>
        <item m="1" x="20"/>
        <item m="1" x="25"/>
        <item m="1" x="21"/>
        <item x="9"/>
        <item x="5"/>
        <item m="1" x="23"/>
        <item m="1" x="17"/>
        <item x="2"/>
        <item m="1" x="16"/>
        <item m="1" x="22"/>
        <item m="1" x="14"/>
        <item m="1" x="26"/>
        <item m="1" x="29"/>
        <item m="1" x="24"/>
        <item x="10"/>
        <item m="1" x="30"/>
        <item m="1" x="31"/>
        <item x="3"/>
        <item x="4"/>
        <item x="7"/>
        <item x="8"/>
      </items>
      <autoSortScope>
        <pivotArea dataOnly="0" outline="0" fieldPosition="0">
          <references count="1">
            <reference field="4294967294" count="1" selected="0">
              <x v="1"/>
            </reference>
          </references>
        </pivotArea>
      </autoSortScope>
    </pivotField>
    <pivotField compact="0" outline="0" showAll="0" defaultSubtotal="0">
      <items count="32">
        <item x="10"/>
        <item m="1" x="18"/>
        <item m="1" x="25"/>
        <item x="9"/>
        <item m="1" x="21"/>
        <item m="1" x="26"/>
        <item m="1" x="22"/>
        <item m="1" x="20"/>
        <item m="1" x="12"/>
        <item m="1" x="23"/>
        <item x="0"/>
        <item m="1" x="15"/>
        <item m="1" x="29"/>
        <item x="1"/>
        <item m="1" x="17"/>
        <item x="5"/>
        <item m="1" x="11"/>
        <item m="1" x="19"/>
        <item m="1" x="13"/>
        <item m="1" x="14"/>
        <item m="1" x="16"/>
        <item x="6"/>
        <item m="1" x="28"/>
        <item m="1" x="24"/>
        <item m="1" x="27"/>
        <item x="2"/>
        <item m="1" x="30"/>
        <item m="1" x="31"/>
        <item x="3"/>
        <item x="4"/>
        <item x="7"/>
        <item x="8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ubtotalTop="0" showAll="0" defaultSubtotal="0"/>
    <pivotField compact="0" outline="0" showAll="0" defaultSubtotal="0"/>
    <pivotField compact="0" outline="0" subtotalTop="0" showAll="0" defaultSubtotal="0"/>
    <pivotField axis="axisPage" compact="0" outline="0" subtotalTop="0" multipleItemSelectionAllowed="1" showAll="0" defaultSubtotal="0">
      <items count="4">
        <item x="0"/>
        <item m="1" x="3"/>
        <item x="1"/>
        <item m="1" x="2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ubtotalTop="0" showAll="0" defaultSubtotal="0"/>
    <pivotField compact="0" outline="0" subtotalTop="0" showAll="0" defaultSubtotal="0"/>
    <pivotField dataField="1" compact="0" outline="0" showAll="0" defaultSubtotal="0"/>
  </pivotFields>
  <rowFields count="1">
    <field x="1"/>
  </rowFields>
  <rowItems count="11">
    <i>
      <x v="15"/>
    </i>
    <i>
      <x/>
    </i>
    <i>
      <x v="14"/>
    </i>
    <i>
      <x v="18"/>
    </i>
    <i>
      <x v="2"/>
    </i>
    <i>
      <x v="31"/>
    </i>
    <i>
      <x v="29"/>
    </i>
    <i>
      <x v="28"/>
    </i>
    <i>
      <x v="30"/>
    </i>
    <i>
      <x v="8"/>
    </i>
    <i>
      <x v="25"/>
    </i>
  </rowItems>
  <colFields count="1">
    <field x="-2"/>
  </colFields>
  <colItems count="2">
    <i>
      <x/>
    </i>
    <i i="1">
      <x v="1"/>
    </i>
  </colItems>
  <pageFields count="1">
    <pageField fld="27" hier="-1"/>
  </pageFields>
  <dataFields count="2">
    <dataField name="Somme de Point Sprint" fld="11" baseField="1" baseItem="0"/>
    <dataField name="Rang points" fld="33" subtotal="average" baseField="1" baseItem="22">
      <extLst>
        <ext xmlns:x14="http://schemas.microsoft.com/office/spreadsheetml/2009/9/main" uri="{E15A36E0-9728-4e99-A89B-3F7291B0FE68}">
          <x14:dataField pivotShowAs="rankDescending"/>
        </ext>
      </extLst>
    </dataField>
  </dataFields>
  <formats count="10">
    <format dxfId="158">
      <pivotArea field="1" type="button" dataOnly="0" labelOnly="1" outline="0" axis="axisRow" fieldPosition="0"/>
    </format>
    <format dxfId="157">
      <pivotArea field="2" type="button" dataOnly="0" labelOnly="1" outline="0"/>
    </format>
    <format dxfId="156">
      <pivotArea field="1" type="button" dataOnly="0" labelOnly="1" outline="0" axis="axisRow" fieldPosition="0"/>
    </format>
    <format dxfId="155">
      <pivotArea field="2" type="button" dataOnly="0" labelOnly="1" outline="0"/>
    </format>
    <format dxfId="154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153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152">
      <pivotArea dataOnly="0" outline="0" fieldPosition="0">
        <references count="1">
          <reference field="4294967294" count="1">
            <x v="1"/>
          </reference>
        </references>
      </pivotArea>
    </format>
    <format dxfId="151">
      <pivotArea dataOnly="0" outline="0" fieldPosition="0">
        <references count="1">
          <reference field="4294967294" count="1">
            <x v="1"/>
          </reference>
        </references>
      </pivotArea>
    </format>
    <format dxfId="150">
      <pivotArea field="1" type="button" dataOnly="0" labelOnly="1" outline="0" axis="axisRow" fieldPosition="0"/>
    </format>
    <format dxfId="149">
      <pivotArea field="1" type="button" dataOnly="0" labelOnly="1" outline="0" axis="axisRow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24EFF72-7A61-4B6D-B8E8-3AB13F6FD473}" name="class point region cc" cacheId="47" applyNumberFormats="0" applyBorderFormats="0" applyFontFormats="0" applyPatternFormats="0" applyAlignmentFormats="0" applyWidthHeightFormats="1" dataCaption="Valeurs" updatedVersion="8" minRefreshableVersion="3" rowGrandTotals="0" colGrandTotals="0" itemPrintTitles="1" createdVersion="8" indent="0" compact="0" compactData="0" multipleFieldFilters="0">
  <location ref="S7:V17" firstHeaderRow="0" firstDataRow="1" firstDataCol="2" rowPageCount="1" colPageCount="1"/>
  <pivotFields count="34">
    <pivotField compact="0" outline="0" showAll="0" defaultSubtotal="0"/>
    <pivotField axis="axisRow" compact="0" outline="0" showAll="0" sortType="descending" defaultSubtotal="0">
      <items count="32">
        <item x="6"/>
        <item m="1" x="12"/>
        <item x="1"/>
        <item m="1" x="18"/>
        <item m="1" x="15"/>
        <item m="1" x="13"/>
        <item m="1" x="27"/>
        <item m="1" x="28"/>
        <item x="0"/>
        <item m="1" x="19"/>
        <item m="1" x="11"/>
        <item m="1" x="20"/>
        <item m="1" x="25"/>
        <item m="1" x="21"/>
        <item x="9"/>
        <item x="5"/>
        <item m="1" x="23"/>
        <item m="1" x="17"/>
        <item x="2"/>
        <item m="1" x="16"/>
        <item m="1" x="22"/>
        <item m="1" x="14"/>
        <item m="1" x="26"/>
        <item m="1" x="29"/>
        <item m="1" x="24"/>
        <item x="10"/>
        <item m="1" x="30"/>
        <item m="1" x="31"/>
        <item x="3"/>
        <item x="4"/>
        <item x="7"/>
        <item x="8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compact="0" outline="0" showAll="0" defaultSubtotal="0">
      <items count="32">
        <item x="10"/>
        <item m="1" x="18"/>
        <item m="1" x="25"/>
        <item x="9"/>
        <item m="1" x="21"/>
        <item m="1" x="26"/>
        <item m="1" x="22"/>
        <item m="1" x="20"/>
        <item m="1" x="12"/>
        <item m="1" x="23"/>
        <item x="0"/>
        <item m="1" x="15"/>
        <item m="1" x="29"/>
        <item x="1"/>
        <item m="1" x="17"/>
        <item x="5"/>
        <item m="1" x="11"/>
        <item m="1" x="19"/>
        <item m="1" x="13"/>
        <item m="1" x="14"/>
        <item m="1" x="16"/>
        <item x="6"/>
        <item m="1" x="28"/>
        <item m="1" x="24"/>
        <item m="1" x="27"/>
        <item x="2"/>
        <item m="1" x="30"/>
        <item m="1" x="31"/>
        <item x="3"/>
        <item x="4"/>
        <item x="7"/>
        <item x="8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axis="axisRow" compact="0" outline="0" showAll="0" defaultSubtotal="0">
      <items count="5">
        <item x="1"/>
        <item x="2"/>
        <item x="0"/>
        <item m="1" x="4"/>
        <item x="3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ubtotalTop="0" showAll="0" defaultSubtotal="0"/>
    <pivotField compact="0" outline="0" showAll="0" defaultSubtotal="0"/>
    <pivotField compact="0" outline="0" subtotalTop="0" showAll="0" defaultSubtotal="0"/>
    <pivotField axis="axisPage" compact="0" outline="0" subtotalTop="0" multipleItemSelectionAllowed="1" showAll="0" defaultSubtotal="0">
      <items count="4">
        <item x="0"/>
        <item h="1" m="1" x="3"/>
        <item h="1" x="1"/>
        <item h="1" m="1" x="2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ubtotalTop="0" showAll="0" defaultSubtotal="0"/>
    <pivotField compact="0" outline="0" subtotalTop="0" showAll="0" defaultSubtotal="0"/>
    <pivotField dataField="1" compact="0" outline="0" showAll="0" defaultSubtotal="0"/>
  </pivotFields>
  <rowFields count="2">
    <field x="17"/>
    <field x="1"/>
  </rowFields>
  <rowItems count="10">
    <i>
      <x/>
      <x v="2"/>
    </i>
    <i r="1">
      <x v="28"/>
    </i>
    <i>
      <x v="1"/>
      <x v="14"/>
    </i>
    <i r="1">
      <x/>
    </i>
    <i r="1">
      <x v="18"/>
    </i>
    <i r="1">
      <x v="31"/>
    </i>
    <i r="1">
      <x v="30"/>
    </i>
    <i>
      <x v="2"/>
      <x v="15"/>
    </i>
    <i r="1">
      <x v="29"/>
    </i>
    <i r="1">
      <x v="8"/>
    </i>
  </rowItems>
  <colFields count="1">
    <field x="-2"/>
  </colFields>
  <colItems count="2">
    <i>
      <x/>
    </i>
    <i i="1">
      <x v="1"/>
    </i>
  </colItems>
  <pageFields count="1">
    <pageField fld="27" hier="-1"/>
  </pageFields>
  <dataFields count="2">
    <dataField name="Total des points" fld="33" subtotal="average" baseField="1" baseItem="0"/>
    <dataField name="Rang points" fld="33" subtotal="average" baseField="1" baseItem="22">
      <extLst>
        <ext xmlns:x14="http://schemas.microsoft.com/office/spreadsheetml/2009/9/main" uri="{E15A36E0-9728-4e99-A89B-3F7291B0FE68}">
          <x14:dataField pivotShowAs="rankDescending"/>
        </ext>
      </extLst>
    </dataField>
  </dataFields>
  <formats count="15">
    <format dxfId="173">
      <pivotArea field="1" type="button" dataOnly="0" labelOnly="1" outline="0" axis="axisRow" fieldPosition="1"/>
    </format>
    <format dxfId="172">
      <pivotArea field="2" type="button" dataOnly="0" labelOnly="1" outline="0"/>
    </format>
    <format dxfId="171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70">
      <pivotArea field="1" type="button" dataOnly="0" labelOnly="1" outline="0" axis="axisRow" fieldPosition="1"/>
    </format>
    <format dxfId="169">
      <pivotArea field="2" type="button" dataOnly="0" labelOnly="1" outline="0"/>
    </format>
    <format dxfId="168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67">
      <pivotArea dataOnly="0" outline="0" fieldPosition="0">
        <references count="1">
          <reference field="4294967294" count="1">
            <x v="0"/>
          </reference>
        </references>
      </pivotArea>
    </format>
    <format dxfId="166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165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164">
      <pivotArea dataOnly="0" outline="0" fieldPosition="0">
        <references count="1">
          <reference field="4294967294" count="1">
            <x v="1"/>
          </reference>
        </references>
      </pivotArea>
    </format>
    <format dxfId="163">
      <pivotArea dataOnly="0" outline="0" fieldPosition="0">
        <references count="1">
          <reference field="4294967294" count="1">
            <x v="1"/>
          </reference>
        </references>
      </pivotArea>
    </format>
    <format dxfId="162">
      <pivotArea field="17" type="button" dataOnly="0" labelOnly="1" outline="0" axis="axisRow" fieldPosition="0"/>
    </format>
    <format dxfId="161">
      <pivotArea field="17" type="button" dataOnly="0" labelOnly="1" outline="0" axis="axisRow" fieldPosition="0"/>
    </format>
    <format dxfId="160">
      <pivotArea field="1" type="button" dataOnly="0" labelOnly="1" outline="0" axis="axisRow" fieldPosition="1"/>
    </format>
    <format dxfId="159">
      <pivotArea dataOnly="0" labelOnly="1" outline="0" fieldPosition="0">
        <references count="1">
          <reference field="4294967294" count="1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16B0098-5C3F-4DDE-A6DA-E17E182478BF}" name="class point OD" cacheId="64" applyNumberFormats="0" applyBorderFormats="0" applyFontFormats="0" applyPatternFormats="0" applyAlignmentFormats="0" applyWidthHeightFormats="1" dataCaption="Valeurs" showError="1" updatedVersion="8" minRefreshableVersion="3" rowGrandTotals="0" colGrandTotals="0" itemPrintTitles="1" createdVersion="8" indent="0" compact="0" compactData="0" multipleFieldFilters="0">
  <location ref="BF7:BJ17" firstHeaderRow="0" firstDataRow="1" firstDataCol="2" rowPageCount="1" colPageCount="1"/>
  <pivotFields count="47">
    <pivotField compact="0" outline="0" showAll="0" defaultSubtotal="0"/>
    <pivotField axis="axisRow" compact="0" outline="0" showAll="0" defaultSubtotal="0">
      <items count="32">
        <item x="6"/>
        <item m="1" x="12"/>
        <item x="1"/>
        <item m="1" x="18"/>
        <item m="1" x="15"/>
        <item m="1" x="13"/>
        <item m="1" x="27"/>
        <item m="1" x="28"/>
        <item x="0"/>
        <item m="1" x="19"/>
        <item m="1" x="11"/>
        <item m="1" x="20"/>
        <item m="1" x="25"/>
        <item m="1" x="21"/>
        <item x="9"/>
        <item x="5"/>
        <item m="1" x="23"/>
        <item m="1" x="17"/>
        <item x="2"/>
        <item m="1" x="16"/>
        <item m="1" x="22"/>
        <item m="1" x="14"/>
        <item m="1" x="26"/>
        <item m="1" x="29"/>
        <item m="1" x="30"/>
        <item m="1" x="24"/>
        <item m="1" x="31"/>
        <item x="10"/>
        <item x="3"/>
        <item x="4"/>
        <item x="7"/>
        <item x="8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axis="axisRow" compact="0" outline="0" showAll="0" defaultSubtotal="0">
      <items count="19">
        <item m="1" x="17"/>
        <item m="1" x="14"/>
        <item m="1" x="18"/>
        <item x="4"/>
        <item m="1" x="11"/>
        <item x="2"/>
        <item x="5"/>
        <item m="1" x="10"/>
        <item m="1" x="15"/>
        <item x="0"/>
        <item m="1" x="13"/>
        <item x="1"/>
        <item x="6"/>
        <item x="7"/>
        <item m="1" x="9"/>
        <item m="1" x="12"/>
        <item m="1" x="16"/>
        <item x="8"/>
        <item x="3"/>
      </items>
    </pivotField>
    <pivotField compact="0" outline="0" showAll="0" defaultSubtotal="0"/>
    <pivotField compact="0" outline="0" showAll="0" defaultSubtotal="0"/>
    <pivotField dataField="1"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axis="axisPage" compact="0" outline="0" multipleItemSelectionAllowed="1" showAll="0" defaultSubtotal="0">
      <items count="4">
        <item x="0"/>
        <item h="1" m="1" x="3"/>
        <item h="1" x="1"/>
        <item h="1" m="1" x="2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ubtotalTop="0" showAll="0" defaultSubtotal="0"/>
    <pivotField compact="0" outline="0" subtotalTop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ubtotalTop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  <pivotField compact="0" outline="0" showAll="0" defaultSubtotal="0"/>
  </pivotFields>
  <rowFields count="2">
    <field x="16"/>
    <field x="1"/>
  </rowFields>
  <rowItems count="10">
    <i>
      <x v="3"/>
      <x v="29"/>
    </i>
    <i>
      <x v="5"/>
      <x v="18"/>
    </i>
    <i>
      <x v="6"/>
      <x v="15"/>
    </i>
    <i>
      <x v="9"/>
      <x v="8"/>
    </i>
    <i>
      <x v="11"/>
      <x v="2"/>
    </i>
    <i>
      <x v="12"/>
      <x/>
    </i>
    <i r="1">
      <x v="30"/>
    </i>
    <i>
      <x v="13"/>
      <x v="14"/>
    </i>
    <i r="1">
      <x v="31"/>
    </i>
    <i>
      <x v="18"/>
      <x v="28"/>
    </i>
  </rowItems>
  <colFields count="1">
    <field x="-2"/>
  </colFields>
  <colItems count="3">
    <i>
      <x/>
    </i>
    <i i="1">
      <x v="1"/>
    </i>
    <i i="2">
      <x v="2"/>
    </i>
  </colItems>
  <pageFields count="1">
    <pageField fld="27" hier="-1"/>
  </pageFields>
  <dataFields count="3">
    <dataField name="Moyenne de class od point prime " fld="45" subtotal="average" baseField="1" baseItem="6"/>
    <dataField name="Moyenne de PR  CC " fld="19" subtotal="average" baseField="1" baseItem="16"/>
    <dataField name="Moyenne de class od point prime 2" fld="45" subtotal="average" baseField="1" baseItem="6">
      <extLst>
        <ext xmlns:x14="http://schemas.microsoft.com/office/spreadsheetml/2009/9/main" uri="{E15A36E0-9728-4e99-A89B-3F7291B0FE68}">
          <x14:dataField pivotShowAs="rankAscending"/>
        </ext>
      </extLst>
    </dataField>
  </dataFields>
  <formats count="3">
    <format dxfId="176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175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174">
      <pivotArea dataOnly="0" labelOnly="1" outline="0" fieldPosition="0">
        <references count="1">
          <reference field="4294967294" count="1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A966CC4-DCE5-42A0-9073-D6572FAA67BA}" name="champion France" cacheId="50" applyNumberFormats="0" applyBorderFormats="0" applyFontFormats="0" applyPatternFormats="0" applyAlignmentFormats="0" applyWidthHeightFormats="1" dataCaption="Valeurs" showError="1" updatedVersion="8" minRefreshableVersion="3" itemPrintTitles="1" createdVersion="8" indent="0" outline="1" outlineData="1" multipleFieldFilters="0">
  <location ref="M7:O19" firstHeaderRow="0" firstDataRow="1" firstDataCol="1"/>
  <pivotFields count="38">
    <pivotField showAll="0"/>
    <pivotField axis="axisRow" showAll="0" sortType="ascending">
      <items count="33">
        <item x="6"/>
        <item m="1" x="12"/>
        <item x="1"/>
        <item m="1" x="18"/>
        <item m="1" x="15"/>
        <item m="1" x="13"/>
        <item m="1" x="27"/>
        <item m="1" x="28"/>
        <item x="0"/>
        <item m="1" x="19"/>
        <item m="1" x="11"/>
        <item m="1" x="20"/>
        <item m="1" x="25"/>
        <item m="1" x="21"/>
        <item x="9"/>
        <item x="5"/>
        <item m="1" x="23"/>
        <item m="1" x="17"/>
        <item x="2"/>
        <item m="1" x="16"/>
        <item m="1" x="22"/>
        <item m="1" x="14"/>
        <item m="1" x="26"/>
        <item m="1" x="29"/>
        <item m="1" x="30"/>
        <item m="1" x="24"/>
        <item m="1" x="31"/>
        <item x="10"/>
        <item x="3"/>
        <item x="4"/>
        <item x="7"/>
        <item x="8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</pivotFields>
  <rowFields count="1">
    <field x="1"/>
  </rowFields>
  <rowItems count="12">
    <i>
      <x v="27"/>
    </i>
    <i>
      <x v="15"/>
    </i>
    <i>
      <x v="14"/>
    </i>
    <i>
      <x/>
    </i>
    <i>
      <x v="18"/>
    </i>
    <i>
      <x v="2"/>
    </i>
    <i>
      <x v="31"/>
    </i>
    <i>
      <x v="29"/>
    </i>
    <i>
      <x v="28"/>
    </i>
    <i>
      <x v="30"/>
    </i>
    <i>
      <x v="8"/>
    </i>
    <i t="grand">
      <x/>
    </i>
  </rowItems>
  <colFields count="1">
    <field x="-2"/>
  </colFields>
  <colItems count="2">
    <i>
      <x/>
    </i>
    <i i="1">
      <x v="1"/>
    </i>
  </colItems>
  <dataFields count="2">
    <dataField name="Moyenne de class NAT  point prime" fld="36" subtotal="average" baseField="1" baseItem="9"/>
    <dataField name="Rang point prime" fld="36" subtotal="average" baseField="1" baseItem="18">
      <extLst>
        <ext xmlns:x14="http://schemas.microsoft.com/office/spreadsheetml/2009/9/main" uri="{E15A36E0-9728-4e99-A89B-3F7291B0FE68}">
          <x14:dataField pivotShowAs="rankAscending"/>
        </ext>
      </extLst>
    </dataField>
  </dataFields>
  <formats count="5">
    <format dxfId="181">
      <pivotArea field="1" type="button" dataOnly="0" labelOnly="1" outline="0" axis="axisRow" fieldPosition="0"/>
    </format>
    <format dxfId="180">
      <pivotArea dataOnly="0" labelOnly="1" outline="0" axis="axisValues" fieldPosition="0"/>
    </format>
    <format dxfId="179">
      <pivotArea dataOnly="0" outline="0" fieldPosition="0">
        <references count="1">
          <reference field="4294967294" count="1">
            <x v="0"/>
          </reference>
        </references>
      </pivotArea>
    </format>
    <format dxfId="178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177">
      <pivotArea dataOnly="0" labelOnly="1" outline="0" fieldPosition="0">
        <references count="1">
          <reference field="4294967294" count="1"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94D70A1-4A76-4801-BB0A-83EB0F7DB159}" name="class point OD cc" cacheId="47" applyNumberFormats="0" applyBorderFormats="0" applyFontFormats="0" applyPatternFormats="0" applyAlignmentFormats="0" applyWidthHeightFormats="1" dataCaption="Valeurs" updatedVersion="8" minRefreshableVersion="3" rowGrandTotals="0" colGrandTotals="0" itemPrintTitles="1" createdVersion="8" indent="0" compact="0" compactData="0" multipleFieldFilters="0">
  <location ref="AQ7:AT17" firstHeaderRow="0" firstDataRow="1" firstDataCol="2" rowPageCount="1" colPageCount="1"/>
  <pivotFields count="34">
    <pivotField compact="0" outline="0" showAll="0" defaultSubtotal="0"/>
    <pivotField axis="axisRow" compact="0" outline="0" showAll="0" sortType="descending" defaultSubtotal="0">
      <items count="32">
        <item x="6"/>
        <item m="1" x="12"/>
        <item x="1"/>
        <item m="1" x="18"/>
        <item m="1" x="15"/>
        <item m="1" x="13"/>
        <item m="1" x="27"/>
        <item m="1" x="28"/>
        <item x="0"/>
        <item m="1" x="19"/>
        <item m="1" x="11"/>
        <item m="1" x="20"/>
        <item m="1" x="25"/>
        <item m="1" x="21"/>
        <item x="9"/>
        <item x="5"/>
        <item m="1" x="23"/>
        <item m="1" x="17"/>
        <item x="2"/>
        <item m="1" x="16"/>
        <item m="1" x="22"/>
        <item m="1" x="14"/>
        <item m="1" x="26"/>
        <item m="1" x="29"/>
        <item m="1" x="24"/>
        <item x="10"/>
        <item m="1" x="30"/>
        <item m="1" x="31"/>
        <item x="3"/>
        <item x="4"/>
        <item x="7"/>
        <item x="8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compact="0" outline="0" showAll="0" defaultSubtotal="0">
      <items count="32">
        <item x="10"/>
        <item m="1" x="18"/>
        <item m="1" x="25"/>
        <item x="9"/>
        <item m="1" x="21"/>
        <item m="1" x="26"/>
        <item m="1" x="22"/>
        <item m="1" x="20"/>
        <item m="1" x="12"/>
        <item m="1" x="23"/>
        <item x="0"/>
        <item m="1" x="15"/>
        <item m="1" x="29"/>
        <item x="1"/>
        <item m="1" x="17"/>
        <item x="5"/>
        <item m="1" x="11"/>
        <item m="1" x="19"/>
        <item m="1" x="13"/>
        <item m="1" x="14"/>
        <item m="1" x="16"/>
        <item x="6"/>
        <item m="1" x="28"/>
        <item m="1" x="24"/>
        <item m="1" x="27"/>
        <item x="2"/>
        <item m="1" x="30"/>
        <item m="1" x="31"/>
        <item x="3"/>
        <item x="4"/>
        <item x="7"/>
        <item x="8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axis="axisRow" compact="0" outline="0" showAll="0" defaultSubtotal="0">
      <items count="19">
        <item m="1" x="17"/>
        <item m="1" x="14"/>
        <item m="1" x="18"/>
        <item x="4"/>
        <item m="1" x="11"/>
        <item x="2"/>
        <item x="5"/>
        <item m="1" x="10"/>
        <item m="1" x="15"/>
        <item x="0"/>
        <item m="1" x="13"/>
        <item x="1"/>
        <item x="6"/>
        <item x="7"/>
        <item m="1" x="9"/>
        <item m="1" x="12"/>
        <item m="1" x="16"/>
        <item x="8"/>
        <item x="3"/>
      </items>
    </pivotField>
    <pivotField compact="0" outline="0" showAll="0" defaultSubtotal="0">
      <items count="5">
        <item x="1"/>
        <item x="2"/>
        <item x="0"/>
        <item m="1" x="4"/>
        <item x="3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ubtotalTop="0" showAll="0" defaultSubtotal="0"/>
    <pivotField compact="0" outline="0" showAll="0" defaultSubtotal="0"/>
    <pivotField compact="0" outline="0" subtotalTop="0" showAll="0" defaultSubtotal="0"/>
    <pivotField axis="axisPage" compact="0" outline="0" subtotalTop="0" multipleItemSelectionAllowed="1" showAll="0" defaultSubtotal="0">
      <items count="4">
        <item x="0"/>
        <item h="1" m="1" x="3"/>
        <item h="1" x="1"/>
        <item h="1" m="1" x="2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ubtotalTop="0" showAll="0" defaultSubtotal="0"/>
    <pivotField compact="0" outline="0" subtotalTop="0" showAll="0" defaultSubtotal="0"/>
    <pivotField dataField="1" compact="0" outline="0" showAll="0" defaultSubtotal="0"/>
  </pivotFields>
  <rowFields count="2">
    <field x="16"/>
    <field x="1"/>
  </rowFields>
  <rowItems count="10">
    <i>
      <x v="3"/>
      <x v="29"/>
    </i>
    <i>
      <x v="5"/>
      <x v="18"/>
    </i>
    <i>
      <x v="6"/>
      <x v="15"/>
    </i>
    <i>
      <x v="9"/>
      <x v="8"/>
    </i>
    <i>
      <x v="11"/>
      <x v="2"/>
    </i>
    <i>
      <x v="12"/>
      <x/>
    </i>
    <i r="1">
      <x v="30"/>
    </i>
    <i>
      <x v="13"/>
      <x v="14"/>
    </i>
    <i r="1">
      <x v="31"/>
    </i>
    <i>
      <x v="18"/>
      <x v="28"/>
    </i>
  </rowItems>
  <colFields count="1">
    <field x="-2"/>
  </colFields>
  <colItems count="2">
    <i>
      <x/>
    </i>
    <i i="1">
      <x v="1"/>
    </i>
  </colItems>
  <pageFields count="1">
    <pageField fld="27" hier="-1"/>
  </pageFields>
  <dataFields count="2">
    <dataField name="Total des points" fld="33" subtotal="average" baseField="1" baseItem="0"/>
    <dataField name="Rang points" fld="33" subtotal="average" baseField="1" baseItem="22">
      <extLst>
        <ext xmlns:x14="http://schemas.microsoft.com/office/spreadsheetml/2009/9/main" uri="{E15A36E0-9728-4e99-A89B-3F7291B0FE68}">
          <x14:dataField pivotShowAs="rankDescending"/>
        </ext>
      </extLst>
    </dataField>
  </dataFields>
  <formats count="15">
    <format dxfId="196">
      <pivotArea field="1" type="button" dataOnly="0" labelOnly="1" outline="0" axis="axisRow" fieldPosition="1"/>
    </format>
    <format dxfId="195">
      <pivotArea field="2" type="button" dataOnly="0" labelOnly="1" outline="0"/>
    </format>
    <format dxfId="194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93">
      <pivotArea field="1" type="button" dataOnly="0" labelOnly="1" outline="0" axis="axisRow" fieldPosition="1"/>
    </format>
    <format dxfId="192">
      <pivotArea field="2" type="button" dataOnly="0" labelOnly="1" outline="0"/>
    </format>
    <format dxfId="191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90">
      <pivotArea dataOnly="0" outline="0" fieldPosition="0">
        <references count="1">
          <reference field="4294967294" count="1">
            <x v="0"/>
          </reference>
        </references>
      </pivotArea>
    </format>
    <format dxfId="189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188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187">
      <pivotArea dataOnly="0" outline="0" fieldPosition="0">
        <references count="1">
          <reference field="4294967294" count="1">
            <x v="1"/>
          </reference>
        </references>
      </pivotArea>
    </format>
    <format dxfId="186">
      <pivotArea dataOnly="0" outline="0" fieldPosition="0">
        <references count="1">
          <reference field="4294967294" count="1">
            <x v="1"/>
          </reference>
        </references>
      </pivotArea>
    </format>
    <format dxfId="185">
      <pivotArea field="17" type="button" dataOnly="0" labelOnly="1" outline="0"/>
    </format>
    <format dxfId="184">
      <pivotArea field="16" type="button" dataOnly="0" labelOnly="1" outline="0" axis="axisRow" fieldPosition="0"/>
    </format>
    <format dxfId="183">
      <pivotArea field="1" type="button" dataOnly="0" labelOnly="1" outline="0" axis="axisRow" fieldPosition="1"/>
    </format>
    <format dxfId="182">
      <pivotArea dataOnly="0" labelOnly="1" outline="0" fieldPosition="0">
        <references count="1">
          <reference field="4294967294" count="1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8C99A47-7039-48D1-A925-480D64DCE41E}" name="class nombre region cc" cacheId="47" applyNumberFormats="0" applyBorderFormats="0" applyFontFormats="0" applyPatternFormats="0" applyAlignmentFormats="0" applyWidthHeightFormats="1" dataCaption="Valeurs" updatedVersion="8" minRefreshableVersion="3" rowGrandTotals="0" colGrandTotals="0" itemPrintTitles="1" createdVersion="8" indent="0" compact="0" compactData="0" multipleFieldFilters="0">
  <location ref="AC7:AF17" firstHeaderRow="0" firstDataRow="1" firstDataCol="2" rowPageCount="1" colPageCount="1"/>
  <pivotFields count="34">
    <pivotField compact="0" outline="0" showAll="0" defaultSubtotal="0"/>
    <pivotField axis="axisRow" compact="0" outline="0" showAll="0" sortType="descending" defaultSubtotal="0">
      <items count="32">
        <item x="6"/>
        <item m="1" x="12"/>
        <item x="1"/>
        <item m="1" x="18"/>
        <item m="1" x="15"/>
        <item m="1" x="13"/>
        <item m="1" x="27"/>
        <item m="1" x="28"/>
        <item x="0"/>
        <item m="1" x="19"/>
        <item m="1" x="11"/>
        <item m="1" x="20"/>
        <item m="1" x="25"/>
        <item m="1" x="21"/>
        <item x="9"/>
        <item x="5"/>
        <item m="1" x="23"/>
        <item m="1" x="17"/>
        <item x="2"/>
        <item m="1" x="16"/>
        <item m="1" x="22"/>
        <item m="1" x="14"/>
        <item m="1" x="26"/>
        <item m="1" x="29"/>
        <item m="1" x="24"/>
        <item x="10"/>
        <item m="1" x="30"/>
        <item m="1" x="31"/>
        <item x="3"/>
        <item x="4"/>
        <item x="7"/>
        <item x="8"/>
      </items>
      <autoSortScope>
        <pivotArea dataOnly="0" outline="0" fieldPosition="0">
          <references count="1">
            <reference field="4294967294" count="1" selected="0">
              <x v="1"/>
            </reference>
          </references>
        </pivotArea>
      </autoSortScope>
    </pivotField>
    <pivotField compact="0" outline="0" showAll="0" defaultSubtotal="0">
      <items count="32">
        <item x="10"/>
        <item m="1" x="18"/>
        <item m="1" x="25"/>
        <item x="9"/>
        <item m="1" x="21"/>
        <item m="1" x="26"/>
        <item m="1" x="22"/>
        <item m="1" x="20"/>
        <item m="1" x="12"/>
        <item m="1" x="23"/>
        <item x="0"/>
        <item m="1" x="15"/>
        <item m="1" x="29"/>
        <item x="1"/>
        <item m="1" x="17"/>
        <item x="5"/>
        <item m="1" x="11"/>
        <item m="1" x="19"/>
        <item m="1" x="13"/>
        <item m="1" x="14"/>
        <item m="1" x="16"/>
        <item x="6"/>
        <item m="1" x="28"/>
        <item m="1" x="24"/>
        <item m="1" x="27"/>
        <item x="2"/>
        <item m="1" x="30"/>
        <item m="1" x="31"/>
        <item x="3"/>
        <item x="4"/>
        <item x="7"/>
        <item x="8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axis="axisRow" compact="0" outline="0" showAll="0" defaultSubtotal="0">
      <items count="5">
        <item x="1"/>
        <item x="2"/>
        <item x="0"/>
        <item m="1" x="4"/>
        <item x="3"/>
      </items>
    </pivotField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  <pivotField compact="0" outline="0" showAll="0" defaultSubtotal="0"/>
    <pivotField compact="0" outline="0" showAll="0" defaultSubtotal="0"/>
    <pivotField compact="0" outline="0" subtotalTop="0" showAll="0" defaultSubtotal="0"/>
    <pivotField compact="0" outline="0" showAll="0" defaultSubtotal="0"/>
    <pivotField compact="0" outline="0" subtotalTop="0" showAll="0" defaultSubtotal="0"/>
    <pivotField axis="axisPage" compact="0" outline="0" subtotalTop="0" multipleItemSelectionAllowed="1" showAll="0" defaultSubtotal="0">
      <items count="4">
        <item x="0"/>
        <item h="1" m="1" x="3"/>
        <item h="1" x="1"/>
        <item h="1" m="1" x="2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ubtotalTop="0" showAll="0" defaultSubtotal="0"/>
    <pivotField compact="0" outline="0" subtotalTop="0" showAll="0" defaultSubtotal="0"/>
    <pivotField compact="0" outline="0" showAll="0" defaultSubtotal="0"/>
  </pivotFields>
  <rowFields count="2">
    <field x="17"/>
    <field x="1"/>
  </rowFields>
  <rowItems count="10">
    <i>
      <x/>
      <x v="2"/>
    </i>
    <i r="1">
      <x v="28"/>
    </i>
    <i>
      <x v="1"/>
      <x/>
    </i>
    <i r="1">
      <x v="14"/>
    </i>
    <i r="1">
      <x v="31"/>
    </i>
    <i r="1">
      <x v="18"/>
    </i>
    <i r="1">
      <x v="30"/>
    </i>
    <i>
      <x v="2"/>
      <x v="15"/>
    </i>
    <i r="1">
      <x v="29"/>
    </i>
    <i r="1">
      <x v="8"/>
    </i>
  </rowItems>
  <colFields count="1">
    <field x="-2"/>
  </colFields>
  <colItems count="2">
    <i>
      <x/>
    </i>
    <i i="1">
      <x v="1"/>
    </i>
  </colItems>
  <pageFields count="1">
    <pageField fld="27" hier="-1"/>
  </pageFields>
  <dataFields count="2">
    <dataField name=" Nombre de contrats" fld="21" subtotal="average" baseField="1" baseItem="7"/>
    <dataField name="Rang nombre de contrats" fld="21" subtotal="average" baseField="1" baseItem="22">
      <extLst>
        <ext xmlns:x14="http://schemas.microsoft.com/office/spreadsheetml/2009/9/main" uri="{E15A36E0-9728-4e99-A89B-3F7291B0FE68}">
          <x14:dataField pivotShowAs="rankDescending"/>
        </ext>
      </extLst>
    </dataField>
  </dataFields>
  <formats count="12">
    <format dxfId="208">
      <pivotArea field="1" type="button" dataOnly="0" labelOnly="1" outline="0" axis="axisRow" fieldPosition="1"/>
    </format>
    <format dxfId="207">
      <pivotArea field="2" type="button" dataOnly="0" labelOnly="1" outline="0"/>
    </format>
    <format dxfId="206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205">
      <pivotArea field="1" type="button" dataOnly="0" labelOnly="1" outline="0" axis="axisRow" fieldPosition="1"/>
    </format>
    <format dxfId="204">
      <pivotArea field="2" type="button" dataOnly="0" labelOnly="1" outline="0"/>
    </format>
    <format dxfId="203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202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201">
      <pivotArea dataOnly="0" outline="0" fieldPosition="0">
        <references count="1">
          <reference field="4294967294" count="1">
            <x v="1"/>
          </reference>
        </references>
      </pivotArea>
    </format>
    <format dxfId="200">
      <pivotArea field="17" type="button" dataOnly="0" labelOnly="1" outline="0" axis="axisRow" fieldPosition="0"/>
    </format>
    <format dxfId="199">
      <pivotArea field="17" type="button" dataOnly="0" labelOnly="1" outline="0" axis="axisRow" fieldPosition="0"/>
    </format>
    <format dxfId="198">
      <pivotArea field="1" type="button" dataOnly="0" labelOnly="1" outline="0" axis="axisRow" fieldPosition="1"/>
    </format>
    <format dxfId="197">
      <pivotArea dataOnly="0" labelOnly="1" outline="0" fieldPosition="0">
        <references count="1">
          <reference field="4294967294" count="1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BD31BC7-472A-46AA-A2AB-A525C1345B11}" name="class prime nat cc" cacheId="47" applyNumberFormats="0" applyBorderFormats="0" applyFontFormats="0" applyPatternFormats="0" applyAlignmentFormats="0" applyWidthHeightFormats="1" dataCaption="Valeurs" updatedVersion="8" minRefreshableVersion="3" rowGrandTotals="0" colGrandTotals="0" itemPrintTitles="1" createdVersion="8" indent="0" compact="0" compactData="0" multipleFieldFilters="0">
  <location ref="E7:G18" firstHeaderRow="0" firstDataRow="1" firstDataCol="1" rowPageCount="1" colPageCount="1"/>
  <pivotFields count="34">
    <pivotField compact="0" outline="0" showAll="0" defaultSubtotal="0"/>
    <pivotField name=" Folio prime" axis="axisRow" compact="0" outline="0" showAll="0" sortType="descending" defaultSubtotal="0">
      <items count="32">
        <item x="6"/>
        <item m="1" x="12"/>
        <item x="1"/>
        <item m="1" x="18"/>
        <item m="1" x="15"/>
        <item m="1" x="13"/>
        <item m="1" x="27"/>
        <item m="1" x="28"/>
        <item x="0"/>
        <item m="1" x="19"/>
        <item m="1" x="11"/>
        <item m="1" x="20"/>
        <item m="1" x="25"/>
        <item m="1" x="21"/>
        <item x="9"/>
        <item x="5"/>
        <item m="1" x="23"/>
        <item m="1" x="17"/>
        <item x="2"/>
        <item m="1" x="16"/>
        <item m="1" x="22"/>
        <item m="1" x="14"/>
        <item m="1" x="26"/>
        <item m="1" x="29"/>
        <item m="1" x="24"/>
        <item x="10"/>
        <item m="1" x="30"/>
        <item m="1" x="31"/>
        <item x="3"/>
        <item x="4"/>
        <item x="7"/>
        <item x="8"/>
      </items>
      <autoSortScope>
        <pivotArea dataOnly="0" outline="0" fieldPosition="0">
          <references count="1">
            <reference field="4294967294" count="1" selected="0">
              <x v="1"/>
            </reference>
          </references>
        </pivotArea>
      </autoSortScope>
    </pivotField>
    <pivotField compact="0" outline="0" showAll="0" defaultSubtotal="0">
      <items count="32">
        <item x="10"/>
        <item m="1" x="18"/>
        <item m="1" x="25"/>
        <item x="9"/>
        <item m="1" x="21"/>
        <item m="1" x="26"/>
        <item m="1" x="22"/>
        <item m="1" x="20"/>
        <item m="1" x="12"/>
        <item m="1" x="23"/>
        <item x="0"/>
        <item m="1" x="15"/>
        <item m="1" x="29"/>
        <item x="1"/>
        <item m="1" x="17"/>
        <item x="5"/>
        <item m="1" x="11"/>
        <item m="1" x="19"/>
        <item m="1" x="13"/>
        <item m="1" x="14"/>
        <item m="1" x="16"/>
        <item x="6"/>
        <item m="1" x="28"/>
        <item m="1" x="24"/>
        <item m="1" x="27"/>
        <item x="2"/>
        <item m="1" x="30"/>
        <item m="1" x="31"/>
        <item x="3"/>
        <item x="4"/>
        <item x="7"/>
        <item x="8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ubtotalTop="0" showAll="0" defaultSubtotal="0"/>
    <pivotField compact="0" outline="0" showAll="0" defaultSubtotal="0"/>
    <pivotField compact="0" outline="0" subtotalTop="0" showAll="0" defaultSubtotal="0"/>
    <pivotField axis="axisPage" compact="0" outline="0" subtotalTop="0" multipleItemSelectionAllowed="1" showAll="0" defaultSubtotal="0">
      <items count="4">
        <item x="0"/>
        <item h="1" m="1" x="3"/>
        <item x="1"/>
        <item m="1" x="2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ubtotalTop="0" showAll="0" defaultSubtotal="0"/>
    <pivotField compact="0" outline="0" subtotalTop="0" showAll="0" defaultSubtotal="0"/>
    <pivotField compact="0" outline="0" showAll="0" defaultSubtotal="0"/>
  </pivotFields>
  <rowFields count="1">
    <field x="1"/>
  </rowFields>
  <rowItems count="11">
    <i>
      <x v="15"/>
    </i>
    <i>
      <x v="18"/>
    </i>
    <i>
      <x v="31"/>
    </i>
    <i>
      <x v="14"/>
    </i>
    <i>
      <x/>
    </i>
    <i>
      <x v="2"/>
    </i>
    <i>
      <x v="29"/>
    </i>
    <i>
      <x v="28"/>
    </i>
    <i>
      <x v="30"/>
    </i>
    <i>
      <x v="8"/>
    </i>
    <i>
      <x v="25"/>
    </i>
  </rowItems>
  <colFields count="1">
    <field x="-2"/>
  </colFields>
  <colItems count="2">
    <i>
      <x/>
    </i>
    <i i="1">
      <x v="1"/>
    </i>
  </colItems>
  <pageFields count="1">
    <pageField fld="27" hier="-1"/>
  </pageFields>
  <dataFields count="2">
    <dataField name="   PR  CC " fld="19" subtotal="average" baseField="1" baseItem="0" numFmtId="3"/>
    <dataField name="Rang prime" fld="19" subtotal="average" baseField="1" baseItem="22">
      <extLst>
        <ext xmlns:x14="http://schemas.microsoft.com/office/spreadsheetml/2009/9/main" uri="{E15A36E0-9728-4e99-A89B-3F7291B0FE68}">
          <x14:dataField pivotShowAs="rankDescending"/>
        </ext>
      </extLst>
    </dataField>
  </dataFields>
  <formats count="13">
    <format dxfId="221">
      <pivotArea field="1" type="button" dataOnly="0" labelOnly="1" outline="0" axis="axisRow" fieldPosition="0"/>
    </format>
    <format dxfId="220">
      <pivotArea field="2" type="button" dataOnly="0" labelOnly="1" outline="0"/>
    </format>
    <format dxfId="219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218">
      <pivotArea field="1" type="button" dataOnly="0" labelOnly="1" outline="0" axis="axisRow" fieldPosition="0"/>
    </format>
    <format dxfId="217">
      <pivotArea field="2" type="button" dataOnly="0" labelOnly="1" outline="0"/>
    </format>
    <format dxfId="216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215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214">
      <pivotArea dataOnly="0" outline="0" fieldPosition="0">
        <references count="1">
          <reference field="4294967294" count="1">
            <x v="1"/>
          </reference>
        </references>
      </pivotArea>
    </format>
    <format dxfId="213">
      <pivotArea dataOnly="0" outline="0" fieldPosition="0">
        <references count="1">
          <reference field="4294967294" count="1">
            <x v="1"/>
          </reference>
        </references>
      </pivotArea>
    </format>
    <format dxfId="212">
      <pivotArea field="1" type="button" dataOnly="0" labelOnly="1" outline="0" axis="axisRow" fieldPosition="0"/>
    </format>
    <format dxfId="211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210">
      <pivotArea field="1" type="button" dataOnly="0" labelOnly="1" outline="0" axis="axisRow" fieldPosition="0"/>
    </format>
    <format dxfId="209">
      <pivotArea dataOnly="0" labelOnly="1" outline="0" fieldPosition="0">
        <references count="1">
          <reference field="4294967294" count="1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Jeune_Talent" xr10:uid="{8B8754FF-6D57-457B-8602-6BF33822E262}" sourceName="Jeune Talent">
  <pivotTables>
    <pivotTable tabId="58" name="Tableau croisé dynamique5"/>
  </pivotTables>
  <data>
    <tabular pivotCacheId="594838867">
      <items count="1">
        <i x="0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10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valid_tournoi1" xr10:uid="{0A08FCC1-D6C6-44F1-B69F-36F15C7A9D38}" sourceName="valid tournoi">
  <pivotTables>
    <pivotTable tabId="59" name="Tableau croisé dynamique5"/>
  </pivotTables>
  <data>
    <tabular pivotCacheId="594838867">
      <items count="2">
        <i x="0" s="1"/>
        <i x="1" s="1" nd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OC" xr10:uid="{05AAC26A-5A82-4323-8FEF-BBB762C1A2DB}" sourceName="OC ">
  <pivotTables>
    <pivotTable tabId="58" name="Tableau croisé dynamique5"/>
  </pivotTables>
  <data>
    <tabular pivotCacheId="594838867">
      <items count="9">
        <i x="1" s="1"/>
        <i x="7" s="1"/>
        <i x="6" s="1"/>
        <i x="3" s="1"/>
        <i x="5" s="1"/>
        <i x="8" s="1"/>
        <i x="4" s="1"/>
        <i x="0" s="1"/>
        <i x="2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OD" xr10:uid="{C2E1EA0A-29C2-4026-ADEF-9EDF2610BBFE}" sourceName="OD">
  <pivotTables>
    <pivotTable tabId="58" name="Tableau croisé dynamique5"/>
  </pivotTables>
  <data>
    <tabular pivotCacheId="594838867">
      <items count="8">
        <i x="4" s="1"/>
        <i x="2" s="1"/>
        <i x="5" s="1"/>
        <i x="0" s="1"/>
        <i x="1" s="1"/>
        <i x="3" s="1"/>
        <i x="6" s="1"/>
        <i x="7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region" xr10:uid="{CC65C623-09E3-4C92-AC7F-52A0CF2305CE}" sourceName="region">
  <pivotTables>
    <pivotTable tabId="58" name="Tableau croisé dynamique5"/>
  </pivotTables>
  <data>
    <tabular pivotCacheId="594838867">
      <items count="3">
        <i x="0" s="1"/>
        <i x="2" s="1"/>
        <i x="1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valid_tournoi" xr10:uid="{D43A878A-501B-4421-A2DC-43A6C27E1AFB}" sourceName="valid tournoi">
  <pivotTables>
    <pivotTable tabId="58" name="Tableau croisé dynamique5"/>
  </pivotTables>
  <data>
    <tabular pivotCacheId="594838867">
      <items count="2">
        <i x="0" s="1"/>
        <i x="1" s="1" nd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6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Jeune_Talent1" xr10:uid="{B909FE9A-EA1F-478D-A54A-AEF3D4C34CB3}" sourceName="Jeune Talent">
  <pivotTables>
    <pivotTable tabId="59" name="Tableau croisé dynamique5"/>
  </pivotTables>
  <data>
    <tabular pivotCacheId="594838867">
      <items count="1">
        <i x="0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7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OC1" xr10:uid="{6CED2A2A-79CE-4919-A908-A6723AB54A0C}" sourceName="OC ">
  <pivotTables>
    <pivotTable tabId="59" name="Tableau croisé dynamique5"/>
  </pivotTables>
  <data>
    <tabular pivotCacheId="594838867">
      <items count="9">
        <i x="1" s="1"/>
        <i x="7" s="1"/>
        <i x="6" s="1"/>
        <i x="3" s="1"/>
        <i x="5" s="1"/>
        <i x="8" s="1"/>
        <i x="4" s="1"/>
        <i x="0" s="1"/>
        <i x="2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8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OD1" xr10:uid="{0D93C5C1-093D-4B7F-8C92-1C131346F515}" sourceName="OD">
  <pivotTables>
    <pivotTable tabId="59" name="Tableau croisé dynamique5"/>
  </pivotTables>
  <data>
    <tabular pivotCacheId="594838867">
      <items count="8">
        <i x="4" s="1"/>
        <i x="2" s="1"/>
        <i x="5" s="1"/>
        <i x="0" s="1"/>
        <i x="1" s="1"/>
        <i x="3" s="1"/>
        <i x="6" s="1"/>
        <i x="7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9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region1" xr10:uid="{3FD28758-3B15-46AA-8508-B6165957E49D}" sourceName="region">
  <pivotTables>
    <pivotTable tabId="59" name="Tableau croisé dynamique5"/>
  </pivotTables>
  <data>
    <tabular pivotCacheId="594838867">
      <items count="3">
        <i x="0" s="1"/>
        <i x="2" s="1"/>
        <i x="1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Jeune Talent" xr10:uid="{4A315CB3-EA85-49B9-B375-CEE6C2367AFA}" cache="Segment_Jeune_Talent" caption="Jeune Talent" rowHeight="241300"/>
  <slicer name="OC " xr10:uid="{849FD5DA-E6F1-4759-9A61-18179ADB3137}" cache="Segment_OC" caption="OC " rowHeight="241300"/>
  <slicer name="OD" xr10:uid="{8C5C5DEA-D8A4-4235-BDB4-64C6E32FE53A}" cache="Segment_OD" caption="OD" rowHeight="241300"/>
  <slicer name="region" xr10:uid="{C77B4FB3-82A4-4970-BB4E-6821EDD25339}" cache="Segment_region" caption="region" rowHeight="241300"/>
  <slicer name="valid tournoi" xr10:uid="{44E347D1-5FB5-4190-A399-F963B4108A9B}" cache="Segment_valid_tournoi" caption="Participants " rowHeight="24130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Jeune Talent 1" xr10:uid="{79217EB3-D924-48D0-8C2F-911D19D1CBFB}" cache="Segment_Jeune_Talent1" caption="Jeune Talent" rowHeight="241300"/>
  <slicer name="OC  1" xr10:uid="{1FE7BC51-EB5D-4C76-B481-11CC6FE6CFDF}" cache="Segment_OC1" caption="OC " rowHeight="241300"/>
  <slicer name="OD 1" xr10:uid="{99115998-82A2-40DC-A75B-7D327AF73B95}" cache="Segment_OD1" caption="OD" rowHeight="241300"/>
  <slicer name="region 1" xr10:uid="{EBD31E3A-1707-4855-93DA-51D3F99CBE7F}" cache="Segment_region1" caption="region" rowHeight="241300"/>
  <slicer name="valid tournoi 1" xr10:uid="{B9080643-9903-4E25-A791-3A73AF3E83E3}" cache="Segment_valid_tournoi1" caption="Participants " rowHeight="241300"/>
</slicer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microsoft.com/office/2007/relationships/slicer" Target="../slicers/slicer1.xml"/><Relationship Id="rId2" Type="http://schemas.openxmlformats.org/officeDocument/2006/relationships/drawing" Target="../drawings/drawing1.xml"/><Relationship Id="rId1" Type="http://schemas.openxmlformats.org/officeDocument/2006/relationships/pivotTable" Target="../pivotTables/pivotTable1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pivotTable" Target="../pivotTables/pivotTable22.xml"/><Relationship Id="rId1" Type="http://schemas.openxmlformats.org/officeDocument/2006/relationships/pivotTable" Target="../pivotTables/pivotTable21.xml"/></Relationships>
</file>

<file path=xl/worksheets/_rels/sheet2.xml.rels><?xml version="1.0" encoding="UTF-8" standalone="yes"?>
<Relationships xmlns="http://schemas.openxmlformats.org/package/2006/relationships"><Relationship Id="rId3" Type="http://schemas.microsoft.com/office/2007/relationships/slicer" Target="../slicers/slicer2.xml"/><Relationship Id="rId2" Type="http://schemas.openxmlformats.org/officeDocument/2006/relationships/drawing" Target="../drawings/drawing2.xml"/><Relationship Id="rId1" Type="http://schemas.openxmlformats.org/officeDocument/2006/relationships/pivotTable" Target="../pivotTables/pivotTable2.xm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pivotTable" Target="../pivotTables/pivotTable10.xml"/><Relationship Id="rId3" Type="http://schemas.openxmlformats.org/officeDocument/2006/relationships/pivotTable" Target="../pivotTables/pivotTable5.xml"/><Relationship Id="rId7" Type="http://schemas.openxmlformats.org/officeDocument/2006/relationships/pivotTable" Target="../pivotTables/pivotTable9.xml"/><Relationship Id="rId12" Type="http://schemas.openxmlformats.org/officeDocument/2006/relationships/pivotTable" Target="../pivotTables/pivotTable14.xml"/><Relationship Id="rId2" Type="http://schemas.openxmlformats.org/officeDocument/2006/relationships/pivotTable" Target="../pivotTables/pivotTable4.xml"/><Relationship Id="rId1" Type="http://schemas.openxmlformats.org/officeDocument/2006/relationships/pivotTable" Target="../pivotTables/pivotTable3.xml"/><Relationship Id="rId6" Type="http://schemas.openxmlformats.org/officeDocument/2006/relationships/pivotTable" Target="../pivotTables/pivotTable8.xml"/><Relationship Id="rId11" Type="http://schemas.openxmlformats.org/officeDocument/2006/relationships/pivotTable" Target="../pivotTables/pivotTable13.xml"/><Relationship Id="rId5" Type="http://schemas.openxmlformats.org/officeDocument/2006/relationships/pivotTable" Target="../pivotTables/pivotTable7.xml"/><Relationship Id="rId10" Type="http://schemas.openxmlformats.org/officeDocument/2006/relationships/pivotTable" Target="../pivotTables/pivotTable12.xml"/><Relationship Id="rId4" Type="http://schemas.openxmlformats.org/officeDocument/2006/relationships/pivotTable" Target="../pivotTables/pivotTable6.xml"/><Relationship Id="rId9" Type="http://schemas.openxmlformats.org/officeDocument/2006/relationships/pivotTable" Target="../pivotTables/pivotTable11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17.xml"/><Relationship Id="rId2" Type="http://schemas.openxmlformats.org/officeDocument/2006/relationships/pivotTable" Target="../pivotTables/pivotTable16.xml"/><Relationship Id="rId1" Type="http://schemas.openxmlformats.org/officeDocument/2006/relationships/pivotTable" Target="../pivotTables/pivotTable15.xml"/><Relationship Id="rId4" Type="http://schemas.openxmlformats.org/officeDocument/2006/relationships/pivotTable" Target="../pivotTables/pivotTable18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pivotTable" Target="../pivotTables/pivotTable20.xml"/><Relationship Id="rId1" Type="http://schemas.openxmlformats.org/officeDocument/2006/relationships/pivotTable" Target="../pivotTables/pivotTable1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5781F3-D283-41B3-81D9-B5162E769458}">
  <dimension ref="B4:M42"/>
  <sheetViews>
    <sheetView showGridLines="0" workbookViewId="0">
      <selection activeCell="D32" sqref="D32"/>
    </sheetView>
  </sheetViews>
  <sheetFormatPr baseColWidth="10" defaultRowHeight="15" x14ac:dyDescent="0.25"/>
  <cols>
    <col min="1" max="1" width="5.140625" customWidth="1"/>
    <col min="2" max="2" width="16.140625" style="108" customWidth="1"/>
    <col min="3" max="3" width="17.42578125" style="110" customWidth="1"/>
    <col min="4" max="4" width="13.7109375" customWidth="1"/>
    <col min="5" max="5" width="18.5703125" customWidth="1"/>
    <col min="6" max="6" width="21.85546875" customWidth="1"/>
    <col min="7" max="7" width="13.140625" customWidth="1"/>
    <col min="10" max="10" width="10.7109375" customWidth="1"/>
    <col min="11" max="11" width="21" customWidth="1"/>
  </cols>
  <sheetData>
    <row r="4" spans="2:13" ht="31.5" x14ac:dyDescent="0.5">
      <c r="D4" s="115" t="s">
        <v>13879</v>
      </c>
      <c r="E4" s="115"/>
      <c r="F4" s="115"/>
    </row>
    <row r="14" spans="2:13" s="71" customFormat="1" ht="45" x14ac:dyDescent="0.25">
      <c r="B14" s="101" t="s">
        <v>13875</v>
      </c>
      <c r="C14" s="70" t="s">
        <v>12472</v>
      </c>
      <c r="D14" s="70" t="s">
        <v>12549</v>
      </c>
      <c r="E14" s="109" t="s">
        <v>12475</v>
      </c>
      <c r="F14" s="109" t="s">
        <v>11081</v>
      </c>
      <c r="G14" s="107" t="s">
        <v>13859</v>
      </c>
      <c r="H14" s="106" t="s">
        <v>13874</v>
      </c>
      <c r="I14" s="105" t="s">
        <v>13866</v>
      </c>
      <c r="J14" s="27" t="s">
        <v>13882</v>
      </c>
      <c r="K14" s="27" t="s">
        <v>13876</v>
      </c>
      <c r="L14" s="27" t="s">
        <v>13877</v>
      </c>
      <c r="M14" s="27" t="s">
        <v>13878</v>
      </c>
    </row>
    <row r="15" spans="2:13" x14ac:dyDescent="0.25">
      <c r="B15" s="108">
        <v>304255</v>
      </c>
      <c r="C15" t="s">
        <v>3833</v>
      </c>
      <c r="D15" s="8" t="s">
        <v>12548</v>
      </c>
      <c r="E15" t="s">
        <v>1834</v>
      </c>
      <c r="F15" s="110" t="s">
        <v>148</v>
      </c>
      <c r="G15" s="75">
        <v>1</v>
      </c>
      <c r="H15" s="75">
        <v>1</v>
      </c>
      <c r="I15" s="75">
        <v>1</v>
      </c>
      <c r="J15" s="104">
        <v>306</v>
      </c>
      <c r="K15" s="103">
        <v>46005</v>
      </c>
      <c r="L15" s="75">
        <v>8</v>
      </c>
      <c r="M15" s="102">
        <v>100</v>
      </c>
    </row>
    <row r="16" spans="2:13" x14ac:dyDescent="0.25">
      <c r="B16" s="108">
        <v>304146</v>
      </c>
      <c r="C16" t="s">
        <v>1724</v>
      </c>
      <c r="D16" s="8" t="s">
        <v>12548</v>
      </c>
      <c r="E16" t="s">
        <v>1492</v>
      </c>
      <c r="F16" s="110" t="s">
        <v>58</v>
      </c>
      <c r="G16" s="75">
        <v>2</v>
      </c>
      <c r="H16" s="75">
        <v>1</v>
      </c>
      <c r="I16" s="75">
        <v>1</v>
      </c>
      <c r="J16" s="104">
        <v>301</v>
      </c>
      <c r="K16" s="103">
        <v>31186</v>
      </c>
      <c r="L16" s="75">
        <v>11.5</v>
      </c>
      <c r="M16" s="102">
        <v>100</v>
      </c>
    </row>
    <row r="17" spans="2:13" x14ac:dyDescent="0.25">
      <c r="B17" s="108">
        <v>161125</v>
      </c>
      <c r="C17" t="s">
        <v>9801</v>
      </c>
      <c r="D17" s="8" t="s">
        <v>12548</v>
      </c>
      <c r="E17" t="s">
        <v>3477</v>
      </c>
      <c r="F17" s="110" t="s">
        <v>7</v>
      </c>
      <c r="G17" s="75">
        <v>3</v>
      </c>
      <c r="H17" s="75">
        <v>2</v>
      </c>
      <c r="I17" s="75">
        <v>1</v>
      </c>
      <c r="J17" s="104">
        <v>301</v>
      </c>
      <c r="K17" s="103">
        <v>30535</v>
      </c>
      <c r="L17" s="75">
        <v>10.77</v>
      </c>
      <c r="M17" s="102">
        <v>87.5</v>
      </c>
    </row>
    <row r="18" spans="2:13" x14ac:dyDescent="0.25">
      <c r="B18" s="108">
        <v>305459</v>
      </c>
      <c r="C18" t="s">
        <v>6541</v>
      </c>
      <c r="D18" s="8" t="s">
        <v>12548</v>
      </c>
      <c r="E18" t="s">
        <v>2313</v>
      </c>
      <c r="F18" s="110" t="s">
        <v>31</v>
      </c>
      <c r="G18" s="75">
        <v>4</v>
      </c>
      <c r="H18" s="75">
        <v>3</v>
      </c>
      <c r="I18" s="75">
        <v>1</v>
      </c>
      <c r="J18" s="104">
        <v>300</v>
      </c>
      <c r="K18" s="103">
        <v>38431</v>
      </c>
      <c r="L18" s="75">
        <v>10.719999999999999</v>
      </c>
      <c r="M18" s="102">
        <v>100</v>
      </c>
    </row>
    <row r="19" spans="2:13" x14ac:dyDescent="0.25">
      <c r="B19" s="108">
        <v>183666</v>
      </c>
      <c r="C19" t="s">
        <v>5736</v>
      </c>
      <c r="D19" s="8" t="s">
        <v>12548</v>
      </c>
      <c r="E19" t="s">
        <v>2028</v>
      </c>
      <c r="F19" s="110" t="s">
        <v>26</v>
      </c>
      <c r="G19" s="75">
        <v>5</v>
      </c>
      <c r="H19" s="75">
        <v>1</v>
      </c>
      <c r="I19" s="75">
        <v>1</v>
      </c>
      <c r="J19" s="104">
        <v>299</v>
      </c>
      <c r="K19" s="103">
        <v>26911</v>
      </c>
      <c r="L19" s="75">
        <v>5.46</v>
      </c>
      <c r="M19" s="102">
        <v>50</v>
      </c>
    </row>
    <row r="20" spans="2:13" x14ac:dyDescent="0.25">
      <c r="B20" s="108">
        <v>304399</v>
      </c>
      <c r="C20" t="s">
        <v>7438</v>
      </c>
      <c r="D20" s="8" t="s">
        <v>12548</v>
      </c>
      <c r="E20" t="s">
        <v>1822</v>
      </c>
      <c r="F20" s="110" t="s">
        <v>58</v>
      </c>
      <c r="G20" s="75">
        <v>6</v>
      </c>
      <c r="H20" s="75">
        <v>4</v>
      </c>
      <c r="I20" s="75">
        <v>2</v>
      </c>
      <c r="J20" s="104">
        <v>298</v>
      </c>
      <c r="K20" s="103">
        <v>32773</v>
      </c>
      <c r="L20" s="75">
        <v>9.0300000000000011</v>
      </c>
      <c r="M20" s="102">
        <v>100</v>
      </c>
    </row>
    <row r="21" spans="2:13" x14ac:dyDescent="0.25">
      <c r="B21" s="108">
        <v>192658</v>
      </c>
      <c r="C21" t="s">
        <v>5875</v>
      </c>
      <c r="D21" s="8" t="s">
        <v>12548</v>
      </c>
      <c r="E21" t="s">
        <v>3561</v>
      </c>
      <c r="F21" s="110" t="s">
        <v>330</v>
      </c>
      <c r="G21" s="75">
        <v>7</v>
      </c>
      <c r="H21" s="75">
        <v>2</v>
      </c>
      <c r="I21" s="75">
        <v>1</v>
      </c>
      <c r="J21" s="104">
        <v>297</v>
      </c>
      <c r="K21" s="103">
        <v>22872</v>
      </c>
      <c r="L21" s="75">
        <v>11.8</v>
      </c>
      <c r="M21" s="102">
        <v>50</v>
      </c>
    </row>
    <row r="22" spans="2:13" x14ac:dyDescent="0.25">
      <c r="B22" s="108">
        <v>306443</v>
      </c>
      <c r="C22" t="s">
        <v>4034</v>
      </c>
      <c r="D22" s="8" t="s">
        <v>12548</v>
      </c>
      <c r="E22" t="s">
        <v>2596</v>
      </c>
      <c r="F22" s="110" t="s">
        <v>142</v>
      </c>
      <c r="G22" s="75">
        <v>8</v>
      </c>
      <c r="H22" s="75">
        <v>2</v>
      </c>
      <c r="I22" s="75">
        <v>1</v>
      </c>
      <c r="J22" s="104">
        <v>295</v>
      </c>
      <c r="K22" s="103">
        <v>22169</v>
      </c>
      <c r="L22" s="75">
        <v>0</v>
      </c>
      <c r="M22" s="102">
        <v>100</v>
      </c>
    </row>
    <row r="23" spans="2:13" x14ac:dyDescent="0.25">
      <c r="B23" s="108">
        <v>306023</v>
      </c>
      <c r="C23" t="s">
        <v>4387</v>
      </c>
      <c r="D23" s="8" t="s">
        <v>12548</v>
      </c>
      <c r="E23" t="s">
        <v>3477</v>
      </c>
      <c r="F23" s="110" t="s">
        <v>7</v>
      </c>
      <c r="G23" s="75">
        <v>9</v>
      </c>
      <c r="H23" s="75">
        <v>5</v>
      </c>
      <c r="I23" s="75">
        <v>2</v>
      </c>
      <c r="J23" s="104">
        <v>291</v>
      </c>
      <c r="K23" s="103">
        <v>21690</v>
      </c>
      <c r="L23" s="75">
        <v>0</v>
      </c>
      <c r="M23" s="102">
        <v>100</v>
      </c>
    </row>
    <row r="24" spans="2:13" x14ac:dyDescent="0.25">
      <c r="B24" s="108">
        <v>302146</v>
      </c>
      <c r="C24" t="s">
        <v>5346</v>
      </c>
      <c r="D24" s="8" t="s">
        <v>12548</v>
      </c>
      <c r="E24" t="s">
        <v>2038</v>
      </c>
      <c r="F24" s="110" t="s">
        <v>375</v>
      </c>
      <c r="G24" s="75">
        <v>10</v>
      </c>
      <c r="H24" s="75">
        <v>3</v>
      </c>
      <c r="I24" s="75">
        <v>1</v>
      </c>
      <c r="J24" s="104">
        <v>290</v>
      </c>
      <c r="K24" s="103">
        <v>20639</v>
      </c>
      <c r="L24" s="75">
        <v>9.99</v>
      </c>
      <c r="M24" s="102">
        <v>100</v>
      </c>
    </row>
    <row r="25" spans="2:13" x14ac:dyDescent="0.25">
      <c r="B25"/>
      <c r="C25"/>
    </row>
    <row r="26" spans="2:13" x14ac:dyDescent="0.25">
      <c r="B26"/>
      <c r="C26"/>
    </row>
    <row r="27" spans="2:13" x14ac:dyDescent="0.25">
      <c r="B27"/>
      <c r="C27"/>
    </row>
    <row r="28" spans="2:13" x14ac:dyDescent="0.25">
      <c r="B28"/>
      <c r="C28"/>
    </row>
    <row r="29" spans="2:13" x14ac:dyDescent="0.25">
      <c r="B29"/>
      <c r="C29"/>
    </row>
    <row r="30" spans="2:13" x14ac:dyDescent="0.25">
      <c r="B30"/>
      <c r="C30"/>
    </row>
    <row r="31" spans="2:13" x14ac:dyDescent="0.25">
      <c r="B31"/>
      <c r="C31"/>
    </row>
    <row r="32" spans="2:13" x14ac:dyDescent="0.25">
      <c r="B32"/>
      <c r="C32"/>
    </row>
    <row r="33" spans="2:3" x14ac:dyDescent="0.25">
      <c r="B33"/>
      <c r="C33"/>
    </row>
    <row r="34" spans="2:3" x14ac:dyDescent="0.25">
      <c r="B34"/>
      <c r="C34"/>
    </row>
    <row r="35" spans="2:3" x14ac:dyDescent="0.25">
      <c r="B35"/>
      <c r="C35"/>
    </row>
    <row r="36" spans="2:3" x14ac:dyDescent="0.25">
      <c r="B36"/>
      <c r="C36"/>
    </row>
    <row r="37" spans="2:3" x14ac:dyDescent="0.25">
      <c r="B37"/>
      <c r="C37"/>
    </row>
    <row r="38" spans="2:3" x14ac:dyDescent="0.25">
      <c r="B38"/>
      <c r="C38"/>
    </row>
    <row r="39" spans="2:3" x14ac:dyDescent="0.25">
      <c r="B39"/>
      <c r="C39"/>
    </row>
    <row r="40" spans="2:3" x14ac:dyDescent="0.25">
      <c r="B40"/>
      <c r="C40"/>
    </row>
    <row r="41" spans="2:3" x14ac:dyDescent="0.25">
      <c r="B41"/>
      <c r="C41"/>
    </row>
    <row r="42" spans="2:3" x14ac:dyDescent="0.25">
      <c r="B42"/>
      <c r="C42"/>
    </row>
  </sheetData>
  <conditionalFormatting pivot="1" sqref="M15:M24">
    <cfRule type="cellIs" dxfId="437" priority="5" operator="greaterThan">
      <formula>14.99</formula>
    </cfRule>
  </conditionalFormatting>
  <conditionalFormatting sqref="K14 K43:K781">
    <cfRule type="cellIs" dxfId="436" priority="4" operator="lessThan">
      <formula>13.01</formula>
    </cfRule>
  </conditionalFormatting>
  <conditionalFormatting pivot="1" sqref="L15:L24">
    <cfRule type="cellIs" dxfId="435" priority="3" operator="lessThan">
      <formula>13.01</formula>
    </cfRule>
  </conditionalFormatting>
  <conditionalFormatting pivot="1" sqref="H15:H24">
    <cfRule type="cellIs" dxfId="434" priority="2" operator="between">
      <formula>1</formula>
      <formula>5</formula>
    </cfRule>
  </conditionalFormatting>
  <conditionalFormatting pivot="1" sqref="G15:G24">
    <cfRule type="cellIs" dxfId="433" priority="1" operator="between">
      <formula>1</formula>
      <formula>5</formula>
    </cfRule>
  </conditionalFormatting>
  <pageMargins left="0.7" right="0.7" top="0.75" bottom="0.75" header="0.3" footer="0.3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0D4060-7C07-4497-9902-A613D0B3A552}">
  <sheetPr>
    <tabColor theme="4" tint="0.59999389629810485"/>
  </sheetPr>
  <dimension ref="A1:BH3114"/>
  <sheetViews>
    <sheetView topLeftCell="BB3058" workbookViewId="0">
      <selection activeCell="F3114" sqref="F3114"/>
    </sheetView>
  </sheetViews>
  <sheetFormatPr baseColWidth="10" defaultRowHeight="15" x14ac:dyDescent="0.25"/>
  <cols>
    <col min="2" max="2" width="10.140625" customWidth="1"/>
    <col min="3" max="3" width="14.140625" style="17" customWidth="1"/>
    <col min="4" max="4" width="21.5703125" customWidth="1"/>
    <col min="5" max="5" width="16" customWidth="1"/>
    <col min="6" max="6" width="11.85546875" bestFit="1" customWidth="1"/>
    <col min="7" max="7" width="25.28515625" bestFit="1" customWidth="1"/>
    <col min="8" max="8" width="24.28515625" bestFit="1" customWidth="1"/>
    <col min="9" max="9" width="18.7109375" bestFit="1" customWidth="1"/>
    <col min="10" max="10" width="14.5703125" bestFit="1" customWidth="1"/>
    <col min="11" max="11" width="16" bestFit="1" customWidth="1"/>
    <col min="12" max="12" width="19.140625" bestFit="1" customWidth="1"/>
    <col min="13" max="13" width="27.7109375" customWidth="1"/>
    <col min="14" max="14" width="29.5703125" bestFit="1" customWidth="1"/>
    <col min="15" max="15" width="31.140625" bestFit="1" customWidth="1"/>
    <col min="16" max="16" width="31" bestFit="1" customWidth="1"/>
    <col min="17" max="17" width="23" bestFit="1" customWidth="1"/>
    <col min="18" max="18" width="32.7109375" bestFit="1" customWidth="1"/>
    <col min="19" max="19" width="30" bestFit="1" customWidth="1"/>
    <col min="20" max="20" width="23.28515625" bestFit="1" customWidth="1"/>
    <col min="21" max="21" width="15.85546875" style="1" bestFit="1" customWidth="1"/>
    <col min="22" max="22" width="19.28515625" bestFit="1" customWidth="1"/>
    <col min="23" max="23" width="19.85546875" bestFit="1" customWidth="1"/>
    <col min="24" max="24" width="26.140625" bestFit="1" customWidth="1"/>
    <col min="25" max="25" width="31" bestFit="1" customWidth="1"/>
    <col min="26" max="26" width="13.7109375" bestFit="1" customWidth="1"/>
    <col min="27" max="27" width="12" customWidth="1"/>
    <col min="28" max="28" width="13.28515625" customWidth="1"/>
    <col min="29" max="29" width="32.5703125" bestFit="1" customWidth="1"/>
    <col min="30" max="30" width="16.42578125" bestFit="1" customWidth="1"/>
    <col min="31" max="31" width="32.28515625" bestFit="1" customWidth="1"/>
    <col min="32" max="32" width="19.28515625" bestFit="1" customWidth="1"/>
    <col min="33" max="33" width="15.7109375" bestFit="1" customWidth="1"/>
    <col min="34" max="34" width="18" bestFit="1" customWidth="1"/>
    <col min="35" max="35" width="19.5703125" bestFit="1" customWidth="1"/>
    <col min="36" max="36" width="31.5703125" bestFit="1" customWidth="1"/>
    <col min="37" max="37" width="28.42578125" bestFit="1" customWidth="1"/>
    <col min="38" max="38" width="27.28515625" bestFit="1" customWidth="1"/>
    <col min="39" max="39" width="26.5703125" bestFit="1" customWidth="1"/>
    <col min="40" max="40" width="36.28515625" bestFit="1" customWidth="1"/>
    <col min="41" max="41" width="38" bestFit="1" customWidth="1"/>
    <col min="42" max="42" width="32" bestFit="1" customWidth="1"/>
    <col min="43" max="43" width="24.42578125" bestFit="1" customWidth="1"/>
    <col min="44" max="44" width="37.7109375" bestFit="1" customWidth="1"/>
    <col min="45" max="45" width="37.140625" bestFit="1" customWidth="1"/>
    <col min="46" max="46" width="37" bestFit="1" customWidth="1"/>
    <col min="47" max="47" width="36.42578125" bestFit="1" customWidth="1"/>
    <col min="48" max="48" width="36.7109375" bestFit="1" customWidth="1"/>
    <col min="49" max="49" width="44.7109375" bestFit="1" customWidth="1"/>
    <col min="50" max="50" width="34.7109375" bestFit="1" customWidth="1"/>
    <col min="51" max="51" width="34.28515625" bestFit="1" customWidth="1"/>
    <col min="52" max="52" width="36.28515625" bestFit="1" customWidth="1"/>
    <col min="53" max="53" width="34.42578125" bestFit="1" customWidth="1"/>
    <col min="54" max="54" width="37" bestFit="1" customWidth="1"/>
    <col min="55" max="55" width="31" bestFit="1" customWidth="1"/>
    <col min="56" max="56" width="37" bestFit="1" customWidth="1"/>
    <col min="57" max="57" width="36.5703125" bestFit="1" customWidth="1"/>
    <col min="58" max="58" width="38.42578125" bestFit="1" customWidth="1"/>
    <col min="59" max="59" width="23.140625" bestFit="1" customWidth="1"/>
    <col min="60" max="60" width="19.140625" bestFit="1" customWidth="1"/>
  </cols>
  <sheetData>
    <row r="1" spans="1:60" x14ac:dyDescent="0.25">
      <c r="A1" s="7" t="s">
        <v>1269</v>
      </c>
      <c r="B1" s="7" t="s">
        <v>11061</v>
      </c>
      <c r="C1" s="43" t="s">
        <v>11084</v>
      </c>
      <c r="D1" s="41" t="s">
        <v>12540</v>
      </c>
      <c r="E1" s="41" t="s">
        <v>11063</v>
      </c>
      <c r="F1" s="2" t="s">
        <v>1270</v>
      </c>
      <c r="G1" s="2" t="s">
        <v>1271</v>
      </c>
      <c r="H1" s="42" t="s">
        <v>1272</v>
      </c>
      <c r="I1" s="2" t="s">
        <v>1273</v>
      </c>
      <c r="J1" s="2" t="s">
        <v>1274</v>
      </c>
      <c r="K1" s="2" t="s">
        <v>1275</v>
      </c>
      <c r="L1" s="2" t="s">
        <v>1</v>
      </c>
      <c r="M1" s="2" t="s">
        <v>0</v>
      </c>
      <c r="N1" s="2" t="s">
        <v>1276</v>
      </c>
      <c r="O1" s="2" t="s">
        <v>1277</v>
      </c>
      <c r="P1" s="2" t="s">
        <v>1278</v>
      </c>
      <c r="Q1" s="2" t="s">
        <v>1279</v>
      </c>
      <c r="R1" s="2" t="s">
        <v>1280</v>
      </c>
      <c r="S1" s="2" t="s">
        <v>1281</v>
      </c>
      <c r="T1" s="2" t="s">
        <v>1282</v>
      </c>
      <c r="U1" s="3" t="s">
        <v>1283</v>
      </c>
      <c r="V1" s="2" t="s">
        <v>1284</v>
      </c>
      <c r="W1" s="2" t="s">
        <v>1285</v>
      </c>
      <c r="X1" s="2" t="s">
        <v>1286</v>
      </c>
      <c r="Y1" s="2" t="s">
        <v>1287</v>
      </c>
      <c r="Z1" s="2" t="s">
        <v>1288</v>
      </c>
      <c r="AA1" s="2" t="s">
        <v>1289</v>
      </c>
      <c r="AB1" s="2" t="s">
        <v>1290</v>
      </c>
      <c r="AC1" s="2" t="s">
        <v>1291</v>
      </c>
      <c r="AD1" s="2" t="s">
        <v>1292</v>
      </c>
      <c r="AE1" s="2" t="s">
        <v>1293</v>
      </c>
      <c r="AF1" s="2" t="s">
        <v>1294</v>
      </c>
      <c r="AG1" s="2" t="s">
        <v>1295</v>
      </c>
      <c r="AH1" s="2" t="s">
        <v>1296</v>
      </c>
      <c r="AI1" s="2" t="s">
        <v>1297</v>
      </c>
      <c r="AJ1" s="2" t="s">
        <v>1298</v>
      </c>
      <c r="AK1" s="2" t="s">
        <v>1299</v>
      </c>
      <c r="AL1" s="2" t="s">
        <v>1300</v>
      </c>
      <c r="AM1" s="2" t="s">
        <v>1301</v>
      </c>
      <c r="AN1" s="2" t="s">
        <v>1302</v>
      </c>
      <c r="AO1" s="2" t="s">
        <v>1303</v>
      </c>
      <c r="AP1" s="2" t="s">
        <v>1304</v>
      </c>
      <c r="AQ1" s="2" t="s">
        <v>1305</v>
      </c>
      <c r="AR1" s="40" t="s">
        <v>1306</v>
      </c>
      <c r="AS1" s="2" t="s">
        <v>1307</v>
      </c>
      <c r="AT1" s="2" t="s">
        <v>1308</v>
      </c>
      <c r="AU1" s="2" t="s">
        <v>1309</v>
      </c>
      <c r="AV1" s="2" t="s">
        <v>1310</v>
      </c>
      <c r="AW1" s="2" t="s">
        <v>1311</v>
      </c>
      <c r="AX1" s="2" t="s">
        <v>1312</v>
      </c>
      <c r="AY1" s="2" t="s">
        <v>1313</v>
      </c>
      <c r="AZ1" s="2" t="s">
        <v>1314</v>
      </c>
      <c r="BA1" s="2" t="s">
        <v>1315</v>
      </c>
      <c r="BB1" s="2" t="s">
        <v>1316</v>
      </c>
      <c r="BC1" s="2" t="s">
        <v>1317</v>
      </c>
      <c r="BD1" s="2" t="s">
        <v>1318</v>
      </c>
      <c r="BE1" s="2" t="s">
        <v>1319</v>
      </c>
      <c r="BF1" s="2" t="s">
        <v>1320</v>
      </c>
      <c r="BG1" s="2" t="s">
        <v>1321</v>
      </c>
      <c r="BH1" s="2" t="s">
        <v>1322</v>
      </c>
    </row>
    <row r="2" spans="1:60" x14ac:dyDescent="0.25">
      <c r="A2">
        <f>G2*1</f>
        <v>306242</v>
      </c>
      <c r="B2">
        <f t="shared" ref="B2:B60" si="0">F2*1</f>
        <v>7024117</v>
      </c>
      <c r="C2" s="17" t="str">
        <f t="shared" ref="C2:C30" si="1">IF(LEFT(T2,4)="ASSI","ASSISTANTE",IF(T2="013 RR","RR",IF(T2="100 IMD","IMD",IF(T2="105 IMD","IMD",IF(T2="200 IMP","IMP",IF(T2="310 CMA","IMP","CC"))))))</f>
        <v>CC</v>
      </c>
      <c r="D2" t="str">
        <f>AR2</f>
        <v>REGION GRAND SUD</v>
      </c>
      <c r="E2" s="12" t="str">
        <f t="shared" ref="E2:E60" si="2">IF(BB2="OC FICTIVE","EN MISSION","TERRAIN")</f>
        <v>TERRAIN</v>
      </c>
      <c r="F2" s="4" t="s">
        <v>1323</v>
      </c>
      <c r="G2" s="4" t="s">
        <v>1324</v>
      </c>
      <c r="H2" s="5">
        <v>1</v>
      </c>
      <c r="I2" s="5"/>
      <c r="J2" s="5">
        <v>1</v>
      </c>
      <c r="K2" s="5" t="s">
        <v>1325</v>
      </c>
      <c r="L2" s="5" t="s">
        <v>1326</v>
      </c>
      <c r="M2" s="5" t="s">
        <v>1327</v>
      </c>
      <c r="N2" s="5"/>
      <c r="O2" s="5"/>
      <c r="P2" s="5"/>
      <c r="Q2" s="5"/>
      <c r="R2" s="5"/>
      <c r="S2" s="5"/>
      <c r="T2" s="5" t="s">
        <v>245</v>
      </c>
      <c r="U2" s="6">
        <v>45536</v>
      </c>
      <c r="V2" s="4" t="s">
        <v>1328</v>
      </c>
      <c r="W2" s="4" t="s">
        <v>1329</v>
      </c>
      <c r="X2" s="5" t="s">
        <v>18</v>
      </c>
      <c r="Y2" s="5"/>
      <c r="Z2" s="5"/>
      <c r="AA2" s="4" t="s">
        <v>1330</v>
      </c>
      <c r="AB2" s="5"/>
      <c r="AC2" s="5"/>
      <c r="AD2" s="5" t="s">
        <v>1331</v>
      </c>
      <c r="AE2" s="5"/>
      <c r="AF2" s="6">
        <v>34257</v>
      </c>
      <c r="AG2" s="5">
        <v>31</v>
      </c>
      <c r="AH2" s="5">
        <v>100</v>
      </c>
      <c r="AI2" s="5" t="s">
        <v>1332</v>
      </c>
      <c r="AJ2" s="6">
        <v>45536</v>
      </c>
      <c r="AK2" s="5">
        <v>0</v>
      </c>
      <c r="AL2" s="6">
        <v>45536</v>
      </c>
      <c r="AM2" s="5" t="s">
        <v>1333</v>
      </c>
      <c r="AN2" s="5">
        <v>34170</v>
      </c>
      <c r="AO2" s="5" t="s">
        <v>1334</v>
      </c>
      <c r="AP2" s="5" t="s">
        <v>1335</v>
      </c>
      <c r="AQ2" s="4" t="s">
        <v>1336</v>
      </c>
      <c r="AR2" s="5" t="s">
        <v>12476</v>
      </c>
      <c r="AS2" s="4" t="s">
        <v>1337</v>
      </c>
      <c r="AT2" s="5" t="s">
        <v>1338</v>
      </c>
      <c r="AU2" s="5" t="s">
        <v>41</v>
      </c>
      <c r="AV2" s="4" t="s">
        <v>1339</v>
      </c>
      <c r="AW2" s="5" t="s">
        <v>76</v>
      </c>
      <c r="AX2" s="4"/>
      <c r="AY2" s="5"/>
      <c r="AZ2" s="5"/>
      <c r="BA2" s="4" t="s">
        <v>1340</v>
      </c>
      <c r="BB2" s="5" t="s">
        <v>11118</v>
      </c>
      <c r="BC2" s="4" t="s">
        <v>1324</v>
      </c>
      <c r="BD2" s="5" t="s">
        <v>1341</v>
      </c>
      <c r="BE2" s="5" t="s">
        <v>245</v>
      </c>
      <c r="BF2" s="5" t="s">
        <v>1333</v>
      </c>
      <c r="BG2" s="4" t="s">
        <v>1342</v>
      </c>
      <c r="BH2" s="5" t="s">
        <v>1343</v>
      </c>
    </row>
    <row r="3" spans="1:60" x14ac:dyDescent="0.25">
      <c r="A3">
        <f t="shared" ref="A3:A60" si="3">G3*1</f>
        <v>305127</v>
      </c>
      <c r="B3">
        <f t="shared" si="0"/>
        <v>7019513</v>
      </c>
      <c r="C3" s="17" t="str">
        <f t="shared" si="1"/>
        <v>CC</v>
      </c>
      <c r="D3" t="str">
        <f t="shared" ref="D3:D66" si="4">AR3</f>
        <v>REGION ILE DE FRANCE NORD</v>
      </c>
      <c r="E3" s="12" t="str">
        <f t="shared" si="2"/>
        <v>TERRAIN</v>
      </c>
      <c r="F3" s="4" t="s">
        <v>415</v>
      </c>
      <c r="G3" s="4" t="s">
        <v>1344</v>
      </c>
      <c r="H3" s="5">
        <v>1</v>
      </c>
      <c r="I3" s="5"/>
      <c r="J3" s="5">
        <v>2</v>
      </c>
      <c r="K3" s="5" t="s">
        <v>1345</v>
      </c>
      <c r="L3" s="5" t="s">
        <v>417</v>
      </c>
      <c r="M3" s="5" t="s">
        <v>416</v>
      </c>
      <c r="N3" s="5" t="s">
        <v>25</v>
      </c>
      <c r="O3" s="5">
        <v>44774</v>
      </c>
      <c r="P3" s="5"/>
      <c r="Q3" s="5" t="s">
        <v>1346</v>
      </c>
      <c r="R3" s="5">
        <v>5</v>
      </c>
      <c r="S3" s="5" t="s">
        <v>18</v>
      </c>
      <c r="T3" s="5" t="s">
        <v>260</v>
      </c>
      <c r="U3" s="6">
        <v>44805</v>
      </c>
      <c r="V3" s="4" t="s">
        <v>1347</v>
      </c>
      <c r="W3" s="4" t="s">
        <v>1329</v>
      </c>
      <c r="X3" s="5" t="s">
        <v>18</v>
      </c>
      <c r="Y3" s="5" t="s">
        <v>1348</v>
      </c>
      <c r="Z3" s="5"/>
      <c r="AA3" s="4" t="s">
        <v>1349</v>
      </c>
      <c r="AB3" s="5" t="s">
        <v>1331</v>
      </c>
      <c r="AC3" s="5"/>
      <c r="AD3" s="5" t="s">
        <v>1331</v>
      </c>
      <c r="AE3" s="5"/>
      <c r="AF3" s="6">
        <v>32127</v>
      </c>
      <c r="AG3" s="5">
        <v>36</v>
      </c>
      <c r="AH3" s="5">
        <v>100</v>
      </c>
      <c r="AI3" s="5" t="s">
        <v>1332</v>
      </c>
      <c r="AJ3" s="6">
        <v>44348</v>
      </c>
      <c r="AK3" s="5">
        <v>3</v>
      </c>
      <c r="AL3" s="6">
        <v>44348</v>
      </c>
      <c r="AM3" s="5" t="s">
        <v>1333</v>
      </c>
      <c r="AN3" s="5">
        <v>93700</v>
      </c>
      <c r="AO3" s="5" t="s">
        <v>1350</v>
      </c>
      <c r="AP3" s="5" t="s">
        <v>12477</v>
      </c>
      <c r="AQ3" s="4" t="s">
        <v>1351</v>
      </c>
      <c r="AR3" s="5" t="s">
        <v>12478</v>
      </c>
      <c r="AS3" s="4" t="s">
        <v>1352</v>
      </c>
      <c r="AT3" s="5" t="s">
        <v>1353</v>
      </c>
      <c r="AU3" s="5" t="s">
        <v>41</v>
      </c>
      <c r="AV3" s="4" t="s">
        <v>1354</v>
      </c>
      <c r="AW3" s="5" t="s">
        <v>17</v>
      </c>
      <c r="AX3" s="4" t="s">
        <v>1355</v>
      </c>
      <c r="AY3" s="5" t="s">
        <v>1356</v>
      </c>
      <c r="AZ3" s="5" t="s">
        <v>11</v>
      </c>
      <c r="BA3" s="4" t="s">
        <v>1358</v>
      </c>
      <c r="BB3" s="5" t="s">
        <v>1359</v>
      </c>
      <c r="BC3" s="4" t="s">
        <v>1344</v>
      </c>
      <c r="BD3" s="5" t="s">
        <v>1360</v>
      </c>
      <c r="BE3" s="5" t="s">
        <v>260</v>
      </c>
      <c r="BF3" s="5" t="s">
        <v>1333</v>
      </c>
      <c r="BG3" s="4" t="s">
        <v>1361</v>
      </c>
      <c r="BH3" s="5" t="s">
        <v>1343</v>
      </c>
    </row>
    <row r="4" spans="1:60" x14ac:dyDescent="0.25">
      <c r="A4">
        <f t="shared" si="3"/>
        <v>305134</v>
      </c>
      <c r="B4">
        <f t="shared" si="0"/>
        <v>7019928</v>
      </c>
      <c r="C4" s="17" t="str">
        <f t="shared" si="1"/>
        <v>CC</v>
      </c>
      <c r="D4" t="str">
        <f t="shared" si="4"/>
        <v>REGION ILE DE FRANCE NORD</v>
      </c>
      <c r="E4" s="12" t="str">
        <f t="shared" si="2"/>
        <v>TERRAIN</v>
      </c>
      <c r="F4" s="4" t="s">
        <v>418</v>
      </c>
      <c r="G4" s="4" t="s">
        <v>1362</v>
      </c>
      <c r="H4" s="5">
        <v>1</v>
      </c>
      <c r="I4" s="5"/>
      <c r="J4" s="5">
        <v>2</v>
      </c>
      <c r="K4" s="5" t="s">
        <v>1345</v>
      </c>
      <c r="L4" s="5" t="s">
        <v>420</v>
      </c>
      <c r="M4" s="5" t="s">
        <v>419</v>
      </c>
      <c r="N4" s="5"/>
      <c r="O4" s="6"/>
      <c r="P4" s="5"/>
      <c r="Q4" s="5"/>
      <c r="R4" s="5"/>
      <c r="S4" s="5"/>
      <c r="T4" s="5" t="s">
        <v>25</v>
      </c>
      <c r="U4" s="6">
        <v>44652</v>
      </c>
      <c r="V4" s="4" t="s">
        <v>1363</v>
      </c>
      <c r="W4" s="4" t="s">
        <v>1329</v>
      </c>
      <c r="X4" s="5" t="s">
        <v>18</v>
      </c>
      <c r="Y4" s="5"/>
      <c r="Z4" s="5"/>
      <c r="AA4" s="4" t="s">
        <v>1364</v>
      </c>
      <c r="AB4" s="5"/>
      <c r="AC4" s="5"/>
      <c r="AD4" s="5" t="s">
        <v>1331</v>
      </c>
      <c r="AE4" s="5"/>
      <c r="AF4" s="6">
        <v>34324</v>
      </c>
      <c r="AG4" s="5">
        <v>30</v>
      </c>
      <c r="AH4" s="5">
        <v>100</v>
      </c>
      <c r="AI4" s="5" t="s">
        <v>1332</v>
      </c>
      <c r="AJ4" s="6">
        <v>44440</v>
      </c>
      <c r="AK4" s="5">
        <v>3</v>
      </c>
      <c r="AL4" s="6">
        <v>44440</v>
      </c>
      <c r="AM4" s="5" t="s">
        <v>1333</v>
      </c>
      <c r="AN4" s="5">
        <v>93240</v>
      </c>
      <c r="AO4" s="5" t="s">
        <v>1365</v>
      </c>
      <c r="AP4" s="5" t="s">
        <v>12477</v>
      </c>
      <c r="AQ4" s="4" t="s">
        <v>1351</v>
      </c>
      <c r="AR4" s="5" t="s">
        <v>12478</v>
      </c>
      <c r="AS4" s="4" t="s">
        <v>1352</v>
      </c>
      <c r="AT4" s="5" t="s">
        <v>1353</v>
      </c>
      <c r="AU4" s="5" t="s">
        <v>41</v>
      </c>
      <c r="AV4" s="4" t="s">
        <v>1354</v>
      </c>
      <c r="AW4" s="5" t="s">
        <v>17</v>
      </c>
      <c r="AX4" s="4" t="s">
        <v>1355</v>
      </c>
      <c r="AY4" s="5" t="s">
        <v>1356</v>
      </c>
      <c r="AZ4" s="5" t="s">
        <v>11</v>
      </c>
      <c r="BA4" s="4" t="s">
        <v>1358</v>
      </c>
      <c r="BB4" s="5" t="s">
        <v>1359</v>
      </c>
      <c r="BC4" s="4" t="s">
        <v>1362</v>
      </c>
      <c r="BD4" s="5" t="s">
        <v>1366</v>
      </c>
      <c r="BE4" s="5" t="s">
        <v>25</v>
      </c>
      <c r="BF4" s="5" t="s">
        <v>1333</v>
      </c>
      <c r="BG4" s="4" t="s">
        <v>1367</v>
      </c>
      <c r="BH4" s="5" t="s">
        <v>1343</v>
      </c>
    </row>
    <row r="5" spans="1:60" x14ac:dyDescent="0.25">
      <c r="A5">
        <f t="shared" si="3"/>
        <v>305587</v>
      </c>
      <c r="B5">
        <f t="shared" si="0"/>
        <v>7022499</v>
      </c>
      <c r="C5" s="17" t="str">
        <f t="shared" si="1"/>
        <v>CC</v>
      </c>
      <c r="D5" t="str">
        <f t="shared" si="4"/>
        <v>REGION GRAND SUD</v>
      </c>
      <c r="E5" s="12" t="str">
        <f t="shared" si="2"/>
        <v>TERRAIN</v>
      </c>
      <c r="F5" s="4" t="s">
        <v>1125</v>
      </c>
      <c r="G5" s="4" t="s">
        <v>1368</v>
      </c>
      <c r="H5" s="5">
        <v>1</v>
      </c>
      <c r="I5" s="5"/>
      <c r="J5" s="5">
        <v>2</v>
      </c>
      <c r="K5" s="5" t="s">
        <v>1345</v>
      </c>
      <c r="L5" s="5" t="s">
        <v>1127</v>
      </c>
      <c r="M5" s="5" t="s">
        <v>1126</v>
      </c>
      <c r="N5" s="5"/>
      <c r="O5" s="5"/>
      <c r="P5" s="5"/>
      <c r="Q5" s="5"/>
      <c r="R5" s="5"/>
      <c r="S5" s="5"/>
      <c r="T5" s="5" t="s">
        <v>25</v>
      </c>
      <c r="U5" s="6">
        <v>45231</v>
      </c>
      <c r="V5" s="4" t="s">
        <v>1363</v>
      </c>
      <c r="W5" s="4" t="s">
        <v>1329</v>
      </c>
      <c r="X5" s="5" t="s">
        <v>18</v>
      </c>
      <c r="Y5" s="5"/>
      <c r="Z5" s="5"/>
      <c r="AA5" s="4" t="s">
        <v>1369</v>
      </c>
      <c r="AB5" s="5"/>
      <c r="AC5" s="5"/>
      <c r="AD5" s="5" t="s">
        <v>1331</v>
      </c>
      <c r="AE5" s="5"/>
      <c r="AF5" s="6">
        <v>30388</v>
      </c>
      <c r="AG5" s="5">
        <v>41</v>
      </c>
      <c r="AH5" s="5">
        <v>100</v>
      </c>
      <c r="AI5" s="5" t="s">
        <v>1332</v>
      </c>
      <c r="AJ5" s="6">
        <v>45047</v>
      </c>
      <c r="AK5" s="5">
        <v>1</v>
      </c>
      <c r="AL5" s="6">
        <v>45047</v>
      </c>
      <c r="AM5" s="5" t="s">
        <v>1333</v>
      </c>
      <c r="AN5" s="5">
        <v>34200</v>
      </c>
      <c r="AO5" s="5" t="s">
        <v>1370</v>
      </c>
      <c r="AP5" s="5" t="s">
        <v>1335</v>
      </c>
      <c r="AQ5" s="4" t="s">
        <v>1336</v>
      </c>
      <c r="AR5" s="5" t="s">
        <v>12476</v>
      </c>
      <c r="AS5" s="4" t="s">
        <v>1337</v>
      </c>
      <c r="AT5" s="5" t="s">
        <v>1338</v>
      </c>
      <c r="AU5" s="5" t="s">
        <v>41</v>
      </c>
      <c r="AV5" s="4" t="s">
        <v>1339</v>
      </c>
      <c r="AW5" s="5" t="s">
        <v>76</v>
      </c>
      <c r="AX5" s="4"/>
      <c r="AY5" s="5"/>
      <c r="AZ5" s="5"/>
      <c r="BA5" s="4" t="s">
        <v>1340</v>
      </c>
      <c r="BB5" s="5" t="s">
        <v>11118</v>
      </c>
      <c r="BC5" s="4" t="s">
        <v>1368</v>
      </c>
      <c r="BD5" s="5" t="s">
        <v>1371</v>
      </c>
      <c r="BE5" s="5" t="s">
        <v>25</v>
      </c>
      <c r="BF5" s="5" t="s">
        <v>1333</v>
      </c>
      <c r="BG5" s="4" t="s">
        <v>1372</v>
      </c>
      <c r="BH5" s="5" t="s">
        <v>1343</v>
      </c>
    </row>
    <row r="6" spans="1:60" x14ac:dyDescent="0.25">
      <c r="A6">
        <f t="shared" si="3"/>
        <v>305648</v>
      </c>
      <c r="B6">
        <f t="shared" si="0"/>
        <v>7022789</v>
      </c>
      <c r="C6" s="17" t="str">
        <f t="shared" si="1"/>
        <v>CC</v>
      </c>
      <c r="D6" t="str">
        <f t="shared" si="4"/>
        <v>REGION CENTRE EST</v>
      </c>
      <c r="E6" s="12" t="str">
        <f t="shared" si="2"/>
        <v>TERRAIN</v>
      </c>
      <c r="F6" s="4" t="s">
        <v>948</v>
      </c>
      <c r="G6" s="4" t="s">
        <v>1373</v>
      </c>
      <c r="H6" s="5">
        <v>1</v>
      </c>
      <c r="I6" s="5"/>
      <c r="J6" s="5">
        <v>1</v>
      </c>
      <c r="K6" s="5" t="s">
        <v>1325</v>
      </c>
      <c r="L6" s="5" t="s">
        <v>269</v>
      </c>
      <c r="M6" s="5" t="s">
        <v>949</v>
      </c>
      <c r="N6" s="5"/>
      <c r="O6" s="6"/>
      <c r="P6" s="5"/>
      <c r="Q6" s="5"/>
      <c r="R6" s="5"/>
      <c r="S6" s="5"/>
      <c r="T6" s="5" t="s">
        <v>25</v>
      </c>
      <c r="U6" s="6">
        <v>45323</v>
      </c>
      <c r="V6" s="4" t="s">
        <v>1363</v>
      </c>
      <c r="W6" s="4" t="s">
        <v>1329</v>
      </c>
      <c r="X6" s="5" t="s">
        <v>18</v>
      </c>
      <c r="Y6" s="5"/>
      <c r="Z6" s="5"/>
      <c r="AA6" s="4" t="s">
        <v>1374</v>
      </c>
      <c r="AB6" s="5"/>
      <c r="AC6" s="5"/>
      <c r="AD6" s="5" t="s">
        <v>1331</v>
      </c>
      <c r="AE6" s="5"/>
      <c r="AF6" s="6">
        <v>35656</v>
      </c>
      <c r="AG6" s="5">
        <v>27</v>
      </c>
      <c r="AH6" s="5">
        <v>100</v>
      </c>
      <c r="AI6" s="5" t="s">
        <v>1332</v>
      </c>
      <c r="AJ6" s="6">
        <v>45139</v>
      </c>
      <c r="AK6" s="5">
        <v>1</v>
      </c>
      <c r="AL6" s="6">
        <v>45139</v>
      </c>
      <c r="AM6" s="5" t="s">
        <v>1333</v>
      </c>
      <c r="AN6" s="5">
        <v>45200</v>
      </c>
      <c r="AO6" s="5" t="s">
        <v>1375</v>
      </c>
      <c r="AP6" s="5" t="s">
        <v>1536</v>
      </c>
      <c r="AQ6" s="4" t="s">
        <v>12479</v>
      </c>
      <c r="AR6" s="5" t="s">
        <v>12480</v>
      </c>
      <c r="AS6" s="4" t="s">
        <v>1376</v>
      </c>
      <c r="AT6" s="5" t="s">
        <v>1377</v>
      </c>
      <c r="AU6" s="5" t="s">
        <v>41</v>
      </c>
      <c r="AV6" s="4" t="s">
        <v>1378</v>
      </c>
      <c r="AW6" s="5" t="s">
        <v>47</v>
      </c>
      <c r="AX6" s="4" t="s">
        <v>1379</v>
      </c>
      <c r="AY6" s="5" t="s">
        <v>1380</v>
      </c>
      <c r="AZ6" s="5" t="s">
        <v>11</v>
      </c>
      <c r="BA6" s="4" t="s">
        <v>1381</v>
      </c>
      <c r="BB6" s="5" t="s">
        <v>1382</v>
      </c>
      <c r="BC6" s="4" t="s">
        <v>1373</v>
      </c>
      <c r="BD6" s="5" t="s">
        <v>1383</v>
      </c>
      <c r="BE6" s="5" t="s">
        <v>25</v>
      </c>
      <c r="BF6" s="5" t="s">
        <v>1333</v>
      </c>
      <c r="BG6" s="4" t="s">
        <v>1384</v>
      </c>
      <c r="BH6" s="5" t="s">
        <v>1343</v>
      </c>
    </row>
    <row r="7" spans="1:60" x14ac:dyDescent="0.25">
      <c r="A7">
        <f t="shared" si="3"/>
        <v>304337</v>
      </c>
      <c r="B7">
        <f t="shared" si="0"/>
        <v>3102327</v>
      </c>
      <c r="C7" t="str">
        <f t="shared" si="1"/>
        <v>CC</v>
      </c>
      <c r="D7" t="str">
        <f t="shared" si="4"/>
        <v>POLE PILOTAGE DU RESEAU COMMERCIAL</v>
      </c>
      <c r="E7" s="12" t="str">
        <f t="shared" si="2"/>
        <v>TERRAIN</v>
      </c>
      <c r="F7" s="4" t="s">
        <v>1385</v>
      </c>
      <c r="G7" s="4" t="s">
        <v>1386</v>
      </c>
      <c r="H7" s="5">
        <v>1</v>
      </c>
      <c r="I7" s="5"/>
      <c r="J7" s="5">
        <v>2</v>
      </c>
      <c r="K7" s="5" t="s">
        <v>1345</v>
      </c>
      <c r="L7" s="5" t="s">
        <v>1387</v>
      </c>
      <c r="M7" s="5" t="s">
        <v>1388</v>
      </c>
      <c r="N7" s="5" t="s">
        <v>349</v>
      </c>
      <c r="O7" s="5" t="s">
        <v>1389</v>
      </c>
      <c r="P7" s="5"/>
      <c r="Q7" s="5" t="s">
        <v>1346</v>
      </c>
      <c r="R7" s="5">
        <v>3</v>
      </c>
      <c r="S7" s="5" t="s">
        <v>18</v>
      </c>
      <c r="T7" s="5" t="s">
        <v>1390</v>
      </c>
      <c r="U7" s="6">
        <v>43693</v>
      </c>
      <c r="V7" s="4" t="s">
        <v>1391</v>
      </c>
      <c r="W7" s="4" t="s">
        <v>1392</v>
      </c>
      <c r="X7" s="5" t="s">
        <v>18</v>
      </c>
      <c r="Y7" s="5"/>
      <c r="Z7" s="5"/>
      <c r="AA7" s="4"/>
      <c r="AB7" s="5" t="s">
        <v>1393</v>
      </c>
      <c r="AC7" s="5"/>
      <c r="AD7" s="5" t="s">
        <v>1393</v>
      </c>
      <c r="AE7" s="5"/>
      <c r="AF7" s="6">
        <v>29896</v>
      </c>
      <c r="AG7" s="5">
        <v>43</v>
      </c>
      <c r="AH7" s="5">
        <v>100</v>
      </c>
      <c r="AI7" s="5" t="s">
        <v>1332</v>
      </c>
      <c r="AJ7" s="6">
        <v>43693</v>
      </c>
      <c r="AK7" s="5">
        <v>5</v>
      </c>
      <c r="AL7" s="6">
        <v>43693</v>
      </c>
      <c r="AM7" s="5"/>
      <c r="AN7" s="5">
        <v>44430</v>
      </c>
      <c r="AO7" s="5" t="s">
        <v>1394</v>
      </c>
      <c r="AP7" s="5"/>
      <c r="AQ7" s="4" t="s">
        <v>1395</v>
      </c>
      <c r="AR7" s="5" t="s">
        <v>188</v>
      </c>
      <c r="AS7" s="4"/>
      <c r="AT7" s="5"/>
      <c r="AU7" s="5"/>
      <c r="AV7" s="4" t="s">
        <v>1396</v>
      </c>
      <c r="AW7" s="5" t="s">
        <v>350</v>
      </c>
      <c r="AX7" s="4"/>
      <c r="AY7" s="5"/>
      <c r="AZ7" s="5"/>
      <c r="BA7" s="4"/>
      <c r="BB7" s="5"/>
      <c r="BC7" s="4"/>
      <c r="BD7" s="5"/>
      <c r="BE7" s="5"/>
      <c r="BF7" s="5" t="s">
        <v>1397</v>
      </c>
      <c r="BG7" s="4"/>
      <c r="BH7" s="5"/>
    </row>
    <row r="8" spans="1:60" x14ac:dyDescent="0.25">
      <c r="A8">
        <f t="shared" si="3"/>
        <v>306335</v>
      </c>
      <c r="B8">
        <f t="shared" si="0"/>
        <v>7024202</v>
      </c>
      <c r="C8" s="17" t="str">
        <f t="shared" si="1"/>
        <v>CC</v>
      </c>
      <c r="D8" t="str">
        <f t="shared" si="4"/>
        <v>REGION GRAND SUD</v>
      </c>
      <c r="E8" s="12" t="str">
        <f t="shared" si="2"/>
        <v>TERRAIN</v>
      </c>
      <c r="F8" s="4" t="s">
        <v>1398</v>
      </c>
      <c r="G8" s="4" t="s">
        <v>1399</v>
      </c>
      <c r="H8" s="5">
        <v>1</v>
      </c>
      <c r="I8" s="5"/>
      <c r="J8" s="5">
        <v>1</v>
      </c>
      <c r="K8" s="5" t="s">
        <v>1325</v>
      </c>
      <c r="L8" s="5" t="s">
        <v>608</v>
      </c>
      <c r="M8" s="5" t="s">
        <v>1400</v>
      </c>
      <c r="N8" s="5"/>
      <c r="O8" s="5"/>
      <c r="P8" s="5"/>
      <c r="Q8" s="5"/>
      <c r="R8" s="5"/>
      <c r="S8" s="5"/>
      <c r="T8" s="5" t="s">
        <v>245</v>
      </c>
      <c r="U8" s="6">
        <v>45536</v>
      </c>
      <c r="V8" s="5" t="s">
        <v>1328</v>
      </c>
      <c r="W8" s="4" t="s">
        <v>1329</v>
      </c>
      <c r="X8" s="5" t="s">
        <v>18</v>
      </c>
      <c r="Y8" s="5"/>
      <c r="Z8" s="5"/>
      <c r="AA8" s="5" t="s">
        <v>1401</v>
      </c>
      <c r="AB8" s="5"/>
      <c r="AC8" s="5"/>
      <c r="AD8" s="5" t="s">
        <v>1331</v>
      </c>
      <c r="AE8" s="5"/>
      <c r="AF8" s="5">
        <v>31609</v>
      </c>
      <c r="AG8" s="5">
        <v>38</v>
      </c>
      <c r="AH8" s="5">
        <v>100</v>
      </c>
      <c r="AI8" s="5" t="s">
        <v>1332</v>
      </c>
      <c r="AJ8" s="5">
        <v>45536</v>
      </c>
      <c r="AK8" s="5">
        <v>0</v>
      </c>
      <c r="AL8" s="5">
        <v>45536</v>
      </c>
      <c r="AM8" s="5" t="s">
        <v>1333</v>
      </c>
      <c r="AN8" s="5">
        <v>7110</v>
      </c>
      <c r="AO8" s="5" t="s">
        <v>1402</v>
      </c>
      <c r="AP8" s="5" t="s">
        <v>1335</v>
      </c>
      <c r="AQ8" s="4" t="s">
        <v>1336</v>
      </c>
      <c r="AR8" s="5" t="s">
        <v>12476</v>
      </c>
      <c r="AS8" s="4" t="s">
        <v>1403</v>
      </c>
      <c r="AT8" s="5" t="s">
        <v>1404</v>
      </c>
      <c r="AU8" s="5" t="s">
        <v>41</v>
      </c>
      <c r="AV8" s="4" t="s">
        <v>1405</v>
      </c>
      <c r="AW8" s="5" t="s">
        <v>61</v>
      </c>
      <c r="AX8" s="4"/>
      <c r="AY8" s="5"/>
      <c r="AZ8" s="5"/>
      <c r="BA8" s="4" t="s">
        <v>1406</v>
      </c>
      <c r="BB8" s="5" t="s">
        <v>1407</v>
      </c>
      <c r="BC8" s="5" t="s">
        <v>1399</v>
      </c>
      <c r="BD8" s="5" t="s">
        <v>1408</v>
      </c>
      <c r="BE8" s="5" t="s">
        <v>245</v>
      </c>
      <c r="BF8" s="5" t="s">
        <v>1333</v>
      </c>
      <c r="BG8" s="5" t="s">
        <v>1409</v>
      </c>
      <c r="BH8" s="5" t="s">
        <v>1343</v>
      </c>
    </row>
    <row r="9" spans="1:60" x14ac:dyDescent="0.25">
      <c r="A9">
        <f t="shared" si="3"/>
        <v>305148</v>
      </c>
      <c r="B9">
        <f t="shared" si="0"/>
        <v>7020242</v>
      </c>
      <c r="C9" s="17" t="str">
        <f t="shared" si="1"/>
        <v>CC</v>
      </c>
      <c r="D9" t="str">
        <f t="shared" si="4"/>
        <v>REGION GRAND OUEST</v>
      </c>
      <c r="E9" s="12" t="str">
        <f t="shared" si="2"/>
        <v>TERRAIN</v>
      </c>
      <c r="F9" s="4" t="s">
        <v>422</v>
      </c>
      <c r="G9" s="4" t="s">
        <v>1410</v>
      </c>
      <c r="H9" s="5">
        <v>1</v>
      </c>
      <c r="I9" s="5"/>
      <c r="J9" s="5">
        <v>2</v>
      </c>
      <c r="K9" s="5" t="s">
        <v>1345</v>
      </c>
      <c r="L9" s="5" t="s">
        <v>424</v>
      </c>
      <c r="M9" s="5" t="s">
        <v>423</v>
      </c>
      <c r="N9" s="5"/>
      <c r="O9" s="5"/>
      <c r="P9" s="5"/>
      <c r="Q9" s="5"/>
      <c r="R9" s="5"/>
      <c r="S9" s="5"/>
      <c r="T9" s="5" t="s">
        <v>25</v>
      </c>
      <c r="U9" s="6">
        <v>44621</v>
      </c>
      <c r="V9" s="4" t="s">
        <v>1363</v>
      </c>
      <c r="W9" s="4" t="s">
        <v>1329</v>
      </c>
      <c r="X9" s="5" t="s">
        <v>18</v>
      </c>
      <c r="Y9" s="5"/>
      <c r="Z9" s="5"/>
      <c r="AA9" s="5" t="s">
        <v>1411</v>
      </c>
      <c r="AB9" s="5"/>
      <c r="AC9" s="5"/>
      <c r="AD9" s="5" t="s">
        <v>1331</v>
      </c>
      <c r="AE9" s="5"/>
      <c r="AF9" s="6">
        <v>32660</v>
      </c>
      <c r="AG9" s="5">
        <v>35</v>
      </c>
      <c r="AH9" s="5">
        <v>100</v>
      </c>
      <c r="AI9" s="5" t="s">
        <v>1332</v>
      </c>
      <c r="AJ9" s="6">
        <v>44440</v>
      </c>
      <c r="AK9" s="5">
        <v>3</v>
      </c>
      <c r="AL9" s="6">
        <v>44440</v>
      </c>
      <c r="AM9" s="5" t="s">
        <v>1333</v>
      </c>
      <c r="AN9" s="5">
        <v>31150</v>
      </c>
      <c r="AO9" s="5" t="s">
        <v>1412</v>
      </c>
      <c r="AP9" s="5" t="s">
        <v>1413</v>
      </c>
      <c r="AQ9" s="4" t="s">
        <v>1414</v>
      </c>
      <c r="AR9" s="5" t="s">
        <v>19</v>
      </c>
      <c r="AS9" s="4" t="s">
        <v>1415</v>
      </c>
      <c r="AT9" s="5" t="s">
        <v>1416</v>
      </c>
      <c r="AU9" s="5" t="s">
        <v>41</v>
      </c>
      <c r="AV9" s="4" t="s">
        <v>1417</v>
      </c>
      <c r="AW9" s="5" t="s">
        <v>20</v>
      </c>
      <c r="AX9" s="4" t="s">
        <v>1418</v>
      </c>
      <c r="AY9" s="5" t="s">
        <v>1419</v>
      </c>
      <c r="AZ9" s="5" t="s">
        <v>11</v>
      </c>
      <c r="BA9" s="4" t="s">
        <v>1420</v>
      </c>
      <c r="BB9" s="5" t="s">
        <v>1421</v>
      </c>
      <c r="BC9" s="5" t="s">
        <v>1410</v>
      </c>
      <c r="BD9" s="5" t="s">
        <v>1422</v>
      </c>
      <c r="BE9" s="5" t="s">
        <v>25</v>
      </c>
      <c r="BF9" s="5" t="s">
        <v>1333</v>
      </c>
      <c r="BG9" s="5" t="s">
        <v>1423</v>
      </c>
      <c r="BH9" s="5" t="s">
        <v>1343</v>
      </c>
    </row>
    <row r="10" spans="1:60" x14ac:dyDescent="0.25">
      <c r="A10">
        <f t="shared" si="3"/>
        <v>191689</v>
      </c>
      <c r="B10">
        <f t="shared" si="0"/>
        <v>3001406</v>
      </c>
      <c r="C10" s="17" t="str">
        <f t="shared" si="1"/>
        <v>CC</v>
      </c>
      <c r="D10" t="str">
        <f t="shared" si="4"/>
        <v>REGION GRAND SUD</v>
      </c>
      <c r="E10" s="12" t="str">
        <f t="shared" si="2"/>
        <v>TERRAIN</v>
      </c>
      <c r="F10" s="4" t="s">
        <v>126</v>
      </c>
      <c r="G10" s="4" t="s">
        <v>1424</v>
      </c>
      <c r="H10" s="5">
        <v>1</v>
      </c>
      <c r="I10" s="5"/>
      <c r="J10" s="5">
        <v>1</v>
      </c>
      <c r="K10" s="5" t="s">
        <v>1325</v>
      </c>
      <c r="L10" s="5" t="s">
        <v>128</v>
      </c>
      <c r="M10" s="5" t="s">
        <v>127</v>
      </c>
      <c r="N10" s="5"/>
      <c r="O10" s="5"/>
      <c r="P10" s="5"/>
      <c r="Q10" s="5"/>
      <c r="R10" s="5"/>
      <c r="S10" s="5"/>
      <c r="T10" s="5" t="s">
        <v>25</v>
      </c>
      <c r="U10" s="6">
        <v>39264</v>
      </c>
      <c r="V10" s="5" t="s">
        <v>1363</v>
      </c>
      <c r="W10" s="4" t="s">
        <v>1329</v>
      </c>
      <c r="X10" s="5" t="s">
        <v>18</v>
      </c>
      <c r="Y10" s="5"/>
      <c r="Z10" s="5"/>
      <c r="AA10" s="4" t="s">
        <v>1425</v>
      </c>
      <c r="AB10" s="5"/>
      <c r="AC10" s="5"/>
      <c r="AD10" s="5" t="s">
        <v>1331</v>
      </c>
      <c r="AE10" s="5"/>
      <c r="AF10" s="5">
        <v>25410</v>
      </c>
      <c r="AG10" s="5">
        <v>55</v>
      </c>
      <c r="AH10" s="5">
        <v>100</v>
      </c>
      <c r="AI10" s="5" t="s">
        <v>1332</v>
      </c>
      <c r="AJ10" s="5">
        <v>39264</v>
      </c>
      <c r="AK10" s="5">
        <v>17</v>
      </c>
      <c r="AL10" s="5">
        <v>39264</v>
      </c>
      <c r="AM10" s="5" t="s">
        <v>1333</v>
      </c>
      <c r="AN10" s="5">
        <v>13960</v>
      </c>
      <c r="AO10" s="5" t="s">
        <v>1426</v>
      </c>
      <c r="AP10" s="5" t="s">
        <v>1335</v>
      </c>
      <c r="AQ10" s="4" t="s">
        <v>1336</v>
      </c>
      <c r="AR10" s="5" t="s">
        <v>12476</v>
      </c>
      <c r="AS10" s="4" t="s">
        <v>1427</v>
      </c>
      <c r="AT10" s="5" t="s">
        <v>1428</v>
      </c>
      <c r="AU10" s="5" t="s">
        <v>41</v>
      </c>
      <c r="AV10" s="4" t="s">
        <v>1429</v>
      </c>
      <c r="AW10" s="5" t="s">
        <v>129</v>
      </c>
      <c r="AX10" s="4" t="s">
        <v>1430</v>
      </c>
      <c r="AY10" s="5" t="s">
        <v>1431</v>
      </c>
      <c r="AZ10" s="5" t="s">
        <v>11</v>
      </c>
      <c r="BA10" s="4" t="s">
        <v>1432</v>
      </c>
      <c r="BB10" s="5" t="s">
        <v>1433</v>
      </c>
      <c r="BC10" s="5" t="s">
        <v>1424</v>
      </c>
      <c r="BD10" s="5" t="s">
        <v>1434</v>
      </c>
      <c r="BE10" s="5" t="s">
        <v>25</v>
      </c>
      <c r="BF10" s="5" t="s">
        <v>1333</v>
      </c>
      <c r="BG10" s="4" t="s">
        <v>1435</v>
      </c>
      <c r="BH10" s="5" t="s">
        <v>1343</v>
      </c>
    </row>
    <row r="11" spans="1:60" x14ac:dyDescent="0.25">
      <c r="A11">
        <f t="shared" si="3"/>
        <v>192888</v>
      </c>
      <c r="B11">
        <f t="shared" si="0"/>
        <v>3002120</v>
      </c>
      <c r="C11" s="17" t="str">
        <f t="shared" si="1"/>
        <v>CC</v>
      </c>
      <c r="D11" t="str">
        <f t="shared" si="4"/>
        <v>REGION CENTRE EST</v>
      </c>
      <c r="E11" s="12" t="str">
        <f t="shared" si="2"/>
        <v>TERRAIN</v>
      </c>
      <c r="F11" s="4" t="s">
        <v>1070</v>
      </c>
      <c r="G11" s="4" t="s">
        <v>1436</v>
      </c>
      <c r="H11" s="5">
        <v>1</v>
      </c>
      <c r="I11" s="5"/>
      <c r="J11" s="5">
        <v>2</v>
      </c>
      <c r="K11" s="5" t="s">
        <v>1345</v>
      </c>
      <c r="L11" s="5" t="s">
        <v>1072</v>
      </c>
      <c r="M11" s="5" t="s">
        <v>1071</v>
      </c>
      <c r="N11" s="5" t="s">
        <v>260</v>
      </c>
      <c r="O11" s="5">
        <v>44866</v>
      </c>
      <c r="P11" s="5"/>
      <c r="Q11" s="5" t="s">
        <v>1346</v>
      </c>
      <c r="R11" s="5">
        <v>5</v>
      </c>
      <c r="S11" s="5" t="s">
        <v>18</v>
      </c>
      <c r="T11" s="5" t="s">
        <v>71</v>
      </c>
      <c r="U11" s="6">
        <v>44896</v>
      </c>
      <c r="V11" s="5" t="s">
        <v>1437</v>
      </c>
      <c r="W11" s="4" t="s">
        <v>1329</v>
      </c>
      <c r="X11" s="5" t="s">
        <v>18</v>
      </c>
      <c r="Y11" s="5" t="s">
        <v>1348</v>
      </c>
      <c r="Z11" s="5"/>
      <c r="AA11" s="4" t="s">
        <v>1438</v>
      </c>
      <c r="AB11" s="5" t="s">
        <v>1393</v>
      </c>
      <c r="AC11" s="5"/>
      <c r="AD11" s="5" t="s">
        <v>1393</v>
      </c>
      <c r="AE11" s="5"/>
      <c r="AF11" s="5">
        <v>27939</v>
      </c>
      <c r="AG11" s="5">
        <v>48</v>
      </c>
      <c r="AH11" s="5">
        <v>100</v>
      </c>
      <c r="AI11" s="5" t="s">
        <v>1332</v>
      </c>
      <c r="AJ11" s="5">
        <v>39692</v>
      </c>
      <c r="AK11" s="5">
        <v>16</v>
      </c>
      <c r="AL11" s="5">
        <v>39692</v>
      </c>
      <c r="AM11" s="5" t="s">
        <v>1333</v>
      </c>
      <c r="AN11" s="5">
        <v>71600</v>
      </c>
      <c r="AO11" s="5" t="s">
        <v>1439</v>
      </c>
      <c r="AP11" s="5" t="s">
        <v>1536</v>
      </c>
      <c r="AQ11" s="4" t="s">
        <v>12479</v>
      </c>
      <c r="AR11" s="5" t="s">
        <v>12480</v>
      </c>
      <c r="AS11" s="4"/>
      <c r="AT11" s="5"/>
      <c r="AU11" s="5"/>
      <c r="AV11" s="4" t="s">
        <v>1442</v>
      </c>
      <c r="AW11" s="5" t="s">
        <v>12</v>
      </c>
      <c r="AX11" s="4"/>
      <c r="AY11" s="5"/>
      <c r="AZ11" s="5"/>
      <c r="BA11" s="4" t="s">
        <v>1443</v>
      </c>
      <c r="BB11" s="5" t="s">
        <v>1444</v>
      </c>
      <c r="BC11" s="5" t="s">
        <v>1436</v>
      </c>
      <c r="BD11" s="5" t="s">
        <v>1445</v>
      </c>
      <c r="BE11" s="5" t="s">
        <v>71</v>
      </c>
      <c r="BF11" s="5" t="s">
        <v>1333</v>
      </c>
      <c r="BG11" s="4" t="s">
        <v>1446</v>
      </c>
      <c r="BH11" s="5" t="s">
        <v>1343</v>
      </c>
    </row>
    <row r="12" spans="1:60" x14ac:dyDescent="0.25">
      <c r="A12">
        <f t="shared" si="3"/>
        <v>304908</v>
      </c>
      <c r="B12">
        <f t="shared" si="0"/>
        <v>3102688</v>
      </c>
      <c r="C12" s="17" t="str">
        <f t="shared" si="1"/>
        <v>CC</v>
      </c>
      <c r="D12" t="str">
        <f t="shared" si="4"/>
        <v>REGION ILE DE FRANCE NORD</v>
      </c>
      <c r="E12" s="12" t="str">
        <f t="shared" si="2"/>
        <v>TERRAIN</v>
      </c>
      <c r="F12" s="4" t="s">
        <v>572</v>
      </c>
      <c r="G12" s="4" t="s">
        <v>1447</v>
      </c>
      <c r="H12" s="5">
        <v>1</v>
      </c>
      <c r="I12" s="5"/>
      <c r="J12" s="5">
        <v>1</v>
      </c>
      <c r="K12" s="5" t="s">
        <v>1325</v>
      </c>
      <c r="L12" s="5" t="s">
        <v>574</v>
      </c>
      <c r="M12" s="5" t="s">
        <v>573</v>
      </c>
      <c r="N12" s="5"/>
      <c r="O12" s="5"/>
      <c r="P12" s="5"/>
      <c r="Q12" s="5"/>
      <c r="R12" s="5"/>
      <c r="S12" s="5"/>
      <c r="T12" s="5" t="s">
        <v>25</v>
      </c>
      <c r="U12" s="6">
        <v>44409</v>
      </c>
      <c r="V12" s="5" t="s">
        <v>1363</v>
      </c>
      <c r="W12" s="4" t="s">
        <v>1329</v>
      </c>
      <c r="X12" s="5" t="s">
        <v>18</v>
      </c>
      <c r="Y12" s="5"/>
      <c r="Z12" s="5"/>
      <c r="AA12" s="4" t="s">
        <v>1448</v>
      </c>
      <c r="AB12" s="5"/>
      <c r="AC12" s="5"/>
      <c r="AD12" s="5" t="s">
        <v>1331</v>
      </c>
      <c r="AE12" s="5"/>
      <c r="AF12" s="5">
        <v>28479</v>
      </c>
      <c r="AG12" s="5">
        <v>46</v>
      </c>
      <c r="AH12" s="5">
        <v>100</v>
      </c>
      <c r="AI12" s="5" t="s">
        <v>1332</v>
      </c>
      <c r="AJ12" s="5">
        <v>44228</v>
      </c>
      <c r="AK12" s="5">
        <v>3</v>
      </c>
      <c r="AL12" s="5">
        <v>44228</v>
      </c>
      <c r="AM12" s="5" t="s">
        <v>1333</v>
      </c>
      <c r="AN12" s="5">
        <v>59650</v>
      </c>
      <c r="AO12" s="5" t="s">
        <v>1449</v>
      </c>
      <c r="AP12" s="5" t="s">
        <v>12477</v>
      </c>
      <c r="AQ12" s="4" t="s">
        <v>1351</v>
      </c>
      <c r="AR12" s="5" t="s">
        <v>12478</v>
      </c>
      <c r="AS12" s="4" t="s">
        <v>1450</v>
      </c>
      <c r="AT12" s="5" t="s">
        <v>1451</v>
      </c>
      <c r="AU12" s="5" t="s">
        <v>41</v>
      </c>
      <c r="AV12" s="4" t="s">
        <v>1452</v>
      </c>
      <c r="AW12" s="5" t="s">
        <v>230</v>
      </c>
      <c r="AX12" s="4" t="s">
        <v>1453</v>
      </c>
      <c r="AY12" s="5" t="s">
        <v>1454</v>
      </c>
      <c r="AZ12" s="5" t="s">
        <v>11</v>
      </c>
      <c r="BA12" s="4" t="s">
        <v>1455</v>
      </c>
      <c r="BB12" s="5" t="s">
        <v>1456</v>
      </c>
      <c r="BC12" s="5" t="s">
        <v>1447</v>
      </c>
      <c r="BD12" s="5" t="s">
        <v>1457</v>
      </c>
      <c r="BE12" s="5" t="s">
        <v>25</v>
      </c>
      <c r="BF12" s="5" t="s">
        <v>1333</v>
      </c>
      <c r="BG12" s="4" t="s">
        <v>1458</v>
      </c>
      <c r="BH12" s="5" t="s">
        <v>1343</v>
      </c>
    </row>
    <row r="13" spans="1:60" x14ac:dyDescent="0.25">
      <c r="A13">
        <f t="shared" si="3"/>
        <v>306354</v>
      </c>
      <c r="B13">
        <f t="shared" si="0"/>
        <v>7024276</v>
      </c>
      <c r="C13" s="17" t="str">
        <f t="shared" si="1"/>
        <v>CC</v>
      </c>
      <c r="D13" t="str">
        <f t="shared" si="4"/>
        <v>REGION GRAND SUD</v>
      </c>
      <c r="E13" s="12" t="str">
        <f t="shared" si="2"/>
        <v>TERRAIN</v>
      </c>
      <c r="F13" s="4" t="s">
        <v>1459</v>
      </c>
      <c r="G13" s="4" t="s">
        <v>1460</v>
      </c>
      <c r="H13" s="5">
        <v>1</v>
      </c>
      <c r="I13" s="5"/>
      <c r="J13" s="5">
        <v>1</v>
      </c>
      <c r="K13" s="5" t="s">
        <v>1325</v>
      </c>
      <c r="L13" s="5" t="s">
        <v>92</v>
      </c>
      <c r="M13" s="5" t="s">
        <v>882</v>
      </c>
      <c r="N13" s="5"/>
      <c r="O13" s="5"/>
      <c r="P13" s="5"/>
      <c r="Q13" s="5"/>
      <c r="R13" s="5"/>
      <c r="S13" s="5"/>
      <c r="T13" s="5" t="s">
        <v>245</v>
      </c>
      <c r="U13" s="6">
        <v>45566</v>
      </c>
      <c r="V13" s="5" t="s">
        <v>1328</v>
      </c>
      <c r="W13" s="4" t="s">
        <v>1329</v>
      </c>
      <c r="X13" s="5" t="s">
        <v>18</v>
      </c>
      <c r="Y13" s="5"/>
      <c r="Z13" s="5"/>
      <c r="AA13" s="4" t="s">
        <v>1461</v>
      </c>
      <c r="AB13" s="5"/>
      <c r="AC13" s="5"/>
      <c r="AD13" s="5" t="s">
        <v>1331</v>
      </c>
      <c r="AE13" s="5"/>
      <c r="AF13" s="5">
        <v>28339</v>
      </c>
      <c r="AG13" s="5">
        <v>47</v>
      </c>
      <c r="AH13" s="5">
        <v>100</v>
      </c>
      <c r="AI13" s="5" t="s">
        <v>1332</v>
      </c>
      <c r="AJ13" s="5">
        <v>45566</v>
      </c>
      <c r="AK13" s="5">
        <v>0</v>
      </c>
      <c r="AL13" s="5">
        <v>45566</v>
      </c>
      <c r="AM13" s="5" t="s">
        <v>1333</v>
      </c>
      <c r="AN13" s="5">
        <v>13720</v>
      </c>
      <c r="AO13" s="5" t="s">
        <v>1462</v>
      </c>
      <c r="AP13" s="5" t="s">
        <v>1335</v>
      </c>
      <c r="AQ13" s="4" t="s">
        <v>1336</v>
      </c>
      <c r="AR13" s="5" t="s">
        <v>12476</v>
      </c>
      <c r="AS13" s="4" t="s">
        <v>1427</v>
      </c>
      <c r="AT13" s="5" t="s">
        <v>1428</v>
      </c>
      <c r="AU13" s="5" t="s">
        <v>41</v>
      </c>
      <c r="AV13" s="4" t="s">
        <v>1429</v>
      </c>
      <c r="AW13" s="5" t="s">
        <v>129</v>
      </c>
      <c r="AX13" s="4" t="s">
        <v>5448</v>
      </c>
      <c r="AY13" s="5" t="s">
        <v>5452</v>
      </c>
      <c r="AZ13" s="5" t="s">
        <v>1357</v>
      </c>
      <c r="BA13" s="4" t="s">
        <v>7090</v>
      </c>
      <c r="BB13" s="5" t="s">
        <v>11112</v>
      </c>
      <c r="BC13" s="4" t="s">
        <v>1460</v>
      </c>
      <c r="BD13" s="5" t="s">
        <v>1463</v>
      </c>
      <c r="BE13" s="5" t="s">
        <v>245</v>
      </c>
      <c r="BF13" s="5" t="s">
        <v>1333</v>
      </c>
      <c r="BG13" s="4" t="s">
        <v>1464</v>
      </c>
      <c r="BH13" s="5" t="s">
        <v>1343</v>
      </c>
    </row>
    <row r="14" spans="1:60" x14ac:dyDescent="0.25">
      <c r="A14">
        <f t="shared" si="3"/>
        <v>300232</v>
      </c>
      <c r="B14">
        <f t="shared" si="0"/>
        <v>7009849</v>
      </c>
      <c r="C14" s="17" t="str">
        <f t="shared" si="1"/>
        <v>ASSISTANTE</v>
      </c>
      <c r="D14" t="str">
        <f t="shared" si="4"/>
        <v>REGION GRAND SUD</v>
      </c>
      <c r="E14" s="12" t="str">
        <f t="shared" si="2"/>
        <v>TERRAIN</v>
      </c>
      <c r="F14" s="4" t="s">
        <v>1465</v>
      </c>
      <c r="G14" s="4" t="s">
        <v>1466</v>
      </c>
      <c r="H14" s="5">
        <v>1</v>
      </c>
      <c r="I14" s="5"/>
      <c r="J14" s="5">
        <v>2</v>
      </c>
      <c r="K14" s="5" t="s">
        <v>1345</v>
      </c>
      <c r="L14" s="5" t="s">
        <v>1467</v>
      </c>
      <c r="M14" s="5" t="s">
        <v>1468</v>
      </c>
      <c r="N14" s="5"/>
      <c r="O14" s="5"/>
      <c r="P14" s="5"/>
      <c r="Q14" s="5"/>
      <c r="R14" s="5"/>
      <c r="S14" s="5"/>
      <c r="T14" s="5" t="s">
        <v>1469</v>
      </c>
      <c r="U14" s="6">
        <v>40420</v>
      </c>
      <c r="V14" s="5" t="s">
        <v>1470</v>
      </c>
      <c r="W14" s="4" t="s">
        <v>1392</v>
      </c>
      <c r="X14" s="5" t="s">
        <v>1471</v>
      </c>
      <c r="Y14" s="5"/>
      <c r="Z14" s="5"/>
      <c r="AA14" s="4"/>
      <c r="AB14" s="5"/>
      <c r="AC14" s="5"/>
      <c r="AD14" s="5">
        <v>4</v>
      </c>
      <c r="AE14" s="5"/>
      <c r="AF14" s="5">
        <v>32558</v>
      </c>
      <c r="AG14" s="5">
        <v>35</v>
      </c>
      <c r="AH14" s="5">
        <v>100</v>
      </c>
      <c r="AI14" s="5" t="s">
        <v>1332</v>
      </c>
      <c r="AJ14" s="5">
        <v>40420</v>
      </c>
      <c r="AK14" s="5">
        <v>14</v>
      </c>
      <c r="AL14" s="5">
        <v>40420</v>
      </c>
      <c r="AM14" s="5"/>
      <c r="AN14" s="5">
        <v>83210</v>
      </c>
      <c r="AO14" s="5" t="s">
        <v>1472</v>
      </c>
      <c r="AP14" s="5" t="s">
        <v>1335</v>
      </c>
      <c r="AQ14" s="4" t="s">
        <v>1336</v>
      </c>
      <c r="AR14" s="5" t="s">
        <v>12476</v>
      </c>
      <c r="AS14" s="4" t="s">
        <v>1473</v>
      </c>
      <c r="AT14" s="5" t="s">
        <v>1474</v>
      </c>
      <c r="AU14" s="5" t="s">
        <v>41</v>
      </c>
      <c r="AV14" s="4" t="s">
        <v>1475</v>
      </c>
      <c r="AW14" s="5" t="s">
        <v>58</v>
      </c>
      <c r="AX14" s="4"/>
      <c r="AY14" s="5"/>
      <c r="AZ14" s="5"/>
      <c r="BA14" s="4"/>
      <c r="BB14" s="5"/>
      <c r="BC14" s="5"/>
      <c r="BD14" s="5"/>
      <c r="BE14" s="5"/>
      <c r="BF14" s="5"/>
      <c r="BG14" s="4"/>
      <c r="BH14" s="5"/>
    </row>
    <row r="15" spans="1:60" x14ac:dyDescent="0.25">
      <c r="A15">
        <f t="shared" si="3"/>
        <v>305170</v>
      </c>
      <c r="B15">
        <f t="shared" si="0"/>
        <v>7017426</v>
      </c>
      <c r="C15" s="17" t="str">
        <f t="shared" si="1"/>
        <v>CC</v>
      </c>
      <c r="D15" t="str">
        <f t="shared" si="4"/>
        <v>REGION GRAND SUD</v>
      </c>
      <c r="E15" s="12" t="str">
        <f t="shared" si="2"/>
        <v>TERRAIN</v>
      </c>
      <c r="F15" s="4" t="s">
        <v>1476</v>
      </c>
      <c r="G15" s="4" t="s">
        <v>1477</v>
      </c>
      <c r="H15" s="5">
        <v>1</v>
      </c>
      <c r="I15" s="5"/>
      <c r="J15" s="5">
        <v>1</v>
      </c>
      <c r="K15" s="5" t="s">
        <v>1325</v>
      </c>
      <c r="L15" s="5" t="s">
        <v>896</v>
      </c>
      <c r="M15" s="5" t="s">
        <v>1468</v>
      </c>
      <c r="N15" s="5"/>
      <c r="O15" s="5"/>
      <c r="P15" s="5"/>
      <c r="Q15" s="5"/>
      <c r="R15" s="5"/>
      <c r="S15" s="5"/>
      <c r="T15" s="5" t="s">
        <v>260</v>
      </c>
      <c r="U15" s="6">
        <v>44896</v>
      </c>
      <c r="V15" s="5" t="s">
        <v>1347</v>
      </c>
      <c r="W15" s="4" t="s">
        <v>1329</v>
      </c>
      <c r="X15" s="5" t="s">
        <v>18</v>
      </c>
      <c r="Y15" s="5" t="s">
        <v>1348</v>
      </c>
      <c r="Z15" s="5"/>
      <c r="AA15" s="4" t="s">
        <v>1478</v>
      </c>
      <c r="AB15" s="5"/>
      <c r="AC15" s="5"/>
      <c r="AD15" s="5" t="s">
        <v>1331</v>
      </c>
      <c r="AE15" s="5"/>
      <c r="AF15" s="5">
        <v>34180</v>
      </c>
      <c r="AG15" s="5">
        <v>31</v>
      </c>
      <c r="AH15" s="5">
        <v>100</v>
      </c>
      <c r="AI15" s="5" t="s">
        <v>1332</v>
      </c>
      <c r="AJ15" s="5">
        <v>43497</v>
      </c>
      <c r="AK15" s="5">
        <v>5</v>
      </c>
      <c r="AL15" s="5">
        <v>43497</v>
      </c>
      <c r="AM15" s="5" t="s">
        <v>1333</v>
      </c>
      <c r="AN15" s="5">
        <v>83210</v>
      </c>
      <c r="AO15" s="5" t="s">
        <v>1472</v>
      </c>
      <c r="AP15" s="5" t="s">
        <v>1335</v>
      </c>
      <c r="AQ15" s="4" t="s">
        <v>1336</v>
      </c>
      <c r="AR15" s="5" t="s">
        <v>12476</v>
      </c>
      <c r="AS15" s="4" t="s">
        <v>1473</v>
      </c>
      <c r="AT15" s="5" t="s">
        <v>1474</v>
      </c>
      <c r="AU15" s="5" t="s">
        <v>41</v>
      </c>
      <c r="AV15" s="4" t="s">
        <v>1475</v>
      </c>
      <c r="AW15" s="5" t="s">
        <v>58</v>
      </c>
      <c r="AX15" s="4" t="s">
        <v>1479</v>
      </c>
      <c r="AY15" s="5" t="s">
        <v>1480</v>
      </c>
      <c r="AZ15" s="5" t="s">
        <v>11</v>
      </c>
      <c r="BA15" s="4" t="s">
        <v>1481</v>
      </c>
      <c r="BB15" s="5" t="s">
        <v>1482</v>
      </c>
      <c r="BC15" s="4" t="s">
        <v>1477</v>
      </c>
      <c r="BD15" s="5" t="s">
        <v>1483</v>
      </c>
      <c r="BE15" s="5" t="s">
        <v>260</v>
      </c>
      <c r="BF15" s="5" t="s">
        <v>1333</v>
      </c>
      <c r="BG15" s="4" t="s">
        <v>1484</v>
      </c>
      <c r="BH15" s="5" t="s">
        <v>1343</v>
      </c>
    </row>
    <row r="16" spans="1:60" x14ac:dyDescent="0.25">
      <c r="A16">
        <f t="shared" si="3"/>
        <v>301754</v>
      </c>
      <c r="B16">
        <f t="shared" si="0"/>
        <v>3100977</v>
      </c>
      <c r="C16" s="17" t="str">
        <f t="shared" si="1"/>
        <v>CC</v>
      </c>
      <c r="D16" t="str">
        <f t="shared" si="4"/>
        <v>REGION GRAND SUD</v>
      </c>
      <c r="E16" s="12" t="str">
        <f t="shared" si="2"/>
        <v>TERRAIN</v>
      </c>
      <c r="F16" s="4" t="s">
        <v>1485</v>
      </c>
      <c r="G16" s="4" t="s">
        <v>1486</v>
      </c>
      <c r="H16" s="5">
        <v>1</v>
      </c>
      <c r="I16" s="5"/>
      <c r="J16" s="5">
        <v>1</v>
      </c>
      <c r="K16" s="5" t="s">
        <v>1325</v>
      </c>
      <c r="L16" s="5" t="s">
        <v>1266</v>
      </c>
      <c r="M16" s="5" t="s">
        <v>1468</v>
      </c>
      <c r="N16" s="5" t="s">
        <v>60</v>
      </c>
      <c r="O16" s="5">
        <v>44501</v>
      </c>
      <c r="P16" s="5"/>
      <c r="Q16" s="5" t="s">
        <v>1346</v>
      </c>
      <c r="R16" s="5">
        <v>5</v>
      </c>
      <c r="S16" s="5" t="s">
        <v>5</v>
      </c>
      <c r="T16" s="5" t="s">
        <v>3</v>
      </c>
      <c r="U16" s="6">
        <v>44531</v>
      </c>
      <c r="V16" s="5" t="s">
        <v>1487</v>
      </c>
      <c r="W16" s="4" t="s">
        <v>1329</v>
      </c>
      <c r="X16" s="5" t="s">
        <v>5</v>
      </c>
      <c r="Y16" s="5" t="s">
        <v>1348</v>
      </c>
      <c r="Z16" s="5"/>
      <c r="AA16" s="4" t="s">
        <v>1363</v>
      </c>
      <c r="AB16" s="5">
        <v>6</v>
      </c>
      <c r="AC16" s="5"/>
      <c r="AD16" s="5">
        <v>6</v>
      </c>
      <c r="AE16" s="5"/>
      <c r="AF16" s="5">
        <v>25111</v>
      </c>
      <c r="AG16" s="5">
        <v>56</v>
      </c>
      <c r="AH16" s="5">
        <v>100</v>
      </c>
      <c r="AI16" s="5" t="s">
        <v>1332</v>
      </c>
      <c r="AJ16" s="5">
        <v>41638</v>
      </c>
      <c r="AK16" s="5">
        <v>10</v>
      </c>
      <c r="AL16" s="5">
        <v>41638</v>
      </c>
      <c r="AM16" s="5" t="s">
        <v>1333</v>
      </c>
      <c r="AN16" s="5">
        <v>83210</v>
      </c>
      <c r="AO16" s="5" t="s">
        <v>1488</v>
      </c>
      <c r="AP16" s="5" t="s">
        <v>1335</v>
      </c>
      <c r="AQ16" s="4" t="s">
        <v>1336</v>
      </c>
      <c r="AR16" s="5" t="s">
        <v>12476</v>
      </c>
      <c r="AS16" s="4" t="s">
        <v>1473</v>
      </c>
      <c r="AT16" s="5" t="s">
        <v>1474</v>
      </c>
      <c r="AU16" s="5" t="s">
        <v>41</v>
      </c>
      <c r="AV16" s="4" t="s">
        <v>1475</v>
      </c>
      <c r="AW16" s="5" t="s">
        <v>58</v>
      </c>
      <c r="AX16" s="4" t="s">
        <v>1489</v>
      </c>
      <c r="AY16" s="5" t="s">
        <v>1490</v>
      </c>
      <c r="AZ16" s="5" t="s">
        <v>11</v>
      </c>
      <c r="BA16" s="4" t="s">
        <v>1491</v>
      </c>
      <c r="BB16" s="5" t="s">
        <v>1492</v>
      </c>
      <c r="BC16" s="4" t="s">
        <v>1486</v>
      </c>
      <c r="BD16" s="5" t="s">
        <v>1493</v>
      </c>
      <c r="BE16" s="5" t="s">
        <v>3</v>
      </c>
      <c r="BF16" s="5" t="s">
        <v>1333</v>
      </c>
      <c r="BG16" s="4" t="s">
        <v>1494</v>
      </c>
      <c r="BH16" s="5" t="s">
        <v>1343</v>
      </c>
    </row>
    <row r="17" spans="1:60" x14ac:dyDescent="0.25">
      <c r="A17">
        <f t="shared" si="3"/>
        <v>305791</v>
      </c>
      <c r="B17">
        <f t="shared" si="0"/>
        <v>7023255</v>
      </c>
      <c r="C17" s="17" t="str">
        <f t="shared" si="1"/>
        <v>CC</v>
      </c>
      <c r="D17" t="str">
        <f t="shared" si="4"/>
        <v>REGION GRAND SUD</v>
      </c>
      <c r="E17" s="12" t="str">
        <f t="shared" si="2"/>
        <v>TERRAIN</v>
      </c>
      <c r="F17" s="4" t="s">
        <v>1495</v>
      </c>
      <c r="G17" s="4" t="s">
        <v>1496</v>
      </c>
      <c r="H17" s="5">
        <v>1</v>
      </c>
      <c r="I17" s="5"/>
      <c r="J17" s="5">
        <v>1</v>
      </c>
      <c r="K17" s="5" t="s">
        <v>1325</v>
      </c>
      <c r="L17" s="5" t="s">
        <v>64</v>
      </c>
      <c r="M17" s="5" t="s">
        <v>1497</v>
      </c>
      <c r="N17" s="5"/>
      <c r="O17" s="5"/>
      <c r="P17" s="5"/>
      <c r="Q17" s="5"/>
      <c r="R17" s="5"/>
      <c r="S17" s="5"/>
      <c r="T17" s="5" t="s">
        <v>25</v>
      </c>
      <c r="U17" s="6">
        <v>45413</v>
      </c>
      <c r="V17" s="5" t="s">
        <v>1363</v>
      </c>
      <c r="W17" s="4" t="s">
        <v>1329</v>
      </c>
      <c r="X17" s="5" t="s">
        <v>18</v>
      </c>
      <c r="Y17" s="5"/>
      <c r="Z17" s="5"/>
      <c r="AA17" s="4" t="s">
        <v>1498</v>
      </c>
      <c r="AB17" s="5"/>
      <c r="AC17" s="5"/>
      <c r="AD17" s="5" t="s">
        <v>1331</v>
      </c>
      <c r="AE17" s="5"/>
      <c r="AF17" s="5">
        <v>24596</v>
      </c>
      <c r="AG17" s="5">
        <v>57</v>
      </c>
      <c r="AH17" s="5">
        <v>100</v>
      </c>
      <c r="AI17" s="5" t="s">
        <v>1332</v>
      </c>
      <c r="AJ17" s="5">
        <v>45292</v>
      </c>
      <c r="AK17" s="5">
        <v>0</v>
      </c>
      <c r="AL17" s="5">
        <v>45292</v>
      </c>
      <c r="AM17" s="5" t="s">
        <v>1333</v>
      </c>
      <c r="AN17" s="5">
        <v>83000</v>
      </c>
      <c r="AO17" s="5" t="s">
        <v>1499</v>
      </c>
      <c r="AP17" s="5" t="s">
        <v>1335</v>
      </c>
      <c r="AQ17" s="4" t="s">
        <v>1336</v>
      </c>
      <c r="AR17" s="5" t="s">
        <v>12476</v>
      </c>
      <c r="AS17" s="4" t="s">
        <v>1473</v>
      </c>
      <c r="AT17" s="5" t="s">
        <v>1474</v>
      </c>
      <c r="AU17" s="5" t="s">
        <v>41</v>
      </c>
      <c r="AV17" s="4" t="s">
        <v>1475</v>
      </c>
      <c r="AW17" s="5" t="s">
        <v>58</v>
      </c>
      <c r="AX17" s="4" t="s">
        <v>1479</v>
      </c>
      <c r="AY17" s="5" t="s">
        <v>1480</v>
      </c>
      <c r="AZ17" s="5" t="s">
        <v>11</v>
      </c>
      <c r="BA17" s="4" t="s">
        <v>1481</v>
      </c>
      <c r="BB17" s="5" t="s">
        <v>1482</v>
      </c>
      <c r="BC17" s="5" t="s">
        <v>1496</v>
      </c>
      <c r="BD17" s="5" t="s">
        <v>1500</v>
      </c>
      <c r="BE17" s="5" t="s">
        <v>25</v>
      </c>
      <c r="BF17" s="5" t="s">
        <v>1333</v>
      </c>
      <c r="BG17" s="4" t="s">
        <v>1501</v>
      </c>
      <c r="BH17" s="5" t="s">
        <v>1343</v>
      </c>
    </row>
    <row r="18" spans="1:60" x14ac:dyDescent="0.25">
      <c r="A18">
        <f t="shared" si="3"/>
        <v>305633</v>
      </c>
      <c r="B18">
        <f t="shared" si="0"/>
        <v>7022753</v>
      </c>
      <c r="C18" s="17" t="str">
        <f t="shared" si="1"/>
        <v>CC</v>
      </c>
      <c r="D18" t="str">
        <f t="shared" si="4"/>
        <v>REGION GRAND OUEST</v>
      </c>
      <c r="E18" s="12" t="str">
        <f t="shared" si="2"/>
        <v>TERRAIN</v>
      </c>
      <c r="F18" s="4" t="s">
        <v>1502</v>
      </c>
      <c r="G18" s="4" t="s">
        <v>1503</v>
      </c>
      <c r="H18" s="5">
        <v>1</v>
      </c>
      <c r="I18" s="5"/>
      <c r="J18" s="5">
        <v>2</v>
      </c>
      <c r="K18" s="5" t="s">
        <v>1345</v>
      </c>
      <c r="L18" s="5" t="s">
        <v>726</v>
      </c>
      <c r="M18" s="5" t="s">
        <v>1504</v>
      </c>
      <c r="N18" s="5" t="s">
        <v>245</v>
      </c>
      <c r="O18" s="5">
        <v>45505</v>
      </c>
      <c r="P18" s="5"/>
      <c r="Q18" s="5" t="s">
        <v>1346</v>
      </c>
      <c r="R18" s="5">
        <v>5</v>
      </c>
      <c r="S18" s="5" t="s">
        <v>18</v>
      </c>
      <c r="T18" s="5" t="s">
        <v>260</v>
      </c>
      <c r="U18" s="6">
        <v>45536</v>
      </c>
      <c r="V18" s="5" t="s">
        <v>1347</v>
      </c>
      <c r="W18" s="4" t="s">
        <v>1329</v>
      </c>
      <c r="X18" s="5" t="s">
        <v>18</v>
      </c>
      <c r="Y18" s="5" t="s">
        <v>1348</v>
      </c>
      <c r="Z18" s="5"/>
      <c r="AA18" s="4" t="s">
        <v>1505</v>
      </c>
      <c r="AB18" s="5" t="s">
        <v>1331</v>
      </c>
      <c r="AC18" s="5"/>
      <c r="AD18" s="5" t="s">
        <v>1331</v>
      </c>
      <c r="AE18" s="5"/>
      <c r="AF18" s="5">
        <v>27782</v>
      </c>
      <c r="AG18" s="5">
        <v>48</v>
      </c>
      <c r="AH18" s="5">
        <v>100</v>
      </c>
      <c r="AI18" s="5" t="s">
        <v>1332</v>
      </c>
      <c r="AJ18" s="5">
        <v>45170</v>
      </c>
      <c r="AK18" s="5">
        <v>1</v>
      </c>
      <c r="AL18" s="5">
        <v>45170</v>
      </c>
      <c r="AM18" s="5" t="s">
        <v>1333</v>
      </c>
      <c r="AN18" s="5">
        <v>61240</v>
      </c>
      <c r="AO18" s="5" t="s">
        <v>1506</v>
      </c>
      <c r="AP18" s="5" t="s">
        <v>1413</v>
      </c>
      <c r="AQ18" s="4" t="s">
        <v>1414</v>
      </c>
      <c r="AR18" s="5" t="s">
        <v>19</v>
      </c>
      <c r="AS18" s="4" t="s">
        <v>1507</v>
      </c>
      <c r="AT18" s="5" t="s">
        <v>1508</v>
      </c>
      <c r="AU18" s="5" t="s">
        <v>41</v>
      </c>
      <c r="AV18" s="4" t="s">
        <v>1509</v>
      </c>
      <c r="AW18" s="5" t="s">
        <v>375</v>
      </c>
      <c r="AX18" s="4" t="s">
        <v>1510</v>
      </c>
      <c r="AY18" s="5" t="s">
        <v>1511</v>
      </c>
      <c r="AZ18" s="5" t="s">
        <v>11</v>
      </c>
      <c r="BA18" s="4" t="s">
        <v>1512</v>
      </c>
      <c r="BB18" s="5" t="s">
        <v>1513</v>
      </c>
      <c r="BC18" s="4" t="s">
        <v>1503</v>
      </c>
      <c r="BD18" s="5" t="s">
        <v>1514</v>
      </c>
      <c r="BE18" s="5" t="s">
        <v>260</v>
      </c>
      <c r="BF18" s="5" t="s">
        <v>1333</v>
      </c>
      <c r="BG18" s="4" t="s">
        <v>1515</v>
      </c>
      <c r="BH18" s="5" t="s">
        <v>1343</v>
      </c>
    </row>
    <row r="19" spans="1:60" x14ac:dyDescent="0.25">
      <c r="A19">
        <f t="shared" si="3"/>
        <v>305189</v>
      </c>
      <c r="B19">
        <f t="shared" si="0"/>
        <v>7020426</v>
      </c>
      <c r="C19" s="17" t="str">
        <f t="shared" si="1"/>
        <v>CC</v>
      </c>
      <c r="D19" t="str">
        <f t="shared" si="4"/>
        <v>REGION GRAND SUD</v>
      </c>
      <c r="E19" s="12" t="str">
        <f t="shared" si="2"/>
        <v>TERRAIN</v>
      </c>
      <c r="F19" s="4" t="s">
        <v>1516</v>
      </c>
      <c r="G19" s="4" t="s">
        <v>1517</v>
      </c>
      <c r="H19" s="5">
        <v>1</v>
      </c>
      <c r="I19" s="5"/>
      <c r="J19" s="5">
        <v>1</v>
      </c>
      <c r="K19" s="5" t="s">
        <v>1325</v>
      </c>
      <c r="L19" s="5" t="s">
        <v>1518</v>
      </c>
      <c r="M19" s="5" t="s">
        <v>1519</v>
      </c>
      <c r="N19" s="5"/>
      <c r="O19" s="5"/>
      <c r="P19" s="5"/>
      <c r="Q19" s="5"/>
      <c r="R19" s="5"/>
      <c r="S19" s="5"/>
      <c r="T19" s="5" t="s">
        <v>25</v>
      </c>
      <c r="U19" s="6">
        <v>44652</v>
      </c>
      <c r="V19" s="5" t="s">
        <v>1363</v>
      </c>
      <c r="W19" s="4" t="s">
        <v>1329</v>
      </c>
      <c r="X19" s="5" t="s">
        <v>18</v>
      </c>
      <c r="Y19" s="5"/>
      <c r="Z19" s="5"/>
      <c r="AA19" s="4" t="s">
        <v>1520</v>
      </c>
      <c r="AB19" s="5"/>
      <c r="AC19" s="5"/>
      <c r="AD19" s="5" t="s">
        <v>1331</v>
      </c>
      <c r="AE19" s="5"/>
      <c r="AF19" s="5">
        <v>28047</v>
      </c>
      <c r="AG19" s="5">
        <v>48</v>
      </c>
      <c r="AH19" s="5">
        <v>100</v>
      </c>
      <c r="AI19" s="5" t="s">
        <v>1332</v>
      </c>
      <c r="AJ19" s="5">
        <v>44470</v>
      </c>
      <c r="AK19" s="5">
        <v>3</v>
      </c>
      <c r="AL19" s="5">
        <v>44470</v>
      </c>
      <c r="AM19" s="5" t="s">
        <v>1333</v>
      </c>
      <c r="AN19" s="5">
        <v>38330</v>
      </c>
      <c r="AO19" s="5" t="s">
        <v>1521</v>
      </c>
      <c r="AP19" s="5" t="s">
        <v>1335</v>
      </c>
      <c r="AQ19" s="4" t="s">
        <v>1336</v>
      </c>
      <c r="AR19" s="5" t="s">
        <v>12476</v>
      </c>
      <c r="AS19" s="4" t="s">
        <v>1522</v>
      </c>
      <c r="AT19" s="5" t="s">
        <v>1523</v>
      </c>
      <c r="AU19" s="5" t="s">
        <v>41</v>
      </c>
      <c r="AV19" s="4" t="s">
        <v>1524</v>
      </c>
      <c r="AW19" s="5" t="s">
        <v>93</v>
      </c>
      <c r="AX19" s="4"/>
      <c r="AY19" s="5"/>
      <c r="AZ19" s="5"/>
      <c r="BA19" s="4" t="s">
        <v>1525</v>
      </c>
      <c r="BB19" s="5" t="s">
        <v>1526</v>
      </c>
      <c r="BC19" s="4" t="s">
        <v>1517</v>
      </c>
      <c r="BD19" s="5" t="s">
        <v>1527</v>
      </c>
      <c r="BE19" s="5" t="s">
        <v>25</v>
      </c>
      <c r="BF19" s="5" t="s">
        <v>1333</v>
      </c>
      <c r="BG19" s="4" t="s">
        <v>1528</v>
      </c>
      <c r="BH19" s="5" t="s">
        <v>1343</v>
      </c>
    </row>
    <row r="20" spans="1:60" x14ac:dyDescent="0.25">
      <c r="A20">
        <f t="shared" si="3"/>
        <v>305597</v>
      </c>
      <c r="B20">
        <f t="shared" si="0"/>
        <v>7022578</v>
      </c>
      <c r="C20" s="17" t="str">
        <f t="shared" si="1"/>
        <v>CC</v>
      </c>
      <c r="D20" t="str">
        <f t="shared" si="4"/>
        <v>REGION GRAND SUD</v>
      </c>
      <c r="E20" s="12" t="str">
        <f t="shared" si="2"/>
        <v>TERRAIN</v>
      </c>
      <c r="F20" s="4" t="s">
        <v>1529</v>
      </c>
      <c r="G20" s="4" t="s">
        <v>1530</v>
      </c>
      <c r="H20" s="5">
        <v>1</v>
      </c>
      <c r="I20" s="5"/>
      <c r="J20" s="5">
        <v>2</v>
      </c>
      <c r="K20" s="5" t="s">
        <v>1345</v>
      </c>
      <c r="L20" s="5" t="s">
        <v>1531</v>
      </c>
      <c r="M20" s="5" t="s">
        <v>1532</v>
      </c>
      <c r="N20" s="5"/>
      <c r="O20" s="5"/>
      <c r="P20" s="5"/>
      <c r="Q20" s="5"/>
      <c r="R20" s="5"/>
      <c r="S20" s="5"/>
      <c r="T20" s="5" t="s">
        <v>25</v>
      </c>
      <c r="U20" s="6">
        <v>45261</v>
      </c>
      <c r="V20" s="5" t="s">
        <v>1363</v>
      </c>
      <c r="W20" s="4" t="s">
        <v>1329</v>
      </c>
      <c r="X20" s="5" t="s">
        <v>18</v>
      </c>
      <c r="Y20" s="5"/>
      <c r="Z20" s="5"/>
      <c r="AA20" s="4" t="s">
        <v>1533</v>
      </c>
      <c r="AB20" s="5"/>
      <c r="AC20" s="5"/>
      <c r="AD20" s="5" t="s">
        <v>1331</v>
      </c>
      <c r="AE20" s="5"/>
      <c r="AF20" s="5">
        <v>36033</v>
      </c>
      <c r="AG20" s="5">
        <v>26</v>
      </c>
      <c r="AH20" s="5">
        <v>100</v>
      </c>
      <c r="AI20" s="5" t="s">
        <v>1332</v>
      </c>
      <c r="AJ20" s="5">
        <v>45078</v>
      </c>
      <c r="AK20" s="5">
        <v>1</v>
      </c>
      <c r="AL20" s="5">
        <v>45078</v>
      </c>
      <c r="AM20" s="5" t="s">
        <v>1333</v>
      </c>
      <c r="AN20" s="5">
        <v>73100</v>
      </c>
      <c r="AO20" s="5" t="s">
        <v>1534</v>
      </c>
      <c r="AP20" s="5" t="s">
        <v>1335</v>
      </c>
      <c r="AQ20" s="4" t="s">
        <v>1336</v>
      </c>
      <c r="AR20" s="5" t="s">
        <v>12476</v>
      </c>
      <c r="AS20" s="4" t="s">
        <v>1440</v>
      </c>
      <c r="AT20" s="5" t="s">
        <v>1441</v>
      </c>
      <c r="AU20" s="5" t="s">
        <v>41</v>
      </c>
      <c r="AV20" s="4" t="s">
        <v>1537</v>
      </c>
      <c r="AW20" s="5" t="s">
        <v>31</v>
      </c>
      <c r="AX20" s="4" t="s">
        <v>1538</v>
      </c>
      <c r="AY20" s="5" t="s">
        <v>1539</v>
      </c>
      <c r="AZ20" s="5" t="s">
        <v>11</v>
      </c>
      <c r="BA20" s="4" t="s">
        <v>1540</v>
      </c>
      <c r="BB20" s="5" t="s">
        <v>1541</v>
      </c>
      <c r="BC20" s="4" t="s">
        <v>1530</v>
      </c>
      <c r="BD20" s="5" t="s">
        <v>1542</v>
      </c>
      <c r="BE20" s="5" t="s">
        <v>25</v>
      </c>
      <c r="BF20" s="5" t="s">
        <v>1333</v>
      </c>
      <c r="BG20" s="4" t="s">
        <v>1543</v>
      </c>
      <c r="BH20" s="5" t="s">
        <v>1343</v>
      </c>
    </row>
    <row r="21" spans="1:60" x14ac:dyDescent="0.25">
      <c r="A21">
        <f t="shared" si="3"/>
        <v>304678</v>
      </c>
      <c r="B21">
        <f t="shared" si="0"/>
        <v>3102519</v>
      </c>
      <c r="C21" s="17" t="str">
        <f t="shared" si="1"/>
        <v>CC</v>
      </c>
      <c r="D21" t="str">
        <f t="shared" si="4"/>
        <v>REGION GRAND OUEST</v>
      </c>
      <c r="E21" s="12" t="str">
        <f t="shared" si="2"/>
        <v>TERRAIN</v>
      </c>
      <c r="F21" s="4" t="s">
        <v>1544</v>
      </c>
      <c r="G21" s="4" t="s">
        <v>1545</v>
      </c>
      <c r="H21" s="5">
        <v>1</v>
      </c>
      <c r="I21" s="5"/>
      <c r="J21" s="5">
        <v>2</v>
      </c>
      <c r="K21" s="5" t="s">
        <v>1345</v>
      </c>
      <c r="L21" s="5" t="s">
        <v>755</v>
      </c>
      <c r="M21" s="5" t="s">
        <v>1546</v>
      </c>
      <c r="N21" s="5"/>
      <c r="O21" s="5"/>
      <c r="P21" s="5"/>
      <c r="Q21" s="5"/>
      <c r="R21" s="5"/>
      <c r="S21" s="5"/>
      <c r="T21" s="5" t="s">
        <v>25</v>
      </c>
      <c r="U21" s="6">
        <v>44317</v>
      </c>
      <c r="V21" s="5" t="s">
        <v>1363</v>
      </c>
      <c r="W21" s="4" t="s">
        <v>1329</v>
      </c>
      <c r="X21" s="5" t="s">
        <v>18</v>
      </c>
      <c r="Y21" s="5"/>
      <c r="Z21" s="5"/>
      <c r="AA21" s="4" t="s">
        <v>1547</v>
      </c>
      <c r="AB21" s="5"/>
      <c r="AC21" s="5"/>
      <c r="AD21" s="5" t="s">
        <v>1331</v>
      </c>
      <c r="AE21" s="5"/>
      <c r="AF21" s="5">
        <v>27055</v>
      </c>
      <c r="AG21" s="5">
        <v>50</v>
      </c>
      <c r="AH21" s="5">
        <v>100</v>
      </c>
      <c r="AI21" s="5" t="s">
        <v>1332</v>
      </c>
      <c r="AJ21" s="5">
        <v>44136</v>
      </c>
      <c r="AK21" s="5">
        <v>4</v>
      </c>
      <c r="AL21" s="5">
        <v>44136</v>
      </c>
      <c r="AM21" s="5" t="s">
        <v>1333</v>
      </c>
      <c r="AN21" s="5">
        <v>44260</v>
      </c>
      <c r="AO21" s="5" t="s">
        <v>1548</v>
      </c>
      <c r="AP21" s="5" t="s">
        <v>1413</v>
      </c>
      <c r="AQ21" s="4" t="s">
        <v>1414</v>
      </c>
      <c r="AR21" s="5" t="s">
        <v>19</v>
      </c>
      <c r="AS21" s="4" t="s">
        <v>1549</v>
      </c>
      <c r="AT21" s="5" t="s">
        <v>1550</v>
      </c>
      <c r="AU21" s="5" t="s">
        <v>41</v>
      </c>
      <c r="AV21" s="4" t="s">
        <v>1551</v>
      </c>
      <c r="AW21" s="5" t="s">
        <v>135</v>
      </c>
      <c r="AX21" s="4" t="s">
        <v>1552</v>
      </c>
      <c r="AY21" s="5" t="s">
        <v>1553</v>
      </c>
      <c r="AZ21" s="5" t="s">
        <v>11</v>
      </c>
      <c r="BA21" s="4" t="s">
        <v>1554</v>
      </c>
      <c r="BB21" s="5" t="s">
        <v>1555</v>
      </c>
      <c r="BC21" s="4" t="s">
        <v>1545</v>
      </c>
      <c r="BD21" s="5" t="s">
        <v>1556</v>
      </c>
      <c r="BE21" s="5" t="s">
        <v>25</v>
      </c>
      <c r="BF21" s="5" t="s">
        <v>1333</v>
      </c>
      <c r="BG21" s="4" t="s">
        <v>1557</v>
      </c>
      <c r="BH21" s="5" t="s">
        <v>1343</v>
      </c>
    </row>
    <row r="22" spans="1:60" x14ac:dyDescent="0.25">
      <c r="A22">
        <f t="shared" si="3"/>
        <v>306461</v>
      </c>
      <c r="B22">
        <f t="shared" si="0"/>
        <v>7024389</v>
      </c>
      <c r="C22" s="17" t="str">
        <f t="shared" si="1"/>
        <v>CC</v>
      </c>
      <c r="D22" t="str">
        <f t="shared" si="4"/>
        <v>REGION CENTRE EST</v>
      </c>
      <c r="E22" s="12" t="str">
        <f t="shared" si="2"/>
        <v>TERRAIN</v>
      </c>
      <c r="F22" s="4" t="s">
        <v>1558</v>
      </c>
      <c r="G22" s="4" t="s">
        <v>1559</v>
      </c>
      <c r="H22" s="5">
        <v>1</v>
      </c>
      <c r="I22" s="5"/>
      <c r="J22" s="5">
        <v>1</v>
      </c>
      <c r="K22" s="5" t="s">
        <v>1325</v>
      </c>
      <c r="L22" s="5" t="s">
        <v>1560</v>
      </c>
      <c r="M22" s="5" t="s">
        <v>1561</v>
      </c>
      <c r="N22" s="5"/>
      <c r="O22" s="5"/>
      <c r="P22" s="5"/>
      <c r="Q22" s="5"/>
      <c r="R22" s="5"/>
      <c r="S22" s="5"/>
      <c r="T22" s="5" t="s">
        <v>245</v>
      </c>
      <c r="U22" s="6">
        <v>45597</v>
      </c>
      <c r="V22" s="5" t="s">
        <v>1328</v>
      </c>
      <c r="W22" s="4" t="s">
        <v>1329</v>
      </c>
      <c r="X22" s="5" t="s">
        <v>18</v>
      </c>
      <c r="Y22" s="5"/>
      <c r="Z22" s="5"/>
      <c r="AA22" s="4" t="s">
        <v>1562</v>
      </c>
      <c r="AB22" s="5"/>
      <c r="AC22" s="5"/>
      <c r="AD22" s="5" t="s">
        <v>1331</v>
      </c>
      <c r="AE22" s="5"/>
      <c r="AF22" s="5">
        <v>35103</v>
      </c>
      <c r="AG22" s="5">
        <v>28</v>
      </c>
      <c r="AH22" s="5">
        <v>100</v>
      </c>
      <c r="AI22" s="5" t="s">
        <v>1332</v>
      </c>
      <c r="AJ22" s="5">
        <v>45597</v>
      </c>
      <c r="AK22" s="5">
        <v>0</v>
      </c>
      <c r="AL22" s="5">
        <v>45597</v>
      </c>
      <c r="AM22" s="5" t="s">
        <v>1333</v>
      </c>
      <c r="AN22" s="5">
        <v>68110</v>
      </c>
      <c r="AO22" s="5" t="s">
        <v>1563</v>
      </c>
      <c r="AP22" s="5" t="s">
        <v>1536</v>
      </c>
      <c r="AQ22" s="4" t="s">
        <v>12479</v>
      </c>
      <c r="AR22" s="5" t="s">
        <v>12480</v>
      </c>
      <c r="AS22" s="4" t="s">
        <v>1564</v>
      </c>
      <c r="AT22" s="5" t="s">
        <v>1565</v>
      </c>
      <c r="AU22" s="5" t="s">
        <v>41</v>
      </c>
      <c r="AV22" s="4" t="s">
        <v>1566</v>
      </c>
      <c r="AW22" s="5" t="s">
        <v>68</v>
      </c>
      <c r="AX22" s="4"/>
      <c r="AY22" s="5"/>
      <c r="AZ22" s="5"/>
      <c r="BA22" s="4" t="s">
        <v>7099</v>
      </c>
      <c r="BB22" s="5" t="s">
        <v>7100</v>
      </c>
      <c r="BC22" s="4" t="s">
        <v>1559</v>
      </c>
      <c r="BD22" s="5" t="s">
        <v>1569</v>
      </c>
      <c r="BE22" s="5" t="s">
        <v>245</v>
      </c>
      <c r="BF22" s="5" t="s">
        <v>1333</v>
      </c>
      <c r="BG22" s="4" t="s">
        <v>1570</v>
      </c>
      <c r="BH22" s="5" t="s">
        <v>1343</v>
      </c>
    </row>
    <row r="23" spans="1:60" x14ac:dyDescent="0.25">
      <c r="A23">
        <f t="shared" si="3"/>
        <v>301401</v>
      </c>
      <c r="B23">
        <f t="shared" si="0"/>
        <v>3100796</v>
      </c>
      <c r="C23" s="17" t="str">
        <f t="shared" si="1"/>
        <v>CC</v>
      </c>
      <c r="D23" t="str">
        <f t="shared" si="4"/>
        <v>REGION GRAND SUD</v>
      </c>
      <c r="E23" s="12" t="str">
        <f t="shared" si="2"/>
        <v>TERRAIN</v>
      </c>
      <c r="F23" s="4" t="s">
        <v>663</v>
      </c>
      <c r="G23" s="4" t="s">
        <v>1571</v>
      </c>
      <c r="H23" s="5">
        <v>1</v>
      </c>
      <c r="I23" s="5"/>
      <c r="J23" s="5">
        <v>1</v>
      </c>
      <c r="K23" s="5" t="s">
        <v>1325</v>
      </c>
      <c r="L23" s="5" t="s">
        <v>156</v>
      </c>
      <c r="M23" s="5" t="s">
        <v>664</v>
      </c>
      <c r="N23" s="5"/>
      <c r="O23" s="5"/>
      <c r="P23" s="5"/>
      <c r="Q23" s="5"/>
      <c r="R23" s="5"/>
      <c r="S23" s="5"/>
      <c r="T23" s="5" t="s">
        <v>25</v>
      </c>
      <c r="U23" s="6">
        <v>41426</v>
      </c>
      <c r="V23" s="5" t="s">
        <v>1363</v>
      </c>
      <c r="W23" s="4" t="s">
        <v>1329</v>
      </c>
      <c r="X23" s="5" t="s">
        <v>18</v>
      </c>
      <c r="Y23" s="5"/>
      <c r="Z23" s="5"/>
      <c r="AA23" s="4" t="s">
        <v>1572</v>
      </c>
      <c r="AB23" s="5"/>
      <c r="AC23" s="5"/>
      <c r="AD23" s="5" t="s">
        <v>1331</v>
      </c>
      <c r="AE23" s="5"/>
      <c r="AF23" s="5">
        <v>30320</v>
      </c>
      <c r="AG23" s="5">
        <v>41</v>
      </c>
      <c r="AH23" s="5">
        <v>100</v>
      </c>
      <c r="AI23" s="5" t="s">
        <v>1332</v>
      </c>
      <c r="AJ23" s="5">
        <v>41426</v>
      </c>
      <c r="AK23" s="5">
        <v>11</v>
      </c>
      <c r="AL23" s="5">
        <v>41426</v>
      </c>
      <c r="AM23" s="5" t="s">
        <v>1333</v>
      </c>
      <c r="AN23" s="5">
        <v>38080</v>
      </c>
      <c r="AO23" s="5" t="s">
        <v>1573</v>
      </c>
      <c r="AP23" s="5" t="s">
        <v>1335</v>
      </c>
      <c r="AQ23" s="4" t="s">
        <v>1336</v>
      </c>
      <c r="AR23" s="5" t="s">
        <v>12476</v>
      </c>
      <c r="AS23" s="4" t="s">
        <v>1522</v>
      </c>
      <c r="AT23" s="5" t="s">
        <v>1523</v>
      </c>
      <c r="AU23" s="5" t="s">
        <v>41</v>
      </c>
      <c r="AV23" s="4" t="s">
        <v>1524</v>
      </c>
      <c r="AW23" s="5" t="s">
        <v>93</v>
      </c>
      <c r="AX23" s="4" t="s">
        <v>1574</v>
      </c>
      <c r="AY23" s="5" t="s">
        <v>1575</v>
      </c>
      <c r="AZ23" s="5" t="s">
        <v>11</v>
      </c>
      <c r="BA23" s="4" t="s">
        <v>1576</v>
      </c>
      <c r="BB23" s="5" t="s">
        <v>1577</v>
      </c>
      <c r="BC23" s="5" t="s">
        <v>1571</v>
      </c>
      <c r="BD23" s="5" t="s">
        <v>1578</v>
      </c>
      <c r="BE23" s="5" t="s">
        <v>25</v>
      </c>
      <c r="BF23" s="5" t="s">
        <v>1333</v>
      </c>
      <c r="BG23" s="4" t="s">
        <v>1579</v>
      </c>
      <c r="BH23" s="5" t="s">
        <v>1343</v>
      </c>
    </row>
    <row r="24" spans="1:60" x14ac:dyDescent="0.25">
      <c r="A24">
        <f t="shared" si="3"/>
        <v>305332</v>
      </c>
      <c r="B24">
        <f t="shared" si="0"/>
        <v>7021094</v>
      </c>
      <c r="C24" s="17" t="str">
        <f t="shared" si="1"/>
        <v>CC</v>
      </c>
      <c r="D24" t="str">
        <f t="shared" si="4"/>
        <v>REGION GRAND OUEST</v>
      </c>
      <c r="E24" s="12" t="str">
        <f t="shared" si="2"/>
        <v>TERRAIN</v>
      </c>
      <c r="F24" s="4" t="s">
        <v>1580</v>
      </c>
      <c r="G24" s="4" t="s">
        <v>1581</v>
      </c>
      <c r="H24" s="5">
        <v>1</v>
      </c>
      <c r="I24" s="5"/>
      <c r="J24" s="5">
        <v>1</v>
      </c>
      <c r="K24" s="5" t="s">
        <v>1325</v>
      </c>
      <c r="L24" s="5" t="s">
        <v>356</v>
      </c>
      <c r="M24" s="5" t="s">
        <v>1582</v>
      </c>
      <c r="N24" s="5"/>
      <c r="O24" s="5"/>
      <c r="P24" s="5"/>
      <c r="Q24" s="5"/>
      <c r="R24" s="5"/>
      <c r="S24" s="5"/>
      <c r="T24" s="5" t="s">
        <v>25</v>
      </c>
      <c r="U24" s="6">
        <v>44896</v>
      </c>
      <c r="V24" s="4" t="s">
        <v>1363</v>
      </c>
      <c r="W24" s="4" t="s">
        <v>1329</v>
      </c>
      <c r="X24" s="5" t="s">
        <v>18</v>
      </c>
      <c r="Y24" s="5"/>
      <c r="Z24" s="5"/>
      <c r="AA24" s="4" t="s">
        <v>1583</v>
      </c>
      <c r="AB24" s="5"/>
      <c r="AC24" s="5"/>
      <c r="AD24" s="5" t="s">
        <v>1331</v>
      </c>
      <c r="AE24" s="5"/>
      <c r="AF24" s="6">
        <v>33058</v>
      </c>
      <c r="AG24" s="5">
        <v>34</v>
      </c>
      <c r="AH24" s="5">
        <v>100</v>
      </c>
      <c r="AI24" s="5" t="s">
        <v>1332</v>
      </c>
      <c r="AJ24" s="6">
        <v>44713</v>
      </c>
      <c r="AK24" s="5">
        <v>2</v>
      </c>
      <c r="AL24" s="6">
        <v>44713</v>
      </c>
      <c r="AM24" s="5" t="s">
        <v>1333</v>
      </c>
      <c r="AN24" s="5">
        <v>17400</v>
      </c>
      <c r="AO24" s="5" t="s">
        <v>1584</v>
      </c>
      <c r="AP24" s="5" t="s">
        <v>1413</v>
      </c>
      <c r="AQ24" s="4" t="s">
        <v>1414</v>
      </c>
      <c r="AR24" s="5" t="s">
        <v>19</v>
      </c>
      <c r="AS24" s="4" t="s">
        <v>1585</v>
      </c>
      <c r="AT24" s="5" t="s">
        <v>1586</v>
      </c>
      <c r="AU24" s="5" t="s">
        <v>41</v>
      </c>
      <c r="AV24" s="4" t="s">
        <v>1587</v>
      </c>
      <c r="AW24" s="5" t="s">
        <v>340</v>
      </c>
      <c r="AX24" s="4" t="s">
        <v>1588</v>
      </c>
      <c r="AY24" s="5" t="s">
        <v>1589</v>
      </c>
      <c r="AZ24" s="5" t="s">
        <v>11</v>
      </c>
      <c r="BA24" s="4" t="s">
        <v>1590</v>
      </c>
      <c r="BB24" s="5" t="s">
        <v>1591</v>
      </c>
      <c r="BC24" s="4" t="s">
        <v>1581</v>
      </c>
      <c r="BD24" s="5" t="s">
        <v>1592</v>
      </c>
      <c r="BE24" s="5" t="s">
        <v>25</v>
      </c>
      <c r="BF24" s="5" t="s">
        <v>1333</v>
      </c>
      <c r="BG24" s="4" t="s">
        <v>1593</v>
      </c>
      <c r="BH24" s="5" t="s">
        <v>1343</v>
      </c>
    </row>
    <row r="25" spans="1:60" x14ac:dyDescent="0.25">
      <c r="A25">
        <f t="shared" si="3"/>
        <v>300725</v>
      </c>
      <c r="B25">
        <f t="shared" si="0"/>
        <v>3100436</v>
      </c>
      <c r="C25" s="17" t="str">
        <f t="shared" si="1"/>
        <v>CC</v>
      </c>
      <c r="D25" t="str">
        <f t="shared" si="4"/>
        <v>REGION CENTRE EST</v>
      </c>
      <c r="E25" s="12" t="str">
        <f t="shared" si="2"/>
        <v>TERRAIN</v>
      </c>
      <c r="F25" s="4" t="s">
        <v>735</v>
      </c>
      <c r="G25" s="4" t="s">
        <v>1594</v>
      </c>
      <c r="H25" s="5">
        <v>1</v>
      </c>
      <c r="I25" s="5"/>
      <c r="J25" s="5">
        <v>1</v>
      </c>
      <c r="K25" s="5" t="s">
        <v>1325</v>
      </c>
      <c r="L25" s="5" t="s">
        <v>107</v>
      </c>
      <c r="M25" s="5" t="s">
        <v>736</v>
      </c>
      <c r="N25" s="5"/>
      <c r="O25" s="5"/>
      <c r="P25" s="5"/>
      <c r="Q25" s="5"/>
      <c r="R25" s="5"/>
      <c r="S25" s="5"/>
      <c r="T25" s="5" t="s">
        <v>25</v>
      </c>
      <c r="U25" s="6">
        <v>41000</v>
      </c>
      <c r="V25" s="4" t="s">
        <v>1363</v>
      </c>
      <c r="W25" s="4" t="s">
        <v>1329</v>
      </c>
      <c r="X25" s="5" t="s">
        <v>18</v>
      </c>
      <c r="Y25" s="5"/>
      <c r="Z25" s="5"/>
      <c r="AA25" s="4" t="s">
        <v>1595</v>
      </c>
      <c r="AB25" s="5"/>
      <c r="AC25" s="5"/>
      <c r="AD25" s="5" t="s">
        <v>1331</v>
      </c>
      <c r="AE25" s="5"/>
      <c r="AF25" s="6">
        <v>31392</v>
      </c>
      <c r="AG25" s="5">
        <v>38</v>
      </c>
      <c r="AH25" s="5">
        <v>100</v>
      </c>
      <c r="AI25" s="5" t="s">
        <v>1332</v>
      </c>
      <c r="AJ25" s="6">
        <v>41000</v>
      </c>
      <c r="AK25" s="5">
        <v>12</v>
      </c>
      <c r="AL25" s="6">
        <v>41000</v>
      </c>
      <c r="AM25" s="5" t="s">
        <v>1333</v>
      </c>
      <c r="AN25" s="5">
        <v>91070</v>
      </c>
      <c r="AO25" s="5" t="s">
        <v>1596</v>
      </c>
      <c r="AP25" s="5" t="s">
        <v>1536</v>
      </c>
      <c r="AQ25" s="4" t="s">
        <v>12479</v>
      </c>
      <c r="AR25" s="5" t="s">
        <v>12480</v>
      </c>
      <c r="AS25" s="4" t="s">
        <v>1376</v>
      </c>
      <c r="AT25" s="5" t="s">
        <v>1377</v>
      </c>
      <c r="AU25" s="5" t="s">
        <v>41</v>
      </c>
      <c r="AV25" s="4" t="s">
        <v>1378</v>
      </c>
      <c r="AW25" s="5" t="s">
        <v>47</v>
      </c>
      <c r="AX25" s="4"/>
      <c r="AY25" s="5"/>
      <c r="AZ25" s="5"/>
      <c r="BA25" s="4" t="s">
        <v>1861</v>
      </c>
      <c r="BB25" s="5" t="s">
        <v>1862</v>
      </c>
      <c r="BC25" s="4" t="s">
        <v>1594</v>
      </c>
      <c r="BD25" s="5" t="s">
        <v>1601</v>
      </c>
      <c r="BE25" s="5" t="s">
        <v>25</v>
      </c>
      <c r="BF25" s="5" t="s">
        <v>1333</v>
      </c>
      <c r="BG25" s="4" t="s">
        <v>1602</v>
      </c>
      <c r="BH25" s="5" t="s">
        <v>1343</v>
      </c>
    </row>
    <row r="26" spans="1:60" x14ac:dyDescent="0.25">
      <c r="A26">
        <f t="shared" si="3"/>
        <v>303261</v>
      </c>
      <c r="B26">
        <f t="shared" si="0"/>
        <v>3101795</v>
      </c>
      <c r="C26" s="17" t="str">
        <f t="shared" si="1"/>
        <v>IMP</v>
      </c>
      <c r="D26" t="str">
        <f t="shared" si="4"/>
        <v>REGION GRAND OUEST</v>
      </c>
      <c r="E26" s="12" t="str">
        <f t="shared" si="2"/>
        <v>TERRAIN</v>
      </c>
      <c r="F26" s="4" t="s">
        <v>1603</v>
      </c>
      <c r="G26" s="4" t="s">
        <v>1510</v>
      </c>
      <c r="H26" s="5">
        <v>1</v>
      </c>
      <c r="I26" s="5"/>
      <c r="J26" s="5">
        <v>1</v>
      </c>
      <c r="K26" s="5" t="s">
        <v>1325</v>
      </c>
      <c r="L26" s="5" t="s">
        <v>212</v>
      </c>
      <c r="M26" s="5" t="s">
        <v>1604</v>
      </c>
      <c r="N26" s="5" t="s">
        <v>3</v>
      </c>
      <c r="O26" s="6">
        <v>45231</v>
      </c>
      <c r="P26" s="5"/>
      <c r="Q26" s="5" t="s">
        <v>1346</v>
      </c>
      <c r="R26" s="5">
        <v>4</v>
      </c>
      <c r="S26" s="5" t="s">
        <v>5</v>
      </c>
      <c r="T26" s="5" t="s">
        <v>11</v>
      </c>
      <c r="U26" s="6">
        <v>45261</v>
      </c>
      <c r="V26" s="4" t="s">
        <v>1605</v>
      </c>
      <c r="W26" s="4" t="s">
        <v>1606</v>
      </c>
      <c r="X26" s="5" t="s">
        <v>5</v>
      </c>
      <c r="Y26" s="5"/>
      <c r="Z26" s="5"/>
      <c r="AA26" s="5"/>
      <c r="AB26" s="5">
        <v>5</v>
      </c>
      <c r="AC26" s="5"/>
      <c r="AD26" s="5">
        <v>5</v>
      </c>
      <c r="AE26" s="5"/>
      <c r="AF26" s="6">
        <v>33117</v>
      </c>
      <c r="AG26" s="5">
        <v>34</v>
      </c>
      <c r="AH26" s="5">
        <v>100</v>
      </c>
      <c r="AI26" s="5" t="s">
        <v>1332</v>
      </c>
      <c r="AJ26" s="6">
        <v>42736</v>
      </c>
      <c r="AK26" s="5">
        <v>7</v>
      </c>
      <c r="AL26" s="6">
        <v>42736</v>
      </c>
      <c r="AM26" s="5"/>
      <c r="AN26" s="5">
        <v>14740</v>
      </c>
      <c r="AO26" s="5" t="s">
        <v>1607</v>
      </c>
      <c r="AP26" s="5" t="s">
        <v>1413</v>
      </c>
      <c r="AQ26" s="4" t="s">
        <v>1414</v>
      </c>
      <c r="AR26" s="5" t="s">
        <v>19</v>
      </c>
      <c r="AS26" s="4" t="s">
        <v>1507</v>
      </c>
      <c r="AT26" s="5" t="s">
        <v>1508</v>
      </c>
      <c r="AU26" s="5" t="s">
        <v>41</v>
      </c>
      <c r="AV26" s="4" t="s">
        <v>1509</v>
      </c>
      <c r="AW26" s="5" t="s">
        <v>375</v>
      </c>
      <c r="AX26" s="4" t="s">
        <v>1510</v>
      </c>
      <c r="AY26" s="5" t="s">
        <v>1511</v>
      </c>
      <c r="AZ26" s="5" t="s">
        <v>11</v>
      </c>
      <c r="BA26" s="4" t="s">
        <v>1512</v>
      </c>
      <c r="BB26" s="5" t="s">
        <v>1513</v>
      </c>
      <c r="BC26" s="5"/>
      <c r="BD26" s="5"/>
      <c r="BE26" s="5"/>
      <c r="BF26" s="5" t="s">
        <v>1608</v>
      </c>
      <c r="BG26" s="5"/>
      <c r="BH26" s="5"/>
    </row>
    <row r="27" spans="1:60" x14ac:dyDescent="0.25">
      <c r="A27">
        <f t="shared" si="3"/>
        <v>306441</v>
      </c>
      <c r="B27">
        <f t="shared" si="0"/>
        <v>7024357</v>
      </c>
      <c r="C27" s="17" t="str">
        <f t="shared" si="1"/>
        <v>CC</v>
      </c>
      <c r="D27" t="str">
        <f t="shared" si="4"/>
        <v>REGION CENTRE EST</v>
      </c>
      <c r="E27" s="12" t="str">
        <f t="shared" si="2"/>
        <v>TERRAIN</v>
      </c>
      <c r="F27" s="4" t="s">
        <v>1609</v>
      </c>
      <c r="G27" s="4" t="s">
        <v>1610</v>
      </c>
      <c r="H27" s="5">
        <v>1</v>
      </c>
      <c r="I27" s="5"/>
      <c r="J27" s="5">
        <v>1</v>
      </c>
      <c r="K27" s="5" t="s">
        <v>1325</v>
      </c>
      <c r="L27" s="5" t="s">
        <v>156</v>
      </c>
      <c r="M27" s="5" t="s">
        <v>1611</v>
      </c>
      <c r="N27" s="5"/>
      <c r="O27" s="5"/>
      <c r="P27" s="5"/>
      <c r="Q27" s="5"/>
      <c r="R27" s="5"/>
      <c r="S27" s="5"/>
      <c r="T27" s="5" t="s">
        <v>245</v>
      </c>
      <c r="U27" s="6">
        <v>45597</v>
      </c>
      <c r="V27" s="4" t="s">
        <v>1328</v>
      </c>
      <c r="W27" s="4" t="s">
        <v>1329</v>
      </c>
      <c r="X27" s="5" t="s">
        <v>18</v>
      </c>
      <c r="Y27" s="5"/>
      <c r="Z27" s="5"/>
      <c r="AA27" s="4" t="s">
        <v>1411</v>
      </c>
      <c r="AB27" s="5"/>
      <c r="AC27" s="5"/>
      <c r="AD27" s="5" t="s">
        <v>1331</v>
      </c>
      <c r="AE27" s="5"/>
      <c r="AF27" s="6">
        <v>32316</v>
      </c>
      <c r="AG27" s="5">
        <v>36</v>
      </c>
      <c r="AH27" s="5">
        <v>100</v>
      </c>
      <c r="AI27" s="5" t="s">
        <v>1332</v>
      </c>
      <c r="AJ27" s="6">
        <v>45597</v>
      </c>
      <c r="AK27" s="5">
        <v>0</v>
      </c>
      <c r="AL27" s="6">
        <v>45597</v>
      </c>
      <c r="AM27" s="5" t="s">
        <v>1333</v>
      </c>
      <c r="AN27" s="5">
        <v>91700</v>
      </c>
      <c r="AO27" s="5" t="s">
        <v>1612</v>
      </c>
      <c r="AP27" s="5" t="s">
        <v>1536</v>
      </c>
      <c r="AQ27" s="4" t="s">
        <v>12479</v>
      </c>
      <c r="AR27" s="5" t="s">
        <v>12480</v>
      </c>
      <c r="AS27" s="4" t="s">
        <v>1376</v>
      </c>
      <c r="AT27" s="5" t="s">
        <v>1377</v>
      </c>
      <c r="AU27" s="5" t="s">
        <v>41</v>
      </c>
      <c r="AV27" s="4" t="s">
        <v>1378</v>
      </c>
      <c r="AW27" s="5" t="s">
        <v>47</v>
      </c>
      <c r="AX27" s="4" t="s">
        <v>1597</v>
      </c>
      <c r="AY27" s="5" t="s">
        <v>1598</v>
      </c>
      <c r="AZ27" s="5" t="s">
        <v>11</v>
      </c>
      <c r="BA27" s="4" t="s">
        <v>1599</v>
      </c>
      <c r="BB27" s="5" t="s">
        <v>1600</v>
      </c>
      <c r="BC27" s="4" t="s">
        <v>1610</v>
      </c>
      <c r="BD27" s="5" t="s">
        <v>11131</v>
      </c>
      <c r="BE27" s="5" t="s">
        <v>245</v>
      </c>
      <c r="BF27" s="5" t="s">
        <v>1333</v>
      </c>
      <c r="BG27" s="4" t="s">
        <v>8480</v>
      </c>
      <c r="BH27" s="5" t="s">
        <v>1343</v>
      </c>
    </row>
    <row r="28" spans="1:60" x14ac:dyDescent="0.25">
      <c r="A28">
        <f t="shared" si="3"/>
        <v>153432</v>
      </c>
      <c r="B28">
        <f t="shared" si="0"/>
        <v>3000265</v>
      </c>
      <c r="C28" s="17" t="str">
        <f t="shared" si="1"/>
        <v>CC</v>
      </c>
      <c r="D28" t="str">
        <f t="shared" si="4"/>
        <v>REGION GRAND SUD</v>
      </c>
      <c r="E28" s="12" t="str">
        <f t="shared" si="2"/>
        <v>TERRAIN</v>
      </c>
      <c r="F28" s="4" t="s">
        <v>1613</v>
      </c>
      <c r="G28" s="4" t="s">
        <v>1614</v>
      </c>
      <c r="H28" s="5">
        <v>1</v>
      </c>
      <c r="I28" s="5"/>
      <c r="J28" s="5">
        <v>1</v>
      </c>
      <c r="K28" s="5" t="s">
        <v>1325</v>
      </c>
      <c r="L28" s="5" t="s">
        <v>1027</v>
      </c>
      <c r="M28" s="5" t="s">
        <v>1615</v>
      </c>
      <c r="N28" s="5"/>
      <c r="O28" s="5"/>
      <c r="P28" s="5"/>
      <c r="Q28" s="5"/>
      <c r="R28" s="5"/>
      <c r="S28" s="5"/>
      <c r="T28" s="5" t="s">
        <v>3</v>
      </c>
      <c r="U28" s="6">
        <v>31199</v>
      </c>
      <c r="V28" s="4" t="s">
        <v>1487</v>
      </c>
      <c r="W28" s="4" t="s">
        <v>1329</v>
      </c>
      <c r="X28" s="5" t="s">
        <v>5</v>
      </c>
      <c r="Y28" s="5" t="s">
        <v>1348</v>
      </c>
      <c r="Z28" s="5"/>
      <c r="AA28" s="4" t="s">
        <v>1616</v>
      </c>
      <c r="AB28" s="5"/>
      <c r="AC28" s="5"/>
      <c r="AD28" s="5">
        <v>5</v>
      </c>
      <c r="AE28" s="5"/>
      <c r="AF28" s="6">
        <v>21380</v>
      </c>
      <c r="AG28" s="5">
        <v>66</v>
      </c>
      <c r="AH28" s="5">
        <v>100</v>
      </c>
      <c r="AI28" s="5" t="s">
        <v>1332</v>
      </c>
      <c r="AJ28" s="6">
        <v>31199</v>
      </c>
      <c r="AK28" s="5">
        <v>39</v>
      </c>
      <c r="AL28" s="6">
        <v>31199</v>
      </c>
      <c r="AM28" s="5" t="s">
        <v>1333</v>
      </c>
      <c r="AN28" s="5">
        <v>26600</v>
      </c>
      <c r="AO28" s="5" t="s">
        <v>1617</v>
      </c>
      <c r="AP28" s="5" t="s">
        <v>1335</v>
      </c>
      <c r="AQ28" s="4" t="s">
        <v>1336</v>
      </c>
      <c r="AR28" s="5" t="s">
        <v>12476</v>
      </c>
      <c r="AS28" s="4" t="s">
        <v>1403</v>
      </c>
      <c r="AT28" s="5" t="s">
        <v>1404</v>
      </c>
      <c r="AU28" s="5" t="s">
        <v>41</v>
      </c>
      <c r="AV28" s="4" t="s">
        <v>1405</v>
      </c>
      <c r="AW28" s="5" t="s">
        <v>61</v>
      </c>
      <c r="AX28" s="4" t="s">
        <v>1618</v>
      </c>
      <c r="AY28" s="5" t="s">
        <v>1619</v>
      </c>
      <c r="AZ28" s="5" t="s">
        <v>11</v>
      </c>
      <c r="BA28" s="4" t="s">
        <v>1620</v>
      </c>
      <c r="BB28" s="5" t="s">
        <v>1621</v>
      </c>
      <c r="BC28" s="4" t="s">
        <v>1614</v>
      </c>
      <c r="BD28" s="5" t="s">
        <v>1622</v>
      </c>
      <c r="BE28" s="5" t="s">
        <v>3</v>
      </c>
      <c r="BF28" s="5" t="s">
        <v>1333</v>
      </c>
      <c r="BG28" s="4" t="s">
        <v>1623</v>
      </c>
      <c r="BH28" s="5" t="s">
        <v>1343</v>
      </c>
    </row>
    <row r="29" spans="1:60" x14ac:dyDescent="0.25">
      <c r="A29">
        <f t="shared" si="3"/>
        <v>305596</v>
      </c>
      <c r="B29">
        <f t="shared" si="0"/>
        <v>7022577</v>
      </c>
      <c r="C29" s="17" t="str">
        <f t="shared" si="1"/>
        <v>IMP</v>
      </c>
      <c r="D29" t="str">
        <f t="shared" si="4"/>
        <v>REGION GRAND SUD</v>
      </c>
      <c r="E29" s="12" t="str">
        <f t="shared" si="2"/>
        <v>TERRAIN</v>
      </c>
      <c r="F29" s="4" t="s">
        <v>1624</v>
      </c>
      <c r="G29" s="4" t="s">
        <v>1625</v>
      </c>
      <c r="H29" s="5">
        <v>1</v>
      </c>
      <c r="I29" s="5"/>
      <c r="J29" s="5">
        <v>2</v>
      </c>
      <c r="K29" s="5" t="s">
        <v>1345</v>
      </c>
      <c r="L29" s="5" t="s">
        <v>1626</v>
      </c>
      <c r="M29" s="5" t="s">
        <v>1627</v>
      </c>
      <c r="N29" s="5" t="s">
        <v>1187</v>
      </c>
      <c r="O29" s="5">
        <v>45231</v>
      </c>
      <c r="P29" s="5"/>
      <c r="Q29" s="5" t="s">
        <v>1346</v>
      </c>
      <c r="R29" s="5">
        <v>4</v>
      </c>
      <c r="S29" s="5" t="s">
        <v>5</v>
      </c>
      <c r="T29" s="5" t="s">
        <v>11</v>
      </c>
      <c r="U29" s="6">
        <v>45261</v>
      </c>
      <c r="V29" s="4" t="s">
        <v>1605</v>
      </c>
      <c r="W29" s="4" t="s">
        <v>1606</v>
      </c>
      <c r="X29" s="5" t="s">
        <v>5</v>
      </c>
      <c r="Y29" s="5"/>
      <c r="Z29" s="5"/>
      <c r="AA29" s="4"/>
      <c r="AB29" s="5">
        <v>5</v>
      </c>
      <c r="AC29" s="5"/>
      <c r="AD29" s="5">
        <v>5</v>
      </c>
      <c r="AE29" s="5"/>
      <c r="AF29" s="6">
        <v>32864</v>
      </c>
      <c r="AG29" s="5">
        <v>34</v>
      </c>
      <c r="AH29" s="5">
        <v>100</v>
      </c>
      <c r="AI29" s="5" t="s">
        <v>1332</v>
      </c>
      <c r="AJ29" s="6">
        <v>45078</v>
      </c>
      <c r="AK29" s="5">
        <v>1</v>
      </c>
      <c r="AL29" s="6">
        <v>45078</v>
      </c>
      <c r="AM29" s="5"/>
      <c r="AN29" s="5">
        <v>63450</v>
      </c>
      <c r="AO29" s="5" t="s">
        <v>1628</v>
      </c>
      <c r="AP29" s="5" t="s">
        <v>1335</v>
      </c>
      <c r="AQ29" s="4" t="s">
        <v>1336</v>
      </c>
      <c r="AR29" s="5" t="s">
        <v>12476</v>
      </c>
      <c r="AS29" s="4" t="s">
        <v>1629</v>
      </c>
      <c r="AT29" s="5" t="s">
        <v>1630</v>
      </c>
      <c r="AU29" s="5" t="s">
        <v>41</v>
      </c>
      <c r="AV29" s="4" t="s">
        <v>1631</v>
      </c>
      <c r="AW29" s="5" t="s">
        <v>7</v>
      </c>
      <c r="AX29" s="4" t="s">
        <v>1625</v>
      </c>
      <c r="AY29" s="5" t="s">
        <v>1632</v>
      </c>
      <c r="AZ29" s="5" t="s">
        <v>11</v>
      </c>
      <c r="BA29" s="4" t="s">
        <v>1633</v>
      </c>
      <c r="BB29" s="5" t="s">
        <v>1634</v>
      </c>
      <c r="BC29" s="4"/>
      <c r="BD29" s="5"/>
      <c r="BE29" s="5"/>
      <c r="BF29" s="5" t="s">
        <v>1608</v>
      </c>
      <c r="BG29" s="4"/>
      <c r="BH29" s="5"/>
    </row>
    <row r="30" spans="1:60" x14ac:dyDescent="0.25">
      <c r="A30">
        <f t="shared" si="3"/>
        <v>306228</v>
      </c>
      <c r="B30">
        <f t="shared" si="0"/>
        <v>7024095</v>
      </c>
      <c r="C30" s="17" t="str">
        <f t="shared" si="1"/>
        <v>CC</v>
      </c>
      <c r="D30" t="str">
        <f t="shared" si="4"/>
        <v>REGION ILE DE FRANCE NORD</v>
      </c>
      <c r="E30" s="12" t="str">
        <f t="shared" si="2"/>
        <v>TERRAIN</v>
      </c>
      <c r="F30" s="4" t="s">
        <v>1210</v>
      </c>
      <c r="G30" s="4" t="s">
        <v>1635</v>
      </c>
      <c r="H30" s="5">
        <v>1</v>
      </c>
      <c r="I30" s="5"/>
      <c r="J30" s="5">
        <v>2</v>
      </c>
      <c r="K30" s="5" t="s">
        <v>1345</v>
      </c>
      <c r="L30" s="5" t="s">
        <v>1112</v>
      </c>
      <c r="M30" s="5" t="s">
        <v>1211</v>
      </c>
      <c r="N30" s="5"/>
      <c r="O30" s="6"/>
      <c r="P30" s="5"/>
      <c r="Q30" s="5"/>
      <c r="R30" s="5"/>
      <c r="S30" s="5"/>
      <c r="T30" s="5" t="s">
        <v>245</v>
      </c>
      <c r="U30" s="6">
        <v>45505</v>
      </c>
      <c r="V30" s="4" t="s">
        <v>1328</v>
      </c>
      <c r="W30" s="4" t="s">
        <v>1329</v>
      </c>
      <c r="X30" s="5" t="s">
        <v>18</v>
      </c>
      <c r="Y30" s="5"/>
      <c r="Z30" s="5"/>
      <c r="AA30" s="4" t="s">
        <v>1636</v>
      </c>
      <c r="AB30" s="5"/>
      <c r="AC30" s="5"/>
      <c r="AD30" s="5" t="s">
        <v>1331</v>
      </c>
      <c r="AE30" s="5"/>
      <c r="AF30" s="6">
        <v>30849</v>
      </c>
      <c r="AG30" s="5">
        <v>40</v>
      </c>
      <c r="AH30" s="5">
        <v>100</v>
      </c>
      <c r="AI30" s="5" t="s">
        <v>1332</v>
      </c>
      <c r="AJ30" s="6">
        <v>45505</v>
      </c>
      <c r="AK30" s="5">
        <v>0</v>
      </c>
      <c r="AL30" s="6">
        <v>45505</v>
      </c>
      <c r="AM30" s="5" t="s">
        <v>1333</v>
      </c>
      <c r="AN30" s="5">
        <v>62500</v>
      </c>
      <c r="AO30" s="5" t="s">
        <v>1637</v>
      </c>
      <c r="AP30" s="5" t="s">
        <v>12477</v>
      </c>
      <c r="AQ30" s="4" t="s">
        <v>1351</v>
      </c>
      <c r="AR30" s="5" t="s">
        <v>12478</v>
      </c>
      <c r="AS30" s="4" t="s">
        <v>1638</v>
      </c>
      <c r="AT30" s="5" t="s">
        <v>1639</v>
      </c>
      <c r="AU30" s="5" t="s">
        <v>41</v>
      </c>
      <c r="AV30" s="4" t="s">
        <v>1640</v>
      </c>
      <c r="AW30" s="5" t="s">
        <v>142</v>
      </c>
      <c r="AX30" s="4" t="s">
        <v>1641</v>
      </c>
      <c r="AY30" s="5" t="s">
        <v>1642</v>
      </c>
      <c r="AZ30" s="5" t="s">
        <v>11</v>
      </c>
      <c r="BA30" s="4" t="s">
        <v>1643</v>
      </c>
      <c r="BB30" s="5" t="s">
        <v>1644</v>
      </c>
      <c r="BC30" s="4" t="s">
        <v>1635</v>
      </c>
      <c r="BD30" s="5" t="s">
        <v>1645</v>
      </c>
      <c r="BE30" s="5" t="s">
        <v>245</v>
      </c>
      <c r="BF30" s="5" t="s">
        <v>1333</v>
      </c>
      <c r="BG30" s="4" t="s">
        <v>1646</v>
      </c>
      <c r="BH30" s="5" t="s">
        <v>1343</v>
      </c>
    </row>
    <row r="31" spans="1:60" x14ac:dyDescent="0.25">
      <c r="A31">
        <f t="shared" si="3"/>
        <v>171854</v>
      </c>
      <c r="B31">
        <f t="shared" si="0"/>
        <v>6015360</v>
      </c>
      <c r="C31" s="17" t="str">
        <f t="shared" ref="C31" si="5">IF(LEFT(T31,4)="ASSI","ASSISTANTE",IF(T31="100 IMD","IMD",IF(T31="105 IMD","IMD",IF(T31="200 IMP","IMP",IF(T31="310 CMA","IMP","CC")))))</f>
        <v>ASSISTANTE</v>
      </c>
      <c r="D31" t="str">
        <f t="shared" si="4"/>
        <v>REGION ILE DE FRANCE NORD</v>
      </c>
      <c r="E31" s="12" t="str">
        <f t="shared" si="2"/>
        <v>TERRAIN</v>
      </c>
      <c r="F31" s="4" t="s">
        <v>1647</v>
      </c>
      <c r="G31" s="4" t="s">
        <v>1648</v>
      </c>
      <c r="H31" s="5">
        <v>1</v>
      </c>
      <c r="I31" s="5"/>
      <c r="J31" s="5">
        <v>2</v>
      </c>
      <c r="K31" s="5" t="s">
        <v>1345</v>
      </c>
      <c r="L31" s="5" t="s">
        <v>562</v>
      </c>
      <c r="M31" s="5" t="s">
        <v>1649</v>
      </c>
      <c r="N31" s="5"/>
      <c r="O31" s="5"/>
      <c r="P31" s="5"/>
      <c r="Q31" s="5"/>
      <c r="R31" s="5"/>
      <c r="S31" s="5"/>
      <c r="T31" s="5" t="s">
        <v>1469</v>
      </c>
      <c r="U31" s="6">
        <v>34281</v>
      </c>
      <c r="V31" s="4" t="s">
        <v>1470</v>
      </c>
      <c r="W31" s="4" t="s">
        <v>1392</v>
      </c>
      <c r="X31" s="5" t="s">
        <v>1471</v>
      </c>
      <c r="Y31" s="5"/>
      <c r="Z31" s="5"/>
      <c r="AA31" s="4"/>
      <c r="AB31" s="5"/>
      <c r="AC31" s="5"/>
      <c r="AD31" s="5">
        <v>4</v>
      </c>
      <c r="AE31" s="5"/>
      <c r="AF31" s="6">
        <v>24576</v>
      </c>
      <c r="AG31" s="5">
        <v>57</v>
      </c>
      <c r="AH31" s="5">
        <v>100</v>
      </c>
      <c r="AI31" s="5" t="s">
        <v>1332</v>
      </c>
      <c r="AJ31" s="6">
        <v>34281</v>
      </c>
      <c r="AK31" s="5">
        <v>31</v>
      </c>
      <c r="AL31" s="6">
        <v>34281</v>
      </c>
      <c r="AM31" s="5"/>
      <c r="AN31" s="5">
        <v>76360</v>
      </c>
      <c r="AO31" s="5" t="s">
        <v>1650</v>
      </c>
      <c r="AP31" s="5" t="s">
        <v>12477</v>
      </c>
      <c r="AQ31" s="4" t="s">
        <v>1351</v>
      </c>
      <c r="AR31" s="5" t="s">
        <v>12478</v>
      </c>
      <c r="AS31" s="4" t="s">
        <v>1651</v>
      </c>
      <c r="AT31" s="5" t="s">
        <v>1652</v>
      </c>
      <c r="AU31" s="5" t="s">
        <v>41</v>
      </c>
      <c r="AV31" s="4" t="s">
        <v>1653</v>
      </c>
      <c r="AW31" s="5" t="s">
        <v>35</v>
      </c>
      <c r="AX31" s="4"/>
      <c r="AY31" s="5"/>
      <c r="AZ31" s="5"/>
      <c r="BA31" s="4"/>
      <c r="BB31" s="5"/>
      <c r="BC31" s="5"/>
      <c r="BD31" s="5"/>
      <c r="BE31" s="5"/>
      <c r="BF31" s="5"/>
      <c r="BG31" s="5"/>
      <c r="BH31" s="5"/>
    </row>
    <row r="32" spans="1:60" x14ac:dyDescent="0.25">
      <c r="A32">
        <f t="shared" si="3"/>
        <v>303604</v>
      </c>
      <c r="B32">
        <f t="shared" si="0"/>
        <v>3101964</v>
      </c>
      <c r="C32" t="str">
        <f t="shared" ref="C32:C95" si="6">IF(LEFT(T32,4)="ASSI","ASSISTANTE",IF(T32="013 RR","RR",IF(T32="100 IMD","IMD",IF(T32="105 IMD","IMD",IF(T32="200 IMP","IMP",IF(T32="310 CMA","IMP","CC"))))))</f>
        <v>CC</v>
      </c>
      <c r="D32" t="str">
        <f t="shared" si="4"/>
        <v>REGION ILE DE FRANCE NORD</v>
      </c>
      <c r="E32" s="12" t="str">
        <f t="shared" si="2"/>
        <v>EN MISSION</v>
      </c>
      <c r="F32" s="4" t="s">
        <v>313</v>
      </c>
      <c r="G32" s="4" t="s">
        <v>1654</v>
      </c>
      <c r="H32" s="5">
        <v>1</v>
      </c>
      <c r="I32" s="5"/>
      <c r="J32" s="5">
        <v>2</v>
      </c>
      <c r="K32" s="5" t="s">
        <v>1345</v>
      </c>
      <c r="L32" s="5" t="s">
        <v>315</v>
      </c>
      <c r="M32" s="5" t="s">
        <v>314</v>
      </c>
      <c r="N32" s="5" t="s">
        <v>245</v>
      </c>
      <c r="O32" s="5">
        <v>42979</v>
      </c>
      <c r="P32" s="5"/>
      <c r="Q32" s="5" t="s">
        <v>1346</v>
      </c>
      <c r="R32" s="5">
        <v>5</v>
      </c>
      <c r="S32" s="5" t="s">
        <v>18</v>
      </c>
      <c r="T32" s="5" t="s">
        <v>25</v>
      </c>
      <c r="U32" s="6">
        <v>43009</v>
      </c>
      <c r="V32" s="4" t="s">
        <v>1363</v>
      </c>
      <c r="W32" s="4" t="s">
        <v>1329</v>
      </c>
      <c r="X32" s="5" t="s">
        <v>18</v>
      </c>
      <c r="Y32" s="5"/>
      <c r="Z32" s="5"/>
      <c r="AA32" s="4"/>
      <c r="AB32" s="5" t="s">
        <v>1331</v>
      </c>
      <c r="AC32" s="5"/>
      <c r="AD32" s="5" t="s">
        <v>1331</v>
      </c>
      <c r="AE32" s="5"/>
      <c r="AF32" s="6">
        <v>31755</v>
      </c>
      <c r="AG32" s="5">
        <v>38</v>
      </c>
      <c r="AH32" s="5">
        <v>100</v>
      </c>
      <c r="AI32" s="5" t="s">
        <v>1332</v>
      </c>
      <c r="AJ32" s="6">
        <v>43009</v>
      </c>
      <c r="AK32" s="5">
        <v>7</v>
      </c>
      <c r="AL32" s="6">
        <v>43009</v>
      </c>
      <c r="AM32" s="5" t="s">
        <v>1333</v>
      </c>
      <c r="AN32" s="5">
        <v>27620</v>
      </c>
      <c r="AO32" s="5" t="s">
        <v>1655</v>
      </c>
      <c r="AP32" s="5" t="s">
        <v>12477</v>
      </c>
      <c r="AQ32" s="4" t="s">
        <v>1351</v>
      </c>
      <c r="AR32" s="5" t="s">
        <v>12478</v>
      </c>
      <c r="AS32" s="4" t="s">
        <v>1656</v>
      </c>
      <c r="AT32" s="5" t="s">
        <v>1657</v>
      </c>
      <c r="AU32" s="5" t="s">
        <v>41</v>
      </c>
      <c r="AV32" s="4" t="s">
        <v>1658</v>
      </c>
      <c r="AW32" s="5" t="s">
        <v>306</v>
      </c>
      <c r="AX32" s="4"/>
      <c r="AY32" s="5"/>
      <c r="AZ32" s="5"/>
      <c r="BA32" s="4" t="s">
        <v>1659</v>
      </c>
      <c r="BB32" s="5" t="s">
        <v>1660</v>
      </c>
      <c r="BC32" s="4" t="s">
        <v>1654</v>
      </c>
      <c r="BD32" s="5" t="s">
        <v>1661</v>
      </c>
      <c r="BE32" s="5" t="s">
        <v>25</v>
      </c>
      <c r="BF32" s="5" t="s">
        <v>1333</v>
      </c>
      <c r="BG32" s="4" t="s">
        <v>1662</v>
      </c>
      <c r="BH32" s="5" t="s">
        <v>1343</v>
      </c>
    </row>
    <row r="33" spans="1:60" x14ac:dyDescent="0.25">
      <c r="A33">
        <f t="shared" si="3"/>
        <v>305614</v>
      </c>
      <c r="B33">
        <f t="shared" si="0"/>
        <v>7022636</v>
      </c>
      <c r="C33" s="17" t="str">
        <f t="shared" si="6"/>
        <v>CC</v>
      </c>
      <c r="D33" t="str">
        <f t="shared" si="4"/>
        <v>REGION GRAND SUD</v>
      </c>
      <c r="E33" s="12" t="str">
        <f t="shared" si="2"/>
        <v>TERRAIN</v>
      </c>
      <c r="F33" s="4" t="s">
        <v>683</v>
      </c>
      <c r="G33" s="4" t="s">
        <v>1663</v>
      </c>
      <c r="H33" s="5">
        <v>1</v>
      </c>
      <c r="I33" s="5"/>
      <c r="J33" s="5">
        <v>2</v>
      </c>
      <c r="K33" s="5" t="s">
        <v>1345</v>
      </c>
      <c r="L33" s="5" t="s">
        <v>685</v>
      </c>
      <c r="M33" s="5" t="s">
        <v>684</v>
      </c>
      <c r="N33" s="5"/>
      <c r="O33" s="5"/>
      <c r="P33" s="5"/>
      <c r="Q33" s="5"/>
      <c r="R33" s="5"/>
      <c r="S33" s="5"/>
      <c r="T33" s="5" t="s">
        <v>245</v>
      </c>
      <c r="U33" s="6">
        <v>45078</v>
      </c>
      <c r="V33" s="4" t="s">
        <v>1328</v>
      </c>
      <c r="W33" s="4" t="s">
        <v>1329</v>
      </c>
      <c r="X33" s="5" t="s">
        <v>18</v>
      </c>
      <c r="Y33" s="5"/>
      <c r="Z33" s="5"/>
      <c r="AA33" s="4" t="s">
        <v>1664</v>
      </c>
      <c r="AB33" s="5"/>
      <c r="AC33" s="5"/>
      <c r="AD33" s="5" t="s">
        <v>1331</v>
      </c>
      <c r="AE33" s="5"/>
      <c r="AF33" s="6">
        <v>34615</v>
      </c>
      <c r="AG33" s="5">
        <v>30</v>
      </c>
      <c r="AH33" s="5">
        <v>100</v>
      </c>
      <c r="AI33" s="5" t="s">
        <v>1332</v>
      </c>
      <c r="AJ33" s="6">
        <v>45078</v>
      </c>
      <c r="AK33" s="5">
        <v>1</v>
      </c>
      <c r="AL33" s="6">
        <v>45078</v>
      </c>
      <c r="AM33" s="5" t="s">
        <v>1333</v>
      </c>
      <c r="AN33" s="5">
        <v>63450</v>
      </c>
      <c r="AO33" s="5" t="s">
        <v>1665</v>
      </c>
      <c r="AP33" s="5" t="s">
        <v>1335</v>
      </c>
      <c r="AQ33" s="4" t="s">
        <v>1336</v>
      </c>
      <c r="AR33" s="5" t="s">
        <v>12476</v>
      </c>
      <c r="AS33" s="4" t="s">
        <v>1629</v>
      </c>
      <c r="AT33" s="5" t="s">
        <v>1630</v>
      </c>
      <c r="AU33" s="5" t="s">
        <v>41</v>
      </c>
      <c r="AV33" s="4" t="s">
        <v>1631</v>
      </c>
      <c r="AW33" s="5" t="s">
        <v>7</v>
      </c>
      <c r="AX33" s="4" t="s">
        <v>1666</v>
      </c>
      <c r="AY33" s="5" t="s">
        <v>1667</v>
      </c>
      <c r="AZ33" s="5" t="s">
        <v>11</v>
      </c>
      <c r="BA33" s="4" t="s">
        <v>1668</v>
      </c>
      <c r="BB33" s="5" t="s">
        <v>1669</v>
      </c>
      <c r="BC33" s="4" t="s">
        <v>1663</v>
      </c>
      <c r="BD33" s="5" t="s">
        <v>1670</v>
      </c>
      <c r="BE33" s="5" t="s">
        <v>245</v>
      </c>
      <c r="BF33" s="5" t="s">
        <v>1333</v>
      </c>
      <c r="BG33" s="4" t="s">
        <v>1671</v>
      </c>
      <c r="BH33" s="5" t="s">
        <v>1343</v>
      </c>
    </row>
    <row r="34" spans="1:60" x14ac:dyDescent="0.25">
      <c r="A34">
        <f t="shared" si="3"/>
        <v>301092</v>
      </c>
      <c r="B34">
        <f t="shared" si="0"/>
        <v>3100646</v>
      </c>
      <c r="C34" s="17" t="str">
        <f t="shared" si="6"/>
        <v>IMD</v>
      </c>
      <c r="D34" t="str">
        <f t="shared" si="4"/>
        <v>REGION GRAND OUEST</v>
      </c>
      <c r="E34" s="12" t="str">
        <f t="shared" si="2"/>
        <v>TERRAIN</v>
      </c>
      <c r="F34" s="4" t="s">
        <v>803</v>
      </c>
      <c r="G34" s="4" t="s">
        <v>1672</v>
      </c>
      <c r="H34" s="5">
        <v>1</v>
      </c>
      <c r="I34" s="5"/>
      <c r="J34" s="5">
        <v>1</v>
      </c>
      <c r="K34" s="5" t="s">
        <v>1325</v>
      </c>
      <c r="L34" s="5" t="s">
        <v>460</v>
      </c>
      <c r="M34" s="5" t="s">
        <v>804</v>
      </c>
      <c r="N34" s="5"/>
      <c r="O34" s="6"/>
      <c r="P34" s="5"/>
      <c r="Q34" s="5"/>
      <c r="R34" s="5"/>
      <c r="S34" s="5"/>
      <c r="T34" s="5" t="s">
        <v>41</v>
      </c>
      <c r="U34" s="6">
        <v>41760</v>
      </c>
      <c r="V34" s="4" t="s">
        <v>1673</v>
      </c>
      <c r="W34" s="4" t="s">
        <v>1392</v>
      </c>
      <c r="X34" s="5" t="s">
        <v>5</v>
      </c>
      <c r="Y34" s="5"/>
      <c r="Z34" s="5"/>
      <c r="AA34" s="4"/>
      <c r="AB34" s="5"/>
      <c r="AC34" s="5"/>
      <c r="AD34" s="5">
        <v>6</v>
      </c>
      <c r="AE34" s="5"/>
      <c r="AF34" s="6">
        <v>30277</v>
      </c>
      <c r="AG34" s="5">
        <v>42</v>
      </c>
      <c r="AH34" s="5">
        <v>100</v>
      </c>
      <c r="AI34" s="5" t="s">
        <v>1332</v>
      </c>
      <c r="AJ34" s="6">
        <v>41244</v>
      </c>
      <c r="AK34" s="5">
        <v>12</v>
      </c>
      <c r="AL34" s="6">
        <v>41244</v>
      </c>
      <c r="AM34" s="5"/>
      <c r="AN34" s="5">
        <v>33140</v>
      </c>
      <c r="AO34" s="5" t="s">
        <v>1674</v>
      </c>
      <c r="AP34" s="5" t="s">
        <v>1413</v>
      </c>
      <c r="AQ34" s="4" t="s">
        <v>1414</v>
      </c>
      <c r="AR34" s="5" t="s">
        <v>19</v>
      </c>
      <c r="AS34" s="4" t="s">
        <v>1672</v>
      </c>
      <c r="AT34" s="5" t="s">
        <v>1675</v>
      </c>
      <c r="AU34" s="5" t="s">
        <v>41</v>
      </c>
      <c r="AV34" s="4" t="s">
        <v>1676</v>
      </c>
      <c r="AW34" s="5" t="s">
        <v>42</v>
      </c>
      <c r="AX34" s="4"/>
      <c r="AY34" s="5"/>
      <c r="AZ34" s="5"/>
      <c r="BA34" s="4"/>
      <c r="BB34" s="5"/>
      <c r="BC34" s="4"/>
      <c r="BD34" s="5"/>
      <c r="BE34" s="5"/>
      <c r="BF34" s="5" t="s">
        <v>1677</v>
      </c>
      <c r="BG34" s="4"/>
      <c r="BH34" s="5"/>
    </row>
    <row r="35" spans="1:60" x14ac:dyDescent="0.25">
      <c r="A35">
        <f t="shared" si="3"/>
        <v>305729</v>
      </c>
      <c r="B35">
        <f t="shared" si="0"/>
        <v>7023045</v>
      </c>
      <c r="C35" s="17" t="str">
        <f t="shared" si="6"/>
        <v>CC</v>
      </c>
      <c r="D35" t="str">
        <f t="shared" si="4"/>
        <v>REGION GRAND OUEST</v>
      </c>
      <c r="E35" s="12" t="str">
        <f t="shared" si="2"/>
        <v>TERRAIN</v>
      </c>
      <c r="F35" s="4" t="s">
        <v>1678</v>
      </c>
      <c r="G35" s="4" t="s">
        <v>1679</v>
      </c>
      <c r="H35" s="5">
        <v>1</v>
      </c>
      <c r="I35" s="5"/>
      <c r="J35" s="5">
        <v>1</v>
      </c>
      <c r="K35" s="5" t="s">
        <v>1325</v>
      </c>
      <c r="L35" s="5" t="s">
        <v>339</v>
      </c>
      <c r="M35" s="5" t="s">
        <v>1680</v>
      </c>
      <c r="N35" s="5"/>
      <c r="O35" s="5"/>
      <c r="P35" s="5"/>
      <c r="Q35" s="5"/>
      <c r="R35" s="5"/>
      <c r="S35" s="5"/>
      <c r="T35" s="5" t="s">
        <v>25</v>
      </c>
      <c r="U35" s="6">
        <v>45323</v>
      </c>
      <c r="V35" s="5" t="s">
        <v>1363</v>
      </c>
      <c r="W35" s="4" t="s">
        <v>1329</v>
      </c>
      <c r="X35" s="5" t="s">
        <v>18</v>
      </c>
      <c r="Y35" s="5"/>
      <c r="Z35" s="5"/>
      <c r="AA35" s="5" t="s">
        <v>1681</v>
      </c>
      <c r="AB35" s="5"/>
      <c r="AC35" s="5"/>
      <c r="AD35" s="5" t="s">
        <v>1331</v>
      </c>
      <c r="AE35" s="5"/>
      <c r="AF35" s="5">
        <v>33332</v>
      </c>
      <c r="AG35" s="5">
        <v>33</v>
      </c>
      <c r="AH35" s="5">
        <v>100</v>
      </c>
      <c r="AI35" s="5" t="s">
        <v>1332</v>
      </c>
      <c r="AJ35" s="5">
        <v>45200</v>
      </c>
      <c r="AK35" s="5">
        <v>1</v>
      </c>
      <c r="AL35" s="5">
        <v>45200</v>
      </c>
      <c r="AM35" s="5" t="s">
        <v>1333</v>
      </c>
      <c r="AN35" s="5">
        <v>56530</v>
      </c>
      <c r="AO35" s="5" t="s">
        <v>1682</v>
      </c>
      <c r="AP35" s="5" t="s">
        <v>1413</v>
      </c>
      <c r="AQ35" s="4" t="s">
        <v>1414</v>
      </c>
      <c r="AR35" s="5" t="s">
        <v>19</v>
      </c>
      <c r="AS35" s="4" t="s">
        <v>12481</v>
      </c>
      <c r="AT35" s="5" t="s">
        <v>12482</v>
      </c>
      <c r="AU35" s="5" t="s">
        <v>41</v>
      </c>
      <c r="AV35" s="4" t="s">
        <v>1683</v>
      </c>
      <c r="AW35" s="5" t="s">
        <v>330</v>
      </c>
      <c r="AX35" s="4" t="s">
        <v>1684</v>
      </c>
      <c r="AY35" s="5" t="s">
        <v>1685</v>
      </c>
      <c r="AZ35" s="5" t="s">
        <v>11</v>
      </c>
      <c r="BA35" s="4" t="s">
        <v>1686</v>
      </c>
      <c r="BB35" s="5" t="s">
        <v>1687</v>
      </c>
      <c r="BC35" s="5" t="s">
        <v>1679</v>
      </c>
      <c r="BD35" s="5" t="s">
        <v>1688</v>
      </c>
      <c r="BE35" s="5" t="s">
        <v>25</v>
      </c>
      <c r="BF35" s="5" t="s">
        <v>1333</v>
      </c>
      <c r="BG35" s="5" t="s">
        <v>1689</v>
      </c>
      <c r="BH35" s="5" t="s">
        <v>1343</v>
      </c>
    </row>
    <row r="36" spans="1:60" x14ac:dyDescent="0.25">
      <c r="A36">
        <f t="shared" si="3"/>
        <v>305600</v>
      </c>
      <c r="B36">
        <f t="shared" si="0"/>
        <v>7022582</v>
      </c>
      <c r="C36" s="17" t="str">
        <f t="shared" si="6"/>
        <v>CC</v>
      </c>
      <c r="D36" t="str">
        <f t="shared" si="4"/>
        <v>REGION CENTRE EST</v>
      </c>
      <c r="E36" s="12" t="str">
        <f t="shared" si="2"/>
        <v>TERRAIN</v>
      </c>
      <c r="F36" s="4" t="s">
        <v>1690</v>
      </c>
      <c r="G36" s="4" t="s">
        <v>1691</v>
      </c>
      <c r="H36" s="5">
        <v>1</v>
      </c>
      <c r="I36" s="5"/>
      <c r="J36" s="5">
        <v>2</v>
      </c>
      <c r="K36" s="5" t="s">
        <v>1345</v>
      </c>
      <c r="L36" s="5" t="s">
        <v>1692</v>
      </c>
      <c r="M36" s="5" t="s">
        <v>1693</v>
      </c>
      <c r="N36" s="5"/>
      <c r="O36" s="5"/>
      <c r="P36" s="5"/>
      <c r="Q36" s="5"/>
      <c r="R36" s="5"/>
      <c r="S36" s="5"/>
      <c r="T36" s="5" t="s">
        <v>25</v>
      </c>
      <c r="U36" s="6">
        <v>45261</v>
      </c>
      <c r="V36" s="4" t="s">
        <v>1363</v>
      </c>
      <c r="W36" s="4" t="s">
        <v>1329</v>
      </c>
      <c r="X36" s="5" t="s">
        <v>18</v>
      </c>
      <c r="Y36" s="5"/>
      <c r="Z36" s="5"/>
      <c r="AA36" s="4" t="s">
        <v>1694</v>
      </c>
      <c r="AB36" s="5"/>
      <c r="AC36" s="5"/>
      <c r="AD36" s="5" t="s">
        <v>1331</v>
      </c>
      <c r="AE36" s="5"/>
      <c r="AF36" s="6">
        <v>35135</v>
      </c>
      <c r="AG36" s="5">
        <v>28</v>
      </c>
      <c r="AH36" s="5">
        <v>100</v>
      </c>
      <c r="AI36" s="5" t="s">
        <v>1332</v>
      </c>
      <c r="AJ36" s="6">
        <v>45078</v>
      </c>
      <c r="AK36" s="5">
        <v>1</v>
      </c>
      <c r="AL36" s="6">
        <v>45078</v>
      </c>
      <c r="AM36" s="5" t="s">
        <v>1333</v>
      </c>
      <c r="AN36" s="5">
        <v>54000</v>
      </c>
      <c r="AO36" s="5" t="s">
        <v>1695</v>
      </c>
      <c r="AP36" s="5" t="s">
        <v>1536</v>
      </c>
      <c r="AQ36" s="4" t="s">
        <v>12479</v>
      </c>
      <c r="AR36" s="5" t="s">
        <v>12480</v>
      </c>
      <c r="AS36" s="4" t="s">
        <v>1696</v>
      </c>
      <c r="AT36" s="5" t="s">
        <v>1697</v>
      </c>
      <c r="AU36" s="5" t="s">
        <v>41</v>
      </c>
      <c r="AV36" s="4" t="s">
        <v>1698</v>
      </c>
      <c r="AW36" s="5" t="s">
        <v>66</v>
      </c>
      <c r="AX36" s="4" t="s">
        <v>1699</v>
      </c>
      <c r="AY36" s="5" t="s">
        <v>1700</v>
      </c>
      <c r="AZ36" s="5" t="s">
        <v>11</v>
      </c>
      <c r="BA36" s="4" t="s">
        <v>1701</v>
      </c>
      <c r="BB36" s="5" t="s">
        <v>1702</v>
      </c>
      <c r="BC36" s="4" t="s">
        <v>1691</v>
      </c>
      <c r="BD36" s="5" t="s">
        <v>1703</v>
      </c>
      <c r="BE36" s="5" t="s">
        <v>25</v>
      </c>
      <c r="BF36" s="5" t="s">
        <v>1333</v>
      </c>
      <c r="BG36" s="4" t="s">
        <v>1704</v>
      </c>
      <c r="BH36" s="5" t="s">
        <v>1343</v>
      </c>
    </row>
    <row r="37" spans="1:60" x14ac:dyDescent="0.25">
      <c r="A37">
        <f t="shared" si="3"/>
        <v>305257</v>
      </c>
      <c r="B37">
        <f t="shared" si="0"/>
        <v>7020730</v>
      </c>
      <c r="C37" s="17" t="str">
        <f t="shared" si="6"/>
        <v>CC</v>
      </c>
      <c r="D37" t="str">
        <f t="shared" si="4"/>
        <v>REGION GRAND OUEST</v>
      </c>
      <c r="E37" s="12" t="str">
        <f t="shared" si="2"/>
        <v>TERRAIN</v>
      </c>
      <c r="F37" s="4" t="s">
        <v>1705</v>
      </c>
      <c r="G37" s="4" t="s">
        <v>1706</v>
      </c>
      <c r="H37" s="5">
        <v>1</v>
      </c>
      <c r="I37" s="5"/>
      <c r="J37" s="5">
        <v>1</v>
      </c>
      <c r="K37" s="5" t="s">
        <v>1325</v>
      </c>
      <c r="L37" s="5" t="s">
        <v>1707</v>
      </c>
      <c r="M37" s="5" t="s">
        <v>1708</v>
      </c>
      <c r="N37" s="5"/>
      <c r="O37" s="5"/>
      <c r="P37" s="5"/>
      <c r="Q37" s="5"/>
      <c r="R37" s="5"/>
      <c r="S37" s="5"/>
      <c r="T37" s="5" t="s">
        <v>25</v>
      </c>
      <c r="U37" s="6">
        <v>44774</v>
      </c>
      <c r="V37" s="5" t="s">
        <v>1363</v>
      </c>
      <c r="W37" s="4" t="s">
        <v>1329</v>
      </c>
      <c r="X37" s="5" t="s">
        <v>18</v>
      </c>
      <c r="Y37" s="5"/>
      <c r="Z37" s="5"/>
      <c r="AA37" s="4" t="s">
        <v>1709</v>
      </c>
      <c r="AB37" s="5"/>
      <c r="AC37" s="5"/>
      <c r="AD37" s="5" t="s">
        <v>1331</v>
      </c>
      <c r="AE37" s="5"/>
      <c r="AF37" s="5">
        <v>31719</v>
      </c>
      <c r="AG37" s="5">
        <v>38</v>
      </c>
      <c r="AH37" s="5">
        <v>100</v>
      </c>
      <c r="AI37" s="5" t="s">
        <v>1332</v>
      </c>
      <c r="AJ37" s="5">
        <v>44593</v>
      </c>
      <c r="AK37" s="5">
        <v>2</v>
      </c>
      <c r="AL37" s="5">
        <v>44593</v>
      </c>
      <c r="AM37" s="5" t="s">
        <v>1333</v>
      </c>
      <c r="AN37" s="5">
        <v>44000</v>
      </c>
      <c r="AO37" s="5" t="s">
        <v>1710</v>
      </c>
      <c r="AP37" s="5" t="s">
        <v>1413</v>
      </c>
      <c r="AQ37" s="4" t="s">
        <v>1414</v>
      </c>
      <c r="AR37" s="5" t="s">
        <v>19</v>
      </c>
      <c r="AS37" s="4" t="s">
        <v>1549</v>
      </c>
      <c r="AT37" s="5" t="s">
        <v>1550</v>
      </c>
      <c r="AU37" s="5" t="s">
        <v>41</v>
      </c>
      <c r="AV37" s="4" t="s">
        <v>1551</v>
      </c>
      <c r="AW37" s="5" t="s">
        <v>135</v>
      </c>
      <c r="AX37" s="4" t="s">
        <v>1552</v>
      </c>
      <c r="AY37" s="5" t="s">
        <v>1553</v>
      </c>
      <c r="AZ37" s="5" t="s">
        <v>11</v>
      </c>
      <c r="BA37" s="4" t="s">
        <v>1554</v>
      </c>
      <c r="BB37" s="5" t="s">
        <v>1555</v>
      </c>
      <c r="BC37" s="4" t="s">
        <v>1706</v>
      </c>
      <c r="BD37" s="5" t="s">
        <v>1711</v>
      </c>
      <c r="BE37" s="5" t="s">
        <v>25</v>
      </c>
      <c r="BF37" s="5" t="s">
        <v>1333</v>
      </c>
      <c r="BG37" s="4" t="s">
        <v>1712</v>
      </c>
      <c r="BH37" s="5" t="s">
        <v>1343</v>
      </c>
    </row>
    <row r="38" spans="1:60" x14ac:dyDescent="0.25">
      <c r="A38">
        <f t="shared" si="3"/>
        <v>180306</v>
      </c>
      <c r="B38">
        <f t="shared" si="0"/>
        <v>3000720</v>
      </c>
      <c r="C38" t="str">
        <f t="shared" si="6"/>
        <v>CC</v>
      </c>
      <c r="D38" t="str">
        <f t="shared" si="4"/>
        <v>POLE PILOTAGE DU RESEAU COMMERCIAL</v>
      </c>
      <c r="E38" s="12" t="str">
        <f t="shared" si="2"/>
        <v>TERRAIN</v>
      </c>
      <c r="F38" s="4" t="s">
        <v>1713</v>
      </c>
      <c r="G38" s="4" t="s">
        <v>1714</v>
      </c>
      <c r="H38" s="5">
        <v>1</v>
      </c>
      <c r="I38" s="5"/>
      <c r="J38" s="5">
        <v>1</v>
      </c>
      <c r="K38" s="5" t="s">
        <v>1325</v>
      </c>
      <c r="L38" s="5" t="s">
        <v>885</v>
      </c>
      <c r="M38" s="5" t="s">
        <v>1715</v>
      </c>
      <c r="N38" s="5"/>
      <c r="O38" s="5"/>
      <c r="P38" s="5"/>
      <c r="Q38" s="5"/>
      <c r="R38" s="5"/>
      <c r="S38" s="5"/>
      <c r="T38" s="5" t="s">
        <v>187</v>
      </c>
      <c r="U38" s="6">
        <v>35886</v>
      </c>
      <c r="V38" s="5" t="s">
        <v>1478</v>
      </c>
      <c r="W38" s="4" t="s">
        <v>1392</v>
      </c>
      <c r="X38" s="5" t="s">
        <v>18</v>
      </c>
      <c r="Y38" s="5"/>
      <c r="Z38" s="5"/>
      <c r="AA38" s="4"/>
      <c r="AB38" s="5"/>
      <c r="AC38" s="5"/>
      <c r="AD38" s="5" t="s">
        <v>1331</v>
      </c>
      <c r="AE38" s="5"/>
      <c r="AF38" s="5">
        <v>21359</v>
      </c>
      <c r="AG38" s="5">
        <v>66</v>
      </c>
      <c r="AH38" s="5">
        <v>100</v>
      </c>
      <c r="AI38" s="5" t="s">
        <v>1332</v>
      </c>
      <c r="AJ38" s="5">
        <v>35886</v>
      </c>
      <c r="AK38" s="5">
        <v>26</v>
      </c>
      <c r="AL38" s="5">
        <v>35886</v>
      </c>
      <c r="AM38" s="5"/>
      <c r="AN38" s="5">
        <v>31100</v>
      </c>
      <c r="AO38" s="5" t="s">
        <v>1716</v>
      </c>
      <c r="AP38" s="5"/>
      <c r="AQ38" s="4" t="s">
        <v>1395</v>
      </c>
      <c r="AR38" s="5" t="s">
        <v>188</v>
      </c>
      <c r="AS38" s="4"/>
      <c r="AT38" s="5"/>
      <c r="AU38" s="5"/>
      <c r="AV38" s="4" t="s">
        <v>1395</v>
      </c>
      <c r="AW38" s="5" t="s">
        <v>189</v>
      </c>
      <c r="AX38" s="4"/>
      <c r="AY38" s="5"/>
      <c r="AZ38" s="5"/>
      <c r="BA38" s="4"/>
      <c r="BB38" s="5"/>
      <c r="BC38" s="5"/>
      <c r="BD38" s="5"/>
      <c r="BE38" s="5"/>
      <c r="BF38" s="5" t="s">
        <v>1717</v>
      </c>
      <c r="BG38" s="4"/>
      <c r="BH38" s="5"/>
    </row>
    <row r="39" spans="1:60" x14ac:dyDescent="0.25">
      <c r="A39">
        <f t="shared" si="3"/>
        <v>304146</v>
      </c>
      <c r="B39">
        <f t="shared" si="0"/>
        <v>3102238</v>
      </c>
      <c r="C39" s="17" t="str">
        <f t="shared" si="6"/>
        <v>CC</v>
      </c>
      <c r="D39" t="str">
        <f t="shared" si="4"/>
        <v>REGION GRAND SUD</v>
      </c>
      <c r="E39" s="12" t="str">
        <f t="shared" si="2"/>
        <v>TERRAIN</v>
      </c>
      <c r="F39" s="4" t="s">
        <v>1718</v>
      </c>
      <c r="G39" s="4" t="s">
        <v>1719</v>
      </c>
      <c r="H39" s="5">
        <v>1</v>
      </c>
      <c r="I39" s="5"/>
      <c r="J39" s="5">
        <v>1</v>
      </c>
      <c r="K39" s="5" t="s">
        <v>1325</v>
      </c>
      <c r="L39" s="5" t="s">
        <v>1720</v>
      </c>
      <c r="M39" s="5" t="s">
        <v>1721</v>
      </c>
      <c r="N39" s="5" t="s">
        <v>25</v>
      </c>
      <c r="O39" s="5">
        <v>44866</v>
      </c>
      <c r="P39" s="5"/>
      <c r="Q39" s="5" t="s">
        <v>1346</v>
      </c>
      <c r="R39" s="5">
        <v>5</v>
      </c>
      <c r="S39" s="5" t="s">
        <v>18</v>
      </c>
      <c r="T39" s="5" t="s">
        <v>71</v>
      </c>
      <c r="U39" s="6">
        <v>44896</v>
      </c>
      <c r="V39" s="5" t="s">
        <v>1437</v>
      </c>
      <c r="W39" s="4" t="s">
        <v>1329</v>
      </c>
      <c r="X39" s="5" t="s">
        <v>18</v>
      </c>
      <c r="Y39" s="5" t="s">
        <v>1348</v>
      </c>
      <c r="Z39" s="5"/>
      <c r="AA39" s="4" t="s">
        <v>1722</v>
      </c>
      <c r="AB39" s="5" t="s">
        <v>1393</v>
      </c>
      <c r="AC39" s="5"/>
      <c r="AD39" s="5" t="s">
        <v>1393</v>
      </c>
      <c r="AE39" s="5"/>
      <c r="AF39" s="5">
        <v>30962</v>
      </c>
      <c r="AG39" s="5">
        <v>40</v>
      </c>
      <c r="AH39" s="5">
        <v>100</v>
      </c>
      <c r="AI39" s="5" t="s">
        <v>1332</v>
      </c>
      <c r="AJ39" s="5">
        <v>43466</v>
      </c>
      <c r="AK39" s="5">
        <v>5</v>
      </c>
      <c r="AL39" s="5">
        <v>43466</v>
      </c>
      <c r="AM39" s="5" t="s">
        <v>1333</v>
      </c>
      <c r="AN39" s="5">
        <v>83200</v>
      </c>
      <c r="AO39" s="5" t="s">
        <v>1723</v>
      </c>
      <c r="AP39" s="5" t="s">
        <v>1335</v>
      </c>
      <c r="AQ39" s="4" t="s">
        <v>1336</v>
      </c>
      <c r="AR39" s="5" t="s">
        <v>12476</v>
      </c>
      <c r="AS39" s="4" t="s">
        <v>1473</v>
      </c>
      <c r="AT39" s="5" t="s">
        <v>1474</v>
      </c>
      <c r="AU39" s="5" t="s">
        <v>41</v>
      </c>
      <c r="AV39" s="4" t="s">
        <v>1475</v>
      </c>
      <c r="AW39" s="5" t="s">
        <v>58</v>
      </c>
      <c r="AX39" s="4" t="s">
        <v>1489</v>
      </c>
      <c r="AY39" s="5" t="s">
        <v>1490</v>
      </c>
      <c r="AZ39" s="5" t="s">
        <v>11</v>
      </c>
      <c r="BA39" s="4" t="s">
        <v>1491</v>
      </c>
      <c r="BB39" s="5" t="s">
        <v>1492</v>
      </c>
      <c r="BC39" s="4" t="s">
        <v>1719</v>
      </c>
      <c r="BD39" s="5" t="s">
        <v>1724</v>
      </c>
      <c r="BE39" s="5" t="s">
        <v>71</v>
      </c>
      <c r="BF39" s="5" t="s">
        <v>1333</v>
      </c>
      <c r="BG39" s="4" t="s">
        <v>1725</v>
      </c>
      <c r="BH39" s="5" t="s">
        <v>1343</v>
      </c>
    </row>
    <row r="40" spans="1:60" x14ac:dyDescent="0.25">
      <c r="A40">
        <f t="shared" si="3"/>
        <v>303342</v>
      </c>
      <c r="B40">
        <f t="shared" si="0"/>
        <v>3101831</v>
      </c>
      <c r="C40" s="17" t="str">
        <f t="shared" si="6"/>
        <v>CC</v>
      </c>
      <c r="D40" t="str">
        <f t="shared" si="4"/>
        <v>REGION GRAND SUD</v>
      </c>
      <c r="E40" s="12" t="str">
        <f t="shared" si="2"/>
        <v>TERRAIN</v>
      </c>
      <c r="F40" s="4" t="s">
        <v>301</v>
      </c>
      <c r="G40" s="4" t="s">
        <v>1726</v>
      </c>
      <c r="H40" s="5">
        <v>1</v>
      </c>
      <c r="I40" s="5"/>
      <c r="J40" s="5">
        <v>1</v>
      </c>
      <c r="K40" s="5" t="s">
        <v>1325</v>
      </c>
      <c r="L40" s="5" t="s">
        <v>303</v>
      </c>
      <c r="M40" s="5" t="s">
        <v>302</v>
      </c>
      <c r="N40" s="5" t="s">
        <v>245</v>
      </c>
      <c r="O40" s="5">
        <v>42767</v>
      </c>
      <c r="P40" s="5"/>
      <c r="Q40" s="5" t="s">
        <v>1346</v>
      </c>
      <c r="R40" s="5">
        <v>5</v>
      </c>
      <c r="S40" s="5" t="s">
        <v>18</v>
      </c>
      <c r="T40" s="5" t="s">
        <v>25</v>
      </c>
      <c r="U40" s="6">
        <v>42795</v>
      </c>
      <c r="V40" s="5" t="s">
        <v>1363</v>
      </c>
      <c r="W40" s="4" t="s">
        <v>1329</v>
      </c>
      <c r="X40" s="5" t="s">
        <v>18</v>
      </c>
      <c r="Y40" s="5"/>
      <c r="Z40" s="5"/>
      <c r="AA40" s="4" t="s">
        <v>1727</v>
      </c>
      <c r="AB40" s="5" t="s">
        <v>1331</v>
      </c>
      <c r="AC40" s="5"/>
      <c r="AD40" s="5" t="s">
        <v>1331</v>
      </c>
      <c r="AE40" s="5"/>
      <c r="AF40" s="5">
        <v>24219</v>
      </c>
      <c r="AG40" s="5">
        <v>58</v>
      </c>
      <c r="AH40" s="5">
        <v>100</v>
      </c>
      <c r="AI40" s="5" t="s">
        <v>1332</v>
      </c>
      <c r="AJ40" s="5">
        <v>42795</v>
      </c>
      <c r="AK40" s="5">
        <v>7</v>
      </c>
      <c r="AL40" s="5">
        <v>42795</v>
      </c>
      <c r="AM40" s="5" t="s">
        <v>1333</v>
      </c>
      <c r="AN40" s="5">
        <v>83136</v>
      </c>
      <c r="AO40" s="5" t="s">
        <v>1728</v>
      </c>
      <c r="AP40" s="5" t="s">
        <v>1335</v>
      </c>
      <c r="AQ40" s="4" t="s">
        <v>1336</v>
      </c>
      <c r="AR40" s="5" t="s">
        <v>12476</v>
      </c>
      <c r="AS40" s="4" t="s">
        <v>1473</v>
      </c>
      <c r="AT40" s="5" t="s">
        <v>1474</v>
      </c>
      <c r="AU40" s="5" t="s">
        <v>41</v>
      </c>
      <c r="AV40" s="4" t="s">
        <v>1475</v>
      </c>
      <c r="AW40" s="5" t="s">
        <v>58</v>
      </c>
      <c r="AX40" s="4" t="s">
        <v>1479</v>
      </c>
      <c r="AY40" s="5" t="s">
        <v>1480</v>
      </c>
      <c r="AZ40" s="5" t="s">
        <v>11</v>
      </c>
      <c r="BA40" s="4" t="s">
        <v>1481</v>
      </c>
      <c r="BB40" s="5" t="s">
        <v>1482</v>
      </c>
      <c r="BC40" s="4" t="s">
        <v>1726</v>
      </c>
      <c r="BD40" s="5" t="s">
        <v>1729</v>
      </c>
      <c r="BE40" s="5" t="s">
        <v>25</v>
      </c>
      <c r="BF40" s="5" t="s">
        <v>1333</v>
      </c>
      <c r="BG40" s="4" t="s">
        <v>1730</v>
      </c>
      <c r="BH40" s="5" t="s">
        <v>1343</v>
      </c>
    </row>
    <row r="41" spans="1:60" x14ac:dyDescent="0.25">
      <c r="A41">
        <f t="shared" si="3"/>
        <v>305654</v>
      </c>
      <c r="B41">
        <f t="shared" si="0"/>
        <v>7022802</v>
      </c>
      <c r="C41" s="17" t="str">
        <f t="shared" si="6"/>
        <v>CC</v>
      </c>
      <c r="D41" t="str">
        <f t="shared" si="4"/>
        <v>REGION GRAND SUD</v>
      </c>
      <c r="E41" s="12" t="str">
        <f t="shared" si="2"/>
        <v>TERRAIN</v>
      </c>
      <c r="F41" s="4" t="s">
        <v>1073</v>
      </c>
      <c r="G41" s="4" t="s">
        <v>1731</v>
      </c>
      <c r="H41" s="5">
        <v>1</v>
      </c>
      <c r="I41" s="5"/>
      <c r="J41" s="5">
        <v>1</v>
      </c>
      <c r="K41" s="5" t="s">
        <v>1325</v>
      </c>
      <c r="L41" s="5" t="s">
        <v>1075</v>
      </c>
      <c r="M41" s="5" t="s">
        <v>1074</v>
      </c>
      <c r="N41" s="5" t="s">
        <v>245</v>
      </c>
      <c r="O41" s="5">
        <v>45323</v>
      </c>
      <c r="P41" s="5"/>
      <c r="Q41" s="5" t="s">
        <v>1346</v>
      </c>
      <c r="R41" s="5">
        <v>5</v>
      </c>
      <c r="S41" s="5" t="s">
        <v>18</v>
      </c>
      <c r="T41" s="5" t="s">
        <v>25</v>
      </c>
      <c r="U41" s="6">
        <v>45352</v>
      </c>
      <c r="V41" s="5" t="s">
        <v>1363</v>
      </c>
      <c r="W41" s="4" t="s">
        <v>1329</v>
      </c>
      <c r="X41" s="5" t="s">
        <v>18</v>
      </c>
      <c r="Y41" s="5"/>
      <c r="Z41" s="5"/>
      <c r="AA41" s="4" t="s">
        <v>1732</v>
      </c>
      <c r="AB41" s="5" t="s">
        <v>1331</v>
      </c>
      <c r="AC41" s="5"/>
      <c r="AD41" s="5" t="s">
        <v>1331</v>
      </c>
      <c r="AE41" s="5"/>
      <c r="AF41" s="5">
        <v>34464</v>
      </c>
      <c r="AG41" s="5">
        <v>30</v>
      </c>
      <c r="AH41" s="5">
        <v>100</v>
      </c>
      <c r="AI41" s="5" t="s">
        <v>1332</v>
      </c>
      <c r="AJ41" s="5">
        <v>45170</v>
      </c>
      <c r="AK41" s="5">
        <v>1</v>
      </c>
      <c r="AL41" s="5">
        <v>45170</v>
      </c>
      <c r="AM41" s="5" t="s">
        <v>1333</v>
      </c>
      <c r="AN41" s="5">
        <v>38450</v>
      </c>
      <c r="AO41" s="5" t="s">
        <v>1733</v>
      </c>
      <c r="AP41" s="5" t="s">
        <v>1335</v>
      </c>
      <c r="AQ41" s="4" t="s">
        <v>1336</v>
      </c>
      <c r="AR41" s="5" t="s">
        <v>12476</v>
      </c>
      <c r="AS41" s="4" t="s">
        <v>1522</v>
      </c>
      <c r="AT41" s="5" t="s">
        <v>1523</v>
      </c>
      <c r="AU41" s="5" t="s">
        <v>41</v>
      </c>
      <c r="AV41" s="4" t="s">
        <v>1524</v>
      </c>
      <c r="AW41" s="5" t="s">
        <v>93</v>
      </c>
      <c r="AX41" s="4" t="s">
        <v>1734</v>
      </c>
      <c r="AY41" s="5" t="s">
        <v>1735</v>
      </c>
      <c r="AZ41" s="5" t="s">
        <v>11</v>
      </c>
      <c r="BA41" s="4" t="s">
        <v>1736</v>
      </c>
      <c r="BB41" s="5" t="s">
        <v>1737</v>
      </c>
      <c r="BC41" s="4" t="s">
        <v>1731</v>
      </c>
      <c r="BD41" s="5" t="s">
        <v>1738</v>
      </c>
      <c r="BE41" s="5" t="s">
        <v>25</v>
      </c>
      <c r="BF41" s="5" t="s">
        <v>1333</v>
      </c>
      <c r="BG41" s="4" t="s">
        <v>1739</v>
      </c>
      <c r="BH41" s="5" t="s">
        <v>1343</v>
      </c>
    </row>
    <row r="42" spans="1:60" x14ac:dyDescent="0.25">
      <c r="A42">
        <f t="shared" si="3"/>
        <v>305763</v>
      </c>
      <c r="B42">
        <f t="shared" si="0"/>
        <v>7023137</v>
      </c>
      <c r="C42" s="17" t="str">
        <f t="shared" si="6"/>
        <v>CC</v>
      </c>
      <c r="D42" t="str">
        <f t="shared" si="4"/>
        <v>REGION GRAND SUD</v>
      </c>
      <c r="E42" s="12" t="str">
        <f t="shared" si="2"/>
        <v>TERRAIN</v>
      </c>
      <c r="F42" s="4" t="s">
        <v>1740</v>
      </c>
      <c r="G42" s="4" t="s">
        <v>1741</v>
      </c>
      <c r="H42" s="5">
        <v>1</v>
      </c>
      <c r="I42" s="5"/>
      <c r="J42" s="5">
        <v>1</v>
      </c>
      <c r="K42" s="5" t="s">
        <v>1325</v>
      </c>
      <c r="L42" s="5" t="s">
        <v>382</v>
      </c>
      <c r="M42" s="5" t="s">
        <v>1742</v>
      </c>
      <c r="N42" s="5"/>
      <c r="O42" s="5"/>
      <c r="P42" s="5"/>
      <c r="Q42" s="5"/>
      <c r="R42" s="5"/>
      <c r="S42" s="5"/>
      <c r="T42" s="5" t="s">
        <v>25</v>
      </c>
      <c r="U42" s="6">
        <v>45383</v>
      </c>
      <c r="V42" s="5" t="s">
        <v>1363</v>
      </c>
      <c r="W42" s="4" t="s">
        <v>1329</v>
      </c>
      <c r="X42" s="5" t="s">
        <v>18</v>
      </c>
      <c r="Y42" s="5"/>
      <c r="Z42" s="5"/>
      <c r="AA42" s="4" t="s">
        <v>1743</v>
      </c>
      <c r="AB42" s="5"/>
      <c r="AC42" s="5"/>
      <c r="AD42" s="5" t="s">
        <v>1331</v>
      </c>
      <c r="AE42" s="5"/>
      <c r="AF42" s="5">
        <v>27222</v>
      </c>
      <c r="AG42" s="5">
        <v>50</v>
      </c>
      <c r="AH42" s="5">
        <v>100</v>
      </c>
      <c r="AI42" s="5" t="s">
        <v>1332</v>
      </c>
      <c r="AJ42" s="5">
        <v>45261</v>
      </c>
      <c r="AK42" s="5">
        <v>1</v>
      </c>
      <c r="AL42" s="5">
        <v>45261</v>
      </c>
      <c r="AM42" s="5" t="s">
        <v>1333</v>
      </c>
      <c r="AN42" s="5">
        <v>6110</v>
      </c>
      <c r="AO42" s="5" t="s">
        <v>1744</v>
      </c>
      <c r="AP42" s="5" t="s">
        <v>1335</v>
      </c>
      <c r="AQ42" s="4" t="s">
        <v>1336</v>
      </c>
      <c r="AR42" s="5" t="s">
        <v>12476</v>
      </c>
      <c r="AS42" s="4" t="s">
        <v>1745</v>
      </c>
      <c r="AT42" s="5" t="s">
        <v>1746</v>
      </c>
      <c r="AU42" s="5" t="s">
        <v>41</v>
      </c>
      <c r="AV42" s="4" t="s">
        <v>1747</v>
      </c>
      <c r="AW42" s="5" t="s">
        <v>52</v>
      </c>
      <c r="AX42" s="4" t="s">
        <v>1748</v>
      </c>
      <c r="AY42" s="5" t="s">
        <v>1749</v>
      </c>
      <c r="AZ42" s="5" t="s">
        <v>11</v>
      </c>
      <c r="BA42" s="4" t="s">
        <v>1750</v>
      </c>
      <c r="BB42" s="5" t="s">
        <v>1751</v>
      </c>
      <c r="BC42" s="4" t="s">
        <v>1741</v>
      </c>
      <c r="BD42" s="5" t="s">
        <v>1752</v>
      </c>
      <c r="BE42" s="5" t="s">
        <v>25</v>
      </c>
      <c r="BF42" s="5" t="s">
        <v>1333</v>
      </c>
      <c r="BG42" s="4" t="s">
        <v>1753</v>
      </c>
      <c r="BH42" s="5" t="s">
        <v>1343</v>
      </c>
    </row>
    <row r="43" spans="1:60" x14ac:dyDescent="0.25">
      <c r="A43">
        <f t="shared" si="3"/>
        <v>900578</v>
      </c>
      <c r="B43">
        <f t="shared" si="0"/>
        <v>50161190</v>
      </c>
      <c r="C43" t="str">
        <f t="shared" si="6"/>
        <v>CC</v>
      </c>
      <c r="D43" t="str">
        <f t="shared" si="4"/>
        <v>POLE PILOTAGE DU RESEAU COMMERCIAL</v>
      </c>
      <c r="E43" s="12" t="str">
        <f t="shared" si="2"/>
        <v>TERRAIN</v>
      </c>
      <c r="F43" s="4" t="s">
        <v>1754</v>
      </c>
      <c r="G43" s="4" t="s">
        <v>1755</v>
      </c>
      <c r="H43" s="5">
        <v>2</v>
      </c>
      <c r="I43" s="5" t="s">
        <v>24</v>
      </c>
      <c r="J43" s="5"/>
      <c r="K43" s="5"/>
      <c r="L43" s="5"/>
      <c r="M43" s="5" t="s">
        <v>1756</v>
      </c>
      <c r="N43" s="5"/>
      <c r="O43" s="5"/>
      <c r="P43" s="5"/>
      <c r="Q43" s="5"/>
      <c r="R43" s="5"/>
      <c r="S43" s="5"/>
      <c r="T43" s="5"/>
      <c r="U43" s="6">
        <v>45413</v>
      </c>
      <c r="V43" s="5"/>
      <c r="W43" s="4" t="s">
        <v>1606</v>
      </c>
      <c r="X43" s="5"/>
      <c r="Y43" s="5"/>
      <c r="Z43" s="5"/>
      <c r="AA43" s="4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4" t="s">
        <v>1395</v>
      </c>
      <c r="AR43" s="5" t="s">
        <v>188</v>
      </c>
      <c r="AS43" s="4"/>
      <c r="AT43" s="5"/>
      <c r="AU43" s="5"/>
      <c r="AV43" s="4" t="s">
        <v>1757</v>
      </c>
      <c r="AW43" s="5" t="s">
        <v>1758</v>
      </c>
      <c r="AX43" s="4"/>
      <c r="AY43" s="5"/>
      <c r="AZ43" s="5"/>
      <c r="BA43" s="4" t="s">
        <v>1755</v>
      </c>
      <c r="BB43" s="5" t="s">
        <v>1756</v>
      </c>
      <c r="BC43" s="4"/>
      <c r="BD43" s="5"/>
      <c r="BE43" s="5"/>
      <c r="BF43" s="5"/>
      <c r="BG43" s="4"/>
      <c r="BH43" s="5"/>
    </row>
    <row r="44" spans="1:60" x14ac:dyDescent="0.25">
      <c r="A44">
        <f t="shared" si="3"/>
        <v>900417</v>
      </c>
      <c r="B44">
        <f t="shared" si="0"/>
        <v>50106817</v>
      </c>
      <c r="C44" t="str">
        <f t="shared" si="6"/>
        <v>CC</v>
      </c>
      <c r="D44" t="str">
        <f t="shared" si="4"/>
        <v>POLE PILOTAGE DU RESEAU COMMERCIAL</v>
      </c>
      <c r="E44" s="12" t="str">
        <f t="shared" si="2"/>
        <v>TERRAIN</v>
      </c>
      <c r="F44" s="4" t="s">
        <v>1759</v>
      </c>
      <c r="G44" s="4" t="s">
        <v>1757</v>
      </c>
      <c r="H44" s="5">
        <v>2</v>
      </c>
      <c r="I44" s="5" t="s">
        <v>24</v>
      </c>
      <c r="J44" s="5"/>
      <c r="K44" s="5"/>
      <c r="L44" s="5"/>
      <c r="M44" s="5" t="s">
        <v>1758</v>
      </c>
      <c r="N44" s="5"/>
      <c r="O44" s="5"/>
      <c r="P44" s="5"/>
      <c r="Q44" s="5"/>
      <c r="R44" s="5"/>
      <c r="S44" s="5"/>
      <c r="T44" s="5"/>
      <c r="U44" s="6">
        <v>45474</v>
      </c>
      <c r="V44" s="5"/>
      <c r="W44" s="4" t="s">
        <v>1392</v>
      </c>
      <c r="X44" s="5"/>
      <c r="Y44" s="5"/>
      <c r="Z44" s="5"/>
      <c r="AA44" s="4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4" t="s">
        <v>1395</v>
      </c>
      <c r="AR44" s="5" t="s">
        <v>188</v>
      </c>
      <c r="AS44" s="4"/>
      <c r="AT44" s="5"/>
      <c r="AU44" s="5"/>
      <c r="AV44" s="4" t="s">
        <v>1757</v>
      </c>
      <c r="AW44" s="5" t="s">
        <v>1758</v>
      </c>
      <c r="AX44" s="4"/>
      <c r="AY44" s="5"/>
      <c r="AZ44" s="5"/>
      <c r="BA44" s="4"/>
      <c r="BB44" s="5"/>
      <c r="BC44" s="5"/>
      <c r="BD44" s="5"/>
      <c r="BE44" s="5"/>
      <c r="BF44" s="5"/>
      <c r="BG44" s="4"/>
      <c r="BH44" s="5"/>
    </row>
    <row r="45" spans="1:60" x14ac:dyDescent="0.25">
      <c r="A45">
        <f t="shared" si="3"/>
        <v>900579</v>
      </c>
      <c r="B45">
        <f t="shared" si="0"/>
        <v>50161191</v>
      </c>
      <c r="C45" t="str">
        <f t="shared" si="6"/>
        <v>CC</v>
      </c>
      <c r="D45" t="str">
        <f t="shared" si="4"/>
        <v>POLE PILOTAGE DU RESEAU COMMERCIAL</v>
      </c>
      <c r="E45" s="12" t="str">
        <f t="shared" si="2"/>
        <v>TERRAIN</v>
      </c>
      <c r="F45" s="4" t="s">
        <v>1760</v>
      </c>
      <c r="G45" s="4" t="s">
        <v>1761</v>
      </c>
      <c r="H45" s="5">
        <v>2</v>
      </c>
      <c r="I45" s="5" t="s">
        <v>24</v>
      </c>
      <c r="J45" s="5"/>
      <c r="K45" s="5"/>
      <c r="L45" s="5"/>
      <c r="M45" s="5" t="s">
        <v>1762</v>
      </c>
      <c r="N45" s="5"/>
      <c r="O45" s="5"/>
      <c r="P45" s="5"/>
      <c r="Q45" s="5"/>
      <c r="R45" s="5"/>
      <c r="S45" s="5"/>
      <c r="T45" s="5"/>
      <c r="U45" s="6">
        <v>45474</v>
      </c>
      <c r="V45" s="5"/>
      <c r="W45" s="4" t="s">
        <v>1606</v>
      </c>
      <c r="X45" s="5"/>
      <c r="Y45" s="5"/>
      <c r="Z45" s="5"/>
      <c r="AA45" s="4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4" t="s">
        <v>1395</v>
      </c>
      <c r="AR45" s="5" t="s">
        <v>188</v>
      </c>
      <c r="AS45" s="4"/>
      <c r="AT45" s="5"/>
      <c r="AU45" s="5"/>
      <c r="AV45" s="4" t="s">
        <v>1757</v>
      </c>
      <c r="AW45" s="5" t="s">
        <v>1758</v>
      </c>
      <c r="AX45" s="4"/>
      <c r="AY45" s="5"/>
      <c r="AZ45" s="5"/>
      <c r="BA45" s="4" t="s">
        <v>1761</v>
      </c>
      <c r="BB45" s="5" t="s">
        <v>1762</v>
      </c>
      <c r="BC45" s="4"/>
      <c r="BD45" s="5"/>
      <c r="BE45" s="5"/>
      <c r="BF45" s="5"/>
      <c r="BG45" s="4"/>
      <c r="BH45" s="5"/>
    </row>
    <row r="46" spans="1:60" x14ac:dyDescent="0.25">
      <c r="A46">
        <f t="shared" si="3"/>
        <v>306319</v>
      </c>
      <c r="B46">
        <f t="shared" si="0"/>
        <v>7024190</v>
      </c>
      <c r="C46" s="17" t="str">
        <f t="shared" si="6"/>
        <v>CC</v>
      </c>
      <c r="D46" t="str">
        <f t="shared" si="4"/>
        <v>REGION GRAND SUD</v>
      </c>
      <c r="E46" s="12" t="str">
        <f t="shared" si="2"/>
        <v>TERRAIN</v>
      </c>
      <c r="F46" s="4" t="s">
        <v>1763</v>
      </c>
      <c r="G46" s="4" t="s">
        <v>1764</v>
      </c>
      <c r="H46" s="5">
        <v>1</v>
      </c>
      <c r="I46" s="5"/>
      <c r="J46" s="5">
        <v>2</v>
      </c>
      <c r="K46" s="5" t="s">
        <v>1345</v>
      </c>
      <c r="L46" s="5" t="s">
        <v>621</v>
      </c>
      <c r="M46" s="5" t="s">
        <v>1765</v>
      </c>
      <c r="N46" s="5"/>
      <c r="O46" s="5"/>
      <c r="P46" s="5"/>
      <c r="Q46" s="5"/>
      <c r="R46" s="5"/>
      <c r="S46" s="5"/>
      <c r="T46" s="5" t="s">
        <v>245</v>
      </c>
      <c r="U46" s="6">
        <v>45536</v>
      </c>
      <c r="V46" s="5" t="s">
        <v>1328</v>
      </c>
      <c r="W46" s="4" t="s">
        <v>1329</v>
      </c>
      <c r="X46" s="5" t="s">
        <v>18</v>
      </c>
      <c r="Y46" s="5"/>
      <c r="Z46" s="5"/>
      <c r="AA46" s="4" t="s">
        <v>9256</v>
      </c>
      <c r="AB46" s="5"/>
      <c r="AC46" s="5"/>
      <c r="AD46" s="5" t="s">
        <v>1331</v>
      </c>
      <c r="AE46" s="5"/>
      <c r="AF46" s="5">
        <v>36364</v>
      </c>
      <c r="AG46" s="5">
        <v>25</v>
      </c>
      <c r="AH46" s="5">
        <v>100</v>
      </c>
      <c r="AI46" s="5" t="s">
        <v>1332</v>
      </c>
      <c r="AJ46" s="5">
        <v>45536</v>
      </c>
      <c r="AK46" s="5">
        <v>0</v>
      </c>
      <c r="AL46" s="5">
        <v>45536</v>
      </c>
      <c r="AM46" s="5" t="s">
        <v>1333</v>
      </c>
      <c r="AN46" s="5">
        <v>4150</v>
      </c>
      <c r="AO46" s="5" t="s">
        <v>1767</v>
      </c>
      <c r="AP46" s="5" t="s">
        <v>1335</v>
      </c>
      <c r="AQ46" s="4" t="s">
        <v>1336</v>
      </c>
      <c r="AR46" s="5" t="s">
        <v>12476</v>
      </c>
      <c r="AS46" s="4" t="s">
        <v>1427</v>
      </c>
      <c r="AT46" s="5" t="s">
        <v>1428</v>
      </c>
      <c r="AU46" s="5" t="s">
        <v>41</v>
      </c>
      <c r="AV46" s="4" t="s">
        <v>1429</v>
      </c>
      <c r="AW46" s="5" t="s">
        <v>129</v>
      </c>
      <c r="AX46" s="4" t="s">
        <v>5448</v>
      </c>
      <c r="AY46" s="5" t="s">
        <v>5452</v>
      </c>
      <c r="AZ46" s="5" t="s">
        <v>1357</v>
      </c>
      <c r="BA46" s="4" t="s">
        <v>7090</v>
      </c>
      <c r="BB46" s="5" t="s">
        <v>11112</v>
      </c>
      <c r="BC46" s="4" t="s">
        <v>1764</v>
      </c>
      <c r="BD46" s="5" t="s">
        <v>1770</v>
      </c>
      <c r="BE46" s="5" t="s">
        <v>245</v>
      </c>
      <c r="BF46" s="5" t="s">
        <v>1333</v>
      </c>
      <c r="BG46" s="4" t="s">
        <v>9255</v>
      </c>
      <c r="BH46" s="5" t="s">
        <v>1343</v>
      </c>
    </row>
    <row r="47" spans="1:60" x14ac:dyDescent="0.25">
      <c r="A47">
        <f t="shared" si="3"/>
        <v>300921</v>
      </c>
      <c r="B47">
        <f t="shared" si="0"/>
        <v>3100539</v>
      </c>
      <c r="C47" s="17" t="str">
        <f t="shared" si="6"/>
        <v>CC</v>
      </c>
      <c r="D47" t="str">
        <f t="shared" si="4"/>
        <v>REGION GRAND SUD</v>
      </c>
      <c r="E47" s="12" t="str">
        <f t="shared" si="2"/>
        <v>TERRAIN</v>
      </c>
      <c r="F47" s="4" t="s">
        <v>219</v>
      </c>
      <c r="G47" s="4" t="s">
        <v>1772</v>
      </c>
      <c r="H47" s="5">
        <v>1</v>
      </c>
      <c r="I47" s="5"/>
      <c r="J47" s="5">
        <v>1</v>
      </c>
      <c r="K47" s="5" t="s">
        <v>1325</v>
      </c>
      <c r="L47" s="5" t="s">
        <v>220</v>
      </c>
      <c r="M47" s="5" t="s">
        <v>211</v>
      </c>
      <c r="N47" s="5" t="s">
        <v>25</v>
      </c>
      <c r="O47" s="6">
        <v>41122</v>
      </c>
      <c r="P47" s="5"/>
      <c r="Q47" s="5" t="s">
        <v>1346</v>
      </c>
      <c r="R47" s="5">
        <v>5</v>
      </c>
      <c r="S47" s="5" t="s">
        <v>18</v>
      </c>
      <c r="T47" s="5" t="s">
        <v>60</v>
      </c>
      <c r="U47" s="6">
        <v>41153</v>
      </c>
      <c r="V47" s="4" t="s">
        <v>1773</v>
      </c>
      <c r="W47" s="4" t="s">
        <v>1329</v>
      </c>
      <c r="X47" s="5" t="s">
        <v>18</v>
      </c>
      <c r="Y47" s="5"/>
      <c r="Z47" s="5"/>
      <c r="AA47" s="4" t="s">
        <v>1774</v>
      </c>
      <c r="AB47" s="5" t="s">
        <v>1393</v>
      </c>
      <c r="AC47" s="5"/>
      <c r="AD47" s="5" t="s">
        <v>1393</v>
      </c>
      <c r="AE47" s="5"/>
      <c r="AF47" s="6">
        <v>26936</v>
      </c>
      <c r="AG47" s="5">
        <v>51</v>
      </c>
      <c r="AH47" s="5">
        <v>100</v>
      </c>
      <c r="AI47" s="5" t="s">
        <v>1332</v>
      </c>
      <c r="AJ47" s="6">
        <v>41153</v>
      </c>
      <c r="AK47" s="5">
        <v>12</v>
      </c>
      <c r="AL47" s="6">
        <v>41153</v>
      </c>
      <c r="AM47" s="5" t="s">
        <v>1333</v>
      </c>
      <c r="AN47" s="5">
        <v>83140</v>
      </c>
      <c r="AO47" s="5" t="s">
        <v>1775</v>
      </c>
      <c r="AP47" s="5" t="s">
        <v>1335</v>
      </c>
      <c r="AQ47" s="4" t="s">
        <v>1336</v>
      </c>
      <c r="AR47" s="5" t="s">
        <v>12476</v>
      </c>
      <c r="AS47" s="4" t="s">
        <v>1473</v>
      </c>
      <c r="AT47" s="5" t="s">
        <v>1474</v>
      </c>
      <c r="AU47" s="5" t="s">
        <v>41</v>
      </c>
      <c r="AV47" s="4" t="s">
        <v>1475</v>
      </c>
      <c r="AW47" s="5" t="s">
        <v>58</v>
      </c>
      <c r="AX47" s="4" t="s">
        <v>1479</v>
      </c>
      <c r="AY47" s="5" t="s">
        <v>1480</v>
      </c>
      <c r="AZ47" s="5" t="s">
        <v>11</v>
      </c>
      <c r="BA47" s="4" t="s">
        <v>1481</v>
      </c>
      <c r="BB47" s="5" t="s">
        <v>1482</v>
      </c>
      <c r="BC47" s="4" t="s">
        <v>1772</v>
      </c>
      <c r="BD47" s="5" t="s">
        <v>1776</v>
      </c>
      <c r="BE47" s="5" t="s">
        <v>60</v>
      </c>
      <c r="BF47" s="5" t="s">
        <v>1333</v>
      </c>
      <c r="BG47" s="4" t="s">
        <v>1777</v>
      </c>
      <c r="BH47" s="5" t="s">
        <v>1343</v>
      </c>
    </row>
    <row r="48" spans="1:60" x14ac:dyDescent="0.25">
      <c r="A48">
        <f t="shared" si="3"/>
        <v>300604</v>
      </c>
      <c r="B48">
        <f t="shared" si="0"/>
        <v>3100360</v>
      </c>
      <c r="C48" s="17" t="str">
        <f t="shared" si="6"/>
        <v>CC</v>
      </c>
      <c r="D48" t="str">
        <f t="shared" si="4"/>
        <v>REGION GRAND SUD</v>
      </c>
      <c r="E48" s="12" t="str">
        <f t="shared" si="2"/>
        <v>TERRAIN</v>
      </c>
      <c r="F48" s="4" t="s">
        <v>210</v>
      </c>
      <c r="G48" s="4" t="s">
        <v>1778</v>
      </c>
      <c r="H48" s="5">
        <v>1</v>
      </c>
      <c r="I48" s="5"/>
      <c r="J48" s="5">
        <v>1</v>
      </c>
      <c r="K48" s="5" t="s">
        <v>1325</v>
      </c>
      <c r="L48" s="5" t="s">
        <v>212</v>
      </c>
      <c r="M48" s="5" t="s">
        <v>211</v>
      </c>
      <c r="N48" s="5" t="s">
        <v>1779</v>
      </c>
      <c r="O48" s="5" t="s">
        <v>1780</v>
      </c>
      <c r="P48" s="5"/>
      <c r="Q48" s="5" t="s">
        <v>1346</v>
      </c>
      <c r="R48" s="5">
        <v>5</v>
      </c>
      <c r="S48" s="5" t="s">
        <v>18</v>
      </c>
      <c r="T48" s="5" t="s">
        <v>71</v>
      </c>
      <c r="U48" s="6">
        <v>40909</v>
      </c>
      <c r="V48" s="4" t="s">
        <v>1437</v>
      </c>
      <c r="W48" s="4" t="s">
        <v>1329</v>
      </c>
      <c r="X48" s="5" t="s">
        <v>18</v>
      </c>
      <c r="Y48" s="5" t="s">
        <v>1348</v>
      </c>
      <c r="Z48" s="5"/>
      <c r="AA48" s="4" t="s">
        <v>1781</v>
      </c>
      <c r="AB48" s="5" t="s">
        <v>1393</v>
      </c>
      <c r="AC48" s="5"/>
      <c r="AD48" s="5" t="s">
        <v>1393</v>
      </c>
      <c r="AE48" s="5"/>
      <c r="AF48" s="6">
        <v>30806</v>
      </c>
      <c r="AG48" s="5">
        <v>40</v>
      </c>
      <c r="AH48" s="5">
        <v>100</v>
      </c>
      <c r="AI48" s="5" t="s">
        <v>1332</v>
      </c>
      <c r="AJ48" s="6">
        <v>40909</v>
      </c>
      <c r="AK48" s="5">
        <v>12</v>
      </c>
      <c r="AL48" s="6">
        <v>40909</v>
      </c>
      <c r="AM48" s="5" t="s">
        <v>1333</v>
      </c>
      <c r="AN48" s="5">
        <v>13320</v>
      </c>
      <c r="AO48" s="5" t="s">
        <v>1782</v>
      </c>
      <c r="AP48" s="5" t="s">
        <v>1335</v>
      </c>
      <c r="AQ48" s="4" t="s">
        <v>1336</v>
      </c>
      <c r="AR48" s="5" t="s">
        <v>12476</v>
      </c>
      <c r="AS48" s="4" t="s">
        <v>1427</v>
      </c>
      <c r="AT48" s="5" t="s">
        <v>1428</v>
      </c>
      <c r="AU48" s="5" t="s">
        <v>41</v>
      </c>
      <c r="AV48" s="4" t="s">
        <v>1429</v>
      </c>
      <c r="AW48" s="5" t="s">
        <v>129</v>
      </c>
      <c r="AX48" s="4"/>
      <c r="AY48" s="5"/>
      <c r="AZ48" s="5"/>
      <c r="BA48" s="4" t="s">
        <v>1768</v>
      </c>
      <c r="BB48" s="5" t="s">
        <v>1769</v>
      </c>
      <c r="BC48" s="4" t="s">
        <v>1778</v>
      </c>
      <c r="BD48" s="5" t="s">
        <v>1783</v>
      </c>
      <c r="BE48" s="5" t="s">
        <v>71</v>
      </c>
      <c r="BF48" s="5" t="s">
        <v>1333</v>
      </c>
      <c r="BG48" s="4" t="s">
        <v>1784</v>
      </c>
      <c r="BH48" s="5" t="s">
        <v>1343</v>
      </c>
    </row>
    <row r="49" spans="1:60" x14ac:dyDescent="0.25">
      <c r="A49">
        <f t="shared" si="3"/>
        <v>301011</v>
      </c>
      <c r="B49">
        <f t="shared" si="0"/>
        <v>3100601</v>
      </c>
      <c r="C49" s="17" t="str">
        <f t="shared" si="6"/>
        <v>CC</v>
      </c>
      <c r="D49" t="str">
        <f t="shared" si="4"/>
        <v>REGION CENTRE EST</v>
      </c>
      <c r="E49" s="12" t="str">
        <f t="shared" si="2"/>
        <v>TERRAIN</v>
      </c>
      <c r="F49" s="4" t="s">
        <v>777</v>
      </c>
      <c r="G49" s="4" t="s">
        <v>1785</v>
      </c>
      <c r="H49" s="5">
        <v>1</v>
      </c>
      <c r="I49" s="5"/>
      <c r="J49" s="5">
        <v>2</v>
      </c>
      <c r="K49" s="5" t="s">
        <v>1345</v>
      </c>
      <c r="L49" s="5" t="s">
        <v>779</v>
      </c>
      <c r="M49" s="5" t="s">
        <v>778</v>
      </c>
      <c r="N49" s="5" t="s">
        <v>25</v>
      </c>
      <c r="O49" s="6">
        <v>41153</v>
      </c>
      <c r="P49" s="5"/>
      <c r="Q49" s="5" t="s">
        <v>1346</v>
      </c>
      <c r="R49" s="5">
        <v>5</v>
      </c>
      <c r="S49" s="5" t="s">
        <v>5</v>
      </c>
      <c r="T49" s="5" t="s">
        <v>3</v>
      </c>
      <c r="U49" s="6">
        <v>41183</v>
      </c>
      <c r="V49" s="4" t="s">
        <v>1487</v>
      </c>
      <c r="W49" s="4" t="s">
        <v>1329</v>
      </c>
      <c r="X49" s="5" t="s">
        <v>5</v>
      </c>
      <c r="Y49" s="5" t="s">
        <v>1348</v>
      </c>
      <c r="Z49" s="5"/>
      <c r="AA49" s="5" t="s">
        <v>1786</v>
      </c>
      <c r="AB49" s="5">
        <v>5</v>
      </c>
      <c r="AC49" s="5"/>
      <c r="AD49" s="5">
        <v>5</v>
      </c>
      <c r="AE49" s="5"/>
      <c r="AF49" s="6">
        <v>25320</v>
      </c>
      <c r="AG49" s="5">
        <v>55</v>
      </c>
      <c r="AH49" s="5">
        <v>100</v>
      </c>
      <c r="AI49" s="5" t="s">
        <v>1332</v>
      </c>
      <c r="AJ49" s="6">
        <v>41183</v>
      </c>
      <c r="AK49" s="5">
        <v>12</v>
      </c>
      <c r="AL49" s="6">
        <v>41183</v>
      </c>
      <c r="AM49" s="5" t="s">
        <v>1333</v>
      </c>
      <c r="AN49" s="5">
        <v>52500</v>
      </c>
      <c r="AO49" s="5" t="s">
        <v>1787</v>
      </c>
      <c r="AP49" s="5" t="s">
        <v>1536</v>
      </c>
      <c r="AQ49" s="4" t="s">
        <v>12479</v>
      </c>
      <c r="AR49" s="5" t="s">
        <v>12480</v>
      </c>
      <c r="AS49" s="4" t="s">
        <v>1564</v>
      </c>
      <c r="AT49" s="5" t="s">
        <v>1565</v>
      </c>
      <c r="AU49" s="5" t="s">
        <v>41</v>
      </c>
      <c r="AV49" s="4" t="s">
        <v>1566</v>
      </c>
      <c r="AW49" s="5" t="s">
        <v>68</v>
      </c>
      <c r="AX49" s="4" t="s">
        <v>1970</v>
      </c>
      <c r="AY49" s="5" t="s">
        <v>1974</v>
      </c>
      <c r="AZ49" s="5" t="s">
        <v>11</v>
      </c>
      <c r="BA49" s="4" t="s">
        <v>1975</v>
      </c>
      <c r="BB49" s="5" t="s">
        <v>1976</v>
      </c>
      <c r="BC49" s="5" t="s">
        <v>1785</v>
      </c>
      <c r="BD49" s="5" t="s">
        <v>1790</v>
      </c>
      <c r="BE49" s="5" t="s">
        <v>3</v>
      </c>
      <c r="BF49" s="5" t="s">
        <v>1333</v>
      </c>
      <c r="BG49" s="5" t="s">
        <v>1791</v>
      </c>
      <c r="BH49" s="5" t="s">
        <v>1343</v>
      </c>
    </row>
    <row r="50" spans="1:60" x14ac:dyDescent="0.25">
      <c r="A50">
        <f t="shared" si="3"/>
        <v>304682</v>
      </c>
      <c r="B50">
        <f t="shared" si="0"/>
        <v>3102523</v>
      </c>
      <c r="C50" s="17" t="str">
        <f t="shared" si="6"/>
        <v>CC</v>
      </c>
      <c r="D50" t="str">
        <f t="shared" si="4"/>
        <v>REGION GRAND SUD</v>
      </c>
      <c r="E50" s="12" t="str">
        <f t="shared" si="2"/>
        <v>TERRAIN</v>
      </c>
      <c r="F50" s="4" t="s">
        <v>377</v>
      </c>
      <c r="G50" s="4" t="s">
        <v>1792</v>
      </c>
      <c r="H50" s="5">
        <v>1</v>
      </c>
      <c r="I50" s="5"/>
      <c r="J50" s="5">
        <v>2</v>
      </c>
      <c r="K50" s="5" t="s">
        <v>1345</v>
      </c>
      <c r="L50" s="5" t="s">
        <v>379</v>
      </c>
      <c r="M50" s="5" t="s">
        <v>378</v>
      </c>
      <c r="N50" s="5"/>
      <c r="O50" s="5"/>
      <c r="P50" s="5"/>
      <c r="Q50" s="5"/>
      <c r="R50" s="5"/>
      <c r="S50" s="5"/>
      <c r="T50" s="5" t="s">
        <v>25</v>
      </c>
      <c r="U50" s="6">
        <v>44317</v>
      </c>
      <c r="V50" s="4" t="s">
        <v>1363</v>
      </c>
      <c r="W50" s="4" t="s">
        <v>1329</v>
      </c>
      <c r="X50" s="5" t="s">
        <v>18</v>
      </c>
      <c r="Y50" s="5"/>
      <c r="Z50" s="5"/>
      <c r="AA50" s="4" t="s">
        <v>1793</v>
      </c>
      <c r="AB50" s="5"/>
      <c r="AC50" s="5"/>
      <c r="AD50" s="5" t="s">
        <v>1331</v>
      </c>
      <c r="AE50" s="5"/>
      <c r="AF50" s="6">
        <v>30993</v>
      </c>
      <c r="AG50" s="5">
        <v>40</v>
      </c>
      <c r="AH50" s="5">
        <v>100</v>
      </c>
      <c r="AI50" s="5" t="s">
        <v>1332</v>
      </c>
      <c r="AJ50" s="6">
        <v>44136</v>
      </c>
      <c r="AK50" s="5">
        <v>4</v>
      </c>
      <c r="AL50" s="6">
        <v>44136</v>
      </c>
      <c r="AM50" s="5" t="s">
        <v>1333</v>
      </c>
      <c r="AN50" s="5">
        <v>31460</v>
      </c>
      <c r="AO50" s="5" t="s">
        <v>1794</v>
      </c>
      <c r="AP50" s="5" t="s">
        <v>1335</v>
      </c>
      <c r="AQ50" s="4" t="s">
        <v>1336</v>
      </c>
      <c r="AR50" s="5" t="s">
        <v>12476</v>
      </c>
      <c r="AS50" s="4" t="s">
        <v>1795</v>
      </c>
      <c r="AT50" s="5" t="s">
        <v>1796</v>
      </c>
      <c r="AU50" s="5" t="s">
        <v>41</v>
      </c>
      <c r="AV50" s="4" t="s">
        <v>1797</v>
      </c>
      <c r="AW50" s="5" t="s">
        <v>227</v>
      </c>
      <c r="AX50" s="4" t="s">
        <v>1798</v>
      </c>
      <c r="AY50" s="5" t="s">
        <v>1799</v>
      </c>
      <c r="AZ50" s="5" t="s">
        <v>11</v>
      </c>
      <c r="BA50" s="4" t="s">
        <v>1800</v>
      </c>
      <c r="BB50" s="5" t="s">
        <v>1801</v>
      </c>
      <c r="BC50" s="4" t="s">
        <v>1792</v>
      </c>
      <c r="BD50" s="5" t="s">
        <v>1802</v>
      </c>
      <c r="BE50" s="5" t="s">
        <v>25</v>
      </c>
      <c r="BF50" s="5" t="s">
        <v>1333</v>
      </c>
      <c r="BG50" s="4" t="s">
        <v>1803</v>
      </c>
      <c r="BH50" s="5" t="s">
        <v>1343</v>
      </c>
    </row>
    <row r="51" spans="1:60" x14ac:dyDescent="0.25">
      <c r="A51">
        <f t="shared" si="3"/>
        <v>304528</v>
      </c>
      <c r="B51">
        <f t="shared" si="0"/>
        <v>3102451</v>
      </c>
      <c r="C51" s="17" t="str">
        <f t="shared" si="6"/>
        <v>CC</v>
      </c>
      <c r="D51" t="str">
        <f t="shared" si="4"/>
        <v>REGION GRAND SUD</v>
      </c>
      <c r="E51" s="12" t="str">
        <f t="shared" si="2"/>
        <v>TERRAIN</v>
      </c>
      <c r="F51" s="4" t="s">
        <v>1804</v>
      </c>
      <c r="G51" s="4" t="s">
        <v>1805</v>
      </c>
      <c r="H51" s="5">
        <v>1</v>
      </c>
      <c r="I51" s="5"/>
      <c r="J51" s="5">
        <v>1</v>
      </c>
      <c r="K51" s="5" t="s">
        <v>1325</v>
      </c>
      <c r="L51" s="5" t="s">
        <v>451</v>
      </c>
      <c r="M51" s="5" t="s">
        <v>1806</v>
      </c>
      <c r="N51" s="5" t="s">
        <v>245</v>
      </c>
      <c r="O51" s="6">
        <v>43831</v>
      </c>
      <c r="P51" s="5"/>
      <c r="Q51" s="5" t="s">
        <v>1346</v>
      </c>
      <c r="R51" s="5">
        <v>5</v>
      </c>
      <c r="S51" s="5" t="s">
        <v>18</v>
      </c>
      <c r="T51" s="5" t="s">
        <v>25</v>
      </c>
      <c r="U51" s="6">
        <v>43862</v>
      </c>
      <c r="V51" s="4" t="s">
        <v>1363</v>
      </c>
      <c r="W51" s="4" t="s">
        <v>1329</v>
      </c>
      <c r="X51" s="5" t="s">
        <v>18</v>
      </c>
      <c r="Y51" s="5"/>
      <c r="Z51" s="5"/>
      <c r="AA51" s="4" t="s">
        <v>1807</v>
      </c>
      <c r="AB51" s="5" t="s">
        <v>1331</v>
      </c>
      <c r="AC51" s="5"/>
      <c r="AD51" s="5" t="s">
        <v>1331</v>
      </c>
      <c r="AE51" s="5"/>
      <c r="AF51" s="6">
        <v>33372</v>
      </c>
      <c r="AG51" s="5">
        <v>33</v>
      </c>
      <c r="AH51" s="5">
        <v>100</v>
      </c>
      <c r="AI51" s="5" t="s">
        <v>1332</v>
      </c>
      <c r="AJ51" s="6">
        <v>43862</v>
      </c>
      <c r="AK51" s="5">
        <v>4</v>
      </c>
      <c r="AL51" s="6">
        <v>43862</v>
      </c>
      <c r="AM51" s="5" t="s">
        <v>1333</v>
      </c>
      <c r="AN51" s="5">
        <v>6600</v>
      </c>
      <c r="AO51" s="5" t="s">
        <v>1808</v>
      </c>
      <c r="AP51" s="5" t="s">
        <v>1335</v>
      </c>
      <c r="AQ51" s="4" t="s">
        <v>1336</v>
      </c>
      <c r="AR51" s="5" t="s">
        <v>12476</v>
      </c>
      <c r="AS51" s="4" t="s">
        <v>1745</v>
      </c>
      <c r="AT51" s="5" t="s">
        <v>1746</v>
      </c>
      <c r="AU51" s="5" t="s">
        <v>41</v>
      </c>
      <c r="AV51" s="4" t="s">
        <v>1747</v>
      </c>
      <c r="AW51" s="5" t="s">
        <v>52</v>
      </c>
      <c r="AX51" s="4"/>
      <c r="AY51" s="5"/>
      <c r="AZ51" s="5"/>
      <c r="BA51" s="4" t="s">
        <v>1809</v>
      </c>
      <c r="BB51" s="5" t="s">
        <v>1810</v>
      </c>
      <c r="BC51" s="4" t="s">
        <v>1805</v>
      </c>
      <c r="BD51" s="5" t="s">
        <v>1811</v>
      </c>
      <c r="BE51" s="5" t="s">
        <v>25</v>
      </c>
      <c r="BF51" s="5" t="s">
        <v>1333</v>
      </c>
      <c r="BG51" s="4" t="s">
        <v>1812</v>
      </c>
      <c r="BH51" s="5" t="s">
        <v>1343</v>
      </c>
    </row>
    <row r="52" spans="1:60" x14ac:dyDescent="0.25">
      <c r="A52">
        <f t="shared" si="3"/>
        <v>304015</v>
      </c>
      <c r="B52">
        <f t="shared" si="0"/>
        <v>3102172</v>
      </c>
      <c r="C52" s="17" t="str">
        <f t="shared" si="6"/>
        <v>CC</v>
      </c>
      <c r="D52" t="str">
        <f t="shared" si="4"/>
        <v>REGION GRAND SUD</v>
      </c>
      <c r="E52" s="12" t="str">
        <f t="shared" si="2"/>
        <v>TERRAIN</v>
      </c>
      <c r="F52" s="4" t="s">
        <v>1813</v>
      </c>
      <c r="G52" s="4" t="s">
        <v>1814</v>
      </c>
      <c r="H52" s="5">
        <v>1</v>
      </c>
      <c r="I52" s="5"/>
      <c r="J52" s="5">
        <v>2</v>
      </c>
      <c r="K52" s="5" t="s">
        <v>1345</v>
      </c>
      <c r="L52" s="5" t="s">
        <v>1815</v>
      </c>
      <c r="M52" s="5" t="s">
        <v>1816</v>
      </c>
      <c r="N52" s="5" t="s">
        <v>245</v>
      </c>
      <c r="O52" s="5">
        <v>45352</v>
      </c>
      <c r="P52" s="5"/>
      <c r="Q52" s="5" t="s">
        <v>1346</v>
      </c>
      <c r="R52" s="5">
        <v>5</v>
      </c>
      <c r="S52" s="5" t="s">
        <v>18</v>
      </c>
      <c r="T52" s="5" t="s">
        <v>260</v>
      </c>
      <c r="U52" s="6">
        <v>45383</v>
      </c>
      <c r="V52" s="4" t="s">
        <v>1347</v>
      </c>
      <c r="W52" s="4" t="s">
        <v>1329</v>
      </c>
      <c r="X52" s="5" t="s">
        <v>18</v>
      </c>
      <c r="Y52" s="5" t="s">
        <v>1348</v>
      </c>
      <c r="Z52" s="5"/>
      <c r="AA52" s="4" t="s">
        <v>1817</v>
      </c>
      <c r="AB52" s="5" t="s">
        <v>1331</v>
      </c>
      <c r="AC52" s="5"/>
      <c r="AD52" s="5" t="s">
        <v>1331</v>
      </c>
      <c r="AE52" s="5"/>
      <c r="AF52" s="6">
        <v>30301</v>
      </c>
      <c r="AG52" s="5">
        <v>41</v>
      </c>
      <c r="AH52" s="5">
        <v>100</v>
      </c>
      <c r="AI52" s="5" t="s">
        <v>1332</v>
      </c>
      <c r="AJ52" s="6">
        <v>43344</v>
      </c>
      <c r="AK52" s="5">
        <v>6</v>
      </c>
      <c r="AL52" s="6">
        <v>43344</v>
      </c>
      <c r="AM52" s="5" t="s">
        <v>1333</v>
      </c>
      <c r="AN52" s="5">
        <v>13360</v>
      </c>
      <c r="AO52" s="5" t="s">
        <v>1818</v>
      </c>
      <c r="AP52" s="5" t="s">
        <v>1335</v>
      </c>
      <c r="AQ52" s="4" t="s">
        <v>1336</v>
      </c>
      <c r="AR52" s="5" t="s">
        <v>12476</v>
      </c>
      <c r="AS52" s="4" t="s">
        <v>1473</v>
      </c>
      <c r="AT52" s="5" t="s">
        <v>1474</v>
      </c>
      <c r="AU52" s="5" t="s">
        <v>41</v>
      </c>
      <c r="AV52" s="4" t="s">
        <v>1475</v>
      </c>
      <c r="AW52" s="5" t="s">
        <v>58</v>
      </c>
      <c r="AX52" s="4" t="s">
        <v>1819</v>
      </c>
      <c r="AY52" s="5" t="s">
        <v>1820</v>
      </c>
      <c r="AZ52" s="5" t="s">
        <v>11</v>
      </c>
      <c r="BA52" s="4" t="s">
        <v>1821</v>
      </c>
      <c r="BB52" s="5" t="s">
        <v>1822</v>
      </c>
      <c r="BC52" s="4" t="s">
        <v>1814</v>
      </c>
      <c r="BD52" s="5" t="s">
        <v>1823</v>
      </c>
      <c r="BE52" s="5" t="s">
        <v>260</v>
      </c>
      <c r="BF52" s="5" t="s">
        <v>1333</v>
      </c>
      <c r="BG52" s="4" t="s">
        <v>1824</v>
      </c>
      <c r="BH52" s="5" t="s">
        <v>1343</v>
      </c>
    </row>
    <row r="53" spans="1:60" x14ac:dyDescent="0.25">
      <c r="A53">
        <f t="shared" si="3"/>
        <v>193526</v>
      </c>
      <c r="B53">
        <f t="shared" si="0"/>
        <v>3002794</v>
      </c>
      <c r="C53" s="17" t="str">
        <f t="shared" si="6"/>
        <v>CC</v>
      </c>
      <c r="D53" t="str">
        <f t="shared" si="4"/>
        <v>REGION GRAND OUEST</v>
      </c>
      <c r="E53" s="12" t="str">
        <f t="shared" si="2"/>
        <v>TERRAIN</v>
      </c>
      <c r="F53" s="4" t="s">
        <v>177</v>
      </c>
      <c r="G53" s="4" t="s">
        <v>1825</v>
      </c>
      <c r="H53" s="5">
        <v>1</v>
      </c>
      <c r="I53" s="5"/>
      <c r="J53" s="5">
        <v>1</v>
      </c>
      <c r="K53" s="5" t="s">
        <v>1325</v>
      </c>
      <c r="L53" s="5" t="s">
        <v>92</v>
      </c>
      <c r="M53" s="5" t="s">
        <v>178</v>
      </c>
      <c r="N53" s="5" t="s">
        <v>60</v>
      </c>
      <c r="O53" s="6">
        <v>44501</v>
      </c>
      <c r="P53" s="5"/>
      <c r="Q53" s="5" t="s">
        <v>1346</v>
      </c>
      <c r="R53" s="5">
        <v>5</v>
      </c>
      <c r="S53" s="5" t="s">
        <v>5</v>
      </c>
      <c r="T53" s="5" t="s">
        <v>3</v>
      </c>
      <c r="U53" s="6">
        <v>44531</v>
      </c>
      <c r="V53" s="4" t="s">
        <v>1487</v>
      </c>
      <c r="W53" s="4" t="s">
        <v>1329</v>
      </c>
      <c r="X53" s="5" t="s">
        <v>5</v>
      </c>
      <c r="Y53" s="5" t="s">
        <v>1348</v>
      </c>
      <c r="Z53" s="5"/>
      <c r="AA53" s="4" t="s">
        <v>1826</v>
      </c>
      <c r="AB53" s="5">
        <v>6</v>
      </c>
      <c r="AC53" s="5"/>
      <c r="AD53" s="5">
        <v>6</v>
      </c>
      <c r="AE53" s="5"/>
      <c r="AF53" s="6">
        <v>24994</v>
      </c>
      <c r="AG53" s="5">
        <v>56</v>
      </c>
      <c r="AH53" s="5">
        <v>100</v>
      </c>
      <c r="AI53" s="5" t="s">
        <v>1332</v>
      </c>
      <c r="AJ53" s="6">
        <v>40269</v>
      </c>
      <c r="AK53" s="5">
        <v>14</v>
      </c>
      <c r="AL53" s="6">
        <v>40269</v>
      </c>
      <c r="AM53" s="5" t="s">
        <v>1333</v>
      </c>
      <c r="AN53" s="5">
        <v>56490</v>
      </c>
      <c r="AO53" s="5" t="s">
        <v>1827</v>
      </c>
      <c r="AP53" s="5" t="s">
        <v>1413</v>
      </c>
      <c r="AQ53" s="4" t="s">
        <v>1414</v>
      </c>
      <c r="AR53" s="5" t="s">
        <v>19</v>
      </c>
      <c r="AS53" s="4" t="s">
        <v>1828</v>
      </c>
      <c r="AT53" s="5" t="s">
        <v>1829</v>
      </c>
      <c r="AU53" s="5" t="s">
        <v>41</v>
      </c>
      <c r="AV53" s="4" t="s">
        <v>1830</v>
      </c>
      <c r="AW53" s="5" t="s">
        <v>148</v>
      </c>
      <c r="AX53" s="4" t="s">
        <v>1831</v>
      </c>
      <c r="AY53" s="5" t="s">
        <v>1832</v>
      </c>
      <c r="AZ53" s="5" t="s">
        <v>11</v>
      </c>
      <c r="BA53" s="4" t="s">
        <v>1833</v>
      </c>
      <c r="BB53" s="5" t="s">
        <v>1834</v>
      </c>
      <c r="BC53" s="4" t="s">
        <v>1825</v>
      </c>
      <c r="BD53" s="5" t="s">
        <v>1835</v>
      </c>
      <c r="BE53" s="5" t="s">
        <v>3</v>
      </c>
      <c r="BF53" s="5" t="s">
        <v>1333</v>
      </c>
      <c r="BG53" s="4" t="s">
        <v>1836</v>
      </c>
      <c r="BH53" s="5" t="s">
        <v>1343</v>
      </c>
    </row>
    <row r="54" spans="1:60" x14ac:dyDescent="0.25">
      <c r="A54">
        <f t="shared" si="3"/>
        <v>305980</v>
      </c>
      <c r="B54">
        <f t="shared" si="0"/>
        <v>7023591</v>
      </c>
      <c r="C54" s="17" t="str">
        <f t="shared" si="6"/>
        <v>CC</v>
      </c>
      <c r="D54" t="str">
        <f t="shared" si="4"/>
        <v>REGION GRAND SUD</v>
      </c>
      <c r="E54" s="12" t="str">
        <f t="shared" si="2"/>
        <v>TERRAIN</v>
      </c>
      <c r="F54" s="4" t="s">
        <v>1837</v>
      </c>
      <c r="G54" s="4" t="s">
        <v>1838</v>
      </c>
      <c r="H54" s="5">
        <v>1</v>
      </c>
      <c r="I54" s="5"/>
      <c r="J54" s="5">
        <v>1</v>
      </c>
      <c r="K54" s="5" t="s">
        <v>1325</v>
      </c>
      <c r="L54" s="5" t="s">
        <v>871</v>
      </c>
      <c r="M54" s="5" t="s">
        <v>1839</v>
      </c>
      <c r="N54" s="5"/>
      <c r="O54" s="6"/>
      <c r="P54" s="5"/>
      <c r="Q54" s="5"/>
      <c r="R54" s="5"/>
      <c r="S54" s="5"/>
      <c r="T54" s="5" t="s">
        <v>25</v>
      </c>
      <c r="U54" s="6">
        <v>45505</v>
      </c>
      <c r="V54" s="4" t="s">
        <v>1363</v>
      </c>
      <c r="W54" s="4" t="s">
        <v>1329</v>
      </c>
      <c r="X54" s="5" t="s">
        <v>18</v>
      </c>
      <c r="Y54" s="5"/>
      <c r="Z54" s="5"/>
      <c r="AA54" s="4" t="s">
        <v>1840</v>
      </c>
      <c r="AB54" s="5"/>
      <c r="AC54" s="5"/>
      <c r="AD54" s="5" t="s">
        <v>1331</v>
      </c>
      <c r="AE54" s="5"/>
      <c r="AF54" s="6">
        <v>31476</v>
      </c>
      <c r="AG54" s="5">
        <v>38</v>
      </c>
      <c r="AH54" s="5">
        <v>100</v>
      </c>
      <c r="AI54" s="5" t="s">
        <v>1332</v>
      </c>
      <c r="AJ54" s="6">
        <v>45383</v>
      </c>
      <c r="AK54" s="5">
        <v>0</v>
      </c>
      <c r="AL54" s="6">
        <v>45383</v>
      </c>
      <c r="AM54" s="5" t="s">
        <v>1333</v>
      </c>
      <c r="AN54" s="5">
        <v>84170</v>
      </c>
      <c r="AO54" s="5" t="s">
        <v>1841</v>
      </c>
      <c r="AP54" s="5" t="s">
        <v>1335</v>
      </c>
      <c r="AQ54" s="4" t="s">
        <v>1336</v>
      </c>
      <c r="AR54" s="5" t="s">
        <v>12476</v>
      </c>
      <c r="AS54" s="4" t="s">
        <v>1403</v>
      </c>
      <c r="AT54" s="5" t="s">
        <v>1404</v>
      </c>
      <c r="AU54" s="5" t="s">
        <v>41</v>
      </c>
      <c r="AV54" s="4" t="s">
        <v>1405</v>
      </c>
      <c r="AW54" s="5" t="s">
        <v>61</v>
      </c>
      <c r="AX54" s="4" t="s">
        <v>1842</v>
      </c>
      <c r="AY54" s="5" t="s">
        <v>1843</v>
      </c>
      <c r="AZ54" s="5" t="s">
        <v>11</v>
      </c>
      <c r="BA54" s="4" t="s">
        <v>1844</v>
      </c>
      <c r="BB54" s="5" t="s">
        <v>1845</v>
      </c>
      <c r="BC54" s="4" t="s">
        <v>1838</v>
      </c>
      <c r="BD54" s="5" t="s">
        <v>1846</v>
      </c>
      <c r="BE54" s="5" t="s">
        <v>25</v>
      </c>
      <c r="BF54" s="5" t="s">
        <v>1333</v>
      </c>
      <c r="BG54" s="4" t="s">
        <v>1847</v>
      </c>
      <c r="BH54" s="5" t="s">
        <v>1343</v>
      </c>
    </row>
    <row r="55" spans="1:60" x14ac:dyDescent="0.25">
      <c r="A55">
        <f t="shared" si="3"/>
        <v>306017</v>
      </c>
      <c r="B55">
        <f t="shared" si="0"/>
        <v>7023693</v>
      </c>
      <c r="C55" s="17" t="str">
        <f t="shared" si="6"/>
        <v>CC</v>
      </c>
      <c r="D55" t="str">
        <f t="shared" si="4"/>
        <v>REGION CENTRE EST</v>
      </c>
      <c r="E55" s="12" t="str">
        <f t="shared" si="2"/>
        <v>TERRAIN</v>
      </c>
      <c r="F55" s="4" t="s">
        <v>1848</v>
      </c>
      <c r="G55" s="4" t="s">
        <v>1849</v>
      </c>
      <c r="H55" s="5">
        <v>1</v>
      </c>
      <c r="I55" s="5"/>
      <c r="J55" s="5">
        <v>1</v>
      </c>
      <c r="K55" s="5" t="s">
        <v>1325</v>
      </c>
      <c r="L55" s="5" t="s">
        <v>831</v>
      </c>
      <c r="M55" s="5" t="s">
        <v>1850</v>
      </c>
      <c r="N55" s="5"/>
      <c r="O55" s="5"/>
      <c r="P55" s="5"/>
      <c r="Q55" s="5"/>
      <c r="R55" s="5"/>
      <c r="S55" s="5"/>
      <c r="T55" s="5" t="s">
        <v>25</v>
      </c>
      <c r="U55" s="6">
        <v>45536</v>
      </c>
      <c r="V55" s="4" t="s">
        <v>1363</v>
      </c>
      <c r="W55" s="4" t="s">
        <v>1329</v>
      </c>
      <c r="X55" s="5" t="s">
        <v>18</v>
      </c>
      <c r="Y55" s="5"/>
      <c r="Z55" s="5"/>
      <c r="AA55" s="4" t="s">
        <v>1851</v>
      </c>
      <c r="AB55" s="5"/>
      <c r="AC55" s="5"/>
      <c r="AD55" s="5" t="s">
        <v>1331</v>
      </c>
      <c r="AE55" s="5"/>
      <c r="AF55" s="6">
        <v>35034</v>
      </c>
      <c r="AG55" s="5">
        <v>29</v>
      </c>
      <c r="AH55" s="5">
        <v>100</v>
      </c>
      <c r="AI55" s="5" t="s">
        <v>1332</v>
      </c>
      <c r="AJ55" s="6">
        <v>45413</v>
      </c>
      <c r="AK55" s="5">
        <v>0</v>
      </c>
      <c r="AL55" s="6">
        <v>45413</v>
      </c>
      <c r="AM55" s="5" t="s">
        <v>1333</v>
      </c>
      <c r="AN55" s="5">
        <v>68400</v>
      </c>
      <c r="AO55" s="5" t="s">
        <v>1852</v>
      </c>
      <c r="AP55" s="5" t="s">
        <v>1536</v>
      </c>
      <c r="AQ55" s="4" t="s">
        <v>12479</v>
      </c>
      <c r="AR55" s="5" t="s">
        <v>12480</v>
      </c>
      <c r="AS55" s="4" t="s">
        <v>1564</v>
      </c>
      <c r="AT55" s="5" t="s">
        <v>1565</v>
      </c>
      <c r="AU55" s="5" t="s">
        <v>41</v>
      </c>
      <c r="AV55" s="4" t="s">
        <v>1566</v>
      </c>
      <c r="AW55" s="5" t="s">
        <v>68</v>
      </c>
      <c r="AX55" s="4"/>
      <c r="AY55" s="5"/>
      <c r="AZ55" s="5"/>
      <c r="BA55" s="4" t="s">
        <v>7099</v>
      </c>
      <c r="BB55" s="5" t="s">
        <v>7100</v>
      </c>
      <c r="BC55" s="4" t="s">
        <v>1849</v>
      </c>
      <c r="BD55" s="5" t="s">
        <v>1853</v>
      </c>
      <c r="BE55" s="5" t="s">
        <v>25</v>
      </c>
      <c r="BF55" s="5" t="s">
        <v>1333</v>
      </c>
      <c r="BG55" s="4" t="s">
        <v>1854</v>
      </c>
      <c r="BH55" s="5" t="s">
        <v>1343</v>
      </c>
    </row>
    <row r="56" spans="1:60" x14ac:dyDescent="0.25">
      <c r="A56">
        <f t="shared" si="3"/>
        <v>304262</v>
      </c>
      <c r="B56">
        <f t="shared" si="0"/>
        <v>3102296</v>
      </c>
      <c r="C56" s="17" t="str">
        <f t="shared" si="6"/>
        <v>CC</v>
      </c>
      <c r="D56" t="str">
        <f t="shared" si="4"/>
        <v>REGION CENTRE EST</v>
      </c>
      <c r="E56" s="12" t="str">
        <f t="shared" si="2"/>
        <v>TERRAIN</v>
      </c>
      <c r="F56" s="4" t="s">
        <v>346</v>
      </c>
      <c r="G56" s="4" t="s">
        <v>1858</v>
      </c>
      <c r="H56" s="5">
        <v>1</v>
      </c>
      <c r="I56" s="5"/>
      <c r="J56" s="5">
        <v>1</v>
      </c>
      <c r="K56" s="5" t="s">
        <v>1325</v>
      </c>
      <c r="L56" s="5" t="s">
        <v>348</v>
      </c>
      <c r="M56" s="5" t="s">
        <v>347</v>
      </c>
      <c r="N56" s="5" t="s">
        <v>245</v>
      </c>
      <c r="O56" s="5">
        <v>43556</v>
      </c>
      <c r="P56" s="5"/>
      <c r="Q56" s="5" t="s">
        <v>1346</v>
      </c>
      <c r="R56" s="5">
        <v>5</v>
      </c>
      <c r="S56" s="5" t="s">
        <v>18</v>
      </c>
      <c r="T56" s="5" t="s">
        <v>25</v>
      </c>
      <c r="U56" s="6">
        <v>43586</v>
      </c>
      <c r="V56" s="4" t="s">
        <v>1363</v>
      </c>
      <c r="W56" s="4" t="s">
        <v>1329</v>
      </c>
      <c r="X56" s="5" t="s">
        <v>18</v>
      </c>
      <c r="Y56" s="5"/>
      <c r="Z56" s="5"/>
      <c r="AA56" s="4" t="s">
        <v>1859</v>
      </c>
      <c r="AB56" s="5" t="s">
        <v>1331</v>
      </c>
      <c r="AC56" s="5"/>
      <c r="AD56" s="5" t="s">
        <v>1331</v>
      </c>
      <c r="AE56" s="5"/>
      <c r="AF56" s="6">
        <v>34355</v>
      </c>
      <c r="AG56" s="5">
        <v>30</v>
      </c>
      <c r="AH56" s="5">
        <v>100</v>
      </c>
      <c r="AI56" s="5" t="s">
        <v>1332</v>
      </c>
      <c r="AJ56" s="6">
        <v>43586</v>
      </c>
      <c r="AK56" s="5">
        <v>5</v>
      </c>
      <c r="AL56" s="6">
        <v>43586</v>
      </c>
      <c r="AM56" s="5" t="s">
        <v>1333</v>
      </c>
      <c r="AN56" s="5">
        <v>91310</v>
      </c>
      <c r="AO56" s="5" t="s">
        <v>1860</v>
      </c>
      <c r="AP56" s="5" t="s">
        <v>1536</v>
      </c>
      <c r="AQ56" s="4" t="s">
        <v>12479</v>
      </c>
      <c r="AR56" s="5" t="s">
        <v>12480</v>
      </c>
      <c r="AS56" s="4" t="s">
        <v>1376</v>
      </c>
      <c r="AT56" s="5" t="s">
        <v>1377</v>
      </c>
      <c r="AU56" s="5" t="s">
        <v>41</v>
      </c>
      <c r="AV56" s="4" t="s">
        <v>1378</v>
      </c>
      <c r="AW56" s="5" t="s">
        <v>47</v>
      </c>
      <c r="AX56" s="4"/>
      <c r="AY56" s="5"/>
      <c r="AZ56" s="5"/>
      <c r="BA56" s="4" t="s">
        <v>1861</v>
      </c>
      <c r="BB56" s="5" t="s">
        <v>1862</v>
      </c>
      <c r="BC56" s="4" t="s">
        <v>1858</v>
      </c>
      <c r="BD56" s="5" t="s">
        <v>1863</v>
      </c>
      <c r="BE56" s="5" t="s">
        <v>25</v>
      </c>
      <c r="BF56" s="5" t="s">
        <v>1333</v>
      </c>
      <c r="BG56" s="4" t="s">
        <v>1864</v>
      </c>
      <c r="BH56" s="5" t="s">
        <v>1343</v>
      </c>
    </row>
    <row r="57" spans="1:60" x14ac:dyDescent="0.25">
      <c r="A57">
        <f t="shared" si="3"/>
        <v>305456</v>
      </c>
      <c r="B57">
        <f t="shared" si="0"/>
        <v>7021998</v>
      </c>
      <c r="C57" s="17" t="str">
        <f t="shared" si="6"/>
        <v>CC</v>
      </c>
      <c r="D57" t="str">
        <f t="shared" si="4"/>
        <v>REGION GRAND SUD</v>
      </c>
      <c r="E57" s="12" t="str">
        <f t="shared" si="2"/>
        <v>TERRAIN</v>
      </c>
      <c r="F57" s="4" t="s">
        <v>1865</v>
      </c>
      <c r="G57" s="4" t="s">
        <v>1866</v>
      </c>
      <c r="H57" s="5">
        <v>1</v>
      </c>
      <c r="I57" s="5"/>
      <c r="J57" s="5">
        <v>1</v>
      </c>
      <c r="K57" s="5" t="s">
        <v>1325</v>
      </c>
      <c r="L57" s="5" t="s">
        <v>356</v>
      </c>
      <c r="M57" s="5" t="s">
        <v>1867</v>
      </c>
      <c r="N57" s="5"/>
      <c r="O57" s="5"/>
      <c r="P57" s="5"/>
      <c r="Q57" s="5"/>
      <c r="R57" s="5"/>
      <c r="S57" s="5"/>
      <c r="T57" s="5" t="s">
        <v>260</v>
      </c>
      <c r="U57" s="6">
        <v>45536</v>
      </c>
      <c r="V57" s="5" t="s">
        <v>1347</v>
      </c>
      <c r="W57" s="4" t="s">
        <v>1329</v>
      </c>
      <c r="X57" s="5" t="s">
        <v>18</v>
      </c>
      <c r="Y57" s="5" t="s">
        <v>1348</v>
      </c>
      <c r="Z57" s="5"/>
      <c r="AA57" s="5" t="s">
        <v>1868</v>
      </c>
      <c r="AB57" s="5"/>
      <c r="AC57" s="5"/>
      <c r="AD57" s="5" t="s">
        <v>1331</v>
      </c>
      <c r="AE57" s="5"/>
      <c r="AF57" s="5">
        <v>34521</v>
      </c>
      <c r="AG57" s="5">
        <v>30</v>
      </c>
      <c r="AH57" s="5">
        <v>100</v>
      </c>
      <c r="AI57" s="5" t="s">
        <v>1332</v>
      </c>
      <c r="AJ57" s="5">
        <v>44927</v>
      </c>
      <c r="AK57" s="5">
        <v>1</v>
      </c>
      <c r="AL57" s="5">
        <v>44927</v>
      </c>
      <c r="AM57" s="5" t="s">
        <v>1333</v>
      </c>
      <c r="AN57" s="5">
        <v>38600</v>
      </c>
      <c r="AO57" s="5" t="s">
        <v>1869</v>
      </c>
      <c r="AP57" s="5" t="s">
        <v>1335</v>
      </c>
      <c r="AQ57" s="4" t="s">
        <v>1336</v>
      </c>
      <c r="AR57" s="5" t="s">
        <v>12476</v>
      </c>
      <c r="AS57" s="4" t="s">
        <v>1522</v>
      </c>
      <c r="AT57" s="5" t="s">
        <v>1523</v>
      </c>
      <c r="AU57" s="5" t="s">
        <v>41</v>
      </c>
      <c r="AV57" s="4" t="s">
        <v>1524</v>
      </c>
      <c r="AW57" s="5" t="s">
        <v>93</v>
      </c>
      <c r="AX57" s="4" t="s">
        <v>1734</v>
      </c>
      <c r="AY57" s="5" t="s">
        <v>1735</v>
      </c>
      <c r="AZ57" s="5" t="s">
        <v>11</v>
      </c>
      <c r="BA57" s="4" t="s">
        <v>1736</v>
      </c>
      <c r="BB57" s="5" t="s">
        <v>1737</v>
      </c>
      <c r="BC57" s="5" t="s">
        <v>1866</v>
      </c>
      <c r="BD57" s="5" t="s">
        <v>1870</v>
      </c>
      <c r="BE57" s="5" t="s">
        <v>260</v>
      </c>
      <c r="BF57" s="5" t="s">
        <v>1333</v>
      </c>
      <c r="BG57" s="5" t="s">
        <v>1871</v>
      </c>
      <c r="BH57" s="5" t="s">
        <v>1343</v>
      </c>
    </row>
    <row r="58" spans="1:60" x14ac:dyDescent="0.25">
      <c r="A58">
        <f t="shared" si="3"/>
        <v>305119</v>
      </c>
      <c r="B58">
        <f t="shared" si="0"/>
        <v>7019557</v>
      </c>
      <c r="C58" s="17" t="str">
        <f t="shared" si="6"/>
        <v>CC</v>
      </c>
      <c r="D58" t="str">
        <f t="shared" si="4"/>
        <v>REGION GRAND SUD</v>
      </c>
      <c r="E58" s="12" t="str">
        <f t="shared" si="2"/>
        <v>TERRAIN</v>
      </c>
      <c r="F58" s="4" t="s">
        <v>1872</v>
      </c>
      <c r="G58" s="4" t="s">
        <v>1873</v>
      </c>
      <c r="H58" s="5">
        <v>1</v>
      </c>
      <c r="I58" s="5"/>
      <c r="J58" s="5">
        <v>1</v>
      </c>
      <c r="K58" s="5" t="s">
        <v>1325</v>
      </c>
      <c r="L58" s="5" t="s">
        <v>608</v>
      </c>
      <c r="M58" s="5" t="s">
        <v>1874</v>
      </c>
      <c r="N58" s="5"/>
      <c r="O58" s="5"/>
      <c r="P58" s="5"/>
      <c r="Q58" s="5"/>
      <c r="R58" s="5"/>
      <c r="S58" s="5"/>
      <c r="T58" s="5" t="s">
        <v>25</v>
      </c>
      <c r="U58" s="6">
        <v>44531</v>
      </c>
      <c r="V58" s="4" t="s">
        <v>1363</v>
      </c>
      <c r="W58" s="4" t="s">
        <v>1329</v>
      </c>
      <c r="X58" s="5" t="s">
        <v>18</v>
      </c>
      <c r="Y58" s="5"/>
      <c r="Z58" s="5"/>
      <c r="AA58" s="4" t="s">
        <v>1875</v>
      </c>
      <c r="AB58" s="5"/>
      <c r="AC58" s="5"/>
      <c r="AD58" s="5" t="s">
        <v>1331</v>
      </c>
      <c r="AE58" s="5"/>
      <c r="AF58" s="6">
        <v>29901</v>
      </c>
      <c r="AG58" s="5">
        <v>43</v>
      </c>
      <c r="AH58" s="5">
        <v>100</v>
      </c>
      <c r="AI58" s="5" t="s">
        <v>1332</v>
      </c>
      <c r="AJ58" s="6">
        <v>44348</v>
      </c>
      <c r="AK58" s="5">
        <v>3</v>
      </c>
      <c r="AL58" s="6">
        <v>44348</v>
      </c>
      <c r="AM58" s="5" t="s">
        <v>1333</v>
      </c>
      <c r="AN58" s="5">
        <v>66250</v>
      </c>
      <c r="AO58" s="5" t="s">
        <v>1876</v>
      </c>
      <c r="AP58" s="5" t="s">
        <v>1335</v>
      </c>
      <c r="AQ58" s="4" t="s">
        <v>1336</v>
      </c>
      <c r="AR58" s="5" t="s">
        <v>12476</v>
      </c>
      <c r="AS58" s="4" t="s">
        <v>1337</v>
      </c>
      <c r="AT58" s="5" t="s">
        <v>1338</v>
      </c>
      <c r="AU58" s="5" t="s">
        <v>41</v>
      </c>
      <c r="AV58" s="4" t="s">
        <v>1339</v>
      </c>
      <c r="AW58" s="5" t="s">
        <v>76</v>
      </c>
      <c r="AX58" s="4" t="s">
        <v>1877</v>
      </c>
      <c r="AY58" s="5" t="s">
        <v>1878</v>
      </c>
      <c r="AZ58" s="5" t="s">
        <v>11</v>
      </c>
      <c r="BA58" s="4" t="s">
        <v>1879</v>
      </c>
      <c r="BB58" s="5" t="s">
        <v>1880</v>
      </c>
      <c r="BC58" s="4" t="s">
        <v>1873</v>
      </c>
      <c r="BD58" s="5" t="s">
        <v>1881</v>
      </c>
      <c r="BE58" s="5" t="s">
        <v>25</v>
      </c>
      <c r="BF58" s="5" t="s">
        <v>1333</v>
      </c>
      <c r="BG58" s="4" t="s">
        <v>1882</v>
      </c>
      <c r="BH58" s="5" t="s">
        <v>1343</v>
      </c>
    </row>
    <row r="59" spans="1:60" x14ac:dyDescent="0.25">
      <c r="A59">
        <f t="shared" si="3"/>
        <v>188461</v>
      </c>
      <c r="B59">
        <f t="shared" si="0"/>
        <v>3001115</v>
      </c>
      <c r="C59" s="17" t="str">
        <f t="shared" si="6"/>
        <v>IMP</v>
      </c>
      <c r="D59" t="str">
        <f t="shared" si="4"/>
        <v>REGION CENTRE EST</v>
      </c>
      <c r="E59" s="12" t="str">
        <f t="shared" si="2"/>
        <v>TERRAIN</v>
      </c>
      <c r="F59" s="4" t="s">
        <v>1883</v>
      </c>
      <c r="G59" s="4" t="s">
        <v>1597</v>
      </c>
      <c r="H59" s="5">
        <v>1</v>
      </c>
      <c r="I59" s="5"/>
      <c r="J59" s="5">
        <v>1</v>
      </c>
      <c r="K59" s="5" t="s">
        <v>1325</v>
      </c>
      <c r="L59" s="5" t="s">
        <v>316</v>
      </c>
      <c r="M59" s="5" t="s">
        <v>1884</v>
      </c>
      <c r="N59" s="5"/>
      <c r="O59" s="5"/>
      <c r="P59" s="5"/>
      <c r="Q59" s="5"/>
      <c r="R59" s="5"/>
      <c r="S59" s="5"/>
      <c r="T59" s="5" t="s">
        <v>11</v>
      </c>
      <c r="U59" s="6">
        <v>37926</v>
      </c>
      <c r="V59" s="4" t="s">
        <v>1605</v>
      </c>
      <c r="W59" s="4" t="s">
        <v>1606</v>
      </c>
      <c r="X59" s="5" t="s">
        <v>5</v>
      </c>
      <c r="Y59" s="5"/>
      <c r="Z59" s="5"/>
      <c r="AA59" s="4"/>
      <c r="AB59" s="5"/>
      <c r="AC59" s="5"/>
      <c r="AD59" s="5">
        <v>6</v>
      </c>
      <c r="AE59" s="5"/>
      <c r="AF59" s="6">
        <v>24034</v>
      </c>
      <c r="AG59" s="5">
        <v>59</v>
      </c>
      <c r="AH59" s="5">
        <v>100</v>
      </c>
      <c r="AI59" s="5" t="s">
        <v>1332</v>
      </c>
      <c r="AJ59" s="6">
        <v>37926</v>
      </c>
      <c r="AK59" s="5">
        <v>21</v>
      </c>
      <c r="AL59" s="6">
        <v>37926</v>
      </c>
      <c r="AM59" s="5"/>
      <c r="AN59" s="5">
        <v>77350</v>
      </c>
      <c r="AO59" s="5" t="s">
        <v>1885</v>
      </c>
      <c r="AP59" s="5" t="s">
        <v>1536</v>
      </c>
      <c r="AQ59" s="4" t="s">
        <v>12479</v>
      </c>
      <c r="AR59" s="5" t="s">
        <v>12480</v>
      </c>
      <c r="AS59" s="4" t="s">
        <v>1376</v>
      </c>
      <c r="AT59" s="5" t="s">
        <v>1377</v>
      </c>
      <c r="AU59" s="5" t="s">
        <v>41</v>
      </c>
      <c r="AV59" s="4" t="s">
        <v>1378</v>
      </c>
      <c r="AW59" s="5" t="s">
        <v>47</v>
      </c>
      <c r="AX59" s="4" t="s">
        <v>1597</v>
      </c>
      <c r="AY59" s="5" t="s">
        <v>1598</v>
      </c>
      <c r="AZ59" s="5" t="s">
        <v>11</v>
      </c>
      <c r="BA59" s="4" t="s">
        <v>1599</v>
      </c>
      <c r="BB59" s="5" t="s">
        <v>1600</v>
      </c>
      <c r="BC59" s="4"/>
      <c r="BD59" s="5"/>
      <c r="BE59" s="5"/>
      <c r="BF59" s="5" t="s">
        <v>1608</v>
      </c>
      <c r="BG59" s="4"/>
      <c r="BH59" s="5"/>
    </row>
    <row r="60" spans="1:60" x14ac:dyDescent="0.25">
      <c r="A60">
        <f t="shared" si="3"/>
        <v>303052</v>
      </c>
      <c r="B60">
        <f t="shared" si="0"/>
        <v>3101676</v>
      </c>
      <c r="C60" s="17" t="str">
        <f t="shared" si="6"/>
        <v>CC</v>
      </c>
      <c r="D60" t="str">
        <f t="shared" si="4"/>
        <v>REGION ILE DE FRANCE NORD</v>
      </c>
      <c r="E60" s="12" t="str">
        <f t="shared" si="2"/>
        <v>TERRAIN</v>
      </c>
      <c r="F60" s="4" t="s">
        <v>950</v>
      </c>
      <c r="G60" s="4" t="s">
        <v>1886</v>
      </c>
      <c r="H60" s="5">
        <v>1</v>
      </c>
      <c r="I60" s="5"/>
      <c r="J60" s="5">
        <v>1</v>
      </c>
      <c r="K60" s="5" t="s">
        <v>1325</v>
      </c>
      <c r="L60" s="5" t="s">
        <v>952</v>
      </c>
      <c r="M60" s="5" t="s">
        <v>951</v>
      </c>
      <c r="N60" s="5" t="s">
        <v>245</v>
      </c>
      <c r="O60" s="5">
        <v>42491</v>
      </c>
      <c r="P60" s="5"/>
      <c r="Q60" s="5" t="s">
        <v>1346</v>
      </c>
      <c r="R60" s="5">
        <v>5</v>
      </c>
      <c r="S60" s="5" t="s">
        <v>18</v>
      </c>
      <c r="T60" s="5" t="s">
        <v>25</v>
      </c>
      <c r="U60" s="6">
        <v>42522</v>
      </c>
      <c r="V60" s="4" t="s">
        <v>1363</v>
      </c>
      <c r="W60" s="4" t="s">
        <v>1329</v>
      </c>
      <c r="X60" s="5" t="s">
        <v>18</v>
      </c>
      <c r="Y60" s="5"/>
      <c r="Z60" s="5"/>
      <c r="AA60" s="4" t="s">
        <v>1887</v>
      </c>
      <c r="AB60" s="5" t="s">
        <v>1331</v>
      </c>
      <c r="AC60" s="5"/>
      <c r="AD60" s="5" t="s">
        <v>1331</v>
      </c>
      <c r="AE60" s="5"/>
      <c r="AF60" s="6">
        <v>30464</v>
      </c>
      <c r="AG60" s="5">
        <v>41</v>
      </c>
      <c r="AH60" s="5">
        <v>100</v>
      </c>
      <c r="AI60" s="5" t="s">
        <v>1332</v>
      </c>
      <c r="AJ60" s="6">
        <v>42522</v>
      </c>
      <c r="AK60" s="5">
        <v>8</v>
      </c>
      <c r="AL60" s="6">
        <v>42522</v>
      </c>
      <c r="AM60" s="5" t="s">
        <v>1333</v>
      </c>
      <c r="AN60" s="5">
        <v>77185</v>
      </c>
      <c r="AO60" s="5" t="s">
        <v>1888</v>
      </c>
      <c r="AP60" s="5" t="s">
        <v>12477</v>
      </c>
      <c r="AQ60" s="4" t="s">
        <v>1351</v>
      </c>
      <c r="AR60" s="5" t="s">
        <v>12478</v>
      </c>
      <c r="AS60" s="4" t="s">
        <v>1352</v>
      </c>
      <c r="AT60" s="5" t="s">
        <v>1353</v>
      </c>
      <c r="AU60" s="5" t="s">
        <v>41</v>
      </c>
      <c r="AV60" s="4" t="s">
        <v>1354</v>
      </c>
      <c r="AW60" s="5" t="s">
        <v>17</v>
      </c>
      <c r="AX60" s="4" t="s">
        <v>1889</v>
      </c>
      <c r="AY60" s="5" t="s">
        <v>1890</v>
      </c>
      <c r="AZ60" s="5" t="s">
        <v>11</v>
      </c>
      <c r="BA60" s="4" t="s">
        <v>1891</v>
      </c>
      <c r="BB60" s="5" t="s">
        <v>1892</v>
      </c>
      <c r="BC60" s="4" t="s">
        <v>1886</v>
      </c>
      <c r="BD60" s="5" t="s">
        <v>1893</v>
      </c>
      <c r="BE60" s="5" t="s">
        <v>25</v>
      </c>
      <c r="BF60" s="5" t="s">
        <v>1333</v>
      </c>
      <c r="BG60" s="4" t="s">
        <v>1894</v>
      </c>
      <c r="BH60" s="5" t="s">
        <v>1343</v>
      </c>
    </row>
    <row r="61" spans="1:60" x14ac:dyDescent="0.25">
      <c r="A61">
        <f t="shared" ref="A61:A122" si="7">G61*1</f>
        <v>188723</v>
      </c>
      <c r="B61">
        <f t="shared" ref="B61:B122" si="8">F61*1</f>
        <v>3001141</v>
      </c>
      <c r="C61" s="17" t="str">
        <f t="shared" si="6"/>
        <v>CC</v>
      </c>
      <c r="D61" t="str">
        <f t="shared" si="4"/>
        <v>REGION ILE DE FRANCE NORD</v>
      </c>
      <c r="E61" s="12" t="str">
        <f t="shared" ref="E61:E122" si="9">IF(BB61="OC FICTIVE","EN MISSION","TERRAIN")</f>
        <v>TERRAIN</v>
      </c>
      <c r="F61" s="4" t="s">
        <v>113</v>
      </c>
      <c r="G61" s="4" t="s">
        <v>1895</v>
      </c>
      <c r="H61" s="5">
        <v>1</v>
      </c>
      <c r="I61" s="5"/>
      <c r="J61" s="5">
        <v>2</v>
      </c>
      <c r="K61" s="5" t="s">
        <v>1345</v>
      </c>
      <c r="L61" s="5" t="s">
        <v>115</v>
      </c>
      <c r="M61" s="5" t="s">
        <v>114</v>
      </c>
      <c r="N61" s="5"/>
      <c r="O61" s="5"/>
      <c r="P61" s="5"/>
      <c r="Q61" s="5"/>
      <c r="R61" s="5"/>
      <c r="S61" s="5"/>
      <c r="T61" s="5" t="s">
        <v>25</v>
      </c>
      <c r="U61" s="6">
        <v>38018</v>
      </c>
      <c r="V61" s="5" t="s">
        <v>1363</v>
      </c>
      <c r="W61" s="4" t="s">
        <v>1329</v>
      </c>
      <c r="X61" s="5" t="s">
        <v>18</v>
      </c>
      <c r="Y61" s="5"/>
      <c r="Z61" s="5"/>
      <c r="AA61" s="4" t="s">
        <v>1896</v>
      </c>
      <c r="AB61" s="5"/>
      <c r="AC61" s="5"/>
      <c r="AD61" s="5" t="s">
        <v>1331</v>
      </c>
      <c r="AE61" s="5"/>
      <c r="AF61" s="5">
        <v>29063</v>
      </c>
      <c r="AG61" s="5">
        <v>45</v>
      </c>
      <c r="AH61" s="5">
        <v>100</v>
      </c>
      <c r="AI61" s="5" t="s">
        <v>1332</v>
      </c>
      <c r="AJ61" s="5">
        <v>38018</v>
      </c>
      <c r="AK61" s="5">
        <v>20</v>
      </c>
      <c r="AL61" s="5">
        <v>38018</v>
      </c>
      <c r="AM61" s="5" t="s">
        <v>1333</v>
      </c>
      <c r="AN61" s="5">
        <v>60590</v>
      </c>
      <c r="AO61" s="5" t="s">
        <v>1897</v>
      </c>
      <c r="AP61" s="5" t="s">
        <v>12477</v>
      </c>
      <c r="AQ61" s="4" t="s">
        <v>1351</v>
      </c>
      <c r="AR61" s="5" t="s">
        <v>12478</v>
      </c>
      <c r="AS61" s="4" t="s">
        <v>1898</v>
      </c>
      <c r="AT61" s="5" t="s">
        <v>1899</v>
      </c>
      <c r="AU61" s="5" t="s">
        <v>41</v>
      </c>
      <c r="AV61" s="4" t="s">
        <v>1900</v>
      </c>
      <c r="AW61" s="5" t="s">
        <v>30</v>
      </c>
      <c r="AX61" s="4"/>
      <c r="AY61" s="5"/>
      <c r="AZ61" s="5"/>
      <c r="BA61" s="4" t="s">
        <v>1901</v>
      </c>
      <c r="BB61" s="5" t="s">
        <v>1902</v>
      </c>
      <c r="BC61" s="4" t="s">
        <v>1895</v>
      </c>
      <c r="BD61" s="5" t="s">
        <v>1903</v>
      </c>
      <c r="BE61" s="5" t="s">
        <v>25</v>
      </c>
      <c r="BF61" s="5" t="s">
        <v>1333</v>
      </c>
      <c r="BG61" s="4" t="s">
        <v>1904</v>
      </c>
      <c r="BH61" s="5" t="s">
        <v>1343</v>
      </c>
    </row>
    <row r="62" spans="1:60" x14ac:dyDescent="0.25">
      <c r="A62">
        <f t="shared" si="7"/>
        <v>172115</v>
      </c>
      <c r="B62">
        <f t="shared" si="8"/>
        <v>3000498</v>
      </c>
      <c r="C62" s="17" t="str">
        <f t="shared" si="6"/>
        <v>IMD</v>
      </c>
      <c r="D62" t="str">
        <f t="shared" si="4"/>
        <v>REGION CENTRE EST</v>
      </c>
      <c r="E62" s="12" t="str">
        <f t="shared" si="9"/>
        <v>TERRAIN</v>
      </c>
      <c r="F62" s="4" t="s">
        <v>1905</v>
      </c>
      <c r="G62" s="4" t="s">
        <v>1906</v>
      </c>
      <c r="H62" s="5">
        <v>1</v>
      </c>
      <c r="I62" s="5"/>
      <c r="J62" s="5">
        <v>1</v>
      </c>
      <c r="K62" s="5" t="s">
        <v>1325</v>
      </c>
      <c r="L62" s="5" t="s">
        <v>190</v>
      </c>
      <c r="M62" s="5" t="s">
        <v>1907</v>
      </c>
      <c r="N62" s="5"/>
      <c r="O62" s="5"/>
      <c r="P62" s="5"/>
      <c r="Q62" s="5"/>
      <c r="R62" s="5"/>
      <c r="S62" s="5"/>
      <c r="T62" s="5" t="s">
        <v>41</v>
      </c>
      <c r="U62" s="6">
        <v>34366</v>
      </c>
      <c r="V62" s="5" t="s">
        <v>1673</v>
      </c>
      <c r="W62" s="4" t="s">
        <v>1392</v>
      </c>
      <c r="X62" s="5" t="s">
        <v>5</v>
      </c>
      <c r="Y62" s="5"/>
      <c r="Z62" s="5"/>
      <c r="AA62" s="4"/>
      <c r="AB62" s="5"/>
      <c r="AC62" s="5"/>
      <c r="AD62" s="5">
        <v>7</v>
      </c>
      <c r="AE62" s="5"/>
      <c r="AF62" s="5">
        <v>25318</v>
      </c>
      <c r="AG62" s="5">
        <v>55</v>
      </c>
      <c r="AH62" s="5">
        <v>100</v>
      </c>
      <c r="AI62" s="5" t="s">
        <v>1332</v>
      </c>
      <c r="AJ62" s="5">
        <v>34366</v>
      </c>
      <c r="AK62" s="5">
        <v>30</v>
      </c>
      <c r="AL62" s="5">
        <v>34366</v>
      </c>
      <c r="AM62" s="5"/>
      <c r="AN62" s="5">
        <v>77120</v>
      </c>
      <c r="AO62" s="5" t="s">
        <v>1908</v>
      </c>
      <c r="AP62" s="5" t="s">
        <v>1536</v>
      </c>
      <c r="AQ62" s="4" t="s">
        <v>12479</v>
      </c>
      <c r="AR62" s="5" t="s">
        <v>12480</v>
      </c>
      <c r="AS62" s="4" t="s">
        <v>1906</v>
      </c>
      <c r="AT62" s="5" t="s">
        <v>1909</v>
      </c>
      <c r="AU62" s="5" t="s">
        <v>41</v>
      </c>
      <c r="AV62" s="4" t="s">
        <v>1910</v>
      </c>
      <c r="AW62" s="5" t="s">
        <v>48</v>
      </c>
      <c r="AX62" s="4"/>
      <c r="AY62" s="5"/>
      <c r="AZ62" s="5"/>
      <c r="BA62" s="4"/>
      <c r="BB62" s="5"/>
      <c r="BC62" s="4"/>
      <c r="BD62" s="5"/>
      <c r="BE62" s="5"/>
      <c r="BF62" s="5" t="s">
        <v>1677</v>
      </c>
      <c r="BG62" s="4"/>
      <c r="BH62" s="5"/>
    </row>
    <row r="63" spans="1:60" x14ac:dyDescent="0.25">
      <c r="A63">
        <f t="shared" si="7"/>
        <v>304691</v>
      </c>
      <c r="B63">
        <f t="shared" si="8"/>
        <v>3102532</v>
      </c>
      <c r="C63" s="17" t="str">
        <f t="shared" si="6"/>
        <v>CC</v>
      </c>
      <c r="D63" t="str">
        <f t="shared" si="4"/>
        <v>REGION ILE DE FRANCE NORD</v>
      </c>
      <c r="E63" s="12" t="str">
        <f t="shared" si="9"/>
        <v>TERRAIN</v>
      </c>
      <c r="F63" s="4" t="s">
        <v>380</v>
      </c>
      <c r="G63" s="4" t="s">
        <v>1911</v>
      </c>
      <c r="H63" s="5">
        <v>1</v>
      </c>
      <c r="I63" s="5"/>
      <c r="J63" s="5">
        <v>1</v>
      </c>
      <c r="K63" s="5" t="s">
        <v>1325</v>
      </c>
      <c r="L63" s="5" t="s">
        <v>382</v>
      </c>
      <c r="M63" s="5" t="s">
        <v>381</v>
      </c>
      <c r="N63" s="5"/>
      <c r="O63" s="5"/>
      <c r="P63" s="5"/>
      <c r="Q63" s="5"/>
      <c r="R63" s="5"/>
      <c r="S63" s="5"/>
      <c r="T63" s="5" t="s">
        <v>25</v>
      </c>
      <c r="U63" s="6">
        <v>44317</v>
      </c>
      <c r="V63" s="5" t="s">
        <v>1363</v>
      </c>
      <c r="W63" s="4" t="s">
        <v>1329</v>
      </c>
      <c r="X63" s="5" t="s">
        <v>18</v>
      </c>
      <c r="Y63" s="5"/>
      <c r="Z63" s="5"/>
      <c r="AA63" s="4" t="s">
        <v>1912</v>
      </c>
      <c r="AB63" s="5"/>
      <c r="AC63" s="5"/>
      <c r="AD63" s="5" t="s">
        <v>1331</v>
      </c>
      <c r="AE63" s="5"/>
      <c r="AF63" s="5">
        <v>28872</v>
      </c>
      <c r="AG63" s="5">
        <v>45</v>
      </c>
      <c r="AH63" s="5">
        <v>100</v>
      </c>
      <c r="AI63" s="5" t="s">
        <v>1332</v>
      </c>
      <c r="AJ63" s="5">
        <v>44136</v>
      </c>
      <c r="AK63" s="5">
        <v>4</v>
      </c>
      <c r="AL63" s="5">
        <v>44136</v>
      </c>
      <c r="AM63" s="5" t="s">
        <v>1333</v>
      </c>
      <c r="AN63" s="5">
        <v>59133</v>
      </c>
      <c r="AO63" s="5" t="s">
        <v>1913</v>
      </c>
      <c r="AP63" s="5" t="s">
        <v>12477</v>
      </c>
      <c r="AQ63" s="4" t="s">
        <v>1351</v>
      </c>
      <c r="AR63" s="5" t="s">
        <v>12478</v>
      </c>
      <c r="AS63" s="4" t="s">
        <v>1450</v>
      </c>
      <c r="AT63" s="5" t="s">
        <v>1451</v>
      </c>
      <c r="AU63" s="5" t="s">
        <v>41</v>
      </c>
      <c r="AV63" s="4" t="s">
        <v>1452</v>
      </c>
      <c r="AW63" s="5" t="s">
        <v>230</v>
      </c>
      <c r="AX63" s="4" t="s">
        <v>1914</v>
      </c>
      <c r="AY63" s="5" t="s">
        <v>1915</v>
      </c>
      <c r="AZ63" s="5" t="s">
        <v>11</v>
      </c>
      <c r="BA63" s="4" t="s">
        <v>1916</v>
      </c>
      <c r="BB63" s="5" t="s">
        <v>1917</v>
      </c>
      <c r="BC63" s="4" t="s">
        <v>1911</v>
      </c>
      <c r="BD63" s="5" t="s">
        <v>1918</v>
      </c>
      <c r="BE63" s="5" t="s">
        <v>25</v>
      </c>
      <c r="BF63" s="5" t="s">
        <v>1333</v>
      </c>
      <c r="BG63" s="4" t="s">
        <v>1919</v>
      </c>
      <c r="BH63" s="5" t="s">
        <v>1343</v>
      </c>
    </row>
    <row r="64" spans="1:60" x14ac:dyDescent="0.25">
      <c r="A64">
        <f t="shared" si="7"/>
        <v>300331</v>
      </c>
      <c r="B64">
        <f t="shared" si="8"/>
        <v>3100207</v>
      </c>
      <c r="C64" s="17" t="str">
        <f t="shared" si="6"/>
        <v>CC</v>
      </c>
      <c r="D64" t="str">
        <f t="shared" si="4"/>
        <v>REGION GRAND SUD</v>
      </c>
      <c r="E64" s="12" t="str">
        <f t="shared" si="9"/>
        <v>TERRAIN</v>
      </c>
      <c r="F64" s="4" t="s">
        <v>840</v>
      </c>
      <c r="G64" s="4" t="s">
        <v>1920</v>
      </c>
      <c r="H64" s="5">
        <v>1</v>
      </c>
      <c r="I64" s="5"/>
      <c r="J64" s="5">
        <v>1</v>
      </c>
      <c r="K64" s="5" t="s">
        <v>1325</v>
      </c>
      <c r="L64" s="5" t="s">
        <v>280</v>
      </c>
      <c r="M64" s="5" t="s">
        <v>841</v>
      </c>
      <c r="N64" s="5" t="s">
        <v>25</v>
      </c>
      <c r="O64" s="5">
        <v>40725</v>
      </c>
      <c r="P64" s="5"/>
      <c r="Q64" s="5" t="s">
        <v>1346</v>
      </c>
      <c r="R64" s="5">
        <v>5</v>
      </c>
      <c r="S64" s="5" t="s">
        <v>18</v>
      </c>
      <c r="T64" s="5" t="s">
        <v>60</v>
      </c>
      <c r="U64" s="6">
        <v>40756</v>
      </c>
      <c r="V64" s="5" t="s">
        <v>1773</v>
      </c>
      <c r="W64" s="4" t="s">
        <v>1329</v>
      </c>
      <c r="X64" s="5" t="s">
        <v>18</v>
      </c>
      <c r="Y64" s="5"/>
      <c r="Z64" s="5"/>
      <c r="AA64" s="4" t="s">
        <v>1921</v>
      </c>
      <c r="AB64" s="5" t="s">
        <v>1393</v>
      </c>
      <c r="AC64" s="5"/>
      <c r="AD64" s="5" t="s">
        <v>1393</v>
      </c>
      <c r="AE64" s="5"/>
      <c r="AF64" s="5">
        <v>26772</v>
      </c>
      <c r="AG64" s="5">
        <v>51</v>
      </c>
      <c r="AH64" s="5">
        <v>100</v>
      </c>
      <c r="AI64" s="5" t="s">
        <v>1332</v>
      </c>
      <c r="AJ64" s="5">
        <v>40756</v>
      </c>
      <c r="AK64" s="5">
        <v>13</v>
      </c>
      <c r="AL64" s="5">
        <v>40756</v>
      </c>
      <c r="AM64" s="5" t="s">
        <v>1333</v>
      </c>
      <c r="AN64" s="5">
        <v>13009</v>
      </c>
      <c r="AO64" s="5" t="s">
        <v>1922</v>
      </c>
      <c r="AP64" s="5" t="s">
        <v>1335</v>
      </c>
      <c r="AQ64" s="4" t="s">
        <v>1336</v>
      </c>
      <c r="AR64" s="5" t="s">
        <v>12476</v>
      </c>
      <c r="AS64" s="4" t="s">
        <v>1427</v>
      </c>
      <c r="AT64" s="5" t="s">
        <v>1428</v>
      </c>
      <c r="AU64" s="5" t="s">
        <v>41</v>
      </c>
      <c r="AV64" s="4" t="s">
        <v>1429</v>
      </c>
      <c r="AW64" s="5" t="s">
        <v>129</v>
      </c>
      <c r="AX64" s="4"/>
      <c r="AY64" s="5"/>
      <c r="AZ64" s="5"/>
      <c r="BA64" s="4" t="s">
        <v>1768</v>
      </c>
      <c r="BB64" s="5" t="s">
        <v>1769</v>
      </c>
      <c r="BC64" s="5" t="s">
        <v>1920</v>
      </c>
      <c r="BD64" s="5" t="s">
        <v>1923</v>
      </c>
      <c r="BE64" s="5" t="s">
        <v>60</v>
      </c>
      <c r="BF64" s="5" t="s">
        <v>1333</v>
      </c>
      <c r="BG64" s="4" t="s">
        <v>1924</v>
      </c>
      <c r="BH64" s="5" t="s">
        <v>1343</v>
      </c>
    </row>
    <row r="65" spans="1:60" x14ac:dyDescent="0.25">
      <c r="A65">
        <f t="shared" si="7"/>
        <v>306059</v>
      </c>
      <c r="B65">
        <f t="shared" si="8"/>
        <v>7023787</v>
      </c>
      <c r="C65" s="17" t="str">
        <f t="shared" si="6"/>
        <v>CC</v>
      </c>
      <c r="D65" t="str">
        <f t="shared" si="4"/>
        <v>REGION GRAND SUD</v>
      </c>
      <c r="E65" s="12" t="str">
        <f t="shared" si="9"/>
        <v>TERRAIN</v>
      </c>
      <c r="F65" s="4" t="s">
        <v>1925</v>
      </c>
      <c r="G65" s="4" t="s">
        <v>1926</v>
      </c>
      <c r="H65" s="5">
        <v>1</v>
      </c>
      <c r="I65" s="5"/>
      <c r="J65" s="5">
        <v>1</v>
      </c>
      <c r="K65" s="5" t="s">
        <v>1325</v>
      </c>
      <c r="L65" s="5" t="s">
        <v>162</v>
      </c>
      <c r="M65" s="5" t="s">
        <v>1927</v>
      </c>
      <c r="N65" s="5"/>
      <c r="O65" s="5"/>
      <c r="P65" s="5"/>
      <c r="Q65" s="5"/>
      <c r="R65" s="5"/>
      <c r="S65" s="5"/>
      <c r="T65" s="5" t="s">
        <v>25</v>
      </c>
      <c r="U65" s="6">
        <v>45597</v>
      </c>
      <c r="V65" s="5" t="s">
        <v>1363</v>
      </c>
      <c r="W65" s="4" t="s">
        <v>1329</v>
      </c>
      <c r="X65" s="5" t="s">
        <v>18</v>
      </c>
      <c r="Y65" s="5"/>
      <c r="Z65" s="5"/>
      <c r="AA65" s="4" t="s">
        <v>1928</v>
      </c>
      <c r="AB65" s="5"/>
      <c r="AC65" s="5"/>
      <c r="AD65" s="5" t="s">
        <v>1331</v>
      </c>
      <c r="AE65" s="5"/>
      <c r="AF65" s="5">
        <v>33338</v>
      </c>
      <c r="AG65" s="5">
        <v>33</v>
      </c>
      <c r="AH65" s="5">
        <v>100</v>
      </c>
      <c r="AI65" s="5" t="s">
        <v>1332</v>
      </c>
      <c r="AJ65" s="5">
        <v>45444</v>
      </c>
      <c r="AK65" s="5">
        <v>0</v>
      </c>
      <c r="AL65" s="5">
        <v>45444</v>
      </c>
      <c r="AM65" s="5" t="s">
        <v>1333</v>
      </c>
      <c r="AN65" s="5">
        <v>83470</v>
      </c>
      <c r="AO65" s="5" t="s">
        <v>1929</v>
      </c>
      <c r="AP65" s="5" t="s">
        <v>1335</v>
      </c>
      <c r="AQ65" s="4" t="s">
        <v>1336</v>
      </c>
      <c r="AR65" s="5" t="s">
        <v>12476</v>
      </c>
      <c r="AS65" s="4" t="s">
        <v>1473</v>
      </c>
      <c r="AT65" s="5" t="s">
        <v>1474</v>
      </c>
      <c r="AU65" s="5" t="s">
        <v>41</v>
      </c>
      <c r="AV65" s="4" t="s">
        <v>1475</v>
      </c>
      <c r="AW65" s="5" t="s">
        <v>58</v>
      </c>
      <c r="AX65" s="4" t="s">
        <v>1479</v>
      </c>
      <c r="AY65" s="5" t="s">
        <v>1480</v>
      </c>
      <c r="AZ65" s="5" t="s">
        <v>11</v>
      </c>
      <c r="BA65" s="4" t="s">
        <v>1481</v>
      </c>
      <c r="BB65" s="5" t="s">
        <v>1482</v>
      </c>
      <c r="BC65" s="5" t="s">
        <v>1926</v>
      </c>
      <c r="BD65" s="5" t="s">
        <v>1930</v>
      </c>
      <c r="BE65" s="5" t="s">
        <v>25</v>
      </c>
      <c r="BF65" s="5" t="s">
        <v>1333</v>
      </c>
      <c r="BG65" s="4" t="s">
        <v>1931</v>
      </c>
      <c r="BH65" s="5" t="s">
        <v>1343</v>
      </c>
    </row>
    <row r="66" spans="1:60" x14ac:dyDescent="0.25">
      <c r="A66">
        <f t="shared" si="7"/>
        <v>305333</v>
      </c>
      <c r="B66">
        <f t="shared" si="8"/>
        <v>7021098</v>
      </c>
      <c r="C66" s="17" t="str">
        <f t="shared" si="6"/>
        <v>IMP</v>
      </c>
      <c r="D66" t="str">
        <f t="shared" si="4"/>
        <v>REGION GRAND SUD</v>
      </c>
      <c r="E66" s="12" t="str">
        <f t="shared" si="9"/>
        <v>TERRAIN</v>
      </c>
      <c r="F66" s="4" t="s">
        <v>1932</v>
      </c>
      <c r="G66" s="4" t="s">
        <v>1798</v>
      </c>
      <c r="H66" s="5">
        <v>1</v>
      </c>
      <c r="I66" s="5"/>
      <c r="J66" s="5">
        <v>1</v>
      </c>
      <c r="K66" s="5" t="s">
        <v>1325</v>
      </c>
      <c r="L66" s="5" t="s">
        <v>490</v>
      </c>
      <c r="M66" s="5" t="s">
        <v>1933</v>
      </c>
      <c r="N66" s="5" t="s">
        <v>1187</v>
      </c>
      <c r="O66" s="5">
        <v>44866</v>
      </c>
      <c r="P66" s="5"/>
      <c r="Q66" s="5" t="s">
        <v>1346</v>
      </c>
      <c r="R66" s="5">
        <v>4</v>
      </c>
      <c r="S66" s="5" t="s">
        <v>5</v>
      </c>
      <c r="T66" s="5" t="s">
        <v>11</v>
      </c>
      <c r="U66" s="6">
        <v>44896</v>
      </c>
      <c r="V66" s="5" t="s">
        <v>1605</v>
      </c>
      <c r="W66" s="4" t="s">
        <v>1606</v>
      </c>
      <c r="X66" s="5" t="s">
        <v>5</v>
      </c>
      <c r="Y66" s="5"/>
      <c r="Z66" s="5"/>
      <c r="AA66" s="4"/>
      <c r="AB66" s="5">
        <v>5</v>
      </c>
      <c r="AC66" s="5"/>
      <c r="AD66" s="5">
        <v>5</v>
      </c>
      <c r="AE66" s="5"/>
      <c r="AF66" s="5">
        <v>31106</v>
      </c>
      <c r="AG66" s="5">
        <v>39</v>
      </c>
      <c r="AH66" s="5">
        <v>100</v>
      </c>
      <c r="AI66" s="5" t="s">
        <v>1332</v>
      </c>
      <c r="AJ66" s="5">
        <v>44713</v>
      </c>
      <c r="AK66" s="5">
        <v>2</v>
      </c>
      <c r="AL66" s="5">
        <v>44713</v>
      </c>
      <c r="AM66" s="5"/>
      <c r="AN66" s="5">
        <v>81370</v>
      </c>
      <c r="AO66" s="5" t="s">
        <v>1934</v>
      </c>
      <c r="AP66" s="5" t="s">
        <v>1335</v>
      </c>
      <c r="AQ66" s="4" t="s">
        <v>1336</v>
      </c>
      <c r="AR66" s="5" t="s">
        <v>12476</v>
      </c>
      <c r="AS66" s="4" t="s">
        <v>1795</v>
      </c>
      <c r="AT66" s="5" t="s">
        <v>1796</v>
      </c>
      <c r="AU66" s="5" t="s">
        <v>41</v>
      </c>
      <c r="AV66" s="4" t="s">
        <v>1797</v>
      </c>
      <c r="AW66" s="5" t="s">
        <v>227</v>
      </c>
      <c r="AX66" s="4" t="s">
        <v>1798</v>
      </c>
      <c r="AY66" s="5" t="s">
        <v>1799</v>
      </c>
      <c r="AZ66" s="5" t="s">
        <v>11</v>
      </c>
      <c r="BA66" s="4" t="s">
        <v>1800</v>
      </c>
      <c r="BB66" s="5" t="s">
        <v>1801</v>
      </c>
      <c r="BC66" s="4"/>
      <c r="BD66" s="5"/>
      <c r="BE66" s="5"/>
      <c r="BF66" s="5" t="s">
        <v>1608</v>
      </c>
      <c r="BG66" s="4"/>
      <c r="BH66" s="5"/>
    </row>
    <row r="67" spans="1:60" x14ac:dyDescent="0.25">
      <c r="A67">
        <f t="shared" si="7"/>
        <v>306002</v>
      </c>
      <c r="B67">
        <f t="shared" si="8"/>
        <v>7023623</v>
      </c>
      <c r="C67" s="17" t="str">
        <f t="shared" si="6"/>
        <v>CC</v>
      </c>
      <c r="D67" t="str">
        <f t="shared" ref="D67:D130" si="10">AR67</f>
        <v>REGION GRAND SUD</v>
      </c>
      <c r="E67" s="12" t="str">
        <f t="shared" si="9"/>
        <v>TERRAIN</v>
      </c>
      <c r="F67" s="4" t="s">
        <v>1935</v>
      </c>
      <c r="G67" s="4" t="s">
        <v>1936</v>
      </c>
      <c r="H67" s="5">
        <v>1</v>
      </c>
      <c r="I67" s="5"/>
      <c r="J67" s="5">
        <v>1</v>
      </c>
      <c r="K67" s="5" t="s">
        <v>1325</v>
      </c>
      <c r="L67" s="5" t="s">
        <v>190</v>
      </c>
      <c r="M67" s="5" t="s">
        <v>1937</v>
      </c>
      <c r="N67" s="5"/>
      <c r="O67" s="5"/>
      <c r="P67" s="5"/>
      <c r="Q67" s="5"/>
      <c r="R67" s="5"/>
      <c r="S67" s="5"/>
      <c r="T67" s="5" t="s">
        <v>25</v>
      </c>
      <c r="U67" s="6">
        <v>45505</v>
      </c>
      <c r="V67" s="5" t="s">
        <v>1363</v>
      </c>
      <c r="W67" s="4" t="s">
        <v>1329</v>
      </c>
      <c r="X67" s="5" t="s">
        <v>18</v>
      </c>
      <c r="Y67" s="5"/>
      <c r="Z67" s="5"/>
      <c r="AA67" s="4" t="s">
        <v>1938</v>
      </c>
      <c r="AB67" s="5"/>
      <c r="AC67" s="5"/>
      <c r="AD67" s="5" t="s">
        <v>1331</v>
      </c>
      <c r="AE67" s="5"/>
      <c r="AF67" s="5">
        <v>34591</v>
      </c>
      <c r="AG67" s="5">
        <v>30</v>
      </c>
      <c r="AH67" s="5">
        <v>100</v>
      </c>
      <c r="AI67" s="5" t="s">
        <v>1332</v>
      </c>
      <c r="AJ67" s="5">
        <v>45383</v>
      </c>
      <c r="AK67" s="5">
        <v>0</v>
      </c>
      <c r="AL67" s="5">
        <v>45383</v>
      </c>
      <c r="AM67" s="5" t="s">
        <v>1333</v>
      </c>
      <c r="AN67" s="5">
        <v>26000</v>
      </c>
      <c r="AO67" s="5" t="s">
        <v>1856</v>
      </c>
      <c r="AP67" s="5" t="s">
        <v>1335</v>
      </c>
      <c r="AQ67" s="4" t="s">
        <v>1336</v>
      </c>
      <c r="AR67" s="5" t="s">
        <v>12476</v>
      </c>
      <c r="AS67" s="4" t="s">
        <v>1403</v>
      </c>
      <c r="AT67" s="5" t="s">
        <v>1404</v>
      </c>
      <c r="AU67" s="5" t="s">
        <v>41</v>
      </c>
      <c r="AV67" s="4" t="s">
        <v>1405</v>
      </c>
      <c r="AW67" s="5" t="s">
        <v>61</v>
      </c>
      <c r="AX67" s="4" t="s">
        <v>1618</v>
      </c>
      <c r="AY67" s="5" t="s">
        <v>1619</v>
      </c>
      <c r="AZ67" s="5" t="s">
        <v>11</v>
      </c>
      <c r="BA67" s="4" t="s">
        <v>1620</v>
      </c>
      <c r="BB67" s="5" t="s">
        <v>1621</v>
      </c>
      <c r="BC67" s="4" t="s">
        <v>1936</v>
      </c>
      <c r="BD67" s="5" t="s">
        <v>1939</v>
      </c>
      <c r="BE67" s="5" t="s">
        <v>25</v>
      </c>
      <c r="BF67" s="5" t="s">
        <v>1333</v>
      </c>
      <c r="BG67" s="4" t="s">
        <v>1940</v>
      </c>
      <c r="BH67" s="5" t="s">
        <v>1343</v>
      </c>
    </row>
    <row r="68" spans="1:60" x14ac:dyDescent="0.25">
      <c r="A68">
        <f t="shared" si="7"/>
        <v>177400</v>
      </c>
      <c r="B68">
        <f t="shared" si="8"/>
        <v>3000647</v>
      </c>
      <c r="C68" s="17" t="str">
        <f t="shared" si="6"/>
        <v>CC</v>
      </c>
      <c r="D68" t="str">
        <f t="shared" si="10"/>
        <v>REGION GRAND SUD</v>
      </c>
      <c r="E68" s="12" t="str">
        <f t="shared" si="9"/>
        <v>TERRAIN</v>
      </c>
      <c r="F68" s="4" t="s">
        <v>55</v>
      </c>
      <c r="G68" s="4" t="s">
        <v>1941</v>
      </c>
      <c r="H68" s="5">
        <v>1</v>
      </c>
      <c r="I68" s="5"/>
      <c r="J68" s="5">
        <v>1</v>
      </c>
      <c r="K68" s="5" t="s">
        <v>1325</v>
      </c>
      <c r="L68" s="5" t="s">
        <v>57</v>
      </c>
      <c r="M68" s="5" t="s">
        <v>56</v>
      </c>
      <c r="N68" s="5"/>
      <c r="O68" s="5"/>
      <c r="P68" s="5"/>
      <c r="Q68" s="5"/>
      <c r="R68" s="5"/>
      <c r="S68" s="5"/>
      <c r="T68" s="5" t="s">
        <v>25</v>
      </c>
      <c r="U68" s="6">
        <v>35431</v>
      </c>
      <c r="V68" s="5" t="s">
        <v>1363</v>
      </c>
      <c r="W68" s="4" t="s">
        <v>1329</v>
      </c>
      <c r="X68" s="5" t="s">
        <v>18</v>
      </c>
      <c r="Y68" s="5"/>
      <c r="Z68" s="5"/>
      <c r="AA68" s="4"/>
      <c r="AB68" s="5"/>
      <c r="AC68" s="5"/>
      <c r="AD68" s="5" t="s">
        <v>1331</v>
      </c>
      <c r="AE68" s="5"/>
      <c r="AF68" s="5">
        <v>23095</v>
      </c>
      <c r="AG68" s="5">
        <v>61</v>
      </c>
      <c r="AH68" s="5">
        <v>100</v>
      </c>
      <c r="AI68" s="5" t="s">
        <v>1332</v>
      </c>
      <c r="AJ68" s="5">
        <v>35431</v>
      </c>
      <c r="AK68" s="5">
        <v>27</v>
      </c>
      <c r="AL68" s="5">
        <v>35431</v>
      </c>
      <c r="AM68" s="5" t="s">
        <v>1333</v>
      </c>
      <c r="AN68" s="5">
        <v>83500</v>
      </c>
      <c r="AO68" s="5" t="s">
        <v>1942</v>
      </c>
      <c r="AP68" s="5" t="s">
        <v>1335</v>
      </c>
      <c r="AQ68" s="4" t="s">
        <v>1336</v>
      </c>
      <c r="AR68" s="5" t="s">
        <v>12476</v>
      </c>
      <c r="AS68" s="4" t="s">
        <v>1473</v>
      </c>
      <c r="AT68" s="5" t="s">
        <v>1474</v>
      </c>
      <c r="AU68" s="5" t="s">
        <v>41</v>
      </c>
      <c r="AV68" s="4" t="s">
        <v>1475</v>
      </c>
      <c r="AW68" s="5" t="s">
        <v>58</v>
      </c>
      <c r="AX68" s="4" t="s">
        <v>1479</v>
      </c>
      <c r="AY68" s="5" t="s">
        <v>1480</v>
      </c>
      <c r="AZ68" s="5" t="s">
        <v>11</v>
      </c>
      <c r="BA68" s="4" t="s">
        <v>1481</v>
      </c>
      <c r="BB68" s="5" t="s">
        <v>1482</v>
      </c>
      <c r="BC68" s="4" t="s">
        <v>1941</v>
      </c>
      <c r="BD68" s="5" t="s">
        <v>1943</v>
      </c>
      <c r="BE68" s="5" t="s">
        <v>25</v>
      </c>
      <c r="BF68" s="5" t="s">
        <v>1333</v>
      </c>
      <c r="BG68" s="4" t="s">
        <v>1944</v>
      </c>
      <c r="BH68" s="5" t="s">
        <v>1343</v>
      </c>
    </row>
    <row r="69" spans="1:60" x14ac:dyDescent="0.25">
      <c r="A69">
        <f t="shared" si="7"/>
        <v>182477</v>
      </c>
      <c r="B69">
        <f t="shared" si="8"/>
        <v>3000789</v>
      </c>
      <c r="C69" s="17" t="str">
        <f t="shared" si="6"/>
        <v>CC</v>
      </c>
      <c r="D69" t="str">
        <f t="shared" si="10"/>
        <v>REGION GRAND SUD</v>
      </c>
      <c r="E69" s="12" t="str">
        <f t="shared" si="9"/>
        <v>TERRAIN</v>
      </c>
      <c r="F69" s="4" t="s">
        <v>1945</v>
      </c>
      <c r="G69" s="4" t="s">
        <v>1946</v>
      </c>
      <c r="H69" s="5">
        <v>1</v>
      </c>
      <c r="I69" s="5"/>
      <c r="J69" s="5">
        <v>2</v>
      </c>
      <c r="K69" s="5" t="s">
        <v>1345</v>
      </c>
      <c r="L69" s="5" t="s">
        <v>1947</v>
      </c>
      <c r="M69" s="5" t="s">
        <v>1948</v>
      </c>
      <c r="N69" s="5"/>
      <c r="O69" s="5"/>
      <c r="P69" s="5"/>
      <c r="Q69" s="5"/>
      <c r="R69" s="5"/>
      <c r="S69" s="5"/>
      <c r="T69" s="5" t="s">
        <v>25</v>
      </c>
      <c r="U69" s="6">
        <v>36312</v>
      </c>
      <c r="V69" s="5" t="s">
        <v>1363</v>
      </c>
      <c r="W69" s="4" t="s">
        <v>1329</v>
      </c>
      <c r="X69" s="5" t="s">
        <v>18</v>
      </c>
      <c r="Y69" s="5"/>
      <c r="Z69" s="5"/>
      <c r="AA69" s="4" t="s">
        <v>1949</v>
      </c>
      <c r="AB69" s="5"/>
      <c r="AC69" s="5"/>
      <c r="AD69" s="5" t="s">
        <v>1331</v>
      </c>
      <c r="AE69" s="5"/>
      <c r="AF69" s="5">
        <v>26387</v>
      </c>
      <c r="AG69" s="5">
        <v>52</v>
      </c>
      <c r="AH69" s="5">
        <v>100</v>
      </c>
      <c r="AI69" s="5" t="s">
        <v>1332</v>
      </c>
      <c r="AJ69" s="5">
        <v>36312</v>
      </c>
      <c r="AK69" s="5">
        <v>25</v>
      </c>
      <c r="AL69" s="5">
        <v>36312</v>
      </c>
      <c r="AM69" s="5" t="s">
        <v>1333</v>
      </c>
      <c r="AN69" s="5">
        <v>32340</v>
      </c>
      <c r="AO69" s="5" t="s">
        <v>1950</v>
      </c>
      <c r="AP69" s="5" t="s">
        <v>1335</v>
      </c>
      <c r="AQ69" s="4" t="s">
        <v>1336</v>
      </c>
      <c r="AR69" s="5" t="s">
        <v>12476</v>
      </c>
      <c r="AS69" s="4" t="s">
        <v>1795</v>
      </c>
      <c r="AT69" s="5" t="s">
        <v>1796</v>
      </c>
      <c r="AU69" s="5" t="s">
        <v>41</v>
      </c>
      <c r="AV69" s="4" t="s">
        <v>1797</v>
      </c>
      <c r="AW69" s="5" t="s">
        <v>227</v>
      </c>
      <c r="AX69" s="4" t="s">
        <v>1951</v>
      </c>
      <c r="AY69" s="5" t="s">
        <v>1952</v>
      </c>
      <c r="AZ69" s="5" t="s">
        <v>11</v>
      </c>
      <c r="BA69" s="4" t="s">
        <v>1953</v>
      </c>
      <c r="BB69" s="5" t="s">
        <v>1954</v>
      </c>
      <c r="BC69" s="4" t="s">
        <v>1946</v>
      </c>
      <c r="BD69" s="5" t="s">
        <v>1955</v>
      </c>
      <c r="BE69" s="5" t="s">
        <v>25</v>
      </c>
      <c r="BF69" s="5" t="s">
        <v>1333</v>
      </c>
      <c r="BG69" s="4" t="s">
        <v>1956</v>
      </c>
      <c r="BH69" s="5" t="s">
        <v>1343</v>
      </c>
    </row>
    <row r="70" spans="1:60" x14ac:dyDescent="0.25">
      <c r="A70">
        <f t="shared" si="7"/>
        <v>305955</v>
      </c>
      <c r="B70">
        <f t="shared" si="8"/>
        <v>7023519</v>
      </c>
      <c r="C70" s="17" t="str">
        <f t="shared" si="6"/>
        <v>CC</v>
      </c>
      <c r="D70" t="str">
        <f t="shared" si="10"/>
        <v>REGION GRAND SUD</v>
      </c>
      <c r="E70" s="12" t="str">
        <f t="shared" si="9"/>
        <v>TERRAIN</v>
      </c>
      <c r="F70" s="4" t="s">
        <v>1957</v>
      </c>
      <c r="G70" s="4" t="s">
        <v>1958</v>
      </c>
      <c r="H70" s="5">
        <v>1</v>
      </c>
      <c r="I70" s="5"/>
      <c r="J70" s="5">
        <v>1</v>
      </c>
      <c r="K70" s="5" t="s">
        <v>1325</v>
      </c>
      <c r="L70" s="5" t="s">
        <v>54</v>
      </c>
      <c r="M70" s="5" t="s">
        <v>1959</v>
      </c>
      <c r="N70" s="5"/>
      <c r="O70" s="5"/>
      <c r="P70" s="5"/>
      <c r="Q70" s="5"/>
      <c r="R70" s="5"/>
      <c r="S70" s="5"/>
      <c r="T70" s="5" t="s">
        <v>25</v>
      </c>
      <c r="U70" s="6">
        <v>45474</v>
      </c>
      <c r="V70" s="5" t="s">
        <v>1363</v>
      </c>
      <c r="W70" s="4" t="s">
        <v>1329</v>
      </c>
      <c r="X70" s="5" t="s">
        <v>18</v>
      </c>
      <c r="Y70" s="5"/>
      <c r="Z70" s="5"/>
      <c r="AA70" s="4" t="s">
        <v>1960</v>
      </c>
      <c r="AB70" s="5"/>
      <c r="AC70" s="5"/>
      <c r="AD70" s="5" t="s">
        <v>1331</v>
      </c>
      <c r="AE70" s="5"/>
      <c r="AF70" s="5">
        <v>26473</v>
      </c>
      <c r="AG70" s="5">
        <v>52</v>
      </c>
      <c r="AH70" s="5">
        <v>100</v>
      </c>
      <c r="AI70" s="5" t="s">
        <v>1332</v>
      </c>
      <c r="AJ70" s="5">
        <v>45352</v>
      </c>
      <c r="AK70" s="5">
        <v>0</v>
      </c>
      <c r="AL70" s="5">
        <v>45352</v>
      </c>
      <c r="AM70" s="5" t="s">
        <v>1333</v>
      </c>
      <c r="AN70" s="5">
        <v>34210</v>
      </c>
      <c r="AO70" s="5" t="s">
        <v>1961</v>
      </c>
      <c r="AP70" s="5" t="s">
        <v>1335</v>
      </c>
      <c r="AQ70" s="4" t="s">
        <v>1336</v>
      </c>
      <c r="AR70" s="5" t="s">
        <v>12476</v>
      </c>
      <c r="AS70" s="4" t="s">
        <v>1337</v>
      </c>
      <c r="AT70" s="5" t="s">
        <v>1338</v>
      </c>
      <c r="AU70" s="5" t="s">
        <v>41</v>
      </c>
      <c r="AV70" s="4" t="s">
        <v>1339</v>
      </c>
      <c r="AW70" s="5" t="s">
        <v>76</v>
      </c>
      <c r="AX70" s="4" t="s">
        <v>1877</v>
      </c>
      <c r="AY70" s="5" t="s">
        <v>1878</v>
      </c>
      <c r="AZ70" s="5" t="s">
        <v>11</v>
      </c>
      <c r="BA70" s="4" t="s">
        <v>1879</v>
      </c>
      <c r="BB70" s="5" t="s">
        <v>1880</v>
      </c>
      <c r="BC70" s="4" t="s">
        <v>1958</v>
      </c>
      <c r="BD70" s="5" t="s">
        <v>1962</v>
      </c>
      <c r="BE70" s="5" t="s">
        <v>25</v>
      </c>
      <c r="BF70" s="5" t="s">
        <v>1333</v>
      </c>
      <c r="BG70" s="4" t="s">
        <v>1963</v>
      </c>
      <c r="BH70" s="5" t="s">
        <v>1343</v>
      </c>
    </row>
    <row r="71" spans="1:60" x14ac:dyDescent="0.25">
      <c r="A71">
        <f t="shared" si="7"/>
        <v>304367</v>
      </c>
      <c r="B71">
        <f t="shared" si="8"/>
        <v>3102354</v>
      </c>
      <c r="C71" s="17" t="str">
        <f t="shared" si="6"/>
        <v>CC</v>
      </c>
      <c r="D71" t="str">
        <f t="shared" si="10"/>
        <v>REGION GRAND SUD</v>
      </c>
      <c r="E71" s="12" t="str">
        <f t="shared" si="9"/>
        <v>TERRAIN</v>
      </c>
      <c r="F71" s="4" t="s">
        <v>1040</v>
      </c>
      <c r="G71" s="4" t="s">
        <v>1964</v>
      </c>
      <c r="H71" s="5">
        <v>1</v>
      </c>
      <c r="I71" s="5"/>
      <c r="J71" s="5">
        <v>2</v>
      </c>
      <c r="K71" s="5" t="s">
        <v>1345</v>
      </c>
      <c r="L71" s="5" t="s">
        <v>1042</v>
      </c>
      <c r="M71" s="5" t="s">
        <v>1041</v>
      </c>
      <c r="N71" s="5" t="s">
        <v>245</v>
      </c>
      <c r="O71" s="5">
        <v>43678</v>
      </c>
      <c r="P71" s="5"/>
      <c r="Q71" s="5" t="s">
        <v>1346</v>
      </c>
      <c r="R71" s="5">
        <v>5</v>
      </c>
      <c r="S71" s="5" t="s">
        <v>18</v>
      </c>
      <c r="T71" s="5" t="s">
        <v>25</v>
      </c>
      <c r="U71" s="6">
        <v>43709</v>
      </c>
      <c r="V71" s="5" t="s">
        <v>1363</v>
      </c>
      <c r="W71" s="4" t="s">
        <v>1329</v>
      </c>
      <c r="X71" s="5" t="s">
        <v>18</v>
      </c>
      <c r="Y71" s="5"/>
      <c r="Z71" s="5"/>
      <c r="AA71" s="4" t="s">
        <v>1605</v>
      </c>
      <c r="AB71" s="5" t="s">
        <v>1331</v>
      </c>
      <c r="AC71" s="5"/>
      <c r="AD71" s="5" t="s">
        <v>1331</v>
      </c>
      <c r="AE71" s="5"/>
      <c r="AF71" s="5">
        <v>26131</v>
      </c>
      <c r="AG71" s="5">
        <v>53</v>
      </c>
      <c r="AH71" s="5">
        <v>100</v>
      </c>
      <c r="AI71" s="5" t="s">
        <v>1332</v>
      </c>
      <c r="AJ71" s="5">
        <v>43709</v>
      </c>
      <c r="AK71" s="5">
        <v>5</v>
      </c>
      <c r="AL71" s="5">
        <v>43709</v>
      </c>
      <c r="AM71" s="5" t="s">
        <v>1333</v>
      </c>
      <c r="AN71" s="5">
        <v>74120</v>
      </c>
      <c r="AO71" s="5" t="s">
        <v>1965</v>
      </c>
      <c r="AP71" s="5" t="s">
        <v>1335</v>
      </c>
      <c r="AQ71" s="4" t="s">
        <v>1336</v>
      </c>
      <c r="AR71" s="5" t="s">
        <v>12476</v>
      </c>
      <c r="AS71" s="4" t="s">
        <v>1440</v>
      </c>
      <c r="AT71" s="5" t="s">
        <v>1441</v>
      </c>
      <c r="AU71" s="5" t="s">
        <v>41</v>
      </c>
      <c r="AV71" s="4" t="s">
        <v>1537</v>
      </c>
      <c r="AW71" s="5" t="s">
        <v>31</v>
      </c>
      <c r="AX71" s="4"/>
      <c r="AY71" s="5"/>
      <c r="AZ71" s="5"/>
      <c r="BA71" s="4" t="s">
        <v>1966</v>
      </c>
      <c r="BB71" s="5" t="s">
        <v>11119</v>
      </c>
      <c r="BC71" s="4" t="s">
        <v>1964</v>
      </c>
      <c r="BD71" s="5" t="s">
        <v>1967</v>
      </c>
      <c r="BE71" s="5" t="s">
        <v>25</v>
      </c>
      <c r="BF71" s="5" t="s">
        <v>1333</v>
      </c>
      <c r="BG71" s="4" t="s">
        <v>1968</v>
      </c>
      <c r="BH71" s="5" t="s">
        <v>1343</v>
      </c>
    </row>
    <row r="72" spans="1:60" x14ac:dyDescent="0.25">
      <c r="A72">
        <f t="shared" si="7"/>
        <v>304004</v>
      </c>
      <c r="B72">
        <f t="shared" si="8"/>
        <v>3102161</v>
      </c>
      <c r="C72" s="17" t="str">
        <f t="shared" si="6"/>
        <v>IMP</v>
      </c>
      <c r="D72" t="str">
        <f t="shared" si="10"/>
        <v>REGION CENTRE EST</v>
      </c>
      <c r="E72" s="12" t="str">
        <f t="shared" si="9"/>
        <v>TERRAIN</v>
      </c>
      <c r="F72" s="4" t="s">
        <v>1969</v>
      </c>
      <c r="G72" s="4" t="s">
        <v>1970</v>
      </c>
      <c r="H72" s="5">
        <v>1</v>
      </c>
      <c r="I72" s="5"/>
      <c r="J72" s="5">
        <v>2</v>
      </c>
      <c r="K72" s="5" t="s">
        <v>1345</v>
      </c>
      <c r="L72" s="5" t="s">
        <v>1971</v>
      </c>
      <c r="M72" s="5" t="s">
        <v>1972</v>
      </c>
      <c r="N72" s="5" t="s">
        <v>1187</v>
      </c>
      <c r="O72" s="5">
        <v>43344</v>
      </c>
      <c r="P72" s="5"/>
      <c r="Q72" s="5" t="s">
        <v>1346</v>
      </c>
      <c r="R72" s="5">
        <v>4</v>
      </c>
      <c r="S72" s="5" t="s">
        <v>5</v>
      </c>
      <c r="T72" s="5" t="s">
        <v>11</v>
      </c>
      <c r="U72" s="6">
        <v>43374</v>
      </c>
      <c r="V72" s="5" t="s">
        <v>1605</v>
      </c>
      <c r="W72" s="4" t="s">
        <v>1606</v>
      </c>
      <c r="X72" s="5" t="s">
        <v>5</v>
      </c>
      <c r="Y72" s="5"/>
      <c r="Z72" s="5"/>
      <c r="AA72" s="4"/>
      <c r="AB72" s="5">
        <v>5</v>
      </c>
      <c r="AC72" s="5"/>
      <c r="AD72" s="5">
        <v>5</v>
      </c>
      <c r="AE72" s="5"/>
      <c r="AF72" s="5">
        <v>27697</v>
      </c>
      <c r="AG72" s="5">
        <v>49</v>
      </c>
      <c r="AH72" s="5">
        <v>100</v>
      </c>
      <c r="AI72" s="5" t="s">
        <v>1332</v>
      </c>
      <c r="AJ72" s="5">
        <v>43374</v>
      </c>
      <c r="AK72" s="5">
        <v>6</v>
      </c>
      <c r="AL72" s="5">
        <v>43374</v>
      </c>
      <c r="AM72" s="5"/>
      <c r="AN72" s="5">
        <v>70360</v>
      </c>
      <c r="AO72" s="5" t="s">
        <v>1973</v>
      </c>
      <c r="AP72" s="5" t="s">
        <v>1536</v>
      </c>
      <c r="AQ72" s="4" t="s">
        <v>12479</v>
      </c>
      <c r="AR72" s="5" t="s">
        <v>12480</v>
      </c>
      <c r="AS72" s="4" t="s">
        <v>1564</v>
      </c>
      <c r="AT72" s="5" t="s">
        <v>1565</v>
      </c>
      <c r="AU72" s="5" t="s">
        <v>41</v>
      </c>
      <c r="AV72" s="4" t="s">
        <v>1566</v>
      </c>
      <c r="AW72" s="5" t="s">
        <v>68</v>
      </c>
      <c r="AX72" s="4" t="s">
        <v>1970</v>
      </c>
      <c r="AY72" s="5" t="s">
        <v>1974</v>
      </c>
      <c r="AZ72" s="5" t="s">
        <v>11</v>
      </c>
      <c r="BA72" s="4" t="s">
        <v>1975</v>
      </c>
      <c r="BB72" s="5" t="s">
        <v>1976</v>
      </c>
      <c r="BC72" s="4"/>
      <c r="BD72" s="5"/>
      <c r="BE72" s="5"/>
      <c r="BF72" s="5" t="s">
        <v>1608</v>
      </c>
      <c r="BG72" s="4"/>
      <c r="BH72" s="5"/>
    </row>
    <row r="73" spans="1:60" x14ac:dyDescent="0.25">
      <c r="A73">
        <f t="shared" si="7"/>
        <v>306445</v>
      </c>
      <c r="B73">
        <f t="shared" si="8"/>
        <v>7024360</v>
      </c>
      <c r="C73" s="17" t="str">
        <f t="shared" si="6"/>
        <v>CC</v>
      </c>
      <c r="D73" t="str">
        <f t="shared" si="10"/>
        <v>REGION ILE DE FRANCE NORD</v>
      </c>
      <c r="E73" s="12" t="str">
        <f t="shared" si="9"/>
        <v>TERRAIN</v>
      </c>
      <c r="F73" s="4" t="s">
        <v>1977</v>
      </c>
      <c r="G73" s="4" t="s">
        <v>1978</v>
      </c>
      <c r="H73" s="5">
        <v>1</v>
      </c>
      <c r="I73" s="5"/>
      <c r="J73" s="5">
        <v>1</v>
      </c>
      <c r="K73" s="5" t="s">
        <v>1325</v>
      </c>
      <c r="L73" s="5" t="s">
        <v>54</v>
      </c>
      <c r="M73" s="5" t="s">
        <v>1979</v>
      </c>
      <c r="N73" s="5"/>
      <c r="O73" s="5"/>
      <c r="P73" s="5"/>
      <c r="Q73" s="5"/>
      <c r="R73" s="5"/>
      <c r="S73" s="5"/>
      <c r="T73" s="5" t="s">
        <v>245</v>
      </c>
      <c r="U73" s="6">
        <v>45597</v>
      </c>
      <c r="V73" s="5" t="s">
        <v>1328</v>
      </c>
      <c r="W73" s="4" t="s">
        <v>1329</v>
      </c>
      <c r="X73" s="5" t="s">
        <v>18</v>
      </c>
      <c r="Y73" s="5"/>
      <c r="Z73" s="5"/>
      <c r="AA73" s="4" t="s">
        <v>1980</v>
      </c>
      <c r="AB73" s="5"/>
      <c r="AC73" s="5"/>
      <c r="AD73" s="5" t="s">
        <v>1331</v>
      </c>
      <c r="AE73" s="5"/>
      <c r="AF73" s="5">
        <v>29866</v>
      </c>
      <c r="AG73" s="5">
        <v>43</v>
      </c>
      <c r="AH73" s="5">
        <v>100</v>
      </c>
      <c r="AI73" s="5" t="s">
        <v>1332</v>
      </c>
      <c r="AJ73" s="5">
        <v>45597</v>
      </c>
      <c r="AK73" s="5">
        <v>0</v>
      </c>
      <c r="AL73" s="5">
        <v>45597</v>
      </c>
      <c r="AM73" s="5" t="s">
        <v>1333</v>
      </c>
      <c r="AN73" s="5">
        <v>62250</v>
      </c>
      <c r="AO73" s="5" t="s">
        <v>1981</v>
      </c>
      <c r="AP73" s="5" t="s">
        <v>12477</v>
      </c>
      <c r="AQ73" s="4" t="s">
        <v>1351</v>
      </c>
      <c r="AR73" s="5" t="s">
        <v>12478</v>
      </c>
      <c r="AS73" s="4" t="s">
        <v>1638</v>
      </c>
      <c r="AT73" s="5" t="s">
        <v>1639</v>
      </c>
      <c r="AU73" s="5" t="s">
        <v>41</v>
      </c>
      <c r="AV73" s="4" t="s">
        <v>1640</v>
      </c>
      <c r="AW73" s="5" t="s">
        <v>142</v>
      </c>
      <c r="AX73" s="4" t="s">
        <v>1982</v>
      </c>
      <c r="AY73" s="5" t="s">
        <v>1983</v>
      </c>
      <c r="AZ73" s="5" t="s">
        <v>11</v>
      </c>
      <c r="BA73" s="4" t="s">
        <v>1984</v>
      </c>
      <c r="BB73" s="5" t="s">
        <v>1985</v>
      </c>
      <c r="BC73" s="4" t="s">
        <v>1978</v>
      </c>
      <c r="BD73" s="5" t="s">
        <v>1986</v>
      </c>
      <c r="BE73" s="5" t="s">
        <v>245</v>
      </c>
      <c r="BF73" s="5" t="s">
        <v>1333</v>
      </c>
      <c r="BG73" s="4" t="s">
        <v>1987</v>
      </c>
      <c r="BH73" s="5" t="s">
        <v>1343</v>
      </c>
    </row>
    <row r="74" spans="1:60" x14ac:dyDescent="0.25">
      <c r="A74">
        <f t="shared" si="7"/>
        <v>305650</v>
      </c>
      <c r="B74">
        <f t="shared" si="8"/>
        <v>7022793</v>
      </c>
      <c r="C74" s="17" t="str">
        <f t="shared" si="6"/>
        <v>CC</v>
      </c>
      <c r="D74" t="str">
        <f t="shared" si="10"/>
        <v>REGION CENTRE EST</v>
      </c>
      <c r="E74" s="12" t="str">
        <f t="shared" si="9"/>
        <v>TERRAIN</v>
      </c>
      <c r="F74" s="4" t="s">
        <v>1988</v>
      </c>
      <c r="G74" s="4" t="s">
        <v>1989</v>
      </c>
      <c r="H74" s="5">
        <v>1</v>
      </c>
      <c r="I74" s="5"/>
      <c r="J74" s="5">
        <v>1</v>
      </c>
      <c r="K74" s="5" t="s">
        <v>1325</v>
      </c>
      <c r="L74" s="5" t="s">
        <v>762</v>
      </c>
      <c r="M74" s="5" t="s">
        <v>1990</v>
      </c>
      <c r="N74" s="5" t="s">
        <v>245</v>
      </c>
      <c r="O74" s="5">
        <v>45323</v>
      </c>
      <c r="P74" s="5"/>
      <c r="Q74" s="5" t="s">
        <v>1346</v>
      </c>
      <c r="R74" s="5">
        <v>5</v>
      </c>
      <c r="S74" s="5" t="s">
        <v>18</v>
      </c>
      <c r="T74" s="5" t="s">
        <v>25</v>
      </c>
      <c r="U74" s="6">
        <v>45352</v>
      </c>
      <c r="V74" s="5" t="s">
        <v>1363</v>
      </c>
      <c r="W74" s="4" t="s">
        <v>1329</v>
      </c>
      <c r="X74" s="5" t="s">
        <v>18</v>
      </c>
      <c r="Y74" s="5"/>
      <c r="Z74" s="5"/>
      <c r="AA74" s="4" t="s">
        <v>1991</v>
      </c>
      <c r="AB74" s="5" t="s">
        <v>1331</v>
      </c>
      <c r="AC74" s="5"/>
      <c r="AD74" s="5" t="s">
        <v>1331</v>
      </c>
      <c r="AE74" s="5"/>
      <c r="AF74" s="5">
        <v>33965</v>
      </c>
      <c r="AG74" s="5">
        <v>31</v>
      </c>
      <c r="AH74" s="5">
        <v>100</v>
      </c>
      <c r="AI74" s="5" t="s">
        <v>1332</v>
      </c>
      <c r="AJ74" s="5">
        <v>45170</v>
      </c>
      <c r="AK74" s="5">
        <v>1</v>
      </c>
      <c r="AL74" s="5">
        <v>45170</v>
      </c>
      <c r="AM74" s="5" t="s">
        <v>1333</v>
      </c>
      <c r="AN74" s="5">
        <v>77400</v>
      </c>
      <c r="AO74" s="5" t="s">
        <v>1992</v>
      </c>
      <c r="AP74" s="5" t="s">
        <v>1536</v>
      </c>
      <c r="AQ74" s="4" t="s">
        <v>12479</v>
      </c>
      <c r="AR74" s="5" t="s">
        <v>12480</v>
      </c>
      <c r="AS74" s="4" t="s">
        <v>1993</v>
      </c>
      <c r="AT74" s="5" t="s">
        <v>1994</v>
      </c>
      <c r="AU74" s="5" t="s">
        <v>41</v>
      </c>
      <c r="AV74" s="4" t="s">
        <v>1995</v>
      </c>
      <c r="AW74" s="5" t="s">
        <v>53</v>
      </c>
      <c r="AX74" s="4" t="s">
        <v>1996</v>
      </c>
      <c r="AY74" s="5" t="s">
        <v>1997</v>
      </c>
      <c r="AZ74" s="5" t="s">
        <v>11</v>
      </c>
      <c r="BA74" s="4" t="s">
        <v>1998</v>
      </c>
      <c r="BB74" s="5" t="s">
        <v>1999</v>
      </c>
      <c r="BC74" s="4" t="s">
        <v>1989</v>
      </c>
      <c r="BD74" s="5" t="s">
        <v>2000</v>
      </c>
      <c r="BE74" s="5" t="s">
        <v>25</v>
      </c>
      <c r="BF74" s="5" t="s">
        <v>1333</v>
      </c>
      <c r="BG74" s="4" t="s">
        <v>2001</v>
      </c>
      <c r="BH74" s="5" t="s">
        <v>1343</v>
      </c>
    </row>
    <row r="75" spans="1:60" x14ac:dyDescent="0.25">
      <c r="A75">
        <f t="shared" si="7"/>
        <v>303691</v>
      </c>
      <c r="B75">
        <f t="shared" si="8"/>
        <v>3101996</v>
      </c>
      <c r="C75" s="17" t="str">
        <f t="shared" si="6"/>
        <v>CC</v>
      </c>
      <c r="D75" t="str">
        <f t="shared" si="10"/>
        <v>REGION GRAND SUD</v>
      </c>
      <c r="E75" s="12" t="str">
        <f t="shared" si="9"/>
        <v>TERRAIN</v>
      </c>
      <c r="F75" s="4" t="s">
        <v>2002</v>
      </c>
      <c r="G75" s="4" t="s">
        <v>2003</v>
      </c>
      <c r="H75" s="5">
        <v>1</v>
      </c>
      <c r="I75" s="5"/>
      <c r="J75" s="5">
        <v>1</v>
      </c>
      <c r="K75" s="5" t="s">
        <v>1325</v>
      </c>
      <c r="L75" s="5" t="s">
        <v>242</v>
      </c>
      <c r="M75" s="5" t="s">
        <v>2004</v>
      </c>
      <c r="N75" s="5" t="s">
        <v>71</v>
      </c>
      <c r="O75" s="5">
        <v>45231</v>
      </c>
      <c r="P75" s="5"/>
      <c r="Q75" s="5" t="s">
        <v>1346</v>
      </c>
      <c r="R75" s="5">
        <v>5</v>
      </c>
      <c r="S75" s="5" t="s">
        <v>5</v>
      </c>
      <c r="T75" s="5" t="s">
        <v>3</v>
      </c>
      <c r="U75" s="6">
        <v>45261</v>
      </c>
      <c r="V75" s="4" t="s">
        <v>1487</v>
      </c>
      <c r="W75" s="4" t="s">
        <v>1329</v>
      </c>
      <c r="X75" s="5" t="s">
        <v>5</v>
      </c>
      <c r="Y75" s="5" t="s">
        <v>1348</v>
      </c>
      <c r="Z75" s="5"/>
      <c r="AA75" s="4" t="s">
        <v>2005</v>
      </c>
      <c r="AB75" s="5">
        <v>5</v>
      </c>
      <c r="AC75" s="5"/>
      <c r="AD75" s="5">
        <v>5</v>
      </c>
      <c r="AE75" s="5"/>
      <c r="AF75" s="6">
        <v>32613</v>
      </c>
      <c r="AG75" s="5">
        <v>35</v>
      </c>
      <c r="AH75" s="5">
        <v>100</v>
      </c>
      <c r="AI75" s="5" t="s">
        <v>1332</v>
      </c>
      <c r="AJ75" s="6">
        <v>43070</v>
      </c>
      <c r="AK75" s="5">
        <v>7</v>
      </c>
      <c r="AL75" s="6">
        <v>43070</v>
      </c>
      <c r="AM75" s="5" t="s">
        <v>1333</v>
      </c>
      <c r="AN75" s="5">
        <v>34570</v>
      </c>
      <c r="AO75" s="5" t="s">
        <v>2006</v>
      </c>
      <c r="AP75" s="5" t="s">
        <v>1335</v>
      </c>
      <c r="AQ75" s="4" t="s">
        <v>1336</v>
      </c>
      <c r="AR75" s="5" t="s">
        <v>12476</v>
      </c>
      <c r="AS75" s="4" t="s">
        <v>1337</v>
      </c>
      <c r="AT75" s="5" t="s">
        <v>1338</v>
      </c>
      <c r="AU75" s="5" t="s">
        <v>41</v>
      </c>
      <c r="AV75" s="4" t="s">
        <v>1339</v>
      </c>
      <c r="AW75" s="5" t="s">
        <v>76</v>
      </c>
      <c r="AX75" s="4" t="s">
        <v>2007</v>
      </c>
      <c r="AY75" s="5" t="s">
        <v>2008</v>
      </c>
      <c r="AZ75" s="5" t="s">
        <v>11</v>
      </c>
      <c r="BA75" s="4" t="s">
        <v>2009</v>
      </c>
      <c r="BB75" s="5" t="s">
        <v>2010</v>
      </c>
      <c r="BC75" s="4" t="s">
        <v>2003</v>
      </c>
      <c r="BD75" s="5" t="s">
        <v>2011</v>
      </c>
      <c r="BE75" s="5" t="s">
        <v>3</v>
      </c>
      <c r="BF75" s="5" t="s">
        <v>1333</v>
      </c>
      <c r="BG75" s="4" t="s">
        <v>2012</v>
      </c>
      <c r="BH75" s="5" t="s">
        <v>1343</v>
      </c>
    </row>
    <row r="76" spans="1:60" x14ac:dyDescent="0.25">
      <c r="A76">
        <f t="shared" si="7"/>
        <v>191340</v>
      </c>
      <c r="B76">
        <f t="shared" si="8"/>
        <v>3001347</v>
      </c>
      <c r="C76" s="17" t="str">
        <f t="shared" si="6"/>
        <v>CC</v>
      </c>
      <c r="D76" t="str">
        <f t="shared" si="10"/>
        <v>REGION GRAND SUD</v>
      </c>
      <c r="E76" s="12" t="str">
        <f t="shared" si="9"/>
        <v>TERRAIN</v>
      </c>
      <c r="F76" s="4" t="s">
        <v>2013</v>
      </c>
      <c r="G76" s="4" t="s">
        <v>2014</v>
      </c>
      <c r="H76" s="5">
        <v>1</v>
      </c>
      <c r="I76" s="5"/>
      <c r="J76" s="5">
        <v>1</v>
      </c>
      <c r="K76" s="5" t="s">
        <v>1325</v>
      </c>
      <c r="L76" s="5" t="s">
        <v>2015</v>
      </c>
      <c r="M76" s="5" t="s">
        <v>2016</v>
      </c>
      <c r="N76" s="5"/>
      <c r="O76" s="5"/>
      <c r="P76" s="5"/>
      <c r="Q76" s="5"/>
      <c r="R76" s="5"/>
      <c r="S76" s="5"/>
      <c r="T76" s="5" t="s">
        <v>25</v>
      </c>
      <c r="U76" s="6">
        <v>38869</v>
      </c>
      <c r="V76" s="4" t="s">
        <v>1363</v>
      </c>
      <c r="W76" s="4" t="s">
        <v>1329</v>
      </c>
      <c r="X76" s="5" t="s">
        <v>18</v>
      </c>
      <c r="Y76" s="5"/>
      <c r="Z76" s="5"/>
      <c r="AA76" s="4" t="s">
        <v>2017</v>
      </c>
      <c r="AB76" s="5"/>
      <c r="AC76" s="5"/>
      <c r="AD76" s="5" t="s">
        <v>1331</v>
      </c>
      <c r="AE76" s="5"/>
      <c r="AF76" s="6">
        <v>27589</v>
      </c>
      <c r="AG76" s="5">
        <v>49</v>
      </c>
      <c r="AH76" s="5">
        <v>100</v>
      </c>
      <c r="AI76" s="5" t="s">
        <v>1332</v>
      </c>
      <c r="AJ76" s="6">
        <v>38869</v>
      </c>
      <c r="AK76" s="5">
        <v>18</v>
      </c>
      <c r="AL76" s="6">
        <v>38869</v>
      </c>
      <c r="AM76" s="5" t="s">
        <v>1333</v>
      </c>
      <c r="AN76" s="5">
        <v>84240</v>
      </c>
      <c r="AO76" s="5" t="s">
        <v>2018</v>
      </c>
      <c r="AP76" s="5" t="s">
        <v>1335</v>
      </c>
      <c r="AQ76" s="4" t="s">
        <v>1336</v>
      </c>
      <c r="AR76" s="5" t="s">
        <v>12476</v>
      </c>
      <c r="AS76" s="4" t="s">
        <v>1403</v>
      </c>
      <c r="AT76" s="5" t="s">
        <v>1404</v>
      </c>
      <c r="AU76" s="5" t="s">
        <v>41</v>
      </c>
      <c r="AV76" s="4" t="s">
        <v>1405</v>
      </c>
      <c r="AW76" s="5" t="s">
        <v>61</v>
      </c>
      <c r="AX76" s="4" t="s">
        <v>1842</v>
      </c>
      <c r="AY76" s="5" t="s">
        <v>1843</v>
      </c>
      <c r="AZ76" s="5" t="s">
        <v>11</v>
      </c>
      <c r="BA76" s="4" t="s">
        <v>1844</v>
      </c>
      <c r="BB76" s="5" t="s">
        <v>1845</v>
      </c>
      <c r="BC76" s="4" t="s">
        <v>2014</v>
      </c>
      <c r="BD76" s="5" t="s">
        <v>2019</v>
      </c>
      <c r="BE76" s="5" t="s">
        <v>25</v>
      </c>
      <c r="BF76" s="5" t="s">
        <v>1333</v>
      </c>
      <c r="BG76" s="4" t="s">
        <v>2020</v>
      </c>
      <c r="BH76" s="5" t="s">
        <v>1343</v>
      </c>
    </row>
    <row r="77" spans="1:60" x14ac:dyDescent="0.25">
      <c r="A77">
        <f t="shared" si="7"/>
        <v>305428</v>
      </c>
      <c r="B77">
        <f t="shared" si="8"/>
        <v>7021829</v>
      </c>
      <c r="C77" s="17" t="str">
        <f t="shared" si="6"/>
        <v>CC</v>
      </c>
      <c r="D77" t="str">
        <f t="shared" si="10"/>
        <v>REGION GRAND OUEST</v>
      </c>
      <c r="E77" s="12" t="str">
        <f t="shared" si="9"/>
        <v>TERRAIN</v>
      </c>
      <c r="F77" s="4" t="s">
        <v>2030</v>
      </c>
      <c r="G77" s="4" t="s">
        <v>2031</v>
      </c>
      <c r="H77" s="5">
        <v>1</v>
      </c>
      <c r="I77" s="5"/>
      <c r="J77" s="5">
        <v>1</v>
      </c>
      <c r="K77" s="5" t="s">
        <v>1325</v>
      </c>
      <c r="L77" s="5" t="s">
        <v>280</v>
      </c>
      <c r="M77" s="5" t="s">
        <v>2032</v>
      </c>
      <c r="N77" s="5"/>
      <c r="O77" s="6"/>
      <c r="P77" s="5"/>
      <c r="Q77" s="5"/>
      <c r="R77" s="5"/>
      <c r="S77" s="5"/>
      <c r="T77" s="5" t="s">
        <v>25</v>
      </c>
      <c r="U77" s="6">
        <v>45047</v>
      </c>
      <c r="V77" s="4" t="s">
        <v>1363</v>
      </c>
      <c r="W77" s="4" t="s">
        <v>1329</v>
      </c>
      <c r="X77" s="5" t="s">
        <v>18</v>
      </c>
      <c r="Y77" s="5"/>
      <c r="Z77" s="5"/>
      <c r="AA77" s="5" t="s">
        <v>2033</v>
      </c>
      <c r="AB77" s="5"/>
      <c r="AC77" s="5"/>
      <c r="AD77" s="5" t="s">
        <v>1331</v>
      </c>
      <c r="AE77" s="5"/>
      <c r="AF77" s="6">
        <v>33028</v>
      </c>
      <c r="AG77" s="5">
        <v>34</v>
      </c>
      <c r="AH77" s="5">
        <v>100</v>
      </c>
      <c r="AI77" s="5" t="s">
        <v>1332</v>
      </c>
      <c r="AJ77" s="6">
        <v>44866</v>
      </c>
      <c r="AK77" s="5">
        <v>2</v>
      </c>
      <c r="AL77" s="6">
        <v>44866</v>
      </c>
      <c r="AM77" s="5" t="s">
        <v>1333</v>
      </c>
      <c r="AN77" s="5">
        <v>27230</v>
      </c>
      <c r="AO77" s="5" t="s">
        <v>2034</v>
      </c>
      <c r="AP77" s="5" t="s">
        <v>1413</v>
      </c>
      <c r="AQ77" s="4" t="s">
        <v>1414</v>
      </c>
      <c r="AR77" s="5" t="s">
        <v>19</v>
      </c>
      <c r="AS77" s="4" t="s">
        <v>1507</v>
      </c>
      <c r="AT77" s="5" t="s">
        <v>1508</v>
      </c>
      <c r="AU77" s="5" t="s">
        <v>41</v>
      </c>
      <c r="AV77" s="4" t="s">
        <v>1509</v>
      </c>
      <c r="AW77" s="5" t="s">
        <v>375</v>
      </c>
      <c r="AX77" s="4" t="s">
        <v>2035</v>
      </c>
      <c r="AY77" s="5" t="s">
        <v>2036</v>
      </c>
      <c r="AZ77" s="5" t="s">
        <v>11</v>
      </c>
      <c r="BA77" s="4" t="s">
        <v>2037</v>
      </c>
      <c r="BB77" s="5" t="s">
        <v>2038</v>
      </c>
      <c r="BC77" s="5" t="s">
        <v>2031</v>
      </c>
      <c r="BD77" s="5" t="s">
        <v>2039</v>
      </c>
      <c r="BE77" s="5" t="s">
        <v>25</v>
      </c>
      <c r="BF77" s="5" t="s">
        <v>1333</v>
      </c>
      <c r="BG77" s="5" t="s">
        <v>2040</v>
      </c>
      <c r="BH77" s="5" t="s">
        <v>1343</v>
      </c>
    </row>
    <row r="78" spans="1:60" x14ac:dyDescent="0.25">
      <c r="A78">
        <f t="shared" si="7"/>
        <v>305286</v>
      </c>
      <c r="B78">
        <f t="shared" si="8"/>
        <v>7020902</v>
      </c>
      <c r="C78" s="17" t="str">
        <f t="shared" si="6"/>
        <v>CC</v>
      </c>
      <c r="D78" t="str">
        <f t="shared" si="10"/>
        <v>REGION GRAND SUD</v>
      </c>
      <c r="E78" s="12" t="str">
        <f t="shared" si="9"/>
        <v>TERRAIN</v>
      </c>
      <c r="F78" s="4" t="s">
        <v>2041</v>
      </c>
      <c r="G78" s="4" t="s">
        <v>2042</v>
      </c>
      <c r="H78" s="5">
        <v>1</v>
      </c>
      <c r="I78" s="5"/>
      <c r="J78" s="5">
        <v>1</v>
      </c>
      <c r="K78" s="5" t="s">
        <v>1325</v>
      </c>
      <c r="L78" s="5" t="s">
        <v>2043</v>
      </c>
      <c r="M78" s="5" t="s">
        <v>2044</v>
      </c>
      <c r="N78" s="5"/>
      <c r="O78" s="5"/>
      <c r="P78" s="5"/>
      <c r="Q78" s="5"/>
      <c r="R78" s="5"/>
      <c r="S78" s="5"/>
      <c r="T78" s="5" t="s">
        <v>25</v>
      </c>
      <c r="U78" s="6">
        <v>44835</v>
      </c>
      <c r="V78" s="4" t="s">
        <v>1363</v>
      </c>
      <c r="W78" s="4" t="s">
        <v>1329</v>
      </c>
      <c r="X78" s="5" t="s">
        <v>18</v>
      </c>
      <c r="Y78" s="5"/>
      <c r="Z78" s="5"/>
      <c r="AA78" s="4" t="s">
        <v>2045</v>
      </c>
      <c r="AB78" s="5"/>
      <c r="AC78" s="5"/>
      <c r="AD78" s="5" t="s">
        <v>1331</v>
      </c>
      <c r="AE78" s="5"/>
      <c r="AF78" s="6">
        <v>33436</v>
      </c>
      <c r="AG78" s="5">
        <v>33</v>
      </c>
      <c r="AH78" s="5">
        <v>100</v>
      </c>
      <c r="AI78" s="5" t="s">
        <v>1332</v>
      </c>
      <c r="AJ78" s="6">
        <v>44652</v>
      </c>
      <c r="AK78" s="5">
        <v>2</v>
      </c>
      <c r="AL78" s="6">
        <v>44652</v>
      </c>
      <c r="AM78" s="5" t="s">
        <v>1333</v>
      </c>
      <c r="AN78" s="5">
        <v>30126</v>
      </c>
      <c r="AO78" s="5" t="s">
        <v>2046</v>
      </c>
      <c r="AP78" s="5" t="s">
        <v>1335</v>
      </c>
      <c r="AQ78" s="4" t="s">
        <v>1336</v>
      </c>
      <c r="AR78" s="5" t="s">
        <v>12476</v>
      </c>
      <c r="AS78" s="4" t="s">
        <v>1403</v>
      </c>
      <c r="AT78" s="5" t="s">
        <v>1404</v>
      </c>
      <c r="AU78" s="5" t="s">
        <v>41</v>
      </c>
      <c r="AV78" s="4" t="s">
        <v>1405</v>
      </c>
      <c r="AW78" s="5" t="s">
        <v>61</v>
      </c>
      <c r="AX78" s="4" t="s">
        <v>2047</v>
      </c>
      <c r="AY78" s="5" t="s">
        <v>2048</v>
      </c>
      <c r="AZ78" s="5" t="s">
        <v>11</v>
      </c>
      <c r="BA78" s="4" t="s">
        <v>2049</v>
      </c>
      <c r="BB78" s="5" t="s">
        <v>2050</v>
      </c>
      <c r="BC78" s="4" t="s">
        <v>2042</v>
      </c>
      <c r="BD78" s="5" t="s">
        <v>2051</v>
      </c>
      <c r="BE78" s="5" t="s">
        <v>25</v>
      </c>
      <c r="BF78" s="5" t="s">
        <v>1333</v>
      </c>
      <c r="BG78" s="4" t="s">
        <v>2052</v>
      </c>
      <c r="BH78" s="5" t="s">
        <v>1343</v>
      </c>
    </row>
    <row r="79" spans="1:60" x14ac:dyDescent="0.25">
      <c r="A79">
        <f t="shared" si="7"/>
        <v>168094</v>
      </c>
      <c r="B79">
        <f t="shared" si="8"/>
        <v>3000403</v>
      </c>
      <c r="C79" s="17" t="str">
        <f t="shared" si="6"/>
        <v>CC</v>
      </c>
      <c r="D79" t="str">
        <f t="shared" si="10"/>
        <v>REGION GRAND SUD</v>
      </c>
      <c r="E79" s="12" t="str">
        <f t="shared" si="9"/>
        <v>TERRAIN</v>
      </c>
      <c r="F79" s="4" t="s">
        <v>2053</v>
      </c>
      <c r="G79" s="4" t="s">
        <v>2054</v>
      </c>
      <c r="H79" s="5">
        <v>1</v>
      </c>
      <c r="I79" s="5"/>
      <c r="J79" s="5">
        <v>1</v>
      </c>
      <c r="K79" s="5" t="s">
        <v>1325</v>
      </c>
      <c r="L79" s="5" t="s">
        <v>980</v>
      </c>
      <c r="M79" s="5" t="s">
        <v>2055</v>
      </c>
      <c r="N79" s="5" t="s">
        <v>16</v>
      </c>
      <c r="O79" s="5">
        <v>34274</v>
      </c>
      <c r="P79" s="5"/>
      <c r="Q79" s="5" t="s">
        <v>1346</v>
      </c>
      <c r="R79" s="5">
        <v>5</v>
      </c>
      <c r="S79" s="5" t="s">
        <v>18</v>
      </c>
      <c r="T79" s="5" t="s">
        <v>60</v>
      </c>
      <c r="U79" s="6">
        <v>34304</v>
      </c>
      <c r="V79" s="4" t="s">
        <v>1773</v>
      </c>
      <c r="W79" s="4" t="s">
        <v>1329</v>
      </c>
      <c r="X79" s="5" t="s">
        <v>18</v>
      </c>
      <c r="Y79" s="5"/>
      <c r="Z79" s="5"/>
      <c r="AA79" s="4" t="s">
        <v>2056</v>
      </c>
      <c r="AB79" s="5" t="s">
        <v>1393</v>
      </c>
      <c r="AC79" s="5"/>
      <c r="AD79" s="5" t="s">
        <v>1393</v>
      </c>
      <c r="AE79" s="5"/>
      <c r="AF79" s="6">
        <v>24125</v>
      </c>
      <c r="AG79" s="5">
        <v>58</v>
      </c>
      <c r="AH79" s="5">
        <v>100</v>
      </c>
      <c r="AI79" s="5" t="s">
        <v>1332</v>
      </c>
      <c r="AJ79" s="6">
        <v>33817</v>
      </c>
      <c r="AK79" s="5">
        <v>31</v>
      </c>
      <c r="AL79" s="6">
        <v>34304</v>
      </c>
      <c r="AM79" s="5" t="s">
        <v>1333</v>
      </c>
      <c r="AN79" s="5">
        <v>84420</v>
      </c>
      <c r="AO79" s="5" t="s">
        <v>2057</v>
      </c>
      <c r="AP79" s="5" t="s">
        <v>1335</v>
      </c>
      <c r="AQ79" s="4" t="s">
        <v>1336</v>
      </c>
      <c r="AR79" s="5" t="s">
        <v>12476</v>
      </c>
      <c r="AS79" s="4" t="s">
        <v>1403</v>
      </c>
      <c r="AT79" s="5" t="s">
        <v>1404</v>
      </c>
      <c r="AU79" s="5" t="s">
        <v>41</v>
      </c>
      <c r="AV79" s="4" t="s">
        <v>1405</v>
      </c>
      <c r="AW79" s="5" t="s">
        <v>61</v>
      </c>
      <c r="AX79" s="4"/>
      <c r="AY79" s="5"/>
      <c r="AZ79" s="5"/>
      <c r="BA79" s="4" t="s">
        <v>1406</v>
      </c>
      <c r="BB79" s="5" t="s">
        <v>1407</v>
      </c>
      <c r="BC79" s="4" t="s">
        <v>2054</v>
      </c>
      <c r="BD79" s="5" t="s">
        <v>2058</v>
      </c>
      <c r="BE79" s="5" t="s">
        <v>60</v>
      </c>
      <c r="BF79" s="5" t="s">
        <v>1333</v>
      </c>
      <c r="BG79" s="4" t="s">
        <v>2059</v>
      </c>
      <c r="BH79" s="5" t="s">
        <v>1343</v>
      </c>
    </row>
    <row r="80" spans="1:60" x14ac:dyDescent="0.25">
      <c r="A80">
        <f t="shared" si="7"/>
        <v>305671</v>
      </c>
      <c r="B80">
        <f t="shared" si="8"/>
        <v>7022841</v>
      </c>
      <c r="C80" s="17" t="str">
        <f t="shared" si="6"/>
        <v>IMP</v>
      </c>
      <c r="D80" t="str">
        <f t="shared" si="10"/>
        <v>REGION GRAND OUEST</v>
      </c>
      <c r="E80" s="12" t="str">
        <f t="shared" si="9"/>
        <v>TERRAIN</v>
      </c>
      <c r="F80" s="4" t="s">
        <v>2060</v>
      </c>
      <c r="G80" s="4" t="s">
        <v>2061</v>
      </c>
      <c r="H80" s="5">
        <v>1</v>
      </c>
      <c r="I80" s="5"/>
      <c r="J80" s="5">
        <v>1</v>
      </c>
      <c r="K80" s="5" t="s">
        <v>1325</v>
      </c>
      <c r="L80" s="5" t="s">
        <v>34</v>
      </c>
      <c r="M80" s="5" t="s">
        <v>2062</v>
      </c>
      <c r="N80" s="5" t="s">
        <v>1187</v>
      </c>
      <c r="O80" s="6">
        <v>45323</v>
      </c>
      <c r="P80" s="5"/>
      <c r="Q80" s="5" t="s">
        <v>1346</v>
      </c>
      <c r="R80" s="5">
        <v>4</v>
      </c>
      <c r="S80" s="5" t="s">
        <v>5</v>
      </c>
      <c r="T80" s="5" t="s">
        <v>11</v>
      </c>
      <c r="U80" s="6">
        <v>45352</v>
      </c>
      <c r="V80" s="4" t="s">
        <v>1605</v>
      </c>
      <c r="W80" s="4" t="s">
        <v>1606</v>
      </c>
      <c r="X80" s="5" t="s">
        <v>5</v>
      </c>
      <c r="Y80" s="5"/>
      <c r="Z80" s="5"/>
      <c r="AA80" s="4"/>
      <c r="AB80" s="5">
        <v>5</v>
      </c>
      <c r="AC80" s="5"/>
      <c r="AD80" s="5">
        <v>5</v>
      </c>
      <c r="AE80" s="5"/>
      <c r="AF80" s="6">
        <v>28670</v>
      </c>
      <c r="AG80" s="5">
        <v>46</v>
      </c>
      <c r="AH80" s="5">
        <v>100</v>
      </c>
      <c r="AI80" s="5" t="s">
        <v>1332</v>
      </c>
      <c r="AJ80" s="6">
        <v>45170</v>
      </c>
      <c r="AK80" s="5">
        <v>1</v>
      </c>
      <c r="AL80" s="6">
        <v>45170</v>
      </c>
      <c r="AM80" s="5"/>
      <c r="AN80" s="5">
        <v>64240</v>
      </c>
      <c r="AO80" s="5" t="s">
        <v>2063</v>
      </c>
      <c r="AP80" s="5" t="s">
        <v>1413</v>
      </c>
      <c r="AQ80" s="4" t="s">
        <v>1414</v>
      </c>
      <c r="AR80" s="5" t="s">
        <v>19</v>
      </c>
      <c r="AS80" s="4" t="s">
        <v>1415</v>
      </c>
      <c r="AT80" s="5" t="s">
        <v>1416</v>
      </c>
      <c r="AU80" s="5" t="s">
        <v>41</v>
      </c>
      <c r="AV80" s="4" t="s">
        <v>1417</v>
      </c>
      <c r="AW80" s="5" t="s">
        <v>20</v>
      </c>
      <c r="AX80" s="4" t="s">
        <v>2061</v>
      </c>
      <c r="AY80" s="5" t="s">
        <v>2064</v>
      </c>
      <c r="AZ80" s="5" t="s">
        <v>11</v>
      </c>
      <c r="BA80" s="4" t="s">
        <v>2065</v>
      </c>
      <c r="BB80" s="5" t="s">
        <v>2066</v>
      </c>
      <c r="BC80" s="4"/>
      <c r="BD80" s="5"/>
      <c r="BE80" s="5"/>
      <c r="BF80" s="5" t="s">
        <v>1608</v>
      </c>
      <c r="BG80" s="4"/>
      <c r="BH80" s="5"/>
    </row>
    <row r="81" spans="1:60" x14ac:dyDescent="0.25">
      <c r="A81">
        <f t="shared" si="7"/>
        <v>305540</v>
      </c>
      <c r="B81">
        <f t="shared" si="8"/>
        <v>7022367</v>
      </c>
      <c r="C81" s="17" t="str">
        <f t="shared" si="6"/>
        <v>IMP</v>
      </c>
      <c r="D81" t="str">
        <f t="shared" si="10"/>
        <v>REGION GRAND OUEST</v>
      </c>
      <c r="E81" s="12" t="str">
        <f t="shared" si="9"/>
        <v>TERRAIN</v>
      </c>
      <c r="F81" s="4" t="s">
        <v>2067</v>
      </c>
      <c r="G81" s="4" t="s">
        <v>2068</v>
      </c>
      <c r="H81" s="5">
        <v>1</v>
      </c>
      <c r="I81" s="5"/>
      <c r="J81" s="5">
        <v>1</v>
      </c>
      <c r="K81" s="5" t="s">
        <v>1325</v>
      </c>
      <c r="L81" s="5" t="s">
        <v>64</v>
      </c>
      <c r="M81" s="5" t="s">
        <v>2069</v>
      </c>
      <c r="N81" s="5" t="s">
        <v>1187</v>
      </c>
      <c r="O81" s="5">
        <v>45170</v>
      </c>
      <c r="P81" s="5"/>
      <c r="Q81" s="5" t="s">
        <v>1346</v>
      </c>
      <c r="R81" s="5">
        <v>4</v>
      </c>
      <c r="S81" s="5" t="s">
        <v>5</v>
      </c>
      <c r="T81" s="5" t="s">
        <v>11</v>
      </c>
      <c r="U81" s="6">
        <v>45200</v>
      </c>
      <c r="V81" s="5" t="s">
        <v>1605</v>
      </c>
      <c r="W81" s="4" t="s">
        <v>1606</v>
      </c>
      <c r="X81" s="5" t="s">
        <v>5</v>
      </c>
      <c r="Y81" s="5"/>
      <c r="Z81" s="5"/>
      <c r="AA81" s="5"/>
      <c r="AB81" s="5">
        <v>5</v>
      </c>
      <c r="AC81" s="5"/>
      <c r="AD81" s="5">
        <v>5</v>
      </c>
      <c r="AE81" s="5"/>
      <c r="AF81" s="5">
        <v>26739</v>
      </c>
      <c r="AG81" s="5">
        <v>51</v>
      </c>
      <c r="AH81" s="5">
        <v>100</v>
      </c>
      <c r="AI81" s="5" t="s">
        <v>1332</v>
      </c>
      <c r="AJ81" s="5">
        <v>45017</v>
      </c>
      <c r="AK81" s="5">
        <v>1</v>
      </c>
      <c r="AL81" s="5">
        <v>45017</v>
      </c>
      <c r="AM81" s="5"/>
      <c r="AN81" s="5">
        <v>49280</v>
      </c>
      <c r="AO81" s="5" t="s">
        <v>2070</v>
      </c>
      <c r="AP81" s="5" t="s">
        <v>1413</v>
      </c>
      <c r="AQ81" s="4" t="s">
        <v>1414</v>
      </c>
      <c r="AR81" s="5" t="s">
        <v>19</v>
      </c>
      <c r="AS81" s="4" t="s">
        <v>2071</v>
      </c>
      <c r="AT81" s="5" t="s">
        <v>2072</v>
      </c>
      <c r="AU81" s="5" t="s">
        <v>41</v>
      </c>
      <c r="AV81" s="4" t="s">
        <v>2073</v>
      </c>
      <c r="AW81" s="5" t="s">
        <v>112</v>
      </c>
      <c r="AX81" s="4" t="s">
        <v>2068</v>
      </c>
      <c r="AY81" s="5" t="s">
        <v>2074</v>
      </c>
      <c r="AZ81" s="5" t="s">
        <v>11</v>
      </c>
      <c r="BA81" s="4" t="s">
        <v>2075</v>
      </c>
      <c r="BB81" s="5" t="s">
        <v>2076</v>
      </c>
      <c r="BC81" s="5"/>
      <c r="BD81" s="5"/>
      <c r="BE81" s="5"/>
      <c r="BF81" s="5" t="s">
        <v>1608</v>
      </c>
      <c r="BG81" s="5"/>
      <c r="BH81" s="5"/>
    </row>
    <row r="82" spans="1:60" x14ac:dyDescent="0.25">
      <c r="A82">
        <f t="shared" si="7"/>
        <v>305389</v>
      </c>
      <c r="B82">
        <f t="shared" si="8"/>
        <v>7021710</v>
      </c>
      <c r="C82" s="17" t="str">
        <f t="shared" si="6"/>
        <v>CC</v>
      </c>
      <c r="D82" t="str">
        <f t="shared" si="10"/>
        <v>REGION GRAND SUD</v>
      </c>
      <c r="E82" s="12" t="str">
        <f t="shared" si="9"/>
        <v>TERRAIN</v>
      </c>
      <c r="F82" s="4" t="s">
        <v>2077</v>
      </c>
      <c r="G82" s="4" t="s">
        <v>2078</v>
      </c>
      <c r="H82" s="5">
        <v>1</v>
      </c>
      <c r="I82" s="5"/>
      <c r="J82" s="5">
        <v>1</v>
      </c>
      <c r="K82" s="5" t="s">
        <v>1325</v>
      </c>
      <c r="L82" s="5" t="s">
        <v>212</v>
      </c>
      <c r="M82" s="5" t="s">
        <v>2079</v>
      </c>
      <c r="N82" s="5"/>
      <c r="O82" s="5"/>
      <c r="P82" s="5"/>
      <c r="Q82" s="5"/>
      <c r="R82" s="5"/>
      <c r="S82" s="5"/>
      <c r="T82" s="5" t="s">
        <v>25</v>
      </c>
      <c r="U82" s="6">
        <v>44986</v>
      </c>
      <c r="V82" s="4" t="s">
        <v>1363</v>
      </c>
      <c r="W82" s="4" t="s">
        <v>1329</v>
      </c>
      <c r="X82" s="5" t="s">
        <v>18</v>
      </c>
      <c r="Y82" s="5"/>
      <c r="Z82" s="5"/>
      <c r="AA82" s="4" t="s">
        <v>2080</v>
      </c>
      <c r="AB82" s="5"/>
      <c r="AC82" s="5"/>
      <c r="AD82" s="5" t="s">
        <v>1331</v>
      </c>
      <c r="AE82" s="5"/>
      <c r="AF82" s="6">
        <v>31374</v>
      </c>
      <c r="AG82" s="5">
        <v>39</v>
      </c>
      <c r="AH82" s="5">
        <v>100</v>
      </c>
      <c r="AI82" s="5" t="s">
        <v>1332</v>
      </c>
      <c r="AJ82" s="6">
        <v>44805</v>
      </c>
      <c r="AK82" s="5">
        <v>2</v>
      </c>
      <c r="AL82" s="6">
        <v>44805</v>
      </c>
      <c r="AM82" s="5" t="s">
        <v>1333</v>
      </c>
      <c r="AN82" s="5">
        <v>42600</v>
      </c>
      <c r="AO82" s="5" t="s">
        <v>2081</v>
      </c>
      <c r="AP82" s="5" t="s">
        <v>1335</v>
      </c>
      <c r="AQ82" s="4" t="s">
        <v>1336</v>
      </c>
      <c r="AR82" s="5" t="s">
        <v>12476</v>
      </c>
      <c r="AS82" s="4" t="s">
        <v>1629</v>
      </c>
      <c r="AT82" s="5" t="s">
        <v>1630</v>
      </c>
      <c r="AU82" s="5" t="s">
        <v>41</v>
      </c>
      <c r="AV82" s="4" t="s">
        <v>1631</v>
      </c>
      <c r="AW82" s="5" t="s">
        <v>7</v>
      </c>
      <c r="AX82" s="4" t="s">
        <v>1666</v>
      </c>
      <c r="AY82" s="5" t="s">
        <v>1667</v>
      </c>
      <c r="AZ82" s="5" t="s">
        <v>11</v>
      </c>
      <c r="BA82" s="4" t="s">
        <v>1668</v>
      </c>
      <c r="BB82" s="5" t="s">
        <v>1669</v>
      </c>
      <c r="BC82" s="4" t="s">
        <v>2078</v>
      </c>
      <c r="BD82" s="5" t="s">
        <v>2082</v>
      </c>
      <c r="BE82" s="5" t="s">
        <v>25</v>
      </c>
      <c r="BF82" s="5" t="s">
        <v>1333</v>
      </c>
      <c r="BG82" s="4" t="s">
        <v>2083</v>
      </c>
      <c r="BH82" s="5" t="s">
        <v>1343</v>
      </c>
    </row>
    <row r="83" spans="1:60" x14ac:dyDescent="0.25">
      <c r="A83">
        <f t="shared" si="7"/>
        <v>305870</v>
      </c>
      <c r="B83">
        <f t="shared" si="8"/>
        <v>7023373</v>
      </c>
      <c r="C83" s="17" t="str">
        <f t="shared" si="6"/>
        <v>CC</v>
      </c>
      <c r="D83" t="str">
        <f t="shared" si="10"/>
        <v>REGION ILE DE FRANCE NORD</v>
      </c>
      <c r="E83" s="12" t="str">
        <f t="shared" si="9"/>
        <v>TERRAIN</v>
      </c>
      <c r="F83" s="4" t="s">
        <v>2088</v>
      </c>
      <c r="G83" s="4" t="s">
        <v>2089</v>
      </c>
      <c r="H83" s="5">
        <v>1</v>
      </c>
      <c r="I83" s="5"/>
      <c r="J83" s="5">
        <v>1</v>
      </c>
      <c r="K83" s="5" t="s">
        <v>1325</v>
      </c>
      <c r="L83" s="5" t="s">
        <v>339</v>
      </c>
      <c r="M83" s="5" t="s">
        <v>2090</v>
      </c>
      <c r="N83" s="5"/>
      <c r="O83" s="6"/>
      <c r="P83" s="5"/>
      <c r="Q83" s="5"/>
      <c r="R83" s="5"/>
      <c r="S83" s="5"/>
      <c r="T83" s="5" t="s">
        <v>25</v>
      </c>
      <c r="U83" s="6">
        <v>45444</v>
      </c>
      <c r="V83" s="4" t="s">
        <v>1363</v>
      </c>
      <c r="W83" s="4" t="s">
        <v>1329</v>
      </c>
      <c r="X83" s="5" t="s">
        <v>18</v>
      </c>
      <c r="Y83" s="5"/>
      <c r="Z83" s="5"/>
      <c r="AA83" s="4" t="s">
        <v>2091</v>
      </c>
      <c r="AB83" s="5"/>
      <c r="AC83" s="5"/>
      <c r="AD83" s="5" t="s">
        <v>1331</v>
      </c>
      <c r="AE83" s="5"/>
      <c r="AF83" s="6">
        <v>33082</v>
      </c>
      <c r="AG83" s="5">
        <v>34</v>
      </c>
      <c r="AH83" s="5">
        <v>100</v>
      </c>
      <c r="AI83" s="5" t="s">
        <v>1332</v>
      </c>
      <c r="AJ83" s="6">
        <v>45323</v>
      </c>
      <c r="AK83" s="5">
        <v>0</v>
      </c>
      <c r="AL83" s="6">
        <v>45323</v>
      </c>
      <c r="AM83" s="5" t="s">
        <v>1333</v>
      </c>
      <c r="AN83" s="5">
        <v>59300</v>
      </c>
      <c r="AO83" s="5" t="s">
        <v>2092</v>
      </c>
      <c r="AP83" s="5" t="s">
        <v>12477</v>
      </c>
      <c r="AQ83" s="4" t="s">
        <v>1351</v>
      </c>
      <c r="AR83" s="5" t="s">
        <v>12478</v>
      </c>
      <c r="AS83" s="4" t="s">
        <v>2022</v>
      </c>
      <c r="AT83" s="5" t="s">
        <v>2023</v>
      </c>
      <c r="AU83" s="5" t="s">
        <v>41</v>
      </c>
      <c r="AV83" s="4" t="s">
        <v>2024</v>
      </c>
      <c r="AW83" s="5" t="s">
        <v>26</v>
      </c>
      <c r="AX83" s="4" t="s">
        <v>2025</v>
      </c>
      <c r="AY83" s="5" t="s">
        <v>2026</v>
      </c>
      <c r="AZ83" s="5" t="s">
        <v>11</v>
      </c>
      <c r="BA83" s="4" t="s">
        <v>2027</v>
      </c>
      <c r="BB83" s="5" t="s">
        <v>2028</v>
      </c>
      <c r="BC83" s="4" t="s">
        <v>2089</v>
      </c>
      <c r="BD83" s="5" t="s">
        <v>2093</v>
      </c>
      <c r="BE83" s="5" t="s">
        <v>25</v>
      </c>
      <c r="BF83" s="5" t="s">
        <v>1333</v>
      </c>
      <c r="BG83" s="4" t="s">
        <v>2094</v>
      </c>
      <c r="BH83" s="5" t="s">
        <v>1343</v>
      </c>
    </row>
    <row r="84" spans="1:60" x14ac:dyDescent="0.25">
      <c r="A84">
        <f t="shared" si="7"/>
        <v>306244</v>
      </c>
      <c r="B84">
        <f t="shared" si="8"/>
        <v>7024119</v>
      </c>
      <c r="C84" s="17" t="str">
        <f t="shared" si="6"/>
        <v>CC</v>
      </c>
      <c r="D84" t="str">
        <f t="shared" si="10"/>
        <v>REGION GRAND SUD</v>
      </c>
      <c r="E84" s="12" t="str">
        <f t="shared" si="9"/>
        <v>TERRAIN</v>
      </c>
      <c r="F84" s="4" t="s">
        <v>2095</v>
      </c>
      <c r="G84" s="4" t="s">
        <v>2096</v>
      </c>
      <c r="H84" s="5">
        <v>1</v>
      </c>
      <c r="I84" s="5"/>
      <c r="J84" s="5">
        <v>1</v>
      </c>
      <c r="K84" s="5" t="s">
        <v>1325</v>
      </c>
      <c r="L84" s="5" t="s">
        <v>2097</v>
      </c>
      <c r="M84" s="5" t="s">
        <v>2098</v>
      </c>
      <c r="N84" s="5"/>
      <c r="O84" s="5"/>
      <c r="P84" s="5"/>
      <c r="Q84" s="5"/>
      <c r="R84" s="5"/>
      <c r="S84" s="5"/>
      <c r="T84" s="5" t="s">
        <v>245</v>
      </c>
      <c r="U84" s="6">
        <v>45536</v>
      </c>
      <c r="V84" s="4" t="s">
        <v>1328</v>
      </c>
      <c r="W84" s="4" t="s">
        <v>1329</v>
      </c>
      <c r="X84" s="5" t="s">
        <v>18</v>
      </c>
      <c r="Y84" s="5"/>
      <c r="Z84" s="5"/>
      <c r="AA84" s="4" t="s">
        <v>2099</v>
      </c>
      <c r="AB84" s="5"/>
      <c r="AC84" s="5"/>
      <c r="AD84" s="5" t="s">
        <v>1331</v>
      </c>
      <c r="AE84" s="5"/>
      <c r="AF84" s="6">
        <v>30010</v>
      </c>
      <c r="AG84" s="5">
        <v>42</v>
      </c>
      <c r="AH84" s="5">
        <v>100</v>
      </c>
      <c r="AI84" s="5" t="s">
        <v>1332</v>
      </c>
      <c r="AJ84" s="6">
        <v>45536</v>
      </c>
      <c r="AK84" s="5">
        <v>0</v>
      </c>
      <c r="AL84" s="6">
        <v>45536</v>
      </c>
      <c r="AM84" s="5" t="s">
        <v>1333</v>
      </c>
      <c r="AN84" s="5">
        <v>6100</v>
      </c>
      <c r="AO84" s="5" t="s">
        <v>2100</v>
      </c>
      <c r="AP84" s="5" t="s">
        <v>1335</v>
      </c>
      <c r="AQ84" s="4" t="s">
        <v>1336</v>
      </c>
      <c r="AR84" s="5" t="s">
        <v>12476</v>
      </c>
      <c r="AS84" s="4" t="s">
        <v>1745</v>
      </c>
      <c r="AT84" s="5" t="s">
        <v>1746</v>
      </c>
      <c r="AU84" s="5" t="s">
        <v>41</v>
      </c>
      <c r="AV84" s="4" t="s">
        <v>1747</v>
      </c>
      <c r="AW84" s="5" t="s">
        <v>52</v>
      </c>
      <c r="AX84" s="4" t="s">
        <v>1748</v>
      </c>
      <c r="AY84" s="5" t="s">
        <v>1749</v>
      </c>
      <c r="AZ84" s="5" t="s">
        <v>11</v>
      </c>
      <c r="BA84" s="4" t="s">
        <v>1750</v>
      </c>
      <c r="BB84" s="5" t="s">
        <v>1751</v>
      </c>
      <c r="BC84" s="4" t="s">
        <v>2096</v>
      </c>
      <c r="BD84" s="5" t="s">
        <v>2101</v>
      </c>
      <c r="BE84" s="5" t="s">
        <v>245</v>
      </c>
      <c r="BF84" s="5" t="s">
        <v>1333</v>
      </c>
      <c r="BG84" s="4" t="s">
        <v>2102</v>
      </c>
      <c r="BH84" s="5" t="s">
        <v>1343</v>
      </c>
    </row>
    <row r="85" spans="1:60" x14ac:dyDescent="0.25">
      <c r="A85">
        <f t="shared" si="7"/>
        <v>305667</v>
      </c>
      <c r="B85">
        <f t="shared" si="8"/>
        <v>7022833</v>
      </c>
      <c r="C85" s="17" t="str">
        <f t="shared" si="6"/>
        <v>CC</v>
      </c>
      <c r="D85" t="str">
        <f t="shared" si="10"/>
        <v>REGION CENTRE EST</v>
      </c>
      <c r="E85" s="12" t="str">
        <f t="shared" si="9"/>
        <v>TERRAIN</v>
      </c>
      <c r="F85" s="4" t="s">
        <v>953</v>
      </c>
      <c r="G85" s="4" t="s">
        <v>2103</v>
      </c>
      <c r="H85" s="5">
        <v>1</v>
      </c>
      <c r="I85" s="5"/>
      <c r="J85" s="5">
        <v>2</v>
      </c>
      <c r="K85" s="5" t="s">
        <v>1345</v>
      </c>
      <c r="L85" s="5" t="s">
        <v>955</v>
      </c>
      <c r="M85" s="5" t="s">
        <v>954</v>
      </c>
      <c r="N85" s="5" t="s">
        <v>245</v>
      </c>
      <c r="O85" s="5">
        <v>45323</v>
      </c>
      <c r="P85" s="5"/>
      <c r="Q85" s="5" t="s">
        <v>1346</v>
      </c>
      <c r="R85" s="5">
        <v>5</v>
      </c>
      <c r="S85" s="5" t="s">
        <v>18</v>
      </c>
      <c r="T85" s="5" t="s">
        <v>25</v>
      </c>
      <c r="U85" s="6">
        <v>45352</v>
      </c>
      <c r="V85" s="5" t="s">
        <v>1363</v>
      </c>
      <c r="W85" s="4" t="s">
        <v>1329</v>
      </c>
      <c r="X85" s="5" t="s">
        <v>18</v>
      </c>
      <c r="Y85" s="5"/>
      <c r="Z85" s="5"/>
      <c r="AA85" s="4" t="s">
        <v>2104</v>
      </c>
      <c r="AB85" s="5" t="s">
        <v>1331</v>
      </c>
      <c r="AC85" s="5"/>
      <c r="AD85" s="5" t="s">
        <v>1331</v>
      </c>
      <c r="AE85" s="5"/>
      <c r="AF85" s="5">
        <v>33494</v>
      </c>
      <c r="AG85" s="5">
        <v>33</v>
      </c>
      <c r="AH85" s="5">
        <v>100</v>
      </c>
      <c r="AI85" s="5" t="s">
        <v>1332</v>
      </c>
      <c r="AJ85" s="5">
        <v>45170</v>
      </c>
      <c r="AK85" s="5">
        <v>1</v>
      </c>
      <c r="AL85" s="5">
        <v>45170</v>
      </c>
      <c r="AM85" s="5" t="s">
        <v>1333</v>
      </c>
      <c r="AN85" s="5">
        <v>54330</v>
      </c>
      <c r="AO85" s="5" t="s">
        <v>2105</v>
      </c>
      <c r="AP85" s="5" t="s">
        <v>1536</v>
      </c>
      <c r="AQ85" s="4" t="s">
        <v>12479</v>
      </c>
      <c r="AR85" s="5" t="s">
        <v>12480</v>
      </c>
      <c r="AS85" s="4" t="s">
        <v>1696</v>
      </c>
      <c r="AT85" s="5" t="s">
        <v>1697</v>
      </c>
      <c r="AU85" s="5" t="s">
        <v>41</v>
      </c>
      <c r="AV85" s="4" t="s">
        <v>1698</v>
      </c>
      <c r="AW85" s="5" t="s">
        <v>66</v>
      </c>
      <c r="AX85" s="4" t="s">
        <v>1699</v>
      </c>
      <c r="AY85" s="5" t="s">
        <v>1700</v>
      </c>
      <c r="AZ85" s="5" t="s">
        <v>11</v>
      </c>
      <c r="BA85" s="4" t="s">
        <v>1701</v>
      </c>
      <c r="BB85" s="5" t="s">
        <v>1702</v>
      </c>
      <c r="BC85" s="5" t="s">
        <v>2103</v>
      </c>
      <c r="BD85" s="5" t="s">
        <v>2106</v>
      </c>
      <c r="BE85" s="5" t="s">
        <v>25</v>
      </c>
      <c r="BF85" s="5" t="s">
        <v>1333</v>
      </c>
      <c r="BG85" s="4" t="s">
        <v>2107</v>
      </c>
      <c r="BH85" s="5" t="s">
        <v>1343</v>
      </c>
    </row>
    <row r="86" spans="1:60" x14ac:dyDescent="0.25">
      <c r="A86">
        <f t="shared" si="7"/>
        <v>174380</v>
      </c>
      <c r="B86">
        <f t="shared" si="8"/>
        <v>3000561</v>
      </c>
      <c r="C86" s="17" t="str">
        <f t="shared" si="6"/>
        <v>CC</v>
      </c>
      <c r="D86" t="str">
        <f t="shared" si="10"/>
        <v>REGION GRAND SUD</v>
      </c>
      <c r="E86" s="12" t="str">
        <f t="shared" si="9"/>
        <v>TERRAIN</v>
      </c>
      <c r="F86" s="4" t="s">
        <v>49</v>
      </c>
      <c r="G86" s="4" t="s">
        <v>2108</v>
      </c>
      <c r="H86" s="5">
        <v>1</v>
      </c>
      <c r="I86" s="5"/>
      <c r="J86" s="5">
        <v>1</v>
      </c>
      <c r="K86" s="5" t="s">
        <v>1325</v>
      </c>
      <c r="L86" s="5" t="s">
        <v>51</v>
      </c>
      <c r="M86" s="5" t="s">
        <v>50</v>
      </c>
      <c r="N86" s="5"/>
      <c r="O86" s="5"/>
      <c r="P86" s="5"/>
      <c r="Q86" s="5"/>
      <c r="R86" s="5"/>
      <c r="S86" s="5"/>
      <c r="T86" s="5" t="s">
        <v>3</v>
      </c>
      <c r="U86" s="6">
        <v>34790</v>
      </c>
      <c r="V86" s="5" t="s">
        <v>1487</v>
      </c>
      <c r="W86" s="4" t="s">
        <v>1329</v>
      </c>
      <c r="X86" s="5" t="s">
        <v>5</v>
      </c>
      <c r="Y86" s="5" t="s">
        <v>1348</v>
      </c>
      <c r="Z86" s="5"/>
      <c r="AA86" s="4" t="s">
        <v>2109</v>
      </c>
      <c r="AB86" s="5"/>
      <c r="AC86" s="5"/>
      <c r="AD86" s="5">
        <v>6</v>
      </c>
      <c r="AE86" s="5"/>
      <c r="AF86" s="5">
        <v>26511</v>
      </c>
      <c r="AG86" s="5">
        <v>52</v>
      </c>
      <c r="AH86" s="5">
        <v>100</v>
      </c>
      <c r="AI86" s="5" t="s">
        <v>1332</v>
      </c>
      <c r="AJ86" s="5">
        <v>34790</v>
      </c>
      <c r="AK86" s="5">
        <v>29</v>
      </c>
      <c r="AL86" s="5">
        <v>34790</v>
      </c>
      <c r="AM86" s="5" t="s">
        <v>1333</v>
      </c>
      <c r="AN86" s="5">
        <v>6500</v>
      </c>
      <c r="AO86" s="5" t="s">
        <v>2110</v>
      </c>
      <c r="AP86" s="5" t="s">
        <v>1335</v>
      </c>
      <c r="AQ86" s="4" t="s">
        <v>1336</v>
      </c>
      <c r="AR86" s="5" t="s">
        <v>12476</v>
      </c>
      <c r="AS86" s="4" t="s">
        <v>1745</v>
      </c>
      <c r="AT86" s="5" t="s">
        <v>1746</v>
      </c>
      <c r="AU86" s="5" t="s">
        <v>41</v>
      </c>
      <c r="AV86" s="4" t="s">
        <v>1747</v>
      </c>
      <c r="AW86" s="5" t="s">
        <v>52</v>
      </c>
      <c r="AX86" s="4" t="s">
        <v>1748</v>
      </c>
      <c r="AY86" s="5" t="s">
        <v>1749</v>
      </c>
      <c r="AZ86" s="5" t="s">
        <v>11</v>
      </c>
      <c r="BA86" s="4" t="s">
        <v>1750</v>
      </c>
      <c r="BB86" s="5" t="s">
        <v>1751</v>
      </c>
      <c r="BC86" s="4" t="s">
        <v>2108</v>
      </c>
      <c r="BD86" s="5" t="s">
        <v>2111</v>
      </c>
      <c r="BE86" s="5" t="s">
        <v>3</v>
      </c>
      <c r="BF86" s="5" t="s">
        <v>1333</v>
      </c>
      <c r="BG86" s="4" t="s">
        <v>2112</v>
      </c>
      <c r="BH86" s="5" t="s">
        <v>1343</v>
      </c>
    </row>
    <row r="87" spans="1:60" x14ac:dyDescent="0.25">
      <c r="A87">
        <f t="shared" si="7"/>
        <v>304702</v>
      </c>
      <c r="B87">
        <f t="shared" si="8"/>
        <v>3102537</v>
      </c>
      <c r="C87" s="17" t="str">
        <f t="shared" si="6"/>
        <v>CC</v>
      </c>
      <c r="D87" t="str">
        <f t="shared" si="10"/>
        <v>REGION ILE DE FRANCE NORD</v>
      </c>
      <c r="E87" s="12" t="str">
        <f t="shared" si="9"/>
        <v>TERRAIN</v>
      </c>
      <c r="F87" s="4" t="s">
        <v>1173</v>
      </c>
      <c r="G87" s="4" t="s">
        <v>2113</v>
      </c>
      <c r="H87" s="5">
        <v>1</v>
      </c>
      <c r="I87" s="5"/>
      <c r="J87" s="5">
        <v>2</v>
      </c>
      <c r="K87" s="5" t="s">
        <v>1345</v>
      </c>
      <c r="L87" s="5" t="s">
        <v>717</v>
      </c>
      <c r="M87" s="5" t="s">
        <v>1174</v>
      </c>
      <c r="N87" s="5"/>
      <c r="O87" s="5"/>
      <c r="P87" s="5"/>
      <c r="Q87" s="5"/>
      <c r="R87" s="5"/>
      <c r="S87" s="5"/>
      <c r="T87" s="5" t="s">
        <v>25</v>
      </c>
      <c r="U87" s="6">
        <v>44317</v>
      </c>
      <c r="V87" s="5" t="s">
        <v>1363</v>
      </c>
      <c r="W87" s="4" t="s">
        <v>1329</v>
      </c>
      <c r="X87" s="5" t="s">
        <v>18</v>
      </c>
      <c r="Y87" s="5"/>
      <c r="Z87" s="5"/>
      <c r="AA87" s="4" t="s">
        <v>2114</v>
      </c>
      <c r="AB87" s="5"/>
      <c r="AC87" s="5"/>
      <c r="AD87" s="5" t="s">
        <v>1331</v>
      </c>
      <c r="AE87" s="5"/>
      <c r="AF87" s="5">
        <v>33460</v>
      </c>
      <c r="AG87" s="5">
        <v>33</v>
      </c>
      <c r="AH87" s="5">
        <v>100</v>
      </c>
      <c r="AI87" s="5" t="s">
        <v>1332</v>
      </c>
      <c r="AJ87" s="5">
        <v>44136</v>
      </c>
      <c r="AK87" s="5">
        <v>4</v>
      </c>
      <c r="AL87" s="5">
        <v>44136</v>
      </c>
      <c r="AM87" s="5" t="s">
        <v>1333</v>
      </c>
      <c r="AN87" s="5">
        <v>92130</v>
      </c>
      <c r="AO87" s="5" t="s">
        <v>2115</v>
      </c>
      <c r="AP87" s="5" t="s">
        <v>12477</v>
      </c>
      <c r="AQ87" s="4" t="s">
        <v>1351</v>
      </c>
      <c r="AR87" s="5" t="s">
        <v>12478</v>
      </c>
      <c r="AS87" s="4" t="s">
        <v>1352</v>
      </c>
      <c r="AT87" s="5" t="s">
        <v>1353</v>
      </c>
      <c r="AU87" s="5" t="s">
        <v>41</v>
      </c>
      <c r="AV87" s="4" t="s">
        <v>1354</v>
      </c>
      <c r="AW87" s="5" t="s">
        <v>17</v>
      </c>
      <c r="AX87" s="4" t="s">
        <v>2116</v>
      </c>
      <c r="AY87" s="5" t="s">
        <v>2117</v>
      </c>
      <c r="AZ87" s="5" t="s">
        <v>11</v>
      </c>
      <c r="BA87" s="4" t="s">
        <v>2118</v>
      </c>
      <c r="BB87" s="5" t="s">
        <v>2119</v>
      </c>
      <c r="BC87" s="5" t="s">
        <v>2113</v>
      </c>
      <c r="BD87" s="5" t="s">
        <v>2120</v>
      </c>
      <c r="BE87" s="5" t="s">
        <v>25</v>
      </c>
      <c r="BF87" s="5" t="s">
        <v>1333</v>
      </c>
      <c r="BG87" s="4" t="s">
        <v>2121</v>
      </c>
      <c r="BH87" s="5" t="s">
        <v>1343</v>
      </c>
    </row>
    <row r="88" spans="1:60" x14ac:dyDescent="0.25">
      <c r="A88">
        <f t="shared" si="7"/>
        <v>175025</v>
      </c>
      <c r="B88">
        <f t="shared" si="8"/>
        <v>3000575</v>
      </c>
      <c r="C88" s="17" t="str">
        <f t="shared" si="6"/>
        <v>CC</v>
      </c>
      <c r="D88" t="str">
        <f t="shared" si="10"/>
        <v>REGION GRAND OUEST</v>
      </c>
      <c r="E88" s="12" t="str">
        <f t="shared" si="9"/>
        <v>TERRAIN</v>
      </c>
      <c r="F88" s="4" t="s">
        <v>458</v>
      </c>
      <c r="G88" s="4" t="s">
        <v>2124</v>
      </c>
      <c r="H88" s="5">
        <v>1</v>
      </c>
      <c r="I88" s="5"/>
      <c r="J88" s="5">
        <v>1</v>
      </c>
      <c r="K88" s="5" t="s">
        <v>1325</v>
      </c>
      <c r="L88" s="5" t="s">
        <v>460</v>
      </c>
      <c r="M88" s="5" t="s">
        <v>459</v>
      </c>
      <c r="N88" s="5"/>
      <c r="O88" s="5"/>
      <c r="P88" s="5"/>
      <c r="Q88" s="5"/>
      <c r="R88" s="5"/>
      <c r="S88" s="5"/>
      <c r="T88" s="5" t="s">
        <v>3</v>
      </c>
      <c r="U88" s="6">
        <v>34943</v>
      </c>
      <c r="V88" s="5" t="s">
        <v>1487</v>
      </c>
      <c r="W88" s="4" t="s">
        <v>1329</v>
      </c>
      <c r="X88" s="5" t="s">
        <v>5</v>
      </c>
      <c r="Y88" s="5" t="s">
        <v>1348</v>
      </c>
      <c r="Z88" s="5"/>
      <c r="AA88" s="4" t="s">
        <v>2125</v>
      </c>
      <c r="AB88" s="5"/>
      <c r="AC88" s="5"/>
      <c r="AD88" s="5">
        <v>6</v>
      </c>
      <c r="AE88" s="5"/>
      <c r="AF88" s="5">
        <v>24041</v>
      </c>
      <c r="AG88" s="5">
        <v>59</v>
      </c>
      <c r="AH88" s="5">
        <v>100</v>
      </c>
      <c r="AI88" s="5" t="s">
        <v>1332</v>
      </c>
      <c r="AJ88" s="5">
        <v>34943</v>
      </c>
      <c r="AK88" s="5">
        <v>29</v>
      </c>
      <c r="AL88" s="5">
        <v>34943</v>
      </c>
      <c r="AM88" s="5" t="s">
        <v>1333</v>
      </c>
      <c r="AN88" s="5">
        <v>50130</v>
      </c>
      <c r="AO88" s="5" t="s">
        <v>2126</v>
      </c>
      <c r="AP88" s="5" t="s">
        <v>1413</v>
      </c>
      <c r="AQ88" s="4" t="s">
        <v>1414</v>
      </c>
      <c r="AR88" s="5" t="s">
        <v>19</v>
      </c>
      <c r="AS88" s="4" t="s">
        <v>1507</v>
      </c>
      <c r="AT88" s="5" t="s">
        <v>1508</v>
      </c>
      <c r="AU88" s="5" t="s">
        <v>41</v>
      </c>
      <c r="AV88" s="4" t="s">
        <v>1509</v>
      </c>
      <c r="AW88" s="5" t="s">
        <v>375</v>
      </c>
      <c r="AX88" s="4" t="s">
        <v>2127</v>
      </c>
      <c r="AY88" s="5" t="s">
        <v>2128</v>
      </c>
      <c r="AZ88" s="5" t="s">
        <v>11</v>
      </c>
      <c r="BA88" s="4" t="s">
        <v>2129</v>
      </c>
      <c r="BB88" s="5" t="s">
        <v>2130</v>
      </c>
      <c r="BC88" s="4" t="s">
        <v>2124</v>
      </c>
      <c r="BD88" s="5" t="s">
        <v>2131</v>
      </c>
      <c r="BE88" s="5" t="s">
        <v>3</v>
      </c>
      <c r="BF88" s="5" t="s">
        <v>1333</v>
      </c>
      <c r="BG88" s="4" t="s">
        <v>2132</v>
      </c>
      <c r="BH88" s="5" t="s">
        <v>1343</v>
      </c>
    </row>
    <row r="89" spans="1:60" x14ac:dyDescent="0.25">
      <c r="A89">
        <f t="shared" si="7"/>
        <v>305335</v>
      </c>
      <c r="B89">
        <f t="shared" si="8"/>
        <v>7021101</v>
      </c>
      <c r="C89" s="17" t="str">
        <f t="shared" si="6"/>
        <v>CC</v>
      </c>
      <c r="D89" t="str">
        <f t="shared" si="10"/>
        <v>REGION GRAND OUEST</v>
      </c>
      <c r="E89" s="12" t="str">
        <f t="shared" si="9"/>
        <v>TERRAIN</v>
      </c>
      <c r="F89" s="4" t="s">
        <v>842</v>
      </c>
      <c r="G89" s="4" t="s">
        <v>2133</v>
      </c>
      <c r="H89" s="5">
        <v>1</v>
      </c>
      <c r="I89" s="5"/>
      <c r="J89" s="5">
        <v>1</v>
      </c>
      <c r="K89" s="5" t="s">
        <v>1325</v>
      </c>
      <c r="L89" s="5" t="s">
        <v>799</v>
      </c>
      <c r="M89" s="5" t="s">
        <v>843</v>
      </c>
      <c r="N89" s="5"/>
      <c r="O89" s="5"/>
      <c r="P89" s="5"/>
      <c r="Q89" s="5"/>
      <c r="R89" s="5"/>
      <c r="S89" s="5"/>
      <c r="T89" s="5" t="s">
        <v>25</v>
      </c>
      <c r="U89" s="6">
        <v>44896</v>
      </c>
      <c r="V89" s="5" t="s">
        <v>1363</v>
      </c>
      <c r="W89" s="4" t="s">
        <v>1329</v>
      </c>
      <c r="X89" s="5" t="s">
        <v>18</v>
      </c>
      <c r="Y89" s="5"/>
      <c r="Z89" s="5"/>
      <c r="AA89" s="4" t="s">
        <v>2134</v>
      </c>
      <c r="AB89" s="5"/>
      <c r="AC89" s="5"/>
      <c r="AD89" s="5" t="s">
        <v>1331</v>
      </c>
      <c r="AE89" s="5"/>
      <c r="AF89" s="5">
        <v>33646</v>
      </c>
      <c r="AG89" s="5">
        <v>32</v>
      </c>
      <c r="AH89" s="5">
        <v>100</v>
      </c>
      <c r="AI89" s="5" t="s">
        <v>1332</v>
      </c>
      <c r="AJ89" s="5">
        <v>44713</v>
      </c>
      <c r="AK89" s="5">
        <v>2</v>
      </c>
      <c r="AL89" s="5">
        <v>44713</v>
      </c>
      <c r="AM89" s="5" t="s">
        <v>1333</v>
      </c>
      <c r="AN89" s="5">
        <v>49170</v>
      </c>
      <c r="AO89" s="5" t="s">
        <v>2135</v>
      </c>
      <c r="AP89" s="5" t="s">
        <v>1413</v>
      </c>
      <c r="AQ89" s="4" t="s">
        <v>1414</v>
      </c>
      <c r="AR89" s="5" t="s">
        <v>19</v>
      </c>
      <c r="AS89" s="4" t="s">
        <v>2071</v>
      </c>
      <c r="AT89" s="5" t="s">
        <v>2072</v>
      </c>
      <c r="AU89" s="5" t="s">
        <v>41</v>
      </c>
      <c r="AV89" s="4" t="s">
        <v>2073</v>
      </c>
      <c r="AW89" s="5" t="s">
        <v>112</v>
      </c>
      <c r="AX89" s="4" t="s">
        <v>2136</v>
      </c>
      <c r="AY89" s="5" t="s">
        <v>2137</v>
      </c>
      <c r="AZ89" s="5" t="s">
        <v>11</v>
      </c>
      <c r="BA89" s="4" t="s">
        <v>2138</v>
      </c>
      <c r="BB89" s="5" t="s">
        <v>2139</v>
      </c>
      <c r="BC89" s="5" t="s">
        <v>2133</v>
      </c>
      <c r="BD89" s="5" t="s">
        <v>2140</v>
      </c>
      <c r="BE89" s="5" t="s">
        <v>25</v>
      </c>
      <c r="BF89" s="5" t="s">
        <v>1333</v>
      </c>
      <c r="BG89" s="4" t="s">
        <v>2141</v>
      </c>
      <c r="BH89" s="5" t="s">
        <v>1343</v>
      </c>
    </row>
    <row r="90" spans="1:60" x14ac:dyDescent="0.25">
      <c r="A90">
        <f t="shared" si="7"/>
        <v>302954</v>
      </c>
      <c r="B90">
        <f t="shared" si="8"/>
        <v>3101635</v>
      </c>
      <c r="C90" s="17" t="str">
        <f t="shared" si="6"/>
        <v>CC</v>
      </c>
      <c r="D90" t="str">
        <f t="shared" si="10"/>
        <v>REGION GRAND SUD</v>
      </c>
      <c r="E90" s="12" t="str">
        <f t="shared" si="9"/>
        <v>TERRAIN</v>
      </c>
      <c r="F90" s="4" t="s">
        <v>576</v>
      </c>
      <c r="G90" s="4" t="s">
        <v>2142</v>
      </c>
      <c r="H90" s="5">
        <v>1</v>
      </c>
      <c r="I90" s="5"/>
      <c r="J90" s="5">
        <v>2</v>
      </c>
      <c r="K90" s="5" t="s">
        <v>1345</v>
      </c>
      <c r="L90" s="5" t="s">
        <v>298</v>
      </c>
      <c r="M90" s="5" t="s">
        <v>577</v>
      </c>
      <c r="N90" s="5" t="s">
        <v>245</v>
      </c>
      <c r="O90" s="5">
        <v>42430</v>
      </c>
      <c r="P90" s="5"/>
      <c r="Q90" s="5" t="s">
        <v>1346</v>
      </c>
      <c r="R90" s="5">
        <v>5</v>
      </c>
      <c r="S90" s="5" t="s">
        <v>18</v>
      </c>
      <c r="T90" s="5" t="s">
        <v>25</v>
      </c>
      <c r="U90" s="6">
        <v>42461</v>
      </c>
      <c r="V90" s="5" t="s">
        <v>1363</v>
      </c>
      <c r="W90" s="4" t="s">
        <v>1329</v>
      </c>
      <c r="X90" s="5" t="s">
        <v>18</v>
      </c>
      <c r="Y90" s="5"/>
      <c r="Z90" s="5"/>
      <c r="AA90" s="4" t="s">
        <v>2143</v>
      </c>
      <c r="AB90" s="5" t="s">
        <v>1331</v>
      </c>
      <c r="AC90" s="5"/>
      <c r="AD90" s="5" t="s">
        <v>1331</v>
      </c>
      <c r="AE90" s="5"/>
      <c r="AF90" s="5">
        <v>28528</v>
      </c>
      <c r="AG90" s="5">
        <v>46</v>
      </c>
      <c r="AH90" s="5">
        <v>100</v>
      </c>
      <c r="AI90" s="5" t="s">
        <v>1332</v>
      </c>
      <c r="AJ90" s="5">
        <v>42461</v>
      </c>
      <c r="AK90" s="5">
        <v>8</v>
      </c>
      <c r="AL90" s="5">
        <v>42461</v>
      </c>
      <c r="AM90" s="5" t="s">
        <v>1333</v>
      </c>
      <c r="AN90" s="5">
        <v>34370</v>
      </c>
      <c r="AO90" s="5" t="s">
        <v>2144</v>
      </c>
      <c r="AP90" s="5" t="s">
        <v>1335</v>
      </c>
      <c r="AQ90" s="4" t="s">
        <v>1336</v>
      </c>
      <c r="AR90" s="5" t="s">
        <v>12476</v>
      </c>
      <c r="AS90" s="4" t="s">
        <v>1337</v>
      </c>
      <c r="AT90" s="5" t="s">
        <v>1338</v>
      </c>
      <c r="AU90" s="5" t="s">
        <v>41</v>
      </c>
      <c r="AV90" s="4" t="s">
        <v>1339</v>
      </c>
      <c r="AW90" s="5" t="s">
        <v>76</v>
      </c>
      <c r="AX90" s="4" t="s">
        <v>1877</v>
      </c>
      <c r="AY90" s="5" t="s">
        <v>1878</v>
      </c>
      <c r="AZ90" s="5" t="s">
        <v>11</v>
      </c>
      <c r="BA90" s="4" t="s">
        <v>1879</v>
      </c>
      <c r="BB90" s="5" t="s">
        <v>1880</v>
      </c>
      <c r="BC90" s="4" t="s">
        <v>2142</v>
      </c>
      <c r="BD90" s="5" t="s">
        <v>2145</v>
      </c>
      <c r="BE90" s="5" t="s">
        <v>25</v>
      </c>
      <c r="BF90" s="5" t="s">
        <v>1333</v>
      </c>
      <c r="BG90" s="4" t="s">
        <v>2146</v>
      </c>
      <c r="BH90" s="5" t="s">
        <v>1343</v>
      </c>
    </row>
    <row r="91" spans="1:60" x14ac:dyDescent="0.25">
      <c r="A91">
        <f t="shared" si="7"/>
        <v>189675</v>
      </c>
      <c r="B91">
        <f t="shared" si="8"/>
        <v>3001218</v>
      </c>
      <c r="C91" s="17" t="str">
        <f t="shared" si="6"/>
        <v>CC</v>
      </c>
      <c r="D91" t="str">
        <f t="shared" si="10"/>
        <v>REGION GRAND OUEST</v>
      </c>
      <c r="E91" s="12" t="str">
        <f t="shared" si="9"/>
        <v>TERRAIN</v>
      </c>
      <c r="F91" s="4" t="s">
        <v>1128</v>
      </c>
      <c r="G91" s="4" t="s">
        <v>2147</v>
      </c>
      <c r="H91" s="5">
        <v>1</v>
      </c>
      <c r="I91" s="5"/>
      <c r="J91" s="5">
        <v>1</v>
      </c>
      <c r="K91" s="5" t="s">
        <v>1325</v>
      </c>
      <c r="L91" s="5" t="s">
        <v>303</v>
      </c>
      <c r="M91" s="5" t="s">
        <v>1129</v>
      </c>
      <c r="N91" s="5"/>
      <c r="O91" s="5"/>
      <c r="P91" s="5"/>
      <c r="Q91" s="5"/>
      <c r="R91" s="5"/>
      <c r="S91" s="5"/>
      <c r="T91" s="5" t="s">
        <v>25</v>
      </c>
      <c r="U91" s="6">
        <v>38384</v>
      </c>
      <c r="V91" s="5" t="s">
        <v>1363</v>
      </c>
      <c r="W91" s="4" t="s">
        <v>1329</v>
      </c>
      <c r="X91" s="5" t="s">
        <v>18</v>
      </c>
      <c r="Y91" s="5"/>
      <c r="Z91" s="5"/>
      <c r="AA91" s="4" t="s">
        <v>2148</v>
      </c>
      <c r="AB91" s="5"/>
      <c r="AC91" s="5"/>
      <c r="AD91" s="5" t="s">
        <v>1331</v>
      </c>
      <c r="AE91" s="5"/>
      <c r="AF91" s="5">
        <v>24555</v>
      </c>
      <c r="AG91" s="5">
        <v>57</v>
      </c>
      <c r="AH91" s="5">
        <v>100</v>
      </c>
      <c r="AI91" s="5" t="s">
        <v>1332</v>
      </c>
      <c r="AJ91" s="5">
        <v>38384</v>
      </c>
      <c r="AK91" s="5">
        <v>19</v>
      </c>
      <c r="AL91" s="5">
        <v>38384</v>
      </c>
      <c r="AM91" s="5" t="s">
        <v>1333</v>
      </c>
      <c r="AN91" s="5">
        <v>87520</v>
      </c>
      <c r="AO91" s="5" t="s">
        <v>2149</v>
      </c>
      <c r="AP91" s="5" t="s">
        <v>1413</v>
      </c>
      <c r="AQ91" s="4" t="s">
        <v>1414</v>
      </c>
      <c r="AR91" s="5" t="s">
        <v>19</v>
      </c>
      <c r="AS91" s="4" t="s">
        <v>1585</v>
      </c>
      <c r="AT91" s="5" t="s">
        <v>1586</v>
      </c>
      <c r="AU91" s="5" t="s">
        <v>41</v>
      </c>
      <c r="AV91" s="4" t="s">
        <v>1587</v>
      </c>
      <c r="AW91" s="5" t="s">
        <v>340</v>
      </c>
      <c r="AX91" s="4" t="s">
        <v>2150</v>
      </c>
      <c r="AY91" s="5" t="s">
        <v>2151</v>
      </c>
      <c r="AZ91" s="5" t="s">
        <v>11</v>
      </c>
      <c r="BA91" s="4" t="s">
        <v>2152</v>
      </c>
      <c r="BB91" s="5" t="s">
        <v>2153</v>
      </c>
      <c r="BC91" s="4" t="s">
        <v>2147</v>
      </c>
      <c r="BD91" s="5" t="s">
        <v>2154</v>
      </c>
      <c r="BE91" s="5" t="s">
        <v>25</v>
      </c>
      <c r="BF91" s="5" t="s">
        <v>1333</v>
      </c>
      <c r="BG91" s="4" t="s">
        <v>2155</v>
      </c>
      <c r="BH91" s="5" t="s">
        <v>1343</v>
      </c>
    </row>
    <row r="92" spans="1:60" x14ac:dyDescent="0.25">
      <c r="A92">
        <f t="shared" si="7"/>
        <v>191964</v>
      </c>
      <c r="B92">
        <f t="shared" si="8"/>
        <v>3001477</v>
      </c>
      <c r="C92" t="str">
        <f t="shared" si="6"/>
        <v>CC</v>
      </c>
      <c r="D92" t="str">
        <f t="shared" si="10"/>
        <v>SUPPORT COMMERCIAL</v>
      </c>
      <c r="E92" s="12" t="str">
        <f t="shared" si="9"/>
        <v>TERRAIN</v>
      </c>
      <c r="F92" s="4" t="s">
        <v>2156</v>
      </c>
      <c r="G92" s="4" t="s">
        <v>2157</v>
      </c>
      <c r="H92" s="5">
        <v>1</v>
      </c>
      <c r="I92" s="5"/>
      <c r="J92" s="5">
        <v>1</v>
      </c>
      <c r="K92" s="5" t="s">
        <v>1325</v>
      </c>
      <c r="L92" s="5" t="s">
        <v>2158</v>
      </c>
      <c r="M92" s="5" t="s">
        <v>2159</v>
      </c>
      <c r="N92" s="5" t="s">
        <v>11</v>
      </c>
      <c r="O92" s="5">
        <v>44774</v>
      </c>
      <c r="P92" s="5"/>
      <c r="Q92" s="5" t="s">
        <v>1346</v>
      </c>
      <c r="R92" s="5">
        <v>2</v>
      </c>
      <c r="S92" s="5" t="s">
        <v>5</v>
      </c>
      <c r="T92" s="5" t="s">
        <v>272</v>
      </c>
      <c r="U92" s="6">
        <v>44805</v>
      </c>
      <c r="V92" s="5" t="s">
        <v>2160</v>
      </c>
      <c r="W92" s="4" t="s">
        <v>2161</v>
      </c>
      <c r="X92" s="5" t="s">
        <v>5</v>
      </c>
      <c r="Y92" s="5"/>
      <c r="Z92" s="5"/>
      <c r="AA92" s="4"/>
      <c r="AB92" s="5">
        <v>6</v>
      </c>
      <c r="AC92" s="5"/>
      <c r="AD92" s="5">
        <v>6</v>
      </c>
      <c r="AE92" s="5"/>
      <c r="AF92" s="5">
        <v>28404</v>
      </c>
      <c r="AG92" s="5">
        <v>47</v>
      </c>
      <c r="AH92" s="5">
        <v>100</v>
      </c>
      <c r="AI92" s="5" t="s">
        <v>1332</v>
      </c>
      <c r="AJ92" s="5">
        <v>39142</v>
      </c>
      <c r="AK92" s="5">
        <v>17</v>
      </c>
      <c r="AL92" s="5">
        <v>39142</v>
      </c>
      <c r="AM92" s="5"/>
      <c r="AN92" s="5">
        <v>72700</v>
      </c>
      <c r="AO92" s="5" t="s">
        <v>2162</v>
      </c>
      <c r="AP92" s="5"/>
      <c r="AQ92" s="4" t="s">
        <v>2163</v>
      </c>
      <c r="AR92" s="5" t="s">
        <v>273</v>
      </c>
      <c r="AS92" s="4"/>
      <c r="AT92" s="5"/>
      <c r="AU92" s="5"/>
      <c r="AV92" s="4"/>
      <c r="AW92" s="5"/>
      <c r="AX92" s="4"/>
      <c r="AY92" s="5"/>
      <c r="AZ92" s="5"/>
      <c r="BA92" s="4"/>
      <c r="BB92" s="5"/>
      <c r="BC92" s="4"/>
      <c r="BD92" s="5"/>
      <c r="BE92" s="5"/>
      <c r="BF92" s="5" t="s">
        <v>2164</v>
      </c>
      <c r="BG92" s="4"/>
      <c r="BH92" s="5"/>
    </row>
    <row r="93" spans="1:60" x14ac:dyDescent="0.25">
      <c r="A93">
        <f t="shared" si="7"/>
        <v>305844</v>
      </c>
      <c r="B93">
        <f t="shared" si="8"/>
        <v>7023321</v>
      </c>
      <c r="C93" s="17" t="str">
        <f t="shared" si="6"/>
        <v>CC</v>
      </c>
      <c r="D93" t="str">
        <f t="shared" si="10"/>
        <v>REGION GRAND SUD</v>
      </c>
      <c r="E93" s="12" t="str">
        <f t="shared" si="9"/>
        <v>TERRAIN</v>
      </c>
      <c r="F93" s="4" t="s">
        <v>2165</v>
      </c>
      <c r="G93" s="4" t="s">
        <v>2166</v>
      </c>
      <c r="H93" s="5">
        <v>1</v>
      </c>
      <c r="I93" s="5"/>
      <c r="J93" s="5">
        <v>1</v>
      </c>
      <c r="K93" s="5" t="s">
        <v>1325</v>
      </c>
      <c r="L93" s="5" t="s">
        <v>2167</v>
      </c>
      <c r="M93" s="5" t="s">
        <v>2168</v>
      </c>
      <c r="N93" s="5"/>
      <c r="O93" s="5"/>
      <c r="P93" s="5"/>
      <c r="Q93" s="5"/>
      <c r="R93" s="5"/>
      <c r="S93" s="5"/>
      <c r="T93" s="5" t="s">
        <v>25</v>
      </c>
      <c r="U93" s="6">
        <v>45413</v>
      </c>
      <c r="V93" s="5" t="s">
        <v>1363</v>
      </c>
      <c r="W93" s="4" t="s">
        <v>1329</v>
      </c>
      <c r="X93" s="5" t="s">
        <v>18</v>
      </c>
      <c r="Y93" s="5"/>
      <c r="Z93" s="5"/>
      <c r="AA93" s="4" t="s">
        <v>2169</v>
      </c>
      <c r="AB93" s="5"/>
      <c r="AC93" s="5"/>
      <c r="AD93" s="5" t="s">
        <v>1331</v>
      </c>
      <c r="AE93" s="5"/>
      <c r="AF93" s="5">
        <v>30396</v>
      </c>
      <c r="AG93" s="5">
        <v>41</v>
      </c>
      <c r="AH93" s="5">
        <v>100</v>
      </c>
      <c r="AI93" s="5" t="s">
        <v>1332</v>
      </c>
      <c r="AJ93" s="5">
        <v>45292</v>
      </c>
      <c r="AK93" s="5">
        <v>0</v>
      </c>
      <c r="AL93" s="5">
        <v>45292</v>
      </c>
      <c r="AM93" s="5" t="s">
        <v>1333</v>
      </c>
      <c r="AN93" s="5">
        <v>66000</v>
      </c>
      <c r="AO93" s="5" t="s">
        <v>2170</v>
      </c>
      <c r="AP93" s="5" t="s">
        <v>1335</v>
      </c>
      <c r="AQ93" s="4" t="s">
        <v>1336</v>
      </c>
      <c r="AR93" s="5" t="s">
        <v>12476</v>
      </c>
      <c r="AS93" s="4" t="s">
        <v>1337</v>
      </c>
      <c r="AT93" s="5" t="s">
        <v>1338</v>
      </c>
      <c r="AU93" s="5" t="s">
        <v>41</v>
      </c>
      <c r="AV93" s="4" t="s">
        <v>1339</v>
      </c>
      <c r="AW93" s="5" t="s">
        <v>76</v>
      </c>
      <c r="AX93" s="4" t="s">
        <v>2171</v>
      </c>
      <c r="AY93" s="5" t="s">
        <v>2172</v>
      </c>
      <c r="AZ93" s="5" t="s">
        <v>11</v>
      </c>
      <c r="BA93" s="4" t="s">
        <v>2173</v>
      </c>
      <c r="BB93" s="5" t="s">
        <v>2174</v>
      </c>
      <c r="BC93" s="4" t="s">
        <v>2166</v>
      </c>
      <c r="BD93" s="5" t="s">
        <v>2175</v>
      </c>
      <c r="BE93" s="5" t="s">
        <v>25</v>
      </c>
      <c r="BF93" s="5" t="s">
        <v>1333</v>
      </c>
      <c r="BG93" s="4" t="s">
        <v>2176</v>
      </c>
      <c r="BH93" s="5" t="s">
        <v>1343</v>
      </c>
    </row>
    <row r="94" spans="1:60" x14ac:dyDescent="0.25">
      <c r="A94">
        <f t="shared" si="7"/>
        <v>303055</v>
      </c>
      <c r="B94">
        <f t="shared" si="8"/>
        <v>3101679</v>
      </c>
      <c r="C94" s="17" t="str">
        <f t="shared" si="6"/>
        <v>CC</v>
      </c>
      <c r="D94" t="str">
        <f t="shared" si="10"/>
        <v>REGION ILE DE FRANCE NORD</v>
      </c>
      <c r="E94" s="12" t="str">
        <f t="shared" si="9"/>
        <v>TERRAIN</v>
      </c>
      <c r="F94" s="4" t="s">
        <v>290</v>
      </c>
      <c r="G94" s="4" t="s">
        <v>2177</v>
      </c>
      <c r="H94" s="5">
        <v>1</v>
      </c>
      <c r="I94" s="5"/>
      <c r="J94" s="5">
        <v>1</v>
      </c>
      <c r="K94" s="5" t="s">
        <v>1325</v>
      </c>
      <c r="L94" s="5" t="s">
        <v>292</v>
      </c>
      <c r="M94" s="5" t="s">
        <v>291</v>
      </c>
      <c r="N94" s="5" t="s">
        <v>245</v>
      </c>
      <c r="O94" s="5">
        <v>42491</v>
      </c>
      <c r="P94" s="5"/>
      <c r="Q94" s="5" t="s">
        <v>1346</v>
      </c>
      <c r="R94" s="5">
        <v>5</v>
      </c>
      <c r="S94" s="5" t="s">
        <v>18</v>
      </c>
      <c r="T94" s="5" t="s">
        <v>25</v>
      </c>
      <c r="U94" s="6">
        <v>42522</v>
      </c>
      <c r="V94" s="5" t="s">
        <v>1363</v>
      </c>
      <c r="W94" s="4" t="s">
        <v>1329</v>
      </c>
      <c r="X94" s="5" t="s">
        <v>18</v>
      </c>
      <c r="Y94" s="5"/>
      <c r="Z94" s="5"/>
      <c r="AA94" s="4" t="s">
        <v>2178</v>
      </c>
      <c r="AB94" s="5" t="s">
        <v>1331</v>
      </c>
      <c r="AC94" s="5"/>
      <c r="AD94" s="5" t="s">
        <v>1331</v>
      </c>
      <c r="AE94" s="5"/>
      <c r="AF94" s="5">
        <v>28035</v>
      </c>
      <c r="AG94" s="5">
        <v>48</v>
      </c>
      <c r="AH94" s="5">
        <v>100</v>
      </c>
      <c r="AI94" s="5" t="s">
        <v>1332</v>
      </c>
      <c r="AJ94" s="5">
        <v>42522</v>
      </c>
      <c r="AK94" s="5">
        <v>8</v>
      </c>
      <c r="AL94" s="5">
        <v>42522</v>
      </c>
      <c r="AM94" s="5" t="s">
        <v>1333</v>
      </c>
      <c r="AN94" s="5">
        <v>2400</v>
      </c>
      <c r="AO94" s="5" t="s">
        <v>2179</v>
      </c>
      <c r="AP94" s="5" t="s">
        <v>12477</v>
      </c>
      <c r="AQ94" s="4" t="s">
        <v>1351</v>
      </c>
      <c r="AR94" s="5" t="s">
        <v>12478</v>
      </c>
      <c r="AS94" s="4" t="s">
        <v>2180</v>
      </c>
      <c r="AT94" s="5" t="s">
        <v>2181</v>
      </c>
      <c r="AU94" s="5" t="s">
        <v>41</v>
      </c>
      <c r="AV94" s="4" t="s">
        <v>2182</v>
      </c>
      <c r="AW94" s="5" t="s">
        <v>4</v>
      </c>
      <c r="AX94" s="4" t="s">
        <v>2183</v>
      </c>
      <c r="AY94" s="5" t="s">
        <v>2184</v>
      </c>
      <c r="AZ94" s="5" t="s">
        <v>11</v>
      </c>
      <c r="BA94" s="4" t="s">
        <v>2185</v>
      </c>
      <c r="BB94" s="5" t="s">
        <v>2186</v>
      </c>
      <c r="BC94" s="5" t="s">
        <v>2177</v>
      </c>
      <c r="BD94" s="5" t="s">
        <v>2187</v>
      </c>
      <c r="BE94" s="5" t="s">
        <v>25</v>
      </c>
      <c r="BF94" s="5" t="s">
        <v>1333</v>
      </c>
      <c r="BG94" s="4" t="s">
        <v>2188</v>
      </c>
      <c r="BH94" s="5" t="s">
        <v>1343</v>
      </c>
    </row>
    <row r="95" spans="1:60" x14ac:dyDescent="0.25">
      <c r="A95">
        <f t="shared" si="7"/>
        <v>193791</v>
      </c>
      <c r="B95">
        <f t="shared" si="8"/>
        <v>3003060</v>
      </c>
      <c r="C95" s="17" t="str">
        <f t="shared" si="6"/>
        <v>CC</v>
      </c>
      <c r="D95" t="str">
        <f t="shared" si="10"/>
        <v>REGION GRAND SUD</v>
      </c>
      <c r="E95" s="12" t="str">
        <f t="shared" si="9"/>
        <v>TERRAIN</v>
      </c>
      <c r="F95" s="4" t="s">
        <v>193</v>
      </c>
      <c r="G95" s="4" t="s">
        <v>2189</v>
      </c>
      <c r="H95" s="5">
        <v>1</v>
      </c>
      <c r="I95" s="5"/>
      <c r="J95" s="5">
        <v>2</v>
      </c>
      <c r="K95" s="5" t="s">
        <v>1345</v>
      </c>
      <c r="L95" s="5" t="s">
        <v>194</v>
      </c>
      <c r="M95" s="5" t="s">
        <v>131</v>
      </c>
      <c r="N95" s="5"/>
      <c r="O95" s="5"/>
      <c r="P95" s="5"/>
      <c r="Q95" s="5"/>
      <c r="R95" s="5"/>
      <c r="S95" s="5"/>
      <c r="T95" s="5" t="s">
        <v>25</v>
      </c>
      <c r="U95" s="6">
        <v>40513</v>
      </c>
      <c r="V95" s="5" t="s">
        <v>1363</v>
      </c>
      <c r="W95" s="4" t="s">
        <v>1329</v>
      </c>
      <c r="X95" s="5" t="s">
        <v>18</v>
      </c>
      <c r="Y95" s="5"/>
      <c r="Z95" s="5"/>
      <c r="AA95" s="4" t="s">
        <v>2190</v>
      </c>
      <c r="AB95" s="5"/>
      <c r="AC95" s="5"/>
      <c r="AD95" s="5" t="s">
        <v>1331</v>
      </c>
      <c r="AE95" s="5"/>
      <c r="AF95" s="5">
        <v>31003</v>
      </c>
      <c r="AG95" s="5">
        <v>40</v>
      </c>
      <c r="AH95" s="5">
        <v>100</v>
      </c>
      <c r="AI95" s="5" t="s">
        <v>1332</v>
      </c>
      <c r="AJ95" s="5">
        <v>40513</v>
      </c>
      <c r="AK95" s="5">
        <v>14</v>
      </c>
      <c r="AL95" s="5">
        <v>40513</v>
      </c>
      <c r="AM95" s="5" t="s">
        <v>1333</v>
      </c>
      <c r="AN95" s="5">
        <v>84800</v>
      </c>
      <c r="AO95" s="5" t="s">
        <v>2191</v>
      </c>
      <c r="AP95" s="5" t="s">
        <v>1335</v>
      </c>
      <c r="AQ95" s="4" t="s">
        <v>1336</v>
      </c>
      <c r="AR95" s="5" t="s">
        <v>12476</v>
      </c>
      <c r="AS95" s="4" t="s">
        <v>1403</v>
      </c>
      <c r="AT95" s="5" t="s">
        <v>1404</v>
      </c>
      <c r="AU95" s="5" t="s">
        <v>41</v>
      </c>
      <c r="AV95" s="4" t="s">
        <v>1405</v>
      </c>
      <c r="AW95" s="5" t="s">
        <v>61</v>
      </c>
      <c r="AX95" s="4" t="s">
        <v>1842</v>
      </c>
      <c r="AY95" s="5" t="s">
        <v>1843</v>
      </c>
      <c r="AZ95" s="5" t="s">
        <v>11</v>
      </c>
      <c r="BA95" s="4" t="s">
        <v>1844</v>
      </c>
      <c r="BB95" s="5" t="s">
        <v>1845</v>
      </c>
      <c r="BC95" s="4" t="s">
        <v>2189</v>
      </c>
      <c r="BD95" s="5" t="s">
        <v>2192</v>
      </c>
      <c r="BE95" s="5" t="s">
        <v>25</v>
      </c>
      <c r="BF95" s="5" t="s">
        <v>1333</v>
      </c>
      <c r="BG95" s="4" t="s">
        <v>2193</v>
      </c>
      <c r="BH95" s="5" t="s">
        <v>1343</v>
      </c>
    </row>
    <row r="96" spans="1:60" x14ac:dyDescent="0.25">
      <c r="A96">
        <f t="shared" si="7"/>
        <v>192012</v>
      </c>
      <c r="B96">
        <f t="shared" si="8"/>
        <v>3001501</v>
      </c>
      <c r="C96" s="17" t="str">
        <f t="shared" ref="C96:C159" si="11">IF(LEFT(T96,4)="ASSI","ASSISTANTE",IF(T96="013 RR","RR",IF(T96="100 IMD","IMD",IF(T96="105 IMD","IMD",IF(T96="200 IMP","IMP",IF(T96="310 CMA","IMP","CC"))))))</f>
        <v>CC</v>
      </c>
      <c r="D96" t="str">
        <f t="shared" si="10"/>
        <v>REGION GRAND SUD</v>
      </c>
      <c r="E96" s="12" t="str">
        <f t="shared" si="9"/>
        <v>TERRAIN</v>
      </c>
      <c r="F96" s="4" t="s">
        <v>130</v>
      </c>
      <c r="G96" s="4" t="s">
        <v>2194</v>
      </c>
      <c r="H96" s="5">
        <v>1</v>
      </c>
      <c r="I96" s="5"/>
      <c r="J96" s="5">
        <v>2</v>
      </c>
      <c r="K96" s="5" t="s">
        <v>1345</v>
      </c>
      <c r="L96" s="5" t="s">
        <v>111</v>
      </c>
      <c r="M96" s="5" t="s">
        <v>131</v>
      </c>
      <c r="N96" s="5"/>
      <c r="O96" s="5"/>
      <c r="P96" s="5"/>
      <c r="Q96" s="5"/>
      <c r="R96" s="5"/>
      <c r="S96" s="5"/>
      <c r="T96" s="5" t="s">
        <v>71</v>
      </c>
      <c r="U96" s="6">
        <v>39022</v>
      </c>
      <c r="V96" s="4" t="s">
        <v>1437</v>
      </c>
      <c r="W96" s="4" t="s">
        <v>1329</v>
      </c>
      <c r="X96" s="5" t="s">
        <v>18</v>
      </c>
      <c r="Y96" s="5" t="s">
        <v>1348</v>
      </c>
      <c r="Z96" s="5"/>
      <c r="AA96" s="4" t="s">
        <v>2195</v>
      </c>
      <c r="AB96" s="5"/>
      <c r="AC96" s="5"/>
      <c r="AD96" s="5" t="s">
        <v>1393</v>
      </c>
      <c r="AE96" s="5"/>
      <c r="AF96" s="6">
        <v>30332</v>
      </c>
      <c r="AG96" s="5">
        <v>41</v>
      </c>
      <c r="AH96" s="5">
        <v>100</v>
      </c>
      <c r="AI96" s="5" t="s">
        <v>1332</v>
      </c>
      <c r="AJ96" s="6">
        <v>39022</v>
      </c>
      <c r="AK96" s="5">
        <v>18</v>
      </c>
      <c r="AL96" s="6">
        <v>39022</v>
      </c>
      <c r="AM96" s="5" t="s">
        <v>1333</v>
      </c>
      <c r="AN96" s="5">
        <v>83270</v>
      </c>
      <c r="AO96" s="5" t="s">
        <v>2196</v>
      </c>
      <c r="AP96" s="5" t="s">
        <v>1335</v>
      </c>
      <c r="AQ96" s="4" t="s">
        <v>1336</v>
      </c>
      <c r="AR96" s="5" t="s">
        <v>12476</v>
      </c>
      <c r="AS96" s="4" t="s">
        <v>1427</v>
      </c>
      <c r="AT96" s="5" t="s">
        <v>1428</v>
      </c>
      <c r="AU96" s="5" t="s">
        <v>41</v>
      </c>
      <c r="AV96" s="4" t="s">
        <v>1429</v>
      </c>
      <c r="AW96" s="5" t="s">
        <v>129</v>
      </c>
      <c r="AX96" s="4" t="s">
        <v>1430</v>
      </c>
      <c r="AY96" s="5" t="s">
        <v>1431</v>
      </c>
      <c r="AZ96" s="5" t="s">
        <v>11</v>
      </c>
      <c r="BA96" s="4" t="s">
        <v>1432</v>
      </c>
      <c r="BB96" s="5" t="s">
        <v>1433</v>
      </c>
      <c r="BC96" s="4" t="s">
        <v>2194</v>
      </c>
      <c r="BD96" s="5" t="s">
        <v>2197</v>
      </c>
      <c r="BE96" s="5" t="s">
        <v>71</v>
      </c>
      <c r="BF96" s="5" t="s">
        <v>1333</v>
      </c>
      <c r="BG96" s="4" t="s">
        <v>2198</v>
      </c>
      <c r="BH96" s="5" t="s">
        <v>1343</v>
      </c>
    </row>
    <row r="97" spans="1:60" x14ac:dyDescent="0.25">
      <c r="A97">
        <f t="shared" si="7"/>
        <v>305590</v>
      </c>
      <c r="B97">
        <f t="shared" si="8"/>
        <v>7022563</v>
      </c>
      <c r="C97" s="17" t="str">
        <f t="shared" si="11"/>
        <v>CC</v>
      </c>
      <c r="D97" t="str">
        <f t="shared" si="10"/>
        <v>REGION GRAND SUD</v>
      </c>
      <c r="E97" s="12" t="str">
        <f t="shared" si="9"/>
        <v>TERRAIN</v>
      </c>
      <c r="F97" s="4" t="s">
        <v>2199</v>
      </c>
      <c r="G97" s="4" t="s">
        <v>2200</v>
      </c>
      <c r="H97" s="5">
        <v>1</v>
      </c>
      <c r="I97" s="5"/>
      <c r="J97" s="5">
        <v>1</v>
      </c>
      <c r="K97" s="5" t="s">
        <v>1325</v>
      </c>
      <c r="L97" s="5" t="s">
        <v>2201</v>
      </c>
      <c r="M97" s="5" t="s">
        <v>2202</v>
      </c>
      <c r="N97" s="5"/>
      <c r="O97" s="5"/>
      <c r="P97" s="5"/>
      <c r="Q97" s="5"/>
      <c r="R97" s="5"/>
      <c r="S97" s="5"/>
      <c r="T97" s="5" t="s">
        <v>25</v>
      </c>
      <c r="U97" s="6">
        <v>45261</v>
      </c>
      <c r="V97" s="4" t="s">
        <v>1363</v>
      </c>
      <c r="W97" s="4" t="s">
        <v>1329</v>
      </c>
      <c r="X97" s="5" t="s">
        <v>18</v>
      </c>
      <c r="Y97" s="5"/>
      <c r="Z97" s="5"/>
      <c r="AA97" s="4" t="s">
        <v>2203</v>
      </c>
      <c r="AB97" s="5"/>
      <c r="AC97" s="5"/>
      <c r="AD97" s="5" t="s">
        <v>1331</v>
      </c>
      <c r="AE97" s="5"/>
      <c r="AF97" s="6">
        <v>34420</v>
      </c>
      <c r="AG97" s="5">
        <v>30</v>
      </c>
      <c r="AH97" s="5">
        <v>100</v>
      </c>
      <c r="AI97" s="5" t="s">
        <v>1332</v>
      </c>
      <c r="AJ97" s="6">
        <v>45078</v>
      </c>
      <c r="AK97" s="5">
        <v>1</v>
      </c>
      <c r="AL97" s="6">
        <v>45078</v>
      </c>
      <c r="AM97" s="5" t="s">
        <v>1333</v>
      </c>
      <c r="AN97" s="5">
        <v>82000</v>
      </c>
      <c r="AO97" s="5" t="s">
        <v>2204</v>
      </c>
      <c r="AP97" s="5" t="s">
        <v>1335</v>
      </c>
      <c r="AQ97" s="4" t="s">
        <v>1336</v>
      </c>
      <c r="AR97" s="5" t="s">
        <v>12476</v>
      </c>
      <c r="AS97" s="4" t="s">
        <v>1795</v>
      </c>
      <c r="AT97" s="5" t="s">
        <v>1796</v>
      </c>
      <c r="AU97" s="5" t="s">
        <v>41</v>
      </c>
      <c r="AV97" s="4" t="s">
        <v>1797</v>
      </c>
      <c r="AW97" s="5" t="s">
        <v>227</v>
      </c>
      <c r="AX97" s="4" t="s">
        <v>1951</v>
      </c>
      <c r="AY97" s="5" t="s">
        <v>1952</v>
      </c>
      <c r="AZ97" s="5" t="s">
        <v>11</v>
      </c>
      <c r="BA97" s="4" t="s">
        <v>1953</v>
      </c>
      <c r="BB97" s="5" t="s">
        <v>1954</v>
      </c>
      <c r="BC97" s="4" t="s">
        <v>2200</v>
      </c>
      <c r="BD97" s="5" t="s">
        <v>2205</v>
      </c>
      <c r="BE97" s="5" t="s">
        <v>25</v>
      </c>
      <c r="BF97" s="5" t="s">
        <v>1333</v>
      </c>
      <c r="BG97" s="4" t="s">
        <v>2206</v>
      </c>
      <c r="BH97" s="5" t="s">
        <v>1343</v>
      </c>
    </row>
    <row r="98" spans="1:60" x14ac:dyDescent="0.25">
      <c r="A98">
        <f t="shared" si="7"/>
        <v>305802</v>
      </c>
      <c r="B98">
        <f t="shared" si="8"/>
        <v>7023261</v>
      </c>
      <c r="C98" s="17" t="str">
        <f t="shared" si="11"/>
        <v>CC</v>
      </c>
      <c r="D98" t="str">
        <f t="shared" si="10"/>
        <v>REGION GRAND SUD</v>
      </c>
      <c r="E98" s="12" t="str">
        <f t="shared" si="9"/>
        <v>TERRAIN</v>
      </c>
      <c r="F98" s="4" t="s">
        <v>1076</v>
      </c>
      <c r="G98" s="4" t="s">
        <v>2207</v>
      </c>
      <c r="H98" s="5">
        <v>1</v>
      </c>
      <c r="I98" s="5"/>
      <c r="J98" s="5">
        <v>2</v>
      </c>
      <c r="K98" s="5" t="s">
        <v>1345</v>
      </c>
      <c r="L98" s="5" t="s">
        <v>1078</v>
      </c>
      <c r="M98" s="5" t="s">
        <v>1077</v>
      </c>
      <c r="N98" s="5"/>
      <c r="O98" s="5"/>
      <c r="P98" s="5"/>
      <c r="Q98" s="5"/>
      <c r="R98" s="5"/>
      <c r="S98" s="5"/>
      <c r="T98" s="5" t="s">
        <v>25</v>
      </c>
      <c r="U98" s="6">
        <v>45444</v>
      </c>
      <c r="V98" s="4" t="s">
        <v>1363</v>
      </c>
      <c r="W98" s="4" t="s">
        <v>1329</v>
      </c>
      <c r="X98" s="5" t="s">
        <v>18</v>
      </c>
      <c r="Y98" s="5"/>
      <c r="Z98" s="5"/>
      <c r="AA98" s="4" t="s">
        <v>2208</v>
      </c>
      <c r="AB98" s="5"/>
      <c r="AC98" s="5"/>
      <c r="AD98" s="5" t="s">
        <v>1331</v>
      </c>
      <c r="AE98" s="5"/>
      <c r="AF98" s="6">
        <v>32398</v>
      </c>
      <c r="AG98" s="5">
        <v>36</v>
      </c>
      <c r="AH98" s="5">
        <v>100</v>
      </c>
      <c r="AI98" s="5" t="s">
        <v>1332</v>
      </c>
      <c r="AJ98" s="6">
        <v>45323</v>
      </c>
      <c r="AK98" s="5">
        <v>0</v>
      </c>
      <c r="AL98" s="6">
        <v>45323</v>
      </c>
      <c r="AM98" s="5" t="s">
        <v>1333</v>
      </c>
      <c r="AN98" s="5">
        <v>13400</v>
      </c>
      <c r="AO98" s="5" t="s">
        <v>2209</v>
      </c>
      <c r="AP98" s="5" t="s">
        <v>1335</v>
      </c>
      <c r="AQ98" s="4" t="s">
        <v>1336</v>
      </c>
      <c r="AR98" s="5" t="s">
        <v>12476</v>
      </c>
      <c r="AS98" s="4" t="s">
        <v>1427</v>
      </c>
      <c r="AT98" s="5" t="s">
        <v>1428</v>
      </c>
      <c r="AU98" s="5" t="s">
        <v>41</v>
      </c>
      <c r="AV98" s="4" t="s">
        <v>1429</v>
      </c>
      <c r="AW98" s="5" t="s">
        <v>129</v>
      </c>
      <c r="AX98" s="4" t="s">
        <v>1430</v>
      </c>
      <c r="AY98" s="5" t="s">
        <v>1431</v>
      </c>
      <c r="AZ98" s="5" t="s">
        <v>11</v>
      </c>
      <c r="BA98" s="4" t="s">
        <v>1432</v>
      </c>
      <c r="BB98" s="5" t="s">
        <v>1433</v>
      </c>
      <c r="BC98" s="4" t="s">
        <v>2207</v>
      </c>
      <c r="BD98" s="5" t="s">
        <v>2210</v>
      </c>
      <c r="BE98" s="5" t="s">
        <v>25</v>
      </c>
      <c r="BF98" s="5" t="s">
        <v>1333</v>
      </c>
      <c r="BG98" s="4" t="s">
        <v>2211</v>
      </c>
      <c r="BH98" s="5" t="s">
        <v>1343</v>
      </c>
    </row>
    <row r="99" spans="1:60" x14ac:dyDescent="0.25">
      <c r="A99">
        <f t="shared" si="7"/>
        <v>304611</v>
      </c>
      <c r="B99">
        <f t="shared" si="8"/>
        <v>3102496</v>
      </c>
      <c r="C99" s="17" t="str">
        <f t="shared" si="11"/>
        <v>CC</v>
      </c>
      <c r="D99" t="str">
        <f t="shared" si="10"/>
        <v>REGION GRAND OUEST</v>
      </c>
      <c r="E99" s="12" t="str">
        <f t="shared" si="9"/>
        <v>TERRAIN</v>
      </c>
      <c r="F99" s="4" t="s">
        <v>373</v>
      </c>
      <c r="G99" s="4" t="s">
        <v>2212</v>
      </c>
      <c r="H99" s="5">
        <v>1</v>
      </c>
      <c r="I99" s="5"/>
      <c r="J99" s="5">
        <v>1</v>
      </c>
      <c r="K99" s="5" t="s">
        <v>1325</v>
      </c>
      <c r="L99" s="5" t="s">
        <v>336</v>
      </c>
      <c r="M99" s="5" t="s">
        <v>374</v>
      </c>
      <c r="N99" s="5" t="s">
        <v>245</v>
      </c>
      <c r="O99" s="5">
        <v>43922</v>
      </c>
      <c r="P99" s="5"/>
      <c r="Q99" s="5" t="s">
        <v>1346</v>
      </c>
      <c r="R99" s="5">
        <v>5</v>
      </c>
      <c r="S99" s="5" t="s">
        <v>18</v>
      </c>
      <c r="T99" s="5" t="s">
        <v>25</v>
      </c>
      <c r="U99" s="6">
        <v>43952</v>
      </c>
      <c r="V99" s="4" t="s">
        <v>1363</v>
      </c>
      <c r="W99" s="4" t="s">
        <v>1329</v>
      </c>
      <c r="X99" s="5" t="s">
        <v>18</v>
      </c>
      <c r="Y99" s="5"/>
      <c r="Z99" s="5"/>
      <c r="AA99" s="4" t="s">
        <v>2213</v>
      </c>
      <c r="AB99" s="5" t="s">
        <v>1331</v>
      </c>
      <c r="AC99" s="5"/>
      <c r="AD99" s="5" t="s">
        <v>1331</v>
      </c>
      <c r="AE99" s="5"/>
      <c r="AF99" s="6">
        <v>28999</v>
      </c>
      <c r="AG99" s="5">
        <v>45</v>
      </c>
      <c r="AH99" s="5">
        <v>100</v>
      </c>
      <c r="AI99" s="5" t="s">
        <v>1332</v>
      </c>
      <c r="AJ99" s="6">
        <v>43952</v>
      </c>
      <c r="AK99" s="5">
        <v>4</v>
      </c>
      <c r="AL99" s="6">
        <v>43952</v>
      </c>
      <c r="AM99" s="5" t="s">
        <v>1333</v>
      </c>
      <c r="AN99" s="5">
        <v>72560</v>
      </c>
      <c r="AO99" s="5" t="s">
        <v>2214</v>
      </c>
      <c r="AP99" s="5" t="s">
        <v>1413</v>
      </c>
      <c r="AQ99" s="4" t="s">
        <v>1414</v>
      </c>
      <c r="AR99" s="5" t="s">
        <v>19</v>
      </c>
      <c r="AS99" s="4" t="s">
        <v>2071</v>
      </c>
      <c r="AT99" s="5" t="s">
        <v>2072</v>
      </c>
      <c r="AU99" s="5" t="s">
        <v>41</v>
      </c>
      <c r="AV99" s="4" t="s">
        <v>2073</v>
      </c>
      <c r="AW99" s="5" t="s">
        <v>112</v>
      </c>
      <c r="AX99" s="4" t="s">
        <v>2215</v>
      </c>
      <c r="AY99" s="5" t="s">
        <v>2216</v>
      </c>
      <c r="AZ99" s="5" t="s">
        <v>11</v>
      </c>
      <c r="BA99" s="4" t="s">
        <v>2217</v>
      </c>
      <c r="BB99" s="5" t="s">
        <v>2218</v>
      </c>
      <c r="BC99" s="4" t="s">
        <v>2212</v>
      </c>
      <c r="BD99" s="5" t="s">
        <v>2219</v>
      </c>
      <c r="BE99" s="5" t="s">
        <v>25</v>
      </c>
      <c r="BF99" s="5" t="s">
        <v>1333</v>
      </c>
      <c r="BG99" s="4" t="s">
        <v>2220</v>
      </c>
      <c r="BH99" s="5" t="s">
        <v>1343</v>
      </c>
    </row>
    <row r="100" spans="1:60" x14ac:dyDescent="0.25">
      <c r="A100">
        <f t="shared" si="7"/>
        <v>177563</v>
      </c>
      <c r="B100">
        <f t="shared" si="8"/>
        <v>3000650</v>
      </c>
      <c r="C100" s="17" t="str">
        <f t="shared" si="11"/>
        <v>CC</v>
      </c>
      <c r="D100" t="str">
        <f t="shared" si="10"/>
        <v>REGION GRAND OUEST</v>
      </c>
      <c r="E100" s="12" t="str">
        <f t="shared" si="9"/>
        <v>TERRAIN</v>
      </c>
      <c r="F100" s="4" t="s">
        <v>2221</v>
      </c>
      <c r="G100" s="4" t="s">
        <v>2222</v>
      </c>
      <c r="H100" s="5">
        <v>1</v>
      </c>
      <c r="I100" s="5"/>
      <c r="J100" s="5">
        <v>1</v>
      </c>
      <c r="K100" s="5" t="s">
        <v>1325</v>
      </c>
      <c r="L100" s="5" t="s">
        <v>316</v>
      </c>
      <c r="M100" s="5" t="s">
        <v>374</v>
      </c>
      <c r="N100" s="5"/>
      <c r="O100" s="6"/>
      <c r="P100" s="5"/>
      <c r="Q100" s="5"/>
      <c r="R100" s="5"/>
      <c r="S100" s="5"/>
      <c r="T100" s="5" t="s">
        <v>25</v>
      </c>
      <c r="U100" s="6">
        <v>35431</v>
      </c>
      <c r="V100" s="4" t="s">
        <v>1363</v>
      </c>
      <c r="W100" s="4" t="s">
        <v>1329</v>
      </c>
      <c r="X100" s="5" t="s">
        <v>18</v>
      </c>
      <c r="Y100" s="5"/>
      <c r="Z100" s="5"/>
      <c r="AA100" s="5" t="s">
        <v>2223</v>
      </c>
      <c r="AB100" s="5"/>
      <c r="AC100" s="5"/>
      <c r="AD100" s="5" t="s">
        <v>1331</v>
      </c>
      <c r="AE100" s="5"/>
      <c r="AF100" s="6">
        <v>27036</v>
      </c>
      <c r="AG100" s="5">
        <v>50</v>
      </c>
      <c r="AH100" s="5">
        <v>100</v>
      </c>
      <c r="AI100" s="5" t="s">
        <v>1332</v>
      </c>
      <c r="AJ100" s="6">
        <v>35431</v>
      </c>
      <c r="AK100" s="5">
        <v>27</v>
      </c>
      <c r="AL100" s="6">
        <v>35431</v>
      </c>
      <c r="AM100" s="5" t="s">
        <v>1333</v>
      </c>
      <c r="AN100" s="5">
        <v>33700</v>
      </c>
      <c r="AO100" s="5" t="s">
        <v>2224</v>
      </c>
      <c r="AP100" s="5" t="s">
        <v>1413</v>
      </c>
      <c r="AQ100" s="4" t="s">
        <v>1414</v>
      </c>
      <c r="AR100" s="5" t="s">
        <v>19</v>
      </c>
      <c r="AS100" s="4" t="s">
        <v>2225</v>
      </c>
      <c r="AT100" s="5" t="s">
        <v>2226</v>
      </c>
      <c r="AU100" s="5" t="s">
        <v>41</v>
      </c>
      <c r="AV100" s="4" t="s">
        <v>2227</v>
      </c>
      <c r="AW100" s="5" t="s">
        <v>89</v>
      </c>
      <c r="AX100" s="4" t="s">
        <v>2228</v>
      </c>
      <c r="AY100" s="5" t="s">
        <v>2229</v>
      </c>
      <c r="AZ100" s="5" t="s">
        <v>11</v>
      </c>
      <c r="BA100" s="4" t="s">
        <v>2230</v>
      </c>
      <c r="BB100" s="5" t="s">
        <v>2231</v>
      </c>
      <c r="BC100" s="5" t="s">
        <v>2222</v>
      </c>
      <c r="BD100" s="5" t="s">
        <v>2232</v>
      </c>
      <c r="BE100" s="5" t="s">
        <v>25</v>
      </c>
      <c r="BF100" s="5" t="s">
        <v>1333</v>
      </c>
      <c r="BG100" s="5" t="s">
        <v>2233</v>
      </c>
      <c r="BH100" s="5" t="s">
        <v>1343</v>
      </c>
    </row>
    <row r="101" spans="1:60" x14ac:dyDescent="0.25">
      <c r="A101">
        <f t="shared" si="7"/>
        <v>303581</v>
      </c>
      <c r="B101">
        <f t="shared" si="8"/>
        <v>3101956</v>
      </c>
      <c r="C101" s="17" t="str">
        <f t="shared" si="11"/>
        <v>CC</v>
      </c>
      <c r="D101" t="str">
        <f t="shared" si="10"/>
        <v>REGION GRAND SUD</v>
      </c>
      <c r="E101" s="12" t="str">
        <f t="shared" si="9"/>
        <v>TERRAIN</v>
      </c>
      <c r="F101" s="4" t="s">
        <v>2236</v>
      </c>
      <c r="G101" s="4" t="s">
        <v>2237</v>
      </c>
      <c r="H101" s="5">
        <v>1</v>
      </c>
      <c r="I101" s="5"/>
      <c r="J101" s="5">
        <v>2</v>
      </c>
      <c r="K101" s="5" t="s">
        <v>1345</v>
      </c>
      <c r="L101" s="5" t="s">
        <v>2238</v>
      </c>
      <c r="M101" s="5" t="s">
        <v>2239</v>
      </c>
      <c r="N101" s="5" t="s">
        <v>245</v>
      </c>
      <c r="O101" s="5">
        <v>42948</v>
      </c>
      <c r="P101" s="5"/>
      <c r="Q101" s="5" t="s">
        <v>1346</v>
      </c>
      <c r="R101" s="5">
        <v>5</v>
      </c>
      <c r="S101" s="5" t="s">
        <v>18</v>
      </c>
      <c r="T101" s="5" t="s">
        <v>25</v>
      </c>
      <c r="U101" s="6">
        <v>42979</v>
      </c>
      <c r="V101" s="4" t="s">
        <v>1363</v>
      </c>
      <c r="W101" s="4" t="s">
        <v>1329</v>
      </c>
      <c r="X101" s="5" t="s">
        <v>18</v>
      </c>
      <c r="Y101" s="5"/>
      <c r="Z101" s="5"/>
      <c r="AA101" s="4" t="s">
        <v>2240</v>
      </c>
      <c r="AB101" s="5" t="s">
        <v>1331</v>
      </c>
      <c r="AC101" s="5"/>
      <c r="AD101" s="5" t="s">
        <v>1331</v>
      </c>
      <c r="AE101" s="5"/>
      <c r="AF101" s="6">
        <v>33790</v>
      </c>
      <c r="AG101" s="5">
        <v>32</v>
      </c>
      <c r="AH101" s="5">
        <v>100</v>
      </c>
      <c r="AI101" s="5" t="s">
        <v>1332</v>
      </c>
      <c r="AJ101" s="6">
        <v>42979</v>
      </c>
      <c r="AK101" s="5">
        <v>7</v>
      </c>
      <c r="AL101" s="6">
        <v>42979</v>
      </c>
      <c r="AM101" s="5" t="s">
        <v>1333</v>
      </c>
      <c r="AN101" s="5">
        <v>12400</v>
      </c>
      <c r="AO101" s="5" t="s">
        <v>2241</v>
      </c>
      <c r="AP101" s="5" t="s">
        <v>1335</v>
      </c>
      <c r="AQ101" s="4" t="s">
        <v>1336</v>
      </c>
      <c r="AR101" s="5" t="s">
        <v>12476</v>
      </c>
      <c r="AS101" s="4" t="s">
        <v>1337</v>
      </c>
      <c r="AT101" s="5" t="s">
        <v>1338</v>
      </c>
      <c r="AU101" s="5" t="s">
        <v>41</v>
      </c>
      <c r="AV101" s="4" t="s">
        <v>1339</v>
      </c>
      <c r="AW101" s="5" t="s">
        <v>76</v>
      </c>
      <c r="AX101" s="4" t="s">
        <v>2242</v>
      </c>
      <c r="AY101" s="5" t="s">
        <v>2243</v>
      </c>
      <c r="AZ101" s="5" t="s">
        <v>11</v>
      </c>
      <c r="BA101" s="4" t="s">
        <v>2244</v>
      </c>
      <c r="BB101" s="5" t="s">
        <v>2245</v>
      </c>
      <c r="BC101" s="4" t="s">
        <v>2237</v>
      </c>
      <c r="BD101" s="5" t="s">
        <v>2246</v>
      </c>
      <c r="BE101" s="5" t="s">
        <v>25</v>
      </c>
      <c r="BF101" s="5" t="s">
        <v>1333</v>
      </c>
      <c r="BG101" s="4" t="s">
        <v>2247</v>
      </c>
      <c r="BH101" s="5" t="s">
        <v>1343</v>
      </c>
    </row>
    <row r="102" spans="1:60" x14ac:dyDescent="0.25">
      <c r="A102">
        <f t="shared" si="7"/>
        <v>305810</v>
      </c>
      <c r="B102">
        <f t="shared" si="8"/>
        <v>7023269</v>
      </c>
      <c r="C102" s="17" t="str">
        <f t="shared" si="11"/>
        <v>CC</v>
      </c>
      <c r="D102" t="str">
        <f t="shared" si="10"/>
        <v>REGION GRAND SUD</v>
      </c>
      <c r="E102" s="12" t="str">
        <f t="shared" si="9"/>
        <v>TERRAIN</v>
      </c>
      <c r="F102" s="4" t="s">
        <v>1130</v>
      </c>
      <c r="G102" s="4" t="s">
        <v>2248</v>
      </c>
      <c r="H102" s="5">
        <v>1</v>
      </c>
      <c r="I102" s="5"/>
      <c r="J102" s="5">
        <v>1</v>
      </c>
      <c r="K102" s="5" t="s">
        <v>1325</v>
      </c>
      <c r="L102" s="5" t="s">
        <v>1132</v>
      </c>
      <c r="M102" s="5" t="s">
        <v>1131</v>
      </c>
      <c r="N102" s="5"/>
      <c r="O102" s="5"/>
      <c r="P102" s="5"/>
      <c r="Q102" s="5"/>
      <c r="R102" s="5"/>
      <c r="S102" s="5"/>
      <c r="T102" s="5" t="s">
        <v>25</v>
      </c>
      <c r="U102" s="6">
        <v>45413</v>
      </c>
      <c r="V102" s="4" t="s">
        <v>1363</v>
      </c>
      <c r="W102" s="4" t="s">
        <v>1329</v>
      </c>
      <c r="X102" s="5" t="s">
        <v>18</v>
      </c>
      <c r="Y102" s="5"/>
      <c r="Z102" s="5"/>
      <c r="AA102" s="4" t="s">
        <v>2249</v>
      </c>
      <c r="AB102" s="5"/>
      <c r="AC102" s="5"/>
      <c r="AD102" s="5" t="s">
        <v>1331</v>
      </c>
      <c r="AE102" s="5"/>
      <c r="AF102" s="6">
        <v>32617</v>
      </c>
      <c r="AG102" s="5">
        <v>35</v>
      </c>
      <c r="AH102" s="5">
        <v>100</v>
      </c>
      <c r="AI102" s="5" t="s">
        <v>1332</v>
      </c>
      <c r="AJ102" s="6">
        <v>45292</v>
      </c>
      <c r="AK102" s="5">
        <v>0</v>
      </c>
      <c r="AL102" s="6">
        <v>45292</v>
      </c>
      <c r="AM102" s="5" t="s">
        <v>1333</v>
      </c>
      <c r="AN102" s="5">
        <v>69500</v>
      </c>
      <c r="AO102" s="5" t="s">
        <v>2250</v>
      </c>
      <c r="AP102" s="5" t="s">
        <v>1335</v>
      </c>
      <c r="AQ102" s="4" t="s">
        <v>1336</v>
      </c>
      <c r="AR102" s="5" t="s">
        <v>12476</v>
      </c>
      <c r="AS102" s="4" t="s">
        <v>1522</v>
      </c>
      <c r="AT102" s="5" t="s">
        <v>1523</v>
      </c>
      <c r="AU102" s="5" t="s">
        <v>41</v>
      </c>
      <c r="AV102" s="4" t="s">
        <v>1524</v>
      </c>
      <c r="AW102" s="5" t="s">
        <v>93</v>
      </c>
      <c r="AX102" s="4" t="s">
        <v>1574</v>
      </c>
      <c r="AY102" s="5" t="s">
        <v>1575</v>
      </c>
      <c r="AZ102" s="5" t="s">
        <v>11</v>
      </c>
      <c r="BA102" s="4" t="s">
        <v>1576</v>
      </c>
      <c r="BB102" s="5" t="s">
        <v>1577</v>
      </c>
      <c r="BC102" s="4" t="s">
        <v>2248</v>
      </c>
      <c r="BD102" s="5" t="s">
        <v>2251</v>
      </c>
      <c r="BE102" s="5" t="s">
        <v>25</v>
      </c>
      <c r="BF102" s="5" t="s">
        <v>1333</v>
      </c>
      <c r="BG102" s="4" t="s">
        <v>2252</v>
      </c>
      <c r="BH102" s="5" t="s">
        <v>1343</v>
      </c>
    </row>
    <row r="103" spans="1:60" x14ac:dyDescent="0.25">
      <c r="A103">
        <f t="shared" si="7"/>
        <v>306508</v>
      </c>
      <c r="B103">
        <f t="shared" si="8"/>
        <v>7024460</v>
      </c>
      <c r="C103" s="17" t="str">
        <f t="shared" si="11"/>
        <v>CC</v>
      </c>
      <c r="D103" t="str">
        <f t="shared" si="10"/>
        <v>REGION CENTRE EST</v>
      </c>
      <c r="E103" s="12" t="str">
        <f t="shared" si="9"/>
        <v>TERRAIN</v>
      </c>
      <c r="F103" s="4" t="s">
        <v>12483</v>
      </c>
      <c r="G103" s="4" t="s">
        <v>11127</v>
      </c>
      <c r="H103" s="5">
        <v>1</v>
      </c>
      <c r="I103" s="5"/>
      <c r="J103" s="5">
        <v>1</v>
      </c>
      <c r="K103" s="5" t="s">
        <v>1325</v>
      </c>
      <c r="L103" s="5" t="s">
        <v>858</v>
      </c>
      <c r="M103" s="5" t="s">
        <v>12484</v>
      </c>
      <c r="N103" s="5"/>
      <c r="O103" s="5"/>
      <c r="P103" s="5"/>
      <c r="Q103" s="5"/>
      <c r="R103" s="5"/>
      <c r="S103" s="5"/>
      <c r="T103" s="5" t="s">
        <v>1187</v>
      </c>
      <c r="U103" s="6">
        <v>45627</v>
      </c>
      <c r="V103" s="4" t="s">
        <v>2759</v>
      </c>
      <c r="W103" s="4" t="s">
        <v>1329</v>
      </c>
      <c r="X103" s="5" t="s">
        <v>5</v>
      </c>
      <c r="Y103" s="5" t="s">
        <v>1348</v>
      </c>
      <c r="Z103" s="5"/>
      <c r="AA103" s="4" t="s">
        <v>8344</v>
      </c>
      <c r="AB103" s="5"/>
      <c r="AC103" s="5"/>
      <c r="AD103" s="5">
        <v>5</v>
      </c>
      <c r="AE103" s="5"/>
      <c r="AF103" s="6">
        <v>33019</v>
      </c>
      <c r="AG103" s="5">
        <v>34</v>
      </c>
      <c r="AH103" s="5">
        <v>100</v>
      </c>
      <c r="AI103" s="5" t="s">
        <v>1332</v>
      </c>
      <c r="AJ103" s="6">
        <v>45627</v>
      </c>
      <c r="AK103" s="5">
        <v>0</v>
      </c>
      <c r="AL103" s="6">
        <v>45627</v>
      </c>
      <c r="AM103" s="5" t="s">
        <v>1333</v>
      </c>
      <c r="AN103" s="5">
        <v>68700</v>
      </c>
      <c r="AO103" s="5" t="s">
        <v>12485</v>
      </c>
      <c r="AP103" s="5" t="s">
        <v>1536</v>
      </c>
      <c r="AQ103" s="4" t="s">
        <v>12479</v>
      </c>
      <c r="AR103" s="5" t="s">
        <v>12480</v>
      </c>
      <c r="AS103" s="4" t="s">
        <v>1564</v>
      </c>
      <c r="AT103" s="5" t="s">
        <v>1565</v>
      </c>
      <c r="AU103" s="5" t="s">
        <v>41</v>
      </c>
      <c r="AV103" s="4" t="s">
        <v>1566</v>
      </c>
      <c r="AW103" s="5" t="s">
        <v>68</v>
      </c>
      <c r="AX103" s="4" t="s">
        <v>4164</v>
      </c>
      <c r="AY103" s="5" t="s">
        <v>4165</v>
      </c>
      <c r="AZ103" s="5" t="s">
        <v>11</v>
      </c>
      <c r="BA103" s="4" t="s">
        <v>4166</v>
      </c>
      <c r="BB103" s="5" t="s">
        <v>4167</v>
      </c>
      <c r="BC103" s="4" t="s">
        <v>11127</v>
      </c>
      <c r="BD103" s="5" t="s">
        <v>11128</v>
      </c>
      <c r="BE103" s="5" t="s">
        <v>1187</v>
      </c>
      <c r="BF103" s="5" t="s">
        <v>1333</v>
      </c>
      <c r="BG103" s="4" t="s">
        <v>8657</v>
      </c>
      <c r="BH103" s="5" t="s">
        <v>1343</v>
      </c>
    </row>
    <row r="104" spans="1:60" x14ac:dyDescent="0.25">
      <c r="A104">
        <f t="shared" si="7"/>
        <v>306311</v>
      </c>
      <c r="B104">
        <f t="shared" si="8"/>
        <v>7024178</v>
      </c>
      <c r="C104" s="17" t="str">
        <f t="shared" si="11"/>
        <v>CC</v>
      </c>
      <c r="D104" t="str">
        <f t="shared" si="10"/>
        <v>REGION GRAND OUEST</v>
      </c>
      <c r="E104" s="12" t="str">
        <f t="shared" si="9"/>
        <v>TERRAIN</v>
      </c>
      <c r="F104" s="4" t="s">
        <v>2253</v>
      </c>
      <c r="G104" s="4" t="s">
        <v>2254</v>
      </c>
      <c r="H104" s="5">
        <v>1</v>
      </c>
      <c r="I104" s="5"/>
      <c r="J104" s="5">
        <v>1</v>
      </c>
      <c r="K104" s="5" t="s">
        <v>1325</v>
      </c>
      <c r="L104" s="5" t="s">
        <v>2255</v>
      </c>
      <c r="M104" s="5" t="s">
        <v>2256</v>
      </c>
      <c r="N104" s="5"/>
      <c r="O104" s="6"/>
      <c r="P104" s="5"/>
      <c r="Q104" s="5"/>
      <c r="R104" s="5"/>
      <c r="S104" s="5"/>
      <c r="T104" s="5" t="s">
        <v>245</v>
      </c>
      <c r="U104" s="6">
        <v>45536</v>
      </c>
      <c r="V104" s="4" t="s">
        <v>1328</v>
      </c>
      <c r="W104" s="4" t="s">
        <v>1329</v>
      </c>
      <c r="X104" s="5" t="s">
        <v>18</v>
      </c>
      <c r="Y104" s="5"/>
      <c r="Z104" s="5"/>
      <c r="AA104" s="4" t="s">
        <v>2257</v>
      </c>
      <c r="AB104" s="5"/>
      <c r="AC104" s="5"/>
      <c r="AD104" s="5" t="s">
        <v>1331</v>
      </c>
      <c r="AE104" s="5"/>
      <c r="AF104" s="6">
        <v>34278</v>
      </c>
      <c r="AG104" s="5">
        <v>31</v>
      </c>
      <c r="AH104" s="5">
        <v>100</v>
      </c>
      <c r="AI104" s="5" t="s">
        <v>1332</v>
      </c>
      <c r="AJ104" s="6">
        <v>45536</v>
      </c>
      <c r="AK104" s="5">
        <v>0</v>
      </c>
      <c r="AL104" s="6">
        <v>45536</v>
      </c>
      <c r="AM104" s="5" t="s">
        <v>1333</v>
      </c>
      <c r="AN104" s="5">
        <v>86000</v>
      </c>
      <c r="AO104" s="5" t="s">
        <v>2258</v>
      </c>
      <c r="AP104" s="5" t="s">
        <v>1413</v>
      </c>
      <c r="AQ104" s="4" t="s">
        <v>1414</v>
      </c>
      <c r="AR104" s="5" t="s">
        <v>19</v>
      </c>
      <c r="AS104" s="4" t="s">
        <v>1585</v>
      </c>
      <c r="AT104" s="5" t="s">
        <v>1586</v>
      </c>
      <c r="AU104" s="5" t="s">
        <v>41</v>
      </c>
      <c r="AV104" s="4" t="s">
        <v>1587</v>
      </c>
      <c r="AW104" s="5" t="s">
        <v>340</v>
      </c>
      <c r="AX104" s="4" t="s">
        <v>2259</v>
      </c>
      <c r="AY104" s="5" t="s">
        <v>2260</v>
      </c>
      <c r="AZ104" s="5" t="s">
        <v>11</v>
      </c>
      <c r="BA104" s="4" t="s">
        <v>2261</v>
      </c>
      <c r="BB104" s="5" t="s">
        <v>2262</v>
      </c>
      <c r="BC104" s="4" t="s">
        <v>2254</v>
      </c>
      <c r="BD104" s="5" t="s">
        <v>2263</v>
      </c>
      <c r="BE104" s="5" t="s">
        <v>245</v>
      </c>
      <c r="BF104" s="5" t="s">
        <v>1333</v>
      </c>
      <c r="BG104" s="4" t="s">
        <v>2264</v>
      </c>
      <c r="BH104" s="5" t="s">
        <v>1343</v>
      </c>
    </row>
    <row r="105" spans="1:60" x14ac:dyDescent="0.25">
      <c r="A105">
        <f t="shared" si="7"/>
        <v>302154</v>
      </c>
      <c r="B105">
        <f t="shared" si="8"/>
        <v>3101190</v>
      </c>
      <c r="C105" s="17" t="str">
        <f t="shared" si="11"/>
        <v>CC</v>
      </c>
      <c r="D105" t="str">
        <f t="shared" si="10"/>
        <v>REGION ILE DE FRANCE NORD</v>
      </c>
      <c r="E105" s="12" t="str">
        <f t="shared" si="9"/>
        <v>TERRAIN</v>
      </c>
      <c r="F105" s="4" t="s">
        <v>1175</v>
      </c>
      <c r="G105" s="4" t="s">
        <v>2265</v>
      </c>
      <c r="H105" s="5">
        <v>1</v>
      </c>
      <c r="I105" s="5"/>
      <c r="J105" s="5">
        <v>1</v>
      </c>
      <c r="K105" s="5" t="s">
        <v>1325</v>
      </c>
      <c r="L105" s="5" t="s">
        <v>1177</v>
      </c>
      <c r="M105" s="5" t="s">
        <v>1176</v>
      </c>
      <c r="N105" s="5"/>
      <c r="O105" s="5"/>
      <c r="P105" s="5"/>
      <c r="Q105" s="5"/>
      <c r="R105" s="5"/>
      <c r="S105" s="5"/>
      <c r="T105" s="5" t="s">
        <v>25</v>
      </c>
      <c r="U105" s="6">
        <v>41883</v>
      </c>
      <c r="V105" s="5" t="s">
        <v>1363</v>
      </c>
      <c r="W105" s="4" t="s">
        <v>1329</v>
      </c>
      <c r="X105" s="5" t="s">
        <v>18</v>
      </c>
      <c r="Y105" s="5"/>
      <c r="Z105" s="5"/>
      <c r="AA105" s="5" t="s">
        <v>2266</v>
      </c>
      <c r="AB105" s="5"/>
      <c r="AC105" s="5"/>
      <c r="AD105" s="5" t="s">
        <v>1331</v>
      </c>
      <c r="AE105" s="5"/>
      <c r="AF105" s="5">
        <v>28978</v>
      </c>
      <c r="AG105" s="5">
        <v>45</v>
      </c>
      <c r="AH105" s="5">
        <v>100</v>
      </c>
      <c r="AI105" s="5" t="s">
        <v>1332</v>
      </c>
      <c r="AJ105" s="5">
        <v>41883</v>
      </c>
      <c r="AK105" s="5">
        <v>10</v>
      </c>
      <c r="AL105" s="5">
        <v>41883</v>
      </c>
      <c r="AM105" s="5" t="s">
        <v>1333</v>
      </c>
      <c r="AN105" s="5">
        <v>92290</v>
      </c>
      <c r="AO105" s="5" t="s">
        <v>2267</v>
      </c>
      <c r="AP105" s="5" t="s">
        <v>12477</v>
      </c>
      <c r="AQ105" s="4" t="s">
        <v>1351</v>
      </c>
      <c r="AR105" s="5" t="s">
        <v>12478</v>
      </c>
      <c r="AS105" s="4" t="s">
        <v>1352</v>
      </c>
      <c r="AT105" s="5" t="s">
        <v>1353</v>
      </c>
      <c r="AU105" s="5" t="s">
        <v>41</v>
      </c>
      <c r="AV105" s="4" t="s">
        <v>1354</v>
      </c>
      <c r="AW105" s="5" t="s">
        <v>17</v>
      </c>
      <c r="AX105" s="4" t="s">
        <v>2116</v>
      </c>
      <c r="AY105" s="5" t="s">
        <v>2117</v>
      </c>
      <c r="AZ105" s="5" t="s">
        <v>11</v>
      </c>
      <c r="BA105" s="4" t="s">
        <v>2118</v>
      </c>
      <c r="BB105" s="5" t="s">
        <v>2119</v>
      </c>
      <c r="BC105" s="5" t="s">
        <v>2265</v>
      </c>
      <c r="BD105" s="5" t="s">
        <v>2268</v>
      </c>
      <c r="BE105" s="5" t="s">
        <v>25</v>
      </c>
      <c r="BF105" s="5" t="s">
        <v>1333</v>
      </c>
      <c r="BG105" s="5" t="s">
        <v>2269</v>
      </c>
      <c r="BH105" s="5" t="s">
        <v>1343</v>
      </c>
    </row>
    <row r="106" spans="1:60" x14ac:dyDescent="0.25">
      <c r="A106">
        <f t="shared" si="7"/>
        <v>304824</v>
      </c>
      <c r="B106">
        <f t="shared" si="8"/>
        <v>3102632</v>
      </c>
      <c r="C106" s="17" t="str">
        <f t="shared" si="11"/>
        <v>CC</v>
      </c>
      <c r="D106" t="str">
        <f t="shared" si="10"/>
        <v>REGION CENTRE EST</v>
      </c>
      <c r="E106" s="12" t="str">
        <f t="shared" si="9"/>
        <v>TERRAIN</v>
      </c>
      <c r="F106" s="4" t="s">
        <v>805</v>
      </c>
      <c r="G106" s="4" t="s">
        <v>2270</v>
      </c>
      <c r="H106" s="5">
        <v>1</v>
      </c>
      <c r="I106" s="5"/>
      <c r="J106" s="5">
        <v>2</v>
      </c>
      <c r="K106" s="5" t="s">
        <v>1345</v>
      </c>
      <c r="L106" s="5" t="s">
        <v>807</v>
      </c>
      <c r="M106" s="5" t="s">
        <v>806</v>
      </c>
      <c r="N106" s="5"/>
      <c r="O106" s="5"/>
      <c r="P106" s="5"/>
      <c r="Q106" s="5"/>
      <c r="R106" s="5"/>
      <c r="S106" s="5"/>
      <c r="T106" s="5" t="s">
        <v>25</v>
      </c>
      <c r="U106" s="6">
        <v>44378</v>
      </c>
      <c r="V106" s="4" t="s">
        <v>1363</v>
      </c>
      <c r="W106" s="4" t="s">
        <v>1329</v>
      </c>
      <c r="X106" s="5" t="s">
        <v>18</v>
      </c>
      <c r="Y106" s="5"/>
      <c r="Z106" s="5"/>
      <c r="AA106" s="4" t="s">
        <v>2271</v>
      </c>
      <c r="AB106" s="5"/>
      <c r="AC106" s="5"/>
      <c r="AD106" s="5" t="s">
        <v>1331</v>
      </c>
      <c r="AE106" s="5"/>
      <c r="AF106" s="6">
        <v>31743</v>
      </c>
      <c r="AG106" s="5">
        <v>38</v>
      </c>
      <c r="AH106" s="5">
        <v>100</v>
      </c>
      <c r="AI106" s="5" t="s">
        <v>1332</v>
      </c>
      <c r="AJ106" s="6">
        <v>44197</v>
      </c>
      <c r="AK106" s="5">
        <v>3</v>
      </c>
      <c r="AL106" s="6">
        <v>44197</v>
      </c>
      <c r="AM106" s="5" t="s">
        <v>1333</v>
      </c>
      <c r="AN106" s="5">
        <v>69730</v>
      </c>
      <c r="AO106" s="5" t="s">
        <v>2272</v>
      </c>
      <c r="AP106" s="5" t="s">
        <v>1536</v>
      </c>
      <c r="AQ106" s="4" t="s">
        <v>12479</v>
      </c>
      <c r="AR106" s="5" t="s">
        <v>12480</v>
      </c>
      <c r="AS106" s="4" t="s">
        <v>2273</v>
      </c>
      <c r="AT106" s="5" t="s">
        <v>2274</v>
      </c>
      <c r="AU106" s="5" t="s">
        <v>41</v>
      </c>
      <c r="AV106" s="4" t="s">
        <v>2275</v>
      </c>
      <c r="AW106" s="5" t="s">
        <v>256</v>
      </c>
      <c r="AX106" s="4" t="s">
        <v>2486</v>
      </c>
      <c r="AY106" s="5" t="s">
        <v>2487</v>
      </c>
      <c r="AZ106" s="5" t="s">
        <v>11</v>
      </c>
      <c r="BA106" s="4" t="s">
        <v>2488</v>
      </c>
      <c r="BB106" s="5" t="s">
        <v>2489</v>
      </c>
      <c r="BC106" s="4" t="s">
        <v>2270</v>
      </c>
      <c r="BD106" s="5" t="s">
        <v>2277</v>
      </c>
      <c r="BE106" s="5" t="s">
        <v>25</v>
      </c>
      <c r="BF106" s="5" t="s">
        <v>1333</v>
      </c>
      <c r="BG106" s="4" t="s">
        <v>2278</v>
      </c>
      <c r="BH106" s="5" t="s">
        <v>1343</v>
      </c>
    </row>
    <row r="107" spans="1:60" x14ac:dyDescent="0.25">
      <c r="A107">
        <f t="shared" si="7"/>
        <v>305508</v>
      </c>
      <c r="B107">
        <f t="shared" si="8"/>
        <v>7022221</v>
      </c>
      <c r="C107" s="17" t="str">
        <f t="shared" si="11"/>
        <v>CC</v>
      </c>
      <c r="D107" t="str">
        <f t="shared" si="10"/>
        <v>REGION GRAND SUD</v>
      </c>
      <c r="E107" s="12" t="str">
        <f t="shared" si="9"/>
        <v>TERRAIN</v>
      </c>
      <c r="F107" s="4" t="s">
        <v>1079</v>
      </c>
      <c r="G107" s="4" t="s">
        <v>2279</v>
      </c>
      <c r="H107" s="5">
        <v>1</v>
      </c>
      <c r="I107" s="5"/>
      <c r="J107" s="5">
        <v>1</v>
      </c>
      <c r="K107" s="5" t="s">
        <v>1325</v>
      </c>
      <c r="L107" s="5" t="s">
        <v>1081</v>
      </c>
      <c r="M107" s="5" t="s">
        <v>1080</v>
      </c>
      <c r="N107" s="5"/>
      <c r="O107" s="5"/>
      <c r="P107" s="5"/>
      <c r="Q107" s="5"/>
      <c r="R107" s="5"/>
      <c r="S107" s="5"/>
      <c r="T107" s="5" t="s">
        <v>25</v>
      </c>
      <c r="U107" s="6">
        <v>45139</v>
      </c>
      <c r="V107" s="5" t="s">
        <v>1363</v>
      </c>
      <c r="W107" s="4" t="s">
        <v>1329</v>
      </c>
      <c r="X107" s="5" t="s">
        <v>18</v>
      </c>
      <c r="Y107" s="5"/>
      <c r="Z107" s="5"/>
      <c r="AA107" s="4" t="s">
        <v>2280</v>
      </c>
      <c r="AB107" s="5"/>
      <c r="AC107" s="5"/>
      <c r="AD107" s="5" t="s">
        <v>1331</v>
      </c>
      <c r="AE107" s="5"/>
      <c r="AF107" s="5">
        <v>32576</v>
      </c>
      <c r="AG107" s="5">
        <v>35</v>
      </c>
      <c r="AH107" s="5">
        <v>100</v>
      </c>
      <c r="AI107" s="5" t="s">
        <v>1332</v>
      </c>
      <c r="AJ107" s="5">
        <v>44958</v>
      </c>
      <c r="AK107" s="5">
        <v>1</v>
      </c>
      <c r="AL107" s="5">
        <v>44958</v>
      </c>
      <c r="AM107" s="5" t="s">
        <v>1333</v>
      </c>
      <c r="AN107" s="5">
        <v>6100</v>
      </c>
      <c r="AO107" s="5" t="s">
        <v>2100</v>
      </c>
      <c r="AP107" s="5" t="s">
        <v>1335</v>
      </c>
      <c r="AQ107" s="4" t="s">
        <v>1336</v>
      </c>
      <c r="AR107" s="5" t="s">
        <v>12476</v>
      </c>
      <c r="AS107" s="4" t="s">
        <v>1745</v>
      </c>
      <c r="AT107" s="5" t="s">
        <v>1746</v>
      </c>
      <c r="AU107" s="5" t="s">
        <v>41</v>
      </c>
      <c r="AV107" s="4" t="s">
        <v>1747</v>
      </c>
      <c r="AW107" s="5" t="s">
        <v>52</v>
      </c>
      <c r="AX107" s="4" t="s">
        <v>1748</v>
      </c>
      <c r="AY107" s="5" t="s">
        <v>1749</v>
      </c>
      <c r="AZ107" s="5" t="s">
        <v>11</v>
      </c>
      <c r="BA107" s="4" t="s">
        <v>1750</v>
      </c>
      <c r="BB107" s="5" t="s">
        <v>1751</v>
      </c>
      <c r="BC107" s="4" t="s">
        <v>2279</v>
      </c>
      <c r="BD107" s="5" t="s">
        <v>2283</v>
      </c>
      <c r="BE107" s="5" t="s">
        <v>25</v>
      </c>
      <c r="BF107" s="5" t="s">
        <v>1333</v>
      </c>
      <c r="BG107" s="4" t="s">
        <v>2284</v>
      </c>
      <c r="BH107" s="5" t="s">
        <v>1343</v>
      </c>
    </row>
    <row r="108" spans="1:60" x14ac:dyDescent="0.25">
      <c r="A108">
        <f t="shared" si="7"/>
        <v>306382</v>
      </c>
      <c r="B108">
        <f t="shared" si="8"/>
        <v>7024293</v>
      </c>
      <c r="C108" s="17" t="str">
        <f t="shared" si="11"/>
        <v>CC</v>
      </c>
      <c r="D108" t="str">
        <f t="shared" si="10"/>
        <v>REGION CENTRE EST</v>
      </c>
      <c r="E108" s="12" t="str">
        <f t="shared" si="9"/>
        <v>TERRAIN</v>
      </c>
      <c r="F108" s="4" t="s">
        <v>2285</v>
      </c>
      <c r="G108" s="4" t="s">
        <v>2286</v>
      </c>
      <c r="H108" s="5">
        <v>1</v>
      </c>
      <c r="I108" s="5"/>
      <c r="J108" s="5">
        <v>1</v>
      </c>
      <c r="K108" s="5" t="s">
        <v>1325</v>
      </c>
      <c r="L108" s="5" t="s">
        <v>383</v>
      </c>
      <c r="M108" s="5" t="s">
        <v>2287</v>
      </c>
      <c r="N108" s="5"/>
      <c r="O108" s="5"/>
      <c r="P108" s="5"/>
      <c r="Q108" s="5"/>
      <c r="R108" s="5"/>
      <c r="S108" s="5"/>
      <c r="T108" s="5" t="s">
        <v>245</v>
      </c>
      <c r="U108" s="6">
        <v>45566</v>
      </c>
      <c r="V108" s="5" t="s">
        <v>1328</v>
      </c>
      <c r="W108" s="4" t="s">
        <v>1329</v>
      </c>
      <c r="X108" s="5" t="s">
        <v>18</v>
      </c>
      <c r="Y108" s="5"/>
      <c r="Z108" s="5"/>
      <c r="AA108" s="4" t="s">
        <v>2288</v>
      </c>
      <c r="AB108" s="5"/>
      <c r="AC108" s="5"/>
      <c r="AD108" s="5" t="s">
        <v>1331</v>
      </c>
      <c r="AE108" s="5"/>
      <c r="AF108" s="5">
        <v>28106</v>
      </c>
      <c r="AG108" s="5">
        <v>47</v>
      </c>
      <c r="AH108" s="5">
        <v>100</v>
      </c>
      <c r="AI108" s="5" t="s">
        <v>1332</v>
      </c>
      <c r="AJ108" s="5">
        <v>45566</v>
      </c>
      <c r="AK108" s="5">
        <v>0</v>
      </c>
      <c r="AL108" s="5">
        <v>45566</v>
      </c>
      <c r="AM108" s="5" t="s">
        <v>1333</v>
      </c>
      <c r="AN108" s="5">
        <v>67330</v>
      </c>
      <c r="AO108" s="5" t="s">
        <v>2289</v>
      </c>
      <c r="AP108" s="5" t="s">
        <v>1536</v>
      </c>
      <c r="AQ108" s="4" t="s">
        <v>12479</v>
      </c>
      <c r="AR108" s="5" t="s">
        <v>12480</v>
      </c>
      <c r="AS108" s="4" t="s">
        <v>2290</v>
      </c>
      <c r="AT108" s="5" t="s">
        <v>2291</v>
      </c>
      <c r="AU108" s="5" t="s">
        <v>41</v>
      </c>
      <c r="AV108" s="4" t="s">
        <v>2292</v>
      </c>
      <c r="AW108" s="5" t="s">
        <v>108</v>
      </c>
      <c r="AX108" s="4" t="s">
        <v>2293</v>
      </c>
      <c r="AY108" s="5" t="s">
        <v>2294</v>
      </c>
      <c r="AZ108" s="5" t="s">
        <v>11</v>
      </c>
      <c r="BA108" s="4" t="s">
        <v>2295</v>
      </c>
      <c r="BB108" s="5" t="s">
        <v>2296</v>
      </c>
      <c r="BC108" s="4" t="s">
        <v>2286</v>
      </c>
      <c r="BD108" s="5" t="s">
        <v>2297</v>
      </c>
      <c r="BE108" s="5" t="s">
        <v>245</v>
      </c>
      <c r="BF108" s="5" t="s">
        <v>1333</v>
      </c>
      <c r="BG108" s="4" t="s">
        <v>2298</v>
      </c>
      <c r="BH108" s="5" t="s">
        <v>1343</v>
      </c>
    </row>
    <row r="109" spans="1:60" x14ac:dyDescent="0.25">
      <c r="A109">
        <f t="shared" si="7"/>
        <v>185808</v>
      </c>
      <c r="B109">
        <f t="shared" si="8"/>
        <v>3000932</v>
      </c>
      <c r="C109" s="17" t="str">
        <f t="shared" si="11"/>
        <v>CC</v>
      </c>
      <c r="D109" t="str">
        <f t="shared" si="10"/>
        <v>REGION CENTRE EST</v>
      </c>
      <c r="E109" s="12" t="str">
        <f t="shared" si="9"/>
        <v>TERRAIN</v>
      </c>
      <c r="F109" s="4" t="s">
        <v>2299</v>
      </c>
      <c r="G109" s="4" t="s">
        <v>2300</v>
      </c>
      <c r="H109" s="5">
        <v>1</v>
      </c>
      <c r="I109" s="5"/>
      <c r="J109" s="5">
        <v>1</v>
      </c>
      <c r="K109" s="5" t="s">
        <v>1325</v>
      </c>
      <c r="L109" s="5" t="s">
        <v>2301</v>
      </c>
      <c r="M109" s="5" t="s">
        <v>2302</v>
      </c>
      <c r="N109" s="5" t="s">
        <v>260</v>
      </c>
      <c r="O109" s="5">
        <v>44986</v>
      </c>
      <c r="P109" s="5"/>
      <c r="Q109" s="5" t="s">
        <v>1346</v>
      </c>
      <c r="R109" s="5">
        <v>5</v>
      </c>
      <c r="S109" s="5" t="s">
        <v>5</v>
      </c>
      <c r="T109" s="5" t="s">
        <v>3</v>
      </c>
      <c r="U109" s="6">
        <v>45017</v>
      </c>
      <c r="V109" s="5" t="s">
        <v>1487</v>
      </c>
      <c r="W109" s="4" t="s">
        <v>1329</v>
      </c>
      <c r="X109" s="5" t="s">
        <v>5</v>
      </c>
      <c r="Y109" s="5" t="s">
        <v>1348</v>
      </c>
      <c r="Z109" s="5"/>
      <c r="AA109" s="4" t="s">
        <v>2303</v>
      </c>
      <c r="AB109" s="5">
        <v>6</v>
      </c>
      <c r="AC109" s="5"/>
      <c r="AD109" s="5">
        <v>6</v>
      </c>
      <c r="AE109" s="5"/>
      <c r="AF109" s="5">
        <v>28202</v>
      </c>
      <c r="AG109" s="5">
        <v>47</v>
      </c>
      <c r="AH109" s="5">
        <v>100</v>
      </c>
      <c r="AI109" s="5" t="s">
        <v>1332</v>
      </c>
      <c r="AJ109" s="5">
        <v>37865</v>
      </c>
      <c r="AK109" s="5">
        <v>22</v>
      </c>
      <c r="AL109" s="5">
        <v>37257</v>
      </c>
      <c r="AM109" s="5" t="s">
        <v>1333</v>
      </c>
      <c r="AN109" s="5">
        <v>54425</v>
      </c>
      <c r="AO109" s="5" t="s">
        <v>2304</v>
      </c>
      <c r="AP109" s="5" t="s">
        <v>1536</v>
      </c>
      <c r="AQ109" s="4" t="s">
        <v>12479</v>
      </c>
      <c r="AR109" s="5" t="s">
        <v>12480</v>
      </c>
      <c r="AS109" s="4" t="s">
        <v>1696</v>
      </c>
      <c r="AT109" s="5" t="s">
        <v>1697</v>
      </c>
      <c r="AU109" s="5" t="s">
        <v>41</v>
      </c>
      <c r="AV109" s="4" t="s">
        <v>1698</v>
      </c>
      <c r="AW109" s="5" t="s">
        <v>66</v>
      </c>
      <c r="AX109" s="4" t="s">
        <v>1699</v>
      </c>
      <c r="AY109" s="5" t="s">
        <v>1700</v>
      </c>
      <c r="AZ109" s="5" t="s">
        <v>11</v>
      </c>
      <c r="BA109" s="4" t="s">
        <v>1701</v>
      </c>
      <c r="BB109" s="5" t="s">
        <v>1702</v>
      </c>
      <c r="BC109" s="4" t="s">
        <v>2300</v>
      </c>
      <c r="BD109" s="5" t="s">
        <v>2305</v>
      </c>
      <c r="BE109" s="5" t="s">
        <v>3</v>
      </c>
      <c r="BF109" s="5" t="s">
        <v>1333</v>
      </c>
      <c r="BG109" s="4" t="s">
        <v>2306</v>
      </c>
      <c r="BH109" s="5" t="s">
        <v>1343</v>
      </c>
    </row>
    <row r="110" spans="1:60" x14ac:dyDescent="0.25">
      <c r="A110">
        <f t="shared" si="7"/>
        <v>306257</v>
      </c>
      <c r="B110">
        <f t="shared" si="8"/>
        <v>7024136</v>
      </c>
      <c r="C110" s="17" t="str">
        <f t="shared" si="11"/>
        <v>CC</v>
      </c>
      <c r="D110" t="str">
        <f t="shared" si="10"/>
        <v>REGION GRAND SUD</v>
      </c>
      <c r="E110" s="12" t="str">
        <f t="shared" si="9"/>
        <v>TERRAIN</v>
      </c>
      <c r="F110" s="4" t="s">
        <v>2307</v>
      </c>
      <c r="G110" s="4" t="s">
        <v>2308</v>
      </c>
      <c r="H110" s="5">
        <v>1</v>
      </c>
      <c r="I110" s="5"/>
      <c r="J110" s="5">
        <v>1</v>
      </c>
      <c r="K110" s="5" t="s">
        <v>1325</v>
      </c>
      <c r="L110" s="5" t="s">
        <v>667</v>
      </c>
      <c r="M110" s="5" t="s">
        <v>568</v>
      </c>
      <c r="N110" s="5"/>
      <c r="O110" s="5"/>
      <c r="P110" s="5"/>
      <c r="Q110" s="5"/>
      <c r="R110" s="5"/>
      <c r="S110" s="5"/>
      <c r="T110" s="5" t="s">
        <v>245</v>
      </c>
      <c r="U110" s="6">
        <v>45536</v>
      </c>
      <c r="V110" s="5" t="s">
        <v>1328</v>
      </c>
      <c r="W110" s="4" t="s">
        <v>1329</v>
      </c>
      <c r="X110" s="5" t="s">
        <v>18</v>
      </c>
      <c r="Y110" s="5"/>
      <c r="Z110" s="5"/>
      <c r="AA110" s="4" t="s">
        <v>1887</v>
      </c>
      <c r="AB110" s="5"/>
      <c r="AC110" s="5"/>
      <c r="AD110" s="5" t="s">
        <v>1331</v>
      </c>
      <c r="AE110" s="5"/>
      <c r="AF110" s="5">
        <v>35917</v>
      </c>
      <c r="AG110" s="5">
        <v>26</v>
      </c>
      <c r="AH110" s="5">
        <v>100</v>
      </c>
      <c r="AI110" s="5" t="s">
        <v>1332</v>
      </c>
      <c r="AJ110" s="5">
        <v>45536</v>
      </c>
      <c r="AK110" s="5">
        <v>0</v>
      </c>
      <c r="AL110" s="5">
        <v>45536</v>
      </c>
      <c r="AM110" s="5" t="s">
        <v>1333</v>
      </c>
      <c r="AN110" s="5">
        <v>39270</v>
      </c>
      <c r="AO110" s="5" t="s">
        <v>2309</v>
      </c>
      <c r="AP110" s="5" t="s">
        <v>1335</v>
      </c>
      <c r="AQ110" s="4" t="s">
        <v>1336</v>
      </c>
      <c r="AR110" s="5" t="s">
        <v>12476</v>
      </c>
      <c r="AS110" s="4" t="s">
        <v>1440</v>
      </c>
      <c r="AT110" s="5" t="s">
        <v>1441</v>
      </c>
      <c r="AU110" s="5" t="s">
        <v>41</v>
      </c>
      <c r="AV110" s="4" t="s">
        <v>1537</v>
      </c>
      <c r="AW110" s="5" t="s">
        <v>31</v>
      </c>
      <c r="AX110" s="4" t="s">
        <v>2310</v>
      </c>
      <c r="AY110" s="5" t="s">
        <v>2311</v>
      </c>
      <c r="AZ110" s="5" t="s">
        <v>11</v>
      </c>
      <c r="BA110" s="4" t="s">
        <v>2312</v>
      </c>
      <c r="BB110" s="5" t="s">
        <v>2313</v>
      </c>
      <c r="BC110" s="4" t="s">
        <v>2308</v>
      </c>
      <c r="BD110" s="5" t="s">
        <v>2314</v>
      </c>
      <c r="BE110" s="5" t="s">
        <v>245</v>
      </c>
      <c r="BF110" s="5" t="s">
        <v>1333</v>
      </c>
      <c r="BG110" s="4" t="s">
        <v>2315</v>
      </c>
      <c r="BH110" s="5" t="s">
        <v>1343</v>
      </c>
    </row>
    <row r="111" spans="1:60" x14ac:dyDescent="0.25">
      <c r="A111">
        <f t="shared" si="7"/>
        <v>303822</v>
      </c>
      <c r="B111">
        <f t="shared" si="8"/>
        <v>3102058</v>
      </c>
      <c r="C111" s="17" t="str">
        <f t="shared" si="11"/>
        <v>CC</v>
      </c>
      <c r="D111" t="str">
        <f t="shared" si="10"/>
        <v>REGION CENTRE EST</v>
      </c>
      <c r="E111" s="12" t="str">
        <f t="shared" si="9"/>
        <v>TERRAIN</v>
      </c>
      <c r="F111" s="4" t="s">
        <v>2316</v>
      </c>
      <c r="G111" s="4" t="s">
        <v>2317</v>
      </c>
      <c r="H111" s="5">
        <v>1</v>
      </c>
      <c r="I111" s="5"/>
      <c r="J111" s="5">
        <v>2</v>
      </c>
      <c r="K111" s="5" t="s">
        <v>1345</v>
      </c>
      <c r="L111" s="5" t="s">
        <v>2318</v>
      </c>
      <c r="M111" s="5" t="s">
        <v>2319</v>
      </c>
      <c r="N111" s="5" t="s">
        <v>245</v>
      </c>
      <c r="O111" s="5">
        <v>43132</v>
      </c>
      <c r="P111" s="5"/>
      <c r="Q111" s="5" t="s">
        <v>1346</v>
      </c>
      <c r="R111" s="5">
        <v>5</v>
      </c>
      <c r="S111" s="5" t="s">
        <v>18</v>
      </c>
      <c r="T111" s="5" t="s">
        <v>25</v>
      </c>
      <c r="U111" s="6">
        <v>43160</v>
      </c>
      <c r="V111" s="5" t="s">
        <v>1363</v>
      </c>
      <c r="W111" s="4" t="s">
        <v>1329</v>
      </c>
      <c r="X111" s="5" t="s">
        <v>18</v>
      </c>
      <c r="Y111" s="5"/>
      <c r="Z111" s="5"/>
      <c r="AA111" s="4" t="s">
        <v>2320</v>
      </c>
      <c r="AB111" s="5" t="s">
        <v>1331</v>
      </c>
      <c r="AC111" s="5"/>
      <c r="AD111" s="5" t="s">
        <v>1331</v>
      </c>
      <c r="AE111" s="5"/>
      <c r="AF111" s="5">
        <v>31304</v>
      </c>
      <c r="AG111" s="5">
        <v>39</v>
      </c>
      <c r="AH111" s="5">
        <v>100</v>
      </c>
      <c r="AI111" s="5" t="s">
        <v>1332</v>
      </c>
      <c r="AJ111" s="5">
        <v>43160</v>
      </c>
      <c r="AK111" s="5">
        <v>6</v>
      </c>
      <c r="AL111" s="5">
        <v>43160</v>
      </c>
      <c r="AM111" s="5" t="s">
        <v>1333</v>
      </c>
      <c r="AN111" s="5">
        <v>89300</v>
      </c>
      <c r="AO111" s="5" t="s">
        <v>2321</v>
      </c>
      <c r="AP111" s="5" t="s">
        <v>1536</v>
      </c>
      <c r="AQ111" s="4" t="s">
        <v>12479</v>
      </c>
      <c r="AR111" s="5" t="s">
        <v>12480</v>
      </c>
      <c r="AS111" s="4" t="s">
        <v>1993</v>
      </c>
      <c r="AT111" s="5" t="s">
        <v>1994</v>
      </c>
      <c r="AU111" s="5" t="s">
        <v>41</v>
      </c>
      <c r="AV111" s="4" t="s">
        <v>1995</v>
      </c>
      <c r="AW111" s="5" t="s">
        <v>53</v>
      </c>
      <c r="AX111" s="4" t="s">
        <v>2322</v>
      </c>
      <c r="AY111" s="5" t="s">
        <v>2323</v>
      </c>
      <c r="AZ111" s="5" t="s">
        <v>11</v>
      </c>
      <c r="BA111" s="4" t="s">
        <v>2324</v>
      </c>
      <c r="BB111" s="5" t="s">
        <v>2325</v>
      </c>
      <c r="BC111" s="4" t="s">
        <v>2317</v>
      </c>
      <c r="BD111" s="5" t="s">
        <v>2326</v>
      </c>
      <c r="BE111" s="5" t="s">
        <v>25</v>
      </c>
      <c r="BF111" s="5" t="s">
        <v>1333</v>
      </c>
      <c r="BG111" s="4" t="s">
        <v>2327</v>
      </c>
      <c r="BH111" s="5" t="s">
        <v>1343</v>
      </c>
    </row>
    <row r="112" spans="1:60" x14ac:dyDescent="0.25">
      <c r="A112">
        <f t="shared" si="7"/>
        <v>306434</v>
      </c>
      <c r="B112">
        <f t="shared" si="8"/>
        <v>7024353</v>
      </c>
      <c r="C112" s="17" t="str">
        <f t="shared" si="11"/>
        <v>CC</v>
      </c>
      <c r="D112" t="str">
        <f t="shared" si="10"/>
        <v>REGION GRAND SUD</v>
      </c>
      <c r="E112" s="12" t="str">
        <f t="shared" si="9"/>
        <v>TERRAIN</v>
      </c>
      <c r="F112" s="4" t="s">
        <v>2328</v>
      </c>
      <c r="G112" s="4" t="s">
        <v>2329</v>
      </c>
      <c r="H112" s="5">
        <v>1</v>
      </c>
      <c r="I112" s="5"/>
      <c r="J112" s="5">
        <v>1</v>
      </c>
      <c r="K112" s="5" t="s">
        <v>1325</v>
      </c>
      <c r="L112" s="5" t="s">
        <v>107</v>
      </c>
      <c r="M112" s="5" t="s">
        <v>2330</v>
      </c>
      <c r="N112" s="5"/>
      <c r="O112" s="5"/>
      <c r="P112" s="5"/>
      <c r="Q112" s="5"/>
      <c r="R112" s="5"/>
      <c r="S112" s="5"/>
      <c r="T112" s="5" t="s">
        <v>245</v>
      </c>
      <c r="U112" s="6">
        <v>45597</v>
      </c>
      <c r="V112" s="5" t="s">
        <v>1328</v>
      </c>
      <c r="W112" s="4" t="s">
        <v>1329</v>
      </c>
      <c r="X112" s="5" t="s">
        <v>18</v>
      </c>
      <c r="Y112" s="5"/>
      <c r="Z112" s="5"/>
      <c r="AA112" s="4" t="s">
        <v>2331</v>
      </c>
      <c r="AB112" s="5"/>
      <c r="AC112" s="5"/>
      <c r="AD112" s="5" t="s">
        <v>1331</v>
      </c>
      <c r="AE112" s="5"/>
      <c r="AF112" s="5">
        <v>29702</v>
      </c>
      <c r="AG112" s="5">
        <v>43</v>
      </c>
      <c r="AH112" s="5">
        <v>100</v>
      </c>
      <c r="AI112" s="5" t="s">
        <v>1332</v>
      </c>
      <c r="AJ112" s="5">
        <v>45597</v>
      </c>
      <c r="AK112" s="5">
        <v>0</v>
      </c>
      <c r="AL112" s="5">
        <v>45597</v>
      </c>
      <c r="AM112" s="5" t="s">
        <v>1333</v>
      </c>
      <c r="AN112" s="5">
        <v>13480</v>
      </c>
      <c r="AO112" s="5" t="s">
        <v>2332</v>
      </c>
      <c r="AP112" s="5" t="s">
        <v>1335</v>
      </c>
      <c r="AQ112" s="4" t="s">
        <v>1336</v>
      </c>
      <c r="AR112" s="5" t="s">
        <v>12476</v>
      </c>
      <c r="AS112" s="4" t="s">
        <v>1427</v>
      </c>
      <c r="AT112" s="5" t="s">
        <v>1428</v>
      </c>
      <c r="AU112" s="5" t="s">
        <v>41</v>
      </c>
      <c r="AV112" s="4" t="s">
        <v>1429</v>
      </c>
      <c r="AW112" s="5" t="s">
        <v>129</v>
      </c>
      <c r="AX112" s="4" t="s">
        <v>5448</v>
      </c>
      <c r="AY112" s="5" t="s">
        <v>5452</v>
      </c>
      <c r="AZ112" s="5" t="s">
        <v>1357</v>
      </c>
      <c r="BA112" s="4" t="s">
        <v>7090</v>
      </c>
      <c r="BB112" s="5" t="s">
        <v>11112</v>
      </c>
      <c r="BC112" s="4" t="s">
        <v>2329</v>
      </c>
      <c r="BD112" s="5" t="s">
        <v>2333</v>
      </c>
      <c r="BE112" s="5" t="s">
        <v>245</v>
      </c>
      <c r="BF112" s="5" t="s">
        <v>1333</v>
      </c>
      <c r="BG112" s="4" t="s">
        <v>2334</v>
      </c>
      <c r="BH112" s="5" t="s">
        <v>1343</v>
      </c>
    </row>
    <row r="113" spans="1:60" x14ac:dyDescent="0.25">
      <c r="A113">
        <f t="shared" si="7"/>
        <v>306117</v>
      </c>
      <c r="B113">
        <f t="shared" si="8"/>
        <v>7023946</v>
      </c>
      <c r="C113" t="str">
        <f t="shared" si="11"/>
        <v>CC</v>
      </c>
      <c r="D113" t="str">
        <f t="shared" si="10"/>
        <v>POLE PILOTAGE DU RESEAU COMMERCIAL</v>
      </c>
      <c r="E113" s="12" t="str">
        <f t="shared" si="9"/>
        <v>TERRAIN</v>
      </c>
      <c r="F113" s="4" t="s">
        <v>2335</v>
      </c>
      <c r="G113" s="4" t="s">
        <v>2336</v>
      </c>
      <c r="H113" s="5">
        <v>1</v>
      </c>
      <c r="I113" s="5"/>
      <c r="J113" s="5">
        <v>1</v>
      </c>
      <c r="K113" s="5" t="s">
        <v>1325</v>
      </c>
      <c r="L113" s="5" t="s">
        <v>348</v>
      </c>
      <c r="M113" s="5" t="s">
        <v>2337</v>
      </c>
      <c r="N113" s="5"/>
      <c r="O113" s="5"/>
      <c r="P113" s="5"/>
      <c r="Q113" s="5"/>
      <c r="R113" s="5"/>
      <c r="S113" s="5"/>
      <c r="T113" s="5" t="s">
        <v>349</v>
      </c>
      <c r="U113" s="6">
        <v>45474</v>
      </c>
      <c r="V113" s="5" t="s">
        <v>2338</v>
      </c>
      <c r="W113" s="4" t="s">
        <v>1392</v>
      </c>
      <c r="X113" s="5" t="s">
        <v>18</v>
      </c>
      <c r="Y113" s="5"/>
      <c r="Z113" s="5"/>
      <c r="AA113" s="4"/>
      <c r="AB113" s="5"/>
      <c r="AC113" s="5"/>
      <c r="AD113" s="5" t="s">
        <v>1331</v>
      </c>
      <c r="AE113" s="5"/>
      <c r="AF113" s="5">
        <v>35956</v>
      </c>
      <c r="AG113" s="5">
        <v>26</v>
      </c>
      <c r="AH113" s="5">
        <v>100</v>
      </c>
      <c r="AI113" s="5" t="s">
        <v>1332</v>
      </c>
      <c r="AJ113" s="5">
        <v>45474</v>
      </c>
      <c r="AK113" s="5">
        <v>0</v>
      </c>
      <c r="AL113" s="5">
        <v>45474</v>
      </c>
      <c r="AM113" s="5"/>
      <c r="AN113" s="5">
        <v>44115</v>
      </c>
      <c r="AO113" s="5" t="s">
        <v>2339</v>
      </c>
      <c r="AP113" s="5"/>
      <c r="AQ113" s="4" t="s">
        <v>1395</v>
      </c>
      <c r="AR113" s="5" t="s">
        <v>188</v>
      </c>
      <c r="AS113" s="4"/>
      <c r="AT113" s="5"/>
      <c r="AU113" s="5"/>
      <c r="AV113" s="4" t="s">
        <v>1396</v>
      </c>
      <c r="AW113" s="5" t="s">
        <v>350</v>
      </c>
      <c r="AX113" s="4"/>
      <c r="AY113" s="5"/>
      <c r="AZ113" s="5"/>
      <c r="BA113" s="4"/>
      <c r="BB113" s="5"/>
      <c r="BC113" s="4"/>
      <c r="BD113" s="5"/>
      <c r="BE113" s="5"/>
      <c r="BF113" s="5" t="s">
        <v>1397</v>
      </c>
      <c r="BG113" s="4"/>
      <c r="BH113" s="5"/>
    </row>
    <row r="114" spans="1:60" x14ac:dyDescent="0.25">
      <c r="A114">
        <f t="shared" si="7"/>
        <v>304077</v>
      </c>
      <c r="B114">
        <f t="shared" si="8"/>
        <v>3102202</v>
      </c>
      <c r="C114" s="17" t="str">
        <f t="shared" si="11"/>
        <v>CC</v>
      </c>
      <c r="D114" t="str">
        <f t="shared" si="10"/>
        <v>REGION CENTRE EST</v>
      </c>
      <c r="E114" s="12" t="str">
        <f t="shared" si="9"/>
        <v>TERRAIN</v>
      </c>
      <c r="F114" s="4" t="s">
        <v>2340</v>
      </c>
      <c r="G114" s="4" t="s">
        <v>2341</v>
      </c>
      <c r="H114" s="5">
        <v>1</v>
      </c>
      <c r="I114" s="5"/>
      <c r="J114" s="5">
        <v>1</v>
      </c>
      <c r="K114" s="5" t="s">
        <v>1325</v>
      </c>
      <c r="L114" s="5" t="s">
        <v>2342</v>
      </c>
      <c r="M114" s="5" t="s">
        <v>2343</v>
      </c>
      <c r="N114" s="5" t="s">
        <v>25</v>
      </c>
      <c r="O114" s="5">
        <v>44866</v>
      </c>
      <c r="P114" s="5"/>
      <c r="Q114" s="5" t="s">
        <v>1346</v>
      </c>
      <c r="R114" s="5">
        <v>5</v>
      </c>
      <c r="S114" s="5" t="s">
        <v>18</v>
      </c>
      <c r="T114" s="5" t="s">
        <v>71</v>
      </c>
      <c r="U114" s="6">
        <v>44896</v>
      </c>
      <c r="V114" s="5" t="s">
        <v>1437</v>
      </c>
      <c r="W114" s="4" t="s">
        <v>1329</v>
      </c>
      <c r="X114" s="5" t="s">
        <v>18</v>
      </c>
      <c r="Y114" s="5" t="s">
        <v>1348</v>
      </c>
      <c r="Z114" s="5"/>
      <c r="AA114" s="4" t="s">
        <v>2344</v>
      </c>
      <c r="AB114" s="5" t="s">
        <v>1393</v>
      </c>
      <c r="AC114" s="5"/>
      <c r="AD114" s="5" t="s">
        <v>1393</v>
      </c>
      <c r="AE114" s="5"/>
      <c r="AF114" s="5">
        <v>31213</v>
      </c>
      <c r="AG114" s="5">
        <v>39</v>
      </c>
      <c r="AH114" s="5">
        <v>100</v>
      </c>
      <c r="AI114" s="5" t="s">
        <v>1332</v>
      </c>
      <c r="AJ114" s="5">
        <v>43405</v>
      </c>
      <c r="AK114" s="5">
        <v>6</v>
      </c>
      <c r="AL114" s="5">
        <v>43405</v>
      </c>
      <c r="AM114" s="5" t="s">
        <v>1333</v>
      </c>
      <c r="AN114" s="5">
        <v>77580</v>
      </c>
      <c r="AO114" s="5" t="s">
        <v>2345</v>
      </c>
      <c r="AP114" s="5" t="s">
        <v>1536</v>
      </c>
      <c r="AQ114" s="4" t="s">
        <v>12479</v>
      </c>
      <c r="AR114" s="5" t="s">
        <v>12480</v>
      </c>
      <c r="AS114" s="4" t="s">
        <v>1993</v>
      </c>
      <c r="AT114" s="5" t="s">
        <v>1994</v>
      </c>
      <c r="AU114" s="5" t="s">
        <v>41</v>
      </c>
      <c r="AV114" s="4" t="s">
        <v>1995</v>
      </c>
      <c r="AW114" s="5" t="s">
        <v>53</v>
      </c>
      <c r="AX114" s="4" t="s">
        <v>2346</v>
      </c>
      <c r="AY114" s="5" t="s">
        <v>2347</v>
      </c>
      <c r="AZ114" s="5" t="s">
        <v>11</v>
      </c>
      <c r="BA114" s="4" t="s">
        <v>2348</v>
      </c>
      <c r="BB114" s="5" t="s">
        <v>2349</v>
      </c>
      <c r="BC114" s="4" t="s">
        <v>2341</v>
      </c>
      <c r="BD114" s="5" t="s">
        <v>2350</v>
      </c>
      <c r="BE114" s="5" t="s">
        <v>71</v>
      </c>
      <c r="BF114" s="5" t="s">
        <v>1333</v>
      </c>
      <c r="BG114" s="4" t="s">
        <v>2351</v>
      </c>
      <c r="BH114" s="5" t="s">
        <v>1343</v>
      </c>
    </row>
    <row r="115" spans="1:60" x14ac:dyDescent="0.25">
      <c r="A115">
        <f t="shared" si="7"/>
        <v>306356</v>
      </c>
      <c r="B115">
        <f t="shared" si="8"/>
        <v>7024277</v>
      </c>
      <c r="C115" s="17" t="str">
        <f t="shared" si="11"/>
        <v>CC</v>
      </c>
      <c r="D115" t="str">
        <f t="shared" si="10"/>
        <v>REGION CENTRE EST</v>
      </c>
      <c r="E115" s="12" t="str">
        <f t="shared" si="9"/>
        <v>TERRAIN</v>
      </c>
      <c r="F115" s="4" t="s">
        <v>2354</v>
      </c>
      <c r="G115" s="4" t="s">
        <v>2355</v>
      </c>
      <c r="H115" s="5">
        <v>1</v>
      </c>
      <c r="I115" s="5"/>
      <c r="J115" s="5">
        <v>1</v>
      </c>
      <c r="K115" s="5" t="s">
        <v>1325</v>
      </c>
      <c r="L115" s="5" t="s">
        <v>490</v>
      </c>
      <c r="M115" s="5" t="s">
        <v>2356</v>
      </c>
      <c r="N115" s="5"/>
      <c r="O115" s="5"/>
      <c r="P115" s="5"/>
      <c r="Q115" s="5"/>
      <c r="R115" s="5"/>
      <c r="S115" s="5"/>
      <c r="T115" s="5" t="s">
        <v>245</v>
      </c>
      <c r="U115" s="6">
        <v>45566</v>
      </c>
      <c r="V115" s="5" t="s">
        <v>1328</v>
      </c>
      <c r="W115" s="4" t="s">
        <v>1329</v>
      </c>
      <c r="X115" s="5" t="s">
        <v>18</v>
      </c>
      <c r="Y115" s="5"/>
      <c r="Z115" s="5"/>
      <c r="AA115" s="4" t="s">
        <v>2357</v>
      </c>
      <c r="AB115" s="5"/>
      <c r="AC115" s="5"/>
      <c r="AD115" s="5" t="s">
        <v>1331</v>
      </c>
      <c r="AE115" s="5"/>
      <c r="AF115" s="5">
        <v>34929</v>
      </c>
      <c r="AG115" s="5">
        <v>29</v>
      </c>
      <c r="AH115" s="5">
        <v>100</v>
      </c>
      <c r="AI115" s="5" t="s">
        <v>1332</v>
      </c>
      <c r="AJ115" s="5">
        <v>45566</v>
      </c>
      <c r="AK115" s="5">
        <v>0</v>
      </c>
      <c r="AL115" s="5">
        <v>45566</v>
      </c>
      <c r="AM115" s="5" t="s">
        <v>1333</v>
      </c>
      <c r="AN115" s="5">
        <v>21200</v>
      </c>
      <c r="AO115" s="5" t="s">
        <v>2358</v>
      </c>
      <c r="AP115" s="5" t="s">
        <v>1536</v>
      </c>
      <c r="AQ115" s="4" t="s">
        <v>12479</v>
      </c>
      <c r="AR115" s="5" t="s">
        <v>12480</v>
      </c>
      <c r="AS115" s="4"/>
      <c r="AT115" s="5"/>
      <c r="AU115" s="5"/>
      <c r="AV115" s="4" t="s">
        <v>1442</v>
      </c>
      <c r="AW115" s="5" t="s">
        <v>12</v>
      </c>
      <c r="AX115" s="4" t="s">
        <v>2359</v>
      </c>
      <c r="AY115" s="5" t="s">
        <v>2360</v>
      </c>
      <c r="AZ115" s="5" t="s">
        <v>11</v>
      </c>
      <c r="BA115" s="4" t="s">
        <v>2361</v>
      </c>
      <c r="BB115" s="5" t="s">
        <v>2362</v>
      </c>
      <c r="BC115" s="5" t="s">
        <v>2355</v>
      </c>
      <c r="BD115" s="5" t="s">
        <v>2363</v>
      </c>
      <c r="BE115" s="5" t="s">
        <v>245</v>
      </c>
      <c r="BF115" s="5" t="s">
        <v>1333</v>
      </c>
      <c r="BG115" s="4" t="s">
        <v>2364</v>
      </c>
      <c r="BH115" s="5" t="s">
        <v>1343</v>
      </c>
    </row>
    <row r="116" spans="1:60" x14ac:dyDescent="0.25">
      <c r="A116">
        <f t="shared" si="7"/>
        <v>305766</v>
      </c>
      <c r="B116">
        <f t="shared" si="8"/>
        <v>7023141</v>
      </c>
      <c r="C116" s="17" t="str">
        <f t="shared" si="11"/>
        <v>CC</v>
      </c>
      <c r="D116" t="str">
        <f t="shared" si="10"/>
        <v>REGION CENTRE EST</v>
      </c>
      <c r="E116" s="12" t="str">
        <f t="shared" si="9"/>
        <v>TERRAIN</v>
      </c>
      <c r="F116" s="4" t="s">
        <v>2365</v>
      </c>
      <c r="G116" s="4" t="s">
        <v>2366</v>
      </c>
      <c r="H116" s="5">
        <v>1</v>
      </c>
      <c r="I116" s="5"/>
      <c r="J116" s="5">
        <v>2</v>
      </c>
      <c r="K116" s="5" t="s">
        <v>1345</v>
      </c>
      <c r="L116" s="5" t="s">
        <v>111</v>
      </c>
      <c r="M116" s="5" t="s">
        <v>2367</v>
      </c>
      <c r="N116" s="5"/>
      <c r="O116" s="5"/>
      <c r="P116" s="5"/>
      <c r="Q116" s="5"/>
      <c r="R116" s="5"/>
      <c r="S116" s="5"/>
      <c r="T116" s="5" t="s">
        <v>25</v>
      </c>
      <c r="U116" s="6">
        <v>45413</v>
      </c>
      <c r="V116" s="5" t="s">
        <v>1363</v>
      </c>
      <c r="W116" s="4" t="s">
        <v>1329</v>
      </c>
      <c r="X116" s="5" t="s">
        <v>18</v>
      </c>
      <c r="Y116" s="5"/>
      <c r="Z116" s="5"/>
      <c r="AA116" s="4" t="s">
        <v>2368</v>
      </c>
      <c r="AB116" s="5"/>
      <c r="AC116" s="5"/>
      <c r="AD116" s="5" t="s">
        <v>1331</v>
      </c>
      <c r="AE116" s="5"/>
      <c r="AF116" s="5">
        <v>32463</v>
      </c>
      <c r="AG116" s="5">
        <v>36</v>
      </c>
      <c r="AH116" s="5">
        <v>100</v>
      </c>
      <c r="AI116" s="5" t="s">
        <v>1332</v>
      </c>
      <c r="AJ116" s="5">
        <v>45292</v>
      </c>
      <c r="AK116" s="5">
        <v>0</v>
      </c>
      <c r="AL116" s="5">
        <v>45292</v>
      </c>
      <c r="AM116" s="5" t="s">
        <v>1333</v>
      </c>
      <c r="AN116" s="5">
        <v>89560</v>
      </c>
      <c r="AO116" s="5" t="s">
        <v>2369</v>
      </c>
      <c r="AP116" s="5" t="s">
        <v>1536</v>
      </c>
      <c r="AQ116" s="4" t="s">
        <v>12479</v>
      </c>
      <c r="AR116" s="5" t="s">
        <v>12480</v>
      </c>
      <c r="AS116" s="4" t="s">
        <v>1993</v>
      </c>
      <c r="AT116" s="5" t="s">
        <v>1994</v>
      </c>
      <c r="AU116" s="5" t="s">
        <v>41</v>
      </c>
      <c r="AV116" s="4" t="s">
        <v>1995</v>
      </c>
      <c r="AW116" s="5" t="s">
        <v>53</v>
      </c>
      <c r="AX116" s="4" t="s">
        <v>2322</v>
      </c>
      <c r="AY116" s="5" t="s">
        <v>2323</v>
      </c>
      <c r="AZ116" s="5" t="s">
        <v>11</v>
      </c>
      <c r="BA116" s="4" t="s">
        <v>2324</v>
      </c>
      <c r="BB116" s="5" t="s">
        <v>2325</v>
      </c>
      <c r="BC116" s="4" t="s">
        <v>2366</v>
      </c>
      <c r="BD116" s="5" t="s">
        <v>2370</v>
      </c>
      <c r="BE116" s="5" t="s">
        <v>25</v>
      </c>
      <c r="BF116" s="5" t="s">
        <v>1333</v>
      </c>
      <c r="BG116" s="4" t="s">
        <v>2371</v>
      </c>
      <c r="BH116" s="5" t="s">
        <v>1343</v>
      </c>
    </row>
    <row r="117" spans="1:60" x14ac:dyDescent="0.25">
      <c r="A117">
        <f t="shared" si="7"/>
        <v>306475</v>
      </c>
      <c r="B117">
        <f t="shared" si="8"/>
        <v>7024422</v>
      </c>
      <c r="C117" s="17" t="str">
        <f t="shared" si="11"/>
        <v>CC</v>
      </c>
      <c r="D117" t="str">
        <f t="shared" si="10"/>
        <v>REGION ILE DE FRANCE NORD</v>
      </c>
      <c r="E117" s="12" t="str">
        <f t="shared" si="9"/>
        <v>TERRAIN</v>
      </c>
      <c r="F117" s="4" t="s">
        <v>12486</v>
      </c>
      <c r="G117" s="4" t="s">
        <v>11154</v>
      </c>
      <c r="H117" s="5">
        <v>1</v>
      </c>
      <c r="I117" s="5"/>
      <c r="J117" s="5">
        <v>2</v>
      </c>
      <c r="K117" s="5" t="s">
        <v>1345</v>
      </c>
      <c r="L117" s="5" t="s">
        <v>12487</v>
      </c>
      <c r="M117" s="5" t="s">
        <v>12488</v>
      </c>
      <c r="N117" s="5"/>
      <c r="O117" s="5"/>
      <c r="P117" s="5"/>
      <c r="Q117" s="5"/>
      <c r="R117" s="5"/>
      <c r="S117" s="5"/>
      <c r="T117" s="5" t="s">
        <v>245</v>
      </c>
      <c r="U117" s="6">
        <v>45627</v>
      </c>
      <c r="V117" s="5" t="s">
        <v>1328</v>
      </c>
      <c r="W117" s="4" t="s">
        <v>1329</v>
      </c>
      <c r="X117" s="5" t="s">
        <v>18</v>
      </c>
      <c r="Y117" s="5"/>
      <c r="Z117" s="5"/>
      <c r="AA117" s="4" t="s">
        <v>3393</v>
      </c>
      <c r="AB117" s="5"/>
      <c r="AC117" s="5"/>
      <c r="AD117" s="5" t="s">
        <v>1331</v>
      </c>
      <c r="AE117" s="5"/>
      <c r="AF117" s="5">
        <v>30023</v>
      </c>
      <c r="AG117" s="5">
        <v>42</v>
      </c>
      <c r="AH117" s="5">
        <v>100</v>
      </c>
      <c r="AI117" s="5" t="s">
        <v>1332</v>
      </c>
      <c r="AJ117" s="5">
        <v>45627</v>
      </c>
      <c r="AK117" s="5">
        <v>0</v>
      </c>
      <c r="AL117" s="5">
        <v>45627</v>
      </c>
      <c r="AM117" s="5" t="s">
        <v>1333</v>
      </c>
      <c r="AN117" s="5">
        <v>62280</v>
      </c>
      <c r="AO117" s="5" t="s">
        <v>12489</v>
      </c>
      <c r="AP117" s="5" t="s">
        <v>12477</v>
      </c>
      <c r="AQ117" s="4" t="s">
        <v>1351</v>
      </c>
      <c r="AR117" s="5" t="s">
        <v>12478</v>
      </c>
      <c r="AS117" s="4" t="s">
        <v>1638</v>
      </c>
      <c r="AT117" s="5" t="s">
        <v>1639</v>
      </c>
      <c r="AU117" s="5" t="s">
        <v>41</v>
      </c>
      <c r="AV117" s="4" t="s">
        <v>1640</v>
      </c>
      <c r="AW117" s="5" t="s">
        <v>142</v>
      </c>
      <c r="AX117" s="4" t="s">
        <v>1982</v>
      </c>
      <c r="AY117" s="5" t="s">
        <v>1983</v>
      </c>
      <c r="AZ117" s="5" t="s">
        <v>11</v>
      </c>
      <c r="BA117" s="4" t="s">
        <v>1984</v>
      </c>
      <c r="BB117" s="5" t="s">
        <v>1985</v>
      </c>
      <c r="BC117" s="4" t="s">
        <v>11154</v>
      </c>
      <c r="BD117" s="5" t="s">
        <v>11155</v>
      </c>
      <c r="BE117" s="5" t="s">
        <v>245</v>
      </c>
      <c r="BF117" s="5" t="s">
        <v>1333</v>
      </c>
      <c r="BG117" s="4" t="s">
        <v>4016</v>
      </c>
      <c r="BH117" s="5" t="s">
        <v>1343</v>
      </c>
    </row>
    <row r="118" spans="1:60" x14ac:dyDescent="0.25">
      <c r="A118">
        <f t="shared" si="7"/>
        <v>188217</v>
      </c>
      <c r="B118">
        <f t="shared" si="8"/>
        <v>3001095</v>
      </c>
      <c r="C118" s="17" t="str">
        <f t="shared" si="11"/>
        <v>CC</v>
      </c>
      <c r="D118" t="str">
        <f t="shared" si="10"/>
        <v>REGION GRAND OUEST</v>
      </c>
      <c r="E118" s="12" t="str">
        <f t="shared" si="9"/>
        <v>TERRAIN</v>
      </c>
      <c r="F118" s="4" t="s">
        <v>463</v>
      </c>
      <c r="G118" s="4" t="s">
        <v>2372</v>
      </c>
      <c r="H118" s="5">
        <v>1</v>
      </c>
      <c r="I118" s="5"/>
      <c r="J118" s="5">
        <v>2</v>
      </c>
      <c r="K118" s="5" t="s">
        <v>1345</v>
      </c>
      <c r="L118" s="5" t="s">
        <v>464</v>
      </c>
      <c r="M118" s="5" t="s">
        <v>289</v>
      </c>
      <c r="N118" s="5"/>
      <c r="O118" s="5"/>
      <c r="P118" s="5"/>
      <c r="Q118" s="5"/>
      <c r="R118" s="5"/>
      <c r="S118" s="5"/>
      <c r="T118" s="5" t="s">
        <v>60</v>
      </c>
      <c r="U118" s="6">
        <v>37865</v>
      </c>
      <c r="V118" s="5" t="s">
        <v>1773</v>
      </c>
      <c r="W118" s="4" t="s">
        <v>1329</v>
      </c>
      <c r="X118" s="5" t="s">
        <v>18</v>
      </c>
      <c r="Y118" s="5"/>
      <c r="Z118" s="5"/>
      <c r="AA118" s="4" t="s">
        <v>2373</v>
      </c>
      <c r="AB118" s="5"/>
      <c r="AC118" s="5"/>
      <c r="AD118" s="5" t="s">
        <v>1393</v>
      </c>
      <c r="AE118" s="5"/>
      <c r="AF118" s="5">
        <v>25858</v>
      </c>
      <c r="AG118" s="5">
        <v>54</v>
      </c>
      <c r="AH118" s="5">
        <v>100</v>
      </c>
      <c r="AI118" s="5" t="s">
        <v>1332</v>
      </c>
      <c r="AJ118" s="5">
        <v>37865</v>
      </c>
      <c r="AK118" s="5">
        <v>21</v>
      </c>
      <c r="AL118" s="5">
        <v>37865</v>
      </c>
      <c r="AM118" s="5" t="s">
        <v>1333</v>
      </c>
      <c r="AN118" s="5">
        <v>35500</v>
      </c>
      <c r="AO118" s="5" t="s">
        <v>2374</v>
      </c>
      <c r="AP118" s="5" t="s">
        <v>1413</v>
      </c>
      <c r="AQ118" s="4" t="s">
        <v>1414</v>
      </c>
      <c r="AR118" s="5" t="s">
        <v>19</v>
      </c>
      <c r="AS118" s="4" t="s">
        <v>1828</v>
      </c>
      <c r="AT118" s="5" t="s">
        <v>1829</v>
      </c>
      <c r="AU118" s="5" t="s">
        <v>41</v>
      </c>
      <c r="AV118" s="4" t="s">
        <v>1830</v>
      </c>
      <c r="AW118" s="5" t="s">
        <v>148</v>
      </c>
      <c r="AX118" s="4" t="s">
        <v>2375</v>
      </c>
      <c r="AY118" s="5" t="s">
        <v>2376</v>
      </c>
      <c r="AZ118" s="5" t="s">
        <v>11</v>
      </c>
      <c r="BA118" s="4" t="s">
        <v>2377</v>
      </c>
      <c r="BB118" s="5" t="s">
        <v>2378</v>
      </c>
      <c r="BC118" s="4" t="s">
        <v>2372</v>
      </c>
      <c r="BD118" s="5" t="s">
        <v>2379</v>
      </c>
      <c r="BE118" s="5" t="s">
        <v>60</v>
      </c>
      <c r="BF118" s="5" t="s">
        <v>1333</v>
      </c>
      <c r="BG118" s="4" t="s">
        <v>2380</v>
      </c>
      <c r="BH118" s="5" t="s">
        <v>1343</v>
      </c>
    </row>
    <row r="119" spans="1:60" x14ac:dyDescent="0.25">
      <c r="A119">
        <f t="shared" si="7"/>
        <v>305509</v>
      </c>
      <c r="B119">
        <f t="shared" si="8"/>
        <v>7022241</v>
      </c>
      <c r="C119" s="17" t="str">
        <f t="shared" si="11"/>
        <v>CC</v>
      </c>
      <c r="D119" t="str">
        <f t="shared" si="10"/>
        <v>REGION GRAND OUEST</v>
      </c>
      <c r="E119" s="12" t="str">
        <f t="shared" si="9"/>
        <v>TERRAIN</v>
      </c>
      <c r="F119" s="4" t="s">
        <v>1212</v>
      </c>
      <c r="G119" s="4" t="s">
        <v>2381</v>
      </c>
      <c r="H119" s="5">
        <v>1</v>
      </c>
      <c r="I119" s="5"/>
      <c r="J119" s="5">
        <v>1</v>
      </c>
      <c r="K119" s="5" t="s">
        <v>1325</v>
      </c>
      <c r="L119" s="5" t="s">
        <v>67</v>
      </c>
      <c r="M119" s="5" t="s">
        <v>1213</v>
      </c>
      <c r="N119" s="5"/>
      <c r="O119" s="5"/>
      <c r="P119" s="5"/>
      <c r="Q119" s="5"/>
      <c r="R119" s="5"/>
      <c r="S119" s="5"/>
      <c r="T119" s="5" t="s">
        <v>71</v>
      </c>
      <c r="U119" s="6">
        <v>44958</v>
      </c>
      <c r="V119" s="5" t="s">
        <v>1437</v>
      </c>
      <c r="W119" s="4" t="s">
        <v>1329</v>
      </c>
      <c r="X119" s="5" t="s">
        <v>18</v>
      </c>
      <c r="Y119" s="5" t="s">
        <v>1348</v>
      </c>
      <c r="Z119" s="5"/>
      <c r="AA119" s="4" t="s">
        <v>2382</v>
      </c>
      <c r="AB119" s="5"/>
      <c r="AC119" s="5"/>
      <c r="AD119" s="5" t="s">
        <v>1393</v>
      </c>
      <c r="AE119" s="5"/>
      <c r="AF119" s="5">
        <v>29340</v>
      </c>
      <c r="AG119" s="5">
        <v>44</v>
      </c>
      <c r="AH119" s="5">
        <v>100</v>
      </c>
      <c r="AI119" s="5" t="s">
        <v>1332</v>
      </c>
      <c r="AJ119" s="5">
        <v>44958</v>
      </c>
      <c r="AK119" s="5">
        <v>1</v>
      </c>
      <c r="AL119" s="5">
        <v>44958</v>
      </c>
      <c r="AM119" s="5" t="s">
        <v>1333</v>
      </c>
      <c r="AN119" s="5">
        <v>44450</v>
      </c>
      <c r="AO119" s="5" t="s">
        <v>2383</v>
      </c>
      <c r="AP119" s="5" t="s">
        <v>1413</v>
      </c>
      <c r="AQ119" s="4" t="s">
        <v>1414</v>
      </c>
      <c r="AR119" s="5" t="s">
        <v>19</v>
      </c>
      <c r="AS119" s="4" t="s">
        <v>1549</v>
      </c>
      <c r="AT119" s="5" t="s">
        <v>1550</v>
      </c>
      <c r="AU119" s="5" t="s">
        <v>41</v>
      </c>
      <c r="AV119" s="4" t="s">
        <v>1551</v>
      </c>
      <c r="AW119" s="5" t="s">
        <v>135</v>
      </c>
      <c r="AX119" s="4" t="s">
        <v>1552</v>
      </c>
      <c r="AY119" s="5" t="s">
        <v>1553</v>
      </c>
      <c r="AZ119" s="5" t="s">
        <v>11</v>
      </c>
      <c r="BA119" s="4" t="s">
        <v>1554</v>
      </c>
      <c r="BB119" s="5" t="s">
        <v>1555</v>
      </c>
      <c r="BC119" s="4" t="s">
        <v>2381</v>
      </c>
      <c r="BD119" s="5" t="s">
        <v>2384</v>
      </c>
      <c r="BE119" s="5" t="s">
        <v>71</v>
      </c>
      <c r="BF119" s="5" t="s">
        <v>1333</v>
      </c>
      <c r="BG119" s="4" t="s">
        <v>2385</v>
      </c>
      <c r="BH119" s="5" t="s">
        <v>1343</v>
      </c>
    </row>
    <row r="120" spans="1:60" x14ac:dyDescent="0.25">
      <c r="A120">
        <f t="shared" si="7"/>
        <v>171589</v>
      </c>
      <c r="B120">
        <f t="shared" si="8"/>
        <v>6015357</v>
      </c>
      <c r="C120" s="17" t="str">
        <f t="shared" si="11"/>
        <v>ASSISTANTE</v>
      </c>
      <c r="D120" t="str">
        <f t="shared" si="10"/>
        <v>REGION GRAND SUD</v>
      </c>
      <c r="E120" s="12" t="str">
        <f t="shared" si="9"/>
        <v>TERRAIN</v>
      </c>
      <c r="F120" s="4" t="s">
        <v>2386</v>
      </c>
      <c r="G120" s="4" t="s">
        <v>2387</v>
      </c>
      <c r="H120" s="5">
        <v>1</v>
      </c>
      <c r="I120" s="5"/>
      <c r="J120" s="5">
        <v>2</v>
      </c>
      <c r="K120" s="5" t="s">
        <v>1345</v>
      </c>
      <c r="L120" s="5" t="s">
        <v>2388</v>
      </c>
      <c r="M120" s="5" t="s">
        <v>2389</v>
      </c>
      <c r="N120" s="5"/>
      <c r="O120" s="6"/>
      <c r="P120" s="5"/>
      <c r="Q120" s="5"/>
      <c r="R120" s="5"/>
      <c r="S120" s="5"/>
      <c r="T120" s="5" t="s">
        <v>1469</v>
      </c>
      <c r="U120" s="6">
        <v>35310</v>
      </c>
      <c r="V120" s="4" t="s">
        <v>1470</v>
      </c>
      <c r="W120" s="4" t="s">
        <v>1392</v>
      </c>
      <c r="X120" s="5" t="s">
        <v>1471</v>
      </c>
      <c r="Y120" s="5"/>
      <c r="Z120" s="5"/>
      <c r="AA120" s="4"/>
      <c r="AB120" s="5"/>
      <c r="AC120" s="5"/>
      <c r="AD120" s="5">
        <v>4</v>
      </c>
      <c r="AE120" s="5"/>
      <c r="AF120" s="6">
        <v>24520</v>
      </c>
      <c r="AG120" s="5">
        <v>57</v>
      </c>
      <c r="AH120" s="5">
        <v>100</v>
      </c>
      <c r="AI120" s="5" t="s">
        <v>1332</v>
      </c>
      <c r="AJ120" s="6">
        <v>34253</v>
      </c>
      <c r="AK120" s="5">
        <v>31</v>
      </c>
      <c r="AL120" s="6">
        <v>34253</v>
      </c>
      <c r="AM120" s="5"/>
      <c r="AN120" s="5">
        <v>6330</v>
      </c>
      <c r="AO120" s="5" t="s">
        <v>2390</v>
      </c>
      <c r="AP120" s="5" t="s">
        <v>1335</v>
      </c>
      <c r="AQ120" s="4" t="s">
        <v>1336</v>
      </c>
      <c r="AR120" s="5" t="s">
        <v>12476</v>
      </c>
      <c r="AS120" s="4" t="s">
        <v>1745</v>
      </c>
      <c r="AT120" s="5" t="s">
        <v>1746</v>
      </c>
      <c r="AU120" s="5" t="s">
        <v>41</v>
      </c>
      <c r="AV120" s="4" t="s">
        <v>1747</v>
      </c>
      <c r="AW120" s="5" t="s">
        <v>52</v>
      </c>
      <c r="AX120" s="4"/>
      <c r="AY120" s="5"/>
      <c r="AZ120" s="5"/>
      <c r="BA120" s="4"/>
      <c r="BB120" s="5"/>
      <c r="BC120" s="4"/>
      <c r="BD120" s="5"/>
      <c r="BE120" s="5"/>
      <c r="BF120" s="5"/>
      <c r="BG120" s="4"/>
      <c r="BH120" s="5"/>
    </row>
    <row r="121" spans="1:60" x14ac:dyDescent="0.25">
      <c r="A121">
        <f t="shared" si="7"/>
        <v>305984</v>
      </c>
      <c r="B121">
        <f t="shared" si="8"/>
        <v>7023598</v>
      </c>
      <c r="C121" s="17" t="str">
        <f t="shared" si="11"/>
        <v>CC</v>
      </c>
      <c r="D121" t="str">
        <f t="shared" si="10"/>
        <v>REGION ILE DE FRANCE NORD</v>
      </c>
      <c r="E121" s="12" t="str">
        <f t="shared" si="9"/>
        <v>TERRAIN</v>
      </c>
      <c r="F121" s="4" t="s">
        <v>2391</v>
      </c>
      <c r="G121" s="4" t="s">
        <v>2392</v>
      </c>
      <c r="H121" s="5">
        <v>1</v>
      </c>
      <c r="I121" s="5"/>
      <c r="J121" s="5">
        <v>1</v>
      </c>
      <c r="K121" s="5" t="s">
        <v>1325</v>
      </c>
      <c r="L121" s="5" t="s">
        <v>2393</v>
      </c>
      <c r="M121" s="5" t="s">
        <v>2394</v>
      </c>
      <c r="N121" s="5"/>
      <c r="O121" s="5"/>
      <c r="P121" s="5"/>
      <c r="Q121" s="5"/>
      <c r="R121" s="5"/>
      <c r="S121" s="5"/>
      <c r="T121" s="5" t="s">
        <v>25</v>
      </c>
      <c r="U121" s="6">
        <v>45505</v>
      </c>
      <c r="V121" s="4" t="s">
        <v>1363</v>
      </c>
      <c r="W121" s="4" t="s">
        <v>1329</v>
      </c>
      <c r="X121" s="5" t="s">
        <v>18</v>
      </c>
      <c r="Y121" s="5"/>
      <c r="Z121" s="5"/>
      <c r="AA121" s="4" t="s">
        <v>2395</v>
      </c>
      <c r="AB121" s="5"/>
      <c r="AC121" s="5"/>
      <c r="AD121" s="5" t="s">
        <v>1331</v>
      </c>
      <c r="AE121" s="5"/>
      <c r="AF121" s="6">
        <v>35732</v>
      </c>
      <c r="AG121" s="5">
        <v>27</v>
      </c>
      <c r="AH121" s="5">
        <v>100</v>
      </c>
      <c r="AI121" s="5" t="s">
        <v>1332</v>
      </c>
      <c r="AJ121" s="6">
        <v>45383</v>
      </c>
      <c r="AK121" s="5">
        <v>0</v>
      </c>
      <c r="AL121" s="6">
        <v>45383</v>
      </c>
      <c r="AM121" s="5" t="s">
        <v>1333</v>
      </c>
      <c r="AN121" s="5">
        <v>93400</v>
      </c>
      <c r="AO121" s="5" t="s">
        <v>12490</v>
      </c>
      <c r="AP121" s="5" t="s">
        <v>12477</v>
      </c>
      <c r="AQ121" s="4" t="s">
        <v>1351</v>
      </c>
      <c r="AR121" s="5" t="s">
        <v>12478</v>
      </c>
      <c r="AS121" s="4" t="s">
        <v>1352</v>
      </c>
      <c r="AT121" s="5" t="s">
        <v>1353</v>
      </c>
      <c r="AU121" s="5" t="s">
        <v>41</v>
      </c>
      <c r="AV121" s="4" t="s">
        <v>1354</v>
      </c>
      <c r="AW121" s="5" t="s">
        <v>17</v>
      </c>
      <c r="AX121" s="4" t="s">
        <v>1355</v>
      </c>
      <c r="AY121" s="5" t="s">
        <v>1356</v>
      </c>
      <c r="AZ121" s="5" t="s">
        <v>11</v>
      </c>
      <c r="BA121" s="4" t="s">
        <v>1358</v>
      </c>
      <c r="BB121" s="5" t="s">
        <v>1359</v>
      </c>
      <c r="BC121" s="4" t="s">
        <v>2392</v>
      </c>
      <c r="BD121" s="5" t="s">
        <v>2397</v>
      </c>
      <c r="BE121" s="5" t="s">
        <v>25</v>
      </c>
      <c r="BF121" s="5" t="s">
        <v>1333</v>
      </c>
      <c r="BG121" s="4" t="s">
        <v>2398</v>
      </c>
      <c r="BH121" s="5" t="s">
        <v>1343</v>
      </c>
    </row>
    <row r="122" spans="1:60" x14ac:dyDescent="0.25">
      <c r="A122">
        <f t="shared" si="7"/>
        <v>303755</v>
      </c>
      <c r="B122">
        <f t="shared" si="8"/>
        <v>3102027</v>
      </c>
      <c r="C122" s="17" t="str">
        <f t="shared" si="11"/>
        <v>CC</v>
      </c>
      <c r="D122" t="str">
        <f t="shared" si="10"/>
        <v>REGION GRAND OUEST</v>
      </c>
      <c r="E122" s="12" t="str">
        <f t="shared" si="9"/>
        <v>TERRAIN</v>
      </c>
      <c r="F122" s="4" t="s">
        <v>2399</v>
      </c>
      <c r="G122" s="4" t="s">
        <v>2400</v>
      </c>
      <c r="H122" s="5">
        <v>1</v>
      </c>
      <c r="I122" s="5"/>
      <c r="J122" s="5">
        <v>1</v>
      </c>
      <c r="K122" s="5" t="s">
        <v>1325</v>
      </c>
      <c r="L122" s="5" t="s">
        <v>460</v>
      </c>
      <c r="M122" s="5" t="s">
        <v>2394</v>
      </c>
      <c r="N122" s="5" t="s">
        <v>25</v>
      </c>
      <c r="O122" s="5">
        <v>45597</v>
      </c>
      <c r="P122" s="5"/>
      <c r="Q122" s="5" t="s">
        <v>1346</v>
      </c>
      <c r="R122" s="5">
        <v>5</v>
      </c>
      <c r="S122" s="5" t="s">
        <v>18</v>
      </c>
      <c r="T122" s="5" t="s">
        <v>71</v>
      </c>
      <c r="U122" s="6">
        <v>45627</v>
      </c>
      <c r="V122" s="4" t="s">
        <v>1437</v>
      </c>
      <c r="W122" s="4" t="s">
        <v>1329</v>
      </c>
      <c r="X122" s="5" t="s">
        <v>18</v>
      </c>
      <c r="Y122" s="5" t="s">
        <v>1348</v>
      </c>
      <c r="Z122" s="5"/>
      <c r="AA122" s="4" t="s">
        <v>2402</v>
      </c>
      <c r="AB122" s="5" t="s">
        <v>1393</v>
      </c>
      <c r="AC122" s="5"/>
      <c r="AD122" s="5" t="s">
        <v>1393</v>
      </c>
      <c r="AE122" s="5"/>
      <c r="AF122" s="6">
        <v>29512</v>
      </c>
      <c r="AG122" s="5">
        <v>44</v>
      </c>
      <c r="AH122" s="5">
        <v>100</v>
      </c>
      <c r="AI122" s="5" t="s">
        <v>1332</v>
      </c>
      <c r="AJ122" s="6">
        <v>43101</v>
      </c>
      <c r="AK122" s="5">
        <v>6</v>
      </c>
      <c r="AL122" s="6">
        <v>43101</v>
      </c>
      <c r="AM122" s="5" t="s">
        <v>1333</v>
      </c>
      <c r="AN122" s="5">
        <v>14860</v>
      </c>
      <c r="AO122" s="5" t="s">
        <v>2403</v>
      </c>
      <c r="AP122" s="5" t="s">
        <v>1413</v>
      </c>
      <c r="AQ122" s="4" t="s">
        <v>1414</v>
      </c>
      <c r="AR122" s="5" t="s">
        <v>19</v>
      </c>
      <c r="AS122" s="4" t="s">
        <v>1507</v>
      </c>
      <c r="AT122" s="5" t="s">
        <v>1508</v>
      </c>
      <c r="AU122" s="5" t="s">
        <v>41</v>
      </c>
      <c r="AV122" s="4" t="s">
        <v>1509</v>
      </c>
      <c r="AW122" s="5" t="s">
        <v>375</v>
      </c>
      <c r="AX122" s="4" t="s">
        <v>2035</v>
      </c>
      <c r="AY122" s="5" t="s">
        <v>2036</v>
      </c>
      <c r="AZ122" s="5" t="s">
        <v>11</v>
      </c>
      <c r="BA122" s="4" t="s">
        <v>2037</v>
      </c>
      <c r="BB122" s="5" t="s">
        <v>2038</v>
      </c>
      <c r="BC122" s="4" t="s">
        <v>2400</v>
      </c>
      <c r="BD122" s="5" t="s">
        <v>2404</v>
      </c>
      <c r="BE122" s="5" t="s">
        <v>71</v>
      </c>
      <c r="BF122" s="5" t="s">
        <v>1333</v>
      </c>
      <c r="BG122" s="4" t="s">
        <v>2405</v>
      </c>
      <c r="BH122" s="5" t="s">
        <v>1343</v>
      </c>
    </row>
    <row r="123" spans="1:60" x14ac:dyDescent="0.25">
      <c r="A123">
        <f t="shared" ref="A123:A181" si="12">G123*1</f>
        <v>306477</v>
      </c>
      <c r="B123">
        <f t="shared" ref="B123:B181" si="13">F123*1</f>
        <v>7024425</v>
      </c>
      <c r="C123" s="17" t="str">
        <f t="shared" si="11"/>
        <v>CC</v>
      </c>
      <c r="D123" t="str">
        <f t="shared" si="10"/>
        <v>REGION GRAND OUEST</v>
      </c>
      <c r="E123" s="12" t="str">
        <f t="shared" ref="E123:E181" si="14">IF(BB123="OC FICTIVE","EN MISSION","TERRAIN")</f>
        <v>TERRAIN</v>
      </c>
      <c r="F123" s="4" t="s">
        <v>12491</v>
      </c>
      <c r="G123" s="4" t="s">
        <v>11121</v>
      </c>
      <c r="H123" s="5">
        <v>1</v>
      </c>
      <c r="I123" s="5"/>
      <c r="J123" s="5">
        <v>1</v>
      </c>
      <c r="K123" s="5" t="s">
        <v>1325</v>
      </c>
      <c r="L123" s="5" t="s">
        <v>474</v>
      </c>
      <c r="M123" s="5" t="s">
        <v>88</v>
      </c>
      <c r="N123" s="5"/>
      <c r="O123" s="5"/>
      <c r="P123" s="5"/>
      <c r="Q123" s="5"/>
      <c r="R123" s="5"/>
      <c r="S123" s="5"/>
      <c r="T123" s="5" t="s">
        <v>245</v>
      </c>
      <c r="U123" s="6">
        <v>45627</v>
      </c>
      <c r="V123" s="4" t="s">
        <v>1328</v>
      </c>
      <c r="W123" s="4" t="s">
        <v>1329</v>
      </c>
      <c r="X123" s="5" t="s">
        <v>18</v>
      </c>
      <c r="Y123" s="5"/>
      <c r="Z123" s="5"/>
      <c r="AA123" s="4" t="s">
        <v>5482</v>
      </c>
      <c r="AB123" s="5"/>
      <c r="AC123" s="5"/>
      <c r="AD123" s="5" t="s">
        <v>1331</v>
      </c>
      <c r="AE123" s="5"/>
      <c r="AF123" s="6">
        <v>34734</v>
      </c>
      <c r="AG123" s="5">
        <v>29</v>
      </c>
      <c r="AH123" s="5">
        <v>100</v>
      </c>
      <c r="AI123" s="5" t="s">
        <v>1332</v>
      </c>
      <c r="AJ123" s="6">
        <v>45627</v>
      </c>
      <c r="AK123" s="5">
        <v>0</v>
      </c>
      <c r="AL123" s="6">
        <v>45627</v>
      </c>
      <c r="AM123" s="5" t="s">
        <v>1333</v>
      </c>
      <c r="AN123" s="5">
        <v>53470</v>
      </c>
      <c r="AO123" s="5" t="s">
        <v>12492</v>
      </c>
      <c r="AP123" s="5" t="s">
        <v>1413</v>
      </c>
      <c r="AQ123" s="4" t="s">
        <v>1414</v>
      </c>
      <c r="AR123" s="5" t="s">
        <v>19</v>
      </c>
      <c r="AS123" s="4" t="s">
        <v>1507</v>
      </c>
      <c r="AT123" s="5" t="s">
        <v>1508</v>
      </c>
      <c r="AU123" s="5" t="s">
        <v>41</v>
      </c>
      <c r="AV123" s="4" t="s">
        <v>1509</v>
      </c>
      <c r="AW123" s="5" t="s">
        <v>375</v>
      </c>
      <c r="AX123" s="4" t="s">
        <v>4267</v>
      </c>
      <c r="AY123" s="5" t="s">
        <v>4268</v>
      </c>
      <c r="AZ123" s="5" t="s">
        <v>11</v>
      </c>
      <c r="BA123" s="4" t="s">
        <v>4269</v>
      </c>
      <c r="BB123" s="5" t="s">
        <v>4270</v>
      </c>
      <c r="BC123" s="4" t="s">
        <v>11121</v>
      </c>
      <c r="BD123" s="5" t="s">
        <v>11122</v>
      </c>
      <c r="BE123" s="5" t="s">
        <v>245</v>
      </c>
      <c r="BF123" s="5" t="s">
        <v>1333</v>
      </c>
      <c r="BG123" s="4" t="s">
        <v>10444</v>
      </c>
      <c r="BH123" s="5" t="s">
        <v>1343</v>
      </c>
    </row>
    <row r="124" spans="1:60" x14ac:dyDescent="0.25">
      <c r="A124">
        <f t="shared" si="12"/>
        <v>304533</v>
      </c>
      <c r="B124">
        <f t="shared" si="13"/>
        <v>3102455</v>
      </c>
      <c r="C124" s="17" t="str">
        <f t="shared" si="11"/>
        <v>CC</v>
      </c>
      <c r="D124" t="str">
        <f t="shared" si="10"/>
        <v>REGION GRAND OUEST</v>
      </c>
      <c r="E124" s="12" t="str">
        <f t="shared" si="14"/>
        <v>TERRAIN</v>
      </c>
      <c r="F124" s="4" t="s">
        <v>2406</v>
      </c>
      <c r="G124" s="4" t="s">
        <v>2407</v>
      </c>
      <c r="H124" s="5">
        <v>1</v>
      </c>
      <c r="I124" s="5"/>
      <c r="J124" s="5">
        <v>1</v>
      </c>
      <c r="K124" s="5" t="s">
        <v>1325</v>
      </c>
      <c r="L124" s="5" t="s">
        <v>473</v>
      </c>
      <c r="M124" s="5" t="s">
        <v>88</v>
      </c>
      <c r="N124" s="5" t="s">
        <v>245</v>
      </c>
      <c r="O124" s="6">
        <v>45505</v>
      </c>
      <c r="P124" s="5"/>
      <c r="Q124" s="5" t="s">
        <v>1346</v>
      </c>
      <c r="R124" s="5">
        <v>5</v>
      </c>
      <c r="S124" s="5" t="s">
        <v>18</v>
      </c>
      <c r="T124" s="5" t="s">
        <v>260</v>
      </c>
      <c r="U124" s="6">
        <v>45536</v>
      </c>
      <c r="V124" s="4" t="s">
        <v>1347</v>
      </c>
      <c r="W124" s="4" t="s">
        <v>1329</v>
      </c>
      <c r="X124" s="5" t="s">
        <v>18</v>
      </c>
      <c r="Y124" s="5" t="s">
        <v>1348</v>
      </c>
      <c r="Z124" s="5"/>
      <c r="AA124" s="4" t="s">
        <v>2408</v>
      </c>
      <c r="AB124" s="5" t="s">
        <v>1331</v>
      </c>
      <c r="AC124" s="5"/>
      <c r="AD124" s="5" t="s">
        <v>1331</v>
      </c>
      <c r="AE124" s="5"/>
      <c r="AF124" s="6">
        <v>32842</v>
      </c>
      <c r="AG124" s="5">
        <v>35</v>
      </c>
      <c r="AH124" s="5">
        <v>100</v>
      </c>
      <c r="AI124" s="5" t="s">
        <v>1332</v>
      </c>
      <c r="AJ124" s="6">
        <v>43862</v>
      </c>
      <c r="AK124" s="5">
        <v>4</v>
      </c>
      <c r="AL124" s="6">
        <v>43862</v>
      </c>
      <c r="AM124" s="5" t="s">
        <v>1333</v>
      </c>
      <c r="AN124" s="5">
        <v>17200</v>
      </c>
      <c r="AO124" s="5" t="s">
        <v>2409</v>
      </c>
      <c r="AP124" s="5" t="s">
        <v>1413</v>
      </c>
      <c r="AQ124" s="4" t="s">
        <v>1414</v>
      </c>
      <c r="AR124" s="5" t="s">
        <v>19</v>
      </c>
      <c r="AS124" s="4" t="s">
        <v>1585</v>
      </c>
      <c r="AT124" s="5" t="s">
        <v>1586</v>
      </c>
      <c r="AU124" s="5" t="s">
        <v>41</v>
      </c>
      <c r="AV124" s="4" t="s">
        <v>1587</v>
      </c>
      <c r="AW124" s="5" t="s">
        <v>340</v>
      </c>
      <c r="AX124" s="4" t="s">
        <v>2410</v>
      </c>
      <c r="AY124" s="5" t="s">
        <v>2411</v>
      </c>
      <c r="AZ124" s="5" t="s">
        <v>11</v>
      </c>
      <c r="BA124" s="4" t="s">
        <v>2412</v>
      </c>
      <c r="BB124" s="5" t="s">
        <v>2413</v>
      </c>
      <c r="BC124" s="4" t="s">
        <v>2407</v>
      </c>
      <c r="BD124" s="5" t="s">
        <v>2414</v>
      </c>
      <c r="BE124" s="5" t="s">
        <v>260</v>
      </c>
      <c r="BF124" s="5" t="s">
        <v>1333</v>
      </c>
      <c r="BG124" s="4" t="s">
        <v>2415</v>
      </c>
      <c r="BH124" s="5" t="s">
        <v>1343</v>
      </c>
    </row>
    <row r="125" spans="1:60" x14ac:dyDescent="0.25">
      <c r="A125">
        <f t="shared" si="12"/>
        <v>304031</v>
      </c>
      <c r="B125">
        <f t="shared" si="13"/>
        <v>3102184</v>
      </c>
      <c r="C125" s="17" t="str">
        <f t="shared" si="11"/>
        <v>CC</v>
      </c>
      <c r="D125" t="str">
        <f t="shared" si="10"/>
        <v>REGION GRAND OUEST</v>
      </c>
      <c r="E125" s="12" t="str">
        <f t="shared" si="14"/>
        <v>TERRAIN</v>
      </c>
      <c r="F125" s="4" t="s">
        <v>337</v>
      </c>
      <c r="G125" s="4" t="s">
        <v>2416</v>
      </c>
      <c r="H125" s="5">
        <v>1</v>
      </c>
      <c r="I125" s="5"/>
      <c r="J125" s="5">
        <v>1</v>
      </c>
      <c r="K125" s="5" t="s">
        <v>1325</v>
      </c>
      <c r="L125" s="5" t="s">
        <v>339</v>
      </c>
      <c r="M125" s="5" t="s">
        <v>338</v>
      </c>
      <c r="N125" s="5" t="s">
        <v>25</v>
      </c>
      <c r="O125" s="5">
        <v>45597</v>
      </c>
      <c r="P125" s="5"/>
      <c r="Q125" s="5" t="s">
        <v>1346</v>
      </c>
      <c r="R125" s="5">
        <v>5</v>
      </c>
      <c r="S125" s="5" t="s">
        <v>18</v>
      </c>
      <c r="T125" s="5" t="s">
        <v>71</v>
      </c>
      <c r="U125" s="6">
        <v>45627</v>
      </c>
      <c r="V125" s="4" t="s">
        <v>1437</v>
      </c>
      <c r="W125" s="4" t="s">
        <v>1329</v>
      </c>
      <c r="X125" s="5" t="s">
        <v>18</v>
      </c>
      <c r="Y125" s="5" t="s">
        <v>1348</v>
      </c>
      <c r="Z125" s="5"/>
      <c r="AA125" s="4" t="s">
        <v>2417</v>
      </c>
      <c r="AB125" s="5" t="s">
        <v>1393</v>
      </c>
      <c r="AC125" s="5"/>
      <c r="AD125" s="5" t="s">
        <v>1393</v>
      </c>
      <c r="AE125" s="5"/>
      <c r="AF125" s="6">
        <v>33142</v>
      </c>
      <c r="AG125" s="5">
        <v>34</v>
      </c>
      <c r="AH125" s="5">
        <v>100</v>
      </c>
      <c r="AI125" s="5" t="s">
        <v>1332</v>
      </c>
      <c r="AJ125" s="6">
        <v>43374</v>
      </c>
      <c r="AK125" s="5">
        <v>6</v>
      </c>
      <c r="AL125" s="6">
        <v>43374</v>
      </c>
      <c r="AM125" s="5" t="s">
        <v>1333</v>
      </c>
      <c r="AN125" s="5">
        <v>86440</v>
      </c>
      <c r="AO125" s="5" t="s">
        <v>2418</v>
      </c>
      <c r="AP125" s="5" t="s">
        <v>1413</v>
      </c>
      <c r="AQ125" s="4" t="s">
        <v>1414</v>
      </c>
      <c r="AR125" s="5" t="s">
        <v>19</v>
      </c>
      <c r="AS125" s="4" t="s">
        <v>1585</v>
      </c>
      <c r="AT125" s="5" t="s">
        <v>1586</v>
      </c>
      <c r="AU125" s="5" t="s">
        <v>41</v>
      </c>
      <c r="AV125" s="4" t="s">
        <v>1587</v>
      </c>
      <c r="AW125" s="5" t="s">
        <v>340</v>
      </c>
      <c r="AX125" s="4" t="s">
        <v>2259</v>
      </c>
      <c r="AY125" s="5" t="s">
        <v>2260</v>
      </c>
      <c r="AZ125" s="5" t="s">
        <v>11</v>
      </c>
      <c r="BA125" s="4" t="s">
        <v>2261</v>
      </c>
      <c r="BB125" s="5" t="s">
        <v>2262</v>
      </c>
      <c r="BC125" s="4" t="s">
        <v>2416</v>
      </c>
      <c r="BD125" s="5" t="s">
        <v>2419</v>
      </c>
      <c r="BE125" s="5" t="s">
        <v>71</v>
      </c>
      <c r="BF125" s="5" t="s">
        <v>1333</v>
      </c>
      <c r="BG125" s="4" t="s">
        <v>2420</v>
      </c>
      <c r="BH125" s="5" t="s">
        <v>1343</v>
      </c>
    </row>
    <row r="126" spans="1:60" x14ac:dyDescent="0.25">
      <c r="A126">
        <f t="shared" si="12"/>
        <v>301143</v>
      </c>
      <c r="B126">
        <f t="shared" si="13"/>
        <v>3100664</v>
      </c>
      <c r="C126" s="17" t="str">
        <f t="shared" si="11"/>
        <v>IMP</v>
      </c>
      <c r="D126" t="str">
        <f t="shared" si="10"/>
        <v>REGION GRAND OUEST</v>
      </c>
      <c r="E126" s="12" t="str">
        <f t="shared" si="14"/>
        <v>TERRAIN</v>
      </c>
      <c r="F126" s="4" t="s">
        <v>2421</v>
      </c>
      <c r="G126" s="4" t="s">
        <v>2259</v>
      </c>
      <c r="H126" s="5">
        <v>1</v>
      </c>
      <c r="I126" s="5"/>
      <c r="J126" s="5">
        <v>1</v>
      </c>
      <c r="K126" s="5" t="s">
        <v>1325</v>
      </c>
      <c r="L126" s="5" t="s">
        <v>212</v>
      </c>
      <c r="M126" s="5" t="s">
        <v>2422</v>
      </c>
      <c r="N126" s="5" t="s">
        <v>3</v>
      </c>
      <c r="O126" s="5" t="s">
        <v>2423</v>
      </c>
      <c r="P126" s="5"/>
      <c r="Q126" s="5" t="s">
        <v>1346</v>
      </c>
      <c r="R126" s="5">
        <v>4</v>
      </c>
      <c r="S126" s="5" t="s">
        <v>5</v>
      </c>
      <c r="T126" s="5" t="s">
        <v>11</v>
      </c>
      <c r="U126" s="6">
        <v>45292</v>
      </c>
      <c r="V126" s="4" t="s">
        <v>1605</v>
      </c>
      <c r="W126" s="4" t="s">
        <v>1606</v>
      </c>
      <c r="X126" s="5" t="s">
        <v>5</v>
      </c>
      <c r="Y126" s="5"/>
      <c r="Z126" s="5"/>
      <c r="AA126" s="5"/>
      <c r="AB126" s="5">
        <v>5</v>
      </c>
      <c r="AC126" s="5"/>
      <c r="AD126" s="5">
        <v>5</v>
      </c>
      <c r="AE126" s="5"/>
      <c r="AF126" s="6">
        <v>33190</v>
      </c>
      <c r="AG126" s="5">
        <v>34</v>
      </c>
      <c r="AH126" s="5">
        <v>100</v>
      </c>
      <c r="AI126" s="5" t="s">
        <v>1332</v>
      </c>
      <c r="AJ126" s="6">
        <v>41275</v>
      </c>
      <c r="AK126" s="5">
        <v>11</v>
      </c>
      <c r="AL126" s="6">
        <v>41275</v>
      </c>
      <c r="AM126" s="5"/>
      <c r="AN126" s="5">
        <v>79260</v>
      </c>
      <c r="AO126" s="5" t="s">
        <v>2424</v>
      </c>
      <c r="AP126" s="5" t="s">
        <v>1413</v>
      </c>
      <c r="AQ126" s="4" t="s">
        <v>1414</v>
      </c>
      <c r="AR126" s="5" t="s">
        <v>19</v>
      </c>
      <c r="AS126" s="4" t="s">
        <v>1585</v>
      </c>
      <c r="AT126" s="5" t="s">
        <v>1586</v>
      </c>
      <c r="AU126" s="5" t="s">
        <v>41</v>
      </c>
      <c r="AV126" s="4" t="s">
        <v>1587</v>
      </c>
      <c r="AW126" s="5" t="s">
        <v>340</v>
      </c>
      <c r="AX126" s="4" t="s">
        <v>2259</v>
      </c>
      <c r="AY126" s="5" t="s">
        <v>2260</v>
      </c>
      <c r="AZ126" s="5" t="s">
        <v>11</v>
      </c>
      <c r="BA126" s="4" t="s">
        <v>2261</v>
      </c>
      <c r="BB126" s="5" t="s">
        <v>2262</v>
      </c>
      <c r="BC126" s="5"/>
      <c r="BD126" s="5"/>
      <c r="BE126" s="5"/>
      <c r="BF126" s="5" t="s">
        <v>1608</v>
      </c>
      <c r="BG126" s="5"/>
      <c r="BH126" s="5"/>
    </row>
    <row r="127" spans="1:60" x14ac:dyDescent="0.25">
      <c r="A127">
        <f t="shared" si="12"/>
        <v>301915</v>
      </c>
      <c r="B127">
        <f t="shared" si="13"/>
        <v>3101068</v>
      </c>
      <c r="C127" s="17" t="str">
        <f t="shared" si="11"/>
        <v>CC</v>
      </c>
      <c r="D127" t="str">
        <f t="shared" si="10"/>
        <v>REGION ILE DE FRANCE NORD</v>
      </c>
      <c r="E127" s="12" t="str">
        <f t="shared" si="14"/>
        <v>TERRAIN</v>
      </c>
      <c r="F127" s="4" t="s">
        <v>2425</v>
      </c>
      <c r="G127" s="4" t="s">
        <v>2426</v>
      </c>
      <c r="H127" s="5">
        <v>1</v>
      </c>
      <c r="I127" s="5"/>
      <c r="J127" s="5">
        <v>2</v>
      </c>
      <c r="K127" s="5" t="s">
        <v>1345</v>
      </c>
      <c r="L127" s="5" t="s">
        <v>826</v>
      </c>
      <c r="M127" s="5" t="s">
        <v>2427</v>
      </c>
      <c r="N127" s="5"/>
      <c r="O127" s="5"/>
      <c r="P127" s="5"/>
      <c r="Q127" s="5"/>
      <c r="R127" s="5"/>
      <c r="S127" s="5"/>
      <c r="T127" s="5" t="s">
        <v>25</v>
      </c>
      <c r="U127" s="6">
        <v>41760</v>
      </c>
      <c r="V127" s="5" t="s">
        <v>1363</v>
      </c>
      <c r="W127" s="4" t="s">
        <v>1329</v>
      </c>
      <c r="X127" s="5" t="s">
        <v>18</v>
      </c>
      <c r="Y127" s="5"/>
      <c r="Z127" s="5"/>
      <c r="AA127" s="5" t="s">
        <v>2428</v>
      </c>
      <c r="AB127" s="5"/>
      <c r="AC127" s="5"/>
      <c r="AD127" s="5" t="s">
        <v>1331</v>
      </c>
      <c r="AE127" s="5"/>
      <c r="AF127" s="5">
        <v>28163</v>
      </c>
      <c r="AG127" s="5">
        <v>47</v>
      </c>
      <c r="AH127" s="5">
        <v>100</v>
      </c>
      <c r="AI127" s="5" t="s">
        <v>1332</v>
      </c>
      <c r="AJ127" s="5">
        <v>41760</v>
      </c>
      <c r="AK127" s="5">
        <v>10</v>
      </c>
      <c r="AL127" s="5">
        <v>41760</v>
      </c>
      <c r="AM127" s="5" t="s">
        <v>1333</v>
      </c>
      <c r="AN127" s="5">
        <v>95160</v>
      </c>
      <c r="AO127" s="5" t="s">
        <v>2429</v>
      </c>
      <c r="AP127" s="5" t="s">
        <v>12477</v>
      </c>
      <c r="AQ127" s="4" t="s">
        <v>1351</v>
      </c>
      <c r="AR127" s="5" t="s">
        <v>12478</v>
      </c>
      <c r="AS127" s="4" t="s">
        <v>1898</v>
      </c>
      <c r="AT127" s="5" t="s">
        <v>1899</v>
      </c>
      <c r="AU127" s="5" t="s">
        <v>41</v>
      </c>
      <c r="AV127" s="4" t="s">
        <v>1900</v>
      </c>
      <c r="AW127" s="5" t="s">
        <v>30</v>
      </c>
      <c r="AX127" s="4" t="s">
        <v>2430</v>
      </c>
      <c r="AY127" s="5" t="s">
        <v>2431</v>
      </c>
      <c r="AZ127" s="5" t="s">
        <v>11</v>
      </c>
      <c r="BA127" s="4" t="s">
        <v>2432</v>
      </c>
      <c r="BB127" s="5" t="s">
        <v>2433</v>
      </c>
      <c r="BC127" s="5" t="s">
        <v>2426</v>
      </c>
      <c r="BD127" s="5" t="s">
        <v>2434</v>
      </c>
      <c r="BE127" s="5" t="s">
        <v>25</v>
      </c>
      <c r="BF127" s="5" t="s">
        <v>1333</v>
      </c>
      <c r="BG127" s="5" t="s">
        <v>2435</v>
      </c>
      <c r="BH127" s="5" t="s">
        <v>1343</v>
      </c>
    </row>
    <row r="128" spans="1:60" x14ac:dyDescent="0.25">
      <c r="A128">
        <f t="shared" si="12"/>
        <v>303815</v>
      </c>
      <c r="B128">
        <f t="shared" si="13"/>
        <v>3102050</v>
      </c>
      <c r="C128" s="17" t="str">
        <f t="shared" si="11"/>
        <v>CC</v>
      </c>
      <c r="D128" t="str">
        <f t="shared" si="10"/>
        <v>REGION ILE DE FRANCE NORD</v>
      </c>
      <c r="E128" s="12" t="str">
        <f t="shared" si="14"/>
        <v>TERRAIN</v>
      </c>
      <c r="F128" s="4" t="s">
        <v>320</v>
      </c>
      <c r="G128" s="4" t="s">
        <v>2436</v>
      </c>
      <c r="H128" s="5">
        <v>1</v>
      </c>
      <c r="I128" s="5"/>
      <c r="J128" s="5">
        <v>1</v>
      </c>
      <c r="K128" s="5" t="s">
        <v>1325</v>
      </c>
      <c r="L128" s="5" t="s">
        <v>6</v>
      </c>
      <c r="M128" s="5" t="s">
        <v>321</v>
      </c>
      <c r="N128" s="5" t="s">
        <v>245</v>
      </c>
      <c r="O128" s="5">
        <v>43132</v>
      </c>
      <c r="P128" s="5"/>
      <c r="Q128" s="5" t="s">
        <v>1346</v>
      </c>
      <c r="R128" s="5">
        <v>5</v>
      </c>
      <c r="S128" s="5" t="s">
        <v>18</v>
      </c>
      <c r="T128" s="5" t="s">
        <v>25</v>
      </c>
      <c r="U128" s="6">
        <v>43160</v>
      </c>
      <c r="V128" s="5" t="s">
        <v>1363</v>
      </c>
      <c r="W128" s="4" t="s">
        <v>1329</v>
      </c>
      <c r="X128" s="5" t="s">
        <v>18</v>
      </c>
      <c r="Y128" s="5"/>
      <c r="Z128" s="5"/>
      <c r="AA128" s="5" t="s">
        <v>2437</v>
      </c>
      <c r="AB128" s="5" t="s">
        <v>1331</v>
      </c>
      <c r="AC128" s="5"/>
      <c r="AD128" s="5" t="s">
        <v>1331</v>
      </c>
      <c r="AE128" s="5"/>
      <c r="AF128" s="5">
        <v>27277</v>
      </c>
      <c r="AG128" s="5">
        <v>50</v>
      </c>
      <c r="AH128" s="5">
        <v>100</v>
      </c>
      <c r="AI128" s="5" t="s">
        <v>1332</v>
      </c>
      <c r="AJ128" s="5">
        <v>43160</v>
      </c>
      <c r="AK128" s="5">
        <v>6</v>
      </c>
      <c r="AL128" s="5">
        <v>43160</v>
      </c>
      <c r="AM128" s="5" t="s">
        <v>1333</v>
      </c>
      <c r="AN128" s="5">
        <v>94000</v>
      </c>
      <c r="AO128" s="5" t="s">
        <v>2438</v>
      </c>
      <c r="AP128" s="5" t="s">
        <v>12477</v>
      </c>
      <c r="AQ128" s="4" t="s">
        <v>1351</v>
      </c>
      <c r="AR128" s="5" t="s">
        <v>12478</v>
      </c>
      <c r="AS128" s="4" t="s">
        <v>1352</v>
      </c>
      <c r="AT128" s="5" t="s">
        <v>1353</v>
      </c>
      <c r="AU128" s="5" t="s">
        <v>41</v>
      </c>
      <c r="AV128" s="4" t="s">
        <v>1354</v>
      </c>
      <c r="AW128" s="5" t="s">
        <v>17</v>
      </c>
      <c r="AX128" s="4" t="s">
        <v>2439</v>
      </c>
      <c r="AY128" s="5" t="s">
        <v>2440</v>
      </c>
      <c r="AZ128" s="5" t="s">
        <v>11</v>
      </c>
      <c r="BA128" s="4" t="s">
        <v>2441</v>
      </c>
      <c r="BB128" s="5" t="s">
        <v>2442</v>
      </c>
      <c r="BC128" s="5" t="s">
        <v>2436</v>
      </c>
      <c r="BD128" s="5" t="s">
        <v>2443</v>
      </c>
      <c r="BE128" s="5" t="s">
        <v>25</v>
      </c>
      <c r="BF128" s="5" t="s">
        <v>1333</v>
      </c>
      <c r="BG128" s="4" t="s">
        <v>2444</v>
      </c>
      <c r="BH128" s="5" t="s">
        <v>1343</v>
      </c>
    </row>
    <row r="129" spans="1:60" x14ac:dyDescent="0.25">
      <c r="A129">
        <f t="shared" si="12"/>
        <v>187922</v>
      </c>
      <c r="B129">
        <f t="shared" si="13"/>
        <v>3001075</v>
      </c>
      <c r="C129" s="17" t="str">
        <f t="shared" si="11"/>
        <v>CC</v>
      </c>
      <c r="D129" t="str">
        <f t="shared" si="10"/>
        <v>REGION ILE DE FRANCE NORD</v>
      </c>
      <c r="E129" s="12" t="str">
        <f t="shared" si="14"/>
        <v>TERRAIN</v>
      </c>
      <c r="F129" s="4" t="s">
        <v>1214</v>
      </c>
      <c r="G129" s="4" t="s">
        <v>2445</v>
      </c>
      <c r="H129" s="5">
        <v>1</v>
      </c>
      <c r="I129" s="5"/>
      <c r="J129" s="5">
        <v>1</v>
      </c>
      <c r="K129" s="5" t="s">
        <v>1325</v>
      </c>
      <c r="L129" s="5" t="s">
        <v>92</v>
      </c>
      <c r="M129" s="5" t="s">
        <v>1215</v>
      </c>
      <c r="N129" s="5" t="s">
        <v>46</v>
      </c>
      <c r="O129" s="5">
        <v>45413</v>
      </c>
      <c r="P129" s="5"/>
      <c r="Q129" s="5" t="s">
        <v>1346</v>
      </c>
      <c r="R129" s="5">
        <v>5</v>
      </c>
      <c r="S129" s="5" t="s">
        <v>5</v>
      </c>
      <c r="T129" s="5" t="s">
        <v>3</v>
      </c>
      <c r="U129" s="6">
        <v>45444</v>
      </c>
      <c r="V129" s="5" t="s">
        <v>1487</v>
      </c>
      <c r="W129" s="4" t="s">
        <v>1329</v>
      </c>
      <c r="X129" s="5" t="s">
        <v>5</v>
      </c>
      <c r="Y129" s="5" t="s">
        <v>1348</v>
      </c>
      <c r="Z129" s="5"/>
      <c r="AA129" s="4" t="s">
        <v>2446</v>
      </c>
      <c r="AB129" s="5">
        <v>6</v>
      </c>
      <c r="AC129" s="5"/>
      <c r="AD129" s="5">
        <v>6</v>
      </c>
      <c r="AE129" s="5"/>
      <c r="AF129" s="5">
        <v>26731</v>
      </c>
      <c r="AG129" s="5">
        <v>51</v>
      </c>
      <c r="AH129" s="5">
        <v>100</v>
      </c>
      <c r="AI129" s="5" t="s">
        <v>1332</v>
      </c>
      <c r="AJ129" s="5">
        <v>37742</v>
      </c>
      <c r="AK129" s="5">
        <v>21</v>
      </c>
      <c r="AL129" s="5">
        <v>37742</v>
      </c>
      <c r="AM129" s="5" t="s">
        <v>1333</v>
      </c>
      <c r="AN129" s="5">
        <v>59178</v>
      </c>
      <c r="AO129" s="5" t="s">
        <v>2447</v>
      </c>
      <c r="AP129" s="5" t="s">
        <v>12477</v>
      </c>
      <c r="AQ129" s="4" t="s">
        <v>1351</v>
      </c>
      <c r="AR129" s="5" t="s">
        <v>12478</v>
      </c>
      <c r="AS129" s="4" t="s">
        <v>2022</v>
      </c>
      <c r="AT129" s="5" t="s">
        <v>2023</v>
      </c>
      <c r="AU129" s="5" t="s">
        <v>41</v>
      </c>
      <c r="AV129" s="4" t="s">
        <v>2024</v>
      </c>
      <c r="AW129" s="5" t="s">
        <v>26</v>
      </c>
      <c r="AX129" s="4" t="s">
        <v>5983</v>
      </c>
      <c r="AY129" s="5" t="s">
        <v>5986</v>
      </c>
      <c r="AZ129" s="5" t="s">
        <v>1357</v>
      </c>
      <c r="BA129" s="4" t="s">
        <v>2448</v>
      </c>
      <c r="BB129" s="5" t="s">
        <v>11111</v>
      </c>
      <c r="BC129" s="4" t="s">
        <v>2445</v>
      </c>
      <c r="BD129" s="5" t="s">
        <v>2449</v>
      </c>
      <c r="BE129" s="5" t="s">
        <v>3</v>
      </c>
      <c r="BF129" s="5" t="s">
        <v>1333</v>
      </c>
      <c r="BG129" s="4" t="s">
        <v>2450</v>
      </c>
      <c r="BH129" s="5" t="s">
        <v>1343</v>
      </c>
    </row>
    <row r="130" spans="1:60" x14ac:dyDescent="0.25">
      <c r="A130">
        <f t="shared" si="12"/>
        <v>193112</v>
      </c>
      <c r="B130">
        <f t="shared" si="13"/>
        <v>3002357</v>
      </c>
      <c r="C130" t="str">
        <f t="shared" si="11"/>
        <v>CC</v>
      </c>
      <c r="D130" t="str">
        <f t="shared" si="10"/>
        <v>POLE PILOTAGE DU RESEAU COMMERCIAL</v>
      </c>
      <c r="E130" s="12" t="str">
        <f t="shared" si="14"/>
        <v>TERRAIN</v>
      </c>
      <c r="F130" s="4" t="s">
        <v>2451</v>
      </c>
      <c r="G130" s="4" t="s">
        <v>2452</v>
      </c>
      <c r="H130" s="5">
        <v>1</v>
      </c>
      <c r="I130" s="5"/>
      <c r="J130" s="5">
        <v>1</v>
      </c>
      <c r="K130" s="5" t="s">
        <v>1325</v>
      </c>
      <c r="L130" s="5" t="s">
        <v>171</v>
      </c>
      <c r="M130" s="5" t="s">
        <v>2453</v>
      </c>
      <c r="N130" s="5" t="s">
        <v>25</v>
      </c>
      <c r="O130" s="5">
        <v>39845</v>
      </c>
      <c r="P130" s="5"/>
      <c r="Q130" s="5" t="s">
        <v>1346</v>
      </c>
      <c r="R130" s="5">
        <v>3</v>
      </c>
      <c r="S130" s="5" t="s">
        <v>18</v>
      </c>
      <c r="T130" s="5" t="s">
        <v>187</v>
      </c>
      <c r="U130" s="6">
        <v>39873</v>
      </c>
      <c r="V130" s="5" t="s">
        <v>1478</v>
      </c>
      <c r="W130" s="4" t="s">
        <v>1392</v>
      </c>
      <c r="X130" s="5" t="s">
        <v>18</v>
      </c>
      <c r="Y130" s="5"/>
      <c r="Z130" s="5"/>
      <c r="AA130" s="4"/>
      <c r="AB130" s="5" t="s">
        <v>1393</v>
      </c>
      <c r="AC130" s="5"/>
      <c r="AD130" s="5" t="s">
        <v>1393</v>
      </c>
      <c r="AE130" s="5"/>
      <c r="AF130" s="5">
        <v>23841</v>
      </c>
      <c r="AG130" s="5">
        <v>59</v>
      </c>
      <c r="AH130" s="5">
        <v>100</v>
      </c>
      <c r="AI130" s="5" t="s">
        <v>1332</v>
      </c>
      <c r="AJ130" s="5">
        <v>39873</v>
      </c>
      <c r="AK130" s="5">
        <v>15</v>
      </c>
      <c r="AL130" s="5">
        <v>39873</v>
      </c>
      <c r="AM130" s="5"/>
      <c r="AN130" s="5">
        <v>35160</v>
      </c>
      <c r="AO130" s="5" t="s">
        <v>2454</v>
      </c>
      <c r="AP130" s="5"/>
      <c r="AQ130" s="4" t="s">
        <v>1395</v>
      </c>
      <c r="AR130" s="5" t="s">
        <v>188</v>
      </c>
      <c r="AS130" s="4"/>
      <c r="AT130" s="5"/>
      <c r="AU130" s="5"/>
      <c r="AV130" s="4" t="s">
        <v>1395</v>
      </c>
      <c r="AW130" s="5" t="s">
        <v>189</v>
      </c>
      <c r="AX130" s="4"/>
      <c r="AY130" s="5"/>
      <c r="AZ130" s="5"/>
      <c r="BA130" s="4"/>
      <c r="BB130" s="5"/>
      <c r="BC130" s="5"/>
      <c r="BD130" s="5"/>
      <c r="BE130" s="5"/>
      <c r="BF130" s="5" t="s">
        <v>1717</v>
      </c>
      <c r="BG130" s="4"/>
      <c r="BH130" s="5"/>
    </row>
    <row r="131" spans="1:60" x14ac:dyDescent="0.25">
      <c r="A131">
        <f t="shared" si="12"/>
        <v>303814</v>
      </c>
      <c r="B131">
        <f t="shared" si="13"/>
        <v>3102500</v>
      </c>
      <c r="C131" s="17" t="str">
        <f t="shared" si="11"/>
        <v>IMP</v>
      </c>
      <c r="D131" t="str">
        <f t="shared" ref="D131:D194" si="15">AR131</f>
        <v>REGION GRAND SUD</v>
      </c>
      <c r="E131" s="12" t="str">
        <f t="shared" si="14"/>
        <v>TERRAIN</v>
      </c>
      <c r="F131" s="4" t="s">
        <v>2455</v>
      </c>
      <c r="G131" s="4" t="s">
        <v>1618</v>
      </c>
      <c r="H131" s="5">
        <v>1</v>
      </c>
      <c r="I131" s="5"/>
      <c r="J131" s="5">
        <v>1</v>
      </c>
      <c r="K131" s="5" t="s">
        <v>1325</v>
      </c>
      <c r="L131" s="5" t="s">
        <v>2456</v>
      </c>
      <c r="M131" s="5" t="s">
        <v>2457</v>
      </c>
      <c r="N131" s="5" t="s">
        <v>3</v>
      </c>
      <c r="O131" s="5" t="s">
        <v>2423</v>
      </c>
      <c r="P131" s="5"/>
      <c r="Q131" s="5" t="s">
        <v>1346</v>
      </c>
      <c r="R131" s="5">
        <v>4</v>
      </c>
      <c r="S131" s="5" t="s">
        <v>5</v>
      </c>
      <c r="T131" s="5" t="s">
        <v>11</v>
      </c>
      <c r="U131" s="6">
        <v>45292</v>
      </c>
      <c r="V131" s="5" t="s">
        <v>1605</v>
      </c>
      <c r="W131" s="4" t="s">
        <v>1606</v>
      </c>
      <c r="X131" s="5" t="s">
        <v>5</v>
      </c>
      <c r="Y131" s="5"/>
      <c r="Z131" s="5"/>
      <c r="AA131" s="4"/>
      <c r="AB131" s="5">
        <v>5</v>
      </c>
      <c r="AC131" s="5"/>
      <c r="AD131" s="5">
        <v>5</v>
      </c>
      <c r="AE131" s="5"/>
      <c r="AF131" s="5">
        <v>29004</v>
      </c>
      <c r="AG131" s="5">
        <v>45</v>
      </c>
      <c r="AH131" s="5">
        <v>100</v>
      </c>
      <c r="AI131" s="5" t="s">
        <v>1332</v>
      </c>
      <c r="AJ131" s="5">
        <v>43952</v>
      </c>
      <c r="AK131" s="5">
        <v>4</v>
      </c>
      <c r="AL131" s="5">
        <v>43952</v>
      </c>
      <c r="AM131" s="5"/>
      <c r="AN131" s="5">
        <v>26600</v>
      </c>
      <c r="AO131" s="5" t="s">
        <v>2458</v>
      </c>
      <c r="AP131" s="5" t="s">
        <v>1335</v>
      </c>
      <c r="AQ131" s="4" t="s">
        <v>1336</v>
      </c>
      <c r="AR131" s="5" t="s">
        <v>12476</v>
      </c>
      <c r="AS131" s="4" t="s">
        <v>1403</v>
      </c>
      <c r="AT131" s="5" t="s">
        <v>1404</v>
      </c>
      <c r="AU131" s="5" t="s">
        <v>41</v>
      </c>
      <c r="AV131" s="4" t="s">
        <v>1405</v>
      </c>
      <c r="AW131" s="5" t="s">
        <v>61</v>
      </c>
      <c r="AX131" s="4" t="s">
        <v>1618</v>
      </c>
      <c r="AY131" s="5" t="s">
        <v>1619</v>
      </c>
      <c r="AZ131" s="5" t="s">
        <v>11</v>
      </c>
      <c r="BA131" s="4" t="s">
        <v>1620</v>
      </c>
      <c r="BB131" s="5" t="s">
        <v>1621</v>
      </c>
      <c r="BC131" s="5"/>
      <c r="BD131" s="5"/>
      <c r="BE131" s="5"/>
      <c r="BF131" s="5" t="s">
        <v>1608</v>
      </c>
      <c r="BG131" s="4"/>
      <c r="BH131" s="5"/>
    </row>
    <row r="132" spans="1:60" x14ac:dyDescent="0.25">
      <c r="A132">
        <f t="shared" si="12"/>
        <v>304163</v>
      </c>
      <c r="B132">
        <f t="shared" si="13"/>
        <v>3102248</v>
      </c>
      <c r="C132" s="17" t="str">
        <f t="shared" si="11"/>
        <v>IMP</v>
      </c>
      <c r="D132" t="str">
        <f t="shared" si="15"/>
        <v>REGION CENTRE EST</v>
      </c>
      <c r="E132" s="12" t="str">
        <f t="shared" si="14"/>
        <v>TERRAIN</v>
      </c>
      <c r="F132" s="4" t="s">
        <v>2459</v>
      </c>
      <c r="G132" s="4" t="s">
        <v>2460</v>
      </c>
      <c r="H132" s="5">
        <v>1</v>
      </c>
      <c r="I132" s="5"/>
      <c r="J132" s="5">
        <v>1</v>
      </c>
      <c r="K132" s="5" t="s">
        <v>1325</v>
      </c>
      <c r="L132" s="5" t="s">
        <v>1047</v>
      </c>
      <c r="M132" s="5" t="s">
        <v>2461</v>
      </c>
      <c r="N132" s="5" t="s">
        <v>1357</v>
      </c>
      <c r="O132" s="5">
        <v>43466</v>
      </c>
      <c r="P132" s="5"/>
      <c r="Q132" s="5" t="s">
        <v>1346</v>
      </c>
      <c r="R132" s="5">
        <v>4</v>
      </c>
      <c r="S132" s="5" t="s">
        <v>5</v>
      </c>
      <c r="T132" s="5" t="s">
        <v>11</v>
      </c>
      <c r="U132" s="6">
        <v>43497</v>
      </c>
      <c r="V132" s="5" t="s">
        <v>1605</v>
      </c>
      <c r="W132" s="4" t="s">
        <v>1606</v>
      </c>
      <c r="X132" s="5" t="s">
        <v>5</v>
      </c>
      <c r="Y132" s="5"/>
      <c r="Z132" s="5"/>
      <c r="AA132" s="4"/>
      <c r="AB132" s="5">
        <v>5</v>
      </c>
      <c r="AC132" s="5"/>
      <c r="AD132" s="5">
        <v>5</v>
      </c>
      <c r="AE132" s="5"/>
      <c r="AF132" s="5">
        <v>32403</v>
      </c>
      <c r="AG132" s="5">
        <v>36</v>
      </c>
      <c r="AH132" s="5">
        <v>100</v>
      </c>
      <c r="AI132" s="5" t="s">
        <v>1332</v>
      </c>
      <c r="AJ132" s="5">
        <v>43497</v>
      </c>
      <c r="AK132" s="5">
        <v>5</v>
      </c>
      <c r="AL132" s="5">
        <v>43497</v>
      </c>
      <c r="AM132" s="5"/>
      <c r="AN132" s="5">
        <v>57245</v>
      </c>
      <c r="AO132" s="5" t="s">
        <v>2462</v>
      </c>
      <c r="AP132" s="5" t="s">
        <v>1536</v>
      </c>
      <c r="AQ132" s="4" t="s">
        <v>12479</v>
      </c>
      <c r="AR132" s="5" t="s">
        <v>12480</v>
      </c>
      <c r="AS132" s="4" t="s">
        <v>2290</v>
      </c>
      <c r="AT132" s="5" t="s">
        <v>2291</v>
      </c>
      <c r="AU132" s="5" t="s">
        <v>41</v>
      </c>
      <c r="AV132" s="4" t="s">
        <v>2292</v>
      </c>
      <c r="AW132" s="5" t="s">
        <v>108</v>
      </c>
      <c r="AX132" s="4" t="s">
        <v>2460</v>
      </c>
      <c r="AY132" s="5" t="s">
        <v>2463</v>
      </c>
      <c r="AZ132" s="5" t="s">
        <v>11</v>
      </c>
      <c r="BA132" s="4" t="s">
        <v>2464</v>
      </c>
      <c r="BB132" s="5" t="s">
        <v>2465</v>
      </c>
      <c r="BC132" s="4"/>
      <c r="BD132" s="5"/>
      <c r="BE132" s="5"/>
      <c r="BF132" s="5" t="s">
        <v>1608</v>
      </c>
      <c r="BG132" s="4"/>
      <c r="BH132" s="5"/>
    </row>
    <row r="133" spans="1:60" x14ac:dyDescent="0.25">
      <c r="A133">
        <f t="shared" si="12"/>
        <v>304867</v>
      </c>
      <c r="B133">
        <f t="shared" si="13"/>
        <v>3102653</v>
      </c>
      <c r="C133" s="17" t="str">
        <f t="shared" si="11"/>
        <v>CC</v>
      </c>
      <c r="D133" t="str">
        <f t="shared" si="15"/>
        <v>REGION GRAND OUEST</v>
      </c>
      <c r="E133" s="12" t="str">
        <f t="shared" si="14"/>
        <v>TERRAIN</v>
      </c>
      <c r="F133" s="4" t="s">
        <v>1043</v>
      </c>
      <c r="G133" s="4" t="s">
        <v>2466</v>
      </c>
      <c r="H133" s="5">
        <v>1</v>
      </c>
      <c r="I133" s="5"/>
      <c r="J133" s="5">
        <v>1</v>
      </c>
      <c r="K133" s="5" t="s">
        <v>1325</v>
      </c>
      <c r="L133" s="5" t="s">
        <v>451</v>
      </c>
      <c r="M133" s="5" t="s">
        <v>1044</v>
      </c>
      <c r="N133" s="5"/>
      <c r="O133" s="5"/>
      <c r="P133" s="5"/>
      <c r="Q133" s="5"/>
      <c r="R133" s="5"/>
      <c r="S133" s="5"/>
      <c r="T133" s="5" t="s">
        <v>25</v>
      </c>
      <c r="U133" s="6">
        <v>44409</v>
      </c>
      <c r="V133" s="5" t="s">
        <v>1363</v>
      </c>
      <c r="W133" s="4" t="s">
        <v>1329</v>
      </c>
      <c r="X133" s="5" t="s">
        <v>18</v>
      </c>
      <c r="Y133" s="5"/>
      <c r="Z133" s="5"/>
      <c r="AA133" s="4" t="s">
        <v>1694</v>
      </c>
      <c r="AB133" s="5"/>
      <c r="AC133" s="5"/>
      <c r="AD133" s="5" t="s">
        <v>1331</v>
      </c>
      <c r="AE133" s="5"/>
      <c r="AF133" s="5">
        <v>35077</v>
      </c>
      <c r="AG133" s="5">
        <v>28</v>
      </c>
      <c r="AH133" s="5">
        <v>100</v>
      </c>
      <c r="AI133" s="5" t="s">
        <v>1332</v>
      </c>
      <c r="AJ133" s="5">
        <v>44228</v>
      </c>
      <c r="AK133" s="5">
        <v>3</v>
      </c>
      <c r="AL133" s="5">
        <v>44228</v>
      </c>
      <c r="AM133" s="5" t="s">
        <v>1333</v>
      </c>
      <c r="AN133" s="5">
        <v>56270</v>
      </c>
      <c r="AO133" s="5" t="s">
        <v>2467</v>
      </c>
      <c r="AP133" s="5" t="s">
        <v>1413</v>
      </c>
      <c r="AQ133" s="4" t="s">
        <v>1414</v>
      </c>
      <c r="AR133" s="5" t="s">
        <v>19</v>
      </c>
      <c r="AS133" s="4" t="s">
        <v>12481</v>
      </c>
      <c r="AT133" s="5" t="s">
        <v>12482</v>
      </c>
      <c r="AU133" s="5" t="s">
        <v>41</v>
      </c>
      <c r="AV133" s="4" t="s">
        <v>1683</v>
      </c>
      <c r="AW133" s="5" t="s">
        <v>330</v>
      </c>
      <c r="AX133" s="4" t="s">
        <v>1684</v>
      </c>
      <c r="AY133" s="5" t="s">
        <v>1685</v>
      </c>
      <c r="AZ133" s="5" t="s">
        <v>11</v>
      </c>
      <c r="BA133" s="4" t="s">
        <v>1686</v>
      </c>
      <c r="BB133" s="5" t="s">
        <v>1687</v>
      </c>
      <c r="BC133" s="5" t="s">
        <v>2466</v>
      </c>
      <c r="BD133" s="5" t="s">
        <v>2468</v>
      </c>
      <c r="BE133" s="5" t="s">
        <v>25</v>
      </c>
      <c r="BF133" s="5" t="s">
        <v>1333</v>
      </c>
      <c r="BG133" s="4" t="s">
        <v>2469</v>
      </c>
      <c r="BH133" s="5" t="s">
        <v>1343</v>
      </c>
    </row>
    <row r="134" spans="1:60" x14ac:dyDescent="0.25">
      <c r="A134">
        <f t="shared" si="12"/>
        <v>306473</v>
      </c>
      <c r="B134">
        <f t="shared" si="13"/>
        <v>7024420</v>
      </c>
      <c r="C134" s="17" t="str">
        <f t="shared" si="11"/>
        <v>CC</v>
      </c>
      <c r="D134" t="str">
        <f t="shared" si="15"/>
        <v>REGION GRAND OUEST</v>
      </c>
      <c r="E134" s="12" t="str">
        <f t="shared" si="14"/>
        <v>TERRAIN</v>
      </c>
      <c r="F134" s="4" t="s">
        <v>12493</v>
      </c>
      <c r="G134" s="4" t="s">
        <v>11158</v>
      </c>
      <c r="H134" s="5">
        <v>1</v>
      </c>
      <c r="I134" s="5"/>
      <c r="J134" s="5">
        <v>1</v>
      </c>
      <c r="K134" s="5" t="s">
        <v>1325</v>
      </c>
      <c r="L134" s="5" t="s">
        <v>490</v>
      </c>
      <c r="M134" s="5" t="s">
        <v>12494</v>
      </c>
      <c r="N134" s="5"/>
      <c r="O134" s="5"/>
      <c r="P134" s="5"/>
      <c r="Q134" s="5"/>
      <c r="R134" s="5"/>
      <c r="S134" s="5"/>
      <c r="T134" s="5" t="s">
        <v>245</v>
      </c>
      <c r="U134" s="6">
        <v>45627</v>
      </c>
      <c r="V134" s="5" t="s">
        <v>1328</v>
      </c>
      <c r="W134" s="4" t="s">
        <v>1329</v>
      </c>
      <c r="X134" s="5" t="s">
        <v>18</v>
      </c>
      <c r="Y134" s="5"/>
      <c r="Z134" s="5"/>
      <c r="AA134" s="4" t="s">
        <v>8268</v>
      </c>
      <c r="AB134" s="5"/>
      <c r="AC134" s="5"/>
      <c r="AD134" s="5" t="s">
        <v>1331</v>
      </c>
      <c r="AE134" s="5"/>
      <c r="AF134" s="5">
        <v>29287</v>
      </c>
      <c r="AG134" s="5">
        <v>44</v>
      </c>
      <c r="AH134" s="5">
        <v>100</v>
      </c>
      <c r="AI134" s="5" t="s">
        <v>1332</v>
      </c>
      <c r="AJ134" s="5">
        <v>45627</v>
      </c>
      <c r="AK134" s="5">
        <v>0</v>
      </c>
      <c r="AL134" s="5">
        <v>45627</v>
      </c>
      <c r="AM134" s="5" t="s">
        <v>1333</v>
      </c>
      <c r="AN134" s="5">
        <v>16000</v>
      </c>
      <c r="AO134" s="5" t="s">
        <v>12495</v>
      </c>
      <c r="AP134" s="5" t="s">
        <v>1413</v>
      </c>
      <c r="AQ134" s="4" t="s">
        <v>1414</v>
      </c>
      <c r="AR134" s="5" t="s">
        <v>19</v>
      </c>
      <c r="AS134" s="4" t="s">
        <v>1585</v>
      </c>
      <c r="AT134" s="5" t="s">
        <v>1586</v>
      </c>
      <c r="AU134" s="5" t="s">
        <v>41</v>
      </c>
      <c r="AV134" s="4" t="s">
        <v>1587</v>
      </c>
      <c r="AW134" s="5" t="s">
        <v>340</v>
      </c>
      <c r="AX134" s="4" t="s">
        <v>2410</v>
      </c>
      <c r="AY134" s="5" t="s">
        <v>2411</v>
      </c>
      <c r="AZ134" s="5" t="s">
        <v>11</v>
      </c>
      <c r="BA134" s="4" t="s">
        <v>2412</v>
      </c>
      <c r="BB134" s="5" t="s">
        <v>2413</v>
      </c>
      <c r="BC134" s="4" t="s">
        <v>11158</v>
      </c>
      <c r="BD134" s="5" t="s">
        <v>11159</v>
      </c>
      <c r="BE134" s="5" t="s">
        <v>245</v>
      </c>
      <c r="BF134" s="5" t="s">
        <v>1333</v>
      </c>
      <c r="BG134" s="4" t="s">
        <v>8267</v>
      </c>
      <c r="BH134" s="5" t="s">
        <v>1343</v>
      </c>
    </row>
    <row r="135" spans="1:60" x14ac:dyDescent="0.25">
      <c r="A135">
        <f t="shared" si="12"/>
        <v>183948</v>
      </c>
      <c r="B135">
        <f t="shared" si="13"/>
        <v>3000852</v>
      </c>
      <c r="C135" t="str">
        <f t="shared" si="11"/>
        <v>CC</v>
      </c>
      <c r="D135" t="str">
        <f t="shared" si="15"/>
        <v>POLE PILOTAGE DU RESEAU COMMERCIAL</v>
      </c>
      <c r="E135" s="12" t="str">
        <f t="shared" si="14"/>
        <v>TERRAIN</v>
      </c>
      <c r="F135" s="4" t="s">
        <v>845</v>
      </c>
      <c r="G135" s="4" t="s">
        <v>2470</v>
      </c>
      <c r="H135" s="5">
        <v>1</v>
      </c>
      <c r="I135" s="5"/>
      <c r="J135" s="5">
        <v>1</v>
      </c>
      <c r="K135" s="5" t="s">
        <v>1325</v>
      </c>
      <c r="L135" s="5" t="s">
        <v>847</v>
      </c>
      <c r="M135" s="5" t="s">
        <v>846</v>
      </c>
      <c r="N135" s="5" t="s">
        <v>25</v>
      </c>
      <c r="O135" s="5">
        <v>36678</v>
      </c>
      <c r="P135" s="5"/>
      <c r="Q135" s="5" t="s">
        <v>1346</v>
      </c>
      <c r="R135" s="5">
        <v>3</v>
      </c>
      <c r="S135" s="5" t="s">
        <v>18</v>
      </c>
      <c r="T135" s="5" t="s">
        <v>187</v>
      </c>
      <c r="U135" s="6">
        <v>36708</v>
      </c>
      <c r="V135" s="5" t="s">
        <v>1478</v>
      </c>
      <c r="W135" s="4" t="s">
        <v>1392</v>
      </c>
      <c r="X135" s="5" t="s">
        <v>18</v>
      </c>
      <c r="Y135" s="5"/>
      <c r="Z135" s="5"/>
      <c r="AA135" s="4"/>
      <c r="AB135" s="5" t="s">
        <v>1331</v>
      </c>
      <c r="AC135" s="5"/>
      <c r="AD135" s="5" t="s">
        <v>1331</v>
      </c>
      <c r="AE135" s="5"/>
      <c r="AF135" s="5">
        <v>23086</v>
      </c>
      <c r="AG135" s="5">
        <v>61</v>
      </c>
      <c r="AH135" s="5">
        <v>100</v>
      </c>
      <c r="AI135" s="5" t="s">
        <v>1332</v>
      </c>
      <c r="AJ135" s="5">
        <v>36708</v>
      </c>
      <c r="AK135" s="5">
        <v>24</v>
      </c>
      <c r="AL135" s="5">
        <v>36708</v>
      </c>
      <c r="AM135" s="5"/>
      <c r="AN135" s="5">
        <v>38000</v>
      </c>
      <c r="AO135" s="5" t="s">
        <v>2471</v>
      </c>
      <c r="AP135" s="5"/>
      <c r="AQ135" s="4" t="s">
        <v>1395</v>
      </c>
      <c r="AR135" s="5" t="s">
        <v>188</v>
      </c>
      <c r="AS135" s="4"/>
      <c r="AT135" s="5"/>
      <c r="AU135" s="5"/>
      <c r="AV135" s="4" t="s">
        <v>1395</v>
      </c>
      <c r="AW135" s="5" t="s">
        <v>189</v>
      </c>
      <c r="AX135" s="4"/>
      <c r="AY135" s="5"/>
      <c r="AZ135" s="5"/>
      <c r="BA135" s="4"/>
      <c r="BB135" s="5"/>
      <c r="BC135" s="4"/>
      <c r="BD135" s="5"/>
      <c r="BE135" s="5"/>
      <c r="BF135" s="5" t="s">
        <v>1717</v>
      </c>
      <c r="BG135" s="4"/>
      <c r="BH135" s="5"/>
    </row>
    <row r="136" spans="1:60" x14ac:dyDescent="0.25">
      <c r="A136">
        <f t="shared" si="12"/>
        <v>306373</v>
      </c>
      <c r="B136">
        <f t="shared" si="13"/>
        <v>7024286</v>
      </c>
      <c r="C136" s="17" t="str">
        <f t="shared" si="11"/>
        <v>CC</v>
      </c>
      <c r="D136" t="str">
        <f t="shared" si="15"/>
        <v>REGION GRAND OUEST</v>
      </c>
      <c r="E136" s="12" t="str">
        <f t="shared" si="14"/>
        <v>TERRAIN</v>
      </c>
      <c r="F136" s="4" t="s">
        <v>2472</v>
      </c>
      <c r="G136" s="4" t="s">
        <v>2473</v>
      </c>
      <c r="H136" s="5">
        <v>1</v>
      </c>
      <c r="I136" s="5"/>
      <c r="J136" s="5">
        <v>1</v>
      </c>
      <c r="K136" s="5" t="s">
        <v>1325</v>
      </c>
      <c r="L136" s="5" t="s">
        <v>204</v>
      </c>
      <c r="M136" s="5" t="s">
        <v>2474</v>
      </c>
      <c r="N136" s="5"/>
      <c r="O136" s="5"/>
      <c r="P136" s="5"/>
      <c r="Q136" s="5"/>
      <c r="R136" s="5"/>
      <c r="S136" s="5"/>
      <c r="T136" s="5" t="s">
        <v>245</v>
      </c>
      <c r="U136" s="6">
        <v>45566</v>
      </c>
      <c r="V136" s="5" t="s">
        <v>1328</v>
      </c>
      <c r="W136" s="4" t="s">
        <v>1329</v>
      </c>
      <c r="X136" s="5" t="s">
        <v>18</v>
      </c>
      <c r="Y136" s="5"/>
      <c r="Z136" s="5"/>
      <c r="AA136" s="4" t="s">
        <v>2475</v>
      </c>
      <c r="AB136" s="5"/>
      <c r="AC136" s="5"/>
      <c r="AD136" s="5" t="s">
        <v>1331</v>
      </c>
      <c r="AE136" s="5"/>
      <c r="AF136" s="5">
        <v>29376</v>
      </c>
      <c r="AG136" s="5">
        <v>44</v>
      </c>
      <c r="AH136" s="5">
        <v>100</v>
      </c>
      <c r="AI136" s="5" t="s">
        <v>1332</v>
      </c>
      <c r="AJ136" s="5">
        <v>45566</v>
      </c>
      <c r="AK136" s="5">
        <v>0</v>
      </c>
      <c r="AL136" s="5">
        <v>45566</v>
      </c>
      <c r="AM136" s="5" t="s">
        <v>1333</v>
      </c>
      <c r="AN136" s="5">
        <v>35450</v>
      </c>
      <c r="AO136" s="5" t="s">
        <v>2476</v>
      </c>
      <c r="AP136" s="5" t="s">
        <v>1413</v>
      </c>
      <c r="AQ136" s="4" t="s">
        <v>1414</v>
      </c>
      <c r="AR136" s="5" t="s">
        <v>19</v>
      </c>
      <c r="AS136" s="4" t="s">
        <v>1828</v>
      </c>
      <c r="AT136" s="5" t="s">
        <v>1829</v>
      </c>
      <c r="AU136" s="5" t="s">
        <v>41</v>
      </c>
      <c r="AV136" s="4" t="s">
        <v>1830</v>
      </c>
      <c r="AW136" s="5" t="s">
        <v>148</v>
      </c>
      <c r="AX136" s="4" t="s">
        <v>2375</v>
      </c>
      <c r="AY136" s="5" t="s">
        <v>2376</v>
      </c>
      <c r="AZ136" s="5" t="s">
        <v>11</v>
      </c>
      <c r="BA136" s="4" t="s">
        <v>2377</v>
      </c>
      <c r="BB136" s="5" t="s">
        <v>2378</v>
      </c>
      <c r="BC136" s="4" t="s">
        <v>2473</v>
      </c>
      <c r="BD136" s="5" t="s">
        <v>2477</v>
      </c>
      <c r="BE136" s="5" t="s">
        <v>245</v>
      </c>
      <c r="BF136" s="5" t="s">
        <v>1333</v>
      </c>
      <c r="BG136" s="4" t="s">
        <v>2478</v>
      </c>
      <c r="BH136" s="5" t="s">
        <v>1343</v>
      </c>
    </row>
    <row r="137" spans="1:60" x14ac:dyDescent="0.25">
      <c r="A137">
        <f t="shared" si="12"/>
        <v>192661</v>
      </c>
      <c r="B137">
        <f t="shared" si="13"/>
        <v>3001872</v>
      </c>
      <c r="C137" t="str">
        <f t="shared" si="11"/>
        <v>CC</v>
      </c>
      <c r="D137" t="str">
        <f t="shared" si="15"/>
        <v>SUPPORT COMMERCIAL</v>
      </c>
      <c r="E137" s="12" t="str">
        <f t="shared" si="14"/>
        <v>TERRAIN</v>
      </c>
      <c r="F137" s="4" t="s">
        <v>2479</v>
      </c>
      <c r="G137" s="4" t="s">
        <v>2480</v>
      </c>
      <c r="H137" s="5">
        <v>1</v>
      </c>
      <c r="I137" s="5"/>
      <c r="J137" s="5">
        <v>1</v>
      </c>
      <c r="K137" s="5" t="s">
        <v>1325</v>
      </c>
      <c r="L137" s="5" t="s">
        <v>92</v>
      </c>
      <c r="M137" s="5" t="s">
        <v>2481</v>
      </c>
      <c r="N137" s="5"/>
      <c r="O137" s="5"/>
      <c r="P137" s="5"/>
      <c r="Q137" s="5"/>
      <c r="R137" s="5"/>
      <c r="S137" s="5"/>
      <c r="T137" s="5" t="s">
        <v>272</v>
      </c>
      <c r="U137" s="6">
        <v>39417</v>
      </c>
      <c r="V137" s="5" t="s">
        <v>2160</v>
      </c>
      <c r="W137" s="4" t="s">
        <v>2161</v>
      </c>
      <c r="X137" s="5" t="s">
        <v>5</v>
      </c>
      <c r="Y137" s="5"/>
      <c r="Z137" s="5"/>
      <c r="AA137" s="4"/>
      <c r="AB137" s="5"/>
      <c r="AC137" s="5"/>
      <c r="AD137" s="5">
        <v>5</v>
      </c>
      <c r="AE137" s="5"/>
      <c r="AF137" s="5">
        <v>29475</v>
      </c>
      <c r="AG137" s="5">
        <v>44</v>
      </c>
      <c r="AH137" s="5">
        <v>100</v>
      </c>
      <c r="AI137" s="5" t="s">
        <v>1332</v>
      </c>
      <c r="AJ137" s="5">
        <v>39417</v>
      </c>
      <c r="AK137" s="5">
        <v>17</v>
      </c>
      <c r="AL137" s="5">
        <v>39417</v>
      </c>
      <c r="AM137" s="5"/>
      <c r="AN137" s="5">
        <v>1540</v>
      </c>
      <c r="AO137" s="5" t="s">
        <v>2482</v>
      </c>
      <c r="AP137" s="5"/>
      <c r="AQ137" s="4" t="s">
        <v>2163</v>
      </c>
      <c r="AR137" s="5" t="s">
        <v>273</v>
      </c>
      <c r="AS137" s="4"/>
      <c r="AT137" s="5"/>
      <c r="AU137" s="5"/>
      <c r="AV137" s="4"/>
      <c r="AW137" s="5"/>
      <c r="AX137" s="4"/>
      <c r="AY137" s="5"/>
      <c r="AZ137" s="5"/>
      <c r="BA137" s="4"/>
      <c r="BB137" s="5"/>
      <c r="BC137" s="5"/>
      <c r="BD137" s="5"/>
      <c r="BE137" s="5"/>
      <c r="BF137" s="5" t="s">
        <v>2164</v>
      </c>
      <c r="BG137" s="4"/>
      <c r="BH137" s="5"/>
    </row>
    <row r="138" spans="1:60" x14ac:dyDescent="0.25">
      <c r="A138">
        <f t="shared" si="12"/>
        <v>305251</v>
      </c>
      <c r="B138">
        <f t="shared" si="13"/>
        <v>7020680</v>
      </c>
      <c r="C138" s="17" t="str">
        <f t="shared" si="11"/>
        <v>CC</v>
      </c>
      <c r="D138" t="str">
        <f t="shared" si="15"/>
        <v>REGION CENTRE EST</v>
      </c>
      <c r="E138" s="12" t="str">
        <f t="shared" si="14"/>
        <v>TERRAIN</v>
      </c>
      <c r="F138" s="4" t="s">
        <v>431</v>
      </c>
      <c r="G138" s="4" t="s">
        <v>2483</v>
      </c>
      <c r="H138" s="5">
        <v>1</v>
      </c>
      <c r="I138" s="5"/>
      <c r="J138" s="5">
        <v>2</v>
      </c>
      <c r="K138" s="5" t="s">
        <v>1345</v>
      </c>
      <c r="L138" s="5" t="s">
        <v>241</v>
      </c>
      <c r="M138" s="5" t="s">
        <v>432</v>
      </c>
      <c r="N138" s="5"/>
      <c r="O138" s="5"/>
      <c r="P138" s="5"/>
      <c r="Q138" s="5"/>
      <c r="R138" s="5"/>
      <c r="S138" s="5"/>
      <c r="T138" s="5" t="s">
        <v>25</v>
      </c>
      <c r="U138" s="6">
        <v>44774</v>
      </c>
      <c r="V138" s="5" t="s">
        <v>1363</v>
      </c>
      <c r="W138" s="4" t="s">
        <v>1329</v>
      </c>
      <c r="X138" s="5" t="s">
        <v>18</v>
      </c>
      <c r="Y138" s="5"/>
      <c r="Z138" s="5"/>
      <c r="AA138" s="4" t="s">
        <v>2484</v>
      </c>
      <c r="AB138" s="5"/>
      <c r="AC138" s="5"/>
      <c r="AD138" s="5" t="s">
        <v>1331</v>
      </c>
      <c r="AE138" s="5"/>
      <c r="AF138" s="5">
        <v>32248</v>
      </c>
      <c r="AG138" s="5">
        <v>36</v>
      </c>
      <c r="AH138" s="5">
        <v>100</v>
      </c>
      <c r="AI138" s="5" t="s">
        <v>1332</v>
      </c>
      <c r="AJ138" s="5">
        <v>44593</v>
      </c>
      <c r="AK138" s="5">
        <v>2</v>
      </c>
      <c r="AL138" s="5">
        <v>44593</v>
      </c>
      <c r="AM138" s="5" t="s">
        <v>1333</v>
      </c>
      <c r="AN138" s="5">
        <v>1990</v>
      </c>
      <c r="AO138" s="5" t="s">
        <v>2485</v>
      </c>
      <c r="AP138" s="5" t="s">
        <v>1536</v>
      </c>
      <c r="AQ138" s="4" t="s">
        <v>12479</v>
      </c>
      <c r="AR138" s="5" t="s">
        <v>12480</v>
      </c>
      <c r="AS138" s="4" t="s">
        <v>2273</v>
      </c>
      <c r="AT138" s="5" t="s">
        <v>2274</v>
      </c>
      <c r="AU138" s="5" t="s">
        <v>41</v>
      </c>
      <c r="AV138" s="4" t="s">
        <v>2275</v>
      </c>
      <c r="AW138" s="5" t="s">
        <v>256</v>
      </c>
      <c r="AX138" s="4" t="s">
        <v>2486</v>
      </c>
      <c r="AY138" s="5" t="s">
        <v>2487</v>
      </c>
      <c r="AZ138" s="5" t="s">
        <v>11</v>
      </c>
      <c r="BA138" s="4" t="s">
        <v>2488</v>
      </c>
      <c r="BB138" s="5" t="s">
        <v>2489</v>
      </c>
      <c r="BC138" s="4" t="s">
        <v>2483</v>
      </c>
      <c r="BD138" s="5" t="s">
        <v>2490</v>
      </c>
      <c r="BE138" s="5" t="s">
        <v>25</v>
      </c>
      <c r="BF138" s="5" t="s">
        <v>1333</v>
      </c>
      <c r="BG138" s="4" t="s">
        <v>2491</v>
      </c>
      <c r="BH138" s="5" t="s">
        <v>1343</v>
      </c>
    </row>
    <row r="139" spans="1:60" x14ac:dyDescent="0.25">
      <c r="A139">
        <f t="shared" si="12"/>
        <v>306249</v>
      </c>
      <c r="B139">
        <f t="shared" si="13"/>
        <v>7024127</v>
      </c>
      <c r="C139" s="17" t="str">
        <f t="shared" si="11"/>
        <v>RR</v>
      </c>
      <c r="D139" t="str">
        <f t="shared" si="15"/>
        <v>REGION ILE DE FRANCE NORD</v>
      </c>
      <c r="E139" s="12" t="str">
        <f t="shared" si="14"/>
        <v>TERRAIN</v>
      </c>
      <c r="F139" s="4" t="s">
        <v>2492</v>
      </c>
      <c r="G139" s="4" t="s">
        <v>2493</v>
      </c>
      <c r="H139" s="5">
        <v>1</v>
      </c>
      <c r="I139" s="5"/>
      <c r="J139" s="5">
        <v>2</v>
      </c>
      <c r="K139" s="5" t="s">
        <v>1345</v>
      </c>
      <c r="L139" s="5" t="s">
        <v>106</v>
      </c>
      <c r="M139" s="5" t="s">
        <v>2494</v>
      </c>
      <c r="N139" s="5"/>
      <c r="O139" s="5"/>
      <c r="P139" s="5"/>
      <c r="Q139" s="5"/>
      <c r="R139" s="5"/>
      <c r="S139" s="5"/>
      <c r="T139" s="5" t="s">
        <v>3345</v>
      </c>
      <c r="U139" s="6">
        <v>45627</v>
      </c>
      <c r="V139" s="5" t="s">
        <v>3346</v>
      </c>
      <c r="W139" s="4" t="s">
        <v>2161</v>
      </c>
      <c r="X139" s="5" t="s">
        <v>5</v>
      </c>
      <c r="Y139" s="5"/>
      <c r="Z139" s="5"/>
      <c r="AA139" s="4"/>
      <c r="AB139" s="5"/>
      <c r="AC139" s="5"/>
      <c r="AD139" s="5">
        <v>7</v>
      </c>
      <c r="AE139" s="5"/>
      <c r="AF139" s="5">
        <v>28056</v>
      </c>
      <c r="AG139" s="5">
        <v>48</v>
      </c>
      <c r="AH139" s="5">
        <v>100</v>
      </c>
      <c r="AI139" s="5" t="s">
        <v>1332</v>
      </c>
      <c r="AJ139" s="5">
        <v>45536</v>
      </c>
      <c r="AK139" s="5">
        <v>0</v>
      </c>
      <c r="AL139" s="5">
        <v>45536</v>
      </c>
      <c r="AM139" s="5"/>
      <c r="AN139" s="5">
        <v>95110</v>
      </c>
      <c r="AO139" s="5" t="s">
        <v>2496</v>
      </c>
      <c r="AP139" s="5" t="s">
        <v>12477</v>
      </c>
      <c r="AQ139" s="4" t="s">
        <v>1351</v>
      </c>
      <c r="AR139" s="5" t="s">
        <v>12478</v>
      </c>
      <c r="AS139" s="4"/>
      <c r="AT139" s="5"/>
      <c r="AU139" s="5"/>
      <c r="AV139" s="4"/>
      <c r="AW139" s="5"/>
      <c r="AX139" s="4"/>
      <c r="AY139" s="5"/>
      <c r="AZ139" s="5"/>
      <c r="BA139" s="4"/>
      <c r="BB139" s="5"/>
      <c r="BC139" s="4"/>
      <c r="BD139" s="5"/>
      <c r="BE139" s="5"/>
      <c r="BF139" s="5" t="s">
        <v>2164</v>
      </c>
      <c r="BG139" s="4"/>
      <c r="BH139" s="5"/>
    </row>
    <row r="140" spans="1:60" x14ac:dyDescent="0.25">
      <c r="A140">
        <f t="shared" si="12"/>
        <v>305574</v>
      </c>
      <c r="B140">
        <f t="shared" si="13"/>
        <v>7022475</v>
      </c>
      <c r="C140" s="17" t="str">
        <f t="shared" si="11"/>
        <v>CC</v>
      </c>
      <c r="D140" t="str">
        <f t="shared" si="15"/>
        <v>REGION GRAND SUD</v>
      </c>
      <c r="E140" s="12" t="str">
        <f t="shared" si="14"/>
        <v>TERRAIN</v>
      </c>
      <c r="F140" s="4" t="s">
        <v>619</v>
      </c>
      <c r="G140" s="4" t="s">
        <v>2497</v>
      </c>
      <c r="H140" s="5">
        <v>1</v>
      </c>
      <c r="I140" s="5"/>
      <c r="J140" s="5">
        <v>2</v>
      </c>
      <c r="K140" s="5" t="s">
        <v>1345</v>
      </c>
      <c r="L140" s="5" t="s">
        <v>621</v>
      </c>
      <c r="M140" s="5" t="s">
        <v>620</v>
      </c>
      <c r="N140" s="5"/>
      <c r="O140" s="5"/>
      <c r="P140" s="5"/>
      <c r="Q140" s="5"/>
      <c r="R140" s="5"/>
      <c r="S140" s="5"/>
      <c r="T140" s="5" t="s">
        <v>245</v>
      </c>
      <c r="U140" s="6">
        <v>45047</v>
      </c>
      <c r="V140" s="5" t="s">
        <v>1328</v>
      </c>
      <c r="W140" s="4" t="s">
        <v>1329</v>
      </c>
      <c r="X140" s="5" t="s">
        <v>18</v>
      </c>
      <c r="Y140" s="5"/>
      <c r="Z140" s="5"/>
      <c r="AA140" s="4" t="s">
        <v>2498</v>
      </c>
      <c r="AB140" s="5"/>
      <c r="AC140" s="5"/>
      <c r="AD140" s="5" t="s">
        <v>1331</v>
      </c>
      <c r="AE140" s="5"/>
      <c r="AF140" s="5">
        <v>34665</v>
      </c>
      <c r="AG140" s="5">
        <v>30</v>
      </c>
      <c r="AH140" s="5">
        <v>100</v>
      </c>
      <c r="AI140" s="5" t="s">
        <v>1332</v>
      </c>
      <c r="AJ140" s="5">
        <v>45047</v>
      </c>
      <c r="AK140" s="5">
        <v>1</v>
      </c>
      <c r="AL140" s="5">
        <v>45047</v>
      </c>
      <c r="AM140" s="5" t="s">
        <v>1333</v>
      </c>
      <c r="AN140" s="5">
        <v>31700</v>
      </c>
      <c r="AO140" s="5" t="s">
        <v>2499</v>
      </c>
      <c r="AP140" s="5" t="s">
        <v>1335</v>
      </c>
      <c r="AQ140" s="4" t="s">
        <v>1336</v>
      </c>
      <c r="AR140" s="5" t="s">
        <v>12476</v>
      </c>
      <c r="AS140" s="4" t="s">
        <v>1795</v>
      </c>
      <c r="AT140" s="5" t="s">
        <v>1796</v>
      </c>
      <c r="AU140" s="5" t="s">
        <v>41</v>
      </c>
      <c r="AV140" s="4" t="s">
        <v>1797</v>
      </c>
      <c r="AW140" s="5" t="s">
        <v>227</v>
      </c>
      <c r="AX140" s="4" t="s">
        <v>2500</v>
      </c>
      <c r="AY140" s="5" t="s">
        <v>2501</v>
      </c>
      <c r="AZ140" s="5" t="s">
        <v>11</v>
      </c>
      <c r="BA140" s="4" t="s">
        <v>2502</v>
      </c>
      <c r="BB140" s="5" t="s">
        <v>2503</v>
      </c>
      <c r="BC140" s="4" t="s">
        <v>2497</v>
      </c>
      <c r="BD140" s="5" t="s">
        <v>2504</v>
      </c>
      <c r="BE140" s="5" t="s">
        <v>245</v>
      </c>
      <c r="BF140" s="5" t="s">
        <v>1333</v>
      </c>
      <c r="BG140" s="4" t="s">
        <v>2505</v>
      </c>
      <c r="BH140" s="5" t="s">
        <v>1343</v>
      </c>
    </row>
    <row r="141" spans="1:60" x14ac:dyDescent="0.25">
      <c r="A141">
        <f t="shared" si="12"/>
        <v>305531</v>
      </c>
      <c r="B141">
        <f t="shared" si="13"/>
        <v>7022324</v>
      </c>
      <c r="C141" s="17" t="str">
        <f t="shared" si="11"/>
        <v>CC</v>
      </c>
      <c r="D141" t="str">
        <f t="shared" si="15"/>
        <v>REGION CENTRE EST</v>
      </c>
      <c r="E141" s="12" t="str">
        <f t="shared" si="14"/>
        <v>TERRAIN</v>
      </c>
      <c r="F141" s="4" t="s">
        <v>848</v>
      </c>
      <c r="G141" s="4" t="s">
        <v>2506</v>
      </c>
      <c r="H141" s="5">
        <v>1</v>
      </c>
      <c r="I141" s="5"/>
      <c r="J141" s="5">
        <v>1</v>
      </c>
      <c r="K141" s="5" t="s">
        <v>1325</v>
      </c>
      <c r="L141" s="5" t="s">
        <v>850</v>
      </c>
      <c r="M141" s="5" t="s">
        <v>849</v>
      </c>
      <c r="N141" s="5"/>
      <c r="O141" s="5"/>
      <c r="P141" s="5"/>
      <c r="Q141" s="5"/>
      <c r="R141" s="5"/>
      <c r="S141" s="5"/>
      <c r="T141" s="5" t="s">
        <v>25</v>
      </c>
      <c r="U141" s="6">
        <v>45170</v>
      </c>
      <c r="V141" s="5" t="s">
        <v>1363</v>
      </c>
      <c r="W141" s="4" t="s">
        <v>1329</v>
      </c>
      <c r="X141" s="5" t="s">
        <v>18</v>
      </c>
      <c r="Y141" s="5"/>
      <c r="Z141" s="5"/>
      <c r="AA141" s="4" t="s">
        <v>2507</v>
      </c>
      <c r="AB141" s="5"/>
      <c r="AC141" s="5"/>
      <c r="AD141" s="5" t="s">
        <v>1331</v>
      </c>
      <c r="AE141" s="5"/>
      <c r="AF141" s="5">
        <v>33954</v>
      </c>
      <c r="AG141" s="5">
        <v>31</v>
      </c>
      <c r="AH141" s="5">
        <v>100</v>
      </c>
      <c r="AI141" s="5" t="s">
        <v>1332</v>
      </c>
      <c r="AJ141" s="5">
        <v>44986</v>
      </c>
      <c r="AK141" s="5">
        <v>1</v>
      </c>
      <c r="AL141" s="5">
        <v>44986</v>
      </c>
      <c r="AM141" s="5" t="s">
        <v>1333</v>
      </c>
      <c r="AN141" s="5">
        <v>91250</v>
      </c>
      <c r="AO141" s="5" t="s">
        <v>2508</v>
      </c>
      <c r="AP141" s="5" t="s">
        <v>1536</v>
      </c>
      <c r="AQ141" s="4" t="s">
        <v>12479</v>
      </c>
      <c r="AR141" s="5" t="s">
        <v>12480</v>
      </c>
      <c r="AS141" s="4" t="s">
        <v>1376</v>
      </c>
      <c r="AT141" s="5" t="s">
        <v>1377</v>
      </c>
      <c r="AU141" s="5" t="s">
        <v>41</v>
      </c>
      <c r="AV141" s="4" t="s">
        <v>1378</v>
      </c>
      <c r="AW141" s="5" t="s">
        <v>47</v>
      </c>
      <c r="AX141" s="4" t="s">
        <v>1597</v>
      </c>
      <c r="AY141" s="5" t="s">
        <v>1598</v>
      </c>
      <c r="AZ141" s="5" t="s">
        <v>11</v>
      </c>
      <c r="BA141" s="4" t="s">
        <v>1599</v>
      </c>
      <c r="BB141" s="5" t="s">
        <v>1600</v>
      </c>
      <c r="BC141" s="5" t="s">
        <v>2506</v>
      </c>
      <c r="BD141" s="5" t="s">
        <v>2509</v>
      </c>
      <c r="BE141" s="5" t="s">
        <v>25</v>
      </c>
      <c r="BF141" s="5" t="s">
        <v>1333</v>
      </c>
      <c r="BG141" s="4" t="s">
        <v>2510</v>
      </c>
      <c r="BH141" s="5" t="s">
        <v>1343</v>
      </c>
    </row>
    <row r="142" spans="1:60" x14ac:dyDescent="0.25">
      <c r="A142">
        <f t="shared" si="12"/>
        <v>306261</v>
      </c>
      <c r="B142">
        <f t="shared" si="13"/>
        <v>7024142</v>
      </c>
      <c r="C142" s="17" t="str">
        <f t="shared" si="11"/>
        <v>CC</v>
      </c>
      <c r="D142" t="str">
        <f t="shared" si="15"/>
        <v>REGION ILE DE FRANCE NORD</v>
      </c>
      <c r="E142" s="12" t="str">
        <f t="shared" si="14"/>
        <v>TERRAIN</v>
      </c>
      <c r="F142" s="4" t="s">
        <v>2513</v>
      </c>
      <c r="G142" s="4" t="s">
        <v>2514</v>
      </c>
      <c r="H142" s="5">
        <v>1</v>
      </c>
      <c r="I142" s="5"/>
      <c r="J142" s="5">
        <v>1</v>
      </c>
      <c r="K142" s="5" t="s">
        <v>1325</v>
      </c>
      <c r="L142" s="5" t="s">
        <v>467</v>
      </c>
      <c r="M142" s="5" t="s">
        <v>2515</v>
      </c>
      <c r="N142" s="5"/>
      <c r="O142" s="5"/>
      <c r="P142" s="5"/>
      <c r="Q142" s="5"/>
      <c r="R142" s="5"/>
      <c r="S142" s="5"/>
      <c r="T142" s="5" t="s">
        <v>245</v>
      </c>
      <c r="U142" s="6">
        <v>45536</v>
      </c>
      <c r="V142" s="5" t="s">
        <v>1328</v>
      </c>
      <c r="W142" s="4" t="s">
        <v>1329</v>
      </c>
      <c r="X142" s="5" t="s">
        <v>18</v>
      </c>
      <c r="Y142" s="5"/>
      <c r="Z142" s="5"/>
      <c r="AA142" s="4" t="s">
        <v>2516</v>
      </c>
      <c r="AB142" s="5"/>
      <c r="AC142" s="5"/>
      <c r="AD142" s="5" t="s">
        <v>1331</v>
      </c>
      <c r="AE142" s="5"/>
      <c r="AF142" s="5">
        <v>26105</v>
      </c>
      <c r="AG142" s="5">
        <v>53</v>
      </c>
      <c r="AH142" s="5">
        <v>100</v>
      </c>
      <c r="AI142" s="5" t="s">
        <v>1332</v>
      </c>
      <c r="AJ142" s="5">
        <v>45536</v>
      </c>
      <c r="AK142" s="5">
        <v>0</v>
      </c>
      <c r="AL142" s="5">
        <v>45536</v>
      </c>
      <c r="AM142" s="5" t="s">
        <v>1333</v>
      </c>
      <c r="AN142" s="5">
        <v>76630</v>
      </c>
      <c r="AO142" s="5" t="s">
        <v>2517</v>
      </c>
      <c r="AP142" s="5" t="s">
        <v>12477</v>
      </c>
      <c r="AQ142" s="4" t="s">
        <v>1351</v>
      </c>
      <c r="AR142" s="5" t="s">
        <v>12478</v>
      </c>
      <c r="AS142" s="4" t="s">
        <v>1651</v>
      </c>
      <c r="AT142" s="5" t="s">
        <v>1652</v>
      </c>
      <c r="AU142" s="5" t="s">
        <v>41</v>
      </c>
      <c r="AV142" s="4" t="s">
        <v>1653</v>
      </c>
      <c r="AW142" s="5" t="s">
        <v>35</v>
      </c>
      <c r="AX142" s="4" t="s">
        <v>2518</v>
      </c>
      <c r="AY142" s="5" t="s">
        <v>2519</v>
      </c>
      <c r="AZ142" s="5" t="s">
        <v>11</v>
      </c>
      <c r="BA142" s="4" t="s">
        <v>2520</v>
      </c>
      <c r="BB142" s="5" t="s">
        <v>2521</v>
      </c>
      <c r="BC142" s="4" t="s">
        <v>2514</v>
      </c>
      <c r="BD142" s="5" t="s">
        <v>2522</v>
      </c>
      <c r="BE142" s="5" t="s">
        <v>245</v>
      </c>
      <c r="BF142" s="5" t="s">
        <v>1333</v>
      </c>
      <c r="BG142" s="4" t="s">
        <v>2523</v>
      </c>
      <c r="BH142" s="5" t="s">
        <v>1343</v>
      </c>
    </row>
    <row r="143" spans="1:60" x14ac:dyDescent="0.25">
      <c r="A143">
        <f t="shared" si="12"/>
        <v>302862</v>
      </c>
      <c r="B143">
        <f t="shared" si="13"/>
        <v>3101580</v>
      </c>
      <c r="C143" s="17" t="str">
        <f t="shared" si="11"/>
        <v>CC</v>
      </c>
      <c r="D143" t="str">
        <f t="shared" si="15"/>
        <v>REGION GRAND OUEST</v>
      </c>
      <c r="E143" s="12" t="str">
        <f t="shared" si="14"/>
        <v>TERRAIN</v>
      </c>
      <c r="F143" s="4" t="s">
        <v>2524</v>
      </c>
      <c r="G143" s="4" t="s">
        <v>2525</v>
      </c>
      <c r="H143" s="5">
        <v>1</v>
      </c>
      <c r="I143" s="5"/>
      <c r="J143" s="5">
        <v>1</v>
      </c>
      <c r="K143" s="5" t="s">
        <v>1325</v>
      </c>
      <c r="L143" s="5" t="s">
        <v>34</v>
      </c>
      <c r="M143" s="5" t="s">
        <v>2526</v>
      </c>
      <c r="N143" s="5" t="s">
        <v>245</v>
      </c>
      <c r="O143" s="5" t="s">
        <v>2527</v>
      </c>
      <c r="P143" s="5"/>
      <c r="Q143" s="5" t="s">
        <v>1346</v>
      </c>
      <c r="R143" s="5">
        <v>5</v>
      </c>
      <c r="S143" s="5" t="s">
        <v>18</v>
      </c>
      <c r="T143" s="5" t="s">
        <v>25</v>
      </c>
      <c r="U143" s="6">
        <v>42370</v>
      </c>
      <c r="V143" s="4" t="s">
        <v>1363</v>
      </c>
      <c r="W143" s="4" t="s">
        <v>1329</v>
      </c>
      <c r="X143" s="5" t="s">
        <v>18</v>
      </c>
      <c r="Y143" s="5"/>
      <c r="Z143" s="5"/>
      <c r="AA143" s="4" t="s">
        <v>2528</v>
      </c>
      <c r="AB143" s="5" t="s">
        <v>1331</v>
      </c>
      <c r="AC143" s="5"/>
      <c r="AD143" s="5" t="s">
        <v>1331</v>
      </c>
      <c r="AE143" s="5"/>
      <c r="AF143" s="6">
        <v>28504</v>
      </c>
      <c r="AG143" s="5">
        <v>46</v>
      </c>
      <c r="AH143" s="5">
        <v>100</v>
      </c>
      <c r="AI143" s="5" t="s">
        <v>1332</v>
      </c>
      <c r="AJ143" s="6">
        <v>42370</v>
      </c>
      <c r="AK143" s="5">
        <v>8</v>
      </c>
      <c r="AL143" s="6">
        <v>42370</v>
      </c>
      <c r="AM143" s="5" t="s">
        <v>1333</v>
      </c>
      <c r="AN143" s="5">
        <v>85670</v>
      </c>
      <c r="AO143" s="5" t="s">
        <v>2529</v>
      </c>
      <c r="AP143" s="5" t="s">
        <v>1413</v>
      </c>
      <c r="AQ143" s="4" t="s">
        <v>1414</v>
      </c>
      <c r="AR143" s="5" t="s">
        <v>19</v>
      </c>
      <c r="AS143" s="4" t="s">
        <v>1549</v>
      </c>
      <c r="AT143" s="5" t="s">
        <v>1550</v>
      </c>
      <c r="AU143" s="5" t="s">
        <v>41</v>
      </c>
      <c r="AV143" s="4" t="s">
        <v>1551</v>
      </c>
      <c r="AW143" s="5" t="s">
        <v>135</v>
      </c>
      <c r="AX143" s="4" t="s">
        <v>2530</v>
      </c>
      <c r="AY143" s="5" t="s">
        <v>2531</v>
      </c>
      <c r="AZ143" s="5" t="s">
        <v>11</v>
      </c>
      <c r="BA143" s="4" t="s">
        <v>2532</v>
      </c>
      <c r="BB143" s="5" t="s">
        <v>2533</v>
      </c>
      <c r="BC143" s="4" t="s">
        <v>2525</v>
      </c>
      <c r="BD143" s="5" t="s">
        <v>2534</v>
      </c>
      <c r="BE143" s="5" t="s">
        <v>25</v>
      </c>
      <c r="BF143" s="5" t="s">
        <v>1333</v>
      </c>
      <c r="BG143" s="4" t="s">
        <v>2535</v>
      </c>
      <c r="BH143" s="5" t="s">
        <v>1343</v>
      </c>
    </row>
    <row r="144" spans="1:60" x14ac:dyDescent="0.25">
      <c r="A144">
        <f t="shared" si="12"/>
        <v>305253</v>
      </c>
      <c r="B144">
        <f t="shared" si="13"/>
        <v>7020726</v>
      </c>
      <c r="C144" s="17" t="str">
        <f t="shared" si="11"/>
        <v>CC</v>
      </c>
      <c r="D144" t="str">
        <f t="shared" si="15"/>
        <v>REGION CENTRE EST</v>
      </c>
      <c r="E144" s="12" t="str">
        <f t="shared" si="14"/>
        <v>TERRAIN</v>
      </c>
      <c r="F144" s="4" t="s">
        <v>2536</v>
      </c>
      <c r="G144" s="4" t="s">
        <v>2537</v>
      </c>
      <c r="H144" s="5">
        <v>1</v>
      </c>
      <c r="I144" s="5"/>
      <c r="J144" s="5">
        <v>1</v>
      </c>
      <c r="K144" s="5" t="s">
        <v>1325</v>
      </c>
      <c r="L144" s="5" t="s">
        <v>520</v>
      </c>
      <c r="M144" s="5" t="s">
        <v>2538</v>
      </c>
      <c r="N144" s="5"/>
      <c r="O144" s="6"/>
      <c r="P144" s="5"/>
      <c r="Q144" s="5"/>
      <c r="R144" s="5"/>
      <c r="S144" s="5"/>
      <c r="T144" s="5" t="s">
        <v>260</v>
      </c>
      <c r="U144" s="6">
        <v>45627</v>
      </c>
      <c r="V144" s="4" t="s">
        <v>1347</v>
      </c>
      <c r="W144" s="4" t="s">
        <v>1329</v>
      </c>
      <c r="X144" s="5" t="s">
        <v>18</v>
      </c>
      <c r="Y144" s="5" t="s">
        <v>1348</v>
      </c>
      <c r="Z144" s="5"/>
      <c r="AA144" s="4" t="s">
        <v>2539</v>
      </c>
      <c r="AB144" s="5"/>
      <c r="AC144" s="5"/>
      <c r="AD144" s="5" t="s">
        <v>1331</v>
      </c>
      <c r="AE144" s="5"/>
      <c r="AF144" s="6">
        <v>33189</v>
      </c>
      <c r="AG144" s="5">
        <v>34</v>
      </c>
      <c r="AH144" s="5">
        <v>100</v>
      </c>
      <c r="AI144" s="5" t="s">
        <v>1332</v>
      </c>
      <c r="AJ144" s="6">
        <v>44593</v>
      </c>
      <c r="AK144" s="5">
        <v>2</v>
      </c>
      <c r="AL144" s="6">
        <v>44593</v>
      </c>
      <c r="AM144" s="5" t="s">
        <v>1333</v>
      </c>
      <c r="AN144" s="5">
        <v>38230</v>
      </c>
      <c r="AO144" s="5" t="s">
        <v>2540</v>
      </c>
      <c r="AP144" s="5" t="s">
        <v>1536</v>
      </c>
      <c r="AQ144" s="4" t="s">
        <v>12479</v>
      </c>
      <c r="AR144" s="5" t="s">
        <v>12480</v>
      </c>
      <c r="AS144" s="4" t="s">
        <v>2273</v>
      </c>
      <c r="AT144" s="5" t="s">
        <v>2274</v>
      </c>
      <c r="AU144" s="5" t="s">
        <v>41</v>
      </c>
      <c r="AV144" s="4" t="s">
        <v>2275</v>
      </c>
      <c r="AW144" s="5" t="s">
        <v>256</v>
      </c>
      <c r="AX144" s="4" t="s">
        <v>2486</v>
      </c>
      <c r="AY144" s="5" t="s">
        <v>2487</v>
      </c>
      <c r="AZ144" s="5" t="s">
        <v>11</v>
      </c>
      <c r="BA144" s="4" t="s">
        <v>2488</v>
      </c>
      <c r="BB144" s="5" t="s">
        <v>2489</v>
      </c>
      <c r="BC144" s="4" t="s">
        <v>2537</v>
      </c>
      <c r="BD144" s="5" t="s">
        <v>2541</v>
      </c>
      <c r="BE144" s="5" t="s">
        <v>260</v>
      </c>
      <c r="BF144" s="5" t="s">
        <v>1333</v>
      </c>
      <c r="BG144" s="4" t="s">
        <v>2542</v>
      </c>
      <c r="BH144" s="5" t="s">
        <v>1343</v>
      </c>
    </row>
    <row r="145" spans="1:60" x14ac:dyDescent="0.25">
      <c r="A145">
        <f t="shared" si="12"/>
        <v>304203</v>
      </c>
      <c r="B145">
        <f t="shared" si="13"/>
        <v>3102269</v>
      </c>
      <c r="C145" s="17" t="str">
        <f t="shared" si="11"/>
        <v>CC</v>
      </c>
      <c r="D145" t="str">
        <f t="shared" si="15"/>
        <v>REGION GRAND SUD</v>
      </c>
      <c r="E145" s="12" t="str">
        <f t="shared" si="14"/>
        <v>TERRAIN</v>
      </c>
      <c r="F145" s="4" t="s">
        <v>2543</v>
      </c>
      <c r="G145" s="4" t="s">
        <v>2544</v>
      </c>
      <c r="H145" s="5">
        <v>1</v>
      </c>
      <c r="I145" s="5"/>
      <c r="J145" s="5">
        <v>1</v>
      </c>
      <c r="K145" s="5" t="s">
        <v>1325</v>
      </c>
      <c r="L145" s="5" t="s">
        <v>871</v>
      </c>
      <c r="M145" s="5" t="s">
        <v>2545</v>
      </c>
      <c r="N145" s="5" t="s">
        <v>25</v>
      </c>
      <c r="O145" s="5">
        <v>44866</v>
      </c>
      <c r="P145" s="5"/>
      <c r="Q145" s="5" t="s">
        <v>1346</v>
      </c>
      <c r="R145" s="5">
        <v>5</v>
      </c>
      <c r="S145" s="5" t="s">
        <v>18</v>
      </c>
      <c r="T145" s="5" t="s">
        <v>71</v>
      </c>
      <c r="U145" s="6">
        <v>44896</v>
      </c>
      <c r="V145" s="4" t="s">
        <v>1437</v>
      </c>
      <c r="W145" s="4" t="s">
        <v>1329</v>
      </c>
      <c r="X145" s="5" t="s">
        <v>18</v>
      </c>
      <c r="Y145" s="5" t="s">
        <v>1348</v>
      </c>
      <c r="Z145" s="5"/>
      <c r="AA145" s="4" t="s">
        <v>2546</v>
      </c>
      <c r="AB145" s="5" t="s">
        <v>1393</v>
      </c>
      <c r="AC145" s="5"/>
      <c r="AD145" s="5" t="s">
        <v>1393</v>
      </c>
      <c r="AE145" s="5"/>
      <c r="AF145" s="6">
        <v>29778</v>
      </c>
      <c r="AG145" s="5">
        <v>43</v>
      </c>
      <c r="AH145" s="5">
        <v>100</v>
      </c>
      <c r="AI145" s="5" t="s">
        <v>1332</v>
      </c>
      <c r="AJ145" s="6">
        <v>43525</v>
      </c>
      <c r="AK145" s="5">
        <v>5</v>
      </c>
      <c r="AL145" s="6">
        <v>43525</v>
      </c>
      <c r="AM145" s="5" t="s">
        <v>1333</v>
      </c>
      <c r="AN145" s="5">
        <v>6740</v>
      </c>
      <c r="AO145" s="5" t="s">
        <v>2547</v>
      </c>
      <c r="AP145" s="5" t="s">
        <v>1335</v>
      </c>
      <c r="AQ145" s="4" t="s">
        <v>1336</v>
      </c>
      <c r="AR145" s="5" t="s">
        <v>12476</v>
      </c>
      <c r="AS145" s="4" t="s">
        <v>1745</v>
      </c>
      <c r="AT145" s="5" t="s">
        <v>1746</v>
      </c>
      <c r="AU145" s="5" t="s">
        <v>41</v>
      </c>
      <c r="AV145" s="4" t="s">
        <v>1747</v>
      </c>
      <c r="AW145" s="5" t="s">
        <v>52</v>
      </c>
      <c r="AX145" s="4" t="s">
        <v>1748</v>
      </c>
      <c r="AY145" s="5" t="s">
        <v>1749</v>
      </c>
      <c r="AZ145" s="5" t="s">
        <v>11</v>
      </c>
      <c r="BA145" s="4" t="s">
        <v>1750</v>
      </c>
      <c r="BB145" s="5" t="s">
        <v>1751</v>
      </c>
      <c r="BC145" s="4" t="s">
        <v>2544</v>
      </c>
      <c r="BD145" s="5" t="s">
        <v>2548</v>
      </c>
      <c r="BE145" s="5" t="s">
        <v>71</v>
      </c>
      <c r="BF145" s="5" t="s">
        <v>1333</v>
      </c>
      <c r="BG145" s="4" t="s">
        <v>2549</v>
      </c>
      <c r="BH145" s="5" t="s">
        <v>1343</v>
      </c>
    </row>
    <row r="146" spans="1:60" x14ac:dyDescent="0.25">
      <c r="A146">
        <f t="shared" si="12"/>
        <v>302621</v>
      </c>
      <c r="B146">
        <f t="shared" si="13"/>
        <v>3101439</v>
      </c>
      <c r="C146" s="17" t="str">
        <f t="shared" si="11"/>
        <v>CC</v>
      </c>
      <c r="D146" t="str">
        <f t="shared" si="15"/>
        <v>REGION CENTRE EST</v>
      </c>
      <c r="E146" s="12" t="str">
        <f t="shared" si="14"/>
        <v>TERRAIN</v>
      </c>
      <c r="F146" s="4" t="s">
        <v>267</v>
      </c>
      <c r="G146" s="4" t="s">
        <v>2550</v>
      </c>
      <c r="H146" s="5">
        <v>1</v>
      </c>
      <c r="I146" s="5"/>
      <c r="J146" s="5">
        <v>1</v>
      </c>
      <c r="K146" s="5" t="s">
        <v>1325</v>
      </c>
      <c r="L146" s="5" t="s">
        <v>269</v>
      </c>
      <c r="M146" s="5" t="s">
        <v>268</v>
      </c>
      <c r="N146" s="5" t="s">
        <v>245</v>
      </c>
      <c r="O146" s="6">
        <v>42186</v>
      </c>
      <c r="P146" s="5"/>
      <c r="Q146" s="5" t="s">
        <v>1346</v>
      </c>
      <c r="R146" s="5">
        <v>5</v>
      </c>
      <c r="S146" s="5" t="s">
        <v>18</v>
      </c>
      <c r="T146" s="5" t="s">
        <v>25</v>
      </c>
      <c r="U146" s="6">
        <v>42217</v>
      </c>
      <c r="V146" s="4" t="s">
        <v>1363</v>
      </c>
      <c r="W146" s="4" t="s">
        <v>1329</v>
      </c>
      <c r="X146" s="5" t="s">
        <v>18</v>
      </c>
      <c r="Y146" s="5"/>
      <c r="Z146" s="5"/>
      <c r="AA146" s="4" t="s">
        <v>2551</v>
      </c>
      <c r="AB146" s="5" t="s">
        <v>1331</v>
      </c>
      <c r="AC146" s="5"/>
      <c r="AD146" s="5" t="s">
        <v>1331</v>
      </c>
      <c r="AE146" s="5"/>
      <c r="AF146" s="6">
        <v>32796</v>
      </c>
      <c r="AG146" s="5">
        <v>35</v>
      </c>
      <c r="AH146" s="5">
        <v>100</v>
      </c>
      <c r="AI146" s="5" t="s">
        <v>1332</v>
      </c>
      <c r="AJ146" s="6">
        <v>42217</v>
      </c>
      <c r="AK146" s="5">
        <v>9</v>
      </c>
      <c r="AL146" s="6">
        <v>42217</v>
      </c>
      <c r="AM146" s="5" t="s">
        <v>1333</v>
      </c>
      <c r="AN146" s="5">
        <v>67990</v>
      </c>
      <c r="AO146" s="5" t="s">
        <v>2552</v>
      </c>
      <c r="AP146" s="5" t="s">
        <v>1536</v>
      </c>
      <c r="AQ146" s="4" t="s">
        <v>12479</v>
      </c>
      <c r="AR146" s="5" t="s">
        <v>12480</v>
      </c>
      <c r="AS146" s="4" t="s">
        <v>2290</v>
      </c>
      <c r="AT146" s="5" t="s">
        <v>2291</v>
      </c>
      <c r="AU146" s="5" t="s">
        <v>41</v>
      </c>
      <c r="AV146" s="4" t="s">
        <v>2292</v>
      </c>
      <c r="AW146" s="5" t="s">
        <v>108</v>
      </c>
      <c r="AX146" s="4" t="s">
        <v>2553</v>
      </c>
      <c r="AY146" s="5" t="s">
        <v>2554</v>
      </c>
      <c r="AZ146" s="5" t="s">
        <v>11</v>
      </c>
      <c r="BA146" s="4" t="s">
        <v>2555</v>
      </c>
      <c r="BB146" s="5" t="s">
        <v>2556</v>
      </c>
      <c r="BC146" s="4" t="s">
        <v>2550</v>
      </c>
      <c r="BD146" s="5" t="s">
        <v>2557</v>
      </c>
      <c r="BE146" s="5" t="s">
        <v>25</v>
      </c>
      <c r="BF146" s="5" t="s">
        <v>1333</v>
      </c>
      <c r="BG146" s="4" t="s">
        <v>2558</v>
      </c>
      <c r="BH146" s="5" t="s">
        <v>1343</v>
      </c>
    </row>
    <row r="147" spans="1:60" x14ac:dyDescent="0.25">
      <c r="A147">
        <f t="shared" si="12"/>
        <v>304662</v>
      </c>
      <c r="B147">
        <f t="shared" si="13"/>
        <v>3102507</v>
      </c>
      <c r="C147" t="str">
        <f t="shared" si="11"/>
        <v>CC</v>
      </c>
      <c r="D147" t="str">
        <f t="shared" si="15"/>
        <v>POLE PILOTAGE DU RESEAU COMMERCIAL</v>
      </c>
      <c r="E147" s="12" t="str">
        <f t="shared" si="14"/>
        <v>TERRAIN</v>
      </c>
      <c r="F147" s="4" t="s">
        <v>2559</v>
      </c>
      <c r="G147" s="4" t="s">
        <v>2560</v>
      </c>
      <c r="H147" s="5">
        <v>1</v>
      </c>
      <c r="I147" s="5"/>
      <c r="J147" s="5">
        <v>2</v>
      </c>
      <c r="K147" s="5" t="s">
        <v>1345</v>
      </c>
      <c r="L147" s="5" t="s">
        <v>2561</v>
      </c>
      <c r="M147" s="5" t="s">
        <v>2562</v>
      </c>
      <c r="N147" s="5" t="s">
        <v>349</v>
      </c>
      <c r="O147" s="6">
        <v>44866</v>
      </c>
      <c r="P147" s="5"/>
      <c r="Q147" s="5" t="s">
        <v>1346</v>
      </c>
      <c r="R147" s="5">
        <v>3</v>
      </c>
      <c r="S147" s="5" t="s">
        <v>18</v>
      </c>
      <c r="T147" s="5" t="s">
        <v>1390</v>
      </c>
      <c r="U147" s="6">
        <v>44896</v>
      </c>
      <c r="V147" s="4" t="s">
        <v>1391</v>
      </c>
      <c r="W147" s="4" t="s">
        <v>1392</v>
      </c>
      <c r="X147" s="5" t="s">
        <v>18</v>
      </c>
      <c r="Y147" s="5"/>
      <c r="Z147" s="5"/>
      <c r="AA147" s="4"/>
      <c r="AB147" s="5" t="s">
        <v>1393</v>
      </c>
      <c r="AC147" s="5"/>
      <c r="AD147" s="5" t="s">
        <v>1393</v>
      </c>
      <c r="AE147" s="5"/>
      <c r="AF147" s="6">
        <v>34444</v>
      </c>
      <c r="AG147" s="5">
        <v>30</v>
      </c>
      <c r="AH147" s="5">
        <v>100</v>
      </c>
      <c r="AI147" s="5" t="s">
        <v>1332</v>
      </c>
      <c r="AJ147" s="6">
        <v>44075</v>
      </c>
      <c r="AK147" s="5">
        <v>4</v>
      </c>
      <c r="AL147" s="6">
        <v>44075</v>
      </c>
      <c r="AM147" s="5"/>
      <c r="AN147" s="5">
        <v>49530</v>
      </c>
      <c r="AO147" s="5" t="s">
        <v>2563</v>
      </c>
      <c r="AP147" s="5"/>
      <c r="AQ147" s="4" t="s">
        <v>1395</v>
      </c>
      <c r="AR147" s="5" t="s">
        <v>188</v>
      </c>
      <c r="AS147" s="4"/>
      <c r="AT147" s="5"/>
      <c r="AU147" s="5"/>
      <c r="AV147" s="4" t="s">
        <v>1396</v>
      </c>
      <c r="AW147" s="5" t="s">
        <v>350</v>
      </c>
      <c r="AX147" s="4"/>
      <c r="AY147" s="5"/>
      <c r="AZ147" s="5"/>
      <c r="BA147" s="4"/>
      <c r="BB147" s="5"/>
      <c r="BC147" s="4"/>
      <c r="BD147" s="5"/>
      <c r="BE147" s="5"/>
      <c r="BF147" s="5" t="s">
        <v>1397</v>
      </c>
      <c r="BG147" s="4"/>
      <c r="BH147" s="5"/>
    </row>
    <row r="148" spans="1:60" x14ac:dyDescent="0.25">
      <c r="A148">
        <f t="shared" si="12"/>
        <v>304768</v>
      </c>
      <c r="B148">
        <f t="shared" si="13"/>
        <v>3102595</v>
      </c>
      <c r="C148" s="17" t="str">
        <f t="shared" si="11"/>
        <v>CC</v>
      </c>
      <c r="D148" t="str">
        <f t="shared" si="15"/>
        <v>REGION GRAND SUD</v>
      </c>
      <c r="E148" s="12" t="str">
        <f t="shared" si="14"/>
        <v>TERRAIN</v>
      </c>
      <c r="F148" s="4" t="s">
        <v>1178</v>
      </c>
      <c r="G148" s="4" t="s">
        <v>2564</v>
      </c>
      <c r="H148" s="5">
        <v>1</v>
      </c>
      <c r="I148" s="5"/>
      <c r="J148" s="5">
        <v>2</v>
      </c>
      <c r="K148" s="5" t="s">
        <v>1345</v>
      </c>
      <c r="L148" s="5" t="s">
        <v>765</v>
      </c>
      <c r="M148" s="5" t="s">
        <v>1179</v>
      </c>
      <c r="N148" s="5"/>
      <c r="O148" s="5"/>
      <c r="P148" s="5"/>
      <c r="Q148" s="5"/>
      <c r="R148" s="5"/>
      <c r="S148" s="5"/>
      <c r="T148" s="5" t="s">
        <v>25</v>
      </c>
      <c r="U148" s="6">
        <v>44348</v>
      </c>
      <c r="V148" s="4" t="s">
        <v>1363</v>
      </c>
      <c r="W148" s="4" t="s">
        <v>1329</v>
      </c>
      <c r="X148" s="5" t="s">
        <v>18</v>
      </c>
      <c r="Y148" s="5"/>
      <c r="Z148" s="5"/>
      <c r="AA148" s="4" t="s">
        <v>2565</v>
      </c>
      <c r="AB148" s="5"/>
      <c r="AC148" s="5"/>
      <c r="AD148" s="5" t="s">
        <v>1331</v>
      </c>
      <c r="AE148" s="5"/>
      <c r="AF148" s="6">
        <v>29472</v>
      </c>
      <c r="AG148" s="5">
        <v>44</v>
      </c>
      <c r="AH148" s="5">
        <v>100</v>
      </c>
      <c r="AI148" s="5" t="s">
        <v>1332</v>
      </c>
      <c r="AJ148" s="6">
        <v>44166</v>
      </c>
      <c r="AK148" s="5">
        <v>4</v>
      </c>
      <c r="AL148" s="6">
        <v>44166</v>
      </c>
      <c r="AM148" s="5" t="s">
        <v>1333</v>
      </c>
      <c r="AN148" s="5">
        <v>31840</v>
      </c>
      <c r="AO148" s="5" t="s">
        <v>2566</v>
      </c>
      <c r="AP148" s="5" t="s">
        <v>1335</v>
      </c>
      <c r="AQ148" s="4" t="s">
        <v>1336</v>
      </c>
      <c r="AR148" s="5" t="s">
        <v>12476</v>
      </c>
      <c r="AS148" s="4" t="s">
        <v>1795</v>
      </c>
      <c r="AT148" s="5" t="s">
        <v>1796</v>
      </c>
      <c r="AU148" s="5" t="s">
        <v>41</v>
      </c>
      <c r="AV148" s="4" t="s">
        <v>1797</v>
      </c>
      <c r="AW148" s="5" t="s">
        <v>227</v>
      </c>
      <c r="AX148" s="4" t="s">
        <v>2500</v>
      </c>
      <c r="AY148" s="5" t="s">
        <v>2501</v>
      </c>
      <c r="AZ148" s="5" t="s">
        <v>11</v>
      </c>
      <c r="BA148" s="4" t="s">
        <v>2502</v>
      </c>
      <c r="BB148" s="5" t="s">
        <v>2503</v>
      </c>
      <c r="BC148" s="4" t="s">
        <v>2564</v>
      </c>
      <c r="BD148" s="5" t="s">
        <v>2567</v>
      </c>
      <c r="BE148" s="5" t="s">
        <v>25</v>
      </c>
      <c r="BF148" s="5" t="s">
        <v>1333</v>
      </c>
      <c r="BG148" s="4" t="s">
        <v>2568</v>
      </c>
      <c r="BH148" s="5" t="s">
        <v>1343</v>
      </c>
    </row>
    <row r="149" spans="1:60" x14ac:dyDescent="0.25">
      <c r="A149">
        <f t="shared" si="12"/>
        <v>305578</v>
      </c>
      <c r="B149">
        <f t="shared" si="13"/>
        <v>7022482</v>
      </c>
      <c r="C149" s="17" t="str">
        <f t="shared" si="11"/>
        <v>CC</v>
      </c>
      <c r="D149" t="str">
        <f t="shared" si="15"/>
        <v>REGION GRAND SUD</v>
      </c>
      <c r="E149" s="12" t="str">
        <f t="shared" si="14"/>
        <v>TERRAIN</v>
      </c>
      <c r="F149" s="4" t="s">
        <v>2569</v>
      </c>
      <c r="G149" s="4" t="s">
        <v>2570</v>
      </c>
      <c r="H149" s="5">
        <v>1</v>
      </c>
      <c r="I149" s="5"/>
      <c r="J149" s="5">
        <v>1</v>
      </c>
      <c r="K149" s="5" t="s">
        <v>1325</v>
      </c>
      <c r="L149" s="5" t="s">
        <v>292</v>
      </c>
      <c r="M149" s="5" t="s">
        <v>2571</v>
      </c>
      <c r="N149" s="5"/>
      <c r="O149" s="5"/>
      <c r="P149" s="5"/>
      <c r="Q149" s="5"/>
      <c r="R149" s="5"/>
      <c r="S149" s="5"/>
      <c r="T149" s="5" t="s">
        <v>25</v>
      </c>
      <c r="U149" s="6">
        <v>45231</v>
      </c>
      <c r="V149" s="4" t="s">
        <v>1363</v>
      </c>
      <c r="W149" s="4" t="s">
        <v>1329</v>
      </c>
      <c r="X149" s="5" t="s">
        <v>18</v>
      </c>
      <c r="Y149" s="5"/>
      <c r="Z149" s="5"/>
      <c r="AA149" s="4" t="s">
        <v>2572</v>
      </c>
      <c r="AB149" s="5"/>
      <c r="AC149" s="5"/>
      <c r="AD149" s="5" t="s">
        <v>1331</v>
      </c>
      <c r="AE149" s="5"/>
      <c r="AF149" s="6">
        <v>29172</v>
      </c>
      <c r="AG149" s="5">
        <v>45</v>
      </c>
      <c r="AH149" s="5">
        <v>100</v>
      </c>
      <c r="AI149" s="5" t="s">
        <v>1332</v>
      </c>
      <c r="AJ149" s="6">
        <v>45047</v>
      </c>
      <c r="AK149" s="5">
        <v>1</v>
      </c>
      <c r="AL149" s="6">
        <v>45047</v>
      </c>
      <c r="AM149" s="5" t="s">
        <v>1333</v>
      </c>
      <c r="AN149" s="5">
        <v>31250</v>
      </c>
      <c r="AO149" s="5" t="s">
        <v>2573</v>
      </c>
      <c r="AP149" s="5" t="s">
        <v>1335</v>
      </c>
      <c r="AQ149" s="4" t="s">
        <v>1336</v>
      </c>
      <c r="AR149" s="5" t="s">
        <v>12476</v>
      </c>
      <c r="AS149" s="4" t="s">
        <v>1795</v>
      </c>
      <c r="AT149" s="5" t="s">
        <v>1796</v>
      </c>
      <c r="AU149" s="5" t="s">
        <v>41</v>
      </c>
      <c r="AV149" s="4" t="s">
        <v>1797</v>
      </c>
      <c r="AW149" s="5" t="s">
        <v>227</v>
      </c>
      <c r="AX149" s="4" t="s">
        <v>1798</v>
      </c>
      <c r="AY149" s="5" t="s">
        <v>1799</v>
      </c>
      <c r="AZ149" s="5" t="s">
        <v>11</v>
      </c>
      <c r="BA149" s="4" t="s">
        <v>1800</v>
      </c>
      <c r="BB149" s="5" t="s">
        <v>1801</v>
      </c>
      <c r="BC149" s="4" t="s">
        <v>2570</v>
      </c>
      <c r="BD149" s="5" t="s">
        <v>2574</v>
      </c>
      <c r="BE149" s="5" t="s">
        <v>25</v>
      </c>
      <c r="BF149" s="5" t="s">
        <v>1333</v>
      </c>
      <c r="BG149" s="4" t="s">
        <v>2575</v>
      </c>
      <c r="BH149" s="5" t="s">
        <v>1343</v>
      </c>
    </row>
    <row r="150" spans="1:60" x14ac:dyDescent="0.25">
      <c r="A150">
        <f t="shared" si="12"/>
        <v>306422</v>
      </c>
      <c r="B150">
        <f t="shared" si="13"/>
        <v>7024330</v>
      </c>
      <c r="C150" s="17" t="str">
        <f t="shared" si="11"/>
        <v>CC</v>
      </c>
      <c r="D150" t="str">
        <f t="shared" si="15"/>
        <v>REGION GRAND OUEST</v>
      </c>
      <c r="E150" s="12" t="str">
        <f t="shared" si="14"/>
        <v>TERRAIN</v>
      </c>
      <c r="F150" s="4" t="s">
        <v>2576</v>
      </c>
      <c r="G150" s="4" t="s">
        <v>2577</v>
      </c>
      <c r="H150" s="5">
        <v>1</v>
      </c>
      <c r="I150" s="5"/>
      <c r="J150" s="5">
        <v>2</v>
      </c>
      <c r="K150" s="5" t="s">
        <v>1345</v>
      </c>
      <c r="L150" s="5" t="s">
        <v>331</v>
      </c>
      <c r="M150" s="5" t="s">
        <v>2578</v>
      </c>
      <c r="N150" s="5"/>
      <c r="O150" s="5"/>
      <c r="P150" s="5"/>
      <c r="Q150" s="5"/>
      <c r="R150" s="5"/>
      <c r="S150" s="5"/>
      <c r="T150" s="5" t="s">
        <v>245</v>
      </c>
      <c r="U150" s="6">
        <v>45597</v>
      </c>
      <c r="V150" s="4" t="s">
        <v>1328</v>
      </c>
      <c r="W150" s="4" t="s">
        <v>1329</v>
      </c>
      <c r="X150" s="5" t="s">
        <v>18</v>
      </c>
      <c r="Y150" s="5"/>
      <c r="Z150" s="5"/>
      <c r="AA150" s="5" t="s">
        <v>2579</v>
      </c>
      <c r="AB150" s="5"/>
      <c r="AC150" s="5"/>
      <c r="AD150" s="5" t="s">
        <v>1331</v>
      </c>
      <c r="AE150" s="5"/>
      <c r="AF150" s="6">
        <v>31489</v>
      </c>
      <c r="AG150" s="5">
        <v>38</v>
      </c>
      <c r="AH150" s="5">
        <v>100</v>
      </c>
      <c r="AI150" s="5" t="s">
        <v>1332</v>
      </c>
      <c r="AJ150" s="6">
        <v>45597</v>
      </c>
      <c r="AK150" s="5">
        <v>0</v>
      </c>
      <c r="AL150" s="6">
        <v>45597</v>
      </c>
      <c r="AM150" s="5" t="s">
        <v>1333</v>
      </c>
      <c r="AN150" s="5">
        <v>49460</v>
      </c>
      <c r="AO150" s="5" t="s">
        <v>2580</v>
      </c>
      <c r="AP150" s="5" t="s">
        <v>1413</v>
      </c>
      <c r="AQ150" s="4" t="s">
        <v>1414</v>
      </c>
      <c r="AR150" s="5" t="s">
        <v>19</v>
      </c>
      <c r="AS150" s="4" t="s">
        <v>2071</v>
      </c>
      <c r="AT150" s="5" t="s">
        <v>2072</v>
      </c>
      <c r="AU150" s="5" t="s">
        <v>41</v>
      </c>
      <c r="AV150" s="4" t="s">
        <v>2073</v>
      </c>
      <c r="AW150" s="5" t="s">
        <v>112</v>
      </c>
      <c r="AX150" s="4" t="s">
        <v>2068</v>
      </c>
      <c r="AY150" s="5" t="s">
        <v>2074</v>
      </c>
      <c r="AZ150" s="5" t="s">
        <v>11</v>
      </c>
      <c r="BA150" s="4" t="s">
        <v>2075</v>
      </c>
      <c r="BB150" s="5" t="s">
        <v>2076</v>
      </c>
      <c r="BC150" s="4" t="s">
        <v>2577</v>
      </c>
      <c r="BD150" s="5" t="s">
        <v>11123</v>
      </c>
      <c r="BE150" s="5" t="s">
        <v>245</v>
      </c>
      <c r="BF150" s="5" t="s">
        <v>1333</v>
      </c>
      <c r="BG150" s="4" t="s">
        <v>10520</v>
      </c>
      <c r="BH150" s="5" t="s">
        <v>1343</v>
      </c>
    </row>
    <row r="151" spans="1:60" x14ac:dyDescent="0.25">
      <c r="A151">
        <f t="shared" si="12"/>
        <v>303850</v>
      </c>
      <c r="B151">
        <f t="shared" si="13"/>
        <v>3102069</v>
      </c>
      <c r="C151" s="17" t="str">
        <f t="shared" si="11"/>
        <v>IMP</v>
      </c>
      <c r="D151" t="str">
        <f t="shared" si="15"/>
        <v>REGION CENTRE EST</v>
      </c>
      <c r="E151" s="12" t="str">
        <f t="shared" si="14"/>
        <v>TERRAIN</v>
      </c>
      <c r="F151" s="4" t="s">
        <v>2581</v>
      </c>
      <c r="G151" s="4" t="s">
        <v>2582</v>
      </c>
      <c r="H151" s="5">
        <v>1</v>
      </c>
      <c r="I151" s="5"/>
      <c r="J151" s="5">
        <v>1</v>
      </c>
      <c r="K151" s="5" t="s">
        <v>1325</v>
      </c>
      <c r="L151" s="5" t="s">
        <v>2456</v>
      </c>
      <c r="M151" s="5" t="s">
        <v>2578</v>
      </c>
      <c r="N151" s="5" t="s">
        <v>1357</v>
      </c>
      <c r="O151" s="5">
        <v>44866</v>
      </c>
      <c r="P151" s="5"/>
      <c r="Q151" s="5" t="s">
        <v>1346</v>
      </c>
      <c r="R151" s="5">
        <v>4</v>
      </c>
      <c r="S151" s="5" t="s">
        <v>5</v>
      </c>
      <c r="T151" s="5" t="s">
        <v>11</v>
      </c>
      <c r="U151" s="6">
        <v>44896</v>
      </c>
      <c r="V151" s="4" t="s">
        <v>1605</v>
      </c>
      <c r="W151" s="4" t="s">
        <v>1606</v>
      </c>
      <c r="X151" s="5" t="s">
        <v>5</v>
      </c>
      <c r="Y151" s="5"/>
      <c r="Z151" s="5"/>
      <c r="AA151" s="4"/>
      <c r="AB151" s="5">
        <v>5</v>
      </c>
      <c r="AC151" s="5"/>
      <c r="AD151" s="5">
        <v>5</v>
      </c>
      <c r="AE151" s="5"/>
      <c r="AF151" s="6">
        <v>31796</v>
      </c>
      <c r="AG151" s="5">
        <v>37</v>
      </c>
      <c r="AH151" s="5">
        <v>100</v>
      </c>
      <c r="AI151" s="5" t="s">
        <v>1332</v>
      </c>
      <c r="AJ151" s="6">
        <v>43191</v>
      </c>
      <c r="AK151" s="5">
        <v>6</v>
      </c>
      <c r="AL151" s="6">
        <v>43191</v>
      </c>
      <c r="AM151" s="5"/>
      <c r="AN151" s="5">
        <v>71100</v>
      </c>
      <c r="AO151" s="5" t="s">
        <v>2583</v>
      </c>
      <c r="AP151" s="5" t="s">
        <v>1536</v>
      </c>
      <c r="AQ151" s="4" t="s">
        <v>12479</v>
      </c>
      <c r="AR151" s="5" t="s">
        <v>12480</v>
      </c>
      <c r="AS151" s="4" t="s">
        <v>2273</v>
      </c>
      <c r="AT151" s="5" t="s">
        <v>2274</v>
      </c>
      <c r="AU151" s="5" t="s">
        <v>41</v>
      </c>
      <c r="AV151" s="4" t="s">
        <v>2275</v>
      </c>
      <c r="AW151" s="5" t="s">
        <v>256</v>
      </c>
      <c r="AX151" s="4" t="s">
        <v>2582</v>
      </c>
      <c r="AY151" s="5" t="s">
        <v>2584</v>
      </c>
      <c r="AZ151" s="5" t="s">
        <v>11</v>
      </c>
      <c r="BA151" s="4" t="s">
        <v>2585</v>
      </c>
      <c r="BB151" s="5" t="s">
        <v>2586</v>
      </c>
      <c r="BC151" s="4"/>
      <c r="BD151" s="5"/>
      <c r="BE151" s="5"/>
      <c r="BF151" s="5" t="s">
        <v>1608</v>
      </c>
      <c r="BG151" s="4"/>
      <c r="BH151" s="5"/>
    </row>
    <row r="152" spans="1:60" x14ac:dyDescent="0.25">
      <c r="A152">
        <f t="shared" si="12"/>
        <v>302771</v>
      </c>
      <c r="B152">
        <f t="shared" si="13"/>
        <v>3101532</v>
      </c>
      <c r="C152" s="17" t="str">
        <f t="shared" si="11"/>
        <v>CC</v>
      </c>
      <c r="D152" t="str">
        <f t="shared" si="15"/>
        <v>REGION CENTRE EST</v>
      </c>
      <c r="E152" s="12" t="str">
        <f t="shared" si="14"/>
        <v>TERRAIN</v>
      </c>
      <c r="F152" s="4" t="s">
        <v>1180</v>
      </c>
      <c r="G152" s="4" t="s">
        <v>2587</v>
      </c>
      <c r="H152" s="5">
        <v>1</v>
      </c>
      <c r="I152" s="5"/>
      <c r="J152" s="5">
        <v>1</v>
      </c>
      <c r="K152" s="5" t="s">
        <v>1325</v>
      </c>
      <c r="L152" s="5" t="s">
        <v>107</v>
      </c>
      <c r="M152" s="5" t="s">
        <v>1181</v>
      </c>
      <c r="N152" s="5" t="s">
        <v>25</v>
      </c>
      <c r="O152" s="6">
        <v>42278</v>
      </c>
      <c r="P152" s="5"/>
      <c r="Q152" s="5" t="s">
        <v>1346</v>
      </c>
      <c r="R152" s="5">
        <v>5</v>
      </c>
      <c r="S152" s="5" t="s">
        <v>18</v>
      </c>
      <c r="T152" s="5" t="s">
        <v>260</v>
      </c>
      <c r="U152" s="6">
        <v>42309</v>
      </c>
      <c r="V152" s="4" t="s">
        <v>1347</v>
      </c>
      <c r="W152" s="4" t="s">
        <v>1329</v>
      </c>
      <c r="X152" s="5" t="s">
        <v>18</v>
      </c>
      <c r="Y152" s="5" t="s">
        <v>1348</v>
      </c>
      <c r="Z152" s="5"/>
      <c r="AA152" s="5" t="s">
        <v>1949</v>
      </c>
      <c r="AB152" s="5" t="s">
        <v>1331</v>
      </c>
      <c r="AC152" s="5"/>
      <c r="AD152" s="5" t="s">
        <v>1331</v>
      </c>
      <c r="AE152" s="5"/>
      <c r="AF152" s="6">
        <v>29511</v>
      </c>
      <c r="AG152" s="5">
        <v>44</v>
      </c>
      <c r="AH152" s="5">
        <v>100</v>
      </c>
      <c r="AI152" s="5" t="s">
        <v>1332</v>
      </c>
      <c r="AJ152" s="6">
        <v>42309</v>
      </c>
      <c r="AK152" s="5">
        <v>9</v>
      </c>
      <c r="AL152" s="6">
        <v>42309</v>
      </c>
      <c r="AM152" s="5" t="s">
        <v>1333</v>
      </c>
      <c r="AN152" s="5">
        <v>77660</v>
      </c>
      <c r="AO152" s="5" t="s">
        <v>2588</v>
      </c>
      <c r="AP152" s="5" t="s">
        <v>1536</v>
      </c>
      <c r="AQ152" s="4" t="s">
        <v>12479</v>
      </c>
      <c r="AR152" s="5" t="s">
        <v>12480</v>
      </c>
      <c r="AS152" s="4" t="s">
        <v>1993</v>
      </c>
      <c r="AT152" s="5" t="s">
        <v>1994</v>
      </c>
      <c r="AU152" s="5" t="s">
        <v>41</v>
      </c>
      <c r="AV152" s="4" t="s">
        <v>1995</v>
      </c>
      <c r="AW152" s="5" t="s">
        <v>53</v>
      </c>
      <c r="AX152" s="4" t="s">
        <v>2346</v>
      </c>
      <c r="AY152" s="5" t="s">
        <v>2347</v>
      </c>
      <c r="AZ152" s="5" t="s">
        <v>11</v>
      </c>
      <c r="BA152" s="4" t="s">
        <v>2348</v>
      </c>
      <c r="BB152" s="5" t="s">
        <v>2349</v>
      </c>
      <c r="BC152" s="5" t="s">
        <v>2587</v>
      </c>
      <c r="BD152" s="5" t="s">
        <v>2589</v>
      </c>
      <c r="BE152" s="5" t="s">
        <v>260</v>
      </c>
      <c r="BF152" s="5" t="s">
        <v>1333</v>
      </c>
      <c r="BG152" s="5" t="s">
        <v>2590</v>
      </c>
      <c r="BH152" s="5" t="s">
        <v>1343</v>
      </c>
    </row>
    <row r="153" spans="1:60" x14ac:dyDescent="0.25">
      <c r="A153">
        <f t="shared" si="12"/>
        <v>305482</v>
      </c>
      <c r="B153">
        <f t="shared" si="13"/>
        <v>7022148</v>
      </c>
      <c r="C153" s="17" t="str">
        <f t="shared" si="11"/>
        <v>CC</v>
      </c>
      <c r="D153" t="str">
        <f t="shared" si="15"/>
        <v>REGION ILE DE FRANCE NORD</v>
      </c>
      <c r="E153" s="12" t="str">
        <f t="shared" si="14"/>
        <v>TERRAIN</v>
      </c>
      <c r="F153" s="4" t="s">
        <v>851</v>
      </c>
      <c r="G153" s="4" t="s">
        <v>2591</v>
      </c>
      <c r="H153" s="5">
        <v>1</v>
      </c>
      <c r="I153" s="5"/>
      <c r="J153" s="5">
        <v>2</v>
      </c>
      <c r="K153" s="5" t="s">
        <v>1345</v>
      </c>
      <c r="L153" s="5" t="s">
        <v>552</v>
      </c>
      <c r="M153" s="5" t="s">
        <v>852</v>
      </c>
      <c r="N153" s="5"/>
      <c r="O153" s="5"/>
      <c r="P153" s="5"/>
      <c r="Q153" s="5"/>
      <c r="R153" s="5"/>
      <c r="S153" s="5"/>
      <c r="T153" s="5" t="s">
        <v>25</v>
      </c>
      <c r="U153" s="6">
        <v>45108</v>
      </c>
      <c r="V153" s="4" t="s">
        <v>1363</v>
      </c>
      <c r="W153" s="4" t="s">
        <v>1329</v>
      </c>
      <c r="X153" s="5" t="s">
        <v>18</v>
      </c>
      <c r="Y153" s="5"/>
      <c r="Z153" s="5"/>
      <c r="AA153" s="4" t="s">
        <v>2592</v>
      </c>
      <c r="AB153" s="5"/>
      <c r="AC153" s="5"/>
      <c r="AD153" s="5" t="s">
        <v>1331</v>
      </c>
      <c r="AE153" s="5"/>
      <c r="AF153" s="6">
        <v>25653</v>
      </c>
      <c r="AG153" s="5">
        <v>54</v>
      </c>
      <c r="AH153" s="5">
        <v>100</v>
      </c>
      <c r="AI153" s="5" t="s">
        <v>1332</v>
      </c>
      <c r="AJ153" s="6">
        <v>44927</v>
      </c>
      <c r="AK153" s="5">
        <v>1</v>
      </c>
      <c r="AL153" s="6">
        <v>44927</v>
      </c>
      <c r="AM153" s="5" t="s">
        <v>1333</v>
      </c>
      <c r="AN153" s="5">
        <v>59650</v>
      </c>
      <c r="AO153" s="5" t="s">
        <v>1449</v>
      </c>
      <c r="AP153" s="5" t="s">
        <v>12477</v>
      </c>
      <c r="AQ153" s="4" t="s">
        <v>1351</v>
      </c>
      <c r="AR153" s="5" t="s">
        <v>12478</v>
      </c>
      <c r="AS153" s="4" t="s">
        <v>1638</v>
      </c>
      <c r="AT153" s="5" t="s">
        <v>1639</v>
      </c>
      <c r="AU153" s="5" t="s">
        <v>41</v>
      </c>
      <c r="AV153" s="4" t="s">
        <v>1640</v>
      </c>
      <c r="AW153" s="5" t="s">
        <v>142</v>
      </c>
      <c r="AX153" s="4" t="s">
        <v>2593</v>
      </c>
      <c r="AY153" s="5" t="s">
        <v>2594</v>
      </c>
      <c r="AZ153" s="5" t="s">
        <v>11</v>
      </c>
      <c r="BA153" s="4" t="s">
        <v>2595</v>
      </c>
      <c r="BB153" s="5" t="s">
        <v>2596</v>
      </c>
      <c r="BC153" s="4" t="s">
        <v>2591</v>
      </c>
      <c r="BD153" s="5" t="s">
        <v>2597</v>
      </c>
      <c r="BE153" s="5" t="s">
        <v>25</v>
      </c>
      <c r="BF153" s="5" t="s">
        <v>1333</v>
      </c>
      <c r="BG153" s="4" t="s">
        <v>2598</v>
      </c>
      <c r="BH153" s="5" t="s">
        <v>1343</v>
      </c>
    </row>
    <row r="154" spans="1:60" x14ac:dyDescent="0.25">
      <c r="A154">
        <f t="shared" si="12"/>
        <v>306517</v>
      </c>
      <c r="B154">
        <f t="shared" si="13"/>
        <v>7024474</v>
      </c>
      <c r="C154" s="17" t="str">
        <f t="shared" si="11"/>
        <v>CC</v>
      </c>
      <c r="D154" t="str">
        <f t="shared" si="15"/>
        <v>REGION CENTRE EST</v>
      </c>
      <c r="E154" s="12" t="str">
        <f t="shared" si="14"/>
        <v>TERRAIN</v>
      </c>
      <c r="F154" s="4" t="s">
        <v>12496</v>
      </c>
      <c r="G154" s="4" t="s">
        <v>11156</v>
      </c>
      <c r="H154" s="5">
        <v>1</v>
      </c>
      <c r="I154" s="5"/>
      <c r="J154" s="5">
        <v>1</v>
      </c>
      <c r="K154" s="5" t="s">
        <v>1325</v>
      </c>
      <c r="L154" s="5" t="s">
        <v>2015</v>
      </c>
      <c r="M154" s="5" t="s">
        <v>12497</v>
      </c>
      <c r="N154" s="5"/>
      <c r="O154" s="5"/>
      <c r="P154" s="5"/>
      <c r="Q154" s="5"/>
      <c r="R154" s="5"/>
      <c r="S154" s="5"/>
      <c r="T154" s="5" t="s">
        <v>245</v>
      </c>
      <c r="U154" s="6">
        <v>45627</v>
      </c>
      <c r="V154" s="5" t="s">
        <v>1328</v>
      </c>
      <c r="W154" s="4" t="s">
        <v>1329</v>
      </c>
      <c r="X154" s="5" t="s">
        <v>18</v>
      </c>
      <c r="Y154" s="5"/>
      <c r="Z154" s="5"/>
      <c r="AA154" s="5" t="s">
        <v>8248</v>
      </c>
      <c r="AB154" s="5"/>
      <c r="AC154" s="5"/>
      <c r="AD154" s="5" t="s">
        <v>1331</v>
      </c>
      <c r="AE154" s="5"/>
      <c r="AF154" s="5">
        <v>28636</v>
      </c>
      <c r="AG154" s="5">
        <v>46</v>
      </c>
      <c r="AH154" s="5">
        <v>100</v>
      </c>
      <c r="AI154" s="5" t="s">
        <v>1332</v>
      </c>
      <c r="AJ154" s="5">
        <v>45627</v>
      </c>
      <c r="AK154" s="5">
        <v>0</v>
      </c>
      <c r="AL154" s="5">
        <v>45627</v>
      </c>
      <c r="AM154" s="5" t="s">
        <v>1333</v>
      </c>
      <c r="AN154" s="5">
        <v>67270</v>
      </c>
      <c r="AO154" s="5" t="s">
        <v>12498</v>
      </c>
      <c r="AP154" s="5" t="s">
        <v>1536</v>
      </c>
      <c r="AQ154" s="4" t="s">
        <v>12479</v>
      </c>
      <c r="AR154" s="5" t="s">
        <v>12480</v>
      </c>
      <c r="AS154" s="4" t="s">
        <v>2290</v>
      </c>
      <c r="AT154" s="5" t="s">
        <v>2291</v>
      </c>
      <c r="AU154" s="5" t="s">
        <v>41</v>
      </c>
      <c r="AV154" s="4" t="s">
        <v>2292</v>
      </c>
      <c r="AW154" s="5" t="s">
        <v>108</v>
      </c>
      <c r="AX154" s="4" t="s">
        <v>2293</v>
      </c>
      <c r="AY154" s="5" t="s">
        <v>2294</v>
      </c>
      <c r="AZ154" s="5" t="s">
        <v>11</v>
      </c>
      <c r="BA154" s="4" t="s">
        <v>2295</v>
      </c>
      <c r="BB154" s="5" t="s">
        <v>2296</v>
      </c>
      <c r="BC154" s="5" t="s">
        <v>11156</v>
      </c>
      <c r="BD154" s="5" t="s">
        <v>11157</v>
      </c>
      <c r="BE154" s="5" t="s">
        <v>245</v>
      </c>
      <c r="BF154" s="5" t="s">
        <v>1333</v>
      </c>
      <c r="BG154" s="5" t="s">
        <v>8541</v>
      </c>
      <c r="BH154" s="5" t="s">
        <v>1343</v>
      </c>
    </row>
    <row r="155" spans="1:60" x14ac:dyDescent="0.25">
      <c r="A155">
        <f t="shared" si="12"/>
        <v>305838</v>
      </c>
      <c r="B155">
        <f t="shared" si="13"/>
        <v>7023318</v>
      </c>
      <c r="C155" s="17" t="str">
        <f t="shared" si="11"/>
        <v>CC</v>
      </c>
      <c r="D155" t="str">
        <f t="shared" si="15"/>
        <v>REGION CENTRE EST</v>
      </c>
      <c r="E155" s="12" t="str">
        <f t="shared" si="14"/>
        <v>TERRAIN</v>
      </c>
      <c r="F155" s="4" t="s">
        <v>2599</v>
      </c>
      <c r="G155" s="4" t="s">
        <v>2600</v>
      </c>
      <c r="H155" s="5">
        <v>1</v>
      </c>
      <c r="I155" s="5"/>
      <c r="J155" s="5">
        <v>2</v>
      </c>
      <c r="K155" s="5" t="s">
        <v>1345</v>
      </c>
      <c r="L155" s="5" t="s">
        <v>2601</v>
      </c>
      <c r="M155" s="5" t="s">
        <v>2602</v>
      </c>
      <c r="N155" s="5"/>
      <c r="O155" s="6"/>
      <c r="P155" s="5"/>
      <c r="Q155" s="5"/>
      <c r="R155" s="5"/>
      <c r="S155" s="5"/>
      <c r="T155" s="5" t="s">
        <v>25</v>
      </c>
      <c r="U155" s="6">
        <v>45413</v>
      </c>
      <c r="V155" s="4" t="s">
        <v>1363</v>
      </c>
      <c r="W155" s="4" t="s">
        <v>1329</v>
      </c>
      <c r="X155" s="5" t="s">
        <v>18</v>
      </c>
      <c r="Y155" s="5"/>
      <c r="Z155" s="5"/>
      <c r="AA155" s="4" t="s">
        <v>2603</v>
      </c>
      <c r="AB155" s="5"/>
      <c r="AC155" s="5"/>
      <c r="AD155" s="5" t="s">
        <v>1331</v>
      </c>
      <c r="AE155" s="5"/>
      <c r="AF155" s="6">
        <v>31687</v>
      </c>
      <c r="AG155" s="5">
        <v>38</v>
      </c>
      <c r="AH155" s="5">
        <v>100</v>
      </c>
      <c r="AI155" s="5" t="s">
        <v>1332</v>
      </c>
      <c r="AJ155" s="6">
        <v>45292</v>
      </c>
      <c r="AK155" s="5">
        <v>0</v>
      </c>
      <c r="AL155" s="6">
        <v>45292</v>
      </c>
      <c r="AM155" s="5" t="s">
        <v>1333</v>
      </c>
      <c r="AN155" s="5">
        <v>57730</v>
      </c>
      <c r="AO155" s="5" t="s">
        <v>2604</v>
      </c>
      <c r="AP155" s="5" t="s">
        <v>1536</v>
      </c>
      <c r="AQ155" s="4" t="s">
        <v>12479</v>
      </c>
      <c r="AR155" s="5" t="s">
        <v>12480</v>
      </c>
      <c r="AS155" s="4" t="s">
        <v>2290</v>
      </c>
      <c r="AT155" s="5" t="s">
        <v>2291</v>
      </c>
      <c r="AU155" s="5" t="s">
        <v>41</v>
      </c>
      <c r="AV155" s="4" t="s">
        <v>2292</v>
      </c>
      <c r="AW155" s="5" t="s">
        <v>108</v>
      </c>
      <c r="AX155" s="4" t="s">
        <v>2460</v>
      </c>
      <c r="AY155" s="5" t="s">
        <v>2463</v>
      </c>
      <c r="AZ155" s="5" t="s">
        <v>11</v>
      </c>
      <c r="BA155" s="4" t="s">
        <v>2464</v>
      </c>
      <c r="BB155" s="5" t="s">
        <v>2465</v>
      </c>
      <c r="BC155" s="4" t="s">
        <v>2600</v>
      </c>
      <c r="BD155" s="5" t="s">
        <v>2605</v>
      </c>
      <c r="BE155" s="5" t="s">
        <v>25</v>
      </c>
      <c r="BF155" s="5" t="s">
        <v>1333</v>
      </c>
      <c r="BG155" s="4" t="s">
        <v>2606</v>
      </c>
      <c r="BH155" s="5" t="s">
        <v>1343</v>
      </c>
    </row>
    <row r="156" spans="1:60" x14ac:dyDescent="0.25">
      <c r="A156">
        <f t="shared" si="12"/>
        <v>305562</v>
      </c>
      <c r="B156">
        <f t="shared" si="13"/>
        <v>7022409</v>
      </c>
      <c r="C156" s="17" t="str">
        <f t="shared" si="11"/>
        <v>CC</v>
      </c>
      <c r="D156" t="str">
        <f t="shared" si="15"/>
        <v>REGION GRAND SUD</v>
      </c>
      <c r="E156" s="12" t="str">
        <f t="shared" si="14"/>
        <v>TERRAIN</v>
      </c>
      <c r="F156" s="4" t="s">
        <v>688</v>
      </c>
      <c r="G156" s="4" t="s">
        <v>2607</v>
      </c>
      <c r="H156" s="5">
        <v>1</v>
      </c>
      <c r="I156" s="5"/>
      <c r="J156" s="5">
        <v>1</v>
      </c>
      <c r="K156" s="5" t="s">
        <v>1325</v>
      </c>
      <c r="L156" s="5" t="s">
        <v>506</v>
      </c>
      <c r="M156" s="5" t="s">
        <v>689</v>
      </c>
      <c r="N156" s="5"/>
      <c r="O156" s="5"/>
      <c r="P156" s="5"/>
      <c r="Q156" s="5"/>
      <c r="R156" s="5"/>
      <c r="S156" s="5"/>
      <c r="T156" s="5" t="s">
        <v>25</v>
      </c>
      <c r="U156" s="6">
        <v>45200</v>
      </c>
      <c r="V156" s="4" t="s">
        <v>1363</v>
      </c>
      <c r="W156" s="4" t="s">
        <v>1329</v>
      </c>
      <c r="X156" s="5" t="s">
        <v>18</v>
      </c>
      <c r="Y156" s="5"/>
      <c r="Z156" s="5"/>
      <c r="AA156" s="4" t="s">
        <v>2608</v>
      </c>
      <c r="AB156" s="5"/>
      <c r="AC156" s="5"/>
      <c r="AD156" s="5" t="s">
        <v>1331</v>
      </c>
      <c r="AE156" s="5"/>
      <c r="AF156" s="6">
        <v>33857</v>
      </c>
      <c r="AG156" s="5">
        <v>32</v>
      </c>
      <c r="AH156" s="5">
        <v>100</v>
      </c>
      <c r="AI156" s="5" t="s">
        <v>1332</v>
      </c>
      <c r="AJ156" s="6">
        <v>45017</v>
      </c>
      <c r="AK156" s="5">
        <v>1</v>
      </c>
      <c r="AL156" s="6">
        <v>45017</v>
      </c>
      <c r="AM156" s="5" t="s">
        <v>1333</v>
      </c>
      <c r="AN156" s="5">
        <v>1210</v>
      </c>
      <c r="AO156" s="5" t="s">
        <v>2609</v>
      </c>
      <c r="AP156" s="5" t="s">
        <v>1335</v>
      </c>
      <c r="AQ156" s="4" t="s">
        <v>1336</v>
      </c>
      <c r="AR156" s="5" t="s">
        <v>12476</v>
      </c>
      <c r="AS156" s="4" t="s">
        <v>1440</v>
      </c>
      <c r="AT156" s="5" t="s">
        <v>1441</v>
      </c>
      <c r="AU156" s="5" t="s">
        <v>41</v>
      </c>
      <c r="AV156" s="4" t="s">
        <v>1537</v>
      </c>
      <c r="AW156" s="5" t="s">
        <v>31</v>
      </c>
      <c r="AX156" s="4"/>
      <c r="AY156" s="5"/>
      <c r="AZ156" s="5"/>
      <c r="BA156" s="4" t="s">
        <v>1966</v>
      </c>
      <c r="BB156" s="5" t="s">
        <v>11119</v>
      </c>
      <c r="BC156" s="4" t="s">
        <v>2607</v>
      </c>
      <c r="BD156" s="5" t="s">
        <v>2610</v>
      </c>
      <c r="BE156" s="5" t="s">
        <v>25</v>
      </c>
      <c r="BF156" s="5" t="s">
        <v>1333</v>
      </c>
      <c r="BG156" s="4" t="s">
        <v>2611</v>
      </c>
      <c r="BH156" s="5" t="s">
        <v>1343</v>
      </c>
    </row>
    <row r="157" spans="1:60" x14ac:dyDescent="0.25">
      <c r="A157">
        <f t="shared" si="12"/>
        <v>305381</v>
      </c>
      <c r="B157">
        <f t="shared" si="13"/>
        <v>7021625</v>
      </c>
      <c r="C157" s="17" t="str">
        <f t="shared" si="11"/>
        <v>CC</v>
      </c>
      <c r="D157" t="str">
        <f t="shared" si="15"/>
        <v>REGION CENTRE EST</v>
      </c>
      <c r="E157" s="12" t="str">
        <f t="shared" si="14"/>
        <v>TERRAIN</v>
      </c>
      <c r="F157" s="4" t="s">
        <v>436</v>
      </c>
      <c r="G157" s="4" t="s">
        <v>2612</v>
      </c>
      <c r="H157" s="5">
        <v>1</v>
      </c>
      <c r="I157" s="5"/>
      <c r="J157" s="5">
        <v>2</v>
      </c>
      <c r="K157" s="5" t="s">
        <v>1345</v>
      </c>
      <c r="L157" s="5" t="s">
        <v>438</v>
      </c>
      <c r="M157" s="5" t="s">
        <v>437</v>
      </c>
      <c r="N157" s="5"/>
      <c r="O157" s="5"/>
      <c r="P157" s="5"/>
      <c r="Q157" s="5"/>
      <c r="R157" s="5"/>
      <c r="S157" s="5"/>
      <c r="T157" s="5" t="s">
        <v>25</v>
      </c>
      <c r="U157" s="6">
        <v>44986</v>
      </c>
      <c r="V157" s="4" t="s">
        <v>1363</v>
      </c>
      <c r="W157" s="4" t="s">
        <v>1329</v>
      </c>
      <c r="X157" s="5" t="s">
        <v>18</v>
      </c>
      <c r="Y157" s="5"/>
      <c r="Z157" s="5"/>
      <c r="AA157" s="4" t="s">
        <v>2017</v>
      </c>
      <c r="AB157" s="5"/>
      <c r="AC157" s="5"/>
      <c r="AD157" s="5" t="s">
        <v>1331</v>
      </c>
      <c r="AE157" s="5"/>
      <c r="AF157" s="6">
        <v>28415</v>
      </c>
      <c r="AG157" s="5">
        <v>47</v>
      </c>
      <c r="AH157" s="5">
        <v>100</v>
      </c>
      <c r="AI157" s="5" t="s">
        <v>1332</v>
      </c>
      <c r="AJ157" s="6">
        <v>44805</v>
      </c>
      <c r="AK157" s="5">
        <v>2</v>
      </c>
      <c r="AL157" s="6">
        <v>44805</v>
      </c>
      <c r="AM157" s="5" t="s">
        <v>1333</v>
      </c>
      <c r="AN157" s="5">
        <v>57050</v>
      </c>
      <c r="AO157" s="5" t="s">
        <v>2613</v>
      </c>
      <c r="AP157" s="5" t="s">
        <v>1536</v>
      </c>
      <c r="AQ157" s="4" t="s">
        <v>12479</v>
      </c>
      <c r="AR157" s="5" t="s">
        <v>12480</v>
      </c>
      <c r="AS157" s="4" t="s">
        <v>1696</v>
      </c>
      <c r="AT157" s="5" t="s">
        <v>1697</v>
      </c>
      <c r="AU157" s="5" t="s">
        <v>41</v>
      </c>
      <c r="AV157" s="4" t="s">
        <v>1698</v>
      </c>
      <c r="AW157" s="5" t="s">
        <v>66</v>
      </c>
      <c r="AX157" s="4" t="s">
        <v>6646</v>
      </c>
      <c r="AY157" s="5" t="s">
        <v>6649</v>
      </c>
      <c r="AZ157" s="5" t="s">
        <v>1357</v>
      </c>
      <c r="BA157" s="4" t="s">
        <v>2902</v>
      </c>
      <c r="BB157" s="5" t="s">
        <v>11115</v>
      </c>
      <c r="BC157" s="4" t="s">
        <v>2612</v>
      </c>
      <c r="BD157" s="5" t="s">
        <v>2618</v>
      </c>
      <c r="BE157" s="5" t="s">
        <v>25</v>
      </c>
      <c r="BF157" s="5" t="s">
        <v>1333</v>
      </c>
      <c r="BG157" s="4" t="s">
        <v>2619</v>
      </c>
      <c r="BH157" s="5" t="s">
        <v>1343</v>
      </c>
    </row>
    <row r="158" spans="1:60" x14ac:dyDescent="0.25">
      <c r="A158">
        <f t="shared" si="12"/>
        <v>305477</v>
      </c>
      <c r="B158">
        <f t="shared" si="13"/>
        <v>7022135</v>
      </c>
      <c r="C158" s="17" t="str">
        <f t="shared" si="11"/>
        <v>CC</v>
      </c>
      <c r="D158" t="str">
        <f t="shared" si="15"/>
        <v>REGION GRAND SUD</v>
      </c>
      <c r="E158" s="12" t="str">
        <f t="shared" si="14"/>
        <v>TERRAIN</v>
      </c>
      <c r="F158" s="4" t="s">
        <v>2620</v>
      </c>
      <c r="G158" s="4" t="s">
        <v>2621</v>
      </c>
      <c r="H158" s="5">
        <v>1</v>
      </c>
      <c r="I158" s="5"/>
      <c r="J158" s="5">
        <v>2</v>
      </c>
      <c r="K158" s="5" t="s">
        <v>1345</v>
      </c>
      <c r="L158" s="5" t="s">
        <v>726</v>
      </c>
      <c r="M158" s="5" t="s">
        <v>508</v>
      </c>
      <c r="N158" s="5"/>
      <c r="O158" s="5"/>
      <c r="P158" s="5"/>
      <c r="Q158" s="5"/>
      <c r="R158" s="5"/>
      <c r="S158" s="5"/>
      <c r="T158" s="5" t="s">
        <v>25</v>
      </c>
      <c r="U158" s="6">
        <v>45108</v>
      </c>
      <c r="V158" s="5" t="s">
        <v>1363</v>
      </c>
      <c r="W158" s="4" t="s">
        <v>1329</v>
      </c>
      <c r="X158" s="5" t="s">
        <v>18</v>
      </c>
      <c r="Y158" s="5"/>
      <c r="Z158" s="5"/>
      <c r="AA158" s="5" t="s">
        <v>2622</v>
      </c>
      <c r="AB158" s="5"/>
      <c r="AC158" s="5"/>
      <c r="AD158" s="5" t="s">
        <v>1331</v>
      </c>
      <c r="AE158" s="5"/>
      <c r="AF158" s="5">
        <v>27669</v>
      </c>
      <c r="AG158" s="5">
        <v>49</v>
      </c>
      <c r="AH158" s="5">
        <v>100</v>
      </c>
      <c r="AI158" s="5" t="s">
        <v>1332</v>
      </c>
      <c r="AJ158" s="5">
        <v>44927</v>
      </c>
      <c r="AK158" s="5">
        <v>1</v>
      </c>
      <c r="AL158" s="5">
        <v>44927</v>
      </c>
      <c r="AM158" s="5" t="s">
        <v>1333</v>
      </c>
      <c r="AN158" s="5">
        <v>13960</v>
      </c>
      <c r="AO158" s="5" t="s">
        <v>1426</v>
      </c>
      <c r="AP158" s="5" t="s">
        <v>1335</v>
      </c>
      <c r="AQ158" s="4" t="s">
        <v>1336</v>
      </c>
      <c r="AR158" s="5" t="s">
        <v>12476</v>
      </c>
      <c r="AS158" s="4" t="s">
        <v>1473</v>
      </c>
      <c r="AT158" s="5" t="s">
        <v>1474</v>
      </c>
      <c r="AU158" s="5" t="s">
        <v>41</v>
      </c>
      <c r="AV158" s="4" t="s">
        <v>1475</v>
      </c>
      <c r="AW158" s="5" t="s">
        <v>58</v>
      </c>
      <c r="AX158" s="4" t="s">
        <v>1819</v>
      </c>
      <c r="AY158" s="5" t="s">
        <v>1820</v>
      </c>
      <c r="AZ158" s="5" t="s">
        <v>11</v>
      </c>
      <c r="BA158" s="4" t="s">
        <v>1821</v>
      </c>
      <c r="BB158" s="5" t="s">
        <v>1822</v>
      </c>
      <c r="BC158" s="4" t="s">
        <v>2621</v>
      </c>
      <c r="BD158" s="5" t="s">
        <v>2623</v>
      </c>
      <c r="BE158" s="5" t="s">
        <v>25</v>
      </c>
      <c r="BF158" s="5" t="s">
        <v>1333</v>
      </c>
      <c r="BG158" s="4" t="s">
        <v>2624</v>
      </c>
      <c r="BH158" s="5" t="s">
        <v>1343</v>
      </c>
    </row>
    <row r="159" spans="1:60" x14ac:dyDescent="0.25">
      <c r="A159">
        <f t="shared" si="12"/>
        <v>304891</v>
      </c>
      <c r="B159">
        <f t="shared" si="13"/>
        <v>3102671</v>
      </c>
      <c r="C159" s="17" t="str">
        <f t="shared" si="11"/>
        <v>CC</v>
      </c>
      <c r="D159" t="str">
        <f t="shared" si="15"/>
        <v>REGION GRAND SUD</v>
      </c>
      <c r="E159" s="12" t="str">
        <f t="shared" si="14"/>
        <v>TERRAIN</v>
      </c>
      <c r="F159" s="4" t="s">
        <v>507</v>
      </c>
      <c r="G159" s="4" t="s">
        <v>2625</v>
      </c>
      <c r="H159" s="5">
        <v>1</v>
      </c>
      <c r="I159" s="5"/>
      <c r="J159" s="5">
        <v>2</v>
      </c>
      <c r="K159" s="5" t="s">
        <v>1345</v>
      </c>
      <c r="L159" s="5" t="s">
        <v>509</v>
      </c>
      <c r="M159" s="5" t="s">
        <v>508</v>
      </c>
      <c r="N159" s="5"/>
      <c r="O159" s="5"/>
      <c r="P159" s="5"/>
      <c r="Q159" s="5"/>
      <c r="R159" s="5"/>
      <c r="S159" s="5"/>
      <c r="T159" s="5" t="s">
        <v>25</v>
      </c>
      <c r="U159" s="6">
        <v>44409</v>
      </c>
      <c r="V159" s="5" t="s">
        <v>1363</v>
      </c>
      <c r="W159" s="4" t="s">
        <v>1329</v>
      </c>
      <c r="X159" s="5" t="s">
        <v>18</v>
      </c>
      <c r="Y159" s="5"/>
      <c r="Z159" s="5"/>
      <c r="AA159" s="5" t="s">
        <v>2626</v>
      </c>
      <c r="AB159" s="5"/>
      <c r="AC159" s="5"/>
      <c r="AD159" s="5" t="s">
        <v>1331</v>
      </c>
      <c r="AE159" s="5"/>
      <c r="AF159" s="5">
        <v>28808</v>
      </c>
      <c r="AG159" s="5">
        <v>46</v>
      </c>
      <c r="AH159" s="5">
        <v>100</v>
      </c>
      <c r="AI159" s="5" t="s">
        <v>1332</v>
      </c>
      <c r="AJ159" s="5">
        <v>44228</v>
      </c>
      <c r="AK159" s="5">
        <v>3</v>
      </c>
      <c r="AL159" s="5">
        <v>44228</v>
      </c>
      <c r="AM159" s="5" t="s">
        <v>1333</v>
      </c>
      <c r="AN159" s="5">
        <v>83000</v>
      </c>
      <c r="AO159" s="5" t="s">
        <v>1499</v>
      </c>
      <c r="AP159" s="5" t="s">
        <v>1335</v>
      </c>
      <c r="AQ159" s="4" t="s">
        <v>1336</v>
      </c>
      <c r="AR159" s="5" t="s">
        <v>12476</v>
      </c>
      <c r="AS159" s="4" t="s">
        <v>1473</v>
      </c>
      <c r="AT159" s="5" t="s">
        <v>1474</v>
      </c>
      <c r="AU159" s="5" t="s">
        <v>41</v>
      </c>
      <c r="AV159" s="4" t="s">
        <v>1475</v>
      </c>
      <c r="AW159" s="5" t="s">
        <v>58</v>
      </c>
      <c r="AX159" s="4"/>
      <c r="AY159" s="5"/>
      <c r="AZ159" s="5"/>
      <c r="BA159" s="4" t="s">
        <v>2627</v>
      </c>
      <c r="BB159" s="5" t="s">
        <v>2628</v>
      </c>
      <c r="BC159" s="5" t="s">
        <v>2625</v>
      </c>
      <c r="BD159" s="5" t="s">
        <v>2629</v>
      </c>
      <c r="BE159" s="5" t="s">
        <v>25</v>
      </c>
      <c r="BF159" s="5" t="s">
        <v>1333</v>
      </c>
      <c r="BG159" s="4" t="s">
        <v>2630</v>
      </c>
      <c r="BH159" s="5" t="s">
        <v>1343</v>
      </c>
    </row>
    <row r="160" spans="1:60" x14ac:dyDescent="0.25">
      <c r="A160">
        <f t="shared" si="12"/>
        <v>305315</v>
      </c>
      <c r="B160">
        <f t="shared" si="13"/>
        <v>7020958</v>
      </c>
      <c r="C160" s="17" t="str">
        <f t="shared" ref="C160:C223" si="16">IF(LEFT(T160,4)="ASSI","ASSISTANTE",IF(T160="013 RR","RR",IF(T160="100 IMD","IMD",IF(T160="105 IMD","IMD",IF(T160="200 IMP","IMP",IF(T160="310 CMA","IMP","CC"))))))</f>
        <v>CC</v>
      </c>
      <c r="D160" t="str">
        <f t="shared" si="15"/>
        <v>REGION CENTRE EST</v>
      </c>
      <c r="E160" s="12" t="str">
        <f t="shared" si="14"/>
        <v>TERRAIN</v>
      </c>
      <c r="F160" s="4" t="s">
        <v>515</v>
      </c>
      <c r="G160" s="4" t="s">
        <v>2631</v>
      </c>
      <c r="H160" s="5">
        <v>1</v>
      </c>
      <c r="I160" s="5"/>
      <c r="J160" s="5">
        <v>2</v>
      </c>
      <c r="K160" s="5" t="s">
        <v>1345</v>
      </c>
      <c r="L160" s="5" t="s">
        <v>517</v>
      </c>
      <c r="M160" s="5" t="s">
        <v>516</v>
      </c>
      <c r="N160" s="5"/>
      <c r="O160" s="5"/>
      <c r="P160" s="5"/>
      <c r="Q160" s="5"/>
      <c r="R160" s="5"/>
      <c r="S160" s="5"/>
      <c r="T160" s="5" t="s">
        <v>25</v>
      </c>
      <c r="U160" s="6">
        <v>44866</v>
      </c>
      <c r="V160" s="5" t="s">
        <v>1363</v>
      </c>
      <c r="W160" s="4" t="s">
        <v>1329</v>
      </c>
      <c r="X160" s="5" t="s">
        <v>18</v>
      </c>
      <c r="Y160" s="5"/>
      <c r="Z160" s="5"/>
      <c r="AA160" s="4" t="s">
        <v>2632</v>
      </c>
      <c r="AB160" s="5"/>
      <c r="AC160" s="5"/>
      <c r="AD160" s="5" t="s">
        <v>1331</v>
      </c>
      <c r="AE160" s="5"/>
      <c r="AF160" s="5">
        <v>26733</v>
      </c>
      <c r="AG160" s="5">
        <v>51</v>
      </c>
      <c r="AH160" s="5">
        <v>100</v>
      </c>
      <c r="AI160" s="5" t="s">
        <v>1332</v>
      </c>
      <c r="AJ160" s="5">
        <v>44682</v>
      </c>
      <c r="AK160" s="5">
        <v>2</v>
      </c>
      <c r="AL160" s="5">
        <v>44682</v>
      </c>
      <c r="AM160" s="5" t="s">
        <v>1333</v>
      </c>
      <c r="AN160" s="5">
        <v>10150</v>
      </c>
      <c r="AO160" s="5" t="s">
        <v>2633</v>
      </c>
      <c r="AP160" s="5" t="s">
        <v>1536</v>
      </c>
      <c r="AQ160" s="4" t="s">
        <v>12479</v>
      </c>
      <c r="AR160" s="5" t="s">
        <v>12480</v>
      </c>
      <c r="AS160" s="4" t="s">
        <v>1906</v>
      </c>
      <c r="AT160" s="5" t="s">
        <v>1909</v>
      </c>
      <c r="AU160" s="5" t="s">
        <v>41</v>
      </c>
      <c r="AV160" s="4" t="s">
        <v>1910</v>
      </c>
      <c r="AW160" s="5" t="s">
        <v>48</v>
      </c>
      <c r="AX160" s="4" t="s">
        <v>2634</v>
      </c>
      <c r="AY160" s="5" t="s">
        <v>2635</v>
      </c>
      <c r="AZ160" s="5" t="s">
        <v>11</v>
      </c>
      <c r="BA160" s="4" t="s">
        <v>2636</v>
      </c>
      <c r="BB160" s="5" t="s">
        <v>2637</v>
      </c>
      <c r="BC160" s="4" t="s">
        <v>2631</v>
      </c>
      <c r="BD160" s="5" t="s">
        <v>2638</v>
      </c>
      <c r="BE160" s="5" t="s">
        <v>25</v>
      </c>
      <c r="BF160" s="5" t="s">
        <v>1333</v>
      </c>
      <c r="BG160" s="4" t="s">
        <v>2639</v>
      </c>
      <c r="BH160" s="5" t="s">
        <v>1343</v>
      </c>
    </row>
    <row r="161" spans="1:60" x14ac:dyDescent="0.25">
      <c r="A161">
        <f t="shared" si="12"/>
        <v>306365</v>
      </c>
      <c r="B161">
        <f t="shared" si="13"/>
        <v>7024281</v>
      </c>
      <c r="C161" s="17" t="str">
        <f t="shared" si="16"/>
        <v>CC</v>
      </c>
      <c r="D161" t="str">
        <f t="shared" si="15"/>
        <v>REGION CENTRE EST</v>
      </c>
      <c r="E161" s="12" t="str">
        <f t="shared" si="14"/>
        <v>TERRAIN</v>
      </c>
      <c r="F161" s="4" t="s">
        <v>2640</v>
      </c>
      <c r="G161" s="4" t="s">
        <v>2641</v>
      </c>
      <c r="H161" s="5">
        <v>1</v>
      </c>
      <c r="I161" s="5"/>
      <c r="J161" s="5">
        <v>1</v>
      </c>
      <c r="K161" s="5" t="s">
        <v>1325</v>
      </c>
      <c r="L161" s="5" t="s">
        <v>2642</v>
      </c>
      <c r="M161" s="5" t="s">
        <v>2643</v>
      </c>
      <c r="N161" s="5"/>
      <c r="O161" s="5"/>
      <c r="P161" s="5"/>
      <c r="Q161" s="5"/>
      <c r="R161" s="5"/>
      <c r="S161" s="5"/>
      <c r="T161" s="5" t="s">
        <v>245</v>
      </c>
      <c r="U161" s="6">
        <v>45566</v>
      </c>
      <c r="V161" s="5" t="s">
        <v>1328</v>
      </c>
      <c r="W161" s="4" t="s">
        <v>1329</v>
      </c>
      <c r="X161" s="5" t="s">
        <v>18</v>
      </c>
      <c r="Y161" s="5"/>
      <c r="Z161" s="5"/>
      <c r="AA161" s="4" t="s">
        <v>2644</v>
      </c>
      <c r="AB161" s="5"/>
      <c r="AC161" s="5"/>
      <c r="AD161" s="5" t="s">
        <v>1331</v>
      </c>
      <c r="AE161" s="5"/>
      <c r="AF161" s="5">
        <v>36012</v>
      </c>
      <c r="AG161" s="5">
        <v>26</v>
      </c>
      <c r="AH161" s="5">
        <v>100</v>
      </c>
      <c r="AI161" s="5" t="s">
        <v>1332</v>
      </c>
      <c r="AJ161" s="5">
        <v>45566</v>
      </c>
      <c r="AK161" s="5">
        <v>0</v>
      </c>
      <c r="AL161" s="5">
        <v>45566</v>
      </c>
      <c r="AM161" s="5" t="s">
        <v>1333</v>
      </c>
      <c r="AN161" s="5">
        <v>77870</v>
      </c>
      <c r="AO161" s="5" t="s">
        <v>2645</v>
      </c>
      <c r="AP161" s="5" t="s">
        <v>1536</v>
      </c>
      <c r="AQ161" s="4" t="s">
        <v>12479</v>
      </c>
      <c r="AR161" s="5" t="s">
        <v>12480</v>
      </c>
      <c r="AS161" s="4" t="s">
        <v>1993</v>
      </c>
      <c r="AT161" s="5" t="s">
        <v>1994</v>
      </c>
      <c r="AU161" s="5" t="s">
        <v>41</v>
      </c>
      <c r="AV161" s="4" t="s">
        <v>1995</v>
      </c>
      <c r="AW161" s="5" t="s">
        <v>53</v>
      </c>
      <c r="AX161" s="4" t="s">
        <v>2646</v>
      </c>
      <c r="AY161" s="5" t="s">
        <v>2647</v>
      </c>
      <c r="AZ161" s="5" t="s">
        <v>11</v>
      </c>
      <c r="BA161" s="4" t="s">
        <v>2648</v>
      </c>
      <c r="BB161" s="5" t="s">
        <v>2649</v>
      </c>
      <c r="BC161" s="4" t="s">
        <v>2641</v>
      </c>
      <c r="BD161" s="5" t="s">
        <v>2650</v>
      </c>
      <c r="BE161" s="5" t="s">
        <v>245</v>
      </c>
      <c r="BF161" s="5" t="s">
        <v>1333</v>
      </c>
      <c r="BG161" s="4" t="s">
        <v>2651</v>
      </c>
      <c r="BH161" s="5" t="s">
        <v>1343</v>
      </c>
    </row>
    <row r="162" spans="1:60" x14ac:dyDescent="0.25">
      <c r="A162">
        <f t="shared" si="12"/>
        <v>169166</v>
      </c>
      <c r="B162">
        <f t="shared" si="13"/>
        <v>3000429</v>
      </c>
      <c r="C162" s="17" t="str">
        <f t="shared" si="16"/>
        <v>CC</v>
      </c>
      <c r="D162" t="str">
        <f t="shared" si="15"/>
        <v>REGION GRAND OUEST</v>
      </c>
      <c r="E162" s="12" t="str">
        <f t="shared" si="14"/>
        <v>TERRAIN</v>
      </c>
      <c r="F162" s="4" t="s">
        <v>2652</v>
      </c>
      <c r="G162" s="4" t="s">
        <v>2653</v>
      </c>
      <c r="H162" s="5">
        <v>1</v>
      </c>
      <c r="I162" s="5"/>
      <c r="J162" s="5">
        <v>2</v>
      </c>
      <c r="K162" s="5" t="s">
        <v>1345</v>
      </c>
      <c r="L162" s="5" t="s">
        <v>2654</v>
      </c>
      <c r="M162" s="5" t="s">
        <v>2655</v>
      </c>
      <c r="N162" s="5"/>
      <c r="O162" s="5"/>
      <c r="P162" s="5"/>
      <c r="Q162" s="5"/>
      <c r="R162" s="5"/>
      <c r="S162" s="5"/>
      <c r="T162" s="5" t="s">
        <v>3</v>
      </c>
      <c r="U162" s="6">
        <v>33848</v>
      </c>
      <c r="V162" s="5" t="s">
        <v>1487</v>
      </c>
      <c r="W162" s="4" t="s">
        <v>1329</v>
      </c>
      <c r="X162" s="5" t="s">
        <v>5</v>
      </c>
      <c r="Y162" s="5" t="s">
        <v>1348</v>
      </c>
      <c r="Z162" s="5"/>
      <c r="AA162" s="4" t="s">
        <v>2169</v>
      </c>
      <c r="AB162" s="5"/>
      <c r="AC162" s="5"/>
      <c r="AD162" s="5">
        <v>5</v>
      </c>
      <c r="AE162" s="5"/>
      <c r="AF162" s="5">
        <v>23143</v>
      </c>
      <c r="AG162" s="5">
        <v>61</v>
      </c>
      <c r="AH162" s="5">
        <v>100</v>
      </c>
      <c r="AI162" s="5" t="s">
        <v>1332</v>
      </c>
      <c r="AJ162" s="5">
        <v>33848</v>
      </c>
      <c r="AK162" s="5">
        <v>32</v>
      </c>
      <c r="AL162" s="5">
        <v>33848</v>
      </c>
      <c r="AM162" s="5" t="s">
        <v>1333</v>
      </c>
      <c r="AN162" s="5">
        <v>49125</v>
      </c>
      <c r="AO162" s="5" t="s">
        <v>2656</v>
      </c>
      <c r="AP162" s="5" t="s">
        <v>1413</v>
      </c>
      <c r="AQ162" s="4" t="s">
        <v>1414</v>
      </c>
      <c r="AR162" s="5" t="s">
        <v>19</v>
      </c>
      <c r="AS162" s="4" t="s">
        <v>2071</v>
      </c>
      <c r="AT162" s="5" t="s">
        <v>2072</v>
      </c>
      <c r="AU162" s="5" t="s">
        <v>41</v>
      </c>
      <c r="AV162" s="4" t="s">
        <v>2073</v>
      </c>
      <c r="AW162" s="5" t="s">
        <v>112</v>
      </c>
      <c r="AX162" s="4" t="s">
        <v>2068</v>
      </c>
      <c r="AY162" s="5" t="s">
        <v>2074</v>
      </c>
      <c r="AZ162" s="5" t="s">
        <v>11</v>
      </c>
      <c r="BA162" s="4" t="s">
        <v>2075</v>
      </c>
      <c r="BB162" s="5" t="s">
        <v>2076</v>
      </c>
      <c r="BC162" s="4" t="s">
        <v>2653</v>
      </c>
      <c r="BD162" s="5" t="s">
        <v>2657</v>
      </c>
      <c r="BE162" s="5" t="s">
        <v>3</v>
      </c>
      <c r="BF162" s="5" t="s">
        <v>1333</v>
      </c>
      <c r="BG162" s="4" t="s">
        <v>2658</v>
      </c>
      <c r="BH162" s="5" t="s">
        <v>1343</v>
      </c>
    </row>
    <row r="163" spans="1:60" x14ac:dyDescent="0.25">
      <c r="A163">
        <f t="shared" si="12"/>
        <v>305079</v>
      </c>
      <c r="B163">
        <f t="shared" si="13"/>
        <v>7019535</v>
      </c>
      <c r="C163" s="17" t="str">
        <f t="shared" si="16"/>
        <v>CC</v>
      </c>
      <c r="D163" t="str">
        <f t="shared" si="15"/>
        <v>REGION GRAND OUEST</v>
      </c>
      <c r="E163" s="12" t="str">
        <f t="shared" si="14"/>
        <v>TERRAIN</v>
      </c>
      <c r="F163" s="4" t="s">
        <v>1082</v>
      </c>
      <c r="G163" s="4" t="s">
        <v>2659</v>
      </c>
      <c r="H163" s="5">
        <v>1</v>
      </c>
      <c r="I163" s="5"/>
      <c r="J163" s="5">
        <v>1</v>
      </c>
      <c r="K163" s="5" t="s">
        <v>1325</v>
      </c>
      <c r="L163" s="5" t="s">
        <v>107</v>
      </c>
      <c r="M163" s="5" t="s">
        <v>1083</v>
      </c>
      <c r="N163" s="5"/>
      <c r="O163" s="5"/>
      <c r="P163" s="5"/>
      <c r="Q163" s="5"/>
      <c r="R163" s="5"/>
      <c r="S163" s="5"/>
      <c r="T163" s="5" t="s">
        <v>25</v>
      </c>
      <c r="U163" s="6">
        <v>44531</v>
      </c>
      <c r="V163" s="5" t="s">
        <v>1363</v>
      </c>
      <c r="W163" s="4" t="s">
        <v>1329</v>
      </c>
      <c r="X163" s="5" t="s">
        <v>18</v>
      </c>
      <c r="Y163" s="5"/>
      <c r="Z163" s="5"/>
      <c r="AA163" s="4" t="s">
        <v>2660</v>
      </c>
      <c r="AB163" s="5"/>
      <c r="AC163" s="5"/>
      <c r="AD163" s="5" t="s">
        <v>1331</v>
      </c>
      <c r="AE163" s="5"/>
      <c r="AF163" s="5">
        <v>29478</v>
      </c>
      <c r="AG163" s="5">
        <v>44</v>
      </c>
      <c r="AH163" s="5">
        <v>100</v>
      </c>
      <c r="AI163" s="5" t="s">
        <v>1332</v>
      </c>
      <c r="AJ163" s="5">
        <v>44348</v>
      </c>
      <c r="AK163" s="5">
        <v>3</v>
      </c>
      <c r="AL163" s="5">
        <v>44348</v>
      </c>
      <c r="AM163" s="5" t="s">
        <v>1333</v>
      </c>
      <c r="AN163" s="5">
        <v>41330</v>
      </c>
      <c r="AO163" s="5" t="s">
        <v>2661</v>
      </c>
      <c r="AP163" s="5" t="s">
        <v>1413</v>
      </c>
      <c r="AQ163" s="4" t="s">
        <v>1414</v>
      </c>
      <c r="AR163" s="5" t="s">
        <v>19</v>
      </c>
      <c r="AS163" s="4" t="s">
        <v>2662</v>
      </c>
      <c r="AT163" s="5" t="s">
        <v>2663</v>
      </c>
      <c r="AU163" s="5" t="s">
        <v>41</v>
      </c>
      <c r="AV163" s="4" t="s">
        <v>2664</v>
      </c>
      <c r="AW163" s="5" t="s">
        <v>119</v>
      </c>
      <c r="AX163" s="4" t="s">
        <v>2665</v>
      </c>
      <c r="AY163" s="5" t="s">
        <v>2666</v>
      </c>
      <c r="AZ163" s="5" t="s">
        <v>11</v>
      </c>
      <c r="BA163" s="4" t="s">
        <v>2667</v>
      </c>
      <c r="BB163" s="5" t="s">
        <v>2668</v>
      </c>
      <c r="BC163" s="4" t="s">
        <v>2659</v>
      </c>
      <c r="BD163" s="5" t="s">
        <v>2669</v>
      </c>
      <c r="BE163" s="5" t="s">
        <v>25</v>
      </c>
      <c r="BF163" s="5" t="s">
        <v>1333</v>
      </c>
      <c r="BG163" s="4" t="s">
        <v>2670</v>
      </c>
      <c r="BH163" s="5" t="s">
        <v>1343</v>
      </c>
    </row>
    <row r="164" spans="1:60" x14ac:dyDescent="0.25">
      <c r="A164">
        <f t="shared" si="12"/>
        <v>305312</v>
      </c>
      <c r="B164">
        <f t="shared" si="13"/>
        <v>7020961</v>
      </c>
      <c r="C164" s="17" t="str">
        <f t="shared" si="16"/>
        <v>CC</v>
      </c>
      <c r="D164" t="str">
        <f t="shared" si="15"/>
        <v>REGION GRAND SUD</v>
      </c>
      <c r="E164" s="12" t="str">
        <f t="shared" si="14"/>
        <v>TERRAIN</v>
      </c>
      <c r="F164" s="4" t="s">
        <v>2671</v>
      </c>
      <c r="G164" s="4" t="s">
        <v>2672</v>
      </c>
      <c r="H164" s="5">
        <v>1</v>
      </c>
      <c r="I164" s="5"/>
      <c r="J164" s="5">
        <v>1</v>
      </c>
      <c r="K164" s="5" t="s">
        <v>1325</v>
      </c>
      <c r="L164" s="5" t="s">
        <v>356</v>
      </c>
      <c r="M164" s="5" t="s">
        <v>2673</v>
      </c>
      <c r="N164" s="5" t="s">
        <v>25</v>
      </c>
      <c r="O164" s="5">
        <v>45200</v>
      </c>
      <c r="P164" s="5"/>
      <c r="Q164" s="5" t="s">
        <v>1346</v>
      </c>
      <c r="R164" s="5">
        <v>5</v>
      </c>
      <c r="S164" s="5" t="s">
        <v>18</v>
      </c>
      <c r="T164" s="5" t="s">
        <v>260</v>
      </c>
      <c r="U164" s="6">
        <v>45231</v>
      </c>
      <c r="V164" s="5" t="s">
        <v>1347</v>
      </c>
      <c r="W164" s="4" t="s">
        <v>1329</v>
      </c>
      <c r="X164" s="5" t="s">
        <v>18</v>
      </c>
      <c r="Y164" s="5" t="s">
        <v>1348</v>
      </c>
      <c r="Z164" s="5"/>
      <c r="AA164" s="4" t="s">
        <v>2674</v>
      </c>
      <c r="AB164" s="5" t="s">
        <v>1331</v>
      </c>
      <c r="AC164" s="5"/>
      <c r="AD164" s="5" t="s">
        <v>1331</v>
      </c>
      <c r="AE164" s="5"/>
      <c r="AF164" s="5">
        <v>34551</v>
      </c>
      <c r="AG164" s="5">
        <v>30</v>
      </c>
      <c r="AH164" s="5">
        <v>100</v>
      </c>
      <c r="AI164" s="5" t="s">
        <v>1332</v>
      </c>
      <c r="AJ164" s="5">
        <v>44682</v>
      </c>
      <c r="AK164" s="5">
        <v>2</v>
      </c>
      <c r="AL164" s="5">
        <v>44682</v>
      </c>
      <c r="AM164" s="5" t="s">
        <v>1333</v>
      </c>
      <c r="AN164" s="5">
        <v>12100</v>
      </c>
      <c r="AO164" s="5" t="s">
        <v>2675</v>
      </c>
      <c r="AP164" s="5" t="s">
        <v>1335</v>
      </c>
      <c r="AQ164" s="4" t="s">
        <v>1336</v>
      </c>
      <c r="AR164" s="5" t="s">
        <v>12476</v>
      </c>
      <c r="AS164" s="4" t="s">
        <v>1337</v>
      </c>
      <c r="AT164" s="5" t="s">
        <v>1338</v>
      </c>
      <c r="AU164" s="5" t="s">
        <v>41</v>
      </c>
      <c r="AV164" s="4" t="s">
        <v>1339</v>
      </c>
      <c r="AW164" s="5" t="s">
        <v>76</v>
      </c>
      <c r="AX164" s="4" t="s">
        <v>2242</v>
      </c>
      <c r="AY164" s="5" t="s">
        <v>2243</v>
      </c>
      <c r="AZ164" s="5" t="s">
        <v>11</v>
      </c>
      <c r="BA164" s="4" t="s">
        <v>2244</v>
      </c>
      <c r="BB164" s="5" t="s">
        <v>2245</v>
      </c>
      <c r="BC164" s="4" t="s">
        <v>2672</v>
      </c>
      <c r="BD164" s="5" t="s">
        <v>2676</v>
      </c>
      <c r="BE164" s="5" t="s">
        <v>260</v>
      </c>
      <c r="BF164" s="5" t="s">
        <v>1333</v>
      </c>
      <c r="BG164" s="4" t="s">
        <v>2677</v>
      </c>
      <c r="BH164" s="5" t="s">
        <v>1343</v>
      </c>
    </row>
    <row r="165" spans="1:60" x14ac:dyDescent="0.25">
      <c r="A165">
        <f t="shared" si="12"/>
        <v>304474</v>
      </c>
      <c r="B165">
        <f t="shared" si="13"/>
        <v>3102417</v>
      </c>
      <c r="C165" s="17" t="str">
        <f t="shared" si="16"/>
        <v>CC</v>
      </c>
      <c r="D165" t="str">
        <f t="shared" si="15"/>
        <v>REGION ILE DE FRANCE NORD</v>
      </c>
      <c r="E165" s="12" t="str">
        <f t="shared" si="14"/>
        <v>TERRAIN</v>
      </c>
      <c r="F165" s="4" t="s">
        <v>363</v>
      </c>
      <c r="G165" s="4" t="s">
        <v>2678</v>
      </c>
      <c r="H165" s="5">
        <v>1</v>
      </c>
      <c r="I165" s="5"/>
      <c r="J165" s="5">
        <v>1</v>
      </c>
      <c r="K165" s="5" t="s">
        <v>1325</v>
      </c>
      <c r="L165" s="5" t="s">
        <v>279</v>
      </c>
      <c r="M165" s="5" t="s">
        <v>364</v>
      </c>
      <c r="N165" s="5" t="s">
        <v>245</v>
      </c>
      <c r="O165" s="5">
        <v>43983</v>
      </c>
      <c r="P165" s="5"/>
      <c r="Q165" s="5" t="s">
        <v>1346</v>
      </c>
      <c r="R165" s="5">
        <v>5</v>
      </c>
      <c r="S165" s="5" t="s">
        <v>18</v>
      </c>
      <c r="T165" s="5" t="s">
        <v>25</v>
      </c>
      <c r="U165" s="6">
        <v>44013</v>
      </c>
      <c r="V165" s="5" t="s">
        <v>1363</v>
      </c>
      <c r="W165" s="4" t="s">
        <v>1329</v>
      </c>
      <c r="X165" s="5" t="s">
        <v>18</v>
      </c>
      <c r="Y165" s="5"/>
      <c r="Z165" s="5"/>
      <c r="AA165" s="4" t="s">
        <v>2679</v>
      </c>
      <c r="AB165" s="5" t="s">
        <v>1331</v>
      </c>
      <c r="AC165" s="5"/>
      <c r="AD165" s="5" t="s">
        <v>1331</v>
      </c>
      <c r="AE165" s="5"/>
      <c r="AF165" s="5">
        <v>32044</v>
      </c>
      <c r="AG165" s="5">
        <v>37</v>
      </c>
      <c r="AH165" s="5">
        <v>100</v>
      </c>
      <c r="AI165" s="5" t="s">
        <v>1332</v>
      </c>
      <c r="AJ165" s="5">
        <v>43831</v>
      </c>
      <c r="AK165" s="5">
        <v>4</v>
      </c>
      <c r="AL165" s="5">
        <v>43831</v>
      </c>
      <c r="AM165" s="5" t="s">
        <v>1333</v>
      </c>
      <c r="AN165" s="5">
        <v>80440</v>
      </c>
      <c r="AO165" s="5" t="s">
        <v>2680</v>
      </c>
      <c r="AP165" s="5" t="s">
        <v>12477</v>
      </c>
      <c r="AQ165" s="4" t="s">
        <v>1351</v>
      </c>
      <c r="AR165" s="5" t="s">
        <v>12478</v>
      </c>
      <c r="AS165" s="4" t="s">
        <v>2180</v>
      </c>
      <c r="AT165" s="5" t="s">
        <v>2181</v>
      </c>
      <c r="AU165" s="5" t="s">
        <v>41</v>
      </c>
      <c r="AV165" s="4" t="s">
        <v>2182</v>
      </c>
      <c r="AW165" s="5" t="s">
        <v>4</v>
      </c>
      <c r="AX165" s="4" t="s">
        <v>2681</v>
      </c>
      <c r="AY165" s="5" t="s">
        <v>2682</v>
      </c>
      <c r="AZ165" s="5" t="s">
        <v>11</v>
      </c>
      <c r="BA165" s="4" t="s">
        <v>2683</v>
      </c>
      <c r="BB165" s="5" t="s">
        <v>2684</v>
      </c>
      <c r="BC165" s="4" t="s">
        <v>2678</v>
      </c>
      <c r="BD165" s="5" t="s">
        <v>2685</v>
      </c>
      <c r="BE165" s="5" t="s">
        <v>25</v>
      </c>
      <c r="BF165" s="5" t="s">
        <v>1333</v>
      </c>
      <c r="BG165" s="4" t="s">
        <v>2686</v>
      </c>
      <c r="BH165" s="5" t="s">
        <v>1343</v>
      </c>
    </row>
    <row r="166" spans="1:60" x14ac:dyDescent="0.25">
      <c r="A166">
        <f t="shared" si="12"/>
        <v>305048</v>
      </c>
      <c r="B166">
        <f t="shared" si="13"/>
        <v>7019315</v>
      </c>
      <c r="C166" s="17" t="str">
        <f t="shared" si="16"/>
        <v>CC</v>
      </c>
      <c r="D166" t="str">
        <f t="shared" si="15"/>
        <v>REGION CENTRE EST</v>
      </c>
      <c r="E166" s="12" t="str">
        <f t="shared" si="14"/>
        <v>TERRAIN</v>
      </c>
      <c r="F166" s="4" t="s">
        <v>510</v>
      </c>
      <c r="G166" s="4" t="s">
        <v>2687</v>
      </c>
      <c r="H166" s="5">
        <v>1</v>
      </c>
      <c r="I166" s="5"/>
      <c r="J166" s="5">
        <v>1</v>
      </c>
      <c r="K166" s="5" t="s">
        <v>1325</v>
      </c>
      <c r="L166" s="5" t="s">
        <v>512</v>
      </c>
      <c r="M166" s="5" t="s">
        <v>511</v>
      </c>
      <c r="N166" s="5"/>
      <c r="O166" s="5"/>
      <c r="P166" s="5"/>
      <c r="Q166" s="5"/>
      <c r="R166" s="5"/>
      <c r="S166" s="5"/>
      <c r="T166" s="5" t="s">
        <v>25</v>
      </c>
      <c r="U166" s="6">
        <v>44501</v>
      </c>
      <c r="V166" s="5" t="s">
        <v>1363</v>
      </c>
      <c r="W166" s="4" t="s">
        <v>1329</v>
      </c>
      <c r="X166" s="5" t="s">
        <v>18</v>
      </c>
      <c r="Y166" s="5"/>
      <c r="Z166" s="5"/>
      <c r="AA166" s="4" t="s">
        <v>2688</v>
      </c>
      <c r="AB166" s="5"/>
      <c r="AC166" s="5"/>
      <c r="AD166" s="5" t="s">
        <v>1331</v>
      </c>
      <c r="AE166" s="5"/>
      <c r="AF166" s="5">
        <v>27161</v>
      </c>
      <c r="AG166" s="5">
        <v>50</v>
      </c>
      <c r="AH166" s="5">
        <v>100</v>
      </c>
      <c r="AI166" s="5" t="s">
        <v>1332</v>
      </c>
      <c r="AJ166" s="5">
        <v>44317</v>
      </c>
      <c r="AK166" s="5">
        <v>3</v>
      </c>
      <c r="AL166" s="5">
        <v>44317</v>
      </c>
      <c r="AM166" s="5" t="s">
        <v>1333</v>
      </c>
      <c r="AN166" s="5">
        <v>54300</v>
      </c>
      <c r="AO166" s="5" t="s">
        <v>2689</v>
      </c>
      <c r="AP166" s="5" t="s">
        <v>1536</v>
      </c>
      <c r="AQ166" s="4" t="s">
        <v>12479</v>
      </c>
      <c r="AR166" s="5" t="s">
        <v>12480</v>
      </c>
      <c r="AS166" s="4" t="s">
        <v>1696</v>
      </c>
      <c r="AT166" s="5" t="s">
        <v>1697</v>
      </c>
      <c r="AU166" s="5" t="s">
        <v>41</v>
      </c>
      <c r="AV166" s="4" t="s">
        <v>1698</v>
      </c>
      <c r="AW166" s="5" t="s">
        <v>66</v>
      </c>
      <c r="AX166" s="4" t="s">
        <v>1699</v>
      </c>
      <c r="AY166" s="5" t="s">
        <v>1700</v>
      </c>
      <c r="AZ166" s="5" t="s">
        <v>11</v>
      </c>
      <c r="BA166" s="4" t="s">
        <v>1701</v>
      </c>
      <c r="BB166" s="5" t="s">
        <v>1702</v>
      </c>
      <c r="BC166" s="4" t="s">
        <v>2687</v>
      </c>
      <c r="BD166" s="5" t="s">
        <v>2690</v>
      </c>
      <c r="BE166" s="5" t="s">
        <v>25</v>
      </c>
      <c r="BF166" s="5" t="s">
        <v>1333</v>
      </c>
      <c r="BG166" s="4" t="s">
        <v>2691</v>
      </c>
      <c r="BH166" s="5" t="s">
        <v>1343</v>
      </c>
    </row>
    <row r="167" spans="1:60" x14ac:dyDescent="0.25">
      <c r="A167">
        <f t="shared" si="12"/>
        <v>306269</v>
      </c>
      <c r="B167">
        <f t="shared" si="13"/>
        <v>7024151</v>
      </c>
      <c r="C167" s="17" t="str">
        <f t="shared" si="16"/>
        <v>CC</v>
      </c>
      <c r="D167" t="str">
        <f t="shared" si="15"/>
        <v>REGION ILE DE FRANCE NORD</v>
      </c>
      <c r="E167" s="12" t="str">
        <f t="shared" si="14"/>
        <v>TERRAIN</v>
      </c>
      <c r="F167" s="4" t="s">
        <v>2692</v>
      </c>
      <c r="G167" s="4" t="s">
        <v>2693</v>
      </c>
      <c r="H167" s="5">
        <v>1</v>
      </c>
      <c r="I167" s="5"/>
      <c r="J167" s="5">
        <v>1</v>
      </c>
      <c r="K167" s="5" t="s">
        <v>1325</v>
      </c>
      <c r="L167" s="5" t="s">
        <v>655</v>
      </c>
      <c r="M167" s="5" t="s">
        <v>2694</v>
      </c>
      <c r="N167" s="5"/>
      <c r="O167" s="5"/>
      <c r="P167" s="5"/>
      <c r="Q167" s="5"/>
      <c r="R167" s="5"/>
      <c r="S167" s="5"/>
      <c r="T167" s="5" t="s">
        <v>245</v>
      </c>
      <c r="U167" s="6">
        <v>45536</v>
      </c>
      <c r="V167" s="5" t="s">
        <v>1328</v>
      </c>
      <c r="W167" s="4" t="s">
        <v>1329</v>
      </c>
      <c r="X167" s="5" t="s">
        <v>18</v>
      </c>
      <c r="Y167" s="5"/>
      <c r="Z167" s="5"/>
      <c r="AA167" s="4" t="s">
        <v>2695</v>
      </c>
      <c r="AB167" s="5"/>
      <c r="AC167" s="5"/>
      <c r="AD167" s="5" t="s">
        <v>1331</v>
      </c>
      <c r="AE167" s="5"/>
      <c r="AF167" s="5">
        <v>34019</v>
      </c>
      <c r="AG167" s="5">
        <v>31</v>
      </c>
      <c r="AH167" s="5">
        <v>100</v>
      </c>
      <c r="AI167" s="5" t="s">
        <v>1332</v>
      </c>
      <c r="AJ167" s="5">
        <v>45536</v>
      </c>
      <c r="AK167" s="5">
        <v>0</v>
      </c>
      <c r="AL167" s="5">
        <v>45536</v>
      </c>
      <c r="AM167" s="5" t="s">
        <v>1333</v>
      </c>
      <c r="AN167" s="5">
        <v>76380</v>
      </c>
      <c r="AO167" s="5" t="s">
        <v>2696</v>
      </c>
      <c r="AP167" s="5" t="s">
        <v>12477</v>
      </c>
      <c r="AQ167" s="4" t="s">
        <v>1351</v>
      </c>
      <c r="AR167" s="5" t="s">
        <v>12478</v>
      </c>
      <c r="AS167" s="4" t="s">
        <v>1651</v>
      </c>
      <c r="AT167" s="5" t="s">
        <v>1652</v>
      </c>
      <c r="AU167" s="5" t="s">
        <v>41</v>
      </c>
      <c r="AV167" s="4" t="s">
        <v>1653</v>
      </c>
      <c r="AW167" s="5" t="s">
        <v>35</v>
      </c>
      <c r="AX167" s="4" t="s">
        <v>2697</v>
      </c>
      <c r="AY167" s="5" t="s">
        <v>2698</v>
      </c>
      <c r="AZ167" s="5" t="s">
        <v>11</v>
      </c>
      <c r="BA167" s="4" t="s">
        <v>2699</v>
      </c>
      <c r="BB167" s="5" t="s">
        <v>2700</v>
      </c>
      <c r="BC167" s="4" t="s">
        <v>2693</v>
      </c>
      <c r="BD167" s="5" t="s">
        <v>2701</v>
      </c>
      <c r="BE167" s="5" t="s">
        <v>245</v>
      </c>
      <c r="BF167" s="5" t="s">
        <v>1333</v>
      </c>
      <c r="BG167" s="4" t="s">
        <v>2702</v>
      </c>
      <c r="BH167" s="5" t="s">
        <v>1343</v>
      </c>
    </row>
    <row r="168" spans="1:60" x14ac:dyDescent="0.25">
      <c r="A168">
        <f t="shared" si="12"/>
        <v>305749</v>
      </c>
      <c r="B168">
        <f t="shared" si="13"/>
        <v>7023115</v>
      </c>
      <c r="C168" s="17" t="str">
        <f t="shared" si="16"/>
        <v>CC</v>
      </c>
      <c r="D168" t="str">
        <f t="shared" si="15"/>
        <v>REGION GRAND SUD</v>
      </c>
      <c r="E168" s="12" t="str">
        <f t="shared" si="14"/>
        <v>TERRAIN</v>
      </c>
      <c r="F168" s="4" t="s">
        <v>1182</v>
      </c>
      <c r="G168" s="4" t="s">
        <v>2703</v>
      </c>
      <c r="H168" s="5">
        <v>1</v>
      </c>
      <c r="I168" s="5"/>
      <c r="J168" s="5">
        <v>1</v>
      </c>
      <c r="K168" s="5" t="s">
        <v>1325</v>
      </c>
      <c r="L168" s="5" t="s">
        <v>1184</v>
      </c>
      <c r="M168" s="5" t="s">
        <v>1183</v>
      </c>
      <c r="N168" s="5" t="s">
        <v>245</v>
      </c>
      <c r="O168" s="5">
        <v>45323</v>
      </c>
      <c r="P168" s="5"/>
      <c r="Q168" s="5" t="s">
        <v>1346</v>
      </c>
      <c r="R168" s="5">
        <v>5</v>
      </c>
      <c r="S168" s="5" t="s">
        <v>18</v>
      </c>
      <c r="T168" s="5" t="s">
        <v>25</v>
      </c>
      <c r="U168" s="6">
        <v>45352</v>
      </c>
      <c r="V168" s="5" t="s">
        <v>1363</v>
      </c>
      <c r="W168" s="4" t="s">
        <v>1329</v>
      </c>
      <c r="X168" s="5" t="s">
        <v>18</v>
      </c>
      <c r="Y168" s="5"/>
      <c r="Z168" s="5"/>
      <c r="AA168" s="4" t="s">
        <v>2704</v>
      </c>
      <c r="AB168" s="5" t="s">
        <v>1331</v>
      </c>
      <c r="AC168" s="5"/>
      <c r="AD168" s="5" t="s">
        <v>1331</v>
      </c>
      <c r="AE168" s="5"/>
      <c r="AF168" s="5">
        <v>26547</v>
      </c>
      <c r="AG168" s="5">
        <v>52</v>
      </c>
      <c r="AH168" s="5">
        <v>100</v>
      </c>
      <c r="AI168" s="5" t="s">
        <v>1332</v>
      </c>
      <c r="AJ168" s="5">
        <v>45231</v>
      </c>
      <c r="AK168" s="5">
        <v>1</v>
      </c>
      <c r="AL168" s="5">
        <v>45231</v>
      </c>
      <c r="AM168" s="5" t="s">
        <v>1333</v>
      </c>
      <c r="AN168" s="5">
        <v>12850</v>
      </c>
      <c r="AO168" s="5" t="s">
        <v>2705</v>
      </c>
      <c r="AP168" s="5" t="s">
        <v>1335</v>
      </c>
      <c r="AQ168" s="4" t="s">
        <v>1336</v>
      </c>
      <c r="AR168" s="5" t="s">
        <v>12476</v>
      </c>
      <c r="AS168" s="4" t="s">
        <v>1337</v>
      </c>
      <c r="AT168" s="5" t="s">
        <v>1338</v>
      </c>
      <c r="AU168" s="5" t="s">
        <v>41</v>
      </c>
      <c r="AV168" s="4" t="s">
        <v>1339</v>
      </c>
      <c r="AW168" s="5" t="s">
        <v>76</v>
      </c>
      <c r="AX168" s="4" t="s">
        <v>2242</v>
      </c>
      <c r="AY168" s="5" t="s">
        <v>2243</v>
      </c>
      <c r="AZ168" s="5" t="s">
        <v>11</v>
      </c>
      <c r="BA168" s="4" t="s">
        <v>2244</v>
      </c>
      <c r="BB168" s="5" t="s">
        <v>2245</v>
      </c>
      <c r="BC168" s="4" t="s">
        <v>2703</v>
      </c>
      <c r="BD168" s="5" t="s">
        <v>2706</v>
      </c>
      <c r="BE168" s="5" t="s">
        <v>25</v>
      </c>
      <c r="BF168" s="5" t="s">
        <v>1333</v>
      </c>
      <c r="BG168" s="4" t="s">
        <v>2707</v>
      </c>
      <c r="BH168" s="5" t="s">
        <v>1343</v>
      </c>
    </row>
    <row r="169" spans="1:60" x14ac:dyDescent="0.25">
      <c r="A169">
        <f t="shared" si="12"/>
        <v>305943</v>
      </c>
      <c r="B169">
        <f t="shared" si="13"/>
        <v>7023509</v>
      </c>
      <c r="C169" s="17" t="str">
        <f t="shared" si="16"/>
        <v>CC</v>
      </c>
      <c r="D169" t="str">
        <f t="shared" si="15"/>
        <v>REGION CENTRE EST</v>
      </c>
      <c r="E169" s="12" t="str">
        <f t="shared" si="14"/>
        <v>TERRAIN</v>
      </c>
      <c r="F169" s="4" t="s">
        <v>2708</v>
      </c>
      <c r="G169" s="4" t="s">
        <v>2709</v>
      </c>
      <c r="H169" s="5">
        <v>1</v>
      </c>
      <c r="I169" s="5"/>
      <c r="J169" s="5">
        <v>1</v>
      </c>
      <c r="K169" s="5" t="s">
        <v>1325</v>
      </c>
      <c r="L169" s="5" t="s">
        <v>64</v>
      </c>
      <c r="M169" s="5" t="s">
        <v>2710</v>
      </c>
      <c r="N169" s="5"/>
      <c r="O169" s="5"/>
      <c r="P169" s="5"/>
      <c r="Q169" s="5"/>
      <c r="R169" s="5"/>
      <c r="S169" s="5"/>
      <c r="T169" s="5" t="s">
        <v>25</v>
      </c>
      <c r="U169" s="6">
        <v>45474</v>
      </c>
      <c r="V169" s="5" t="s">
        <v>1363</v>
      </c>
      <c r="W169" s="4" t="s">
        <v>1329</v>
      </c>
      <c r="X169" s="5" t="s">
        <v>18</v>
      </c>
      <c r="Y169" s="5"/>
      <c r="Z169" s="5"/>
      <c r="AA169" s="4" t="s">
        <v>5237</v>
      </c>
      <c r="AB169" s="5"/>
      <c r="AC169" s="5"/>
      <c r="AD169" s="5" t="s">
        <v>1331</v>
      </c>
      <c r="AE169" s="5"/>
      <c r="AF169" s="5">
        <v>34501</v>
      </c>
      <c r="AG169" s="5">
        <v>30</v>
      </c>
      <c r="AH169" s="5">
        <v>100</v>
      </c>
      <c r="AI169" s="5" t="s">
        <v>1332</v>
      </c>
      <c r="AJ169" s="5">
        <v>45352</v>
      </c>
      <c r="AK169" s="5">
        <v>0</v>
      </c>
      <c r="AL169" s="5">
        <v>45352</v>
      </c>
      <c r="AM169" s="5" t="s">
        <v>1333</v>
      </c>
      <c r="AN169" s="5">
        <v>25470</v>
      </c>
      <c r="AO169" s="5" t="s">
        <v>2712</v>
      </c>
      <c r="AP169" s="5" t="s">
        <v>1536</v>
      </c>
      <c r="AQ169" s="4" t="s">
        <v>12479</v>
      </c>
      <c r="AR169" s="5" t="s">
        <v>12480</v>
      </c>
      <c r="AS169" s="4" t="s">
        <v>1564</v>
      </c>
      <c r="AT169" s="5" t="s">
        <v>1565</v>
      </c>
      <c r="AU169" s="5" t="s">
        <v>41</v>
      </c>
      <c r="AV169" s="4" t="s">
        <v>1566</v>
      </c>
      <c r="AW169" s="5" t="s">
        <v>68</v>
      </c>
      <c r="AX169" s="4" t="s">
        <v>1970</v>
      </c>
      <c r="AY169" s="5" t="s">
        <v>1974</v>
      </c>
      <c r="AZ169" s="5" t="s">
        <v>11</v>
      </c>
      <c r="BA169" s="4" t="s">
        <v>1975</v>
      </c>
      <c r="BB169" s="5" t="s">
        <v>1976</v>
      </c>
      <c r="BC169" s="4" t="s">
        <v>2709</v>
      </c>
      <c r="BD169" s="5" t="s">
        <v>2713</v>
      </c>
      <c r="BE169" s="5" t="s">
        <v>25</v>
      </c>
      <c r="BF169" s="5" t="s">
        <v>1333</v>
      </c>
      <c r="BG169" s="4" t="s">
        <v>10373</v>
      </c>
      <c r="BH169" s="5" t="s">
        <v>1343</v>
      </c>
    </row>
    <row r="170" spans="1:60" x14ac:dyDescent="0.25">
      <c r="A170">
        <f t="shared" si="12"/>
        <v>193254</v>
      </c>
      <c r="B170">
        <f t="shared" si="13"/>
        <v>3002507</v>
      </c>
      <c r="C170" s="17" t="str">
        <f t="shared" si="16"/>
        <v>IMD</v>
      </c>
      <c r="D170" t="str">
        <f t="shared" si="15"/>
        <v>REGION ILE DE FRANCE NORD</v>
      </c>
      <c r="E170" s="12" t="str">
        <f t="shared" si="14"/>
        <v>TERRAIN</v>
      </c>
      <c r="F170" s="4" t="s">
        <v>2715</v>
      </c>
      <c r="G170" s="4" t="s">
        <v>1898</v>
      </c>
      <c r="H170" s="5">
        <v>1</v>
      </c>
      <c r="I170" s="5"/>
      <c r="J170" s="5">
        <v>1</v>
      </c>
      <c r="K170" s="5" t="s">
        <v>1325</v>
      </c>
      <c r="L170" s="5" t="s">
        <v>382</v>
      </c>
      <c r="M170" s="5" t="s">
        <v>2716</v>
      </c>
      <c r="N170" s="5" t="s">
        <v>714</v>
      </c>
      <c r="O170" s="5">
        <v>43586</v>
      </c>
      <c r="P170" s="5"/>
      <c r="Q170" s="5" t="s">
        <v>1346</v>
      </c>
      <c r="R170" s="5">
        <v>3</v>
      </c>
      <c r="S170" s="5" t="s">
        <v>5</v>
      </c>
      <c r="T170" s="5" t="s">
        <v>41</v>
      </c>
      <c r="U170" s="6">
        <v>43617</v>
      </c>
      <c r="V170" s="5" t="s">
        <v>1673</v>
      </c>
      <c r="W170" s="4" t="s">
        <v>1392</v>
      </c>
      <c r="X170" s="5" t="s">
        <v>5</v>
      </c>
      <c r="Y170" s="5"/>
      <c r="Z170" s="5"/>
      <c r="AA170" s="5"/>
      <c r="AB170" s="5">
        <v>6</v>
      </c>
      <c r="AC170" s="5"/>
      <c r="AD170" s="5">
        <v>6</v>
      </c>
      <c r="AE170" s="5"/>
      <c r="AF170" s="5">
        <v>27406</v>
      </c>
      <c r="AG170" s="5">
        <v>49</v>
      </c>
      <c r="AH170" s="5">
        <v>100</v>
      </c>
      <c r="AI170" s="5" t="s">
        <v>1332</v>
      </c>
      <c r="AJ170" s="5">
        <v>39965</v>
      </c>
      <c r="AK170" s="5">
        <v>15</v>
      </c>
      <c r="AL170" s="5">
        <v>39965</v>
      </c>
      <c r="AM170" s="5"/>
      <c r="AN170" s="5">
        <v>95160</v>
      </c>
      <c r="AO170" s="5" t="s">
        <v>2429</v>
      </c>
      <c r="AP170" s="5" t="s">
        <v>12477</v>
      </c>
      <c r="AQ170" s="4" t="s">
        <v>1351</v>
      </c>
      <c r="AR170" s="5" t="s">
        <v>12478</v>
      </c>
      <c r="AS170" s="4" t="s">
        <v>1898</v>
      </c>
      <c r="AT170" s="5" t="s">
        <v>1899</v>
      </c>
      <c r="AU170" s="5" t="s">
        <v>41</v>
      </c>
      <c r="AV170" s="4" t="s">
        <v>1900</v>
      </c>
      <c r="AW170" s="5" t="s">
        <v>30</v>
      </c>
      <c r="AX170" s="4"/>
      <c r="AY170" s="5"/>
      <c r="AZ170" s="5"/>
      <c r="BA170" s="4"/>
      <c r="BB170" s="5"/>
      <c r="BC170" s="4"/>
      <c r="BD170" s="5"/>
      <c r="BE170" s="5"/>
      <c r="BF170" s="5" t="s">
        <v>1677</v>
      </c>
      <c r="BG170" s="4"/>
      <c r="BH170" s="5"/>
    </row>
    <row r="171" spans="1:60" x14ac:dyDescent="0.25">
      <c r="A171">
        <f t="shared" si="12"/>
        <v>176945</v>
      </c>
      <c r="B171">
        <f t="shared" si="13"/>
        <v>3000631</v>
      </c>
      <c r="C171" s="17" t="str">
        <f t="shared" si="16"/>
        <v>CC</v>
      </c>
      <c r="D171" t="str">
        <f t="shared" si="15"/>
        <v>REGION ILE DE FRANCE NORD</v>
      </c>
      <c r="E171" s="12" t="str">
        <f t="shared" si="14"/>
        <v>TERRAIN</v>
      </c>
      <c r="F171" s="4" t="s">
        <v>2717</v>
      </c>
      <c r="G171" s="4" t="s">
        <v>2718</v>
      </c>
      <c r="H171" s="5">
        <v>1</v>
      </c>
      <c r="I171" s="5"/>
      <c r="J171" s="5">
        <v>1</v>
      </c>
      <c r="K171" s="5" t="s">
        <v>1325</v>
      </c>
      <c r="L171" s="5" t="s">
        <v>92</v>
      </c>
      <c r="M171" s="5" t="s">
        <v>2719</v>
      </c>
      <c r="N171" s="5" t="s">
        <v>60</v>
      </c>
      <c r="O171" s="5">
        <v>35309</v>
      </c>
      <c r="P171" s="5"/>
      <c r="Q171" s="5" t="s">
        <v>1346</v>
      </c>
      <c r="R171" s="5">
        <v>5</v>
      </c>
      <c r="S171" s="5" t="s">
        <v>5</v>
      </c>
      <c r="T171" s="5" t="s">
        <v>3</v>
      </c>
      <c r="U171" s="6">
        <v>35339</v>
      </c>
      <c r="V171" s="4" t="s">
        <v>1487</v>
      </c>
      <c r="W171" s="4" t="s">
        <v>1329</v>
      </c>
      <c r="X171" s="5" t="s">
        <v>5</v>
      </c>
      <c r="Y171" s="5" t="s">
        <v>1348</v>
      </c>
      <c r="Z171" s="5"/>
      <c r="AA171" s="4" t="s">
        <v>2720</v>
      </c>
      <c r="AB171" s="5">
        <v>5</v>
      </c>
      <c r="AC171" s="5"/>
      <c r="AD171" s="5">
        <v>5</v>
      </c>
      <c r="AE171" s="5"/>
      <c r="AF171" s="6">
        <v>26790</v>
      </c>
      <c r="AG171" s="5">
        <v>51</v>
      </c>
      <c r="AH171" s="5">
        <v>100</v>
      </c>
      <c r="AI171" s="5" t="s">
        <v>1332</v>
      </c>
      <c r="AJ171" s="6">
        <v>35339</v>
      </c>
      <c r="AK171" s="5">
        <v>28</v>
      </c>
      <c r="AL171" s="6">
        <v>35339</v>
      </c>
      <c r="AM171" s="5" t="s">
        <v>1333</v>
      </c>
      <c r="AN171" s="5">
        <v>75015</v>
      </c>
      <c r="AO171" s="5" t="s">
        <v>2396</v>
      </c>
      <c r="AP171" s="5" t="s">
        <v>12477</v>
      </c>
      <c r="AQ171" s="4" t="s">
        <v>1351</v>
      </c>
      <c r="AR171" s="5" t="s">
        <v>12478</v>
      </c>
      <c r="AS171" s="4" t="s">
        <v>1352</v>
      </c>
      <c r="AT171" s="5" t="s">
        <v>1353</v>
      </c>
      <c r="AU171" s="5" t="s">
        <v>41</v>
      </c>
      <c r="AV171" s="4" t="s">
        <v>1354</v>
      </c>
      <c r="AW171" s="5" t="s">
        <v>17</v>
      </c>
      <c r="AX171" s="4" t="s">
        <v>1355</v>
      </c>
      <c r="AY171" s="5" t="s">
        <v>1356</v>
      </c>
      <c r="AZ171" s="5" t="s">
        <v>11</v>
      </c>
      <c r="BA171" s="4" t="s">
        <v>1358</v>
      </c>
      <c r="BB171" s="5" t="s">
        <v>1359</v>
      </c>
      <c r="BC171" s="4" t="s">
        <v>2718</v>
      </c>
      <c r="BD171" s="5" t="s">
        <v>2721</v>
      </c>
      <c r="BE171" s="5" t="s">
        <v>3</v>
      </c>
      <c r="BF171" s="5" t="s">
        <v>1333</v>
      </c>
      <c r="BG171" s="4" t="s">
        <v>2722</v>
      </c>
      <c r="BH171" s="5" t="s">
        <v>1343</v>
      </c>
    </row>
    <row r="172" spans="1:60" x14ac:dyDescent="0.25">
      <c r="A172">
        <f t="shared" si="12"/>
        <v>153393</v>
      </c>
      <c r="B172">
        <f t="shared" si="13"/>
        <v>3000023</v>
      </c>
      <c r="C172" t="str">
        <f t="shared" si="16"/>
        <v>IMD</v>
      </c>
      <c r="D172" t="str">
        <f t="shared" si="15"/>
        <v>SUPPORT COMMERCIAL</v>
      </c>
      <c r="E172" s="12" t="str">
        <f t="shared" si="14"/>
        <v>TERRAIN</v>
      </c>
      <c r="F172" s="4" t="s">
        <v>578</v>
      </c>
      <c r="G172" s="4" t="s">
        <v>2723</v>
      </c>
      <c r="H172" s="5">
        <v>1</v>
      </c>
      <c r="I172" s="5"/>
      <c r="J172" s="5">
        <v>1</v>
      </c>
      <c r="K172" s="5" t="s">
        <v>1325</v>
      </c>
      <c r="L172" s="5" t="s">
        <v>580</v>
      </c>
      <c r="M172" s="5" t="s">
        <v>579</v>
      </c>
      <c r="N172" s="5"/>
      <c r="O172" s="5"/>
      <c r="P172" s="5"/>
      <c r="Q172" s="5"/>
      <c r="R172" s="5"/>
      <c r="S172" s="5"/>
      <c r="T172" s="5" t="s">
        <v>581</v>
      </c>
      <c r="U172" s="6">
        <v>35034</v>
      </c>
      <c r="V172" s="4" t="s">
        <v>2724</v>
      </c>
      <c r="W172" s="4" t="s">
        <v>1392</v>
      </c>
      <c r="X172" s="5" t="s">
        <v>5</v>
      </c>
      <c r="Y172" s="5"/>
      <c r="Z172" s="5"/>
      <c r="AA172" s="4"/>
      <c r="AB172" s="5"/>
      <c r="AC172" s="5"/>
      <c r="AD172" s="5">
        <v>7</v>
      </c>
      <c r="AE172" s="5"/>
      <c r="AF172" s="6">
        <v>23276</v>
      </c>
      <c r="AG172" s="5">
        <v>61</v>
      </c>
      <c r="AH172" s="5">
        <v>100</v>
      </c>
      <c r="AI172" s="5" t="s">
        <v>1332</v>
      </c>
      <c r="AJ172" s="6">
        <v>31199</v>
      </c>
      <c r="AK172" s="5">
        <v>39</v>
      </c>
      <c r="AL172" s="6">
        <v>31199</v>
      </c>
      <c r="AM172" s="5"/>
      <c r="AN172" s="5">
        <v>69007</v>
      </c>
      <c r="AO172" s="5" t="s">
        <v>2725</v>
      </c>
      <c r="AP172" s="5"/>
      <c r="AQ172" s="4" t="s">
        <v>2163</v>
      </c>
      <c r="AR172" s="5" t="s">
        <v>273</v>
      </c>
      <c r="AS172" s="4"/>
      <c r="AT172" s="5"/>
      <c r="AU172" s="5"/>
      <c r="AV172" s="4" t="s">
        <v>2726</v>
      </c>
      <c r="AW172" s="5" t="s">
        <v>42</v>
      </c>
      <c r="AX172" s="4"/>
      <c r="AY172" s="5"/>
      <c r="AZ172" s="5"/>
      <c r="BA172" s="4"/>
      <c r="BB172" s="5"/>
      <c r="BC172" s="4"/>
      <c r="BD172" s="5"/>
      <c r="BE172" s="5"/>
      <c r="BF172" s="5" t="s">
        <v>2164</v>
      </c>
      <c r="BG172" s="4"/>
      <c r="BH172" s="5"/>
    </row>
    <row r="173" spans="1:60" x14ac:dyDescent="0.25">
      <c r="A173">
        <f t="shared" si="12"/>
        <v>305270</v>
      </c>
      <c r="B173">
        <f t="shared" si="13"/>
        <v>7020751</v>
      </c>
      <c r="C173" s="17" t="str">
        <f t="shared" si="16"/>
        <v>CC</v>
      </c>
      <c r="D173" t="str">
        <f t="shared" si="15"/>
        <v>REGION ILE DE FRANCE NORD</v>
      </c>
      <c r="E173" s="12" t="str">
        <f t="shared" si="14"/>
        <v>TERRAIN</v>
      </c>
      <c r="F173" s="4" t="s">
        <v>2727</v>
      </c>
      <c r="G173" s="4" t="s">
        <v>2728</v>
      </c>
      <c r="H173" s="5">
        <v>1</v>
      </c>
      <c r="I173" s="5"/>
      <c r="J173" s="5">
        <v>1</v>
      </c>
      <c r="K173" s="5" t="s">
        <v>1325</v>
      </c>
      <c r="L173" s="5" t="s">
        <v>102</v>
      </c>
      <c r="M173" s="5" t="s">
        <v>2729</v>
      </c>
      <c r="N173" s="5"/>
      <c r="O173" s="5"/>
      <c r="P173" s="5"/>
      <c r="Q173" s="5"/>
      <c r="R173" s="5"/>
      <c r="S173" s="5"/>
      <c r="T173" s="5" t="s">
        <v>260</v>
      </c>
      <c r="U173" s="6">
        <v>45536</v>
      </c>
      <c r="V173" s="4" t="s">
        <v>1347</v>
      </c>
      <c r="W173" s="4" t="s">
        <v>1329</v>
      </c>
      <c r="X173" s="5" t="s">
        <v>18</v>
      </c>
      <c r="Y173" s="5" t="s">
        <v>1348</v>
      </c>
      <c r="Z173" s="5"/>
      <c r="AA173" s="4" t="s">
        <v>2730</v>
      </c>
      <c r="AB173" s="5"/>
      <c r="AC173" s="5"/>
      <c r="AD173" s="5" t="s">
        <v>1331</v>
      </c>
      <c r="AE173" s="5"/>
      <c r="AF173" s="6">
        <v>32178</v>
      </c>
      <c r="AG173" s="5">
        <v>36</v>
      </c>
      <c r="AH173" s="5">
        <v>100</v>
      </c>
      <c r="AI173" s="5" t="s">
        <v>1332</v>
      </c>
      <c r="AJ173" s="6">
        <v>44621</v>
      </c>
      <c r="AK173" s="5">
        <v>2</v>
      </c>
      <c r="AL173" s="6">
        <v>44621</v>
      </c>
      <c r="AM173" s="5" t="s">
        <v>1333</v>
      </c>
      <c r="AN173" s="5">
        <v>59224</v>
      </c>
      <c r="AO173" s="5" t="s">
        <v>2731</v>
      </c>
      <c r="AP173" s="5" t="s">
        <v>12477</v>
      </c>
      <c r="AQ173" s="4" t="s">
        <v>1351</v>
      </c>
      <c r="AR173" s="5" t="s">
        <v>12478</v>
      </c>
      <c r="AS173" s="4" t="s">
        <v>2022</v>
      </c>
      <c r="AT173" s="5" t="s">
        <v>2023</v>
      </c>
      <c r="AU173" s="5" t="s">
        <v>41</v>
      </c>
      <c r="AV173" s="4" t="s">
        <v>2024</v>
      </c>
      <c r="AW173" s="5" t="s">
        <v>26</v>
      </c>
      <c r="AX173" s="4" t="s">
        <v>2732</v>
      </c>
      <c r="AY173" s="5" t="s">
        <v>2733</v>
      </c>
      <c r="AZ173" s="5" t="s">
        <v>11</v>
      </c>
      <c r="BA173" s="4" t="s">
        <v>2734</v>
      </c>
      <c r="BB173" s="5" t="s">
        <v>2735</v>
      </c>
      <c r="BC173" s="4" t="s">
        <v>2728</v>
      </c>
      <c r="BD173" s="5" t="s">
        <v>2736</v>
      </c>
      <c r="BE173" s="5" t="s">
        <v>260</v>
      </c>
      <c r="BF173" s="5" t="s">
        <v>1333</v>
      </c>
      <c r="BG173" s="4" t="s">
        <v>2737</v>
      </c>
      <c r="BH173" s="5" t="s">
        <v>1343</v>
      </c>
    </row>
    <row r="174" spans="1:60" x14ac:dyDescent="0.25">
      <c r="A174">
        <f t="shared" si="12"/>
        <v>193053</v>
      </c>
      <c r="B174">
        <f t="shared" si="13"/>
        <v>3002294</v>
      </c>
      <c r="C174" s="17" t="str">
        <f t="shared" si="16"/>
        <v>CC</v>
      </c>
      <c r="D174" t="str">
        <f t="shared" si="15"/>
        <v>REGION GRAND SUD</v>
      </c>
      <c r="E174" s="12" t="str">
        <f t="shared" si="14"/>
        <v>TERRAIN</v>
      </c>
      <c r="F174" s="4" t="s">
        <v>854</v>
      </c>
      <c r="G174" s="4" t="s">
        <v>2738</v>
      </c>
      <c r="H174" s="5">
        <v>1</v>
      </c>
      <c r="I174" s="5"/>
      <c r="J174" s="5">
        <v>2</v>
      </c>
      <c r="K174" s="5" t="s">
        <v>1345</v>
      </c>
      <c r="L174" s="5" t="s">
        <v>147</v>
      </c>
      <c r="M174" s="5" t="s">
        <v>855</v>
      </c>
      <c r="N174" s="5"/>
      <c r="O174" s="5"/>
      <c r="P174" s="5"/>
      <c r="Q174" s="5"/>
      <c r="R174" s="5"/>
      <c r="S174" s="5"/>
      <c r="T174" s="5" t="s">
        <v>260</v>
      </c>
      <c r="U174" s="6">
        <v>39814</v>
      </c>
      <c r="V174" s="5" t="s">
        <v>1347</v>
      </c>
      <c r="W174" s="4" t="s">
        <v>1329</v>
      </c>
      <c r="X174" s="5" t="s">
        <v>18</v>
      </c>
      <c r="Y174" s="5" t="s">
        <v>1348</v>
      </c>
      <c r="Z174" s="5"/>
      <c r="AA174" s="5" t="s">
        <v>2739</v>
      </c>
      <c r="AB174" s="5"/>
      <c r="AC174" s="5"/>
      <c r="AD174" s="5" t="s">
        <v>1331</v>
      </c>
      <c r="AE174" s="5"/>
      <c r="AF174" s="5">
        <v>28192</v>
      </c>
      <c r="AG174" s="5">
        <v>47</v>
      </c>
      <c r="AH174" s="5">
        <v>100</v>
      </c>
      <c r="AI174" s="5" t="s">
        <v>1332</v>
      </c>
      <c r="AJ174" s="5">
        <v>39814</v>
      </c>
      <c r="AK174" s="5">
        <v>15</v>
      </c>
      <c r="AL174" s="5">
        <v>39814</v>
      </c>
      <c r="AM174" s="5" t="s">
        <v>1333</v>
      </c>
      <c r="AN174" s="5">
        <v>34770</v>
      </c>
      <c r="AO174" s="5" t="s">
        <v>2740</v>
      </c>
      <c r="AP174" s="5" t="s">
        <v>1335</v>
      </c>
      <c r="AQ174" s="4" t="s">
        <v>1336</v>
      </c>
      <c r="AR174" s="5" t="s">
        <v>12476</v>
      </c>
      <c r="AS174" s="4" t="s">
        <v>1337</v>
      </c>
      <c r="AT174" s="5" t="s">
        <v>1338</v>
      </c>
      <c r="AU174" s="5" t="s">
        <v>41</v>
      </c>
      <c r="AV174" s="4" t="s">
        <v>1339</v>
      </c>
      <c r="AW174" s="5" t="s">
        <v>76</v>
      </c>
      <c r="AX174" s="4"/>
      <c r="AY174" s="5"/>
      <c r="AZ174" s="5"/>
      <c r="BA174" s="4" t="s">
        <v>1340</v>
      </c>
      <c r="BB174" s="5" t="s">
        <v>11118</v>
      </c>
      <c r="BC174" s="5" t="s">
        <v>2738</v>
      </c>
      <c r="BD174" s="5" t="s">
        <v>2741</v>
      </c>
      <c r="BE174" s="5" t="s">
        <v>260</v>
      </c>
      <c r="BF174" s="5" t="s">
        <v>1333</v>
      </c>
      <c r="BG174" s="5" t="s">
        <v>2742</v>
      </c>
      <c r="BH174" s="5" t="s">
        <v>1343</v>
      </c>
    </row>
    <row r="175" spans="1:60" x14ac:dyDescent="0.25">
      <c r="A175">
        <f t="shared" si="12"/>
        <v>172520</v>
      </c>
      <c r="B175">
        <f t="shared" si="13"/>
        <v>3000508</v>
      </c>
      <c r="C175" s="17" t="str">
        <f t="shared" si="16"/>
        <v>CC</v>
      </c>
      <c r="D175" t="str">
        <f t="shared" si="15"/>
        <v>REGION ILE DE FRANCE NORD</v>
      </c>
      <c r="E175" s="12" t="str">
        <f t="shared" si="14"/>
        <v>TERRAIN</v>
      </c>
      <c r="F175" s="4" t="s">
        <v>36</v>
      </c>
      <c r="G175" s="4" t="s">
        <v>2743</v>
      </c>
      <c r="H175" s="5">
        <v>1</v>
      </c>
      <c r="I175" s="5"/>
      <c r="J175" s="5">
        <v>1</v>
      </c>
      <c r="K175" s="5" t="s">
        <v>1325</v>
      </c>
      <c r="L175" s="5" t="s">
        <v>38</v>
      </c>
      <c r="M175" s="5" t="s">
        <v>37</v>
      </c>
      <c r="N175" s="5"/>
      <c r="O175" s="6"/>
      <c r="P175" s="5"/>
      <c r="Q175" s="5"/>
      <c r="R175" s="5"/>
      <c r="S175" s="5"/>
      <c r="T175" s="5" t="s">
        <v>3</v>
      </c>
      <c r="U175" s="6">
        <v>34455</v>
      </c>
      <c r="V175" s="4" t="s">
        <v>1487</v>
      </c>
      <c r="W175" s="4" t="s">
        <v>1329</v>
      </c>
      <c r="X175" s="5" t="s">
        <v>5</v>
      </c>
      <c r="Y175" s="5" t="s">
        <v>1348</v>
      </c>
      <c r="Z175" s="5"/>
      <c r="AA175" s="4" t="s">
        <v>2744</v>
      </c>
      <c r="AB175" s="5"/>
      <c r="AC175" s="5"/>
      <c r="AD175" s="5">
        <v>5</v>
      </c>
      <c r="AE175" s="5"/>
      <c r="AF175" s="6">
        <v>21829</v>
      </c>
      <c r="AG175" s="5">
        <v>65</v>
      </c>
      <c r="AH175" s="5">
        <v>100</v>
      </c>
      <c r="AI175" s="5" t="s">
        <v>1332</v>
      </c>
      <c r="AJ175" s="6">
        <v>34455</v>
      </c>
      <c r="AK175" s="5">
        <v>30</v>
      </c>
      <c r="AL175" s="6">
        <v>34455</v>
      </c>
      <c r="AM175" s="5" t="s">
        <v>1333</v>
      </c>
      <c r="AN175" s="5">
        <v>89100</v>
      </c>
      <c r="AO175" s="5" t="s">
        <v>2745</v>
      </c>
      <c r="AP175" s="5" t="s">
        <v>12477</v>
      </c>
      <c r="AQ175" s="4" t="s">
        <v>1351</v>
      </c>
      <c r="AR175" s="5" t="s">
        <v>12478</v>
      </c>
      <c r="AS175" s="4" t="s">
        <v>1352</v>
      </c>
      <c r="AT175" s="5" t="s">
        <v>1353</v>
      </c>
      <c r="AU175" s="5" t="s">
        <v>41</v>
      </c>
      <c r="AV175" s="4" t="s">
        <v>1354</v>
      </c>
      <c r="AW175" s="5" t="s">
        <v>17</v>
      </c>
      <c r="AX175" s="4" t="s">
        <v>2439</v>
      </c>
      <c r="AY175" s="5" t="s">
        <v>2440</v>
      </c>
      <c r="AZ175" s="5" t="s">
        <v>11</v>
      </c>
      <c r="BA175" s="4" t="s">
        <v>2441</v>
      </c>
      <c r="BB175" s="5" t="s">
        <v>2442</v>
      </c>
      <c r="BC175" s="4" t="s">
        <v>2743</v>
      </c>
      <c r="BD175" s="5" t="s">
        <v>2746</v>
      </c>
      <c r="BE175" s="5" t="s">
        <v>3</v>
      </c>
      <c r="BF175" s="5" t="s">
        <v>1333</v>
      </c>
      <c r="BG175" s="4" t="s">
        <v>2747</v>
      </c>
      <c r="BH175" s="5" t="s">
        <v>1343</v>
      </c>
    </row>
    <row r="176" spans="1:60" x14ac:dyDescent="0.25">
      <c r="A176">
        <f t="shared" si="12"/>
        <v>305638</v>
      </c>
      <c r="B176">
        <f t="shared" si="13"/>
        <v>7022760</v>
      </c>
      <c r="C176" s="17" t="str">
        <f t="shared" si="16"/>
        <v>CC</v>
      </c>
      <c r="D176" t="str">
        <f t="shared" si="15"/>
        <v>REGION ILE DE FRANCE NORD</v>
      </c>
      <c r="E176" s="12" t="str">
        <f t="shared" si="14"/>
        <v>TERRAIN</v>
      </c>
      <c r="F176" s="4" t="s">
        <v>2748</v>
      </c>
      <c r="G176" s="4" t="s">
        <v>2749</v>
      </c>
      <c r="H176" s="5">
        <v>1</v>
      </c>
      <c r="I176" s="5"/>
      <c r="J176" s="5">
        <v>2</v>
      </c>
      <c r="K176" s="5" t="s">
        <v>1345</v>
      </c>
      <c r="L176" s="5" t="s">
        <v>765</v>
      </c>
      <c r="M176" s="5" t="s">
        <v>2750</v>
      </c>
      <c r="N176" s="5"/>
      <c r="O176" s="5"/>
      <c r="P176" s="5"/>
      <c r="Q176" s="5"/>
      <c r="R176" s="5"/>
      <c r="S176" s="5"/>
      <c r="T176" s="5" t="s">
        <v>25</v>
      </c>
      <c r="U176" s="6">
        <v>45323</v>
      </c>
      <c r="V176" s="4" t="s">
        <v>1363</v>
      </c>
      <c r="W176" s="4" t="s">
        <v>1329</v>
      </c>
      <c r="X176" s="5" t="s">
        <v>18</v>
      </c>
      <c r="Y176" s="5"/>
      <c r="Z176" s="5"/>
      <c r="AA176" s="4" t="s">
        <v>2751</v>
      </c>
      <c r="AB176" s="5"/>
      <c r="AC176" s="5"/>
      <c r="AD176" s="5" t="s">
        <v>1331</v>
      </c>
      <c r="AE176" s="5"/>
      <c r="AF176" s="6">
        <v>27299</v>
      </c>
      <c r="AG176" s="5">
        <v>50</v>
      </c>
      <c r="AH176" s="5">
        <v>100</v>
      </c>
      <c r="AI176" s="5" t="s">
        <v>1332</v>
      </c>
      <c r="AJ176" s="6">
        <v>45139</v>
      </c>
      <c r="AK176" s="5">
        <v>1</v>
      </c>
      <c r="AL176" s="6">
        <v>45139</v>
      </c>
      <c r="AM176" s="5" t="s">
        <v>1333</v>
      </c>
      <c r="AN176" s="5">
        <v>78600</v>
      </c>
      <c r="AO176" s="5" t="s">
        <v>2752</v>
      </c>
      <c r="AP176" s="5" t="s">
        <v>12477</v>
      </c>
      <c r="AQ176" s="4" t="s">
        <v>1351</v>
      </c>
      <c r="AR176" s="5" t="s">
        <v>12478</v>
      </c>
      <c r="AS176" s="4" t="s">
        <v>1352</v>
      </c>
      <c r="AT176" s="5" t="s">
        <v>1353</v>
      </c>
      <c r="AU176" s="5" t="s">
        <v>41</v>
      </c>
      <c r="AV176" s="4" t="s">
        <v>1354</v>
      </c>
      <c r="AW176" s="5" t="s">
        <v>17</v>
      </c>
      <c r="AX176" s="4" t="s">
        <v>2116</v>
      </c>
      <c r="AY176" s="5" t="s">
        <v>2117</v>
      </c>
      <c r="AZ176" s="5" t="s">
        <v>11</v>
      </c>
      <c r="BA176" s="4" t="s">
        <v>2118</v>
      </c>
      <c r="BB176" s="5" t="s">
        <v>2119</v>
      </c>
      <c r="BC176" s="4" t="s">
        <v>2749</v>
      </c>
      <c r="BD176" s="5" t="s">
        <v>2753</v>
      </c>
      <c r="BE176" s="5" t="s">
        <v>25</v>
      </c>
      <c r="BF176" s="5" t="s">
        <v>1333</v>
      </c>
      <c r="BG176" s="4" t="s">
        <v>2754</v>
      </c>
      <c r="BH176" s="5" t="s">
        <v>1343</v>
      </c>
    </row>
    <row r="177" spans="1:60" x14ac:dyDescent="0.25">
      <c r="A177">
        <f t="shared" si="12"/>
        <v>304502</v>
      </c>
      <c r="B177">
        <f t="shared" si="13"/>
        <v>3102438</v>
      </c>
      <c r="C177" t="str">
        <f t="shared" si="16"/>
        <v>CC</v>
      </c>
      <c r="D177" t="str">
        <f t="shared" si="15"/>
        <v>POLE PILOTAGE DU RESEAU COMMERCIAL</v>
      </c>
      <c r="E177" s="12" t="str">
        <f t="shared" si="14"/>
        <v>TERRAIN</v>
      </c>
      <c r="F177" s="4" t="s">
        <v>368</v>
      </c>
      <c r="G177" s="4" t="s">
        <v>2755</v>
      </c>
      <c r="H177" s="5">
        <v>1</v>
      </c>
      <c r="I177" s="5"/>
      <c r="J177" s="5">
        <v>2</v>
      </c>
      <c r="K177" s="5" t="s">
        <v>1345</v>
      </c>
      <c r="L177" s="5" t="s">
        <v>370</v>
      </c>
      <c r="M177" s="5" t="s">
        <v>369</v>
      </c>
      <c r="N177" s="5" t="s">
        <v>245</v>
      </c>
      <c r="O177" s="6">
        <v>45505</v>
      </c>
      <c r="P177" s="5"/>
      <c r="Q177" s="5" t="s">
        <v>1346</v>
      </c>
      <c r="R177" s="5">
        <v>3</v>
      </c>
      <c r="S177" s="5" t="s">
        <v>18</v>
      </c>
      <c r="T177" s="5" t="s">
        <v>349</v>
      </c>
      <c r="U177" s="6">
        <v>45536</v>
      </c>
      <c r="V177" s="4" t="s">
        <v>2338</v>
      </c>
      <c r="W177" s="4" t="s">
        <v>1392</v>
      </c>
      <c r="X177" s="5" t="s">
        <v>18</v>
      </c>
      <c r="Y177" s="5"/>
      <c r="Z177" s="5"/>
      <c r="AA177" s="5"/>
      <c r="AB177" s="5" t="s">
        <v>1331</v>
      </c>
      <c r="AC177" s="5"/>
      <c r="AD177" s="5" t="s">
        <v>1331</v>
      </c>
      <c r="AE177" s="5"/>
      <c r="AF177" s="6">
        <v>33497</v>
      </c>
      <c r="AG177" s="5">
        <v>33</v>
      </c>
      <c r="AH177" s="5">
        <v>100</v>
      </c>
      <c r="AI177" s="5" t="s">
        <v>1332</v>
      </c>
      <c r="AJ177" s="6">
        <v>43831</v>
      </c>
      <c r="AK177" s="5">
        <v>4</v>
      </c>
      <c r="AL177" s="6">
        <v>43831</v>
      </c>
      <c r="AM177" s="5"/>
      <c r="AN177" s="5">
        <v>13011</v>
      </c>
      <c r="AO177" s="5" t="s">
        <v>1922</v>
      </c>
      <c r="AP177" s="5"/>
      <c r="AQ177" s="4" t="s">
        <v>1395</v>
      </c>
      <c r="AR177" s="5" t="s">
        <v>188</v>
      </c>
      <c r="AS177" s="4"/>
      <c r="AT177" s="5"/>
      <c r="AU177" s="5"/>
      <c r="AV177" s="4" t="s">
        <v>1396</v>
      </c>
      <c r="AW177" s="5" t="s">
        <v>350</v>
      </c>
      <c r="AX177" s="4"/>
      <c r="AY177" s="5"/>
      <c r="AZ177" s="5"/>
      <c r="BA177" s="4"/>
      <c r="BB177" s="5"/>
      <c r="BC177" s="5"/>
      <c r="BD177" s="5"/>
      <c r="BE177" s="5"/>
      <c r="BF177" s="5" t="s">
        <v>1397</v>
      </c>
      <c r="BG177" s="5"/>
      <c r="BH177" s="5"/>
    </row>
    <row r="178" spans="1:60" x14ac:dyDescent="0.25">
      <c r="A178">
        <f t="shared" si="12"/>
        <v>305442</v>
      </c>
      <c r="B178">
        <f t="shared" si="13"/>
        <v>7021969</v>
      </c>
      <c r="C178" s="17" t="str">
        <f t="shared" si="16"/>
        <v>CC</v>
      </c>
      <c r="D178" t="str">
        <f t="shared" si="15"/>
        <v>REGION ILE DE FRANCE NORD</v>
      </c>
      <c r="E178" s="12" t="str">
        <f t="shared" si="14"/>
        <v>TERRAIN</v>
      </c>
      <c r="F178" s="4" t="s">
        <v>2756</v>
      </c>
      <c r="G178" s="4" t="s">
        <v>2757</v>
      </c>
      <c r="H178" s="5">
        <v>1</v>
      </c>
      <c r="I178" s="5"/>
      <c r="J178" s="5">
        <v>1</v>
      </c>
      <c r="K178" s="5" t="s">
        <v>1325</v>
      </c>
      <c r="L178" s="5" t="s">
        <v>336</v>
      </c>
      <c r="M178" s="5" t="s">
        <v>2758</v>
      </c>
      <c r="N178" s="5"/>
      <c r="O178" s="5"/>
      <c r="P178" s="5"/>
      <c r="Q178" s="5"/>
      <c r="R178" s="5"/>
      <c r="S178" s="5"/>
      <c r="T178" s="5" t="s">
        <v>25</v>
      </c>
      <c r="U178" s="6">
        <v>45047</v>
      </c>
      <c r="V178" s="5" t="s">
        <v>1363</v>
      </c>
      <c r="W178" s="4" t="s">
        <v>1329</v>
      </c>
      <c r="X178" s="5" t="s">
        <v>18</v>
      </c>
      <c r="Y178" s="5"/>
      <c r="Z178" s="5"/>
      <c r="AA178" s="4" t="s">
        <v>2759</v>
      </c>
      <c r="AB178" s="5"/>
      <c r="AC178" s="5"/>
      <c r="AD178" s="5" t="s">
        <v>1331</v>
      </c>
      <c r="AE178" s="5"/>
      <c r="AF178" s="5">
        <v>27590</v>
      </c>
      <c r="AG178" s="5">
        <v>49</v>
      </c>
      <c r="AH178" s="5">
        <v>100</v>
      </c>
      <c r="AI178" s="5" t="s">
        <v>1332</v>
      </c>
      <c r="AJ178" s="5">
        <v>44866</v>
      </c>
      <c r="AK178" s="5">
        <v>2</v>
      </c>
      <c r="AL178" s="5">
        <v>44866</v>
      </c>
      <c r="AM178" s="5" t="s">
        <v>1333</v>
      </c>
      <c r="AN178" s="5">
        <v>28190</v>
      </c>
      <c r="AO178" s="5" t="s">
        <v>2760</v>
      </c>
      <c r="AP178" s="5" t="s">
        <v>12477</v>
      </c>
      <c r="AQ178" s="4" t="s">
        <v>1351</v>
      </c>
      <c r="AR178" s="5" t="s">
        <v>12478</v>
      </c>
      <c r="AS178" s="4" t="s">
        <v>1656</v>
      </c>
      <c r="AT178" s="5" t="s">
        <v>1657</v>
      </c>
      <c r="AU178" s="5" t="s">
        <v>41</v>
      </c>
      <c r="AV178" s="4" t="s">
        <v>1658</v>
      </c>
      <c r="AW178" s="5" t="s">
        <v>306</v>
      </c>
      <c r="AX178" s="4" t="s">
        <v>2761</v>
      </c>
      <c r="AY178" s="5" t="s">
        <v>2762</v>
      </c>
      <c r="AZ178" s="5" t="s">
        <v>11</v>
      </c>
      <c r="BA178" s="4" t="s">
        <v>2763</v>
      </c>
      <c r="BB178" s="5" t="s">
        <v>2764</v>
      </c>
      <c r="BC178" s="5" t="s">
        <v>2757</v>
      </c>
      <c r="BD178" s="5" t="s">
        <v>2765</v>
      </c>
      <c r="BE178" s="5" t="s">
        <v>25</v>
      </c>
      <c r="BF178" s="5" t="s">
        <v>1333</v>
      </c>
      <c r="BG178" s="4" t="s">
        <v>2766</v>
      </c>
      <c r="BH178" s="5" t="s">
        <v>1343</v>
      </c>
    </row>
    <row r="179" spans="1:60" x14ac:dyDescent="0.25">
      <c r="A179">
        <f t="shared" si="12"/>
        <v>193693</v>
      </c>
      <c r="B179">
        <f t="shared" si="13"/>
        <v>3002970</v>
      </c>
      <c r="C179" s="17" t="str">
        <f t="shared" si="16"/>
        <v>IMP</v>
      </c>
      <c r="D179" t="str">
        <f t="shared" si="15"/>
        <v>REGION GRAND OUEST</v>
      </c>
      <c r="E179" s="12" t="str">
        <f t="shared" si="14"/>
        <v>TERRAIN</v>
      </c>
      <c r="F179" s="4" t="s">
        <v>179</v>
      </c>
      <c r="G179" s="4" t="s">
        <v>2767</v>
      </c>
      <c r="H179" s="5">
        <v>1</v>
      </c>
      <c r="I179" s="5"/>
      <c r="J179" s="5">
        <v>1</v>
      </c>
      <c r="K179" s="5" t="s">
        <v>1325</v>
      </c>
      <c r="L179" s="5" t="s">
        <v>181</v>
      </c>
      <c r="M179" s="5" t="s">
        <v>180</v>
      </c>
      <c r="N179" s="5" t="s">
        <v>1357</v>
      </c>
      <c r="O179" s="5">
        <v>40391</v>
      </c>
      <c r="P179" s="5"/>
      <c r="Q179" s="5" t="s">
        <v>1346</v>
      </c>
      <c r="R179" s="5">
        <v>4</v>
      </c>
      <c r="S179" s="5" t="s">
        <v>5</v>
      </c>
      <c r="T179" s="5" t="s">
        <v>11</v>
      </c>
      <c r="U179" s="6">
        <v>40422</v>
      </c>
      <c r="V179" s="5" t="s">
        <v>1605</v>
      </c>
      <c r="W179" s="4" t="s">
        <v>1606</v>
      </c>
      <c r="X179" s="5" t="s">
        <v>5</v>
      </c>
      <c r="Y179" s="5"/>
      <c r="Z179" s="5"/>
      <c r="AA179" s="4"/>
      <c r="AB179" s="5">
        <v>5</v>
      </c>
      <c r="AC179" s="5"/>
      <c r="AD179" s="5">
        <v>5</v>
      </c>
      <c r="AE179" s="5"/>
      <c r="AF179" s="5">
        <v>31184</v>
      </c>
      <c r="AG179" s="5">
        <v>39</v>
      </c>
      <c r="AH179" s="5">
        <v>100</v>
      </c>
      <c r="AI179" s="5" t="s">
        <v>1332</v>
      </c>
      <c r="AJ179" s="5">
        <v>40422</v>
      </c>
      <c r="AK179" s="5">
        <v>14</v>
      </c>
      <c r="AL179" s="5">
        <v>40422</v>
      </c>
      <c r="AM179" s="5"/>
      <c r="AN179" s="5">
        <v>22130</v>
      </c>
      <c r="AO179" s="5" t="s">
        <v>2768</v>
      </c>
      <c r="AP179" s="5" t="s">
        <v>1413</v>
      </c>
      <c r="AQ179" s="4" t="s">
        <v>1414</v>
      </c>
      <c r="AR179" s="5" t="s">
        <v>19</v>
      </c>
      <c r="AS179" s="4" t="s">
        <v>1828</v>
      </c>
      <c r="AT179" s="5" t="s">
        <v>1829</v>
      </c>
      <c r="AU179" s="5" t="s">
        <v>41</v>
      </c>
      <c r="AV179" s="4" t="s">
        <v>1830</v>
      </c>
      <c r="AW179" s="5" t="s">
        <v>148</v>
      </c>
      <c r="AX179" s="4" t="s">
        <v>2767</v>
      </c>
      <c r="AY179" s="5" t="s">
        <v>2769</v>
      </c>
      <c r="AZ179" s="5" t="s">
        <v>11</v>
      </c>
      <c r="BA179" s="4" t="s">
        <v>2770</v>
      </c>
      <c r="BB179" s="5" t="s">
        <v>2771</v>
      </c>
      <c r="BC179" s="5"/>
      <c r="BD179" s="5"/>
      <c r="BE179" s="5"/>
      <c r="BF179" s="5" t="s">
        <v>1608</v>
      </c>
      <c r="BG179" s="4"/>
      <c r="BH179" s="5"/>
    </row>
    <row r="180" spans="1:60" x14ac:dyDescent="0.25">
      <c r="A180">
        <f t="shared" si="12"/>
        <v>304953</v>
      </c>
      <c r="B180">
        <f t="shared" si="13"/>
        <v>3102722</v>
      </c>
      <c r="C180" s="17" t="str">
        <f t="shared" si="16"/>
        <v>CC</v>
      </c>
      <c r="D180" t="str">
        <f t="shared" si="15"/>
        <v>REGION GRAND SUD</v>
      </c>
      <c r="E180" s="12" t="str">
        <f t="shared" si="14"/>
        <v>TERRAIN</v>
      </c>
      <c r="F180" s="4" t="s">
        <v>566</v>
      </c>
      <c r="G180" s="4" t="s">
        <v>2772</v>
      </c>
      <c r="H180" s="5">
        <v>1</v>
      </c>
      <c r="I180" s="5"/>
      <c r="J180" s="5">
        <v>2</v>
      </c>
      <c r="K180" s="5" t="s">
        <v>1345</v>
      </c>
      <c r="L180" s="5" t="s">
        <v>115</v>
      </c>
      <c r="M180" s="5" t="s">
        <v>567</v>
      </c>
      <c r="N180" s="5" t="s">
        <v>25</v>
      </c>
      <c r="O180" s="5">
        <v>45231</v>
      </c>
      <c r="P180" s="5"/>
      <c r="Q180" s="5" t="s">
        <v>1346</v>
      </c>
      <c r="R180" s="5">
        <v>5</v>
      </c>
      <c r="S180" s="5" t="s">
        <v>18</v>
      </c>
      <c r="T180" s="5" t="s">
        <v>260</v>
      </c>
      <c r="U180" s="6">
        <v>45261</v>
      </c>
      <c r="V180" s="5" t="s">
        <v>1347</v>
      </c>
      <c r="W180" s="4" t="s">
        <v>1329</v>
      </c>
      <c r="X180" s="5" t="s">
        <v>18</v>
      </c>
      <c r="Y180" s="5" t="s">
        <v>1348</v>
      </c>
      <c r="Z180" s="5"/>
      <c r="AA180" s="4" t="s">
        <v>2773</v>
      </c>
      <c r="AB180" s="5" t="s">
        <v>1331</v>
      </c>
      <c r="AC180" s="5"/>
      <c r="AD180" s="5" t="s">
        <v>1331</v>
      </c>
      <c r="AE180" s="5"/>
      <c r="AF180" s="5">
        <v>29656</v>
      </c>
      <c r="AG180" s="5">
        <v>43</v>
      </c>
      <c r="AH180" s="5">
        <v>100</v>
      </c>
      <c r="AI180" s="5" t="s">
        <v>1332</v>
      </c>
      <c r="AJ180" s="5">
        <v>44256</v>
      </c>
      <c r="AK180" s="5">
        <v>3</v>
      </c>
      <c r="AL180" s="5">
        <v>44256</v>
      </c>
      <c r="AM180" s="5" t="s">
        <v>1333</v>
      </c>
      <c r="AN180" s="5">
        <v>26200</v>
      </c>
      <c r="AO180" s="5" t="s">
        <v>2774</v>
      </c>
      <c r="AP180" s="5" t="s">
        <v>1335</v>
      </c>
      <c r="AQ180" s="4" t="s">
        <v>1336</v>
      </c>
      <c r="AR180" s="5" t="s">
        <v>12476</v>
      </c>
      <c r="AS180" s="4" t="s">
        <v>1403</v>
      </c>
      <c r="AT180" s="5" t="s">
        <v>1404</v>
      </c>
      <c r="AU180" s="5" t="s">
        <v>41</v>
      </c>
      <c r="AV180" s="4" t="s">
        <v>1405</v>
      </c>
      <c r="AW180" s="5" t="s">
        <v>61</v>
      </c>
      <c r="AX180" s="4" t="s">
        <v>1618</v>
      </c>
      <c r="AY180" s="5" t="s">
        <v>1619</v>
      </c>
      <c r="AZ180" s="5" t="s">
        <v>11</v>
      </c>
      <c r="BA180" s="4" t="s">
        <v>1620</v>
      </c>
      <c r="BB180" s="5" t="s">
        <v>1621</v>
      </c>
      <c r="BC180" s="5" t="s">
        <v>2772</v>
      </c>
      <c r="BD180" s="5" t="s">
        <v>2775</v>
      </c>
      <c r="BE180" s="5" t="s">
        <v>260</v>
      </c>
      <c r="BF180" s="5" t="s">
        <v>1333</v>
      </c>
      <c r="BG180" s="4" t="s">
        <v>2776</v>
      </c>
      <c r="BH180" s="5" t="s">
        <v>1343</v>
      </c>
    </row>
    <row r="181" spans="1:60" x14ac:dyDescent="0.25">
      <c r="A181">
        <f t="shared" si="12"/>
        <v>305718</v>
      </c>
      <c r="B181">
        <f t="shared" si="13"/>
        <v>7023032</v>
      </c>
      <c r="C181" s="17" t="str">
        <f t="shared" si="16"/>
        <v>CC</v>
      </c>
      <c r="D181" t="str">
        <f t="shared" si="15"/>
        <v>REGION GRAND SUD</v>
      </c>
      <c r="E181" s="12" t="str">
        <f t="shared" si="14"/>
        <v>TERRAIN</v>
      </c>
      <c r="F181" s="4" t="s">
        <v>2777</v>
      </c>
      <c r="G181" s="4" t="s">
        <v>2778</v>
      </c>
      <c r="H181" s="5">
        <v>1</v>
      </c>
      <c r="I181" s="5"/>
      <c r="J181" s="5">
        <v>1</v>
      </c>
      <c r="K181" s="5" t="s">
        <v>1325</v>
      </c>
      <c r="L181" s="5" t="s">
        <v>6</v>
      </c>
      <c r="M181" s="5" t="s">
        <v>2779</v>
      </c>
      <c r="N181" s="5"/>
      <c r="O181" s="5"/>
      <c r="P181" s="5"/>
      <c r="Q181" s="5"/>
      <c r="R181" s="5"/>
      <c r="S181" s="5"/>
      <c r="T181" s="5" t="s">
        <v>25</v>
      </c>
      <c r="U181" s="6">
        <v>45323</v>
      </c>
      <c r="V181" s="5" t="s">
        <v>1363</v>
      </c>
      <c r="W181" s="4" t="s">
        <v>1329</v>
      </c>
      <c r="X181" s="5" t="s">
        <v>18</v>
      </c>
      <c r="Y181" s="5"/>
      <c r="Z181" s="5"/>
      <c r="AA181" s="4" t="s">
        <v>2780</v>
      </c>
      <c r="AB181" s="5"/>
      <c r="AC181" s="5"/>
      <c r="AD181" s="5" t="s">
        <v>1331</v>
      </c>
      <c r="AE181" s="5"/>
      <c r="AF181" s="5">
        <v>28169</v>
      </c>
      <c r="AG181" s="5">
        <v>47</v>
      </c>
      <c r="AH181" s="5">
        <v>100</v>
      </c>
      <c r="AI181" s="5" t="s">
        <v>1332</v>
      </c>
      <c r="AJ181" s="5">
        <v>45200</v>
      </c>
      <c r="AK181" s="5">
        <v>1</v>
      </c>
      <c r="AL181" s="5">
        <v>45200</v>
      </c>
      <c r="AM181" s="5" t="s">
        <v>1333</v>
      </c>
      <c r="AN181" s="5">
        <v>73420</v>
      </c>
      <c r="AO181" s="5" t="s">
        <v>2781</v>
      </c>
      <c r="AP181" s="5" t="s">
        <v>1335</v>
      </c>
      <c r="AQ181" s="4" t="s">
        <v>1336</v>
      </c>
      <c r="AR181" s="5" t="s">
        <v>12476</v>
      </c>
      <c r="AS181" s="4" t="s">
        <v>1440</v>
      </c>
      <c r="AT181" s="5" t="s">
        <v>1441</v>
      </c>
      <c r="AU181" s="5" t="s">
        <v>41</v>
      </c>
      <c r="AV181" s="4" t="s">
        <v>1537</v>
      </c>
      <c r="AW181" s="5" t="s">
        <v>31</v>
      </c>
      <c r="AX181" s="4" t="s">
        <v>1538</v>
      </c>
      <c r="AY181" s="5" t="s">
        <v>1539</v>
      </c>
      <c r="AZ181" s="5" t="s">
        <v>11</v>
      </c>
      <c r="BA181" s="4" t="s">
        <v>1540</v>
      </c>
      <c r="BB181" s="5" t="s">
        <v>1541</v>
      </c>
      <c r="BC181" s="5" t="s">
        <v>2778</v>
      </c>
      <c r="BD181" s="5" t="s">
        <v>2782</v>
      </c>
      <c r="BE181" s="5" t="s">
        <v>25</v>
      </c>
      <c r="BF181" s="5" t="s">
        <v>1333</v>
      </c>
      <c r="BG181" s="4" t="s">
        <v>2783</v>
      </c>
      <c r="BH181" s="5" t="s">
        <v>1343</v>
      </c>
    </row>
    <row r="182" spans="1:60" x14ac:dyDescent="0.25">
      <c r="A182">
        <f t="shared" ref="A182:A242" si="17">G182*1</f>
        <v>301753</v>
      </c>
      <c r="B182">
        <f t="shared" ref="B182:B242" si="18">F182*1</f>
        <v>3100976</v>
      </c>
      <c r="C182" s="17" t="str">
        <f t="shared" si="16"/>
        <v>CC</v>
      </c>
      <c r="D182" t="str">
        <f t="shared" si="15"/>
        <v>REGION ILE DE FRANCE NORD</v>
      </c>
      <c r="E182" s="12" t="str">
        <f t="shared" ref="E182:E242" si="19">IF(BB182="OC FICTIVE","EN MISSION","TERRAIN")</f>
        <v>TERRAIN</v>
      </c>
      <c r="F182" s="4" t="s">
        <v>2784</v>
      </c>
      <c r="G182" s="4" t="s">
        <v>2785</v>
      </c>
      <c r="H182" s="5">
        <v>1</v>
      </c>
      <c r="I182" s="5"/>
      <c r="J182" s="5">
        <v>1</v>
      </c>
      <c r="K182" s="5" t="s">
        <v>1325</v>
      </c>
      <c r="L182" s="5" t="s">
        <v>451</v>
      </c>
      <c r="M182" s="5" t="s">
        <v>2786</v>
      </c>
      <c r="N182" s="5" t="s">
        <v>260</v>
      </c>
      <c r="O182" s="5" t="s">
        <v>2787</v>
      </c>
      <c r="P182" s="5"/>
      <c r="Q182" s="5" t="s">
        <v>1346</v>
      </c>
      <c r="R182" s="5">
        <v>5</v>
      </c>
      <c r="S182" s="5" t="s">
        <v>18</v>
      </c>
      <c r="T182" s="5" t="s">
        <v>732</v>
      </c>
      <c r="U182" s="6">
        <v>41640</v>
      </c>
      <c r="V182" s="5" t="s">
        <v>2788</v>
      </c>
      <c r="W182" s="4" t="s">
        <v>1329</v>
      </c>
      <c r="X182" s="5" t="s">
        <v>18</v>
      </c>
      <c r="Y182" s="5" t="s">
        <v>1348</v>
      </c>
      <c r="Z182" s="5"/>
      <c r="AA182" s="4" t="s">
        <v>2789</v>
      </c>
      <c r="AB182" s="5" t="s">
        <v>1331</v>
      </c>
      <c r="AC182" s="5"/>
      <c r="AD182" s="5" t="s">
        <v>1331</v>
      </c>
      <c r="AE182" s="5"/>
      <c r="AF182" s="5">
        <v>31500</v>
      </c>
      <c r="AG182" s="5">
        <v>38</v>
      </c>
      <c r="AH182" s="5">
        <v>100</v>
      </c>
      <c r="AI182" s="5" t="s">
        <v>1332</v>
      </c>
      <c r="AJ182" s="5">
        <v>41638</v>
      </c>
      <c r="AK182" s="5">
        <v>10</v>
      </c>
      <c r="AL182" s="5">
        <v>41638</v>
      </c>
      <c r="AM182" s="5" t="s">
        <v>1333</v>
      </c>
      <c r="AN182" s="5">
        <v>80800</v>
      </c>
      <c r="AO182" s="5" t="s">
        <v>2790</v>
      </c>
      <c r="AP182" s="5" t="s">
        <v>12477</v>
      </c>
      <c r="AQ182" s="4" t="s">
        <v>1351</v>
      </c>
      <c r="AR182" s="5" t="s">
        <v>12478</v>
      </c>
      <c r="AS182" s="4" t="s">
        <v>2180</v>
      </c>
      <c r="AT182" s="5" t="s">
        <v>2181</v>
      </c>
      <c r="AU182" s="5" t="s">
        <v>41</v>
      </c>
      <c r="AV182" s="4" t="s">
        <v>2182</v>
      </c>
      <c r="AW182" s="5" t="s">
        <v>4</v>
      </c>
      <c r="AX182" s="4" t="s">
        <v>2791</v>
      </c>
      <c r="AY182" s="5" t="s">
        <v>2792</v>
      </c>
      <c r="AZ182" s="5" t="s">
        <v>11</v>
      </c>
      <c r="BA182" s="4" t="s">
        <v>2793</v>
      </c>
      <c r="BB182" s="5" t="s">
        <v>2794</v>
      </c>
      <c r="BC182" s="5" t="s">
        <v>2785</v>
      </c>
      <c r="BD182" s="5" t="s">
        <v>2795</v>
      </c>
      <c r="BE182" s="5" t="s">
        <v>732</v>
      </c>
      <c r="BF182" s="5" t="s">
        <v>1333</v>
      </c>
      <c r="BG182" s="4" t="s">
        <v>2796</v>
      </c>
      <c r="BH182" s="5" t="s">
        <v>1343</v>
      </c>
    </row>
    <row r="183" spans="1:60" x14ac:dyDescent="0.25">
      <c r="A183">
        <f t="shared" si="17"/>
        <v>306279</v>
      </c>
      <c r="B183">
        <f t="shared" si="18"/>
        <v>7024157</v>
      </c>
      <c r="C183" s="17" t="str">
        <f t="shared" si="16"/>
        <v>CC</v>
      </c>
      <c r="D183" t="str">
        <f t="shared" si="15"/>
        <v>REGION GRAND OUEST</v>
      </c>
      <c r="E183" s="12" t="str">
        <f t="shared" si="19"/>
        <v>TERRAIN</v>
      </c>
      <c r="F183" s="4" t="s">
        <v>2797</v>
      </c>
      <c r="G183" s="4" t="s">
        <v>2798</v>
      </c>
      <c r="H183" s="5">
        <v>1</v>
      </c>
      <c r="I183" s="5"/>
      <c r="J183" s="5">
        <v>2</v>
      </c>
      <c r="K183" s="5" t="s">
        <v>1345</v>
      </c>
      <c r="L183" s="5" t="s">
        <v>285</v>
      </c>
      <c r="M183" s="5" t="s">
        <v>2799</v>
      </c>
      <c r="N183" s="5"/>
      <c r="O183" s="5"/>
      <c r="P183" s="5"/>
      <c r="Q183" s="5"/>
      <c r="R183" s="5"/>
      <c r="S183" s="5"/>
      <c r="T183" s="5" t="s">
        <v>245</v>
      </c>
      <c r="U183" s="6">
        <v>45536</v>
      </c>
      <c r="V183" s="5" t="s">
        <v>1328</v>
      </c>
      <c r="W183" s="4" t="s">
        <v>1329</v>
      </c>
      <c r="X183" s="5" t="s">
        <v>18</v>
      </c>
      <c r="Y183" s="5"/>
      <c r="Z183" s="5"/>
      <c r="AA183" s="4" t="s">
        <v>2800</v>
      </c>
      <c r="AB183" s="5"/>
      <c r="AC183" s="5"/>
      <c r="AD183" s="5" t="s">
        <v>1331</v>
      </c>
      <c r="AE183" s="5"/>
      <c r="AF183" s="5">
        <v>28509</v>
      </c>
      <c r="AG183" s="5">
        <v>46</v>
      </c>
      <c r="AH183" s="5">
        <v>100</v>
      </c>
      <c r="AI183" s="5" t="s">
        <v>1332</v>
      </c>
      <c r="AJ183" s="5">
        <v>45536</v>
      </c>
      <c r="AK183" s="5">
        <v>0</v>
      </c>
      <c r="AL183" s="5">
        <v>45536</v>
      </c>
      <c r="AM183" s="5" t="s">
        <v>1333</v>
      </c>
      <c r="AN183" s="5">
        <v>35150</v>
      </c>
      <c r="AO183" s="5" t="s">
        <v>2801</v>
      </c>
      <c r="AP183" s="5" t="s">
        <v>1413</v>
      </c>
      <c r="AQ183" s="4" t="s">
        <v>1414</v>
      </c>
      <c r="AR183" s="5" t="s">
        <v>19</v>
      </c>
      <c r="AS183" s="4" t="s">
        <v>1828</v>
      </c>
      <c r="AT183" s="5" t="s">
        <v>1829</v>
      </c>
      <c r="AU183" s="5" t="s">
        <v>41</v>
      </c>
      <c r="AV183" s="4" t="s">
        <v>1830</v>
      </c>
      <c r="AW183" s="5" t="s">
        <v>148</v>
      </c>
      <c r="AX183" s="4" t="s">
        <v>2375</v>
      </c>
      <c r="AY183" s="5" t="s">
        <v>2376</v>
      </c>
      <c r="AZ183" s="5" t="s">
        <v>11</v>
      </c>
      <c r="BA183" s="4" t="s">
        <v>2377</v>
      </c>
      <c r="BB183" s="5" t="s">
        <v>2378</v>
      </c>
      <c r="BC183" s="4" t="s">
        <v>2798</v>
      </c>
      <c r="BD183" s="5" t="s">
        <v>2802</v>
      </c>
      <c r="BE183" s="5" t="s">
        <v>245</v>
      </c>
      <c r="BF183" s="5" t="s">
        <v>1333</v>
      </c>
      <c r="BG183" s="4" t="s">
        <v>2803</v>
      </c>
      <c r="BH183" s="5" t="s">
        <v>1343</v>
      </c>
    </row>
    <row r="184" spans="1:60" x14ac:dyDescent="0.25">
      <c r="A184">
        <f t="shared" si="17"/>
        <v>184936</v>
      </c>
      <c r="B184">
        <f t="shared" si="18"/>
        <v>3000884</v>
      </c>
      <c r="C184" s="17" t="str">
        <f t="shared" si="16"/>
        <v>CC</v>
      </c>
      <c r="D184" t="str">
        <f t="shared" si="15"/>
        <v>REGION GRAND SUD</v>
      </c>
      <c r="E184" s="12" t="str">
        <f t="shared" si="19"/>
        <v>TERRAIN</v>
      </c>
      <c r="F184" s="4" t="s">
        <v>2804</v>
      </c>
      <c r="G184" s="4" t="s">
        <v>2805</v>
      </c>
      <c r="H184" s="5">
        <v>1</v>
      </c>
      <c r="I184" s="5"/>
      <c r="J184" s="5">
        <v>1</v>
      </c>
      <c r="K184" s="5" t="s">
        <v>1325</v>
      </c>
      <c r="L184" s="5" t="s">
        <v>2806</v>
      </c>
      <c r="M184" s="5" t="s">
        <v>2807</v>
      </c>
      <c r="N184" s="5" t="s">
        <v>16</v>
      </c>
      <c r="O184" s="5">
        <v>36800</v>
      </c>
      <c r="P184" s="5"/>
      <c r="Q184" s="5" t="s">
        <v>1346</v>
      </c>
      <c r="R184" s="5">
        <v>5</v>
      </c>
      <c r="S184" s="5" t="s">
        <v>18</v>
      </c>
      <c r="T184" s="5" t="s">
        <v>60</v>
      </c>
      <c r="U184" s="6">
        <v>36831</v>
      </c>
      <c r="V184" s="5" t="s">
        <v>1773</v>
      </c>
      <c r="W184" s="4" t="s">
        <v>1329</v>
      </c>
      <c r="X184" s="5" t="s">
        <v>18</v>
      </c>
      <c r="Y184" s="5"/>
      <c r="Z184" s="5"/>
      <c r="AA184" s="4" t="s">
        <v>1928</v>
      </c>
      <c r="AB184" s="5" t="s">
        <v>1393</v>
      </c>
      <c r="AC184" s="5"/>
      <c r="AD184" s="5" t="s">
        <v>1393</v>
      </c>
      <c r="AE184" s="5"/>
      <c r="AF184" s="5">
        <v>24575</v>
      </c>
      <c r="AG184" s="5">
        <v>57</v>
      </c>
      <c r="AH184" s="5">
        <v>100</v>
      </c>
      <c r="AI184" s="5" t="s">
        <v>1332</v>
      </c>
      <c r="AJ184" s="5">
        <v>36831</v>
      </c>
      <c r="AK184" s="5">
        <v>24</v>
      </c>
      <c r="AL184" s="5">
        <v>36831</v>
      </c>
      <c r="AM184" s="5" t="s">
        <v>1333</v>
      </c>
      <c r="AN184" s="5">
        <v>31300</v>
      </c>
      <c r="AO184" s="5" t="s">
        <v>1716</v>
      </c>
      <c r="AP184" s="5" t="s">
        <v>1335</v>
      </c>
      <c r="AQ184" s="4" t="s">
        <v>1336</v>
      </c>
      <c r="AR184" s="5" t="s">
        <v>12476</v>
      </c>
      <c r="AS184" s="4" t="s">
        <v>1795</v>
      </c>
      <c r="AT184" s="5" t="s">
        <v>1796</v>
      </c>
      <c r="AU184" s="5" t="s">
        <v>41</v>
      </c>
      <c r="AV184" s="4" t="s">
        <v>1797</v>
      </c>
      <c r="AW184" s="5" t="s">
        <v>227</v>
      </c>
      <c r="AX184" s="4" t="s">
        <v>2500</v>
      </c>
      <c r="AY184" s="5" t="s">
        <v>2501</v>
      </c>
      <c r="AZ184" s="5" t="s">
        <v>11</v>
      </c>
      <c r="BA184" s="4" t="s">
        <v>2502</v>
      </c>
      <c r="BB184" s="5" t="s">
        <v>2503</v>
      </c>
      <c r="BC184" s="4" t="s">
        <v>2805</v>
      </c>
      <c r="BD184" s="5" t="s">
        <v>2808</v>
      </c>
      <c r="BE184" s="5" t="s">
        <v>60</v>
      </c>
      <c r="BF184" s="5" t="s">
        <v>1333</v>
      </c>
      <c r="BG184" s="4" t="s">
        <v>2809</v>
      </c>
      <c r="BH184" s="5" t="s">
        <v>1343</v>
      </c>
    </row>
    <row r="185" spans="1:60" x14ac:dyDescent="0.25">
      <c r="A185">
        <f t="shared" si="17"/>
        <v>306055</v>
      </c>
      <c r="B185">
        <f t="shared" si="18"/>
        <v>7023778</v>
      </c>
      <c r="C185" s="17" t="str">
        <f t="shared" si="16"/>
        <v>CC</v>
      </c>
      <c r="D185" t="str">
        <f t="shared" si="15"/>
        <v>REGION CENTRE EST</v>
      </c>
      <c r="E185" s="12" t="str">
        <f t="shared" si="19"/>
        <v>TERRAIN</v>
      </c>
      <c r="F185" s="4" t="s">
        <v>2810</v>
      </c>
      <c r="G185" s="4" t="s">
        <v>2811</v>
      </c>
      <c r="H185" s="5">
        <v>1</v>
      </c>
      <c r="I185" s="5"/>
      <c r="J185" s="5">
        <v>1</v>
      </c>
      <c r="K185" s="5" t="s">
        <v>1325</v>
      </c>
      <c r="L185" s="5" t="s">
        <v>316</v>
      </c>
      <c r="M185" s="5" t="s">
        <v>2812</v>
      </c>
      <c r="N185" s="5"/>
      <c r="O185" s="5"/>
      <c r="P185" s="5"/>
      <c r="Q185" s="5"/>
      <c r="R185" s="5"/>
      <c r="S185" s="5"/>
      <c r="T185" s="5" t="s">
        <v>25</v>
      </c>
      <c r="U185" s="6">
        <v>45566</v>
      </c>
      <c r="V185" s="5" t="s">
        <v>1363</v>
      </c>
      <c r="W185" s="4" t="s">
        <v>1329</v>
      </c>
      <c r="X185" s="5" t="s">
        <v>18</v>
      </c>
      <c r="Y185" s="5"/>
      <c r="Z185" s="5"/>
      <c r="AA185" s="4" t="s">
        <v>2813</v>
      </c>
      <c r="AB185" s="5"/>
      <c r="AC185" s="5"/>
      <c r="AD185" s="5" t="s">
        <v>1331</v>
      </c>
      <c r="AE185" s="5"/>
      <c r="AF185" s="5">
        <v>28184</v>
      </c>
      <c r="AG185" s="5">
        <v>47</v>
      </c>
      <c r="AH185" s="5">
        <v>100</v>
      </c>
      <c r="AI185" s="5" t="s">
        <v>1332</v>
      </c>
      <c r="AJ185" s="5">
        <v>45444</v>
      </c>
      <c r="AK185" s="5">
        <v>0</v>
      </c>
      <c r="AL185" s="5">
        <v>45444</v>
      </c>
      <c r="AM185" s="5" t="s">
        <v>1333</v>
      </c>
      <c r="AN185" s="5">
        <v>89480</v>
      </c>
      <c r="AO185" s="5" t="s">
        <v>2814</v>
      </c>
      <c r="AP185" s="5" t="s">
        <v>1536</v>
      </c>
      <c r="AQ185" s="4" t="s">
        <v>12479</v>
      </c>
      <c r="AR185" s="5" t="s">
        <v>12480</v>
      </c>
      <c r="AS185" s="4" t="s">
        <v>1993</v>
      </c>
      <c r="AT185" s="5" t="s">
        <v>1994</v>
      </c>
      <c r="AU185" s="5" t="s">
        <v>41</v>
      </c>
      <c r="AV185" s="4" t="s">
        <v>1995</v>
      </c>
      <c r="AW185" s="5" t="s">
        <v>53</v>
      </c>
      <c r="AX185" s="4" t="s">
        <v>2322</v>
      </c>
      <c r="AY185" s="5" t="s">
        <v>2323</v>
      </c>
      <c r="AZ185" s="5" t="s">
        <v>11</v>
      </c>
      <c r="BA185" s="4" t="s">
        <v>2324</v>
      </c>
      <c r="BB185" s="5" t="s">
        <v>2325</v>
      </c>
      <c r="BC185" s="5" t="s">
        <v>2811</v>
      </c>
      <c r="BD185" s="5" t="s">
        <v>2815</v>
      </c>
      <c r="BE185" s="5" t="s">
        <v>25</v>
      </c>
      <c r="BF185" s="5" t="s">
        <v>1333</v>
      </c>
      <c r="BG185" s="4" t="s">
        <v>2816</v>
      </c>
      <c r="BH185" s="5" t="s">
        <v>1343</v>
      </c>
    </row>
    <row r="186" spans="1:60" x14ac:dyDescent="0.25">
      <c r="A186">
        <f t="shared" si="17"/>
        <v>302671</v>
      </c>
      <c r="B186">
        <f t="shared" si="18"/>
        <v>3101474</v>
      </c>
      <c r="C186" s="17" t="str">
        <f t="shared" si="16"/>
        <v>CC</v>
      </c>
      <c r="D186" t="str">
        <f t="shared" si="15"/>
        <v>REGION GRAND OUEST</v>
      </c>
      <c r="E186" s="12" t="str">
        <f t="shared" si="19"/>
        <v>TERRAIN</v>
      </c>
      <c r="F186" s="4" t="s">
        <v>2817</v>
      </c>
      <c r="G186" s="4" t="s">
        <v>2818</v>
      </c>
      <c r="H186" s="5">
        <v>1</v>
      </c>
      <c r="I186" s="5"/>
      <c r="J186" s="5">
        <v>1</v>
      </c>
      <c r="K186" s="5" t="s">
        <v>1325</v>
      </c>
      <c r="L186" s="5" t="s">
        <v>156</v>
      </c>
      <c r="M186" s="5" t="s">
        <v>2819</v>
      </c>
      <c r="N186" s="5" t="s">
        <v>260</v>
      </c>
      <c r="O186" s="5">
        <v>42217</v>
      </c>
      <c r="P186" s="5"/>
      <c r="Q186" s="5" t="s">
        <v>1346</v>
      </c>
      <c r="R186" s="5">
        <v>5</v>
      </c>
      <c r="S186" s="5" t="s">
        <v>18</v>
      </c>
      <c r="T186" s="5" t="s">
        <v>71</v>
      </c>
      <c r="U186" s="6">
        <v>42248</v>
      </c>
      <c r="V186" s="5" t="s">
        <v>1437</v>
      </c>
      <c r="W186" s="4" t="s">
        <v>1329</v>
      </c>
      <c r="X186" s="5" t="s">
        <v>18</v>
      </c>
      <c r="Y186" s="5" t="s">
        <v>1348</v>
      </c>
      <c r="Z186" s="5"/>
      <c r="AA186" s="4" t="s">
        <v>2820</v>
      </c>
      <c r="AB186" s="5" t="s">
        <v>1393</v>
      </c>
      <c r="AC186" s="5"/>
      <c r="AD186" s="5" t="s">
        <v>1393</v>
      </c>
      <c r="AE186" s="5"/>
      <c r="AF186" s="5">
        <v>31453</v>
      </c>
      <c r="AG186" s="5">
        <v>38</v>
      </c>
      <c r="AH186" s="5">
        <v>100</v>
      </c>
      <c r="AI186" s="5" t="s">
        <v>1332</v>
      </c>
      <c r="AJ186" s="5">
        <v>42248</v>
      </c>
      <c r="AK186" s="5">
        <v>9</v>
      </c>
      <c r="AL186" s="5">
        <v>42248</v>
      </c>
      <c r="AM186" s="5" t="s">
        <v>1333</v>
      </c>
      <c r="AN186" s="5">
        <v>44400</v>
      </c>
      <c r="AO186" s="5" t="s">
        <v>2821</v>
      </c>
      <c r="AP186" s="5" t="s">
        <v>1413</v>
      </c>
      <c r="AQ186" s="4" t="s">
        <v>1414</v>
      </c>
      <c r="AR186" s="5" t="s">
        <v>19</v>
      </c>
      <c r="AS186" s="4" t="s">
        <v>1549</v>
      </c>
      <c r="AT186" s="5" t="s">
        <v>1550</v>
      </c>
      <c r="AU186" s="5" t="s">
        <v>41</v>
      </c>
      <c r="AV186" s="4" t="s">
        <v>1551</v>
      </c>
      <c r="AW186" s="5" t="s">
        <v>135</v>
      </c>
      <c r="AX186" s="4" t="s">
        <v>2822</v>
      </c>
      <c r="AY186" s="5" t="s">
        <v>2823</v>
      </c>
      <c r="AZ186" s="5" t="s">
        <v>11</v>
      </c>
      <c r="BA186" s="4" t="s">
        <v>2824</v>
      </c>
      <c r="BB186" s="5" t="s">
        <v>2825</v>
      </c>
      <c r="BC186" s="4" t="s">
        <v>2818</v>
      </c>
      <c r="BD186" s="5" t="s">
        <v>2826</v>
      </c>
      <c r="BE186" s="5" t="s">
        <v>71</v>
      </c>
      <c r="BF186" s="5" t="s">
        <v>1333</v>
      </c>
      <c r="BG186" s="4" t="s">
        <v>2827</v>
      </c>
      <c r="BH186" s="5" t="s">
        <v>1343</v>
      </c>
    </row>
    <row r="187" spans="1:60" x14ac:dyDescent="0.25">
      <c r="A187">
        <f t="shared" si="17"/>
        <v>192089</v>
      </c>
      <c r="B187">
        <f t="shared" si="18"/>
        <v>3001529</v>
      </c>
      <c r="C187" s="17" t="str">
        <f t="shared" si="16"/>
        <v>CC</v>
      </c>
      <c r="D187" t="str">
        <f t="shared" si="15"/>
        <v>REGION CENTRE EST</v>
      </c>
      <c r="E187" s="12" t="str">
        <f t="shared" si="19"/>
        <v>TERRAIN</v>
      </c>
      <c r="F187" s="4" t="s">
        <v>856</v>
      </c>
      <c r="G187" s="4" t="s">
        <v>2828</v>
      </c>
      <c r="H187" s="5">
        <v>1</v>
      </c>
      <c r="I187" s="5"/>
      <c r="J187" s="5">
        <v>1</v>
      </c>
      <c r="K187" s="5" t="s">
        <v>1325</v>
      </c>
      <c r="L187" s="5" t="s">
        <v>858</v>
      </c>
      <c r="M187" s="5" t="s">
        <v>857</v>
      </c>
      <c r="N187" s="5" t="s">
        <v>11</v>
      </c>
      <c r="O187" s="5">
        <v>45474</v>
      </c>
      <c r="P187" s="5"/>
      <c r="Q187" s="5" t="s">
        <v>1346</v>
      </c>
      <c r="R187" s="5">
        <v>5</v>
      </c>
      <c r="S187" s="5" t="s">
        <v>5</v>
      </c>
      <c r="T187" s="5" t="s">
        <v>3</v>
      </c>
      <c r="U187" s="6">
        <v>45505</v>
      </c>
      <c r="V187" s="5" t="s">
        <v>1487</v>
      </c>
      <c r="W187" s="4" t="s">
        <v>1329</v>
      </c>
      <c r="X187" s="5" t="s">
        <v>5</v>
      </c>
      <c r="Y187" s="5" t="s">
        <v>1348</v>
      </c>
      <c r="Z187" s="5"/>
      <c r="AA187" s="4" t="s">
        <v>2829</v>
      </c>
      <c r="AB187" s="5">
        <v>6</v>
      </c>
      <c r="AC187" s="5"/>
      <c r="AD187" s="5">
        <v>6</v>
      </c>
      <c r="AE187" s="5"/>
      <c r="AF187" s="5">
        <v>29677</v>
      </c>
      <c r="AG187" s="5">
        <v>43</v>
      </c>
      <c r="AH187" s="5">
        <v>100</v>
      </c>
      <c r="AI187" s="5" t="s">
        <v>1332</v>
      </c>
      <c r="AJ187" s="5">
        <v>39052</v>
      </c>
      <c r="AK187" s="5">
        <v>18</v>
      </c>
      <c r="AL187" s="5">
        <v>39052</v>
      </c>
      <c r="AM187" s="5" t="s">
        <v>1333</v>
      </c>
      <c r="AN187" s="5">
        <v>69640</v>
      </c>
      <c r="AO187" s="5" t="s">
        <v>2830</v>
      </c>
      <c r="AP187" s="5" t="s">
        <v>1536</v>
      </c>
      <c r="AQ187" s="4" t="s">
        <v>12479</v>
      </c>
      <c r="AR187" s="5" t="s">
        <v>12480</v>
      </c>
      <c r="AS187" s="4" t="s">
        <v>2273</v>
      </c>
      <c r="AT187" s="5" t="s">
        <v>2274</v>
      </c>
      <c r="AU187" s="5" t="s">
        <v>41</v>
      </c>
      <c r="AV187" s="4" t="s">
        <v>2275</v>
      </c>
      <c r="AW187" s="5" t="s">
        <v>256</v>
      </c>
      <c r="AX187" s="4" t="s">
        <v>2582</v>
      </c>
      <c r="AY187" s="5" t="s">
        <v>2584</v>
      </c>
      <c r="AZ187" s="5" t="s">
        <v>11</v>
      </c>
      <c r="BA187" s="4" t="s">
        <v>2585</v>
      </c>
      <c r="BB187" s="5" t="s">
        <v>2586</v>
      </c>
      <c r="BC187" s="5" t="s">
        <v>2828</v>
      </c>
      <c r="BD187" s="5" t="s">
        <v>2831</v>
      </c>
      <c r="BE187" s="5" t="s">
        <v>3</v>
      </c>
      <c r="BF187" s="5" t="s">
        <v>1333</v>
      </c>
      <c r="BG187" s="4" t="s">
        <v>2832</v>
      </c>
      <c r="BH187" s="5" t="s">
        <v>1343</v>
      </c>
    </row>
    <row r="188" spans="1:60" x14ac:dyDescent="0.25">
      <c r="A188">
        <f t="shared" si="17"/>
        <v>305685</v>
      </c>
      <c r="B188">
        <f t="shared" si="18"/>
        <v>7022860</v>
      </c>
      <c r="C188" s="17" t="str">
        <f t="shared" si="16"/>
        <v>CC</v>
      </c>
      <c r="D188" t="str">
        <f t="shared" si="15"/>
        <v>REGION GRAND OUEST</v>
      </c>
      <c r="E188" s="12" t="str">
        <f t="shared" si="19"/>
        <v>TERRAIN</v>
      </c>
      <c r="F188" s="4" t="s">
        <v>2833</v>
      </c>
      <c r="G188" s="4" t="s">
        <v>2834</v>
      </c>
      <c r="H188" s="5">
        <v>1</v>
      </c>
      <c r="I188" s="5"/>
      <c r="J188" s="5">
        <v>1</v>
      </c>
      <c r="K188" s="5" t="s">
        <v>1325</v>
      </c>
      <c r="L188" s="5" t="s">
        <v>67</v>
      </c>
      <c r="M188" s="5" t="s">
        <v>2835</v>
      </c>
      <c r="N188" s="5" t="s">
        <v>245</v>
      </c>
      <c r="O188" s="5">
        <v>45323</v>
      </c>
      <c r="P188" s="5"/>
      <c r="Q188" s="5" t="s">
        <v>1346</v>
      </c>
      <c r="R188" s="5">
        <v>5</v>
      </c>
      <c r="S188" s="5" t="s">
        <v>18</v>
      </c>
      <c r="T188" s="5" t="s">
        <v>25</v>
      </c>
      <c r="U188" s="6">
        <v>45352</v>
      </c>
      <c r="V188" s="5" t="s">
        <v>1363</v>
      </c>
      <c r="W188" s="4" t="s">
        <v>1329</v>
      </c>
      <c r="X188" s="5" t="s">
        <v>18</v>
      </c>
      <c r="Y188" s="5"/>
      <c r="Z188" s="5"/>
      <c r="AA188" s="4" t="s">
        <v>2056</v>
      </c>
      <c r="AB188" s="5" t="s">
        <v>1331</v>
      </c>
      <c r="AC188" s="5"/>
      <c r="AD188" s="5" t="s">
        <v>1331</v>
      </c>
      <c r="AE188" s="5"/>
      <c r="AF188" s="5">
        <v>30551</v>
      </c>
      <c r="AG188" s="5">
        <v>41</v>
      </c>
      <c r="AH188" s="5">
        <v>100</v>
      </c>
      <c r="AI188" s="5" t="s">
        <v>1332</v>
      </c>
      <c r="AJ188" s="5">
        <v>45170</v>
      </c>
      <c r="AK188" s="5">
        <v>1</v>
      </c>
      <c r="AL188" s="5">
        <v>45170</v>
      </c>
      <c r="AM188" s="5" t="s">
        <v>1333</v>
      </c>
      <c r="AN188" s="5">
        <v>35137</v>
      </c>
      <c r="AO188" s="5" t="s">
        <v>2836</v>
      </c>
      <c r="AP188" s="5" t="s">
        <v>1413</v>
      </c>
      <c r="AQ188" s="4" t="s">
        <v>1414</v>
      </c>
      <c r="AR188" s="5" t="s">
        <v>19</v>
      </c>
      <c r="AS188" s="4" t="s">
        <v>1828</v>
      </c>
      <c r="AT188" s="5" t="s">
        <v>1829</v>
      </c>
      <c r="AU188" s="5" t="s">
        <v>41</v>
      </c>
      <c r="AV188" s="4" t="s">
        <v>1830</v>
      </c>
      <c r="AW188" s="5" t="s">
        <v>148</v>
      </c>
      <c r="AX188" s="4" t="s">
        <v>2767</v>
      </c>
      <c r="AY188" s="5" t="s">
        <v>2769</v>
      </c>
      <c r="AZ188" s="5" t="s">
        <v>11</v>
      </c>
      <c r="BA188" s="4" t="s">
        <v>2770</v>
      </c>
      <c r="BB188" s="5" t="s">
        <v>2771</v>
      </c>
      <c r="BC188" s="4" t="s">
        <v>2834</v>
      </c>
      <c r="BD188" s="5" t="s">
        <v>2837</v>
      </c>
      <c r="BE188" s="5" t="s">
        <v>25</v>
      </c>
      <c r="BF188" s="5" t="s">
        <v>1333</v>
      </c>
      <c r="BG188" s="4" t="s">
        <v>2838</v>
      </c>
      <c r="BH188" s="5" t="s">
        <v>1343</v>
      </c>
    </row>
    <row r="189" spans="1:60" x14ac:dyDescent="0.25">
      <c r="A189">
        <f t="shared" si="17"/>
        <v>162394</v>
      </c>
      <c r="B189">
        <f t="shared" si="18"/>
        <v>3000349</v>
      </c>
      <c r="C189" s="17" t="str">
        <f t="shared" si="16"/>
        <v>CC</v>
      </c>
      <c r="D189" t="str">
        <f t="shared" si="15"/>
        <v>REGION GRAND SUD</v>
      </c>
      <c r="E189" s="12" t="str">
        <f t="shared" si="19"/>
        <v>TERRAIN</v>
      </c>
      <c r="F189" s="4" t="s">
        <v>2839</v>
      </c>
      <c r="G189" s="4" t="s">
        <v>2840</v>
      </c>
      <c r="H189" s="5">
        <v>1</v>
      </c>
      <c r="I189" s="5"/>
      <c r="J189" s="5">
        <v>1</v>
      </c>
      <c r="K189" s="5" t="s">
        <v>1325</v>
      </c>
      <c r="L189" s="5" t="s">
        <v>2</v>
      </c>
      <c r="M189" s="5" t="s">
        <v>2841</v>
      </c>
      <c r="N189" s="5" t="s">
        <v>60</v>
      </c>
      <c r="O189" s="5">
        <v>32782</v>
      </c>
      <c r="P189" s="5"/>
      <c r="Q189" s="5" t="s">
        <v>1346</v>
      </c>
      <c r="R189" s="5">
        <v>5</v>
      </c>
      <c r="S189" s="5" t="s">
        <v>5</v>
      </c>
      <c r="T189" s="5" t="s">
        <v>3</v>
      </c>
      <c r="U189" s="6">
        <v>32813</v>
      </c>
      <c r="V189" s="5" t="s">
        <v>1487</v>
      </c>
      <c r="W189" s="4" t="s">
        <v>1329</v>
      </c>
      <c r="X189" s="5" t="s">
        <v>5</v>
      </c>
      <c r="Y189" s="5" t="s">
        <v>1348</v>
      </c>
      <c r="Z189" s="5"/>
      <c r="AA189" s="4" t="s">
        <v>2842</v>
      </c>
      <c r="AB189" s="5">
        <v>5</v>
      </c>
      <c r="AC189" s="5"/>
      <c r="AD189" s="5">
        <v>5</v>
      </c>
      <c r="AE189" s="5"/>
      <c r="AF189" s="5">
        <v>23604</v>
      </c>
      <c r="AG189" s="5">
        <v>60</v>
      </c>
      <c r="AH189" s="5">
        <v>100</v>
      </c>
      <c r="AI189" s="5" t="s">
        <v>1332</v>
      </c>
      <c r="AJ189" s="5">
        <v>32752</v>
      </c>
      <c r="AK189" s="5">
        <v>35</v>
      </c>
      <c r="AL189" s="5">
        <v>32813</v>
      </c>
      <c r="AM189" s="5" t="s">
        <v>1333</v>
      </c>
      <c r="AN189" s="5">
        <v>82290</v>
      </c>
      <c r="AO189" s="5" t="s">
        <v>2843</v>
      </c>
      <c r="AP189" s="5" t="s">
        <v>1335</v>
      </c>
      <c r="AQ189" s="4" t="s">
        <v>1336</v>
      </c>
      <c r="AR189" s="5" t="s">
        <v>12476</v>
      </c>
      <c r="AS189" s="4" t="s">
        <v>1795</v>
      </c>
      <c r="AT189" s="5" t="s">
        <v>1796</v>
      </c>
      <c r="AU189" s="5" t="s">
        <v>41</v>
      </c>
      <c r="AV189" s="4" t="s">
        <v>1797</v>
      </c>
      <c r="AW189" s="5" t="s">
        <v>227</v>
      </c>
      <c r="AX189" s="4" t="s">
        <v>1951</v>
      </c>
      <c r="AY189" s="5" t="s">
        <v>1952</v>
      </c>
      <c r="AZ189" s="5" t="s">
        <v>11</v>
      </c>
      <c r="BA189" s="4" t="s">
        <v>1953</v>
      </c>
      <c r="BB189" s="5" t="s">
        <v>1954</v>
      </c>
      <c r="BC189" s="5" t="s">
        <v>2840</v>
      </c>
      <c r="BD189" s="5" t="s">
        <v>2844</v>
      </c>
      <c r="BE189" s="5" t="s">
        <v>3</v>
      </c>
      <c r="BF189" s="5" t="s">
        <v>1333</v>
      </c>
      <c r="BG189" s="4" t="s">
        <v>2845</v>
      </c>
      <c r="BH189" s="5" t="s">
        <v>1343</v>
      </c>
    </row>
    <row r="190" spans="1:60" x14ac:dyDescent="0.25">
      <c r="A190">
        <f t="shared" si="17"/>
        <v>193129</v>
      </c>
      <c r="B190">
        <f t="shared" si="18"/>
        <v>3002374</v>
      </c>
      <c r="C190" s="17" t="str">
        <f t="shared" si="16"/>
        <v>CC</v>
      </c>
      <c r="D190" t="str">
        <f t="shared" si="15"/>
        <v>REGION CENTRE EST</v>
      </c>
      <c r="E190" s="12" t="str">
        <f t="shared" si="19"/>
        <v>TERRAIN</v>
      </c>
      <c r="F190" s="4" t="s">
        <v>2846</v>
      </c>
      <c r="G190" s="4" t="s">
        <v>2847</v>
      </c>
      <c r="H190" s="5">
        <v>1</v>
      </c>
      <c r="I190" s="5"/>
      <c r="J190" s="5">
        <v>1</v>
      </c>
      <c r="K190" s="5" t="s">
        <v>1325</v>
      </c>
      <c r="L190" s="5" t="s">
        <v>910</v>
      </c>
      <c r="M190" s="5" t="s">
        <v>2848</v>
      </c>
      <c r="N190" s="5" t="s">
        <v>60</v>
      </c>
      <c r="O190" s="5">
        <v>39845</v>
      </c>
      <c r="P190" s="5"/>
      <c r="Q190" s="5" t="s">
        <v>1346</v>
      </c>
      <c r="R190" s="5">
        <v>5</v>
      </c>
      <c r="S190" s="5" t="s">
        <v>5</v>
      </c>
      <c r="T190" s="5" t="s">
        <v>3</v>
      </c>
      <c r="U190" s="6">
        <v>39873</v>
      </c>
      <c r="V190" s="5" t="s">
        <v>1487</v>
      </c>
      <c r="W190" s="4" t="s">
        <v>1329</v>
      </c>
      <c r="X190" s="5" t="s">
        <v>5</v>
      </c>
      <c r="Y190" s="5" t="s">
        <v>1348</v>
      </c>
      <c r="Z190" s="5"/>
      <c r="AA190" s="4" t="s">
        <v>2849</v>
      </c>
      <c r="AB190" s="5">
        <v>5</v>
      </c>
      <c r="AC190" s="5"/>
      <c r="AD190" s="5">
        <v>5</v>
      </c>
      <c r="AE190" s="5"/>
      <c r="AF190" s="5">
        <v>23196</v>
      </c>
      <c r="AG190" s="5">
        <v>61</v>
      </c>
      <c r="AH190" s="5">
        <v>100</v>
      </c>
      <c r="AI190" s="5" t="s">
        <v>1332</v>
      </c>
      <c r="AJ190" s="5">
        <v>39873</v>
      </c>
      <c r="AK190" s="5">
        <v>15</v>
      </c>
      <c r="AL190" s="5">
        <v>39873</v>
      </c>
      <c r="AM190" s="5" t="s">
        <v>1333</v>
      </c>
      <c r="AN190" s="5">
        <v>67204</v>
      </c>
      <c r="AO190" s="5" t="s">
        <v>2850</v>
      </c>
      <c r="AP190" s="5" t="s">
        <v>1536</v>
      </c>
      <c r="AQ190" s="4" t="s">
        <v>12479</v>
      </c>
      <c r="AR190" s="5" t="s">
        <v>12480</v>
      </c>
      <c r="AS190" s="4" t="s">
        <v>2290</v>
      </c>
      <c r="AT190" s="5" t="s">
        <v>2291</v>
      </c>
      <c r="AU190" s="5" t="s">
        <v>41</v>
      </c>
      <c r="AV190" s="4" t="s">
        <v>2292</v>
      </c>
      <c r="AW190" s="5" t="s">
        <v>108</v>
      </c>
      <c r="AX190" s="4" t="s">
        <v>2293</v>
      </c>
      <c r="AY190" s="5" t="s">
        <v>2294</v>
      </c>
      <c r="AZ190" s="5" t="s">
        <v>11</v>
      </c>
      <c r="BA190" s="4" t="s">
        <v>2295</v>
      </c>
      <c r="BB190" s="5" t="s">
        <v>2296</v>
      </c>
      <c r="BC190" s="5" t="s">
        <v>2847</v>
      </c>
      <c r="BD190" s="5" t="s">
        <v>2851</v>
      </c>
      <c r="BE190" s="5" t="s">
        <v>3</v>
      </c>
      <c r="BF190" s="5" t="s">
        <v>1333</v>
      </c>
      <c r="BG190" s="4" t="s">
        <v>2852</v>
      </c>
      <c r="BH190" s="5" t="s">
        <v>1343</v>
      </c>
    </row>
    <row r="191" spans="1:60" x14ac:dyDescent="0.25">
      <c r="A191">
        <f t="shared" si="17"/>
        <v>305945</v>
      </c>
      <c r="B191">
        <f t="shared" si="18"/>
        <v>7023510</v>
      </c>
      <c r="C191" s="17" t="str">
        <f t="shared" si="16"/>
        <v>CC</v>
      </c>
      <c r="D191" t="str">
        <f t="shared" si="15"/>
        <v>REGION ILE DE FRANCE NORD</v>
      </c>
      <c r="E191" s="12" t="str">
        <f t="shared" si="19"/>
        <v>TERRAIN</v>
      </c>
      <c r="F191" s="4" t="s">
        <v>2853</v>
      </c>
      <c r="G191" s="4" t="s">
        <v>2854</v>
      </c>
      <c r="H191" s="5">
        <v>1</v>
      </c>
      <c r="I191" s="5"/>
      <c r="J191" s="5">
        <v>1</v>
      </c>
      <c r="K191" s="5" t="s">
        <v>1325</v>
      </c>
      <c r="L191" s="5" t="s">
        <v>2855</v>
      </c>
      <c r="M191" s="5" t="s">
        <v>2856</v>
      </c>
      <c r="N191" s="5"/>
      <c r="O191" s="5"/>
      <c r="P191" s="5"/>
      <c r="Q191" s="5"/>
      <c r="R191" s="5"/>
      <c r="S191" s="5"/>
      <c r="T191" s="5" t="s">
        <v>25</v>
      </c>
      <c r="U191" s="6">
        <v>45474</v>
      </c>
      <c r="V191" s="5" t="s">
        <v>1363</v>
      </c>
      <c r="W191" s="4" t="s">
        <v>1329</v>
      </c>
      <c r="X191" s="5" t="s">
        <v>18</v>
      </c>
      <c r="Y191" s="5"/>
      <c r="Z191" s="5"/>
      <c r="AA191" s="4" t="s">
        <v>2857</v>
      </c>
      <c r="AB191" s="5"/>
      <c r="AC191" s="5"/>
      <c r="AD191" s="5" t="s">
        <v>1331</v>
      </c>
      <c r="AE191" s="5"/>
      <c r="AF191" s="5">
        <v>36817</v>
      </c>
      <c r="AG191" s="5">
        <v>24</v>
      </c>
      <c r="AH191" s="5">
        <v>100</v>
      </c>
      <c r="AI191" s="5" t="s">
        <v>1332</v>
      </c>
      <c r="AJ191" s="5">
        <v>45352</v>
      </c>
      <c r="AK191" s="5">
        <v>0</v>
      </c>
      <c r="AL191" s="5">
        <v>45352</v>
      </c>
      <c r="AM191" s="5" t="s">
        <v>1333</v>
      </c>
      <c r="AN191" s="5">
        <v>59138</v>
      </c>
      <c r="AO191" s="5" t="s">
        <v>2858</v>
      </c>
      <c r="AP191" s="5" t="s">
        <v>12477</v>
      </c>
      <c r="AQ191" s="4" t="s">
        <v>1351</v>
      </c>
      <c r="AR191" s="5" t="s">
        <v>12478</v>
      </c>
      <c r="AS191" s="4" t="s">
        <v>2022</v>
      </c>
      <c r="AT191" s="5" t="s">
        <v>2023</v>
      </c>
      <c r="AU191" s="5" t="s">
        <v>41</v>
      </c>
      <c r="AV191" s="4" t="s">
        <v>2024</v>
      </c>
      <c r="AW191" s="5" t="s">
        <v>26</v>
      </c>
      <c r="AX191" s="4" t="s">
        <v>2025</v>
      </c>
      <c r="AY191" s="5" t="s">
        <v>2026</v>
      </c>
      <c r="AZ191" s="5" t="s">
        <v>11</v>
      </c>
      <c r="BA191" s="4" t="s">
        <v>2027</v>
      </c>
      <c r="BB191" s="5" t="s">
        <v>2028</v>
      </c>
      <c r="BC191" s="5" t="s">
        <v>2854</v>
      </c>
      <c r="BD191" s="5" t="s">
        <v>2859</v>
      </c>
      <c r="BE191" s="5" t="s">
        <v>25</v>
      </c>
      <c r="BF191" s="5" t="s">
        <v>1333</v>
      </c>
      <c r="BG191" s="4" t="s">
        <v>2860</v>
      </c>
      <c r="BH191" s="5" t="s">
        <v>1343</v>
      </c>
    </row>
    <row r="192" spans="1:60" x14ac:dyDescent="0.25">
      <c r="A192">
        <f t="shared" si="17"/>
        <v>303962</v>
      </c>
      <c r="B192">
        <f t="shared" si="18"/>
        <v>3102131</v>
      </c>
      <c r="C192" s="17" t="str">
        <f t="shared" si="16"/>
        <v>IMP</v>
      </c>
      <c r="D192" t="str">
        <f t="shared" si="15"/>
        <v>REGION GRAND OUEST</v>
      </c>
      <c r="E192" s="12" t="str">
        <f t="shared" si="19"/>
        <v>TERRAIN</v>
      </c>
      <c r="F192" s="4" t="s">
        <v>1084</v>
      </c>
      <c r="G192" s="4" t="s">
        <v>2375</v>
      </c>
      <c r="H192" s="5">
        <v>1</v>
      </c>
      <c r="I192" s="5"/>
      <c r="J192" s="5">
        <v>1</v>
      </c>
      <c r="K192" s="5" t="s">
        <v>1325</v>
      </c>
      <c r="L192" s="5" t="s">
        <v>325</v>
      </c>
      <c r="M192" s="5" t="s">
        <v>1085</v>
      </c>
      <c r="N192" s="5" t="s">
        <v>1357</v>
      </c>
      <c r="O192" s="5">
        <v>45231</v>
      </c>
      <c r="P192" s="5"/>
      <c r="Q192" s="5" t="s">
        <v>1346</v>
      </c>
      <c r="R192" s="5">
        <v>4</v>
      </c>
      <c r="S192" s="5" t="s">
        <v>5</v>
      </c>
      <c r="T192" s="5" t="s">
        <v>11</v>
      </c>
      <c r="U192" s="6">
        <v>45261</v>
      </c>
      <c r="V192" s="5" t="s">
        <v>1605</v>
      </c>
      <c r="W192" s="4" t="s">
        <v>1606</v>
      </c>
      <c r="X192" s="5" t="s">
        <v>5</v>
      </c>
      <c r="Y192" s="5"/>
      <c r="Z192" s="5"/>
      <c r="AA192" s="4"/>
      <c r="AB192" s="5">
        <v>5</v>
      </c>
      <c r="AC192" s="5"/>
      <c r="AD192" s="5">
        <v>5</v>
      </c>
      <c r="AE192" s="5"/>
      <c r="AF192" s="5">
        <v>32382</v>
      </c>
      <c r="AG192" s="5">
        <v>36</v>
      </c>
      <c r="AH192" s="5">
        <v>100</v>
      </c>
      <c r="AI192" s="5" t="s">
        <v>1332</v>
      </c>
      <c r="AJ192" s="5">
        <v>43344</v>
      </c>
      <c r="AK192" s="5">
        <v>6</v>
      </c>
      <c r="AL192" s="5">
        <v>43344</v>
      </c>
      <c r="AM192" s="5"/>
      <c r="AN192" s="5">
        <v>35530</v>
      </c>
      <c r="AO192" s="5" t="s">
        <v>2861</v>
      </c>
      <c r="AP192" s="5" t="s">
        <v>1413</v>
      </c>
      <c r="AQ192" s="4" t="s">
        <v>1414</v>
      </c>
      <c r="AR192" s="5" t="s">
        <v>19</v>
      </c>
      <c r="AS192" s="4" t="s">
        <v>1828</v>
      </c>
      <c r="AT192" s="5" t="s">
        <v>1829</v>
      </c>
      <c r="AU192" s="5" t="s">
        <v>41</v>
      </c>
      <c r="AV192" s="4" t="s">
        <v>1830</v>
      </c>
      <c r="AW192" s="5" t="s">
        <v>148</v>
      </c>
      <c r="AX192" s="4" t="s">
        <v>2375</v>
      </c>
      <c r="AY192" s="5" t="s">
        <v>2376</v>
      </c>
      <c r="AZ192" s="5" t="s">
        <v>11</v>
      </c>
      <c r="BA192" s="4" t="s">
        <v>2377</v>
      </c>
      <c r="BB192" s="5" t="s">
        <v>2378</v>
      </c>
      <c r="BC192" s="4"/>
      <c r="BD192" s="5"/>
      <c r="BE192" s="5"/>
      <c r="BF192" s="5" t="s">
        <v>1608</v>
      </c>
      <c r="BG192" s="4"/>
      <c r="BH192" s="5"/>
    </row>
    <row r="193" spans="1:60" x14ac:dyDescent="0.25">
      <c r="A193">
        <f t="shared" si="17"/>
        <v>302255</v>
      </c>
      <c r="B193">
        <f t="shared" si="18"/>
        <v>3101255</v>
      </c>
      <c r="C193" s="17" t="str">
        <f t="shared" si="16"/>
        <v>CC</v>
      </c>
      <c r="D193" t="str">
        <f t="shared" si="15"/>
        <v>REGION GRAND SUD</v>
      </c>
      <c r="E193" s="12" t="str">
        <f t="shared" si="19"/>
        <v>TERRAIN</v>
      </c>
      <c r="F193" s="4" t="s">
        <v>2862</v>
      </c>
      <c r="G193" s="4" t="s">
        <v>2863</v>
      </c>
      <c r="H193" s="5">
        <v>1</v>
      </c>
      <c r="I193" s="5"/>
      <c r="J193" s="5">
        <v>1</v>
      </c>
      <c r="K193" s="5" t="s">
        <v>1325</v>
      </c>
      <c r="L193" s="5" t="s">
        <v>92</v>
      </c>
      <c r="M193" s="5" t="s">
        <v>2864</v>
      </c>
      <c r="N193" s="5" t="s">
        <v>25</v>
      </c>
      <c r="O193" s="5">
        <v>45200</v>
      </c>
      <c r="P193" s="5"/>
      <c r="Q193" s="5" t="s">
        <v>1346</v>
      </c>
      <c r="R193" s="5">
        <v>5</v>
      </c>
      <c r="S193" s="5" t="s">
        <v>18</v>
      </c>
      <c r="T193" s="5" t="s">
        <v>260</v>
      </c>
      <c r="U193" s="6">
        <v>45231</v>
      </c>
      <c r="V193" s="5" t="s">
        <v>1347</v>
      </c>
      <c r="W193" s="4" t="s">
        <v>1329</v>
      </c>
      <c r="X193" s="5" t="s">
        <v>18</v>
      </c>
      <c r="Y193" s="5" t="s">
        <v>1348</v>
      </c>
      <c r="Z193" s="5"/>
      <c r="AA193" s="4"/>
      <c r="AB193" s="5" t="s">
        <v>1331</v>
      </c>
      <c r="AC193" s="5"/>
      <c r="AD193" s="5" t="s">
        <v>1331</v>
      </c>
      <c r="AE193" s="5"/>
      <c r="AF193" s="5">
        <v>30537</v>
      </c>
      <c r="AG193" s="5">
        <v>41</v>
      </c>
      <c r="AH193" s="5">
        <v>100</v>
      </c>
      <c r="AI193" s="5" t="s">
        <v>1332</v>
      </c>
      <c r="AJ193" s="5">
        <v>41944</v>
      </c>
      <c r="AK193" s="5">
        <v>10</v>
      </c>
      <c r="AL193" s="5">
        <v>41944</v>
      </c>
      <c r="AM193" s="5" t="s">
        <v>1333</v>
      </c>
      <c r="AN193" s="5">
        <v>30470</v>
      </c>
      <c r="AO193" s="5" t="s">
        <v>2865</v>
      </c>
      <c r="AP193" s="5" t="s">
        <v>1335</v>
      </c>
      <c r="AQ193" s="4" t="s">
        <v>1336</v>
      </c>
      <c r="AR193" s="5" t="s">
        <v>12476</v>
      </c>
      <c r="AS193" s="4" t="s">
        <v>1337</v>
      </c>
      <c r="AT193" s="5" t="s">
        <v>1338</v>
      </c>
      <c r="AU193" s="5" t="s">
        <v>41</v>
      </c>
      <c r="AV193" s="4" t="s">
        <v>1339</v>
      </c>
      <c r="AW193" s="5" t="s">
        <v>76</v>
      </c>
      <c r="AX193" s="4"/>
      <c r="AY193" s="5"/>
      <c r="AZ193" s="5"/>
      <c r="BA193" s="4" t="s">
        <v>1340</v>
      </c>
      <c r="BB193" s="5" t="s">
        <v>11118</v>
      </c>
      <c r="BC193" s="5" t="s">
        <v>2863</v>
      </c>
      <c r="BD193" s="5" t="s">
        <v>2866</v>
      </c>
      <c r="BE193" s="5" t="s">
        <v>260</v>
      </c>
      <c r="BF193" s="5" t="s">
        <v>1333</v>
      </c>
      <c r="BG193" s="4" t="s">
        <v>2867</v>
      </c>
      <c r="BH193" s="5" t="s">
        <v>1343</v>
      </c>
    </row>
    <row r="194" spans="1:60" x14ac:dyDescent="0.25">
      <c r="A194">
        <f t="shared" si="17"/>
        <v>305156</v>
      </c>
      <c r="B194">
        <f t="shared" si="18"/>
        <v>7019923</v>
      </c>
      <c r="C194" s="17" t="str">
        <f t="shared" si="16"/>
        <v>CC</v>
      </c>
      <c r="D194" t="str">
        <f t="shared" si="15"/>
        <v>REGION GRAND SUD</v>
      </c>
      <c r="E194" s="12" t="str">
        <f t="shared" si="19"/>
        <v>TERRAIN</v>
      </c>
      <c r="F194" s="4" t="s">
        <v>1045</v>
      </c>
      <c r="G194" s="4" t="s">
        <v>2868</v>
      </c>
      <c r="H194" s="5">
        <v>1</v>
      </c>
      <c r="I194" s="5"/>
      <c r="J194" s="5">
        <v>1</v>
      </c>
      <c r="K194" s="5" t="s">
        <v>1325</v>
      </c>
      <c r="L194" s="5" t="s">
        <v>1047</v>
      </c>
      <c r="M194" s="5" t="s">
        <v>1046</v>
      </c>
      <c r="N194" s="5"/>
      <c r="O194" s="5"/>
      <c r="P194" s="5"/>
      <c r="Q194" s="5"/>
      <c r="R194" s="5"/>
      <c r="S194" s="5"/>
      <c r="T194" s="5" t="s">
        <v>260</v>
      </c>
      <c r="U194" s="6">
        <v>44896</v>
      </c>
      <c r="V194" s="5" t="s">
        <v>1347</v>
      </c>
      <c r="W194" s="4" t="s">
        <v>1329</v>
      </c>
      <c r="X194" s="5" t="s">
        <v>18</v>
      </c>
      <c r="Y194" s="5" t="s">
        <v>1348</v>
      </c>
      <c r="Z194" s="5"/>
      <c r="AA194" s="4" t="s">
        <v>2800</v>
      </c>
      <c r="AB194" s="5"/>
      <c r="AC194" s="5"/>
      <c r="AD194" s="5" t="s">
        <v>1331</v>
      </c>
      <c r="AE194" s="5"/>
      <c r="AF194" s="5">
        <v>33551</v>
      </c>
      <c r="AG194" s="5">
        <v>33</v>
      </c>
      <c r="AH194" s="5">
        <v>100</v>
      </c>
      <c r="AI194" s="5" t="s">
        <v>1332</v>
      </c>
      <c r="AJ194" s="5">
        <v>44440</v>
      </c>
      <c r="AK194" s="5">
        <v>3</v>
      </c>
      <c r="AL194" s="5">
        <v>44440</v>
      </c>
      <c r="AM194" s="5" t="s">
        <v>1333</v>
      </c>
      <c r="AN194" s="5">
        <v>30650</v>
      </c>
      <c r="AO194" s="5" t="s">
        <v>2869</v>
      </c>
      <c r="AP194" s="5" t="s">
        <v>1335</v>
      </c>
      <c r="AQ194" s="4" t="s">
        <v>1336</v>
      </c>
      <c r="AR194" s="5" t="s">
        <v>12476</v>
      </c>
      <c r="AS194" s="4" t="s">
        <v>1427</v>
      </c>
      <c r="AT194" s="5" t="s">
        <v>1428</v>
      </c>
      <c r="AU194" s="5" t="s">
        <v>41</v>
      </c>
      <c r="AV194" s="4" t="s">
        <v>1429</v>
      </c>
      <c r="AW194" s="5" t="s">
        <v>129</v>
      </c>
      <c r="AX194" s="4" t="s">
        <v>1430</v>
      </c>
      <c r="AY194" s="5" t="s">
        <v>1431</v>
      </c>
      <c r="AZ194" s="5" t="s">
        <v>11</v>
      </c>
      <c r="BA194" s="4" t="s">
        <v>1432</v>
      </c>
      <c r="BB194" s="5" t="s">
        <v>1433</v>
      </c>
      <c r="BC194" s="5" t="s">
        <v>2868</v>
      </c>
      <c r="BD194" s="5" t="s">
        <v>2870</v>
      </c>
      <c r="BE194" s="5" t="s">
        <v>260</v>
      </c>
      <c r="BF194" s="5" t="s">
        <v>1333</v>
      </c>
      <c r="BG194" s="4" t="s">
        <v>2871</v>
      </c>
      <c r="BH194" s="5" t="s">
        <v>1343</v>
      </c>
    </row>
    <row r="195" spans="1:60" x14ac:dyDescent="0.25">
      <c r="A195">
        <f t="shared" si="17"/>
        <v>306028</v>
      </c>
      <c r="B195">
        <f t="shared" si="18"/>
        <v>7023698</v>
      </c>
      <c r="C195" s="17" t="str">
        <f t="shared" si="16"/>
        <v>IMP</v>
      </c>
      <c r="D195" t="str">
        <f t="shared" ref="D195:D258" si="20">AR195</f>
        <v>REGION GRAND OUEST</v>
      </c>
      <c r="E195" s="12" t="str">
        <f t="shared" si="19"/>
        <v>TERRAIN</v>
      </c>
      <c r="F195" s="4" t="s">
        <v>2872</v>
      </c>
      <c r="G195" s="4" t="s">
        <v>2873</v>
      </c>
      <c r="H195" s="5">
        <v>1</v>
      </c>
      <c r="I195" s="5"/>
      <c r="J195" s="5">
        <v>1</v>
      </c>
      <c r="K195" s="5" t="s">
        <v>1325</v>
      </c>
      <c r="L195" s="5" t="s">
        <v>451</v>
      </c>
      <c r="M195" s="5" t="s">
        <v>2874</v>
      </c>
      <c r="N195" s="5"/>
      <c r="O195" s="5"/>
      <c r="P195" s="5"/>
      <c r="Q195" s="5"/>
      <c r="R195" s="5"/>
      <c r="S195" s="5"/>
      <c r="T195" s="5" t="s">
        <v>11</v>
      </c>
      <c r="U195" s="6">
        <v>45566</v>
      </c>
      <c r="V195" s="5" t="s">
        <v>1605</v>
      </c>
      <c r="W195" s="4" t="s">
        <v>1606</v>
      </c>
      <c r="X195" s="5" t="s">
        <v>5</v>
      </c>
      <c r="Y195" s="5"/>
      <c r="Z195" s="5"/>
      <c r="AA195" s="4"/>
      <c r="AB195" s="5"/>
      <c r="AC195" s="5"/>
      <c r="AD195" s="5">
        <v>5</v>
      </c>
      <c r="AE195" s="5"/>
      <c r="AF195" s="5">
        <v>33814</v>
      </c>
      <c r="AG195" s="5">
        <v>32</v>
      </c>
      <c r="AH195" s="5">
        <v>100</v>
      </c>
      <c r="AI195" s="5" t="s">
        <v>1332</v>
      </c>
      <c r="AJ195" s="5">
        <v>45413</v>
      </c>
      <c r="AK195" s="5">
        <v>0</v>
      </c>
      <c r="AL195" s="5">
        <v>45413</v>
      </c>
      <c r="AM195" s="5"/>
      <c r="AN195" s="5">
        <v>65500</v>
      </c>
      <c r="AO195" s="5" t="s">
        <v>2875</v>
      </c>
      <c r="AP195" s="5" t="s">
        <v>1413</v>
      </c>
      <c r="AQ195" s="4" t="s">
        <v>1414</v>
      </c>
      <c r="AR195" s="5" t="s">
        <v>19</v>
      </c>
      <c r="AS195" s="4" t="s">
        <v>1415</v>
      </c>
      <c r="AT195" s="5" t="s">
        <v>1416</v>
      </c>
      <c r="AU195" s="5" t="s">
        <v>41</v>
      </c>
      <c r="AV195" s="4" t="s">
        <v>1417</v>
      </c>
      <c r="AW195" s="5" t="s">
        <v>20</v>
      </c>
      <c r="AX195" s="4" t="s">
        <v>2873</v>
      </c>
      <c r="AY195" s="5" t="s">
        <v>2876</v>
      </c>
      <c r="AZ195" s="5" t="s">
        <v>11</v>
      </c>
      <c r="BA195" s="4" t="s">
        <v>2877</v>
      </c>
      <c r="BB195" s="5" t="s">
        <v>2878</v>
      </c>
      <c r="BC195" s="5"/>
      <c r="BD195" s="5"/>
      <c r="BE195" s="5"/>
      <c r="BF195" s="5" t="s">
        <v>1608</v>
      </c>
      <c r="BG195" s="4"/>
      <c r="BH195" s="5"/>
    </row>
    <row r="196" spans="1:60" x14ac:dyDescent="0.25">
      <c r="A196">
        <f t="shared" si="17"/>
        <v>160058</v>
      </c>
      <c r="B196">
        <f t="shared" si="18"/>
        <v>3000029</v>
      </c>
      <c r="C196" s="17" t="str">
        <f t="shared" si="16"/>
        <v>CC</v>
      </c>
      <c r="D196" t="str">
        <f t="shared" si="20"/>
        <v>REGION GRAND OUEST</v>
      </c>
      <c r="E196" s="12" t="str">
        <f t="shared" si="19"/>
        <v>TERRAIN</v>
      </c>
      <c r="F196" s="4" t="s">
        <v>2879</v>
      </c>
      <c r="G196" s="4" t="s">
        <v>2880</v>
      </c>
      <c r="H196" s="5">
        <v>1</v>
      </c>
      <c r="I196" s="5"/>
      <c r="J196" s="5">
        <v>1</v>
      </c>
      <c r="K196" s="5" t="s">
        <v>1325</v>
      </c>
      <c r="L196" s="5" t="s">
        <v>383</v>
      </c>
      <c r="M196" s="5" t="s">
        <v>2881</v>
      </c>
      <c r="N196" s="5"/>
      <c r="O196" s="5"/>
      <c r="P196" s="5"/>
      <c r="Q196" s="5"/>
      <c r="R196" s="5"/>
      <c r="S196" s="5"/>
      <c r="T196" s="5" t="s">
        <v>3</v>
      </c>
      <c r="U196" s="6">
        <v>38231</v>
      </c>
      <c r="V196" s="4" t="s">
        <v>1487</v>
      </c>
      <c r="W196" s="4" t="s">
        <v>1329</v>
      </c>
      <c r="X196" s="5" t="s">
        <v>5</v>
      </c>
      <c r="Y196" s="5" t="s">
        <v>1348</v>
      </c>
      <c r="Z196" s="5"/>
      <c r="AA196" s="4" t="s">
        <v>2882</v>
      </c>
      <c r="AB196" s="5"/>
      <c r="AC196" s="5"/>
      <c r="AD196" s="5">
        <v>5</v>
      </c>
      <c r="AE196" s="5"/>
      <c r="AF196" s="6">
        <v>24081</v>
      </c>
      <c r="AG196" s="5">
        <v>59</v>
      </c>
      <c r="AH196" s="5">
        <v>100</v>
      </c>
      <c r="AI196" s="5" t="s">
        <v>1332</v>
      </c>
      <c r="AJ196" s="6">
        <v>32264</v>
      </c>
      <c r="AK196" s="5">
        <v>36</v>
      </c>
      <c r="AL196" s="6">
        <v>32264</v>
      </c>
      <c r="AM196" s="5" t="s">
        <v>1333</v>
      </c>
      <c r="AN196" s="5">
        <v>72190</v>
      </c>
      <c r="AO196" s="5" t="s">
        <v>2883</v>
      </c>
      <c r="AP196" s="5" t="s">
        <v>1413</v>
      </c>
      <c r="AQ196" s="4" t="s">
        <v>1414</v>
      </c>
      <c r="AR196" s="5" t="s">
        <v>19</v>
      </c>
      <c r="AS196" s="4" t="s">
        <v>2071</v>
      </c>
      <c r="AT196" s="5" t="s">
        <v>2072</v>
      </c>
      <c r="AU196" s="5" t="s">
        <v>41</v>
      </c>
      <c r="AV196" s="4" t="s">
        <v>2073</v>
      </c>
      <c r="AW196" s="5" t="s">
        <v>112</v>
      </c>
      <c r="AX196" s="4" t="s">
        <v>2215</v>
      </c>
      <c r="AY196" s="5" t="s">
        <v>2216</v>
      </c>
      <c r="AZ196" s="5" t="s">
        <v>11</v>
      </c>
      <c r="BA196" s="4" t="s">
        <v>2217</v>
      </c>
      <c r="BB196" s="5" t="s">
        <v>2218</v>
      </c>
      <c r="BC196" s="4" t="s">
        <v>2880</v>
      </c>
      <c r="BD196" s="5" t="s">
        <v>2884</v>
      </c>
      <c r="BE196" s="5" t="s">
        <v>3</v>
      </c>
      <c r="BF196" s="5" t="s">
        <v>1333</v>
      </c>
      <c r="BG196" s="4" t="s">
        <v>2885</v>
      </c>
      <c r="BH196" s="5" t="s">
        <v>1343</v>
      </c>
    </row>
    <row r="197" spans="1:60" x14ac:dyDescent="0.25">
      <c r="A197">
        <f t="shared" si="17"/>
        <v>186321</v>
      </c>
      <c r="B197">
        <f t="shared" si="18"/>
        <v>3000970</v>
      </c>
      <c r="C197" s="17" t="str">
        <f t="shared" si="16"/>
        <v>CC</v>
      </c>
      <c r="D197" t="str">
        <f t="shared" si="20"/>
        <v>REGION CENTRE EST</v>
      </c>
      <c r="E197" s="12" t="str">
        <f t="shared" si="19"/>
        <v>TERRAIN</v>
      </c>
      <c r="F197" s="4" t="s">
        <v>2886</v>
      </c>
      <c r="G197" s="4" t="s">
        <v>2887</v>
      </c>
      <c r="H197" s="5">
        <v>1</v>
      </c>
      <c r="I197" s="5"/>
      <c r="J197" s="5">
        <v>1</v>
      </c>
      <c r="K197" s="5" t="s">
        <v>1325</v>
      </c>
      <c r="L197" s="5" t="s">
        <v>92</v>
      </c>
      <c r="M197" s="5" t="s">
        <v>2888</v>
      </c>
      <c r="N197" s="5"/>
      <c r="O197" s="6"/>
      <c r="P197" s="5"/>
      <c r="Q197" s="5"/>
      <c r="R197" s="5"/>
      <c r="S197" s="5"/>
      <c r="T197" s="5" t="s">
        <v>3</v>
      </c>
      <c r="U197" s="6">
        <v>37257</v>
      </c>
      <c r="V197" s="4" t="s">
        <v>1487</v>
      </c>
      <c r="W197" s="4" t="s">
        <v>1329</v>
      </c>
      <c r="X197" s="5" t="s">
        <v>5</v>
      </c>
      <c r="Y197" s="5" t="s">
        <v>1348</v>
      </c>
      <c r="Z197" s="5"/>
      <c r="AA197" s="4" t="s">
        <v>1547</v>
      </c>
      <c r="AB197" s="5"/>
      <c r="AC197" s="5"/>
      <c r="AD197" s="5">
        <v>6</v>
      </c>
      <c r="AE197" s="5"/>
      <c r="AF197" s="6">
        <v>26428</v>
      </c>
      <c r="AG197" s="5">
        <v>52</v>
      </c>
      <c r="AH197" s="5">
        <v>100</v>
      </c>
      <c r="AI197" s="5" t="s">
        <v>1332</v>
      </c>
      <c r="AJ197" s="6">
        <v>37257</v>
      </c>
      <c r="AK197" s="5">
        <v>22</v>
      </c>
      <c r="AL197" s="6">
        <v>37257</v>
      </c>
      <c r="AM197" s="5" t="s">
        <v>1333</v>
      </c>
      <c r="AN197" s="5">
        <v>51490</v>
      </c>
      <c r="AO197" s="5" t="s">
        <v>2889</v>
      </c>
      <c r="AP197" s="5" t="s">
        <v>1536</v>
      </c>
      <c r="AQ197" s="4" t="s">
        <v>12479</v>
      </c>
      <c r="AR197" s="5" t="s">
        <v>12480</v>
      </c>
      <c r="AS197" s="4" t="s">
        <v>1906</v>
      </c>
      <c r="AT197" s="5" t="s">
        <v>1909</v>
      </c>
      <c r="AU197" s="5" t="s">
        <v>41</v>
      </c>
      <c r="AV197" s="4" t="s">
        <v>1910</v>
      </c>
      <c r="AW197" s="5" t="s">
        <v>48</v>
      </c>
      <c r="AX197" s="4" t="s">
        <v>2634</v>
      </c>
      <c r="AY197" s="5" t="s">
        <v>2635</v>
      </c>
      <c r="AZ197" s="5" t="s">
        <v>11</v>
      </c>
      <c r="BA197" s="4" t="s">
        <v>2636</v>
      </c>
      <c r="BB197" s="5" t="s">
        <v>2637</v>
      </c>
      <c r="BC197" s="4" t="s">
        <v>2887</v>
      </c>
      <c r="BD197" s="5" t="s">
        <v>2890</v>
      </c>
      <c r="BE197" s="5" t="s">
        <v>3</v>
      </c>
      <c r="BF197" s="5" t="s">
        <v>1333</v>
      </c>
      <c r="BG197" s="4" t="s">
        <v>2891</v>
      </c>
      <c r="BH197" s="5" t="s">
        <v>1343</v>
      </c>
    </row>
    <row r="198" spans="1:60" x14ac:dyDescent="0.25">
      <c r="A198">
        <f t="shared" si="17"/>
        <v>305663</v>
      </c>
      <c r="B198">
        <f t="shared" si="18"/>
        <v>7022809</v>
      </c>
      <c r="C198" s="17" t="str">
        <f t="shared" si="16"/>
        <v>CC</v>
      </c>
      <c r="D198" t="str">
        <f t="shared" si="20"/>
        <v>REGION CENTRE EST</v>
      </c>
      <c r="E198" s="12" t="str">
        <f t="shared" si="19"/>
        <v>TERRAIN</v>
      </c>
      <c r="F198" s="4" t="s">
        <v>2892</v>
      </c>
      <c r="G198" s="4" t="s">
        <v>2893</v>
      </c>
      <c r="H198" s="5">
        <v>1</v>
      </c>
      <c r="I198" s="5"/>
      <c r="J198" s="5">
        <v>1</v>
      </c>
      <c r="K198" s="5" t="s">
        <v>1325</v>
      </c>
      <c r="L198" s="5" t="s">
        <v>339</v>
      </c>
      <c r="M198" s="5" t="s">
        <v>2894</v>
      </c>
      <c r="N198" s="5" t="s">
        <v>245</v>
      </c>
      <c r="O198" s="6">
        <v>45323</v>
      </c>
      <c r="P198" s="5"/>
      <c r="Q198" s="5" t="s">
        <v>1346</v>
      </c>
      <c r="R198" s="5">
        <v>5</v>
      </c>
      <c r="S198" s="5" t="s">
        <v>18</v>
      </c>
      <c r="T198" s="5" t="s">
        <v>25</v>
      </c>
      <c r="U198" s="6">
        <v>45352</v>
      </c>
      <c r="V198" s="4" t="s">
        <v>1363</v>
      </c>
      <c r="W198" s="4" t="s">
        <v>1329</v>
      </c>
      <c r="X198" s="5" t="s">
        <v>18</v>
      </c>
      <c r="Y198" s="5"/>
      <c r="Z198" s="5"/>
      <c r="AA198" s="5" t="s">
        <v>2895</v>
      </c>
      <c r="AB198" s="5" t="s">
        <v>1331</v>
      </c>
      <c r="AC198" s="5"/>
      <c r="AD198" s="5" t="s">
        <v>1331</v>
      </c>
      <c r="AE198" s="5"/>
      <c r="AF198" s="6">
        <v>26067</v>
      </c>
      <c r="AG198" s="5">
        <v>53</v>
      </c>
      <c r="AH198" s="5">
        <v>100</v>
      </c>
      <c r="AI198" s="5" t="s">
        <v>1332</v>
      </c>
      <c r="AJ198" s="6">
        <v>45170</v>
      </c>
      <c r="AK198" s="5">
        <v>1</v>
      </c>
      <c r="AL198" s="6">
        <v>45170</v>
      </c>
      <c r="AM198" s="5" t="s">
        <v>1333</v>
      </c>
      <c r="AN198" s="5">
        <v>68790</v>
      </c>
      <c r="AO198" s="5" t="s">
        <v>2896</v>
      </c>
      <c r="AP198" s="5" t="s">
        <v>1536</v>
      </c>
      <c r="AQ198" s="4" t="s">
        <v>12479</v>
      </c>
      <c r="AR198" s="5" t="s">
        <v>12480</v>
      </c>
      <c r="AS198" s="4" t="s">
        <v>1564</v>
      </c>
      <c r="AT198" s="5" t="s">
        <v>1565</v>
      </c>
      <c r="AU198" s="5" t="s">
        <v>41</v>
      </c>
      <c r="AV198" s="4" t="s">
        <v>1566</v>
      </c>
      <c r="AW198" s="5" t="s">
        <v>68</v>
      </c>
      <c r="AX198" s="4"/>
      <c r="AY198" s="5"/>
      <c r="AZ198" s="5"/>
      <c r="BA198" s="4" t="s">
        <v>7099</v>
      </c>
      <c r="BB198" s="5" t="s">
        <v>7100</v>
      </c>
      <c r="BC198" s="5" t="s">
        <v>2893</v>
      </c>
      <c r="BD198" s="5" t="s">
        <v>2897</v>
      </c>
      <c r="BE198" s="5" t="s">
        <v>25</v>
      </c>
      <c r="BF198" s="5" t="s">
        <v>1333</v>
      </c>
      <c r="BG198" s="5" t="s">
        <v>2898</v>
      </c>
      <c r="BH198" s="5" t="s">
        <v>1343</v>
      </c>
    </row>
    <row r="199" spans="1:60" x14ac:dyDescent="0.25">
      <c r="A199">
        <f t="shared" si="17"/>
        <v>304912</v>
      </c>
      <c r="B199">
        <f t="shared" si="18"/>
        <v>3102690</v>
      </c>
      <c r="C199" s="17" t="str">
        <f t="shared" si="16"/>
        <v>CC</v>
      </c>
      <c r="D199" t="str">
        <f t="shared" si="20"/>
        <v>REGION CENTRE EST</v>
      </c>
      <c r="E199" s="12" t="str">
        <f t="shared" si="19"/>
        <v>TERRAIN</v>
      </c>
      <c r="F199" s="4" t="s">
        <v>403</v>
      </c>
      <c r="G199" s="4" t="s">
        <v>2899</v>
      </c>
      <c r="H199" s="5">
        <v>1</v>
      </c>
      <c r="I199" s="5"/>
      <c r="J199" s="5">
        <v>2</v>
      </c>
      <c r="K199" s="5" t="s">
        <v>1345</v>
      </c>
      <c r="L199" s="5" t="s">
        <v>405</v>
      </c>
      <c r="M199" s="5" t="s">
        <v>404</v>
      </c>
      <c r="N199" s="5"/>
      <c r="O199" s="5"/>
      <c r="P199" s="5"/>
      <c r="Q199" s="5"/>
      <c r="R199" s="5"/>
      <c r="S199" s="5"/>
      <c r="T199" s="5" t="s">
        <v>25</v>
      </c>
      <c r="U199" s="6">
        <v>44440</v>
      </c>
      <c r="V199" s="4" t="s">
        <v>1363</v>
      </c>
      <c r="W199" s="4" t="s">
        <v>1329</v>
      </c>
      <c r="X199" s="5" t="s">
        <v>18</v>
      </c>
      <c r="Y199" s="5"/>
      <c r="Z199" s="5"/>
      <c r="AA199" s="4" t="s">
        <v>2900</v>
      </c>
      <c r="AB199" s="5"/>
      <c r="AC199" s="5"/>
      <c r="AD199" s="5" t="s">
        <v>1331</v>
      </c>
      <c r="AE199" s="5"/>
      <c r="AF199" s="6">
        <v>33968</v>
      </c>
      <c r="AG199" s="5">
        <v>31</v>
      </c>
      <c r="AH199" s="5">
        <v>100</v>
      </c>
      <c r="AI199" s="5" t="s">
        <v>1332</v>
      </c>
      <c r="AJ199" s="6">
        <v>44256</v>
      </c>
      <c r="AK199" s="5">
        <v>3</v>
      </c>
      <c r="AL199" s="6">
        <v>44256</v>
      </c>
      <c r="AM199" s="5" t="s">
        <v>1333</v>
      </c>
      <c r="AN199" s="5">
        <v>57290</v>
      </c>
      <c r="AO199" s="5" t="s">
        <v>2901</v>
      </c>
      <c r="AP199" s="5" t="s">
        <v>1536</v>
      </c>
      <c r="AQ199" s="4" t="s">
        <v>12479</v>
      </c>
      <c r="AR199" s="5" t="s">
        <v>12480</v>
      </c>
      <c r="AS199" s="4" t="s">
        <v>1696</v>
      </c>
      <c r="AT199" s="5" t="s">
        <v>1697</v>
      </c>
      <c r="AU199" s="5" t="s">
        <v>41</v>
      </c>
      <c r="AV199" s="4" t="s">
        <v>1698</v>
      </c>
      <c r="AW199" s="5" t="s">
        <v>66</v>
      </c>
      <c r="AX199" s="4" t="s">
        <v>2614</v>
      </c>
      <c r="AY199" s="5" t="s">
        <v>2615</v>
      </c>
      <c r="AZ199" s="5" t="s">
        <v>11</v>
      </c>
      <c r="BA199" s="4" t="s">
        <v>2616</v>
      </c>
      <c r="BB199" s="5" t="s">
        <v>2617</v>
      </c>
      <c r="BC199" s="4" t="s">
        <v>2899</v>
      </c>
      <c r="BD199" s="5" t="s">
        <v>2903</v>
      </c>
      <c r="BE199" s="5" t="s">
        <v>25</v>
      </c>
      <c r="BF199" s="5" t="s">
        <v>1333</v>
      </c>
      <c r="BG199" s="4" t="s">
        <v>2904</v>
      </c>
      <c r="BH199" s="5" t="s">
        <v>1343</v>
      </c>
    </row>
    <row r="200" spans="1:60" x14ac:dyDescent="0.25">
      <c r="A200">
        <f t="shared" si="17"/>
        <v>192032</v>
      </c>
      <c r="B200">
        <f t="shared" si="18"/>
        <v>3001507</v>
      </c>
      <c r="C200" s="17" t="str">
        <f t="shared" si="16"/>
        <v>CC</v>
      </c>
      <c r="D200" t="str">
        <f t="shared" si="20"/>
        <v>REGION CENTRE EST</v>
      </c>
      <c r="E200" s="12" t="str">
        <f t="shared" si="19"/>
        <v>TERRAIN</v>
      </c>
      <c r="F200" s="4" t="s">
        <v>470</v>
      </c>
      <c r="G200" s="4" t="s">
        <v>2905</v>
      </c>
      <c r="H200" s="5">
        <v>1</v>
      </c>
      <c r="I200" s="5"/>
      <c r="J200" s="5">
        <v>1</v>
      </c>
      <c r="K200" s="5" t="s">
        <v>1325</v>
      </c>
      <c r="L200" s="5" t="s">
        <v>248</v>
      </c>
      <c r="M200" s="5" t="s">
        <v>471</v>
      </c>
      <c r="N200" s="5" t="s">
        <v>2906</v>
      </c>
      <c r="O200" s="5">
        <v>38991</v>
      </c>
      <c r="P200" s="5"/>
      <c r="Q200" s="5" t="s">
        <v>1346</v>
      </c>
      <c r="R200" s="5">
        <v>5</v>
      </c>
      <c r="S200" s="5" t="s">
        <v>18</v>
      </c>
      <c r="T200" s="5" t="s">
        <v>71</v>
      </c>
      <c r="U200" s="6">
        <v>39022</v>
      </c>
      <c r="V200" s="4" t="s">
        <v>1437</v>
      </c>
      <c r="W200" s="4" t="s">
        <v>1329</v>
      </c>
      <c r="X200" s="5" t="s">
        <v>18</v>
      </c>
      <c r="Y200" s="5" t="s">
        <v>1348</v>
      </c>
      <c r="Z200" s="5"/>
      <c r="AA200" s="4" t="s">
        <v>1461</v>
      </c>
      <c r="AB200" s="5" t="s">
        <v>1393</v>
      </c>
      <c r="AC200" s="5"/>
      <c r="AD200" s="5" t="s">
        <v>1393</v>
      </c>
      <c r="AE200" s="5"/>
      <c r="AF200" s="6">
        <v>23931</v>
      </c>
      <c r="AG200" s="5">
        <v>59</v>
      </c>
      <c r="AH200" s="5">
        <v>100</v>
      </c>
      <c r="AI200" s="5" t="s">
        <v>1332</v>
      </c>
      <c r="AJ200" s="6">
        <v>39022</v>
      </c>
      <c r="AK200" s="5">
        <v>18</v>
      </c>
      <c r="AL200" s="6">
        <v>39022</v>
      </c>
      <c r="AM200" s="5" t="s">
        <v>1333</v>
      </c>
      <c r="AN200" s="5">
        <v>77130</v>
      </c>
      <c r="AO200" s="5" t="s">
        <v>2907</v>
      </c>
      <c r="AP200" s="5" t="s">
        <v>1536</v>
      </c>
      <c r="AQ200" s="4" t="s">
        <v>12479</v>
      </c>
      <c r="AR200" s="5" t="s">
        <v>12480</v>
      </c>
      <c r="AS200" s="4" t="s">
        <v>1993</v>
      </c>
      <c r="AT200" s="5" t="s">
        <v>1994</v>
      </c>
      <c r="AU200" s="5" t="s">
        <v>41</v>
      </c>
      <c r="AV200" s="4" t="s">
        <v>1995</v>
      </c>
      <c r="AW200" s="5" t="s">
        <v>53</v>
      </c>
      <c r="AX200" s="4" t="s">
        <v>2646</v>
      </c>
      <c r="AY200" s="5" t="s">
        <v>2647</v>
      </c>
      <c r="AZ200" s="5" t="s">
        <v>11</v>
      </c>
      <c r="BA200" s="4" t="s">
        <v>2648</v>
      </c>
      <c r="BB200" s="5" t="s">
        <v>2649</v>
      </c>
      <c r="BC200" s="4" t="s">
        <v>2905</v>
      </c>
      <c r="BD200" s="5" t="s">
        <v>2908</v>
      </c>
      <c r="BE200" s="5" t="s">
        <v>71</v>
      </c>
      <c r="BF200" s="5" t="s">
        <v>1333</v>
      </c>
      <c r="BG200" s="4" t="s">
        <v>2909</v>
      </c>
      <c r="BH200" s="5" t="s">
        <v>1343</v>
      </c>
    </row>
    <row r="201" spans="1:60" x14ac:dyDescent="0.25">
      <c r="A201">
        <f t="shared" si="17"/>
        <v>193608</v>
      </c>
      <c r="B201">
        <f t="shared" si="18"/>
        <v>3002880</v>
      </c>
      <c r="C201" s="17" t="str">
        <f t="shared" si="16"/>
        <v>CC</v>
      </c>
      <c r="D201" t="str">
        <f t="shared" si="20"/>
        <v>REGION GRAND OUEST</v>
      </c>
      <c r="E201" s="12" t="str">
        <f t="shared" si="19"/>
        <v>TERRAIN</v>
      </c>
      <c r="F201" s="4" t="s">
        <v>2910</v>
      </c>
      <c r="G201" s="4" t="s">
        <v>2911</v>
      </c>
      <c r="H201" s="5">
        <v>1</v>
      </c>
      <c r="I201" s="5"/>
      <c r="J201" s="5">
        <v>2</v>
      </c>
      <c r="K201" s="5" t="s">
        <v>1345</v>
      </c>
      <c r="L201" s="5" t="s">
        <v>2912</v>
      </c>
      <c r="M201" s="5" t="s">
        <v>2913</v>
      </c>
      <c r="N201" s="5" t="s">
        <v>71</v>
      </c>
      <c r="O201" s="5">
        <v>45231</v>
      </c>
      <c r="P201" s="5"/>
      <c r="Q201" s="5" t="s">
        <v>1346</v>
      </c>
      <c r="R201" s="5">
        <v>5</v>
      </c>
      <c r="S201" s="5" t="s">
        <v>5</v>
      </c>
      <c r="T201" s="5" t="s">
        <v>3</v>
      </c>
      <c r="U201" s="6">
        <v>45261</v>
      </c>
      <c r="V201" s="4" t="s">
        <v>1487</v>
      </c>
      <c r="W201" s="4" t="s">
        <v>1329</v>
      </c>
      <c r="X201" s="5" t="s">
        <v>5</v>
      </c>
      <c r="Y201" s="5" t="s">
        <v>1348</v>
      </c>
      <c r="Z201" s="5"/>
      <c r="AA201" s="4" t="s">
        <v>2914</v>
      </c>
      <c r="AB201" s="5">
        <v>5</v>
      </c>
      <c r="AC201" s="5"/>
      <c r="AD201" s="5">
        <v>5</v>
      </c>
      <c r="AE201" s="5"/>
      <c r="AF201" s="6">
        <v>28776</v>
      </c>
      <c r="AG201" s="5">
        <v>46</v>
      </c>
      <c r="AH201" s="5">
        <v>100</v>
      </c>
      <c r="AI201" s="5" t="s">
        <v>1332</v>
      </c>
      <c r="AJ201" s="6">
        <v>40330</v>
      </c>
      <c r="AK201" s="5">
        <v>14</v>
      </c>
      <c r="AL201" s="6">
        <v>40330</v>
      </c>
      <c r="AM201" s="5" t="s">
        <v>1333</v>
      </c>
      <c r="AN201" s="5">
        <v>31130</v>
      </c>
      <c r="AO201" s="5" t="s">
        <v>2915</v>
      </c>
      <c r="AP201" s="5" t="s">
        <v>1413</v>
      </c>
      <c r="AQ201" s="4" t="s">
        <v>1414</v>
      </c>
      <c r="AR201" s="5" t="s">
        <v>19</v>
      </c>
      <c r="AS201" s="4" t="s">
        <v>1415</v>
      </c>
      <c r="AT201" s="5" t="s">
        <v>1416</v>
      </c>
      <c r="AU201" s="5" t="s">
        <v>41</v>
      </c>
      <c r="AV201" s="4" t="s">
        <v>1417</v>
      </c>
      <c r="AW201" s="5" t="s">
        <v>20</v>
      </c>
      <c r="AX201" s="4" t="s">
        <v>1418</v>
      </c>
      <c r="AY201" s="5" t="s">
        <v>1419</v>
      </c>
      <c r="AZ201" s="5" t="s">
        <v>11</v>
      </c>
      <c r="BA201" s="4" t="s">
        <v>1420</v>
      </c>
      <c r="BB201" s="5" t="s">
        <v>1421</v>
      </c>
      <c r="BC201" s="4" t="s">
        <v>2911</v>
      </c>
      <c r="BD201" s="5" t="s">
        <v>2916</v>
      </c>
      <c r="BE201" s="5" t="s">
        <v>3</v>
      </c>
      <c r="BF201" s="5" t="s">
        <v>1333</v>
      </c>
      <c r="BG201" s="4" t="s">
        <v>2917</v>
      </c>
      <c r="BH201" s="5" t="s">
        <v>1343</v>
      </c>
    </row>
    <row r="202" spans="1:60" x14ac:dyDescent="0.25">
      <c r="A202">
        <f t="shared" si="17"/>
        <v>171400</v>
      </c>
      <c r="B202">
        <f t="shared" si="18"/>
        <v>6015327</v>
      </c>
      <c r="C202" s="17" t="str">
        <f t="shared" si="16"/>
        <v>ASSISTANTE</v>
      </c>
      <c r="D202" t="str">
        <f t="shared" si="20"/>
        <v>REGION CENTRE EST</v>
      </c>
      <c r="E202" s="12" t="str">
        <f t="shared" si="19"/>
        <v>TERRAIN</v>
      </c>
      <c r="F202" s="4" t="s">
        <v>2918</v>
      </c>
      <c r="G202" s="4" t="s">
        <v>2919</v>
      </c>
      <c r="H202" s="5">
        <v>1</v>
      </c>
      <c r="I202" s="5"/>
      <c r="J202" s="5">
        <v>2</v>
      </c>
      <c r="K202" s="5" t="s">
        <v>1345</v>
      </c>
      <c r="L202" s="5" t="s">
        <v>2920</v>
      </c>
      <c r="M202" s="5" t="s">
        <v>2921</v>
      </c>
      <c r="N202" s="5"/>
      <c r="O202" s="5"/>
      <c r="P202" s="5"/>
      <c r="Q202" s="5"/>
      <c r="R202" s="5"/>
      <c r="S202" s="5"/>
      <c r="T202" s="5" t="s">
        <v>1469</v>
      </c>
      <c r="U202" s="6">
        <v>34151</v>
      </c>
      <c r="V202" s="5" t="s">
        <v>1470</v>
      </c>
      <c r="W202" s="4" t="s">
        <v>1392</v>
      </c>
      <c r="X202" s="5" t="s">
        <v>1471</v>
      </c>
      <c r="Y202" s="5"/>
      <c r="Z202" s="5"/>
      <c r="AA202" s="5"/>
      <c r="AB202" s="5"/>
      <c r="AC202" s="5"/>
      <c r="AD202" s="5">
        <v>4</v>
      </c>
      <c r="AE202" s="5"/>
      <c r="AF202" s="5">
        <v>24193</v>
      </c>
      <c r="AG202" s="5">
        <v>58</v>
      </c>
      <c r="AH202" s="5">
        <v>100</v>
      </c>
      <c r="AI202" s="5" t="s">
        <v>1332</v>
      </c>
      <c r="AJ202" s="5">
        <v>34151</v>
      </c>
      <c r="AK202" s="5">
        <v>31</v>
      </c>
      <c r="AL202" s="5">
        <v>34151</v>
      </c>
      <c r="AM202" s="5"/>
      <c r="AN202" s="5">
        <v>57420</v>
      </c>
      <c r="AO202" s="5" t="s">
        <v>2922</v>
      </c>
      <c r="AP202" s="5" t="s">
        <v>1536</v>
      </c>
      <c r="AQ202" s="4" t="s">
        <v>12479</v>
      </c>
      <c r="AR202" s="5" t="s">
        <v>12480</v>
      </c>
      <c r="AS202" s="4" t="s">
        <v>1696</v>
      </c>
      <c r="AT202" s="5" t="s">
        <v>1697</v>
      </c>
      <c r="AU202" s="5" t="s">
        <v>41</v>
      </c>
      <c r="AV202" s="4" t="s">
        <v>1698</v>
      </c>
      <c r="AW202" s="5" t="s">
        <v>66</v>
      </c>
      <c r="AX202" s="4"/>
      <c r="AY202" s="5"/>
      <c r="AZ202" s="5"/>
      <c r="BA202" s="4"/>
      <c r="BB202" s="5"/>
      <c r="BC202" s="5"/>
      <c r="BD202" s="5"/>
      <c r="BE202" s="5"/>
      <c r="BF202" s="5"/>
      <c r="BG202" s="5"/>
      <c r="BH202" s="5"/>
    </row>
    <row r="203" spans="1:60" x14ac:dyDescent="0.25">
      <c r="A203">
        <f t="shared" si="17"/>
        <v>305882</v>
      </c>
      <c r="B203">
        <f t="shared" si="18"/>
        <v>7023384</v>
      </c>
      <c r="C203" s="17" t="str">
        <f t="shared" si="16"/>
        <v>CC</v>
      </c>
      <c r="D203" t="str">
        <f t="shared" si="20"/>
        <v>REGION GRAND SUD</v>
      </c>
      <c r="E203" s="12" t="str">
        <f t="shared" si="19"/>
        <v>TERRAIN</v>
      </c>
      <c r="F203" s="4" t="s">
        <v>2923</v>
      </c>
      <c r="G203" s="4" t="s">
        <v>2924</v>
      </c>
      <c r="H203" s="5">
        <v>1</v>
      </c>
      <c r="I203" s="5"/>
      <c r="J203" s="5">
        <v>1</v>
      </c>
      <c r="K203" s="5" t="s">
        <v>1325</v>
      </c>
      <c r="L203" s="5" t="s">
        <v>212</v>
      </c>
      <c r="M203" s="5" t="s">
        <v>2925</v>
      </c>
      <c r="N203" s="5"/>
      <c r="O203" s="5"/>
      <c r="P203" s="5"/>
      <c r="Q203" s="5"/>
      <c r="R203" s="5"/>
      <c r="S203" s="5"/>
      <c r="T203" s="5" t="s">
        <v>25</v>
      </c>
      <c r="U203" s="6">
        <v>45444</v>
      </c>
      <c r="V203" s="4" t="s">
        <v>1363</v>
      </c>
      <c r="W203" s="4" t="s">
        <v>1329</v>
      </c>
      <c r="X203" s="5" t="s">
        <v>18</v>
      </c>
      <c r="Y203" s="5"/>
      <c r="Z203" s="5"/>
      <c r="AA203" s="4" t="s">
        <v>2926</v>
      </c>
      <c r="AB203" s="5"/>
      <c r="AC203" s="5"/>
      <c r="AD203" s="5" t="s">
        <v>1331</v>
      </c>
      <c r="AE203" s="5"/>
      <c r="AF203" s="6">
        <v>30693</v>
      </c>
      <c r="AG203" s="5">
        <v>40</v>
      </c>
      <c r="AH203" s="5">
        <v>100</v>
      </c>
      <c r="AI203" s="5" t="s">
        <v>1332</v>
      </c>
      <c r="AJ203" s="6">
        <v>45323</v>
      </c>
      <c r="AK203" s="5">
        <v>0</v>
      </c>
      <c r="AL203" s="6">
        <v>45323</v>
      </c>
      <c r="AM203" s="5" t="s">
        <v>1333</v>
      </c>
      <c r="AN203" s="5">
        <v>81150</v>
      </c>
      <c r="AO203" s="5" t="s">
        <v>2927</v>
      </c>
      <c r="AP203" s="5" t="s">
        <v>1335</v>
      </c>
      <c r="AQ203" s="4" t="s">
        <v>1336</v>
      </c>
      <c r="AR203" s="5" t="s">
        <v>12476</v>
      </c>
      <c r="AS203" s="4" t="s">
        <v>1795</v>
      </c>
      <c r="AT203" s="5" t="s">
        <v>1796</v>
      </c>
      <c r="AU203" s="5" t="s">
        <v>41</v>
      </c>
      <c r="AV203" s="4" t="s">
        <v>1797</v>
      </c>
      <c r="AW203" s="5" t="s">
        <v>227</v>
      </c>
      <c r="AX203" s="4" t="s">
        <v>1798</v>
      </c>
      <c r="AY203" s="5" t="s">
        <v>1799</v>
      </c>
      <c r="AZ203" s="5" t="s">
        <v>11</v>
      </c>
      <c r="BA203" s="4" t="s">
        <v>1800</v>
      </c>
      <c r="BB203" s="5" t="s">
        <v>1801</v>
      </c>
      <c r="BC203" s="4" t="s">
        <v>2924</v>
      </c>
      <c r="BD203" s="5" t="s">
        <v>2928</v>
      </c>
      <c r="BE203" s="5" t="s">
        <v>25</v>
      </c>
      <c r="BF203" s="5" t="s">
        <v>1333</v>
      </c>
      <c r="BG203" s="4" t="s">
        <v>2929</v>
      </c>
      <c r="BH203" s="5" t="s">
        <v>1343</v>
      </c>
    </row>
    <row r="204" spans="1:60" x14ac:dyDescent="0.25">
      <c r="A204">
        <f t="shared" si="17"/>
        <v>305895</v>
      </c>
      <c r="B204">
        <f t="shared" si="18"/>
        <v>7023398</v>
      </c>
      <c r="C204" s="17" t="str">
        <f t="shared" si="16"/>
        <v>CC</v>
      </c>
      <c r="D204" t="str">
        <f t="shared" si="20"/>
        <v>REGION GRAND SUD</v>
      </c>
      <c r="E204" s="12" t="str">
        <f t="shared" si="19"/>
        <v>TERRAIN</v>
      </c>
      <c r="F204" s="4" t="s">
        <v>2930</v>
      </c>
      <c r="G204" s="4" t="s">
        <v>2931</v>
      </c>
      <c r="H204" s="5">
        <v>1</v>
      </c>
      <c r="I204" s="5"/>
      <c r="J204" s="5">
        <v>1</v>
      </c>
      <c r="K204" s="5" t="s">
        <v>1325</v>
      </c>
      <c r="L204" s="5" t="s">
        <v>2932</v>
      </c>
      <c r="M204" s="5" t="s">
        <v>2933</v>
      </c>
      <c r="N204" s="5"/>
      <c r="O204" s="5"/>
      <c r="P204" s="5"/>
      <c r="Q204" s="5"/>
      <c r="R204" s="5"/>
      <c r="S204" s="5"/>
      <c r="T204" s="5" t="s">
        <v>25</v>
      </c>
      <c r="U204" s="6">
        <v>45444</v>
      </c>
      <c r="V204" s="4" t="s">
        <v>1363</v>
      </c>
      <c r="W204" s="4" t="s">
        <v>1329</v>
      </c>
      <c r="X204" s="5" t="s">
        <v>18</v>
      </c>
      <c r="Y204" s="5"/>
      <c r="Z204" s="5"/>
      <c r="AA204" s="4" t="s">
        <v>2091</v>
      </c>
      <c r="AB204" s="5"/>
      <c r="AC204" s="5"/>
      <c r="AD204" s="5" t="s">
        <v>1331</v>
      </c>
      <c r="AE204" s="5"/>
      <c r="AF204" s="6">
        <v>32392</v>
      </c>
      <c r="AG204" s="5">
        <v>36</v>
      </c>
      <c r="AH204" s="5">
        <v>100</v>
      </c>
      <c r="AI204" s="5" t="s">
        <v>1332</v>
      </c>
      <c r="AJ204" s="6">
        <v>45323</v>
      </c>
      <c r="AK204" s="5">
        <v>0</v>
      </c>
      <c r="AL204" s="6">
        <v>45323</v>
      </c>
      <c r="AM204" s="5" t="s">
        <v>1333</v>
      </c>
      <c r="AN204" s="5">
        <v>83210</v>
      </c>
      <c r="AO204" s="5" t="s">
        <v>1488</v>
      </c>
      <c r="AP204" s="5" t="s">
        <v>1335</v>
      </c>
      <c r="AQ204" s="4" t="s">
        <v>1336</v>
      </c>
      <c r="AR204" s="5" t="s">
        <v>12476</v>
      </c>
      <c r="AS204" s="4" t="s">
        <v>1473</v>
      </c>
      <c r="AT204" s="5" t="s">
        <v>1474</v>
      </c>
      <c r="AU204" s="5" t="s">
        <v>41</v>
      </c>
      <c r="AV204" s="4" t="s">
        <v>1475</v>
      </c>
      <c r="AW204" s="5" t="s">
        <v>58</v>
      </c>
      <c r="AX204" s="4" t="s">
        <v>1489</v>
      </c>
      <c r="AY204" s="5" t="s">
        <v>1490</v>
      </c>
      <c r="AZ204" s="5" t="s">
        <v>11</v>
      </c>
      <c r="BA204" s="4" t="s">
        <v>1491</v>
      </c>
      <c r="BB204" s="5" t="s">
        <v>1492</v>
      </c>
      <c r="BC204" s="4" t="s">
        <v>2931</v>
      </c>
      <c r="BD204" s="5" t="s">
        <v>2934</v>
      </c>
      <c r="BE204" s="5" t="s">
        <v>25</v>
      </c>
      <c r="BF204" s="5" t="s">
        <v>1333</v>
      </c>
      <c r="BG204" s="4" t="s">
        <v>2935</v>
      </c>
      <c r="BH204" s="5" t="s">
        <v>1343</v>
      </c>
    </row>
    <row r="205" spans="1:60" x14ac:dyDescent="0.25">
      <c r="A205">
        <f t="shared" si="17"/>
        <v>304215</v>
      </c>
      <c r="B205">
        <f t="shared" si="18"/>
        <v>3102277</v>
      </c>
      <c r="C205" s="17" t="str">
        <f t="shared" si="16"/>
        <v>CC</v>
      </c>
      <c r="D205" t="str">
        <f t="shared" si="20"/>
        <v>REGION CENTRE EST</v>
      </c>
      <c r="E205" s="12" t="str">
        <f t="shared" si="19"/>
        <v>TERRAIN</v>
      </c>
      <c r="F205" s="4" t="s">
        <v>690</v>
      </c>
      <c r="G205" s="4" t="s">
        <v>2936</v>
      </c>
      <c r="H205" s="5">
        <v>1</v>
      </c>
      <c r="I205" s="5"/>
      <c r="J205" s="5">
        <v>2</v>
      </c>
      <c r="K205" s="5" t="s">
        <v>1345</v>
      </c>
      <c r="L205" s="5" t="s">
        <v>692</v>
      </c>
      <c r="M205" s="5" t="s">
        <v>691</v>
      </c>
      <c r="N205" s="5" t="s">
        <v>245</v>
      </c>
      <c r="O205" s="5">
        <v>43525</v>
      </c>
      <c r="P205" s="5"/>
      <c r="Q205" s="5" t="s">
        <v>1346</v>
      </c>
      <c r="R205" s="5">
        <v>5</v>
      </c>
      <c r="S205" s="5" t="s">
        <v>18</v>
      </c>
      <c r="T205" s="5" t="s">
        <v>25</v>
      </c>
      <c r="U205" s="6">
        <v>43556</v>
      </c>
      <c r="V205" s="4" t="s">
        <v>1363</v>
      </c>
      <c r="W205" s="4" t="s">
        <v>1329</v>
      </c>
      <c r="X205" s="5" t="s">
        <v>18</v>
      </c>
      <c r="Y205" s="5"/>
      <c r="Z205" s="5"/>
      <c r="AA205" s="4" t="s">
        <v>2937</v>
      </c>
      <c r="AB205" s="5" t="s">
        <v>1331</v>
      </c>
      <c r="AC205" s="5"/>
      <c r="AD205" s="5" t="s">
        <v>1331</v>
      </c>
      <c r="AE205" s="5"/>
      <c r="AF205" s="6">
        <v>29541</v>
      </c>
      <c r="AG205" s="5">
        <v>44</v>
      </c>
      <c r="AH205" s="5">
        <v>100</v>
      </c>
      <c r="AI205" s="5" t="s">
        <v>1332</v>
      </c>
      <c r="AJ205" s="6">
        <v>43556</v>
      </c>
      <c r="AK205" s="5">
        <v>5</v>
      </c>
      <c r="AL205" s="6">
        <v>43556</v>
      </c>
      <c r="AM205" s="5" t="s">
        <v>1333</v>
      </c>
      <c r="AN205" s="5">
        <v>91830</v>
      </c>
      <c r="AO205" s="5" t="s">
        <v>2938</v>
      </c>
      <c r="AP205" s="5" t="s">
        <v>1536</v>
      </c>
      <c r="AQ205" s="4" t="s">
        <v>12479</v>
      </c>
      <c r="AR205" s="5" t="s">
        <v>12480</v>
      </c>
      <c r="AS205" s="4" t="s">
        <v>1376</v>
      </c>
      <c r="AT205" s="5" t="s">
        <v>1377</v>
      </c>
      <c r="AU205" s="5" t="s">
        <v>41</v>
      </c>
      <c r="AV205" s="4" t="s">
        <v>1378</v>
      </c>
      <c r="AW205" s="5" t="s">
        <v>47</v>
      </c>
      <c r="AX205" s="4"/>
      <c r="AY205" s="5"/>
      <c r="AZ205" s="5"/>
      <c r="BA205" s="4" t="s">
        <v>1861</v>
      </c>
      <c r="BB205" s="5" t="s">
        <v>1862</v>
      </c>
      <c r="BC205" s="4" t="s">
        <v>2936</v>
      </c>
      <c r="BD205" s="5" t="s">
        <v>2939</v>
      </c>
      <c r="BE205" s="5" t="s">
        <v>25</v>
      </c>
      <c r="BF205" s="5" t="s">
        <v>1333</v>
      </c>
      <c r="BG205" s="4" t="s">
        <v>2940</v>
      </c>
      <c r="BH205" s="5" t="s">
        <v>1343</v>
      </c>
    </row>
    <row r="206" spans="1:60" x14ac:dyDescent="0.25">
      <c r="A206">
        <f t="shared" si="17"/>
        <v>306246</v>
      </c>
      <c r="B206">
        <f t="shared" si="18"/>
        <v>7024121</v>
      </c>
      <c r="C206" s="17" t="str">
        <f t="shared" si="16"/>
        <v>CC</v>
      </c>
      <c r="D206" t="str">
        <f t="shared" si="20"/>
        <v>REGION GRAND SUD</v>
      </c>
      <c r="E206" s="12" t="str">
        <f t="shared" si="19"/>
        <v>TERRAIN</v>
      </c>
      <c r="F206" s="4" t="s">
        <v>2941</v>
      </c>
      <c r="G206" s="4" t="s">
        <v>2942</v>
      </c>
      <c r="H206" s="5">
        <v>1</v>
      </c>
      <c r="I206" s="5"/>
      <c r="J206" s="5">
        <v>1</v>
      </c>
      <c r="K206" s="5" t="s">
        <v>1325</v>
      </c>
      <c r="L206" s="5" t="s">
        <v>54</v>
      </c>
      <c r="M206" s="5" t="s">
        <v>2943</v>
      </c>
      <c r="N206" s="5"/>
      <c r="O206" s="5"/>
      <c r="P206" s="5"/>
      <c r="Q206" s="5"/>
      <c r="R206" s="5"/>
      <c r="S206" s="5"/>
      <c r="T206" s="5" t="s">
        <v>245</v>
      </c>
      <c r="U206" s="6">
        <v>45536</v>
      </c>
      <c r="V206" s="5" t="s">
        <v>1328</v>
      </c>
      <c r="W206" s="4" t="s">
        <v>1329</v>
      </c>
      <c r="X206" s="5" t="s">
        <v>18</v>
      </c>
      <c r="Y206" s="5"/>
      <c r="Z206" s="5"/>
      <c r="AA206" s="4" t="s">
        <v>2944</v>
      </c>
      <c r="AB206" s="5"/>
      <c r="AC206" s="5"/>
      <c r="AD206" s="5" t="s">
        <v>1331</v>
      </c>
      <c r="AE206" s="5"/>
      <c r="AF206" s="5">
        <v>29026</v>
      </c>
      <c r="AG206" s="5">
        <v>45</v>
      </c>
      <c r="AH206" s="5">
        <v>100</v>
      </c>
      <c r="AI206" s="5" t="s">
        <v>1332</v>
      </c>
      <c r="AJ206" s="5">
        <v>45536</v>
      </c>
      <c r="AK206" s="5">
        <v>0</v>
      </c>
      <c r="AL206" s="5">
        <v>45536</v>
      </c>
      <c r="AM206" s="5" t="s">
        <v>1333</v>
      </c>
      <c r="AN206" s="5">
        <v>73460</v>
      </c>
      <c r="AO206" s="5" t="s">
        <v>2945</v>
      </c>
      <c r="AP206" s="5" t="s">
        <v>1335</v>
      </c>
      <c r="AQ206" s="4" t="s">
        <v>1336</v>
      </c>
      <c r="AR206" s="5" t="s">
        <v>12476</v>
      </c>
      <c r="AS206" s="4" t="s">
        <v>1440</v>
      </c>
      <c r="AT206" s="5" t="s">
        <v>1441</v>
      </c>
      <c r="AU206" s="5" t="s">
        <v>41</v>
      </c>
      <c r="AV206" s="4" t="s">
        <v>1537</v>
      </c>
      <c r="AW206" s="5" t="s">
        <v>31</v>
      </c>
      <c r="AX206" s="4" t="s">
        <v>1538</v>
      </c>
      <c r="AY206" s="5" t="s">
        <v>1539</v>
      </c>
      <c r="AZ206" s="5" t="s">
        <v>11</v>
      </c>
      <c r="BA206" s="4" t="s">
        <v>1540</v>
      </c>
      <c r="BB206" s="5" t="s">
        <v>1541</v>
      </c>
      <c r="BC206" s="4" t="s">
        <v>2942</v>
      </c>
      <c r="BD206" s="5" t="s">
        <v>2946</v>
      </c>
      <c r="BE206" s="5" t="s">
        <v>245</v>
      </c>
      <c r="BF206" s="5" t="s">
        <v>1333</v>
      </c>
      <c r="BG206" s="4" t="s">
        <v>2947</v>
      </c>
      <c r="BH206" s="5" t="s">
        <v>1343</v>
      </c>
    </row>
    <row r="207" spans="1:60" x14ac:dyDescent="0.25">
      <c r="A207">
        <f t="shared" si="17"/>
        <v>304006</v>
      </c>
      <c r="B207">
        <f t="shared" si="18"/>
        <v>3102366</v>
      </c>
      <c r="C207" s="17" t="str">
        <f t="shared" si="16"/>
        <v>CC</v>
      </c>
      <c r="D207" t="str">
        <f t="shared" si="20"/>
        <v>REGION ILE DE FRANCE NORD</v>
      </c>
      <c r="E207" s="12" t="str">
        <f t="shared" si="19"/>
        <v>TERRAIN</v>
      </c>
      <c r="F207" s="4" t="s">
        <v>2948</v>
      </c>
      <c r="G207" s="4" t="s">
        <v>2949</v>
      </c>
      <c r="H207" s="5">
        <v>1</v>
      </c>
      <c r="I207" s="5"/>
      <c r="J207" s="5">
        <v>1</v>
      </c>
      <c r="K207" s="5" t="s">
        <v>1325</v>
      </c>
      <c r="L207" s="5" t="s">
        <v>2950</v>
      </c>
      <c r="M207" s="5" t="s">
        <v>39</v>
      </c>
      <c r="N207" s="5" t="s">
        <v>245</v>
      </c>
      <c r="O207" s="5">
        <v>43862</v>
      </c>
      <c r="P207" s="5"/>
      <c r="Q207" s="5" t="s">
        <v>1346</v>
      </c>
      <c r="R207" s="5">
        <v>5</v>
      </c>
      <c r="S207" s="5" t="s">
        <v>18</v>
      </c>
      <c r="T207" s="5" t="s">
        <v>25</v>
      </c>
      <c r="U207" s="6">
        <v>43891</v>
      </c>
      <c r="V207" s="5" t="s">
        <v>1363</v>
      </c>
      <c r="W207" s="4" t="s">
        <v>1329</v>
      </c>
      <c r="X207" s="5" t="s">
        <v>18</v>
      </c>
      <c r="Y207" s="5"/>
      <c r="Z207" s="5"/>
      <c r="AA207" s="4" t="s">
        <v>2951</v>
      </c>
      <c r="AB207" s="5" t="s">
        <v>1331</v>
      </c>
      <c r="AC207" s="5"/>
      <c r="AD207" s="5" t="s">
        <v>1331</v>
      </c>
      <c r="AE207" s="5"/>
      <c r="AF207" s="5">
        <v>36156</v>
      </c>
      <c r="AG207" s="5">
        <v>25</v>
      </c>
      <c r="AH207" s="5">
        <v>100</v>
      </c>
      <c r="AI207" s="5" t="s">
        <v>1332</v>
      </c>
      <c r="AJ207" s="5">
        <v>43344</v>
      </c>
      <c r="AK207" s="5">
        <v>6</v>
      </c>
      <c r="AL207" s="5">
        <v>43344</v>
      </c>
      <c r="AM207" s="5" t="s">
        <v>1333</v>
      </c>
      <c r="AN207" s="5">
        <v>76760</v>
      </c>
      <c r="AO207" s="5" t="s">
        <v>2952</v>
      </c>
      <c r="AP207" s="5" t="s">
        <v>12477</v>
      </c>
      <c r="AQ207" s="4" t="s">
        <v>1351</v>
      </c>
      <c r="AR207" s="5" t="s">
        <v>12478</v>
      </c>
      <c r="AS207" s="4" t="s">
        <v>1651</v>
      </c>
      <c r="AT207" s="5" t="s">
        <v>1652</v>
      </c>
      <c r="AU207" s="5" t="s">
        <v>41</v>
      </c>
      <c r="AV207" s="4" t="s">
        <v>1653</v>
      </c>
      <c r="AW207" s="5" t="s">
        <v>35</v>
      </c>
      <c r="AX207" s="4" t="s">
        <v>2518</v>
      </c>
      <c r="AY207" s="5" t="s">
        <v>2519</v>
      </c>
      <c r="AZ207" s="5" t="s">
        <v>11</v>
      </c>
      <c r="BA207" s="4" t="s">
        <v>2520</v>
      </c>
      <c r="BB207" s="5" t="s">
        <v>2521</v>
      </c>
      <c r="BC207" s="4" t="s">
        <v>2949</v>
      </c>
      <c r="BD207" s="5" t="s">
        <v>2953</v>
      </c>
      <c r="BE207" s="5" t="s">
        <v>25</v>
      </c>
      <c r="BF207" s="5" t="s">
        <v>1333</v>
      </c>
      <c r="BG207" s="4" t="s">
        <v>2954</v>
      </c>
      <c r="BH207" s="5" t="s">
        <v>1343</v>
      </c>
    </row>
    <row r="208" spans="1:60" x14ac:dyDescent="0.25">
      <c r="A208">
        <f t="shared" si="17"/>
        <v>306347</v>
      </c>
      <c r="B208">
        <f t="shared" si="18"/>
        <v>7024250</v>
      </c>
      <c r="C208" s="17" t="str">
        <f t="shared" si="16"/>
        <v>CC</v>
      </c>
      <c r="D208" t="str">
        <f t="shared" si="20"/>
        <v>REGION CENTRE EST</v>
      </c>
      <c r="E208" s="12" t="str">
        <f t="shared" si="19"/>
        <v>TERRAIN</v>
      </c>
      <c r="F208" s="4" t="s">
        <v>2955</v>
      </c>
      <c r="G208" s="4" t="s">
        <v>2956</v>
      </c>
      <c r="H208" s="5">
        <v>1</v>
      </c>
      <c r="I208" s="5"/>
      <c r="J208" s="5">
        <v>1</v>
      </c>
      <c r="K208" s="5" t="s">
        <v>1325</v>
      </c>
      <c r="L208" s="5" t="s">
        <v>534</v>
      </c>
      <c r="M208" s="5" t="s">
        <v>2957</v>
      </c>
      <c r="N208" s="5"/>
      <c r="O208" s="5"/>
      <c r="P208" s="5"/>
      <c r="Q208" s="5"/>
      <c r="R208" s="5"/>
      <c r="S208" s="5"/>
      <c r="T208" s="5" t="s">
        <v>245</v>
      </c>
      <c r="U208" s="6">
        <v>45566</v>
      </c>
      <c r="V208" s="5" t="s">
        <v>1328</v>
      </c>
      <c r="W208" s="4" t="s">
        <v>1329</v>
      </c>
      <c r="X208" s="5" t="s">
        <v>18</v>
      </c>
      <c r="Y208" s="5"/>
      <c r="Z208" s="5"/>
      <c r="AA208" s="4" t="s">
        <v>2958</v>
      </c>
      <c r="AB208" s="5"/>
      <c r="AC208" s="5"/>
      <c r="AD208" s="5" t="s">
        <v>1331</v>
      </c>
      <c r="AE208" s="5"/>
      <c r="AF208" s="5">
        <v>32366</v>
      </c>
      <c r="AG208" s="5">
        <v>36</v>
      </c>
      <c r="AH208" s="5">
        <v>100</v>
      </c>
      <c r="AI208" s="5" t="s">
        <v>1332</v>
      </c>
      <c r="AJ208" s="5">
        <v>45566</v>
      </c>
      <c r="AK208" s="5">
        <v>0</v>
      </c>
      <c r="AL208" s="5">
        <v>45566</v>
      </c>
      <c r="AM208" s="5" t="s">
        <v>1333</v>
      </c>
      <c r="AN208" s="5">
        <v>55100</v>
      </c>
      <c r="AO208" s="5" t="s">
        <v>2959</v>
      </c>
      <c r="AP208" s="5" t="s">
        <v>1536</v>
      </c>
      <c r="AQ208" s="4" t="s">
        <v>12479</v>
      </c>
      <c r="AR208" s="5" t="s">
        <v>12480</v>
      </c>
      <c r="AS208" s="4" t="s">
        <v>1906</v>
      </c>
      <c r="AT208" s="5" t="s">
        <v>1909</v>
      </c>
      <c r="AU208" s="5" t="s">
        <v>41</v>
      </c>
      <c r="AV208" s="4" t="s">
        <v>1910</v>
      </c>
      <c r="AW208" s="5" t="s">
        <v>48</v>
      </c>
      <c r="AX208" s="4" t="s">
        <v>2960</v>
      </c>
      <c r="AY208" s="5" t="s">
        <v>2961</v>
      </c>
      <c r="AZ208" s="5" t="s">
        <v>11</v>
      </c>
      <c r="BA208" s="4" t="s">
        <v>2962</v>
      </c>
      <c r="BB208" s="5" t="s">
        <v>2963</v>
      </c>
      <c r="BC208" s="4" t="s">
        <v>2956</v>
      </c>
      <c r="BD208" s="5" t="s">
        <v>2964</v>
      </c>
      <c r="BE208" s="5" t="s">
        <v>245</v>
      </c>
      <c r="BF208" s="5" t="s">
        <v>1333</v>
      </c>
      <c r="BG208" s="4" t="s">
        <v>2965</v>
      </c>
      <c r="BH208" s="5" t="s">
        <v>1343</v>
      </c>
    </row>
    <row r="209" spans="1:60" x14ac:dyDescent="0.25">
      <c r="A209">
        <f t="shared" si="17"/>
        <v>306412</v>
      </c>
      <c r="B209">
        <f t="shared" si="18"/>
        <v>7024312</v>
      </c>
      <c r="C209" s="17" t="str">
        <f t="shared" si="16"/>
        <v>CC</v>
      </c>
      <c r="D209" t="str">
        <f t="shared" si="20"/>
        <v>REGION GRAND SUD</v>
      </c>
      <c r="E209" s="12" t="str">
        <f t="shared" si="19"/>
        <v>TERRAIN</v>
      </c>
      <c r="F209" s="4" t="s">
        <v>2966</v>
      </c>
      <c r="G209" s="4" t="s">
        <v>2967</v>
      </c>
      <c r="H209" s="5">
        <v>1</v>
      </c>
      <c r="I209" s="5"/>
      <c r="J209" s="5">
        <v>1</v>
      </c>
      <c r="K209" s="5" t="s">
        <v>1325</v>
      </c>
      <c r="L209" s="5" t="s">
        <v>885</v>
      </c>
      <c r="M209" s="5" t="s">
        <v>2968</v>
      </c>
      <c r="N209" s="5"/>
      <c r="O209" s="5"/>
      <c r="P209" s="5"/>
      <c r="Q209" s="5"/>
      <c r="R209" s="5"/>
      <c r="S209" s="5"/>
      <c r="T209" s="5" t="s">
        <v>245</v>
      </c>
      <c r="U209" s="6">
        <v>45566</v>
      </c>
      <c r="V209" s="5" t="s">
        <v>1328</v>
      </c>
      <c r="W209" s="4" t="s">
        <v>1329</v>
      </c>
      <c r="X209" s="5" t="s">
        <v>18</v>
      </c>
      <c r="Y209" s="5"/>
      <c r="Z209" s="5"/>
      <c r="AA209" s="4" t="s">
        <v>2969</v>
      </c>
      <c r="AB209" s="5"/>
      <c r="AC209" s="5"/>
      <c r="AD209" s="5" t="s">
        <v>1331</v>
      </c>
      <c r="AE209" s="5"/>
      <c r="AF209" s="5">
        <v>30785</v>
      </c>
      <c r="AG209" s="5">
        <v>40</v>
      </c>
      <c r="AH209" s="5">
        <v>100</v>
      </c>
      <c r="AI209" s="5" t="s">
        <v>1332</v>
      </c>
      <c r="AJ209" s="5">
        <v>45566</v>
      </c>
      <c r="AK209" s="5">
        <v>0</v>
      </c>
      <c r="AL209" s="5">
        <v>45566</v>
      </c>
      <c r="AM209" s="5" t="s">
        <v>1333</v>
      </c>
      <c r="AN209" s="5">
        <v>13150</v>
      </c>
      <c r="AO209" s="5" t="s">
        <v>2970</v>
      </c>
      <c r="AP209" s="5" t="s">
        <v>1335</v>
      </c>
      <c r="AQ209" s="4" t="s">
        <v>1336</v>
      </c>
      <c r="AR209" s="5" t="s">
        <v>12476</v>
      </c>
      <c r="AS209" s="4" t="s">
        <v>1403</v>
      </c>
      <c r="AT209" s="5" t="s">
        <v>1404</v>
      </c>
      <c r="AU209" s="5" t="s">
        <v>41</v>
      </c>
      <c r="AV209" s="4" t="s">
        <v>1405</v>
      </c>
      <c r="AW209" s="5" t="s">
        <v>61</v>
      </c>
      <c r="AX209" s="4" t="s">
        <v>1842</v>
      </c>
      <c r="AY209" s="5" t="s">
        <v>1843</v>
      </c>
      <c r="AZ209" s="5" t="s">
        <v>11</v>
      </c>
      <c r="BA209" s="4" t="s">
        <v>1844</v>
      </c>
      <c r="BB209" s="5" t="s">
        <v>1845</v>
      </c>
      <c r="BC209" s="4" t="s">
        <v>2967</v>
      </c>
      <c r="BD209" s="5" t="s">
        <v>2971</v>
      </c>
      <c r="BE209" s="5" t="s">
        <v>245</v>
      </c>
      <c r="BF209" s="5" t="s">
        <v>1333</v>
      </c>
      <c r="BG209" s="4" t="s">
        <v>2972</v>
      </c>
      <c r="BH209" s="5" t="s">
        <v>1343</v>
      </c>
    </row>
    <row r="210" spans="1:60" x14ac:dyDescent="0.25">
      <c r="A210">
        <f t="shared" si="17"/>
        <v>302625</v>
      </c>
      <c r="B210">
        <f t="shared" si="18"/>
        <v>3101443</v>
      </c>
      <c r="C210" s="17" t="str">
        <f t="shared" si="16"/>
        <v>CC</v>
      </c>
      <c r="D210" t="str">
        <f t="shared" si="20"/>
        <v>REGION GRAND SUD</v>
      </c>
      <c r="E210" s="12" t="str">
        <f t="shared" si="19"/>
        <v>TERRAIN</v>
      </c>
      <c r="F210" s="4" t="s">
        <v>2973</v>
      </c>
      <c r="G210" s="4" t="s">
        <v>2974</v>
      </c>
      <c r="H210" s="5">
        <v>1</v>
      </c>
      <c r="I210" s="5"/>
      <c r="J210" s="5">
        <v>1</v>
      </c>
      <c r="K210" s="5" t="s">
        <v>1325</v>
      </c>
      <c r="L210" s="5" t="s">
        <v>2</v>
      </c>
      <c r="M210" s="5" t="s">
        <v>2975</v>
      </c>
      <c r="N210" s="5" t="s">
        <v>25</v>
      </c>
      <c r="O210" s="5">
        <v>45597</v>
      </c>
      <c r="P210" s="5"/>
      <c r="Q210" s="5" t="s">
        <v>1346</v>
      </c>
      <c r="R210" s="5">
        <v>5</v>
      </c>
      <c r="S210" s="5" t="s">
        <v>18</v>
      </c>
      <c r="T210" s="5" t="s">
        <v>71</v>
      </c>
      <c r="U210" s="6">
        <v>45627</v>
      </c>
      <c r="V210" s="5" t="s">
        <v>1437</v>
      </c>
      <c r="W210" s="4" t="s">
        <v>1329</v>
      </c>
      <c r="X210" s="5" t="s">
        <v>18</v>
      </c>
      <c r="Y210" s="5" t="s">
        <v>1348</v>
      </c>
      <c r="Z210" s="5"/>
      <c r="AA210" s="4" t="s">
        <v>2977</v>
      </c>
      <c r="AB210" s="5" t="s">
        <v>1393</v>
      </c>
      <c r="AC210" s="5"/>
      <c r="AD210" s="5" t="s">
        <v>1393</v>
      </c>
      <c r="AE210" s="5"/>
      <c r="AF210" s="5">
        <v>26419</v>
      </c>
      <c r="AG210" s="5">
        <v>52</v>
      </c>
      <c r="AH210" s="5">
        <v>100</v>
      </c>
      <c r="AI210" s="5" t="s">
        <v>1332</v>
      </c>
      <c r="AJ210" s="5">
        <v>42217</v>
      </c>
      <c r="AK210" s="5">
        <v>9</v>
      </c>
      <c r="AL210" s="5">
        <v>42217</v>
      </c>
      <c r="AM210" s="5" t="s">
        <v>1333</v>
      </c>
      <c r="AN210" s="5">
        <v>69520</v>
      </c>
      <c r="AO210" s="5" t="s">
        <v>2978</v>
      </c>
      <c r="AP210" s="5" t="s">
        <v>1335</v>
      </c>
      <c r="AQ210" s="4" t="s">
        <v>1336</v>
      </c>
      <c r="AR210" s="5" t="s">
        <v>12476</v>
      </c>
      <c r="AS210" s="4" t="s">
        <v>1522</v>
      </c>
      <c r="AT210" s="5" t="s">
        <v>1523</v>
      </c>
      <c r="AU210" s="5" t="s">
        <v>41</v>
      </c>
      <c r="AV210" s="4" t="s">
        <v>1524</v>
      </c>
      <c r="AW210" s="5" t="s">
        <v>93</v>
      </c>
      <c r="AX210" s="4" t="s">
        <v>1574</v>
      </c>
      <c r="AY210" s="5" t="s">
        <v>1575</v>
      </c>
      <c r="AZ210" s="5" t="s">
        <v>11</v>
      </c>
      <c r="BA210" s="4" t="s">
        <v>1576</v>
      </c>
      <c r="BB210" s="5" t="s">
        <v>1577</v>
      </c>
      <c r="BC210" s="5" t="s">
        <v>2974</v>
      </c>
      <c r="BD210" s="5" t="s">
        <v>2979</v>
      </c>
      <c r="BE210" s="5" t="s">
        <v>71</v>
      </c>
      <c r="BF210" s="5" t="s">
        <v>1333</v>
      </c>
      <c r="BG210" s="4" t="s">
        <v>2980</v>
      </c>
      <c r="BH210" s="5" t="s">
        <v>1343</v>
      </c>
    </row>
    <row r="211" spans="1:60" x14ac:dyDescent="0.25">
      <c r="A211">
        <f t="shared" si="17"/>
        <v>182635</v>
      </c>
      <c r="B211">
        <f t="shared" si="18"/>
        <v>3000796</v>
      </c>
      <c r="C211" s="17" t="str">
        <f t="shared" si="16"/>
        <v>CC</v>
      </c>
      <c r="D211" t="str">
        <f t="shared" si="20"/>
        <v>REGION GRAND SUD</v>
      </c>
      <c r="E211" s="12" t="str">
        <f t="shared" si="19"/>
        <v>TERRAIN</v>
      </c>
      <c r="F211" s="4" t="s">
        <v>2981</v>
      </c>
      <c r="G211" s="4" t="s">
        <v>2982</v>
      </c>
      <c r="H211" s="5">
        <v>1</v>
      </c>
      <c r="I211" s="5"/>
      <c r="J211" s="5">
        <v>1</v>
      </c>
      <c r="K211" s="5" t="s">
        <v>1325</v>
      </c>
      <c r="L211" s="5" t="s">
        <v>92</v>
      </c>
      <c r="M211" s="5" t="s">
        <v>2983</v>
      </c>
      <c r="N211" s="5"/>
      <c r="O211" s="5"/>
      <c r="P211" s="5"/>
      <c r="Q211" s="5"/>
      <c r="R211" s="5"/>
      <c r="S211" s="5"/>
      <c r="T211" s="5" t="s">
        <v>25</v>
      </c>
      <c r="U211" s="6">
        <v>36342</v>
      </c>
      <c r="V211" s="5" t="s">
        <v>1363</v>
      </c>
      <c r="W211" s="4" t="s">
        <v>1329</v>
      </c>
      <c r="X211" s="5" t="s">
        <v>18</v>
      </c>
      <c r="Y211" s="5"/>
      <c r="Z211" s="5"/>
      <c r="AA211" s="4" t="s">
        <v>2984</v>
      </c>
      <c r="AB211" s="5"/>
      <c r="AC211" s="5"/>
      <c r="AD211" s="5" t="s">
        <v>1331</v>
      </c>
      <c r="AE211" s="5"/>
      <c r="AF211" s="5">
        <v>24719</v>
      </c>
      <c r="AG211" s="5">
        <v>57</v>
      </c>
      <c r="AH211" s="5">
        <v>100</v>
      </c>
      <c r="AI211" s="5" t="s">
        <v>1332</v>
      </c>
      <c r="AJ211" s="5">
        <v>36342</v>
      </c>
      <c r="AK211" s="5">
        <v>25</v>
      </c>
      <c r="AL211" s="5">
        <v>36342</v>
      </c>
      <c r="AM211" s="5" t="s">
        <v>1333</v>
      </c>
      <c r="AN211" s="5">
        <v>83600</v>
      </c>
      <c r="AO211" s="5" t="s">
        <v>2985</v>
      </c>
      <c r="AP211" s="5" t="s">
        <v>1335</v>
      </c>
      <c r="AQ211" s="4" t="s">
        <v>1336</v>
      </c>
      <c r="AR211" s="5" t="s">
        <v>12476</v>
      </c>
      <c r="AS211" s="4" t="s">
        <v>1745</v>
      </c>
      <c r="AT211" s="5" t="s">
        <v>1746</v>
      </c>
      <c r="AU211" s="5" t="s">
        <v>41</v>
      </c>
      <c r="AV211" s="4" t="s">
        <v>1747</v>
      </c>
      <c r="AW211" s="5" t="s">
        <v>52</v>
      </c>
      <c r="AX211" s="4"/>
      <c r="AY211" s="5"/>
      <c r="AZ211" s="5"/>
      <c r="BA211" s="4" t="s">
        <v>2281</v>
      </c>
      <c r="BB211" s="5" t="s">
        <v>2282</v>
      </c>
      <c r="BC211" s="4" t="s">
        <v>2982</v>
      </c>
      <c r="BD211" s="5" t="s">
        <v>2986</v>
      </c>
      <c r="BE211" s="5" t="s">
        <v>25</v>
      </c>
      <c r="BF211" s="5" t="s">
        <v>1333</v>
      </c>
      <c r="BG211" s="4" t="s">
        <v>2987</v>
      </c>
      <c r="BH211" s="5" t="s">
        <v>1343</v>
      </c>
    </row>
    <row r="212" spans="1:60" x14ac:dyDescent="0.25">
      <c r="A212">
        <f t="shared" si="17"/>
        <v>304032</v>
      </c>
      <c r="B212">
        <f t="shared" si="18"/>
        <v>3102185</v>
      </c>
      <c r="C212" s="17" t="str">
        <f t="shared" si="16"/>
        <v>CC</v>
      </c>
      <c r="D212" t="str">
        <f t="shared" si="20"/>
        <v>REGION ILE DE FRANCE NORD</v>
      </c>
      <c r="E212" s="12" t="str">
        <f t="shared" si="19"/>
        <v>TERRAIN</v>
      </c>
      <c r="F212" s="4" t="s">
        <v>341</v>
      </c>
      <c r="G212" s="4" t="s">
        <v>2988</v>
      </c>
      <c r="H212" s="5">
        <v>1</v>
      </c>
      <c r="I212" s="5"/>
      <c r="J212" s="5">
        <v>1</v>
      </c>
      <c r="K212" s="5" t="s">
        <v>1325</v>
      </c>
      <c r="L212" s="5" t="s">
        <v>102</v>
      </c>
      <c r="M212" s="5" t="s">
        <v>342</v>
      </c>
      <c r="N212" s="5" t="s">
        <v>245</v>
      </c>
      <c r="O212" s="5">
        <v>43344</v>
      </c>
      <c r="P212" s="5"/>
      <c r="Q212" s="5" t="s">
        <v>1346</v>
      </c>
      <c r="R212" s="5">
        <v>5</v>
      </c>
      <c r="S212" s="5" t="s">
        <v>18</v>
      </c>
      <c r="T212" s="5" t="s">
        <v>25</v>
      </c>
      <c r="U212" s="6">
        <v>43374</v>
      </c>
      <c r="V212" s="5" t="s">
        <v>1363</v>
      </c>
      <c r="W212" s="4" t="s">
        <v>1329</v>
      </c>
      <c r="X212" s="5" t="s">
        <v>18</v>
      </c>
      <c r="Y212" s="5"/>
      <c r="Z212" s="5"/>
      <c r="AA212" s="4" t="s">
        <v>2989</v>
      </c>
      <c r="AB212" s="5" t="s">
        <v>1331</v>
      </c>
      <c r="AC212" s="5"/>
      <c r="AD212" s="5" t="s">
        <v>1331</v>
      </c>
      <c r="AE212" s="5"/>
      <c r="AF212" s="5">
        <v>24310</v>
      </c>
      <c r="AG212" s="5">
        <v>58</v>
      </c>
      <c r="AH212" s="5">
        <v>100</v>
      </c>
      <c r="AI212" s="5" t="s">
        <v>1332</v>
      </c>
      <c r="AJ212" s="5">
        <v>43374</v>
      </c>
      <c r="AK212" s="5">
        <v>6</v>
      </c>
      <c r="AL212" s="5">
        <v>43374</v>
      </c>
      <c r="AM212" s="5" t="s">
        <v>1333</v>
      </c>
      <c r="AN212" s="5">
        <v>78200</v>
      </c>
      <c r="AO212" s="5" t="s">
        <v>2990</v>
      </c>
      <c r="AP212" s="5" t="s">
        <v>12477</v>
      </c>
      <c r="AQ212" s="4" t="s">
        <v>1351</v>
      </c>
      <c r="AR212" s="5" t="s">
        <v>12478</v>
      </c>
      <c r="AS212" s="4" t="s">
        <v>1656</v>
      </c>
      <c r="AT212" s="5" t="s">
        <v>1657</v>
      </c>
      <c r="AU212" s="5" t="s">
        <v>41</v>
      </c>
      <c r="AV212" s="4" t="s">
        <v>1658</v>
      </c>
      <c r="AW212" s="5" t="s">
        <v>306</v>
      </c>
      <c r="AX212" s="4" t="s">
        <v>2991</v>
      </c>
      <c r="AY212" s="5" t="s">
        <v>2992</v>
      </c>
      <c r="AZ212" s="5" t="s">
        <v>11</v>
      </c>
      <c r="BA212" s="4" t="s">
        <v>2993</v>
      </c>
      <c r="BB212" s="5" t="s">
        <v>2994</v>
      </c>
      <c r="BC212" s="4" t="s">
        <v>2988</v>
      </c>
      <c r="BD212" s="5" t="s">
        <v>2995</v>
      </c>
      <c r="BE212" s="5" t="s">
        <v>25</v>
      </c>
      <c r="BF212" s="5" t="s">
        <v>1333</v>
      </c>
      <c r="BG212" s="4" t="s">
        <v>2996</v>
      </c>
      <c r="BH212" s="5" t="s">
        <v>1343</v>
      </c>
    </row>
    <row r="213" spans="1:60" x14ac:dyDescent="0.25">
      <c r="A213">
        <f t="shared" si="17"/>
        <v>305776</v>
      </c>
      <c r="B213">
        <f t="shared" si="18"/>
        <v>7023197</v>
      </c>
      <c r="C213" s="17" t="str">
        <f t="shared" si="16"/>
        <v>CC</v>
      </c>
      <c r="D213" t="str">
        <f t="shared" si="20"/>
        <v>REGION GRAND SUD</v>
      </c>
      <c r="E213" s="12" t="str">
        <f t="shared" si="19"/>
        <v>TERRAIN</v>
      </c>
      <c r="F213" s="4" t="s">
        <v>2997</v>
      </c>
      <c r="G213" s="4" t="s">
        <v>2998</v>
      </c>
      <c r="H213" s="5">
        <v>1</v>
      </c>
      <c r="I213" s="5"/>
      <c r="J213" s="5">
        <v>2</v>
      </c>
      <c r="K213" s="5" t="s">
        <v>1345</v>
      </c>
      <c r="L213" s="5" t="s">
        <v>387</v>
      </c>
      <c r="M213" s="5" t="s">
        <v>2999</v>
      </c>
      <c r="N213" s="5"/>
      <c r="O213" s="5"/>
      <c r="P213" s="5"/>
      <c r="Q213" s="5"/>
      <c r="R213" s="5"/>
      <c r="S213" s="5"/>
      <c r="T213" s="5" t="s">
        <v>25</v>
      </c>
      <c r="U213" s="6">
        <v>45383</v>
      </c>
      <c r="V213" s="5" t="s">
        <v>1363</v>
      </c>
      <c r="W213" s="4" t="s">
        <v>1329</v>
      </c>
      <c r="X213" s="5" t="s">
        <v>18</v>
      </c>
      <c r="Y213" s="5"/>
      <c r="Z213" s="5"/>
      <c r="AA213" s="4" t="s">
        <v>3000</v>
      </c>
      <c r="AB213" s="5"/>
      <c r="AC213" s="5"/>
      <c r="AD213" s="5" t="s">
        <v>1331</v>
      </c>
      <c r="AE213" s="5"/>
      <c r="AF213" s="5">
        <v>34055</v>
      </c>
      <c r="AG213" s="5">
        <v>31</v>
      </c>
      <c r="AH213" s="5">
        <v>100</v>
      </c>
      <c r="AI213" s="5" t="s">
        <v>1332</v>
      </c>
      <c r="AJ213" s="5">
        <v>45261</v>
      </c>
      <c r="AK213" s="5">
        <v>1</v>
      </c>
      <c r="AL213" s="5">
        <v>45261</v>
      </c>
      <c r="AM213" s="5" t="s">
        <v>1333</v>
      </c>
      <c r="AN213" s="5">
        <v>81100</v>
      </c>
      <c r="AO213" s="5" t="s">
        <v>3001</v>
      </c>
      <c r="AP213" s="5" t="s">
        <v>1335</v>
      </c>
      <c r="AQ213" s="4" t="s">
        <v>1336</v>
      </c>
      <c r="AR213" s="5" t="s">
        <v>12476</v>
      </c>
      <c r="AS213" s="4" t="s">
        <v>1795</v>
      </c>
      <c r="AT213" s="5" t="s">
        <v>1796</v>
      </c>
      <c r="AU213" s="5" t="s">
        <v>41</v>
      </c>
      <c r="AV213" s="4" t="s">
        <v>1797</v>
      </c>
      <c r="AW213" s="5" t="s">
        <v>227</v>
      </c>
      <c r="AX213" s="4" t="s">
        <v>1798</v>
      </c>
      <c r="AY213" s="5" t="s">
        <v>1799</v>
      </c>
      <c r="AZ213" s="5" t="s">
        <v>11</v>
      </c>
      <c r="BA213" s="4" t="s">
        <v>1800</v>
      </c>
      <c r="BB213" s="5" t="s">
        <v>1801</v>
      </c>
      <c r="BC213" s="4" t="s">
        <v>2998</v>
      </c>
      <c r="BD213" s="5" t="s">
        <v>3002</v>
      </c>
      <c r="BE213" s="5" t="s">
        <v>25</v>
      </c>
      <c r="BF213" s="5" t="s">
        <v>1333</v>
      </c>
      <c r="BG213" s="4" t="s">
        <v>3003</v>
      </c>
      <c r="BH213" s="5" t="s">
        <v>1343</v>
      </c>
    </row>
    <row r="214" spans="1:60" x14ac:dyDescent="0.25">
      <c r="A214">
        <f t="shared" si="17"/>
        <v>305804</v>
      </c>
      <c r="B214">
        <f t="shared" si="18"/>
        <v>7023263</v>
      </c>
      <c r="C214" s="17" t="str">
        <f t="shared" si="16"/>
        <v>IMP</v>
      </c>
      <c r="D214" t="str">
        <f t="shared" si="20"/>
        <v>REGION GRAND SUD</v>
      </c>
      <c r="E214" s="12" t="str">
        <f t="shared" si="19"/>
        <v>TERRAIN</v>
      </c>
      <c r="F214" s="4" t="s">
        <v>3004</v>
      </c>
      <c r="G214" s="4" t="s">
        <v>1538</v>
      </c>
      <c r="H214" s="5">
        <v>1</v>
      </c>
      <c r="I214" s="5"/>
      <c r="J214" s="5">
        <v>1</v>
      </c>
      <c r="K214" s="5" t="s">
        <v>1325</v>
      </c>
      <c r="L214" s="5" t="s">
        <v>608</v>
      </c>
      <c r="M214" s="5" t="s">
        <v>3005</v>
      </c>
      <c r="N214" s="5"/>
      <c r="O214" s="5"/>
      <c r="P214" s="5"/>
      <c r="Q214" s="5"/>
      <c r="R214" s="5"/>
      <c r="S214" s="5"/>
      <c r="T214" s="5" t="s">
        <v>11</v>
      </c>
      <c r="U214" s="6">
        <v>45413</v>
      </c>
      <c r="V214" s="5" t="s">
        <v>1605</v>
      </c>
      <c r="W214" s="4" t="s">
        <v>1606</v>
      </c>
      <c r="X214" s="5" t="s">
        <v>5</v>
      </c>
      <c r="Y214" s="5"/>
      <c r="Z214" s="5"/>
      <c r="AA214" s="4"/>
      <c r="AB214" s="5"/>
      <c r="AC214" s="5"/>
      <c r="AD214" s="5">
        <v>5</v>
      </c>
      <c r="AE214" s="5"/>
      <c r="AF214" s="5">
        <v>31372</v>
      </c>
      <c r="AG214" s="5">
        <v>39</v>
      </c>
      <c r="AH214" s="5">
        <v>100</v>
      </c>
      <c r="AI214" s="5" t="s">
        <v>1332</v>
      </c>
      <c r="AJ214" s="5">
        <v>45292</v>
      </c>
      <c r="AK214" s="5">
        <v>0</v>
      </c>
      <c r="AL214" s="5">
        <v>45292</v>
      </c>
      <c r="AM214" s="5"/>
      <c r="AN214" s="5">
        <v>73410</v>
      </c>
      <c r="AO214" s="5" t="s">
        <v>3006</v>
      </c>
      <c r="AP214" s="5" t="s">
        <v>1335</v>
      </c>
      <c r="AQ214" s="4" t="s">
        <v>1336</v>
      </c>
      <c r="AR214" s="5" t="s">
        <v>12476</v>
      </c>
      <c r="AS214" s="4" t="s">
        <v>1440</v>
      </c>
      <c r="AT214" s="5" t="s">
        <v>1441</v>
      </c>
      <c r="AU214" s="5" t="s">
        <v>41</v>
      </c>
      <c r="AV214" s="4" t="s">
        <v>1537</v>
      </c>
      <c r="AW214" s="5" t="s">
        <v>31</v>
      </c>
      <c r="AX214" s="4" t="s">
        <v>1538</v>
      </c>
      <c r="AY214" s="5" t="s">
        <v>1539</v>
      </c>
      <c r="AZ214" s="5" t="s">
        <v>11</v>
      </c>
      <c r="BA214" s="4" t="s">
        <v>1540</v>
      </c>
      <c r="BB214" s="5" t="s">
        <v>1541</v>
      </c>
      <c r="BC214" s="5"/>
      <c r="BD214" s="5"/>
      <c r="BE214" s="5"/>
      <c r="BF214" s="5" t="s">
        <v>1608</v>
      </c>
      <c r="BG214" s="4"/>
      <c r="BH214" s="5"/>
    </row>
    <row r="215" spans="1:60" x14ac:dyDescent="0.25">
      <c r="A215">
        <f t="shared" si="17"/>
        <v>304192</v>
      </c>
      <c r="B215">
        <f t="shared" si="18"/>
        <v>3102263</v>
      </c>
      <c r="C215" s="17" t="str">
        <f t="shared" si="16"/>
        <v>CC</v>
      </c>
      <c r="D215" t="str">
        <f t="shared" si="20"/>
        <v>REGION ILE DE FRANCE NORD</v>
      </c>
      <c r="E215" s="12" t="str">
        <f t="shared" si="19"/>
        <v>TERRAIN</v>
      </c>
      <c r="F215" s="4" t="s">
        <v>3007</v>
      </c>
      <c r="G215" s="4" t="s">
        <v>3008</v>
      </c>
      <c r="H215" s="5">
        <v>1</v>
      </c>
      <c r="I215" s="5"/>
      <c r="J215" s="5">
        <v>1</v>
      </c>
      <c r="K215" s="5" t="s">
        <v>1325</v>
      </c>
      <c r="L215" s="5" t="s">
        <v>871</v>
      </c>
      <c r="M215" s="5" t="s">
        <v>3009</v>
      </c>
      <c r="N215" s="5" t="s">
        <v>25</v>
      </c>
      <c r="O215" s="5">
        <v>43497</v>
      </c>
      <c r="P215" s="5"/>
      <c r="Q215" s="5" t="s">
        <v>1346</v>
      </c>
      <c r="R215" s="5">
        <v>5</v>
      </c>
      <c r="S215" s="5" t="s">
        <v>18</v>
      </c>
      <c r="T215" s="5" t="s">
        <v>260</v>
      </c>
      <c r="U215" s="6">
        <v>43525</v>
      </c>
      <c r="V215" s="4" t="s">
        <v>1347</v>
      </c>
      <c r="W215" s="4" t="s">
        <v>1329</v>
      </c>
      <c r="X215" s="5" t="s">
        <v>18</v>
      </c>
      <c r="Y215" s="5" t="s">
        <v>1348</v>
      </c>
      <c r="Z215" s="5"/>
      <c r="AA215" s="4" t="s">
        <v>3010</v>
      </c>
      <c r="AB215" s="5" t="s">
        <v>1331</v>
      </c>
      <c r="AC215" s="5"/>
      <c r="AD215" s="5" t="s">
        <v>1331</v>
      </c>
      <c r="AE215" s="5"/>
      <c r="AF215" s="6">
        <v>31450</v>
      </c>
      <c r="AG215" s="5">
        <v>38</v>
      </c>
      <c r="AH215" s="5">
        <v>100</v>
      </c>
      <c r="AI215" s="5" t="s">
        <v>1332</v>
      </c>
      <c r="AJ215" s="6">
        <v>43525</v>
      </c>
      <c r="AK215" s="5">
        <v>5</v>
      </c>
      <c r="AL215" s="6">
        <v>43525</v>
      </c>
      <c r="AM215" s="5" t="s">
        <v>1333</v>
      </c>
      <c r="AN215" s="5">
        <v>91190</v>
      </c>
      <c r="AO215" s="5" t="s">
        <v>3011</v>
      </c>
      <c r="AP215" s="5" t="s">
        <v>12477</v>
      </c>
      <c r="AQ215" s="4" t="s">
        <v>1351</v>
      </c>
      <c r="AR215" s="5" t="s">
        <v>12478</v>
      </c>
      <c r="AS215" s="4" t="s">
        <v>1352</v>
      </c>
      <c r="AT215" s="5" t="s">
        <v>1353</v>
      </c>
      <c r="AU215" s="5" t="s">
        <v>41</v>
      </c>
      <c r="AV215" s="4" t="s">
        <v>1354</v>
      </c>
      <c r="AW215" s="5" t="s">
        <v>17</v>
      </c>
      <c r="AX215" s="4" t="s">
        <v>2116</v>
      </c>
      <c r="AY215" s="5" t="s">
        <v>2117</v>
      </c>
      <c r="AZ215" s="5" t="s">
        <v>11</v>
      </c>
      <c r="BA215" s="4" t="s">
        <v>2118</v>
      </c>
      <c r="BB215" s="5" t="s">
        <v>2119</v>
      </c>
      <c r="BC215" s="4" t="s">
        <v>3008</v>
      </c>
      <c r="BD215" s="5" t="s">
        <v>3012</v>
      </c>
      <c r="BE215" s="5" t="s">
        <v>260</v>
      </c>
      <c r="BF215" s="5" t="s">
        <v>1333</v>
      </c>
      <c r="BG215" s="4" t="s">
        <v>3013</v>
      </c>
      <c r="BH215" s="5" t="s">
        <v>1343</v>
      </c>
    </row>
    <row r="216" spans="1:60" x14ac:dyDescent="0.25">
      <c r="A216">
        <f t="shared" si="17"/>
        <v>302744</v>
      </c>
      <c r="B216">
        <f t="shared" si="18"/>
        <v>3101519</v>
      </c>
      <c r="C216" s="17" t="str">
        <f t="shared" si="16"/>
        <v>IMP</v>
      </c>
      <c r="D216" t="str">
        <f t="shared" si="20"/>
        <v>REGION ILE DE FRANCE NORD</v>
      </c>
      <c r="E216" s="12" t="str">
        <f t="shared" si="19"/>
        <v>TERRAIN</v>
      </c>
      <c r="F216" s="4" t="s">
        <v>3014</v>
      </c>
      <c r="G216" s="4" t="s">
        <v>2025</v>
      </c>
      <c r="H216" s="5">
        <v>1</v>
      </c>
      <c r="I216" s="5"/>
      <c r="J216" s="5">
        <v>2</v>
      </c>
      <c r="K216" s="5" t="s">
        <v>1345</v>
      </c>
      <c r="L216" s="5" t="s">
        <v>562</v>
      </c>
      <c r="M216" s="5" t="s">
        <v>3015</v>
      </c>
      <c r="N216" s="5" t="s">
        <v>3</v>
      </c>
      <c r="O216" s="6">
        <v>45231</v>
      </c>
      <c r="P216" s="5"/>
      <c r="Q216" s="5" t="s">
        <v>1346</v>
      </c>
      <c r="R216" s="5">
        <v>4</v>
      </c>
      <c r="S216" s="5" t="s">
        <v>5</v>
      </c>
      <c r="T216" s="5" t="s">
        <v>11</v>
      </c>
      <c r="U216" s="6">
        <v>45261</v>
      </c>
      <c r="V216" s="4" t="s">
        <v>1605</v>
      </c>
      <c r="W216" s="4" t="s">
        <v>1606</v>
      </c>
      <c r="X216" s="5" t="s">
        <v>5</v>
      </c>
      <c r="Y216" s="5"/>
      <c r="Z216" s="5"/>
      <c r="AA216" s="4"/>
      <c r="AB216" s="5">
        <v>5</v>
      </c>
      <c r="AC216" s="5"/>
      <c r="AD216" s="5">
        <v>5</v>
      </c>
      <c r="AE216" s="5"/>
      <c r="AF216" s="6">
        <v>27724</v>
      </c>
      <c r="AG216" s="5">
        <v>49</v>
      </c>
      <c r="AH216" s="5">
        <v>100</v>
      </c>
      <c r="AI216" s="5" t="s">
        <v>1332</v>
      </c>
      <c r="AJ216" s="6">
        <v>42278</v>
      </c>
      <c r="AK216" s="5">
        <v>9</v>
      </c>
      <c r="AL216" s="6">
        <v>42278</v>
      </c>
      <c r="AM216" s="5"/>
      <c r="AN216" s="5">
        <v>80480</v>
      </c>
      <c r="AO216" s="5" t="s">
        <v>3016</v>
      </c>
      <c r="AP216" s="5" t="s">
        <v>12477</v>
      </c>
      <c r="AQ216" s="4" t="s">
        <v>1351</v>
      </c>
      <c r="AR216" s="5" t="s">
        <v>12478</v>
      </c>
      <c r="AS216" s="4" t="s">
        <v>2022</v>
      </c>
      <c r="AT216" s="5" t="s">
        <v>2023</v>
      </c>
      <c r="AU216" s="5" t="s">
        <v>41</v>
      </c>
      <c r="AV216" s="4" t="s">
        <v>2024</v>
      </c>
      <c r="AW216" s="5" t="s">
        <v>26</v>
      </c>
      <c r="AX216" s="4" t="s">
        <v>2025</v>
      </c>
      <c r="AY216" s="5" t="s">
        <v>2026</v>
      </c>
      <c r="AZ216" s="5" t="s">
        <v>11</v>
      </c>
      <c r="BA216" s="4" t="s">
        <v>2027</v>
      </c>
      <c r="BB216" s="5" t="s">
        <v>2028</v>
      </c>
      <c r="BC216" s="4"/>
      <c r="BD216" s="5"/>
      <c r="BE216" s="5"/>
      <c r="BF216" s="5" t="s">
        <v>1608</v>
      </c>
      <c r="BG216" s="4"/>
      <c r="BH216" s="5"/>
    </row>
    <row r="217" spans="1:60" x14ac:dyDescent="0.25">
      <c r="A217">
        <f t="shared" si="17"/>
        <v>302461</v>
      </c>
      <c r="B217">
        <f t="shared" si="18"/>
        <v>3101367</v>
      </c>
      <c r="C217" s="17" t="str">
        <f t="shared" si="16"/>
        <v>CC</v>
      </c>
      <c r="D217" t="str">
        <f t="shared" si="20"/>
        <v>REGION ILE DE FRANCE NORD</v>
      </c>
      <c r="E217" s="12" t="str">
        <f t="shared" si="19"/>
        <v>TERRAIN</v>
      </c>
      <c r="F217" s="4" t="s">
        <v>3017</v>
      </c>
      <c r="G217" s="4" t="s">
        <v>3018</v>
      </c>
      <c r="H217" s="5">
        <v>1</v>
      </c>
      <c r="I217" s="5"/>
      <c r="J217" s="5">
        <v>1</v>
      </c>
      <c r="K217" s="5" t="s">
        <v>1325</v>
      </c>
      <c r="L217" s="5" t="s">
        <v>6</v>
      </c>
      <c r="M217" s="5" t="s">
        <v>3019</v>
      </c>
      <c r="N217" s="5"/>
      <c r="O217" s="5"/>
      <c r="P217" s="5"/>
      <c r="Q217" s="5"/>
      <c r="R217" s="5"/>
      <c r="S217" s="5"/>
      <c r="T217" s="5" t="s">
        <v>25</v>
      </c>
      <c r="U217" s="6">
        <v>42095</v>
      </c>
      <c r="V217" s="4" t="s">
        <v>1363</v>
      </c>
      <c r="W217" s="4" t="s">
        <v>1329</v>
      </c>
      <c r="X217" s="5" t="s">
        <v>18</v>
      </c>
      <c r="Y217" s="5"/>
      <c r="Z217" s="5"/>
      <c r="AA217" s="5" t="s">
        <v>3020</v>
      </c>
      <c r="AB217" s="5"/>
      <c r="AC217" s="5"/>
      <c r="AD217" s="5" t="s">
        <v>1331</v>
      </c>
      <c r="AE217" s="5"/>
      <c r="AF217" s="6">
        <v>28511</v>
      </c>
      <c r="AG217" s="5">
        <v>46</v>
      </c>
      <c r="AH217" s="5">
        <v>100</v>
      </c>
      <c r="AI217" s="5" t="s">
        <v>1332</v>
      </c>
      <c r="AJ217" s="6">
        <v>42095</v>
      </c>
      <c r="AK217" s="5">
        <v>9</v>
      </c>
      <c r="AL217" s="6">
        <v>42095</v>
      </c>
      <c r="AM217" s="5" t="s">
        <v>1333</v>
      </c>
      <c r="AN217" s="5">
        <v>80360</v>
      </c>
      <c r="AO217" s="5" t="s">
        <v>3021</v>
      </c>
      <c r="AP217" s="5" t="s">
        <v>12477</v>
      </c>
      <c r="AQ217" s="4" t="s">
        <v>1351</v>
      </c>
      <c r="AR217" s="5" t="s">
        <v>12478</v>
      </c>
      <c r="AS217" s="4" t="s">
        <v>2180</v>
      </c>
      <c r="AT217" s="5" t="s">
        <v>2181</v>
      </c>
      <c r="AU217" s="5" t="s">
        <v>41</v>
      </c>
      <c r="AV217" s="4" t="s">
        <v>2182</v>
      </c>
      <c r="AW217" s="5" t="s">
        <v>4</v>
      </c>
      <c r="AX217" s="4" t="s">
        <v>2791</v>
      </c>
      <c r="AY217" s="5" t="s">
        <v>2792</v>
      </c>
      <c r="AZ217" s="5" t="s">
        <v>11</v>
      </c>
      <c r="BA217" s="4" t="s">
        <v>2793</v>
      </c>
      <c r="BB217" s="5" t="s">
        <v>2794</v>
      </c>
      <c r="BC217" s="5" t="s">
        <v>3018</v>
      </c>
      <c r="BD217" s="5" t="s">
        <v>3022</v>
      </c>
      <c r="BE217" s="5" t="s">
        <v>25</v>
      </c>
      <c r="BF217" s="5" t="s">
        <v>1333</v>
      </c>
      <c r="BG217" s="5" t="s">
        <v>3023</v>
      </c>
      <c r="BH217" s="5" t="s">
        <v>1343</v>
      </c>
    </row>
    <row r="218" spans="1:60" x14ac:dyDescent="0.25">
      <c r="A218">
        <f t="shared" si="17"/>
        <v>158196</v>
      </c>
      <c r="B218">
        <f t="shared" si="18"/>
        <v>3000307</v>
      </c>
      <c r="C218" s="17" t="str">
        <f t="shared" si="16"/>
        <v>CC</v>
      </c>
      <c r="D218" t="str">
        <f t="shared" si="20"/>
        <v>REGION GRAND OUEST</v>
      </c>
      <c r="E218" s="12" t="str">
        <f t="shared" si="19"/>
        <v>TERRAIN</v>
      </c>
      <c r="F218" s="4" t="s">
        <v>3024</v>
      </c>
      <c r="G218" s="4" t="s">
        <v>3025</v>
      </c>
      <c r="H218" s="5">
        <v>1</v>
      </c>
      <c r="I218" s="5"/>
      <c r="J218" s="5">
        <v>1</v>
      </c>
      <c r="K218" s="5" t="s">
        <v>1325</v>
      </c>
      <c r="L218" s="5" t="s">
        <v>3026</v>
      </c>
      <c r="M218" s="5" t="s">
        <v>3027</v>
      </c>
      <c r="N218" s="5"/>
      <c r="O218" s="5"/>
      <c r="P218" s="5"/>
      <c r="Q218" s="5"/>
      <c r="R218" s="5"/>
      <c r="S218" s="5"/>
      <c r="T218" s="5" t="s">
        <v>25</v>
      </c>
      <c r="U218" s="6">
        <v>36161</v>
      </c>
      <c r="V218" s="4" t="s">
        <v>1363</v>
      </c>
      <c r="W218" s="4" t="s">
        <v>1329</v>
      </c>
      <c r="X218" s="5" t="s">
        <v>18</v>
      </c>
      <c r="Y218" s="5"/>
      <c r="Z218" s="5"/>
      <c r="AA218" s="4" t="s">
        <v>3028</v>
      </c>
      <c r="AB218" s="5"/>
      <c r="AC218" s="5"/>
      <c r="AD218" s="5" t="s">
        <v>1331</v>
      </c>
      <c r="AE218" s="5"/>
      <c r="AF218" s="6">
        <v>23987</v>
      </c>
      <c r="AG218" s="5">
        <v>59</v>
      </c>
      <c r="AH218" s="5">
        <v>100</v>
      </c>
      <c r="AI218" s="5" t="s">
        <v>1332</v>
      </c>
      <c r="AJ218" s="6">
        <v>36161</v>
      </c>
      <c r="AK218" s="5">
        <v>25</v>
      </c>
      <c r="AL218" s="6">
        <v>36161</v>
      </c>
      <c r="AM218" s="5" t="s">
        <v>1333</v>
      </c>
      <c r="AN218" s="5">
        <v>33950</v>
      </c>
      <c r="AO218" s="5" t="s">
        <v>3029</v>
      </c>
      <c r="AP218" s="5" t="s">
        <v>1413</v>
      </c>
      <c r="AQ218" s="4" t="s">
        <v>1414</v>
      </c>
      <c r="AR218" s="5" t="s">
        <v>19</v>
      </c>
      <c r="AS218" s="4" t="s">
        <v>2225</v>
      </c>
      <c r="AT218" s="5" t="s">
        <v>2226</v>
      </c>
      <c r="AU218" s="5" t="s">
        <v>41</v>
      </c>
      <c r="AV218" s="4" t="s">
        <v>2227</v>
      </c>
      <c r="AW218" s="5" t="s">
        <v>89</v>
      </c>
      <c r="AX218" s="4" t="s">
        <v>2228</v>
      </c>
      <c r="AY218" s="5" t="s">
        <v>2229</v>
      </c>
      <c r="AZ218" s="5" t="s">
        <v>11</v>
      </c>
      <c r="BA218" s="4" t="s">
        <v>2230</v>
      </c>
      <c r="BB218" s="5" t="s">
        <v>2231</v>
      </c>
      <c r="BC218" s="4" t="s">
        <v>3025</v>
      </c>
      <c r="BD218" s="5" t="s">
        <v>3030</v>
      </c>
      <c r="BE218" s="5" t="s">
        <v>25</v>
      </c>
      <c r="BF218" s="5" t="s">
        <v>1333</v>
      </c>
      <c r="BG218" s="4" t="s">
        <v>3031</v>
      </c>
      <c r="BH218" s="5" t="s">
        <v>1343</v>
      </c>
    </row>
    <row r="219" spans="1:60" x14ac:dyDescent="0.25">
      <c r="A219">
        <f t="shared" si="17"/>
        <v>306119</v>
      </c>
      <c r="B219">
        <f t="shared" si="18"/>
        <v>7023950</v>
      </c>
      <c r="C219" t="str">
        <f t="shared" si="16"/>
        <v>CC</v>
      </c>
      <c r="D219" t="str">
        <f t="shared" si="20"/>
        <v>POLE PILOTAGE DU RESEAU COMMERCIAL</v>
      </c>
      <c r="E219" s="12" t="str">
        <f t="shared" si="19"/>
        <v>TERRAIN</v>
      </c>
      <c r="F219" s="4" t="s">
        <v>1216</v>
      </c>
      <c r="G219" s="4" t="s">
        <v>3032</v>
      </c>
      <c r="H219" s="5">
        <v>1</v>
      </c>
      <c r="I219" s="5"/>
      <c r="J219" s="5">
        <v>1</v>
      </c>
      <c r="K219" s="5" t="s">
        <v>1325</v>
      </c>
      <c r="L219" s="5" t="s">
        <v>1218</v>
      </c>
      <c r="M219" s="5" t="s">
        <v>1217</v>
      </c>
      <c r="N219" s="5"/>
      <c r="O219" s="5"/>
      <c r="P219" s="5"/>
      <c r="Q219" s="5"/>
      <c r="R219" s="5"/>
      <c r="S219" s="5"/>
      <c r="T219" s="5" t="s">
        <v>349</v>
      </c>
      <c r="U219" s="6">
        <v>45474</v>
      </c>
      <c r="V219" s="4" t="s">
        <v>2338</v>
      </c>
      <c r="W219" s="4" t="s">
        <v>1392</v>
      </c>
      <c r="X219" s="5" t="s">
        <v>18</v>
      </c>
      <c r="Y219" s="5"/>
      <c r="Z219" s="5"/>
      <c r="AA219" s="4"/>
      <c r="AB219" s="5"/>
      <c r="AC219" s="5"/>
      <c r="AD219" s="5" t="s">
        <v>1331</v>
      </c>
      <c r="AE219" s="5"/>
      <c r="AF219" s="6">
        <v>36338</v>
      </c>
      <c r="AG219" s="5">
        <v>25</v>
      </c>
      <c r="AH219" s="5">
        <v>100</v>
      </c>
      <c r="AI219" s="5" t="s">
        <v>1332</v>
      </c>
      <c r="AJ219" s="6">
        <v>45474</v>
      </c>
      <c r="AK219" s="5">
        <v>0</v>
      </c>
      <c r="AL219" s="6">
        <v>45474</v>
      </c>
      <c r="AM219" s="5"/>
      <c r="AN219" s="5">
        <v>44300</v>
      </c>
      <c r="AO219" s="5" t="s">
        <v>1710</v>
      </c>
      <c r="AP219" s="5"/>
      <c r="AQ219" s="4" t="s">
        <v>1395</v>
      </c>
      <c r="AR219" s="5" t="s">
        <v>188</v>
      </c>
      <c r="AS219" s="4"/>
      <c r="AT219" s="5"/>
      <c r="AU219" s="5"/>
      <c r="AV219" s="4" t="s">
        <v>1396</v>
      </c>
      <c r="AW219" s="5" t="s">
        <v>350</v>
      </c>
      <c r="AX219" s="4"/>
      <c r="AY219" s="5"/>
      <c r="AZ219" s="5"/>
      <c r="BA219" s="4"/>
      <c r="BB219" s="5"/>
      <c r="BC219" s="4"/>
      <c r="BD219" s="5"/>
      <c r="BE219" s="5"/>
      <c r="BF219" s="5" t="s">
        <v>1397</v>
      </c>
      <c r="BG219" s="4"/>
      <c r="BH219" s="5"/>
    </row>
    <row r="220" spans="1:60" x14ac:dyDescent="0.25">
      <c r="A220">
        <f t="shared" si="17"/>
        <v>305820</v>
      </c>
      <c r="B220">
        <f t="shared" si="18"/>
        <v>7023279</v>
      </c>
      <c r="C220" s="17" t="str">
        <f t="shared" si="16"/>
        <v>CC</v>
      </c>
      <c r="D220" t="str">
        <f t="shared" si="20"/>
        <v>REGION ILE DE FRANCE NORD</v>
      </c>
      <c r="E220" s="12" t="str">
        <f t="shared" si="19"/>
        <v>TERRAIN</v>
      </c>
      <c r="F220" s="4" t="s">
        <v>3033</v>
      </c>
      <c r="G220" s="4" t="s">
        <v>3034</v>
      </c>
      <c r="H220" s="5">
        <v>1</v>
      </c>
      <c r="I220" s="5"/>
      <c r="J220" s="5">
        <v>1</v>
      </c>
      <c r="K220" s="5" t="s">
        <v>1325</v>
      </c>
      <c r="L220" s="5" t="s">
        <v>3035</v>
      </c>
      <c r="M220" s="5" t="s">
        <v>3036</v>
      </c>
      <c r="N220" s="5"/>
      <c r="O220" s="6"/>
      <c r="P220" s="5"/>
      <c r="Q220" s="5"/>
      <c r="R220" s="5"/>
      <c r="S220" s="5"/>
      <c r="T220" s="5" t="s">
        <v>25</v>
      </c>
      <c r="U220" s="6">
        <v>45413</v>
      </c>
      <c r="V220" s="4" t="s">
        <v>1363</v>
      </c>
      <c r="W220" s="4" t="s">
        <v>1329</v>
      </c>
      <c r="X220" s="5" t="s">
        <v>18</v>
      </c>
      <c r="Y220" s="5"/>
      <c r="Z220" s="5"/>
      <c r="AA220" s="4" t="s">
        <v>3037</v>
      </c>
      <c r="AB220" s="5"/>
      <c r="AC220" s="5"/>
      <c r="AD220" s="5" t="s">
        <v>1331</v>
      </c>
      <c r="AE220" s="5"/>
      <c r="AF220" s="6">
        <v>34000</v>
      </c>
      <c r="AG220" s="5">
        <v>31</v>
      </c>
      <c r="AH220" s="5">
        <v>100</v>
      </c>
      <c r="AI220" s="5" t="s">
        <v>1332</v>
      </c>
      <c r="AJ220" s="6">
        <v>45292</v>
      </c>
      <c r="AK220" s="5">
        <v>0</v>
      </c>
      <c r="AL220" s="6">
        <v>45292</v>
      </c>
      <c r="AM220" s="5" t="s">
        <v>1333</v>
      </c>
      <c r="AN220" s="5">
        <v>62223</v>
      </c>
      <c r="AO220" s="5" t="s">
        <v>3038</v>
      </c>
      <c r="AP220" s="5" t="s">
        <v>12477</v>
      </c>
      <c r="AQ220" s="4" t="s">
        <v>1351</v>
      </c>
      <c r="AR220" s="5" t="s">
        <v>12478</v>
      </c>
      <c r="AS220" s="4" t="s">
        <v>1450</v>
      </c>
      <c r="AT220" s="5" t="s">
        <v>1451</v>
      </c>
      <c r="AU220" s="5" t="s">
        <v>41</v>
      </c>
      <c r="AV220" s="4" t="s">
        <v>1452</v>
      </c>
      <c r="AW220" s="5" t="s">
        <v>230</v>
      </c>
      <c r="AX220" s="4" t="s">
        <v>3039</v>
      </c>
      <c r="AY220" s="5" t="s">
        <v>3040</v>
      </c>
      <c r="AZ220" s="5" t="s">
        <v>11</v>
      </c>
      <c r="BA220" s="4" t="s">
        <v>3041</v>
      </c>
      <c r="BB220" s="5" t="s">
        <v>3042</v>
      </c>
      <c r="BC220" s="4" t="s">
        <v>3034</v>
      </c>
      <c r="BD220" s="5" t="s">
        <v>3043</v>
      </c>
      <c r="BE220" s="5" t="s">
        <v>25</v>
      </c>
      <c r="BF220" s="5" t="s">
        <v>1333</v>
      </c>
      <c r="BG220" s="4" t="s">
        <v>3044</v>
      </c>
      <c r="BH220" s="5" t="s">
        <v>1343</v>
      </c>
    </row>
    <row r="221" spans="1:60" x14ac:dyDescent="0.25">
      <c r="A221">
        <f t="shared" si="17"/>
        <v>148585</v>
      </c>
      <c r="B221">
        <f t="shared" si="18"/>
        <v>6014473</v>
      </c>
      <c r="C221" t="str">
        <f t="shared" si="16"/>
        <v>ASSISTANTE</v>
      </c>
      <c r="D221" t="str">
        <f t="shared" si="20"/>
        <v>POLE PILOTAGE DU RESEAU COMMERCIAL</v>
      </c>
      <c r="E221" s="12" t="str">
        <f t="shared" si="19"/>
        <v>TERRAIN</v>
      </c>
      <c r="F221" s="4" t="s">
        <v>3045</v>
      </c>
      <c r="G221" s="4" t="s">
        <v>3046</v>
      </c>
      <c r="H221" s="5">
        <v>1</v>
      </c>
      <c r="I221" s="5"/>
      <c r="J221" s="5">
        <v>1</v>
      </c>
      <c r="K221" s="5" t="s">
        <v>1325</v>
      </c>
      <c r="L221" s="5" t="s">
        <v>3047</v>
      </c>
      <c r="M221" s="5" t="s">
        <v>3048</v>
      </c>
      <c r="N221" s="5"/>
      <c r="O221" s="5"/>
      <c r="P221" s="5"/>
      <c r="Q221" s="5"/>
      <c r="R221" s="5"/>
      <c r="S221" s="5"/>
      <c r="T221" s="5" t="s">
        <v>1469</v>
      </c>
      <c r="U221" s="6">
        <v>30442</v>
      </c>
      <c r="V221" s="4" t="s">
        <v>1470</v>
      </c>
      <c r="W221" s="4" t="s">
        <v>1392</v>
      </c>
      <c r="X221" s="5" t="s">
        <v>1471</v>
      </c>
      <c r="Y221" s="5"/>
      <c r="Z221" s="5"/>
      <c r="AA221" s="4"/>
      <c r="AB221" s="5"/>
      <c r="AC221" s="5"/>
      <c r="AD221" s="5">
        <v>4</v>
      </c>
      <c r="AE221" s="5"/>
      <c r="AF221" s="6">
        <v>22024</v>
      </c>
      <c r="AG221" s="5">
        <v>64</v>
      </c>
      <c r="AH221" s="5">
        <v>100</v>
      </c>
      <c r="AI221" s="5" t="s">
        <v>1332</v>
      </c>
      <c r="AJ221" s="6">
        <v>30442</v>
      </c>
      <c r="AK221" s="5">
        <v>41</v>
      </c>
      <c r="AL221" s="6">
        <v>30442</v>
      </c>
      <c r="AM221" s="5"/>
      <c r="AN221" s="5">
        <v>81000</v>
      </c>
      <c r="AO221" s="5" t="s">
        <v>3049</v>
      </c>
      <c r="AP221" s="5"/>
      <c r="AQ221" s="4" t="s">
        <v>1395</v>
      </c>
      <c r="AR221" s="5" t="s">
        <v>188</v>
      </c>
      <c r="AS221" s="4"/>
      <c r="AT221" s="5"/>
      <c r="AU221" s="5"/>
      <c r="AV221" s="4" t="s">
        <v>1757</v>
      </c>
      <c r="AW221" s="5" t="s">
        <v>1758</v>
      </c>
      <c r="AX221" s="4"/>
      <c r="AY221" s="5"/>
      <c r="AZ221" s="5"/>
      <c r="BA221" s="4"/>
      <c r="BB221" s="5"/>
      <c r="BC221" s="4"/>
      <c r="BD221" s="5"/>
      <c r="BE221" s="5"/>
      <c r="BF221" s="5"/>
      <c r="BG221" s="4"/>
      <c r="BH221" s="5"/>
    </row>
    <row r="222" spans="1:60" x14ac:dyDescent="0.25">
      <c r="A222">
        <f t="shared" si="17"/>
        <v>305972</v>
      </c>
      <c r="B222">
        <f t="shared" si="18"/>
        <v>7023572</v>
      </c>
      <c r="C222" s="17" t="str">
        <f t="shared" si="16"/>
        <v>CC</v>
      </c>
      <c r="D222" t="str">
        <f t="shared" si="20"/>
        <v>REGION GRAND SUD</v>
      </c>
      <c r="E222" s="12" t="str">
        <f t="shared" si="19"/>
        <v>TERRAIN</v>
      </c>
      <c r="F222" s="4" t="s">
        <v>3050</v>
      </c>
      <c r="G222" s="4" t="s">
        <v>3051</v>
      </c>
      <c r="H222" s="5">
        <v>1</v>
      </c>
      <c r="I222" s="5"/>
      <c r="J222" s="5">
        <v>1</v>
      </c>
      <c r="K222" s="5" t="s">
        <v>1325</v>
      </c>
      <c r="L222" s="5" t="s">
        <v>996</v>
      </c>
      <c r="M222" s="5" t="s">
        <v>3052</v>
      </c>
      <c r="N222" s="5"/>
      <c r="O222" s="5"/>
      <c r="P222" s="5"/>
      <c r="Q222" s="5"/>
      <c r="R222" s="5"/>
      <c r="S222" s="5"/>
      <c r="T222" s="5" t="s">
        <v>25</v>
      </c>
      <c r="U222" s="6">
        <v>45505</v>
      </c>
      <c r="V222" s="5" t="s">
        <v>1363</v>
      </c>
      <c r="W222" s="4" t="s">
        <v>1329</v>
      </c>
      <c r="X222" s="5" t="s">
        <v>18</v>
      </c>
      <c r="Y222" s="5"/>
      <c r="Z222" s="5"/>
      <c r="AA222" s="5" t="s">
        <v>3053</v>
      </c>
      <c r="AB222" s="5"/>
      <c r="AC222" s="5"/>
      <c r="AD222" s="5" t="s">
        <v>1331</v>
      </c>
      <c r="AE222" s="5"/>
      <c r="AF222" s="5">
        <v>34949</v>
      </c>
      <c r="AG222" s="5">
        <v>29</v>
      </c>
      <c r="AH222" s="5">
        <v>100</v>
      </c>
      <c r="AI222" s="5" t="s">
        <v>1332</v>
      </c>
      <c r="AJ222" s="5">
        <v>45383</v>
      </c>
      <c r="AK222" s="5">
        <v>0</v>
      </c>
      <c r="AL222" s="5">
        <v>45383</v>
      </c>
      <c r="AM222" s="5" t="s">
        <v>1333</v>
      </c>
      <c r="AN222" s="5">
        <v>38200</v>
      </c>
      <c r="AO222" s="5" t="s">
        <v>3054</v>
      </c>
      <c r="AP222" s="5" t="s">
        <v>1335</v>
      </c>
      <c r="AQ222" s="4" t="s">
        <v>1336</v>
      </c>
      <c r="AR222" s="5" t="s">
        <v>12476</v>
      </c>
      <c r="AS222" s="4" t="s">
        <v>1629</v>
      </c>
      <c r="AT222" s="5" t="s">
        <v>1630</v>
      </c>
      <c r="AU222" s="5" t="s">
        <v>41</v>
      </c>
      <c r="AV222" s="4" t="s">
        <v>1631</v>
      </c>
      <c r="AW222" s="5" t="s">
        <v>7</v>
      </c>
      <c r="AX222" s="4" t="s">
        <v>3055</v>
      </c>
      <c r="AY222" s="5" t="s">
        <v>3056</v>
      </c>
      <c r="AZ222" s="5" t="s">
        <v>11</v>
      </c>
      <c r="BA222" s="4" t="s">
        <v>3057</v>
      </c>
      <c r="BB222" s="5" t="s">
        <v>3058</v>
      </c>
      <c r="BC222" s="5" t="s">
        <v>3051</v>
      </c>
      <c r="BD222" s="5" t="s">
        <v>3059</v>
      </c>
      <c r="BE222" s="5" t="s">
        <v>25</v>
      </c>
      <c r="BF222" s="5" t="s">
        <v>1333</v>
      </c>
      <c r="BG222" s="5" t="s">
        <v>3060</v>
      </c>
      <c r="BH222" s="5" t="s">
        <v>1343</v>
      </c>
    </row>
    <row r="223" spans="1:60" x14ac:dyDescent="0.25">
      <c r="A223">
        <f t="shared" si="17"/>
        <v>305262</v>
      </c>
      <c r="B223">
        <f t="shared" si="18"/>
        <v>7020754</v>
      </c>
      <c r="C223" s="17" t="str">
        <f t="shared" si="16"/>
        <v>CC</v>
      </c>
      <c r="D223" t="str">
        <f t="shared" si="20"/>
        <v>REGION ILE DE FRANCE NORD</v>
      </c>
      <c r="E223" s="12" t="str">
        <f t="shared" si="19"/>
        <v>TERRAIN</v>
      </c>
      <c r="F223" s="4" t="s">
        <v>991</v>
      </c>
      <c r="G223" s="4" t="s">
        <v>3061</v>
      </c>
      <c r="H223" s="5">
        <v>1</v>
      </c>
      <c r="I223" s="5"/>
      <c r="J223" s="5">
        <v>1</v>
      </c>
      <c r="K223" s="5" t="s">
        <v>1325</v>
      </c>
      <c r="L223" s="5" t="s">
        <v>993</v>
      </c>
      <c r="M223" s="5" t="s">
        <v>992</v>
      </c>
      <c r="N223" s="5"/>
      <c r="O223" s="5"/>
      <c r="P223" s="5"/>
      <c r="Q223" s="5"/>
      <c r="R223" s="5"/>
      <c r="S223" s="5"/>
      <c r="T223" s="5" t="s">
        <v>25</v>
      </c>
      <c r="U223" s="6">
        <v>44805</v>
      </c>
      <c r="V223" s="4" t="s">
        <v>1363</v>
      </c>
      <c r="W223" s="4" t="s">
        <v>1329</v>
      </c>
      <c r="X223" s="5" t="s">
        <v>18</v>
      </c>
      <c r="Y223" s="5"/>
      <c r="Z223" s="5"/>
      <c r="AA223" s="4" t="s">
        <v>3062</v>
      </c>
      <c r="AB223" s="5"/>
      <c r="AC223" s="5"/>
      <c r="AD223" s="5" t="s">
        <v>1331</v>
      </c>
      <c r="AE223" s="5"/>
      <c r="AF223" s="6">
        <v>31756</v>
      </c>
      <c r="AG223" s="5">
        <v>37</v>
      </c>
      <c r="AH223" s="5">
        <v>100</v>
      </c>
      <c r="AI223" s="5" t="s">
        <v>1332</v>
      </c>
      <c r="AJ223" s="6">
        <v>44621</v>
      </c>
      <c r="AK223" s="5">
        <v>2</v>
      </c>
      <c r="AL223" s="6">
        <v>44621</v>
      </c>
      <c r="AM223" s="5" t="s">
        <v>1333</v>
      </c>
      <c r="AN223" s="5">
        <v>95200</v>
      </c>
      <c r="AO223" s="5" t="s">
        <v>3063</v>
      </c>
      <c r="AP223" s="5" t="s">
        <v>12477</v>
      </c>
      <c r="AQ223" s="4" t="s">
        <v>1351</v>
      </c>
      <c r="AR223" s="5" t="s">
        <v>12478</v>
      </c>
      <c r="AS223" s="4" t="s">
        <v>1352</v>
      </c>
      <c r="AT223" s="5" t="s">
        <v>1353</v>
      </c>
      <c r="AU223" s="5" t="s">
        <v>41</v>
      </c>
      <c r="AV223" s="4" t="s">
        <v>1354</v>
      </c>
      <c r="AW223" s="5" t="s">
        <v>17</v>
      </c>
      <c r="AX223" s="4" t="s">
        <v>1355</v>
      </c>
      <c r="AY223" s="5" t="s">
        <v>1356</v>
      </c>
      <c r="AZ223" s="5" t="s">
        <v>11</v>
      </c>
      <c r="BA223" s="4" t="s">
        <v>1358</v>
      </c>
      <c r="BB223" s="5" t="s">
        <v>1359</v>
      </c>
      <c r="BC223" s="4" t="s">
        <v>3061</v>
      </c>
      <c r="BD223" s="5" t="s">
        <v>3064</v>
      </c>
      <c r="BE223" s="5" t="s">
        <v>25</v>
      </c>
      <c r="BF223" s="5" t="s">
        <v>1333</v>
      </c>
      <c r="BG223" s="4" t="s">
        <v>3065</v>
      </c>
      <c r="BH223" s="5" t="s">
        <v>1343</v>
      </c>
    </row>
    <row r="224" spans="1:60" x14ac:dyDescent="0.25">
      <c r="A224">
        <f t="shared" si="17"/>
        <v>168209</v>
      </c>
      <c r="B224">
        <f t="shared" si="18"/>
        <v>3000409</v>
      </c>
      <c r="C224" s="17" t="str">
        <f t="shared" ref="C224:C256" si="21">IF(LEFT(T224,4)="ASSI","ASSISTANTE",IF(T224="013 RR","RR",IF(T224="100 IMD","IMD",IF(T224="105 IMD","IMD",IF(T224="200 IMP","IMP",IF(T224="310 CMA","IMP","CC"))))))</f>
        <v>CC</v>
      </c>
      <c r="D224" t="str">
        <f t="shared" si="20"/>
        <v>REGION ILE DE FRANCE NORD</v>
      </c>
      <c r="E224" s="12" t="str">
        <f t="shared" si="19"/>
        <v>TERRAIN</v>
      </c>
      <c r="F224" s="4" t="s">
        <v>3066</v>
      </c>
      <c r="G224" s="4" t="s">
        <v>3067</v>
      </c>
      <c r="H224" s="5">
        <v>1</v>
      </c>
      <c r="I224" s="5"/>
      <c r="J224" s="5">
        <v>1</v>
      </c>
      <c r="K224" s="5" t="s">
        <v>1325</v>
      </c>
      <c r="L224" s="5" t="s">
        <v>2015</v>
      </c>
      <c r="M224" s="5" t="s">
        <v>3068</v>
      </c>
      <c r="N224" s="5"/>
      <c r="O224" s="5"/>
      <c r="P224" s="5"/>
      <c r="Q224" s="5"/>
      <c r="R224" s="5"/>
      <c r="S224" s="5"/>
      <c r="T224" s="5" t="s">
        <v>3</v>
      </c>
      <c r="U224" s="6">
        <v>33664</v>
      </c>
      <c r="V224" s="4" t="s">
        <v>1487</v>
      </c>
      <c r="W224" s="4" t="s">
        <v>1329</v>
      </c>
      <c r="X224" s="5" t="s">
        <v>5</v>
      </c>
      <c r="Y224" s="5" t="s">
        <v>1348</v>
      </c>
      <c r="Z224" s="5"/>
      <c r="AA224" s="4" t="s">
        <v>3069</v>
      </c>
      <c r="AB224" s="5"/>
      <c r="AC224" s="5"/>
      <c r="AD224" s="5">
        <v>5</v>
      </c>
      <c r="AE224" s="5"/>
      <c r="AF224" s="6">
        <v>20939</v>
      </c>
      <c r="AG224" s="5">
        <v>67</v>
      </c>
      <c r="AH224" s="5">
        <v>100</v>
      </c>
      <c r="AI224" s="5" t="s">
        <v>1332</v>
      </c>
      <c r="AJ224" s="6">
        <v>33664</v>
      </c>
      <c r="AK224" s="5">
        <v>32</v>
      </c>
      <c r="AL224" s="6">
        <v>33664</v>
      </c>
      <c r="AM224" s="5" t="s">
        <v>1333</v>
      </c>
      <c r="AN224" s="5">
        <v>62000</v>
      </c>
      <c r="AO224" s="5" t="s">
        <v>3070</v>
      </c>
      <c r="AP224" s="5" t="s">
        <v>12477</v>
      </c>
      <c r="AQ224" s="4" t="s">
        <v>1351</v>
      </c>
      <c r="AR224" s="5" t="s">
        <v>12478</v>
      </c>
      <c r="AS224" s="4" t="s">
        <v>1450</v>
      </c>
      <c r="AT224" s="5" t="s">
        <v>1451</v>
      </c>
      <c r="AU224" s="5" t="s">
        <v>41</v>
      </c>
      <c r="AV224" s="4" t="s">
        <v>1452</v>
      </c>
      <c r="AW224" s="5" t="s">
        <v>230</v>
      </c>
      <c r="AX224" s="4" t="s">
        <v>1914</v>
      </c>
      <c r="AY224" s="5" t="s">
        <v>1915</v>
      </c>
      <c r="AZ224" s="5" t="s">
        <v>11</v>
      </c>
      <c r="BA224" s="4" t="s">
        <v>1916</v>
      </c>
      <c r="BB224" s="5" t="s">
        <v>1917</v>
      </c>
      <c r="BC224" s="4" t="s">
        <v>3067</v>
      </c>
      <c r="BD224" s="5" t="s">
        <v>3071</v>
      </c>
      <c r="BE224" s="5" t="s">
        <v>3</v>
      </c>
      <c r="BF224" s="5" t="s">
        <v>1333</v>
      </c>
      <c r="BG224" s="4" t="s">
        <v>3072</v>
      </c>
      <c r="BH224" s="5" t="s">
        <v>1343</v>
      </c>
    </row>
    <row r="225" spans="1:60" x14ac:dyDescent="0.25">
      <c r="A225">
        <f t="shared" si="17"/>
        <v>305517</v>
      </c>
      <c r="B225">
        <f t="shared" si="18"/>
        <v>7022299</v>
      </c>
      <c r="C225" s="17" t="str">
        <f t="shared" si="21"/>
        <v>CC</v>
      </c>
      <c r="D225" t="str">
        <f t="shared" si="20"/>
        <v>REGION GRAND SUD</v>
      </c>
      <c r="E225" s="12" t="str">
        <f t="shared" si="19"/>
        <v>TERRAIN</v>
      </c>
      <c r="F225" s="4" t="s">
        <v>3073</v>
      </c>
      <c r="G225" s="4" t="s">
        <v>3074</v>
      </c>
      <c r="H225" s="5">
        <v>1</v>
      </c>
      <c r="I225" s="5"/>
      <c r="J225" s="5">
        <v>2</v>
      </c>
      <c r="K225" s="5" t="s">
        <v>1345</v>
      </c>
      <c r="L225" s="5" t="s">
        <v>421</v>
      </c>
      <c r="M225" s="5" t="s">
        <v>3075</v>
      </c>
      <c r="N225" s="5"/>
      <c r="O225" s="5"/>
      <c r="P225" s="5"/>
      <c r="Q225" s="5"/>
      <c r="R225" s="5"/>
      <c r="S225" s="5"/>
      <c r="T225" s="5" t="s">
        <v>25</v>
      </c>
      <c r="U225" s="6">
        <v>45170</v>
      </c>
      <c r="V225" s="5" t="s">
        <v>1363</v>
      </c>
      <c r="W225" s="4" t="s">
        <v>1329</v>
      </c>
      <c r="X225" s="5" t="s">
        <v>18</v>
      </c>
      <c r="Y225" s="5"/>
      <c r="Z225" s="5"/>
      <c r="AA225" s="4" t="s">
        <v>3076</v>
      </c>
      <c r="AB225" s="5"/>
      <c r="AC225" s="5"/>
      <c r="AD225" s="5" t="s">
        <v>1331</v>
      </c>
      <c r="AE225" s="5"/>
      <c r="AF225" s="5">
        <v>33594</v>
      </c>
      <c r="AG225" s="5">
        <v>32</v>
      </c>
      <c r="AH225" s="5">
        <v>100</v>
      </c>
      <c r="AI225" s="5" t="s">
        <v>1332</v>
      </c>
      <c r="AJ225" s="5">
        <v>44986</v>
      </c>
      <c r="AK225" s="5">
        <v>1</v>
      </c>
      <c r="AL225" s="5">
        <v>44986</v>
      </c>
      <c r="AM225" s="5" t="s">
        <v>1333</v>
      </c>
      <c r="AN225" s="5">
        <v>34490</v>
      </c>
      <c r="AO225" s="5" t="s">
        <v>3077</v>
      </c>
      <c r="AP225" s="5" t="s">
        <v>1335</v>
      </c>
      <c r="AQ225" s="4" t="s">
        <v>1336</v>
      </c>
      <c r="AR225" s="5" t="s">
        <v>12476</v>
      </c>
      <c r="AS225" s="4" t="s">
        <v>1337</v>
      </c>
      <c r="AT225" s="5" t="s">
        <v>1338</v>
      </c>
      <c r="AU225" s="5" t="s">
        <v>41</v>
      </c>
      <c r="AV225" s="4" t="s">
        <v>1339</v>
      </c>
      <c r="AW225" s="5" t="s">
        <v>76</v>
      </c>
      <c r="AX225" s="4" t="s">
        <v>2007</v>
      </c>
      <c r="AY225" s="5" t="s">
        <v>2008</v>
      </c>
      <c r="AZ225" s="5" t="s">
        <v>11</v>
      </c>
      <c r="BA225" s="4" t="s">
        <v>2009</v>
      </c>
      <c r="BB225" s="5" t="s">
        <v>2010</v>
      </c>
      <c r="BC225" s="4" t="s">
        <v>3074</v>
      </c>
      <c r="BD225" s="5" t="s">
        <v>3078</v>
      </c>
      <c r="BE225" s="5" t="s">
        <v>25</v>
      </c>
      <c r="BF225" s="5" t="s">
        <v>1333</v>
      </c>
      <c r="BG225" s="4" t="s">
        <v>3079</v>
      </c>
      <c r="BH225" s="5" t="s">
        <v>1343</v>
      </c>
    </row>
    <row r="226" spans="1:60" x14ac:dyDescent="0.25">
      <c r="A226">
        <f t="shared" si="17"/>
        <v>300676</v>
      </c>
      <c r="B226">
        <f t="shared" si="18"/>
        <v>3100409</v>
      </c>
      <c r="C226" s="17" t="str">
        <f t="shared" si="21"/>
        <v>CC</v>
      </c>
      <c r="D226" t="str">
        <f t="shared" si="20"/>
        <v>REGION ILE DE FRANCE NORD</v>
      </c>
      <c r="E226" s="12" t="str">
        <f t="shared" si="19"/>
        <v>TERRAIN</v>
      </c>
      <c r="F226" s="4" t="s">
        <v>213</v>
      </c>
      <c r="G226" s="4" t="s">
        <v>3080</v>
      </c>
      <c r="H226" s="5">
        <v>1</v>
      </c>
      <c r="I226" s="5"/>
      <c r="J226" s="5">
        <v>1</v>
      </c>
      <c r="K226" s="5" t="s">
        <v>1325</v>
      </c>
      <c r="L226" s="5" t="s">
        <v>215</v>
      </c>
      <c r="M226" s="5" t="s">
        <v>214</v>
      </c>
      <c r="N226" s="5"/>
      <c r="O226" s="5"/>
      <c r="P226" s="5"/>
      <c r="Q226" s="5"/>
      <c r="R226" s="5"/>
      <c r="S226" s="5"/>
      <c r="T226" s="5" t="s">
        <v>25</v>
      </c>
      <c r="U226" s="6">
        <v>40969</v>
      </c>
      <c r="V226" s="5" t="s">
        <v>1363</v>
      </c>
      <c r="W226" s="4" t="s">
        <v>1329</v>
      </c>
      <c r="X226" s="5" t="s">
        <v>18</v>
      </c>
      <c r="Y226" s="5"/>
      <c r="Z226" s="5"/>
      <c r="AA226" s="4" t="s">
        <v>3081</v>
      </c>
      <c r="AB226" s="5"/>
      <c r="AC226" s="5"/>
      <c r="AD226" s="5" t="s">
        <v>1331</v>
      </c>
      <c r="AE226" s="5"/>
      <c r="AF226" s="5">
        <v>28556</v>
      </c>
      <c r="AG226" s="5">
        <v>46</v>
      </c>
      <c r="AH226" s="5">
        <v>100</v>
      </c>
      <c r="AI226" s="5" t="s">
        <v>1332</v>
      </c>
      <c r="AJ226" s="5">
        <v>40969</v>
      </c>
      <c r="AK226" s="5">
        <v>12</v>
      </c>
      <c r="AL226" s="5">
        <v>40969</v>
      </c>
      <c r="AM226" s="5" t="s">
        <v>1333</v>
      </c>
      <c r="AN226" s="5">
        <v>91700</v>
      </c>
      <c r="AO226" s="5" t="s">
        <v>1612</v>
      </c>
      <c r="AP226" s="5" t="s">
        <v>12477</v>
      </c>
      <c r="AQ226" s="4" t="s">
        <v>1351</v>
      </c>
      <c r="AR226" s="5" t="s">
        <v>12478</v>
      </c>
      <c r="AS226" s="4" t="s">
        <v>1352</v>
      </c>
      <c r="AT226" s="5" t="s">
        <v>1353</v>
      </c>
      <c r="AU226" s="5" t="s">
        <v>41</v>
      </c>
      <c r="AV226" s="4" t="s">
        <v>1354</v>
      </c>
      <c r="AW226" s="5" t="s">
        <v>17</v>
      </c>
      <c r="AX226" s="4" t="s">
        <v>1889</v>
      </c>
      <c r="AY226" s="5" t="s">
        <v>1890</v>
      </c>
      <c r="AZ226" s="5" t="s">
        <v>11</v>
      </c>
      <c r="BA226" s="4" t="s">
        <v>1891</v>
      </c>
      <c r="BB226" s="5" t="s">
        <v>1892</v>
      </c>
      <c r="BC226" s="4" t="s">
        <v>3080</v>
      </c>
      <c r="BD226" s="5" t="s">
        <v>3082</v>
      </c>
      <c r="BE226" s="5" t="s">
        <v>25</v>
      </c>
      <c r="BF226" s="5" t="s">
        <v>1333</v>
      </c>
      <c r="BG226" s="4" t="s">
        <v>3083</v>
      </c>
      <c r="BH226" s="5" t="s">
        <v>1343</v>
      </c>
    </row>
    <row r="227" spans="1:60" x14ac:dyDescent="0.25">
      <c r="A227">
        <f t="shared" si="17"/>
        <v>305403</v>
      </c>
      <c r="B227">
        <f t="shared" si="18"/>
        <v>7021856</v>
      </c>
      <c r="C227" s="17" t="str">
        <f t="shared" si="21"/>
        <v>CC</v>
      </c>
      <c r="D227" t="str">
        <f t="shared" si="20"/>
        <v>REGION ILE DE FRANCE NORD</v>
      </c>
      <c r="E227" s="12" t="str">
        <f t="shared" si="19"/>
        <v>TERRAIN</v>
      </c>
      <c r="F227" s="4" t="s">
        <v>3084</v>
      </c>
      <c r="G227" s="4" t="s">
        <v>3085</v>
      </c>
      <c r="H227" s="5">
        <v>1</v>
      </c>
      <c r="I227" s="5"/>
      <c r="J227" s="5">
        <v>1</v>
      </c>
      <c r="K227" s="5" t="s">
        <v>1325</v>
      </c>
      <c r="L227" s="5" t="s">
        <v>980</v>
      </c>
      <c r="M227" s="5" t="s">
        <v>33</v>
      </c>
      <c r="N227" s="5"/>
      <c r="O227" s="5"/>
      <c r="P227" s="5"/>
      <c r="Q227" s="5"/>
      <c r="R227" s="5"/>
      <c r="S227" s="5"/>
      <c r="T227" s="5" t="s">
        <v>260</v>
      </c>
      <c r="U227" s="6">
        <v>45536</v>
      </c>
      <c r="V227" s="5" t="s">
        <v>1347</v>
      </c>
      <c r="W227" s="4" t="s">
        <v>1329</v>
      </c>
      <c r="X227" s="5" t="s">
        <v>18</v>
      </c>
      <c r="Y227" s="5" t="s">
        <v>1348</v>
      </c>
      <c r="Z227" s="5"/>
      <c r="AA227" s="4" t="s">
        <v>3086</v>
      </c>
      <c r="AB227" s="5"/>
      <c r="AC227" s="5"/>
      <c r="AD227" s="5" t="s">
        <v>1331</v>
      </c>
      <c r="AE227" s="5"/>
      <c r="AF227" s="5">
        <v>35612</v>
      </c>
      <c r="AG227" s="5">
        <v>27</v>
      </c>
      <c r="AH227" s="5">
        <v>100</v>
      </c>
      <c r="AI227" s="5" t="s">
        <v>1332</v>
      </c>
      <c r="AJ227" s="5">
        <v>44835</v>
      </c>
      <c r="AK227" s="5">
        <v>2</v>
      </c>
      <c r="AL227" s="5">
        <v>44835</v>
      </c>
      <c r="AM227" s="5" t="s">
        <v>1333</v>
      </c>
      <c r="AN227" s="5">
        <v>76450</v>
      </c>
      <c r="AO227" s="5" t="s">
        <v>3087</v>
      </c>
      <c r="AP227" s="5" t="s">
        <v>12477</v>
      </c>
      <c r="AQ227" s="4" t="s">
        <v>1351</v>
      </c>
      <c r="AR227" s="5" t="s">
        <v>12478</v>
      </c>
      <c r="AS227" s="4" t="s">
        <v>1651</v>
      </c>
      <c r="AT227" s="5" t="s">
        <v>1652</v>
      </c>
      <c r="AU227" s="5" t="s">
        <v>41</v>
      </c>
      <c r="AV227" s="4" t="s">
        <v>1653</v>
      </c>
      <c r="AW227" s="5" t="s">
        <v>35</v>
      </c>
      <c r="AX227" s="4" t="s">
        <v>3088</v>
      </c>
      <c r="AY227" s="5" t="s">
        <v>3089</v>
      </c>
      <c r="AZ227" s="5" t="s">
        <v>11</v>
      </c>
      <c r="BA227" s="4" t="s">
        <v>3090</v>
      </c>
      <c r="BB227" s="5" t="s">
        <v>3091</v>
      </c>
      <c r="BC227" s="4" t="s">
        <v>3085</v>
      </c>
      <c r="BD227" s="5" t="s">
        <v>3092</v>
      </c>
      <c r="BE227" s="5" t="s">
        <v>260</v>
      </c>
      <c r="BF227" s="5" t="s">
        <v>1333</v>
      </c>
      <c r="BG227" s="4" t="s">
        <v>3093</v>
      </c>
      <c r="BH227" s="5" t="s">
        <v>1343</v>
      </c>
    </row>
    <row r="228" spans="1:60" x14ac:dyDescent="0.25">
      <c r="A228">
        <f t="shared" si="17"/>
        <v>172493</v>
      </c>
      <c r="B228">
        <f t="shared" si="18"/>
        <v>3000506</v>
      </c>
      <c r="C228" s="17" t="str">
        <f t="shared" si="21"/>
        <v>CC</v>
      </c>
      <c r="D228" t="str">
        <f t="shared" si="20"/>
        <v>REGION ILE DE FRANCE NORD</v>
      </c>
      <c r="E228" s="12" t="str">
        <f t="shared" si="19"/>
        <v>TERRAIN</v>
      </c>
      <c r="F228" s="4" t="s">
        <v>32</v>
      </c>
      <c r="G228" s="4" t="s">
        <v>3094</v>
      </c>
      <c r="H228" s="5">
        <v>1</v>
      </c>
      <c r="I228" s="5"/>
      <c r="J228" s="5">
        <v>1</v>
      </c>
      <c r="K228" s="5" t="s">
        <v>1325</v>
      </c>
      <c r="L228" s="5" t="s">
        <v>34</v>
      </c>
      <c r="M228" s="5" t="s">
        <v>33</v>
      </c>
      <c r="N228" s="5"/>
      <c r="O228" s="5"/>
      <c r="P228" s="5"/>
      <c r="Q228" s="5"/>
      <c r="R228" s="5"/>
      <c r="S228" s="5"/>
      <c r="T228" s="5" t="s">
        <v>3</v>
      </c>
      <c r="U228" s="6">
        <v>34425</v>
      </c>
      <c r="V228" s="5" t="s">
        <v>1487</v>
      </c>
      <c r="W228" s="4" t="s">
        <v>1329</v>
      </c>
      <c r="X228" s="5" t="s">
        <v>5</v>
      </c>
      <c r="Y228" s="5" t="s">
        <v>1348</v>
      </c>
      <c r="Z228" s="5"/>
      <c r="AA228" s="4" t="s">
        <v>3095</v>
      </c>
      <c r="AB228" s="5"/>
      <c r="AC228" s="5"/>
      <c r="AD228" s="5">
        <v>5</v>
      </c>
      <c r="AE228" s="5"/>
      <c r="AF228" s="5">
        <v>26245</v>
      </c>
      <c r="AG228" s="5">
        <v>53</v>
      </c>
      <c r="AH228" s="5">
        <v>100</v>
      </c>
      <c r="AI228" s="5" t="s">
        <v>1332</v>
      </c>
      <c r="AJ228" s="5">
        <v>34425</v>
      </c>
      <c r="AK228" s="5">
        <v>30</v>
      </c>
      <c r="AL228" s="5">
        <v>34425</v>
      </c>
      <c r="AM228" s="5" t="s">
        <v>1333</v>
      </c>
      <c r="AN228" s="5">
        <v>76190</v>
      </c>
      <c r="AO228" s="5" t="s">
        <v>3096</v>
      </c>
      <c r="AP228" s="5" t="s">
        <v>12477</v>
      </c>
      <c r="AQ228" s="4" t="s">
        <v>1351</v>
      </c>
      <c r="AR228" s="5" t="s">
        <v>12478</v>
      </c>
      <c r="AS228" s="4" t="s">
        <v>1651</v>
      </c>
      <c r="AT228" s="5" t="s">
        <v>1652</v>
      </c>
      <c r="AU228" s="5" t="s">
        <v>41</v>
      </c>
      <c r="AV228" s="4" t="s">
        <v>1653</v>
      </c>
      <c r="AW228" s="5" t="s">
        <v>35</v>
      </c>
      <c r="AX228" s="4" t="s">
        <v>3088</v>
      </c>
      <c r="AY228" s="5" t="s">
        <v>3089</v>
      </c>
      <c r="AZ228" s="5" t="s">
        <v>11</v>
      </c>
      <c r="BA228" s="4" t="s">
        <v>3090</v>
      </c>
      <c r="BB228" s="5" t="s">
        <v>3091</v>
      </c>
      <c r="BC228" s="4" t="s">
        <v>3094</v>
      </c>
      <c r="BD228" s="5" t="s">
        <v>3097</v>
      </c>
      <c r="BE228" s="5" t="s">
        <v>3</v>
      </c>
      <c r="BF228" s="5" t="s">
        <v>1333</v>
      </c>
      <c r="BG228" s="4" t="s">
        <v>3098</v>
      </c>
      <c r="BH228" s="5" t="s">
        <v>1343</v>
      </c>
    </row>
    <row r="229" spans="1:60" x14ac:dyDescent="0.25">
      <c r="A229">
        <f t="shared" si="17"/>
        <v>306079</v>
      </c>
      <c r="B229">
        <f t="shared" si="18"/>
        <v>7023810</v>
      </c>
      <c r="C229" s="17" t="str">
        <f t="shared" si="21"/>
        <v>IMP</v>
      </c>
      <c r="D229" t="str">
        <f t="shared" si="20"/>
        <v>REGION GRAND OUEST</v>
      </c>
      <c r="E229" s="12" t="str">
        <f t="shared" si="19"/>
        <v>TERRAIN</v>
      </c>
      <c r="F229" s="4" t="s">
        <v>1185</v>
      </c>
      <c r="G229" s="4" t="s">
        <v>3099</v>
      </c>
      <c r="H229" s="5">
        <v>1</v>
      </c>
      <c r="I229" s="5"/>
      <c r="J229" s="5">
        <v>1</v>
      </c>
      <c r="K229" s="5" t="s">
        <v>1325</v>
      </c>
      <c r="L229" s="5" t="s">
        <v>212</v>
      </c>
      <c r="M229" s="5" t="s">
        <v>1186</v>
      </c>
      <c r="N229" s="5"/>
      <c r="O229" s="5"/>
      <c r="P229" s="5"/>
      <c r="Q229" s="5"/>
      <c r="R229" s="5"/>
      <c r="S229" s="5"/>
      <c r="T229" s="5" t="s">
        <v>11</v>
      </c>
      <c r="U229" s="6">
        <v>45597</v>
      </c>
      <c r="V229" s="5" t="s">
        <v>1605</v>
      </c>
      <c r="W229" s="4" t="s">
        <v>1606</v>
      </c>
      <c r="X229" s="5" t="s">
        <v>5</v>
      </c>
      <c r="Y229" s="5"/>
      <c r="Z229" s="5"/>
      <c r="AA229" s="4"/>
      <c r="AB229" s="5"/>
      <c r="AC229" s="5"/>
      <c r="AD229" s="5">
        <v>5</v>
      </c>
      <c r="AE229" s="5"/>
      <c r="AF229" s="5">
        <v>25858</v>
      </c>
      <c r="AG229" s="5">
        <v>54</v>
      </c>
      <c r="AH229" s="5">
        <v>100</v>
      </c>
      <c r="AI229" s="5" t="s">
        <v>1332</v>
      </c>
      <c r="AJ229" s="5">
        <v>45444</v>
      </c>
      <c r="AK229" s="5">
        <v>0</v>
      </c>
      <c r="AL229" s="5">
        <v>45444</v>
      </c>
      <c r="AM229" s="5"/>
      <c r="AN229" s="5">
        <v>18500</v>
      </c>
      <c r="AO229" s="5" t="s">
        <v>3100</v>
      </c>
      <c r="AP229" s="5" t="s">
        <v>1413</v>
      </c>
      <c r="AQ229" s="4" t="s">
        <v>1414</v>
      </c>
      <c r="AR229" s="5" t="s">
        <v>19</v>
      </c>
      <c r="AS229" s="4" t="s">
        <v>2662</v>
      </c>
      <c r="AT229" s="5" t="s">
        <v>2663</v>
      </c>
      <c r="AU229" s="5" t="s">
        <v>41</v>
      </c>
      <c r="AV229" s="4" t="s">
        <v>2664</v>
      </c>
      <c r="AW229" s="5" t="s">
        <v>119</v>
      </c>
      <c r="AX229" s="4" t="s">
        <v>3099</v>
      </c>
      <c r="AY229" s="5" t="s">
        <v>3101</v>
      </c>
      <c r="AZ229" s="5" t="s">
        <v>11</v>
      </c>
      <c r="BA229" s="4" t="s">
        <v>3102</v>
      </c>
      <c r="BB229" s="5" t="s">
        <v>3103</v>
      </c>
      <c r="BC229" s="4"/>
      <c r="BD229" s="5"/>
      <c r="BE229" s="5"/>
      <c r="BF229" s="5" t="s">
        <v>1608</v>
      </c>
      <c r="BG229" s="4"/>
      <c r="BH229" s="5"/>
    </row>
    <row r="230" spans="1:60" x14ac:dyDescent="0.25">
      <c r="A230">
        <f t="shared" si="17"/>
        <v>302784</v>
      </c>
      <c r="B230">
        <f t="shared" si="18"/>
        <v>3101544</v>
      </c>
      <c r="C230" s="17" t="str">
        <f t="shared" si="21"/>
        <v>IMP</v>
      </c>
      <c r="D230" t="str">
        <f t="shared" si="20"/>
        <v>REGION GRAND OUEST</v>
      </c>
      <c r="E230" s="12" t="str">
        <f t="shared" si="19"/>
        <v>TERRAIN</v>
      </c>
      <c r="F230" s="4" t="s">
        <v>859</v>
      </c>
      <c r="G230" s="4" t="s">
        <v>1588</v>
      </c>
      <c r="H230" s="5">
        <v>1</v>
      </c>
      <c r="I230" s="5"/>
      <c r="J230" s="5">
        <v>1</v>
      </c>
      <c r="K230" s="5" t="s">
        <v>1325</v>
      </c>
      <c r="L230" s="5" t="s">
        <v>107</v>
      </c>
      <c r="M230" s="5" t="s">
        <v>860</v>
      </c>
      <c r="N230" s="5" t="s">
        <v>1357</v>
      </c>
      <c r="O230" s="5">
        <v>42278</v>
      </c>
      <c r="P230" s="5"/>
      <c r="Q230" s="5" t="s">
        <v>1346</v>
      </c>
      <c r="R230" s="5">
        <v>4</v>
      </c>
      <c r="S230" s="5" t="s">
        <v>5</v>
      </c>
      <c r="T230" s="5" t="s">
        <v>11</v>
      </c>
      <c r="U230" s="6">
        <v>42309</v>
      </c>
      <c r="V230" s="5" t="s">
        <v>1605</v>
      </c>
      <c r="W230" s="4" t="s">
        <v>1606</v>
      </c>
      <c r="X230" s="5" t="s">
        <v>5</v>
      </c>
      <c r="Y230" s="5"/>
      <c r="Z230" s="5"/>
      <c r="AA230" s="4"/>
      <c r="AB230" s="5">
        <v>5</v>
      </c>
      <c r="AC230" s="5"/>
      <c r="AD230" s="5">
        <v>5</v>
      </c>
      <c r="AE230" s="5"/>
      <c r="AF230" s="5">
        <v>31792</v>
      </c>
      <c r="AG230" s="5">
        <v>37</v>
      </c>
      <c r="AH230" s="5">
        <v>100</v>
      </c>
      <c r="AI230" s="5" t="s">
        <v>1332</v>
      </c>
      <c r="AJ230" s="5">
        <v>42309</v>
      </c>
      <c r="AK230" s="5">
        <v>9</v>
      </c>
      <c r="AL230" s="5">
        <v>42309</v>
      </c>
      <c r="AM230" s="5"/>
      <c r="AN230" s="5">
        <v>17290</v>
      </c>
      <c r="AO230" s="5" t="s">
        <v>3104</v>
      </c>
      <c r="AP230" s="5" t="s">
        <v>1413</v>
      </c>
      <c r="AQ230" s="4" t="s">
        <v>1414</v>
      </c>
      <c r="AR230" s="5" t="s">
        <v>19</v>
      </c>
      <c r="AS230" s="4" t="s">
        <v>1585</v>
      </c>
      <c r="AT230" s="5" t="s">
        <v>1586</v>
      </c>
      <c r="AU230" s="5" t="s">
        <v>41</v>
      </c>
      <c r="AV230" s="4" t="s">
        <v>1587</v>
      </c>
      <c r="AW230" s="5" t="s">
        <v>340</v>
      </c>
      <c r="AX230" s="4" t="s">
        <v>1588</v>
      </c>
      <c r="AY230" s="5" t="s">
        <v>1589</v>
      </c>
      <c r="AZ230" s="5" t="s">
        <v>11</v>
      </c>
      <c r="BA230" s="4" t="s">
        <v>1590</v>
      </c>
      <c r="BB230" s="5" t="s">
        <v>1591</v>
      </c>
      <c r="BC230" s="4"/>
      <c r="BD230" s="5"/>
      <c r="BE230" s="5"/>
      <c r="BF230" s="5" t="s">
        <v>1608</v>
      </c>
      <c r="BG230" s="4"/>
      <c r="BH230" s="5"/>
    </row>
    <row r="231" spans="1:60" x14ac:dyDescent="0.25">
      <c r="A231">
        <f t="shared" si="17"/>
        <v>193000</v>
      </c>
      <c r="B231">
        <f t="shared" si="18"/>
        <v>3002239</v>
      </c>
      <c r="C231" s="17" t="str">
        <f t="shared" si="21"/>
        <v>IMP</v>
      </c>
      <c r="D231" t="str">
        <f t="shared" si="20"/>
        <v>REGION ILE DE FRANCE NORD</v>
      </c>
      <c r="E231" s="12" t="str">
        <f t="shared" si="19"/>
        <v>TERRAIN</v>
      </c>
      <c r="F231" s="4" t="s">
        <v>3105</v>
      </c>
      <c r="G231" s="4" t="s">
        <v>2732</v>
      </c>
      <c r="H231" s="5">
        <v>1</v>
      </c>
      <c r="I231" s="5"/>
      <c r="J231" s="5">
        <v>1</v>
      </c>
      <c r="K231" s="5" t="s">
        <v>1325</v>
      </c>
      <c r="L231" s="5" t="s">
        <v>356</v>
      </c>
      <c r="M231" s="5" t="s">
        <v>860</v>
      </c>
      <c r="N231" s="5"/>
      <c r="O231" s="5"/>
      <c r="P231" s="5"/>
      <c r="Q231" s="5"/>
      <c r="R231" s="5"/>
      <c r="S231" s="5"/>
      <c r="T231" s="5" t="s">
        <v>11</v>
      </c>
      <c r="U231" s="6">
        <v>39783</v>
      </c>
      <c r="V231" s="5" t="s">
        <v>1605</v>
      </c>
      <c r="W231" s="4" t="s">
        <v>1606</v>
      </c>
      <c r="X231" s="5" t="s">
        <v>5</v>
      </c>
      <c r="Y231" s="5"/>
      <c r="Z231" s="5"/>
      <c r="AA231" s="4"/>
      <c r="AB231" s="5"/>
      <c r="AC231" s="5"/>
      <c r="AD231" s="5">
        <v>6</v>
      </c>
      <c r="AE231" s="5"/>
      <c r="AF231" s="5">
        <v>29983</v>
      </c>
      <c r="AG231" s="5">
        <v>42</v>
      </c>
      <c r="AH231" s="5">
        <v>100</v>
      </c>
      <c r="AI231" s="5" t="s">
        <v>1332</v>
      </c>
      <c r="AJ231" s="5">
        <v>39783</v>
      </c>
      <c r="AK231" s="5">
        <v>16</v>
      </c>
      <c r="AL231" s="5">
        <v>39783</v>
      </c>
      <c r="AM231" s="5"/>
      <c r="AN231" s="5">
        <v>59230</v>
      </c>
      <c r="AO231" s="5" t="s">
        <v>3106</v>
      </c>
      <c r="AP231" s="5" t="s">
        <v>12477</v>
      </c>
      <c r="AQ231" s="4" t="s">
        <v>1351</v>
      </c>
      <c r="AR231" s="5" t="s">
        <v>12478</v>
      </c>
      <c r="AS231" s="4" t="s">
        <v>2022</v>
      </c>
      <c r="AT231" s="5" t="s">
        <v>2023</v>
      </c>
      <c r="AU231" s="5" t="s">
        <v>41</v>
      </c>
      <c r="AV231" s="4" t="s">
        <v>2024</v>
      </c>
      <c r="AW231" s="5" t="s">
        <v>26</v>
      </c>
      <c r="AX231" s="4" t="s">
        <v>2732</v>
      </c>
      <c r="AY231" s="5" t="s">
        <v>2733</v>
      </c>
      <c r="AZ231" s="5" t="s">
        <v>11</v>
      </c>
      <c r="BA231" s="4" t="s">
        <v>2734</v>
      </c>
      <c r="BB231" s="5" t="s">
        <v>2735</v>
      </c>
      <c r="BC231" s="4"/>
      <c r="BD231" s="5"/>
      <c r="BE231" s="5"/>
      <c r="BF231" s="5" t="s">
        <v>1608</v>
      </c>
      <c r="BG231" s="4"/>
      <c r="BH231" s="5"/>
    </row>
    <row r="232" spans="1:60" x14ac:dyDescent="0.25">
      <c r="A232">
        <f t="shared" si="17"/>
        <v>305213</v>
      </c>
      <c r="B232">
        <f t="shared" si="18"/>
        <v>7020532</v>
      </c>
      <c r="C232" s="17" t="str">
        <f t="shared" si="21"/>
        <v>CC</v>
      </c>
      <c r="D232" t="str">
        <f t="shared" si="20"/>
        <v>REGION CENTRE EST</v>
      </c>
      <c r="E232" s="12" t="str">
        <f t="shared" si="19"/>
        <v>TERRAIN</v>
      </c>
      <c r="F232" s="4" t="s">
        <v>3107</v>
      </c>
      <c r="G232" s="4" t="s">
        <v>3108</v>
      </c>
      <c r="H232" s="5">
        <v>1</v>
      </c>
      <c r="I232" s="5"/>
      <c r="J232" s="5">
        <v>1</v>
      </c>
      <c r="K232" s="5" t="s">
        <v>1325</v>
      </c>
      <c r="L232" s="5" t="s">
        <v>3109</v>
      </c>
      <c r="M232" s="5" t="s">
        <v>3110</v>
      </c>
      <c r="N232" s="5"/>
      <c r="O232" s="5"/>
      <c r="P232" s="5"/>
      <c r="Q232" s="5"/>
      <c r="R232" s="5"/>
      <c r="S232" s="5"/>
      <c r="T232" s="5" t="s">
        <v>25</v>
      </c>
      <c r="U232" s="6">
        <v>44713</v>
      </c>
      <c r="V232" s="5" t="s">
        <v>1363</v>
      </c>
      <c r="W232" s="4" t="s">
        <v>1329</v>
      </c>
      <c r="X232" s="5" t="s">
        <v>18</v>
      </c>
      <c r="Y232" s="5"/>
      <c r="Z232" s="5"/>
      <c r="AA232" s="4" t="s">
        <v>3111</v>
      </c>
      <c r="AB232" s="5"/>
      <c r="AC232" s="5"/>
      <c r="AD232" s="5" t="s">
        <v>1331</v>
      </c>
      <c r="AE232" s="5"/>
      <c r="AF232" s="5">
        <v>33491</v>
      </c>
      <c r="AG232" s="5">
        <v>33</v>
      </c>
      <c r="AH232" s="5">
        <v>100</v>
      </c>
      <c r="AI232" s="5" t="s">
        <v>1332</v>
      </c>
      <c r="AJ232" s="5">
        <v>44531</v>
      </c>
      <c r="AK232" s="5">
        <v>3</v>
      </c>
      <c r="AL232" s="5">
        <v>44531</v>
      </c>
      <c r="AM232" s="5" t="s">
        <v>1333</v>
      </c>
      <c r="AN232" s="5">
        <v>69370</v>
      </c>
      <c r="AO232" s="5" t="s">
        <v>3112</v>
      </c>
      <c r="AP232" s="5" t="s">
        <v>1536</v>
      </c>
      <c r="AQ232" s="4" t="s">
        <v>12479</v>
      </c>
      <c r="AR232" s="5" t="s">
        <v>12480</v>
      </c>
      <c r="AS232" s="4" t="s">
        <v>2273</v>
      </c>
      <c r="AT232" s="5" t="s">
        <v>2274</v>
      </c>
      <c r="AU232" s="5" t="s">
        <v>41</v>
      </c>
      <c r="AV232" s="4" t="s">
        <v>2275</v>
      </c>
      <c r="AW232" s="5" t="s">
        <v>256</v>
      </c>
      <c r="AX232" s="4" t="s">
        <v>2582</v>
      </c>
      <c r="AY232" s="5" t="s">
        <v>2584</v>
      </c>
      <c r="AZ232" s="5" t="s">
        <v>11</v>
      </c>
      <c r="BA232" s="4" t="s">
        <v>2585</v>
      </c>
      <c r="BB232" s="5" t="s">
        <v>2586</v>
      </c>
      <c r="BC232" s="4" t="s">
        <v>3108</v>
      </c>
      <c r="BD232" s="5" t="s">
        <v>3113</v>
      </c>
      <c r="BE232" s="5" t="s">
        <v>25</v>
      </c>
      <c r="BF232" s="5" t="s">
        <v>1333</v>
      </c>
      <c r="BG232" s="4" t="s">
        <v>3114</v>
      </c>
      <c r="BH232" s="5" t="s">
        <v>1343</v>
      </c>
    </row>
    <row r="233" spans="1:60" x14ac:dyDescent="0.25">
      <c r="A233">
        <f t="shared" si="17"/>
        <v>192673</v>
      </c>
      <c r="B233">
        <f t="shared" si="18"/>
        <v>3001885</v>
      </c>
      <c r="C233" s="17" t="str">
        <f t="shared" si="21"/>
        <v>CC</v>
      </c>
      <c r="D233" t="str">
        <f t="shared" si="20"/>
        <v>REGION CENTRE EST</v>
      </c>
      <c r="E233" s="12" t="str">
        <f t="shared" si="19"/>
        <v>TERRAIN</v>
      </c>
      <c r="F233" s="4" t="s">
        <v>3115</v>
      </c>
      <c r="G233" s="4" t="s">
        <v>3116</v>
      </c>
      <c r="H233" s="5">
        <v>1</v>
      </c>
      <c r="I233" s="5"/>
      <c r="J233" s="5">
        <v>1</v>
      </c>
      <c r="K233" s="5" t="s">
        <v>1325</v>
      </c>
      <c r="L233" s="5" t="s">
        <v>92</v>
      </c>
      <c r="M233" s="5" t="s">
        <v>3117</v>
      </c>
      <c r="N233" s="5"/>
      <c r="O233" s="5"/>
      <c r="P233" s="5"/>
      <c r="Q233" s="5"/>
      <c r="R233" s="5"/>
      <c r="S233" s="5"/>
      <c r="T233" s="5" t="s">
        <v>25</v>
      </c>
      <c r="U233" s="6">
        <v>39479</v>
      </c>
      <c r="V233" s="5" t="s">
        <v>1363</v>
      </c>
      <c r="W233" s="4" t="s">
        <v>1329</v>
      </c>
      <c r="X233" s="5" t="s">
        <v>18</v>
      </c>
      <c r="Y233" s="5"/>
      <c r="Z233" s="5"/>
      <c r="AA233" s="4" t="s">
        <v>3118</v>
      </c>
      <c r="AB233" s="5"/>
      <c r="AC233" s="5"/>
      <c r="AD233" s="5" t="s">
        <v>1331</v>
      </c>
      <c r="AE233" s="5"/>
      <c r="AF233" s="5">
        <v>24496</v>
      </c>
      <c r="AG233" s="5">
        <v>57</v>
      </c>
      <c r="AH233" s="5">
        <v>100</v>
      </c>
      <c r="AI233" s="5" t="s">
        <v>1332</v>
      </c>
      <c r="AJ233" s="5">
        <v>39479</v>
      </c>
      <c r="AK233" s="5">
        <v>16</v>
      </c>
      <c r="AL233" s="5">
        <v>39479</v>
      </c>
      <c r="AM233" s="5" t="s">
        <v>1333</v>
      </c>
      <c r="AN233" s="5">
        <v>67970</v>
      </c>
      <c r="AO233" s="5" t="s">
        <v>3119</v>
      </c>
      <c r="AP233" s="5" t="s">
        <v>1536</v>
      </c>
      <c r="AQ233" s="4" t="s">
        <v>12479</v>
      </c>
      <c r="AR233" s="5" t="s">
        <v>12480</v>
      </c>
      <c r="AS233" s="4" t="s">
        <v>2290</v>
      </c>
      <c r="AT233" s="5" t="s">
        <v>2291</v>
      </c>
      <c r="AU233" s="5" t="s">
        <v>41</v>
      </c>
      <c r="AV233" s="4" t="s">
        <v>2292</v>
      </c>
      <c r="AW233" s="5" t="s">
        <v>108</v>
      </c>
      <c r="AX233" s="4" t="s">
        <v>2293</v>
      </c>
      <c r="AY233" s="5" t="s">
        <v>2294</v>
      </c>
      <c r="AZ233" s="5" t="s">
        <v>11</v>
      </c>
      <c r="BA233" s="4" t="s">
        <v>2295</v>
      </c>
      <c r="BB233" s="5" t="s">
        <v>2296</v>
      </c>
      <c r="BC233" s="4" t="s">
        <v>3116</v>
      </c>
      <c r="BD233" s="5" t="s">
        <v>3120</v>
      </c>
      <c r="BE233" s="5" t="s">
        <v>25</v>
      </c>
      <c r="BF233" s="5" t="s">
        <v>1333</v>
      </c>
      <c r="BG233" s="4" t="s">
        <v>3121</v>
      </c>
      <c r="BH233" s="5" t="s">
        <v>1343</v>
      </c>
    </row>
    <row r="234" spans="1:60" x14ac:dyDescent="0.25">
      <c r="A234">
        <f t="shared" si="17"/>
        <v>305742</v>
      </c>
      <c r="B234">
        <f t="shared" si="18"/>
        <v>7023098</v>
      </c>
      <c r="C234" s="17" t="str">
        <f t="shared" si="21"/>
        <v>CC</v>
      </c>
      <c r="D234" t="str">
        <f t="shared" si="20"/>
        <v>REGION CENTRE EST</v>
      </c>
      <c r="E234" s="12" t="str">
        <f t="shared" si="19"/>
        <v>TERRAIN</v>
      </c>
      <c r="F234" s="4" t="s">
        <v>1219</v>
      </c>
      <c r="G234" s="4" t="s">
        <v>3122</v>
      </c>
      <c r="H234" s="5">
        <v>1</v>
      </c>
      <c r="I234" s="5"/>
      <c r="J234" s="5">
        <v>1</v>
      </c>
      <c r="K234" s="5" t="s">
        <v>1325</v>
      </c>
      <c r="L234" s="5" t="s">
        <v>790</v>
      </c>
      <c r="M234" s="5" t="s">
        <v>1220</v>
      </c>
      <c r="N234" s="5" t="s">
        <v>245</v>
      </c>
      <c r="O234" s="5">
        <v>45323</v>
      </c>
      <c r="P234" s="5"/>
      <c r="Q234" s="5" t="s">
        <v>1346</v>
      </c>
      <c r="R234" s="5">
        <v>5</v>
      </c>
      <c r="S234" s="5" t="s">
        <v>18</v>
      </c>
      <c r="T234" s="5" t="s">
        <v>25</v>
      </c>
      <c r="U234" s="6">
        <v>45352</v>
      </c>
      <c r="V234" s="5" t="s">
        <v>1363</v>
      </c>
      <c r="W234" s="4" t="s">
        <v>1329</v>
      </c>
      <c r="X234" s="5" t="s">
        <v>18</v>
      </c>
      <c r="Y234" s="5"/>
      <c r="Z234" s="5"/>
      <c r="AA234" s="4" t="s">
        <v>3123</v>
      </c>
      <c r="AB234" s="5" t="s">
        <v>1331</v>
      </c>
      <c r="AC234" s="5"/>
      <c r="AD234" s="5" t="s">
        <v>1331</v>
      </c>
      <c r="AE234" s="5"/>
      <c r="AF234" s="5">
        <v>30987</v>
      </c>
      <c r="AG234" s="5">
        <v>40</v>
      </c>
      <c r="AH234" s="5">
        <v>100</v>
      </c>
      <c r="AI234" s="5" t="s">
        <v>1332</v>
      </c>
      <c r="AJ234" s="5">
        <v>45231</v>
      </c>
      <c r="AK234" s="5">
        <v>1</v>
      </c>
      <c r="AL234" s="5">
        <v>45231</v>
      </c>
      <c r="AM234" s="5" t="s">
        <v>1333</v>
      </c>
      <c r="AN234" s="5">
        <v>57160</v>
      </c>
      <c r="AO234" s="5" t="s">
        <v>3124</v>
      </c>
      <c r="AP234" s="5" t="s">
        <v>1536</v>
      </c>
      <c r="AQ234" s="4" t="s">
        <v>12479</v>
      </c>
      <c r="AR234" s="5" t="s">
        <v>12480</v>
      </c>
      <c r="AS234" s="4" t="s">
        <v>1696</v>
      </c>
      <c r="AT234" s="5" t="s">
        <v>1697</v>
      </c>
      <c r="AU234" s="5" t="s">
        <v>41</v>
      </c>
      <c r="AV234" s="4" t="s">
        <v>1698</v>
      </c>
      <c r="AW234" s="5" t="s">
        <v>66</v>
      </c>
      <c r="AX234" s="4" t="s">
        <v>2614</v>
      </c>
      <c r="AY234" s="5" t="s">
        <v>2615</v>
      </c>
      <c r="AZ234" s="5" t="s">
        <v>11</v>
      </c>
      <c r="BA234" s="4" t="s">
        <v>2616</v>
      </c>
      <c r="BB234" s="5" t="s">
        <v>2617</v>
      </c>
      <c r="BC234" s="4" t="s">
        <v>3122</v>
      </c>
      <c r="BD234" s="5" t="s">
        <v>3125</v>
      </c>
      <c r="BE234" s="5" t="s">
        <v>25</v>
      </c>
      <c r="BF234" s="5" t="s">
        <v>1333</v>
      </c>
      <c r="BG234" s="4" t="s">
        <v>3126</v>
      </c>
      <c r="BH234" s="5" t="s">
        <v>1343</v>
      </c>
    </row>
    <row r="235" spans="1:60" x14ac:dyDescent="0.25">
      <c r="A235">
        <f t="shared" si="17"/>
        <v>193446</v>
      </c>
      <c r="B235">
        <f t="shared" si="18"/>
        <v>3002708</v>
      </c>
      <c r="C235" s="17" t="str">
        <f t="shared" si="21"/>
        <v>CC</v>
      </c>
      <c r="D235" t="str">
        <f t="shared" si="20"/>
        <v>REGION GRAND OUEST</v>
      </c>
      <c r="E235" s="12" t="str">
        <f t="shared" si="19"/>
        <v>TERRAIN</v>
      </c>
      <c r="F235" s="4" t="s">
        <v>169</v>
      </c>
      <c r="G235" s="4" t="s">
        <v>3127</v>
      </c>
      <c r="H235" s="5">
        <v>1</v>
      </c>
      <c r="I235" s="5"/>
      <c r="J235" s="5">
        <v>1</v>
      </c>
      <c r="K235" s="5" t="s">
        <v>1325</v>
      </c>
      <c r="L235" s="5" t="s">
        <v>171</v>
      </c>
      <c r="M235" s="5" t="s">
        <v>170</v>
      </c>
      <c r="N235" s="5"/>
      <c r="O235" s="5"/>
      <c r="P235" s="5"/>
      <c r="Q235" s="5"/>
      <c r="R235" s="5"/>
      <c r="S235" s="5"/>
      <c r="T235" s="5" t="s">
        <v>25</v>
      </c>
      <c r="U235" s="6">
        <v>40179</v>
      </c>
      <c r="V235" s="5" t="s">
        <v>1363</v>
      </c>
      <c r="W235" s="4" t="s">
        <v>1329</v>
      </c>
      <c r="X235" s="5" t="s">
        <v>18</v>
      </c>
      <c r="Y235" s="5"/>
      <c r="Z235" s="5"/>
      <c r="AA235" s="4" t="s">
        <v>1605</v>
      </c>
      <c r="AB235" s="5"/>
      <c r="AC235" s="5"/>
      <c r="AD235" s="5" t="s">
        <v>1331</v>
      </c>
      <c r="AE235" s="5"/>
      <c r="AF235" s="5">
        <v>23884</v>
      </c>
      <c r="AG235" s="5">
        <v>59</v>
      </c>
      <c r="AH235" s="5">
        <v>100</v>
      </c>
      <c r="AI235" s="5" t="s">
        <v>1332</v>
      </c>
      <c r="AJ235" s="5">
        <v>40179</v>
      </c>
      <c r="AK235" s="5">
        <v>14</v>
      </c>
      <c r="AL235" s="5">
        <v>40179</v>
      </c>
      <c r="AM235" s="5" t="s">
        <v>1333</v>
      </c>
      <c r="AN235" s="5">
        <v>35400</v>
      </c>
      <c r="AO235" s="5" t="s">
        <v>3128</v>
      </c>
      <c r="AP235" s="5" t="s">
        <v>1413</v>
      </c>
      <c r="AQ235" s="4" t="s">
        <v>1414</v>
      </c>
      <c r="AR235" s="5" t="s">
        <v>19</v>
      </c>
      <c r="AS235" s="4" t="s">
        <v>1828</v>
      </c>
      <c r="AT235" s="5" t="s">
        <v>1829</v>
      </c>
      <c r="AU235" s="5" t="s">
        <v>41</v>
      </c>
      <c r="AV235" s="4" t="s">
        <v>1830</v>
      </c>
      <c r="AW235" s="5" t="s">
        <v>148</v>
      </c>
      <c r="AX235" s="4" t="s">
        <v>3129</v>
      </c>
      <c r="AY235" s="5" t="s">
        <v>3130</v>
      </c>
      <c r="AZ235" s="5" t="s">
        <v>11</v>
      </c>
      <c r="BA235" s="4" t="s">
        <v>3131</v>
      </c>
      <c r="BB235" s="5" t="s">
        <v>3132</v>
      </c>
      <c r="BC235" s="5" t="s">
        <v>3127</v>
      </c>
      <c r="BD235" s="5" t="s">
        <v>3133</v>
      </c>
      <c r="BE235" s="5" t="s">
        <v>25</v>
      </c>
      <c r="BF235" s="5" t="s">
        <v>1333</v>
      </c>
      <c r="BG235" s="4" t="s">
        <v>3134</v>
      </c>
      <c r="BH235" s="5" t="s">
        <v>1343</v>
      </c>
    </row>
    <row r="236" spans="1:60" x14ac:dyDescent="0.25">
      <c r="A236">
        <f t="shared" si="17"/>
        <v>193772</v>
      </c>
      <c r="B236">
        <f t="shared" si="18"/>
        <v>3003041</v>
      </c>
      <c r="C236" s="17" t="str">
        <f t="shared" si="21"/>
        <v>CC</v>
      </c>
      <c r="D236" t="str">
        <f t="shared" si="20"/>
        <v>REGION GRAND OUEST</v>
      </c>
      <c r="E236" s="12" t="str">
        <f t="shared" si="19"/>
        <v>TERRAIN</v>
      </c>
      <c r="F236" s="4" t="s">
        <v>780</v>
      </c>
      <c r="G236" s="4" t="s">
        <v>3135</v>
      </c>
      <c r="H236" s="5">
        <v>1</v>
      </c>
      <c r="I236" s="5"/>
      <c r="J236" s="5">
        <v>2</v>
      </c>
      <c r="K236" s="5" t="s">
        <v>1345</v>
      </c>
      <c r="L236" s="5" t="s">
        <v>782</v>
      </c>
      <c r="M236" s="5" t="s">
        <v>781</v>
      </c>
      <c r="N236" s="5" t="s">
        <v>16</v>
      </c>
      <c r="O236" s="5">
        <v>40483</v>
      </c>
      <c r="P236" s="5"/>
      <c r="Q236" s="5" t="s">
        <v>1346</v>
      </c>
      <c r="R236" s="5">
        <v>5</v>
      </c>
      <c r="S236" s="5" t="s">
        <v>18</v>
      </c>
      <c r="T236" s="5" t="s">
        <v>60</v>
      </c>
      <c r="U236" s="6">
        <v>40513</v>
      </c>
      <c r="V236" s="4" t="s">
        <v>1773</v>
      </c>
      <c r="W236" s="4" t="s">
        <v>1329</v>
      </c>
      <c r="X236" s="5" t="s">
        <v>18</v>
      </c>
      <c r="Y236" s="5"/>
      <c r="Z236" s="5"/>
      <c r="AA236" s="4" t="s">
        <v>3136</v>
      </c>
      <c r="AB236" s="5" t="s">
        <v>1393</v>
      </c>
      <c r="AC236" s="5"/>
      <c r="AD236" s="5" t="s">
        <v>1393</v>
      </c>
      <c r="AE236" s="5"/>
      <c r="AF236" s="6">
        <v>29710</v>
      </c>
      <c r="AG236" s="5">
        <v>43</v>
      </c>
      <c r="AH236" s="5">
        <v>100</v>
      </c>
      <c r="AI236" s="5" t="s">
        <v>1332</v>
      </c>
      <c r="AJ236" s="6">
        <v>40513</v>
      </c>
      <c r="AK236" s="5">
        <v>14</v>
      </c>
      <c r="AL236" s="6">
        <v>40513</v>
      </c>
      <c r="AM236" s="5" t="s">
        <v>1333</v>
      </c>
      <c r="AN236" s="5">
        <v>29700</v>
      </c>
      <c r="AO236" s="5" t="s">
        <v>3137</v>
      </c>
      <c r="AP236" s="5" t="s">
        <v>1413</v>
      </c>
      <c r="AQ236" s="4" t="s">
        <v>1414</v>
      </c>
      <c r="AR236" s="5" t="s">
        <v>19</v>
      </c>
      <c r="AS236" s="4" t="s">
        <v>12481</v>
      </c>
      <c r="AT236" s="5" t="s">
        <v>12482</v>
      </c>
      <c r="AU236" s="5" t="s">
        <v>41</v>
      </c>
      <c r="AV236" s="4" t="s">
        <v>1683</v>
      </c>
      <c r="AW236" s="5" t="s">
        <v>330</v>
      </c>
      <c r="AX236" s="4" t="s">
        <v>5425</v>
      </c>
      <c r="AY236" s="5" t="s">
        <v>5429</v>
      </c>
      <c r="AZ236" s="5" t="s">
        <v>1357</v>
      </c>
      <c r="BA236" s="4" t="s">
        <v>3138</v>
      </c>
      <c r="BB236" s="5" t="s">
        <v>11114</v>
      </c>
      <c r="BC236" s="4" t="s">
        <v>3135</v>
      </c>
      <c r="BD236" s="5" t="s">
        <v>3139</v>
      </c>
      <c r="BE236" s="5" t="s">
        <v>60</v>
      </c>
      <c r="BF236" s="5" t="s">
        <v>1333</v>
      </c>
      <c r="BG236" s="4" t="s">
        <v>3140</v>
      </c>
      <c r="BH236" s="5" t="s">
        <v>1343</v>
      </c>
    </row>
    <row r="237" spans="1:60" x14ac:dyDescent="0.25">
      <c r="A237">
        <f t="shared" si="17"/>
        <v>305625</v>
      </c>
      <c r="B237">
        <f t="shared" si="18"/>
        <v>7022734</v>
      </c>
      <c r="C237" s="17" t="str">
        <f t="shared" si="21"/>
        <v>CC</v>
      </c>
      <c r="D237" t="str">
        <f t="shared" si="20"/>
        <v>REGION GRAND SUD</v>
      </c>
      <c r="E237" s="12" t="str">
        <f t="shared" si="19"/>
        <v>TERRAIN</v>
      </c>
      <c r="F237" s="4" t="s">
        <v>3141</v>
      </c>
      <c r="G237" s="4" t="s">
        <v>3142</v>
      </c>
      <c r="H237" s="5">
        <v>1</v>
      </c>
      <c r="I237" s="5"/>
      <c r="J237" s="5">
        <v>2</v>
      </c>
      <c r="K237" s="5" t="s">
        <v>1345</v>
      </c>
      <c r="L237" s="5" t="s">
        <v>147</v>
      </c>
      <c r="M237" s="5" t="s">
        <v>3143</v>
      </c>
      <c r="N237" s="5"/>
      <c r="O237" s="5"/>
      <c r="P237" s="5"/>
      <c r="Q237" s="5"/>
      <c r="R237" s="5"/>
      <c r="S237" s="5"/>
      <c r="T237" s="5" t="s">
        <v>25</v>
      </c>
      <c r="U237" s="6">
        <v>45323</v>
      </c>
      <c r="V237" s="4" t="s">
        <v>1363</v>
      </c>
      <c r="W237" s="4" t="s">
        <v>1329</v>
      </c>
      <c r="X237" s="5" t="s">
        <v>18</v>
      </c>
      <c r="Y237" s="5"/>
      <c r="Z237" s="5"/>
      <c r="AA237" s="4" t="s">
        <v>3144</v>
      </c>
      <c r="AB237" s="5"/>
      <c r="AC237" s="5"/>
      <c r="AD237" s="5" t="s">
        <v>1331</v>
      </c>
      <c r="AE237" s="5"/>
      <c r="AF237" s="6">
        <v>25667</v>
      </c>
      <c r="AG237" s="5">
        <v>54</v>
      </c>
      <c r="AH237" s="5">
        <v>100</v>
      </c>
      <c r="AI237" s="5" t="s">
        <v>1332</v>
      </c>
      <c r="AJ237" s="6">
        <v>45139</v>
      </c>
      <c r="AK237" s="5">
        <v>1</v>
      </c>
      <c r="AL237" s="6">
        <v>45139</v>
      </c>
      <c r="AM237" s="5" t="s">
        <v>1333</v>
      </c>
      <c r="AN237" s="5">
        <v>74940</v>
      </c>
      <c r="AO237" s="5" t="s">
        <v>3145</v>
      </c>
      <c r="AP237" s="5" t="s">
        <v>1335</v>
      </c>
      <c r="AQ237" s="4" t="s">
        <v>1336</v>
      </c>
      <c r="AR237" s="5" t="s">
        <v>12476</v>
      </c>
      <c r="AS237" s="4" t="s">
        <v>1440</v>
      </c>
      <c r="AT237" s="5" t="s">
        <v>1441</v>
      </c>
      <c r="AU237" s="5" t="s">
        <v>41</v>
      </c>
      <c r="AV237" s="4" t="s">
        <v>1537</v>
      </c>
      <c r="AW237" s="5" t="s">
        <v>31</v>
      </c>
      <c r="AX237" s="4" t="s">
        <v>1538</v>
      </c>
      <c r="AY237" s="5" t="s">
        <v>1539</v>
      </c>
      <c r="AZ237" s="5" t="s">
        <v>11</v>
      </c>
      <c r="BA237" s="4" t="s">
        <v>1540</v>
      </c>
      <c r="BB237" s="5" t="s">
        <v>1541</v>
      </c>
      <c r="BC237" s="4" t="s">
        <v>3142</v>
      </c>
      <c r="BD237" s="5" t="s">
        <v>3146</v>
      </c>
      <c r="BE237" s="5" t="s">
        <v>25</v>
      </c>
      <c r="BF237" s="5" t="s">
        <v>1333</v>
      </c>
      <c r="BG237" s="4" t="s">
        <v>3147</v>
      </c>
      <c r="BH237" s="5" t="s">
        <v>1343</v>
      </c>
    </row>
    <row r="238" spans="1:60" x14ac:dyDescent="0.25">
      <c r="A238">
        <f t="shared" si="17"/>
        <v>305490</v>
      </c>
      <c r="B238">
        <f t="shared" si="18"/>
        <v>7022192</v>
      </c>
      <c r="C238" s="17" t="str">
        <f t="shared" si="21"/>
        <v>IMP</v>
      </c>
      <c r="D238" t="str">
        <f t="shared" si="20"/>
        <v>REGION ILE DE FRANCE NORD</v>
      </c>
      <c r="E238" s="12" t="str">
        <f t="shared" si="19"/>
        <v>TERRAIN</v>
      </c>
      <c r="F238" s="4" t="s">
        <v>3148</v>
      </c>
      <c r="G238" s="4" t="s">
        <v>3149</v>
      </c>
      <c r="H238" s="5">
        <v>1</v>
      </c>
      <c r="I238" s="5"/>
      <c r="J238" s="5">
        <v>1</v>
      </c>
      <c r="K238" s="5" t="s">
        <v>1325</v>
      </c>
      <c r="L238" s="5" t="s">
        <v>3150</v>
      </c>
      <c r="M238" s="5" t="s">
        <v>3151</v>
      </c>
      <c r="N238" s="5" t="s">
        <v>3</v>
      </c>
      <c r="O238" s="5">
        <v>45231</v>
      </c>
      <c r="P238" s="5"/>
      <c r="Q238" s="5" t="s">
        <v>1346</v>
      </c>
      <c r="R238" s="5">
        <v>4</v>
      </c>
      <c r="S238" s="5" t="s">
        <v>5</v>
      </c>
      <c r="T238" s="5" t="s">
        <v>11</v>
      </c>
      <c r="U238" s="6">
        <v>45261</v>
      </c>
      <c r="V238" s="4" t="s">
        <v>1605</v>
      </c>
      <c r="W238" s="4" t="s">
        <v>1606</v>
      </c>
      <c r="X238" s="5" t="s">
        <v>5</v>
      </c>
      <c r="Y238" s="5"/>
      <c r="Z238" s="5"/>
      <c r="AA238" s="5"/>
      <c r="AB238" s="5">
        <v>5</v>
      </c>
      <c r="AC238" s="5"/>
      <c r="AD238" s="5">
        <v>5</v>
      </c>
      <c r="AE238" s="5"/>
      <c r="AF238" s="6">
        <v>27995</v>
      </c>
      <c r="AG238" s="5">
        <v>48</v>
      </c>
      <c r="AH238" s="5">
        <v>100</v>
      </c>
      <c r="AI238" s="5" t="s">
        <v>1332</v>
      </c>
      <c r="AJ238" s="6">
        <v>44958</v>
      </c>
      <c r="AK238" s="5">
        <v>1</v>
      </c>
      <c r="AL238" s="6">
        <v>44958</v>
      </c>
      <c r="AM238" s="5"/>
      <c r="AN238" s="5">
        <v>59135</v>
      </c>
      <c r="AO238" s="5" t="s">
        <v>3152</v>
      </c>
      <c r="AP238" s="5" t="s">
        <v>12477</v>
      </c>
      <c r="AQ238" s="4" t="s">
        <v>1351</v>
      </c>
      <c r="AR238" s="5" t="s">
        <v>12478</v>
      </c>
      <c r="AS238" s="4" t="s">
        <v>1450</v>
      </c>
      <c r="AT238" s="5" t="s">
        <v>1451</v>
      </c>
      <c r="AU238" s="5" t="s">
        <v>41</v>
      </c>
      <c r="AV238" s="4" t="s">
        <v>1452</v>
      </c>
      <c r="AW238" s="5" t="s">
        <v>230</v>
      </c>
      <c r="AX238" s="4" t="s">
        <v>3149</v>
      </c>
      <c r="AY238" s="5" t="s">
        <v>3153</v>
      </c>
      <c r="AZ238" s="5" t="s">
        <v>11</v>
      </c>
      <c r="BA238" s="4" t="s">
        <v>3154</v>
      </c>
      <c r="BB238" s="5" t="s">
        <v>3155</v>
      </c>
      <c r="BC238" s="5"/>
      <c r="BD238" s="5"/>
      <c r="BE238" s="5"/>
      <c r="BF238" s="5" t="s">
        <v>1608</v>
      </c>
      <c r="BG238" s="5"/>
      <c r="BH238" s="5"/>
    </row>
    <row r="239" spans="1:60" x14ac:dyDescent="0.25">
      <c r="A239">
        <f t="shared" si="17"/>
        <v>305814</v>
      </c>
      <c r="B239">
        <f t="shared" si="18"/>
        <v>7023276</v>
      </c>
      <c r="C239" s="17" t="str">
        <f t="shared" si="21"/>
        <v>CC</v>
      </c>
      <c r="D239" t="str">
        <f t="shared" si="20"/>
        <v>REGION CENTRE EST</v>
      </c>
      <c r="E239" s="12" t="str">
        <f t="shared" si="19"/>
        <v>TERRAIN</v>
      </c>
      <c r="F239" s="4" t="s">
        <v>1221</v>
      </c>
      <c r="G239" s="4" t="s">
        <v>3156</v>
      </c>
      <c r="H239" s="5">
        <v>1</v>
      </c>
      <c r="I239" s="5"/>
      <c r="J239" s="5">
        <v>2</v>
      </c>
      <c r="K239" s="5" t="s">
        <v>1345</v>
      </c>
      <c r="L239" s="5" t="s">
        <v>355</v>
      </c>
      <c r="M239" s="5" t="s">
        <v>1222</v>
      </c>
      <c r="N239" s="5"/>
      <c r="O239" s="5"/>
      <c r="P239" s="5"/>
      <c r="Q239" s="5"/>
      <c r="R239" s="5"/>
      <c r="S239" s="5"/>
      <c r="T239" s="5" t="s">
        <v>25</v>
      </c>
      <c r="U239" s="6">
        <v>45413</v>
      </c>
      <c r="V239" s="4" t="s">
        <v>1363</v>
      </c>
      <c r="W239" s="4" t="s">
        <v>1329</v>
      </c>
      <c r="X239" s="5" t="s">
        <v>18</v>
      </c>
      <c r="Y239" s="5"/>
      <c r="Z239" s="5"/>
      <c r="AA239" s="4" t="s">
        <v>3157</v>
      </c>
      <c r="AB239" s="5"/>
      <c r="AC239" s="5"/>
      <c r="AD239" s="5" t="s">
        <v>1331</v>
      </c>
      <c r="AE239" s="5"/>
      <c r="AF239" s="6">
        <v>34474</v>
      </c>
      <c r="AG239" s="5">
        <v>30</v>
      </c>
      <c r="AH239" s="5">
        <v>100</v>
      </c>
      <c r="AI239" s="5" t="s">
        <v>1332</v>
      </c>
      <c r="AJ239" s="6">
        <v>45292</v>
      </c>
      <c r="AK239" s="5">
        <v>0</v>
      </c>
      <c r="AL239" s="6">
        <v>45292</v>
      </c>
      <c r="AM239" s="5" t="s">
        <v>1333</v>
      </c>
      <c r="AN239" s="5">
        <v>57570</v>
      </c>
      <c r="AO239" s="5" t="s">
        <v>3158</v>
      </c>
      <c r="AP239" s="5" t="s">
        <v>1536</v>
      </c>
      <c r="AQ239" s="4" t="s">
        <v>12479</v>
      </c>
      <c r="AR239" s="5" t="s">
        <v>12480</v>
      </c>
      <c r="AS239" s="4" t="s">
        <v>1696</v>
      </c>
      <c r="AT239" s="5" t="s">
        <v>1697</v>
      </c>
      <c r="AU239" s="5" t="s">
        <v>41</v>
      </c>
      <c r="AV239" s="4" t="s">
        <v>1698</v>
      </c>
      <c r="AW239" s="5" t="s">
        <v>66</v>
      </c>
      <c r="AX239" s="4" t="s">
        <v>2614</v>
      </c>
      <c r="AY239" s="5" t="s">
        <v>2615</v>
      </c>
      <c r="AZ239" s="5" t="s">
        <v>11</v>
      </c>
      <c r="BA239" s="4" t="s">
        <v>2616</v>
      </c>
      <c r="BB239" s="5" t="s">
        <v>2617</v>
      </c>
      <c r="BC239" s="4" t="s">
        <v>3156</v>
      </c>
      <c r="BD239" s="5" t="s">
        <v>3159</v>
      </c>
      <c r="BE239" s="5" t="s">
        <v>25</v>
      </c>
      <c r="BF239" s="5" t="s">
        <v>1333</v>
      </c>
      <c r="BG239" s="4" t="s">
        <v>3160</v>
      </c>
      <c r="BH239" s="5" t="s">
        <v>1343</v>
      </c>
    </row>
    <row r="240" spans="1:60" x14ac:dyDescent="0.25">
      <c r="A240">
        <f t="shared" si="17"/>
        <v>305632</v>
      </c>
      <c r="B240">
        <f t="shared" si="18"/>
        <v>7022752</v>
      </c>
      <c r="C240" s="17" t="str">
        <f t="shared" si="21"/>
        <v>CC</v>
      </c>
      <c r="D240" t="str">
        <f t="shared" si="20"/>
        <v>REGION ILE DE FRANCE NORD</v>
      </c>
      <c r="E240" s="12" t="str">
        <f t="shared" si="19"/>
        <v>TERRAIN</v>
      </c>
      <c r="F240" s="4" t="s">
        <v>3161</v>
      </c>
      <c r="G240" s="4" t="s">
        <v>3162</v>
      </c>
      <c r="H240" s="5">
        <v>1</v>
      </c>
      <c r="I240" s="5"/>
      <c r="J240" s="5">
        <v>1</v>
      </c>
      <c r="K240" s="5" t="s">
        <v>1325</v>
      </c>
      <c r="L240" s="5" t="s">
        <v>451</v>
      </c>
      <c r="M240" s="5" t="s">
        <v>3163</v>
      </c>
      <c r="N240" s="5"/>
      <c r="O240" s="5"/>
      <c r="P240" s="5"/>
      <c r="Q240" s="5"/>
      <c r="R240" s="5"/>
      <c r="S240" s="5"/>
      <c r="T240" s="5" t="s">
        <v>25</v>
      </c>
      <c r="U240" s="6">
        <v>45323</v>
      </c>
      <c r="V240" s="5" t="s">
        <v>1363</v>
      </c>
      <c r="W240" s="4" t="s">
        <v>1329</v>
      </c>
      <c r="X240" s="5" t="s">
        <v>18</v>
      </c>
      <c r="Y240" s="5"/>
      <c r="Z240" s="5"/>
      <c r="AA240" s="5" t="s">
        <v>3164</v>
      </c>
      <c r="AB240" s="5"/>
      <c r="AC240" s="5"/>
      <c r="AD240" s="5" t="s">
        <v>1331</v>
      </c>
      <c r="AE240" s="5"/>
      <c r="AF240" s="5">
        <v>35840</v>
      </c>
      <c r="AG240" s="5">
        <v>26</v>
      </c>
      <c r="AH240" s="5">
        <v>100</v>
      </c>
      <c r="AI240" s="5" t="s">
        <v>1332</v>
      </c>
      <c r="AJ240" s="5">
        <v>45139</v>
      </c>
      <c r="AK240" s="5">
        <v>1</v>
      </c>
      <c r="AL240" s="5">
        <v>45139</v>
      </c>
      <c r="AM240" s="5" t="s">
        <v>1333</v>
      </c>
      <c r="AN240" s="5">
        <v>59137</v>
      </c>
      <c r="AO240" s="5" t="s">
        <v>3165</v>
      </c>
      <c r="AP240" s="5" t="s">
        <v>12477</v>
      </c>
      <c r="AQ240" s="4" t="s">
        <v>1351</v>
      </c>
      <c r="AR240" s="5" t="s">
        <v>12478</v>
      </c>
      <c r="AS240" s="4" t="s">
        <v>2022</v>
      </c>
      <c r="AT240" s="5" t="s">
        <v>2023</v>
      </c>
      <c r="AU240" s="5" t="s">
        <v>41</v>
      </c>
      <c r="AV240" s="4" t="s">
        <v>2024</v>
      </c>
      <c r="AW240" s="5" t="s">
        <v>26</v>
      </c>
      <c r="AX240" s="4" t="s">
        <v>5983</v>
      </c>
      <c r="AY240" s="5" t="s">
        <v>5986</v>
      </c>
      <c r="AZ240" s="5" t="s">
        <v>1357</v>
      </c>
      <c r="BA240" s="4" t="s">
        <v>2448</v>
      </c>
      <c r="BB240" s="5" t="s">
        <v>11111</v>
      </c>
      <c r="BC240" s="5" t="s">
        <v>3162</v>
      </c>
      <c r="BD240" s="5" t="s">
        <v>3166</v>
      </c>
      <c r="BE240" s="5" t="s">
        <v>25</v>
      </c>
      <c r="BF240" s="5" t="s">
        <v>1333</v>
      </c>
      <c r="BG240" s="5" t="s">
        <v>3167</v>
      </c>
      <c r="BH240" s="5" t="s">
        <v>1343</v>
      </c>
    </row>
    <row r="241" spans="1:60" x14ac:dyDescent="0.25">
      <c r="A241">
        <f t="shared" si="17"/>
        <v>187903</v>
      </c>
      <c r="B241">
        <f t="shared" si="18"/>
        <v>3001071</v>
      </c>
      <c r="C241" s="17" t="str">
        <f t="shared" si="21"/>
        <v>RR</v>
      </c>
      <c r="D241" t="str">
        <f t="shared" si="20"/>
        <v>REGION CENTRE EST</v>
      </c>
      <c r="E241" s="12" t="str">
        <f t="shared" si="19"/>
        <v>TERRAIN</v>
      </c>
      <c r="F241" s="4" t="s">
        <v>3168</v>
      </c>
      <c r="G241" s="4" t="s">
        <v>1535</v>
      </c>
      <c r="H241" s="5">
        <v>1</v>
      </c>
      <c r="I241" s="5"/>
      <c r="J241" s="5">
        <v>1</v>
      </c>
      <c r="K241" s="5" t="s">
        <v>1325</v>
      </c>
      <c r="L241" s="5" t="s">
        <v>871</v>
      </c>
      <c r="M241" s="5" t="s">
        <v>3169</v>
      </c>
      <c r="N241" s="5"/>
      <c r="O241" s="5"/>
      <c r="P241" s="5"/>
      <c r="Q241" s="5"/>
      <c r="R241" s="5"/>
      <c r="S241" s="5"/>
      <c r="T241" s="5" t="s">
        <v>3345</v>
      </c>
      <c r="U241" s="6">
        <v>45627</v>
      </c>
      <c r="V241" s="5" t="s">
        <v>3346</v>
      </c>
      <c r="W241" s="4" t="s">
        <v>2161</v>
      </c>
      <c r="X241" s="5" t="s">
        <v>5</v>
      </c>
      <c r="Y241" s="5"/>
      <c r="Z241" s="5"/>
      <c r="AA241" s="4"/>
      <c r="AB241" s="5"/>
      <c r="AC241" s="5"/>
      <c r="AD241" s="5">
        <v>7</v>
      </c>
      <c r="AE241" s="5"/>
      <c r="AF241" s="5">
        <v>29123</v>
      </c>
      <c r="AG241" s="5">
        <v>45</v>
      </c>
      <c r="AH241" s="5">
        <v>100</v>
      </c>
      <c r="AI241" s="5" t="s">
        <v>1332</v>
      </c>
      <c r="AJ241" s="5">
        <v>37712</v>
      </c>
      <c r="AK241" s="5">
        <v>21</v>
      </c>
      <c r="AL241" s="5">
        <v>37712</v>
      </c>
      <c r="AM241" s="5"/>
      <c r="AN241" s="5">
        <v>73100</v>
      </c>
      <c r="AO241" s="5" t="s">
        <v>1534</v>
      </c>
      <c r="AP241" s="5" t="s">
        <v>1536</v>
      </c>
      <c r="AQ241" s="4" t="s">
        <v>12479</v>
      </c>
      <c r="AR241" s="5" t="s">
        <v>12480</v>
      </c>
      <c r="AS241" s="4"/>
      <c r="AT241" s="5"/>
      <c r="AU241" s="5"/>
      <c r="AV241" s="4"/>
      <c r="AW241" s="5"/>
      <c r="AX241" s="4"/>
      <c r="AY241" s="5"/>
      <c r="AZ241" s="5"/>
      <c r="BA241" s="4"/>
      <c r="BB241" s="5"/>
      <c r="BC241" s="5"/>
      <c r="BD241" s="5"/>
      <c r="BE241" s="5"/>
      <c r="BF241" s="5" t="s">
        <v>2164</v>
      </c>
      <c r="BG241" s="4"/>
      <c r="BH241" s="5"/>
    </row>
    <row r="242" spans="1:60" x14ac:dyDescent="0.25">
      <c r="A242">
        <f t="shared" si="17"/>
        <v>193018</v>
      </c>
      <c r="B242">
        <f t="shared" si="18"/>
        <v>3002258</v>
      </c>
      <c r="C242" s="17" t="str">
        <f t="shared" si="21"/>
        <v>IMP</v>
      </c>
      <c r="D242" t="str">
        <f t="shared" si="20"/>
        <v>REGION GRAND SUD</v>
      </c>
      <c r="E242" s="12" t="str">
        <f t="shared" si="19"/>
        <v>TERRAIN</v>
      </c>
      <c r="F242" s="4" t="s">
        <v>3170</v>
      </c>
      <c r="G242" s="4" t="s">
        <v>1819</v>
      </c>
      <c r="H242" s="5">
        <v>1</v>
      </c>
      <c r="I242" s="5"/>
      <c r="J242" s="5">
        <v>1</v>
      </c>
      <c r="K242" s="5" t="s">
        <v>1325</v>
      </c>
      <c r="L242" s="5" t="s">
        <v>54</v>
      </c>
      <c r="M242" s="5" t="s">
        <v>3171</v>
      </c>
      <c r="N242" s="5" t="s">
        <v>1357</v>
      </c>
      <c r="O242" s="5">
        <v>44501</v>
      </c>
      <c r="P242" s="5"/>
      <c r="Q242" s="5" t="s">
        <v>1346</v>
      </c>
      <c r="R242" s="5">
        <v>4</v>
      </c>
      <c r="S242" s="5" t="s">
        <v>5</v>
      </c>
      <c r="T242" s="5" t="s">
        <v>11</v>
      </c>
      <c r="U242" s="6">
        <v>44531</v>
      </c>
      <c r="V242" s="5" t="s">
        <v>1605</v>
      </c>
      <c r="W242" s="4" t="s">
        <v>1606</v>
      </c>
      <c r="X242" s="5" t="s">
        <v>5</v>
      </c>
      <c r="Y242" s="5"/>
      <c r="Z242" s="5"/>
      <c r="AA242" s="4"/>
      <c r="AB242" s="5">
        <v>5</v>
      </c>
      <c r="AC242" s="5"/>
      <c r="AD242" s="5">
        <v>5</v>
      </c>
      <c r="AE242" s="5"/>
      <c r="AF242" s="5">
        <v>32144</v>
      </c>
      <c r="AG242" s="5">
        <v>36</v>
      </c>
      <c r="AH242" s="5">
        <v>100</v>
      </c>
      <c r="AI242" s="5" t="s">
        <v>1332</v>
      </c>
      <c r="AJ242" s="5">
        <v>39934</v>
      </c>
      <c r="AK242" s="5">
        <v>15</v>
      </c>
      <c r="AL242" s="5">
        <v>39934</v>
      </c>
      <c r="AM242" s="5"/>
      <c r="AN242" s="5">
        <v>6530</v>
      </c>
      <c r="AO242" s="5" t="s">
        <v>3172</v>
      </c>
      <c r="AP242" s="5" t="s">
        <v>1335</v>
      </c>
      <c r="AQ242" s="4" t="s">
        <v>1336</v>
      </c>
      <c r="AR242" s="5" t="s">
        <v>12476</v>
      </c>
      <c r="AS242" s="4" t="s">
        <v>1473</v>
      </c>
      <c r="AT242" s="5" t="s">
        <v>1474</v>
      </c>
      <c r="AU242" s="5" t="s">
        <v>41</v>
      </c>
      <c r="AV242" s="4" t="s">
        <v>1475</v>
      </c>
      <c r="AW242" s="5" t="s">
        <v>58</v>
      </c>
      <c r="AX242" s="4" t="s">
        <v>1819</v>
      </c>
      <c r="AY242" s="5" t="s">
        <v>1820</v>
      </c>
      <c r="AZ242" s="5" t="s">
        <v>11</v>
      </c>
      <c r="BA242" s="4" t="s">
        <v>1821</v>
      </c>
      <c r="BB242" s="5" t="s">
        <v>1822</v>
      </c>
      <c r="BC242" s="5"/>
      <c r="BD242" s="5"/>
      <c r="BE242" s="5"/>
      <c r="BF242" s="5" t="s">
        <v>1608</v>
      </c>
      <c r="BG242" s="4"/>
      <c r="BH242" s="5"/>
    </row>
    <row r="243" spans="1:60" x14ac:dyDescent="0.25">
      <c r="A243">
        <f t="shared" ref="A243:A303" si="22">G243*1</f>
        <v>303555</v>
      </c>
      <c r="B243">
        <f t="shared" ref="B243:B303" si="23">F243*1</f>
        <v>3101932</v>
      </c>
      <c r="C243" s="17" t="str">
        <f t="shared" si="21"/>
        <v>IMP</v>
      </c>
      <c r="D243" t="str">
        <f t="shared" si="20"/>
        <v>REGION ILE DE FRANCE NORD</v>
      </c>
      <c r="E243" s="12" t="str">
        <f t="shared" ref="E243:E303" si="24">IF(BB243="OC FICTIVE","EN MISSION","TERRAIN")</f>
        <v>TERRAIN</v>
      </c>
      <c r="F243" s="4" t="s">
        <v>3173</v>
      </c>
      <c r="G243" s="4" t="s">
        <v>2791</v>
      </c>
      <c r="H243" s="5">
        <v>1</v>
      </c>
      <c r="I243" s="5"/>
      <c r="J243" s="5">
        <v>1</v>
      </c>
      <c r="K243" s="5" t="s">
        <v>1325</v>
      </c>
      <c r="L243" s="5" t="s">
        <v>6</v>
      </c>
      <c r="M243" s="5" t="s">
        <v>3174</v>
      </c>
      <c r="N243" s="5" t="s">
        <v>1187</v>
      </c>
      <c r="O243" s="5">
        <v>42948</v>
      </c>
      <c r="P243" s="5"/>
      <c r="Q243" s="5" t="s">
        <v>1346</v>
      </c>
      <c r="R243" s="5">
        <v>4</v>
      </c>
      <c r="S243" s="5" t="s">
        <v>5</v>
      </c>
      <c r="T243" s="5" t="s">
        <v>11</v>
      </c>
      <c r="U243" s="6">
        <v>42979</v>
      </c>
      <c r="V243" s="5" t="s">
        <v>1605</v>
      </c>
      <c r="W243" s="4" t="s">
        <v>1606</v>
      </c>
      <c r="X243" s="5" t="s">
        <v>5</v>
      </c>
      <c r="Y243" s="5"/>
      <c r="Z243" s="5"/>
      <c r="AA243" s="4"/>
      <c r="AB243" s="5">
        <v>5</v>
      </c>
      <c r="AC243" s="5"/>
      <c r="AD243" s="5">
        <v>5</v>
      </c>
      <c r="AE243" s="5"/>
      <c r="AF243" s="5">
        <v>28248</v>
      </c>
      <c r="AG243" s="5">
        <v>47</v>
      </c>
      <c r="AH243" s="5">
        <v>100</v>
      </c>
      <c r="AI243" s="5" t="s">
        <v>1332</v>
      </c>
      <c r="AJ243" s="5">
        <v>42979</v>
      </c>
      <c r="AK243" s="5">
        <v>7</v>
      </c>
      <c r="AL243" s="5">
        <v>42979</v>
      </c>
      <c r="AM243" s="5"/>
      <c r="AN243" s="5">
        <v>80090</v>
      </c>
      <c r="AO243" s="5" t="s">
        <v>3175</v>
      </c>
      <c r="AP243" s="5" t="s">
        <v>12477</v>
      </c>
      <c r="AQ243" s="4" t="s">
        <v>1351</v>
      </c>
      <c r="AR243" s="5" t="s">
        <v>12478</v>
      </c>
      <c r="AS243" s="4" t="s">
        <v>2180</v>
      </c>
      <c r="AT243" s="5" t="s">
        <v>2181</v>
      </c>
      <c r="AU243" s="5" t="s">
        <v>41</v>
      </c>
      <c r="AV243" s="4" t="s">
        <v>2182</v>
      </c>
      <c r="AW243" s="5" t="s">
        <v>4</v>
      </c>
      <c r="AX243" s="4" t="s">
        <v>2791</v>
      </c>
      <c r="AY243" s="5" t="s">
        <v>2792</v>
      </c>
      <c r="AZ243" s="5" t="s">
        <v>11</v>
      </c>
      <c r="BA243" s="4" t="s">
        <v>2793</v>
      </c>
      <c r="BB243" s="5" t="s">
        <v>2794</v>
      </c>
      <c r="BC243" s="5"/>
      <c r="BD243" s="5"/>
      <c r="BE243" s="5"/>
      <c r="BF243" s="5" t="s">
        <v>1608</v>
      </c>
      <c r="BG243" s="4"/>
      <c r="BH243" s="5"/>
    </row>
    <row r="244" spans="1:60" x14ac:dyDescent="0.25">
      <c r="A244">
        <f t="shared" si="22"/>
        <v>192143</v>
      </c>
      <c r="B244">
        <f t="shared" si="23"/>
        <v>3001555</v>
      </c>
      <c r="C244" s="17" t="str">
        <f t="shared" si="21"/>
        <v>CC</v>
      </c>
      <c r="D244" t="str">
        <f t="shared" si="20"/>
        <v>REGION GRAND SUD</v>
      </c>
      <c r="E244" s="12" t="str">
        <f t="shared" si="24"/>
        <v>TERRAIN</v>
      </c>
      <c r="F244" s="4" t="s">
        <v>3176</v>
      </c>
      <c r="G244" s="4" t="s">
        <v>3177</v>
      </c>
      <c r="H244" s="5">
        <v>1</v>
      </c>
      <c r="I244" s="5"/>
      <c r="J244" s="5">
        <v>2</v>
      </c>
      <c r="K244" s="5" t="s">
        <v>1345</v>
      </c>
      <c r="L244" s="5" t="s">
        <v>759</v>
      </c>
      <c r="M244" s="5" t="s">
        <v>3178</v>
      </c>
      <c r="N244" s="5"/>
      <c r="O244" s="5"/>
      <c r="P244" s="5"/>
      <c r="Q244" s="5"/>
      <c r="R244" s="5"/>
      <c r="S244" s="5"/>
      <c r="T244" s="5" t="s">
        <v>25</v>
      </c>
      <c r="U244" s="6">
        <v>39083</v>
      </c>
      <c r="V244" s="5" t="s">
        <v>1363</v>
      </c>
      <c r="W244" s="4" t="s">
        <v>1329</v>
      </c>
      <c r="X244" s="5" t="s">
        <v>18</v>
      </c>
      <c r="Y244" s="5"/>
      <c r="Z244" s="5"/>
      <c r="AA244" s="4" t="s">
        <v>3179</v>
      </c>
      <c r="AB244" s="5"/>
      <c r="AC244" s="5"/>
      <c r="AD244" s="5" t="s">
        <v>1331</v>
      </c>
      <c r="AE244" s="5"/>
      <c r="AF244" s="5">
        <v>29337</v>
      </c>
      <c r="AG244" s="5">
        <v>44</v>
      </c>
      <c r="AH244" s="5">
        <v>100</v>
      </c>
      <c r="AI244" s="5" t="s">
        <v>1332</v>
      </c>
      <c r="AJ244" s="5">
        <v>39083</v>
      </c>
      <c r="AK244" s="5">
        <v>17</v>
      </c>
      <c r="AL244" s="5">
        <v>39083</v>
      </c>
      <c r="AM244" s="5" t="s">
        <v>1333</v>
      </c>
      <c r="AN244" s="5">
        <v>83500</v>
      </c>
      <c r="AO244" s="5" t="s">
        <v>1942</v>
      </c>
      <c r="AP244" s="5" t="s">
        <v>1335</v>
      </c>
      <c r="AQ244" s="4" t="s">
        <v>1336</v>
      </c>
      <c r="AR244" s="5" t="s">
        <v>12476</v>
      </c>
      <c r="AS244" s="4" t="s">
        <v>1473</v>
      </c>
      <c r="AT244" s="5" t="s">
        <v>1474</v>
      </c>
      <c r="AU244" s="5" t="s">
        <v>41</v>
      </c>
      <c r="AV244" s="4" t="s">
        <v>1475</v>
      </c>
      <c r="AW244" s="5" t="s">
        <v>58</v>
      </c>
      <c r="AX244" s="4" t="s">
        <v>1479</v>
      </c>
      <c r="AY244" s="5" t="s">
        <v>1480</v>
      </c>
      <c r="AZ244" s="5" t="s">
        <v>11</v>
      </c>
      <c r="BA244" s="4" t="s">
        <v>1481</v>
      </c>
      <c r="BB244" s="5" t="s">
        <v>1482</v>
      </c>
      <c r="BC244" s="5" t="s">
        <v>3177</v>
      </c>
      <c r="BD244" s="5" t="s">
        <v>3180</v>
      </c>
      <c r="BE244" s="5" t="s">
        <v>25</v>
      </c>
      <c r="BF244" s="5" t="s">
        <v>1333</v>
      </c>
      <c r="BG244" s="4" t="s">
        <v>3181</v>
      </c>
      <c r="BH244" s="5" t="s">
        <v>1343</v>
      </c>
    </row>
    <row r="245" spans="1:60" x14ac:dyDescent="0.25">
      <c r="A245">
        <f t="shared" si="22"/>
        <v>305382</v>
      </c>
      <c r="B245">
        <f t="shared" si="23"/>
        <v>7021549</v>
      </c>
      <c r="C245" s="17" t="str">
        <f t="shared" si="21"/>
        <v>CC</v>
      </c>
      <c r="D245" t="str">
        <f t="shared" si="20"/>
        <v>REGION ILE DE FRANCE NORD</v>
      </c>
      <c r="E245" s="12" t="str">
        <f t="shared" si="24"/>
        <v>TERRAIN</v>
      </c>
      <c r="F245" s="4" t="s">
        <v>3182</v>
      </c>
      <c r="G245" s="4" t="s">
        <v>3183</v>
      </c>
      <c r="H245" s="5">
        <v>1</v>
      </c>
      <c r="I245" s="5"/>
      <c r="J245" s="5">
        <v>2</v>
      </c>
      <c r="K245" s="5" t="s">
        <v>1345</v>
      </c>
      <c r="L245" s="5" t="s">
        <v>59</v>
      </c>
      <c r="M245" s="5" t="s">
        <v>3184</v>
      </c>
      <c r="N245" s="5"/>
      <c r="O245" s="5"/>
      <c r="P245" s="5"/>
      <c r="Q245" s="5"/>
      <c r="R245" s="5"/>
      <c r="S245" s="5"/>
      <c r="T245" s="5" t="s">
        <v>25</v>
      </c>
      <c r="U245" s="6">
        <v>44986</v>
      </c>
      <c r="V245" s="5" t="s">
        <v>1363</v>
      </c>
      <c r="W245" s="4" t="s">
        <v>1329</v>
      </c>
      <c r="X245" s="5" t="s">
        <v>18</v>
      </c>
      <c r="Y245" s="5"/>
      <c r="Z245" s="5"/>
      <c r="AA245" s="4" t="s">
        <v>3185</v>
      </c>
      <c r="AB245" s="5"/>
      <c r="AC245" s="5"/>
      <c r="AD245" s="5" t="s">
        <v>1331</v>
      </c>
      <c r="AE245" s="5"/>
      <c r="AF245" s="5">
        <v>27018</v>
      </c>
      <c r="AG245" s="5">
        <v>50</v>
      </c>
      <c r="AH245" s="5">
        <v>100</v>
      </c>
      <c r="AI245" s="5" t="s">
        <v>1332</v>
      </c>
      <c r="AJ245" s="5">
        <v>44805</v>
      </c>
      <c r="AK245" s="5">
        <v>2</v>
      </c>
      <c r="AL245" s="5">
        <v>44805</v>
      </c>
      <c r="AM245" s="5" t="s">
        <v>1333</v>
      </c>
      <c r="AN245" s="5">
        <v>59251</v>
      </c>
      <c r="AO245" s="5" t="s">
        <v>3186</v>
      </c>
      <c r="AP245" s="5" t="s">
        <v>12477</v>
      </c>
      <c r="AQ245" s="4" t="s">
        <v>1351</v>
      </c>
      <c r="AR245" s="5" t="s">
        <v>12478</v>
      </c>
      <c r="AS245" s="4" t="s">
        <v>1450</v>
      </c>
      <c r="AT245" s="5" t="s">
        <v>1451</v>
      </c>
      <c r="AU245" s="5" t="s">
        <v>41</v>
      </c>
      <c r="AV245" s="4" t="s">
        <v>1452</v>
      </c>
      <c r="AW245" s="5" t="s">
        <v>230</v>
      </c>
      <c r="AX245" s="4" t="s">
        <v>3149</v>
      </c>
      <c r="AY245" s="5" t="s">
        <v>3153</v>
      </c>
      <c r="AZ245" s="5" t="s">
        <v>11</v>
      </c>
      <c r="BA245" s="4" t="s">
        <v>3154</v>
      </c>
      <c r="BB245" s="5" t="s">
        <v>3155</v>
      </c>
      <c r="BC245" s="5" t="s">
        <v>3183</v>
      </c>
      <c r="BD245" s="5" t="s">
        <v>3187</v>
      </c>
      <c r="BE245" s="5" t="s">
        <v>25</v>
      </c>
      <c r="BF245" s="5" t="s">
        <v>1333</v>
      </c>
      <c r="BG245" s="4" t="s">
        <v>3188</v>
      </c>
      <c r="BH245" s="5" t="s">
        <v>1343</v>
      </c>
    </row>
    <row r="246" spans="1:60" x14ac:dyDescent="0.25">
      <c r="A246">
        <f t="shared" si="22"/>
        <v>305462</v>
      </c>
      <c r="B246">
        <f t="shared" si="23"/>
        <v>7022087</v>
      </c>
      <c r="C246" s="17" t="str">
        <f t="shared" si="21"/>
        <v>CC</v>
      </c>
      <c r="D246" t="str">
        <f t="shared" si="20"/>
        <v>REGION GRAND OUEST</v>
      </c>
      <c r="E246" s="12" t="str">
        <f t="shared" si="24"/>
        <v>TERRAIN</v>
      </c>
      <c r="F246" s="4" t="s">
        <v>3189</v>
      </c>
      <c r="G246" s="4" t="s">
        <v>3190</v>
      </c>
      <c r="H246" s="5">
        <v>1</v>
      </c>
      <c r="I246" s="5"/>
      <c r="J246" s="5">
        <v>1</v>
      </c>
      <c r="K246" s="5" t="s">
        <v>1325</v>
      </c>
      <c r="L246" s="5" t="s">
        <v>961</v>
      </c>
      <c r="M246" s="5" t="s">
        <v>3191</v>
      </c>
      <c r="N246" s="5"/>
      <c r="O246" s="5"/>
      <c r="P246" s="5"/>
      <c r="Q246" s="5"/>
      <c r="R246" s="5"/>
      <c r="S246" s="5"/>
      <c r="T246" s="5" t="s">
        <v>25</v>
      </c>
      <c r="U246" s="6">
        <v>45108</v>
      </c>
      <c r="V246" s="5" t="s">
        <v>1363</v>
      </c>
      <c r="W246" s="4" t="s">
        <v>1329</v>
      </c>
      <c r="X246" s="5" t="s">
        <v>18</v>
      </c>
      <c r="Y246" s="5"/>
      <c r="Z246" s="5"/>
      <c r="AA246" s="4" t="s">
        <v>3192</v>
      </c>
      <c r="AB246" s="5"/>
      <c r="AC246" s="5"/>
      <c r="AD246" s="5" t="s">
        <v>1331</v>
      </c>
      <c r="AE246" s="5"/>
      <c r="AF246" s="5">
        <v>33917</v>
      </c>
      <c r="AG246" s="5">
        <v>32</v>
      </c>
      <c r="AH246" s="5">
        <v>100</v>
      </c>
      <c r="AI246" s="5" t="s">
        <v>1332</v>
      </c>
      <c r="AJ246" s="5">
        <v>44927</v>
      </c>
      <c r="AK246" s="5">
        <v>1</v>
      </c>
      <c r="AL246" s="5">
        <v>44927</v>
      </c>
      <c r="AM246" s="5" t="s">
        <v>1333</v>
      </c>
      <c r="AN246" s="5">
        <v>44850</v>
      </c>
      <c r="AO246" s="5" t="s">
        <v>3193</v>
      </c>
      <c r="AP246" s="5" t="s">
        <v>1413</v>
      </c>
      <c r="AQ246" s="4" t="s">
        <v>1414</v>
      </c>
      <c r="AR246" s="5" t="s">
        <v>19</v>
      </c>
      <c r="AS246" s="4" t="s">
        <v>1549</v>
      </c>
      <c r="AT246" s="5" t="s">
        <v>1550</v>
      </c>
      <c r="AU246" s="5" t="s">
        <v>41</v>
      </c>
      <c r="AV246" s="4" t="s">
        <v>1551</v>
      </c>
      <c r="AW246" s="5" t="s">
        <v>135</v>
      </c>
      <c r="AX246" s="4" t="s">
        <v>2822</v>
      </c>
      <c r="AY246" s="5" t="s">
        <v>2823</v>
      </c>
      <c r="AZ246" s="5" t="s">
        <v>11</v>
      </c>
      <c r="BA246" s="4" t="s">
        <v>2824</v>
      </c>
      <c r="BB246" s="5" t="s">
        <v>2825</v>
      </c>
      <c r="BC246" s="5" t="s">
        <v>3190</v>
      </c>
      <c r="BD246" s="5" t="s">
        <v>3194</v>
      </c>
      <c r="BE246" s="5" t="s">
        <v>25</v>
      </c>
      <c r="BF246" s="5" t="s">
        <v>1333</v>
      </c>
      <c r="BG246" s="4" t="s">
        <v>3195</v>
      </c>
      <c r="BH246" s="5" t="s">
        <v>1343</v>
      </c>
    </row>
    <row r="247" spans="1:60" x14ac:dyDescent="0.25">
      <c r="A247">
        <f t="shared" si="22"/>
        <v>304158</v>
      </c>
      <c r="B247">
        <f t="shared" si="23"/>
        <v>3102246</v>
      </c>
      <c r="C247" s="17" t="str">
        <f t="shared" si="21"/>
        <v>CC</v>
      </c>
      <c r="D247" t="str">
        <f t="shared" si="20"/>
        <v>REGION GRAND SUD</v>
      </c>
      <c r="E247" s="12" t="str">
        <f t="shared" si="24"/>
        <v>TERRAIN</v>
      </c>
      <c r="F247" s="4" t="s">
        <v>583</v>
      </c>
      <c r="G247" s="4" t="s">
        <v>3196</v>
      </c>
      <c r="H247" s="5">
        <v>1</v>
      </c>
      <c r="I247" s="5"/>
      <c r="J247" s="5">
        <v>1</v>
      </c>
      <c r="K247" s="5" t="s">
        <v>1325</v>
      </c>
      <c r="L247" s="5" t="s">
        <v>316</v>
      </c>
      <c r="M247" s="5" t="s">
        <v>584</v>
      </c>
      <c r="N247" s="5" t="s">
        <v>245</v>
      </c>
      <c r="O247" s="5" t="s">
        <v>3197</v>
      </c>
      <c r="P247" s="5"/>
      <c r="Q247" s="5" t="s">
        <v>1346</v>
      </c>
      <c r="R247" s="5">
        <v>5</v>
      </c>
      <c r="S247" s="5" t="s">
        <v>18</v>
      </c>
      <c r="T247" s="5" t="s">
        <v>25</v>
      </c>
      <c r="U247" s="6">
        <v>43466</v>
      </c>
      <c r="V247" s="5" t="s">
        <v>1363</v>
      </c>
      <c r="W247" s="4" t="s">
        <v>1329</v>
      </c>
      <c r="X247" s="5" t="s">
        <v>18</v>
      </c>
      <c r="Y247" s="5"/>
      <c r="Z247" s="5"/>
      <c r="AA247" s="4" t="s">
        <v>3198</v>
      </c>
      <c r="AB247" s="5" t="s">
        <v>1331</v>
      </c>
      <c r="AC247" s="5"/>
      <c r="AD247" s="5" t="s">
        <v>1331</v>
      </c>
      <c r="AE247" s="5"/>
      <c r="AF247" s="5">
        <v>24893</v>
      </c>
      <c r="AG247" s="5">
        <v>56</v>
      </c>
      <c r="AH247" s="5">
        <v>100</v>
      </c>
      <c r="AI247" s="5" t="s">
        <v>1332</v>
      </c>
      <c r="AJ247" s="5">
        <v>43466</v>
      </c>
      <c r="AK247" s="5">
        <v>5</v>
      </c>
      <c r="AL247" s="5">
        <v>43466</v>
      </c>
      <c r="AM247" s="5" t="s">
        <v>1333</v>
      </c>
      <c r="AN247" s="5">
        <v>83150</v>
      </c>
      <c r="AO247" s="5" t="s">
        <v>3199</v>
      </c>
      <c r="AP247" s="5" t="s">
        <v>1335</v>
      </c>
      <c r="AQ247" s="4" t="s">
        <v>1336</v>
      </c>
      <c r="AR247" s="5" t="s">
        <v>12476</v>
      </c>
      <c r="AS247" s="4" t="s">
        <v>1473</v>
      </c>
      <c r="AT247" s="5" t="s">
        <v>1474</v>
      </c>
      <c r="AU247" s="5" t="s">
        <v>41</v>
      </c>
      <c r="AV247" s="4" t="s">
        <v>1475</v>
      </c>
      <c r="AW247" s="5" t="s">
        <v>58</v>
      </c>
      <c r="AX247" s="4" t="s">
        <v>1479</v>
      </c>
      <c r="AY247" s="5" t="s">
        <v>1480</v>
      </c>
      <c r="AZ247" s="5" t="s">
        <v>11</v>
      </c>
      <c r="BA247" s="4" t="s">
        <v>1481</v>
      </c>
      <c r="BB247" s="5" t="s">
        <v>1482</v>
      </c>
      <c r="BC247" s="5" t="s">
        <v>3196</v>
      </c>
      <c r="BD247" s="5" t="s">
        <v>3200</v>
      </c>
      <c r="BE247" s="5" t="s">
        <v>25</v>
      </c>
      <c r="BF247" s="5" t="s">
        <v>1333</v>
      </c>
      <c r="BG247" s="4" t="s">
        <v>3201</v>
      </c>
      <c r="BH247" s="5" t="s">
        <v>1343</v>
      </c>
    </row>
    <row r="248" spans="1:60" x14ac:dyDescent="0.25">
      <c r="A248">
        <f t="shared" si="22"/>
        <v>306230</v>
      </c>
      <c r="B248">
        <f t="shared" si="23"/>
        <v>7024096</v>
      </c>
      <c r="C248" s="17" t="str">
        <f t="shared" si="21"/>
        <v>CC</v>
      </c>
      <c r="D248" t="str">
        <f t="shared" si="20"/>
        <v>REGION GRAND SUD</v>
      </c>
      <c r="E248" s="12" t="str">
        <f t="shared" si="24"/>
        <v>TERRAIN</v>
      </c>
      <c r="F248" s="4" t="s">
        <v>3202</v>
      </c>
      <c r="G248" s="4" t="s">
        <v>3203</v>
      </c>
      <c r="H248" s="5">
        <v>1</v>
      </c>
      <c r="I248" s="5"/>
      <c r="J248" s="5">
        <v>2</v>
      </c>
      <c r="K248" s="5" t="s">
        <v>1345</v>
      </c>
      <c r="L248" s="5" t="s">
        <v>226</v>
      </c>
      <c r="M248" s="5" t="s">
        <v>3204</v>
      </c>
      <c r="N248" s="5"/>
      <c r="O248" s="5"/>
      <c r="P248" s="5"/>
      <c r="Q248" s="5"/>
      <c r="R248" s="5"/>
      <c r="S248" s="5"/>
      <c r="T248" s="5" t="s">
        <v>25</v>
      </c>
      <c r="U248" s="6">
        <v>45627</v>
      </c>
      <c r="V248" s="4" t="s">
        <v>1363</v>
      </c>
      <c r="W248" s="4" t="s">
        <v>1329</v>
      </c>
      <c r="X248" s="5" t="s">
        <v>18</v>
      </c>
      <c r="Y248" s="5"/>
      <c r="Z248" s="5"/>
      <c r="AA248" s="4" t="s">
        <v>3205</v>
      </c>
      <c r="AB248" s="5"/>
      <c r="AC248" s="5"/>
      <c r="AD248" s="5" t="s">
        <v>1331</v>
      </c>
      <c r="AE248" s="5"/>
      <c r="AF248" s="6">
        <v>25329</v>
      </c>
      <c r="AG248" s="5">
        <v>55</v>
      </c>
      <c r="AH248" s="5">
        <v>100</v>
      </c>
      <c r="AI248" s="5" t="s">
        <v>1332</v>
      </c>
      <c r="AJ248" s="6">
        <v>45505</v>
      </c>
      <c r="AK248" s="5">
        <v>0</v>
      </c>
      <c r="AL248" s="6">
        <v>45505</v>
      </c>
      <c r="AM248" s="5" t="s">
        <v>1333</v>
      </c>
      <c r="AN248" s="5">
        <v>1710</v>
      </c>
      <c r="AO248" s="5" t="s">
        <v>3206</v>
      </c>
      <c r="AP248" s="5" t="s">
        <v>1335</v>
      </c>
      <c r="AQ248" s="4" t="s">
        <v>1336</v>
      </c>
      <c r="AR248" s="5" t="s">
        <v>12476</v>
      </c>
      <c r="AS248" s="4" t="s">
        <v>1440</v>
      </c>
      <c r="AT248" s="5" t="s">
        <v>1441</v>
      </c>
      <c r="AU248" s="5" t="s">
        <v>41</v>
      </c>
      <c r="AV248" s="4" t="s">
        <v>1537</v>
      </c>
      <c r="AW248" s="5" t="s">
        <v>31</v>
      </c>
      <c r="AX248" s="4" t="s">
        <v>2310</v>
      </c>
      <c r="AY248" s="5" t="s">
        <v>2311</v>
      </c>
      <c r="AZ248" s="5" t="s">
        <v>11</v>
      </c>
      <c r="BA248" s="4" t="s">
        <v>2312</v>
      </c>
      <c r="BB248" s="5" t="s">
        <v>2313</v>
      </c>
      <c r="BC248" s="4" t="s">
        <v>3203</v>
      </c>
      <c r="BD248" s="5" t="s">
        <v>3207</v>
      </c>
      <c r="BE248" s="5" t="s">
        <v>25</v>
      </c>
      <c r="BF248" s="5" t="s">
        <v>1333</v>
      </c>
      <c r="BG248" s="4" t="s">
        <v>3208</v>
      </c>
      <c r="BH248" s="5" t="s">
        <v>1343</v>
      </c>
    </row>
    <row r="249" spans="1:60" x14ac:dyDescent="0.25">
      <c r="A249">
        <f t="shared" si="22"/>
        <v>192504</v>
      </c>
      <c r="B249">
        <f t="shared" si="23"/>
        <v>3001744</v>
      </c>
      <c r="C249" s="17" t="str">
        <f t="shared" si="21"/>
        <v>CC</v>
      </c>
      <c r="D249" t="str">
        <f t="shared" si="20"/>
        <v>REGION CENTRE EST</v>
      </c>
      <c r="E249" s="12" t="str">
        <f t="shared" si="24"/>
        <v>TERRAIN</v>
      </c>
      <c r="F249" s="4" t="s">
        <v>3209</v>
      </c>
      <c r="G249" s="4" t="s">
        <v>3210</v>
      </c>
      <c r="H249" s="5">
        <v>1</v>
      </c>
      <c r="I249" s="5"/>
      <c r="J249" s="5">
        <v>1</v>
      </c>
      <c r="K249" s="5" t="s">
        <v>1325</v>
      </c>
      <c r="L249" s="5" t="s">
        <v>3211</v>
      </c>
      <c r="M249" s="5" t="s">
        <v>3212</v>
      </c>
      <c r="N249" s="5"/>
      <c r="O249" s="5"/>
      <c r="P249" s="5"/>
      <c r="Q249" s="5"/>
      <c r="R249" s="5"/>
      <c r="S249" s="5"/>
      <c r="T249" s="5" t="s">
        <v>25</v>
      </c>
      <c r="U249" s="6">
        <v>39356</v>
      </c>
      <c r="V249" s="4" t="s">
        <v>1363</v>
      </c>
      <c r="W249" s="4" t="s">
        <v>1329</v>
      </c>
      <c r="X249" s="5" t="s">
        <v>18</v>
      </c>
      <c r="Y249" s="5"/>
      <c r="Z249" s="5"/>
      <c r="AA249" s="4"/>
      <c r="AB249" s="5"/>
      <c r="AC249" s="5"/>
      <c r="AD249" s="5" t="s">
        <v>1331</v>
      </c>
      <c r="AE249" s="5"/>
      <c r="AF249" s="6">
        <v>31495</v>
      </c>
      <c r="AG249" s="5">
        <v>38</v>
      </c>
      <c r="AH249" s="5">
        <v>100</v>
      </c>
      <c r="AI249" s="5" t="s">
        <v>1332</v>
      </c>
      <c r="AJ249" s="6">
        <v>39356</v>
      </c>
      <c r="AK249" s="5">
        <v>17</v>
      </c>
      <c r="AL249" s="6">
        <v>39356</v>
      </c>
      <c r="AM249" s="5" t="s">
        <v>1333</v>
      </c>
      <c r="AN249" s="5">
        <v>57980</v>
      </c>
      <c r="AO249" s="5" t="s">
        <v>3213</v>
      </c>
      <c r="AP249" s="5" t="s">
        <v>1536</v>
      </c>
      <c r="AQ249" s="4" t="s">
        <v>12479</v>
      </c>
      <c r="AR249" s="5" t="s">
        <v>12480</v>
      </c>
      <c r="AS249" s="4" t="s">
        <v>2290</v>
      </c>
      <c r="AT249" s="5" t="s">
        <v>2291</v>
      </c>
      <c r="AU249" s="5" t="s">
        <v>41</v>
      </c>
      <c r="AV249" s="4" t="s">
        <v>2292</v>
      </c>
      <c r="AW249" s="5" t="s">
        <v>108</v>
      </c>
      <c r="AX249" s="4" t="s">
        <v>2460</v>
      </c>
      <c r="AY249" s="5" t="s">
        <v>2463</v>
      </c>
      <c r="AZ249" s="5" t="s">
        <v>11</v>
      </c>
      <c r="BA249" s="4" t="s">
        <v>2464</v>
      </c>
      <c r="BB249" s="5" t="s">
        <v>2465</v>
      </c>
      <c r="BC249" s="4" t="s">
        <v>3210</v>
      </c>
      <c r="BD249" s="5" t="s">
        <v>3214</v>
      </c>
      <c r="BE249" s="5" t="s">
        <v>25</v>
      </c>
      <c r="BF249" s="5" t="s">
        <v>1333</v>
      </c>
      <c r="BG249" s="4" t="s">
        <v>3215</v>
      </c>
      <c r="BH249" s="5" t="s">
        <v>1343</v>
      </c>
    </row>
    <row r="250" spans="1:60" x14ac:dyDescent="0.25">
      <c r="A250">
        <f t="shared" si="22"/>
        <v>306406</v>
      </c>
      <c r="B250">
        <f t="shared" si="23"/>
        <v>7024307</v>
      </c>
      <c r="C250" s="17" t="str">
        <f t="shared" si="21"/>
        <v>CC</v>
      </c>
      <c r="D250" t="str">
        <f t="shared" si="20"/>
        <v>REGION ILE DE FRANCE NORD</v>
      </c>
      <c r="E250" s="12" t="str">
        <f t="shared" si="24"/>
        <v>TERRAIN</v>
      </c>
      <c r="F250" s="4" t="s">
        <v>3216</v>
      </c>
      <c r="G250" s="4" t="s">
        <v>3217</v>
      </c>
      <c r="H250" s="5">
        <v>1</v>
      </c>
      <c r="I250" s="5"/>
      <c r="J250" s="5">
        <v>1</v>
      </c>
      <c r="K250" s="5" t="s">
        <v>1325</v>
      </c>
      <c r="L250" s="5" t="s">
        <v>850</v>
      </c>
      <c r="M250" s="5" t="s">
        <v>3218</v>
      </c>
      <c r="N250" s="5"/>
      <c r="O250" s="6"/>
      <c r="P250" s="5"/>
      <c r="Q250" s="5"/>
      <c r="R250" s="5"/>
      <c r="S250" s="5"/>
      <c r="T250" s="5" t="s">
        <v>245</v>
      </c>
      <c r="U250" s="6">
        <v>45597</v>
      </c>
      <c r="V250" s="4" t="s">
        <v>1328</v>
      </c>
      <c r="W250" s="4" t="s">
        <v>1329</v>
      </c>
      <c r="X250" s="5" t="s">
        <v>18</v>
      </c>
      <c r="Y250" s="5"/>
      <c r="Z250" s="5"/>
      <c r="AA250" s="5" t="s">
        <v>3219</v>
      </c>
      <c r="AB250" s="5"/>
      <c r="AC250" s="5"/>
      <c r="AD250" s="5" t="s">
        <v>1331</v>
      </c>
      <c r="AE250" s="5"/>
      <c r="AF250" s="6">
        <v>32841</v>
      </c>
      <c r="AG250" s="5">
        <v>35</v>
      </c>
      <c r="AH250" s="5">
        <v>100</v>
      </c>
      <c r="AI250" s="5" t="s">
        <v>1332</v>
      </c>
      <c r="AJ250" s="6">
        <v>45597</v>
      </c>
      <c r="AK250" s="5">
        <v>0</v>
      </c>
      <c r="AL250" s="6">
        <v>45597</v>
      </c>
      <c r="AM250" s="5" t="s">
        <v>1333</v>
      </c>
      <c r="AN250" s="5">
        <v>78100</v>
      </c>
      <c r="AO250" s="5" t="s">
        <v>3220</v>
      </c>
      <c r="AP250" s="5" t="s">
        <v>12477</v>
      </c>
      <c r="AQ250" s="4" t="s">
        <v>1351</v>
      </c>
      <c r="AR250" s="5" t="s">
        <v>12478</v>
      </c>
      <c r="AS250" s="4" t="s">
        <v>1656</v>
      </c>
      <c r="AT250" s="5" t="s">
        <v>1657</v>
      </c>
      <c r="AU250" s="5" t="s">
        <v>41</v>
      </c>
      <c r="AV250" s="4" t="s">
        <v>1658</v>
      </c>
      <c r="AW250" s="5" t="s">
        <v>306</v>
      </c>
      <c r="AX250" s="4" t="s">
        <v>2991</v>
      </c>
      <c r="AY250" s="5" t="s">
        <v>2992</v>
      </c>
      <c r="AZ250" s="5" t="s">
        <v>11</v>
      </c>
      <c r="BA250" s="4" t="s">
        <v>2993</v>
      </c>
      <c r="BB250" s="5" t="s">
        <v>2994</v>
      </c>
      <c r="BC250" s="5" t="s">
        <v>3217</v>
      </c>
      <c r="BD250" s="5" t="s">
        <v>3221</v>
      </c>
      <c r="BE250" s="5" t="s">
        <v>245</v>
      </c>
      <c r="BF250" s="5" t="s">
        <v>1333</v>
      </c>
      <c r="BG250" s="5" t="s">
        <v>3222</v>
      </c>
      <c r="BH250" s="5" t="s">
        <v>1343</v>
      </c>
    </row>
    <row r="251" spans="1:60" x14ac:dyDescent="0.25">
      <c r="A251">
        <f t="shared" si="22"/>
        <v>306285</v>
      </c>
      <c r="B251">
        <f t="shared" si="23"/>
        <v>7024159</v>
      </c>
      <c r="C251" s="17" t="str">
        <f t="shared" si="21"/>
        <v>CC</v>
      </c>
      <c r="D251" t="str">
        <f t="shared" si="20"/>
        <v>REGION GRAND OUEST</v>
      </c>
      <c r="E251" s="12" t="str">
        <f t="shared" si="24"/>
        <v>TERRAIN</v>
      </c>
      <c r="F251" s="4" t="s">
        <v>3223</v>
      </c>
      <c r="G251" s="4" t="s">
        <v>3224</v>
      </c>
      <c r="H251" s="5">
        <v>1</v>
      </c>
      <c r="I251" s="5"/>
      <c r="J251" s="5">
        <v>1</v>
      </c>
      <c r="K251" s="5" t="s">
        <v>1325</v>
      </c>
      <c r="L251" s="5" t="s">
        <v>3225</v>
      </c>
      <c r="M251" s="5" t="s">
        <v>3226</v>
      </c>
      <c r="N251" s="5"/>
      <c r="O251" s="5"/>
      <c r="P251" s="5"/>
      <c r="Q251" s="5"/>
      <c r="R251" s="5"/>
      <c r="S251" s="5"/>
      <c r="T251" s="5" t="s">
        <v>245</v>
      </c>
      <c r="U251" s="6">
        <v>45536</v>
      </c>
      <c r="V251" s="4" t="s">
        <v>1328</v>
      </c>
      <c r="W251" s="4" t="s">
        <v>1329</v>
      </c>
      <c r="X251" s="5" t="s">
        <v>18</v>
      </c>
      <c r="Y251" s="5"/>
      <c r="Z251" s="5"/>
      <c r="AA251" s="4" t="s">
        <v>2739</v>
      </c>
      <c r="AB251" s="5"/>
      <c r="AC251" s="5"/>
      <c r="AD251" s="5" t="s">
        <v>1331</v>
      </c>
      <c r="AE251" s="5"/>
      <c r="AF251" s="6">
        <v>34410</v>
      </c>
      <c r="AG251" s="5">
        <v>30</v>
      </c>
      <c r="AH251" s="5">
        <v>100</v>
      </c>
      <c r="AI251" s="5" t="s">
        <v>1332</v>
      </c>
      <c r="AJ251" s="6">
        <v>45536</v>
      </c>
      <c r="AK251" s="5">
        <v>0</v>
      </c>
      <c r="AL251" s="6">
        <v>45536</v>
      </c>
      <c r="AM251" s="5" t="s">
        <v>1333</v>
      </c>
      <c r="AN251" s="5">
        <v>49000</v>
      </c>
      <c r="AO251" s="5" t="s">
        <v>3227</v>
      </c>
      <c r="AP251" s="5" t="s">
        <v>1413</v>
      </c>
      <c r="AQ251" s="4" t="s">
        <v>1414</v>
      </c>
      <c r="AR251" s="5" t="s">
        <v>19</v>
      </c>
      <c r="AS251" s="4" t="s">
        <v>2071</v>
      </c>
      <c r="AT251" s="5" t="s">
        <v>2072</v>
      </c>
      <c r="AU251" s="5" t="s">
        <v>41</v>
      </c>
      <c r="AV251" s="4" t="s">
        <v>2073</v>
      </c>
      <c r="AW251" s="5" t="s">
        <v>112</v>
      </c>
      <c r="AX251" s="4" t="s">
        <v>2136</v>
      </c>
      <c r="AY251" s="5" t="s">
        <v>2137</v>
      </c>
      <c r="AZ251" s="5" t="s">
        <v>11</v>
      </c>
      <c r="BA251" s="4" t="s">
        <v>2138</v>
      </c>
      <c r="BB251" s="5" t="s">
        <v>2139</v>
      </c>
      <c r="BC251" s="4" t="s">
        <v>3224</v>
      </c>
      <c r="BD251" s="5" t="s">
        <v>3228</v>
      </c>
      <c r="BE251" s="5" t="s">
        <v>245</v>
      </c>
      <c r="BF251" s="5" t="s">
        <v>1333</v>
      </c>
      <c r="BG251" s="4" t="s">
        <v>3229</v>
      </c>
      <c r="BH251" s="5" t="s">
        <v>1343</v>
      </c>
    </row>
    <row r="252" spans="1:60" x14ac:dyDescent="0.25">
      <c r="A252">
        <f t="shared" si="22"/>
        <v>303432</v>
      </c>
      <c r="B252">
        <f t="shared" si="23"/>
        <v>3101872</v>
      </c>
      <c r="C252" s="17" t="str">
        <f t="shared" si="21"/>
        <v>CC</v>
      </c>
      <c r="D252" t="str">
        <f t="shared" si="20"/>
        <v>REGION GRAND SUD</v>
      </c>
      <c r="E252" s="12" t="str">
        <f t="shared" si="24"/>
        <v>TERRAIN</v>
      </c>
      <c r="F252" s="4" t="s">
        <v>3230</v>
      </c>
      <c r="G252" s="4" t="s">
        <v>3231</v>
      </c>
      <c r="H252" s="5">
        <v>1</v>
      </c>
      <c r="I252" s="5"/>
      <c r="J252" s="5">
        <v>1</v>
      </c>
      <c r="K252" s="5" t="s">
        <v>1325</v>
      </c>
      <c r="L252" s="5" t="s">
        <v>40</v>
      </c>
      <c r="M252" s="5" t="s">
        <v>3232</v>
      </c>
      <c r="N252" s="5" t="s">
        <v>46</v>
      </c>
      <c r="O252" s="5">
        <v>45231</v>
      </c>
      <c r="P252" s="5"/>
      <c r="Q252" s="5" t="s">
        <v>1346</v>
      </c>
      <c r="R252" s="5">
        <v>5</v>
      </c>
      <c r="S252" s="5" t="s">
        <v>5</v>
      </c>
      <c r="T252" s="5" t="s">
        <v>3</v>
      </c>
      <c r="U252" s="6">
        <v>45261</v>
      </c>
      <c r="V252" s="4" t="s">
        <v>1487</v>
      </c>
      <c r="W252" s="4" t="s">
        <v>1329</v>
      </c>
      <c r="X252" s="5" t="s">
        <v>5</v>
      </c>
      <c r="Y252" s="5" t="s">
        <v>1348</v>
      </c>
      <c r="Z252" s="5"/>
      <c r="AA252" s="4" t="s">
        <v>2134</v>
      </c>
      <c r="AB252" s="5">
        <v>5</v>
      </c>
      <c r="AC252" s="5"/>
      <c r="AD252" s="5">
        <v>5</v>
      </c>
      <c r="AE252" s="5"/>
      <c r="AF252" s="6">
        <v>30561</v>
      </c>
      <c r="AG252" s="5">
        <v>41</v>
      </c>
      <c r="AH252" s="5">
        <v>100</v>
      </c>
      <c r="AI252" s="5" t="s">
        <v>1332</v>
      </c>
      <c r="AJ252" s="6">
        <v>42856</v>
      </c>
      <c r="AK252" s="5">
        <v>7</v>
      </c>
      <c r="AL252" s="6">
        <v>42856</v>
      </c>
      <c r="AM252" s="5" t="s">
        <v>1333</v>
      </c>
      <c r="AN252" s="5">
        <v>30260</v>
      </c>
      <c r="AO252" s="5" t="s">
        <v>3233</v>
      </c>
      <c r="AP252" s="5" t="s">
        <v>1335</v>
      </c>
      <c r="AQ252" s="4" t="s">
        <v>1336</v>
      </c>
      <c r="AR252" s="5" t="s">
        <v>12476</v>
      </c>
      <c r="AS252" s="4" t="s">
        <v>1403</v>
      </c>
      <c r="AT252" s="5" t="s">
        <v>1404</v>
      </c>
      <c r="AU252" s="5" t="s">
        <v>41</v>
      </c>
      <c r="AV252" s="4" t="s">
        <v>1405</v>
      </c>
      <c r="AW252" s="5" t="s">
        <v>61</v>
      </c>
      <c r="AX252" s="4" t="s">
        <v>2047</v>
      </c>
      <c r="AY252" s="5" t="s">
        <v>2048</v>
      </c>
      <c r="AZ252" s="5" t="s">
        <v>11</v>
      </c>
      <c r="BA252" s="4" t="s">
        <v>2049</v>
      </c>
      <c r="BB252" s="5" t="s">
        <v>2050</v>
      </c>
      <c r="BC252" s="4" t="s">
        <v>3231</v>
      </c>
      <c r="BD252" s="5" t="s">
        <v>3234</v>
      </c>
      <c r="BE252" s="5" t="s">
        <v>3</v>
      </c>
      <c r="BF252" s="5" t="s">
        <v>1333</v>
      </c>
      <c r="BG252" s="4" t="s">
        <v>3235</v>
      </c>
      <c r="BH252" s="5" t="s">
        <v>1343</v>
      </c>
    </row>
    <row r="253" spans="1:60" x14ac:dyDescent="0.25">
      <c r="A253">
        <f t="shared" si="22"/>
        <v>305169</v>
      </c>
      <c r="B253">
        <f t="shared" si="23"/>
        <v>7020336</v>
      </c>
      <c r="C253" s="17" t="str">
        <f t="shared" si="21"/>
        <v>CC</v>
      </c>
      <c r="D253" t="str">
        <f t="shared" si="20"/>
        <v>REGION GRAND SUD</v>
      </c>
      <c r="E253" s="12" t="str">
        <f t="shared" si="24"/>
        <v>TERRAIN</v>
      </c>
      <c r="F253" s="4" t="s">
        <v>3236</v>
      </c>
      <c r="G253" s="4" t="s">
        <v>3237</v>
      </c>
      <c r="H253" s="5">
        <v>1</v>
      </c>
      <c r="I253" s="5"/>
      <c r="J253" s="5">
        <v>2</v>
      </c>
      <c r="K253" s="5" t="s">
        <v>1345</v>
      </c>
      <c r="L253" s="5" t="s">
        <v>115</v>
      </c>
      <c r="M253" s="5" t="s">
        <v>3238</v>
      </c>
      <c r="N253" s="5" t="s">
        <v>245</v>
      </c>
      <c r="O253" s="5">
        <v>45597</v>
      </c>
      <c r="P253" s="5"/>
      <c r="Q253" s="5" t="s">
        <v>1346</v>
      </c>
      <c r="R253" s="5">
        <v>5</v>
      </c>
      <c r="S253" s="5" t="s">
        <v>18</v>
      </c>
      <c r="T253" s="5" t="s">
        <v>260</v>
      </c>
      <c r="U253" s="6">
        <v>45627</v>
      </c>
      <c r="V253" s="4" t="s">
        <v>1347</v>
      </c>
      <c r="W253" s="4" t="s">
        <v>1329</v>
      </c>
      <c r="X253" s="5" t="s">
        <v>18</v>
      </c>
      <c r="Y253" s="5" t="s">
        <v>1348</v>
      </c>
      <c r="Z253" s="5"/>
      <c r="AA253" s="4" t="s">
        <v>3239</v>
      </c>
      <c r="AB253" s="5" t="s">
        <v>1331</v>
      </c>
      <c r="AC253" s="5"/>
      <c r="AD253" s="5" t="s">
        <v>1331</v>
      </c>
      <c r="AE253" s="5"/>
      <c r="AF253" s="6">
        <v>30481</v>
      </c>
      <c r="AG253" s="5">
        <v>41</v>
      </c>
      <c r="AH253" s="5">
        <v>100</v>
      </c>
      <c r="AI253" s="5" t="s">
        <v>1332</v>
      </c>
      <c r="AJ253" s="6">
        <v>44440</v>
      </c>
      <c r="AK253" s="5">
        <v>3</v>
      </c>
      <c r="AL253" s="6">
        <v>44440</v>
      </c>
      <c r="AM253" s="5" t="s">
        <v>1333</v>
      </c>
      <c r="AN253" s="5">
        <v>34570</v>
      </c>
      <c r="AO253" s="5" t="s">
        <v>2006</v>
      </c>
      <c r="AP253" s="5" t="s">
        <v>1335</v>
      </c>
      <c r="AQ253" s="4" t="s">
        <v>1336</v>
      </c>
      <c r="AR253" s="5" t="s">
        <v>12476</v>
      </c>
      <c r="AS253" s="4" t="s">
        <v>1337</v>
      </c>
      <c r="AT253" s="5" t="s">
        <v>1338</v>
      </c>
      <c r="AU253" s="5" t="s">
        <v>41</v>
      </c>
      <c r="AV253" s="4" t="s">
        <v>1339</v>
      </c>
      <c r="AW253" s="5" t="s">
        <v>76</v>
      </c>
      <c r="AX253" s="4" t="s">
        <v>2007</v>
      </c>
      <c r="AY253" s="5" t="s">
        <v>2008</v>
      </c>
      <c r="AZ253" s="5" t="s">
        <v>11</v>
      </c>
      <c r="BA253" s="4" t="s">
        <v>2009</v>
      </c>
      <c r="BB253" s="5" t="s">
        <v>2010</v>
      </c>
      <c r="BC253" s="4" t="s">
        <v>3237</v>
      </c>
      <c r="BD253" s="5" t="s">
        <v>3240</v>
      </c>
      <c r="BE253" s="5" t="s">
        <v>260</v>
      </c>
      <c r="BF253" s="5" t="s">
        <v>1333</v>
      </c>
      <c r="BG253" s="4" t="s">
        <v>3241</v>
      </c>
      <c r="BH253" s="5" t="s">
        <v>1343</v>
      </c>
    </row>
    <row r="254" spans="1:60" x14ac:dyDescent="0.25">
      <c r="A254">
        <f t="shared" si="22"/>
        <v>306371</v>
      </c>
      <c r="B254">
        <f t="shared" si="23"/>
        <v>7024284</v>
      </c>
      <c r="C254" s="17" t="str">
        <f t="shared" si="21"/>
        <v>CC</v>
      </c>
      <c r="D254" t="str">
        <f t="shared" si="20"/>
        <v>REGION GRAND OUEST</v>
      </c>
      <c r="E254" s="12" t="str">
        <f t="shared" si="24"/>
        <v>TERRAIN</v>
      </c>
      <c r="F254" s="4" t="s">
        <v>3242</v>
      </c>
      <c r="G254" s="4" t="s">
        <v>3243</v>
      </c>
      <c r="H254" s="5">
        <v>1</v>
      </c>
      <c r="I254" s="5"/>
      <c r="J254" s="5">
        <v>1</v>
      </c>
      <c r="K254" s="5" t="s">
        <v>1325</v>
      </c>
      <c r="L254" s="5" t="s">
        <v>474</v>
      </c>
      <c r="M254" s="5" t="s">
        <v>3244</v>
      </c>
      <c r="N254" s="5"/>
      <c r="O254" s="5"/>
      <c r="P254" s="5"/>
      <c r="Q254" s="5"/>
      <c r="R254" s="5"/>
      <c r="S254" s="5"/>
      <c r="T254" s="5" t="s">
        <v>245</v>
      </c>
      <c r="U254" s="6">
        <v>45566</v>
      </c>
      <c r="V254" s="4" t="s">
        <v>1328</v>
      </c>
      <c r="W254" s="4" t="s">
        <v>1329</v>
      </c>
      <c r="X254" s="5" t="s">
        <v>18</v>
      </c>
      <c r="Y254" s="5"/>
      <c r="Z254" s="5"/>
      <c r="AA254" s="4" t="s">
        <v>3245</v>
      </c>
      <c r="AB254" s="5"/>
      <c r="AC254" s="5"/>
      <c r="AD254" s="5" t="s">
        <v>1331</v>
      </c>
      <c r="AE254" s="5"/>
      <c r="AF254" s="6">
        <v>31583</v>
      </c>
      <c r="AG254" s="5">
        <v>38</v>
      </c>
      <c r="AH254" s="5">
        <v>100</v>
      </c>
      <c r="AI254" s="5" t="s">
        <v>1332</v>
      </c>
      <c r="AJ254" s="6">
        <v>45566</v>
      </c>
      <c r="AK254" s="5">
        <v>0</v>
      </c>
      <c r="AL254" s="6">
        <v>45566</v>
      </c>
      <c r="AM254" s="5" t="s">
        <v>1333</v>
      </c>
      <c r="AN254" s="5">
        <v>64000</v>
      </c>
      <c r="AO254" s="5" t="s">
        <v>3246</v>
      </c>
      <c r="AP254" s="5" t="s">
        <v>1413</v>
      </c>
      <c r="AQ254" s="4" t="s">
        <v>1414</v>
      </c>
      <c r="AR254" s="5" t="s">
        <v>19</v>
      </c>
      <c r="AS254" s="4" t="s">
        <v>1415</v>
      </c>
      <c r="AT254" s="5" t="s">
        <v>1416</v>
      </c>
      <c r="AU254" s="5" t="s">
        <v>41</v>
      </c>
      <c r="AV254" s="4" t="s">
        <v>1417</v>
      </c>
      <c r="AW254" s="5" t="s">
        <v>20</v>
      </c>
      <c r="AX254" s="4" t="s">
        <v>2873</v>
      </c>
      <c r="AY254" s="5" t="s">
        <v>2876</v>
      </c>
      <c r="AZ254" s="5" t="s">
        <v>11</v>
      </c>
      <c r="BA254" s="4" t="s">
        <v>2877</v>
      </c>
      <c r="BB254" s="5" t="s">
        <v>2878</v>
      </c>
      <c r="BC254" s="4" t="s">
        <v>3243</v>
      </c>
      <c r="BD254" s="5" t="s">
        <v>3247</v>
      </c>
      <c r="BE254" s="5" t="s">
        <v>245</v>
      </c>
      <c r="BF254" s="5" t="s">
        <v>1333</v>
      </c>
      <c r="BG254" s="4" t="s">
        <v>3248</v>
      </c>
      <c r="BH254" s="5" t="s">
        <v>1343</v>
      </c>
    </row>
    <row r="255" spans="1:60" x14ac:dyDescent="0.25">
      <c r="A255">
        <f t="shared" si="22"/>
        <v>186035</v>
      </c>
      <c r="B255">
        <f t="shared" si="23"/>
        <v>3000950</v>
      </c>
      <c r="C255" s="17" t="str">
        <f t="shared" si="21"/>
        <v>IMP</v>
      </c>
      <c r="D255" t="str">
        <f t="shared" si="20"/>
        <v>REGION ILE DE FRANCE NORD</v>
      </c>
      <c r="E255" s="12" t="str">
        <f t="shared" si="24"/>
        <v>TERRAIN</v>
      </c>
      <c r="F255" s="4" t="s">
        <v>3249</v>
      </c>
      <c r="G255" s="4" t="s">
        <v>3088</v>
      </c>
      <c r="H255" s="5">
        <v>1</v>
      </c>
      <c r="I255" s="5"/>
      <c r="J255" s="5">
        <v>1</v>
      </c>
      <c r="K255" s="5" t="s">
        <v>1325</v>
      </c>
      <c r="L255" s="5" t="s">
        <v>181</v>
      </c>
      <c r="M255" s="5" t="s">
        <v>3250</v>
      </c>
      <c r="N255" s="5"/>
      <c r="O255" s="5"/>
      <c r="P255" s="5"/>
      <c r="Q255" s="5"/>
      <c r="R255" s="5"/>
      <c r="S255" s="5"/>
      <c r="T255" s="5" t="s">
        <v>11</v>
      </c>
      <c r="U255" s="6">
        <v>44348</v>
      </c>
      <c r="V255" s="5" t="s">
        <v>1605</v>
      </c>
      <c r="W255" s="4" t="s">
        <v>1606</v>
      </c>
      <c r="X255" s="5" t="s">
        <v>5</v>
      </c>
      <c r="Y255" s="5"/>
      <c r="Z255" s="5"/>
      <c r="AA255" s="5"/>
      <c r="AB255" s="5"/>
      <c r="AC255" s="5"/>
      <c r="AD255" s="5">
        <v>6</v>
      </c>
      <c r="AE255" s="5"/>
      <c r="AF255" s="5">
        <v>27305</v>
      </c>
      <c r="AG255" s="5">
        <v>50</v>
      </c>
      <c r="AH255" s="5">
        <v>100</v>
      </c>
      <c r="AI255" s="5" t="s">
        <v>1332</v>
      </c>
      <c r="AJ255" s="5">
        <v>37135</v>
      </c>
      <c r="AK255" s="5">
        <v>23</v>
      </c>
      <c r="AL255" s="5">
        <v>37135</v>
      </c>
      <c r="AM255" s="5"/>
      <c r="AN255" s="5">
        <v>76430</v>
      </c>
      <c r="AO255" s="5" t="s">
        <v>3251</v>
      </c>
      <c r="AP255" s="5" t="s">
        <v>12477</v>
      </c>
      <c r="AQ255" s="4" t="s">
        <v>1351</v>
      </c>
      <c r="AR255" s="5" t="s">
        <v>12478</v>
      </c>
      <c r="AS255" s="4" t="s">
        <v>1651</v>
      </c>
      <c r="AT255" s="5" t="s">
        <v>1652</v>
      </c>
      <c r="AU255" s="5" t="s">
        <v>41</v>
      </c>
      <c r="AV255" s="4" t="s">
        <v>1653</v>
      </c>
      <c r="AW255" s="5" t="s">
        <v>35</v>
      </c>
      <c r="AX255" s="4" t="s">
        <v>3088</v>
      </c>
      <c r="AY255" s="5" t="s">
        <v>3089</v>
      </c>
      <c r="AZ255" s="5" t="s">
        <v>11</v>
      </c>
      <c r="BA255" s="4" t="s">
        <v>3090</v>
      </c>
      <c r="BB255" s="5" t="s">
        <v>3091</v>
      </c>
      <c r="BC255" s="5"/>
      <c r="BD255" s="5"/>
      <c r="BE255" s="5"/>
      <c r="BF255" s="5" t="s">
        <v>1608</v>
      </c>
      <c r="BG255" s="5"/>
      <c r="BH255" s="5"/>
    </row>
    <row r="256" spans="1:60" x14ac:dyDescent="0.25">
      <c r="A256">
        <f t="shared" si="22"/>
        <v>700583</v>
      </c>
      <c r="B256">
        <f t="shared" si="23"/>
        <v>50102006</v>
      </c>
      <c r="C256" t="str">
        <f t="shared" si="21"/>
        <v>CC</v>
      </c>
      <c r="D256" t="str">
        <f t="shared" si="20"/>
        <v>SUPPORT COMMERCIAL</v>
      </c>
      <c r="E256" s="12" t="str">
        <f t="shared" si="24"/>
        <v>TERRAIN</v>
      </c>
      <c r="F256" s="4" t="s">
        <v>3252</v>
      </c>
      <c r="G256" s="4" t="s">
        <v>3253</v>
      </c>
      <c r="H256" s="5">
        <v>2</v>
      </c>
      <c r="I256" s="5" t="s">
        <v>24</v>
      </c>
      <c r="J256" s="5"/>
      <c r="K256" s="5"/>
      <c r="L256" s="5"/>
      <c r="M256" s="5" t="s">
        <v>3254</v>
      </c>
      <c r="N256" s="5"/>
      <c r="O256" s="5"/>
      <c r="P256" s="5"/>
      <c r="Q256" s="5"/>
      <c r="R256" s="5"/>
      <c r="S256" s="5"/>
      <c r="T256" s="5"/>
      <c r="U256" s="6">
        <v>45474</v>
      </c>
      <c r="V256" s="4"/>
      <c r="W256" s="4" t="s">
        <v>1392</v>
      </c>
      <c r="X256" s="5"/>
      <c r="Y256" s="5"/>
      <c r="Z256" s="5"/>
      <c r="AA256" s="4"/>
      <c r="AB256" s="5"/>
      <c r="AC256" s="5"/>
      <c r="AD256" s="5"/>
      <c r="AE256" s="5"/>
      <c r="AF256" s="6"/>
      <c r="AG256" s="5"/>
      <c r="AH256" s="5"/>
      <c r="AI256" s="5"/>
      <c r="AJ256" s="6"/>
      <c r="AK256" s="5"/>
      <c r="AL256" s="6"/>
      <c r="AM256" s="5"/>
      <c r="AN256" s="5"/>
      <c r="AO256" s="5"/>
      <c r="AP256" s="5"/>
      <c r="AQ256" s="4" t="s">
        <v>2163</v>
      </c>
      <c r="AR256" s="5" t="s">
        <v>273</v>
      </c>
      <c r="AS256" s="4"/>
      <c r="AT256" s="5"/>
      <c r="AU256" s="5"/>
      <c r="AV256" s="4" t="s">
        <v>3253</v>
      </c>
      <c r="AW256" s="5" t="s">
        <v>3254</v>
      </c>
      <c r="AX256" s="4"/>
      <c r="AY256" s="5"/>
      <c r="AZ256" s="5"/>
      <c r="BA256" s="4"/>
      <c r="BB256" s="5"/>
      <c r="BC256" s="4"/>
      <c r="BD256" s="5"/>
      <c r="BE256" s="5"/>
      <c r="BF256" s="5"/>
      <c r="BG256" s="4"/>
      <c r="BH256" s="5"/>
    </row>
    <row r="257" spans="1:60" x14ac:dyDescent="0.25">
      <c r="A257">
        <f t="shared" si="22"/>
        <v>900552</v>
      </c>
      <c r="B257">
        <f t="shared" si="23"/>
        <v>50145466</v>
      </c>
      <c r="C257" t="str">
        <f>IF(LEFT(T257,4)="ASSI","ASSISTANTE",IF(T257="013 RR","RR",IF(T257="100 IMD","IMD",IF(T257="105 IMD","IMD",IF(T257="200 IMP","IMP",IF(T257="310 CMA","IMP","CC"))))))</f>
        <v>CC</v>
      </c>
      <c r="D257" t="str">
        <f t="shared" si="20"/>
        <v>POLE PILOTAGE DU RESEAU COMMERCIAL</v>
      </c>
      <c r="E257" s="12" t="str">
        <f t="shared" si="24"/>
        <v>TERRAIN</v>
      </c>
      <c r="F257" s="4" t="s">
        <v>3255</v>
      </c>
      <c r="G257" s="4" t="s">
        <v>3256</v>
      </c>
      <c r="H257" s="5">
        <v>2</v>
      </c>
      <c r="I257" s="5" t="s">
        <v>24</v>
      </c>
      <c r="J257" s="5"/>
      <c r="K257" s="5"/>
      <c r="L257" s="5"/>
      <c r="M257" s="5" t="s">
        <v>538</v>
      </c>
      <c r="N257" s="5"/>
      <c r="O257" s="6"/>
      <c r="P257" s="5"/>
      <c r="Q257" s="5"/>
      <c r="R257" s="5"/>
      <c r="S257" s="5"/>
      <c r="T257" s="5"/>
      <c r="U257" s="6">
        <v>45474</v>
      </c>
      <c r="V257" s="4"/>
      <c r="W257" s="4" t="s">
        <v>1392</v>
      </c>
      <c r="X257" s="5"/>
      <c r="Y257" s="5"/>
      <c r="Z257" s="5"/>
      <c r="AA257" s="4"/>
      <c r="AB257" s="5"/>
      <c r="AC257" s="5"/>
      <c r="AD257" s="5"/>
      <c r="AE257" s="5"/>
      <c r="AF257" s="6"/>
      <c r="AG257" s="5"/>
      <c r="AH257" s="5"/>
      <c r="AI257" s="5"/>
      <c r="AJ257" s="6"/>
      <c r="AK257" s="5"/>
      <c r="AL257" s="6"/>
      <c r="AM257" s="5"/>
      <c r="AN257" s="5"/>
      <c r="AO257" s="5"/>
      <c r="AP257" s="5"/>
      <c r="AQ257" s="4" t="s">
        <v>1395</v>
      </c>
      <c r="AR257" s="5" t="s">
        <v>188</v>
      </c>
      <c r="AS257" s="4"/>
      <c r="AT257" s="5"/>
      <c r="AU257" s="5"/>
      <c r="AV257" s="4" t="s">
        <v>3256</v>
      </c>
      <c r="AW257" s="5" t="s">
        <v>538</v>
      </c>
      <c r="AX257" s="4"/>
      <c r="AY257" s="5"/>
      <c r="AZ257" s="5"/>
      <c r="BA257" s="4"/>
      <c r="BB257" s="5"/>
      <c r="BC257" s="4"/>
      <c r="BD257" s="5"/>
      <c r="BE257" s="5"/>
      <c r="BF257" s="5"/>
      <c r="BG257" s="4"/>
      <c r="BH257" s="5"/>
    </row>
    <row r="258" spans="1:60" x14ac:dyDescent="0.25">
      <c r="A258">
        <f t="shared" si="22"/>
        <v>700584</v>
      </c>
      <c r="B258">
        <f t="shared" si="23"/>
        <v>50102007</v>
      </c>
      <c r="C258" t="str">
        <f t="shared" ref="C258:C321" si="25">IF(LEFT(T258,4)="ASSI","ASSISTANTE",IF(T258="013 RR","RR",IF(T258="100 IMD","IMD",IF(T258="105 IMD","IMD",IF(T258="200 IMP","IMP",IF(T258="310 CMA","IMP","CC"))))))</f>
        <v>CC</v>
      </c>
      <c r="D258" t="str">
        <f t="shared" si="20"/>
        <v>POLE PILOTAGE DU RESEAU COMMERCIAL</v>
      </c>
      <c r="E258" s="12" t="str">
        <f t="shared" si="24"/>
        <v>TERRAIN</v>
      </c>
      <c r="F258" s="4" t="s">
        <v>3257</v>
      </c>
      <c r="G258" s="4" t="s">
        <v>1395</v>
      </c>
      <c r="H258" s="5">
        <v>2</v>
      </c>
      <c r="I258" s="5" t="s">
        <v>24</v>
      </c>
      <c r="J258" s="5"/>
      <c r="K258" s="5"/>
      <c r="L258" s="5"/>
      <c r="M258" s="5" t="s">
        <v>189</v>
      </c>
      <c r="N258" s="5"/>
      <c r="O258" s="5"/>
      <c r="P258" s="5"/>
      <c r="Q258" s="5"/>
      <c r="R258" s="5"/>
      <c r="S258" s="5"/>
      <c r="T258" s="5"/>
      <c r="U258" s="6">
        <v>45474</v>
      </c>
      <c r="V258" s="5"/>
      <c r="W258" s="4" t="s">
        <v>1392</v>
      </c>
      <c r="X258" s="5"/>
      <c r="Y258" s="5"/>
      <c r="Z258" s="5"/>
      <c r="AA258" s="4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4" t="s">
        <v>1395</v>
      </c>
      <c r="AR258" s="5" t="s">
        <v>188</v>
      </c>
      <c r="AS258" s="4"/>
      <c r="AT258" s="5"/>
      <c r="AU258" s="5"/>
      <c r="AV258" s="4" t="s">
        <v>1395</v>
      </c>
      <c r="AW258" s="5" t="s">
        <v>189</v>
      </c>
      <c r="AX258" s="4"/>
      <c r="AY258" s="5"/>
      <c r="AZ258" s="5"/>
      <c r="BA258" s="4"/>
      <c r="BB258" s="5"/>
      <c r="BC258" s="4"/>
      <c r="BD258" s="5"/>
      <c r="BE258" s="5"/>
      <c r="BF258" s="5"/>
      <c r="BG258" s="4"/>
      <c r="BH258" s="5"/>
    </row>
    <row r="259" spans="1:60" x14ac:dyDescent="0.25">
      <c r="A259">
        <f t="shared" si="22"/>
        <v>304877</v>
      </c>
      <c r="B259">
        <f t="shared" si="23"/>
        <v>3102663</v>
      </c>
      <c r="C259" s="17" t="str">
        <f t="shared" si="25"/>
        <v>IMP</v>
      </c>
      <c r="D259" t="str">
        <f t="shared" ref="D259:D322" si="26">AR259</f>
        <v>REGION GRAND SUD</v>
      </c>
      <c r="E259" s="12" t="str">
        <f t="shared" si="24"/>
        <v>TERRAIN</v>
      </c>
      <c r="F259" s="4" t="s">
        <v>3258</v>
      </c>
      <c r="G259" s="4" t="s">
        <v>1479</v>
      </c>
      <c r="H259" s="5">
        <v>1</v>
      </c>
      <c r="I259" s="5"/>
      <c r="J259" s="5">
        <v>1</v>
      </c>
      <c r="K259" s="5" t="s">
        <v>1325</v>
      </c>
      <c r="L259" s="5" t="s">
        <v>3259</v>
      </c>
      <c r="M259" s="5" t="s">
        <v>3260</v>
      </c>
      <c r="N259" s="5" t="s">
        <v>1187</v>
      </c>
      <c r="O259" s="5">
        <v>44378</v>
      </c>
      <c r="P259" s="5"/>
      <c r="Q259" s="5" t="s">
        <v>1346</v>
      </c>
      <c r="R259" s="5">
        <v>4</v>
      </c>
      <c r="S259" s="5" t="s">
        <v>5</v>
      </c>
      <c r="T259" s="5" t="s">
        <v>11</v>
      </c>
      <c r="U259" s="6">
        <v>44409</v>
      </c>
      <c r="V259" s="5" t="s">
        <v>1605</v>
      </c>
      <c r="W259" s="4" t="s">
        <v>1606</v>
      </c>
      <c r="X259" s="5" t="s">
        <v>5</v>
      </c>
      <c r="Y259" s="5"/>
      <c r="Z259" s="5"/>
      <c r="AA259" s="4"/>
      <c r="AB259" s="5">
        <v>5</v>
      </c>
      <c r="AC259" s="5"/>
      <c r="AD259" s="5">
        <v>5</v>
      </c>
      <c r="AE259" s="5"/>
      <c r="AF259" s="5">
        <v>29954</v>
      </c>
      <c r="AG259" s="5">
        <v>42</v>
      </c>
      <c r="AH259" s="5">
        <v>100</v>
      </c>
      <c r="AI259" s="5" t="s">
        <v>1332</v>
      </c>
      <c r="AJ259" s="5">
        <v>44228</v>
      </c>
      <c r="AK259" s="5">
        <v>3</v>
      </c>
      <c r="AL259" s="5">
        <v>44228</v>
      </c>
      <c r="AM259" s="5"/>
      <c r="AN259" s="5">
        <v>83220</v>
      </c>
      <c r="AO259" s="5" t="s">
        <v>3261</v>
      </c>
      <c r="AP259" s="5" t="s">
        <v>1335</v>
      </c>
      <c r="AQ259" s="4" t="s">
        <v>1336</v>
      </c>
      <c r="AR259" s="5" t="s">
        <v>12476</v>
      </c>
      <c r="AS259" s="4" t="s">
        <v>1473</v>
      </c>
      <c r="AT259" s="5" t="s">
        <v>1474</v>
      </c>
      <c r="AU259" s="5" t="s">
        <v>41</v>
      </c>
      <c r="AV259" s="4" t="s">
        <v>1475</v>
      </c>
      <c r="AW259" s="5" t="s">
        <v>58</v>
      </c>
      <c r="AX259" s="4" t="s">
        <v>1479</v>
      </c>
      <c r="AY259" s="5" t="s">
        <v>1480</v>
      </c>
      <c r="AZ259" s="5" t="s">
        <v>11</v>
      </c>
      <c r="BA259" s="4" t="s">
        <v>1481</v>
      </c>
      <c r="BB259" s="5" t="s">
        <v>1482</v>
      </c>
      <c r="BC259" s="4"/>
      <c r="BD259" s="5"/>
      <c r="BE259" s="5"/>
      <c r="BF259" s="5" t="s">
        <v>1608</v>
      </c>
      <c r="BG259" s="4"/>
      <c r="BH259" s="5"/>
    </row>
    <row r="260" spans="1:60" x14ac:dyDescent="0.25">
      <c r="A260">
        <f t="shared" si="22"/>
        <v>305708</v>
      </c>
      <c r="B260">
        <f t="shared" si="23"/>
        <v>7022997</v>
      </c>
      <c r="C260" s="17" t="str">
        <f t="shared" si="25"/>
        <v>CC</v>
      </c>
      <c r="D260" t="str">
        <f t="shared" si="26"/>
        <v>REGION GRAND SUD</v>
      </c>
      <c r="E260" s="12" t="str">
        <f t="shared" si="24"/>
        <v>TERRAIN</v>
      </c>
      <c r="F260" s="4" t="s">
        <v>3262</v>
      </c>
      <c r="G260" s="4" t="s">
        <v>3263</v>
      </c>
      <c r="H260" s="5">
        <v>1</v>
      </c>
      <c r="I260" s="5"/>
      <c r="J260" s="5">
        <v>1</v>
      </c>
      <c r="K260" s="5" t="s">
        <v>1325</v>
      </c>
      <c r="L260" s="5" t="s">
        <v>54</v>
      </c>
      <c r="M260" s="5" t="s">
        <v>3264</v>
      </c>
      <c r="N260" s="5"/>
      <c r="O260" s="5"/>
      <c r="P260" s="5"/>
      <c r="Q260" s="5"/>
      <c r="R260" s="5"/>
      <c r="S260" s="5"/>
      <c r="T260" s="5" t="s">
        <v>25</v>
      </c>
      <c r="U260" s="6">
        <v>45323</v>
      </c>
      <c r="V260" s="5" t="s">
        <v>1363</v>
      </c>
      <c r="W260" s="4" t="s">
        <v>1329</v>
      </c>
      <c r="X260" s="5" t="s">
        <v>18</v>
      </c>
      <c r="Y260" s="5"/>
      <c r="Z260" s="5"/>
      <c r="AA260" s="4" t="s">
        <v>9521</v>
      </c>
      <c r="AB260" s="5"/>
      <c r="AC260" s="5"/>
      <c r="AD260" s="5" t="s">
        <v>1331</v>
      </c>
      <c r="AE260" s="5"/>
      <c r="AF260" s="5">
        <v>33214</v>
      </c>
      <c r="AG260" s="5">
        <v>34</v>
      </c>
      <c r="AH260" s="5">
        <v>100</v>
      </c>
      <c r="AI260" s="5" t="s">
        <v>1332</v>
      </c>
      <c r="AJ260" s="5">
        <v>45200</v>
      </c>
      <c r="AK260" s="5">
        <v>1</v>
      </c>
      <c r="AL260" s="5">
        <v>45200</v>
      </c>
      <c r="AM260" s="5" t="s">
        <v>1333</v>
      </c>
      <c r="AN260" s="5">
        <v>11000</v>
      </c>
      <c r="AO260" s="5" t="s">
        <v>3266</v>
      </c>
      <c r="AP260" s="5" t="s">
        <v>1335</v>
      </c>
      <c r="AQ260" s="4" t="s">
        <v>1336</v>
      </c>
      <c r="AR260" s="5" t="s">
        <v>12476</v>
      </c>
      <c r="AS260" s="4" t="s">
        <v>1337</v>
      </c>
      <c r="AT260" s="5" t="s">
        <v>1338</v>
      </c>
      <c r="AU260" s="5" t="s">
        <v>41</v>
      </c>
      <c r="AV260" s="4" t="s">
        <v>1339</v>
      </c>
      <c r="AW260" s="5" t="s">
        <v>76</v>
      </c>
      <c r="AX260" s="4" t="s">
        <v>1877</v>
      </c>
      <c r="AY260" s="5" t="s">
        <v>1878</v>
      </c>
      <c r="AZ260" s="5" t="s">
        <v>11</v>
      </c>
      <c r="BA260" s="4" t="s">
        <v>1879</v>
      </c>
      <c r="BB260" s="5" t="s">
        <v>1880</v>
      </c>
      <c r="BC260" s="5" t="s">
        <v>3263</v>
      </c>
      <c r="BD260" s="5" t="s">
        <v>3267</v>
      </c>
      <c r="BE260" s="5" t="s">
        <v>25</v>
      </c>
      <c r="BF260" s="5" t="s">
        <v>1333</v>
      </c>
      <c r="BG260" s="4" t="s">
        <v>9520</v>
      </c>
      <c r="BH260" s="5" t="s">
        <v>1343</v>
      </c>
    </row>
    <row r="261" spans="1:60" x14ac:dyDescent="0.25">
      <c r="A261">
        <f t="shared" si="22"/>
        <v>306367</v>
      </c>
      <c r="B261">
        <f t="shared" si="23"/>
        <v>7024282</v>
      </c>
      <c r="C261" s="17" t="str">
        <f t="shared" si="25"/>
        <v>CC</v>
      </c>
      <c r="D261" t="str">
        <f t="shared" si="26"/>
        <v>REGION ILE DE FRANCE NORD</v>
      </c>
      <c r="E261" s="12" t="str">
        <f t="shared" si="24"/>
        <v>TERRAIN</v>
      </c>
      <c r="F261" s="4" t="s">
        <v>3269</v>
      </c>
      <c r="G261" s="4" t="s">
        <v>3270</v>
      </c>
      <c r="H261" s="5">
        <v>1</v>
      </c>
      <c r="I261" s="5"/>
      <c r="J261" s="5">
        <v>2</v>
      </c>
      <c r="K261" s="5" t="s">
        <v>1345</v>
      </c>
      <c r="L261" s="5" t="s">
        <v>118</v>
      </c>
      <c r="M261" s="5" t="s">
        <v>3271</v>
      </c>
      <c r="N261" s="5"/>
      <c r="O261" s="5"/>
      <c r="P261" s="5"/>
      <c r="Q261" s="5"/>
      <c r="R261" s="5"/>
      <c r="S261" s="5"/>
      <c r="T261" s="5" t="s">
        <v>245</v>
      </c>
      <c r="U261" s="6">
        <v>45566</v>
      </c>
      <c r="V261" s="5" t="s">
        <v>1328</v>
      </c>
      <c r="W261" s="4" t="s">
        <v>1329</v>
      </c>
      <c r="X261" s="5" t="s">
        <v>18</v>
      </c>
      <c r="Y261" s="5"/>
      <c r="Z261" s="5"/>
      <c r="AA261" s="4" t="s">
        <v>3272</v>
      </c>
      <c r="AB261" s="5"/>
      <c r="AC261" s="5"/>
      <c r="AD261" s="5" t="s">
        <v>1331</v>
      </c>
      <c r="AE261" s="5"/>
      <c r="AF261" s="5">
        <v>25980</v>
      </c>
      <c r="AG261" s="5">
        <v>53</v>
      </c>
      <c r="AH261" s="5">
        <v>100</v>
      </c>
      <c r="AI261" s="5" t="s">
        <v>1332</v>
      </c>
      <c r="AJ261" s="5">
        <v>45566</v>
      </c>
      <c r="AK261" s="5">
        <v>0</v>
      </c>
      <c r="AL261" s="5">
        <v>45566</v>
      </c>
      <c r="AM261" s="5" t="s">
        <v>1333</v>
      </c>
      <c r="AN261" s="5">
        <v>80480</v>
      </c>
      <c r="AO261" s="5" t="s">
        <v>3273</v>
      </c>
      <c r="AP261" s="5" t="s">
        <v>12477</v>
      </c>
      <c r="AQ261" s="4" t="s">
        <v>1351</v>
      </c>
      <c r="AR261" s="5" t="s">
        <v>12478</v>
      </c>
      <c r="AS261" s="4" t="s">
        <v>2180</v>
      </c>
      <c r="AT261" s="5" t="s">
        <v>2181</v>
      </c>
      <c r="AU261" s="5" t="s">
        <v>41</v>
      </c>
      <c r="AV261" s="4" t="s">
        <v>2182</v>
      </c>
      <c r="AW261" s="5" t="s">
        <v>4</v>
      </c>
      <c r="AX261" s="4" t="s">
        <v>2681</v>
      </c>
      <c r="AY261" s="5" t="s">
        <v>2682</v>
      </c>
      <c r="AZ261" s="5" t="s">
        <v>11</v>
      </c>
      <c r="BA261" s="4" t="s">
        <v>2683</v>
      </c>
      <c r="BB261" s="5" t="s">
        <v>2684</v>
      </c>
      <c r="BC261" s="4" t="s">
        <v>3270</v>
      </c>
      <c r="BD261" s="5" t="s">
        <v>3274</v>
      </c>
      <c r="BE261" s="5" t="s">
        <v>245</v>
      </c>
      <c r="BF261" s="5" t="s">
        <v>1333</v>
      </c>
      <c r="BG261" s="4" t="s">
        <v>3275</v>
      </c>
      <c r="BH261" s="5" t="s">
        <v>1343</v>
      </c>
    </row>
    <row r="262" spans="1:60" x14ac:dyDescent="0.25">
      <c r="A262">
        <f t="shared" si="22"/>
        <v>305252</v>
      </c>
      <c r="B262">
        <f t="shared" si="23"/>
        <v>7020654</v>
      </c>
      <c r="C262" s="17" t="str">
        <f t="shared" si="25"/>
        <v>CC</v>
      </c>
      <c r="D262" t="str">
        <f t="shared" si="26"/>
        <v>REGION GRAND SUD</v>
      </c>
      <c r="E262" s="12" t="str">
        <f t="shared" si="24"/>
        <v>TERRAIN</v>
      </c>
      <c r="F262" s="4" t="s">
        <v>3276</v>
      </c>
      <c r="G262" s="4" t="s">
        <v>3277</v>
      </c>
      <c r="H262" s="5">
        <v>1</v>
      </c>
      <c r="I262" s="5"/>
      <c r="J262" s="5">
        <v>1</v>
      </c>
      <c r="K262" s="5" t="s">
        <v>1325</v>
      </c>
      <c r="L262" s="5" t="s">
        <v>107</v>
      </c>
      <c r="M262" s="5" t="s">
        <v>3278</v>
      </c>
      <c r="N262" s="5" t="s">
        <v>25</v>
      </c>
      <c r="O262" s="5">
        <v>45231</v>
      </c>
      <c r="P262" s="5"/>
      <c r="Q262" s="5" t="s">
        <v>1346</v>
      </c>
      <c r="R262" s="5">
        <v>5</v>
      </c>
      <c r="S262" s="5" t="s">
        <v>18</v>
      </c>
      <c r="T262" s="5" t="s">
        <v>260</v>
      </c>
      <c r="U262" s="6">
        <v>45261</v>
      </c>
      <c r="V262" s="5" t="s">
        <v>1347</v>
      </c>
      <c r="W262" s="4" t="s">
        <v>1329</v>
      </c>
      <c r="X262" s="5" t="s">
        <v>18</v>
      </c>
      <c r="Y262" s="5" t="s">
        <v>1348</v>
      </c>
      <c r="Z262" s="5"/>
      <c r="AA262" s="4" t="s">
        <v>1709</v>
      </c>
      <c r="AB262" s="5" t="s">
        <v>1331</v>
      </c>
      <c r="AC262" s="5"/>
      <c r="AD262" s="5" t="s">
        <v>1331</v>
      </c>
      <c r="AE262" s="5"/>
      <c r="AF262" s="5">
        <v>30007</v>
      </c>
      <c r="AG262" s="5">
        <v>42</v>
      </c>
      <c r="AH262" s="5">
        <v>100</v>
      </c>
      <c r="AI262" s="5" t="s">
        <v>1332</v>
      </c>
      <c r="AJ262" s="5">
        <v>44593</v>
      </c>
      <c r="AK262" s="5">
        <v>2</v>
      </c>
      <c r="AL262" s="5">
        <v>44593</v>
      </c>
      <c r="AM262" s="5" t="s">
        <v>1333</v>
      </c>
      <c r="AN262" s="5">
        <v>26000</v>
      </c>
      <c r="AO262" s="5" t="s">
        <v>1856</v>
      </c>
      <c r="AP262" s="5" t="s">
        <v>1335</v>
      </c>
      <c r="AQ262" s="4" t="s">
        <v>1336</v>
      </c>
      <c r="AR262" s="5" t="s">
        <v>12476</v>
      </c>
      <c r="AS262" s="4" t="s">
        <v>1403</v>
      </c>
      <c r="AT262" s="5" t="s">
        <v>1404</v>
      </c>
      <c r="AU262" s="5" t="s">
        <v>41</v>
      </c>
      <c r="AV262" s="4" t="s">
        <v>1405</v>
      </c>
      <c r="AW262" s="5" t="s">
        <v>61</v>
      </c>
      <c r="AX262" s="4" t="s">
        <v>1618</v>
      </c>
      <c r="AY262" s="5" t="s">
        <v>1619</v>
      </c>
      <c r="AZ262" s="5" t="s">
        <v>11</v>
      </c>
      <c r="BA262" s="4" t="s">
        <v>1620</v>
      </c>
      <c r="BB262" s="5" t="s">
        <v>1621</v>
      </c>
      <c r="BC262" s="5" t="s">
        <v>3277</v>
      </c>
      <c r="BD262" s="5" t="s">
        <v>3279</v>
      </c>
      <c r="BE262" s="5" t="s">
        <v>260</v>
      </c>
      <c r="BF262" s="5" t="s">
        <v>1333</v>
      </c>
      <c r="BG262" s="4" t="s">
        <v>3280</v>
      </c>
      <c r="BH262" s="5" t="s">
        <v>1343</v>
      </c>
    </row>
    <row r="263" spans="1:60" x14ac:dyDescent="0.25">
      <c r="A263">
        <f t="shared" si="22"/>
        <v>188356</v>
      </c>
      <c r="B263">
        <f t="shared" si="23"/>
        <v>3001113</v>
      </c>
      <c r="C263" s="17" t="str">
        <f t="shared" si="25"/>
        <v>CC</v>
      </c>
      <c r="D263" t="str">
        <f t="shared" si="26"/>
        <v>REGION GRAND SUD</v>
      </c>
      <c r="E263" s="12" t="str">
        <f t="shared" si="24"/>
        <v>TERRAIN</v>
      </c>
      <c r="F263" s="4" t="s">
        <v>3281</v>
      </c>
      <c r="G263" s="4" t="s">
        <v>3282</v>
      </c>
      <c r="H263" s="5">
        <v>1</v>
      </c>
      <c r="I263" s="5"/>
      <c r="J263" s="5">
        <v>1</v>
      </c>
      <c r="K263" s="5" t="s">
        <v>1325</v>
      </c>
      <c r="L263" s="5" t="s">
        <v>181</v>
      </c>
      <c r="M263" s="5" t="s">
        <v>3283</v>
      </c>
      <c r="N263" s="5" t="s">
        <v>60</v>
      </c>
      <c r="O263" s="5">
        <v>45231</v>
      </c>
      <c r="P263" s="5"/>
      <c r="Q263" s="5" t="s">
        <v>1346</v>
      </c>
      <c r="R263" s="5">
        <v>5</v>
      </c>
      <c r="S263" s="5" t="s">
        <v>5</v>
      </c>
      <c r="T263" s="5" t="s">
        <v>3</v>
      </c>
      <c r="U263" s="6">
        <v>45261</v>
      </c>
      <c r="V263" s="5" t="s">
        <v>1487</v>
      </c>
      <c r="W263" s="4" t="s">
        <v>1329</v>
      </c>
      <c r="X263" s="5" t="s">
        <v>5</v>
      </c>
      <c r="Y263" s="5" t="s">
        <v>1348</v>
      </c>
      <c r="Z263" s="5"/>
      <c r="AA263" s="4" t="s">
        <v>2751</v>
      </c>
      <c r="AB263" s="5">
        <v>5</v>
      </c>
      <c r="AC263" s="5"/>
      <c r="AD263" s="5">
        <v>5</v>
      </c>
      <c r="AE263" s="5"/>
      <c r="AF263" s="5">
        <v>26651</v>
      </c>
      <c r="AG263" s="5">
        <v>51</v>
      </c>
      <c r="AH263" s="5">
        <v>100</v>
      </c>
      <c r="AI263" s="5" t="s">
        <v>1332</v>
      </c>
      <c r="AJ263" s="5">
        <v>37895</v>
      </c>
      <c r="AK263" s="5">
        <v>21</v>
      </c>
      <c r="AL263" s="5">
        <v>37895</v>
      </c>
      <c r="AM263" s="5" t="s">
        <v>1333</v>
      </c>
      <c r="AN263" s="5">
        <v>63116</v>
      </c>
      <c r="AO263" s="5" t="s">
        <v>3284</v>
      </c>
      <c r="AP263" s="5" t="s">
        <v>1335</v>
      </c>
      <c r="AQ263" s="4" t="s">
        <v>1336</v>
      </c>
      <c r="AR263" s="5" t="s">
        <v>12476</v>
      </c>
      <c r="AS263" s="4" t="s">
        <v>1629</v>
      </c>
      <c r="AT263" s="5" t="s">
        <v>1630</v>
      </c>
      <c r="AU263" s="5" t="s">
        <v>41</v>
      </c>
      <c r="AV263" s="4" t="s">
        <v>1631</v>
      </c>
      <c r="AW263" s="5" t="s">
        <v>7</v>
      </c>
      <c r="AX263" s="4" t="s">
        <v>1666</v>
      </c>
      <c r="AY263" s="5" t="s">
        <v>1667</v>
      </c>
      <c r="AZ263" s="5" t="s">
        <v>11</v>
      </c>
      <c r="BA263" s="4" t="s">
        <v>1668</v>
      </c>
      <c r="BB263" s="5" t="s">
        <v>1669</v>
      </c>
      <c r="BC263" s="5" t="s">
        <v>3282</v>
      </c>
      <c r="BD263" s="5" t="s">
        <v>3285</v>
      </c>
      <c r="BE263" s="5" t="s">
        <v>3</v>
      </c>
      <c r="BF263" s="5" t="s">
        <v>1333</v>
      </c>
      <c r="BG263" s="4" t="s">
        <v>3286</v>
      </c>
      <c r="BH263" s="5" t="s">
        <v>1343</v>
      </c>
    </row>
    <row r="264" spans="1:60" x14ac:dyDescent="0.25">
      <c r="A264">
        <f t="shared" si="22"/>
        <v>305598</v>
      </c>
      <c r="B264">
        <f t="shared" si="23"/>
        <v>7022579</v>
      </c>
      <c r="C264" s="17" t="str">
        <f t="shared" si="25"/>
        <v>CC</v>
      </c>
      <c r="D264" t="str">
        <f t="shared" si="26"/>
        <v>REGION GRAND SUD</v>
      </c>
      <c r="E264" s="12" t="str">
        <f t="shared" si="24"/>
        <v>TERRAIN</v>
      </c>
      <c r="F264" s="4" t="s">
        <v>3287</v>
      </c>
      <c r="G264" s="4" t="s">
        <v>3288</v>
      </c>
      <c r="H264" s="5">
        <v>1</v>
      </c>
      <c r="I264" s="5"/>
      <c r="J264" s="5">
        <v>2</v>
      </c>
      <c r="K264" s="5" t="s">
        <v>1345</v>
      </c>
      <c r="L264" s="5" t="s">
        <v>3289</v>
      </c>
      <c r="M264" s="5" t="s">
        <v>3290</v>
      </c>
      <c r="N264" s="5"/>
      <c r="O264" s="5"/>
      <c r="P264" s="5"/>
      <c r="Q264" s="5"/>
      <c r="R264" s="5"/>
      <c r="S264" s="5"/>
      <c r="T264" s="5" t="s">
        <v>25</v>
      </c>
      <c r="U264" s="6">
        <v>45261</v>
      </c>
      <c r="V264" s="5" t="s">
        <v>1363</v>
      </c>
      <c r="W264" s="4" t="s">
        <v>1329</v>
      </c>
      <c r="X264" s="5" t="s">
        <v>18</v>
      </c>
      <c r="Y264" s="5"/>
      <c r="Z264" s="5"/>
      <c r="AA264" s="4" t="s">
        <v>2660</v>
      </c>
      <c r="AB264" s="5"/>
      <c r="AC264" s="5"/>
      <c r="AD264" s="5" t="s">
        <v>1331</v>
      </c>
      <c r="AE264" s="5"/>
      <c r="AF264" s="5">
        <v>34908</v>
      </c>
      <c r="AG264" s="5">
        <v>29</v>
      </c>
      <c r="AH264" s="5">
        <v>100</v>
      </c>
      <c r="AI264" s="5" t="s">
        <v>1332</v>
      </c>
      <c r="AJ264" s="5">
        <v>45078</v>
      </c>
      <c r="AK264" s="5">
        <v>1</v>
      </c>
      <c r="AL264" s="5">
        <v>45078</v>
      </c>
      <c r="AM264" s="5" t="s">
        <v>1333</v>
      </c>
      <c r="AN264" s="5">
        <v>74370</v>
      </c>
      <c r="AO264" s="5" t="s">
        <v>3291</v>
      </c>
      <c r="AP264" s="5" t="s">
        <v>1335</v>
      </c>
      <c r="AQ264" s="4" t="s">
        <v>1336</v>
      </c>
      <c r="AR264" s="5" t="s">
        <v>12476</v>
      </c>
      <c r="AS264" s="4" t="s">
        <v>1440</v>
      </c>
      <c r="AT264" s="5" t="s">
        <v>1441</v>
      </c>
      <c r="AU264" s="5" t="s">
        <v>41</v>
      </c>
      <c r="AV264" s="4" t="s">
        <v>1537</v>
      </c>
      <c r="AW264" s="5" t="s">
        <v>31</v>
      </c>
      <c r="AX264" s="4" t="s">
        <v>2310</v>
      </c>
      <c r="AY264" s="5" t="s">
        <v>2311</v>
      </c>
      <c r="AZ264" s="5" t="s">
        <v>11</v>
      </c>
      <c r="BA264" s="4" t="s">
        <v>2312</v>
      </c>
      <c r="BB264" s="5" t="s">
        <v>2313</v>
      </c>
      <c r="BC264" s="5" t="s">
        <v>3288</v>
      </c>
      <c r="BD264" s="5" t="s">
        <v>3292</v>
      </c>
      <c r="BE264" s="5" t="s">
        <v>25</v>
      </c>
      <c r="BF264" s="5" t="s">
        <v>1333</v>
      </c>
      <c r="BG264" s="4" t="s">
        <v>3293</v>
      </c>
      <c r="BH264" s="5" t="s">
        <v>1343</v>
      </c>
    </row>
    <row r="265" spans="1:60" x14ac:dyDescent="0.25">
      <c r="A265">
        <f t="shared" si="22"/>
        <v>187033</v>
      </c>
      <c r="B265">
        <f t="shared" si="23"/>
        <v>3001015</v>
      </c>
      <c r="C265" s="17" t="str">
        <f t="shared" si="25"/>
        <v>CC</v>
      </c>
      <c r="D265" t="str">
        <f t="shared" si="26"/>
        <v>REGION CENTRE EST</v>
      </c>
      <c r="E265" s="12" t="str">
        <f t="shared" si="24"/>
        <v>TERRAIN</v>
      </c>
      <c r="F265" s="4" t="s">
        <v>100</v>
      </c>
      <c r="G265" s="4" t="s">
        <v>3298</v>
      </c>
      <c r="H265" s="5">
        <v>1</v>
      </c>
      <c r="I265" s="5"/>
      <c r="J265" s="5">
        <v>1</v>
      </c>
      <c r="K265" s="5" t="s">
        <v>1325</v>
      </c>
      <c r="L265" s="5" t="s">
        <v>102</v>
      </c>
      <c r="M265" s="5" t="s">
        <v>101</v>
      </c>
      <c r="N265" s="5"/>
      <c r="O265" s="5"/>
      <c r="P265" s="5"/>
      <c r="Q265" s="5"/>
      <c r="R265" s="5"/>
      <c r="S265" s="5"/>
      <c r="T265" s="5" t="s">
        <v>25</v>
      </c>
      <c r="U265" s="6">
        <v>38292</v>
      </c>
      <c r="V265" s="5" t="s">
        <v>1363</v>
      </c>
      <c r="W265" s="4" t="s">
        <v>1329</v>
      </c>
      <c r="X265" s="5" t="s">
        <v>18</v>
      </c>
      <c r="Y265" s="5"/>
      <c r="Z265" s="5"/>
      <c r="AA265" s="4" t="s">
        <v>3299</v>
      </c>
      <c r="AB265" s="5"/>
      <c r="AC265" s="5"/>
      <c r="AD265" s="5" t="s">
        <v>1331</v>
      </c>
      <c r="AE265" s="5"/>
      <c r="AF265" s="5">
        <v>24968</v>
      </c>
      <c r="AG265" s="5">
        <v>56</v>
      </c>
      <c r="AH265" s="5">
        <v>100</v>
      </c>
      <c r="AI265" s="5" t="s">
        <v>1332</v>
      </c>
      <c r="AJ265" s="5">
        <v>38292</v>
      </c>
      <c r="AK265" s="5">
        <v>20</v>
      </c>
      <c r="AL265" s="5">
        <v>38292</v>
      </c>
      <c r="AM265" s="5" t="s">
        <v>1333</v>
      </c>
      <c r="AN265" s="5">
        <v>91510</v>
      </c>
      <c r="AO265" s="5" t="s">
        <v>3300</v>
      </c>
      <c r="AP265" s="5" t="s">
        <v>1536</v>
      </c>
      <c r="AQ265" s="4" t="s">
        <v>12479</v>
      </c>
      <c r="AR265" s="5" t="s">
        <v>12480</v>
      </c>
      <c r="AS265" s="4" t="s">
        <v>1376</v>
      </c>
      <c r="AT265" s="5" t="s">
        <v>1377</v>
      </c>
      <c r="AU265" s="5" t="s">
        <v>41</v>
      </c>
      <c r="AV265" s="4" t="s">
        <v>1378</v>
      </c>
      <c r="AW265" s="5" t="s">
        <v>47</v>
      </c>
      <c r="AX265" s="4"/>
      <c r="AY265" s="5"/>
      <c r="AZ265" s="5"/>
      <c r="BA265" s="4" t="s">
        <v>1861</v>
      </c>
      <c r="BB265" s="5" t="s">
        <v>1862</v>
      </c>
      <c r="BC265" s="5" t="s">
        <v>3298</v>
      </c>
      <c r="BD265" s="5" t="s">
        <v>3301</v>
      </c>
      <c r="BE265" s="5" t="s">
        <v>25</v>
      </c>
      <c r="BF265" s="5" t="s">
        <v>1333</v>
      </c>
      <c r="BG265" s="4" t="s">
        <v>3302</v>
      </c>
      <c r="BH265" s="5" t="s">
        <v>1343</v>
      </c>
    </row>
    <row r="266" spans="1:60" x14ac:dyDescent="0.25">
      <c r="A266">
        <f t="shared" si="22"/>
        <v>305990</v>
      </c>
      <c r="B266">
        <f t="shared" si="23"/>
        <v>7023602</v>
      </c>
      <c r="C266" s="17" t="str">
        <f t="shared" si="25"/>
        <v>CC</v>
      </c>
      <c r="D266" t="str">
        <f t="shared" si="26"/>
        <v>REGION ILE DE FRANCE NORD</v>
      </c>
      <c r="E266" s="12" t="str">
        <f t="shared" si="24"/>
        <v>TERRAIN</v>
      </c>
      <c r="F266" s="4" t="s">
        <v>3303</v>
      </c>
      <c r="G266" s="4" t="s">
        <v>3304</v>
      </c>
      <c r="H266" s="5">
        <v>1</v>
      </c>
      <c r="I266" s="5"/>
      <c r="J266" s="5">
        <v>1</v>
      </c>
      <c r="K266" s="5" t="s">
        <v>1325</v>
      </c>
      <c r="L266" s="5" t="s">
        <v>490</v>
      </c>
      <c r="M266" s="5" t="s">
        <v>3305</v>
      </c>
      <c r="N266" s="5"/>
      <c r="O266" s="5"/>
      <c r="P266" s="5"/>
      <c r="Q266" s="5"/>
      <c r="R266" s="5"/>
      <c r="S266" s="5"/>
      <c r="T266" s="5" t="s">
        <v>25</v>
      </c>
      <c r="U266" s="6">
        <v>45505</v>
      </c>
      <c r="V266" s="5" t="s">
        <v>1363</v>
      </c>
      <c r="W266" s="4" t="s">
        <v>1329</v>
      </c>
      <c r="X266" s="5" t="s">
        <v>18</v>
      </c>
      <c r="Y266" s="5"/>
      <c r="Z266" s="5"/>
      <c r="AA266" s="4" t="s">
        <v>3306</v>
      </c>
      <c r="AB266" s="5"/>
      <c r="AC266" s="5"/>
      <c r="AD266" s="5" t="s">
        <v>1331</v>
      </c>
      <c r="AE266" s="5"/>
      <c r="AF266" s="5">
        <v>34519</v>
      </c>
      <c r="AG266" s="5">
        <v>30</v>
      </c>
      <c r="AH266" s="5">
        <v>100</v>
      </c>
      <c r="AI266" s="5" t="s">
        <v>1332</v>
      </c>
      <c r="AJ266" s="5">
        <v>45383</v>
      </c>
      <c r="AK266" s="5">
        <v>0</v>
      </c>
      <c r="AL266" s="5">
        <v>45383</v>
      </c>
      <c r="AM266" s="5" t="s">
        <v>1333</v>
      </c>
      <c r="AN266" s="5">
        <v>59161</v>
      </c>
      <c r="AO266" s="5" t="s">
        <v>3307</v>
      </c>
      <c r="AP266" s="5" t="s">
        <v>12477</v>
      </c>
      <c r="AQ266" s="4" t="s">
        <v>1351</v>
      </c>
      <c r="AR266" s="5" t="s">
        <v>12478</v>
      </c>
      <c r="AS266" s="4" t="s">
        <v>2022</v>
      </c>
      <c r="AT266" s="5" t="s">
        <v>2023</v>
      </c>
      <c r="AU266" s="5" t="s">
        <v>41</v>
      </c>
      <c r="AV266" s="4" t="s">
        <v>2024</v>
      </c>
      <c r="AW266" s="5" t="s">
        <v>26</v>
      </c>
      <c r="AX266" s="4" t="s">
        <v>3308</v>
      </c>
      <c r="AY266" s="5" t="s">
        <v>3309</v>
      </c>
      <c r="AZ266" s="5" t="s">
        <v>11</v>
      </c>
      <c r="BA266" s="4" t="s">
        <v>3310</v>
      </c>
      <c r="BB266" s="5" t="s">
        <v>3311</v>
      </c>
      <c r="BC266" s="4" t="s">
        <v>3304</v>
      </c>
      <c r="BD266" s="5" t="s">
        <v>3312</v>
      </c>
      <c r="BE266" s="5" t="s">
        <v>25</v>
      </c>
      <c r="BF266" s="5" t="s">
        <v>1333</v>
      </c>
      <c r="BG266" s="4" t="s">
        <v>3313</v>
      </c>
      <c r="BH266" s="5" t="s">
        <v>1343</v>
      </c>
    </row>
    <row r="267" spans="1:60" x14ac:dyDescent="0.25">
      <c r="A267">
        <f t="shared" si="22"/>
        <v>306471</v>
      </c>
      <c r="B267">
        <f t="shared" si="23"/>
        <v>7024419</v>
      </c>
      <c r="C267" s="17" t="str">
        <f t="shared" si="25"/>
        <v>CC</v>
      </c>
      <c r="D267" t="str">
        <f t="shared" si="26"/>
        <v>REGION GRAND OUEST</v>
      </c>
      <c r="E267" s="12" t="str">
        <f t="shared" si="24"/>
        <v>TERRAIN</v>
      </c>
      <c r="F267" s="4" t="s">
        <v>12499</v>
      </c>
      <c r="G267" s="4" t="s">
        <v>11137</v>
      </c>
      <c r="H267" s="5">
        <v>1</v>
      </c>
      <c r="I267" s="5"/>
      <c r="J267" s="5">
        <v>2</v>
      </c>
      <c r="K267" s="5" t="s">
        <v>1345</v>
      </c>
      <c r="L267" s="5" t="s">
        <v>5449</v>
      </c>
      <c r="M267" s="5" t="s">
        <v>12500</v>
      </c>
      <c r="N267" s="5"/>
      <c r="O267" s="5"/>
      <c r="P267" s="5"/>
      <c r="Q267" s="5"/>
      <c r="R267" s="5"/>
      <c r="S267" s="5"/>
      <c r="T267" s="5" t="s">
        <v>245</v>
      </c>
      <c r="U267" s="6">
        <v>45627</v>
      </c>
      <c r="V267" s="5" t="s">
        <v>1328</v>
      </c>
      <c r="W267" s="4" t="s">
        <v>1329</v>
      </c>
      <c r="X267" s="5" t="s">
        <v>18</v>
      </c>
      <c r="Y267" s="5"/>
      <c r="Z267" s="5"/>
      <c r="AA267" s="4" t="s">
        <v>8875</v>
      </c>
      <c r="AB267" s="5"/>
      <c r="AC267" s="5"/>
      <c r="AD267" s="5" t="s">
        <v>1331</v>
      </c>
      <c r="AE267" s="5"/>
      <c r="AF267" s="5">
        <v>35262</v>
      </c>
      <c r="AG267" s="5">
        <v>28</v>
      </c>
      <c r="AH267" s="5">
        <v>100</v>
      </c>
      <c r="AI267" s="5" t="s">
        <v>1332</v>
      </c>
      <c r="AJ267" s="5">
        <v>45627</v>
      </c>
      <c r="AK267" s="5">
        <v>0</v>
      </c>
      <c r="AL267" s="5">
        <v>45627</v>
      </c>
      <c r="AM267" s="5" t="s">
        <v>1333</v>
      </c>
      <c r="AN267" s="5">
        <v>86580</v>
      </c>
      <c r="AO267" s="5" t="s">
        <v>4208</v>
      </c>
      <c r="AP267" s="5" t="s">
        <v>1413</v>
      </c>
      <c r="AQ267" s="4" t="s">
        <v>1414</v>
      </c>
      <c r="AR267" s="5" t="s">
        <v>19</v>
      </c>
      <c r="AS267" s="4" t="s">
        <v>1585</v>
      </c>
      <c r="AT267" s="5" t="s">
        <v>1586</v>
      </c>
      <c r="AU267" s="5" t="s">
        <v>41</v>
      </c>
      <c r="AV267" s="4" t="s">
        <v>1587</v>
      </c>
      <c r="AW267" s="5" t="s">
        <v>340</v>
      </c>
      <c r="AX267" s="4" t="s">
        <v>5505</v>
      </c>
      <c r="AY267" s="5" t="s">
        <v>5507</v>
      </c>
      <c r="AZ267" s="5" t="s">
        <v>1357</v>
      </c>
      <c r="BA267" s="4" t="s">
        <v>3688</v>
      </c>
      <c r="BB267" s="5" t="s">
        <v>11113</v>
      </c>
      <c r="BC267" s="4" t="s">
        <v>11137</v>
      </c>
      <c r="BD267" s="5" t="s">
        <v>11138</v>
      </c>
      <c r="BE267" s="5" t="s">
        <v>245</v>
      </c>
      <c r="BF267" s="5" t="s">
        <v>1333</v>
      </c>
      <c r="BG267" s="4" t="s">
        <v>9940</v>
      </c>
      <c r="BH267" s="5" t="s">
        <v>1343</v>
      </c>
    </row>
    <row r="268" spans="1:60" x14ac:dyDescent="0.25">
      <c r="A268">
        <f t="shared" si="22"/>
        <v>306437</v>
      </c>
      <c r="B268">
        <f t="shared" si="23"/>
        <v>7024354</v>
      </c>
      <c r="C268" s="17" t="str">
        <f t="shared" si="25"/>
        <v>CC</v>
      </c>
      <c r="D268" t="str">
        <f t="shared" si="26"/>
        <v>REGION GRAND SUD</v>
      </c>
      <c r="E268" s="12" t="str">
        <f t="shared" si="24"/>
        <v>TERRAIN</v>
      </c>
      <c r="F268" s="4" t="s">
        <v>3314</v>
      </c>
      <c r="G268" s="4" t="s">
        <v>3315</v>
      </c>
      <c r="H268" s="5">
        <v>1</v>
      </c>
      <c r="I268" s="5"/>
      <c r="J268" s="5">
        <v>1</v>
      </c>
      <c r="K268" s="5" t="s">
        <v>1325</v>
      </c>
      <c r="L268" s="5" t="s">
        <v>3316</v>
      </c>
      <c r="M268" s="5" t="s">
        <v>3317</v>
      </c>
      <c r="N268" s="5"/>
      <c r="O268" s="5"/>
      <c r="P268" s="5"/>
      <c r="Q268" s="5"/>
      <c r="R268" s="5"/>
      <c r="S268" s="5"/>
      <c r="T268" s="5" t="s">
        <v>245</v>
      </c>
      <c r="U268" s="6">
        <v>45597</v>
      </c>
      <c r="V268" s="5" t="s">
        <v>1328</v>
      </c>
      <c r="W268" s="4" t="s">
        <v>1329</v>
      </c>
      <c r="X268" s="5" t="s">
        <v>18</v>
      </c>
      <c r="Y268" s="5"/>
      <c r="Z268" s="5"/>
      <c r="AA268" s="4" t="s">
        <v>3318</v>
      </c>
      <c r="AB268" s="5"/>
      <c r="AC268" s="5"/>
      <c r="AD268" s="5" t="s">
        <v>1331</v>
      </c>
      <c r="AE268" s="5"/>
      <c r="AF268" s="5">
        <v>29702</v>
      </c>
      <c r="AG268" s="5">
        <v>43</v>
      </c>
      <c r="AH268" s="5">
        <v>100</v>
      </c>
      <c r="AI268" s="5" t="s">
        <v>1332</v>
      </c>
      <c r="AJ268" s="5">
        <v>45597</v>
      </c>
      <c r="AK268" s="5">
        <v>0</v>
      </c>
      <c r="AL268" s="5">
        <v>45597</v>
      </c>
      <c r="AM268" s="5" t="s">
        <v>1333</v>
      </c>
      <c r="AN268" s="5">
        <v>84310</v>
      </c>
      <c r="AO268" s="5" t="s">
        <v>3319</v>
      </c>
      <c r="AP268" s="5" t="s">
        <v>1335</v>
      </c>
      <c r="AQ268" s="4" t="s">
        <v>1336</v>
      </c>
      <c r="AR268" s="5" t="s">
        <v>12476</v>
      </c>
      <c r="AS268" s="4" t="s">
        <v>1403</v>
      </c>
      <c r="AT268" s="5" t="s">
        <v>1404</v>
      </c>
      <c r="AU268" s="5" t="s">
        <v>41</v>
      </c>
      <c r="AV268" s="4" t="s">
        <v>1405</v>
      </c>
      <c r="AW268" s="5" t="s">
        <v>61</v>
      </c>
      <c r="AX268" s="4"/>
      <c r="AY268" s="5"/>
      <c r="AZ268" s="5"/>
      <c r="BA268" s="4" t="s">
        <v>1406</v>
      </c>
      <c r="BB268" s="5" t="s">
        <v>1407</v>
      </c>
      <c r="BC268" s="5" t="s">
        <v>3315</v>
      </c>
      <c r="BD268" s="5" t="s">
        <v>3320</v>
      </c>
      <c r="BE268" s="5" t="s">
        <v>245</v>
      </c>
      <c r="BF268" s="5" t="s">
        <v>1333</v>
      </c>
      <c r="BG268" s="4" t="s">
        <v>3321</v>
      </c>
      <c r="BH268" s="5" t="s">
        <v>1343</v>
      </c>
    </row>
    <row r="269" spans="1:60" x14ac:dyDescent="0.25">
      <c r="A269">
        <f t="shared" si="22"/>
        <v>305347</v>
      </c>
      <c r="B269">
        <f t="shared" si="23"/>
        <v>7021152</v>
      </c>
      <c r="C269" s="17" t="str">
        <f t="shared" si="25"/>
        <v>CC</v>
      </c>
      <c r="D269" t="str">
        <f t="shared" si="26"/>
        <v>REGION GRAND OUEST</v>
      </c>
      <c r="E269" s="12" t="str">
        <f t="shared" si="24"/>
        <v>TERRAIN</v>
      </c>
      <c r="F269" s="4" t="s">
        <v>3322</v>
      </c>
      <c r="G269" s="4" t="s">
        <v>3323</v>
      </c>
      <c r="H269" s="5">
        <v>1</v>
      </c>
      <c r="I269" s="5"/>
      <c r="J269" s="5">
        <v>1</v>
      </c>
      <c r="K269" s="5" t="s">
        <v>1325</v>
      </c>
      <c r="L269" s="5" t="s">
        <v>269</v>
      </c>
      <c r="M269" s="5" t="s">
        <v>3317</v>
      </c>
      <c r="N269" s="5"/>
      <c r="O269" s="5"/>
      <c r="P269" s="5"/>
      <c r="Q269" s="5"/>
      <c r="R269" s="5"/>
      <c r="S269" s="5"/>
      <c r="T269" s="5" t="s">
        <v>25</v>
      </c>
      <c r="U269" s="6">
        <v>44986</v>
      </c>
      <c r="V269" s="5" t="s">
        <v>1363</v>
      </c>
      <c r="W269" s="4" t="s">
        <v>1329</v>
      </c>
      <c r="X269" s="5" t="s">
        <v>18</v>
      </c>
      <c r="Y269" s="5"/>
      <c r="Z269" s="5"/>
      <c r="AA269" s="4" t="s">
        <v>3324</v>
      </c>
      <c r="AB269" s="5"/>
      <c r="AC269" s="5"/>
      <c r="AD269" s="5" t="s">
        <v>1331</v>
      </c>
      <c r="AE269" s="5"/>
      <c r="AF269" s="5">
        <v>33019</v>
      </c>
      <c r="AG269" s="5">
        <v>34</v>
      </c>
      <c r="AH269" s="5">
        <v>100</v>
      </c>
      <c r="AI269" s="5" t="s">
        <v>1332</v>
      </c>
      <c r="AJ269" s="5">
        <v>44805</v>
      </c>
      <c r="AK269" s="5">
        <v>2</v>
      </c>
      <c r="AL269" s="5">
        <v>44805</v>
      </c>
      <c r="AM269" s="5" t="s">
        <v>1333</v>
      </c>
      <c r="AN269" s="5">
        <v>72000</v>
      </c>
      <c r="AO269" s="5" t="s">
        <v>3325</v>
      </c>
      <c r="AP269" s="5" t="s">
        <v>1413</v>
      </c>
      <c r="AQ269" s="4" t="s">
        <v>1414</v>
      </c>
      <c r="AR269" s="5" t="s">
        <v>19</v>
      </c>
      <c r="AS269" s="4" t="s">
        <v>2071</v>
      </c>
      <c r="AT269" s="5" t="s">
        <v>2072</v>
      </c>
      <c r="AU269" s="5" t="s">
        <v>41</v>
      </c>
      <c r="AV269" s="4" t="s">
        <v>2073</v>
      </c>
      <c r="AW269" s="5" t="s">
        <v>112</v>
      </c>
      <c r="AX269" s="4" t="s">
        <v>2215</v>
      </c>
      <c r="AY269" s="5" t="s">
        <v>2216</v>
      </c>
      <c r="AZ269" s="5" t="s">
        <v>11</v>
      </c>
      <c r="BA269" s="4" t="s">
        <v>2217</v>
      </c>
      <c r="BB269" s="5" t="s">
        <v>2218</v>
      </c>
      <c r="BC269" s="4" t="s">
        <v>3323</v>
      </c>
      <c r="BD269" s="5" t="s">
        <v>3326</v>
      </c>
      <c r="BE269" s="5" t="s">
        <v>25</v>
      </c>
      <c r="BF269" s="5" t="s">
        <v>1333</v>
      </c>
      <c r="BG269" s="4" t="s">
        <v>3327</v>
      </c>
      <c r="BH269" s="5" t="s">
        <v>1343</v>
      </c>
    </row>
    <row r="270" spans="1:60" x14ac:dyDescent="0.25">
      <c r="A270">
        <f t="shared" si="22"/>
        <v>303646</v>
      </c>
      <c r="B270">
        <f t="shared" si="23"/>
        <v>3101981</v>
      </c>
      <c r="C270" s="17" t="str">
        <f t="shared" si="25"/>
        <v>IMP</v>
      </c>
      <c r="D270" t="str">
        <f t="shared" si="26"/>
        <v>REGION GRAND OUEST</v>
      </c>
      <c r="E270" s="12" t="str">
        <f t="shared" si="24"/>
        <v>TERRAIN</v>
      </c>
      <c r="F270" s="4" t="s">
        <v>3328</v>
      </c>
      <c r="G270" s="4" t="s">
        <v>1684</v>
      </c>
      <c r="H270" s="5">
        <v>1</v>
      </c>
      <c r="I270" s="5"/>
      <c r="J270" s="5">
        <v>1</v>
      </c>
      <c r="K270" s="5" t="s">
        <v>1325</v>
      </c>
      <c r="L270" s="5" t="s">
        <v>67</v>
      </c>
      <c r="M270" s="5" t="s">
        <v>3317</v>
      </c>
      <c r="N270" s="5" t="s">
        <v>1187</v>
      </c>
      <c r="O270" s="5">
        <v>43009</v>
      </c>
      <c r="P270" s="5"/>
      <c r="Q270" s="5" t="s">
        <v>1346</v>
      </c>
      <c r="R270" s="5">
        <v>4</v>
      </c>
      <c r="S270" s="5" t="s">
        <v>5</v>
      </c>
      <c r="T270" s="5" t="s">
        <v>11</v>
      </c>
      <c r="U270" s="6">
        <v>43040</v>
      </c>
      <c r="V270" s="5" t="s">
        <v>1605</v>
      </c>
      <c r="W270" s="4" t="s">
        <v>1606</v>
      </c>
      <c r="X270" s="5" t="s">
        <v>5</v>
      </c>
      <c r="Y270" s="5"/>
      <c r="Z270" s="5"/>
      <c r="AA270" s="4"/>
      <c r="AB270" s="5">
        <v>5</v>
      </c>
      <c r="AC270" s="5"/>
      <c r="AD270" s="5">
        <v>5</v>
      </c>
      <c r="AE270" s="5"/>
      <c r="AF270" s="5">
        <v>30718</v>
      </c>
      <c r="AG270" s="5">
        <v>40</v>
      </c>
      <c r="AH270" s="5">
        <v>100</v>
      </c>
      <c r="AI270" s="5" t="s">
        <v>1332</v>
      </c>
      <c r="AJ270" s="5">
        <v>43040</v>
      </c>
      <c r="AK270" s="5">
        <v>7</v>
      </c>
      <c r="AL270" s="5">
        <v>43040</v>
      </c>
      <c r="AM270" s="5"/>
      <c r="AN270" s="5">
        <v>56690</v>
      </c>
      <c r="AO270" s="5" t="s">
        <v>3329</v>
      </c>
      <c r="AP270" s="5" t="s">
        <v>1413</v>
      </c>
      <c r="AQ270" s="4" t="s">
        <v>1414</v>
      </c>
      <c r="AR270" s="5" t="s">
        <v>19</v>
      </c>
      <c r="AS270" s="4" t="s">
        <v>12481</v>
      </c>
      <c r="AT270" s="5" t="s">
        <v>12482</v>
      </c>
      <c r="AU270" s="5" t="s">
        <v>41</v>
      </c>
      <c r="AV270" s="4" t="s">
        <v>1683</v>
      </c>
      <c r="AW270" s="5" t="s">
        <v>330</v>
      </c>
      <c r="AX270" s="4" t="s">
        <v>1684</v>
      </c>
      <c r="AY270" s="5" t="s">
        <v>1685</v>
      </c>
      <c r="AZ270" s="5" t="s">
        <v>11</v>
      </c>
      <c r="BA270" s="4" t="s">
        <v>1686</v>
      </c>
      <c r="BB270" s="5" t="s">
        <v>1687</v>
      </c>
      <c r="BC270" s="4"/>
      <c r="BD270" s="5"/>
      <c r="BE270" s="5"/>
      <c r="BF270" s="5" t="s">
        <v>1608</v>
      </c>
      <c r="BG270" s="4"/>
      <c r="BH270" s="5"/>
    </row>
    <row r="271" spans="1:60" x14ac:dyDescent="0.25">
      <c r="A271">
        <f t="shared" si="22"/>
        <v>193078</v>
      </c>
      <c r="B271">
        <f t="shared" si="23"/>
        <v>3002321</v>
      </c>
      <c r="C271" s="17" t="str">
        <f t="shared" si="25"/>
        <v>CC</v>
      </c>
      <c r="D271" t="str">
        <f t="shared" si="26"/>
        <v>REGION ILE DE FRANCE NORD</v>
      </c>
      <c r="E271" s="12" t="str">
        <f t="shared" si="24"/>
        <v>TERRAIN</v>
      </c>
      <c r="F271" s="4" t="s">
        <v>154</v>
      </c>
      <c r="G271" s="4" t="s">
        <v>3330</v>
      </c>
      <c r="H271" s="5">
        <v>1</v>
      </c>
      <c r="I271" s="5"/>
      <c r="J271" s="5">
        <v>1</v>
      </c>
      <c r="K271" s="5" t="s">
        <v>1325</v>
      </c>
      <c r="L271" s="5" t="s">
        <v>156</v>
      </c>
      <c r="M271" s="5" t="s">
        <v>155</v>
      </c>
      <c r="N271" s="5"/>
      <c r="O271" s="5"/>
      <c r="P271" s="5"/>
      <c r="Q271" s="5"/>
      <c r="R271" s="5"/>
      <c r="S271" s="5"/>
      <c r="T271" s="5" t="s">
        <v>25</v>
      </c>
      <c r="U271" s="6">
        <v>39845</v>
      </c>
      <c r="V271" s="5" t="s">
        <v>1363</v>
      </c>
      <c r="W271" s="4" t="s">
        <v>1329</v>
      </c>
      <c r="X271" s="5" t="s">
        <v>18</v>
      </c>
      <c r="Y271" s="5"/>
      <c r="Z271" s="5"/>
      <c r="AA271" s="4"/>
      <c r="AB271" s="5"/>
      <c r="AC271" s="5"/>
      <c r="AD271" s="5" t="s">
        <v>1331</v>
      </c>
      <c r="AE271" s="5"/>
      <c r="AF271" s="5">
        <v>27995</v>
      </c>
      <c r="AG271" s="5">
        <v>48</v>
      </c>
      <c r="AH271" s="5">
        <v>100</v>
      </c>
      <c r="AI271" s="5" t="s">
        <v>1332</v>
      </c>
      <c r="AJ271" s="5">
        <v>39845</v>
      </c>
      <c r="AK271" s="5">
        <v>15</v>
      </c>
      <c r="AL271" s="5">
        <v>39845</v>
      </c>
      <c r="AM271" s="5" t="s">
        <v>1333</v>
      </c>
      <c r="AN271" s="5">
        <v>27370</v>
      </c>
      <c r="AO271" s="5" t="s">
        <v>3331</v>
      </c>
      <c r="AP271" s="5" t="s">
        <v>12477</v>
      </c>
      <c r="AQ271" s="4" t="s">
        <v>1351</v>
      </c>
      <c r="AR271" s="5" t="s">
        <v>12478</v>
      </c>
      <c r="AS271" s="4" t="s">
        <v>1651</v>
      </c>
      <c r="AT271" s="5" t="s">
        <v>1652</v>
      </c>
      <c r="AU271" s="5" t="s">
        <v>41</v>
      </c>
      <c r="AV271" s="4" t="s">
        <v>1653</v>
      </c>
      <c r="AW271" s="5" t="s">
        <v>35</v>
      </c>
      <c r="AX271" s="4" t="s">
        <v>3088</v>
      </c>
      <c r="AY271" s="5" t="s">
        <v>3089</v>
      </c>
      <c r="AZ271" s="5" t="s">
        <v>11</v>
      </c>
      <c r="BA271" s="4" t="s">
        <v>3090</v>
      </c>
      <c r="BB271" s="5" t="s">
        <v>3091</v>
      </c>
      <c r="BC271" s="4" t="s">
        <v>3330</v>
      </c>
      <c r="BD271" s="5" t="s">
        <v>3332</v>
      </c>
      <c r="BE271" s="5" t="s">
        <v>25</v>
      </c>
      <c r="BF271" s="5" t="s">
        <v>1333</v>
      </c>
      <c r="BG271" s="4" t="s">
        <v>3333</v>
      </c>
      <c r="BH271" s="5" t="s">
        <v>1343</v>
      </c>
    </row>
    <row r="272" spans="1:60" x14ac:dyDescent="0.25">
      <c r="A272">
        <f t="shared" si="22"/>
        <v>189379</v>
      </c>
      <c r="B272">
        <f t="shared" si="23"/>
        <v>3001192</v>
      </c>
      <c r="C272" s="17" t="str">
        <f t="shared" si="25"/>
        <v>CC</v>
      </c>
      <c r="D272" t="str">
        <f t="shared" si="26"/>
        <v>REGION CENTRE EST</v>
      </c>
      <c r="E272" s="12" t="str">
        <f t="shared" si="24"/>
        <v>TERRAIN</v>
      </c>
      <c r="F272" s="4" t="s">
        <v>3334</v>
      </c>
      <c r="G272" s="4" t="s">
        <v>3335</v>
      </c>
      <c r="H272" s="5">
        <v>1</v>
      </c>
      <c r="I272" s="5"/>
      <c r="J272" s="5">
        <v>2</v>
      </c>
      <c r="K272" s="5" t="s">
        <v>1345</v>
      </c>
      <c r="L272" s="5" t="s">
        <v>3336</v>
      </c>
      <c r="M272" s="5" t="s">
        <v>3337</v>
      </c>
      <c r="N272" s="5" t="s">
        <v>60</v>
      </c>
      <c r="O272" s="5">
        <v>38231</v>
      </c>
      <c r="P272" s="5"/>
      <c r="Q272" s="5" t="s">
        <v>1346</v>
      </c>
      <c r="R272" s="5">
        <v>5</v>
      </c>
      <c r="S272" s="5" t="s">
        <v>5</v>
      </c>
      <c r="T272" s="5" t="s">
        <v>3</v>
      </c>
      <c r="U272" s="6">
        <v>38261</v>
      </c>
      <c r="V272" s="5" t="s">
        <v>1487</v>
      </c>
      <c r="W272" s="4" t="s">
        <v>1329</v>
      </c>
      <c r="X272" s="5" t="s">
        <v>5</v>
      </c>
      <c r="Y272" s="5" t="s">
        <v>1348</v>
      </c>
      <c r="Z272" s="5"/>
      <c r="AA272" s="4" t="s">
        <v>3338</v>
      </c>
      <c r="AB272" s="5">
        <v>5</v>
      </c>
      <c r="AC272" s="5"/>
      <c r="AD272" s="5">
        <v>5</v>
      </c>
      <c r="AE272" s="5"/>
      <c r="AF272" s="5">
        <v>28074</v>
      </c>
      <c r="AG272" s="5">
        <v>48</v>
      </c>
      <c r="AH272" s="5">
        <v>100</v>
      </c>
      <c r="AI272" s="5" t="s">
        <v>1332</v>
      </c>
      <c r="AJ272" s="5">
        <v>38261</v>
      </c>
      <c r="AK272" s="5">
        <v>20</v>
      </c>
      <c r="AL272" s="5">
        <v>38261</v>
      </c>
      <c r="AM272" s="5" t="s">
        <v>1333</v>
      </c>
      <c r="AN272" s="5">
        <v>71430</v>
      </c>
      <c r="AO272" s="5" t="s">
        <v>3339</v>
      </c>
      <c r="AP272" s="5" t="s">
        <v>1536</v>
      </c>
      <c r="AQ272" s="4" t="s">
        <v>12479</v>
      </c>
      <c r="AR272" s="5" t="s">
        <v>12480</v>
      </c>
      <c r="AS272" s="4"/>
      <c r="AT272" s="5"/>
      <c r="AU272" s="5"/>
      <c r="AV272" s="4" t="s">
        <v>1442</v>
      </c>
      <c r="AW272" s="5" t="s">
        <v>12</v>
      </c>
      <c r="AX272" s="4"/>
      <c r="AY272" s="5"/>
      <c r="AZ272" s="5"/>
      <c r="BA272" s="4" t="s">
        <v>1443</v>
      </c>
      <c r="BB272" s="5" t="s">
        <v>1444</v>
      </c>
      <c r="BC272" s="4" t="s">
        <v>3335</v>
      </c>
      <c r="BD272" s="5" t="s">
        <v>3340</v>
      </c>
      <c r="BE272" s="5" t="s">
        <v>3</v>
      </c>
      <c r="BF272" s="5" t="s">
        <v>1333</v>
      </c>
      <c r="BG272" s="4" t="s">
        <v>3341</v>
      </c>
      <c r="BH272" s="5" t="s">
        <v>1343</v>
      </c>
    </row>
    <row r="273" spans="1:60" x14ac:dyDescent="0.25">
      <c r="A273">
        <f t="shared" si="22"/>
        <v>302525</v>
      </c>
      <c r="B273">
        <f t="shared" si="23"/>
        <v>3101397</v>
      </c>
      <c r="C273" s="17" t="str">
        <f t="shared" si="25"/>
        <v>RR</v>
      </c>
      <c r="D273" t="str">
        <f t="shared" si="26"/>
        <v>REGION GRAND OUEST</v>
      </c>
      <c r="E273" s="12" t="str">
        <f t="shared" si="24"/>
        <v>TERRAIN</v>
      </c>
      <c r="F273" s="4" t="s">
        <v>3342</v>
      </c>
      <c r="G273" s="4" t="s">
        <v>3343</v>
      </c>
      <c r="H273" s="5">
        <v>1</v>
      </c>
      <c r="I273" s="5"/>
      <c r="J273" s="5">
        <v>1</v>
      </c>
      <c r="K273" s="5" t="s">
        <v>1325</v>
      </c>
      <c r="L273" s="5" t="s">
        <v>339</v>
      </c>
      <c r="M273" s="5" t="s">
        <v>3344</v>
      </c>
      <c r="N273" s="5" t="s">
        <v>41</v>
      </c>
      <c r="O273" s="5">
        <v>45139</v>
      </c>
      <c r="P273" s="5"/>
      <c r="Q273" s="5" t="s">
        <v>1346</v>
      </c>
      <c r="R273" s="5">
        <v>2</v>
      </c>
      <c r="S273" s="5" t="s">
        <v>5</v>
      </c>
      <c r="T273" s="5" t="s">
        <v>3345</v>
      </c>
      <c r="U273" s="6">
        <v>45170</v>
      </c>
      <c r="V273" s="5" t="s">
        <v>3346</v>
      </c>
      <c r="W273" s="4" t="s">
        <v>2161</v>
      </c>
      <c r="X273" s="5" t="s">
        <v>5</v>
      </c>
      <c r="Y273" s="5"/>
      <c r="Z273" s="5"/>
      <c r="AA273" s="4"/>
      <c r="AB273" s="5">
        <v>7</v>
      </c>
      <c r="AC273" s="5"/>
      <c r="AD273" s="5">
        <v>7</v>
      </c>
      <c r="AE273" s="5"/>
      <c r="AF273" s="5">
        <v>31142</v>
      </c>
      <c r="AG273" s="5">
        <v>39</v>
      </c>
      <c r="AH273" s="5">
        <v>100</v>
      </c>
      <c r="AI273" s="5" t="s">
        <v>1332</v>
      </c>
      <c r="AJ273" s="5">
        <v>42125</v>
      </c>
      <c r="AK273" s="5">
        <v>9</v>
      </c>
      <c r="AL273" s="5">
        <v>42125</v>
      </c>
      <c r="AM273" s="5"/>
      <c r="AN273" s="5">
        <v>16100</v>
      </c>
      <c r="AO273" s="5" t="s">
        <v>3347</v>
      </c>
      <c r="AP273" s="5" t="s">
        <v>1413</v>
      </c>
      <c r="AQ273" s="4" t="s">
        <v>1414</v>
      </c>
      <c r="AR273" s="5" t="s">
        <v>19</v>
      </c>
      <c r="AS273" s="4"/>
      <c r="AT273" s="5"/>
      <c r="AU273" s="5"/>
      <c r="AV273" s="4"/>
      <c r="AW273" s="5"/>
      <c r="AX273" s="4"/>
      <c r="AY273" s="5"/>
      <c r="AZ273" s="5"/>
      <c r="BA273" s="4"/>
      <c r="BB273" s="5"/>
      <c r="BC273" s="5"/>
      <c r="BD273" s="5"/>
      <c r="BE273" s="5"/>
      <c r="BF273" s="5" t="s">
        <v>2164</v>
      </c>
      <c r="BG273" s="4"/>
      <c r="BH273" s="5"/>
    </row>
    <row r="274" spans="1:60" x14ac:dyDescent="0.25">
      <c r="A274">
        <f t="shared" si="22"/>
        <v>177117</v>
      </c>
      <c r="B274">
        <f t="shared" si="23"/>
        <v>3000637</v>
      </c>
      <c r="C274" s="17" t="str">
        <f t="shared" si="25"/>
        <v>CC</v>
      </c>
      <c r="D274" t="str">
        <f t="shared" si="26"/>
        <v>REGION CENTRE EST</v>
      </c>
      <c r="E274" s="12" t="str">
        <f t="shared" si="24"/>
        <v>TERRAIN</v>
      </c>
      <c r="F274" s="4" t="s">
        <v>3350</v>
      </c>
      <c r="G274" s="4" t="s">
        <v>3351</v>
      </c>
      <c r="H274" s="5">
        <v>1</v>
      </c>
      <c r="I274" s="5"/>
      <c r="J274" s="5">
        <v>1</v>
      </c>
      <c r="K274" s="5" t="s">
        <v>1325</v>
      </c>
      <c r="L274" s="5" t="s">
        <v>1266</v>
      </c>
      <c r="M274" s="5" t="s">
        <v>3352</v>
      </c>
      <c r="N274" s="5"/>
      <c r="O274" s="5"/>
      <c r="P274" s="5"/>
      <c r="Q274" s="5"/>
      <c r="R274" s="5"/>
      <c r="S274" s="5"/>
      <c r="T274" s="5" t="s">
        <v>25</v>
      </c>
      <c r="U274" s="6">
        <v>35370</v>
      </c>
      <c r="V274" s="5" t="s">
        <v>1363</v>
      </c>
      <c r="W274" s="4" t="s">
        <v>1329</v>
      </c>
      <c r="X274" s="5" t="s">
        <v>18</v>
      </c>
      <c r="Y274" s="5"/>
      <c r="Z274" s="5"/>
      <c r="AA274" s="4" t="s">
        <v>3353</v>
      </c>
      <c r="AB274" s="5"/>
      <c r="AC274" s="5"/>
      <c r="AD274" s="5" t="s">
        <v>1331</v>
      </c>
      <c r="AE274" s="5"/>
      <c r="AF274" s="5">
        <v>25133</v>
      </c>
      <c r="AG274" s="5">
        <v>56</v>
      </c>
      <c r="AH274" s="5">
        <v>100</v>
      </c>
      <c r="AI274" s="5" t="s">
        <v>1332</v>
      </c>
      <c r="AJ274" s="5">
        <v>35370</v>
      </c>
      <c r="AK274" s="5">
        <v>28</v>
      </c>
      <c r="AL274" s="5">
        <v>35370</v>
      </c>
      <c r="AM274" s="5" t="s">
        <v>1333</v>
      </c>
      <c r="AN274" s="5">
        <v>3300</v>
      </c>
      <c r="AO274" s="5" t="s">
        <v>3354</v>
      </c>
      <c r="AP274" s="5" t="s">
        <v>1536</v>
      </c>
      <c r="AQ274" s="4" t="s">
        <v>12479</v>
      </c>
      <c r="AR274" s="5" t="s">
        <v>12480</v>
      </c>
      <c r="AS274" s="4"/>
      <c r="AT274" s="5"/>
      <c r="AU274" s="5"/>
      <c r="AV274" s="4" t="s">
        <v>1442</v>
      </c>
      <c r="AW274" s="5" t="s">
        <v>12</v>
      </c>
      <c r="AX274" s="4" t="s">
        <v>3355</v>
      </c>
      <c r="AY274" s="5" t="s">
        <v>3356</v>
      </c>
      <c r="AZ274" s="5" t="s">
        <v>11</v>
      </c>
      <c r="BA274" s="4" t="s">
        <v>3357</v>
      </c>
      <c r="BB274" s="5" t="s">
        <v>3358</v>
      </c>
      <c r="BC274" s="5" t="s">
        <v>3351</v>
      </c>
      <c r="BD274" s="5" t="s">
        <v>3359</v>
      </c>
      <c r="BE274" s="5" t="s">
        <v>25</v>
      </c>
      <c r="BF274" s="5" t="s">
        <v>1333</v>
      </c>
      <c r="BG274" s="4" t="s">
        <v>3360</v>
      </c>
      <c r="BH274" s="5" t="s">
        <v>1343</v>
      </c>
    </row>
    <row r="275" spans="1:60" x14ac:dyDescent="0.25">
      <c r="A275">
        <f t="shared" si="22"/>
        <v>301373</v>
      </c>
      <c r="B275">
        <f t="shared" si="23"/>
        <v>3100784</v>
      </c>
      <c r="C275" s="17" t="str">
        <f t="shared" si="25"/>
        <v>CC</v>
      </c>
      <c r="D275" t="str">
        <f t="shared" si="26"/>
        <v>REGION GRAND SUD</v>
      </c>
      <c r="E275" s="12" t="str">
        <f t="shared" si="24"/>
        <v>TERRAIN</v>
      </c>
      <c r="F275" s="4" t="s">
        <v>861</v>
      </c>
      <c r="G275" s="4" t="s">
        <v>3361</v>
      </c>
      <c r="H275" s="5">
        <v>1</v>
      </c>
      <c r="I275" s="5"/>
      <c r="J275" s="5">
        <v>1</v>
      </c>
      <c r="K275" s="5" t="s">
        <v>1325</v>
      </c>
      <c r="L275" s="5" t="s">
        <v>520</v>
      </c>
      <c r="M275" s="5" t="s">
        <v>862</v>
      </c>
      <c r="N275" s="5" t="s">
        <v>260</v>
      </c>
      <c r="O275" s="6">
        <v>41395</v>
      </c>
      <c r="P275" s="5"/>
      <c r="Q275" s="5" t="s">
        <v>1346</v>
      </c>
      <c r="R275" s="5">
        <v>5</v>
      </c>
      <c r="S275" s="5" t="s">
        <v>18</v>
      </c>
      <c r="T275" s="5" t="s">
        <v>46</v>
      </c>
      <c r="U275" s="6">
        <v>41426</v>
      </c>
      <c r="V275" s="4" t="s">
        <v>2976</v>
      </c>
      <c r="W275" s="4" t="s">
        <v>1329</v>
      </c>
      <c r="X275" s="5" t="s">
        <v>18</v>
      </c>
      <c r="Y275" s="5" t="s">
        <v>1348</v>
      </c>
      <c r="Z275" s="5"/>
      <c r="AA275" s="4" t="s">
        <v>1364</v>
      </c>
      <c r="AB275" s="5" t="s">
        <v>1393</v>
      </c>
      <c r="AC275" s="5"/>
      <c r="AD275" s="5" t="s">
        <v>1393</v>
      </c>
      <c r="AE275" s="5"/>
      <c r="AF275" s="6">
        <v>31213</v>
      </c>
      <c r="AG275" s="5">
        <v>39</v>
      </c>
      <c r="AH275" s="5">
        <v>100</v>
      </c>
      <c r="AI275" s="5" t="s">
        <v>1332</v>
      </c>
      <c r="AJ275" s="6">
        <v>41426</v>
      </c>
      <c r="AK275" s="5">
        <v>11</v>
      </c>
      <c r="AL275" s="6">
        <v>41426</v>
      </c>
      <c r="AM275" s="5" t="s">
        <v>1333</v>
      </c>
      <c r="AN275" s="5">
        <v>63730</v>
      </c>
      <c r="AO275" s="5" t="s">
        <v>3362</v>
      </c>
      <c r="AP275" s="5" t="s">
        <v>1335</v>
      </c>
      <c r="AQ275" s="4" t="s">
        <v>1336</v>
      </c>
      <c r="AR275" s="5" t="s">
        <v>12476</v>
      </c>
      <c r="AS275" s="4" t="s">
        <v>1629</v>
      </c>
      <c r="AT275" s="5" t="s">
        <v>1630</v>
      </c>
      <c r="AU275" s="5" t="s">
        <v>41</v>
      </c>
      <c r="AV275" s="4" t="s">
        <v>1631</v>
      </c>
      <c r="AW275" s="5" t="s">
        <v>7</v>
      </c>
      <c r="AX275" s="4" t="s">
        <v>1625</v>
      </c>
      <c r="AY275" s="5" t="s">
        <v>1632</v>
      </c>
      <c r="AZ275" s="5" t="s">
        <v>11</v>
      </c>
      <c r="BA275" s="4" t="s">
        <v>1633</v>
      </c>
      <c r="BB275" s="5" t="s">
        <v>1634</v>
      </c>
      <c r="BC275" s="4" t="s">
        <v>3361</v>
      </c>
      <c r="BD275" s="5" t="s">
        <v>3363</v>
      </c>
      <c r="BE275" s="5" t="s">
        <v>46</v>
      </c>
      <c r="BF275" s="5" t="s">
        <v>1333</v>
      </c>
      <c r="BG275" s="4" t="s">
        <v>3364</v>
      </c>
      <c r="BH275" s="5" t="s">
        <v>1343</v>
      </c>
    </row>
    <row r="276" spans="1:60" x14ac:dyDescent="0.25">
      <c r="A276">
        <f t="shared" si="22"/>
        <v>302107</v>
      </c>
      <c r="B276">
        <f t="shared" si="23"/>
        <v>7011405</v>
      </c>
      <c r="C276" s="17" t="str">
        <f t="shared" si="25"/>
        <v>ASSISTANTE</v>
      </c>
      <c r="D276" t="str">
        <f t="shared" si="26"/>
        <v>REGION ILE DE FRANCE NORD</v>
      </c>
      <c r="E276" s="12" t="str">
        <f t="shared" si="24"/>
        <v>TERRAIN</v>
      </c>
      <c r="F276" s="4" t="s">
        <v>3365</v>
      </c>
      <c r="G276" s="4" t="s">
        <v>3366</v>
      </c>
      <c r="H276" s="5">
        <v>1</v>
      </c>
      <c r="I276" s="5"/>
      <c r="J276" s="5">
        <v>2</v>
      </c>
      <c r="K276" s="5" t="s">
        <v>1345</v>
      </c>
      <c r="L276" s="5" t="s">
        <v>2238</v>
      </c>
      <c r="M276" s="5" t="s">
        <v>958</v>
      </c>
      <c r="N276" s="5"/>
      <c r="O276" s="5"/>
      <c r="P276" s="5"/>
      <c r="Q276" s="5"/>
      <c r="R276" s="5"/>
      <c r="S276" s="5"/>
      <c r="T276" s="5" t="s">
        <v>1469</v>
      </c>
      <c r="U276" s="6">
        <v>41249</v>
      </c>
      <c r="V276" s="4" t="s">
        <v>1470</v>
      </c>
      <c r="W276" s="4" t="s">
        <v>1392</v>
      </c>
      <c r="X276" s="5" t="s">
        <v>1471</v>
      </c>
      <c r="Y276" s="5"/>
      <c r="Z276" s="5"/>
      <c r="AA276" s="4"/>
      <c r="AB276" s="5"/>
      <c r="AC276" s="5"/>
      <c r="AD276" s="5">
        <v>4</v>
      </c>
      <c r="AE276" s="5"/>
      <c r="AF276" s="6">
        <v>32920</v>
      </c>
      <c r="AG276" s="5">
        <v>34</v>
      </c>
      <c r="AH276" s="5">
        <v>100</v>
      </c>
      <c r="AI276" s="5" t="s">
        <v>1332</v>
      </c>
      <c r="AJ276" s="6">
        <v>41249</v>
      </c>
      <c r="AK276" s="5">
        <v>12</v>
      </c>
      <c r="AL276" s="6">
        <v>41249</v>
      </c>
      <c r="AM276" s="5"/>
      <c r="AN276" s="5">
        <v>59710</v>
      </c>
      <c r="AO276" s="5" t="s">
        <v>3367</v>
      </c>
      <c r="AP276" s="5" t="s">
        <v>12477</v>
      </c>
      <c r="AQ276" s="4" t="s">
        <v>1351</v>
      </c>
      <c r="AR276" s="5" t="s">
        <v>12478</v>
      </c>
      <c r="AS276" s="4" t="s">
        <v>1638</v>
      </c>
      <c r="AT276" s="5" t="s">
        <v>1639</v>
      </c>
      <c r="AU276" s="5" t="s">
        <v>41</v>
      </c>
      <c r="AV276" s="4" t="s">
        <v>1640</v>
      </c>
      <c r="AW276" s="5" t="s">
        <v>142</v>
      </c>
      <c r="AX276" s="4"/>
      <c r="AY276" s="5"/>
      <c r="AZ276" s="5"/>
      <c r="BA276" s="4"/>
      <c r="BB276" s="5"/>
      <c r="BC276" s="4"/>
      <c r="BD276" s="5"/>
      <c r="BE276" s="5"/>
      <c r="BF276" s="5"/>
      <c r="BG276" s="4"/>
      <c r="BH276" s="5"/>
    </row>
    <row r="277" spans="1:60" x14ac:dyDescent="0.25">
      <c r="A277">
        <f t="shared" si="22"/>
        <v>305443</v>
      </c>
      <c r="B277">
        <f t="shared" si="23"/>
        <v>7021970</v>
      </c>
      <c r="C277" s="17" t="str">
        <f t="shared" si="25"/>
        <v>CC</v>
      </c>
      <c r="D277" t="str">
        <f t="shared" si="26"/>
        <v>REGION GRAND OUEST</v>
      </c>
      <c r="E277" s="12" t="str">
        <f t="shared" si="24"/>
        <v>TERRAIN</v>
      </c>
      <c r="F277" s="4" t="s">
        <v>957</v>
      </c>
      <c r="G277" s="4" t="s">
        <v>3368</v>
      </c>
      <c r="H277" s="5">
        <v>1</v>
      </c>
      <c r="I277" s="5"/>
      <c r="J277" s="5">
        <v>1</v>
      </c>
      <c r="K277" s="5" t="s">
        <v>1325</v>
      </c>
      <c r="L277" s="5" t="s">
        <v>523</v>
      </c>
      <c r="M277" s="5" t="s">
        <v>958</v>
      </c>
      <c r="N277" s="5"/>
      <c r="O277" s="5"/>
      <c r="P277" s="5"/>
      <c r="Q277" s="5"/>
      <c r="R277" s="5"/>
      <c r="S277" s="5"/>
      <c r="T277" s="5" t="s">
        <v>25</v>
      </c>
      <c r="U277" s="6">
        <v>45047</v>
      </c>
      <c r="V277" s="4" t="s">
        <v>1363</v>
      </c>
      <c r="W277" s="4" t="s">
        <v>1329</v>
      </c>
      <c r="X277" s="5" t="s">
        <v>18</v>
      </c>
      <c r="Y277" s="5"/>
      <c r="Z277" s="5"/>
      <c r="AA277" s="4" t="s">
        <v>3369</v>
      </c>
      <c r="AB277" s="5"/>
      <c r="AC277" s="5"/>
      <c r="AD277" s="5" t="s">
        <v>1331</v>
      </c>
      <c r="AE277" s="5"/>
      <c r="AF277" s="6">
        <v>25337</v>
      </c>
      <c r="AG277" s="5">
        <v>55</v>
      </c>
      <c r="AH277" s="5">
        <v>100</v>
      </c>
      <c r="AI277" s="5" t="s">
        <v>1332</v>
      </c>
      <c r="AJ277" s="6">
        <v>44866</v>
      </c>
      <c r="AK277" s="5">
        <v>2</v>
      </c>
      <c r="AL277" s="6">
        <v>44866</v>
      </c>
      <c r="AM277" s="5" t="s">
        <v>1333</v>
      </c>
      <c r="AN277" s="5">
        <v>29770</v>
      </c>
      <c r="AO277" s="5" t="s">
        <v>3370</v>
      </c>
      <c r="AP277" s="5" t="s">
        <v>1413</v>
      </c>
      <c r="AQ277" s="4" t="s">
        <v>1414</v>
      </c>
      <c r="AR277" s="5" t="s">
        <v>19</v>
      </c>
      <c r="AS277" s="4" t="s">
        <v>12481</v>
      </c>
      <c r="AT277" s="5" t="s">
        <v>12482</v>
      </c>
      <c r="AU277" s="5" t="s">
        <v>41</v>
      </c>
      <c r="AV277" s="4" t="s">
        <v>1683</v>
      </c>
      <c r="AW277" s="5" t="s">
        <v>330</v>
      </c>
      <c r="AX277" s="4" t="s">
        <v>5425</v>
      </c>
      <c r="AY277" s="5" t="s">
        <v>5429</v>
      </c>
      <c r="AZ277" s="5" t="s">
        <v>1357</v>
      </c>
      <c r="BA277" s="4" t="s">
        <v>3138</v>
      </c>
      <c r="BB277" s="5" t="s">
        <v>11114</v>
      </c>
      <c r="BC277" s="4" t="s">
        <v>3368</v>
      </c>
      <c r="BD277" s="5" t="s">
        <v>3371</v>
      </c>
      <c r="BE277" s="5" t="s">
        <v>25</v>
      </c>
      <c r="BF277" s="5" t="s">
        <v>1333</v>
      </c>
      <c r="BG277" s="4" t="s">
        <v>3372</v>
      </c>
      <c r="BH277" s="5" t="s">
        <v>1343</v>
      </c>
    </row>
    <row r="278" spans="1:60" x14ac:dyDescent="0.25">
      <c r="A278">
        <f t="shared" si="22"/>
        <v>302016</v>
      </c>
      <c r="B278">
        <f t="shared" si="23"/>
        <v>3101124</v>
      </c>
      <c r="C278" s="17" t="str">
        <f t="shared" si="25"/>
        <v>CC</v>
      </c>
      <c r="D278" t="str">
        <f t="shared" si="26"/>
        <v>REGION GRAND SUD</v>
      </c>
      <c r="E278" s="12" t="str">
        <f t="shared" si="24"/>
        <v>TERRAIN</v>
      </c>
      <c r="F278" s="4" t="s">
        <v>3373</v>
      </c>
      <c r="G278" s="4" t="s">
        <v>3374</v>
      </c>
      <c r="H278" s="5">
        <v>1</v>
      </c>
      <c r="I278" s="5"/>
      <c r="J278" s="5">
        <v>1</v>
      </c>
      <c r="K278" s="5" t="s">
        <v>1325</v>
      </c>
      <c r="L278" s="5" t="s">
        <v>1075</v>
      </c>
      <c r="M278" s="5" t="s">
        <v>958</v>
      </c>
      <c r="N278" s="5" t="s">
        <v>260</v>
      </c>
      <c r="O278" s="6">
        <v>41760</v>
      </c>
      <c r="P278" s="5"/>
      <c r="Q278" s="5" t="s">
        <v>1346</v>
      </c>
      <c r="R278" s="5">
        <v>5</v>
      </c>
      <c r="S278" s="5" t="s">
        <v>18</v>
      </c>
      <c r="T278" s="5" t="s">
        <v>25</v>
      </c>
      <c r="U278" s="6">
        <v>41791</v>
      </c>
      <c r="V278" s="4" t="s">
        <v>1363</v>
      </c>
      <c r="W278" s="4" t="s">
        <v>1329</v>
      </c>
      <c r="X278" s="5" t="s">
        <v>18</v>
      </c>
      <c r="Y278" s="5"/>
      <c r="Z278" s="5"/>
      <c r="AA278" s="4" t="s">
        <v>3375</v>
      </c>
      <c r="AB278" s="5" t="s">
        <v>1331</v>
      </c>
      <c r="AC278" s="5"/>
      <c r="AD278" s="5" t="s">
        <v>1331</v>
      </c>
      <c r="AE278" s="5"/>
      <c r="AF278" s="6">
        <v>31431</v>
      </c>
      <c r="AG278" s="5">
        <v>38</v>
      </c>
      <c r="AH278" s="5">
        <v>100</v>
      </c>
      <c r="AI278" s="5" t="s">
        <v>1332</v>
      </c>
      <c r="AJ278" s="6">
        <v>41791</v>
      </c>
      <c r="AK278" s="5">
        <v>10</v>
      </c>
      <c r="AL278" s="6">
        <v>41791</v>
      </c>
      <c r="AM278" s="5" t="s">
        <v>1333</v>
      </c>
      <c r="AN278" s="5">
        <v>38590</v>
      </c>
      <c r="AO278" s="5" t="s">
        <v>3376</v>
      </c>
      <c r="AP278" s="5" t="s">
        <v>1335</v>
      </c>
      <c r="AQ278" s="4" t="s">
        <v>1336</v>
      </c>
      <c r="AR278" s="5" t="s">
        <v>12476</v>
      </c>
      <c r="AS278" s="4" t="s">
        <v>1522</v>
      </c>
      <c r="AT278" s="5" t="s">
        <v>1523</v>
      </c>
      <c r="AU278" s="5" t="s">
        <v>41</v>
      </c>
      <c r="AV278" s="4" t="s">
        <v>1524</v>
      </c>
      <c r="AW278" s="5" t="s">
        <v>93</v>
      </c>
      <c r="AX278" s="4"/>
      <c r="AY278" s="5"/>
      <c r="AZ278" s="5"/>
      <c r="BA278" s="4" t="s">
        <v>1525</v>
      </c>
      <c r="BB278" s="5" t="s">
        <v>1526</v>
      </c>
      <c r="BC278" s="4" t="s">
        <v>3374</v>
      </c>
      <c r="BD278" s="5" t="s">
        <v>3377</v>
      </c>
      <c r="BE278" s="5" t="s">
        <v>25</v>
      </c>
      <c r="BF278" s="5" t="s">
        <v>1333</v>
      </c>
      <c r="BG278" s="4" t="s">
        <v>3378</v>
      </c>
      <c r="BH278" s="5" t="s">
        <v>1343</v>
      </c>
    </row>
    <row r="279" spans="1:60" x14ac:dyDescent="0.25">
      <c r="A279">
        <f t="shared" si="22"/>
        <v>305684</v>
      </c>
      <c r="B279">
        <f t="shared" si="23"/>
        <v>7022859</v>
      </c>
      <c r="C279" s="17" t="str">
        <f t="shared" si="25"/>
        <v>CC</v>
      </c>
      <c r="D279" t="str">
        <f t="shared" si="26"/>
        <v>REGION GRAND OUEST</v>
      </c>
      <c r="E279" s="12" t="str">
        <f t="shared" si="24"/>
        <v>TERRAIN</v>
      </c>
      <c r="F279" s="4" t="s">
        <v>783</v>
      </c>
      <c r="G279" s="4" t="s">
        <v>3379</v>
      </c>
      <c r="H279" s="5">
        <v>1</v>
      </c>
      <c r="I279" s="5"/>
      <c r="J279" s="5">
        <v>2</v>
      </c>
      <c r="K279" s="5" t="s">
        <v>1345</v>
      </c>
      <c r="L279" s="5" t="s">
        <v>430</v>
      </c>
      <c r="M279" s="5" t="s">
        <v>784</v>
      </c>
      <c r="N279" s="5" t="s">
        <v>245</v>
      </c>
      <c r="O279" s="5">
        <v>45323</v>
      </c>
      <c r="P279" s="5"/>
      <c r="Q279" s="5" t="s">
        <v>1346</v>
      </c>
      <c r="R279" s="5">
        <v>5</v>
      </c>
      <c r="S279" s="5" t="s">
        <v>18</v>
      </c>
      <c r="T279" s="5" t="s">
        <v>25</v>
      </c>
      <c r="U279" s="6">
        <v>45352</v>
      </c>
      <c r="V279" s="4" t="s">
        <v>1363</v>
      </c>
      <c r="W279" s="4" t="s">
        <v>1329</v>
      </c>
      <c r="X279" s="5" t="s">
        <v>18</v>
      </c>
      <c r="Y279" s="5"/>
      <c r="Z279" s="5"/>
      <c r="AA279" s="4" t="s">
        <v>3380</v>
      </c>
      <c r="AB279" s="5" t="s">
        <v>1331</v>
      </c>
      <c r="AC279" s="5"/>
      <c r="AD279" s="5" t="s">
        <v>1331</v>
      </c>
      <c r="AE279" s="5"/>
      <c r="AF279" s="6">
        <v>32878</v>
      </c>
      <c r="AG279" s="5">
        <v>34</v>
      </c>
      <c r="AH279" s="5">
        <v>100</v>
      </c>
      <c r="AI279" s="5" t="s">
        <v>1332</v>
      </c>
      <c r="AJ279" s="6">
        <v>45170</v>
      </c>
      <c r="AK279" s="5">
        <v>1</v>
      </c>
      <c r="AL279" s="6">
        <v>45170</v>
      </c>
      <c r="AM279" s="5" t="s">
        <v>1333</v>
      </c>
      <c r="AN279" s="5">
        <v>16160</v>
      </c>
      <c r="AO279" s="5" t="s">
        <v>3381</v>
      </c>
      <c r="AP279" s="5" t="s">
        <v>1413</v>
      </c>
      <c r="AQ279" s="4" t="s">
        <v>1414</v>
      </c>
      <c r="AR279" s="5" t="s">
        <v>19</v>
      </c>
      <c r="AS279" s="4" t="s">
        <v>1585</v>
      </c>
      <c r="AT279" s="5" t="s">
        <v>1586</v>
      </c>
      <c r="AU279" s="5" t="s">
        <v>41</v>
      </c>
      <c r="AV279" s="4" t="s">
        <v>1587</v>
      </c>
      <c r="AW279" s="5" t="s">
        <v>340</v>
      </c>
      <c r="AX279" s="4" t="s">
        <v>2150</v>
      </c>
      <c r="AY279" s="5" t="s">
        <v>2151</v>
      </c>
      <c r="AZ279" s="5" t="s">
        <v>11</v>
      </c>
      <c r="BA279" s="4" t="s">
        <v>2152</v>
      </c>
      <c r="BB279" s="5" t="s">
        <v>2153</v>
      </c>
      <c r="BC279" s="4" t="s">
        <v>3379</v>
      </c>
      <c r="BD279" s="5" t="s">
        <v>3382</v>
      </c>
      <c r="BE279" s="5" t="s">
        <v>25</v>
      </c>
      <c r="BF279" s="5" t="s">
        <v>1333</v>
      </c>
      <c r="BG279" s="4" t="s">
        <v>3383</v>
      </c>
      <c r="BH279" s="5" t="s">
        <v>1343</v>
      </c>
    </row>
    <row r="280" spans="1:60" x14ac:dyDescent="0.25">
      <c r="A280">
        <f t="shared" si="22"/>
        <v>304914</v>
      </c>
      <c r="B280">
        <f t="shared" si="23"/>
        <v>3102692</v>
      </c>
      <c r="C280" s="17" t="str">
        <f t="shared" si="25"/>
        <v>CC</v>
      </c>
      <c r="D280" t="str">
        <f t="shared" si="26"/>
        <v>REGION CENTRE EST</v>
      </c>
      <c r="E280" s="12" t="str">
        <f t="shared" si="24"/>
        <v>TERRAIN</v>
      </c>
      <c r="F280" s="4" t="s">
        <v>3384</v>
      </c>
      <c r="G280" s="4" t="s">
        <v>3385</v>
      </c>
      <c r="H280" s="5">
        <v>1</v>
      </c>
      <c r="I280" s="5"/>
      <c r="J280" s="5">
        <v>1</v>
      </c>
      <c r="K280" s="5" t="s">
        <v>1325</v>
      </c>
      <c r="L280" s="5" t="s">
        <v>6</v>
      </c>
      <c r="M280" s="5" t="s">
        <v>3386</v>
      </c>
      <c r="N280" s="5"/>
      <c r="O280" s="6"/>
      <c r="P280" s="5"/>
      <c r="Q280" s="5"/>
      <c r="R280" s="5"/>
      <c r="S280" s="5"/>
      <c r="T280" s="5" t="s">
        <v>25</v>
      </c>
      <c r="U280" s="6">
        <v>44440</v>
      </c>
      <c r="V280" s="4" t="s">
        <v>1363</v>
      </c>
      <c r="W280" s="4" t="s">
        <v>1329</v>
      </c>
      <c r="X280" s="5" t="s">
        <v>18</v>
      </c>
      <c r="Y280" s="5"/>
      <c r="Z280" s="5"/>
      <c r="AA280" s="4" t="s">
        <v>3387</v>
      </c>
      <c r="AB280" s="5"/>
      <c r="AC280" s="5"/>
      <c r="AD280" s="5" t="s">
        <v>1331</v>
      </c>
      <c r="AE280" s="5"/>
      <c r="AF280" s="6">
        <v>27851</v>
      </c>
      <c r="AG280" s="5">
        <v>48</v>
      </c>
      <c r="AH280" s="5">
        <v>100</v>
      </c>
      <c r="AI280" s="5" t="s">
        <v>1332</v>
      </c>
      <c r="AJ280" s="6">
        <v>44256</v>
      </c>
      <c r="AK280" s="5">
        <v>3</v>
      </c>
      <c r="AL280" s="6">
        <v>44256</v>
      </c>
      <c r="AM280" s="5" t="s">
        <v>1333</v>
      </c>
      <c r="AN280" s="5">
        <v>54000</v>
      </c>
      <c r="AO280" s="5" t="s">
        <v>1695</v>
      </c>
      <c r="AP280" s="5" t="s">
        <v>1536</v>
      </c>
      <c r="AQ280" s="4" t="s">
        <v>12479</v>
      </c>
      <c r="AR280" s="5" t="s">
        <v>12480</v>
      </c>
      <c r="AS280" s="4" t="s">
        <v>1696</v>
      </c>
      <c r="AT280" s="5" t="s">
        <v>1697</v>
      </c>
      <c r="AU280" s="5" t="s">
        <v>41</v>
      </c>
      <c r="AV280" s="4" t="s">
        <v>1698</v>
      </c>
      <c r="AW280" s="5" t="s">
        <v>66</v>
      </c>
      <c r="AX280" s="4" t="s">
        <v>1699</v>
      </c>
      <c r="AY280" s="5" t="s">
        <v>1700</v>
      </c>
      <c r="AZ280" s="5" t="s">
        <v>11</v>
      </c>
      <c r="BA280" s="4" t="s">
        <v>1701</v>
      </c>
      <c r="BB280" s="5" t="s">
        <v>1702</v>
      </c>
      <c r="BC280" s="4" t="s">
        <v>3385</v>
      </c>
      <c r="BD280" s="5" t="s">
        <v>3388</v>
      </c>
      <c r="BE280" s="5" t="s">
        <v>25</v>
      </c>
      <c r="BF280" s="5" t="s">
        <v>1333</v>
      </c>
      <c r="BG280" s="4" t="s">
        <v>3389</v>
      </c>
      <c r="BH280" s="5" t="s">
        <v>1343</v>
      </c>
    </row>
    <row r="281" spans="1:60" x14ac:dyDescent="0.25">
      <c r="A281">
        <f t="shared" si="22"/>
        <v>305760</v>
      </c>
      <c r="B281">
        <f t="shared" si="23"/>
        <v>7023126</v>
      </c>
      <c r="C281" s="17" t="str">
        <f t="shared" si="25"/>
        <v>CC</v>
      </c>
      <c r="D281" t="str">
        <f t="shared" si="26"/>
        <v>REGION GRAND SUD</v>
      </c>
      <c r="E281" s="12" t="str">
        <f t="shared" si="24"/>
        <v>TERRAIN</v>
      </c>
      <c r="F281" s="4" t="s">
        <v>3390</v>
      </c>
      <c r="G281" s="4" t="s">
        <v>3391</v>
      </c>
      <c r="H281" s="5">
        <v>1</v>
      </c>
      <c r="I281" s="5"/>
      <c r="J281" s="5">
        <v>1</v>
      </c>
      <c r="K281" s="5" t="s">
        <v>1325</v>
      </c>
      <c r="L281" s="5" t="s">
        <v>67</v>
      </c>
      <c r="M281" s="5" t="s">
        <v>3392</v>
      </c>
      <c r="N281" s="5" t="s">
        <v>245</v>
      </c>
      <c r="O281" s="5">
        <v>45323</v>
      </c>
      <c r="P281" s="5"/>
      <c r="Q281" s="5" t="s">
        <v>1346</v>
      </c>
      <c r="R281" s="5">
        <v>5</v>
      </c>
      <c r="S281" s="5" t="s">
        <v>18</v>
      </c>
      <c r="T281" s="5" t="s">
        <v>25</v>
      </c>
      <c r="U281" s="6">
        <v>45352</v>
      </c>
      <c r="V281" s="4" t="s">
        <v>1363</v>
      </c>
      <c r="W281" s="4" t="s">
        <v>1329</v>
      </c>
      <c r="X281" s="5" t="s">
        <v>18</v>
      </c>
      <c r="Y281" s="5"/>
      <c r="Z281" s="5"/>
      <c r="AA281" s="4" t="s">
        <v>3393</v>
      </c>
      <c r="AB281" s="5" t="s">
        <v>1331</v>
      </c>
      <c r="AC281" s="5"/>
      <c r="AD281" s="5" t="s">
        <v>1331</v>
      </c>
      <c r="AE281" s="5"/>
      <c r="AF281" s="6">
        <v>31883</v>
      </c>
      <c r="AG281" s="5">
        <v>37</v>
      </c>
      <c r="AH281" s="5">
        <v>100</v>
      </c>
      <c r="AI281" s="5" t="s">
        <v>1332</v>
      </c>
      <c r="AJ281" s="6">
        <v>45231</v>
      </c>
      <c r="AK281" s="5">
        <v>1</v>
      </c>
      <c r="AL281" s="6">
        <v>45231</v>
      </c>
      <c r="AM281" s="5" t="s">
        <v>1333</v>
      </c>
      <c r="AN281" s="5">
        <v>13012</v>
      </c>
      <c r="AO281" s="5" t="s">
        <v>1922</v>
      </c>
      <c r="AP281" s="5" t="s">
        <v>1335</v>
      </c>
      <c r="AQ281" s="4" t="s">
        <v>1336</v>
      </c>
      <c r="AR281" s="5" t="s">
        <v>12476</v>
      </c>
      <c r="AS281" s="4" t="s">
        <v>1427</v>
      </c>
      <c r="AT281" s="5" t="s">
        <v>1428</v>
      </c>
      <c r="AU281" s="5" t="s">
        <v>41</v>
      </c>
      <c r="AV281" s="4" t="s">
        <v>1429</v>
      </c>
      <c r="AW281" s="5" t="s">
        <v>129</v>
      </c>
      <c r="AX281" s="4"/>
      <c r="AY281" s="5"/>
      <c r="AZ281" s="5"/>
      <c r="BA281" s="4" t="s">
        <v>1768</v>
      </c>
      <c r="BB281" s="5" t="s">
        <v>1769</v>
      </c>
      <c r="BC281" s="4" t="s">
        <v>3391</v>
      </c>
      <c r="BD281" s="5" t="s">
        <v>3394</v>
      </c>
      <c r="BE281" s="5" t="s">
        <v>25</v>
      </c>
      <c r="BF281" s="5" t="s">
        <v>1333</v>
      </c>
      <c r="BG281" s="4" t="s">
        <v>3395</v>
      </c>
      <c r="BH281" s="5" t="s">
        <v>1343</v>
      </c>
    </row>
    <row r="282" spans="1:60" x14ac:dyDescent="0.25">
      <c r="A282">
        <f t="shared" si="22"/>
        <v>305394</v>
      </c>
      <c r="B282">
        <f t="shared" si="23"/>
        <v>7021773</v>
      </c>
      <c r="C282" s="17" t="str">
        <f t="shared" si="25"/>
        <v>CC</v>
      </c>
      <c r="D282" t="str">
        <f t="shared" si="26"/>
        <v>REGION GRAND OUEST</v>
      </c>
      <c r="E282" s="12" t="str">
        <f t="shared" si="24"/>
        <v>TERRAIN</v>
      </c>
      <c r="F282" s="4" t="s">
        <v>442</v>
      </c>
      <c r="G282" s="4" t="s">
        <v>3396</v>
      </c>
      <c r="H282" s="5">
        <v>1</v>
      </c>
      <c r="I282" s="5"/>
      <c r="J282" s="5">
        <v>1</v>
      </c>
      <c r="K282" s="5" t="s">
        <v>1325</v>
      </c>
      <c r="L282" s="5" t="s">
        <v>107</v>
      </c>
      <c r="M282" s="5" t="s">
        <v>443</v>
      </c>
      <c r="N282" s="5"/>
      <c r="O282" s="5"/>
      <c r="P282" s="5"/>
      <c r="Q282" s="5"/>
      <c r="R282" s="5"/>
      <c r="S282" s="5"/>
      <c r="T282" s="5" t="s">
        <v>25</v>
      </c>
      <c r="U282" s="6">
        <v>44986</v>
      </c>
      <c r="V282" s="5" t="s">
        <v>1363</v>
      </c>
      <c r="W282" s="4" t="s">
        <v>1329</v>
      </c>
      <c r="X282" s="5" t="s">
        <v>18</v>
      </c>
      <c r="Y282" s="5"/>
      <c r="Z282" s="5"/>
      <c r="AA282" s="5" t="s">
        <v>3397</v>
      </c>
      <c r="AB282" s="5"/>
      <c r="AC282" s="5"/>
      <c r="AD282" s="5" t="s">
        <v>1331</v>
      </c>
      <c r="AE282" s="5"/>
      <c r="AF282" s="5">
        <v>30573</v>
      </c>
      <c r="AG282" s="5">
        <v>41</v>
      </c>
      <c r="AH282" s="5">
        <v>100</v>
      </c>
      <c r="AI282" s="5" t="s">
        <v>1332</v>
      </c>
      <c r="AJ282" s="5">
        <v>44805</v>
      </c>
      <c r="AK282" s="5">
        <v>2</v>
      </c>
      <c r="AL282" s="5">
        <v>44805</v>
      </c>
      <c r="AM282" s="5" t="s">
        <v>1333</v>
      </c>
      <c r="AN282" s="5">
        <v>86130</v>
      </c>
      <c r="AO282" s="5" t="s">
        <v>3398</v>
      </c>
      <c r="AP282" s="5" t="s">
        <v>1413</v>
      </c>
      <c r="AQ282" s="4" t="s">
        <v>1414</v>
      </c>
      <c r="AR282" s="5" t="s">
        <v>19</v>
      </c>
      <c r="AS282" s="4" t="s">
        <v>1585</v>
      </c>
      <c r="AT282" s="5" t="s">
        <v>1586</v>
      </c>
      <c r="AU282" s="5" t="s">
        <v>41</v>
      </c>
      <c r="AV282" s="4" t="s">
        <v>1587</v>
      </c>
      <c r="AW282" s="5" t="s">
        <v>340</v>
      </c>
      <c r="AX282" s="4" t="s">
        <v>2259</v>
      </c>
      <c r="AY282" s="5" t="s">
        <v>2260</v>
      </c>
      <c r="AZ282" s="5" t="s">
        <v>11</v>
      </c>
      <c r="BA282" s="4" t="s">
        <v>2261</v>
      </c>
      <c r="BB282" s="5" t="s">
        <v>2262</v>
      </c>
      <c r="BC282" s="5" t="s">
        <v>3396</v>
      </c>
      <c r="BD282" s="5" t="s">
        <v>3399</v>
      </c>
      <c r="BE282" s="5" t="s">
        <v>25</v>
      </c>
      <c r="BF282" s="5" t="s">
        <v>1333</v>
      </c>
      <c r="BG282" s="5" t="s">
        <v>3400</v>
      </c>
      <c r="BH282" s="5" t="s">
        <v>1343</v>
      </c>
    </row>
    <row r="283" spans="1:60" x14ac:dyDescent="0.25">
      <c r="A283">
        <f t="shared" si="22"/>
        <v>305131</v>
      </c>
      <c r="B283">
        <f t="shared" si="23"/>
        <v>7019812</v>
      </c>
      <c r="C283" s="17" t="str">
        <f t="shared" si="25"/>
        <v>IMD</v>
      </c>
      <c r="D283" t="str">
        <f t="shared" si="26"/>
        <v>REGION GRAND SUD</v>
      </c>
      <c r="E283" s="12" t="str">
        <f t="shared" si="24"/>
        <v>TERRAIN</v>
      </c>
      <c r="F283" s="4" t="s">
        <v>1188</v>
      </c>
      <c r="G283" s="4" t="s">
        <v>1440</v>
      </c>
      <c r="H283" s="5">
        <v>1</v>
      </c>
      <c r="I283" s="5"/>
      <c r="J283" s="5">
        <v>1</v>
      </c>
      <c r="K283" s="5" t="s">
        <v>1325</v>
      </c>
      <c r="L283" s="5" t="s">
        <v>961</v>
      </c>
      <c r="M283" s="5" t="s">
        <v>1189</v>
      </c>
      <c r="N283" s="5" t="s">
        <v>11</v>
      </c>
      <c r="O283" s="5">
        <v>44866</v>
      </c>
      <c r="P283" s="5"/>
      <c r="Q283" s="5" t="s">
        <v>1346</v>
      </c>
      <c r="R283" s="5">
        <v>3</v>
      </c>
      <c r="S283" s="5" t="s">
        <v>5</v>
      </c>
      <c r="T283" s="5" t="s">
        <v>41</v>
      </c>
      <c r="U283" s="6">
        <v>44896</v>
      </c>
      <c r="V283" s="5" t="s">
        <v>1673</v>
      </c>
      <c r="W283" s="4" t="s">
        <v>1392</v>
      </c>
      <c r="X283" s="5" t="s">
        <v>5</v>
      </c>
      <c r="Y283" s="5"/>
      <c r="Z283" s="5"/>
      <c r="AA283" s="5"/>
      <c r="AB283" s="5">
        <v>6</v>
      </c>
      <c r="AC283" s="5"/>
      <c r="AD283" s="5">
        <v>6</v>
      </c>
      <c r="AE283" s="5"/>
      <c r="AF283" s="5">
        <v>32020</v>
      </c>
      <c r="AG283" s="5">
        <v>37</v>
      </c>
      <c r="AH283" s="5">
        <v>100</v>
      </c>
      <c r="AI283" s="5" t="s">
        <v>1332</v>
      </c>
      <c r="AJ283" s="5">
        <v>44440</v>
      </c>
      <c r="AK283" s="5">
        <v>3</v>
      </c>
      <c r="AL283" s="5">
        <v>44440</v>
      </c>
      <c r="AM283" s="5"/>
      <c r="AN283" s="5">
        <v>21200</v>
      </c>
      <c r="AO283" s="5" t="s">
        <v>2358</v>
      </c>
      <c r="AP283" s="5" t="s">
        <v>1335</v>
      </c>
      <c r="AQ283" s="4" t="s">
        <v>1336</v>
      </c>
      <c r="AR283" s="5" t="s">
        <v>12476</v>
      </c>
      <c r="AS283" s="4" t="s">
        <v>1440</v>
      </c>
      <c r="AT283" s="5" t="s">
        <v>1441</v>
      </c>
      <c r="AU283" s="5" t="s">
        <v>41</v>
      </c>
      <c r="AV283" s="4" t="s">
        <v>1537</v>
      </c>
      <c r="AW283" s="5" t="s">
        <v>31</v>
      </c>
      <c r="AX283" s="4"/>
      <c r="AY283" s="5"/>
      <c r="AZ283" s="5"/>
      <c r="BA283" s="4"/>
      <c r="BB283" s="5"/>
      <c r="BC283" s="5"/>
      <c r="BD283" s="5"/>
      <c r="BE283" s="5"/>
      <c r="BF283" s="5" t="s">
        <v>1677</v>
      </c>
      <c r="BG283" s="4"/>
      <c r="BH283" s="5"/>
    </row>
    <row r="284" spans="1:60" x14ac:dyDescent="0.25">
      <c r="A284">
        <f t="shared" si="22"/>
        <v>305247</v>
      </c>
      <c r="B284">
        <f t="shared" si="23"/>
        <v>7020690</v>
      </c>
      <c r="C284" s="17" t="str">
        <f t="shared" si="25"/>
        <v>CC</v>
      </c>
      <c r="D284" t="str">
        <f t="shared" si="26"/>
        <v>REGION CENTRE EST</v>
      </c>
      <c r="E284" s="12" t="str">
        <f t="shared" si="24"/>
        <v>TERRAIN</v>
      </c>
      <c r="F284" s="4" t="s">
        <v>3401</v>
      </c>
      <c r="G284" s="4" t="s">
        <v>3402</v>
      </c>
      <c r="H284" s="5">
        <v>1</v>
      </c>
      <c r="I284" s="5"/>
      <c r="J284" s="5">
        <v>2</v>
      </c>
      <c r="K284" s="5" t="s">
        <v>1345</v>
      </c>
      <c r="L284" s="5" t="s">
        <v>253</v>
      </c>
      <c r="M284" s="5" t="s">
        <v>3403</v>
      </c>
      <c r="N284" s="5"/>
      <c r="O284" s="5"/>
      <c r="P284" s="5"/>
      <c r="Q284" s="5"/>
      <c r="R284" s="5"/>
      <c r="S284" s="5"/>
      <c r="T284" s="5" t="s">
        <v>25</v>
      </c>
      <c r="U284" s="6">
        <v>44774</v>
      </c>
      <c r="V284" s="5" t="s">
        <v>1363</v>
      </c>
      <c r="W284" s="4" t="s">
        <v>1329</v>
      </c>
      <c r="X284" s="5" t="s">
        <v>18</v>
      </c>
      <c r="Y284" s="5"/>
      <c r="Z284" s="5"/>
      <c r="AA284" s="5" t="s">
        <v>3404</v>
      </c>
      <c r="AB284" s="5"/>
      <c r="AC284" s="5"/>
      <c r="AD284" s="5" t="s">
        <v>1331</v>
      </c>
      <c r="AE284" s="5"/>
      <c r="AF284" s="5">
        <v>27679</v>
      </c>
      <c r="AG284" s="5">
        <v>49</v>
      </c>
      <c r="AH284" s="5">
        <v>100</v>
      </c>
      <c r="AI284" s="5" t="s">
        <v>1332</v>
      </c>
      <c r="AJ284" s="5">
        <v>44593</v>
      </c>
      <c r="AK284" s="5">
        <v>2</v>
      </c>
      <c r="AL284" s="5">
        <v>44593</v>
      </c>
      <c r="AM284" s="5" t="s">
        <v>1333</v>
      </c>
      <c r="AN284" s="5">
        <v>77131</v>
      </c>
      <c r="AO284" s="5" t="s">
        <v>3405</v>
      </c>
      <c r="AP284" s="5" t="s">
        <v>1536</v>
      </c>
      <c r="AQ284" s="4" t="s">
        <v>12479</v>
      </c>
      <c r="AR284" s="5" t="s">
        <v>12480</v>
      </c>
      <c r="AS284" s="4" t="s">
        <v>1993</v>
      </c>
      <c r="AT284" s="5" t="s">
        <v>1994</v>
      </c>
      <c r="AU284" s="5" t="s">
        <v>41</v>
      </c>
      <c r="AV284" s="4" t="s">
        <v>1995</v>
      </c>
      <c r="AW284" s="5" t="s">
        <v>53</v>
      </c>
      <c r="AX284" s="4" t="s">
        <v>1996</v>
      </c>
      <c r="AY284" s="5" t="s">
        <v>1997</v>
      </c>
      <c r="AZ284" s="5" t="s">
        <v>11</v>
      </c>
      <c r="BA284" s="4" t="s">
        <v>1998</v>
      </c>
      <c r="BB284" s="5" t="s">
        <v>1999</v>
      </c>
      <c r="BC284" s="5" t="s">
        <v>3402</v>
      </c>
      <c r="BD284" s="5" t="s">
        <v>3406</v>
      </c>
      <c r="BE284" s="5" t="s">
        <v>25</v>
      </c>
      <c r="BF284" s="5" t="s">
        <v>1333</v>
      </c>
      <c r="BG284" s="4" t="s">
        <v>3407</v>
      </c>
      <c r="BH284" s="5" t="s">
        <v>1343</v>
      </c>
    </row>
    <row r="285" spans="1:60" x14ac:dyDescent="0.25">
      <c r="A285">
        <f t="shared" si="22"/>
        <v>305349</v>
      </c>
      <c r="B285">
        <f t="shared" si="23"/>
        <v>7021153</v>
      </c>
      <c r="C285" s="17" t="str">
        <f t="shared" si="25"/>
        <v>CC</v>
      </c>
      <c r="D285" t="str">
        <f t="shared" si="26"/>
        <v>REGION ILE DE FRANCE NORD</v>
      </c>
      <c r="E285" s="12" t="str">
        <f t="shared" si="24"/>
        <v>TERRAIN</v>
      </c>
      <c r="F285" s="4" t="s">
        <v>3408</v>
      </c>
      <c r="G285" s="4" t="s">
        <v>3409</v>
      </c>
      <c r="H285" s="5">
        <v>1</v>
      </c>
      <c r="I285" s="5"/>
      <c r="J285" s="5">
        <v>1</v>
      </c>
      <c r="K285" s="5" t="s">
        <v>1325</v>
      </c>
      <c r="L285" s="5" t="s">
        <v>3047</v>
      </c>
      <c r="M285" s="5" t="s">
        <v>3410</v>
      </c>
      <c r="N285" s="5"/>
      <c r="O285" s="5"/>
      <c r="P285" s="5"/>
      <c r="Q285" s="5"/>
      <c r="R285" s="5"/>
      <c r="S285" s="5"/>
      <c r="T285" s="5" t="s">
        <v>260</v>
      </c>
      <c r="U285" s="6">
        <v>45383</v>
      </c>
      <c r="V285" s="5" t="s">
        <v>1347</v>
      </c>
      <c r="W285" s="4" t="s">
        <v>1329</v>
      </c>
      <c r="X285" s="5" t="s">
        <v>18</v>
      </c>
      <c r="Y285" s="5" t="s">
        <v>1348</v>
      </c>
      <c r="Z285" s="5"/>
      <c r="AA285" s="5" t="s">
        <v>3411</v>
      </c>
      <c r="AB285" s="5"/>
      <c r="AC285" s="5"/>
      <c r="AD285" s="5" t="s">
        <v>1331</v>
      </c>
      <c r="AE285" s="5"/>
      <c r="AF285" s="5">
        <v>34488</v>
      </c>
      <c r="AG285" s="5">
        <v>30</v>
      </c>
      <c r="AH285" s="5">
        <v>100</v>
      </c>
      <c r="AI285" s="5" t="s">
        <v>1332</v>
      </c>
      <c r="AJ285" s="5">
        <v>44805</v>
      </c>
      <c r="AK285" s="5">
        <v>2</v>
      </c>
      <c r="AL285" s="5">
        <v>44805</v>
      </c>
      <c r="AM285" s="5" t="s">
        <v>1333</v>
      </c>
      <c r="AN285" s="5">
        <v>62320</v>
      </c>
      <c r="AO285" s="5" t="s">
        <v>3412</v>
      </c>
      <c r="AP285" s="5" t="s">
        <v>12477</v>
      </c>
      <c r="AQ285" s="4" t="s">
        <v>1351</v>
      </c>
      <c r="AR285" s="5" t="s">
        <v>12478</v>
      </c>
      <c r="AS285" s="4" t="s">
        <v>1638</v>
      </c>
      <c r="AT285" s="5" t="s">
        <v>1639</v>
      </c>
      <c r="AU285" s="5" t="s">
        <v>41</v>
      </c>
      <c r="AV285" s="4" t="s">
        <v>1640</v>
      </c>
      <c r="AW285" s="5" t="s">
        <v>142</v>
      </c>
      <c r="AX285" s="4" t="s">
        <v>4013</v>
      </c>
      <c r="AY285" s="5" t="s">
        <v>4015</v>
      </c>
      <c r="AZ285" s="5" t="s">
        <v>1357</v>
      </c>
      <c r="BA285" s="4" t="s">
        <v>3413</v>
      </c>
      <c r="BB285" s="5" t="s">
        <v>11117</v>
      </c>
      <c r="BC285" s="5" t="s">
        <v>3409</v>
      </c>
      <c r="BD285" s="5" t="s">
        <v>3414</v>
      </c>
      <c r="BE285" s="5" t="s">
        <v>260</v>
      </c>
      <c r="BF285" s="5" t="s">
        <v>1333</v>
      </c>
      <c r="BG285" s="4" t="s">
        <v>3415</v>
      </c>
      <c r="BH285" s="5" t="s">
        <v>1343</v>
      </c>
    </row>
    <row r="286" spans="1:60" x14ac:dyDescent="0.25">
      <c r="A286">
        <f t="shared" si="22"/>
        <v>183080</v>
      </c>
      <c r="B286">
        <f t="shared" si="23"/>
        <v>3000811</v>
      </c>
      <c r="C286" s="17" t="str">
        <f t="shared" si="25"/>
        <v>CC</v>
      </c>
      <c r="D286" t="str">
        <f t="shared" si="26"/>
        <v>REGION ILE DE FRANCE NORD</v>
      </c>
      <c r="E286" s="12" t="str">
        <f t="shared" si="24"/>
        <v>TERRAIN</v>
      </c>
      <c r="F286" s="4" t="s">
        <v>3416</v>
      </c>
      <c r="G286" s="4" t="s">
        <v>3417</v>
      </c>
      <c r="H286" s="5">
        <v>1</v>
      </c>
      <c r="I286" s="5"/>
      <c r="J286" s="5">
        <v>1</v>
      </c>
      <c r="K286" s="5" t="s">
        <v>1325</v>
      </c>
      <c r="L286" s="5" t="s">
        <v>669</v>
      </c>
      <c r="M286" s="5" t="s">
        <v>3410</v>
      </c>
      <c r="N286" s="5"/>
      <c r="O286" s="5"/>
      <c r="P286" s="5"/>
      <c r="Q286" s="5"/>
      <c r="R286" s="5"/>
      <c r="S286" s="5"/>
      <c r="T286" s="5" t="s">
        <v>25</v>
      </c>
      <c r="U286" s="6">
        <v>39600</v>
      </c>
      <c r="V286" s="5" t="s">
        <v>1363</v>
      </c>
      <c r="W286" s="4" t="s">
        <v>1329</v>
      </c>
      <c r="X286" s="5" t="s">
        <v>18</v>
      </c>
      <c r="Y286" s="5"/>
      <c r="Z286" s="5"/>
      <c r="AA286" s="4" t="s">
        <v>3418</v>
      </c>
      <c r="AB286" s="5"/>
      <c r="AC286" s="5"/>
      <c r="AD286" s="5" t="s">
        <v>1331</v>
      </c>
      <c r="AE286" s="5"/>
      <c r="AF286" s="5">
        <v>23426</v>
      </c>
      <c r="AG286" s="5">
        <v>60</v>
      </c>
      <c r="AH286" s="5">
        <v>100</v>
      </c>
      <c r="AI286" s="5" t="s">
        <v>1332</v>
      </c>
      <c r="AJ286" s="5">
        <v>39600</v>
      </c>
      <c r="AK286" s="5">
        <v>16</v>
      </c>
      <c r="AL286" s="5">
        <v>39600</v>
      </c>
      <c r="AM286" s="5" t="s">
        <v>1333</v>
      </c>
      <c r="AN286" s="5">
        <v>59890</v>
      </c>
      <c r="AO286" s="5" t="s">
        <v>3419</v>
      </c>
      <c r="AP286" s="5" t="s">
        <v>12477</v>
      </c>
      <c r="AQ286" s="4" t="s">
        <v>1351</v>
      </c>
      <c r="AR286" s="5" t="s">
        <v>12478</v>
      </c>
      <c r="AS286" s="4" t="s">
        <v>2022</v>
      </c>
      <c r="AT286" s="5" t="s">
        <v>2023</v>
      </c>
      <c r="AU286" s="5" t="s">
        <v>41</v>
      </c>
      <c r="AV286" s="4" t="s">
        <v>2024</v>
      </c>
      <c r="AW286" s="5" t="s">
        <v>26</v>
      </c>
      <c r="AX286" s="4" t="s">
        <v>3308</v>
      </c>
      <c r="AY286" s="5" t="s">
        <v>3309</v>
      </c>
      <c r="AZ286" s="5" t="s">
        <v>11</v>
      </c>
      <c r="BA286" s="4" t="s">
        <v>3310</v>
      </c>
      <c r="BB286" s="5" t="s">
        <v>3311</v>
      </c>
      <c r="BC286" s="4" t="s">
        <v>3417</v>
      </c>
      <c r="BD286" s="5" t="s">
        <v>3420</v>
      </c>
      <c r="BE286" s="5" t="s">
        <v>25</v>
      </c>
      <c r="BF286" s="5" t="s">
        <v>1333</v>
      </c>
      <c r="BG286" s="4" t="s">
        <v>3421</v>
      </c>
      <c r="BH286" s="5" t="s">
        <v>1343</v>
      </c>
    </row>
    <row r="287" spans="1:60" x14ac:dyDescent="0.25">
      <c r="A287">
        <f t="shared" si="22"/>
        <v>305732</v>
      </c>
      <c r="B287">
        <f t="shared" si="23"/>
        <v>7023054</v>
      </c>
      <c r="C287" s="17" t="str">
        <f t="shared" si="25"/>
        <v>CC</v>
      </c>
      <c r="D287" t="str">
        <f t="shared" si="26"/>
        <v>REGION CENTRE EST</v>
      </c>
      <c r="E287" s="12" t="str">
        <f t="shared" si="24"/>
        <v>TERRAIN</v>
      </c>
      <c r="F287" s="4" t="s">
        <v>863</v>
      </c>
      <c r="G287" s="4" t="s">
        <v>3422</v>
      </c>
      <c r="H287" s="5">
        <v>1</v>
      </c>
      <c r="I287" s="5"/>
      <c r="J287" s="5">
        <v>2</v>
      </c>
      <c r="K287" s="5" t="s">
        <v>1345</v>
      </c>
      <c r="L287" s="5" t="s">
        <v>839</v>
      </c>
      <c r="M287" s="5" t="s">
        <v>864</v>
      </c>
      <c r="N287" s="5"/>
      <c r="O287" s="5"/>
      <c r="P287" s="5"/>
      <c r="Q287" s="5"/>
      <c r="R287" s="5"/>
      <c r="S287" s="5"/>
      <c r="T287" s="5" t="s">
        <v>25</v>
      </c>
      <c r="U287" s="6">
        <v>45323</v>
      </c>
      <c r="V287" s="5" t="s">
        <v>1363</v>
      </c>
      <c r="W287" s="4" t="s">
        <v>1329</v>
      </c>
      <c r="X287" s="5" t="s">
        <v>18</v>
      </c>
      <c r="Y287" s="5"/>
      <c r="Z287" s="5"/>
      <c r="AA287" s="4" t="s">
        <v>3423</v>
      </c>
      <c r="AB287" s="5"/>
      <c r="AC287" s="5"/>
      <c r="AD287" s="5" t="s">
        <v>1331</v>
      </c>
      <c r="AE287" s="5"/>
      <c r="AF287" s="5">
        <v>34315</v>
      </c>
      <c r="AG287" s="5">
        <v>30</v>
      </c>
      <c r="AH287" s="5">
        <v>100</v>
      </c>
      <c r="AI287" s="5" t="s">
        <v>1332</v>
      </c>
      <c r="AJ287" s="5">
        <v>45200</v>
      </c>
      <c r="AK287" s="5">
        <v>1</v>
      </c>
      <c r="AL287" s="5">
        <v>45200</v>
      </c>
      <c r="AM287" s="5" t="s">
        <v>1333</v>
      </c>
      <c r="AN287" s="5">
        <v>57420</v>
      </c>
      <c r="AO287" s="5" t="s">
        <v>3424</v>
      </c>
      <c r="AP287" s="5" t="s">
        <v>1536</v>
      </c>
      <c r="AQ287" s="4" t="s">
        <v>12479</v>
      </c>
      <c r="AR287" s="5" t="s">
        <v>12480</v>
      </c>
      <c r="AS287" s="4" t="s">
        <v>1696</v>
      </c>
      <c r="AT287" s="5" t="s">
        <v>1697</v>
      </c>
      <c r="AU287" s="5" t="s">
        <v>41</v>
      </c>
      <c r="AV287" s="4" t="s">
        <v>1698</v>
      </c>
      <c r="AW287" s="5" t="s">
        <v>66</v>
      </c>
      <c r="AX287" s="4" t="s">
        <v>6646</v>
      </c>
      <c r="AY287" s="5" t="s">
        <v>6649</v>
      </c>
      <c r="AZ287" s="5" t="s">
        <v>1357</v>
      </c>
      <c r="BA287" s="4" t="s">
        <v>2902</v>
      </c>
      <c r="BB287" s="5" t="s">
        <v>11115</v>
      </c>
      <c r="BC287" s="4" t="s">
        <v>3422</v>
      </c>
      <c r="BD287" s="5" t="s">
        <v>3425</v>
      </c>
      <c r="BE287" s="5" t="s">
        <v>25</v>
      </c>
      <c r="BF287" s="5" t="s">
        <v>1333</v>
      </c>
      <c r="BG287" s="4" t="s">
        <v>3426</v>
      </c>
      <c r="BH287" s="5" t="s">
        <v>1343</v>
      </c>
    </row>
    <row r="288" spans="1:60" x14ac:dyDescent="0.25">
      <c r="A288">
        <f t="shared" si="22"/>
        <v>305546</v>
      </c>
      <c r="B288">
        <f t="shared" si="23"/>
        <v>7022372</v>
      </c>
      <c r="C288" s="17" t="str">
        <f t="shared" si="25"/>
        <v>CC</v>
      </c>
      <c r="D288" t="str">
        <f t="shared" si="26"/>
        <v>REGION CENTRE EST</v>
      </c>
      <c r="E288" s="12" t="str">
        <f t="shared" si="24"/>
        <v>TERRAIN</v>
      </c>
      <c r="F288" s="4" t="s">
        <v>1086</v>
      </c>
      <c r="G288" s="4" t="s">
        <v>3427</v>
      </c>
      <c r="H288" s="5">
        <v>1</v>
      </c>
      <c r="I288" s="5"/>
      <c r="J288" s="5">
        <v>2</v>
      </c>
      <c r="K288" s="5" t="s">
        <v>1345</v>
      </c>
      <c r="L288" s="5" t="s">
        <v>717</v>
      </c>
      <c r="M288" s="5" t="s">
        <v>3428</v>
      </c>
      <c r="N288" s="5"/>
      <c r="O288" s="5"/>
      <c r="P288" s="5"/>
      <c r="Q288" s="5"/>
      <c r="R288" s="5"/>
      <c r="S288" s="5"/>
      <c r="T288" s="5" t="s">
        <v>25</v>
      </c>
      <c r="U288" s="6">
        <v>45200</v>
      </c>
      <c r="V288" s="5" t="s">
        <v>1363</v>
      </c>
      <c r="W288" s="4" t="s">
        <v>1329</v>
      </c>
      <c r="X288" s="5" t="s">
        <v>18</v>
      </c>
      <c r="Y288" s="5"/>
      <c r="Z288" s="5"/>
      <c r="AA288" s="4" t="s">
        <v>3053</v>
      </c>
      <c r="AB288" s="5"/>
      <c r="AC288" s="5"/>
      <c r="AD288" s="5" t="s">
        <v>1331</v>
      </c>
      <c r="AE288" s="5"/>
      <c r="AF288" s="5">
        <v>31313</v>
      </c>
      <c r="AG288" s="5">
        <v>39</v>
      </c>
      <c r="AH288" s="5">
        <v>100</v>
      </c>
      <c r="AI288" s="5" t="s">
        <v>1332</v>
      </c>
      <c r="AJ288" s="5">
        <v>45017</v>
      </c>
      <c r="AK288" s="5">
        <v>1</v>
      </c>
      <c r="AL288" s="5">
        <v>45017</v>
      </c>
      <c r="AM288" s="5" t="s">
        <v>1333</v>
      </c>
      <c r="AN288" s="5">
        <v>77144</v>
      </c>
      <c r="AO288" s="5" t="s">
        <v>3429</v>
      </c>
      <c r="AP288" s="5" t="s">
        <v>1536</v>
      </c>
      <c r="AQ288" s="4" t="s">
        <v>12479</v>
      </c>
      <c r="AR288" s="5" t="s">
        <v>12480</v>
      </c>
      <c r="AS288" s="4" t="s">
        <v>1993</v>
      </c>
      <c r="AT288" s="5" t="s">
        <v>1994</v>
      </c>
      <c r="AU288" s="5" t="s">
        <v>41</v>
      </c>
      <c r="AV288" s="4" t="s">
        <v>1995</v>
      </c>
      <c r="AW288" s="5" t="s">
        <v>53</v>
      </c>
      <c r="AX288" s="4" t="s">
        <v>2346</v>
      </c>
      <c r="AY288" s="5" t="s">
        <v>2347</v>
      </c>
      <c r="AZ288" s="5" t="s">
        <v>11</v>
      </c>
      <c r="BA288" s="4" t="s">
        <v>2348</v>
      </c>
      <c r="BB288" s="5" t="s">
        <v>2349</v>
      </c>
      <c r="BC288" s="4" t="s">
        <v>3427</v>
      </c>
      <c r="BD288" s="5" t="s">
        <v>3430</v>
      </c>
      <c r="BE288" s="5" t="s">
        <v>25</v>
      </c>
      <c r="BF288" s="5" t="s">
        <v>1333</v>
      </c>
      <c r="BG288" s="4" t="s">
        <v>3431</v>
      </c>
      <c r="BH288" s="5" t="s">
        <v>1343</v>
      </c>
    </row>
    <row r="289" spans="1:60" x14ac:dyDescent="0.25">
      <c r="A289">
        <f t="shared" si="22"/>
        <v>303122</v>
      </c>
      <c r="B289">
        <f t="shared" si="23"/>
        <v>3101717</v>
      </c>
      <c r="C289" s="17" t="str">
        <f t="shared" si="25"/>
        <v>CC</v>
      </c>
      <c r="D289" t="str">
        <f t="shared" si="26"/>
        <v>REGION CENTRE EST</v>
      </c>
      <c r="E289" s="12" t="str">
        <f t="shared" si="24"/>
        <v>TERRAIN</v>
      </c>
      <c r="F289" s="4" t="s">
        <v>3432</v>
      </c>
      <c r="G289" s="4" t="s">
        <v>3433</v>
      </c>
      <c r="H289" s="5">
        <v>1</v>
      </c>
      <c r="I289" s="5"/>
      <c r="J289" s="5">
        <v>2</v>
      </c>
      <c r="K289" s="5" t="s">
        <v>1345</v>
      </c>
      <c r="L289" s="5" t="s">
        <v>756</v>
      </c>
      <c r="M289" s="5" t="s">
        <v>3434</v>
      </c>
      <c r="N289" s="5" t="s">
        <v>245</v>
      </c>
      <c r="O289" s="5">
        <v>42583</v>
      </c>
      <c r="P289" s="5"/>
      <c r="Q289" s="5" t="s">
        <v>1346</v>
      </c>
      <c r="R289" s="5">
        <v>5</v>
      </c>
      <c r="S289" s="5" t="s">
        <v>18</v>
      </c>
      <c r="T289" s="5" t="s">
        <v>25</v>
      </c>
      <c r="U289" s="6">
        <v>42614</v>
      </c>
      <c r="V289" s="5" t="s">
        <v>1363</v>
      </c>
      <c r="W289" s="4" t="s">
        <v>1329</v>
      </c>
      <c r="X289" s="5" t="s">
        <v>18</v>
      </c>
      <c r="Y289" s="5"/>
      <c r="Z289" s="5"/>
      <c r="AA289" s="4" t="s">
        <v>2528</v>
      </c>
      <c r="AB289" s="5" t="s">
        <v>1331</v>
      </c>
      <c r="AC289" s="5"/>
      <c r="AD289" s="5" t="s">
        <v>1331</v>
      </c>
      <c r="AE289" s="5"/>
      <c r="AF289" s="5">
        <v>29137</v>
      </c>
      <c r="AG289" s="5">
        <v>45</v>
      </c>
      <c r="AH289" s="5">
        <v>100</v>
      </c>
      <c r="AI289" s="5" t="s">
        <v>1332</v>
      </c>
      <c r="AJ289" s="5">
        <v>42614</v>
      </c>
      <c r="AK289" s="5">
        <v>8</v>
      </c>
      <c r="AL289" s="5">
        <v>42614</v>
      </c>
      <c r="AM289" s="5" t="s">
        <v>1333</v>
      </c>
      <c r="AN289" s="5">
        <v>77100</v>
      </c>
      <c r="AO289" s="5" t="s">
        <v>3435</v>
      </c>
      <c r="AP289" s="5" t="s">
        <v>1536</v>
      </c>
      <c r="AQ289" s="4" t="s">
        <v>12479</v>
      </c>
      <c r="AR289" s="5" t="s">
        <v>12480</v>
      </c>
      <c r="AS289" s="4" t="s">
        <v>1993</v>
      </c>
      <c r="AT289" s="5" t="s">
        <v>1994</v>
      </c>
      <c r="AU289" s="5" t="s">
        <v>41</v>
      </c>
      <c r="AV289" s="4" t="s">
        <v>1995</v>
      </c>
      <c r="AW289" s="5" t="s">
        <v>53</v>
      </c>
      <c r="AX289" s="4" t="s">
        <v>1996</v>
      </c>
      <c r="AY289" s="5" t="s">
        <v>1997</v>
      </c>
      <c r="AZ289" s="5" t="s">
        <v>11</v>
      </c>
      <c r="BA289" s="4" t="s">
        <v>1998</v>
      </c>
      <c r="BB289" s="5" t="s">
        <v>1999</v>
      </c>
      <c r="BC289" s="4" t="s">
        <v>3433</v>
      </c>
      <c r="BD289" s="5" t="s">
        <v>3436</v>
      </c>
      <c r="BE289" s="5" t="s">
        <v>25</v>
      </c>
      <c r="BF289" s="5" t="s">
        <v>1333</v>
      </c>
      <c r="BG289" s="4" t="s">
        <v>3437</v>
      </c>
      <c r="BH289" s="5" t="s">
        <v>1343</v>
      </c>
    </row>
    <row r="290" spans="1:60" x14ac:dyDescent="0.25">
      <c r="A290">
        <f t="shared" si="22"/>
        <v>306190</v>
      </c>
      <c r="B290">
        <f t="shared" si="23"/>
        <v>7024031</v>
      </c>
      <c r="C290" s="17" t="str">
        <f t="shared" si="25"/>
        <v>CC</v>
      </c>
      <c r="D290" t="str">
        <f t="shared" si="26"/>
        <v>REGION CENTRE EST</v>
      </c>
      <c r="E290" s="12" t="str">
        <f t="shared" si="24"/>
        <v>TERRAIN</v>
      </c>
      <c r="F290" s="4" t="s">
        <v>3438</v>
      </c>
      <c r="G290" s="4" t="s">
        <v>3439</v>
      </c>
      <c r="H290" s="5">
        <v>1</v>
      </c>
      <c r="I290" s="5"/>
      <c r="J290" s="5">
        <v>2</v>
      </c>
      <c r="K290" s="5" t="s">
        <v>1345</v>
      </c>
      <c r="L290" s="5" t="s">
        <v>138</v>
      </c>
      <c r="M290" s="5" t="s">
        <v>3440</v>
      </c>
      <c r="N290" s="5"/>
      <c r="O290" s="5"/>
      <c r="P290" s="5"/>
      <c r="Q290" s="5"/>
      <c r="R290" s="5"/>
      <c r="S290" s="5"/>
      <c r="T290" s="5" t="s">
        <v>245</v>
      </c>
      <c r="U290" s="6">
        <v>45536</v>
      </c>
      <c r="V290" s="5" t="s">
        <v>1328</v>
      </c>
      <c r="W290" s="4" t="s">
        <v>1329</v>
      </c>
      <c r="X290" s="5" t="s">
        <v>18</v>
      </c>
      <c r="Y290" s="5"/>
      <c r="Z290" s="5"/>
      <c r="AA290" s="4" t="s">
        <v>8071</v>
      </c>
      <c r="AB290" s="5"/>
      <c r="AC290" s="5"/>
      <c r="AD290" s="5" t="s">
        <v>1331</v>
      </c>
      <c r="AE290" s="5"/>
      <c r="AF290" s="5">
        <v>28635</v>
      </c>
      <c r="AG290" s="5">
        <v>46</v>
      </c>
      <c r="AH290" s="5">
        <v>100</v>
      </c>
      <c r="AI290" s="5" t="s">
        <v>1332</v>
      </c>
      <c r="AJ290" s="5">
        <v>45536</v>
      </c>
      <c r="AK290" s="5">
        <v>0</v>
      </c>
      <c r="AL290" s="5">
        <v>45536</v>
      </c>
      <c r="AM290" s="5" t="s">
        <v>1333</v>
      </c>
      <c r="AN290" s="5">
        <v>70360</v>
      </c>
      <c r="AO290" s="5" t="s">
        <v>3442</v>
      </c>
      <c r="AP290" s="5" t="s">
        <v>1536</v>
      </c>
      <c r="AQ290" s="4" t="s">
        <v>12479</v>
      </c>
      <c r="AR290" s="5" t="s">
        <v>12480</v>
      </c>
      <c r="AS290" s="4" t="s">
        <v>1564</v>
      </c>
      <c r="AT290" s="5" t="s">
        <v>1565</v>
      </c>
      <c r="AU290" s="5" t="s">
        <v>41</v>
      </c>
      <c r="AV290" s="4" t="s">
        <v>1566</v>
      </c>
      <c r="AW290" s="5" t="s">
        <v>68</v>
      </c>
      <c r="AX290" s="4"/>
      <c r="AY290" s="5"/>
      <c r="AZ290" s="5"/>
      <c r="BA290" s="4" t="s">
        <v>1975</v>
      </c>
      <c r="BB290" s="5" t="s">
        <v>1976</v>
      </c>
      <c r="BC290" s="4" t="s">
        <v>3439</v>
      </c>
      <c r="BD290" s="5" t="s">
        <v>3443</v>
      </c>
      <c r="BE290" s="5" t="s">
        <v>245</v>
      </c>
      <c r="BF290" s="5" t="s">
        <v>1333</v>
      </c>
      <c r="BG290" s="4" t="s">
        <v>8720</v>
      </c>
      <c r="BH290" s="5" t="s">
        <v>1343</v>
      </c>
    </row>
    <row r="291" spans="1:60" x14ac:dyDescent="0.25">
      <c r="A291">
        <f t="shared" si="22"/>
        <v>305779</v>
      </c>
      <c r="B291">
        <f t="shared" si="23"/>
        <v>7023209</v>
      </c>
      <c r="C291" s="17" t="str">
        <f t="shared" si="25"/>
        <v>CC</v>
      </c>
      <c r="D291" t="str">
        <f t="shared" si="26"/>
        <v>REGION CENTRE EST</v>
      </c>
      <c r="E291" s="12" t="str">
        <f t="shared" si="24"/>
        <v>TERRAIN</v>
      </c>
      <c r="F291" s="4" t="s">
        <v>994</v>
      </c>
      <c r="G291" s="4" t="s">
        <v>3445</v>
      </c>
      <c r="H291" s="5">
        <v>1</v>
      </c>
      <c r="I291" s="5"/>
      <c r="J291" s="5">
        <v>1</v>
      </c>
      <c r="K291" s="5" t="s">
        <v>1325</v>
      </c>
      <c r="L291" s="5" t="s">
        <v>996</v>
      </c>
      <c r="M291" s="5" t="s">
        <v>995</v>
      </c>
      <c r="N291" s="5"/>
      <c r="O291" s="5"/>
      <c r="P291" s="5"/>
      <c r="Q291" s="5"/>
      <c r="R291" s="5"/>
      <c r="S291" s="5"/>
      <c r="T291" s="5" t="s">
        <v>25</v>
      </c>
      <c r="U291" s="6">
        <v>45383</v>
      </c>
      <c r="V291" s="5" t="s">
        <v>1363</v>
      </c>
      <c r="W291" s="4" t="s">
        <v>1329</v>
      </c>
      <c r="X291" s="5" t="s">
        <v>18</v>
      </c>
      <c r="Y291" s="5"/>
      <c r="Z291" s="5"/>
      <c r="AA291" s="4" t="s">
        <v>2190</v>
      </c>
      <c r="AB291" s="5"/>
      <c r="AC291" s="5"/>
      <c r="AD291" s="5" t="s">
        <v>1331</v>
      </c>
      <c r="AE291" s="5"/>
      <c r="AF291" s="5">
        <v>27434</v>
      </c>
      <c r="AG291" s="5">
        <v>49</v>
      </c>
      <c r="AH291" s="5">
        <v>100</v>
      </c>
      <c r="AI291" s="5" t="s">
        <v>1332</v>
      </c>
      <c r="AJ291" s="5">
        <v>45261</v>
      </c>
      <c r="AK291" s="5">
        <v>1</v>
      </c>
      <c r="AL291" s="5">
        <v>45261</v>
      </c>
      <c r="AM291" s="5" t="s">
        <v>1333</v>
      </c>
      <c r="AN291" s="5">
        <v>57200</v>
      </c>
      <c r="AO291" s="5" t="s">
        <v>3446</v>
      </c>
      <c r="AP291" s="5" t="s">
        <v>1536</v>
      </c>
      <c r="AQ291" s="4" t="s">
        <v>12479</v>
      </c>
      <c r="AR291" s="5" t="s">
        <v>12480</v>
      </c>
      <c r="AS291" s="4" t="s">
        <v>2290</v>
      </c>
      <c r="AT291" s="5" t="s">
        <v>2291</v>
      </c>
      <c r="AU291" s="5" t="s">
        <v>41</v>
      </c>
      <c r="AV291" s="4" t="s">
        <v>2292</v>
      </c>
      <c r="AW291" s="5" t="s">
        <v>108</v>
      </c>
      <c r="AX291" s="4" t="s">
        <v>2460</v>
      </c>
      <c r="AY291" s="5" t="s">
        <v>2463</v>
      </c>
      <c r="AZ291" s="5" t="s">
        <v>11</v>
      </c>
      <c r="BA291" s="4" t="s">
        <v>2464</v>
      </c>
      <c r="BB291" s="5" t="s">
        <v>2465</v>
      </c>
      <c r="BC291" s="4" t="s">
        <v>3445</v>
      </c>
      <c r="BD291" s="5" t="s">
        <v>3447</v>
      </c>
      <c r="BE291" s="5" t="s">
        <v>25</v>
      </c>
      <c r="BF291" s="5" t="s">
        <v>1333</v>
      </c>
      <c r="BG291" s="4" t="s">
        <v>3448</v>
      </c>
      <c r="BH291" s="5" t="s">
        <v>1343</v>
      </c>
    </row>
    <row r="292" spans="1:60" x14ac:dyDescent="0.25">
      <c r="A292">
        <f t="shared" si="22"/>
        <v>306105</v>
      </c>
      <c r="B292">
        <f t="shared" si="23"/>
        <v>7023912</v>
      </c>
      <c r="C292" t="str">
        <f t="shared" si="25"/>
        <v>CC</v>
      </c>
      <c r="D292" t="str">
        <f t="shared" si="26"/>
        <v>POLE PILOTAGE DU RESEAU COMMERCIAL</v>
      </c>
      <c r="E292" s="12" t="str">
        <f t="shared" si="24"/>
        <v>TERRAIN</v>
      </c>
      <c r="F292" s="4" t="s">
        <v>3449</v>
      </c>
      <c r="G292" s="4" t="s">
        <v>3450</v>
      </c>
      <c r="H292" s="5">
        <v>1</v>
      </c>
      <c r="I292" s="5"/>
      <c r="J292" s="5">
        <v>2</v>
      </c>
      <c r="K292" s="5" t="s">
        <v>1345</v>
      </c>
      <c r="L292" s="5" t="s">
        <v>134</v>
      </c>
      <c r="M292" s="5" t="s">
        <v>3451</v>
      </c>
      <c r="N292" s="5"/>
      <c r="O292" s="5"/>
      <c r="P292" s="5"/>
      <c r="Q292" s="5"/>
      <c r="R292" s="5"/>
      <c r="S292" s="5"/>
      <c r="T292" s="5" t="s">
        <v>349</v>
      </c>
      <c r="U292" s="6">
        <v>45474</v>
      </c>
      <c r="V292" s="5" t="s">
        <v>2338</v>
      </c>
      <c r="W292" s="4" t="s">
        <v>1392</v>
      </c>
      <c r="X292" s="5" t="s">
        <v>18</v>
      </c>
      <c r="Y292" s="5"/>
      <c r="Z292" s="5"/>
      <c r="AA292" s="4"/>
      <c r="AB292" s="5"/>
      <c r="AC292" s="5"/>
      <c r="AD292" s="5" t="s">
        <v>1331</v>
      </c>
      <c r="AE292" s="5"/>
      <c r="AF292" s="5">
        <v>31284</v>
      </c>
      <c r="AG292" s="5">
        <v>39</v>
      </c>
      <c r="AH292" s="5">
        <v>100</v>
      </c>
      <c r="AI292" s="5" t="s">
        <v>1332</v>
      </c>
      <c r="AJ292" s="5">
        <v>45474</v>
      </c>
      <c r="AK292" s="5">
        <v>0</v>
      </c>
      <c r="AL292" s="5">
        <v>45474</v>
      </c>
      <c r="AM292" s="5"/>
      <c r="AN292" s="5">
        <v>44330</v>
      </c>
      <c r="AO292" s="5" t="s">
        <v>3452</v>
      </c>
      <c r="AP292" s="5"/>
      <c r="AQ292" s="4" t="s">
        <v>1395</v>
      </c>
      <c r="AR292" s="5" t="s">
        <v>188</v>
      </c>
      <c r="AS292" s="4"/>
      <c r="AT292" s="5"/>
      <c r="AU292" s="5"/>
      <c r="AV292" s="4" t="s">
        <v>1396</v>
      </c>
      <c r="AW292" s="5" t="s">
        <v>350</v>
      </c>
      <c r="AX292" s="4"/>
      <c r="AY292" s="5"/>
      <c r="AZ292" s="5"/>
      <c r="BA292" s="4"/>
      <c r="BB292" s="5"/>
      <c r="BC292" s="5"/>
      <c r="BD292" s="5"/>
      <c r="BE292" s="5"/>
      <c r="BF292" s="5" t="s">
        <v>1397</v>
      </c>
      <c r="BG292" s="4"/>
      <c r="BH292" s="5"/>
    </row>
    <row r="293" spans="1:60" x14ac:dyDescent="0.25">
      <c r="A293">
        <f t="shared" si="22"/>
        <v>305787</v>
      </c>
      <c r="B293">
        <f t="shared" si="23"/>
        <v>7023227</v>
      </c>
      <c r="C293" s="17" t="str">
        <f t="shared" si="25"/>
        <v>CC</v>
      </c>
      <c r="D293" t="str">
        <f t="shared" si="26"/>
        <v>REGION GRAND OUEST</v>
      </c>
      <c r="E293" s="12" t="str">
        <f t="shared" si="24"/>
        <v>TERRAIN</v>
      </c>
      <c r="F293" s="4" t="s">
        <v>3453</v>
      </c>
      <c r="G293" s="4" t="s">
        <v>3454</v>
      </c>
      <c r="H293" s="5">
        <v>1</v>
      </c>
      <c r="I293" s="5"/>
      <c r="J293" s="5">
        <v>2</v>
      </c>
      <c r="K293" s="5" t="s">
        <v>1345</v>
      </c>
      <c r="L293" s="5" t="s">
        <v>115</v>
      </c>
      <c r="M293" s="5" t="s">
        <v>3455</v>
      </c>
      <c r="N293" s="5"/>
      <c r="O293" s="5"/>
      <c r="P293" s="5"/>
      <c r="Q293" s="5"/>
      <c r="R293" s="5"/>
      <c r="S293" s="5"/>
      <c r="T293" s="5" t="s">
        <v>25</v>
      </c>
      <c r="U293" s="6">
        <v>45383</v>
      </c>
      <c r="V293" s="5" t="s">
        <v>1363</v>
      </c>
      <c r="W293" s="4" t="s">
        <v>1329</v>
      </c>
      <c r="X293" s="5" t="s">
        <v>18</v>
      </c>
      <c r="Y293" s="5"/>
      <c r="Z293" s="5"/>
      <c r="AA293" s="4" t="s">
        <v>3456</v>
      </c>
      <c r="AB293" s="5"/>
      <c r="AC293" s="5"/>
      <c r="AD293" s="5" t="s">
        <v>1331</v>
      </c>
      <c r="AE293" s="5"/>
      <c r="AF293" s="5">
        <v>29402</v>
      </c>
      <c r="AG293" s="5">
        <v>44</v>
      </c>
      <c r="AH293" s="5">
        <v>100</v>
      </c>
      <c r="AI293" s="5" t="s">
        <v>1332</v>
      </c>
      <c r="AJ293" s="5">
        <v>45261</v>
      </c>
      <c r="AK293" s="5">
        <v>1</v>
      </c>
      <c r="AL293" s="5">
        <v>45261</v>
      </c>
      <c r="AM293" s="5" t="s">
        <v>1333</v>
      </c>
      <c r="AN293" s="5">
        <v>50290</v>
      </c>
      <c r="AO293" s="5" t="s">
        <v>3457</v>
      </c>
      <c r="AP293" s="5" t="s">
        <v>1413</v>
      </c>
      <c r="AQ293" s="4" t="s">
        <v>1414</v>
      </c>
      <c r="AR293" s="5" t="s">
        <v>19</v>
      </c>
      <c r="AS293" s="4" t="s">
        <v>1507</v>
      </c>
      <c r="AT293" s="5" t="s">
        <v>1508</v>
      </c>
      <c r="AU293" s="5" t="s">
        <v>41</v>
      </c>
      <c r="AV293" s="4" t="s">
        <v>1509</v>
      </c>
      <c r="AW293" s="5" t="s">
        <v>375</v>
      </c>
      <c r="AX293" s="4" t="s">
        <v>2127</v>
      </c>
      <c r="AY293" s="5" t="s">
        <v>2128</v>
      </c>
      <c r="AZ293" s="5" t="s">
        <v>11</v>
      </c>
      <c r="BA293" s="4" t="s">
        <v>2129</v>
      </c>
      <c r="BB293" s="5" t="s">
        <v>2130</v>
      </c>
      <c r="BC293" s="4" t="s">
        <v>3454</v>
      </c>
      <c r="BD293" s="5" t="s">
        <v>3458</v>
      </c>
      <c r="BE293" s="5" t="s">
        <v>25</v>
      </c>
      <c r="BF293" s="5" t="s">
        <v>1333</v>
      </c>
      <c r="BG293" s="4" t="s">
        <v>3459</v>
      </c>
      <c r="BH293" s="5" t="s">
        <v>1343</v>
      </c>
    </row>
    <row r="294" spans="1:60" x14ac:dyDescent="0.25">
      <c r="A294">
        <f t="shared" si="22"/>
        <v>301996</v>
      </c>
      <c r="B294">
        <f t="shared" si="23"/>
        <v>7012103</v>
      </c>
      <c r="C294" s="17" t="str">
        <f t="shared" si="25"/>
        <v>ASSISTANTE</v>
      </c>
      <c r="D294" t="str">
        <f t="shared" si="26"/>
        <v>REGION GRAND OUEST</v>
      </c>
      <c r="E294" s="12" t="str">
        <f t="shared" si="24"/>
        <v>TERRAIN</v>
      </c>
      <c r="F294" s="4" t="s">
        <v>3460</v>
      </c>
      <c r="G294" s="4" t="s">
        <v>3461</v>
      </c>
      <c r="H294" s="5">
        <v>1</v>
      </c>
      <c r="I294" s="5"/>
      <c r="J294" s="5">
        <v>2</v>
      </c>
      <c r="K294" s="5" t="s">
        <v>1345</v>
      </c>
      <c r="L294" s="5" t="s">
        <v>3462</v>
      </c>
      <c r="M294" s="5" t="s">
        <v>3463</v>
      </c>
      <c r="N294" s="5"/>
      <c r="O294" s="6"/>
      <c r="P294" s="5"/>
      <c r="Q294" s="5"/>
      <c r="R294" s="5"/>
      <c r="S294" s="5"/>
      <c r="T294" s="5" t="s">
        <v>1469</v>
      </c>
      <c r="U294" s="6">
        <v>41269</v>
      </c>
      <c r="V294" s="4" t="s">
        <v>1470</v>
      </c>
      <c r="W294" s="4" t="s">
        <v>1392</v>
      </c>
      <c r="X294" s="5" t="s">
        <v>1471</v>
      </c>
      <c r="Y294" s="5"/>
      <c r="Z294" s="5"/>
      <c r="AA294" s="4"/>
      <c r="AB294" s="5"/>
      <c r="AC294" s="5"/>
      <c r="AD294" s="5">
        <v>4</v>
      </c>
      <c r="AE294" s="5"/>
      <c r="AF294" s="6">
        <v>28560</v>
      </c>
      <c r="AG294" s="5">
        <v>46</v>
      </c>
      <c r="AH294" s="5">
        <v>100</v>
      </c>
      <c r="AI294" s="5" t="s">
        <v>1332</v>
      </c>
      <c r="AJ294" s="6">
        <v>41269</v>
      </c>
      <c r="AK294" s="5">
        <v>11</v>
      </c>
      <c r="AL294" s="6">
        <v>41269</v>
      </c>
      <c r="AM294" s="5"/>
      <c r="AN294" s="5">
        <v>37550</v>
      </c>
      <c r="AO294" s="5" t="s">
        <v>3464</v>
      </c>
      <c r="AP294" s="5" t="s">
        <v>1413</v>
      </c>
      <c r="AQ294" s="4" t="s">
        <v>1414</v>
      </c>
      <c r="AR294" s="5" t="s">
        <v>19</v>
      </c>
      <c r="AS294" s="4" t="s">
        <v>2662</v>
      </c>
      <c r="AT294" s="5" t="s">
        <v>2663</v>
      </c>
      <c r="AU294" s="5" t="s">
        <v>41</v>
      </c>
      <c r="AV294" s="4" t="s">
        <v>2664</v>
      </c>
      <c r="AW294" s="5" t="s">
        <v>119</v>
      </c>
      <c r="AX294" s="4"/>
      <c r="AY294" s="5"/>
      <c r="AZ294" s="5"/>
      <c r="BA294" s="4"/>
      <c r="BB294" s="5"/>
      <c r="BC294" s="4"/>
      <c r="BD294" s="5"/>
      <c r="BE294" s="5"/>
      <c r="BF294" s="5"/>
      <c r="BG294" s="4"/>
      <c r="BH294" s="5"/>
    </row>
    <row r="295" spans="1:60" x14ac:dyDescent="0.25">
      <c r="A295">
        <f t="shared" si="22"/>
        <v>301073</v>
      </c>
      <c r="B295">
        <f t="shared" si="23"/>
        <v>6006158</v>
      </c>
      <c r="C295" t="str">
        <f t="shared" si="25"/>
        <v>ASSISTANTE</v>
      </c>
      <c r="D295">
        <f t="shared" si="26"/>
        <v>0</v>
      </c>
      <c r="E295" s="12" t="str">
        <f t="shared" si="24"/>
        <v>TERRAIN</v>
      </c>
      <c r="F295" s="4" t="s">
        <v>3465</v>
      </c>
      <c r="G295" s="4" t="s">
        <v>3466</v>
      </c>
      <c r="H295" s="5">
        <v>1</v>
      </c>
      <c r="I295" s="5"/>
      <c r="J295" s="5">
        <v>2</v>
      </c>
      <c r="K295" s="5" t="s">
        <v>1345</v>
      </c>
      <c r="L295" s="5" t="s">
        <v>147</v>
      </c>
      <c r="M295" s="5" t="s">
        <v>91</v>
      </c>
      <c r="N295" s="5"/>
      <c r="O295" s="6"/>
      <c r="P295" s="5"/>
      <c r="Q295" s="5"/>
      <c r="R295" s="5"/>
      <c r="S295" s="5"/>
      <c r="T295" s="5" t="s">
        <v>3467</v>
      </c>
      <c r="U295" s="6">
        <v>44805</v>
      </c>
      <c r="V295" s="4" t="s">
        <v>3468</v>
      </c>
      <c r="W295" s="4" t="s">
        <v>3469</v>
      </c>
      <c r="X295" s="5" t="s">
        <v>1471</v>
      </c>
      <c r="Y295" s="5"/>
      <c r="Z295" s="5"/>
      <c r="AA295" s="5"/>
      <c r="AB295" s="5"/>
      <c r="AC295" s="5"/>
      <c r="AD295" s="5" t="s">
        <v>3470</v>
      </c>
      <c r="AE295" s="5"/>
      <c r="AF295" s="6">
        <v>25782</v>
      </c>
      <c r="AG295" s="5">
        <v>54</v>
      </c>
      <c r="AH295" s="5">
        <v>100</v>
      </c>
      <c r="AI295" s="5" t="s">
        <v>1332</v>
      </c>
      <c r="AJ295" s="6">
        <v>33581</v>
      </c>
      <c r="AK295" s="5">
        <v>33</v>
      </c>
      <c r="AL295" s="6">
        <v>33581</v>
      </c>
      <c r="AM295" s="5"/>
      <c r="AN295" s="5">
        <v>95350</v>
      </c>
      <c r="AO295" s="5" t="s">
        <v>3471</v>
      </c>
      <c r="AP295" s="5"/>
      <c r="AQ295" s="4"/>
      <c r="AR295" s="5"/>
      <c r="AS295" s="4"/>
      <c r="AT295" s="5"/>
      <c r="AU295" s="5"/>
      <c r="AV295" s="4"/>
      <c r="AW295" s="5"/>
      <c r="AX295" s="4"/>
      <c r="AY295" s="5"/>
      <c r="AZ295" s="5"/>
      <c r="BA295" s="4"/>
      <c r="BB295" s="5"/>
      <c r="BC295" s="5"/>
      <c r="BD295" s="5"/>
      <c r="BE295" s="5"/>
      <c r="BF295" s="5"/>
      <c r="BG295" s="5"/>
      <c r="BH295" s="5"/>
    </row>
    <row r="296" spans="1:60" x14ac:dyDescent="0.25">
      <c r="A296">
        <f t="shared" si="22"/>
        <v>300625</v>
      </c>
      <c r="B296">
        <f t="shared" si="23"/>
        <v>3100376</v>
      </c>
      <c r="C296" s="17" t="str">
        <f t="shared" si="25"/>
        <v>IMP</v>
      </c>
      <c r="D296" t="str">
        <f t="shared" si="26"/>
        <v>REGION GRAND SUD</v>
      </c>
      <c r="E296" s="12" t="str">
        <f t="shared" si="24"/>
        <v>TERRAIN</v>
      </c>
      <c r="F296" s="4" t="s">
        <v>3472</v>
      </c>
      <c r="G296" s="4" t="s">
        <v>3473</v>
      </c>
      <c r="H296" s="5">
        <v>1</v>
      </c>
      <c r="I296" s="5"/>
      <c r="J296" s="5">
        <v>1</v>
      </c>
      <c r="K296" s="5" t="s">
        <v>1325</v>
      </c>
      <c r="L296" s="5" t="s">
        <v>3150</v>
      </c>
      <c r="M296" s="5" t="s">
        <v>91</v>
      </c>
      <c r="N296" s="5" t="s">
        <v>1357</v>
      </c>
      <c r="O296" s="6">
        <v>40909</v>
      </c>
      <c r="P296" s="5"/>
      <c r="Q296" s="5" t="s">
        <v>1346</v>
      </c>
      <c r="R296" s="5">
        <v>4</v>
      </c>
      <c r="S296" s="5" t="s">
        <v>5</v>
      </c>
      <c r="T296" s="5" t="s">
        <v>11</v>
      </c>
      <c r="U296" s="6">
        <v>40940</v>
      </c>
      <c r="V296" s="4" t="s">
        <v>1605</v>
      </c>
      <c r="W296" s="4" t="s">
        <v>1606</v>
      </c>
      <c r="X296" s="5" t="s">
        <v>5</v>
      </c>
      <c r="Y296" s="5"/>
      <c r="Z296" s="5"/>
      <c r="AA296" s="4"/>
      <c r="AB296" s="5">
        <v>5</v>
      </c>
      <c r="AC296" s="5"/>
      <c r="AD296" s="5">
        <v>5</v>
      </c>
      <c r="AE296" s="5"/>
      <c r="AF296" s="6">
        <v>27570</v>
      </c>
      <c r="AG296" s="5">
        <v>49</v>
      </c>
      <c r="AH296" s="5">
        <v>100</v>
      </c>
      <c r="AI296" s="5" t="s">
        <v>1332</v>
      </c>
      <c r="AJ296" s="6">
        <v>40940</v>
      </c>
      <c r="AK296" s="5">
        <v>12</v>
      </c>
      <c r="AL296" s="6">
        <v>40940</v>
      </c>
      <c r="AM296" s="5"/>
      <c r="AN296" s="5">
        <v>42330</v>
      </c>
      <c r="AO296" s="5" t="s">
        <v>3474</v>
      </c>
      <c r="AP296" s="5" t="s">
        <v>1335</v>
      </c>
      <c r="AQ296" s="4" t="s">
        <v>1336</v>
      </c>
      <c r="AR296" s="5" t="s">
        <v>12476</v>
      </c>
      <c r="AS296" s="4" t="s">
        <v>1629</v>
      </c>
      <c r="AT296" s="5" t="s">
        <v>1630</v>
      </c>
      <c r="AU296" s="5" t="s">
        <v>41</v>
      </c>
      <c r="AV296" s="4" t="s">
        <v>1631</v>
      </c>
      <c r="AW296" s="5" t="s">
        <v>7</v>
      </c>
      <c r="AX296" s="4" t="s">
        <v>3473</v>
      </c>
      <c r="AY296" s="5" t="s">
        <v>3475</v>
      </c>
      <c r="AZ296" s="5" t="s">
        <v>11</v>
      </c>
      <c r="BA296" s="4" t="s">
        <v>3476</v>
      </c>
      <c r="BB296" s="5" t="s">
        <v>3477</v>
      </c>
      <c r="BC296" s="4"/>
      <c r="BD296" s="5"/>
      <c r="BE296" s="5"/>
      <c r="BF296" s="5" t="s">
        <v>1608</v>
      </c>
      <c r="BG296" s="4"/>
      <c r="BH296" s="5"/>
    </row>
    <row r="297" spans="1:60" x14ac:dyDescent="0.25">
      <c r="A297">
        <f t="shared" si="22"/>
        <v>186531</v>
      </c>
      <c r="B297">
        <f t="shared" si="23"/>
        <v>3000986</v>
      </c>
      <c r="C297" s="17" t="str">
        <f t="shared" si="25"/>
        <v>IMD</v>
      </c>
      <c r="D297" t="str">
        <f t="shared" si="26"/>
        <v>REGION GRAND SUD</v>
      </c>
      <c r="E297" s="12" t="str">
        <f t="shared" si="24"/>
        <v>TERRAIN</v>
      </c>
      <c r="F297" s="4" t="s">
        <v>90</v>
      </c>
      <c r="G297" s="4" t="s">
        <v>1522</v>
      </c>
      <c r="H297" s="5">
        <v>1</v>
      </c>
      <c r="I297" s="5"/>
      <c r="J297" s="5">
        <v>1</v>
      </c>
      <c r="K297" s="5" t="s">
        <v>1325</v>
      </c>
      <c r="L297" s="5" t="s">
        <v>92</v>
      </c>
      <c r="M297" s="5" t="s">
        <v>91</v>
      </c>
      <c r="N297" s="5"/>
      <c r="O297" s="5"/>
      <c r="P297" s="5"/>
      <c r="Q297" s="5"/>
      <c r="R297" s="5"/>
      <c r="S297" s="5"/>
      <c r="T297" s="5" t="s">
        <v>41</v>
      </c>
      <c r="U297" s="6">
        <v>37257</v>
      </c>
      <c r="V297" s="4" t="s">
        <v>1673</v>
      </c>
      <c r="W297" s="4" t="s">
        <v>1392</v>
      </c>
      <c r="X297" s="5" t="s">
        <v>5</v>
      </c>
      <c r="Y297" s="5"/>
      <c r="Z297" s="5"/>
      <c r="AA297" s="4"/>
      <c r="AB297" s="5"/>
      <c r="AC297" s="5"/>
      <c r="AD297" s="5">
        <v>6</v>
      </c>
      <c r="AE297" s="5"/>
      <c r="AF297" s="6">
        <v>26802</v>
      </c>
      <c r="AG297" s="5">
        <v>51</v>
      </c>
      <c r="AH297" s="5">
        <v>100</v>
      </c>
      <c r="AI297" s="5" t="s">
        <v>1332</v>
      </c>
      <c r="AJ297" s="6">
        <v>37257</v>
      </c>
      <c r="AK297" s="5">
        <v>22</v>
      </c>
      <c r="AL297" s="6">
        <v>37257</v>
      </c>
      <c r="AM297" s="5"/>
      <c r="AN297" s="5">
        <v>38920</v>
      </c>
      <c r="AO297" s="5" t="s">
        <v>3478</v>
      </c>
      <c r="AP297" s="5" t="s">
        <v>1335</v>
      </c>
      <c r="AQ297" s="4" t="s">
        <v>1336</v>
      </c>
      <c r="AR297" s="5" t="s">
        <v>12476</v>
      </c>
      <c r="AS297" s="4" t="s">
        <v>1522</v>
      </c>
      <c r="AT297" s="5" t="s">
        <v>1523</v>
      </c>
      <c r="AU297" s="5" t="s">
        <v>41</v>
      </c>
      <c r="AV297" s="4" t="s">
        <v>1524</v>
      </c>
      <c r="AW297" s="5" t="s">
        <v>93</v>
      </c>
      <c r="AX297" s="4"/>
      <c r="AY297" s="5"/>
      <c r="AZ297" s="5"/>
      <c r="BA297" s="4"/>
      <c r="BB297" s="5"/>
      <c r="BC297" s="4"/>
      <c r="BD297" s="5"/>
      <c r="BE297" s="5"/>
      <c r="BF297" s="5" t="s">
        <v>1677</v>
      </c>
      <c r="BG297" s="4"/>
      <c r="BH297" s="5"/>
    </row>
    <row r="298" spans="1:60" x14ac:dyDescent="0.25">
      <c r="A298">
        <f t="shared" si="22"/>
        <v>306259</v>
      </c>
      <c r="B298">
        <f t="shared" si="23"/>
        <v>7024141</v>
      </c>
      <c r="C298" s="17" t="str">
        <f t="shared" si="25"/>
        <v>CC</v>
      </c>
      <c r="D298" t="str">
        <f t="shared" si="26"/>
        <v>REGION ILE DE FRANCE NORD</v>
      </c>
      <c r="E298" s="12" t="str">
        <f t="shared" si="24"/>
        <v>TERRAIN</v>
      </c>
      <c r="F298" s="4" t="s">
        <v>3479</v>
      </c>
      <c r="G298" s="4" t="s">
        <v>3480</v>
      </c>
      <c r="H298" s="5">
        <v>1</v>
      </c>
      <c r="I298" s="5"/>
      <c r="J298" s="5">
        <v>1</v>
      </c>
      <c r="K298" s="5" t="s">
        <v>1325</v>
      </c>
      <c r="L298" s="5" t="s">
        <v>54</v>
      </c>
      <c r="M298" s="5" t="s">
        <v>3481</v>
      </c>
      <c r="N298" s="5"/>
      <c r="O298" s="6"/>
      <c r="P298" s="5"/>
      <c r="Q298" s="5"/>
      <c r="R298" s="5"/>
      <c r="S298" s="5"/>
      <c r="T298" s="5" t="s">
        <v>245</v>
      </c>
      <c r="U298" s="6">
        <v>45536</v>
      </c>
      <c r="V298" s="4" t="s">
        <v>1328</v>
      </c>
      <c r="W298" s="4" t="s">
        <v>1329</v>
      </c>
      <c r="X298" s="5" t="s">
        <v>18</v>
      </c>
      <c r="Y298" s="5"/>
      <c r="Z298" s="5"/>
      <c r="AA298" s="4" t="s">
        <v>3482</v>
      </c>
      <c r="AB298" s="5"/>
      <c r="AC298" s="5"/>
      <c r="AD298" s="5" t="s">
        <v>1331</v>
      </c>
      <c r="AE298" s="5"/>
      <c r="AF298" s="6">
        <v>29222</v>
      </c>
      <c r="AG298" s="5">
        <v>44</v>
      </c>
      <c r="AH298" s="5">
        <v>100</v>
      </c>
      <c r="AI298" s="5" t="s">
        <v>1332</v>
      </c>
      <c r="AJ298" s="6">
        <v>45536</v>
      </c>
      <c r="AK298" s="5">
        <v>0</v>
      </c>
      <c r="AL298" s="6">
        <v>45536</v>
      </c>
      <c r="AM298" s="5" t="s">
        <v>1333</v>
      </c>
      <c r="AN298" s="5">
        <v>62860</v>
      </c>
      <c r="AO298" s="5" t="s">
        <v>3483</v>
      </c>
      <c r="AP298" s="5" t="s">
        <v>12477</v>
      </c>
      <c r="AQ298" s="4" t="s">
        <v>1351</v>
      </c>
      <c r="AR298" s="5" t="s">
        <v>12478</v>
      </c>
      <c r="AS298" s="4" t="s">
        <v>2022</v>
      </c>
      <c r="AT298" s="5" t="s">
        <v>2023</v>
      </c>
      <c r="AU298" s="5" t="s">
        <v>41</v>
      </c>
      <c r="AV298" s="4" t="s">
        <v>2024</v>
      </c>
      <c r="AW298" s="5" t="s">
        <v>26</v>
      </c>
      <c r="AX298" s="4" t="s">
        <v>2732</v>
      </c>
      <c r="AY298" s="5" t="s">
        <v>2733</v>
      </c>
      <c r="AZ298" s="5" t="s">
        <v>11</v>
      </c>
      <c r="BA298" s="4" t="s">
        <v>2734</v>
      </c>
      <c r="BB298" s="5" t="s">
        <v>2735</v>
      </c>
      <c r="BC298" s="4" t="s">
        <v>3480</v>
      </c>
      <c r="BD298" s="5" t="s">
        <v>3484</v>
      </c>
      <c r="BE298" s="5" t="s">
        <v>245</v>
      </c>
      <c r="BF298" s="5" t="s">
        <v>1333</v>
      </c>
      <c r="BG298" s="4" t="s">
        <v>3485</v>
      </c>
      <c r="BH298" s="5" t="s">
        <v>1343</v>
      </c>
    </row>
    <row r="299" spans="1:60" x14ac:dyDescent="0.25">
      <c r="A299">
        <f t="shared" si="22"/>
        <v>301647</v>
      </c>
      <c r="B299">
        <f t="shared" si="23"/>
        <v>3100925</v>
      </c>
      <c r="C299" s="17" t="str">
        <f t="shared" si="25"/>
        <v>CC</v>
      </c>
      <c r="D299" t="str">
        <f t="shared" si="26"/>
        <v>REGION ILE DE FRANCE NORD</v>
      </c>
      <c r="E299" s="12" t="str">
        <f t="shared" si="24"/>
        <v>TERRAIN</v>
      </c>
      <c r="F299" s="4" t="s">
        <v>480</v>
      </c>
      <c r="G299" s="4" t="s">
        <v>3486</v>
      </c>
      <c r="H299" s="5">
        <v>1</v>
      </c>
      <c r="I299" s="5"/>
      <c r="J299" s="5">
        <v>1</v>
      </c>
      <c r="K299" s="5" t="s">
        <v>1325</v>
      </c>
      <c r="L299" s="5" t="s">
        <v>171</v>
      </c>
      <c r="M299" s="5" t="s">
        <v>481</v>
      </c>
      <c r="N299" s="5"/>
      <c r="O299" s="5"/>
      <c r="P299" s="5"/>
      <c r="Q299" s="5"/>
      <c r="R299" s="5"/>
      <c r="S299" s="5"/>
      <c r="T299" s="5" t="s">
        <v>25</v>
      </c>
      <c r="U299" s="6">
        <v>41579</v>
      </c>
      <c r="V299" s="4" t="s">
        <v>1363</v>
      </c>
      <c r="W299" s="4" t="s">
        <v>1329</v>
      </c>
      <c r="X299" s="5" t="s">
        <v>18</v>
      </c>
      <c r="Y299" s="5"/>
      <c r="Z299" s="5"/>
      <c r="AA299" s="4" t="s">
        <v>3380</v>
      </c>
      <c r="AB299" s="5"/>
      <c r="AC299" s="5"/>
      <c r="AD299" s="5" t="s">
        <v>1331</v>
      </c>
      <c r="AE299" s="5"/>
      <c r="AF299" s="6">
        <v>24396</v>
      </c>
      <c r="AG299" s="5">
        <v>58</v>
      </c>
      <c r="AH299" s="5">
        <v>100</v>
      </c>
      <c r="AI299" s="5" t="s">
        <v>1332</v>
      </c>
      <c r="AJ299" s="6">
        <v>41579</v>
      </c>
      <c r="AK299" s="5">
        <v>11</v>
      </c>
      <c r="AL299" s="6">
        <v>41579</v>
      </c>
      <c r="AM299" s="5" t="s">
        <v>1333</v>
      </c>
      <c r="AN299" s="5">
        <v>80000</v>
      </c>
      <c r="AO299" s="5" t="s">
        <v>3175</v>
      </c>
      <c r="AP299" s="5" t="s">
        <v>12477</v>
      </c>
      <c r="AQ299" s="4" t="s">
        <v>1351</v>
      </c>
      <c r="AR299" s="5" t="s">
        <v>12478</v>
      </c>
      <c r="AS299" s="4" t="s">
        <v>2180</v>
      </c>
      <c r="AT299" s="5" t="s">
        <v>2181</v>
      </c>
      <c r="AU299" s="5" t="s">
        <v>41</v>
      </c>
      <c r="AV299" s="4" t="s">
        <v>2182</v>
      </c>
      <c r="AW299" s="5" t="s">
        <v>4</v>
      </c>
      <c r="AX299" s="4" t="s">
        <v>2791</v>
      </c>
      <c r="AY299" s="5" t="s">
        <v>2792</v>
      </c>
      <c r="AZ299" s="5" t="s">
        <v>11</v>
      </c>
      <c r="BA299" s="4" t="s">
        <v>2793</v>
      </c>
      <c r="BB299" s="5" t="s">
        <v>2794</v>
      </c>
      <c r="BC299" s="4" t="s">
        <v>3486</v>
      </c>
      <c r="BD299" s="5" t="s">
        <v>3487</v>
      </c>
      <c r="BE299" s="5" t="s">
        <v>25</v>
      </c>
      <c r="BF299" s="5" t="s">
        <v>1333</v>
      </c>
      <c r="BG299" s="4" t="s">
        <v>3488</v>
      </c>
      <c r="BH299" s="5" t="s">
        <v>1343</v>
      </c>
    </row>
    <row r="300" spans="1:60" x14ac:dyDescent="0.25">
      <c r="A300">
        <f t="shared" si="22"/>
        <v>304690</v>
      </c>
      <c r="B300">
        <f t="shared" si="23"/>
        <v>3102531</v>
      </c>
      <c r="C300" s="17" t="str">
        <f t="shared" si="25"/>
        <v>CC</v>
      </c>
      <c r="D300" t="str">
        <f t="shared" si="26"/>
        <v>REGION GRAND OUEST</v>
      </c>
      <c r="E300" s="12" t="str">
        <f t="shared" si="24"/>
        <v>TERRAIN</v>
      </c>
      <c r="F300" s="4" t="s">
        <v>3489</v>
      </c>
      <c r="G300" s="4" t="s">
        <v>3490</v>
      </c>
      <c r="H300" s="5">
        <v>1</v>
      </c>
      <c r="I300" s="5"/>
      <c r="J300" s="5">
        <v>1</v>
      </c>
      <c r="K300" s="5" t="s">
        <v>1325</v>
      </c>
      <c r="L300" s="5" t="s">
        <v>242</v>
      </c>
      <c r="M300" s="5" t="s">
        <v>3491</v>
      </c>
      <c r="N300" s="5"/>
      <c r="O300" s="5"/>
      <c r="P300" s="5"/>
      <c r="Q300" s="5"/>
      <c r="R300" s="5"/>
      <c r="S300" s="5"/>
      <c r="T300" s="5" t="s">
        <v>25</v>
      </c>
      <c r="U300" s="6">
        <v>44317</v>
      </c>
      <c r="V300" s="4" t="s">
        <v>1363</v>
      </c>
      <c r="W300" s="4" t="s">
        <v>1329</v>
      </c>
      <c r="X300" s="5" t="s">
        <v>18</v>
      </c>
      <c r="Y300" s="5"/>
      <c r="Z300" s="5"/>
      <c r="AA300" s="4" t="s">
        <v>3492</v>
      </c>
      <c r="AB300" s="5"/>
      <c r="AC300" s="5"/>
      <c r="AD300" s="5" t="s">
        <v>1331</v>
      </c>
      <c r="AE300" s="5"/>
      <c r="AF300" s="6">
        <v>30480</v>
      </c>
      <c r="AG300" s="5">
        <v>41</v>
      </c>
      <c r="AH300" s="5">
        <v>100</v>
      </c>
      <c r="AI300" s="5" t="s">
        <v>1332</v>
      </c>
      <c r="AJ300" s="6">
        <v>44136</v>
      </c>
      <c r="AK300" s="5">
        <v>4</v>
      </c>
      <c r="AL300" s="6">
        <v>44136</v>
      </c>
      <c r="AM300" s="5" t="s">
        <v>1333</v>
      </c>
      <c r="AN300" s="5">
        <v>22400</v>
      </c>
      <c r="AO300" s="5" t="s">
        <v>3493</v>
      </c>
      <c r="AP300" s="5" t="s">
        <v>1413</v>
      </c>
      <c r="AQ300" s="4" t="s">
        <v>1414</v>
      </c>
      <c r="AR300" s="5" t="s">
        <v>19</v>
      </c>
      <c r="AS300" s="4" t="s">
        <v>1828</v>
      </c>
      <c r="AT300" s="5" t="s">
        <v>1829</v>
      </c>
      <c r="AU300" s="5" t="s">
        <v>41</v>
      </c>
      <c r="AV300" s="4" t="s">
        <v>1830</v>
      </c>
      <c r="AW300" s="5" t="s">
        <v>148</v>
      </c>
      <c r="AX300" s="4" t="s">
        <v>1831</v>
      </c>
      <c r="AY300" s="5" t="s">
        <v>1832</v>
      </c>
      <c r="AZ300" s="5" t="s">
        <v>11</v>
      </c>
      <c r="BA300" s="4" t="s">
        <v>1833</v>
      </c>
      <c r="BB300" s="5" t="s">
        <v>1834</v>
      </c>
      <c r="BC300" s="4" t="s">
        <v>3490</v>
      </c>
      <c r="BD300" s="5" t="s">
        <v>3494</v>
      </c>
      <c r="BE300" s="5" t="s">
        <v>25</v>
      </c>
      <c r="BF300" s="5" t="s">
        <v>1333</v>
      </c>
      <c r="BG300" s="4" t="s">
        <v>3495</v>
      </c>
      <c r="BH300" s="5" t="s">
        <v>1343</v>
      </c>
    </row>
    <row r="301" spans="1:60" x14ac:dyDescent="0.25">
      <c r="A301">
        <f t="shared" si="22"/>
        <v>173864</v>
      </c>
      <c r="B301">
        <f t="shared" si="23"/>
        <v>3000544</v>
      </c>
      <c r="C301" s="17" t="str">
        <f t="shared" si="25"/>
        <v>CC</v>
      </c>
      <c r="D301" t="str">
        <f t="shared" si="26"/>
        <v>REGION GRAND OUEST</v>
      </c>
      <c r="E301" s="12" t="str">
        <f t="shared" si="24"/>
        <v>TERRAIN</v>
      </c>
      <c r="F301" s="4" t="s">
        <v>665</v>
      </c>
      <c r="G301" s="4" t="s">
        <v>3496</v>
      </c>
      <c r="H301" s="5">
        <v>1</v>
      </c>
      <c r="I301" s="5"/>
      <c r="J301" s="5">
        <v>1</v>
      </c>
      <c r="K301" s="5" t="s">
        <v>1325</v>
      </c>
      <c r="L301" s="5" t="s">
        <v>667</v>
      </c>
      <c r="M301" s="5" t="s">
        <v>666</v>
      </c>
      <c r="N301" s="5" t="s">
        <v>71</v>
      </c>
      <c r="O301" s="5" t="s">
        <v>3497</v>
      </c>
      <c r="P301" s="5"/>
      <c r="Q301" s="5" t="s">
        <v>1346</v>
      </c>
      <c r="R301" s="5">
        <v>5</v>
      </c>
      <c r="S301" s="5" t="s">
        <v>18</v>
      </c>
      <c r="T301" s="5" t="s">
        <v>60</v>
      </c>
      <c r="U301" s="6">
        <v>34700</v>
      </c>
      <c r="V301" s="4" t="s">
        <v>1773</v>
      </c>
      <c r="W301" s="4" t="s">
        <v>1329</v>
      </c>
      <c r="X301" s="5" t="s">
        <v>18</v>
      </c>
      <c r="Y301" s="5"/>
      <c r="Z301" s="5"/>
      <c r="AA301" s="4" t="s">
        <v>3498</v>
      </c>
      <c r="AB301" s="5" t="s">
        <v>1393</v>
      </c>
      <c r="AC301" s="5"/>
      <c r="AD301" s="5" t="s">
        <v>1393</v>
      </c>
      <c r="AE301" s="5"/>
      <c r="AF301" s="6">
        <v>26334</v>
      </c>
      <c r="AG301" s="5">
        <v>52</v>
      </c>
      <c r="AH301" s="5">
        <v>100</v>
      </c>
      <c r="AI301" s="5" t="s">
        <v>1332</v>
      </c>
      <c r="AJ301" s="6">
        <v>34700</v>
      </c>
      <c r="AK301" s="5">
        <v>29</v>
      </c>
      <c r="AL301" s="6">
        <v>34700</v>
      </c>
      <c r="AM301" s="5" t="s">
        <v>1333</v>
      </c>
      <c r="AN301" s="5">
        <v>36120</v>
      </c>
      <c r="AO301" s="5" t="s">
        <v>3499</v>
      </c>
      <c r="AP301" s="5" t="s">
        <v>1413</v>
      </c>
      <c r="AQ301" s="4" t="s">
        <v>1414</v>
      </c>
      <c r="AR301" s="5" t="s">
        <v>19</v>
      </c>
      <c r="AS301" s="4" t="s">
        <v>2662</v>
      </c>
      <c r="AT301" s="5" t="s">
        <v>2663</v>
      </c>
      <c r="AU301" s="5" t="s">
        <v>41</v>
      </c>
      <c r="AV301" s="4" t="s">
        <v>2664</v>
      </c>
      <c r="AW301" s="5" t="s">
        <v>119</v>
      </c>
      <c r="AX301" s="4" t="s">
        <v>3099</v>
      </c>
      <c r="AY301" s="5" t="s">
        <v>3101</v>
      </c>
      <c r="AZ301" s="5" t="s">
        <v>11</v>
      </c>
      <c r="BA301" s="4" t="s">
        <v>3102</v>
      </c>
      <c r="BB301" s="5" t="s">
        <v>3103</v>
      </c>
      <c r="BC301" s="4" t="s">
        <v>3496</v>
      </c>
      <c r="BD301" s="5" t="s">
        <v>3500</v>
      </c>
      <c r="BE301" s="5" t="s">
        <v>60</v>
      </c>
      <c r="BF301" s="5" t="s">
        <v>1333</v>
      </c>
      <c r="BG301" s="4" t="s">
        <v>3501</v>
      </c>
      <c r="BH301" s="5" t="s">
        <v>1343</v>
      </c>
    </row>
    <row r="302" spans="1:60" x14ac:dyDescent="0.25">
      <c r="A302">
        <f t="shared" si="22"/>
        <v>305712</v>
      </c>
      <c r="B302">
        <f t="shared" si="23"/>
        <v>7023000</v>
      </c>
      <c r="C302" s="17" t="str">
        <f t="shared" si="25"/>
        <v>CC</v>
      </c>
      <c r="D302" t="str">
        <f t="shared" si="26"/>
        <v>REGION GRAND SUD</v>
      </c>
      <c r="E302" s="12" t="str">
        <f t="shared" si="24"/>
        <v>TERRAIN</v>
      </c>
      <c r="F302" s="4" t="s">
        <v>997</v>
      </c>
      <c r="G302" s="4" t="s">
        <v>3502</v>
      </c>
      <c r="H302" s="5">
        <v>1</v>
      </c>
      <c r="I302" s="5"/>
      <c r="J302" s="5">
        <v>2</v>
      </c>
      <c r="K302" s="5" t="s">
        <v>1345</v>
      </c>
      <c r="L302" s="5" t="s">
        <v>685</v>
      </c>
      <c r="M302" s="5" t="s">
        <v>998</v>
      </c>
      <c r="N302" s="5"/>
      <c r="O302" s="5"/>
      <c r="P302" s="5"/>
      <c r="Q302" s="5"/>
      <c r="R302" s="5"/>
      <c r="S302" s="5"/>
      <c r="T302" s="5" t="s">
        <v>25</v>
      </c>
      <c r="U302" s="6">
        <v>45323</v>
      </c>
      <c r="V302" s="4" t="s">
        <v>1363</v>
      </c>
      <c r="W302" s="4" t="s">
        <v>1329</v>
      </c>
      <c r="X302" s="5" t="s">
        <v>18</v>
      </c>
      <c r="Y302" s="5"/>
      <c r="Z302" s="5"/>
      <c r="AA302" s="4" t="s">
        <v>3503</v>
      </c>
      <c r="AB302" s="5"/>
      <c r="AC302" s="5"/>
      <c r="AD302" s="5" t="s">
        <v>1331</v>
      </c>
      <c r="AE302" s="5"/>
      <c r="AF302" s="6">
        <v>33770</v>
      </c>
      <c r="AG302" s="5">
        <v>32</v>
      </c>
      <c r="AH302" s="5">
        <v>100</v>
      </c>
      <c r="AI302" s="5" t="s">
        <v>1332</v>
      </c>
      <c r="AJ302" s="6">
        <v>45200</v>
      </c>
      <c r="AK302" s="5">
        <v>1</v>
      </c>
      <c r="AL302" s="6">
        <v>45200</v>
      </c>
      <c r="AM302" s="5" t="s">
        <v>1333</v>
      </c>
      <c r="AN302" s="5">
        <v>1090</v>
      </c>
      <c r="AO302" s="5" t="s">
        <v>3504</v>
      </c>
      <c r="AP302" s="5" t="s">
        <v>1335</v>
      </c>
      <c r="AQ302" s="4" t="s">
        <v>1336</v>
      </c>
      <c r="AR302" s="5" t="s">
        <v>12476</v>
      </c>
      <c r="AS302" s="4" t="s">
        <v>1440</v>
      </c>
      <c r="AT302" s="5" t="s">
        <v>1441</v>
      </c>
      <c r="AU302" s="5" t="s">
        <v>41</v>
      </c>
      <c r="AV302" s="4" t="s">
        <v>1537</v>
      </c>
      <c r="AW302" s="5" t="s">
        <v>31</v>
      </c>
      <c r="AX302" s="4" t="s">
        <v>3505</v>
      </c>
      <c r="AY302" s="5" t="s">
        <v>3506</v>
      </c>
      <c r="AZ302" s="5" t="s">
        <v>11</v>
      </c>
      <c r="BA302" s="4" t="s">
        <v>3507</v>
      </c>
      <c r="BB302" s="5" t="s">
        <v>3508</v>
      </c>
      <c r="BC302" s="4" t="s">
        <v>3502</v>
      </c>
      <c r="BD302" s="5" t="s">
        <v>3509</v>
      </c>
      <c r="BE302" s="5" t="s">
        <v>25</v>
      </c>
      <c r="BF302" s="5" t="s">
        <v>1333</v>
      </c>
      <c r="BG302" s="4" t="s">
        <v>3510</v>
      </c>
      <c r="BH302" s="5" t="s">
        <v>1343</v>
      </c>
    </row>
    <row r="303" spans="1:60" x14ac:dyDescent="0.25">
      <c r="A303">
        <f t="shared" si="22"/>
        <v>304801</v>
      </c>
      <c r="B303">
        <f t="shared" si="23"/>
        <v>7018963</v>
      </c>
      <c r="C303" s="17" t="str">
        <f t="shared" si="25"/>
        <v>ASSISTANTE</v>
      </c>
      <c r="D303" t="str">
        <f t="shared" si="26"/>
        <v>REGION GRAND SUD</v>
      </c>
      <c r="E303" s="12" t="str">
        <f t="shared" si="24"/>
        <v>TERRAIN</v>
      </c>
      <c r="F303" s="4" t="s">
        <v>3511</v>
      </c>
      <c r="G303" s="4" t="s">
        <v>3512</v>
      </c>
      <c r="H303" s="5">
        <v>1</v>
      </c>
      <c r="I303" s="5"/>
      <c r="J303" s="5">
        <v>2</v>
      </c>
      <c r="K303" s="5" t="s">
        <v>1345</v>
      </c>
      <c r="L303" s="5" t="s">
        <v>571</v>
      </c>
      <c r="M303" s="5" t="s">
        <v>3513</v>
      </c>
      <c r="N303" s="5"/>
      <c r="O303" s="6"/>
      <c r="P303" s="5"/>
      <c r="Q303" s="5"/>
      <c r="R303" s="5"/>
      <c r="S303" s="5"/>
      <c r="T303" s="5" t="s">
        <v>3467</v>
      </c>
      <c r="U303" s="6">
        <v>44166</v>
      </c>
      <c r="V303" s="4" t="s">
        <v>3468</v>
      </c>
      <c r="W303" s="4" t="s">
        <v>2161</v>
      </c>
      <c r="X303" s="5" t="s">
        <v>1471</v>
      </c>
      <c r="Y303" s="5"/>
      <c r="Z303" s="5"/>
      <c r="AA303" s="4"/>
      <c r="AB303" s="5"/>
      <c r="AC303" s="5"/>
      <c r="AD303" s="5">
        <v>4</v>
      </c>
      <c r="AE303" s="5"/>
      <c r="AF303" s="6">
        <v>33437</v>
      </c>
      <c r="AG303" s="5">
        <v>33</v>
      </c>
      <c r="AH303" s="5">
        <v>100</v>
      </c>
      <c r="AI303" s="5" t="s">
        <v>1332</v>
      </c>
      <c r="AJ303" s="6">
        <v>44166</v>
      </c>
      <c r="AK303" s="5">
        <v>4</v>
      </c>
      <c r="AL303" s="6">
        <v>44166</v>
      </c>
      <c r="AM303" s="5"/>
      <c r="AN303" s="5">
        <v>13009</v>
      </c>
      <c r="AO303" s="5" t="s">
        <v>1922</v>
      </c>
      <c r="AP303" s="5" t="s">
        <v>1335</v>
      </c>
      <c r="AQ303" s="4" t="s">
        <v>1336</v>
      </c>
      <c r="AR303" s="5" t="s">
        <v>12476</v>
      </c>
      <c r="AS303" s="4"/>
      <c r="AT303" s="5"/>
      <c r="AU303" s="5"/>
      <c r="AV303" s="4"/>
      <c r="AW303" s="5"/>
      <c r="AX303" s="4"/>
      <c r="AY303" s="5"/>
      <c r="AZ303" s="5"/>
      <c r="BA303" s="4"/>
      <c r="BB303" s="5"/>
      <c r="BC303" s="4"/>
      <c r="BD303" s="5"/>
      <c r="BE303" s="5"/>
      <c r="BF303" s="5"/>
      <c r="BG303" s="4"/>
      <c r="BH303" s="5"/>
    </row>
    <row r="304" spans="1:60" x14ac:dyDescent="0.25">
      <c r="A304">
        <f t="shared" ref="A304:A365" si="27">G304*1</f>
        <v>189303</v>
      </c>
      <c r="B304">
        <f t="shared" ref="B304:B365" si="28">F304*1</f>
        <v>3001188</v>
      </c>
      <c r="C304" s="17" t="str">
        <f t="shared" si="25"/>
        <v>CC</v>
      </c>
      <c r="D304" t="str">
        <f t="shared" si="26"/>
        <v>REGION CENTRE EST</v>
      </c>
      <c r="E304" s="12" t="str">
        <f t="shared" ref="E304:E365" si="29">IF(BB304="OC FICTIVE","EN MISSION","TERRAIN")</f>
        <v>TERRAIN</v>
      </c>
      <c r="F304" s="4" t="s">
        <v>865</v>
      </c>
      <c r="G304" s="4" t="s">
        <v>3514</v>
      </c>
      <c r="H304" s="5">
        <v>1</v>
      </c>
      <c r="I304" s="5"/>
      <c r="J304" s="5">
        <v>1</v>
      </c>
      <c r="K304" s="5" t="s">
        <v>1325</v>
      </c>
      <c r="L304" s="5" t="s">
        <v>867</v>
      </c>
      <c r="M304" s="5" t="s">
        <v>866</v>
      </c>
      <c r="N304" s="5"/>
      <c r="O304" s="6"/>
      <c r="P304" s="5"/>
      <c r="Q304" s="5"/>
      <c r="R304" s="5"/>
      <c r="S304" s="5"/>
      <c r="T304" s="5" t="s">
        <v>25</v>
      </c>
      <c r="U304" s="6">
        <v>38231</v>
      </c>
      <c r="V304" s="4" t="s">
        <v>1363</v>
      </c>
      <c r="W304" s="4" t="s">
        <v>1329</v>
      </c>
      <c r="X304" s="5" t="s">
        <v>18</v>
      </c>
      <c r="Y304" s="5"/>
      <c r="Z304" s="5"/>
      <c r="AA304" s="5" t="s">
        <v>3515</v>
      </c>
      <c r="AB304" s="5"/>
      <c r="AC304" s="5"/>
      <c r="AD304" s="5" t="s">
        <v>1331</v>
      </c>
      <c r="AE304" s="5"/>
      <c r="AF304" s="6">
        <v>21939</v>
      </c>
      <c r="AG304" s="5">
        <v>64</v>
      </c>
      <c r="AH304" s="5">
        <v>139</v>
      </c>
      <c r="AI304" s="5" t="s">
        <v>3516</v>
      </c>
      <c r="AJ304" s="6">
        <v>38231</v>
      </c>
      <c r="AK304" s="5">
        <v>20</v>
      </c>
      <c r="AL304" s="6">
        <v>38231</v>
      </c>
      <c r="AM304" s="5" t="s">
        <v>1333</v>
      </c>
      <c r="AN304" s="5">
        <v>91540</v>
      </c>
      <c r="AO304" s="5" t="s">
        <v>3517</v>
      </c>
      <c r="AP304" s="5" t="s">
        <v>1536</v>
      </c>
      <c r="AQ304" s="4" t="s">
        <v>12479</v>
      </c>
      <c r="AR304" s="5" t="s">
        <v>12480</v>
      </c>
      <c r="AS304" s="4" t="s">
        <v>1376</v>
      </c>
      <c r="AT304" s="5" t="s">
        <v>1377</v>
      </c>
      <c r="AU304" s="5" t="s">
        <v>41</v>
      </c>
      <c r="AV304" s="4" t="s">
        <v>1378</v>
      </c>
      <c r="AW304" s="5" t="s">
        <v>47</v>
      </c>
      <c r="AX304" s="4" t="s">
        <v>1597</v>
      </c>
      <c r="AY304" s="5" t="s">
        <v>1598</v>
      </c>
      <c r="AZ304" s="5" t="s">
        <v>11</v>
      </c>
      <c r="BA304" s="4" t="s">
        <v>1599</v>
      </c>
      <c r="BB304" s="5" t="s">
        <v>1600</v>
      </c>
      <c r="BC304" s="5" t="s">
        <v>3514</v>
      </c>
      <c r="BD304" s="5" t="s">
        <v>3518</v>
      </c>
      <c r="BE304" s="5" t="s">
        <v>25</v>
      </c>
      <c r="BF304" s="5" t="s">
        <v>1333</v>
      </c>
      <c r="BG304" s="5" t="s">
        <v>3519</v>
      </c>
      <c r="BH304" s="5" t="s">
        <v>1343</v>
      </c>
    </row>
    <row r="305" spans="1:60" x14ac:dyDescent="0.25">
      <c r="A305">
        <f t="shared" si="27"/>
        <v>305466</v>
      </c>
      <c r="B305">
        <f t="shared" si="28"/>
        <v>7022098</v>
      </c>
      <c r="C305" s="17" t="str">
        <f t="shared" si="25"/>
        <v>IMP</v>
      </c>
      <c r="D305" t="str">
        <f t="shared" si="26"/>
        <v>REGION CENTRE EST</v>
      </c>
      <c r="E305" s="12" t="str">
        <f t="shared" si="29"/>
        <v>TERRAIN</v>
      </c>
      <c r="F305" s="4" t="s">
        <v>3520</v>
      </c>
      <c r="G305" s="4" t="s">
        <v>1379</v>
      </c>
      <c r="H305" s="5">
        <v>1</v>
      </c>
      <c r="I305" s="5"/>
      <c r="J305" s="5">
        <v>1</v>
      </c>
      <c r="K305" s="5" t="s">
        <v>1325</v>
      </c>
      <c r="L305" s="5" t="s">
        <v>212</v>
      </c>
      <c r="M305" s="5" t="s">
        <v>3521</v>
      </c>
      <c r="N305" s="5" t="s">
        <v>1187</v>
      </c>
      <c r="O305" s="5">
        <v>45047</v>
      </c>
      <c r="P305" s="5"/>
      <c r="Q305" s="5" t="s">
        <v>1346</v>
      </c>
      <c r="R305" s="5">
        <v>4</v>
      </c>
      <c r="S305" s="5" t="s">
        <v>5</v>
      </c>
      <c r="T305" s="5" t="s">
        <v>11</v>
      </c>
      <c r="U305" s="6">
        <v>45078</v>
      </c>
      <c r="V305" s="4" t="s">
        <v>1605</v>
      </c>
      <c r="W305" s="4" t="s">
        <v>1606</v>
      </c>
      <c r="X305" s="5" t="s">
        <v>5</v>
      </c>
      <c r="Y305" s="5"/>
      <c r="Z305" s="5"/>
      <c r="AA305" s="4"/>
      <c r="AB305" s="5">
        <v>5</v>
      </c>
      <c r="AC305" s="5"/>
      <c r="AD305" s="5">
        <v>5</v>
      </c>
      <c r="AE305" s="5"/>
      <c r="AF305" s="6">
        <v>32531</v>
      </c>
      <c r="AG305" s="5">
        <v>35</v>
      </c>
      <c r="AH305" s="5">
        <v>100</v>
      </c>
      <c r="AI305" s="5" t="s">
        <v>1332</v>
      </c>
      <c r="AJ305" s="6">
        <v>44927</v>
      </c>
      <c r="AK305" s="5">
        <v>1</v>
      </c>
      <c r="AL305" s="6">
        <v>44927</v>
      </c>
      <c r="AM305" s="5"/>
      <c r="AN305" s="5">
        <v>45700</v>
      </c>
      <c r="AO305" s="5" t="s">
        <v>3522</v>
      </c>
      <c r="AP305" s="5" t="s">
        <v>1536</v>
      </c>
      <c r="AQ305" s="4" t="s">
        <v>12479</v>
      </c>
      <c r="AR305" s="5" t="s">
        <v>12480</v>
      </c>
      <c r="AS305" s="4" t="s">
        <v>1376</v>
      </c>
      <c r="AT305" s="5" t="s">
        <v>1377</v>
      </c>
      <c r="AU305" s="5" t="s">
        <v>41</v>
      </c>
      <c r="AV305" s="4" t="s">
        <v>1378</v>
      </c>
      <c r="AW305" s="5" t="s">
        <v>47</v>
      </c>
      <c r="AX305" s="4" t="s">
        <v>1379</v>
      </c>
      <c r="AY305" s="5" t="s">
        <v>1380</v>
      </c>
      <c r="AZ305" s="5" t="s">
        <v>11</v>
      </c>
      <c r="BA305" s="4" t="s">
        <v>1381</v>
      </c>
      <c r="BB305" s="5" t="s">
        <v>1382</v>
      </c>
      <c r="BC305" s="4"/>
      <c r="BD305" s="5"/>
      <c r="BE305" s="5"/>
      <c r="BF305" s="5" t="s">
        <v>1608</v>
      </c>
      <c r="BG305" s="4"/>
      <c r="BH305" s="5"/>
    </row>
    <row r="306" spans="1:60" x14ac:dyDescent="0.25">
      <c r="A306">
        <f t="shared" si="27"/>
        <v>305652</v>
      </c>
      <c r="B306">
        <f t="shared" si="28"/>
        <v>7022798</v>
      </c>
      <c r="C306" s="17" t="str">
        <f t="shared" si="25"/>
        <v>CC</v>
      </c>
      <c r="D306" t="str">
        <f t="shared" si="26"/>
        <v>REGION ILE DE FRANCE NORD</v>
      </c>
      <c r="E306" s="12" t="str">
        <f t="shared" si="29"/>
        <v>TERRAIN</v>
      </c>
      <c r="F306" s="4" t="s">
        <v>3523</v>
      </c>
      <c r="G306" s="4" t="s">
        <v>3524</v>
      </c>
      <c r="H306" s="5">
        <v>1</v>
      </c>
      <c r="I306" s="5"/>
      <c r="J306" s="5">
        <v>2</v>
      </c>
      <c r="K306" s="5" t="s">
        <v>1345</v>
      </c>
      <c r="L306" s="5" t="s">
        <v>2601</v>
      </c>
      <c r="M306" s="5" t="s">
        <v>3525</v>
      </c>
      <c r="N306" s="5" t="s">
        <v>245</v>
      </c>
      <c r="O306" s="5">
        <v>45323</v>
      </c>
      <c r="P306" s="5"/>
      <c r="Q306" s="5" t="s">
        <v>1346</v>
      </c>
      <c r="R306" s="5">
        <v>5</v>
      </c>
      <c r="S306" s="5" t="s">
        <v>18</v>
      </c>
      <c r="T306" s="5" t="s">
        <v>25</v>
      </c>
      <c r="U306" s="6">
        <v>45352</v>
      </c>
      <c r="V306" s="5" t="s">
        <v>1363</v>
      </c>
      <c r="W306" s="4" t="s">
        <v>1329</v>
      </c>
      <c r="X306" s="5" t="s">
        <v>18</v>
      </c>
      <c r="Y306" s="5"/>
      <c r="Z306" s="5"/>
      <c r="AA306" s="5" t="s">
        <v>3526</v>
      </c>
      <c r="AB306" s="5" t="s">
        <v>1331</v>
      </c>
      <c r="AC306" s="5"/>
      <c r="AD306" s="5" t="s">
        <v>1331</v>
      </c>
      <c r="AE306" s="5"/>
      <c r="AF306" s="5">
        <v>30824</v>
      </c>
      <c r="AG306" s="5">
        <v>40</v>
      </c>
      <c r="AH306" s="5">
        <v>100</v>
      </c>
      <c r="AI306" s="5" t="s">
        <v>1332</v>
      </c>
      <c r="AJ306" s="5">
        <v>45170</v>
      </c>
      <c r="AK306" s="5">
        <v>1</v>
      </c>
      <c r="AL306" s="5">
        <v>45170</v>
      </c>
      <c r="AM306" s="5" t="s">
        <v>1333</v>
      </c>
      <c r="AN306" s="5">
        <v>76520</v>
      </c>
      <c r="AO306" s="5" t="s">
        <v>3527</v>
      </c>
      <c r="AP306" s="5" t="s">
        <v>12477</v>
      </c>
      <c r="AQ306" s="4" t="s">
        <v>1351</v>
      </c>
      <c r="AR306" s="5" t="s">
        <v>12478</v>
      </c>
      <c r="AS306" s="4" t="s">
        <v>1651</v>
      </c>
      <c r="AT306" s="5" t="s">
        <v>1652</v>
      </c>
      <c r="AU306" s="5" t="s">
        <v>41</v>
      </c>
      <c r="AV306" s="4" t="s">
        <v>1653</v>
      </c>
      <c r="AW306" s="5" t="s">
        <v>35</v>
      </c>
      <c r="AX306" s="4" t="s">
        <v>2697</v>
      </c>
      <c r="AY306" s="5" t="s">
        <v>2698</v>
      </c>
      <c r="AZ306" s="5" t="s">
        <v>11</v>
      </c>
      <c r="BA306" s="4" t="s">
        <v>2699</v>
      </c>
      <c r="BB306" s="5" t="s">
        <v>2700</v>
      </c>
      <c r="BC306" s="5" t="s">
        <v>3524</v>
      </c>
      <c r="BD306" s="5" t="s">
        <v>3528</v>
      </c>
      <c r="BE306" s="5" t="s">
        <v>25</v>
      </c>
      <c r="BF306" s="5" t="s">
        <v>1333</v>
      </c>
      <c r="BG306" s="5" t="s">
        <v>3529</v>
      </c>
      <c r="BH306" s="5" t="s">
        <v>1343</v>
      </c>
    </row>
    <row r="307" spans="1:60" x14ac:dyDescent="0.25">
      <c r="A307">
        <f t="shared" si="27"/>
        <v>185494</v>
      </c>
      <c r="B307">
        <f t="shared" si="28"/>
        <v>3000905</v>
      </c>
      <c r="C307" s="17" t="str">
        <f t="shared" si="25"/>
        <v>CC</v>
      </c>
      <c r="D307" t="str">
        <f t="shared" si="26"/>
        <v>REGION CENTRE EST</v>
      </c>
      <c r="E307" s="12" t="str">
        <f t="shared" si="29"/>
        <v>TERRAIN</v>
      </c>
      <c r="F307" s="4" t="s">
        <v>83</v>
      </c>
      <c r="G307" s="4" t="s">
        <v>3530</v>
      </c>
      <c r="H307" s="5">
        <v>1</v>
      </c>
      <c r="I307" s="5"/>
      <c r="J307" s="5">
        <v>2</v>
      </c>
      <c r="K307" s="5" t="s">
        <v>1345</v>
      </c>
      <c r="L307" s="5" t="s">
        <v>85</v>
      </c>
      <c r="M307" s="5" t="s">
        <v>84</v>
      </c>
      <c r="N307" s="5"/>
      <c r="O307" s="5"/>
      <c r="P307" s="5"/>
      <c r="Q307" s="5"/>
      <c r="R307" s="5"/>
      <c r="S307" s="5"/>
      <c r="T307" s="5" t="s">
        <v>25</v>
      </c>
      <c r="U307" s="6">
        <v>36951</v>
      </c>
      <c r="V307" s="5" t="s">
        <v>1363</v>
      </c>
      <c r="W307" s="4" t="s">
        <v>1329</v>
      </c>
      <c r="X307" s="5" t="s">
        <v>18</v>
      </c>
      <c r="Y307" s="5"/>
      <c r="Z307" s="5"/>
      <c r="AA307" s="4" t="s">
        <v>3531</v>
      </c>
      <c r="AB307" s="5"/>
      <c r="AC307" s="5"/>
      <c r="AD307" s="5" t="s">
        <v>1331</v>
      </c>
      <c r="AE307" s="5"/>
      <c r="AF307" s="5">
        <v>22432</v>
      </c>
      <c r="AG307" s="5">
        <v>63</v>
      </c>
      <c r="AH307" s="5">
        <v>100</v>
      </c>
      <c r="AI307" s="5" t="s">
        <v>1332</v>
      </c>
      <c r="AJ307" s="5">
        <v>36951</v>
      </c>
      <c r="AK307" s="5">
        <v>23</v>
      </c>
      <c r="AL307" s="5">
        <v>36951</v>
      </c>
      <c r="AM307" s="5" t="s">
        <v>1333</v>
      </c>
      <c r="AN307" s="5">
        <v>21200</v>
      </c>
      <c r="AO307" s="5" t="s">
        <v>2358</v>
      </c>
      <c r="AP307" s="5" t="s">
        <v>1536</v>
      </c>
      <c r="AQ307" s="4" t="s">
        <v>12479</v>
      </c>
      <c r="AR307" s="5" t="s">
        <v>12480</v>
      </c>
      <c r="AS307" s="4"/>
      <c r="AT307" s="5"/>
      <c r="AU307" s="5"/>
      <c r="AV307" s="4" t="s">
        <v>1442</v>
      </c>
      <c r="AW307" s="5" t="s">
        <v>12</v>
      </c>
      <c r="AX307" s="4" t="s">
        <v>2359</v>
      </c>
      <c r="AY307" s="5" t="s">
        <v>2360</v>
      </c>
      <c r="AZ307" s="5" t="s">
        <v>11</v>
      </c>
      <c r="BA307" s="4" t="s">
        <v>2361</v>
      </c>
      <c r="BB307" s="5" t="s">
        <v>2362</v>
      </c>
      <c r="BC307" s="4" t="s">
        <v>3530</v>
      </c>
      <c r="BD307" s="5" t="s">
        <v>3532</v>
      </c>
      <c r="BE307" s="5" t="s">
        <v>25</v>
      </c>
      <c r="BF307" s="5" t="s">
        <v>1333</v>
      </c>
      <c r="BG307" s="4" t="s">
        <v>3533</v>
      </c>
      <c r="BH307" s="5" t="s">
        <v>1343</v>
      </c>
    </row>
    <row r="308" spans="1:60" x14ac:dyDescent="0.25">
      <c r="A308">
        <f t="shared" si="27"/>
        <v>306111</v>
      </c>
      <c r="B308">
        <f t="shared" si="28"/>
        <v>7023930</v>
      </c>
      <c r="C308" t="str">
        <f t="shared" si="25"/>
        <v>CC</v>
      </c>
      <c r="D308" t="str">
        <f t="shared" si="26"/>
        <v>POLE PILOTAGE DU RESEAU COMMERCIAL</v>
      </c>
      <c r="E308" s="12" t="str">
        <f t="shared" si="29"/>
        <v>TERRAIN</v>
      </c>
      <c r="F308" s="4" t="s">
        <v>3534</v>
      </c>
      <c r="G308" s="4" t="s">
        <v>3535</v>
      </c>
      <c r="H308" s="5">
        <v>1</v>
      </c>
      <c r="I308" s="5"/>
      <c r="J308" s="5">
        <v>1</v>
      </c>
      <c r="K308" s="5" t="s">
        <v>1325</v>
      </c>
      <c r="L308" s="5" t="s">
        <v>3536</v>
      </c>
      <c r="M308" s="5" t="s">
        <v>3537</v>
      </c>
      <c r="N308" s="5"/>
      <c r="O308" s="5"/>
      <c r="P308" s="5"/>
      <c r="Q308" s="5"/>
      <c r="R308" s="5"/>
      <c r="S308" s="5"/>
      <c r="T308" s="5" t="s">
        <v>349</v>
      </c>
      <c r="U308" s="6">
        <v>45474</v>
      </c>
      <c r="V308" s="5" t="s">
        <v>2338</v>
      </c>
      <c r="W308" s="4" t="s">
        <v>1392</v>
      </c>
      <c r="X308" s="5" t="s">
        <v>18</v>
      </c>
      <c r="Y308" s="5"/>
      <c r="Z308" s="5"/>
      <c r="AA308" s="4"/>
      <c r="AB308" s="5"/>
      <c r="AC308" s="5"/>
      <c r="AD308" s="5" t="s">
        <v>1331</v>
      </c>
      <c r="AE308" s="5"/>
      <c r="AF308" s="5">
        <v>34945</v>
      </c>
      <c r="AG308" s="5">
        <v>29</v>
      </c>
      <c r="AH308" s="5">
        <v>100</v>
      </c>
      <c r="AI308" s="5" t="s">
        <v>1332</v>
      </c>
      <c r="AJ308" s="5">
        <v>45474</v>
      </c>
      <c r="AK308" s="5">
        <v>0</v>
      </c>
      <c r="AL308" s="5">
        <v>45474</v>
      </c>
      <c r="AM308" s="5"/>
      <c r="AN308" s="5">
        <v>44800</v>
      </c>
      <c r="AO308" s="5" t="s">
        <v>3538</v>
      </c>
      <c r="AP308" s="5"/>
      <c r="AQ308" s="4" t="s">
        <v>1395</v>
      </c>
      <c r="AR308" s="5" t="s">
        <v>188</v>
      </c>
      <c r="AS308" s="4"/>
      <c r="AT308" s="5"/>
      <c r="AU308" s="5"/>
      <c r="AV308" s="4" t="s">
        <v>1396</v>
      </c>
      <c r="AW308" s="5" t="s">
        <v>350</v>
      </c>
      <c r="AX308" s="4"/>
      <c r="AY308" s="5"/>
      <c r="AZ308" s="5"/>
      <c r="BA308" s="4"/>
      <c r="BB308" s="5"/>
      <c r="BC308" s="4"/>
      <c r="BD308" s="5"/>
      <c r="BE308" s="5"/>
      <c r="BF308" s="5" t="s">
        <v>1397</v>
      </c>
      <c r="BG308" s="4"/>
      <c r="BH308" s="5"/>
    </row>
    <row r="309" spans="1:60" x14ac:dyDescent="0.25">
      <c r="A309">
        <f t="shared" si="27"/>
        <v>306131</v>
      </c>
      <c r="B309">
        <f t="shared" si="28"/>
        <v>7023959</v>
      </c>
      <c r="C309" s="17" t="str">
        <f t="shared" si="25"/>
        <v>CC</v>
      </c>
      <c r="D309" t="str">
        <f t="shared" si="26"/>
        <v>REGION GRAND SUD</v>
      </c>
      <c r="E309" s="12" t="str">
        <f t="shared" si="29"/>
        <v>TERRAIN</v>
      </c>
      <c r="F309" s="4" t="s">
        <v>3539</v>
      </c>
      <c r="G309" s="4" t="s">
        <v>3540</v>
      </c>
      <c r="H309" s="5">
        <v>1</v>
      </c>
      <c r="I309" s="5"/>
      <c r="J309" s="5">
        <v>2</v>
      </c>
      <c r="K309" s="5" t="s">
        <v>1345</v>
      </c>
      <c r="L309" s="5" t="s">
        <v>3541</v>
      </c>
      <c r="M309" s="5" t="s">
        <v>3542</v>
      </c>
      <c r="N309" s="5"/>
      <c r="O309" s="5"/>
      <c r="P309" s="5"/>
      <c r="Q309" s="5"/>
      <c r="R309" s="5"/>
      <c r="S309" s="5"/>
      <c r="T309" s="5" t="s">
        <v>25</v>
      </c>
      <c r="U309" s="6">
        <v>45597</v>
      </c>
      <c r="V309" s="5" t="s">
        <v>1363</v>
      </c>
      <c r="W309" s="4" t="s">
        <v>1329</v>
      </c>
      <c r="X309" s="5" t="s">
        <v>18</v>
      </c>
      <c r="Y309" s="5"/>
      <c r="Z309" s="5"/>
      <c r="AA309" s="4" t="s">
        <v>3543</v>
      </c>
      <c r="AB309" s="5"/>
      <c r="AC309" s="5"/>
      <c r="AD309" s="5" t="s">
        <v>1331</v>
      </c>
      <c r="AE309" s="5"/>
      <c r="AF309" s="5">
        <v>29813</v>
      </c>
      <c r="AG309" s="5">
        <v>43</v>
      </c>
      <c r="AH309" s="5">
        <v>100</v>
      </c>
      <c r="AI309" s="5" t="s">
        <v>1332</v>
      </c>
      <c r="AJ309" s="5">
        <v>45474</v>
      </c>
      <c r="AK309" s="5">
        <v>0</v>
      </c>
      <c r="AL309" s="5">
        <v>45474</v>
      </c>
      <c r="AM309" s="5" t="s">
        <v>1333</v>
      </c>
      <c r="AN309" s="5">
        <v>31140</v>
      </c>
      <c r="AO309" s="5" t="s">
        <v>3544</v>
      </c>
      <c r="AP309" s="5" t="s">
        <v>1335</v>
      </c>
      <c r="AQ309" s="4" t="s">
        <v>1336</v>
      </c>
      <c r="AR309" s="5" t="s">
        <v>12476</v>
      </c>
      <c r="AS309" s="4" t="s">
        <v>1795</v>
      </c>
      <c r="AT309" s="5" t="s">
        <v>1796</v>
      </c>
      <c r="AU309" s="5" t="s">
        <v>41</v>
      </c>
      <c r="AV309" s="4" t="s">
        <v>1797</v>
      </c>
      <c r="AW309" s="5" t="s">
        <v>227</v>
      </c>
      <c r="AX309" s="4" t="s">
        <v>1951</v>
      </c>
      <c r="AY309" s="5" t="s">
        <v>1952</v>
      </c>
      <c r="AZ309" s="5" t="s">
        <v>11</v>
      </c>
      <c r="BA309" s="4" t="s">
        <v>1953</v>
      </c>
      <c r="BB309" s="5" t="s">
        <v>1954</v>
      </c>
      <c r="BC309" s="4" t="s">
        <v>3540</v>
      </c>
      <c r="BD309" s="5" t="s">
        <v>3549</v>
      </c>
      <c r="BE309" s="5" t="s">
        <v>25</v>
      </c>
      <c r="BF309" s="5" t="s">
        <v>1333</v>
      </c>
      <c r="BG309" s="4" t="s">
        <v>3550</v>
      </c>
      <c r="BH309" s="5" t="s">
        <v>1343</v>
      </c>
    </row>
    <row r="310" spans="1:60" x14ac:dyDescent="0.25">
      <c r="A310">
        <f t="shared" si="27"/>
        <v>305409</v>
      </c>
      <c r="B310">
        <f t="shared" si="28"/>
        <v>7021859</v>
      </c>
      <c r="C310" s="17" t="str">
        <f t="shared" si="25"/>
        <v>IMP</v>
      </c>
      <c r="D310" t="str">
        <f t="shared" si="26"/>
        <v>REGION GRAND SUD</v>
      </c>
      <c r="E310" s="12" t="str">
        <f t="shared" si="29"/>
        <v>TERRAIN</v>
      </c>
      <c r="F310" s="4" t="s">
        <v>3551</v>
      </c>
      <c r="G310" s="4" t="s">
        <v>3055</v>
      </c>
      <c r="H310" s="5">
        <v>1</v>
      </c>
      <c r="I310" s="5"/>
      <c r="J310" s="5">
        <v>2</v>
      </c>
      <c r="K310" s="5" t="s">
        <v>1345</v>
      </c>
      <c r="L310" s="5" t="s">
        <v>3552</v>
      </c>
      <c r="M310" s="5" t="s">
        <v>3553</v>
      </c>
      <c r="N310" s="5" t="s">
        <v>1187</v>
      </c>
      <c r="O310" s="5">
        <v>44986</v>
      </c>
      <c r="P310" s="5"/>
      <c r="Q310" s="5" t="s">
        <v>1346</v>
      </c>
      <c r="R310" s="5">
        <v>4</v>
      </c>
      <c r="S310" s="5" t="s">
        <v>5</v>
      </c>
      <c r="T310" s="5" t="s">
        <v>11</v>
      </c>
      <c r="U310" s="6">
        <v>45017</v>
      </c>
      <c r="V310" s="5" t="s">
        <v>1605</v>
      </c>
      <c r="W310" s="4" t="s">
        <v>1606</v>
      </c>
      <c r="X310" s="5" t="s">
        <v>5</v>
      </c>
      <c r="Y310" s="5"/>
      <c r="Z310" s="5"/>
      <c r="AA310" s="4"/>
      <c r="AB310" s="5">
        <v>5</v>
      </c>
      <c r="AC310" s="5"/>
      <c r="AD310" s="5">
        <v>5</v>
      </c>
      <c r="AE310" s="5"/>
      <c r="AF310" s="5">
        <v>31285</v>
      </c>
      <c r="AG310" s="5">
        <v>39</v>
      </c>
      <c r="AH310" s="5">
        <v>100</v>
      </c>
      <c r="AI310" s="5" t="s">
        <v>1332</v>
      </c>
      <c r="AJ310" s="5">
        <v>44835</v>
      </c>
      <c r="AK310" s="5">
        <v>2</v>
      </c>
      <c r="AL310" s="5">
        <v>44835</v>
      </c>
      <c r="AM310" s="5"/>
      <c r="AN310" s="5">
        <v>42320</v>
      </c>
      <c r="AO310" s="5" t="s">
        <v>3554</v>
      </c>
      <c r="AP310" s="5" t="s">
        <v>1335</v>
      </c>
      <c r="AQ310" s="4" t="s">
        <v>1336</v>
      </c>
      <c r="AR310" s="5" t="s">
        <v>12476</v>
      </c>
      <c r="AS310" s="4" t="s">
        <v>1629</v>
      </c>
      <c r="AT310" s="5" t="s">
        <v>1630</v>
      </c>
      <c r="AU310" s="5" t="s">
        <v>41</v>
      </c>
      <c r="AV310" s="4" t="s">
        <v>1631</v>
      </c>
      <c r="AW310" s="5" t="s">
        <v>7</v>
      </c>
      <c r="AX310" s="4" t="s">
        <v>3055</v>
      </c>
      <c r="AY310" s="5" t="s">
        <v>3056</v>
      </c>
      <c r="AZ310" s="5" t="s">
        <v>11</v>
      </c>
      <c r="BA310" s="4" t="s">
        <v>3057</v>
      </c>
      <c r="BB310" s="5" t="s">
        <v>3058</v>
      </c>
      <c r="BC310" s="4"/>
      <c r="BD310" s="5"/>
      <c r="BE310" s="5"/>
      <c r="BF310" s="5" t="s">
        <v>1608</v>
      </c>
      <c r="BG310" s="4"/>
      <c r="BH310" s="5"/>
    </row>
    <row r="311" spans="1:60" x14ac:dyDescent="0.25">
      <c r="A311">
        <f t="shared" si="27"/>
        <v>305699</v>
      </c>
      <c r="B311">
        <f t="shared" si="28"/>
        <v>7022887</v>
      </c>
      <c r="C311" s="17" t="str">
        <f t="shared" si="25"/>
        <v>CC</v>
      </c>
      <c r="D311" t="str">
        <f t="shared" si="26"/>
        <v>REGION GRAND OUEST</v>
      </c>
      <c r="E311" s="12" t="str">
        <f t="shared" si="29"/>
        <v>TERRAIN</v>
      </c>
      <c r="F311" s="4" t="s">
        <v>737</v>
      </c>
      <c r="G311" s="4" t="s">
        <v>3555</v>
      </c>
      <c r="H311" s="5">
        <v>1</v>
      </c>
      <c r="I311" s="5"/>
      <c r="J311" s="5">
        <v>1</v>
      </c>
      <c r="K311" s="5" t="s">
        <v>1325</v>
      </c>
      <c r="L311" s="5" t="s">
        <v>739</v>
      </c>
      <c r="M311" s="5" t="s">
        <v>738</v>
      </c>
      <c r="N311" s="5" t="s">
        <v>245</v>
      </c>
      <c r="O311" s="5">
        <v>45323</v>
      </c>
      <c r="P311" s="5"/>
      <c r="Q311" s="5" t="s">
        <v>1346</v>
      </c>
      <c r="R311" s="5">
        <v>5</v>
      </c>
      <c r="S311" s="5" t="s">
        <v>18</v>
      </c>
      <c r="T311" s="5" t="s">
        <v>25</v>
      </c>
      <c r="U311" s="6">
        <v>45352</v>
      </c>
      <c r="V311" s="5" t="s">
        <v>1363</v>
      </c>
      <c r="W311" s="4" t="s">
        <v>1329</v>
      </c>
      <c r="X311" s="5" t="s">
        <v>18</v>
      </c>
      <c r="Y311" s="5"/>
      <c r="Z311" s="5"/>
      <c r="AA311" s="4" t="s">
        <v>3556</v>
      </c>
      <c r="AB311" s="5" t="s">
        <v>1331</v>
      </c>
      <c r="AC311" s="5"/>
      <c r="AD311" s="5" t="s">
        <v>1331</v>
      </c>
      <c r="AE311" s="5"/>
      <c r="AF311" s="5">
        <v>34431</v>
      </c>
      <c r="AG311" s="5">
        <v>30</v>
      </c>
      <c r="AH311" s="5">
        <v>100</v>
      </c>
      <c r="AI311" s="5" t="s">
        <v>1332</v>
      </c>
      <c r="AJ311" s="5">
        <v>45170</v>
      </c>
      <c r="AK311" s="5">
        <v>1</v>
      </c>
      <c r="AL311" s="5">
        <v>45170</v>
      </c>
      <c r="AM311" s="5" t="s">
        <v>1333</v>
      </c>
      <c r="AN311" s="5">
        <v>29880</v>
      </c>
      <c r="AO311" s="5" t="s">
        <v>3557</v>
      </c>
      <c r="AP311" s="5" t="s">
        <v>1413</v>
      </c>
      <c r="AQ311" s="4" t="s">
        <v>1414</v>
      </c>
      <c r="AR311" s="5" t="s">
        <v>19</v>
      </c>
      <c r="AS311" s="4" t="s">
        <v>12481</v>
      </c>
      <c r="AT311" s="5" t="s">
        <v>12482</v>
      </c>
      <c r="AU311" s="5" t="s">
        <v>41</v>
      </c>
      <c r="AV311" s="4" t="s">
        <v>1683</v>
      </c>
      <c r="AW311" s="5" t="s">
        <v>330</v>
      </c>
      <c r="AX311" s="4" t="s">
        <v>3558</v>
      </c>
      <c r="AY311" s="5" t="s">
        <v>3559</v>
      </c>
      <c r="AZ311" s="5" t="s">
        <v>11</v>
      </c>
      <c r="BA311" s="4" t="s">
        <v>3560</v>
      </c>
      <c r="BB311" s="5" t="s">
        <v>3561</v>
      </c>
      <c r="BC311" s="4" t="s">
        <v>3555</v>
      </c>
      <c r="BD311" s="5" t="s">
        <v>3562</v>
      </c>
      <c r="BE311" s="5" t="s">
        <v>25</v>
      </c>
      <c r="BF311" s="5" t="s">
        <v>1333</v>
      </c>
      <c r="BG311" s="4" t="s">
        <v>3563</v>
      </c>
      <c r="BH311" s="5" t="s">
        <v>1343</v>
      </c>
    </row>
    <row r="312" spans="1:60" x14ac:dyDescent="0.25">
      <c r="A312">
        <f t="shared" si="27"/>
        <v>304479</v>
      </c>
      <c r="B312">
        <f t="shared" si="28"/>
        <v>3102422</v>
      </c>
      <c r="C312" s="17" t="str">
        <f t="shared" si="25"/>
        <v>CC</v>
      </c>
      <c r="D312" t="str">
        <f t="shared" si="26"/>
        <v>REGION GRAND SUD</v>
      </c>
      <c r="E312" s="12" t="str">
        <f t="shared" si="29"/>
        <v>TERRAIN</v>
      </c>
      <c r="F312" s="4" t="s">
        <v>3564</v>
      </c>
      <c r="G312" s="4" t="s">
        <v>3565</v>
      </c>
      <c r="H312" s="5">
        <v>1</v>
      </c>
      <c r="I312" s="5"/>
      <c r="J312" s="5">
        <v>2</v>
      </c>
      <c r="K312" s="5" t="s">
        <v>1345</v>
      </c>
      <c r="L312" s="5" t="s">
        <v>3566</v>
      </c>
      <c r="M312" s="5" t="s">
        <v>3567</v>
      </c>
      <c r="N312" s="5" t="s">
        <v>25</v>
      </c>
      <c r="O312" s="5">
        <v>45292</v>
      </c>
      <c r="P312" s="5"/>
      <c r="Q312" s="5" t="s">
        <v>1346</v>
      </c>
      <c r="R312" s="5">
        <v>5</v>
      </c>
      <c r="S312" s="5" t="s">
        <v>18</v>
      </c>
      <c r="T312" s="5" t="s">
        <v>260</v>
      </c>
      <c r="U312" s="6">
        <v>45323</v>
      </c>
      <c r="V312" s="5" t="s">
        <v>1347</v>
      </c>
      <c r="W312" s="4" t="s">
        <v>1329</v>
      </c>
      <c r="X312" s="5" t="s">
        <v>18</v>
      </c>
      <c r="Y312" s="5" t="s">
        <v>1348</v>
      </c>
      <c r="Z312" s="5"/>
      <c r="AA312" s="4" t="s">
        <v>3568</v>
      </c>
      <c r="AB312" s="5" t="s">
        <v>1331</v>
      </c>
      <c r="AC312" s="5"/>
      <c r="AD312" s="5" t="s">
        <v>1331</v>
      </c>
      <c r="AE312" s="5"/>
      <c r="AF312" s="5">
        <v>31174</v>
      </c>
      <c r="AG312" s="5">
        <v>39</v>
      </c>
      <c r="AH312" s="5">
        <v>100</v>
      </c>
      <c r="AI312" s="5" t="s">
        <v>1332</v>
      </c>
      <c r="AJ312" s="5">
        <v>43831</v>
      </c>
      <c r="AK312" s="5">
        <v>4</v>
      </c>
      <c r="AL312" s="5">
        <v>43831</v>
      </c>
      <c r="AM312" s="5" t="s">
        <v>1333</v>
      </c>
      <c r="AN312" s="5">
        <v>31330</v>
      </c>
      <c r="AO312" s="5" t="s">
        <v>3569</v>
      </c>
      <c r="AP312" s="5" t="s">
        <v>1335</v>
      </c>
      <c r="AQ312" s="4" t="s">
        <v>1336</v>
      </c>
      <c r="AR312" s="5" t="s">
        <v>12476</v>
      </c>
      <c r="AS312" s="4" t="s">
        <v>1795</v>
      </c>
      <c r="AT312" s="5" t="s">
        <v>1796</v>
      </c>
      <c r="AU312" s="5" t="s">
        <v>41</v>
      </c>
      <c r="AV312" s="4" t="s">
        <v>1797</v>
      </c>
      <c r="AW312" s="5" t="s">
        <v>227</v>
      </c>
      <c r="AX312" s="4" t="s">
        <v>3545</v>
      </c>
      <c r="AY312" s="5" t="s">
        <v>3546</v>
      </c>
      <c r="AZ312" s="5" t="s">
        <v>11</v>
      </c>
      <c r="BA312" s="4" t="s">
        <v>3547</v>
      </c>
      <c r="BB312" s="5" t="s">
        <v>3548</v>
      </c>
      <c r="BC312" s="4" t="s">
        <v>3565</v>
      </c>
      <c r="BD312" s="5" t="s">
        <v>3570</v>
      </c>
      <c r="BE312" s="5" t="s">
        <v>260</v>
      </c>
      <c r="BF312" s="5" t="s">
        <v>1333</v>
      </c>
      <c r="BG312" s="4" t="s">
        <v>3571</v>
      </c>
      <c r="BH312" s="5" t="s">
        <v>1343</v>
      </c>
    </row>
    <row r="313" spans="1:60" x14ac:dyDescent="0.25">
      <c r="A313">
        <f t="shared" si="27"/>
        <v>304351</v>
      </c>
      <c r="B313">
        <f t="shared" si="28"/>
        <v>3102338</v>
      </c>
      <c r="C313" s="17" t="str">
        <f t="shared" si="25"/>
        <v>CC</v>
      </c>
      <c r="D313" t="str">
        <f t="shared" si="26"/>
        <v>REGION GRAND SUD</v>
      </c>
      <c r="E313" s="12" t="str">
        <f t="shared" si="29"/>
        <v>TERRAIN</v>
      </c>
      <c r="F313" s="4" t="s">
        <v>3572</v>
      </c>
      <c r="G313" s="4" t="s">
        <v>3573</v>
      </c>
      <c r="H313" s="5">
        <v>1</v>
      </c>
      <c r="I313" s="5"/>
      <c r="J313" s="5">
        <v>2</v>
      </c>
      <c r="K313" s="5" t="s">
        <v>1345</v>
      </c>
      <c r="L313" s="5" t="s">
        <v>253</v>
      </c>
      <c r="M313" s="5" t="s">
        <v>3574</v>
      </c>
      <c r="N313" s="5" t="s">
        <v>245</v>
      </c>
      <c r="O313" s="5">
        <v>43678</v>
      </c>
      <c r="P313" s="5"/>
      <c r="Q313" s="5" t="s">
        <v>1346</v>
      </c>
      <c r="R313" s="5">
        <v>5</v>
      </c>
      <c r="S313" s="5" t="s">
        <v>18</v>
      </c>
      <c r="T313" s="5" t="s">
        <v>25</v>
      </c>
      <c r="U313" s="6">
        <v>43709</v>
      </c>
      <c r="V313" s="5" t="s">
        <v>1363</v>
      </c>
      <c r="W313" s="4" t="s">
        <v>1329</v>
      </c>
      <c r="X313" s="5" t="s">
        <v>18</v>
      </c>
      <c r="Y313" s="5"/>
      <c r="Z313" s="5"/>
      <c r="AA313" s="4" t="s">
        <v>3575</v>
      </c>
      <c r="AB313" s="5" t="s">
        <v>1331</v>
      </c>
      <c r="AC313" s="5"/>
      <c r="AD313" s="5" t="s">
        <v>1331</v>
      </c>
      <c r="AE313" s="5"/>
      <c r="AF313" s="5">
        <v>30745</v>
      </c>
      <c r="AG313" s="5">
        <v>40</v>
      </c>
      <c r="AH313" s="5">
        <v>100</v>
      </c>
      <c r="AI313" s="5" t="s">
        <v>1332</v>
      </c>
      <c r="AJ313" s="5">
        <v>43709</v>
      </c>
      <c r="AK313" s="5">
        <v>5</v>
      </c>
      <c r="AL313" s="5">
        <v>43709</v>
      </c>
      <c r="AM313" s="5" t="s">
        <v>1333</v>
      </c>
      <c r="AN313" s="5">
        <v>42230</v>
      </c>
      <c r="AO313" s="5" t="s">
        <v>3576</v>
      </c>
      <c r="AP313" s="5" t="s">
        <v>1335</v>
      </c>
      <c r="AQ313" s="4" t="s">
        <v>1336</v>
      </c>
      <c r="AR313" s="5" t="s">
        <v>12476</v>
      </c>
      <c r="AS313" s="4" t="s">
        <v>1629</v>
      </c>
      <c r="AT313" s="5" t="s">
        <v>1630</v>
      </c>
      <c r="AU313" s="5" t="s">
        <v>41</v>
      </c>
      <c r="AV313" s="4" t="s">
        <v>1631</v>
      </c>
      <c r="AW313" s="5" t="s">
        <v>7</v>
      </c>
      <c r="AX313" s="4" t="s">
        <v>3055</v>
      </c>
      <c r="AY313" s="5" t="s">
        <v>3056</v>
      </c>
      <c r="AZ313" s="5" t="s">
        <v>11</v>
      </c>
      <c r="BA313" s="4" t="s">
        <v>3057</v>
      </c>
      <c r="BB313" s="5" t="s">
        <v>3058</v>
      </c>
      <c r="BC313" s="4" t="s">
        <v>3573</v>
      </c>
      <c r="BD313" s="5" t="s">
        <v>3577</v>
      </c>
      <c r="BE313" s="5" t="s">
        <v>25</v>
      </c>
      <c r="BF313" s="5" t="s">
        <v>1333</v>
      </c>
      <c r="BG313" s="4" t="s">
        <v>3578</v>
      </c>
      <c r="BH313" s="5" t="s">
        <v>1343</v>
      </c>
    </row>
    <row r="314" spans="1:60" x14ac:dyDescent="0.25">
      <c r="A314">
        <f t="shared" si="27"/>
        <v>305427</v>
      </c>
      <c r="B314">
        <f t="shared" si="28"/>
        <v>7021922</v>
      </c>
      <c r="C314" s="17" t="str">
        <f t="shared" si="25"/>
        <v>CC</v>
      </c>
      <c r="D314" t="str">
        <f t="shared" si="26"/>
        <v>REGION ILE DE FRANCE NORD</v>
      </c>
      <c r="E314" s="12" t="str">
        <f t="shared" si="29"/>
        <v>TERRAIN</v>
      </c>
      <c r="F314" s="4" t="s">
        <v>447</v>
      </c>
      <c r="G314" s="4" t="s">
        <v>3579</v>
      </c>
      <c r="H314" s="5">
        <v>1</v>
      </c>
      <c r="I314" s="5"/>
      <c r="J314" s="5">
        <v>2</v>
      </c>
      <c r="K314" s="5" t="s">
        <v>1345</v>
      </c>
      <c r="L314" s="5" t="s">
        <v>449</v>
      </c>
      <c r="M314" s="5" t="s">
        <v>448</v>
      </c>
      <c r="N314" s="5"/>
      <c r="O314" s="5"/>
      <c r="P314" s="5"/>
      <c r="Q314" s="5"/>
      <c r="R314" s="5"/>
      <c r="S314" s="5"/>
      <c r="T314" s="5" t="s">
        <v>25</v>
      </c>
      <c r="U314" s="6">
        <v>45047</v>
      </c>
      <c r="V314" s="5" t="s">
        <v>1363</v>
      </c>
      <c r="W314" s="4" t="s">
        <v>1329</v>
      </c>
      <c r="X314" s="5" t="s">
        <v>18</v>
      </c>
      <c r="Y314" s="5"/>
      <c r="Z314" s="5"/>
      <c r="AA314" s="4" t="s">
        <v>3580</v>
      </c>
      <c r="AB314" s="5"/>
      <c r="AC314" s="5"/>
      <c r="AD314" s="5" t="s">
        <v>1331</v>
      </c>
      <c r="AE314" s="5"/>
      <c r="AF314" s="5">
        <v>27236</v>
      </c>
      <c r="AG314" s="5">
        <v>50</v>
      </c>
      <c r="AH314" s="5">
        <v>100</v>
      </c>
      <c r="AI314" s="5" t="s">
        <v>1332</v>
      </c>
      <c r="AJ314" s="5">
        <v>44866</v>
      </c>
      <c r="AK314" s="5">
        <v>2</v>
      </c>
      <c r="AL314" s="5">
        <v>44866</v>
      </c>
      <c r="AM314" s="5" t="s">
        <v>1333</v>
      </c>
      <c r="AN314" s="5">
        <v>59200</v>
      </c>
      <c r="AO314" s="5" t="s">
        <v>3581</v>
      </c>
      <c r="AP314" s="5" t="s">
        <v>12477</v>
      </c>
      <c r="AQ314" s="4" t="s">
        <v>1351</v>
      </c>
      <c r="AR314" s="5" t="s">
        <v>12478</v>
      </c>
      <c r="AS314" s="4" t="s">
        <v>2022</v>
      </c>
      <c r="AT314" s="5" t="s">
        <v>2023</v>
      </c>
      <c r="AU314" s="5" t="s">
        <v>41</v>
      </c>
      <c r="AV314" s="4" t="s">
        <v>2024</v>
      </c>
      <c r="AW314" s="5" t="s">
        <v>26</v>
      </c>
      <c r="AX314" s="4" t="s">
        <v>2732</v>
      </c>
      <c r="AY314" s="5" t="s">
        <v>2733</v>
      </c>
      <c r="AZ314" s="5" t="s">
        <v>11</v>
      </c>
      <c r="BA314" s="4" t="s">
        <v>2734</v>
      </c>
      <c r="BB314" s="5" t="s">
        <v>2735</v>
      </c>
      <c r="BC314" s="4" t="s">
        <v>3579</v>
      </c>
      <c r="BD314" s="5" t="s">
        <v>3582</v>
      </c>
      <c r="BE314" s="5" t="s">
        <v>25</v>
      </c>
      <c r="BF314" s="5" t="s">
        <v>1333</v>
      </c>
      <c r="BG314" s="4" t="s">
        <v>3583</v>
      </c>
      <c r="BH314" s="5" t="s">
        <v>1343</v>
      </c>
    </row>
    <row r="315" spans="1:60" x14ac:dyDescent="0.25">
      <c r="A315">
        <f t="shared" si="27"/>
        <v>305218</v>
      </c>
      <c r="B315">
        <f t="shared" si="28"/>
        <v>7020573</v>
      </c>
      <c r="C315" s="17" t="str">
        <f t="shared" si="25"/>
        <v>CC</v>
      </c>
      <c r="D315" t="str">
        <f t="shared" si="26"/>
        <v>REGION CENTRE EST</v>
      </c>
      <c r="E315" s="12" t="str">
        <f t="shared" si="29"/>
        <v>TERRAIN</v>
      </c>
      <c r="F315" s="4" t="s">
        <v>3584</v>
      </c>
      <c r="G315" s="4" t="s">
        <v>3585</v>
      </c>
      <c r="H315" s="5">
        <v>1</v>
      </c>
      <c r="I315" s="5"/>
      <c r="J315" s="5">
        <v>1</v>
      </c>
      <c r="K315" s="5" t="s">
        <v>1325</v>
      </c>
      <c r="L315" s="5" t="s">
        <v>980</v>
      </c>
      <c r="M315" s="5" t="s">
        <v>3586</v>
      </c>
      <c r="N315" s="5"/>
      <c r="O315" s="5"/>
      <c r="P315" s="5"/>
      <c r="Q315" s="5"/>
      <c r="R315" s="5"/>
      <c r="S315" s="5"/>
      <c r="T315" s="5" t="s">
        <v>260</v>
      </c>
      <c r="U315" s="6">
        <v>45383</v>
      </c>
      <c r="V315" s="5" t="s">
        <v>1347</v>
      </c>
      <c r="W315" s="4" t="s">
        <v>1329</v>
      </c>
      <c r="X315" s="5" t="s">
        <v>18</v>
      </c>
      <c r="Y315" s="5" t="s">
        <v>1348</v>
      </c>
      <c r="Z315" s="5"/>
      <c r="AA315" s="4" t="s">
        <v>3587</v>
      </c>
      <c r="AB315" s="5"/>
      <c r="AC315" s="5"/>
      <c r="AD315" s="5" t="s">
        <v>1331</v>
      </c>
      <c r="AE315" s="5"/>
      <c r="AF315" s="5">
        <v>32302</v>
      </c>
      <c r="AG315" s="5">
        <v>36</v>
      </c>
      <c r="AH315" s="5">
        <v>100</v>
      </c>
      <c r="AI315" s="5" t="s">
        <v>1332</v>
      </c>
      <c r="AJ315" s="5">
        <v>44531</v>
      </c>
      <c r="AK315" s="5">
        <v>3</v>
      </c>
      <c r="AL315" s="5">
        <v>44531</v>
      </c>
      <c r="AM315" s="5" t="s">
        <v>1333</v>
      </c>
      <c r="AN315" s="5">
        <v>51510</v>
      </c>
      <c r="AO315" s="5" t="s">
        <v>3588</v>
      </c>
      <c r="AP315" s="5" t="s">
        <v>1536</v>
      </c>
      <c r="AQ315" s="4" t="s">
        <v>12479</v>
      </c>
      <c r="AR315" s="5" t="s">
        <v>12480</v>
      </c>
      <c r="AS315" s="4" t="s">
        <v>1906</v>
      </c>
      <c r="AT315" s="5" t="s">
        <v>1909</v>
      </c>
      <c r="AU315" s="5" t="s">
        <v>41</v>
      </c>
      <c r="AV315" s="4" t="s">
        <v>1910</v>
      </c>
      <c r="AW315" s="5" t="s">
        <v>48</v>
      </c>
      <c r="AX315" s="4" t="s">
        <v>2634</v>
      </c>
      <c r="AY315" s="5" t="s">
        <v>2635</v>
      </c>
      <c r="AZ315" s="5" t="s">
        <v>11</v>
      </c>
      <c r="BA315" s="4" t="s">
        <v>2636</v>
      </c>
      <c r="BB315" s="5" t="s">
        <v>2637</v>
      </c>
      <c r="BC315" s="4" t="s">
        <v>3585</v>
      </c>
      <c r="BD315" s="5" t="s">
        <v>3589</v>
      </c>
      <c r="BE315" s="5" t="s">
        <v>260</v>
      </c>
      <c r="BF315" s="5" t="s">
        <v>1333</v>
      </c>
      <c r="BG315" s="4" t="s">
        <v>3590</v>
      </c>
      <c r="BH315" s="5" t="s">
        <v>1343</v>
      </c>
    </row>
    <row r="316" spans="1:60" x14ac:dyDescent="0.25">
      <c r="A316">
        <f t="shared" si="27"/>
        <v>191774</v>
      </c>
      <c r="B316">
        <f t="shared" si="28"/>
        <v>3001426</v>
      </c>
      <c r="C316" s="17" t="str">
        <f t="shared" si="25"/>
        <v>CC</v>
      </c>
      <c r="D316" t="str">
        <f t="shared" si="26"/>
        <v>REGION CENTRE EST</v>
      </c>
      <c r="E316" s="12" t="str">
        <f t="shared" si="29"/>
        <v>TERRAIN</v>
      </c>
      <c r="F316" s="4" t="s">
        <v>1225</v>
      </c>
      <c r="G316" s="4" t="s">
        <v>3591</v>
      </c>
      <c r="H316" s="5">
        <v>1</v>
      </c>
      <c r="I316" s="5"/>
      <c r="J316" s="5">
        <v>1</v>
      </c>
      <c r="K316" s="5" t="s">
        <v>1325</v>
      </c>
      <c r="L316" s="5" t="s">
        <v>667</v>
      </c>
      <c r="M316" s="5" t="s">
        <v>1226</v>
      </c>
      <c r="N316" s="5" t="s">
        <v>71</v>
      </c>
      <c r="O316" s="5">
        <v>38930</v>
      </c>
      <c r="P316" s="5"/>
      <c r="Q316" s="5" t="s">
        <v>1346</v>
      </c>
      <c r="R316" s="5">
        <v>5</v>
      </c>
      <c r="S316" s="5" t="s">
        <v>5</v>
      </c>
      <c r="T316" s="5" t="s">
        <v>3</v>
      </c>
      <c r="U316" s="6">
        <v>38961</v>
      </c>
      <c r="V316" s="5" t="s">
        <v>1487</v>
      </c>
      <c r="W316" s="4" t="s">
        <v>1329</v>
      </c>
      <c r="X316" s="5" t="s">
        <v>5</v>
      </c>
      <c r="Y316" s="5" t="s">
        <v>1348</v>
      </c>
      <c r="Z316" s="5"/>
      <c r="AA316" s="4" t="s">
        <v>3592</v>
      </c>
      <c r="AB316" s="5">
        <v>5</v>
      </c>
      <c r="AC316" s="5"/>
      <c r="AD316" s="5">
        <v>5</v>
      </c>
      <c r="AE316" s="5"/>
      <c r="AF316" s="5">
        <v>22913</v>
      </c>
      <c r="AG316" s="5">
        <v>62</v>
      </c>
      <c r="AH316" s="5">
        <v>100</v>
      </c>
      <c r="AI316" s="5" t="s">
        <v>1332</v>
      </c>
      <c r="AJ316" s="5">
        <v>38961</v>
      </c>
      <c r="AK316" s="5">
        <v>18</v>
      </c>
      <c r="AL316" s="5">
        <v>38961</v>
      </c>
      <c r="AM316" s="5" t="s">
        <v>1333</v>
      </c>
      <c r="AN316" s="5">
        <v>25520</v>
      </c>
      <c r="AO316" s="5" t="s">
        <v>3593</v>
      </c>
      <c r="AP316" s="5" t="s">
        <v>1536</v>
      </c>
      <c r="AQ316" s="4" t="s">
        <v>12479</v>
      </c>
      <c r="AR316" s="5" t="s">
        <v>12480</v>
      </c>
      <c r="AS316" s="4" t="s">
        <v>1564</v>
      </c>
      <c r="AT316" s="5" t="s">
        <v>1565</v>
      </c>
      <c r="AU316" s="5" t="s">
        <v>41</v>
      </c>
      <c r="AV316" s="4" t="s">
        <v>1566</v>
      </c>
      <c r="AW316" s="5" t="s">
        <v>68</v>
      </c>
      <c r="AX316" s="4" t="s">
        <v>1970</v>
      </c>
      <c r="AY316" s="5" t="s">
        <v>1974</v>
      </c>
      <c r="AZ316" s="5" t="s">
        <v>11</v>
      </c>
      <c r="BA316" s="4" t="s">
        <v>1975</v>
      </c>
      <c r="BB316" s="5" t="s">
        <v>1976</v>
      </c>
      <c r="BC316" s="4" t="s">
        <v>3591</v>
      </c>
      <c r="BD316" s="5" t="s">
        <v>3594</v>
      </c>
      <c r="BE316" s="5" t="s">
        <v>3</v>
      </c>
      <c r="BF316" s="5" t="s">
        <v>1333</v>
      </c>
      <c r="BG316" s="4" t="s">
        <v>3595</v>
      </c>
      <c r="BH316" s="5" t="s">
        <v>1343</v>
      </c>
    </row>
    <row r="317" spans="1:60" x14ac:dyDescent="0.25">
      <c r="A317">
        <f t="shared" si="27"/>
        <v>305437</v>
      </c>
      <c r="B317">
        <f t="shared" si="28"/>
        <v>7021966</v>
      </c>
      <c r="C317" s="17" t="str">
        <f t="shared" si="25"/>
        <v>CC</v>
      </c>
      <c r="D317" t="str">
        <f t="shared" si="26"/>
        <v>REGION GRAND OUEST</v>
      </c>
      <c r="E317" s="12" t="str">
        <f t="shared" si="29"/>
        <v>TERRAIN</v>
      </c>
      <c r="F317" s="4" t="s">
        <v>524</v>
      </c>
      <c r="G317" s="4" t="s">
        <v>3596</v>
      </c>
      <c r="H317" s="5">
        <v>1</v>
      </c>
      <c r="I317" s="5"/>
      <c r="J317" s="5">
        <v>2</v>
      </c>
      <c r="K317" s="5" t="s">
        <v>1345</v>
      </c>
      <c r="L317" s="5" t="s">
        <v>526</v>
      </c>
      <c r="M317" s="5" t="s">
        <v>525</v>
      </c>
      <c r="N317" s="5"/>
      <c r="O317" s="5"/>
      <c r="P317" s="5"/>
      <c r="Q317" s="5"/>
      <c r="R317" s="5"/>
      <c r="S317" s="5"/>
      <c r="T317" s="5" t="s">
        <v>25</v>
      </c>
      <c r="U317" s="6">
        <v>45047</v>
      </c>
      <c r="V317" s="4" t="s">
        <v>1363</v>
      </c>
      <c r="W317" s="4" t="s">
        <v>1329</v>
      </c>
      <c r="X317" s="5" t="s">
        <v>18</v>
      </c>
      <c r="Y317" s="5"/>
      <c r="Z317" s="5"/>
      <c r="AA317" s="4" t="s">
        <v>3597</v>
      </c>
      <c r="AB317" s="5"/>
      <c r="AC317" s="5"/>
      <c r="AD317" s="5" t="s">
        <v>1331</v>
      </c>
      <c r="AE317" s="5"/>
      <c r="AF317" s="6">
        <v>32996</v>
      </c>
      <c r="AG317" s="5">
        <v>34</v>
      </c>
      <c r="AH317" s="5">
        <v>100</v>
      </c>
      <c r="AI317" s="5" t="s">
        <v>1332</v>
      </c>
      <c r="AJ317" s="6">
        <v>44866</v>
      </c>
      <c r="AK317" s="5">
        <v>2</v>
      </c>
      <c r="AL317" s="6">
        <v>44866</v>
      </c>
      <c r="AM317" s="5" t="s">
        <v>1333</v>
      </c>
      <c r="AN317" s="5">
        <v>40560</v>
      </c>
      <c r="AO317" s="5" t="s">
        <v>3598</v>
      </c>
      <c r="AP317" s="5" t="s">
        <v>1413</v>
      </c>
      <c r="AQ317" s="4" t="s">
        <v>1414</v>
      </c>
      <c r="AR317" s="5" t="s">
        <v>19</v>
      </c>
      <c r="AS317" s="4" t="s">
        <v>1415</v>
      </c>
      <c r="AT317" s="5" t="s">
        <v>1416</v>
      </c>
      <c r="AU317" s="5" t="s">
        <v>41</v>
      </c>
      <c r="AV317" s="4" t="s">
        <v>1417</v>
      </c>
      <c r="AW317" s="5" t="s">
        <v>20</v>
      </c>
      <c r="AX317" s="4" t="s">
        <v>2061</v>
      </c>
      <c r="AY317" s="5" t="s">
        <v>2064</v>
      </c>
      <c r="AZ317" s="5" t="s">
        <v>11</v>
      </c>
      <c r="BA317" s="4" t="s">
        <v>2065</v>
      </c>
      <c r="BB317" s="5" t="s">
        <v>2066</v>
      </c>
      <c r="BC317" s="4" t="s">
        <v>3596</v>
      </c>
      <c r="BD317" s="5" t="s">
        <v>3599</v>
      </c>
      <c r="BE317" s="5" t="s">
        <v>25</v>
      </c>
      <c r="BF317" s="5" t="s">
        <v>1333</v>
      </c>
      <c r="BG317" s="4" t="s">
        <v>3600</v>
      </c>
      <c r="BH317" s="5" t="s">
        <v>1343</v>
      </c>
    </row>
    <row r="318" spans="1:60" x14ac:dyDescent="0.25">
      <c r="A318">
        <f t="shared" si="27"/>
        <v>302809</v>
      </c>
      <c r="B318">
        <f t="shared" si="28"/>
        <v>3101556</v>
      </c>
      <c r="C318" s="17" t="str">
        <f t="shared" si="25"/>
        <v>IMP</v>
      </c>
      <c r="D318" t="str">
        <f t="shared" si="26"/>
        <v>REGION GRAND SUD</v>
      </c>
      <c r="E318" s="12" t="str">
        <f t="shared" si="29"/>
        <v>TERRAIN</v>
      </c>
      <c r="F318" s="4" t="s">
        <v>281</v>
      </c>
      <c r="G318" s="4" t="s">
        <v>1574</v>
      </c>
      <c r="H318" s="5">
        <v>1</v>
      </c>
      <c r="I318" s="5"/>
      <c r="J318" s="5">
        <v>1</v>
      </c>
      <c r="K318" s="5" t="s">
        <v>1325</v>
      </c>
      <c r="L318" s="5" t="s">
        <v>54</v>
      </c>
      <c r="M318" s="5" t="s">
        <v>282</v>
      </c>
      <c r="N318" s="5" t="s">
        <v>1357</v>
      </c>
      <c r="O318" s="5">
        <v>42309</v>
      </c>
      <c r="P318" s="5"/>
      <c r="Q318" s="5" t="s">
        <v>1346</v>
      </c>
      <c r="R318" s="5">
        <v>4</v>
      </c>
      <c r="S318" s="5" t="s">
        <v>5</v>
      </c>
      <c r="T318" s="5" t="s">
        <v>11</v>
      </c>
      <c r="U318" s="6">
        <v>42339</v>
      </c>
      <c r="V318" s="4" t="s">
        <v>1605</v>
      </c>
      <c r="W318" s="4" t="s">
        <v>1606</v>
      </c>
      <c r="X318" s="5" t="s">
        <v>5</v>
      </c>
      <c r="Y318" s="5"/>
      <c r="Z318" s="5"/>
      <c r="AA318" s="4"/>
      <c r="AB318" s="5">
        <v>5</v>
      </c>
      <c r="AC318" s="5"/>
      <c r="AD318" s="5">
        <v>5</v>
      </c>
      <c r="AE318" s="5"/>
      <c r="AF318" s="6">
        <v>30688</v>
      </c>
      <c r="AG318" s="5">
        <v>40</v>
      </c>
      <c r="AH318" s="5">
        <v>100</v>
      </c>
      <c r="AI318" s="5" t="s">
        <v>1332</v>
      </c>
      <c r="AJ318" s="6">
        <v>42339</v>
      </c>
      <c r="AK318" s="5">
        <v>9</v>
      </c>
      <c r="AL318" s="6">
        <v>42339</v>
      </c>
      <c r="AM318" s="5"/>
      <c r="AN318" s="5">
        <v>38370</v>
      </c>
      <c r="AO318" s="5" t="s">
        <v>3601</v>
      </c>
      <c r="AP318" s="5" t="s">
        <v>1335</v>
      </c>
      <c r="AQ318" s="4" t="s">
        <v>1336</v>
      </c>
      <c r="AR318" s="5" t="s">
        <v>12476</v>
      </c>
      <c r="AS318" s="4" t="s">
        <v>1522</v>
      </c>
      <c r="AT318" s="5" t="s">
        <v>1523</v>
      </c>
      <c r="AU318" s="5" t="s">
        <v>41</v>
      </c>
      <c r="AV318" s="4" t="s">
        <v>1524</v>
      </c>
      <c r="AW318" s="5" t="s">
        <v>93</v>
      </c>
      <c r="AX318" s="4" t="s">
        <v>1574</v>
      </c>
      <c r="AY318" s="5" t="s">
        <v>1575</v>
      </c>
      <c r="AZ318" s="5" t="s">
        <v>11</v>
      </c>
      <c r="BA318" s="4" t="s">
        <v>1576</v>
      </c>
      <c r="BB318" s="5" t="s">
        <v>1577</v>
      </c>
      <c r="BC318" s="4"/>
      <c r="BD318" s="5"/>
      <c r="BE318" s="5"/>
      <c r="BF318" s="5" t="s">
        <v>1608</v>
      </c>
      <c r="BG318" s="4"/>
      <c r="BH318" s="5"/>
    </row>
    <row r="319" spans="1:60" x14ac:dyDescent="0.25">
      <c r="A319">
        <f t="shared" si="27"/>
        <v>172201</v>
      </c>
      <c r="B319">
        <f t="shared" si="28"/>
        <v>6015372</v>
      </c>
      <c r="C319" s="17" t="str">
        <f t="shared" si="25"/>
        <v>ASSISTANTE</v>
      </c>
      <c r="D319" t="str">
        <f t="shared" si="26"/>
        <v>REGION CENTRE EST</v>
      </c>
      <c r="E319" s="12" t="str">
        <f t="shared" si="29"/>
        <v>TERRAIN</v>
      </c>
      <c r="F319" s="4" t="s">
        <v>3602</v>
      </c>
      <c r="G319" s="4" t="s">
        <v>3603</v>
      </c>
      <c r="H319" s="5">
        <v>1</v>
      </c>
      <c r="I319" s="5"/>
      <c r="J319" s="5">
        <v>2</v>
      </c>
      <c r="K319" s="5" t="s">
        <v>1345</v>
      </c>
      <c r="L319" s="5" t="s">
        <v>387</v>
      </c>
      <c r="M319" s="5" t="s">
        <v>3604</v>
      </c>
      <c r="N319" s="5"/>
      <c r="O319" s="5"/>
      <c r="P319" s="5"/>
      <c r="Q319" s="5"/>
      <c r="R319" s="5"/>
      <c r="S319" s="5"/>
      <c r="T319" s="5" t="s">
        <v>3605</v>
      </c>
      <c r="U319" s="6">
        <v>44197</v>
      </c>
      <c r="V319" s="4" t="s">
        <v>1470</v>
      </c>
      <c r="W319" s="4" t="s">
        <v>1392</v>
      </c>
      <c r="X319" s="5" t="s">
        <v>3606</v>
      </c>
      <c r="Y319" s="5"/>
      <c r="Z319" s="5"/>
      <c r="AA319" s="4"/>
      <c r="AB319" s="5"/>
      <c r="AC319" s="5"/>
      <c r="AD319" s="5">
        <v>5</v>
      </c>
      <c r="AE319" s="5"/>
      <c r="AF319" s="6">
        <v>24849</v>
      </c>
      <c r="AG319" s="5">
        <v>56</v>
      </c>
      <c r="AH319" s="5">
        <v>100</v>
      </c>
      <c r="AI319" s="5" t="s">
        <v>1332</v>
      </c>
      <c r="AJ319" s="6">
        <v>34358</v>
      </c>
      <c r="AK319" s="5">
        <v>30</v>
      </c>
      <c r="AL319" s="6">
        <v>34358</v>
      </c>
      <c r="AM319" s="5"/>
      <c r="AN319" s="5">
        <v>67700</v>
      </c>
      <c r="AO319" s="5" t="s">
        <v>3607</v>
      </c>
      <c r="AP319" s="5" t="s">
        <v>1536</v>
      </c>
      <c r="AQ319" s="4" t="s">
        <v>12479</v>
      </c>
      <c r="AR319" s="5" t="s">
        <v>12480</v>
      </c>
      <c r="AS319" s="4" t="s">
        <v>2290</v>
      </c>
      <c r="AT319" s="5" t="s">
        <v>2291</v>
      </c>
      <c r="AU319" s="5" t="s">
        <v>41</v>
      </c>
      <c r="AV319" s="4" t="s">
        <v>2292</v>
      </c>
      <c r="AW319" s="5" t="s">
        <v>108</v>
      </c>
      <c r="AX319" s="4"/>
      <c r="AY319" s="5"/>
      <c r="AZ319" s="5"/>
      <c r="BA319" s="4"/>
      <c r="BB319" s="5"/>
      <c r="BC319" s="4"/>
      <c r="BD319" s="5"/>
      <c r="BE319" s="5"/>
      <c r="BF319" s="5"/>
      <c r="BG319" s="4"/>
      <c r="BH319" s="5"/>
    </row>
    <row r="320" spans="1:60" x14ac:dyDescent="0.25">
      <c r="A320">
        <f t="shared" si="27"/>
        <v>306176</v>
      </c>
      <c r="B320">
        <f t="shared" si="28"/>
        <v>7024017</v>
      </c>
      <c r="C320" s="17" t="str">
        <f t="shared" si="25"/>
        <v>IMD</v>
      </c>
      <c r="D320" t="str">
        <f t="shared" si="26"/>
        <v>REGION GRAND OUEST</v>
      </c>
      <c r="E320" s="12" t="str">
        <f t="shared" si="29"/>
        <v>TERRAIN</v>
      </c>
      <c r="F320" s="4" t="s">
        <v>3608</v>
      </c>
      <c r="G320" s="4" t="s">
        <v>2071</v>
      </c>
      <c r="H320" s="5">
        <v>1</v>
      </c>
      <c r="I320" s="5"/>
      <c r="J320" s="5">
        <v>2</v>
      </c>
      <c r="K320" s="5" t="s">
        <v>1345</v>
      </c>
      <c r="L320" s="5" t="s">
        <v>3609</v>
      </c>
      <c r="M320" s="5" t="s">
        <v>3610</v>
      </c>
      <c r="N320" s="5"/>
      <c r="O320" s="5"/>
      <c r="P320" s="5"/>
      <c r="Q320" s="5"/>
      <c r="R320" s="5"/>
      <c r="S320" s="5"/>
      <c r="T320" s="5" t="s">
        <v>41</v>
      </c>
      <c r="U320" s="6">
        <v>45505</v>
      </c>
      <c r="V320" s="4" t="s">
        <v>1673</v>
      </c>
      <c r="W320" s="4" t="s">
        <v>1392</v>
      </c>
      <c r="X320" s="5" t="s">
        <v>5</v>
      </c>
      <c r="Y320" s="5"/>
      <c r="Z320" s="5"/>
      <c r="AA320" s="4"/>
      <c r="AB320" s="5"/>
      <c r="AC320" s="5"/>
      <c r="AD320" s="5">
        <v>6</v>
      </c>
      <c r="AE320" s="5"/>
      <c r="AF320" s="6">
        <v>31686</v>
      </c>
      <c r="AG320" s="5">
        <v>38</v>
      </c>
      <c r="AH320" s="5">
        <v>100</v>
      </c>
      <c r="AI320" s="5" t="s">
        <v>1332</v>
      </c>
      <c r="AJ320" s="6">
        <v>45505</v>
      </c>
      <c r="AK320" s="5">
        <v>0</v>
      </c>
      <c r="AL320" s="6">
        <v>45505</v>
      </c>
      <c r="AM320" s="5"/>
      <c r="AN320" s="5">
        <v>35000</v>
      </c>
      <c r="AO320" s="5" t="s">
        <v>3611</v>
      </c>
      <c r="AP320" s="5" t="s">
        <v>1413</v>
      </c>
      <c r="AQ320" s="4" t="s">
        <v>1414</v>
      </c>
      <c r="AR320" s="5" t="s">
        <v>19</v>
      </c>
      <c r="AS320" s="4" t="s">
        <v>2071</v>
      </c>
      <c r="AT320" s="5" t="s">
        <v>2072</v>
      </c>
      <c r="AU320" s="5" t="s">
        <v>41</v>
      </c>
      <c r="AV320" s="4" t="s">
        <v>2073</v>
      </c>
      <c r="AW320" s="5" t="s">
        <v>112</v>
      </c>
      <c r="AX320" s="4"/>
      <c r="AY320" s="5"/>
      <c r="AZ320" s="5"/>
      <c r="BA320" s="4"/>
      <c r="BB320" s="5"/>
      <c r="BC320" s="4"/>
      <c r="BD320" s="5"/>
      <c r="BE320" s="5"/>
      <c r="BF320" s="5" t="s">
        <v>1677</v>
      </c>
      <c r="BG320" s="4"/>
      <c r="BH320" s="5"/>
    </row>
    <row r="321" spans="1:60" x14ac:dyDescent="0.25">
      <c r="A321">
        <f t="shared" si="27"/>
        <v>306123</v>
      </c>
      <c r="B321">
        <f t="shared" si="28"/>
        <v>7023953</v>
      </c>
      <c r="C321" s="17" t="str">
        <f t="shared" si="25"/>
        <v>CC</v>
      </c>
      <c r="D321" t="str">
        <f t="shared" si="26"/>
        <v>REGION CENTRE EST</v>
      </c>
      <c r="E321" s="12" t="str">
        <f t="shared" si="29"/>
        <v>TERRAIN</v>
      </c>
      <c r="F321" s="4" t="s">
        <v>3612</v>
      </c>
      <c r="G321" s="4" t="s">
        <v>3613</v>
      </c>
      <c r="H321" s="5">
        <v>1</v>
      </c>
      <c r="I321" s="5"/>
      <c r="J321" s="5">
        <v>1</v>
      </c>
      <c r="K321" s="5" t="s">
        <v>1325</v>
      </c>
      <c r="L321" s="5" t="s">
        <v>3614</v>
      </c>
      <c r="M321" s="5" t="s">
        <v>3615</v>
      </c>
      <c r="N321" s="5"/>
      <c r="O321" s="5"/>
      <c r="P321" s="5"/>
      <c r="Q321" s="5"/>
      <c r="R321" s="5"/>
      <c r="S321" s="5"/>
      <c r="T321" s="5" t="s">
        <v>25</v>
      </c>
      <c r="U321" s="6">
        <v>45597</v>
      </c>
      <c r="V321" s="4" t="s">
        <v>1363</v>
      </c>
      <c r="W321" s="4" t="s">
        <v>1329</v>
      </c>
      <c r="X321" s="5" t="s">
        <v>18</v>
      </c>
      <c r="Y321" s="5"/>
      <c r="Z321" s="5"/>
      <c r="AA321" s="4" t="s">
        <v>3616</v>
      </c>
      <c r="AB321" s="5"/>
      <c r="AC321" s="5"/>
      <c r="AD321" s="5" t="s">
        <v>1331</v>
      </c>
      <c r="AE321" s="5"/>
      <c r="AF321" s="6">
        <v>25517</v>
      </c>
      <c r="AG321" s="5">
        <v>55</v>
      </c>
      <c r="AH321" s="5">
        <v>100</v>
      </c>
      <c r="AI321" s="5" t="s">
        <v>1332</v>
      </c>
      <c r="AJ321" s="6">
        <v>45474</v>
      </c>
      <c r="AK321" s="5">
        <v>0</v>
      </c>
      <c r="AL321" s="6">
        <v>45474</v>
      </c>
      <c r="AM321" s="5" t="s">
        <v>1333</v>
      </c>
      <c r="AN321" s="5">
        <v>23110</v>
      </c>
      <c r="AO321" s="5" t="s">
        <v>3617</v>
      </c>
      <c r="AP321" s="5" t="s">
        <v>1536</v>
      </c>
      <c r="AQ321" s="4" t="s">
        <v>12479</v>
      </c>
      <c r="AR321" s="5" t="s">
        <v>12480</v>
      </c>
      <c r="AS321" s="4"/>
      <c r="AT321" s="5"/>
      <c r="AU321" s="5"/>
      <c r="AV321" s="4" t="s">
        <v>1442</v>
      </c>
      <c r="AW321" s="5" t="s">
        <v>12</v>
      </c>
      <c r="AX321" s="4" t="s">
        <v>3355</v>
      </c>
      <c r="AY321" s="5" t="s">
        <v>3356</v>
      </c>
      <c r="AZ321" s="5" t="s">
        <v>11</v>
      </c>
      <c r="BA321" s="4" t="s">
        <v>3357</v>
      </c>
      <c r="BB321" s="5" t="s">
        <v>3358</v>
      </c>
      <c r="BC321" s="4" t="s">
        <v>3613</v>
      </c>
      <c r="BD321" s="5" t="s">
        <v>3618</v>
      </c>
      <c r="BE321" s="5" t="s">
        <v>25</v>
      </c>
      <c r="BF321" s="5" t="s">
        <v>1333</v>
      </c>
      <c r="BG321" s="4" t="s">
        <v>3619</v>
      </c>
      <c r="BH321" s="5" t="s">
        <v>1343</v>
      </c>
    </row>
    <row r="322" spans="1:60" x14ac:dyDescent="0.25">
      <c r="A322">
        <f t="shared" si="27"/>
        <v>192578</v>
      </c>
      <c r="B322">
        <f t="shared" si="28"/>
        <v>3001791</v>
      </c>
      <c r="C322" s="17" t="str">
        <f t="shared" ref="C322:C383" si="30">IF(LEFT(T322,4)="ASSI","ASSISTANTE",IF(T322="013 RR","RR",IF(T322="100 IMD","IMD",IF(T322="105 IMD","IMD",IF(T322="200 IMP","IMP",IF(T322="310 CMA","IMP","CC"))))))</f>
        <v>IMP</v>
      </c>
      <c r="D322" t="str">
        <f t="shared" si="26"/>
        <v>REGION GRAND SUD</v>
      </c>
      <c r="E322" s="12" t="str">
        <f t="shared" si="29"/>
        <v>TERRAIN</v>
      </c>
      <c r="F322" s="4" t="s">
        <v>3620</v>
      </c>
      <c r="G322" s="4" t="s">
        <v>2242</v>
      </c>
      <c r="H322" s="5">
        <v>1</v>
      </c>
      <c r="I322" s="5"/>
      <c r="J322" s="5">
        <v>1</v>
      </c>
      <c r="K322" s="5" t="s">
        <v>1325</v>
      </c>
      <c r="L322" s="5" t="s">
        <v>102</v>
      </c>
      <c r="M322" s="5" t="s">
        <v>3621</v>
      </c>
      <c r="N322" s="5"/>
      <c r="O322" s="6"/>
      <c r="P322" s="5"/>
      <c r="Q322" s="5"/>
      <c r="R322" s="5"/>
      <c r="S322" s="5"/>
      <c r="T322" s="5" t="s">
        <v>11</v>
      </c>
      <c r="U322" s="6">
        <v>39326</v>
      </c>
      <c r="V322" s="4" t="s">
        <v>1605</v>
      </c>
      <c r="W322" s="4" t="s">
        <v>1606</v>
      </c>
      <c r="X322" s="5" t="s">
        <v>5</v>
      </c>
      <c r="Y322" s="5"/>
      <c r="Z322" s="5"/>
      <c r="AA322" s="5"/>
      <c r="AB322" s="5"/>
      <c r="AC322" s="5"/>
      <c r="AD322" s="5">
        <v>5</v>
      </c>
      <c r="AE322" s="5"/>
      <c r="AF322" s="6">
        <v>27036</v>
      </c>
      <c r="AG322" s="5">
        <v>50</v>
      </c>
      <c r="AH322" s="5">
        <v>100</v>
      </c>
      <c r="AI322" s="5" t="s">
        <v>1332</v>
      </c>
      <c r="AJ322" s="6">
        <v>39326</v>
      </c>
      <c r="AK322" s="5">
        <v>17</v>
      </c>
      <c r="AL322" s="6">
        <v>39326</v>
      </c>
      <c r="AM322" s="5"/>
      <c r="AN322" s="5">
        <v>12510</v>
      </c>
      <c r="AO322" s="5" t="s">
        <v>3622</v>
      </c>
      <c r="AP322" s="5" t="s">
        <v>1335</v>
      </c>
      <c r="AQ322" s="4" t="s">
        <v>1336</v>
      </c>
      <c r="AR322" s="5" t="s">
        <v>12476</v>
      </c>
      <c r="AS322" s="4" t="s">
        <v>1337</v>
      </c>
      <c r="AT322" s="5" t="s">
        <v>1338</v>
      </c>
      <c r="AU322" s="5" t="s">
        <v>41</v>
      </c>
      <c r="AV322" s="4" t="s">
        <v>1339</v>
      </c>
      <c r="AW322" s="5" t="s">
        <v>76</v>
      </c>
      <c r="AX322" s="4" t="s">
        <v>2242</v>
      </c>
      <c r="AY322" s="5" t="s">
        <v>2243</v>
      </c>
      <c r="AZ322" s="5" t="s">
        <v>11</v>
      </c>
      <c r="BA322" s="4" t="s">
        <v>2244</v>
      </c>
      <c r="BB322" s="5" t="s">
        <v>2245</v>
      </c>
      <c r="BC322" s="5"/>
      <c r="BD322" s="5"/>
      <c r="BE322" s="5"/>
      <c r="BF322" s="5" t="s">
        <v>1608</v>
      </c>
      <c r="BG322" s="5"/>
      <c r="BH322" s="5"/>
    </row>
    <row r="323" spans="1:60" x14ac:dyDescent="0.25">
      <c r="A323">
        <f t="shared" si="27"/>
        <v>193005</v>
      </c>
      <c r="B323">
        <f t="shared" si="28"/>
        <v>3002244</v>
      </c>
      <c r="C323" s="17" t="str">
        <f t="shared" si="30"/>
        <v>IMD</v>
      </c>
      <c r="D323" t="str">
        <f t="shared" ref="D323:D386" si="31">AR323</f>
        <v>REGION ILE DE FRANCE NORD</v>
      </c>
      <c r="E323" s="12" t="str">
        <f t="shared" si="29"/>
        <v>TERRAIN</v>
      </c>
      <c r="F323" s="4" t="s">
        <v>3623</v>
      </c>
      <c r="G323" s="4" t="s">
        <v>1651</v>
      </c>
      <c r="H323" s="5">
        <v>1</v>
      </c>
      <c r="I323" s="5"/>
      <c r="J323" s="5">
        <v>1</v>
      </c>
      <c r="K323" s="5" t="s">
        <v>1325</v>
      </c>
      <c r="L323" s="5" t="s">
        <v>181</v>
      </c>
      <c r="M323" s="5" t="s">
        <v>3624</v>
      </c>
      <c r="N323" s="5" t="s">
        <v>11</v>
      </c>
      <c r="O323" s="6">
        <v>39753</v>
      </c>
      <c r="P323" s="5"/>
      <c r="Q323" s="5" t="s">
        <v>1346</v>
      </c>
      <c r="R323" s="5">
        <v>3</v>
      </c>
      <c r="S323" s="5" t="s">
        <v>5</v>
      </c>
      <c r="T323" s="5" t="s">
        <v>41</v>
      </c>
      <c r="U323" s="6">
        <v>39783</v>
      </c>
      <c r="V323" s="4" t="s">
        <v>1673</v>
      </c>
      <c r="W323" s="4" t="s">
        <v>1392</v>
      </c>
      <c r="X323" s="5" t="s">
        <v>5</v>
      </c>
      <c r="Y323" s="5"/>
      <c r="Z323" s="5"/>
      <c r="AA323" s="4"/>
      <c r="AB323" s="5">
        <v>6</v>
      </c>
      <c r="AC323" s="5"/>
      <c r="AD323" s="5">
        <v>6</v>
      </c>
      <c r="AE323" s="5"/>
      <c r="AF323" s="6">
        <v>28940</v>
      </c>
      <c r="AG323" s="5">
        <v>45</v>
      </c>
      <c r="AH323" s="5">
        <v>100</v>
      </c>
      <c r="AI323" s="5" t="s">
        <v>1332</v>
      </c>
      <c r="AJ323" s="6">
        <v>39783</v>
      </c>
      <c r="AK323" s="5">
        <v>16</v>
      </c>
      <c r="AL323" s="6">
        <v>39783</v>
      </c>
      <c r="AM323" s="5"/>
      <c r="AN323" s="5">
        <v>76240</v>
      </c>
      <c r="AO323" s="5" t="s">
        <v>3625</v>
      </c>
      <c r="AP323" s="5" t="s">
        <v>12477</v>
      </c>
      <c r="AQ323" s="4" t="s">
        <v>1351</v>
      </c>
      <c r="AR323" s="5" t="s">
        <v>12478</v>
      </c>
      <c r="AS323" s="4" t="s">
        <v>1651</v>
      </c>
      <c r="AT323" s="5" t="s">
        <v>1652</v>
      </c>
      <c r="AU323" s="5" t="s">
        <v>41</v>
      </c>
      <c r="AV323" s="4" t="s">
        <v>1653</v>
      </c>
      <c r="AW323" s="5" t="s">
        <v>35</v>
      </c>
      <c r="AX323" s="4"/>
      <c r="AY323" s="5"/>
      <c r="AZ323" s="5"/>
      <c r="BA323" s="4"/>
      <c r="BB323" s="5"/>
      <c r="BC323" s="4"/>
      <c r="BD323" s="5"/>
      <c r="BE323" s="5"/>
      <c r="BF323" s="5" t="s">
        <v>1677</v>
      </c>
      <c r="BG323" s="4"/>
      <c r="BH323" s="5"/>
    </row>
    <row r="324" spans="1:60" x14ac:dyDescent="0.25">
      <c r="A324">
        <f t="shared" si="27"/>
        <v>305164</v>
      </c>
      <c r="B324">
        <f t="shared" si="28"/>
        <v>7020148</v>
      </c>
      <c r="C324" s="17" t="str">
        <f t="shared" si="30"/>
        <v>CC</v>
      </c>
      <c r="D324" t="str">
        <f t="shared" si="31"/>
        <v>REGION GRAND SUD</v>
      </c>
      <c r="E324" s="12" t="str">
        <f t="shared" si="29"/>
        <v>TERRAIN</v>
      </c>
      <c r="F324" s="4" t="s">
        <v>3626</v>
      </c>
      <c r="G324" s="4" t="s">
        <v>3627</v>
      </c>
      <c r="H324" s="5">
        <v>1</v>
      </c>
      <c r="I324" s="5"/>
      <c r="J324" s="5">
        <v>1</v>
      </c>
      <c r="K324" s="5" t="s">
        <v>1325</v>
      </c>
      <c r="L324" s="5" t="s">
        <v>280</v>
      </c>
      <c r="M324" s="5" t="s">
        <v>3628</v>
      </c>
      <c r="N324" s="5"/>
      <c r="O324" s="5"/>
      <c r="P324" s="5"/>
      <c r="Q324" s="5"/>
      <c r="R324" s="5"/>
      <c r="S324" s="5"/>
      <c r="T324" s="5" t="s">
        <v>25</v>
      </c>
      <c r="U324" s="6">
        <v>44621</v>
      </c>
      <c r="V324" s="4" t="s">
        <v>1363</v>
      </c>
      <c r="W324" s="4" t="s">
        <v>1329</v>
      </c>
      <c r="X324" s="5" t="s">
        <v>18</v>
      </c>
      <c r="Y324" s="5"/>
      <c r="Z324" s="5"/>
      <c r="AA324" s="4" t="s">
        <v>3346</v>
      </c>
      <c r="AB324" s="5"/>
      <c r="AC324" s="5"/>
      <c r="AD324" s="5" t="s">
        <v>1331</v>
      </c>
      <c r="AE324" s="5"/>
      <c r="AF324" s="6">
        <v>29190</v>
      </c>
      <c r="AG324" s="5">
        <v>45</v>
      </c>
      <c r="AH324" s="5">
        <v>100</v>
      </c>
      <c r="AI324" s="5" t="s">
        <v>1332</v>
      </c>
      <c r="AJ324" s="6">
        <v>44440</v>
      </c>
      <c r="AK324" s="5">
        <v>3</v>
      </c>
      <c r="AL324" s="6">
        <v>44440</v>
      </c>
      <c r="AM324" s="5" t="s">
        <v>1333</v>
      </c>
      <c r="AN324" s="5">
        <v>34340</v>
      </c>
      <c r="AO324" s="5" t="s">
        <v>3629</v>
      </c>
      <c r="AP324" s="5" t="s">
        <v>1335</v>
      </c>
      <c r="AQ324" s="4" t="s">
        <v>1336</v>
      </c>
      <c r="AR324" s="5" t="s">
        <v>12476</v>
      </c>
      <c r="AS324" s="4" t="s">
        <v>1337</v>
      </c>
      <c r="AT324" s="5" t="s">
        <v>1338</v>
      </c>
      <c r="AU324" s="5" t="s">
        <v>41</v>
      </c>
      <c r="AV324" s="4" t="s">
        <v>1339</v>
      </c>
      <c r="AW324" s="5" t="s">
        <v>76</v>
      </c>
      <c r="AX324" s="4" t="s">
        <v>2007</v>
      </c>
      <c r="AY324" s="5" t="s">
        <v>2008</v>
      </c>
      <c r="AZ324" s="5" t="s">
        <v>11</v>
      </c>
      <c r="BA324" s="4" t="s">
        <v>2009</v>
      </c>
      <c r="BB324" s="5" t="s">
        <v>2010</v>
      </c>
      <c r="BC324" s="4" t="s">
        <v>3627</v>
      </c>
      <c r="BD324" s="5" t="s">
        <v>3630</v>
      </c>
      <c r="BE324" s="5" t="s">
        <v>25</v>
      </c>
      <c r="BF324" s="5" t="s">
        <v>1333</v>
      </c>
      <c r="BG324" s="4" t="s">
        <v>3631</v>
      </c>
      <c r="BH324" s="5" t="s">
        <v>1343</v>
      </c>
    </row>
    <row r="325" spans="1:60" x14ac:dyDescent="0.25">
      <c r="A325">
        <f t="shared" si="27"/>
        <v>305750</v>
      </c>
      <c r="B325">
        <f t="shared" si="28"/>
        <v>7023116</v>
      </c>
      <c r="C325" s="17" t="str">
        <f t="shared" si="30"/>
        <v>CC</v>
      </c>
      <c r="D325" t="str">
        <f t="shared" si="31"/>
        <v>REGION GRAND OUEST</v>
      </c>
      <c r="E325" s="12" t="str">
        <f t="shared" si="29"/>
        <v>TERRAIN</v>
      </c>
      <c r="F325" s="4" t="s">
        <v>3632</v>
      </c>
      <c r="G325" s="4" t="s">
        <v>3633</v>
      </c>
      <c r="H325" s="5">
        <v>1</v>
      </c>
      <c r="I325" s="5"/>
      <c r="J325" s="5">
        <v>2</v>
      </c>
      <c r="K325" s="5" t="s">
        <v>1345</v>
      </c>
      <c r="L325" s="5" t="s">
        <v>322</v>
      </c>
      <c r="M325" s="5" t="s">
        <v>3634</v>
      </c>
      <c r="N325" s="5" t="s">
        <v>245</v>
      </c>
      <c r="O325" s="5">
        <v>45323</v>
      </c>
      <c r="P325" s="5"/>
      <c r="Q325" s="5" t="s">
        <v>1346</v>
      </c>
      <c r="R325" s="5">
        <v>5</v>
      </c>
      <c r="S325" s="5" t="s">
        <v>18</v>
      </c>
      <c r="T325" s="5" t="s">
        <v>25</v>
      </c>
      <c r="U325" s="6">
        <v>45352</v>
      </c>
      <c r="V325" s="4" t="s">
        <v>1363</v>
      </c>
      <c r="W325" s="4" t="s">
        <v>1329</v>
      </c>
      <c r="X325" s="5" t="s">
        <v>18</v>
      </c>
      <c r="Y325" s="5"/>
      <c r="Z325" s="5"/>
      <c r="AA325" s="4" t="s">
        <v>3635</v>
      </c>
      <c r="AB325" s="5" t="s">
        <v>1331</v>
      </c>
      <c r="AC325" s="5"/>
      <c r="AD325" s="5" t="s">
        <v>1331</v>
      </c>
      <c r="AE325" s="5"/>
      <c r="AF325" s="6">
        <v>36670</v>
      </c>
      <c r="AG325" s="5">
        <v>24</v>
      </c>
      <c r="AH325" s="5">
        <v>100</v>
      </c>
      <c r="AI325" s="5" t="s">
        <v>1332</v>
      </c>
      <c r="AJ325" s="6">
        <v>45231</v>
      </c>
      <c r="AK325" s="5">
        <v>1</v>
      </c>
      <c r="AL325" s="6">
        <v>45231</v>
      </c>
      <c r="AM325" s="5" t="s">
        <v>1333</v>
      </c>
      <c r="AN325" s="5">
        <v>29200</v>
      </c>
      <c r="AO325" s="5" t="s">
        <v>3636</v>
      </c>
      <c r="AP325" s="5" t="s">
        <v>1413</v>
      </c>
      <c r="AQ325" s="4" t="s">
        <v>1414</v>
      </c>
      <c r="AR325" s="5" t="s">
        <v>19</v>
      </c>
      <c r="AS325" s="4" t="s">
        <v>12481</v>
      </c>
      <c r="AT325" s="5" t="s">
        <v>12482</v>
      </c>
      <c r="AU325" s="5" t="s">
        <v>41</v>
      </c>
      <c r="AV325" s="4" t="s">
        <v>1683</v>
      </c>
      <c r="AW325" s="5" t="s">
        <v>330</v>
      </c>
      <c r="AX325" s="4" t="s">
        <v>3558</v>
      </c>
      <c r="AY325" s="5" t="s">
        <v>3559</v>
      </c>
      <c r="AZ325" s="5" t="s">
        <v>11</v>
      </c>
      <c r="BA325" s="4" t="s">
        <v>3560</v>
      </c>
      <c r="BB325" s="5" t="s">
        <v>3561</v>
      </c>
      <c r="BC325" s="4" t="s">
        <v>3633</v>
      </c>
      <c r="BD325" s="5" t="s">
        <v>3637</v>
      </c>
      <c r="BE325" s="5" t="s">
        <v>25</v>
      </c>
      <c r="BF325" s="5" t="s">
        <v>1333</v>
      </c>
      <c r="BG325" s="4" t="s">
        <v>3638</v>
      </c>
      <c r="BH325" s="5" t="s">
        <v>1343</v>
      </c>
    </row>
    <row r="326" spans="1:60" x14ac:dyDescent="0.25">
      <c r="A326">
        <f t="shared" si="27"/>
        <v>305448</v>
      </c>
      <c r="B326">
        <f t="shared" si="28"/>
        <v>7022004</v>
      </c>
      <c r="C326" s="17" t="str">
        <f t="shared" si="30"/>
        <v>CC</v>
      </c>
      <c r="D326" t="str">
        <f t="shared" si="31"/>
        <v>REGION GRAND OUEST</v>
      </c>
      <c r="E326" s="12" t="str">
        <f t="shared" si="29"/>
        <v>TERRAIN</v>
      </c>
      <c r="F326" s="4" t="s">
        <v>686</v>
      </c>
      <c r="G326" s="4" t="s">
        <v>3639</v>
      </c>
      <c r="H326" s="5">
        <v>1</v>
      </c>
      <c r="I326" s="5"/>
      <c r="J326" s="5">
        <v>1</v>
      </c>
      <c r="K326" s="5" t="s">
        <v>1325</v>
      </c>
      <c r="L326" s="5" t="s">
        <v>107</v>
      </c>
      <c r="M326" s="5" t="s">
        <v>687</v>
      </c>
      <c r="N326" s="5"/>
      <c r="O326" s="5"/>
      <c r="P326" s="5"/>
      <c r="Q326" s="5"/>
      <c r="R326" s="5"/>
      <c r="S326" s="5"/>
      <c r="T326" s="5" t="s">
        <v>25</v>
      </c>
      <c r="U326" s="6">
        <v>45078</v>
      </c>
      <c r="V326" s="4" t="s">
        <v>1363</v>
      </c>
      <c r="W326" s="4" t="s">
        <v>1329</v>
      </c>
      <c r="X326" s="5" t="s">
        <v>18</v>
      </c>
      <c r="Y326" s="5"/>
      <c r="Z326" s="5"/>
      <c r="AA326" s="4" t="s">
        <v>1774</v>
      </c>
      <c r="AB326" s="5"/>
      <c r="AC326" s="5"/>
      <c r="AD326" s="5" t="s">
        <v>1331</v>
      </c>
      <c r="AE326" s="5"/>
      <c r="AF326" s="6">
        <v>30940</v>
      </c>
      <c r="AG326" s="5">
        <v>40</v>
      </c>
      <c r="AH326" s="5">
        <v>100</v>
      </c>
      <c r="AI326" s="5" t="s">
        <v>1332</v>
      </c>
      <c r="AJ326" s="6">
        <v>44896</v>
      </c>
      <c r="AK326" s="5">
        <v>2</v>
      </c>
      <c r="AL326" s="6">
        <v>44896</v>
      </c>
      <c r="AM326" s="5" t="s">
        <v>1333</v>
      </c>
      <c r="AN326" s="5">
        <v>50110</v>
      </c>
      <c r="AO326" s="5" t="s">
        <v>12501</v>
      </c>
      <c r="AP326" s="5" t="s">
        <v>1413</v>
      </c>
      <c r="AQ326" s="4" t="s">
        <v>1414</v>
      </c>
      <c r="AR326" s="5" t="s">
        <v>19</v>
      </c>
      <c r="AS326" s="4" t="s">
        <v>1507</v>
      </c>
      <c r="AT326" s="5" t="s">
        <v>1508</v>
      </c>
      <c r="AU326" s="5" t="s">
        <v>41</v>
      </c>
      <c r="AV326" s="4" t="s">
        <v>1509</v>
      </c>
      <c r="AW326" s="5" t="s">
        <v>375</v>
      </c>
      <c r="AX326" s="4" t="s">
        <v>2127</v>
      </c>
      <c r="AY326" s="5" t="s">
        <v>2128</v>
      </c>
      <c r="AZ326" s="5" t="s">
        <v>11</v>
      </c>
      <c r="BA326" s="4" t="s">
        <v>2129</v>
      </c>
      <c r="BB326" s="5" t="s">
        <v>2130</v>
      </c>
      <c r="BC326" s="4" t="s">
        <v>3639</v>
      </c>
      <c r="BD326" s="5" t="s">
        <v>3640</v>
      </c>
      <c r="BE326" s="5" t="s">
        <v>25</v>
      </c>
      <c r="BF326" s="5" t="s">
        <v>1333</v>
      </c>
      <c r="BG326" s="4" t="s">
        <v>3641</v>
      </c>
      <c r="BH326" s="5" t="s">
        <v>1343</v>
      </c>
    </row>
    <row r="327" spans="1:60" x14ac:dyDescent="0.25">
      <c r="A327">
        <f t="shared" si="27"/>
        <v>305136</v>
      </c>
      <c r="B327">
        <f t="shared" si="28"/>
        <v>7020056</v>
      </c>
      <c r="C327" s="17" t="str">
        <f t="shared" si="30"/>
        <v>CC</v>
      </c>
      <c r="D327" t="str">
        <f t="shared" si="31"/>
        <v>REGION CENTRE EST</v>
      </c>
      <c r="E327" s="12" t="str">
        <f t="shared" si="29"/>
        <v>TERRAIN</v>
      </c>
      <c r="F327" s="4" t="s">
        <v>888</v>
      </c>
      <c r="G327" s="4" t="s">
        <v>3642</v>
      </c>
      <c r="H327" s="5">
        <v>1</v>
      </c>
      <c r="I327" s="5"/>
      <c r="J327" s="5">
        <v>2</v>
      </c>
      <c r="K327" s="5" t="s">
        <v>1345</v>
      </c>
      <c r="L327" s="5" t="s">
        <v>376</v>
      </c>
      <c r="M327" s="5" t="s">
        <v>889</v>
      </c>
      <c r="N327" s="5" t="s">
        <v>25</v>
      </c>
      <c r="O327" s="5">
        <v>45231</v>
      </c>
      <c r="P327" s="5"/>
      <c r="Q327" s="5" t="s">
        <v>1346</v>
      </c>
      <c r="R327" s="5">
        <v>5</v>
      </c>
      <c r="S327" s="5" t="s">
        <v>18</v>
      </c>
      <c r="T327" s="5" t="s">
        <v>260</v>
      </c>
      <c r="U327" s="6">
        <v>45261</v>
      </c>
      <c r="V327" s="4" t="s">
        <v>1347</v>
      </c>
      <c r="W327" s="4" t="s">
        <v>1329</v>
      </c>
      <c r="X327" s="5" t="s">
        <v>18</v>
      </c>
      <c r="Y327" s="5" t="s">
        <v>1348</v>
      </c>
      <c r="Z327" s="5"/>
      <c r="AA327" s="4" t="s">
        <v>3643</v>
      </c>
      <c r="AB327" s="5" t="s">
        <v>1331</v>
      </c>
      <c r="AC327" s="5"/>
      <c r="AD327" s="5" t="s">
        <v>1331</v>
      </c>
      <c r="AE327" s="5"/>
      <c r="AF327" s="6">
        <v>33949</v>
      </c>
      <c r="AG327" s="5">
        <v>31</v>
      </c>
      <c r="AH327" s="5">
        <v>100</v>
      </c>
      <c r="AI327" s="5" t="s">
        <v>1332</v>
      </c>
      <c r="AJ327" s="6">
        <v>44440</v>
      </c>
      <c r="AK327" s="5">
        <v>3</v>
      </c>
      <c r="AL327" s="6">
        <v>44440</v>
      </c>
      <c r="AM327" s="5" t="s">
        <v>1333</v>
      </c>
      <c r="AN327" s="5">
        <v>77350</v>
      </c>
      <c r="AO327" s="5" t="s">
        <v>1885</v>
      </c>
      <c r="AP327" s="5" t="s">
        <v>1536</v>
      </c>
      <c r="AQ327" s="4" t="s">
        <v>12479</v>
      </c>
      <c r="AR327" s="5" t="s">
        <v>12480</v>
      </c>
      <c r="AS327" s="4" t="s">
        <v>1376</v>
      </c>
      <c r="AT327" s="5" t="s">
        <v>1377</v>
      </c>
      <c r="AU327" s="5" t="s">
        <v>41</v>
      </c>
      <c r="AV327" s="4" t="s">
        <v>1378</v>
      </c>
      <c r="AW327" s="5" t="s">
        <v>47</v>
      </c>
      <c r="AX327" s="4" t="s">
        <v>1597</v>
      </c>
      <c r="AY327" s="5" t="s">
        <v>1598</v>
      </c>
      <c r="AZ327" s="5" t="s">
        <v>11</v>
      </c>
      <c r="BA327" s="4" t="s">
        <v>1599</v>
      </c>
      <c r="BB327" s="5" t="s">
        <v>1600</v>
      </c>
      <c r="BC327" s="4" t="s">
        <v>3642</v>
      </c>
      <c r="BD327" s="5" t="s">
        <v>3644</v>
      </c>
      <c r="BE327" s="5" t="s">
        <v>260</v>
      </c>
      <c r="BF327" s="5" t="s">
        <v>1333</v>
      </c>
      <c r="BG327" s="4" t="s">
        <v>3645</v>
      </c>
      <c r="BH327" s="5" t="s">
        <v>1343</v>
      </c>
    </row>
    <row r="328" spans="1:60" x14ac:dyDescent="0.25">
      <c r="A328">
        <f t="shared" si="27"/>
        <v>178456</v>
      </c>
      <c r="B328">
        <f t="shared" si="28"/>
        <v>6015520</v>
      </c>
      <c r="C328" t="str">
        <f t="shared" si="30"/>
        <v>ASSISTANTE</v>
      </c>
      <c r="D328" t="str">
        <f t="shared" si="31"/>
        <v>POLE PILOTAGE DU RESEAU COMMERCIAL</v>
      </c>
      <c r="E328" s="12" t="str">
        <f t="shared" si="29"/>
        <v>TERRAIN</v>
      </c>
      <c r="F328" s="4" t="s">
        <v>3646</v>
      </c>
      <c r="G328" s="4" t="s">
        <v>3647</v>
      </c>
      <c r="H328" s="5">
        <v>1</v>
      </c>
      <c r="I328" s="5"/>
      <c r="J328" s="5">
        <v>2</v>
      </c>
      <c r="K328" s="5" t="s">
        <v>1345</v>
      </c>
      <c r="L328" s="5" t="s">
        <v>1042</v>
      </c>
      <c r="M328" s="5" t="s">
        <v>3648</v>
      </c>
      <c r="N328" s="5"/>
      <c r="O328" s="6"/>
      <c r="P328" s="5"/>
      <c r="Q328" s="5"/>
      <c r="R328" s="5"/>
      <c r="S328" s="5"/>
      <c r="T328" s="5" t="s">
        <v>1469</v>
      </c>
      <c r="U328" s="6">
        <v>35667</v>
      </c>
      <c r="V328" s="4" t="s">
        <v>1470</v>
      </c>
      <c r="W328" s="4" t="s">
        <v>1392</v>
      </c>
      <c r="X328" s="5" t="s">
        <v>1471</v>
      </c>
      <c r="Y328" s="5"/>
      <c r="Z328" s="5"/>
      <c r="AA328" s="4"/>
      <c r="AB328" s="5"/>
      <c r="AC328" s="5"/>
      <c r="AD328" s="5">
        <v>4</v>
      </c>
      <c r="AE328" s="5"/>
      <c r="AF328" s="6">
        <v>25635</v>
      </c>
      <c r="AG328" s="5">
        <v>54</v>
      </c>
      <c r="AH328" s="5">
        <v>100</v>
      </c>
      <c r="AI328" s="5" t="s">
        <v>1332</v>
      </c>
      <c r="AJ328" s="6">
        <v>35667</v>
      </c>
      <c r="AK328" s="5">
        <v>27</v>
      </c>
      <c r="AL328" s="6">
        <v>35667</v>
      </c>
      <c r="AM328" s="5"/>
      <c r="AN328" s="5">
        <v>73460</v>
      </c>
      <c r="AO328" s="5" t="s">
        <v>3649</v>
      </c>
      <c r="AP328" s="5"/>
      <c r="AQ328" s="4" t="s">
        <v>1395</v>
      </c>
      <c r="AR328" s="5" t="s">
        <v>188</v>
      </c>
      <c r="AS328" s="4"/>
      <c r="AT328" s="5"/>
      <c r="AU328" s="5"/>
      <c r="AV328" s="4" t="s">
        <v>1757</v>
      </c>
      <c r="AW328" s="5" t="s">
        <v>1758</v>
      </c>
      <c r="AX328" s="4"/>
      <c r="AY328" s="5"/>
      <c r="AZ328" s="5"/>
      <c r="BA328" s="4"/>
      <c r="BB328" s="5"/>
      <c r="BC328" s="4"/>
      <c r="BD328" s="5"/>
      <c r="BE328" s="5"/>
      <c r="BF328" s="5"/>
      <c r="BG328" s="4"/>
      <c r="BH328" s="5"/>
    </row>
    <row r="329" spans="1:60" x14ac:dyDescent="0.25">
      <c r="A329">
        <f t="shared" si="27"/>
        <v>305495</v>
      </c>
      <c r="B329">
        <f t="shared" si="28"/>
        <v>7022228</v>
      </c>
      <c r="C329" s="17" t="str">
        <f t="shared" si="30"/>
        <v>IMP</v>
      </c>
      <c r="D329" t="str">
        <f t="shared" si="31"/>
        <v>REGION GRAND OUEST</v>
      </c>
      <c r="E329" s="12" t="str">
        <f t="shared" si="29"/>
        <v>TERRAIN</v>
      </c>
      <c r="F329" s="4" t="s">
        <v>3650</v>
      </c>
      <c r="G329" s="4" t="s">
        <v>2150</v>
      </c>
      <c r="H329" s="5">
        <v>1</v>
      </c>
      <c r="I329" s="5"/>
      <c r="J329" s="5">
        <v>2</v>
      </c>
      <c r="K329" s="5" t="s">
        <v>1345</v>
      </c>
      <c r="L329" s="5" t="s">
        <v>115</v>
      </c>
      <c r="M329" s="5" t="s">
        <v>3651</v>
      </c>
      <c r="N329" s="5" t="s">
        <v>1187</v>
      </c>
      <c r="O329" s="5">
        <v>45108</v>
      </c>
      <c r="P329" s="5"/>
      <c r="Q329" s="5" t="s">
        <v>1346</v>
      </c>
      <c r="R329" s="5">
        <v>4</v>
      </c>
      <c r="S329" s="5" t="s">
        <v>5</v>
      </c>
      <c r="T329" s="5" t="s">
        <v>11</v>
      </c>
      <c r="U329" s="6">
        <v>45139</v>
      </c>
      <c r="V329" s="5" t="s">
        <v>1605</v>
      </c>
      <c r="W329" s="4" t="s">
        <v>1606</v>
      </c>
      <c r="X329" s="5" t="s">
        <v>5</v>
      </c>
      <c r="Y329" s="5"/>
      <c r="Z329" s="5"/>
      <c r="AA329" s="5"/>
      <c r="AB329" s="5">
        <v>5</v>
      </c>
      <c r="AC329" s="5"/>
      <c r="AD329" s="5">
        <v>5</v>
      </c>
      <c r="AE329" s="5"/>
      <c r="AF329" s="5">
        <v>28662</v>
      </c>
      <c r="AG329" s="5">
        <v>46</v>
      </c>
      <c r="AH329" s="5">
        <v>100</v>
      </c>
      <c r="AI329" s="5" t="s">
        <v>1332</v>
      </c>
      <c r="AJ329" s="5">
        <v>44958</v>
      </c>
      <c r="AK329" s="5">
        <v>1</v>
      </c>
      <c r="AL329" s="5">
        <v>44958</v>
      </c>
      <c r="AM329" s="5"/>
      <c r="AN329" s="5">
        <v>87270</v>
      </c>
      <c r="AO329" s="5" t="s">
        <v>3652</v>
      </c>
      <c r="AP329" s="5" t="s">
        <v>1413</v>
      </c>
      <c r="AQ329" s="4" t="s">
        <v>1414</v>
      </c>
      <c r="AR329" s="5" t="s">
        <v>19</v>
      </c>
      <c r="AS329" s="4" t="s">
        <v>1585</v>
      </c>
      <c r="AT329" s="5" t="s">
        <v>1586</v>
      </c>
      <c r="AU329" s="5" t="s">
        <v>41</v>
      </c>
      <c r="AV329" s="4" t="s">
        <v>1587</v>
      </c>
      <c r="AW329" s="5" t="s">
        <v>340</v>
      </c>
      <c r="AX329" s="4" t="s">
        <v>2150</v>
      </c>
      <c r="AY329" s="5" t="s">
        <v>2151</v>
      </c>
      <c r="AZ329" s="5" t="s">
        <v>11</v>
      </c>
      <c r="BA329" s="4" t="s">
        <v>2152</v>
      </c>
      <c r="BB329" s="5" t="s">
        <v>2153</v>
      </c>
      <c r="BC329" s="5"/>
      <c r="BD329" s="5"/>
      <c r="BE329" s="5"/>
      <c r="BF329" s="5" t="s">
        <v>1608</v>
      </c>
      <c r="BG329" s="5"/>
      <c r="BH329" s="5"/>
    </row>
    <row r="330" spans="1:60" x14ac:dyDescent="0.25">
      <c r="A330">
        <f t="shared" si="27"/>
        <v>306240</v>
      </c>
      <c r="B330">
        <f t="shared" si="28"/>
        <v>7024116</v>
      </c>
      <c r="C330" s="17" t="str">
        <f t="shared" si="30"/>
        <v>CC</v>
      </c>
      <c r="D330" t="str">
        <f t="shared" si="31"/>
        <v>REGION GRAND SUD</v>
      </c>
      <c r="E330" s="12" t="str">
        <f t="shared" si="29"/>
        <v>TERRAIN</v>
      </c>
      <c r="F330" s="4" t="s">
        <v>3653</v>
      </c>
      <c r="G330" s="4" t="s">
        <v>3654</v>
      </c>
      <c r="H330" s="5">
        <v>1</v>
      </c>
      <c r="I330" s="5"/>
      <c r="J330" s="5">
        <v>2</v>
      </c>
      <c r="K330" s="5" t="s">
        <v>1345</v>
      </c>
      <c r="L330" s="5" t="s">
        <v>3655</v>
      </c>
      <c r="M330" s="5" t="s">
        <v>3656</v>
      </c>
      <c r="N330" s="5"/>
      <c r="O330" s="5"/>
      <c r="P330" s="5"/>
      <c r="Q330" s="5"/>
      <c r="R330" s="5"/>
      <c r="S330" s="5"/>
      <c r="T330" s="5" t="s">
        <v>245</v>
      </c>
      <c r="U330" s="6">
        <v>45536</v>
      </c>
      <c r="V330" s="5" t="s">
        <v>1328</v>
      </c>
      <c r="W330" s="4" t="s">
        <v>1329</v>
      </c>
      <c r="X330" s="5" t="s">
        <v>18</v>
      </c>
      <c r="Y330" s="5"/>
      <c r="Z330" s="5"/>
      <c r="AA330" s="4" t="s">
        <v>3657</v>
      </c>
      <c r="AB330" s="5"/>
      <c r="AC330" s="5"/>
      <c r="AD330" s="5" t="s">
        <v>1331</v>
      </c>
      <c r="AE330" s="5"/>
      <c r="AF330" s="5">
        <v>29557</v>
      </c>
      <c r="AG330" s="5">
        <v>44</v>
      </c>
      <c r="AH330" s="5">
        <v>100</v>
      </c>
      <c r="AI330" s="5" t="s">
        <v>1332</v>
      </c>
      <c r="AJ330" s="5">
        <v>45536</v>
      </c>
      <c r="AK330" s="5">
        <v>0</v>
      </c>
      <c r="AL330" s="5">
        <v>45536</v>
      </c>
      <c r="AM330" s="5" t="s">
        <v>1333</v>
      </c>
      <c r="AN330" s="5">
        <v>66300</v>
      </c>
      <c r="AO330" s="5" t="s">
        <v>3658</v>
      </c>
      <c r="AP330" s="5" t="s">
        <v>1335</v>
      </c>
      <c r="AQ330" s="4" t="s">
        <v>1336</v>
      </c>
      <c r="AR330" s="5" t="s">
        <v>12476</v>
      </c>
      <c r="AS330" s="4" t="s">
        <v>1337</v>
      </c>
      <c r="AT330" s="5" t="s">
        <v>1338</v>
      </c>
      <c r="AU330" s="5" t="s">
        <v>41</v>
      </c>
      <c r="AV330" s="4" t="s">
        <v>1339</v>
      </c>
      <c r="AW330" s="5" t="s">
        <v>76</v>
      </c>
      <c r="AX330" s="4" t="s">
        <v>2171</v>
      </c>
      <c r="AY330" s="5" t="s">
        <v>2172</v>
      </c>
      <c r="AZ330" s="5" t="s">
        <v>11</v>
      </c>
      <c r="BA330" s="4" t="s">
        <v>2173</v>
      </c>
      <c r="BB330" s="5" t="s">
        <v>2174</v>
      </c>
      <c r="BC330" s="5" t="s">
        <v>3654</v>
      </c>
      <c r="BD330" s="5" t="s">
        <v>3659</v>
      </c>
      <c r="BE330" s="5" t="s">
        <v>245</v>
      </c>
      <c r="BF330" s="5" t="s">
        <v>1333</v>
      </c>
      <c r="BG330" s="4" t="s">
        <v>3660</v>
      </c>
      <c r="BH330" s="5" t="s">
        <v>1343</v>
      </c>
    </row>
    <row r="331" spans="1:60" x14ac:dyDescent="0.25">
      <c r="A331">
        <f t="shared" si="27"/>
        <v>306420</v>
      </c>
      <c r="B331">
        <f t="shared" si="28"/>
        <v>7024329</v>
      </c>
      <c r="C331" s="17" t="str">
        <f t="shared" si="30"/>
        <v>CC</v>
      </c>
      <c r="D331" t="str">
        <f t="shared" si="31"/>
        <v>REGION GRAND OUEST</v>
      </c>
      <c r="E331" s="12" t="str">
        <f t="shared" si="29"/>
        <v>TERRAIN</v>
      </c>
      <c r="F331" s="4" t="s">
        <v>3661</v>
      </c>
      <c r="G331" s="4" t="s">
        <v>3662</v>
      </c>
      <c r="H331" s="5">
        <v>1</v>
      </c>
      <c r="I331" s="5"/>
      <c r="J331" s="5">
        <v>2</v>
      </c>
      <c r="K331" s="5" t="s">
        <v>1345</v>
      </c>
      <c r="L331" s="5" t="s">
        <v>134</v>
      </c>
      <c r="M331" s="5" t="s">
        <v>3663</v>
      </c>
      <c r="N331" s="5"/>
      <c r="O331" s="5"/>
      <c r="P331" s="5"/>
      <c r="Q331" s="5"/>
      <c r="R331" s="5"/>
      <c r="S331" s="5"/>
      <c r="T331" s="5" t="s">
        <v>245</v>
      </c>
      <c r="U331" s="6">
        <v>45597</v>
      </c>
      <c r="V331" s="5" t="s">
        <v>1328</v>
      </c>
      <c r="W331" s="4" t="s">
        <v>1329</v>
      </c>
      <c r="X331" s="5" t="s">
        <v>18</v>
      </c>
      <c r="Y331" s="5"/>
      <c r="Z331" s="5"/>
      <c r="AA331" s="4" t="s">
        <v>3664</v>
      </c>
      <c r="AB331" s="5"/>
      <c r="AC331" s="5"/>
      <c r="AD331" s="5" t="s">
        <v>1331</v>
      </c>
      <c r="AE331" s="5"/>
      <c r="AF331" s="5">
        <v>32974</v>
      </c>
      <c r="AG331" s="5">
        <v>34</v>
      </c>
      <c r="AH331" s="5">
        <v>100</v>
      </c>
      <c r="AI331" s="5" t="s">
        <v>1332</v>
      </c>
      <c r="AJ331" s="5">
        <v>45597</v>
      </c>
      <c r="AK331" s="5">
        <v>0</v>
      </c>
      <c r="AL331" s="5">
        <v>45597</v>
      </c>
      <c r="AM331" s="5" t="s">
        <v>1333</v>
      </c>
      <c r="AN331" s="5">
        <v>72190</v>
      </c>
      <c r="AO331" s="5" t="s">
        <v>3665</v>
      </c>
      <c r="AP331" s="5" t="s">
        <v>1413</v>
      </c>
      <c r="AQ331" s="4" t="s">
        <v>1414</v>
      </c>
      <c r="AR331" s="5" t="s">
        <v>19</v>
      </c>
      <c r="AS331" s="4" t="s">
        <v>2071</v>
      </c>
      <c r="AT331" s="5" t="s">
        <v>2072</v>
      </c>
      <c r="AU331" s="5" t="s">
        <v>41</v>
      </c>
      <c r="AV331" s="4" t="s">
        <v>2073</v>
      </c>
      <c r="AW331" s="5" t="s">
        <v>112</v>
      </c>
      <c r="AX331" s="4" t="s">
        <v>2215</v>
      </c>
      <c r="AY331" s="5" t="s">
        <v>2216</v>
      </c>
      <c r="AZ331" s="5" t="s">
        <v>11</v>
      </c>
      <c r="BA331" s="4" t="s">
        <v>2217</v>
      </c>
      <c r="BB331" s="5" t="s">
        <v>2218</v>
      </c>
      <c r="BC331" s="4" t="s">
        <v>3662</v>
      </c>
      <c r="BD331" s="5" t="s">
        <v>11147</v>
      </c>
      <c r="BE331" s="5" t="s">
        <v>245</v>
      </c>
      <c r="BF331" s="5" t="s">
        <v>1333</v>
      </c>
      <c r="BG331" s="4" t="s">
        <v>9778</v>
      </c>
      <c r="BH331" s="5" t="s">
        <v>1343</v>
      </c>
    </row>
    <row r="332" spans="1:60" x14ac:dyDescent="0.25">
      <c r="A332">
        <f t="shared" si="27"/>
        <v>303109</v>
      </c>
      <c r="B332">
        <f t="shared" si="28"/>
        <v>3101704</v>
      </c>
      <c r="C332" s="17" t="str">
        <f t="shared" si="30"/>
        <v>CC</v>
      </c>
      <c r="D332" t="str">
        <f t="shared" si="31"/>
        <v>REGION GRAND OUEST</v>
      </c>
      <c r="E332" s="12" t="str">
        <f t="shared" si="29"/>
        <v>TERRAIN</v>
      </c>
      <c r="F332" s="4" t="s">
        <v>868</v>
      </c>
      <c r="G332" s="4" t="s">
        <v>3666</v>
      </c>
      <c r="H332" s="5">
        <v>1</v>
      </c>
      <c r="I332" s="5"/>
      <c r="J332" s="5">
        <v>1</v>
      </c>
      <c r="K332" s="5" t="s">
        <v>1325</v>
      </c>
      <c r="L332" s="5" t="s">
        <v>870</v>
      </c>
      <c r="M332" s="5" t="s">
        <v>869</v>
      </c>
      <c r="N332" s="5" t="s">
        <v>260</v>
      </c>
      <c r="O332" s="5">
        <v>44593</v>
      </c>
      <c r="P332" s="5"/>
      <c r="Q332" s="5" t="s">
        <v>1346</v>
      </c>
      <c r="R332" s="5">
        <v>5</v>
      </c>
      <c r="S332" s="5" t="s">
        <v>18</v>
      </c>
      <c r="T332" s="5" t="s">
        <v>46</v>
      </c>
      <c r="U332" s="6">
        <v>44621</v>
      </c>
      <c r="V332" s="5" t="s">
        <v>2976</v>
      </c>
      <c r="W332" s="4" t="s">
        <v>1329</v>
      </c>
      <c r="X332" s="5" t="s">
        <v>18</v>
      </c>
      <c r="Y332" s="5" t="s">
        <v>1348</v>
      </c>
      <c r="Z332" s="5"/>
      <c r="AA332" s="4" t="s">
        <v>8785</v>
      </c>
      <c r="AB332" s="5" t="s">
        <v>1393</v>
      </c>
      <c r="AC332" s="5"/>
      <c r="AD332" s="5" t="s">
        <v>1393</v>
      </c>
      <c r="AE332" s="5"/>
      <c r="AF332" s="5">
        <v>31661</v>
      </c>
      <c r="AG332" s="5">
        <v>38</v>
      </c>
      <c r="AH332" s="5">
        <v>100</v>
      </c>
      <c r="AI332" s="5" t="s">
        <v>1332</v>
      </c>
      <c r="AJ332" s="5">
        <v>42614</v>
      </c>
      <c r="AK332" s="5">
        <v>8</v>
      </c>
      <c r="AL332" s="5">
        <v>42614</v>
      </c>
      <c r="AM332" s="5" t="s">
        <v>1333</v>
      </c>
      <c r="AN332" s="5">
        <v>22190</v>
      </c>
      <c r="AO332" s="5" t="s">
        <v>3668</v>
      </c>
      <c r="AP332" s="5" t="s">
        <v>1413</v>
      </c>
      <c r="AQ332" s="4" t="s">
        <v>1414</v>
      </c>
      <c r="AR332" s="5" t="s">
        <v>19</v>
      </c>
      <c r="AS332" s="4" t="s">
        <v>1828</v>
      </c>
      <c r="AT332" s="5" t="s">
        <v>1829</v>
      </c>
      <c r="AU332" s="5" t="s">
        <v>41</v>
      </c>
      <c r="AV332" s="4" t="s">
        <v>1830</v>
      </c>
      <c r="AW332" s="5" t="s">
        <v>148</v>
      </c>
      <c r="AX332" s="4" t="s">
        <v>1831</v>
      </c>
      <c r="AY332" s="5" t="s">
        <v>1832</v>
      </c>
      <c r="AZ332" s="5" t="s">
        <v>11</v>
      </c>
      <c r="BA332" s="4" t="s">
        <v>1833</v>
      </c>
      <c r="BB332" s="5" t="s">
        <v>1834</v>
      </c>
      <c r="BC332" s="4" t="s">
        <v>3666</v>
      </c>
      <c r="BD332" s="5" t="s">
        <v>3669</v>
      </c>
      <c r="BE332" s="5" t="s">
        <v>46</v>
      </c>
      <c r="BF332" s="5" t="s">
        <v>1333</v>
      </c>
      <c r="BG332" s="4" t="s">
        <v>9047</v>
      </c>
      <c r="BH332" s="5" t="s">
        <v>1343</v>
      </c>
    </row>
    <row r="333" spans="1:60" x14ac:dyDescent="0.25">
      <c r="A333">
        <f t="shared" si="27"/>
        <v>306512</v>
      </c>
      <c r="B333">
        <f t="shared" si="28"/>
        <v>7024462</v>
      </c>
      <c r="C333" s="17" t="str">
        <f t="shared" si="30"/>
        <v>CC</v>
      </c>
      <c r="D333" t="str">
        <f t="shared" si="31"/>
        <v>REGION GRAND SUD</v>
      </c>
      <c r="E333" s="12" t="str">
        <f t="shared" si="29"/>
        <v>TERRAIN</v>
      </c>
      <c r="F333" s="4" t="s">
        <v>12502</v>
      </c>
      <c r="G333" s="4" t="s">
        <v>11124</v>
      </c>
      <c r="H333" s="5">
        <v>1</v>
      </c>
      <c r="I333" s="5"/>
      <c r="J333" s="5">
        <v>2</v>
      </c>
      <c r="K333" s="5" t="s">
        <v>1345</v>
      </c>
      <c r="L333" s="5" t="s">
        <v>253</v>
      </c>
      <c r="M333" s="5" t="s">
        <v>11160</v>
      </c>
      <c r="N333" s="5"/>
      <c r="O333" s="5"/>
      <c r="P333" s="5"/>
      <c r="Q333" s="5"/>
      <c r="R333" s="5"/>
      <c r="S333" s="5"/>
      <c r="T333" s="5" t="s">
        <v>245</v>
      </c>
      <c r="U333" s="6">
        <v>45627</v>
      </c>
      <c r="V333" s="5" t="s">
        <v>1328</v>
      </c>
      <c r="W333" s="4" t="s">
        <v>1329</v>
      </c>
      <c r="X333" s="5" t="s">
        <v>18</v>
      </c>
      <c r="Y333" s="5"/>
      <c r="Z333" s="5"/>
      <c r="AA333" s="4" t="s">
        <v>9204</v>
      </c>
      <c r="AB333" s="5"/>
      <c r="AC333" s="5"/>
      <c r="AD333" s="5" t="s">
        <v>1331</v>
      </c>
      <c r="AE333" s="5"/>
      <c r="AF333" s="5">
        <v>36233</v>
      </c>
      <c r="AG333" s="5">
        <v>25</v>
      </c>
      <c r="AH333" s="5">
        <v>100</v>
      </c>
      <c r="AI333" s="5" t="s">
        <v>1332</v>
      </c>
      <c r="AJ333" s="5">
        <v>45627</v>
      </c>
      <c r="AK333" s="5">
        <v>0</v>
      </c>
      <c r="AL333" s="5">
        <v>45627</v>
      </c>
      <c r="AM333" s="5" t="s">
        <v>1333</v>
      </c>
      <c r="AN333" s="5">
        <v>6300</v>
      </c>
      <c r="AO333" s="5" t="s">
        <v>2100</v>
      </c>
      <c r="AP333" s="5" t="s">
        <v>1335</v>
      </c>
      <c r="AQ333" s="4" t="s">
        <v>1336</v>
      </c>
      <c r="AR333" s="5" t="s">
        <v>12476</v>
      </c>
      <c r="AS333" s="4" t="s">
        <v>1745</v>
      </c>
      <c r="AT333" s="5" t="s">
        <v>1746</v>
      </c>
      <c r="AU333" s="5" t="s">
        <v>41</v>
      </c>
      <c r="AV333" s="4" t="s">
        <v>1747</v>
      </c>
      <c r="AW333" s="5" t="s">
        <v>52</v>
      </c>
      <c r="AX333" s="4"/>
      <c r="AY333" s="5"/>
      <c r="AZ333" s="5"/>
      <c r="BA333" s="4" t="s">
        <v>2281</v>
      </c>
      <c r="BB333" s="5" t="s">
        <v>2282</v>
      </c>
      <c r="BC333" s="4" t="s">
        <v>11124</v>
      </c>
      <c r="BD333" s="5" t="s">
        <v>11125</v>
      </c>
      <c r="BE333" s="5" t="s">
        <v>245</v>
      </c>
      <c r="BF333" s="5" t="s">
        <v>1333</v>
      </c>
      <c r="BG333" s="4" t="s">
        <v>9203</v>
      </c>
      <c r="BH333" s="5" t="s">
        <v>1343</v>
      </c>
    </row>
    <row r="334" spans="1:60" x14ac:dyDescent="0.25">
      <c r="A334">
        <f t="shared" si="27"/>
        <v>306065</v>
      </c>
      <c r="B334">
        <f t="shared" si="28"/>
        <v>7023790</v>
      </c>
      <c r="C334" s="17" t="str">
        <f t="shared" si="30"/>
        <v>CC</v>
      </c>
      <c r="D334" t="str">
        <f t="shared" si="31"/>
        <v>REGION CENTRE EST</v>
      </c>
      <c r="E334" s="12" t="str">
        <f t="shared" si="29"/>
        <v>TERRAIN</v>
      </c>
      <c r="F334" s="4" t="s">
        <v>3671</v>
      </c>
      <c r="G334" s="4" t="s">
        <v>3672</v>
      </c>
      <c r="H334" s="5">
        <v>1</v>
      </c>
      <c r="I334" s="5"/>
      <c r="J334" s="5">
        <v>1</v>
      </c>
      <c r="K334" s="5" t="s">
        <v>1325</v>
      </c>
      <c r="L334" s="5" t="s">
        <v>269</v>
      </c>
      <c r="M334" s="5" t="s">
        <v>3673</v>
      </c>
      <c r="N334" s="5"/>
      <c r="O334" s="5"/>
      <c r="P334" s="5"/>
      <c r="Q334" s="5"/>
      <c r="R334" s="5"/>
      <c r="S334" s="5"/>
      <c r="T334" s="5" t="s">
        <v>25</v>
      </c>
      <c r="U334" s="6">
        <v>45566</v>
      </c>
      <c r="V334" s="5" t="s">
        <v>1363</v>
      </c>
      <c r="W334" s="4" t="s">
        <v>1329</v>
      </c>
      <c r="X334" s="5" t="s">
        <v>18</v>
      </c>
      <c r="Y334" s="5"/>
      <c r="Z334" s="5"/>
      <c r="AA334" s="4" t="s">
        <v>3674</v>
      </c>
      <c r="AB334" s="5"/>
      <c r="AC334" s="5"/>
      <c r="AD334" s="5" t="s">
        <v>1331</v>
      </c>
      <c r="AE334" s="5"/>
      <c r="AF334" s="5">
        <v>35950</v>
      </c>
      <c r="AG334" s="5">
        <v>26</v>
      </c>
      <c r="AH334" s="5">
        <v>100</v>
      </c>
      <c r="AI334" s="5" t="s">
        <v>1332</v>
      </c>
      <c r="AJ334" s="5">
        <v>45444</v>
      </c>
      <c r="AK334" s="5">
        <v>0</v>
      </c>
      <c r="AL334" s="5">
        <v>45444</v>
      </c>
      <c r="AM334" s="5" t="s">
        <v>1333</v>
      </c>
      <c r="AN334" s="5">
        <v>21200</v>
      </c>
      <c r="AO334" s="5" t="s">
        <v>2358</v>
      </c>
      <c r="AP334" s="5" t="s">
        <v>1536</v>
      </c>
      <c r="AQ334" s="4" t="s">
        <v>12479</v>
      </c>
      <c r="AR334" s="5" t="s">
        <v>12480</v>
      </c>
      <c r="AS334" s="4"/>
      <c r="AT334" s="5"/>
      <c r="AU334" s="5"/>
      <c r="AV334" s="4" t="s">
        <v>1442</v>
      </c>
      <c r="AW334" s="5" t="s">
        <v>12</v>
      </c>
      <c r="AX334" s="4" t="s">
        <v>2359</v>
      </c>
      <c r="AY334" s="5" t="s">
        <v>2360</v>
      </c>
      <c r="AZ334" s="5" t="s">
        <v>11</v>
      </c>
      <c r="BA334" s="4" t="s">
        <v>2361</v>
      </c>
      <c r="BB334" s="5" t="s">
        <v>2362</v>
      </c>
      <c r="BC334" s="4" t="s">
        <v>3672</v>
      </c>
      <c r="BD334" s="5" t="s">
        <v>3675</v>
      </c>
      <c r="BE334" s="5" t="s">
        <v>25</v>
      </c>
      <c r="BF334" s="5" t="s">
        <v>1333</v>
      </c>
      <c r="BG334" s="4" t="s">
        <v>3676</v>
      </c>
      <c r="BH334" s="5" t="s">
        <v>1343</v>
      </c>
    </row>
    <row r="335" spans="1:60" x14ac:dyDescent="0.25">
      <c r="A335">
        <f t="shared" si="27"/>
        <v>302668</v>
      </c>
      <c r="B335">
        <f t="shared" si="28"/>
        <v>3101471</v>
      </c>
      <c r="C335" s="17" t="str">
        <f t="shared" si="30"/>
        <v>CC</v>
      </c>
      <c r="D335" t="str">
        <f t="shared" si="31"/>
        <v>REGION GRAND OUEST</v>
      </c>
      <c r="E335" s="12" t="str">
        <f t="shared" si="29"/>
        <v>TERRAIN</v>
      </c>
      <c r="F335" s="4" t="s">
        <v>3677</v>
      </c>
      <c r="G335" s="4" t="s">
        <v>3678</v>
      </c>
      <c r="H335" s="5">
        <v>1</v>
      </c>
      <c r="I335" s="5"/>
      <c r="J335" s="5">
        <v>2</v>
      </c>
      <c r="K335" s="5" t="s">
        <v>1345</v>
      </c>
      <c r="L335" s="5" t="s">
        <v>386</v>
      </c>
      <c r="M335" s="5" t="s">
        <v>3679</v>
      </c>
      <c r="N335" s="5" t="s">
        <v>25</v>
      </c>
      <c r="O335" s="5">
        <v>42217</v>
      </c>
      <c r="P335" s="5"/>
      <c r="Q335" s="5" t="s">
        <v>1346</v>
      </c>
      <c r="R335" s="5">
        <v>5</v>
      </c>
      <c r="S335" s="5" t="s">
        <v>18</v>
      </c>
      <c r="T335" s="5" t="s">
        <v>60</v>
      </c>
      <c r="U335" s="6">
        <v>42248</v>
      </c>
      <c r="V335" s="5" t="s">
        <v>1773</v>
      </c>
      <c r="W335" s="4" t="s">
        <v>1329</v>
      </c>
      <c r="X335" s="5" t="s">
        <v>18</v>
      </c>
      <c r="Y335" s="5"/>
      <c r="Z335" s="5"/>
      <c r="AA335" s="4" t="s">
        <v>3076</v>
      </c>
      <c r="AB335" s="5" t="s">
        <v>1393</v>
      </c>
      <c r="AC335" s="5"/>
      <c r="AD335" s="5" t="s">
        <v>1393</v>
      </c>
      <c r="AE335" s="5"/>
      <c r="AF335" s="5">
        <v>32967</v>
      </c>
      <c r="AG335" s="5">
        <v>34</v>
      </c>
      <c r="AH335" s="5">
        <v>100</v>
      </c>
      <c r="AI335" s="5" t="s">
        <v>1332</v>
      </c>
      <c r="AJ335" s="5">
        <v>42248</v>
      </c>
      <c r="AK335" s="5">
        <v>9</v>
      </c>
      <c r="AL335" s="5">
        <v>42248</v>
      </c>
      <c r="AM335" s="5" t="s">
        <v>1333</v>
      </c>
      <c r="AN335" s="5">
        <v>44250</v>
      </c>
      <c r="AO335" s="5" t="s">
        <v>3680</v>
      </c>
      <c r="AP335" s="5" t="s">
        <v>1413</v>
      </c>
      <c r="AQ335" s="4" t="s">
        <v>1414</v>
      </c>
      <c r="AR335" s="5" t="s">
        <v>19</v>
      </c>
      <c r="AS335" s="4" t="s">
        <v>1549</v>
      </c>
      <c r="AT335" s="5" t="s">
        <v>1550</v>
      </c>
      <c r="AU335" s="5" t="s">
        <v>41</v>
      </c>
      <c r="AV335" s="4" t="s">
        <v>1551</v>
      </c>
      <c r="AW335" s="5" t="s">
        <v>135</v>
      </c>
      <c r="AX335" s="4" t="s">
        <v>1552</v>
      </c>
      <c r="AY335" s="5" t="s">
        <v>1553</v>
      </c>
      <c r="AZ335" s="5" t="s">
        <v>11</v>
      </c>
      <c r="BA335" s="4" t="s">
        <v>1554</v>
      </c>
      <c r="BB335" s="5" t="s">
        <v>1555</v>
      </c>
      <c r="BC335" s="4" t="s">
        <v>3678</v>
      </c>
      <c r="BD335" s="5" t="s">
        <v>3681</v>
      </c>
      <c r="BE335" s="5" t="s">
        <v>60</v>
      </c>
      <c r="BF335" s="5" t="s">
        <v>1333</v>
      </c>
      <c r="BG335" s="4" t="s">
        <v>3682</v>
      </c>
      <c r="BH335" s="5" t="s">
        <v>1343</v>
      </c>
    </row>
    <row r="336" spans="1:60" x14ac:dyDescent="0.25">
      <c r="A336">
        <f t="shared" si="27"/>
        <v>305720</v>
      </c>
      <c r="B336">
        <f t="shared" si="28"/>
        <v>7023037</v>
      </c>
      <c r="C336" s="17" t="str">
        <f t="shared" si="30"/>
        <v>CC</v>
      </c>
      <c r="D336" t="str">
        <f t="shared" si="31"/>
        <v>REGION GRAND OUEST</v>
      </c>
      <c r="E336" s="12" t="str">
        <f t="shared" si="29"/>
        <v>TERRAIN</v>
      </c>
      <c r="F336" s="4" t="s">
        <v>3683</v>
      </c>
      <c r="G336" s="4" t="s">
        <v>3684</v>
      </c>
      <c r="H336" s="5">
        <v>1</v>
      </c>
      <c r="I336" s="5"/>
      <c r="J336" s="5">
        <v>1</v>
      </c>
      <c r="K336" s="5" t="s">
        <v>1325</v>
      </c>
      <c r="L336" s="5" t="s">
        <v>441</v>
      </c>
      <c r="M336" s="5" t="s">
        <v>3685</v>
      </c>
      <c r="N336" s="5"/>
      <c r="O336" s="5"/>
      <c r="P336" s="5"/>
      <c r="Q336" s="5"/>
      <c r="R336" s="5"/>
      <c r="S336" s="5"/>
      <c r="T336" s="5" t="s">
        <v>25</v>
      </c>
      <c r="U336" s="6">
        <v>45323</v>
      </c>
      <c r="V336" s="5" t="s">
        <v>1363</v>
      </c>
      <c r="W336" s="4" t="s">
        <v>1329</v>
      </c>
      <c r="X336" s="5" t="s">
        <v>18</v>
      </c>
      <c r="Y336" s="5"/>
      <c r="Z336" s="5"/>
      <c r="AA336" s="4" t="s">
        <v>3686</v>
      </c>
      <c r="AB336" s="5"/>
      <c r="AC336" s="5"/>
      <c r="AD336" s="5" t="s">
        <v>1331</v>
      </c>
      <c r="AE336" s="5"/>
      <c r="AF336" s="5">
        <v>33205</v>
      </c>
      <c r="AG336" s="5">
        <v>34</v>
      </c>
      <c r="AH336" s="5">
        <v>100</v>
      </c>
      <c r="AI336" s="5" t="s">
        <v>1332</v>
      </c>
      <c r="AJ336" s="5">
        <v>45200</v>
      </c>
      <c r="AK336" s="5">
        <v>1</v>
      </c>
      <c r="AL336" s="5">
        <v>45200</v>
      </c>
      <c r="AM336" s="5" t="s">
        <v>1333</v>
      </c>
      <c r="AN336" s="5">
        <v>79230</v>
      </c>
      <c r="AO336" s="5" t="s">
        <v>3687</v>
      </c>
      <c r="AP336" s="5" t="s">
        <v>1413</v>
      </c>
      <c r="AQ336" s="4" t="s">
        <v>1414</v>
      </c>
      <c r="AR336" s="5" t="s">
        <v>19</v>
      </c>
      <c r="AS336" s="4" t="s">
        <v>1585</v>
      </c>
      <c r="AT336" s="5" t="s">
        <v>1586</v>
      </c>
      <c r="AU336" s="5" t="s">
        <v>41</v>
      </c>
      <c r="AV336" s="4" t="s">
        <v>1587</v>
      </c>
      <c r="AW336" s="5" t="s">
        <v>340</v>
      </c>
      <c r="AX336" s="4" t="s">
        <v>5505</v>
      </c>
      <c r="AY336" s="5" t="s">
        <v>5507</v>
      </c>
      <c r="AZ336" s="5" t="s">
        <v>1357</v>
      </c>
      <c r="BA336" s="4" t="s">
        <v>3688</v>
      </c>
      <c r="BB336" s="5" t="s">
        <v>11113</v>
      </c>
      <c r="BC336" s="4" t="s">
        <v>3684</v>
      </c>
      <c r="BD336" s="5" t="s">
        <v>3689</v>
      </c>
      <c r="BE336" s="5" t="s">
        <v>25</v>
      </c>
      <c r="BF336" s="5" t="s">
        <v>1333</v>
      </c>
      <c r="BG336" s="4" t="s">
        <v>3690</v>
      </c>
      <c r="BH336" s="5" t="s">
        <v>1343</v>
      </c>
    </row>
    <row r="337" spans="1:60" x14ac:dyDescent="0.25">
      <c r="A337">
        <f t="shared" si="27"/>
        <v>303794</v>
      </c>
      <c r="B337">
        <f t="shared" si="28"/>
        <v>3102044</v>
      </c>
      <c r="C337" s="17" t="str">
        <f t="shared" si="30"/>
        <v>CC</v>
      </c>
      <c r="D337" t="str">
        <f t="shared" si="31"/>
        <v>REGION ILE DE FRANCE NORD</v>
      </c>
      <c r="E337" s="12" t="str">
        <f t="shared" si="29"/>
        <v>TERRAIN</v>
      </c>
      <c r="F337" s="4" t="s">
        <v>317</v>
      </c>
      <c r="G337" s="4" t="s">
        <v>3691</v>
      </c>
      <c r="H337" s="5">
        <v>1</v>
      </c>
      <c r="I337" s="5"/>
      <c r="J337" s="5">
        <v>2</v>
      </c>
      <c r="K337" s="5" t="s">
        <v>1345</v>
      </c>
      <c r="L337" s="5" t="s">
        <v>319</v>
      </c>
      <c r="M337" s="5" t="s">
        <v>318</v>
      </c>
      <c r="N337" s="5" t="s">
        <v>245</v>
      </c>
      <c r="O337" s="5">
        <v>43101</v>
      </c>
      <c r="P337" s="5"/>
      <c r="Q337" s="5" t="s">
        <v>1346</v>
      </c>
      <c r="R337" s="5">
        <v>5</v>
      </c>
      <c r="S337" s="5" t="s">
        <v>18</v>
      </c>
      <c r="T337" s="5" t="s">
        <v>25</v>
      </c>
      <c r="U337" s="6">
        <v>43132</v>
      </c>
      <c r="V337" s="5" t="s">
        <v>1363</v>
      </c>
      <c r="W337" s="4" t="s">
        <v>1329</v>
      </c>
      <c r="X337" s="5" t="s">
        <v>18</v>
      </c>
      <c r="Y337" s="5"/>
      <c r="Z337" s="5"/>
      <c r="AA337" s="4"/>
      <c r="AB337" s="5" t="s">
        <v>1331</v>
      </c>
      <c r="AC337" s="5"/>
      <c r="AD337" s="5" t="s">
        <v>1331</v>
      </c>
      <c r="AE337" s="5"/>
      <c r="AF337" s="5">
        <v>31892</v>
      </c>
      <c r="AG337" s="5">
        <v>37</v>
      </c>
      <c r="AH337" s="5">
        <v>100</v>
      </c>
      <c r="AI337" s="5" t="s">
        <v>1332</v>
      </c>
      <c r="AJ337" s="5">
        <v>43132</v>
      </c>
      <c r="AK337" s="5">
        <v>6</v>
      </c>
      <c r="AL337" s="5">
        <v>43132</v>
      </c>
      <c r="AM337" s="5" t="s">
        <v>1333</v>
      </c>
      <c r="AN337" s="5">
        <v>80540</v>
      </c>
      <c r="AO337" s="5" t="s">
        <v>3692</v>
      </c>
      <c r="AP337" s="5" t="s">
        <v>12477</v>
      </c>
      <c r="AQ337" s="4" t="s">
        <v>1351</v>
      </c>
      <c r="AR337" s="5" t="s">
        <v>12478</v>
      </c>
      <c r="AS337" s="4" t="s">
        <v>2180</v>
      </c>
      <c r="AT337" s="5" t="s">
        <v>2181</v>
      </c>
      <c r="AU337" s="5" t="s">
        <v>41</v>
      </c>
      <c r="AV337" s="4" t="s">
        <v>2182</v>
      </c>
      <c r="AW337" s="5" t="s">
        <v>4</v>
      </c>
      <c r="AX337" s="4" t="s">
        <v>2791</v>
      </c>
      <c r="AY337" s="5" t="s">
        <v>2792</v>
      </c>
      <c r="AZ337" s="5" t="s">
        <v>11</v>
      </c>
      <c r="BA337" s="4" t="s">
        <v>2793</v>
      </c>
      <c r="BB337" s="5" t="s">
        <v>2794</v>
      </c>
      <c r="BC337" s="4" t="s">
        <v>3691</v>
      </c>
      <c r="BD337" s="5" t="s">
        <v>3693</v>
      </c>
      <c r="BE337" s="5" t="s">
        <v>25</v>
      </c>
      <c r="BF337" s="5" t="s">
        <v>1333</v>
      </c>
      <c r="BG337" s="4" t="s">
        <v>3694</v>
      </c>
      <c r="BH337" s="5" t="s">
        <v>1343</v>
      </c>
    </row>
    <row r="338" spans="1:60" x14ac:dyDescent="0.25">
      <c r="A338">
        <f t="shared" si="27"/>
        <v>301203</v>
      </c>
      <c r="B338">
        <f t="shared" si="28"/>
        <v>3100698</v>
      </c>
      <c r="C338" s="17" t="str">
        <f t="shared" si="30"/>
        <v>CC</v>
      </c>
      <c r="D338" t="str">
        <f t="shared" si="31"/>
        <v>REGION ILE DE FRANCE NORD</v>
      </c>
      <c r="E338" s="12" t="str">
        <f t="shared" si="29"/>
        <v>TERRAIN</v>
      </c>
      <c r="F338" s="4" t="s">
        <v>622</v>
      </c>
      <c r="G338" s="4" t="s">
        <v>3695</v>
      </c>
      <c r="H338" s="5">
        <v>1</v>
      </c>
      <c r="I338" s="5"/>
      <c r="J338" s="5">
        <v>1</v>
      </c>
      <c r="K338" s="5" t="s">
        <v>1325</v>
      </c>
      <c r="L338" s="5" t="s">
        <v>54</v>
      </c>
      <c r="M338" s="5" t="s">
        <v>623</v>
      </c>
      <c r="N338" s="5"/>
      <c r="O338" s="5"/>
      <c r="P338" s="5"/>
      <c r="Q338" s="5"/>
      <c r="R338" s="5"/>
      <c r="S338" s="5"/>
      <c r="T338" s="5" t="s">
        <v>25</v>
      </c>
      <c r="U338" s="6">
        <v>41306</v>
      </c>
      <c r="V338" s="5" t="s">
        <v>1363</v>
      </c>
      <c r="W338" s="4" t="s">
        <v>1329</v>
      </c>
      <c r="X338" s="5" t="s">
        <v>18</v>
      </c>
      <c r="Y338" s="5"/>
      <c r="Z338" s="5"/>
      <c r="AA338" s="4" t="s">
        <v>3696</v>
      </c>
      <c r="AB338" s="5"/>
      <c r="AC338" s="5"/>
      <c r="AD338" s="5" t="s">
        <v>1331</v>
      </c>
      <c r="AE338" s="5"/>
      <c r="AF338" s="5">
        <v>31166</v>
      </c>
      <c r="AG338" s="5">
        <v>39</v>
      </c>
      <c r="AH338" s="5">
        <v>100</v>
      </c>
      <c r="AI338" s="5" t="s">
        <v>1332</v>
      </c>
      <c r="AJ338" s="5">
        <v>41306</v>
      </c>
      <c r="AK338" s="5">
        <v>11</v>
      </c>
      <c r="AL338" s="5">
        <v>41306</v>
      </c>
      <c r="AM338" s="5" t="s">
        <v>1333</v>
      </c>
      <c r="AN338" s="5">
        <v>59270</v>
      </c>
      <c r="AO338" s="5" t="s">
        <v>3697</v>
      </c>
      <c r="AP338" s="5" t="s">
        <v>12477</v>
      </c>
      <c r="AQ338" s="4" t="s">
        <v>1351</v>
      </c>
      <c r="AR338" s="5" t="s">
        <v>12478</v>
      </c>
      <c r="AS338" s="4" t="s">
        <v>1638</v>
      </c>
      <c r="AT338" s="5" t="s">
        <v>1639</v>
      </c>
      <c r="AU338" s="5" t="s">
        <v>41</v>
      </c>
      <c r="AV338" s="4" t="s">
        <v>1640</v>
      </c>
      <c r="AW338" s="5" t="s">
        <v>142</v>
      </c>
      <c r="AX338" s="4" t="s">
        <v>1641</v>
      </c>
      <c r="AY338" s="5" t="s">
        <v>1642</v>
      </c>
      <c r="AZ338" s="5" t="s">
        <v>11</v>
      </c>
      <c r="BA338" s="4" t="s">
        <v>1643</v>
      </c>
      <c r="BB338" s="5" t="s">
        <v>1644</v>
      </c>
      <c r="BC338" s="4" t="s">
        <v>3695</v>
      </c>
      <c r="BD338" s="5" t="s">
        <v>3698</v>
      </c>
      <c r="BE338" s="5" t="s">
        <v>25</v>
      </c>
      <c r="BF338" s="5" t="s">
        <v>1333</v>
      </c>
      <c r="BG338" s="4" t="s">
        <v>3699</v>
      </c>
      <c r="BH338" s="5" t="s">
        <v>1343</v>
      </c>
    </row>
    <row r="339" spans="1:60" x14ac:dyDescent="0.25">
      <c r="A339">
        <f t="shared" si="27"/>
        <v>179848</v>
      </c>
      <c r="B339">
        <f t="shared" si="28"/>
        <v>3000704</v>
      </c>
      <c r="C339" s="17" t="str">
        <f t="shared" si="30"/>
        <v>CC</v>
      </c>
      <c r="D339" t="str">
        <f t="shared" si="31"/>
        <v>REGION CENTRE EST</v>
      </c>
      <c r="E339" s="12" t="str">
        <f t="shared" si="29"/>
        <v>TERRAIN</v>
      </c>
      <c r="F339" s="4" t="s">
        <v>62</v>
      </c>
      <c r="G339" s="4" t="s">
        <v>3700</v>
      </c>
      <c r="H339" s="5">
        <v>1</v>
      </c>
      <c r="I339" s="5"/>
      <c r="J339" s="5">
        <v>1</v>
      </c>
      <c r="K339" s="5" t="s">
        <v>1325</v>
      </c>
      <c r="L339" s="5" t="s">
        <v>64</v>
      </c>
      <c r="M339" s="5" t="s">
        <v>63</v>
      </c>
      <c r="N339" s="5"/>
      <c r="O339" s="5"/>
      <c r="P339" s="5"/>
      <c r="Q339" s="5"/>
      <c r="R339" s="5"/>
      <c r="S339" s="5"/>
      <c r="T339" s="5" t="s">
        <v>65</v>
      </c>
      <c r="U339" s="6">
        <v>35796</v>
      </c>
      <c r="V339" s="5" t="s">
        <v>3701</v>
      </c>
      <c r="W339" s="4" t="s">
        <v>1329</v>
      </c>
      <c r="X339" s="5" t="s">
        <v>18</v>
      </c>
      <c r="Y339" s="5"/>
      <c r="Z339" s="5"/>
      <c r="AA339" s="4"/>
      <c r="AB339" s="5"/>
      <c r="AC339" s="5"/>
      <c r="AD339" s="5" t="s">
        <v>1393</v>
      </c>
      <c r="AE339" s="5"/>
      <c r="AF339" s="5">
        <v>23413</v>
      </c>
      <c r="AG339" s="5">
        <v>60</v>
      </c>
      <c r="AH339" s="5">
        <v>100</v>
      </c>
      <c r="AI339" s="5" t="s">
        <v>1332</v>
      </c>
      <c r="AJ339" s="5">
        <v>35796</v>
      </c>
      <c r="AK339" s="5">
        <v>26</v>
      </c>
      <c r="AL339" s="5">
        <v>35796</v>
      </c>
      <c r="AM339" s="5" t="s">
        <v>1333</v>
      </c>
      <c r="AN339" s="5">
        <v>54300</v>
      </c>
      <c r="AO339" s="5" t="s">
        <v>3702</v>
      </c>
      <c r="AP339" s="5" t="s">
        <v>1536</v>
      </c>
      <c r="AQ339" s="4" t="s">
        <v>12479</v>
      </c>
      <c r="AR339" s="5" t="s">
        <v>12480</v>
      </c>
      <c r="AS339" s="4" t="s">
        <v>1696</v>
      </c>
      <c r="AT339" s="5" t="s">
        <v>1697</v>
      </c>
      <c r="AU339" s="5" t="s">
        <v>41</v>
      </c>
      <c r="AV339" s="4" t="s">
        <v>1698</v>
      </c>
      <c r="AW339" s="5" t="s">
        <v>66</v>
      </c>
      <c r="AX339" s="4" t="s">
        <v>1699</v>
      </c>
      <c r="AY339" s="5" t="s">
        <v>1700</v>
      </c>
      <c r="AZ339" s="5" t="s">
        <v>11</v>
      </c>
      <c r="BA339" s="4" t="s">
        <v>1701</v>
      </c>
      <c r="BB339" s="5" t="s">
        <v>1702</v>
      </c>
      <c r="BC339" s="4" t="s">
        <v>3700</v>
      </c>
      <c r="BD339" s="5" t="s">
        <v>3703</v>
      </c>
      <c r="BE339" s="5" t="s">
        <v>65</v>
      </c>
      <c r="BF339" s="5" t="s">
        <v>1333</v>
      </c>
      <c r="BG339" s="4" t="s">
        <v>3704</v>
      </c>
      <c r="BH339" s="5" t="s">
        <v>1343</v>
      </c>
    </row>
    <row r="340" spans="1:60" x14ac:dyDescent="0.25">
      <c r="A340">
        <f t="shared" si="27"/>
        <v>305451</v>
      </c>
      <c r="B340">
        <f t="shared" si="28"/>
        <v>7022002</v>
      </c>
      <c r="C340" s="17" t="str">
        <f t="shared" si="30"/>
        <v>CC</v>
      </c>
      <c r="D340" t="str">
        <f t="shared" si="31"/>
        <v>REGION GRAND OUEST</v>
      </c>
      <c r="E340" s="12" t="str">
        <f t="shared" si="29"/>
        <v>TERRAIN</v>
      </c>
      <c r="F340" s="4" t="s">
        <v>3705</v>
      </c>
      <c r="G340" s="4" t="s">
        <v>3706</v>
      </c>
      <c r="H340" s="5">
        <v>1</v>
      </c>
      <c r="I340" s="5"/>
      <c r="J340" s="5">
        <v>2</v>
      </c>
      <c r="K340" s="5" t="s">
        <v>1345</v>
      </c>
      <c r="L340" s="5" t="s">
        <v>3707</v>
      </c>
      <c r="M340" s="5" t="s">
        <v>3708</v>
      </c>
      <c r="N340" s="5"/>
      <c r="O340" s="5"/>
      <c r="P340" s="5"/>
      <c r="Q340" s="5"/>
      <c r="R340" s="5"/>
      <c r="S340" s="5"/>
      <c r="T340" s="5" t="s">
        <v>25</v>
      </c>
      <c r="U340" s="6">
        <v>45078</v>
      </c>
      <c r="V340" s="5" t="s">
        <v>1363</v>
      </c>
      <c r="W340" s="4" t="s">
        <v>1329</v>
      </c>
      <c r="X340" s="5" t="s">
        <v>18</v>
      </c>
      <c r="Y340" s="5"/>
      <c r="Z340" s="5"/>
      <c r="AA340" s="4" t="s">
        <v>3709</v>
      </c>
      <c r="AB340" s="5"/>
      <c r="AC340" s="5"/>
      <c r="AD340" s="5" t="s">
        <v>1331</v>
      </c>
      <c r="AE340" s="5"/>
      <c r="AF340" s="5">
        <v>24010</v>
      </c>
      <c r="AG340" s="5">
        <v>59</v>
      </c>
      <c r="AH340" s="5">
        <v>100</v>
      </c>
      <c r="AI340" s="5" t="s">
        <v>1332</v>
      </c>
      <c r="AJ340" s="5">
        <v>44896</v>
      </c>
      <c r="AK340" s="5">
        <v>2</v>
      </c>
      <c r="AL340" s="5">
        <v>44896</v>
      </c>
      <c r="AM340" s="5" t="s">
        <v>1333</v>
      </c>
      <c r="AN340" s="5">
        <v>72510</v>
      </c>
      <c r="AO340" s="5" t="s">
        <v>3710</v>
      </c>
      <c r="AP340" s="5" t="s">
        <v>1413</v>
      </c>
      <c r="AQ340" s="4" t="s">
        <v>1414</v>
      </c>
      <c r="AR340" s="5" t="s">
        <v>19</v>
      </c>
      <c r="AS340" s="4" t="s">
        <v>2071</v>
      </c>
      <c r="AT340" s="5" t="s">
        <v>2072</v>
      </c>
      <c r="AU340" s="5" t="s">
        <v>41</v>
      </c>
      <c r="AV340" s="4" t="s">
        <v>2073</v>
      </c>
      <c r="AW340" s="5" t="s">
        <v>112</v>
      </c>
      <c r="AX340" s="4" t="s">
        <v>2215</v>
      </c>
      <c r="AY340" s="5" t="s">
        <v>2216</v>
      </c>
      <c r="AZ340" s="5" t="s">
        <v>11</v>
      </c>
      <c r="BA340" s="4" t="s">
        <v>2217</v>
      </c>
      <c r="BB340" s="5" t="s">
        <v>2218</v>
      </c>
      <c r="BC340" s="5" t="s">
        <v>3706</v>
      </c>
      <c r="BD340" s="5" t="s">
        <v>3711</v>
      </c>
      <c r="BE340" s="5" t="s">
        <v>25</v>
      </c>
      <c r="BF340" s="5" t="s">
        <v>1333</v>
      </c>
      <c r="BG340" s="4" t="s">
        <v>3712</v>
      </c>
      <c r="BH340" s="5" t="s">
        <v>1343</v>
      </c>
    </row>
    <row r="341" spans="1:60" x14ac:dyDescent="0.25">
      <c r="A341">
        <f t="shared" si="27"/>
        <v>306113</v>
      </c>
      <c r="B341">
        <f t="shared" si="28"/>
        <v>7023935</v>
      </c>
      <c r="C341" s="17" t="str">
        <f t="shared" si="30"/>
        <v>CC</v>
      </c>
      <c r="D341" t="str">
        <f t="shared" si="31"/>
        <v>REGION CENTRE EST</v>
      </c>
      <c r="E341" s="12" t="str">
        <f t="shared" si="29"/>
        <v>TERRAIN</v>
      </c>
      <c r="F341" s="4" t="s">
        <v>3713</v>
      </c>
      <c r="G341" s="4" t="s">
        <v>3714</v>
      </c>
      <c r="H341" s="5">
        <v>1</v>
      </c>
      <c r="I341" s="5"/>
      <c r="J341" s="5">
        <v>2</v>
      </c>
      <c r="K341" s="5" t="s">
        <v>1345</v>
      </c>
      <c r="L341" s="5" t="s">
        <v>1246</v>
      </c>
      <c r="M341" s="5" t="s">
        <v>3715</v>
      </c>
      <c r="N341" s="5"/>
      <c r="O341" s="5"/>
      <c r="P341" s="5"/>
      <c r="Q341" s="5"/>
      <c r="R341" s="5"/>
      <c r="S341" s="5"/>
      <c r="T341" s="5" t="s">
        <v>25</v>
      </c>
      <c r="U341" s="6">
        <v>45597</v>
      </c>
      <c r="V341" s="5" t="s">
        <v>1363</v>
      </c>
      <c r="W341" s="4" t="s">
        <v>1329</v>
      </c>
      <c r="X341" s="5" t="s">
        <v>18</v>
      </c>
      <c r="Y341" s="5"/>
      <c r="Z341" s="5"/>
      <c r="AA341" s="4" t="s">
        <v>1328</v>
      </c>
      <c r="AB341" s="5"/>
      <c r="AC341" s="5"/>
      <c r="AD341" s="5" t="s">
        <v>1331</v>
      </c>
      <c r="AE341" s="5"/>
      <c r="AF341" s="5">
        <v>30155</v>
      </c>
      <c r="AG341" s="5">
        <v>42</v>
      </c>
      <c r="AH341" s="5">
        <v>100</v>
      </c>
      <c r="AI341" s="5" t="s">
        <v>1332</v>
      </c>
      <c r="AJ341" s="5">
        <v>45474</v>
      </c>
      <c r="AK341" s="5">
        <v>0</v>
      </c>
      <c r="AL341" s="5">
        <v>45474</v>
      </c>
      <c r="AM341" s="5" t="s">
        <v>1333</v>
      </c>
      <c r="AN341" s="5">
        <v>10000</v>
      </c>
      <c r="AO341" s="5" t="s">
        <v>3717</v>
      </c>
      <c r="AP341" s="5" t="s">
        <v>1536</v>
      </c>
      <c r="AQ341" s="4" t="s">
        <v>12479</v>
      </c>
      <c r="AR341" s="5" t="s">
        <v>12480</v>
      </c>
      <c r="AS341" s="4" t="s">
        <v>1906</v>
      </c>
      <c r="AT341" s="5" t="s">
        <v>1909</v>
      </c>
      <c r="AU341" s="5" t="s">
        <v>41</v>
      </c>
      <c r="AV341" s="4" t="s">
        <v>1910</v>
      </c>
      <c r="AW341" s="5" t="s">
        <v>48</v>
      </c>
      <c r="AX341" s="4" t="s">
        <v>2634</v>
      </c>
      <c r="AY341" s="5" t="s">
        <v>2635</v>
      </c>
      <c r="AZ341" s="5" t="s">
        <v>11</v>
      </c>
      <c r="BA341" s="4" t="s">
        <v>2636</v>
      </c>
      <c r="BB341" s="5" t="s">
        <v>2637</v>
      </c>
      <c r="BC341" s="5" t="s">
        <v>3714</v>
      </c>
      <c r="BD341" s="5" t="s">
        <v>3718</v>
      </c>
      <c r="BE341" s="5" t="s">
        <v>25</v>
      </c>
      <c r="BF341" s="5" t="s">
        <v>1333</v>
      </c>
      <c r="BG341" s="4" t="s">
        <v>8983</v>
      </c>
      <c r="BH341" s="5" t="s">
        <v>1343</v>
      </c>
    </row>
    <row r="342" spans="1:60" x14ac:dyDescent="0.25">
      <c r="A342">
        <f t="shared" si="27"/>
        <v>305923</v>
      </c>
      <c r="B342">
        <f t="shared" si="28"/>
        <v>7023456</v>
      </c>
      <c r="C342" s="17" t="str">
        <f t="shared" si="30"/>
        <v>CC</v>
      </c>
      <c r="D342" t="str">
        <f t="shared" si="31"/>
        <v>REGION GRAND OUEST</v>
      </c>
      <c r="E342" s="12" t="str">
        <f t="shared" si="29"/>
        <v>TERRAIN</v>
      </c>
      <c r="F342" s="4" t="s">
        <v>1133</v>
      </c>
      <c r="G342" s="4" t="s">
        <v>3720</v>
      </c>
      <c r="H342" s="5">
        <v>1</v>
      </c>
      <c r="I342" s="5"/>
      <c r="J342" s="5">
        <v>2</v>
      </c>
      <c r="K342" s="5" t="s">
        <v>1345</v>
      </c>
      <c r="L342" s="5" t="s">
        <v>1135</v>
      </c>
      <c r="M342" s="5" t="s">
        <v>1134</v>
      </c>
      <c r="N342" s="5"/>
      <c r="O342" s="5"/>
      <c r="P342" s="5"/>
      <c r="Q342" s="5"/>
      <c r="R342" s="5"/>
      <c r="S342" s="5"/>
      <c r="T342" s="5" t="s">
        <v>25</v>
      </c>
      <c r="U342" s="6">
        <v>45474</v>
      </c>
      <c r="V342" s="4" t="s">
        <v>1363</v>
      </c>
      <c r="W342" s="4" t="s">
        <v>1329</v>
      </c>
      <c r="X342" s="5" t="s">
        <v>18</v>
      </c>
      <c r="Y342" s="5"/>
      <c r="Z342" s="5"/>
      <c r="AA342" s="4" t="s">
        <v>3721</v>
      </c>
      <c r="AB342" s="5"/>
      <c r="AC342" s="5"/>
      <c r="AD342" s="5" t="s">
        <v>1331</v>
      </c>
      <c r="AE342" s="5"/>
      <c r="AF342" s="6">
        <v>33047</v>
      </c>
      <c r="AG342" s="5">
        <v>34</v>
      </c>
      <c r="AH342" s="5">
        <v>100</v>
      </c>
      <c r="AI342" s="5" t="s">
        <v>1332</v>
      </c>
      <c r="AJ342" s="6">
        <v>45352</v>
      </c>
      <c r="AK342" s="5">
        <v>0</v>
      </c>
      <c r="AL342" s="6">
        <v>45352</v>
      </c>
      <c r="AM342" s="5" t="s">
        <v>1333</v>
      </c>
      <c r="AN342" s="5">
        <v>86600</v>
      </c>
      <c r="AO342" s="5" t="s">
        <v>3722</v>
      </c>
      <c r="AP342" s="5" t="s">
        <v>1413</v>
      </c>
      <c r="AQ342" s="4" t="s">
        <v>1414</v>
      </c>
      <c r="AR342" s="5" t="s">
        <v>19</v>
      </c>
      <c r="AS342" s="4" t="s">
        <v>1585</v>
      </c>
      <c r="AT342" s="5" t="s">
        <v>1586</v>
      </c>
      <c r="AU342" s="5" t="s">
        <v>41</v>
      </c>
      <c r="AV342" s="4" t="s">
        <v>1587</v>
      </c>
      <c r="AW342" s="5" t="s">
        <v>340</v>
      </c>
      <c r="AX342" s="4" t="s">
        <v>5505</v>
      </c>
      <c r="AY342" s="5" t="s">
        <v>5507</v>
      </c>
      <c r="AZ342" s="5" t="s">
        <v>1357</v>
      </c>
      <c r="BA342" s="4" t="s">
        <v>3688</v>
      </c>
      <c r="BB342" s="5" t="s">
        <v>11113</v>
      </c>
      <c r="BC342" s="4" t="s">
        <v>3720</v>
      </c>
      <c r="BD342" s="5" t="s">
        <v>3723</v>
      </c>
      <c r="BE342" s="5" t="s">
        <v>25</v>
      </c>
      <c r="BF342" s="5" t="s">
        <v>1333</v>
      </c>
      <c r="BG342" s="4" t="s">
        <v>3724</v>
      </c>
      <c r="BH342" s="5" t="s">
        <v>1343</v>
      </c>
    </row>
    <row r="343" spans="1:60" x14ac:dyDescent="0.25">
      <c r="A343">
        <f t="shared" si="27"/>
        <v>305367</v>
      </c>
      <c r="B343">
        <f t="shared" si="28"/>
        <v>7021570</v>
      </c>
      <c r="C343" s="17" t="str">
        <f t="shared" si="30"/>
        <v>CC</v>
      </c>
      <c r="D343" t="str">
        <f t="shared" si="31"/>
        <v>REGION ILE DE FRANCE NORD</v>
      </c>
      <c r="E343" s="12" t="str">
        <f t="shared" si="29"/>
        <v>TERRAIN</v>
      </c>
      <c r="F343" s="4" t="s">
        <v>3725</v>
      </c>
      <c r="G343" s="4" t="s">
        <v>3726</v>
      </c>
      <c r="H343" s="5">
        <v>1</v>
      </c>
      <c r="I343" s="5"/>
      <c r="J343" s="5">
        <v>1</v>
      </c>
      <c r="K343" s="5" t="s">
        <v>1325</v>
      </c>
      <c r="L343" s="5" t="s">
        <v>3727</v>
      </c>
      <c r="M343" s="5" t="s">
        <v>3728</v>
      </c>
      <c r="N343" s="5"/>
      <c r="O343" s="5"/>
      <c r="P343" s="5"/>
      <c r="Q343" s="5"/>
      <c r="R343" s="5"/>
      <c r="S343" s="5"/>
      <c r="T343" s="5" t="s">
        <v>260</v>
      </c>
      <c r="U343" s="6">
        <v>45536</v>
      </c>
      <c r="V343" s="4" t="s">
        <v>1347</v>
      </c>
      <c r="W343" s="4" t="s">
        <v>1329</v>
      </c>
      <c r="X343" s="5" t="s">
        <v>18</v>
      </c>
      <c r="Y343" s="5" t="s">
        <v>1348</v>
      </c>
      <c r="Z343" s="5"/>
      <c r="AA343" s="4" t="s">
        <v>2914</v>
      </c>
      <c r="AB343" s="5"/>
      <c r="AC343" s="5"/>
      <c r="AD343" s="5" t="s">
        <v>1331</v>
      </c>
      <c r="AE343" s="5"/>
      <c r="AF343" s="6">
        <v>29852</v>
      </c>
      <c r="AG343" s="5">
        <v>43</v>
      </c>
      <c r="AH343" s="5">
        <v>100</v>
      </c>
      <c r="AI343" s="5" t="s">
        <v>1332</v>
      </c>
      <c r="AJ343" s="6">
        <v>44805</v>
      </c>
      <c r="AK343" s="5">
        <v>2</v>
      </c>
      <c r="AL343" s="6">
        <v>44805</v>
      </c>
      <c r="AM343" s="5" t="s">
        <v>1333</v>
      </c>
      <c r="AN343" s="5">
        <v>76590</v>
      </c>
      <c r="AO343" s="5" t="s">
        <v>3729</v>
      </c>
      <c r="AP343" s="5" t="s">
        <v>12477</v>
      </c>
      <c r="AQ343" s="4" t="s">
        <v>1351</v>
      </c>
      <c r="AR343" s="5" t="s">
        <v>12478</v>
      </c>
      <c r="AS343" s="4" t="s">
        <v>1651</v>
      </c>
      <c r="AT343" s="5" t="s">
        <v>1652</v>
      </c>
      <c r="AU343" s="5" t="s">
        <v>41</v>
      </c>
      <c r="AV343" s="4" t="s">
        <v>1653</v>
      </c>
      <c r="AW343" s="5" t="s">
        <v>35</v>
      </c>
      <c r="AX343" s="4" t="s">
        <v>2518</v>
      </c>
      <c r="AY343" s="5" t="s">
        <v>2519</v>
      </c>
      <c r="AZ343" s="5" t="s">
        <v>11</v>
      </c>
      <c r="BA343" s="4" t="s">
        <v>2520</v>
      </c>
      <c r="BB343" s="5" t="s">
        <v>2521</v>
      </c>
      <c r="BC343" s="4" t="s">
        <v>3726</v>
      </c>
      <c r="BD343" s="5" t="s">
        <v>3730</v>
      </c>
      <c r="BE343" s="5" t="s">
        <v>260</v>
      </c>
      <c r="BF343" s="5" t="s">
        <v>1333</v>
      </c>
      <c r="BG343" s="4" t="s">
        <v>3731</v>
      </c>
      <c r="BH343" s="5" t="s">
        <v>1343</v>
      </c>
    </row>
    <row r="344" spans="1:60" x14ac:dyDescent="0.25">
      <c r="A344">
        <f t="shared" si="27"/>
        <v>306156</v>
      </c>
      <c r="B344">
        <f t="shared" si="28"/>
        <v>7024006</v>
      </c>
      <c r="C344" s="17" t="str">
        <f t="shared" si="30"/>
        <v>CC</v>
      </c>
      <c r="D344" t="str">
        <f t="shared" si="31"/>
        <v>REGION ILE DE FRANCE NORD</v>
      </c>
      <c r="E344" s="12" t="str">
        <f t="shared" si="29"/>
        <v>TERRAIN</v>
      </c>
      <c r="F344" s="4" t="s">
        <v>3732</v>
      </c>
      <c r="G344" s="4" t="s">
        <v>3733</v>
      </c>
      <c r="H344" s="5">
        <v>1</v>
      </c>
      <c r="I344" s="5"/>
      <c r="J344" s="5">
        <v>2</v>
      </c>
      <c r="K344" s="5" t="s">
        <v>1345</v>
      </c>
      <c r="L344" s="5" t="s">
        <v>343</v>
      </c>
      <c r="M344" s="5" t="s">
        <v>3734</v>
      </c>
      <c r="N344" s="5"/>
      <c r="O344" s="5"/>
      <c r="P344" s="5"/>
      <c r="Q344" s="5"/>
      <c r="R344" s="5"/>
      <c r="S344" s="5"/>
      <c r="T344" s="5" t="s">
        <v>245</v>
      </c>
      <c r="U344" s="6">
        <v>45536</v>
      </c>
      <c r="V344" s="4" t="s">
        <v>1328</v>
      </c>
      <c r="W344" s="4" t="s">
        <v>1329</v>
      </c>
      <c r="X344" s="5" t="s">
        <v>18</v>
      </c>
      <c r="Y344" s="5"/>
      <c r="Z344" s="5"/>
      <c r="AA344" s="4" t="s">
        <v>3735</v>
      </c>
      <c r="AB344" s="5"/>
      <c r="AC344" s="5"/>
      <c r="AD344" s="5" t="s">
        <v>1331</v>
      </c>
      <c r="AE344" s="5"/>
      <c r="AF344" s="6">
        <v>28904</v>
      </c>
      <c r="AG344" s="5">
        <v>45</v>
      </c>
      <c r="AH344" s="5">
        <v>100</v>
      </c>
      <c r="AI344" s="5" t="s">
        <v>1332</v>
      </c>
      <c r="AJ344" s="6">
        <v>45536</v>
      </c>
      <c r="AK344" s="5">
        <v>0</v>
      </c>
      <c r="AL344" s="6">
        <v>45536</v>
      </c>
      <c r="AM344" s="5" t="s">
        <v>1333</v>
      </c>
      <c r="AN344" s="5">
        <v>59500</v>
      </c>
      <c r="AO344" s="5" t="s">
        <v>3736</v>
      </c>
      <c r="AP344" s="5" t="s">
        <v>12477</v>
      </c>
      <c r="AQ344" s="4" t="s">
        <v>1351</v>
      </c>
      <c r="AR344" s="5" t="s">
        <v>12478</v>
      </c>
      <c r="AS344" s="4" t="s">
        <v>1450</v>
      </c>
      <c r="AT344" s="5" t="s">
        <v>1451</v>
      </c>
      <c r="AU344" s="5" t="s">
        <v>41</v>
      </c>
      <c r="AV344" s="4" t="s">
        <v>1452</v>
      </c>
      <c r="AW344" s="5" t="s">
        <v>230</v>
      </c>
      <c r="AX344" s="4" t="s">
        <v>1453</v>
      </c>
      <c r="AY344" s="5" t="s">
        <v>1454</v>
      </c>
      <c r="AZ344" s="5" t="s">
        <v>11</v>
      </c>
      <c r="BA344" s="4" t="s">
        <v>1455</v>
      </c>
      <c r="BB344" s="5" t="s">
        <v>1456</v>
      </c>
      <c r="BC344" s="4" t="s">
        <v>3733</v>
      </c>
      <c r="BD344" s="5" t="s">
        <v>3737</v>
      </c>
      <c r="BE344" s="5" t="s">
        <v>245</v>
      </c>
      <c r="BF344" s="5" t="s">
        <v>1333</v>
      </c>
      <c r="BG344" s="4" t="s">
        <v>3738</v>
      </c>
      <c r="BH344" s="5" t="s">
        <v>1343</v>
      </c>
    </row>
    <row r="345" spans="1:60" x14ac:dyDescent="0.25">
      <c r="A345">
        <f t="shared" si="27"/>
        <v>301917</v>
      </c>
      <c r="B345">
        <f t="shared" si="28"/>
        <v>3101070</v>
      </c>
      <c r="C345" s="17" t="str">
        <f t="shared" si="30"/>
        <v>CC</v>
      </c>
      <c r="D345" t="str">
        <f t="shared" si="31"/>
        <v>REGION GRAND SUD</v>
      </c>
      <c r="E345" s="12" t="str">
        <f t="shared" si="29"/>
        <v>TERRAIN</v>
      </c>
      <c r="F345" s="4" t="s">
        <v>3739</v>
      </c>
      <c r="G345" s="4" t="s">
        <v>3740</v>
      </c>
      <c r="H345" s="5">
        <v>1</v>
      </c>
      <c r="I345" s="5"/>
      <c r="J345" s="5">
        <v>1</v>
      </c>
      <c r="K345" s="5" t="s">
        <v>1325</v>
      </c>
      <c r="L345" s="5" t="s">
        <v>500</v>
      </c>
      <c r="M345" s="5" t="s">
        <v>3741</v>
      </c>
      <c r="N345" s="5"/>
      <c r="O345" s="5"/>
      <c r="P345" s="5"/>
      <c r="Q345" s="5"/>
      <c r="R345" s="5"/>
      <c r="S345" s="5"/>
      <c r="T345" s="5" t="s">
        <v>260</v>
      </c>
      <c r="U345" s="6">
        <v>45597</v>
      </c>
      <c r="V345" s="4" t="s">
        <v>1347</v>
      </c>
      <c r="W345" s="4" t="s">
        <v>1329</v>
      </c>
      <c r="X345" s="5" t="s">
        <v>18</v>
      </c>
      <c r="Y345" s="5" t="s">
        <v>1348</v>
      </c>
      <c r="Z345" s="5"/>
      <c r="AA345" s="4" t="s">
        <v>2688</v>
      </c>
      <c r="AB345" s="5"/>
      <c r="AC345" s="5"/>
      <c r="AD345" s="5" t="s">
        <v>1331</v>
      </c>
      <c r="AE345" s="5"/>
      <c r="AF345" s="6">
        <v>31315</v>
      </c>
      <c r="AG345" s="5">
        <v>39</v>
      </c>
      <c r="AH345" s="5">
        <v>100</v>
      </c>
      <c r="AI345" s="5" t="s">
        <v>1332</v>
      </c>
      <c r="AJ345" s="6">
        <v>41730</v>
      </c>
      <c r="AK345" s="5">
        <v>10</v>
      </c>
      <c r="AL345" s="6">
        <v>41730</v>
      </c>
      <c r="AM345" s="5" t="s">
        <v>1333</v>
      </c>
      <c r="AN345" s="5">
        <v>34850</v>
      </c>
      <c r="AO345" s="5" t="s">
        <v>3742</v>
      </c>
      <c r="AP345" s="5" t="s">
        <v>1335</v>
      </c>
      <c r="AQ345" s="4" t="s">
        <v>1336</v>
      </c>
      <c r="AR345" s="5" t="s">
        <v>12476</v>
      </c>
      <c r="AS345" s="4" t="s">
        <v>1337</v>
      </c>
      <c r="AT345" s="5" t="s">
        <v>1338</v>
      </c>
      <c r="AU345" s="5" t="s">
        <v>41</v>
      </c>
      <c r="AV345" s="4" t="s">
        <v>1339</v>
      </c>
      <c r="AW345" s="5" t="s">
        <v>76</v>
      </c>
      <c r="AX345" s="4" t="s">
        <v>2007</v>
      </c>
      <c r="AY345" s="5" t="s">
        <v>2008</v>
      </c>
      <c r="AZ345" s="5" t="s">
        <v>11</v>
      </c>
      <c r="BA345" s="4" t="s">
        <v>2009</v>
      </c>
      <c r="BB345" s="5" t="s">
        <v>2010</v>
      </c>
      <c r="BC345" s="4" t="s">
        <v>3740</v>
      </c>
      <c r="BD345" s="5" t="s">
        <v>3743</v>
      </c>
      <c r="BE345" s="5" t="s">
        <v>260</v>
      </c>
      <c r="BF345" s="5" t="s">
        <v>1333</v>
      </c>
      <c r="BG345" s="4" t="s">
        <v>3744</v>
      </c>
      <c r="BH345" s="5" t="s">
        <v>1343</v>
      </c>
    </row>
    <row r="346" spans="1:60" x14ac:dyDescent="0.25">
      <c r="A346">
        <f t="shared" si="27"/>
        <v>306135</v>
      </c>
      <c r="B346">
        <f t="shared" si="28"/>
        <v>7023981</v>
      </c>
      <c r="C346" s="17" t="str">
        <f t="shared" si="30"/>
        <v>CC</v>
      </c>
      <c r="D346" t="str">
        <f t="shared" si="31"/>
        <v>REGION CENTRE EST</v>
      </c>
      <c r="E346" s="12" t="str">
        <f t="shared" si="29"/>
        <v>TERRAIN</v>
      </c>
      <c r="F346" s="4" t="s">
        <v>3745</v>
      </c>
      <c r="G346" s="4" t="s">
        <v>3746</v>
      </c>
      <c r="H346" s="5">
        <v>1</v>
      </c>
      <c r="I346" s="5"/>
      <c r="J346" s="5">
        <v>2</v>
      </c>
      <c r="K346" s="5" t="s">
        <v>1345</v>
      </c>
      <c r="L346" s="5" t="s">
        <v>3747</v>
      </c>
      <c r="M346" s="5" t="s">
        <v>3748</v>
      </c>
      <c r="N346" s="5"/>
      <c r="O346" s="5"/>
      <c r="P346" s="5"/>
      <c r="Q346" s="5"/>
      <c r="R346" s="5"/>
      <c r="S346" s="5"/>
      <c r="T346" s="5" t="s">
        <v>245</v>
      </c>
      <c r="U346" s="6">
        <v>45566</v>
      </c>
      <c r="V346" s="4" t="s">
        <v>1328</v>
      </c>
      <c r="W346" s="4" t="s">
        <v>1329</v>
      </c>
      <c r="X346" s="5" t="s">
        <v>18</v>
      </c>
      <c r="Y346" s="5"/>
      <c r="Z346" s="5"/>
      <c r="AA346" s="4" t="s">
        <v>2704</v>
      </c>
      <c r="AB346" s="5"/>
      <c r="AC346" s="5"/>
      <c r="AD346" s="5" t="s">
        <v>1331</v>
      </c>
      <c r="AE346" s="5"/>
      <c r="AF346" s="6">
        <v>31526</v>
      </c>
      <c r="AG346" s="5">
        <v>38</v>
      </c>
      <c r="AH346" s="5">
        <v>100</v>
      </c>
      <c r="AI346" s="5" t="s">
        <v>1332</v>
      </c>
      <c r="AJ346" s="6">
        <v>45566</v>
      </c>
      <c r="AK346" s="5">
        <v>0</v>
      </c>
      <c r="AL346" s="6">
        <v>45566</v>
      </c>
      <c r="AM346" s="5" t="s">
        <v>1333</v>
      </c>
      <c r="AN346" s="5">
        <v>57300</v>
      </c>
      <c r="AO346" s="5" t="s">
        <v>3749</v>
      </c>
      <c r="AP346" s="5" t="s">
        <v>1536</v>
      </c>
      <c r="AQ346" s="4" t="s">
        <v>12479</v>
      </c>
      <c r="AR346" s="5" t="s">
        <v>12480</v>
      </c>
      <c r="AS346" s="4" t="s">
        <v>1696</v>
      </c>
      <c r="AT346" s="5" t="s">
        <v>1697</v>
      </c>
      <c r="AU346" s="5" t="s">
        <v>41</v>
      </c>
      <c r="AV346" s="4" t="s">
        <v>1698</v>
      </c>
      <c r="AW346" s="5" t="s">
        <v>66</v>
      </c>
      <c r="AX346" s="4" t="s">
        <v>6646</v>
      </c>
      <c r="AY346" s="5" t="s">
        <v>6649</v>
      </c>
      <c r="AZ346" s="5" t="s">
        <v>1357</v>
      </c>
      <c r="BA346" s="4" t="s">
        <v>2902</v>
      </c>
      <c r="BB346" s="5" t="s">
        <v>11115</v>
      </c>
      <c r="BC346" s="4" t="s">
        <v>3746</v>
      </c>
      <c r="BD346" s="5" t="s">
        <v>3750</v>
      </c>
      <c r="BE346" s="5" t="s">
        <v>245</v>
      </c>
      <c r="BF346" s="5" t="s">
        <v>1333</v>
      </c>
      <c r="BG346" s="4" t="s">
        <v>3751</v>
      </c>
      <c r="BH346" s="5" t="s">
        <v>1343</v>
      </c>
    </row>
    <row r="347" spans="1:60" x14ac:dyDescent="0.25">
      <c r="A347">
        <f t="shared" si="27"/>
        <v>304482</v>
      </c>
      <c r="B347">
        <f t="shared" si="28"/>
        <v>3102425</v>
      </c>
      <c r="C347" s="17" t="str">
        <f t="shared" si="30"/>
        <v>CC</v>
      </c>
      <c r="D347" t="str">
        <f t="shared" si="31"/>
        <v>REGION GRAND OUEST</v>
      </c>
      <c r="E347" s="12" t="str">
        <f t="shared" si="29"/>
        <v>TERRAIN</v>
      </c>
      <c r="F347" s="4" t="s">
        <v>3752</v>
      </c>
      <c r="G347" s="4" t="s">
        <v>3753</v>
      </c>
      <c r="H347" s="5">
        <v>1</v>
      </c>
      <c r="I347" s="5"/>
      <c r="J347" s="5">
        <v>1</v>
      </c>
      <c r="K347" s="5" t="s">
        <v>1325</v>
      </c>
      <c r="L347" s="5" t="s">
        <v>474</v>
      </c>
      <c r="M347" s="5" t="s">
        <v>3754</v>
      </c>
      <c r="N347" s="5" t="s">
        <v>245</v>
      </c>
      <c r="O347" s="5" t="s">
        <v>3755</v>
      </c>
      <c r="P347" s="5"/>
      <c r="Q347" s="5" t="s">
        <v>1346</v>
      </c>
      <c r="R347" s="5">
        <v>5</v>
      </c>
      <c r="S347" s="5" t="s">
        <v>18</v>
      </c>
      <c r="T347" s="5" t="s">
        <v>25</v>
      </c>
      <c r="U347" s="6">
        <v>43831</v>
      </c>
      <c r="V347" s="5" t="s">
        <v>1363</v>
      </c>
      <c r="W347" s="4" t="s">
        <v>1329</v>
      </c>
      <c r="X347" s="5" t="s">
        <v>18</v>
      </c>
      <c r="Y347" s="5"/>
      <c r="Z347" s="5"/>
      <c r="AA347" s="5" t="s">
        <v>3756</v>
      </c>
      <c r="AB347" s="5" t="s">
        <v>1331</v>
      </c>
      <c r="AC347" s="5"/>
      <c r="AD347" s="5" t="s">
        <v>1331</v>
      </c>
      <c r="AE347" s="5"/>
      <c r="AF347" s="5">
        <v>33699</v>
      </c>
      <c r="AG347" s="5">
        <v>32</v>
      </c>
      <c r="AH347" s="5">
        <v>100</v>
      </c>
      <c r="AI347" s="5" t="s">
        <v>1332</v>
      </c>
      <c r="AJ347" s="5">
        <v>43831</v>
      </c>
      <c r="AK347" s="5">
        <v>4</v>
      </c>
      <c r="AL347" s="5">
        <v>43831</v>
      </c>
      <c r="AM347" s="5" t="s">
        <v>1333</v>
      </c>
      <c r="AN347" s="5">
        <v>86000</v>
      </c>
      <c r="AO347" s="5" t="s">
        <v>2258</v>
      </c>
      <c r="AP347" s="5" t="s">
        <v>1413</v>
      </c>
      <c r="AQ347" s="4" t="s">
        <v>1414</v>
      </c>
      <c r="AR347" s="5" t="s">
        <v>19</v>
      </c>
      <c r="AS347" s="4" t="s">
        <v>1585</v>
      </c>
      <c r="AT347" s="5" t="s">
        <v>1586</v>
      </c>
      <c r="AU347" s="5" t="s">
        <v>41</v>
      </c>
      <c r="AV347" s="4" t="s">
        <v>1587</v>
      </c>
      <c r="AW347" s="5" t="s">
        <v>340</v>
      </c>
      <c r="AX347" s="4" t="s">
        <v>2259</v>
      </c>
      <c r="AY347" s="5" t="s">
        <v>2260</v>
      </c>
      <c r="AZ347" s="5" t="s">
        <v>11</v>
      </c>
      <c r="BA347" s="4" t="s">
        <v>2261</v>
      </c>
      <c r="BB347" s="5" t="s">
        <v>2262</v>
      </c>
      <c r="BC347" s="5" t="s">
        <v>3753</v>
      </c>
      <c r="BD347" s="5" t="s">
        <v>3757</v>
      </c>
      <c r="BE347" s="5" t="s">
        <v>25</v>
      </c>
      <c r="BF347" s="5" t="s">
        <v>1333</v>
      </c>
      <c r="BG347" s="5" t="s">
        <v>3758</v>
      </c>
      <c r="BH347" s="5" t="s">
        <v>1343</v>
      </c>
    </row>
    <row r="348" spans="1:60" x14ac:dyDescent="0.25">
      <c r="A348">
        <f t="shared" si="27"/>
        <v>306102</v>
      </c>
      <c r="B348">
        <f t="shared" si="28"/>
        <v>7023910</v>
      </c>
      <c r="C348" s="17" t="str">
        <f t="shared" si="30"/>
        <v>CC</v>
      </c>
      <c r="D348" t="str">
        <f t="shared" si="31"/>
        <v>REGION CENTRE EST</v>
      </c>
      <c r="E348" s="12" t="str">
        <f t="shared" si="29"/>
        <v>TERRAIN</v>
      </c>
      <c r="F348" s="4" t="s">
        <v>3759</v>
      </c>
      <c r="G348" s="4" t="s">
        <v>3760</v>
      </c>
      <c r="H348" s="5">
        <v>1</v>
      </c>
      <c r="I348" s="5"/>
      <c r="J348" s="5">
        <v>2</v>
      </c>
      <c r="K348" s="5" t="s">
        <v>1345</v>
      </c>
      <c r="L348" s="5" t="s">
        <v>3761</v>
      </c>
      <c r="M348" s="5" t="s">
        <v>3762</v>
      </c>
      <c r="N348" s="5"/>
      <c r="O348" s="5"/>
      <c r="P348" s="5"/>
      <c r="Q348" s="5"/>
      <c r="R348" s="5"/>
      <c r="S348" s="5"/>
      <c r="T348" s="5" t="s">
        <v>25</v>
      </c>
      <c r="U348" s="6">
        <v>45597</v>
      </c>
      <c r="V348" s="4" t="s">
        <v>1363</v>
      </c>
      <c r="W348" s="4" t="s">
        <v>1329</v>
      </c>
      <c r="X348" s="5" t="s">
        <v>18</v>
      </c>
      <c r="Y348" s="5"/>
      <c r="Z348" s="5"/>
      <c r="AA348" s="4" t="s">
        <v>1773</v>
      </c>
      <c r="AB348" s="5"/>
      <c r="AC348" s="5"/>
      <c r="AD348" s="5" t="s">
        <v>1331</v>
      </c>
      <c r="AE348" s="5"/>
      <c r="AF348" s="6">
        <v>34494</v>
      </c>
      <c r="AG348" s="5">
        <v>30</v>
      </c>
      <c r="AH348" s="5">
        <v>100</v>
      </c>
      <c r="AI348" s="5" t="s">
        <v>1332</v>
      </c>
      <c r="AJ348" s="6">
        <v>45474</v>
      </c>
      <c r="AK348" s="5">
        <v>0</v>
      </c>
      <c r="AL348" s="6">
        <v>45474</v>
      </c>
      <c r="AM348" s="5" t="s">
        <v>1333</v>
      </c>
      <c r="AN348" s="5">
        <v>71670</v>
      </c>
      <c r="AO348" s="5" t="s">
        <v>3763</v>
      </c>
      <c r="AP348" s="5" t="s">
        <v>1536</v>
      </c>
      <c r="AQ348" s="4" t="s">
        <v>12479</v>
      </c>
      <c r="AR348" s="5" t="s">
        <v>12480</v>
      </c>
      <c r="AS348" s="4"/>
      <c r="AT348" s="5"/>
      <c r="AU348" s="5"/>
      <c r="AV348" s="4" t="s">
        <v>1442</v>
      </c>
      <c r="AW348" s="5" t="s">
        <v>12</v>
      </c>
      <c r="AX348" s="4"/>
      <c r="AY348" s="5"/>
      <c r="AZ348" s="5"/>
      <c r="BA348" s="4" t="s">
        <v>1443</v>
      </c>
      <c r="BB348" s="5" t="s">
        <v>1444</v>
      </c>
      <c r="BC348" s="4" t="s">
        <v>3760</v>
      </c>
      <c r="BD348" s="5" t="s">
        <v>3764</v>
      </c>
      <c r="BE348" s="5" t="s">
        <v>25</v>
      </c>
      <c r="BF348" s="5" t="s">
        <v>1333</v>
      </c>
      <c r="BG348" s="4" t="s">
        <v>3765</v>
      </c>
      <c r="BH348" s="5" t="s">
        <v>1343</v>
      </c>
    </row>
    <row r="349" spans="1:60" x14ac:dyDescent="0.25">
      <c r="A349">
        <f t="shared" si="27"/>
        <v>155191</v>
      </c>
      <c r="B349">
        <f t="shared" si="28"/>
        <v>3000279</v>
      </c>
      <c r="C349" s="17" t="str">
        <f t="shared" si="30"/>
        <v>CC</v>
      </c>
      <c r="D349" t="str">
        <f t="shared" si="31"/>
        <v>REGION CENTRE EST</v>
      </c>
      <c r="E349" s="12" t="str">
        <f t="shared" si="29"/>
        <v>TERRAIN</v>
      </c>
      <c r="F349" s="4" t="s">
        <v>693</v>
      </c>
      <c r="G349" s="4" t="s">
        <v>3766</v>
      </c>
      <c r="H349" s="5">
        <v>1</v>
      </c>
      <c r="I349" s="5"/>
      <c r="J349" s="5">
        <v>1</v>
      </c>
      <c r="K349" s="5" t="s">
        <v>1325</v>
      </c>
      <c r="L349" s="5" t="s">
        <v>695</v>
      </c>
      <c r="M349" s="5" t="s">
        <v>694</v>
      </c>
      <c r="N349" s="5"/>
      <c r="O349" s="5"/>
      <c r="P349" s="5"/>
      <c r="Q349" s="5"/>
      <c r="R349" s="5"/>
      <c r="S349" s="5"/>
      <c r="T349" s="5" t="s">
        <v>60</v>
      </c>
      <c r="U349" s="6">
        <v>32325</v>
      </c>
      <c r="V349" s="5" t="s">
        <v>1773</v>
      </c>
      <c r="W349" s="4" t="s">
        <v>1329</v>
      </c>
      <c r="X349" s="5" t="s">
        <v>18</v>
      </c>
      <c r="Y349" s="5"/>
      <c r="Z349" s="5"/>
      <c r="AA349" s="4" t="s">
        <v>3767</v>
      </c>
      <c r="AB349" s="5"/>
      <c r="AC349" s="5"/>
      <c r="AD349" s="5" t="s">
        <v>1393</v>
      </c>
      <c r="AE349" s="5"/>
      <c r="AF349" s="5">
        <v>23108</v>
      </c>
      <c r="AG349" s="5">
        <v>61</v>
      </c>
      <c r="AH349" s="5">
        <v>100</v>
      </c>
      <c r="AI349" s="5" t="s">
        <v>1332</v>
      </c>
      <c r="AJ349" s="5">
        <v>31809</v>
      </c>
      <c r="AK349" s="5">
        <v>36</v>
      </c>
      <c r="AL349" s="5">
        <v>32325</v>
      </c>
      <c r="AM349" s="5" t="s">
        <v>1333</v>
      </c>
      <c r="AN349" s="5">
        <v>57420</v>
      </c>
      <c r="AO349" s="5" t="s">
        <v>3768</v>
      </c>
      <c r="AP349" s="5" t="s">
        <v>1536</v>
      </c>
      <c r="AQ349" s="4" t="s">
        <v>12479</v>
      </c>
      <c r="AR349" s="5" t="s">
        <v>12480</v>
      </c>
      <c r="AS349" s="4" t="s">
        <v>1696</v>
      </c>
      <c r="AT349" s="5" t="s">
        <v>1697</v>
      </c>
      <c r="AU349" s="5" t="s">
        <v>41</v>
      </c>
      <c r="AV349" s="4" t="s">
        <v>1698</v>
      </c>
      <c r="AW349" s="5" t="s">
        <v>66</v>
      </c>
      <c r="AX349" s="4" t="s">
        <v>6646</v>
      </c>
      <c r="AY349" s="5" t="s">
        <v>6649</v>
      </c>
      <c r="AZ349" s="5" t="s">
        <v>1357</v>
      </c>
      <c r="BA349" s="4" t="s">
        <v>2902</v>
      </c>
      <c r="BB349" s="5" t="s">
        <v>11115</v>
      </c>
      <c r="BC349" s="4" t="s">
        <v>3766</v>
      </c>
      <c r="BD349" s="5" t="s">
        <v>3769</v>
      </c>
      <c r="BE349" s="5" t="s">
        <v>60</v>
      </c>
      <c r="BF349" s="5" t="s">
        <v>1333</v>
      </c>
      <c r="BG349" s="4" t="s">
        <v>3770</v>
      </c>
      <c r="BH349" s="5" t="s">
        <v>1343</v>
      </c>
    </row>
    <row r="350" spans="1:60" x14ac:dyDescent="0.25">
      <c r="A350">
        <f t="shared" si="27"/>
        <v>304928</v>
      </c>
      <c r="B350">
        <f t="shared" si="28"/>
        <v>3102706</v>
      </c>
      <c r="C350" s="17" t="str">
        <f t="shared" si="30"/>
        <v>CC</v>
      </c>
      <c r="D350" t="str">
        <f t="shared" si="31"/>
        <v>REGION GRAND OUEST</v>
      </c>
      <c r="E350" s="12" t="str">
        <f t="shared" si="29"/>
        <v>TERRAIN</v>
      </c>
      <c r="F350" s="4" t="s">
        <v>409</v>
      </c>
      <c r="G350" s="4" t="s">
        <v>3771</v>
      </c>
      <c r="H350" s="5">
        <v>1</v>
      </c>
      <c r="I350" s="5"/>
      <c r="J350" s="5">
        <v>2</v>
      </c>
      <c r="K350" s="5" t="s">
        <v>1345</v>
      </c>
      <c r="L350" s="5" t="s">
        <v>411</v>
      </c>
      <c r="M350" s="5" t="s">
        <v>410</v>
      </c>
      <c r="N350" s="5"/>
      <c r="O350" s="5"/>
      <c r="P350" s="5"/>
      <c r="Q350" s="5"/>
      <c r="R350" s="5"/>
      <c r="S350" s="5"/>
      <c r="T350" s="5" t="s">
        <v>25</v>
      </c>
      <c r="U350" s="6">
        <v>44440</v>
      </c>
      <c r="V350" s="5" t="s">
        <v>1363</v>
      </c>
      <c r="W350" s="4" t="s">
        <v>1329</v>
      </c>
      <c r="X350" s="5" t="s">
        <v>18</v>
      </c>
      <c r="Y350" s="5"/>
      <c r="Z350" s="5"/>
      <c r="AA350" s="4" t="s">
        <v>3772</v>
      </c>
      <c r="AB350" s="5"/>
      <c r="AC350" s="5"/>
      <c r="AD350" s="5" t="s">
        <v>1331</v>
      </c>
      <c r="AE350" s="5"/>
      <c r="AF350" s="5">
        <v>29399</v>
      </c>
      <c r="AG350" s="5">
        <v>44</v>
      </c>
      <c r="AH350" s="5">
        <v>100</v>
      </c>
      <c r="AI350" s="5" t="s">
        <v>1332</v>
      </c>
      <c r="AJ350" s="5">
        <v>44256</v>
      </c>
      <c r="AK350" s="5">
        <v>3</v>
      </c>
      <c r="AL350" s="5">
        <v>44256</v>
      </c>
      <c r="AM350" s="5" t="s">
        <v>1333</v>
      </c>
      <c r="AN350" s="5">
        <v>64220</v>
      </c>
      <c r="AO350" s="5" t="s">
        <v>3773</v>
      </c>
      <c r="AP350" s="5" t="s">
        <v>1413</v>
      </c>
      <c r="AQ350" s="4" t="s">
        <v>1414</v>
      </c>
      <c r="AR350" s="5" t="s">
        <v>19</v>
      </c>
      <c r="AS350" s="4" t="s">
        <v>1415</v>
      </c>
      <c r="AT350" s="5" t="s">
        <v>1416</v>
      </c>
      <c r="AU350" s="5" t="s">
        <v>41</v>
      </c>
      <c r="AV350" s="4" t="s">
        <v>1417</v>
      </c>
      <c r="AW350" s="5" t="s">
        <v>20</v>
      </c>
      <c r="AX350" s="4" t="s">
        <v>2061</v>
      </c>
      <c r="AY350" s="5" t="s">
        <v>2064</v>
      </c>
      <c r="AZ350" s="5" t="s">
        <v>11</v>
      </c>
      <c r="BA350" s="4" t="s">
        <v>2065</v>
      </c>
      <c r="BB350" s="5" t="s">
        <v>2066</v>
      </c>
      <c r="BC350" s="5" t="s">
        <v>3771</v>
      </c>
      <c r="BD350" s="5" t="s">
        <v>3774</v>
      </c>
      <c r="BE350" s="5" t="s">
        <v>25</v>
      </c>
      <c r="BF350" s="5" t="s">
        <v>1333</v>
      </c>
      <c r="BG350" s="4" t="s">
        <v>3775</v>
      </c>
      <c r="BH350" s="5" t="s">
        <v>1343</v>
      </c>
    </row>
    <row r="351" spans="1:60" x14ac:dyDescent="0.25">
      <c r="A351">
        <f t="shared" si="27"/>
        <v>306479</v>
      </c>
      <c r="B351">
        <f t="shared" si="28"/>
        <v>7024426</v>
      </c>
      <c r="C351" s="17" t="str">
        <f t="shared" si="30"/>
        <v>CC</v>
      </c>
      <c r="D351" t="str">
        <f t="shared" si="31"/>
        <v>REGION GRAND OUEST</v>
      </c>
      <c r="E351" s="12" t="str">
        <f t="shared" si="29"/>
        <v>TERRAIN</v>
      </c>
      <c r="F351" s="4" t="s">
        <v>12503</v>
      </c>
      <c r="G351" s="4" t="s">
        <v>11152</v>
      </c>
      <c r="H351" s="5">
        <v>1</v>
      </c>
      <c r="I351" s="5"/>
      <c r="J351" s="5">
        <v>2</v>
      </c>
      <c r="K351" s="5" t="s">
        <v>1345</v>
      </c>
      <c r="L351" s="5" t="s">
        <v>1237</v>
      </c>
      <c r="M351" s="5" t="s">
        <v>3779</v>
      </c>
      <c r="N351" s="5"/>
      <c r="O351" s="5"/>
      <c r="P351" s="5"/>
      <c r="Q351" s="5"/>
      <c r="R351" s="5"/>
      <c r="S351" s="5"/>
      <c r="T351" s="5" t="s">
        <v>245</v>
      </c>
      <c r="U351" s="6">
        <v>45627</v>
      </c>
      <c r="V351" s="5" t="s">
        <v>1328</v>
      </c>
      <c r="W351" s="4" t="s">
        <v>1329</v>
      </c>
      <c r="X351" s="5" t="s">
        <v>18</v>
      </c>
      <c r="Y351" s="5"/>
      <c r="Z351" s="5"/>
      <c r="AA351" s="4" t="s">
        <v>4385</v>
      </c>
      <c r="AB351" s="5"/>
      <c r="AC351" s="5"/>
      <c r="AD351" s="5" t="s">
        <v>1331</v>
      </c>
      <c r="AE351" s="5"/>
      <c r="AF351" s="5">
        <v>36332</v>
      </c>
      <c r="AG351" s="5">
        <v>25</v>
      </c>
      <c r="AH351" s="5">
        <v>100</v>
      </c>
      <c r="AI351" s="5" t="s">
        <v>1332</v>
      </c>
      <c r="AJ351" s="5">
        <v>45627</v>
      </c>
      <c r="AK351" s="5">
        <v>0</v>
      </c>
      <c r="AL351" s="5">
        <v>45627</v>
      </c>
      <c r="AM351" s="5" t="s">
        <v>1333</v>
      </c>
      <c r="AN351" s="5">
        <v>65140</v>
      </c>
      <c r="AO351" s="5" t="s">
        <v>12504</v>
      </c>
      <c r="AP351" s="5" t="s">
        <v>1413</v>
      </c>
      <c r="AQ351" s="4" t="s">
        <v>1414</v>
      </c>
      <c r="AR351" s="5" t="s">
        <v>19</v>
      </c>
      <c r="AS351" s="4" t="s">
        <v>1415</v>
      </c>
      <c r="AT351" s="5" t="s">
        <v>1416</v>
      </c>
      <c r="AU351" s="5" t="s">
        <v>41</v>
      </c>
      <c r="AV351" s="4" t="s">
        <v>1417</v>
      </c>
      <c r="AW351" s="5" t="s">
        <v>20</v>
      </c>
      <c r="AX351" s="4" t="s">
        <v>2873</v>
      </c>
      <c r="AY351" s="5" t="s">
        <v>2876</v>
      </c>
      <c r="AZ351" s="5" t="s">
        <v>11</v>
      </c>
      <c r="BA351" s="4" t="s">
        <v>2877</v>
      </c>
      <c r="BB351" s="5" t="s">
        <v>2878</v>
      </c>
      <c r="BC351" s="5" t="s">
        <v>11152</v>
      </c>
      <c r="BD351" s="5" t="s">
        <v>11153</v>
      </c>
      <c r="BE351" s="5" t="s">
        <v>245</v>
      </c>
      <c r="BF351" s="5" t="s">
        <v>1333</v>
      </c>
      <c r="BG351" s="4" t="s">
        <v>8832</v>
      </c>
      <c r="BH351" s="5" t="s">
        <v>1343</v>
      </c>
    </row>
    <row r="352" spans="1:60" x14ac:dyDescent="0.25">
      <c r="A352">
        <f t="shared" si="27"/>
        <v>305897</v>
      </c>
      <c r="B352">
        <f t="shared" si="28"/>
        <v>7023399</v>
      </c>
      <c r="C352" s="17" t="str">
        <f t="shared" si="30"/>
        <v>CC</v>
      </c>
      <c r="D352" t="str">
        <f t="shared" si="31"/>
        <v>REGION CENTRE EST</v>
      </c>
      <c r="E352" s="12" t="str">
        <f t="shared" si="29"/>
        <v>TERRAIN</v>
      </c>
      <c r="F352" s="4" t="s">
        <v>3776</v>
      </c>
      <c r="G352" s="4" t="s">
        <v>3777</v>
      </c>
      <c r="H352" s="5">
        <v>1</v>
      </c>
      <c r="I352" s="5"/>
      <c r="J352" s="5">
        <v>1</v>
      </c>
      <c r="K352" s="5" t="s">
        <v>1325</v>
      </c>
      <c r="L352" s="5" t="s">
        <v>3778</v>
      </c>
      <c r="M352" s="5" t="s">
        <v>3779</v>
      </c>
      <c r="N352" s="5"/>
      <c r="O352" s="5"/>
      <c r="P352" s="5"/>
      <c r="Q352" s="5"/>
      <c r="R352" s="5"/>
      <c r="S352" s="5"/>
      <c r="T352" s="5" t="s">
        <v>25</v>
      </c>
      <c r="U352" s="6">
        <v>45444</v>
      </c>
      <c r="V352" s="5" t="s">
        <v>1363</v>
      </c>
      <c r="W352" s="4" t="s">
        <v>1329</v>
      </c>
      <c r="X352" s="5" t="s">
        <v>18</v>
      </c>
      <c r="Y352" s="5"/>
      <c r="Z352" s="5"/>
      <c r="AA352" s="4" t="s">
        <v>3780</v>
      </c>
      <c r="AB352" s="5"/>
      <c r="AC352" s="5"/>
      <c r="AD352" s="5" t="s">
        <v>1331</v>
      </c>
      <c r="AE352" s="5"/>
      <c r="AF352" s="5">
        <v>32522</v>
      </c>
      <c r="AG352" s="5">
        <v>35</v>
      </c>
      <c r="AH352" s="5">
        <v>100</v>
      </c>
      <c r="AI352" s="5" t="s">
        <v>1332</v>
      </c>
      <c r="AJ352" s="5">
        <v>45323</v>
      </c>
      <c r="AK352" s="5">
        <v>0</v>
      </c>
      <c r="AL352" s="5">
        <v>45323</v>
      </c>
      <c r="AM352" s="5" t="s">
        <v>1333</v>
      </c>
      <c r="AN352" s="5">
        <v>21250</v>
      </c>
      <c r="AO352" s="5" t="s">
        <v>3781</v>
      </c>
      <c r="AP352" s="5" t="s">
        <v>1536</v>
      </c>
      <c r="AQ352" s="4" t="s">
        <v>12479</v>
      </c>
      <c r="AR352" s="5" t="s">
        <v>12480</v>
      </c>
      <c r="AS352" s="4"/>
      <c r="AT352" s="5"/>
      <c r="AU352" s="5"/>
      <c r="AV352" s="4" t="s">
        <v>1442</v>
      </c>
      <c r="AW352" s="5" t="s">
        <v>12</v>
      </c>
      <c r="AX352" s="4" t="s">
        <v>2359</v>
      </c>
      <c r="AY352" s="5" t="s">
        <v>2360</v>
      </c>
      <c r="AZ352" s="5" t="s">
        <v>11</v>
      </c>
      <c r="BA352" s="4" t="s">
        <v>2361</v>
      </c>
      <c r="BB352" s="5" t="s">
        <v>2362</v>
      </c>
      <c r="BC352" s="4" t="s">
        <v>3777</v>
      </c>
      <c r="BD352" s="5" t="s">
        <v>3782</v>
      </c>
      <c r="BE352" s="5" t="s">
        <v>25</v>
      </c>
      <c r="BF352" s="5" t="s">
        <v>1333</v>
      </c>
      <c r="BG352" s="4" t="s">
        <v>3783</v>
      </c>
      <c r="BH352" s="5" t="s">
        <v>1343</v>
      </c>
    </row>
    <row r="353" spans="1:60" x14ac:dyDescent="0.25">
      <c r="A353">
        <f t="shared" si="27"/>
        <v>305848</v>
      </c>
      <c r="B353">
        <f t="shared" si="28"/>
        <v>7023326</v>
      </c>
      <c r="C353" s="17" t="str">
        <f t="shared" si="30"/>
        <v>CC</v>
      </c>
      <c r="D353" t="str">
        <f t="shared" si="31"/>
        <v>REGION ILE DE FRANCE NORD</v>
      </c>
      <c r="E353" s="12" t="str">
        <f t="shared" si="29"/>
        <v>TERRAIN</v>
      </c>
      <c r="F353" s="4" t="s">
        <v>3784</v>
      </c>
      <c r="G353" s="4" t="s">
        <v>3785</v>
      </c>
      <c r="H353" s="5">
        <v>1</v>
      </c>
      <c r="I353" s="5"/>
      <c r="J353" s="5">
        <v>1</v>
      </c>
      <c r="K353" s="5" t="s">
        <v>1325</v>
      </c>
      <c r="L353" s="5" t="s">
        <v>762</v>
      </c>
      <c r="M353" s="5" t="s">
        <v>3786</v>
      </c>
      <c r="N353" s="5"/>
      <c r="O353" s="5"/>
      <c r="P353" s="5"/>
      <c r="Q353" s="5"/>
      <c r="R353" s="5"/>
      <c r="S353" s="5"/>
      <c r="T353" s="5" t="s">
        <v>25</v>
      </c>
      <c r="U353" s="6">
        <v>45413</v>
      </c>
      <c r="V353" s="5" t="s">
        <v>1363</v>
      </c>
      <c r="W353" s="4" t="s">
        <v>1329</v>
      </c>
      <c r="X353" s="5" t="s">
        <v>18</v>
      </c>
      <c r="Y353" s="5"/>
      <c r="Z353" s="5"/>
      <c r="AA353" s="4" t="s">
        <v>3787</v>
      </c>
      <c r="AB353" s="5"/>
      <c r="AC353" s="5"/>
      <c r="AD353" s="5" t="s">
        <v>1331</v>
      </c>
      <c r="AE353" s="5"/>
      <c r="AF353" s="5">
        <v>33986</v>
      </c>
      <c r="AG353" s="5">
        <v>31</v>
      </c>
      <c r="AH353" s="5">
        <v>100</v>
      </c>
      <c r="AI353" s="5" t="s">
        <v>1332</v>
      </c>
      <c r="AJ353" s="5">
        <v>45292</v>
      </c>
      <c r="AK353" s="5">
        <v>0</v>
      </c>
      <c r="AL353" s="5">
        <v>45292</v>
      </c>
      <c r="AM353" s="5" t="s">
        <v>1333</v>
      </c>
      <c r="AN353" s="5">
        <v>94480</v>
      </c>
      <c r="AO353" s="5" t="s">
        <v>3788</v>
      </c>
      <c r="AP353" s="5" t="s">
        <v>12477</v>
      </c>
      <c r="AQ353" s="4" t="s">
        <v>1351</v>
      </c>
      <c r="AR353" s="5" t="s">
        <v>12478</v>
      </c>
      <c r="AS353" s="4" t="s">
        <v>1352</v>
      </c>
      <c r="AT353" s="5" t="s">
        <v>1353</v>
      </c>
      <c r="AU353" s="5" t="s">
        <v>41</v>
      </c>
      <c r="AV353" s="4" t="s">
        <v>1354</v>
      </c>
      <c r="AW353" s="5" t="s">
        <v>17</v>
      </c>
      <c r="AX353" s="4" t="s">
        <v>1889</v>
      </c>
      <c r="AY353" s="5" t="s">
        <v>1890</v>
      </c>
      <c r="AZ353" s="5" t="s">
        <v>11</v>
      </c>
      <c r="BA353" s="4" t="s">
        <v>1891</v>
      </c>
      <c r="BB353" s="5" t="s">
        <v>1892</v>
      </c>
      <c r="BC353" s="5" t="s">
        <v>3785</v>
      </c>
      <c r="BD353" s="5" t="s">
        <v>3789</v>
      </c>
      <c r="BE353" s="5" t="s">
        <v>25</v>
      </c>
      <c r="BF353" s="5" t="s">
        <v>1333</v>
      </c>
      <c r="BG353" s="4" t="s">
        <v>3790</v>
      </c>
      <c r="BH353" s="5" t="s">
        <v>1343</v>
      </c>
    </row>
    <row r="354" spans="1:60" x14ac:dyDescent="0.25">
      <c r="A354">
        <f t="shared" si="27"/>
        <v>305610</v>
      </c>
      <c r="B354">
        <f t="shared" si="28"/>
        <v>7022630</v>
      </c>
      <c r="C354" s="17" t="str">
        <f t="shared" si="30"/>
        <v>CC</v>
      </c>
      <c r="D354" t="str">
        <f t="shared" si="31"/>
        <v>REGION ILE DE FRANCE NORD</v>
      </c>
      <c r="E354" s="12" t="str">
        <f t="shared" si="29"/>
        <v>TERRAIN</v>
      </c>
      <c r="F354" s="4" t="s">
        <v>872</v>
      </c>
      <c r="G354" s="4" t="s">
        <v>3791</v>
      </c>
      <c r="H354" s="5">
        <v>1</v>
      </c>
      <c r="I354" s="5"/>
      <c r="J354" s="5">
        <v>1</v>
      </c>
      <c r="K354" s="5" t="s">
        <v>1325</v>
      </c>
      <c r="L354" s="5" t="s">
        <v>467</v>
      </c>
      <c r="M354" s="5" t="s">
        <v>873</v>
      </c>
      <c r="N354" s="5" t="s">
        <v>245</v>
      </c>
      <c r="O354" s="5" t="s">
        <v>2423</v>
      </c>
      <c r="P354" s="5"/>
      <c r="Q354" s="5" t="s">
        <v>1346</v>
      </c>
      <c r="R354" s="5">
        <v>5</v>
      </c>
      <c r="S354" s="5" t="s">
        <v>18</v>
      </c>
      <c r="T354" s="5" t="s">
        <v>25</v>
      </c>
      <c r="U354" s="6">
        <v>45292</v>
      </c>
      <c r="V354" s="5" t="s">
        <v>1363</v>
      </c>
      <c r="W354" s="4" t="s">
        <v>1329</v>
      </c>
      <c r="X354" s="5" t="s">
        <v>18</v>
      </c>
      <c r="Y354" s="5"/>
      <c r="Z354" s="5"/>
      <c r="AA354" s="4" t="s">
        <v>1727</v>
      </c>
      <c r="AB354" s="5" t="s">
        <v>1331</v>
      </c>
      <c r="AC354" s="5"/>
      <c r="AD354" s="5" t="s">
        <v>1331</v>
      </c>
      <c r="AE354" s="5"/>
      <c r="AF354" s="5">
        <v>33330</v>
      </c>
      <c r="AG354" s="5">
        <v>33</v>
      </c>
      <c r="AH354" s="5">
        <v>100</v>
      </c>
      <c r="AI354" s="5" t="s">
        <v>1332</v>
      </c>
      <c r="AJ354" s="5">
        <v>45078</v>
      </c>
      <c r="AK354" s="5">
        <v>1</v>
      </c>
      <c r="AL354" s="5">
        <v>45078</v>
      </c>
      <c r="AM354" s="5" t="s">
        <v>1333</v>
      </c>
      <c r="AN354" s="5">
        <v>27240</v>
      </c>
      <c r="AO354" s="5" t="s">
        <v>3792</v>
      </c>
      <c r="AP354" s="5" t="s">
        <v>12477</v>
      </c>
      <c r="AQ354" s="4" t="s">
        <v>1351</v>
      </c>
      <c r="AR354" s="5" t="s">
        <v>12478</v>
      </c>
      <c r="AS354" s="4" t="s">
        <v>1898</v>
      </c>
      <c r="AT354" s="5" t="s">
        <v>1899</v>
      </c>
      <c r="AU354" s="5" t="s">
        <v>41</v>
      </c>
      <c r="AV354" s="4" t="s">
        <v>1900</v>
      </c>
      <c r="AW354" s="5" t="s">
        <v>30</v>
      </c>
      <c r="AX354" s="4" t="s">
        <v>3793</v>
      </c>
      <c r="AY354" s="5" t="s">
        <v>3794</v>
      </c>
      <c r="AZ354" s="5" t="s">
        <v>11</v>
      </c>
      <c r="BA354" s="4" t="s">
        <v>3795</v>
      </c>
      <c r="BB354" s="5" t="s">
        <v>3796</v>
      </c>
      <c r="BC354" s="4" t="s">
        <v>3791</v>
      </c>
      <c r="BD354" s="5" t="s">
        <v>3797</v>
      </c>
      <c r="BE354" s="5" t="s">
        <v>25</v>
      </c>
      <c r="BF354" s="5" t="s">
        <v>1333</v>
      </c>
      <c r="BG354" s="4" t="s">
        <v>3798</v>
      </c>
      <c r="BH354" s="5" t="s">
        <v>1343</v>
      </c>
    </row>
    <row r="355" spans="1:60" x14ac:dyDescent="0.25">
      <c r="A355">
        <f t="shared" si="27"/>
        <v>303831</v>
      </c>
      <c r="B355">
        <f t="shared" si="28"/>
        <v>3102059</v>
      </c>
      <c r="C355" s="17" t="str">
        <f t="shared" si="30"/>
        <v>CC</v>
      </c>
      <c r="D355" t="str">
        <f t="shared" si="31"/>
        <v>REGION ILE DE FRANCE NORD</v>
      </c>
      <c r="E355" s="12" t="str">
        <f t="shared" si="29"/>
        <v>TERRAIN</v>
      </c>
      <c r="F355" s="4" t="s">
        <v>3799</v>
      </c>
      <c r="G355" s="4" t="s">
        <v>3800</v>
      </c>
      <c r="H355" s="5">
        <v>1</v>
      </c>
      <c r="I355" s="5"/>
      <c r="J355" s="5">
        <v>2</v>
      </c>
      <c r="K355" s="5" t="s">
        <v>1345</v>
      </c>
      <c r="L355" s="5" t="s">
        <v>1042</v>
      </c>
      <c r="M355" s="5" t="s">
        <v>3801</v>
      </c>
      <c r="N355" s="5" t="s">
        <v>245</v>
      </c>
      <c r="O355" s="5">
        <v>43132</v>
      </c>
      <c r="P355" s="5"/>
      <c r="Q355" s="5" t="s">
        <v>1346</v>
      </c>
      <c r="R355" s="5">
        <v>5</v>
      </c>
      <c r="S355" s="5" t="s">
        <v>18</v>
      </c>
      <c r="T355" s="5" t="s">
        <v>25</v>
      </c>
      <c r="U355" s="6">
        <v>43160</v>
      </c>
      <c r="V355" s="5" t="s">
        <v>1363</v>
      </c>
      <c r="W355" s="4" t="s">
        <v>1329</v>
      </c>
      <c r="X355" s="5" t="s">
        <v>18</v>
      </c>
      <c r="Y355" s="5"/>
      <c r="Z355" s="5"/>
      <c r="AA355" s="4" t="s">
        <v>3802</v>
      </c>
      <c r="AB355" s="5" t="s">
        <v>1331</v>
      </c>
      <c r="AC355" s="5"/>
      <c r="AD355" s="5" t="s">
        <v>1331</v>
      </c>
      <c r="AE355" s="5"/>
      <c r="AF355" s="5">
        <v>25134</v>
      </c>
      <c r="AG355" s="5">
        <v>56</v>
      </c>
      <c r="AH355" s="5">
        <v>100</v>
      </c>
      <c r="AI355" s="5" t="s">
        <v>1332</v>
      </c>
      <c r="AJ355" s="5">
        <v>43160</v>
      </c>
      <c r="AK355" s="5">
        <v>6</v>
      </c>
      <c r="AL355" s="5">
        <v>43160</v>
      </c>
      <c r="AM355" s="5" t="s">
        <v>1333</v>
      </c>
      <c r="AN355" s="5">
        <v>78500</v>
      </c>
      <c r="AO355" s="5" t="s">
        <v>3803</v>
      </c>
      <c r="AP355" s="5" t="s">
        <v>12477</v>
      </c>
      <c r="AQ355" s="4" t="s">
        <v>1351</v>
      </c>
      <c r="AR355" s="5" t="s">
        <v>12478</v>
      </c>
      <c r="AS355" s="4" t="s">
        <v>1656</v>
      </c>
      <c r="AT355" s="5" t="s">
        <v>1657</v>
      </c>
      <c r="AU355" s="5" t="s">
        <v>41</v>
      </c>
      <c r="AV355" s="4" t="s">
        <v>1658</v>
      </c>
      <c r="AW355" s="5" t="s">
        <v>306</v>
      </c>
      <c r="AX355" s="4" t="s">
        <v>3804</v>
      </c>
      <c r="AY355" s="5" t="s">
        <v>3805</v>
      </c>
      <c r="AZ355" s="5" t="s">
        <v>11</v>
      </c>
      <c r="BA355" s="4" t="s">
        <v>3806</v>
      </c>
      <c r="BB355" s="5" t="s">
        <v>3807</v>
      </c>
      <c r="BC355" s="4" t="s">
        <v>3800</v>
      </c>
      <c r="BD355" s="5" t="s">
        <v>3808</v>
      </c>
      <c r="BE355" s="5" t="s">
        <v>25</v>
      </c>
      <c r="BF355" s="5" t="s">
        <v>1333</v>
      </c>
      <c r="BG355" s="4" t="s">
        <v>3809</v>
      </c>
      <c r="BH355" s="5" t="s">
        <v>1343</v>
      </c>
    </row>
    <row r="356" spans="1:60" x14ac:dyDescent="0.25">
      <c r="A356">
        <f t="shared" si="27"/>
        <v>303812</v>
      </c>
      <c r="B356">
        <f t="shared" si="28"/>
        <v>3102047</v>
      </c>
      <c r="C356" s="17" t="str">
        <f t="shared" si="30"/>
        <v>CC</v>
      </c>
      <c r="D356" t="str">
        <f t="shared" si="31"/>
        <v>REGION CENTRE EST</v>
      </c>
      <c r="E356" s="12" t="str">
        <f t="shared" si="29"/>
        <v>TERRAIN</v>
      </c>
      <c r="F356" s="4" t="s">
        <v>3810</v>
      </c>
      <c r="G356" s="4" t="s">
        <v>3811</v>
      </c>
      <c r="H356" s="5">
        <v>1</v>
      </c>
      <c r="I356" s="5"/>
      <c r="J356" s="5">
        <v>1</v>
      </c>
      <c r="K356" s="5" t="s">
        <v>1325</v>
      </c>
      <c r="L356" s="5" t="s">
        <v>3812</v>
      </c>
      <c r="M356" s="5" t="s">
        <v>3813</v>
      </c>
      <c r="N356" s="5" t="s">
        <v>25</v>
      </c>
      <c r="O356" s="5">
        <v>45231</v>
      </c>
      <c r="P356" s="5"/>
      <c r="Q356" s="5" t="s">
        <v>1346</v>
      </c>
      <c r="R356" s="5">
        <v>5</v>
      </c>
      <c r="S356" s="5" t="s">
        <v>18</v>
      </c>
      <c r="T356" s="5" t="s">
        <v>260</v>
      </c>
      <c r="U356" s="6">
        <v>45261</v>
      </c>
      <c r="V356" s="5" t="s">
        <v>1347</v>
      </c>
      <c r="W356" s="4" t="s">
        <v>1329</v>
      </c>
      <c r="X356" s="5" t="s">
        <v>18</v>
      </c>
      <c r="Y356" s="5" t="s">
        <v>1348</v>
      </c>
      <c r="Z356" s="5"/>
      <c r="AA356" s="4" t="s">
        <v>1369</v>
      </c>
      <c r="AB356" s="5" t="s">
        <v>1331</v>
      </c>
      <c r="AC356" s="5"/>
      <c r="AD356" s="5" t="s">
        <v>1331</v>
      </c>
      <c r="AE356" s="5"/>
      <c r="AF356" s="5">
        <v>28829</v>
      </c>
      <c r="AG356" s="5">
        <v>46</v>
      </c>
      <c r="AH356" s="5">
        <v>100</v>
      </c>
      <c r="AI356" s="5" t="s">
        <v>1332</v>
      </c>
      <c r="AJ356" s="5">
        <v>43160</v>
      </c>
      <c r="AK356" s="5">
        <v>6</v>
      </c>
      <c r="AL356" s="5">
        <v>43160</v>
      </c>
      <c r="AM356" s="5" t="s">
        <v>1333</v>
      </c>
      <c r="AN356" s="5">
        <v>54800</v>
      </c>
      <c r="AO356" s="5" t="s">
        <v>3814</v>
      </c>
      <c r="AP356" s="5" t="s">
        <v>1536</v>
      </c>
      <c r="AQ356" s="4" t="s">
        <v>12479</v>
      </c>
      <c r="AR356" s="5" t="s">
        <v>12480</v>
      </c>
      <c r="AS356" s="4" t="s">
        <v>1696</v>
      </c>
      <c r="AT356" s="5" t="s">
        <v>1697</v>
      </c>
      <c r="AU356" s="5" t="s">
        <v>41</v>
      </c>
      <c r="AV356" s="4" t="s">
        <v>1698</v>
      </c>
      <c r="AW356" s="5" t="s">
        <v>66</v>
      </c>
      <c r="AX356" s="4" t="s">
        <v>2614</v>
      </c>
      <c r="AY356" s="5" t="s">
        <v>2615</v>
      </c>
      <c r="AZ356" s="5" t="s">
        <v>11</v>
      </c>
      <c r="BA356" s="4" t="s">
        <v>2616</v>
      </c>
      <c r="BB356" s="5" t="s">
        <v>2617</v>
      </c>
      <c r="BC356" s="5" t="s">
        <v>3811</v>
      </c>
      <c r="BD356" s="5" t="s">
        <v>3815</v>
      </c>
      <c r="BE356" s="5" t="s">
        <v>260</v>
      </c>
      <c r="BF356" s="5" t="s">
        <v>1333</v>
      </c>
      <c r="BG356" s="4" t="s">
        <v>3816</v>
      </c>
      <c r="BH356" s="5" t="s">
        <v>1343</v>
      </c>
    </row>
    <row r="357" spans="1:60" x14ac:dyDescent="0.25">
      <c r="A357">
        <f t="shared" si="27"/>
        <v>188259</v>
      </c>
      <c r="B357">
        <f t="shared" si="28"/>
        <v>3001100</v>
      </c>
      <c r="C357" s="17" t="str">
        <f t="shared" si="30"/>
        <v>CC</v>
      </c>
      <c r="D357" t="str">
        <f t="shared" si="31"/>
        <v>REGION CENTRE EST</v>
      </c>
      <c r="E357" s="12" t="str">
        <f t="shared" si="29"/>
        <v>TERRAIN</v>
      </c>
      <c r="F357" s="4" t="s">
        <v>3817</v>
      </c>
      <c r="G357" s="4" t="s">
        <v>3818</v>
      </c>
      <c r="H357" s="5">
        <v>1</v>
      </c>
      <c r="I357" s="5"/>
      <c r="J357" s="5">
        <v>2</v>
      </c>
      <c r="K357" s="5" t="s">
        <v>1345</v>
      </c>
      <c r="L357" s="5" t="s">
        <v>106</v>
      </c>
      <c r="M357" s="5" t="s">
        <v>3819</v>
      </c>
      <c r="N357" s="5"/>
      <c r="O357" s="5"/>
      <c r="P357" s="5"/>
      <c r="Q357" s="5"/>
      <c r="R357" s="5"/>
      <c r="S357" s="5"/>
      <c r="T357" s="5" t="s">
        <v>60</v>
      </c>
      <c r="U357" s="6">
        <v>37865</v>
      </c>
      <c r="V357" s="5" t="s">
        <v>1773</v>
      </c>
      <c r="W357" s="4" t="s">
        <v>1329</v>
      </c>
      <c r="X357" s="5" t="s">
        <v>18</v>
      </c>
      <c r="Y357" s="5"/>
      <c r="Z357" s="5"/>
      <c r="AA357" s="4" t="s">
        <v>3820</v>
      </c>
      <c r="AB357" s="5"/>
      <c r="AC357" s="5"/>
      <c r="AD357" s="5" t="s">
        <v>1393</v>
      </c>
      <c r="AE357" s="5"/>
      <c r="AF357" s="5">
        <v>23162</v>
      </c>
      <c r="AG357" s="5">
        <v>61</v>
      </c>
      <c r="AH357" s="5">
        <v>100</v>
      </c>
      <c r="AI357" s="5" t="s">
        <v>1332</v>
      </c>
      <c r="AJ357" s="5">
        <v>37865</v>
      </c>
      <c r="AK357" s="5">
        <v>21</v>
      </c>
      <c r="AL357" s="5">
        <v>37865</v>
      </c>
      <c r="AM357" s="5" t="s">
        <v>1333</v>
      </c>
      <c r="AN357" s="5">
        <v>69005</v>
      </c>
      <c r="AO357" s="5" t="s">
        <v>2725</v>
      </c>
      <c r="AP357" s="5" t="s">
        <v>1536</v>
      </c>
      <c r="AQ357" s="4" t="s">
        <v>12479</v>
      </c>
      <c r="AR357" s="5" t="s">
        <v>12480</v>
      </c>
      <c r="AS357" s="4" t="s">
        <v>2273</v>
      </c>
      <c r="AT357" s="5" t="s">
        <v>2274</v>
      </c>
      <c r="AU357" s="5" t="s">
        <v>41</v>
      </c>
      <c r="AV357" s="4" t="s">
        <v>2275</v>
      </c>
      <c r="AW357" s="5" t="s">
        <v>256</v>
      </c>
      <c r="AX357" s="4" t="s">
        <v>2582</v>
      </c>
      <c r="AY357" s="5" t="s">
        <v>2584</v>
      </c>
      <c r="AZ357" s="5" t="s">
        <v>11</v>
      </c>
      <c r="BA357" s="4" t="s">
        <v>2585</v>
      </c>
      <c r="BB357" s="5" t="s">
        <v>2586</v>
      </c>
      <c r="BC357" s="4" t="s">
        <v>3818</v>
      </c>
      <c r="BD357" s="5" t="s">
        <v>3821</v>
      </c>
      <c r="BE357" s="5" t="s">
        <v>60</v>
      </c>
      <c r="BF357" s="5" t="s">
        <v>1333</v>
      </c>
      <c r="BG357" s="4" t="s">
        <v>3822</v>
      </c>
      <c r="BH357" s="5" t="s">
        <v>1343</v>
      </c>
    </row>
    <row r="358" spans="1:60" x14ac:dyDescent="0.25">
      <c r="A358">
        <f t="shared" si="27"/>
        <v>303426</v>
      </c>
      <c r="B358">
        <f t="shared" si="28"/>
        <v>3101866</v>
      </c>
      <c r="C358" s="17" t="str">
        <f t="shared" si="30"/>
        <v>CC</v>
      </c>
      <c r="D358" t="str">
        <f t="shared" si="31"/>
        <v>REGION GRAND OUEST</v>
      </c>
      <c r="E358" s="12" t="str">
        <f t="shared" si="29"/>
        <v>TERRAIN</v>
      </c>
      <c r="F358" s="4" t="s">
        <v>307</v>
      </c>
      <c r="G358" s="4" t="s">
        <v>3823</v>
      </c>
      <c r="H358" s="5">
        <v>1</v>
      </c>
      <c r="I358" s="5"/>
      <c r="J358" s="5">
        <v>2</v>
      </c>
      <c r="K358" s="5" t="s">
        <v>1345</v>
      </c>
      <c r="L358" s="5" t="s">
        <v>309</v>
      </c>
      <c r="M358" s="5" t="s">
        <v>308</v>
      </c>
      <c r="N358" s="5" t="s">
        <v>245</v>
      </c>
      <c r="O358" s="5">
        <v>42826</v>
      </c>
      <c r="P358" s="5"/>
      <c r="Q358" s="5" t="s">
        <v>1346</v>
      </c>
      <c r="R358" s="5">
        <v>5</v>
      </c>
      <c r="S358" s="5" t="s">
        <v>18</v>
      </c>
      <c r="T358" s="5" t="s">
        <v>25</v>
      </c>
      <c r="U358" s="6">
        <v>42856</v>
      </c>
      <c r="V358" s="5" t="s">
        <v>1363</v>
      </c>
      <c r="W358" s="4" t="s">
        <v>1329</v>
      </c>
      <c r="X358" s="5" t="s">
        <v>18</v>
      </c>
      <c r="Y358" s="5"/>
      <c r="Z358" s="5"/>
      <c r="AA358" s="4" t="s">
        <v>3824</v>
      </c>
      <c r="AB358" s="5" t="s">
        <v>1331</v>
      </c>
      <c r="AC358" s="5"/>
      <c r="AD358" s="5" t="s">
        <v>1331</v>
      </c>
      <c r="AE358" s="5"/>
      <c r="AF358" s="5">
        <v>31482</v>
      </c>
      <c r="AG358" s="5">
        <v>38</v>
      </c>
      <c r="AH358" s="5">
        <v>100</v>
      </c>
      <c r="AI358" s="5" t="s">
        <v>1332</v>
      </c>
      <c r="AJ358" s="5">
        <v>42856</v>
      </c>
      <c r="AK358" s="5">
        <v>7</v>
      </c>
      <c r="AL358" s="5">
        <v>42856</v>
      </c>
      <c r="AM358" s="5" t="s">
        <v>1333</v>
      </c>
      <c r="AN358" s="5">
        <v>44240</v>
      </c>
      <c r="AO358" s="5" t="s">
        <v>3825</v>
      </c>
      <c r="AP358" s="5" t="s">
        <v>1413</v>
      </c>
      <c r="AQ358" s="4" t="s">
        <v>1414</v>
      </c>
      <c r="AR358" s="5" t="s">
        <v>19</v>
      </c>
      <c r="AS358" s="4" t="s">
        <v>1549</v>
      </c>
      <c r="AT358" s="5" t="s">
        <v>1550</v>
      </c>
      <c r="AU358" s="5" t="s">
        <v>41</v>
      </c>
      <c r="AV358" s="4" t="s">
        <v>1551</v>
      </c>
      <c r="AW358" s="5" t="s">
        <v>135</v>
      </c>
      <c r="AX358" s="4" t="s">
        <v>2822</v>
      </c>
      <c r="AY358" s="5" t="s">
        <v>2823</v>
      </c>
      <c r="AZ358" s="5" t="s">
        <v>11</v>
      </c>
      <c r="BA358" s="4" t="s">
        <v>2824</v>
      </c>
      <c r="BB358" s="5" t="s">
        <v>2825</v>
      </c>
      <c r="BC358" s="5" t="s">
        <v>3823</v>
      </c>
      <c r="BD358" s="5" t="s">
        <v>3826</v>
      </c>
      <c r="BE358" s="5" t="s">
        <v>25</v>
      </c>
      <c r="BF358" s="5" t="s">
        <v>1333</v>
      </c>
      <c r="BG358" s="4" t="s">
        <v>3827</v>
      </c>
      <c r="BH358" s="5" t="s">
        <v>1343</v>
      </c>
    </row>
    <row r="359" spans="1:60" x14ac:dyDescent="0.25">
      <c r="A359">
        <f t="shared" si="27"/>
        <v>304255</v>
      </c>
      <c r="B359">
        <f t="shared" si="28"/>
        <v>3102290</v>
      </c>
      <c r="C359" s="17" t="str">
        <f t="shared" si="30"/>
        <v>CC</v>
      </c>
      <c r="D359" t="str">
        <f t="shared" si="31"/>
        <v>REGION GRAND OUEST</v>
      </c>
      <c r="E359" s="12" t="str">
        <f t="shared" si="29"/>
        <v>TERRAIN</v>
      </c>
      <c r="F359" s="4" t="s">
        <v>3828</v>
      </c>
      <c r="G359" s="4" t="s">
        <v>3829</v>
      </c>
      <c r="H359" s="5">
        <v>1</v>
      </c>
      <c r="I359" s="5"/>
      <c r="J359" s="5">
        <v>1</v>
      </c>
      <c r="K359" s="5" t="s">
        <v>1325</v>
      </c>
      <c r="L359" s="5" t="s">
        <v>339</v>
      </c>
      <c r="M359" s="5" t="s">
        <v>3830</v>
      </c>
      <c r="N359" s="5" t="s">
        <v>260</v>
      </c>
      <c r="O359" s="5">
        <v>45231</v>
      </c>
      <c r="P359" s="5"/>
      <c r="Q359" s="5" t="s">
        <v>1346</v>
      </c>
      <c r="R359" s="5">
        <v>5</v>
      </c>
      <c r="S359" s="5" t="s">
        <v>18</v>
      </c>
      <c r="T359" s="5" t="s">
        <v>71</v>
      </c>
      <c r="U359" s="6">
        <v>45261</v>
      </c>
      <c r="V359" s="5" t="s">
        <v>1437</v>
      </c>
      <c r="W359" s="4" t="s">
        <v>1329</v>
      </c>
      <c r="X359" s="5" t="s">
        <v>18</v>
      </c>
      <c r="Y359" s="5" t="s">
        <v>1348</v>
      </c>
      <c r="Z359" s="5"/>
      <c r="AA359" s="4" t="s">
        <v>3831</v>
      </c>
      <c r="AB359" s="5" t="s">
        <v>1393</v>
      </c>
      <c r="AC359" s="5"/>
      <c r="AD359" s="5" t="s">
        <v>1393</v>
      </c>
      <c r="AE359" s="5"/>
      <c r="AF359" s="5">
        <v>34870</v>
      </c>
      <c r="AG359" s="5">
        <v>29</v>
      </c>
      <c r="AH359" s="5">
        <v>100</v>
      </c>
      <c r="AI359" s="5" t="s">
        <v>1332</v>
      </c>
      <c r="AJ359" s="5">
        <v>43586</v>
      </c>
      <c r="AK359" s="5">
        <v>5</v>
      </c>
      <c r="AL359" s="5">
        <v>43586</v>
      </c>
      <c r="AM359" s="5" t="s">
        <v>1333</v>
      </c>
      <c r="AN359" s="5">
        <v>22000</v>
      </c>
      <c r="AO359" s="5" t="s">
        <v>3832</v>
      </c>
      <c r="AP359" s="5" t="s">
        <v>1413</v>
      </c>
      <c r="AQ359" s="4" t="s">
        <v>1414</v>
      </c>
      <c r="AR359" s="5" t="s">
        <v>19</v>
      </c>
      <c r="AS359" s="4" t="s">
        <v>1828</v>
      </c>
      <c r="AT359" s="5" t="s">
        <v>1829</v>
      </c>
      <c r="AU359" s="5" t="s">
        <v>41</v>
      </c>
      <c r="AV359" s="4" t="s">
        <v>1830</v>
      </c>
      <c r="AW359" s="5" t="s">
        <v>148</v>
      </c>
      <c r="AX359" s="4" t="s">
        <v>1831</v>
      </c>
      <c r="AY359" s="5" t="s">
        <v>1832</v>
      </c>
      <c r="AZ359" s="5" t="s">
        <v>11</v>
      </c>
      <c r="BA359" s="4" t="s">
        <v>1833</v>
      </c>
      <c r="BB359" s="5" t="s">
        <v>1834</v>
      </c>
      <c r="BC359" s="5" t="s">
        <v>3829</v>
      </c>
      <c r="BD359" s="5" t="s">
        <v>3833</v>
      </c>
      <c r="BE359" s="5" t="s">
        <v>71</v>
      </c>
      <c r="BF359" s="5" t="s">
        <v>1333</v>
      </c>
      <c r="BG359" s="4" t="s">
        <v>3834</v>
      </c>
      <c r="BH359" s="5" t="s">
        <v>1343</v>
      </c>
    </row>
    <row r="360" spans="1:60" x14ac:dyDescent="0.25">
      <c r="A360">
        <f t="shared" si="27"/>
        <v>305962</v>
      </c>
      <c r="B360">
        <f t="shared" si="28"/>
        <v>7023527</v>
      </c>
      <c r="C360" t="str">
        <f t="shared" si="30"/>
        <v>CC</v>
      </c>
      <c r="D360" t="str">
        <f t="shared" si="31"/>
        <v>POLE PILOTAGE DU RESEAU COMMERCIAL</v>
      </c>
      <c r="E360" s="12" t="str">
        <f t="shared" si="29"/>
        <v>TERRAIN</v>
      </c>
      <c r="F360" s="4" t="s">
        <v>3835</v>
      </c>
      <c r="G360" s="4" t="s">
        <v>3836</v>
      </c>
      <c r="H360" s="5">
        <v>1</v>
      </c>
      <c r="I360" s="5"/>
      <c r="J360" s="5">
        <v>2</v>
      </c>
      <c r="K360" s="5" t="s">
        <v>1345</v>
      </c>
      <c r="L360" s="5" t="s">
        <v>575</v>
      </c>
      <c r="M360" s="5" t="s">
        <v>3837</v>
      </c>
      <c r="N360" s="5"/>
      <c r="O360" s="5"/>
      <c r="P360" s="5"/>
      <c r="Q360" s="5"/>
      <c r="R360" s="5"/>
      <c r="S360" s="5"/>
      <c r="T360" s="5" t="s">
        <v>349</v>
      </c>
      <c r="U360" s="6">
        <v>45352</v>
      </c>
      <c r="V360" s="5" t="s">
        <v>2338</v>
      </c>
      <c r="W360" s="4" t="s">
        <v>1392</v>
      </c>
      <c r="X360" s="5" t="s">
        <v>18</v>
      </c>
      <c r="Y360" s="5"/>
      <c r="Z360" s="5"/>
      <c r="AA360" s="4"/>
      <c r="AB360" s="5"/>
      <c r="AC360" s="5"/>
      <c r="AD360" s="5" t="s">
        <v>1331</v>
      </c>
      <c r="AE360" s="5"/>
      <c r="AF360" s="5">
        <v>34915</v>
      </c>
      <c r="AG360" s="5">
        <v>29</v>
      </c>
      <c r="AH360" s="5">
        <v>131</v>
      </c>
      <c r="AI360" s="5" t="s">
        <v>3838</v>
      </c>
      <c r="AJ360" s="5">
        <v>45352</v>
      </c>
      <c r="AK360" s="5">
        <v>0</v>
      </c>
      <c r="AL360" s="5">
        <v>45352</v>
      </c>
      <c r="AM360" s="5"/>
      <c r="AN360" s="5">
        <v>44000</v>
      </c>
      <c r="AO360" s="5" t="s">
        <v>1710</v>
      </c>
      <c r="AP360" s="5"/>
      <c r="AQ360" s="4" t="s">
        <v>1395</v>
      </c>
      <c r="AR360" s="5" t="s">
        <v>188</v>
      </c>
      <c r="AS360" s="4"/>
      <c r="AT360" s="5"/>
      <c r="AU360" s="5"/>
      <c r="AV360" s="4" t="s">
        <v>1396</v>
      </c>
      <c r="AW360" s="5" t="s">
        <v>350</v>
      </c>
      <c r="AX360" s="4"/>
      <c r="AY360" s="5"/>
      <c r="AZ360" s="5"/>
      <c r="BA360" s="4"/>
      <c r="BB360" s="5"/>
      <c r="BC360" s="5"/>
      <c r="BD360" s="5"/>
      <c r="BE360" s="5"/>
      <c r="BF360" s="5" t="s">
        <v>1397</v>
      </c>
      <c r="BG360" s="4"/>
      <c r="BH360" s="5"/>
    </row>
    <row r="361" spans="1:60" x14ac:dyDescent="0.25">
      <c r="A361">
        <f t="shared" si="27"/>
        <v>306273</v>
      </c>
      <c r="B361">
        <f t="shared" si="28"/>
        <v>7024154</v>
      </c>
      <c r="C361" s="17" t="str">
        <f t="shared" si="30"/>
        <v>CC</v>
      </c>
      <c r="D361" t="str">
        <f t="shared" si="31"/>
        <v>REGION ILE DE FRANCE NORD</v>
      </c>
      <c r="E361" s="12" t="str">
        <f t="shared" si="29"/>
        <v>TERRAIN</v>
      </c>
      <c r="F361" s="4" t="s">
        <v>3839</v>
      </c>
      <c r="G361" s="4" t="s">
        <v>3840</v>
      </c>
      <c r="H361" s="5">
        <v>1</v>
      </c>
      <c r="I361" s="5"/>
      <c r="J361" s="5">
        <v>1</v>
      </c>
      <c r="K361" s="5" t="s">
        <v>1325</v>
      </c>
      <c r="L361" s="5" t="s">
        <v>996</v>
      </c>
      <c r="M361" s="5" t="s">
        <v>3841</v>
      </c>
      <c r="N361" s="5"/>
      <c r="O361" s="5"/>
      <c r="P361" s="5"/>
      <c r="Q361" s="5"/>
      <c r="R361" s="5"/>
      <c r="S361" s="5"/>
      <c r="T361" s="5" t="s">
        <v>245</v>
      </c>
      <c r="U361" s="6">
        <v>45536</v>
      </c>
      <c r="V361" s="5" t="s">
        <v>1328</v>
      </c>
      <c r="W361" s="4" t="s">
        <v>1329</v>
      </c>
      <c r="X361" s="5" t="s">
        <v>18</v>
      </c>
      <c r="Y361" s="5"/>
      <c r="Z361" s="5"/>
      <c r="AA361" s="4" t="s">
        <v>3842</v>
      </c>
      <c r="AB361" s="5"/>
      <c r="AC361" s="5"/>
      <c r="AD361" s="5" t="s">
        <v>1331</v>
      </c>
      <c r="AE361" s="5"/>
      <c r="AF361" s="5">
        <v>35289</v>
      </c>
      <c r="AG361" s="5">
        <v>28</v>
      </c>
      <c r="AH361" s="5">
        <v>100</v>
      </c>
      <c r="AI361" s="5" t="s">
        <v>1332</v>
      </c>
      <c r="AJ361" s="5">
        <v>45536</v>
      </c>
      <c r="AK361" s="5">
        <v>0</v>
      </c>
      <c r="AL361" s="5">
        <v>45536</v>
      </c>
      <c r="AM361" s="5" t="s">
        <v>1333</v>
      </c>
      <c r="AN361" s="5">
        <v>62137</v>
      </c>
      <c r="AO361" s="5" t="s">
        <v>3843</v>
      </c>
      <c r="AP361" s="5" t="s">
        <v>12477</v>
      </c>
      <c r="AQ361" s="4" t="s">
        <v>1351</v>
      </c>
      <c r="AR361" s="5" t="s">
        <v>12478</v>
      </c>
      <c r="AS361" s="4" t="s">
        <v>1638</v>
      </c>
      <c r="AT361" s="5" t="s">
        <v>1639</v>
      </c>
      <c r="AU361" s="5" t="s">
        <v>41</v>
      </c>
      <c r="AV361" s="4" t="s">
        <v>1640</v>
      </c>
      <c r="AW361" s="5" t="s">
        <v>142</v>
      </c>
      <c r="AX361" s="4" t="s">
        <v>1982</v>
      </c>
      <c r="AY361" s="5" t="s">
        <v>1983</v>
      </c>
      <c r="AZ361" s="5" t="s">
        <v>11</v>
      </c>
      <c r="BA361" s="4" t="s">
        <v>1984</v>
      </c>
      <c r="BB361" s="5" t="s">
        <v>1985</v>
      </c>
      <c r="BC361" s="5" t="s">
        <v>3840</v>
      </c>
      <c r="BD361" s="5" t="s">
        <v>3844</v>
      </c>
      <c r="BE361" s="5" t="s">
        <v>245</v>
      </c>
      <c r="BF361" s="5" t="s">
        <v>1333</v>
      </c>
      <c r="BG361" s="4" t="s">
        <v>3845</v>
      </c>
      <c r="BH361" s="5" t="s">
        <v>1343</v>
      </c>
    </row>
    <row r="362" spans="1:60" x14ac:dyDescent="0.25">
      <c r="A362">
        <f t="shared" si="27"/>
        <v>306387</v>
      </c>
      <c r="B362">
        <f t="shared" si="28"/>
        <v>7024295</v>
      </c>
      <c r="C362" s="17" t="str">
        <f t="shared" si="30"/>
        <v>CC</v>
      </c>
      <c r="D362" t="str">
        <f t="shared" si="31"/>
        <v>REGION GRAND SUD</v>
      </c>
      <c r="E362" s="12" t="str">
        <f t="shared" si="29"/>
        <v>TERRAIN</v>
      </c>
      <c r="F362" s="4" t="s">
        <v>3846</v>
      </c>
      <c r="G362" s="4" t="s">
        <v>3847</v>
      </c>
      <c r="H362" s="5">
        <v>1</v>
      </c>
      <c r="I362" s="5"/>
      <c r="J362" s="5">
        <v>1</v>
      </c>
      <c r="K362" s="5" t="s">
        <v>1325</v>
      </c>
      <c r="L362" s="5" t="s">
        <v>451</v>
      </c>
      <c r="M362" s="5" t="s">
        <v>3848</v>
      </c>
      <c r="N362" s="5"/>
      <c r="O362" s="5"/>
      <c r="P362" s="5"/>
      <c r="Q362" s="5"/>
      <c r="R362" s="5"/>
      <c r="S362" s="5"/>
      <c r="T362" s="5" t="s">
        <v>245</v>
      </c>
      <c r="U362" s="6">
        <v>45566</v>
      </c>
      <c r="V362" s="5" t="s">
        <v>1328</v>
      </c>
      <c r="W362" s="4" t="s">
        <v>1329</v>
      </c>
      <c r="X362" s="5" t="s">
        <v>18</v>
      </c>
      <c r="Y362" s="5"/>
      <c r="Z362" s="5"/>
      <c r="AA362" s="4" t="s">
        <v>3849</v>
      </c>
      <c r="AB362" s="5"/>
      <c r="AC362" s="5"/>
      <c r="AD362" s="5" t="s">
        <v>1331</v>
      </c>
      <c r="AE362" s="5"/>
      <c r="AF362" s="5">
        <v>35025</v>
      </c>
      <c r="AG362" s="5">
        <v>29</v>
      </c>
      <c r="AH362" s="5">
        <v>100</v>
      </c>
      <c r="AI362" s="5" t="s">
        <v>1332</v>
      </c>
      <c r="AJ362" s="5">
        <v>45566</v>
      </c>
      <c r="AK362" s="5">
        <v>0</v>
      </c>
      <c r="AL362" s="5">
        <v>45566</v>
      </c>
      <c r="AM362" s="5" t="s">
        <v>1333</v>
      </c>
      <c r="AN362" s="5">
        <v>43700</v>
      </c>
      <c r="AO362" s="5" t="s">
        <v>3850</v>
      </c>
      <c r="AP362" s="5" t="s">
        <v>1335</v>
      </c>
      <c r="AQ362" s="4" t="s">
        <v>1336</v>
      </c>
      <c r="AR362" s="5" t="s">
        <v>12476</v>
      </c>
      <c r="AS362" s="4" t="s">
        <v>1629</v>
      </c>
      <c r="AT362" s="5" t="s">
        <v>1630</v>
      </c>
      <c r="AU362" s="5" t="s">
        <v>41</v>
      </c>
      <c r="AV362" s="4" t="s">
        <v>1631</v>
      </c>
      <c r="AW362" s="5" t="s">
        <v>7</v>
      </c>
      <c r="AX362" s="4" t="s">
        <v>3473</v>
      </c>
      <c r="AY362" s="5" t="s">
        <v>3475</v>
      </c>
      <c r="AZ362" s="5" t="s">
        <v>11</v>
      </c>
      <c r="BA362" s="4" t="s">
        <v>3476</v>
      </c>
      <c r="BB362" s="5" t="s">
        <v>3477</v>
      </c>
      <c r="BC362" s="4" t="s">
        <v>3847</v>
      </c>
      <c r="BD362" s="5" t="s">
        <v>3851</v>
      </c>
      <c r="BE362" s="5" t="s">
        <v>245</v>
      </c>
      <c r="BF362" s="5" t="s">
        <v>1333</v>
      </c>
      <c r="BG362" s="4" t="s">
        <v>3852</v>
      </c>
      <c r="BH362" s="5" t="s">
        <v>1343</v>
      </c>
    </row>
    <row r="363" spans="1:60" x14ac:dyDescent="0.25">
      <c r="A363">
        <f t="shared" si="27"/>
        <v>305226</v>
      </c>
      <c r="B363">
        <f t="shared" si="28"/>
        <v>7020603</v>
      </c>
      <c r="C363" s="17" t="str">
        <f t="shared" si="30"/>
        <v>CC</v>
      </c>
      <c r="D363" t="str">
        <f t="shared" si="31"/>
        <v>REGION ILE DE FRANCE NORD</v>
      </c>
      <c r="E363" s="12" t="str">
        <f t="shared" si="29"/>
        <v>TERRAIN</v>
      </c>
      <c r="F363" s="4" t="s">
        <v>1227</v>
      </c>
      <c r="G363" s="4" t="s">
        <v>3853</v>
      </c>
      <c r="H363" s="5">
        <v>1</v>
      </c>
      <c r="I363" s="5"/>
      <c r="J363" s="5">
        <v>1</v>
      </c>
      <c r="K363" s="5" t="s">
        <v>1325</v>
      </c>
      <c r="L363" s="5" t="s">
        <v>162</v>
      </c>
      <c r="M363" s="5" t="s">
        <v>1228</v>
      </c>
      <c r="N363" s="5"/>
      <c r="O363" s="5"/>
      <c r="P363" s="5"/>
      <c r="Q363" s="5"/>
      <c r="R363" s="5"/>
      <c r="S363" s="5"/>
      <c r="T363" s="5" t="s">
        <v>25</v>
      </c>
      <c r="U363" s="6">
        <v>44743</v>
      </c>
      <c r="V363" s="5" t="s">
        <v>1363</v>
      </c>
      <c r="W363" s="4" t="s">
        <v>1329</v>
      </c>
      <c r="X363" s="5" t="s">
        <v>18</v>
      </c>
      <c r="Y363" s="5"/>
      <c r="Z363" s="5"/>
      <c r="AA363" s="4" t="s">
        <v>3854</v>
      </c>
      <c r="AB363" s="5"/>
      <c r="AC363" s="5"/>
      <c r="AD363" s="5" t="s">
        <v>1331</v>
      </c>
      <c r="AE363" s="5"/>
      <c r="AF363" s="5">
        <v>32529</v>
      </c>
      <c r="AG363" s="5">
        <v>35</v>
      </c>
      <c r="AH363" s="5">
        <v>100</v>
      </c>
      <c r="AI363" s="5" t="s">
        <v>1332</v>
      </c>
      <c r="AJ363" s="5">
        <v>44562</v>
      </c>
      <c r="AK363" s="5">
        <v>2</v>
      </c>
      <c r="AL363" s="5">
        <v>44562</v>
      </c>
      <c r="AM363" s="5" t="s">
        <v>1333</v>
      </c>
      <c r="AN363" s="5">
        <v>78125</v>
      </c>
      <c r="AO363" s="5" t="s">
        <v>3855</v>
      </c>
      <c r="AP363" s="5" t="s">
        <v>12477</v>
      </c>
      <c r="AQ363" s="4" t="s">
        <v>1351</v>
      </c>
      <c r="AR363" s="5" t="s">
        <v>12478</v>
      </c>
      <c r="AS363" s="4" t="s">
        <v>1656</v>
      </c>
      <c r="AT363" s="5" t="s">
        <v>1657</v>
      </c>
      <c r="AU363" s="5" t="s">
        <v>41</v>
      </c>
      <c r="AV363" s="4" t="s">
        <v>1658</v>
      </c>
      <c r="AW363" s="5" t="s">
        <v>306</v>
      </c>
      <c r="AX363" s="4" t="s">
        <v>3804</v>
      </c>
      <c r="AY363" s="5" t="s">
        <v>3805</v>
      </c>
      <c r="AZ363" s="5" t="s">
        <v>11</v>
      </c>
      <c r="BA363" s="4" t="s">
        <v>3806</v>
      </c>
      <c r="BB363" s="5" t="s">
        <v>3807</v>
      </c>
      <c r="BC363" s="4" t="s">
        <v>3853</v>
      </c>
      <c r="BD363" s="5" t="s">
        <v>3856</v>
      </c>
      <c r="BE363" s="5" t="s">
        <v>25</v>
      </c>
      <c r="BF363" s="5" t="s">
        <v>1333</v>
      </c>
      <c r="BG363" s="4" t="s">
        <v>3857</v>
      </c>
      <c r="BH363" s="5" t="s">
        <v>1343</v>
      </c>
    </row>
    <row r="364" spans="1:60" x14ac:dyDescent="0.25">
      <c r="A364">
        <f t="shared" si="27"/>
        <v>304715</v>
      </c>
      <c r="B364">
        <f t="shared" si="28"/>
        <v>3102550</v>
      </c>
      <c r="C364" s="17" t="str">
        <f t="shared" si="30"/>
        <v>CC</v>
      </c>
      <c r="D364" t="str">
        <f t="shared" si="31"/>
        <v>REGION CENTRE EST</v>
      </c>
      <c r="E364" s="12" t="str">
        <f t="shared" si="29"/>
        <v>TERRAIN</v>
      </c>
      <c r="F364" s="4" t="s">
        <v>3858</v>
      </c>
      <c r="G364" s="4" t="s">
        <v>3859</v>
      </c>
      <c r="H364" s="5">
        <v>1</v>
      </c>
      <c r="I364" s="5"/>
      <c r="J364" s="5">
        <v>1</v>
      </c>
      <c r="K364" s="5" t="s">
        <v>1325</v>
      </c>
      <c r="L364" s="5" t="s">
        <v>961</v>
      </c>
      <c r="M364" s="5" t="s">
        <v>3860</v>
      </c>
      <c r="N364" s="5"/>
      <c r="O364" s="5"/>
      <c r="P364" s="5"/>
      <c r="Q364" s="5"/>
      <c r="R364" s="5"/>
      <c r="S364" s="5"/>
      <c r="T364" s="5" t="s">
        <v>25</v>
      </c>
      <c r="U364" s="6">
        <v>44317</v>
      </c>
      <c r="V364" s="5" t="s">
        <v>1363</v>
      </c>
      <c r="W364" s="4" t="s">
        <v>1329</v>
      </c>
      <c r="X364" s="5" t="s">
        <v>18</v>
      </c>
      <c r="Y364" s="5"/>
      <c r="Z364" s="5"/>
      <c r="AA364" s="4" t="s">
        <v>3861</v>
      </c>
      <c r="AB364" s="5"/>
      <c r="AC364" s="5"/>
      <c r="AD364" s="5" t="s">
        <v>1331</v>
      </c>
      <c r="AE364" s="5"/>
      <c r="AF364" s="5">
        <v>33265</v>
      </c>
      <c r="AG364" s="5">
        <v>33</v>
      </c>
      <c r="AH364" s="5">
        <v>100</v>
      </c>
      <c r="AI364" s="5" t="s">
        <v>1332</v>
      </c>
      <c r="AJ364" s="5">
        <v>44136</v>
      </c>
      <c r="AK364" s="5">
        <v>4</v>
      </c>
      <c r="AL364" s="5">
        <v>44136</v>
      </c>
      <c r="AM364" s="5" t="s">
        <v>1333</v>
      </c>
      <c r="AN364" s="5">
        <v>54160</v>
      </c>
      <c r="AO364" s="5" t="s">
        <v>3862</v>
      </c>
      <c r="AP364" s="5" t="s">
        <v>1536</v>
      </c>
      <c r="AQ364" s="4" t="s">
        <v>12479</v>
      </c>
      <c r="AR364" s="5" t="s">
        <v>12480</v>
      </c>
      <c r="AS364" s="4" t="s">
        <v>1696</v>
      </c>
      <c r="AT364" s="5" t="s">
        <v>1697</v>
      </c>
      <c r="AU364" s="5" t="s">
        <v>41</v>
      </c>
      <c r="AV364" s="4" t="s">
        <v>1698</v>
      </c>
      <c r="AW364" s="5" t="s">
        <v>66</v>
      </c>
      <c r="AX364" s="4" t="s">
        <v>1699</v>
      </c>
      <c r="AY364" s="5" t="s">
        <v>1700</v>
      </c>
      <c r="AZ364" s="5" t="s">
        <v>11</v>
      </c>
      <c r="BA364" s="4" t="s">
        <v>1701</v>
      </c>
      <c r="BB364" s="5" t="s">
        <v>1702</v>
      </c>
      <c r="BC364" s="4" t="s">
        <v>3859</v>
      </c>
      <c r="BD364" s="5" t="s">
        <v>3863</v>
      </c>
      <c r="BE364" s="5" t="s">
        <v>25</v>
      </c>
      <c r="BF364" s="5" t="s">
        <v>1333</v>
      </c>
      <c r="BG364" s="4" t="s">
        <v>3864</v>
      </c>
      <c r="BH364" s="5" t="s">
        <v>1343</v>
      </c>
    </row>
    <row r="365" spans="1:60" x14ac:dyDescent="0.25">
      <c r="A365">
        <f t="shared" si="27"/>
        <v>305309</v>
      </c>
      <c r="B365">
        <f t="shared" si="28"/>
        <v>7020960</v>
      </c>
      <c r="C365" s="17" t="str">
        <f t="shared" si="30"/>
        <v>CC</v>
      </c>
      <c r="D365" t="str">
        <f t="shared" si="31"/>
        <v>REGION ILE DE FRANCE NORD</v>
      </c>
      <c r="E365" s="12" t="str">
        <f t="shared" si="29"/>
        <v>TERRAIN</v>
      </c>
      <c r="F365" s="4" t="s">
        <v>3865</v>
      </c>
      <c r="G365" s="4" t="s">
        <v>3866</v>
      </c>
      <c r="H365" s="5">
        <v>1</v>
      </c>
      <c r="I365" s="5"/>
      <c r="J365" s="5">
        <v>2</v>
      </c>
      <c r="K365" s="5" t="s">
        <v>1345</v>
      </c>
      <c r="L365" s="5" t="s">
        <v>562</v>
      </c>
      <c r="M365" s="5" t="s">
        <v>3867</v>
      </c>
      <c r="N365" s="5"/>
      <c r="O365" s="5"/>
      <c r="P365" s="5"/>
      <c r="Q365" s="5"/>
      <c r="R365" s="5"/>
      <c r="S365" s="5"/>
      <c r="T365" s="5" t="s">
        <v>25</v>
      </c>
      <c r="U365" s="6">
        <v>44866</v>
      </c>
      <c r="V365" s="4" t="s">
        <v>1363</v>
      </c>
      <c r="W365" s="4" t="s">
        <v>1329</v>
      </c>
      <c r="X365" s="5" t="s">
        <v>18</v>
      </c>
      <c r="Y365" s="5"/>
      <c r="Z365" s="5"/>
      <c r="AA365" s="4" t="s">
        <v>3868</v>
      </c>
      <c r="AB365" s="5"/>
      <c r="AC365" s="5"/>
      <c r="AD365" s="5" t="s">
        <v>1331</v>
      </c>
      <c r="AE365" s="5"/>
      <c r="AF365" s="6">
        <v>24959</v>
      </c>
      <c r="AG365" s="5">
        <v>56</v>
      </c>
      <c r="AH365" s="5">
        <v>100</v>
      </c>
      <c r="AI365" s="5" t="s">
        <v>1332</v>
      </c>
      <c r="AJ365" s="6">
        <v>44682</v>
      </c>
      <c r="AK365" s="5">
        <v>2</v>
      </c>
      <c r="AL365" s="6">
        <v>44682</v>
      </c>
      <c r="AM365" s="5" t="s">
        <v>1333</v>
      </c>
      <c r="AN365" s="5">
        <v>27120</v>
      </c>
      <c r="AO365" s="5" t="s">
        <v>3869</v>
      </c>
      <c r="AP365" s="5" t="s">
        <v>12477</v>
      </c>
      <c r="AQ365" s="4" t="s">
        <v>1351</v>
      </c>
      <c r="AR365" s="5" t="s">
        <v>12478</v>
      </c>
      <c r="AS365" s="4" t="s">
        <v>1898</v>
      </c>
      <c r="AT365" s="5" t="s">
        <v>1899</v>
      </c>
      <c r="AU365" s="5" t="s">
        <v>41</v>
      </c>
      <c r="AV365" s="4" t="s">
        <v>1900</v>
      </c>
      <c r="AW365" s="5" t="s">
        <v>30</v>
      </c>
      <c r="AX365" s="4" t="s">
        <v>3793</v>
      </c>
      <c r="AY365" s="5" t="s">
        <v>3794</v>
      </c>
      <c r="AZ365" s="5" t="s">
        <v>11</v>
      </c>
      <c r="BA365" s="4" t="s">
        <v>3795</v>
      </c>
      <c r="BB365" s="5" t="s">
        <v>3796</v>
      </c>
      <c r="BC365" s="4" t="s">
        <v>3866</v>
      </c>
      <c r="BD365" s="5" t="s">
        <v>3870</v>
      </c>
      <c r="BE365" s="5" t="s">
        <v>25</v>
      </c>
      <c r="BF365" s="5" t="s">
        <v>1333</v>
      </c>
      <c r="BG365" s="4" t="s">
        <v>3871</v>
      </c>
      <c r="BH365" s="5" t="s">
        <v>1343</v>
      </c>
    </row>
    <row r="366" spans="1:60" x14ac:dyDescent="0.25">
      <c r="A366">
        <f t="shared" ref="A366:A427" si="32">G366*1</f>
        <v>306287</v>
      </c>
      <c r="B366">
        <f t="shared" ref="B366:B427" si="33">F366*1</f>
        <v>7024160</v>
      </c>
      <c r="C366" s="17" t="str">
        <f t="shared" si="30"/>
        <v>CC</v>
      </c>
      <c r="D366" t="str">
        <f t="shared" si="31"/>
        <v>REGION GRAND OUEST</v>
      </c>
      <c r="E366" s="12" t="str">
        <f t="shared" ref="E366:E427" si="34">IF(BB366="OC FICTIVE","EN MISSION","TERRAIN")</f>
        <v>TERRAIN</v>
      </c>
      <c r="F366" s="4" t="s">
        <v>3872</v>
      </c>
      <c r="G366" s="4" t="s">
        <v>3873</v>
      </c>
      <c r="H366" s="5">
        <v>1</v>
      </c>
      <c r="I366" s="5"/>
      <c r="J366" s="5">
        <v>2</v>
      </c>
      <c r="K366" s="5" t="s">
        <v>1345</v>
      </c>
      <c r="L366" s="5" t="s">
        <v>844</v>
      </c>
      <c r="M366" s="5" t="s">
        <v>382</v>
      </c>
      <c r="N366" s="5"/>
      <c r="O366" s="6"/>
      <c r="P366" s="5"/>
      <c r="Q366" s="5"/>
      <c r="R366" s="5"/>
      <c r="S366" s="5"/>
      <c r="T366" s="5" t="s">
        <v>245</v>
      </c>
      <c r="U366" s="6">
        <v>45536</v>
      </c>
      <c r="V366" s="4" t="s">
        <v>1328</v>
      </c>
      <c r="W366" s="4" t="s">
        <v>1329</v>
      </c>
      <c r="X366" s="5" t="s">
        <v>18</v>
      </c>
      <c r="Y366" s="5"/>
      <c r="Z366" s="5"/>
      <c r="AA366" s="5" t="s">
        <v>3874</v>
      </c>
      <c r="AB366" s="5"/>
      <c r="AC366" s="5"/>
      <c r="AD366" s="5" t="s">
        <v>1331</v>
      </c>
      <c r="AE366" s="5"/>
      <c r="AF366" s="6">
        <v>33675</v>
      </c>
      <c r="AG366" s="5">
        <v>32</v>
      </c>
      <c r="AH366" s="5">
        <v>100</v>
      </c>
      <c r="AI366" s="5" t="s">
        <v>1332</v>
      </c>
      <c r="AJ366" s="6">
        <v>45536</v>
      </c>
      <c r="AK366" s="5">
        <v>0</v>
      </c>
      <c r="AL366" s="6">
        <v>45536</v>
      </c>
      <c r="AM366" s="5" t="s">
        <v>1333</v>
      </c>
      <c r="AN366" s="5">
        <v>85000</v>
      </c>
      <c r="AO366" s="5" t="s">
        <v>3875</v>
      </c>
      <c r="AP366" s="5" t="s">
        <v>1413</v>
      </c>
      <c r="AQ366" s="4" t="s">
        <v>1414</v>
      </c>
      <c r="AR366" s="5" t="s">
        <v>19</v>
      </c>
      <c r="AS366" s="4" t="s">
        <v>1549</v>
      </c>
      <c r="AT366" s="5" t="s">
        <v>1550</v>
      </c>
      <c r="AU366" s="5" t="s">
        <v>41</v>
      </c>
      <c r="AV366" s="4" t="s">
        <v>1551</v>
      </c>
      <c r="AW366" s="5" t="s">
        <v>135</v>
      </c>
      <c r="AX366" s="4" t="s">
        <v>2530</v>
      </c>
      <c r="AY366" s="5" t="s">
        <v>2531</v>
      </c>
      <c r="AZ366" s="5" t="s">
        <v>11</v>
      </c>
      <c r="BA366" s="4" t="s">
        <v>2532</v>
      </c>
      <c r="BB366" s="5" t="s">
        <v>2533</v>
      </c>
      <c r="BC366" s="5" t="s">
        <v>3873</v>
      </c>
      <c r="BD366" s="5" t="s">
        <v>3876</v>
      </c>
      <c r="BE366" s="5" t="s">
        <v>245</v>
      </c>
      <c r="BF366" s="5" t="s">
        <v>1333</v>
      </c>
      <c r="BG366" s="5" t="s">
        <v>3877</v>
      </c>
      <c r="BH366" s="5" t="s">
        <v>1343</v>
      </c>
    </row>
    <row r="367" spans="1:60" x14ac:dyDescent="0.25">
      <c r="A367">
        <f t="shared" si="32"/>
        <v>305225</v>
      </c>
      <c r="B367">
        <f t="shared" si="33"/>
        <v>7020611</v>
      </c>
      <c r="C367" s="17" t="str">
        <f t="shared" si="30"/>
        <v>CC</v>
      </c>
      <c r="D367" t="str">
        <f t="shared" si="31"/>
        <v>REGION CENTRE EST</v>
      </c>
      <c r="E367" s="12" t="str">
        <f t="shared" si="34"/>
        <v>TERRAIN</v>
      </c>
      <c r="F367" s="4" t="s">
        <v>428</v>
      </c>
      <c r="G367" s="4" t="s">
        <v>3878</v>
      </c>
      <c r="H367" s="5">
        <v>1</v>
      </c>
      <c r="I367" s="5"/>
      <c r="J367" s="5">
        <v>1</v>
      </c>
      <c r="K367" s="5" t="s">
        <v>1325</v>
      </c>
      <c r="L367" s="5" t="s">
        <v>292</v>
      </c>
      <c r="M367" s="5" t="s">
        <v>429</v>
      </c>
      <c r="N367" s="5"/>
      <c r="O367" s="5"/>
      <c r="P367" s="5"/>
      <c r="Q367" s="5"/>
      <c r="R367" s="5"/>
      <c r="S367" s="5"/>
      <c r="T367" s="5" t="s">
        <v>25</v>
      </c>
      <c r="U367" s="6">
        <v>44743</v>
      </c>
      <c r="V367" s="4" t="s">
        <v>1363</v>
      </c>
      <c r="W367" s="4" t="s">
        <v>1329</v>
      </c>
      <c r="X367" s="5" t="s">
        <v>18</v>
      </c>
      <c r="Y367" s="5"/>
      <c r="Z367" s="5"/>
      <c r="AA367" s="4" t="s">
        <v>3879</v>
      </c>
      <c r="AB367" s="5"/>
      <c r="AC367" s="5"/>
      <c r="AD367" s="5" t="s">
        <v>1331</v>
      </c>
      <c r="AE367" s="5"/>
      <c r="AF367" s="6">
        <v>25154</v>
      </c>
      <c r="AG367" s="5">
        <v>56</v>
      </c>
      <c r="AH367" s="5">
        <v>100</v>
      </c>
      <c r="AI367" s="5" t="s">
        <v>1332</v>
      </c>
      <c r="AJ367" s="6">
        <v>44562</v>
      </c>
      <c r="AK367" s="5">
        <v>2</v>
      </c>
      <c r="AL367" s="6">
        <v>44562</v>
      </c>
      <c r="AM367" s="5" t="s">
        <v>1333</v>
      </c>
      <c r="AN367" s="5">
        <v>57300</v>
      </c>
      <c r="AO367" s="5" t="s">
        <v>3880</v>
      </c>
      <c r="AP367" s="5" t="s">
        <v>1536</v>
      </c>
      <c r="AQ367" s="4" t="s">
        <v>12479</v>
      </c>
      <c r="AR367" s="5" t="s">
        <v>12480</v>
      </c>
      <c r="AS367" s="4" t="s">
        <v>1696</v>
      </c>
      <c r="AT367" s="5" t="s">
        <v>1697</v>
      </c>
      <c r="AU367" s="5" t="s">
        <v>41</v>
      </c>
      <c r="AV367" s="4" t="s">
        <v>1698</v>
      </c>
      <c r="AW367" s="5" t="s">
        <v>66</v>
      </c>
      <c r="AX367" s="4" t="s">
        <v>2614</v>
      </c>
      <c r="AY367" s="5" t="s">
        <v>2615</v>
      </c>
      <c r="AZ367" s="5" t="s">
        <v>11</v>
      </c>
      <c r="BA367" s="4" t="s">
        <v>2616</v>
      </c>
      <c r="BB367" s="5" t="s">
        <v>2617</v>
      </c>
      <c r="BC367" s="4" t="s">
        <v>3878</v>
      </c>
      <c r="BD367" s="5" t="s">
        <v>3881</v>
      </c>
      <c r="BE367" s="5" t="s">
        <v>25</v>
      </c>
      <c r="BF367" s="5" t="s">
        <v>1333</v>
      </c>
      <c r="BG367" s="4" t="s">
        <v>3882</v>
      </c>
      <c r="BH367" s="5" t="s">
        <v>1343</v>
      </c>
    </row>
    <row r="368" spans="1:60" x14ac:dyDescent="0.25">
      <c r="A368">
        <f t="shared" si="32"/>
        <v>305662</v>
      </c>
      <c r="B368">
        <f t="shared" si="33"/>
        <v>7022808</v>
      </c>
      <c r="C368" s="17" t="str">
        <f t="shared" si="30"/>
        <v>CC</v>
      </c>
      <c r="D368" t="str">
        <f t="shared" si="31"/>
        <v>REGION GRAND SUD</v>
      </c>
      <c r="E368" s="12" t="str">
        <f t="shared" si="34"/>
        <v>TERRAIN</v>
      </c>
      <c r="F368" s="4" t="s">
        <v>1136</v>
      </c>
      <c r="G368" s="4" t="s">
        <v>3883</v>
      </c>
      <c r="H368" s="5">
        <v>1</v>
      </c>
      <c r="I368" s="5"/>
      <c r="J368" s="5">
        <v>2</v>
      </c>
      <c r="K368" s="5" t="s">
        <v>1345</v>
      </c>
      <c r="L368" s="5" t="s">
        <v>571</v>
      </c>
      <c r="M368" s="5" t="s">
        <v>1137</v>
      </c>
      <c r="N368" s="5" t="s">
        <v>245</v>
      </c>
      <c r="O368" s="5">
        <v>45323</v>
      </c>
      <c r="P368" s="5"/>
      <c r="Q368" s="5" t="s">
        <v>1346</v>
      </c>
      <c r="R368" s="5">
        <v>5</v>
      </c>
      <c r="S368" s="5" t="s">
        <v>18</v>
      </c>
      <c r="T368" s="5" t="s">
        <v>25</v>
      </c>
      <c r="U368" s="6">
        <v>45352</v>
      </c>
      <c r="V368" s="4" t="s">
        <v>1363</v>
      </c>
      <c r="W368" s="4" t="s">
        <v>1329</v>
      </c>
      <c r="X368" s="5" t="s">
        <v>18</v>
      </c>
      <c r="Y368" s="5"/>
      <c r="Z368" s="5"/>
      <c r="AA368" s="4" t="s">
        <v>3884</v>
      </c>
      <c r="AB368" s="5" t="s">
        <v>1331</v>
      </c>
      <c r="AC368" s="5"/>
      <c r="AD368" s="5" t="s">
        <v>1331</v>
      </c>
      <c r="AE368" s="5"/>
      <c r="AF368" s="6">
        <v>34608</v>
      </c>
      <c r="AG368" s="5">
        <v>30</v>
      </c>
      <c r="AH368" s="5">
        <v>100</v>
      </c>
      <c r="AI368" s="5" t="s">
        <v>1332</v>
      </c>
      <c r="AJ368" s="6">
        <v>45170</v>
      </c>
      <c r="AK368" s="5">
        <v>1</v>
      </c>
      <c r="AL368" s="6">
        <v>45170</v>
      </c>
      <c r="AM368" s="5" t="s">
        <v>1333</v>
      </c>
      <c r="AN368" s="5">
        <v>42170</v>
      </c>
      <c r="AO368" s="5" t="s">
        <v>3885</v>
      </c>
      <c r="AP368" s="5" t="s">
        <v>1335</v>
      </c>
      <c r="AQ368" s="4" t="s">
        <v>1336</v>
      </c>
      <c r="AR368" s="5" t="s">
        <v>12476</v>
      </c>
      <c r="AS368" s="4" t="s">
        <v>1629</v>
      </c>
      <c r="AT368" s="5" t="s">
        <v>1630</v>
      </c>
      <c r="AU368" s="5" t="s">
        <v>41</v>
      </c>
      <c r="AV368" s="4" t="s">
        <v>1631</v>
      </c>
      <c r="AW368" s="5" t="s">
        <v>7</v>
      </c>
      <c r="AX368" s="4" t="s">
        <v>3055</v>
      </c>
      <c r="AY368" s="5" t="s">
        <v>3056</v>
      </c>
      <c r="AZ368" s="5" t="s">
        <v>11</v>
      </c>
      <c r="BA368" s="4" t="s">
        <v>3057</v>
      </c>
      <c r="BB368" s="5" t="s">
        <v>3058</v>
      </c>
      <c r="BC368" s="4" t="s">
        <v>3883</v>
      </c>
      <c r="BD368" s="5" t="s">
        <v>3886</v>
      </c>
      <c r="BE368" s="5" t="s">
        <v>25</v>
      </c>
      <c r="BF368" s="5" t="s">
        <v>1333</v>
      </c>
      <c r="BG368" s="4" t="s">
        <v>3887</v>
      </c>
      <c r="BH368" s="5" t="s">
        <v>1343</v>
      </c>
    </row>
    <row r="369" spans="1:60" x14ac:dyDescent="0.25">
      <c r="A369">
        <f t="shared" si="32"/>
        <v>304787</v>
      </c>
      <c r="B369">
        <f t="shared" si="33"/>
        <v>3102612</v>
      </c>
      <c r="C369" s="17" t="str">
        <f t="shared" si="30"/>
        <v>CC</v>
      </c>
      <c r="D369" t="str">
        <f t="shared" si="31"/>
        <v>REGION GRAND SUD</v>
      </c>
      <c r="E369" s="12" t="str">
        <f t="shared" si="34"/>
        <v>TERRAIN</v>
      </c>
      <c r="F369" s="4" t="s">
        <v>3888</v>
      </c>
      <c r="G369" s="4" t="s">
        <v>3889</v>
      </c>
      <c r="H369" s="5">
        <v>1</v>
      </c>
      <c r="I369" s="5"/>
      <c r="J369" s="5">
        <v>1</v>
      </c>
      <c r="K369" s="5" t="s">
        <v>1325</v>
      </c>
      <c r="L369" s="5" t="s">
        <v>1720</v>
      </c>
      <c r="M369" s="5" t="s">
        <v>3890</v>
      </c>
      <c r="N369" s="5"/>
      <c r="O369" s="6"/>
      <c r="P369" s="5"/>
      <c r="Q369" s="5"/>
      <c r="R369" s="5"/>
      <c r="S369" s="5"/>
      <c r="T369" s="5" t="s">
        <v>25</v>
      </c>
      <c r="U369" s="6">
        <v>44348</v>
      </c>
      <c r="V369" s="4" t="s">
        <v>1363</v>
      </c>
      <c r="W369" s="4" t="s">
        <v>1329</v>
      </c>
      <c r="X369" s="5" t="s">
        <v>18</v>
      </c>
      <c r="Y369" s="5"/>
      <c r="Z369" s="5"/>
      <c r="AA369" s="4" t="s">
        <v>3891</v>
      </c>
      <c r="AB369" s="5"/>
      <c r="AC369" s="5"/>
      <c r="AD369" s="5" t="s">
        <v>1331</v>
      </c>
      <c r="AE369" s="5"/>
      <c r="AF369" s="6">
        <v>28731</v>
      </c>
      <c r="AG369" s="5">
        <v>46</v>
      </c>
      <c r="AH369" s="5">
        <v>100</v>
      </c>
      <c r="AI369" s="5" t="s">
        <v>1332</v>
      </c>
      <c r="AJ369" s="6">
        <v>44166</v>
      </c>
      <c r="AK369" s="5">
        <v>4</v>
      </c>
      <c r="AL369" s="6">
        <v>44166</v>
      </c>
      <c r="AM369" s="5" t="s">
        <v>1333</v>
      </c>
      <c r="AN369" s="5">
        <v>84500</v>
      </c>
      <c r="AO369" s="5" t="s">
        <v>3892</v>
      </c>
      <c r="AP369" s="5" t="s">
        <v>1335</v>
      </c>
      <c r="AQ369" s="4" t="s">
        <v>1336</v>
      </c>
      <c r="AR369" s="5" t="s">
        <v>12476</v>
      </c>
      <c r="AS369" s="4" t="s">
        <v>1403</v>
      </c>
      <c r="AT369" s="5" t="s">
        <v>1404</v>
      </c>
      <c r="AU369" s="5" t="s">
        <v>41</v>
      </c>
      <c r="AV369" s="4" t="s">
        <v>1405</v>
      </c>
      <c r="AW369" s="5" t="s">
        <v>61</v>
      </c>
      <c r="AX369" s="4"/>
      <c r="AY369" s="5"/>
      <c r="AZ369" s="5"/>
      <c r="BA369" s="4" t="s">
        <v>1406</v>
      </c>
      <c r="BB369" s="5" t="s">
        <v>1407</v>
      </c>
      <c r="BC369" s="4" t="s">
        <v>3889</v>
      </c>
      <c r="BD369" s="5" t="s">
        <v>3893</v>
      </c>
      <c r="BE369" s="5" t="s">
        <v>25</v>
      </c>
      <c r="BF369" s="5" t="s">
        <v>1333</v>
      </c>
      <c r="BG369" s="4" t="s">
        <v>3894</v>
      </c>
      <c r="BH369" s="5" t="s">
        <v>1343</v>
      </c>
    </row>
    <row r="370" spans="1:60" x14ac:dyDescent="0.25">
      <c r="A370">
        <f t="shared" si="32"/>
        <v>305496</v>
      </c>
      <c r="B370">
        <f t="shared" si="33"/>
        <v>7022082</v>
      </c>
      <c r="C370" s="17" t="str">
        <f t="shared" si="30"/>
        <v>CC</v>
      </c>
      <c r="D370" t="str">
        <f t="shared" si="31"/>
        <v>REGION GRAND OUEST</v>
      </c>
      <c r="E370" s="12" t="str">
        <f t="shared" si="34"/>
        <v>TERRAIN</v>
      </c>
      <c r="F370" s="4" t="s">
        <v>3895</v>
      </c>
      <c r="G370" s="4" t="s">
        <v>3896</v>
      </c>
      <c r="H370" s="5">
        <v>1</v>
      </c>
      <c r="I370" s="5"/>
      <c r="J370" s="5">
        <v>1</v>
      </c>
      <c r="K370" s="5" t="s">
        <v>1325</v>
      </c>
      <c r="L370" s="5" t="s">
        <v>1560</v>
      </c>
      <c r="M370" s="5" t="s">
        <v>3897</v>
      </c>
      <c r="N370" s="5"/>
      <c r="O370" s="6"/>
      <c r="P370" s="5"/>
      <c r="Q370" s="5"/>
      <c r="R370" s="5"/>
      <c r="S370" s="5"/>
      <c r="T370" s="5" t="s">
        <v>260</v>
      </c>
      <c r="U370" s="6">
        <v>45627</v>
      </c>
      <c r="V370" s="4" t="s">
        <v>1347</v>
      </c>
      <c r="W370" s="4" t="s">
        <v>1329</v>
      </c>
      <c r="X370" s="5" t="s">
        <v>18</v>
      </c>
      <c r="Y370" s="5" t="s">
        <v>1348</v>
      </c>
      <c r="Z370" s="5"/>
      <c r="AA370" s="4" t="s">
        <v>3898</v>
      </c>
      <c r="AB370" s="5"/>
      <c r="AC370" s="5"/>
      <c r="AD370" s="5" t="s">
        <v>1331</v>
      </c>
      <c r="AE370" s="5"/>
      <c r="AF370" s="6">
        <v>34703</v>
      </c>
      <c r="AG370" s="5">
        <v>29</v>
      </c>
      <c r="AH370" s="5">
        <v>100</v>
      </c>
      <c r="AI370" s="5" t="s">
        <v>1332</v>
      </c>
      <c r="AJ370" s="6">
        <v>44958</v>
      </c>
      <c r="AK370" s="5">
        <v>1</v>
      </c>
      <c r="AL370" s="6">
        <v>44958</v>
      </c>
      <c r="AM370" s="5" t="s">
        <v>1333</v>
      </c>
      <c r="AN370" s="5">
        <v>33420</v>
      </c>
      <c r="AO370" s="5" t="s">
        <v>3899</v>
      </c>
      <c r="AP370" s="5" t="s">
        <v>1413</v>
      </c>
      <c r="AQ370" s="4" t="s">
        <v>1414</v>
      </c>
      <c r="AR370" s="5" t="s">
        <v>19</v>
      </c>
      <c r="AS370" s="4" t="s">
        <v>2225</v>
      </c>
      <c r="AT370" s="5" t="s">
        <v>2226</v>
      </c>
      <c r="AU370" s="5" t="s">
        <v>41</v>
      </c>
      <c r="AV370" s="4" t="s">
        <v>2227</v>
      </c>
      <c r="AW370" s="5" t="s">
        <v>89</v>
      </c>
      <c r="AX370" s="4" t="s">
        <v>3900</v>
      </c>
      <c r="AY370" s="5" t="s">
        <v>3901</v>
      </c>
      <c r="AZ370" s="5" t="s">
        <v>11</v>
      </c>
      <c r="BA370" s="4" t="s">
        <v>3902</v>
      </c>
      <c r="BB370" s="5" t="s">
        <v>3903</v>
      </c>
      <c r="BC370" s="4" t="s">
        <v>3896</v>
      </c>
      <c r="BD370" s="5" t="s">
        <v>3904</v>
      </c>
      <c r="BE370" s="5" t="s">
        <v>260</v>
      </c>
      <c r="BF370" s="5" t="s">
        <v>1333</v>
      </c>
      <c r="BG370" s="4" t="s">
        <v>3905</v>
      </c>
      <c r="BH370" s="5" t="s">
        <v>1343</v>
      </c>
    </row>
    <row r="371" spans="1:60" x14ac:dyDescent="0.25">
      <c r="A371">
        <f t="shared" si="32"/>
        <v>306096</v>
      </c>
      <c r="B371">
        <f t="shared" si="33"/>
        <v>7023830</v>
      </c>
      <c r="C371" s="17" t="str">
        <f t="shared" si="30"/>
        <v>CC</v>
      </c>
      <c r="D371" t="str">
        <f t="shared" si="31"/>
        <v>REGION GRAND SUD</v>
      </c>
      <c r="E371" s="12" t="str">
        <f t="shared" si="34"/>
        <v>TERRAIN</v>
      </c>
      <c r="F371" s="4" t="s">
        <v>3906</v>
      </c>
      <c r="G371" s="4" t="s">
        <v>3907</v>
      </c>
      <c r="H371" s="5">
        <v>1</v>
      </c>
      <c r="I371" s="5"/>
      <c r="J371" s="5">
        <v>1</v>
      </c>
      <c r="K371" s="5" t="s">
        <v>1325</v>
      </c>
      <c r="L371" s="5" t="s">
        <v>3908</v>
      </c>
      <c r="M371" s="5" t="s">
        <v>3909</v>
      </c>
      <c r="N371" s="5"/>
      <c r="O371" s="6"/>
      <c r="P371" s="5"/>
      <c r="Q371" s="5"/>
      <c r="R371" s="5"/>
      <c r="S371" s="5"/>
      <c r="T371" s="5" t="s">
        <v>25</v>
      </c>
      <c r="U371" s="6">
        <v>45566</v>
      </c>
      <c r="V371" s="4" t="s">
        <v>1363</v>
      </c>
      <c r="W371" s="4" t="s">
        <v>1329</v>
      </c>
      <c r="X371" s="5" t="s">
        <v>18</v>
      </c>
      <c r="Y371" s="5"/>
      <c r="Z371" s="5"/>
      <c r="AA371" s="5" t="s">
        <v>3910</v>
      </c>
      <c r="AB371" s="5"/>
      <c r="AC371" s="5"/>
      <c r="AD371" s="5" t="s">
        <v>1331</v>
      </c>
      <c r="AE371" s="5"/>
      <c r="AF371" s="6">
        <v>32091</v>
      </c>
      <c r="AG371" s="5">
        <v>37</v>
      </c>
      <c r="AH371" s="5">
        <v>100</v>
      </c>
      <c r="AI371" s="5" t="s">
        <v>1332</v>
      </c>
      <c r="AJ371" s="6">
        <v>45444</v>
      </c>
      <c r="AK371" s="5">
        <v>0</v>
      </c>
      <c r="AL371" s="6">
        <v>45444</v>
      </c>
      <c r="AM371" s="5" t="s">
        <v>1333</v>
      </c>
      <c r="AN371" s="5">
        <v>74970</v>
      </c>
      <c r="AO371" s="5" t="s">
        <v>3911</v>
      </c>
      <c r="AP371" s="5" t="s">
        <v>1335</v>
      </c>
      <c r="AQ371" s="4" t="s">
        <v>1336</v>
      </c>
      <c r="AR371" s="5" t="s">
        <v>12476</v>
      </c>
      <c r="AS371" s="4" t="s">
        <v>1440</v>
      </c>
      <c r="AT371" s="5" t="s">
        <v>1441</v>
      </c>
      <c r="AU371" s="5" t="s">
        <v>41</v>
      </c>
      <c r="AV371" s="4" t="s">
        <v>1537</v>
      </c>
      <c r="AW371" s="5" t="s">
        <v>31</v>
      </c>
      <c r="AX371" s="4"/>
      <c r="AY371" s="5"/>
      <c r="AZ371" s="5"/>
      <c r="BA371" s="4" t="s">
        <v>1966</v>
      </c>
      <c r="BB371" s="5" t="s">
        <v>11119</v>
      </c>
      <c r="BC371" s="5" t="s">
        <v>3907</v>
      </c>
      <c r="BD371" s="5" t="s">
        <v>3912</v>
      </c>
      <c r="BE371" s="5" t="s">
        <v>25</v>
      </c>
      <c r="BF371" s="5" t="s">
        <v>1333</v>
      </c>
      <c r="BG371" s="5" t="s">
        <v>3913</v>
      </c>
      <c r="BH371" s="5" t="s">
        <v>1343</v>
      </c>
    </row>
    <row r="372" spans="1:60" x14ac:dyDescent="0.25">
      <c r="A372">
        <f t="shared" si="32"/>
        <v>187703</v>
      </c>
      <c r="B372">
        <f t="shared" si="33"/>
        <v>6006594</v>
      </c>
      <c r="C372" s="17" t="str">
        <f t="shared" si="30"/>
        <v>ASSISTANTE</v>
      </c>
      <c r="D372" t="str">
        <f t="shared" si="31"/>
        <v>REGION ILE DE FRANCE NORD</v>
      </c>
      <c r="E372" s="12" t="str">
        <f t="shared" si="34"/>
        <v>TERRAIN</v>
      </c>
      <c r="F372" s="4" t="s">
        <v>3914</v>
      </c>
      <c r="G372" s="4" t="s">
        <v>3915</v>
      </c>
      <c r="H372" s="5">
        <v>1</v>
      </c>
      <c r="I372" s="5"/>
      <c r="J372" s="5">
        <v>2</v>
      </c>
      <c r="K372" s="5" t="s">
        <v>1345</v>
      </c>
      <c r="L372" s="5" t="s">
        <v>839</v>
      </c>
      <c r="M372" s="5" t="s">
        <v>3916</v>
      </c>
      <c r="N372" s="5"/>
      <c r="O372" s="5"/>
      <c r="P372" s="5"/>
      <c r="Q372" s="5"/>
      <c r="R372" s="5"/>
      <c r="S372" s="5"/>
      <c r="T372" s="5" t="s">
        <v>3605</v>
      </c>
      <c r="U372" s="6">
        <v>35121</v>
      </c>
      <c r="V372" s="5" t="s">
        <v>3468</v>
      </c>
      <c r="W372" s="4" t="s">
        <v>2161</v>
      </c>
      <c r="X372" s="5" t="s">
        <v>3606</v>
      </c>
      <c r="Y372" s="5"/>
      <c r="Z372" s="5"/>
      <c r="AA372" s="5"/>
      <c r="AB372" s="5"/>
      <c r="AC372" s="5"/>
      <c r="AD372" s="5">
        <v>5</v>
      </c>
      <c r="AE372" s="5"/>
      <c r="AF372" s="5">
        <v>26793</v>
      </c>
      <c r="AG372" s="5">
        <v>51</v>
      </c>
      <c r="AH372" s="5">
        <v>100</v>
      </c>
      <c r="AI372" s="5" t="s">
        <v>1332</v>
      </c>
      <c r="AJ372" s="5">
        <v>35121</v>
      </c>
      <c r="AK372" s="5">
        <v>28</v>
      </c>
      <c r="AL372" s="5">
        <v>35121</v>
      </c>
      <c r="AM372" s="5"/>
      <c r="AN372" s="5">
        <v>78470</v>
      </c>
      <c r="AO372" s="5" t="s">
        <v>3917</v>
      </c>
      <c r="AP372" s="5" t="s">
        <v>12477</v>
      </c>
      <c r="AQ372" s="4" t="s">
        <v>1351</v>
      </c>
      <c r="AR372" s="5" t="s">
        <v>12478</v>
      </c>
      <c r="AS372" s="4"/>
      <c r="AT372" s="5"/>
      <c r="AU372" s="5"/>
      <c r="AV372" s="4"/>
      <c r="AW372" s="5"/>
      <c r="AX372" s="4"/>
      <c r="AY372" s="5"/>
      <c r="AZ372" s="5"/>
      <c r="BA372" s="4"/>
      <c r="BB372" s="5"/>
      <c r="BC372" s="5"/>
      <c r="BD372" s="5"/>
      <c r="BE372" s="5"/>
      <c r="BF372" s="5"/>
      <c r="BG372" s="5"/>
      <c r="BH372" s="5"/>
    </row>
    <row r="373" spans="1:60" x14ac:dyDescent="0.25">
      <c r="A373">
        <f t="shared" si="32"/>
        <v>301609</v>
      </c>
      <c r="B373">
        <f t="shared" si="33"/>
        <v>3100900</v>
      </c>
      <c r="C373" s="17" t="str">
        <f t="shared" si="30"/>
        <v>IMP</v>
      </c>
      <c r="D373" t="str">
        <f t="shared" si="31"/>
        <v>REGION GRAND OUEST</v>
      </c>
      <c r="E373" s="12" t="str">
        <f t="shared" si="34"/>
        <v>TERRAIN</v>
      </c>
      <c r="F373" s="4" t="s">
        <v>696</v>
      </c>
      <c r="G373" s="4" t="s">
        <v>2665</v>
      </c>
      <c r="H373" s="5">
        <v>1</v>
      </c>
      <c r="I373" s="5"/>
      <c r="J373" s="5">
        <v>1</v>
      </c>
      <c r="K373" s="5" t="s">
        <v>1325</v>
      </c>
      <c r="L373" s="5" t="s">
        <v>602</v>
      </c>
      <c r="M373" s="5" t="s">
        <v>697</v>
      </c>
      <c r="N373" s="5" t="s">
        <v>1357</v>
      </c>
      <c r="O373" s="5">
        <v>44866</v>
      </c>
      <c r="P373" s="5"/>
      <c r="Q373" s="5" t="s">
        <v>1346</v>
      </c>
      <c r="R373" s="5">
        <v>4</v>
      </c>
      <c r="S373" s="5" t="s">
        <v>5</v>
      </c>
      <c r="T373" s="5" t="s">
        <v>11</v>
      </c>
      <c r="U373" s="6">
        <v>44896</v>
      </c>
      <c r="V373" s="5" t="s">
        <v>1605</v>
      </c>
      <c r="W373" s="4" t="s">
        <v>1606</v>
      </c>
      <c r="X373" s="5" t="s">
        <v>5</v>
      </c>
      <c r="Y373" s="5"/>
      <c r="Z373" s="5"/>
      <c r="AA373" s="4"/>
      <c r="AB373" s="5">
        <v>5</v>
      </c>
      <c r="AC373" s="5"/>
      <c r="AD373" s="5">
        <v>5</v>
      </c>
      <c r="AE373" s="5"/>
      <c r="AF373" s="5">
        <v>31558</v>
      </c>
      <c r="AG373" s="5">
        <v>38</v>
      </c>
      <c r="AH373" s="5">
        <v>100</v>
      </c>
      <c r="AI373" s="5" t="s">
        <v>1332</v>
      </c>
      <c r="AJ373" s="5">
        <v>41548</v>
      </c>
      <c r="AK373" s="5">
        <v>11</v>
      </c>
      <c r="AL373" s="5">
        <v>41548</v>
      </c>
      <c r="AM373" s="5"/>
      <c r="AN373" s="5">
        <v>45190</v>
      </c>
      <c r="AO373" s="5" t="s">
        <v>3918</v>
      </c>
      <c r="AP373" s="5" t="s">
        <v>1413</v>
      </c>
      <c r="AQ373" s="4" t="s">
        <v>1414</v>
      </c>
      <c r="AR373" s="5" t="s">
        <v>19</v>
      </c>
      <c r="AS373" s="4" t="s">
        <v>2662</v>
      </c>
      <c r="AT373" s="5" t="s">
        <v>2663</v>
      </c>
      <c r="AU373" s="5" t="s">
        <v>41</v>
      </c>
      <c r="AV373" s="4" t="s">
        <v>2664</v>
      </c>
      <c r="AW373" s="5" t="s">
        <v>119</v>
      </c>
      <c r="AX373" s="4" t="s">
        <v>2665</v>
      </c>
      <c r="AY373" s="5" t="s">
        <v>2666</v>
      </c>
      <c r="AZ373" s="5" t="s">
        <v>11</v>
      </c>
      <c r="BA373" s="4" t="s">
        <v>2667</v>
      </c>
      <c r="BB373" s="5" t="s">
        <v>2668</v>
      </c>
      <c r="BC373" s="5"/>
      <c r="BD373" s="5"/>
      <c r="BE373" s="5"/>
      <c r="BF373" s="5" t="s">
        <v>1608</v>
      </c>
      <c r="BG373" s="4"/>
      <c r="BH373" s="5"/>
    </row>
    <row r="374" spans="1:60" x14ac:dyDescent="0.25">
      <c r="A374">
        <f t="shared" si="32"/>
        <v>305647</v>
      </c>
      <c r="B374">
        <f t="shared" si="33"/>
        <v>7022784</v>
      </c>
      <c r="C374" s="17" t="str">
        <f t="shared" si="30"/>
        <v>CC</v>
      </c>
      <c r="D374" t="str">
        <f t="shared" si="31"/>
        <v>REGION GRAND SUD</v>
      </c>
      <c r="E374" s="12" t="str">
        <f t="shared" si="34"/>
        <v>TERRAIN</v>
      </c>
      <c r="F374" s="4" t="s">
        <v>3919</v>
      </c>
      <c r="G374" s="4" t="s">
        <v>3920</v>
      </c>
      <c r="H374" s="5">
        <v>1</v>
      </c>
      <c r="I374" s="5"/>
      <c r="J374" s="5">
        <v>1</v>
      </c>
      <c r="K374" s="5" t="s">
        <v>1325</v>
      </c>
      <c r="L374" s="5" t="s">
        <v>107</v>
      </c>
      <c r="M374" s="5" t="s">
        <v>3921</v>
      </c>
      <c r="N374" s="5" t="s">
        <v>245</v>
      </c>
      <c r="O374" s="5">
        <v>45323</v>
      </c>
      <c r="P374" s="5"/>
      <c r="Q374" s="5" t="s">
        <v>1346</v>
      </c>
      <c r="R374" s="5">
        <v>5</v>
      </c>
      <c r="S374" s="5" t="s">
        <v>18</v>
      </c>
      <c r="T374" s="5" t="s">
        <v>25</v>
      </c>
      <c r="U374" s="6">
        <v>45352</v>
      </c>
      <c r="V374" s="5" t="s">
        <v>1363</v>
      </c>
      <c r="W374" s="4" t="s">
        <v>1329</v>
      </c>
      <c r="X374" s="5" t="s">
        <v>18</v>
      </c>
      <c r="Y374" s="5"/>
      <c r="Z374" s="5"/>
      <c r="AA374" s="4" t="s">
        <v>3922</v>
      </c>
      <c r="AB374" s="5" t="s">
        <v>1331</v>
      </c>
      <c r="AC374" s="5"/>
      <c r="AD374" s="5" t="s">
        <v>1331</v>
      </c>
      <c r="AE374" s="5"/>
      <c r="AF374" s="5">
        <v>32084</v>
      </c>
      <c r="AG374" s="5">
        <v>37</v>
      </c>
      <c r="AH374" s="5">
        <v>100</v>
      </c>
      <c r="AI374" s="5" t="s">
        <v>1332</v>
      </c>
      <c r="AJ374" s="5">
        <v>45170</v>
      </c>
      <c r="AK374" s="5">
        <v>1</v>
      </c>
      <c r="AL374" s="5">
        <v>45170</v>
      </c>
      <c r="AM374" s="5" t="s">
        <v>1333</v>
      </c>
      <c r="AN374" s="5">
        <v>42340</v>
      </c>
      <c r="AO374" s="5" t="s">
        <v>3923</v>
      </c>
      <c r="AP374" s="5" t="s">
        <v>1335</v>
      </c>
      <c r="AQ374" s="4" t="s">
        <v>1336</v>
      </c>
      <c r="AR374" s="5" t="s">
        <v>12476</v>
      </c>
      <c r="AS374" s="4" t="s">
        <v>1629</v>
      </c>
      <c r="AT374" s="5" t="s">
        <v>1630</v>
      </c>
      <c r="AU374" s="5" t="s">
        <v>41</v>
      </c>
      <c r="AV374" s="4" t="s">
        <v>1631</v>
      </c>
      <c r="AW374" s="5" t="s">
        <v>7</v>
      </c>
      <c r="AX374" s="4" t="s">
        <v>1666</v>
      </c>
      <c r="AY374" s="5" t="s">
        <v>1667</v>
      </c>
      <c r="AZ374" s="5" t="s">
        <v>11</v>
      </c>
      <c r="BA374" s="4" t="s">
        <v>1668</v>
      </c>
      <c r="BB374" s="5" t="s">
        <v>1669</v>
      </c>
      <c r="BC374" s="5" t="s">
        <v>3920</v>
      </c>
      <c r="BD374" s="5" t="s">
        <v>3924</v>
      </c>
      <c r="BE374" s="5" t="s">
        <v>25</v>
      </c>
      <c r="BF374" s="5" t="s">
        <v>1333</v>
      </c>
      <c r="BG374" s="4" t="s">
        <v>3925</v>
      </c>
      <c r="BH374" s="5" t="s">
        <v>1343</v>
      </c>
    </row>
    <row r="375" spans="1:60" x14ac:dyDescent="0.25">
      <c r="A375">
        <f t="shared" si="32"/>
        <v>300376</v>
      </c>
      <c r="B375">
        <f t="shared" si="33"/>
        <v>3100245</v>
      </c>
      <c r="C375" s="17" t="str">
        <f t="shared" si="30"/>
        <v>CC</v>
      </c>
      <c r="D375" t="str">
        <f t="shared" si="31"/>
        <v>REGION GRAND SUD</v>
      </c>
      <c r="E375" s="12" t="str">
        <f t="shared" si="34"/>
        <v>TERRAIN</v>
      </c>
      <c r="F375" s="4" t="s">
        <v>3926</v>
      </c>
      <c r="G375" s="4" t="s">
        <v>3927</v>
      </c>
      <c r="H375" s="5">
        <v>1</v>
      </c>
      <c r="I375" s="5"/>
      <c r="J375" s="5">
        <v>1</v>
      </c>
      <c r="K375" s="5" t="s">
        <v>1325</v>
      </c>
      <c r="L375" s="5" t="s">
        <v>490</v>
      </c>
      <c r="M375" s="5" t="s">
        <v>3928</v>
      </c>
      <c r="N375" s="5" t="s">
        <v>25</v>
      </c>
      <c r="O375" s="5">
        <v>40756</v>
      </c>
      <c r="P375" s="5"/>
      <c r="Q375" s="5" t="s">
        <v>1346</v>
      </c>
      <c r="R375" s="5">
        <v>5</v>
      </c>
      <c r="S375" s="5" t="s">
        <v>18</v>
      </c>
      <c r="T375" s="5" t="s">
        <v>260</v>
      </c>
      <c r="U375" s="6">
        <v>40787</v>
      </c>
      <c r="V375" s="5" t="s">
        <v>1347</v>
      </c>
      <c r="W375" s="4" t="s">
        <v>1329</v>
      </c>
      <c r="X375" s="5" t="s">
        <v>18</v>
      </c>
      <c r="Y375" s="5" t="s">
        <v>1348</v>
      </c>
      <c r="Z375" s="5"/>
      <c r="AA375" s="4" t="s">
        <v>3929</v>
      </c>
      <c r="AB375" s="5" t="s">
        <v>1331</v>
      </c>
      <c r="AC375" s="5"/>
      <c r="AD375" s="5" t="s">
        <v>1331</v>
      </c>
      <c r="AE375" s="5"/>
      <c r="AF375" s="5">
        <v>31434</v>
      </c>
      <c r="AG375" s="5">
        <v>38</v>
      </c>
      <c r="AH375" s="5">
        <v>100</v>
      </c>
      <c r="AI375" s="5" t="s">
        <v>1332</v>
      </c>
      <c r="AJ375" s="5">
        <v>40787</v>
      </c>
      <c r="AK375" s="5">
        <v>13</v>
      </c>
      <c r="AL375" s="5">
        <v>40787</v>
      </c>
      <c r="AM375" s="5" t="s">
        <v>1333</v>
      </c>
      <c r="AN375" s="5">
        <v>83490</v>
      </c>
      <c r="AO375" s="5" t="s">
        <v>3930</v>
      </c>
      <c r="AP375" s="5" t="s">
        <v>1335</v>
      </c>
      <c r="AQ375" s="4" t="s">
        <v>1336</v>
      </c>
      <c r="AR375" s="5" t="s">
        <v>12476</v>
      </c>
      <c r="AS375" s="4" t="s">
        <v>1473</v>
      </c>
      <c r="AT375" s="5" t="s">
        <v>1474</v>
      </c>
      <c r="AU375" s="5" t="s">
        <v>41</v>
      </c>
      <c r="AV375" s="4" t="s">
        <v>1475</v>
      </c>
      <c r="AW375" s="5" t="s">
        <v>58</v>
      </c>
      <c r="AX375" s="4"/>
      <c r="AY375" s="5"/>
      <c r="AZ375" s="5"/>
      <c r="BA375" s="4" t="s">
        <v>2627</v>
      </c>
      <c r="BB375" s="5" t="s">
        <v>2628</v>
      </c>
      <c r="BC375" s="4" t="s">
        <v>3927</v>
      </c>
      <c r="BD375" s="5" t="s">
        <v>3931</v>
      </c>
      <c r="BE375" s="5" t="s">
        <v>260</v>
      </c>
      <c r="BF375" s="5" t="s">
        <v>1333</v>
      </c>
      <c r="BG375" s="4" t="s">
        <v>3932</v>
      </c>
      <c r="BH375" s="5" t="s">
        <v>1343</v>
      </c>
    </row>
    <row r="376" spans="1:60" x14ac:dyDescent="0.25">
      <c r="A376">
        <f t="shared" si="32"/>
        <v>300872</v>
      </c>
      <c r="B376">
        <f t="shared" si="33"/>
        <v>3100560</v>
      </c>
      <c r="C376" s="17" t="str">
        <f t="shared" si="30"/>
        <v>CC</v>
      </c>
      <c r="D376" t="str">
        <f t="shared" si="31"/>
        <v>REGION GRAND SUD</v>
      </c>
      <c r="E376" s="12" t="str">
        <f t="shared" si="34"/>
        <v>TERRAIN</v>
      </c>
      <c r="F376" s="4" t="s">
        <v>221</v>
      </c>
      <c r="G376" s="4" t="s">
        <v>3934</v>
      </c>
      <c r="H376" s="5">
        <v>1</v>
      </c>
      <c r="I376" s="5"/>
      <c r="J376" s="5">
        <v>2</v>
      </c>
      <c r="K376" s="5" t="s">
        <v>1345</v>
      </c>
      <c r="L376" s="5" t="s">
        <v>223</v>
      </c>
      <c r="M376" s="5" t="s">
        <v>222</v>
      </c>
      <c r="N376" s="5"/>
      <c r="O376" s="5"/>
      <c r="P376" s="5"/>
      <c r="Q376" s="5"/>
      <c r="R376" s="5"/>
      <c r="S376" s="5"/>
      <c r="T376" s="5" t="s">
        <v>25</v>
      </c>
      <c r="U376" s="6">
        <v>41153</v>
      </c>
      <c r="V376" s="5" t="s">
        <v>1363</v>
      </c>
      <c r="W376" s="4" t="s">
        <v>1329</v>
      </c>
      <c r="X376" s="5" t="s">
        <v>18</v>
      </c>
      <c r="Y376" s="5"/>
      <c r="Z376" s="5"/>
      <c r="AA376" s="4" t="s">
        <v>3854</v>
      </c>
      <c r="AB376" s="5"/>
      <c r="AC376" s="5"/>
      <c r="AD376" s="5" t="s">
        <v>1331</v>
      </c>
      <c r="AE376" s="5"/>
      <c r="AF376" s="5">
        <v>27260</v>
      </c>
      <c r="AG376" s="5">
        <v>50</v>
      </c>
      <c r="AH376" s="5">
        <v>100</v>
      </c>
      <c r="AI376" s="5" t="s">
        <v>1332</v>
      </c>
      <c r="AJ376" s="5">
        <v>41153</v>
      </c>
      <c r="AK376" s="5">
        <v>12</v>
      </c>
      <c r="AL376" s="5">
        <v>41153</v>
      </c>
      <c r="AM376" s="5" t="s">
        <v>1333</v>
      </c>
      <c r="AN376" s="5">
        <v>13700</v>
      </c>
      <c r="AO376" s="5" t="s">
        <v>3935</v>
      </c>
      <c r="AP376" s="5" t="s">
        <v>1335</v>
      </c>
      <c r="AQ376" s="4" t="s">
        <v>1336</v>
      </c>
      <c r="AR376" s="5" t="s">
        <v>12476</v>
      </c>
      <c r="AS376" s="4" t="s">
        <v>1427</v>
      </c>
      <c r="AT376" s="5" t="s">
        <v>1428</v>
      </c>
      <c r="AU376" s="5" t="s">
        <v>41</v>
      </c>
      <c r="AV376" s="4" t="s">
        <v>1429</v>
      </c>
      <c r="AW376" s="5" t="s">
        <v>129</v>
      </c>
      <c r="AX376" s="4" t="s">
        <v>1430</v>
      </c>
      <c r="AY376" s="5" t="s">
        <v>1431</v>
      </c>
      <c r="AZ376" s="5" t="s">
        <v>11</v>
      </c>
      <c r="BA376" s="4" t="s">
        <v>1432</v>
      </c>
      <c r="BB376" s="5" t="s">
        <v>1433</v>
      </c>
      <c r="BC376" s="5" t="s">
        <v>3934</v>
      </c>
      <c r="BD376" s="5" t="s">
        <v>3936</v>
      </c>
      <c r="BE376" s="5" t="s">
        <v>25</v>
      </c>
      <c r="BF376" s="5" t="s">
        <v>1333</v>
      </c>
      <c r="BG376" s="4" t="s">
        <v>3937</v>
      </c>
      <c r="BH376" s="5" t="s">
        <v>1343</v>
      </c>
    </row>
    <row r="377" spans="1:60" x14ac:dyDescent="0.25">
      <c r="A377">
        <f t="shared" si="32"/>
        <v>305515</v>
      </c>
      <c r="B377">
        <f t="shared" si="33"/>
        <v>7022298</v>
      </c>
      <c r="C377" s="17" t="str">
        <f t="shared" si="30"/>
        <v>CC</v>
      </c>
      <c r="D377" t="str">
        <f t="shared" si="31"/>
        <v>REGION GRAND SUD</v>
      </c>
      <c r="E377" s="12" t="str">
        <f t="shared" si="34"/>
        <v>TERRAIN</v>
      </c>
      <c r="F377" s="4" t="s">
        <v>3938</v>
      </c>
      <c r="G377" s="4" t="s">
        <v>3939</v>
      </c>
      <c r="H377" s="5">
        <v>1</v>
      </c>
      <c r="I377" s="5"/>
      <c r="J377" s="5">
        <v>1</v>
      </c>
      <c r="K377" s="5" t="s">
        <v>1325</v>
      </c>
      <c r="L377" s="5" t="s">
        <v>190</v>
      </c>
      <c r="M377" s="5" t="s">
        <v>3940</v>
      </c>
      <c r="N377" s="5"/>
      <c r="O377" s="5"/>
      <c r="P377" s="5"/>
      <c r="Q377" s="5"/>
      <c r="R377" s="5"/>
      <c r="S377" s="5"/>
      <c r="T377" s="5" t="s">
        <v>25</v>
      </c>
      <c r="U377" s="6">
        <v>45170</v>
      </c>
      <c r="V377" s="5" t="s">
        <v>1363</v>
      </c>
      <c r="W377" s="4" t="s">
        <v>1329</v>
      </c>
      <c r="X377" s="5" t="s">
        <v>18</v>
      </c>
      <c r="Y377" s="5"/>
      <c r="Z377" s="5"/>
      <c r="AA377" s="4" t="s">
        <v>2475</v>
      </c>
      <c r="AB377" s="5"/>
      <c r="AC377" s="5"/>
      <c r="AD377" s="5" t="s">
        <v>1331</v>
      </c>
      <c r="AE377" s="5"/>
      <c r="AF377" s="5">
        <v>25476</v>
      </c>
      <c r="AG377" s="5">
        <v>55</v>
      </c>
      <c r="AH377" s="5">
        <v>100</v>
      </c>
      <c r="AI377" s="5" t="s">
        <v>1332</v>
      </c>
      <c r="AJ377" s="5">
        <v>44986</v>
      </c>
      <c r="AK377" s="5">
        <v>1</v>
      </c>
      <c r="AL377" s="5">
        <v>44986</v>
      </c>
      <c r="AM377" s="5" t="s">
        <v>1333</v>
      </c>
      <c r="AN377" s="5">
        <v>34300</v>
      </c>
      <c r="AO377" s="5" t="s">
        <v>3941</v>
      </c>
      <c r="AP377" s="5" t="s">
        <v>1335</v>
      </c>
      <c r="AQ377" s="4" t="s">
        <v>1336</v>
      </c>
      <c r="AR377" s="5" t="s">
        <v>12476</v>
      </c>
      <c r="AS377" s="4" t="s">
        <v>1337</v>
      </c>
      <c r="AT377" s="5" t="s">
        <v>1338</v>
      </c>
      <c r="AU377" s="5" t="s">
        <v>41</v>
      </c>
      <c r="AV377" s="4" t="s">
        <v>1339</v>
      </c>
      <c r="AW377" s="5" t="s">
        <v>76</v>
      </c>
      <c r="AX377" s="4" t="s">
        <v>2007</v>
      </c>
      <c r="AY377" s="5" t="s">
        <v>2008</v>
      </c>
      <c r="AZ377" s="5" t="s">
        <v>11</v>
      </c>
      <c r="BA377" s="4" t="s">
        <v>2009</v>
      </c>
      <c r="BB377" s="5" t="s">
        <v>2010</v>
      </c>
      <c r="BC377" s="5" t="s">
        <v>3939</v>
      </c>
      <c r="BD377" s="5" t="s">
        <v>3942</v>
      </c>
      <c r="BE377" s="5" t="s">
        <v>25</v>
      </c>
      <c r="BF377" s="5" t="s">
        <v>1333</v>
      </c>
      <c r="BG377" s="4" t="s">
        <v>3943</v>
      </c>
      <c r="BH377" s="5" t="s">
        <v>1343</v>
      </c>
    </row>
    <row r="378" spans="1:60" x14ac:dyDescent="0.25">
      <c r="A378">
        <f t="shared" si="32"/>
        <v>301061</v>
      </c>
      <c r="B378">
        <f t="shared" si="33"/>
        <v>3100625</v>
      </c>
      <c r="C378" s="17" t="str">
        <f t="shared" si="30"/>
        <v>CC</v>
      </c>
      <c r="D378" t="str">
        <f t="shared" si="31"/>
        <v>REGION GRAND OUEST</v>
      </c>
      <c r="E378" s="12" t="str">
        <f t="shared" si="34"/>
        <v>TERRAIN</v>
      </c>
      <c r="F378" s="4" t="s">
        <v>3946</v>
      </c>
      <c r="G378" s="4" t="s">
        <v>3947</v>
      </c>
      <c r="H378" s="5">
        <v>1</v>
      </c>
      <c r="I378" s="5"/>
      <c r="J378" s="5">
        <v>2</v>
      </c>
      <c r="K378" s="5" t="s">
        <v>1345</v>
      </c>
      <c r="L378" s="5" t="s">
        <v>826</v>
      </c>
      <c r="M378" s="5" t="s">
        <v>3948</v>
      </c>
      <c r="N378" s="5"/>
      <c r="O378" s="5"/>
      <c r="P378" s="5"/>
      <c r="Q378" s="5"/>
      <c r="R378" s="5"/>
      <c r="S378" s="5"/>
      <c r="T378" s="5" t="s">
        <v>25</v>
      </c>
      <c r="U378" s="6">
        <v>41214</v>
      </c>
      <c r="V378" s="5" t="s">
        <v>1363</v>
      </c>
      <c r="W378" s="4" t="s">
        <v>1329</v>
      </c>
      <c r="X378" s="5" t="s">
        <v>18</v>
      </c>
      <c r="Y378" s="5"/>
      <c r="Z378" s="5"/>
      <c r="AA378" s="4" t="s">
        <v>3949</v>
      </c>
      <c r="AB378" s="5"/>
      <c r="AC378" s="5"/>
      <c r="AD378" s="5" t="s">
        <v>1331</v>
      </c>
      <c r="AE378" s="5"/>
      <c r="AF378" s="5">
        <v>27439</v>
      </c>
      <c r="AG378" s="5">
        <v>49</v>
      </c>
      <c r="AH378" s="5">
        <v>100</v>
      </c>
      <c r="AI378" s="5" t="s">
        <v>1332</v>
      </c>
      <c r="AJ378" s="5">
        <v>41214</v>
      </c>
      <c r="AK378" s="5">
        <v>12</v>
      </c>
      <c r="AL378" s="5">
        <v>41214</v>
      </c>
      <c r="AM378" s="5" t="s">
        <v>1333</v>
      </c>
      <c r="AN378" s="5">
        <v>40180</v>
      </c>
      <c r="AO378" s="5" t="s">
        <v>3950</v>
      </c>
      <c r="AP378" s="5" t="s">
        <v>1413</v>
      </c>
      <c r="AQ378" s="4" t="s">
        <v>1414</v>
      </c>
      <c r="AR378" s="5" t="s">
        <v>19</v>
      </c>
      <c r="AS378" s="4" t="s">
        <v>1415</v>
      </c>
      <c r="AT378" s="5" t="s">
        <v>1416</v>
      </c>
      <c r="AU378" s="5" t="s">
        <v>41</v>
      </c>
      <c r="AV378" s="4" t="s">
        <v>1417</v>
      </c>
      <c r="AW378" s="5" t="s">
        <v>20</v>
      </c>
      <c r="AX378" s="4" t="s">
        <v>2061</v>
      </c>
      <c r="AY378" s="5" t="s">
        <v>2064</v>
      </c>
      <c r="AZ378" s="5" t="s">
        <v>11</v>
      </c>
      <c r="BA378" s="4" t="s">
        <v>2065</v>
      </c>
      <c r="BB378" s="5" t="s">
        <v>2066</v>
      </c>
      <c r="BC378" s="5" t="s">
        <v>3947</v>
      </c>
      <c r="BD378" s="5" t="s">
        <v>3951</v>
      </c>
      <c r="BE378" s="5" t="s">
        <v>25</v>
      </c>
      <c r="BF378" s="5" t="s">
        <v>1333</v>
      </c>
      <c r="BG378" s="4" t="s">
        <v>3952</v>
      </c>
      <c r="BH378" s="5" t="s">
        <v>1343</v>
      </c>
    </row>
    <row r="379" spans="1:60" x14ac:dyDescent="0.25">
      <c r="A379">
        <f t="shared" si="32"/>
        <v>160103</v>
      </c>
      <c r="B379">
        <f t="shared" si="33"/>
        <v>3000325</v>
      </c>
      <c r="C379" s="17" t="str">
        <f t="shared" si="30"/>
        <v>CC</v>
      </c>
      <c r="D379" t="str">
        <f t="shared" si="31"/>
        <v>REGION ILE DE FRANCE NORD</v>
      </c>
      <c r="E379" s="12" t="str">
        <f t="shared" si="34"/>
        <v>TERRAIN</v>
      </c>
      <c r="F379" s="4" t="s">
        <v>585</v>
      </c>
      <c r="G379" s="4" t="s">
        <v>3953</v>
      </c>
      <c r="H379" s="5">
        <v>1</v>
      </c>
      <c r="I379" s="5"/>
      <c r="J379" s="5">
        <v>1</v>
      </c>
      <c r="K379" s="5" t="s">
        <v>1325</v>
      </c>
      <c r="L379" s="5" t="s">
        <v>92</v>
      </c>
      <c r="M379" s="5" t="s">
        <v>586</v>
      </c>
      <c r="N379" s="5"/>
      <c r="O379" s="5"/>
      <c r="P379" s="5"/>
      <c r="Q379" s="5"/>
      <c r="R379" s="5"/>
      <c r="S379" s="5"/>
      <c r="T379" s="5" t="s">
        <v>25</v>
      </c>
      <c r="U379" s="6">
        <v>32264</v>
      </c>
      <c r="V379" s="5" t="s">
        <v>1363</v>
      </c>
      <c r="W379" s="4" t="s">
        <v>1329</v>
      </c>
      <c r="X379" s="5" t="s">
        <v>18</v>
      </c>
      <c r="Y379" s="5"/>
      <c r="Z379" s="5"/>
      <c r="AA379" s="4" t="s">
        <v>3954</v>
      </c>
      <c r="AB379" s="5"/>
      <c r="AC379" s="5"/>
      <c r="AD379" s="5" t="s">
        <v>1331</v>
      </c>
      <c r="AE379" s="5"/>
      <c r="AF379" s="5">
        <v>22861</v>
      </c>
      <c r="AG379" s="5">
        <v>62</v>
      </c>
      <c r="AH379" s="5">
        <v>100</v>
      </c>
      <c r="AI379" s="5" t="s">
        <v>1332</v>
      </c>
      <c r="AJ379" s="5">
        <v>32264</v>
      </c>
      <c r="AK379" s="5">
        <v>36</v>
      </c>
      <c r="AL379" s="5">
        <v>32264</v>
      </c>
      <c r="AM379" s="5" t="s">
        <v>1333</v>
      </c>
      <c r="AN379" s="5">
        <v>80240</v>
      </c>
      <c r="AO379" s="5" t="s">
        <v>3955</v>
      </c>
      <c r="AP379" s="5" t="s">
        <v>12477</v>
      </c>
      <c r="AQ379" s="4" t="s">
        <v>1351</v>
      </c>
      <c r="AR379" s="5" t="s">
        <v>12478</v>
      </c>
      <c r="AS379" s="4" t="s">
        <v>2180</v>
      </c>
      <c r="AT379" s="5" t="s">
        <v>2181</v>
      </c>
      <c r="AU379" s="5" t="s">
        <v>41</v>
      </c>
      <c r="AV379" s="4" t="s">
        <v>2182</v>
      </c>
      <c r="AW379" s="5" t="s">
        <v>4</v>
      </c>
      <c r="AX379" s="4" t="s">
        <v>2183</v>
      </c>
      <c r="AY379" s="5" t="s">
        <v>2184</v>
      </c>
      <c r="AZ379" s="5" t="s">
        <v>11</v>
      </c>
      <c r="BA379" s="4" t="s">
        <v>2185</v>
      </c>
      <c r="BB379" s="5" t="s">
        <v>2186</v>
      </c>
      <c r="BC379" s="4" t="s">
        <v>3953</v>
      </c>
      <c r="BD379" s="5" t="s">
        <v>3956</v>
      </c>
      <c r="BE379" s="5" t="s">
        <v>25</v>
      </c>
      <c r="BF379" s="5" t="s">
        <v>1333</v>
      </c>
      <c r="BG379" s="4" t="s">
        <v>3957</v>
      </c>
      <c r="BH379" s="5" t="s">
        <v>1343</v>
      </c>
    </row>
    <row r="380" spans="1:60" x14ac:dyDescent="0.25">
      <c r="A380">
        <f t="shared" si="32"/>
        <v>305223</v>
      </c>
      <c r="B380">
        <f t="shared" si="33"/>
        <v>7020549</v>
      </c>
      <c r="C380" s="17" t="str">
        <f t="shared" si="30"/>
        <v>CC</v>
      </c>
      <c r="D380" t="str">
        <f t="shared" si="31"/>
        <v>REGION ILE DE FRANCE NORD</v>
      </c>
      <c r="E380" s="12" t="str">
        <f t="shared" si="34"/>
        <v>TERRAIN</v>
      </c>
      <c r="F380" s="4" t="s">
        <v>3958</v>
      </c>
      <c r="G380" s="4" t="s">
        <v>3959</v>
      </c>
      <c r="H380" s="5">
        <v>1</v>
      </c>
      <c r="I380" s="5"/>
      <c r="J380" s="5">
        <v>1</v>
      </c>
      <c r="K380" s="5" t="s">
        <v>1325</v>
      </c>
      <c r="L380" s="5" t="s">
        <v>91</v>
      </c>
      <c r="M380" s="5" t="s">
        <v>3960</v>
      </c>
      <c r="N380" s="5"/>
      <c r="O380" s="5"/>
      <c r="P380" s="5"/>
      <c r="Q380" s="5"/>
      <c r="R380" s="5"/>
      <c r="S380" s="5"/>
      <c r="T380" s="5" t="s">
        <v>25</v>
      </c>
      <c r="U380" s="6">
        <v>44713</v>
      </c>
      <c r="V380" s="5" t="s">
        <v>1363</v>
      </c>
      <c r="W380" s="4" t="s">
        <v>1329</v>
      </c>
      <c r="X380" s="5" t="s">
        <v>18</v>
      </c>
      <c r="Y380" s="5"/>
      <c r="Z380" s="5"/>
      <c r="AA380" s="4" t="s">
        <v>3961</v>
      </c>
      <c r="AB380" s="5"/>
      <c r="AC380" s="5"/>
      <c r="AD380" s="5" t="s">
        <v>1331</v>
      </c>
      <c r="AE380" s="5"/>
      <c r="AF380" s="5">
        <v>35064</v>
      </c>
      <c r="AG380" s="5">
        <v>28</v>
      </c>
      <c r="AH380" s="5">
        <v>100</v>
      </c>
      <c r="AI380" s="5" t="s">
        <v>1332</v>
      </c>
      <c r="AJ380" s="5">
        <v>44531</v>
      </c>
      <c r="AK380" s="5">
        <v>3</v>
      </c>
      <c r="AL380" s="5">
        <v>44531</v>
      </c>
      <c r="AM380" s="5" t="s">
        <v>1333</v>
      </c>
      <c r="AN380" s="5">
        <v>76230</v>
      </c>
      <c r="AO380" s="5" t="s">
        <v>3962</v>
      </c>
      <c r="AP380" s="5" t="s">
        <v>12477</v>
      </c>
      <c r="AQ380" s="4" t="s">
        <v>1351</v>
      </c>
      <c r="AR380" s="5" t="s">
        <v>12478</v>
      </c>
      <c r="AS380" s="4" t="s">
        <v>1651</v>
      </c>
      <c r="AT380" s="5" t="s">
        <v>1652</v>
      </c>
      <c r="AU380" s="5" t="s">
        <v>41</v>
      </c>
      <c r="AV380" s="4" t="s">
        <v>1653</v>
      </c>
      <c r="AW380" s="5" t="s">
        <v>35</v>
      </c>
      <c r="AX380" s="4" t="s">
        <v>2697</v>
      </c>
      <c r="AY380" s="5" t="s">
        <v>2698</v>
      </c>
      <c r="AZ380" s="5" t="s">
        <v>11</v>
      </c>
      <c r="BA380" s="4" t="s">
        <v>2699</v>
      </c>
      <c r="BB380" s="5" t="s">
        <v>2700</v>
      </c>
      <c r="BC380" s="5" t="s">
        <v>3959</v>
      </c>
      <c r="BD380" s="5" t="s">
        <v>3963</v>
      </c>
      <c r="BE380" s="5" t="s">
        <v>25</v>
      </c>
      <c r="BF380" s="5" t="s">
        <v>1333</v>
      </c>
      <c r="BG380" s="4" t="s">
        <v>3964</v>
      </c>
      <c r="BH380" s="5" t="s">
        <v>1343</v>
      </c>
    </row>
    <row r="381" spans="1:60" x14ac:dyDescent="0.25">
      <c r="A381">
        <f t="shared" si="32"/>
        <v>301192</v>
      </c>
      <c r="B381">
        <f t="shared" si="33"/>
        <v>3100687</v>
      </c>
      <c r="C381" s="17" t="str">
        <f t="shared" si="30"/>
        <v>CC</v>
      </c>
      <c r="D381" t="str">
        <f t="shared" si="31"/>
        <v>REGION ILE DE FRANCE NORD</v>
      </c>
      <c r="E381" s="12" t="str">
        <f t="shared" si="34"/>
        <v>TERRAIN</v>
      </c>
      <c r="F381" s="4" t="s">
        <v>874</v>
      </c>
      <c r="G381" s="4" t="s">
        <v>3965</v>
      </c>
      <c r="H381" s="5">
        <v>1</v>
      </c>
      <c r="I381" s="5"/>
      <c r="J381" s="5">
        <v>2</v>
      </c>
      <c r="K381" s="5" t="s">
        <v>1345</v>
      </c>
      <c r="L381" s="5" t="s">
        <v>685</v>
      </c>
      <c r="M381" s="5" t="s">
        <v>875</v>
      </c>
      <c r="N381" s="5" t="s">
        <v>71</v>
      </c>
      <c r="O381" s="5">
        <v>44866</v>
      </c>
      <c r="P381" s="5"/>
      <c r="Q381" s="5" t="s">
        <v>1346</v>
      </c>
      <c r="R381" s="5">
        <v>5</v>
      </c>
      <c r="S381" s="5" t="s">
        <v>5</v>
      </c>
      <c r="T381" s="5" t="s">
        <v>3</v>
      </c>
      <c r="U381" s="6">
        <v>44896</v>
      </c>
      <c r="V381" s="5" t="s">
        <v>1487</v>
      </c>
      <c r="W381" s="4" t="s">
        <v>1329</v>
      </c>
      <c r="X381" s="5" t="s">
        <v>5</v>
      </c>
      <c r="Y381" s="5" t="s">
        <v>1348</v>
      </c>
      <c r="Z381" s="5"/>
      <c r="AA381" s="4" t="s">
        <v>3482</v>
      </c>
      <c r="AB381" s="5">
        <v>5</v>
      </c>
      <c r="AC381" s="5"/>
      <c r="AD381" s="5">
        <v>5</v>
      </c>
      <c r="AE381" s="5"/>
      <c r="AF381" s="5">
        <v>30876</v>
      </c>
      <c r="AG381" s="5">
        <v>40</v>
      </c>
      <c r="AH381" s="5">
        <v>100</v>
      </c>
      <c r="AI381" s="5" t="s">
        <v>1332</v>
      </c>
      <c r="AJ381" s="5">
        <v>41306</v>
      </c>
      <c r="AK381" s="5">
        <v>11</v>
      </c>
      <c r="AL381" s="5">
        <v>41306</v>
      </c>
      <c r="AM381" s="5" t="s">
        <v>1333</v>
      </c>
      <c r="AN381" s="5">
        <v>78280</v>
      </c>
      <c r="AO381" s="5" t="s">
        <v>3966</v>
      </c>
      <c r="AP381" s="5" t="s">
        <v>12477</v>
      </c>
      <c r="AQ381" s="4" t="s">
        <v>1351</v>
      </c>
      <c r="AR381" s="5" t="s">
        <v>12478</v>
      </c>
      <c r="AS381" s="4" t="s">
        <v>1656</v>
      </c>
      <c r="AT381" s="5" t="s">
        <v>1657</v>
      </c>
      <c r="AU381" s="5" t="s">
        <v>41</v>
      </c>
      <c r="AV381" s="4" t="s">
        <v>1658</v>
      </c>
      <c r="AW381" s="5" t="s">
        <v>306</v>
      </c>
      <c r="AX381" s="4" t="s">
        <v>2991</v>
      </c>
      <c r="AY381" s="5" t="s">
        <v>2992</v>
      </c>
      <c r="AZ381" s="5" t="s">
        <v>11</v>
      </c>
      <c r="BA381" s="4" t="s">
        <v>2993</v>
      </c>
      <c r="BB381" s="5" t="s">
        <v>2994</v>
      </c>
      <c r="BC381" s="5" t="s">
        <v>3965</v>
      </c>
      <c r="BD381" s="5" t="s">
        <v>3967</v>
      </c>
      <c r="BE381" s="5" t="s">
        <v>3</v>
      </c>
      <c r="BF381" s="5" t="s">
        <v>1333</v>
      </c>
      <c r="BG381" s="4" t="s">
        <v>3968</v>
      </c>
      <c r="BH381" s="5" t="s">
        <v>1343</v>
      </c>
    </row>
    <row r="382" spans="1:60" x14ac:dyDescent="0.25">
      <c r="A382">
        <f t="shared" si="32"/>
        <v>306321</v>
      </c>
      <c r="B382">
        <f t="shared" si="33"/>
        <v>7024191</v>
      </c>
      <c r="C382" s="17" t="str">
        <f t="shared" si="30"/>
        <v>CC</v>
      </c>
      <c r="D382" t="str">
        <f t="shared" si="31"/>
        <v>REGION GRAND SUD</v>
      </c>
      <c r="E382" s="12" t="str">
        <f t="shared" si="34"/>
        <v>TERRAIN</v>
      </c>
      <c r="F382" s="4" t="s">
        <v>3969</v>
      </c>
      <c r="G382" s="4" t="s">
        <v>3970</v>
      </c>
      <c r="H382" s="5">
        <v>1</v>
      </c>
      <c r="I382" s="5"/>
      <c r="J382" s="5">
        <v>2</v>
      </c>
      <c r="K382" s="5" t="s">
        <v>1345</v>
      </c>
      <c r="L382" s="5" t="s">
        <v>3971</v>
      </c>
      <c r="M382" s="5" t="s">
        <v>3972</v>
      </c>
      <c r="N382" s="5"/>
      <c r="O382" s="5"/>
      <c r="P382" s="5"/>
      <c r="Q382" s="5"/>
      <c r="R382" s="5"/>
      <c r="S382" s="5"/>
      <c r="T382" s="5" t="s">
        <v>245</v>
      </c>
      <c r="U382" s="6">
        <v>45536</v>
      </c>
      <c r="V382" s="5" t="s">
        <v>1328</v>
      </c>
      <c r="W382" s="4" t="s">
        <v>1329</v>
      </c>
      <c r="X382" s="5" t="s">
        <v>18</v>
      </c>
      <c r="Y382" s="5"/>
      <c r="Z382" s="5"/>
      <c r="AA382" s="4" t="s">
        <v>4064</v>
      </c>
      <c r="AB382" s="5"/>
      <c r="AC382" s="5"/>
      <c r="AD382" s="5" t="s">
        <v>1331</v>
      </c>
      <c r="AE382" s="5"/>
      <c r="AF382" s="5">
        <v>35498</v>
      </c>
      <c r="AG382" s="5">
        <v>27</v>
      </c>
      <c r="AH382" s="5">
        <v>100</v>
      </c>
      <c r="AI382" s="5" t="s">
        <v>1332</v>
      </c>
      <c r="AJ382" s="5">
        <v>45536</v>
      </c>
      <c r="AK382" s="5">
        <v>0</v>
      </c>
      <c r="AL382" s="5">
        <v>45536</v>
      </c>
      <c r="AM382" s="5" t="s">
        <v>1333</v>
      </c>
      <c r="AN382" s="5">
        <v>7400</v>
      </c>
      <c r="AO382" s="5" t="s">
        <v>3973</v>
      </c>
      <c r="AP382" s="5" t="s">
        <v>1335</v>
      </c>
      <c r="AQ382" s="4" t="s">
        <v>1336</v>
      </c>
      <c r="AR382" s="5" t="s">
        <v>12476</v>
      </c>
      <c r="AS382" s="4" t="s">
        <v>1403</v>
      </c>
      <c r="AT382" s="5" t="s">
        <v>1404</v>
      </c>
      <c r="AU382" s="5" t="s">
        <v>41</v>
      </c>
      <c r="AV382" s="4" t="s">
        <v>1405</v>
      </c>
      <c r="AW382" s="5" t="s">
        <v>61</v>
      </c>
      <c r="AX382" s="4" t="s">
        <v>1618</v>
      </c>
      <c r="AY382" s="5" t="s">
        <v>1619</v>
      </c>
      <c r="AZ382" s="5" t="s">
        <v>11</v>
      </c>
      <c r="BA382" s="4" t="s">
        <v>1620</v>
      </c>
      <c r="BB382" s="5" t="s">
        <v>1621</v>
      </c>
      <c r="BC382" s="5" t="s">
        <v>3970</v>
      </c>
      <c r="BD382" s="5" t="s">
        <v>3974</v>
      </c>
      <c r="BE382" s="5" t="s">
        <v>245</v>
      </c>
      <c r="BF382" s="5" t="s">
        <v>1333</v>
      </c>
      <c r="BG382" s="4" t="s">
        <v>8830</v>
      </c>
      <c r="BH382" s="5" t="s">
        <v>1343</v>
      </c>
    </row>
    <row r="383" spans="1:60" x14ac:dyDescent="0.25">
      <c r="A383">
        <f t="shared" si="32"/>
        <v>302925</v>
      </c>
      <c r="B383">
        <f t="shared" si="33"/>
        <v>3101622</v>
      </c>
      <c r="C383" s="17" t="str">
        <f t="shared" si="30"/>
        <v>IMP</v>
      </c>
      <c r="D383" t="str">
        <f t="shared" si="31"/>
        <v>REGION ILE DE FRANCE NORD</v>
      </c>
      <c r="E383" s="12" t="str">
        <f t="shared" si="34"/>
        <v>TERRAIN</v>
      </c>
      <c r="F383" s="4" t="s">
        <v>3976</v>
      </c>
      <c r="G383" s="4" t="s">
        <v>2593</v>
      </c>
      <c r="H383" s="5">
        <v>1</v>
      </c>
      <c r="I383" s="5"/>
      <c r="J383" s="5">
        <v>1</v>
      </c>
      <c r="K383" s="5" t="s">
        <v>1325</v>
      </c>
      <c r="L383" s="5" t="s">
        <v>490</v>
      </c>
      <c r="M383" s="5" t="s">
        <v>3977</v>
      </c>
      <c r="N383" s="5" t="s">
        <v>1187</v>
      </c>
      <c r="O383" s="5">
        <v>42401</v>
      </c>
      <c r="P383" s="5"/>
      <c r="Q383" s="5" t="s">
        <v>1346</v>
      </c>
      <c r="R383" s="5">
        <v>4</v>
      </c>
      <c r="S383" s="5" t="s">
        <v>5</v>
      </c>
      <c r="T383" s="5" t="s">
        <v>11</v>
      </c>
      <c r="U383" s="6">
        <v>42430</v>
      </c>
      <c r="V383" s="5" t="s">
        <v>1605</v>
      </c>
      <c r="W383" s="4" t="s">
        <v>1606</v>
      </c>
      <c r="X383" s="5" t="s">
        <v>5</v>
      </c>
      <c r="Y383" s="5"/>
      <c r="Z383" s="5"/>
      <c r="AA383" s="4"/>
      <c r="AB383" s="5">
        <v>5</v>
      </c>
      <c r="AC383" s="5"/>
      <c r="AD383" s="5">
        <v>5</v>
      </c>
      <c r="AE383" s="5"/>
      <c r="AF383" s="5">
        <v>30145</v>
      </c>
      <c r="AG383" s="5">
        <v>42</v>
      </c>
      <c r="AH383" s="5">
        <v>100</v>
      </c>
      <c r="AI383" s="5" t="s">
        <v>1332</v>
      </c>
      <c r="AJ383" s="5">
        <v>42430</v>
      </c>
      <c r="AK383" s="5">
        <v>8</v>
      </c>
      <c r="AL383" s="5">
        <v>42430</v>
      </c>
      <c r="AM383" s="5"/>
      <c r="AN383" s="5">
        <v>59910</v>
      </c>
      <c r="AO383" s="5" t="s">
        <v>3978</v>
      </c>
      <c r="AP383" s="5" t="s">
        <v>12477</v>
      </c>
      <c r="AQ383" s="4" t="s">
        <v>1351</v>
      </c>
      <c r="AR383" s="5" t="s">
        <v>12478</v>
      </c>
      <c r="AS383" s="4" t="s">
        <v>1638</v>
      </c>
      <c r="AT383" s="5" t="s">
        <v>1639</v>
      </c>
      <c r="AU383" s="5" t="s">
        <v>41</v>
      </c>
      <c r="AV383" s="4" t="s">
        <v>1640</v>
      </c>
      <c r="AW383" s="5" t="s">
        <v>142</v>
      </c>
      <c r="AX383" s="4" t="s">
        <v>2593</v>
      </c>
      <c r="AY383" s="5" t="s">
        <v>2594</v>
      </c>
      <c r="AZ383" s="5" t="s">
        <v>11</v>
      </c>
      <c r="BA383" s="4" t="s">
        <v>2595</v>
      </c>
      <c r="BB383" s="5" t="s">
        <v>2596</v>
      </c>
      <c r="BC383" s="4"/>
      <c r="BD383" s="5"/>
      <c r="BE383" s="5"/>
      <c r="BF383" s="5" t="s">
        <v>1608</v>
      </c>
      <c r="BG383" s="4"/>
      <c r="BH383" s="5"/>
    </row>
    <row r="384" spans="1:60" x14ac:dyDescent="0.25">
      <c r="A384">
        <f t="shared" si="32"/>
        <v>303198</v>
      </c>
      <c r="B384">
        <f t="shared" si="33"/>
        <v>3101765</v>
      </c>
      <c r="C384" s="17" t="str">
        <f t="shared" ref="C384" si="35">IF(LEFT(T384,4)="ASSI","ASSISTANTE",IF(T384="100 IMD","IMD",IF(T384="105 IMD","IMD",IF(T384="200 IMP","IMP",IF(T384="310 CMA","IMP","CC")))))</f>
        <v>CC</v>
      </c>
      <c r="D384" t="str">
        <f t="shared" si="31"/>
        <v>REGION ILE DE FRANCE NORD</v>
      </c>
      <c r="E384" s="12" t="str">
        <f t="shared" si="34"/>
        <v>TERRAIN</v>
      </c>
      <c r="F384" s="4" t="s">
        <v>3979</v>
      </c>
      <c r="G384" s="4" t="s">
        <v>3980</v>
      </c>
      <c r="H384" s="5">
        <v>1</v>
      </c>
      <c r="I384" s="5"/>
      <c r="J384" s="5">
        <v>1</v>
      </c>
      <c r="K384" s="5" t="s">
        <v>1325</v>
      </c>
      <c r="L384" s="5" t="s">
        <v>269</v>
      </c>
      <c r="M384" s="5" t="s">
        <v>3981</v>
      </c>
      <c r="N384" s="5" t="s">
        <v>25</v>
      </c>
      <c r="O384" s="5">
        <v>44866</v>
      </c>
      <c r="P384" s="5"/>
      <c r="Q384" s="5" t="s">
        <v>1346</v>
      </c>
      <c r="R384" s="5">
        <v>5</v>
      </c>
      <c r="S384" s="5" t="s">
        <v>18</v>
      </c>
      <c r="T384" s="5" t="s">
        <v>71</v>
      </c>
      <c r="U384" s="6">
        <v>44896</v>
      </c>
      <c r="V384" s="5" t="s">
        <v>1437</v>
      </c>
      <c r="W384" s="4" t="s">
        <v>1329</v>
      </c>
      <c r="X384" s="5" t="s">
        <v>18</v>
      </c>
      <c r="Y384" s="5" t="s">
        <v>1348</v>
      </c>
      <c r="Z384" s="5"/>
      <c r="AA384" s="4" t="s">
        <v>1766</v>
      </c>
      <c r="AB384" s="5" t="s">
        <v>1393</v>
      </c>
      <c r="AC384" s="5"/>
      <c r="AD384" s="5" t="s">
        <v>1393</v>
      </c>
      <c r="AE384" s="5"/>
      <c r="AF384" s="5">
        <v>31625</v>
      </c>
      <c r="AG384" s="5">
        <v>38</v>
      </c>
      <c r="AH384" s="5">
        <v>100</v>
      </c>
      <c r="AI384" s="5" t="s">
        <v>1332</v>
      </c>
      <c r="AJ384" s="5">
        <v>42675</v>
      </c>
      <c r="AK384" s="5">
        <v>8</v>
      </c>
      <c r="AL384" s="5">
        <v>42675</v>
      </c>
      <c r="AM384" s="5" t="s">
        <v>1333</v>
      </c>
      <c r="AN384" s="5">
        <v>59560</v>
      </c>
      <c r="AO384" s="5" t="s">
        <v>3982</v>
      </c>
      <c r="AP384" s="5" t="s">
        <v>12477</v>
      </c>
      <c r="AQ384" s="4" t="s">
        <v>1351</v>
      </c>
      <c r="AR384" s="5" t="s">
        <v>12478</v>
      </c>
      <c r="AS384" s="4" t="s">
        <v>2022</v>
      </c>
      <c r="AT384" s="5" t="s">
        <v>2023</v>
      </c>
      <c r="AU384" s="5" t="s">
        <v>41</v>
      </c>
      <c r="AV384" s="4" t="s">
        <v>2024</v>
      </c>
      <c r="AW384" s="5" t="s">
        <v>26</v>
      </c>
      <c r="AX384" s="4" t="s">
        <v>2732</v>
      </c>
      <c r="AY384" s="5" t="s">
        <v>2733</v>
      </c>
      <c r="AZ384" s="5" t="s">
        <v>11</v>
      </c>
      <c r="BA384" s="4" t="s">
        <v>2734</v>
      </c>
      <c r="BB384" s="5" t="s">
        <v>2735</v>
      </c>
      <c r="BC384" s="4" t="s">
        <v>3980</v>
      </c>
      <c r="BD384" s="5" t="s">
        <v>3983</v>
      </c>
      <c r="BE384" s="5" t="s">
        <v>71</v>
      </c>
      <c r="BF384" s="5" t="s">
        <v>1333</v>
      </c>
      <c r="BG384" s="4" t="s">
        <v>3984</v>
      </c>
      <c r="BH384" s="5" t="s">
        <v>1343</v>
      </c>
    </row>
    <row r="385" spans="1:60" x14ac:dyDescent="0.25">
      <c r="A385">
        <f t="shared" si="32"/>
        <v>182851</v>
      </c>
      <c r="B385">
        <f t="shared" si="33"/>
        <v>3000806</v>
      </c>
      <c r="C385" t="str">
        <f t="shared" ref="C385:C448" si="36">IF(LEFT(T385,4)="ASSI","ASSISTANTE",IF(T385="013 RR","RR",IF(T385="100 IMD","IMD",IF(T385="105 IMD","IMD",IF(T385="200 IMP","IMP",IF(T385="310 CMA","IMP","CC"))))))</f>
        <v>CC</v>
      </c>
      <c r="D385" t="str">
        <f t="shared" si="31"/>
        <v>POLE PILOTAGE DU RESEAU COMMERCIAL</v>
      </c>
      <c r="E385" s="12" t="str">
        <f t="shared" si="34"/>
        <v>TERRAIN</v>
      </c>
      <c r="F385" s="4" t="s">
        <v>535</v>
      </c>
      <c r="G385" s="4" t="s">
        <v>3985</v>
      </c>
      <c r="H385" s="5">
        <v>1</v>
      </c>
      <c r="I385" s="5"/>
      <c r="J385" s="5">
        <v>1</v>
      </c>
      <c r="K385" s="5" t="s">
        <v>1325</v>
      </c>
      <c r="L385" s="5" t="s">
        <v>181</v>
      </c>
      <c r="M385" s="5" t="s">
        <v>536</v>
      </c>
      <c r="N385" s="5" t="s">
        <v>41</v>
      </c>
      <c r="O385" s="5">
        <v>36342</v>
      </c>
      <c r="P385" s="5"/>
      <c r="Q385" s="5" t="s">
        <v>1346</v>
      </c>
      <c r="R385" s="5">
        <v>3</v>
      </c>
      <c r="S385" s="5" t="s">
        <v>5</v>
      </c>
      <c r="T385" s="5" t="s">
        <v>537</v>
      </c>
      <c r="U385" s="6">
        <v>36373</v>
      </c>
      <c r="V385" s="4" t="s">
        <v>3986</v>
      </c>
      <c r="W385" s="4" t="s">
        <v>1392</v>
      </c>
      <c r="X385" s="5" t="s">
        <v>5</v>
      </c>
      <c r="Y385" s="5"/>
      <c r="Z385" s="5"/>
      <c r="AA385" s="4"/>
      <c r="AB385" s="5">
        <v>6</v>
      </c>
      <c r="AC385" s="5"/>
      <c r="AD385" s="5">
        <v>6</v>
      </c>
      <c r="AE385" s="5"/>
      <c r="AF385" s="6">
        <v>27543</v>
      </c>
      <c r="AG385" s="5">
        <v>49</v>
      </c>
      <c r="AH385" s="5">
        <v>100</v>
      </c>
      <c r="AI385" s="5" t="s">
        <v>1332</v>
      </c>
      <c r="AJ385" s="6">
        <v>36373</v>
      </c>
      <c r="AK385" s="5">
        <v>25</v>
      </c>
      <c r="AL385" s="6">
        <v>36373</v>
      </c>
      <c r="AM385" s="5"/>
      <c r="AN385" s="5">
        <v>63910</v>
      </c>
      <c r="AO385" s="5" t="s">
        <v>3987</v>
      </c>
      <c r="AP385" s="5"/>
      <c r="AQ385" s="4" t="s">
        <v>1395</v>
      </c>
      <c r="AR385" s="5" t="s">
        <v>188</v>
      </c>
      <c r="AS385" s="4"/>
      <c r="AT385" s="5"/>
      <c r="AU385" s="5"/>
      <c r="AV385" s="4" t="s">
        <v>3256</v>
      </c>
      <c r="AW385" s="5" t="s">
        <v>538</v>
      </c>
      <c r="AX385" s="4"/>
      <c r="AY385" s="5"/>
      <c r="AZ385" s="5"/>
      <c r="BA385" s="4"/>
      <c r="BB385" s="5"/>
      <c r="BC385" s="4"/>
      <c r="BD385" s="5"/>
      <c r="BE385" s="5"/>
      <c r="BF385" s="5" t="s">
        <v>2164</v>
      </c>
      <c r="BG385" s="4"/>
      <c r="BH385" s="5"/>
    </row>
    <row r="386" spans="1:60" x14ac:dyDescent="0.25">
      <c r="A386">
        <f t="shared" si="32"/>
        <v>305259</v>
      </c>
      <c r="B386">
        <f t="shared" si="33"/>
        <v>7020707</v>
      </c>
      <c r="C386" s="17" t="str">
        <f t="shared" si="36"/>
        <v>CC</v>
      </c>
      <c r="D386" t="str">
        <f t="shared" si="31"/>
        <v>REGION GRAND SUD</v>
      </c>
      <c r="E386" s="12" t="str">
        <f t="shared" si="34"/>
        <v>TERRAIN</v>
      </c>
      <c r="F386" s="4" t="s">
        <v>3988</v>
      </c>
      <c r="G386" s="4" t="s">
        <v>3989</v>
      </c>
      <c r="H386" s="5">
        <v>1</v>
      </c>
      <c r="I386" s="5"/>
      <c r="J386" s="5">
        <v>1</v>
      </c>
      <c r="K386" s="5" t="s">
        <v>1325</v>
      </c>
      <c r="L386" s="5" t="s">
        <v>212</v>
      </c>
      <c r="M386" s="5" t="s">
        <v>3990</v>
      </c>
      <c r="N386" s="5"/>
      <c r="O386" s="5"/>
      <c r="P386" s="5"/>
      <c r="Q386" s="5"/>
      <c r="R386" s="5"/>
      <c r="S386" s="5"/>
      <c r="T386" s="5" t="s">
        <v>25</v>
      </c>
      <c r="U386" s="6">
        <v>44774</v>
      </c>
      <c r="V386" s="4" t="s">
        <v>1363</v>
      </c>
      <c r="W386" s="4" t="s">
        <v>1329</v>
      </c>
      <c r="X386" s="5" t="s">
        <v>18</v>
      </c>
      <c r="Y386" s="5"/>
      <c r="Z386" s="5"/>
      <c r="AA386" s="5" t="s">
        <v>3991</v>
      </c>
      <c r="AB386" s="5"/>
      <c r="AC386" s="5"/>
      <c r="AD386" s="5" t="s">
        <v>1331</v>
      </c>
      <c r="AE386" s="5"/>
      <c r="AF386" s="6">
        <v>32630</v>
      </c>
      <c r="AG386" s="5">
        <v>35</v>
      </c>
      <c r="AH386" s="5">
        <v>100</v>
      </c>
      <c r="AI386" s="5" t="s">
        <v>1332</v>
      </c>
      <c r="AJ386" s="6">
        <v>44593</v>
      </c>
      <c r="AK386" s="5">
        <v>2</v>
      </c>
      <c r="AL386" s="6">
        <v>44593</v>
      </c>
      <c r="AM386" s="5" t="s">
        <v>1333</v>
      </c>
      <c r="AN386" s="5">
        <v>38130</v>
      </c>
      <c r="AO386" s="5" t="s">
        <v>3992</v>
      </c>
      <c r="AP386" s="5" t="s">
        <v>1335</v>
      </c>
      <c r="AQ386" s="4" t="s">
        <v>1336</v>
      </c>
      <c r="AR386" s="5" t="s">
        <v>12476</v>
      </c>
      <c r="AS386" s="4" t="s">
        <v>1522</v>
      </c>
      <c r="AT386" s="5" t="s">
        <v>1523</v>
      </c>
      <c r="AU386" s="5" t="s">
        <v>41</v>
      </c>
      <c r="AV386" s="4" t="s">
        <v>1524</v>
      </c>
      <c r="AW386" s="5" t="s">
        <v>93</v>
      </c>
      <c r="AX386" s="4"/>
      <c r="AY386" s="5"/>
      <c r="AZ386" s="5"/>
      <c r="BA386" s="4" t="s">
        <v>1525</v>
      </c>
      <c r="BB386" s="5" t="s">
        <v>1526</v>
      </c>
      <c r="BC386" s="5" t="s">
        <v>3989</v>
      </c>
      <c r="BD386" s="5" t="s">
        <v>3993</v>
      </c>
      <c r="BE386" s="5" t="s">
        <v>25</v>
      </c>
      <c r="BF386" s="5" t="s">
        <v>1333</v>
      </c>
      <c r="BG386" s="5" t="s">
        <v>3994</v>
      </c>
      <c r="BH386" s="5" t="s">
        <v>1343</v>
      </c>
    </row>
    <row r="387" spans="1:60" x14ac:dyDescent="0.25">
      <c r="A387">
        <f t="shared" si="32"/>
        <v>193692</v>
      </c>
      <c r="B387">
        <f t="shared" si="33"/>
        <v>3002969</v>
      </c>
      <c r="C387" s="17" t="str">
        <f t="shared" si="36"/>
        <v>CC</v>
      </c>
      <c r="D387" t="str">
        <f t="shared" ref="D387:D450" si="37">AR387</f>
        <v>REGION ILE DE FRANCE NORD</v>
      </c>
      <c r="E387" s="12" t="str">
        <f t="shared" si="34"/>
        <v>TERRAIN</v>
      </c>
      <c r="F387" s="4" t="s">
        <v>3995</v>
      </c>
      <c r="G387" s="4" t="s">
        <v>3996</v>
      </c>
      <c r="H387" s="5">
        <v>1</v>
      </c>
      <c r="I387" s="5"/>
      <c r="J387" s="5">
        <v>2</v>
      </c>
      <c r="K387" s="5" t="s">
        <v>1345</v>
      </c>
      <c r="L387" s="5" t="s">
        <v>386</v>
      </c>
      <c r="M387" s="5" t="s">
        <v>3997</v>
      </c>
      <c r="N387" s="5" t="s">
        <v>260</v>
      </c>
      <c r="O387" s="5">
        <v>40391</v>
      </c>
      <c r="P387" s="5"/>
      <c r="Q387" s="5" t="s">
        <v>1346</v>
      </c>
      <c r="R387" s="5">
        <v>5</v>
      </c>
      <c r="S387" s="5" t="s">
        <v>18</v>
      </c>
      <c r="T387" s="5" t="s">
        <v>46</v>
      </c>
      <c r="U387" s="6">
        <v>40422</v>
      </c>
      <c r="V387" s="4" t="s">
        <v>2976</v>
      </c>
      <c r="W387" s="4" t="s">
        <v>1329</v>
      </c>
      <c r="X387" s="5" t="s">
        <v>18</v>
      </c>
      <c r="Y387" s="5" t="s">
        <v>1348</v>
      </c>
      <c r="Z387" s="5"/>
      <c r="AA387" s="4" t="s">
        <v>3998</v>
      </c>
      <c r="AB387" s="5" t="s">
        <v>1393</v>
      </c>
      <c r="AC387" s="5"/>
      <c r="AD387" s="5" t="s">
        <v>1393</v>
      </c>
      <c r="AE387" s="5"/>
      <c r="AF387" s="6">
        <v>28909</v>
      </c>
      <c r="AG387" s="5">
        <v>45</v>
      </c>
      <c r="AH387" s="5">
        <v>100</v>
      </c>
      <c r="AI387" s="5" t="s">
        <v>1332</v>
      </c>
      <c r="AJ387" s="6">
        <v>40422</v>
      </c>
      <c r="AK387" s="5">
        <v>14</v>
      </c>
      <c r="AL387" s="6">
        <v>40422</v>
      </c>
      <c r="AM387" s="5" t="s">
        <v>1333</v>
      </c>
      <c r="AN387" s="5">
        <v>80150</v>
      </c>
      <c r="AO387" s="5" t="s">
        <v>3999</v>
      </c>
      <c r="AP387" s="5" t="s">
        <v>12477</v>
      </c>
      <c r="AQ387" s="4" t="s">
        <v>1351</v>
      </c>
      <c r="AR387" s="5" t="s">
        <v>12478</v>
      </c>
      <c r="AS387" s="4" t="s">
        <v>2180</v>
      </c>
      <c r="AT387" s="5" t="s">
        <v>2181</v>
      </c>
      <c r="AU387" s="5" t="s">
        <v>41</v>
      </c>
      <c r="AV387" s="4" t="s">
        <v>2182</v>
      </c>
      <c r="AW387" s="5" t="s">
        <v>4</v>
      </c>
      <c r="AX387" s="4" t="s">
        <v>2681</v>
      </c>
      <c r="AY387" s="5" t="s">
        <v>2682</v>
      </c>
      <c r="AZ387" s="5" t="s">
        <v>11</v>
      </c>
      <c r="BA387" s="4" t="s">
        <v>2683</v>
      </c>
      <c r="BB387" s="5" t="s">
        <v>2684</v>
      </c>
      <c r="BC387" s="4" t="s">
        <v>3996</v>
      </c>
      <c r="BD387" s="5" t="s">
        <v>4000</v>
      </c>
      <c r="BE387" s="5" t="s">
        <v>46</v>
      </c>
      <c r="BF387" s="5" t="s">
        <v>1333</v>
      </c>
      <c r="BG387" s="4" t="s">
        <v>4001</v>
      </c>
      <c r="BH387" s="5" t="s">
        <v>1343</v>
      </c>
    </row>
    <row r="388" spans="1:60" x14ac:dyDescent="0.25">
      <c r="A388">
        <f t="shared" si="32"/>
        <v>306010</v>
      </c>
      <c r="B388">
        <f t="shared" si="33"/>
        <v>7023651</v>
      </c>
      <c r="C388" s="17" t="str">
        <f t="shared" si="36"/>
        <v>CC</v>
      </c>
      <c r="D388" t="str">
        <f t="shared" si="37"/>
        <v>REGION GRAND OUEST</v>
      </c>
      <c r="E388" s="12" t="str">
        <f t="shared" si="34"/>
        <v>TERRAIN</v>
      </c>
      <c r="F388" s="4" t="s">
        <v>4002</v>
      </c>
      <c r="G388" s="4" t="s">
        <v>4003</v>
      </c>
      <c r="H388" s="5">
        <v>1</v>
      </c>
      <c r="I388" s="5"/>
      <c r="J388" s="5">
        <v>2</v>
      </c>
      <c r="K388" s="5" t="s">
        <v>1345</v>
      </c>
      <c r="L388" s="5" t="s">
        <v>1112</v>
      </c>
      <c r="M388" s="5" t="s">
        <v>4004</v>
      </c>
      <c r="N388" s="5"/>
      <c r="O388" s="5"/>
      <c r="P388" s="5"/>
      <c r="Q388" s="5"/>
      <c r="R388" s="5"/>
      <c r="S388" s="5"/>
      <c r="T388" s="5" t="s">
        <v>25</v>
      </c>
      <c r="U388" s="6">
        <v>45536</v>
      </c>
      <c r="V388" s="4" t="s">
        <v>1363</v>
      </c>
      <c r="W388" s="4" t="s">
        <v>1329</v>
      </c>
      <c r="X388" s="5" t="s">
        <v>18</v>
      </c>
      <c r="Y388" s="5"/>
      <c r="Z388" s="5"/>
      <c r="AA388" s="4" t="s">
        <v>2437</v>
      </c>
      <c r="AB388" s="5"/>
      <c r="AC388" s="5"/>
      <c r="AD388" s="5" t="s">
        <v>1331</v>
      </c>
      <c r="AE388" s="5"/>
      <c r="AF388" s="6">
        <v>29764</v>
      </c>
      <c r="AG388" s="5">
        <v>43</v>
      </c>
      <c r="AH388" s="5">
        <v>100</v>
      </c>
      <c r="AI388" s="5" t="s">
        <v>1332</v>
      </c>
      <c r="AJ388" s="6">
        <v>45413</v>
      </c>
      <c r="AK388" s="5">
        <v>0</v>
      </c>
      <c r="AL388" s="6">
        <v>45413</v>
      </c>
      <c r="AM388" s="5" t="s">
        <v>1333</v>
      </c>
      <c r="AN388" s="5">
        <v>14610</v>
      </c>
      <c r="AO388" s="5" t="s">
        <v>4005</v>
      </c>
      <c r="AP388" s="5" t="s">
        <v>1413</v>
      </c>
      <c r="AQ388" s="4" t="s">
        <v>1414</v>
      </c>
      <c r="AR388" s="5" t="s">
        <v>19</v>
      </c>
      <c r="AS388" s="4" t="s">
        <v>1507</v>
      </c>
      <c r="AT388" s="5" t="s">
        <v>1508</v>
      </c>
      <c r="AU388" s="5" t="s">
        <v>41</v>
      </c>
      <c r="AV388" s="4" t="s">
        <v>1509</v>
      </c>
      <c r="AW388" s="5" t="s">
        <v>375</v>
      </c>
      <c r="AX388" s="4" t="s">
        <v>2035</v>
      </c>
      <c r="AY388" s="5" t="s">
        <v>2036</v>
      </c>
      <c r="AZ388" s="5" t="s">
        <v>11</v>
      </c>
      <c r="BA388" s="4" t="s">
        <v>2037</v>
      </c>
      <c r="BB388" s="5" t="s">
        <v>2038</v>
      </c>
      <c r="BC388" s="4" t="s">
        <v>4003</v>
      </c>
      <c r="BD388" s="5" t="s">
        <v>4006</v>
      </c>
      <c r="BE388" s="5" t="s">
        <v>25</v>
      </c>
      <c r="BF388" s="5" t="s">
        <v>1333</v>
      </c>
      <c r="BG388" s="4" t="s">
        <v>4007</v>
      </c>
      <c r="BH388" s="5" t="s">
        <v>1343</v>
      </c>
    </row>
    <row r="389" spans="1:60" x14ac:dyDescent="0.25">
      <c r="A389">
        <f t="shared" si="32"/>
        <v>304874</v>
      </c>
      <c r="B389">
        <f t="shared" si="33"/>
        <v>3102660</v>
      </c>
      <c r="C389" s="17" t="str">
        <f t="shared" si="36"/>
        <v>CC</v>
      </c>
      <c r="D389" t="str">
        <f t="shared" si="37"/>
        <v>REGION ILE DE FRANCE NORD</v>
      </c>
      <c r="E389" s="12" t="str">
        <f t="shared" si="34"/>
        <v>TERRAIN</v>
      </c>
      <c r="F389" s="4" t="s">
        <v>959</v>
      </c>
      <c r="G389" s="4" t="s">
        <v>4008</v>
      </c>
      <c r="H389" s="5">
        <v>1</v>
      </c>
      <c r="I389" s="5"/>
      <c r="J389" s="5">
        <v>1</v>
      </c>
      <c r="K389" s="5" t="s">
        <v>1325</v>
      </c>
      <c r="L389" s="5" t="s">
        <v>961</v>
      </c>
      <c r="M389" s="5" t="s">
        <v>960</v>
      </c>
      <c r="N389" s="5"/>
      <c r="O389" s="6"/>
      <c r="P389" s="5"/>
      <c r="Q389" s="5"/>
      <c r="R389" s="5"/>
      <c r="S389" s="5"/>
      <c r="T389" s="5" t="s">
        <v>25</v>
      </c>
      <c r="U389" s="6">
        <v>44409</v>
      </c>
      <c r="V389" s="4" t="s">
        <v>1363</v>
      </c>
      <c r="W389" s="4" t="s">
        <v>1329</v>
      </c>
      <c r="X389" s="5" t="s">
        <v>18</v>
      </c>
      <c r="Y389" s="5"/>
      <c r="Z389" s="5"/>
      <c r="AA389" s="4" t="s">
        <v>4009</v>
      </c>
      <c r="AB389" s="5"/>
      <c r="AC389" s="5"/>
      <c r="AD389" s="5" t="s">
        <v>1331</v>
      </c>
      <c r="AE389" s="5"/>
      <c r="AF389" s="6">
        <v>34950</v>
      </c>
      <c r="AG389" s="5">
        <v>29</v>
      </c>
      <c r="AH389" s="5">
        <v>100</v>
      </c>
      <c r="AI389" s="5" t="s">
        <v>1332</v>
      </c>
      <c r="AJ389" s="6">
        <v>44228</v>
      </c>
      <c r="AK389" s="5">
        <v>3</v>
      </c>
      <c r="AL389" s="6">
        <v>44228</v>
      </c>
      <c r="AM389" s="5" t="s">
        <v>1333</v>
      </c>
      <c r="AN389" s="5">
        <v>59173</v>
      </c>
      <c r="AO389" s="5" t="s">
        <v>4010</v>
      </c>
      <c r="AP389" s="5" t="s">
        <v>12477</v>
      </c>
      <c r="AQ389" s="4" t="s">
        <v>1351</v>
      </c>
      <c r="AR389" s="5" t="s">
        <v>12478</v>
      </c>
      <c r="AS389" s="4" t="s">
        <v>1638</v>
      </c>
      <c r="AT389" s="5" t="s">
        <v>1639</v>
      </c>
      <c r="AU389" s="5" t="s">
        <v>41</v>
      </c>
      <c r="AV389" s="4" t="s">
        <v>1640</v>
      </c>
      <c r="AW389" s="5" t="s">
        <v>142</v>
      </c>
      <c r="AX389" s="4" t="s">
        <v>1982</v>
      </c>
      <c r="AY389" s="5" t="s">
        <v>1983</v>
      </c>
      <c r="AZ389" s="5" t="s">
        <v>11</v>
      </c>
      <c r="BA389" s="4" t="s">
        <v>1984</v>
      </c>
      <c r="BB389" s="5" t="s">
        <v>1985</v>
      </c>
      <c r="BC389" s="4" t="s">
        <v>4008</v>
      </c>
      <c r="BD389" s="5" t="s">
        <v>4011</v>
      </c>
      <c r="BE389" s="5" t="s">
        <v>25</v>
      </c>
      <c r="BF389" s="5" t="s">
        <v>1333</v>
      </c>
      <c r="BG389" s="4" t="s">
        <v>4012</v>
      </c>
      <c r="BH389" s="5" t="s">
        <v>1343</v>
      </c>
    </row>
    <row r="390" spans="1:60" x14ac:dyDescent="0.25">
      <c r="A390">
        <f t="shared" si="32"/>
        <v>305500</v>
      </c>
      <c r="B390">
        <f t="shared" si="33"/>
        <v>7022170</v>
      </c>
      <c r="C390" s="17" t="str">
        <f t="shared" si="36"/>
        <v>IMP</v>
      </c>
      <c r="D390" t="str">
        <f t="shared" si="37"/>
        <v>REGION ILE DE FRANCE NORD</v>
      </c>
      <c r="E390" s="12" t="str">
        <f t="shared" si="34"/>
        <v>TERRAIN</v>
      </c>
      <c r="F390" s="4" t="s">
        <v>1087</v>
      </c>
      <c r="G390" s="4" t="s">
        <v>4013</v>
      </c>
      <c r="H390" s="5">
        <v>1</v>
      </c>
      <c r="I390" s="5"/>
      <c r="J390" s="5">
        <v>2</v>
      </c>
      <c r="K390" s="5" t="s">
        <v>1345</v>
      </c>
      <c r="L390" s="5" t="s">
        <v>1089</v>
      </c>
      <c r="M390" s="5" t="s">
        <v>1088</v>
      </c>
      <c r="N390" s="5"/>
      <c r="O390" s="5"/>
      <c r="P390" s="5"/>
      <c r="Q390" s="5"/>
      <c r="R390" s="5"/>
      <c r="S390" s="5"/>
      <c r="T390" s="5" t="s">
        <v>1357</v>
      </c>
      <c r="U390" s="6">
        <v>45627</v>
      </c>
      <c r="V390" s="4" t="s">
        <v>3404</v>
      </c>
      <c r="W390" s="4" t="s">
        <v>1606</v>
      </c>
      <c r="X390" s="5" t="s">
        <v>18</v>
      </c>
      <c r="Y390" s="5"/>
      <c r="Z390" s="5"/>
      <c r="AA390" s="4"/>
      <c r="AB390" s="5"/>
      <c r="AC390" s="5"/>
      <c r="AD390" s="5" t="s">
        <v>1393</v>
      </c>
      <c r="AE390" s="5"/>
      <c r="AF390" s="6">
        <v>33514</v>
      </c>
      <c r="AG390" s="5">
        <v>33</v>
      </c>
      <c r="AH390" s="5">
        <v>100</v>
      </c>
      <c r="AI390" s="5" t="s">
        <v>1332</v>
      </c>
      <c r="AJ390" s="6">
        <v>44958</v>
      </c>
      <c r="AK390" s="5">
        <v>1</v>
      </c>
      <c r="AL390" s="6">
        <v>44958</v>
      </c>
      <c r="AM390" s="5"/>
      <c r="AN390" s="5">
        <v>62200</v>
      </c>
      <c r="AO390" s="5" t="s">
        <v>4014</v>
      </c>
      <c r="AP390" s="5" t="s">
        <v>12477</v>
      </c>
      <c r="AQ390" s="4" t="s">
        <v>1351</v>
      </c>
      <c r="AR390" s="5" t="s">
        <v>12478</v>
      </c>
      <c r="AS390" s="4" t="s">
        <v>1638</v>
      </c>
      <c r="AT390" s="5" t="s">
        <v>1639</v>
      </c>
      <c r="AU390" s="5" t="s">
        <v>41</v>
      </c>
      <c r="AV390" s="4" t="s">
        <v>1640</v>
      </c>
      <c r="AW390" s="5" t="s">
        <v>142</v>
      </c>
      <c r="AX390" s="4" t="s">
        <v>4013</v>
      </c>
      <c r="AY390" s="5" t="s">
        <v>4015</v>
      </c>
      <c r="AZ390" s="5" t="s">
        <v>1357</v>
      </c>
      <c r="BA390" s="4" t="s">
        <v>3413</v>
      </c>
      <c r="BB390" s="5" t="s">
        <v>11117</v>
      </c>
      <c r="BC390" s="4"/>
      <c r="BD390" s="5"/>
      <c r="BE390" s="5"/>
      <c r="BF390" s="5" t="s">
        <v>1608</v>
      </c>
      <c r="BG390" s="4"/>
      <c r="BH390" s="5"/>
    </row>
    <row r="391" spans="1:60" x14ac:dyDescent="0.25">
      <c r="A391">
        <f t="shared" si="32"/>
        <v>305210</v>
      </c>
      <c r="B391">
        <f t="shared" si="33"/>
        <v>7020502</v>
      </c>
      <c r="C391" s="17" t="str">
        <f t="shared" si="36"/>
        <v>IMP</v>
      </c>
      <c r="D391" t="str">
        <f t="shared" si="37"/>
        <v>REGION ILE DE FRANCE NORD</v>
      </c>
      <c r="E391" s="12" t="str">
        <f t="shared" si="34"/>
        <v>TERRAIN</v>
      </c>
      <c r="F391" s="4" t="s">
        <v>4017</v>
      </c>
      <c r="G391" s="4" t="s">
        <v>1355</v>
      </c>
      <c r="H391" s="5">
        <v>1</v>
      </c>
      <c r="I391" s="5"/>
      <c r="J391" s="5">
        <v>1</v>
      </c>
      <c r="K391" s="5" t="s">
        <v>1325</v>
      </c>
      <c r="L391" s="5" t="s">
        <v>156</v>
      </c>
      <c r="M391" s="5" t="s">
        <v>4018</v>
      </c>
      <c r="N391" s="5" t="s">
        <v>260</v>
      </c>
      <c r="O391" s="6">
        <v>45597</v>
      </c>
      <c r="P391" s="5"/>
      <c r="Q391" s="5" t="s">
        <v>1346</v>
      </c>
      <c r="R391" s="5">
        <v>4</v>
      </c>
      <c r="S391" s="5" t="s">
        <v>5</v>
      </c>
      <c r="T391" s="5" t="s">
        <v>11</v>
      </c>
      <c r="U391" s="6">
        <v>45627</v>
      </c>
      <c r="V391" s="4" t="s">
        <v>1605</v>
      </c>
      <c r="W391" s="4" t="s">
        <v>1606</v>
      </c>
      <c r="X391" s="5" t="s">
        <v>5</v>
      </c>
      <c r="Y391" s="5"/>
      <c r="Z391" s="5"/>
      <c r="AA391" s="4"/>
      <c r="AB391" s="5">
        <v>5</v>
      </c>
      <c r="AC391" s="5"/>
      <c r="AD391" s="5">
        <v>5</v>
      </c>
      <c r="AE391" s="5"/>
      <c r="AF391" s="6">
        <v>34448</v>
      </c>
      <c r="AG391" s="5">
        <v>30</v>
      </c>
      <c r="AH391" s="5">
        <v>100</v>
      </c>
      <c r="AI391" s="5" t="s">
        <v>1332</v>
      </c>
      <c r="AJ391" s="6">
        <v>44501</v>
      </c>
      <c r="AK391" s="5">
        <v>3</v>
      </c>
      <c r="AL391" s="6">
        <v>44501</v>
      </c>
      <c r="AM391" s="5"/>
      <c r="AN391" s="5">
        <v>75018</v>
      </c>
      <c r="AO391" s="5" t="s">
        <v>2396</v>
      </c>
      <c r="AP391" s="5" t="s">
        <v>12477</v>
      </c>
      <c r="AQ391" s="4" t="s">
        <v>1351</v>
      </c>
      <c r="AR391" s="5" t="s">
        <v>12478</v>
      </c>
      <c r="AS391" s="4" t="s">
        <v>1352</v>
      </c>
      <c r="AT391" s="5" t="s">
        <v>1353</v>
      </c>
      <c r="AU391" s="5" t="s">
        <v>41</v>
      </c>
      <c r="AV391" s="4" t="s">
        <v>1354</v>
      </c>
      <c r="AW391" s="5" t="s">
        <v>17</v>
      </c>
      <c r="AX391" s="4" t="s">
        <v>1355</v>
      </c>
      <c r="AY391" s="5" t="s">
        <v>1356</v>
      </c>
      <c r="AZ391" s="5" t="s">
        <v>11</v>
      </c>
      <c r="BA391" s="4" t="s">
        <v>1358</v>
      </c>
      <c r="BB391" s="5" t="s">
        <v>1359</v>
      </c>
      <c r="BC391" s="4"/>
      <c r="BD391" s="5"/>
      <c r="BE391" s="5"/>
      <c r="BF391" s="5" t="s">
        <v>1608</v>
      </c>
      <c r="BG391" s="4"/>
      <c r="BH391" s="5"/>
    </row>
    <row r="392" spans="1:60" x14ac:dyDescent="0.25">
      <c r="A392">
        <f t="shared" si="32"/>
        <v>305062</v>
      </c>
      <c r="B392">
        <f t="shared" si="33"/>
        <v>7019405</v>
      </c>
      <c r="C392" s="17" t="str">
        <f t="shared" si="36"/>
        <v>IMP</v>
      </c>
      <c r="D392" t="str">
        <f t="shared" si="37"/>
        <v>REGION GRAND SUD</v>
      </c>
      <c r="E392" s="12" t="str">
        <f t="shared" si="34"/>
        <v>TERRAIN</v>
      </c>
      <c r="F392" s="4" t="s">
        <v>4019</v>
      </c>
      <c r="G392" s="4" t="s">
        <v>1842</v>
      </c>
      <c r="H392" s="5">
        <v>1</v>
      </c>
      <c r="I392" s="5"/>
      <c r="J392" s="5">
        <v>2</v>
      </c>
      <c r="K392" s="5" t="s">
        <v>1345</v>
      </c>
      <c r="L392" s="5" t="s">
        <v>685</v>
      </c>
      <c r="M392" s="5" t="s">
        <v>4020</v>
      </c>
      <c r="N392" s="5" t="s">
        <v>1187</v>
      </c>
      <c r="O392" s="5">
        <v>44470</v>
      </c>
      <c r="P392" s="5"/>
      <c r="Q392" s="5" t="s">
        <v>1346</v>
      </c>
      <c r="R392" s="5">
        <v>4</v>
      </c>
      <c r="S392" s="5" t="s">
        <v>5</v>
      </c>
      <c r="T392" s="5" t="s">
        <v>11</v>
      </c>
      <c r="U392" s="6">
        <v>44501</v>
      </c>
      <c r="V392" s="4" t="s">
        <v>1605</v>
      </c>
      <c r="W392" s="4" t="s">
        <v>1606</v>
      </c>
      <c r="X392" s="5" t="s">
        <v>5</v>
      </c>
      <c r="Y392" s="5"/>
      <c r="Z392" s="5"/>
      <c r="AA392" s="4"/>
      <c r="AB392" s="5">
        <v>5</v>
      </c>
      <c r="AC392" s="5"/>
      <c r="AD392" s="5">
        <v>5</v>
      </c>
      <c r="AE392" s="5"/>
      <c r="AF392" s="6">
        <v>31843</v>
      </c>
      <c r="AG392" s="5">
        <v>37</v>
      </c>
      <c r="AH392" s="5">
        <v>100</v>
      </c>
      <c r="AI392" s="5" t="s">
        <v>1332</v>
      </c>
      <c r="AJ392" s="6">
        <v>44317</v>
      </c>
      <c r="AK392" s="5">
        <v>3</v>
      </c>
      <c r="AL392" s="6">
        <v>44317</v>
      </c>
      <c r="AM392" s="5"/>
      <c r="AN392" s="5">
        <v>13160</v>
      </c>
      <c r="AO392" s="5" t="s">
        <v>4021</v>
      </c>
      <c r="AP392" s="5" t="s">
        <v>1335</v>
      </c>
      <c r="AQ392" s="4" t="s">
        <v>1336</v>
      </c>
      <c r="AR392" s="5" t="s">
        <v>12476</v>
      </c>
      <c r="AS392" s="4" t="s">
        <v>1403</v>
      </c>
      <c r="AT392" s="5" t="s">
        <v>1404</v>
      </c>
      <c r="AU392" s="5" t="s">
        <v>41</v>
      </c>
      <c r="AV392" s="4" t="s">
        <v>1405</v>
      </c>
      <c r="AW392" s="5" t="s">
        <v>61</v>
      </c>
      <c r="AX392" s="4" t="s">
        <v>1842</v>
      </c>
      <c r="AY392" s="5" t="s">
        <v>1843</v>
      </c>
      <c r="AZ392" s="5" t="s">
        <v>11</v>
      </c>
      <c r="BA392" s="4" t="s">
        <v>1844</v>
      </c>
      <c r="BB392" s="5" t="s">
        <v>1845</v>
      </c>
      <c r="BC392" s="4"/>
      <c r="BD392" s="5"/>
      <c r="BE392" s="5"/>
      <c r="BF392" s="5" t="s">
        <v>1608</v>
      </c>
      <c r="BG392" s="4"/>
      <c r="BH392" s="5"/>
    </row>
    <row r="393" spans="1:60" x14ac:dyDescent="0.25">
      <c r="A393">
        <f t="shared" si="32"/>
        <v>304157</v>
      </c>
      <c r="B393">
        <f t="shared" si="33"/>
        <v>3102245</v>
      </c>
      <c r="C393" s="17" t="str">
        <f t="shared" si="36"/>
        <v>CC</v>
      </c>
      <c r="D393" t="str">
        <f t="shared" si="37"/>
        <v>REGION ILE DE FRANCE NORD</v>
      </c>
      <c r="E393" s="12" t="str">
        <f t="shared" si="34"/>
        <v>TERRAIN</v>
      </c>
      <c r="F393" s="4" t="s">
        <v>4022</v>
      </c>
      <c r="G393" s="4" t="s">
        <v>4023</v>
      </c>
      <c r="H393" s="5">
        <v>1</v>
      </c>
      <c r="I393" s="5"/>
      <c r="J393" s="5">
        <v>1</v>
      </c>
      <c r="K393" s="5" t="s">
        <v>1325</v>
      </c>
      <c r="L393" s="5" t="s">
        <v>980</v>
      </c>
      <c r="M393" s="5" t="s">
        <v>4024</v>
      </c>
      <c r="N393" s="5" t="s">
        <v>245</v>
      </c>
      <c r="O393" s="5" t="s">
        <v>3197</v>
      </c>
      <c r="P393" s="5"/>
      <c r="Q393" s="5" t="s">
        <v>1346</v>
      </c>
      <c r="R393" s="5">
        <v>5</v>
      </c>
      <c r="S393" s="5" t="s">
        <v>18</v>
      </c>
      <c r="T393" s="5" t="s">
        <v>25</v>
      </c>
      <c r="U393" s="6">
        <v>43466</v>
      </c>
      <c r="V393" s="4" t="s">
        <v>1363</v>
      </c>
      <c r="W393" s="4" t="s">
        <v>1329</v>
      </c>
      <c r="X393" s="5" t="s">
        <v>18</v>
      </c>
      <c r="Y393" s="5"/>
      <c r="Z393" s="5"/>
      <c r="AA393" s="4" t="s">
        <v>4025</v>
      </c>
      <c r="AB393" s="5" t="s">
        <v>1331</v>
      </c>
      <c r="AC393" s="5"/>
      <c r="AD393" s="5" t="s">
        <v>1331</v>
      </c>
      <c r="AE393" s="5"/>
      <c r="AF393" s="6">
        <v>32580</v>
      </c>
      <c r="AG393" s="5">
        <v>35</v>
      </c>
      <c r="AH393" s="5">
        <v>100</v>
      </c>
      <c r="AI393" s="5" t="s">
        <v>1332</v>
      </c>
      <c r="AJ393" s="6">
        <v>43466</v>
      </c>
      <c r="AK393" s="5">
        <v>5</v>
      </c>
      <c r="AL393" s="6">
        <v>43466</v>
      </c>
      <c r="AM393" s="5" t="s">
        <v>1333</v>
      </c>
      <c r="AN393" s="5">
        <v>2200</v>
      </c>
      <c r="AO393" s="5" t="s">
        <v>4026</v>
      </c>
      <c r="AP393" s="5" t="s">
        <v>12477</v>
      </c>
      <c r="AQ393" s="4" t="s">
        <v>1351</v>
      </c>
      <c r="AR393" s="5" t="s">
        <v>12478</v>
      </c>
      <c r="AS393" s="4" t="s">
        <v>2180</v>
      </c>
      <c r="AT393" s="5" t="s">
        <v>2181</v>
      </c>
      <c r="AU393" s="5" t="s">
        <v>41</v>
      </c>
      <c r="AV393" s="4" t="s">
        <v>2182</v>
      </c>
      <c r="AW393" s="5" t="s">
        <v>4</v>
      </c>
      <c r="AX393" s="4" t="s">
        <v>2183</v>
      </c>
      <c r="AY393" s="5" t="s">
        <v>2184</v>
      </c>
      <c r="AZ393" s="5" t="s">
        <v>11</v>
      </c>
      <c r="BA393" s="4" t="s">
        <v>2185</v>
      </c>
      <c r="BB393" s="5" t="s">
        <v>2186</v>
      </c>
      <c r="BC393" s="4" t="s">
        <v>4023</v>
      </c>
      <c r="BD393" s="5" t="s">
        <v>4027</v>
      </c>
      <c r="BE393" s="5" t="s">
        <v>25</v>
      </c>
      <c r="BF393" s="5" t="s">
        <v>1333</v>
      </c>
      <c r="BG393" s="4" t="s">
        <v>4028</v>
      </c>
      <c r="BH393" s="5" t="s">
        <v>1343</v>
      </c>
    </row>
    <row r="394" spans="1:60" x14ac:dyDescent="0.25">
      <c r="A394">
        <f t="shared" si="32"/>
        <v>306443</v>
      </c>
      <c r="B394">
        <f t="shared" si="33"/>
        <v>7024359</v>
      </c>
      <c r="C394" s="17" t="str">
        <f t="shared" si="36"/>
        <v>CC</v>
      </c>
      <c r="D394" t="str">
        <f t="shared" si="37"/>
        <v>REGION ILE DE FRANCE NORD</v>
      </c>
      <c r="E394" s="12" t="str">
        <f t="shared" si="34"/>
        <v>TERRAIN</v>
      </c>
      <c r="F394" s="4" t="s">
        <v>4029</v>
      </c>
      <c r="G394" s="4" t="s">
        <v>4030</v>
      </c>
      <c r="H394" s="5">
        <v>1</v>
      </c>
      <c r="I394" s="5"/>
      <c r="J394" s="5">
        <v>2</v>
      </c>
      <c r="K394" s="5" t="s">
        <v>1345</v>
      </c>
      <c r="L394" s="5" t="s">
        <v>4031</v>
      </c>
      <c r="M394" s="5" t="s">
        <v>4032</v>
      </c>
      <c r="N394" s="5"/>
      <c r="O394" s="5"/>
      <c r="P394" s="5"/>
      <c r="Q394" s="5"/>
      <c r="R394" s="5"/>
      <c r="S394" s="5"/>
      <c r="T394" s="5" t="s">
        <v>245</v>
      </c>
      <c r="U394" s="6">
        <v>45597</v>
      </c>
      <c r="V394" s="5" t="s">
        <v>1328</v>
      </c>
      <c r="W394" s="4" t="s">
        <v>1329</v>
      </c>
      <c r="X394" s="5" t="s">
        <v>18</v>
      </c>
      <c r="Y394" s="5"/>
      <c r="Z394" s="5"/>
      <c r="AA394" s="5" t="s">
        <v>1722</v>
      </c>
      <c r="AB394" s="5"/>
      <c r="AC394" s="5"/>
      <c r="AD394" s="5" t="s">
        <v>1331</v>
      </c>
      <c r="AE394" s="5"/>
      <c r="AF394" s="5">
        <v>27914</v>
      </c>
      <c r="AG394" s="5">
        <v>48</v>
      </c>
      <c r="AH394" s="5">
        <v>100</v>
      </c>
      <c r="AI394" s="5" t="s">
        <v>1332</v>
      </c>
      <c r="AJ394" s="5">
        <v>45597</v>
      </c>
      <c r="AK394" s="5">
        <v>0</v>
      </c>
      <c r="AL394" s="5">
        <v>45597</v>
      </c>
      <c r="AM394" s="5" t="s">
        <v>1333</v>
      </c>
      <c r="AN394" s="5">
        <v>59160</v>
      </c>
      <c r="AO394" s="5" t="s">
        <v>4033</v>
      </c>
      <c r="AP394" s="5" t="s">
        <v>12477</v>
      </c>
      <c r="AQ394" s="4" t="s">
        <v>1351</v>
      </c>
      <c r="AR394" s="5" t="s">
        <v>12478</v>
      </c>
      <c r="AS394" s="4" t="s">
        <v>1638</v>
      </c>
      <c r="AT394" s="5" t="s">
        <v>1639</v>
      </c>
      <c r="AU394" s="5" t="s">
        <v>41</v>
      </c>
      <c r="AV394" s="4" t="s">
        <v>1640</v>
      </c>
      <c r="AW394" s="5" t="s">
        <v>142</v>
      </c>
      <c r="AX394" s="4" t="s">
        <v>2593</v>
      </c>
      <c r="AY394" s="5" t="s">
        <v>2594</v>
      </c>
      <c r="AZ394" s="5" t="s">
        <v>11</v>
      </c>
      <c r="BA394" s="4" t="s">
        <v>2595</v>
      </c>
      <c r="BB394" s="5" t="s">
        <v>2596</v>
      </c>
      <c r="BC394" s="5" t="s">
        <v>4030</v>
      </c>
      <c r="BD394" s="5" t="s">
        <v>4034</v>
      </c>
      <c r="BE394" s="5" t="s">
        <v>245</v>
      </c>
      <c r="BF394" s="5" t="s">
        <v>1333</v>
      </c>
      <c r="BG394" s="5" t="s">
        <v>4035</v>
      </c>
      <c r="BH394" s="5" t="s">
        <v>1343</v>
      </c>
    </row>
    <row r="395" spans="1:60" x14ac:dyDescent="0.25">
      <c r="A395">
        <f t="shared" si="32"/>
        <v>188975</v>
      </c>
      <c r="B395">
        <f t="shared" si="33"/>
        <v>3001166</v>
      </c>
      <c r="C395" s="17" t="str">
        <f t="shared" si="36"/>
        <v>IMP</v>
      </c>
      <c r="D395" t="str">
        <f t="shared" si="37"/>
        <v>REGION GRAND OUEST</v>
      </c>
      <c r="E395" s="12" t="str">
        <f t="shared" si="34"/>
        <v>TERRAIN</v>
      </c>
      <c r="F395" s="4" t="s">
        <v>4036</v>
      </c>
      <c r="G395" s="4" t="s">
        <v>2127</v>
      </c>
      <c r="H395" s="5">
        <v>1</v>
      </c>
      <c r="I395" s="5"/>
      <c r="J395" s="5">
        <v>1</v>
      </c>
      <c r="K395" s="5" t="s">
        <v>1325</v>
      </c>
      <c r="L395" s="5" t="s">
        <v>242</v>
      </c>
      <c r="M395" s="5" t="s">
        <v>4037</v>
      </c>
      <c r="N395" s="5"/>
      <c r="O395" s="5"/>
      <c r="P395" s="5"/>
      <c r="Q395" s="5"/>
      <c r="R395" s="5"/>
      <c r="S395" s="5"/>
      <c r="T395" s="5" t="s">
        <v>11</v>
      </c>
      <c r="U395" s="6">
        <v>38078</v>
      </c>
      <c r="V395" s="4" t="s">
        <v>1605</v>
      </c>
      <c r="W395" s="4" t="s">
        <v>1606</v>
      </c>
      <c r="X395" s="5" t="s">
        <v>5</v>
      </c>
      <c r="Y395" s="5"/>
      <c r="Z395" s="5"/>
      <c r="AA395" s="4"/>
      <c r="AB395" s="5"/>
      <c r="AC395" s="5"/>
      <c r="AD395" s="5">
        <v>5</v>
      </c>
      <c r="AE395" s="5"/>
      <c r="AF395" s="6">
        <v>30141</v>
      </c>
      <c r="AG395" s="5">
        <v>42</v>
      </c>
      <c r="AH395" s="5">
        <v>100</v>
      </c>
      <c r="AI395" s="5" t="s">
        <v>1332</v>
      </c>
      <c r="AJ395" s="6">
        <v>38078</v>
      </c>
      <c r="AK395" s="5">
        <v>20</v>
      </c>
      <c r="AL395" s="6">
        <v>38078</v>
      </c>
      <c r="AM395" s="5"/>
      <c r="AN395" s="5">
        <v>50250</v>
      </c>
      <c r="AO395" s="5" t="s">
        <v>4038</v>
      </c>
      <c r="AP395" s="5" t="s">
        <v>1413</v>
      </c>
      <c r="AQ395" s="4" t="s">
        <v>1414</v>
      </c>
      <c r="AR395" s="5" t="s">
        <v>19</v>
      </c>
      <c r="AS395" s="4" t="s">
        <v>1507</v>
      </c>
      <c r="AT395" s="5" t="s">
        <v>1508</v>
      </c>
      <c r="AU395" s="5" t="s">
        <v>41</v>
      </c>
      <c r="AV395" s="4" t="s">
        <v>1509</v>
      </c>
      <c r="AW395" s="5" t="s">
        <v>375</v>
      </c>
      <c r="AX395" s="4" t="s">
        <v>2127</v>
      </c>
      <c r="AY395" s="5" t="s">
        <v>2128</v>
      </c>
      <c r="AZ395" s="5" t="s">
        <v>11</v>
      </c>
      <c r="BA395" s="4" t="s">
        <v>2129</v>
      </c>
      <c r="BB395" s="5" t="s">
        <v>2130</v>
      </c>
      <c r="BC395" s="4"/>
      <c r="BD395" s="5"/>
      <c r="BE395" s="5"/>
      <c r="BF395" s="5" t="s">
        <v>1608</v>
      </c>
      <c r="BG395" s="4"/>
      <c r="BH395" s="5"/>
    </row>
    <row r="396" spans="1:60" x14ac:dyDescent="0.25">
      <c r="A396">
        <f t="shared" si="32"/>
        <v>303397</v>
      </c>
      <c r="B396">
        <f t="shared" si="33"/>
        <v>3101856</v>
      </c>
      <c r="C396" s="17" t="str">
        <f t="shared" si="36"/>
        <v>IMP</v>
      </c>
      <c r="D396" t="str">
        <f t="shared" si="37"/>
        <v>REGION ILE DE FRANCE NORD</v>
      </c>
      <c r="E396" s="12" t="str">
        <f t="shared" si="34"/>
        <v>TERRAIN</v>
      </c>
      <c r="F396" s="4" t="s">
        <v>4039</v>
      </c>
      <c r="G396" s="4" t="s">
        <v>2439</v>
      </c>
      <c r="H396" s="5">
        <v>1</v>
      </c>
      <c r="I396" s="5"/>
      <c r="J396" s="5">
        <v>1</v>
      </c>
      <c r="K396" s="5" t="s">
        <v>1325</v>
      </c>
      <c r="L396" s="5" t="s">
        <v>348</v>
      </c>
      <c r="M396" s="5" t="s">
        <v>4040</v>
      </c>
      <c r="N396" s="5" t="s">
        <v>1357</v>
      </c>
      <c r="O396" s="5">
        <v>45231</v>
      </c>
      <c r="P396" s="5"/>
      <c r="Q396" s="5" t="s">
        <v>1346</v>
      </c>
      <c r="R396" s="5">
        <v>4</v>
      </c>
      <c r="S396" s="5" t="s">
        <v>5</v>
      </c>
      <c r="T396" s="5" t="s">
        <v>11</v>
      </c>
      <c r="U396" s="6">
        <v>45261</v>
      </c>
      <c r="V396" s="4" t="s">
        <v>1605</v>
      </c>
      <c r="W396" s="4" t="s">
        <v>1606</v>
      </c>
      <c r="X396" s="5" t="s">
        <v>5</v>
      </c>
      <c r="Y396" s="5"/>
      <c r="Z396" s="5"/>
      <c r="AA396" s="4"/>
      <c r="AB396" s="5">
        <v>5</v>
      </c>
      <c r="AC396" s="5"/>
      <c r="AD396" s="5">
        <v>5</v>
      </c>
      <c r="AE396" s="5"/>
      <c r="AF396" s="6">
        <v>32347</v>
      </c>
      <c r="AG396" s="5">
        <v>36</v>
      </c>
      <c r="AH396" s="5">
        <v>100</v>
      </c>
      <c r="AI396" s="5" t="s">
        <v>1332</v>
      </c>
      <c r="AJ396" s="6">
        <v>42826</v>
      </c>
      <c r="AK396" s="5">
        <v>7</v>
      </c>
      <c r="AL396" s="6">
        <v>42826</v>
      </c>
      <c r="AM396" s="5"/>
      <c r="AN396" s="5">
        <v>94600</v>
      </c>
      <c r="AO396" s="5" t="s">
        <v>4041</v>
      </c>
      <c r="AP396" s="5" t="s">
        <v>12477</v>
      </c>
      <c r="AQ396" s="4" t="s">
        <v>1351</v>
      </c>
      <c r="AR396" s="5" t="s">
        <v>12478</v>
      </c>
      <c r="AS396" s="4" t="s">
        <v>1352</v>
      </c>
      <c r="AT396" s="5" t="s">
        <v>1353</v>
      </c>
      <c r="AU396" s="5" t="s">
        <v>41</v>
      </c>
      <c r="AV396" s="4" t="s">
        <v>1354</v>
      </c>
      <c r="AW396" s="5" t="s">
        <v>17</v>
      </c>
      <c r="AX396" s="4" t="s">
        <v>2439</v>
      </c>
      <c r="AY396" s="5" t="s">
        <v>2440</v>
      </c>
      <c r="AZ396" s="5" t="s">
        <v>11</v>
      </c>
      <c r="BA396" s="4" t="s">
        <v>2441</v>
      </c>
      <c r="BB396" s="5" t="s">
        <v>2442</v>
      </c>
      <c r="BC396" s="4"/>
      <c r="BD396" s="5"/>
      <c r="BE396" s="5"/>
      <c r="BF396" s="5" t="s">
        <v>1608</v>
      </c>
      <c r="BG396" s="4"/>
      <c r="BH396" s="5"/>
    </row>
    <row r="397" spans="1:60" x14ac:dyDescent="0.25">
      <c r="A397">
        <f t="shared" si="32"/>
        <v>169923</v>
      </c>
      <c r="B397">
        <f t="shared" si="33"/>
        <v>3000447</v>
      </c>
      <c r="C397" s="17" t="str">
        <f t="shared" si="36"/>
        <v>CC</v>
      </c>
      <c r="D397" t="str">
        <f t="shared" si="37"/>
        <v>REGION GRAND OUEST</v>
      </c>
      <c r="E397" s="12" t="str">
        <f t="shared" si="34"/>
        <v>TERRAIN</v>
      </c>
      <c r="F397" s="4" t="s">
        <v>4042</v>
      </c>
      <c r="G397" s="4" t="s">
        <v>4043</v>
      </c>
      <c r="H397" s="5">
        <v>1</v>
      </c>
      <c r="I397" s="5"/>
      <c r="J397" s="5">
        <v>1</v>
      </c>
      <c r="K397" s="5" t="s">
        <v>1325</v>
      </c>
      <c r="L397" s="5" t="s">
        <v>940</v>
      </c>
      <c r="M397" s="5" t="s">
        <v>4044</v>
      </c>
      <c r="N397" s="5"/>
      <c r="O397" s="5"/>
      <c r="P397" s="5"/>
      <c r="Q397" s="5"/>
      <c r="R397" s="5"/>
      <c r="S397" s="5"/>
      <c r="T397" s="5" t="s">
        <v>60</v>
      </c>
      <c r="U397" s="6">
        <v>33970</v>
      </c>
      <c r="V397" s="5" t="s">
        <v>1773</v>
      </c>
      <c r="W397" s="4" t="s">
        <v>1329</v>
      </c>
      <c r="X397" s="5" t="s">
        <v>18</v>
      </c>
      <c r="Y397" s="5"/>
      <c r="Z397" s="5"/>
      <c r="AA397" s="4" t="s">
        <v>2495</v>
      </c>
      <c r="AB397" s="5"/>
      <c r="AC397" s="5"/>
      <c r="AD397" s="5" t="s">
        <v>1393</v>
      </c>
      <c r="AE397" s="5"/>
      <c r="AF397" s="5">
        <v>25767</v>
      </c>
      <c r="AG397" s="5">
        <v>54</v>
      </c>
      <c r="AH397" s="5">
        <v>100</v>
      </c>
      <c r="AI397" s="5" t="s">
        <v>1332</v>
      </c>
      <c r="AJ397" s="5">
        <v>33970</v>
      </c>
      <c r="AK397" s="5">
        <v>31</v>
      </c>
      <c r="AL397" s="5">
        <v>33970</v>
      </c>
      <c r="AM397" s="5" t="s">
        <v>1333</v>
      </c>
      <c r="AN397" s="5">
        <v>35580</v>
      </c>
      <c r="AO397" s="5" t="s">
        <v>4045</v>
      </c>
      <c r="AP397" s="5" t="s">
        <v>1413</v>
      </c>
      <c r="AQ397" s="4" t="s">
        <v>1414</v>
      </c>
      <c r="AR397" s="5" t="s">
        <v>19</v>
      </c>
      <c r="AS397" s="4" t="s">
        <v>1828</v>
      </c>
      <c r="AT397" s="5" t="s">
        <v>1829</v>
      </c>
      <c r="AU397" s="5" t="s">
        <v>41</v>
      </c>
      <c r="AV397" s="4" t="s">
        <v>1830</v>
      </c>
      <c r="AW397" s="5" t="s">
        <v>148</v>
      </c>
      <c r="AX397" s="4" t="s">
        <v>2767</v>
      </c>
      <c r="AY397" s="5" t="s">
        <v>2769</v>
      </c>
      <c r="AZ397" s="5" t="s">
        <v>11</v>
      </c>
      <c r="BA397" s="4" t="s">
        <v>2770</v>
      </c>
      <c r="BB397" s="5" t="s">
        <v>2771</v>
      </c>
      <c r="BC397" s="4" t="s">
        <v>4043</v>
      </c>
      <c r="BD397" s="5" t="s">
        <v>4046</v>
      </c>
      <c r="BE397" s="5" t="s">
        <v>60</v>
      </c>
      <c r="BF397" s="5" t="s">
        <v>1333</v>
      </c>
      <c r="BG397" s="4" t="s">
        <v>4047</v>
      </c>
      <c r="BH397" s="5" t="s">
        <v>1343</v>
      </c>
    </row>
    <row r="398" spans="1:60" x14ac:dyDescent="0.25">
      <c r="A398">
        <f t="shared" si="32"/>
        <v>305593</v>
      </c>
      <c r="B398">
        <f t="shared" si="33"/>
        <v>7022567</v>
      </c>
      <c r="C398" s="17" t="str">
        <f t="shared" si="36"/>
        <v>CC</v>
      </c>
      <c r="D398" t="str">
        <f t="shared" si="37"/>
        <v>REGION GRAND OUEST</v>
      </c>
      <c r="E398" s="12" t="str">
        <f t="shared" si="34"/>
        <v>TERRAIN</v>
      </c>
      <c r="F398" s="4" t="s">
        <v>4048</v>
      </c>
      <c r="G398" s="4" t="s">
        <v>4049</v>
      </c>
      <c r="H398" s="5">
        <v>1</v>
      </c>
      <c r="I398" s="5"/>
      <c r="J398" s="5">
        <v>2</v>
      </c>
      <c r="K398" s="5" t="s">
        <v>1345</v>
      </c>
      <c r="L398" s="5" t="s">
        <v>765</v>
      </c>
      <c r="M398" s="5" t="s">
        <v>4050</v>
      </c>
      <c r="N398" s="5"/>
      <c r="O398" s="5"/>
      <c r="P398" s="5"/>
      <c r="Q398" s="5"/>
      <c r="R398" s="5"/>
      <c r="S398" s="5"/>
      <c r="T398" s="5" t="s">
        <v>25</v>
      </c>
      <c r="U398" s="6">
        <v>45261</v>
      </c>
      <c r="V398" s="5" t="s">
        <v>1363</v>
      </c>
      <c r="W398" s="4" t="s">
        <v>1329</v>
      </c>
      <c r="X398" s="5" t="s">
        <v>18</v>
      </c>
      <c r="Y398" s="5"/>
      <c r="Z398" s="5"/>
      <c r="AA398" s="4" t="s">
        <v>1960</v>
      </c>
      <c r="AB398" s="5"/>
      <c r="AC398" s="5"/>
      <c r="AD398" s="5" t="s">
        <v>1331</v>
      </c>
      <c r="AE398" s="5"/>
      <c r="AF398" s="5">
        <v>30828</v>
      </c>
      <c r="AG398" s="5">
        <v>40</v>
      </c>
      <c r="AH398" s="5">
        <v>100</v>
      </c>
      <c r="AI398" s="5" t="s">
        <v>1332</v>
      </c>
      <c r="AJ398" s="5">
        <v>45078</v>
      </c>
      <c r="AK398" s="5">
        <v>1</v>
      </c>
      <c r="AL398" s="5">
        <v>45078</v>
      </c>
      <c r="AM398" s="5" t="s">
        <v>1333</v>
      </c>
      <c r="AN398" s="5">
        <v>56370</v>
      </c>
      <c r="AO398" s="5" t="s">
        <v>4051</v>
      </c>
      <c r="AP398" s="5" t="s">
        <v>1413</v>
      </c>
      <c r="AQ398" s="4" t="s">
        <v>1414</v>
      </c>
      <c r="AR398" s="5" t="s">
        <v>19</v>
      </c>
      <c r="AS398" s="4" t="s">
        <v>12481</v>
      </c>
      <c r="AT398" s="5" t="s">
        <v>12482</v>
      </c>
      <c r="AU398" s="5" t="s">
        <v>41</v>
      </c>
      <c r="AV398" s="4" t="s">
        <v>1683</v>
      </c>
      <c r="AW398" s="5" t="s">
        <v>330</v>
      </c>
      <c r="AX398" s="4" t="s">
        <v>1684</v>
      </c>
      <c r="AY398" s="5" t="s">
        <v>1685</v>
      </c>
      <c r="AZ398" s="5" t="s">
        <v>11</v>
      </c>
      <c r="BA398" s="4" t="s">
        <v>1686</v>
      </c>
      <c r="BB398" s="5" t="s">
        <v>1687</v>
      </c>
      <c r="BC398" s="4" t="s">
        <v>4049</v>
      </c>
      <c r="BD398" s="5" t="s">
        <v>4052</v>
      </c>
      <c r="BE398" s="5" t="s">
        <v>25</v>
      </c>
      <c r="BF398" s="5" t="s">
        <v>1333</v>
      </c>
      <c r="BG398" s="4" t="s">
        <v>4053</v>
      </c>
      <c r="BH398" s="5" t="s">
        <v>1343</v>
      </c>
    </row>
    <row r="399" spans="1:60" x14ac:dyDescent="0.25">
      <c r="A399">
        <f t="shared" si="32"/>
        <v>304353</v>
      </c>
      <c r="B399">
        <f t="shared" si="33"/>
        <v>3102340</v>
      </c>
      <c r="C399" s="17" t="str">
        <f t="shared" si="36"/>
        <v>CC</v>
      </c>
      <c r="D399" t="str">
        <f t="shared" si="37"/>
        <v>REGION GRAND SUD</v>
      </c>
      <c r="E399" s="12" t="str">
        <f t="shared" si="34"/>
        <v>TERRAIN</v>
      </c>
      <c r="F399" s="4" t="s">
        <v>4054</v>
      </c>
      <c r="G399" s="4" t="s">
        <v>4055</v>
      </c>
      <c r="H399" s="5">
        <v>1</v>
      </c>
      <c r="I399" s="5"/>
      <c r="J399" s="5">
        <v>1</v>
      </c>
      <c r="K399" s="5" t="s">
        <v>1325</v>
      </c>
      <c r="L399" s="5" t="s">
        <v>92</v>
      </c>
      <c r="M399" s="5" t="s">
        <v>4050</v>
      </c>
      <c r="N399" s="5" t="s">
        <v>25</v>
      </c>
      <c r="O399" s="5">
        <v>44866</v>
      </c>
      <c r="P399" s="5"/>
      <c r="Q399" s="5" t="s">
        <v>1346</v>
      </c>
      <c r="R399" s="5">
        <v>5</v>
      </c>
      <c r="S399" s="5" t="s">
        <v>18</v>
      </c>
      <c r="T399" s="5" t="s">
        <v>71</v>
      </c>
      <c r="U399" s="6">
        <v>44896</v>
      </c>
      <c r="V399" s="5" t="s">
        <v>1437</v>
      </c>
      <c r="W399" s="4" t="s">
        <v>1329</v>
      </c>
      <c r="X399" s="5" t="s">
        <v>18</v>
      </c>
      <c r="Y399" s="5" t="s">
        <v>1348</v>
      </c>
      <c r="Z399" s="5"/>
      <c r="AA399" s="4" t="s">
        <v>4056</v>
      </c>
      <c r="AB399" s="5" t="s">
        <v>1393</v>
      </c>
      <c r="AC399" s="5"/>
      <c r="AD399" s="5" t="s">
        <v>1393</v>
      </c>
      <c r="AE399" s="5"/>
      <c r="AF399" s="5">
        <v>28275</v>
      </c>
      <c r="AG399" s="5">
        <v>47</v>
      </c>
      <c r="AH399" s="5">
        <v>100</v>
      </c>
      <c r="AI399" s="5" t="s">
        <v>1332</v>
      </c>
      <c r="AJ399" s="5">
        <v>43709</v>
      </c>
      <c r="AK399" s="5">
        <v>5</v>
      </c>
      <c r="AL399" s="5">
        <v>43709</v>
      </c>
      <c r="AM399" s="5" t="s">
        <v>1333</v>
      </c>
      <c r="AN399" s="5">
        <v>42630</v>
      </c>
      <c r="AO399" s="5" t="s">
        <v>4057</v>
      </c>
      <c r="AP399" s="5" t="s">
        <v>1335</v>
      </c>
      <c r="AQ399" s="4" t="s">
        <v>1336</v>
      </c>
      <c r="AR399" s="5" t="s">
        <v>12476</v>
      </c>
      <c r="AS399" s="4" t="s">
        <v>1629</v>
      </c>
      <c r="AT399" s="5" t="s">
        <v>1630</v>
      </c>
      <c r="AU399" s="5" t="s">
        <v>41</v>
      </c>
      <c r="AV399" s="4" t="s">
        <v>1631</v>
      </c>
      <c r="AW399" s="5" t="s">
        <v>7</v>
      </c>
      <c r="AX399" s="4" t="s">
        <v>1666</v>
      </c>
      <c r="AY399" s="5" t="s">
        <v>1667</v>
      </c>
      <c r="AZ399" s="5" t="s">
        <v>11</v>
      </c>
      <c r="BA399" s="4" t="s">
        <v>1668</v>
      </c>
      <c r="BB399" s="5" t="s">
        <v>1669</v>
      </c>
      <c r="BC399" s="4" t="s">
        <v>4055</v>
      </c>
      <c r="BD399" s="5" t="s">
        <v>4058</v>
      </c>
      <c r="BE399" s="5" t="s">
        <v>71</v>
      </c>
      <c r="BF399" s="5" t="s">
        <v>1333</v>
      </c>
      <c r="BG399" s="4" t="s">
        <v>4059</v>
      </c>
      <c r="BH399" s="5" t="s">
        <v>1343</v>
      </c>
    </row>
    <row r="400" spans="1:60" x14ac:dyDescent="0.25">
      <c r="A400">
        <f t="shared" si="32"/>
        <v>305549</v>
      </c>
      <c r="B400">
        <f t="shared" si="33"/>
        <v>7022385</v>
      </c>
      <c r="C400" s="17" t="str">
        <f t="shared" si="36"/>
        <v>CC</v>
      </c>
      <c r="D400" t="str">
        <f t="shared" si="37"/>
        <v>REGION GRAND OUEST</v>
      </c>
      <c r="E400" s="12" t="str">
        <f t="shared" si="34"/>
        <v>TERRAIN</v>
      </c>
      <c r="F400" s="4" t="s">
        <v>4060</v>
      </c>
      <c r="G400" s="4" t="s">
        <v>4061</v>
      </c>
      <c r="H400" s="5">
        <v>1</v>
      </c>
      <c r="I400" s="5"/>
      <c r="J400" s="5">
        <v>1</v>
      </c>
      <c r="K400" s="5" t="s">
        <v>1325</v>
      </c>
      <c r="L400" s="5" t="s">
        <v>4062</v>
      </c>
      <c r="M400" s="5" t="s">
        <v>4063</v>
      </c>
      <c r="N400" s="5"/>
      <c r="O400" s="5"/>
      <c r="P400" s="5"/>
      <c r="Q400" s="5"/>
      <c r="R400" s="5"/>
      <c r="S400" s="5"/>
      <c r="T400" s="5" t="s">
        <v>25</v>
      </c>
      <c r="U400" s="6">
        <v>45200</v>
      </c>
      <c r="V400" s="5" t="s">
        <v>1363</v>
      </c>
      <c r="W400" s="4" t="s">
        <v>1329</v>
      </c>
      <c r="X400" s="5" t="s">
        <v>18</v>
      </c>
      <c r="Y400" s="5"/>
      <c r="Z400" s="5"/>
      <c r="AA400" s="4" t="s">
        <v>4064</v>
      </c>
      <c r="AB400" s="5"/>
      <c r="AC400" s="5"/>
      <c r="AD400" s="5" t="s">
        <v>1331</v>
      </c>
      <c r="AE400" s="5"/>
      <c r="AF400" s="5">
        <v>28728</v>
      </c>
      <c r="AG400" s="5">
        <v>46</v>
      </c>
      <c r="AH400" s="5">
        <v>100</v>
      </c>
      <c r="AI400" s="5" t="s">
        <v>1332</v>
      </c>
      <c r="AJ400" s="5">
        <v>45017</v>
      </c>
      <c r="AK400" s="5">
        <v>1</v>
      </c>
      <c r="AL400" s="5">
        <v>45017</v>
      </c>
      <c r="AM400" s="5" t="s">
        <v>1333</v>
      </c>
      <c r="AN400" s="5">
        <v>22130</v>
      </c>
      <c r="AO400" s="5" t="s">
        <v>4065</v>
      </c>
      <c r="AP400" s="5" t="s">
        <v>1413</v>
      </c>
      <c r="AQ400" s="4" t="s">
        <v>1414</v>
      </c>
      <c r="AR400" s="5" t="s">
        <v>19</v>
      </c>
      <c r="AS400" s="4" t="s">
        <v>1828</v>
      </c>
      <c r="AT400" s="5" t="s">
        <v>1829</v>
      </c>
      <c r="AU400" s="5" t="s">
        <v>41</v>
      </c>
      <c r="AV400" s="4" t="s">
        <v>1830</v>
      </c>
      <c r="AW400" s="5" t="s">
        <v>148</v>
      </c>
      <c r="AX400" s="4" t="s">
        <v>3129</v>
      </c>
      <c r="AY400" s="5" t="s">
        <v>3130</v>
      </c>
      <c r="AZ400" s="5" t="s">
        <v>11</v>
      </c>
      <c r="BA400" s="4" t="s">
        <v>3131</v>
      </c>
      <c r="BB400" s="5" t="s">
        <v>3132</v>
      </c>
      <c r="BC400" s="4" t="s">
        <v>4061</v>
      </c>
      <c r="BD400" s="5" t="s">
        <v>4066</v>
      </c>
      <c r="BE400" s="5" t="s">
        <v>25</v>
      </c>
      <c r="BF400" s="5" t="s">
        <v>1333</v>
      </c>
      <c r="BG400" s="4" t="s">
        <v>4067</v>
      </c>
      <c r="BH400" s="5" t="s">
        <v>1343</v>
      </c>
    </row>
    <row r="401" spans="1:60" x14ac:dyDescent="0.25">
      <c r="A401">
        <f t="shared" si="32"/>
        <v>304905</v>
      </c>
      <c r="B401">
        <f t="shared" si="33"/>
        <v>3102685</v>
      </c>
      <c r="C401" s="17" t="str">
        <f t="shared" si="36"/>
        <v>CC</v>
      </c>
      <c r="D401" t="str">
        <f t="shared" si="37"/>
        <v>REGION GRAND SUD</v>
      </c>
      <c r="E401" s="12" t="str">
        <f t="shared" si="34"/>
        <v>TERRAIN</v>
      </c>
      <c r="F401" s="4" t="s">
        <v>624</v>
      </c>
      <c r="G401" s="4" t="s">
        <v>4068</v>
      </c>
      <c r="H401" s="5">
        <v>1</v>
      </c>
      <c r="I401" s="5"/>
      <c r="J401" s="5">
        <v>1</v>
      </c>
      <c r="K401" s="5" t="s">
        <v>1325</v>
      </c>
      <c r="L401" s="5" t="s">
        <v>162</v>
      </c>
      <c r="M401" s="5" t="s">
        <v>625</v>
      </c>
      <c r="N401" s="5"/>
      <c r="O401" s="5"/>
      <c r="P401" s="5"/>
      <c r="Q401" s="5"/>
      <c r="R401" s="5"/>
      <c r="S401" s="5"/>
      <c r="T401" s="5" t="s">
        <v>25</v>
      </c>
      <c r="U401" s="6">
        <v>44409</v>
      </c>
      <c r="V401" s="5" t="s">
        <v>1363</v>
      </c>
      <c r="W401" s="4" t="s">
        <v>1329</v>
      </c>
      <c r="X401" s="5" t="s">
        <v>18</v>
      </c>
      <c r="Y401" s="5"/>
      <c r="Z401" s="5"/>
      <c r="AA401" s="4" t="s">
        <v>3898</v>
      </c>
      <c r="AB401" s="5"/>
      <c r="AC401" s="5"/>
      <c r="AD401" s="5" t="s">
        <v>1331</v>
      </c>
      <c r="AE401" s="5"/>
      <c r="AF401" s="5">
        <v>29718</v>
      </c>
      <c r="AG401" s="5">
        <v>43</v>
      </c>
      <c r="AH401" s="5">
        <v>100</v>
      </c>
      <c r="AI401" s="5" t="s">
        <v>1332</v>
      </c>
      <c r="AJ401" s="5">
        <v>44228</v>
      </c>
      <c r="AK401" s="5">
        <v>3</v>
      </c>
      <c r="AL401" s="5">
        <v>44228</v>
      </c>
      <c r="AM401" s="5" t="s">
        <v>1333</v>
      </c>
      <c r="AN401" s="5">
        <v>34230</v>
      </c>
      <c r="AO401" s="5" t="s">
        <v>4069</v>
      </c>
      <c r="AP401" s="5" t="s">
        <v>1335</v>
      </c>
      <c r="AQ401" s="4" t="s">
        <v>1336</v>
      </c>
      <c r="AR401" s="5" t="s">
        <v>12476</v>
      </c>
      <c r="AS401" s="4" t="s">
        <v>1337</v>
      </c>
      <c r="AT401" s="5" t="s">
        <v>1338</v>
      </c>
      <c r="AU401" s="5" t="s">
        <v>41</v>
      </c>
      <c r="AV401" s="4" t="s">
        <v>1339</v>
      </c>
      <c r="AW401" s="5" t="s">
        <v>76</v>
      </c>
      <c r="AX401" s="4" t="s">
        <v>2007</v>
      </c>
      <c r="AY401" s="5" t="s">
        <v>2008</v>
      </c>
      <c r="AZ401" s="5" t="s">
        <v>11</v>
      </c>
      <c r="BA401" s="4" t="s">
        <v>2009</v>
      </c>
      <c r="BB401" s="5" t="s">
        <v>2010</v>
      </c>
      <c r="BC401" s="5" t="s">
        <v>4068</v>
      </c>
      <c r="BD401" s="5" t="s">
        <v>4070</v>
      </c>
      <c r="BE401" s="5" t="s">
        <v>25</v>
      </c>
      <c r="BF401" s="5" t="s">
        <v>1333</v>
      </c>
      <c r="BG401" s="4" t="s">
        <v>4071</v>
      </c>
      <c r="BH401" s="5" t="s">
        <v>1343</v>
      </c>
    </row>
    <row r="402" spans="1:60" x14ac:dyDescent="0.25">
      <c r="A402">
        <f t="shared" si="32"/>
        <v>306361</v>
      </c>
      <c r="B402">
        <f t="shared" si="33"/>
        <v>7024279</v>
      </c>
      <c r="C402" s="17" t="str">
        <f t="shared" si="36"/>
        <v>CC</v>
      </c>
      <c r="D402" t="str">
        <f t="shared" si="37"/>
        <v>REGION GRAND OUEST</v>
      </c>
      <c r="E402" s="12" t="str">
        <f t="shared" si="34"/>
        <v>TERRAIN</v>
      </c>
      <c r="F402" s="4" t="s">
        <v>4072</v>
      </c>
      <c r="G402" s="4" t="s">
        <v>4073</v>
      </c>
      <c r="H402" s="5">
        <v>1</v>
      </c>
      <c r="I402" s="5"/>
      <c r="J402" s="5">
        <v>2</v>
      </c>
      <c r="K402" s="5" t="s">
        <v>1345</v>
      </c>
      <c r="L402" s="5" t="s">
        <v>376</v>
      </c>
      <c r="M402" s="5" t="s">
        <v>4074</v>
      </c>
      <c r="N402" s="5"/>
      <c r="O402" s="5"/>
      <c r="P402" s="5"/>
      <c r="Q402" s="5"/>
      <c r="R402" s="5"/>
      <c r="S402" s="5"/>
      <c r="T402" s="5" t="s">
        <v>245</v>
      </c>
      <c r="U402" s="6">
        <v>45597</v>
      </c>
      <c r="V402" s="5" t="s">
        <v>1328</v>
      </c>
      <c r="W402" s="4" t="s">
        <v>1329</v>
      </c>
      <c r="X402" s="5" t="s">
        <v>18</v>
      </c>
      <c r="Y402" s="5"/>
      <c r="Z402" s="5"/>
      <c r="AA402" s="4" t="s">
        <v>1448</v>
      </c>
      <c r="AB402" s="5"/>
      <c r="AC402" s="5"/>
      <c r="AD402" s="5" t="s">
        <v>1331</v>
      </c>
      <c r="AE402" s="5"/>
      <c r="AF402" s="5">
        <v>33206</v>
      </c>
      <c r="AG402" s="5">
        <v>34</v>
      </c>
      <c r="AH402" s="5">
        <v>100</v>
      </c>
      <c r="AI402" s="5" t="s">
        <v>1332</v>
      </c>
      <c r="AJ402" s="5">
        <v>45597</v>
      </c>
      <c r="AK402" s="5">
        <v>0</v>
      </c>
      <c r="AL402" s="5">
        <v>45597</v>
      </c>
      <c r="AM402" s="5" t="s">
        <v>1333</v>
      </c>
      <c r="AN402" s="5">
        <v>16440</v>
      </c>
      <c r="AO402" s="5" t="s">
        <v>4075</v>
      </c>
      <c r="AP402" s="5" t="s">
        <v>1413</v>
      </c>
      <c r="AQ402" s="4" t="s">
        <v>1414</v>
      </c>
      <c r="AR402" s="5" t="s">
        <v>19</v>
      </c>
      <c r="AS402" s="4" t="s">
        <v>1585</v>
      </c>
      <c r="AT402" s="5" t="s">
        <v>1586</v>
      </c>
      <c r="AU402" s="5" t="s">
        <v>41</v>
      </c>
      <c r="AV402" s="4" t="s">
        <v>1587</v>
      </c>
      <c r="AW402" s="5" t="s">
        <v>340</v>
      </c>
      <c r="AX402" s="4" t="s">
        <v>2150</v>
      </c>
      <c r="AY402" s="5" t="s">
        <v>2151</v>
      </c>
      <c r="AZ402" s="5" t="s">
        <v>11</v>
      </c>
      <c r="BA402" s="4" t="s">
        <v>2152</v>
      </c>
      <c r="BB402" s="5" t="s">
        <v>2153</v>
      </c>
      <c r="BC402" s="4" t="s">
        <v>4073</v>
      </c>
      <c r="BD402" s="5" t="s">
        <v>4076</v>
      </c>
      <c r="BE402" s="5" t="s">
        <v>245</v>
      </c>
      <c r="BF402" s="5" t="s">
        <v>1333</v>
      </c>
      <c r="BG402" s="4" t="s">
        <v>4077</v>
      </c>
      <c r="BH402" s="5" t="s">
        <v>1343</v>
      </c>
    </row>
    <row r="403" spans="1:60" x14ac:dyDescent="0.25">
      <c r="A403">
        <f t="shared" si="32"/>
        <v>302879</v>
      </c>
      <c r="B403">
        <f t="shared" si="33"/>
        <v>3101599</v>
      </c>
      <c r="C403" s="17" t="str">
        <f t="shared" si="36"/>
        <v>CC</v>
      </c>
      <c r="D403" t="str">
        <f t="shared" si="37"/>
        <v>REGION GRAND SUD</v>
      </c>
      <c r="E403" s="12" t="str">
        <f t="shared" si="34"/>
        <v>TERRAIN</v>
      </c>
      <c r="F403" s="4" t="s">
        <v>4078</v>
      </c>
      <c r="G403" s="4" t="s">
        <v>4079</v>
      </c>
      <c r="H403" s="5">
        <v>1</v>
      </c>
      <c r="I403" s="5"/>
      <c r="J403" s="5">
        <v>1</v>
      </c>
      <c r="K403" s="5" t="s">
        <v>1325</v>
      </c>
      <c r="L403" s="5" t="s">
        <v>67</v>
      </c>
      <c r="M403" s="5" t="s">
        <v>4080</v>
      </c>
      <c r="N403" s="5" t="s">
        <v>4081</v>
      </c>
      <c r="O403" s="5">
        <v>45597</v>
      </c>
      <c r="P403" s="5"/>
      <c r="Q403" s="5" t="s">
        <v>1346</v>
      </c>
      <c r="R403" s="5">
        <v>5</v>
      </c>
      <c r="S403" s="5" t="s">
        <v>18</v>
      </c>
      <c r="T403" s="5" t="s">
        <v>71</v>
      </c>
      <c r="U403" s="6">
        <v>45627</v>
      </c>
      <c r="V403" s="5" t="s">
        <v>1437</v>
      </c>
      <c r="W403" s="4" t="s">
        <v>1329</v>
      </c>
      <c r="X403" s="5" t="s">
        <v>18</v>
      </c>
      <c r="Y403" s="5" t="s">
        <v>1348</v>
      </c>
      <c r="Z403" s="5"/>
      <c r="AA403" s="4" t="s">
        <v>1374</v>
      </c>
      <c r="AB403" s="5" t="s">
        <v>1393</v>
      </c>
      <c r="AC403" s="5"/>
      <c r="AD403" s="5" t="s">
        <v>1393</v>
      </c>
      <c r="AE403" s="5"/>
      <c r="AF403" s="5">
        <v>34321</v>
      </c>
      <c r="AG403" s="5">
        <v>30</v>
      </c>
      <c r="AH403" s="5">
        <v>100</v>
      </c>
      <c r="AI403" s="5" t="s">
        <v>1332</v>
      </c>
      <c r="AJ403" s="5">
        <v>42370</v>
      </c>
      <c r="AK403" s="5">
        <v>8</v>
      </c>
      <c r="AL403" s="5">
        <v>42370</v>
      </c>
      <c r="AM403" s="5" t="s">
        <v>1333</v>
      </c>
      <c r="AN403" s="5">
        <v>34130</v>
      </c>
      <c r="AO403" s="5" t="s">
        <v>4082</v>
      </c>
      <c r="AP403" s="5" t="s">
        <v>1335</v>
      </c>
      <c r="AQ403" s="4" t="s">
        <v>1336</v>
      </c>
      <c r="AR403" s="5" t="s">
        <v>12476</v>
      </c>
      <c r="AS403" s="4" t="s">
        <v>1337</v>
      </c>
      <c r="AT403" s="5" t="s">
        <v>1338</v>
      </c>
      <c r="AU403" s="5" t="s">
        <v>41</v>
      </c>
      <c r="AV403" s="4" t="s">
        <v>1339</v>
      </c>
      <c r="AW403" s="5" t="s">
        <v>76</v>
      </c>
      <c r="AX403" s="4"/>
      <c r="AY403" s="5"/>
      <c r="AZ403" s="5"/>
      <c r="BA403" s="4" t="s">
        <v>1340</v>
      </c>
      <c r="BB403" s="5" t="s">
        <v>11118</v>
      </c>
      <c r="BC403" s="4" t="s">
        <v>4079</v>
      </c>
      <c r="BD403" s="5" t="s">
        <v>4083</v>
      </c>
      <c r="BE403" s="5" t="s">
        <v>71</v>
      </c>
      <c r="BF403" s="5" t="s">
        <v>1333</v>
      </c>
      <c r="BG403" s="4" t="s">
        <v>4084</v>
      </c>
      <c r="BH403" s="5" t="s">
        <v>1343</v>
      </c>
    </row>
    <row r="404" spans="1:60" x14ac:dyDescent="0.25">
      <c r="A404">
        <f t="shared" si="32"/>
        <v>157759</v>
      </c>
      <c r="B404">
        <f t="shared" si="33"/>
        <v>3000299</v>
      </c>
      <c r="C404" t="str">
        <f t="shared" si="36"/>
        <v>IMP</v>
      </c>
      <c r="D404" t="str">
        <f t="shared" si="37"/>
        <v>REGION CENTRE EST</v>
      </c>
      <c r="E404" s="12" t="str">
        <f t="shared" si="34"/>
        <v>EN MISSION</v>
      </c>
      <c r="F404" s="4" t="s">
        <v>8</v>
      </c>
      <c r="G404" s="4" t="s">
        <v>4085</v>
      </c>
      <c r="H404" s="5">
        <v>1</v>
      </c>
      <c r="I404" s="5"/>
      <c r="J404" s="5">
        <v>1</v>
      </c>
      <c r="K404" s="5" t="s">
        <v>1325</v>
      </c>
      <c r="L404" s="5" t="s">
        <v>10</v>
      </c>
      <c r="M404" s="5" t="s">
        <v>9</v>
      </c>
      <c r="N404" s="5" t="s">
        <v>272</v>
      </c>
      <c r="O404" s="5">
        <v>43132</v>
      </c>
      <c r="P404" s="5"/>
      <c r="Q404" s="5" t="s">
        <v>1346</v>
      </c>
      <c r="R404" s="5">
        <v>4</v>
      </c>
      <c r="S404" s="5" t="s">
        <v>5</v>
      </c>
      <c r="T404" s="5" t="s">
        <v>11</v>
      </c>
      <c r="U404" s="6">
        <v>43160</v>
      </c>
      <c r="V404" s="5" t="s">
        <v>1605</v>
      </c>
      <c r="W404" s="4" t="s">
        <v>1606</v>
      </c>
      <c r="X404" s="5" t="s">
        <v>5</v>
      </c>
      <c r="Y404" s="5"/>
      <c r="Z404" s="5"/>
      <c r="AA404" s="4"/>
      <c r="AB404" s="5">
        <v>6</v>
      </c>
      <c r="AC404" s="5"/>
      <c r="AD404" s="5">
        <v>6</v>
      </c>
      <c r="AE404" s="5"/>
      <c r="AF404" s="5">
        <v>23222</v>
      </c>
      <c r="AG404" s="5">
        <v>61</v>
      </c>
      <c r="AH404" s="5">
        <v>100</v>
      </c>
      <c r="AI404" s="5" t="s">
        <v>1332</v>
      </c>
      <c r="AJ404" s="5">
        <v>31898</v>
      </c>
      <c r="AK404" s="5">
        <v>37</v>
      </c>
      <c r="AL404" s="5">
        <v>31898</v>
      </c>
      <c r="AM404" s="5"/>
      <c r="AN404" s="5">
        <v>21120</v>
      </c>
      <c r="AO404" s="5" t="s">
        <v>4086</v>
      </c>
      <c r="AP404" s="5" t="s">
        <v>1536</v>
      </c>
      <c r="AQ404" s="4" t="s">
        <v>12479</v>
      </c>
      <c r="AR404" s="5" t="s">
        <v>12480</v>
      </c>
      <c r="AS404" s="4"/>
      <c r="AT404" s="5"/>
      <c r="AU404" s="5"/>
      <c r="AV404" s="4" t="s">
        <v>1442</v>
      </c>
      <c r="AW404" s="5" t="s">
        <v>12</v>
      </c>
      <c r="AX404" s="4" t="s">
        <v>4085</v>
      </c>
      <c r="AY404" s="5" t="s">
        <v>4087</v>
      </c>
      <c r="AZ404" s="5" t="s">
        <v>11</v>
      </c>
      <c r="BA404" s="4" t="s">
        <v>4088</v>
      </c>
      <c r="BB404" s="5" t="s">
        <v>1660</v>
      </c>
      <c r="BC404" s="4"/>
      <c r="BD404" s="5"/>
      <c r="BE404" s="5"/>
      <c r="BF404" s="5" t="s">
        <v>1608</v>
      </c>
      <c r="BG404" s="4"/>
      <c r="BH404" s="5"/>
    </row>
    <row r="405" spans="1:60" x14ac:dyDescent="0.25">
      <c r="A405">
        <f t="shared" si="32"/>
        <v>303958</v>
      </c>
      <c r="B405">
        <f t="shared" si="33"/>
        <v>3102127</v>
      </c>
      <c r="C405" s="17" t="str">
        <f t="shared" si="36"/>
        <v>CC</v>
      </c>
      <c r="D405" t="str">
        <f t="shared" si="37"/>
        <v>REGION GRAND SUD</v>
      </c>
      <c r="E405" s="12" t="str">
        <f t="shared" si="34"/>
        <v>TERRAIN</v>
      </c>
      <c r="F405" s="4" t="s">
        <v>4089</v>
      </c>
      <c r="G405" s="4" t="s">
        <v>4090</v>
      </c>
      <c r="H405" s="5">
        <v>1</v>
      </c>
      <c r="I405" s="5"/>
      <c r="J405" s="5">
        <v>2</v>
      </c>
      <c r="K405" s="5" t="s">
        <v>1345</v>
      </c>
      <c r="L405" s="5" t="s">
        <v>4091</v>
      </c>
      <c r="M405" s="5" t="s">
        <v>4092</v>
      </c>
      <c r="N405" s="5" t="s">
        <v>245</v>
      </c>
      <c r="O405" s="5">
        <v>43313</v>
      </c>
      <c r="P405" s="5"/>
      <c r="Q405" s="5" t="s">
        <v>1346</v>
      </c>
      <c r="R405" s="5">
        <v>5</v>
      </c>
      <c r="S405" s="5" t="s">
        <v>18</v>
      </c>
      <c r="T405" s="5" t="s">
        <v>25</v>
      </c>
      <c r="U405" s="6">
        <v>43344</v>
      </c>
      <c r="V405" s="5" t="s">
        <v>1363</v>
      </c>
      <c r="W405" s="4" t="s">
        <v>1329</v>
      </c>
      <c r="X405" s="5" t="s">
        <v>18</v>
      </c>
      <c r="Y405" s="5"/>
      <c r="Z405" s="5"/>
      <c r="AA405" s="4" t="s">
        <v>4093</v>
      </c>
      <c r="AB405" s="5" t="s">
        <v>1331</v>
      </c>
      <c r="AC405" s="5"/>
      <c r="AD405" s="5" t="s">
        <v>1331</v>
      </c>
      <c r="AE405" s="5"/>
      <c r="AF405" s="5">
        <v>30692</v>
      </c>
      <c r="AG405" s="5">
        <v>40</v>
      </c>
      <c r="AH405" s="5">
        <v>100</v>
      </c>
      <c r="AI405" s="5" t="s">
        <v>1332</v>
      </c>
      <c r="AJ405" s="5">
        <v>43344</v>
      </c>
      <c r="AK405" s="5">
        <v>6</v>
      </c>
      <c r="AL405" s="5">
        <v>43344</v>
      </c>
      <c r="AM405" s="5" t="s">
        <v>1333</v>
      </c>
      <c r="AN405" s="5">
        <v>81000</v>
      </c>
      <c r="AO405" s="5" t="s">
        <v>3049</v>
      </c>
      <c r="AP405" s="5" t="s">
        <v>1335</v>
      </c>
      <c r="AQ405" s="4" t="s">
        <v>1336</v>
      </c>
      <c r="AR405" s="5" t="s">
        <v>12476</v>
      </c>
      <c r="AS405" s="4" t="s">
        <v>1795</v>
      </c>
      <c r="AT405" s="5" t="s">
        <v>1796</v>
      </c>
      <c r="AU405" s="5" t="s">
        <v>41</v>
      </c>
      <c r="AV405" s="4" t="s">
        <v>1797</v>
      </c>
      <c r="AW405" s="5" t="s">
        <v>227</v>
      </c>
      <c r="AX405" s="4" t="s">
        <v>1798</v>
      </c>
      <c r="AY405" s="5" t="s">
        <v>1799</v>
      </c>
      <c r="AZ405" s="5" t="s">
        <v>11</v>
      </c>
      <c r="BA405" s="4" t="s">
        <v>1800</v>
      </c>
      <c r="BB405" s="5" t="s">
        <v>1801</v>
      </c>
      <c r="BC405" s="5" t="s">
        <v>4090</v>
      </c>
      <c r="BD405" s="5" t="s">
        <v>4094</v>
      </c>
      <c r="BE405" s="5" t="s">
        <v>25</v>
      </c>
      <c r="BF405" s="5" t="s">
        <v>1333</v>
      </c>
      <c r="BG405" s="4" t="s">
        <v>4095</v>
      </c>
      <c r="BH405" s="5" t="s">
        <v>1343</v>
      </c>
    </row>
    <row r="406" spans="1:60" x14ac:dyDescent="0.25">
      <c r="A406">
        <f t="shared" si="32"/>
        <v>300738</v>
      </c>
      <c r="B406">
        <f t="shared" si="33"/>
        <v>3100449</v>
      </c>
      <c r="C406" s="17" t="str">
        <f t="shared" si="36"/>
        <v>CC</v>
      </c>
      <c r="D406" t="str">
        <f t="shared" si="37"/>
        <v>REGION ILE DE FRANCE NORD</v>
      </c>
      <c r="E406" s="12" t="str">
        <f t="shared" si="34"/>
        <v>TERRAIN</v>
      </c>
      <c r="F406" s="4" t="s">
        <v>4096</v>
      </c>
      <c r="G406" s="4" t="s">
        <v>4097</v>
      </c>
      <c r="H406" s="5">
        <v>1</v>
      </c>
      <c r="I406" s="5"/>
      <c r="J406" s="5">
        <v>1</v>
      </c>
      <c r="K406" s="5" t="s">
        <v>1325</v>
      </c>
      <c r="L406" s="5" t="s">
        <v>4098</v>
      </c>
      <c r="M406" s="5" t="s">
        <v>4099</v>
      </c>
      <c r="N406" s="5"/>
      <c r="O406" s="5"/>
      <c r="P406" s="5"/>
      <c r="Q406" s="5"/>
      <c r="R406" s="5"/>
      <c r="S406" s="5"/>
      <c r="T406" s="5" t="s">
        <v>25</v>
      </c>
      <c r="U406" s="6">
        <v>41000</v>
      </c>
      <c r="V406" s="5" t="s">
        <v>1363</v>
      </c>
      <c r="W406" s="4" t="s">
        <v>1329</v>
      </c>
      <c r="X406" s="5" t="s">
        <v>18</v>
      </c>
      <c r="Y406" s="5"/>
      <c r="Z406" s="5"/>
      <c r="AA406" s="4" t="s">
        <v>4100</v>
      </c>
      <c r="AB406" s="5"/>
      <c r="AC406" s="5"/>
      <c r="AD406" s="5" t="s">
        <v>1331</v>
      </c>
      <c r="AE406" s="5"/>
      <c r="AF406" s="5">
        <v>29018</v>
      </c>
      <c r="AG406" s="5">
        <v>45</v>
      </c>
      <c r="AH406" s="5">
        <v>100</v>
      </c>
      <c r="AI406" s="5" t="s">
        <v>1332</v>
      </c>
      <c r="AJ406" s="5">
        <v>41000</v>
      </c>
      <c r="AK406" s="5">
        <v>12</v>
      </c>
      <c r="AL406" s="5">
        <v>41000</v>
      </c>
      <c r="AM406" s="5" t="s">
        <v>1333</v>
      </c>
      <c r="AN406" s="5">
        <v>80000</v>
      </c>
      <c r="AO406" s="5" t="s">
        <v>3175</v>
      </c>
      <c r="AP406" s="5" t="s">
        <v>12477</v>
      </c>
      <c r="AQ406" s="4" t="s">
        <v>1351</v>
      </c>
      <c r="AR406" s="5" t="s">
        <v>12478</v>
      </c>
      <c r="AS406" s="4" t="s">
        <v>2180</v>
      </c>
      <c r="AT406" s="5" t="s">
        <v>2181</v>
      </c>
      <c r="AU406" s="5" t="s">
        <v>41</v>
      </c>
      <c r="AV406" s="4" t="s">
        <v>2182</v>
      </c>
      <c r="AW406" s="5" t="s">
        <v>4</v>
      </c>
      <c r="AX406" s="4" t="s">
        <v>2791</v>
      </c>
      <c r="AY406" s="5" t="s">
        <v>2792</v>
      </c>
      <c r="AZ406" s="5" t="s">
        <v>11</v>
      </c>
      <c r="BA406" s="4" t="s">
        <v>2793</v>
      </c>
      <c r="BB406" s="5" t="s">
        <v>2794</v>
      </c>
      <c r="BC406" s="4" t="s">
        <v>4097</v>
      </c>
      <c r="BD406" s="5" t="s">
        <v>4101</v>
      </c>
      <c r="BE406" s="5" t="s">
        <v>25</v>
      </c>
      <c r="BF406" s="5" t="s">
        <v>1333</v>
      </c>
      <c r="BG406" s="4" t="s">
        <v>4102</v>
      </c>
      <c r="BH406" s="5" t="s">
        <v>1343</v>
      </c>
    </row>
    <row r="407" spans="1:60" x14ac:dyDescent="0.25">
      <c r="A407">
        <f t="shared" si="32"/>
        <v>302173</v>
      </c>
      <c r="B407">
        <f t="shared" si="33"/>
        <v>3101214</v>
      </c>
      <c r="C407" s="17" t="str">
        <f t="shared" si="36"/>
        <v>CC</v>
      </c>
      <c r="D407" t="str">
        <f t="shared" si="37"/>
        <v>REGION GRAND SUD</v>
      </c>
      <c r="E407" s="12" t="str">
        <f t="shared" si="34"/>
        <v>TERRAIN</v>
      </c>
      <c r="F407" s="4" t="s">
        <v>4103</v>
      </c>
      <c r="G407" s="4" t="s">
        <v>4104</v>
      </c>
      <c r="H407" s="5">
        <v>1</v>
      </c>
      <c r="I407" s="5"/>
      <c r="J407" s="5">
        <v>2</v>
      </c>
      <c r="K407" s="5" t="s">
        <v>1345</v>
      </c>
      <c r="L407" s="5" t="s">
        <v>726</v>
      </c>
      <c r="M407" s="5" t="s">
        <v>4105</v>
      </c>
      <c r="N407" s="5"/>
      <c r="O407" s="5"/>
      <c r="P407" s="5"/>
      <c r="Q407" s="5"/>
      <c r="R407" s="5"/>
      <c r="S407" s="5"/>
      <c r="T407" s="5" t="s">
        <v>25</v>
      </c>
      <c r="U407" s="6">
        <v>41883</v>
      </c>
      <c r="V407" s="5" t="s">
        <v>1363</v>
      </c>
      <c r="W407" s="4" t="s">
        <v>1329</v>
      </c>
      <c r="X407" s="5" t="s">
        <v>18</v>
      </c>
      <c r="Y407" s="5"/>
      <c r="Z407" s="5"/>
      <c r="AA407" s="4" t="s">
        <v>4106</v>
      </c>
      <c r="AB407" s="5"/>
      <c r="AC407" s="5"/>
      <c r="AD407" s="5" t="s">
        <v>1331</v>
      </c>
      <c r="AE407" s="5"/>
      <c r="AF407" s="5">
        <v>27766</v>
      </c>
      <c r="AG407" s="5">
        <v>48</v>
      </c>
      <c r="AH407" s="5">
        <v>100</v>
      </c>
      <c r="AI407" s="5" t="s">
        <v>1332</v>
      </c>
      <c r="AJ407" s="5">
        <v>41883</v>
      </c>
      <c r="AK407" s="5">
        <v>10</v>
      </c>
      <c r="AL407" s="5">
        <v>41883</v>
      </c>
      <c r="AM407" s="5" t="s">
        <v>1333</v>
      </c>
      <c r="AN407" s="5">
        <v>83000</v>
      </c>
      <c r="AO407" s="5" t="s">
        <v>1499</v>
      </c>
      <c r="AP407" s="5" t="s">
        <v>1335</v>
      </c>
      <c r="AQ407" s="4" t="s">
        <v>1336</v>
      </c>
      <c r="AR407" s="5" t="s">
        <v>12476</v>
      </c>
      <c r="AS407" s="4" t="s">
        <v>1473</v>
      </c>
      <c r="AT407" s="5" t="s">
        <v>1474</v>
      </c>
      <c r="AU407" s="5" t="s">
        <v>41</v>
      </c>
      <c r="AV407" s="4" t="s">
        <v>1475</v>
      </c>
      <c r="AW407" s="5" t="s">
        <v>58</v>
      </c>
      <c r="AX407" s="4" t="s">
        <v>1489</v>
      </c>
      <c r="AY407" s="5" t="s">
        <v>1490</v>
      </c>
      <c r="AZ407" s="5" t="s">
        <v>11</v>
      </c>
      <c r="BA407" s="4" t="s">
        <v>1491</v>
      </c>
      <c r="BB407" s="5" t="s">
        <v>1492</v>
      </c>
      <c r="BC407" s="4" t="s">
        <v>4104</v>
      </c>
      <c r="BD407" s="5" t="s">
        <v>4107</v>
      </c>
      <c r="BE407" s="5" t="s">
        <v>25</v>
      </c>
      <c r="BF407" s="5" t="s">
        <v>1333</v>
      </c>
      <c r="BG407" s="4" t="s">
        <v>4108</v>
      </c>
      <c r="BH407" s="5" t="s">
        <v>1343</v>
      </c>
    </row>
    <row r="408" spans="1:60" x14ac:dyDescent="0.25">
      <c r="A408">
        <f t="shared" si="32"/>
        <v>305567</v>
      </c>
      <c r="B408">
        <f t="shared" si="33"/>
        <v>7022413</v>
      </c>
      <c r="C408" s="17" t="str">
        <f t="shared" si="36"/>
        <v>CC</v>
      </c>
      <c r="D408" t="str">
        <f t="shared" si="37"/>
        <v>REGION CENTRE EST</v>
      </c>
      <c r="E408" s="12" t="str">
        <f t="shared" si="34"/>
        <v>TERRAIN</v>
      </c>
      <c r="F408" s="4" t="s">
        <v>4109</v>
      </c>
      <c r="G408" s="4" t="s">
        <v>4110</v>
      </c>
      <c r="H408" s="5">
        <v>1</v>
      </c>
      <c r="I408" s="5"/>
      <c r="J408" s="5">
        <v>1</v>
      </c>
      <c r="K408" s="5" t="s">
        <v>1325</v>
      </c>
      <c r="L408" s="5" t="s">
        <v>441</v>
      </c>
      <c r="M408" s="5" t="s">
        <v>4111</v>
      </c>
      <c r="N408" s="5"/>
      <c r="O408" s="5"/>
      <c r="P408" s="5"/>
      <c r="Q408" s="5"/>
      <c r="R408" s="5"/>
      <c r="S408" s="5"/>
      <c r="T408" s="5" t="s">
        <v>25</v>
      </c>
      <c r="U408" s="6">
        <v>45200</v>
      </c>
      <c r="V408" s="5" t="s">
        <v>1363</v>
      </c>
      <c r="W408" s="4" t="s">
        <v>1329</v>
      </c>
      <c r="X408" s="5" t="s">
        <v>18</v>
      </c>
      <c r="Y408" s="5"/>
      <c r="Z408" s="5"/>
      <c r="AA408" s="4" t="s">
        <v>4112</v>
      </c>
      <c r="AB408" s="5"/>
      <c r="AC408" s="5"/>
      <c r="AD408" s="5" t="s">
        <v>1331</v>
      </c>
      <c r="AE408" s="5"/>
      <c r="AF408" s="5">
        <v>31774</v>
      </c>
      <c r="AG408" s="5">
        <v>37</v>
      </c>
      <c r="AH408" s="5">
        <v>100</v>
      </c>
      <c r="AI408" s="5" t="s">
        <v>1332</v>
      </c>
      <c r="AJ408" s="5">
        <v>45017</v>
      </c>
      <c r="AK408" s="5">
        <v>1</v>
      </c>
      <c r="AL408" s="5">
        <v>45017</v>
      </c>
      <c r="AM408" s="5" t="s">
        <v>1333</v>
      </c>
      <c r="AN408" s="5">
        <v>69960</v>
      </c>
      <c r="AO408" s="5" t="s">
        <v>4113</v>
      </c>
      <c r="AP408" s="5" t="s">
        <v>1536</v>
      </c>
      <c r="AQ408" s="4" t="s">
        <v>12479</v>
      </c>
      <c r="AR408" s="5" t="s">
        <v>12480</v>
      </c>
      <c r="AS408" s="4" t="s">
        <v>2273</v>
      </c>
      <c r="AT408" s="5" t="s">
        <v>2274</v>
      </c>
      <c r="AU408" s="5" t="s">
        <v>41</v>
      </c>
      <c r="AV408" s="4" t="s">
        <v>2275</v>
      </c>
      <c r="AW408" s="5" t="s">
        <v>256</v>
      </c>
      <c r="AX408" s="4" t="s">
        <v>2486</v>
      </c>
      <c r="AY408" s="5" t="s">
        <v>2487</v>
      </c>
      <c r="AZ408" s="5" t="s">
        <v>11</v>
      </c>
      <c r="BA408" s="4" t="s">
        <v>2488</v>
      </c>
      <c r="BB408" s="5" t="s">
        <v>2489</v>
      </c>
      <c r="BC408" s="4" t="s">
        <v>4110</v>
      </c>
      <c r="BD408" s="5" t="s">
        <v>4114</v>
      </c>
      <c r="BE408" s="5" t="s">
        <v>25</v>
      </c>
      <c r="BF408" s="5" t="s">
        <v>1333</v>
      </c>
      <c r="BG408" s="4" t="s">
        <v>4115</v>
      </c>
      <c r="BH408" s="5" t="s">
        <v>1343</v>
      </c>
    </row>
    <row r="409" spans="1:60" x14ac:dyDescent="0.25">
      <c r="A409">
        <f t="shared" si="32"/>
        <v>170288</v>
      </c>
      <c r="B409">
        <f t="shared" si="33"/>
        <v>3000456</v>
      </c>
      <c r="C409" s="17" t="str">
        <f t="shared" si="36"/>
        <v>CC</v>
      </c>
      <c r="D409" t="str">
        <f t="shared" si="37"/>
        <v>REGION ILE DE FRANCE NORD</v>
      </c>
      <c r="E409" s="12" t="str">
        <f t="shared" si="34"/>
        <v>TERRAIN</v>
      </c>
      <c r="F409" s="4" t="s">
        <v>999</v>
      </c>
      <c r="G409" s="4" t="s">
        <v>4116</v>
      </c>
      <c r="H409" s="5">
        <v>1</v>
      </c>
      <c r="I409" s="5"/>
      <c r="J409" s="5">
        <v>1</v>
      </c>
      <c r="K409" s="5" t="s">
        <v>1325</v>
      </c>
      <c r="L409" s="5" t="s">
        <v>79</v>
      </c>
      <c r="M409" s="5" t="s">
        <v>1000</v>
      </c>
      <c r="N409" s="5" t="s">
        <v>25</v>
      </c>
      <c r="O409" s="5">
        <v>36008</v>
      </c>
      <c r="P409" s="5"/>
      <c r="Q409" s="5" t="s">
        <v>1346</v>
      </c>
      <c r="R409" s="5">
        <v>5</v>
      </c>
      <c r="S409" s="5" t="s">
        <v>18</v>
      </c>
      <c r="T409" s="5" t="s">
        <v>65</v>
      </c>
      <c r="U409" s="6">
        <v>36039</v>
      </c>
      <c r="V409" s="5" t="s">
        <v>3701</v>
      </c>
      <c r="W409" s="4" t="s">
        <v>1329</v>
      </c>
      <c r="X409" s="5" t="s">
        <v>18</v>
      </c>
      <c r="Y409" s="5"/>
      <c r="Z409" s="5"/>
      <c r="AA409" s="4" t="s">
        <v>4117</v>
      </c>
      <c r="AB409" s="5" t="s">
        <v>1393</v>
      </c>
      <c r="AC409" s="5"/>
      <c r="AD409" s="5" t="s">
        <v>1393</v>
      </c>
      <c r="AE409" s="5"/>
      <c r="AF409" s="5">
        <v>25205</v>
      </c>
      <c r="AG409" s="5">
        <v>55</v>
      </c>
      <c r="AH409" s="5">
        <v>100</v>
      </c>
      <c r="AI409" s="5" t="s">
        <v>1332</v>
      </c>
      <c r="AJ409" s="5">
        <v>36039</v>
      </c>
      <c r="AK409" s="5">
        <v>26</v>
      </c>
      <c r="AL409" s="5">
        <v>36039</v>
      </c>
      <c r="AM409" s="5" t="s">
        <v>1333</v>
      </c>
      <c r="AN409" s="5">
        <v>59790</v>
      </c>
      <c r="AO409" s="5" t="s">
        <v>4118</v>
      </c>
      <c r="AP409" s="5" t="s">
        <v>12477</v>
      </c>
      <c r="AQ409" s="4" t="s">
        <v>1351</v>
      </c>
      <c r="AR409" s="5" t="s">
        <v>12478</v>
      </c>
      <c r="AS409" s="4" t="s">
        <v>1638</v>
      </c>
      <c r="AT409" s="5" t="s">
        <v>1639</v>
      </c>
      <c r="AU409" s="5" t="s">
        <v>41</v>
      </c>
      <c r="AV409" s="4" t="s">
        <v>1640</v>
      </c>
      <c r="AW409" s="5" t="s">
        <v>142</v>
      </c>
      <c r="AX409" s="4" t="s">
        <v>2593</v>
      </c>
      <c r="AY409" s="5" t="s">
        <v>2594</v>
      </c>
      <c r="AZ409" s="5" t="s">
        <v>11</v>
      </c>
      <c r="BA409" s="4" t="s">
        <v>2595</v>
      </c>
      <c r="BB409" s="5" t="s">
        <v>2596</v>
      </c>
      <c r="BC409" s="5" t="s">
        <v>4116</v>
      </c>
      <c r="BD409" s="5" t="s">
        <v>4119</v>
      </c>
      <c r="BE409" s="5" t="s">
        <v>65</v>
      </c>
      <c r="BF409" s="5" t="s">
        <v>1333</v>
      </c>
      <c r="BG409" s="4" t="s">
        <v>4120</v>
      </c>
      <c r="BH409" s="5" t="s">
        <v>1343</v>
      </c>
    </row>
    <row r="410" spans="1:60" x14ac:dyDescent="0.25">
      <c r="A410">
        <f t="shared" si="32"/>
        <v>193430</v>
      </c>
      <c r="B410">
        <f t="shared" si="33"/>
        <v>3002690</v>
      </c>
      <c r="C410" s="17" t="str">
        <f t="shared" si="36"/>
        <v>CC</v>
      </c>
      <c r="D410" t="str">
        <f t="shared" si="37"/>
        <v>REGION GRAND SUD</v>
      </c>
      <c r="E410" s="12" t="str">
        <f t="shared" si="34"/>
        <v>TERRAIN</v>
      </c>
      <c r="F410" s="4" t="s">
        <v>166</v>
      </c>
      <c r="G410" s="4" t="s">
        <v>4121</v>
      </c>
      <c r="H410" s="5">
        <v>1</v>
      </c>
      <c r="I410" s="5"/>
      <c r="J410" s="5">
        <v>1</v>
      </c>
      <c r="K410" s="5" t="s">
        <v>1325</v>
      </c>
      <c r="L410" s="5" t="s">
        <v>168</v>
      </c>
      <c r="M410" s="5" t="s">
        <v>167</v>
      </c>
      <c r="N410" s="5"/>
      <c r="O410" s="5"/>
      <c r="P410" s="5"/>
      <c r="Q410" s="5"/>
      <c r="R410" s="5"/>
      <c r="S410" s="5"/>
      <c r="T410" s="5" t="s">
        <v>25</v>
      </c>
      <c r="U410" s="6">
        <v>40148</v>
      </c>
      <c r="V410" s="4" t="s">
        <v>1363</v>
      </c>
      <c r="W410" s="4" t="s">
        <v>1329</v>
      </c>
      <c r="X410" s="5" t="s">
        <v>18</v>
      </c>
      <c r="Y410" s="5"/>
      <c r="Z410" s="5"/>
      <c r="AA410" s="4" t="s">
        <v>4122</v>
      </c>
      <c r="AB410" s="5"/>
      <c r="AC410" s="5"/>
      <c r="AD410" s="5" t="s">
        <v>1331</v>
      </c>
      <c r="AE410" s="5"/>
      <c r="AF410" s="6">
        <v>24828</v>
      </c>
      <c r="AG410" s="5">
        <v>56</v>
      </c>
      <c r="AH410" s="5">
        <v>100</v>
      </c>
      <c r="AI410" s="5" t="s">
        <v>1332</v>
      </c>
      <c r="AJ410" s="6">
        <v>40148</v>
      </c>
      <c r="AK410" s="5">
        <v>15</v>
      </c>
      <c r="AL410" s="6">
        <v>40148</v>
      </c>
      <c r="AM410" s="5" t="s">
        <v>1333</v>
      </c>
      <c r="AN410" s="5">
        <v>73200</v>
      </c>
      <c r="AO410" s="5" t="s">
        <v>4123</v>
      </c>
      <c r="AP410" s="5" t="s">
        <v>1335</v>
      </c>
      <c r="AQ410" s="4" t="s">
        <v>1336</v>
      </c>
      <c r="AR410" s="5" t="s">
        <v>12476</v>
      </c>
      <c r="AS410" s="4" t="s">
        <v>1522</v>
      </c>
      <c r="AT410" s="5" t="s">
        <v>1523</v>
      </c>
      <c r="AU410" s="5" t="s">
        <v>41</v>
      </c>
      <c r="AV410" s="4" t="s">
        <v>1524</v>
      </c>
      <c r="AW410" s="5" t="s">
        <v>93</v>
      </c>
      <c r="AX410" s="4"/>
      <c r="AY410" s="5"/>
      <c r="AZ410" s="5"/>
      <c r="BA410" s="4" t="s">
        <v>3295</v>
      </c>
      <c r="BB410" s="5" t="s">
        <v>3296</v>
      </c>
      <c r="BC410" s="4" t="s">
        <v>4121</v>
      </c>
      <c r="BD410" s="5" t="s">
        <v>4124</v>
      </c>
      <c r="BE410" s="5" t="s">
        <v>25</v>
      </c>
      <c r="BF410" s="5" t="s">
        <v>1333</v>
      </c>
      <c r="BG410" s="4" t="s">
        <v>4125</v>
      </c>
      <c r="BH410" s="5" t="s">
        <v>1343</v>
      </c>
    </row>
    <row r="411" spans="1:60" x14ac:dyDescent="0.25">
      <c r="A411">
        <f t="shared" si="32"/>
        <v>302767</v>
      </c>
      <c r="B411">
        <f t="shared" si="33"/>
        <v>3101528</v>
      </c>
      <c r="C411" s="17" t="str">
        <f t="shared" si="36"/>
        <v>CC</v>
      </c>
      <c r="D411" t="str">
        <f t="shared" si="37"/>
        <v>REGION CENTRE EST</v>
      </c>
      <c r="E411" s="12" t="str">
        <f t="shared" si="34"/>
        <v>TERRAIN</v>
      </c>
      <c r="F411" s="4" t="s">
        <v>277</v>
      </c>
      <c r="G411" s="4" t="s">
        <v>4126</v>
      </c>
      <c r="H411" s="5">
        <v>1</v>
      </c>
      <c r="I411" s="5"/>
      <c r="J411" s="5">
        <v>1</v>
      </c>
      <c r="K411" s="5" t="s">
        <v>1325</v>
      </c>
      <c r="L411" s="5" t="s">
        <v>279</v>
      </c>
      <c r="M411" s="5" t="s">
        <v>278</v>
      </c>
      <c r="N411" s="5" t="s">
        <v>25</v>
      </c>
      <c r="O411" s="5">
        <v>42278</v>
      </c>
      <c r="P411" s="5"/>
      <c r="Q411" s="5" t="s">
        <v>1346</v>
      </c>
      <c r="R411" s="5">
        <v>5</v>
      </c>
      <c r="S411" s="5" t="s">
        <v>18</v>
      </c>
      <c r="T411" s="5" t="s">
        <v>260</v>
      </c>
      <c r="U411" s="6">
        <v>42309</v>
      </c>
      <c r="V411" s="4" t="s">
        <v>1347</v>
      </c>
      <c r="W411" s="4" t="s">
        <v>1329</v>
      </c>
      <c r="X411" s="5" t="s">
        <v>18</v>
      </c>
      <c r="Y411" s="5" t="s">
        <v>1348</v>
      </c>
      <c r="Z411" s="5"/>
      <c r="AA411" s="4" t="s">
        <v>4127</v>
      </c>
      <c r="AB411" s="5" t="s">
        <v>1331</v>
      </c>
      <c r="AC411" s="5"/>
      <c r="AD411" s="5" t="s">
        <v>1331</v>
      </c>
      <c r="AE411" s="5"/>
      <c r="AF411" s="6">
        <v>32170</v>
      </c>
      <c r="AG411" s="5">
        <v>36</v>
      </c>
      <c r="AH411" s="5">
        <v>100</v>
      </c>
      <c r="AI411" s="5" t="s">
        <v>1332</v>
      </c>
      <c r="AJ411" s="6">
        <v>42309</v>
      </c>
      <c r="AK411" s="5">
        <v>9</v>
      </c>
      <c r="AL411" s="6">
        <v>42309</v>
      </c>
      <c r="AM411" s="5" t="s">
        <v>1333</v>
      </c>
      <c r="AN411" s="5">
        <v>8270</v>
      </c>
      <c r="AO411" s="5" t="s">
        <v>4128</v>
      </c>
      <c r="AP411" s="5" t="s">
        <v>1536</v>
      </c>
      <c r="AQ411" s="4" t="s">
        <v>12479</v>
      </c>
      <c r="AR411" s="5" t="s">
        <v>12480</v>
      </c>
      <c r="AS411" s="4" t="s">
        <v>1906</v>
      </c>
      <c r="AT411" s="5" t="s">
        <v>1909</v>
      </c>
      <c r="AU411" s="5" t="s">
        <v>41</v>
      </c>
      <c r="AV411" s="4" t="s">
        <v>1910</v>
      </c>
      <c r="AW411" s="5" t="s">
        <v>48</v>
      </c>
      <c r="AX411" s="4" t="s">
        <v>2960</v>
      </c>
      <c r="AY411" s="5" t="s">
        <v>2961</v>
      </c>
      <c r="AZ411" s="5" t="s">
        <v>11</v>
      </c>
      <c r="BA411" s="4" t="s">
        <v>2962</v>
      </c>
      <c r="BB411" s="5" t="s">
        <v>2963</v>
      </c>
      <c r="BC411" s="4" t="s">
        <v>4126</v>
      </c>
      <c r="BD411" s="5" t="s">
        <v>4129</v>
      </c>
      <c r="BE411" s="5" t="s">
        <v>260</v>
      </c>
      <c r="BF411" s="5" t="s">
        <v>1333</v>
      </c>
      <c r="BG411" s="4" t="s">
        <v>4130</v>
      </c>
      <c r="BH411" s="5" t="s">
        <v>1343</v>
      </c>
    </row>
    <row r="412" spans="1:60" x14ac:dyDescent="0.25">
      <c r="A412">
        <f t="shared" si="32"/>
        <v>306206</v>
      </c>
      <c r="B412">
        <f t="shared" si="33"/>
        <v>7024042</v>
      </c>
      <c r="C412" s="17" t="str">
        <f t="shared" si="36"/>
        <v>CC</v>
      </c>
      <c r="D412" t="str">
        <f t="shared" si="37"/>
        <v>REGION ILE DE FRANCE NORD</v>
      </c>
      <c r="E412" s="12" t="str">
        <f t="shared" si="34"/>
        <v>TERRAIN</v>
      </c>
      <c r="F412" s="4" t="s">
        <v>1229</v>
      </c>
      <c r="G412" s="4" t="s">
        <v>4131</v>
      </c>
      <c r="H412" s="5">
        <v>1</v>
      </c>
      <c r="I412" s="5"/>
      <c r="J412" s="5">
        <v>1</v>
      </c>
      <c r="K412" s="5" t="s">
        <v>1325</v>
      </c>
      <c r="L412" s="5" t="s">
        <v>64</v>
      </c>
      <c r="M412" s="5" t="s">
        <v>1230</v>
      </c>
      <c r="N412" s="5"/>
      <c r="O412" s="5"/>
      <c r="P412" s="5"/>
      <c r="Q412" s="5"/>
      <c r="R412" s="5"/>
      <c r="S412" s="5"/>
      <c r="T412" s="5" t="s">
        <v>245</v>
      </c>
      <c r="U412" s="6">
        <v>45536</v>
      </c>
      <c r="V412" s="4" t="s">
        <v>1328</v>
      </c>
      <c r="W412" s="4" t="s">
        <v>1329</v>
      </c>
      <c r="X412" s="5" t="s">
        <v>18</v>
      </c>
      <c r="Y412" s="5"/>
      <c r="Z412" s="5"/>
      <c r="AA412" s="4" t="s">
        <v>4132</v>
      </c>
      <c r="AB412" s="5"/>
      <c r="AC412" s="5"/>
      <c r="AD412" s="5" t="s">
        <v>1331</v>
      </c>
      <c r="AE412" s="5"/>
      <c r="AF412" s="6">
        <v>26140</v>
      </c>
      <c r="AG412" s="5">
        <v>53</v>
      </c>
      <c r="AH412" s="5">
        <v>100</v>
      </c>
      <c r="AI412" s="5" t="s">
        <v>1332</v>
      </c>
      <c r="AJ412" s="6">
        <v>45536</v>
      </c>
      <c r="AK412" s="5">
        <v>0</v>
      </c>
      <c r="AL412" s="6">
        <v>45536</v>
      </c>
      <c r="AM412" s="5" t="s">
        <v>1333</v>
      </c>
      <c r="AN412" s="5">
        <v>59330</v>
      </c>
      <c r="AO412" s="5" t="s">
        <v>4133</v>
      </c>
      <c r="AP412" s="5" t="s">
        <v>12477</v>
      </c>
      <c r="AQ412" s="4" t="s">
        <v>1351</v>
      </c>
      <c r="AR412" s="5" t="s">
        <v>12478</v>
      </c>
      <c r="AS412" s="4" t="s">
        <v>2022</v>
      </c>
      <c r="AT412" s="5" t="s">
        <v>2023</v>
      </c>
      <c r="AU412" s="5" t="s">
        <v>41</v>
      </c>
      <c r="AV412" s="4" t="s">
        <v>2024</v>
      </c>
      <c r="AW412" s="5" t="s">
        <v>26</v>
      </c>
      <c r="AX412" s="4" t="s">
        <v>2025</v>
      </c>
      <c r="AY412" s="5" t="s">
        <v>2026</v>
      </c>
      <c r="AZ412" s="5" t="s">
        <v>11</v>
      </c>
      <c r="BA412" s="4" t="s">
        <v>2027</v>
      </c>
      <c r="BB412" s="5" t="s">
        <v>2028</v>
      </c>
      <c r="BC412" s="4" t="s">
        <v>4131</v>
      </c>
      <c r="BD412" s="5" t="s">
        <v>4134</v>
      </c>
      <c r="BE412" s="5" t="s">
        <v>245</v>
      </c>
      <c r="BF412" s="5" t="s">
        <v>1333</v>
      </c>
      <c r="BG412" s="4" t="s">
        <v>4135</v>
      </c>
      <c r="BH412" s="5" t="s">
        <v>1343</v>
      </c>
    </row>
    <row r="413" spans="1:60" x14ac:dyDescent="0.25">
      <c r="A413">
        <f t="shared" si="32"/>
        <v>305493</v>
      </c>
      <c r="B413">
        <f t="shared" si="33"/>
        <v>7022219</v>
      </c>
      <c r="C413" s="17" t="str">
        <f t="shared" si="36"/>
        <v>IMD</v>
      </c>
      <c r="D413" t="str">
        <f t="shared" si="37"/>
        <v>REGION GRAND OUEST</v>
      </c>
      <c r="E413" s="12" t="str">
        <f t="shared" si="34"/>
        <v>TERRAIN</v>
      </c>
      <c r="F413" s="4" t="s">
        <v>4136</v>
      </c>
      <c r="G413" s="4" t="s">
        <v>2662</v>
      </c>
      <c r="H413" s="5">
        <v>1</v>
      </c>
      <c r="I413" s="5"/>
      <c r="J413" s="5">
        <v>2</v>
      </c>
      <c r="K413" s="5" t="s">
        <v>1345</v>
      </c>
      <c r="L413" s="5" t="s">
        <v>1112</v>
      </c>
      <c r="M413" s="5" t="s">
        <v>4137</v>
      </c>
      <c r="N413" s="5"/>
      <c r="O413" s="5"/>
      <c r="P413" s="5"/>
      <c r="Q413" s="5"/>
      <c r="R413" s="5"/>
      <c r="S413" s="5"/>
      <c r="T413" s="5" t="s">
        <v>41</v>
      </c>
      <c r="U413" s="6">
        <v>44958</v>
      </c>
      <c r="V413" s="4" t="s">
        <v>1673</v>
      </c>
      <c r="W413" s="4" t="s">
        <v>1392</v>
      </c>
      <c r="X413" s="5" t="s">
        <v>5</v>
      </c>
      <c r="Y413" s="5"/>
      <c r="Z413" s="5"/>
      <c r="AA413" s="4"/>
      <c r="AB413" s="5"/>
      <c r="AC413" s="5"/>
      <c r="AD413" s="5">
        <v>7</v>
      </c>
      <c r="AE413" s="5"/>
      <c r="AF413" s="6">
        <v>29100</v>
      </c>
      <c r="AG413" s="5">
        <v>45</v>
      </c>
      <c r="AH413" s="5">
        <v>100</v>
      </c>
      <c r="AI413" s="5" t="s">
        <v>1332</v>
      </c>
      <c r="AJ413" s="6">
        <v>44958</v>
      </c>
      <c r="AK413" s="5">
        <v>1</v>
      </c>
      <c r="AL413" s="6">
        <v>44958</v>
      </c>
      <c r="AM413" s="5"/>
      <c r="AN413" s="5">
        <v>93100</v>
      </c>
      <c r="AO413" s="5" t="s">
        <v>4138</v>
      </c>
      <c r="AP413" s="5" t="s">
        <v>1413</v>
      </c>
      <c r="AQ413" s="4" t="s">
        <v>1414</v>
      </c>
      <c r="AR413" s="5" t="s">
        <v>19</v>
      </c>
      <c r="AS413" s="4" t="s">
        <v>2662</v>
      </c>
      <c r="AT413" s="5" t="s">
        <v>2663</v>
      </c>
      <c r="AU413" s="5" t="s">
        <v>41</v>
      </c>
      <c r="AV413" s="4" t="s">
        <v>2664</v>
      </c>
      <c r="AW413" s="5" t="s">
        <v>119</v>
      </c>
      <c r="AX413" s="4"/>
      <c r="AY413" s="5"/>
      <c r="AZ413" s="5"/>
      <c r="BA413" s="4"/>
      <c r="BB413" s="5"/>
      <c r="BC413" s="4"/>
      <c r="BD413" s="5"/>
      <c r="BE413" s="5"/>
      <c r="BF413" s="5" t="s">
        <v>1677</v>
      </c>
      <c r="BG413" s="4"/>
      <c r="BH413" s="5"/>
    </row>
    <row r="414" spans="1:60" x14ac:dyDescent="0.25">
      <c r="A414">
        <f t="shared" si="32"/>
        <v>305771</v>
      </c>
      <c r="B414">
        <f t="shared" si="33"/>
        <v>7023182</v>
      </c>
      <c r="C414" s="17" t="str">
        <f t="shared" si="36"/>
        <v>CC</v>
      </c>
      <c r="D414" t="str">
        <f t="shared" si="37"/>
        <v>REGION CENTRE EST</v>
      </c>
      <c r="E414" s="12" t="str">
        <f t="shared" si="34"/>
        <v>TERRAIN</v>
      </c>
      <c r="F414" s="4" t="s">
        <v>4139</v>
      </c>
      <c r="G414" s="4" t="s">
        <v>4140</v>
      </c>
      <c r="H414" s="5">
        <v>1</v>
      </c>
      <c r="I414" s="5"/>
      <c r="J414" s="5">
        <v>1</v>
      </c>
      <c r="K414" s="5" t="s">
        <v>1325</v>
      </c>
      <c r="L414" s="5" t="s">
        <v>608</v>
      </c>
      <c r="M414" s="5" t="s">
        <v>4141</v>
      </c>
      <c r="N414" s="5"/>
      <c r="O414" s="5"/>
      <c r="P414" s="5"/>
      <c r="Q414" s="5"/>
      <c r="R414" s="5"/>
      <c r="S414" s="5"/>
      <c r="T414" s="5" t="s">
        <v>25</v>
      </c>
      <c r="U414" s="6">
        <v>45383</v>
      </c>
      <c r="V414" s="4" t="s">
        <v>1363</v>
      </c>
      <c r="W414" s="4" t="s">
        <v>1329</v>
      </c>
      <c r="X414" s="5" t="s">
        <v>18</v>
      </c>
      <c r="Y414" s="5"/>
      <c r="Z414" s="5"/>
      <c r="AA414" s="4" t="s">
        <v>1793</v>
      </c>
      <c r="AB414" s="5"/>
      <c r="AC414" s="5"/>
      <c r="AD414" s="5" t="s">
        <v>1331</v>
      </c>
      <c r="AE414" s="5"/>
      <c r="AF414" s="6">
        <v>25579</v>
      </c>
      <c r="AG414" s="5">
        <v>54</v>
      </c>
      <c r="AH414" s="5">
        <v>100</v>
      </c>
      <c r="AI414" s="5" t="s">
        <v>1332</v>
      </c>
      <c r="AJ414" s="6">
        <v>45261</v>
      </c>
      <c r="AK414" s="5">
        <v>1</v>
      </c>
      <c r="AL414" s="6">
        <v>45261</v>
      </c>
      <c r="AM414" s="5" t="s">
        <v>1333</v>
      </c>
      <c r="AN414" s="5">
        <v>77515</v>
      </c>
      <c r="AO414" s="5" t="s">
        <v>4142</v>
      </c>
      <c r="AP414" s="5" t="s">
        <v>1536</v>
      </c>
      <c r="AQ414" s="4" t="s">
        <v>12479</v>
      </c>
      <c r="AR414" s="5" t="s">
        <v>12480</v>
      </c>
      <c r="AS414" s="4" t="s">
        <v>1993</v>
      </c>
      <c r="AT414" s="5" t="s">
        <v>1994</v>
      </c>
      <c r="AU414" s="5" t="s">
        <v>41</v>
      </c>
      <c r="AV414" s="4" t="s">
        <v>1995</v>
      </c>
      <c r="AW414" s="5" t="s">
        <v>53</v>
      </c>
      <c r="AX414" s="4" t="s">
        <v>1996</v>
      </c>
      <c r="AY414" s="5" t="s">
        <v>1997</v>
      </c>
      <c r="AZ414" s="5" t="s">
        <v>11</v>
      </c>
      <c r="BA414" s="4" t="s">
        <v>1998</v>
      </c>
      <c r="BB414" s="5" t="s">
        <v>1999</v>
      </c>
      <c r="BC414" s="4" t="s">
        <v>4140</v>
      </c>
      <c r="BD414" s="5" t="s">
        <v>4143</v>
      </c>
      <c r="BE414" s="5" t="s">
        <v>25</v>
      </c>
      <c r="BF414" s="5" t="s">
        <v>1333</v>
      </c>
      <c r="BG414" s="4" t="s">
        <v>4144</v>
      </c>
      <c r="BH414" s="5" t="s">
        <v>1343</v>
      </c>
    </row>
    <row r="415" spans="1:60" x14ac:dyDescent="0.25">
      <c r="A415">
        <f t="shared" si="32"/>
        <v>303139</v>
      </c>
      <c r="B415">
        <f t="shared" si="33"/>
        <v>3101734</v>
      </c>
      <c r="C415" s="17" t="str">
        <f t="shared" si="36"/>
        <v>CC</v>
      </c>
      <c r="D415" t="str">
        <f t="shared" si="37"/>
        <v>REGION GRAND SUD</v>
      </c>
      <c r="E415" s="12" t="str">
        <f t="shared" si="34"/>
        <v>TERRAIN</v>
      </c>
      <c r="F415" s="4" t="s">
        <v>4146</v>
      </c>
      <c r="G415" s="4" t="s">
        <v>4147</v>
      </c>
      <c r="H415" s="5">
        <v>1</v>
      </c>
      <c r="I415" s="5"/>
      <c r="J415" s="5">
        <v>1</v>
      </c>
      <c r="K415" s="5" t="s">
        <v>1325</v>
      </c>
      <c r="L415" s="5" t="s">
        <v>546</v>
      </c>
      <c r="M415" s="5" t="s">
        <v>4148</v>
      </c>
      <c r="N415" s="5" t="s">
        <v>11</v>
      </c>
      <c r="O415" s="5">
        <v>43983</v>
      </c>
      <c r="P415" s="5"/>
      <c r="Q415" s="5" t="s">
        <v>1346</v>
      </c>
      <c r="R415" s="5">
        <v>5</v>
      </c>
      <c r="S415" s="5" t="s">
        <v>5</v>
      </c>
      <c r="T415" s="5" t="s">
        <v>3</v>
      </c>
      <c r="U415" s="6">
        <v>44013</v>
      </c>
      <c r="V415" s="4" t="s">
        <v>1487</v>
      </c>
      <c r="W415" s="4" t="s">
        <v>1329</v>
      </c>
      <c r="X415" s="5" t="s">
        <v>5</v>
      </c>
      <c r="Y415" s="5" t="s">
        <v>1348</v>
      </c>
      <c r="Z415" s="5"/>
      <c r="AA415" s="4" t="s">
        <v>4149</v>
      </c>
      <c r="AB415" s="5">
        <v>5</v>
      </c>
      <c r="AC415" s="5"/>
      <c r="AD415" s="5">
        <v>5</v>
      </c>
      <c r="AE415" s="5"/>
      <c r="AF415" s="6">
        <v>31048</v>
      </c>
      <c r="AG415" s="5">
        <v>39</v>
      </c>
      <c r="AH415" s="5">
        <v>100</v>
      </c>
      <c r="AI415" s="5" t="s">
        <v>1332</v>
      </c>
      <c r="AJ415" s="6">
        <v>42614</v>
      </c>
      <c r="AK415" s="5">
        <v>8</v>
      </c>
      <c r="AL415" s="6">
        <v>42614</v>
      </c>
      <c r="AM415" s="5" t="s">
        <v>1333</v>
      </c>
      <c r="AN415" s="5">
        <v>1500</v>
      </c>
      <c r="AO415" s="5" t="s">
        <v>4150</v>
      </c>
      <c r="AP415" s="5" t="s">
        <v>1335</v>
      </c>
      <c r="AQ415" s="4" t="s">
        <v>1336</v>
      </c>
      <c r="AR415" s="5" t="s">
        <v>12476</v>
      </c>
      <c r="AS415" s="4" t="s">
        <v>1440</v>
      </c>
      <c r="AT415" s="5" t="s">
        <v>1441</v>
      </c>
      <c r="AU415" s="5" t="s">
        <v>41</v>
      </c>
      <c r="AV415" s="4" t="s">
        <v>1537</v>
      </c>
      <c r="AW415" s="5" t="s">
        <v>31</v>
      </c>
      <c r="AX415" s="4" t="s">
        <v>2310</v>
      </c>
      <c r="AY415" s="5" t="s">
        <v>2311</v>
      </c>
      <c r="AZ415" s="5" t="s">
        <v>11</v>
      </c>
      <c r="BA415" s="4" t="s">
        <v>2312</v>
      </c>
      <c r="BB415" s="5" t="s">
        <v>2313</v>
      </c>
      <c r="BC415" s="4" t="s">
        <v>4147</v>
      </c>
      <c r="BD415" s="5" t="s">
        <v>4151</v>
      </c>
      <c r="BE415" s="5" t="s">
        <v>3</v>
      </c>
      <c r="BF415" s="5" t="s">
        <v>1333</v>
      </c>
      <c r="BG415" s="4" t="s">
        <v>4152</v>
      </c>
      <c r="BH415" s="5" t="s">
        <v>1343</v>
      </c>
    </row>
    <row r="416" spans="1:60" x14ac:dyDescent="0.25">
      <c r="A416">
        <f t="shared" si="32"/>
        <v>303576</v>
      </c>
      <c r="B416">
        <f t="shared" si="33"/>
        <v>3101951</v>
      </c>
      <c r="C416" s="17" t="str">
        <f t="shared" si="36"/>
        <v>CC</v>
      </c>
      <c r="D416" t="str">
        <f t="shared" si="37"/>
        <v>REGION GRAND SUD</v>
      </c>
      <c r="E416" s="12" t="str">
        <f t="shared" si="34"/>
        <v>TERRAIN</v>
      </c>
      <c r="F416" s="4" t="s">
        <v>310</v>
      </c>
      <c r="G416" s="4" t="s">
        <v>4153</v>
      </c>
      <c r="H416" s="5">
        <v>1</v>
      </c>
      <c r="I416" s="5"/>
      <c r="J416" s="5">
        <v>2</v>
      </c>
      <c r="K416" s="5" t="s">
        <v>1345</v>
      </c>
      <c r="L416" s="5" t="s">
        <v>312</v>
      </c>
      <c r="M416" s="5" t="s">
        <v>311</v>
      </c>
      <c r="N416" s="5" t="s">
        <v>245</v>
      </c>
      <c r="O416" s="6">
        <v>42948</v>
      </c>
      <c r="P416" s="5"/>
      <c r="Q416" s="5" t="s">
        <v>1346</v>
      </c>
      <c r="R416" s="5">
        <v>5</v>
      </c>
      <c r="S416" s="5" t="s">
        <v>18</v>
      </c>
      <c r="T416" s="5" t="s">
        <v>25</v>
      </c>
      <c r="U416" s="6">
        <v>42979</v>
      </c>
      <c r="V416" s="4" t="s">
        <v>1363</v>
      </c>
      <c r="W416" s="4" t="s">
        <v>1329</v>
      </c>
      <c r="X416" s="5" t="s">
        <v>18</v>
      </c>
      <c r="Y416" s="5"/>
      <c r="Z416" s="5"/>
      <c r="AA416" s="5" t="s">
        <v>4154</v>
      </c>
      <c r="AB416" s="5" t="s">
        <v>1331</v>
      </c>
      <c r="AC416" s="5"/>
      <c r="AD416" s="5" t="s">
        <v>1331</v>
      </c>
      <c r="AE416" s="5"/>
      <c r="AF416" s="6">
        <v>25971</v>
      </c>
      <c r="AG416" s="5">
        <v>53</v>
      </c>
      <c r="AH416" s="5">
        <v>100</v>
      </c>
      <c r="AI416" s="5" t="s">
        <v>1332</v>
      </c>
      <c r="AJ416" s="6">
        <v>42979</v>
      </c>
      <c r="AK416" s="5">
        <v>7</v>
      </c>
      <c r="AL416" s="6">
        <v>42979</v>
      </c>
      <c r="AM416" s="5" t="s">
        <v>1333</v>
      </c>
      <c r="AN416" s="5">
        <v>38410</v>
      </c>
      <c r="AO416" s="5" t="s">
        <v>4155</v>
      </c>
      <c r="AP416" s="5" t="s">
        <v>1335</v>
      </c>
      <c r="AQ416" s="4" t="s">
        <v>1336</v>
      </c>
      <c r="AR416" s="5" t="s">
        <v>12476</v>
      </c>
      <c r="AS416" s="4" t="s">
        <v>1522</v>
      </c>
      <c r="AT416" s="5" t="s">
        <v>1523</v>
      </c>
      <c r="AU416" s="5" t="s">
        <v>41</v>
      </c>
      <c r="AV416" s="4" t="s">
        <v>1524</v>
      </c>
      <c r="AW416" s="5" t="s">
        <v>93</v>
      </c>
      <c r="AX416" s="4" t="s">
        <v>1734</v>
      </c>
      <c r="AY416" s="5" t="s">
        <v>1735</v>
      </c>
      <c r="AZ416" s="5" t="s">
        <v>11</v>
      </c>
      <c r="BA416" s="4" t="s">
        <v>1736</v>
      </c>
      <c r="BB416" s="5" t="s">
        <v>1737</v>
      </c>
      <c r="BC416" s="5" t="s">
        <v>4153</v>
      </c>
      <c r="BD416" s="5" t="s">
        <v>4156</v>
      </c>
      <c r="BE416" s="5" t="s">
        <v>25</v>
      </c>
      <c r="BF416" s="5" t="s">
        <v>1333</v>
      </c>
      <c r="BG416" s="5" t="s">
        <v>4157</v>
      </c>
      <c r="BH416" s="5" t="s">
        <v>1343</v>
      </c>
    </row>
    <row r="417" spans="1:60" x14ac:dyDescent="0.25">
      <c r="A417">
        <f t="shared" si="32"/>
        <v>180316</v>
      </c>
      <c r="B417">
        <f t="shared" si="33"/>
        <v>3000721</v>
      </c>
      <c r="C417" s="17" t="str">
        <f t="shared" si="36"/>
        <v>CC</v>
      </c>
      <c r="D417" t="str">
        <f t="shared" si="37"/>
        <v>REGION CENTRE EST</v>
      </c>
      <c r="E417" s="12" t="str">
        <f t="shared" si="34"/>
        <v>TERRAIN</v>
      </c>
      <c r="F417" s="4" t="s">
        <v>4158</v>
      </c>
      <c r="G417" s="4" t="s">
        <v>4159</v>
      </c>
      <c r="H417" s="5">
        <v>1</v>
      </c>
      <c r="I417" s="5"/>
      <c r="J417" s="5">
        <v>1</v>
      </c>
      <c r="K417" s="5" t="s">
        <v>1325</v>
      </c>
      <c r="L417" s="5" t="s">
        <v>4160</v>
      </c>
      <c r="M417" s="5" t="s">
        <v>4161</v>
      </c>
      <c r="N417" s="5"/>
      <c r="O417" s="5"/>
      <c r="P417" s="5"/>
      <c r="Q417" s="5"/>
      <c r="R417" s="5"/>
      <c r="S417" s="5"/>
      <c r="T417" s="5" t="s">
        <v>25</v>
      </c>
      <c r="U417" s="6">
        <v>35886</v>
      </c>
      <c r="V417" s="4" t="s">
        <v>1363</v>
      </c>
      <c r="W417" s="4" t="s">
        <v>1329</v>
      </c>
      <c r="X417" s="5" t="s">
        <v>18</v>
      </c>
      <c r="Y417" s="5"/>
      <c r="Z417" s="5"/>
      <c r="AA417" s="4" t="s">
        <v>4162</v>
      </c>
      <c r="AB417" s="5"/>
      <c r="AC417" s="5"/>
      <c r="AD417" s="5" t="s">
        <v>1331</v>
      </c>
      <c r="AE417" s="5"/>
      <c r="AF417" s="6">
        <v>24839</v>
      </c>
      <c r="AG417" s="5">
        <v>56</v>
      </c>
      <c r="AH417" s="5">
        <v>100</v>
      </c>
      <c r="AI417" s="5" t="s">
        <v>1332</v>
      </c>
      <c r="AJ417" s="6">
        <v>35886</v>
      </c>
      <c r="AK417" s="5">
        <v>26</v>
      </c>
      <c r="AL417" s="6">
        <v>35886</v>
      </c>
      <c r="AM417" s="5" t="s">
        <v>1333</v>
      </c>
      <c r="AN417" s="5">
        <v>88100</v>
      </c>
      <c r="AO417" s="5" t="s">
        <v>4163</v>
      </c>
      <c r="AP417" s="5" t="s">
        <v>1536</v>
      </c>
      <c r="AQ417" s="4" t="s">
        <v>12479</v>
      </c>
      <c r="AR417" s="5" t="s">
        <v>12480</v>
      </c>
      <c r="AS417" s="4" t="s">
        <v>1564</v>
      </c>
      <c r="AT417" s="5" t="s">
        <v>1565</v>
      </c>
      <c r="AU417" s="5" t="s">
        <v>41</v>
      </c>
      <c r="AV417" s="4" t="s">
        <v>1566</v>
      </c>
      <c r="AW417" s="5" t="s">
        <v>68</v>
      </c>
      <c r="AX417" s="4" t="s">
        <v>4164</v>
      </c>
      <c r="AY417" s="5" t="s">
        <v>4165</v>
      </c>
      <c r="AZ417" s="5" t="s">
        <v>11</v>
      </c>
      <c r="BA417" s="4" t="s">
        <v>4166</v>
      </c>
      <c r="BB417" s="5" t="s">
        <v>4167</v>
      </c>
      <c r="BC417" s="4" t="s">
        <v>4159</v>
      </c>
      <c r="BD417" s="5" t="s">
        <v>4168</v>
      </c>
      <c r="BE417" s="5" t="s">
        <v>25</v>
      </c>
      <c r="BF417" s="5" t="s">
        <v>1333</v>
      </c>
      <c r="BG417" s="4" t="s">
        <v>4169</v>
      </c>
      <c r="BH417" s="5" t="s">
        <v>1343</v>
      </c>
    </row>
    <row r="418" spans="1:60" x14ac:dyDescent="0.25">
      <c r="A418">
        <f t="shared" si="32"/>
        <v>305142</v>
      </c>
      <c r="B418">
        <f t="shared" si="33"/>
        <v>7020051</v>
      </c>
      <c r="C418" s="17" t="str">
        <f t="shared" si="36"/>
        <v>CC</v>
      </c>
      <c r="D418" t="str">
        <f t="shared" si="37"/>
        <v>REGION GRAND OUEST</v>
      </c>
      <c r="E418" s="12" t="str">
        <f t="shared" si="34"/>
        <v>TERRAIN</v>
      </c>
      <c r="F418" s="4" t="s">
        <v>876</v>
      </c>
      <c r="G418" s="4" t="s">
        <v>4170</v>
      </c>
      <c r="H418" s="5">
        <v>1</v>
      </c>
      <c r="I418" s="5"/>
      <c r="J418" s="5">
        <v>2</v>
      </c>
      <c r="K418" s="5" t="s">
        <v>1345</v>
      </c>
      <c r="L418" s="5" t="s">
        <v>675</v>
      </c>
      <c r="M418" s="5" t="s">
        <v>877</v>
      </c>
      <c r="N418" s="5" t="s">
        <v>245</v>
      </c>
      <c r="O418" s="5">
        <v>44593</v>
      </c>
      <c r="P418" s="5"/>
      <c r="Q418" s="5" t="s">
        <v>1346</v>
      </c>
      <c r="R418" s="5">
        <v>5</v>
      </c>
      <c r="S418" s="5" t="s">
        <v>18</v>
      </c>
      <c r="T418" s="5" t="s">
        <v>25</v>
      </c>
      <c r="U418" s="6">
        <v>44621</v>
      </c>
      <c r="V418" s="4" t="s">
        <v>1363</v>
      </c>
      <c r="W418" s="4" t="s">
        <v>1329</v>
      </c>
      <c r="X418" s="5" t="s">
        <v>18</v>
      </c>
      <c r="Y418" s="5"/>
      <c r="Z418" s="5"/>
      <c r="AA418" s="4" t="s">
        <v>4171</v>
      </c>
      <c r="AB418" s="5" t="s">
        <v>1331</v>
      </c>
      <c r="AC418" s="5"/>
      <c r="AD418" s="5" t="s">
        <v>1331</v>
      </c>
      <c r="AE418" s="5"/>
      <c r="AF418" s="6">
        <v>32044</v>
      </c>
      <c r="AG418" s="5">
        <v>37</v>
      </c>
      <c r="AH418" s="5">
        <v>100</v>
      </c>
      <c r="AI418" s="5" t="s">
        <v>1332</v>
      </c>
      <c r="AJ418" s="6">
        <v>44440</v>
      </c>
      <c r="AK418" s="5">
        <v>3</v>
      </c>
      <c r="AL418" s="6">
        <v>44440</v>
      </c>
      <c r="AM418" s="5" t="s">
        <v>1333</v>
      </c>
      <c r="AN418" s="5">
        <v>41500</v>
      </c>
      <c r="AO418" s="5" t="s">
        <v>4172</v>
      </c>
      <c r="AP418" s="5" t="s">
        <v>1413</v>
      </c>
      <c r="AQ418" s="4" t="s">
        <v>1414</v>
      </c>
      <c r="AR418" s="5" t="s">
        <v>19</v>
      </c>
      <c r="AS418" s="4" t="s">
        <v>2662</v>
      </c>
      <c r="AT418" s="5" t="s">
        <v>2663</v>
      </c>
      <c r="AU418" s="5" t="s">
        <v>41</v>
      </c>
      <c r="AV418" s="4" t="s">
        <v>2664</v>
      </c>
      <c r="AW418" s="5" t="s">
        <v>119</v>
      </c>
      <c r="AX418" s="4" t="s">
        <v>2665</v>
      </c>
      <c r="AY418" s="5" t="s">
        <v>2666</v>
      </c>
      <c r="AZ418" s="5" t="s">
        <v>11</v>
      </c>
      <c r="BA418" s="4" t="s">
        <v>2667</v>
      </c>
      <c r="BB418" s="5" t="s">
        <v>2668</v>
      </c>
      <c r="BC418" s="4" t="s">
        <v>4170</v>
      </c>
      <c r="BD418" s="5" t="s">
        <v>4173</v>
      </c>
      <c r="BE418" s="5" t="s">
        <v>25</v>
      </c>
      <c r="BF418" s="5" t="s">
        <v>1333</v>
      </c>
      <c r="BG418" s="4" t="s">
        <v>4174</v>
      </c>
      <c r="BH418" s="5" t="s">
        <v>1343</v>
      </c>
    </row>
    <row r="419" spans="1:60" x14ac:dyDescent="0.25">
      <c r="A419">
        <f t="shared" si="32"/>
        <v>305065</v>
      </c>
      <c r="B419">
        <f t="shared" si="33"/>
        <v>7019411</v>
      </c>
      <c r="C419" s="17" t="str">
        <f t="shared" si="36"/>
        <v>CC</v>
      </c>
      <c r="D419" t="str">
        <f t="shared" si="37"/>
        <v>REGION GRAND SUD</v>
      </c>
      <c r="E419" s="12" t="str">
        <f t="shared" si="34"/>
        <v>TERRAIN</v>
      </c>
      <c r="F419" s="4" t="s">
        <v>4175</v>
      </c>
      <c r="G419" s="4" t="s">
        <v>4176</v>
      </c>
      <c r="H419" s="5">
        <v>1</v>
      </c>
      <c r="I419" s="5"/>
      <c r="J419" s="5">
        <v>1</v>
      </c>
      <c r="K419" s="5" t="s">
        <v>1325</v>
      </c>
      <c r="L419" s="5" t="s">
        <v>871</v>
      </c>
      <c r="M419" s="5" t="s">
        <v>4177</v>
      </c>
      <c r="N419" s="5" t="s">
        <v>25</v>
      </c>
      <c r="O419" s="5">
        <v>45139</v>
      </c>
      <c r="P419" s="5"/>
      <c r="Q419" s="5" t="s">
        <v>1346</v>
      </c>
      <c r="R419" s="5">
        <v>5</v>
      </c>
      <c r="S419" s="5" t="s">
        <v>18</v>
      </c>
      <c r="T419" s="5" t="s">
        <v>260</v>
      </c>
      <c r="U419" s="6">
        <v>45170</v>
      </c>
      <c r="V419" s="4" t="s">
        <v>1347</v>
      </c>
      <c r="W419" s="4" t="s">
        <v>1329</v>
      </c>
      <c r="X419" s="5" t="s">
        <v>18</v>
      </c>
      <c r="Y419" s="5" t="s">
        <v>1348</v>
      </c>
      <c r="Z419" s="5"/>
      <c r="AA419" s="4" t="s">
        <v>2266</v>
      </c>
      <c r="AB419" s="5" t="s">
        <v>1331</v>
      </c>
      <c r="AC419" s="5"/>
      <c r="AD419" s="5" t="s">
        <v>1331</v>
      </c>
      <c r="AE419" s="5"/>
      <c r="AF419" s="6">
        <v>25879</v>
      </c>
      <c r="AG419" s="5">
        <v>54</v>
      </c>
      <c r="AH419" s="5">
        <v>100</v>
      </c>
      <c r="AI419" s="5" t="s">
        <v>1332</v>
      </c>
      <c r="AJ419" s="6">
        <v>44317</v>
      </c>
      <c r="AK419" s="5">
        <v>3</v>
      </c>
      <c r="AL419" s="6">
        <v>44317</v>
      </c>
      <c r="AM419" s="5" t="s">
        <v>1333</v>
      </c>
      <c r="AN419" s="5">
        <v>63160</v>
      </c>
      <c r="AO419" s="5" t="s">
        <v>4178</v>
      </c>
      <c r="AP419" s="5" t="s">
        <v>1335</v>
      </c>
      <c r="AQ419" s="4" t="s">
        <v>1336</v>
      </c>
      <c r="AR419" s="5" t="s">
        <v>12476</v>
      </c>
      <c r="AS419" s="4" t="s">
        <v>1629</v>
      </c>
      <c r="AT419" s="5" t="s">
        <v>1630</v>
      </c>
      <c r="AU419" s="5" t="s">
        <v>41</v>
      </c>
      <c r="AV419" s="4" t="s">
        <v>1631</v>
      </c>
      <c r="AW419" s="5" t="s">
        <v>7</v>
      </c>
      <c r="AX419" s="4" t="s">
        <v>1625</v>
      </c>
      <c r="AY419" s="5" t="s">
        <v>1632</v>
      </c>
      <c r="AZ419" s="5" t="s">
        <v>11</v>
      </c>
      <c r="BA419" s="4" t="s">
        <v>1633</v>
      </c>
      <c r="BB419" s="5" t="s">
        <v>1634</v>
      </c>
      <c r="BC419" s="4" t="s">
        <v>4176</v>
      </c>
      <c r="BD419" s="5" t="s">
        <v>4179</v>
      </c>
      <c r="BE419" s="5" t="s">
        <v>260</v>
      </c>
      <c r="BF419" s="5" t="s">
        <v>1333</v>
      </c>
      <c r="BG419" s="4" t="s">
        <v>4180</v>
      </c>
      <c r="BH419" s="5" t="s">
        <v>1343</v>
      </c>
    </row>
    <row r="420" spans="1:60" x14ac:dyDescent="0.25">
      <c r="A420">
        <f t="shared" si="32"/>
        <v>306327</v>
      </c>
      <c r="B420">
        <f t="shared" si="33"/>
        <v>7024195</v>
      </c>
      <c r="C420" s="17" t="str">
        <f t="shared" si="36"/>
        <v>CC</v>
      </c>
      <c r="D420" t="str">
        <f t="shared" si="37"/>
        <v>REGION CENTRE EST</v>
      </c>
      <c r="E420" s="12" t="str">
        <f t="shared" si="34"/>
        <v>TERRAIN</v>
      </c>
      <c r="F420" s="4" t="s">
        <v>4181</v>
      </c>
      <c r="G420" s="4" t="s">
        <v>4182</v>
      </c>
      <c r="H420" s="5">
        <v>1</v>
      </c>
      <c r="I420" s="5"/>
      <c r="J420" s="5">
        <v>1</v>
      </c>
      <c r="K420" s="5" t="s">
        <v>1325</v>
      </c>
      <c r="L420" s="5" t="s">
        <v>790</v>
      </c>
      <c r="M420" s="5" t="s">
        <v>4183</v>
      </c>
      <c r="N420" s="5"/>
      <c r="O420" s="5"/>
      <c r="P420" s="5"/>
      <c r="Q420" s="5"/>
      <c r="R420" s="5"/>
      <c r="S420" s="5"/>
      <c r="T420" s="5" t="s">
        <v>245</v>
      </c>
      <c r="U420" s="6">
        <v>45536</v>
      </c>
      <c r="V420" s="4" t="s">
        <v>1328</v>
      </c>
      <c r="W420" s="4" t="s">
        <v>1329</v>
      </c>
      <c r="X420" s="5" t="s">
        <v>18</v>
      </c>
      <c r="Y420" s="5"/>
      <c r="Z420" s="5"/>
      <c r="AA420" s="4" t="s">
        <v>2240</v>
      </c>
      <c r="AB420" s="5"/>
      <c r="AC420" s="5"/>
      <c r="AD420" s="5" t="s">
        <v>1331</v>
      </c>
      <c r="AE420" s="5"/>
      <c r="AF420" s="6">
        <v>35241</v>
      </c>
      <c r="AG420" s="5">
        <v>28</v>
      </c>
      <c r="AH420" s="5">
        <v>100</v>
      </c>
      <c r="AI420" s="5" t="s">
        <v>1332</v>
      </c>
      <c r="AJ420" s="6">
        <v>45536</v>
      </c>
      <c r="AK420" s="5">
        <v>0</v>
      </c>
      <c r="AL420" s="6">
        <v>45536</v>
      </c>
      <c r="AM420" s="5" t="s">
        <v>1333</v>
      </c>
      <c r="AN420" s="5">
        <v>57220</v>
      </c>
      <c r="AO420" s="5" t="s">
        <v>4184</v>
      </c>
      <c r="AP420" s="5" t="s">
        <v>1536</v>
      </c>
      <c r="AQ420" s="4" t="s">
        <v>12479</v>
      </c>
      <c r="AR420" s="5" t="s">
        <v>12480</v>
      </c>
      <c r="AS420" s="4" t="s">
        <v>1696</v>
      </c>
      <c r="AT420" s="5" t="s">
        <v>1697</v>
      </c>
      <c r="AU420" s="5" t="s">
        <v>41</v>
      </c>
      <c r="AV420" s="4" t="s">
        <v>1698</v>
      </c>
      <c r="AW420" s="5" t="s">
        <v>66</v>
      </c>
      <c r="AX420" s="4" t="s">
        <v>6646</v>
      </c>
      <c r="AY420" s="5" t="s">
        <v>6649</v>
      </c>
      <c r="AZ420" s="5" t="s">
        <v>1357</v>
      </c>
      <c r="BA420" s="4" t="s">
        <v>2902</v>
      </c>
      <c r="BB420" s="5" t="s">
        <v>11115</v>
      </c>
      <c r="BC420" s="4" t="s">
        <v>4182</v>
      </c>
      <c r="BD420" s="5" t="s">
        <v>4185</v>
      </c>
      <c r="BE420" s="5" t="s">
        <v>245</v>
      </c>
      <c r="BF420" s="5" t="s">
        <v>1333</v>
      </c>
      <c r="BG420" s="4" t="s">
        <v>4186</v>
      </c>
      <c r="BH420" s="5" t="s">
        <v>1343</v>
      </c>
    </row>
    <row r="421" spans="1:60" x14ac:dyDescent="0.25">
      <c r="A421">
        <f t="shared" si="32"/>
        <v>177235</v>
      </c>
      <c r="B421">
        <f t="shared" si="33"/>
        <v>6015601</v>
      </c>
      <c r="C421" s="17" t="str">
        <f t="shared" si="36"/>
        <v>ASSISTANTE</v>
      </c>
      <c r="D421" t="str">
        <f t="shared" si="37"/>
        <v>REGION ILE DE FRANCE NORD</v>
      </c>
      <c r="E421" s="12" t="str">
        <f t="shared" si="34"/>
        <v>TERRAIN</v>
      </c>
      <c r="F421" s="4" t="s">
        <v>4187</v>
      </c>
      <c r="G421" s="4" t="s">
        <v>4188</v>
      </c>
      <c r="H421" s="5">
        <v>1</v>
      </c>
      <c r="I421" s="5"/>
      <c r="J421" s="5">
        <v>2</v>
      </c>
      <c r="K421" s="5" t="s">
        <v>1345</v>
      </c>
      <c r="L421" s="5" t="s">
        <v>106</v>
      </c>
      <c r="M421" s="5" t="s">
        <v>4189</v>
      </c>
      <c r="N421" s="5"/>
      <c r="O421" s="5"/>
      <c r="P421" s="5"/>
      <c r="Q421" s="5"/>
      <c r="R421" s="5"/>
      <c r="S421" s="5"/>
      <c r="T421" s="5" t="s">
        <v>1469</v>
      </c>
      <c r="U421" s="6">
        <v>36008</v>
      </c>
      <c r="V421" s="5" t="s">
        <v>1470</v>
      </c>
      <c r="W421" s="4" t="s">
        <v>1392</v>
      </c>
      <c r="X421" s="5" t="s">
        <v>1471</v>
      </c>
      <c r="Y421" s="5"/>
      <c r="Z421" s="5"/>
      <c r="AA421" s="4"/>
      <c r="AB421" s="5"/>
      <c r="AC421" s="5"/>
      <c r="AD421" s="5">
        <v>4</v>
      </c>
      <c r="AE421" s="5"/>
      <c r="AF421" s="5">
        <v>26423</v>
      </c>
      <c r="AG421" s="5">
        <v>52</v>
      </c>
      <c r="AH421" s="5">
        <v>100</v>
      </c>
      <c r="AI421" s="5" t="s">
        <v>1332</v>
      </c>
      <c r="AJ421" s="5">
        <v>35370</v>
      </c>
      <c r="AK421" s="5">
        <v>28</v>
      </c>
      <c r="AL421" s="5">
        <v>35370</v>
      </c>
      <c r="AM421" s="5"/>
      <c r="AN421" s="5">
        <v>62127</v>
      </c>
      <c r="AO421" s="5" t="s">
        <v>4190</v>
      </c>
      <c r="AP421" s="5" t="s">
        <v>12477</v>
      </c>
      <c r="AQ421" s="4" t="s">
        <v>1351</v>
      </c>
      <c r="AR421" s="5" t="s">
        <v>12478</v>
      </c>
      <c r="AS421" s="4" t="s">
        <v>1450</v>
      </c>
      <c r="AT421" s="5" t="s">
        <v>1451</v>
      </c>
      <c r="AU421" s="5" t="s">
        <v>41</v>
      </c>
      <c r="AV421" s="4" t="s">
        <v>1452</v>
      </c>
      <c r="AW421" s="5" t="s">
        <v>230</v>
      </c>
      <c r="AX421" s="4"/>
      <c r="AY421" s="5"/>
      <c r="AZ421" s="5"/>
      <c r="BA421" s="4"/>
      <c r="BB421" s="5"/>
      <c r="BC421" s="4"/>
      <c r="BD421" s="5"/>
      <c r="BE421" s="5"/>
      <c r="BF421" s="5"/>
      <c r="BG421" s="4"/>
      <c r="BH421" s="5"/>
    </row>
    <row r="422" spans="1:60" x14ac:dyDescent="0.25">
      <c r="A422">
        <f t="shared" si="32"/>
        <v>305163</v>
      </c>
      <c r="B422">
        <f t="shared" si="33"/>
        <v>7020150</v>
      </c>
      <c r="C422" s="17" t="str">
        <f t="shared" si="36"/>
        <v>CC</v>
      </c>
      <c r="D422" t="str">
        <f t="shared" si="37"/>
        <v>REGION GRAND SUD</v>
      </c>
      <c r="E422" s="12" t="str">
        <f t="shared" si="34"/>
        <v>TERRAIN</v>
      </c>
      <c r="F422" s="4" t="s">
        <v>4191</v>
      </c>
      <c r="G422" s="4" t="s">
        <v>4192</v>
      </c>
      <c r="H422" s="5">
        <v>1</v>
      </c>
      <c r="I422" s="5"/>
      <c r="J422" s="5">
        <v>1</v>
      </c>
      <c r="K422" s="5" t="s">
        <v>1325</v>
      </c>
      <c r="L422" s="5" t="s">
        <v>79</v>
      </c>
      <c r="M422" s="5" t="s">
        <v>4193</v>
      </c>
      <c r="N422" s="5"/>
      <c r="O422" s="5"/>
      <c r="P422" s="5"/>
      <c r="Q422" s="5"/>
      <c r="R422" s="5"/>
      <c r="S422" s="5"/>
      <c r="T422" s="5" t="s">
        <v>25</v>
      </c>
      <c r="U422" s="6">
        <v>44621</v>
      </c>
      <c r="V422" s="5" t="s">
        <v>1363</v>
      </c>
      <c r="W422" s="4" t="s">
        <v>1329</v>
      </c>
      <c r="X422" s="5" t="s">
        <v>18</v>
      </c>
      <c r="Y422" s="5"/>
      <c r="Z422" s="5"/>
      <c r="AA422" s="4" t="s">
        <v>2338</v>
      </c>
      <c r="AB422" s="5"/>
      <c r="AC422" s="5"/>
      <c r="AD422" s="5" t="s">
        <v>1331</v>
      </c>
      <c r="AE422" s="5"/>
      <c r="AF422" s="5">
        <v>30386</v>
      </c>
      <c r="AG422" s="5">
        <v>41</v>
      </c>
      <c r="AH422" s="5">
        <v>100</v>
      </c>
      <c r="AI422" s="5" t="s">
        <v>1332</v>
      </c>
      <c r="AJ422" s="5">
        <v>44440</v>
      </c>
      <c r="AK422" s="5">
        <v>3</v>
      </c>
      <c r="AL422" s="5">
        <v>44440</v>
      </c>
      <c r="AM422" s="5" t="s">
        <v>1333</v>
      </c>
      <c r="AN422" s="5">
        <v>1250</v>
      </c>
      <c r="AO422" s="5" t="s">
        <v>4194</v>
      </c>
      <c r="AP422" s="5" t="s">
        <v>1335</v>
      </c>
      <c r="AQ422" s="4" t="s">
        <v>1336</v>
      </c>
      <c r="AR422" s="5" t="s">
        <v>12476</v>
      </c>
      <c r="AS422" s="4" t="s">
        <v>1440</v>
      </c>
      <c r="AT422" s="5" t="s">
        <v>1441</v>
      </c>
      <c r="AU422" s="5" t="s">
        <v>41</v>
      </c>
      <c r="AV422" s="4" t="s">
        <v>1537</v>
      </c>
      <c r="AW422" s="5" t="s">
        <v>31</v>
      </c>
      <c r="AX422" s="4" t="s">
        <v>3505</v>
      </c>
      <c r="AY422" s="5" t="s">
        <v>3506</v>
      </c>
      <c r="AZ422" s="5" t="s">
        <v>11</v>
      </c>
      <c r="BA422" s="4" t="s">
        <v>3507</v>
      </c>
      <c r="BB422" s="5" t="s">
        <v>3508</v>
      </c>
      <c r="BC422" s="4" t="s">
        <v>4192</v>
      </c>
      <c r="BD422" s="5" t="s">
        <v>4195</v>
      </c>
      <c r="BE422" s="5" t="s">
        <v>25</v>
      </c>
      <c r="BF422" s="5" t="s">
        <v>1333</v>
      </c>
      <c r="BG422" s="4" t="s">
        <v>4196</v>
      </c>
      <c r="BH422" s="5" t="s">
        <v>1343</v>
      </c>
    </row>
    <row r="423" spans="1:60" x14ac:dyDescent="0.25">
      <c r="A423">
        <f t="shared" si="32"/>
        <v>304930</v>
      </c>
      <c r="B423">
        <f t="shared" si="33"/>
        <v>3102708</v>
      </c>
      <c r="C423" s="17" t="str">
        <f t="shared" si="36"/>
        <v>CC</v>
      </c>
      <c r="D423" t="str">
        <f t="shared" si="37"/>
        <v>REGION ILE DE FRANCE NORD</v>
      </c>
      <c r="E423" s="12" t="str">
        <f t="shared" si="34"/>
        <v>TERRAIN</v>
      </c>
      <c r="F423" s="4" t="s">
        <v>4197</v>
      </c>
      <c r="G423" s="4" t="s">
        <v>4198</v>
      </c>
      <c r="H423" s="5">
        <v>1</v>
      </c>
      <c r="I423" s="5"/>
      <c r="J423" s="5">
        <v>1</v>
      </c>
      <c r="K423" s="5" t="s">
        <v>1325</v>
      </c>
      <c r="L423" s="5" t="s">
        <v>4199</v>
      </c>
      <c r="M423" s="5" t="s">
        <v>4200</v>
      </c>
      <c r="N423" s="5"/>
      <c r="O423" s="5"/>
      <c r="P423" s="5"/>
      <c r="Q423" s="5"/>
      <c r="R423" s="5"/>
      <c r="S423" s="5"/>
      <c r="T423" s="5" t="s">
        <v>25</v>
      </c>
      <c r="U423" s="6">
        <v>44440</v>
      </c>
      <c r="V423" s="5" t="s">
        <v>1363</v>
      </c>
      <c r="W423" s="4" t="s">
        <v>1329</v>
      </c>
      <c r="X423" s="5" t="s">
        <v>18</v>
      </c>
      <c r="Y423" s="5"/>
      <c r="Z423" s="5"/>
      <c r="AA423" s="4" t="s">
        <v>4201</v>
      </c>
      <c r="AB423" s="5"/>
      <c r="AC423" s="5"/>
      <c r="AD423" s="5" t="s">
        <v>1331</v>
      </c>
      <c r="AE423" s="5"/>
      <c r="AF423" s="5">
        <v>31761</v>
      </c>
      <c r="AG423" s="5">
        <v>37</v>
      </c>
      <c r="AH423" s="5">
        <v>100</v>
      </c>
      <c r="AI423" s="5" t="s">
        <v>1332</v>
      </c>
      <c r="AJ423" s="5">
        <v>44256</v>
      </c>
      <c r="AK423" s="5">
        <v>3</v>
      </c>
      <c r="AL423" s="5">
        <v>44256</v>
      </c>
      <c r="AM423" s="5" t="s">
        <v>1333</v>
      </c>
      <c r="AN423" s="5">
        <v>95100</v>
      </c>
      <c r="AO423" s="5" t="s">
        <v>4202</v>
      </c>
      <c r="AP423" s="5" t="s">
        <v>12477</v>
      </c>
      <c r="AQ423" s="4" t="s">
        <v>1351</v>
      </c>
      <c r="AR423" s="5" t="s">
        <v>12478</v>
      </c>
      <c r="AS423" s="4" t="s">
        <v>1898</v>
      </c>
      <c r="AT423" s="5" t="s">
        <v>1899</v>
      </c>
      <c r="AU423" s="5" t="s">
        <v>41</v>
      </c>
      <c r="AV423" s="4" t="s">
        <v>1900</v>
      </c>
      <c r="AW423" s="5" t="s">
        <v>30</v>
      </c>
      <c r="AX423" s="4" t="s">
        <v>2430</v>
      </c>
      <c r="AY423" s="5" t="s">
        <v>2431</v>
      </c>
      <c r="AZ423" s="5" t="s">
        <v>11</v>
      </c>
      <c r="BA423" s="4" t="s">
        <v>2432</v>
      </c>
      <c r="BB423" s="5" t="s">
        <v>2433</v>
      </c>
      <c r="BC423" s="4" t="s">
        <v>4198</v>
      </c>
      <c r="BD423" s="5" t="s">
        <v>4203</v>
      </c>
      <c r="BE423" s="5" t="s">
        <v>25</v>
      </c>
      <c r="BF423" s="5" t="s">
        <v>1333</v>
      </c>
      <c r="BG423" s="4" t="s">
        <v>4204</v>
      </c>
      <c r="BH423" s="5" t="s">
        <v>1343</v>
      </c>
    </row>
    <row r="424" spans="1:60" x14ac:dyDescent="0.25">
      <c r="A424">
        <f t="shared" si="32"/>
        <v>305702</v>
      </c>
      <c r="B424">
        <f t="shared" si="33"/>
        <v>7022965</v>
      </c>
      <c r="C424" t="str">
        <f t="shared" si="36"/>
        <v>CC</v>
      </c>
      <c r="D424" t="str">
        <f t="shared" si="37"/>
        <v>POLE PILOTAGE DU RESEAU COMMERCIAL</v>
      </c>
      <c r="E424" s="12" t="str">
        <f t="shared" si="34"/>
        <v>TERRAIN</v>
      </c>
      <c r="F424" s="4" t="s">
        <v>878</v>
      </c>
      <c r="G424" s="4" t="s">
        <v>4205</v>
      </c>
      <c r="H424" s="5">
        <v>1</v>
      </c>
      <c r="I424" s="5"/>
      <c r="J424" s="5">
        <v>2</v>
      </c>
      <c r="K424" s="5" t="s">
        <v>1345</v>
      </c>
      <c r="L424" s="5" t="s">
        <v>343</v>
      </c>
      <c r="M424" s="5" t="s">
        <v>879</v>
      </c>
      <c r="N424" s="5"/>
      <c r="O424" s="5"/>
      <c r="P424" s="5"/>
      <c r="Q424" s="5"/>
      <c r="R424" s="5"/>
      <c r="S424" s="5"/>
      <c r="T424" s="5" t="s">
        <v>349</v>
      </c>
      <c r="U424" s="6">
        <v>45170</v>
      </c>
      <c r="V424" s="5" t="s">
        <v>2338</v>
      </c>
      <c r="W424" s="4" t="s">
        <v>1392</v>
      </c>
      <c r="X424" s="5" t="s">
        <v>18</v>
      </c>
      <c r="Y424" s="5"/>
      <c r="Z424" s="5"/>
      <c r="AA424" s="4"/>
      <c r="AB424" s="5"/>
      <c r="AC424" s="5"/>
      <c r="AD424" s="5" t="s">
        <v>1331</v>
      </c>
      <c r="AE424" s="5"/>
      <c r="AF424" s="5">
        <v>34124</v>
      </c>
      <c r="AG424" s="5">
        <v>31</v>
      </c>
      <c r="AH424" s="5">
        <v>100</v>
      </c>
      <c r="AI424" s="5" t="s">
        <v>1332</v>
      </c>
      <c r="AJ424" s="5">
        <v>45170</v>
      </c>
      <c r="AK424" s="5">
        <v>1</v>
      </c>
      <c r="AL424" s="5">
        <v>45170</v>
      </c>
      <c r="AM424" s="5"/>
      <c r="AN424" s="5">
        <v>44100</v>
      </c>
      <c r="AO424" s="5" t="s">
        <v>1710</v>
      </c>
      <c r="AP424" s="5"/>
      <c r="AQ424" s="4" t="s">
        <v>1395</v>
      </c>
      <c r="AR424" s="5" t="s">
        <v>188</v>
      </c>
      <c r="AS424" s="4"/>
      <c r="AT424" s="5"/>
      <c r="AU424" s="5"/>
      <c r="AV424" s="4" t="s">
        <v>1396</v>
      </c>
      <c r="AW424" s="5" t="s">
        <v>350</v>
      </c>
      <c r="AX424" s="4"/>
      <c r="AY424" s="5"/>
      <c r="AZ424" s="5"/>
      <c r="BA424" s="4"/>
      <c r="BB424" s="5"/>
      <c r="BC424" s="4"/>
      <c r="BD424" s="5"/>
      <c r="BE424" s="5"/>
      <c r="BF424" s="5" t="s">
        <v>1397</v>
      </c>
      <c r="BG424" s="4"/>
      <c r="BH424" s="5"/>
    </row>
    <row r="425" spans="1:60" x14ac:dyDescent="0.25">
      <c r="A425">
        <f t="shared" si="32"/>
        <v>305687</v>
      </c>
      <c r="B425">
        <f t="shared" si="33"/>
        <v>7022862</v>
      </c>
      <c r="C425" s="17" t="str">
        <f t="shared" si="36"/>
        <v>CC</v>
      </c>
      <c r="D425" t="str">
        <f t="shared" si="37"/>
        <v>REGION GRAND OUEST</v>
      </c>
      <c r="E425" s="12" t="str">
        <f t="shared" si="34"/>
        <v>TERRAIN</v>
      </c>
      <c r="F425" s="4" t="s">
        <v>880</v>
      </c>
      <c r="G425" s="4" t="s">
        <v>4206</v>
      </c>
      <c r="H425" s="5">
        <v>1</v>
      </c>
      <c r="I425" s="5"/>
      <c r="J425" s="5">
        <v>1</v>
      </c>
      <c r="K425" s="5" t="s">
        <v>1325</v>
      </c>
      <c r="L425" s="5" t="s">
        <v>882</v>
      </c>
      <c r="M425" s="5" t="s">
        <v>881</v>
      </c>
      <c r="N425" s="5" t="s">
        <v>245</v>
      </c>
      <c r="O425" s="5">
        <v>45323</v>
      </c>
      <c r="P425" s="5"/>
      <c r="Q425" s="5" t="s">
        <v>1346</v>
      </c>
      <c r="R425" s="5">
        <v>5</v>
      </c>
      <c r="S425" s="5" t="s">
        <v>18</v>
      </c>
      <c r="T425" s="5" t="s">
        <v>25</v>
      </c>
      <c r="U425" s="6">
        <v>45352</v>
      </c>
      <c r="V425" s="5" t="s">
        <v>1363</v>
      </c>
      <c r="W425" s="4" t="s">
        <v>1329</v>
      </c>
      <c r="X425" s="5" t="s">
        <v>18</v>
      </c>
      <c r="Y425" s="5"/>
      <c r="Z425" s="5"/>
      <c r="AA425" s="4" t="s">
        <v>4207</v>
      </c>
      <c r="AB425" s="5" t="s">
        <v>1331</v>
      </c>
      <c r="AC425" s="5"/>
      <c r="AD425" s="5" t="s">
        <v>1331</v>
      </c>
      <c r="AE425" s="5"/>
      <c r="AF425" s="5">
        <v>29711</v>
      </c>
      <c r="AG425" s="5">
        <v>43</v>
      </c>
      <c r="AH425" s="5">
        <v>100</v>
      </c>
      <c r="AI425" s="5" t="s">
        <v>1332</v>
      </c>
      <c r="AJ425" s="5">
        <v>45170</v>
      </c>
      <c r="AK425" s="5">
        <v>1</v>
      </c>
      <c r="AL425" s="5">
        <v>45170</v>
      </c>
      <c r="AM425" s="5" t="s">
        <v>1333</v>
      </c>
      <c r="AN425" s="5">
        <v>86580</v>
      </c>
      <c r="AO425" s="5" t="s">
        <v>4208</v>
      </c>
      <c r="AP425" s="5" t="s">
        <v>1413</v>
      </c>
      <c r="AQ425" s="4" t="s">
        <v>1414</v>
      </c>
      <c r="AR425" s="5" t="s">
        <v>19</v>
      </c>
      <c r="AS425" s="4" t="s">
        <v>1585</v>
      </c>
      <c r="AT425" s="5" t="s">
        <v>1586</v>
      </c>
      <c r="AU425" s="5" t="s">
        <v>41</v>
      </c>
      <c r="AV425" s="4" t="s">
        <v>1587</v>
      </c>
      <c r="AW425" s="5" t="s">
        <v>340</v>
      </c>
      <c r="AX425" s="4" t="s">
        <v>2259</v>
      </c>
      <c r="AY425" s="5" t="s">
        <v>2260</v>
      </c>
      <c r="AZ425" s="5" t="s">
        <v>11</v>
      </c>
      <c r="BA425" s="4" t="s">
        <v>2261</v>
      </c>
      <c r="BB425" s="5" t="s">
        <v>2262</v>
      </c>
      <c r="BC425" s="5" t="s">
        <v>4206</v>
      </c>
      <c r="BD425" s="5" t="s">
        <v>4209</v>
      </c>
      <c r="BE425" s="5" t="s">
        <v>25</v>
      </c>
      <c r="BF425" s="5" t="s">
        <v>1333</v>
      </c>
      <c r="BG425" s="4" t="s">
        <v>4210</v>
      </c>
      <c r="BH425" s="5" t="s">
        <v>1343</v>
      </c>
    </row>
    <row r="426" spans="1:60" x14ac:dyDescent="0.25">
      <c r="A426">
        <f t="shared" si="32"/>
        <v>189966</v>
      </c>
      <c r="B426">
        <f t="shared" si="33"/>
        <v>3001241</v>
      </c>
      <c r="C426" s="17" t="str">
        <f t="shared" si="36"/>
        <v>CC</v>
      </c>
      <c r="D426" t="str">
        <f t="shared" si="37"/>
        <v>REGION GRAND SUD</v>
      </c>
      <c r="E426" s="12" t="str">
        <f t="shared" si="34"/>
        <v>TERRAIN</v>
      </c>
      <c r="F426" s="4" t="s">
        <v>883</v>
      </c>
      <c r="G426" s="4" t="s">
        <v>4211</v>
      </c>
      <c r="H426" s="5">
        <v>1</v>
      </c>
      <c r="I426" s="5"/>
      <c r="J426" s="5">
        <v>1</v>
      </c>
      <c r="K426" s="5" t="s">
        <v>1325</v>
      </c>
      <c r="L426" s="5" t="s">
        <v>885</v>
      </c>
      <c r="M426" s="5" t="s">
        <v>884</v>
      </c>
      <c r="N426" s="5" t="s">
        <v>71</v>
      </c>
      <c r="O426" s="5">
        <v>38384</v>
      </c>
      <c r="P426" s="5"/>
      <c r="Q426" s="5" t="s">
        <v>1346</v>
      </c>
      <c r="R426" s="5">
        <v>5</v>
      </c>
      <c r="S426" s="5" t="s">
        <v>18</v>
      </c>
      <c r="T426" s="5" t="s">
        <v>60</v>
      </c>
      <c r="U426" s="6">
        <v>38412</v>
      </c>
      <c r="V426" s="5" t="s">
        <v>1773</v>
      </c>
      <c r="W426" s="4" t="s">
        <v>1329</v>
      </c>
      <c r="X426" s="5" t="s">
        <v>18</v>
      </c>
      <c r="Y426" s="5"/>
      <c r="Z426" s="5"/>
      <c r="AA426" s="4" t="s">
        <v>4212</v>
      </c>
      <c r="AB426" s="5" t="s">
        <v>1393</v>
      </c>
      <c r="AC426" s="5"/>
      <c r="AD426" s="5" t="s">
        <v>1393</v>
      </c>
      <c r="AE426" s="5"/>
      <c r="AF426" s="5">
        <v>26747</v>
      </c>
      <c r="AG426" s="5">
        <v>51</v>
      </c>
      <c r="AH426" s="5">
        <v>100</v>
      </c>
      <c r="AI426" s="5" t="s">
        <v>1332</v>
      </c>
      <c r="AJ426" s="5">
        <v>37377</v>
      </c>
      <c r="AK426" s="5">
        <v>22</v>
      </c>
      <c r="AL426" s="5">
        <v>37377</v>
      </c>
      <c r="AM426" s="5" t="s">
        <v>1333</v>
      </c>
      <c r="AN426" s="5">
        <v>13330</v>
      </c>
      <c r="AO426" s="5" t="s">
        <v>4213</v>
      </c>
      <c r="AP426" s="5" t="s">
        <v>1335</v>
      </c>
      <c r="AQ426" s="4" t="s">
        <v>1336</v>
      </c>
      <c r="AR426" s="5" t="s">
        <v>12476</v>
      </c>
      <c r="AS426" s="4" t="s">
        <v>1427</v>
      </c>
      <c r="AT426" s="5" t="s">
        <v>1428</v>
      </c>
      <c r="AU426" s="5" t="s">
        <v>41</v>
      </c>
      <c r="AV426" s="4" t="s">
        <v>1429</v>
      </c>
      <c r="AW426" s="5" t="s">
        <v>129</v>
      </c>
      <c r="AX426" s="4" t="s">
        <v>1430</v>
      </c>
      <c r="AY426" s="5" t="s">
        <v>1431</v>
      </c>
      <c r="AZ426" s="5" t="s">
        <v>11</v>
      </c>
      <c r="BA426" s="4" t="s">
        <v>1432</v>
      </c>
      <c r="BB426" s="5" t="s">
        <v>1433</v>
      </c>
      <c r="BC426" s="4" t="s">
        <v>4211</v>
      </c>
      <c r="BD426" s="5" t="s">
        <v>4214</v>
      </c>
      <c r="BE426" s="5" t="s">
        <v>60</v>
      </c>
      <c r="BF426" s="5" t="s">
        <v>1333</v>
      </c>
      <c r="BG426" s="4" t="s">
        <v>4215</v>
      </c>
      <c r="BH426" s="5" t="s">
        <v>1343</v>
      </c>
    </row>
    <row r="427" spans="1:60" x14ac:dyDescent="0.25">
      <c r="A427">
        <f t="shared" si="32"/>
        <v>305494</v>
      </c>
      <c r="B427">
        <f t="shared" si="33"/>
        <v>7022227</v>
      </c>
      <c r="C427" s="17" t="str">
        <f t="shared" si="36"/>
        <v>CC</v>
      </c>
      <c r="D427" t="str">
        <f t="shared" si="37"/>
        <v>REGION GRAND OUEST</v>
      </c>
      <c r="E427" s="12" t="str">
        <f t="shared" si="34"/>
        <v>TERRAIN</v>
      </c>
      <c r="F427" s="4" t="s">
        <v>4216</v>
      </c>
      <c r="G427" s="4" t="s">
        <v>4217</v>
      </c>
      <c r="H427" s="5">
        <v>1</v>
      </c>
      <c r="I427" s="5"/>
      <c r="J427" s="5">
        <v>1</v>
      </c>
      <c r="K427" s="5" t="s">
        <v>1325</v>
      </c>
      <c r="L427" s="5" t="s">
        <v>4218</v>
      </c>
      <c r="M427" s="5" t="s">
        <v>4219</v>
      </c>
      <c r="N427" s="5"/>
      <c r="O427" s="5"/>
      <c r="P427" s="5"/>
      <c r="Q427" s="5"/>
      <c r="R427" s="5"/>
      <c r="S427" s="5"/>
      <c r="T427" s="5" t="s">
        <v>25</v>
      </c>
      <c r="U427" s="6">
        <v>45139</v>
      </c>
      <c r="V427" s="5" t="s">
        <v>1363</v>
      </c>
      <c r="W427" s="4" t="s">
        <v>1329</v>
      </c>
      <c r="X427" s="5" t="s">
        <v>18</v>
      </c>
      <c r="Y427" s="5"/>
      <c r="Z427" s="5"/>
      <c r="AA427" s="4" t="s">
        <v>4220</v>
      </c>
      <c r="AB427" s="5"/>
      <c r="AC427" s="5"/>
      <c r="AD427" s="5" t="s">
        <v>1331</v>
      </c>
      <c r="AE427" s="5"/>
      <c r="AF427" s="5">
        <v>29262</v>
      </c>
      <c r="AG427" s="5">
        <v>44</v>
      </c>
      <c r="AH427" s="5">
        <v>100</v>
      </c>
      <c r="AI427" s="5" t="s">
        <v>1332</v>
      </c>
      <c r="AJ427" s="5">
        <v>44958</v>
      </c>
      <c r="AK427" s="5">
        <v>1</v>
      </c>
      <c r="AL427" s="5">
        <v>44958</v>
      </c>
      <c r="AM427" s="5" t="s">
        <v>1333</v>
      </c>
      <c r="AN427" s="5">
        <v>72380</v>
      </c>
      <c r="AO427" s="5" t="s">
        <v>4221</v>
      </c>
      <c r="AP427" s="5" t="s">
        <v>1413</v>
      </c>
      <c r="AQ427" s="4" t="s">
        <v>1414</v>
      </c>
      <c r="AR427" s="5" t="s">
        <v>19</v>
      </c>
      <c r="AS427" s="4" t="s">
        <v>2071</v>
      </c>
      <c r="AT427" s="5" t="s">
        <v>2072</v>
      </c>
      <c r="AU427" s="5" t="s">
        <v>41</v>
      </c>
      <c r="AV427" s="4" t="s">
        <v>2073</v>
      </c>
      <c r="AW427" s="5" t="s">
        <v>112</v>
      </c>
      <c r="AX427" s="4" t="s">
        <v>2215</v>
      </c>
      <c r="AY427" s="5" t="s">
        <v>2216</v>
      </c>
      <c r="AZ427" s="5" t="s">
        <v>11</v>
      </c>
      <c r="BA427" s="4" t="s">
        <v>2217</v>
      </c>
      <c r="BB427" s="5" t="s">
        <v>2218</v>
      </c>
      <c r="BC427" s="4" t="s">
        <v>4217</v>
      </c>
      <c r="BD427" s="5" t="s">
        <v>4222</v>
      </c>
      <c r="BE427" s="5" t="s">
        <v>25</v>
      </c>
      <c r="BF427" s="5" t="s">
        <v>1333</v>
      </c>
      <c r="BG427" s="4" t="s">
        <v>4223</v>
      </c>
      <c r="BH427" s="5" t="s">
        <v>1343</v>
      </c>
    </row>
    <row r="428" spans="1:60" x14ac:dyDescent="0.25">
      <c r="A428">
        <f t="shared" ref="A428:A488" si="38">G428*1</f>
        <v>303933</v>
      </c>
      <c r="B428">
        <f t="shared" ref="B428:B488" si="39">F428*1</f>
        <v>3102115</v>
      </c>
      <c r="C428" s="17" t="str">
        <f t="shared" si="36"/>
        <v>CC</v>
      </c>
      <c r="D428" t="str">
        <f t="shared" si="37"/>
        <v>REGION ILE DE FRANCE NORD</v>
      </c>
      <c r="E428" s="12" t="str">
        <f t="shared" ref="E428:E488" si="40">IF(BB428="OC FICTIVE","EN MISSION","TERRAIN")</f>
        <v>TERRAIN</v>
      </c>
      <c r="F428" s="4" t="s">
        <v>4224</v>
      </c>
      <c r="G428" s="4" t="s">
        <v>4225</v>
      </c>
      <c r="H428" s="5">
        <v>1</v>
      </c>
      <c r="I428" s="5"/>
      <c r="J428" s="5">
        <v>1</v>
      </c>
      <c r="K428" s="5" t="s">
        <v>1325</v>
      </c>
      <c r="L428" s="5" t="s">
        <v>580</v>
      </c>
      <c r="M428" s="5" t="s">
        <v>4226</v>
      </c>
      <c r="N428" s="5" t="s">
        <v>245</v>
      </c>
      <c r="O428" s="5">
        <v>43282</v>
      </c>
      <c r="P428" s="5"/>
      <c r="Q428" s="5" t="s">
        <v>1346</v>
      </c>
      <c r="R428" s="5">
        <v>5</v>
      </c>
      <c r="S428" s="5" t="s">
        <v>18</v>
      </c>
      <c r="T428" s="5" t="s">
        <v>25</v>
      </c>
      <c r="U428" s="6">
        <v>43313</v>
      </c>
      <c r="V428" s="5" t="s">
        <v>1363</v>
      </c>
      <c r="W428" s="4" t="s">
        <v>1329</v>
      </c>
      <c r="X428" s="5" t="s">
        <v>18</v>
      </c>
      <c r="Y428" s="5"/>
      <c r="Z428" s="5"/>
      <c r="AA428" s="4" t="s">
        <v>2788</v>
      </c>
      <c r="AB428" s="5" t="s">
        <v>1331</v>
      </c>
      <c r="AC428" s="5"/>
      <c r="AD428" s="5" t="s">
        <v>1331</v>
      </c>
      <c r="AE428" s="5"/>
      <c r="AF428" s="5">
        <v>24717</v>
      </c>
      <c r="AG428" s="5">
        <v>57</v>
      </c>
      <c r="AH428" s="5">
        <v>100</v>
      </c>
      <c r="AI428" s="5" t="s">
        <v>1332</v>
      </c>
      <c r="AJ428" s="5">
        <v>43313</v>
      </c>
      <c r="AK428" s="5">
        <v>6</v>
      </c>
      <c r="AL428" s="5">
        <v>43313</v>
      </c>
      <c r="AM428" s="5" t="s">
        <v>1333</v>
      </c>
      <c r="AN428" s="5">
        <v>62190</v>
      </c>
      <c r="AO428" s="5" t="s">
        <v>4227</v>
      </c>
      <c r="AP428" s="5" t="s">
        <v>12477</v>
      </c>
      <c r="AQ428" s="4" t="s">
        <v>1351</v>
      </c>
      <c r="AR428" s="5" t="s">
        <v>12478</v>
      </c>
      <c r="AS428" s="4" t="s">
        <v>1450</v>
      </c>
      <c r="AT428" s="5" t="s">
        <v>1451</v>
      </c>
      <c r="AU428" s="5" t="s">
        <v>41</v>
      </c>
      <c r="AV428" s="4" t="s">
        <v>1452</v>
      </c>
      <c r="AW428" s="5" t="s">
        <v>230</v>
      </c>
      <c r="AX428" s="4" t="s">
        <v>3149</v>
      </c>
      <c r="AY428" s="5" t="s">
        <v>3153</v>
      </c>
      <c r="AZ428" s="5" t="s">
        <v>11</v>
      </c>
      <c r="BA428" s="4" t="s">
        <v>3154</v>
      </c>
      <c r="BB428" s="5" t="s">
        <v>3155</v>
      </c>
      <c r="BC428" s="5" t="s">
        <v>4225</v>
      </c>
      <c r="BD428" s="5" t="s">
        <v>4228</v>
      </c>
      <c r="BE428" s="5" t="s">
        <v>25</v>
      </c>
      <c r="BF428" s="5" t="s">
        <v>1333</v>
      </c>
      <c r="BG428" s="4" t="s">
        <v>4229</v>
      </c>
      <c r="BH428" s="5" t="s">
        <v>1343</v>
      </c>
    </row>
    <row r="429" spans="1:60" x14ac:dyDescent="0.25">
      <c r="A429">
        <f t="shared" si="38"/>
        <v>306212</v>
      </c>
      <c r="B429">
        <f t="shared" si="39"/>
        <v>7024048</v>
      </c>
      <c r="C429" s="17" t="str">
        <f t="shared" si="36"/>
        <v>CC</v>
      </c>
      <c r="D429" t="str">
        <f t="shared" si="37"/>
        <v>REGION CENTRE EST</v>
      </c>
      <c r="E429" s="12" t="str">
        <f t="shared" si="40"/>
        <v>TERRAIN</v>
      </c>
      <c r="F429" s="4" t="s">
        <v>4230</v>
      </c>
      <c r="G429" s="4" t="s">
        <v>4231</v>
      </c>
      <c r="H429" s="5">
        <v>1</v>
      </c>
      <c r="I429" s="5"/>
      <c r="J429" s="5">
        <v>1</v>
      </c>
      <c r="K429" s="5" t="s">
        <v>1325</v>
      </c>
      <c r="L429" s="5" t="s">
        <v>3727</v>
      </c>
      <c r="M429" s="5" t="s">
        <v>4232</v>
      </c>
      <c r="N429" s="5"/>
      <c r="O429" s="5"/>
      <c r="P429" s="5"/>
      <c r="Q429" s="5"/>
      <c r="R429" s="5"/>
      <c r="S429" s="5"/>
      <c r="T429" s="5" t="s">
        <v>25</v>
      </c>
      <c r="U429" s="6">
        <v>45627</v>
      </c>
      <c r="V429" s="5" t="s">
        <v>1363</v>
      </c>
      <c r="W429" s="4" t="s">
        <v>1329</v>
      </c>
      <c r="X429" s="5" t="s">
        <v>18</v>
      </c>
      <c r="Y429" s="5"/>
      <c r="Z429" s="5"/>
      <c r="AA429" s="4" t="s">
        <v>2005</v>
      </c>
      <c r="AB429" s="5"/>
      <c r="AC429" s="5"/>
      <c r="AD429" s="5" t="s">
        <v>1331</v>
      </c>
      <c r="AE429" s="5"/>
      <c r="AF429" s="5">
        <v>31449</v>
      </c>
      <c r="AG429" s="5">
        <v>38</v>
      </c>
      <c r="AH429" s="5">
        <v>100</v>
      </c>
      <c r="AI429" s="5" t="s">
        <v>1332</v>
      </c>
      <c r="AJ429" s="5">
        <v>45505</v>
      </c>
      <c r="AK429" s="5">
        <v>0</v>
      </c>
      <c r="AL429" s="5">
        <v>45505</v>
      </c>
      <c r="AM429" s="5" t="s">
        <v>1333</v>
      </c>
      <c r="AN429" s="5">
        <v>57200</v>
      </c>
      <c r="AO429" s="5" t="s">
        <v>3446</v>
      </c>
      <c r="AP429" s="5" t="s">
        <v>1536</v>
      </c>
      <c r="AQ429" s="4" t="s">
        <v>12479</v>
      </c>
      <c r="AR429" s="5" t="s">
        <v>12480</v>
      </c>
      <c r="AS429" s="4" t="s">
        <v>2290</v>
      </c>
      <c r="AT429" s="5" t="s">
        <v>2291</v>
      </c>
      <c r="AU429" s="5" t="s">
        <v>41</v>
      </c>
      <c r="AV429" s="4" t="s">
        <v>2292</v>
      </c>
      <c r="AW429" s="5" t="s">
        <v>108</v>
      </c>
      <c r="AX429" s="4" t="s">
        <v>2460</v>
      </c>
      <c r="AY429" s="5" t="s">
        <v>2463</v>
      </c>
      <c r="AZ429" s="5" t="s">
        <v>11</v>
      </c>
      <c r="BA429" s="4" t="s">
        <v>2464</v>
      </c>
      <c r="BB429" s="5" t="s">
        <v>2465</v>
      </c>
      <c r="BC429" s="5" t="s">
        <v>4231</v>
      </c>
      <c r="BD429" s="5" t="s">
        <v>4233</v>
      </c>
      <c r="BE429" s="5" t="s">
        <v>25</v>
      </c>
      <c r="BF429" s="5" t="s">
        <v>1333</v>
      </c>
      <c r="BG429" s="4" t="s">
        <v>4234</v>
      </c>
      <c r="BH429" s="5" t="s">
        <v>1343</v>
      </c>
    </row>
    <row r="430" spans="1:60" x14ac:dyDescent="0.25">
      <c r="A430">
        <f t="shared" si="38"/>
        <v>306469</v>
      </c>
      <c r="B430">
        <f t="shared" si="39"/>
        <v>7024396</v>
      </c>
      <c r="C430" s="17" t="str">
        <f t="shared" si="36"/>
        <v>CC</v>
      </c>
      <c r="D430" t="str">
        <f t="shared" si="37"/>
        <v>REGION CENTRE EST</v>
      </c>
      <c r="E430" s="12" t="str">
        <f t="shared" si="40"/>
        <v>TERRAIN</v>
      </c>
      <c r="F430" s="4" t="s">
        <v>4235</v>
      </c>
      <c r="G430" s="4" t="s">
        <v>4236</v>
      </c>
      <c r="H430" s="5">
        <v>1</v>
      </c>
      <c r="I430" s="5"/>
      <c r="J430" s="5">
        <v>1</v>
      </c>
      <c r="K430" s="5" t="s">
        <v>1325</v>
      </c>
      <c r="L430" s="5" t="s">
        <v>54</v>
      </c>
      <c r="M430" s="5" t="s">
        <v>4237</v>
      </c>
      <c r="N430" s="5"/>
      <c r="O430" s="5"/>
      <c r="P430" s="5"/>
      <c r="Q430" s="5"/>
      <c r="R430" s="5"/>
      <c r="S430" s="5"/>
      <c r="T430" s="5" t="s">
        <v>245</v>
      </c>
      <c r="U430" s="6">
        <v>45597</v>
      </c>
      <c r="V430" s="5" t="s">
        <v>1328</v>
      </c>
      <c r="W430" s="4" t="s">
        <v>1329</v>
      </c>
      <c r="X430" s="5" t="s">
        <v>18</v>
      </c>
      <c r="Y430" s="5"/>
      <c r="Z430" s="5"/>
      <c r="AA430" s="4" t="s">
        <v>4238</v>
      </c>
      <c r="AB430" s="5"/>
      <c r="AC430" s="5"/>
      <c r="AD430" s="5" t="s">
        <v>1331</v>
      </c>
      <c r="AE430" s="5"/>
      <c r="AF430" s="5">
        <v>29756</v>
      </c>
      <c r="AG430" s="5">
        <v>43</v>
      </c>
      <c r="AH430" s="5">
        <v>100</v>
      </c>
      <c r="AI430" s="5" t="s">
        <v>1332</v>
      </c>
      <c r="AJ430" s="5">
        <v>45597</v>
      </c>
      <c r="AK430" s="5">
        <v>0</v>
      </c>
      <c r="AL430" s="5">
        <v>45597</v>
      </c>
      <c r="AM430" s="5" t="s">
        <v>1333</v>
      </c>
      <c r="AN430" s="5">
        <v>91760</v>
      </c>
      <c r="AO430" s="5" t="s">
        <v>4239</v>
      </c>
      <c r="AP430" s="5" t="s">
        <v>1536</v>
      </c>
      <c r="AQ430" s="4" t="s">
        <v>12479</v>
      </c>
      <c r="AR430" s="5" t="s">
        <v>12480</v>
      </c>
      <c r="AS430" s="4" t="s">
        <v>1376</v>
      </c>
      <c r="AT430" s="5" t="s">
        <v>1377</v>
      </c>
      <c r="AU430" s="5" t="s">
        <v>41</v>
      </c>
      <c r="AV430" s="4" t="s">
        <v>1378</v>
      </c>
      <c r="AW430" s="5" t="s">
        <v>47</v>
      </c>
      <c r="AX430" s="4" t="s">
        <v>1597</v>
      </c>
      <c r="AY430" s="5" t="s">
        <v>1598</v>
      </c>
      <c r="AZ430" s="5" t="s">
        <v>11</v>
      </c>
      <c r="BA430" s="4" t="s">
        <v>1599</v>
      </c>
      <c r="BB430" s="5" t="s">
        <v>1600</v>
      </c>
      <c r="BC430" s="4" t="s">
        <v>4236</v>
      </c>
      <c r="BD430" s="5" t="s">
        <v>4240</v>
      </c>
      <c r="BE430" s="5" t="s">
        <v>245</v>
      </c>
      <c r="BF430" s="5" t="s">
        <v>1333</v>
      </c>
      <c r="BG430" s="4" t="s">
        <v>4241</v>
      </c>
      <c r="BH430" s="5" t="s">
        <v>1343</v>
      </c>
    </row>
    <row r="431" spans="1:60" x14ac:dyDescent="0.25">
      <c r="A431">
        <f t="shared" si="38"/>
        <v>192743</v>
      </c>
      <c r="B431">
        <f t="shared" si="39"/>
        <v>3001964</v>
      </c>
      <c r="C431" s="17" t="str">
        <f t="shared" si="36"/>
        <v>CC</v>
      </c>
      <c r="D431" t="str">
        <f t="shared" si="37"/>
        <v>REGION GRAND OUEST</v>
      </c>
      <c r="E431" s="12" t="str">
        <f t="shared" si="40"/>
        <v>TERRAIN</v>
      </c>
      <c r="F431" s="4" t="s">
        <v>4242</v>
      </c>
      <c r="G431" s="4" t="s">
        <v>4243</v>
      </c>
      <c r="H431" s="5">
        <v>1</v>
      </c>
      <c r="I431" s="5"/>
      <c r="J431" s="5">
        <v>1</v>
      </c>
      <c r="K431" s="5" t="s">
        <v>1325</v>
      </c>
      <c r="L431" s="5" t="s">
        <v>771</v>
      </c>
      <c r="M431" s="5" t="s">
        <v>4244</v>
      </c>
      <c r="N431" s="5"/>
      <c r="O431" s="5"/>
      <c r="P431" s="5"/>
      <c r="Q431" s="5"/>
      <c r="R431" s="5"/>
      <c r="S431" s="5"/>
      <c r="T431" s="5" t="s">
        <v>60</v>
      </c>
      <c r="U431" s="6">
        <v>39600</v>
      </c>
      <c r="V431" s="5" t="s">
        <v>1773</v>
      </c>
      <c r="W431" s="4" t="s">
        <v>1329</v>
      </c>
      <c r="X431" s="5" t="s">
        <v>18</v>
      </c>
      <c r="Y431" s="5"/>
      <c r="Z431" s="5"/>
      <c r="AA431" s="4" t="s">
        <v>3861</v>
      </c>
      <c r="AB431" s="5"/>
      <c r="AC431" s="5"/>
      <c r="AD431" s="5" t="s">
        <v>1393</v>
      </c>
      <c r="AE431" s="5"/>
      <c r="AF431" s="5">
        <v>27403</v>
      </c>
      <c r="AG431" s="5">
        <v>49</v>
      </c>
      <c r="AH431" s="5">
        <v>100</v>
      </c>
      <c r="AI431" s="5" t="s">
        <v>1332</v>
      </c>
      <c r="AJ431" s="5">
        <v>39600</v>
      </c>
      <c r="AK431" s="5">
        <v>16</v>
      </c>
      <c r="AL431" s="5">
        <v>39600</v>
      </c>
      <c r="AM431" s="5" t="s">
        <v>1333</v>
      </c>
      <c r="AN431" s="5">
        <v>35380</v>
      </c>
      <c r="AO431" s="5" t="s">
        <v>4245</v>
      </c>
      <c r="AP431" s="5" t="s">
        <v>1413</v>
      </c>
      <c r="AQ431" s="4" t="s">
        <v>1414</v>
      </c>
      <c r="AR431" s="5" t="s">
        <v>19</v>
      </c>
      <c r="AS431" s="4" t="s">
        <v>1828</v>
      </c>
      <c r="AT431" s="5" t="s">
        <v>1829</v>
      </c>
      <c r="AU431" s="5" t="s">
        <v>41</v>
      </c>
      <c r="AV431" s="4" t="s">
        <v>1830</v>
      </c>
      <c r="AW431" s="5" t="s">
        <v>148</v>
      </c>
      <c r="AX431" s="4" t="s">
        <v>2767</v>
      </c>
      <c r="AY431" s="5" t="s">
        <v>2769</v>
      </c>
      <c r="AZ431" s="5" t="s">
        <v>11</v>
      </c>
      <c r="BA431" s="4" t="s">
        <v>2770</v>
      </c>
      <c r="BB431" s="5" t="s">
        <v>2771</v>
      </c>
      <c r="BC431" s="5" t="s">
        <v>4243</v>
      </c>
      <c r="BD431" s="5" t="s">
        <v>4246</v>
      </c>
      <c r="BE431" s="5" t="s">
        <v>60</v>
      </c>
      <c r="BF431" s="5" t="s">
        <v>1333</v>
      </c>
      <c r="BG431" s="4" t="s">
        <v>4247</v>
      </c>
      <c r="BH431" s="5" t="s">
        <v>1343</v>
      </c>
    </row>
    <row r="432" spans="1:60" x14ac:dyDescent="0.25">
      <c r="A432">
        <f t="shared" si="38"/>
        <v>301508</v>
      </c>
      <c r="B432">
        <f t="shared" si="39"/>
        <v>3100839</v>
      </c>
      <c r="C432" s="17" t="str">
        <f t="shared" si="36"/>
        <v>IMP</v>
      </c>
      <c r="D432" t="str">
        <f t="shared" si="37"/>
        <v>REGION GRAND OUEST</v>
      </c>
      <c r="E432" s="12" t="str">
        <f t="shared" si="40"/>
        <v>TERRAIN</v>
      </c>
      <c r="F432" s="4" t="s">
        <v>4248</v>
      </c>
      <c r="G432" s="4" t="s">
        <v>3900</v>
      </c>
      <c r="H432" s="5">
        <v>1</v>
      </c>
      <c r="I432" s="5"/>
      <c r="J432" s="5">
        <v>1</v>
      </c>
      <c r="K432" s="5" t="s">
        <v>1325</v>
      </c>
      <c r="L432" s="5" t="s">
        <v>91</v>
      </c>
      <c r="M432" s="5" t="s">
        <v>4249</v>
      </c>
      <c r="N432" s="5" t="s">
        <v>1357</v>
      </c>
      <c r="O432" s="5">
        <v>41487</v>
      </c>
      <c r="P432" s="5"/>
      <c r="Q432" s="5" t="s">
        <v>1346</v>
      </c>
      <c r="R432" s="5">
        <v>4</v>
      </c>
      <c r="S432" s="5" t="s">
        <v>5</v>
      </c>
      <c r="T432" s="5" t="s">
        <v>11</v>
      </c>
      <c r="U432" s="6">
        <v>41518</v>
      </c>
      <c r="V432" s="5" t="s">
        <v>1605</v>
      </c>
      <c r="W432" s="4" t="s">
        <v>1606</v>
      </c>
      <c r="X432" s="5" t="s">
        <v>5</v>
      </c>
      <c r="Y432" s="5"/>
      <c r="Z432" s="5"/>
      <c r="AA432" s="4"/>
      <c r="AB432" s="5">
        <v>5</v>
      </c>
      <c r="AC432" s="5"/>
      <c r="AD432" s="5">
        <v>5</v>
      </c>
      <c r="AE432" s="5"/>
      <c r="AF432" s="5">
        <v>29336</v>
      </c>
      <c r="AG432" s="5">
        <v>44</v>
      </c>
      <c r="AH432" s="5">
        <v>100</v>
      </c>
      <c r="AI432" s="5" t="s">
        <v>1332</v>
      </c>
      <c r="AJ432" s="5">
        <v>41518</v>
      </c>
      <c r="AK432" s="5">
        <v>11</v>
      </c>
      <c r="AL432" s="5">
        <v>41518</v>
      </c>
      <c r="AM432" s="5"/>
      <c r="AN432" s="5">
        <v>24000</v>
      </c>
      <c r="AO432" s="5" t="s">
        <v>4250</v>
      </c>
      <c r="AP432" s="5" t="s">
        <v>1413</v>
      </c>
      <c r="AQ432" s="4" t="s">
        <v>1414</v>
      </c>
      <c r="AR432" s="5" t="s">
        <v>19</v>
      </c>
      <c r="AS432" s="4" t="s">
        <v>2225</v>
      </c>
      <c r="AT432" s="5" t="s">
        <v>2226</v>
      </c>
      <c r="AU432" s="5" t="s">
        <v>41</v>
      </c>
      <c r="AV432" s="4" t="s">
        <v>2227</v>
      </c>
      <c r="AW432" s="5" t="s">
        <v>89</v>
      </c>
      <c r="AX432" s="4" t="s">
        <v>3900</v>
      </c>
      <c r="AY432" s="5" t="s">
        <v>3901</v>
      </c>
      <c r="AZ432" s="5" t="s">
        <v>11</v>
      </c>
      <c r="BA432" s="4" t="s">
        <v>3902</v>
      </c>
      <c r="BB432" s="5" t="s">
        <v>3903</v>
      </c>
      <c r="BC432" s="4"/>
      <c r="BD432" s="5"/>
      <c r="BE432" s="5"/>
      <c r="BF432" s="5" t="s">
        <v>1608</v>
      </c>
      <c r="BG432" s="4"/>
      <c r="BH432" s="5"/>
    </row>
    <row r="433" spans="1:60" x14ac:dyDescent="0.25">
      <c r="A433">
        <f t="shared" si="38"/>
        <v>305209</v>
      </c>
      <c r="B433">
        <f t="shared" si="39"/>
        <v>7020489</v>
      </c>
      <c r="C433" s="17" t="str">
        <f t="shared" si="36"/>
        <v>CC</v>
      </c>
      <c r="D433" t="str">
        <f t="shared" si="37"/>
        <v>REGION GRAND SUD</v>
      </c>
      <c r="E433" s="12" t="str">
        <f t="shared" si="40"/>
        <v>TERRAIN</v>
      </c>
      <c r="F433" s="4" t="s">
        <v>886</v>
      </c>
      <c r="G433" s="4" t="s">
        <v>4251</v>
      </c>
      <c r="H433" s="5">
        <v>1</v>
      </c>
      <c r="I433" s="5"/>
      <c r="J433" s="5">
        <v>1</v>
      </c>
      <c r="K433" s="5" t="s">
        <v>1325</v>
      </c>
      <c r="L433" s="5" t="s">
        <v>269</v>
      </c>
      <c r="M433" s="5" t="s">
        <v>887</v>
      </c>
      <c r="N433" s="5"/>
      <c r="O433" s="5"/>
      <c r="P433" s="5"/>
      <c r="Q433" s="5"/>
      <c r="R433" s="5"/>
      <c r="S433" s="5"/>
      <c r="T433" s="5" t="s">
        <v>25</v>
      </c>
      <c r="U433" s="6">
        <v>44682</v>
      </c>
      <c r="V433" s="5" t="s">
        <v>1363</v>
      </c>
      <c r="W433" s="4" t="s">
        <v>1329</v>
      </c>
      <c r="X433" s="5" t="s">
        <v>18</v>
      </c>
      <c r="Y433" s="5"/>
      <c r="Z433" s="5"/>
      <c r="AA433" s="4" t="s">
        <v>4252</v>
      </c>
      <c r="AB433" s="5"/>
      <c r="AC433" s="5"/>
      <c r="AD433" s="5" t="s">
        <v>1331</v>
      </c>
      <c r="AE433" s="5"/>
      <c r="AF433" s="5">
        <v>34642</v>
      </c>
      <c r="AG433" s="5">
        <v>30</v>
      </c>
      <c r="AH433" s="5">
        <v>100</v>
      </c>
      <c r="AI433" s="5" t="s">
        <v>1332</v>
      </c>
      <c r="AJ433" s="5">
        <v>44501</v>
      </c>
      <c r="AK433" s="5">
        <v>3</v>
      </c>
      <c r="AL433" s="5">
        <v>44501</v>
      </c>
      <c r="AM433" s="5" t="s">
        <v>1333</v>
      </c>
      <c r="AN433" s="5">
        <v>13360</v>
      </c>
      <c r="AO433" s="5" t="s">
        <v>1818</v>
      </c>
      <c r="AP433" s="5" t="s">
        <v>1335</v>
      </c>
      <c r="AQ433" s="4" t="s">
        <v>1336</v>
      </c>
      <c r="AR433" s="5" t="s">
        <v>12476</v>
      </c>
      <c r="AS433" s="4" t="s">
        <v>1473</v>
      </c>
      <c r="AT433" s="5" t="s">
        <v>1474</v>
      </c>
      <c r="AU433" s="5" t="s">
        <v>41</v>
      </c>
      <c r="AV433" s="4" t="s">
        <v>1475</v>
      </c>
      <c r="AW433" s="5" t="s">
        <v>58</v>
      </c>
      <c r="AX433" s="4" t="s">
        <v>1819</v>
      </c>
      <c r="AY433" s="5" t="s">
        <v>1820</v>
      </c>
      <c r="AZ433" s="5" t="s">
        <v>11</v>
      </c>
      <c r="BA433" s="4" t="s">
        <v>1821</v>
      </c>
      <c r="BB433" s="5" t="s">
        <v>1822</v>
      </c>
      <c r="BC433" s="5" t="s">
        <v>4251</v>
      </c>
      <c r="BD433" s="5" t="s">
        <v>4253</v>
      </c>
      <c r="BE433" s="5" t="s">
        <v>25</v>
      </c>
      <c r="BF433" s="5" t="s">
        <v>1333</v>
      </c>
      <c r="BG433" s="4" t="s">
        <v>4254</v>
      </c>
      <c r="BH433" s="5" t="s">
        <v>1343</v>
      </c>
    </row>
    <row r="434" spans="1:60" x14ac:dyDescent="0.25">
      <c r="A434">
        <f t="shared" si="38"/>
        <v>304749</v>
      </c>
      <c r="B434">
        <f t="shared" si="39"/>
        <v>3102576</v>
      </c>
      <c r="C434" s="17" t="str">
        <f t="shared" si="36"/>
        <v>CC</v>
      </c>
      <c r="D434" t="str">
        <f t="shared" si="37"/>
        <v>REGION GRAND SUD</v>
      </c>
      <c r="E434" s="12" t="str">
        <f t="shared" si="40"/>
        <v>TERRAIN</v>
      </c>
      <c r="F434" s="4" t="s">
        <v>4255</v>
      </c>
      <c r="G434" s="4" t="s">
        <v>4256</v>
      </c>
      <c r="H434" s="5">
        <v>1</v>
      </c>
      <c r="I434" s="5"/>
      <c r="J434" s="5">
        <v>1</v>
      </c>
      <c r="K434" s="5" t="s">
        <v>1325</v>
      </c>
      <c r="L434" s="5" t="s">
        <v>34</v>
      </c>
      <c r="M434" s="5" t="s">
        <v>4257</v>
      </c>
      <c r="N434" s="5"/>
      <c r="O434" s="5"/>
      <c r="P434" s="5"/>
      <c r="Q434" s="5"/>
      <c r="R434" s="5"/>
      <c r="S434" s="5"/>
      <c r="T434" s="5" t="s">
        <v>25</v>
      </c>
      <c r="U434" s="6">
        <v>44317</v>
      </c>
      <c r="V434" s="5" t="s">
        <v>1363</v>
      </c>
      <c r="W434" s="4" t="s">
        <v>1329</v>
      </c>
      <c r="X434" s="5" t="s">
        <v>18</v>
      </c>
      <c r="Y434" s="5"/>
      <c r="Z434" s="5"/>
      <c r="AA434" s="4" t="s">
        <v>4258</v>
      </c>
      <c r="AB434" s="5"/>
      <c r="AC434" s="5"/>
      <c r="AD434" s="5" t="s">
        <v>1331</v>
      </c>
      <c r="AE434" s="5"/>
      <c r="AF434" s="5">
        <v>30011</v>
      </c>
      <c r="AG434" s="5">
        <v>42</v>
      </c>
      <c r="AH434" s="5">
        <v>100</v>
      </c>
      <c r="AI434" s="5" t="s">
        <v>1332</v>
      </c>
      <c r="AJ434" s="5">
        <v>44136</v>
      </c>
      <c r="AK434" s="5">
        <v>4</v>
      </c>
      <c r="AL434" s="5">
        <v>44136</v>
      </c>
      <c r="AM434" s="5" t="s">
        <v>1333</v>
      </c>
      <c r="AN434" s="5">
        <v>63000</v>
      </c>
      <c r="AO434" s="5" t="s">
        <v>4259</v>
      </c>
      <c r="AP434" s="5" t="s">
        <v>1335</v>
      </c>
      <c r="AQ434" s="4" t="s">
        <v>1336</v>
      </c>
      <c r="AR434" s="5" t="s">
        <v>12476</v>
      </c>
      <c r="AS434" s="4" t="s">
        <v>1629</v>
      </c>
      <c r="AT434" s="5" t="s">
        <v>1630</v>
      </c>
      <c r="AU434" s="5" t="s">
        <v>41</v>
      </c>
      <c r="AV434" s="4" t="s">
        <v>1631</v>
      </c>
      <c r="AW434" s="5" t="s">
        <v>7</v>
      </c>
      <c r="AX434" s="4" t="s">
        <v>1625</v>
      </c>
      <c r="AY434" s="5" t="s">
        <v>1632</v>
      </c>
      <c r="AZ434" s="5" t="s">
        <v>11</v>
      </c>
      <c r="BA434" s="4" t="s">
        <v>1633</v>
      </c>
      <c r="BB434" s="5" t="s">
        <v>1634</v>
      </c>
      <c r="BC434" s="4" t="s">
        <v>4256</v>
      </c>
      <c r="BD434" s="5" t="s">
        <v>4260</v>
      </c>
      <c r="BE434" s="5" t="s">
        <v>25</v>
      </c>
      <c r="BF434" s="5" t="s">
        <v>1333</v>
      </c>
      <c r="BG434" s="4" t="s">
        <v>4261</v>
      </c>
      <c r="BH434" s="5" t="s">
        <v>1343</v>
      </c>
    </row>
    <row r="435" spans="1:60" x14ac:dyDescent="0.25">
      <c r="A435">
        <f t="shared" si="38"/>
        <v>305445</v>
      </c>
      <c r="B435">
        <f t="shared" si="39"/>
        <v>7022000</v>
      </c>
      <c r="C435" s="17" t="str">
        <f t="shared" si="36"/>
        <v>CC</v>
      </c>
      <c r="D435" t="str">
        <f t="shared" si="37"/>
        <v>REGION GRAND OUEST</v>
      </c>
      <c r="E435" s="12" t="str">
        <f t="shared" si="40"/>
        <v>TERRAIN</v>
      </c>
      <c r="F435" s="4" t="s">
        <v>4262</v>
      </c>
      <c r="G435" s="4" t="s">
        <v>4263</v>
      </c>
      <c r="H435" s="5">
        <v>1</v>
      </c>
      <c r="I435" s="5"/>
      <c r="J435" s="5">
        <v>1</v>
      </c>
      <c r="K435" s="5" t="s">
        <v>1325</v>
      </c>
      <c r="L435" s="5" t="s">
        <v>4264</v>
      </c>
      <c r="M435" s="5" t="s">
        <v>810</v>
      </c>
      <c r="N435" s="5"/>
      <c r="O435" s="6"/>
      <c r="P435" s="5"/>
      <c r="Q435" s="5"/>
      <c r="R435" s="5"/>
      <c r="S435" s="5"/>
      <c r="T435" s="5" t="s">
        <v>260</v>
      </c>
      <c r="U435" s="6">
        <v>45566</v>
      </c>
      <c r="V435" s="4" t="s">
        <v>1347</v>
      </c>
      <c r="W435" s="4" t="s">
        <v>1329</v>
      </c>
      <c r="X435" s="5" t="s">
        <v>18</v>
      </c>
      <c r="Y435" s="5" t="s">
        <v>1348</v>
      </c>
      <c r="Z435" s="5"/>
      <c r="AA435" s="4" t="s">
        <v>4265</v>
      </c>
      <c r="AB435" s="5"/>
      <c r="AC435" s="5"/>
      <c r="AD435" s="5" t="s">
        <v>1331</v>
      </c>
      <c r="AE435" s="5"/>
      <c r="AF435" s="6">
        <v>35052</v>
      </c>
      <c r="AG435" s="5">
        <v>28</v>
      </c>
      <c r="AH435" s="5">
        <v>100</v>
      </c>
      <c r="AI435" s="5" t="s">
        <v>1332</v>
      </c>
      <c r="AJ435" s="6">
        <v>44896</v>
      </c>
      <c r="AK435" s="5">
        <v>2</v>
      </c>
      <c r="AL435" s="6">
        <v>44896</v>
      </c>
      <c r="AM435" s="5" t="s">
        <v>1333</v>
      </c>
      <c r="AN435" s="5">
        <v>53970</v>
      </c>
      <c r="AO435" s="5" t="s">
        <v>4266</v>
      </c>
      <c r="AP435" s="5" t="s">
        <v>1413</v>
      </c>
      <c r="AQ435" s="4" t="s">
        <v>1414</v>
      </c>
      <c r="AR435" s="5" t="s">
        <v>19</v>
      </c>
      <c r="AS435" s="4" t="s">
        <v>1507</v>
      </c>
      <c r="AT435" s="5" t="s">
        <v>1508</v>
      </c>
      <c r="AU435" s="5" t="s">
        <v>41</v>
      </c>
      <c r="AV435" s="4" t="s">
        <v>1509</v>
      </c>
      <c r="AW435" s="5" t="s">
        <v>375</v>
      </c>
      <c r="AX435" s="4" t="s">
        <v>4267</v>
      </c>
      <c r="AY435" s="5" t="s">
        <v>4268</v>
      </c>
      <c r="AZ435" s="5" t="s">
        <v>11</v>
      </c>
      <c r="BA435" s="4" t="s">
        <v>4269</v>
      </c>
      <c r="BB435" s="5" t="s">
        <v>4270</v>
      </c>
      <c r="BC435" s="4" t="s">
        <v>4263</v>
      </c>
      <c r="BD435" s="5" t="s">
        <v>4271</v>
      </c>
      <c r="BE435" s="5" t="s">
        <v>260</v>
      </c>
      <c r="BF435" s="5" t="s">
        <v>1333</v>
      </c>
      <c r="BG435" s="4" t="s">
        <v>4272</v>
      </c>
      <c r="BH435" s="5" t="s">
        <v>1343</v>
      </c>
    </row>
    <row r="436" spans="1:60" x14ac:dyDescent="0.25">
      <c r="A436">
        <f t="shared" si="38"/>
        <v>148596</v>
      </c>
      <c r="B436">
        <f t="shared" si="39"/>
        <v>3000215</v>
      </c>
      <c r="C436" t="str">
        <f t="shared" si="36"/>
        <v>CC</v>
      </c>
      <c r="D436" t="str">
        <f t="shared" si="37"/>
        <v>POLE PILOTAGE DU RESEAU COMMERCIAL</v>
      </c>
      <c r="E436" s="12" t="str">
        <f t="shared" si="40"/>
        <v>TERRAIN</v>
      </c>
      <c r="F436" s="4" t="s">
        <v>4273</v>
      </c>
      <c r="G436" s="4" t="s">
        <v>4274</v>
      </c>
      <c r="H436" s="5">
        <v>1</v>
      </c>
      <c r="I436" s="5"/>
      <c r="J436" s="5">
        <v>2</v>
      </c>
      <c r="K436" s="5" t="s">
        <v>1345</v>
      </c>
      <c r="L436" s="5" t="s">
        <v>4275</v>
      </c>
      <c r="M436" s="5" t="s">
        <v>810</v>
      </c>
      <c r="N436" s="5" t="s">
        <v>4276</v>
      </c>
      <c r="O436" s="5">
        <v>30437</v>
      </c>
      <c r="P436" s="5"/>
      <c r="Q436" s="5" t="s">
        <v>1346</v>
      </c>
      <c r="R436" s="5">
        <v>3</v>
      </c>
      <c r="S436" s="5" t="s">
        <v>18</v>
      </c>
      <c r="T436" s="5" t="s">
        <v>187</v>
      </c>
      <c r="U436" s="6">
        <v>30468</v>
      </c>
      <c r="V436" s="4" t="s">
        <v>1478</v>
      </c>
      <c r="W436" s="4" t="s">
        <v>1392</v>
      </c>
      <c r="X436" s="5" t="s">
        <v>18</v>
      </c>
      <c r="Y436" s="5"/>
      <c r="Z436" s="5"/>
      <c r="AA436" s="4"/>
      <c r="AB436" s="5" t="s">
        <v>1331</v>
      </c>
      <c r="AC436" s="5"/>
      <c r="AD436" s="5" t="s">
        <v>1331</v>
      </c>
      <c r="AE436" s="5"/>
      <c r="AF436" s="6">
        <v>22482</v>
      </c>
      <c r="AG436" s="5">
        <v>63</v>
      </c>
      <c r="AH436" s="5">
        <v>100</v>
      </c>
      <c r="AI436" s="5" t="s">
        <v>1332</v>
      </c>
      <c r="AJ436" s="6">
        <v>30468</v>
      </c>
      <c r="AK436" s="5">
        <v>41</v>
      </c>
      <c r="AL436" s="6">
        <v>30468</v>
      </c>
      <c r="AM436" s="5"/>
      <c r="AN436" s="5">
        <v>51100</v>
      </c>
      <c r="AO436" s="5" t="s">
        <v>4277</v>
      </c>
      <c r="AP436" s="5"/>
      <c r="AQ436" s="4" t="s">
        <v>1395</v>
      </c>
      <c r="AR436" s="5" t="s">
        <v>188</v>
      </c>
      <c r="AS436" s="4"/>
      <c r="AT436" s="5"/>
      <c r="AU436" s="5"/>
      <c r="AV436" s="4" t="s">
        <v>1395</v>
      </c>
      <c r="AW436" s="5" t="s">
        <v>189</v>
      </c>
      <c r="AX436" s="4"/>
      <c r="AY436" s="5"/>
      <c r="AZ436" s="5"/>
      <c r="BA436" s="4"/>
      <c r="BB436" s="5"/>
      <c r="BC436" s="4"/>
      <c r="BD436" s="5"/>
      <c r="BE436" s="5"/>
      <c r="BF436" s="5" t="s">
        <v>1717</v>
      </c>
      <c r="BG436" s="4"/>
      <c r="BH436" s="5"/>
    </row>
    <row r="437" spans="1:60" x14ac:dyDescent="0.25">
      <c r="A437">
        <f t="shared" si="38"/>
        <v>192471</v>
      </c>
      <c r="B437">
        <f t="shared" si="39"/>
        <v>3001717</v>
      </c>
      <c r="C437" s="17" t="str">
        <f t="shared" si="36"/>
        <v>IMP</v>
      </c>
      <c r="D437" t="str">
        <f t="shared" si="37"/>
        <v>REGION ILE DE FRANCE NORD</v>
      </c>
      <c r="E437" s="12" t="str">
        <f t="shared" si="40"/>
        <v>TERRAIN</v>
      </c>
      <c r="F437" s="4" t="s">
        <v>4278</v>
      </c>
      <c r="G437" s="4" t="s">
        <v>2518</v>
      </c>
      <c r="H437" s="5">
        <v>1</v>
      </c>
      <c r="I437" s="5"/>
      <c r="J437" s="5">
        <v>1</v>
      </c>
      <c r="K437" s="5" t="s">
        <v>1325</v>
      </c>
      <c r="L437" s="5" t="s">
        <v>99</v>
      </c>
      <c r="M437" s="5" t="s">
        <v>4279</v>
      </c>
      <c r="N437" s="5" t="s">
        <v>3</v>
      </c>
      <c r="O437" s="6">
        <v>45231</v>
      </c>
      <c r="P437" s="5"/>
      <c r="Q437" s="5" t="s">
        <v>1346</v>
      </c>
      <c r="R437" s="5">
        <v>4</v>
      </c>
      <c r="S437" s="5" t="s">
        <v>5</v>
      </c>
      <c r="T437" s="5" t="s">
        <v>11</v>
      </c>
      <c r="U437" s="6">
        <v>45261</v>
      </c>
      <c r="V437" s="4" t="s">
        <v>1605</v>
      </c>
      <c r="W437" s="4" t="s">
        <v>1606</v>
      </c>
      <c r="X437" s="5" t="s">
        <v>5</v>
      </c>
      <c r="Y437" s="5"/>
      <c r="Z437" s="5"/>
      <c r="AA437" s="4"/>
      <c r="AB437" s="5">
        <v>6</v>
      </c>
      <c r="AC437" s="5"/>
      <c r="AD437" s="5">
        <v>6</v>
      </c>
      <c r="AE437" s="5"/>
      <c r="AF437" s="6">
        <v>29735</v>
      </c>
      <c r="AG437" s="5">
        <v>43</v>
      </c>
      <c r="AH437" s="5">
        <v>100</v>
      </c>
      <c r="AI437" s="5" t="s">
        <v>1332</v>
      </c>
      <c r="AJ437" s="6">
        <v>39326</v>
      </c>
      <c r="AK437" s="5">
        <v>17</v>
      </c>
      <c r="AL437" s="6">
        <v>39326</v>
      </c>
      <c r="AM437" s="5"/>
      <c r="AN437" s="5">
        <v>76610</v>
      </c>
      <c r="AO437" s="5" t="s">
        <v>4280</v>
      </c>
      <c r="AP437" s="5" t="s">
        <v>12477</v>
      </c>
      <c r="AQ437" s="4" t="s">
        <v>1351</v>
      </c>
      <c r="AR437" s="5" t="s">
        <v>12478</v>
      </c>
      <c r="AS437" s="4" t="s">
        <v>1651</v>
      </c>
      <c r="AT437" s="5" t="s">
        <v>1652</v>
      </c>
      <c r="AU437" s="5" t="s">
        <v>41</v>
      </c>
      <c r="AV437" s="4" t="s">
        <v>1653</v>
      </c>
      <c r="AW437" s="5" t="s">
        <v>35</v>
      </c>
      <c r="AX437" s="4" t="s">
        <v>2518</v>
      </c>
      <c r="AY437" s="5" t="s">
        <v>2519</v>
      </c>
      <c r="AZ437" s="5" t="s">
        <v>11</v>
      </c>
      <c r="BA437" s="4" t="s">
        <v>2520</v>
      </c>
      <c r="BB437" s="5" t="s">
        <v>2521</v>
      </c>
      <c r="BC437" s="4"/>
      <c r="BD437" s="5"/>
      <c r="BE437" s="5"/>
      <c r="BF437" s="5" t="s">
        <v>1608</v>
      </c>
      <c r="BG437" s="4"/>
      <c r="BH437" s="5"/>
    </row>
    <row r="438" spans="1:60" x14ac:dyDescent="0.25">
      <c r="A438">
        <f t="shared" si="38"/>
        <v>171028</v>
      </c>
      <c r="B438">
        <f t="shared" si="39"/>
        <v>3000470</v>
      </c>
      <c r="C438" s="17" t="str">
        <f t="shared" si="36"/>
        <v>CC</v>
      </c>
      <c r="D438" t="str">
        <f t="shared" si="37"/>
        <v>REGION GRAND SUD</v>
      </c>
      <c r="E438" s="12" t="str">
        <f t="shared" si="40"/>
        <v>TERRAIN</v>
      </c>
      <c r="F438" s="4" t="s">
        <v>1048</v>
      </c>
      <c r="G438" s="4" t="s">
        <v>4281</v>
      </c>
      <c r="H438" s="5">
        <v>1</v>
      </c>
      <c r="I438" s="5"/>
      <c r="J438" s="5">
        <v>1</v>
      </c>
      <c r="K438" s="5" t="s">
        <v>1325</v>
      </c>
      <c r="L438" s="5" t="s">
        <v>1027</v>
      </c>
      <c r="M438" s="5" t="s">
        <v>1049</v>
      </c>
      <c r="N438" s="5" t="s">
        <v>46</v>
      </c>
      <c r="O438" s="5" t="s">
        <v>3497</v>
      </c>
      <c r="P438" s="5"/>
      <c r="Q438" s="5" t="s">
        <v>1346</v>
      </c>
      <c r="R438" s="5">
        <v>5</v>
      </c>
      <c r="S438" s="5" t="s">
        <v>18</v>
      </c>
      <c r="T438" s="5" t="s">
        <v>65</v>
      </c>
      <c r="U438" s="6">
        <v>34700</v>
      </c>
      <c r="V438" s="4" t="s">
        <v>3701</v>
      </c>
      <c r="W438" s="4" t="s">
        <v>1329</v>
      </c>
      <c r="X438" s="5" t="s">
        <v>18</v>
      </c>
      <c r="Y438" s="5"/>
      <c r="Z438" s="5"/>
      <c r="AA438" s="4" t="s">
        <v>4282</v>
      </c>
      <c r="AB438" s="5" t="s">
        <v>1393</v>
      </c>
      <c r="AC438" s="5"/>
      <c r="AD438" s="5" t="s">
        <v>1393</v>
      </c>
      <c r="AE438" s="5"/>
      <c r="AF438" s="6">
        <v>22655</v>
      </c>
      <c r="AG438" s="5">
        <v>62</v>
      </c>
      <c r="AH438" s="5">
        <v>100</v>
      </c>
      <c r="AI438" s="5" t="s">
        <v>1332</v>
      </c>
      <c r="AJ438" s="6">
        <v>34335</v>
      </c>
      <c r="AK438" s="5">
        <v>29</v>
      </c>
      <c r="AL438" s="6">
        <v>34700</v>
      </c>
      <c r="AM438" s="5" t="s">
        <v>1333</v>
      </c>
      <c r="AN438" s="5">
        <v>7200</v>
      </c>
      <c r="AO438" s="5" t="s">
        <v>4283</v>
      </c>
      <c r="AP438" s="5" t="s">
        <v>1335</v>
      </c>
      <c r="AQ438" s="4" t="s">
        <v>1336</v>
      </c>
      <c r="AR438" s="5" t="s">
        <v>12476</v>
      </c>
      <c r="AS438" s="4" t="s">
        <v>1403</v>
      </c>
      <c r="AT438" s="5" t="s">
        <v>1404</v>
      </c>
      <c r="AU438" s="5" t="s">
        <v>41</v>
      </c>
      <c r="AV438" s="4" t="s">
        <v>1405</v>
      </c>
      <c r="AW438" s="5" t="s">
        <v>61</v>
      </c>
      <c r="AX438" s="4" t="s">
        <v>1618</v>
      </c>
      <c r="AY438" s="5" t="s">
        <v>1619</v>
      </c>
      <c r="AZ438" s="5" t="s">
        <v>11</v>
      </c>
      <c r="BA438" s="4" t="s">
        <v>1620</v>
      </c>
      <c r="BB438" s="5" t="s">
        <v>1621</v>
      </c>
      <c r="BC438" s="4" t="s">
        <v>4281</v>
      </c>
      <c r="BD438" s="5" t="s">
        <v>4284</v>
      </c>
      <c r="BE438" s="5" t="s">
        <v>65</v>
      </c>
      <c r="BF438" s="5" t="s">
        <v>1333</v>
      </c>
      <c r="BG438" s="4" t="s">
        <v>4285</v>
      </c>
      <c r="BH438" s="5" t="s">
        <v>1343</v>
      </c>
    </row>
    <row r="439" spans="1:60" x14ac:dyDescent="0.25">
      <c r="A439">
        <f t="shared" si="38"/>
        <v>305401</v>
      </c>
      <c r="B439">
        <f t="shared" si="39"/>
        <v>7021852</v>
      </c>
      <c r="C439" s="17" t="str">
        <f t="shared" si="36"/>
        <v>CC</v>
      </c>
      <c r="D439" t="str">
        <f t="shared" si="37"/>
        <v>REGION CENTRE EST</v>
      </c>
      <c r="E439" s="12" t="str">
        <f t="shared" si="40"/>
        <v>TERRAIN</v>
      </c>
      <c r="F439" s="4" t="s">
        <v>1190</v>
      </c>
      <c r="G439" s="4" t="s">
        <v>4286</v>
      </c>
      <c r="H439" s="5">
        <v>1</v>
      </c>
      <c r="I439" s="5"/>
      <c r="J439" s="5">
        <v>2</v>
      </c>
      <c r="K439" s="5" t="s">
        <v>1345</v>
      </c>
      <c r="L439" s="5" t="s">
        <v>115</v>
      </c>
      <c r="M439" s="5" t="s">
        <v>1191</v>
      </c>
      <c r="N439" s="5"/>
      <c r="O439" s="5"/>
      <c r="P439" s="5"/>
      <c r="Q439" s="5"/>
      <c r="R439" s="5"/>
      <c r="S439" s="5"/>
      <c r="T439" s="5" t="s">
        <v>260</v>
      </c>
      <c r="U439" s="6">
        <v>45627</v>
      </c>
      <c r="V439" s="4" t="s">
        <v>1347</v>
      </c>
      <c r="W439" s="4" t="s">
        <v>1329</v>
      </c>
      <c r="X439" s="5" t="s">
        <v>18</v>
      </c>
      <c r="Y439" s="5" t="s">
        <v>1348</v>
      </c>
      <c r="Z439" s="5"/>
      <c r="AA439" s="4" t="s">
        <v>4287</v>
      </c>
      <c r="AB439" s="5"/>
      <c r="AC439" s="5"/>
      <c r="AD439" s="5" t="s">
        <v>1331</v>
      </c>
      <c r="AE439" s="5"/>
      <c r="AF439" s="6">
        <v>33673</v>
      </c>
      <c r="AG439" s="5">
        <v>32</v>
      </c>
      <c r="AH439" s="5">
        <v>100</v>
      </c>
      <c r="AI439" s="5" t="s">
        <v>1332</v>
      </c>
      <c r="AJ439" s="6">
        <v>44835</v>
      </c>
      <c r="AK439" s="5">
        <v>2</v>
      </c>
      <c r="AL439" s="6">
        <v>44835</v>
      </c>
      <c r="AM439" s="5" t="s">
        <v>1333</v>
      </c>
      <c r="AN439" s="5">
        <v>77173</v>
      </c>
      <c r="AO439" s="5" t="s">
        <v>4288</v>
      </c>
      <c r="AP439" s="5" t="s">
        <v>1536</v>
      </c>
      <c r="AQ439" s="4" t="s">
        <v>12479</v>
      </c>
      <c r="AR439" s="5" t="s">
        <v>12480</v>
      </c>
      <c r="AS439" s="4" t="s">
        <v>1376</v>
      </c>
      <c r="AT439" s="5" t="s">
        <v>1377</v>
      </c>
      <c r="AU439" s="5" t="s">
        <v>41</v>
      </c>
      <c r="AV439" s="4" t="s">
        <v>1378</v>
      </c>
      <c r="AW439" s="5" t="s">
        <v>47</v>
      </c>
      <c r="AX439" s="4" t="s">
        <v>1597</v>
      </c>
      <c r="AY439" s="5" t="s">
        <v>1598</v>
      </c>
      <c r="AZ439" s="5" t="s">
        <v>11</v>
      </c>
      <c r="BA439" s="4" t="s">
        <v>1599</v>
      </c>
      <c r="BB439" s="5" t="s">
        <v>1600</v>
      </c>
      <c r="BC439" s="4" t="s">
        <v>4286</v>
      </c>
      <c r="BD439" s="5" t="s">
        <v>4289</v>
      </c>
      <c r="BE439" s="5" t="s">
        <v>260</v>
      </c>
      <c r="BF439" s="5" t="s">
        <v>1333</v>
      </c>
      <c r="BG439" s="4" t="s">
        <v>4290</v>
      </c>
      <c r="BH439" s="5" t="s">
        <v>1343</v>
      </c>
    </row>
    <row r="440" spans="1:60" x14ac:dyDescent="0.25">
      <c r="A440">
        <f t="shared" si="38"/>
        <v>300128</v>
      </c>
      <c r="B440">
        <f t="shared" si="39"/>
        <v>3100200</v>
      </c>
      <c r="C440" s="17" t="str">
        <f t="shared" si="36"/>
        <v>CC</v>
      </c>
      <c r="D440" t="str">
        <f t="shared" si="37"/>
        <v>REGION GRAND OUEST</v>
      </c>
      <c r="E440" s="12" t="str">
        <f t="shared" si="40"/>
        <v>TERRAIN</v>
      </c>
      <c r="F440" s="4" t="s">
        <v>4291</v>
      </c>
      <c r="G440" s="4" t="s">
        <v>4292</v>
      </c>
      <c r="H440" s="5">
        <v>1</v>
      </c>
      <c r="I440" s="5"/>
      <c r="J440" s="5">
        <v>2</v>
      </c>
      <c r="K440" s="5" t="s">
        <v>1345</v>
      </c>
      <c r="L440" s="5" t="s">
        <v>4293</v>
      </c>
      <c r="M440" s="5" t="s">
        <v>4294</v>
      </c>
      <c r="N440" s="5" t="s">
        <v>25</v>
      </c>
      <c r="O440" s="5">
        <v>44501</v>
      </c>
      <c r="P440" s="5"/>
      <c r="Q440" s="5" t="s">
        <v>1346</v>
      </c>
      <c r="R440" s="5">
        <v>5</v>
      </c>
      <c r="S440" s="5" t="s">
        <v>18</v>
      </c>
      <c r="T440" s="5" t="s">
        <v>260</v>
      </c>
      <c r="U440" s="6">
        <v>44531</v>
      </c>
      <c r="V440" s="4" t="s">
        <v>1347</v>
      </c>
      <c r="W440" s="4" t="s">
        <v>1329</v>
      </c>
      <c r="X440" s="5" t="s">
        <v>18</v>
      </c>
      <c r="Y440" s="5" t="s">
        <v>1348</v>
      </c>
      <c r="Z440" s="5"/>
      <c r="AA440" s="4" t="s">
        <v>4295</v>
      </c>
      <c r="AB440" s="5" t="s">
        <v>1331</v>
      </c>
      <c r="AC440" s="5"/>
      <c r="AD440" s="5" t="s">
        <v>1331</v>
      </c>
      <c r="AE440" s="5"/>
      <c r="AF440" s="6">
        <v>30858</v>
      </c>
      <c r="AG440" s="5">
        <v>40</v>
      </c>
      <c r="AH440" s="5">
        <v>100</v>
      </c>
      <c r="AI440" s="5" t="s">
        <v>1332</v>
      </c>
      <c r="AJ440" s="6">
        <v>40756</v>
      </c>
      <c r="AK440" s="5">
        <v>13</v>
      </c>
      <c r="AL440" s="6">
        <v>40756</v>
      </c>
      <c r="AM440" s="5" t="s">
        <v>1333</v>
      </c>
      <c r="AN440" s="5">
        <v>49600</v>
      </c>
      <c r="AO440" s="5" t="s">
        <v>4296</v>
      </c>
      <c r="AP440" s="5" t="s">
        <v>1413</v>
      </c>
      <c r="AQ440" s="4" t="s">
        <v>1414</v>
      </c>
      <c r="AR440" s="5" t="s">
        <v>19</v>
      </c>
      <c r="AS440" s="4" t="s">
        <v>2071</v>
      </c>
      <c r="AT440" s="5" t="s">
        <v>2072</v>
      </c>
      <c r="AU440" s="5" t="s">
        <v>41</v>
      </c>
      <c r="AV440" s="4" t="s">
        <v>2073</v>
      </c>
      <c r="AW440" s="5" t="s">
        <v>112</v>
      </c>
      <c r="AX440" s="4" t="s">
        <v>2068</v>
      </c>
      <c r="AY440" s="5" t="s">
        <v>2074</v>
      </c>
      <c r="AZ440" s="5" t="s">
        <v>11</v>
      </c>
      <c r="BA440" s="4" t="s">
        <v>2075</v>
      </c>
      <c r="BB440" s="5" t="s">
        <v>2076</v>
      </c>
      <c r="BC440" s="4" t="s">
        <v>4292</v>
      </c>
      <c r="BD440" s="5" t="s">
        <v>4297</v>
      </c>
      <c r="BE440" s="5" t="s">
        <v>260</v>
      </c>
      <c r="BF440" s="5" t="s">
        <v>1333</v>
      </c>
      <c r="BG440" s="4" t="s">
        <v>4298</v>
      </c>
      <c r="BH440" s="5" t="s">
        <v>1343</v>
      </c>
    </row>
    <row r="441" spans="1:60" x14ac:dyDescent="0.25">
      <c r="A441">
        <f t="shared" si="38"/>
        <v>303930</v>
      </c>
      <c r="B441">
        <f t="shared" si="39"/>
        <v>3102112</v>
      </c>
      <c r="C441" s="17" t="str">
        <f t="shared" si="36"/>
        <v>CC</v>
      </c>
      <c r="D441" t="str">
        <f t="shared" si="37"/>
        <v>REGION ILE DE FRANCE NORD</v>
      </c>
      <c r="E441" s="12" t="str">
        <f t="shared" si="40"/>
        <v>TERRAIN</v>
      </c>
      <c r="F441" s="4" t="s">
        <v>699</v>
      </c>
      <c r="G441" s="4" t="s">
        <v>4299</v>
      </c>
      <c r="H441" s="5">
        <v>1</v>
      </c>
      <c r="I441" s="5"/>
      <c r="J441" s="5">
        <v>1</v>
      </c>
      <c r="K441" s="5" t="s">
        <v>1325</v>
      </c>
      <c r="L441" s="5" t="s">
        <v>339</v>
      </c>
      <c r="M441" s="5" t="s">
        <v>700</v>
      </c>
      <c r="N441" s="5" t="s">
        <v>245</v>
      </c>
      <c r="O441" s="5">
        <v>43282</v>
      </c>
      <c r="P441" s="5"/>
      <c r="Q441" s="5" t="s">
        <v>1346</v>
      </c>
      <c r="R441" s="5">
        <v>5</v>
      </c>
      <c r="S441" s="5" t="s">
        <v>18</v>
      </c>
      <c r="T441" s="5" t="s">
        <v>25</v>
      </c>
      <c r="U441" s="6">
        <v>43313</v>
      </c>
      <c r="V441" s="4" t="s">
        <v>1363</v>
      </c>
      <c r="W441" s="4" t="s">
        <v>1329</v>
      </c>
      <c r="X441" s="5" t="s">
        <v>18</v>
      </c>
      <c r="Y441" s="5"/>
      <c r="Z441" s="5"/>
      <c r="AA441" s="4" t="s">
        <v>4300</v>
      </c>
      <c r="AB441" s="5" t="s">
        <v>1331</v>
      </c>
      <c r="AC441" s="5"/>
      <c r="AD441" s="5" t="s">
        <v>1331</v>
      </c>
      <c r="AE441" s="5"/>
      <c r="AF441" s="6">
        <v>31750</v>
      </c>
      <c r="AG441" s="5">
        <v>38</v>
      </c>
      <c r="AH441" s="5">
        <v>100</v>
      </c>
      <c r="AI441" s="5" t="s">
        <v>1332</v>
      </c>
      <c r="AJ441" s="6">
        <v>43313</v>
      </c>
      <c r="AK441" s="5">
        <v>6</v>
      </c>
      <c r="AL441" s="6">
        <v>43313</v>
      </c>
      <c r="AM441" s="5"/>
      <c r="AN441" s="5">
        <v>62370</v>
      </c>
      <c r="AO441" s="5" t="s">
        <v>4301</v>
      </c>
      <c r="AP441" s="5" t="s">
        <v>12477</v>
      </c>
      <c r="AQ441" s="4" t="s">
        <v>1351</v>
      </c>
      <c r="AR441" s="5" t="s">
        <v>12478</v>
      </c>
      <c r="AS441" s="4" t="s">
        <v>1638</v>
      </c>
      <c r="AT441" s="5" t="s">
        <v>1639</v>
      </c>
      <c r="AU441" s="5" t="s">
        <v>41</v>
      </c>
      <c r="AV441" s="4" t="s">
        <v>1640</v>
      </c>
      <c r="AW441" s="5" t="s">
        <v>142</v>
      </c>
      <c r="AX441" s="4" t="s">
        <v>1982</v>
      </c>
      <c r="AY441" s="5" t="s">
        <v>1983</v>
      </c>
      <c r="AZ441" s="5" t="s">
        <v>11</v>
      </c>
      <c r="BA441" s="4" t="s">
        <v>1984</v>
      </c>
      <c r="BB441" s="5" t="s">
        <v>1985</v>
      </c>
      <c r="BC441" s="4"/>
      <c r="BD441" s="5"/>
      <c r="BE441" s="5"/>
      <c r="BF441" s="5" t="s">
        <v>1333</v>
      </c>
      <c r="BG441" s="4"/>
      <c r="BH441" s="5"/>
    </row>
    <row r="442" spans="1:60" x14ac:dyDescent="0.25">
      <c r="A442">
        <f t="shared" si="38"/>
        <v>306453</v>
      </c>
      <c r="B442">
        <f t="shared" si="39"/>
        <v>7024374</v>
      </c>
      <c r="C442" s="17" t="str">
        <f t="shared" si="36"/>
        <v>CC</v>
      </c>
      <c r="D442" t="str">
        <f t="shared" si="37"/>
        <v>REGION GRAND SUD</v>
      </c>
      <c r="E442" s="12" t="str">
        <f t="shared" si="40"/>
        <v>TERRAIN</v>
      </c>
      <c r="F442" s="4" t="s">
        <v>4303</v>
      </c>
      <c r="G442" s="4" t="s">
        <v>4304</v>
      </c>
      <c r="H442" s="5">
        <v>1</v>
      </c>
      <c r="I442" s="5"/>
      <c r="J442" s="5">
        <v>1</v>
      </c>
      <c r="K442" s="5" t="s">
        <v>1325</v>
      </c>
      <c r="L442" s="5" t="s">
        <v>490</v>
      </c>
      <c r="M442" s="5" t="s">
        <v>4305</v>
      </c>
      <c r="N442" s="5"/>
      <c r="O442" s="5"/>
      <c r="P442" s="5"/>
      <c r="Q442" s="5"/>
      <c r="R442" s="5"/>
      <c r="S442" s="5"/>
      <c r="T442" s="5" t="s">
        <v>245</v>
      </c>
      <c r="U442" s="6">
        <v>45597</v>
      </c>
      <c r="V442" s="4" t="s">
        <v>1328</v>
      </c>
      <c r="W442" s="4" t="s">
        <v>1329</v>
      </c>
      <c r="X442" s="5" t="s">
        <v>18</v>
      </c>
      <c r="Y442" s="5"/>
      <c r="Z442" s="5"/>
      <c r="AA442" s="4" t="s">
        <v>4306</v>
      </c>
      <c r="AB442" s="5"/>
      <c r="AC442" s="5"/>
      <c r="AD442" s="5" t="s">
        <v>1331</v>
      </c>
      <c r="AE442" s="5"/>
      <c r="AF442" s="6">
        <v>32119</v>
      </c>
      <c r="AG442" s="5">
        <v>37</v>
      </c>
      <c r="AH442" s="5">
        <v>100</v>
      </c>
      <c r="AI442" s="5" t="s">
        <v>1332</v>
      </c>
      <c r="AJ442" s="6">
        <v>45597</v>
      </c>
      <c r="AK442" s="5">
        <v>0</v>
      </c>
      <c r="AL442" s="6">
        <v>45597</v>
      </c>
      <c r="AM442" s="5" t="s">
        <v>1333</v>
      </c>
      <c r="AN442" s="5">
        <v>81640</v>
      </c>
      <c r="AO442" s="5" t="s">
        <v>4307</v>
      </c>
      <c r="AP442" s="5" t="s">
        <v>1335</v>
      </c>
      <c r="AQ442" s="4" t="s">
        <v>1336</v>
      </c>
      <c r="AR442" s="5" t="s">
        <v>12476</v>
      </c>
      <c r="AS442" s="4" t="s">
        <v>1795</v>
      </c>
      <c r="AT442" s="5" t="s">
        <v>1796</v>
      </c>
      <c r="AU442" s="5" t="s">
        <v>41</v>
      </c>
      <c r="AV442" s="4" t="s">
        <v>1797</v>
      </c>
      <c r="AW442" s="5" t="s">
        <v>227</v>
      </c>
      <c r="AX442" s="4" t="s">
        <v>1798</v>
      </c>
      <c r="AY442" s="5" t="s">
        <v>1799</v>
      </c>
      <c r="AZ442" s="5" t="s">
        <v>11</v>
      </c>
      <c r="BA442" s="4" t="s">
        <v>1800</v>
      </c>
      <c r="BB442" s="5" t="s">
        <v>1801</v>
      </c>
      <c r="BC442" s="4" t="s">
        <v>4304</v>
      </c>
      <c r="BD442" s="5" t="s">
        <v>11132</v>
      </c>
      <c r="BE442" s="5" t="s">
        <v>245</v>
      </c>
      <c r="BF442" s="5" t="s">
        <v>1333</v>
      </c>
      <c r="BG442" s="4" t="s">
        <v>10205</v>
      </c>
      <c r="BH442" s="5" t="s">
        <v>1343</v>
      </c>
    </row>
    <row r="443" spans="1:60" x14ac:dyDescent="0.25">
      <c r="A443">
        <f t="shared" si="38"/>
        <v>306289</v>
      </c>
      <c r="B443">
        <f t="shared" si="39"/>
        <v>7024161</v>
      </c>
      <c r="C443" s="17" t="str">
        <f t="shared" si="36"/>
        <v>CC</v>
      </c>
      <c r="D443" t="str">
        <f t="shared" si="37"/>
        <v>REGION GRAND OUEST</v>
      </c>
      <c r="E443" s="12" t="str">
        <f t="shared" si="40"/>
        <v>TERRAIN</v>
      </c>
      <c r="F443" s="4" t="s">
        <v>4308</v>
      </c>
      <c r="G443" s="4" t="s">
        <v>4309</v>
      </c>
      <c r="H443" s="5">
        <v>1</v>
      </c>
      <c r="I443" s="5"/>
      <c r="J443" s="5">
        <v>1</v>
      </c>
      <c r="K443" s="5" t="s">
        <v>1325</v>
      </c>
      <c r="L443" s="5" t="s">
        <v>608</v>
      </c>
      <c r="M443" s="5" t="s">
        <v>4310</v>
      </c>
      <c r="N443" s="5"/>
      <c r="O443" s="5"/>
      <c r="P443" s="5"/>
      <c r="Q443" s="5"/>
      <c r="R443" s="5"/>
      <c r="S443" s="5"/>
      <c r="T443" s="5" t="s">
        <v>245</v>
      </c>
      <c r="U443" s="6">
        <v>45536</v>
      </c>
      <c r="V443" s="4" t="s">
        <v>1328</v>
      </c>
      <c r="W443" s="4" t="s">
        <v>1329</v>
      </c>
      <c r="X443" s="5" t="s">
        <v>18</v>
      </c>
      <c r="Y443" s="5"/>
      <c r="Z443" s="5"/>
      <c r="AA443" s="4" t="s">
        <v>7503</v>
      </c>
      <c r="AB443" s="5"/>
      <c r="AC443" s="5"/>
      <c r="AD443" s="5" t="s">
        <v>1331</v>
      </c>
      <c r="AE443" s="5"/>
      <c r="AF443" s="6">
        <v>33227</v>
      </c>
      <c r="AG443" s="5">
        <v>33</v>
      </c>
      <c r="AH443" s="5">
        <v>100</v>
      </c>
      <c r="AI443" s="5" t="s">
        <v>1332</v>
      </c>
      <c r="AJ443" s="6">
        <v>45536</v>
      </c>
      <c r="AK443" s="5">
        <v>0</v>
      </c>
      <c r="AL443" s="6">
        <v>45536</v>
      </c>
      <c r="AM443" s="5" t="s">
        <v>1333</v>
      </c>
      <c r="AN443" s="5">
        <v>14760</v>
      </c>
      <c r="AO443" s="5" t="s">
        <v>4311</v>
      </c>
      <c r="AP443" s="5" t="s">
        <v>1413</v>
      </c>
      <c r="AQ443" s="4" t="s">
        <v>1414</v>
      </c>
      <c r="AR443" s="5" t="s">
        <v>19</v>
      </c>
      <c r="AS443" s="4" t="s">
        <v>1507</v>
      </c>
      <c r="AT443" s="5" t="s">
        <v>1508</v>
      </c>
      <c r="AU443" s="5" t="s">
        <v>41</v>
      </c>
      <c r="AV443" s="4" t="s">
        <v>1509</v>
      </c>
      <c r="AW443" s="5" t="s">
        <v>375</v>
      </c>
      <c r="AX443" s="4" t="s">
        <v>1510</v>
      </c>
      <c r="AY443" s="5" t="s">
        <v>1511</v>
      </c>
      <c r="AZ443" s="5" t="s">
        <v>11</v>
      </c>
      <c r="BA443" s="4" t="s">
        <v>1512</v>
      </c>
      <c r="BB443" s="5" t="s">
        <v>1513</v>
      </c>
      <c r="BC443" s="4" t="s">
        <v>4309</v>
      </c>
      <c r="BD443" s="5" t="s">
        <v>4312</v>
      </c>
      <c r="BE443" s="5" t="s">
        <v>245</v>
      </c>
      <c r="BF443" s="5" t="s">
        <v>1333</v>
      </c>
      <c r="BG443" s="4" t="s">
        <v>7506</v>
      </c>
      <c r="BH443" s="5" t="s">
        <v>1343</v>
      </c>
    </row>
    <row r="444" spans="1:60" x14ac:dyDescent="0.25">
      <c r="A444">
        <f t="shared" si="38"/>
        <v>301087</v>
      </c>
      <c r="B444">
        <f t="shared" si="39"/>
        <v>3100641</v>
      </c>
      <c r="C444" s="17" t="str">
        <f t="shared" si="36"/>
        <v>CC</v>
      </c>
      <c r="D444" t="str">
        <f t="shared" si="37"/>
        <v>REGION ILE DE FRANCE NORD</v>
      </c>
      <c r="E444" s="12" t="str">
        <f t="shared" si="40"/>
        <v>TERRAIN</v>
      </c>
      <c r="F444" s="4" t="s">
        <v>228</v>
      </c>
      <c r="G444" s="4" t="s">
        <v>4314</v>
      </c>
      <c r="H444" s="5">
        <v>1</v>
      </c>
      <c r="I444" s="5"/>
      <c r="J444" s="5">
        <v>1</v>
      </c>
      <c r="K444" s="5" t="s">
        <v>1325</v>
      </c>
      <c r="L444" s="5" t="s">
        <v>6</v>
      </c>
      <c r="M444" s="5" t="s">
        <v>229</v>
      </c>
      <c r="N444" s="5" t="s">
        <v>16</v>
      </c>
      <c r="O444" s="6">
        <v>41214</v>
      </c>
      <c r="P444" s="5"/>
      <c r="Q444" s="5" t="s">
        <v>1346</v>
      </c>
      <c r="R444" s="5">
        <v>5</v>
      </c>
      <c r="S444" s="5" t="s">
        <v>18</v>
      </c>
      <c r="T444" s="5" t="s">
        <v>60</v>
      </c>
      <c r="U444" s="6">
        <v>41244</v>
      </c>
      <c r="V444" s="4" t="s">
        <v>1773</v>
      </c>
      <c r="W444" s="4" t="s">
        <v>1329</v>
      </c>
      <c r="X444" s="5" t="s">
        <v>18</v>
      </c>
      <c r="Y444" s="5"/>
      <c r="Z444" s="5"/>
      <c r="AA444" s="4" t="s">
        <v>4315</v>
      </c>
      <c r="AB444" s="5" t="s">
        <v>1393</v>
      </c>
      <c r="AC444" s="5"/>
      <c r="AD444" s="5" t="s">
        <v>1393</v>
      </c>
      <c r="AE444" s="5"/>
      <c r="AF444" s="6">
        <v>27386</v>
      </c>
      <c r="AG444" s="5">
        <v>49</v>
      </c>
      <c r="AH444" s="5">
        <v>100</v>
      </c>
      <c r="AI444" s="5" t="s">
        <v>1332</v>
      </c>
      <c r="AJ444" s="6">
        <v>41244</v>
      </c>
      <c r="AK444" s="5">
        <v>12</v>
      </c>
      <c r="AL444" s="6">
        <v>41244</v>
      </c>
      <c r="AM444" s="5" t="s">
        <v>1333</v>
      </c>
      <c r="AN444" s="5">
        <v>59221</v>
      </c>
      <c r="AO444" s="5" t="s">
        <v>4316</v>
      </c>
      <c r="AP444" s="5" t="s">
        <v>12477</v>
      </c>
      <c r="AQ444" s="4" t="s">
        <v>1351</v>
      </c>
      <c r="AR444" s="5" t="s">
        <v>12478</v>
      </c>
      <c r="AS444" s="4" t="s">
        <v>1450</v>
      </c>
      <c r="AT444" s="5" t="s">
        <v>1451</v>
      </c>
      <c r="AU444" s="5" t="s">
        <v>41</v>
      </c>
      <c r="AV444" s="4" t="s">
        <v>1452</v>
      </c>
      <c r="AW444" s="5" t="s">
        <v>230</v>
      </c>
      <c r="AX444" s="4" t="s">
        <v>1453</v>
      </c>
      <c r="AY444" s="5" t="s">
        <v>1454</v>
      </c>
      <c r="AZ444" s="5" t="s">
        <v>11</v>
      </c>
      <c r="BA444" s="4" t="s">
        <v>1455</v>
      </c>
      <c r="BB444" s="5" t="s">
        <v>1456</v>
      </c>
      <c r="BC444" s="4" t="s">
        <v>4314</v>
      </c>
      <c r="BD444" s="5" t="s">
        <v>4317</v>
      </c>
      <c r="BE444" s="5" t="s">
        <v>60</v>
      </c>
      <c r="BF444" s="5" t="s">
        <v>1333</v>
      </c>
      <c r="BG444" s="4" t="s">
        <v>4318</v>
      </c>
      <c r="BH444" s="5" t="s">
        <v>1343</v>
      </c>
    </row>
    <row r="445" spans="1:60" x14ac:dyDescent="0.25">
      <c r="A445">
        <f t="shared" si="38"/>
        <v>304674</v>
      </c>
      <c r="B445">
        <f t="shared" si="39"/>
        <v>3102515</v>
      </c>
      <c r="C445" s="17" t="str">
        <f t="shared" si="36"/>
        <v>CC</v>
      </c>
      <c r="D445" t="str">
        <f t="shared" si="37"/>
        <v>REGION GRAND OUEST</v>
      </c>
      <c r="E445" s="12" t="str">
        <f t="shared" si="40"/>
        <v>TERRAIN</v>
      </c>
      <c r="F445" s="4" t="s">
        <v>626</v>
      </c>
      <c r="G445" s="4" t="s">
        <v>4319</v>
      </c>
      <c r="H445" s="5">
        <v>1</v>
      </c>
      <c r="I445" s="5"/>
      <c r="J445" s="5">
        <v>2</v>
      </c>
      <c r="K445" s="5" t="s">
        <v>1345</v>
      </c>
      <c r="L445" s="5" t="s">
        <v>223</v>
      </c>
      <c r="M445" s="5" t="s">
        <v>627</v>
      </c>
      <c r="N445" s="5"/>
      <c r="O445" s="6"/>
      <c r="P445" s="5"/>
      <c r="Q445" s="5"/>
      <c r="R445" s="5"/>
      <c r="S445" s="5"/>
      <c r="T445" s="5" t="s">
        <v>25</v>
      </c>
      <c r="U445" s="6">
        <v>44317</v>
      </c>
      <c r="V445" s="4" t="s">
        <v>1363</v>
      </c>
      <c r="W445" s="4" t="s">
        <v>1329</v>
      </c>
      <c r="X445" s="5" t="s">
        <v>18</v>
      </c>
      <c r="Y445" s="5"/>
      <c r="Z445" s="5"/>
      <c r="AA445" s="4" t="s">
        <v>4320</v>
      </c>
      <c r="AB445" s="5"/>
      <c r="AC445" s="5"/>
      <c r="AD445" s="5" t="s">
        <v>1331</v>
      </c>
      <c r="AE445" s="5"/>
      <c r="AF445" s="6">
        <v>29325</v>
      </c>
      <c r="AG445" s="5">
        <v>44</v>
      </c>
      <c r="AH445" s="5">
        <v>100</v>
      </c>
      <c r="AI445" s="5" t="s">
        <v>1332</v>
      </c>
      <c r="AJ445" s="6">
        <v>44136</v>
      </c>
      <c r="AK445" s="5">
        <v>4</v>
      </c>
      <c r="AL445" s="6">
        <v>44136</v>
      </c>
      <c r="AM445" s="5" t="s">
        <v>1333</v>
      </c>
      <c r="AN445" s="5">
        <v>33720</v>
      </c>
      <c r="AO445" s="5" t="s">
        <v>4321</v>
      </c>
      <c r="AP445" s="5" t="s">
        <v>1413</v>
      </c>
      <c r="AQ445" s="4" t="s">
        <v>1414</v>
      </c>
      <c r="AR445" s="5" t="s">
        <v>19</v>
      </c>
      <c r="AS445" s="4" t="s">
        <v>2225</v>
      </c>
      <c r="AT445" s="5" t="s">
        <v>2226</v>
      </c>
      <c r="AU445" s="5" t="s">
        <v>41</v>
      </c>
      <c r="AV445" s="4" t="s">
        <v>2227</v>
      </c>
      <c r="AW445" s="5" t="s">
        <v>89</v>
      </c>
      <c r="AX445" s="4" t="s">
        <v>2228</v>
      </c>
      <c r="AY445" s="5" t="s">
        <v>2229</v>
      </c>
      <c r="AZ445" s="5" t="s">
        <v>11</v>
      </c>
      <c r="BA445" s="4" t="s">
        <v>2230</v>
      </c>
      <c r="BB445" s="5" t="s">
        <v>2231</v>
      </c>
      <c r="BC445" s="4" t="s">
        <v>4319</v>
      </c>
      <c r="BD445" s="5" t="s">
        <v>4322</v>
      </c>
      <c r="BE445" s="5" t="s">
        <v>25</v>
      </c>
      <c r="BF445" s="5" t="s">
        <v>1333</v>
      </c>
      <c r="BG445" s="4" t="s">
        <v>4323</v>
      </c>
      <c r="BH445" s="5" t="s">
        <v>1343</v>
      </c>
    </row>
    <row r="446" spans="1:60" x14ac:dyDescent="0.25">
      <c r="A446">
        <f t="shared" si="38"/>
        <v>305773</v>
      </c>
      <c r="B446">
        <f t="shared" si="39"/>
        <v>7023187</v>
      </c>
      <c r="C446" s="17" t="str">
        <f t="shared" si="36"/>
        <v>CC</v>
      </c>
      <c r="D446" t="str">
        <f t="shared" si="37"/>
        <v>REGION ILE DE FRANCE NORD</v>
      </c>
      <c r="E446" s="12" t="str">
        <f t="shared" si="40"/>
        <v>TERRAIN</v>
      </c>
      <c r="F446" s="4" t="s">
        <v>1231</v>
      </c>
      <c r="G446" s="4" t="s">
        <v>4324</v>
      </c>
      <c r="H446" s="5">
        <v>1</v>
      </c>
      <c r="I446" s="5"/>
      <c r="J446" s="5">
        <v>2</v>
      </c>
      <c r="K446" s="5" t="s">
        <v>1345</v>
      </c>
      <c r="L446" s="5" t="s">
        <v>1233</v>
      </c>
      <c r="M446" s="5" t="s">
        <v>1232</v>
      </c>
      <c r="N446" s="5"/>
      <c r="O446" s="5"/>
      <c r="P446" s="5"/>
      <c r="Q446" s="5"/>
      <c r="R446" s="5"/>
      <c r="S446" s="5"/>
      <c r="T446" s="5" t="s">
        <v>25</v>
      </c>
      <c r="U446" s="6">
        <v>45383</v>
      </c>
      <c r="V446" s="5" t="s">
        <v>1363</v>
      </c>
      <c r="W446" s="4" t="s">
        <v>1329</v>
      </c>
      <c r="X446" s="5" t="s">
        <v>18</v>
      </c>
      <c r="Y446" s="5"/>
      <c r="Z446" s="5"/>
      <c r="AA446" s="4" t="s">
        <v>4325</v>
      </c>
      <c r="AB446" s="5"/>
      <c r="AC446" s="5"/>
      <c r="AD446" s="5" t="s">
        <v>1331</v>
      </c>
      <c r="AE446" s="5"/>
      <c r="AF446" s="5">
        <v>27696</v>
      </c>
      <c r="AG446" s="5">
        <v>49</v>
      </c>
      <c r="AH446" s="5">
        <v>100</v>
      </c>
      <c r="AI446" s="5" t="s">
        <v>1332</v>
      </c>
      <c r="AJ446" s="5">
        <v>45261</v>
      </c>
      <c r="AK446" s="5">
        <v>1</v>
      </c>
      <c r="AL446" s="5">
        <v>45261</v>
      </c>
      <c r="AM446" s="5" t="s">
        <v>1333</v>
      </c>
      <c r="AN446" s="5">
        <v>59299</v>
      </c>
      <c r="AO446" s="5" t="s">
        <v>4326</v>
      </c>
      <c r="AP446" s="5" t="s">
        <v>12477</v>
      </c>
      <c r="AQ446" s="4" t="s">
        <v>1351</v>
      </c>
      <c r="AR446" s="5" t="s">
        <v>12478</v>
      </c>
      <c r="AS446" s="4" t="s">
        <v>1638</v>
      </c>
      <c r="AT446" s="5" t="s">
        <v>1639</v>
      </c>
      <c r="AU446" s="5" t="s">
        <v>41</v>
      </c>
      <c r="AV446" s="4" t="s">
        <v>1640</v>
      </c>
      <c r="AW446" s="5" t="s">
        <v>142</v>
      </c>
      <c r="AX446" s="4" t="s">
        <v>1641</v>
      </c>
      <c r="AY446" s="5" t="s">
        <v>1642</v>
      </c>
      <c r="AZ446" s="5" t="s">
        <v>11</v>
      </c>
      <c r="BA446" s="4" t="s">
        <v>1643</v>
      </c>
      <c r="BB446" s="5" t="s">
        <v>1644</v>
      </c>
      <c r="BC446" s="4" t="s">
        <v>4324</v>
      </c>
      <c r="BD446" s="5" t="s">
        <v>4327</v>
      </c>
      <c r="BE446" s="5" t="s">
        <v>25</v>
      </c>
      <c r="BF446" s="5" t="s">
        <v>1333</v>
      </c>
      <c r="BG446" s="4" t="s">
        <v>4328</v>
      </c>
      <c r="BH446" s="5" t="s">
        <v>1343</v>
      </c>
    </row>
    <row r="447" spans="1:60" x14ac:dyDescent="0.25">
      <c r="A447">
        <f t="shared" si="38"/>
        <v>175714</v>
      </c>
      <c r="B447">
        <f t="shared" si="39"/>
        <v>3000590</v>
      </c>
      <c r="C447" s="17" t="str">
        <f t="shared" si="36"/>
        <v>CC</v>
      </c>
      <c r="D447" t="str">
        <f t="shared" si="37"/>
        <v>REGION ILE DE FRANCE NORD</v>
      </c>
      <c r="E447" s="12" t="str">
        <f t="shared" si="40"/>
        <v>TERRAIN</v>
      </c>
      <c r="F447" s="4" t="s">
        <v>4329</v>
      </c>
      <c r="G447" s="4" t="s">
        <v>4330</v>
      </c>
      <c r="H447" s="5">
        <v>1</v>
      </c>
      <c r="I447" s="5"/>
      <c r="J447" s="5">
        <v>1</v>
      </c>
      <c r="K447" s="5" t="s">
        <v>1325</v>
      </c>
      <c r="L447" s="5" t="s">
        <v>6</v>
      </c>
      <c r="M447" s="5" t="s">
        <v>4331</v>
      </c>
      <c r="N447" s="5" t="s">
        <v>11</v>
      </c>
      <c r="O447" s="5">
        <v>44866</v>
      </c>
      <c r="P447" s="5"/>
      <c r="Q447" s="5" t="s">
        <v>1346</v>
      </c>
      <c r="R447" s="5">
        <v>5</v>
      </c>
      <c r="S447" s="5" t="s">
        <v>5</v>
      </c>
      <c r="T447" s="5" t="s">
        <v>3</v>
      </c>
      <c r="U447" s="6">
        <v>44896</v>
      </c>
      <c r="V447" s="5" t="s">
        <v>1487</v>
      </c>
      <c r="W447" s="4" t="s">
        <v>1329</v>
      </c>
      <c r="X447" s="5" t="s">
        <v>5</v>
      </c>
      <c r="Y447" s="5" t="s">
        <v>1348</v>
      </c>
      <c r="Z447" s="5"/>
      <c r="AA447" s="4" t="s">
        <v>4332</v>
      </c>
      <c r="AB447" s="5">
        <v>5</v>
      </c>
      <c r="AC447" s="5"/>
      <c r="AD447" s="5">
        <v>5</v>
      </c>
      <c r="AE447" s="5"/>
      <c r="AF447" s="5">
        <v>27078</v>
      </c>
      <c r="AG447" s="5">
        <v>50</v>
      </c>
      <c r="AH447" s="5">
        <v>100</v>
      </c>
      <c r="AI447" s="5" t="s">
        <v>1332</v>
      </c>
      <c r="AJ447" s="5">
        <v>35309</v>
      </c>
      <c r="AK447" s="5">
        <v>28</v>
      </c>
      <c r="AL447" s="5">
        <v>35309</v>
      </c>
      <c r="AM447" s="5" t="s">
        <v>1333</v>
      </c>
      <c r="AN447" s="5">
        <v>76170</v>
      </c>
      <c r="AO447" s="5" t="s">
        <v>4333</v>
      </c>
      <c r="AP447" s="5" t="s">
        <v>12477</v>
      </c>
      <c r="AQ447" s="4" t="s">
        <v>1351</v>
      </c>
      <c r="AR447" s="5" t="s">
        <v>12478</v>
      </c>
      <c r="AS447" s="4" t="s">
        <v>1651</v>
      </c>
      <c r="AT447" s="5" t="s">
        <v>1652</v>
      </c>
      <c r="AU447" s="5" t="s">
        <v>41</v>
      </c>
      <c r="AV447" s="4" t="s">
        <v>1653</v>
      </c>
      <c r="AW447" s="5" t="s">
        <v>35</v>
      </c>
      <c r="AX447" s="4" t="s">
        <v>3088</v>
      </c>
      <c r="AY447" s="5" t="s">
        <v>3089</v>
      </c>
      <c r="AZ447" s="5" t="s">
        <v>11</v>
      </c>
      <c r="BA447" s="4" t="s">
        <v>3090</v>
      </c>
      <c r="BB447" s="5" t="s">
        <v>3091</v>
      </c>
      <c r="BC447" s="4" t="s">
        <v>4330</v>
      </c>
      <c r="BD447" s="5" t="s">
        <v>4334</v>
      </c>
      <c r="BE447" s="5" t="s">
        <v>3</v>
      </c>
      <c r="BF447" s="5" t="s">
        <v>1333</v>
      </c>
      <c r="BG447" s="4" t="s">
        <v>4335</v>
      </c>
      <c r="BH447" s="5" t="s">
        <v>1343</v>
      </c>
    </row>
    <row r="448" spans="1:60" x14ac:dyDescent="0.25">
      <c r="A448">
        <f t="shared" si="38"/>
        <v>304838</v>
      </c>
      <c r="B448">
        <f t="shared" si="39"/>
        <v>3102640</v>
      </c>
      <c r="C448" s="17" t="str">
        <f t="shared" si="36"/>
        <v>CC</v>
      </c>
      <c r="D448" t="str">
        <f t="shared" si="37"/>
        <v>REGION GRAND SUD</v>
      </c>
      <c r="E448" s="12" t="str">
        <f t="shared" si="40"/>
        <v>TERRAIN</v>
      </c>
      <c r="F448" s="4" t="s">
        <v>1090</v>
      </c>
      <c r="G448" s="4" t="s">
        <v>4336</v>
      </c>
      <c r="H448" s="5">
        <v>1</v>
      </c>
      <c r="I448" s="5"/>
      <c r="J448" s="5">
        <v>1</v>
      </c>
      <c r="K448" s="5" t="s">
        <v>1325</v>
      </c>
      <c r="L448" s="5" t="s">
        <v>91</v>
      </c>
      <c r="M448" s="5" t="s">
        <v>1091</v>
      </c>
      <c r="N448" s="5"/>
      <c r="O448" s="5"/>
      <c r="P448" s="5"/>
      <c r="Q448" s="5"/>
      <c r="R448" s="5"/>
      <c r="S448" s="5"/>
      <c r="T448" s="5" t="s">
        <v>25</v>
      </c>
      <c r="U448" s="6">
        <v>44378</v>
      </c>
      <c r="V448" s="5" t="s">
        <v>1363</v>
      </c>
      <c r="W448" s="4" t="s">
        <v>1329</v>
      </c>
      <c r="X448" s="5" t="s">
        <v>18</v>
      </c>
      <c r="Y448" s="5"/>
      <c r="Z448" s="5"/>
      <c r="AA448" s="4" t="s">
        <v>4337</v>
      </c>
      <c r="AB448" s="5"/>
      <c r="AC448" s="5"/>
      <c r="AD448" s="5" t="s">
        <v>1331</v>
      </c>
      <c r="AE448" s="5"/>
      <c r="AF448" s="5">
        <v>31134</v>
      </c>
      <c r="AG448" s="5">
        <v>39</v>
      </c>
      <c r="AH448" s="5">
        <v>100</v>
      </c>
      <c r="AI448" s="5" t="s">
        <v>1332</v>
      </c>
      <c r="AJ448" s="5">
        <v>44197</v>
      </c>
      <c r="AK448" s="5">
        <v>3</v>
      </c>
      <c r="AL448" s="5">
        <v>44197</v>
      </c>
      <c r="AM448" s="5" t="s">
        <v>1333</v>
      </c>
      <c r="AN448" s="5">
        <v>43620</v>
      </c>
      <c r="AO448" s="5" t="s">
        <v>4338</v>
      </c>
      <c r="AP448" s="5" t="s">
        <v>1335</v>
      </c>
      <c r="AQ448" s="4" t="s">
        <v>1336</v>
      </c>
      <c r="AR448" s="5" t="s">
        <v>12476</v>
      </c>
      <c r="AS448" s="4" t="s">
        <v>1629</v>
      </c>
      <c r="AT448" s="5" t="s">
        <v>1630</v>
      </c>
      <c r="AU448" s="5" t="s">
        <v>41</v>
      </c>
      <c r="AV448" s="4" t="s">
        <v>1631</v>
      </c>
      <c r="AW448" s="5" t="s">
        <v>7</v>
      </c>
      <c r="AX448" s="4" t="s">
        <v>3473</v>
      </c>
      <c r="AY448" s="5" t="s">
        <v>3475</v>
      </c>
      <c r="AZ448" s="5" t="s">
        <v>11</v>
      </c>
      <c r="BA448" s="4" t="s">
        <v>3476</v>
      </c>
      <c r="BB448" s="5" t="s">
        <v>3477</v>
      </c>
      <c r="BC448" s="4" t="s">
        <v>4336</v>
      </c>
      <c r="BD448" s="5" t="s">
        <v>4339</v>
      </c>
      <c r="BE448" s="5" t="s">
        <v>25</v>
      </c>
      <c r="BF448" s="5" t="s">
        <v>1333</v>
      </c>
      <c r="BG448" s="4" t="s">
        <v>4340</v>
      </c>
      <c r="BH448" s="5" t="s">
        <v>1343</v>
      </c>
    </row>
    <row r="449" spans="1:60" x14ac:dyDescent="0.25">
      <c r="A449">
        <f t="shared" si="38"/>
        <v>306210</v>
      </c>
      <c r="B449">
        <f t="shared" si="39"/>
        <v>7024047</v>
      </c>
      <c r="C449" s="17" t="str">
        <f t="shared" ref="C449:C466" si="41">IF(LEFT(T449,4)="ASSI","ASSISTANTE",IF(T449="013 RR","RR",IF(T449="100 IMD","IMD",IF(T449="105 IMD","IMD",IF(T449="200 IMP","IMP",IF(T449="310 CMA","IMP","CC"))))))</f>
        <v>CC</v>
      </c>
      <c r="D449" t="str">
        <f t="shared" si="37"/>
        <v>REGION GRAND SUD</v>
      </c>
      <c r="E449" s="12" t="str">
        <f t="shared" si="40"/>
        <v>TERRAIN</v>
      </c>
      <c r="F449" s="4" t="s">
        <v>4341</v>
      </c>
      <c r="G449" s="4" t="s">
        <v>4342</v>
      </c>
      <c r="H449" s="5">
        <v>1</v>
      </c>
      <c r="I449" s="5"/>
      <c r="J449" s="5">
        <v>1</v>
      </c>
      <c r="K449" s="5" t="s">
        <v>1325</v>
      </c>
      <c r="L449" s="5" t="s">
        <v>4343</v>
      </c>
      <c r="M449" s="5" t="s">
        <v>522</v>
      </c>
      <c r="N449" s="5"/>
      <c r="O449" s="5"/>
      <c r="P449" s="5"/>
      <c r="Q449" s="5"/>
      <c r="R449" s="5"/>
      <c r="S449" s="5"/>
      <c r="T449" s="5" t="s">
        <v>245</v>
      </c>
      <c r="U449" s="6">
        <v>45536</v>
      </c>
      <c r="V449" s="5" t="s">
        <v>1328</v>
      </c>
      <c r="W449" s="4" t="s">
        <v>1329</v>
      </c>
      <c r="X449" s="5" t="s">
        <v>18</v>
      </c>
      <c r="Y449" s="5"/>
      <c r="Z449" s="5"/>
      <c r="AA449" s="4" t="s">
        <v>4344</v>
      </c>
      <c r="AB449" s="5"/>
      <c r="AC449" s="5"/>
      <c r="AD449" s="5" t="s">
        <v>1331</v>
      </c>
      <c r="AE449" s="5"/>
      <c r="AF449" s="5">
        <v>36649</v>
      </c>
      <c r="AG449" s="5">
        <v>24</v>
      </c>
      <c r="AH449" s="5">
        <v>100</v>
      </c>
      <c r="AI449" s="5" t="s">
        <v>1332</v>
      </c>
      <c r="AJ449" s="5">
        <v>45536</v>
      </c>
      <c r="AK449" s="5">
        <v>0</v>
      </c>
      <c r="AL449" s="5">
        <v>45536</v>
      </c>
      <c r="AM449" s="5" t="s">
        <v>1333</v>
      </c>
      <c r="AN449" s="5">
        <v>6200</v>
      </c>
      <c r="AO449" s="5" t="s">
        <v>2100</v>
      </c>
      <c r="AP449" s="5" t="s">
        <v>1335</v>
      </c>
      <c r="AQ449" s="4" t="s">
        <v>1336</v>
      </c>
      <c r="AR449" s="5" t="s">
        <v>12476</v>
      </c>
      <c r="AS449" s="4" t="s">
        <v>1745</v>
      </c>
      <c r="AT449" s="5" t="s">
        <v>1746</v>
      </c>
      <c r="AU449" s="5" t="s">
        <v>41</v>
      </c>
      <c r="AV449" s="4" t="s">
        <v>1747</v>
      </c>
      <c r="AW449" s="5" t="s">
        <v>52</v>
      </c>
      <c r="AX449" s="4" t="s">
        <v>1748</v>
      </c>
      <c r="AY449" s="5" t="s">
        <v>1749</v>
      </c>
      <c r="AZ449" s="5" t="s">
        <v>11</v>
      </c>
      <c r="BA449" s="4" t="s">
        <v>1750</v>
      </c>
      <c r="BB449" s="5" t="s">
        <v>1751</v>
      </c>
      <c r="BC449" s="4" t="s">
        <v>4342</v>
      </c>
      <c r="BD449" s="5" t="s">
        <v>4345</v>
      </c>
      <c r="BE449" s="5" t="s">
        <v>245</v>
      </c>
      <c r="BF449" s="5" t="s">
        <v>1333</v>
      </c>
      <c r="BG449" s="4" t="s">
        <v>4346</v>
      </c>
      <c r="BH449" s="5" t="s">
        <v>1343</v>
      </c>
    </row>
    <row r="450" spans="1:60" x14ac:dyDescent="0.25">
      <c r="A450">
        <f t="shared" si="38"/>
        <v>305430</v>
      </c>
      <c r="B450">
        <f t="shared" si="39"/>
        <v>7021928</v>
      </c>
      <c r="C450" s="17" t="str">
        <f t="shared" si="41"/>
        <v>CC</v>
      </c>
      <c r="D450" t="str">
        <f t="shared" si="37"/>
        <v>REGION GRAND OUEST</v>
      </c>
      <c r="E450" s="12" t="str">
        <f t="shared" si="40"/>
        <v>TERRAIN</v>
      </c>
      <c r="F450" s="4" t="s">
        <v>521</v>
      </c>
      <c r="G450" s="4" t="s">
        <v>4347</v>
      </c>
      <c r="H450" s="5">
        <v>1</v>
      </c>
      <c r="I450" s="5"/>
      <c r="J450" s="5">
        <v>1</v>
      </c>
      <c r="K450" s="5" t="s">
        <v>1325</v>
      </c>
      <c r="L450" s="5" t="s">
        <v>523</v>
      </c>
      <c r="M450" s="5" t="s">
        <v>522</v>
      </c>
      <c r="N450" s="5"/>
      <c r="O450" s="5"/>
      <c r="P450" s="5"/>
      <c r="Q450" s="5"/>
      <c r="R450" s="5"/>
      <c r="S450" s="5"/>
      <c r="T450" s="5" t="s">
        <v>25</v>
      </c>
      <c r="U450" s="6">
        <v>45047</v>
      </c>
      <c r="V450" s="5" t="s">
        <v>1363</v>
      </c>
      <c r="W450" s="4" t="s">
        <v>1329</v>
      </c>
      <c r="X450" s="5" t="s">
        <v>18</v>
      </c>
      <c r="Y450" s="5"/>
      <c r="Z450" s="5"/>
      <c r="AA450" s="4" t="s">
        <v>4348</v>
      </c>
      <c r="AB450" s="5"/>
      <c r="AC450" s="5"/>
      <c r="AD450" s="5" t="s">
        <v>1331</v>
      </c>
      <c r="AE450" s="5"/>
      <c r="AF450" s="5">
        <v>30030</v>
      </c>
      <c r="AG450" s="5">
        <v>42</v>
      </c>
      <c r="AH450" s="5">
        <v>100</v>
      </c>
      <c r="AI450" s="5" t="s">
        <v>1332</v>
      </c>
      <c r="AJ450" s="5">
        <v>44866</v>
      </c>
      <c r="AK450" s="5">
        <v>2</v>
      </c>
      <c r="AL450" s="5">
        <v>44866</v>
      </c>
      <c r="AM450" s="5" t="s">
        <v>1333</v>
      </c>
      <c r="AN450" s="5">
        <v>37270</v>
      </c>
      <c r="AO450" s="5" t="s">
        <v>4349</v>
      </c>
      <c r="AP450" s="5" t="s">
        <v>1413</v>
      </c>
      <c r="AQ450" s="4" t="s">
        <v>1414</v>
      </c>
      <c r="AR450" s="5" t="s">
        <v>19</v>
      </c>
      <c r="AS450" s="4" t="s">
        <v>2662</v>
      </c>
      <c r="AT450" s="5" t="s">
        <v>2663</v>
      </c>
      <c r="AU450" s="5" t="s">
        <v>41</v>
      </c>
      <c r="AV450" s="4" t="s">
        <v>2664</v>
      </c>
      <c r="AW450" s="5" t="s">
        <v>119</v>
      </c>
      <c r="AX450" s="4" t="s">
        <v>2665</v>
      </c>
      <c r="AY450" s="5" t="s">
        <v>2666</v>
      </c>
      <c r="AZ450" s="5" t="s">
        <v>11</v>
      </c>
      <c r="BA450" s="4" t="s">
        <v>2667</v>
      </c>
      <c r="BB450" s="5" t="s">
        <v>2668</v>
      </c>
      <c r="BC450" s="4" t="s">
        <v>4347</v>
      </c>
      <c r="BD450" s="5" t="s">
        <v>4350</v>
      </c>
      <c r="BE450" s="5" t="s">
        <v>25</v>
      </c>
      <c r="BF450" s="5" t="s">
        <v>1333</v>
      </c>
      <c r="BG450" s="4" t="s">
        <v>4351</v>
      </c>
      <c r="BH450" s="5" t="s">
        <v>1343</v>
      </c>
    </row>
    <row r="451" spans="1:60" x14ac:dyDescent="0.25">
      <c r="A451">
        <f t="shared" si="38"/>
        <v>168904</v>
      </c>
      <c r="B451">
        <f t="shared" si="39"/>
        <v>3000422</v>
      </c>
      <c r="C451" s="17" t="str">
        <f t="shared" si="41"/>
        <v>CC</v>
      </c>
      <c r="D451" t="str">
        <f t="shared" ref="D451:D514" si="42">AR451</f>
        <v>REGION CENTRE EST</v>
      </c>
      <c r="E451" s="12" t="str">
        <f t="shared" si="40"/>
        <v>TERRAIN</v>
      </c>
      <c r="F451" s="4" t="s">
        <v>701</v>
      </c>
      <c r="G451" s="4" t="s">
        <v>4352</v>
      </c>
      <c r="H451" s="5">
        <v>1</v>
      </c>
      <c r="I451" s="5"/>
      <c r="J451" s="5">
        <v>1</v>
      </c>
      <c r="K451" s="5" t="s">
        <v>1325</v>
      </c>
      <c r="L451" s="5" t="s">
        <v>212</v>
      </c>
      <c r="M451" s="5" t="s">
        <v>702</v>
      </c>
      <c r="N451" s="5"/>
      <c r="O451" s="5"/>
      <c r="P451" s="5"/>
      <c r="Q451" s="5"/>
      <c r="R451" s="5"/>
      <c r="S451" s="5"/>
      <c r="T451" s="5" t="s">
        <v>25</v>
      </c>
      <c r="U451" s="6">
        <v>34060</v>
      </c>
      <c r="V451" s="5" t="s">
        <v>1363</v>
      </c>
      <c r="W451" s="4" t="s">
        <v>1329</v>
      </c>
      <c r="X451" s="5" t="s">
        <v>18</v>
      </c>
      <c r="Y451" s="5"/>
      <c r="Z451" s="5"/>
      <c r="AA451" s="4" t="s">
        <v>3095</v>
      </c>
      <c r="AB451" s="5"/>
      <c r="AC451" s="5"/>
      <c r="AD451" s="5" t="s">
        <v>1331</v>
      </c>
      <c r="AE451" s="5"/>
      <c r="AF451" s="5">
        <v>24133</v>
      </c>
      <c r="AG451" s="5">
        <v>58</v>
      </c>
      <c r="AH451" s="5">
        <v>100</v>
      </c>
      <c r="AI451" s="5" t="s">
        <v>1332</v>
      </c>
      <c r="AJ451" s="5">
        <v>34060</v>
      </c>
      <c r="AK451" s="5">
        <v>31</v>
      </c>
      <c r="AL451" s="5">
        <v>34060</v>
      </c>
      <c r="AM451" s="5" t="s">
        <v>1333</v>
      </c>
      <c r="AN451" s="5">
        <v>90110</v>
      </c>
      <c r="AO451" s="5" t="s">
        <v>4353</v>
      </c>
      <c r="AP451" s="5" t="s">
        <v>1536</v>
      </c>
      <c r="AQ451" s="4" t="s">
        <v>12479</v>
      </c>
      <c r="AR451" s="5" t="s">
        <v>12480</v>
      </c>
      <c r="AS451" s="4" t="s">
        <v>1564</v>
      </c>
      <c r="AT451" s="5" t="s">
        <v>1565</v>
      </c>
      <c r="AU451" s="5" t="s">
        <v>41</v>
      </c>
      <c r="AV451" s="4" t="s">
        <v>1566</v>
      </c>
      <c r="AW451" s="5" t="s">
        <v>68</v>
      </c>
      <c r="AX451" s="4"/>
      <c r="AY451" s="5"/>
      <c r="AZ451" s="5"/>
      <c r="BA451" s="4" t="s">
        <v>7099</v>
      </c>
      <c r="BB451" s="5" t="s">
        <v>7100</v>
      </c>
      <c r="BC451" s="4" t="s">
        <v>4352</v>
      </c>
      <c r="BD451" s="5" t="s">
        <v>4354</v>
      </c>
      <c r="BE451" s="5" t="s">
        <v>25</v>
      </c>
      <c r="BF451" s="5" t="s">
        <v>1333</v>
      </c>
      <c r="BG451" s="4" t="s">
        <v>4355</v>
      </c>
      <c r="BH451" s="5" t="s">
        <v>1343</v>
      </c>
    </row>
    <row r="452" spans="1:60" x14ac:dyDescent="0.25">
      <c r="A452">
        <f t="shared" si="38"/>
        <v>304772</v>
      </c>
      <c r="B452">
        <f t="shared" si="39"/>
        <v>3102599</v>
      </c>
      <c r="C452" s="17" t="str">
        <f t="shared" si="41"/>
        <v>CC</v>
      </c>
      <c r="D452" t="str">
        <f t="shared" si="42"/>
        <v>REGION GRAND SUD</v>
      </c>
      <c r="E452" s="12" t="str">
        <f t="shared" si="40"/>
        <v>TERRAIN</v>
      </c>
      <c r="F452" s="4" t="s">
        <v>4356</v>
      </c>
      <c r="G452" s="4" t="s">
        <v>4357</v>
      </c>
      <c r="H452" s="5">
        <v>1</v>
      </c>
      <c r="I452" s="5"/>
      <c r="J452" s="5">
        <v>1</v>
      </c>
      <c r="K452" s="5" t="s">
        <v>1325</v>
      </c>
      <c r="L452" s="5" t="s">
        <v>54</v>
      </c>
      <c r="M452" s="5" t="s">
        <v>4358</v>
      </c>
      <c r="N452" s="5"/>
      <c r="O452" s="5"/>
      <c r="P452" s="5"/>
      <c r="Q452" s="5"/>
      <c r="R452" s="5"/>
      <c r="S452" s="5"/>
      <c r="T452" s="5" t="s">
        <v>25</v>
      </c>
      <c r="U452" s="6">
        <v>44348</v>
      </c>
      <c r="V452" s="5" t="s">
        <v>1363</v>
      </c>
      <c r="W452" s="4" t="s">
        <v>1329</v>
      </c>
      <c r="X452" s="5" t="s">
        <v>18</v>
      </c>
      <c r="Y452" s="5"/>
      <c r="Z452" s="5"/>
      <c r="AA452" s="4" t="s">
        <v>4359</v>
      </c>
      <c r="AB452" s="5"/>
      <c r="AC452" s="5"/>
      <c r="AD452" s="5" t="s">
        <v>1331</v>
      </c>
      <c r="AE452" s="5"/>
      <c r="AF452" s="5">
        <v>25233</v>
      </c>
      <c r="AG452" s="5">
        <v>55</v>
      </c>
      <c r="AH452" s="5">
        <v>100</v>
      </c>
      <c r="AI452" s="5" t="s">
        <v>1332</v>
      </c>
      <c r="AJ452" s="5">
        <v>44166</v>
      </c>
      <c r="AK452" s="5">
        <v>4</v>
      </c>
      <c r="AL452" s="5">
        <v>44166</v>
      </c>
      <c r="AM452" s="5" t="s">
        <v>1333</v>
      </c>
      <c r="AN452" s="5">
        <v>38240</v>
      </c>
      <c r="AO452" s="5" t="s">
        <v>4360</v>
      </c>
      <c r="AP452" s="5" t="s">
        <v>1335</v>
      </c>
      <c r="AQ452" s="4" t="s">
        <v>1336</v>
      </c>
      <c r="AR452" s="5" t="s">
        <v>12476</v>
      </c>
      <c r="AS452" s="4" t="s">
        <v>1522</v>
      </c>
      <c r="AT452" s="5" t="s">
        <v>1523</v>
      </c>
      <c r="AU452" s="5" t="s">
        <v>41</v>
      </c>
      <c r="AV452" s="4" t="s">
        <v>1524</v>
      </c>
      <c r="AW452" s="5" t="s">
        <v>93</v>
      </c>
      <c r="AX452" s="4" t="s">
        <v>1734</v>
      </c>
      <c r="AY452" s="5" t="s">
        <v>1735</v>
      </c>
      <c r="AZ452" s="5" t="s">
        <v>11</v>
      </c>
      <c r="BA452" s="4" t="s">
        <v>1736</v>
      </c>
      <c r="BB452" s="5" t="s">
        <v>1737</v>
      </c>
      <c r="BC452" s="4" t="s">
        <v>4357</v>
      </c>
      <c r="BD452" s="5" t="s">
        <v>4361</v>
      </c>
      <c r="BE452" s="5" t="s">
        <v>25</v>
      </c>
      <c r="BF452" s="5" t="s">
        <v>1333</v>
      </c>
      <c r="BG452" s="4" t="s">
        <v>4362</v>
      </c>
      <c r="BH452" s="5" t="s">
        <v>1343</v>
      </c>
    </row>
    <row r="453" spans="1:60" x14ac:dyDescent="0.25">
      <c r="A453">
        <f t="shared" si="38"/>
        <v>305387</v>
      </c>
      <c r="B453">
        <f t="shared" si="39"/>
        <v>7021707</v>
      </c>
      <c r="C453" s="17" t="str">
        <f t="shared" si="41"/>
        <v>CC</v>
      </c>
      <c r="D453" t="str">
        <f t="shared" si="42"/>
        <v>REGION GRAND SUD</v>
      </c>
      <c r="E453" s="12" t="str">
        <f t="shared" si="40"/>
        <v>TERRAIN</v>
      </c>
      <c r="F453" s="4" t="s">
        <v>4363</v>
      </c>
      <c r="G453" s="4" t="s">
        <v>4364</v>
      </c>
      <c r="H453" s="5">
        <v>1</v>
      </c>
      <c r="I453" s="5"/>
      <c r="J453" s="5">
        <v>1</v>
      </c>
      <c r="K453" s="5" t="s">
        <v>1325</v>
      </c>
      <c r="L453" s="5" t="s">
        <v>3225</v>
      </c>
      <c r="M453" s="5" t="s">
        <v>4365</v>
      </c>
      <c r="N453" s="5"/>
      <c r="O453" s="5"/>
      <c r="P453" s="5"/>
      <c r="Q453" s="5"/>
      <c r="R453" s="5"/>
      <c r="S453" s="5"/>
      <c r="T453" s="5" t="s">
        <v>25</v>
      </c>
      <c r="U453" s="6">
        <v>44986</v>
      </c>
      <c r="V453" s="5" t="s">
        <v>1363</v>
      </c>
      <c r="W453" s="4" t="s">
        <v>1329</v>
      </c>
      <c r="X453" s="5" t="s">
        <v>18</v>
      </c>
      <c r="Y453" s="5"/>
      <c r="Z453" s="5"/>
      <c r="AA453" s="4" t="s">
        <v>4366</v>
      </c>
      <c r="AB453" s="5"/>
      <c r="AC453" s="5"/>
      <c r="AD453" s="5" t="s">
        <v>1331</v>
      </c>
      <c r="AE453" s="5"/>
      <c r="AF453" s="5">
        <v>35322</v>
      </c>
      <c r="AG453" s="5">
        <v>28</v>
      </c>
      <c r="AH453" s="5">
        <v>100</v>
      </c>
      <c r="AI453" s="5" t="s">
        <v>1332</v>
      </c>
      <c r="AJ453" s="5">
        <v>44805</v>
      </c>
      <c r="AK453" s="5">
        <v>2</v>
      </c>
      <c r="AL453" s="5">
        <v>44805</v>
      </c>
      <c r="AM453" s="5" t="s">
        <v>1333</v>
      </c>
      <c r="AN453" s="5">
        <v>30900</v>
      </c>
      <c r="AO453" s="5" t="s">
        <v>4367</v>
      </c>
      <c r="AP453" s="5" t="s">
        <v>1335</v>
      </c>
      <c r="AQ453" s="4" t="s">
        <v>1336</v>
      </c>
      <c r="AR453" s="5" t="s">
        <v>12476</v>
      </c>
      <c r="AS453" s="4" t="s">
        <v>1403</v>
      </c>
      <c r="AT453" s="5" t="s">
        <v>1404</v>
      </c>
      <c r="AU453" s="5" t="s">
        <v>41</v>
      </c>
      <c r="AV453" s="4" t="s">
        <v>1405</v>
      </c>
      <c r="AW453" s="5" t="s">
        <v>61</v>
      </c>
      <c r="AX453" s="4" t="s">
        <v>2047</v>
      </c>
      <c r="AY453" s="5" t="s">
        <v>2048</v>
      </c>
      <c r="AZ453" s="5" t="s">
        <v>11</v>
      </c>
      <c r="BA453" s="4" t="s">
        <v>2049</v>
      </c>
      <c r="BB453" s="5" t="s">
        <v>2050</v>
      </c>
      <c r="BC453" s="4" t="s">
        <v>4364</v>
      </c>
      <c r="BD453" s="5" t="s">
        <v>4368</v>
      </c>
      <c r="BE453" s="5" t="s">
        <v>25</v>
      </c>
      <c r="BF453" s="5" t="s">
        <v>1333</v>
      </c>
      <c r="BG453" s="4" t="s">
        <v>4369</v>
      </c>
      <c r="BH453" s="5" t="s">
        <v>1343</v>
      </c>
    </row>
    <row r="454" spans="1:60" x14ac:dyDescent="0.25">
      <c r="A454">
        <f t="shared" si="38"/>
        <v>192088</v>
      </c>
      <c r="B454">
        <f t="shared" si="39"/>
        <v>3001528</v>
      </c>
      <c r="C454" s="17" t="str">
        <f t="shared" si="41"/>
        <v>CC</v>
      </c>
      <c r="D454" t="str">
        <f t="shared" si="42"/>
        <v>REGION GRAND SUD</v>
      </c>
      <c r="E454" s="12" t="str">
        <f t="shared" si="40"/>
        <v>TERRAIN</v>
      </c>
      <c r="F454" s="4" t="s">
        <v>4370</v>
      </c>
      <c r="G454" s="4" t="s">
        <v>4371</v>
      </c>
      <c r="H454" s="5">
        <v>1</v>
      </c>
      <c r="I454" s="5"/>
      <c r="J454" s="5">
        <v>1</v>
      </c>
      <c r="K454" s="5" t="s">
        <v>1325</v>
      </c>
      <c r="L454" s="5" t="s">
        <v>10</v>
      </c>
      <c r="M454" s="5" t="s">
        <v>4365</v>
      </c>
      <c r="N454" s="5"/>
      <c r="O454" s="5"/>
      <c r="P454" s="5"/>
      <c r="Q454" s="5"/>
      <c r="R454" s="5"/>
      <c r="S454" s="5"/>
      <c r="T454" s="5" t="s">
        <v>25</v>
      </c>
      <c r="U454" s="6">
        <v>39052</v>
      </c>
      <c r="V454" s="5" t="s">
        <v>1363</v>
      </c>
      <c r="W454" s="4" t="s">
        <v>1329</v>
      </c>
      <c r="X454" s="5" t="s">
        <v>18</v>
      </c>
      <c r="Y454" s="5"/>
      <c r="Z454" s="5"/>
      <c r="AA454" s="4" t="s">
        <v>2288</v>
      </c>
      <c r="AB454" s="5"/>
      <c r="AC454" s="5"/>
      <c r="AD454" s="5" t="s">
        <v>1331</v>
      </c>
      <c r="AE454" s="5"/>
      <c r="AF454" s="5">
        <v>25452</v>
      </c>
      <c r="AG454" s="5">
        <v>55</v>
      </c>
      <c r="AH454" s="5">
        <v>100</v>
      </c>
      <c r="AI454" s="5" t="s">
        <v>1332</v>
      </c>
      <c r="AJ454" s="5">
        <v>39052</v>
      </c>
      <c r="AK454" s="5">
        <v>18</v>
      </c>
      <c r="AL454" s="5">
        <v>39052</v>
      </c>
      <c r="AM454" s="5" t="s">
        <v>1333</v>
      </c>
      <c r="AN454" s="5">
        <v>30980</v>
      </c>
      <c r="AO454" s="5" t="s">
        <v>4372</v>
      </c>
      <c r="AP454" s="5" t="s">
        <v>1335</v>
      </c>
      <c r="AQ454" s="4" t="s">
        <v>1336</v>
      </c>
      <c r="AR454" s="5" t="s">
        <v>12476</v>
      </c>
      <c r="AS454" s="4" t="s">
        <v>1403</v>
      </c>
      <c r="AT454" s="5" t="s">
        <v>1404</v>
      </c>
      <c r="AU454" s="5" t="s">
        <v>41</v>
      </c>
      <c r="AV454" s="4" t="s">
        <v>1405</v>
      </c>
      <c r="AW454" s="5" t="s">
        <v>61</v>
      </c>
      <c r="AX454" s="4" t="s">
        <v>2047</v>
      </c>
      <c r="AY454" s="5" t="s">
        <v>2048</v>
      </c>
      <c r="AZ454" s="5" t="s">
        <v>11</v>
      </c>
      <c r="BA454" s="4" t="s">
        <v>2049</v>
      </c>
      <c r="BB454" s="5" t="s">
        <v>2050</v>
      </c>
      <c r="BC454" s="4" t="s">
        <v>4371</v>
      </c>
      <c r="BD454" s="5" t="s">
        <v>4373</v>
      </c>
      <c r="BE454" s="5" t="s">
        <v>25</v>
      </c>
      <c r="BF454" s="5" t="s">
        <v>1333</v>
      </c>
      <c r="BG454" s="4" t="s">
        <v>4374</v>
      </c>
      <c r="BH454" s="5" t="s">
        <v>1343</v>
      </c>
    </row>
    <row r="455" spans="1:60" x14ac:dyDescent="0.25">
      <c r="A455">
        <f t="shared" si="38"/>
        <v>305475</v>
      </c>
      <c r="B455">
        <f t="shared" si="39"/>
        <v>7022077</v>
      </c>
      <c r="C455" s="17" t="str">
        <f t="shared" si="41"/>
        <v>CC</v>
      </c>
      <c r="D455" t="str">
        <f t="shared" si="42"/>
        <v>REGION GRAND OUEST</v>
      </c>
      <c r="E455" s="12" t="str">
        <f t="shared" si="40"/>
        <v>TERRAIN</v>
      </c>
      <c r="F455" s="4" t="s">
        <v>1001</v>
      </c>
      <c r="G455" s="4" t="s">
        <v>4375</v>
      </c>
      <c r="H455" s="5">
        <v>1</v>
      </c>
      <c r="I455" s="5"/>
      <c r="J455" s="5">
        <v>1</v>
      </c>
      <c r="K455" s="5" t="s">
        <v>1325</v>
      </c>
      <c r="L455" s="5" t="s">
        <v>181</v>
      </c>
      <c r="M455" s="5" t="s">
        <v>1002</v>
      </c>
      <c r="N455" s="5"/>
      <c r="O455" s="5"/>
      <c r="P455" s="5"/>
      <c r="Q455" s="5"/>
      <c r="R455" s="5"/>
      <c r="S455" s="5"/>
      <c r="T455" s="5" t="s">
        <v>25</v>
      </c>
      <c r="U455" s="6">
        <v>45108</v>
      </c>
      <c r="V455" s="5" t="s">
        <v>1363</v>
      </c>
      <c r="W455" s="4" t="s">
        <v>1329</v>
      </c>
      <c r="X455" s="5" t="s">
        <v>18</v>
      </c>
      <c r="Y455" s="5"/>
      <c r="Z455" s="5"/>
      <c r="AA455" s="4" t="s">
        <v>4376</v>
      </c>
      <c r="AB455" s="5"/>
      <c r="AC455" s="5"/>
      <c r="AD455" s="5" t="s">
        <v>1331</v>
      </c>
      <c r="AE455" s="5"/>
      <c r="AF455" s="5">
        <v>27642</v>
      </c>
      <c r="AG455" s="5">
        <v>49</v>
      </c>
      <c r="AH455" s="5">
        <v>100</v>
      </c>
      <c r="AI455" s="5" t="s">
        <v>1332</v>
      </c>
      <c r="AJ455" s="5">
        <v>44927</v>
      </c>
      <c r="AK455" s="5">
        <v>1</v>
      </c>
      <c r="AL455" s="5">
        <v>44927</v>
      </c>
      <c r="AM455" s="5" t="s">
        <v>1333</v>
      </c>
      <c r="AN455" s="5">
        <v>22130</v>
      </c>
      <c r="AO455" s="5" t="s">
        <v>2768</v>
      </c>
      <c r="AP455" s="5" t="s">
        <v>1413</v>
      </c>
      <c r="AQ455" s="4" t="s">
        <v>1414</v>
      </c>
      <c r="AR455" s="5" t="s">
        <v>19</v>
      </c>
      <c r="AS455" s="4" t="s">
        <v>1828</v>
      </c>
      <c r="AT455" s="5" t="s">
        <v>1829</v>
      </c>
      <c r="AU455" s="5" t="s">
        <v>41</v>
      </c>
      <c r="AV455" s="4" t="s">
        <v>1830</v>
      </c>
      <c r="AW455" s="5" t="s">
        <v>148</v>
      </c>
      <c r="AX455" s="4" t="s">
        <v>2767</v>
      </c>
      <c r="AY455" s="5" t="s">
        <v>2769</v>
      </c>
      <c r="AZ455" s="5" t="s">
        <v>11</v>
      </c>
      <c r="BA455" s="4" t="s">
        <v>2770</v>
      </c>
      <c r="BB455" s="5" t="s">
        <v>2771</v>
      </c>
      <c r="BC455" s="4" t="s">
        <v>4375</v>
      </c>
      <c r="BD455" s="5" t="s">
        <v>4377</v>
      </c>
      <c r="BE455" s="5" t="s">
        <v>25</v>
      </c>
      <c r="BF455" s="5" t="s">
        <v>1333</v>
      </c>
      <c r="BG455" s="4" t="s">
        <v>4378</v>
      </c>
      <c r="BH455" s="5" t="s">
        <v>1343</v>
      </c>
    </row>
    <row r="456" spans="1:60" x14ac:dyDescent="0.25">
      <c r="A456">
        <f t="shared" si="38"/>
        <v>306161</v>
      </c>
      <c r="B456">
        <f t="shared" si="39"/>
        <v>7024009</v>
      </c>
      <c r="C456" s="17" t="str">
        <f t="shared" si="41"/>
        <v>CC</v>
      </c>
      <c r="D456" t="str">
        <f t="shared" si="42"/>
        <v>REGION GRAND OUEST</v>
      </c>
      <c r="E456" s="12" t="str">
        <f t="shared" si="40"/>
        <v>TERRAIN</v>
      </c>
      <c r="F456" s="4" t="s">
        <v>4379</v>
      </c>
      <c r="G456" s="4" t="s">
        <v>4380</v>
      </c>
      <c r="H456" s="5">
        <v>1</v>
      </c>
      <c r="I456" s="5"/>
      <c r="J456" s="5">
        <v>1</v>
      </c>
      <c r="K456" s="5" t="s">
        <v>1325</v>
      </c>
      <c r="L456" s="5" t="s">
        <v>762</v>
      </c>
      <c r="M456" s="5" t="s">
        <v>561</v>
      </c>
      <c r="N456" s="5"/>
      <c r="O456" s="5"/>
      <c r="P456" s="5"/>
      <c r="Q456" s="5"/>
      <c r="R456" s="5"/>
      <c r="S456" s="5"/>
      <c r="T456" s="5" t="s">
        <v>245</v>
      </c>
      <c r="U456" s="6">
        <v>45536</v>
      </c>
      <c r="V456" s="5" t="s">
        <v>1328</v>
      </c>
      <c r="W456" s="4" t="s">
        <v>1329</v>
      </c>
      <c r="X456" s="5" t="s">
        <v>18</v>
      </c>
      <c r="Y456" s="5"/>
      <c r="Z456" s="5"/>
      <c r="AA456" s="4" t="s">
        <v>3587</v>
      </c>
      <c r="AB456" s="5"/>
      <c r="AC456" s="5"/>
      <c r="AD456" s="5" t="s">
        <v>1331</v>
      </c>
      <c r="AE456" s="5"/>
      <c r="AF456" s="5">
        <v>33274</v>
      </c>
      <c r="AG456" s="5">
        <v>33</v>
      </c>
      <c r="AH456" s="5">
        <v>100</v>
      </c>
      <c r="AI456" s="5" t="s">
        <v>1332</v>
      </c>
      <c r="AJ456" s="5">
        <v>45536</v>
      </c>
      <c r="AK456" s="5">
        <v>0</v>
      </c>
      <c r="AL456" s="5">
        <v>45536</v>
      </c>
      <c r="AM456" s="5" t="s">
        <v>1333</v>
      </c>
      <c r="AN456" s="5">
        <v>35137</v>
      </c>
      <c r="AO456" s="5" t="s">
        <v>2836</v>
      </c>
      <c r="AP456" s="5" t="s">
        <v>1413</v>
      </c>
      <c r="AQ456" s="4" t="s">
        <v>1414</v>
      </c>
      <c r="AR456" s="5" t="s">
        <v>19</v>
      </c>
      <c r="AS456" s="4" t="s">
        <v>1828</v>
      </c>
      <c r="AT456" s="5" t="s">
        <v>1829</v>
      </c>
      <c r="AU456" s="5" t="s">
        <v>41</v>
      </c>
      <c r="AV456" s="4" t="s">
        <v>1830</v>
      </c>
      <c r="AW456" s="5" t="s">
        <v>148</v>
      </c>
      <c r="AX456" s="4" t="s">
        <v>2375</v>
      </c>
      <c r="AY456" s="5" t="s">
        <v>2376</v>
      </c>
      <c r="AZ456" s="5" t="s">
        <v>11</v>
      </c>
      <c r="BA456" s="4" t="s">
        <v>2377</v>
      </c>
      <c r="BB456" s="5" t="s">
        <v>2378</v>
      </c>
      <c r="BC456" s="4" t="s">
        <v>4380</v>
      </c>
      <c r="BD456" s="5" t="s">
        <v>4381</v>
      </c>
      <c r="BE456" s="5" t="s">
        <v>245</v>
      </c>
      <c r="BF456" s="5" t="s">
        <v>1333</v>
      </c>
      <c r="BG456" s="4" t="s">
        <v>4382</v>
      </c>
      <c r="BH456" s="5" t="s">
        <v>1343</v>
      </c>
    </row>
    <row r="457" spans="1:60" x14ac:dyDescent="0.25">
      <c r="A457">
        <f t="shared" si="38"/>
        <v>306023</v>
      </c>
      <c r="B457">
        <f t="shared" si="39"/>
        <v>7023695</v>
      </c>
      <c r="C457" s="17" t="str">
        <f t="shared" si="41"/>
        <v>CC</v>
      </c>
      <c r="D457" t="str">
        <f t="shared" si="42"/>
        <v>REGION GRAND SUD</v>
      </c>
      <c r="E457" s="12" t="str">
        <f t="shared" si="40"/>
        <v>TERRAIN</v>
      </c>
      <c r="F457" s="4" t="s">
        <v>4383</v>
      </c>
      <c r="G457" s="4" t="s">
        <v>4384</v>
      </c>
      <c r="H457" s="5">
        <v>1</v>
      </c>
      <c r="I457" s="5"/>
      <c r="J457" s="5">
        <v>2</v>
      </c>
      <c r="K457" s="5" t="s">
        <v>1345</v>
      </c>
      <c r="L457" s="5" t="s">
        <v>826</v>
      </c>
      <c r="M457" s="5" t="s">
        <v>561</v>
      </c>
      <c r="N457" s="5"/>
      <c r="O457" s="5"/>
      <c r="P457" s="5"/>
      <c r="Q457" s="5"/>
      <c r="R457" s="5"/>
      <c r="S457" s="5"/>
      <c r="T457" s="5" t="s">
        <v>25</v>
      </c>
      <c r="U457" s="6">
        <v>45536</v>
      </c>
      <c r="V457" s="5" t="s">
        <v>1363</v>
      </c>
      <c r="W457" s="4" t="s">
        <v>1329</v>
      </c>
      <c r="X457" s="5" t="s">
        <v>18</v>
      </c>
      <c r="Y457" s="5"/>
      <c r="Z457" s="5"/>
      <c r="AA457" s="4" t="s">
        <v>4385</v>
      </c>
      <c r="AB457" s="5"/>
      <c r="AC457" s="5"/>
      <c r="AD457" s="5" t="s">
        <v>1331</v>
      </c>
      <c r="AE457" s="5"/>
      <c r="AF457" s="5">
        <v>34683</v>
      </c>
      <c r="AG457" s="5">
        <v>29</v>
      </c>
      <c r="AH457" s="5">
        <v>100</v>
      </c>
      <c r="AI457" s="5" t="s">
        <v>1332</v>
      </c>
      <c r="AJ457" s="5">
        <v>45413</v>
      </c>
      <c r="AK457" s="5">
        <v>0</v>
      </c>
      <c r="AL457" s="5">
        <v>45413</v>
      </c>
      <c r="AM457" s="5" t="s">
        <v>1333</v>
      </c>
      <c r="AN457" s="5">
        <v>42610</v>
      </c>
      <c r="AO457" s="5" t="s">
        <v>4386</v>
      </c>
      <c r="AP457" s="5" t="s">
        <v>1335</v>
      </c>
      <c r="AQ457" s="4" t="s">
        <v>1336</v>
      </c>
      <c r="AR457" s="5" t="s">
        <v>12476</v>
      </c>
      <c r="AS457" s="4" t="s">
        <v>1629</v>
      </c>
      <c r="AT457" s="5" t="s">
        <v>1630</v>
      </c>
      <c r="AU457" s="5" t="s">
        <v>41</v>
      </c>
      <c r="AV457" s="4" t="s">
        <v>1631</v>
      </c>
      <c r="AW457" s="5" t="s">
        <v>7</v>
      </c>
      <c r="AX457" s="4" t="s">
        <v>3473</v>
      </c>
      <c r="AY457" s="5" t="s">
        <v>3475</v>
      </c>
      <c r="AZ457" s="5" t="s">
        <v>11</v>
      </c>
      <c r="BA457" s="4" t="s">
        <v>3476</v>
      </c>
      <c r="BB457" s="5" t="s">
        <v>3477</v>
      </c>
      <c r="BC457" s="4" t="s">
        <v>4384</v>
      </c>
      <c r="BD457" s="5" t="s">
        <v>4387</v>
      </c>
      <c r="BE457" s="5" t="s">
        <v>25</v>
      </c>
      <c r="BF457" s="5" t="s">
        <v>1333</v>
      </c>
      <c r="BG457" s="4" t="s">
        <v>4388</v>
      </c>
      <c r="BH457" s="5" t="s">
        <v>1343</v>
      </c>
    </row>
    <row r="458" spans="1:60" x14ac:dyDescent="0.25">
      <c r="A458">
        <f t="shared" si="38"/>
        <v>304468</v>
      </c>
      <c r="B458">
        <f t="shared" si="39"/>
        <v>3102413</v>
      </c>
      <c r="C458" s="17" t="str">
        <f t="shared" si="41"/>
        <v>CC</v>
      </c>
      <c r="D458" t="str">
        <f t="shared" si="42"/>
        <v>REGION ILE DE FRANCE NORD</v>
      </c>
      <c r="E458" s="12" t="str">
        <f t="shared" si="40"/>
        <v>TERRAIN</v>
      </c>
      <c r="F458" s="4" t="s">
        <v>560</v>
      </c>
      <c r="G458" s="4" t="s">
        <v>4389</v>
      </c>
      <c r="H458" s="5">
        <v>1</v>
      </c>
      <c r="I458" s="5"/>
      <c r="J458" s="5">
        <v>2</v>
      </c>
      <c r="K458" s="5" t="s">
        <v>1345</v>
      </c>
      <c r="L458" s="5" t="s">
        <v>562</v>
      </c>
      <c r="M458" s="5" t="s">
        <v>561</v>
      </c>
      <c r="N458" s="5" t="s">
        <v>245</v>
      </c>
      <c r="O458" s="5">
        <v>43770</v>
      </c>
      <c r="P458" s="5"/>
      <c r="Q458" s="5" t="s">
        <v>1346</v>
      </c>
      <c r="R458" s="5">
        <v>5</v>
      </c>
      <c r="S458" s="5" t="s">
        <v>18</v>
      </c>
      <c r="T458" s="5" t="s">
        <v>25</v>
      </c>
      <c r="U458" s="6">
        <v>43800</v>
      </c>
      <c r="V458" s="5" t="s">
        <v>1363</v>
      </c>
      <c r="W458" s="4" t="s">
        <v>1329</v>
      </c>
      <c r="X458" s="5" t="s">
        <v>18</v>
      </c>
      <c r="Y458" s="5"/>
      <c r="Z458" s="5"/>
      <c r="AA458" s="4" t="s">
        <v>1960</v>
      </c>
      <c r="AB458" s="5" t="s">
        <v>1331</v>
      </c>
      <c r="AC458" s="5"/>
      <c r="AD458" s="5" t="s">
        <v>1331</v>
      </c>
      <c r="AE458" s="5"/>
      <c r="AF458" s="5">
        <v>27033</v>
      </c>
      <c r="AG458" s="5">
        <v>50</v>
      </c>
      <c r="AH458" s="5">
        <v>100</v>
      </c>
      <c r="AI458" s="5" t="s">
        <v>1332</v>
      </c>
      <c r="AJ458" s="5">
        <v>43800</v>
      </c>
      <c r="AK458" s="5">
        <v>5</v>
      </c>
      <c r="AL458" s="5">
        <v>43800</v>
      </c>
      <c r="AM458" s="5" t="s">
        <v>1333</v>
      </c>
      <c r="AN458" s="5">
        <v>76240</v>
      </c>
      <c r="AO458" s="5" t="s">
        <v>4390</v>
      </c>
      <c r="AP458" s="5" t="s">
        <v>12477</v>
      </c>
      <c r="AQ458" s="4" t="s">
        <v>1351</v>
      </c>
      <c r="AR458" s="5" t="s">
        <v>12478</v>
      </c>
      <c r="AS458" s="4" t="s">
        <v>1651</v>
      </c>
      <c r="AT458" s="5" t="s">
        <v>1652</v>
      </c>
      <c r="AU458" s="5" t="s">
        <v>41</v>
      </c>
      <c r="AV458" s="4" t="s">
        <v>1653</v>
      </c>
      <c r="AW458" s="5" t="s">
        <v>35</v>
      </c>
      <c r="AX458" s="4" t="s">
        <v>2518</v>
      </c>
      <c r="AY458" s="5" t="s">
        <v>2519</v>
      </c>
      <c r="AZ458" s="5" t="s">
        <v>11</v>
      </c>
      <c r="BA458" s="4" t="s">
        <v>2520</v>
      </c>
      <c r="BB458" s="5" t="s">
        <v>2521</v>
      </c>
      <c r="BC458" s="4" t="s">
        <v>4389</v>
      </c>
      <c r="BD458" s="5" t="s">
        <v>4391</v>
      </c>
      <c r="BE458" s="5" t="s">
        <v>25</v>
      </c>
      <c r="BF458" s="5" t="s">
        <v>1333</v>
      </c>
      <c r="BG458" s="4" t="s">
        <v>4392</v>
      </c>
      <c r="BH458" s="5" t="s">
        <v>1343</v>
      </c>
    </row>
    <row r="459" spans="1:60" x14ac:dyDescent="0.25">
      <c r="A459">
        <f t="shared" si="38"/>
        <v>168175</v>
      </c>
      <c r="B459">
        <f t="shared" si="39"/>
        <v>3000408</v>
      </c>
      <c r="C459" s="17" t="str">
        <f t="shared" si="41"/>
        <v>CC</v>
      </c>
      <c r="D459" t="str">
        <f t="shared" si="42"/>
        <v>REGION GRAND SUD</v>
      </c>
      <c r="E459" s="12" t="str">
        <f t="shared" si="40"/>
        <v>TERRAIN</v>
      </c>
      <c r="F459" s="4" t="s">
        <v>4393</v>
      </c>
      <c r="G459" s="4" t="s">
        <v>4394</v>
      </c>
      <c r="H459" s="5">
        <v>1</v>
      </c>
      <c r="I459" s="5"/>
      <c r="J459" s="5">
        <v>1</v>
      </c>
      <c r="K459" s="5" t="s">
        <v>1325</v>
      </c>
      <c r="L459" s="5" t="s">
        <v>4098</v>
      </c>
      <c r="M459" s="5" t="s">
        <v>561</v>
      </c>
      <c r="N459" s="5"/>
      <c r="O459" s="5"/>
      <c r="P459" s="5"/>
      <c r="Q459" s="5"/>
      <c r="R459" s="5"/>
      <c r="S459" s="5"/>
      <c r="T459" s="5" t="s">
        <v>71</v>
      </c>
      <c r="U459" s="6">
        <v>33848</v>
      </c>
      <c r="V459" s="4" t="s">
        <v>1437</v>
      </c>
      <c r="W459" s="4" t="s">
        <v>1329</v>
      </c>
      <c r="X459" s="5" t="s">
        <v>18</v>
      </c>
      <c r="Y459" s="5" t="s">
        <v>1348</v>
      </c>
      <c r="Z459" s="5"/>
      <c r="AA459" s="5" t="s">
        <v>4395</v>
      </c>
      <c r="AB459" s="5"/>
      <c r="AC459" s="5"/>
      <c r="AD459" s="5" t="s">
        <v>1393</v>
      </c>
      <c r="AE459" s="5"/>
      <c r="AF459" s="6">
        <v>25946</v>
      </c>
      <c r="AG459" s="5">
        <v>53</v>
      </c>
      <c r="AH459" s="5">
        <v>100</v>
      </c>
      <c r="AI459" s="5" t="s">
        <v>1332</v>
      </c>
      <c r="AJ459" s="6">
        <v>33848</v>
      </c>
      <c r="AK459" s="5">
        <v>32</v>
      </c>
      <c r="AL459" s="6">
        <v>33848</v>
      </c>
      <c r="AM459" s="5" t="s">
        <v>1333</v>
      </c>
      <c r="AN459" s="5">
        <v>1090</v>
      </c>
      <c r="AO459" s="5" t="s">
        <v>4396</v>
      </c>
      <c r="AP459" s="5" t="s">
        <v>1335</v>
      </c>
      <c r="AQ459" s="4" t="s">
        <v>1336</v>
      </c>
      <c r="AR459" s="5" t="s">
        <v>12476</v>
      </c>
      <c r="AS459" s="4" t="s">
        <v>1440</v>
      </c>
      <c r="AT459" s="5" t="s">
        <v>1441</v>
      </c>
      <c r="AU459" s="5" t="s">
        <v>41</v>
      </c>
      <c r="AV459" s="4" t="s">
        <v>1537</v>
      </c>
      <c r="AW459" s="5" t="s">
        <v>31</v>
      </c>
      <c r="AX459" s="4" t="s">
        <v>3505</v>
      </c>
      <c r="AY459" s="5" t="s">
        <v>3506</v>
      </c>
      <c r="AZ459" s="5" t="s">
        <v>11</v>
      </c>
      <c r="BA459" s="4" t="s">
        <v>3507</v>
      </c>
      <c r="BB459" s="5" t="s">
        <v>3508</v>
      </c>
      <c r="BC459" s="5" t="s">
        <v>4394</v>
      </c>
      <c r="BD459" s="5" t="s">
        <v>4397</v>
      </c>
      <c r="BE459" s="5" t="s">
        <v>71</v>
      </c>
      <c r="BF459" s="5" t="s">
        <v>1333</v>
      </c>
      <c r="BG459" s="5" t="s">
        <v>4398</v>
      </c>
      <c r="BH459" s="5" t="s">
        <v>1343</v>
      </c>
    </row>
    <row r="460" spans="1:60" x14ac:dyDescent="0.25">
      <c r="A460">
        <f t="shared" si="38"/>
        <v>193726</v>
      </c>
      <c r="B460">
        <f t="shared" si="39"/>
        <v>3003000</v>
      </c>
      <c r="C460" s="17" t="str">
        <f t="shared" si="41"/>
        <v>CC</v>
      </c>
      <c r="D460" t="str">
        <f t="shared" si="42"/>
        <v>REGION GRAND OUEST</v>
      </c>
      <c r="E460" s="12" t="str">
        <f t="shared" si="40"/>
        <v>TERRAIN</v>
      </c>
      <c r="F460" s="4" t="s">
        <v>4399</v>
      </c>
      <c r="G460" s="4" t="s">
        <v>4400</v>
      </c>
      <c r="H460" s="5">
        <v>1</v>
      </c>
      <c r="I460" s="5"/>
      <c r="J460" s="5">
        <v>2</v>
      </c>
      <c r="K460" s="5" t="s">
        <v>1345</v>
      </c>
      <c r="L460" s="5" t="s">
        <v>4401</v>
      </c>
      <c r="M460" s="5" t="s">
        <v>1092</v>
      </c>
      <c r="N460" s="5" t="s">
        <v>60</v>
      </c>
      <c r="O460" s="5">
        <v>44866</v>
      </c>
      <c r="P460" s="5"/>
      <c r="Q460" s="5" t="s">
        <v>1346</v>
      </c>
      <c r="R460" s="5">
        <v>5</v>
      </c>
      <c r="S460" s="5" t="s">
        <v>5</v>
      </c>
      <c r="T460" s="5" t="s">
        <v>3</v>
      </c>
      <c r="U460" s="6">
        <v>44896</v>
      </c>
      <c r="V460" s="4" t="s">
        <v>1487</v>
      </c>
      <c r="W460" s="4" t="s">
        <v>1329</v>
      </c>
      <c r="X460" s="5" t="s">
        <v>5</v>
      </c>
      <c r="Y460" s="5" t="s">
        <v>1348</v>
      </c>
      <c r="Z460" s="5"/>
      <c r="AA460" s="4" t="s">
        <v>4402</v>
      </c>
      <c r="AB460" s="5">
        <v>5</v>
      </c>
      <c r="AC460" s="5"/>
      <c r="AD460" s="5">
        <v>5</v>
      </c>
      <c r="AE460" s="5"/>
      <c r="AF460" s="6">
        <v>29697</v>
      </c>
      <c r="AG460" s="5">
        <v>43</v>
      </c>
      <c r="AH460" s="5">
        <v>100</v>
      </c>
      <c r="AI460" s="5" t="s">
        <v>1332</v>
      </c>
      <c r="AJ460" s="6">
        <v>40452</v>
      </c>
      <c r="AK460" s="5">
        <v>14</v>
      </c>
      <c r="AL460" s="6">
        <v>40452</v>
      </c>
      <c r="AM460" s="5" t="s">
        <v>1333</v>
      </c>
      <c r="AN460" s="5">
        <v>35200</v>
      </c>
      <c r="AO460" s="5" t="s">
        <v>3611</v>
      </c>
      <c r="AP460" s="5" t="s">
        <v>1413</v>
      </c>
      <c r="AQ460" s="4" t="s">
        <v>1414</v>
      </c>
      <c r="AR460" s="5" t="s">
        <v>19</v>
      </c>
      <c r="AS460" s="4" t="s">
        <v>1828</v>
      </c>
      <c r="AT460" s="5" t="s">
        <v>1829</v>
      </c>
      <c r="AU460" s="5" t="s">
        <v>41</v>
      </c>
      <c r="AV460" s="4" t="s">
        <v>1830</v>
      </c>
      <c r="AW460" s="5" t="s">
        <v>148</v>
      </c>
      <c r="AX460" s="4" t="s">
        <v>2767</v>
      </c>
      <c r="AY460" s="5" t="s">
        <v>2769</v>
      </c>
      <c r="AZ460" s="5" t="s">
        <v>11</v>
      </c>
      <c r="BA460" s="4" t="s">
        <v>2770</v>
      </c>
      <c r="BB460" s="5" t="s">
        <v>2771</v>
      </c>
      <c r="BC460" s="4" t="s">
        <v>4400</v>
      </c>
      <c r="BD460" s="5" t="s">
        <v>4403</v>
      </c>
      <c r="BE460" s="5" t="s">
        <v>3</v>
      </c>
      <c r="BF460" s="5" t="s">
        <v>1333</v>
      </c>
      <c r="BG460" s="4" t="s">
        <v>4404</v>
      </c>
      <c r="BH460" s="5" t="s">
        <v>1343</v>
      </c>
    </row>
    <row r="461" spans="1:60" x14ac:dyDescent="0.25">
      <c r="A461">
        <f t="shared" si="38"/>
        <v>305242</v>
      </c>
      <c r="B461">
        <f t="shared" si="39"/>
        <v>7020656</v>
      </c>
      <c r="C461" s="17" t="str">
        <f t="shared" si="41"/>
        <v>CC</v>
      </c>
      <c r="D461" t="str">
        <f t="shared" si="42"/>
        <v>REGION CENTRE EST</v>
      </c>
      <c r="E461" s="12" t="str">
        <f t="shared" si="40"/>
        <v>TERRAIN</v>
      </c>
      <c r="F461" s="4" t="s">
        <v>4405</v>
      </c>
      <c r="G461" s="4" t="s">
        <v>4406</v>
      </c>
      <c r="H461" s="5">
        <v>1</v>
      </c>
      <c r="I461" s="5"/>
      <c r="J461" s="5">
        <v>1</v>
      </c>
      <c r="K461" s="5" t="s">
        <v>1325</v>
      </c>
      <c r="L461" s="5" t="s">
        <v>853</v>
      </c>
      <c r="M461" s="5" t="s">
        <v>4407</v>
      </c>
      <c r="N461" s="5" t="s">
        <v>25</v>
      </c>
      <c r="O461" s="5">
        <v>45231</v>
      </c>
      <c r="P461" s="5"/>
      <c r="Q461" s="5" t="s">
        <v>1346</v>
      </c>
      <c r="R461" s="5">
        <v>5</v>
      </c>
      <c r="S461" s="5" t="s">
        <v>18</v>
      </c>
      <c r="T461" s="5" t="s">
        <v>260</v>
      </c>
      <c r="U461" s="6">
        <v>45261</v>
      </c>
      <c r="V461" s="4" t="s">
        <v>1347</v>
      </c>
      <c r="W461" s="4" t="s">
        <v>1329</v>
      </c>
      <c r="X461" s="5" t="s">
        <v>18</v>
      </c>
      <c r="Y461" s="5" t="s">
        <v>1348</v>
      </c>
      <c r="Z461" s="5"/>
      <c r="AA461" s="4" t="s">
        <v>4408</v>
      </c>
      <c r="AB461" s="5" t="s">
        <v>1331</v>
      </c>
      <c r="AC461" s="5"/>
      <c r="AD461" s="5" t="s">
        <v>1331</v>
      </c>
      <c r="AE461" s="5"/>
      <c r="AF461" s="6">
        <v>29785</v>
      </c>
      <c r="AG461" s="5">
        <v>43</v>
      </c>
      <c r="AH461" s="5">
        <v>100</v>
      </c>
      <c r="AI461" s="5" t="s">
        <v>1332</v>
      </c>
      <c r="AJ461" s="6">
        <v>44593</v>
      </c>
      <c r="AK461" s="5">
        <v>2</v>
      </c>
      <c r="AL461" s="6">
        <v>44593</v>
      </c>
      <c r="AM461" s="5" t="s">
        <v>1333</v>
      </c>
      <c r="AN461" s="5">
        <v>77270</v>
      </c>
      <c r="AO461" s="5" t="s">
        <v>4409</v>
      </c>
      <c r="AP461" s="5" t="s">
        <v>1536</v>
      </c>
      <c r="AQ461" s="4" t="s">
        <v>12479</v>
      </c>
      <c r="AR461" s="5" t="s">
        <v>12480</v>
      </c>
      <c r="AS461" s="4" t="s">
        <v>1993</v>
      </c>
      <c r="AT461" s="5" t="s">
        <v>1994</v>
      </c>
      <c r="AU461" s="5" t="s">
        <v>41</v>
      </c>
      <c r="AV461" s="4" t="s">
        <v>1995</v>
      </c>
      <c r="AW461" s="5" t="s">
        <v>53</v>
      </c>
      <c r="AX461" s="4" t="s">
        <v>2346</v>
      </c>
      <c r="AY461" s="5" t="s">
        <v>2347</v>
      </c>
      <c r="AZ461" s="5" t="s">
        <v>11</v>
      </c>
      <c r="BA461" s="4" t="s">
        <v>2348</v>
      </c>
      <c r="BB461" s="5" t="s">
        <v>2349</v>
      </c>
      <c r="BC461" s="4" t="s">
        <v>4406</v>
      </c>
      <c r="BD461" s="5" t="s">
        <v>4410</v>
      </c>
      <c r="BE461" s="5" t="s">
        <v>260</v>
      </c>
      <c r="BF461" s="5" t="s">
        <v>1333</v>
      </c>
      <c r="BG461" s="4" t="s">
        <v>4411</v>
      </c>
      <c r="BH461" s="5" t="s">
        <v>1343</v>
      </c>
    </row>
    <row r="462" spans="1:60" x14ac:dyDescent="0.25">
      <c r="A462">
        <f t="shared" si="38"/>
        <v>302821</v>
      </c>
      <c r="B462">
        <f t="shared" si="39"/>
        <v>3101560</v>
      </c>
      <c r="C462" s="17" t="str">
        <f t="shared" si="41"/>
        <v>IMP</v>
      </c>
      <c r="D462" t="str">
        <f t="shared" si="42"/>
        <v>REGION ILE DE FRANCE NORD</v>
      </c>
      <c r="E462" s="12" t="str">
        <f t="shared" si="40"/>
        <v>TERRAIN</v>
      </c>
      <c r="F462" s="4" t="s">
        <v>4412</v>
      </c>
      <c r="G462" s="4" t="s">
        <v>3039</v>
      </c>
      <c r="H462" s="5">
        <v>1</v>
      </c>
      <c r="I462" s="5"/>
      <c r="J462" s="5">
        <v>2</v>
      </c>
      <c r="K462" s="5" t="s">
        <v>1345</v>
      </c>
      <c r="L462" s="5" t="s">
        <v>4413</v>
      </c>
      <c r="M462" s="5" t="s">
        <v>4414</v>
      </c>
      <c r="N462" s="5" t="s">
        <v>1357</v>
      </c>
      <c r="O462" s="5">
        <v>42309</v>
      </c>
      <c r="P462" s="5"/>
      <c r="Q462" s="5" t="s">
        <v>1346</v>
      </c>
      <c r="R462" s="5">
        <v>4</v>
      </c>
      <c r="S462" s="5" t="s">
        <v>5</v>
      </c>
      <c r="T462" s="5" t="s">
        <v>11</v>
      </c>
      <c r="U462" s="6">
        <v>42339</v>
      </c>
      <c r="V462" s="4" t="s">
        <v>1605</v>
      </c>
      <c r="W462" s="4" t="s">
        <v>1606</v>
      </c>
      <c r="X462" s="5" t="s">
        <v>5</v>
      </c>
      <c r="Y462" s="5"/>
      <c r="Z462" s="5"/>
      <c r="AA462" s="4"/>
      <c r="AB462" s="5">
        <v>5</v>
      </c>
      <c r="AC462" s="5"/>
      <c r="AD462" s="5">
        <v>5</v>
      </c>
      <c r="AE462" s="5"/>
      <c r="AF462" s="6">
        <v>30581</v>
      </c>
      <c r="AG462" s="5">
        <v>41</v>
      </c>
      <c r="AH462" s="5">
        <v>100</v>
      </c>
      <c r="AI462" s="5" t="s">
        <v>1332</v>
      </c>
      <c r="AJ462" s="6">
        <v>42339</v>
      </c>
      <c r="AK462" s="5">
        <v>9</v>
      </c>
      <c r="AL462" s="6">
        <v>42339</v>
      </c>
      <c r="AM462" s="5"/>
      <c r="AN462" s="5">
        <v>59400</v>
      </c>
      <c r="AO462" s="5" t="s">
        <v>4415</v>
      </c>
      <c r="AP462" s="5" t="s">
        <v>12477</v>
      </c>
      <c r="AQ462" s="4" t="s">
        <v>1351</v>
      </c>
      <c r="AR462" s="5" t="s">
        <v>12478</v>
      </c>
      <c r="AS462" s="4" t="s">
        <v>1450</v>
      </c>
      <c r="AT462" s="5" t="s">
        <v>1451</v>
      </c>
      <c r="AU462" s="5" t="s">
        <v>41</v>
      </c>
      <c r="AV462" s="4" t="s">
        <v>1452</v>
      </c>
      <c r="AW462" s="5" t="s">
        <v>230</v>
      </c>
      <c r="AX462" s="4" t="s">
        <v>3039</v>
      </c>
      <c r="AY462" s="5" t="s">
        <v>3040</v>
      </c>
      <c r="AZ462" s="5" t="s">
        <v>11</v>
      </c>
      <c r="BA462" s="4" t="s">
        <v>3041</v>
      </c>
      <c r="BB462" s="5" t="s">
        <v>3042</v>
      </c>
      <c r="BC462" s="4"/>
      <c r="BD462" s="5"/>
      <c r="BE462" s="5"/>
      <c r="BF462" s="5" t="s">
        <v>1608</v>
      </c>
      <c r="BG462" s="4"/>
      <c r="BH462" s="5"/>
    </row>
    <row r="463" spans="1:60" x14ac:dyDescent="0.25">
      <c r="A463">
        <f t="shared" si="38"/>
        <v>193688</v>
      </c>
      <c r="B463">
        <f t="shared" si="39"/>
        <v>3002965</v>
      </c>
      <c r="C463" s="17" t="str">
        <f t="shared" si="41"/>
        <v>CC</v>
      </c>
      <c r="D463" t="str">
        <f t="shared" si="42"/>
        <v>REGION GRAND SUD</v>
      </c>
      <c r="E463" s="12" t="str">
        <f t="shared" si="40"/>
        <v>TERRAIN</v>
      </c>
      <c r="F463" s="4" t="s">
        <v>587</v>
      </c>
      <c r="G463" s="4" t="s">
        <v>4416</v>
      </c>
      <c r="H463" s="5">
        <v>1</v>
      </c>
      <c r="I463" s="5"/>
      <c r="J463" s="5">
        <v>2</v>
      </c>
      <c r="K463" s="5" t="s">
        <v>1345</v>
      </c>
      <c r="L463" s="5" t="s">
        <v>111</v>
      </c>
      <c r="M463" s="5" t="s">
        <v>588</v>
      </c>
      <c r="N463" s="5"/>
      <c r="O463" s="6"/>
      <c r="P463" s="5"/>
      <c r="Q463" s="5"/>
      <c r="R463" s="5"/>
      <c r="S463" s="5"/>
      <c r="T463" s="5" t="s">
        <v>60</v>
      </c>
      <c r="U463" s="6">
        <v>40422</v>
      </c>
      <c r="V463" s="4" t="s">
        <v>1773</v>
      </c>
      <c r="W463" s="4" t="s">
        <v>1329</v>
      </c>
      <c r="X463" s="5" t="s">
        <v>18</v>
      </c>
      <c r="Y463" s="5"/>
      <c r="Z463" s="5"/>
      <c r="AA463" s="4" t="s">
        <v>4417</v>
      </c>
      <c r="AB463" s="5"/>
      <c r="AC463" s="5"/>
      <c r="AD463" s="5" t="s">
        <v>1393</v>
      </c>
      <c r="AE463" s="5"/>
      <c r="AF463" s="6">
        <v>28570</v>
      </c>
      <c r="AG463" s="5">
        <v>46</v>
      </c>
      <c r="AH463" s="5">
        <v>100</v>
      </c>
      <c r="AI463" s="5" t="s">
        <v>1332</v>
      </c>
      <c r="AJ463" s="6">
        <v>40422</v>
      </c>
      <c r="AK463" s="5">
        <v>14</v>
      </c>
      <c r="AL463" s="6">
        <v>40422</v>
      </c>
      <c r="AM463" s="5" t="s">
        <v>1333</v>
      </c>
      <c r="AN463" s="5">
        <v>83440</v>
      </c>
      <c r="AO463" s="5" t="s">
        <v>4418</v>
      </c>
      <c r="AP463" s="5" t="s">
        <v>1335</v>
      </c>
      <c r="AQ463" s="4" t="s">
        <v>1336</v>
      </c>
      <c r="AR463" s="5" t="s">
        <v>12476</v>
      </c>
      <c r="AS463" s="4" t="s">
        <v>1745</v>
      </c>
      <c r="AT463" s="5" t="s">
        <v>1746</v>
      </c>
      <c r="AU463" s="5" t="s">
        <v>41</v>
      </c>
      <c r="AV463" s="4" t="s">
        <v>1747</v>
      </c>
      <c r="AW463" s="5" t="s">
        <v>52</v>
      </c>
      <c r="AX463" s="4"/>
      <c r="AY463" s="5"/>
      <c r="AZ463" s="5"/>
      <c r="BA463" s="4" t="s">
        <v>2281</v>
      </c>
      <c r="BB463" s="5" t="s">
        <v>2282</v>
      </c>
      <c r="BC463" s="4" t="s">
        <v>4416</v>
      </c>
      <c r="BD463" s="5" t="s">
        <v>4419</v>
      </c>
      <c r="BE463" s="5" t="s">
        <v>60</v>
      </c>
      <c r="BF463" s="5" t="s">
        <v>1333</v>
      </c>
      <c r="BG463" s="4" t="s">
        <v>4420</v>
      </c>
      <c r="BH463" s="5" t="s">
        <v>1343</v>
      </c>
    </row>
    <row r="464" spans="1:60" x14ac:dyDescent="0.25">
      <c r="A464">
        <f t="shared" si="38"/>
        <v>305376</v>
      </c>
      <c r="B464">
        <f t="shared" si="39"/>
        <v>7021646</v>
      </c>
      <c r="C464" s="17" t="str">
        <f t="shared" si="41"/>
        <v>CC</v>
      </c>
      <c r="D464" t="str">
        <f t="shared" si="42"/>
        <v>REGION GRAND SUD</v>
      </c>
      <c r="E464" s="12" t="str">
        <f t="shared" si="40"/>
        <v>TERRAIN</v>
      </c>
      <c r="F464" s="4" t="s">
        <v>4421</v>
      </c>
      <c r="G464" s="4" t="s">
        <v>4422</v>
      </c>
      <c r="H464" s="5">
        <v>1</v>
      </c>
      <c r="I464" s="5"/>
      <c r="J464" s="5">
        <v>1</v>
      </c>
      <c r="K464" s="5" t="s">
        <v>1325</v>
      </c>
      <c r="L464" s="5" t="s">
        <v>4423</v>
      </c>
      <c r="M464" s="5" t="s">
        <v>4424</v>
      </c>
      <c r="N464" s="5"/>
      <c r="O464" s="5"/>
      <c r="P464" s="5"/>
      <c r="Q464" s="5"/>
      <c r="R464" s="5"/>
      <c r="S464" s="5"/>
      <c r="T464" s="5" t="s">
        <v>25</v>
      </c>
      <c r="U464" s="6">
        <v>45017</v>
      </c>
      <c r="V464" s="4" t="s">
        <v>1363</v>
      </c>
      <c r="W464" s="4" t="s">
        <v>1329</v>
      </c>
      <c r="X464" s="5" t="s">
        <v>18</v>
      </c>
      <c r="Y464" s="5"/>
      <c r="Z464" s="5"/>
      <c r="AA464" s="4" t="s">
        <v>4425</v>
      </c>
      <c r="AB464" s="5"/>
      <c r="AC464" s="5"/>
      <c r="AD464" s="5" t="s">
        <v>1331</v>
      </c>
      <c r="AE464" s="5"/>
      <c r="AF464" s="6">
        <v>32799</v>
      </c>
      <c r="AG464" s="5">
        <v>35</v>
      </c>
      <c r="AH464" s="5">
        <v>100</v>
      </c>
      <c r="AI464" s="5" t="s">
        <v>1332</v>
      </c>
      <c r="AJ464" s="6">
        <v>44835</v>
      </c>
      <c r="AK464" s="5">
        <v>2</v>
      </c>
      <c r="AL464" s="6">
        <v>44835</v>
      </c>
      <c r="AM464" s="5" t="s">
        <v>1333</v>
      </c>
      <c r="AN464" s="5">
        <v>30190</v>
      </c>
      <c r="AO464" s="5" t="s">
        <v>4426</v>
      </c>
      <c r="AP464" s="5" t="s">
        <v>1335</v>
      </c>
      <c r="AQ464" s="4" t="s">
        <v>1336</v>
      </c>
      <c r="AR464" s="5" t="s">
        <v>12476</v>
      </c>
      <c r="AS464" s="4" t="s">
        <v>1403</v>
      </c>
      <c r="AT464" s="5" t="s">
        <v>1404</v>
      </c>
      <c r="AU464" s="5" t="s">
        <v>41</v>
      </c>
      <c r="AV464" s="4" t="s">
        <v>1405</v>
      </c>
      <c r="AW464" s="5" t="s">
        <v>61</v>
      </c>
      <c r="AX464" s="4" t="s">
        <v>2047</v>
      </c>
      <c r="AY464" s="5" t="s">
        <v>2048</v>
      </c>
      <c r="AZ464" s="5" t="s">
        <v>11</v>
      </c>
      <c r="BA464" s="4" t="s">
        <v>2049</v>
      </c>
      <c r="BB464" s="5" t="s">
        <v>2050</v>
      </c>
      <c r="BC464" s="4" t="s">
        <v>4422</v>
      </c>
      <c r="BD464" s="5" t="s">
        <v>4427</v>
      </c>
      <c r="BE464" s="5" t="s">
        <v>25</v>
      </c>
      <c r="BF464" s="5" t="s">
        <v>1333</v>
      </c>
      <c r="BG464" s="4" t="s">
        <v>4428</v>
      </c>
      <c r="BH464" s="5" t="s">
        <v>1343</v>
      </c>
    </row>
    <row r="465" spans="1:60" x14ac:dyDescent="0.25">
      <c r="A465">
        <f t="shared" si="38"/>
        <v>302611</v>
      </c>
      <c r="B465">
        <f t="shared" si="39"/>
        <v>3101434</v>
      </c>
      <c r="C465" s="17" t="str">
        <f t="shared" si="41"/>
        <v>IMP</v>
      </c>
      <c r="D465" t="str">
        <f t="shared" si="42"/>
        <v>REGION GRAND OUEST</v>
      </c>
      <c r="E465" s="12" t="str">
        <f t="shared" si="40"/>
        <v>TERRAIN</v>
      </c>
      <c r="F465" s="4" t="s">
        <v>547</v>
      </c>
      <c r="G465" s="4" t="s">
        <v>2215</v>
      </c>
      <c r="H465" s="5">
        <v>1</v>
      </c>
      <c r="I465" s="5"/>
      <c r="J465" s="5">
        <v>1</v>
      </c>
      <c r="K465" s="5" t="s">
        <v>1325</v>
      </c>
      <c r="L465" s="5" t="s">
        <v>67</v>
      </c>
      <c r="M465" s="5" t="s">
        <v>548</v>
      </c>
      <c r="N465" s="5" t="s">
        <v>1187</v>
      </c>
      <c r="O465" s="6">
        <v>44317</v>
      </c>
      <c r="P465" s="5"/>
      <c r="Q465" s="5" t="s">
        <v>1346</v>
      </c>
      <c r="R465" s="5">
        <v>4</v>
      </c>
      <c r="S465" s="5" t="s">
        <v>5</v>
      </c>
      <c r="T465" s="5" t="s">
        <v>11</v>
      </c>
      <c r="U465" s="6">
        <v>44348</v>
      </c>
      <c r="V465" s="4" t="s">
        <v>1605</v>
      </c>
      <c r="W465" s="4" t="s">
        <v>1606</v>
      </c>
      <c r="X465" s="5" t="s">
        <v>5</v>
      </c>
      <c r="Y465" s="5"/>
      <c r="Z465" s="5"/>
      <c r="AA465" s="5"/>
      <c r="AB465" s="5">
        <v>6</v>
      </c>
      <c r="AC465" s="5"/>
      <c r="AD465" s="5">
        <v>6</v>
      </c>
      <c r="AE465" s="5"/>
      <c r="AF465" s="6">
        <v>31271</v>
      </c>
      <c r="AG465" s="5">
        <v>39</v>
      </c>
      <c r="AH465" s="5">
        <v>100</v>
      </c>
      <c r="AI465" s="5" t="s">
        <v>1332</v>
      </c>
      <c r="AJ465" s="6">
        <v>42217</v>
      </c>
      <c r="AK465" s="5">
        <v>9</v>
      </c>
      <c r="AL465" s="6">
        <v>42217</v>
      </c>
      <c r="AM465" s="5"/>
      <c r="AN465" s="5">
        <v>72610</v>
      </c>
      <c r="AO465" s="5" t="s">
        <v>4429</v>
      </c>
      <c r="AP465" s="5" t="s">
        <v>1413</v>
      </c>
      <c r="AQ465" s="4" t="s">
        <v>1414</v>
      </c>
      <c r="AR465" s="5" t="s">
        <v>19</v>
      </c>
      <c r="AS465" s="4" t="s">
        <v>2071</v>
      </c>
      <c r="AT465" s="5" t="s">
        <v>2072</v>
      </c>
      <c r="AU465" s="5" t="s">
        <v>41</v>
      </c>
      <c r="AV465" s="4" t="s">
        <v>2073</v>
      </c>
      <c r="AW465" s="5" t="s">
        <v>112</v>
      </c>
      <c r="AX465" s="4" t="s">
        <v>2215</v>
      </c>
      <c r="AY465" s="5" t="s">
        <v>2216</v>
      </c>
      <c r="AZ465" s="5" t="s">
        <v>11</v>
      </c>
      <c r="BA465" s="4" t="s">
        <v>2217</v>
      </c>
      <c r="BB465" s="5" t="s">
        <v>2218</v>
      </c>
      <c r="BC465" s="5"/>
      <c r="BD465" s="5"/>
      <c r="BE465" s="5"/>
      <c r="BF465" s="5" t="s">
        <v>1608</v>
      </c>
      <c r="BG465" s="5"/>
      <c r="BH465" s="5"/>
    </row>
    <row r="466" spans="1:60" x14ac:dyDescent="0.25">
      <c r="A466">
        <f t="shared" si="38"/>
        <v>305747</v>
      </c>
      <c r="B466">
        <f t="shared" si="39"/>
        <v>7023109</v>
      </c>
      <c r="C466" t="str">
        <f t="shared" si="41"/>
        <v>CC</v>
      </c>
      <c r="D466" t="str">
        <f t="shared" si="42"/>
        <v>POLE PILOTAGE DU RESEAU COMMERCIAL</v>
      </c>
      <c r="E466" s="12" t="str">
        <f t="shared" si="40"/>
        <v>TERRAIN</v>
      </c>
      <c r="F466" s="4" t="s">
        <v>811</v>
      </c>
      <c r="G466" s="4" t="s">
        <v>4430</v>
      </c>
      <c r="H466" s="5">
        <v>1</v>
      </c>
      <c r="I466" s="5"/>
      <c r="J466" s="5">
        <v>2</v>
      </c>
      <c r="K466" s="5" t="s">
        <v>1345</v>
      </c>
      <c r="L466" s="5" t="s">
        <v>813</v>
      </c>
      <c r="M466" s="5" t="s">
        <v>812</v>
      </c>
      <c r="N466" s="5"/>
      <c r="O466" s="6"/>
      <c r="P466" s="5"/>
      <c r="Q466" s="5"/>
      <c r="R466" s="5"/>
      <c r="S466" s="5"/>
      <c r="T466" s="5" t="s">
        <v>349</v>
      </c>
      <c r="U466" s="6">
        <v>45231</v>
      </c>
      <c r="V466" s="4" t="s">
        <v>2338</v>
      </c>
      <c r="W466" s="4" t="s">
        <v>1392</v>
      </c>
      <c r="X466" s="5" t="s">
        <v>18</v>
      </c>
      <c r="Y466" s="5"/>
      <c r="Z466" s="5"/>
      <c r="AA466" s="4"/>
      <c r="AB466" s="5"/>
      <c r="AC466" s="5"/>
      <c r="AD466" s="5" t="s">
        <v>1331</v>
      </c>
      <c r="AE466" s="5"/>
      <c r="AF466" s="6">
        <v>36180</v>
      </c>
      <c r="AG466" s="5">
        <v>25</v>
      </c>
      <c r="AH466" s="5">
        <v>100</v>
      </c>
      <c r="AI466" s="5" t="s">
        <v>1332</v>
      </c>
      <c r="AJ466" s="6">
        <v>45231</v>
      </c>
      <c r="AK466" s="5">
        <v>1</v>
      </c>
      <c r="AL466" s="6">
        <v>45231</v>
      </c>
      <c r="AM466" s="5"/>
      <c r="AN466" s="5">
        <v>44980</v>
      </c>
      <c r="AO466" s="5" t="s">
        <v>4431</v>
      </c>
      <c r="AP466" s="5"/>
      <c r="AQ466" s="4" t="s">
        <v>1395</v>
      </c>
      <c r="AR466" s="5" t="s">
        <v>188</v>
      </c>
      <c r="AS466" s="4"/>
      <c r="AT466" s="5"/>
      <c r="AU466" s="5"/>
      <c r="AV466" s="4" t="s">
        <v>1396</v>
      </c>
      <c r="AW466" s="5" t="s">
        <v>350</v>
      </c>
      <c r="AX466" s="4"/>
      <c r="AY466" s="5"/>
      <c r="AZ466" s="5"/>
      <c r="BA466" s="4"/>
      <c r="BB466" s="5"/>
      <c r="BC466" s="4"/>
      <c r="BD466" s="5"/>
      <c r="BE466" s="5"/>
      <c r="BF466" s="5" t="s">
        <v>1397</v>
      </c>
      <c r="BG466" s="4"/>
      <c r="BH466" s="5"/>
    </row>
    <row r="467" spans="1:60" x14ac:dyDescent="0.25">
      <c r="A467">
        <f t="shared" si="38"/>
        <v>305391</v>
      </c>
      <c r="B467">
        <f t="shared" si="39"/>
        <v>7021770</v>
      </c>
      <c r="C467" s="17" t="str">
        <f t="shared" ref="C467" si="43">IF(LEFT(T467,4)="ASSI","ASSISTANTE",IF(T467="100 IMD","IMD",IF(T467="105 IMD","IMD",IF(T467="200 IMP","IMP",IF(T467="310 CMA","IMP","CC")))))</f>
        <v>IMP</v>
      </c>
      <c r="D467" t="str">
        <f t="shared" si="42"/>
        <v>REGION ILE DE FRANCE NORD</v>
      </c>
      <c r="E467" s="12" t="str">
        <f t="shared" si="40"/>
        <v>TERRAIN</v>
      </c>
      <c r="F467" s="4" t="s">
        <v>740</v>
      </c>
      <c r="G467" s="4" t="s">
        <v>3793</v>
      </c>
      <c r="H467" s="5">
        <v>1</v>
      </c>
      <c r="I467" s="5"/>
      <c r="J467" s="5">
        <v>1</v>
      </c>
      <c r="K467" s="5" t="s">
        <v>1325</v>
      </c>
      <c r="L467" s="5" t="s">
        <v>460</v>
      </c>
      <c r="M467" s="5" t="s">
        <v>741</v>
      </c>
      <c r="N467" s="5" t="s">
        <v>1187</v>
      </c>
      <c r="O467" s="6">
        <v>44958</v>
      </c>
      <c r="P467" s="5"/>
      <c r="Q467" s="5" t="s">
        <v>1346</v>
      </c>
      <c r="R467" s="5">
        <v>4</v>
      </c>
      <c r="S467" s="5" t="s">
        <v>5</v>
      </c>
      <c r="T467" s="5" t="s">
        <v>11</v>
      </c>
      <c r="U467" s="6">
        <v>44986</v>
      </c>
      <c r="V467" s="4" t="s">
        <v>1605</v>
      </c>
      <c r="W467" s="4" t="s">
        <v>1606</v>
      </c>
      <c r="X467" s="5" t="s">
        <v>5</v>
      </c>
      <c r="Y467" s="5"/>
      <c r="Z467" s="5"/>
      <c r="AA467" s="4"/>
      <c r="AB467" s="5">
        <v>5</v>
      </c>
      <c r="AC467" s="5"/>
      <c r="AD467" s="5">
        <v>5</v>
      </c>
      <c r="AE467" s="5"/>
      <c r="AF467" s="6">
        <v>27200</v>
      </c>
      <c r="AG467" s="5">
        <v>50</v>
      </c>
      <c r="AH467" s="5">
        <v>100</v>
      </c>
      <c r="AI467" s="5" t="s">
        <v>1332</v>
      </c>
      <c r="AJ467" s="6">
        <v>44805</v>
      </c>
      <c r="AK467" s="5">
        <v>2</v>
      </c>
      <c r="AL467" s="6">
        <v>44805</v>
      </c>
      <c r="AM467" s="5"/>
      <c r="AN467" s="5">
        <v>27180</v>
      </c>
      <c r="AO467" s="5" t="s">
        <v>12505</v>
      </c>
      <c r="AP467" s="5" t="s">
        <v>12477</v>
      </c>
      <c r="AQ467" s="4" t="s">
        <v>1351</v>
      </c>
      <c r="AR467" s="5" t="s">
        <v>12478</v>
      </c>
      <c r="AS467" s="4" t="s">
        <v>1898</v>
      </c>
      <c r="AT467" s="5" t="s">
        <v>1899</v>
      </c>
      <c r="AU467" s="5" t="s">
        <v>41</v>
      </c>
      <c r="AV467" s="4" t="s">
        <v>1900</v>
      </c>
      <c r="AW467" s="5" t="s">
        <v>30</v>
      </c>
      <c r="AX467" s="4" t="s">
        <v>3793</v>
      </c>
      <c r="AY467" s="5" t="s">
        <v>3794</v>
      </c>
      <c r="AZ467" s="5" t="s">
        <v>11</v>
      </c>
      <c r="BA467" s="4" t="s">
        <v>3795</v>
      </c>
      <c r="BB467" s="5" t="s">
        <v>3796</v>
      </c>
      <c r="BC467" s="4"/>
      <c r="BD467" s="5"/>
      <c r="BE467" s="5"/>
      <c r="BF467" s="5" t="s">
        <v>1608</v>
      </c>
      <c r="BG467" s="4"/>
      <c r="BH467" s="5"/>
    </row>
    <row r="468" spans="1:60" x14ac:dyDescent="0.25">
      <c r="A468">
        <f t="shared" si="38"/>
        <v>305866</v>
      </c>
      <c r="B468">
        <f t="shared" si="39"/>
        <v>7023368</v>
      </c>
      <c r="C468" s="17" t="str">
        <f t="shared" ref="C468:C531" si="44">IF(LEFT(T468,4)="ASSI","ASSISTANTE",IF(T468="013 RR","RR",IF(T468="100 IMD","IMD",IF(T468="105 IMD","IMD",IF(T468="200 IMP","IMP",IF(T468="310 CMA","IMP","CC"))))))</f>
        <v>CC</v>
      </c>
      <c r="D468" t="str">
        <f t="shared" si="42"/>
        <v>REGION ILE DE FRANCE NORD</v>
      </c>
      <c r="E468" s="12" t="str">
        <f t="shared" si="40"/>
        <v>TERRAIN</v>
      </c>
      <c r="F468" s="4" t="s">
        <v>4432</v>
      </c>
      <c r="G468" s="4" t="s">
        <v>4433</v>
      </c>
      <c r="H468" s="5">
        <v>1</v>
      </c>
      <c r="I468" s="5"/>
      <c r="J468" s="5">
        <v>1</v>
      </c>
      <c r="K468" s="5" t="s">
        <v>1325</v>
      </c>
      <c r="L468" s="5" t="s">
        <v>181</v>
      </c>
      <c r="M468" s="5" t="s">
        <v>4434</v>
      </c>
      <c r="N468" s="5"/>
      <c r="O468" s="5"/>
      <c r="P468" s="5"/>
      <c r="Q468" s="5"/>
      <c r="R468" s="5"/>
      <c r="S468" s="5"/>
      <c r="T468" s="5" t="s">
        <v>25</v>
      </c>
      <c r="U468" s="6">
        <v>45444</v>
      </c>
      <c r="V468" s="4" t="s">
        <v>1363</v>
      </c>
      <c r="W468" s="4" t="s">
        <v>1329</v>
      </c>
      <c r="X468" s="5" t="s">
        <v>18</v>
      </c>
      <c r="Y468" s="5"/>
      <c r="Z468" s="5"/>
      <c r="AA468" s="4" t="s">
        <v>4435</v>
      </c>
      <c r="AB468" s="5"/>
      <c r="AC468" s="5"/>
      <c r="AD468" s="5" t="s">
        <v>1331</v>
      </c>
      <c r="AE468" s="5"/>
      <c r="AF468" s="6">
        <v>34615</v>
      </c>
      <c r="AG468" s="5">
        <v>30</v>
      </c>
      <c r="AH468" s="5">
        <v>100</v>
      </c>
      <c r="AI468" s="5" t="s">
        <v>1332</v>
      </c>
      <c r="AJ468" s="6">
        <v>45323</v>
      </c>
      <c r="AK468" s="5">
        <v>0</v>
      </c>
      <c r="AL468" s="6">
        <v>45323</v>
      </c>
      <c r="AM468" s="5" t="s">
        <v>1333</v>
      </c>
      <c r="AN468" s="5">
        <v>93800</v>
      </c>
      <c r="AO468" s="5" t="s">
        <v>4436</v>
      </c>
      <c r="AP468" s="5" t="s">
        <v>12477</v>
      </c>
      <c r="AQ468" s="4" t="s">
        <v>1351</v>
      </c>
      <c r="AR468" s="5" t="s">
        <v>12478</v>
      </c>
      <c r="AS468" s="4" t="s">
        <v>1352</v>
      </c>
      <c r="AT468" s="5" t="s">
        <v>1353</v>
      </c>
      <c r="AU468" s="5" t="s">
        <v>41</v>
      </c>
      <c r="AV468" s="4" t="s">
        <v>1354</v>
      </c>
      <c r="AW468" s="5" t="s">
        <v>17</v>
      </c>
      <c r="AX468" s="4" t="s">
        <v>1355</v>
      </c>
      <c r="AY468" s="5" t="s">
        <v>1356</v>
      </c>
      <c r="AZ468" s="5" t="s">
        <v>11</v>
      </c>
      <c r="BA468" s="4" t="s">
        <v>1358</v>
      </c>
      <c r="BB468" s="5" t="s">
        <v>1359</v>
      </c>
      <c r="BC468" s="4" t="s">
        <v>4433</v>
      </c>
      <c r="BD468" s="5" t="s">
        <v>4437</v>
      </c>
      <c r="BE468" s="5" t="s">
        <v>25</v>
      </c>
      <c r="BF468" s="5" t="s">
        <v>1333</v>
      </c>
      <c r="BG468" s="4" t="s">
        <v>4438</v>
      </c>
      <c r="BH468" s="5" t="s">
        <v>1343</v>
      </c>
    </row>
    <row r="469" spans="1:60" x14ac:dyDescent="0.25">
      <c r="A469">
        <f t="shared" si="38"/>
        <v>305746</v>
      </c>
      <c r="B469">
        <f t="shared" si="39"/>
        <v>7023103</v>
      </c>
      <c r="C469" s="17" t="str">
        <f t="shared" si="44"/>
        <v>CC</v>
      </c>
      <c r="D469" t="str">
        <f t="shared" si="42"/>
        <v>REGION CENTRE EST</v>
      </c>
      <c r="E469" s="12" t="str">
        <f t="shared" si="40"/>
        <v>TERRAIN</v>
      </c>
      <c r="F469" s="4" t="s">
        <v>4439</v>
      </c>
      <c r="G469" s="4" t="s">
        <v>4440</v>
      </c>
      <c r="H469" s="5">
        <v>1</v>
      </c>
      <c r="I469" s="5"/>
      <c r="J469" s="5">
        <v>2</v>
      </c>
      <c r="K469" s="5" t="s">
        <v>1345</v>
      </c>
      <c r="L469" s="5" t="s">
        <v>4441</v>
      </c>
      <c r="M469" s="5" t="s">
        <v>4442</v>
      </c>
      <c r="N469" s="5" t="s">
        <v>245</v>
      </c>
      <c r="O469" s="5">
        <v>45323</v>
      </c>
      <c r="P469" s="5"/>
      <c r="Q469" s="5" t="s">
        <v>1346</v>
      </c>
      <c r="R469" s="5">
        <v>5</v>
      </c>
      <c r="S469" s="5" t="s">
        <v>18</v>
      </c>
      <c r="T469" s="5" t="s">
        <v>25</v>
      </c>
      <c r="U469" s="6">
        <v>45352</v>
      </c>
      <c r="V469" s="4" t="s">
        <v>1363</v>
      </c>
      <c r="W469" s="4" t="s">
        <v>1329</v>
      </c>
      <c r="X469" s="5" t="s">
        <v>18</v>
      </c>
      <c r="Y469" s="5"/>
      <c r="Z469" s="5"/>
      <c r="AA469" s="4" t="s">
        <v>4443</v>
      </c>
      <c r="AB469" s="5" t="s">
        <v>1331</v>
      </c>
      <c r="AC469" s="5"/>
      <c r="AD469" s="5" t="s">
        <v>1331</v>
      </c>
      <c r="AE469" s="5"/>
      <c r="AF469" s="6">
        <v>27660</v>
      </c>
      <c r="AG469" s="5">
        <v>49</v>
      </c>
      <c r="AH469" s="5">
        <v>100</v>
      </c>
      <c r="AI469" s="5" t="s">
        <v>1332</v>
      </c>
      <c r="AJ469" s="6">
        <v>45231</v>
      </c>
      <c r="AK469" s="5">
        <v>1</v>
      </c>
      <c r="AL469" s="6">
        <v>45231</v>
      </c>
      <c r="AM469" s="5" t="s">
        <v>1333</v>
      </c>
      <c r="AN469" s="5">
        <v>52100</v>
      </c>
      <c r="AO469" s="5" t="s">
        <v>4444</v>
      </c>
      <c r="AP469" s="5" t="s">
        <v>1536</v>
      </c>
      <c r="AQ469" s="4" t="s">
        <v>12479</v>
      </c>
      <c r="AR469" s="5" t="s">
        <v>12480</v>
      </c>
      <c r="AS469" s="4" t="s">
        <v>1906</v>
      </c>
      <c r="AT469" s="5" t="s">
        <v>1909</v>
      </c>
      <c r="AU469" s="5" t="s">
        <v>41</v>
      </c>
      <c r="AV469" s="4" t="s">
        <v>1910</v>
      </c>
      <c r="AW469" s="5" t="s">
        <v>48</v>
      </c>
      <c r="AX469" s="4" t="s">
        <v>4445</v>
      </c>
      <c r="AY469" s="5" t="s">
        <v>4446</v>
      </c>
      <c r="AZ469" s="5" t="s">
        <v>11</v>
      </c>
      <c r="BA469" s="4" t="s">
        <v>4447</v>
      </c>
      <c r="BB469" s="5" t="s">
        <v>4448</v>
      </c>
      <c r="BC469" s="4" t="s">
        <v>4440</v>
      </c>
      <c r="BD469" s="5" t="s">
        <v>4449</v>
      </c>
      <c r="BE469" s="5" t="s">
        <v>25</v>
      </c>
      <c r="BF469" s="5" t="s">
        <v>1333</v>
      </c>
      <c r="BG469" s="4" t="s">
        <v>4450</v>
      </c>
      <c r="BH469" s="5" t="s">
        <v>1343</v>
      </c>
    </row>
    <row r="470" spans="1:60" x14ac:dyDescent="0.25">
      <c r="A470">
        <f t="shared" si="38"/>
        <v>305411</v>
      </c>
      <c r="B470">
        <f t="shared" si="39"/>
        <v>7021827</v>
      </c>
      <c r="C470" s="17" t="str">
        <f t="shared" si="44"/>
        <v>CC</v>
      </c>
      <c r="D470" t="str">
        <f t="shared" si="42"/>
        <v>REGION GRAND OUEST</v>
      </c>
      <c r="E470" s="12" t="str">
        <f t="shared" si="40"/>
        <v>TERRAIN</v>
      </c>
      <c r="F470" s="4" t="s">
        <v>1003</v>
      </c>
      <c r="G470" s="4" t="s">
        <v>4451</v>
      </c>
      <c r="H470" s="5">
        <v>1</v>
      </c>
      <c r="I470" s="5"/>
      <c r="J470" s="5">
        <v>2</v>
      </c>
      <c r="K470" s="5" t="s">
        <v>1345</v>
      </c>
      <c r="L470" s="5" t="s">
        <v>362</v>
      </c>
      <c r="M470" s="5" t="s">
        <v>1004</v>
      </c>
      <c r="N470" s="5"/>
      <c r="O470" s="5"/>
      <c r="P470" s="5"/>
      <c r="Q470" s="5"/>
      <c r="R470" s="5"/>
      <c r="S470" s="5"/>
      <c r="T470" s="5" t="s">
        <v>25</v>
      </c>
      <c r="U470" s="6">
        <v>45017</v>
      </c>
      <c r="V470" s="4" t="s">
        <v>1363</v>
      </c>
      <c r="W470" s="4" t="s">
        <v>1329</v>
      </c>
      <c r="X470" s="5" t="s">
        <v>18</v>
      </c>
      <c r="Y470" s="5"/>
      <c r="Z470" s="5"/>
      <c r="AA470" s="4" t="s">
        <v>4452</v>
      </c>
      <c r="AB470" s="5"/>
      <c r="AC470" s="5"/>
      <c r="AD470" s="5" t="s">
        <v>1331</v>
      </c>
      <c r="AE470" s="5"/>
      <c r="AF470" s="6">
        <v>30472</v>
      </c>
      <c r="AG470" s="5">
        <v>41</v>
      </c>
      <c r="AH470" s="5">
        <v>100</v>
      </c>
      <c r="AI470" s="5" t="s">
        <v>1332</v>
      </c>
      <c r="AJ470" s="6">
        <v>44835</v>
      </c>
      <c r="AK470" s="5">
        <v>2</v>
      </c>
      <c r="AL470" s="6">
        <v>44835</v>
      </c>
      <c r="AM470" s="5" t="s">
        <v>1333</v>
      </c>
      <c r="AN470" s="5">
        <v>79370</v>
      </c>
      <c r="AO470" s="5" t="s">
        <v>4453</v>
      </c>
      <c r="AP470" s="5" t="s">
        <v>1413</v>
      </c>
      <c r="AQ470" s="4" t="s">
        <v>1414</v>
      </c>
      <c r="AR470" s="5" t="s">
        <v>19</v>
      </c>
      <c r="AS470" s="4" t="s">
        <v>1585</v>
      </c>
      <c r="AT470" s="5" t="s">
        <v>1586</v>
      </c>
      <c r="AU470" s="5" t="s">
        <v>41</v>
      </c>
      <c r="AV470" s="4" t="s">
        <v>1587</v>
      </c>
      <c r="AW470" s="5" t="s">
        <v>340</v>
      </c>
      <c r="AX470" s="4" t="s">
        <v>5505</v>
      </c>
      <c r="AY470" s="5" t="s">
        <v>5507</v>
      </c>
      <c r="AZ470" s="5" t="s">
        <v>1357</v>
      </c>
      <c r="BA470" s="4" t="s">
        <v>3688</v>
      </c>
      <c r="BB470" s="5" t="s">
        <v>11113</v>
      </c>
      <c r="BC470" s="4" t="s">
        <v>4451</v>
      </c>
      <c r="BD470" s="5" t="s">
        <v>4454</v>
      </c>
      <c r="BE470" s="5" t="s">
        <v>25</v>
      </c>
      <c r="BF470" s="5" t="s">
        <v>1333</v>
      </c>
      <c r="BG470" s="4" t="s">
        <v>4455</v>
      </c>
      <c r="BH470" s="5" t="s">
        <v>1343</v>
      </c>
    </row>
    <row r="471" spans="1:60" x14ac:dyDescent="0.25">
      <c r="A471">
        <f t="shared" si="38"/>
        <v>303928</v>
      </c>
      <c r="B471">
        <f t="shared" si="39"/>
        <v>3102110</v>
      </c>
      <c r="C471" s="17" t="str">
        <f t="shared" si="44"/>
        <v>CC</v>
      </c>
      <c r="D471" t="str">
        <f t="shared" si="42"/>
        <v>REGION CENTRE EST</v>
      </c>
      <c r="E471" s="12" t="str">
        <f t="shared" si="40"/>
        <v>TERRAIN</v>
      </c>
      <c r="F471" s="4" t="s">
        <v>323</v>
      </c>
      <c r="G471" s="4" t="s">
        <v>4456</v>
      </c>
      <c r="H471" s="5">
        <v>1</v>
      </c>
      <c r="I471" s="5"/>
      <c r="J471" s="5">
        <v>1</v>
      </c>
      <c r="K471" s="5" t="s">
        <v>1325</v>
      </c>
      <c r="L471" s="5" t="s">
        <v>325</v>
      </c>
      <c r="M471" s="5" t="s">
        <v>324</v>
      </c>
      <c r="N471" s="5" t="s">
        <v>25</v>
      </c>
      <c r="O471" s="5">
        <v>45292</v>
      </c>
      <c r="P471" s="5"/>
      <c r="Q471" s="5" t="s">
        <v>1346</v>
      </c>
      <c r="R471" s="5">
        <v>5</v>
      </c>
      <c r="S471" s="5" t="s">
        <v>18</v>
      </c>
      <c r="T471" s="5" t="s">
        <v>260</v>
      </c>
      <c r="U471" s="6">
        <v>45323</v>
      </c>
      <c r="V471" s="5" t="s">
        <v>1347</v>
      </c>
      <c r="W471" s="4" t="s">
        <v>1329</v>
      </c>
      <c r="X471" s="5" t="s">
        <v>18</v>
      </c>
      <c r="Y471" s="5" t="s">
        <v>1348</v>
      </c>
      <c r="Z471" s="5"/>
      <c r="AA471" s="4" t="s">
        <v>4201</v>
      </c>
      <c r="AB471" s="5" t="s">
        <v>1331</v>
      </c>
      <c r="AC471" s="5"/>
      <c r="AD471" s="5" t="s">
        <v>1331</v>
      </c>
      <c r="AE471" s="5"/>
      <c r="AF471" s="5">
        <v>31412</v>
      </c>
      <c r="AG471" s="5">
        <v>38</v>
      </c>
      <c r="AH471" s="5">
        <v>100</v>
      </c>
      <c r="AI471" s="5" t="s">
        <v>1332</v>
      </c>
      <c r="AJ471" s="5">
        <v>43313</v>
      </c>
      <c r="AK471" s="5">
        <v>6</v>
      </c>
      <c r="AL471" s="5">
        <v>43313</v>
      </c>
      <c r="AM471" s="5" t="s">
        <v>1333</v>
      </c>
      <c r="AN471" s="5">
        <v>8300</v>
      </c>
      <c r="AO471" s="5" t="s">
        <v>4457</v>
      </c>
      <c r="AP471" s="5" t="s">
        <v>1536</v>
      </c>
      <c r="AQ471" s="4" t="s">
        <v>12479</v>
      </c>
      <c r="AR471" s="5" t="s">
        <v>12480</v>
      </c>
      <c r="AS471" s="4" t="s">
        <v>1906</v>
      </c>
      <c r="AT471" s="5" t="s">
        <v>1909</v>
      </c>
      <c r="AU471" s="5" t="s">
        <v>41</v>
      </c>
      <c r="AV471" s="4" t="s">
        <v>1910</v>
      </c>
      <c r="AW471" s="5" t="s">
        <v>48</v>
      </c>
      <c r="AX471" s="4" t="s">
        <v>4445</v>
      </c>
      <c r="AY471" s="5" t="s">
        <v>4446</v>
      </c>
      <c r="AZ471" s="5" t="s">
        <v>11</v>
      </c>
      <c r="BA471" s="4" t="s">
        <v>4447</v>
      </c>
      <c r="BB471" s="5" t="s">
        <v>4448</v>
      </c>
      <c r="BC471" s="5" t="s">
        <v>4456</v>
      </c>
      <c r="BD471" s="5" t="s">
        <v>4458</v>
      </c>
      <c r="BE471" s="5" t="s">
        <v>260</v>
      </c>
      <c r="BF471" s="5" t="s">
        <v>1333</v>
      </c>
      <c r="BG471" s="4" t="s">
        <v>4459</v>
      </c>
      <c r="BH471" s="5" t="s">
        <v>1343</v>
      </c>
    </row>
    <row r="472" spans="1:60" x14ac:dyDescent="0.25">
      <c r="A472">
        <f t="shared" si="38"/>
        <v>305489</v>
      </c>
      <c r="B472">
        <f t="shared" si="39"/>
        <v>7022188</v>
      </c>
      <c r="C472" s="17" t="str">
        <f t="shared" si="44"/>
        <v>CC</v>
      </c>
      <c r="D472" t="str">
        <f t="shared" si="42"/>
        <v>REGION ILE DE FRANCE NORD</v>
      </c>
      <c r="E472" s="12" t="str">
        <f t="shared" si="40"/>
        <v>TERRAIN</v>
      </c>
      <c r="F472" s="4" t="s">
        <v>4460</v>
      </c>
      <c r="G472" s="4" t="s">
        <v>4461</v>
      </c>
      <c r="H472" s="5">
        <v>1</v>
      </c>
      <c r="I472" s="5"/>
      <c r="J472" s="5">
        <v>2</v>
      </c>
      <c r="K472" s="5" t="s">
        <v>1345</v>
      </c>
      <c r="L472" s="5" t="s">
        <v>2601</v>
      </c>
      <c r="M472" s="5" t="s">
        <v>4462</v>
      </c>
      <c r="N472" s="5"/>
      <c r="O472" s="5"/>
      <c r="P472" s="5"/>
      <c r="Q472" s="5"/>
      <c r="R472" s="5"/>
      <c r="S472" s="5"/>
      <c r="T472" s="5" t="s">
        <v>71</v>
      </c>
      <c r="U472" s="6">
        <v>44958</v>
      </c>
      <c r="V472" s="5" t="s">
        <v>1437</v>
      </c>
      <c r="W472" s="4" t="s">
        <v>1329</v>
      </c>
      <c r="X472" s="5" t="s">
        <v>18</v>
      </c>
      <c r="Y472" s="5" t="s">
        <v>1348</v>
      </c>
      <c r="Z472" s="5"/>
      <c r="AA472" s="4" t="s">
        <v>4463</v>
      </c>
      <c r="AB472" s="5"/>
      <c r="AC472" s="5"/>
      <c r="AD472" s="5" t="s">
        <v>1393</v>
      </c>
      <c r="AE472" s="5"/>
      <c r="AF472" s="5">
        <v>29268</v>
      </c>
      <c r="AG472" s="5">
        <v>44</v>
      </c>
      <c r="AH472" s="5">
        <v>100</v>
      </c>
      <c r="AI472" s="5" t="s">
        <v>1332</v>
      </c>
      <c r="AJ472" s="5">
        <v>40787</v>
      </c>
      <c r="AK472" s="5">
        <v>13</v>
      </c>
      <c r="AL472" s="5">
        <v>40787</v>
      </c>
      <c r="AM472" s="5" t="s">
        <v>1333</v>
      </c>
      <c r="AN472" s="5">
        <v>80750</v>
      </c>
      <c r="AO472" s="5" t="s">
        <v>4464</v>
      </c>
      <c r="AP472" s="5" t="s">
        <v>12477</v>
      </c>
      <c r="AQ472" s="4" t="s">
        <v>1351</v>
      </c>
      <c r="AR472" s="5" t="s">
        <v>12478</v>
      </c>
      <c r="AS472" s="4" t="s">
        <v>2180</v>
      </c>
      <c r="AT472" s="5" t="s">
        <v>2181</v>
      </c>
      <c r="AU472" s="5" t="s">
        <v>41</v>
      </c>
      <c r="AV472" s="4" t="s">
        <v>2182</v>
      </c>
      <c r="AW472" s="5" t="s">
        <v>4</v>
      </c>
      <c r="AX472" s="4" t="s">
        <v>2681</v>
      </c>
      <c r="AY472" s="5" t="s">
        <v>2682</v>
      </c>
      <c r="AZ472" s="5" t="s">
        <v>11</v>
      </c>
      <c r="BA472" s="4" t="s">
        <v>2683</v>
      </c>
      <c r="BB472" s="5" t="s">
        <v>2684</v>
      </c>
      <c r="BC472" s="4" t="s">
        <v>4461</v>
      </c>
      <c r="BD472" s="5" t="s">
        <v>4465</v>
      </c>
      <c r="BE472" s="5" t="s">
        <v>71</v>
      </c>
      <c r="BF472" s="5" t="s">
        <v>1333</v>
      </c>
      <c r="BG472" s="4" t="s">
        <v>4466</v>
      </c>
      <c r="BH472" s="5" t="s">
        <v>1343</v>
      </c>
    </row>
    <row r="473" spans="1:60" x14ac:dyDescent="0.25">
      <c r="A473">
        <f t="shared" si="38"/>
        <v>304411</v>
      </c>
      <c r="B473">
        <f t="shared" si="39"/>
        <v>3102379</v>
      </c>
      <c r="C473" s="17" t="str">
        <f t="shared" si="44"/>
        <v>CC</v>
      </c>
      <c r="D473" t="str">
        <f t="shared" si="42"/>
        <v>REGION GRAND SUD</v>
      </c>
      <c r="E473" s="12" t="str">
        <f t="shared" si="40"/>
        <v>TERRAIN</v>
      </c>
      <c r="F473" s="4" t="s">
        <v>4467</v>
      </c>
      <c r="G473" s="4" t="s">
        <v>4468</v>
      </c>
      <c r="H473" s="5">
        <v>1</v>
      </c>
      <c r="I473" s="5"/>
      <c r="J473" s="5">
        <v>2</v>
      </c>
      <c r="K473" s="5" t="s">
        <v>1345</v>
      </c>
      <c r="L473" s="5" t="s">
        <v>4469</v>
      </c>
      <c r="M473" s="5" t="s">
        <v>4470</v>
      </c>
      <c r="N473" s="5" t="s">
        <v>25</v>
      </c>
      <c r="O473" s="5">
        <v>44866</v>
      </c>
      <c r="P473" s="5"/>
      <c r="Q473" s="5" t="s">
        <v>1346</v>
      </c>
      <c r="R473" s="5">
        <v>5</v>
      </c>
      <c r="S473" s="5" t="s">
        <v>18</v>
      </c>
      <c r="T473" s="5" t="s">
        <v>71</v>
      </c>
      <c r="U473" s="6">
        <v>44896</v>
      </c>
      <c r="V473" s="5" t="s">
        <v>1437</v>
      </c>
      <c r="W473" s="4" t="s">
        <v>1329</v>
      </c>
      <c r="X473" s="5" t="s">
        <v>18</v>
      </c>
      <c r="Y473" s="5" t="s">
        <v>1348</v>
      </c>
      <c r="Z473" s="5"/>
      <c r="AA473" s="4" t="s">
        <v>1694</v>
      </c>
      <c r="AB473" s="5" t="s">
        <v>1393</v>
      </c>
      <c r="AC473" s="5"/>
      <c r="AD473" s="5" t="s">
        <v>1393</v>
      </c>
      <c r="AE473" s="5"/>
      <c r="AF473" s="5">
        <v>30610</v>
      </c>
      <c r="AG473" s="5">
        <v>41</v>
      </c>
      <c r="AH473" s="5">
        <v>100</v>
      </c>
      <c r="AI473" s="5" t="s">
        <v>1332</v>
      </c>
      <c r="AJ473" s="5">
        <v>43770</v>
      </c>
      <c r="AK473" s="5">
        <v>5</v>
      </c>
      <c r="AL473" s="5">
        <v>43770</v>
      </c>
      <c r="AM473" s="5" t="s">
        <v>1333</v>
      </c>
      <c r="AN473" s="5">
        <v>34270</v>
      </c>
      <c r="AO473" s="5" t="s">
        <v>4471</v>
      </c>
      <c r="AP473" s="5" t="s">
        <v>1335</v>
      </c>
      <c r="AQ473" s="4" t="s">
        <v>1336</v>
      </c>
      <c r="AR473" s="5" t="s">
        <v>12476</v>
      </c>
      <c r="AS473" s="4" t="s">
        <v>1337</v>
      </c>
      <c r="AT473" s="5" t="s">
        <v>1338</v>
      </c>
      <c r="AU473" s="5" t="s">
        <v>41</v>
      </c>
      <c r="AV473" s="4" t="s">
        <v>1339</v>
      </c>
      <c r="AW473" s="5" t="s">
        <v>76</v>
      </c>
      <c r="AX473" s="4" t="s">
        <v>2007</v>
      </c>
      <c r="AY473" s="5" t="s">
        <v>2008</v>
      </c>
      <c r="AZ473" s="5" t="s">
        <v>11</v>
      </c>
      <c r="BA473" s="4" t="s">
        <v>2009</v>
      </c>
      <c r="BB473" s="5" t="s">
        <v>2010</v>
      </c>
      <c r="BC473" s="5" t="s">
        <v>4468</v>
      </c>
      <c r="BD473" s="5" t="s">
        <v>4472</v>
      </c>
      <c r="BE473" s="5" t="s">
        <v>71</v>
      </c>
      <c r="BF473" s="5" t="s">
        <v>1333</v>
      </c>
      <c r="BG473" s="4" t="s">
        <v>4473</v>
      </c>
      <c r="BH473" s="5" t="s">
        <v>1343</v>
      </c>
    </row>
    <row r="474" spans="1:60" x14ac:dyDescent="0.25">
      <c r="A474">
        <f t="shared" si="38"/>
        <v>186534</v>
      </c>
      <c r="B474">
        <f t="shared" si="39"/>
        <v>3000987</v>
      </c>
      <c r="C474" s="17" t="str">
        <f t="shared" si="44"/>
        <v>CC</v>
      </c>
      <c r="D474" t="str">
        <f t="shared" si="42"/>
        <v>REGION GRAND SUD</v>
      </c>
      <c r="E474" s="12" t="str">
        <f t="shared" si="40"/>
        <v>TERRAIN</v>
      </c>
      <c r="F474" s="4" t="s">
        <v>4474</v>
      </c>
      <c r="G474" s="4" t="s">
        <v>4475</v>
      </c>
      <c r="H474" s="5">
        <v>1</v>
      </c>
      <c r="I474" s="5"/>
      <c r="J474" s="5">
        <v>2</v>
      </c>
      <c r="K474" s="5" t="s">
        <v>1345</v>
      </c>
      <c r="L474" s="5" t="s">
        <v>4476</v>
      </c>
      <c r="M474" s="5" t="s">
        <v>4477</v>
      </c>
      <c r="N474" s="5" t="s">
        <v>25</v>
      </c>
      <c r="O474" s="5" t="s">
        <v>4478</v>
      </c>
      <c r="P474" s="5"/>
      <c r="Q474" s="5" t="s">
        <v>1346</v>
      </c>
      <c r="R474" s="5">
        <v>5</v>
      </c>
      <c r="S474" s="5" t="s">
        <v>18</v>
      </c>
      <c r="T474" s="5" t="s">
        <v>65</v>
      </c>
      <c r="U474" s="6">
        <v>37257</v>
      </c>
      <c r="V474" s="5" t="s">
        <v>3701</v>
      </c>
      <c r="W474" s="4" t="s">
        <v>1329</v>
      </c>
      <c r="X474" s="5" t="s">
        <v>18</v>
      </c>
      <c r="Y474" s="5"/>
      <c r="Z474" s="5"/>
      <c r="AA474" s="4" t="s">
        <v>4479</v>
      </c>
      <c r="AB474" s="5" t="s">
        <v>1393</v>
      </c>
      <c r="AC474" s="5"/>
      <c r="AD474" s="5" t="s">
        <v>1393</v>
      </c>
      <c r="AE474" s="5"/>
      <c r="AF474" s="5">
        <v>28780</v>
      </c>
      <c r="AG474" s="5">
        <v>46</v>
      </c>
      <c r="AH474" s="5">
        <v>100</v>
      </c>
      <c r="AI474" s="5" t="s">
        <v>1332</v>
      </c>
      <c r="AJ474" s="5">
        <v>37257</v>
      </c>
      <c r="AK474" s="5">
        <v>22</v>
      </c>
      <c r="AL474" s="5">
        <v>37257</v>
      </c>
      <c r="AM474" s="5" t="s">
        <v>1333</v>
      </c>
      <c r="AN474" s="5">
        <v>38260</v>
      </c>
      <c r="AO474" s="5" t="s">
        <v>4480</v>
      </c>
      <c r="AP474" s="5" t="s">
        <v>1335</v>
      </c>
      <c r="AQ474" s="4" t="s">
        <v>1336</v>
      </c>
      <c r="AR474" s="5" t="s">
        <v>12476</v>
      </c>
      <c r="AS474" s="4" t="s">
        <v>1522</v>
      </c>
      <c r="AT474" s="5" t="s">
        <v>1523</v>
      </c>
      <c r="AU474" s="5" t="s">
        <v>41</v>
      </c>
      <c r="AV474" s="4" t="s">
        <v>1524</v>
      </c>
      <c r="AW474" s="5" t="s">
        <v>93</v>
      </c>
      <c r="AX474" s="4"/>
      <c r="AY474" s="5"/>
      <c r="AZ474" s="5"/>
      <c r="BA474" s="4" t="s">
        <v>1525</v>
      </c>
      <c r="BB474" s="5" t="s">
        <v>1526</v>
      </c>
      <c r="BC474" s="5" t="s">
        <v>4475</v>
      </c>
      <c r="BD474" s="5" t="s">
        <v>4481</v>
      </c>
      <c r="BE474" s="5" t="s">
        <v>65</v>
      </c>
      <c r="BF474" s="5" t="s">
        <v>1333</v>
      </c>
      <c r="BG474" s="4" t="s">
        <v>4482</v>
      </c>
      <c r="BH474" s="5" t="s">
        <v>1343</v>
      </c>
    </row>
    <row r="475" spans="1:60" x14ac:dyDescent="0.25">
      <c r="A475">
        <f t="shared" si="38"/>
        <v>159732</v>
      </c>
      <c r="B475">
        <f t="shared" si="39"/>
        <v>3000320</v>
      </c>
      <c r="C475" s="17" t="str">
        <f t="shared" si="44"/>
        <v>CC</v>
      </c>
      <c r="D475" t="str">
        <f t="shared" si="42"/>
        <v>REGION GRAND SUD</v>
      </c>
      <c r="E475" s="12" t="str">
        <f t="shared" si="40"/>
        <v>TERRAIN</v>
      </c>
      <c r="F475" s="4" t="s">
        <v>4483</v>
      </c>
      <c r="G475" s="4" t="s">
        <v>4484</v>
      </c>
      <c r="H475" s="5">
        <v>1</v>
      </c>
      <c r="I475" s="5"/>
      <c r="J475" s="5">
        <v>1</v>
      </c>
      <c r="K475" s="5" t="s">
        <v>1325</v>
      </c>
      <c r="L475" s="5" t="s">
        <v>4485</v>
      </c>
      <c r="M475" s="5" t="s">
        <v>4486</v>
      </c>
      <c r="N475" s="5"/>
      <c r="O475" s="5"/>
      <c r="P475" s="5"/>
      <c r="Q475" s="5"/>
      <c r="R475" s="5"/>
      <c r="S475" s="5"/>
      <c r="T475" s="5" t="s">
        <v>25</v>
      </c>
      <c r="U475" s="6">
        <v>32264</v>
      </c>
      <c r="V475" s="5" t="s">
        <v>1363</v>
      </c>
      <c r="W475" s="4" t="s">
        <v>1329</v>
      </c>
      <c r="X475" s="5" t="s">
        <v>18</v>
      </c>
      <c r="Y475" s="5"/>
      <c r="Z475" s="5"/>
      <c r="AA475" s="4" t="s">
        <v>3568</v>
      </c>
      <c r="AB475" s="5"/>
      <c r="AC475" s="5"/>
      <c r="AD475" s="5" t="s">
        <v>1331</v>
      </c>
      <c r="AE475" s="5"/>
      <c r="AF475" s="5">
        <v>22554</v>
      </c>
      <c r="AG475" s="5">
        <v>63</v>
      </c>
      <c r="AH475" s="5">
        <v>100</v>
      </c>
      <c r="AI475" s="5" t="s">
        <v>1332</v>
      </c>
      <c r="AJ475" s="5">
        <v>32264</v>
      </c>
      <c r="AK475" s="5">
        <v>36</v>
      </c>
      <c r="AL475" s="5">
        <v>32264</v>
      </c>
      <c r="AM475" s="5" t="s">
        <v>1333</v>
      </c>
      <c r="AN475" s="5">
        <v>42270</v>
      </c>
      <c r="AO475" s="5" t="s">
        <v>4487</v>
      </c>
      <c r="AP475" s="5" t="s">
        <v>1335</v>
      </c>
      <c r="AQ475" s="4" t="s">
        <v>1336</v>
      </c>
      <c r="AR475" s="5" t="s">
        <v>12476</v>
      </c>
      <c r="AS475" s="4" t="s">
        <v>1629</v>
      </c>
      <c r="AT475" s="5" t="s">
        <v>1630</v>
      </c>
      <c r="AU475" s="5" t="s">
        <v>41</v>
      </c>
      <c r="AV475" s="4" t="s">
        <v>1631</v>
      </c>
      <c r="AW475" s="5" t="s">
        <v>7</v>
      </c>
      <c r="AX475" s="4" t="s">
        <v>3055</v>
      </c>
      <c r="AY475" s="5" t="s">
        <v>3056</v>
      </c>
      <c r="AZ475" s="5" t="s">
        <v>11</v>
      </c>
      <c r="BA475" s="4" t="s">
        <v>3057</v>
      </c>
      <c r="BB475" s="5" t="s">
        <v>3058</v>
      </c>
      <c r="BC475" s="5" t="s">
        <v>4484</v>
      </c>
      <c r="BD475" s="5" t="s">
        <v>4488</v>
      </c>
      <c r="BE475" s="5" t="s">
        <v>25</v>
      </c>
      <c r="BF475" s="5" t="s">
        <v>1333</v>
      </c>
      <c r="BG475" s="4" t="s">
        <v>4489</v>
      </c>
      <c r="BH475" s="5" t="s">
        <v>1343</v>
      </c>
    </row>
    <row r="476" spans="1:60" x14ac:dyDescent="0.25">
      <c r="A476">
        <f t="shared" si="38"/>
        <v>177094</v>
      </c>
      <c r="B476">
        <f t="shared" si="39"/>
        <v>3000636</v>
      </c>
      <c r="C476" s="17" t="str">
        <f t="shared" si="44"/>
        <v>IMD</v>
      </c>
      <c r="D476" t="str">
        <f t="shared" si="42"/>
        <v>REGION ILE DE FRANCE NORD</v>
      </c>
      <c r="E476" s="12" t="str">
        <f t="shared" si="40"/>
        <v>TERRAIN</v>
      </c>
      <c r="F476" s="4" t="s">
        <v>4490</v>
      </c>
      <c r="G476" s="4" t="s">
        <v>2022</v>
      </c>
      <c r="H476" s="5">
        <v>1</v>
      </c>
      <c r="I476" s="5"/>
      <c r="J476" s="5">
        <v>1</v>
      </c>
      <c r="K476" s="5" t="s">
        <v>1325</v>
      </c>
      <c r="L476" s="5" t="s">
        <v>744</v>
      </c>
      <c r="M476" s="5" t="s">
        <v>4491</v>
      </c>
      <c r="N476" s="5"/>
      <c r="O476" s="5"/>
      <c r="P476" s="5"/>
      <c r="Q476" s="5"/>
      <c r="R476" s="5"/>
      <c r="S476" s="5"/>
      <c r="T476" s="5" t="s">
        <v>41</v>
      </c>
      <c r="U476" s="6">
        <v>38687</v>
      </c>
      <c r="V476" s="5" t="s">
        <v>1673</v>
      </c>
      <c r="W476" s="4" t="s">
        <v>1392</v>
      </c>
      <c r="X476" s="5" t="s">
        <v>5</v>
      </c>
      <c r="Y476" s="5"/>
      <c r="Z476" s="5"/>
      <c r="AA476" s="4"/>
      <c r="AB476" s="5"/>
      <c r="AC476" s="5"/>
      <c r="AD476" s="5">
        <v>7</v>
      </c>
      <c r="AE476" s="5"/>
      <c r="AF476" s="5">
        <v>26780</v>
      </c>
      <c r="AG476" s="5">
        <v>51</v>
      </c>
      <c r="AH476" s="5">
        <v>100</v>
      </c>
      <c r="AI476" s="5" t="s">
        <v>1332</v>
      </c>
      <c r="AJ476" s="5">
        <v>38687</v>
      </c>
      <c r="AK476" s="5">
        <v>19</v>
      </c>
      <c r="AL476" s="5">
        <v>38687</v>
      </c>
      <c r="AM476" s="5"/>
      <c r="AN476" s="5">
        <v>59144</v>
      </c>
      <c r="AO476" s="5" t="s">
        <v>4492</v>
      </c>
      <c r="AP476" s="5" t="s">
        <v>12477</v>
      </c>
      <c r="AQ476" s="4" t="s">
        <v>1351</v>
      </c>
      <c r="AR476" s="5" t="s">
        <v>12478</v>
      </c>
      <c r="AS476" s="4" t="s">
        <v>2022</v>
      </c>
      <c r="AT476" s="5" t="s">
        <v>2023</v>
      </c>
      <c r="AU476" s="5" t="s">
        <v>41</v>
      </c>
      <c r="AV476" s="4" t="s">
        <v>2024</v>
      </c>
      <c r="AW476" s="5" t="s">
        <v>26</v>
      </c>
      <c r="AX476" s="4"/>
      <c r="AY476" s="5"/>
      <c r="AZ476" s="5"/>
      <c r="BA476" s="4"/>
      <c r="BB476" s="5"/>
      <c r="BC476" s="5"/>
      <c r="BD476" s="5"/>
      <c r="BE476" s="5"/>
      <c r="BF476" s="5" t="s">
        <v>1677</v>
      </c>
      <c r="BG476" s="4"/>
      <c r="BH476" s="5"/>
    </row>
    <row r="477" spans="1:60" x14ac:dyDescent="0.25">
      <c r="A477">
        <f t="shared" si="38"/>
        <v>305306</v>
      </c>
      <c r="B477">
        <f t="shared" si="39"/>
        <v>7020970</v>
      </c>
      <c r="C477" s="17" t="str">
        <f t="shared" si="44"/>
        <v>CC</v>
      </c>
      <c r="D477" t="str">
        <f t="shared" si="42"/>
        <v>REGION ILE DE FRANCE NORD</v>
      </c>
      <c r="E477" s="12" t="str">
        <f t="shared" si="40"/>
        <v>TERRAIN</v>
      </c>
      <c r="F477" s="4" t="s">
        <v>434</v>
      </c>
      <c r="G477" s="4" t="s">
        <v>4493</v>
      </c>
      <c r="H477" s="5">
        <v>1</v>
      </c>
      <c r="I477" s="5"/>
      <c r="J477" s="5">
        <v>1</v>
      </c>
      <c r="K477" s="5" t="s">
        <v>1325</v>
      </c>
      <c r="L477" s="5" t="s">
        <v>181</v>
      </c>
      <c r="M477" s="5" t="s">
        <v>435</v>
      </c>
      <c r="N477" s="5"/>
      <c r="O477" s="5"/>
      <c r="P477" s="5"/>
      <c r="Q477" s="5"/>
      <c r="R477" s="5"/>
      <c r="S477" s="5"/>
      <c r="T477" s="5" t="s">
        <v>25</v>
      </c>
      <c r="U477" s="6">
        <v>44866</v>
      </c>
      <c r="V477" s="5" t="s">
        <v>1363</v>
      </c>
      <c r="W477" s="4" t="s">
        <v>1329</v>
      </c>
      <c r="X477" s="5" t="s">
        <v>18</v>
      </c>
      <c r="Y477" s="5"/>
      <c r="Z477" s="5"/>
      <c r="AA477" s="4" t="s">
        <v>4494</v>
      </c>
      <c r="AB477" s="5"/>
      <c r="AC477" s="5"/>
      <c r="AD477" s="5" t="s">
        <v>1331</v>
      </c>
      <c r="AE477" s="5"/>
      <c r="AF477" s="5">
        <v>26749</v>
      </c>
      <c r="AG477" s="5">
        <v>51</v>
      </c>
      <c r="AH477" s="5">
        <v>100</v>
      </c>
      <c r="AI477" s="5" t="s">
        <v>1332</v>
      </c>
      <c r="AJ477" s="5">
        <v>44682</v>
      </c>
      <c r="AK477" s="5">
        <v>2</v>
      </c>
      <c r="AL477" s="5">
        <v>44682</v>
      </c>
      <c r="AM477" s="5" t="s">
        <v>1333</v>
      </c>
      <c r="AN477" s="5">
        <v>60590</v>
      </c>
      <c r="AO477" s="5" t="s">
        <v>4495</v>
      </c>
      <c r="AP477" s="5" t="s">
        <v>12477</v>
      </c>
      <c r="AQ477" s="4" t="s">
        <v>1351</v>
      </c>
      <c r="AR477" s="5" t="s">
        <v>12478</v>
      </c>
      <c r="AS477" s="4" t="s">
        <v>1898</v>
      </c>
      <c r="AT477" s="5" t="s">
        <v>1899</v>
      </c>
      <c r="AU477" s="5" t="s">
        <v>41</v>
      </c>
      <c r="AV477" s="4" t="s">
        <v>1900</v>
      </c>
      <c r="AW477" s="5" t="s">
        <v>30</v>
      </c>
      <c r="AX477" s="4" t="s">
        <v>2430</v>
      </c>
      <c r="AY477" s="5" t="s">
        <v>2431</v>
      </c>
      <c r="AZ477" s="5" t="s">
        <v>11</v>
      </c>
      <c r="BA477" s="4" t="s">
        <v>2432</v>
      </c>
      <c r="BB477" s="5" t="s">
        <v>2433</v>
      </c>
      <c r="BC477" s="4" t="s">
        <v>4493</v>
      </c>
      <c r="BD477" s="5" t="s">
        <v>4496</v>
      </c>
      <c r="BE477" s="5" t="s">
        <v>25</v>
      </c>
      <c r="BF477" s="5" t="s">
        <v>1333</v>
      </c>
      <c r="BG477" s="4" t="s">
        <v>4497</v>
      </c>
      <c r="BH477" s="5" t="s">
        <v>1343</v>
      </c>
    </row>
    <row r="478" spans="1:60" x14ac:dyDescent="0.25">
      <c r="A478">
        <f t="shared" si="38"/>
        <v>305602</v>
      </c>
      <c r="B478">
        <f t="shared" si="39"/>
        <v>7022606</v>
      </c>
      <c r="C478" s="17" t="str">
        <f t="shared" si="44"/>
        <v>CC</v>
      </c>
      <c r="D478" t="str">
        <f t="shared" si="42"/>
        <v>REGION ILE DE FRANCE NORD</v>
      </c>
      <c r="E478" s="12" t="str">
        <f t="shared" si="40"/>
        <v>TERRAIN</v>
      </c>
      <c r="F478" s="4" t="s">
        <v>785</v>
      </c>
      <c r="G478" s="4" t="s">
        <v>4498</v>
      </c>
      <c r="H478" s="5">
        <v>1</v>
      </c>
      <c r="I478" s="5"/>
      <c r="J478" s="5">
        <v>2</v>
      </c>
      <c r="K478" s="5" t="s">
        <v>1345</v>
      </c>
      <c r="L478" s="5" t="s">
        <v>115</v>
      </c>
      <c r="M478" s="5" t="s">
        <v>786</v>
      </c>
      <c r="N478" s="5"/>
      <c r="O478" s="5"/>
      <c r="P478" s="5"/>
      <c r="Q478" s="5"/>
      <c r="R478" s="5"/>
      <c r="S478" s="5"/>
      <c r="T478" s="5" t="s">
        <v>25</v>
      </c>
      <c r="U478" s="6">
        <v>45261</v>
      </c>
      <c r="V478" s="5" t="s">
        <v>1363</v>
      </c>
      <c r="W478" s="4" t="s">
        <v>1329</v>
      </c>
      <c r="X478" s="5" t="s">
        <v>18</v>
      </c>
      <c r="Y478" s="5"/>
      <c r="Z478" s="5"/>
      <c r="AA478" s="4" t="s">
        <v>4499</v>
      </c>
      <c r="AB478" s="5"/>
      <c r="AC478" s="5"/>
      <c r="AD478" s="5" t="s">
        <v>1331</v>
      </c>
      <c r="AE478" s="5"/>
      <c r="AF478" s="5">
        <v>32684</v>
      </c>
      <c r="AG478" s="5">
        <v>35</v>
      </c>
      <c r="AH478" s="5">
        <v>100</v>
      </c>
      <c r="AI478" s="5" t="s">
        <v>1332</v>
      </c>
      <c r="AJ478" s="5">
        <v>45078</v>
      </c>
      <c r="AK478" s="5">
        <v>1</v>
      </c>
      <c r="AL478" s="5">
        <v>45078</v>
      </c>
      <c r="AM478" s="5" t="s">
        <v>1333</v>
      </c>
      <c r="AN478" s="5">
        <v>62770</v>
      </c>
      <c r="AO478" s="5" t="s">
        <v>4500</v>
      </c>
      <c r="AP478" s="5" t="s">
        <v>12477</v>
      </c>
      <c r="AQ478" s="4" t="s">
        <v>1351</v>
      </c>
      <c r="AR478" s="5" t="s">
        <v>12478</v>
      </c>
      <c r="AS478" s="4" t="s">
        <v>1450</v>
      </c>
      <c r="AT478" s="5" t="s">
        <v>1451</v>
      </c>
      <c r="AU478" s="5" t="s">
        <v>41</v>
      </c>
      <c r="AV478" s="4" t="s">
        <v>1452</v>
      </c>
      <c r="AW478" s="5" t="s">
        <v>230</v>
      </c>
      <c r="AX478" s="4" t="s">
        <v>3039</v>
      </c>
      <c r="AY478" s="5" t="s">
        <v>3040</v>
      </c>
      <c r="AZ478" s="5" t="s">
        <v>11</v>
      </c>
      <c r="BA478" s="4" t="s">
        <v>3041</v>
      </c>
      <c r="BB478" s="5" t="s">
        <v>3042</v>
      </c>
      <c r="BC478" s="4" t="s">
        <v>4498</v>
      </c>
      <c r="BD478" s="5" t="s">
        <v>4501</v>
      </c>
      <c r="BE478" s="5" t="s">
        <v>25</v>
      </c>
      <c r="BF478" s="5" t="s">
        <v>1333</v>
      </c>
      <c r="BG478" s="4" t="s">
        <v>4502</v>
      </c>
      <c r="BH478" s="5" t="s">
        <v>1343</v>
      </c>
    </row>
    <row r="479" spans="1:60" x14ac:dyDescent="0.25">
      <c r="A479">
        <f t="shared" si="38"/>
        <v>306439</v>
      </c>
      <c r="B479">
        <f t="shared" si="39"/>
        <v>7024355</v>
      </c>
      <c r="C479" s="17" t="str">
        <f t="shared" si="44"/>
        <v>CC</v>
      </c>
      <c r="D479" t="str">
        <f t="shared" si="42"/>
        <v>REGION GRAND SUD</v>
      </c>
      <c r="E479" s="12" t="str">
        <f t="shared" si="40"/>
        <v>TERRAIN</v>
      </c>
      <c r="F479" s="4" t="s">
        <v>4503</v>
      </c>
      <c r="G479" s="4" t="s">
        <v>4504</v>
      </c>
      <c r="H479" s="5">
        <v>1</v>
      </c>
      <c r="I479" s="5"/>
      <c r="J479" s="5">
        <v>2</v>
      </c>
      <c r="K479" s="5" t="s">
        <v>1345</v>
      </c>
      <c r="L479" s="5" t="s">
        <v>4505</v>
      </c>
      <c r="M479" s="5" t="s">
        <v>4506</v>
      </c>
      <c r="N479" s="5"/>
      <c r="O479" s="5"/>
      <c r="P479" s="5"/>
      <c r="Q479" s="5"/>
      <c r="R479" s="5"/>
      <c r="S479" s="5"/>
      <c r="T479" s="5" t="s">
        <v>245</v>
      </c>
      <c r="U479" s="6">
        <v>45597</v>
      </c>
      <c r="V479" s="5" t="s">
        <v>1328</v>
      </c>
      <c r="W479" s="4" t="s">
        <v>1329</v>
      </c>
      <c r="X479" s="5" t="s">
        <v>18</v>
      </c>
      <c r="Y479" s="5"/>
      <c r="Z479" s="5"/>
      <c r="AA479" s="4" t="s">
        <v>4507</v>
      </c>
      <c r="AB479" s="5"/>
      <c r="AC479" s="5"/>
      <c r="AD479" s="5" t="s">
        <v>1331</v>
      </c>
      <c r="AE479" s="5"/>
      <c r="AF479" s="5">
        <v>35476</v>
      </c>
      <c r="AG479" s="5">
        <v>27</v>
      </c>
      <c r="AH479" s="5">
        <v>100</v>
      </c>
      <c r="AI479" s="5" t="s">
        <v>1332</v>
      </c>
      <c r="AJ479" s="5">
        <v>45597</v>
      </c>
      <c r="AK479" s="5">
        <v>0</v>
      </c>
      <c r="AL479" s="5">
        <v>45597</v>
      </c>
      <c r="AM479" s="5" t="s">
        <v>1333</v>
      </c>
      <c r="AN479" s="5">
        <v>84250</v>
      </c>
      <c r="AO479" s="5" t="s">
        <v>4508</v>
      </c>
      <c r="AP479" s="5" t="s">
        <v>1335</v>
      </c>
      <c r="AQ479" s="4" t="s">
        <v>1336</v>
      </c>
      <c r="AR479" s="5" t="s">
        <v>12476</v>
      </c>
      <c r="AS479" s="4" t="s">
        <v>1403</v>
      </c>
      <c r="AT479" s="5" t="s">
        <v>1404</v>
      </c>
      <c r="AU479" s="5" t="s">
        <v>41</v>
      </c>
      <c r="AV479" s="4" t="s">
        <v>1405</v>
      </c>
      <c r="AW479" s="5" t="s">
        <v>61</v>
      </c>
      <c r="AX479" s="4"/>
      <c r="AY479" s="5"/>
      <c r="AZ479" s="5"/>
      <c r="BA479" s="4" t="s">
        <v>1406</v>
      </c>
      <c r="BB479" s="5" t="s">
        <v>1407</v>
      </c>
      <c r="BC479" s="4" t="s">
        <v>4504</v>
      </c>
      <c r="BD479" s="5" t="s">
        <v>4509</v>
      </c>
      <c r="BE479" s="5" t="s">
        <v>245</v>
      </c>
      <c r="BF479" s="5" t="s">
        <v>1333</v>
      </c>
      <c r="BG479" s="4" t="s">
        <v>4510</v>
      </c>
      <c r="BH479" s="5" t="s">
        <v>1343</v>
      </c>
    </row>
    <row r="480" spans="1:60" x14ac:dyDescent="0.25">
      <c r="A480">
        <f t="shared" si="38"/>
        <v>303818</v>
      </c>
      <c r="B480">
        <f t="shared" si="39"/>
        <v>3102054</v>
      </c>
      <c r="C480" t="str">
        <f t="shared" si="44"/>
        <v>CC</v>
      </c>
      <c r="D480" t="str">
        <f t="shared" si="42"/>
        <v>SUPPORT COMMERCIAL</v>
      </c>
      <c r="E480" s="12" t="str">
        <f t="shared" si="40"/>
        <v>TERRAIN</v>
      </c>
      <c r="F480" s="4" t="s">
        <v>504</v>
      </c>
      <c r="G480" s="4" t="s">
        <v>4511</v>
      </c>
      <c r="H480" s="5">
        <v>1</v>
      </c>
      <c r="I480" s="5"/>
      <c r="J480" s="5">
        <v>1</v>
      </c>
      <c r="K480" s="5" t="s">
        <v>1325</v>
      </c>
      <c r="L480" s="5" t="s">
        <v>506</v>
      </c>
      <c r="M480" s="5" t="s">
        <v>505</v>
      </c>
      <c r="N480" s="5" t="s">
        <v>11</v>
      </c>
      <c r="O480" s="5">
        <v>45231</v>
      </c>
      <c r="P480" s="5"/>
      <c r="Q480" s="5" t="s">
        <v>1346</v>
      </c>
      <c r="R480" s="5">
        <v>2</v>
      </c>
      <c r="S480" s="5" t="s">
        <v>5</v>
      </c>
      <c r="T480" s="5" t="s">
        <v>272</v>
      </c>
      <c r="U480" s="6">
        <v>45261</v>
      </c>
      <c r="V480" s="5" t="s">
        <v>2160</v>
      </c>
      <c r="W480" s="4" t="s">
        <v>2161</v>
      </c>
      <c r="X480" s="5" t="s">
        <v>5</v>
      </c>
      <c r="Y480" s="5"/>
      <c r="Z480" s="5"/>
      <c r="AA480" s="4"/>
      <c r="AB480" s="5">
        <v>5</v>
      </c>
      <c r="AC480" s="5"/>
      <c r="AD480" s="5">
        <v>5</v>
      </c>
      <c r="AE480" s="5"/>
      <c r="AF480" s="5">
        <v>32146</v>
      </c>
      <c r="AG480" s="5">
        <v>36</v>
      </c>
      <c r="AH480" s="5">
        <v>100</v>
      </c>
      <c r="AI480" s="5" t="s">
        <v>1332</v>
      </c>
      <c r="AJ480" s="5">
        <v>43160</v>
      </c>
      <c r="AK480" s="5">
        <v>6</v>
      </c>
      <c r="AL480" s="5">
        <v>43160</v>
      </c>
      <c r="AM480" s="5"/>
      <c r="AN480" s="5">
        <v>95160</v>
      </c>
      <c r="AO480" s="5" t="s">
        <v>2429</v>
      </c>
      <c r="AP480" s="5"/>
      <c r="AQ480" s="4" t="s">
        <v>2163</v>
      </c>
      <c r="AR480" s="5" t="s">
        <v>273</v>
      </c>
      <c r="AS480" s="4"/>
      <c r="AT480" s="5"/>
      <c r="AU480" s="5"/>
      <c r="AV480" s="4"/>
      <c r="AW480" s="5"/>
      <c r="AX480" s="4"/>
      <c r="AY480" s="5"/>
      <c r="AZ480" s="5"/>
      <c r="BA480" s="4"/>
      <c r="BB480" s="5"/>
      <c r="BC480" s="5"/>
      <c r="BD480" s="5"/>
      <c r="BE480" s="5"/>
      <c r="BF480" s="5" t="s">
        <v>2164</v>
      </c>
      <c r="BG480" s="4"/>
      <c r="BH480" s="5"/>
    </row>
    <row r="481" spans="1:60" x14ac:dyDescent="0.25">
      <c r="A481">
        <f t="shared" si="38"/>
        <v>305545</v>
      </c>
      <c r="B481">
        <f t="shared" si="39"/>
        <v>7022371</v>
      </c>
      <c r="C481" s="17" t="str">
        <f t="shared" si="44"/>
        <v>CC</v>
      </c>
      <c r="D481" t="str">
        <f t="shared" si="42"/>
        <v>REGION GRAND SUD</v>
      </c>
      <c r="E481" s="12" t="str">
        <f t="shared" si="40"/>
        <v>TERRAIN</v>
      </c>
      <c r="F481" s="4" t="s">
        <v>4512</v>
      </c>
      <c r="G481" s="4" t="s">
        <v>4513</v>
      </c>
      <c r="H481" s="5">
        <v>1</v>
      </c>
      <c r="I481" s="5"/>
      <c r="J481" s="5">
        <v>1</v>
      </c>
      <c r="K481" s="5" t="s">
        <v>1325</v>
      </c>
      <c r="L481" s="5" t="s">
        <v>4514</v>
      </c>
      <c r="M481" s="5" t="s">
        <v>4515</v>
      </c>
      <c r="N481" s="5"/>
      <c r="O481" s="5"/>
      <c r="P481" s="5"/>
      <c r="Q481" s="5"/>
      <c r="R481" s="5"/>
      <c r="S481" s="5"/>
      <c r="T481" s="5" t="s">
        <v>25</v>
      </c>
      <c r="U481" s="6">
        <v>45200</v>
      </c>
      <c r="V481" s="5" t="s">
        <v>1363</v>
      </c>
      <c r="W481" s="4" t="s">
        <v>1329</v>
      </c>
      <c r="X481" s="5" t="s">
        <v>18</v>
      </c>
      <c r="Y481" s="5"/>
      <c r="Z481" s="5"/>
      <c r="AA481" s="4" t="s">
        <v>2695</v>
      </c>
      <c r="AB481" s="5"/>
      <c r="AC481" s="5"/>
      <c r="AD481" s="5" t="s">
        <v>1331</v>
      </c>
      <c r="AE481" s="5"/>
      <c r="AF481" s="5">
        <v>33167</v>
      </c>
      <c r="AG481" s="5">
        <v>34</v>
      </c>
      <c r="AH481" s="5">
        <v>100</v>
      </c>
      <c r="AI481" s="5" t="s">
        <v>1332</v>
      </c>
      <c r="AJ481" s="5">
        <v>45017</v>
      </c>
      <c r="AK481" s="5">
        <v>1</v>
      </c>
      <c r="AL481" s="5">
        <v>45017</v>
      </c>
      <c r="AM481" s="5" t="s">
        <v>1333</v>
      </c>
      <c r="AN481" s="5">
        <v>63970</v>
      </c>
      <c r="AO481" s="5" t="s">
        <v>4516</v>
      </c>
      <c r="AP481" s="5" t="s">
        <v>1335</v>
      </c>
      <c r="AQ481" s="4" t="s">
        <v>1336</v>
      </c>
      <c r="AR481" s="5" t="s">
        <v>12476</v>
      </c>
      <c r="AS481" s="4" t="s">
        <v>1629</v>
      </c>
      <c r="AT481" s="5" t="s">
        <v>1630</v>
      </c>
      <c r="AU481" s="5" t="s">
        <v>41</v>
      </c>
      <c r="AV481" s="4" t="s">
        <v>1631</v>
      </c>
      <c r="AW481" s="5" t="s">
        <v>7</v>
      </c>
      <c r="AX481" s="4" t="s">
        <v>1625</v>
      </c>
      <c r="AY481" s="5" t="s">
        <v>1632</v>
      </c>
      <c r="AZ481" s="5" t="s">
        <v>11</v>
      </c>
      <c r="BA481" s="4" t="s">
        <v>1633</v>
      </c>
      <c r="BB481" s="5" t="s">
        <v>1634</v>
      </c>
      <c r="BC481" s="4" t="s">
        <v>4513</v>
      </c>
      <c r="BD481" s="5" t="s">
        <v>4517</v>
      </c>
      <c r="BE481" s="5" t="s">
        <v>25</v>
      </c>
      <c r="BF481" s="5" t="s">
        <v>1333</v>
      </c>
      <c r="BG481" s="4" t="s">
        <v>4518</v>
      </c>
      <c r="BH481" s="5" t="s">
        <v>1343</v>
      </c>
    </row>
    <row r="482" spans="1:60" x14ac:dyDescent="0.25">
      <c r="A482">
        <f t="shared" si="38"/>
        <v>180113</v>
      </c>
      <c r="B482">
        <f t="shared" si="39"/>
        <v>3000715</v>
      </c>
      <c r="C482" s="17" t="str">
        <f t="shared" si="44"/>
        <v>CC</v>
      </c>
      <c r="D482" t="str">
        <f t="shared" si="42"/>
        <v>REGION CENTRE EST</v>
      </c>
      <c r="E482" s="12" t="str">
        <f t="shared" si="40"/>
        <v>TERRAIN</v>
      </c>
      <c r="F482" s="4" t="s">
        <v>4519</v>
      </c>
      <c r="G482" s="4" t="s">
        <v>4520</v>
      </c>
      <c r="H482" s="5">
        <v>1</v>
      </c>
      <c r="I482" s="5"/>
      <c r="J482" s="5">
        <v>1</v>
      </c>
      <c r="K482" s="5" t="s">
        <v>1325</v>
      </c>
      <c r="L482" s="5" t="s">
        <v>54</v>
      </c>
      <c r="M482" s="5" t="s">
        <v>4353</v>
      </c>
      <c r="N482" s="5"/>
      <c r="O482" s="5"/>
      <c r="P482" s="5"/>
      <c r="Q482" s="5"/>
      <c r="R482" s="5"/>
      <c r="S482" s="5"/>
      <c r="T482" s="5" t="s">
        <v>60</v>
      </c>
      <c r="U482" s="6">
        <v>35855</v>
      </c>
      <c r="V482" s="5" t="s">
        <v>1773</v>
      </c>
      <c r="W482" s="4" t="s">
        <v>1329</v>
      </c>
      <c r="X482" s="5" t="s">
        <v>18</v>
      </c>
      <c r="Y482" s="5"/>
      <c r="Z482" s="5"/>
      <c r="AA482" s="4" t="s">
        <v>4521</v>
      </c>
      <c r="AB482" s="5"/>
      <c r="AC482" s="5"/>
      <c r="AD482" s="5" t="s">
        <v>1393</v>
      </c>
      <c r="AE482" s="5"/>
      <c r="AF482" s="5">
        <v>23612</v>
      </c>
      <c r="AG482" s="5">
        <v>60</v>
      </c>
      <c r="AH482" s="5">
        <v>100</v>
      </c>
      <c r="AI482" s="5" t="s">
        <v>1332</v>
      </c>
      <c r="AJ482" s="5">
        <v>35855</v>
      </c>
      <c r="AK482" s="5">
        <v>26</v>
      </c>
      <c r="AL482" s="5">
        <v>35855</v>
      </c>
      <c r="AM482" s="5" t="s">
        <v>1333</v>
      </c>
      <c r="AN482" s="5">
        <v>89520</v>
      </c>
      <c r="AO482" s="5" t="s">
        <v>4522</v>
      </c>
      <c r="AP482" s="5" t="s">
        <v>1536</v>
      </c>
      <c r="AQ482" s="4" t="s">
        <v>12479</v>
      </c>
      <c r="AR482" s="5" t="s">
        <v>12480</v>
      </c>
      <c r="AS482" s="4" t="s">
        <v>1993</v>
      </c>
      <c r="AT482" s="5" t="s">
        <v>1994</v>
      </c>
      <c r="AU482" s="5" t="s">
        <v>41</v>
      </c>
      <c r="AV482" s="4" t="s">
        <v>1995</v>
      </c>
      <c r="AW482" s="5" t="s">
        <v>53</v>
      </c>
      <c r="AX482" s="4" t="s">
        <v>2322</v>
      </c>
      <c r="AY482" s="5" t="s">
        <v>2323</v>
      </c>
      <c r="AZ482" s="5" t="s">
        <v>11</v>
      </c>
      <c r="BA482" s="4" t="s">
        <v>2324</v>
      </c>
      <c r="BB482" s="5" t="s">
        <v>2325</v>
      </c>
      <c r="BC482" s="5" t="s">
        <v>4520</v>
      </c>
      <c r="BD482" s="5" t="s">
        <v>4523</v>
      </c>
      <c r="BE482" s="5" t="s">
        <v>60</v>
      </c>
      <c r="BF482" s="5" t="s">
        <v>1333</v>
      </c>
      <c r="BG482" s="4" t="s">
        <v>4524</v>
      </c>
      <c r="BH482" s="5" t="s">
        <v>1343</v>
      </c>
    </row>
    <row r="483" spans="1:60" x14ac:dyDescent="0.25">
      <c r="A483">
        <f t="shared" si="38"/>
        <v>305978</v>
      </c>
      <c r="B483">
        <f t="shared" si="39"/>
        <v>7023584</v>
      </c>
      <c r="C483" s="17" t="str">
        <f t="shared" si="44"/>
        <v>CC</v>
      </c>
      <c r="D483" t="str">
        <f t="shared" si="42"/>
        <v>REGION ILE DE FRANCE NORD</v>
      </c>
      <c r="E483" s="12" t="str">
        <f t="shared" si="40"/>
        <v>TERRAIN</v>
      </c>
      <c r="F483" s="4" t="s">
        <v>4525</v>
      </c>
      <c r="G483" s="4" t="s">
        <v>4526</v>
      </c>
      <c r="H483" s="5">
        <v>1</v>
      </c>
      <c r="I483" s="5"/>
      <c r="J483" s="5">
        <v>1</v>
      </c>
      <c r="K483" s="5" t="s">
        <v>1325</v>
      </c>
      <c r="L483" s="5" t="s">
        <v>4514</v>
      </c>
      <c r="M483" s="5" t="s">
        <v>4527</v>
      </c>
      <c r="N483" s="5"/>
      <c r="O483" s="5"/>
      <c r="P483" s="5"/>
      <c r="Q483" s="5"/>
      <c r="R483" s="5"/>
      <c r="S483" s="5"/>
      <c r="T483" s="5" t="s">
        <v>25</v>
      </c>
      <c r="U483" s="6">
        <v>45505</v>
      </c>
      <c r="V483" s="5" t="s">
        <v>1363</v>
      </c>
      <c r="W483" s="4" t="s">
        <v>1329</v>
      </c>
      <c r="X483" s="5" t="s">
        <v>18</v>
      </c>
      <c r="Y483" s="5"/>
      <c r="Z483" s="5"/>
      <c r="AA483" s="4" t="s">
        <v>4064</v>
      </c>
      <c r="AB483" s="5"/>
      <c r="AC483" s="5"/>
      <c r="AD483" s="5" t="s">
        <v>1331</v>
      </c>
      <c r="AE483" s="5"/>
      <c r="AF483" s="5">
        <v>28464</v>
      </c>
      <c r="AG483" s="5">
        <v>47</v>
      </c>
      <c r="AH483" s="5">
        <v>100</v>
      </c>
      <c r="AI483" s="5" t="s">
        <v>1332</v>
      </c>
      <c r="AJ483" s="5">
        <v>45383</v>
      </c>
      <c r="AK483" s="5">
        <v>0</v>
      </c>
      <c r="AL483" s="5">
        <v>45383</v>
      </c>
      <c r="AM483" s="5" t="s">
        <v>1333</v>
      </c>
      <c r="AN483" s="5">
        <v>59233</v>
      </c>
      <c r="AO483" s="5" t="s">
        <v>4528</v>
      </c>
      <c r="AP483" s="5" t="s">
        <v>12477</v>
      </c>
      <c r="AQ483" s="4" t="s">
        <v>1351</v>
      </c>
      <c r="AR483" s="5" t="s">
        <v>12478</v>
      </c>
      <c r="AS483" s="4" t="s">
        <v>2022</v>
      </c>
      <c r="AT483" s="5" t="s">
        <v>2023</v>
      </c>
      <c r="AU483" s="5" t="s">
        <v>41</v>
      </c>
      <c r="AV483" s="4" t="s">
        <v>2024</v>
      </c>
      <c r="AW483" s="5" t="s">
        <v>26</v>
      </c>
      <c r="AX483" s="4" t="s">
        <v>3308</v>
      </c>
      <c r="AY483" s="5" t="s">
        <v>3309</v>
      </c>
      <c r="AZ483" s="5" t="s">
        <v>11</v>
      </c>
      <c r="BA483" s="4" t="s">
        <v>3310</v>
      </c>
      <c r="BB483" s="5" t="s">
        <v>3311</v>
      </c>
      <c r="BC483" s="4" t="s">
        <v>4526</v>
      </c>
      <c r="BD483" s="5" t="s">
        <v>4529</v>
      </c>
      <c r="BE483" s="5" t="s">
        <v>25</v>
      </c>
      <c r="BF483" s="5" t="s">
        <v>1333</v>
      </c>
      <c r="BG483" s="4" t="s">
        <v>4530</v>
      </c>
      <c r="BH483" s="5" t="s">
        <v>1343</v>
      </c>
    </row>
    <row r="484" spans="1:60" x14ac:dyDescent="0.25">
      <c r="A484">
        <f t="shared" si="38"/>
        <v>305513</v>
      </c>
      <c r="B484">
        <f t="shared" si="39"/>
        <v>7022142</v>
      </c>
      <c r="C484" s="17" t="str">
        <f t="shared" si="44"/>
        <v>CC</v>
      </c>
      <c r="D484" t="str">
        <f t="shared" si="42"/>
        <v>REGION ILE DE FRANCE NORD</v>
      </c>
      <c r="E484" s="12" t="str">
        <f t="shared" si="40"/>
        <v>TERRAIN</v>
      </c>
      <c r="F484" s="4" t="s">
        <v>4531</v>
      </c>
      <c r="G484" s="4" t="s">
        <v>4532</v>
      </c>
      <c r="H484" s="5">
        <v>1</v>
      </c>
      <c r="I484" s="5"/>
      <c r="J484" s="5">
        <v>2</v>
      </c>
      <c r="K484" s="5" t="s">
        <v>1345</v>
      </c>
      <c r="L484" s="5" t="s">
        <v>4533</v>
      </c>
      <c r="M484" s="5" t="s">
        <v>4534</v>
      </c>
      <c r="N484" s="5"/>
      <c r="O484" s="5"/>
      <c r="P484" s="5"/>
      <c r="Q484" s="5"/>
      <c r="R484" s="5"/>
      <c r="S484" s="5"/>
      <c r="T484" s="5" t="s">
        <v>25</v>
      </c>
      <c r="U484" s="6">
        <v>45139</v>
      </c>
      <c r="V484" s="5" t="s">
        <v>1363</v>
      </c>
      <c r="W484" s="4" t="s">
        <v>1329</v>
      </c>
      <c r="X484" s="5" t="s">
        <v>18</v>
      </c>
      <c r="Y484" s="5"/>
      <c r="Z484" s="5"/>
      <c r="AA484" s="4" t="s">
        <v>1605</v>
      </c>
      <c r="AB484" s="5"/>
      <c r="AC484" s="5"/>
      <c r="AD484" s="5" t="s">
        <v>1331</v>
      </c>
      <c r="AE484" s="5"/>
      <c r="AF484" s="5">
        <v>31076</v>
      </c>
      <c r="AG484" s="5">
        <v>39</v>
      </c>
      <c r="AH484" s="5">
        <v>100</v>
      </c>
      <c r="AI484" s="5" t="s">
        <v>1332</v>
      </c>
      <c r="AJ484" s="5">
        <v>44958</v>
      </c>
      <c r="AK484" s="5">
        <v>1</v>
      </c>
      <c r="AL484" s="5">
        <v>44958</v>
      </c>
      <c r="AM484" s="5" t="s">
        <v>1333</v>
      </c>
      <c r="AN484" s="5">
        <v>59840</v>
      </c>
      <c r="AO484" s="5" t="s">
        <v>4535</v>
      </c>
      <c r="AP484" s="5" t="s">
        <v>12477</v>
      </c>
      <c r="AQ484" s="4" t="s">
        <v>1351</v>
      </c>
      <c r="AR484" s="5" t="s">
        <v>12478</v>
      </c>
      <c r="AS484" s="4" t="s">
        <v>1638</v>
      </c>
      <c r="AT484" s="5" t="s">
        <v>1639</v>
      </c>
      <c r="AU484" s="5" t="s">
        <v>41</v>
      </c>
      <c r="AV484" s="4" t="s">
        <v>1640</v>
      </c>
      <c r="AW484" s="5" t="s">
        <v>142</v>
      </c>
      <c r="AX484" s="4" t="s">
        <v>2593</v>
      </c>
      <c r="AY484" s="5" t="s">
        <v>2594</v>
      </c>
      <c r="AZ484" s="5" t="s">
        <v>11</v>
      </c>
      <c r="BA484" s="4" t="s">
        <v>2595</v>
      </c>
      <c r="BB484" s="5" t="s">
        <v>2596</v>
      </c>
      <c r="BC484" s="4" t="s">
        <v>4532</v>
      </c>
      <c r="BD484" s="5" t="s">
        <v>4536</v>
      </c>
      <c r="BE484" s="5" t="s">
        <v>25</v>
      </c>
      <c r="BF484" s="5" t="s">
        <v>1333</v>
      </c>
      <c r="BG484" s="4" t="s">
        <v>4537</v>
      </c>
      <c r="BH484" s="5" t="s">
        <v>1343</v>
      </c>
    </row>
    <row r="485" spans="1:60" x14ac:dyDescent="0.25">
      <c r="A485">
        <f t="shared" si="38"/>
        <v>305385</v>
      </c>
      <c r="B485">
        <f t="shared" si="39"/>
        <v>7021614</v>
      </c>
      <c r="C485" s="17" t="str">
        <f t="shared" si="44"/>
        <v>CC</v>
      </c>
      <c r="D485" t="str">
        <f t="shared" si="42"/>
        <v>REGION GRAND SUD</v>
      </c>
      <c r="E485" s="12" t="str">
        <f t="shared" si="40"/>
        <v>TERRAIN</v>
      </c>
      <c r="F485" s="4" t="s">
        <v>4538</v>
      </c>
      <c r="G485" s="4" t="s">
        <v>4539</v>
      </c>
      <c r="H485" s="5">
        <v>1</v>
      </c>
      <c r="I485" s="5"/>
      <c r="J485" s="5">
        <v>2</v>
      </c>
      <c r="K485" s="5" t="s">
        <v>1345</v>
      </c>
      <c r="L485" s="5" t="s">
        <v>4540</v>
      </c>
      <c r="M485" s="5" t="s">
        <v>4534</v>
      </c>
      <c r="N485" s="5"/>
      <c r="O485" s="5"/>
      <c r="P485" s="5"/>
      <c r="Q485" s="5"/>
      <c r="R485" s="5"/>
      <c r="S485" s="5"/>
      <c r="T485" s="5" t="s">
        <v>25</v>
      </c>
      <c r="U485" s="6">
        <v>44986</v>
      </c>
      <c r="V485" s="5" t="s">
        <v>1363</v>
      </c>
      <c r="W485" s="4" t="s">
        <v>1329</v>
      </c>
      <c r="X485" s="5" t="s">
        <v>18</v>
      </c>
      <c r="Y485" s="5"/>
      <c r="Z485" s="5"/>
      <c r="AA485" s="4" t="s">
        <v>4541</v>
      </c>
      <c r="AB485" s="5"/>
      <c r="AC485" s="5"/>
      <c r="AD485" s="5" t="s">
        <v>1331</v>
      </c>
      <c r="AE485" s="5"/>
      <c r="AF485" s="5">
        <v>34094</v>
      </c>
      <c r="AG485" s="5">
        <v>31</v>
      </c>
      <c r="AH485" s="5">
        <v>100</v>
      </c>
      <c r="AI485" s="5" t="s">
        <v>1332</v>
      </c>
      <c r="AJ485" s="5">
        <v>44805</v>
      </c>
      <c r="AK485" s="5">
        <v>2</v>
      </c>
      <c r="AL485" s="5">
        <v>44805</v>
      </c>
      <c r="AM485" s="5" t="s">
        <v>1333</v>
      </c>
      <c r="AN485" s="5">
        <v>6400</v>
      </c>
      <c r="AO485" s="5" t="s">
        <v>4542</v>
      </c>
      <c r="AP485" s="5" t="s">
        <v>1335</v>
      </c>
      <c r="AQ485" s="4" t="s">
        <v>1336</v>
      </c>
      <c r="AR485" s="5" t="s">
        <v>12476</v>
      </c>
      <c r="AS485" s="4" t="s">
        <v>1745</v>
      </c>
      <c r="AT485" s="5" t="s">
        <v>1746</v>
      </c>
      <c r="AU485" s="5" t="s">
        <v>41</v>
      </c>
      <c r="AV485" s="4" t="s">
        <v>1747</v>
      </c>
      <c r="AW485" s="5" t="s">
        <v>52</v>
      </c>
      <c r="AX485" s="4" t="s">
        <v>1748</v>
      </c>
      <c r="AY485" s="5" t="s">
        <v>1749</v>
      </c>
      <c r="AZ485" s="5" t="s">
        <v>11</v>
      </c>
      <c r="BA485" s="4" t="s">
        <v>1750</v>
      </c>
      <c r="BB485" s="5" t="s">
        <v>1751</v>
      </c>
      <c r="BC485" s="4" t="s">
        <v>4539</v>
      </c>
      <c r="BD485" s="5" t="s">
        <v>4543</v>
      </c>
      <c r="BE485" s="5" t="s">
        <v>25</v>
      </c>
      <c r="BF485" s="5" t="s">
        <v>1333</v>
      </c>
      <c r="BG485" s="4" t="s">
        <v>4544</v>
      </c>
      <c r="BH485" s="5" t="s">
        <v>1343</v>
      </c>
    </row>
    <row r="486" spans="1:60" x14ac:dyDescent="0.25">
      <c r="A486">
        <f t="shared" si="38"/>
        <v>305624</v>
      </c>
      <c r="B486">
        <f t="shared" si="39"/>
        <v>7022733</v>
      </c>
      <c r="C486" s="17" t="str">
        <f t="shared" si="44"/>
        <v>CC</v>
      </c>
      <c r="D486" t="str">
        <f t="shared" si="42"/>
        <v>REGION GRAND SUD</v>
      </c>
      <c r="E486" s="12" t="str">
        <f t="shared" si="40"/>
        <v>TERRAIN</v>
      </c>
      <c r="F486" s="4" t="s">
        <v>4545</v>
      </c>
      <c r="G486" s="4" t="s">
        <v>4546</v>
      </c>
      <c r="H486" s="5">
        <v>1</v>
      </c>
      <c r="I486" s="5"/>
      <c r="J486" s="5">
        <v>1</v>
      </c>
      <c r="K486" s="5" t="s">
        <v>1325</v>
      </c>
      <c r="L486" s="5" t="s">
        <v>2015</v>
      </c>
      <c r="M486" s="5" t="s">
        <v>4547</v>
      </c>
      <c r="N486" s="5"/>
      <c r="O486" s="5"/>
      <c r="P486" s="5"/>
      <c r="Q486" s="5"/>
      <c r="R486" s="5"/>
      <c r="S486" s="5"/>
      <c r="T486" s="5" t="s">
        <v>25</v>
      </c>
      <c r="U486" s="6">
        <v>45323</v>
      </c>
      <c r="V486" s="5" t="s">
        <v>1363</v>
      </c>
      <c r="W486" s="4" t="s">
        <v>1329</v>
      </c>
      <c r="X486" s="5" t="s">
        <v>18</v>
      </c>
      <c r="Y486" s="5"/>
      <c r="Z486" s="5"/>
      <c r="AA486" s="4" t="s">
        <v>3037</v>
      </c>
      <c r="AB486" s="5"/>
      <c r="AC486" s="5"/>
      <c r="AD486" s="5" t="s">
        <v>1331</v>
      </c>
      <c r="AE486" s="5"/>
      <c r="AF486" s="5">
        <v>28010</v>
      </c>
      <c r="AG486" s="5">
        <v>48</v>
      </c>
      <c r="AH486" s="5">
        <v>100</v>
      </c>
      <c r="AI486" s="5" t="s">
        <v>1332</v>
      </c>
      <c r="AJ486" s="5">
        <v>45139</v>
      </c>
      <c r="AK486" s="5">
        <v>1</v>
      </c>
      <c r="AL486" s="5">
        <v>45139</v>
      </c>
      <c r="AM486" s="5" t="s">
        <v>1333</v>
      </c>
      <c r="AN486" s="5">
        <v>6200</v>
      </c>
      <c r="AO486" s="5" t="s">
        <v>2100</v>
      </c>
      <c r="AP486" s="5" t="s">
        <v>1335</v>
      </c>
      <c r="AQ486" s="4" t="s">
        <v>1336</v>
      </c>
      <c r="AR486" s="5" t="s">
        <v>12476</v>
      </c>
      <c r="AS486" s="4" t="s">
        <v>1745</v>
      </c>
      <c r="AT486" s="5" t="s">
        <v>1746</v>
      </c>
      <c r="AU486" s="5" t="s">
        <v>41</v>
      </c>
      <c r="AV486" s="4" t="s">
        <v>1747</v>
      </c>
      <c r="AW486" s="5" t="s">
        <v>52</v>
      </c>
      <c r="AX486" s="4"/>
      <c r="AY486" s="5"/>
      <c r="AZ486" s="5"/>
      <c r="BA486" s="4" t="s">
        <v>1809</v>
      </c>
      <c r="BB486" s="5" t="s">
        <v>1810</v>
      </c>
      <c r="BC486" s="5" t="s">
        <v>4546</v>
      </c>
      <c r="BD486" s="5" t="s">
        <v>4548</v>
      </c>
      <c r="BE486" s="5" t="s">
        <v>25</v>
      </c>
      <c r="BF486" s="5" t="s">
        <v>1333</v>
      </c>
      <c r="BG486" s="4" t="s">
        <v>4549</v>
      </c>
      <c r="BH486" s="5" t="s">
        <v>1343</v>
      </c>
    </row>
    <row r="487" spans="1:60" x14ac:dyDescent="0.25">
      <c r="A487">
        <f t="shared" si="38"/>
        <v>192646</v>
      </c>
      <c r="B487">
        <f t="shared" si="39"/>
        <v>3001857</v>
      </c>
      <c r="C487" s="17" t="str">
        <f t="shared" si="44"/>
        <v>IMP</v>
      </c>
      <c r="D487" t="str">
        <f t="shared" si="42"/>
        <v>REGION GRAND SUD</v>
      </c>
      <c r="E487" s="12" t="str">
        <f t="shared" si="40"/>
        <v>TERRAIN</v>
      </c>
      <c r="F487" s="4" t="s">
        <v>4550</v>
      </c>
      <c r="G487" s="4" t="s">
        <v>2007</v>
      </c>
      <c r="H487" s="5">
        <v>1</v>
      </c>
      <c r="I487" s="5"/>
      <c r="J487" s="5">
        <v>1</v>
      </c>
      <c r="K487" s="5" t="s">
        <v>1325</v>
      </c>
      <c r="L487" s="5" t="s">
        <v>996</v>
      </c>
      <c r="M487" s="5" t="s">
        <v>4551</v>
      </c>
      <c r="N487" s="5" t="s">
        <v>1357</v>
      </c>
      <c r="O487" s="5">
        <v>39356</v>
      </c>
      <c r="P487" s="5"/>
      <c r="Q487" s="5" t="s">
        <v>1346</v>
      </c>
      <c r="R487" s="5">
        <v>4</v>
      </c>
      <c r="S487" s="5" t="s">
        <v>5</v>
      </c>
      <c r="T487" s="5" t="s">
        <v>11</v>
      </c>
      <c r="U487" s="6">
        <v>39387</v>
      </c>
      <c r="V487" s="5" t="s">
        <v>1605</v>
      </c>
      <c r="W487" s="4" t="s">
        <v>1606</v>
      </c>
      <c r="X487" s="5" t="s">
        <v>5</v>
      </c>
      <c r="Y487" s="5"/>
      <c r="Z487" s="5"/>
      <c r="AA487" s="4"/>
      <c r="AB487" s="5">
        <v>5</v>
      </c>
      <c r="AC487" s="5"/>
      <c r="AD487" s="5">
        <v>5</v>
      </c>
      <c r="AE487" s="5"/>
      <c r="AF487" s="5">
        <v>29071</v>
      </c>
      <c r="AG487" s="5">
        <v>45</v>
      </c>
      <c r="AH487" s="5">
        <v>100</v>
      </c>
      <c r="AI487" s="5" t="s">
        <v>1332</v>
      </c>
      <c r="AJ487" s="5">
        <v>39387</v>
      </c>
      <c r="AK487" s="5">
        <v>17</v>
      </c>
      <c r="AL487" s="5">
        <v>39387</v>
      </c>
      <c r="AM487" s="5"/>
      <c r="AN487" s="5">
        <v>34310</v>
      </c>
      <c r="AO487" s="5" t="s">
        <v>4552</v>
      </c>
      <c r="AP487" s="5" t="s">
        <v>1335</v>
      </c>
      <c r="AQ487" s="4" t="s">
        <v>1336</v>
      </c>
      <c r="AR487" s="5" t="s">
        <v>12476</v>
      </c>
      <c r="AS487" s="4" t="s">
        <v>1337</v>
      </c>
      <c r="AT487" s="5" t="s">
        <v>1338</v>
      </c>
      <c r="AU487" s="5" t="s">
        <v>41</v>
      </c>
      <c r="AV487" s="4" t="s">
        <v>1339</v>
      </c>
      <c r="AW487" s="5" t="s">
        <v>76</v>
      </c>
      <c r="AX487" s="4" t="s">
        <v>2007</v>
      </c>
      <c r="AY487" s="5" t="s">
        <v>2008</v>
      </c>
      <c r="AZ487" s="5" t="s">
        <v>11</v>
      </c>
      <c r="BA487" s="4" t="s">
        <v>2009</v>
      </c>
      <c r="BB487" s="5" t="s">
        <v>2010</v>
      </c>
      <c r="BC487" s="4"/>
      <c r="BD487" s="5"/>
      <c r="BE487" s="5"/>
      <c r="BF487" s="5" t="s">
        <v>1608</v>
      </c>
      <c r="BG487" s="4"/>
      <c r="BH487" s="5"/>
    </row>
    <row r="488" spans="1:60" x14ac:dyDescent="0.25">
      <c r="A488">
        <f t="shared" si="38"/>
        <v>173379</v>
      </c>
      <c r="B488">
        <f t="shared" si="39"/>
        <v>6015414</v>
      </c>
      <c r="C488" s="17" t="str">
        <f t="shared" si="44"/>
        <v>ASSISTANTE</v>
      </c>
      <c r="D488" t="str">
        <f t="shared" si="42"/>
        <v>REGION GRAND SUD</v>
      </c>
      <c r="E488" s="12" t="str">
        <f t="shared" si="40"/>
        <v>TERRAIN</v>
      </c>
      <c r="F488" s="4" t="s">
        <v>4553</v>
      </c>
      <c r="G488" s="4" t="s">
        <v>4554</v>
      </c>
      <c r="H488" s="5">
        <v>1</v>
      </c>
      <c r="I488" s="5"/>
      <c r="J488" s="5">
        <v>2</v>
      </c>
      <c r="K488" s="5" t="s">
        <v>1345</v>
      </c>
      <c r="L488" s="5" t="s">
        <v>4555</v>
      </c>
      <c r="M488" s="5" t="s">
        <v>4556</v>
      </c>
      <c r="N488" s="5"/>
      <c r="O488" s="5"/>
      <c r="P488" s="5"/>
      <c r="Q488" s="5"/>
      <c r="R488" s="5"/>
      <c r="S488" s="5"/>
      <c r="T488" s="5" t="s">
        <v>1469</v>
      </c>
      <c r="U488" s="6">
        <v>34596</v>
      </c>
      <c r="V488" s="5" t="s">
        <v>1470</v>
      </c>
      <c r="W488" s="4" t="s">
        <v>1392</v>
      </c>
      <c r="X488" s="5" t="s">
        <v>1471</v>
      </c>
      <c r="Y488" s="5"/>
      <c r="Z488" s="5"/>
      <c r="AA488" s="4"/>
      <c r="AB488" s="5"/>
      <c r="AC488" s="5"/>
      <c r="AD488" s="5">
        <v>4</v>
      </c>
      <c r="AE488" s="5"/>
      <c r="AF488" s="5">
        <v>25391</v>
      </c>
      <c r="AG488" s="5">
        <v>55</v>
      </c>
      <c r="AH488" s="5">
        <v>100</v>
      </c>
      <c r="AI488" s="5" t="s">
        <v>1332</v>
      </c>
      <c r="AJ488" s="5">
        <v>34596</v>
      </c>
      <c r="AK488" s="5">
        <v>30</v>
      </c>
      <c r="AL488" s="5">
        <v>34596</v>
      </c>
      <c r="AM488" s="5"/>
      <c r="AN488" s="5">
        <v>63460</v>
      </c>
      <c r="AO488" s="5" t="s">
        <v>4557</v>
      </c>
      <c r="AP488" s="5" t="s">
        <v>1335</v>
      </c>
      <c r="AQ488" s="4" t="s">
        <v>1336</v>
      </c>
      <c r="AR488" s="5" t="s">
        <v>12476</v>
      </c>
      <c r="AS488" s="4" t="s">
        <v>1629</v>
      </c>
      <c r="AT488" s="5" t="s">
        <v>1630</v>
      </c>
      <c r="AU488" s="5" t="s">
        <v>41</v>
      </c>
      <c r="AV488" s="4" t="s">
        <v>1631</v>
      </c>
      <c r="AW488" s="5" t="s">
        <v>7</v>
      </c>
      <c r="AX488" s="4"/>
      <c r="AY488" s="5"/>
      <c r="AZ488" s="5"/>
      <c r="BA488" s="4"/>
      <c r="BB488" s="5"/>
      <c r="BC488" s="4"/>
      <c r="BD488" s="5"/>
      <c r="BE488" s="5"/>
      <c r="BF488" s="5"/>
      <c r="BG488" s="4"/>
      <c r="BH488" s="5"/>
    </row>
    <row r="489" spans="1:60" x14ac:dyDescent="0.25">
      <c r="A489">
        <f t="shared" ref="A489:A550" si="45">G489*1</f>
        <v>190851</v>
      </c>
      <c r="B489">
        <f t="shared" ref="B489:B550" si="46">F489*1</f>
        <v>3001297</v>
      </c>
      <c r="C489" s="17" t="str">
        <f t="shared" si="44"/>
        <v>CC</v>
      </c>
      <c r="D489" t="str">
        <f t="shared" si="42"/>
        <v>REGION ILE DE FRANCE NORD</v>
      </c>
      <c r="E489" s="12" t="str">
        <f t="shared" ref="E489:E550" si="47">IF(BB489="OC FICTIVE","EN MISSION","TERRAIN")</f>
        <v>TERRAIN</v>
      </c>
      <c r="F489" s="4" t="s">
        <v>468</v>
      </c>
      <c r="G489" s="4" t="s">
        <v>4558</v>
      </c>
      <c r="H489" s="5">
        <v>1</v>
      </c>
      <c r="I489" s="5"/>
      <c r="J489" s="5">
        <v>1</v>
      </c>
      <c r="K489" s="5" t="s">
        <v>1325</v>
      </c>
      <c r="L489" s="5" t="s">
        <v>168</v>
      </c>
      <c r="M489" s="5" t="s">
        <v>469</v>
      </c>
      <c r="N489" s="5"/>
      <c r="O489" s="5"/>
      <c r="P489" s="5"/>
      <c r="Q489" s="5"/>
      <c r="R489" s="5"/>
      <c r="S489" s="5"/>
      <c r="T489" s="5" t="s">
        <v>25</v>
      </c>
      <c r="U489" s="6">
        <v>38596</v>
      </c>
      <c r="V489" s="5" t="s">
        <v>1363</v>
      </c>
      <c r="W489" s="4" t="s">
        <v>1329</v>
      </c>
      <c r="X489" s="5" t="s">
        <v>18</v>
      </c>
      <c r="Y489" s="5"/>
      <c r="Z489" s="5"/>
      <c r="AA489" s="4" t="s">
        <v>3929</v>
      </c>
      <c r="AB489" s="5"/>
      <c r="AC489" s="5"/>
      <c r="AD489" s="5" t="s">
        <v>1331</v>
      </c>
      <c r="AE489" s="5"/>
      <c r="AF489" s="5">
        <v>23877</v>
      </c>
      <c r="AG489" s="5">
        <v>59</v>
      </c>
      <c r="AH489" s="5">
        <v>100</v>
      </c>
      <c r="AI489" s="5" t="s">
        <v>1332</v>
      </c>
      <c r="AJ489" s="5">
        <v>38596</v>
      </c>
      <c r="AK489" s="5">
        <v>19</v>
      </c>
      <c r="AL489" s="5">
        <v>38596</v>
      </c>
      <c r="AM489" s="5" t="s">
        <v>1333</v>
      </c>
      <c r="AN489" s="5"/>
      <c r="AO489" s="5"/>
      <c r="AP489" s="5" t="s">
        <v>12477</v>
      </c>
      <c r="AQ489" s="4" t="s">
        <v>1351</v>
      </c>
      <c r="AR489" s="5" t="s">
        <v>12478</v>
      </c>
      <c r="AS489" s="4" t="s">
        <v>1638</v>
      </c>
      <c r="AT489" s="5" t="s">
        <v>1639</v>
      </c>
      <c r="AU489" s="5" t="s">
        <v>41</v>
      </c>
      <c r="AV489" s="4" t="s">
        <v>1640</v>
      </c>
      <c r="AW489" s="5" t="s">
        <v>142</v>
      </c>
      <c r="AX489" s="4" t="s">
        <v>4013</v>
      </c>
      <c r="AY489" s="5" t="s">
        <v>4015</v>
      </c>
      <c r="AZ489" s="5" t="s">
        <v>1357</v>
      </c>
      <c r="BA489" s="4" t="s">
        <v>3413</v>
      </c>
      <c r="BB489" s="5" t="s">
        <v>11117</v>
      </c>
      <c r="BC489" s="5" t="s">
        <v>4558</v>
      </c>
      <c r="BD489" s="5" t="s">
        <v>4559</v>
      </c>
      <c r="BE489" s="5" t="s">
        <v>25</v>
      </c>
      <c r="BF489" s="5" t="s">
        <v>1333</v>
      </c>
      <c r="BG489" s="4" t="s">
        <v>4560</v>
      </c>
      <c r="BH489" s="5" t="s">
        <v>1343</v>
      </c>
    </row>
    <row r="490" spans="1:60" x14ac:dyDescent="0.25">
      <c r="A490">
        <f t="shared" si="45"/>
        <v>303751</v>
      </c>
      <c r="B490">
        <f t="shared" si="46"/>
        <v>3102023</v>
      </c>
      <c r="C490" s="17" t="str">
        <f t="shared" si="44"/>
        <v>IMP</v>
      </c>
      <c r="D490" t="str">
        <f t="shared" si="42"/>
        <v>REGION ILE DE FRANCE NORD</v>
      </c>
      <c r="E490" s="12" t="str">
        <f t="shared" si="47"/>
        <v>TERRAIN</v>
      </c>
      <c r="F490" s="4" t="s">
        <v>4561</v>
      </c>
      <c r="G490" s="4" t="s">
        <v>2681</v>
      </c>
      <c r="H490" s="5">
        <v>1</v>
      </c>
      <c r="I490" s="5"/>
      <c r="J490" s="5">
        <v>2</v>
      </c>
      <c r="K490" s="5" t="s">
        <v>1345</v>
      </c>
      <c r="L490" s="5" t="s">
        <v>285</v>
      </c>
      <c r="M490" s="5" t="s">
        <v>4562</v>
      </c>
      <c r="N490" s="5" t="s">
        <v>1187</v>
      </c>
      <c r="O490" s="5">
        <v>44621</v>
      </c>
      <c r="P490" s="5"/>
      <c r="Q490" s="5" t="s">
        <v>1346</v>
      </c>
      <c r="R490" s="5">
        <v>4</v>
      </c>
      <c r="S490" s="5" t="s">
        <v>5</v>
      </c>
      <c r="T490" s="5" t="s">
        <v>11</v>
      </c>
      <c r="U490" s="6">
        <v>44652</v>
      </c>
      <c r="V490" s="5" t="s">
        <v>1605</v>
      </c>
      <c r="W490" s="4" t="s">
        <v>1606</v>
      </c>
      <c r="X490" s="5" t="s">
        <v>5</v>
      </c>
      <c r="Y490" s="5"/>
      <c r="Z490" s="5"/>
      <c r="AA490" s="4"/>
      <c r="AB490" s="5">
        <v>6</v>
      </c>
      <c r="AC490" s="5"/>
      <c r="AD490" s="5">
        <v>6</v>
      </c>
      <c r="AE490" s="5"/>
      <c r="AF490" s="5">
        <v>29878</v>
      </c>
      <c r="AG490" s="5">
        <v>43</v>
      </c>
      <c r="AH490" s="5">
        <v>100</v>
      </c>
      <c r="AI490" s="5" t="s">
        <v>1332</v>
      </c>
      <c r="AJ490" s="5">
        <v>43101</v>
      </c>
      <c r="AK490" s="5">
        <v>6</v>
      </c>
      <c r="AL490" s="5">
        <v>43101</v>
      </c>
      <c r="AM490" s="5"/>
      <c r="AN490" s="5">
        <v>80200</v>
      </c>
      <c r="AO490" s="5" t="s">
        <v>4563</v>
      </c>
      <c r="AP490" s="5" t="s">
        <v>12477</v>
      </c>
      <c r="AQ490" s="4" t="s">
        <v>1351</v>
      </c>
      <c r="AR490" s="5" t="s">
        <v>12478</v>
      </c>
      <c r="AS490" s="4" t="s">
        <v>2180</v>
      </c>
      <c r="AT490" s="5" t="s">
        <v>2181</v>
      </c>
      <c r="AU490" s="5" t="s">
        <v>41</v>
      </c>
      <c r="AV490" s="4" t="s">
        <v>2182</v>
      </c>
      <c r="AW490" s="5" t="s">
        <v>4</v>
      </c>
      <c r="AX490" s="4" t="s">
        <v>2681</v>
      </c>
      <c r="AY490" s="5" t="s">
        <v>2682</v>
      </c>
      <c r="AZ490" s="5" t="s">
        <v>11</v>
      </c>
      <c r="BA490" s="4" t="s">
        <v>2683</v>
      </c>
      <c r="BB490" s="5" t="s">
        <v>2684</v>
      </c>
      <c r="BC490" s="5"/>
      <c r="BD490" s="5"/>
      <c r="BE490" s="5"/>
      <c r="BF490" s="5" t="s">
        <v>1608</v>
      </c>
      <c r="BG490" s="4"/>
      <c r="BH490" s="5"/>
    </row>
    <row r="491" spans="1:60" x14ac:dyDescent="0.25">
      <c r="A491">
        <f t="shared" si="45"/>
        <v>300601</v>
      </c>
      <c r="B491">
        <f t="shared" si="46"/>
        <v>3100357</v>
      </c>
      <c r="C491" t="str">
        <f t="shared" si="44"/>
        <v>IMP</v>
      </c>
      <c r="D491" t="str">
        <f t="shared" si="42"/>
        <v>REGION ILE DE FRANCE NORD</v>
      </c>
      <c r="E491" s="12" t="str">
        <f t="shared" si="47"/>
        <v>EN MISSION</v>
      </c>
      <c r="F491" s="4" t="s">
        <v>208</v>
      </c>
      <c r="G491" s="4" t="s">
        <v>4564</v>
      </c>
      <c r="H491" s="5">
        <v>1</v>
      </c>
      <c r="I491" s="5"/>
      <c r="J491" s="5">
        <v>1</v>
      </c>
      <c r="K491" s="5" t="s">
        <v>1325</v>
      </c>
      <c r="L491" s="5" t="s">
        <v>51</v>
      </c>
      <c r="M491" s="5" t="s">
        <v>209</v>
      </c>
      <c r="N491" s="5"/>
      <c r="O491" s="5"/>
      <c r="P491" s="5"/>
      <c r="Q491" s="5"/>
      <c r="R491" s="5"/>
      <c r="S491" s="5"/>
      <c r="T491" s="5" t="s">
        <v>11</v>
      </c>
      <c r="U491" s="6">
        <v>40909</v>
      </c>
      <c r="V491" s="5" t="s">
        <v>1605</v>
      </c>
      <c r="W491" s="4" t="s">
        <v>1606</v>
      </c>
      <c r="X491" s="5" t="s">
        <v>5</v>
      </c>
      <c r="Y491" s="5"/>
      <c r="Z491" s="5"/>
      <c r="AA491" s="4"/>
      <c r="AB491" s="5"/>
      <c r="AC491" s="5"/>
      <c r="AD491" s="5">
        <v>5</v>
      </c>
      <c r="AE491" s="5"/>
      <c r="AF491" s="5">
        <v>23905</v>
      </c>
      <c r="AG491" s="5">
        <v>59</v>
      </c>
      <c r="AH491" s="5">
        <v>100</v>
      </c>
      <c r="AI491" s="5" t="s">
        <v>1332</v>
      </c>
      <c r="AJ491" s="5">
        <v>40909</v>
      </c>
      <c r="AK491" s="5">
        <v>12</v>
      </c>
      <c r="AL491" s="5">
        <v>40909</v>
      </c>
      <c r="AM491" s="5"/>
      <c r="AN491" s="5">
        <v>34280</v>
      </c>
      <c r="AO491" s="5" t="s">
        <v>4565</v>
      </c>
      <c r="AP491" s="5" t="s">
        <v>12477</v>
      </c>
      <c r="AQ491" s="4" t="s">
        <v>1351</v>
      </c>
      <c r="AR491" s="5" t="s">
        <v>12478</v>
      </c>
      <c r="AS491" s="4" t="s">
        <v>2180</v>
      </c>
      <c r="AT491" s="5" t="s">
        <v>2181</v>
      </c>
      <c r="AU491" s="5" t="s">
        <v>41</v>
      </c>
      <c r="AV491" s="4" t="s">
        <v>2182</v>
      </c>
      <c r="AW491" s="5" t="s">
        <v>4</v>
      </c>
      <c r="AX491" s="4" t="s">
        <v>4564</v>
      </c>
      <c r="AY491" s="5" t="s">
        <v>4566</v>
      </c>
      <c r="AZ491" s="5" t="s">
        <v>11</v>
      </c>
      <c r="BA491" s="4" t="s">
        <v>4567</v>
      </c>
      <c r="BB491" s="5" t="s">
        <v>1660</v>
      </c>
      <c r="BC491" s="5"/>
      <c r="BD491" s="5"/>
      <c r="BE491" s="5"/>
      <c r="BF491" s="5" t="s">
        <v>1608</v>
      </c>
      <c r="BG491" s="4"/>
      <c r="BH491" s="5"/>
    </row>
    <row r="492" spans="1:60" x14ac:dyDescent="0.25">
      <c r="A492">
        <f t="shared" si="45"/>
        <v>305323</v>
      </c>
      <c r="B492">
        <f t="shared" si="46"/>
        <v>7021029</v>
      </c>
      <c r="C492" s="17" t="str">
        <f t="shared" si="44"/>
        <v>CC</v>
      </c>
      <c r="D492" t="str">
        <f t="shared" si="42"/>
        <v>REGION GRAND OUEST</v>
      </c>
      <c r="E492" s="12" t="str">
        <f t="shared" si="47"/>
        <v>TERRAIN</v>
      </c>
      <c r="F492" s="4" t="s">
        <v>518</v>
      </c>
      <c r="G492" s="4" t="s">
        <v>4568</v>
      </c>
      <c r="H492" s="5">
        <v>1</v>
      </c>
      <c r="I492" s="5"/>
      <c r="J492" s="5">
        <v>1</v>
      </c>
      <c r="K492" s="5" t="s">
        <v>1325</v>
      </c>
      <c r="L492" s="5" t="s">
        <v>520</v>
      </c>
      <c r="M492" s="5" t="s">
        <v>519</v>
      </c>
      <c r="N492" s="5"/>
      <c r="O492" s="5"/>
      <c r="P492" s="5"/>
      <c r="Q492" s="5"/>
      <c r="R492" s="5"/>
      <c r="S492" s="5"/>
      <c r="T492" s="5" t="s">
        <v>25</v>
      </c>
      <c r="U492" s="6">
        <v>44896</v>
      </c>
      <c r="V492" s="5" t="s">
        <v>1363</v>
      </c>
      <c r="W492" s="4" t="s">
        <v>1329</v>
      </c>
      <c r="X492" s="5" t="s">
        <v>18</v>
      </c>
      <c r="Y492" s="5"/>
      <c r="Z492" s="5"/>
      <c r="AA492" s="4" t="s">
        <v>3144</v>
      </c>
      <c r="AB492" s="5"/>
      <c r="AC492" s="5"/>
      <c r="AD492" s="5" t="s">
        <v>1331</v>
      </c>
      <c r="AE492" s="5"/>
      <c r="AF492" s="5">
        <v>30180</v>
      </c>
      <c r="AG492" s="5">
        <v>42</v>
      </c>
      <c r="AH492" s="5">
        <v>100</v>
      </c>
      <c r="AI492" s="5" t="s">
        <v>1332</v>
      </c>
      <c r="AJ492" s="5">
        <v>44713</v>
      </c>
      <c r="AK492" s="5">
        <v>2</v>
      </c>
      <c r="AL492" s="5">
        <v>44713</v>
      </c>
      <c r="AM492" s="5" t="s">
        <v>1333</v>
      </c>
      <c r="AN492" s="5">
        <v>49170</v>
      </c>
      <c r="AO492" s="5" t="s">
        <v>4569</v>
      </c>
      <c r="AP492" s="5" t="s">
        <v>1413</v>
      </c>
      <c r="AQ492" s="4" t="s">
        <v>1414</v>
      </c>
      <c r="AR492" s="5" t="s">
        <v>19</v>
      </c>
      <c r="AS492" s="4" t="s">
        <v>2071</v>
      </c>
      <c r="AT492" s="5" t="s">
        <v>2072</v>
      </c>
      <c r="AU492" s="5" t="s">
        <v>41</v>
      </c>
      <c r="AV492" s="4" t="s">
        <v>2073</v>
      </c>
      <c r="AW492" s="5" t="s">
        <v>112</v>
      </c>
      <c r="AX492" s="4" t="s">
        <v>2136</v>
      </c>
      <c r="AY492" s="5" t="s">
        <v>2137</v>
      </c>
      <c r="AZ492" s="5" t="s">
        <v>11</v>
      </c>
      <c r="BA492" s="4" t="s">
        <v>2138</v>
      </c>
      <c r="BB492" s="5" t="s">
        <v>2139</v>
      </c>
      <c r="BC492" s="4" t="s">
        <v>4568</v>
      </c>
      <c r="BD492" s="5" t="s">
        <v>4570</v>
      </c>
      <c r="BE492" s="5" t="s">
        <v>25</v>
      </c>
      <c r="BF492" s="5" t="s">
        <v>1333</v>
      </c>
      <c r="BG492" s="4" t="s">
        <v>4571</v>
      </c>
      <c r="BH492" s="5" t="s">
        <v>1343</v>
      </c>
    </row>
    <row r="493" spans="1:60" x14ac:dyDescent="0.25">
      <c r="A493">
        <f t="shared" si="45"/>
        <v>300833</v>
      </c>
      <c r="B493">
        <f t="shared" si="46"/>
        <v>3100491</v>
      </c>
      <c r="C493" t="str">
        <f t="shared" si="44"/>
        <v>CC</v>
      </c>
      <c r="D493" t="str">
        <f t="shared" si="42"/>
        <v>POLE PILOTAGE DU RESEAU COMMERCIAL</v>
      </c>
      <c r="E493" s="12" t="str">
        <f t="shared" si="47"/>
        <v>TERRAIN</v>
      </c>
      <c r="F493" s="4" t="s">
        <v>628</v>
      </c>
      <c r="G493" s="4" t="s">
        <v>4572</v>
      </c>
      <c r="H493" s="5">
        <v>1</v>
      </c>
      <c r="I493" s="5"/>
      <c r="J493" s="5">
        <v>1</v>
      </c>
      <c r="K493" s="5" t="s">
        <v>1325</v>
      </c>
      <c r="L493" s="5" t="s">
        <v>171</v>
      </c>
      <c r="M493" s="5" t="s">
        <v>629</v>
      </c>
      <c r="N493" s="5" t="s">
        <v>1357</v>
      </c>
      <c r="O493" s="5">
        <v>45352</v>
      </c>
      <c r="P493" s="5"/>
      <c r="Q493" s="5" t="s">
        <v>1346</v>
      </c>
      <c r="R493" s="5">
        <v>3</v>
      </c>
      <c r="S493" s="5" t="s">
        <v>5</v>
      </c>
      <c r="T493" s="5" t="s">
        <v>630</v>
      </c>
      <c r="U493" s="6">
        <v>45383</v>
      </c>
      <c r="V493" s="5" t="s">
        <v>4573</v>
      </c>
      <c r="W493" s="4" t="s">
        <v>1392</v>
      </c>
      <c r="X493" s="5" t="s">
        <v>5</v>
      </c>
      <c r="Y493" s="5"/>
      <c r="Z493" s="5"/>
      <c r="AA493" s="4"/>
      <c r="AB493" s="5">
        <v>5</v>
      </c>
      <c r="AC493" s="5"/>
      <c r="AD493" s="5">
        <v>5</v>
      </c>
      <c r="AE493" s="5"/>
      <c r="AF493" s="5">
        <v>29959</v>
      </c>
      <c r="AG493" s="5">
        <v>42</v>
      </c>
      <c r="AH493" s="5">
        <v>100</v>
      </c>
      <c r="AI493" s="5" t="s">
        <v>1332</v>
      </c>
      <c r="AJ493" s="5">
        <v>41061</v>
      </c>
      <c r="AK493" s="5">
        <v>12</v>
      </c>
      <c r="AL493" s="5">
        <v>41061</v>
      </c>
      <c r="AM493" s="5"/>
      <c r="AN493" s="5">
        <v>78610</v>
      </c>
      <c r="AO493" s="5" t="s">
        <v>4574</v>
      </c>
      <c r="AP493" s="5"/>
      <c r="AQ493" s="4" t="s">
        <v>1395</v>
      </c>
      <c r="AR493" s="5" t="s">
        <v>188</v>
      </c>
      <c r="AS493" s="4"/>
      <c r="AT493" s="5"/>
      <c r="AU493" s="5"/>
      <c r="AV493" s="4" t="s">
        <v>3256</v>
      </c>
      <c r="AW493" s="5" t="s">
        <v>538</v>
      </c>
      <c r="AX493" s="4"/>
      <c r="AY493" s="5"/>
      <c r="AZ493" s="5"/>
      <c r="BA493" s="4"/>
      <c r="BB493" s="5"/>
      <c r="BC493" s="5"/>
      <c r="BD493" s="5"/>
      <c r="BE493" s="5"/>
      <c r="BF493" s="5" t="s">
        <v>2164</v>
      </c>
      <c r="BG493" s="4"/>
      <c r="BH493" s="5"/>
    </row>
    <row r="494" spans="1:60" x14ac:dyDescent="0.25">
      <c r="A494">
        <f t="shared" si="45"/>
        <v>164360</v>
      </c>
      <c r="B494">
        <f t="shared" si="46"/>
        <v>3000362</v>
      </c>
      <c r="C494" s="17" t="str">
        <f t="shared" si="44"/>
        <v>CC</v>
      </c>
      <c r="D494" t="str">
        <f t="shared" si="42"/>
        <v>REGION ILE DE FRANCE NORD</v>
      </c>
      <c r="E494" s="12" t="str">
        <f t="shared" si="47"/>
        <v>TERRAIN</v>
      </c>
      <c r="F494" s="4" t="s">
        <v>4575</v>
      </c>
      <c r="G494" s="4" t="s">
        <v>4576</v>
      </c>
      <c r="H494" s="5">
        <v>1</v>
      </c>
      <c r="I494" s="5"/>
      <c r="J494" s="5">
        <v>1</v>
      </c>
      <c r="K494" s="5" t="s">
        <v>1325</v>
      </c>
      <c r="L494" s="5" t="s">
        <v>34</v>
      </c>
      <c r="M494" s="5" t="s">
        <v>4577</v>
      </c>
      <c r="N494" s="5" t="s">
        <v>11</v>
      </c>
      <c r="O494" s="5">
        <v>33147</v>
      </c>
      <c r="P494" s="5"/>
      <c r="Q494" s="5" t="s">
        <v>1346</v>
      </c>
      <c r="R494" s="5">
        <v>2</v>
      </c>
      <c r="S494" s="5" t="s">
        <v>5</v>
      </c>
      <c r="T494" s="5" t="s">
        <v>714</v>
      </c>
      <c r="U494" s="6">
        <v>33178</v>
      </c>
      <c r="V494" s="5" t="s">
        <v>4573</v>
      </c>
      <c r="W494" s="4" t="s">
        <v>2161</v>
      </c>
      <c r="X494" s="5" t="s">
        <v>5</v>
      </c>
      <c r="Y494" s="5"/>
      <c r="Z494" s="5"/>
      <c r="AA494" s="4"/>
      <c r="AB494" s="5">
        <v>6</v>
      </c>
      <c r="AC494" s="5"/>
      <c r="AD494" s="5">
        <v>6</v>
      </c>
      <c r="AE494" s="5"/>
      <c r="AF494" s="5">
        <v>24414</v>
      </c>
      <c r="AG494" s="5">
        <v>58</v>
      </c>
      <c r="AH494" s="5">
        <v>100</v>
      </c>
      <c r="AI494" s="5" t="s">
        <v>1332</v>
      </c>
      <c r="AJ494" s="5">
        <v>33147</v>
      </c>
      <c r="AK494" s="5">
        <v>34</v>
      </c>
      <c r="AL494" s="5">
        <v>33178</v>
      </c>
      <c r="AM494" s="5"/>
      <c r="AN494" s="5">
        <v>59232</v>
      </c>
      <c r="AO494" s="5" t="s">
        <v>4578</v>
      </c>
      <c r="AP494" s="5" t="s">
        <v>12477</v>
      </c>
      <c r="AQ494" s="4" t="s">
        <v>1351</v>
      </c>
      <c r="AR494" s="5" t="s">
        <v>12478</v>
      </c>
      <c r="AS494" s="4"/>
      <c r="AT494" s="5"/>
      <c r="AU494" s="5"/>
      <c r="AV494" s="4"/>
      <c r="AW494" s="5"/>
      <c r="AX494" s="4"/>
      <c r="AY494" s="5"/>
      <c r="AZ494" s="5"/>
      <c r="BA494" s="4"/>
      <c r="BB494" s="5"/>
      <c r="BC494" s="5"/>
      <c r="BD494" s="5"/>
      <c r="BE494" s="5"/>
      <c r="BF494" s="5" t="s">
        <v>2164</v>
      </c>
      <c r="BG494" s="4"/>
      <c r="BH494" s="5"/>
    </row>
    <row r="495" spans="1:60" x14ac:dyDescent="0.25">
      <c r="A495">
        <f t="shared" si="45"/>
        <v>306514</v>
      </c>
      <c r="B495">
        <f t="shared" si="46"/>
        <v>7024463</v>
      </c>
      <c r="C495" s="17" t="str">
        <f t="shared" si="44"/>
        <v>CC</v>
      </c>
      <c r="D495" t="str">
        <f t="shared" si="42"/>
        <v>REGION CENTRE EST</v>
      </c>
      <c r="E495" s="12" t="str">
        <f t="shared" si="47"/>
        <v>TERRAIN</v>
      </c>
      <c r="F495" s="4" t="s">
        <v>12506</v>
      </c>
      <c r="G495" s="4" t="s">
        <v>11148</v>
      </c>
      <c r="H495" s="5">
        <v>1</v>
      </c>
      <c r="I495" s="5"/>
      <c r="J495" s="5">
        <v>2</v>
      </c>
      <c r="K495" s="5" t="s">
        <v>1345</v>
      </c>
      <c r="L495" s="5" t="s">
        <v>12507</v>
      </c>
      <c r="M495" s="5" t="s">
        <v>3424</v>
      </c>
      <c r="N495" s="5"/>
      <c r="O495" s="5"/>
      <c r="P495" s="5"/>
      <c r="Q495" s="5"/>
      <c r="R495" s="5"/>
      <c r="S495" s="5"/>
      <c r="T495" s="5" t="s">
        <v>245</v>
      </c>
      <c r="U495" s="6">
        <v>45627</v>
      </c>
      <c r="V495" s="4" t="s">
        <v>1328</v>
      </c>
      <c r="W495" s="4" t="s">
        <v>1329</v>
      </c>
      <c r="X495" s="5" t="s">
        <v>18</v>
      </c>
      <c r="Y495" s="5"/>
      <c r="Z495" s="5"/>
      <c r="AA495" s="4" t="s">
        <v>3000</v>
      </c>
      <c r="AB495" s="5"/>
      <c r="AC495" s="5"/>
      <c r="AD495" s="5" t="s">
        <v>1331</v>
      </c>
      <c r="AE495" s="5"/>
      <c r="AF495" s="6">
        <v>27627</v>
      </c>
      <c r="AG495" s="5">
        <v>49</v>
      </c>
      <c r="AH495" s="5">
        <v>100</v>
      </c>
      <c r="AI495" s="5" t="s">
        <v>1332</v>
      </c>
      <c r="AJ495" s="6">
        <v>45627</v>
      </c>
      <c r="AK495" s="5">
        <v>0</v>
      </c>
      <c r="AL495" s="6">
        <v>45627</v>
      </c>
      <c r="AM495" s="5" t="s">
        <v>1333</v>
      </c>
      <c r="AN495" s="5">
        <v>3200</v>
      </c>
      <c r="AO495" s="5" t="s">
        <v>7588</v>
      </c>
      <c r="AP495" s="5" t="s">
        <v>1536</v>
      </c>
      <c r="AQ495" s="4" t="s">
        <v>12479</v>
      </c>
      <c r="AR495" s="5" t="s">
        <v>12480</v>
      </c>
      <c r="AS495" s="4"/>
      <c r="AT495" s="5"/>
      <c r="AU495" s="5"/>
      <c r="AV495" s="4" t="s">
        <v>1442</v>
      </c>
      <c r="AW495" s="5" t="s">
        <v>12</v>
      </c>
      <c r="AX495" s="4" t="s">
        <v>3355</v>
      </c>
      <c r="AY495" s="5" t="s">
        <v>3356</v>
      </c>
      <c r="AZ495" s="5" t="s">
        <v>11</v>
      </c>
      <c r="BA495" s="4" t="s">
        <v>3357</v>
      </c>
      <c r="BB495" s="5" t="s">
        <v>3358</v>
      </c>
      <c r="BC495" s="4" t="s">
        <v>11148</v>
      </c>
      <c r="BD495" s="5" t="s">
        <v>11149</v>
      </c>
      <c r="BE495" s="5" t="s">
        <v>245</v>
      </c>
      <c r="BF495" s="5" t="s">
        <v>1333</v>
      </c>
      <c r="BG495" s="4" t="s">
        <v>9662</v>
      </c>
      <c r="BH495" s="5" t="s">
        <v>1343</v>
      </c>
    </row>
    <row r="496" spans="1:60" x14ac:dyDescent="0.25">
      <c r="A496">
        <f t="shared" si="45"/>
        <v>305660</v>
      </c>
      <c r="B496">
        <f t="shared" si="46"/>
        <v>7022804</v>
      </c>
      <c r="C496" s="17" t="str">
        <f t="shared" si="44"/>
        <v>CC</v>
      </c>
      <c r="D496" t="str">
        <f t="shared" si="42"/>
        <v>REGION CENTRE EST</v>
      </c>
      <c r="E496" s="12" t="str">
        <f t="shared" si="47"/>
        <v>TERRAIN</v>
      </c>
      <c r="F496" s="4" t="s">
        <v>1050</v>
      </c>
      <c r="G496" s="4" t="s">
        <v>4579</v>
      </c>
      <c r="H496" s="5">
        <v>1</v>
      </c>
      <c r="I496" s="5"/>
      <c r="J496" s="5">
        <v>1</v>
      </c>
      <c r="K496" s="5" t="s">
        <v>1325</v>
      </c>
      <c r="L496" s="5" t="s">
        <v>1052</v>
      </c>
      <c r="M496" s="5" t="s">
        <v>1051</v>
      </c>
      <c r="N496" s="5"/>
      <c r="O496" s="5"/>
      <c r="P496" s="5"/>
      <c r="Q496" s="5"/>
      <c r="R496" s="5"/>
      <c r="S496" s="5"/>
      <c r="T496" s="5" t="s">
        <v>25</v>
      </c>
      <c r="U496" s="6">
        <v>45323</v>
      </c>
      <c r="V496" s="4" t="s">
        <v>1363</v>
      </c>
      <c r="W496" s="4" t="s">
        <v>1329</v>
      </c>
      <c r="X496" s="5" t="s">
        <v>18</v>
      </c>
      <c r="Y496" s="5"/>
      <c r="Z496" s="5"/>
      <c r="AA496" s="4" t="s">
        <v>4580</v>
      </c>
      <c r="AB496" s="5"/>
      <c r="AC496" s="5"/>
      <c r="AD496" s="5" t="s">
        <v>1331</v>
      </c>
      <c r="AE496" s="5"/>
      <c r="AF496" s="6">
        <v>24332</v>
      </c>
      <c r="AG496" s="5">
        <v>58</v>
      </c>
      <c r="AH496" s="5">
        <v>100</v>
      </c>
      <c r="AI496" s="5" t="s">
        <v>1332</v>
      </c>
      <c r="AJ496" s="6">
        <v>45139</v>
      </c>
      <c r="AK496" s="5">
        <v>1</v>
      </c>
      <c r="AL496" s="6">
        <v>45139</v>
      </c>
      <c r="AM496" s="5" t="s">
        <v>1333</v>
      </c>
      <c r="AN496" s="5">
        <v>77400</v>
      </c>
      <c r="AO496" s="5" t="s">
        <v>1992</v>
      </c>
      <c r="AP496" s="5" t="s">
        <v>1536</v>
      </c>
      <c r="AQ496" s="4" t="s">
        <v>12479</v>
      </c>
      <c r="AR496" s="5" t="s">
        <v>12480</v>
      </c>
      <c r="AS496" s="4" t="s">
        <v>1993</v>
      </c>
      <c r="AT496" s="5" t="s">
        <v>1994</v>
      </c>
      <c r="AU496" s="5" t="s">
        <v>41</v>
      </c>
      <c r="AV496" s="4" t="s">
        <v>1995</v>
      </c>
      <c r="AW496" s="5" t="s">
        <v>53</v>
      </c>
      <c r="AX496" s="4" t="s">
        <v>1996</v>
      </c>
      <c r="AY496" s="5" t="s">
        <v>1997</v>
      </c>
      <c r="AZ496" s="5" t="s">
        <v>11</v>
      </c>
      <c r="BA496" s="4" t="s">
        <v>1998</v>
      </c>
      <c r="BB496" s="5" t="s">
        <v>1999</v>
      </c>
      <c r="BC496" s="4" t="s">
        <v>4579</v>
      </c>
      <c r="BD496" s="5" t="s">
        <v>4581</v>
      </c>
      <c r="BE496" s="5" t="s">
        <v>25</v>
      </c>
      <c r="BF496" s="5" t="s">
        <v>1333</v>
      </c>
      <c r="BG496" s="4" t="s">
        <v>4582</v>
      </c>
      <c r="BH496" s="5" t="s">
        <v>1343</v>
      </c>
    </row>
    <row r="497" spans="1:60" x14ac:dyDescent="0.25">
      <c r="A497">
        <f t="shared" si="45"/>
        <v>164365</v>
      </c>
      <c r="B497">
        <f t="shared" si="46"/>
        <v>3000363</v>
      </c>
      <c r="C497" s="17" t="str">
        <f t="shared" si="44"/>
        <v>CC</v>
      </c>
      <c r="D497" t="str">
        <f t="shared" si="42"/>
        <v>REGION GRAND OUEST</v>
      </c>
      <c r="E497" s="12" t="str">
        <f t="shared" si="47"/>
        <v>TERRAIN</v>
      </c>
      <c r="F497" s="4" t="s">
        <v>814</v>
      </c>
      <c r="G497" s="4" t="s">
        <v>4583</v>
      </c>
      <c r="H497" s="5">
        <v>1</v>
      </c>
      <c r="I497" s="5"/>
      <c r="J497" s="5">
        <v>2</v>
      </c>
      <c r="K497" s="5" t="s">
        <v>1345</v>
      </c>
      <c r="L497" s="5" t="s">
        <v>816</v>
      </c>
      <c r="M497" s="5" t="s">
        <v>815</v>
      </c>
      <c r="N497" s="5" t="s">
        <v>11</v>
      </c>
      <c r="O497" s="6">
        <v>44501</v>
      </c>
      <c r="P497" s="5"/>
      <c r="Q497" s="5" t="s">
        <v>1346</v>
      </c>
      <c r="R497" s="5">
        <v>5</v>
      </c>
      <c r="S497" s="5" t="s">
        <v>5</v>
      </c>
      <c r="T497" s="5" t="s">
        <v>3</v>
      </c>
      <c r="U497" s="6">
        <v>44531</v>
      </c>
      <c r="V497" s="4" t="s">
        <v>1487</v>
      </c>
      <c r="W497" s="4" t="s">
        <v>1329</v>
      </c>
      <c r="X497" s="5" t="s">
        <v>5</v>
      </c>
      <c r="Y497" s="5" t="s">
        <v>1348</v>
      </c>
      <c r="Z497" s="5"/>
      <c r="AA497" s="4" t="s">
        <v>2368</v>
      </c>
      <c r="AB497" s="5">
        <v>6</v>
      </c>
      <c r="AC497" s="5"/>
      <c r="AD497" s="5">
        <v>6</v>
      </c>
      <c r="AE497" s="5"/>
      <c r="AF497" s="6">
        <v>22678</v>
      </c>
      <c r="AG497" s="5">
        <v>62</v>
      </c>
      <c r="AH497" s="5">
        <v>100</v>
      </c>
      <c r="AI497" s="5" t="s">
        <v>1332</v>
      </c>
      <c r="AJ497" s="6">
        <v>32994</v>
      </c>
      <c r="AK497" s="5">
        <v>19</v>
      </c>
      <c r="AL497" s="6">
        <v>38473</v>
      </c>
      <c r="AM497" s="5"/>
      <c r="AN497" s="5">
        <v>44260</v>
      </c>
      <c r="AO497" s="5" t="s">
        <v>4584</v>
      </c>
      <c r="AP497" s="5" t="s">
        <v>1413</v>
      </c>
      <c r="AQ497" s="4" t="s">
        <v>1414</v>
      </c>
      <c r="AR497" s="5" t="s">
        <v>19</v>
      </c>
      <c r="AS497" s="4" t="s">
        <v>1549</v>
      </c>
      <c r="AT497" s="5" t="s">
        <v>1550</v>
      </c>
      <c r="AU497" s="5" t="s">
        <v>41</v>
      </c>
      <c r="AV497" s="4" t="s">
        <v>1551</v>
      </c>
      <c r="AW497" s="5" t="s">
        <v>135</v>
      </c>
      <c r="AX497" s="4" t="s">
        <v>1552</v>
      </c>
      <c r="AY497" s="5" t="s">
        <v>1553</v>
      </c>
      <c r="AZ497" s="5" t="s">
        <v>11</v>
      </c>
      <c r="BA497" s="4" t="s">
        <v>1554</v>
      </c>
      <c r="BB497" s="5" t="s">
        <v>1555</v>
      </c>
      <c r="BC497" s="4"/>
      <c r="BD497" s="5"/>
      <c r="BE497" s="5"/>
      <c r="BF497" s="5" t="s">
        <v>1333</v>
      </c>
      <c r="BG497" s="4"/>
      <c r="BH497" s="5"/>
    </row>
    <row r="498" spans="1:60" x14ac:dyDescent="0.25">
      <c r="A498">
        <f t="shared" si="45"/>
        <v>192071</v>
      </c>
      <c r="B498">
        <f t="shared" si="46"/>
        <v>3001520</v>
      </c>
      <c r="C498" s="17" t="str">
        <f t="shared" si="44"/>
        <v>CC</v>
      </c>
      <c r="D498" t="str">
        <f t="shared" si="42"/>
        <v>REGION GRAND SUD</v>
      </c>
      <c r="E498" s="12" t="str">
        <f t="shared" si="47"/>
        <v>TERRAIN</v>
      </c>
      <c r="F498" s="4" t="s">
        <v>136</v>
      </c>
      <c r="G498" s="4" t="s">
        <v>4586</v>
      </c>
      <c r="H498" s="5">
        <v>1</v>
      </c>
      <c r="I498" s="5"/>
      <c r="J498" s="5">
        <v>2</v>
      </c>
      <c r="K498" s="5" t="s">
        <v>1345</v>
      </c>
      <c r="L498" s="5" t="s">
        <v>138</v>
      </c>
      <c r="M498" s="5" t="s">
        <v>137</v>
      </c>
      <c r="N498" s="5"/>
      <c r="O498" s="5"/>
      <c r="P498" s="5"/>
      <c r="Q498" s="5"/>
      <c r="R498" s="5"/>
      <c r="S498" s="5"/>
      <c r="T498" s="5" t="s">
        <v>25</v>
      </c>
      <c r="U498" s="6">
        <v>39052</v>
      </c>
      <c r="V498" s="4" t="s">
        <v>1363</v>
      </c>
      <c r="W498" s="4" t="s">
        <v>1329</v>
      </c>
      <c r="X498" s="5" t="s">
        <v>18</v>
      </c>
      <c r="Y498" s="5"/>
      <c r="Z498" s="5"/>
      <c r="AA498" s="4" t="s">
        <v>4587</v>
      </c>
      <c r="AB498" s="5"/>
      <c r="AC498" s="5"/>
      <c r="AD498" s="5" t="s">
        <v>1331</v>
      </c>
      <c r="AE498" s="5"/>
      <c r="AF498" s="6">
        <v>26502</v>
      </c>
      <c r="AG498" s="5">
        <v>52</v>
      </c>
      <c r="AH498" s="5">
        <v>100</v>
      </c>
      <c r="AI498" s="5" t="s">
        <v>1332</v>
      </c>
      <c r="AJ498" s="6">
        <v>39052</v>
      </c>
      <c r="AK498" s="5">
        <v>18</v>
      </c>
      <c r="AL498" s="6">
        <v>39052</v>
      </c>
      <c r="AM498" s="5" t="s">
        <v>1333</v>
      </c>
      <c r="AN498" s="5">
        <v>6100</v>
      </c>
      <c r="AO498" s="5" t="s">
        <v>2100</v>
      </c>
      <c r="AP498" s="5" t="s">
        <v>1335</v>
      </c>
      <c r="AQ498" s="4" t="s">
        <v>1336</v>
      </c>
      <c r="AR498" s="5" t="s">
        <v>12476</v>
      </c>
      <c r="AS498" s="4" t="s">
        <v>1745</v>
      </c>
      <c r="AT498" s="5" t="s">
        <v>1746</v>
      </c>
      <c r="AU498" s="5" t="s">
        <v>41</v>
      </c>
      <c r="AV498" s="4" t="s">
        <v>1747</v>
      </c>
      <c r="AW498" s="5" t="s">
        <v>52</v>
      </c>
      <c r="AX498" s="4"/>
      <c r="AY498" s="5"/>
      <c r="AZ498" s="5"/>
      <c r="BA498" s="4" t="s">
        <v>2281</v>
      </c>
      <c r="BB498" s="5" t="s">
        <v>2282</v>
      </c>
      <c r="BC498" s="4" t="s">
        <v>4586</v>
      </c>
      <c r="BD498" s="5" t="s">
        <v>4588</v>
      </c>
      <c r="BE498" s="5" t="s">
        <v>25</v>
      </c>
      <c r="BF498" s="5" t="s">
        <v>1333</v>
      </c>
      <c r="BG498" s="4" t="s">
        <v>4589</v>
      </c>
      <c r="BH498" s="5" t="s">
        <v>1343</v>
      </c>
    </row>
    <row r="499" spans="1:60" x14ac:dyDescent="0.25">
      <c r="A499">
        <f t="shared" si="45"/>
        <v>302063</v>
      </c>
      <c r="B499">
        <f t="shared" si="46"/>
        <v>3101248</v>
      </c>
      <c r="C499" s="17" t="str">
        <f t="shared" si="44"/>
        <v>CC</v>
      </c>
      <c r="D499" t="str">
        <f t="shared" si="42"/>
        <v>REGION ILE DE FRANCE NORD</v>
      </c>
      <c r="E499" s="12" t="str">
        <f t="shared" si="47"/>
        <v>TERRAIN</v>
      </c>
      <c r="F499" s="4" t="s">
        <v>251</v>
      </c>
      <c r="G499" s="4" t="s">
        <v>4590</v>
      </c>
      <c r="H499" s="5">
        <v>1</v>
      </c>
      <c r="I499" s="5"/>
      <c r="J499" s="5">
        <v>2</v>
      </c>
      <c r="K499" s="5" t="s">
        <v>1345</v>
      </c>
      <c r="L499" s="5" t="s">
        <v>253</v>
      </c>
      <c r="M499" s="5" t="s">
        <v>252</v>
      </c>
      <c r="N499" s="5"/>
      <c r="O499" s="5"/>
      <c r="P499" s="5"/>
      <c r="Q499" s="5"/>
      <c r="R499" s="5"/>
      <c r="S499" s="5"/>
      <c r="T499" s="5" t="s">
        <v>25</v>
      </c>
      <c r="U499" s="6">
        <v>41913</v>
      </c>
      <c r="V499" s="4" t="s">
        <v>1363</v>
      </c>
      <c r="W499" s="4" t="s">
        <v>1329</v>
      </c>
      <c r="X499" s="5" t="s">
        <v>18</v>
      </c>
      <c r="Y499" s="5"/>
      <c r="Z499" s="5"/>
      <c r="AA499" s="4" t="s">
        <v>4591</v>
      </c>
      <c r="AB499" s="5"/>
      <c r="AC499" s="5"/>
      <c r="AD499" s="5" t="s">
        <v>1331</v>
      </c>
      <c r="AE499" s="5"/>
      <c r="AF499" s="6">
        <v>27802</v>
      </c>
      <c r="AG499" s="5">
        <v>48</v>
      </c>
      <c r="AH499" s="5">
        <v>100</v>
      </c>
      <c r="AI499" s="5" t="s">
        <v>1332</v>
      </c>
      <c r="AJ499" s="6">
        <v>41913</v>
      </c>
      <c r="AK499" s="5">
        <v>10</v>
      </c>
      <c r="AL499" s="6">
        <v>41913</v>
      </c>
      <c r="AM499" s="5" t="s">
        <v>1333</v>
      </c>
      <c r="AN499" s="5">
        <v>27910</v>
      </c>
      <c r="AO499" s="5" t="s">
        <v>4592</v>
      </c>
      <c r="AP499" s="5" t="s">
        <v>12477</v>
      </c>
      <c r="AQ499" s="4" t="s">
        <v>1351</v>
      </c>
      <c r="AR499" s="5" t="s">
        <v>12478</v>
      </c>
      <c r="AS499" s="4" t="s">
        <v>1898</v>
      </c>
      <c r="AT499" s="5" t="s">
        <v>1899</v>
      </c>
      <c r="AU499" s="5" t="s">
        <v>41</v>
      </c>
      <c r="AV499" s="4" t="s">
        <v>1900</v>
      </c>
      <c r="AW499" s="5" t="s">
        <v>30</v>
      </c>
      <c r="AX499" s="4"/>
      <c r="AY499" s="5"/>
      <c r="AZ499" s="5"/>
      <c r="BA499" s="4" t="s">
        <v>1901</v>
      </c>
      <c r="BB499" s="5" t="s">
        <v>1902</v>
      </c>
      <c r="BC499" s="4" t="s">
        <v>4590</v>
      </c>
      <c r="BD499" s="5" t="s">
        <v>4593</v>
      </c>
      <c r="BE499" s="5" t="s">
        <v>25</v>
      </c>
      <c r="BF499" s="5" t="s">
        <v>1333</v>
      </c>
      <c r="BG499" s="4" t="s">
        <v>4594</v>
      </c>
      <c r="BH499" s="5" t="s">
        <v>1343</v>
      </c>
    </row>
    <row r="500" spans="1:60" x14ac:dyDescent="0.25">
      <c r="A500">
        <f t="shared" si="45"/>
        <v>300499</v>
      </c>
      <c r="B500">
        <f t="shared" si="46"/>
        <v>3100309</v>
      </c>
      <c r="C500" s="17" t="str">
        <f t="shared" si="44"/>
        <v>CC</v>
      </c>
      <c r="D500" t="str">
        <f t="shared" si="42"/>
        <v>REGION ILE DE FRANCE NORD</v>
      </c>
      <c r="E500" s="12" t="str">
        <f t="shared" si="47"/>
        <v>TERRAIN</v>
      </c>
      <c r="F500" s="4" t="s">
        <v>544</v>
      </c>
      <c r="G500" s="4" t="s">
        <v>4595</v>
      </c>
      <c r="H500" s="5">
        <v>1</v>
      </c>
      <c r="I500" s="5"/>
      <c r="J500" s="5">
        <v>1</v>
      </c>
      <c r="K500" s="5" t="s">
        <v>1325</v>
      </c>
      <c r="L500" s="5" t="s">
        <v>546</v>
      </c>
      <c r="M500" s="5" t="s">
        <v>545</v>
      </c>
      <c r="N500" s="5"/>
      <c r="O500" s="5"/>
      <c r="P500" s="5"/>
      <c r="Q500" s="5"/>
      <c r="R500" s="5"/>
      <c r="S500" s="5"/>
      <c r="T500" s="5" t="s">
        <v>3</v>
      </c>
      <c r="U500" s="6">
        <v>40848</v>
      </c>
      <c r="V500" s="4" t="s">
        <v>1487</v>
      </c>
      <c r="W500" s="4" t="s">
        <v>1329</v>
      </c>
      <c r="X500" s="5" t="s">
        <v>5</v>
      </c>
      <c r="Y500" s="5" t="s">
        <v>1348</v>
      </c>
      <c r="Z500" s="5"/>
      <c r="AA500" s="4" t="s">
        <v>4596</v>
      </c>
      <c r="AB500" s="5"/>
      <c r="AC500" s="5"/>
      <c r="AD500" s="5">
        <v>5</v>
      </c>
      <c r="AE500" s="5"/>
      <c r="AF500" s="6">
        <v>26888</v>
      </c>
      <c r="AG500" s="5">
        <v>51</v>
      </c>
      <c r="AH500" s="5">
        <v>100</v>
      </c>
      <c r="AI500" s="5" t="s">
        <v>1332</v>
      </c>
      <c r="AJ500" s="6">
        <v>40848</v>
      </c>
      <c r="AK500" s="5">
        <v>13</v>
      </c>
      <c r="AL500" s="6">
        <v>40848</v>
      </c>
      <c r="AM500" s="5" t="s">
        <v>1333</v>
      </c>
      <c r="AN500" s="5">
        <v>60860</v>
      </c>
      <c r="AO500" s="5" t="s">
        <v>4597</v>
      </c>
      <c r="AP500" s="5" t="s">
        <v>12477</v>
      </c>
      <c r="AQ500" s="4" t="s">
        <v>1351</v>
      </c>
      <c r="AR500" s="5" t="s">
        <v>12478</v>
      </c>
      <c r="AS500" s="4" t="s">
        <v>2180</v>
      </c>
      <c r="AT500" s="5" t="s">
        <v>2181</v>
      </c>
      <c r="AU500" s="5" t="s">
        <v>41</v>
      </c>
      <c r="AV500" s="4" t="s">
        <v>2182</v>
      </c>
      <c r="AW500" s="5" t="s">
        <v>4</v>
      </c>
      <c r="AX500" s="4" t="s">
        <v>4598</v>
      </c>
      <c r="AY500" s="5" t="s">
        <v>4599</v>
      </c>
      <c r="AZ500" s="5" t="s">
        <v>11</v>
      </c>
      <c r="BA500" s="4" t="s">
        <v>4600</v>
      </c>
      <c r="BB500" s="5" t="s">
        <v>4601</v>
      </c>
      <c r="BC500" s="4" t="s">
        <v>4595</v>
      </c>
      <c r="BD500" s="5" t="s">
        <v>4602</v>
      </c>
      <c r="BE500" s="5" t="s">
        <v>3</v>
      </c>
      <c r="BF500" s="5" t="s">
        <v>1333</v>
      </c>
      <c r="BG500" s="4" t="s">
        <v>4603</v>
      </c>
      <c r="BH500" s="5" t="s">
        <v>1343</v>
      </c>
    </row>
    <row r="501" spans="1:60" x14ac:dyDescent="0.25">
      <c r="A501">
        <f t="shared" si="45"/>
        <v>305640</v>
      </c>
      <c r="B501">
        <f t="shared" si="46"/>
        <v>7022772</v>
      </c>
      <c r="C501" s="17" t="str">
        <f t="shared" si="44"/>
        <v>CC</v>
      </c>
      <c r="D501" t="str">
        <f t="shared" si="42"/>
        <v>REGION GRAND OUEST</v>
      </c>
      <c r="E501" s="12" t="str">
        <f t="shared" si="47"/>
        <v>TERRAIN</v>
      </c>
      <c r="F501" s="4" t="s">
        <v>4604</v>
      </c>
      <c r="G501" s="4" t="s">
        <v>4605</v>
      </c>
      <c r="H501" s="5">
        <v>1</v>
      </c>
      <c r="I501" s="5"/>
      <c r="J501" s="5">
        <v>1</v>
      </c>
      <c r="K501" s="5" t="s">
        <v>1325</v>
      </c>
      <c r="L501" s="5" t="s">
        <v>181</v>
      </c>
      <c r="M501" s="5" t="s">
        <v>4606</v>
      </c>
      <c r="N501" s="5" t="s">
        <v>245</v>
      </c>
      <c r="O501" s="5">
        <v>45323</v>
      </c>
      <c r="P501" s="5"/>
      <c r="Q501" s="5" t="s">
        <v>1346</v>
      </c>
      <c r="R501" s="5">
        <v>5</v>
      </c>
      <c r="S501" s="5" t="s">
        <v>18</v>
      </c>
      <c r="T501" s="5" t="s">
        <v>25</v>
      </c>
      <c r="U501" s="6">
        <v>45352</v>
      </c>
      <c r="V501" s="4" t="s">
        <v>1363</v>
      </c>
      <c r="W501" s="4" t="s">
        <v>1329</v>
      </c>
      <c r="X501" s="5" t="s">
        <v>18</v>
      </c>
      <c r="Y501" s="5"/>
      <c r="Z501" s="5"/>
      <c r="AA501" s="4" t="s">
        <v>4607</v>
      </c>
      <c r="AB501" s="5" t="s">
        <v>1331</v>
      </c>
      <c r="AC501" s="5"/>
      <c r="AD501" s="5" t="s">
        <v>1331</v>
      </c>
      <c r="AE501" s="5"/>
      <c r="AF501" s="6">
        <v>30898</v>
      </c>
      <c r="AG501" s="5">
        <v>40</v>
      </c>
      <c r="AH501" s="5">
        <v>100</v>
      </c>
      <c r="AI501" s="5" t="s">
        <v>1332</v>
      </c>
      <c r="AJ501" s="6">
        <v>45170</v>
      </c>
      <c r="AK501" s="5">
        <v>1</v>
      </c>
      <c r="AL501" s="6">
        <v>45170</v>
      </c>
      <c r="AM501" s="5" t="s">
        <v>1333</v>
      </c>
      <c r="AN501" s="5">
        <v>37200</v>
      </c>
      <c r="AO501" s="5" t="s">
        <v>4608</v>
      </c>
      <c r="AP501" s="5" t="s">
        <v>1413</v>
      </c>
      <c r="AQ501" s="4" t="s">
        <v>1414</v>
      </c>
      <c r="AR501" s="5" t="s">
        <v>19</v>
      </c>
      <c r="AS501" s="4" t="s">
        <v>2662</v>
      </c>
      <c r="AT501" s="5" t="s">
        <v>2663</v>
      </c>
      <c r="AU501" s="5" t="s">
        <v>41</v>
      </c>
      <c r="AV501" s="4" t="s">
        <v>2664</v>
      </c>
      <c r="AW501" s="5" t="s">
        <v>119</v>
      </c>
      <c r="AX501" s="4" t="s">
        <v>4609</v>
      </c>
      <c r="AY501" s="5" t="s">
        <v>4610</v>
      </c>
      <c r="AZ501" s="5" t="s">
        <v>11</v>
      </c>
      <c r="BA501" s="4" t="s">
        <v>4611</v>
      </c>
      <c r="BB501" s="5" t="s">
        <v>4612</v>
      </c>
      <c r="BC501" s="4" t="s">
        <v>4605</v>
      </c>
      <c r="BD501" s="5" t="s">
        <v>4613</v>
      </c>
      <c r="BE501" s="5" t="s">
        <v>25</v>
      </c>
      <c r="BF501" s="5" t="s">
        <v>1333</v>
      </c>
      <c r="BG501" s="4" t="s">
        <v>4614</v>
      </c>
      <c r="BH501" s="5" t="s">
        <v>1343</v>
      </c>
    </row>
    <row r="502" spans="1:60" x14ac:dyDescent="0.25">
      <c r="A502">
        <f t="shared" si="45"/>
        <v>304026</v>
      </c>
      <c r="B502">
        <f t="shared" si="46"/>
        <v>3102179</v>
      </c>
      <c r="C502" s="17" t="str">
        <f t="shared" si="44"/>
        <v>IMP</v>
      </c>
      <c r="D502" t="str">
        <f t="shared" si="42"/>
        <v>REGION CENTRE EST</v>
      </c>
      <c r="E502" s="12" t="str">
        <f t="shared" si="47"/>
        <v>TERRAIN</v>
      </c>
      <c r="F502" s="4" t="s">
        <v>4615</v>
      </c>
      <c r="G502" s="4" t="s">
        <v>2614</v>
      </c>
      <c r="H502" s="5">
        <v>1</v>
      </c>
      <c r="I502" s="5"/>
      <c r="J502" s="5">
        <v>1</v>
      </c>
      <c r="K502" s="5" t="s">
        <v>1325</v>
      </c>
      <c r="L502" s="5" t="s">
        <v>54</v>
      </c>
      <c r="M502" s="5" t="s">
        <v>4616</v>
      </c>
      <c r="N502" s="5" t="s">
        <v>1357</v>
      </c>
      <c r="O502" s="5">
        <v>44866</v>
      </c>
      <c r="P502" s="5"/>
      <c r="Q502" s="5" t="s">
        <v>1346</v>
      </c>
      <c r="R502" s="5">
        <v>4</v>
      </c>
      <c r="S502" s="5" t="s">
        <v>5</v>
      </c>
      <c r="T502" s="5" t="s">
        <v>11</v>
      </c>
      <c r="U502" s="6">
        <v>44896</v>
      </c>
      <c r="V502" s="4" t="s">
        <v>1605</v>
      </c>
      <c r="W502" s="4" t="s">
        <v>1606</v>
      </c>
      <c r="X502" s="5" t="s">
        <v>5</v>
      </c>
      <c r="Y502" s="5"/>
      <c r="Z502" s="5"/>
      <c r="AA502" s="4"/>
      <c r="AB502" s="5">
        <v>5</v>
      </c>
      <c r="AC502" s="5"/>
      <c r="AD502" s="5">
        <v>5</v>
      </c>
      <c r="AE502" s="5"/>
      <c r="AF502" s="6">
        <v>28068</v>
      </c>
      <c r="AG502" s="5">
        <v>48</v>
      </c>
      <c r="AH502" s="5">
        <v>100</v>
      </c>
      <c r="AI502" s="5" t="s">
        <v>1332</v>
      </c>
      <c r="AJ502" s="6">
        <v>43374</v>
      </c>
      <c r="AK502" s="5">
        <v>6</v>
      </c>
      <c r="AL502" s="6">
        <v>43374</v>
      </c>
      <c r="AM502" s="5"/>
      <c r="AN502" s="5">
        <v>54600</v>
      </c>
      <c r="AO502" s="5" t="s">
        <v>4617</v>
      </c>
      <c r="AP502" s="5" t="s">
        <v>1536</v>
      </c>
      <c r="AQ502" s="4" t="s">
        <v>12479</v>
      </c>
      <c r="AR502" s="5" t="s">
        <v>12480</v>
      </c>
      <c r="AS502" s="4" t="s">
        <v>1696</v>
      </c>
      <c r="AT502" s="5" t="s">
        <v>1697</v>
      </c>
      <c r="AU502" s="5" t="s">
        <v>41</v>
      </c>
      <c r="AV502" s="4" t="s">
        <v>1698</v>
      </c>
      <c r="AW502" s="5" t="s">
        <v>66</v>
      </c>
      <c r="AX502" s="4" t="s">
        <v>2614</v>
      </c>
      <c r="AY502" s="5" t="s">
        <v>2615</v>
      </c>
      <c r="AZ502" s="5" t="s">
        <v>11</v>
      </c>
      <c r="BA502" s="4" t="s">
        <v>2616</v>
      </c>
      <c r="BB502" s="5" t="s">
        <v>2617</v>
      </c>
      <c r="BC502" s="5"/>
      <c r="BD502" s="5"/>
      <c r="BE502" s="5"/>
      <c r="BF502" s="5" t="s">
        <v>1608</v>
      </c>
      <c r="BG502" s="5"/>
      <c r="BH502" s="5"/>
    </row>
    <row r="503" spans="1:60" x14ac:dyDescent="0.25">
      <c r="A503">
        <f t="shared" si="45"/>
        <v>303306</v>
      </c>
      <c r="B503">
        <f t="shared" si="46"/>
        <v>3101819</v>
      </c>
      <c r="C503" s="17" t="str">
        <f t="shared" si="44"/>
        <v>CC</v>
      </c>
      <c r="D503" t="str">
        <f t="shared" si="42"/>
        <v>REGION GRAND SUD</v>
      </c>
      <c r="E503" s="12" t="str">
        <f t="shared" si="47"/>
        <v>TERRAIN</v>
      </c>
      <c r="F503" s="4" t="s">
        <v>4618</v>
      </c>
      <c r="G503" s="4" t="s">
        <v>4619</v>
      </c>
      <c r="H503" s="5">
        <v>1</v>
      </c>
      <c r="I503" s="5"/>
      <c r="J503" s="5">
        <v>1</v>
      </c>
      <c r="K503" s="5" t="s">
        <v>1325</v>
      </c>
      <c r="L503" s="5" t="s">
        <v>3316</v>
      </c>
      <c r="M503" s="5" t="s">
        <v>4616</v>
      </c>
      <c r="N503" s="5" t="s">
        <v>25</v>
      </c>
      <c r="O503" s="5">
        <v>44501</v>
      </c>
      <c r="P503" s="5"/>
      <c r="Q503" s="5" t="s">
        <v>1346</v>
      </c>
      <c r="R503" s="5">
        <v>5</v>
      </c>
      <c r="S503" s="5" t="s">
        <v>18</v>
      </c>
      <c r="T503" s="5" t="s">
        <v>260</v>
      </c>
      <c r="U503" s="6">
        <v>44531</v>
      </c>
      <c r="V503" s="4" t="s">
        <v>1347</v>
      </c>
      <c r="W503" s="4" t="s">
        <v>1329</v>
      </c>
      <c r="X503" s="5" t="s">
        <v>18</v>
      </c>
      <c r="Y503" s="5" t="s">
        <v>1348</v>
      </c>
      <c r="Z503" s="5"/>
      <c r="AA503" s="4" t="s">
        <v>4620</v>
      </c>
      <c r="AB503" s="5" t="s">
        <v>1331</v>
      </c>
      <c r="AC503" s="5"/>
      <c r="AD503" s="5" t="s">
        <v>1331</v>
      </c>
      <c r="AE503" s="5"/>
      <c r="AF503" s="6">
        <v>32111</v>
      </c>
      <c r="AG503" s="5">
        <v>37</v>
      </c>
      <c r="AH503" s="5">
        <v>100</v>
      </c>
      <c r="AI503" s="5" t="s">
        <v>1332</v>
      </c>
      <c r="AJ503" s="6">
        <v>42767</v>
      </c>
      <c r="AK503" s="5">
        <v>7</v>
      </c>
      <c r="AL503" s="6">
        <v>42767</v>
      </c>
      <c r="AM503" s="5" t="s">
        <v>1333</v>
      </c>
      <c r="AN503" s="5">
        <v>42600</v>
      </c>
      <c r="AO503" s="5" t="s">
        <v>4621</v>
      </c>
      <c r="AP503" s="5" t="s">
        <v>1335</v>
      </c>
      <c r="AQ503" s="4" t="s">
        <v>1336</v>
      </c>
      <c r="AR503" s="5" t="s">
        <v>12476</v>
      </c>
      <c r="AS503" s="4" t="s">
        <v>1629</v>
      </c>
      <c r="AT503" s="5" t="s">
        <v>1630</v>
      </c>
      <c r="AU503" s="5" t="s">
        <v>41</v>
      </c>
      <c r="AV503" s="4" t="s">
        <v>1631</v>
      </c>
      <c r="AW503" s="5" t="s">
        <v>7</v>
      </c>
      <c r="AX503" s="4" t="s">
        <v>1666</v>
      </c>
      <c r="AY503" s="5" t="s">
        <v>1667</v>
      </c>
      <c r="AZ503" s="5" t="s">
        <v>11</v>
      </c>
      <c r="BA503" s="4" t="s">
        <v>1668</v>
      </c>
      <c r="BB503" s="5" t="s">
        <v>1669</v>
      </c>
      <c r="BC503" s="4" t="s">
        <v>4619</v>
      </c>
      <c r="BD503" s="5" t="s">
        <v>4622</v>
      </c>
      <c r="BE503" s="5" t="s">
        <v>260</v>
      </c>
      <c r="BF503" s="5" t="s">
        <v>1333</v>
      </c>
      <c r="BG503" s="4" t="s">
        <v>4623</v>
      </c>
      <c r="BH503" s="5" t="s">
        <v>1343</v>
      </c>
    </row>
    <row r="504" spans="1:60" x14ac:dyDescent="0.25">
      <c r="A504">
        <f t="shared" si="45"/>
        <v>192829</v>
      </c>
      <c r="B504">
        <f t="shared" si="46"/>
        <v>3002055</v>
      </c>
      <c r="C504" s="17" t="str">
        <f t="shared" si="44"/>
        <v>CC</v>
      </c>
      <c r="D504" t="str">
        <f t="shared" si="42"/>
        <v>REGION CENTRE EST</v>
      </c>
      <c r="E504" s="12" t="str">
        <f t="shared" si="47"/>
        <v>TERRAIN</v>
      </c>
      <c r="F504" s="4" t="s">
        <v>4624</v>
      </c>
      <c r="G504" s="4" t="s">
        <v>4625</v>
      </c>
      <c r="H504" s="5">
        <v>1</v>
      </c>
      <c r="I504" s="5"/>
      <c r="J504" s="5">
        <v>1</v>
      </c>
      <c r="K504" s="5" t="s">
        <v>1325</v>
      </c>
      <c r="L504" s="5" t="s">
        <v>467</v>
      </c>
      <c r="M504" s="5" t="s">
        <v>4626</v>
      </c>
      <c r="N504" s="5" t="s">
        <v>260</v>
      </c>
      <c r="O504" s="6">
        <v>39569</v>
      </c>
      <c r="P504" s="5"/>
      <c r="Q504" s="5" t="s">
        <v>1346</v>
      </c>
      <c r="R504" s="5">
        <v>5</v>
      </c>
      <c r="S504" s="5" t="s">
        <v>18</v>
      </c>
      <c r="T504" s="5" t="s">
        <v>25</v>
      </c>
      <c r="U504" s="6">
        <v>39600</v>
      </c>
      <c r="V504" s="4" t="s">
        <v>1363</v>
      </c>
      <c r="W504" s="4" t="s">
        <v>1329</v>
      </c>
      <c r="X504" s="5" t="s">
        <v>18</v>
      </c>
      <c r="Y504" s="5"/>
      <c r="Z504" s="5"/>
      <c r="AA504" s="4" t="s">
        <v>2114</v>
      </c>
      <c r="AB504" s="5" t="s">
        <v>1331</v>
      </c>
      <c r="AC504" s="5"/>
      <c r="AD504" s="5" t="s">
        <v>1331</v>
      </c>
      <c r="AE504" s="5"/>
      <c r="AF504" s="6">
        <v>25445</v>
      </c>
      <c r="AG504" s="5">
        <v>55</v>
      </c>
      <c r="AH504" s="5">
        <v>100</v>
      </c>
      <c r="AI504" s="5" t="s">
        <v>1332</v>
      </c>
      <c r="AJ504" s="6">
        <v>39600</v>
      </c>
      <c r="AK504" s="5">
        <v>16</v>
      </c>
      <c r="AL504" s="6">
        <v>39600</v>
      </c>
      <c r="AM504" s="5" t="s">
        <v>1333</v>
      </c>
      <c r="AN504" s="5">
        <v>21200</v>
      </c>
      <c r="AO504" s="5" t="s">
        <v>4627</v>
      </c>
      <c r="AP504" s="5" t="s">
        <v>1536</v>
      </c>
      <c r="AQ504" s="4" t="s">
        <v>12479</v>
      </c>
      <c r="AR504" s="5" t="s">
        <v>12480</v>
      </c>
      <c r="AS504" s="4"/>
      <c r="AT504" s="5"/>
      <c r="AU504" s="5"/>
      <c r="AV504" s="4" t="s">
        <v>1442</v>
      </c>
      <c r="AW504" s="5" t="s">
        <v>12</v>
      </c>
      <c r="AX504" s="4"/>
      <c r="AY504" s="5"/>
      <c r="AZ504" s="5"/>
      <c r="BA504" s="4" t="s">
        <v>1443</v>
      </c>
      <c r="BB504" s="5" t="s">
        <v>1444</v>
      </c>
      <c r="BC504" s="4" t="s">
        <v>4625</v>
      </c>
      <c r="BD504" s="5" t="s">
        <v>4628</v>
      </c>
      <c r="BE504" s="5" t="s">
        <v>25</v>
      </c>
      <c r="BF504" s="5" t="s">
        <v>1333</v>
      </c>
      <c r="BG504" s="4" t="s">
        <v>4629</v>
      </c>
      <c r="BH504" s="5" t="s">
        <v>1343</v>
      </c>
    </row>
    <row r="505" spans="1:60" x14ac:dyDescent="0.25">
      <c r="A505">
        <f t="shared" si="45"/>
        <v>304835</v>
      </c>
      <c r="B505">
        <f t="shared" si="46"/>
        <v>3102637</v>
      </c>
      <c r="C505" s="17" t="str">
        <f t="shared" si="44"/>
        <v>CC</v>
      </c>
      <c r="D505" t="str">
        <f t="shared" si="42"/>
        <v>REGION GRAND OUEST</v>
      </c>
      <c r="E505" s="12" t="str">
        <f t="shared" si="47"/>
        <v>TERRAIN</v>
      </c>
      <c r="F505" s="4" t="s">
        <v>817</v>
      </c>
      <c r="G505" s="4" t="s">
        <v>4630</v>
      </c>
      <c r="H505" s="5">
        <v>1</v>
      </c>
      <c r="I505" s="5"/>
      <c r="J505" s="5">
        <v>1</v>
      </c>
      <c r="K505" s="5" t="s">
        <v>1325</v>
      </c>
      <c r="L505" s="5" t="s">
        <v>212</v>
      </c>
      <c r="M505" s="5" t="s">
        <v>818</v>
      </c>
      <c r="N505" s="5"/>
      <c r="O505" s="6"/>
      <c r="P505" s="5"/>
      <c r="Q505" s="5"/>
      <c r="R505" s="5"/>
      <c r="S505" s="5"/>
      <c r="T505" s="5" t="s">
        <v>25</v>
      </c>
      <c r="U505" s="6">
        <v>44378</v>
      </c>
      <c r="V505" s="4" t="s">
        <v>1363</v>
      </c>
      <c r="W505" s="4" t="s">
        <v>1329</v>
      </c>
      <c r="X505" s="5" t="s">
        <v>18</v>
      </c>
      <c r="Y505" s="5"/>
      <c r="Z505" s="5"/>
      <c r="AA505" s="5" t="s">
        <v>4631</v>
      </c>
      <c r="AB505" s="5"/>
      <c r="AC505" s="5"/>
      <c r="AD505" s="5" t="s">
        <v>1331</v>
      </c>
      <c r="AE505" s="5"/>
      <c r="AF505" s="6">
        <v>32277</v>
      </c>
      <c r="AG505" s="5">
        <v>36</v>
      </c>
      <c r="AH505" s="5">
        <v>100</v>
      </c>
      <c r="AI505" s="5" t="s">
        <v>1332</v>
      </c>
      <c r="AJ505" s="6">
        <v>44197</v>
      </c>
      <c r="AK505" s="5">
        <v>3</v>
      </c>
      <c r="AL505" s="6">
        <v>44197</v>
      </c>
      <c r="AM505" s="5" t="s">
        <v>1333</v>
      </c>
      <c r="AN505" s="5">
        <v>44410</v>
      </c>
      <c r="AO505" s="5" t="s">
        <v>4632</v>
      </c>
      <c r="AP505" s="5" t="s">
        <v>1413</v>
      </c>
      <c r="AQ505" s="4" t="s">
        <v>1414</v>
      </c>
      <c r="AR505" s="5" t="s">
        <v>19</v>
      </c>
      <c r="AS505" s="4" t="s">
        <v>1549</v>
      </c>
      <c r="AT505" s="5" t="s">
        <v>1550</v>
      </c>
      <c r="AU505" s="5" t="s">
        <v>41</v>
      </c>
      <c r="AV505" s="4" t="s">
        <v>1551</v>
      </c>
      <c r="AW505" s="5" t="s">
        <v>135</v>
      </c>
      <c r="AX505" s="4" t="s">
        <v>1552</v>
      </c>
      <c r="AY505" s="5" t="s">
        <v>1553</v>
      </c>
      <c r="AZ505" s="5" t="s">
        <v>11</v>
      </c>
      <c r="BA505" s="4" t="s">
        <v>1554</v>
      </c>
      <c r="BB505" s="5" t="s">
        <v>1555</v>
      </c>
      <c r="BC505" s="5" t="s">
        <v>4630</v>
      </c>
      <c r="BD505" s="5" t="s">
        <v>4633</v>
      </c>
      <c r="BE505" s="5" t="s">
        <v>25</v>
      </c>
      <c r="BF505" s="5" t="s">
        <v>1333</v>
      </c>
      <c r="BG505" s="5" t="s">
        <v>4634</v>
      </c>
      <c r="BH505" s="5" t="s">
        <v>1343</v>
      </c>
    </row>
    <row r="506" spans="1:60" x14ac:dyDescent="0.25">
      <c r="A506">
        <f t="shared" si="45"/>
        <v>305563</v>
      </c>
      <c r="B506">
        <f t="shared" si="46"/>
        <v>7022411</v>
      </c>
      <c r="C506" s="17" t="str">
        <f t="shared" si="44"/>
        <v>CC</v>
      </c>
      <c r="D506" t="str">
        <f t="shared" si="42"/>
        <v>REGION CENTRE EST</v>
      </c>
      <c r="E506" s="12" t="str">
        <f t="shared" si="47"/>
        <v>TERRAIN</v>
      </c>
      <c r="F506" s="4" t="s">
        <v>1053</v>
      </c>
      <c r="G506" s="4" t="s">
        <v>4635</v>
      </c>
      <c r="H506" s="5">
        <v>1</v>
      </c>
      <c r="I506" s="5"/>
      <c r="J506" s="5">
        <v>1</v>
      </c>
      <c r="K506" s="5" t="s">
        <v>1325</v>
      </c>
      <c r="L506" s="5" t="s">
        <v>92</v>
      </c>
      <c r="M506" s="5" t="s">
        <v>1054</v>
      </c>
      <c r="N506" s="5"/>
      <c r="O506" s="5"/>
      <c r="P506" s="5"/>
      <c r="Q506" s="5"/>
      <c r="R506" s="5"/>
      <c r="S506" s="5"/>
      <c r="T506" s="5" t="s">
        <v>25</v>
      </c>
      <c r="U506" s="6">
        <v>45200</v>
      </c>
      <c r="V506" s="4" t="s">
        <v>1363</v>
      </c>
      <c r="W506" s="4" t="s">
        <v>1329</v>
      </c>
      <c r="X506" s="5" t="s">
        <v>18</v>
      </c>
      <c r="Y506" s="5"/>
      <c r="Z506" s="5"/>
      <c r="AA506" s="4" t="s">
        <v>1636</v>
      </c>
      <c r="AB506" s="5"/>
      <c r="AC506" s="5"/>
      <c r="AD506" s="5" t="s">
        <v>1331</v>
      </c>
      <c r="AE506" s="5"/>
      <c r="AF506" s="6">
        <v>27690</v>
      </c>
      <c r="AG506" s="5">
        <v>49</v>
      </c>
      <c r="AH506" s="5">
        <v>100</v>
      </c>
      <c r="AI506" s="5" t="s">
        <v>1332</v>
      </c>
      <c r="AJ506" s="6">
        <v>45017</v>
      </c>
      <c r="AK506" s="5">
        <v>1</v>
      </c>
      <c r="AL506" s="6">
        <v>45017</v>
      </c>
      <c r="AM506" s="5" t="s">
        <v>1333</v>
      </c>
      <c r="AN506" s="5">
        <v>70160</v>
      </c>
      <c r="AO506" s="5" t="s">
        <v>4636</v>
      </c>
      <c r="AP506" s="5" t="s">
        <v>1536</v>
      </c>
      <c r="AQ506" s="4" t="s">
        <v>12479</v>
      </c>
      <c r="AR506" s="5" t="s">
        <v>12480</v>
      </c>
      <c r="AS506" s="4" t="s">
        <v>1564</v>
      </c>
      <c r="AT506" s="5" t="s">
        <v>1565</v>
      </c>
      <c r="AU506" s="5" t="s">
        <v>41</v>
      </c>
      <c r="AV506" s="4" t="s">
        <v>1566</v>
      </c>
      <c r="AW506" s="5" t="s">
        <v>68</v>
      </c>
      <c r="AX506" s="4" t="s">
        <v>1970</v>
      </c>
      <c r="AY506" s="5" t="s">
        <v>1974</v>
      </c>
      <c r="AZ506" s="5" t="s">
        <v>11</v>
      </c>
      <c r="BA506" s="4" t="s">
        <v>1975</v>
      </c>
      <c r="BB506" s="5" t="s">
        <v>1976</v>
      </c>
      <c r="BC506" s="4" t="s">
        <v>4635</v>
      </c>
      <c r="BD506" s="5" t="s">
        <v>4637</v>
      </c>
      <c r="BE506" s="5" t="s">
        <v>25</v>
      </c>
      <c r="BF506" s="5" t="s">
        <v>1333</v>
      </c>
      <c r="BG506" s="4" t="s">
        <v>4638</v>
      </c>
      <c r="BH506" s="5" t="s">
        <v>1343</v>
      </c>
    </row>
    <row r="507" spans="1:60" x14ac:dyDescent="0.25">
      <c r="A507">
        <f t="shared" si="45"/>
        <v>184143</v>
      </c>
      <c r="B507">
        <f t="shared" si="46"/>
        <v>3000859</v>
      </c>
      <c r="C507" s="17" t="str">
        <f t="shared" si="44"/>
        <v>CC</v>
      </c>
      <c r="D507" t="str">
        <f t="shared" si="42"/>
        <v>REGION ILE DE FRANCE NORD</v>
      </c>
      <c r="E507" s="12" t="str">
        <f t="shared" si="47"/>
        <v>TERRAIN</v>
      </c>
      <c r="F507" s="4" t="s">
        <v>4639</v>
      </c>
      <c r="G507" s="4" t="s">
        <v>4640</v>
      </c>
      <c r="H507" s="5">
        <v>1</v>
      </c>
      <c r="I507" s="5"/>
      <c r="J507" s="5">
        <v>1</v>
      </c>
      <c r="K507" s="5" t="s">
        <v>1325</v>
      </c>
      <c r="L507" s="5" t="s">
        <v>500</v>
      </c>
      <c r="M507" s="5" t="s">
        <v>4641</v>
      </c>
      <c r="N507" s="5"/>
      <c r="O507" s="5"/>
      <c r="P507" s="5"/>
      <c r="Q507" s="5"/>
      <c r="R507" s="5"/>
      <c r="S507" s="5"/>
      <c r="T507" s="5" t="s">
        <v>25</v>
      </c>
      <c r="U507" s="6">
        <v>36647</v>
      </c>
      <c r="V507" s="5" t="s">
        <v>1363</v>
      </c>
      <c r="W507" s="4" t="s">
        <v>1329</v>
      </c>
      <c r="X507" s="5" t="s">
        <v>18</v>
      </c>
      <c r="Y507" s="5"/>
      <c r="Z507" s="5"/>
      <c r="AA507" s="5" t="s">
        <v>4642</v>
      </c>
      <c r="AB507" s="5"/>
      <c r="AC507" s="5"/>
      <c r="AD507" s="5" t="s">
        <v>1331</v>
      </c>
      <c r="AE507" s="5"/>
      <c r="AF507" s="5">
        <v>26327</v>
      </c>
      <c r="AG507" s="5">
        <v>52</v>
      </c>
      <c r="AH507" s="5">
        <v>100</v>
      </c>
      <c r="AI507" s="5" t="s">
        <v>1332</v>
      </c>
      <c r="AJ507" s="5">
        <v>36647</v>
      </c>
      <c r="AK507" s="5">
        <v>24</v>
      </c>
      <c r="AL507" s="5">
        <v>36647</v>
      </c>
      <c r="AM507" s="5" t="s">
        <v>1333</v>
      </c>
      <c r="AN507" s="5">
        <v>59250</v>
      </c>
      <c r="AO507" s="5" t="s">
        <v>4643</v>
      </c>
      <c r="AP507" s="5" t="s">
        <v>12477</v>
      </c>
      <c r="AQ507" s="4" t="s">
        <v>1351</v>
      </c>
      <c r="AR507" s="5" t="s">
        <v>12478</v>
      </c>
      <c r="AS507" s="4" t="s">
        <v>2022</v>
      </c>
      <c r="AT507" s="5" t="s">
        <v>2023</v>
      </c>
      <c r="AU507" s="5" t="s">
        <v>41</v>
      </c>
      <c r="AV507" s="4" t="s">
        <v>2024</v>
      </c>
      <c r="AW507" s="5" t="s">
        <v>26</v>
      </c>
      <c r="AX507" s="4" t="s">
        <v>2732</v>
      </c>
      <c r="AY507" s="5" t="s">
        <v>2733</v>
      </c>
      <c r="AZ507" s="5" t="s">
        <v>11</v>
      </c>
      <c r="BA507" s="4" t="s">
        <v>2734</v>
      </c>
      <c r="BB507" s="5" t="s">
        <v>2735</v>
      </c>
      <c r="BC507" s="5" t="s">
        <v>4640</v>
      </c>
      <c r="BD507" s="5" t="s">
        <v>4644</v>
      </c>
      <c r="BE507" s="5" t="s">
        <v>25</v>
      </c>
      <c r="BF507" s="5" t="s">
        <v>1333</v>
      </c>
      <c r="BG507" s="5" t="s">
        <v>4645</v>
      </c>
      <c r="BH507" s="5" t="s">
        <v>1343</v>
      </c>
    </row>
    <row r="508" spans="1:60" x14ac:dyDescent="0.25">
      <c r="A508">
        <f t="shared" si="45"/>
        <v>192666</v>
      </c>
      <c r="B508">
        <f t="shared" si="46"/>
        <v>3001877</v>
      </c>
      <c r="C508" s="17" t="str">
        <f t="shared" si="44"/>
        <v>IMP</v>
      </c>
      <c r="D508" t="str">
        <f t="shared" si="42"/>
        <v>REGION ILE DE FRANCE NORD</v>
      </c>
      <c r="E508" s="12" t="str">
        <f t="shared" si="47"/>
        <v>TERRAIN</v>
      </c>
      <c r="F508" s="4" t="s">
        <v>4646</v>
      </c>
      <c r="G508" s="4" t="s">
        <v>3804</v>
      </c>
      <c r="H508" s="5">
        <v>1</v>
      </c>
      <c r="I508" s="5"/>
      <c r="J508" s="5">
        <v>1</v>
      </c>
      <c r="K508" s="5" t="s">
        <v>1325</v>
      </c>
      <c r="L508" s="5" t="s">
        <v>181</v>
      </c>
      <c r="M508" s="5" t="s">
        <v>4647</v>
      </c>
      <c r="N508" s="5" t="s">
        <v>1357</v>
      </c>
      <c r="O508" s="5">
        <v>39387</v>
      </c>
      <c r="P508" s="5"/>
      <c r="Q508" s="5" t="s">
        <v>1346</v>
      </c>
      <c r="R508" s="5">
        <v>4</v>
      </c>
      <c r="S508" s="5" t="s">
        <v>5</v>
      </c>
      <c r="T508" s="5" t="s">
        <v>11</v>
      </c>
      <c r="U508" s="6">
        <v>39417</v>
      </c>
      <c r="V508" s="4" t="s">
        <v>1605</v>
      </c>
      <c r="W508" s="4" t="s">
        <v>1606</v>
      </c>
      <c r="X508" s="5" t="s">
        <v>5</v>
      </c>
      <c r="Y508" s="5"/>
      <c r="Z508" s="5"/>
      <c r="AA508" s="4"/>
      <c r="AB508" s="5">
        <v>5</v>
      </c>
      <c r="AC508" s="5"/>
      <c r="AD508" s="5">
        <v>5</v>
      </c>
      <c r="AE508" s="5"/>
      <c r="AF508" s="6">
        <v>30026</v>
      </c>
      <c r="AG508" s="5">
        <v>42</v>
      </c>
      <c r="AH508" s="5">
        <v>100</v>
      </c>
      <c r="AI508" s="5" t="s">
        <v>1332</v>
      </c>
      <c r="AJ508" s="6">
        <v>39417</v>
      </c>
      <c r="AK508" s="5">
        <v>17</v>
      </c>
      <c r="AL508" s="6">
        <v>39417</v>
      </c>
      <c r="AM508" s="5"/>
      <c r="AN508" s="5">
        <v>91460</v>
      </c>
      <c r="AO508" s="5" t="s">
        <v>4648</v>
      </c>
      <c r="AP508" s="5" t="s">
        <v>12477</v>
      </c>
      <c r="AQ508" s="4" t="s">
        <v>1351</v>
      </c>
      <c r="AR508" s="5" t="s">
        <v>12478</v>
      </c>
      <c r="AS508" s="4" t="s">
        <v>1656</v>
      </c>
      <c r="AT508" s="5" t="s">
        <v>1657</v>
      </c>
      <c r="AU508" s="5" t="s">
        <v>41</v>
      </c>
      <c r="AV508" s="4" t="s">
        <v>1658</v>
      </c>
      <c r="AW508" s="5" t="s">
        <v>306</v>
      </c>
      <c r="AX508" s="4" t="s">
        <v>3804</v>
      </c>
      <c r="AY508" s="5" t="s">
        <v>3805</v>
      </c>
      <c r="AZ508" s="5" t="s">
        <v>11</v>
      </c>
      <c r="BA508" s="4" t="s">
        <v>3806</v>
      </c>
      <c r="BB508" s="5" t="s">
        <v>3807</v>
      </c>
      <c r="BC508" s="4"/>
      <c r="BD508" s="5"/>
      <c r="BE508" s="5"/>
      <c r="BF508" s="5" t="s">
        <v>1608</v>
      </c>
      <c r="BG508" s="4"/>
      <c r="BH508" s="5"/>
    </row>
    <row r="509" spans="1:60" x14ac:dyDescent="0.25">
      <c r="A509">
        <f t="shared" si="45"/>
        <v>306071</v>
      </c>
      <c r="B509">
        <f t="shared" si="46"/>
        <v>7023797</v>
      </c>
      <c r="C509" s="17" t="str">
        <f t="shared" si="44"/>
        <v>CC</v>
      </c>
      <c r="D509" t="str">
        <f t="shared" si="42"/>
        <v>REGION ILE DE FRANCE NORD</v>
      </c>
      <c r="E509" s="12" t="str">
        <f t="shared" si="47"/>
        <v>TERRAIN</v>
      </c>
      <c r="F509" s="4" t="s">
        <v>4649</v>
      </c>
      <c r="G509" s="4" t="s">
        <v>4650</v>
      </c>
      <c r="H509" s="5">
        <v>1</v>
      </c>
      <c r="I509" s="5"/>
      <c r="J509" s="5">
        <v>2</v>
      </c>
      <c r="K509" s="5" t="s">
        <v>1345</v>
      </c>
      <c r="L509" s="5" t="s">
        <v>4651</v>
      </c>
      <c r="M509" s="5" t="s">
        <v>4652</v>
      </c>
      <c r="N509" s="5"/>
      <c r="O509" s="5"/>
      <c r="P509" s="5"/>
      <c r="Q509" s="5"/>
      <c r="R509" s="5"/>
      <c r="S509" s="5"/>
      <c r="T509" s="5" t="s">
        <v>25</v>
      </c>
      <c r="U509" s="6">
        <v>45566</v>
      </c>
      <c r="V509" s="5" t="s">
        <v>1363</v>
      </c>
      <c r="W509" s="4" t="s">
        <v>1329</v>
      </c>
      <c r="X509" s="5" t="s">
        <v>18</v>
      </c>
      <c r="Y509" s="5"/>
      <c r="Z509" s="5"/>
      <c r="AA509" s="5" t="s">
        <v>4653</v>
      </c>
      <c r="AB509" s="5"/>
      <c r="AC509" s="5"/>
      <c r="AD509" s="5" t="s">
        <v>1331</v>
      </c>
      <c r="AE509" s="5"/>
      <c r="AF509" s="5">
        <v>31715</v>
      </c>
      <c r="AG509" s="5">
        <v>38</v>
      </c>
      <c r="AH509" s="5">
        <v>100</v>
      </c>
      <c r="AI509" s="5" t="s">
        <v>1332</v>
      </c>
      <c r="AJ509" s="5">
        <v>45444</v>
      </c>
      <c r="AK509" s="5">
        <v>0</v>
      </c>
      <c r="AL509" s="5">
        <v>45444</v>
      </c>
      <c r="AM509" s="5" t="s">
        <v>1333</v>
      </c>
      <c r="AN509" s="5">
        <v>78124</v>
      </c>
      <c r="AO509" s="5" t="s">
        <v>4654</v>
      </c>
      <c r="AP509" s="5" t="s">
        <v>12477</v>
      </c>
      <c r="AQ509" s="4" t="s">
        <v>1351</v>
      </c>
      <c r="AR509" s="5" t="s">
        <v>12478</v>
      </c>
      <c r="AS509" s="4" t="s">
        <v>1656</v>
      </c>
      <c r="AT509" s="5" t="s">
        <v>1657</v>
      </c>
      <c r="AU509" s="5" t="s">
        <v>41</v>
      </c>
      <c r="AV509" s="4" t="s">
        <v>1658</v>
      </c>
      <c r="AW509" s="5" t="s">
        <v>306</v>
      </c>
      <c r="AX509" s="4" t="s">
        <v>2991</v>
      </c>
      <c r="AY509" s="5" t="s">
        <v>2992</v>
      </c>
      <c r="AZ509" s="5" t="s">
        <v>11</v>
      </c>
      <c r="BA509" s="4" t="s">
        <v>2993</v>
      </c>
      <c r="BB509" s="5" t="s">
        <v>2994</v>
      </c>
      <c r="BC509" s="5" t="s">
        <v>4650</v>
      </c>
      <c r="BD509" s="5" t="s">
        <v>4655</v>
      </c>
      <c r="BE509" s="5" t="s">
        <v>25</v>
      </c>
      <c r="BF509" s="5" t="s">
        <v>1333</v>
      </c>
      <c r="BG509" s="4" t="s">
        <v>4656</v>
      </c>
      <c r="BH509" s="5" t="s">
        <v>1343</v>
      </c>
    </row>
    <row r="510" spans="1:60" x14ac:dyDescent="0.25">
      <c r="A510">
        <f t="shared" si="45"/>
        <v>183604</v>
      </c>
      <c r="B510">
        <f t="shared" si="46"/>
        <v>3000836</v>
      </c>
      <c r="C510" s="17" t="str">
        <f t="shared" si="44"/>
        <v>CC</v>
      </c>
      <c r="D510" t="str">
        <f t="shared" si="42"/>
        <v>REGION GRAND SUD</v>
      </c>
      <c r="E510" s="12" t="str">
        <f t="shared" si="47"/>
        <v>TERRAIN</v>
      </c>
      <c r="F510" s="4" t="s">
        <v>4657</v>
      </c>
      <c r="G510" s="4" t="s">
        <v>4658</v>
      </c>
      <c r="H510" s="5">
        <v>1</v>
      </c>
      <c r="I510" s="5"/>
      <c r="J510" s="5">
        <v>1</v>
      </c>
      <c r="K510" s="5" t="s">
        <v>1325</v>
      </c>
      <c r="L510" s="5" t="s">
        <v>303</v>
      </c>
      <c r="M510" s="5" t="s">
        <v>1006</v>
      </c>
      <c r="N510" s="5"/>
      <c r="O510" s="5"/>
      <c r="P510" s="5"/>
      <c r="Q510" s="5"/>
      <c r="R510" s="5"/>
      <c r="S510" s="5"/>
      <c r="T510" s="5" t="s">
        <v>3</v>
      </c>
      <c r="U510" s="6">
        <v>36526</v>
      </c>
      <c r="V510" s="5" t="s">
        <v>1487</v>
      </c>
      <c r="W510" s="4" t="s">
        <v>1329</v>
      </c>
      <c r="X510" s="5" t="s">
        <v>5</v>
      </c>
      <c r="Y510" s="5" t="s">
        <v>1348</v>
      </c>
      <c r="Z510" s="5"/>
      <c r="AA510" s="5" t="s">
        <v>4659</v>
      </c>
      <c r="AB510" s="5"/>
      <c r="AC510" s="5"/>
      <c r="AD510" s="5">
        <v>6</v>
      </c>
      <c r="AE510" s="5"/>
      <c r="AF510" s="5">
        <v>24654</v>
      </c>
      <c r="AG510" s="5">
        <v>57</v>
      </c>
      <c r="AH510" s="5">
        <v>100</v>
      </c>
      <c r="AI510" s="5" t="s">
        <v>1332</v>
      </c>
      <c r="AJ510" s="5">
        <v>36526</v>
      </c>
      <c r="AK510" s="5">
        <v>24</v>
      </c>
      <c r="AL510" s="5">
        <v>36526</v>
      </c>
      <c r="AM510" s="5" t="s">
        <v>1333</v>
      </c>
      <c r="AN510" s="5">
        <v>42230</v>
      </c>
      <c r="AO510" s="5" t="s">
        <v>4660</v>
      </c>
      <c r="AP510" s="5" t="s">
        <v>1335</v>
      </c>
      <c r="AQ510" s="4" t="s">
        <v>1336</v>
      </c>
      <c r="AR510" s="5" t="s">
        <v>12476</v>
      </c>
      <c r="AS510" s="4" t="s">
        <v>1629</v>
      </c>
      <c r="AT510" s="5" t="s">
        <v>1630</v>
      </c>
      <c r="AU510" s="5" t="s">
        <v>41</v>
      </c>
      <c r="AV510" s="4" t="s">
        <v>1631</v>
      </c>
      <c r="AW510" s="5" t="s">
        <v>7</v>
      </c>
      <c r="AX510" s="4" t="s">
        <v>3055</v>
      </c>
      <c r="AY510" s="5" t="s">
        <v>3056</v>
      </c>
      <c r="AZ510" s="5" t="s">
        <v>11</v>
      </c>
      <c r="BA510" s="4" t="s">
        <v>3057</v>
      </c>
      <c r="BB510" s="5" t="s">
        <v>3058</v>
      </c>
      <c r="BC510" s="5" t="s">
        <v>4658</v>
      </c>
      <c r="BD510" s="5" t="s">
        <v>4661</v>
      </c>
      <c r="BE510" s="5" t="s">
        <v>3</v>
      </c>
      <c r="BF510" s="5" t="s">
        <v>1333</v>
      </c>
      <c r="BG510" s="4" t="s">
        <v>4662</v>
      </c>
      <c r="BH510" s="5" t="s">
        <v>1343</v>
      </c>
    </row>
    <row r="511" spans="1:60" x14ac:dyDescent="0.25">
      <c r="A511">
        <f t="shared" si="45"/>
        <v>167187</v>
      </c>
      <c r="B511">
        <f t="shared" si="46"/>
        <v>3000390</v>
      </c>
      <c r="C511" s="17" t="str">
        <f t="shared" si="44"/>
        <v>IMP</v>
      </c>
      <c r="D511" t="str">
        <f t="shared" si="42"/>
        <v>REGION GRAND SUD</v>
      </c>
      <c r="E511" s="12" t="str">
        <f t="shared" si="47"/>
        <v>TERRAIN</v>
      </c>
      <c r="F511" s="4" t="s">
        <v>1005</v>
      </c>
      <c r="G511" s="4" t="s">
        <v>1666</v>
      </c>
      <c r="H511" s="5">
        <v>1</v>
      </c>
      <c r="I511" s="5"/>
      <c r="J511" s="5">
        <v>1</v>
      </c>
      <c r="K511" s="5" t="s">
        <v>1325</v>
      </c>
      <c r="L511" s="5" t="s">
        <v>92</v>
      </c>
      <c r="M511" s="5" t="s">
        <v>1006</v>
      </c>
      <c r="N511" s="5"/>
      <c r="O511" s="5"/>
      <c r="P511" s="5"/>
      <c r="Q511" s="5"/>
      <c r="R511" s="5"/>
      <c r="S511" s="5"/>
      <c r="T511" s="5" t="s">
        <v>11</v>
      </c>
      <c r="U511" s="6">
        <v>33451</v>
      </c>
      <c r="V511" s="5" t="s">
        <v>1605</v>
      </c>
      <c r="W511" s="4" t="s">
        <v>1606</v>
      </c>
      <c r="X511" s="5" t="s">
        <v>5</v>
      </c>
      <c r="Y511" s="5"/>
      <c r="Z511" s="5"/>
      <c r="AA511" s="5"/>
      <c r="AB511" s="5"/>
      <c r="AC511" s="5"/>
      <c r="AD511" s="5">
        <v>6</v>
      </c>
      <c r="AE511" s="5"/>
      <c r="AF511" s="5">
        <v>25008</v>
      </c>
      <c r="AG511" s="5">
        <v>56</v>
      </c>
      <c r="AH511" s="5">
        <v>100</v>
      </c>
      <c r="AI511" s="5" t="s">
        <v>1332</v>
      </c>
      <c r="AJ511" s="5">
        <v>33451</v>
      </c>
      <c r="AK511" s="5">
        <v>33</v>
      </c>
      <c r="AL511" s="5">
        <v>33451</v>
      </c>
      <c r="AM511" s="5"/>
      <c r="AN511" s="5">
        <v>42130</v>
      </c>
      <c r="AO511" s="5" t="s">
        <v>4663</v>
      </c>
      <c r="AP511" s="5" t="s">
        <v>1335</v>
      </c>
      <c r="AQ511" s="4" t="s">
        <v>1336</v>
      </c>
      <c r="AR511" s="5" t="s">
        <v>12476</v>
      </c>
      <c r="AS511" s="4" t="s">
        <v>1629</v>
      </c>
      <c r="AT511" s="5" t="s">
        <v>1630</v>
      </c>
      <c r="AU511" s="5" t="s">
        <v>41</v>
      </c>
      <c r="AV511" s="4" t="s">
        <v>1631</v>
      </c>
      <c r="AW511" s="5" t="s">
        <v>7</v>
      </c>
      <c r="AX511" s="4" t="s">
        <v>1666</v>
      </c>
      <c r="AY511" s="5" t="s">
        <v>1667</v>
      </c>
      <c r="AZ511" s="5" t="s">
        <v>11</v>
      </c>
      <c r="BA511" s="4" t="s">
        <v>1668</v>
      </c>
      <c r="BB511" s="5" t="s">
        <v>1669</v>
      </c>
      <c r="BC511" s="5"/>
      <c r="BD511" s="5"/>
      <c r="BE511" s="5"/>
      <c r="BF511" s="5" t="s">
        <v>1608</v>
      </c>
      <c r="BG511" s="4"/>
      <c r="BH511" s="5"/>
    </row>
    <row r="512" spans="1:60" x14ac:dyDescent="0.25">
      <c r="A512">
        <f t="shared" si="45"/>
        <v>303377</v>
      </c>
      <c r="B512">
        <f t="shared" si="46"/>
        <v>10546</v>
      </c>
      <c r="C512" t="str">
        <f t="shared" si="44"/>
        <v>ASSISTANTE</v>
      </c>
      <c r="D512" t="str">
        <f t="shared" si="42"/>
        <v>POLE PILOTAGE DU RESEAU COMMERCIAL</v>
      </c>
      <c r="E512" s="12" t="str">
        <f t="shared" si="47"/>
        <v>TERRAIN</v>
      </c>
      <c r="F512" s="4" t="s">
        <v>4664</v>
      </c>
      <c r="G512" s="4" t="s">
        <v>4665</v>
      </c>
      <c r="H512" s="5">
        <v>1</v>
      </c>
      <c r="I512" s="5"/>
      <c r="J512" s="5">
        <v>2</v>
      </c>
      <c r="K512" s="5" t="s">
        <v>1345</v>
      </c>
      <c r="L512" s="5" t="s">
        <v>4666</v>
      </c>
      <c r="M512" s="5" t="s">
        <v>4667</v>
      </c>
      <c r="N512" s="5"/>
      <c r="O512" s="5"/>
      <c r="P512" s="5"/>
      <c r="Q512" s="5"/>
      <c r="R512" s="5"/>
      <c r="S512" s="5"/>
      <c r="T512" s="5" t="s">
        <v>1469</v>
      </c>
      <c r="U512" s="6">
        <v>33420</v>
      </c>
      <c r="V512" s="5" t="s">
        <v>1470</v>
      </c>
      <c r="W512" s="4" t="s">
        <v>1606</v>
      </c>
      <c r="X512" s="5" t="s">
        <v>1471</v>
      </c>
      <c r="Y512" s="5"/>
      <c r="Z512" s="5"/>
      <c r="AA512" s="4"/>
      <c r="AB512" s="5"/>
      <c r="AC512" s="5"/>
      <c r="AD512" s="5">
        <v>4</v>
      </c>
      <c r="AE512" s="5"/>
      <c r="AF512" s="5">
        <v>24868</v>
      </c>
      <c r="AG512" s="5">
        <v>56</v>
      </c>
      <c r="AH512" s="5">
        <v>100</v>
      </c>
      <c r="AI512" s="5" t="s">
        <v>1332</v>
      </c>
      <c r="AJ512" s="5">
        <v>33420</v>
      </c>
      <c r="AK512" s="5">
        <v>33</v>
      </c>
      <c r="AL512" s="5">
        <v>33420</v>
      </c>
      <c r="AM512" s="5"/>
      <c r="AN512" s="5">
        <v>38530</v>
      </c>
      <c r="AO512" s="5" t="s">
        <v>4668</v>
      </c>
      <c r="AP512" s="5"/>
      <c r="AQ512" s="4" t="s">
        <v>1395</v>
      </c>
      <c r="AR512" s="5" t="s">
        <v>188</v>
      </c>
      <c r="AS512" s="4"/>
      <c r="AT512" s="5"/>
      <c r="AU512" s="5"/>
      <c r="AV512" s="4" t="s">
        <v>1757</v>
      </c>
      <c r="AW512" s="5" t="s">
        <v>1758</v>
      </c>
      <c r="AX512" s="4"/>
      <c r="AY512" s="5"/>
      <c r="AZ512" s="5"/>
      <c r="BA512" s="4" t="s">
        <v>1761</v>
      </c>
      <c r="BB512" s="5" t="s">
        <v>1762</v>
      </c>
      <c r="BC512" s="4"/>
      <c r="BD512" s="5"/>
      <c r="BE512" s="5"/>
      <c r="BF512" s="5"/>
      <c r="BG512" s="4"/>
      <c r="BH512" s="5"/>
    </row>
    <row r="513" spans="1:60" x14ac:dyDescent="0.25">
      <c r="A513">
        <f t="shared" si="45"/>
        <v>185879</v>
      </c>
      <c r="B513">
        <f t="shared" si="46"/>
        <v>3000941</v>
      </c>
      <c r="C513" s="17" t="str">
        <f t="shared" si="44"/>
        <v>IMP</v>
      </c>
      <c r="D513" t="str">
        <f t="shared" si="42"/>
        <v>REGION GRAND SUD</v>
      </c>
      <c r="E513" s="12" t="str">
        <f t="shared" si="47"/>
        <v>TERRAIN</v>
      </c>
      <c r="F513" s="4" t="s">
        <v>4669</v>
      </c>
      <c r="G513" s="4" t="s">
        <v>1430</v>
      </c>
      <c r="H513" s="5">
        <v>1</v>
      </c>
      <c r="I513" s="5"/>
      <c r="J513" s="5">
        <v>1</v>
      </c>
      <c r="K513" s="5" t="s">
        <v>1325</v>
      </c>
      <c r="L513" s="5" t="s">
        <v>181</v>
      </c>
      <c r="M513" s="5" t="s">
        <v>4670</v>
      </c>
      <c r="N513" s="5"/>
      <c r="O513" s="5"/>
      <c r="P513" s="5"/>
      <c r="Q513" s="5"/>
      <c r="R513" s="5"/>
      <c r="S513" s="5"/>
      <c r="T513" s="5" t="s">
        <v>11</v>
      </c>
      <c r="U513" s="6">
        <v>37043</v>
      </c>
      <c r="V513" s="5" t="s">
        <v>1605</v>
      </c>
      <c r="W513" s="4" t="s">
        <v>1606</v>
      </c>
      <c r="X513" s="5" t="s">
        <v>5</v>
      </c>
      <c r="Y513" s="5"/>
      <c r="Z513" s="5"/>
      <c r="AA513" s="4"/>
      <c r="AB513" s="5"/>
      <c r="AC513" s="5"/>
      <c r="AD513" s="5">
        <v>5</v>
      </c>
      <c r="AE513" s="5"/>
      <c r="AF513" s="5">
        <v>27802</v>
      </c>
      <c r="AG513" s="5">
        <v>48</v>
      </c>
      <c r="AH513" s="5">
        <v>100</v>
      </c>
      <c r="AI513" s="5" t="s">
        <v>1332</v>
      </c>
      <c r="AJ513" s="5">
        <v>37043</v>
      </c>
      <c r="AK513" s="5">
        <v>23</v>
      </c>
      <c r="AL513" s="5">
        <v>37043</v>
      </c>
      <c r="AM513" s="5"/>
      <c r="AN513" s="5">
        <v>13210</v>
      </c>
      <c r="AO513" s="5" t="s">
        <v>4671</v>
      </c>
      <c r="AP513" s="5" t="s">
        <v>1335</v>
      </c>
      <c r="AQ513" s="4" t="s">
        <v>1336</v>
      </c>
      <c r="AR513" s="5" t="s">
        <v>12476</v>
      </c>
      <c r="AS513" s="4" t="s">
        <v>1427</v>
      </c>
      <c r="AT513" s="5" t="s">
        <v>1428</v>
      </c>
      <c r="AU513" s="5" t="s">
        <v>41</v>
      </c>
      <c r="AV513" s="4" t="s">
        <v>1429</v>
      </c>
      <c r="AW513" s="5" t="s">
        <v>129</v>
      </c>
      <c r="AX513" s="4" t="s">
        <v>1430</v>
      </c>
      <c r="AY513" s="5" t="s">
        <v>1431</v>
      </c>
      <c r="AZ513" s="5" t="s">
        <v>11</v>
      </c>
      <c r="BA513" s="4" t="s">
        <v>1432</v>
      </c>
      <c r="BB513" s="5" t="s">
        <v>1433</v>
      </c>
      <c r="BC513" s="5"/>
      <c r="BD513" s="5"/>
      <c r="BE513" s="5"/>
      <c r="BF513" s="5" t="s">
        <v>1608</v>
      </c>
      <c r="BG513" s="4"/>
      <c r="BH513" s="5"/>
    </row>
    <row r="514" spans="1:60" x14ac:dyDescent="0.25">
      <c r="A514">
        <f t="shared" si="45"/>
        <v>304465</v>
      </c>
      <c r="B514">
        <f t="shared" si="46"/>
        <v>3102410</v>
      </c>
      <c r="C514" s="17" t="str">
        <f t="shared" si="44"/>
        <v>IMP</v>
      </c>
      <c r="D514" t="str">
        <f t="shared" si="42"/>
        <v>REGION GRAND OUEST</v>
      </c>
      <c r="E514" s="12" t="str">
        <f t="shared" si="47"/>
        <v>TERRAIN</v>
      </c>
      <c r="F514" s="4" t="s">
        <v>4672</v>
      </c>
      <c r="G514" s="4" t="s">
        <v>4267</v>
      </c>
      <c r="H514" s="5">
        <v>1</v>
      </c>
      <c r="I514" s="5"/>
      <c r="J514" s="5">
        <v>1</v>
      </c>
      <c r="K514" s="5" t="s">
        <v>1325</v>
      </c>
      <c r="L514" s="5" t="s">
        <v>490</v>
      </c>
      <c r="M514" s="5" t="s">
        <v>4673</v>
      </c>
      <c r="N514" s="5" t="s">
        <v>260</v>
      </c>
      <c r="O514" s="5">
        <v>45597</v>
      </c>
      <c r="P514" s="5"/>
      <c r="Q514" s="5" t="s">
        <v>1346</v>
      </c>
      <c r="R514" s="5">
        <v>4</v>
      </c>
      <c r="S514" s="5" t="s">
        <v>5</v>
      </c>
      <c r="T514" s="5" t="s">
        <v>11</v>
      </c>
      <c r="U514" s="6">
        <v>45627</v>
      </c>
      <c r="V514" s="5" t="s">
        <v>1605</v>
      </c>
      <c r="W514" s="4" t="s">
        <v>1606</v>
      </c>
      <c r="X514" s="5" t="s">
        <v>5</v>
      </c>
      <c r="Y514" s="5"/>
      <c r="Z514" s="5"/>
      <c r="AA514" s="4"/>
      <c r="AB514" s="5">
        <v>5</v>
      </c>
      <c r="AC514" s="5"/>
      <c r="AD514" s="5">
        <v>5</v>
      </c>
      <c r="AE514" s="5"/>
      <c r="AF514" s="5">
        <v>32631</v>
      </c>
      <c r="AG514" s="5">
        <v>35</v>
      </c>
      <c r="AH514" s="5">
        <v>100</v>
      </c>
      <c r="AI514" s="5" t="s">
        <v>1332</v>
      </c>
      <c r="AJ514" s="5">
        <v>43800</v>
      </c>
      <c r="AK514" s="5">
        <v>5</v>
      </c>
      <c r="AL514" s="5">
        <v>43800</v>
      </c>
      <c r="AM514" s="5"/>
      <c r="AN514" s="5">
        <v>53970</v>
      </c>
      <c r="AO514" s="5" t="s">
        <v>4266</v>
      </c>
      <c r="AP514" s="5" t="s">
        <v>1413</v>
      </c>
      <c r="AQ514" s="4" t="s">
        <v>1414</v>
      </c>
      <c r="AR514" s="5" t="s">
        <v>19</v>
      </c>
      <c r="AS514" s="4" t="s">
        <v>1507</v>
      </c>
      <c r="AT514" s="5" t="s">
        <v>1508</v>
      </c>
      <c r="AU514" s="5" t="s">
        <v>41</v>
      </c>
      <c r="AV514" s="4" t="s">
        <v>1509</v>
      </c>
      <c r="AW514" s="5" t="s">
        <v>375</v>
      </c>
      <c r="AX514" s="4" t="s">
        <v>4267</v>
      </c>
      <c r="AY514" s="5" t="s">
        <v>4268</v>
      </c>
      <c r="AZ514" s="5" t="s">
        <v>11</v>
      </c>
      <c r="BA514" s="4" t="s">
        <v>4269</v>
      </c>
      <c r="BB514" s="5" t="s">
        <v>4270</v>
      </c>
      <c r="BC514" s="4"/>
      <c r="BD514" s="5"/>
      <c r="BE514" s="5"/>
      <c r="BF514" s="5" t="s">
        <v>1608</v>
      </c>
      <c r="BG514" s="4"/>
      <c r="BH514" s="5"/>
    </row>
    <row r="515" spans="1:60" x14ac:dyDescent="0.25">
      <c r="A515">
        <f t="shared" si="45"/>
        <v>192912</v>
      </c>
      <c r="B515">
        <f t="shared" si="46"/>
        <v>3002144</v>
      </c>
      <c r="C515" s="17" t="str">
        <f t="shared" si="44"/>
        <v>CC</v>
      </c>
      <c r="D515" t="str">
        <f t="shared" ref="D515:D578" si="48">AR515</f>
        <v>REGION GRAND OUEST</v>
      </c>
      <c r="E515" s="12" t="str">
        <f t="shared" si="47"/>
        <v>TERRAIN</v>
      </c>
      <c r="F515" s="4" t="s">
        <v>4674</v>
      </c>
      <c r="G515" s="4" t="s">
        <v>4675</v>
      </c>
      <c r="H515" s="5">
        <v>1</v>
      </c>
      <c r="I515" s="5"/>
      <c r="J515" s="5">
        <v>1</v>
      </c>
      <c r="K515" s="5" t="s">
        <v>1325</v>
      </c>
      <c r="L515" s="5" t="s">
        <v>4676</v>
      </c>
      <c r="M515" s="5" t="s">
        <v>4673</v>
      </c>
      <c r="N515" s="5" t="s">
        <v>71</v>
      </c>
      <c r="O515" s="5">
        <v>44501</v>
      </c>
      <c r="P515" s="5"/>
      <c r="Q515" s="5" t="s">
        <v>1346</v>
      </c>
      <c r="R515" s="5">
        <v>5</v>
      </c>
      <c r="S515" s="5" t="s">
        <v>5</v>
      </c>
      <c r="T515" s="5" t="s">
        <v>3</v>
      </c>
      <c r="U515" s="6">
        <v>44531</v>
      </c>
      <c r="V515" s="5" t="s">
        <v>1487</v>
      </c>
      <c r="W515" s="4" t="s">
        <v>1329</v>
      </c>
      <c r="X515" s="5" t="s">
        <v>5</v>
      </c>
      <c r="Y515" s="5" t="s">
        <v>1348</v>
      </c>
      <c r="Z515" s="5"/>
      <c r="AA515" s="4" t="s">
        <v>1363</v>
      </c>
      <c r="AB515" s="5">
        <v>6</v>
      </c>
      <c r="AC515" s="5"/>
      <c r="AD515" s="5">
        <v>6</v>
      </c>
      <c r="AE515" s="5"/>
      <c r="AF515" s="5">
        <v>28094</v>
      </c>
      <c r="AG515" s="5">
        <v>48</v>
      </c>
      <c r="AH515" s="5">
        <v>100</v>
      </c>
      <c r="AI515" s="5" t="s">
        <v>1332</v>
      </c>
      <c r="AJ515" s="5">
        <v>39692</v>
      </c>
      <c r="AK515" s="5">
        <v>16</v>
      </c>
      <c r="AL515" s="5">
        <v>39692</v>
      </c>
      <c r="AM515" s="5" t="s">
        <v>1333</v>
      </c>
      <c r="AN515" s="5">
        <v>85100</v>
      </c>
      <c r="AO515" s="5" t="s">
        <v>4677</v>
      </c>
      <c r="AP515" s="5" t="s">
        <v>1413</v>
      </c>
      <c r="AQ515" s="4" t="s">
        <v>1414</v>
      </c>
      <c r="AR515" s="5" t="s">
        <v>19</v>
      </c>
      <c r="AS515" s="4" t="s">
        <v>1549</v>
      </c>
      <c r="AT515" s="5" t="s">
        <v>1550</v>
      </c>
      <c r="AU515" s="5" t="s">
        <v>41</v>
      </c>
      <c r="AV515" s="4" t="s">
        <v>1551</v>
      </c>
      <c r="AW515" s="5" t="s">
        <v>135</v>
      </c>
      <c r="AX515" s="4" t="s">
        <v>2530</v>
      </c>
      <c r="AY515" s="5" t="s">
        <v>2531</v>
      </c>
      <c r="AZ515" s="5" t="s">
        <v>11</v>
      </c>
      <c r="BA515" s="4" t="s">
        <v>2532</v>
      </c>
      <c r="BB515" s="5" t="s">
        <v>2533</v>
      </c>
      <c r="BC515" s="5" t="s">
        <v>4675</v>
      </c>
      <c r="BD515" s="5" t="s">
        <v>4678</v>
      </c>
      <c r="BE515" s="5" t="s">
        <v>3</v>
      </c>
      <c r="BF515" s="5" t="s">
        <v>1333</v>
      </c>
      <c r="BG515" s="4" t="s">
        <v>4679</v>
      </c>
      <c r="BH515" s="5" t="s">
        <v>1343</v>
      </c>
    </row>
    <row r="516" spans="1:60" x14ac:dyDescent="0.25">
      <c r="A516">
        <f t="shared" si="45"/>
        <v>191022</v>
      </c>
      <c r="B516">
        <f t="shared" si="46"/>
        <v>3001320</v>
      </c>
      <c r="C516" s="17" t="str">
        <f t="shared" si="44"/>
        <v>IMP</v>
      </c>
      <c r="D516" t="str">
        <f t="shared" si="48"/>
        <v>REGION GRAND OUEST</v>
      </c>
      <c r="E516" s="12" t="str">
        <f t="shared" si="47"/>
        <v>TERRAIN</v>
      </c>
      <c r="F516" s="4" t="s">
        <v>1234</v>
      </c>
      <c r="G516" s="4" t="s">
        <v>1552</v>
      </c>
      <c r="H516" s="5">
        <v>1</v>
      </c>
      <c r="I516" s="5"/>
      <c r="J516" s="5">
        <v>1</v>
      </c>
      <c r="K516" s="5" t="s">
        <v>1325</v>
      </c>
      <c r="L516" s="5" t="s">
        <v>520</v>
      </c>
      <c r="M516" s="5" t="s">
        <v>1235</v>
      </c>
      <c r="N516" s="5"/>
      <c r="O516" s="5"/>
      <c r="P516" s="5"/>
      <c r="Q516" s="5"/>
      <c r="R516" s="5"/>
      <c r="S516" s="5"/>
      <c r="T516" s="5" t="s">
        <v>11</v>
      </c>
      <c r="U516" s="6">
        <v>38626</v>
      </c>
      <c r="V516" s="5" t="s">
        <v>1605</v>
      </c>
      <c r="W516" s="4" t="s">
        <v>1606</v>
      </c>
      <c r="X516" s="5" t="s">
        <v>5</v>
      </c>
      <c r="Y516" s="5"/>
      <c r="Z516" s="5"/>
      <c r="AA516" s="4"/>
      <c r="AB516" s="5"/>
      <c r="AC516" s="5"/>
      <c r="AD516" s="5">
        <v>5</v>
      </c>
      <c r="AE516" s="5"/>
      <c r="AF516" s="5">
        <v>28824</v>
      </c>
      <c r="AG516" s="5">
        <v>46</v>
      </c>
      <c r="AH516" s="5">
        <v>100</v>
      </c>
      <c r="AI516" s="5" t="s">
        <v>1332</v>
      </c>
      <c r="AJ516" s="5">
        <v>38626</v>
      </c>
      <c r="AK516" s="5">
        <v>19</v>
      </c>
      <c r="AL516" s="5">
        <v>38626</v>
      </c>
      <c r="AM516" s="5"/>
      <c r="AN516" s="5">
        <v>44560</v>
      </c>
      <c r="AO516" s="5" t="s">
        <v>4680</v>
      </c>
      <c r="AP516" s="5" t="s">
        <v>1413</v>
      </c>
      <c r="AQ516" s="4" t="s">
        <v>1414</v>
      </c>
      <c r="AR516" s="5" t="s">
        <v>19</v>
      </c>
      <c r="AS516" s="4" t="s">
        <v>1549</v>
      </c>
      <c r="AT516" s="5" t="s">
        <v>1550</v>
      </c>
      <c r="AU516" s="5" t="s">
        <v>41</v>
      </c>
      <c r="AV516" s="4" t="s">
        <v>1551</v>
      </c>
      <c r="AW516" s="5" t="s">
        <v>135</v>
      </c>
      <c r="AX516" s="4" t="s">
        <v>1552</v>
      </c>
      <c r="AY516" s="5" t="s">
        <v>1553</v>
      </c>
      <c r="AZ516" s="5" t="s">
        <v>11</v>
      </c>
      <c r="BA516" s="4" t="s">
        <v>1554</v>
      </c>
      <c r="BB516" s="5" t="s">
        <v>1555</v>
      </c>
      <c r="BC516" s="4"/>
      <c r="BD516" s="5"/>
      <c r="BE516" s="5"/>
      <c r="BF516" s="5" t="s">
        <v>1608</v>
      </c>
      <c r="BG516" s="4"/>
      <c r="BH516" s="5"/>
    </row>
    <row r="517" spans="1:60" x14ac:dyDescent="0.25">
      <c r="A517">
        <f t="shared" si="45"/>
        <v>190355</v>
      </c>
      <c r="B517">
        <f t="shared" si="46"/>
        <v>3001263</v>
      </c>
      <c r="C517" s="17" t="str">
        <f t="shared" si="44"/>
        <v>IMD</v>
      </c>
      <c r="D517" t="str">
        <f t="shared" si="48"/>
        <v>REGION GRAND SUD</v>
      </c>
      <c r="E517" s="12" t="str">
        <f t="shared" si="47"/>
        <v>TERRAIN</v>
      </c>
      <c r="F517" s="4" t="s">
        <v>4681</v>
      </c>
      <c r="G517" s="4" t="s">
        <v>1473</v>
      </c>
      <c r="H517" s="5">
        <v>1</v>
      </c>
      <c r="I517" s="5"/>
      <c r="J517" s="5">
        <v>1</v>
      </c>
      <c r="K517" s="5" t="s">
        <v>1325</v>
      </c>
      <c r="L517" s="5" t="s">
        <v>4682</v>
      </c>
      <c r="M517" s="5" t="s">
        <v>4683</v>
      </c>
      <c r="N517" s="5"/>
      <c r="O517" s="5"/>
      <c r="P517" s="5"/>
      <c r="Q517" s="5"/>
      <c r="R517" s="5"/>
      <c r="S517" s="5"/>
      <c r="T517" s="5" t="s">
        <v>41</v>
      </c>
      <c r="U517" s="6">
        <v>38473</v>
      </c>
      <c r="V517" s="5" t="s">
        <v>1673</v>
      </c>
      <c r="W517" s="4" t="s">
        <v>1392</v>
      </c>
      <c r="X517" s="5" t="s">
        <v>5</v>
      </c>
      <c r="Y517" s="5"/>
      <c r="Z517" s="5"/>
      <c r="AA517" s="4"/>
      <c r="AB517" s="5"/>
      <c r="AC517" s="5"/>
      <c r="AD517" s="5">
        <v>7</v>
      </c>
      <c r="AE517" s="5"/>
      <c r="AF517" s="5">
        <v>27665</v>
      </c>
      <c r="AG517" s="5">
        <v>49</v>
      </c>
      <c r="AH517" s="5">
        <v>100</v>
      </c>
      <c r="AI517" s="5" t="s">
        <v>1332</v>
      </c>
      <c r="AJ517" s="5">
        <v>38473</v>
      </c>
      <c r="AK517" s="5">
        <v>19</v>
      </c>
      <c r="AL517" s="5">
        <v>38473</v>
      </c>
      <c r="AM517" s="5"/>
      <c r="AN517" s="5">
        <v>83210</v>
      </c>
      <c r="AO517" s="5" t="s">
        <v>1472</v>
      </c>
      <c r="AP517" s="5" t="s">
        <v>1335</v>
      </c>
      <c r="AQ517" s="4" t="s">
        <v>1336</v>
      </c>
      <c r="AR517" s="5" t="s">
        <v>12476</v>
      </c>
      <c r="AS517" s="4" t="s">
        <v>1473</v>
      </c>
      <c r="AT517" s="5" t="s">
        <v>1474</v>
      </c>
      <c r="AU517" s="5" t="s">
        <v>41</v>
      </c>
      <c r="AV517" s="4" t="s">
        <v>1475</v>
      </c>
      <c r="AW517" s="5" t="s">
        <v>58</v>
      </c>
      <c r="AX517" s="4"/>
      <c r="AY517" s="5"/>
      <c r="AZ517" s="5"/>
      <c r="BA517" s="4"/>
      <c r="BB517" s="5"/>
      <c r="BC517" s="5"/>
      <c r="BD517" s="5"/>
      <c r="BE517" s="5"/>
      <c r="BF517" s="5" t="s">
        <v>1677</v>
      </c>
      <c r="BG517" s="4"/>
      <c r="BH517" s="5"/>
    </row>
    <row r="518" spans="1:60" x14ac:dyDescent="0.25">
      <c r="A518">
        <f t="shared" si="45"/>
        <v>301605</v>
      </c>
      <c r="B518">
        <f t="shared" si="46"/>
        <v>3100896</v>
      </c>
      <c r="C518" s="17" t="str">
        <f t="shared" si="44"/>
        <v>CC</v>
      </c>
      <c r="D518" t="str">
        <f t="shared" si="48"/>
        <v>REGION CENTRE EST</v>
      </c>
      <c r="E518" s="12" t="str">
        <f t="shared" si="47"/>
        <v>TERRAIN</v>
      </c>
      <c r="F518" s="4" t="s">
        <v>668</v>
      </c>
      <c r="G518" s="4" t="s">
        <v>4684</v>
      </c>
      <c r="H518" s="5">
        <v>1</v>
      </c>
      <c r="I518" s="5"/>
      <c r="J518" s="5">
        <v>2</v>
      </c>
      <c r="K518" s="5" t="s">
        <v>1345</v>
      </c>
      <c r="L518" s="5" t="s">
        <v>238</v>
      </c>
      <c r="M518" s="5" t="s">
        <v>669</v>
      </c>
      <c r="N518" s="5"/>
      <c r="O518" s="5"/>
      <c r="P518" s="5"/>
      <c r="Q518" s="5"/>
      <c r="R518" s="5"/>
      <c r="S518" s="5"/>
      <c r="T518" s="5" t="s">
        <v>25</v>
      </c>
      <c r="U518" s="6">
        <v>41548</v>
      </c>
      <c r="V518" s="5" t="s">
        <v>1363</v>
      </c>
      <c r="W518" s="4" t="s">
        <v>1329</v>
      </c>
      <c r="X518" s="5" t="s">
        <v>18</v>
      </c>
      <c r="Y518" s="5"/>
      <c r="Z518" s="5"/>
      <c r="AA518" s="4" t="s">
        <v>4685</v>
      </c>
      <c r="AB518" s="5"/>
      <c r="AC518" s="5"/>
      <c r="AD518" s="5" t="s">
        <v>1331</v>
      </c>
      <c r="AE518" s="5"/>
      <c r="AF518" s="5">
        <v>32095</v>
      </c>
      <c r="AG518" s="5">
        <v>37</v>
      </c>
      <c r="AH518" s="5">
        <v>100</v>
      </c>
      <c r="AI518" s="5" t="s">
        <v>1332</v>
      </c>
      <c r="AJ518" s="5">
        <v>41548</v>
      </c>
      <c r="AK518" s="5">
        <v>11</v>
      </c>
      <c r="AL518" s="5">
        <v>41548</v>
      </c>
      <c r="AM518" s="5" t="s">
        <v>1333</v>
      </c>
      <c r="AN518" s="5">
        <v>77169</v>
      </c>
      <c r="AO518" s="5" t="s">
        <v>4686</v>
      </c>
      <c r="AP518" s="5" t="s">
        <v>1536</v>
      </c>
      <c r="AQ518" s="4" t="s">
        <v>12479</v>
      </c>
      <c r="AR518" s="5" t="s">
        <v>12480</v>
      </c>
      <c r="AS518" s="4" t="s">
        <v>1993</v>
      </c>
      <c r="AT518" s="5" t="s">
        <v>1994</v>
      </c>
      <c r="AU518" s="5" t="s">
        <v>41</v>
      </c>
      <c r="AV518" s="4" t="s">
        <v>1995</v>
      </c>
      <c r="AW518" s="5" t="s">
        <v>53</v>
      </c>
      <c r="AX518" s="4" t="s">
        <v>1996</v>
      </c>
      <c r="AY518" s="5" t="s">
        <v>1997</v>
      </c>
      <c r="AZ518" s="5" t="s">
        <v>11</v>
      </c>
      <c r="BA518" s="4" t="s">
        <v>1998</v>
      </c>
      <c r="BB518" s="5" t="s">
        <v>1999</v>
      </c>
      <c r="BC518" s="4" t="s">
        <v>4684</v>
      </c>
      <c r="BD518" s="5" t="s">
        <v>4687</v>
      </c>
      <c r="BE518" s="5" t="s">
        <v>25</v>
      </c>
      <c r="BF518" s="5" t="s">
        <v>1333</v>
      </c>
      <c r="BG518" s="4" t="s">
        <v>4688</v>
      </c>
      <c r="BH518" s="5" t="s">
        <v>1343</v>
      </c>
    </row>
    <row r="519" spans="1:60" x14ac:dyDescent="0.25">
      <c r="A519">
        <f t="shared" si="45"/>
        <v>306142</v>
      </c>
      <c r="B519">
        <f t="shared" si="46"/>
        <v>7023991</v>
      </c>
      <c r="C519" s="17" t="str">
        <f t="shared" si="44"/>
        <v>CC</v>
      </c>
      <c r="D519" t="str">
        <f t="shared" si="48"/>
        <v>REGION GRAND SUD</v>
      </c>
      <c r="E519" s="12" t="str">
        <f t="shared" si="47"/>
        <v>TERRAIN</v>
      </c>
      <c r="F519" s="4" t="s">
        <v>4689</v>
      </c>
      <c r="G519" s="4" t="s">
        <v>4690</v>
      </c>
      <c r="H519" s="5">
        <v>1</v>
      </c>
      <c r="I519" s="5"/>
      <c r="J519" s="5">
        <v>1</v>
      </c>
      <c r="K519" s="5" t="s">
        <v>1325</v>
      </c>
      <c r="L519" s="5" t="s">
        <v>762</v>
      </c>
      <c r="M519" s="5" t="s">
        <v>4691</v>
      </c>
      <c r="N519" s="5"/>
      <c r="O519" s="5"/>
      <c r="P519" s="5"/>
      <c r="Q519" s="5"/>
      <c r="R519" s="5"/>
      <c r="S519" s="5"/>
      <c r="T519" s="5" t="s">
        <v>245</v>
      </c>
      <c r="U519" s="6">
        <v>45536</v>
      </c>
      <c r="V519" s="5" t="s">
        <v>1328</v>
      </c>
      <c r="W519" s="4" t="s">
        <v>1329</v>
      </c>
      <c r="X519" s="5" t="s">
        <v>18</v>
      </c>
      <c r="Y519" s="5"/>
      <c r="Z519" s="5"/>
      <c r="AA519" s="4" t="s">
        <v>3324</v>
      </c>
      <c r="AB519" s="5"/>
      <c r="AC519" s="5"/>
      <c r="AD519" s="5" t="s">
        <v>1331</v>
      </c>
      <c r="AE519" s="5"/>
      <c r="AF519" s="5">
        <v>31573</v>
      </c>
      <c r="AG519" s="5">
        <v>38</v>
      </c>
      <c r="AH519" s="5">
        <v>100</v>
      </c>
      <c r="AI519" s="5" t="s">
        <v>1332</v>
      </c>
      <c r="AJ519" s="5">
        <v>45536</v>
      </c>
      <c r="AK519" s="5">
        <v>0</v>
      </c>
      <c r="AL519" s="5">
        <v>45536</v>
      </c>
      <c r="AM519" s="5" t="s">
        <v>1333</v>
      </c>
      <c r="AN519" s="5">
        <v>83440</v>
      </c>
      <c r="AO519" s="5" t="s">
        <v>4418</v>
      </c>
      <c r="AP519" s="5" t="s">
        <v>1335</v>
      </c>
      <c r="AQ519" s="4" t="s">
        <v>1336</v>
      </c>
      <c r="AR519" s="5" t="s">
        <v>12476</v>
      </c>
      <c r="AS519" s="4" t="s">
        <v>1473</v>
      </c>
      <c r="AT519" s="5" t="s">
        <v>1474</v>
      </c>
      <c r="AU519" s="5" t="s">
        <v>41</v>
      </c>
      <c r="AV519" s="4" t="s">
        <v>1475</v>
      </c>
      <c r="AW519" s="5" t="s">
        <v>58</v>
      </c>
      <c r="AX519" s="4"/>
      <c r="AY519" s="5"/>
      <c r="AZ519" s="5"/>
      <c r="BA519" s="4" t="s">
        <v>2627</v>
      </c>
      <c r="BB519" s="5" t="s">
        <v>2628</v>
      </c>
      <c r="BC519" s="5" t="s">
        <v>4690</v>
      </c>
      <c r="BD519" s="5" t="s">
        <v>4692</v>
      </c>
      <c r="BE519" s="5" t="s">
        <v>245</v>
      </c>
      <c r="BF519" s="5" t="s">
        <v>1333</v>
      </c>
      <c r="BG519" s="4" t="s">
        <v>4693</v>
      </c>
      <c r="BH519" s="5" t="s">
        <v>1343</v>
      </c>
    </row>
    <row r="520" spans="1:60" x14ac:dyDescent="0.25">
      <c r="A520">
        <f t="shared" si="45"/>
        <v>305926</v>
      </c>
      <c r="B520">
        <f t="shared" si="46"/>
        <v>7023457</v>
      </c>
      <c r="C520" s="17" t="str">
        <f t="shared" si="44"/>
        <v>CC</v>
      </c>
      <c r="D520" t="str">
        <f t="shared" si="48"/>
        <v>REGION GRAND SUD</v>
      </c>
      <c r="E520" s="12" t="str">
        <f t="shared" si="47"/>
        <v>TERRAIN</v>
      </c>
      <c r="F520" s="4" t="s">
        <v>4694</v>
      </c>
      <c r="G520" s="4" t="s">
        <v>4695</v>
      </c>
      <c r="H520" s="5">
        <v>1</v>
      </c>
      <c r="I520" s="5"/>
      <c r="J520" s="5">
        <v>2</v>
      </c>
      <c r="K520" s="5" t="s">
        <v>1345</v>
      </c>
      <c r="L520" s="5" t="s">
        <v>414</v>
      </c>
      <c r="M520" s="5" t="s">
        <v>4696</v>
      </c>
      <c r="N520" s="5"/>
      <c r="O520" s="5"/>
      <c r="P520" s="5"/>
      <c r="Q520" s="5"/>
      <c r="R520" s="5"/>
      <c r="S520" s="5"/>
      <c r="T520" s="5" t="s">
        <v>25</v>
      </c>
      <c r="U520" s="6">
        <v>45474</v>
      </c>
      <c r="V520" s="5" t="s">
        <v>1363</v>
      </c>
      <c r="W520" s="4" t="s">
        <v>1329</v>
      </c>
      <c r="X520" s="5" t="s">
        <v>18</v>
      </c>
      <c r="Y520" s="5"/>
      <c r="Z520" s="5"/>
      <c r="AA520" s="4" t="s">
        <v>4697</v>
      </c>
      <c r="AB520" s="5"/>
      <c r="AC520" s="5"/>
      <c r="AD520" s="5" t="s">
        <v>1331</v>
      </c>
      <c r="AE520" s="5"/>
      <c r="AF520" s="5">
        <v>35288</v>
      </c>
      <c r="AG520" s="5">
        <v>28</v>
      </c>
      <c r="AH520" s="5">
        <v>100</v>
      </c>
      <c r="AI520" s="5" t="s">
        <v>1332</v>
      </c>
      <c r="AJ520" s="5">
        <v>45352</v>
      </c>
      <c r="AK520" s="5">
        <v>0</v>
      </c>
      <c r="AL520" s="5">
        <v>45352</v>
      </c>
      <c r="AM520" s="5" t="s">
        <v>1333</v>
      </c>
      <c r="AN520" s="5">
        <v>31490</v>
      </c>
      <c r="AO520" s="5" t="s">
        <v>4698</v>
      </c>
      <c r="AP520" s="5" t="s">
        <v>1335</v>
      </c>
      <c r="AQ520" s="4" t="s">
        <v>1336</v>
      </c>
      <c r="AR520" s="5" t="s">
        <v>12476</v>
      </c>
      <c r="AS520" s="4" t="s">
        <v>1795</v>
      </c>
      <c r="AT520" s="5" t="s">
        <v>1796</v>
      </c>
      <c r="AU520" s="5" t="s">
        <v>41</v>
      </c>
      <c r="AV520" s="4" t="s">
        <v>1797</v>
      </c>
      <c r="AW520" s="5" t="s">
        <v>227</v>
      </c>
      <c r="AX520" s="4" t="s">
        <v>2500</v>
      </c>
      <c r="AY520" s="5" t="s">
        <v>2501</v>
      </c>
      <c r="AZ520" s="5" t="s">
        <v>11</v>
      </c>
      <c r="BA520" s="4" t="s">
        <v>2502</v>
      </c>
      <c r="BB520" s="5" t="s">
        <v>2503</v>
      </c>
      <c r="BC520" s="4" t="s">
        <v>4695</v>
      </c>
      <c r="BD520" s="5" t="s">
        <v>4699</v>
      </c>
      <c r="BE520" s="5" t="s">
        <v>25</v>
      </c>
      <c r="BF520" s="5" t="s">
        <v>1333</v>
      </c>
      <c r="BG520" s="4" t="s">
        <v>4700</v>
      </c>
      <c r="BH520" s="5" t="s">
        <v>1343</v>
      </c>
    </row>
    <row r="521" spans="1:60" x14ac:dyDescent="0.25">
      <c r="A521">
        <f t="shared" si="45"/>
        <v>305830</v>
      </c>
      <c r="B521">
        <f t="shared" si="46"/>
        <v>7023288</v>
      </c>
      <c r="C521" s="17" t="str">
        <f t="shared" si="44"/>
        <v>CC</v>
      </c>
      <c r="D521" t="str">
        <f t="shared" si="48"/>
        <v>REGION GRAND OUEST</v>
      </c>
      <c r="E521" s="12" t="str">
        <f t="shared" si="47"/>
        <v>TERRAIN</v>
      </c>
      <c r="F521" s="4" t="s">
        <v>4701</v>
      </c>
      <c r="G521" s="4" t="s">
        <v>4702</v>
      </c>
      <c r="H521" s="5">
        <v>1</v>
      </c>
      <c r="I521" s="5"/>
      <c r="J521" s="5">
        <v>2</v>
      </c>
      <c r="K521" s="5" t="s">
        <v>1345</v>
      </c>
      <c r="L521" s="5" t="s">
        <v>355</v>
      </c>
      <c r="M521" s="5" t="s">
        <v>4703</v>
      </c>
      <c r="N521" s="5"/>
      <c r="O521" s="5"/>
      <c r="P521" s="5"/>
      <c r="Q521" s="5"/>
      <c r="R521" s="5"/>
      <c r="S521" s="5"/>
      <c r="T521" s="5" t="s">
        <v>25</v>
      </c>
      <c r="U521" s="6">
        <v>45413</v>
      </c>
      <c r="V521" s="5" t="s">
        <v>1363</v>
      </c>
      <c r="W521" s="4" t="s">
        <v>1329</v>
      </c>
      <c r="X521" s="5" t="s">
        <v>18</v>
      </c>
      <c r="Y521" s="5"/>
      <c r="Z521" s="5"/>
      <c r="AA521" s="4" t="s">
        <v>3961</v>
      </c>
      <c r="AB521" s="5"/>
      <c r="AC521" s="5"/>
      <c r="AD521" s="5" t="s">
        <v>1331</v>
      </c>
      <c r="AE521" s="5"/>
      <c r="AF521" s="5">
        <v>29224</v>
      </c>
      <c r="AG521" s="5">
        <v>44</v>
      </c>
      <c r="AH521" s="5">
        <v>100</v>
      </c>
      <c r="AI521" s="5" t="s">
        <v>1332</v>
      </c>
      <c r="AJ521" s="5">
        <v>45292</v>
      </c>
      <c r="AK521" s="5">
        <v>0</v>
      </c>
      <c r="AL521" s="5">
        <v>45292</v>
      </c>
      <c r="AM521" s="5" t="s">
        <v>1333</v>
      </c>
      <c r="AN521" s="5">
        <v>44560</v>
      </c>
      <c r="AO521" s="5" t="s">
        <v>4680</v>
      </c>
      <c r="AP521" s="5" t="s">
        <v>1413</v>
      </c>
      <c r="AQ521" s="4" t="s">
        <v>1414</v>
      </c>
      <c r="AR521" s="5" t="s">
        <v>19</v>
      </c>
      <c r="AS521" s="4" t="s">
        <v>1549</v>
      </c>
      <c r="AT521" s="5" t="s">
        <v>1550</v>
      </c>
      <c r="AU521" s="5" t="s">
        <v>41</v>
      </c>
      <c r="AV521" s="4" t="s">
        <v>1551</v>
      </c>
      <c r="AW521" s="5" t="s">
        <v>135</v>
      </c>
      <c r="AX521" s="4" t="s">
        <v>1552</v>
      </c>
      <c r="AY521" s="5" t="s">
        <v>1553</v>
      </c>
      <c r="AZ521" s="5" t="s">
        <v>11</v>
      </c>
      <c r="BA521" s="4" t="s">
        <v>1554</v>
      </c>
      <c r="BB521" s="5" t="s">
        <v>1555</v>
      </c>
      <c r="BC521" s="4" t="s">
        <v>4702</v>
      </c>
      <c r="BD521" s="5" t="s">
        <v>4704</v>
      </c>
      <c r="BE521" s="5" t="s">
        <v>25</v>
      </c>
      <c r="BF521" s="5" t="s">
        <v>1333</v>
      </c>
      <c r="BG521" s="4" t="s">
        <v>4705</v>
      </c>
      <c r="BH521" s="5" t="s">
        <v>1343</v>
      </c>
    </row>
    <row r="522" spans="1:60" x14ac:dyDescent="0.25">
      <c r="A522">
        <f t="shared" si="45"/>
        <v>303171</v>
      </c>
      <c r="B522">
        <f t="shared" si="46"/>
        <v>3101748</v>
      </c>
      <c r="C522" s="17" t="str">
        <f t="shared" si="44"/>
        <v>CC</v>
      </c>
      <c r="D522" t="str">
        <f t="shared" si="48"/>
        <v>REGION CENTRE EST</v>
      </c>
      <c r="E522" s="12" t="str">
        <f t="shared" si="47"/>
        <v>TERRAIN</v>
      </c>
      <c r="F522" s="4" t="s">
        <v>742</v>
      </c>
      <c r="G522" s="4" t="s">
        <v>4706</v>
      </c>
      <c r="H522" s="5">
        <v>1</v>
      </c>
      <c r="I522" s="5"/>
      <c r="J522" s="5">
        <v>1</v>
      </c>
      <c r="K522" s="5" t="s">
        <v>1325</v>
      </c>
      <c r="L522" s="5" t="s">
        <v>744</v>
      </c>
      <c r="M522" s="5" t="s">
        <v>743</v>
      </c>
      <c r="N522" s="5" t="s">
        <v>245</v>
      </c>
      <c r="O522" s="5">
        <v>42614</v>
      </c>
      <c r="P522" s="5"/>
      <c r="Q522" s="5" t="s">
        <v>1346</v>
      </c>
      <c r="R522" s="5">
        <v>5</v>
      </c>
      <c r="S522" s="5" t="s">
        <v>18</v>
      </c>
      <c r="T522" s="5" t="s">
        <v>25</v>
      </c>
      <c r="U522" s="6">
        <v>42644</v>
      </c>
      <c r="V522" s="5" t="s">
        <v>1363</v>
      </c>
      <c r="W522" s="4" t="s">
        <v>1329</v>
      </c>
      <c r="X522" s="5" t="s">
        <v>18</v>
      </c>
      <c r="Y522" s="5"/>
      <c r="Z522" s="5"/>
      <c r="AA522" s="4" t="s">
        <v>4707</v>
      </c>
      <c r="AB522" s="5" t="s">
        <v>1331</v>
      </c>
      <c r="AC522" s="5"/>
      <c r="AD522" s="5" t="s">
        <v>1331</v>
      </c>
      <c r="AE522" s="5"/>
      <c r="AF522" s="5">
        <v>28384</v>
      </c>
      <c r="AG522" s="5">
        <v>47</v>
      </c>
      <c r="AH522" s="5">
        <v>100</v>
      </c>
      <c r="AI522" s="5" t="s">
        <v>1332</v>
      </c>
      <c r="AJ522" s="5">
        <v>42644</v>
      </c>
      <c r="AK522" s="5">
        <v>8</v>
      </c>
      <c r="AL522" s="5">
        <v>42644</v>
      </c>
      <c r="AM522" s="5" t="s">
        <v>1333</v>
      </c>
      <c r="AN522" s="5">
        <v>8400</v>
      </c>
      <c r="AO522" s="5" t="s">
        <v>4708</v>
      </c>
      <c r="AP522" s="5" t="s">
        <v>1536</v>
      </c>
      <c r="AQ522" s="4" t="s">
        <v>12479</v>
      </c>
      <c r="AR522" s="5" t="s">
        <v>12480</v>
      </c>
      <c r="AS522" s="4" t="s">
        <v>1906</v>
      </c>
      <c r="AT522" s="5" t="s">
        <v>1909</v>
      </c>
      <c r="AU522" s="5" t="s">
        <v>41</v>
      </c>
      <c r="AV522" s="4" t="s">
        <v>1910</v>
      </c>
      <c r="AW522" s="5" t="s">
        <v>48</v>
      </c>
      <c r="AX522" s="4" t="s">
        <v>2960</v>
      </c>
      <c r="AY522" s="5" t="s">
        <v>2961</v>
      </c>
      <c r="AZ522" s="5" t="s">
        <v>11</v>
      </c>
      <c r="BA522" s="4" t="s">
        <v>2962</v>
      </c>
      <c r="BB522" s="5" t="s">
        <v>2963</v>
      </c>
      <c r="BC522" s="4" t="s">
        <v>4706</v>
      </c>
      <c r="BD522" s="5" t="s">
        <v>4709</v>
      </c>
      <c r="BE522" s="5" t="s">
        <v>25</v>
      </c>
      <c r="BF522" s="5" t="s">
        <v>1333</v>
      </c>
      <c r="BG522" s="4" t="s">
        <v>4710</v>
      </c>
      <c r="BH522" s="5" t="s">
        <v>1343</v>
      </c>
    </row>
    <row r="523" spans="1:60" x14ac:dyDescent="0.25">
      <c r="A523">
        <f t="shared" si="45"/>
        <v>173840</v>
      </c>
      <c r="B523">
        <f t="shared" si="46"/>
        <v>3000542</v>
      </c>
      <c r="C523" t="str">
        <f t="shared" si="44"/>
        <v>CC</v>
      </c>
      <c r="D523" t="str">
        <f t="shared" si="48"/>
        <v>SUPPORT COMMERCIAL</v>
      </c>
      <c r="E523" s="12" t="str">
        <f t="shared" si="47"/>
        <v>TERRAIN</v>
      </c>
      <c r="F523" s="4" t="s">
        <v>4711</v>
      </c>
      <c r="G523" s="4" t="s">
        <v>4712</v>
      </c>
      <c r="H523" s="5">
        <v>1</v>
      </c>
      <c r="I523" s="5"/>
      <c r="J523" s="5">
        <v>1</v>
      </c>
      <c r="K523" s="5" t="s">
        <v>1325</v>
      </c>
      <c r="L523" s="5" t="s">
        <v>882</v>
      </c>
      <c r="M523" s="5" t="s">
        <v>4713</v>
      </c>
      <c r="N523" s="5" t="s">
        <v>272</v>
      </c>
      <c r="O523" s="5" t="s">
        <v>3497</v>
      </c>
      <c r="P523" s="5"/>
      <c r="Q523" s="5" t="s">
        <v>1346</v>
      </c>
      <c r="R523" s="5">
        <v>2</v>
      </c>
      <c r="S523" s="5" t="s">
        <v>5</v>
      </c>
      <c r="T523" s="5" t="s">
        <v>4714</v>
      </c>
      <c r="U523" s="6">
        <v>34700</v>
      </c>
      <c r="V523" s="5" t="s">
        <v>4715</v>
      </c>
      <c r="W523" s="4" t="s">
        <v>2161</v>
      </c>
      <c r="X523" s="5" t="s">
        <v>5</v>
      </c>
      <c r="Y523" s="5"/>
      <c r="Z523" s="5"/>
      <c r="AA523" s="4"/>
      <c r="AB523" s="5">
        <v>6</v>
      </c>
      <c r="AC523" s="5"/>
      <c r="AD523" s="5">
        <v>6</v>
      </c>
      <c r="AE523" s="5"/>
      <c r="AF523" s="5">
        <v>23859</v>
      </c>
      <c r="AG523" s="5">
        <v>59</v>
      </c>
      <c r="AH523" s="5">
        <v>100</v>
      </c>
      <c r="AI523" s="5" t="s">
        <v>1332</v>
      </c>
      <c r="AJ523" s="5">
        <v>34700</v>
      </c>
      <c r="AK523" s="5">
        <v>29</v>
      </c>
      <c r="AL523" s="5">
        <v>34700</v>
      </c>
      <c r="AM523" s="5"/>
      <c r="AN523" s="5">
        <v>69160</v>
      </c>
      <c r="AO523" s="5" t="s">
        <v>4716</v>
      </c>
      <c r="AP523" s="5"/>
      <c r="AQ523" s="4" t="s">
        <v>2163</v>
      </c>
      <c r="AR523" s="5" t="s">
        <v>273</v>
      </c>
      <c r="AS523" s="4"/>
      <c r="AT523" s="5"/>
      <c r="AU523" s="5"/>
      <c r="AV523" s="4"/>
      <c r="AW523" s="5"/>
      <c r="AX523" s="4"/>
      <c r="AY523" s="5"/>
      <c r="AZ523" s="5"/>
      <c r="BA523" s="4"/>
      <c r="BB523" s="5"/>
      <c r="BC523" s="4"/>
      <c r="BD523" s="5"/>
      <c r="BE523" s="5"/>
      <c r="BF523" s="5" t="s">
        <v>2164</v>
      </c>
      <c r="BG523" s="4"/>
      <c r="BH523" s="5"/>
    </row>
    <row r="524" spans="1:60" x14ac:dyDescent="0.25">
      <c r="A524">
        <f t="shared" si="45"/>
        <v>300796</v>
      </c>
      <c r="B524">
        <f t="shared" si="46"/>
        <v>3100473</v>
      </c>
      <c r="C524" s="17" t="str">
        <f t="shared" si="44"/>
        <v>IMP</v>
      </c>
      <c r="D524" t="str">
        <f t="shared" si="48"/>
        <v>REGION CENTRE EST</v>
      </c>
      <c r="E524" s="12" t="str">
        <f t="shared" si="47"/>
        <v>TERRAIN</v>
      </c>
      <c r="F524" s="4" t="s">
        <v>1007</v>
      </c>
      <c r="G524" s="4" t="s">
        <v>2553</v>
      </c>
      <c r="H524" s="5">
        <v>1</v>
      </c>
      <c r="I524" s="5"/>
      <c r="J524" s="5">
        <v>2</v>
      </c>
      <c r="K524" s="5" t="s">
        <v>1345</v>
      </c>
      <c r="L524" s="5" t="s">
        <v>1009</v>
      </c>
      <c r="M524" s="5" t="s">
        <v>1008</v>
      </c>
      <c r="N524" s="5" t="s">
        <v>71</v>
      </c>
      <c r="O524" s="5">
        <v>44317</v>
      </c>
      <c r="P524" s="5"/>
      <c r="Q524" s="5" t="s">
        <v>1346</v>
      </c>
      <c r="R524" s="5">
        <v>4</v>
      </c>
      <c r="S524" s="5" t="s">
        <v>5</v>
      </c>
      <c r="T524" s="5" t="s">
        <v>11</v>
      </c>
      <c r="U524" s="6">
        <v>44348</v>
      </c>
      <c r="V524" s="4" t="s">
        <v>1605</v>
      </c>
      <c r="W524" s="4" t="s">
        <v>1606</v>
      </c>
      <c r="X524" s="5" t="s">
        <v>5</v>
      </c>
      <c r="Y524" s="5"/>
      <c r="Z524" s="5"/>
      <c r="AA524" s="4"/>
      <c r="AB524" s="5">
        <v>6</v>
      </c>
      <c r="AC524" s="5"/>
      <c r="AD524" s="5">
        <v>6</v>
      </c>
      <c r="AE524" s="5"/>
      <c r="AF524" s="6">
        <v>31996</v>
      </c>
      <c r="AG524" s="5">
        <v>37</v>
      </c>
      <c r="AH524" s="5">
        <v>100</v>
      </c>
      <c r="AI524" s="5" t="s">
        <v>1332</v>
      </c>
      <c r="AJ524" s="6">
        <v>41030</v>
      </c>
      <c r="AK524" s="5">
        <v>12</v>
      </c>
      <c r="AL524" s="6">
        <v>41030</v>
      </c>
      <c r="AM524" s="5"/>
      <c r="AN524" s="5">
        <v>68630</v>
      </c>
      <c r="AO524" s="5" t="s">
        <v>4717</v>
      </c>
      <c r="AP524" s="5" t="s">
        <v>1536</v>
      </c>
      <c r="AQ524" s="4" t="s">
        <v>12479</v>
      </c>
      <c r="AR524" s="5" t="s">
        <v>12480</v>
      </c>
      <c r="AS524" s="4" t="s">
        <v>2290</v>
      </c>
      <c r="AT524" s="5" t="s">
        <v>2291</v>
      </c>
      <c r="AU524" s="5" t="s">
        <v>41</v>
      </c>
      <c r="AV524" s="4" t="s">
        <v>2292</v>
      </c>
      <c r="AW524" s="5" t="s">
        <v>108</v>
      </c>
      <c r="AX524" s="4" t="s">
        <v>2553</v>
      </c>
      <c r="AY524" s="5" t="s">
        <v>2554</v>
      </c>
      <c r="AZ524" s="5" t="s">
        <v>11</v>
      </c>
      <c r="BA524" s="4" t="s">
        <v>2555</v>
      </c>
      <c r="BB524" s="5" t="s">
        <v>2556</v>
      </c>
      <c r="BC524" s="4"/>
      <c r="BD524" s="5"/>
      <c r="BE524" s="5"/>
      <c r="BF524" s="5" t="s">
        <v>1608</v>
      </c>
      <c r="BG524" s="4"/>
      <c r="BH524" s="5"/>
    </row>
    <row r="525" spans="1:60" x14ac:dyDescent="0.25">
      <c r="A525">
        <f t="shared" si="45"/>
        <v>303452</v>
      </c>
      <c r="B525">
        <f t="shared" si="46"/>
        <v>3101878</v>
      </c>
      <c r="C525" s="17" t="str">
        <f t="shared" si="44"/>
        <v>CC</v>
      </c>
      <c r="D525" t="str">
        <f t="shared" si="48"/>
        <v>REGION GRAND OUEST</v>
      </c>
      <c r="E525" s="12" t="str">
        <f t="shared" si="47"/>
        <v>TERRAIN</v>
      </c>
      <c r="F525" s="4" t="s">
        <v>745</v>
      </c>
      <c r="G525" s="4" t="s">
        <v>4718</v>
      </c>
      <c r="H525" s="5">
        <v>1</v>
      </c>
      <c r="I525" s="5"/>
      <c r="J525" s="5">
        <v>2</v>
      </c>
      <c r="K525" s="5" t="s">
        <v>1345</v>
      </c>
      <c r="L525" s="5" t="s">
        <v>118</v>
      </c>
      <c r="M525" s="5" t="s">
        <v>746</v>
      </c>
      <c r="N525" s="5" t="s">
        <v>245</v>
      </c>
      <c r="O525" s="5">
        <v>42856</v>
      </c>
      <c r="P525" s="5"/>
      <c r="Q525" s="5" t="s">
        <v>1346</v>
      </c>
      <c r="R525" s="5">
        <v>5</v>
      </c>
      <c r="S525" s="5" t="s">
        <v>18</v>
      </c>
      <c r="T525" s="5" t="s">
        <v>25</v>
      </c>
      <c r="U525" s="6">
        <v>42887</v>
      </c>
      <c r="V525" s="4" t="s">
        <v>1363</v>
      </c>
      <c r="W525" s="4" t="s">
        <v>1329</v>
      </c>
      <c r="X525" s="5" t="s">
        <v>18</v>
      </c>
      <c r="Y525" s="5"/>
      <c r="Z525" s="5"/>
      <c r="AA525" s="4" t="s">
        <v>2644</v>
      </c>
      <c r="AB525" s="5" t="s">
        <v>1331</v>
      </c>
      <c r="AC525" s="5"/>
      <c r="AD525" s="5" t="s">
        <v>1331</v>
      </c>
      <c r="AE525" s="5"/>
      <c r="AF525" s="6">
        <v>29039</v>
      </c>
      <c r="AG525" s="5">
        <v>45</v>
      </c>
      <c r="AH525" s="5">
        <v>100</v>
      </c>
      <c r="AI525" s="5" t="s">
        <v>1332</v>
      </c>
      <c r="AJ525" s="6">
        <v>42887</v>
      </c>
      <c r="AK525" s="5">
        <v>7</v>
      </c>
      <c r="AL525" s="6">
        <v>42887</v>
      </c>
      <c r="AM525" s="5" t="s">
        <v>1333</v>
      </c>
      <c r="AN525" s="5">
        <v>72300</v>
      </c>
      <c r="AO525" s="5" t="s">
        <v>4719</v>
      </c>
      <c r="AP525" s="5" t="s">
        <v>1413</v>
      </c>
      <c r="AQ525" s="4" t="s">
        <v>1414</v>
      </c>
      <c r="AR525" s="5" t="s">
        <v>19</v>
      </c>
      <c r="AS525" s="4" t="s">
        <v>2071</v>
      </c>
      <c r="AT525" s="5" t="s">
        <v>2072</v>
      </c>
      <c r="AU525" s="5" t="s">
        <v>41</v>
      </c>
      <c r="AV525" s="4" t="s">
        <v>2073</v>
      </c>
      <c r="AW525" s="5" t="s">
        <v>112</v>
      </c>
      <c r="AX525" s="4" t="s">
        <v>2136</v>
      </c>
      <c r="AY525" s="5" t="s">
        <v>2137</v>
      </c>
      <c r="AZ525" s="5" t="s">
        <v>11</v>
      </c>
      <c r="BA525" s="4" t="s">
        <v>2138</v>
      </c>
      <c r="BB525" s="5" t="s">
        <v>2139</v>
      </c>
      <c r="BC525" s="4" t="s">
        <v>4718</v>
      </c>
      <c r="BD525" s="5" t="s">
        <v>4720</v>
      </c>
      <c r="BE525" s="5" t="s">
        <v>25</v>
      </c>
      <c r="BF525" s="5" t="s">
        <v>1333</v>
      </c>
      <c r="BG525" s="4" t="s">
        <v>4721</v>
      </c>
      <c r="BH525" s="5" t="s">
        <v>1343</v>
      </c>
    </row>
    <row r="526" spans="1:60" x14ac:dyDescent="0.25">
      <c r="A526">
        <f t="shared" si="45"/>
        <v>193326</v>
      </c>
      <c r="B526">
        <f t="shared" si="46"/>
        <v>3002582</v>
      </c>
      <c r="C526" s="17" t="str">
        <f t="shared" si="44"/>
        <v>CC</v>
      </c>
      <c r="D526" t="str">
        <f t="shared" si="48"/>
        <v>REGION GRAND SUD</v>
      </c>
      <c r="E526" s="12" t="str">
        <f t="shared" si="47"/>
        <v>TERRAIN</v>
      </c>
      <c r="F526" s="4" t="s">
        <v>4722</v>
      </c>
      <c r="G526" s="4" t="s">
        <v>4723</v>
      </c>
      <c r="H526" s="5">
        <v>1</v>
      </c>
      <c r="I526" s="5"/>
      <c r="J526" s="5">
        <v>1</v>
      </c>
      <c r="K526" s="5" t="s">
        <v>1325</v>
      </c>
      <c r="L526" s="5" t="s">
        <v>1027</v>
      </c>
      <c r="M526" s="5" t="s">
        <v>4724</v>
      </c>
      <c r="N526" s="5"/>
      <c r="O526" s="6"/>
      <c r="P526" s="5"/>
      <c r="Q526" s="5"/>
      <c r="R526" s="5"/>
      <c r="S526" s="5"/>
      <c r="T526" s="5" t="s">
        <v>25</v>
      </c>
      <c r="U526" s="6">
        <v>40057</v>
      </c>
      <c r="V526" s="4" t="s">
        <v>1363</v>
      </c>
      <c r="W526" s="4" t="s">
        <v>1329</v>
      </c>
      <c r="X526" s="5" t="s">
        <v>18</v>
      </c>
      <c r="Y526" s="5"/>
      <c r="Z526" s="5"/>
      <c r="AA526" s="5" t="s">
        <v>2592</v>
      </c>
      <c r="AB526" s="5"/>
      <c r="AC526" s="5"/>
      <c r="AD526" s="5" t="s">
        <v>1331</v>
      </c>
      <c r="AE526" s="5"/>
      <c r="AF526" s="6">
        <v>30809</v>
      </c>
      <c r="AG526" s="5">
        <v>40</v>
      </c>
      <c r="AH526" s="5">
        <v>100</v>
      </c>
      <c r="AI526" s="5" t="s">
        <v>1332</v>
      </c>
      <c r="AJ526" s="6">
        <v>40057</v>
      </c>
      <c r="AK526" s="5">
        <v>15</v>
      </c>
      <c r="AL526" s="6">
        <v>40057</v>
      </c>
      <c r="AM526" s="5" t="s">
        <v>1333</v>
      </c>
      <c r="AN526" s="5">
        <v>66350</v>
      </c>
      <c r="AO526" s="5" t="s">
        <v>4725</v>
      </c>
      <c r="AP526" s="5" t="s">
        <v>1335</v>
      </c>
      <c r="AQ526" s="4" t="s">
        <v>1336</v>
      </c>
      <c r="AR526" s="5" t="s">
        <v>12476</v>
      </c>
      <c r="AS526" s="4" t="s">
        <v>1337</v>
      </c>
      <c r="AT526" s="5" t="s">
        <v>1338</v>
      </c>
      <c r="AU526" s="5" t="s">
        <v>41</v>
      </c>
      <c r="AV526" s="4" t="s">
        <v>1339</v>
      </c>
      <c r="AW526" s="5" t="s">
        <v>76</v>
      </c>
      <c r="AX526" s="4" t="s">
        <v>1877</v>
      </c>
      <c r="AY526" s="5" t="s">
        <v>1878</v>
      </c>
      <c r="AZ526" s="5" t="s">
        <v>11</v>
      </c>
      <c r="BA526" s="4" t="s">
        <v>1879</v>
      </c>
      <c r="BB526" s="5" t="s">
        <v>1880</v>
      </c>
      <c r="BC526" s="5" t="s">
        <v>4723</v>
      </c>
      <c r="BD526" s="5" t="s">
        <v>4726</v>
      </c>
      <c r="BE526" s="5" t="s">
        <v>25</v>
      </c>
      <c r="BF526" s="5" t="s">
        <v>1333</v>
      </c>
      <c r="BG526" s="5" t="s">
        <v>4727</v>
      </c>
      <c r="BH526" s="5" t="s">
        <v>1343</v>
      </c>
    </row>
    <row r="527" spans="1:60" x14ac:dyDescent="0.25">
      <c r="A527">
        <f t="shared" si="45"/>
        <v>304532</v>
      </c>
      <c r="B527">
        <f t="shared" si="46"/>
        <v>3102454</v>
      </c>
      <c r="C527" s="17" t="str">
        <f t="shared" si="44"/>
        <v>CC</v>
      </c>
      <c r="D527" t="str">
        <f t="shared" si="48"/>
        <v>REGION GRAND SUD</v>
      </c>
      <c r="E527" s="12" t="str">
        <f t="shared" si="47"/>
        <v>TERRAIN</v>
      </c>
      <c r="F527" s="4" t="s">
        <v>371</v>
      </c>
      <c r="G527" s="4" t="s">
        <v>4728</v>
      </c>
      <c r="H527" s="5">
        <v>1</v>
      </c>
      <c r="I527" s="5"/>
      <c r="J527" s="5">
        <v>1</v>
      </c>
      <c r="K527" s="5" t="s">
        <v>1325</v>
      </c>
      <c r="L527" s="5" t="s">
        <v>102</v>
      </c>
      <c r="M527" s="5" t="s">
        <v>372</v>
      </c>
      <c r="N527" s="5" t="s">
        <v>245</v>
      </c>
      <c r="O527" s="6">
        <v>43831</v>
      </c>
      <c r="P527" s="5"/>
      <c r="Q527" s="5" t="s">
        <v>1346</v>
      </c>
      <c r="R527" s="5">
        <v>5</v>
      </c>
      <c r="S527" s="5" t="s">
        <v>18</v>
      </c>
      <c r="T527" s="5" t="s">
        <v>25</v>
      </c>
      <c r="U527" s="6">
        <v>43862</v>
      </c>
      <c r="V527" s="4" t="s">
        <v>1363</v>
      </c>
      <c r="W527" s="4" t="s">
        <v>1329</v>
      </c>
      <c r="X527" s="5" t="s">
        <v>18</v>
      </c>
      <c r="Y527" s="5"/>
      <c r="Z527" s="5"/>
      <c r="AA527" s="4" t="s">
        <v>2789</v>
      </c>
      <c r="AB527" s="5" t="s">
        <v>1331</v>
      </c>
      <c r="AC527" s="5"/>
      <c r="AD527" s="5" t="s">
        <v>1331</v>
      </c>
      <c r="AE527" s="5"/>
      <c r="AF527" s="6">
        <v>28867</v>
      </c>
      <c r="AG527" s="5">
        <v>45</v>
      </c>
      <c r="AH527" s="5">
        <v>100</v>
      </c>
      <c r="AI527" s="5" t="s">
        <v>1332</v>
      </c>
      <c r="AJ527" s="6">
        <v>43862</v>
      </c>
      <c r="AK527" s="5">
        <v>4</v>
      </c>
      <c r="AL527" s="6">
        <v>43862</v>
      </c>
      <c r="AM527" s="5" t="s">
        <v>1333</v>
      </c>
      <c r="AN527" s="5">
        <v>6800</v>
      </c>
      <c r="AO527" s="5" t="s">
        <v>4729</v>
      </c>
      <c r="AP527" s="5" t="s">
        <v>1335</v>
      </c>
      <c r="AQ527" s="4" t="s">
        <v>1336</v>
      </c>
      <c r="AR527" s="5" t="s">
        <v>12476</v>
      </c>
      <c r="AS527" s="4" t="s">
        <v>1745</v>
      </c>
      <c r="AT527" s="5" t="s">
        <v>1746</v>
      </c>
      <c r="AU527" s="5" t="s">
        <v>41</v>
      </c>
      <c r="AV527" s="4" t="s">
        <v>1747</v>
      </c>
      <c r="AW527" s="5" t="s">
        <v>52</v>
      </c>
      <c r="AX527" s="4" t="s">
        <v>1748</v>
      </c>
      <c r="AY527" s="5" t="s">
        <v>1749</v>
      </c>
      <c r="AZ527" s="5" t="s">
        <v>11</v>
      </c>
      <c r="BA527" s="4" t="s">
        <v>1750</v>
      </c>
      <c r="BB527" s="5" t="s">
        <v>1751</v>
      </c>
      <c r="BC527" s="4" t="s">
        <v>4728</v>
      </c>
      <c r="BD527" s="5" t="s">
        <v>4730</v>
      </c>
      <c r="BE527" s="5" t="s">
        <v>25</v>
      </c>
      <c r="BF527" s="5" t="s">
        <v>1333</v>
      </c>
      <c r="BG527" s="4" t="s">
        <v>4731</v>
      </c>
      <c r="BH527" s="5" t="s">
        <v>1343</v>
      </c>
    </row>
    <row r="528" spans="1:60" x14ac:dyDescent="0.25">
      <c r="A528">
        <f t="shared" si="45"/>
        <v>305426</v>
      </c>
      <c r="B528">
        <f t="shared" si="46"/>
        <v>7021946</v>
      </c>
      <c r="C528" s="17" t="str">
        <f t="shared" si="44"/>
        <v>CC</v>
      </c>
      <c r="D528" t="str">
        <f t="shared" si="48"/>
        <v>REGION CENTRE EST</v>
      </c>
      <c r="E528" s="12" t="str">
        <f t="shared" si="47"/>
        <v>TERRAIN</v>
      </c>
      <c r="F528" s="4" t="s">
        <v>747</v>
      </c>
      <c r="G528" s="4" t="s">
        <v>4732</v>
      </c>
      <c r="H528" s="5">
        <v>1</v>
      </c>
      <c r="I528" s="5"/>
      <c r="J528" s="5">
        <v>2</v>
      </c>
      <c r="K528" s="5" t="s">
        <v>1345</v>
      </c>
      <c r="L528" s="5" t="s">
        <v>552</v>
      </c>
      <c r="M528" s="5" t="s">
        <v>153</v>
      </c>
      <c r="N528" s="5"/>
      <c r="O528" s="5"/>
      <c r="P528" s="5"/>
      <c r="Q528" s="5"/>
      <c r="R528" s="5"/>
      <c r="S528" s="5"/>
      <c r="T528" s="5" t="s">
        <v>25</v>
      </c>
      <c r="U528" s="6">
        <v>45047</v>
      </c>
      <c r="V528" s="5" t="s">
        <v>1363</v>
      </c>
      <c r="W528" s="4" t="s">
        <v>1329</v>
      </c>
      <c r="X528" s="5" t="s">
        <v>18</v>
      </c>
      <c r="Y528" s="5"/>
      <c r="Z528" s="5"/>
      <c r="AA528" s="5" t="s">
        <v>4733</v>
      </c>
      <c r="AB528" s="5"/>
      <c r="AC528" s="5"/>
      <c r="AD528" s="5" t="s">
        <v>1331</v>
      </c>
      <c r="AE528" s="5"/>
      <c r="AF528" s="5">
        <v>31054</v>
      </c>
      <c r="AG528" s="5">
        <v>39</v>
      </c>
      <c r="AH528" s="5">
        <v>100</v>
      </c>
      <c r="AI528" s="5" t="s">
        <v>1332</v>
      </c>
      <c r="AJ528" s="5">
        <v>44866</v>
      </c>
      <c r="AK528" s="5">
        <v>2</v>
      </c>
      <c r="AL528" s="5">
        <v>44866</v>
      </c>
      <c r="AM528" s="5" t="s">
        <v>1333</v>
      </c>
      <c r="AN528" s="5">
        <v>88000</v>
      </c>
      <c r="AO528" s="5" t="s">
        <v>4734</v>
      </c>
      <c r="AP528" s="5" t="s">
        <v>1536</v>
      </c>
      <c r="AQ528" s="4" t="s">
        <v>12479</v>
      </c>
      <c r="AR528" s="5" t="s">
        <v>12480</v>
      </c>
      <c r="AS528" s="4" t="s">
        <v>1564</v>
      </c>
      <c r="AT528" s="5" t="s">
        <v>1565</v>
      </c>
      <c r="AU528" s="5" t="s">
        <v>41</v>
      </c>
      <c r="AV528" s="4" t="s">
        <v>1566</v>
      </c>
      <c r="AW528" s="5" t="s">
        <v>68</v>
      </c>
      <c r="AX528" s="4" t="s">
        <v>4164</v>
      </c>
      <c r="AY528" s="5" t="s">
        <v>4165</v>
      </c>
      <c r="AZ528" s="5" t="s">
        <v>11</v>
      </c>
      <c r="BA528" s="4" t="s">
        <v>4166</v>
      </c>
      <c r="BB528" s="5" t="s">
        <v>4167</v>
      </c>
      <c r="BC528" s="5" t="s">
        <v>4732</v>
      </c>
      <c r="BD528" s="5" t="s">
        <v>4735</v>
      </c>
      <c r="BE528" s="5" t="s">
        <v>25</v>
      </c>
      <c r="BF528" s="5" t="s">
        <v>1333</v>
      </c>
      <c r="BG528" s="5" t="s">
        <v>4736</v>
      </c>
      <c r="BH528" s="5" t="s">
        <v>1343</v>
      </c>
    </row>
    <row r="529" spans="1:60" x14ac:dyDescent="0.25">
      <c r="A529">
        <f t="shared" si="45"/>
        <v>192931</v>
      </c>
      <c r="B529">
        <f t="shared" si="46"/>
        <v>3002165</v>
      </c>
      <c r="C529" s="17" t="str">
        <f t="shared" si="44"/>
        <v>CC</v>
      </c>
      <c r="D529" t="str">
        <f t="shared" si="48"/>
        <v>REGION GRAND OUEST</v>
      </c>
      <c r="E529" s="12" t="str">
        <f t="shared" si="47"/>
        <v>TERRAIN</v>
      </c>
      <c r="F529" s="4" t="s">
        <v>152</v>
      </c>
      <c r="G529" s="4" t="s">
        <v>4737</v>
      </c>
      <c r="H529" s="5">
        <v>1</v>
      </c>
      <c r="I529" s="5"/>
      <c r="J529" s="5">
        <v>1</v>
      </c>
      <c r="K529" s="5" t="s">
        <v>1325</v>
      </c>
      <c r="L529" s="5" t="s">
        <v>54</v>
      </c>
      <c r="M529" s="5" t="s">
        <v>153</v>
      </c>
      <c r="N529" s="5" t="s">
        <v>16</v>
      </c>
      <c r="O529" s="6">
        <v>39722</v>
      </c>
      <c r="P529" s="5"/>
      <c r="Q529" s="5" t="s">
        <v>1346</v>
      </c>
      <c r="R529" s="5">
        <v>5</v>
      </c>
      <c r="S529" s="5" t="s">
        <v>18</v>
      </c>
      <c r="T529" s="5" t="s">
        <v>60</v>
      </c>
      <c r="U529" s="6">
        <v>39753</v>
      </c>
      <c r="V529" s="4" t="s">
        <v>1773</v>
      </c>
      <c r="W529" s="4" t="s">
        <v>1329</v>
      </c>
      <c r="X529" s="5" t="s">
        <v>18</v>
      </c>
      <c r="Y529" s="5"/>
      <c r="Z529" s="5"/>
      <c r="AA529" s="4" t="s">
        <v>4738</v>
      </c>
      <c r="AB529" s="5" t="s">
        <v>1393</v>
      </c>
      <c r="AC529" s="5"/>
      <c r="AD529" s="5" t="s">
        <v>1393</v>
      </c>
      <c r="AE529" s="5"/>
      <c r="AF529" s="6">
        <v>25935</v>
      </c>
      <c r="AG529" s="5">
        <v>53</v>
      </c>
      <c r="AH529" s="5">
        <v>100</v>
      </c>
      <c r="AI529" s="5" t="s">
        <v>1332</v>
      </c>
      <c r="AJ529" s="6">
        <v>39753</v>
      </c>
      <c r="AK529" s="5">
        <v>16</v>
      </c>
      <c r="AL529" s="6">
        <v>39753</v>
      </c>
      <c r="AM529" s="5" t="s">
        <v>1333</v>
      </c>
      <c r="AN529" s="5">
        <v>35540</v>
      </c>
      <c r="AO529" s="5" t="s">
        <v>4739</v>
      </c>
      <c r="AP529" s="5" t="s">
        <v>1413</v>
      </c>
      <c r="AQ529" s="4" t="s">
        <v>1414</v>
      </c>
      <c r="AR529" s="5" t="s">
        <v>19</v>
      </c>
      <c r="AS529" s="4" t="s">
        <v>1828</v>
      </c>
      <c r="AT529" s="5" t="s">
        <v>1829</v>
      </c>
      <c r="AU529" s="5" t="s">
        <v>41</v>
      </c>
      <c r="AV529" s="4" t="s">
        <v>1830</v>
      </c>
      <c r="AW529" s="5" t="s">
        <v>148</v>
      </c>
      <c r="AX529" s="4" t="s">
        <v>2767</v>
      </c>
      <c r="AY529" s="5" t="s">
        <v>2769</v>
      </c>
      <c r="AZ529" s="5" t="s">
        <v>11</v>
      </c>
      <c r="BA529" s="4" t="s">
        <v>2770</v>
      </c>
      <c r="BB529" s="5" t="s">
        <v>2771</v>
      </c>
      <c r="BC529" s="4" t="s">
        <v>4737</v>
      </c>
      <c r="BD529" s="5" t="s">
        <v>4740</v>
      </c>
      <c r="BE529" s="5" t="s">
        <v>60</v>
      </c>
      <c r="BF529" s="5" t="s">
        <v>1333</v>
      </c>
      <c r="BG529" s="4" t="s">
        <v>4741</v>
      </c>
      <c r="BH529" s="5" t="s">
        <v>1343</v>
      </c>
    </row>
    <row r="530" spans="1:60" x14ac:dyDescent="0.25">
      <c r="A530">
        <f t="shared" si="45"/>
        <v>305276</v>
      </c>
      <c r="B530">
        <f t="shared" si="46"/>
        <v>7020857</v>
      </c>
      <c r="C530" s="17" t="str">
        <f t="shared" si="44"/>
        <v>CC</v>
      </c>
      <c r="D530" t="str">
        <f t="shared" si="48"/>
        <v>REGION GRAND SUD</v>
      </c>
      <c r="E530" s="12" t="str">
        <f t="shared" si="47"/>
        <v>TERRAIN</v>
      </c>
      <c r="F530" s="4" t="s">
        <v>589</v>
      </c>
      <c r="G530" s="4" t="s">
        <v>4742</v>
      </c>
      <c r="H530" s="5">
        <v>1</v>
      </c>
      <c r="I530" s="5"/>
      <c r="J530" s="5">
        <v>1</v>
      </c>
      <c r="K530" s="5" t="s">
        <v>1325</v>
      </c>
      <c r="L530" s="5" t="s">
        <v>92</v>
      </c>
      <c r="M530" s="5" t="s">
        <v>590</v>
      </c>
      <c r="N530" s="5" t="s">
        <v>25</v>
      </c>
      <c r="O530" s="5">
        <v>45139</v>
      </c>
      <c r="P530" s="5"/>
      <c r="Q530" s="5" t="s">
        <v>1346</v>
      </c>
      <c r="R530" s="5">
        <v>5</v>
      </c>
      <c r="S530" s="5" t="s">
        <v>18</v>
      </c>
      <c r="T530" s="5" t="s">
        <v>260</v>
      </c>
      <c r="U530" s="6">
        <v>45170</v>
      </c>
      <c r="V530" s="5" t="s">
        <v>1347</v>
      </c>
      <c r="W530" s="4" t="s">
        <v>1329</v>
      </c>
      <c r="X530" s="5" t="s">
        <v>18</v>
      </c>
      <c r="Y530" s="5" t="s">
        <v>1348</v>
      </c>
      <c r="Z530" s="5"/>
      <c r="AA530" s="4" t="s">
        <v>4743</v>
      </c>
      <c r="AB530" s="5" t="s">
        <v>1331</v>
      </c>
      <c r="AC530" s="5"/>
      <c r="AD530" s="5" t="s">
        <v>1331</v>
      </c>
      <c r="AE530" s="5"/>
      <c r="AF530" s="5">
        <v>30398</v>
      </c>
      <c r="AG530" s="5">
        <v>41</v>
      </c>
      <c r="AH530" s="5">
        <v>100</v>
      </c>
      <c r="AI530" s="5" t="s">
        <v>1332</v>
      </c>
      <c r="AJ530" s="5">
        <v>44652</v>
      </c>
      <c r="AK530" s="5">
        <v>2</v>
      </c>
      <c r="AL530" s="5">
        <v>44652</v>
      </c>
      <c r="AM530" s="5" t="s">
        <v>1333</v>
      </c>
      <c r="AN530" s="5">
        <v>6000</v>
      </c>
      <c r="AO530" s="5" t="s">
        <v>2100</v>
      </c>
      <c r="AP530" s="5" t="s">
        <v>1335</v>
      </c>
      <c r="AQ530" s="4" t="s">
        <v>1336</v>
      </c>
      <c r="AR530" s="5" t="s">
        <v>12476</v>
      </c>
      <c r="AS530" s="4" t="s">
        <v>1745</v>
      </c>
      <c r="AT530" s="5" t="s">
        <v>1746</v>
      </c>
      <c r="AU530" s="5" t="s">
        <v>41</v>
      </c>
      <c r="AV530" s="4" t="s">
        <v>1747</v>
      </c>
      <c r="AW530" s="5" t="s">
        <v>52</v>
      </c>
      <c r="AX530" s="4"/>
      <c r="AY530" s="5"/>
      <c r="AZ530" s="5"/>
      <c r="BA530" s="4" t="s">
        <v>1809</v>
      </c>
      <c r="BB530" s="5" t="s">
        <v>1810</v>
      </c>
      <c r="BC530" s="4" t="s">
        <v>4742</v>
      </c>
      <c r="BD530" s="5" t="s">
        <v>4744</v>
      </c>
      <c r="BE530" s="5" t="s">
        <v>260</v>
      </c>
      <c r="BF530" s="5" t="s">
        <v>1333</v>
      </c>
      <c r="BG530" s="4" t="s">
        <v>4745</v>
      </c>
      <c r="BH530" s="5" t="s">
        <v>1343</v>
      </c>
    </row>
    <row r="531" spans="1:60" x14ac:dyDescent="0.25">
      <c r="A531">
        <f t="shared" si="45"/>
        <v>305629</v>
      </c>
      <c r="B531">
        <f t="shared" si="46"/>
        <v>7022738</v>
      </c>
      <c r="C531" s="17" t="str">
        <f t="shared" si="44"/>
        <v>CC</v>
      </c>
      <c r="D531" t="str">
        <f t="shared" si="48"/>
        <v>REGION GRAND SUD</v>
      </c>
      <c r="E531" s="12" t="str">
        <f t="shared" si="47"/>
        <v>TERRAIN</v>
      </c>
      <c r="F531" s="4" t="s">
        <v>4746</v>
      </c>
      <c r="G531" s="4" t="s">
        <v>4747</v>
      </c>
      <c r="H531" s="5">
        <v>1</v>
      </c>
      <c r="I531" s="5"/>
      <c r="J531" s="5">
        <v>1</v>
      </c>
      <c r="K531" s="5" t="s">
        <v>1325</v>
      </c>
      <c r="L531" s="5" t="s">
        <v>4748</v>
      </c>
      <c r="M531" s="5" t="s">
        <v>4749</v>
      </c>
      <c r="N531" s="5"/>
      <c r="O531" s="5"/>
      <c r="P531" s="5"/>
      <c r="Q531" s="5"/>
      <c r="R531" s="5"/>
      <c r="S531" s="5"/>
      <c r="T531" s="5" t="s">
        <v>25</v>
      </c>
      <c r="U531" s="6">
        <v>45323</v>
      </c>
      <c r="V531" s="5" t="s">
        <v>1363</v>
      </c>
      <c r="W531" s="4" t="s">
        <v>1329</v>
      </c>
      <c r="X531" s="5" t="s">
        <v>18</v>
      </c>
      <c r="Y531" s="5"/>
      <c r="Z531" s="5"/>
      <c r="AA531" s="4" t="s">
        <v>4750</v>
      </c>
      <c r="AB531" s="5"/>
      <c r="AC531" s="5"/>
      <c r="AD531" s="5" t="s">
        <v>1331</v>
      </c>
      <c r="AE531" s="5"/>
      <c r="AF531" s="5">
        <v>32903</v>
      </c>
      <c r="AG531" s="5">
        <v>34</v>
      </c>
      <c r="AH531" s="5">
        <v>100</v>
      </c>
      <c r="AI531" s="5" t="s">
        <v>1332</v>
      </c>
      <c r="AJ531" s="5">
        <v>45139</v>
      </c>
      <c r="AK531" s="5">
        <v>1</v>
      </c>
      <c r="AL531" s="5">
        <v>45139</v>
      </c>
      <c r="AM531" s="5" t="s">
        <v>1333</v>
      </c>
      <c r="AN531" s="5">
        <v>1150</v>
      </c>
      <c r="AO531" s="5" t="s">
        <v>4751</v>
      </c>
      <c r="AP531" s="5" t="s">
        <v>1335</v>
      </c>
      <c r="AQ531" s="4" t="s">
        <v>1336</v>
      </c>
      <c r="AR531" s="5" t="s">
        <v>12476</v>
      </c>
      <c r="AS531" s="4" t="s">
        <v>1440</v>
      </c>
      <c r="AT531" s="5" t="s">
        <v>1441</v>
      </c>
      <c r="AU531" s="5" t="s">
        <v>41</v>
      </c>
      <c r="AV531" s="4" t="s">
        <v>1537</v>
      </c>
      <c r="AW531" s="5" t="s">
        <v>31</v>
      </c>
      <c r="AX531" s="4" t="s">
        <v>3505</v>
      </c>
      <c r="AY531" s="5" t="s">
        <v>3506</v>
      </c>
      <c r="AZ531" s="5" t="s">
        <v>11</v>
      </c>
      <c r="BA531" s="4" t="s">
        <v>3507</v>
      </c>
      <c r="BB531" s="5" t="s">
        <v>3508</v>
      </c>
      <c r="BC531" s="5" t="s">
        <v>4747</v>
      </c>
      <c r="BD531" s="5" t="s">
        <v>4752</v>
      </c>
      <c r="BE531" s="5" t="s">
        <v>25</v>
      </c>
      <c r="BF531" s="5" t="s">
        <v>1333</v>
      </c>
      <c r="BG531" s="4" t="s">
        <v>4753</v>
      </c>
      <c r="BH531" s="5" t="s">
        <v>1343</v>
      </c>
    </row>
    <row r="532" spans="1:60" x14ac:dyDescent="0.25">
      <c r="A532">
        <f t="shared" si="45"/>
        <v>187809</v>
      </c>
      <c r="B532">
        <f t="shared" si="46"/>
        <v>3001062</v>
      </c>
      <c r="C532" s="17" t="str">
        <f t="shared" ref="C532:C595" si="49">IF(LEFT(T532,4)="ASSI","ASSISTANTE",IF(T532="013 RR","RR",IF(T532="100 IMD","IMD",IF(T532="105 IMD","IMD",IF(T532="200 IMP","IMP",IF(T532="310 CMA","IMP","CC"))))))</f>
        <v>CC</v>
      </c>
      <c r="D532" t="str">
        <f t="shared" si="48"/>
        <v>REGION CENTRE EST</v>
      </c>
      <c r="E532" s="12" t="str">
        <f t="shared" si="47"/>
        <v>TERRAIN</v>
      </c>
      <c r="F532" s="4" t="s">
        <v>4754</v>
      </c>
      <c r="G532" s="4" t="s">
        <v>4755</v>
      </c>
      <c r="H532" s="5">
        <v>1</v>
      </c>
      <c r="I532" s="5"/>
      <c r="J532" s="5">
        <v>2</v>
      </c>
      <c r="K532" s="5" t="s">
        <v>1345</v>
      </c>
      <c r="L532" s="5" t="s">
        <v>802</v>
      </c>
      <c r="M532" s="5" t="s">
        <v>4756</v>
      </c>
      <c r="N532" s="5" t="s">
        <v>46</v>
      </c>
      <c r="O532" s="5">
        <v>44501</v>
      </c>
      <c r="P532" s="5"/>
      <c r="Q532" s="5" t="s">
        <v>1346</v>
      </c>
      <c r="R532" s="5">
        <v>5</v>
      </c>
      <c r="S532" s="5" t="s">
        <v>5</v>
      </c>
      <c r="T532" s="5" t="s">
        <v>3</v>
      </c>
      <c r="U532" s="6">
        <v>44531</v>
      </c>
      <c r="V532" s="5" t="s">
        <v>1487</v>
      </c>
      <c r="W532" s="4" t="s">
        <v>1329</v>
      </c>
      <c r="X532" s="5" t="s">
        <v>5</v>
      </c>
      <c r="Y532" s="5" t="s">
        <v>1348</v>
      </c>
      <c r="Z532" s="5"/>
      <c r="AA532" s="4" t="s">
        <v>2495</v>
      </c>
      <c r="AB532" s="5">
        <v>5</v>
      </c>
      <c r="AC532" s="5"/>
      <c r="AD532" s="5">
        <v>5</v>
      </c>
      <c r="AE532" s="5"/>
      <c r="AF532" s="5">
        <v>28200</v>
      </c>
      <c r="AG532" s="5">
        <v>47</v>
      </c>
      <c r="AH532" s="5">
        <v>100</v>
      </c>
      <c r="AI532" s="5" t="s">
        <v>1332</v>
      </c>
      <c r="AJ532" s="5">
        <v>37681</v>
      </c>
      <c r="AK532" s="5">
        <v>21</v>
      </c>
      <c r="AL532" s="5">
        <v>37681</v>
      </c>
      <c r="AM532" s="5" t="s">
        <v>1333</v>
      </c>
      <c r="AN532" s="5">
        <v>54000</v>
      </c>
      <c r="AO532" s="5" t="s">
        <v>1695</v>
      </c>
      <c r="AP532" s="5" t="s">
        <v>1536</v>
      </c>
      <c r="AQ532" s="4" t="s">
        <v>12479</v>
      </c>
      <c r="AR532" s="5" t="s">
        <v>12480</v>
      </c>
      <c r="AS532" s="4" t="s">
        <v>1696</v>
      </c>
      <c r="AT532" s="5" t="s">
        <v>1697</v>
      </c>
      <c r="AU532" s="5" t="s">
        <v>41</v>
      </c>
      <c r="AV532" s="4" t="s">
        <v>1698</v>
      </c>
      <c r="AW532" s="5" t="s">
        <v>66</v>
      </c>
      <c r="AX532" s="4" t="s">
        <v>6646</v>
      </c>
      <c r="AY532" s="5" t="s">
        <v>6649</v>
      </c>
      <c r="AZ532" s="5" t="s">
        <v>1357</v>
      </c>
      <c r="BA532" s="4" t="s">
        <v>2902</v>
      </c>
      <c r="BB532" s="5" t="s">
        <v>11115</v>
      </c>
      <c r="BC532" s="5" t="s">
        <v>4755</v>
      </c>
      <c r="BD532" s="5" t="s">
        <v>4757</v>
      </c>
      <c r="BE532" s="5" t="s">
        <v>3</v>
      </c>
      <c r="BF532" s="5" t="s">
        <v>1333</v>
      </c>
      <c r="BG532" s="4" t="s">
        <v>4758</v>
      </c>
      <c r="BH532" s="5" t="s">
        <v>1343</v>
      </c>
    </row>
    <row r="533" spans="1:60" x14ac:dyDescent="0.25">
      <c r="A533">
        <f t="shared" si="45"/>
        <v>301992</v>
      </c>
      <c r="B533">
        <f t="shared" si="46"/>
        <v>3101111</v>
      </c>
      <c r="C533" s="17" t="str">
        <f t="shared" si="49"/>
        <v>CC</v>
      </c>
      <c r="D533" t="str">
        <f t="shared" si="48"/>
        <v>REGION ILE DE FRANCE NORD</v>
      </c>
      <c r="E533" s="12" t="str">
        <f t="shared" si="47"/>
        <v>TERRAIN</v>
      </c>
      <c r="F533" s="4" t="s">
        <v>488</v>
      </c>
      <c r="G533" s="4" t="s">
        <v>4759</v>
      </c>
      <c r="H533" s="5">
        <v>1</v>
      </c>
      <c r="I533" s="5"/>
      <c r="J533" s="5">
        <v>1</v>
      </c>
      <c r="K533" s="5" t="s">
        <v>1325</v>
      </c>
      <c r="L533" s="5" t="s">
        <v>490</v>
      </c>
      <c r="M533" s="5" t="s">
        <v>489</v>
      </c>
      <c r="N533" s="5" t="s">
        <v>25</v>
      </c>
      <c r="O533" s="5">
        <v>44501</v>
      </c>
      <c r="P533" s="5"/>
      <c r="Q533" s="5" t="s">
        <v>1346</v>
      </c>
      <c r="R533" s="5">
        <v>5</v>
      </c>
      <c r="S533" s="5" t="s">
        <v>18</v>
      </c>
      <c r="T533" s="5" t="s">
        <v>260</v>
      </c>
      <c r="U533" s="6">
        <v>44531</v>
      </c>
      <c r="V533" s="5" t="s">
        <v>1347</v>
      </c>
      <c r="W533" s="4" t="s">
        <v>1329</v>
      </c>
      <c r="X533" s="5" t="s">
        <v>18</v>
      </c>
      <c r="Y533" s="5" t="s">
        <v>1348</v>
      </c>
      <c r="Z533" s="5"/>
      <c r="AA533" s="4" t="s">
        <v>4760</v>
      </c>
      <c r="AB533" s="5" t="s">
        <v>1331</v>
      </c>
      <c r="AC533" s="5"/>
      <c r="AD533" s="5" t="s">
        <v>1331</v>
      </c>
      <c r="AE533" s="5"/>
      <c r="AF533" s="5">
        <v>32013</v>
      </c>
      <c r="AG533" s="5">
        <v>37</v>
      </c>
      <c r="AH533" s="5">
        <v>100</v>
      </c>
      <c r="AI533" s="5" t="s">
        <v>1332</v>
      </c>
      <c r="AJ533" s="5">
        <v>41760</v>
      </c>
      <c r="AK533" s="5">
        <v>10</v>
      </c>
      <c r="AL533" s="5">
        <v>41760</v>
      </c>
      <c r="AM533" s="5" t="s">
        <v>1333</v>
      </c>
      <c r="AN533" s="5">
        <v>95330</v>
      </c>
      <c r="AO533" s="5" t="s">
        <v>4761</v>
      </c>
      <c r="AP533" s="5" t="s">
        <v>12477</v>
      </c>
      <c r="AQ533" s="4" t="s">
        <v>1351</v>
      </c>
      <c r="AR533" s="5" t="s">
        <v>12478</v>
      </c>
      <c r="AS533" s="4" t="s">
        <v>1898</v>
      </c>
      <c r="AT533" s="5" t="s">
        <v>1899</v>
      </c>
      <c r="AU533" s="5" t="s">
        <v>41</v>
      </c>
      <c r="AV533" s="4" t="s">
        <v>1900</v>
      </c>
      <c r="AW533" s="5" t="s">
        <v>30</v>
      </c>
      <c r="AX533" s="4" t="s">
        <v>2430</v>
      </c>
      <c r="AY533" s="5" t="s">
        <v>2431</v>
      </c>
      <c r="AZ533" s="5" t="s">
        <v>11</v>
      </c>
      <c r="BA533" s="4" t="s">
        <v>2432</v>
      </c>
      <c r="BB533" s="5" t="s">
        <v>2433</v>
      </c>
      <c r="BC533" s="5" t="s">
        <v>4759</v>
      </c>
      <c r="BD533" s="5" t="s">
        <v>4762</v>
      </c>
      <c r="BE533" s="5" t="s">
        <v>260</v>
      </c>
      <c r="BF533" s="5" t="s">
        <v>1333</v>
      </c>
      <c r="BG533" s="4" t="s">
        <v>4763</v>
      </c>
      <c r="BH533" s="5" t="s">
        <v>1343</v>
      </c>
    </row>
    <row r="534" spans="1:60" x14ac:dyDescent="0.25">
      <c r="A534">
        <f t="shared" si="45"/>
        <v>305913</v>
      </c>
      <c r="B534">
        <f t="shared" si="46"/>
        <v>7023411</v>
      </c>
      <c r="C534" s="17" t="str">
        <f t="shared" si="49"/>
        <v>CC</v>
      </c>
      <c r="D534" t="str">
        <f t="shared" si="48"/>
        <v>REGION GRAND SUD</v>
      </c>
      <c r="E534" s="12" t="str">
        <f t="shared" si="47"/>
        <v>TERRAIN</v>
      </c>
      <c r="F534" s="4" t="s">
        <v>4764</v>
      </c>
      <c r="G534" s="4" t="s">
        <v>4765</v>
      </c>
      <c r="H534" s="5">
        <v>1</v>
      </c>
      <c r="I534" s="5"/>
      <c r="J534" s="5">
        <v>1</v>
      </c>
      <c r="K534" s="5" t="s">
        <v>1325</v>
      </c>
      <c r="L534" s="5" t="s">
        <v>280</v>
      </c>
      <c r="M534" s="5" t="s">
        <v>4766</v>
      </c>
      <c r="N534" s="5"/>
      <c r="O534" s="5"/>
      <c r="P534" s="5"/>
      <c r="Q534" s="5"/>
      <c r="R534" s="5"/>
      <c r="S534" s="5"/>
      <c r="T534" s="5" t="s">
        <v>25</v>
      </c>
      <c r="U534" s="6">
        <v>45444</v>
      </c>
      <c r="V534" s="5" t="s">
        <v>1363</v>
      </c>
      <c r="W534" s="4" t="s">
        <v>1329</v>
      </c>
      <c r="X534" s="5" t="s">
        <v>18</v>
      </c>
      <c r="Y534" s="5"/>
      <c r="Z534" s="5"/>
      <c r="AA534" s="4" t="s">
        <v>4767</v>
      </c>
      <c r="AB534" s="5"/>
      <c r="AC534" s="5"/>
      <c r="AD534" s="5" t="s">
        <v>1331</v>
      </c>
      <c r="AE534" s="5"/>
      <c r="AF534" s="5">
        <v>35224</v>
      </c>
      <c r="AG534" s="5">
        <v>28</v>
      </c>
      <c r="AH534" s="5">
        <v>100</v>
      </c>
      <c r="AI534" s="5" t="s">
        <v>1332</v>
      </c>
      <c r="AJ534" s="5">
        <v>45323</v>
      </c>
      <c r="AK534" s="5">
        <v>0</v>
      </c>
      <c r="AL534" s="5">
        <v>45323</v>
      </c>
      <c r="AM534" s="5" t="s">
        <v>1333</v>
      </c>
      <c r="AN534" s="5">
        <v>26300</v>
      </c>
      <c r="AO534" s="5" t="s">
        <v>4768</v>
      </c>
      <c r="AP534" s="5" t="s">
        <v>1335</v>
      </c>
      <c r="AQ534" s="4" t="s">
        <v>1336</v>
      </c>
      <c r="AR534" s="5" t="s">
        <v>12476</v>
      </c>
      <c r="AS534" s="4" t="s">
        <v>1522</v>
      </c>
      <c r="AT534" s="5" t="s">
        <v>1523</v>
      </c>
      <c r="AU534" s="5" t="s">
        <v>41</v>
      </c>
      <c r="AV534" s="4" t="s">
        <v>1524</v>
      </c>
      <c r="AW534" s="5" t="s">
        <v>93</v>
      </c>
      <c r="AX534" s="4" t="s">
        <v>1574</v>
      </c>
      <c r="AY534" s="5" t="s">
        <v>1575</v>
      </c>
      <c r="AZ534" s="5" t="s">
        <v>11</v>
      </c>
      <c r="BA534" s="4" t="s">
        <v>1576</v>
      </c>
      <c r="BB534" s="5" t="s">
        <v>1577</v>
      </c>
      <c r="BC534" s="5" t="s">
        <v>4765</v>
      </c>
      <c r="BD534" s="5" t="s">
        <v>4769</v>
      </c>
      <c r="BE534" s="5" t="s">
        <v>25</v>
      </c>
      <c r="BF534" s="5" t="s">
        <v>1333</v>
      </c>
      <c r="BG534" s="4" t="s">
        <v>4770</v>
      </c>
      <c r="BH534" s="5" t="s">
        <v>1343</v>
      </c>
    </row>
    <row r="535" spans="1:60" x14ac:dyDescent="0.25">
      <c r="A535">
        <f t="shared" si="45"/>
        <v>304312</v>
      </c>
      <c r="B535">
        <f t="shared" si="46"/>
        <v>3102317</v>
      </c>
      <c r="C535" s="17" t="str">
        <f t="shared" si="49"/>
        <v>CC</v>
      </c>
      <c r="D535" t="str">
        <f t="shared" si="48"/>
        <v>REGION CENTRE EST</v>
      </c>
      <c r="E535" s="12" t="str">
        <f t="shared" si="47"/>
        <v>TERRAIN</v>
      </c>
      <c r="F535" s="4" t="s">
        <v>4771</v>
      </c>
      <c r="G535" s="4" t="s">
        <v>4772</v>
      </c>
      <c r="H535" s="5">
        <v>1</v>
      </c>
      <c r="I535" s="5"/>
      <c r="J535" s="5">
        <v>1</v>
      </c>
      <c r="K535" s="5" t="s">
        <v>1325</v>
      </c>
      <c r="L535" s="5" t="s">
        <v>4773</v>
      </c>
      <c r="M535" s="5" t="s">
        <v>4774</v>
      </c>
      <c r="N535" s="5" t="s">
        <v>260</v>
      </c>
      <c r="O535" s="5">
        <v>45231</v>
      </c>
      <c r="P535" s="5"/>
      <c r="Q535" s="5" t="s">
        <v>1346</v>
      </c>
      <c r="R535" s="5">
        <v>5</v>
      </c>
      <c r="S535" s="5" t="s">
        <v>18</v>
      </c>
      <c r="T535" s="5" t="s">
        <v>71</v>
      </c>
      <c r="U535" s="6">
        <v>45261</v>
      </c>
      <c r="V535" s="5" t="s">
        <v>1437</v>
      </c>
      <c r="W535" s="4" t="s">
        <v>1329</v>
      </c>
      <c r="X535" s="5" t="s">
        <v>18</v>
      </c>
      <c r="Y535" s="5" t="s">
        <v>1348</v>
      </c>
      <c r="Z535" s="5"/>
      <c r="AA535" s="4" t="s">
        <v>4775</v>
      </c>
      <c r="AB535" s="5" t="s">
        <v>1393</v>
      </c>
      <c r="AC535" s="5"/>
      <c r="AD535" s="5" t="s">
        <v>1393</v>
      </c>
      <c r="AE535" s="5"/>
      <c r="AF535" s="5">
        <v>29850</v>
      </c>
      <c r="AG535" s="5">
        <v>43</v>
      </c>
      <c r="AH535" s="5">
        <v>100</v>
      </c>
      <c r="AI535" s="5" t="s">
        <v>1332</v>
      </c>
      <c r="AJ535" s="5">
        <v>43647</v>
      </c>
      <c r="AK535" s="5">
        <v>5</v>
      </c>
      <c r="AL535" s="5">
        <v>43647</v>
      </c>
      <c r="AM535" s="5" t="s">
        <v>1333</v>
      </c>
      <c r="AN535" s="5">
        <v>91590</v>
      </c>
      <c r="AO535" s="5" t="s">
        <v>4776</v>
      </c>
      <c r="AP535" s="5" t="s">
        <v>1536</v>
      </c>
      <c r="AQ535" s="4" t="s">
        <v>12479</v>
      </c>
      <c r="AR535" s="5" t="s">
        <v>12480</v>
      </c>
      <c r="AS535" s="4" t="s">
        <v>1376</v>
      </c>
      <c r="AT535" s="5" t="s">
        <v>1377</v>
      </c>
      <c r="AU535" s="5" t="s">
        <v>41</v>
      </c>
      <c r="AV535" s="4" t="s">
        <v>1378</v>
      </c>
      <c r="AW535" s="5" t="s">
        <v>47</v>
      </c>
      <c r="AX535" s="4"/>
      <c r="AY535" s="5"/>
      <c r="AZ535" s="5"/>
      <c r="BA535" s="4" t="s">
        <v>1861</v>
      </c>
      <c r="BB535" s="5" t="s">
        <v>1862</v>
      </c>
      <c r="BC535" s="5" t="s">
        <v>4772</v>
      </c>
      <c r="BD535" s="5" t="s">
        <v>4777</v>
      </c>
      <c r="BE535" s="5" t="s">
        <v>71</v>
      </c>
      <c r="BF535" s="5" t="s">
        <v>1333</v>
      </c>
      <c r="BG535" s="4" t="s">
        <v>4778</v>
      </c>
      <c r="BH535" s="5" t="s">
        <v>1343</v>
      </c>
    </row>
    <row r="536" spans="1:60" x14ac:dyDescent="0.25">
      <c r="A536">
        <f t="shared" si="45"/>
        <v>306098</v>
      </c>
      <c r="B536">
        <f t="shared" si="46"/>
        <v>7023839</v>
      </c>
      <c r="C536" s="17" t="str">
        <f t="shared" si="49"/>
        <v>CC</v>
      </c>
      <c r="D536" t="str">
        <f t="shared" si="48"/>
        <v>REGION GRAND SUD</v>
      </c>
      <c r="E536" s="12" t="str">
        <f t="shared" si="47"/>
        <v>TERRAIN</v>
      </c>
      <c r="F536" s="4" t="s">
        <v>4779</v>
      </c>
      <c r="G536" s="4" t="s">
        <v>4780</v>
      </c>
      <c r="H536" s="5">
        <v>1</v>
      </c>
      <c r="I536" s="5"/>
      <c r="J536" s="5">
        <v>2</v>
      </c>
      <c r="K536" s="5" t="s">
        <v>1345</v>
      </c>
      <c r="L536" s="5" t="s">
        <v>414</v>
      </c>
      <c r="M536" s="5" t="s">
        <v>4781</v>
      </c>
      <c r="N536" s="5"/>
      <c r="O536" s="5"/>
      <c r="P536" s="5"/>
      <c r="Q536" s="5"/>
      <c r="R536" s="5"/>
      <c r="S536" s="5"/>
      <c r="T536" s="5" t="s">
        <v>25</v>
      </c>
      <c r="U536" s="6">
        <v>45566</v>
      </c>
      <c r="V536" s="5" t="s">
        <v>1363</v>
      </c>
      <c r="W536" s="4" t="s">
        <v>1329</v>
      </c>
      <c r="X536" s="5" t="s">
        <v>18</v>
      </c>
      <c r="Y536" s="5"/>
      <c r="Z536" s="5"/>
      <c r="AA536" s="4" t="s">
        <v>3123</v>
      </c>
      <c r="AB536" s="5"/>
      <c r="AC536" s="5"/>
      <c r="AD536" s="5" t="s">
        <v>1331</v>
      </c>
      <c r="AE536" s="5"/>
      <c r="AF536" s="5">
        <v>33904</v>
      </c>
      <c r="AG536" s="5">
        <v>32</v>
      </c>
      <c r="AH536" s="5">
        <v>100</v>
      </c>
      <c r="AI536" s="5" t="s">
        <v>1332</v>
      </c>
      <c r="AJ536" s="5">
        <v>45444</v>
      </c>
      <c r="AK536" s="5">
        <v>0</v>
      </c>
      <c r="AL536" s="5">
        <v>45444</v>
      </c>
      <c r="AM536" s="5" t="s">
        <v>1333</v>
      </c>
      <c r="AN536" s="5">
        <v>84200</v>
      </c>
      <c r="AO536" s="5" t="s">
        <v>4782</v>
      </c>
      <c r="AP536" s="5" t="s">
        <v>1335</v>
      </c>
      <c r="AQ536" s="4" t="s">
        <v>1336</v>
      </c>
      <c r="AR536" s="5" t="s">
        <v>12476</v>
      </c>
      <c r="AS536" s="4" t="s">
        <v>1403</v>
      </c>
      <c r="AT536" s="5" t="s">
        <v>1404</v>
      </c>
      <c r="AU536" s="5" t="s">
        <v>41</v>
      </c>
      <c r="AV536" s="4" t="s">
        <v>1405</v>
      </c>
      <c r="AW536" s="5" t="s">
        <v>61</v>
      </c>
      <c r="AX536" s="4" t="s">
        <v>1842</v>
      </c>
      <c r="AY536" s="5" t="s">
        <v>1843</v>
      </c>
      <c r="AZ536" s="5" t="s">
        <v>11</v>
      </c>
      <c r="BA536" s="4" t="s">
        <v>1844</v>
      </c>
      <c r="BB536" s="5" t="s">
        <v>1845</v>
      </c>
      <c r="BC536" s="4" t="s">
        <v>4780</v>
      </c>
      <c r="BD536" s="5" t="s">
        <v>4783</v>
      </c>
      <c r="BE536" s="5" t="s">
        <v>25</v>
      </c>
      <c r="BF536" s="5" t="s">
        <v>1333</v>
      </c>
      <c r="BG536" s="4" t="s">
        <v>4784</v>
      </c>
      <c r="BH536" s="5" t="s">
        <v>1343</v>
      </c>
    </row>
    <row r="537" spans="1:60" x14ac:dyDescent="0.25">
      <c r="A537">
        <f t="shared" si="45"/>
        <v>190217</v>
      </c>
      <c r="B537">
        <f t="shared" si="46"/>
        <v>3001256</v>
      </c>
      <c r="C537" s="17" t="str">
        <f t="shared" si="49"/>
        <v>CC</v>
      </c>
      <c r="D537" t="str">
        <f t="shared" si="48"/>
        <v>REGION GRAND SUD</v>
      </c>
      <c r="E537" s="12" t="str">
        <f t="shared" si="47"/>
        <v>TERRAIN</v>
      </c>
      <c r="F537" s="4" t="s">
        <v>4785</v>
      </c>
      <c r="G537" s="4" t="s">
        <v>4786</v>
      </c>
      <c r="H537" s="5">
        <v>1</v>
      </c>
      <c r="I537" s="5"/>
      <c r="J537" s="5">
        <v>1</v>
      </c>
      <c r="K537" s="5" t="s">
        <v>1325</v>
      </c>
      <c r="L537" s="5" t="s">
        <v>4787</v>
      </c>
      <c r="M537" s="5" t="s">
        <v>4781</v>
      </c>
      <c r="N537" s="5"/>
      <c r="O537" s="5"/>
      <c r="P537" s="5"/>
      <c r="Q537" s="5"/>
      <c r="R537" s="5"/>
      <c r="S537" s="5"/>
      <c r="T537" s="5" t="s">
        <v>25</v>
      </c>
      <c r="U537" s="6">
        <v>38443</v>
      </c>
      <c r="V537" s="5" t="s">
        <v>1363</v>
      </c>
      <c r="W537" s="4" t="s">
        <v>1329</v>
      </c>
      <c r="X537" s="5" t="s">
        <v>18</v>
      </c>
      <c r="Y537" s="5"/>
      <c r="Z537" s="5"/>
      <c r="AA537" s="4" t="s">
        <v>4788</v>
      </c>
      <c r="AB537" s="5"/>
      <c r="AC537" s="5"/>
      <c r="AD537" s="5" t="s">
        <v>1331</v>
      </c>
      <c r="AE537" s="5"/>
      <c r="AF537" s="5">
        <v>25172</v>
      </c>
      <c r="AG537" s="5">
        <v>56</v>
      </c>
      <c r="AH537" s="5">
        <v>100</v>
      </c>
      <c r="AI537" s="5" t="s">
        <v>1332</v>
      </c>
      <c r="AJ537" s="5">
        <v>38443</v>
      </c>
      <c r="AK537" s="5">
        <v>19</v>
      </c>
      <c r="AL537" s="5">
        <v>38443</v>
      </c>
      <c r="AM537" s="5" t="s">
        <v>1333</v>
      </c>
      <c r="AN537" s="5">
        <v>84190</v>
      </c>
      <c r="AO537" s="5" t="s">
        <v>4789</v>
      </c>
      <c r="AP537" s="5" t="s">
        <v>1335</v>
      </c>
      <c r="AQ537" s="4" t="s">
        <v>1336</v>
      </c>
      <c r="AR537" s="5" t="s">
        <v>12476</v>
      </c>
      <c r="AS537" s="4" t="s">
        <v>1403</v>
      </c>
      <c r="AT537" s="5" t="s">
        <v>1404</v>
      </c>
      <c r="AU537" s="5" t="s">
        <v>41</v>
      </c>
      <c r="AV537" s="4" t="s">
        <v>1405</v>
      </c>
      <c r="AW537" s="5" t="s">
        <v>61</v>
      </c>
      <c r="AX537" s="4"/>
      <c r="AY537" s="5"/>
      <c r="AZ537" s="5"/>
      <c r="BA537" s="4" t="s">
        <v>1406</v>
      </c>
      <c r="BB537" s="5" t="s">
        <v>1407</v>
      </c>
      <c r="BC537" s="5" t="s">
        <v>4786</v>
      </c>
      <c r="BD537" s="5" t="s">
        <v>4790</v>
      </c>
      <c r="BE537" s="5" t="s">
        <v>25</v>
      </c>
      <c r="BF537" s="5" t="s">
        <v>1333</v>
      </c>
      <c r="BG537" s="4" t="s">
        <v>4791</v>
      </c>
      <c r="BH537" s="5" t="s">
        <v>1343</v>
      </c>
    </row>
    <row r="538" spans="1:60" x14ac:dyDescent="0.25">
      <c r="A538">
        <f t="shared" si="45"/>
        <v>305066</v>
      </c>
      <c r="B538">
        <f t="shared" si="46"/>
        <v>7019413</v>
      </c>
      <c r="C538" s="17" t="str">
        <f t="shared" si="49"/>
        <v>CC</v>
      </c>
      <c r="D538" t="str">
        <f t="shared" si="48"/>
        <v>REGION GRAND SUD</v>
      </c>
      <c r="E538" s="12" t="str">
        <f t="shared" si="47"/>
        <v>TERRAIN</v>
      </c>
      <c r="F538" s="4" t="s">
        <v>591</v>
      </c>
      <c r="G538" s="4" t="s">
        <v>4792</v>
      </c>
      <c r="H538" s="5">
        <v>1</v>
      </c>
      <c r="I538" s="5"/>
      <c r="J538" s="5">
        <v>1</v>
      </c>
      <c r="K538" s="5" t="s">
        <v>1325</v>
      </c>
      <c r="L538" s="5" t="s">
        <v>99</v>
      </c>
      <c r="M538" s="5" t="s">
        <v>592</v>
      </c>
      <c r="N538" s="5"/>
      <c r="O538" s="5"/>
      <c r="P538" s="5"/>
      <c r="Q538" s="5"/>
      <c r="R538" s="5"/>
      <c r="S538" s="5"/>
      <c r="T538" s="5" t="s">
        <v>25</v>
      </c>
      <c r="U538" s="6">
        <v>44501</v>
      </c>
      <c r="V538" s="5" t="s">
        <v>1363</v>
      </c>
      <c r="W538" s="4" t="s">
        <v>1329</v>
      </c>
      <c r="X538" s="5" t="s">
        <v>18</v>
      </c>
      <c r="Y538" s="5"/>
      <c r="Z538" s="5"/>
      <c r="AA538" s="4" t="s">
        <v>4793</v>
      </c>
      <c r="AB538" s="5"/>
      <c r="AC538" s="5"/>
      <c r="AD538" s="5" t="s">
        <v>1331</v>
      </c>
      <c r="AE538" s="5"/>
      <c r="AF538" s="5">
        <v>28608</v>
      </c>
      <c r="AG538" s="5">
        <v>46</v>
      </c>
      <c r="AH538" s="5">
        <v>100</v>
      </c>
      <c r="AI538" s="5" t="s">
        <v>1332</v>
      </c>
      <c r="AJ538" s="5">
        <v>44317</v>
      </c>
      <c r="AK538" s="5">
        <v>3</v>
      </c>
      <c r="AL538" s="5">
        <v>44317</v>
      </c>
      <c r="AM538" s="5" t="s">
        <v>1333</v>
      </c>
      <c r="AN538" s="5">
        <v>83890</v>
      </c>
      <c r="AO538" s="5" t="s">
        <v>4794</v>
      </c>
      <c r="AP538" s="5" t="s">
        <v>1335</v>
      </c>
      <c r="AQ538" s="4" t="s">
        <v>1336</v>
      </c>
      <c r="AR538" s="5" t="s">
        <v>12476</v>
      </c>
      <c r="AS538" s="4" t="s">
        <v>1473</v>
      </c>
      <c r="AT538" s="5" t="s">
        <v>1474</v>
      </c>
      <c r="AU538" s="5" t="s">
        <v>41</v>
      </c>
      <c r="AV538" s="4" t="s">
        <v>1475</v>
      </c>
      <c r="AW538" s="5" t="s">
        <v>58</v>
      </c>
      <c r="AX538" s="4"/>
      <c r="AY538" s="5"/>
      <c r="AZ538" s="5"/>
      <c r="BA538" s="4" t="s">
        <v>2627</v>
      </c>
      <c r="BB538" s="5" t="s">
        <v>2628</v>
      </c>
      <c r="BC538" s="4" t="s">
        <v>4792</v>
      </c>
      <c r="BD538" s="5" t="s">
        <v>4795</v>
      </c>
      <c r="BE538" s="5" t="s">
        <v>25</v>
      </c>
      <c r="BF538" s="5" t="s">
        <v>1333</v>
      </c>
      <c r="BG538" s="4" t="s">
        <v>4796</v>
      </c>
      <c r="BH538" s="5" t="s">
        <v>1343</v>
      </c>
    </row>
    <row r="539" spans="1:60" x14ac:dyDescent="0.25">
      <c r="A539">
        <f t="shared" si="45"/>
        <v>306180</v>
      </c>
      <c r="B539">
        <f t="shared" si="46"/>
        <v>7024024</v>
      </c>
      <c r="C539" s="17" t="str">
        <f t="shared" si="49"/>
        <v>CC</v>
      </c>
      <c r="D539" t="str">
        <f t="shared" si="48"/>
        <v>REGION ILE DE FRANCE NORD</v>
      </c>
      <c r="E539" s="12" t="str">
        <f t="shared" si="47"/>
        <v>TERRAIN</v>
      </c>
      <c r="F539" s="4" t="s">
        <v>4797</v>
      </c>
      <c r="G539" s="4" t="s">
        <v>4798</v>
      </c>
      <c r="H539" s="5">
        <v>1</v>
      </c>
      <c r="I539" s="5"/>
      <c r="J539" s="5">
        <v>2</v>
      </c>
      <c r="K539" s="5" t="s">
        <v>1345</v>
      </c>
      <c r="L539" s="5" t="s">
        <v>238</v>
      </c>
      <c r="M539" s="5" t="s">
        <v>4799</v>
      </c>
      <c r="N539" s="5"/>
      <c r="O539" s="5"/>
      <c r="P539" s="5"/>
      <c r="Q539" s="5"/>
      <c r="R539" s="5"/>
      <c r="S539" s="5"/>
      <c r="T539" s="5" t="s">
        <v>245</v>
      </c>
      <c r="U539" s="6">
        <v>45536</v>
      </c>
      <c r="V539" s="4" t="s">
        <v>1328</v>
      </c>
      <c r="W539" s="4" t="s">
        <v>1329</v>
      </c>
      <c r="X539" s="5" t="s">
        <v>18</v>
      </c>
      <c r="Y539" s="5"/>
      <c r="Z539" s="5"/>
      <c r="AA539" s="4" t="s">
        <v>1487</v>
      </c>
      <c r="AB539" s="5"/>
      <c r="AC539" s="5"/>
      <c r="AD539" s="5" t="s">
        <v>1331</v>
      </c>
      <c r="AE539" s="5"/>
      <c r="AF539" s="6">
        <v>33924</v>
      </c>
      <c r="AG539" s="5">
        <v>32</v>
      </c>
      <c r="AH539" s="5">
        <v>100</v>
      </c>
      <c r="AI539" s="5" t="s">
        <v>1332</v>
      </c>
      <c r="AJ539" s="6">
        <v>45536</v>
      </c>
      <c r="AK539" s="5">
        <v>0</v>
      </c>
      <c r="AL539" s="6">
        <v>45536</v>
      </c>
      <c r="AM539" s="5" t="s">
        <v>1333</v>
      </c>
      <c r="AN539" s="5">
        <v>76660</v>
      </c>
      <c r="AO539" s="5" t="s">
        <v>4800</v>
      </c>
      <c r="AP539" s="5" t="s">
        <v>12477</v>
      </c>
      <c r="AQ539" s="4" t="s">
        <v>1351</v>
      </c>
      <c r="AR539" s="5" t="s">
        <v>12478</v>
      </c>
      <c r="AS539" s="4" t="s">
        <v>1651</v>
      </c>
      <c r="AT539" s="5" t="s">
        <v>1652</v>
      </c>
      <c r="AU539" s="5" t="s">
        <v>41</v>
      </c>
      <c r="AV539" s="4" t="s">
        <v>1653</v>
      </c>
      <c r="AW539" s="5" t="s">
        <v>35</v>
      </c>
      <c r="AX539" s="4" t="s">
        <v>2518</v>
      </c>
      <c r="AY539" s="5" t="s">
        <v>2519</v>
      </c>
      <c r="AZ539" s="5" t="s">
        <v>11</v>
      </c>
      <c r="BA539" s="4" t="s">
        <v>2520</v>
      </c>
      <c r="BB539" s="5" t="s">
        <v>2521</v>
      </c>
      <c r="BC539" s="4" t="s">
        <v>4798</v>
      </c>
      <c r="BD539" s="5" t="s">
        <v>4801</v>
      </c>
      <c r="BE539" s="5" t="s">
        <v>245</v>
      </c>
      <c r="BF539" s="5" t="s">
        <v>1333</v>
      </c>
      <c r="BG539" s="4" t="s">
        <v>4802</v>
      </c>
      <c r="BH539" s="5" t="s">
        <v>1343</v>
      </c>
    </row>
    <row r="540" spans="1:60" x14ac:dyDescent="0.25">
      <c r="A540">
        <f t="shared" si="45"/>
        <v>305631</v>
      </c>
      <c r="B540">
        <f t="shared" si="46"/>
        <v>7022751</v>
      </c>
      <c r="C540" s="17" t="str">
        <f t="shared" si="49"/>
        <v>CC</v>
      </c>
      <c r="D540" t="str">
        <f t="shared" si="48"/>
        <v>REGION GRAND OUEST</v>
      </c>
      <c r="E540" s="12" t="str">
        <f t="shared" si="47"/>
        <v>TERRAIN</v>
      </c>
      <c r="F540" s="4" t="s">
        <v>4803</v>
      </c>
      <c r="G540" s="4" t="s">
        <v>4804</v>
      </c>
      <c r="H540" s="5">
        <v>1</v>
      </c>
      <c r="I540" s="5"/>
      <c r="J540" s="5">
        <v>1</v>
      </c>
      <c r="K540" s="5" t="s">
        <v>1325</v>
      </c>
      <c r="L540" s="5" t="s">
        <v>356</v>
      </c>
      <c r="M540" s="5" t="s">
        <v>4805</v>
      </c>
      <c r="N540" s="5"/>
      <c r="O540" s="5"/>
      <c r="P540" s="5"/>
      <c r="Q540" s="5"/>
      <c r="R540" s="5"/>
      <c r="S540" s="5"/>
      <c r="T540" s="5" t="s">
        <v>25</v>
      </c>
      <c r="U540" s="6">
        <v>45323</v>
      </c>
      <c r="V540" s="4" t="s">
        <v>1363</v>
      </c>
      <c r="W540" s="4" t="s">
        <v>1329</v>
      </c>
      <c r="X540" s="5" t="s">
        <v>18</v>
      </c>
      <c r="Y540" s="5"/>
      <c r="Z540" s="5"/>
      <c r="AA540" s="4" t="s">
        <v>4315</v>
      </c>
      <c r="AB540" s="5"/>
      <c r="AC540" s="5"/>
      <c r="AD540" s="5" t="s">
        <v>1331</v>
      </c>
      <c r="AE540" s="5"/>
      <c r="AF540" s="6">
        <v>31071</v>
      </c>
      <c r="AG540" s="5">
        <v>39</v>
      </c>
      <c r="AH540" s="5">
        <v>100</v>
      </c>
      <c r="AI540" s="5" t="s">
        <v>1332</v>
      </c>
      <c r="AJ540" s="6">
        <v>45139</v>
      </c>
      <c r="AK540" s="5">
        <v>1</v>
      </c>
      <c r="AL540" s="6">
        <v>45139</v>
      </c>
      <c r="AM540" s="5" t="s">
        <v>1333</v>
      </c>
      <c r="AN540" s="5">
        <v>17100</v>
      </c>
      <c r="AO540" s="5" t="s">
        <v>4806</v>
      </c>
      <c r="AP540" s="5" t="s">
        <v>1413</v>
      </c>
      <c r="AQ540" s="4" t="s">
        <v>1414</v>
      </c>
      <c r="AR540" s="5" t="s">
        <v>19</v>
      </c>
      <c r="AS540" s="4" t="s">
        <v>1585</v>
      </c>
      <c r="AT540" s="5" t="s">
        <v>1586</v>
      </c>
      <c r="AU540" s="5" t="s">
        <v>41</v>
      </c>
      <c r="AV540" s="4" t="s">
        <v>1587</v>
      </c>
      <c r="AW540" s="5" t="s">
        <v>340</v>
      </c>
      <c r="AX540" s="4" t="s">
        <v>2410</v>
      </c>
      <c r="AY540" s="5" t="s">
        <v>2411</v>
      </c>
      <c r="AZ540" s="5" t="s">
        <v>11</v>
      </c>
      <c r="BA540" s="4" t="s">
        <v>2412</v>
      </c>
      <c r="BB540" s="5" t="s">
        <v>2413</v>
      </c>
      <c r="BC540" s="4" t="s">
        <v>4804</v>
      </c>
      <c r="BD540" s="5" t="s">
        <v>4807</v>
      </c>
      <c r="BE540" s="5" t="s">
        <v>25</v>
      </c>
      <c r="BF540" s="5" t="s">
        <v>1333</v>
      </c>
      <c r="BG540" s="4" t="s">
        <v>4808</v>
      </c>
      <c r="BH540" s="5" t="s">
        <v>1343</v>
      </c>
    </row>
    <row r="541" spans="1:60" x14ac:dyDescent="0.25">
      <c r="A541">
        <f t="shared" si="45"/>
        <v>305868</v>
      </c>
      <c r="B541">
        <f t="shared" si="46"/>
        <v>7023369</v>
      </c>
      <c r="C541" s="17" t="str">
        <f t="shared" si="49"/>
        <v>CC</v>
      </c>
      <c r="D541" t="str">
        <f t="shared" si="48"/>
        <v>REGION ILE DE FRANCE NORD</v>
      </c>
      <c r="E541" s="12" t="str">
        <f t="shared" si="47"/>
        <v>TERRAIN</v>
      </c>
      <c r="F541" s="4" t="s">
        <v>4809</v>
      </c>
      <c r="G541" s="4" t="s">
        <v>4810</v>
      </c>
      <c r="H541" s="5">
        <v>1</v>
      </c>
      <c r="I541" s="5"/>
      <c r="J541" s="5">
        <v>2</v>
      </c>
      <c r="K541" s="5" t="s">
        <v>1345</v>
      </c>
      <c r="L541" s="5" t="s">
        <v>685</v>
      </c>
      <c r="M541" s="5" t="s">
        <v>4811</v>
      </c>
      <c r="N541" s="5"/>
      <c r="O541" s="5"/>
      <c r="P541" s="5"/>
      <c r="Q541" s="5"/>
      <c r="R541" s="5"/>
      <c r="S541" s="5"/>
      <c r="T541" s="5" t="s">
        <v>25</v>
      </c>
      <c r="U541" s="6">
        <v>45444</v>
      </c>
      <c r="V541" s="4" t="s">
        <v>1363</v>
      </c>
      <c r="W541" s="4" t="s">
        <v>1329</v>
      </c>
      <c r="X541" s="5" t="s">
        <v>18</v>
      </c>
      <c r="Y541" s="5"/>
      <c r="Z541" s="5"/>
      <c r="AA541" s="4" t="s">
        <v>4812</v>
      </c>
      <c r="AB541" s="5"/>
      <c r="AC541" s="5"/>
      <c r="AD541" s="5" t="s">
        <v>1331</v>
      </c>
      <c r="AE541" s="5"/>
      <c r="AF541" s="6">
        <v>33802</v>
      </c>
      <c r="AG541" s="5">
        <v>32</v>
      </c>
      <c r="AH541" s="5">
        <v>100</v>
      </c>
      <c r="AI541" s="5" t="s">
        <v>1332</v>
      </c>
      <c r="AJ541" s="6">
        <v>45323</v>
      </c>
      <c r="AK541" s="5">
        <v>0</v>
      </c>
      <c r="AL541" s="6">
        <v>45323</v>
      </c>
      <c r="AM541" s="5" t="s">
        <v>1333</v>
      </c>
      <c r="AN541" s="5">
        <v>92140</v>
      </c>
      <c r="AO541" s="5" t="s">
        <v>4813</v>
      </c>
      <c r="AP541" s="5" t="s">
        <v>12477</v>
      </c>
      <c r="AQ541" s="4" t="s">
        <v>1351</v>
      </c>
      <c r="AR541" s="5" t="s">
        <v>12478</v>
      </c>
      <c r="AS541" s="4" t="s">
        <v>1352</v>
      </c>
      <c r="AT541" s="5" t="s">
        <v>1353</v>
      </c>
      <c r="AU541" s="5" t="s">
        <v>41</v>
      </c>
      <c r="AV541" s="4" t="s">
        <v>1354</v>
      </c>
      <c r="AW541" s="5" t="s">
        <v>17</v>
      </c>
      <c r="AX541" s="4" t="s">
        <v>2116</v>
      </c>
      <c r="AY541" s="5" t="s">
        <v>2117</v>
      </c>
      <c r="AZ541" s="5" t="s">
        <v>11</v>
      </c>
      <c r="BA541" s="4" t="s">
        <v>2118</v>
      </c>
      <c r="BB541" s="5" t="s">
        <v>2119</v>
      </c>
      <c r="BC541" s="4" t="s">
        <v>4810</v>
      </c>
      <c r="BD541" s="5" t="s">
        <v>4814</v>
      </c>
      <c r="BE541" s="5" t="s">
        <v>25</v>
      </c>
      <c r="BF541" s="5" t="s">
        <v>1333</v>
      </c>
      <c r="BG541" s="4" t="s">
        <v>4815</v>
      </c>
      <c r="BH541" s="5" t="s">
        <v>1343</v>
      </c>
    </row>
    <row r="542" spans="1:60" x14ac:dyDescent="0.25">
      <c r="A542">
        <f t="shared" si="45"/>
        <v>301199</v>
      </c>
      <c r="B542">
        <f t="shared" si="46"/>
        <v>3100694</v>
      </c>
      <c r="C542" s="17" t="str">
        <f t="shared" si="49"/>
        <v>CC</v>
      </c>
      <c r="D542" t="str">
        <f t="shared" si="48"/>
        <v>REGION CENTRE EST</v>
      </c>
      <c r="E542" s="12" t="str">
        <f t="shared" si="47"/>
        <v>TERRAIN</v>
      </c>
      <c r="F542" s="4" t="s">
        <v>4816</v>
      </c>
      <c r="G542" s="4" t="s">
        <v>4817</v>
      </c>
      <c r="H542" s="5">
        <v>1</v>
      </c>
      <c r="I542" s="5"/>
      <c r="J542" s="5">
        <v>1</v>
      </c>
      <c r="K542" s="5" t="s">
        <v>1325</v>
      </c>
      <c r="L542" s="5" t="s">
        <v>54</v>
      </c>
      <c r="M542" s="5" t="s">
        <v>4811</v>
      </c>
      <c r="N542" s="5"/>
      <c r="O542" s="5"/>
      <c r="P542" s="5"/>
      <c r="Q542" s="5"/>
      <c r="R542" s="5"/>
      <c r="S542" s="5"/>
      <c r="T542" s="5" t="s">
        <v>25</v>
      </c>
      <c r="U542" s="6">
        <v>41306</v>
      </c>
      <c r="V542" s="4" t="s">
        <v>1363</v>
      </c>
      <c r="W542" s="4" t="s">
        <v>1329</v>
      </c>
      <c r="X542" s="5" t="s">
        <v>18</v>
      </c>
      <c r="Y542" s="5"/>
      <c r="Z542" s="5"/>
      <c r="AA542" s="4" t="s">
        <v>3219</v>
      </c>
      <c r="AB542" s="5"/>
      <c r="AC542" s="5"/>
      <c r="AD542" s="5" t="s">
        <v>1331</v>
      </c>
      <c r="AE542" s="5"/>
      <c r="AF542" s="6">
        <v>29730</v>
      </c>
      <c r="AG542" s="5">
        <v>43</v>
      </c>
      <c r="AH542" s="5">
        <v>100</v>
      </c>
      <c r="AI542" s="5" t="s">
        <v>1332</v>
      </c>
      <c r="AJ542" s="6">
        <v>41306</v>
      </c>
      <c r="AK542" s="5">
        <v>11</v>
      </c>
      <c r="AL542" s="6">
        <v>41306</v>
      </c>
      <c r="AM542" s="5" t="s">
        <v>1333</v>
      </c>
      <c r="AN542" s="5">
        <v>69800</v>
      </c>
      <c r="AO542" s="5" t="s">
        <v>4818</v>
      </c>
      <c r="AP542" s="5" t="s">
        <v>1536</v>
      </c>
      <c r="AQ542" s="4" t="s">
        <v>12479</v>
      </c>
      <c r="AR542" s="5" t="s">
        <v>12480</v>
      </c>
      <c r="AS542" s="4" t="s">
        <v>2273</v>
      </c>
      <c r="AT542" s="5" t="s">
        <v>2274</v>
      </c>
      <c r="AU542" s="5" t="s">
        <v>41</v>
      </c>
      <c r="AV542" s="4" t="s">
        <v>2275</v>
      </c>
      <c r="AW542" s="5" t="s">
        <v>256</v>
      </c>
      <c r="AX542" s="4" t="s">
        <v>2486</v>
      </c>
      <c r="AY542" s="5" t="s">
        <v>2487</v>
      </c>
      <c r="AZ542" s="5" t="s">
        <v>11</v>
      </c>
      <c r="BA542" s="4" t="s">
        <v>2488</v>
      </c>
      <c r="BB542" s="5" t="s">
        <v>2489</v>
      </c>
      <c r="BC542" s="4" t="s">
        <v>4817</v>
      </c>
      <c r="BD542" s="5" t="s">
        <v>4819</v>
      </c>
      <c r="BE542" s="5" t="s">
        <v>25</v>
      </c>
      <c r="BF542" s="5" t="s">
        <v>1333</v>
      </c>
      <c r="BG542" s="4" t="s">
        <v>4820</v>
      </c>
      <c r="BH542" s="5" t="s">
        <v>1343</v>
      </c>
    </row>
    <row r="543" spans="1:60" x14ac:dyDescent="0.25">
      <c r="A543">
        <f t="shared" si="45"/>
        <v>305634</v>
      </c>
      <c r="B543">
        <f t="shared" si="46"/>
        <v>7022755</v>
      </c>
      <c r="C543" s="17" t="str">
        <f t="shared" si="49"/>
        <v>CC</v>
      </c>
      <c r="D543" t="str">
        <f t="shared" si="48"/>
        <v>REGION GRAND OUEST</v>
      </c>
      <c r="E543" s="12" t="str">
        <f t="shared" si="47"/>
        <v>TERRAIN</v>
      </c>
      <c r="F543" s="4" t="s">
        <v>748</v>
      </c>
      <c r="G543" s="4" t="s">
        <v>4821</v>
      </c>
      <c r="H543" s="5">
        <v>1</v>
      </c>
      <c r="I543" s="5"/>
      <c r="J543" s="5">
        <v>1</v>
      </c>
      <c r="K543" s="5" t="s">
        <v>1325</v>
      </c>
      <c r="L543" s="5" t="s">
        <v>523</v>
      </c>
      <c r="M543" s="5" t="s">
        <v>749</v>
      </c>
      <c r="N543" s="5"/>
      <c r="O543" s="6"/>
      <c r="P543" s="5"/>
      <c r="Q543" s="5"/>
      <c r="R543" s="5"/>
      <c r="S543" s="5"/>
      <c r="T543" s="5" t="s">
        <v>25</v>
      </c>
      <c r="U543" s="6">
        <v>45323</v>
      </c>
      <c r="V543" s="4" t="s">
        <v>1363</v>
      </c>
      <c r="W543" s="4" t="s">
        <v>1329</v>
      </c>
      <c r="X543" s="5" t="s">
        <v>18</v>
      </c>
      <c r="Y543" s="5"/>
      <c r="Z543" s="5"/>
      <c r="AA543" s="4" t="s">
        <v>3239</v>
      </c>
      <c r="AB543" s="5"/>
      <c r="AC543" s="5"/>
      <c r="AD543" s="5" t="s">
        <v>1331</v>
      </c>
      <c r="AE543" s="5"/>
      <c r="AF543" s="6">
        <v>27410</v>
      </c>
      <c r="AG543" s="5">
        <v>49</v>
      </c>
      <c r="AH543" s="5">
        <v>100</v>
      </c>
      <c r="AI543" s="5" t="s">
        <v>1332</v>
      </c>
      <c r="AJ543" s="6">
        <v>45139</v>
      </c>
      <c r="AK543" s="5">
        <v>1</v>
      </c>
      <c r="AL543" s="6">
        <v>45139</v>
      </c>
      <c r="AM543" s="5" t="s">
        <v>1333</v>
      </c>
      <c r="AN543" s="5">
        <v>44380</v>
      </c>
      <c r="AO543" s="5" t="s">
        <v>4822</v>
      </c>
      <c r="AP543" s="5" t="s">
        <v>1413</v>
      </c>
      <c r="AQ543" s="4" t="s">
        <v>1414</v>
      </c>
      <c r="AR543" s="5" t="s">
        <v>19</v>
      </c>
      <c r="AS543" s="4" t="s">
        <v>1549</v>
      </c>
      <c r="AT543" s="5" t="s">
        <v>1550</v>
      </c>
      <c r="AU543" s="5" t="s">
        <v>41</v>
      </c>
      <c r="AV543" s="4" t="s">
        <v>1551</v>
      </c>
      <c r="AW543" s="5" t="s">
        <v>135</v>
      </c>
      <c r="AX543" s="4" t="s">
        <v>1552</v>
      </c>
      <c r="AY543" s="5" t="s">
        <v>1553</v>
      </c>
      <c r="AZ543" s="5" t="s">
        <v>11</v>
      </c>
      <c r="BA543" s="4" t="s">
        <v>1554</v>
      </c>
      <c r="BB543" s="5" t="s">
        <v>1555</v>
      </c>
      <c r="BC543" s="4" t="s">
        <v>4821</v>
      </c>
      <c r="BD543" s="5" t="s">
        <v>4823</v>
      </c>
      <c r="BE543" s="5" t="s">
        <v>25</v>
      </c>
      <c r="BF543" s="5" t="s">
        <v>1333</v>
      </c>
      <c r="BG543" s="4" t="s">
        <v>4824</v>
      </c>
      <c r="BH543" s="5" t="s">
        <v>1343</v>
      </c>
    </row>
    <row r="544" spans="1:60" x14ac:dyDescent="0.25">
      <c r="A544">
        <f t="shared" si="45"/>
        <v>302912</v>
      </c>
      <c r="B544">
        <f t="shared" si="46"/>
        <v>3101614</v>
      </c>
      <c r="C544" s="17" t="str">
        <f t="shared" si="49"/>
        <v>CC</v>
      </c>
      <c r="D544" t="str">
        <f t="shared" si="48"/>
        <v>REGION GRAND OUEST</v>
      </c>
      <c r="E544" s="12" t="str">
        <f t="shared" si="47"/>
        <v>TERRAIN</v>
      </c>
      <c r="F544" s="4" t="s">
        <v>4825</v>
      </c>
      <c r="G544" s="4" t="s">
        <v>4826</v>
      </c>
      <c r="H544" s="5">
        <v>1</v>
      </c>
      <c r="I544" s="5"/>
      <c r="J544" s="5">
        <v>1</v>
      </c>
      <c r="K544" s="5" t="s">
        <v>1325</v>
      </c>
      <c r="L544" s="5" t="s">
        <v>279</v>
      </c>
      <c r="M544" s="5" t="s">
        <v>4827</v>
      </c>
      <c r="N544" s="5" t="s">
        <v>16</v>
      </c>
      <c r="O544" s="6">
        <v>42401</v>
      </c>
      <c r="P544" s="5"/>
      <c r="Q544" s="5" t="s">
        <v>1346</v>
      </c>
      <c r="R544" s="5">
        <v>5</v>
      </c>
      <c r="S544" s="5" t="s">
        <v>18</v>
      </c>
      <c r="T544" s="5" t="s">
        <v>732</v>
      </c>
      <c r="U544" s="6">
        <v>42430</v>
      </c>
      <c r="V544" s="4" t="s">
        <v>2788</v>
      </c>
      <c r="W544" s="4" t="s">
        <v>1329</v>
      </c>
      <c r="X544" s="5" t="s">
        <v>18</v>
      </c>
      <c r="Y544" s="5" t="s">
        <v>1348</v>
      </c>
      <c r="Z544" s="5"/>
      <c r="AA544" s="4" t="s">
        <v>4828</v>
      </c>
      <c r="AB544" s="5" t="s">
        <v>1331</v>
      </c>
      <c r="AC544" s="5"/>
      <c r="AD544" s="5" t="s">
        <v>1331</v>
      </c>
      <c r="AE544" s="5"/>
      <c r="AF544" s="6">
        <v>30220</v>
      </c>
      <c r="AG544" s="5">
        <v>42</v>
      </c>
      <c r="AH544" s="5">
        <v>100</v>
      </c>
      <c r="AI544" s="5" t="s">
        <v>1332</v>
      </c>
      <c r="AJ544" s="6">
        <v>42430</v>
      </c>
      <c r="AK544" s="5">
        <v>8</v>
      </c>
      <c r="AL544" s="6">
        <v>42430</v>
      </c>
      <c r="AM544" s="5" t="s">
        <v>1333</v>
      </c>
      <c r="AN544" s="5">
        <v>49350</v>
      </c>
      <c r="AO544" s="5" t="s">
        <v>4829</v>
      </c>
      <c r="AP544" s="5" t="s">
        <v>1413</v>
      </c>
      <c r="AQ544" s="4" t="s">
        <v>1414</v>
      </c>
      <c r="AR544" s="5" t="s">
        <v>19</v>
      </c>
      <c r="AS544" s="4" t="s">
        <v>2071</v>
      </c>
      <c r="AT544" s="5" t="s">
        <v>2072</v>
      </c>
      <c r="AU544" s="5" t="s">
        <v>41</v>
      </c>
      <c r="AV544" s="4" t="s">
        <v>2073</v>
      </c>
      <c r="AW544" s="5" t="s">
        <v>112</v>
      </c>
      <c r="AX544" s="4" t="s">
        <v>2136</v>
      </c>
      <c r="AY544" s="5" t="s">
        <v>2137</v>
      </c>
      <c r="AZ544" s="5" t="s">
        <v>11</v>
      </c>
      <c r="BA544" s="4" t="s">
        <v>2138</v>
      </c>
      <c r="BB544" s="5" t="s">
        <v>2139</v>
      </c>
      <c r="BC544" s="4" t="s">
        <v>4826</v>
      </c>
      <c r="BD544" s="5" t="s">
        <v>4830</v>
      </c>
      <c r="BE544" s="5" t="s">
        <v>732</v>
      </c>
      <c r="BF544" s="5" t="s">
        <v>1333</v>
      </c>
      <c r="BG544" s="4" t="s">
        <v>4831</v>
      </c>
      <c r="BH544" s="5" t="s">
        <v>1343</v>
      </c>
    </row>
    <row r="545" spans="1:60" x14ac:dyDescent="0.25">
      <c r="A545">
        <f t="shared" si="45"/>
        <v>300056</v>
      </c>
      <c r="B545">
        <f t="shared" si="46"/>
        <v>3100045</v>
      </c>
      <c r="C545" s="17" t="str">
        <f t="shared" si="49"/>
        <v>CC</v>
      </c>
      <c r="D545" t="str">
        <f t="shared" si="48"/>
        <v>REGION GRAND SUD</v>
      </c>
      <c r="E545" s="12" t="str">
        <f t="shared" si="47"/>
        <v>TERRAIN</v>
      </c>
      <c r="F545" s="4" t="s">
        <v>4832</v>
      </c>
      <c r="G545" s="4" t="s">
        <v>4833</v>
      </c>
      <c r="H545" s="5">
        <v>1</v>
      </c>
      <c r="I545" s="5"/>
      <c r="J545" s="5">
        <v>2</v>
      </c>
      <c r="K545" s="5" t="s">
        <v>1345</v>
      </c>
      <c r="L545" s="5" t="s">
        <v>555</v>
      </c>
      <c r="M545" s="5" t="s">
        <v>4834</v>
      </c>
      <c r="N545" s="5"/>
      <c r="O545" s="6"/>
      <c r="P545" s="5"/>
      <c r="Q545" s="5"/>
      <c r="R545" s="5"/>
      <c r="S545" s="5"/>
      <c r="T545" s="5" t="s">
        <v>25</v>
      </c>
      <c r="U545" s="6">
        <v>40756</v>
      </c>
      <c r="V545" s="4" t="s">
        <v>1363</v>
      </c>
      <c r="W545" s="4" t="s">
        <v>1329</v>
      </c>
      <c r="X545" s="5" t="s">
        <v>18</v>
      </c>
      <c r="Y545" s="5"/>
      <c r="Z545" s="5"/>
      <c r="AA545" s="4" t="s">
        <v>4835</v>
      </c>
      <c r="AB545" s="5"/>
      <c r="AC545" s="5"/>
      <c r="AD545" s="5" t="s">
        <v>1331</v>
      </c>
      <c r="AE545" s="5"/>
      <c r="AF545" s="6">
        <v>21828</v>
      </c>
      <c r="AG545" s="5">
        <v>65</v>
      </c>
      <c r="AH545" s="5">
        <v>100</v>
      </c>
      <c r="AI545" s="5" t="s">
        <v>1332</v>
      </c>
      <c r="AJ545" s="6">
        <v>40575</v>
      </c>
      <c r="AK545" s="5">
        <v>13</v>
      </c>
      <c r="AL545" s="6">
        <v>40575</v>
      </c>
      <c r="AM545" s="5" t="s">
        <v>1333</v>
      </c>
      <c r="AN545" s="5">
        <v>74350</v>
      </c>
      <c r="AO545" s="5" t="s">
        <v>4836</v>
      </c>
      <c r="AP545" s="5" t="s">
        <v>1335</v>
      </c>
      <c r="AQ545" s="4" t="s">
        <v>1336</v>
      </c>
      <c r="AR545" s="5" t="s">
        <v>12476</v>
      </c>
      <c r="AS545" s="4" t="s">
        <v>1440</v>
      </c>
      <c r="AT545" s="5" t="s">
        <v>1441</v>
      </c>
      <c r="AU545" s="5" t="s">
        <v>41</v>
      </c>
      <c r="AV545" s="4" t="s">
        <v>1537</v>
      </c>
      <c r="AW545" s="5" t="s">
        <v>31</v>
      </c>
      <c r="AX545" s="4"/>
      <c r="AY545" s="5"/>
      <c r="AZ545" s="5"/>
      <c r="BA545" s="4" t="s">
        <v>1966</v>
      </c>
      <c r="BB545" s="5" t="s">
        <v>11119</v>
      </c>
      <c r="BC545" s="4" t="s">
        <v>4833</v>
      </c>
      <c r="BD545" s="5" t="s">
        <v>4837</v>
      </c>
      <c r="BE545" s="5" t="s">
        <v>25</v>
      </c>
      <c r="BF545" s="5" t="s">
        <v>1333</v>
      </c>
      <c r="BG545" s="4" t="s">
        <v>4838</v>
      </c>
      <c r="BH545" s="5" t="s">
        <v>1343</v>
      </c>
    </row>
    <row r="546" spans="1:60" x14ac:dyDescent="0.25">
      <c r="A546">
        <f t="shared" si="45"/>
        <v>179897</v>
      </c>
      <c r="B546">
        <f t="shared" si="46"/>
        <v>3000705</v>
      </c>
      <c r="C546" s="17" t="str">
        <f t="shared" si="49"/>
        <v>IMD</v>
      </c>
      <c r="D546" t="str">
        <f t="shared" si="48"/>
        <v>REGION CENTRE EST</v>
      </c>
      <c r="E546" s="12" t="str">
        <f t="shared" si="47"/>
        <v>TERRAIN</v>
      </c>
      <c r="F546" s="4" t="s">
        <v>4839</v>
      </c>
      <c r="G546" s="4" t="s">
        <v>1696</v>
      </c>
      <c r="H546" s="5">
        <v>1</v>
      </c>
      <c r="I546" s="5"/>
      <c r="J546" s="5">
        <v>1</v>
      </c>
      <c r="K546" s="5" t="s">
        <v>1325</v>
      </c>
      <c r="L546" s="5" t="s">
        <v>858</v>
      </c>
      <c r="M546" s="5" t="s">
        <v>1094</v>
      </c>
      <c r="N546" s="5"/>
      <c r="O546" s="6"/>
      <c r="P546" s="5"/>
      <c r="Q546" s="5"/>
      <c r="R546" s="5"/>
      <c r="S546" s="5"/>
      <c r="T546" s="5" t="s">
        <v>41</v>
      </c>
      <c r="U546" s="6">
        <v>36982</v>
      </c>
      <c r="V546" s="4" t="s">
        <v>1673</v>
      </c>
      <c r="W546" s="4" t="s">
        <v>1392</v>
      </c>
      <c r="X546" s="5" t="s">
        <v>5</v>
      </c>
      <c r="Y546" s="5"/>
      <c r="Z546" s="5"/>
      <c r="AA546" s="4"/>
      <c r="AB546" s="5"/>
      <c r="AC546" s="5"/>
      <c r="AD546" s="5">
        <v>7</v>
      </c>
      <c r="AE546" s="5"/>
      <c r="AF546" s="6">
        <v>28181</v>
      </c>
      <c r="AG546" s="5">
        <v>47</v>
      </c>
      <c r="AH546" s="5">
        <v>100</v>
      </c>
      <c r="AI546" s="5" t="s">
        <v>1332</v>
      </c>
      <c r="AJ546" s="6">
        <v>35796</v>
      </c>
      <c r="AK546" s="5">
        <v>23</v>
      </c>
      <c r="AL546" s="6">
        <v>36982</v>
      </c>
      <c r="AM546" s="5"/>
      <c r="AN546" s="5">
        <v>54770</v>
      </c>
      <c r="AO546" s="5" t="s">
        <v>4840</v>
      </c>
      <c r="AP546" s="5" t="s">
        <v>1536</v>
      </c>
      <c r="AQ546" s="4" t="s">
        <v>12479</v>
      </c>
      <c r="AR546" s="5" t="s">
        <v>12480</v>
      </c>
      <c r="AS546" s="4" t="s">
        <v>1696</v>
      </c>
      <c r="AT546" s="5" t="s">
        <v>1697</v>
      </c>
      <c r="AU546" s="5" t="s">
        <v>41</v>
      </c>
      <c r="AV546" s="4" t="s">
        <v>1698</v>
      </c>
      <c r="AW546" s="5" t="s">
        <v>66</v>
      </c>
      <c r="AX546" s="4"/>
      <c r="AY546" s="5"/>
      <c r="AZ546" s="5"/>
      <c r="BA546" s="4"/>
      <c r="BB546" s="5"/>
      <c r="BC546" s="4"/>
      <c r="BD546" s="5"/>
      <c r="BE546" s="5"/>
      <c r="BF546" s="5" t="s">
        <v>1677</v>
      </c>
      <c r="BG546" s="4"/>
      <c r="BH546" s="5"/>
    </row>
    <row r="547" spans="1:60" x14ac:dyDescent="0.25">
      <c r="A547">
        <f t="shared" si="45"/>
        <v>171377</v>
      </c>
      <c r="B547">
        <f t="shared" si="46"/>
        <v>3000484</v>
      </c>
      <c r="C547" t="str">
        <f t="shared" si="49"/>
        <v>CC</v>
      </c>
      <c r="D547" t="str">
        <f t="shared" si="48"/>
        <v>POLE PILOTAGE DU RESEAU COMMERCIAL</v>
      </c>
      <c r="E547" s="12" t="str">
        <f t="shared" si="47"/>
        <v>TERRAIN</v>
      </c>
      <c r="F547" s="4" t="s">
        <v>1093</v>
      </c>
      <c r="G547" s="4" t="s">
        <v>4841</v>
      </c>
      <c r="H547" s="5">
        <v>1</v>
      </c>
      <c r="I547" s="5"/>
      <c r="J547" s="5">
        <v>1</v>
      </c>
      <c r="K547" s="5" t="s">
        <v>1325</v>
      </c>
      <c r="L547" s="5" t="s">
        <v>92</v>
      </c>
      <c r="M547" s="5" t="s">
        <v>1094</v>
      </c>
      <c r="N547" s="5"/>
      <c r="O547" s="5"/>
      <c r="P547" s="5"/>
      <c r="Q547" s="5"/>
      <c r="R547" s="5"/>
      <c r="S547" s="5"/>
      <c r="T547" s="5" t="s">
        <v>1095</v>
      </c>
      <c r="U547" s="6">
        <v>34213</v>
      </c>
      <c r="V547" s="5" t="s">
        <v>2495</v>
      </c>
      <c r="W547" s="4" t="s">
        <v>2161</v>
      </c>
      <c r="X547" s="5" t="s">
        <v>5</v>
      </c>
      <c r="Y547" s="5"/>
      <c r="Z547" s="5"/>
      <c r="AA547" s="5"/>
      <c r="AB547" s="5"/>
      <c r="AC547" s="5"/>
      <c r="AD547" s="5" t="s">
        <v>4842</v>
      </c>
      <c r="AE547" s="5"/>
      <c r="AF547" s="5">
        <v>25498</v>
      </c>
      <c r="AG547" s="5">
        <v>55</v>
      </c>
      <c r="AH547" s="5">
        <v>100</v>
      </c>
      <c r="AI547" s="5" t="s">
        <v>1332</v>
      </c>
      <c r="AJ547" s="5">
        <v>34213</v>
      </c>
      <c r="AK547" s="5">
        <v>31</v>
      </c>
      <c r="AL547" s="5">
        <v>34213</v>
      </c>
      <c r="AM547" s="5"/>
      <c r="AN547" s="5">
        <v>91490</v>
      </c>
      <c r="AO547" s="5" t="s">
        <v>4843</v>
      </c>
      <c r="AP547" s="5"/>
      <c r="AQ547" s="4" t="s">
        <v>1395</v>
      </c>
      <c r="AR547" s="5" t="s">
        <v>188</v>
      </c>
      <c r="AS547" s="4"/>
      <c r="AT547" s="5"/>
      <c r="AU547" s="5"/>
      <c r="AV547" s="4"/>
      <c r="AW547" s="5"/>
      <c r="AX547" s="4"/>
      <c r="AY547" s="5"/>
      <c r="AZ547" s="5"/>
      <c r="BA547" s="4"/>
      <c r="BB547" s="5"/>
      <c r="BC547" s="5"/>
      <c r="BD547" s="5"/>
      <c r="BE547" s="5"/>
      <c r="BF547" s="5" t="s">
        <v>2164</v>
      </c>
      <c r="BG547" s="5"/>
      <c r="BH547" s="5"/>
    </row>
    <row r="548" spans="1:60" x14ac:dyDescent="0.25">
      <c r="A548">
        <f t="shared" si="45"/>
        <v>304601</v>
      </c>
      <c r="B548">
        <f t="shared" si="46"/>
        <v>3102495</v>
      </c>
      <c r="C548" s="17" t="str">
        <f t="shared" si="49"/>
        <v>IMP</v>
      </c>
      <c r="D548" t="str">
        <f t="shared" si="48"/>
        <v>REGION GRAND SUD</v>
      </c>
      <c r="E548" s="12" t="str">
        <f t="shared" si="47"/>
        <v>TERRAIN</v>
      </c>
      <c r="F548" s="4" t="s">
        <v>4844</v>
      </c>
      <c r="G548" s="4" t="s">
        <v>3505</v>
      </c>
      <c r="H548" s="5">
        <v>1</v>
      </c>
      <c r="I548" s="5"/>
      <c r="J548" s="5">
        <v>1</v>
      </c>
      <c r="K548" s="5" t="s">
        <v>1325</v>
      </c>
      <c r="L548" s="5" t="s">
        <v>490</v>
      </c>
      <c r="M548" s="5" t="s">
        <v>4845</v>
      </c>
      <c r="N548" s="5" t="s">
        <v>3</v>
      </c>
      <c r="O548" s="5">
        <v>45231</v>
      </c>
      <c r="P548" s="5"/>
      <c r="Q548" s="5" t="s">
        <v>1346</v>
      </c>
      <c r="R548" s="5">
        <v>4</v>
      </c>
      <c r="S548" s="5" t="s">
        <v>5</v>
      </c>
      <c r="T548" s="5" t="s">
        <v>11</v>
      </c>
      <c r="U548" s="6">
        <v>45261</v>
      </c>
      <c r="V548" s="4" t="s">
        <v>1605</v>
      </c>
      <c r="W548" s="4" t="s">
        <v>1606</v>
      </c>
      <c r="X548" s="5" t="s">
        <v>5</v>
      </c>
      <c r="Y548" s="5"/>
      <c r="Z548" s="5"/>
      <c r="AA548" s="4"/>
      <c r="AB548" s="5">
        <v>5</v>
      </c>
      <c r="AC548" s="5"/>
      <c r="AD548" s="5">
        <v>5</v>
      </c>
      <c r="AE548" s="5"/>
      <c r="AF548" s="6">
        <v>34737</v>
      </c>
      <c r="AG548" s="5">
        <v>29</v>
      </c>
      <c r="AH548" s="5">
        <v>100</v>
      </c>
      <c r="AI548" s="5" t="s">
        <v>1332</v>
      </c>
      <c r="AJ548" s="6">
        <v>43922</v>
      </c>
      <c r="AK548" s="5">
        <v>4</v>
      </c>
      <c r="AL548" s="6">
        <v>43922</v>
      </c>
      <c r="AM548" s="5"/>
      <c r="AN548" s="5">
        <v>69340</v>
      </c>
      <c r="AO548" s="5" t="s">
        <v>4846</v>
      </c>
      <c r="AP548" s="5" t="s">
        <v>1335</v>
      </c>
      <c r="AQ548" s="4" t="s">
        <v>1336</v>
      </c>
      <c r="AR548" s="5" t="s">
        <v>12476</v>
      </c>
      <c r="AS548" s="4" t="s">
        <v>1440</v>
      </c>
      <c r="AT548" s="5" t="s">
        <v>1441</v>
      </c>
      <c r="AU548" s="5" t="s">
        <v>41</v>
      </c>
      <c r="AV548" s="4" t="s">
        <v>1537</v>
      </c>
      <c r="AW548" s="5" t="s">
        <v>31</v>
      </c>
      <c r="AX548" s="4" t="s">
        <v>3505</v>
      </c>
      <c r="AY548" s="5" t="s">
        <v>3506</v>
      </c>
      <c r="AZ548" s="5" t="s">
        <v>11</v>
      </c>
      <c r="BA548" s="4" t="s">
        <v>3507</v>
      </c>
      <c r="BB548" s="5" t="s">
        <v>3508</v>
      </c>
      <c r="BC548" s="4"/>
      <c r="BD548" s="5"/>
      <c r="BE548" s="5"/>
      <c r="BF548" s="5" t="s">
        <v>1608</v>
      </c>
      <c r="BG548" s="4"/>
      <c r="BH548" s="5"/>
    </row>
    <row r="549" spans="1:60" x14ac:dyDescent="0.25">
      <c r="A549">
        <f t="shared" si="45"/>
        <v>301749</v>
      </c>
      <c r="B549">
        <f t="shared" si="46"/>
        <v>3100972</v>
      </c>
      <c r="C549" s="17" t="str">
        <f t="shared" si="49"/>
        <v>CC</v>
      </c>
      <c r="D549" t="str">
        <f t="shared" si="48"/>
        <v>REGION GRAND OUEST</v>
      </c>
      <c r="E549" s="12" t="str">
        <f t="shared" si="47"/>
        <v>TERRAIN</v>
      </c>
      <c r="F549" s="4" t="s">
        <v>4847</v>
      </c>
      <c r="G549" s="4" t="s">
        <v>4848</v>
      </c>
      <c r="H549" s="5">
        <v>1</v>
      </c>
      <c r="I549" s="5"/>
      <c r="J549" s="5">
        <v>1</v>
      </c>
      <c r="K549" s="5" t="s">
        <v>1325</v>
      </c>
      <c r="L549" s="5" t="s">
        <v>490</v>
      </c>
      <c r="M549" s="5" t="s">
        <v>4849</v>
      </c>
      <c r="N549" s="5" t="s">
        <v>25</v>
      </c>
      <c r="O549" s="5" t="s">
        <v>2787</v>
      </c>
      <c r="P549" s="5"/>
      <c r="Q549" s="5" t="s">
        <v>1346</v>
      </c>
      <c r="R549" s="5">
        <v>5</v>
      </c>
      <c r="S549" s="5" t="s">
        <v>18</v>
      </c>
      <c r="T549" s="5" t="s">
        <v>16</v>
      </c>
      <c r="U549" s="6">
        <v>41640</v>
      </c>
      <c r="V549" s="4" t="s">
        <v>4850</v>
      </c>
      <c r="W549" s="4" t="s">
        <v>1329</v>
      </c>
      <c r="X549" s="5" t="s">
        <v>18</v>
      </c>
      <c r="Y549" s="5"/>
      <c r="Z549" s="5"/>
      <c r="AA549" s="4" t="s">
        <v>4743</v>
      </c>
      <c r="AB549" s="5" t="s">
        <v>1331</v>
      </c>
      <c r="AC549" s="5"/>
      <c r="AD549" s="5" t="s">
        <v>1331</v>
      </c>
      <c r="AE549" s="5"/>
      <c r="AF549" s="6">
        <v>27548</v>
      </c>
      <c r="AG549" s="5">
        <v>49</v>
      </c>
      <c r="AH549" s="5">
        <v>100</v>
      </c>
      <c r="AI549" s="5" t="s">
        <v>1332</v>
      </c>
      <c r="AJ549" s="6">
        <v>41640</v>
      </c>
      <c r="AK549" s="5">
        <v>10</v>
      </c>
      <c r="AL549" s="6">
        <v>41640</v>
      </c>
      <c r="AM549" s="5" t="s">
        <v>1333</v>
      </c>
      <c r="AN549" s="5">
        <v>14220</v>
      </c>
      <c r="AO549" s="5" t="s">
        <v>4851</v>
      </c>
      <c r="AP549" s="5" t="s">
        <v>1413</v>
      </c>
      <c r="AQ549" s="4" t="s">
        <v>1414</v>
      </c>
      <c r="AR549" s="5" t="s">
        <v>19</v>
      </c>
      <c r="AS549" s="4" t="s">
        <v>1507</v>
      </c>
      <c r="AT549" s="5" t="s">
        <v>1508</v>
      </c>
      <c r="AU549" s="5" t="s">
        <v>41</v>
      </c>
      <c r="AV549" s="4" t="s">
        <v>1509</v>
      </c>
      <c r="AW549" s="5" t="s">
        <v>375</v>
      </c>
      <c r="AX549" s="4" t="s">
        <v>2035</v>
      </c>
      <c r="AY549" s="5" t="s">
        <v>2036</v>
      </c>
      <c r="AZ549" s="5" t="s">
        <v>11</v>
      </c>
      <c r="BA549" s="4" t="s">
        <v>2037</v>
      </c>
      <c r="BB549" s="5" t="s">
        <v>2038</v>
      </c>
      <c r="BC549" s="4" t="s">
        <v>4848</v>
      </c>
      <c r="BD549" s="5" t="s">
        <v>4852</v>
      </c>
      <c r="BE549" s="5" t="s">
        <v>16</v>
      </c>
      <c r="BF549" s="5" t="s">
        <v>1333</v>
      </c>
      <c r="BG549" s="4" t="s">
        <v>4853</v>
      </c>
      <c r="BH549" s="5" t="s">
        <v>1343</v>
      </c>
    </row>
    <row r="550" spans="1:60" x14ac:dyDescent="0.25">
      <c r="A550">
        <f t="shared" si="45"/>
        <v>300362</v>
      </c>
      <c r="B550">
        <f t="shared" si="46"/>
        <v>3100231</v>
      </c>
      <c r="C550" s="17" t="str">
        <f t="shared" si="49"/>
        <v>CC</v>
      </c>
      <c r="D550" t="str">
        <f t="shared" si="48"/>
        <v>REGION GRAND SUD</v>
      </c>
      <c r="E550" s="12" t="str">
        <f t="shared" si="47"/>
        <v>TERRAIN</v>
      </c>
      <c r="F550" s="4" t="s">
        <v>631</v>
      </c>
      <c r="G550" s="4" t="s">
        <v>4856</v>
      </c>
      <c r="H550" s="5">
        <v>1</v>
      </c>
      <c r="I550" s="5"/>
      <c r="J550" s="5">
        <v>2</v>
      </c>
      <c r="K550" s="5" t="s">
        <v>1345</v>
      </c>
      <c r="L550" s="5" t="s">
        <v>633</v>
      </c>
      <c r="M550" s="5" t="s">
        <v>632</v>
      </c>
      <c r="N550" s="5" t="s">
        <v>16</v>
      </c>
      <c r="O550" s="6">
        <v>40756</v>
      </c>
      <c r="P550" s="5"/>
      <c r="Q550" s="5" t="s">
        <v>1346</v>
      </c>
      <c r="R550" s="5">
        <v>5</v>
      </c>
      <c r="S550" s="5" t="s">
        <v>18</v>
      </c>
      <c r="T550" s="5" t="s">
        <v>60</v>
      </c>
      <c r="U550" s="6">
        <v>40787</v>
      </c>
      <c r="V550" s="4" t="s">
        <v>1773</v>
      </c>
      <c r="W550" s="4" t="s">
        <v>1329</v>
      </c>
      <c r="X550" s="5" t="s">
        <v>18</v>
      </c>
      <c r="Y550" s="5"/>
      <c r="Z550" s="5"/>
      <c r="AA550" s="4" t="s">
        <v>4857</v>
      </c>
      <c r="AB550" s="5" t="s">
        <v>1393</v>
      </c>
      <c r="AC550" s="5"/>
      <c r="AD550" s="5" t="s">
        <v>1393</v>
      </c>
      <c r="AE550" s="5"/>
      <c r="AF550" s="6">
        <v>25819</v>
      </c>
      <c r="AG550" s="5">
        <v>54</v>
      </c>
      <c r="AH550" s="5">
        <v>100</v>
      </c>
      <c r="AI550" s="5" t="s">
        <v>1332</v>
      </c>
      <c r="AJ550" s="6">
        <v>40787</v>
      </c>
      <c r="AK550" s="5">
        <v>13</v>
      </c>
      <c r="AL550" s="6">
        <v>40787</v>
      </c>
      <c r="AM550" s="5" t="s">
        <v>1333</v>
      </c>
      <c r="AN550" s="5">
        <v>73700</v>
      </c>
      <c r="AO550" s="5" t="s">
        <v>4858</v>
      </c>
      <c r="AP550" s="5" t="s">
        <v>1335</v>
      </c>
      <c r="AQ550" s="4" t="s">
        <v>1336</v>
      </c>
      <c r="AR550" s="5" t="s">
        <v>12476</v>
      </c>
      <c r="AS550" s="4" t="s">
        <v>1522</v>
      </c>
      <c r="AT550" s="5" t="s">
        <v>1523</v>
      </c>
      <c r="AU550" s="5" t="s">
        <v>41</v>
      </c>
      <c r="AV550" s="4" t="s">
        <v>1524</v>
      </c>
      <c r="AW550" s="5" t="s">
        <v>93</v>
      </c>
      <c r="AX550" s="4"/>
      <c r="AY550" s="5"/>
      <c r="AZ550" s="5"/>
      <c r="BA550" s="4" t="s">
        <v>3295</v>
      </c>
      <c r="BB550" s="5" t="s">
        <v>3296</v>
      </c>
      <c r="BC550" s="4" t="s">
        <v>4856</v>
      </c>
      <c r="BD550" s="5" t="s">
        <v>4859</v>
      </c>
      <c r="BE550" s="5" t="s">
        <v>60</v>
      </c>
      <c r="BF550" s="5" t="s">
        <v>1333</v>
      </c>
      <c r="BG550" s="4" t="s">
        <v>4860</v>
      </c>
      <c r="BH550" s="5" t="s">
        <v>1343</v>
      </c>
    </row>
    <row r="551" spans="1:60" x14ac:dyDescent="0.25">
      <c r="A551">
        <f t="shared" ref="A551:A612" si="50">G551*1</f>
        <v>306430</v>
      </c>
      <c r="B551">
        <f t="shared" ref="B551:B612" si="51">F551*1</f>
        <v>7024349</v>
      </c>
      <c r="C551" s="17" t="str">
        <f t="shared" si="49"/>
        <v>CC</v>
      </c>
      <c r="D551" t="str">
        <f t="shared" si="48"/>
        <v>REGION GRAND OUEST</v>
      </c>
      <c r="E551" s="12" t="str">
        <f t="shared" ref="E551:E612" si="52">IF(BB551="OC FICTIVE","EN MISSION","TERRAIN")</f>
        <v>TERRAIN</v>
      </c>
      <c r="F551" s="4" t="s">
        <v>4861</v>
      </c>
      <c r="G551" s="4" t="s">
        <v>4862</v>
      </c>
      <c r="H551" s="5">
        <v>1</v>
      </c>
      <c r="I551" s="5"/>
      <c r="J551" s="5">
        <v>2</v>
      </c>
      <c r="K551" s="5" t="s">
        <v>1345</v>
      </c>
      <c r="L551" s="5" t="s">
        <v>826</v>
      </c>
      <c r="M551" s="5" t="s">
        <v>4863</v>
      </c>
      <c r="N551" s="5"/>
      <c r="O551" s="6"/>
      <c r="P551" s="5"/>
      <c r="Q551" s="5"/>
      <c r="R551" s="5"/>
      <c r="S551" s="5"/>
      <c r="T551" s="5" t="s">
        <v>245</v>
      </c>
      <c r="U551" s="6">
        <v>45597</v>
      </c>
      <c r="V551" s="4" t="s">
        <v>1328</v>
      </c>
      <c r="W551" s="4" t="s">
        <v>1329</v>
      </c>
      <c r="X551" s="5" t="s">
        <v>18</v>
      </c>
      <c r="Y551" s="5"/>
      <c r="Z551" s="5"/>
      <c r="AA551" s="4" t="s">
        <v>4864</v>
      </c>
      <c r="AB551" s="5"/>
      <c r="AC551" s="5"/>
      <c r="AD551" s="5" t="s">
        <v>1331</v>
      </c>
      <c r="AE551" s="5"/>
      <c r="AF551" s="6">
        <v>29361</v>
      </c>
      <c r="AG551" s="5">
        <v>44</v>
      </c>
      <c r="AH551" s="5">
        <v>100</v>
      </c>
      <c r="AI551" s="5" t="s">
        <v>1332</v>
      </c>
      <c r="AJ551" s="6">
        <v>45597</v>
      </c>
      <c r="AK551" s="5">
        <v>0</v>
      </c>
      <c r="AL551" s="6">
        <v>45597</v>
      </c>
      <c r="AM551" s="5" t="s">
        <v>1333</v>
      </c>
      <c r="AN551" s="5">
        <v>22230</v>
      </c>
      <c r="AO551" s="5" t="s">
        <v>4865</v>
      </c>
      <c r="AP551" s="5" t="s">
        <v>1413</v>
      </c>
      <c r="AQ551" s="4" t="s">
        <v>1414</v>
      </c>
      <c r="AR551" s="5" t="s">
        <v>19</v>
      </c>
      <c r="AS551" s="4" t="s">
        <v>1828</v>
      </c>
      <c r="AT551" s="5" t="s">
        <v>1829</v>
      </c>
      <c r="AU551" s="5" t="s">
        <v>41</v>
      </c>
      <c r="AV551" s="4" t="s">
        <v>1830</v>
      </c>
      <c r="AW551" s="5" t="s">
        <v>148</v>
      </c>
      <c r="AX551" s="4" t="s">
        <v>3129</v>
      </c>
      <c r="AY551" s="5" t="s">
        <v>3130</v>
      </c>
      <c r="AZ551" s="5" t="s">
        <v>11</v>
      </c>
      <c r="BA551" s="4" t="s">
        <v>3131</v>
      </c>
      <c r="BB551" s="5" t="s">
        <v>3132</v>
      </c>
      <c r="BC551" s="4" t="s">
        <v>4862</v>
      </c>
      <c r="BD551" s="5" t="s">
        <v>4866</v>
      </c>
      <c r="BE551" s="5" t="s">
        <v>245</v>
      </c>
      <c r="BF551" s="5" t="s">
        <v>1333</v>
      </c>
      <c r="BG551" s="4" t="s">
        <v>4867</v>
      </c>
      <c r="BH551" s="5" t="s">
        <v>1343</v>
      </c>
    </row>
    <row r="552" spans="1:60" x14ac:dyDescent="0.25">
      <c r="A552">
        <f t="shared" si="50"/>
        <v>305098</v>
      </c>
      <c r="B552">
        <f t="shared" si="51"/>
        <v>7019459</v>
      </c>
      <c r="C552" s="17" t="str">
        <f t="shared" si="49"/>
        <v>CC</v>
      </c>
      <c r="D552" t="str">
        <f t="shared" si="48"/>
        <v>REGION CENTRE EST</v>
      </c>
      <c r="E552" s="12" t="str">
        <f t="shared" si="52"/>
        <v>TERRAIN</v>
      </c>
      <c r="F552" s="4" t="s">
        <v>4868</v>
      </c>
      <c r="G552" s="4" t="s">
        <v>4869</v>
      </c>
      <c r="H552" s="5">
        <v>1</v>
      </c>
      <c r="I552" s="5"/>
      <c r="J552" s="5">
        <v>1</v>
      </c>
      <c r="K552" s="5" t="s">
        <v>1325</v>
      </c>
      <c r="L552" s="5" t="s">
        <v>6</v>
      </c>
      <c r="M552" s="5" t="s">
        <v>4870</v>
      </c>
      <c r="N552" s="5"/>
      <c r="O552" s="5"/>
      <c r="P552" s="5"/>
      <c r="Q552" s="5"/>
      <c r="R552" s="5"/>
      <c r="S552" s="5"/>
      <c r="T552" s="5" t="s">
        <v>71</v>
      </c>
      <c r="U552" s="6">
        <v>45627</v>
      </c>
      <c r="V552" s="4" t="s">
        <v>1437</v>
      </c>
      <c r="W552" s="4" t="s">
        <v>1329</v>
      </c>
      <c r="X552" s="5" t="s">
        <v>18</v>
      </c>
      <c r="Y552" s="5" t="s">
        <v>1348</v>
      </c>
      <c r="Z552" s="5"/>
      <c r="AA552" s="4" t="s">
        <v>4871</v>
      </c>
      <c r="AB552" s="5"/>
      <c r="AC552" s="5"/>
      <c r="AD552" s="5" t="s">
        <v>1393</v>
      </c>
      <c r="AE552" s="5"/>
      <c r="AF552" s="6">
        <v>30435</v>
      </c>
      <c r="AG552" s="5">
        <v>41</v>
      </c>
      <c r="AH552" s="5">
        <v>100</v>
      </c>
      <c r="AI552" s="5" t="s">
        <v>1332</v>
      </c>
      <c r="AJ552" s="6">
        <v>44348</v>
      </c>
      <c r="AK552" s="5">
        <v>3</v>
      </c>
      <c r="AL552" s="6">
        <v>44348</v>
      </c>
      <c r="AM552" s="5" t="s">
        <v>1333</v>
      </c>
      <c r="AN552" s="5">
        <v>77176</v>
      </c>
      <c r="AO552" s="5" t="s">
        <v>4872</v>
      </c>
      <c r="AP552" s="5" t="s">
        <v>1536</v>
      </c>
      <c r="AQ552" s="4" t="s">
        <v>12479</v>
      </c>
      <c r="AR552" s="5" t="s">
        <v>12480</v>
      </c>
      <c r="AS552" s="4" t="s">
        <v>1993</v>
      </c>
      <c r="AT552" s="5" t="s">
        <v>1994</v>
      </c>
      <c r="AU552" s="5" t="s">
        <v>41</v>
      </c>
      <c r="AV552" s="4" t="s">
        <v>1995</v>
      </c>
      <c r="AW552" s="5" t="s">
        <v>53</v>
      </c>
      <c r="AX552" s="4" t="s">
        <v>2646</v>
      </c>
      <c r="AY552" s="5" t="s">
        <v>2647</v>
      </c>
      <c r="AZ552" s="5" t="s">
        <v>11</v>
      </c>
      <c r="BA552" s="4" t="s">
        <v>2648</v>
      </c>
      <c r="BB552" s="5" t="s">
        <v>2649</v>
      </c>
      <c r="BC552" s="4" t="s">
        <v>4869</v>
      </c>
      <c r="BD552" s="5" t="s">
        <v>4873</v>
      </c>
      <c r="BE552" s="5" t="s">
        <v>71</v>
      </c>
      <c r="BF552" s="5" t="s">
        <v>1333</v>
      </c>
      <c r="BG552" s="4" t="s">
        <v>4874</v>
      </c>
      <c r="BH552" s="5" t="s">
        <v>1343</v>
      </c>
    </row>
    <row r="553" spans="1:60" x14ac:dyDescent="0.25">
      <c r="A553">
        <f t="shared" si="50"/>
        <v>304132</v>
      </c>
      <c r="B553">
        <f t="shared" si="51"/>
        <v>3102226</v>
      </c>
      <c r="C553" s="17" t="str">
        <f t="shared" si="49"/>
        <v>CC</v>
      </c>
      <c r="D553" t="str">
        <f t="shared" si="48"/>
        <v>REGION GRAND OUEST</v>
      </c>
      <c r="E553" s="12" t="str">
        <f t="shared" si="52"/>
        <v>TERRAIN</v>
      </c>
      <c r="F553" s="4" t="s">
        <v>4875</v>
      </c>
      <c r="G553" s="4" t="s">
        <v>4876</v>
      </c>
      <c r="H553" s="5">
        <v>1</v>
      </c>
      <c r="I553" s="5"/>
      <c r="J553" s="5">
        <v>1</v>
      </c>
      <c r="K553" s="5" t="s">
        <v>1325</v>
      </c>
      <c r="L553" s="5" t="s">
        <v>4877</v>
      </c>
      <c r="M553" s="5" t="s">
        <v>4878</v>
      </c>
      <c r="N553" s="5" t="s">
        <v>245</v>
      </c>
      <c r="O553" s="5" t="s">
        <v>3197</v>
      </c>
      <c r="P553" s="5"/>
      <c r="Q553" s="5" t="s">
        <v>1346</v>
      </c>
      <c r="R553" s="5">
        <v>5</v>
      </c>
      <c r="S553" s="5" t="s">
        <v>18</v>
      </c>
      <c r="T553" s="5" t="s">
        <v>25</v>
      </c>
      <c r="U553" s="6">
        <v>43466</v>
      </c>
      <c r="V553" s="5" t="s">
        <v>1363</v>
      </c>
      <c r="W553" s="4" t="s">
        <v>1329</v>
      </c>
      <c r="X553" s="5" t="s">
        <v>18</v>
      </c>
      <c r="Y553" s="5"/>
      <c r="Z553" s="5"/>
      <c r="AA553" s="4" t="s">
        <v>4879</v>
      </c>
      <c r="AB553" s="5" t="s">
        <v>1331</v>
      </c>
      <c r="AC553" s="5"/>
      <c r="AD553" s="5" t="s">
        <v>1331</v>
      </c>
      <c r="AE553" s="5"/>
      <c r="AF553" s="5">
        <v>29276</v>
      </c>
      <c r="AG553" s="5">
        <v>44</v>
      </c>
      <c r="AH553" s="5">
        <v>100</v>
      </c>
      <c r="AI553" s="5" t="s">
        <v>1332</v>
      </c>
      <c r="AJ553" s="5">
        <v>43466</v>
      </c>
      <c r="AK553" s="5">
        <v>5</v>
      </c>
      <c r="AL553" s="5">
        <v>43466</v>
      </c>
      <c r="AM553" s="5" t="s">
        <v>1333</v>
      </c>
      <c r="AN553" s="5">
        <v>53810</v>
      </c>
      <c r="AO553" s="5" t="s">
        <v>2214</v>
      </c>
      <c r="AP553" s="5" t="s">
        <v>1413</v>
      </c>
      <c r="AQ553" s="4" t="s">
        <v>1414</v>
      </c>
      <c r="AR553" s="5" t="s">
        <v>19</v>
      </c>
      <c r="AS553" s="4" t="s">
        <v>1507</v>
      </c>
      <c r="AT553" s="5" t="s">
        <v>1508</v>
      </c>
      <c r="AU553" s="5" t="s">
        <v>41</v>
      </c>
      <c r="AV553" s="4" t="s">
        <v>1509</v>
      </c>
      <c r="AW553" s="5" t="s">
        <v>375</v>
      </c>
      <c r="AX553" s="4" t="s">
        <v>4267</v>
      </c>
      <c r="AY553" s="5" t="s">
        <v>4268</v>
      </c>
      <c r="AZ553" s="5" t="s">
        <v>11</v>
      </c>
      <c r="BA553" s="4" t="s">
        <v>4269</v>
      </c>
      <c r="BB553" s="5" t="s">
        <v>4270</v>
      </c>
      <c r="BC553" s="4" t="s">
        <v>4876</v>
      </c>
      <c r="BD553" s="5" t="s">
        <v>4880</v>
      </c>
      <c r="BE553" s="5" t="s">
        <v>25</v>
      </c>
      <c r="BF553" s="5" t="s">
        <v>1333</v>
      </c>
      <c r="BG553" s="4" t="s">
        <v>4881</v>
      </c>
      <c r="BH553" s="5" t="s">
        <v>1343</v>
      </c>
    </row>
    <row r="554" spans="1:60" x14ac:dyDescent="0.25">
      <c r="A554">
        <f t="shared" si="50"/>
        <v>305151</v>
      </c>
      <c r="B554">
        <f t="shared" si="51"/>
        <v>7019930</v>
      </c>
      <c r="C554" s="17" t="str">
        <f t="shared" si="49"/>
        <v>CC</v>
      </c>
      <c r="D554" t="str">
        <f t="shared" si="48"/>
        <v>REGION CENTRE EST</v>
      </c>
      <c r="E554" s="12" t="str">
        <f t="shared" si="52"/>
        <v>TERRAIN</v>
      </c>
      <c r="F554" s="4" t="s">
        <v>4882</v>
      </c>
      <c r="G554" s="4" t="s">
        <v>4883</v>
      </c>
      <c r="H554" s="5">
        <v>1</v>
      </c>
      <c r="I554" s="5"/>
      <c r="J554" s="5">
        <v>1</v>
      </c>
      <c r="K554" s="5" t="s">
        <v>1325</v>
      </c>
      <c r="L554" s="5" t="s">
        <v>1132</v>
      </c>
      <c r="M554" s="5" t="s">
        <v>4884</v>
      </c>
      <c r="N554" s="5"/>
      <c r="O554" s="5"/>
      <c r="P554" s="5"/>
      <c r="Q554" s="5"/>
      <c r="R554" s="5"/>
      <c r="S554" s="5"/>
      <c r="T554" s="5" t="s">
        <v>25</v>
      </c>
      <c r="U554" s="6">
        <v>44621</v>
      </c>
      <c r="V554" s="5" t="s">
        <v>1363</v>
      </c>
      <c r="W554" s="4" t="s">
        <v>1329</v>
      </c>
      <c r="X554" s="5" t="s">
        <v>18</v>
      </c>
      <c r="Y554" s="5"/>
      <c r="Z554" s="5"/>
      <c r="AA554" s="4" t="s">
        <v>4885</v>
      </c>
      <c r="AB554" s="5"/>
      <c r="AC554" s="5"/>
      <c r="AD554" s="5" t="s">
        <v>1331</v>
      </c>
      <c r="AE554" s="5"/>
      <c r="AF554" s="5">
        <v>32124</v>
      </c>
      <c r="AG554" s="5">
        <v>36</v>
      </c>
      <c r="AH554" s="5">
        <v>100</v>
      </c>
      <c r="AI554" s="5" t="s">
        <v>1332</v>
      </c>
      <c r="AJ554" s="5">
        <v>44440</v>
      </c>
      <c r="AK554" s="5">
        <v>3</v>
      </c>
      <c r="AL554" s="5">
        <v>44440</v>
      </c>
      <c r="AM554" s="5" t="s">
        <v>1333</v>
      </c>
      <c r="AN554" s="5">
        <v>77580</v>
      </c>
      <c r="AO554" s="5" t="s">
        <v>2345</v>
      </c>
      <c r="AP554" s="5" t="s">
        <v>1536</v>
      </c>
      <c r="AQ554" s="4" t="s">
        <v>12479</v>
      </c>
      <c r="AR554" s="5" t="s">
        <v>12480</v>
      </c>
      <c r="AS554" s="4" t="s">
        <v>1993</v>
      </c>
      <c r="AT554" s="5" t="s">
        <v>1994</v>
      </c>
      <c r="AU554" s="5" t="s">
        <v>41</v>
      </c>
      <c r="AV554" s="4" t="s">
        <v>1995</v>
      </c>
      <c r="AW554" s="5" t="s">
        <v>53</v>
      </c>
      <c r="AX554" s="4" t="s">
        <v>2346</v>
      </c>
      <c r="AY554" s="5" t="s">
        <v>2347</v>
      </c>
      <c r="AZ554" s="5" t="s">
        <v>11</v>
      </c>
      <c r="BA554" s="4" t="s">
        <v>2348</v>
      </c>
      <c r="BB554" s="5" t="s">
        <v>2349</v>
      </c>
      <c r="BC554" s="4" t="s">
        <v>4883</v>
      </c>
      <c r="BD554" s="5" t="s">
        <v>4886</v>
      </c>
      <c r="BE554" s="5" t="s">
        <v>25</v>
      </c>
      <c r="BF554" s="5" t="s">
        <v>1333</v>
      </c>
      <c r="BG554" s="4" t="s">
        <v>4887</v>
      </c>
      <c r="BH554" s="5" t="s">
        <v>1343</v>
      </c>
    </row>
    <row r="555" spans="1:60" x14ac:dyDescent="0.25">
      <c r="A555">
        <f t="shared" si="50"/>
        <v>306109</v>
      </c>
      <c r="B555">
        <f t="shared" si="51"/>
        <v>7023919</v>
      </c>
      <c r="C555" s="17" t="str">
        <f t="shared" si="49"/>
        <v>CC</v>
      </c>
      <c r="D555" t="str">
        <f t="shared" si="48"/>
        <v>REGION GRAND SUD</v>
      </c>
      <c r="E555" s="12" t="str">
        <f t="shared" si="52"/>
        <v>TERRAIN</v>
      </c>
      <c r="F555" s="4" t="s">
        <v>4888</v>
      </c>
      <c r="G555" s="4" t="s">
        <v>4889</v>
      </c>
      <c r="H555" s="5">
        <v>1</v>
      </c>
      <c r="I555" s="5"/>
      <c r="J555" s="5">
        <v>1</v>
      </c>
      <c r="K555" s="5" t="s">
        <v>1325</v>
      </c>
      <c r="L555" s="5" t="s">
        <v>4423</v>
      </c>
      <c r="M555" s="5" t="s">
        <v>4890</v>
      </c>
      <c r="N555" s="5"/>
      <c r="O555" s="5"/>
      <c r="P555" s="5"/>
      <c r="Q555" s="5"/>
      <c r="R555" s="5"/>
      <c r="S555" s="5"/>
      <c r="T555" s="5" t="s">
        <v>25</v>
      </c>
      <c r="U555" s="6">
        <v>45597</v>
      </c>
      <c r="V555" s="5" t="s">
        <v>1363</v>
      </c>
      <c r="W555" s="4" t="s">
        <v>1329</v>
      </c>
      <c r="X555" s="5" t="s">
        <v>18</v>
      </c>
      <c r="Y555" s="5"/>
      <c r="Z555" s="5"/>
      <c r="AA555" s="4" t="s">
        <v>2603</v>
      </c>
      <c r="AB555" s="5"/>
      <c r="AC555" s="5"/>
      <c r="AD555" s="5" t="s">
        <v>1331</v>
      </c>
      <c r="AE555" s="5"/>
      <c r="AF555" s="5">
        <v>32375</v>
      </c>
      <c r="AG555" s="5">
        <v>36</v>
      </c>
      <c r="AH555" s="5">
        <v>100</v>
      </c>
      <c r="AI555" s="5" t="s">
        <v>1332</v>
      </c>
      <c r="AJ555" s="5">
        <v>45474</v>
      </c>
      <c r="AK555" s="5">
        <v>0</v>
      </c>
      <c r="AL555" s="5">
        <v>45474</v>
      </c>
      <c r="AM555" s="5" t="s">
        <v>1333</v>
      </c>
      <c r="AN555" s="5">
        <v>34690</v>
      </c>
      <c r="AO555" s="5" t="s">
        <v>4891</v>
      </c>
      <c r="AP555" s="5" t="s">
        <v>1335</v>
      </c>
      <c r="AQ555" s="4" t="s">
        <v>1336</v>
      </c>
      <c r="AR555" s="5" t="s">
        <v>12476</v>
      </c>
      <c r="AS555" s="4" t="s">
        <v>1337</v>
      </c>
      <c r="AT555" s="5" t="s">
        <v>1338</v>
      </c>
      <c r="AU555" s="5" t="s">
        <v>41</v>
      </c>
      <c r="AV555" s="4" t="s">
        <v>1339</v>
      </c>
      <c r="AW555" s="5" t="s">
        <v>76</v>
      </c>
      <c r="AX555" s="4"/>
      <c r="AY555" s="5"/>
      <c r="AZ555" s="5"/>
      <c r="BA555" s="4" t="s">
        <v>1340</v>
      </c>
      <c r="BB555" s="5" t="s">
        <v>11118</v>
      </c>
      <c r="BC555" s="4" t="s">
        <v>4889</v>
      </c>
      <c r="BD555" s="5" t="s">
        <v>4892</v>
      </c>
      <c r="BE555" s="5" t="s">
        <v>25</v>
      </c>
      <c r="BF555" s="5" t="s">
        <v>1333</v>
      </c>
      <c r="BG555" s="4" t="s">
        <v>4893</v>
      </c>
      <c r="BH555" s="5" t="s">
        <v>1343</v>
      </c>
    </row>
    <row r="556" spans="1:60" x14ac:dyDescent="0.25">
      <c r="A556">
        <f t="shared" si="50"/>
        <v>305550</v>
      </c>
      <c r="B556">
        <f t="shared" si="51"/>
        <v>7022394</v>
      </c>
      <c r="C556" s="17" t="str">
        <f t="shared" si="49"/>
        <v>CC</v>
      </c>
      <c r="D556" t="str">
        <f t="shared" si="48"/>
        <v>REGION GRAND SUD</v>
      </c>
      <c r="E556" s="12" t="str">
        <f t="shared" si="52"/>
        <v>TERRAIN</v>
      </c>
      <c r="F556" s="4" t="s">
        <v>4894</v>
      </c>
      <c r="G556" s="4" t="s">
        <v>4895</v>
      </c>
      <c r="H556" s="5">
        <v>1</v>
      </c>
      <c r="I556" s="5"/>
      <c r="J556" s="5">
        <v>2</v>
      </c>
      <c r="K556" s="5" t="s">
        <v>1345</v>
      </c>
      <c r="L556" s="5" t="s">
        <v>1108</v>
      </c>
      <c r="M556" s="5" t="s">
        <v>4896</v>
      </c>
      <c r="N556" s="5"/>
      <c r="O556" s="5"/>
      <c r="P556" s="5"/>
      <c r="Q556" s="5"/>
      <c r="R556" s="5"/>
      <c r="S556" s="5"/>
      <c r="T556" s="5" t="s">
        <v>25</v>
      </c>
      <c r="U556" s="6">
        <v>45200</v>
      </c>
      <c r="V556" s="5" t="s">
        <v>1363</v>
      </c>
      <c r="W556" s="4" t="s">
        <v>1329</v>
      </c>
      <c r="X556" s="5" t="s">
        <v>18</v>
      </c>
      <c r="Y556" s="5"/>
      <c r="Z556" s="5"/>
      <c r="AA556" s="4" t="s">
        <v>4897</v>
      </c>
      <c r="AB556" s="5"/>
      <c r="AC556" s="5"/>
      <c r="AD556" s="5" t="s">
        <v>1331</v>
      </c>
      <c r="AE556" s="5"/>
      <c r="AF556" s="5">
        <v>31261</v>
      </c>
      <c r="AG556" s="5">
        <v>39</v>
      </c>
      <c r="AH556" s="5">
        <v>100</v>
      </c>
      <c r="AI556" s="5" t="s">
        <v>1332</v>
      </c>
      <c r="AJ556" s="5">
        <v>45017</v>
      </c>
      <c r="AK556" s="5">
        <v>1</v>
      </c>
      <c r="AL556" s="5">
        <v>45017</v>
      </c>
      <c r="AM556" s="5" t="s">
        <v>1333</v>
      </c>
      <c r="AN556" s="5">
        <v>81370</v>
      </c>
      <c r="AO556" s="5" t="s">
        <v>1934</v>
      </c>
      <c r="AP556" s="5" t="s">
        <v>1335</v>
      </c>
      <c r="AQ556" s="4" t="s">
        <v>1336</v>
      </c>
      <c r="AR556" s="5" t="s">
        <v>12476</v>
      </c>
      <c r="AS556" s="4" t="s">
        <v>1795</v>
      </c>
      <c r="AT556" s="5" t="s">
        <v>1796</v>
      </c>
      <c r="AU556" s="5" t="s">
        <v>41</v>
      </c>
      <c r="AV556" s="4" t="s">
        <v>1797</v>
      </c>
      <c r="AW556" s="5" t="s">
        <v>227</v>
      </c>
      <c r="AX556" s="4" t="s">
        <v>1798</v>
      </c>
      <c r="AY556" s="5" t="s">
        <v>1799</v>
      </c>
      <c r="AZ556" s="5" t="s">
        <v>11</v>
      </c>
      <c r="BA556" s="4" t="s">
        <v>1800</v>
      </c>
      <c r="BB556" s="5" t="s">
        <v>1801</v>
      </c>
      <c r="BC556" s="4" t="s">
        <v>4895</v>
      </c>
      <c r="BD556" s="5" t="s">
        <v>4898</v>
      </c>
      <c r="BE556" s="5" t="s">
        <v>25</v>
      </c>
      <c r="BF556" s="5" t="s">
        <v>1333</v>
      </c>
      <c r="BG556" s="4" t="s">
        <v>4899</v>
      </c>
      <c r="BH556" s="5" t="s">
        <v>1343</v>
      </c>
    </row>
    <row r="557" spans="1:60" x14ac:dyDescent="0.25">
      <c r="A557">
        <f t="shared" si="50"/>
        <v>302251</v>
      </c>
      <c r="B557">
        <f t="shared" si="51"/>
        <v>3101251</v>
      </c>
      <c r="C557" s="17" t="str">
        <f t="shared" si="49"/>
        <v>CC</v>
      </c>
      <c r="D557" t="str">
        <f t="shared" si="48"/>
        <v>REGION ILE DE FRANCE NORD</v>
      </c>
      <c r="E557" s="12" t="str">
        <f t="shared" si="52"/>
        <v>TERRAIN</v>
      </c>
      <c r="F557" s="4" t="s">
        <v>4900</v>
      </c>
      <c r="G557" s="4" t="s">
        <v>4901</v>
      </c>
      <c r="H557" s="5">
        <v>1</v>
      </c>
      <c r="I557" s="5"/>
      <c r="J557" s="5">
        <v>1</v>
      </c>
      <c r="K557" s="5" t="s">
        <v>1325</v>
      </c>
      <c r="L557" s="5" t="s">
        <v>92</v>
      </c>
      <c r="M557" s="5" t="s">
        <v>4902</v>
      </c>
      <c r="N557" s="5" t="s">
        <v>260</v>
      </c>
      <c r="O557" s="5">
        <v>41913</v>
      </c>
      <c r="P557" s="5"/>
      <c r="Q557" s="5" t="s">
        <v>1346</v>
      </c>
      <c r="R557" s="5">
        <v>5</v>
      </c>
      <c r="S557" s="5" t="s">
        <v>18</v>
      </c>
      <c r="T557" s="5" t="s">
        <v>46</v>
      </c>
      <c r="U557" s="6">
        <v>41944</v>
      </c>
      <c r="V557" s="5" t="s">
        <v>2976</v>
      </c>
      <c r="W557" s="4" t="s">
        <v>1329</v>
      </c>
      <c r="X557" s="5" t="s">
        <v>18</v>
      </c>
      <c r="Y557" s="5" t="s">
        <v>1348</v>
      </c>
      <c r="Z557" s="5"/>
      <c r="AA557" s="4" t="s">
        <v>3111</v>
      </c>
      <c r="AB557" s="5" t="s">
        <v>1393</v>
      </c>
      <c r="AC557" s="5"/>
      <c r="AD557" s="5" t="s">
        <v>1393</v>
      </c>
      <c r="AE557" s="5"/>
      <c r="AF557" s="5">
        <v>30074</v>
      </c>
      <c r="AG557" s="5">
        <v>42</v>
      </c>
      <c r="AH557" s="5">
        <v>100</v>
      </c>
      <c r="AI557" s="5" t="s">
        <v>1332</v>
      </c>
      <c r="AJ557" s="5">
        <v>41944</v>
      </c>
      <c r="AK557" s="5">
        <v>10</v>
      </c>
      <c r="AL557" s="5">
        <v>41944</v>
      </c>
      <c r="AM557" s="5" t="s">
        <v>1333</v>
      </c>
      <c r="AN557" s="5">
        <v>78370</v>
      </c>
      <c r="AO557" s="5" t="s">
        <v>4903</v>
      </c>
      <c r="AP557" s="5" t="s">
        <v>12477</v>
      </c>
      <c r="AQ557" s="4" t="s">
        <v>1351</v>
      </c>
      <c r="AR557" s="5" t="s">
        <v>12478</v>
      </c>
      <c r="AS557" s="4" t="s">
        <v>1656</v>
      </c>
      <c r="AT557" s="5" t="s">
        <v>1657</v>
      </c>
      <c r="AU557" s="5" t="s">
        <v>41</v>
      </c>
      <c r="AV557" s="4" t="s">
        <v>1658</v>
      </c>
      <c r="AW557" s="5" t="s">
        <v>306</v>
      </c>
      <c r="AX557" s="4" t="s">
        <v>3804</v>
      </c>
      <c r="AY557" s="5" t="s">
        <v>3805</v>
      </c>
      <c r="AZ557" s="5" t="s">
        <v>11</v>
      </c>
      <c r="BA557" s="4" t="s">
        <v>3806</v>
      </c>
      <c r="BB557" s="5" t="s">
        <v>3807</v>
      </c>
      <c r="BC557" s="4" t="s">
        <v>4901</v>
      </c>
      <c r="BD557" s="5" t="s">
        <v>4904</v>
      </c>
      <c r="BE557" s="5" t="s">
        <v>46</v>
      </c>
      <c r="BF557" s="5" t="s">
        <v>1333</v>
      </c>
      <c r="BG557" s="4" t="s">
        <v>4905</v>
      </c>
      <c r="BH557" s="5" t="s">
        <v>1343</v>
      </c>
    </row>
    <row r="558" spans="1:60" x14ac:dyDescent="0.25">
      <c r="A558">
        <f t="shared" si="50"/>
        <v>305737</v>
      </c>
      <c r="B558">
        <f t="shared" si="51"/>
        <v>7023084</v>
      </c>
      <c r="C558" s="17" t="str">
        <f t="shared" si="49"/>
        <v>CC</v>
      </c>
      <c r="D558" t="str">
        <f t="shared" si="48"/>
        <v>REGION GRAND SUD</v>
      </c>
      <c r="E558" s="12" t="str">
        <f t="shared" si="52"/>
        <v>TERRAIN</v>
      </c>
      <c r="F558" s="4" t="s">
        <v>4906</v>
      </c>
      <c r="G558" s="4" t="s">
        <v>4907</v>
      </c>
      <c r="H558" s="5">
        <v>1</v>
      </c>
      <c r="I558" s="5"/>
      <c r="J558" s="5">
        <v>2</v>
      </c>
      <c r="K558" s="5" t="s">
        <v>1345</v>
      </c>
      <c r="L558" s="5" t="s">
        <v>755</v>
      </c>
      <c r="M558" s="5" t="s">
        <v>4908</v>
      </c>
      <c r="N558" s="5" t="s">
        <v>245</v>
      </c>
      <c r="O558" s="5">
        <v>45323</v>
      </c>
      <c r="P558" s="5"/>
      <c r="Q558" s="5" t="s">
        <v>1346</v>
      </c>
      <c r="R558" s="5">
        <v>5</v>
      </c>
      <c r="S558" s="5" t="s">
        <v>18</v>
      </c>
      <c r="T558" s="5" t="s">
        <v>25</v>
      </c>
      <c r="U558" s="6">
        <v>45352</v>
      </c>
      <c r="V558" s="5" t="s">
        <v>1363</v>
      </c>
      <c r="W558" s="4" t="s">
        <v>1329</v>
      </c>
      <c r="X558" s="5" t="s">
        <v>18</v>
      </c>
      <c r="Y558" s="5"/>
      <c r="Z558" s="5"/>
      <c r="AA558" s="4" t="s">
        <v>3643</v>
      </c>
      <c r="AB558" s="5" t="s">
        <v>1331</v>
      </c>
      <c r="AC558" s="5"/>
      <c r="AD558" s="5" t="s">
        <v>1331</v>
      </c>
      <c r="AE558" s="5"/>
      <c r="AF558" s="5">
        <v>28077</v>
      </c>
      <c r="AG558" s="5">
        <v>48</v>
      </c>
      <c r="AH558" s="5">
        <v>100</v>
      </c>
      <c r="AI558" s="5" t="s">
        <v>1332</v>
      </c>
      <c r="AJ558" s="5">
        <v>45231</v>
      </c>
      <c r="AK558" s="5">
        <v>1</v>
      </c>
      <c r="AL558" s="5">
        <v>45231</v>
      </c>
      <c r="AM558" s="5" t="s">
        <v>1333</v>
      </c>
      <c r="AN558" s="5">
        <v>30920</v>
      </c>
      <c r="AO558" s="5" t="s">
        <v>4909</v>
      </c>
      <c r="AP558" s="5" t="s">
        <v>1335</v>
      </c>
      <c r="AQ558" s="4" t="s">
        <v>1336</v>
      </c>
      <c r="AR558" s="5" t="s">
        <v>12476</v>
      </c>
      <c r="AS558" s="4" t="s">
        <v>1337</v>
      </c>
      <c r="AT558" s="5" t="s">
        <v>1338</v>
      </c>
      <c r="AU558" s="5" t="s">
        <v>41</v>
      </c>
      <c r="AV558" s="4" t="s">
        <v>1339</v>
      </c>
      <c r="AW558" s="5" t="s">
        <v>76</v>
      </c>
      <c r="AX558" s="4"/>
      <c r="AY558" s="5"/>
      <c r="AZ558" s="5"/>
      <c r="BA558" s="4" t="s">
        <v>1340</v>
      </c>
      <c r="BB558" s="5" t="s">
        <v>11118</v>
      </c>
      <c r="BC558" s="4" t="s">
        <v>4907</v>
      </c>
      <c r="BD558" s="5" t="s">
        <v>4910</v>
      </c>
      <c r="BE558" s="5" t="s">
        <v>25</v>
      </c>
      <c r="BF558" s="5" t="s">
        <v>1333</v>
      </c>
      <c r="BG558" s="4" t="s">
        <v>4911</v>
      </c>
      <c r="BH558" s="5" t="s">
        <v>1343</v>
      </c>
    </row>
    <row r="559" spans="1:60" x14ac:dyDescent="0.25">
      <c r="A559">
        <f t="shared" si="50"/>
        <v>185551</v>
      </c>
      <c r="B559">
        <f t="shared" si="51"/>
        <v>3000913</v>
      </c>
      <c r="C559" s="17" t="str">
        <f t="shared" si="49"/>
        <v>IMD</v>
      </c>
      <c r="D559" t="str">
        <f t="shared" si="48"/>
        <v>REGION ILE DE FRANCE NORD</v>
      </c>
      <c r="E559" s="12" t="str">
        <f t="shared" si="52"/>
        <v>TERRAIN</v>
      </c>
      <c r="F559" s="4" t="s">
        <v>4912</v>
      </c>
      <c r="G559" s="4" t="s">
        <v>1638</v>
      </c>
      <c r="H559" s="5">
        <v>1</v>
      </c>
      <c r="I559" s="5"/>
      <c r="J559" s="5">
        <v>1</v>
      </c>
      <c r="K559" s="5" t="s">
        <v>1325</v>
      </c>
      <c r="L559" s="5" t="s">
        <v>599</v>
      </c>
      <c r="M559" s="5" t="s">
        <v>4913</v>
      </c>
      <c r="N559" s="5"/>
      <c r="O559" s="5"/>
      <c r="P559" s="5"/>
      <c r="Q559" s="5"/>
      <c r="R559" s="5"/>
      <c r="S559" s="5"/>
      <c r="T559" s="5" t="s">
        <v>41</v>
      </c>
      <c r="U559" s="6">
        <v>36982</v>
      </c>
      <c r="V559" s="5" t="s">
        <v>1673</v>
      </c>
      <c r="W559" s="4" t="s">
        <v>1392</v>
      </c>
      <c r="X559" s="5" t="s">
        <v>5</v>
      </c>
      <c r="Y559" s="5"/>
      <c r="Z559" s="5"/>
      <c r="AA559" s="4"/>
      <c r="AB559" s="5"/>
      <c r="AC559" s="5"/>
      <c r="AD559" s="5">
        <v>7</v>
      </c>
      <c r="AE559" s="5"/>
      <c r="AF559" s="5">
        <v>27163</v>
      </c>
      <c r="AG559" s="5">
        <v>50</v>
      </c>
      <c r="AH559" s="5">
        <v>100</v>
      </c>
      <c r="AI559" s="5" t="s">
        <v>1332</v>
      </c>
      <c r="AJ559" s="5">
        <v>36982</v>
      </c>
      <c r="AK559" s="5">
        <v>23</v>
      </c>
      <c r="AL559" s="5">
        <v>36982</v>
      </c>
      <c r="AM559" s="5"/>
      <c r="AN559" s="5">
        <v>59480</v>
      </c>
      <c r="AO559" s="5" t="s">
        <v>4914</v>
      </c>
      <c r="AP559" s="5" t="s">
        <v>12477</v>
      </c>
      <c r="AQ559" s="4" t="s">
        <v>1351</v>
      </c>
      <c r="AR559" s="5" t="s">
        <v>12478</v>
      </c>
      <c r="AS559" s="4" t="s">
        <v>1638</v>
      </c>
      <c r="AT559" s="5" t="s">
        <v>1639</v>
      </c>
      <c r="AU559" s="5" t="s">
        <v>41</v>
      </c>
      <c r="AV559" s="4" t="s">
        <v>1640</v>
      </c>
      <c r="AW559" s="5" t="s">
        <v>142</v>
      </c>
      <c r="AX559" s="4"/>
      <c r="AY559" s="5"/>
      <c r="AZ559" s="5"/>
      <c r="BA559" s="4"/>
      <c r="BB559" s="5"/>
      <c r="BC559" s="4"/>
      <c r="BD559" s="5"/>
      <c r="BE559" s="5"/>
      <c r="BF559" s="5" t="s">
        <v>1677</v>
      </c>
      <c r="BG559" s="4"/>
      <c r="BH559" s="5"/>
    </row>
    <row r="560" spans="1:60" x14ac:dyDescent="0.25">
      <c r="A560">
        <f t="shared" si="50"/>
        <v>188718</v>
      </c>
      <c r="B560">
        <f t="shared" si="51"/>
        <v>3001139</v>
      </c>
      <c r="C560" s="17" t="str">
        <f t="shared" si="49"/>
        <v>IMP</v>
      </c>
      <c r="D560" t="str">
        <f t="shared" si="48"/>
        <v>REGION GRAND OUEST</v>
      </c>
      <c r="E560" s="12" t="str">
        <f t="shared" si="52"/>
        <v>TERRAIN</v>
      </c>
      <c r="F560" s="4" t="s">
        <v>4915</v>
      </c>
      <c r="G560" s="4" t="s">
        <v>1831</v>
      </c>
      <c r="H560" s="5">
        <v>1</v>
      </c>
      <c r="I560" s="5"/>
      <c r="J560" s="5">
        <v>1</v>
      </c>
      <c r="K560" s="5" t="s">
        <v>1325</v>
      </c>
      <c r="L560" s="5" t="s">
        <v>64</v>
      </c>
      <c r="M560" s="5" t="s">
        <v>4916</v>
      </c>
      <c r="N560" s="5"/>
      <c r="O560" s="5"/>
      <c r="P560" s="5"/>
      <c r="Q560" s="5"/>
      <c r="R560" s="5"/>
      <c r="S560" s="5"/>
      <c r="T560" s="5" t="s">
        <v>11</v>
      </c>
      <c r="U560" s="6">
        <v>38018</v>
      </c>
      <c r="V560" s="5" t="s">
        <v>1605</v>
      </c>
      <c r="W560" s="4" t="s">
        <v>1606</v>
      </c>
      <c r="X560" s="5" t="s">
        <v>5</v>
      </c>
      <c r="Y560" s="5"/>
      <c r="Z560" s="5"/>
      <c r="AA560" s="4"/>
      <c r="AB560" s="5"/>
      <c r="AC560" s="5"/>
      <c r="AD560" s="5">
        <v>6</v>
      </c>
      <c r="AE560" s="5"/>
      <c r="AF560" s="5">
        <v>27516</v>
      </c>
      <c r="AG560" s="5">
        <v>49</v>
      </c>
      <c r="AH560" s="5">
        <v>100</v>
      </c>
      <c r="AI560" s="5" t="s">
        <v>1332</v>
      </c>
      <c r="AJ560" s="5">
        <v>38018</v>
      </c>
      <c r="AK560" s="5">
        <v>20</v>
      </c>
      <c r="AL560" s="5">
        <v>38018</v>
      </c>
      <c r="AM560" s="5"/>
      <c r="AN560" s="5">
        <v>22300</v>
      </c>
      <c r="AO560" s="5" t="s">
        <v>4917</v>
      </c>
      <c r="AP560" s="5" t="s">
        <v>1413</v>
      </c>
      <c r="AQ560" s="4" t="s">
        <v>1414</v>
      </c>
      <c r="AR560" s="5" t="s">
        <v>19</v>
      </c>
      <c r="AS560" s="4" t="s">
        <v>1828</v>
      </c>
      <c r="AT560" s="5" t="s">
        <v>1829</v>
      </c>
      <c r="AU560" s="5" t="s">
        <v>41</v>
      </c>
      <c r="AV560" s="4" t="s">
        <v>1830</v>
      </c>
      <c r="AW560" s="5" t="s">
        <v>148</v>
      </c>
      <c r="AX560" s="4" t="s">
        <v>1831</v>
      </c>
      <c r="AY560" s="5" t="s">
        <v>1832</v>
      </c>
      <c r="AZ560" s="5" t="s">
        <v>11</v>
      </c>
      <c r="BA560" s="4" t="s">
        <v>1833</v>
      </c>
      <c r="BB560" s="5" t="s">
        <v>1834</v>
      </c>
      <c r="BC560" s="5"/>
      <c r="BD560" s="5"/>
      <c r="BE560" s="5"/>
      <c r="BF560" s="5" t="s">
        <v>1608</v>
      </c>
      <c r="BG560" s="4"/>
      <c r="BH560" s="5"/>
    </row>
    <row r="561" spans="1:60" x14ac:dyDescent="0.25">
      <c r="A561">
        <f t="shared" si="50"/>
        <v>303393</v>
      </c>
      <c r="B561">
        <f t="shared" si="51"/>
        <v>3101852</v>
      </c>
      <c r="C561" s="17" t="str">
        <f t="shared" si="49"/>
        <v>IMP</v>
      </c>
      <c r="D561" t="str">
        <f t="shared" si="48"/>
        <v>REGION CENTRE EST</v>
      </c>
      <c r="E561" s="12" t="str">
        <f t="shared" si="52"/>
        <v>TERRAIN</v>
      </c>
      <c r="F561" s="4" t="s">
        <v>4918</v>
      </c>
      <c r="G561" s="4" t="s">
        <v>2646</v>
      </c>
      <c r="H561" s="5">
        <v>1</v>
      </c>
      <c r="I561" s="5"/>
      <c r="J561" s="5">
        <v>2</v>
      </c>
      <c r="K561" s="5" t="s">
        <v>1345</v>
      </c>
      <c r="L561" s="5" t="s">
        <v>414</v>
      </c>
      <c r="M561" s="5" t="s">
        <v>4919</v>
      </c>
      <c r="N561" s="5" t="s">
        <v>260</v>
      </c>
      <c r="O561" s="5">
        <v>45383</v>
      </c>
      <c r="P561" s="5"/>
      <c r="Q561" s="5" t="s">
        <v>1346</v>
      </c>
      <c r="R561" s="5">
        <v>4</v>
      </c>
      <c r="S561" s="5" t="s">
        <v>5</v>
      </c>
      <c r="T561" s="5" t="s">
        <v>11</v>
      </c>
      <c r="U561" s="6">
        <v>45413</v>
      </c>
      <c r="V561" s="5" t="s">
        <v>1605</v>
      </c>
      <c r="W561" s="4" t="s">
        <v>1606</v>
      </c>
      <c r="X561" s="5" t="s">
        <v>5</v>
      </c>
      <c r="Y561" s="5"/>
      <c r="Z561" s="5"/>
      <c r="AA561" s="4"/>
      <c r="AB561" s="5">
        <v>5</v>
      </c>
      <c r="AC561" s="5"/>
      <c r="AD561" s="5">
        <v>5</v>
      </c>
      <c r="AE561" s="5"/>
      <c r="AF561" s="5">
        <v>32248</v>
      </c>
      <c r="AG561" s="5">
        <v>36</v>
      </c>
      <c r="AH561" s="5">
        <v>100</v>
      </c>
      <c r="AI561" s="5" t="s">
        <v>1332</v>
      </c>
      <c r="AJ561" s="5">
        <v>42826</v>
      </c>
      <c r="AK561" s="5">
        <v>7</v>
      </c>
      <c r="AL561" s="5">
        <v>42826</v>
      </c>
      <c r="AM561" s="5"/>
      <c r="AN561" s="5">
        <v>94200</v>
      </c>
      <c r="AO561" s="5" t="s">
        <v>4920</v>
      </c>
      <c r="AP561" s="5" t="s">
        <v>1536</v>
      </c>
      <c r="AQ561" s="4" t="s">
        <v>12479</v>
      </c>
      <c r="AR561" s="5" t="s">
        <v>12480</v>
      </c>
      <c r="AS561" s="4" t="s">
        <v>1993</v>
      </c>
      <c r="AT561" s="5" t="s">
        <v>1994</v>
      </c>
      <c r="AU561" s="5" t="s">
        <v>41</v>
      </c>
      <c r="AV561" s="4" t="s">
        <v>1995</v>
      </c>
      <c r="AW561" s="5" t="s">
        <v>53</v>
      </c>
      <c r="AX561" s="4" t="s">
        <v>2646</v>
      </c>
      <c r="AY561" s="5" t="s">
        <v>2647</v>
      </c>
      <c r="AZ561" s="5" t="s">
        <v>11</v>
      </c>
      <c r="BA561" s="4" t="s">
        <v>2648</v>
      </c>
      <c r="BB561" s="5" t="s">
        <v>2649</v>
      </c>
      <c r="BC561" s="5"/>
      <c r="BD561" s="5"/>
      <c r="BE561" s="5"/>
      <c r="BF561" s="5" t="s">
        <v>1608</v>
      </c>
      <c r="BG561" s="4"/>
      <c r="BH561" s="5"/>
    </row>
    <row r="562" spans="1:60" x14ac:dyDescent="0.25">
      <c r="A562">
        <f t="shared" si="50"/>
        <v>192792</v>
      </c>
      <c r="B562">
        <f t="shared" si="51"/>
        <v>3002016</v>
      </c>
      <c r="C562" s="17" t="str">
        <f t="shared" si="49"/>
        <v>CC</v>
      </c>
      <c r="D562" t="str">
        <f t="shared" si="48"/>
        <v>REGION GRAND OUEST</v>
      </c>
      <c r="E562" s="12" t="str">
        <f t="shared" si="52"/>
        <v>TERRAIN</v>
      </c>
      <c r="F562" s="4" t="s">
        <v>145</v>
      </c>
      <c r="G562" s="4" t="s">
        <v>4921</v>
      </c>
      <c r="H562" s="5">
        <v>1</v>
      </c>
      <c r="I562" s="5"/>
      <c r="J562" s="5">
        <v>2</v>
      </c>
      <c r="K562" s="5" t="s">
        <v>1345</v>
      </c>
      <c r="L562" s="5" t="s">
        <v>147</v>
      </c>
      <c r="M562" s="5" t="s">
        <v>146</v>
      </c>
      <c r="N562" s="5" t="s">
        <v>71</v>
      </c>
      <c r="O562" s="5">
        <v>39539</v>
      </c>
      <c r="P562" s="5"/>
      <c r="Q562" s="5" t="s">
        <v>1346</v>
      </c>
      <c r="R562" s="5">
        <v>5</v>
      </c>
      <c r="S562" s="5" t="s">
        <v>5</v>
      </c>
      <c r="T562" s="5" t="s">
        <v>3</v>
      </c>
      <c r="U562" s="6">
        <v>39569</v>
      </c>
      <c r="V562" s="5" t="s">
        <v>1487</v>
      </c>
      <c r="W562" s="4" t="s">
        <v>1329</v>
      </c>
      <c r="X562" s="5" t="s">
        <v>5</v>
      </c>
      <c r="Y562" s="5" t="s">
        <v>1348</v>
      </c>
      <c r="Z562" s="5"/>
      <c r="AA562" s="4" t="s">
        <v>4922</v>
      </c>
      <c r="AB562" s="5">
        <v>5</v>
      </c>
      <c r="AC562" s="5"/>
      <c r="AD562" s="5">
        <v>5</v>
      </c>
      <c r="AE562" s="5"/>
      <c r="AF562" s="5">
        <v>25993</v>
      </c>
      <c r="AG562" s="5">
        <v>53</v>
      </c>
      <c r="AH562" s="5">
        <v>100</v>
      </c>
      <c r="AI562" s="5" t="s">
        <v>1332</v>
      </c>
      <c r="AJ562" s="5">
        <v>39569</v>
      </c>
      <c r="AK562" s="5">
        <v>16</v>
      </c>
      <c r="AL562" s="5">
        <v>39569</v>
      </c>
      <c r="AM562" s="5" t="s">
        <v>1333</v>
      </c>
      <c r="AN562" s="5">
        <v>35470</v>
      </c>
      <c r="AO562" s="5" t="s">
        <v>4923</v>
      </c>
      <c r="AP562" s="5" t="s">
        <v>1413</v>
      </c>
      <c r="AQ562" s="4" t="s">
        <v>1414</v>
      </c>
      <c r="AR562" s="5" t="s">
        <v>19</v>
      </c>
      <c r="AS562" s="4" t="s">
        <v>1828</v>
      </c>
      <c r="AT562" s="5" t="s">
        <v>1829</v>
      </c>
      <c r="AU562" s="5" t="s">
        <v>41</v>
      </c>
      <c r="AV562" s="4" t="s">
        <v>1830</v>
      </c>
      <c r="AW562" s="5" t="s">
        <v>148</v>
      </c>
      <c r="AX562" s="4" t="s">
        <v>2375</v>
      </c>
      <c r="AY562" s="5" t="s">
        <v>2376</v>
      </c>
      <c r="AZ562" s="5" t="s">
        <v>11</v>
      </c>
      <c r="BA562" s="4" t="s">
        <v>2377</v>
      </c>
      <c r="BB562" s="5" t="s">
        <v>2378</v>
      </c>
      <c r="BC562" s="4" t="s">
        <v>4921</v>
      </c>
      <c r="BD562" s="5" t="s">
        <v>4924</v>
      </c>
      <c r="BE562" s="5" t="s">
        <v>3</v>
      </c>
      <c r="BF562" s="5" t="s">
        <v>1333</v>
      </c>
      <c r="BG562" s="4" t="s">
        <v>4925</v>
      </c>
      <c r="BH562" s="5" t="s">
        <v>1343</v>
      </c>
    </row>
    <row r="563" spans="1:60" x14ac:dyDescent="0.25">
      <c r="A563">
        <f t="shared" si="50"/>
        <v>305410</v>
      </c>
      <c r="B563">
        <f t="shared" si="51"/>
        <v>7021860</v>
      </c>
      <c r="C563" s="17" t="str">
        <f t="shared" si="49"/>
        <v>IMP</v>
      </c>
      <c r="D563" t="str">
        <f t="shared" si="48"/>
        <v>REGION GRAND OUEST</v>
      </c>
      <c r="E563" s="12" t="str">
        <f t="shared" si="52"/>
        <v>TERRAIN</v>
      </c>
      <c r="F563" s="4" t="s">
        <v>4926</v>
      </c>
      <c r="G563" s="4" t="s">
        <v>4609</v>
      </c>
      <c r="H563" s="5">
        <v>1</v>
      </c>
      <c r="I563" s="5"/>
      <c r="J563" s="5">
        <v>2</v>
      </c>
      <c r="K563" s="5" t="s">
        <v>1345</v>
      </c>
      <c r="L563" s="5" t="s">
        <v>660</v>
      </c>
      <c r="M563" s="5" t="s">
        <v>4927</v>
      </c>
      <c r="N563" s="5" t="s">
        <v>1187</v>
      </c>
      <c r="O563" s="5">
        <v>44986</v>
      </c>
      <c r="P563" s="5"/>
      <c r="Q563" s="5" t="s">
        <v>1346</v>
      </c>
      <c r="R563" s="5">
        <v>4</v>
      </c>
      <c r="S563" s="5" t="s">
        <v>5</v>
      </c>
      <c r="T563" s="5" t="s">
        <v>11</v>
      </c>
      <c r="U563" s="6">
        <v>45017</v>
      </c>
      <c r="V563" s="5" t="s">
        <v>1605</v>
      </c>
      <c r="W563" s="4" t="s">
        <v>1606</v>
      </c>
      <c r="X563" s="5" t="s">
        <v>5</v>
      </c>
      <c r="Y563" s="5"/>
      <c r="Z563" s="5"/>
      <c r="AA563" s="4"/>
      <c r="AB563" s="5">
        <v>5</v>
      </c>
      <c r="AC563" s="5"/>
      <c r="AD563" s="5">
        <v>5</v>
      </c>
      <c r="AE563" s="5"/>
      <c r="AF563" s="5">
        <v>33392</v>
      </c>
      <c r="AG563" s="5">
        <v>33</v>
      </c>
      <c r="AH563" s="5">
        <v>100</v>
      </c>
      <c r="AI563" s="5" t="s">
        <v>1332</v>
      </c>
      <c r="AJ563" s="5">
        <v>44835</v>
      </c>
      <c r="AK563" s="5">
        <v>2</v>
      </c>
      <c r="AL563" s="5">
        <v>44835</v>
      </c>
      <c r="AM563" s="5"/>
      <c r="AN563" s="5">
        <v>37390</v>
      </c>
      <c r="AO563" s="5" t="s">
        <v>4928</v>
      </c>
      <c r="AP563" s="5" t="s">
        <v>1413</v>
      </c>
      <c r="AQ563" s="4" t="s">
        <v>1414</v>
      </c>
      <c r="AR563" s="5" t="s">
        <v>19</v>
      </c>
      <c r="AS563" s="4" t="s">
        <v>2662</v>
      </c>
      <c r="AT563" s="5" t="s">
        <v>2663</v>
      </c>
      <c r="AU563" s="5" t="s">
        <v>41</v>
      </c>
      <c r="AV563" s="4" t="s">
        <v>2664</v>
      </c>
      <c r="AW563" s="5" t="s">
        <v>119</v>
      </c>
      <c r="AX563" s="4" t="s">
        <v>4609</v>
      </c>
      <c r="AY563" s="5" t="s">
        <v>4610</v>
      </c>
      <c r="AZ563" s="5" t="s">
        <v>11</v>
      </c>
      <c r="BA563" s="4" t="s">
        <v>4611</v>
      </c>
      <c r="BB563" s="5" t="s">
        <v>4612</v>
      </c>
      <c r="BC563" s="4"/>
      <c r="BD563" s="5"/>
      <c r="BE563" s="5"/>
      <c r="BF563" s="5" t="s">
        <v>1608</v>
      </c>
      <c r="BG563" s="4"/>
      <c r="BH563" s="5"/>
    </row>
    <row r="564" spans="1:60" x14ac:dyDescent="0.25">
      <c r="A564">
        <f t="shared" si="50"/>
        <v>306391</v>
      </c>
      <c r="B564">
        <f t="shared" si="51"/>
        <v>7024297</v>
      </c>
      <c r="C564" s="17" t="str">
        <f t="shared" si="49"/>
        <v>CC</v>
      </c>
      <c r="D564" t="str">
        <f t="shared" si="48"/>
        <v>REGION GRAND SUD</v>
      </c>
      <c r="E564" s="12" t="str">
        <f t="shared" si="52"/>
        <v>TERRAIN</v>
      </c>
      <c r="F564" s="4" t="s">
        <v>4929</v>
      </c>
      <c r="G564" s="4" t="s">
        <v>4930</v>
      </c>
      <c r="H564" s="5">
        <v>1</v>
      </c>
      <c r="I564" s="5"/>
      <c r="J564" s="5">
        <v>1</v>
      </c>
      <c r="K564" s="5" t="s">
        <v>1325</v>
      </c>
      <c r="L564" s="5" t="s">
        <v>212</v>
      </c>
      <c r="M564" s="5" t="s">
        <v>4931</v>
      </c>
      <c r="N564" s="5"/>
      <c r="O564" s="5"/>
      <c r="P564" s="5"/>
      <c r="Q564" s="5"/>
      <c r="R564" s="5"/>
      <c r="S564" s="5"/>
      <c r="T564" s="5" t="s">
        <v>245</v>
      </c>
      <c r="U564" s="6">
        <v>45566</v>
      </c>
      <c r="V564" s="5" t="s">
        <v>1328</v>
      </c>
      <c r="W564" s="4" t="s">
        <v>1329</v>
      </c>
      <c r="X564" s="5" t="s">
        <v>18</v>
      </c>
      <c r="Y564" s="5"/>
      <c r="Z564" s="5"/>
      <c r="AA564" s="4" t="s">
        <v>4932</v>
      </c>
      <c r="AB564" s="5"/>
      <c r="AC564" s="5"/>
      <c r="AD564" s="5" t="s">
        <v>1331</v>
      </c>
      <c r="AE564" s="5"/>
      <c r="AF564" s="5">
        <v>32212</v>
      </c>
      <c r="AG564" s="5">
        <v>36</v>
      </c>
      <c r="AH564" s="5">
        <v>100</v>
      </c>
      <c r="AI564" s="5" t="s">
        <v>1332</v>
      </c>
      <c r="AJ564" s="5">
        <v>45566</v>
      </c>
      <c r="AK564" s="5">
        <v>0</v>
      </c>
      <c r="AL564" s="5">
        <v>45566</v>
      </c>
      <c r="AM564" s="5" t="s">
        <v>1333</v>
      </c>
      <c r="AN564" s="5">
        <v>42300</v>
      </c>
      <c r="AO564" s="5" t="s">
        <v>4933</v>
      </c>
      <c r="AP564" s="5" t="s">
        <v>1335</v>
      </c>
      <c r="AQ564" s="4" t="s">
        <v>1336</v>
      </c>
      <c r="AR564" s="5" t="s">
        <v>12476</v>
      </c>
      <c r="AS564" s="4" t="s">
        <v>1629</v>
      </c>
      <c r="AT564" s="5" t="s">
        <v>1630</v>
      </c>
      <c r="AU564" s="5" t="s">
        <v>41</v>
      </c>
      <c r="AV564" s="4" t="s">
        <v>1631</v>
      </c>
      <c r="AW564" s="5" t="s">
        <v>7</v>
      </c>
      <c r="AX564" s="4" t="s">
        <v>1666</v>
      </c>
      <c r="AY564" s="5" t="s">
        <v>1667</v>
      </c>
      <c r="AZ564" s="5" t="s">
        <v>11</v>
      </c>
      <c r="BA564" s="4" t="s">
        <v>1668</v>
      </c>
      <c r="BB564" s="5" t="s">
        <v>1669</v>
      </c>
      <c r="BC564" s="4" t="s">
        <v>4930</v>
      </c>
      <c r="BD564" s="5" t="s">
        <v>4934</v>
      </c>
      <c r="BE564" s="5" t="s">
        <v>245</v>
      </c>
      <c r="BF564" s="5" t="s">
        <v>1333</v>
      </c>
      <c r="BG564" s="4" t="s">
        <v>4935</v>
      </c>
      <c r="BH564" s="5" t="s">
        <v>1343</v>
      </c>
    </row>
    <row r="565" spans="1:60" x14ac:dyDescent="0.25">
      <c r="A565">
        <f t="shared" si="50"/>
        <v>304464</v>
      </c>
      <c r="B565">
        <f t="shared" si="51"/>
        <v>3102409</v>
      </c>
      <c r="C565" s="17" t="str">
        <f t="shared" si="49"/>
        <v>CC</v>
      </c>
      <c r="D565" t="str">
        <f t="shared" si="48"/>
        <v>REGION ILE DE FRANCE NORD</v>
      </c>
      <c r="E565" s="12" t="str">
        <f t="shared" si="52"/>
        <v>TERRAIN</v>
      </c>
      <c r="F565" s="4" t="s">
        <v>634</v>
      </c>
      <c r="G565" s="4" t="s">
        <v>4936</v>
      </c>
      <c r="H565" s="5">
        <v>1</v>
      </c>
      <c r="I565" s="5"/>
      <c r="J565" s="5">
        <v>1</v>
      </c>
      <c r="K565" s="5" t="s">
        <v>1325</v>
      </c>
      <c r="L565" s="5" t="s">
        <v>451</v>
      </c>
      <c r="M565" s="5" t="s">
        <v>383</v>
      </c>
      <c r="N565" s="5" t="s">
        <v>245</v>
      </c>
      <c r="O565" s="5">
        <v>43952</v>
      </c>
      <c r="P565" s="5"/>
      <c r="Q565" s="5" t="s">
        <v>1346</v>
      </c>
      <c r="R565" s="5">
        <v>5</v>
      </c>
      <c r="S565" s="5" t="s">
        <v>18</v>
      </c>
      <c r="T565" s="5" t="s">
        <v>25</v>
      </c>
      <c r="U565" s="6">
        <v>43983</v>
      </c>
      <c r="V565" s="5" t="s">
        <v>1363</v>
      </c>
      <c r="W565" s="4" t="s">
        <v>1329</v>
      </c>
      <c r="X565" s="5" t="s">
        <v>18</v>
      </c>
      <c r="Y565" s="5"/>
      <c r="Z565" s="5"/>
      <c r="AA565" s="4" t="s">
        <v>4937</v>
      </c>
      <c r="AB565" s="5" t="s">
        <v>1331</v>
      </c>
      <c r="AC565" s="5"/>
      <c r="AD565" s="5" t="s">
        <v>1331</v>
      </c>
      <c r="AE565" s="5"/>
      <c r="AF565" s="5">
        <v>33532</v>
      </c>
      <c r="AG565" s="5">
        <v>33</v>
      </c>
      <c r="AH565" s="5">
        <v>100</v>
      </c>
      <c r="AI565" s="5" t="s">
        <v>1332</v>
      </c>
      <c r="AJ565" s="5">
        <v>43800</v>
      </c>
      <c r="AK565" s="5">
        <v>5</v>
      </c>
      <c r="AL565" s="5">
        <v>43800</v>
      </c>
      <c r="AM565" s="5" t="s">
        <v>1333</v>
      </c>
      <c r="AN565" s="5">
        <v>2200</v>
      </c>
      <c r="AO565" s="5" t="s">
        <v>4938</v>
      </c>
      <c r="AP565" s="5" t="s">
        <v>12477</v>
      </c>
      <c r="AQ565" s="4" t="s">
        <v>1351</v>
      </c>
      <c r="AR565" s="5" t="s">
        <v>12478</v>
      </c>
      <c r="AS565" s="4" t="s">
        <v>2180</v>
      </c>
      <c r="AT565" s="5" t="s">
        <v>2181</v>
      </c>
      <c r="AU565" s="5" t="s">
        <v>41</v>
      </c>
      <c r="AV565" s="4" t="s">
        <v>2182</v>
      </c>
      <c r="AW565" s="5" t="s">
        <v>4</v>
      </c>
      <c r="AX565" s="4" t="s">
        <v>2183</v>
      </c>
      <c r="AY565" s="5" t="s">
        <v>2184</v>
      </c>
      <c r="AZ565" s="5" t="s">
        <v>11</v>
      </c>
      <c r="BA565" s="4" t="s">
        <v>2185</v>
      </c>
      <c r="BB565" s="5" t="s">
        <v>2186</v>
      </c>
      <c r="BC565" s="4" t="s">
        <v>4936</v>
      </c>
      <c r="BD565" s="5" t="s">
        <v>4939</v>
      </c>
      <c r="BE565" s="5" t="s">
        <v>25</v>
      </c>
      <c r="BF565" s="5" t="s">
        <v>1333</v>
      </c>
      <c r="BG565" s="4" t="s">
        <v>4940</v>
      </c>
      <c r="BH565" s="5" t="s">
        <v>1343</v>
      </c>
    </row>
    <row r="566" spans="1:60" x14ac:dyDescent="0.25">
      <c r="A566">
        <f t="shared" si="50"/>
        <v>300943</v>
      </c>
      <c r="B566">
        <f t="shared" si="51"/>
        <v>3100563</v>
      </c>
      <c r="C566" s="17" t="str">
        <f t="shared" si="49"/>
        <v>CC</v>
      </c>
      <c r="D566" t="str">
        <f t="shared" si="48"/>
        <v>REGION GRAND SUD</v>
      </c>
      <c r="E566" s="12" t="str">
        <f t="shared" si="52"/>
        <v>TERRAIN</v>
      </c>
      <c r="F566" s="4" t="s">
        <v>224</v>
      </c>
      <c r="G566" s="4" t="s">
        <v>4941</v>
      </c>
      <c r="H566" s="5">
        <v>1</v>
      </c>
      <c r="I566" s="5"/>
      <c r="J566" s="5">
        <v>2</v>
      </c>
      <c r="K566" s="5" t="s">
        <v>1345</v>
      </c>
      <c r="L566" s="5" t="s">
        <v>226</v>
      </c>
      <c r="M566" s="5" t="s">
        <v>225</v>
      </c>
      <c r="N566" s="5"/>
      <c r="O566" s="5"/>
      <c r="P566" s="5"/>
      <c r="Q566" s="5"/>
      <c r="R566" s="5"/>
      <c r="S566" s="5"/>
      <c r="T566" s="5" t="s">
        <v>25</v>
      </c>
      <c r="U566" s="6">
        <v>41153</v>
      </c>
      <c r="V566" s="5" t="s">
        <v>1363</v>
      </c>
      <c r="W566" s="4" t="s">
        <v>1329</v>
      </c>
      <c r="X566" s="5" t="s">
        <v>18</v>
      </c>
      <c r="Y566" s="5"/>
      <c r="Z566" s="5"/>
      <c r="AA566" s="4" t="s">
        <v>3179</v>
      </c>
      <c r="AB566" s="5"/>
      <c r="AC566" s="5"/>
      <c r="AD566" s="5" t="s">
        <v>1331</v>
      </c>
      <c r="AE566" s="5"/>
      <c r="AF566" s="5">
        <v>26185</v>
      </c>
      <c r="AG566" s="5">
        <v>53</v>
      </c>
      <c r="AH566" s="5">
        <v>100</v>
      </c>
      <c r="AI566" s="5" t="s">
        <v>1332</v>
      </c>
      <c r="AJ566" s="5">
        <v>41153</v>
      </c>
      <c r="AK566" s="5">
        <v>12</v>
      </c>
      <c r="AL566" s="5">
        <v>41153</v>
      </c>
      <c r="AM566" s="5" t="s">
        <v>1333</v>
      </c>
      <c r="AN566" s="5">
        <v>31470</v>
      </c>
      <c r="AO566" s="5" t="s">
        <v>4942</v>
      </c>
      <c r="AP566" s="5" t="s">
        <v>1335</v>
      </c>
      <c r="AQ566" s="4" t="s">
        <v>1336</v>
      </c>
      <c r="AR566" s="5" t="s">
        <v>12476</v>
      </c>
      <c r="AS566" s="4" t="s">
        <v>1795</v>
      </c>
      <c r="AT566" s="5" t="s">
        <v>1796</v>
      </c>
      <c r="AU566" s="5" t="s">
        <v>41</v>
      </c>
      <c r="AV566" s="4" t="s">
        <v>1797</v>
      </c>
      <c r="AW566" s="5" t="s">
        <v>227</v>
      </c>
      <c r="AX566" s="4" t="s">
        <v>2500</v>
      </c>
      <c r="AY566" s="5" t="s">
        <v>2501</v>
      </c>
      <c r="AZ566" s="5" t="s">
        <v>11</v>
      </c>
      <c r="BA566" s="4" t="s">
        <v>2502</v>
      </c>
      <c r="BB566" s="5" t="s">
        <v>2503</v>
      </c>
      <c r="BC566" s="4" t="s">
        <v>4941</v>
      </c>
      <c r="BD566" s="5" t="s">
        <v>4943</v>
      </c>
      <c r="BE566" s="5" t="s">
        <v>25</v>
      </c>
      <c r="BF566" s="5" t="s">
        <v>1333</v>
      </c>
      <c r="BG566" s="4" t="s">
        <v>4944</v>
      </c>
      <c r="BH566" s="5" t="s">
        <v>1343</v>
      </c>
    </row>
    <row r="567" spans="1:60" x14ac:dyDescent="0.25">
      <c r="A567">
        <f t="shared" si="50"/>
        <v>190947</v>
      </c>
      <c r="B567">
        <f t="shared" si="51"/>
        <v>3001310</v>
      </c>
      <c r="C567" s="17" t="str">
        <f t="shared" si="49"/>
        <v>CC</v>
      </c>
      <c r="D567" t="str">
        <f t="shared" si="48"/>
        <v>REGION GRAND OUEST</v>
      </c>
      <c r="E567" s="12" t="str">
        <f t="shared" si="52"/>
        <v>TERRAIN</v>
      </c>
      <c r="F567" s="4" t="s">
        <v>4945</v>
      </c>
      <c r="G567" s="4" t="s">
        <v>4946</v>
      </c>
      <c r="H567" s="5">
        <v>1</v>
      </c>
      <c r="I567" s="5"/>
      <c r="J567" s="5">
        <v>1</v>
      </c>
      <c r="K567" s="5" t="s">
        <v>1325</v>
      </c>
      <c r="L567" s="5" t="s">
        <v>201</v>
      </c>
      <c r="M567" s="5" t="s">
        <v>4947</v>
      </c>
      <c r="N567" s="5"/>
      <c r="O567" s="5"/>
      <c r="P567" s="5"/>
      <c r="Q567" s="5"/>
      <c r="R567" s="5"/>
      <c r="S567" s="5"/>
      <c r="T567" s="5" t="s">
        <v>25</v>
      </c>
      <c r="U567" s="6">
        <v>38657</v>
      </c>
      <c r="V567" s="5" t="s">
        <v>1363</v>
      </c>
      <c r="W567" s="4" t="s">
        <v>1329</v>
      </c>
      <c r="X567" s="5" t="s">
        <v>18</v>
      </c>
      <c r="Y567" s="5"/>
      <c r="Z567" s="5"/>
      <c r="AA567" s="4" t="s">
        <v>4948</v>
      </c>
      <c r="AB567" s="5"/>
      <c r="AC567" s="5"/>
      <c r="AD567" s="5" t="s">
        <v>1331</v>
      </c>
      <c r="AE567" s="5"/>
      <c r="AF567" s="5">
        <v>23285</v>
      </c>
      <c r="AG567" s="5">
        <v>61</v>
      </c>
      <c r="AH567" s="5">
        <v>100</v>
      </c>
      <c r="AI567" s="5" t="s">
        <v>1332</v>
      </c>
      <c r="AJ567" s="5">
        <v>38657</v>
      </c>
      <c r="AK567" s="5">
        <v>19</v>
      </c>
      <c r="AL567" s="5">
        <v>38657</v>
      </c>
      <c r="AM567" s="5" t="s">
        <v>1333</v>
      </c>
      <c r="AN567" s="5">
        <v>22100</v>
      </c>
      <c r="AO567" s="5" t="s">
        <v>4949</v>
      </c>
      <c r="AP567" s="5" t="s">
        <v>1413</v>
      </c>
      <c r="AQ567" s="4" t="s">
        <v>1414</v>
      </c>
      <c r="AR567" s="5" t="s">
        <v>19</v>
      </c>
      <c r="AS567" s="4" t="s">
        <v>1828</v>
      </c>
      <c r="AT567" s="5" t="s">
        <v>1829</v>
      </c>
      <c r="AU567" s="5" t="s">
        <v>41</v>
      </c>
      <c r="AV567" s="4" t="s">
        <v>1830</v>
      </c>
      <c r="AW567" s="5" t="s">
        <v>148</v>
      </c>
      <c r="AX567" s="4" t="s">
        <v>3129</v>
      </c>
      <c r="AY567" s="5" t="s">
        <v>3130</v>
      </c>
      <c r="AZ567" s="5" t="s">
        <v>11</v>
      </c>
      <c r="BA567" s="4" t="s">
        <v>3131</v>
      </c>
      <c r="BB567" s="5" t="s">
        <v>3132</v>
      </c>
      <c r="BC567" s="4" t="s">
        <v>4946</v>
      </c>
      <c r="BD567" s="5" t="s">
        <v>4950</v>
      </c>
      <c r="BE567" s="5" t="s">
        <v>25</v>
      </c>
      <c r="BF567" s="5" t="s">
        <v>1333</v>
      </c>
      <c r="BG567" s="4" t="s">
        <v>4951</v>
      </c>
      <c r="BH567" s="5" t="s">
        <v>1343</v>
      </c>
    </row>
    <row r="568" spans="1:60" x14ac:dyDescent="0.25">
      <c r="A568">
        <f t="shared" si="50"/>
        <v>305986</v>
      </c>
      <c r="B568">
        <f t="shared" si="51"/>
        <v>7023599</v>
      </c>
      <c r="C568" s="17" t="str">
        <f t="shared" si="49"/>
        <v>CC</v>
      </c>
      <c r="D568" t="str">
        <f t="shared" si="48"/>
        <v>REGION GRAND SUD</v>
      </c>
      <c r="E568" s="12" t="str">
        <f t="shared" si="52"/>
        <v>TERRAIN</v>
      </c>
      <c r="F568" s="4" t="s">
        <v>4952</v>
      </c>
      <c r="G568" s="4" t="s">
        <v>4953</v>
      </c>
      <c r="H568" s="5">
        <v>1</v>
      </c>
      <c r="I568" s="5"/>
      <c r="J568" s="5">
        <v>2</v>
      </c>
      <c r="K568" s="5" t="s">
        <v>1345</v>
      </c>
      <c r="L568" s="5" t="s">
        <v>717</v>
      </c>
      <c r="M568" s="5" t="s">
        <v>4954</v>
      </c>
      <c r="N568" s="5"/>
      <c r="O568" s="5"/>
      <c r="P568" s="5"/>
      <c r="Q568" s="5"/>
      <c r="R568" s="5"/>
      <c r="S568" s="5"/>
      <c r="T568" s="5" t="s">
        <v>25</v>
      </c>
      <c r="U568" s="6">
        <v>45505</v>
      </c>
      <c r="V568" s="4" t="s">
        <v>1363</v>
      </c>
      <c r="W568" s="4" t="s">
        <v>1329</v>
      </c>
      <c r="X568" s="5" t="s">
        <v>18</v>
      </c>
      <c r="Y568" s="5"/>
      <c r="Z568" s="5"/>
      <c r="AA568" s="4" t="s">
        <v>1437</v>
      </c>
      <c r="AB568" s="5"/>
      <c r="AC568" s="5"/>
      <c r="AD568" s="5" t="s">
        <v>1331</v>
      </c>
      <c r="AE568" s="5"/>
      <c r="AF568" s="6">
        <v>31915</v>
      </c>
      <c r="AG568" s="5">
        <v>37</v>
      </c>
      <c r="AH568" s="5">
        <v>100</v>
      </c>
      <c r="AI568" s="5" t="s">
        <v>1332</v>
      </c>
      <c r="AJ568" s="6">
        <v>45383</v>
      </c>
      <c r="AK568" s="5">
        <v>0</v>
      </c>
      <c r="AL568" s="6">
        <v>45383</v>
      </c>
      <c r="AM568" s="5" t="s">
        <v>1333</v>
      </c>
      <c r="AN568" s="5">
        <v>13840</v>
      </c>
      <c r="AO568" s="5" t="s">
        <v>4955</v>
      </c>
      <c r="AP568" s="5" t="s">
        <v>1335</v>
      </c>
      <c r="AQ568" s="4" t="s">
        <v>1336</v>
      </c>
      <c r="AR568" s="5" t="s">
        <v>12476</v>
      </c>
      <c r="AS568" s="4" t="s">
        <v>1427</v>
      </c>
      <c r="AT568" s="5" t="s">
        <v>1428</v>
      </c>
      <c r="AU568" s="5" t="s">
        <v>41</v>
      </c>
      <c r="AV568" s="4" t="s">
        <v>1429</v>
      </c>
      <c r="AW568" s="5" t="s">
        <v>129</v>
      </c>
      <c r="AX568" s="4" t="s">
        <v>5448</v>
      </c>
      <c r="AY568" s="5" t="s">
        <v>5452</v>
      </c>
      <c r="AZ568" s="5" t="s">
        <v>1357</v>
      </c>
      <c r="BA568" s="4" t="s">
        <v>7090</v>
      </c>
      <c r="BB568" s="5" t="s">
        <v>11112</v>
      </c>
      <c r="BC568" s="4" t="s">
        <v>4953</v>
      </c>
      <c r="BD568" s="5" t="s">
        <v>4956</v>
      </c>
      <c r="BE568" s="5" t="s">
        <v>25</v>
      </c>
      <c r="BF568" s="5" t="s">
        <v>1333</v>
      </c>
      <c r="BG568" s="4" t="s">
        <v>4957</v>
      </c>
      <c r="BH568" s="5" t="s">
        <v>1343</v>
      </c>
    </row>
    <row r="569" spans="1:60" x14ac:dyDescent="0.25">
      <c r="A569">
        <f t="shared" si="50"/>
        <v>305553</v>
      </c>
      <c r="B569">
        <f t="shared" si="51"/>
        <v>7022400</v>
      </c>
      <c r="C569" s="17" t="str">
        <f t="shared" si="49"/>
        <v>CC</v>
      </c>
      <c r="D569" t="str">
        <f t="shared" si="48"/>
        <v>REGION CENTRE EST</v>
      </c>
      <c r="E569" s="12" t="str">
        <f t="shared" si="52"/>
        <v>TERRAIN</v>
      </c>
      <c r="F569" s="4" t="s">
        <v>787</v>
      </c>
      <c r="G569" s="4" t="s">
        <v>4958</v>
      </c>
      <c r="H569" s="5">
        <v>1</v>
      </c>
      <c r="I569" s="5"/>
      <c r="J569" s="5">
        <v>2</v>
      </c>
      <c r="K569" s="5" t="s">
        <v>1345</v>
      </c>
      <c r="L569" s="5" t="s">
        <v>789</v>
      </c>
      <c r="M569" s="5" t="s">
        <v>788</v>
      </c>
      <c r="N569" s="5"/>
      <c r="O569" s="5"/>
      <c r="P569" s="5"/>
      <c r="Q569" s="5"/>
      <c r="R569" s="5"/>
      <c r="S569" s="5"/>
      <c r="T569" s="5" t="s">
        <v>25</v>
      </c>
      <c r="U569" s="6">
        <v>45200</v>
      </c>
      <c r="V569" s="4" t="s">
        <v>1363</v>
      </c>
      <c r="W569" s="4" t="s">
        <v>1329</v>
      </c>
      <c r="X569" s="5" t="s">
        <v>18</v>
      </c>
      <c r="Y569" s="5"/>
      <c r="Z569" s="5"/>
      <c r="AA569" s="5" t="s">
        <v>3949</v>
      </c>
      <c r="AB569" s="5"/>
      <c r="AC569" s="5"/>
      <c r="AD569" s="5" t="s">
        <v>1331</v>
      </c>
      <c r="AE569" s="5"/>
      <c r="AF569" s="6">
        <v>33729</v>
      </c>
      <c r="AG569" s="5">
        <v>32</v>
      </c>
      <c r="AH569" s="5">
        <v>100</v>
      </c>
      <c r="AI569" s="5" t="s">
        <v>1332</v>
      </c>
      <c r="AJ569" s="6">
        <v>45017</v>
      </c>
      <c r="AK569" s="5">
        <v>1</v>
      </c>
      <c r="AL569" s="6">
        <v>45017</v>
      </c>
      <c r="AM569" s="5" t="s">
        <v>1333</v>
      </c>
      <c r="AN569" s="5">
        <v>10600</v>
      </c>
      <c r="AO569" s="5" t="s">
        <v>4959</v>
      </c>
      <c r="AP569" s="5" t="s">
        <v>1536</v>
      </c>
      <c r="AQ569" s="4" t="s">
        <v>12479</v>
      </c>
      <c r="AR569" s="5" t="s">
        <v>12480</v>
      </c>
      <c r="AS569" s="4" t="s">
        <v>1906</v>
      </c>
      <c r="AT569" s="5" t="s">
        <v>1909</v>
      </c>
      <c r="AU569" s="5" t="s">
        <v>41</v>
      </c>
      <c r="AV569" s="4" t="s">
        <v>1910</v>
      </c>
      <c r="AW569" s="5" t="s">
        <v>48</v>
      </c>
      <c r="AX569" s="4" t="s">
        <v>2634</v>
      </c>
      <c r="AY569" s="5" t="s">
        <v>2635</v>
      </c>
      <c r="AZ569" s="5" t="s">
        <v>11</v>
      </c>
      <c r="BA569" s="4" t="s">
        <v>2636</v>
      </c>
      <c r="BB569" s="5" t="s">
        <v>2637</v>
      </c>
      <c r="BC569" s="5" t="s">
        <v>4958</v>
      </c>
      <c r="BD569" s="5" t="s">
        <v>4960</v>
      </c>
      <c r="BE569" s="5" t="s">
        <v>25</v>
      </c>
      <c r="BF569" s="5" t="s">
        <v>1333</v>
      </c>
      <c r="BG569" s="5" t="s">
        <v>4961</v>
      </c>
      <c r="BH569" s="5" t="s">
        <v>1343</v>
      </c>
    </row>
    <row r="570" spans="1:60" x14ac:dyDescent="0.25">
      <c r="A570">
        <f t="shared" si="50"/>
        <v>305767</v>
      </c>
      <c r="B570">
        <f t="shared" si="51"/>
        <v>7023142</v>
      </c>
      <c r="C570" s="17" t="str">
        <f t="shared" si="49"/>
        <v>CC</v>
      </c>
      <c r="D570" t="str">
        <f t="shared" si="48"/>
        <v>REGION CENTRE EST</v>
      </c>
      <c r="E570" s="12" t="str">
        <f t="shared" si="52"/>
        <v>TERRAIN</v>
      </c>
      <c r="F570" s="4" t="s">
        <v>4962</v>
      </c>
      <c r="G570" s="4" t="s">
        <v>4963</v>
      </c>
      <c r="H570" s="5">
        <v>1</v>
      </c>
      <c r="I570" s="5"/>
      <c r="J570" s="5">
        <v>1</v>
      </c>
      <c r="K570" s="5" t="s">
        <v>1325</v>
      </c>
      <c r="L570" s="5" t="s">
        <v>467</v>
      </c>
      <c r="M570" s="5" t="s">
        <v>4964</v>
      </c>
      <c r="N570" s="5" t="s">
        <v>245</v>
      </c>
      <c r="O570" s="5">
        <v>45323</v>
      </c>
      <c r="P570" s="5"/>
      <c r="Q570" s="5" t="s">
        <v>1346</v>
      </c>
      <c r="R570" s="5">
        <v>5</v>
      </c>
      <c r="S570" s="5" t="s">
        <v>18</v>
      </c>
      <c r="T570" s="5" t="s">
        <v>25</v>
      </c>
      <c r="U570" s="6">
        <v>45352</v>
      </c>
      <c r="V570" s="4" t="s">
        <v>1363</v>
      </c>
      <c r="W570" s="4" t="s">
        <v>1329</v>
      </c>
      <c r="X570" s="5" t="s">
        <v>18</v>
      </c>
      <c r="Y570" s="5"/>
      <c r="Z570" s="5"/>
      <c r="AA570" s="4" t="s">
        <v>4965</v>
      </c>
      <c r="AB570" s="5" t="s">
        <v>1331</v>
      </c>
      <c r="AC570" s="5"/>
      <c r="AD570" s="5" t="s">
        <v>1331</v>
      </c>
      <c r="AE570" s="5"/>
      <c r="AF570" s="6">
        <v>31574</v>
      </c>
      <c r="AG570" s="5">
        <v>38</v>
      </c>
      <c r="AH570" s="5">
        <v>100</v>
      </c>
      <c r="AI570" s="5" t="s">
        <v>1332</v>
      </c>
      <c r="AJ570" s="6">
        <v>45231</v>
      </c>
      <c r="AK570" s="5">
        <v>1</v>
      </c>
      <c r="AL570" s="6">
        <v>45231</v>
      </c>
      <c r="AM570" s="5" t="s">
        <v>1333</v>
      </c>
      <c r="AN570" s="5">
        <v>57590</v>
      </c>
      <c r="AO570" s="5" t="s">
        <v>4966</v>
      </c>
      <c r="AP570" s="5" t="s">
        <v>1536</v>
      </c>
      <c r="AQ570" s="4" t="s">
        <v>12479</v>
      </c>
      <c r="AR570" s="5" t="s">
        <v>12480</v>
      </c>
      <c r="AS570" s="4" t="s">
        <v>1696</v>
      </c>
      <c r="AT570" s="5" t="s">
        <v>1697</v>
      </c>
      <c r="AU570" s="5" t="s">
        <v>41</v>
      </c>
      <c r="AV570" s="4" t="s">
        <v>1698</v>
      </c>
      <c r="AW570" s="5" t="s">
        <v>66</v>
      </c>
      <c r="AX570" s="4" t="s">
        <v>6646</v>
      </c>
      <c r="AY570" s="5" t="s">
        <v>6649</v>
      </c>
      <c r="AZ570" s="5" t="s">
        <v>1357</v>
      </c>
      <c r="BA570" s="4" t="s">
        <v>2902</v>
      </c>
      <c r="BB570" s="5" t="s">
        <v>11115</v>
      </c>
      <c r="BC570" s="4" t="s">
        <v>4963</v>
      </c>
      <c r="BD570" s="5" t="s">
        <v>4967</v>
      </c>
      <c r="BE570" s="5" t="s">
        <v>25</v>
      </c>
      <c r="BF570" s="5" t="s">
        <v>1333</v>
      </c>
      <c r="BG570" s="4" t="s">
        <v>4968</v>
      </c>
      <c r="BH570" s="5" t="s">
        <v>1343</v>
      </c>
    </row>
    <row r="571" spans="1:60" x14ac:dyDescent="0.25">
      <c r="A571">
        <f t="shared" si="50"/>
        <v>305538</v>
      </c>
      <c r="B571">
        <f t="shared" si="51"/>
        <v>7022330</v>
      </c>
      <c r="C571" s="17" t="str">
        <f t="shared" si="49"/>
        <v>CC</v>
      </c>
      <c r="D571" t="str">
        <f t="shared" si="48"/>
        <v>REGION CENTRE EST</v>
      </c>
      <c r="E571" s="12" t="str">
        <f t="shared" si="52"/>
        <v>TERRAIN</v>
      </c>
      <c r="F571" s="4" t="s">
        <v>750</v>
      </c>
      <c r="G571" s="4" t="s">
        <v>4969</v>
      </c>
      <c r="H571" s="5">
        <v>1</v>
      </c>
      <c r="I571" s="5"/>
      <c r="J571" s="5">
        <v>2</v>
      </c>
      <c r="K571" s="5" t="s">
        <v>1345</v>
      </c>
      <c r="L571" s="5" t="s">
        <v>752</v>
      </c>
      <c r="M571" s="5" t="s">
        <v>751</v>
      </c>
      <c r="N571" s="5"/>
      <c r="O571" s="5"/>
      <c r="P571" s="5"/>
      <c r="Q571" s="5"/>
      <c r="R571" s="5"/>
      <c r="S571" s="5"/>
      <c r="T571" s="5" t="s">
        <v>25</v>
      </c>
      <c r="U571" s="6">
        <v>45200</v>
      </c>
      <c r="V571" s="4" t="s">
        <v>1363</v>
      </c>
      <c r="W571" s="4" t="s">
        <v>1329</v>
      </c>
      <c r="X571" s="5" t="s">
        <v>18</v>
      </c>
      <c r="Y571" s="5"/>
      <c r="Z571" s="5"/>
      <c r="AA571" s="4" t="s">
        <v>4970</v>
      </c>
      <c r="AB571" s="5"/>
      <c r="AC571" s="5"/>
      <c r="AD571" s="5" t="s">
        <v>1331</v>
      </c>
      <c r="AE571" s="5"/>
      <c r="AF571" s="6">
        <v>24937</v>
      </c>
      <c r="AG571" s="5">
        <v>56</v>
      </c>
      <c r="AH571" s="5">
        <v>100</v>
      </c>
      <c r="AI571" s="5" t="s">
        <v>1332</v>
      </c>
      <c r="AJ571" s="6">
        <v>44986</v>
      </c>
      <c r="AK571" s="5">
        <v>1</v>
      </c>
      <c r="AL571" s="6">
        <v>44986</v>
      </c>
      <c r="AM571" s="5" t="s">
        <v>1333</v>
      </c>
      <c r="AN571" s="5">
        <v>67800</v>
      </c>
      <c r="AO571" s="5" t="s">
        <v>4971</v>
      </c>
      <c r="AP571" s="5" t="s">
        <v>1536</v>
      </c>
      <c r="AQ571" s="4" t="s">
        <v>12479</v>
      </c>
      <c r="AR571" s="5" t="s">
        <v>12480</v>
      </c>
      <c r="AS571" s="4" t="s">
        <v>2290</v>
      </c>
      <c r="AT571" s="5" t="s">
        <v>2291</v>
      </c>
      <c r="AU571" s="5" t="s">
        <v>41</v>
      </c>
      <c r="AV571" s="4" t="s">
        <v>2292</v>
      </c>
      <c r="AW571" s="5" t="s">
        <v>108</v>
      </c>
      <c r="AX571" s="4" t="s">
        <v>2293</v>
      </c>
      <c r="AY571" s="5" t="s">
        <v>2294</v>
      </c>
      <c r="AZ571" s="5" t="s">
        <v>11</v>
      </c>
      <c r="BA571" s="4" t="s">
        <v>2295</v>
      </c>
      <c r="BB571" s="5" t="s">
        <v>2296</v>
      </c>
      <c r="BC571" s="4" t="s">
        <v>4969</v>
      </c>
      <c r="BD571" s="5" t="s">
        <v>4972</v>
      </c>
      <c r="BE571" s="5" t="s">
        <v>25</v>
      </c>
      <c r="BF571" s="5" t="s">
        <v>1333</v>
      </c>
      <c r="BG571" s="4" t="s">
        <v>4973</v>
      </c>
      <c r="BH571" s="5" t="s">
        <v>1343</v>
      </c>
    </row>
    <row r="572" spans="1:60" x14ac:dyDescent="0.25">
      <c r="A572">
        <f t="shared" si="50"/>
        <v>304728</v>
      </c>
      <c r="B572">
        <f t="shared" si="51"/>
        <v>3102563</v>
      </c>
      <c r="C572" s="17" t="str">
        <f t="shared" si="49"/>
        <v>CC</v>
      </c>
      <c r="D572" t="str">
        <f t="shared" si="48"/>
        <v>REGION CENTRE EST</v>
      </c>
      <c r="E572" s="12" t="str">
        <f t="shared" si="52"/>
        <v>TERRAIN</v>
      </c>
      <c r="F572" s="4" t="s">
        <v>4974</v>
      </c>
      <c r="G572" s="4" t="s">
        <v>4975</v>
      </c>
      <c r="H572" s="5">
        <v>1</v>
      </c>
      <c r="I572" s="5"/>
      <c r="J572" s="5">
        <v>1</v>
      </c>
      <c r="K572" s="5" t="s">
        <v>1325</v>
      </c>
      <c r="L572" s="5" t="s">
        <v>1023</v>
      </c>
      <c r="M572" s="5" t="s">
        <v>4976</v>
      </c>
      <c r="N572" s="5" t="s">
        <v>25</v>
      </c>
      <c r="O572" s="5">
        <v>45139</v>
      </c>
      <c r="P572" s="5"/>
      <c r="Q572" s="5" t="s">
        <v>1346</v>
      </c>
      <c r="R572" s="5">
        <v>5</v>
      </c>
      <c r="S572" s="5" t="s">
        <v>18</v>
      </c>
      <c r="T572" s="5" t="s">
        <v>260</v>
      </c>
      <c r="U572" s="6">
        <v>45170</v>
      </c>
      <c r="V572" s="4" t="s">
        <v>1347</v>
      </c>
      <c r="W572" s="4" t="s">
        <v>1329</v>
      </c>
      <c r="X572" s="5" t="s">
        <v>18</v>
      </c>
      <c r="Y572" s="5" t="s">
        <v>1348</v>
      </c>
      <c r="Z572" s="5"/>
      <c r="AA572" s="4" t="s">
        <v>4977</v>
      </c>
      <c r="AB572" s="5" t="s">
        <v>1331</v>
      </c>
      <c r="AC572" s="5"/>
      <c r="AD572" s="5" t="s">
        <v>1331</v>
      </c>
      <c r="AE572" s="5"/>
      <c r="AF572" s="6">
        <v>32078</v>
      </c>
      <c r="AG572" s="5">
        <v>37</v>
      </c>
      <c r="AH572" s="5">
        <v>100</v>
      </c>
      <c r="AI572" s="5" t="s">
        <v>1332</v>
      </c>
      <c r="AJ572" s="6">
        <v>44136</v>
      </c>
      <c r="AK572" s="5">
        <v>4</v>
      </c>
      <c r="AL572" s="6">
        <v>44136</v>
      </c>
      <c r="AM572" s="5" t="s">
        <v>1333</v>
      </c>
      <c r="AN572" s="5">
        <v>21120</v>
      </c>
      <c r="AO572" s="5" t="s">
        <v>4978</v>
      </c>
      <c r="AP572" s="5" t="s">
        <v>1536</v>
      </c>
      <c r="AQ572" s="4" t="s">
        <v>12479</v>
      </c>
      <c r="AR572" s="5" t="s">
        <v>12480</v>
      </c>
      <c r="AS572" s="4"/>
      <c r="AT572" s="5"/>
      <c r="AU572" s="5"/>
      <c r="AV572" s="4" t="s">
        <v>1442</v>
      </c>
      <c r="AW572" s="5" t="s">
        <v>12</v>
      </c>
      <c r="AX572" s="4"/>
      <c r="AY572" s="5"/>
      <c r="AZ572" s="5"/>
      <c r="BA572" s="4" t="s">
        <v>4979</v>
      </c>
      <c r="BB572" s="5" t="s">
        <v>4980</v>
      </c>
      <c r="BC572" s="4" t="s">
        <v>4975</v>
      </c>
      <c r="BD572" s="5" t="s">
        <v>4981</v>
      </c>
      <c r="BE572" s="5" t="s">
        <v>260</v>
      </c>
      <c r="BF572" s="5" t="s">
        <v>1333</v>
      </c>
      <c r="BG572" s="4" t="s">
        <v>4982</v>
      </c>
      <c r="BH572" s="5" t="s">
        <v>1343</v>
      </c>
    </row>
    <row r="573" spans="1:60" x14ac:dyDescent="0.25">
      <c r="A573">
        <f t="shared" si="50"/>
        <v>190248</v>
      </c>
      <c r="B573">
        <f t="shared" si="51"/>
        <v>3001261</v>
      </c>
      <c r="C573" s="17" t="str">
        <f t="shared" si="49"/>
        <v>CC</v>
      </c>
      <c r="D573" t="str">
        <f t="shared" si="48"/>
        <v>REGION GRAND SUD</v>
      </c>
      <c r="E573" s="12" t="str">
        <f t="shared" si="52"/>
        <v>TERRAIN</v>
      </c>
      <c r="F573" s="4" t="s">
        <v>120</v>
      </c>
      <c r="G573" s="4" t="s">
        <v>4983</v>
      </c>
      <c r="H573" s="5">
        <v>1</v>
      </c>
      <c r="I573" s="5"/>
      <c r="J573" s="5">
        <v>1</v>
      </c>
      <c r="K573" s="5" t="s">
        <v>1325</v>
      </c>
      <c r="L573" s="5" t="s">
        <v>122</v>
      </c>
      <c r="M573" s="5" t="s">
        <v>121</v>
      </c>
      <c r="N573" s="5" t="s">
        <v>71</v>
      </c>
      <c r="O573" s="6">
        <v>45231</v>
      </c>
      <c r="P573" s="5"/>
      <c r="Q573" s="5" t="s">
        <v>1346</v>
      </c>
      <c r="R573" s="5">
        <v>5</v>
      </c>
      <c r="S573" s="5" t="s">
        <v>5</v>
      </c>
      <c r="T573" s="5" t="s">
        <v>3</v>
      </c>
      <c r="U573" s="6">
        <v>45261</v>
      </c>
      <c r="V573" s="4" t="s">
        <v>1487</v>
      </c>
      <c r="W573" s="4" t="s">
        <v>1329</v>
      </c>
      <c r="X573" s="5" t="s">
        <v>5</v>
      </c>
      <c r="Y573" s="5" t="s">
        <v>1348</v>
      </c>
      <c r="Z573" s="5"/>
      <c r="AA573" s="4" t="s">
        <v>4984</v>
      </c>
      <c r="AB573" s="5">
        <v>5</v>
      </c>
      <c r="AC573" s="5"/>
      <c r="AD573" s="5">
        <v>5</v>
      </c>
      <c r="AE573" s="5"/>
      <c r="AF573" s="6">
        <v>27116</v>
      </c>
      <c r="AG573" s="5">
        <v>50</v>
      </c>
      <c r="AH573" s="5">
        <v>100</v>
      </c>
      <c r="AI573" s="5" t="s">
        <v>1332</v>
      </c>
      <c r="AJ573" s="6">
        <v>38473</v>
      </c>
      <c r="AK573" s="5">
        <v>19</v>
      </c>
      <c r="AL573" s="6">
        <v>38473</v>
      </c>
      <c r="AM573" s="5" t="s">
        <v>1333</v>
      </c>
      <c r="AN573" s="5">
        <v>81350</v>
      </c>
      <c r="AO573" s="5" t="s">
        <v>4985</v>
      </c>
      <c r="AP573" s="5" t="s">
        <v>1335</v>
      </c>
      <c r="AQ573" s="4" t="s">
        <v>1336</v>
      </c>
      <c r="AR573" s="5" t="s">
        <v>12476</v>
      </c>
      <c r="AS573" s="4" t="s">
        <v>1337</v>
      </c>
      <c r="AT573" s="5" t="s">
        <v>1338</v>
      </c>
      <c r="AU573" s="5" t="s">
        <v>41</v>
      </c>
      <c r="AV573" s="4" t="s">
        <v>1339</v>
      </c>
      <c r="AW573" s="5" t="s">
        <v>76</v>
      </c>
      <c r="AX573" s="4" t="s">
        <v>2242</v>
      </c>
      <c r="AY573" s="5" t="s">
        <v>2243</v>
      </c>
      <c r="AZ573" s="5" t="s">
        <v>11</v>
      </c>
      <c r="BA573" s="4" t="s">
        <v>2244</v>
      </c>
      <c r="BB573" s="5" t="s">
        <v>2245</v>
      </c>
      <c r="BC573" s="4" t="s">
        <v>4983</v>
      </c>
      <c r="BD573" s="5" t="s">
        <v>4986</v>
      </c>
      <c r="BE573" s="5" t="s">
        <v>3</v>
      </c>
      <c r="BF573" s="5" t="s">
        <v>1333</v>
      </c>
      <c r="BG573" s="4" t="s">
        <v>4987</v>
      </c>
      <c r="BH573" s="5" t="s">
        <v>1343</v>
      </c>
    </row>
    <row r="574" spans="1:60" x14ac:dyDescent="0.25">
      <c r="A574">
        <f t="shared" si="50"/>
        <v>303601</v>
      </c>
      <c r="B574">
        <f t="shared" si="51"/>
        <v>3101961</v>
      </c>
      <c r="C574" s="17" t="str">
        <f t="shared" si="49"/>
        <v>CC</v>
      </c>
      <c r="D574" t="str">
        <f t="shared" si="48"/>
        <v>REGION CENTRE EST</v>
      </c>
      <c r="E574" s="12" t="str">
        <f t="shared" si="52"/>
        <v>TERRAIN</v>
      </c>
      <c r="F574" s="4" t="s">
        <v>4988</v>
      </c>
      <c r="G574" s="4" t="s">
        <v>4989</v>
      </c>
      <c r="H574" s="5">
        <v>1</v>
      </c>
      <c r="I574" s="5"/>
      <c r="J574" s="5">
        <v>1</v>
      </c>
      <c r="K574" s="5" t="s">
        <v>1325</v>
      </c>
      <c r="L574" s="5" t="s">
        <v>4990</v>
      </c>
      <c r="M574" s="5" t="s">
        <v>4991</v>
      </c>
      <c r="N574" s="5" t="s">
        <v>245</v>
      </c>
      <c r="O574" s="6">
        <v>42979</v>
      </c>
      <c r="P574" s="5"/>
      <c r="Q574" s="5" t="s">
        <v>1346</v>
      </c>
      <c r="R574" s="5">
        <v>5</v>
      </c>
      <c r="S574" s="5" t="s">
        <v>18</v>
      </c>
      <c r="T574" s="5" t="s">
        <v>25</v>
      </c>
      <c r="U574" s="6">
        <v>43009</v>
      </c>
      <c r="V574" s="4" t="s">
        <v>1363</v>
      </c>
      <c r="W574" s="4" t="s">
        <v>1329</v>
      </c>
      <c r="X574" s="5" t="s">
        <v>18</v>
      </c>
      <c r="Y574" s="5"/>
      <c r="Z574" s="5"/>
      <c r="AA574" s="4" t="s">
        <v>4992</v>
      </c>
      <c r="AB574" s="5" t="s">
        <v>1331</v>
      </c>
      <c r="AC574" s="5"/>
      <c r="AD574" s="5" t="s">
        <v>1331</v>
      </c>
      <c r="AE574" s="5"/>
      <c r="AF574" s="6">
        <v>28331</v>
      </c>
      <c r="AG574" s="5">
        <v>47</v>
      </c>
      <c r="AH574" s="5">
        <v>100</v>
      </c>
      <c r="AI574" s="5" t="s">
        <v>1332</v>
      </c>
      <c r="AJ574" s="6">
        <v>43009</v>
      </c>
      <c r="AK574" s="5">
        <v>7</v>
      </c>
      <c r="AL574" s="6">
        <v>43009</v>
      </c>
      <c r="AM574" s="5" t="s">
        <v>1333</v>
      </c>
      <c r="AN574" s="5">
        <v>10100</v>
      </c>
      <c r="AO574" s="5" t="s">
        <v>4993</v>
      </c>
      <c r="AP574" s="5" t="s">
        <v>1536</v>
      </c>
      <c r="AQ574" s="4" t="s">
        <v>12479</v>
      </c>
      <c r="AR574" s="5" t="s">
        <v>12480</v>
      </c>
      <c r="AS574" s="4" t="s">
        <v>1906</v>
      </c>
      <c r="AT574" s="5" t="s">
        <v>1909</v>
      </c>
      <c r="AU574" s="5" t="s">
        <v>41</v>
      </c>
      <c r="AV574" s="4" t="s">
        <v>1910</v>
      </c>
      <c r="AW574" s="5" t="s">
        <v>48</v>
      </c>
      <c r="AX574" s="4" t="s">
        <v>2634</v>
      </c>
      <c r="AY574" s="5" t="s">
        <v>2635</v>
      </c>
      <c r="AZ574" s="5" t="s">
        <v>11</v>
      </c>
      <c r="BA574" s="4" t="s">
        <v>2636</v>
      </c>
      <c r="BB574" s="5" t="s">
        <v>2637</v>
      </c>
      <c r="BC574" s="4" t="s">
        <v>4989</v>
      </c>
      <c r="BD574" s="5" t="s">
        <v>4994</v>
      </c>
      <c r="BE574" s="5" t="s">
        <v>25</v>
      </c>
      <c r="BF574" s="5" t="s">
        <v>1333</v>
      </c>
      <c r="BG574" s="4" t="s">
        <v>4995</v>
      </c>
      <c r="BH574" s="5" t="s">
        <v>1343</v>
      </c>
    </row>
    <row r="575" spans="1:60" x14ac:dyDescent="0.25">
      <c r="A575">
        <f t="shared" si="50"/>
        <v>306019</v>
      </c>
      <c r="B575">
        <f t="shared" si="51"/>
        <v>7023694</v>
      </c>
      <c r="C575" s="17" t="str">
        <f t="shared" si="49"/>
        <v>CC</v>
      </c>
      <c r="D575" t="str">
        <f t="shared" si="48"/>
        <v>REGION GRAND SUD</v>
      </c>
      <c r="E575" s="12" t="str">
        <f t="shared" si="52"/>
        <v>TERRAIN</v>
      </c>
      <c r="F575" s="4" t="s">
        <v>4996</v>
      </c>
      <c r="G575" s="4" t="s">
        <v>4997</v>
      </c>
      <c r="H575" s="5">
        <v>1</v>
      </c>
      <c r="I575" s="5"/>
      <c r="J575" s="5">
        <v>2</v>
      </c>
      <c r="K575" s="5" t="s">
        <v>1345</v>
      </c>
      <c r="L575" s="5" t="s">
        <v>165</v>
      </c>
      <c r="M575" s="5" t="s">
        <v>4998</v>
      </c>
      <c r="N575" s="5"/>
      <c r="O575" s="6"/>
      <c r="P575" s="5"/>
      <c r="Q575" s="5"/>
      <c r="R575" s="5"/>
      <c r="S575" s="5"/>
      <c r="T575" s="5" t="s">
        <v>25</v>
      </c>
      <c r="U575" s="6">
        <v>45536</v>
      </c>
      <c r="V575" s="4" t="s">
        <v>1363</v>
      </c>
      <c r="W575" s="4" t="s">
        <v>1329</v>
      </c>
      <c r="X575" s="5" t="s">
        <v>18</v>
      </c>
      <c r="Y575" s="5"/>
      <c r="Z575" s="5"/>
      <c r="AA575" s="4" t="s">
        <v>4999</v>
      </c>
      <c r="AB575" s="5"/>
      <c r="AC575" s="5"/>
      <c r="AD575" s="5" t="s">
        <v>1331</v>
      </c>
      <c r="AE575" s="5"/>
      <c r="AF575" s="6">
        <v>29023</v>
      </c>
      <c r="AG575" s="5">
        <v>45</v>
      </c>
      <c r="AH575" s="5">
        <v>100</v>
      </c>
      <c r="AI575" s="5" t="s">
        <v>1332</v>
      </c>
      <c r="AJ575" s="6">
        <v>45413</v>
      </c>
      <c r="AK575" s="5">
        <v>0</v>
      </c>
      <c r="AL575" s="6">
        <v>45413</v>
      </c>
      <c r="AM575" s="5" t="s">
        <v>1333</v>
      </c>
      <c r="AN575" s="5">
        <v>38121</v>
      </c>
      <c r="AO575" s="5" t="s">
        <v>5000</v>
      </c>
      <c r="AP575" s="5" t="s">
        <v>1335</v>
      </c>
      <c r="AQ575" s="4" t="s">
        <v>1336</v>
      </c>
      <c r="AR575" s="5" t="s">
        <v>12476</v>
      </c>
      <c r="AS575" s="4" t="s">
        <v>1522</v>
      </c>
      <c r="AT575" s="5" t="s">
        <v>1523</v>
      </c>
      <c r="AU575" s="5" t="s">
        <v>41</v>
      </c>
      <c r="AV575" s="4" t="s">
        <v>1524</v>
      </c>
      <c r="AW575" s="5" t="s">
        <v>93</v>
      </c>
      <c r="AX575" s="4" t="s">
        <v>1574</v>
      </c>
      <c r="AY575" s="5" t="s">
        <v>1575</v>
      </c>
      <c r="AZ575" s="5" t="s">
        <v>11</v>
      </c>
      <c r="BA575" s="4" t="s">
        <v>1576</v>
      </c>
      <c r="BB575" s="5" t="s">
        <v>1577</v>
      </c>
      <c r="BC575" s="4" t="s">
        <v>4997</v>
      </c>
      <c r="BD575" s="5" t="s">
        <v>5001</v>
      </c>
      <c r="BE575" s="5" t="s">
        <v>25</v>
      </c>
      <c r="BF575" s="5" t="s">
        <v>1333</v>
      </c>
      <c r="BG575" s="4" t="s">
        <v>5002</v>
      </c>
      <c r="BH575" s="5" t="s">
        <v>1343</v>
      </c>
    </row>
    <row r="576" spans="1:60" x14ac:dyDescent="0.25">
      <c r="A576">
        <f t="shared" si="50"/>
        <v>305783</v>
      </c>
      <c r="B576">
        <f t="shared" si="51"/>
        <v>7023221</v>
      </c>
      <c r="C576" s="17" t="str">
        <f t="shared" si="49"/>
        <v>CC</v>
      </c>
      <c r="D576" t="str">
        <f t="shared" si="48"/>
        <v>REGION ILE DE FRANCE NORD</v>
      </c>
      <c r="E576" s="12" t="str">
        <f t="shared" si="52"/>
        <v>TERRAIN</v>
      </c>
      <c r="F576" s="4" t="s">
        <v>5003</v>
      </c>
      <c r="G576" s="4" t="s">
        <v>5004</v>
      </c>
      <c r="H576" s="5">
        <v>1</v>
      </c>
      <c r="I576" s="5"/>
      <c r="J576" s="5">
        <v>1</v>
      </c>
      <c r="K576" s="5" t="s">
        <v>1325</v>
      </c>
      <c r="L576" s="5" t="s">
        <v>460</v>
      </c>
      <c r="M576" s="5" t="s">
        <v>5005</v>
      </c>
      <c r="N576" s="5"/>
      <c r="O576" s="6"/>
      <c r="P576" s="5"/>
      <c r="Q576" s="5"/>
      <c r="R576" s="5"/>
      <c r="S576" s="5"/>
      <c r="T576" s="5" t="s">
        <v>25</v>
      </c>
      <c r="U576" s="6">
        <v>45383</v>
      </c>
      <c r="V576" s="4" t="s">
        <v>1363</v>
      </c>
      <c r="W576" s="4" t="s">
        <v>1329</v>
      </c>
      <c r="X576" s="5" t="s">
        <v>18</v>
      </c>
      <c r="Y576" s="5"/>
      <c r="Z576" s="5"/>
      <c r="AA576" s="4" t="s">
        <v>3318</v>
      </c>
      <c r="AB576" s="5"/>
      <c r="AC576" s="5"/>
      <c r="AD576" s="5" t="s">
        <v>1331</v>
      </c>
      <c r="AE576" s="5"/>
      <c r="AF576" s="6">
        <v>29382</v>
      </c>
      <c r="AG576" s="5">
        <v>44</v>
      </c>
      <c r="AH576" s="5">
        <v>100</v>
      </c>
      <c r="AI576" s="5" t="s">
        <v>1332</v>
      </c>
      <c r="AJ576" s="6">
        <v>45261</v>
      </c>
      <c r="AK576" s="5">
        <v>1</v>
      </c>
      <c r="AL576" s="6">
        <v>45261</v>
      </c>
      <c r="AM576" s="5" t="s">
        <v>1333</v>
      </c>
      <c r="AN576" s="5">
        <v>62320</v>
      </c>
      <c r="AO576" s="5" t="s">
        <v>5006</v>
      </c>
      <c r="AP576" s="5" t="s">
        <v>12477</v>
      </c>
      <c r="AQ576" s="4" t="s">
        <v>1351</v>
      </c>
      <c r="AR576" s="5" t="s">
        <v>12478</v>
      </c>
      <c r="AS576" s="4" t="s">
        <v>1450</v>
      </c>
      <c r="AT576" s="5" t="s">
        <v>1451</v>
      </c>
      <c r="AU576" s="5" t="s">
        <v>41</v>
      </c>
      <c r="AV576" s="4" t="s">
        <v>1452</v>
      </c>
      <c r="AW576" s="5" t="s">
        <v>230</v>
      </c>
      <c r="AX576" s="4" t="s">
        <v>3039</v>
      </c>
      <c r="AY576" s="5" t="s">
        <v>3040</v>
      </c>
      <c r="AZ576" s="5" t="s">
        <v>11</v>
      </c>
      <c r="BA576" s="4" t="s">
        <v>3041</v>
      </c>
      <c r="BB576" s="5" t="s">
        <v>3042</v>
      </c>
      <c r="BC576" s="4" t="s">
        <v>5004</v>
      </c>
      <c r="BD576" s="5" t="s">
        <v>5007</v>
      </c>
      <c r="BE576" s="5" t="s">
        <v>25</v>
      </c>
      <c r="BF576" s="5" t="s">
        <v>1333</v>
      </c>
      <c r="BG576" s="4" t="s">
        <v>5008</v>
      </c>
      <c r="BH576" s="5" t="s">
        <v>1343</v>
      </c>
    </row>
    <row r="577" spans="1:60" x14ac:dyDescent="0.25">
      <c r="A577">
        <f t="shared" si="50"/>
        <v>306323</v>
      </c>
      <c r="B577">
        <f t="shared" si="51"/>
        <v>7024192</v>
      </c>
      <c r="C577" s="17" t="str">
        <f t="shared" si="49"/>
        <v>CC</v>
      </c>
      <c r="D577" t="str">
        <f t="shared" si="48"/>
        <v>REGION CENTRE EST</v>
      </c>
      <c r="E577" s="12" t="str">
        <f t="shared" si="52"/>
        <v>TERRAIN</v>
      </c>
      <c r="F577" s="4" t="s">
        <v>5009</v>
      </c>
      <c r="G577" s="4" t="s">
        <v>5010</v>
      </c>
      <c r="H577" s="5">
        <v>1</v>
      </c>
      <c r="I577" s="5"/>
      <c r="J577" s="5">
        <v>1</v>
      </c>
      <c r="K577" s="5" t="s">
        <v>1325</v>
      </c>
      <c r="L577" s="5" t="s">
        <v>460</v>
      </c>
      <c r="M577" s="5" t="s">
        <v>5011</v>
      </c>
      <c r="N577" s="5"/>
      <c r="O577" s="5"/>
      <c r="P577" s="5"/>
      <c r="Q577" s="5"/>
      <c r="R577" s="5"/>
      <c r="S577" s="5"/>
      <c r="T577" s="5" t="s">
        <v>245</v>
      </c>
      <c r="U577" s="6">
        <v>45536</v>
      </c>
      <c r="V577" s="4" t="s">
        <v>1328</v>
      </c>
      <c r="W577" s="4" t="s">
        <v>1329</v>
      </c>
      <c r="X577" s="5" t="s">
        <v>18</v>
      </c>
      <c r="Y577" s="5"/>
      <c r="Z577" s="5"/>
      <c r="AA577" s="5" t="s">
        <v>5012</v>
      </c>
      <c r="AB577" s="5"/>
      <c r="AC577" s="5"/>
      <c r="AD577" s="5" t="s">
        <v>1331</v>
      </c>
      <c r="AE577" s="5"/>
      <c r="AF577" s="6">
        <v>32655</v>
      </c>
      <c r="AG577" s="5">
        <v>35</v>
      </c>
      <c r="AH577" s="5">
        <v>100</v>
      </c>
      <c r="AI577" s="5" t="s">
        <v>1332</v>
      </c>
      <c r="AJ577" s="6">
        <v>45536</v>
      </c>
      <c r="AK577" s="5">
        <v>0</v>
      </c>
      <c r="AL577" s="6">
        <v>45536</v>
      </c>
      <c r="AM577" s="5" t="s">
        <v>1333</v>
      </c>
      <c r="AN577" s="5">
        <v>45210</v>
      </c>
      <c r="AO577" s="5" t="s">
        <v>5013</v>
      </c>
      <c r="AP577" s="5" t="s">
        <v>1536</v>
      </c>
      <c r="AQ577" s="4" t="s">
        <v>12479</v>
      </c>
      <c r="AR577" s="5" t="s">
        <v>12480</v>
      </c>
      <c r="AS577" s="4" t="s">
        <v>1376</v>
      </c>
      <c r="AT577" s="5" t="s">
        <v>1377</v>
      </c>
      <c r="AU577" s="5" t="s">
        <v>41</v>
      </c>
      <c r="AV577" s="4" t="s">
        <v>1378</v>
      </c>
      <c r="AW577" s="5" t="s">
        <v>47</v>
      </c>
      <c r="AX577" s="4" t="s">
        <v>1379</v>
      </c>
      <c r="AY577" s="5" t="s">
        <v>1380</v>
      </c>
      <c r="AZ577" s="5" t="s">
        <v>11</v>
      </c>
      <c r="BA577" s="4" t="s">
        <v>1381</v>
      </c>
      <c r="BB577" s="5" t="s">
        <v>1382</v>
      </c>
      <c r="BC577" s="5" t="s">
        <v>5010</v>
      </c>
      <c r="BD577" s="5" t="s">
        <v>5014</v>
      </c>
      <c r="BE577" s="5" t="s">
        <v>245</v>
      </c>
      <c r="BF577" s="5" t="s">
        <v>1333</v>
      </c>
      <c r="BG577" s="5" t="s">
        <v>5015</v>
      </c>
      <c r="BH577" s="5" t="s">
        <v>1343</v>
      </c>
    </row>
    <row r="578" spans="1:60" x14ac:dyDescent="0.25">
      <c r="A578">
        <f t="shared" si="50"/>
        <v>182279</v>
      </c>
      <c r="B578">
        <f t="shared" si="51"/>
        <v>6015619</v>
      </c>
      <c r="C578" s="17" t="str">
        <f t="shared" si="49"/>
        <v>ASSISTANTE</v>
      </c>
      <c r="D578" t="str">
        <f t="shared" si="48"/>
        <v>REGION ILE DE FRANCE NORD</v>
      </c>
      <c r="E578" s="12" t="str">
        <f t="shared" si="52"/>
        <v>TERRAIN</v>
      </c>
      <c r="F578" s="4" t="s">
        <v>5016</v>
      </c>
      <c r="G578" s="4" t="s">
        <v>5017</v>
      </c>
      <c r="H578" s="5">
        <v>1</v>
      </c>
      <c r="I578" s="5"/>
      <c r="J578" s="5">
        <v>2</v>
      </c>
      <c r="K578" s="5" t="s">
        <v>1345</v>
      </c>
      <c r="L578" s="5" t="s">
        <v>5018</v>
      </c>
      <c r="M578" s="5" t="s">
        <v>5019</v>
      </c>
      <c r="N578" s="5"/>
      <c r="O578" s="5"/>
      <c r="P578" s="5"/>
      <c r="Q578" s="5"/>
      <c r="R578" s="5"/>
      <c r="S578" s="5"/>
      <c r="T578" s="5" t="s">
        <v>1469</v>
      </c>
      <c r="U578" s="6">
        <v>36241</v>
      </c>
      <c r="V578" s="4" t="s">
        <v>1470</v>
      </c>
      <c r="W578" s="4" t="s">
        <v>1392</v>
      </c>
      <c r="X578" s="5" t="s">
        <v>1471</v>
      </c>
      <c r="Y578" s="5"/>
      <c r="Z578" s="5"/>
      <c r="AA578" s="4"/>
      <c r="AB578" s="5"/>
      <c r="AC578" s="5"/>
      <c r="AD578" s="5">
        <v>4</v>
      </c>
      <c r="AE578" s="5"/>
      <c r="AF578" s="6">
        <v>22590</v>
      </c>
      <c r="AG578" s="5">
        <v>63</v>
      </c>
      <c r="AH578" s="5">
        <v>100</v>
      </c>
      <c r="AI578" s="5" t="s">
        <v>1332</v>
      </c>
      <c r="AJ578" s="6">
        <v>36241</v>
      </c>
      <c r="AK578" s="5">
        <v>25</v>
      </c>
      <c r="AL578" s="6">
        <v>36241</v>
      </c>
      <c r="AM578" s="5"/>
      <c r="AN578" s="5">
        <v>59195</v>
      </c>
      <c r="AO578" s="5" t="s">
        <v>5020</v>
      </c>
      <c r="AP578" s="5" t="s">
        <v>12477</v>
      </c>
      <c r="AQ578" s="4" t="s">
        <v>1351</v>
      </c>
      <c r="AR578" s="5" t="s">
        <v>12478</v>
      </c>
      <c r="AS578" s="4" t="s">
        <v>2022</v>
      </c>
      <c r="AT578" s="5" t="s">
        <v>2023</v>
      </c>
      <c r="AU578" s="5" t="s">
        <v>41</v>
      </c>
      <c r="AV578" s="4" t="s">
        <v>2024</v>
      </c>
      <c r="AW578" s="5" t="s">
        <v>26</v>
      </c>
      <c r="AX578" s="4"/>
      <c r="AY578" s="5"/>
      <c r="AZ578" s="5"/>
      <c r="BA578" s="4"/>
      <c r="BB578" s="5"/>
      <c r="BC578" s="4"/>
      <c r="BD578" s="5"/>
      <c r="BE578" s="5"/>
      <c r="BF578" s="5"/>
      <c r="BG578" s="4"/>
      <c r="BH578" s="5"/>
    </row>
    <row r="579" spans="1:60" x14ac:dyDescent="0.25">
      <c r="A579">
        <f t="shared" si="50"/>
        <v>179256</v>
      </c>
      <c r="B579">
        <f t="shared" si="51"/>
        <v>3000688</v>
      </c>
      <c r="C579" s="17" t="str">
        <f t="shared" si="49"/>
        <v>CC</v>
      </c>
      <c r="D579" t="str">
        <f t="shared" ref="D579:D642" si="53">AR579</f>
        <v>REGION GRAND OUEST</v>
      </c>
      <c r="E579" s="12" t="str">
        <f t="shared" si="52"/>
        <v>TERRAIN</v>
      </c>
      <c r="F579" s="4" t="s">
        <v>5021</v>
      </c>
      <c r="G579" s="4" t="s">
        <v>5022</v>
      </c>
      <c r="H579" s="5">
        <v>1</v>
      </c>
      <c r="I579" s="5"/>
      <c r="J579" s="5">
        <v>1</v>
      </c>
      <c r="K579" s="5" t="s">
        <v>1325</v>
      </c>
      <c r="L579" s="5" t="s">
        <v>460</v>
      </c>
      <c r="M579" s="5" t="s">
        <v>5023</v>
      </c>
      <c r="N579" s="5"/>
      <c r="O579" s="5"/>
      <c r="P579" s="5"/>
      <c r="Q579" s="5"/>
      <c r="R579" s="5"/>
      <c r="S579" s="5"/>
      <c r="T579" s="5" t="s">
        <v>16</v>
      </c>
      <c r="U579" s="6">
        <v>35704</v>
      </c>
      <c r="V579" s="4" t="s">
        <v>4850</v>
      </c>
      <c r="W579" s="4" t="s">
        <v>1329</v>
      </c>
      <c r="X579" s="5" t="s">
        <v>18</v>
      </c>
      <c r="Y579" s="5"/>
      <c r="Z579" s="5"/>
      <c r="AA579" s="4" t="s">
        <v>2603</v>
      </c>
      <c r="AB579" s="5"/>
      <c r="AC579" s="5"/>
      <c r="AD579" s="5" t="s">
        <v>1331</v>
      </c>
      <c r="AE579" s="5"/>
      <c r="AF579" s="6">
        <v>25570</v>
      </c>
      <c r="AG579" s="5">
        <v>54</v>
      </c>
      <c r="AH579" s="5">
        <v>100</v>
      </c>
      <c r="AI579" s="5" t="s">
        <v>1332</v>
      </c>
      <c r="AJ579" s="6">
        <v>35704</v>
      </c>
      <c r="AK579" s="5">
        <v>27</v>
      </c>
      <c r="AL579" s="6">
        <v>35704</v>
      </c>
      <c r="AM579" s="5" t="s">
        <v>1333</v>
      </c>
      <c r="AN579" s="5">
        <v>49160</v>
      </c>
      <c r="AO579" s="5" t="s">
        <v>5024</v>
      </c>
      <c r="AP579" s="5" t="s">
        <v>1413</v>
      </c>
      <c r="AQ579" s="4" t="s">
        <v>1414</v>
      </c>
      <c r="AR579" s="5" t="s">
        <v>19</v>
      </c>
      <c r="AS579" s="4" t="s">
        <v>2071</v>
      </c>
      <c r="AT579" s="5" t="s">
        <v>2072</v>
      </c>
      <c r="AU579" s="5" t="s">
        <v>41</v>
      </c>
      <c r="AV579" s="4" t="s">
        <v>2073</v>
      </c>
      <c r="AW579" s="5" t="s">
        <v>112</v>
      </c>
      <c r="AX579" s="4" t="s">
        <v>2136</v>
      </c>
      <c r="AY579" s="5" t="s">
        <v>2137</v>
      </c>
      <c r="AZ579" s="5" t="s">
        <v>11</v>
      </c>
      <c r="BA579" s="4" t="s">
        <v>2138</v>
      </c>
      <c r="BB579" s="5" t="s">
        <v>2139</v>
      </c>
      <c r="BC579" s="4" t="s">
        <v>5022</v>
      </c>
      <c r="BD579" s="5" t="s">
        <v>5025</v>
      </c>
      <c r="BE579" s="5" t="s">
        <v>16</v>
      </c>
      <c r="BF579" s="5" t="s">
        <v>1333</v>
      </c>
      <c r="BG579" s="4" t="s">
        <v>5026</v>
      </c>
      <c r="BH579" s="5" t="s">
        <v>1343</v>
      </c>
    </row>
    <row r="580" spans="1:60" x14ac:dyDescent="0.25">
      <c r="A580">
        <f t="shared" si="50"/>
        <v>303304</v>
      </c>
      <c r="B580">
        <f t="shared" si="51"/>
        <v>3101817</v>
      </c>
      <c r="C580" s="17" t="str">
        <f t="shared" si="49"/>
        <v>CC</v>
      </c>
      <c r="D580" t="str">
        <f t="shared" si="53"/>
        <v>REGION GRAND SUD</v>
      </c>
      <c r="E580" s="12" t="str">
        <f t="shared" si="52"/>
        <v>TERRAIN</v>
      </c>
      <c r="F580" s="4" t="s">
        <v>5027</v>
      </c>
      <c r="G580" s="4" t="s">
        <v>5028</v>
      </c>
      <c r="H580" s="5">
        <v>1</v>
      </c>
      <c r="I580" s="5"/>
      <c r="J580" s="5">
        <v>1</v>
      </c>
      <c r="K580" s="5" t="s">
        <v>1325</v>
      </c>
      <c r="L580" s="5" t="s">
        <v>667</v>
      </c>
      <c r="M580" s="5" t="s">
        <v>5029</v>
      </c>
      <c r="N580" s="5" t="s">
        <v>71</v>
      </c>
      <c r="O580" s="6">
        <v>44986</v>
      </c>
      <c r="P580" s="5"/>
      <c r="Q580" s="5" t="s">
        <v>1346</v>
      </c>
      <c r="R580" s="5">
        <v>5</v>
      </c>
      <c r="S580" s="5" t="s">
        <v>5</v>
      </c>
      <c r="T580" s="5" t="s">
        <v>3</v>
      </c>
      <c r="U580" s="6">
        <v>45017</v>
      </c>
      <c r="V580" s="4" t="s">
        <v>1487</v>
      </c>
      <c r="W580" s="4" t="s">
        <v>1329</v>
      </c>
      <c r="X580" s="5" t="s">
        <v>5</v>
      </c>
      <c r="Y580" s="5" t="s">
        <v>1348</v>
      </c>
      <c r="Z580" s="5"/>
      <c r="AA580" s="4" t="s">
        <v>5030</v>
      </c>
      <c r="AB580" s="5">
        <v>6</v>
      </c>
      <c r="AC580" s="5"/>
      <c r="AD580" s="5">
        <v>6</v>
      </c>
      <c r="AE580" s="5"/>
      <c r="AF580" s="6">
        <v>30028</v>
      </c>
      <c r="AG580" s="5">
        <v>42</v>
      </c>
      <c r="AH580" s="5">
        <v>100</v>
      </c>
      <c r="AI580" s="5" t="s">
        <v>1332</v>
      </c>
      <c r="AJ580" s="6">
        <v>42767</v>
      </c>
      <c r="AK580" s="5">
        <v>7</v>
      </c>
      <c r="AL580" s="6">
        <v>42767</v>
      </c>
      <c r="AM580" s="5" t="s">
        <v>1333</v>
      </c>
      <c r="AN580" s="5">
        <v>38500</v>
      </c>
      <c r="AO580" s="5" t="s">
        <v>5031</v>
      </c>
      <c r="AP580" s="5" t="s">
        <v>1335</v>
      </c>
      <c r="AQ580" s="4" t="s">
        <v>1336</v>
      </c>
      <c r="AR580" s="5" t="s">
        <v>12476</v>
      </c>
      <c r="AS580" s="4" t="s">
        <v>1522</v>
      </c>
      <c r="AT580" s="5" t="s">
        <v>1523</v>
      </c>
      <c r="AU580" s="5" t="s">
        <v>41</v>
      </c>
      <c r="AV580" s="4" t="s">
        <v>1524</v>
      </c>
      <c r="AW580" s="5" t="s">
        <v>93</v>
      </c>
      <c r="AX580" s="4"/>
      <c r="AY580" s="5"/>
      <c r="AZ580" s="5"/>
      <c r="BA580" s="4" t="s">
        <v>1525</v>
      </c>
      <c r="BB580" s="5" t="s">
        <v>1526</v>
      </c>
      <c r="BC580" s="4" t="s">
        <v>5028</v>
      </c>
      <c r="BD580" s="5" t="s">
        <v>5032</v>
      </c>
      <c r="BE580" s="5" t="s">
        <v>3</v>
      </c>
      <c r="BF580" s="5" t="s">
        <v>1333</v>
      </c>
      <c r="BG580" s="4" t="s">
        <v>5033</v>
      </c>
      <c r="BH580" s="5" t="s">
        <v>1343</v>
      </c>
    </row>
    <row r="581" spans="1:60" x14ac:dyDescent="0.25">
      <c r="A581">
        <f t="shared" si="50"/>
        <v>301802</v>
      </c>
      <c r="B581">
        <f t="shared" si="51"/>
        <v>3101005</v>
      </c>
      <c r="C581" s="17" t="str">
        <f t="shared" si="49"/>
        <v>CC</v>
      </c>
      <c r="D581" t="str">
        <f t="shared" si="53"/>
        <v>REGION ILE DE FRANCE NORD</v>
      </c>
      <c r="E581" s="12" t="str">
        <f t="shared" si="52"/>
        <v>TERRAIN</v>
      </c>
      <c r="F581" s="4" t="s">
        <v>485</v>
      </c>
      <c r="G581" s="4" t="s">
        <v>5034</v>
      </c>
      <c r="H581" s="5">
        <v>1</v>
      </c>
      <c r="I581" s="5"/>
      <c r="J581" s="5">
        <v>2</v>
      </c>
      <c r="K581" s="5" t="s">
        <v>1345</v>
      </c>
      <c r="L581" s="5" t="s">
        <v>487</v>
      </c>
      <c r="M581" s="5" t="s">
        <v>486</v>
      </c>
      <c r="N581" s="5" t="s">
        <v>25</v>
      </c>
      <c r="O581" s="5">
        <v>41640</v>
      </c>
      <c r="P581" s="5"/>
      <c r="Q581" s="5" t="s">
        <v>1346</v>
      </c>
      <c r="R581" s="5">
        <v>5</v>
      </c>
      <c r="S581" s="5" t="s">
        <v>18</v>
      </c>
      <c r="T581" s="5" t="s">
        <v>260</v>
      </c>
      <c r="U581" s="6">
        <v>41671</v>
      </c>
      <c r="V581" s="5" t="s">
        <v>1347</v>
      </c>
      <c r="W581" s="4" t="s">
        <v>1329</v>
      </c>
      <c r="X581" s="5" t="s">
        <v>18</v>
      </c>
      <c r="Y581" s="5" t="s">
        <v>1348</v>
      </c>
      <c r="Z581" s="5"/>
      <c r="AA581" s="5" t="s">
        <v>5035</v>
      </c>
      <c r="AB581" s="5" t="s">
        <v>1331</v>
      </c>
      <c r="AC581" s="5"/>
      <c r="AD581" s="5" t="s">
        <v>1331</v>
      </c>
      <c r="AE581" s="5"/>
      <c r="AF581" s="5">
        <v>32502</v>
      </c>
      <c r="AG581" s="5">
        <v>35</v>
      </c>
      <c r="AH581" s="5">
        <v>100</v>
      </c>
      <c r="AI581" s="5" t="s">
        <v>1332</v>
      </c>
      <c r="AJ581" s="5">
        <v>41671</v>
      </c>
      <c r="AK581" s="5">
        <v>10</v>
      </c>
      <c r="AL581" s="5">
        <v>41671</v>
      </c>
      <c r="AM581" s="5" t="s">
        <v>1333</v>
      </c>
      <c r="AN581" s="5">
        <v>76250</v>
      </c>
      <c r="AO581" s="5" t="s">
        <v>5036</v>
      </c>
      <c r="AP581" s="5" t="s">
        <v>12477</v>
      </c>
      <c r="AQ581" s="4" t="s">
        <v>1351</v>
      </c>
      <c r="AR581" s="5" t="s">
        <v>12478</v>
      </c>
      <c r="AS581" s="4" t="s">
        <v>1651</v>
      </c>
      <c r="AT581" s="5" t="s">
        <v>1652</v>
      </c>
      <c r="AU581" s="5" t="s">
        <v>41</v>
      </c>
      <c r="AV581" s="4" t="s">
        <v>1653</v>
      </c>
      <c r="AW581" s="5" t="s">
        <v>35</v>
      </c>
      <c r="AX581" s="4" t="s">
        <v>2518</v>
      </c>
      <c r="AY581" s="5" t="s">
        <v>2519</v>
      </c>
      <c r="AZ581" s="5" t="s">
        <v>11</v>
      </c>
      <c r="BA581" s="4" t="s">
        <v>2520</v>
      </c>
      <c r="BB581" s="5" t="s">
        <v>2521</v>
      </c>
      <c r="BC581" s="5" t="s">
        <v>5034</v>
      </c>
      <c r="BD581" s="5" t="s">
        <v>5037</v>
      </c>
      <c r="BE581" s="5" t="s">
        <v>260</v>
      </c>
      <c r="BF581" s="5" t="s">
        <v>1333</v>
      </c>
      <c r="BG581" s="5" t="s">
        <v>5038</v>
      </c>
      <c r="BH581" s="5" t="s">
        <v>1343</v>
      </c>
    </row>
    <row r="582" spans="1:60" x14ac:dyDescent="0.25">
      <c r="A582">
        <f t="shared" si="50"/>
        <v>305860</v>
      </c>
      <c r="B582">
        <f t="shared" si="51"/>
        <v>7023366</v>
      </c>
      <c r="C582" s="17" t="str">
        <f t="shared" si="49"/>
        <v>CC</v>
      </c>
      <c r="D582" t="str">
        <f t="shared" si="53"/>
        <v>REGION GRAND SUD</v>
      </c>
      <c r="E582" s="12" t="str">
        <f t="shared" si="52"/>
        <v>TERRAIN</v>
      </c>
      <c r="F582" s="4" t="s">
        <v>5039</v>
      </c>
      <c r="G582" s="4" t="s">
        <v>5040</v>
      </c>
      <c r="H582" s="5">
        <v>1</v>
      </c>
      <c r="I582" s="5"/>
      <c r="J582" s="5">
        <v>1</v>
      </c>
      <c r="K582" s="5" t="s">
        <v>1325</v>
      </c>
      <c r="L582" s="5" t="s">
        <v>54</v>
      </c>
      <c r="M582" s="5" t="s">
        <v>5041</v>
      </c>
      <c r="N582" s="5"/>
      <c r="O582" s="5"/>
      <c r="P582" s="5"/>
      <c r="Q582" s="5"/>
      <c r="R582" s="5"/>
      <c r="S582" s="5"/>
      <c r="T582" s="5" t="s">
        <v>25</v>
      </c>
      <c r="U582" s="6">
        <v>45444</v>
      </c>
      <c r="V582" s="4" t="s">
        <v>1363</v>
      </c>
      <c r="W582" s="4" t="s">
        <v>1329</v>
      </c>
      <c r="X582" s="5" t="s">
        <v>18</v>
      </c>
      <c r="Y582" s="5"/>
      <c r="Z582" s="5"/>
      <c r="AA582" s="4" t="s">
        <v>4499</v>
      </c>
      <c r="AB582" s="5"/>
      <c r="AC582" s="5"/>
      <c r="AD582" s="5" t="s">
        <v>1331</v>
      </c>
      <c r="AE582" s="5"/>
      <c r="AF582" s="6">
        <v>34825</v>
      </c>
      <c r="AG582" s="5">
        <v>29</v>
      </c>
      <c r="AH582" s="5">
        <v>100</v>
      </c>
      <c r="AI582" s="5" t="s">
        <v>1332</v>
      </c>
      <c r="AJ582" s="6">
        <v>45323</v>
      </c>
      <c r="AK582" s="5">
        <v>0</v>
      </c>
      <c r="AL582" s="6">
        <v>45323</v>
      </c>
      <c r="AM582" s="5" t="s">
        <v>1333</v>
      </c>
      <c r="AN582" s="5">
        <v>74300</v>
      </c>
      <c r="AO582" s="5" t="s">
        <v>5042</v>
      </c>
      <c r="AP582" s="5" t="s">
        <v>1335</v>
      </c>
      <c r="AQ582" s="4" t="s">
        <v>1336</v>
      </c>
      <c r="AR582" s="5" t="s">
        <v>12476</v>
      </c>
      <c r="AS582" s="4" t="s">
        <v>1440</v>
      </c>
      <c r="AT582" s="5" t="s">
        <v>1441</v>
      </c>
      <c r="AU582" s="5" t="s">
        <v>41</v>
      </c>
      <c r="AV582" s="4" t="s">
        <v>1537</v>
      </c>
      <c r="AW582" s="5" t="s">
        <v>31</v>
      </c>
      <c r="AX582" s="4"/>
      <c r="AY582" s="5"/>
      <c r="AZ582" s="5"/>
      <c r="BA582" s="4" t="s">
        <v>1966</v>
      </c>
      <c r="BB582" s="5" t="s">
        <v>11119</v>
      </c>
      <c r="BC582" s="4" t="s">
        <v>5040</v>
      </c>
      <c r="BD582" s="5" t="s">
        <v>5043</v>
      </c>
      <c r="BE582" s="5" t="s">
        <v>25</v>
      </c>
      <c r="BF582" s="5" t="s">
        <v>1333</v>
      </c>
      <c r="BG582" s="4" t="s">
        <v>5044</v>
      </c>
      <c r="BH582" s="5" t="s">
        <v>1343</v>
      </c>
    </row>
    <row r="583" spans="1:60" x14ac:dyDescent="0.25">
      <c r="A583">
        <f t="shared" si="50"/>
        <v>303970</v>
      </c>
      <c r="B583">
        <f t="shared" si="51"/>
        <v>3102139</v>
      </c>
      <c r="C583" s="17" t="str">
        <f t="shared" si="49"/>
        <v>CC</v>
      </c>
      <c r="D583" t="str">
        <f t="shared" si="53"/>
        <v>REGION GRAND OUEST</v>
      </c>
      <c r="E583" s="12" t="str">
        <f t="shared" si="52"/>
        <v>TERRAIN</v>
      </c>
      <c r="F583" s="4" t="s">
        <v>5045</v>
      </c>
      <c r="G583" s="4" t="s">
        <v>5046</v>
      </c>
      <c r="H583" s="5">
        <v>1</v>
      </c>
      <c r="I583" s="5"/>
      <c r="J583" s="5">
        <v>1</v>
      </c>
      <c r="K583" s="5" t="s">
        <v>1325</v>
      </c>
      <c r="L583" s="5" t="s">
        <v>181</v>
      </c>
      <c r="M583" s="5" t="s">
        <v>5047</v>
      </c>
      <c r="N583" s="5" t="s">
        <v>260</v>
      </c>
      <c r="O583" s="5">
        <v>45200</v>
      </c>
      <c r="P583" s="5"/>
      <c r="Q583" s="5" t="s">
        <v>1346</v>
      </c>
      <c r="R583" s="5">
        <v>5</v>
      </c>
      <c r="S583" s="5" t="s">
        <v>18</v>
      </c>
      <c r="T583" s="5" t="s">
        <v>46</v>
      </c>
      <c r="U583" s="6">
        <v>45231</v>
      </c>
      <c r="V583" s="4" t="s">
        <v>2976</v>
      </c>
      <c r="W583" s="4" t="s">
        <v>1329</v>
      </c>
      <c r="X583" s="5" t="s">
        <v>18</v>
      </c>
      <c r="Y583" s="5" t="s">
        <v>1348</v>
      </c>
      <c r="Z583" s="5"/>
      <c r="AA583" s="4" t="s">
        <v>2021</v>
      </c>
      <c r="AB583" s="5" t="s">
        <v>1393</v>
      </c>
      <c r="AC583" s="5"/>
      <c r="AD583" s="5" t="s">
        <v>1393</v>
      </c>
      <c r="AE583" s="5"/>
      <c r="AF583" s="6">
        <v>28499</v>
      </c>
      <c r="AG583" s="5">
        <v>46</v>
      </c>
      <c r="AH583" s="5">
        <v>100</v>
      </c>
      <c r="AI583" s="5" t="s">
        <v>1332</v>
      </c>
      <c r="AJ583" s="6">
        <v>43344</v>
      </c>
      <c r="AK583" s="5">
        <v>6</v>
      </c>
      <c r="AL583" s="6">
        <v>43344</v>
      </c>
      <c r="AM583" s="5" t="s">
        <v>1333</v>
      </c>
      <c r="AN583" s="5">
        <v>56100</v>
      </c>
      <c r="AO583" s="5" t="s">
        <v>5048</v>
      </c>
      <c r="AP583" s="5" t="s">
        <v>1413</v>
      </c>
      <c r="AQ583" s="4" t="s">
        <v>1414</v>
      </c>
      <c r="AR583" s="5" t="s">
        <v>19</v>
      </c>
      <c r="AS583" s="4" t="s">
        <v>12481</v>
      </c>
      <c r="AT583" s="5" t="s">
        <v>12482</v>
      </c>
      <c r="AU583" s="5" t="s">
        <v>41</v>
      </c>
      <c r="AV583" s="4" t="s">
        <v>1683</v>
      </c>
      <c r="AW583" s="5" t="s">
        <v>330</v>
      </c>
      <c r="AX583" s="4" t="s">
        <v>1684</v>
      </c>
      <c r="AY583" s="5" t="s">
        <v>1685</v>
      </c>
      <c r="AZ583" s="5" t="s">
        <v>11</v>
      </c>
      <c r="BA583" s="4" t="s">
        <v>1686</v>
      </c>
      <c r="BB583" s="5" t="s">
        <v>1687</v>
      </c>
      <c r="BC583" s="4" t="s">
        <v>5046</v>
      </c>
      <c r="BD583" s="5" t="s">
        <v>5049</v>
      </c>
      <c r="BE583" s="5" t="s">
        <v>46</v>
      </c>
      <c r="BF583" s="5" t="s">
        <v>1333</v>
      </c>
      <c r="BG583" s="4" t="s">
        <v>5050</v>
      </c>
      <c r="BH583" s="5" t="s">
        <v>1343</v>
      </c>
    </row>
    <row r="584" spans="1:60" x14ac:dyDescent="0.25">
      <c r="A584">
        <f t="shared" si="50"/>
        <v>184790</v>
      </c>
      <c r="B584">
        <f t="shared" si="51"/>
        <v>3000881</v>
      </c>
      <c r="C584" s="17" t="str">
        <f t="shared" si="49"/>
        <v>IMP</v>
      </c>
      <c r="D584" t="str">
        <f t="shared" si="53"/>
        <v>REGION GRAND OUEST</v>
      </c>
      <c r="E584" s="12" t="str">
        <f t="shared" si="52"/>
        <v>TERRAIN</v>
      </c>
      <c r="F584" s="4" t="s">
        <v>77</v>
      </c>
      <c r="G584" s="4" t="s">
        <v>5051</v>
      </c>
      <c r="H584" s="5">
        <v>1</v>
      </c>
      <c r="I584" s="5"/>
      <c r="J584" s="5">
        <v>1</v>
      </c>
      <c r="K584" s="5" t="s">
        <v>1325</v>
      </c>
      <c r="L584" s="5" t="s">
        <v>79</v>
      </c>
      <c r="M584" s="5" t="s">
        <v>78</v>
      </c>
      <c r="N584" s="5"/>
      <c r="O584" s="5"/>
      <c r="P584" s="5"/>
      <c r="Q584" s="5"/>
      <c r="R584" s="5"/>
      <c r="S584" s="5"/>
      <c r="T584" s="5" t="s">
        <v>11</v>
      </c>
      <c r="U584" s="6">
        <v>36831</v>
      </c>
      <c r="V584" s="5" t="s">
        <v>1605</v>
      </c>
      <c r="W584" s="4" t="s">
        <v>1606</v>
      </c>
      <c r="X584" s="5" t="s">
        <v>5</v>
      </c>
      <c r="Y584" s="5"/>
      <c r="Z584" s="5"/>
      <c r="AA584" s="4"/>
      <c r="AB584" s="5"/>
      <c r="AC584" s="5"/>
      <c r="AD584" s="5">
        <v>6</v>
      </c>
      <c r="AE584" s="5"/>
      <c r="AF584" s="5">
        <v>22837</v>
      </c>
      <c r="AG584" s="5">
        <v>62</v>
      </c>
      <c r="AH584" s="5">
        <v>100</v>
      </c>
      <c r="AI584" s="5" t="s">
        <v>1332</v>
      </c>
      <c r="AJ584" s="5">
        <v>36831</v>
      </c>
      <c r="AK584" s="5">
        <v>24</v>
      </c>
      <c r="AL584" s="5">
        <v>36831</v>
      </c>
      <c r="AM584" s="5"/>
      <c r="AN584" s="5">
        <v>64250</v>
      </c>
      <c r="AO584" s="5" t="s">
        <v>5052</v>
      </c>
      <c r="AP584" s="5" t="s">
        <v>1413</v>
      </c>
      <c r="AQ584" s="4" t="s">
        <v>1414</v>
      </c>
      <c r="AR584" s="5" t="s">
        <v>19</v>
      </c>
      <c r="AS584" s="4" t="s">
        <v>1415</v>
      </c>
      <c r="AT584" s="5" t="s">
        <v>1416</v>
      </c>
      <c r="AU584" s="5" t="s">
        <v>41</v>
      </c>
      <c r="AV584" s="4" t="s">
        <v>1417</v>
      </c>
      <c r="AW584" s="5" t="s">
        <v>20</v>
      </c>
      <c r="AX584" s="4" t="s">
        <v>5051</v>
      </c>
      <c r="AY584" s="5" t="s">
        <v>5053</v>
      </c>
      <c r="AZ584" s="5" t="s">
        <v>11</v>
      </c>
      <c r="BA584" s="4" t="s">
        <v>5054</v>
      </c>
      <c r="BB584" s="5" t="s">
        <v>5055</v>
      </c>
      <c r="BC584" s="5"/>
      <c r="BD584" s="5"/>
      <c r="BE584" s="5"/>
      <c r="BF584" s="5" t="s">
        <v>1608</v>
      </c>
      <c r="BG584" s="4"/>
      <c r="BH584" s="5"/>
    </row>
    <row r="585" spans="1:60" x14ac:dyDescent="0.25">
      <c r="A585">
        <f t="shared" si="50"/>
        <v>305673</v>
      </c>
      <c r="B585">
        <f t="shared" si="51"/>
        <v>7022843</v>
      </c>
      <c r="C585" s="17" t="str">
        <f t="shared" si="49"/>
        <v>CC</v>
      </c>
      <c r="D585" t="str">
        <f t="shared" si="53"/>
        <v>REGION GRAND SUD</v>
      </c>
      <c r="E585" s="12" t="str">
        <f t="shared" si="52"/>
        <v>TERRAIN</v>
      </c>
      <c r="F585" s="4" t="s">
        <v>1056</v>
      </c>
      <c r="G585" s="4" t="s">
        <v>5056</v>
      </c>
      <c r="H585" s="5">
        <v>1</v>
      </c>
      <c r="I585" s="5"/>
      <c r="J585" s="5">
        <v>2</v>
      </c>
      <c r="K585" s="5" t="s">
        <v>1345</v>
      </c>
      <c r="L585" s="5" t="s">
        <v>118</v>
      </c>
      <c r="M585" s="5" t="s">
        <v>1057</v>
      </c>
      <c r="N585" s="5" t="s">
        <v>245</v>
      </c>
      <c r="O585" s="5">
        <v>45323</v>
      </c>
      <c r="P585" s="5"/>
      <c r="Q585" s="5" t="s">
        <v>1346</v>
      </c>
      <c r="R585" s="5">
        <v>5</v>
      </c>
      <c r="S585" s="5" t="s">
        <v>18</v>
      </c>
      <c r="T585" s="5" t="s">
        <v>25</v>
      </c>
      <c r="U585" s="6">
        <v>45352</v>
      </c>
      <c r="V585" s="5" t="s">
        <v>1363</v>
      </c>
      <c r="W585" s="4" t="s">
        <v>1329</v>
      </c>
      <c r="X585" s="5" t="s">
        <v>18</v>
      </c>
      <c r="Y585" s="5"/>
      <c r="Z585" s="5"/>
      <c r="AA585" s="4" t="s">
        <v>4992</v>
      </c>
      <c r="AB585" s="5" t="s">
        <v>1331</v>
      </c>
      <c r="AC585" s="5"/>
      <c r="AD585" s="5" t="s">
        <v>1331</v>
      </c>
      <c r="AE585" s="5"/>
      <c r="AF585" s="5">
        <v>26254</v>
      </c>
      <c r="AG585" s="5">
        <v>53</v>
      </c>
      <c r="AH585" s="5">
        <v>100</v>
      </c>
      <c r="AI585" s="5" t="s">
        <v>1332</v>
      </c>
      <c r="AJ585" s="5">
        <v>45170</v>
      </c>
      <c r="AK585" s="5">
        <v>1</v>
      </c>
      <c r="AL585" s="5">
        <v>45170</v>
      </c>
      <c r="AM585" s="5" t="s">
        <v>1333</v>
      </c>
      <c r="AN585" s="5">
        <v>82000</v>
      </c>
      <c r="AO585" s="5" t="s">
        <v>2204</v>
      </c>
      <c r="AP585" s="5" t="s">
        <v>1335</v>
      </c>
      <c r="AQ585" s="4" t="s">
        <v>1336</v>
      </c>
      <c r="AR585" s="5" t="s">
        <v>12476</v>
      </c>
      <c r="AS585" s="4" t="s">
        <v>1795</v>
      </c>
      <c r="AT585" s="5" t="s">
        <v>1796</v>
      </c>
      <c r="AU585" s="5" t="s">
        <v>41</v>
      </c>
      <c r="AV585" s="4" t="s">
        <v>1797</v>
      </c>
      <c r="AW585" s="5" t="s">
        <v>227</v>
      </c>
      <c r="AX585" s="4" t="s">
        <v>1951</v>
      </c>
      <c r="AY585" s="5" t="s">
        <v>1952</v>
      </c>
      <c r="AZ585" s="5" t="s">
        <v>11</v>
      </c>
      <c r="BA585" s="4" t="s">
        <v>1953</v>
      </c>
      <c r="BB585" s="5" t="s">
        <v>1954</v>
      </c>
      <c r="BC585" s="4" t="s">
        <v>5056</v>
      </c>
      <c r="BD585" s="5" t="s">
        <v>5057</v>
      </c>
      <c r="BE585" s="5" t="s">
        <v>25</v>
      </c>
      <c r="BF585" s="5" t="s">
        <v>1333</v>
      </c>
      <c r="BG585" s="4" t="s">
        <v>5058</v>
      </c>
      <c r="BH585" s="5" t="s">
        <v>1343</v>
      </c>
    </row>
    <row r="586" spans="1:60" x14ac:dyDescent="0.25">
      <c r="A586">
        <f t="shared" si="50"/>
        <v>300109</v>
      </c>
      <c r="B586">
        <f t="shared" si="51"/>
        <v>3100078</v>
      </c>
      <c r="C586" s="17" t="str">
        <f t="shared" si="49"/>
        <v>CC</v>
      </c>
      <c r="D586" t="str">
        <f t="shared" si="53"/>
        <v>REGION GRAND SUD</v>
      </c>
      <c r="E586" s="12" t="str">
        <f t="shared" si="52"/>
        <v>TERRAIN</v>
      </c>
      <c r="F586" s="4" t="s">
        <v>195</v>
      </c>
      <c r="G586" s="4" t="s">
        <v>5059</v>
      </c>
      <c r="H586" s="5">
        <v>1</v>
      </c>
      <c r="I586" s="5"/>
      <c r="J586" s="5">
        <v>1</v>
      </c>
      <c r="K586" s="5" t="s">
        <v>1325</v>
      </c>
      <c r="L586" s="5" t="s">
        <v>197</v>
      </c>
      <c r="M586" s="5" t="s">
        <v>196</v>
      </c>
      <c r="N586" s="5" t="s">
        <v>46</v>
      </c>
      <c r="O586" s="5">
        <v>45352</v>
      </c>
      <c r="P586" s="5"/>
      <c r="Q586" s="5" t="s">
        <v>1346</v>
      </c>
      <c r="R586" s="5">
        <v>5</v>
      </c>
      <c r="S586" s="5" t="s">
        <v>18</v>
      </c>
      <c r="T586" s="5" t="s">
        <v>198</v>
      </c>
      <c r="U586" s="6">
        <v>45383</v>
      </c>
      <c r="V586" s="5" t="s">
        <v>3592</v>
      </c>
      <c r="W586" s="4" t="s">
        <v>1329</v>
      </c>
      <c r="X586" s="5" t="s">
        <v>18</v>
      </c>
      <c r="Y586" s="5"/>
      <c r="Z586" s="5"/>
      <c r="AA586" s="4" t="s">
        <v>5060</v>
      </c>
      <c r="AB586" s="5" t="s">
        <v>1393</v>
      </c>
      <c r="AC586" s="5"/>
      <c r="AD586" s="5" t="s">
        <v>1393</v>
      </c>
      <c r="AE586" s="5"/>
      <c r="AF586" s="5">
        <v>29188</v>
      </c>
      <c r="AG586" s="5">
        <v>45</v>
      </c>
      <c r="AH586" s="5">
        <v>100</v>
      </c>
      <c r="AI586" s="5" t="s">
        <v>1332</v>
      </c>
      <c r="AJ586" s="5">
        <v>40603</v>
      </c>
      <c r="AK586" s="5">
        <v>13</v>
      </c>
      <c r="AL586" s="5">
        <v>40603</v>
      </c>
      <c r="AM586" s="5" t="s">
        <v>1333</v>
      </c>
      <c r="AN586" s="5">
        <v>38000</v>
      </c>
      <c r="AO586" s="5" t="s">
        <v>2471</v>
      </c>
      <c r="AP586" s="5" t="s">
        <v>1335</v>
      </c>
      <c r="AQ586" s="4" t="s">
        <v>1336</v>
      </c>
      <c r="AR586" s="5" t="s">
        <v>12476</v>
      </c>
      <c r="AS586" s="4" t="s">
        <v>1522</v>
      </c>
      <c r="AT586" s="5" t="s">
        <v>1523</v>
      </c>
      <c r="AU586" s="5" t="s">
        <v>41</v>
      </c>
      <c r="AV586" s="4" t="s">
        <v>1524</v>
      </c>
      <c r="AW586" s="5" t="s">
        <v>93</v>
      </c>
      <c r="AX586" s="4" t="s">
        <v>1734</v>
      </c>
      <c r="AY586" s="5" t="s">
        <v>1735</v>
      </c>
      <c r="AZ586" s="5" t="s">
        <v>11</v>
      </c>
      <c r="BA586" s="4" t="s">
        <v>1736</v>
      </c>
      <c r="BB586" s="5" t="s">
        <v>1737</v>
      </c>
      <c r="BC586" s="4" t="s">
        <v>5059</v>
      </c>
      <c r="BD586" s="5" t="s">
        <v>5061</v>
      </c>
      <c r="BE586" s="5" t="s">
        <v>198</v>
      </c>
      <c r="BF586" s="5" t="s">
        <v>1333</v>
      </c>
      <c r="BG586" s="4" t="s">
        <v>5062</v>
      </c>
      <c r="BH586" s="5" t="s">
        <v>1343</v>
      </c>
    </row>
    <row r="587" spans="1:60" x14ac:dyDescent="0.25">
      <c r="A587">
        <f t="shared" si="50"/>
        <v>304446</v>
      </c>
      <c r="B587">
        <f t="shared" si="51"/>
        <v>3102398</v>
      </c>
      <c r="C587" s="17" t="str">
        <f t="shared" si="49"/>
        <v>CC</v>
      </c>
      <c r="D587" t="str">
        <f t="shared" si="53"/>
        <v>REGION CENTRE EST</v>
      </c>
      <c r="E587" s="12" t="str">
        <f t="shared" si="52"/>
        <v>TERRAIN</v>
      </c>
      <c r="F587" s="4" t="s">
        <v>558</v>
      </c>
      <c r="G587" s="4" t="s">
        <v>5063</v>
      </c>
      <c r="H587" s="5">
        <v>1</v>
      </c>
      <c r="I587" s="5"/>
      <c r="J587" s="5">
        <v>2</v>
      </c>
      <c r="K587" s="5" t="s">
        <v>1345</v>
      </c>
      <c r="L587" s="5" t="s">
        <v>376</v>
      </c>
      <c r="M587" s="5" t="s">
        <v>559</v>
      </c>
      <c r="N587" s="5" t="s">
        <v>245</v>
      </c>
      <c r="O587" s="5">
        <v>43770</v>
      </c>
      <c r="P587" s="5"/>
      <c r="Q587" s="5" t="s">
        <v>1346</v>
      </c>
      <c r="R587" s="5">
        <v>5</v>
      </c>
      <c r="S587" s="5" t="s">
        <v>18</v>
      </c>
      <c r="T587" s="5" t="s">
        <v>25</v>
      </c>
      <c r="U587" s="6">
        <v>43800</v>
      </c>
      <c r="V587" s="5" t="s">
        <v>1363</v>
      </c>
      <c r="W587" s="4" t="s">
        <v>1329</v>
      </c>
      <c r="X587" s="5" t="s">
        <v>18</v>
      </c>
      <c r="Y587" s="5"/>
      <c r="Z587" s="5"/>
      <c r="AA587" s="4" t="s">
        <v>3884</v>
      </c>
      <c r="AB587" s="5" t="s">
        <v>1331</v>
      </c>
      <c r="AC587" s="5"/>
      <c r="AD587" s="5" t="s">
        <v>1331</v>
      </c>
      <c r="AE587" s="5"/>
      <c r="AF587" s="5">
        <v>31299</v>
      </c>
      <c r="AG587" s="5">
        <v>39</v>
      </c>
      <c r="AH587" s="5">
        <v>100</v>
      </c>
      <c r="AI587" s="5" t="s">
        <v>1332</v>
      </c>
      <c r="AJ587" s="5">
        <v>43800</v>
      </c>
      <c r="AK587" s="5">
        <v>5</v>
      </c>
      <c r="AL587" s="5">
        <v>43800</v>
      </c>
      <c r="AM587" s="5" t="s">
        <v>1333</v>
      </c>
      <c r="AN587" s="5">
        <v>91600</v>
      </c>
      <c r="AO587" s="5" t="s">
        <v>5064</v>
      </c>
      <c r="AP587" s="5" t="s">
        <v>1536</v>
      </c>
      <c r="AQ587" s="4" t="s">
        <v>12479</v>
      </c>
      <c r="AR587" s="5" t="s">
        <v>12480</v>
      </c>
      <c r="AS587" s="4" t="s">
        <v>1376</v>
      </c>
      <c r="AT587" s="5" t="s">
        <v>1377</v>
      </c>
      <c r="AU587" s="5" t="s">
        <v>41</v>
      </c>
      <c r="AV587" s="4" t="s">
        <v>1378</v>
      </c>
      <c r="AW587" s="5" t="s">
        <v>47</v>
      </c>
      <c r="AX587" s="4" t="s">
        <v>1597</v>
      </c>
      <c r="AY587" s="5" t="s">
        <v>1598</v>
      </c>
      <c r="AZ587" s="5" t="s">
        <v>11</v>
      </c>
      <c r="BA587" s="4" t="s">
        <v>1599</v>
      </c>
      <c r="BB587" s="5" t="s">
        <v>1600</v>
      </c>
      <c r="BC587" s="4" t="s">
        <v>5063</v>
      </c>
      <c r="BD587" s="5" t="s">
        <v>5065</v>
      </c>
      <c r="BE587" s="5" t="s">
        <v>25</v>
      </c>
      <c r="BF587" s="5" t="s">
        <v>1333</v>
      </c>
      <c r="BG587" s="4" t="s">
        <v>5066</v>
      </c>
      <c r="BH587" s="5" t="s">
        <v>1343</v>
      </c>
    </row>
    <row r="588" spans="1:60" x14ac:dyDescent="0.25">
      <c r="A588">
        <f t="shared" si="50"/>
        <v>302712</v>
      </c>
      <c r="B588">
        <f t="shared" si="51"/>
        <v>3101502</v>
      </c>
      <c r="C588" s="17" t="str">
        <f t="shared" si="49"/>
        <v>CC</v>
      </c>
      <c r="D588" t="str">
        <f t="shared" si="53"/>
        <v>REGION GRAND SUD</v>
      </c>
      <c r="E588" s="12" t="str">
        <f t="shared" si="52"/>
        <v>TERRAIN</v>
      </c>
      <c r="F588" s="4" t="s">
        <v>5067</v>
      </c>
      <c r="G588" s="4" t="s">
        <v>5068</v>
      </c>
      <c r="H588" s="5">
        <v>1</v>
      </c>
      <c r="I588" s="5"/>
      <c r="J588" s="5">
        <v>1</v>
      </c>
      <c r="K588" s="5" t="s">
        <v>1325</v>
      </c>
      <c r="L588" s="5" t="s">
        <v>5069</v>
      </c>
      <c r="M588" s="5" t="s">
        <v>5070</v>
      </c>
      <c r="N588" s="5" t="s">
        <v>71</v>
      </c>
      <c r="O588" s="5">
        <v>45231</v>
      </c>
      <c r="P588" s="5"/>
      <c r="Q588" s="5" t="s">
        <v>1346</v>
      </c>
      <c r="R588" s="5">
        <v>5</v>
      </c>
      <c r="S588" s="5" t="s">
        <v>5</v>
      </c>
      <c r="T588" s="5" t="s">
        <v>3</v>
      </c>
      <c r="U588" s="6">
        <v>45261</v>
      </c>
      <c r="V588" s="5" t="s">
        <v>1487</v>
      </c>
      <c r="W588" s="4" t="s">
        <v>1329</v>
      </c>
      <c r="X588" s="5" t="s">
        <v>5</v>
      </c>
      <c r="Y588" s="5" t="s">
        <v>1348</v>
      </c>
      <c r="Z588" s="5"/>
      <c r="AA588" s="4" t="s">
        <v>4494</v>
      </c>
      <c r="AB588" s="5">
        <v>5</v>
      </c>
      <c r="AC588" s="5"/>
      <c r="AD588" s="5">
        <v>5</v>
      </c>
      <c r="AE588" s="5"/>
      <c r="AF588" s="5">
        <v>30474</v>
      </c>
      <c r="AG588" s="5">
        <v>41</v>
      </c>
      <c r="AH588" s="5">
        <v>100</v>
      </c>
      <c r="AI588" s="5" t="s">
        <v>1332</v>
      </c>
      <c r="AJ588" s="5">
        <v>42278</v>
      </c>
      <c r="AK588" s="5">
        <v>9</v>
      </c>
      <c r="AL588" s="5">
        <v>42278</v>
      </c>
      <c r="AM588" s="5" t="s">
        <v>1333</v>
      </c>
      <c r="AN588" s="5">
        <v>42230</v>
      </c>
      <c r="AO588" s="5" t="s">
        <v>4660</v>
      </c>
      <c r="AP588" s="5" t="s">
        <v>1335</v>
      </c>
      <c r="AQ588" s="4" t="s">
        <v>1336</v>
      </c>
      <c r="AR588" s="5" t="s">
        <v>12476</v>
      </c>
      <c r="AS588" s="4" t="s">
        <v>1629</v>
      </c>
      <c r="AT588" s="5" t="s">
        <v>1630</v>
      </c>
      <c r="AU588" s="5" t="s">
        <v>41</v>
      </c>
      <c r="AV588" s="4" t="s">
        <v>1631</v>
      </c>
      <c r="AW588" s="5" t="s">
        <v>7</v>
      </c>
      <c r="AX588" s="4" t="s">
        <v>3055</v>
      </c>
      <c r="AY588" s="5" t="s">
        <v>3056</v>
      </c>
      <c r="AZ588" s="5" t="s">
        <v>11</v>
      </c>
      <c r="BA588" s="4" t="s">
        <v>3057</v>
      </c>
      <c r="BB588" s="5" t="s">
        <v>3058</v>
      </c>
      <c r="BC588" s="4" t="s">
        <v>5068</v>
      </c>
      <c r="BD588" s="5" t="s">
        <v>5071</v>
      </c>
      <c r="BE588" s="5" t="s">
        <v>3</v>
      </c>
      <c r="BF588" s="5" t="s">
        <v>1333</v>
      </c>
      <c r="BG588" s="4" t="s">
        <v>5072</v>
      </c>
      <c r="BH588" s="5" t="s">
        <v>1343</v>
      </c>
    </row>
    <row r="589" spans="1:60" x14ac:dyDescent="0.25">
      <c r="A589">
        <f t="shared" si="50"/>
        <v>304123</v>
      </c>
      <c r="B589">
        <f t="shared" si="51"/>
        <v>3102220</v>
      </c>
      <c r="C589" s="17" t="str">
        <f t="shared" si="49"/>
        <v>CC</v>
      </c>
      <c r="D589" t="str">
        <f t="shared" si="53"/>
        <v>REGION CENTRE EST</v>
      </c>
      <c r="E589" s="12" t="str">
        <f t="shared" si="52"/>
        <v>TERRAIN</v>
      </c>
      <c r="F589" s="4" t="s">
        <v>5073</v>
      </c>
      <c r="G589" s="4" t="s">
        <v>5074</v>
      </c>
      <c r="H589" s="5">
        <v>1</v>
      </c>
      <c r="I589" s="5"/>
      <c r="J589" s="5">
        <v>2</v>
      </c>
      <c r="K589" s="5" t="s">
        <v>1345</v>
      </c>
      <c r="L589" s="5" t="s">
        <v>354</v>
      </c>
      <c r="M589" s="5" t="s">
        <v>5075</v>
      </c>
      <c r="N589" s="5" t="s">
        <v>260</v>
      </c>
      <c r="O589" s="5">
        <v>45231</v>
      </c>
      <c r="P589" s="5"/>
      <c r="Q589" s="5" t="s">
        <v>1346</v>
      </c>
      <c r="R589" s="5">
        <v>5</v>
      </c>
      <c r="S589" s="5" t="s">
        <v>5</v>
      </c>
      <c r="T589" s="5" t="s">
        <v>3</v>
      </c>
      <c r="U589" s="6">
        <v>45261</v>
      </c>
      <c r="V589" s="5" t="s">
        <v>1487</v>
      </c>
      <c r="W589" s="4" t="s">
        <v>1329</v>
      </c>
      <c r="X589" s="5" t="s">
        <v>5</v>
      </c>
      <c r="Y589" s="5" t="s">
        <v>1348</v>
      </c>
      <c r="Z589" s="5"/>
      <c r="AA589" s="4" t="s">
        <v>2134</v>
      </c>
      <c r="AB589" s="5">
        <v>5</v>
      </c>
      <c r="AC589" s="5"/>
      <c r="AD589" s="5">
        <v>5</v>
      </c>
      <c r="AE589" s="5"/>
      <c r="AF589" s="5">
        <v>29688</v>
      </c>
      <c r="AG589" s="5">
        <v>43</v>
      </c>
      <c r="AH589" s="5">
        <v>100</v>
      </c>
      <c r="AI589" s="5" t="s">
        <v>1332</v>
      </c>
      <c r="AJ589" s="5">
        <v>43435</v>
      </c>
      <c r="AK589" s="5">
        <v>6</v>
      </c>
      <c r="AL589" s="5">
        <v>43435</v>
      </c>
      <c r="AM589" s="5" t="s">
        <v>1333</v>
      </c>
      <c r="AN589" s="5">
        <v>57460</v>
      </c>
      <c r="AO589" s="5" t="s">
        <v>5076</v>
      </c>
      <c r="AP589" s="5" t="s">
        <v>1536</v>
      </c>
      <c r="AQ589" s="4" t="s">
        <v>12479</v>
      </c>
      <c r="AR589" s="5" t="s">
        <v>12480</v>
      </c>
      <c r="AS589" s="4" t="s">
        <v>2290</v>
      </c>
      <c r="AT589" s="5" t="s">
        <v>2291</v>
      </c>
      <c r="AU589" s="5" t="s">
        <v>41</v>
      </c>
      <c r="AV589" s="4" t="s">
        <v>2292</v>
      </c>
      <c r="AW589" s="5" t="s">
        <v>108</v>
      </c>
      <c r="AX589" s="4" t="s">
        <v>2460</v>
      </c>
      <c r="AY589" s="5" t="s">
        <v>2463</v>
      </c>
      <c r="AZ589" s="5" t="s">
        <v>11</v>
      </c>
      <c r="BA589" s="4" t="s">
        <v>2464</v>
      </c>
      <c r="BB589" s="5" t="s">
        <v>2465</v>
      </c>
      <c r="BC589" s="4" t="s">
        <v>5074</v>
      </c>
      <c r="BD589" s="5" t="s">
        <v>5077</v>
      </c>
      <c r="BE589" s="5" t="s">
        <v>3</v>
      </c>
      <c r="BF589" s="5" t="s">
        <v>1333</v>
      </c>
      <c r="BG589" s="4" t="s">
        <v>5078</v>
      </c>
      <c r="BH589" s="5" t="s">
        <v>1343</v>
      </c>
    </row>
    <row r="590" spans="1:60" x14ac:dyDescent="0.25">
      <c r="A590">
        <f t="shared" si="50"/>
        <v>306519</v>
      </c>
      <c r="B590">
        <f t="shared" si="51"/>
        <v>7024475</v>
      </c>
      <c r="C590" s="17" t="str">
        <f t="shared" si="49"/>
        <v>CC</v>
      </c>
      <c r="D590" t="str">
        <f t="shared" si="53"/>
        <v>REGION CENTRE EST</v>
      </c>
      <c r="E590" s="12" t="str">
        <f t="shared" si="52"/>
        <v>TERRAIN</v>
      </c>
      <c r="F590" s="4" t="s">
        <v>12508</v>
      </c>
      <c r="G590" s="4" t="s">
        <v>11129</v>
      </c>
      <c r="H590" s="5">
        <v>1</v>
      </c>
      <c r="I590" s="5"/>
      <c r="J590" s="5">
        <v>2</v>
      </c>
      <c r="K590" s="5" t="s">
        <v>1345</v>
      </c>
      <c r="L590" s="5" t="s">
        <v>405</v>
      </c>
      <c r="M590" s="5" t="s">
        <v>12509</v>
      </c>
      <c r="N590" s="5"/>
      <c r="O590" s="5"/>
      <c r="P590" s="5"/>
      <c r="Q590" s="5"/>
      <c r="R590" s="5"/>
      <c r="S590" s="5"/>
      <c r="T590" s="5" t="s">
        <v>245</v>
      </c>
      <c r="U590" s="6">
        <v>45627</v>
      </c>
      <c r="V590" s="5" t="s">
        <v>1328</v>
      </c>
      <c r="W590" s="4" t="s">
        <v>1329</v>
      </c>
      <c r="X590" s="5" t="s">
        <v>18</v>
      </c>
      <c r="Y590" s="5"/>
      <c r="Z590" s="5"/>
      <c r="AA590" s="4" t="s">
        <v>8251</v>
      </c>
      <c r="AB590" s="5"/>
      <c r="AC590" s="5"/>
      <c r="AD590" s="5" t="s">
        <v>1331</v>
      </c>
      <c r="AE590" s="5"/>
      <c r="AF590" s="5">
        <v>31423</v>
      </c>
      <c r="AG590" s="5">
        <v>38</v>
      </c>
      <c r="AH590" s="5">
        <v>100</v>
      </c>
      <c r="AI590" s="5" t="s">
        <v>1332</v>
      </c>
      <c r="AJ590" s="5">
        <v>45627</v>
      </c>
      <c r="AK590" s="5">
        <v>0</v>
      </c>
      <c r="AL590" s="5">
        <v>45627</v>
      </c>
      <c r="AM590" s="5" t="s">
        <v>1333</v>
      </c>
      <c r="AN590" s="5">
        <v>67770</v>
      </c>
      <c r="AO590" s="5" t="s">
        <v>12510</v>
      </c>
      <c r="AP590" s="5" t="s">
        <v>1536</v>
      </c>
      <c r="AQ590" s="4" t="s">
        <v>12479</v>
      </c>
      <c r="AR590" s="5" t="s">
        <v>12480</v>
      </c>
      <c r="AS590" s="4" t="s">
        <v>2290</v>
      </c>
      <c r="AT590" s="5" t="s">
        <v>2291</v>
      </c>
      <c r="AU590" s="5" t="s">
        <v>41</v>
      </c>
      <c r="AV590" s="4" t="s">
        <v>2292</v>
      </c>
      <c r="AW590" s="5" t="s">
        <v>108</v>
      </c>
      <c r="AX590" s="4" t="s">
        <v>2293</v>
      </c>
      <c r="AY590" s="5" t="s">
        <v>2294</v>
      </c>
      <c r="AZ590" s="5" t="s">
        <v>11</v>
      </c>
      <c r="BA590" s="4" t="s">
        <v>2295</v>
      </c>
      <c r="BB590" s="5" t="s">
        <v>2296</v>
      </c>
      <c r="BC590" s="5" t="s">
        <v>11129</v>
      </c>
      <c r="BD590" s="5" t="s">
        <v>11130</v>
      </c>
      <c r="BE590" s="5" t="s">
        <v>245</v>
      </c>
      <c r="BF590" s="5" t="s">
        <v>1333</v>
      </c>
      <c r="BG590" s="4" t="s">
        <v>8543</v>
      </c>
      <c r="BH590" s="5" t="s">
        <v>1343</v>
      </c>
    </row>
    <row r="591" spans="1:60" x14ac:dyDescent="0.25">
      <c r="A591">
        <f t="shared" si="50"/>
        <v>305994</v>
      </c>
      <c r="B591">
        <f t="shared" si="51"/>
        <v>7023613</v>
      </c>
      <c r="C591" t="str">
        <f t="shared" si="49"/>
        <v>CC</v>
      </c>
      <c r="D591" t="str">
        <f t="shared" si="53"/>
        <v>POLE PILOTAGE DU RESEAU COMMERCIAL</v>
      </c>
      <c r="E591" s="12" t="str">
        <f t="shared" si="52"/>
        <v>TERRAIN</v>
      </c>
      <c r="F591" s="4" t="s">
        <v>1192</v>
      </c>
      <c r="G591" s="4" t="s">
        <v>5079</v>
      </c>
      <c r="H591" s="5">
        <v>1</v>
      </c>
      <c r="I591" s="5"/>
      <c r="J591" s="5">
        <v>2</v>
      </c>
      <c r="K591" s="5" t="s">
        <v>1345</v>
      </c>
      <c r="L591" s="5" t="s">
        <v>218</v>
      </c>
      <c r="M591" s="5" t="s">
        <v>1193</v>
      </c>
      <c r="N591" s="5"/>
      <c r="O591" s="5"/>
      <c r="P591" s="5"/>
      <c r="Q591" s="5"/>
      <c r="R591" s="5"/>
      <c r="S591" s="5"/>
      <c r="T591" s="5" t="s">
        <v>349</v>
      </c>
      <c r="U591" s="6">
        <v>45383</v>
      </c>
      <c r="V591" s="5" t="s">
        <v>2338</v>
      </c>
      <c r="W591" s="4" t="s">
        <v>1392</v>
      </c>
      <c r="X591" s="5" t="s">
        <v>18</v>
      </c>
      <c r="Y591" s="5"/>
      <c r="Z591" s="5"/>
      <c r="AA591" s="4"/>
      <c r="AB591" s="5"/>
      <c r="AC591" s="5"/>
      <c r="AD591" s="5" t="s">
        <v>1331</v>
      </c>
      <c r="AE591" s="5"/>
      <c r="AF591" s="5">
        <v>36859</v>
      </c>
      <c r="AG591" s="5">
        <v>24</v>
      </c>
      <c r="AH591" s="5">
        <v>100</v>
      </c>
      <c r="AI591" s="5" t="s">
        <v>1332</v>
      </c>
      <c r="AJ591" s="5">
        <v>45383</v>
      </c>
      <c r="AK591" s="5">
        <v>0</v>
      </c>
      <c r="AL591" s="5">
        <v>45383</v>
      </c>
      <c r="AM591" s="5"/>
      <c r="AN591" s="5">
        <v>44130</v>
      </c>
      <c r="AO591" s="5" t="s">
        <v>5080</v>
      </c>
      <c r="AP591" s="5"/>
      <c r="AQ591" s="4" t="s">
        <v>1395</v>
      </c>
      <c r="AR591" s="5" t="s">
        <v>188</v>
      </c>
      <c r="AS591" s="4"/>
      <c r="AT591" s="5"/>
      <c r="AU591" s="5"/>
      <c r="AV591" s="4" t="s">
        <v>1396</v>
      </c>
      <c r="AW591" s="5" t="s">
        <v>350</v>
      </c>
      <c r="AX591" s="4"/>
      <c r="AY591" s="5"/>
      <c r="AZ591" s="5"/>
      <c r="BA591" s="4"/>
      <c r="BB591" s="5"/>
      <c r="BC591" s="4"/>
      <c r="BD591" s="5"/>
      <c r="BE591" s="5"/>
      <c r="BF591" s="5" t="s">
        <v>1397</v>
      </c>
      <c r="BG591" s="4"/>
      <c r="BH591" s="5"/>
    </row>
    <row r="592" spans="1:60" x14ac:dyDescent="0.25">
      <c r="A592">
        <f t="shared" si="50"/>
        <v>305366</v>
      </c>
      <c r="B592">
        <f t="shared" si="51"/>
        <v>7021654</v>
      </c>
      <c r="C592" t="str">
        <f t="shared" si="49"/>
        <v>CC</v>
      </c>
      <c r="D592" t="str">
        <f t="shared" si="53"/>
        <v>POLE PILOTAGE DU RESEAU COMMERCIAL</v>
      </c>
      <c r="E592" s="12" t="str">
        <f t="shared" si="52"/>
        <v>TERRAIN</v>
      </c>
      <c r="F592" s="4" t="s">
        <v>753</v>
      </c>
      <c r="G592" s="4" t="s">
        <v>5081</v>
      </c>
      <c r="H592" s="5">
        <v>1</v>
      </c>
      <c r="I592" s="5"/>
      <c r="J592" s="5">
        <v>2</v>
      </c>
      <c r="K592" s="5" t="s">
        <v>1345</v>
      </c>
      <c r="L592" s="5" t="s">
        <v>755</v>
      </c>
      <c r="M592" s="5" t="s">
        <v>754</v>
      </c>
      <c r="N592" s="5"/>
      <c r="O592" s="5"/>
      <c r="P592" s="5"/>
      <c r="Q592" s="5"/>
      <c r="R592" s="5"/>
      <c r="S592" s="5"/>
      <c r="T592" s="5" t="s">
        <v>349</v>
      </c>
      <c r="U592" s="6">
        <v>44805</v>
      </c>
      <c r="V592" s="5" t="s">
        <v>2338</v>
      </c>
      <c r="W592" s="4" t="s">
        <v>1392</v>
      </c>
      <c r="X592" s="5" t="s">
        <v>18</v>
      </c>
      <c r="Y592" s="5"/>
      <c r="Z592" s="5"/>
      <c r="AA592" s="4"/>
      <c r="AB592" s="5"/>
      <c r="AC592" s="5"/>
      <c r="AD592" s="5" t="s">
        <v>1331</v>
      </c>
      <c r="AE592" s="5"/>
      <c r="AF592" s="5">
        <v>29889</v>
      </c>
      <c r="AG592" s="5">
        <v>43</v>
      </c>
      <c r="AH592" s="5">
        <v>100</v>
      </c>
      <c r="AI592" s="5" t="s">
        <v>1332</v>
      </c>
      <c r="AJ592" s="5">
        <v>44805</v>
      </c>
      <c r="AK592" s="5">
        <v>2</v>
      </c>
      <c r="AL592" s="5">
        <v>44805</v>
      </c>
      <c r="AM592" s="5"/>
      <c r="AN592" s="5">
        <v>44340</v>
      </c>
      <c r="AO592" s="5" t="s">
        <v>5082</v>
      </c>
      <c r="AP592" s="5"/>
      <c r="AQ592" s="4" t="s">
        <v>1395</v>
      </c>
      <c r="AR592" s="5" t="s">
        <v>188</v>
      </c>
      <c r="AS592" s="4"/>
      <c r="AT592" s="5"/>
      <c r="AU592" s="5"/>
      <c r="AV592" s="4" t="s">
        <v>1396</v>
      </c>
      <c r="AW592" s="5" t="s">
        <v>350</v>
      </c>
      <c r="AX592" s="4"/>
      <c r="AY592" s="5"/>
      <c r="AZ592" s="5"/>
      <c r="BA592" s="4"/>
      <c r="BB592" s="5"/>
      <c r="BC592" s="5"/>
      <c r="BD592" s="5"/>
      <c r="BE592" s="5"/>
      <c r="BF592" s="5" t="s">
        <v>1397</v>
      </c>
      <c r="BG592" s="4"/>
      <c r="BH592" s="5"/>
    </row>
    <row r="593" spans="1:60" x14ac:dyDescent="0.25">
      <c r="A593">
        <f t="shared" si="50"/>
        <v>193324</v>
      </c>
      <c r="B593">
        <f t="shared" si="51"/>
        <v>3002580</v>
      </c>
      <c r="C593" s="17" t="str">
        <f t="shared" si="49"/>
        <v>CC</v>
      </c>
      <c r="D593" t="str">
        <f t="shared" si="53"/>
        <v>REGION GRAND SUD</v>
      </c>
      <c r="E593" s="12" t="str">
        <f t="shared" si="52"/>
        <v>TERRAIN</v>
      </c>
      <c r="F593" s="4" t="s">
        <v>472</v>
      </c>
      <c r="G593" s="4" t="s">
        <v>5083</v>
      </c>
      <c r="H593" s="5">
        <v>1</v>
      </c>
      <c r="I593" s="5"/>
      <c r="J593" s="5">
        <v>1</v>
      </c>
      <c r="K593" s="5" t="s">
        <v>1325</v>
      </c>
      <c r="L593" s="5" t="s">
        <v>474</v>
      </c>
      <c r="M593" s="5" t="s">
        <v>473</v>
      </c>
      <c r="N593" s="5"/>
      <c r="O593" s="5"/>
      <c r="P593" s="5"/>
      <c r="Q593" s="5"/>
      <c r="R593" s="5"/>
      <c r="S593" s="5"/>
      <c r="T593" s="5" t="s">
        <v>25</v>
      </c>
      <c r="U593" s="6">
        <v>40057</v>
      </c>
      <c r="V593" s="5" t="s">
        <v>1363</v>
      </c>
      <c r="W593" s="4" t="s">
        <v>1329</v>
      </c>
      <c r="X593" s="5" t="s">
        <v>18</v>
      </c>
      <c r="Y593" s="5"/>
      <c r="Z593" s="5"/>
      <c r="AA593" s="4" t="s">
        <v>3306</v>
      </c>
      <c r="AB593" s="5"/>
      <c r="AC593" s="5"/>
      <c r="AD593" s="5" t="s">
        <v>1331</v>
      </c>
      <c r="AE593" s="5"/>
      <c r="AF593" s="5">
        <v>21437</v>
      </c>
      <c r="AG593" s="5">
        <v>66</v>
      </c>
      <c r="AH593" s="5">
        <v>100</v>
      </c>
      <c r="AI593" s="5" t="s">
        <v>1332</v>
      </c>
      <c r="AJ593" s="5">
        <v>40057</v>
      </c>
      <c r="AK593" s="5">
        <v>15</v>
      </c>
      <c r="AL593" s="5">
        <v>40057</v>
      </c>
      <c r="AM593" s="5" t="s">
        <v>1333</v>
      </c>
      <c r="AN593" s="5">
        <v>84000</v>
      </c>
      <c r="AO593" s="5" t="s">
        <v>5084</v>
      </c>
      <c r="AP593" s="5" t="s">
        <v>1335</v>
      </c>
      <c r="AQ593" s="4" t="s">
        <v>1336</v>
      </c>
      <c r="AR593" s="5" t="s">
        <v>12476</v>
      </c>
      <c r="AS593" s="4" t="s">
        <v>1403</v>
      </c>
      <c r="AT593" s="5" t="s">
        <v>1404</v>
      </c>
      <c r="AU593" s="5" t="s">
        <v>41</v>
      </c>
      <c r="AV593" s="4" t="s">
        <v>1405</v>
      </c>
      <c r="AW593" s="5" t="s">
        <v>61</v>
      </c>
      <c r="AX593" s="4" t="s">
        <v>1842</v>
      </c>
      <c r="AY593" s="5" t="s">
        <v>1843</v>
      </c>
      <c r="AZ593" s="5" t="s">
        <v>11</v>
      </c>
      <c r="BA593" s="4" t="s">
        <v>1844</v>
      </c>
      <c r="BB593" s="5" t="s">
        <v>1845</v>
      </c>
      <c r="BC593" s="4" t="s">
        <v>5083</v>
      </c>
      <c r="BD593" s="5" t="s">
        <v>5085</v>
      </c>
      <c r="BE593" s="5" t="s">
        <v>25</v>
      </c>
      <c r="BF593" s="5" t="s">
        <v>1333</v>
      </c>
      <c r="BG593" s="4" t="s">
        <v>5086</v>
      </c>
      <c r="BH593" s="5" t="s">
        <v>1343</v>
      </c>
    </row>
    <row r="594" spans="1:60" x14ac:dyDescent="0.25">
      <c r="A594">
        <f t="shared" si="50"/>
        <v>305579</v>
      </c>
      <c r="B594">
        <f t="shared" si="51"/>
        <v>7022489</v>
      </c>
      <c r="C594" s="17" t="str">
        <f t="shared" si="49"/>
        <v>CC</v>
      </c>
      <c r="D594" t="str">
        <f t="shared" si="53"/>
        <v>REGION CENTRE EST</v>
      </c>
      <c r="E594" s="12" t="str">
        <f t="shared" si="52"/>
        <v>TERRAIN</v>
      </c>
      <c r="F594" s="4" t="s">
        <v>670</v>
      </c>
      <c r="G594" s="4" t="s">
        <v>5087</v>
      </c>
      <c r="H594" s="5">
        <v>1</v>
      </c>
      <c r="I594" s="5"/>
      <c r="J594" s="5">
        <v>1</v>
      </c>
      <c r="K594" s="5" t="s">
        <v>1325</v>
      </c>
      <c r="L594" s="5" t="s">
        <v>672</v>
      </c>
      <c r="M594" s="5" t="s">
        <v>671</v>
      </c>
      <c r="N594" s="5"/>
      <c r="O594" s="5"/>
      <c r="P594" s="5"/>
      <c r="Q594" s="5"/>
      <c r="R594" s="5"/>
      <c r="S594" s="5"/>
      <c r="T594" s="5" t="s">
        <v>25</v>
      </c>
      <c r="U594" s="6">
        <v>45231</v>
      </c>
      <c r="V594" s="5" t="s">
        <v>1363</v>
      </c>
      <c r="W594" s="4" t="s">
        <v>1329</v>
      </c>
      <c r="X594" s="5" t="s">
        <v>18</v>
      </c>
      <c r="Y594" s="5"/>
      <c r="Z594" s="5"/>
      <c r="AA594" s="4" t="s">
        <v>5088</v>
      </c>
      <c r="AB594" s="5"/>
      <c r="AC594" s="5"/>
      <c r="AD594" s="5" t="s">
        <v>1331</v>
      </c>
      <c r="AE594" s="5"/>
      <c r="AF594" s="5">
        <v>33815</v>
      </c>
      <c r="AG594" s="5">
        <v>32</v>
      </c>
      <c r="AH594" s="5">
        <v>100</v>
      </c>
      <c r="AI594" s="5" t="s">
        <v>1332</v>
      </c>
      <c r="AJ594" s="5">
        <v>45047</v>
      </c>
      <c r="AK594" s="5">
        <v>1</v>
      </c>
      <c r="AL594" s="5">
        <v>45047</v>
      </c>
      <c r="AM594" s="5" t="s">
        <v>1333</v>
      </c>
      <c r="AN594" s="5">
        <v>69003</v>
      </c>
      <c r="AO594" s="5" t="s">
        <v>2725</v>
      </c>
      <c r="AP594" s="5" t="s">
        <v>1536</v>
      </c>
      <c r="AQ594" s="4" t="s">
        <v>12479</v>
      </c>
      <c r="AR594" s="5" t="s">
        <v>12480</v>
      </c>
      <c r="AS594" s="4" t="s">
        <v>2273</v>
      </c>
      <c r="AT594" s="5" t="s">
        <v>2274</v>
      </c>
      <c r="AU594" s="5" t="s">
        <v>41</v>
      </c>
      <c r="AV594" s="4" t="s">
        <v>2275</v>
      </c>
      <c r="AW594" s="5" t="s">
        <v>256</v>
      </c>
      <c r="AX594" s="4" t="s">
        <v>2486</v>
      </c>
      <c r="AY594" s="5" t="s">
        <v>2487</v>
      </c>
      <c r="AZ594" s="5" t="s">
        <v>11</v>
      </c>
      <c r="BA594" s="4" t="s">
        <v>2488</v>
      </c>
      <c r="BB594" s="5" t="s">
        <v>2489</v>
      </c>
      <c r="BC594" s="4" t="s">
        <v>5087</v>
      </c>
      <c r="BD594" s="5" t="s">
        <v>5089</v>
      </c>
      <c r="BE594" s="5" t="s">
        <v>25</v>
      </c>
      <c r="BF594" s="5" t="s">
        <v>1333</v>
      </c>
      <c r="BG594" s="4" t="s">
        <v>5090</v>
      </c>
      <c r="BH594" s="5" t="s">
        <v>1343</v>
      </c>
    </row>
    <row r="595" spans="1:60" x14ac:dyDescent="0.25">
      <c r="A595">
        <f t="shared" si="50"/>
        <v>301709</v>
      </c>
      <c r="B595">
        <f t="shared" si="51"/>
        <v>3100954</v>
      </c>
      <c r="C595" s="17" t="str">
        <f t="shared" si="49"/>
        <v>CC</v>
      </c>
      <c r="D595" t="str">
        <f t="shared" si="53"/>
        <v>REGION GRAND SUD</v>
      </c>
      <c r="E595" s="12" t="str">
        <f t="shared" si="52"/>
        <v>TERRAIN</v>
      </c>
      <c r="F595" s="4" t="s">
        <v>482</v>
      </c>
      <c r="G595" s="4" t="s">
        <v>5091</v>
      </c>
      <c r="H595" s="5">
        <v>1</v>
      </c>
      <c r="I595" s="5"/>
      <c r="J595" s="5">
        <v>1</v>
      </c>
      <c r="K595" s="5" t="s">
        <v>1325</v>
      </c>
      <c r="L595" s="5" t="s">
        <v>484</v>
      </c>
      <c r="M595" s="5" t="s">
        <v>483</v>
      </c>
      <c r="N595" s="5"/>
      <c r="O595" s="5"/>
      <c r="P595" s="5"/>
      <c r="Q595" s="5"/>
      <c r="R595" s="5"/>
      <c r="S595" s="5"/>
      <c r="T595" s="5" t="s">
        <v>25</v>
      </c>
      <c r="U595" s="6">
        <v>41609</v>
      </c>
      <c r="V595" s="5" t="s">
        <v>1363</v>
      </c>
      <c r="W595" s="4" t="s">
        <v>1329</v>
      </c>
      <c r="X595" s="5" t="s">
        <v>18</v>
      </c>
      <c r="Y595" s="5"/>
      <c r="Z595" s="5"/>
      <c r="AA595" s="4" t="s">
        <v>1826</v>
      </c>
      <c r="AB595" s="5"/>
      <c r="AC595" s="5"/>
      <c r="AD595" s="5" t="s">
        <v>1331</v>
      </c>
      <c r="AE595" s="5"/>
      <c r="AF595" s="5">
        <v>29193</v>
      </c>
      <c r="AG595" s="5">
        <v>45</v>
      </c>
      <c r="AH595" s="5">
        <v>100</v>
      </c>
      <c r="AI595" s="5" t="s">
        <v>1332</v>
      </c>
      <c r="AJ595" s="5">
        <v>41609</v>
      </c>
      <c r="AK595" s="5">
        <v>11</v>
      </c>
      <c r="AL595" s="5">
        <v>41609</v>
      </c>
      <c r="AM595" s="5" t="s">
        <v>1333</v>
      </c>
      <c r="AN595" s="5">
        <v>11110</v>
      </c>
      <c r="AO595" s="5" t="s">
        <v>5092</v>
      </c>
      <c r="AP595" s="5" t="s">
        <v>1335</v>
      </c>
      <c r="AQ595" s="4" t="s">
        <v>1336</v>
      </c>
      <c r="AR595" s="5" t="s">
        <v>12476</v>
      </c>
      <c r="AS595" s="4" t="s">
        <v>1337</v>
      </c>
      <c r="AT595" s="5" t="s">
        <v>1338</v>
      </c>
      <c r="AU595" s="5" t="s">
        <v>41</v>
      </c>
      <c r="AV595" s="4" t="s">
        <v>1339</v>
      </c>
      <c r="AW595" s="5" t="s">
        <v>76</v>
      </c>
      <c r="AX595" s="4" t="s">
        <v>1877</v>
      </c>
      <c r="AY595" s="5" t="s">
        <v>1878</v>
      </c>
      <c r="AZ595" s="5" t="s">
        <v>11</v>
      </c>
      <c r="BA595" s="4" t="s">
        <v>1879</v>
      </c>
      <c r="BB595" s="5" t="s">
        <v>1880</v>
      </c>
      <c r="BC595" s="4" t="s">
        <v>5091</v>
      </c>
      <c r="BD595" s="5" t="s">
        <v>5093</v>
      </c>
      <c r="BE595" s="5" t="s">
        <v>25</v>
      </c>
      <c r="BF595" s="5" t="s">
        <v>1333</v>
      </c>
      <c r="BG595" s="4" t="s">
        <v>5094</v>
      </c>
      <c r="BH595" s="5" t="s">
        <v>1343</v>
      </c>
    </row>
    <row r="596" spans="1:60" x14ac:dyDescent="0.25">
      <c r="A596">
        <f t="shared" si="50"/>
        <v>160082</v>
      </c>
      <c r="B596">
        <f t="shared" si="51"/>
        <v>3000324</v>
      </c>
      <c r="C596" s="17" t="str">
        <f t="shared" ref="C596:C659" si="54">IF(LEFT(T596,4)="ASSI","ASSISTANTE",IF(T596="013 RR","RR",IF(T596="100 IMD","IMD",IF(T596="105 IMD","IMD",IF(T596="200 IMP","IMP",IF(T596="310 CMA","IMP","CC"))))))</f>
        <v>CC</v>
      </c>
      <c r="D596" t="str">
        <f t="shared" si="53"/>
        <v>REGION CENTRE EST</v>
      </c>
      <c r="E596" s="12" t="str">
        <f t="shared" si="52"/>
        <v>TERRAIN</v>
      </c>
      <c r="F596" s="4" t="s">
        <v>5095</v>
      </c>
      <c r="G596" s="4" t="s">
        <v>5096</v>
      </c>
      <c r="H596" s="5">
        <v>1</v>
      </c>
      <c r="I596" s="5"/>
      <c r="J596" s="5">
        <v>1</v>
      </c>
      <c r="K596" s="5" t="s">
        <v>1325</v>
      </c>
      <c r="L596" s="5" t="s">
        <v>599</v>
      </c>
      <c r="M596" s="5" t="s">
        <v>5097</v>
      </c>
      <c r="N596" s="5"/>
      <c r="O596" s="5"/>
      <c r="P596" s="5"/>
      <c r="Q596" s="5"/>
      <c r="R596" s="5"/>
      <c r="S596" s="5"/>
      <c r="T596" s="5" t="s">
        <v>16</v>
      </c>
      <c r="U596" s="6">
        <v>45383</v>
      </c>
      <c r="V596" s="5" t="s">
        <v>4850</v>
      </c>
      <c r="W596" s="4" t="s">
        <v>1329</v>
      </c>
      <c r="X596" s="5" t="s">
        <v>18</v>
      </c>
      <c r="Y596" s="5"/>
      <c r="Z596" s="5"/>
      <c r="AA596" s="4" t="s">
        <v>5098</v>
      </c>
      <c r="AB596" s="5"/>
      <c r="AC596" s="5"/>
      <c r="AD596" s="5" t="s">
        <v>1331</v>
      </c>
      <c r="AE596" s="5"/>
      <c r="AF596" s="5">
        <v>22004</v>
      </c>
      <c r="AG596" s="5">
        <v>64</v>
      </c>
      <c r="AH596" s="5">
        <v>100</v>
      </c>
      <c r="AI596" s="5" t="s">
        <v>1332</v>
      </c>
      <c r="AJ596" s="5">
        <v>32264</v>
      </c>
      <c r="AK596" s="5">
        <v>36</v>
      </c>
      <c r="AL596" s="5">
        <v>32264</v>
      </c>
      <c r="AM596" s="5" t="s">
        <v>1333</v>
      </c>
      <c r="AN596" s="5">
        <v>71380</v>
      </c>
      <c r="AO596" s="5" t="s">
        <v>5099</v>
      </c>
      <c r="AP596" s="5" t="s">
        <v>1536</v>
      </c>
      <c r="AQ596" s="4" t="s">
        <v>12479</v>
      </c>
      <c r="AR596" s="5" t="s">
        <v>12480</v>
      </c>
      <c r="AS596" s="4"/>
      <c r="AT596" s="5"/>
      <c r="AU596" s="5"/>
      <c r="AV596" s="4" t="s">
        <v>1442</v>
      </c>
      <c r="AW596" s="5" t="s">
        <v>12</v>
      </c>
      <c r="AX596" s="4"/>
      <c r="AY596" s="5"/>
      <c r="AZ596" s="5"/>
      <c r="BA596" s="4" t="s">
        <v>1443</v>
      </c>
      <c r="BB596" s="5" t="s">
        <v>1444</v>
      </c>
      <c r="BC596" s="4" t="s">
        <v>5096</v>
      </c>
      <c r="BD596" s="5" t="s">
        <v>5100</v>
      </c>
      <c r="BE596" s="5" t="s">
        <v>16</v>
      </c>
      <c r="BF596" s="5" t="s">
        <v>1333</v>
      </c>
      <c r="BG596" s="4" t="s">
        <v>5101</v>
      </c>
      <c r="BH596" s="5" t="s">
        <v>1343</v>
      </c>
    </row>
    <row r="597" spans="1:60" x14ac:dyDescent="0.25">
      <c r="A597">
        <f t="shared" si="50"/>
        <v>304024</v>
      </c>
      <c r="B597">
        <f t="shared" si="51"/>
        <v>3102177</v>
      </c>
      <c r="C597" s="17" t="str">
        <f t="shared" si="54"/>
        <v>CC</v>
      </c>
      <c r="D597" t="str">
        <f t="shared" si="53"/>
        <v>REGION CENTRE EST</v>
      </c>
      <c r="E597" s="12" t="str">
        <f t="shared" si="52"/>
        <v>TERRAIN</v>
      </c>
      <c r="F597" s="4" t="s">
        <v>332</v>
      </c>
      <c r="G597" s="4" t="s">
        <v>5102</v>
      </c>
      <c r="H597" s="5">
        <v>1</v>
      </c>
      <c r="I597" s="5"/>
      <c r="J597" s="5">
        <v>2</v>
      </c>
      <c r="K597" s="5" t="s">
        <v>1345</v>
      </c>
      <c r="L597" s="5" t="s">
        <v>165</v>
      </c>
      <c r="M597" s="5" t="s">
        <v>333</v>
      </c>
      <c r="N597" s="5" t="s">
        <v>245</v>
      </c>
      <c r="O597" s="5">
        <v>43344</v>
      </c>
      <c r="P597" s="5"/>
      <c r="Q597" s="5" t="s">
        <v>1346</v>
      </c>
      <c r="R597" s="5">
        <v>5</v>
      </c>
      <c r="S597" s="5" t="s">
        <v>18</v>
      </c>
      <c r="T597" s="5" t="s">
        <v>25</v>
      </c>
      <c r="U597" s="6">
        <v>43374</v>
      </c>
      <c r="V597" s="5" t="s">
        <v>1363</v>
      </c>
      <c r="W597" s="4" t="s">
        <v>1329</v>
      </c>
      <c r="X597" s="5" t="s">
        <v>18</v>
      </c>
      <c r="Y597" s="5"/>
      <c r="Z597" s="5"/>
      <c r="AA597" s="4" t="s">
        <v>2958</v>
      </c>
      <c r="AB597" s="5" t="s">
        <v>1331</v>
      </c>
      <c r="AC597" s="5"/>
      <c r="AD597" s="5" t="s">
        <v>1331</v>
      </c>
      <c r="AE597" s="5"/>
      <c r="AF597" s="5">
        <v>24572</v>
      </c>
      <c r="AG597" s="5">
        <v>57</v>
      </c>
      <c r="AH597" s="5">
        <v>100</v>
      </c>
      <c r="AI597" s="5" t="s">
        <v>1332</v>
      </c>
      <c r="AJ597" s="5">
        <v>43374</v>
      </c>
      <c r="AK597" s="5">
        <v>6</v>
      </c>
      <c r="AL597" s="5">
        <v>43374</v>
      </c>
      <c r="AM597" s="5" t="s">
        <v>1333</v>
      </c>
      <c r="AN597" s="5">
        <v>88170</v>
      </c>
      <c r="AO597" s="5" t="s">
        <v>5103</v>
      </c>
      <c r="AP597" s="5" t="s">
        <v>1536</v>
      </c>
      <c r="AQ597" s="4" t="s">
        <v>12479</v>
      </c>
      <c r="AR597" s="5" t="s">
        <v>12480</v>
      </c>
      <c r="AS597" s="4" t="s">
        <v>1564</v>
      </c>
      <c r="AT597" s="5" t="s">
        <v>1565</v>
      </c>
      <c r="AU597" s="5" t="s">
        <v>41</v>
      </c>
      <c r="AV597" s="4" t="s">
        <v>1566</v>
      </c>
      <c r="AW597" s="5" t="s">
        <v>68</v>
      </c>
      <c r="AX597" s="4" t="s">
        <v>4164</v>
      </c>
      <c r="AY597" s="5" t="s">
        <v>4165</v>
      </c>
      <c r="AZ597" s="5" t="s">
        <v>11</v>
      </c>
      <c r="BA597" s="4" t="s">
        <v>4166</v>
      </c>
      <c r="BB597" s="5" t="s">
        <v>4167</v>
      </c>
      <c r="BC597" s="4" t="s">
        <v>5102</v>
      </c>
      <c r="BD597" s="5" t="s">
        <v>5104</v>
      </c>
      <c r="BE597" s="5" t="s">
        <v>25</v>
      </c>
      <c r="BF597" s="5" t="s">
        <v>1333</v>
      </c>
      <c r="BG597" s="4" t="s">
        <v>5105</v>
      </c>
      <c r="BH597" s="5" t="s">
        <v>1343</v>
      </c>
    </row>
    <row r="598" spans="1:60" x14ac:dyDescent="0.25">
      <c r="A598">
        <f t="shared" si="50"/>
        <v>305237</v>
      </c>
      <c r="B598">
        <f t="shared" si="51"/>
        <v>7020647</v>
      </c>
      <c r="C598" s="17" t="str">
        <f t="shared" si="54"/>
        <v>CC</v>
      </c>
      <c r="D598" t="str">
        <f t="shared" si="53"/>
        <v>REGION CENTRE EST</v>
      </c>
      <c r="E598" s="12" t="str">
        <f t="shared" si="52"/>
        <v>TERRAIN</v>
      </c>
      <c r="F598" s="4" t="s">
        <v>1096</v>
      </c>
      <c r="G598" s="4" t="s">
        <v>5106</v>
      </c>
      <c r="H598" s="5">
        <v>1</v>
      </c>
      <c r="I598" s="5"/>
      <c r="J598" s="5">
        <v>2</v>
      </c>
      <c r="K598" s="5" t="s">
        <v>1345</v>
      </c>
      <c r="L598" s="5" t="s">
        <v>575</v>
      </c>
      <c r="M598" s="5" t="s">
        <v>1097</v>
      </c>
      <c r="N598" s="5"/>
      <c r="O598" s="5"/>
      <c r="P598" s="5"/>
      <c r="Q598" s="5"/>
      <c r="R598" s="5"/>
      <c r="S598" s="5"/>
      <c r="T598" s="5" t="s">
        <v>260</v>
      </c>
      <c r="U598" s="6">
        <v>45627</v>
      </c>
      <c r="V598" s="4" t="s">
        <v>1347</v>
      </c>
      <c r="W598" s="4" t="s">
        <v>1329</v>
      </c>
      <c r="X598" s="5" t="s">
        <v>18</v>
      </c>
      <c r="Y598" s="5" t="s">
        <v>1348</v>
      </c>
      <c r="Z598" s="5"/>
      <c r="AA598" s="4" t="s">
        <v>5107</v>
      </c>
      <c r="AB598" s="5"/>
      <c r="AC598" s="5"/>
      <c r="AD598" s="5" t="s">
        <v>1331</v>
      </c>
      <c r="AE598" s="5"/>
      <c r="AF598" s="6">
        <v>34420</v>
      </c>
      <c r="AG598" s="5">
        <v>30</v>
      </c>
      <c r="AH598" s="5">
        <v>100</v>
      </c>
      <c r="AI598" s="5" t="s">
        <v>1332</v>
      </c>
      <c r="AJ598" s="6">
        <v>44562</v>
      </c>
      <c r="AK598" s="5">
        <v>2</v>
      </c>
      <c r="AL598" s="6">
        <v>44562</v>
      </c>
      <c r="AM598" s="5" t="s">
        <v>1333</v>
      </c>
      <c r="AN598" s="5">
        <v>68630</v>
      </c>
      <c r="AO598" s="5" t="s">
        <v>4717</v>
      </c>
      <c r="AP598" s="5" t="s">
        <v>1536</v>
      </c>
      <c r="AQ598" s="4" t="s">
        <v>12479</v>
      </c>
      <c r="AR598" s="5" t="s">
        <v>12480</v>
      </c>
      <c r="AS598" s="4" t="s">
        <v>2290</v>
      </c>
      <c r="AT598" s="5" t="s">
        <v>2291</v>
      </c>
      <c r="AU598" s="5" t="s">
        <v>41</v>
      </c>
      <c r="AV598" s="4" t="s">
        <v>2292</v>
      </c>
      <c r="AW598" s="5" t="s">
        <v>108</v>
      </c>
      <c r="AX598" s="4" t="s">
        <v>2553</v>
      </c>
      <c r="AY598" s="5" t="s">
        <v>2554</v>
      </c>
      <c r="AZ598" s="5" t="s">
        <v>11</v>
      </c>
      <c r="BA598" s="4" t="s">
        <v>2555</v>
      </c>
      <c r="BB598" s="5" t="s">
        <v>2556</v>
      </c>
      <c r="BC598" s="4" t="s">
        <v>5106</v>
      </c>
      <c r="BD598" s="5" t="s">
        <v>5108</v>
      </c>
      <c r="BE598" s="5" t="s">
        <v>260</v>
      </c>
      <c r="BF598" s="5" t="s">
        <v>1333</v>
      </c>
      <c r="BG598" s="4" t="s">
        <v>5109</v>
      </c>
      <c r="BH598" s="5" t="s">
        <v>1343</v>
      </c>
    </row>
    <row r="599" spans="1:60" x14ac:dyDescent="0.25">
      <c r="A599">
        <f t="shared" si="50"/>
        <v>305796</v>
      </c>
      <c r="B599">
        <f t="shared" si="51"/>
        <v>7023257</v>
      </c>
      <c r="C599" s="17" t="str">
        <f t="shared" si="54"/>
        <v>CC</v>
      </c>
      <c r="D599" t="str">
        <f t="shared" si="53"/>
        <v>REGION CENTRE EST</v>
      </c>
      <c r="E599" s="12" t="str">
        <f t="shared" si="52"/>
        <v>TERRAIN</v>
      </c>
      <c r="F599" s="4" t="s">
        <v>962</v>
      </c>
      <c r="G599" s="4" t="s">
        <v>5110</v>
      </c>
      <c r="H599" s="5">
        <v>1</v>
      </c>
      <c r="I599" s="5"/>
      <c r="J599" s="5">
        <v>1</v>
      </c>
      <c r="K599" s="5" t="s">
        <v>1325</v>
      </c>
      <c r="L599" s="5" t="s">
        <v>451</v>
      </c>
      <c r="M599" s="5" t="s">
        <v>963</v>
      </c>
      <c r="N599" s="5"/>
      <c r="O599" s="6"/>
      <c r="P599" s="5"/>
      <c r="Q599" s="5"/>
      <c r="R599" s="5"/>
      <c r="S599" s="5"/>
      <c r="T599" s="5" t="s">
        <v>25</v>
      </c>
      <c r="U599" s="6">
        <v>45413</v>
      </c>
      <c r="V599" s="4" t="s">
        <v>1363</v>
      </c>
      <c r="W599" s="4" t="s">
        <v>1329</v>
      </c>
      <c r="X599" s="5" t="s">
        <v>18</v>
      </c>
      <c r="Y599" s="5"/>
      <c r="Z599" s="5"/>
      <c r="AA599" s="5" t="s">
        <v>5111</v>
      </c>
      <c r="AB599" s="5"/>
      <c r="AC599" s="5"/>
      <c r="AD599" s="5" t="s">
        <v>1331</v>
      </c>
      <c r="AE599" s="5"/>
      <c r="AF599" s="6">
        <v>33846</v>
      </c>
      <c r="AG599" s="5">
        <v>32</v>
      </c>
      <c r="AH599" s="5">
        <v>100</v>
      </c>
      <c r="AI599" s="5" t="s">
        <v>1332</v>
      </c>
      <c r="AJ599" s="6">
        <v>45292</v>
      </c>
      <c r="AK599" s="5">
        <v>0</v>
      </c>
      <c r="AL599" s="6">
        <v>45292</v>
      </c>
      <c r="AM599" s="5" t="s">
        <v>1333</v>
      </c>
      <c r="AN599" s="5">
        <v>21000</v>
      </c>
      <c r="AO599" s="5" t="s">
        <v>5112</v>
      </c>
      <c r="AP599" s="5" t="s">
        <v>1536</v>
      </c>
      <c r="AQ599" s="4" t="s">
        <v>12479</v>
      </c>
      <c r="AR599" s="5" t="s">
        <v>12480</v>
      </c>
      <c r="AS599" s="4"/>
      <c r="AT599" s="5"/>
      <c r="AU599" s="5"/>
      <c r="AV599" s="4" t="s">
        <v>1442</v>
      </c>
      <c r="AW599" s="5" t="s">
        <v>12</v>
      </c>
      <c r="AX599" s="4" t="s">
        <v>2359</v>
      </c>
      <c r="AY599" s="5" t="s">
        <v>2360</v>
      </c>
      <c r="AZ599" s="5" t="s">
        <v>11</v>
      </c>
      <c r="BA599" s="4" t="s">
        <v>2361</v>
      </c>
      <c r="BB599" s="5" t="s">
        <v>2362</v>
      </c>
      <c r="BC599" s="5" t="s">
        <v>5110</v>
      </c>
      <c r="BD599" s="5" t="s">
        <v>5113</v>
      </c>
      <c r="BE599" s="5" t="s">
        <v>25</v>
      </c>
      <c r="BF599" s="5" t="s">
        <v>1333</v>
      </c>
      <c r="BG599" s="5" t="s">
        <v>5114</v>
      </c>
      <c r="BH599" s="5" t="s">
        <v>1343</v>
      </c>
    </row>
    <row r="600" spans="1:60" x14ac:dyDescent="0.25">
      <c r="A600">
        <f t="shared" si="50"/>
        <v>177023</v>
      </c>
      <c r="B600">
        <f t="shared" si="51"/>
        <v>3000633</v>
      </c>
      <c r="C600" s="17" t="str">
        <f t="shared" si="54"/>
        <v>IMP</v>
      </c>
      <c r="D600" t="str">
        <f t="shared" si="53"/>
        <v>REGION GRAND SUD</v>
      </c>
      <c r="E600" s="12" t="str">
        <f t="shared" si="52"/>
        <v>TERRAIN</v>
      </c>
      <c r="F600" s="4" t="s">
        <v>5115</v>
      </c>
      <c r="G600" s="4" t="s">
        <v>1877</v>
      </c>
      <c r="H600" s="5">
        <v>1</v>
      </c>
      <c r="I600" s="5"/>
      <c r="J600" s="5">
        <v>1</v>
      </c>
      <c r="K600" s="5" t="s">
        <v>1325</v>
      </c>
      <c r="L600" s="5" t="s">
        <v>5116</v>
      </c>
      <c r="M600" s="5" t="s">
        <v>5117</v>
      </c>
      <c r="N600" s="5"/>
      <c r="O600" s="5"/>
      <c r="P600" s="5"/>
      <c r="Q600" s="5"/>
      <c r="R600" s="5"/>
      <c r="S600" s="5"/>
      <c r="T600" s="5" t="s">
        <v>11</v>
      </c>
      <c r="U600" s="6">
        <v>35339</v>
      </c>
      <c r="V600" s="4" t="s">
        <v>1605</v>
      </c>
      <c r="W600" s="4" t="s">
        <v>1606</v>
      </c>
      <c r="X600" s="5" t="s">
        <v>5</v>
      </c>
      <c r="Y600" s="5"/>
      <c r="Z600" s="5"/>
      <c r="AA600" s="4"/>
      <c r="AB600" s="5"/>
      <c r="AC600" s="5"/>
      <c r="AD600" s="5">
        <v>6</v>
      </c>
      <c r="AE600" s="5"/>
      <c r="AF600" s="6">
        <v>26541</v>
      </c>
      <c r="AG600" s="5">
        <v>52</v>
      </c>
      <c r="AH600" s="5">
        <v>100</v>
      </c>
      <c r="AI600" s="5" t="s">
        <v>1332</v>
      </c>
      <c r="AJ600" s="6">
        <v>35339</v>
      </c>
      <c r="AK600" s="5">
        <v>28</v>
      </c>
      <c r="AL600" s="6">
        <v>35339</v>
      </c>
      <c r="AM600" s="5"/>
      <c r="AN600" s="5">
        <v>81200</v>
      </c>
      <c r="AO600" s="5" t="s">
        <v>5118</v>
      </c>
      <c r="AP600" s="5" t="s">
        <v>1335</v>
      </c>
      <c r="AQ600" s="4" t="s">
        <v>1336</v>
      </c>
      <c r="AR600" s="5" t="s">
        <v>12476</v>
      </c>
      <c r="AS600" s="4" t="s">
        <v>1337</v>
      </c>
      <c r="AT600" s="5" t="s">
        <v>1338</v>
      </c>
      <c r="AU600" s="5" t="s">
        <v>41</v>
      </c>
      <c r="AV600" s="4" t="s">
        <v>1339</v>
      </c>
      <c r="AW600" s="5" t="s">
        <v>76</v>
      </c>
      <c r="AX600" s="4" t="s">
        <v>1877</v>
      </c>
      <c r="AY600" s="5" t="s">
        <v>1878</v>
      </c>
      <c r="AZ600" s="5" t="s">
        <v>11</v>
      </c>
      <c r="BA600" s="4" t="s">
        <v>1879</v>
      </c>
      <c r="BB600" s="5" t="s">
        <v>1880</v>
      </c>
      <c r="BC600" s="4"/>
      <c r="BD600" s="5"/>
      <c r="BE600" s="5"/>
      <c r="BF600" s="5" t="s">
        <v>1608</v>
      </c>
      <c r="BG600" s="4"/>
      <c r="BH600" s="5"/>
    </row>
    <row r="601" spans="1:60" x14ac:dyDescent="0.25">
      <c r="A601">
        <f t="shared" si="50"/>
        <v>305356</v>
      </c>
      <c r="B601">
        <f t="shared" si="51"/>
        <v>7021173</v>
      </c>
      <c r="C601" s="17" t="str">
        <f t="shared" si="54"/>
        <v>CC</v>
      </c>
      <c r="D601" t="str">
        <f t="shared" si="53"/>
        <v>REGION GRAND SUD</v>
      </c>
      <c r="E601" s="12" t="str">
        <f t="shared" si="52"/>
        <v>TERRAIN</v>
      </c>
      <c r="F601" s="4" t="s">
        <v>890</v>
      </c>
      <c r="G601" s="4" t="s">
        <v>5119</v>
      </c>
      <c r="H601" s="5">
        <v>1</v>
      </c>
      <c r="I601" s="5"/>
      <c r="J601" s="5">
        <v>1</v>
      </c>
      <c r="K601" s="5" t="s">
        <v>1325</v>
      </c>
      <c r="L601" s="5" t="s">
        <v>212</v>
      </c>
      <c r="M601" s="5" t="s">
        <v>891</v>
      </c>
      <c r="N601" s="5"/>
      <c r="O601" s="5"/>
      <c r="P601" s="5"/>
      <c r="Q601" s="5"/>
      <c r="R601" s="5"/>
      <c r="S601" s="5"/>
      <c r="T601" s="5" t="s">
        <v>260</v>
      </c>
      <c r="U601" s="6">
        <v>45536</v>
      </c>
      <c r="V601" s="5" t="s">
        <v>1347</v>
      </c>
      <c r="W601" s="4" t="s">
        <v>1329</v>
      </c>
      <c r="X601" s="5" t="s">
        <v>18</v>
      </c>
      <c r="Y601" s="5" t="s">
        <v>1348</v>
      </c>
      <c r="Z601" s="5"/>
      <c r="AA601" s="5" t="s">
        <v>5120</v>
      </c>
      <c r="AB601" s="5"/>
      <c r="AC601" s="5"/>
      <c r="AD601" s="5" t="s">
        <v>1331</v>
      </c>
      <c r="AE601" s="5"/>
      <c r="AF601" s="5">
        <v>33790</v>
      </c>
      <c r="AG601" s="5">
        <v>32</v>
      </c>
      <c r="AH601" s="5">
        <v>100</v>
      </c>
      <c r="AI601" s="5" t="s">
        <v>1332</v>
      </c>
      <c r="AJ601" s="5">
        <v>44805</v>
      </c>
      <c r="AK601" s="5">
        <v>2</v>
      </c>
      <c r="AL601" s="5">
        <v>44805</v>
      </c>
      <c r="AM601" s="5" t="s">
        <v>1333</v>
      </c>
      <c r="AN601" s="5">
        <v>1240</v>
      </c>
      <c r="AO601" s="5" t="s">
        <v>5121</v>
      </c>
      <c r="AP601" s="5" t="s">
        <v>1335</v>
      </c>
      <c r="AQ601" s="4" t="s">
        <v>1336</v>
      </c>
      <c r="AR601" s="5" t="s">
        <v>12476</v>
      </c>
      <c r="AS601" s="4" t="s">
        <v>1440</v>
      </c>
      <c r="AT601" s="5" t="s">
        <v>1441</v>
      </c>
      <c r="AU601" s="5" t="s">
        <v>41</v>
      </c>
      <c r="AV601" s="4" t="s">
        <v>1537</v>
      </c>
      <c r="AW601" s="5" t="s">
        <v>31</v>
      </c>
      <c r="AX601" s="4" t="s">
        <v>3505</v>
      </c>
      <c r="AY601" s="5" t="s">
        <v>3506</v>
      </c>
      <c r="AZ601" s="5" t="s">
        <v>11</v>
      </c>
      <c r="BA601" s="4" t="s">
        <v>3507</v>
      </c>
      <c r="BB601" s="5" t="s">
        <v>3508</v>
      </c>
      <c r="BC601" s="5" t="s">
        <v>5119</v>
      </c>
      <c r="BD601" s="5" t="s">
        <v>5122</v>
      </c>
      <c r="BE601" s="5" t="s">
        <v>260</v>
      </c>
      <c r="BF601" s="5" t="s">
        <v>1333</v>
      </c>
      <c r="BG601" s="5" t="s">
        <v>5123</v>
      </c>
      <c r="BH601" s="5" t="s">
        <v>1343</v>
      </c>
    </row>
    <row r="602" spans="1:60" x14ac:dyDescent="0.25">
      <c r="A602">
        <f t="shared" si="50"/>
        <v>302720</v>
      </c>
      <c r="B602">
        <f t="shared" si="51"/>
        <v>3101510</v>
      </c>
      <c r="C602" s="17" t="str">
        <f t="shared" si="54"/>
        <v>CC</v>
      </c>
      <c r="D602" t="str">
        <f t="shared" si="53"/>
        <v>REGION GRAND SUD</v>
      </c>
      <c r="E602" s="12" t="str">
        <f t="shared" si="52"/>
        <v>TERRAIN</v>
      </c>
      <c r="F602" s="4" t="s">
        <v>549</v>
      </c>
      <c r="G602" s="4" t="s">
        <v>5124</v>
      </c>
      <c r="H602" s="5">
        <v>1</v>
      </c>
      <c r="I602" s="5"/>
      <c r="J602" s="5">
        <v>1</v>
      </c>
      <c r="K602" s="5" t="s">
        <v>1325</v>
      </c>
      <c r="L602" s="5" t="s">
        <v>551</v>
      </c>
      <c r="M602" s="5" t="s">
        <v>550</v>
      </c>
      <c r="N602" s="5" t="s">
        <v>245</v>
      </c>
      <c r="O602" s="5">
        <v>42248</v>
      </c>
      <c r="P602" s="5"/>
      <c r="Q602" s="5" t="s">
        <v>1346</v>
      </c>
      <c r="R602" s="5">
        <v>5</v>
      </c>
      <c r="S602" s="5" t="s">
        <v>18</v>
      </c>
      <c r="T602" s="5" t="s">
        <v>25</v>
      </c>
      <c r="U602" s="6">
        <v>42278</v>
      </c>
      <c r="V602" s="4" t="s">
        <v>1363</v>
      </c>
      <c r="W602" s="4" t="s">
        <v>1329</v>
      </c>
      <c r="X602" s="5" t="s">
        <v>18</v>
      </c>
      <c r="Y602" s="5"/>
      <c r="Z602" s="5"/>
      <c r="AA602" s="4" t="s">
        <v>5125</v>
      </c>
      <c r="AB602" s="5" t="s">
        <v>1331</v>
      </c>
      <c r="AC602" s="5"/>
      <c r="AD602" s="5" t="s">
        <v>1331</v>
      </c>
      <c r="AE602" s="5"/>
      <c r="AF602" s="6">
        <v>28037</v>
      </c>
      <c r="AG602" s="5">
        <v>48</v>
      </c>
      <c r="AH602" s="5">
        <v>100</v>
      </c>
      <c r="AI602" s="5" t="s">
        <v>1332</v>
      </c>
      <c r="AJ602" s="6">
        <v>42278</v>
      </c>
      <c r="AK602" s="5">
        <v>9</v>
      </c>
      <c r="AL602" s="6">
        <v>42278</v>
      </c>
      <c r="AM602" s="5" t="s">
        <v>1333</v>
      </c>
      <c r="AN602" s="5">
        <v>83170</v>
      </c>
      <c r="AO602" s="5" t="s">
        <v>5126</v>
      </c>
      <c r="AP602" s="5" t="s">
        <v>1335</v>
      </c>
      <c r="AQ602" s="4" t="s">
        <v>1336</v>
      </c>
      <c r="AR602" s="5" t="s">
        <v>12476</v>
      </c>
      <c r="AS602" s="4" t="s">
        <v>1473</v>
      </c>
      <c r="AT602" s="5" t="s">
        <v>1474</v>
      </c>
      <c r="AU602" s="5" t="s">
        <v>41</v>
      </c>
      <c r="AV602" s="4" t="s">
        <v>1475</v>
      </c>
      <c r="AW602" s="5" t="s">
        <v>58</v>
      </c>
      <c r="AX602" s="4" t="s">
        <v>1479</v>
      </c>
      <c r="AY602" s="5" t="s">
        <v>1480</v>
      </c>
      <c r="AZ602" s="5" t="s">
        <v>11</v>
      </c>
      <c r="BA602" s="4" t="s">
        <v>1481</v>
      </c>
      <c r="BB602" s="5" t="s">
        <v>1482</v>
      </c>
      <c r="BC602" s="4" t="s">
        <v>5124</v>
      </c>
      <c r="BD602" s="5" t="s">
        <v>5127</v>
      </c>
      <c r="BE602" s="5" t="s">
        <v>25</v>
      </c>
      <c r="BF602" s="5" t="s">
        <v>1333</v>
      </c>
      <c r="BG602" s="4" t="s">
        <v>5128</v>
      </c>
      <c r="BH602" s="5" t="s">
        <v>1343</v>
      </c>
    </row>
    <row r="603" spans="1:60" x14ac:dyDescent="0.25">
      <c r="A603">
        <f t="shared" si="50"/>
        <v>300493</v>
      </c>
      <c r="B603">
        <f t="shared" si="51"/>
        <v>3100303</v>
      </c>
      <c r="C603" s="17" t="str">
        <f t="shared" si="54"/>
        <v>CC</v>
      </c>
      <c r="D603" t="str">
        <f t="shared" si="53"/>
        <v>REGION GRAND OUEST</v>
      </c>
      <c r="E603" s="12" t="str">
        <f t="shared" si="52"/>
        <v>TERRAIN</v>
      </c>
      <c r="F603" s="4" t="s">
        <v>202</v>
      </c>
      <c r="G603" s="4" t="s">
        <v>5129</v>
      </c>
      <c r="H603" s="5">
        <v>1</v>
      </c>
      <c r="I603" s="5"/>
      <c r="J603" s="5">
        <v>1</v>
      </c>
      <c r="K603" s="5" t="s">
        <v>1325</v>
      </c>
      <c r="L603" s="5" t="s">
        <v>204</v>
      </c>
      <c r="M603" s="5" t="s">
        <v>203</v>
      </c>
      <c r="N603" s="5"/>
      <c r="O603" s="5"/>
      <c r="P603" s="5"/>
      <c r="Q603" s="5"/>
      <c r="R603" s="5"/>
      <c r="S603" s="5"/>
      <c r="T603" s="5" t="s">
        <v>25</v>
      </c>
      <c r="U603" s="6">
        <v>40848</v>
      </c>
      <c r="V603" s="4" t="s">
        <v>1363</v>
      </c>
      <c r="W603" s="4" t="s">
        <v>1329</v>
      </c>
      <c r="X603" s="5" t="s">
        <v>18</v>
      </c>
      <c r="Y603" s="5"/>
      <c r="Z603" s="5"/>
      <c r="AA603" s="4" t="s">
        <v>2511</v>
      </c>
      <c r="AB603" s="5"/>
      <c r="AC603" s="5"/>
      <c r="AD603" s="5" t="s">
        <v>1331</v>
      </c>
      <c r="AE603" s="5"/>
      <c r="AF603" s="6">
        <v>25236</v>
      </c>
      <c r="AG603" s="5">
        <v>55</v>
      </c>
      <c r="AH603" s="5">
        <v>100</v>
      </c>
      <c r="AI603" s="5" t="s">
        <v>1332</v>
      </c>
      <c r="AJ603" s="6">
        <v>40848</v>
      </c>
      <c r="AK603" s="5">
        <v>13</v>
      </c>
      <c r="AL603" s="6">
        <v>40848</v>
      </c>
      <c r="AM603" s="5" t="s">
        <v>1333</v>
      </c>
      <c r="AN603" s="5">
        <v>44119</v>
      </c>
      <c r="AO603" s="5" t="s">
        <v>12511</v>
      </c>
      <c r="AP603" s="5" t="s">
        <v>1413</v>
      </c>
      <c r="AQ603" s="4" t="s">
        <v>1414</v>
      </c>
      <c r="AR603" s="5" t="s">
        <v>19</v>
      </c>
      <c r="AS603" s="4" t="s">
        <v>1549</v>
      </c>
      <c r="AT603" s="5" t="s">
        <v>1550</v>
      </c>
      <c r="AU603" s="5" t="s">
        <v>41</v>
      </c>
      <c r="AV603" s="4" t="s">
        <v>1551</v>
      </c>
      <c r="AW603" s="5" t="s">
        <v>135</v>
      </c>
      <c r="AX603" s="4" t="s">
        <v>2822</v>
      </c>
      <c r="AY603" s="5" t="s">
        <v>2823</v>
      </c>
      <c r="AZ603" s="5" t="s">
        <v>11</v>
      </c>
      <c r="BA603" s="4" t="s">
        <v>2824</v>
      </c>
      <c r="BB603" s="5" t="s">
        <v>2825</v>
      </c>
      <c r="BC603" s="4" t="s">
        <v>5129</v>
      </c>
      <c r="BD603" s="5" t="s">
        <v>5130</v>
      </c>
      <c r="BE603" s="5" t="s">
        <v>25</v>
      </c>
      <c r="BF603" s="5" t="s">
        <v>1333</v>
      </c>
      <c r="BG603" s="4" t="s">
        <v>5131</v>
      </c>
      <c r="BH603" s="5" t="s">
        <v>1343</v>
      </c>
    </row>
    <row r="604" spans="1:60" x14ac:dyDescent="0.25">
      <c r="A604">
        <f t="shared" si="50"/>
        <v>305577</v>
      </c>
      <c r="B604">
        <f t="shared" si="51"/>
        <v>7022481</v>
      </c>
      <c r="C604" s="17" t="str">
        <f t="shared" si="54"/>
        <v>CC</v>
      </c>
      <c r="D604" t="str">
        <f t="shared" si="53"/>
        <v>REGION GRAND SUD</v>
      </c>
      <c r="E604" s="12" t="str">
        <f t="shared" si="52"/>
        <v>TERRAIN</v>
      </c>
      <c r="F604" s="4" t="s">
        <v>635</v>
      </c>
      <c r="G604" s="4" t="s">
        <v>5134</v>
      </c>
      <c r="H604" s="5">
        <v>1</v>
      </c>
      <c r="I604" s="5"/>
      <c r="J604" s="5">
        <v>1</v>
      </c>
      <c r="K604" s="5" t="s">
        <v>1325</v>
      </c>
      <c r="L604" s="5" t="s">
        <v>212</v>
      </c>
      <c r="M604" s="5" t="s">
        <v>636</v>
      </c>
      <c r="N604" s="5"/>
      <c r="O604" s="6"/>
      <c r="P604" s="5"/>
      <c r="Q604" s="5"/>
      <c r="R604" s="5"/>
      <c r="S604" s="5"/>
      <c r="T604" s="5" t="s">
        <v>25</v>
      </c>
      <c r="U604" s="6">
        <v>45261</v>
      </c>
      <c r="V604" s="4" t="s">
        <v>1363</v>
      </c>
      <c r="W604" s="4" t="s">
        <v>1329</v>
      </c>
      <c r="X604" s="5" t="s">
        <v>18</v>
      </c>
      <c r="Y604" s="5"/>
      <c r="Z604" s="5"/>
      <c r="AA604" s="4" t="s">
        <v>4132</v>
      </c>
      <c r="AB604" s="5"/>
      <c r="AC604" s="5"/>
      <c r="AD604" s="5" t="s">
        <v>1331</v>
      </c>
      <c r="AE604" s="5"/>
      <c r="AF604" s="6">
        <v>34848</v>
      </c>
      <c r="AG604" s="5">
        <v>29</v>
      </c>
      <c r="AH604" s="5">
        <v>100</v>
      </c>
      <c r="AI604" s="5" t="s">
        <v>1332</v>
      </c>
      <c r="AJ604" s="6">
        <v>45047</v>
      </c>
      <c r="AK604" s="5">
        <v>1</v>
      </c>
      <c r="AL604" s="6">
        <v>45047</v>
      </c>
      <c r="AM604" s="5" t="s">
        <v>1333</v>
      </c>
      <c r="AN604" s="5">
        <v>6100</v>
      </c>
      <c r="AO604" s="5" t="s">
        <v>2100</v>
      </c>
      <c r="AP604" s="5" t="s">
        <v>1335</v>
      </c>
      <c r="AQ604" s="4" t="s">
        <v>1336</v>
      </c>
      <c r="AR604" s="5" t="s">
        <v>12476</v>
      </c>
      <c r="AS604" s="4" t="s">
        <v>1745</v>
      </c>
      <c r="AT604" s="5" t="s">
        <v>1746</v>
      </c>
      <c r="AU604" s="5" t="s">
        <v>41</v>
      </c>
      <c r="AV604" s="4" t="s">
        <v>1747</v>
      </c>
      <c r="AW604" s="5" t="s">
        <v>52</v>
      </c>
      <c r="AX604" s="4"/>
      <c r="AY604" s="5"/>
      <c r="AZ604" s="5"/>
      <c r="BA604" s="4" t="s">
        <v>1809</v>
      </c>
      <c r="BB604" s="5" t="s">
        <v>1810</v>
      </c>
      <c r="BC604" s="4" t="s">
        <v>5134</v>
      </c>
      <c r="BD604" s="5" t="s">
        <v>5135</v>
      </c>
      <c r="BE604" s="5" t="s">
        <v>25</v>
      </c>
      <c r="BF604" s="5" t="s">
        <v>1333</v>
      </c>
      <c r="BG604" s="4" t="s">
        <v>5136</v>
      </c>
      <c r="BH604" s="5" t="s">
        <v>1343</v>
      </c>
    </row>
    <row r="605" spans="1:60" x14ac:dyDescent="0.25">
      <c r="A605">
        <f t="shared" si="50"/>
        <v>190433</v>
      </c>
      <c r="B605">
        <f t="shared" si="51"/>
        <v>3001267</v>
      </c>
      <c r="C605" s="17" t="str">
        <f t="shared" si="54"/>
        <v>IMD</v>
      </c>
      <c r="D605" t="str">
        <f t="shared" si="53"/>
        <v>REGION GRAND OUEST</v>
      </c>
      <c r="E605" s="12" t="str">
        <f t="shared" si="52"/>
        <v>TERRAIN</v>
      </c>
      <c r="F605" s="4" t="s">
        <v>5137</v>
      </c>
      <c r="G605" s="4" t="s">
        <v>1549</v>
      </c>
      <c r="H605" s="5">
        <v>1</v>
      </c>
      <c r="I605" s="5"/>
      <c r="J605" s="5">
        <v>1</v>
      </c>
      <c r="K605" s="5" t="s">
        <v>1325</v>
      </c>
      <c r="L605" s="5" t="s">
        <v>3150</v>
      </c>
      <c r="M605" s="5" t="s">
        <v>5138</v>
      </c>
      <c r="N605" s="5" t="s">
        <v>11</v>
      </c>
      <c r="O605" s="5">
        <v>44774</v>
      </c>
      <c r="P605" s="5"/>
      <c r="Q605" s="5" t="s">
        <v>1346</v>
      </c>
      <c r="R605" s="5">
        <v>3</v>
      </c>
      <c r="S605" s="5" t="s">
        <v>5</v>
      </c>
      <c r="T605" s="5" t="s">
        <v>41</v>
      </c>
      <c r="U605" s="6">
        <v>44805</v>
      </c>
      <c r="V605" s="4" t="s">
        <v>1673</v>
      </c>
      <c r="W605" s="4" t="s">
        <v>1392</v>
      </c>
      <c r="X605" s="5" t="s">
        <v>5</v>
      </c>
      <c r="Y605" s="5"/>
      <c r="Z605" s="5"/>
      <c r="AA605" s="4"/>
      <c r="AB605" s="5">
        <v>6</v>
      </c>
      <c r="AC605" s="5"/>
      <c r="AD605" s="5">
        <v>6</v>
      </c>
      <c r="AE605" s="5"/>
      <c r="AF605" s="6">
        <v>28321</v>
      </c>
      <c r="AG605" s="5">
        <v>47</v>
      </c>
      <c r="AH605" s="5">
        <v>100</v>
      </c>
      <c r="AI605" s="5" t="s">
        <v>1332</v>
      </c>
      <c r="AJ605" s="6">
        <v>38626</v>
      </c>
      <c r="AK605" s="5">
        <v>19</v>
      </c>
      <c r="AL605" s="6">
        <v>38626</v>
      </c>
      <c r="AM605" s="5"/>
      <c r="AN605" s="5">
        <v>35650</v>
      </c>
      <c r="AO605" s="5" t="s">
        <v>5139</v>
      </c>
      <c r="AP605" s="5" t="s">
        <v>1413</v>
      </c>
      <c r="AQ605" s="4" t="s">
        <v>1414</v>
      </c>
      <c r="AR605" s="5" t="s">
        <v>19</v>
      </c>
      <c r="AS605" s="4" t="s">
        <v>1549</v>
      </c>
      <c r="AT605" s="5" t="s">
        <v>1550</v>
      </c>
      <c r="AU605" s="5" t="s">
        <v>41</v>
      </c>
      <c r="AV605" s="4" t="s">
        <v>1551</v>
      </c>
      <c r="AW605" s="5" t="s">
        <v>135</v>
      </c>
      <c r="AX605" s="4"/>
      <c r="AY605" s="5"/>
      <c r="AZ605" s="5"/>
      <c r="BA605" s="4"/>
      <c r="BB605" s="5"/>
      <c r="BC605" s="4"/>
      <c r="BD605" s="5"/>
      <c r="BE605" s="5"/>
      <c r="BF605" s="5" t="s">
        <v>1677</v>
      </c>
      <c r="BG605" s="4"/>
      <c r="BH605" s="5"/>
    </row>
    <row r="606" spans="1:60" x14ac:dyDescent="0.25">
      <c r="A606">
        <f t="shared" si="50"/>
        <v>186792</v>
      </c>
      <c r="B606">
        <f t="shared" si="51"/>
        <v>3001001</v>
      </c>
      <c r="C606" s="17" t="str">
        <f t="shared" si="54"/>
        <v>IMP</v>
      </c>
      <c r="D606" t="str">
        <f t="shared" si="53"/>
        <v>REGION GRAND SUD</v>
      </c>
      <c r="E606" s="12" t="str">
        <f t="shared" si="52"/>
        <v>TERRAIN</v>
      </c>
      <c r="F606" s="4" t="s">
        <v>97</v>
      </c>
      <c r="G606" s="4" t="s">
        <v>1734</v>
      </c>
      <c r="H606" s="5">
        <v>1</v>
      </c>
      <c r="I606" s="5"/>
      <c r="J606" s="5">
        <v>1</v>
      </c>
      <c r="K606" s="5" t="s">
        <v>1325</v>
      </c>
      <c r="L606" s="5" t="s">
        <v>99</v>
      </c>
      <c r="M606" s="5" t="s">
        <v>98</v>
      </c>
      <c r="N606" s="5"/>
      <c r="O606" s="5"/>
      <c r="P606" s="5"/>
      <c r="Q606" s="5"/>
      <c r="R606" s="5"/>
      <c r="S606" s="5"/>
      <c r="T606" s="5" t="s">
        <v>11</v>
      </c>
      <c r="U606" s="6">
        <v>37347</v>
      </c>
      <c r="V606" s="5" t="s">
        <v>1605</v>
      </c>
      <c r="W606" s="4" t="s">
        <v>1606</v>
      </c>
      <c r="X606" s="5" t="s">
        <v>5</v>
      </c>
      <c r="Y606" s="5"/>
      <c r="Z606" s="5"/>
      <c r="AA606" s="4"/>
      <c r="AB606" s="5"/>
      <c r="AC606" s="5"/>
      <c r="AD606" s="5">
        <v>5</v>
      </c>
      <c r="AE606" s="5"/>
      <c r="AF606" s="5">
        <v>27260</v>
      </c>
      <c r="AG606" s="5">
        <v>50</v>
      </c>
      <c r="AH606" s="5">
        <v>100</v>
      </c>
      <c r="AI606" s="5" t="s">
        <v>1332</v>
      </c>
      <c r="AJ606" s="5">
        <v>37347</v>
      </c>
      <c r="AK606" s="5">
        <v>22</v>
      </c>
      <c r="AL606" s="5">
        <v>37347</v>
      </c>
      <c r="AM606" s="5"/>
      <c r="AN606" s="5">
        <v>38580</v>
      </c>
      <c r="AO606" s="5" t="s">
        <v>5140</v>
      </c>
      <c r="AP606" s="5" t="s">
        <v>1335</v>
      </c>
      <c r="AQ606" s="4" t="s">
        <v>1336</v>
      </c>
      <c r="AR606" s="5" t="s">
        <v>12476</v>
      </c>
      <c r="AS606" s="4" t="s">
        <v>1522</v>
      </c>
      <c r="AT606" s="5" t="s">
        <v>1523</v>
      </c>
      <c r="AU606" s="5" t="s">
        <v>41</v>
      </c>
      <c r="AV606" s="4" t="s">
        <v>1524</v>
      </c>
      <c r="AW606" s="5" t="s">
        <v>93</v>
      </c>
      <c r="AX606" s="4" t="s">
        <v>1734</v>
      </c>
      <c r="AY606" s="5" t="s">
        <v>1735</v>
      </c>
      <c r="AZ606" s="5" t="s">
        <v>11</v>
      </c>
      <c r="BA606" s="4" t="s">
        <v>1736</v>
      </c>
      <c r="BB606" s="5" t="s">
        <v>1737</v>
      </c>
      <c r="BC606" s="5"/>
      <c r="BD606" s="5"/>
      <c r="BE606" s="5"/>
      <c r="BF606" s="5" t="s">
        <v>1608</v>
      </c>
      <c r="BG606" s="4"/>
      <c r="BH606" s="5"/>
    </row>
    <row r="607" spans="1:60" x14ac:dyDescent="0.25">
      <c r="A607">
        <f t="shared" si="50"/>
        <v>187189</v>
      </c>
      <c r="B607">
        <f t="shared" si="51"/>
        <v>3001024</v>
      </c>
      <c r="C607" s="17" t="str">
        <f t="shared" si="54"/>
        <v>CC</v>
      </c>
      <c r="D607" t="str">
        <f t="shared" si="53"/>
        <v>REGION GRAND OUEST</v>
      </c>
      <c r="E607" s="12" t="str">
        <f t="shared" si="52"/>
        <v>TERRAIN</v>
      </c>
      <c r="F607" s="4" t="s">
        <v>703</v>
      </c>
      <c r="G607" s="4" t="s">
        <v>5141</v>
      </c>
      <c r="H607" s="5">
        <v>1</v>
      </c>
      <c r="I607" s="5"/>
      <c r="J607" s="5">
        <v>1</v>
      </c>
      <c r="K607" s="5" t="s">
        <v>1325</v>
      </c>
      <c r="L607" s="5" t="s">
        <v>303</v>
      </c>
      <c r="M607" s="5" t="s">
        <v>704</v>
      </c>
      <c r="N607" s="5"/>
      <c r="O607" s="5"/>
      <c r="P607" s="5"/>
      <c r="Q607" s="5"/>
      <c r="R607" s="5"/>
      <c r="S607" s="5"/>
      <c r="T607" s="5" t="s">
        <v>3</v>
      </c>
      <c r="U607" s="6">
        <v>37500</v>
      </c>
      <c r="V607" s="5" t="s">
        <v>1487</v>
      </c>
      <c r="W607" s="4" t="s">
        <v>1329</v>
      </c>
      <c r="X607" s="5" t="s">
        <v>5</v>
      </c>
      <c r="Y607" s="5" t="s">
        <v>1348</v>
      </c>
      <c r="Z607" s="5"/>
      <c r="AA607" s="4" t="s">
        <v>5142</v>
      </c>
      <c r="AB607" s="5"/>
      <c r="AC607" s="5"/>
      <c r="AD607" s="5">
        <v>6</v>
      </c>
      <c r="AE607" s="5"/>
      <c r="AF607" s="5">
        <v>23259</v>
      </c>
      <c r="AG607" s="5">
        <v>61</v>
      </c>
      <c r="AH607" s="5">
        <v>100</v>
      </c>
      <c r="AI607" s="5" t="s">
        <v>1332</v>
      </c>
      <c r="AJ607" s="5">
        <v>37500</v>
      </c>
      <c r="AK607" s="5">
        <v>22</v>
      </c>
      <c r="AL607" s="5">
        <v>37500</v>
      </c>
      <c r="AM607" s="5" t="s">
        <v>1333</v>
      </c>
      <c r="AN607" s="5">
        <v>17690</v>
      </c>
      <c r="AO607" s="5" t="s">
        <v>5143</v>
      </c>
      <c r="AP607" s="5" t="s">
        <v>1413</v>
      </c>
      <c r="AQ607" s="4" t="s">
        <v>1414</v>
      </c>
      <c r="AR607" s="5" t="s">
        <v>19</v>
      </c>
      <c r="AS607" s="4" t="s">
        <v>1585</v>
      </c>
      <c r="AT607" s="5" t="s">
        <v>1586</v>
      </c>
      <c r="AU607" s="5" t="s">
        <v>41</v>
      </c>
      <c r="AV607" s="4" t="s">
        <v>1587</v>
      </c>
      <c r="AW607" s="5" t="s">
        <v>340</v>
      </c>
      <c r="AX607" s="4" t="s">
        <v>2259</v>
      </c>
      <c r="AY607" s="5" t="s">
        <v>2260</v>
      </c>
      <c r="AZ607" s="5" t="s">
        <v>11</v>
      </c>
      <c r="BA607" s="4" t="s">
        <v>2261</v>
      </c>
      <c r="BB607" s="5" t="s">
        <v>2262</v>
      </c>
      <c r="BC607" s="5" t="s">
        <v>5141</v>
      </c>
      <c r="BD607" s="5" t="s">
        <v>5144</v>
      </c>
      <c r="BE607" s="5" t="s">
        <v>3</v>
      </c>
      <c r="BF607" s="5" t="s">
        <v>1333</v>
      </c>
      <c r="BG607" s="4" t="s">
        <v>5145</v>
      </c>
      <c r="BH607" s="5" t="s">
        <v>1343</v>
      </c>
    </row>
    <row r="608" spans="1:60" x14ac:dyDescent="0.25">
      <c r="A608">
        <f t="shared" si="50"/>
        <v>305622</v>
      </c>
      <c r="B608">
        <f t="shared" si="51"/>
        <v>7022732</v>
      </c>
      <c r="C608" s="17" t="str">
        <f t="shared" si="54"/>
        <v>CC</v>
      </c>
      <c r="D608" t="str">
        <f t="shared" si="53"/>
        <v>REGION CENTRE EST</v>
      </c>
      <c r="E608" s="12" t="str">
        <f t="shared" si="52"/>
        <v>TERRAIN</v>
      </c>
      <c r="F608" s="4" t="s">
        <v>1236</v>
      </c>
      <c r="G608" s="4" t="s">
        <v>5146</v>
      </c>
      <c r="H608" s="5">
        <v>1</v>
      </c>
      <c r="I608" s="5"/>
      <c r="J608" s="5">
        <v>2</v>
      </c>
      <c r="K608" s="5" t="s">
        <v>1345</v>
      </c>
      <c r="L608" s="5" t="s">
        <v>1203</v>
      </c>
      <c r="M608" s="5" t="s">
        <v>156</v>
      </c>
      <c r="N608" s="5"/>
      <c r="O608" s="5"/>
      <c r="P608" s="5"/>
      <c r="Q608" s="5"/>
      <c r="R608" s="5"/>
      <c r="S608" s="5"/>
      <c r="T608" s="5" t="s">
        <v>25</v>
      </c>
      <c r="U608" s="6">
        <v>45323</v>
      </c>
      <c r="V608" s="5" t="s">
        <v>1363</v>
      </c>
      <c r="W608" s="4" t="s">
        <v>1329</v>
      </c>
      <c r="X608" s="5" t="s">
        <v>18</v>
      </c>
      <c r="Y608" s="5"/>
      <c r="Z608" s="5"/>
      <c r="AA608" s="4" t="s">
        <v>5147</v>
      </c>
      <c r="AB608" s="5"/>
      <c r="AC608" s="5"/>
      <c r="AD608" s="5" t="s">
        <v>1331</v>
      </c>
      <c r="AE608" s="5"/>
      <c r="AF608" s="5">
        <v>31982</v>
      </c>
      <c r="AG608" s="5">
        <v>37</v>
      </c>
      <c r="AH608" s="5">
        <v>100</v>
      </c>
      <c r="AI608" s="5" t="s">
        <v>1332</v>
      </c>
      <c r="AJ608" s="5">
        <v>45139</v>
      </c>
      <c r="AK608" s="5">
        <v>1</v>
      </c>
      <c r="AL608" s="5">
        <v>45139</v>
      </c>
      <c r="AM608" s="5" t="s">
        <v>1333</v>
      </c>
      <c r="AN608" s="5">
        <v>88000</v>
      </c>
      <c r="AO608" s="5" t="s">
        <v>4734</v>
      </c>
      <c r="AP608" s="5" t="s">
        <v>1536</v>
      </c>
      <c r="AQ608" s="4" t="s">
        <v>12479</v>
      </c>
      <c r="AR608" s="5" t="s">
        <v>12480</v>
      </c>
      <c r="AS608" s="4" t="s">
        <v>1564</v>
      </c>
      <c r="AT608" s="5" t="s">
        <v>1565</v>
      </c>
      <c r="AU608" s="5" t="s">
        <v>41</v>
      </c>
      <c r="AV608" s="4" t="s">
        <v>1566</v>
      </c>
      <c r="AW608" s="5" t="s">
        <v>68</v>
      </c>
      <c r="AX608" s="4" t="s">
        <v>4164</v>
      </c>
      <c r="AY608" s="5" t="s">
        <v>4165</v>
      </c>
      <c r="AZ608" s="5" t="s">
        <v>11</v>
      </c>
      <c r="BA608" s="4" t="s">
        <v>4166</v>
      </c>
      <c r="BB608" s="5" t="s">
        <v>4167</v>
      </c>
      <c r="BC608" s="5" t="s">
        <v>5146</v>
      </c>
      <c r="BD608" s="5" t="s">
        <v>5148</v>
      </c>
      <c r="BE608" s="5" t="s">
        <v>25</v>
      </c>
      <c r="BF608" s="5" t="s">
        <v>1333</v>
      </c>
      <c r="BG608" s="4" t="s">
        <v>5149</v>
      </c>
      <c r="BH608" s="5" t="s">
        <v>1343</v>
      </c>
    </row>
    <row r="609" spans="1:60" x14ac:dyDescent="0.25">
      <c r="A609">
        <f t="shared" si="50"/>
        <v>302307</v>
      </c>
      <c r="B609">
        <f t="shared" si="51"/>
        <v>3101285</v>
      </c>
      <c r="C609" s="17" t="str">
        <f t="shared" si="54"/>
        <v>CC</v>
      </c>
      <c r="D609" t="str">
        <f t="shared" si="53"/>
        <v>REGION GRAND SUD</v>
      </c>
      <c r="E609" s="12" t="str">
        <f t="shared" si="52"/>
        <v>TERRAIN</v>
      </c>
      <c r="F609" s="4" t="s">
        <v>254</v>
      </c>
      <c r="G609" s="4" t="s">
        <v>5150</v>
      </c>
      <c r="H609" s="5">
        <v>1</v>
      </c>
      <c r="I609" s="5"/>
      <c r="J609" s="5">
        <v>2</v>
      </c>
      <c r="K609" s="5" t="s">
        <v>1345</v>
      </c>
      <c r="L609" s="5" t="s">
        <v>147</v>
      </c>
      <c r="M609" s="5" t="s">
        <v>255</v>
      </c>
      <c r="N609" s="5"/>
      <c r="O609" s="5"/>
      <c r="P609" s="5"/>
      <c r="Q609" s="5"/>
      <c r="R609" s="5"/>
      <c r="S609" s="5"/>
      <c r="T609" s="5" t="s">
        <v>25</v>
      </c>
      <c r="U609" s="6">
        <v>41974</v>
      </c>
      <c r="V609" s="5" t="s">
        <v>1363</v>
      </c>
      <c r="W609" s="4" t="s">
        <v>1329</v>
      </c>
      <c r="X609" s="5" t="s">
        <v>18</v>
      </c>
      <c r="Y609" s="5"/>
      <c r="Z609" s="5"/>
      <c r="AA609" s="4" t="s">
        <v>3062</v>
      </c>
      <c r="AB609" s="5"/>
      <c r="AC609" s="5"/>
      <c r="AD609" s="5" t="s">
        <v>1331</v>
      </c>
      <c r="AE609" s="5"/>
      <c r="AF609" s="5">
        <v>24597</v>
      </c>
      <c r="AG609" s="5">
        <v>57</v>
      </c>
      <c r="AH609" s="5">
        <v>100</v>
      </c>
      <c r="AI609" s="5" t="s">
        <v>1332</v>
      </c>
      <c r="AJ609" s="5">
        <v>41974</v>
      </c>
      <c r="AK609" s="5">
        <v>10</v>
      </c>
      <c r="AL609" s="5">
        <v>41974</v>
      </c>
      <c r="AM609" s="5" t="s">
        <v>1333</v>
      </c>
      <c r="AN609" s="5">
        <v>13320</v>
      </c>
      <c r="AO609" s="5" t="s">
        <v>1782</v>
      </c>
      <c r="AP609" s="5" t="s">
        <v>1335</v>
      </c>
      <c r="AQ609" s="4" t="s">
        <v>1336</v>
      </c>
      <c r="AR609" s="5" t="s">
        <v>12476</v>
      </c>
      <c r="AS609" s="4" t="s">
        <v>1473</v>
      </c>
      <c r="AT609" s="5" t="s">
        <v>1474</v>
      </c>
      <c r="AU609" s="5" t="s">
        <v>41</v>
      </c>
      <c r="AV609" s="4" t="s">
        <v>1475</v>
      </c>
      <c r="AW609" s="5" t="s">
        <v>58</v>
      </c>
      <c r="AX609" s="4" t="s">
        <v>1819</v>
      </c>
      <c r="AY609" s="5" t="s">
        <v>1820</v>
      </c>
      <c r="AZ609" s="5" t="s">
        <v>11</v>
      </c>
      <c r="BA609" s="4" t="s">
        <v>1821</v>
      </c>
      <c r="BB609" s="5" t="s">
        <v>1822</v>
      </c>
      <c r="BC609" s="4" t="s">
        <v>5150</v>
      </c>
      <c r="BD609" s="5" t="s">
        <v>5151</v>
      </c>
      <c r="BE609" s="5" t="s">
        <v>25</v>
      </c>
      <c r="BF609" s="5" t="s">
        <v>1333</v>
      </c>
      <c r="BG609" s="4" t="s">
        <v>5152</v>
      </c>
      <c r="BH609" s="5" t="s">
        <v>1343</v>
      </c>
    </row>
    <row r="610" spans="1:60" x14ac:dyDescent="0.25">
      <c r="A610">
        <f t="shared" si="50"/>
        <v>305594</v>
      </c>
      <c r="B610">
        <f t="shared" si="51"/>
        <v>7022568</v>
      </c>
      <c r="C610" s="17" t="str">
        <f t="shared" si="54"/>
        <v>CC</v>
      </c>
      <c r="D610" t="str">
        <f t="shared" si="53"/>
        <v>REGION GRAND OUEST</v>
      </c>
      <c r="E610" s="12" t="str">
        <f t="shared" si="52"/>
        <v>TERRAIN</v>
      </c>
      <c r="F610" s="4" t="s">
        <v>892</v>
      </c>
      <c r="G610" s="4" t="s">
        <v>5153</v>
      </c>
      <c r="H610" s="5">
        <v>1</v>
      </c>
      <c r="I610" s="5"/>
      <c r="J610" s="5">
        <v>2</v>
      </c>
      <c r="K610" s="5" t="s">
        <v>1345</v>
      </c>
      <c r="L610" s="5" t="s">
        <v>165</v>
      </c>
      <c r="M610" s="5" t="s">
        <v>893</v>
      </c>
      <c r="N610" s="5"/>
      <c r="O610" s="5"/>
      <c r="P610" s="5"/>
      <c r="Q610" s="5"/>
      <c r="R610" s="5"/>
      <c r="S610" s="5"/>
      <c r="T610" s="5" t="s">
        <v>25</v>
      </c>
      <c r="U610" s="6">
        <v>45261</v>
      </c>
      <c r="V610" s="5" t="s">
        <v>1363</v>
      </c>
      <c r="W610" s="4" t="s">
        <v>1329</v>
      </c>
      <c r="X610" s="5" t="s">
        <v>18</v>
      </c>
      <c r="Y610" s="5"/>
      <c r="Z610" s="5"/>
      <c r="AA610" s="4" t="s">
        <v>5154</v>
      </c>
      <c r="AB610" s="5"/>
      <c r="AC610" s="5"/>
      <c r="AD610" s="5" t="s">
        <v>1331</v>
      </c>
      <c r="AE610" s="5"/>
      <c r="AF610" s="5">
        <v>26173</v>
      </c>
      <c r="AG610" s="5">
        <v>53</v>
      </c>
      <c r="AH610" s="5">
        <v>100</v>
      </c>
      <c r="AI610" s="5" t="s">
        <v>1332</v>
      </c>
      <c r="AJ610" s="5">
        <v>45078</v>
      </c>
      <c r="AK610" s="5">
        <v>1</v>
      </c>
      <c r="AL610" s="5">
        <v>45078</v>
      </c>
      <c r="AM610" s="5" t="s">
        <v>1333</v>
      </c>
      <c r="AN610" s="5">
        <v>16480</v>
      </c>
      <c r="AO610" s="5" t="s">
        <v>5155</v>
      </c>
      <c r="AP610" s="5" t="s">
        <v>1413</v>
      </c>
      <c r="AQ610" s="4" t="s">
        <v>1414</v>
      </c>
      <c r="AR610" s="5" t="s">
        <v>19</v>
      </c>
      <c r="AS610" s="4" t="s">
        <v>1585</v>
      </c>
      <c r="AT610" s="5" t="s">
        <v>1586</v>
      </c>
      <c r="AU610" s="5" t="s">
        <v>41</v>
      </c>
      <c r="AV610" s="4" t="s">
        <v>1587</v>
      </c>
      <c r="AW610" s="5" t="s">
        <v>340</v>
      </c>
      <c r="AX610" s="4" t="s">
        <v>2410</v>
      </c>
      <c r="AY610" s="5" t="s">
        <v>2411</v>
      </c>
      <c r="AZ610" s="5" t="s">
        <v>11</v>
      </c>
      <c r="BA610" s="4" t="s">
        <v>2412</v>
      </c>
      <c r="BB610" s="5" t="s">
        <v>2413</v>
      </c>
      <c r="BC610" s="4" t="s">
        <v>5153</v>
      </c>
      <c r="BD610" s="5" t="s">
        <v>5156</v>
      </c>
      <c r="BE610" s="5" t="s">
        <v>25</v>
      </c>
      <c r="BF610" s="5" t="s">
        <v>1333</v>
      </c>
      <c r="BG610" s="4" t="s">
        <v>5157</v>
      </c>
      <c r="BH610" s="5" t="s">
        <v>1343</v>
      </c>
    </row>
    <row r="611" spans="1:60" x14ac:dyDescent="0.25">
      <c r="A611">
        <f t="shared" si="50"/>
        <v>183947</v>
      </c>
      <c r="B611">
        <f t="shared" si="51"/>
        <v>3000851</v>
      </c>
      <c r="C611" s="17" t="str">
        <f t="shared" si="54"/>
        <v>CC</v>
      </c>
      <c r="D611" t="str">
        <f t="shared" si="53"/>
        <v>REGION GRAND OUEST</v>
      </c>
      <c r="E611" s="12" t="str">
        <f t="shared" si="52"/>
        <v>TERRAIN</v>
      </c>
      <c r="F611" s="4" t="s">
        <v>5158</v>
      </c>
      <c r="G611" s="4" t="s">
        <v>5159</v>
      </c>
      <c r="H611" s="5">
        <v>1</v>
      </c>
      <c r="I611" s="5"/>
      <c r="J611" s="5">
        <v>1</v>
      </c>
      <c r="K611" s="5" t="s">
        <v>1325</v>
      </c>
      <c r="L611" s="5" t="s">
        <v>5160</v>
      </c>
      <c r="M611" s="5" t="s">
        <v>5161</v>
      </c>
      <c r="N611" s="5" t="s">
        <v>11</v>
      </c>
      <c r="O611" s="5">
        <v>36586</v>
      </c>
      <c r="P611" s="5"/>
      <c r="Q611" s="5" t="s">
        <v>1346</v>
      </c>
      <c r="R611" s="5">
        <v>5</v>
      </c>
      <c r="S611" s="5" t="s">
        <v>5</v>
      </c>
      <c r="T611" s="5" t="s">
        <v>3</v>
      </c>
      <c r="U611" s="6">
        <v>36617</v>
      </c>
      <c r="V611" s="5" t="s">
        <v>1487</v>
      </c>
      <c r="W611" s="4" t="s">
        <v>1329</v>
      </c>
      <c r="X611" s="5" t="s">
        <v>5</v>
      </c>
      <c r="Y611" s="5" t="s">
        <v>1348</v>
      </c>
      <c r="Z611" s="5"/>
      <c r="AA611" s="4" t="s">
        <v>5162</v>
      </c>
      <c r="AB611" s="5">
        <v>6</v>
      </c>
      <c r="AC611" s="5"/>
      <c r="AD611" s="5">
        <v>6</v>
      </c>
      <c r="AE611" s="5"/>
      <c r="AF611" s="5">
        <v>25266</v>
      </c>
      <c r="AG611" s="5">
        <v>55</v>
      </c>
      <c r="AH611" s="5">
        <v>100</v>
      </c>
      <c r="AI611" s="5" t="s">
        <v>1332</v>
      </c>
      <c r="AJ611" s="5">
        <v>36617</v>
      </c>
      <c r="AK611" s="5">
        <v>24</v>
      </c>
      <c r="AL611" s="5">
        <v>36617</v>
      </c>
      <c r="AM611" s="5" t="s">
        <v>1333</v>
      </c>
      <c r="AN611" s="5">
        <v>29890</v>
      </c>
      <c r="AO611" s="5" t="s">
        <v>5163</v>
      </c>
      <c r="AP611" s="5" t="s">
        <v>1413</v>
      </c>
      <c r="AQ611" s="4" t="s">
        <v>1414</v>
      </c>
      <c r="AR611" s="5" t="s">
        <v>19</v>
      </c>
      <c r="AS611" s="4" t="s">
        <v>12481</v>
      </c>
      <c r="AT611" s="5" t="s">
        <v>12482</v>
      </c>
      <c r="AU611" s="5" t="s">
        <v>41</v>
      </c>
      <c r="AV611" s="4" t="s">
        <v>1683</v>
      </c>
      <c r="AW611" s="5" t="s">
        <v>330</v>
      </c>
      <c r="AX611" s="4" t="s">
        <v>3558</v>
      </c>
      <c r="AY611" s="5" t="s">
        <v>3559</v>
      </c>
      <c r="AZ611" s="5" t="s">
        <v>11</v>
      </c>
      <c r="BA611" s="4" t="s">
        <v>3560</v>
      </c>
      <c r="BB611" s="5" t="s">
        <v>3561</v>
      </c>
      <c r="BC611" s="4" t="s">
        <v>5159</v>
      </c>
      <c r="BD611" s="5" t="s">
        <v>5164</v>
      </c>
      <c r="BE611" s="5" t="s">
        <v>3</v>
      </c>
      <c r="BF611" s="5" t="s">
        <v>1333</v>
      </c>
      <c r="BG611" s="4" t="s">
        <v>5165</v>
      </c>
      <c r="BH611" s="5" t="s">
        <v>1343</v>
      </c>
    </row>
    <row r="612" spans="1:60" x14ac:dyDescent="0.25">
      <c r="A612">
        <f t="shared" si="50"/>
        <v>306400</v>
      </c>
      <c r="B612">
        <f t="shared" si="51"/>
        <v>7024303</v>
      </c>
      <c r="C612" s="17" t="str">
        <f t="shared" si="54"/>
        <v>CC</v>
      </c>
      <c r="D612" t="str">
        <f t="shared" si="53"/>
        <v>REGION ILE DE FRANCE NORD</v>
      </c>
      <c r="E612" s="12" t="str">
        <f t="shared" si="52"/>
        <v>TERRAIN</v>
      </c>
      <c r="F612" s="4" t="s">
        <v>5166</v>
      </c>
      <c r="G612" s="4" t="s">
        <v>5167</v>
      </c>
      <c r="H612" s="5">
        <v>1</v>
      </c>
      <c r="I612" s="5"/>
      <c r="J612" s="5">
        <v>1</v>
      </c>
      <c r="K612" s="5" t="s">
        <v>1325</v>
      </c>
      <c r="L612" s="5" t="s">
        <v>5168</v>
      </c>
      <c r="M612" s="5" t="s">
        <v>5169</v>
      </c>
      <c r="N612" s="5"/>
      <c r="O612" s="5"/>
      <c r="P612" s="5"/>
      <c r="Q612" s="5"/>
      <c r="R612" s="5"/>
      <c r="S612" s="5"/>
      <c r="T612" s="5" t="s">
        <v>245</v>
      </c>
      <c r="U612" s="6">
        <v>45566</v>
      </c>
      <c r="V612" s="5" t="s">
        <v>1328</v>
      </c>
      <c r="W612" s="4" t="s">
        <v>1329</v>
      </c>
      <c r="X612" s="5" t="s">
        <v>18</v>
      </c>
      <c r="Y612" s="5"/>
      <c r="Z612" s="5"/>
      <c r="AA612" s="4" t="s">
        <v>5170</v>
      </c>
      <c r="AB612" s="5"/>
      <c r="AC612" s="5"/>
      <c r="AD612" s="5" t="s">
        <v>1331</v>
      </c>
      <c r="AE612" s="5"/>
      <c r="AF612" s="5">
        <v>35079</v>
      </c>
      <c r="AG612" s="5">
        <v>28</v>
      </c>
      <c r="AH612" s="5">
        <v>100</v>
      </c>
      <c r="AI612" s="5" t="s">
        <v>1332</v>
      </c>
      <c r="AJ612" s="5">
        <v>45566</v>
      </c>
      <c r="AK612" s="5">
        <v>0</v>
      </c>
      <c r="AL612" s="5">
        <v>45566</v>
      </c>
      <c r="AM612" s="5" t="s">
        <v>1333</v>
      </c>
      <c r="AN612" s="5">
        <v>95130</v>
      </c>
      <c r="AO612" s="5" t="s">
        <v>5171</v>
      </c>
      <c r="AP612" s="5" t="s">
        <v>12477</v>
      </c>
      <c r="AQ612" s="4" t="s">
        <v>1351</v>
      </c>
      <c r="AR612" s="5" t="s">
        <v>12478</v>
      </c>
      <c r="AS612" s="4" t="s">
        <v>1898</v>
      </c>
      <c r="AT612" s="5" t="s">
        <v>1899</v>
      </c>
      <c r="AU612" s="5" t="s">
        <v>41</v>
      </c>
      <c r="AV612" s="4" t="s">
        <v>1900</v>
      </c>
      <c r="AW612" s="5" t="s">
        <v>30</v>
      </c>
      <c r="AX612" s="4" t="s">
        <v>2430</v>
      </c>
      <c r="AY612" s="5" t="s">
        <v>2431</v>
      </c>
      <c r="AZ612" s="5" t="s">
        <v>11</v>
      </c>
      <c r="BA612" s="4" t="s">
        <v>2432</v>
      </c>
      <c r="BB612" s="5" t="s">
        <v>2433</v>
      </c>
      <c r="BC612" s="5" t="s">
        <v>5167</v>
      </c>
      <c r="BD612" s="5" t="s">
        <v>5172</v>
      </c>
      <c r="BE612" s="5" t="s">
        <v>245</v>
      </c>
      <c r="BF612" s="5" t="s">
        <v>1333</v>
      </c>
      <c r="BG612" s="4" t="s">
        <v>5173</v>
      </c>
      <c r="BH612" s="5" t="s">
        <v>1343</v>
      </c>
    </row>
    <row r="613" spans="1:60" x14ac:dyDescent="0.25">
      <c r="A613">
        <f t="shared" ref="A613:A671" si="55">G613*1</f>
        <v>305637</v>
      </c>
      <c r="B613">
        <f t="shared" ref="B613:B671" si="56">F613*1</f>
        <v>7022759</v>
      </c>
      <c r="C613" s="17" t="str">
        <f t="shared" si="54"/>
        <v>IMP</v>
      </c>
      <c r="D613" t="str">
        <f t="shared" si="53"/>
        <v>REGION GRAND OUEST</v>
      </c>
      <c r="E613" s="12" t="str">
        <f t="shared" ref="E613:E671" si="57">IF(BB613="OC FICTIVE","EN MISSION","TERRAIN")</f>
        <v>TERRAIN</v>
      </c>
      <c r="F613" s="4" t="s">
        <v>5174</v>
      </c>
      <c r="G613" s="4" t="s">
        <v>2530</v>
      </c>
      <c r="H613" s="5">
        <v>1</v>
      </c>
      <c r="I613" s="5"/>
      <c r="J613" s="5">
        <v>1</v>
      </c>
      <c r="K613" s="5" t="s">
        <v>1325</v>
      </c>
      <c r="L613" s="5" t="s">
        <v>34</v>
      </c>
      <c r="M613" s="5" t="s">
        <v>5175</v>
      </c>
      <c r="N613" s="5" t="s">
        <v>1187</v>
      </c>
      <c r="O613" s="5">
        <v>45292</v>
      </c>
      <c r="P613" s="5"/>
      <c r="Q613" s="5" t="s">
        <v>1346</v>
      </c>
      <c r="R613" s="5">
        <v>4</v>
      </c>
      <c r="S613" s="5" t="s">
        <v>5</v>
      </c>
      <c r="T613" s="5" t="s">
        <v>11</v>
      </c>
      <c r="U613" s="6">
        <v>45323</v>
      </c>
      <c r="V613" s="5" t="s">
        <v>1605</v>
      </c>
      <c r="W613" s="4" t="s">
        <v>1606</v>
      </c>
      <c r="X613" s="5" t="s">
        <v>5</v>
      </c>
      <c r="Y613" s="5"/>
      <c r="Z613" s="5"/>
      <c r="AA613" s="4"/>
      <c r="AB613" s="5">
        <v>5</v>
      </c>
      <c r="AC613" s="5"/>
      <c r="AD613" s="5">
        <v>5</v>
      </c>
      <c r="AE613" s="5"/>
      <c r="AF613" s="5">
        <v>25157</v>
      </c>
      <c r="AG613" s="5">
        <v>56</v>
      </c>
      <c r="AH613" s="5">
        <v>100</v>
      </c>
      <c r="AI613" s="5" t="s">
        <v>1332</v>
      </c>
      <c r="AJ613" s="5">
        <v>45139</v>
      </c>
      <c r="AK613" s="5">
        <v>1</v>
      </c>
      <c r="AL613" s="5">
        <v>45139</v>
      </c>
      <c r="AM613" s="5"/>
      <c r="AN613" s="5">
        <v>85710</v>
      </c>
      <c r="AO613" s="5" t="s">
        <v>5176</v>
      </c>
      <c r="AP613" s="5" t="s">
        <v>1413</v>
      </c>
      <c r="AQ613" s="4" t="s">
        <v>1414</v>
      </c>
      <c r="AR613" s="5" t="s">
        <v>19</v>
      </c>
      <c r="AS613" s="4" t="s">
        <v>1549</v>
      </c>
      <c r="AT613" s="5" t="s">
        <v>1550</v>
      </c>
      <c r="AU613" s="5" t="s">
        <v>41</v>
      </c>
      <c r="AV613" s="4" t="s">
        <v>1551</v>
      </c>
      <c r="AW613" s="5" t="s">
        <v>135</v>
      </c>
      <c r="AX613" s="4" t="s">
        <v>2530</v>
      </c>
      <c r="AY613" s="5" t="s">
        <v>2531</v>
      </c>
      <c r="AZ613" s="5" t="s">
        <v>11</v>
      </c>
      <c r="BA613" s="4" t="s">
        <v>2532</v>
      </c>
      <c r="BB613" s="5" t="s">
        <v>2533</v>
      </c>
      <c r="BC613" s="4"/>
      <c r="BD613" s="5"/>
      <c r="BE613" s="5"/>
      <c r="BF613" s="5" t="s">
        <v>1608</v>
      </c>
      <c r="BG613" s="4"/>
      <c r="BH613" s="5"/>
    </row>
    <row r="614" spans="1:60" x14ac:dyDescent="0.25">
      <c r="A614">
        <f t="shared" si="55"/>
        <v>304445</v>
      </c>
      <c r="B614">
        <f t="shared" si="56"/>
        <v>3102397</v>
      </c>
      <c r="C614" s="17" t="str">
        <f t="shared" si="54"/>
        <v>CC</v>
      </c>
      <c r="D614" t="str">
        <f t="shared" si="53"/>
        <v>REGION ILE DE FRANCE NORD</v>
      </c>
      <c r="E614" s="12" t="str">
        <f t="shared" si="57"/>
        <v>TERRAIN</v>
      </c>
      <c r="F614" s="4" t="s">
        <v>1098</v>
      </c>
      <c r="G614" s="4" t="s">
        <v>5177</v>
      </c>
      <c r="H614" s="5">
        <v>1</v>
      </c>
      <c r="I614" s="5"/>
      <c r="J614" s="5">
        <v>1</v>
      </c>
      <c r="K614" s="5" t="s">
        <v>1325</v>
      </c>
      <c r="L614" s="5" t="s">
        <v>885</v>
      </c>
      <c r="M614" s="5" t="s">
        <v>1099</v>
      </c>
      <c r="N614" s="5" t="s">
        <v>245</v>
      </c>
      <c r="O614" s="5">
        <v>43770</v>
      </c>
      <c r="P614" s="5"/>
      <c r="Q614" s="5" t="s">
        <v>1346</v>
      </c>
      <c r="R614" s="5">
        <v>5</v>
      </c>
      <c r="S614" s="5" t="s">
        <v>18</v>
      </c>
      <c r="T614" s="5" t="s">
        <v>25</v>
      </c>
      <c r="U614" s="6">
        <v>43800</v>
      </c>
      <c r="V614" s="5" t="s">
        <v>1363</v>
      </c>
      <c r="W614" s="4" t="s">
        <v>1329</v>
      </c>
      <c r="X614" s="5" t="s">
        <v>18</v>
      </c>
      <c r="Y614" s="5"/>
      <c r="Z614" s="5"/>
      <c r="AA614" s="4" t="s">
        <v>5178</v>
      </c>
      <c r="AB614" s="5" t="s">
        <v>1331</v>
      </c>
      <c r="AC614" s="5"/>
      <c r="AD614" s="5" t="s">
        <v>1331</v>
      </c>
      <c r="AE614" s="5"/>
      <c r="AF614" s="5">
        <v>27603</v>
      </c>
      <c r="AG614" s="5">
        <v>49</v>
      </c>
      <c r="AH614" s="5">
        <v>100</v>
      </c>
      <c r="AI614" s="5" t="s">
        <v>1332</v>
      </c>
      <c r="AJ614" s="5">
        <v>43800</v>
      </c>
      <c r="AK614" s="5">
        <v>5</v>
      </c>
      <c r="AL614" s="5">
        <v>43800</v>
      </c>
      <c r="AM614" s="5" t="s">
        <v>1333</v>
      </c>
      <c r="AN614" s="5">
        <v>91260</v>
      </c>
      <c r="AO614" s="5" t="s">
        <v>5179</v>
      </c>
      <c r="AP614" s="5" t="s">
        <v>12477</v>
      </c>
      <c r="AQ614" s="4" t="s">
        <v>1351</v>
      </c>
      <c r="AR614" s="5" t="s">
        <v>12478</v>
      </c>
      <c r="AS614" s="4" t="s">
        <v>1352</v>
      </c>
      <c r="AT614" s="5" t="s">
        <v>1353</v>
      </c>
      <c r="AU614" s="5" t="s">
        <v>41</v>
      </c>
      <c r="AV614" s="4" t="s">
        <v>1354</v>
      </c>
      <c r="AW614" s="5" t="s">
        <v>17</v>
      </c>
      <c r="AX614" s="4" t="s">
        <v>2439</v>
      </c>
      <c r="AY614" s="5" t="s">
        <v>2440</v>
      </c>
      <c r="AZ614" s="5" t="s">
        <v>11</v>
      </c>
      <c r="BA614" s="4" t="s">
        <v>2441</v>
      </c>
      <c r="BB614" s="5" t="s">
        <v>2442</v>
      </c>
      <c r="BC614" s="4" t="s">
        <v>5177</v>
      </c>
      <c r="BD614" s="5" t="s">
        <v>5180</v>
      </c>
      <c r="BE614" s="5" t="s">
        <v>25</v>
      </c>
      <c r="BF614" s="5" t="s">
        <v>1333</v>
      </c>
      <c r="BG614" s="4" t="s">
        <v>5181</v>
      </c>
      <c r="BH614" s="5" t="s">
        <v>1343</v>
      </c>
    </row>
    <row r="615" spans="1:60" x14ac:dyDescent="0.25">
      <c r="A615">
        <f t="shared" si="55"/>
        <v>305284</v>
      </c>
      <c r="B615">
        <f t="shared" si="56"/>
        <v>7020859</v>
      </c>
      <c r="C615" s="17" t="str">
        <f t="shared" si="54"/>
        <v>CC</v>
      </c>
      <c r="D615" t="str">
        <f t="shared" si="53"/>
        <v>REGION ILE DE FRANCE NORD</v>
      </c>
      <c r="E615" s="12" t="str">
        <f t="shared" si="57"/>
        <v>TERRAIN</v>
      </c>
      <c r="F615" s="4" t="s">
        <v>5182</v>
      </c>
      <c r="G615" s="4" t="s">
        <v>5183</v>
      </c>
      <c r="H615" s="5">
        <v>1</v>
      </c>
      <c r="I615" s="5"/>
      <c r="J615" s="5">
        <v>1</v>
      </c>
      <c r="K615" s="5" t="s">
        <v>1325</v>
      </c>
      <c r="L615" s="5" t="s">
        <v>162</v>
      </c>
      <c r="M615" s="5" t="s">
        <v>5184</v>
      </c>
      <c r="N615" s="5"/>
      <c r="O615" s="5"/>
      <c r="P615" s="5"/>
      <c r="Q615" s="5"/>
      <c r="R615" s="5"/>
      <c r="S615" s="5"/>
      <c r="T615" s="5" t="s">
        <v>25</v>
      </c>
      <c r="U615" s="6">
        <v>44835</v>
      </c>
      <c r="V615" s="5" t="s">
        <v>1363</v>
      </c>
      <c r="W615" s="4" t="s">
        <v>1329</v>
      </c>
      <c r="X615" s="5" t="s">
        <v>18</v>
      </c>
      <c r="Y615" s="5"/>
      <c r="Z615" s="5"/>
      <c r="AA615" s="4" t="s">
        <v>5185</v>
      </c>
      <c r="AB615" s="5"/>
      <c r="AC615" s="5"/>
      <c r="AD615" s="5" t="s">
        <v>1331</v>
      </c>
      <c r="AE615" s="5"/>
      <c r="AF615" s="5">
        <v>31794</v>
      </c>
      <c r="AG615" s="5">
        <v>37</v>
      </c>
      <c r="AH615" s="5">
        <v>100</v>
      </c>
      <c r="AI615" s="5" t="s">
        <v>1332</v>
      </c>
      <c r="AJ615" s="5">
        <v>44652</v>
      </c>
      <c r="AK615" s="5">
        <v>2</v>
      </c>
      <c r="AL615" s="5">
        <v>44652</v>
      </c>
      <c r="AM615" s="5" t="s">
        <v>1333</v>
      </c>
      <c r="AN615" s="5">
        <v>27240</v>
      </c>
      <c r="AO615" s="5" t="s">
        <v>3792</v>
      </c>
      <c r="AP615" s="5" t="s">
        <v>12477</v>
      </c>
      <c r="AQ615" s="4" t="s">
        <v>1351</v>
      </c>
      <c r="AR615" s="5" t="s">
        <v>12478</v>
      </c>
      <c r="AS615" s="4" t="s">
        <v>1898</v>
      </c>
      <c r="AT615" s="5" t="s">
        <v>1899</v>
      </c>
      <c r="AU615" s="5" t="s">
        <v>41</v>
      </c>
      <c r="AV615" s="4" t="s">
        <v>1900</v>
      </c>
      <c r="AW615" s="5" t="s">
        <v>30</v>
      </c>
      <c r="AX615" s="4" t="s">
        <v>3793</v>
      </c>
      <c r="AY615" s="5" t="s">
        <v>3794</v>
      </c>
      <c r="AZ615" s="5" t="s">
        <v>11</v>
      </c>
      <c r="BA615" s="4" t="s">
        <v>3795</v>
      </c>
      <c r="BB615" s="5" t="s">
        <v>3796</v>
      </c>
      <c r="BC615" s="5" t="s">
        <v>5183</v>
      </c>
      <c r="BD615" s="5" t="s">
        <v>5186</v>
      </c>
      <c r="BE615" s="5" t="s">
        <v>25</v>
      </c>
      <c r="BF615" s="5" t="s">
        <v>1333</v>
      </c>
      <c r="BG615" s="4" t="s">
        <v>5187</v>
      </c>
      <c r="BH615" s="5" t="s">
        <v>1343</v>
      </c>
    </row>
    <row r="616" spans="1:60" x14ac:dyDescent="0.25">
      <c r="A616">
        <f t="shared" si="55"/>
        <v>188737</v>
      </c>
      <c r="B616">
        <f t="shared" si="56"/>
        <v>3001145</v>
      </c>
      <c r="C616" s="17" t="str">
        <f t="shared" si="54"/>
        <v>CC</v>
      </c>
      <c r="D616" t="str">
        <f t="shared" si="53"/>
        <v>REGION CENTRE EST</v>
      </c>
      <c r="E616" s="12" t="str">
        <f t="shared" si="57"/>
        <v>TERRAIN</v>
      </c>
      <c r="F616" s="4" t="s">
        <v>5188</v>
      </c>
      <c r="G616" s="4" t="s">
        <v>5189</v>
      </c>
      <c r="H616" s="5">
        <v>1</v>
      </c>
      <c r="I616" s="5"/>
      <c r="J616" s="5">
        <v>1</v>
      </c>
      <c r="K616" s="5" t="s">
        <v>1325</v>
      </c>
      <c r="L616" s="5" t="s">
        <v>88</v>
      </c>
      <c r="M616" s="5" t="s">
        <v>5190</v>
      </c>
      <c r="N616" s="5"/>
      <c r="O616" s="5"/>
      <c r="P616" s="5"/>
      <c r="Q616" s="5"/>
      <c r="R616" s="5"/>
      <c r="S616" s="5"/>
      <c r="T616" s="5" t="s">
        <v>25</v>
      </c>
      <c r="U616" s="6">
        <v>38018</v>
      </c>
      <c r="V616" s="5" t="s">
        <v>1363</v>
      </c>
      <c r="W616" s="4" t="s">
        <v>1329</v>
      </c>
      <c r="X616" s="5" t="s">
        <v>18</v>
      </c>
      <c r="Y616" s="5"/>
      <c r="Z616" s="5"/>
      <c r="AA616" s="4" t="s">
        <v>5191</v>
      </c>
      <c r="AB616" s="5"/>
      <c r="AC616" s="5"/>
      <c r="AD616" s="5" t="s">
        <v>1331</v>
      </c>
      <c r="AE616" s="5"/>
      <c r="AF616" s="5">
        <v>26583</v>
      </c>
      <c r="AG616" s="5">
        <v>52</v>
      </c>
      <c r="AH616" s="5">
        <v>100</v>
      </c>
      <c r="AI616" s="5" t="s">
        <v>1332</v>
      </c>
      <c r="AJ616" s="5">
        <v>38018</v>
      </c>
      <c r="AK616" s="5">
        <v>20</v>
      </c>
      <c r="AL616" s="5">
        <v>38018</v>
      </c>
      <c r="AM616" s="5" t="s">
        <v>1333</v>
      </c>
      <c r="AN616" s="5">
        <v>1390</v>
      </c>
      <c r="AO616" s="5" t="s">
        <v>5192</v>
      </c>
      <c r="AP616" s="5" t="s">
        <v>1536</v>
      </c>
      <c r="AQ616" s="4" t="s">
        <v>12479</v>
      </c>
      <c r="AR616" s="5" t="s">
        <v>12480</v>
      </c>
      <c r="AS616" s="4" t="s">
        <v>2273</v>
      </c>
      <c r="AT616" s="5" t="s">
        <v>2274</v>
      </c>
      <c r="AU616" s="5" t="s">
        <v>41</v>
      </c>
      <c r="AV616" s="4" t="s">
        <v>2275</v>
      </c>
      <c r="AW616" s="5" t="s">
        <v>256</v>
      </c>
      <c r="AX616" s="4" t="s">
        <v>2582</v>
      </c>
      <c r="AY616" s="5" t="s">
        <v>2584</v>
      </c>
      <c r="AZ616" s="5" t="s">
        <v>11</v>
      </c>
      <c r="BA616" s="4" t="s">
        <v>2585</v>
      </c>
      <c r="BB616" s="5" t="s">
        <v>2586</v>
      </c>
      <c r="BC616" s="5" t="s">
        <v>5189</v>
      </c>
      <c r="BD616" s="5" t="s">
        <v>5193</v>
      </c>
      <c r="BE616" s="5" t="s">
        <v>25</v>
      </c>
      <c r="BF616" s="5" t="s">
        <v>1333</v>
      </c>
      <c r="BG616" s="4" t="s">
        <v>5194</v>
      </c>
      <c r="BH616" s="5" t="s">
        <v>1343</v>
      </c>
    </row>
    <row r="617" spans="1:60" x14ac:dyDescent="0.25">
      <c r="A617">
        <f t="shared" si="55"/>
        <v>306251</v>
      </c>
      <c r="B617">
        <f t="shared" si="56"/>
        <v>7024134</v>
      </c>
      <c r="C617" s="17" t="str">
        <f t="shared" si="54"/>
        <v>CC</v>
      </c>
      <c r="D617" t="str">
        <f t="shared" si="53"/>
        <v>REGION GRAND SUD</v>
      </c>
      <c r="E617" s="12" t="str">
        <f t="shared" si="57"/>
        <v>TERRAIN</v>
      </c>
      <c r="F617" s="4" t="s">
        <v>5195</v>
      </c>
      <c r="G617" s="4" t="s">
        <v>5196</v>
      </c>
      <c r="H617" s="5">
        <v>1</v>
      </c>
      <c r="I617" s="5"/>
      <c r="J617" s="5">
        <v>2</v>
      </c>
      <c r="K617" s="5" t="s">
        <v>1345</v>
      </c>
      <c r="L617" s="5" t="s">
        <v>582</v>
      </c>
      <c r="M617" s="5" t="s">
        <v>5197</v>
      </c>
      <c r="N617" s="5"/>
      <c r="O617" s="5"/>
      <c r="P617" s="5"/>
      <c r="Q617" s="5"/>
      <c r="R617" s="5"/>
      <c r="S617" s="5"/>
      <c r="T617" s="5" t="s">
        <v>1187</v>
      </c>
      <c r="U617" s="6">
        <v>45536</v>
      </c>
      <c r="V617" s="5" t="s">
        <v>2759</v>
      </c>
      <c r="W617" s="4" t="s">
        <v>1329</v>
      </c>
      <c r="X617" s="5" t="s">
        <v>5</v>
      </c>
      <c r="Y617" s="5" t="s">
        <v>1348</v>
      </c>
      <c r="Z617" s="5"/>
      <c r="AA617" s="4" t="s">
        <v>5198</v>
      </c>
      <c r="AB617" s="5"/>
      <c r="AC617" s="5"/>
      <c r="AD617" s="5">
        <v>5</v>
      </c>
      <c r="AE617" s="5"/>
      <c r="AF617" s="5">
        <v>34161</v>
      </c>
      <c r="AG617" s="5">
        <v>31</v>
      </c>
      <c r="AH617" s="5">
        <v>100</v>
      </c>
      <c r="AI617" s="5" t="s">
        <v>1332</v>
      </c>
      <c r="AJ617" s="5">
        <v>45536</v>
      </c>
      <c r="AK617" s="5">
        <v>0</v>
      </c>
      <c r="AL617" s="5">
        <v>45536</v>
      </c>
      <c r="AM617" s="5" t="s">
        <v>1333</v>
      </c>
      <c r="AN617" s="5">
        <v>6140</v>
      </c>
      <c r="AO617" s="5" t="s">
        <v>5199</v>
      </c>
      <c r="AP617" s="5" t="s">
        <v>1335</v>
      </c>
      <c r="AQ617" s="4" t="s">
        <v>1336</v>
      </c>
      <c r="AR617" s="5" t="s">
        <v>12476</v>
      </c>
      <c r="AS617" s="4" t="s">
        <v>1745</v>
      </c>
      <c r="AT617" s="5" t="s">
        <v>1746</v>
      </c>
      <c r="AU617" s="5" t="s">
        <v>41</v>
      </c>
      <c r="AV617" s="4" t="s">
        <v>1747</v>
      </c>
      <c r="AW617" s="5" t="s">
        <v>52</v>
      </c>
      <c r="AX617" s="4"/>
      <c r="AY617" s="5"/>
      <c r="AZ617" s="5"/>
      <c r="BA617" s="4" t="s">
        <v>2281</v>
      </c>
      <c r="BB617" s="5" t="s">
        <v>2282</v>
      </c>
      <c r="BC617" s="4" t="s">
        <v>5196</v>
      </c>
      <c r="BD617" s="5" t="s">
        <v>5200</v>
      </c>
      <c r="BE617" s="5" t="s">
        <v>1187</v>
      </c>
      <c r="BF617" s="5" t="s">
        <v>1333</v>
      </c>
      <c r="BG617" s="4" t="s">
        <v>5201</v>
      </c>
      <c r="BH617" s="5" t="s">
        <v>1343</v>
      </c>
    </row>
    <row r="618" spans="1:60" x14ac:dyDescent="0.25">
      <c r="A618">
        <f t="shared" si="55"/>
        <v>172935</v>
      </c>
      <c r="B618">
        <f t="shared" si="56"/>
        <v>3000514</v>
      </c>
      <c r="C618" s="17" t="str">
        <f t="shared" si="54"/>
        <v>IMP</v>
      </c>
      <c r="D618" t="str">
        <f t="shared" si="53"/>
        <v>REGION CENTRE EST</v>
      </c>
      <c r="E618" s="12" t="str">
        <f t="shared" si="57"/>
        <v>TERRAIN</v>
      </c>
      <c r="F618" s="4" t="s">
        <v>964</v>
      </c>
      <c r="G618" s="4" t="s">
        <v>1996</v>
      </c>
      <c r="H618" s="5">
        <v>1</v>
      </c>
      <c r="I618" s="5"/>
      <c r="J618" s="5">
        <v>1</v>
      </c>
      <c r="K618" s="5" t="s">
        <v>1325</v>
      </c>
      <c r="L618" s="5" t="s">
        <v>38</v>
      </c>
      <c r="M618" s="5" t="s">
        <v>965</v>
      </c>
      <c r="N618" s="5"/>
      <c r="O618" s="5"/>
      <c r="P618" s="5"/>
      <c r="Q618" s="5"/>
      <c r="R618" s="5"/>
      <c r="S618" s="5"/>
      <c r="T618" s="5" t="s">
        <v>11</v>
      </c>
      <c r="U618" s="6">
        <v>34578</v>
      </c>
      <c r="V618" s="5" t="s">
        <v>1605</v>
      </c>
      <c r="W618" s="4" t="s">
        <v>1606</v>
      </c>
      <c r="X618" s="5" t="s">
        <v>5</v>
      </c>
      <c r="Y618" s="5"/>
      <c r="Z618" s="5"/>
      <c r="AA618" s="4"/>
      <c r="AB618" s="5"/>
      <c r="AC618" s="5"/>
      <c r="AD618" s="5">
        <v>6</v>
      </c>
      <c r="AE618" s="5"/>
      <c r="AF618" s="5">
        <v>25579</v>
      </c>
      <c r="AG618" s="5">
        <v>54</v>
      </c>
      <c r="AH618" s="5">
        <v>100</v>
      </c>
      <c r="AI618" s="5" t="s">
        <v>1332</v>
      </c>
      <c r="AJ618" s="5">
        <v>34578</v>
      </c>
      <c r="AK618" s="5">
        <v>30</v>
      </c>
      <c r="AL618" s="5">
        <v>34578</v>
      </c>
      <c r="AM618" s="5"/>
      <c r="AN618" s="5">
        <v>77515</v>
      </c>
      <c r="AO618" s="5" t="s">
        <v>4142</v>
      </c>
      <c r="AP618" s="5" t="s">
        <v>1536</v>
      </c>
      <c r="AQ618" s="4" t="s">
        <v>12479</v>
      </c>
      <c r="AR618" s="5" t="s">
        <v>12480</v>
      </c>
      <c r="AS618" s="4" t="s">
        <v>1993</v>
      </c>
      <c r="AT618" s="5" t="s">
        <v>1994</v>
      </c>
      <c r="AU618" s="5" t="s">
        <v>41</v>
      </c>
      <c r="AV618" s="4" t="s">
        <v>1995</v>
      </c>
      <c r="AW618" s="5" t="s">
        <v>53</v>
      </c>
      <c r="AX618" s="4" t="s">
        <v>1996</v>
      </c>
      <c r="AY618" s="5" t="s">
        <v>1997</v>
      </c>
      <c r="AZ618" s="5" t="s">
        <v>11</v>
      </c>
      <c r="BA618" s="4" t="s">
        <v>1998</v>
      </c>
      <c r="BB618" s="5" t="s">
        <v>1999</v>
      </c>
      <c r="BC618" s="4"/>
      <c r="BD618" s="5"/>
      <c r="BE618" s="5"/>
      <c r="BF618" s="5" t="s">
        <v>1608</v>
      </c>
      <c r="BG618" s="4"/>
      <c r="BH618" s="5"/>
    </row>
    <row r="619" spans="1:60" x14ac:dyDescent="0.25">
      <c r="A619">
        <f t="shared" si="55"/>
        <v>303193</v>
      </c>
      <c r="B619">
        <f t="shared" si="56"/>
        <v>3101759</v>
      </c>
      <c r="C619" s="17" t="str">
        <f t="shared" si="54"/>
        <v>CC</v>
      </c>
      <c r="D619" t="str">
        <f t="shared" si="53"/>
        <v>REGION ILE DE FRANCE NORD</v>
      </c>
      <c r="E619" s="12" t="str">
        <f t="shared" si="57"/>
        <v>TERRAIN</v>
      </c>
      <c r="F619" s="4" t="s">
        <v>296</v>
      </c>
      <c r="G619" s="4" t="s">
        <v>5202</v>
      </c>
      <c r="H619" s="5">
        <v>1</v>
      </c>
      <c r="I619" s="5"/>
      <c r="J619" s="5">
        <v>2</v>
      </c>
      <c r="K619" s="5" t="s">
        <v>1345</v>
      </c>
      <c r="L619" s="5" t="s">
        <v>298</v>
      </c>
      <c r="M619" s="5" t="s">
        <v>297</v>
      </c>
      <c r="N619" s="5" t="s">
        <v>245</v>
      </c>
      <c r="O619" s="5">
        <v>42644</v>
      </c>
      <c r="P619" s="5"/>
      <c r="Q619" s="5" t="s">
        <v>1346</v>
      </c>
      <c r="R619" s="5">
        <v>5</v>
      </c>
      <c r="S619" s="5" t="s">
        <v>18</v>
      </c>
      <c r="T619" s="5" t="s">
        <v>25</v>
      </c>
      <c r="U619" s="6">
        <v>42675</v>
      </c>
      <c r="V619" s="5" t="s">
        <v>1363</v>
      </c>
      <c r="W619" s="4" t="s">
        <v>1329</v>
      </c>
      <c r="X619" s="5" t="s">
        <v>18</v>
      </c>
      <c r="Y619" s="5"/>
      <c r="Z619" s="5"/>
      <c r="AA619" s="4" t="s">
        <v>5203</v>
      </c>
      <c r="AB619" s="5" t="s">
        <v>1331</v>
      </c>
      <c r="AC619" s="5"/>
      <c r="AD619" s="5" t="s">
        <v>1331</v>
      </c>
      <c r="AE619" s="5"/>
      <c r="AF619" s="5">
        <v>27876</v>
      </c>
      <c r="AG619" s="5">
        <v>48</v>
      </c>
      <c r="AH619" s="5">
        <v>100</v>
      </c>
      <c r="AI619" s="5" t="s">
        <v>1332</v>
      </c>
      <c r="AJ619" s="5">
        <v>42675</v>
      </c>
      <c r="AK619" s="5">
        <v>8</v>
      </c>
      <c r="AL619" s="5">
        <v>42675</v>
      </c>
      <c r="AM619" s="5" t="s">
        <v>1333</v>
      </c>
      <c r="AN619" s="5">
        <v>94140</v>
      </c>
      <c r="AO619" s="5" t="s">
        <v>5204</v>
      </c>
      <c r="AP619" s="5" t="s">
        <v>12477</v>
      </c>
      <c r="AQ619" s="4" t="s">
        <v>1351</v>
      </c>
      <c r="AR619" s="5" t="s">
        <v>12478</v>
      </c>
      <c r="AS619" s="4" t="s">
        <v>1352</v>
      </c>
      <c r="AT619" s="5" t="s">
        <v>1353</v>
      </c>
      <c r="AU619" s="5" t="s">
        <v>41</v>
      </c>
      <c r="AV619" s="4" t="s">
        <v>1354</v>
      </c>
      <c r="AW619" s="5" t="s">
        <v>17</v>
      </c>
      <c r="AX619" s="4" t="s">
        <v>1889</v>
      </c>
      <c r="AY619" s="5" t="s">
        <v>1890</v>
      </c>
      <c r="AZ619" s="5" t="s">
        <v>11</v>
      </c>
      <c r="BA619" s="4" t="s">
        <v>1891</v>
      </c>
      <c r="BB619" s="5" t="s">
        <v>1892</v>
      </c>
      <c r="BC619" s="5" t="s">
        <v>5202</v>
      </c>
      <c r="BD619" s="5" t="s">
        <v>5205</v>
      </c>
      <c r="BE619" s="5" t="s">
        <v>25</v>
      </c>
      <c r="BF619" s="5" t="s">
        <v>1333</v>
      </c>
      <c r="BG619" s="4" t="s">
        <v>5206</v>
      </c>
      <c r="BH619" s="5" t="s">
        <v>1343</v>
      </c>
    </row>
    <row r="620" spans="1:60" x14ac:dyDescent="0.25">
      <c r="A620">
        <f t="shared" si="55"/>
        <v>190736</v>
      </c>
      <c r="B620">
        <f t="shared" si="56"/>
        <v>3001287</v>
      </c>
      <c r="C620" s="17" t="str">
        <f t="shared" si="54"/>
        <v>CC</v>
      </c>
      <c r="D620" t="str">
        <f t="shared" si="53"/>
        <v>REGION GRAND SUD</v>
      </c>
      <c r="E620" s="12" t="str">
        <f t="shared" si="57"/>
        <v>TERRAIN</v>
      </c>
      <c r="F620" s="4" t="s">
        <v>5207</v>
      </c>
      <c r="G620" s="4" t="s">
        <v>5208</v>
      </c>
      <c r="H620" s="5">
        <v>1</v>
      </c>
      <c r="I620" s="5"/>
      <c r="J620" s="5">
        <v>1</v>
      </c>
      <c r="K620" s="5" t="s">
        <v>1325</v>
      </c>
      <c r="L620" s="5" t="s">
        <v>382</v>
      </c>
      <c r="M620" s="5" t="s">
        <v>5209</v>
      </c>
      <c r="N620" s="5" t="s">
        <v>71</v>
      </c>
      <c r="O620" s="5">
        <v>38565</v>
      </c>
      <c r="P620" s="5"/>
      <c r="Q620" s="5" t="s">
        <v>1346</v>
      </c>
      <c r="R620" s="5">
        <v>5</v>
      </c>
      <c r="S620" s="5" t="s">
        <v>5</v>
      </c>
      <c r="T620" s="5" t="s">
        <v>3</v>
      </c>
      <c r="U620" s="6">
        <v>38596</v>
      </c>
      <c r="V620" s="5" t="s">
        <v>1487</v>
      </c>
      <c r="W620" s="4" t="s">
        <v>1329</v>
      </c>
      <c r="X620" s="5" t="s">
        <v>5</v>
      </c>
      <c r="Y620" s="5" t="s">
        <v>1348</v>
      </c>
      <c r="Z620" s="5"/>
      <c r="AA620" s="4" t="s">
        <v>5210</v>
      </c>
      <c r="AB620" s="5">
        <v>5</v>
      </c>
      <c r="AC620" s="5"/>
      <c r="AD620" s="5">
        <v>5</v>
      </c>
      <c r="AE620" s="5"/>
      <c r="AF620" s="5">
        <v>29902</v>
      </c>
      <c r="AG620" s="5">
        <v>43</v>
      </c>
      <c r="AH620" s="5">
        <v>100</v>
      </c>
      <c r="AI620" s="5" t="s">
        <v>1332</v>
      </c>
      <c r="AJ620" s="5">
        <v>38596</v>
      </c>
      <c r="AK620" s="5">
        <v>19</v>
      </c>
      <c r="AL620" s="5">
        <v>38596</v>
      </c>
      <c r="AM620" s="5" t="s">
        <v>1333</v>
      </c>
      <c r="AN620" s="5">
        <v>38530</v>
      </c>
      <c r="AO620" s="5" t="s">
        <v>4668</v>
      </c>
      <c r="AP620" s="5" t="s">
        <v>1335</v>
      </c>
      <c r="AQ620" s="4" t="s">
        <v>1336</v>
      </c>
      <c r="AR620" s="5" t="s">
        <v>12476</v>
      </c>
      <c r="AS620" s="4" t="s">
        <v>1522</v>
      </c>
      <c r="AT620" s="5" t="s">
        <v>1523</v>
      </c>
      <c r="AU620" s="5" t="s">
        <v>41</v>
      </c>
      <c r="AV620" s="4" t="s">
        <v>1524</v>
      </c>
      <c r="AW620" s="5" t="s">
        <v>93</v>
      </c>
      <c r="AX620" s="4" t="s">
        <v>1734</v>
      </c>
      <c r="AY620" s="5" t="s">
        <v>1735</v>
      </c>
      <c r="AZ620" s="5" t="s">
        <v>11</v>
      </c>
      <c r="BA620" s="4" t="s">
        <v>1736</v>
      </c>
      <c r="BB620" s="5" t="s">
        <v>1737</v>
      </c>
      <c r="BC620" s="5" t="s">
        <v>5208</v>
      </c>
      <c r="BD620" s="5" t="s">
        <v>5211</v>
      </c>
      <c r="BE620" s="5" t="s">
        <v>3</v>
      </c>
      <c r="BF620" s="5" t="s">
        <v>1333</v>
      </c>
      <c r="BG620" s="4" t="s">
        <v>5212</v>
      </c>
      <c r="BH620" s="5" t="s">
        <v>1343</v>
      </c>
    </row>
    <row r="621" spans="1:60" x14ac:dyDescent="0.25">
      <c r="A621">
        <f t="shared" si="55"/>
        <v>306414</v>
      </c>
      <c r="B621">
        <f t="shared" si="56"/>
        <v>7024324</v>
      </c>
      <c r="C621" s="17" t="str">
        <f t="shared" si="54"/>
        <v>CC</v>
      </c>
      <c r="D621" t="str">
        <f t="shared" si="53"/>
        <v>REGION GRAND SUD</v>
      </c>
      <c r="E621" s="12" t="str">
        <f t="shared" si="57"/>
        <v>TERRAIN</v>
      </c>
      <c r="F621" s="4" t="s">
        <v>5213</v>
      </c>
      <c r="G621" s="4" t="s">
        <v>5214</v>
      </c>
      <c r="H621" s="5">
        <v>1</v>
      </c>
      <c r="I621" s="5"/>
      <c r="J621" s="5">
        <v>1</v>
      </c>
      <c r="K621" s="5" t="s">
        <v>1325</v>
      </c>
      <c r="L621" s="5" t="s">
        <v>1047</v>
      </c>
      <c r="M621" s="5" t="s">
        <v>5215</v>
      </c>
      <c r="N621" s="5"/>
      <c r="O621" s="5"/>
      <c r="P621" s="5"/>
      <c r="Q621" s="5"/>
      <c r="R621" s="5"/>
      <c r="S621" s="5"/>
      <c r="T621" s="5" t="s">
        <v>245</v>
      </c>
      <c r="U621" s="6">
        <v>45597</v>
      </c>
      <c r="V621" s="4" t="s">
        <v>1328</v>
      </c>
      <c r="W621" s="4" t="s">
        <v>1329</v>
      </c>
      <c r="X621" s="5" t="s">
        <v>18</v>
      </c>
      <c r="Y621" s="5"/>
      <c r="Z621" s="5"/>
      <c r="AA621" s="4" t="s">
        <v>5216</v>
      </c>
      <c r="AB621" s="5"/>
      <c r="AC621" s="5"/>
      <c r="AD621" s="5" t="s">
        <v>1331</v>
      </c>
      <c r="AE621" s="5"/>
      <c r="AF621" s="6">
        <v>34388</v>
      </c>
      <c r="AG621" s="5">
        <v>30</v>
      </c>
      <c r="AH621" s="5">
        <v>100</v>
      </c>
      <c r="AI621" s="5" t="s">
        <v>1332</v>
      </c>
      <c r="AJ621" s="6">
        <v>45597</v>
      </c>
      <c r="AK621" s="5">
        <v>0</v>
      </c>
      <c r="AL621" s="6">
        <v>45597</v>
      </c>
      <c r="AM621" s="5" t="s">
        <v>1333</v>
      </c>
      <c r="AN621" s="5">
        <v>38400</v>
      </c>
      <c r="AO621" s="5" t="s">
        <v>5217</v>
      </c>
      <c r="AP621" s="5" t="s">
        <v>1335</v>
      </c>
      <c r="AQ621" s="4" t="s">
        <v>1336</v>
      </c>
      <c r="AR621" s="5" t="s">
        <v>12476</v>
      </c>
      <c r="AS621" s="4" t="s">
        <v>1522</v>
      </c>
      <c r="AT621" s="5" t="s">
        <v>1523</v>
      </c>
      <c r="AU621" s="5" t="s">
        <v>41</v>
      </c>
      <c r="AV621" s="4" t="s">
        <v>1524</v>
      </c>
      <c r="AW621" s="5" t="s">
        <v>93</v>
      </c>
      <c r="AX621" s="4"/>
      <c r="AY621" s="5"/>
      <c r="AZ621" s="5"/>
      <c r="BA621" s="4" t="s">
        <v>1525</v>
      </c>
      <c r="BB621" s="5" t="s">
        <v>1526</v>
      </c>
      <c r="BC621" s="4" t="s">
        <v>5214</v>
      </c>
      <c r="BD621" s="5" t="s">
        <v>5218</v>
      </c>
      <c r="BE621" s="5" t="s">
        <v>245</v>
      </c>
      <c r="BF621" s="5" t="s">
        <v>1333</v>
      </c>
      <c r="BG621" s="4" t="s">
        <v>5219</v>
      </c>
      <c r="BH621" s="5" t="s">
        <v>1343</v>
      </c>
    </row>
    <row r="622" spans="1:60" x14ac:dyDescent="0.25">
      <c r="A622">
        <f t="shared" si="55"/>
        <v>300602</v>
      </c>
      <c r="B622">
        <f t="shared" si="56"/>
        <v>3100358</v>
      </c>
      <c r="C622" s="17" t="str">
        <f t="shared" si="54"/>
        <v>IMD</v>
      </c>
      <c r="D622" t="str">
        <f t="shared" si="53"/>
        <v>REGION GRAND OUEST</v>
      </c>
      <c r="E622" s="12" t="str">
        <f t="shared" si="57"/>
        <v>TERRAIN</v>
      </c>
      <c r="F622" s="4" t="s">
        <v>5220</v>
      </c>
      <c r="G622" s="4" t="s">
        <v>1415</v>
      </c>
      <c r="H622" s="5">
        <v>1</v>
      </c>
      <c r="I622" s="5"/>
      <c r="J622" s="5">
        <v>1</v>
      </c>
      <c r="K622" s="5" t="s">
        <v>1325</v>
      </c>
      <c r="L622" s="5" t="s">
        <v>5221</v>
      </c>
      <c r="M622" s="5" t="s">
        <v>5222</v>
      </c>
      <c r="N622" s="5" t="s">
        <v>11</v>
      </c>
      <c r="O622" s="5" t="s">
        <v>1780</v>
      </c>
      <c r="P622" s="5"/>
      <c r="Q622" s="5" t="s">
        <v>1346</v>
      </c>
      <c r="R622" s="5">
        <v>3</v>
      </c>
      <c r="S622" s="5" t="s">
        <v>5</v>
      </c>
      <c r="T622" s="5" t="s">
        <v>41</v>
      </c>
      <c r="U622" s="6">
        <v>40909</v>
      </c>
      <c r="V622" s="4" t="s">
        <v>1673</v>
      </c>
      <c r="W622" s="4" t="s">
        <v>1392</v>
      </c>
      <c r="X622" s="5" t="s">
        <v>5</v>
      </c>
      <c r="Y622" s="5"/>
      <c r="Z622" s="5"/>
      <c r="AA622" s="4"/>
      <c r="AB622" s="5">
        <v>6</v>
      </c>
      <c r="AC622" s="5"/>
      <c r="AD622" s="5">
        <v>6</v>
      </c>
      <c r="AE622" s="5"/>
      <c r="AF622" s="6">
        <v>29368</v>
      </c>
      <c r="AG622" s="5">
        <v>44</v>
      </c>
      <c r="AH622" s="5">
        <v>100</v>
      </c>
      <c r="AI622" s="5" t="s">
        <v>1332</v>
      </c>
      <c r="AJ622" s="6">
        <v>40909</v>
      </c>
      <c r="AK622" s="5">
        <v>12</v>
      </c>
      <c r="AL622" s="6">
        <v>40909</v>
      </c>
      <c r="AM622" s="5"/>
      <c r="AN622" s="5">
        <v>64160</v>
      </c>
      <c r="AO622" s="5" t="s">
        <v>5223</v>
      </c>
      <c r="AP622" s="5" t="s">
        <v>1413</v>
      </c>
      <c r="AQ622" s="4" t="s">
        <v>1414</v>
      </c>
      <c r="AR622" s="5" t="s">
        <v>19</v>
      </c>
      <c r="AS622" s="4" t="s">
        <v>1415</v>
      </c>
      <c r="AT622" s="5" t="s">
        <v>1416</v>
      </c>
      <c r="AU622" s="5" t="s">
        <v>41</v>
      </c>
      <c r="AV622" s="4" t="s">
        <v>1417</v>
      </c>
      <c r="AW622" s="5" t="s">
        <v>20</v>
      </c>
      <c r="AX622" s="4"/>
      <c r="AY622" s="5"/>
      <c r="AZ622" s="5"/>
      <c r="BA622" s="4"/>
      <c r="BB622" s="5"/>
      <c r="BC622" s="4"/>
      <c r="BD622" s="5"/>
      <c r="BE622" s="5"/>
      <c r="BF622" s="5" t="s">
        <v>1677</v>
      </c>
      <c r="BG622" s="4"/>
      <c r="BH622" s="5"/>
    </row>
    <row r="623" spans="1:60" x14ac:dyDescent="0.25">
      <c r="A623">
        <f t="shared" si="55"/>
        <v>300985</v>
      </c>
      <c r="B623">
        <f t="shared" si="56"/>
        <v>10735</v>
      </c>
      <c r="C623" s="17" t="str">
        <f t="shared" si="54"/>
        <v>ASSISTANTE</v>
      </c>
      <c r="D623" t="str">
        <f t="shared" si="53"/>
        <v>REGION GRAND OUEST</v>
      </c>
      <c r="E623" s="12" t="str">
        <f t="shared" si="57"/>
        <v>TERRAIN</v>
      </c>
      <c r="F623" s="4" t="s">
        <v>5224</v>
      </c>
      <c r="G623" s="4" t="s">
        <v>5225</v>
      </c>
      <c r="H623" s="5">
        <v>1</v>
      </c>
      <c r="I623" s="5"/>
      <c r="J623" s="5">
        <v>2</v>
      </c>
      <c r="K623" s="5" t="s">
        <v>1345</v>
      </c>
      <c r="L623" s="5" t="s">
        <v>755</v>
      </c>
      <c r="M623" s="5" t="s">
        <v>5226</v>
      </c>
      <c r="N623" s="5"/>
      <c r="O623" s="5"/>
      <c r="P623" s="5"/>
      <c r="Q623" s="5"/>
      <c r="R623" s="5"/>
      <c r="S623" s="5"/>
      <c r="T623" s="5" t="s">
        <v>1469</v>
      </c>
      <c r="U623" s="6">
        <v>34127</v>
      </c>
      <c r="V623" s="4" t="s">
        <v>1470</v>
      </c>
      <c r="W623" s="4" t="s">
        <v>1392</v>
      </c>
      <c r="X623" s="5" t="s">
        <v>1471</v>
      </c>
      <c r="Y623" s="5"/>
      <c r="Z623" s="5"/>
      <c r="AA623" s="4"/>
      <c r="AB623" s="5"/>
      <c r="AC623" s="5"/>
      <c r="AD623" s="5">
        <v>4</v>
      </c>
      <c r="AE623" s="5"/>
      <c r="AF623" s="6">
        <v>23484</v>
      </c>
      <c r="AG623" s="5">
        <v>60</v>
      </c>
      <c r="AH623" s="5">
        <v>100</v>
      </c>
      <c r="AI623" s="5" t="s">
        <v>1332</v>
      </c>
      <c r="AJ623" s="6">
        <v>34121</v>
      </c>
      <c r="AK623" s="5">
        <v>31</v>
      </c>
      <c r="AL623" s="6">
        <v>34121</v>
      </c>
      <c r="AM623" s="5"/>
      <c r="AN623" s="5">
        <v>35000</v>
      </c>
      <c r="AO623" s="5" t="s">
        <v>3611</v>
      </c>
      <c r="AP623" s="5" t="s">
        <v>1413</v>
      </c>
      <c r="AQ623" s="4" t="s">
        <v>1414</v>
      </c>
      <c r="AR623" s="5" t="s">
        <v>19</v>
      </c>
      <c r="AS623" s="4" t="s">
        <v>1828</v>
      </c>
      <c r="AT623" s="5" t="s">
        <v>1829</v>
      </c>
      <c r="AU623" s="5" t="s">
        <v>41</v>
      </c>
      <c r="AV623" s="4" t="s">
        <v>1830</v>
      </c>
      <c r="AW623" s="5" t="s">
        <v>148</v>
      </c>
      <c r="AX623" s="4"/>
      <c r="AY623" s="5"/>
      <c r="AZ623" s="5"/>
      <c r="BA623" s="4"/>
      <c r="BB623" s="5"/>
      <c r="BC623" s="4"/>
      <c r="BD623" s="5"/>
      <c r="BE623" s="5"/>
      <c r="BF623" s="5"/>
      <c r="BG623" s="4"/>
      <c r="BH623" s="5"/>
    </row>
    <row r="624" spans="1:60" x14ac:dyDescent="0.25">
      <c r="A624">
        <f t="shared" si="55"/>
        <v>301534</v>
      </c>
      <c r="B624">
        <f t="shared" si="56"/>
        <v>3100863</v>
      </c>
      <c r="C624" s="17" t="str">
        <f t="shared" si="54"/>
        <v>CC</v>
      </c>
      <c r="D624" t="str">
        <f t="shared" si="53"/>
        <v>REGION GRAND OUEST</v>
      </c>
      <c r="E624" s="12" t="str">
        <f t="shared" si="57"/>
        <v>TERRAIN</v>
      </c>
      <c r="F624" s="4" t="s">
        <v>478</v>
      </c>
      <c r="G624" s="4" t="s">
        <v>5227</v>
      </c>
      <c r="H624" s="5">
        <v>1</v>
      </c>
      <c r="I624" s="5"/>
      <c r="J624" s="5">
        <v>1</v>
      </c>
      <c r="K624" s="5" t="s">
        <v>1325</v>
      </c>
      <c r="L624" s="5" t="s">
        <v>316</v>
      </c>
      <c r="M624" s="5" t="s">
        <v>479</v>
      </c>
      <c r="N624" s="5"/>
      <c r="O624" s="5"/>
      <c r="P624" s="5"/>
      <c r="Q624" s="5"/>
      <c r="R624" s="5"/>
      <c r="S624" s="5"/>
      <c r="T624" s="5" t="s">
        <v>25</v>
      </c>
      <c r="U624" s="6">
        <v>41518</v>
      </c>
      <c r="V624" s="4" t="s">
        <v>1363</v>
      </c>
      <c r="W624" s="4" t="s">
        <v>1329</v>
      </c>
      <c r="X624" s="5" t="s">
        <v>18</v>
      </c>
      <c r="Y624" s="5"/>
      <c r="Z624" s="5"/>
      <c r="AA624" s="4" t="s">
        <v>2160</v>
      </c>
      <c r="AB624" s="5"/>
      <c r="AC624" s="5"/>
      <c r="AD624" s="5" t="s">
        <v>1331</v>
      </c>
      <c r="AE624" s="5"/>
      <c r="AF624" s="6">
        <v>24099</v>
      </c>
      <c r="AG624" s="5">
        <v>58</v>
      </c>
      <c r="AH624" s="5">
        <v>100</v>
      </c>
      <c r="AI624" s="5" t="s">
        <v>1332</v>
      </c>
      <c r="AJ624" s="6">
        <v>41518</v>
      </c>
      <c r="AK624" s="5">
        <v>11</v>
      </c>
      <c r="AL624" s="6">
        <v>41518</v>
      </c>
      <c r="AM624" s="5" t="s">
        <v>1333</v>
      </c>
      <c r="AN624" s="5">
        <v>40400</v>
      </c>
      <c r="AO624" s="5" t="s">
        <v>5228</v>
      </c>
      <c r="AP624" s="5" t="s">
        <v>1413</v>
      </c>
      <c r="AQ624" s="4" t="s">
        <v>1414</v>
      </c>
      <c r="AR624" s="5" t="s">
        <v>19</v>
      </c>
      <c r="AS624" s="4" t="s">
        <v>1415</v>
      </c>
      <c r="AT624" s="5" t="s">
        <v>1416</v>
      </c>
      <c r="AU624" s="5" t="s">
        <v>41</v>
      </c>
      <c r="AV624" s="4" t="s">
        <v>1417</v>
      </c>
      <c r="AW624" s="5" t="s">
        <v>20</v>
      </c>
      <c r="AX624" s="4" t="s">
        <v>2061</v>
      </c>
      <c r="AY624" s="5" t="s">
        <v>2064</v>
      </c>
      <c r="AZ624" s="5" t="s">
        <v>11</v>
      </c>
      <c r="BA624" s="4" t="s">
        <v>2065</v>
      </c>
      <c r="BB624" s="5" t="s">
        <v>2066</v>
      </c>
      <c r="BC624" s="4" t="s">
        <v>5227</v>
      </c>
      <c r="BD624" s="5" t="s">
        <v>5229</v>
      </c>
      <c r="BE624" s="5" t="s">
        <v>25</v>
      </c>
      <c r="BF624" s="5" t="s">
        <v>1333</v>
      </c>
      <c r="BG624" s="4" t="s">
        <v>5230</v>
      </c>
      <c r="BH624" s="5" t="s">
        <v>1343</v>
      </c>
    </row>
    <row r="625" spans="1:60" x14ac:dyDescent="0.25">
      <c r="A625">
        <f t="shared" si="55"/>
        <v>192699</v>
      </c>
      <c r="B625">
        <f t="shared" si="56"/>
        <v>3001916</v>
      </c>
      <c r="C625" s="17" t="str">
        <f t="shared" si="54"/>
        <v>CC</v>
      </c>
      <c r="D625" t="str">
        <f t="shared" si="53"/>
        <v>REGION ILE DE FRANCE NORD</v>
      </c>
      <c r="E625" s="12" t="str">
        <f t="shared" si="57"/>
        <v>TERRAIN</v>
      </c>
      <c r="F625" s="4" t="s">
        <v>539</v>
      </c>
      <c r="G625" s="4" t="s">
        <v>5231</v>
      </c>
      <c r="H625" s="5">
        <v>1</v>
      </c>
      <c r="I625" s="5"/>
      <c r="J625" s="5">
        <v>1</v>
      </c>
      <c r="K625" s="5" t="s">
        <v>1325</v>
      </c>
      <c r="L625" s="5" t="s">
        <v>171</v>
      </c>
      <c r="M625" s="5" t="s">
        <v>540</v>
      </c>
      <c r="N625" s="5"/>
      <c r="O625" s="5"/>
      <c r="P625" s="5"/>
      <c r="Q625" s="5"/>
      <c r="R625" s="5"/>
      <c r="S625" s="5"/>
      <c r="T625" s="5" t="s">
        <v>25</v>
      </c>
      <c r="U625" s="6">
        <v>39479</v>
      </c>
      <c r="V625" s="4" t="s">
        <v>1363</v>
      </c>
      <c r="W625" s="4" t="s">
        <v>1329</v>
      </c>
      <c r="X625" s="5" t="s">
        <v>18</v>
      </c>
      <c r="Y625" s="5"/>
      <c r="Z625" s="5"/>
      <c r="AA625" s="4" t="s">
        <v>5232</v>
      </c>
      <c r="AB625" s="5"/>
      <c r="AC625" s="5"/>
      <c r="AD625" s="5" t="s">
        <v>1331</v>
      </c>
      <c r="AE625" s="5"/>
      <c r="AF625" s="6">
        <v>23396</v>
      </c>
      <c r="AG625" s="5">
        <v>60</v>
      </c>
      <c r="AH625" s="5">
        <v>100</v>
      </c>
      <c r="AI625" s="5" t="s">
        <v>1332</v>
      </c>
      <c r="AJ625" s="6">
        <v>39479</v>
      </c>
      <c r="AK625" s="5">
        <v>16</v>
      </c>
      <c r="AL625" s="6">
        <v>39479</v>
      </c>
      <c r="AM625" s="5" t="s">
        <v>1333</v>
      </c>
      <c r="AN625" s="5">
        <v>78760</v>
      </c>
      <c r="AO625" s="5" t="s">
        <v>5233</v>
      </c>
      <c r="AP625" s="5" t="s">
        <v>12477</v>
      </c>
      <c r="AQ625" s="4" t="s">
        <v>1351</v>
      </c>
      <c r="AR625" s="5" t="s">
        <v>12478</v>
      </c>
      <c r="AS625" s="4" t="s">
        <v>1656</v>
      </c>
      <c r="AT625" s="5" t="s">
        <v>1657</v>
      </c>
      <c r="AU625" s="5" t="s">
        <v>41</v>
      </c>
      <c r="AV625" s="4" t="s">
        <v>1658</v>
      </c>
      <c r="AW625" s="5" t="s">
        <v>306</v>
      </c>
      <c r="AX625" s="4" t="s">
        <v>2991</v>
      </c>
      <c r="AY625" s="5" t="s">
        <v>2992</v>
      </c>
      <c r="AZ625" s="5" t="s">
        <v>11</v>
      </c>
      <c r="BA625" s="4" t="s">
        <v>2993</v>
      </c>
      <c r="BB625" s="5" t="s">
        <v>2994</v>
      </c>
      <c r="BC625" s="4" t="s">
        <v>5231</v>
      </c>
      <c r="BD625" s="5" t="s">
        <v>5234</v>
      </c>
      <c r="BE625" s="5" t="s">
        <v>25</v>
      </c>
      <c r="BF625" s="5" t="s">
        <v>1333</v>
      </c>
      <c r="BG625" s="4" t="s">
        <v>5235</v>
      </c>
      <c r="BH625" s="5" t="s">
        <v>1343</v>
      </c>
    </row>
    <row r="626" spans="1:60" x14ac:dyDescent="0.25">
      <c r="A626">
        <f t="shared" si="55"/>
        <v>186766</v>
      </c>
      <c r="B626">
        <f t="shared" si="56"/>
        <v>3001000</v>
      </c>
      <c r="C626" s="17" t="str">
        <f t="shared" si="54"/>
        <v>CC</v>
      </c>
      <c r="D626" t="str">
        <f t="shared" si="53"/>
        <v>REGION ILE DE FRANCE NORD</v>
      </c>
      <c r="E626" s="12" t="str">
        <f t="shared" si="57"/>
        <v>TERRAIN</v>
      </c>
      <c r="F626" s="4" t="s">
        <v>94</v>
      </c>
      <c r="G626" s="4" t="s">
        <v>5236</v>
      </c>
      <c r="H626" s="5">
        <v>1</v>
      </c>
      <c r="I626" s="5"/>
      <c r="J626" s="5">
        <v>1</v>
      </c>
      <c r="K626" s="5" t="s">
        <v>1325</v>
      </c>
      <c r="L626" s="5" t="s">
        <v>96</v>
      </c>
      <c r="M626" s="5" t="s">
        <v>95</v>
      </c>
      <c r="N626" s="5" t="s">
        <v>11</v>
      </c>
      <c r="O626" s="5">
        <v>37926</v>
      </c>
      <c r="P626" s="5"/>
      <c r="Q626" s="5" t="s">
        <v>1346</v>
      </c>
      <c r="R626" s="5">
        <v>5</v>
      </c>
      <c r="S626" s="5" t="s">
        <v>5</v>
      </c>
      <c r="T626" s="5" t="s">
        <v>3</v>
      </c>
      <c r="U626" s="6">
        <v>37956</v>
      </c>
      <c r="V626" s="4" t="s">
        <v>1487</v>
      </c>
      <c r="W626" s="4" t="s">
        <v>1329</v>
      </c>
      <c r="X626" s="5" t="s">
        <v>5</v>
      </c>
      <c r="Y626" s="5" t="s">
        <v>1348</v>
      </c>
      <c r="Z626" s="5"/>
      <c r="AA626" s="5" t="s">
        <v>5237</v>
      </c>
      <c r="AB626" s="5">
        <v>6</v>
      </c>
      <c r="AC626" s="5"/>
      <c r="AD626" s="5">
        <v>6</v>
      </c>
      <c r="AE626" s="5"/>
      <c r="AF626" s="6">
        <v>24103</v>
      </c>
      <c r="AG626" s="5">
        <v>58</v>
      </c>
      <c r="AH626" s="5">
        <v>100</v>
      </c>
      <c r="AI626" s="5" t="s">
        <v>1332</v>
      </c>
      <c r="AJ626" s="6">
        <v>37956</v>
      </c>
      <c r="AK626" s="5">
        <v>21</v>
      </c>
      <c r="AL626" s="6">
        <v>37956</v>
      </c>
      <c r="AM626" s="5" t="s">
        <v>1333</v>
      </c>
      <c r="AN626" s="5">
        <v>95300</v>
      </c>
      <c r="AO626" s="5" t="s">
        <v>5238</v>
      </c>
      <c r="AP626" s="5" t="s">
        <v>12477</v>
      </c>
      <c r="AQ626" s="4" t="s">
        <v>1351</v>
      </c>
      <c r="AR626" s="5" t="s">
        <v>12478</v>
      </c>
      <c r="AS626" s="4" t="s">
        <v>1898</v>
      </c>
      <c r="AT626" s="5" t="s">
        <v>1899</v>
      </c>
      <c r="AU626" s="5" t="s">
        <v>41</v>
      </c>
      <c r="AV626" s="4" t="s">
        <v>1900</v>
      </c>
      <c r="AW626" s="5" t="s">
        <v>30</v>
      </c>
      <c r="AX626" s="4"/>
      <c r="AY626" s="5"/>
      <c r="AZ626" s="5"/>
      <c r="BA626" s="4" t="s">
        <v>5239</v>
      </c>
      <c r="BB626" s="5" t="s">
        <v>5240</v>
      </c>
      <c r="BC626" s="5" t="s">
        <v>5236</v>
      </c>
      <c r="BD626" s="5" t="s">
        <v>5241</v>
      </c>
      <c r="BE626" s="5" t="s">
        <v>3</v>
      </c>
      <c r="BF626" s="5" t="s">
        <v>1333</v>
      </c>
      <c r="BG626" s="5" t="s">
        <v>5242</v>
      </c>
      <c r="BH626" s="5" t="s">
        <v>1343</v>
      </c>
    </row>
    <row r="627" spans="1:60" x14ac:dyDescent="0.25">
      <c r="A627">
        <f t="shared" si="55"/>
        <v>305583</v>
      </c>
      <c r="B627">
        <f t="shared" si="56"/>
        <v>7022490</v>
      </c>
      <c r="C627" s="17" t="str">
        <f t="shared" si="54"/>
        <v>CC</v>
      </c>
      <c r="D627" t="str">
        <f t="shared" si="53"/>
        <v>REGION GRAND SUD</v>
      </c>
      <c r="E627" s="12" t="str">
        <f t="shared" si="57"/>
        <v>TERRAIN</v>
      </c>
      <c r="F627" s="4" t="s">
        <v>5243</v>
      </c>
      <c r="G627" s="4" t="s">
        <v>5244</v>
      </c>
      <c r="H627" s="5">
        <v>1</v>
      </c>
      <c r="I627" s="5"/>
      <c r="J627" s="5">
        <v>1</v>
      </c>
      <c r="K627" s="5" t="s">
        <v>1325</v>
      </c>
      <c r="L627" s="5" t="s">
        <v>5245</v>
      </c>
      <c r="M627" s="5" t="s">
        <v>5246</v>
      </c>
      <c r="N627" s="5"/>
      <c r="O627" s="5"/>
      <c r="P627" s="5"/>
      <c r="Q627" s="5"/>
      <c r="R627" s="5"/>
      <c r="S627" s="5"/>
      <c r="T627" s="5" t="s">
        <v>25</v>
      </c>
      <c r="U627" s="6">
        <v>45231</v>
      </c>
      <c r="V627" s="4" t="s">
        <v>1363</v>
      </c>
      <c r="W627" s="4" t="s">
        <v>1329</v>
      </c>
      <c r="X627" s="5" t="s">
        <v>18</v>
      </c>
      <c r="Y627" s="5"/>
      <c r="Z627" s="5"/>
      <c r="AA627" s="4" t="s">
        <v>5247</v>
      </c>
      <c r="AB627" s="5"/>
      <c r="AC627" s="5"/>
      <c r="AD627" s="5" t="s">
        <v>1331</v>
      </c>
      <c r="AE627" s="5"/>
      <c r="AF627" s="6">
        <v>35818</v>
      </c>
      <c r="AG627" s="5">
        <v>26</v>
      </c>
      <c r="AH627" s="5">
        <v>100</v>
      </c>
      <c r="AI627" s="5" t="s">
        <v>1332</v>
      </c>
      <c r="AJ627" s="6">
        <v>45047</v>
      </c>
      <c r="AK627" s="5">
        <v>1</v>
      </c>
      <c r="AL627" s="6">
        <v>45047</v>
      </c>
      <c r="AM627" s="5" t="s">
        <v>1333</v>
      </c>
      <c r="AN627" s="5">
        <v>38230</v>
      </c>
      <c r="AO627" s="5" t="s">
        <v>2540</v>
      </c>
      <c r="AP627" s="5" t="s">
        <v>1335</v>
      </c>
      <c r="AQ627" s="4" t="s">
        <v>1336</v>
      </c>
      <c r="AR627" s="5" t="s">
        <v>12476</v>
      </c>
      <c r="AS627" s="4" t="s">
        <v>1522</v>
      </c>
      <c r="AT627" s="5" t="s">
        <v>1523</v>
      </c>
      <c r="AU627" s="5" t="s">
        <v>41</v>
      </c>
      <c r="AV627" s="4" t="s">
        <v>1524</v>
      </c>
      <c r="AW627" s="5" t="s">
        <v>93</v>
      </c>
      <c r="AX627" s="4" t="s">
        <v>1574</v>
      </c>
      <c r="AY627" s="5" t="s">
        <v>1575</v>
      </c>
      <c r="AZ627" s="5" t="s">
        <v>11</v>
      </c>
      <c r="BA627" s="4" t="s">
        <v>1576</v>
      </c>
      <c r="BB627" s="5" t="s">
        <v>1577</v>
      </c>
      <c r="BC627" s="4" t="s">
        <v>5244</v>
      </c>
      <c r="BD627" s="5" t="s">
        <v>5248</v>
      </c>
      <c r="BE627" s="5" t="s">
        <v>25</v>
      </c>
      <c r="BF627" s="5" t="s">
        <v>1333</v>
      </c>
      <c r="BG627" s="4" t="s">
        <v>5249</v>
      </c>
      <c r="BH627" s="5" t="s">
        <v>1343</v>
      </c>
    </row>
    <row r="628" spans="1:60" x14ac:dyDescent="0.25">
      <c r="A628">
        <f t="shared" si="55"/>
        <v>305840</v>
      </c>
      <c r="B628">
        <f t="shared" si="56"/>
        <v>7023319</v>
      </c>
      <c r="C628" s="17" t="str">
        <f t="shared" si="54"/>
        <v>CC</v>
      </c>
      <c r="D628" t="str">
        <f t="shared" si="53"/>
        <v>REGION CENTRE EST</v>
      </c>
      <c r="E628" s="12" t="str">
        <f t="shared" si="57"/>
        <v>TERRAIN</v>
      </c>
      <c r="F628" s="4" t="s">
        <v>5250</v>
      </c>
      <c r="G628" s="4" t="s">
        <v>5251</v>
      </c>
      <c r="H628" s="5">
        <v>1</v>
      </c>
      <c r="I628" s="5"/>
      <c r="J628" s="5">
        <v>1</v>
      </c>
      <c r="K628" s="5" t="s">
        <v>1325</v>
      </c>
      <c r="L628" s="5" t="s">
        <v>356</v>
      </c>
      <c r="M628" s="5" t="s">
        <v>5252</v>
      </c>
      <c r="N628" s="5"/>
      <c r="O628" s="6"/>
      <c r="P628" s="5"/>
      <c r="Q628" s="5"/>
      <c r="R628" s="5"/>
      <c r="S628" s="5"/>
      <c r="T628" s="5" t="s">
        <v>25</v>
      </c>
      <c r="U628" s="6">
        <v>45413</v>
      </c>
      <c r="V628" s="4" t="s">
        <v>1363</v>
      </c>
      <c r="W628" s="4" t="s">
        <v>1329</v>
      </c>
      <c r="X628" s="5" t="s">
        <v>18</v>
      </c>
      <c r="Y628" s="5"/>
      <c r="Z628" s="5"/>
      <c r="AA628" s="4" t="s">
        <v>1583</v>
      </c>
      <c r="AB628" s="5"/>
      <c r="AC628" s="5"/>
      <c r="AD628" s="5" t="s">
        <v>1331</v>
      </c>
      <c r="AE628" s="5"/>
      <c r="AF628" s="6">
        <v>30876</v>
      </c>
      <c r="AG628" s="5">
        <v>40</v>
      </c>
      <c r="AH628" s="5">
        <v>100</v>
      </c>
      <c r="AI628" s="5" t="s">
        <v>1332</v>
      </c>
      <c r="AJ628" s="6">
        <v>45292</v>
      </c>
      <c r="AK628" s="5">
        <v>0</v>
      </c>
      <c r="AL628" s="6">
        <v>45292</v>
      </c>
      <c r="AM628" s="5" t="s">
        <v>1333</v>
      </c>
      <c r="AN628" s="5">
        <v>67150</v>
      </c>
      <c r="AO628" s="5" t="s">
        <v>5253</v>
      </c>
      <c r="AP628" s="5" t="s">
        <v>1536</v>
      </c>
      <c r="AQ628" s="4" t="s">
        <v>12479</v>
      </c>
      <c r="AR628" s="5" t="s">
        <v>12480</v>
      </c>
      <c r="AS628" s="4" t="s">
        <v>2290</v>
      </c>
      <c r="AT628" s="5" t="s">
        <v>2291</v>
      </c>
      <c r="AU628" s="5" t="s">
        <v>41</v>
      </c>
      <c r="AV628" s="4" t="s">
        <v>2292</v>
      </c>
      <c r="AW628" s="5" t="s">
        <v>108</v>
      </c>
      <c r="AX628" s="4" t="s">
        <v>2553</v>
      </c>
      <c r="AY628" s="5" t="s">
        <v>2554</v>
      </c>
      <c r="AZ628" s="5" t="s">
        <v>11</v>
      </c>
      <c r="BA628" s="4" t="s">
        <v>2555</v>
      </c>
      <c r="BB628" s="5" t="s">
        <v>2556</v>
      </c>
      <c r="BC628" s="4" t="s">
        <v>5251</v>
      </c>
      <c r="BD628" s="5" t="s">
        <v>5254</v>
      </c>
      <c r="BE628" s="5" t="s">
        <v>25</v>
      </c>
      <c r="BF628" s="5" t="s">
        <v>1333</v>
      </c>
      <c r="BG628" s="4" t="s">
        <v>5255</v>
      </c>
      <c r="BH628" s="5" t="s">
        <v>1343</v>
      </c>
    </row>
    <row r="629" spans="1:60" x14ac:dyDescent="0.25">
      <c r="A629">
        <f t="shared" si="55"/>
        <v>305929</v>
      </c>
      <c r="B629">
        <f t="shared" si="56"/>
        <v>7023458</v>
      </c>
      <c r="C629" s="17" t="str">
        <f t="shared" si="54"/>
        <v>CC</v>
      </c>
      <c r="D629" t="str">
        <f t="shared" si="53"/>
        <v>REGION GRAND OUEST</v>
      </c>
      <c r="E629" s="12" t="str">
        <f t="shared" si="57"/>
        <v>TERRAIN</v>
      </c>
      <c r="F629" s="4" t="s">
        <v>5256</v>
      </c>
      <c r="G629" s="4" t="s">
        <v>5257</v>
      </c>
      <c r="H629" s="5">
        <v>1</v>
      </c>
      <c r="I629" s="5"/>
      <c r="J629" s="5">
        <v>1</v>
      </c>
      <c r="K629" s="5" t="s">
        <v>1325</v>
      </c>
      <c r="L629" s="5" t="s">
        <v>523</v>
      </c>
      <c r="M629" s="5" t="s">
        <v>5258</v>
      </c>
      <c r="N629" s="5"/>
      <c r="O629" s="5"/>
      <c r="P629" s="5"/>
      <c r="Q629" s="5"/>
      <c r="R629" s="5"/>
      <c r="S629" s="5"/>
      <c r="T629" s="5" t="s">
        <v>25</v>
      </c>
      <c r="U629" s="6">
        <v>45474</v>
      </c>
      <c r="V629" s="5" t="s">
        <v>1363</v>
      </c>
      <c r="W629" s="4" t="s">
        <v>1329</v>
      </c>
      <c r="X629" s="5" t="s">
        <v>18</v>
      </c>
      <c r="Y629" s="5"/>
      <c r="Z629" s="5"/>
      <c r="AA629" s="5" t="s">
        <v>5259</v>
      </c>
      <c r="AB629" s="5"/>
      <c r="AC629" s="5"/>
      <c r="AD629" s="5" t="s">
        <v>1331</v>
      </c>
      <c r="AE629" s="5"/>
      <c r="AF629" s="5">
        <v>28804</v>
      </c>
      <c r="AG629" s="5">
        <v>46</v>
      </c>
      <c r="AH629" s="5">
        <v>100</v>
      </c>
      <c r="AI629" s="5" t="s">
        <v>1332</v>
      </c>
      <c r="AJ629" s="5">
        <v>45352</v>
      </c>
      <c r="AK629" s="5">
        <v>0</v>
      </c>
      <c r="AL629" s="5">
        <v>45352</v>
      </c>
      <c r="AM629" s="5" t="s">
        <v>1333</v>
      </c>
      <c r="AN629" s="5">
        <v>14630</v>
      </c>
      <c r="AO629" s="5" t="s">
        <v>5260</v>
      </c>
      <c r="AP629" s="5" t="s">
        <v>1413</v>
      </c>
      <c r="AQ629" s="4" t="s">
        <v>1414</v>
      </c>
      <c r="AR629" s="5" t="s">
        <v>19</v>
      </c>
      <c r="AS629" s="4" t="s">
        <v>1507</v>
      </c>
      <c r="AT629" s="5" t="s">
        <v>1508</v>
      </c>
      <c r="AU629" s="5" t="s">
        <v>41</v>
      </c>
      <c r="AV629" s="4" t="s">
        <v>1509</v>
      </c>
      <c r="AW629" s="5" t="s">
        <v>375</v>
      </c>
      <c r="AX629" s="4" t="s">
        <v>2035</v>
      </c>
      <c r="AY629" s="5" t="s">
        <v>2036</v>
      </c>
      <c r="AZ629" s="5" t="s">
        <v>11</v>
      </c>
      <c r="BA629" s="4" t="s">
        <v>2037</v>
      </c>
      <c r="BB629" s="5" t="s">
        <v>2038</v>
      </c>
      <c r="BC629" s="5" t="s">
        <v>5257</v>
      </c>
      <c r="BD629" s="5" t="s">
        <v>5261</v>
      </c>
      <c r="BE629" s="5" t="s">
        <v>25</v>
      </c>
      <c r="BF629" s="5" t="s">
        <v>1333</v>
      </c>
      <c r="BG629" s="5" t="s">
        <v>5262</v>
      </c>
      <c r="BH629" s="5" t="s">
        <v>1343</v>
      </c>
    </row>
    <row r="630" spans="1:60" x14ac:dyDescent="0.25">
      <c r="A630">
        <f t="shared" si="55"/>
        <v>306214</v>
      </c>
      <c r="B630">
        <f t="shared" si="56"/>
        <v>7024064</v>
      </c>
      <c r="C630" s="17" t="str">
        <f t="shared" si="54"/>
        <v>CC</v>
      </c>
      <c r="D630" t="str">
        <f t="shared" si="53"/>
        <v>REGION GRAND OUEST</v>
      </c>
      <c r="E630" s="12" t="str">
        <f t="shared" si="57"/>
        <v>TERRAIN</v>
      </c>
      <c r="F630" s="4" t="s">
        <v>5263</v>
      </c>
      <c r="G630" s="4" t="s">
        <v>5264</v>
      </c>
      <c r="H630" s="5">
        <v>1</v>
      </c>
      <c r="I630" s="5"/>
      <c r="J630" s="5">
        <v>1</v>
      </c>
      <c r="K630" s="5" t="s">
        <v>1325</v>
      </c>
      <c r="L630" s="5" t="s">
        <v>4264</v>
      </c>
      <c r="M630" s="5" t="s">
        <v>5265</v>
      </c>
      <c r="N630" s="5"/>
      <c r="O630" s="5"/>
      <c r="P630" s="5"/>
      <c r="Q630" s="5"/>
      <c r="R630" s="5"/>
      <c r="S630" s="5"/>
      <c r="T630" s="5" t="s">
        <v>1187</v>
      </c>
      <c r="U630" s="6">
        <v>45536</v>
      </c>
      <c r="V630" s="4" t="s">
        <v>2759</v>
      </c>
      <c r="W630" s="4" t="s">
        <v>1329</v>
      </c>
      <c r="X630" s="5" t="s">
        <v>5</v>
      </c>
      <c r="Y630" s="5" t="s">
        <v>1348</v>
      </c>
      <c r="Z630" s="5"/>
      <c r="AA630" s="4" t="s">
        <v>4366</v>
      </c>
      <c r="AB630" s="5"/>
      <c r="AC630" s="5"/>
      <c r="AD630" s="5">
        <v>5</v>
      </c>
      <c r="AE630" s="5"/>
      <c r="AF630" s="6">
        <v>35330</v>
      </c>
      <c r="AG630" s="5">
        <v>28</v>
      </c>
      <c r="AH630" s="5">
        <v>100</v>
      </c>
      <c r="AI630" s="5" t="s">
        <v>1332</v>
      </c>
      <c r="AJ630" s="6">
        <v>45536</v>
      </c>
      <c r="AK630" s="5">
        <v>0</v>
      </c>
      <c r="AL630" s="6">
        <v>45536</v>
      </c>
      <c r="AM630" s="5" t="s">
        <v>1333</v>
      </c>
      <c r="AN630" s="5">
        <v>56000</v>
      </c>
      <c r="AO630" s="5" t="s">
        <v>5266</v>
      </c>
      <c r="AP630" s="5" t="s">
        <v>1413</v>
      </c>
      <c r="AQ630" s="4" t="s">
        <v>1414</v>
      </c>
      <c r="AR630" s="5" t="s">
        <v>19</v>
      </c>
      <c r="AS630" s="4" t="s">
        <v>12481</v>
      </c>
      <c r="AT630" s="5" t="s">
        <v>12482</v>
      </c>
      <c r="AU630" s="5" t="s">
        <v>41</v>
      </c>
      <c r="AV630" s="4" t="s">
        <v>1683</v>
      </c>
      <c r="AW630" s="5" t="s">
        <v>330</v>
      </c>
      <c r="AX630" s="4" t="s">
        <v>1684</v>
      </c>
      <c r="AY630" s="5" t="s">
        <v>1685</v>
      </c>
      <c r="AZ630" s="5" t="s">
        <v>11</v>
      </c>
      <c r="BA630" s="4" t="s">
        <v>1686</v>
      </c>
      <c r="BB630" s="5" t="s">
        <v>1687</v>
      </c>
      <c r="BC630" s="4" t="s">
        <v>5264</v>
      </c>
      <c r="BD630" s="5" t="s">
        <v>5267</v>
      </c>
      <c r="BE630" s="5" t="s">
        <v>1187</v>
      </c>
      <c r="BF630" s="5" t="s">
        <v>1333</v>
      </c>
      <c r="BG630" s="4" t="s">
        <v>5268</v>
      </c>
      <c r="BH630" s="5" t="s">
        <v>1343</v>
      </c>
    </row>
    <row r="631" spans="1:60" x14ac:dyDescent="0.25">
      <c r="A631">
        <f t="shared" si="55"/>
        <v>193733</v>
      </c>
      <c r="B631">
        <f t="shared" si="56"/>
        <v>3100057</v>
      </c>
      <c r="C631" s="17" t="str">
        <f t="shared" si="54"/>
        <v>CC</v>
      </c>
      <c r="D631" t="str">
        <f t="shared" si="53"/>
        <v>REGION ILE DE FRANCE NORD</v>
      </c>
      <c r="E631" s="12" t="str">
        <f t="shared" si="57"/>
        <v>TERRAIN</v>
      </c>
      <c r="F631" s="4" t="s">
        <v>5269</v>
      </c>
      <c r="G631" s="4" t="s">
        <v>5270</v>
      </c>
      <c r="H631" s="5">
        <v>1</v>
      </c>
      <c r="I631" s="5"/>
      <c r="J631" s="5">
        <v>1</v>
      </c>
      <c r="K631" s="5" t="s">
        <v>1325</v>
      </c>
      <c r="L631" s="5" t="s">
        <v>92</v>
      </c>
      <c r="M631" s="5" t="s">
        <v>5271</v>
      </c>
      <c r="N631" s="5" t="s">
        <v>16</v>
      </c>
      <c r="O631" s="5">
        <v>40544</v>
      </c>
      <c r="P631" s="5"/>
      <c r="Q631" s="5" t="s">
        <v>1346</v>
      </c>
      <c r="R631" s="5">
        <v>5</v>
      </c>
      <c r="S631" s="5" t="s">
        <v>18</v>
      </c>
      <c r="T631" s="5" t="s">
        <v>60</v>
      </c>
      <c r="U631" s="6">
        <v>40575</v>
      </c>
      <c r="V631" s="4" t="s">
        <v>1773</v>
      </c>
      <c r="W631" s="4" t="s">
        <v>1329</v>
      </c>
      <c r="X631" s="5" t="s">
        <v>18</v>
      </c>
      <c r="Y631" s="5"/>
      <c r="Z631" s="5"/>
      <c r="AA631" s="4" t="s">
        <v>5272</v>
      </c>
      <c r="AB631" s="5" t="s">
        <v>1393</v>
      </c>
      <c r="AC631" s="5"/>
      <c r="AD631" s="5" t="s">
        <v>1393</v>
      </c>
      <c r="AE631" s="5"/>
      <c r="AF631" s="6">
        <v>27935</v>
      </c>
      <c r="AG631" s="5">
        <v>48</v>
      </c>
      <c r="AH631" s="5">
        <v>100</v>
      </c>
      <c r="AI631" s="5" t="s">
        <v>1332</v>
      </c>
      <c r="AJ631" s="6">
        <v>40575</v>
      </c>
      <c r="AK631" s="5">
        <v>13</v>
      </c>
      <c r="AL631" s="6">
        <v>40575</v>
      </c>
      <c r="AM631" s="5" t="s">
        <v>1333</v>
      </c>
      <c r="AN631" s="5">
        <v>59194</v>
      </c>
      <c r="AO631" s="5" t="s">
        <v>5273</v>
      </c>
      <c r="AP631" s="5" t="s">
        <v>12477</v>
      </c>
      <c r="AQ631" s="4" t="s">
        <v>1351</v>
      </c>
      <c r="AR631" s="5" t="s">
        <v>12478</v>
      </c>
      <c r="AS631" s="4" t="s">
        <v>1450</v>
      </c>
      <c r="AT631" s="5" t="s">
        <v>1451</v>
      </c>
      <c r="AU631" s="5" t="s">
        <v>41</v>
      </c>
      <c r="AV631" s="4" t="s">
        <v>1452</v>
      </c>
      <c r="AW631" s="5" t="s">
        <v>230</v>
      </c>
      <c r="AX631" s="4" t="s">
        <v>1453</v>
      </c>
      <c r="AY631" s="5" t="s">
        <v>1454</v>
      </c>
      <c r="AZ631" s="5" t="s">
        <v>11</v>
      </c>
      <c r="BA631" s="4" t="s">
        <v>1455</v>
      </c>
      <c r="BB631" s="5" t="s">
        <v>1456</v>
      </c>
      <c r="BC631" s="4" t="s">
        <v>5270</v>
      </c>
      <c r="BD631" s="5" t="s">
        <v>5274</v>
      </c>
      <c r="BE631" s="5" t="s">
        <v>60</v>
      </c>
      <c r="BF631" s="5" t="s">
        <v>1333</v>
      </c>
      <c r="BG631" s="4" t="s">
        <v>5275</v>
      </c>
      <c r="BH631" s="5" t="s">
        <v>1343</v>
      </c>
    </row>
    <row r="632" spans="1:60" x14ac:dyDescent="0.25">
      <c r="A632">
        <f t="shared" si="55"/>
        <v>301703</v>
      </c>
      <c r="B632">
        <f t="shared" si="56"/>
        <v>3100948</v>
      </c>
      <c r="C632" s="17" t="str">
        <f t="shared" si="54"/>
        <v>IMD</v>
      </c>
      <c r="D632" t="str">
        <f t="shared" si="53"/>
        <v>REGION ILE DE FRANCE NORD</v>
      </c>
      <c r="E632" s="12" t="str">
        <f t="shared" si="57"/>
        <v>TERRAIN</v>
      </c>
      <c r="F632" s="4" t="s">
        <v>5276</v>
      </c>
      <c r="G632" s="4" t="s">
        <v>2180</v>
      </c>
      <c r="H632" s="5">
        <v>1</v>
      </c>
      <c r="I632" s="5"/>
      <c r="J632" s="5">
        <v>1</v>
      </c>
      <c r="K632" s="5" t="s">
        <v>1325</v>
      </c>
      <c r="L632" s="5" t="s">
        <v>242</v>
      </c>
      <c r="M632" s="5" t="s">
        <v>5277</v>
      </c>
      <c r="N632" s="5" t="s">
        <v>11</v>
      </c>
      <c r="O632" s="5">
        <v>42948</v>
      </c>
      <c r="P632" s="5"/>
      <c r="Q632" s="5" t="s">
        <v>1346</v>
      </c>
      <c r="R632" s="5">
        <v>3</v>
      </c>
      <c r="S632" s="5" t="s">
        <v>5</v>
      </c>
      <c r="T632" s="5" t="s">
        <v>41</v>
      </c>
      <c r="U632" s="6">
        <v>42979</v>
      </c>
      <c r="V632" s="4" t="s">
        <v>1673</v>
      </c>
      <c r="W632" s="4" t="s">
        <v>1392</v>
      </c>
      <c r="X632" s="5" t="s">
        <v>5</v>
      </c>
      <c r="Y632" s="5"/>
      <c r="Z632" s="5"/>
      <c r="AA632" s="4"/>
      <c r="AB632" s="5">
        <v>6</v>
      </c>
      <c r="AC632" s="5"/>
      <c r="AD632" s="5">
        <v>6</v>
      </c>
      <c r="AE632" s="5"/>
      <c r="AF632" s="6">
        <v>30364</v>
      </c>
      <c r="AG632" s="5">
        <v>41</v>
      </c>
      <c r="AH632" s="5">
        <v>100</v>
      </c>
      <c r="AI632" s="5" t="s">
        <v>1332</v>
      </c>
      <c r="AJ632" s="6">
        <v>41609</v>
      </c>
      <c r="AK632" s="5">
        <v>11</v>
      </c>
      <c r="AL632" s="6">
        <v>41609</v>
      </c>
      <c r="AM632" s="5"/>
      <c r="AN632" s="5">
        <v>80000</v>
      </c>
      <c r="AO632" s="5" t="s">
        <v>3175</v>
      </c>
      <c r="AP632" s="5" t="s">
        <v>12477</v>
      </c>
      <c r="AQ632" s="4" t="s">
        <v>1351</v>
      </c>
      <c r="AR632" s="5" t="s">
        <v>12478</v>
      </c>
      <c r="AS632" s="4" t="s">
        <v>2180</v>
      </c>
      <c r="AT632" s="5" t="s">
        <v>2181</v>
      </c>
      <c r="AU632" s="5" t="s">
        <v>41</v>
      </c>
      <c r="AV632" s="4" t="s">
        <v>2182</v>
      </c>
      <c r="AW632" s="5" t="s">
        <v>4</v>
      </c>
      <c r="AX632" s="4"/>
      <c r="AY632" s="5"/>
      <c r="AZ632" s="5"/>
      <c r="BA632" s="4"/>
      <c r="BB632" s="5"/>
      <c r="BC632" s="4"/>
      <c r="BD632" s="5"/>
      <c r="BE632" s="5"/>
      <c r="BF632" s="5" t="s">
        <v>1677</v>
      </c>
      <c r="BG632" s="4"/>
      <c r="BH632" s="5"/>
    </row>
    <row r="633" spans="1:60" x14ac:dyDescent="0.25">
      <c r="A633">
        <f t="shared" si="55"/>
        <v>304041</v>
      </c>
      <c r="B633">
        <f t="shared" si="56"/>
        <v>3102186</v>
      </c>
      <c r="C633" s="17" t="str">
        <f t="shared" si="54"/>
        <v>CC</v>
      </c>
      <c r="D633" t="str">
        <f t="shared" si="53"/>
        <v>REGION CENTRE EST</v>
      </c>
      <c r="E633" s="12" t="str">
        <f t="shared" si="57"/>
        <v>TERRAIN</v>
      </c>
      <c r="F633" s="4" t="s">
        <v>553</v>
      </c>
      <c r="G633" s="4" t="s">
        <v>5278</v>
      </c>
      <c r="H633" s="5">
        <v>1</v>
      </c>
      <c r="I633" s="5"/>
      <c r="J633" s="5">
        <v>2</v>
      </c>
      <c r="K633" s="5" t="s">
        <v>1345</v>
      </c>
      <c r="L633" s="5" t="s">
        <v>555</v>
      </c>
      <c r="M633" s="5" t="s">
        <v>554</v>
      </c>
      <c r="N633" s="5" t="s">
        <v>245</v>
      </c>
      <c r="O633" s="5">
        <v>43344</v>
      </c>
      <c r="P633" s="5"/>
      <c r="Q633" s="5" t="s">
        <v>1346</v>
      </c>
      <c r="R633" s="5">
        <v>5</v>
      </c>
      <c r="S633" s="5" t="s">
        <v>18</v>
      </c>
      <c r="T633" s="5" t="s">
        <v>25</v>
      </c>
      <c r="U633" s="6">
        <v>43374</v>
      </c>
      <c r="V633" s="5" t="s">
        <v>1363</v>
      </c>
      <c r="W633" s="4" t="s">
        <v>1329</v>
      </c>
      <c r="X633" s="5" t="s">
        <v>18</v>
      </c>
      <c r="Y633" s="5"/>
      <c r="Z633" s="5"/>
      <c r="AA633" s="4" t="s">
        <v>1786</v>
      </c>
      <c r="AB633" s="5" t="s">
        <v>1331</v>
      </c>
      <c r="AC633" s="5"/>
      <c r="AD633" s="5" t="s">
        <v>1331</v>
      </c>
      <c r="AE633" s="5"/>
      <c r="AF633" s="5">
        <v>26552</v>
      </c>
      <c r="AG633" s="5">
        <v>52</v>
      </c>
      <c r="AH633" s="5">
        <v>100</v>
      </c>
      <c r="AI633" s="5" t="s">
        <v>1332</v>
      </c>
      <c r="AJ633" s="5">
        <v>43374</v>
      </c>
      <c r="AK633" s="5">
        <v>6</v>
      </c>
      <c r="AL633" s="5">
        <v>43374</v>
      </c>
      <c r="AM633" s="5" t="s">
        <v>1333</v>
      </c>
      <c r="AN633" s="5">
        <v>77880</v>
      </c>
      <c r="AO633" s="5" t="s">
        <v>5279</v>
      </c>
      <c r="AP633" s="5" t="s">
        <v>1536</v>
      </c>
      <c r="AQ633" s="4" t="s">
        <v>12479</v>
      </c>
      <c r="AR633" s="5" t="s">
        <v>12480</v>
      </c>
      <c r="AS633" s="4" t="s">
        <v>1993</v>
      </c>
      <c r="AT633" s="5" t="s">
        <v>1994</v>
      </c>
      <c r="AU633" s="5" t="s">
        <v>41</v>
      </c>
      <c r="AV633" s="4" t="s">
        <v>1995</v>
      </c>
      <c r="AW633" s="5" t="s">
        <v>53</v>
      </c>
      <c r="AX633" s="4" t="s">
        <v>2646</v>
      </c>
      <c r="AY633" s="5" t="s">
        <v>2647</v>
      </c>
      <c r="AZ633" s="5" t="s">
        <v>11</v>
      </c>
      <c r="BA633" s="4" t="s">
        <v>2648</v>
      </c>
      <c r="BB633" s="5" t="s">
        <v>2649</v>
      </c>
      <c r="BC633" s="4" t="s">
        <v>5278</v>
      </c>
      <c r="BD633" s="5" t="s">
        <v>5280</v>
      </c>
      <c r="BE633" s="5" t="s">
        <v>25</v>
      </c>
      <c r="BF633" s="5" t="s">
        <v>1333</v>
      </c>
      <c r="BG633" s="4" t="s">
        <v>5281</v>
      </c>
      <c r="BH633" s="5" t="s">
        <v>1343</v>
      </c>
    </row>
    <row r="634" spans="1:60" x14ac:dyDescent="0.25">
      <c r="A634">
        <f t="shared" si="55"/>
        <v>193568</v>
      </c>
      <c r="B634">
        <f t="shared" si="56"/>
        <v>3002839</v>
      </c>
      <c r="C634" s="17" t="str">
        <f t="shared" si="54"/>
        <v>CC</v>
      </c>
      <c r="D634" t="str">
        <f t="shared" si="53"/>
        <v>REGION ILE DE FRANCE NORD</v>
      </c>
      <c r="E634" s="12" t="str">
        <f t="shared" si="57"/>
        <v>TERRAIN</v>
      </c>
      <c r="F634" s="4" t="s">
        <v>593</v>
      </c>
      <c r="G634" s="4" t="s">
        <v>5282</v>
      </c>
      <c r="H634" s="5">
        <v>1</v>
      </c>
      <c r="I634" s="5"/>
      <c r="J634" s="5">
        <v>1</v>
      </c>
      <c r="K634" s="5" t="s">
        <v>1325</v>
      </c>
      <c r="L634" s="5" t="s">
        <v>382</v>
      </c>
      <c r="M634" s="5" t="s">
        <v>594</v>
      </c>
      <c r="N634" s="5" t="s">
        <v>260</v>
      </c>
      <c r="O634" s="5">
        <v>40269</v>
      </c>
      <c r="P634" s="5"/>
      <c r="Q634" s="5" t="s">
        <v>1346</v>
      </c>
      <c r="R634" s="5">
        <v>5</v>
      </c>
      <c r="S634" s="5" t="s">
        <v>18</v>
      </c>
      <c r="T634" s="5" t="s">
        <v>46</v>
      </c>
      <c r="U634" s="6">
        <v>40299</v>
      </c>
      <c r="V634" s="5" t="s">
        <v>2976</v>
      </c>
      <c r="W634" s="4" t="s">
        <v>1329</v>
      </c>
      <c r="X634" s="5" t="s">
        <v>18</v>
      </c>
      <c r="Y634" s="5" t="s">
        <v>1348</v>
      </c>
      <c r="Z634" s="5"/>
      <c r="AA634" s="4" t="s">
        <v>5283</v>
      </c>
      <c r="AB634" s="5" t="s">
        <v>1393</v>
      </c>
      <c r="AC634" s="5"/>
      <c r="AD634" s="5" t="s">
        <v>1393</v>
      </c>
      <c r="AE634" s="5"/>
      <c r="AF634" s="5">
        <v>26856</v>
      </c>
      <c r="AG634" s="5">
        <v>51</v>
      </c>
      <c r="AH634" s="5">
        <v>100</v>
      </c>
      <c r="AI634" s="5" t="s">
        <v>1332</v>
      </c>
      <c r="AJ634" s="5">
        <v>40299</v>
      </c>
      <c r="AK634" s="5">
        <v>14</v>
      </c>
      <c r="AL634" s="5">
        <v>40299</v>
      </c>
      <c r="AM634" s="5" t="s">
        <v>1333</v>
      </c>
      <c r="AN634" s="5">
        <v>62156</v>
      </c>
      <c r="AO634" s="5" t="s">
        <v>5284</v>
      </c>
      <c r="AP634" s="5" t="s">
        <v>12477</v>
      </c>
      <c r="AQ634" s="4" t="s">
        <v>1351</v>
      </c>
      <c r="AR634" s="5" t="s">
        <v>12478</v>
      </c>
      <c r="AS634" s="4" t="s">
        <v>1450</v>
      </c>
      <c r="AT634" s="5" t="s">
        <v>1451</v>
      </c>
      <c r="AU634" s="5" t="s">
        <v>41</v>
      </c>
      <c r="AV634" s="4" t="s">
        <v>1452</v>
      </c>
      <c r="AW634" s="5" t="s">
        <v>230</v>
      </c>
      <c r="AX634" s="4" t="s">
        <v>3039</v>
      </c>
      <c r="AY634" s="5" t="s">
        <v>3040</v>
      </c>
      <c r="AZ634" s="5" t="s">
        <v>11</v>
      </c>
      <c r="BA634" s="4" t="s">
        <v>3041</v>
      </c>
      <c r="BB634" s="5" t="s">
        <v>3042</v>
      </c>
      <c r="BC634" s="4" t="s">
        <v>5282</v>
      </c>
      <c r="BD634" s="5" t="s">
        <v>5285</v>
      </c>
      <c r="BE634" s="5" t="s">
        <v>46</v>
      </c>
      <c r="BF634" s="5" t="s">
        <v>1333</v>
      </c>
      <c r="BG634" s="4" t="s">
        <v>5286</v>
      </c>
      <c r="BH634" s="5" t="s">
        <v>1343</v>
      </c>
    </row>
    <row r="635" spans="1:60" x14ac:dyDescent="0.25">
      <c r="A635">
        <f t="shared" si="55"/>
        <v>305254</v>
      </c>
      <c r="B635">
        <f t="shared" si="56"/>
        <v>7020727</v>
      </c>
      <c r="C635" s="17" t="str">
        <f t="shared" si="54"/>
        <v>CC</v>
      </c>
      <c r="D635" t="str">
        <f t="shared" si="53"/>
        <v>REGION GRAND OUEST</v>
      </c>
      <c r="E635" s="12" t="str">
        <f t="shared" si="57"/>
        <v>TERRAIN</v>
      </c>
      <c r="F635" s="4" t="s">
        <v>5287</v>
      </c>
      <c r="G635" s="4" t="s">
        <v>5288</v>
      </c>
      <c r="H635" s="5">
        <v>1</v>
      </c>
      <c r="I635" s="5"/>
      <c r="J635" s="5">
        <v>2</v>
      </c>
      <c r="K635" s="5" t="s">
        <v>1345</v>
      </c>
      <c r="L635" s="5" t="s">
        <v>5289</v>
      </c>
      <c r="M635" s="5" t="s">
        <v>5290</v>
      </c>
      <c r="N635" s="5"/>
      <c r="O635" s="5"/>
      <c r="P635" s="5"/>
      <c r="Q635" s="5"/>
      <c r="R635" s="5"/>
      <c r="S635" s="5"/>
      <c r="T635" s="5" t="s">
        <v>25</v>
      </c>
      <c r="U635" s="6">
        <v>44774</v>
      </c>
      <c r="V635" s="5" t="s">
        <v>1363</v>
      </c>
      <c r="W635" s="4" t="s">
        <v>1329</v>
      </c>
      <c r="X635" s="5" t="s">
        <v>18</v>
      </c>
      <c r="Y635" s="5"/>
      <c r="Z635" s="5"/>
      <c r="AA635" s="4" t="s">
        <v>3123</v>
      </c>
      <c r="AB635" s="5"/>
      <c r="AC635" s="5"/>
      <c r="AD635" s="5" t="s">
        <v>1331</v>
      </c>
      <c r="AE635" s="5"/>
      <c r="AF635" s="5">
        <v>29052</v>
      </c>
      <c r="AG635" s="5">
        <v>45</v>
      </c>
      <c r="AH635" s="5">
        <v>100</v>
      </c>
      <c r="AI635" s="5" t="s">
        <v>1332</v>
      </c>
      <c r="AJ635" s="5">
        <v>44593</v>
      </c>
      <c r="AK635" s="5">
        <v>2</v>
      </c>
      <c r="AL635" s="5">
        <v>44593</v>
      </c>
      <c r="AM635" s="5" t="s">
        <v>1333</v>
      </c>
      <c r="AN635" s="5">
        <v>35320</v>
      </c>
      <c r="AO635" s="5" t="s">
        <v>5291</v>
      </c>
      <c r="AP635" s="5" t="s">
        <v>1413</v>
      </c>
      <c r="AQ635" s="4" t="s">
        <v>1414</v>
      </c>
      <c r="AR635" s="5" t="s">
        <v>19</v>
      </c>
      <c r="AS635" s="4" t="s">
        <v>1828</v>
      </c>
      <c r="AT635" s="5" t="s">
        <v>1829</v>
      </c>
      <c r="AU635" s="5" t="s">
        <v>41</v>
      </c>
      <c r="AV635" s="4" t="s">
        <v>1830</v>
      </c>
      <c r="AW635" s="5" t="s">
        <v>148</v>
      </c>
      <c r="AX635" s="4" t="s">
        <v>2767</v>
      </c>
      <c r="AY635" s="5" t="s">
        <v>2769</v>
      </c>
      <c r="AZ635" s="5" t="s">
        <v>11</v>
      </c>
      <c r="BA635" s="4" t="s">
        <v>2770</v>
      </c>
      <c r="BB635" s="5" t="s">
        <v>2771</v>
      </c>
      <c r="BC635" s="4" t="s">
        <v>5288</v>
      </c>
      <c r="BD635" s="5" t="s">
        <v>5292</v>
      </c>
      <c r="BE635" s="5" t="s">
        <v>25</v>
      </c>
      <c r="BF635" s="5" t="s">
        <v>1333</v>
      </c>
      <c r="BG635" s="4" t="s">
        <v>5293</v>
      </c>
      <c r="BH635" s="5" t="s">
        <v>1343</v>
      </c>
    </row>
    <row r="636" spans="1:60" x14ac:dyDescent="0.25">
      <c r="A636">
        <f t="shared" si="55"/>
        <v>304865</v>
      </c>
      <c r="B636">
        <f t="shared" si="56"/>
        <v>3102651</v>
      </c>
      <c r="C636" s="17" t="str">
        <f t="shared" si="54"/>
        <v>CC</v>
      </c>
      <c r="D636" t="str">
        <f t="shared" si="53"/>
        <v>REGION GRAND SUD</v>
      </c>
      <c r="E636" s="12" t="str">
        <f t="shared" si="57"/>
        <v>TERRAIN</v>
      </c>
      <c r="F636" s="4" t="s">
        <v>5294</v>
      </c>
      <c r="G636" s="4" t="s">
        <v>5295</v>
      </c>
      <c r="H636" s="5">
        <v>1</v>
      </c>
      <c r="I636" s="5"/>
      <c r="J636" s="5">
        <v>1</v>
      </c>
      <c r="K636" s="5" t="s">
        <v>1325</v>
      </c>
      <c r="L636" s="5" t="s">
        <v>67</v>
      </c>
      <c r="M636" s="5" t="s">
        <v>5296</v>
      </c>
      <c r="N636" s="5"/>
      <c r="O636" s="5"/>
      <c r="P636" s="5"/>
      <c r="Q636" s="5"/>
      <c r="R636" s="5"/>
      <c r="S636" s="5"/>
      <c r="T636" s="5" t="s">
        <v>25</v>
      </c>
      <c r="U636" s="6">
        <v>44409</v>
      </c>
      <c r="V636" s="5" t="s">
        <v>1363</v>
      </c>
      <c r="W636" s="4" t="s">
        <v>1329</v>
      </c>
      <c r="X636" s="5" t="s">
        <v>18</v>
      </c>
      <c r="Y636" s="5"/>
      <c r="Z636" s="5"/>
      <c r="AA636" s="4" t="s">
        <v>3411</v>
      </c>
      <c r="AB636" s="5"/>
      <c r="AC636" s="5"/>
      <c r="AD636" s="5" t="s">
        <v>1331</v>
      </c>
      <c r="AE636" s="5"/>
      <c r="AF636" s="5">
        <v>31225</v>
      </c>
      <c r="AG636" s="5">
        <v>39</v>
      </c>
      <c r="AH636" s="5">
        <v>100</v>
      </c>
      <c r="AI636" s="5" t="s">
        <v>1332</v>
      </c>
      <c r="AJ636" s="5">
        <v>44228</v>
      </c>
      <c r="AK636" s="5">
        <v>3</v>
      </c>
      <c r="AL636" s="5">
        <v>44228</v>
      </c>
      <c r="AM636" s="5" t="s">
        <v>1333</v>
      </c>
      <c r="AN636" s="5">
        <v>31450</v>
      </c>
      <c r="AO636" s="5" t="s">
        <v>5297</v>
      </c>
      <c r="AP636" s="5" t="s">
        <v>1335</v>
      </c>
      <c r="AQ636" s="4" t="s">
        <v>1336</v>
      </c>
      <c r="AR636" s="5" t="s">
        <v>12476</v>
      </c>
      <c r="AS636" s="4" t="s">
        <v>1795</v>
      </c>
      <c r="AT636" s="5" t="s">
        <v>1796</v>
      </c>
      <c r="AU636" s="5" t="s">
        <v>41</v>
      </c>
      <c r="AV636" s="4" t="s">
        <v>1797</v>
      </c>
      <c r="AW636" s="5" t="s">
        <v>227</v>
      </c>
      <c r="AX636" s="4" t="s">
        <v>3545</v>
      </c>
      <c r="AY636" s="5" t="s">
        <v>3546</v>
      </c>
      <c r="AZ636" s="5" t="s">
        <v>11</v>
      </c>
      <c r="BA636" s="4" t="s">
        <v>3547</v>
      </c>
      <c r="BB636" s="5" t="s">
        <v>3548</v>
      </c>
      <c r="BC636" s="4" t="s">
        <v>5295</v>
      </c>
      <c r="BD636" s="5" t="s">
        <v>5298</v>
      </c>
      <c r="BE636" s="5" t="s">
        <v>25</v>
      </c>
      <c r="BF636" s="5" t="s">
        <v>1333</v>
      </c>
      <c r="BG636" s="4" t="s">
        <v>5299</v>
      </c>
      <c r="BH636" s="5" t="s">
        <v>1343</v>
      </c>
    </row>
    <row r="637" spans="1:60" x14ac:dyDescent="0.25">
      <c r="A637">
        <f t="shared" si="55"/>
        <v>302843</v>
      </c>
      <c r="B637">
        <f t="shared" si="56"/>
        <v>3101567</v>
      </c>
      <c r="C637" s="17" t="str">
        <f t="shared" si="54"/>
        <v>CC</v>
      </c>
      <c r="D637" t="str">
        <f t="shared" si="53"/>
        <v>REGION GRAND OUEST</v>
      </c>
      <c r="E637" s="12" t="str">
        <f t="shared" si="57"/>
        <v>TERRAIN</v>
      </c>
      <c r="F637" s="4" t="s">
        <v>894</v>
      </c>
      <c r="G637" s="4" t="s">
        <v>5300</v>
      </c>
      <c r="H637" s="5">
        <v>1</v>
      </c>
      <c r="I637" s="5"/>
      <c r="J637" s="5">
        <v>1</v>
      </c>
      <c r="K637" s="5" t="s">
        <v>1325</v>
      </c>
      <c r="L637" s="5" t="s">
        <v>390</v>
      </c>
      <c r="M637" s="5" t="s">
        <v>895</v>
      </c>
      <c r="N637" s="5" t="s">
        <v>60</v>
      </c>
      <c r="O637" s="5" t="s">
        <v>2527</v>
      </c>
      <c r="P637" s="5"/>
      <c r="Q637" s="5" t="s">
        <v>1346</v>
      </c>
      <c r="R637" s="5">
        <v>5</v>
      </c>
      <c r="S637" s="5" t="s">
        <v>18</v>
      </c>
      <c r="T637" s="5" t="s">
        <v>71</v>
      </c>
      <c r="U637" s="6">
        <v>42370</v>
      </c>
      <c r="V637" s="5" t="s">
        <v>1437</v>
      </c>
      <c r="W637" s="4" t="s">
        <v>1329</v>
      </c>
      <c r="X637" s="5" t="s">
        <v>18</v>
      </c>
      <c r="Y637" s="5" t="s">
        <v>1348</v>
      </c>
      <c r="Z637" s="5"/>
      <c r="AA637" s="4" t="s">
        <v>1938</v>
      </c>
      <c r="AB637" s="5" t="s">
        <v>1393</v>
      </c>
      <c r="AC637" s="5"/>
      <c r="AD637" s="5" t="s">
        <v>1393</v>
      </c>
      <c r="AE637" s="5"/>
      <c r="AF637" s="5">
        <v>32724</v>
      </c>
      <c r="AG637" s="5">
        <v>35</v>
      </c>
      <c r="AH637" s="5">
        <v>100</v>
      </c>
      <c r="AI637" s="5" t="s">
        <v>1332</v>
      </c>
      <c r="AJ637" s="5">
        <v>42370</v>
      </c>
      <c r="AK637" s="5">
        <v>8</v>
      </c>
      <c r="AL637" s="5">
        <v>42370</v>
      </c>
      <c r="AM637" s="5" t="s">
        <v>1333</v>
      </c>
      <c r="AN637" s="5">
        <v>44690</v>
      </c>
      <c r="AO637" s="5" t="s">
        <v>5301</v>
      </c>
      <c r="AP637" s="5" t="s">
        <v>1413</v>
      </c>
      <c r="AQ637" s="4" t="s">
        <v>1414</v>
      </c>
      <c r="AR637" s="5" t="s">
        <v>19</v>
      </c>
      <c r="AS637" s="4" t="s">
        <v>1549</v>
      </c>
      <c r="AT637" s="5" t="s">
        <v>1550</v>
      </c>
      <c r="AU637" s="5" t="s">
        <v>41</v>
      </c>
      <c r="AV637" s="4" t="s">
        <v>1551</v>
      </c>
      <c r="AW637" s="5" t="s">
        <v>135</v>
      </c>
      <c r="AX637" s="4" t="s">
        <v>2530</v>
      </c>
      <c r="AY637" s="5" t="s">
        <v>2531</v>
      </c>
      <c r="AZ637" s="5" t="s">
        <v>11</v>
      </c>
      <c r="BA637" s="4" t="s">
        <v>2532</v>
      </c>
      <c r="BB637" s="5" t="s">
        <v>2533</v>
      </c>
      <c r="BC637" s="4" t="s">
        <v>5300</v>
      </c>
      <c r="BD637" s="5" t="s">
        <v>5302</v>
      </c>
      <c r="BE637" s="5" t="s">
        <v>71</v>
      </c>
      <c r="BF637" s="5" t="s">
        <v>1333</v>
      </c>
      <c r="BG637" s="4" t="s">
        <v>5303</v>
      </c>
      <c r="BH637" s="5" t="s">
        <v>1343</v>
      </c>
    </row>
    <row r="638" spans="1:60" x14ac:dyDescent="0.25">
      <c r="A638">
        <f t="shared" si="55"/>
        <v>306208</v>
      </c>
      <c r="B638">
        <f t="shared" si="56"/>
        <v>7024043</v>
      </c>
      <c r="C638" s="17" t="str">
        <f t="shared" si="54"/>
        <v>CC</v>
      </c>
      <c r="D638" t="str">
        <f t="shared" si="53"/>
        <v>REGION CENTRE EST</v>
      </c>
      <c r="E638" s="12" t="str">
        <f t="shared" si="57"/>
        <v>TERRAIN</v>
      </c>
      <c r="F638" s="4" t="s">
        <v>5304</v>
      </c>
      <c r="G638" s="4" t="s">
        <v>5305</v>
      </c>
      <c r="H638" s="5">
        <v>1</v>
      </c>
      <c r="I638" s="5"/>
      <c r="J638" s="5">
        <v>1</v>
      </c>
      <c r="K638" s="5" t="s">
        <v>1325</v>
      </c>
      <c r="L638" s="5" t="s">
        <v>460</v>
      </c>
      <c r="M638" s="5" t="s">
        <v>5306</v>
      </c>
      <c r="N638" s="5"/>
      <c r="O638" s="5"/>
      <c r="P638" s="5"/>
      <c r="Q638" s="5"/>
      <c r="R638" s="5"/>
      <c r="S638" s="5"/>
      <c r="T638" s="5" t="s">
        <v>25</v>
      </c>
      <c r="U638" s="6">
        <v>45627</v>
      </c>
      <c r="V638" s="5" t="s">
        <v>1363</v>
      </c>
      <c r="W638" s="4" t="s">
        <v>1329</v>
      </c>
      <c r="X638" s="5" t="s">
        <v>18</v>
      </c>
      <c r="Y638" s="5"/>
      <c r="Z638" s="5"/>
      <c r="AA638" s="4" t="s">
        <v>3667</v>
      </c>
      <c r="AB638" s="5"/>
      <c r="AC638" s="5"/>
      <c r="AD638" s="5" t="s">
        <v>1331</v>
      </c>
      <c r="AE638" s="5"/>
      <c r="AF638" s="5">
        <v>31654</v>
      </c>
      <c r="AG638" s="5">
        <v>38</v>
      </c>
      <c r="AH638" s="5">
        <v>100</v>
      </c>
      <c r="AI638" s="5" t="s">
        <v>1332</v>
      </c>
      <c r="AJ638" s="5">
        <v>45505</v>
      </c>
      <c r="AK638" s="5">
        <v>0</v>
      </c>
      <c r="AL638" s="5">
        <v>45505</v>
      </c>
      <c r="AM638" s="5" t="s">
        <v>1333</v>
      </c>
      <c r="AN638" s="5">
        <v>57160</v>
      </c>
      <c r="AO638" s="5" t="s">
        <v>3124</v>
      </c>
      <c r="AP638" s="5" t="s">
        <v>1536</v>
      </c>
      <c r="AQ638" s="4" t="s">
        <v>12479</v>
      </c>
      <c r="AR638" s="5" t="s">
        <v>12480</v>
      </c>
      <c r="AS638" s="4" t="s">
        <v>1696</v>
      </c>
      <c r="AT638" s="5" t="s">
        <v>1697</v>
      </c>
      <c r="AU638" s="5" t="s">
        <v>41</v>
      </c>
      <c r="AV638" s="4" t="s">
        <v>1698</v>
      </c>
      <c r="AW638" s="5" t="s">
        <v>66</v>
      </c>
      <c r="AX638" s="4" t="s">
        <v>2614</v>
      </c>
      <c r="AY638" s="5" t="s">
        <v>2615</v>
      </c>
      <c r="AZ638" s="5" t="s">
        <v>11</v>
      </c>
      <c r="BA638" s="4" t="s">
        <v>2616</v>
      </c>
      <c r="BB638" s="5" t="s">
        <v>2617</v>
      </c>
      <c r="BC638" s="4" t="s">
        <v>5305</v>
      </c>
      <c r="BD638" s="5" t="s">
        <v>5307</v>
      </c>
      <c r="BE638" s="5" t="s">
        <v>25</v>
      </c>
      <c r="BF638" s="5" t="s">
        <v>1333</v>
      </c>
      <c r="BG638" s="4" t="s">
        <v>5308</v>
      </c>
      <c r="BH638" s="5" t="s">
        <v>1343</v>
      </c>
    </row>
    <row r="639" spans="1:60" x14ac:dyDescent="0.25">
      <c r="A639">
        <f t="shared" si="55"/>
        <v>300984</v>
      </c>
      <c r="B639">
        <f t="shared" si="56"/>
        <v>11190</v>
      </c>
      <c r="C639" t="str">
        <f t="shared" si="54"/>
        <v>ASSISTANTE</v>
      </c>
      <c r="D639" t="str">
        <f t="shared" si="53"/>
        <v>POLE PILOTAGE DU RESEAU COMMERCIAL</v>
      </c>
      <c r="E639" s="12" t="str">
        <f t="shared" si="57"/>
        <v>TERRAIN</v>
      </c>
      <c r="F639" s="4" t="s">
        <v>5309</v>
      </c>
      <c r="G639" s="4" t="s">
        <v>5310</v>
      </c>
      <c r="H639" s="5">
        <v>1</v>
      </c>
      <c r="I639" s="5"/>
      <c r="J639" s="5">
        <v>2</v>
      </c>
      <c r="K639" s="5" t="s">
        <v>1345</v>
      </c>
      <c r="L639" s="5" t="s">
        <v>5311</v>
      </c>
      <c r="M639" s="5" t="s">
        <v>5312</v>
      </c>
      <c r="N639" s="5"/>
      <c r="O639" s="5"/>
      <c r="P639" s="5"/>
      <c r="Q639" s="5"/>
      <c r="R639" s="5"/>
      <c r="S639" s="5"/>
      <c r="T639" s="5" t="s">
        <v>1469</v>
      </c>
      <c r="U639" s="6">
        <v>36192</v>
      </c>
      <c r="V639" s="5" t="s">
        <v>1470</v>
      </c>
      <c r="W639" s="4" t="s">
        <v>1392</v>
      </c>
      <c r="X639" s="5" t="s">
        <v>1471</v>
      </c>
      <c r="Y639" s="5"/>
      <c r="Z639" s="5"/>
      <c r="AA639" s="4"/>
      <c r="AB639" s="5"/>
      <c r="AC639" s="5"/>
      <c r="AD639" s="5">
        <v>4</v>
      </c>
      <c r="AE639" s="5"/>
      <c r="AF639" s="5">
        <v>25295</v>
      </c>
      <c r="AG639" s="5">
        <v>55</v>
      </c>
      <c r="AH639" s="5">
        <v>100</v>
      </c>
      <c r="AI639" s="5" t="s">
        <v>1332</v>
      </c>
      <c r="AJ639" s="5">
        <v>34064</v>
      </c>
      <c r="AK639" s="5">
        <v>31</v>
      </c>
      <c r="AL639" s="5">
        <v>34064</v>
      </c>
      <c r="AM639" s="5"/>
      <c r="AN639" s="5">
        <v>77270</v>
      </c>
      <c r="AO639" s="5" t="s">
        <v>4409</v>
      </c>
      <c r="AP639" s="5"/>
      <c r="AQ639" s="4" t="s">
        <v>1395</v>
      </c>
      <c r="AR639" s="5" t="s">
        <v>188</v>
      </c>
      <c r="AS639" s="4"/>
      <c r="AT639" s="5"/>
      <c r="AU639" s="5"/>
      <c r="AV639" s="4" t="s">
        <v>3256</v>
      </c>
      <c r="AW639" s="5" t="s">
        <v>538</v>
      </c>
      <c r="AX639" s="4"/>
      <c r="AY639" s="5"/>
      <c r="AZ639" s="5"/>
      <c r="BA639" s="4"/>
      <c r="BB639" s="5"/>
      <c r="BC639" s="5"/>
      <c r="BD639" s="5"/>
      <c r="BE639" s="5"/>
      <c r="BF639" s="5"/>
      <c r="BG639" s="4"/>
      <c r="BH639" s="5"/>
    </row>
    <row r="640" spans="1:60" x14ac:dyDescent="0.25">
      <c r="A640">
        <f t="shared" si="55"/>
        <v>306339</v>
      </c>
      <c r="B640">
        <f t="shared" si="56"/>
        <v>7024205</v>
      </c>
      <c r="C640" s="17" t="str">
        <f t="shared" si="54"/>
        <v>CC</v>
      </c>
      <c r="D640" t="str">
        <f t="shared" si="53"/>
        <v>REGION CENTRE EST</v>
      </c>
      <c r="E640" s="12" t="str">
        <f t="shared" si="57"/>
        <v>TERRAIN</v>
      </c>
      <c r="F640" s="4" t="s">
        <v>5313</v>
      </c>
      <c r="G640" s="4" t="s">
        <v>5314</v>
      </c>
      <c r="H640" s="5">
        <v>1</v>
      </c>
      <c r="I640" s="5"/>
      <c r="J640" s="5">
        <v>1</v>
      </c>
      <c r="K640" s="5" t="s">
        <v>1325</v>
      </c>
      <c r="L640" s="5" t="s">
        <v>339</v>
      </c>
      <c r="M640" s="5" t="s">
        <v>5315</v>
      </c>
      <c r="N640" s="5"/>
      <c r="O640" s="5"/>
      <c r="P640" s="5"/>
      <c r="Q640" s="5"/>
      <c r="R640" s="5"/>
      <c r="S640" s="5"/>
      <c r="T640" s="5" t="s">
        <v>245</v>
      </c>
      <c r="U640" s="6">
        <v>45536</v>
      </c>
      <c r="V640" s="5" t="s">
        <v>1328</v>
      </c>
      <c r="W640" s="4" t="s">
        <v>1329</v>
      </c>
      <c r="X640" s="5" t="s">
        <v>18</v>
      </c>
      <c r="Y640" s="5"/>
      <c r="Z640" s="5"/>
      <c r="AA640" s="4" t="s">
        <v>4573</v>
      </c>
      <c r="AB640" s="5"/>
      <c r="AC640" s="5"/>
      <c r="AD640" s="5" t="s">
        <v>1331</v>
      </c>
      <c r="AE640" s="5"/>
      <c r="AF640" s="5">
        <v>31127</v>
      </c>
      <c r="AG640" s="5">
        <v>39</v>
      </c>
      <c r="AH640" s="5">
        <v>100</v>
      </c>
      <c r="AI640" s="5" t="s">
        <v>1332</v>
      </c>
      <c r="AJ640" s="5">
        <v>45536</v>
      </c>
      <c r="AK640" s="5">
        <v>0</v>
      </c>
      <c r="AL640" s="5">
        <v>45536</v>
      </c>
      <c r="AM640" s="5" t="s">
        <v>1333</v>
      </c>
      <c r="AN640" s="5">
        <v>67460</v>
      </c>
      <c r="AO640" s="5" t="s">
        <v>5316</v>
      </c>
      <c r="AP640" s="5" t="s">
        <v>1536</v>
      </c>
      <c r="AQ640" s="4" t="s">
        <v>12479</v>
      </c>
      <c r="AR640" s="5" t="s">
        <v>12480</v>
      </c>
      <c r="AS640" s="4" t="s">
        <v>2290</v>
      </c>
      <c r="AT640" s="5" t="s">
        <v>2291</v>
      </c>
      <c r="AU640" s="5" t="s">
        <v>41</v>
      </c>
      <c r="AV640" s="4" t="s">
        <v>2292</v>
      </c>
      <c r="AW640" s="5" t="s">
        <v>108</v>
      </c>
      <c r="AX640" s="4" t="s">
        <v>2293</v>
      </c>
      <c r="AY640" s="5" t="s">
        <v>2294</v>
      </c>
      <c r="AZ640" s="5" t="s">
        <v>11</v>
      </c>
      <c r="BA640" s="4" t="s">
        <v>2295</v>
      </c>
      <c r="BB640" s="5" t="s">
        <v>2296</v>
      </c>
      <c r="BC640" s="4" t="s">
        <v>5314</v>
      </c>
      <c r="BD640" s="5" t="s">
        <v>5317</v>
      </c>
      <c r="BE640" s="5" t="s">
        <v>245</v>
      </c>
      <c r="BF640" s="5" t="s">
        <v>1333</v>
      </c>
      <c r="BG640" s="4" t="s">
        <v>5318</v>
      </c>
      <c r="BH640" s="5" t="s">
        <v>1343</v>
      </c>
    </row>
    <row r="641" spans="1:60" x14ac:dyDescent="0.25">
      <c r="A641">
        <f t="shared" si="55"/>
        <v>306482</v>
      </c>
      <c r="B641">
        <f t="shared" si="56"/>
        <v>7024427</v>
      </c>
      <c r="C641" s="17" t="str">
        <f t="shared" si="54"/>
        <v>CC</v>
      </c>
      <c r="D641" t="str">
        <f t="shared" si="53"/>
        <v>REGION GRAND OUEST</v>
      </c>
      <c r="E641" s="12" t="str">
        <f t="shared" si="57"/>
        <v>TERRAIN</v>
      </c>
      <c r="F641" s="4" t="s">
        <v>12512</v>
      </c>
      <c r="G641" s="4" t="s">
        <v>11145</v>
      </c>
      <c r="H641" s="5">
        <v>1</v>
      </c>
      <c r="I641" s="5"/>
      <c r="J641" s="5">
        <v>1</v>
      </c>
      <c r="K641" s="5" t="s">
        <v>1325</v>
      </c>
      <c r="L641" s="5" t="s">
        <v>12513</v>
      </c>
      <c r="M641" s="5" t="s">
        <v>605</v>
      </c>
      <c r="N641" s="5"/>
      <c r="O641" s="5"/>
      <c r="P641" s="5"/>
      <c r="Q641" s="5"/>
      <c r="R641" s="5"/>
      <c r="S641" s="5"/>
      <c r="T641" s="5" t="s">
        <v>245</v>
      </c>
      <c r="U641" s="6">
        <v>45627</v>
      </c>
      <c r="V641" s="5" t="s">
        <v>1328</v>
      </c>
      <c r="W641" s="4" t="s">
        <v>1329</v>
      </c>
      <c r="X641" s="5" t="s">
        <v>18</v>
      </c>
      <c r="Y641" s="5"/>
      <c r="Z641" s="5"/>
      <c r="AA641" s="4" t="s">
        <v>9943</v>
      </c>
      <c r="AB641" s="5"/>
      <c r="AC641" s="5"/>
      <c r="AD641" s="5" t="s">
        <v>1331</v>
      </c>
      <c r="AE641" s="5"/>
      <c r="AF641" s="5">
        <v>34959</v>
      </c>
      <c r="AG641" s="5">
        <v>29</v>
      </c>
      <c r="AH641" s="5">
        <v>100</v>
      </c>
      <c r="AI641" s="5" t="s">
        <v>1332</v>
      </c>
      <c r="AJ641" s="5">
        <v>45627</v>
      </c>
      <c r="AK641" s="5">
        <v>0</v>
      </c>
      <c r="AL641" s="5">
        <v>45627</v>
      </c>
      <c r="AM641" s="5" t="s">
        <v>1333</v>
      </c>
      <c r="AN641" s="5">
        <v>37320</v>
      </c>
      <c r="AO641" s="5" t="s">
        <v>12514</v>
      </c>
      <c r="AP641" s="5" t="s">
        <v>1413</v>
      </c>
      <c r="AQ641" s="4" t="s">
        <v>1414</v>
      </c>
      <c r="AR641" s="5" t="s">
        <v>19</v>
      </c>
      <c r="AS641" s="4" t="s">
        <v>2662</v>
      </c>
      <c r="AT641" s="5" t="s">
        <v>2663</v>
      </c>
      <c r="AU641" s="5" t="s">
        <v>41</v>
      </c>
      <c r="AV641" s="4" t="s">
        <v>2664</v>
      </c>
      <c r="AW641" s="5" t="s">
        <v>119</v>
      </c>
      <c r="AX641" s="4" t="s">
        <v>4609</v>
      </c>
      <c r="AY641" s="5" t="s">
        <v>4610</v>
      </c>
      <c r="AZ641" s="5" t="s">
        <v>11</v>
      </c>
      <c r="BA641" s="4" t="s">
        <v>4611</v>
      </c>
      <c r="BB641" s="5" t="s">
        <v>4612</v>
      </c>
      <c r="BC641" s="4" t="s">
        <v>11145</v>
      </c>
      <c r="BD641" s="5" t="s">
        <v>11146</v>
      </c>
      <c r="BE641" s="5" t="s">
        <v>245</v>
      </c>
      <c r="BF641" s="5" t="s">
        <v>1333</v>
      </c>
      <c r="BG641" s="4" t="s">
        <v>9942</v>
      </c>
      <c r="BH641" s="5" t="s">
        <v>1343</v>
      </c>
    </row>
    <row r="642" spans="1:60" x14ac:dyDescent="0.25">
      <c r="A642">
        <f t="shared" si="55"/>
        <v>300994</v>
      </c>
      <c r="B642">
        <f t="shared" si="56"/>
        <v>3100589</v>
      </c>
      <c r="C642" s="17" t="str">
        <f t="shared" si="54"/>
        <v>CC</v>
      </c>
      <c r="D642" t="str">
        <f t="shared" si="53"/>
        <v>REGION GRAND OUEST</v>
      </c>
      <c r="E642" s="12" t="str">
        <f t="shared" si="57"/>
        <v>TERRAIN</v>
      </c>
      <c r="F642" s="4" t="s">
        <v>5319</v>
      </c>
      <c r="G642" s="4" t="s">
        <v>5320</v>
      </c>
      <c r="H642" s="5">
        <v>1</v>
      </c>
      <c r="I642" s="5"/>
      <c r="J642" s="5">
        <v>1</v>
      </c>
      <c r="K642" s="5" t="s">
        <v>1325</v>
      </c>
      <c r="L642" s="5" t="s">
        <v>871</v>
      </c>
      <c r="M642" s="5" t="s">
        <v>605</v>
      </c>
      <c r="N642" s="5" t="s">
        <v>71</v>
      </c>
      <c r="O642" s="5">
        <v>45231</v>
      </c>
      <c r="P642" s="5"/>
      <c r="Q642" s="5" t="s">
        <v>1346</v>
      </c>
      <c r="R642" s="5">
        <v>5</v>
      </c>
      <c r="S642" s="5" t="s">
        <v>5</v>
      </c>
      <c r="T642" s="5" t="s">
        <v>3</v>
      </c>
      <c r="U642" s="6">
        <v>45261</v>
      </c>
      <c r="V642" s="5" t="s">
        <v>1487</v>
      </c>
      <c r="W642" s="4" t="s">
        <v>1329</v>
      </c>
      <c r="X642" s="5" t="s">
        <v>5</v>
      </c>
      <c r="Y642" s="5" t="s">
        <v>1348</v>
      </c>
      <c r="Z642" s="5"/>
      <c r="AA642" s="4" t="s">
        <v>5321</v>
      </c>
      <c r="AB642" s="5">
        <v>5</v>
      </c>
      <c r="AC642" s="5"/>
      <c r="AD642" s="5">
        <v>5</v>
      </c>
      <c r="AE642" s="5"/>
      <c r="AF642" s="5">
        <v>28187</v>
      </c>
      <c r="AG642" s="5">
        <v>47</v>
      </c>
      <c r="AH642" s="5">
        <v>100</v>
      </c>
      <c r="AI642" s="5" t="s">
        <v>1332</v>
      </c>
      <c r="AJ642" s="5">
        <v>41183</v>
      </c>
      <c r="AK642" s="5">
        <v>12</v>
      </c>
      <c r="AL642" s="5">
        <v>41183</v>
      </c>
      <c r="AM642" s="5" t="s">
        <v>1333</v>
      </c>
      <c r="AN642" s="5">
        <v>56100</v>
      </c>
      <c r="AO642" s="5" t="s">
        <v>5048</v>
      </c>
      <c r="AP642" s="5" t="s">
        <v>1413</v>
      </c>
      <c r="AQ642" s="4" t="s">
        <v>1414</v>
      </c>
      <c r="AR642" s="5" t="s">
        <v>19</v>
      </c>
      <c r="AS642" s="4" t="s">
        <v>12481</v>
      </c>
      <c r="AT642" s="5" t="s">
        <v>12482</v>
      </c>
      <c r="AU642" s="5" t="s">
        <v>41</v>
      </c>
      <c r="AV642" s="4" t="s">
        <v>1683</v>
      </c>
      <c r="AW642" s="5" t="s">
        <v>330</v>
      </c>
      <c r="AX642" s="4" t="s">
        <v>1684</v>
      </c>
      <c r="AY642" s="5" t="s">
        <v>1685</v>
      </c>
      <c r="AZ642" s="5" t="s">
        <v>11</v>
      </c>
      <c r="BA642" s="4" t="s">
        <v>1686</v>
      </c>
      <c r="BB642" s="5" t="s">
        <v>1687</v>
      </c>
      <c r="BC642" s="4" t="s">
        <v>5320</v>
      </c>
      <c r="BD642" s="5" t="s">
        <v>5322</v>
      </c>
      <c r="BE642" s="5" t="s">
        <v>3</v>
      </c>
      <c r="BF642" s="5" t="s">
        <v>1333</v>
      </c>
      <c r="BG642" s="4" t="s">
        <v>5323</v>
      </c>
      <c r="BH642" s="5" t="s">
        <v>1343</v>
      </c>
    </row>
    <row r="643" spans="1:60" x14ac:dyDescent="0.25">
      <c r="A643">
        <f t="shared" si="55"/>
        <v>187627</v>
      </c>
      <c r="B643">
        <f t="shared" si="56"/>
        <v>7000875</v>
      </c>
      <c r="C643" t="str">
        <f t="shared" si="54"/>
        <v>ASSISTANTE</v>
      </c>
      <c r="D643" t="str">
        <f t="shared" ref="D643:D706" si="58">AR643</f>
        <v>POLE PILOTAGE DU RESEAU COMMERCIAL</v>
      </c>
      <c r="E643" s="12" t="str">
        <f t="shared" si="57"/>
        <v>TERRAIN</v>
      </c>
      <c r="F643" s="4" t="s">
        <v>5324</v>
      </c>
      <c r="G643" s="4" t="s">
        <v>5325</v>
      </c>
      <c r="H643" s="5">
        <v>1</v>
      </c>
      <c r="I643" s="5"/>
      <c r="J643" s="5">
        <v>2</v>
      </c>
      <c r="K643" s="5" t="s">
        <v>1345</v>
      </c>
      <c r="L643" s="5" t="s">
        <v>165</v>
      </c>
      <c r="M643" s="5" t="s">
        <v>5326</v>
      </c>
      <c r="N643" s="5"/>
      <c r="O643" s="5"/>
      <c r="P643" s="5"/>
      <c r="Q643" s="5"/>
      <c r="R643" s="5"/>
      <c r="S643" s="5"/>
      <c r="T643" s="5" t="s">
        <v>1469</v>
      </c>
      <c r="U643" s="6">
        <v>37627</v>
      </c>
      <c r="V643" s="5" t="s">
        <v>1470</v>
      </c>
      <c r="W643" s="4" t="s">
        <v>1392</v>
      </c>
      <c r="X643" s="5" t="s">
        <v>1471</v>
      </c>
      <c r="Y643" s="5"/>
      <c r="Z643" s="5"/>
      <c r="AA643" s="4"/>
      <c r="AB643" s="5"/>
      <c r="AC643" s="5"/>
      <c r="AD643" s="5">
        <v>4</v>
      </c>
      <c r="AE643" s="5"/>
      <c r="AF643" s="5">
        <v>24999</v>
      </c>
      <c r="AG643" s="5">
        <v>56</v>
      </c>
      <c r="AH643" s="5">
        <v>100</v>
      </c>
      <c r="AI643" s="5" t="s">
        <v>1332</v>
      </c>
      <c r="AJ643" s="5">
        <v>37627</v>
      </c>
      <c r="AK643" s="5">
        <v>21</v>
      </c>
      <c r="AL643" s="5">
        <v>37627</v>
      </c>
      <c r="AM643" s="5"/>
      <c r="AN643" s="5">
        <v>44300</v>
      </c>
      <c r="AO643" s="5" t="s">
        <v>1710</v>
      </c>
      <c r="AP643" s="5"/>
      <c r="AQ643" s="4" t="s">
        <v>1395</v>
      </c>
      <c r="AR643" s="5" t="s">
        <v>188</v>
      </c>
      <c r="AS643" s="4"/>
      <c r="AT643" s="5"/>
      <c r="AU643" s="5"/>
      <c r="AV643" s="4" t="s">
        <v>1757</v>
      </c>
      <c r="AW643" s="5" t="s">
        <v>1758</v>
      </c>
      <c r="AX643" s="4"/>
      <c r="AY643" s="5"/>
      <c r="AZ643" s="5"/>
      <c r="BA643" s="4"/>
      <c r="BB643" s="5"/>
      <c r="BC643" s="5"/>
      <c r="BD643" s="5"/>
      <c r="BE643" s="5"/>
      <c r="BF643" s="5"/>
      <c r="BG643" s="4"/>
      <c r="BH643" s="5"/>
    </row>
    <row r="644" spans="1:60" x14ac:dyDescent="0.25">
      <c r="A644">
        <f t="shared" si="55"/>
        <v>300644</v>
      </c>
      <c r="B644">
        <f t="shared" si="56"/>
        <v>3100387</v>
      </c>
      <c r="C644" s="17" t="str">
        <f t="shared" si="54"/>
        <v>CC</v>
      </c>
      <c r="D644" t="str">
        <f t="shared" si="58"/>
        <v>REGION GRAND OUEST</v>
      </c>
      <c r="E644" s="12" t="str">
        <f t="shared" si="57"/>
        <v>TERRAIN</v>
      </c>
      <c r="F644" s="4" t="s">
        <v>1100</v>
      </c>
      <c r="G644" s="4" t="s">
        <v>5327</v>
      </c>
      <c r="H644" s="5">
        <v>1</v>
      </c>
      <c r="I644" s="5"/>
      <c r="J644" s="5">
        <v>1</v>
      </c>
      <c r="K644" s="5" t="s">
        <v>1325</v>
      </c>
      <c r="L644" s="5" t="s">
        <v>790</v>
      </c>
      <c r="M644" s="5" t="s">
        <v>1101</v>
      </c>
      <c r="N644" s="5" t="s">
        <v>71</v>
      </c>
      <c r="O644" s="5">
        <v>40909</v>
      </c>
      <c r="P644" s="5"/>
      <c r="Q644" s="5" t="s">
        <v>1346</v>
      </c>
      <c r="R644" s="5">
        <v>5</v>
      </c>
      <c r="S644" s="5" t="s">
        <v>5</v>
      </c>
      <c r="T644" s="5" t="s">
        <v>3</v>
      </c>
      <c r="U644" s="6">
        <v>40940</v>
      </c>
      <c r="V644" s="4" t="s">
        <v>1487</v>
      </c>
      <c r="W644" s="4" t="s">
        <v>1329</v>
      </c>
      <c r="X644" s="5" t="s">
        <v>5</v>
      </c>
      <c r="Y644" s="5" t="s">
        <v>1348</v>
      </c>
      <c r="Z644" s="5"/>
      <c r="AA644" s="4" t="s">
        <v>5328</v>
      </c>
      <c r="AB644" s="5">
        <v>5</v>
      </c>
      <c r="AC644" s="5"/>
      <c r="AD644" s="5">
        <v>5</v>
      </c>
      <c r="AE644" s="5"/>
      <c r="AF644" s="6">
        <v>31931</v>
      </c>
      <c r="AG644" s="5">
        <v>37</v>
      </c>
      <c r="AH644" s="5">
        <v>100</v>
      </c>
      <c r="AI644" s="5" t="s">
        <v>1332</v>
      </c>
      <c r="AJ644" s="6">
        <v>40940</v>
      </c>
      <c r="AK644" s="5">
        <v>12</v>
      </c>
      <c r="AL644" s="6">
        <v>40940</v>
      </c>
      <c r="AM644" s="5" t="s">
        <v>1333</v>
      </c>
      <c r="AN644" s="5">
        <v>44500</v>
      </c>
      <c r="AO644" s="5" t="s">
        <v>5329</v>
      </c>
      <c r="AP644" s="5" t="s">
        <v>1413</v>
      </c>
      <c r="AQ644" s="4" t="s">
        <v>1414</v>
      </c>
      <c r="AR644" s="5" t="s">
        <v>19</v>
      </c>
      <c r="AS644" s="4" t="s">
        <v>1549</v>
      </c>
      <c r="AT644" s="5" t="s">
        <v>1550</v>
      </c>
      <c r="AU644" s="5" t="s">
        <v>41</v>
      </c>
      <c r="AV644" s="4" t="s">
        <v>1551</v>
      </c>
      <c r="AW644" s="5" t="s">
        <v>135</v>
      </c>
      <c r="AX644" s="4" t="s">
        <v>1552</v>
      </c>
      <c r="AY644" s="5" t="s">
        <v>1553</v>
      </c>
      <c r="AZ644" s="5" t="s">
        <v>11</v>
      </c>
      <c r="BA644" s="4" t="s">
        <v>1554</v>
      </c>
      <c r="BB644" s="5" t="s">
        <v>1555</v>
      </c>
      <c r="BC644" s="4" t="s">
        <v>5327</v>
      </c>
      <c r="BD644" s="5" t="s">
        <v>5330</v>
      </c>
      <c r="BE644" s="5" t="s">
        <v>3</v>
      </c>
      <c r="BF644" s="5" t="s">
        <v>1333</v>
      </c>
      <c r="BG644" s="4" t="s">
        <v>5331</v>
      </c>
      <c r="BH644" s="5" t="s">
        <v>1343</v>
      </c>
    </row>
    <row r="645" spans="1:60" x14ac:dyDescent="0.25">
      <c r="A645">
        <f t="shared" si="55"/>
        <v>168797</v>
      </c>
      <c r="B645">
        <f t="shared" si="56"/>
        <v>3000421</v>
      </c>
      <c r="C645" s="17" t="str">
        <f t="shared" si="54"/>
        <v>CC</v>
      </c>
      <c r="D645" t="str">
        <f t="shared" si="58"/>
        <v>REGION ILE DE FRANCE NORD</v>
      </c>
      <c r="E645" s="12" t="str">
        <f t="shared" si="57"/>
        <v>TERRAIN</v>
      </c>
      <c r="F645" s="4" t="s">
        <v>27</v>
      </c>
      <c r="G645" s="4" t="s">
        <v>5332</v>
      </c>
      <c r="H645" s="5">
        <v>1</v>
      </c>
      <c r="I645" s="5"/>
      <c r="J645" s="5">
        <v>1</v>
      </c>
      <c r="K645" s="5" t="s">
        <v>1325</v>
      </c>
      <c r="L645" s="5" t="s">
        <v>29</v>
      </c>
      <c r="M645" s="5" t="s">
        <v>28</v>
      </c>
      <c r="N645" s="5"/>
      <c r="O645" s="5"/>
      <c r="P645" s="5"/>
      <c r="Q645" s="5"/>
      <c r="R645" s="5"/>
      <c r="S645" s="5"/>
      <c r="T645" s="5" t="s">
        <v>3</v>
      </c>
      <c r="U645" s="6">
        <v>33817</v>
      </c>
      <c r="V645" s="4" t="s">
        <v>1487</v>
      </c>
      <c r="W645" s="4" t="s">
        <v>1329</v>
      </c>
      <c r="X645" s="5" t="s">
        <v>5</v>
      </c>
      <c r="Y645" s="5" t="s">
        <v>1348</v>
      </c>
      <c r="Z645" s="5"/>
      <c r="AA645" s="4" t="s">
        <v>2546</v>
      </c>
      <c r="AB645" s="5"/>
      <c r="AC645" s="5"/>
      <c r="AD645" s="5">
        <v>6</v>
      </c>
      <c r="AE645" s="5"/>
      <c r="AF645" s="6">
        <v>24707</v>
      </c>
      <c r="AG645" s="5">
        <v>57</v>
      </c>
      <c r="AH645" s="5">
        <v>100</v>
      </c>
      <c r="AI645" s="5" t="s">
        <v>1332</v>
      </c>
      <c r="AJ645" s="6">
        <v>33817</v>
      </c>
      <c r="AK645" s="5">
        <v>32</v>
      </c>
      <c r="AL645" s="6">
        <v>33817</v>
      </c>
      <c r="AM645" s="5" t="s">
        <v>1333</v>
      </c>
      <c r="AN645" s="5">
        <v>27240</v>
      </c>
      <c r="AO645" s="5" t="s">
        <v>5333</v>
      </c>
      <c r="AP645" s="5" t="s">
        <v>12477</v>
      </c>
      <c r="AQ645" s="4" t="s">
        <v>1351</v>
      </c>
      <c r="AR645" s="5" t="s">
        <v>12478</v>
      </c>
      <c r="AS645" s="4" t="s">
        <v>1898</v>
      </c>
      <c r="AT645" s="5" t="s">
        <v>1899</v>
      </c>
      <c r="AU645" s="5" t="s">
        <v>41</v>
      </c>
      <c r="AV645" s="4" t="s">
        <v>1900</v>
      </c>
      <c r="AW645" s="5" t="s">
        <v>30</v>
      </c>
      <c r="AX645" s="4" t="s">
        <v>3793</v>
      </c>
      <c r="AY645" s="5" t="s">
        <v>3794</v>
      </c>
      <c r="AZ645" s="5" t="s">
        <v>11</v>
      </c>
      <c r="BA645" s="4" t="s">
        <v>3795</v>
      </c>
      <c r="BB645" s="5" t="s">
        <v>3796</v>
      </c>
      <c r="BC645" s="4" t="s">
        <v>5332</v>
      </c>
      <c r="BD645" s="5" t="s">
        <v>5334</v>
      </c>
      <c r="BE645" s="5" t="s">
        <v>3</v>
      </c>
      <c r="BF645" s="5" t="s">
        <v>1333</v>
      </c>
      <c r="BG645" s="4" t="s">
        <v>5335</v>
      </c>
      <c r="BH645" s="5" t="s">
        <v>1343</v>
      </c>
    </row>
    <row r="646" spans="1:60" x14ac:dyDescent="0.25">
      <c r="A646">
        <f t="shared" si="55"/>
        <v>302652</v>
      </c>
      <c r="B646">
        <f t="shared" si="56"/>
        <v>3101459</v>
      </c>
      <c r="C646" s="17" t="str">
        <f t="shared" si="54"/>
        <v>IMP</v>
      </c>
      <c r="D646" t="str">
        <f t="shared" si="58"/>
        <v>REGION GRAND OUEST</v>
      </c>
      <c r="E646" s="12" t="str">
        <f t="shared" si="57"/>
        <v>TERRAIN</v>
      </c>
      <c r="F646" s="4" t="s">
        <v>5336</v>
      </c>
      <c r="G646" s="4" t="s">
        <v>3129</v>
      </c>
      <c r="H646" s="5">
        <v>1</v>
      </c>
      <c r="I646" s="5"/>
      <c r="J646" s="5">
        <v>1</v>
      </c>
      <c r="K646" s="5" t="s">
        <v>1325</v>
      </c>
      <c r="L646" s="5" t="s">
        <v>467</v>
      </c>
      <c r="M646" s="5" t="s">
        <v>5337</v>
      </c>
      <c r="N646" s="5" t="s">
        <v>1357</v>
      </c>
      <c r="O646" s="5">
        <v>44501</v>
      </c>
      <c r="P646" s="5"/>
      <c r="Q646" s="5" t="s">
        <v>1346</v>
      </c>
      <c r="R646" s="5">
        <v>4</v>
      </c>
      <c r="S646" s="5" t="s">
        <v>5</v>
      </c>
      <c r="T646" s="5" t="s">
        <v>11</v>
      </c>
      <c r="U646" s="6">
        <v>44531</v>
      </c>
      <c r="V646" s="4" t="s">
        <v>1605</v>
      </c>
      <c r="W646" s="4" t="s">
        <v>1606</v>
      </c>
      <c r="X646" s="5" t="s">
        <v>5</v>
      </c>
      <c r="Y646" s="5"/>
      <c r="Z646" s="5"/>
      <c r="AA646" s="4"/>
      <c r="AB646" s="5">
        <v>5</v>
      </c>
      <c r="AC646" s="5"/>
      <c r="AD646" s="5">
        <v>5</v>
      </c>
      <c r="AE646" s="5"/>
      <c r="AF646" s="6">
        <v>30423</v>
      </c>
      <c r="AG646" s="5">
        <v>41</v>
      </c>
      <c r="AH646" s="5">
        <v>100</v>
      </c>
      <c r="AI646" s="5" t="s">
        <v>1332</v>
      </c>
      <c r="AJ646" s="6">
        <v>42248</v>
      </c>
      <c r="AK646" s="5">
        <v>9</v>
      </c>
      <c r="AL646" s="6">
        <v>42248</v>
      </c>
      <c r="AM646" s="5"/>
      <c r="AN646" s="5">
        <v>35000</v>
      </c>
      <c r="AO646" s="5" t="s">
        <v>3611</v>
      </c>
      <c r="AP646" s="5" t="s">
        <v>1413</v>
      </c>
      <c r="AQ646" s="4" t="s">
        <v>1414</v>
      </c>
      <c r="AR646" s="5" t="s">
        <v>19</v>
      </c>
      <c r="AS646" s="4" t="s">
        <v>1828</v>
      </c>
      <c r="AT646" s="5" t="s">
        <v>1829</v>
      </c>
      <c r="AU646" s="5" t="s">
        <v>41</v>
      </c>
      <c r="AV646" s="4" t="s">
        <v>1830</v>
      </c>
      <c r="AW646" s="5" t="s">
        <v>148</v>
      </c>
      <c r="AX646" s="4" t="s">
        <v>3129</v>
      </c>
      <c r="AY646" s="5" t="s">
        <v>3130</v>
      </c>
      <c r="AZ646" s="5" t="s">
        <v>11</v>
      </c>
      <c r="BA646" s="4" t="s">
        <v>3131</v>
      </c>
      <c r="BB646" s="5" t="s">
        <v>3132</v>
      </c>
      <c r="BC646" s="4"/>
      <c r="BD646" s="5"/>
      <c r="BE646" s="5"/>
      <c r="BF646" s="5" t="s">
        <v>1608</v>
      </c>
      <c r="BG646" s="4"/>
      <c r="BH646" s="5"/>
    </row>
    <row r="647" spans="1:60" x14ac:dyDescent="0.25">
      <c r="A647">
        <f t="shared" si="55"/>
        <v>302742</v>
      </c>
      <c r="B647">
        <f t="shared" si="56"/>
        <v>3101517</v>
      </c>
      <c r="C647" s="17" t="str">
        <f t="shared" si="54"/>
        <v>IMP</v>
      </c>
      <c r="D647" t="str">
        <f t="shared" si="58"/>
        <v>REGION CENTRE EST</v>
      </c>
      <c r="E647" s="12" t="str">
        <f t="shared" si="57"/>
        <v>TERRAIN</v>
      </c>
      <c r="F647" s="4" t="s">
        <v>5338</v>
      </c>
      <c r="G647" s="4" t="s">
        <v>1699</v>
      </c>
      <c r="H647" s="5">
        <v>1</v>
      </c>
      <c r="I647" s="5"/>
      <c r="J647" s="5">
        <v>1</v>
      </c>
      <c r="K647" s="5" t="s">
        <v>1325</v>
      </c>
      <c r="L647" s="5" t="s">
        <v>896</v>
      </c>
      <c r="M647" s="5" t="s">
        <v>5339</v>
      </c>
      <c r="N647" s="5" t="s">
        <v>1187</v>
      </c>
      <c r="O647" s="6">
        <v>42248</v>
      </c>
      <c r="P647" s="5"/>
      <c r="Q647" s="5" t="s">
        <v>1346</v>
      </c>
      <c r="R647" s="5">
        <v>4</v>
      </c>
      <c r="S647" s="5" t="s">
        <v>5</v>
      </c>
      <c r="T647" s="5" t="s">
        <v>11</v>
      </c>
      <c r="U647" s="6">
        <v>42278</v>
      </c>
      <c r="V647" s="4" t="s">
        <v>1605</v>
      </c>
      <c r="W647" s="4" t="s">
        <v>1606</v>
      </c>
      <c r="X647" s="5" t="s">
        <v>5</v>
      </c>
      <c r="Y647" s="5"/>
      <c r="Z647" s="5"/>
      <c r="AA647" s="4"/>
      <c r="AB647" s="5">
        <v>5</v>
      </c>
      <c r="AC647" s="5"/>
      <c r="AD647" s="5">
        <v>5</v>
      </c>
      <c r="AE647" s="5"/>
      <c r="AF647" s="6">
        <v>25469</v>
      </c>
      <c r="AG647" s="5">
        <v>55</v>
      </c>
      <c r="AH647" s="5">
        <v>100</v>
      </c>
      <c r="AI647" s="5" t="s">
        <v>1332</v>
      </c>
      <c r="AJ647" s="6">
        <v>42278</v>
      </c>
      <c r="AK647" s="5">
        <v>9</v>
      </c>
      <c r="AL647" s="6">
        <v>42278</v>
      </c>
      <c r="AM647" s="5"/>
      <c r="AN647" s="5">
        <v>54000</v>
      </c>
      <c r="AO647" s="5" t="s">
        <v>1695</v>
      </c>
      <c r="AP647" s="5" t="s">
        <v>1536</v>
      </c>
      <c r="AQ647" s="4" t="s">
        <v>12479</v>
      </c>
      <c r="AR647" s="5" t="s">
        <v>12480</v>
      </c>
      <c r="AS647" s="4" t="s">
        <v>1696</v>
      </c>
      <c r="AT647" s="5" t="s">
        <v>1697</v>
      </c>
      <c r="AU647" s="5" t="s">
        <v>41</v>
      </c>
      <c r="AV647" s="4" t="s">
        <v>1698</v>
      </c>
      <c r="AW647" s="5" t="s">
        <v>66</v>
      </c>
      <c r="AX647" s="4" t="s">
        <v>1699</v>
      </c>
      <c r="AY647" s="5" t="s">
        <v>1700</v>
      </c>
      <c r="AZ647" s="5" t="s">
        <v>11</v>
      </c>
      <c r="BA647" s="4" t="s">
        <v>1701</v>
      </c>
      <c r="BB647" s="5" t="s">
        <v>1702</v>
      </c>
      <c r="BC647" s="4"/>
      <c r="BD647" s="5"/>
      <c r="BE647" s="5"/>
      <c r="BF647" s="5" t="s">
        <v>1608</v>
      </c>
      <c r="BG647" s="4"/>
      <c r="BH647" s="5"/>
    </row>
    <row r="648" spans="1:60" x14ac:dyDescent="0.25">
      <c r="A648">
        <f t="shared" si="55"/>
        <v>302146</v>
      </c>
      <c r="B648">
        <f t="shared" si="56"/>
        <v>3101182</v>
      </c>
      <c r="C648" s="17" t="str">
        <f t="shared" si="54"/>
        <v>CC</v>
      </c>
      <c r="D648" t="str">
        <f t="shared" si="58"/>
        <v>REGION GRAND OUEST</v>
      </c>
      <c r="E648" s="12" t="str">
        <f t="shared" si="57"/>
        <v>TERRAIN</v>
      </c>
      <c r="F648" s="4" t="s">
        <v>5340</v>
      </c>
      <c r="G648" s="4" t="s">
        <v>5341</v>
      </c>
      <c r="H648" s="5">
        <v>1</v>
      </c>
      <c r="I648" s="5"/>
      <c r="J648" s="5">
        <v>1</v>
      </c>
      <c r="K648" s="5" t="s">
        <v>1325</v>
      </c>
      <c r="L648" s="5" t="s">
        <v>34</v>
      </c>
      <c r="M648" s="5" t="s">
        <v>5342</v>
      </c>
      <c r="N648" s="5" t="s">
        <v>260</v>
      </c>
      <c r="O648" s="5" t="s">
        <v>5343</v>
      </c>
      <c r="P648" s="5"/>
      <c r="Q648" s="5" t="s">
        <v>1346</v>
      </c>
      <c r="R648" s="5">
        <v>5</v>
      </c>
      <c r="S648" s="5" t="s">
        <v>18</v>
      </c>
      <c r="T648" s="5" t="s">
        <v>71</v>
      </c>
      <c r="U648" s="6">
        <v>44562</v>
      </c>
      <c r="V648" s="4" t="s">
        <v>1437</v>
      </c>
      <c r="W648" s="4" t="s">
        <v>1329</v>
      </c>
      <c r="X648" s="5" t="s">
        <v>18</v>
      </c>
      <c r="Y648" s="5" t="s">
        <v>1348</v>
      </c>
      <c r="Z648" s="5"/>
      <c r="AA648" s="4" t="s">
        <v>5344</v>
      </c>
      <c r="AB648" s="5" t="s">
        <v>1393</v>
      </c>
      <c r="AC648" s="5"/>
      <c r="AD648" s="5" t="s">
        <v>1393</v>
      </c>
      <c r="AE648" s="5"/>
      <c r="AF648" s="6">
        <v>28395</v>
      </c>
      <c r="AG648" s="5">
        <v>47</v>
      </c>
      <c r="AH648" s="5">
        <v>100</v>
      </c>
      <c r="AI648" s="5" t="s">
        <v>1332</v>
      </c>
      <c r="AJ648" s="6">
        <v>41883</v>
      </c>
      <c r="AK648" s="5">
        <v>10</v>
      </c>
      <c r="AL648" s="6">
        <v>41883</v>
      </c>
      <c r="AM648" s="5" t="s">
        <v>1333</v>
      </c>
      <c r="AN648" s="5">
        <v>14730</v>
      </c>
      <c r="AO648" s="5" t="s">
        <v>5345</v>
      </c>
      <c r="AP648" s="5" t="s">
        <v>1413</v>
      </c>
      <c r="AQ648" s="4" t="s">
        <v>1414</v>
      </c>
      <c r="AR648" s="5" t="s">
        <v>19</v>
      </c>
      <c r="AS648" s="4" t="s">
        <v>1507</v>
      </c>
      <c r="AT648" s="5" t="s">
        <v>1508</v>
      </c>
      <c r="AU648" s="5" t="s">
        <v>41</v>
      </c>
      <c r="AV648" s="4" t="s">
        <v>1509</v>
      </c>
      <c r="AW648" s="5" t="s">
        <v>375</v>
      </c>
      <c r="AX648" s="4" t="s">
        <v>2035</v>
      </c>
      <c r="AY648" s="5" t="s">
        <v>2036</v>
      </c>
      <c r="AZ648" s="5" t="s">
        <v>11</v>
      </c>
      <c r="BA648" s="4" t="s">
        <v>2037</v>
      </c>
      <c r="BB648" s="5" t="s">
        <v>2038</v>
      </c>
      <c r="BC648" s="4" t="s">
        <v>5341</v>
      </c>
      <c r="BD648" s="5" t="s">
        <v>5346</v>
      </c>
      <c r="BE648" s="5" t="s">
        <v>71</v>
      </c>
      <c r="BF648" s="5" t="s">
        <v>1333</v>
      </c>
      <c r="BG648" s="4" t="s">
        <v>5347</v>
      </c>
      <c r="BH648" s="5" t="s">
        <v>1343</v>
      </c>
    </row>
    <row r="649" spans="1:60" x14ac:dyDescent="0.25">
      <c r="A649">
        <f t="shared" si="55"/>
        <v>187254</v>
      </c>
      <c r="B649">
        <f t="shared" si="56"/>
        <v>3001027</v>
      </c>
      <c r="C649" s="17" t="str">
        <f t="shared" si="54"/>
        <v>CC</v>
      </c>
      <c r="D649" t="str">
        <f t="shared" si="58"/>
        <v>REGION GRAND SUD</v>
      </c>
      <c r="E649" s="12" t="str">
        <f t="shared" si="57"/>
        <v>TERRAIN</v>
      </c>
      <c r="F649" s="4" t="s">
        <v>5348</v>
      </c>
      <c r="G649" s="4" t="s">
        <v>5349</v>
      </c>
      <c r="H649" s="5">
        <v>1</v>
      </c>
      <c r="I649" s="5"/>
      <c r="J649" s="5">
        <v>2</v>
      </c>
      <c r="K649" s="5" t="s">
        <v>1345</v>
      </c>
      <c r="L649" s="5" t="s">
        <v>271</v>
      </c>
      <c r="M649" s="5" t="s">
        <v>5350</v>
      </c>
      <c r="N649" s="5"/>
      <c r="O649" s="5"/>
      <c r="P649" s="5"/>
      <c r="Q649" s="5"/>
      <c r="R649" s="5"/>
      <c r="S649" s="5"/>
      <c r="T649" s="5" t="s">
        <v>60</v>
      </c>
      <c r="U649" s="6">
        <v>37591</v>
      </c>
      <c r="V649" s="4" t="s">
        <v>1773</v>
      </c>
      <c r="W649" s="4" t="s">
        <v>1329</v>
      </c>
      <c r="X649" s="5" t="s">
        <v>18</v>
      </c>
      <c r="Y649" s="5"/>
      <c r="Z649" s="5"/>
      <c r="AA649" s="4" t="s">
        <v>5351</v>
      </c>
      <c r="AB649" s="5"/>
      <c r="AC649" s="5"/>
      <c r="AD649" s="5" t="s">
        <v>1393</v>
      </c>
      <c r="AE649" s="5"/>
      <c r="AF649" s="6">
        <v>23134</v>
      </c>
      <c r="AG649" s="5">
        <v>61</v>
      </c>
      <c r="AH649" s="5">
        <v>100</v>
      </c>
      <c r="AI649" s="5" t="s">
        <v>1332</v>
      </c>
      <c r="AJ649" s="6">
        <v>37530</v>
      </c>
      <c r="AK649" s="5">
        <v>22</v>
      </c>
      <c r="AL649" s="6">
        <v>37591</v>
      </c>
      <c r="AM649" s="5" t="s">
        <v>1333</v>
      </c>
      <c r="AN649" s="5">
        <v>73190</v>
      </c>
      <c r="AO649" s="5" t="s">
        <v>5352</v>
      </c>
      <c r="AP649" s="5" t="s">
        <v>1335</v>
      </c>
      <c r="AQ649" s="4" t="s">
        <v>1336</v>
      </c>
      <c r="AR649" s="5" t="s">
        <v>12476</v>
      </c>
      <c r="AS649" s="4" t="s">
        <v>1522</v>
      </c>
      <c r="AT649" s="5" t="s">
        <v>1523</v>
      </c>
      <c r="AU649" s="5" t="s">
        <v>41</v>
      </c>
      <c r="AV649" s="4" t="s">
        <v>1524</v>
      </c>
      <c r="AW649" s="5" t="s">
        <v>93</v>
      </c>
      <c r="AX649" s="4" t="s">
        <v>1734</v>
      </c>
      <c r="AY649" s="5" t="s">
        <v>1735</v>
      </c>
      <c r="AZ649" s="5" t="s">
        <v>11</v>
      </c>
      <c r="BA649" s="4" t="s">
        <v>1736</v>
      </c>
      <c r="BB649" s="5" t="s">
        <v>1737</v>
      </c>
      <c r="BC649" s="4" t="s">
        <v>5349</v>
      </c>
      <c r="BD649" s="5" t="s">
        <v>5353</v>
      </c>
      <c r="BE649" s="5" t="s">
        <v>60</v>
      </c>
      <c r="BF649" s="5" t="s">
        <v>1333</v>
      </c>
      <c r="BG649" s="4" t="s">
        <v>5354</v>
      </c>
      <c r="BH649" s="5" t="s">
        <v>1343</v>
      </c>
    </row>
    <row r="650" spans="1:60" x14ac:dyDescent="0.25">
      <c r="A650">
        <f t="shared" si="55"/>
        <v>306402</v>
      </c>
      <c r="B650">
        <f t="shared" si="56"/>
        <v>7024304</v>
      </c>
      <c r="C650" s="17" t="str">
        <f t="shared" si="54"/>
        <v>CC</v>
      </c>
      <c r="D650" t="str">
        <f t="shared" si="58"/>
        <v>REGION CENTRE EST</v>
      </c>
      <c r="E650" s="12" t="str">
        <f t="shared" si="57"/>
        <v>TERRAIN</v>
      </c>
      <c r="F650" s="4" t="s">
        <v>5355</v>
      </c>
      <c r="G650" s="4" t="s">
        <v>5356</v>
      </c>
      <c r="H650" s="5">
        <v>1</v>
      </c>
      <c r="I650" s="5"/>
      <c r="J650" s="5">
        <v>2</v>
      </c>
      <c r="K650" s="5" t="s">
        <v>1345</v>
      </c>
      <c r="L650" s="5" t="s">
        <v>5357</v>
      </c>
      <c r="M650" s="5" t="s">
        <v>5358</v>
      </c>
      <c r="N650" s="5"/>
      <c r="O650" s="5"/>
      <c r="P650" s="5"/>
      <c r="Q650" s="5"/>
      <c r="R650" s="5"/>
      <c r="S650" s="5"/>
      <c r="T650" s="5" t="s">
        <v>245</v>
      </c>
      <c r="U650" s="6">
        <v>45566</v>
      </c>
      <c r="V650" s="4" t="s">
        <v>1328</v>
      </c>
      <c r="W650" s="4" t="s">
        <v>1329</v>
      </c>
      <c r="X650" s="5" t="s">
        <v>18</v>
      </c>
      <c r="Y650" s="5"/>
      <c r="Z650" s="5"/>
      <c r="AA650" s="4" t="s">
        <v>1330</v>
      </c>
      <c r="AB650" s="5"/>
      <c r="AC650" s="5"/>
      <c r="AD650" s="5" t="s">
        <v>1331</v>
      </c>
      <c r="AE650" s="5"/>
      <c r="AF650" s="6">
        <v>36108</v>
      </c>
      <c r="AG650" s="5">
        <v>26</v>
      </c>
      <c r="AH650" s="5">
        <v>100</v>
      </c>
      <c r="AI650" s="5" t="s">
        <v>1332</v>
      </c>
      <c r="AJ650" s="6">
        <v>45566</v>
      </c>
      <c r="AK650" s="5">
        <v>0</v>
      </c>
      <c r="AL650" s="6">
        <v>45566</v>
      </c>
      <c r="AM650" s="5" t="s">
        <v>1333</v>
      </c>
      <c r="AN650" s="5">
        <v>54380</v>
      </c>
      <c r="AO650" s="5" t="s">
        <v>5359</v>
      </c>
      <c r="AP650" s="5" t="s">
        <v>1536</v>
      </c>
      <c r="AQ650" s="4" t="s">
        <v>12479</v>
      </c>
      <c r="AR650" s="5" t="s">
        <v>12480</v>
      </c>
      <c r="AS650" s="4" t="s">
        <v>1696</v>
      </c>
      <c r="AT650" s="5" t="s">
        <v>1697</v>
      </c>
      <c r="AU650" s="5" t="s">
        <v>41</v>
      </c>
      <c r="AV650" s="4" t="s">
        <v>1698</v>
      </c>
      <c r="AW650" s="5" t="s">
        <v>66</v>
      </c>
      <c r="AX650" s="4" t="s">
        <v>2614</v>
      </c>
      <c r="AY650" s="5" t="s">
        <v>2615</v>
      </c>
      <c r="AZ650" s="5" t="s">
        <v>11</v>
      </c>
      <c r="BA650" s="4" t="s">
        <v>2616</v>
      </c>
      <c r="BB650" s="5" t="s">
        <v>2617</v>
      </c>
      <c r="BC650" s="4" t="s">
        <v>5356</v>
      </c>
      <c r="BD650" s="5" t="s">
        <v>5360</v>
      </c>
      <c r="BE650" s="5" t="s">
        <v>245</v>
      </c>
      <c r="BF650" s="5" t="s">
        <v>1333</v>
      </c>
      <c r="BG650" s="4" t="s">
        <v>5361</v>
      </c>
      <c r="BH650" s="5" t="s">
        <v>1343</v>
      </c>
    </row>
    <row r="651" spans="1:60" x14ac:dyDescent="0.25">
      <c r="A651">
        <f t="shared" si="55"/>
        <v>180255</v>
      </c>
      <c r="B651">
        <f t="shared" si="56"/>
        <v>3000718</v>
      </c>
      <c r="C651" s="17" t="str">
        <f t="shared" si="54"/>
        <v>CC</v>
      </c>
      <c r="D651" t="str">
        <f t="shared" si="58"/>
        <v>REGION ILE DE FRANCE NORD</v>
      </c>
      <c r="E651" s="12" t="str">
        <f t="shared" si="57"/>
        <v>TERRAIN</v>
      </c>
      <c r="F651" s="4" t="s">
        <v>1010</v>
      </c>
      <c r="G651" s="4" t="s">
        <v>5362</v>
      </c>
      <c r="H651" s="5">
        <v>1</v>
      </c>
      <c r="I651" s="5"/>
      <c r="J651" s="5">
        <v>2</v>
      </c>
      <c r="K651" s="5" t="s">
        <v>1345</v>
      </c>
      <c r="L651" s="5" t="s">
        <v>1012</v>
      </c>
      <c r="M651" s="5" t="s">
        <v>1011</v>
      </c>
      <c r="N651" s="5" t="s">
        <v>11</v>
      </c>
      <c r="O651" s="5">
        <v>35855</v>
      </c>
      <c r="P651" s="5"/>
      <c r="Q651" s="5" t="s">
        <v>1346</v>
      </c>
      <c r="R651" s="5">
        <v>5</v>
      </c>
      <c r="S651" s="5" t="s">
        <v>5</v>
      </c>
      <c r="T651" s="5" t="s">
        <v>3</v>
      </c>
      <c r="U651" s="6">
        <v>35886</v>
      </c>
      <c r="V651" s="5" t="s">
        <v>1487</v>
      </c>
      <c r="W651" s="4" t="s">
        <v>1329</v>
      </c>
      <c r="X651" s="5" t="s">
        <v>5</v>
      </c>
      <c r="Y651" s="5" t="s">
        <v>1348</v>
      </c>
      <c r="Z651" s="5"/>
      <c r="AA651" s="5" t="s">
        <v>5363</v>
      </c>
      <c r="AB651" s="5">
        <v>6</v>
      </c>
      <c r="AC651" s="5"/>
      <c r="AD651" s="5">
        <v>6</v>
      </c>
      <c r="AE651" s="5"/>
      <c r="AF651" s="5">
        <v>25282</v>
      </c>
      <c r="AG651" s="5">
        <v>55</v>
      </c>
      <c r="AH651" s="5">
        <v>100</v>
      </c>
      <c r="AI651" s="5" t="s">
        <v>1332</v>
      </c>
      <c r="AJ651" s="5">
        <v>35886</v>
      </c>
      <c r="AK651" s="5">
        <v>26</v>
      </c>
      <c r="AL651" s="5">
        <v>35886</v>
      </c>
      <c r="AM651" s="5" t="s">
        <v>1333</v>
      </c>
      <c r="AN651" s="5">
        <v>78440</v>
      </c>
      <c r="AO651" s="5" t="s">
        <v>5364</v>
      </c>
      <c r="AP651" s="5" t="s">
        <v>12477</v>
      </c>
      <c r="AQ651" s="4" t="s">
        <v>1351</v>
      </c>
      <c r="AR651" s="5" t="s">
        <v>12478</v>
      </c>
      <c r="AS651" s="4" t="s">
        <v>1352</v>
      </c>
      <c r="AT651" s="5" t="s">
        <v>1353</v>
      </c>
      <c r="AU651" s="5" t="s">
        <v>41</v>
      </c>
      <c r="AV651" s="4" t="s">
        <v>1354</v>
      </c>
      <c r="AW651" s="5" t="s">
        <v>17</v>
      </c>
      <c r="AX651" s="4" t="s">
        <v>2116</v>
      </c>
      <c r="AY651" s="5" t="s">
        <v>2117</v>
      </c>
      <c r="AZ651" s="5" t="s">
        <v>11</v>
      </c>
      <c r="BA651" s="4" t="s">
        <v>2118</v>
      </c>
      <c r="BB651" s="5" t="s">
        <v>2119</v>
      </c>
      <c r="BC651" s="5" t="s">
        <v>5362</v>
      </c>
      <c r="BD651" s="5" t="s">
        <v>5365</v>
      </c>
      <c r="BE651" s="5" t="s">
        <v>3</v>
      </c>
      <c r="BF651" s="5" t="s">
        <v>1333</v>
      </c>
      <c r="BG651" s="5" t="s">
        <v>5366</v>
      </c>
      <c r="BH651" s="5" t="s">
        <v>1343</v>
      </c>
    </row>
    <row r="652" spans="1:60" x14ac:dyDescent="0.25">
      <c r="A652">
        <f t="shared" si="55"/>
        <v>300713</v>
      </c>
      <c r="B652">
        <f t="shared" si="56"/>
        <v>3100426</v>
      </c>
      <c r="C652" s="17" t="str">
        <f t="shared" si="54"/>
        <v>CC</v>
      </c>
      <c r="D652" t="str">
        <f t="shared" si="58"/>
        <v>REGION ILE DE FRANCE NORD</v>
      </c>
      <c r="E652" s="12" t="str">
        <f t="shared" si="57"/>
        <v>TERRAIN</v>
      </c>
      <c r="F652" s="4" t="s">
        <v>216</v>
      </c>
      <c r="G652" s="4" t="s">
        <v>5367</v>
      </c>
      <c r="H652" s="5">
        <v>1</v>
      </c>
      <c r="I652" s="5"/>
      <c r="J652" s="5">
        <v>2</v>
      </c>
      <c r="K652" s="5" t="s">
        <v>1345</v>
      </c>
      <c r="L652" s="5" t="s">
        <v>218</v>
      </c>
      <c r="M652" s="5" t="s">
        <v>217</v>
      </c>
      <c r="N652" s="5"/>
      <c r="O652" s="6"/>
      <c r="P652" s="5"/>
      <c r="Q652" s="5"/>
      <c r="R652" s="5"/>
      <c r="S652" s="5"/>
      <c r="T652" s="5" t="s">
        <v>25</v>
      </c>
      <c r="U652" s="6">
        <v>41000</v>
      </c>
      <c r="V652" s="4" t="s">
        <v>1363</v>
      </c>
      <c r="W652" s="4" t="s">
        <v>1329</v>
      </c>
      <c r="X652" s="5" t="s">
        <v>18</v>
      </c>
      <c r="Y652" s="5"/>
      <c r="Z652" s="5"/>
      <c r="AA652" s="5" t="s">
        <v>2759</v>
      </c>
      <c r="AB652" s="5"/>
      <c r="AC652" s="5"/>
      <c r="AD652" s="5" t="s">
        <v>1331</v>
      </c>
      <c r="AE652" s="5"/>
      <c r="AF652" s="6">
        <v>29293</v>
      </c>
      <c r="AG652" s="5">
        <v>44</v>
      </c>
      <c r="AH652" s="5">
        <v>100</v>
      </c>
      <c r="AI652" s="5" t="s">
        <v>1332</v>
      </c>
      <c r="AJ652" s="6">
        <v>41000</v>
      </c>
      <c r="AK652" s="5">
        <v>12</v>
      </c>
      <c r="AL652" s="6">
        <v>41000</v>
      </c>
      <c r="AM652" s="5" t="s">
        <v>1333</v>
      </c>
      <c r="AN652" s="5">
        <v>76770</v>
      </c>
      <c r="AO652" s="5" t="s">
        <v>5368</v>
      </c>
      <c r="AP652" s="5" t="s">
        <v>12477</v>
      </c>
      <c r="AQ652" s="4" t="s">
        <v>1351</v>
      </c>
      <c r="AR652" s="5" t="s">
        <v>12478</v>
      </c>
      <c r="AS652" s="4" t="s">
        <v>1651</v>
      </c>
      <c r="AT652" s="5" t="s">
        <v>1652</v>
      </c>
      <c r="AU652" s="5" t="s">
        <v>41</v>
      </c>
      <c r="AV652" s="4" t="s">
        <v>1653</v>
      </c>
      <c r="AW652" s="5" t="s">
        <v>35</v>
      </c>
      <c r="AX652" s="4" t="s">
        <v>3088</v>
      </c>
      <c r="AY652" s="5" t="s">
        <v>3089</v>
      </c>
      <c r="AZ652" s="5" t="s">
        <v>11</v>
      </c>
      <c r="BA652" s="4" t="s">
        <v>3090</v>
      </c>
      <c r="BB652" s="5" t="s">
        <v>3091</v>
      </c>
      <c r="BC652" s="5" t="s">
        <v>5367</v>
      </c>
      <c r="BD652" s="5" t="s">
        <v>5369</v>
      </c>
      <c r="BE652" s="5" t="s">
        <v>25</v>
      </c>
      <c r="BF652" s="5" t="s">
        <v>1333</v>
      </c>
      <c r="BG652" s="5" t="s">
        <v>5370</v>
      </c>
      <c r="BH652" s="5" t="s">
        <v>1343</v>
      </c>
    </row>
    <row r="653" spans="1:60" x14ac:dyDescent="0.25">
      <c r="A653">
        <f t="shared" si="55"/>
        <v>193629</v>
      </c>
      <c r="B653">
        <f t="shared" si="56"/>
        <v>3002902</v>
      </c>
      <c r="C653" s="17" t="str">
        <f t="shared" si="54"/>
        <v>CC</v>
      </c>
      <c r="D653" t="str">
        <f t="shared" si="58"/>
        <v>REGION ILE DE FRANCE NORD</v>
      </c>
      <c r="E653" s="12" t="str">
        <f t="shared" si="57"/>
        <v>TERRAIN</v>
      </c>
      <c r="F653" s="4" t="s">
        <v>5371</v>
      </c>
      <c r="G653" s="4" t="s">
        <v>5372</v>
      </c>
      <c r="H653" s="5">
        <v>1</v>
      </c>
      <c r="I653" s="5"/>
      <c r="J653" s="5">
        <v>1</v>
      </c>
      <c r="K653" s="5" t="s">
        <v>1325</v>
      </c>
      <c r="L653" s="5" t="s">
        <v>467</v>
      </c>
      <c r="M653" s="5" t="s">
        <v>5373</v>
      </c>
      <c r="N653" s="5" t="s">
        <v>25</v>
      </c>
      <c r="O653" s="5">
        <v>40299</v>
      </c>
      <c r="P653" s="5"/>
      <c r="Q653" s="5" t="s">
        <v>1346</v>
      </c>
      <c r="R653" s="5">
        <v>5</v>
      </c>
      <c r="S653" s="5" t="s">
        <v>18</v>
      </c>
      <c r="T653" s="5" t="s">
        <v>65</v>
      </c>
      <c r="U653" s="6">
        <v>40330</v>
      </c>
      <c r="V653" s="4" t="s">
        <v>3701</v>
      </c>
      <c r="W653" s="4" t="s">
        <v>1329</v>
      </c>
      <c r="X653" s="5" t="s">
        <v>18</v>
      </c>
      <c r="Y653" s="5"/>
      <c r="Z653" s="5"/>
      <c r="AA653" s="4" t="s">
        <v>2780</v>
      </c>
      <c r="AB653" s="5" t="s">
        <v>1393</v>
      </c>
      <c r="AC653" s="5"/>
      <c r="AD653" s="5" t="s">
        <v>1393</v>
      </c>
      <c r="AE653" s="5"/>
      <c r="AF653" s="6">
        <v>30803</v>
      </c>
      <c r="AG653" s="5">
        <v>40</v>
      </c>
      <c r="AH653" s="5">
        <v>100</v>
      </c>
      <c r="AI653" s="5" t="s">
        <v>1332</v>
      </c>
      <c r="AJ653" s="6">
        <v>40330</v>
      </c>
      <c r="AK653" s="5">
        <v>14</v>
      </c>
      <c r="AL653" s="6">
        <v>40330</v>
      </c>
      <c r="AM653" s="5" t="s">
        <v>1333</v>
      </c>
      <c r="AN653" s="5">
        <v>59520</v>
      </c>
      <c r="AO653" s="5" t="s">
        <v>5374</v>
      </c>
      <c r="AP653" s="5" t="s">
        <v>12477</v>
      </c>
      <c r="AQ653" s="4" t="s">
        <v>1351</v>
      </c>
      <c r="AR653" s="5" t="s">
        <v>12478</v>
      </c>
      <c r="AS653" s="4" t="s">
        <v>2022</v>
      </c>
      <c r="AT653" s="5" t="s">
        <v>2023</v>
      </c>
      <c r="AU653" s="5" t="s">
        <v>41</v>
      </c>
      <c r="AV653" s="4" t="s">
        <v>2024</v>
      </c>
      <c r="AW653" s="5" t="s">
        <v>26</v>
      </c>
      <c r="AX653" s="4" t="s">
        <v>2732</v>
      </c>
      <c r="AY653" s="5" t="s">
        <v>2733</v>
      </c>
      <c r="AZ653" s="5" t="s">
        <v>11</v>
      </c>
      <c r="BA653" s="4" t="s">
        <v>2734</v>
      </c>
      <c r="BB653" s="5" t="s">
        <v>2735</v>
      </c>
      <c r="BC653" s="4" t="s">
        <v>5372</v>
      </c>
      <c r="BD653" s="5" t="s">
        <v>5375</v>
      </c>
      <c r="BE653" s="5" t="s">
        <v>65</v>
      </c>
      <c r="BF653" s="5" t="s">
        <v>1333</v>
      </c>
      <c r="BG653" s="4" t="s">
        <v>5376</v>
      </c>
      <c r="BH653" s="5" t="s">
        <v>1343</v>
      </c>
    </row>
    <row r="654" spans="1:60" x14ac:dyDescent="0.25">
      <c r="A654">
        <f t="shared" si="55"/>
        <v>165440</v>
      </c>
      <c r="B654">
        <f t="shared" si="56"/>
        <v>3000373</v>
      </c>
      <c r="C654" s="17" t="str">
        <f t="shared" si="54"/>
        <v>CC</v>
      </c>
      <c r="D654" t="str">
        <f t="shared" si="58"/>
        <v>REGION GRAND OUEST</v>
      </c>
      <c r="E654" s="12" t="str">
        <f t="shared" si="57"/>
        <v>TERRAIN</v>
      </c>
      <c r="F654" s="4" t="s">
        <v>5377</v>
      </c>
      <c r="G654" s="4" t="s">
        <v>5378</v>
      </c>
      <c r="H654" s="5">
        <v>1</v>
      </c>
      <c r="I654" s="5"/>
      <c r="J654" s="5">
        <v>1</v>
      </c>
      <c r="K654" s="5" t="s">
        <v>1325</v>
      </c>
      <c r="L654" s="5" t="s">
        <v>605</v>
      </c>
      <c r="M654" s="5" t="s">
        <v>5379</v>
      </c>
      <c r="N654" s="5"/>
      <c r="O654" s="5"/>
      <c r="P654" s="5"/>
      <c r="Q654" s="5"/>
      <c r="R654" s="5"/>
      <c r="S654" s="5"/>
      <c r="T654" s="5" t="s">
        <v>25</v>
      </c>
      <c r="U654" s="6">
        <v>33086</v>
      </c>
      <c r="V654" s="5" t="s">
        <v>1363</v>
      </c>
      <c r="W654" s="4" t="s">
        <v>1329</v>
      </c>
      <c r="X654" s="5" t="s">
        <v>18</v>
      </c>
      <c r="Y654" s="5"/>
      <c r="Z654" s="5"/>
      <c r="AA654" s="4" t="s">
        <v>4885</v>
      </c>
      <c r="AB654" s="5"/>
      <c r="AC654" s="5"/>
      <c r="AD654" s="5" t="s">
        <v>1331</v>
      </c>
      <c r="AE654" s="5"/>
      <c r="AF654" s="5">
        <v>24408</v>
      </c>
      <c r="AG654" s="5">
        <v>58</v>
      </c>
      <c r="AH654" s="5">
        <v>100</v>
      </c>
      <c r="AI654" s="5" t="s">
        <v>1332</v>
      </c>
      <c r="AJ654" s="5">
        <v>33086</v>
      </c>
      <c r="AK654" s="5">
        <v>34</v>
      </c>
      <c r="AL654" s="5">
        <v>33086</v>
      </c>
      <c r="AM654" s="5" t="s">
        <v>1333</v>
      </c>
      <c r="AN654" s="5">
        <v>50690</v>
      </c>
      <c r="AO654" s="5" t="s">
        <v>5380</v>
      </c>
      <c r="AP654" s="5" t="s">
        <v>1413</v>
      </c>
      <c r="AQ654" s="4" t="s">
        <v>1414</v>
      </c>
      <c r="AR654" s="5" t="s">
        <v>19</v>
      </c>
      <c r="AS654" s="4" t="s">
        <v>1507</v>
      </c>
      <c r="AT654" s="5" t="s">
        <v>1508</v>
      </c>
      <c r="AU654" s="5" t="s">
        <v>41</v>
      </c>
      <c r="AV654" s="4" t="s">
        <v>1509</v>
      </c>
      <c r="AW654" s="5" t="s">
        <v>375</v>
      </c>
      <c r="AX654" s="4" t="s">
        <v>2127</v>
      </c>
      <c r="AY654" s="5" t="s">
        <v>2128</v>
      </c>
      <c r="AZ654" s="5" t="s">
        <v>11</v>
      </c>
      <c r="BA654" s="4" t="s">
        <v>2129</v>
      </c>
      <c r="BB654" s="5" t="s">
        <v>2130</v>
      </c>
      <c r="BC654" s="4" t="s">
        <v>5378</v>
      </c>
      <c r="BD654" s="5" t="s">
        <v>5381</v>
      </c>
      <c r="BE654" s="5" t="s">
        <v>25</v>
      </c>
      <c r="BF654" s="5" t="s">
        <v>1333</v>
      </c>
      <c r="BG654" s="4" t="s">
        <v>5382</v>
      </c>
      <c r="BH654" s="5" t="s">
        <v>1343</v>
      </c>
    </row>
    <row r="655" spans="1:60" x14ac:dyDescent="0.25">
      <c r="A655">
        <f t="shared" si="55"/>
        <v>306090</v>
      </c>
      <c r="B655">
        <f t="shared" si="56"/>
        <v>7023820</v>
      </c>
      <c r="C655" s="17" t="str">
        <f t="shared" si="54"/>
        <v>CC</v>
      </c>
      <c r="D655" t="str">
        <f t="shared" si="58"/>
        <v>REGION GRAND OUEST</v>
      </c>
      <c r="E655" s="12" t="str">
        <f t="shared" si="57"/>
        <v>TERRAIN</v>
      </c>
      <c r="F655" s="4" t="s">
        <v>5383</v>
      </c>
      <c r="G655" s="4" t="s">
        <v>5384</v>
      </c>
      <c r="H655" s="5">
        <v>1</v>
      </c>
      <c r="I655" s="5"/>
      <c r="J655" s="5">
        <v>2</v>
      </c>
      <c r="K655" s="5" t="s">
        <v>1345</v>
      </c>
      <c r="L655" s="5" t="s">
        <v>755</v>
      </c>
      <c r="M655" s="5" t="s">
        <v>1139</v>
      </c>
      <c r="N655" s="5"/>
      <c r="O655" s="5"/>
      <c r="P655" s="5"/>
      <c r="Q655" s="5"/>
      <c r="R655" s="5"/>
      <c r="S655" s="5"/>
      <c r="T655" s="5" t="s">
        <v>25</v>
      </c>
      <c r="U655" s="6">
        <v>45566</v>
      </c>
      <c r="V655" s="5" t="s">
        <v>1363</v>
      </c>
      <c r="W655" s="4" t="s">
        <v>1329</v>
      </c>
      <c r="X655" s="5" t="s">
        <v>18</v>
      </c>
      <c r="Y655" s="5"/>
      <c r="Z655" s="5"/>
      <c r="AA655" s="4" t="s">
        <v>5385</v>
      </c>
      <c r="AB655" s="5"/>
      <c r="AC655" s="5"/>
      <c r="AD655" s="5" t="s">
        <v>1331</v>
      </c>
      <c r="AE655" s="5"/>
      <c r="AF655" s="5">
        <v>26346</v>
      </c>
      <c r="AG655" s="5">
        <v>52</v>
      </c>
      <c r="AH655" s="5">
        <v>100</v>
      </c>
      <c r="AI655" s="5" t="s">
        <v>1332</v>
      </c>
      <c r="AJ655" s="5">
        <v>45444</v>
      </c>
      <c r="AK655" s="5">
        <v>0</v>
      </c>
      <c r="AL655" s="5">
        <v>45444</v>
      </c>
      <c r="AM655" s="5" t="s">
        <v>1333</v>
      </c>
      <c r="AN655" s="5">
        <v>61100</v>
      </c>
      <c r="AO655" s="5" t="s">
        <v>5386</v>
      </c>
      <c r="AP655" s="5" t="s">
        <v>1413</v>
      </c>
      <c r="AQ655" s="4" t="s">
        <v>1414</v>
      </c>
      <c r="AR655" s="5" t="s">
        <v>19</v>
      </c>
      <c r="AS655" s="4" t="s">
        <v>1507</v>
      </c>
      <c r="AT655" s="5" t="s">
        <v>1508</v>
      </c>
      <c r="AU655" s="5" t="s">
        <v>41</v>
      </c>
      <c r="AV655" s="4" t="s">
        <v>1509</v>
      </c>
      <c r="AW655" s="5" t="s">
        <v>375</v>
      </c>
      <c r="AX655" s="4" t="s">
        <v>1510</v>
      </c>
      <c r="AY655" s="5" t="s">
        <v>1511</v>
      </c>
      <c r="AZ655" s="5" t="s">
        <v>11</v>
      </c>
      <c r="BA655" s="4" t="s">
        <v>1512</v>
      </c>
      <c r="BB655" s="5" t="s">
        <v>1513</v>
      </c>
      <c r="BC655" s="4" t="s">
        <v>5384</v>
      </c>
      <c r="BD655" s="5" t="s">
        <v>5387</v>
      </c>
      <c r="BE655" s="5" t="s">
        <v>25</v>
      </c>
      <c r="BF655" s="5" t="s">
        <v>1333</v>
      </c>
      <c r="BG655" s="4" t="s">
        <v>5388</v>
      </c>
      <c r="BH655" s="5" t="s">
        <v>1343</v>
      </c>
    </row>
    <row r="656" spans="1:60" x14ac:dyDescent="0.25">
      <c r="A656">
        <f t="shared" si="55"/>
        <v>185526</v>
      </c>
      <c r="B656">
        <f t="shared" si="56"/>
        <v>3000910</v>
      </c>
      <c r="C656" s="17" t="str">
        <f t="shared" si="54"/>
        <v>CC</v>
      </c>
      <c r="D656" t="str">
        <f t="shared" si="58"/>
        <v>REGION GRAND SUD</v>
      </c>
      <c r="E656" s="12" t="str">
        <f t="shared" si="57"/>
        <v>TERRAIN</v>
      </c>
      <c r="F656" s="4" t="s">
        <v>5389</v>
      </c>
      <c r="G656" s="4" t="s">
        <v>5390</v>
      </c>
      <c r="H656" s="5">
        <v>1</v>
      </c>
      <c r="I656" s="5"/>
      <c r="J656" s="5">
        <v>1</v>
      </c>
      <c r="K656" s="5" t="s">
        <v>1325</v>
      </c>
      <c r="L656" s="5" t="s">
        <v>5391</v>
      </c>
      <c r="M656" s="5" t="s">
        <v>5392</v>
      </c>
      <c r="N656" s="5"/>
      <c r="O656" s="5"/>
      <c r="P656" s="5"/>
      <c r="Q656" s="5"/>
      <c r="R656" s="5"/>
      <c r="S656" s="5"/>
      <c r="T656" s="5" t="s">
        <v>65</v>
      </c>
      <c r="U656" s="6">
        <v>36982</v>
      </c>
      <c r="V656" s="5" t="s">
        <v>3701</v>
      </c>
      <c r="W656" s="4" t="s">
        <v>1329</v>
      </c>
      <c r="X656" s="5" t="s">
        <v>18</v>
      </c>
      <c r="Y656" s="5"/>
      <c r="Z656" s="5"/>
      <c r="AA656" s="4" t="s">
        <v>4850</v>
      </c>
      <c r="AB656" s="5"/>
      <c r="AC656" s="5"/>
      <c r="AD656" s="5" t="s">
        <v>1393</v>
      </c>
      <c r="AE656" s="5"/>
      <c r="AF656" s="5">
        <v>23392</v>
      </c>
      <c r="AG656" s="5">
        <v>60</v>
      </c>
      <c r="AH656" s="5">
        <v>100</v>
      </c>
      <c r="AI656" s="5" t="s">
        <v>1332</v>
      </c>
      <c r="AJ656" s="5">
        <v>36982</v>
      </c>
      <c r="AK656" s="5">
        <v>23</v>
      </c>
      <c r="AL656" s="5">
        <v>36982</v>
      </c>
      <c r="AM656" s="5" t="s">
        <v>1333</v>
      </c>
      <c r="AN656" s="5">
        <v>83000</v>
      </c>
      <c r="AO656" s="5" t="s">
        <v>1499</v>
      </c>
      <c r="AP656" s="5" t="s">
        <v>1335</v>
      </c>
      <c r="AQ656" s="4" t="s">
        <v>1336</v>
      </c>
      <c r="AR656" s="5" t="s">
        <v>12476</v>
      </c>
      <c r="AS656" s="4" t="s">
        <v>1473</v>
      </c>
      <c r="AT656" s="5" t="s">
        <v>1474</v>
      </c>
      <c r="AU656" s="5" t="s">
        <v>41</v>
      </c>
      <c r="AV656" s="4" t="s">
        <v>1475</v>
      </c>
      <c r="AW656" s="5" t="s">
        <v>58</v>
      </c>
      <c r="AX656" s="4" t="s">
        <v>1479</v>
      </c>
      <c r="AY656" s="5" t="s">
        <v>1480</v>
      </c>
      <c r="AZ656" s="5" t="s">
        <v>11</v>
      </c>
      <c r="BA656" s="4" t="s">
        <v>1481</v>
      </c>
      <c r="BB656" s="5" t="s">
        <v>1482</v>
      </c>
      <c r="BC656" s="5" t="s">
        <v>5390</v>
      </c>
      <c r="BD656" s="5" t="s">
        <v>5393</v>
      </c>
      <c r="BE656" s="5" t="s">
        <v>65</v>
      </c>
      <c r="BF656" s="5" t="s">
        <v>1333</v>
      </c>
      <c r="BG656" s="4" t="s">
        <v>5394</v>
      </c>
      <c r="BH656" s="5" t="s">
        <v>1343</v>
      </c>
    </row>
    <row r="657" spans="1:60" x14ac:dyDescent="0.25">
      <c r="A657">
        <f t="shared" si="55"/>
        <v>170893</v>
      </c>
      <c r="B657">
        <f t="shared" si="56"/>
        <v>3000467</v>
      </c>
      <c r="C657" s="17" t="str">
        <f t="shared" si="54"/>
        <v>CC</v>
      </c>
      <c r="D657" t="str">
        <f t="shared" si="58"/>
        <v>REGION GRAND SUD</v>
      </c>
      <c r="E657" s="12" t="str">
        <f t="shared" si="57"/>
        <v>TERRAIN</v>
      </c>
      <c r="F657" s="4" t="s">
        <v>5395</v>
      </c>
      <c r="G657" s="4" t="s">
        <v>5396</v>
      </c>
      <c r="H657" s="5">
        <v>1</v>
      </c>
      <c r="I657" s="5"/>
      <c r="J657" s="5">
        <v>1</v>
      </c>
      <c r="K657" s="5" t="s">
        <v>1325</v>
      </c>
      <c r="L657" s="5" t="s">
        <v>92</v>
      </c>
      <c r="M657" s="5" t="s">
        <v>5397</v>
      </c>
      <c r="N657" s="5"/>
      <c r="O657" s="5"/>
      <c r="P657" s="5"/>
      <c r="Q657" s="5"/>
      <c r="R657" s="5"/>
      <c r="S657" s="5"/>
      <c r="T657" s="5" t="s">
        <v>3</v>
      </c>
      <c r="U657" s="6">
        <v>34121</v>
      </c>
      <c r="V657" s="5" t="s">
        <v>1487</v>
      </c>
      <c r="W657" s="4" t="s">
        <v>1329</v>
      </c>
      <c r="X657" s="5" t="s">
        <v>5</v>
      </c>
      <c r="Y657" s="5" t="s">
        <v>1348</v>
      </c>
      <c r="Z657" s="5"/>
      <c r="AA657" s="4" t="s">
        <v>5328</v>
      </c>
      <c r="AB657" s="5"/>
      <c r="AC657" s="5"/>
      <c r="AD657" s="5">
        <v>6</v>
      </c>
      <c r="AE657" s="5"/>
      <c r="AF657" s="5">
        <v>25071</v>
      </c>
      <c r="AG657" s="5">
        <v>56</v>
      </c>
      <c r="AH657" s="5">
        <v>100</v>
      </c>
      <c r="AI657" s="5" t="s">
        <v>1332</v>
      </c>
      <c r="AJ657" s="5">
        <v>34121</v>
      </c>
      <c r="AK657" s="5">
        <v>31</v>
      </c>
      <c r="AL657" s="5">
        <v>34121</v>
      </c>
      <c r="AM657" s="5" t="s">
        <v>1333</v>
      </c>
      <c r="AN657" s="5">
        <v>30520</v>
      </c>
      <c r="AO657" s="5" t="s">
        <v>5398</v>
      </c>
      <c r="AP657" s="5" t="s">
        <v>1335</v>
      </c>
      <c r="AQ657" s="4" t="s">
        <v>1336</v>
      </c>
      <c r="AR657" s="5" t="s">
        <v>12476</v>
      </c>
      <c r="AS657" s="4" t="s">
        <v>1403</v>
      </c>
      <c r="AT657" s="5" t="s">
        <v>1404</v>
      </c>
      <c r="AU657" s="5" t="s">
        <v>41</v>
      </c>
      <c r="AV657" s="4" t="s">
        <v>1405</v>
      </c>
      <c r="AW657" s="5" t="s">
        <v>61</v>
      </c>
      <c r="AX657" s="4" t="s">
        <v>2047</v>
      </c>
      <c r="AY657" s="5" t="s">
        <v>2048</v>
      </c>
      <c r="AZ657" s="5" t="s">
        <v>11</v>
      </c>
      <c r="BA657" s="4" t="s">
        <v>2049</v>
      </c>
      <c r="BB657" s="5" t="s">
        <v>2050</v>
      </c>
      <c r="BC657" s="4" t="s">
        <v>5396</v>
      </c>
      <c r="BD657" s="5" t="s">
        <v>5399</v>
      </c>
      <c r="BE657" s="5" t="s">
        <v>3</v>
      </c>
      <c r="BF657" s="5" t="s">
        <v>1333</v>
      </c>
      <c r="BG657" s="4" t="s">
        <v>5400</v>
      </c>
      <c r="BH657" s="5" t="s">
        <v>1343</v>
      </c>
    </row>
    <row r="658" spans="1:60" x14ac:dyDescent="0.25">
      <c r="A658">
        <f t="shared" si="55"/>
        <v>304663</v>
      </c>
      <c r="B658">
        <f t="shared" si="56"/>
        <v>3102508</v>
      </c>
      <c r="C658" t="str">
        <f t="shared" si="54"/>
        <v>CC</v>
      </c>
      <c r="D658" t="str">
        <f t="shared" si="58"/>
        <v>POLE PILOTAGE DU RESEAU COMMERCIAL</v>
      </c>
      <c r="E658" s="12" t="str">
        <f t="shared" si="57"/>
        <v>TERRAIN</v>
      </c>
      <c r="F658" s="4" t="s">
        <v>5401</v>
      </c>
      <c r="G658" s="4" t="s">
        <v>5402</v>
      </c>
      <c r="H658" s="5">
        <v>1</v>
      </c>
      <c r="I658" s="5"/>
      <c r="J658" s="5">
        <v>1</v>
      </c>
      <c r="K658" s="5" t="s">
        <v>1325</v>
      </c>
      <c r="L658" s="5" t="s">
        <v>54</v>
      </c>
      <c r="M658" s="5" t="s">
        <v>5403</v>
      </c>
      <c r="N658" s="5" t="s">
        <v>349</v>
      </c>
      <c r="O658" s="5">
        <v>44409</v>
      </c>
      <c r="P658" s="5"/>
      <c r="Q658" s="5" t="s">
        <v>1346</v>
      </c>
      <c r="R658" s="5">
        <v>3</v>
      </c>
      <c r="S658" s="5" t="s">
        <v>18</v>
      </c>
      <c r="T658" s="5" t="s">
        <v>1390</v>
      </c>
      <c r="U658" s="6">
        <v>44440</v>
      </c>
      <c r="V658" s="5" t="s">
        <v>1391</v>
      </c>
      <c r="W658" s="4" t="s">
        <v>1392</v>
      </c>
      <c r="X658" s="5" t="s">
        <v>18</v>
      </c>
      <c r="Y658" s="5"/>
      <c r="Z658" s="5"/>
      <c r="AA658" s="4"/>
      <c r="AB658" s="5" t="s">
        <v>1393</v>
      </c>
      <c r="AC658" s="5"/>
      <c r="AD658" s="5" t="s">
        <v>1393</v>
      </c>
      <c r="AE658" s="5"/>
      <c r="AF658" s="5">
        <v>35796</v>
      </c>
      <c r="AG658" s="5">
        <v>26</v>
      </c>
      <c r="AH658" s="5">
        <v>100</v>
      </c>
      <c r="AI658" s="5" t="s">
        <v>1332</v>
      </c>
      <c r="AJ658" s="5">
        <v>44075</v>
      </c>
      <c r="AK658" s="5">
        <v>4</v>
      </c>
      <c r="AL658" s="5">
        <v>44075</v>
      </c>
      <c r="AM658" s="5"/>
      <c r="AN658" s="5">
        <v>44650</v>
      </c>
      <c r="AO658" s="5" t="s">
        <v>5404</v>
      </c>
      <c r="AP658" s="5"/>
      <c r="AQ658" s="4" t="s">
        <v>1395</v>
      </c>
      <c r="AR658" s="5" t="s">
        <v>188</v>
      </c>
      <c r="AS658" s="4"/>
      <c r="AT658" s="5"/>
      <c r="AU658" s="5"/>
      <c r="AV658" s="4" t="s">
        <v>1396</v>
      </c>
      <c r="AW658" s="5" t="s">
        <v>350</v>
      </c>
      <c r="AX658" s="4"/>
      <c r="AY658" s="5"/>
      <c r="AZ658" s="5"/>
      <c r="BA658" s="4"/>
      <c r="BB658" s="5"/>
      <c r="BC658" s="4"/>
      <c r="BD658" s="5"/>
      <c r="BE658" s="5"/>
      <c r="BF658" s="5" t="s">
        <v>1397</v>
      </c>
      <c r="BG658" s="4"/>
      <c r="BH658" s="5"/>
    </row>
    <row r="659" spans="1:60" x14ac:dyDescent="0.25">
      <c r="A659">
        <f t="shared" si="55"/>
        <v>303915</v>
      </c>
      <c r="B659">
        <f t="shared" si="56"/>
        <v>3102097</v>
      </c>
      <c r="C659" s="17" t="str">
        <f t="shared" si="54"/>
        <v>CC</v>
      </c>
      <c r="D659" t="str">
        <f t="shared" si="58"/>
        <v>REGION CENTRE EST</v>
      </c>
      <c r="E659" s="12" t="str">
        <f t="shared" si="57"/>
        <v>TERRAIN</v>
      </c>
      <c r="F659" s="4" t="s">
        <v>5405</v>
      </c>
      <c r="G659" s="4" t="s">
        <v>5406</v>
      </c>
      <c r="H659" s="5">
        <v>1</v>
      </c>
      <c r="I659" s="5"/>
      <c r="J659" s="5">
        <v>1</v>
      </c>
      <c r="K659" s="5" t="s">
        <v>1325</v>
      </c>
      <c r="L659" s="5" t="s">
        <v>34</v>
      </c>
      <c r="M659" s="5" t="s">
        <v>5407</v>
      </c>
      <c r="N659" s="5" t="s">
        <v>245</v>
      </c>
      <c r="O659" s="5">
        <v>43221</v>
      </c>
      <c r="P659" s="5"/>
      <c r="Q659" s="5" t="s">
        <v>1346</v>
      </c>
      <c r="R659" s="5">
        <v>5</v>
      </c>
      <c r="S659" s="5" t="s">
        <v>18</v>
      </c>
      <c r="T659" s="5" t="s">
        <v>25</v>
      </c>
      <c r="U659" s="6">
        <v>43252</v>
      </c>
      <c r="V659" s="5" t="s">
        <v>1363</v>
      </c>
      <c r="W659" s="4" t="s">
        <v>1329</v>
      </c>
      <c r="X659" s="5" t="s">
        <v>18</v>
      </c>
      <c r="Y659" s="5"/>
      <c r="Z659" s="5"/>
      <c r="AA659" s="4" t="s">
        <v>5408</v>
      </c>
      <c r="AB659" s="5" t="s">
        <v>1331</v>
      </c>
      <c r="AC659" s="5"/>
      <c r="AD659" s="5" t="s">
        <v>1331</v>
      </c>
      <c r="AE659" s="5"/>
      <c r="AF659" s="5">
        <v>28246</v>
      </c>
      <c r="AG659" s="5">
        <v>47</v>
      </c>
      <c r="AH659" s="5">
        <v>100</v>
      </c>
      <c r="AI659" s="5" t="s">
        <v>1332</v>
      </c>
      <c r="AJ659" s="5">
        <v>43252</v>
      </c>
      <c r="AK659" s="5">
        <v>6</v>
      </c>
      <c r="AL659" s="5">
        <v>43252</v>
      </c>
      <c r="AM659" s="5" t="s">
        <v>1333</v>
      </c>
      <c r="AN659" s="5">
        <v>68150</v>
      </c>
      <c r="AO659" s="5" t="s">
        <v>5409</v>
      </c>
      <c r="AP659" s="5" t="s">
        <v>1536</v>
      </c>
      <c r="AQ659" s="4" t="s">
        <v>12479</v>
      </c>
      <c r="AR659" s="5" t="s">
        <v>12480</v>
      </c>
      <c r="AS659" s="4" t="s">
        <v>1564</v>
      </c>
      <c r="AT659" s="5" t="s">
        <v>1565</v>
      </c>
      <c r="AU659" s="5" t="s">
        <v>41</v>
      </c>
      <c r="AV659" s="4" t="s">
        <v>1566</v>
      </c>
      <c r="AW659" s="5" t="s">
        <v>68</v>
      </c>
      <c r="AX659" s="4"/>
      <c r="AY659" s="5"/>
      <c r="AZ659" s="5"/>
      <c r="BA659" s="4" t="s">
        <v>7099</v>
      </c>
      <c r="BB659" s="5" t="s">
        <v>7100</v>
      </c>
      <c r="BC659" s="4" t="s">
        <v>5406</v>
      </c>
      <c r="BD659" s="5" t="s">
        <v>5410</v>
      </c>
      <c r="BE659" s="5" t="s">
        <v>25</v>
      </c>
      <c r="BF659" s="5" t="s">
        <v>1333</v>
      </c>
      <c r="BG659" s="4" t="s">
        <v>5411</v>
      </c>
      <c r="BH659" s="5" t="s">
        <v>1343</v>
      </c>
    </row>
    <row r="660" spans="1:60" x14ac:dyDescent="0.25">
      <c r="A660">
        <f t="shared" si="55"/>
        <v>305921</v>
      </c>
      <c r="B660">
        <f t="shared" si="56"/>
        <v>7023454</v>
      </c>
      <c r="C660" s="17" t="str">
        <f t="shared" ref="C660:C664" si="59">IF(LEFT(T660,4)="ASSI","ASSISTANTE",IF(T660="013 RR","RR",IF(T660="100 IMD","IMD",IF(T660="105 IMD","IMD",IF(T660="200 IMP","IMP",IF(T660="310 CMA","IMP","CC"))))))</f>
        <v>CC</v>
      </c>
      <c r="D660" t="str">
        <f t="shared" si="58"/>
        <v>REGION GRAND OUEST</v>
      </c>
      <c r="E660" s="12" t="str">
        <f t="shared" si="57"/>
        <v>TERRAIN</v>
      </c>
      <c r="F660" s="4" t="s">
        <v>5412</v>
      </c>
      <c r="G660" s="4" t="s">
        <v>5413</v>
      </c>
      <c r="H660" s="5">
        <v>1</v>
      </c>
      <c r="I660" s="5"/>
      <c r="J660" s="5">
        <v>2</v>
      </c>
      <c r="K660" s="5" t="s">
        <v>1345</v>
      </c>
      <c r="L660" s="5" t="s">
        <v>826</v>
      </c>
      <c r="M660" s="5" t="s">
        <v>5414</v>
      </c>
      <c r="N660" s="5"/>
      <c r="O660" s="5"/>
      <c r="P660" s="5"/>
      <c r="Q660" s="5"/>
      <c r="R660" s="5"/>
      <c r="S660" s="5"/>
      <c r="T660" s="5" t="s">
        <v>25</v>
      </c>
      <c r="U660" s="6">
        <v>45474</v>
      </c>
      <c r="V660" s="5" t="s">
        <v>1363</v>
      </c>
      <c r="W660" s="4" t="s">
        <v>1329</v>
      </c>
      <c r="X660" s="5" t="s">
        <v>18</v>
      </c>
      <c r="Y660" s="5"/>
      <c r="Z660" s="5"/>
      <c r="AA660" s="4" t="s">
        <v>2632</v>
      </c>
      <c r="AB660" s="5"/>
      <c r="AC660" s="5"/>
      <c r="AD660" s="5" t="s">
        <v>1331</v>
      </c>
      <c r="AE660" s="5"/>
      <c r="AF660" s="5">
        <v>30644</v>
      </c>
      <c r="AG660" s="5">
        <v>41</v>
      </c>
      <c r="AH660" s="5">
        <v>100</v>
      </c>
      <c r="AI660" s="5" t="s">
        <v>1332</v>
      </c>
      <c r="AJ660" s="5">
        <v>45352</v>
      </c>
      <c r="AK660" s="5">
        <v>0</v>
      </c>
      <c r="AL660" s="5">
        <v>45352</v>
      </c>
      <c r="AM660" s="5" t="s">
        <v>1333</v>
      </c>
      <c r="AN660" s="5">
        <v>64000</v>
      </c>
      <c r="AO660" s="5" t="s">
        <v>3246</v>
      </c>
      <c r="AP660" s="5" t="s">
        <v>1413</v>
      </c>
      <c r="AQ660" s="4" t="s">
        <v>1414</v>
      </c>
      <c r="AR660" s="5" t="s">
        <v>19</v>
      </c>
      <c r="AS660" s="4" t="s">
        <v>1415</v>
      </c>
      <c r="AT660" s="5" t="s">
        <v>1416</v>
      </c>
      <c r="AU660" s="5" t="s">
        <v>41</v>
      </c>
      <c r="AV660" s="4" t="s">
        <v>1417</v>
      </c>
      <c r="AW660" s="5" t="s">
        <v>20</v>
      </c>
      <c r="AX660" s="4" t="s">
        <v>2873</v>
      </c>
      <c r="AY660" s="5" t="s">
        <v>2876</v>
      </c>
      <c r="AZ660" s="5" t="s">
        <v>11</v>
      </c>
      <c r="BA660" s="4" t="s">
        <v>2877</v>
      </c>
      <c r="BB660" s="5" t="s">
        <v>2878</v>
      </c>
      <c r="BC660" s="4" t="s">
        <v>5413</v>
      </c>
      <c r="BD660" s="5" t="s">
        <v>5415</v>
      </c>
      <c r="BE660" s="5" t="s">
        <v>25</v>
      </c>
      <c r="BF660" s="5" t="s">
        <v>1333</v>
      </c>
      <c r="BG660" s="4" t="s">
        <v>5416</v>
      </c>
      <c r="BH660" s="5" t="s">
        <v>1343</v>
      </c>
    </row>
    <row r="661" spans="1:60" x14ac:dyDescent="0.25">
      <c r="A661">
        <f t="shared" si="55"/>
        <v>305450</v>
      </c>
      <c r="B661">
        <f t="shared" si="56"/>
        <v>7021997</v>
      </c>
      <c r="C661" s="17" t="str">
        <f t="shared" si="59"/>
        <v>CC</v>
      </c>
      <c r="D661" t="str">
        <f t="shared" si="58"/>
        <v>REGION GRAND OUEST</v>
      </c>
      <c r="E661" s="12" t="str">
        <f t="shared" si="57"/>
        <v>TERRAIN</v>
      </c>
      <c r="F661" s="4" t="s">
        <v>5417</v>
      </c>
      <c r="G661" s="4" t="s">
        <v>5418</v>
      </c>
      <c r="H661" s="5">
        <v>1</v>
      </c>
      <c r="I661" s="5"/>
      <c r="J661" s="5">
        <v>1</v>
      </c>
      <c r="K661" s="5" t="s">
        <v>1325</v>
      </c>
      <c r="L661" s="5" t="s">
        <v>5419</v>
      </c>
      <c r="M661" s="5" t="s">
        <v>5420</v>
      </c>
      <c r="N661" s="5"/>
      <c r="O661" s="5"/>
      <c r="P661" s="5"/>
      <c r="Q661" s="5"/>
      <c r="R661" s="5"/>
      <c r="S661" s="5"/>
      <c r="T661" s="5" t="s">
        <v>25</v>
      </c>
      <c r="U661" s="6">
        <v>45078</v>
      </c>
      <c r="V661" s="5" t="s">
        <v>1363</v>
      </c>
      <c r="W661" s="4" t="s">
        <v>1329</v>
      </c>
      <c r="X661" s="5" t="s">
        <v>18</v>
      </c>
      <c r="Y661" s="5"/>
      <c r="Z661" s="5"/>
      <c r="AA661" s="4" t="s">
        <v>3643</v>
      </c>
      <c r="AB661" s="5"/>
      <c r="AC661" s="5"/>
      <c r="AD661" s="5" t="s">
        <v>1331</v>
      </c>
      <c r="AE661" s="5"/>
      <c r="AF661" s="5">
        <v>30894</v>
      </c>
      <c r="AG661" s="5">
        <v>40</v>
      </c>
      <c r="AH661" s="5">
        <v>100</v>
      </c>
      <c r="AI661" s="5" t="s">
        <v>1332</v>
      </c>
      <c r="AJ661" s="5">
        <v>44896</v>
      </c>
      <c r="AK661" s="5">
        <v>2</v>
      </c>
      <c r="AL661" s="5">
        <v>44896</v>
      </c>
      <c r="AM661" s="5" t="s">
        <v>1333</v>
      </c>
      <c r="AN661" s="5">
        <v>22950</v>
      </c>
      <c r="AO661" s="5" t="s">
        <v>5421</v>
      </c>
      <c r="AP661" s="5" t="s">
        <v>1413</v>
      </c>
      <c r="AQ661" s="4" t="s">
        <v>1414</v>
      </c>
      <c r="AR661" s="5" t="s">
        <v>19</v>
      </c>
      <c r="AS661" s="4" t="s">
        <v>1828</v>
      </c>
      <c r="AT661" s="5" t="s">
        <v>1829</v>
      </c>
      <c r="AU661" s="5" t="s">
        <v>41</v>
      </c>
      <c r="AV661" s="4" t="s">
        <v>1830</v>
      </c>
      <c r="AW661" s="5" t="s">
        <v>148</v>
      </c>
      <c r="AX661" s="4" t="s">
        <v>1831</v>
      </c>
      <c r="AY661" s="5" t="s">
        <v>1832</v>
      </c>
      <c r="AZ661" s="5" t="s">
        <v>11</v>
      </c>
      <c r="BA661" s="4" t="s">
        <v>1833</v>
      </c>
      <c r="BB661" s="5" t="s">
        <v>1834</v>
      </c>
      <c r="BC661" s="4" t="s">
        <v>5418</v>
      </c>
      <c r="BD661" s="5" t="s">
        <v>5422</v>
      </c>
      <c r="BE661" s="5" t="s">
        <v>25</v>
      </c>
      <c r="BF661" s="5" t="s">
        <v>1333</v>
      </c>
      <c r="BG661" s="4" t="s">
        <v>5423</v>
      </c>
      <c r="BH661" s="5" t="s">
        <v>1343</v>
      </c>
    </row>
    <row r="662" spans="1:60" x14ac:dyDescent="0.25">
      <c r="A662">
        <f t="shared" si="55"/>
        <v>305352</v>
      </c>
      <c r="B662">
        <f t="shared" si="56"/>
        <v>7021147</v>
      </c>
      <c r="C662" s="17" t="str">
        <f t="shared" si="59"/>
        <v>IMP</v>
      </c>
      <c r="D662" t="str">
        <f t="shared" si="58"/>
        <v>REGION GRAND OUEST</v>
      </c>
      <c r="E662" s="12" t="str">
        <f t="shared" si="57"/>
        <v>TERRAIN</v>
      </c>
      <c r="F662" s="4" t="s">
        <v>5424</v>
      </c>
      <c r="G662" s="4" t="s">
        <v>5425</v>
      </c>
      <c r="H662" s="5">
        <v>1</v>
      </c>
      <c r="I662" s="5"/>
      <c r="J662" s="5">
        <v>1</v>
      </c>
      <c r="K662" s="5" t="s">
        <v>1325</v>
      </c>
      <c r="L662" s="5" t="s">
        <v>1720</v>
      </c>
      <c r="M662" s="5" t="s">
        <v>5426</v>
      </c>
      <c r="N662" s="5"/>
      <c r="O662" s="5"/>
      <c r="P662" s="5"/>
      <c r="Q662" s="5"/>
      <c r="R662" s="5"/>
      <c r="S662" s="5"/>
      <c r="T662" s="5" t="s">
        <v>1357</v>
      </c>
      <c r="U662" s="6">
        <v>45627</v>
      </c>
      <c r="V662" s="5" t="s">
        <v>3404</v>
      </c>
      <c r="W662" s="4" t="s">
        <v>1606</v>
      </c>
      <c r="X662" s="5" t="s">
        <v>18</v>
      </c>
      <c r="Y662" s="5"/>
      <c r="Z662" s="5"/>
      <c r="AA662" s="4"/>
      <c r="AB662" s="5"/>
      <c r="AC662" s="5"/>
      <c r="AD662" s="5" t="s">
        <v>1393</v>
      </c>
      <c r="AE662" s="5"/>
      <c r="AF662" s="5">
        <v>35818</v>
      </c>
      <c r="AG662" s="5">
        <v>26</v>
      </c>
      <c r="AH662" s="5">
        <v>100</v>
      </c>
      <c r="AI662" s="5" t="s">
        <v>1332</v>
      </c>
      <c r="AJ662" s="5">
        <v>44805</v>
      </c>
      <c r="AK662" s="5">
        <v>2</v>
      </c>
      <c r="AL662" s="5">
        <v>44805</v>
      </c>
      <c r="AM662" s="5"/>
      <c r="AN662" s="5">
        <v>29260</v>
      </c>
      <c r="AO662" s="5" t="s">
        <v>5428</v>
      </c>
      <c r="AP662" s="5" t="s">
        <v>1413</v>
      </c>
      <c r="AQ662" s="4" t="s">
        <v>1414</v>
      </c>
      <c r="AR662" s="5" t="s">
        <v>19</v>
      </c>
      <c r="AS662" s="4" t="s">
        <v>12481</v>
      </c>
      <c r="AT662" s="5" t="s">
        <v>12482</v>
      </c>
      <c r="AU662" s="5" t="s">
        <v>41</v>
      </c>
      <c r="AV662" s="4" t="s">
        <v>1683</v>
      </c>
      <c r="AW662" s="5" t="s">
        <v>330</v>
      </c>
      <c r="AX662" s="4" t="s">
        <v>5425</v>
      </c>
      <c r="AY662" s="5" t="s">
        <v>5429</v>
      </c>
      <c r="AZ662" s="5" t="s">
        <v>1357</v>
      </c>
      <c r="BA662" s="4" t="s">
        <v>3138</v>
      </c>
      <c r="BB662" s="5" t="s">
        <v>11114</v>
      </c>
      <c r="BC662" s="5"/>
      <c r="BD662" s="5"/>
      <c r="BE662" s="5"/>
      <c r="BF662" s="5" t="s">
        <v>1608</v>
      </c>
      <c r="BG662" s="4"/>
      <c r="BH662" s="5"/>
    </row>
    <row r="663" spans="1:60" x14ac:dyDescent="0.25">
      <c r="A663">
        <f t="shared" si="55"/>
        <v>304897</v>
      </c>
      <c r="B663">
        <f t="shared" si="56"/>
        <v>3102677</v>
      </c>
      <c r="C663" s="17" t="str">
        <f t="shared" si="59"/>
        <v>IMP</v>
      </c>
      <c r="D663" t="str">
        <f t="shared" si="58"/>
        <v>REGION ILE DE FRANCE NORD</v>
      </c>
      <c r="E663" s="12" t="str">
        <f t="shared" si="57"/>
        <v>TERRAIN</v>
      </c>
      <c r="F663" s="4" t="s">
        <v>705</v>
      </c>
      <c r="G663" s="4" t="s">
        <v>2761</v>
      </c>
      <c r="H663" s="5">
        <v>1</v>
      </c>
      <c r="I663" s="5"/>
      <c r="J663" s="5">
        <v>1</v>
      </c>
      <c r="K663" s="5" t="s">
        <v>1325</v>
      </c>
      <c r="L663" s="5" t="s">
        <v>707</v>
      </c>
      <c r="M663" s="5" t="s">
        <v>706</v>
      </c>
      <c r="N663" s="5" t="s">
        <v>1187</v>
      </c>
      <c r="O663" s="5">
        <v>44378</v>
      </c>
      <c r="P663" s="5"/>
      <c r="Q663" s="5" t="s">
        <v>1346</v>
      </c>
      <c r="R663" s="5">
        <v>4</v>
      </c>
      <c r="S663" s="5" t="s">
        <v>5</v>
      </c>
      <c r="T663" s="5" t="s">
        <v>11</v>
      </c>
      <c r="U663" s="6">
        <v>44409</v>
      </c>
      <c r="V663" s="5" t="s">
        <v>1605</v>
      </c>
      <c r="W663" s="4" t="s">
        <v>1606</v>
      </c>
      <c r="X663" s="5" t="s">
        <v>5</v>
      </c>
      <c r="Y663" s="5"/>
      <c r="Z663" s="5"/>
      <c r="AA663" s="4"/>
      <c r="AB663" s="5">
        <v>5</v>
      </c>
      <c r="AC663" s="5"/>
      <c r="AD663" s="5">
        <v>5</v>
      </c>
      <c r="AE663" s="5"/>
      <c r="AF663" s="5">
        <v>33078</v>
      </c>
      <c r="AG663" s="5">
        <v>34</v>
      </c>
      <c r="AH663" s="5">
        <v>100</v>
      </c>
      <c r="AI663" s="5" t="s">
        <v>1332</v>
      </c>
      <c r="AJ663" s="5">
        <v>44228</v>
      </c>
      <c r="AK663" s="5">
        <v>3</v>
      </c>
      <c r="AL663" s="5">
        <v>44228</v>
      </c>
      <c r="AM663" s="5"/>
      <c r="AN663" s="5">
        <v>28630</v>
      </c>
      <c r="AO663" s="5" t="s">
        <v>5431</v>
      </c>
      <c r="AP663" s="5" t="s">
        <v>12477</v>
      </c>
      <c r="AQ663" s="4" t="s">
        <v>1351</v>
      </c>
      <c r="AR663" s="5" t="s">
        <v>12478</v>
      </c>
      <c r="AS663" s="4" t="s">
        <v>1656</v>
      </c>
      <c r="AT663" s="5" t="s">
        <v>1657</v>
      </c>
      <c r="AU663" s="5" t="s">
        <v>41</v>
      </c>
      <c r="AV663" s="4" t="s">
        <v>1658</v>
      </c>
      <c r="AW663" s="5" t="s">
        <v>306</v>
      </c>
      <c r="AX663" s="4" t="s">
        <v>2761</v>
      </c>
      <c r="AY663" s="5" t="s">
        <v>2762</v>
      </c>
      <c r="AZ663" s="5" t="s">
        <v>11</v>
      </c>
      <c r="BA663" s="4" t="s">
        <v>2763</v>
      </c>
      <c r="BB663" s="5" t="s">
        <v>2764</v>
      </c>
      <c r="BC663" s="4"/>
      <c r="BD663" s="5"/>
      <c r="BE663" s="5"/>
      <c r="BF663" s="5" t="s">
        <v>1608</v>
      </c>
      <c r="BG663" s="4"/>
      <c r="BH663" s="5"/>
    </row>
    <row r="664" spans="1:60" x14ac:dyDescent="0.25">
      <c r="A664">
        <f t="shared" si="55"/>
        <v>305512</v>
      </c>
      <c r="B664">
        <f t="shared" si="56"/>
        <v>7022104</v>
      </c>
      <c r="C664" s="17" t="str">
        <f t="shared" si="59"/>
        <v>CC</v>
      </c>
      <c r="D664" t="str">
        <f t="shared" si="58"/>
        <v>REGION GRAND SUD</v>
      </c>
      <c r="E664" s="12" t="str">
        <f t="shared" si="57"/>
        <v>TERRAIN</v>
      </c>
      <c r="F664" s="4" t="s">
        <v>5432</v>
      </c>
      <c r="G664" s="4" t="s">
        <v>5433</v>
      </c>
      <c r="H664" s="5">
        <v>1</v>
      </c>
      <c r="I664" s="5"/>
      <c r="J664" s="5">
        <v>1</v>
      </c>
      <c r="K664" s="5" t="s">
        <v>1325</v>
      </c>
      <c r="L664" s="5" t="s">
        <v>3727</v>
      </c>
      <c r="M664" s="5" t="s">
        <v>5434</v>
      </c>
      <c r="N664" s="5"/>
      <c r="O664" s="5"/>
      <c r="P664" s="5"/>
      <c r="Q664" s="5"/>
      <c r="R664" s="5"/>
      <c r="S664" s="5"/>
      <c r="T664" s="5" t="s">
        <v>25</v>
      </c>
      <c r="U664" s="6">
        <v>45139</v>
      </c>
      <c r="V664" s="5" t="s">
        <v>1363</v>
      </c>
      <c r="W664" s="4" t="s">
        <v>1329</v>
      </c>
      <c r="X664" s="5" t="s">
        <v>18</v>
      </c>
      <c r="Y664" s="5"/>
      <c r="Z664" s="5"/>
      <c r="AA664" s="4" t="s">
        <v>5185</v>
      </c>
      <c r="AB664" s="5"/>
      <c r="AC664" s="5"/>
      <c r="AD664" s="5" t="s">
        <v>1331</v>
      </c>
      <c r="AE664" s="5"/>
      <c r="AF664" s="5">
        <v>30720</v>
      </c>
      <c r="AG664" s="5">
        <v>40</v>
      </c>
      <c r="AH664" s="5">
        <v>100</v>
      </c>
      <c r="AI664" s="5" t="s">
        <v>1332</v>
      </c>
      <c r="AJ664" s="5">
        <v>44927</v>
      </c>
      <c r="AK664" s="5">
        <v>1</v>
      </c>
      <c r="AL664" s="5">
        <v>44958</v>
      </c>
      <c r="AM664" s="5" t="s">
        <v>1333</v>
      </c>
      <c r="AN664" s="5">
        <v>83000</v>
      </c>
      <c r="AO664" s="5" t="s">
        <v>1499</v>
      </c>
      <c r="AP664" s="5" t="s">
        <v>1335</v>
      </c>
      <c r="AQ664" s="4" t="s">
        <v>1336</v>
      </c>
      <c r="AR664" s="5" t="s">
        <v>12476</v>
      </c>
      <c r="AS664" s="4" t="s">
        <v>1473</v>
      </c>
      <c r="AT664" s="5" t="s">
        <v>1474</v>
      </c>
      <c r="AU664" s="5" t="s">
        <v>41</v>
      </c>
      <c r="AV664" s="4" t="s">
        <v>1475</v>
      </c>
      <c r="AW664" s="5" t="s">
        <v>58</v>
      </c>
      <c r="AX664" s="4"/>
      <c r="AY664" s="5"/>
      <c r="AZ664" s="5"/>
      <c r="BA664" s="4" t="s">
        <v>2627</v>
      </c>
      <c r="BB664" s="5" t="s">
        <v>2628</v>
      </c>
      <c r="BC664" s="4" t="s">
        <v>5433</v>
      </c>
      <c r="BD664" s="5" t="s">
        <v>5435</v>
      </c>
      <c r="BE664" s="5" t="s">
        <v>25</v>
      </c>
      <c r="BF664" s="5" t="s">
        <v>1333</v>
      </c>
      <c r="BG664" s="4" t="s">
        <v>5436</v>
      </c>
      <c r="BH664" s="5" t="s">
        <v>1343</v>
      </c>
    </row>
    <row r="665" spans="1:60" x14ac:dyDescent="0.25">
      <c r="A665">
        <f t="shared" si="55"/>
        <v>304686</v>
      </c>
      <c r="B665">
        <f t="shared" si="56"/>
        <v>3102527</v>
      </c>
      <c r="C665" s="17" t="str">
        <f t="shared" ref="C665:C670" si="60">IF(LEFT(T665,4)="ASSI","ASSISTANTE",IF(T665="100 IMD","IMD",IF(T665="105 IMD","IMD",IF(T665="200 IMP","IMP",IF(T665="310 CMA","IMP","CC")))))</f>
        <v>CC</v>
      </c>
      <c r="D665" t="str">
        <f t="shared" si="58"/>
        <v>REGION ILE DE FRANCE NORD</v>
      </c>
      <c r="E665" s="12" t="str">
        <f t="shared" si="57"/>
        <v>TERRAIN</v>
      </c>
      <c r="F665" s="4" t="s">
        <v>1238</v>
      </c>
      <c r="G665" s="4" t="s">
        <v>5437</v>
      </c>
      <c r="H665" s="5">
        <v>1</v>
      </c>
      <c r="I665" s="5"/>
      <c r="J665" s="5">
        <v>1</v>
      </c>
      <c r="K665" s="5" t="s">
        <v>1325</v>
      </c>
      <c r="L665" s="5" t="s">
        <v>6</v>
      </c>
      <c r="M665" s="5" t="s">
        <v>1239</v>
      </c>
      <c r="N665" s="5"/>
      <c r="O665" s="5"/>
      <c r="P665" s="5"/>
      <c r="Q665" s="5"/>
      <c r="R665" s="5"/>
      <c r="S665" s="5"/>
      <c r="T665" s="5" t="s">
        <v>260</v>
      </c>
      <c r="U665" s="6">
        <v>45536</v>
      </c>
      <c r="V665" s="5" t="s">
        <v>1347</v>
      </c>
      <c r="W665" s="4" t="s">
        <v>1329</v>
      </c>
      <c r="X665" s="5" t="s">
        <v>18</v>
      </c>
      <c r="Y665" s="5" t="s">
        <v>1348</v>
      </c>
      <c r="Z665" s="5"/>
      <c r="AA665" s="4" t="s">
        <v>5088</v>
      </c>
      <c r="AB665" s="5"/>
      <c r="AC665" s="5"/>
      <c r="AD665" s="5" t="s">
        <v>1331</v>
      </c>
      <c r="AE665" s="5"/>
      <c r="AF665" s="5">
        <v>30815</v>
      </c>
      <c r="AG665" s="5">
        <v>40</v>
      </c>
      <c r="AH665" s="5">
        <v>100</v>
      </c>
      <c r="AI665" s="5" t="s">
        <v>1332</v>
      </c>
      <c r="AJ665" s="5">
        <v>44136</v>
      </c>
      <c r="AK665" s="5">
        <v>4</v>
      </c>
      <c r="AL665" s="5">
        <v>44136</v>
      </c>
      <c r="AM665" s="5" t="s">
        <v>1333</v>
      </c>
      <c r="AN665" s="5">
        <v>95700</v>
      </c>
      <c r="AO665" s="5" t="s">
        <v>5438</v>
      </c>
      <c r="AP665" s="5" t="s">
        <v>12477</v>
      </c>
      <c r="AQ665" s="4" t="s">
        <v>1351</v>
      </c>
      <c r="AR665" s="5" t="s">
        <v>12478</v>
      </c>
      <c r="AS665" s="4" t="s">
        <v>1898</v>
      </c>
      <c r="AT665" s="5" t="s">
        <v>1899</v>
      </c>
      <c r="AU665" s="5" t="s">
        <v>41</v>
      </c>
      <c r="AV665" s="4" t="s">
        <v>1900</v>
      </c>
      <c r="AW665" s="5" t="s">
        <v>30</v>
      </c>
      <c r="AX665" s="4" t="s">
        <v>2430</v>
      </c>
      <c r="AY665" s="5" t="s">
        <v>2431</v>
      </c>
      <c r="AZ665" s="5" t="s">
        <v>11</v>
      </c>
      <c r="BA665" s="4" t="s">
        <v>2432</v>
      </c>
      <c r="BB665" s="5" t="s">
        <v>2433</v>
      </c>
      <c r="BC665" s="4" t="s">
        <v>5437</v>
      </c>
      <c r="BD665" s="5" t="s">
        <v>5439</v>
      </c>
      <c r="BE665" s="5" t="s">
        <v>260</v>
      </c>
      <c r="BF665" s="5" t="s">
        <v>1333</v>
      </c>
      <c r="BG665" s="4" t="s">
        <v>5440</v>
      </c>
      <c r="BH665" s="5" t="s">
        <v>1343</v>
      </c>
    </row>
    <row r="666" spans="1:60" x14ac:dyDescent="0.25">
      <c r="A666">
        <f t="shared" si="55"/>
        <v>164211</v>
      </c>
      <c r="B666">
        <f t="shared" si="56"/>
        <v>3000361</v>
      </c>
      <c r="C666" s="17" t="str">
        <f t="shared" ref="C666:C669" si="61">IF(LEFT(T666,4)="ASSI","ASSISTANTE",IF(T666="013 RR","RR",IF(T666="100 IMD","IMD",IF(T666="105 IMD","IMD",IF(T666="200 IMP","IMP",IF(T666="310 CMA","IMP","CC"))))))</f>
        <v>CC</v>
      </c>
      <c r="D666" t="str">
        <f t="shared" si="58"/>
        <v>REGION GRAND SUD</v>
      </c>
      <c r="E666" s="12" t="str">
        <f t="shared" si="57"/>
        <v>TERRAIN</v>
      </c>
      <c r="F666" s="4" t="s">
        <v>5441</v>
      </c>
      <c r="G666" s="4" t="s">
        <v>5442</v>
      </c>
      <c r="H666" s="5">
        <v>1</v>
      </c>
      <c r="I666" s="5"/>
      <c r="J666" s="5">
        <v>1</v>
      </c>
      <c r="K666" s="5" t="s">
        <v>1325</v>
      </c>
      <c r="L666" s="5" t="s">
        <v>79</v>
      </c>
      <c r="M666" s="5" t="s">
        <v>5443</v>
      </c>
      <c r="N666" s="5"/>
      <c r="O666" s="5"/>
      <c r="P666" s="5"/>
      <c r="Q666" s="5"/>
      <c r="R666" s="5"/>
      <c r="S666" s="5"/>
      <c r="T666" s="5" t="s">
        <v>25</v>
      </c>
      <c r="U666" s="6">
        <v>32964</v>
      </c>
      <c r="V666" s="5" t="s">
        <v>1363</v>
      </c>
      <c r="W666" s="4" t="s">
        <v>1329</v>
      </c>
      <c r="X666" s="5" t="s">
        <v>18</v>
      </c>
      <c r="Y666" s="5"/>
      <c r="Z666" s="5"/>
      <c r="AA666" s="4" t="s">
        <v>3879</v>
      </c>
      <c r="AB666" s="5"/>
      <c r="AC666" s="5"/>
      <c r="AD666" s="5" t="s">
        <v>1331</v>
      </c>
      <c r="AE666" s="5"/>
      <c r="AF666" s="5">
        <v>23481</v>
      </c>
      <c r="AG666" s="5">
        <v>60</v>
      </c>
      <c r="AH666" s="5">
        <v>100</v>
      </c>
      <c r="AI666" s="5" t="s">
        <v>1332</v>
      </c>
      <c r="AJ666" s="5">
        <v>32964</v>
      </c>
      <c r="AK666" s="5">
        <v>34</v>
      </c>
      <c r="AL666" s="5">
        <v>32964</v>
      </c>
      <c r="AM666" s="5" t="s">
        <v>1333</v>
      </c>
      <c r="AN666" s="5">
        <v>84100</v>
      </c>
      <c r="AO666" s="5" t="s">
        <v>5444</v>
      </c>
      <c r="AP666" s="5" t="s">
        <v>1335</v>
      </c>
      <c r="AQ666" s="4" t="s">
        <v>1336</v>
      </c>
      <c r="AR666" s="5" t="s">
        <v>12476</v>
      </c>
      <c r="AS666" s="4" t="s">
        <v>1403</v>
      </c>
      <c r="AT666" s="5" t="s">
        <v>1404</v>
      </c>
      <c r="AU666" s="5" t="s">
        <v>41</v>
      </c>
      <c r="AV666" s="4" t="s">
        <v>1405</v>
      </c>
      <c r="AW666" s="5" t="s">
        <v>61</v>
      </c>
      <c r="AX666" s="4"/>
      <c r="AY666" s="5"/>
      <c r="AZ666" s="5"/>
      <c r="BA666" s="4" t="s">
        <v>1406</v>
      </c>
      <c r="BB666" s="5" t="s">
        <v>1407</v>
      </c>
      <c r="BC666" s="4" t="s">
        <v>5442</v>
      </c>
      <c r="BD666" s="5" t="s">
        <v>5445</v>
      </c>
      <c r="BE666" s="5" t="s">
        <v>25</v>
      </c>
      <c r="BF666" s="5" t="s">
        <v>1333</v>
      </c>
      <c r="BG666" s="4" t="s">
        <v>5446</v>
      </c>
      <c r="BH666" s="5" t="s">
        <v>1343</v>
      </c>
    </row>
    <row r="667" spans="1:60" x14ac:dyDescent="0.25">
      <c r="A667">
        <f t="shared" si="55"/>
        <v>305212</v>
      </c>
      <c r="B667">
        <f t="shared" si="56"/>
        <v>7020534</v>
      </c>
      <c r="C667" s="17" t="str">
        <f t="shared" si="61"/>
        <v>IMP</v>
      </c>
      <c r="D667" t="str">
        <f t="shared" si="58"/>
        <v>REGION GRAND SUD</v>
      </c>
      <c r="E667" s="12" t="str">
        <f t="shared" si="57"/>
        <v>TERRAIN</v>
      </c>
      <c r="F667" s="4" t="s">
        <v>5447</v>
      </c>
      <c r="G667" s="4" t="s">
        <v>5448</v>
      </c>
      <c r="H667" s="5">
        <v>1</v>
      </c>
      <c r="I667" s="5"/>
      <c r="J667" s="5">
        <v>2</v>
      </c>
      <c r="K667" s="5" t="s">
        <v>1345</v>
      </c>
      <c r="L667" s="5" t="s">
        <v>5449</v>
      </c>
      <c r="M667" s="5" t="s">
        <v>5450</v>
      </c>
      <c r="N667" s="5"/>
      <c r="O667" s="5"/>
      <c r="P667" s="5"/>
      <c r="Q667" s="5"/>
      <c r="R667" s="5"/>
      <c r="S667" s="5"/>
      <c r="T667" s="5" t="s">
        <v>1357</v>
      </c>
      <c r="U667" s="6">
        <v>45627</v>
      </c>
      <c r="V667" s="5" t="s">
        <v>3404</v>
      </c>
      <c r="W667" s="4" t="s">
        <v>1606</v>
      </c>
      <c r="X667" s="5" t="s">
        <v>18</v>
      </c>
      <c r="Y667" s="5"/>
      <c r="Z667" s="5"/>
      <c r="AA667" s="4"/>
      <c r="AB667" s="5"/>
      <c r="AC667" s="5"/>
      <c r="AD667" s="5" t="s">
        <v>1393</v>
      </c>
      <c r="AE667" s="5"/>
      <c r="AF667" s="5">
        <v>32171</v>
      </c>
      <c r="AG667" s="5">
        <v>36</v>
      </c>
      <c r="AH667" s="5">
        <v>100</v>
      </c>
      <c r="AI667" s="5" t="s">
        <v>1332</v>
      </c>
      <c r="AJ667" s="5">
        <v>44501</v>
      </c>
      <c r="AK667" s="5">
        <v>3</v>
      </c>
      <c r="AL667" s="5">
        <v>44501</v>
      </c>
      <c r="AM667" s="5"/>
      <c r="AN667" s="5">
        <v>84120</v>
      </c>
      <c r="AO667" s="5" t="s">
        <v>5451</v>
      </c>
      <c r="AP667" s="5" t="s">
        <v>1335</v>
      </c>
      <c r="AQ667" s="4" t="s">
        <v>1336</v>
      </c>
      <c r="AR667" s="5" t="s">
        <v>12476</v>
      </c>
      <c r="AS667" s="4" t="s">
        <v>1427</v>
      </c>
      <c r="AT667" s="5" t="s">
        <v>1428</v>
      </c>
      <c r="AU667" s="5" t="s">
        <v>41</v>
      </c>
      <c r="AV667" s="4" t="s">
        <v>1429</v>
      </c>
      <c r="AW667" s="5" t="s">
        <v>129</v>
      </c>
      <c r="AX667" s="4" t="s">
        <v>5448</v>
      </c>
      <c r="AY667" s="5" t="s">
        <v>5452</v>
      </c>
      <c r="AZ667" s="5" t="s">
        <v>1357</v>
      </c>
      <c r="BA667" s="4" t="s">
        <v>7090</v>
      </c>
      <c r="BB667" s="5" t="s">
        <v>11112</v>
      </c>
      <c r="BC667" s="4"/>
      <c r="BD667" s="5"/>
      <c r="BE667" s="5"/>
      <c r="BF667" s="5" t="s">
        <v>1608</v>
      </c>
      <c r="BG667" s="4"/>
      <c r="BH667" s="5"/>
    </row>
    <row r="668" spans="1:60" x14ac:dyDescent="0.25">
      <c r="A668">
        <f t="shared" si="55"/>
        <v>304661</v>
      </c>
      <c r="B668">
        <f t="shared" si="56"/>
        <v>3102506</v>
      </c>
      <c r="C668" t="str">
        <f t="shared" si="61"/>
        <v>CC</v>
      </c>
      <c r="D668" t="str">
        <f t="shared" si="58"/>
        <v>POLE PILOTAGE DU RESEAU COMMERCIAL</v>
      </c>
      <c r="E668" s="12" t="str">
        <f t="shared" si="57"/>
        <v>TERRAIN</v>
      </c>
      <c r="F668" s="4" t="s">
        <v>5454</v>
      </c>
      <c r="G668" s="4" t="s">
        <v>5455</v>
      </c>
      <c r="H668" s="5">
        <v>1</v>
      </c>
      <c r="I668" s="5"/>
      <c r="J668" s="5">
        <v>2</v>
      </c>
      <c r="K668" s="5" t="s">
        <v>1345</v>
      </c>
      <c r="L668" s="5" t="s">
        <v>692</v>
      </c>
      <c r="M668" s="5" t="s">
        <v>5456</v>
      </c>
      <c r="N668" s="5"/>
      <c r="O668" s="5"/>
      <c r="P668" s="5"/>
      <c r="Q668" s="5"/>
      <c r="R668" s="5"/>
      <c r="S668" s="5"/>
      <c r="T668" s="5" t="s">
        <v>349</v>
      </c>
      <c r="U668" s="6">
        <v>44075</v>
      </c>
      <c r="V668" s="5" t="s">
        <v>2338</v>
      </c>
      <c r="W668" s="4" t="s">
        <v>1392</v>
      </c>
      <c r="X668" s="5" t="s">
        <v>18</v>
      </c>
      <c r="Y668" s="5"/>
      <c r="Z668" s="5"/>
      <c r="AA668" s="4"/>
      <c r="AB668" s="5"/>
      <c r="AC668" s="5"/>
      <c r="AD668" s="5" t="s">
        <v>1331</v>
      </c>
      <c r="AE668" s="5"/>
      <c r="AF668" s="5">
        <v>33673</v>
      </c>
      <c r="AG668" s="5">
        <v>32</v>
      </c>
      <c r="AH668" s="5">
        <v>100</v>
      </c>
      <c r="AI668" s="5" t="s">
        <v>1332</v>
      </c>
      <c r="AJ668" s="5">
        <v>44075</v>
      </c>
      <c r="AK668" s="5">
        <v>4</v>
      </c>
      <c r="AL668" s="5">
        <v>44075</v>
      </c>
      <c r="AM668" s="5"/>
      <c r="AN668" s="5">
        <v>44850</v>
      </c>
      <c r="AO668" s="5" t="s">
        <v>5457</v>
      </c>
      <c r="AP668" s="5"/>
      <c r="AQ668" s="4" t="s">
        <v>1395</v>
      </c>
      <c r="AR668" s="5" t="s">
        <v>188</v>
      </c>
      <c r="AS668" s="4"/>
      <c r="AT668" s="5"/>
      <c r="AU668" s="5"/>
      <c r="AV668" s="4" t="s">
        <v>1396</v>
      </c>
      <c r="AW668" s="5" t="s">
        <v>350</v>
      </c>
      <c r="AX668" s="4"/>
      <c r="AY668" s="5"/>
      <c r="AZ668" s="5"/>
      <c r="BA668" s="4"/>
      <c r="BB668" s="5"/>
      <c r="BC668" s="4"/>
      <c r="BD668" s="5"/>
      <c r="BE668" s="5"/>
      <c r="BF668" s="5" t="s">
        <v>1397</v>
      </c>
      <c r="BG668" s="4"/>
      <c r="BH668" s="5"/>
    </row>
    <row r="669" spans="1:60" x14ac:dyDescent="0.25">
      <c r="A669">
        <f t="shared" si="55"/>
        <v>305832</v>
      </c>
      <c r="B669">
        <f t="shared" si="56"/>
        <v>7023291</v>
      </c>
      <c r="C669" s="17" t="str">
        <f t="shared" si="61"/>
        <v>CC</v>
      </c>
      <c r="D669" t="str">
        <f t="shared" si="58"/>
        <v>REGION GRAND OUEST</v>
      </c>
      <c r="E669" s="12" t="str">
        <f t="shared" si="57"/>
        <v>TERRAIN</v>
      </c>
      <c r="F669" s="4" t="s">
        <v>5458</v>
      </c>
      <c r="G669" s="4" t="s">
        <v>5459</v>
      </c>
      <c r="H669" s="5">
        <v>1</v>
      </c>
      <c r="I669" s="5"/>
      <c r="J669" s="5">
        <v>2</v>
      </c>
      <c r="K669" s="5" t="s">
        <v>1345</v>
      </c>
      <c r="L669" s="5" t="s">
        <v>5460</v>
      </c>
      <c r="M669" s="5" t="s">
        <v>5461</v>
      </c>
      <c r="N669" s="5"/>
      <c r="O669" s="5"/>
      <c r="P669" s="5"/>
      <c r="Q669" s="5"/>
      <c r="R669" s="5"/>
      <c r="S669" s="5"/>
      <c r="T669" s="5" t="s">
        <v>260</v>
      </c>
      <c r="U669" s="6">
        <v>45536</v>
      </c>
      <c r="V669" s="5" t="s">
        <v>1347</v>
      </c>
      <c r="W669" s="4" t="s">
        <v>1329</v>
      </c>
      <c r="X669" s="5" t="s">
        <v>18</v>
      </c>
      <c r="Y669" s="5" t="s">
        <v>1348</v>
      </c>
      <c r="Z669" s="5"/>
      <c r="AA669" s="4" t="s">
        <v>4750</v>
      </c>
      <c r="AB669" s="5"/>
      <c r="AC669" s="5"/>
      <c r="AD669" s="5" t="s">
        <v>1331</v>
      </c>
      <c r="AE669" s="5"/>
      <c r="AF669" s="5">
        <v>31614</v>
      </c>
      <c r="AG669" s="5">
        <v>38</v>
      </c>
      <c r="AH669" s="5">
        <v>100</v>
      </c>
      <c r="AI669" s="5" t="s">
        <v>1332</v>
      </c>
      <c r="AJ669" s="5">
        <v>45292</v>
      </c>
      <c r="AK669" s="5">
        <v>0</v>
      </c>
      <c r="AL669" s="5">
        <v>45292</v>
      </c>
      <c r="AM669" s="5" t="s">
        <v>1333</v>
      </c>
      <c r="AN669" s="5">
        <v>41190</v>
      </c>
      <c r="AO669" s="5" t="s">
        <v>5462</v>
      </c>
      <c r="AP669" s="5" t="s">
        <v>1413</v>
      </c>
      <c r="AQ669" s="4" t="s">
        <v>1414</v>
      </c>
      <c r="AR669" s="5" t="s">
        <v>19</v>
      </c>
      <c r="AS669" s="4" t="s">
        <v>2662</v>
      </c>
      <c r="AT669" s="5" t="s">
        <v>2663</v>
      </c>
      <c r="AU669" s="5" t="s">
        <v>41</v>
      </c>
      <c r="AV669" s="4" t="s">
        <v>2664</v>
      </c>
      <c r="AW669" s="5" t="s">
        <v>119</v>
      </c>
      <c r="AX669" s="4" t="s">
        <v>2665</v>
      </c>
      <c r="AY669" s="5" t="s">
        <v>2666</v>
      </c>
      <c r="AZ669" s="5" t="s">
        <v>11</v>
      </c>
      <c r="BA669" s="4" t="s">
        <v>2667</v>
      </c>
      <c r="BB669" s="5" t="s">
        <v>2668</v>
      </c>
      <c r="BC669" s="5" t="s">
        <v>5459</v>
      </c>
      <c r="BD669" s="5" t="s">
        <v>5463</v>
      </c>
      <c r="BE669" s="5" t="s">
        <v>260</v>
      </c>
      <c r="BF669" s="5" t="s">
        <v>1333</v>
      </c>
      <c r="BG669" s="4" t="s">
        <v>5464</v>
      </c>
      <c r="BH669" s="5" t="s">
        <v>1343</v>
      </c>
    </row>
    <row r="670" spans="1:60" x14ac:dyDescent="0.25">
      <c r="A670">
        <f t="shared" si="55"/>
        <v>301592</v>
      </c>
      <c r="B670">
        <f t="shared" si="56"/>
        <v>3100887</v>
      </c>
      <c r="C670" s="17" t="str">
        <f t="shared" si="60"/>
        <v>CC</v>
      </c>
      <c r="D670" t="str">
        <f t="shared" si="58"/>
        <v>REGION ILE DE FRANCE NORD</v>
      </c>
      <c r="E670" s="12" t="str">
        <f t="shared" si="57"/>
        <v>TERRAIN</v>
      </c>
      <c r="F670" s="4" t="s">
        <v>5465</v>
      </c>
      <c r="G670" s="4" t="s">
        <v>5466</v>
      </c>
      <c r="H670" s="5">
        <v>1</v>
      </c>
      <c r="I670" s="5"/>
      <c r="J670" s="5">
        <v>1</v>
      </c>
      <c r="K670" s="5" t="s">
        <v>1325</v>
      </c>
      <c r="L670" s="5" t="s">
        <v>667</v>
      </c>
      <c r="M670" s="5" t="s">
        <v>5467</v>
      </c>
      <c r="N670" s="5"/>
      <c r="O670" s="5"/>
      <c r="P670" s="5"/>
      <c r="Q670" s="5"/>
      <c r="R670" s="5"/>
      <c r="S670" s="5"/>
      <c r="T670" s="5" t="s">
        <v>25</v>
      </c>
      <c r="U670" s="6">
        <v>41548</v>
      </c>
      <c r="V670" s="4" t="s">
        <v>1363</v>
      </c>
      <c r="W670" s="4" t="s">
        <v>1329</v>
      </c>
      <c r="X670" s="5" t="s">
        <v>18</v>
      </c>
      <c r="Y670" s="5"/>
      <c r="Z670" s="5"/>
      <c r="AA670" s="4" t="s">
        <v>5468</v>
      </c>
      <c r="AB670" s="5"/>
      <c r="AC670" s="5"/>
      <c r="AD670" s="5" t="s">
        <v>1331</v>
      </c>
      <c r="AE670" s="5"/>
      <c r="AF670" s="6">
        <v>32420</v>
      </c>
      <c r="AG670" s="5">
        <v>36</v>
      </c>
      <c r="AH670" s="5">
        <v>100</v>
      </c>
      <c r="AI670" s="5" t="s">
        <v>1332</v>
      </c>
      <c r="AJ670" s="6">
        <v>41548</v>
      </c>
      <c r="AK670" s="5">
        <v>11</v>
      </c>
      <c r="AL670" s="6">
        <v>41548</v>
      </c>
      <c r="AM670" s="5" t="s">
        <v>1333</v>
      </c>
      <c r="AN670" s="5">
        <v>62217</v>
      </c>
      <c r="AO670" s="5" t="s">
        <v>5469</v>
      </c>
      <c r="AP670" s="5" t="s">
        <v>12477</v>
      </c>
      <c r="AQ670" s="4" t="s">
        <v>1351</v>
      </c>
      <c r="AR670" s="5" t="s">
        <v>12478</v>
      </c>
      <c r="AS670" s="4" t="s">
        <v>1450</v>
      </c>
      <c r="AT670" s="5" t="s">
        <v>1451</v>
      </c>
      <c r="AU670" s="5" t="s">
        <v>41</v>
      </c>
      <c r="AV670" s="4" t="s">
        <v>1452</v>
      </c>
      <c r="AW670" s="5" t="s">
        <v>230</v>
      </c>
      <c r="AX670" s="4" t="s">
        <v>3039</v>
      </c>
      <c r="AY670" s="5" t="s">
        <v>3040</v>
      </c>
      <c r="AZ670" s="5" t="s">
        <v>11</v>
      </c>
      <c r="BA670" s="4" t="s">
        <v>3041</v>
      </c>
      <c r="BB670" s="5" t="s">
        <v>3042</v>
      </c>
      <c r="BC670" s="4" t="s">
        <v>5466</v>
      </c>
      <c r="BD670" s="5" t="s">
        <v>5470</v>
      </c>
      <c r="BE670" s="5" t="s">
        <v>25</v>
      </c>
      <c r="BF670" s="5" t="s">
        <v>1333</v>
      </c>
      <c r="BG670" s="4" t="s">
        <v>5471</v>
      </c>
      <c r="BH670" s="5" t="s">
        <v>1343</v>
      </c>
    </row>
    <row r="671" spans="1:60" x14ac:dyDescent="0.25">
      <c r="A671">
        <f t="shared" si="55"/>
        <v>306121</v>
      </c>
      <c r="B671">
        <f t="shared" si="56"/>
        <v>7023952</v>
      </c>
      <c r="C671" s="17" t="str">
        <f t="shared" ref="C671:C734" si="62">IF(LEFT(T671,4)="ASSI","ASSISTANTE",IF(T671="013 RR","RR",IF(T671="100 IMD","IMD",IF(T671="105 IMD","IMD",IF(T671="200 IMP","IMP",IF(T671="310 CMA","IMP","CC"))))))</f>
        <v>CC</v>
      </c>
      <c r="D671" t="str">
        <f t="shared" si="58"/>
        <v>REGION GRAND OUEST</v>
      </c>
      <c r="E671" s="12" t="str">
        <f t="shared" si="57"/>
        <v>TERRAIN</v>
      </c>
      <c r="F671" s="4" t="s">
        <v>5472</v>
      </c>
      <c r="G671" s="4" t="s">
        <v>5473</v>
      </c>
      <c r="H671" s="5">
        <v>1</v>
      </c>
      <c r="I671" s="5"/>
      <c r="J671" s="5">
        <v>1</v>
      </c>
      <c r="K671" s="5" t="s">
        <v>1325</v>
      </c>
      <c r="L671" s="5" t="s">
        <v>1132</v>
      </c>
      <c r="M671" s="5" t="s">
        <v>5474</v>
      </c>
      <c r="N671" s="5"/>
      <c r="O671" s="5"/>
      <c r="P671" s="5"/>
      <c r="Q671" s="5"/>
      <c r="R671" s="5"/>
      <c r="S671" s="5"/>
      <c r="T671" s="5" t="s">
        <v>25</v>
      </c>
      <c r="U671" s="6">
        <v>45597</v>
      </c>
      <c r="V671" s="4" t="s">
        <v>1363</v>
      </c>
      <c r="W671" s="4" t="s">
        <v>1329</v>
      </c>
      <c r="X671" s="5" t="s">
        <v>18</v>
      </c>
      <c r="Y671" s="5"/>
      <c r="Z671" s="5"/>
      <c r="AA671" s="4" t="s">
        <v>2951</v>
      </c>
      <c r="AB671" s="5"/>
      <c r="AC671" s="5"/>
      <c r="AD671" s="5" t="s">
        <v>1331</v>
      </c>
      <c r="AE671" s="5"/>
      <c r="AF671" s="6">
        <v>36031</v>
      </c>
      <c r="AG671" s="5">
        <v>26</v>
      </c>
      <c r="AH671" s="5">
        <v>100</v>
      </c>
      <c r="AI671" s="5" t="s">
        <v>1332</v>
      </c>
      <c r="AJ671" s="6">
        <v>45474</v>
      </c>
      <c r="AK671" s="5">
        <v>0</v>
      </c>
      <c r="AL671" s="6">
        <v>45474</v>
      </c>
      <c r="AM671" s="5" t="s">
        <v>1333</v>
      </c>
      <c r="AN671" s="5">
        <v>53940</v>
      </c>
      <c r="AO671" s="5" t="s">
        <v>5475</v>
      </c>
      <c r="AP671" s="5" t="s">
        <v>1413</v>
      </c>
      <c r="AQ671" s="4" t="s">
        <v>1414</v>
      </c>
      <c r="AR671" s="5" t="s">
        <v>19</v>
      </c>
      <c r="AS671" s="4" t="s">
        <v>1507</v>
      </c>
      <c r="AT671" s="5" t="s">
        <v>1508</v>
      </c>
      <c r="AU671" s="5" t="s">
        <v>41</v>
      </c>
      <c r="AV671" s="4" t="s">
        <v>1509</v>
      </c>
      <c r="AW671" s="5" t="s">
        <v>375</v>
      </c>
      <c r="AX671" s="4" t="s">
        <v>4267</v>
      </c>
      <c r="AY671" s="5" t="s">
        <v>4268</v>
      </c>
      <c r="AZ671" s="5" t="s">
        <v>11</v>
      </c>
      <c r="BA671" s="4" t="s">
        <v>4269</v>
      </c>
      <c r="BB671" s="5" t="s">
        <v>4270</v>
      </c>
      <c r="BC671" s="4" t="s">
        <v>5473</v>
      </c>
      <c r="BD671" s="5" t="s">
        <v>5476</v>
      </c>
      <c r="BE671" s="5" t="s">
        <v>25</v>
      </c>
      <c r="BF671" s="5" t="s">
        <v>1333</v>
      </c>
      <c r="BG671" s="4" t="s">
        <v>5477</v>
      </c>
      <c r="BH671" s="5" t="s">
        <v>1343</v>
      </c>
    </row>
    <row r="672" spans="1:60" x14ac:dyDescent="0.25">
      <c r="A672">
        <f t="shared" ref="A672:A733" si="63">G672*1</f>
        <v>306192</v>
      </c>
      <c r="B672">
        <f t="shared" ref="B672:B733" si="64">F672*1</f>
        <v>7024032</v>
      </c>
      <c r="C672" s="17" t="str">
        <f t="shared" si="62"/>
        <v>CC</v>
      </c>
      <c r="D672" t="str">
        <f t="shared" si="58"/>
        <v>REGION GRAND SUD</v>
      </c>
      <c r="E672" s="12" t="str">
        <f t="shared" ref="E672:E733" si="65">IF(BB672="OC FICTIVE","EN MISSION","TERRAIN")</f>
        <v>TERRAIN</v>
      </c>
      <c r="F672" s="4" t="s">
        <v>5478</v>
      </c>
      <c r="G672" s="4" t="s">
        <v>5479</v>
      </c>
      <c r="H672" s="5">
        <v>1</v>
      </c>
      <c r="I672" s="5"/>
      <c r="J672" s="5">
        <v>2</v>
      </c>
      <c r="K672" s="5" t="s">
        <v>1345</v>
      </c>
      <c r="L672" s="5" t="s">
        <v>5480</v>
      </c>
      <c r="M672" s="5" t="s">
        <v>5481</v>
      </c>
      <c r="N672" s="5"/>
      <c r="O672" s="5"/>
      <c r="P672" s="5"/>
      <c r="Q672" s="5"/>
      <c r="R672" s="5"/>
      <c r="S672" s="5"/>
      <c r="T672" s="5" t="s">
        <v>245</v>
      </c>
      <c r="U672" s="6">
        <v>45536</v>
      </c>
      <c r="V672" s="4" t="s">
        <v>1328</v>
      </c>
      <c r="W672" s="4" t="s">
        <v>1329</v>
      </c>
      <c r="X672" s="5" t="s">
        <v>18</v>
      </c>
      <c r="Y672" s="5"/>
      <c r="Z672" s="5"/>
      <c r="AA672" s="4" t="s">
        <v>5482</v>
      </c>
      <c r="AB672" s="5"/>
      <c r="AC672" s="5"/>
      <c r="AD672" s="5" t="s">
        <v>1331</v>
      </c>
      <c r="AE672" s="5"/>
      <c r="AF672" s="6">
        <v>32167</v>
      </c>
      <c r="AG672" s="5">
        <v>36</v>
      </c>
      <c r="AH672" s="5">
        <v>100</v>
      </c>
      <c r="AI672" s="5" t="s">
        <v>1332</v>
      </c>
      <c r="AJ672" s="6">
        <v>45536</v>
      </c>
      <c r="AK672" s="5">
        <v>0</v>
      </c>
      <c r="AL672" s="6">
        <v>45536</v>
      </c>
      <c r="AM672" s="5" t="s">
        <v>1333</v>
      </c>
      <c r="AN672" s="5">
        <v>1140</v>
      </c>
      <c r="AO672" s="5" t="s">
        <v>5483</v>
      </c>
      <c r="AP672" s="5" t="s">
        <v>1335</v>
      </c>
      <c r="AQ672" s="4" t="s">
        <v>1336</v>
      </c>
      <c r="AR672" s="5" t="s">
        <v>12476</v>
      </c>
      <c r="AS672" s="4" t="s">
        <v>1440</v>
      </c>
      <c r="AT672" s="5" t="s">
        <v>1441</v>
      </c>
      <c r="AU672" s="5" t="s">
        <v>41</v>
      </c>
      <c r="AV672" s="4" t="s">
        <v>1537</v>
      </c>
      <c r="AW672" s="5" t="s">
        <v>31</v>
      </c>
      <c r="AX672" s="4" t="s">
        <v>3505</v>
      </c>
      <c r="AY672" s="5" t="s">
        <v>3506</v>
      </c>
      <c r="AZ672" s="5" t="s">
        <v>11</v>
      </c>
      <c r="BA672" s="4" t="s">
        <v>3507</v>
      </c>
      <c r="BB672" s="5" t="s">
        <v>3508</v>
      </c>
      <c r="BC672" s="4" t="s">
        <v>5479</v>
      </c>
      <c r="BD672" s="5" t="s">
        <v>5484</v>
      </c>
      <c r="BE672" s="5" t="s">
        <v>245</v>
      </c>
      <c r="BF672" s="5" t="s">
        <v>1333</v>
      </c>
      <c r="BG672" s="4" t="s">
        <v>5485</v>
      </c>
      <c r="BH672" s="5" t="s">
        <v>1343</v>
      </c>
    </row>
    <row r="673" spans="1:60" x14ac:dyDescent="0.25">
      <c r="A673">
        <f t="shared" si="63"/>
        <v>304256</v>
      </c>
      <c r="B673">
        <f t="shared" si="64"/>
        <v>3102291</v>
      </c>
      <c r="C673" s="17" t="str">
        <f t="shared" si="62"/>
        <v>CC</v>
      </c>
      <c r="D673" t="str">
        <f t="shared" si="58"/>
        <v>REGION GRAND OUEST</v>
      </c>
      <c r="E673" s="12" t="str">
        <f t="shared" si="65"/>
        <v>TERRAIN</v>
      </c>
      <c r="F673" s="4" t="s">
        <v>344</v>
      </c>
      <c r="G673" s="4" t="s">
        <v>5486</v>
      </c>
      <c r="H673" s="5">
        <v>1</v>
      </c>
      <c r="I673" s="5"/>
      <c r="J673" s="5">
        <v>1</v>
      </c>
      <c r="K673" s="5" t="s">
        <v>1325</v>
      </c>
      <c r="L673" s="5" t="s">
        <v>292</v>
      </c>
      <c r="M673" s="5" t="s">
        <v>345</v>
      </c>
      <c r="N673" s="5" t="s">
        <v>245</v>
      </c>
      <c r="O673" s="5">
        <v>43556</v>
      </c>
      <c r="P673" s="5"/>
      <c r="Q673" s="5" t="s">
        <v>1346</v>
      </c>
      <c r="R673" s="5">
        <v>5</v>
      </c>
      <c r="S673" s="5" t="s">
        <v>18</v>
      </c>
      <c r="T673" s="5" t="s">
        <v>25</v>
      </c>
      <c r="U673" s="6">
        <v>43586</v>
      </c>
      <c r="V673" s="4" t="s">
        <v>1363</v>
      </c>
      <c r="W673" s="4" t="s">
        <v>1329</v>
      </c>
      <c r="X673" s="5" t="s">
        <v>18</v>
      </c>
      <c r="Y673" s="5"/>
      <c r="Z673" s="5"/>
      <c r="AA673" s="4" t="s">
        <v>4395</v>
      </c>
      <c r="AB673" s="5" t="s">
        <v>1331</v>
      </c>
      <c r="AC673" s="5"/>
      <c r="AD673" s="5" t="s">
        <v>1331</v>
      </c>
      <c r="AE673" s="5"/>
      <c r="AF673" s="6">
        <v>25180</v>
      </c>
      <c r="AG673" s="5">
        <v>56</v>
      </c>
      <c r="AH673" s="5">
        <v>100</v>
      </c>
      <c r="AI673" s="5" t="s">
        <v>1332</v>
      </c>
      <c r="AJ673" s="6">
        <v>43586</v>
      </c>
      <c r="AK673" s="5">
        <v>5</v>
      </c>
      <c r="AL673" s="6">
        <v>43586</v>
      </c>
      <c r="AM673" s="5" t="s">
        <v>1333</v>
      </c>
      <c r="AN673" s="5">
        <v>72000</v>
      </c>
      <c r="AO673" s="5" t="s">
        <v>3325</v>
      </c>
      <c r="AP673" s="5" t="s">
        <v>1413</v>
      </c>
      <c r="AQ673" s="4" t="s">
        <v>1414</v>
      </c>
      <c r="AR673" s="5" t="s">
        <v>19</v>
      </c>
      <c r="AS673" s="4" t="s">
        <v>2071</v>
      </c>
      <c r="AT673" s="5" t="s">
        <v>2072</v>
      </c>
      <c r="AU673" s="5" t="s">
        <v>41</v>
      </c>
      <c r="AV673" s="4" t="s">
        <v>2073</v>
      </c>
      <c r="AW673" s="5" t="s">
        <v>112</v>
      </c>
      <c r="AX673" s="4" t="s">
        <v>2215</v>
      </c>
      <c r="AY673" s="5" t="s">
        <v>2216</v>
      </c>
      <c r="AZ673" s="5" t="s">
        <v>11</v>
      </c>
      <c r="BA673" s="4" t="s">
        <v>2217</v>
      </c>
      <c r="BB673" s="5" t="s">
        <v>2218</v>
      </c>
      <c r="BC673" s="4" t="s">
        <v>5486</v>
      </c>
      <c r="BD673" s="5" t="s">
        <v>5487</v>
      </c>
      <c r="BE673" s="5" t="s">
        <v>25</v>
      </c>
      <c r="BF673" s="5" t="s">
        <v>1333</v>
      </c>
      <c r="BG673" s="4" t="s">
        <v>5488</v>
      </c>
      <c r="BH673" s="5" t="s">
        <v>1343</v>
      </c>
    </row>
    <row r="674" spans="1:60" x14ac:dyDescent="0.25">
      <c r="A674">
        <f t="shared" si="63"/>
        <v>193748</v>
      </c>
      <c r="B674">
        <f t="shared" si="64"/>
        <v>3003018</v>
      </c>
      <c r="C674" s="17" t="str">
        <f t="shared" si="62"/>
        <v>CC</v>
      </c>
      <c r="D674" t="str">
        <f t="shared" si="58"/>
        <v>REGION GRAND OUEST</v>
      </c>
      <c r="E674" s="12" t="str">
        <f t="shared" si="65"/>
        <v>TERRAIN</v>
      </c>
      <c r="F674" s="4" t="s">
        <v>1102</v>
      </c>
      <c r="G674" s="4" t="s">
        <v>5489</v>
      </c>
      <c r="H674" s="5">
        <v>1</v>
      </c>
      <c r="I674" s="5"/>
      <c r="J674" s="5">
        <v>1</v>
      </c>
      <c r="K674" s="5" t="s">
        <v>1325</v>
      </c>
      <c r="L674" s="5" t="s">
        <v>34</v>
      </c>
      <c r="M674" s="5" t="s">
        <v>1103</v>
      </c>
      <c r="N674" s="5"/>
      <c r="O674" s="5"/>
      <c r="P674" s="5"/>
      <c r="Q674" s="5"/>
      <c r="R674" s="5"/>
      <c r="S674" s="5"/>
      <c r="T674" s="5" t="s">
        <v>25</v>
      </c>
      <c r="U674" s="6">
        <v>40483</v>
      </c>
      <c r="V674" s="4" t="s">
        <v>1363</v>
      </c>
      <c r="W674" s="4" t="s">
        <v>1329</v>
      </c>
      <c r="X674" s="5" t="s">
        <v>18</v>
      </c>
      <c r="Y674" s="5"/>
      <c r="Z674" s="5"/>
      <c r="AA674" s="4" t="s">
        <v>5035</v>
      </c>
      <c r="AB674" s="5"/>
      <c r="AC674" s="5"/>
      <c r="AD674" s="5" t="s">
        <v>1331</v>
      </c>
      <c r="AE674" s="5"/>
      <c r="AF674" s="6">
        <v>27043</v>
      </c>
      <c r="AG674" s="5">
        <v>50</v>
      </c>
      <c r="AH674" s="5">
        <v>100</v>
      </c>
      <c r="AI674" s="5" t="s">
        <v>1332</v>
      </c>
      <c r="AJ674" s="6">
        <v>40483</v>
      </c>
      <c r="AK674" s="5">
        <v>14</v>
      </c>
      <c r="AL674" s="6">
        <v>40483</v>
      </c>
      <c r="AM674" s="5" t="s">
        <v>1333</v>
      </c>
      <c r="AN674" s="5">
        <v>44360</v>
      </c>
      <c r="AO674" s="5" t="s">
        <v>5490</v>
      </c>
      <c r="AP674" s="5" t="s">
        <v>1413</v>
      </c>
      <c r="AQ674" s="4" t="s">
        <v>1414</v>
      </c>
      <c r="AR674" s="5" t="s">
        <v>19</v>
      </c>
      <c r="AS674" s="4" t="s">
        <v>1549</v>
      </c>
      <c r="AT674" s="5" t="s">
        <v>1550</v>
      </c>
      <c r="AU674" s="5" t="s">
        <v>41</v>
      </c>
      <c r="AV674" s="4" t="s">
        <v>1551</v>
      </c>
      <c r="AW674" s="5" t="s">
        <v>135</v>
      </c>
      <c r="AX674" s="4" t="s">
        <v>1552</v>
      </c>
      <c r="AY674" s="5" t="s">
        <v>1553</v>
      </c>
      <c r="AZ674" s="5" t="s">
        <v>11</v>
      </c>
      <c r="BA674" s="4" t="s">
        <v>1554</v>
      </c>
      <c r="BB674" s="5" t="s">
        <v>1555</v>
      </c>
      <c r="BC674" s="4" t="s">
        <v>5489</v>
      </c>
      <c r="BD674" s="5" t="s">
        <v>5491</v>
      </c>
      <c r="BE674" s="5" t="s">
        <v>25</v>
      </c>
      <c r="BF674" s="5" t="s">
        <v>1333</v>
      </c>
      <c r="BG674" s="4" t="s">
        <v>5492</v>
      </c>
      <c r="BH674" s="5" t="s">
        <v>1343</v>
      </c>
    </row>
    <row r="675" spans="1:60" x14ac:dyDescent="0.25">
      <c r="A675">
        <f t="shared" si="63"/>
        <v>306341</v>
      </c>
      <c r="B675">
        <f t="shared" si="64"/>
        <v>7024209</v>
      </c>
      <c r="C675" t="str">
        <f t="shared" si="62"/>
        <v>CC</v>
      </c>
      <c r="D675" t="str">
        <f t="shared" si="58"/>
        <v>POLE PILOTAGE DU RESEAU COMMERCIAL</v>
      </c>
      <c r="E675" s="12" t="str">
        <f t="shared" si="65"/>
        <v>TERRAIN</v>
      </c>
      <c r="F675" s="4" t="s">
        <v>5493</v>
      </c>
      <c r="G675" s="4" t="s">
        <v>5494</v>
      </c>
      <c r="H675" s="5">
        <v>1</v>
      </c>
      <c r="I675" s="5"/>
      <c r="J675" s="5">
        <v>1</v>
      </c>
      <c r="K675" s="5" t="s">
        <v>1325</v>
      </c>
      <c r="L675" s="5" t="s">
        <v>605</v>
      </c>
      <c r="M675" s="5" t="s">
        <v>5495</v>
      </c>
      <c r="N675" s="5"/>
      <c r="O675" s="5"/>
      <c r="P675" s="5"/>
      <c r="Q675" s="5"/>
      <c r="R675" s="5"/>
      <c r="S675" s="5"/>
      <c r="T675" s="5" t="s">
        <v>5496</v>
      </c>
      <c r="U675" s="6">
        <v>45597</v>
      </c>
      <c r="V675" s="4" t="s">
        <v>4402</v>
      </c>
      <c r="W675" s="4" t="s">
        <v>1392</v>
      </c>
      <c r="X675" s="5" t="s">
        <v>5</v>
      </c>
      <c r="Y675" s="5"/>
      <c r="Z675" s="5"/>
      <c r="AA675" s="4"/>
      <c r="AB675" s="5"/>
      <c r="AC675" s="5"/>
      <c r="AD675" s="5">
        <v>5</v>
      </c>
      <c r="AE675" s="5"/>
      <c r="AF675" s="6">
        <v>30076</v>
      </c>
      <c r="AG675" s="5">
        <v>42</v>
      </c>
      <c r="AH675" s="5">
        <v>100</v>
      </c>
      <c r="AI675" s="5" t="s">
        <v>1332</v>
      </c>
      <c r="AJ675" s="6">
        <v>45536</v>
      </c>
      <c r="AK675" s="5">
        <v>0</v>
      </c>
      <c r="AL675" s="6">
        <v>45536</v>
      </c>
      <c r="AM675" s="5"/>
      <c r="AN675" s="5">
        <v>44690</v>
      </c>
      <c r="AO675" s="5" t="s">
        <v>5497</v>
      </c>
      <c r="AP675" s="5"/>
      <c r="AQ675" s="4" t="s">
        <v>1395</v>
      </c>
      <c r="AR675" s="5" t="s">
        <v>188</v>
      </c>
      <c r="AS675" s="4"/>
      <c r="AT675" s="5"/>
      <c r="AU675" s="5"/>
      <c r="AV675" s="4" t="s">
        <v>1396</v>
      </c>
      <c r="AW675" s="5" t="s">
        <v>350</v>
      </c>
      <c r="AX675" s="4"/>
      <c r="AY675" s="5"/>
      <c r="AZ675" s="5"/>
      <c r="BA675" s="4"/>
      <c r="BB675" s="5"/>
      <c r="BC675" s="4"/>
      <c r="BD675" s="5"/>
      <c r="BE675" s="5"/>
      <c r="BF675" s="5" t="s">
        <v>2164</v>
      </c>
      <c r="BG675" s="4"/>
      <c r="BH675" s="5"/>
    </row>
    <row r="676" spans="1:60" x14ac:dyDescent="0.25">
      <c r="A676">
        <f t="shared" si="63"/>
        <v>304884</v>
      </c>
      <c r="B676">
        <f t="shared" si="64"/>
        <v>3102670</v>
      </c>
      <c r="C676" s="17" t="str">
        <f t="shared" si="62"/>
        <v>CC</v>
      </c>
      <c r="D676" t="str">
        <f t="shared" si="58"/>
        <v>REGION GRAND OUEST</v>
      </c>
      <c r="E676" s="12" t="str">
        <f t="shared" si="65"/>
        <v>TERRAIN</v>
      </c>
      <c r="F676" s="4" t="s">
        <v>5498</v>
      </c>
      <c r="G676" s="4" t="s">
        <v>5499</v>
      </c>
      <c r="H676" s="5">
        <v>1</v>
      </c>
      <c r="I676" s="5"/>
      <c r="J676" s="5">
        <v>2</v>
      </c>
      <c r="K676" s="5" t="s">
        <v>1345</v>
      </c>
      <c r="L676" s="5" t="s">
        <v>717</v>
      </c>
      <c r="M676" s="5" t="s">
        <v>5500</v>
      </c>
      <c r="N676" s="5"/>
      <c r="O676" s="5"/>
      <c r="P676" s="5"/>
      <c r="Q676" s="5"/>
      <c r="R676" s="5"/>
      <c r="S676" s="5"/>
      <c r="T676" s="5" t="s">
        <v>25</v>
      </c>
      <c r="U676" s="6">
        <v>44409</v>
      </c>
      <c r="V676" s="4" t="s">
        <v>1363</v>
      </c>
      <c r="W676" s="4" t="s">
        <v>1329</v>
      </c>
      <c r="X676" s="5" t="s">
        <v>18</v>
      </c>
      <c r="Y676" s="5"/>
      <c r="Z676" s="5"/>
      <c r="AA676" s="4" t="s">
        <v>5501</v>
      </c>
      <c r="AB676" s="5"/>
      <c r="AC676" s="5"/>
      <c r="AD676" s="5" t="s">
        <v>1331</v>
      </c>
      <c r="AE676" s="5"/>
      <c r="AF676" s="6">
        <v>32243</v>
      </c>
      <c r="AG676" s="5">
        <v>36</v>
      </c>
      <c r="AH676" s="5">
        <v>100</v>
      </c>
      <c r="AI676" s="5" t="s">
        <v>1332</v>
      </c>
      <c r="AJ676" s="6">
        <v>44228</v>
      </c>
      <c r="AK676" s="5">
        <v>3</v>
      </c>
      <c r="AL676" s="6">
        <v>44228</v>
      </c>
      <c r="AM676" s="5" t="s">
        <v>1333</v>
      </c>
      <c r="AN676" s="5">
        <v>44330</v>
      </c>
      <c r="AO676" s="5" t="s">
        <v>5502</v>
      </c>
      <c r="AP676" s="5" t="s">
        <v>1413</v>
      </c>
      <c r="AQ676" s="4" t="s">
        <v>1414</v>
      </c>
      <c r="AR676" s="5" t="s">
        <v>19</v>
      </c>
      <c r="AS676" s="4" t="s">
        <v>1549</v>
      </c>
      <c r="AT676" s="5" t="s">
        <v>1550</v>
      </c>
      <c r="AU676" s="5" t="s">
        <v>41</v>
      </c>
      <c r="AV676" s="4" t="s">
        <v>1551</v>
      </c>
      <c r="AW676" s="5" t="s">
        <v>135</v>
      </c>
      <c r="AX676" s="4" t="s">
        <v>2822</v>
      </c>
      <c r="AY676" s="5" t="s">
        <v>2823</v>
      </c>
      <c r="AZ676" s="5" t="s">
        <v>11</v>
      </c>
      <c r="BA676" s="4" t="s">
        <v>2824</v>
      </c>
      <c r="BB676" s="5" t="s">
        <v>2825</v>
      </c>
      <c r="BC676" s="4" t="s">
        <v>5499</v>
      </c>
      <c r="BD676" s="5" t="s">
        <v>5503</v>
      </c>
      <c r="BE676" s="5" t="s">
        <v>25</v>
      </c>
      <c r="BF676" s="5" t="s">
        <v>1333</v>
      </c>
      <c r="BG676" s="4" t="s">
        <v>5504</v>
      </c>
      <c r="BH676" s="5" t="s">
        <v>1343</v>
      </c>
    </row>
    <row r="677" spans="1:60" x14ac:dyDescent="0.25">
      <c r="A677">
        <f t="shared" si="63"/>
        <v>305551</v>
      </c>
      <c r="B677">
        <f t="shared" si="64"/>
        <v>7022397</v>
      </c>
      <c r="C677" s="17" t="str">
        <f t="shared" si="62"/>
        <v>IMP</v>
      </c>
      <c r="D677" t="str">
        <f t="shared" si="58"/>
        <v>REGION GRAND OUEST</v>
      </c>
      <c r="E677" s="12" t="str">
        <f t="shared" si="65"/>
        <v>TERRAIN</v>
      </c>
      <c r="F677" s="4" t="s">
        <v>595</v>
      </c>
      <c r="G677" s="4" t="s">
        <v>5505</v>
      </c>
      <c r="H677" s="5">
        <v>1</v>
      </c>
      <c r="I677" s="5"/>
      <c r="J677" s="5">
        <v>1</v>
      </c>
      <c r="K677" s="5" t="s">
        <v>1325</v>
      </c>
      <c r="L677" s="5" t="s">
        <v>451</v>
      </c>
      <c r="M677" s="5" t="s">
        <v>596</v>
      </c>
      <c r="N677" s="5"/>
      <c r="O677" s="5"/>
      <c r="P677" s="5"/>
      <c r="Q677" s="5"/>
      <c r="R677" s="5"/>
      <c r="S677" s="5"/>
      <c r="T677" s="5" t="s">
        <v>1357</v>
      </c>
      <c r="U677" s="6">
        <v>45627</v>
      </c>
      <c r="V677" s="4" t="s">
        <v>3404</v>
      </c>
      <c r="W677" s="4" t="s">
        <v>1606</v>
      </c>
      <c r="X677" s="5" t="s">
        <v>18</v>
      </c>
      <c r="Y677" s="5"/>
      <c r="Z677" s="5"/>
      <c r="AA677" s="4"/>
      <c r="AB677" s="5"/>
      <c r="AC677" s="5"/>
      <c r="AD677" s="5" t="s">
        <v>1393</v>
      </c>
      <c r="AE677" s="5"/>
      <c r="AF677" s="6">
        <v>34414</v>
      </c>
      <c r="AG677" s="5">
        <v>30</v>
      </c>
      <c r="AH677" s="5">
        <v>131</v>
      </c>
      <c r="AI677" s="5" t="s">
        <v>3838</v>
      </c>
      <c r="AJ677" s="6">
        <v>45017</v>
      </c>
      <c r="AK677" s="5">
        <v>1</v>
      </c>
      <c r="AL677" s="6">
        <v>45017</v>
      </c>
      <c r="AM677" s="5"/>
      <c r="AN677" s="5">
        <v>17540</v>
      </c>
      <c r="AO677" s="5" t="s">
        <v>5506</v>
      </c>
      <c r="AP677" s="5" t="s">
        <v>1413</v>
      </c>
      <c r="AQ677" s="4" t="s">
        <v>1414</v>
      </c>
      <c r="AR677" s="5" t="s">
        <v>19</v>
      </c>
      <c r="AS677" s="4" t="s">
        <v>1585</v>
      </c>
      <c r="AT677" s="5" t="s">
        <v>1586</v>
      </c>
      <c r="AU677" s="5" t="s">
        <v>41</v>
      </c>
      <c r="AV677" s="4" t="s">
        <v>1587</v>
      </c>
      <c r="AW677" s="5" t="s">
        <v>340</v>
      </c>
      <c r="AX677" s="4" t="s">
        <v>5505</v>
      </c>
      <c r="AY677" s="5" t="s">
        <v>5507</v>
      </c>
      <c r="AZ677" s="5" t="s">
        <v>1357</v>
      </c>
      <c r="BA677" s="4" t="s">
        <v>3688</v>
      </c>
      <c r="BB677" s="5" t="s">
        <v>11113</v>
      </c>
      <c r="BC677" s="4"/>
      <c r="BD677" s="5"/>
      <c r="BE677" s="5"/>
      <c r="BF677" s="5" t="s">
        <v>1608</v>
      </c>
      <c r="BG677" s="4"/>
      <c r="BH677" s="5"/>
    </row>
    <row r="678" spans="1:60" x14ac:dyDescent="0.25">
      <c r="A678">
        <f t="shared" si="63"/>
        <v>306006</v>
      </c>
      <c r="B678">
        <f t="shared" si="64"/>
        <v>7023649</v>
      </c>
      <c r="C678" s="17" t="str">
        <f t="shared" si="62"/>
        <v>CC</v>
      </c>
      <c r="D678" t="str">
        <f t="shared" si="58"/>
        <v>REGION GRAND OUEST</v>
      </c>
      <c r="E678" s="12" t="str">
        <f t="shared" si="65"/>
        <v>TERRAIN</v>
      </c>
      <c r="F678" s="4" t="s">
        <v>5509</v>
      </c>
      <c r="G678" s="4" t="s">
        <v>5510</v>
      </c>
      <c r="H678" s="5">
        <v>1</v>
      </c>
      <c r="I678" s="5"/>
      <c r="J678" s="5">
        <v>1</v>
      </c>
      <c r="K678" s="5" t="s">
        <v>1325</v>
      </c>
      <c r="L678" s="5" t="s">
        <v>54</v>
      </c>
      <c r="M678" s="5" t="s">
        <v>5511</v>
      </c>
      <c r="N678" s="5"/>
      <c r="O678" s="5"/>
      <c r="P678" s="5"/>
      <c r="Q678" s="5"/>
      <c r="R678" s="5"/>
      <c r="S678" s="5"/>
      <c r="T678" s="5" t="s">
        <v>25</v>
      </c>
      <c r="U678" s="6">
        <v>45536</v>
      </c>
      <c r="V678" s="4" t="s">
        <v>1363</v>
      </c>
      <c r="W678" s="4" t="s">
        <v>1329</v>
      </c>
      <c r="X678" s="5" t="s">
        <v>18</v>
      </c>
      <c r="Y678" s="5"/>
      <c r="Z678" s="5"/>
      <c r="AA678" s="4" t="s">
        <v>1859</v>
      </c>
      <c r="AB678" s="5"/>
      <c r="AC678" s="5"/>
      <c r="AD678" s="5" t="s">
        <v>1331</v>
      </c>
      <c r="AE678" s="5"/>
      <c r="AF678" s="6">
        <v>35286</v>
      </c>
      <c r="AG678" s="5">
        <v>28</v>
      </c>
      <c r="AH678" s="5">
        <v>100</v>
      </c>
      <c r="AI678" s="5" t="s">
        <v>1332</v>
      </c>
      <c r="AJ678" s="6">
        <v>45413</v>
      </c>
      <c r="AK678" s="5">
        <v>0</v>
      </c>
      <c r="AL678" s="6">
        <v>45413</v>
      </c>
      <c r="AM678" s="5" t="s">
        <v>1333</v>
      </c>
      <c r="AN678" s="5">
        <v>14000</v>
      </c>
      <c r="AO678" s="5" t="s">
        <v>5512</v>
      </c>
      <c r="AP678" s="5" t="s">
        <v>1413</v>
      </c>
      <c r="AQ678" s="4" t="s">
        <v>1414</v>
      </c>
      <c r="AR678" s="5" t="s">
        <v>19</v>
      </c>
      <c r="AS678" s="4" t="s">
        <v>1507</v>
      </c>
      <c r="AT678" s="5" t="s">
        <v>1508</v>
      </c>
      <c r="AU678" s="5" t="s">
        <v>41</v>
      </c>
      <c r="AV678" s="4" t="s">
        <v>1509</v>
      </c>
      <c r="AW678" s="5" t="s">
        <v>375</v>
      </c>
      <c r="AX678" s="4" t="s">
        <v>1510</v>
      </c>
      <c r="AY678" s="5" t="s">
        <v>1511</v>
      </c>
      <c r="AZ678" s="5" t="s">
        <v>11</v>
      </c>
      <c r="BA678" s="4" t="s">
        <v>1512</v>
      </c>
      <c r="BB678" s="5" t="s">
        <v>1513</v>
      </c>
      <c r="BC678" s="4" t="s">
        <v>5510</v>
      </c>
      <c r="BD678" s="5" t="s">
        <v>5513</v>
      </c>
      <c r="BE678" s="5" t="s">
        <v>25</v>
      </c>
      <c r="BF678" s="5" t="s">
        <v>1333</v>
      </c>
      <c r="BG678" s="4" t="s">
        <v>5514</v>
      </c>
      <c r="BH678" s="5" t="s">
        <v>1343</v>
      </c>
    </row>
    <row r="679" spans="1:60" x14ac:dyDescent="0.25">
      <c r="A679">
        <f t="shared" si="63"/>
        <v>306255</v>
      </c>
      <c r="B679">
        <f t="shared" si="64"/>
        <v>7024135</v>
      </c>
      <c r="C679" s="17" t="str">
        <f t="shared" si="62"/>
        <v>CC</v>
      </c>
      <c r="D679" t="str">
        <f t="shared" si="58"/>
        <v>REGION GRAND SUD</v>
      </c>
      <c r="E679" s="12" t="str">
        <f t="shared" si="65"/>
        <v>TERRAIN</v>
      </c>
      <c r="F679" s="4" t="s">
        <v>5515</v>
      </c>
      <c r="G679" s="4" t="s">
        <v>5516</v>
      </c>
      <c r="H679" s="5">
        <v>1</v>
      </c>
      <c r="I679" s="5"/>
      <c r="J679" s="5">
        <v>1</v>
      </c>
      <c r="K679" s="5" t="s">
        <v>1325</v>
      </c>
      <c r="L679" s="5" t="s">
        <v>6</v>
      </c>
      <c r="M679" s="5" t="s">
        <v>5517</v>
      </c>
      <c r="N679" s="5"/>
      <c r="O679" s="5"/>
      <c r="P679" s="5"/>
      <c r="Q679" s="5"/>
      <c r="R679" s="5"/>
      <c r="S679" s="5"/>
      <c r="T679" s="5" t="s">
        <v>245</v>
      </c>
      <c r="U679" s="6">
        <v>45536</v>
      </c>
      <c r="V679" s="4" t="s">
        <v>1328</v>
      </c>
      <c r="W679" s="4" t="s">
        <v>1329</v>
      </c>
      <c r="X679" s="5" t="s">
        <v>18</v>
      </c>
      <c r="Y679" s="5"/>
      <c r="Z679" s="5"/>
      <c r="AA679" s="4" t="s">
        <v>5363</v>
      </c>
      <c r="AB679" s="5"/>
      <c r="AC679" s="5"/>
      <c r="AD679" s="5" t="s">
        <v>1331</v>
      </c>
      <c r="AE679" s="5"/>
      <c r="AF679" s="6">
        <v>26971</v>
      </c>
      <c r="AG679" s="5">
        <v>51</v>
      </c>
      <c r="AH679" s="5">
        <v>100</v>
      </c>
      <c r="AI679" s="5" t="s">
        <v>1332</v>
      </c>
      <c r="AJ679" s="6">
        <v>45536</v>
      </c>
      <c r="AK679" s="5">
        <v>0</v>
      </c>
      <c r="AL679" s="6">
        <v>45536</v>
      </c>
      <c r="AM679" s="5" t="s">
        <v>1333</v>
      </c>
      <c r="AN679" s="5">
        <v>34400</v>
      </c>
      <c r="AO679" s="5" t="s">
        <v>5518</v>
      </c>
      <c r="AP679" s="5" t="s">
        <v>1335</v>
      </c>
      <c r="AQ679" s="4" t="s">
        <v>1336</v>
      </c>
      <c r="AR679" s="5" t="s">
        <v>12476</v>
      </c>
      <c r="AS679" s="4" t="s">
        <v>1337</v>
      </c>
      <c r="AT679" s="5" t="s">
        <v>1338</v>
      </c>
      <c r="AU679" s="5" t="s">
        <v>41</v>
      </c>
      <c r="AV679" s="4" t="s">
        <v>1339</v>
      </c>
      <c r="AW679" s="5" t="s">
        <v>76</v>
      </c>
      <c r="AX679" s="4"/>
      <c r="AY679" s="5"/>
      <c r="AZ679" s="5"/>
      <c r="BA679" s="4" t="s">
        <v>1340</v>
      </c>
      <c r="BB679" s="5" t="s">
        <v>11118</v>
      </c>
      <c r="BC679" s="4" t="s">
        <v>5516</v>
      </c>
      <c r="BD679" s="5" t="s">
        <v>5519</v>
      </c>
      <c r="BE679" s="5" t="s">
        <v>245</v>
      </c>
      <c r="BF679" s="5" t="s">
        <v>1333</v>
      </c>
      <c r="BG679" s="4" t="s">
        <v>5520</v>
      </c>
      <c r="BH679" s="5" t="s">
        <v>1343</v>
      </c>
    </row>
    <row r="680" spans="1:60" x14ac:dyDescent="0.25">
      <c r="A680">
        <f t="shared" si="63"/>
        <v>303184</v>
      </c>
      <c r="B680">
        <f t="shared" si="64"/>
        <v>3101753</v>
      </c>
      <c r="C680" s="17" t="str">
        <f t="shared" si="62"/>
        <v>CC</v>
      </c>
      <c r="D680" t="str">
        <f t="shared" si="58"/>
        <v>REGION ILE DE FRANCE NORD</v>
      </c>
      <c r="E680" s="12" t="str">
        <f t="shared" si="65"/>
        <v>TERRAIN</v>
      </c>
      <c r="F680" s="4" t="s">
        <v>5521</v>
      </c>
      <c r="G680" s="4" t="s">
        <v>5522</v>
      </c>
      <c r="H680" s="5">
        <v>1</v>
      </c>
      <c r="I680" s="5"/>
      <c r="J680" s="5">
        <v>1</v>
      </c>
      <c r="K680" s="5" t="s">
        <v>1325</v>
      </c>
      <c r="L680" s="5" t="s">
        <v>107</v>
      </c>
      <c r="M680" s="5" t="s">
        <v>5523</v>
      </c>
      <c r="N680" s="5" t="s">
        <v>245</v>
      </c>
      <c r="O680" s="5">
        <v>42795</v>
      </c>
      <c r="P680" s="5"/>
      <c r="Q680" s="5" t="s">
        <v>1346</v>
      </c>
      <c r="R680" s="5">
        <v>5</v>
      </c>
      <c r="S680" s="5" t="s">
        <v>18</v>
      </c>
      <c r="T680" s="5" t="s">
        <v>25</v>
      </c>
      <c r="U680" s="6">
        <v>42826</v>
      </c>
      <c r="V680" s="4" t="s">
        <v>1363</v>
      </c>
      <c r="W680" s="4" t="s">
        <v>1329</v>
      </c>
      <c r="X680" s="5" t="s">
        <v>18</v>
      </c>
      <c r="Y680" s="5"/>
      <c r="Z680" s="5"/>
      <c r="AA680" s="4" t="s">
        <v>2125</v>
      </c>
      <c r="AB680" s="5" t="s">
        <v>1331</v>
      </c>
      <c r="AC680" s="5"/>
      <c r="AD680" s="5" t="s">
        <v>1331</v>
      </c>
      <c r="AE680" s="5"/>
      <c r="AF680" s="6">
        <v>31105</v>
      </c>
      <c r="AG680" s="5">
        <v>39</v>
      </c>
      <c r="AH680" s="5">
        <v>100</v>
      </c>
      <c r="AI680" s="5" t="s">
        <v>1332</v>
      </c>
      <c r="AJ680" s="6">
        <v>42644</v>
      </c>
      <c r="AK680" s="5">
        <v>8</v>
      </c>
      <c r="AL680" s="6">
        <v>42644</v>
      </c>
      <c r="AM680" s="5" t="s">
        <v>1333</v>
      </c>
      <c r="AN680" s="5">
        <v>62500</v>
      </c>
      <c r="AO680" s="5" t="s">
        <v>5524</v>
      </c>
      <c r="AP680" s="5" t="s">
        <v>12477</v>
      </c>
      <c r="AQ680" s="4" t="s">
        <v>1351</v>
      </c>
      <c r="AR680" s="5" t="s">
        <v>12478</v>
      </c>
      <c r="AS680" s="4" t="s">
        <v>1638</v>
      </c>
      <c r="AT680" s="5" t="s">
        <v>1639</v>
      </c>
      <c r="AU680" s="5" t="s">
        <v>41</v>
      </c>
      <c r="AV680" s="4" t="s">
        <v>1640</v>
      </c>
      <c r="AW680" s="5" t="s">
        <v>142</v>
      </c>
      <c r="AX680" s="4" t="s">
        <v>2593</v>
      </c>
      <c r="AY680" s="5" t="s">
        <v>2594</v>
      </c>
      <c r="AZ680" s="5" t="s">
        <v>11</v>
      </c>
      <c r="BA680" s="4" t="s">
        <v>2595</v>
      </c>
      <c r="BB680" s="5" t="s">
        <v>2596</v>
      </c>
      <c r="BC680" s="4" t="s">
        <v>5522</v>
      </c>
      <c r="BD680" s="5" t="s">
        <v>5525</v>
      </c>
      <c r="BE680" s="5" t="s">
        <v>25</v>
      </c>
      <c r="BF680" s="5" t="s">
        <v>1333</v>
      </c>
      <c r="BG680" s="4" t="s">
        <v>5526</v>
      </c>
      <c r="BH680" s="5" t="s">
        <v>1343</v>
      </c>
    </row>
    <row r="681" spans="1:60" x14ac:dyDescent="0.25">
      <c r="A681">
        <f t="shared" si="63"/>
        <v>302161</v>
      </c>
      <c r="B681">
        <f t="shared" si="64"/>
        <v>3101197</v>
      </c>
      <c r="C681" s="17" t="str">
        <f t="shared" si="62"/>
        <v>CC</v>
      </c>
      <c r="D681" t="str">
        <f t="shared" si="58"/>
        <v>REGION GRAND OUEST</v>
      </c>
      <c r="E681" s="12" t="str">
        <f t="shared" si="65"/>
        <v>TERRAIN</v>
      </c>
      <c r="F681" s="4" t="s">
        <v>491</v>
      </c>
      <c r="G681" s="4" t="s">
        <v>5527</v>
      </c>
      <c r="H681" s="5">
        <v>1</v>
      </c>
      <c r="I681" s="5"/>
      <c r="J681" s="5">
        <v>2</v>
      </c>
      <c r="K681" s="5" t="s">
        <v>1345</v>
      </c>
      <c r="L681" s="5" t="s">
        <v>493</v>
      </c>
      <c r="M681" s="5" t="s">
        <v>492</v>
      </c>
      <c r="N681" s="5" t="s">
        <v>260</v>
      </c>
      <c r="O681" s="6">
        <v>41852</v>
      </c>
      <c r="P681" s="5"/>
      <c r="Q681" s="5" t="s">
        <v>1346</v>
      </c>
      <c r="R681" s="5">
        <v>5</v>
      </c>
      <c r="S681" s="5" t="s">
        <v>18</v>
      </c>
      <c r="T681" s="5" t="s">
        <v>71</v>
      </c>
      <c r="U681" s="6">
        <v>41883</v>
      </c>
      <c r="V681" s="4" t="s">
        <v>1437</v>
      </c>
      <c r="W681" s="4" t="s">
        <v>1329</v>
      </c>
      <c r="X681" s="5" t="s">
        <v>18</v>
      </c>
      <c r="Y681" s="5" t="s">
        <v>1348</v>
      </c>
      <c r="Z681" s="5"/>
      <c r="AA681" s="4" t="s">
        <v>1855</v>
      </c>
      <c r="AB681" s="5" t="s">
        <v>1393</v>
      </c>
      <c r="AC681" s="5"/>
      <c r="AD681" s="5" t="s">
        <v>1393</v>
      </c>
      <c r="AE681" s="5"/>
      <c r="AF681" s="6">
        <v>29716</v>
      </c>
      <c r="AG681" s="5">
        <v>43</v>
      </c>
      <c r="AH681" s="5">
        <v>100</v>
      </c>
      <c r="AI681" s="5" t="s">
        <v>1332</v>
      </c>
      <c r="AJ681" s="6">
        <v>41883</v>
      </c>
      <c r="AK681" s="5">
        <v>10</v>
      </c>
      <c r="AL681" s="6">
        <v>41883</v>
      </c>
      <c r="AM681" s="5" t="s">
        <v>1333</v>
      </c>
      <c r="AN681" s="5">
        <v>35590</v>
      </c>
      <c r="AO681" s="5" t="s">
        <v>5528</v>
      </c>
      <c r="AP681" s="5" t="s">
        <v>1413</v>
      </c>
      <c r="AQ681" s="4" t="s">
        <v>1414</v>
      </c>
      <c r="AR681" s="5" t="s">
        <v>19</v>
      </c>
      <c r="AS681" s="4" t="s">
        <v>1828</v>
      </c>
      <c r="AT681" s="5" t="s">
        <v>1829</v>
      </c>
      <c r="AU681" s="5" t="s">
        <v>41</v>
      </c>
      <c r="AV681" s="4" t="s">
        <v>1830</v>
      </c>
      <c r="AW681" s="5" t="s">
        <v>148</v>
      </c>
      <c r="AX681" s="4" t="s">
        <v>3129</v>
      </c>
      <c r="AY681" s="5" t="s">
        <v>3130</v>
      </c>
      <c r="AZ681" s="5" t="s">
        <v>11</v>
      </c>
      <c r="BA681" s="4" t="s">
        <v>3131</v>
      </c>
      <c r="BB681" s="5" t="s">
        <v>3132</v>
      </c>
      <c r="BC681" s="4" t="s">
        <v>5527</v>
      </c>
      <c r="BD681" s="5" t="s">
        <v>5529</v>
      </c>
      <c r="BE681" s="5" t="s">
        <v>71</v>
      </c>
      <c r="BF681" s="5" t="s">
        <v>1333</v>
      </c>
      <c r="BG681" s="4" t="s">
        <v>5530</v>
      </c>
      <c r="BH681" s="5" t="s">
        <v>1343</v>
      </c>
    </row>
    <row r="682" spans="1:60" x14ac:dyDescent="0.25">
      <c r="A682">
        <f t="shared" si="63"/>
        <v>304832</v>
      </c>
      <c r="B682">
        <f t="shared" si="64"/>
        <v>3102634</v>
      </c>
      <c r="C682" s="17" t="str">
        <f t="shared" si="62"/>
        <v>CC</v>
      </c>
      <c r="D682" t="str">
        <f t="shared" si="58"/>
        <v>REGION GRAND OUEST</v>
      </c>
      <c r="E682" s="12" t="str">
        <f t="shared" si="65"/>
        <v>TERRAIN</v>
      </c>
      <c r="F682" s="4" t="s">
        <v>400</v>
      </c>
      <c r="G682" s="4" t="s">
        <v>5531</v>
      </c>
      <c r="H682" s="5">
        <v>1</v>
      </c>
      <c r="I682" s="5"/>
      <c r="J682" s="5">
        <v>2</v>
      </c>
      <c r="K682" s="5" t="s">
        <v>1345</v>
      </c>
      <c r="L682" s="5" t="s">
        <v>402</v>
      </c>
      <c r="M682" s="5" t="s">
        <v>401</v>
      </c>
      <c r="N682" s="5"/>
      <c r="O682" s="5"/>
      <c r="P682" s="5"/>
      <c r="Q682" s="5"/>
      <c r="R682" s="5"/>
      <c r="S682" s="5"/>
      <c r="T682" s="5" t="s">
        <v>25</v>
      </c>
      <c r="U682" s="6">
        <v>44378</v>
      </c>
      <c r="V682" s="4" t="s">
        <v>1363</v>
      </c>
      <c r="W682" s="4" t="s">
        <v>1329</v>
      </c>
      <c r="X682" s="5" t="s">
        <v>18</v>
      </c>
      <c r="Y682" s="5"/>
      <c r="Z682" s="5"/>
      <c r="AA682" s="4" t="s">
        <v>2104</v>
      </c>
      <c r="AB682" s="5"/>
      <c r="AC682" s="5"/>
      <c r="AD682" s="5" t="s">
        <v>1331</v>
      </c>
      <c r="AE682" s="5"/>
      <c r="AF682" s="6">
        <v>26953</v>
      </c>
      <c r="AG682" s="5">
        <v>51</v>
      </c>
      <c r="AH682" s="5">
        <v>100</v>
      </c>
      <c r="AI682" s="5" t="s">
        <v>1332</v>
      </c>
      <c r="AJ682" s="6">
        <v>44197</v>
      </c>
      <c r="AK682" s="5">
        <v>3</v>
      </c>
      <c r="AL682" s="6">
        <v>44197</v>
      </c>
      <c r="AM682" s="5" t="s">
        <v>1333</v>
      </c>
      <c r="AN682" s="5">
        <v>22230</v>
      </c>
      <c r="AO682" s="5" t="s">
        <v>5532</v>
      </c>
      <c r="AP682" s="5" t="s">
        <v>1413</v>
      </c>
      <c r="AQ682" s="4" t="s">
        <v>1414</v>
      </c>
      <c r="AR682" s="5" t="s">
        <v>19</v>
      </c>
      <c r="AS682" s="4" t="s">
        <v>1828</v>
      </c>
      <c r="AT682" s="5" t="s">
        <v>1829</v>
      </c>
      <c r="AU682" s="5" t="s">
        <v>41</v>
      </c>
      <c r="AV682" s="4" t="s">
        <v>1830</v>
      </c>
      <c r="AW682" s="5" t="s">
        <v>148</v>
      </c>
      <c r="AX682" s="4" t="s">
        <v>2767</v>
      </c>
      <c r="AY682" s="5" t="s">
        <v>2769</v>
      </c>
      <c r="AZ682" s="5" t="s">
        <v>11</v>
      </c>
      <c r="BA682" s="4" t="s">
        <v>2770</v>
      </c>
      <c r="BB682" s="5" t="s">
        <v>2771</v>
      </c>
      <c r="BC682" s="4" t="s">
        <v>5531</v>
      </c>
      <c r="BD682" s="5" t="s">
        <v>5533</v>
      </c>
      <c r="BE682" s="5" t="s">
        <v>25</v>
      </c>
      <c r="BF682" s="5" t="s">
        <v>1333</v>
      </c>
      <c r="BG682" s="4" t="s">
        <v>5534</v>
      </c>
      <c r="BH682" s="5" t="s">
        <v>1343</v>
      </c>
    </row>
    <row r="683" spans="1:60" x14ac:dyDescent="0.25">
      <c r="A683">
        <f t="shared" si="63"/>
        <v>306125</v>
      </c>
      <c r="B683">
        <f t="shared" si="64"/>
        <v>7023954</v>
      </c>
      <c r="C683" t="str">
        <f t="shared" si="62"/>
        <v>CC</v>
      </c>
      <c r="D683" t="str">
        <f t="shared" si="58"/>
        <v>POLE PILOTAGE DU RESEAU COMMERCIAL</v>
      </c>
      <c r="E683" s="12" t="str">
        <f t="shared" si="65"/>
        <v>TERRAIN</v>
      </c>
      <c r="F683" s="4" t="s">
        <v>5535</v>
      </c>
      <c r="G683" s="4" t="s">
        <v>5536</v>
      </c>
      <c r="H683" s="5">
        <v>1</v>
      </c>
      <c r="I683" s="5"/>
      <c r="J683" s="5">
        <v>2</v>
      </c>
      <c r="K683" s="5" t="s">
        <v>1345</v>
      </c>
      <c r="L683" s="5" t="s">
        <v>1237</v>
      </c>
      <c r="M683" s="5" t="s">
        <v>5537</v>
      </c>
      <c r="N683" s="5"/>
      <c r="O683" s="5"/>
      <c r="P683" s="5"/>
      <c r="Q683" s="5"/>
      <c r="R683" s="5"/>
      <c r="S683" s="5"/>
      <c r="T683" s="5" t="s">
        <v>349</v>
      </c>
      <c r="U683" s="6">
        <v>45474</v>
      </c>
      <c r="V683" s="4" t="s">
        <v>2338</v>
      </c>
      <c r="W683" s="4" t="s">
        <v>1392</v>
      </c>
      <c r="X683" s="5" t="s">
        <v>18</v>
      </c>
      <c r="Y683" s="5"/>
      <c r="Z683" s="5"/>
      <c r="AA683" s="4"/>
      <c r="AB683" s="5"/>
      <c r="AC683" s="5"/>
      <c r="AD683" s="5" t="s">
        <v>1331</v>
      </c>
      <c r="AE683" s="5"/>
      <c r="AF683" s="6">
        <v>33306</v>
      </c>
      <c r="AG683" s="5">
        <v>33</v>
      </c>
      <c r="AH683" s="5">
        <v>100</v>
      </c>
      <c r="AI683" s="5" t="s">
        <v>1332</v>
      </c>
      <c r="AJ683" s="6">
        <v>45474</v>
      </c>
      <c r="AK683" s="5">
        <v>0</v>
      </c>
      <c r="AL683" s="6">
        <v>45474</v>
      </c>
      <c r="AM683" s="5"/>
      <c r="AN683" s="5">
        <v>44300</v>
      </c>
      <c r="AO683" s="5" t="s">
        <v>1710</v>
      </c>
      <c r="AP683" s="5"/>
      <c r="AQ683" s="4" t="s">
        <v>1395</v>
      </c>
      <c r="AR683" s="5" t="s">
        <v>188</v>
      </c>
      <c r="AS683" s="4"/>
      <c r="AT683" s="5"/>
      <c r="AU683" s="5"/>
      <c r="AV683" s="4" t="s">
        <v>1396</v>
      </c>
      <c r="AW683" s="5" t="s">
        <v>350</v>
      </c>
      <c r="AX683" s="4"/>
      <c r="AY683" s="5"/>
      <c r="AZ683" s="5"/>
      <c r="BA683" s="4"/>
      <c r="BB683" s="5"/>
      <c r="BC683" s="4"/>
      <c r="BD683" s="5"/>
      <c r="BE683" s="5"/>
      <c r="BF683" s="5" t="s">
        <v>1397</v>
      </c>
      <c r="BG683" s="4"/>
      <c r="BH683" s="5"/>
    </row>
    <row r="684" spans="1:60" x14ac:dyDescent="0.25">
      <c r="A684">
        <f t="shared" si="63"/>
        <v>306222</v>
      </c>
      <c r="B684">
        <f t="shared" si="64"/>
        <v>7024083</v>
      </c>
      <c r="C684" s="17" t="str">
        <f t="shared" si="62"/>
        <v>CC</v>
      </c>
      <c r="D684" t="str">
        <f t="shared" si="58"/>
        <v>REGION ILE DE FRANCE NORD</v>
      </c>
      <c r="E684" s="12" t="str">
        <f t="shared" si="65"/>
        <v>TERRAIN</v>
      </c>
      <c r="F684" s="4" t="s">
        <v>5538</v>
      </c>
      <c r="G684" s="4" t="s">
        <v>5539</v>
      </c>
      <c r="H684" s="5">
        <v>1</v>
      </c>
      <c r="I684" s="5"/>
      <c r="J684" s="5">
        <v>1</v>
      </c>
      <c r="K684" s="5" t="s">
        <v>1325</v>
      </c>
      <c r="L684" s="5" t="s">
        <v>790</v>
      </c>
      <c r="M684" s="5" t="s">
        <v>5540</v>
      </c>
      <c r="N684" s="5"/>
      <c r="O684" s="5"/>
      <c r="P684" s="5"/>
      <c r="Q684" s="5"/>
      <c r="R684" s="5"/>
      <c r="S684" s="5"/>
      <c r="T684" s="5" t="s">
        <v>25</v>
      </c>
      <c r="U684" s="6">
        <v>45627</v>
      </c>
      <c r="V684" s="4" t="s">
        <v>1363</v>
      </c>
      <c r="W684" s="4" t="s">
        <v>1329</v>
      </c>
      <c r="X684" s="5" t="s">
        <v>18</v>
      </c>
      <c r="Y684" s="5"/>
      <c r="Z684" s="5"/>
      <c r="AA684" s="5" t="s">
        <v>2084</v>
      </c>
      <c r="AB684" s="5"/>
      <c r="AC684" s="5"/>
      <c r="AD684" s="5" t="s">
        <v>1331</v>
      </c>
      <c r="AE684" s="5"/>
      <c r="AF684" s="6">
        <v>36878</v>
      </c>
      <c r="AG684" s="5">
        <v>23</v>
      </c>
      <c r="AH684" s="5">
        <v>100</v>
      </c>
      <c r="AI684" s="5" t="s">
        <v>1332</v>
      </c>
      <c r="AJ684" s="6">
        <v>45505</v>
      </c>
      <c r="AK684" s="5">
        <v>0</v>
      </c>
      <c r="AL684" s="6">
        <v>45505</v>
      </c>
      <c r="AM684" s="5" t="s">
        <v>1333</v>
      </c>
      <c r="AN684" s="5">
        <v>76620</v>
      </c>
      <c r="AO684" s="5" t="s">
        <v>4280</v>
      </c>
      <c r="AP684" s="5" t="s">
        <v>12477</v>
      </c>
      <c r="AQ684" s="4" t="s">
        <v>1351</v>
      </c>
      <c r="AR684" s="5" t="s">
        <v>12478</v>
      </c>
      <c r="AS684" s="4" t="s">
        <v>1651</v>
      </c>
      <c r="AT684" s="5" t="s">
        <v>1652</v>
      </c>
      <c r="AU684" s="5" t="s">
        <v>41</v>
      </c>
      <c r="AV684" s="4" t="s">
        <v>1653</v>
      </c>
      <c r="AW684" s="5" t="s">
        <v>35</v>
      </c>
      <c r="AX684" s="4" t="s">
        <v>3088</v>
      </c>
      <c r="AY684" s="5" t="s">
        <v>3089</v>
      </c>
      <c r="AZ684" s="5" t="s">
        <v>11</v>
      </c>
      <c r="BA684" s="4" t="s">
        <v>3090</v>
      </c>
      <c r="BB684" s="5" t="s">
        <v>3091</v>
      </c>
      <c r="BC684" s="5" t="s">
        <v>5539</v>
      </c>
      <c r="BD684" s="5" t="s">
        <v>5541</v>
      </c>
      <c r="BE684" s="5" t="s">
        <v>25</v>
      </c>
      <c r="BF684" s="5" t="s">
        <v>1333</v>
      </c>
      <c r="BG684" s="5" t="s">
        <v>5542</v>
      </c>
      <c r="BH684" s="5" t="s">
        <v>1343</v>
      </c>
    </row>
    <row r="685" spans="1:60" x14ac:dyDescent="0.25">
      <c r="A685">
        <f t="shared" si="63"/>
        <v>192744</v>
      </c>
      <c r="B685">
        <f t="shared" si="64"/>
        <v>3001966</v>
      </c>
      <c r="C685" s="17" t="str">
        <f t="shared" si="62"/>
        <v>CC</v>
      </c>
      <c r="D685" t="str">
        <f t="shared" si="58"/>
        <v>REGION ILE DE FRANCE NORD</v>
      </c>
      <c r="E685" s="12" t="str">
        <f t="shared" si="65"/>
        <v>TERRAIN</v>
      </c>
      <c r="F685" s="4" t="s">
        <v>541</v>
      </c>
      <c r="G685" s="4" t="s">
        <v>5543</v>
      </c>
      <c r="H685" s="5">
        <v>1</v>
      </c>
      <c r="I685" s="5"/>
      <c r="J685" s="5">
        <v>1</v>
      </c>
      <c r="K685" s="5" t="s">
        <v>1325</v>
      </c>
      <c r="L685" s="5" t="s">
        <v>543</v>
      </c>
      <c r="M685" s="5" t="s">
        <v>542</v>
      </c>
      <c r="N685" s="5"/>
      <c r="O685" s="5"/>
      <c r="P685" s="5"/>
      <c r="Q685" s="5"/>
      <c r="R685" s="5"/>
      <c r="S685" s="5"/>
      <c r="T685" s="5" t="s">
        <v>25</v>
      </c>
      <c r="U685" s="6">
        <v>39600</v>
      </c>
      <c r="V685" s="5" t="s">
        <v>1363</v>
      </c>
      <c r="W685" s="4" t="s">
        <v>1329</v>
      </c>
      <c r="X685" s="5" t="s">
        <v>18</v>
      </c>
      <c r="Y685" s="5"/>
      <c r="Z685" s="5"/>
      <c r="AA685" s="4" t="s">
        <v>5544</v>
      </c>
      <c r="AB685" s="5"/>
      <c r="AC685" s="5"/>
      <c r="AD685" s="5" t="s">
        <v>1331</v>
      </c>
      <c r="AE685" s="5"/>
      <c r="AF685" s="5">
        <v>30311</v>
      </c>
      <c r="AG685" s="5">
        <v>41</v>
      </c>
      <c r="AH685" s="5">
        <v>100</v>
      </c>
      <c r="AI685" s="5" t="s">
        <v>1332</v>
      </c>
      <c r="AJ685" s="5">
        <v>39600</v>
      </c>
      <c r="AK685" s="5">
        <v>16</v>
      </c>
      <c r="AL685" s="5">
        <v>39600</v>
      </c>
      <c r="AM685" s="5" t="s">
        <v>1333</v>
      </c>
      <c r="AN685" s="5">
        <v>27700</v>
      </c>
      <c r="AO685" s="5" t="s">
        <v>5545</v>
      </c>
      <c r="AP685" s="5" t="s">
        <v>12477</v>
      </c>
      <c r="AQ685" s="4" t="s">
        <v>1351</v>
      </c>
      <c r="AR685" s="5" t="s">
        <v>12478</v>
      </c>
      <c r="AS685" s="4" t="s">
        <v>1898</v>
      </c>
      <c r="AT685" s="5" t="s">
        <v>1899</v>
      </c>
      <c r="AU685" s="5" t="s">
        <v>41</v>
      </c>
      <c r="AV685" s="4" t="s">
        <v>1900</v>
      </c>
      <c r="AW685" s="5" t="s">
        <v>30</v>
      </c>
      <c r="AX685" s="4"/>
      <c r="AY685" s="5"/>
      <c r="AZ685" s="5"/>
      <c r="BA685" s="4" t="s">
        <v>1901</v>
      </c>
      <c r="BB685" s="5" t="s">
        <v>1902</v>
      </c>
      <c r="BC685" s="4" t="s">
        <v>5543</v>
      </c>
      <c r="BD685" s="5" t="s">
        <v>5546</v>
      </c>
      <c r="BE685" s="5" t="s">
        <v>25</v>
      </c>
      <c r="BF685" s="5" t="s">
        <v>1333</v>
      </c>
      <c r="BG685" s="4" t="s">
        <v>5547</v>
      </c>
      <c r="BH685" s="5" t="s">
        <v>1343</v>
      </c>
    </row>
    <row r="686" spans="1:60" x14ac:dyDescent="0.25">
      <c r="A686">
        <f t="shared" si="63"/>
        <v>302041</v>
      </c>
      <c r="B686">
        <f t="shared" si="64"/>
        <v>3101205</v>
      </c>
      <c r="C686" s="17" t="str">
        <f t="shared" si="62"/>
        <v>IMD</v>
      </c>
      <c r="D686" t="str">
        <f t="shared" si="58"/>
        <v>REGION ILE DE FRANCE NORD</v>
      </c>
      <c r="E686" s="12" t="str">
        <f t="shared" si="65"/>
        <v>TERRAIN</v>
      </c>
      <c r="F686" s="4" t="s">
        <v>5548</v>
      </c>
      <c r="G686" s="4" t="s">
        <v>1352</v>
      </c>
      <c r="H686" s="5">
        <v>1</v>
      </c>
      <c r="I686" s="5"/>
      <c r="J686" s="5">
        <v>2</v>
      </c>
      <c r="K686" s="5" t="s">
        <v>1345</v>
      </c>
      <c r="L686" s="5" t="s">
        <v>5549</v>
      </c>
      <c r="M686" s="5" t="s">
        <v>5550</v>
      </c>
      <c r="N686" s="5" t="s">
        <v>3</v>
      </c>
      <c r="O686" s="5">
        <v>45413</v>
      </c>
      <c r="P686" s="5"/>
      <c r="Q686" s="5" t="s">
        <v>1346</v>
      </c>
      <c r="R686" s="5">
        <v>3</v>
      </c>
      <c r="S686" s="5" t="s">
        <v>5</v>
      </c>
      <c r="T686" s="5" t="s">
        <v>41</v>
      </c>
      <c r="U686" s="6">
        <v>45444</v>
      </c>
      <c r="V686" s="5" t="s">
        <v>1673</v>
      </c>
      <c r="W686" s="4" t="s">
        <v>1392</v>
      </c>
      <c r="X686" s="5" t="s">
        <v>5</v>
      </c>
      <c r="Y686" s="5"/>
      <c r="Z686" s="5"/>
      <c r="AA686" s="4"/>
      <c r="AB686" s="5">
        <v>6</v>
      </c>
      <c r="AC686" s="5"/>
      <c r="AD686" s="5">
        <v>6</v>
      </c>
      <c r="AE686" s="5"/>
      <c r="AF686" s="5">
        <v>33333</v>
      </c>
      <c r="AG686" s="5">
        <v>33</v>
      </c>
      <c r="AH686" s="5">
        <v>100</v>
      </c>
      <c r="AI686" s="5" t="s">
        <v>1332</v>
      </c>
      <c r="AJ686" s="5">
        <v>41883</v>
      </c>
      <c r="AK686" s="5">
        <v>10</v>
      </c>
      <c r="AL686" s="5">
        <v>41883</v>
      </c>
      <c r="AM686" s="5"/>
      <c r="AN686" s="5">
        <v>59200</v>
      </c>
      <c r="AO686" s="5" t="s">
        <v>3581</v>
      </c>
      <c r="AP686" s="5" t="s">
        <v>12477</v>
      </c>
      <c r="AQ686" s="4" t="s">
        <v>1351</v>
      </c>
      <c r="AR686" s="5" t="s">
        <v>12478</v>
      </c>
      <c r="AS686" s="4" t="s">
        <v>1352</v>
      </c>
      <c r="AT686" s="5" t="s">
        <v>1353</v>
      </c>
      <c r="AU686" s="5" t="s">
        <v>41</v>
      </c>
      <c r="AV686" s="4" t="s">
        <v>1354</v>
      </c>
      <c r="AW686" s="5" t="s">
        <v>17</v>
      </c>
      <c r="AX686" s="4"/>
      <c r="AY686" s="5"/>
      <c r="AZ686" s="5"/>
      <c r="BA686" s="4"/>
      <c r="BB686" s="5"/>
      <c r="BC686" s="4"/>
      <c r="BD686" s="5"/>
      <c r="BE686" s="5"/>
      <c r="BF686" s="5" t="s">
        <v>1677</v>
      </c>
      <c r="BG686" s="4"/>
      <c r="BH686" s="5"/>
    </row>
    <row r="687" spans="1:60" x14ac:dyDescent="0.25">
      <c r="A687">
        <f t="shared" si="63"/>
        <v>303461</v>
      </c>
      <c r="B687">
        <f t="shared" si="64"/>
        <v>115198</v>
      </c>
      <c r="C687" s="17" t="str">
        <f t="shared" si="62"/>
        <v>ASSISTANTE</v>
      </c>
      <c r="D687" t="str">
        <f t="shared" si="58"/>
        <v>REGION GRAND OUEST</v>
      </c>
      <c r="E687" s="12" t="str">
        <f t="shared" si="65"/>
        <v>TERRAIN</v>
      </c>
      <c r="F687" s="4" t="s">
        <v>5551</v>
      </c>
      <c r="G687" s="4" t="s">
        <v>5552</v>
      </c>
      <c r="H687" s="5">
        <v>1</v>
      </c>
      <c r="I687" s="5"/>
      <c r="J687" s="5">
        <v>2</v>
      </c>
      <c r="K687" s="5" t="s">
        <v>1345</v>
      </c>
      <c r="L687" s="5" t="s">
        <v>1042</v>
      </c>
      <c r="M687" s="5" t="s">
        <v>5553</v>
      </c>
      <c r="N687" s="5"/>
      <c r="O687" s="5"/>
      <c r="P687" s="5"/>
      <c r="Q687" s="5"/>
      <c r="R687" s="5"/>
      <c r="S687" s="5"/>
      <c r="T687" s="5" t="s">
        <v>3605</v>
      </c>
      <c r="U687" s="6">
        <v>31717</v>
      </c>
      <c r="V687" s="5" t="s">
        <v>3468</v>
      </c>
      <c r="W687" s="4" t="s">
        <v>2161</v>
      </c>
      <c r="X687" s="5" t="s">
        <v>3606</v>
      </c>
      <c r="Y687" s="5"/>
      <c r="Z687" s="5"/>
      <c r="AA687" s="4"/>
      <c r="AB687" s="5"/>
      <c r="AC687" s="5"/>
      <c r="AD687" s="5">
        <v>5</v>
      </c>
      <c r="AE687" s="5"/>
      <c r="AF687" s="5">
        <v>24247</v>
      </c>
      <c r="AG687" s="5">
        <v>58</v>
      </c>
      <c r="AH687" s="5">
        <v>100</v>
      </c>
      <c r="AI687" s="5" t="s">
        <v>1332</v>
      </c>
      <c r="AJ687" s="5">
        <v>31717</v>
      </c>
      <c r="AK687" s="5">
        <v>38</v>
      </c>
      <c r="AL687" s="5">
        <v>31717</v>
      </c>
      <c r="AM687" s="5"/>
      <c r="AN687" s="5">
        <v>49270</v>
      </c>
      <c r="AO687" s="5" t="s">
        <v>5554</v>
      </c>
      <c r="AP687" s="5" t="s">
        <v>1413</v>
      </c>
      <c r="AQ687" s="4" t="s">
        <v>1414</v>
      </c>
      <c r="AR687" s="5" t="s">
        <v>19</v>
      </c>
      <c r="AS687" s="4"/>
      <c r="AT687" s="5"/>
      <c r="AU687" s="5"/>
      <c r="AV687" s="4"/>
      <c r="AW687" s="5"/>
      <c r="AX687" s="4"/>
      <c r="AY687" s="5"/>
      <c r="AZ687" s="5"/>
      <c r="BA687" s="4"/>
      <c r="BB687" s="5"/>
      <c r="BC687" s="4"/>
      <c r="BD687" s="5"/>
      <c r="BE687" s="5"/>
      <c r="BF687" s="5"/>
      <c r="BG687" s="4"/>
      <c r="BH687" s="5"/>
    </row>
    <row r="688" spans="1:60" x14ac:dyDescent="0.25">
      <c r="A688">
        <f t="shared" si="63"/>
        <v>177247</v>
      </c>
      <c r="B688">
        <f t="shared" si="64"/>
        <v>3000641</v>
      </c>
      <c r="C688" s="17" t="str">
        <f t="shared" si="62"/>
        <v>CC</v>
      </c>
      <c r="D688" t="str">
        <f t="shared" si="58"/>
        <v>REGION CENTRE EST</v>
      </c>
      <c r="E688" s="12" t="str">
        <f t="shared" si="65"/>
        <v>TERRAIN</v>
      </c>
      <c r="F688" s="4" t="s">
        <v>5555</v>
      </c>
      <c r="G688" s="4" t="s">
        <v>5556</v>
      </c>
      <c r="H688" s="5">
        <v>1</v>
      </c>
      <c r="I688" s="5"/>
      <c r="J688" s="5">
        <v>1</v>
      </c>
      <c r="K688" s="5" t="s">
        <v>1325</v>
      </c>
      <c r="L688" s="5" t="s">
        <v>201</v>
      </c>
      <c r="M688" s="5" t="s">
        <v>5557</v>
      </c>
      <c r="N688" s="5"/>
      <c r="O688" s="5"/>
      <c r="P688" s="5"/>
      <c r="Q688" s="5"/>
      <c r="R688" s="5"/>
      <c r="S688" s="5"/>
      <c r="T688" s="5" t="s">
        <v>60</v>
      </c>
      <c r="U688" s="6">
        <v>36039</v>
      </c>
      <c r="V688" s="5" t="s">
        <v>1773</v>
      </c>
      <c r="W688" s="4" t="s">
        <v>1329</v>
      </c>
      <c r="X688" s="5" t="s">
        <v>18</v>
      </c>
      <c r="Y688" s="5"/>
      <c r="Z688" s="5"/>
      <c r="AA688" s="4" t="s">
        <v>3664</v>
      </c>
      <c r="AB688" s="5"/>
      <c r="AC688" s="5"/>
      <c r="AD688" s="5" t="s">
        <v>1393</v>
      </c>
      <c r="AE688" s="5"/>
      <c r="AF688" s="5">
        <v>23396</v>
      </c>
      <c r="AG688" s="5">
        <v>60</v>
      </c>
      <c r="AH688" s="5">
        <v>100</v>
      </c>
      <c r="AI688" s="5" t="s">
        <v>1332</v>
      </c>
      <c r="AJ688" s="5">
        <v>36039</v>
      </c>
      <c r="AK688" s="5">
        <v>26</v>
      </c>
      <c r="AL688" s="5">
        <v>36039</v>
      </c>
      <c r="AM688" s="5" t="s">
        <v>1333</v>
      </c>
      <c r="AN688" s="5">
        <v>69690</v>
      </c>
      <c r="AO688" s="5" t="s">
        <v>5558</v>
      </c>
      <c r="AP688" s="5" t="s">
        <v>1536</v>
      </c>
      <c r="AQ688" s="4" t="s">
        <v>12479</v>
      </c>
      <c r="AR688" s="5" t="s">
        <v>12480</v>
      </c>
      <c r="AS688" s="4" t="s">
        <v>2273</v>
      </c>
      <c r="AT688" s="5" t="s">
        <v>2274</v>
      </c>
      <c r="AU688" s="5" t="s">
        <v>41</v>
      </c>
      <c r="AV688" s="4" t="s">
        <v>2275</v>
      </c>
      <c r="AW688" s="5" t="s">
        <v>256</v>
      </c>
      <c r="AX688" s="4" t="s">
        <v>2582</v>
      </c>
      <c r="AY688" s="5" t="s">
        <v>2584</v>
      </c>
      <c r="AZ688" s="5" t="s">
        <v>11</v>
      </c>
      <c r="BA688" s="4" t="s">
        <v>2585</v>
      </c>
      <c r="BB688" s="5" t="s">
        <v>2586</v>
      </c>
      <c r="BC688" s="4" t="s">
        <v>5556</v>
      </c>
      <c r="BD688" s="5" t="s">
        <v>5559</v>
      </c>
      <c r="BE688" s="5" t="s">
        <v>60</v>
      </c>
      <c r="BF688" s="5" t="s">
        <v>1333</v>
      </c>
      <c r="BG688" s="4" t="s">
        <v>5560</v>
      </c>
      <c r="BH688" s="5" t="s">
        <v>1343</v>
      </c>
    </row>
    <row r="689" spans="1:60" x14ac:dyDescent="0.25">
      <c r="A689">
        <f t="shared" si="63"/>
        <v>304485</v>
      </c>
      <c r="B689">
        <f t="shared" si="64"/>
        <v>3102428</v>
      </c>
      <c r="C689" s="17" t="str">
        <f t="shared" si="62"/>
        <v>CC</v>
      </c>
      <c r="D689" t="str">
        <f t="shared" si="58"/>
        <v>REGION ILE DE FRANCE NORD</v>
      </c>
      <c r="E689" s="12" t="str">
        <f t="shared" si="65"/>
        <v>TERRAIN</v>
      </c>
      <c r="F689" s="4" t="s">
        <v>365</v>
      </c>
      <c r="G689" s="4" t="s">
        <v>5561</v>
      </c>
      <c r="H689" s="5">
        <v>1</v>
      </c>
      <c r="I689" s="5"/>
      <c r="J689" s="5">
        <v>1</v>
      </c>
      <c r="K689" s="5" t="s">
        <v>1325</v>
      </c>
      <c r="L689" s="5" t="s">
        <v>367</v>
      </c>
      <c r="M689" s="5" t="s">
        <v>366</v>
      </c>
      <c r="N689" s="5" t="s">
        <v>245</v>
      </c>
      <c r="O689" s="5" t="s">
        <v>3755</v>
      </c>
      <c r="P689" s="5"/>
      <c r="Q689" s="5" t="s">
        <v>1346</v>
      </c>
      <c r="R689" s="5">
        <v>5</v>
      </c>
      <c r="S689" s="5" t="s">
        <v>18</v>
      </c>
      <c r="T689" s="5" t="s">
        <v>25</v>
      </c>
      <c r="U689" s="6">
        <v>43831</v>
      </c>
      <c r="V689" s="5" t="s">
        <v>1363</v>
      </c>
      <c r="W689" s="4" t="s">
        <v>1329</v>
      </c>
      <c r="X689" s="5" t="s">
        <v>18</v>
      </c>
      <c r="Y689" s="5"/>
      <c r="Z689" s="5"/>
      <c r="AA689" s="4" t="s">
        <v>5562</v>
      </c>
      <c r="AB689" s="5" t="s">
        <v>1331</v>
      </c>
      <c r="AC689" s="5"/>
      <c r="AD689" s="5" t="s">
        <v>1331</v>
      </c>
      <c r="AE689" s="5"/>
      <c r="AF689" s="5">
        <v>31005</v>
      </c>
      <c r="AG689" s="5">
        <v>40</v>
      </c>
      <c r="AH689" s="5">
        <v>100</v>
      </c>
      <c r="AI689" s="5" t="s">
        <v>1332</v>
      </c>
      <c r="AJ689" s="5">
        <v>43831</v>
      </c>
      <c r="AK689" s="5">
        <v>4</v>
      </c>
      <c r="AL689" s="5">
        <v>43831</v>
      </c>
      <c r="AM689" s="5" t="s">
        <v>1333</v>
      </c>
      <c r="AN689" s="5">
        <v>28170</v>
      </c>
      <c r="AO689" s="5" t="s">
        <v>5563</v>
      </c>
      <c r="AP689" s="5" t="s">
        <v>12477</v>
      </c>
      <c r="AQ689" s="4" t="s">
        <v>1351</v>
      </c>
      <c r="AR689" s="5" t="s">
        <v>12478</v>
      </c>
      <c r="AS689" s="4" t="s">
        <v>1656</v>
      </c>
      <c r="AT689" s="5" t="s">
        <v>1657</v>
      </c>
      <c r="AU689" s="5" t="s">
        <v>41</v>
      </c>
      <c r="AV689" s="4" t="s">
        <v>1658</v>
      </c>
      <c r="AW689" s="5" t="s">
        <v>306</v>
      </c>
      <c r="AX689" s="4" t="s">
        <v>2761</v>
      </c>
      <c r="AY689" s="5" t="s">
        <v>2762</v>
      </c>
      <c r="AZ689" s="5" t="s">
        <v>11</v>
      </c>
      <c r="BA689" s="4" t="s">
        <v>2763</v>
      </c>
      <c r="BB689" s="5" t="s">
        <v>2764</v>
      </c>
      <c r="BC689" s="4" t="s">
        <v>5561</v>
      </c>
      <c r="BD689" s="5" t="s">
        <v>5564</v>
      </c>
      <c r="BE689" s="5" t="s">
        <v>25</v>
      </c>
      <c r="BF689" s="5" t="s">
        <v>1333</v>
      </c>
      <c r="BG689" s="4" t="s">
        <v>5565</v>
      </c>
      <c r="BH689" s="5" t="s">
        <v>1343</v>
      </c>
    </row>
    <row r="690" spans="1:60" x14ac:dyDescent="0.25">
      <c r="A690">
        <f t="shared" si="63"/>
        <v>306291</v>
      </c>
      <c r="B690">
        <f t="shared" si="64"/>
        <v>7024162</v>
      </c>
      <c r="C690" s="17" t="str">
        <f t="shared" si="62"/>
        <v>CC</v>
      </c>
      <c r="D690" t="str">
        <f t="shared" si="58"/>
        <v>REGION GRAND OUEST</v>
      </c>
      <c r="E690" s="12" t="str">
        <f t="shared" si="65"/>
        <v>TERRAIN</v>
      </c>
      <c r="F690" s="4" t="s">
        <v>5566</v>
      </c>
      <c r="G690" s="4" t="s">
        <v>5567</v>
      </c>
      <c r="H690" s="5">
        <v>1</v>
      </c>
      <c r="I690" s="5"/>
      <c r="J690" s="5">
        <v>2</v>
      </c>
      <c r="K690" s="5" t="s">
        <v>1345</v>
      </c>
      <c r="L690" s="5" t="s">
        <v>5568</v>
      </c>
      <c r="M690" s="5" t="s">
        <v>5569</v>
      </c>
      <c r="N690" s="5"/>
      <c r="O690" s="5"/>
      <c r="P690" s="5"/>
      <c r="Q690" s="5"/>
      <c r="R690" s="5"/>
      <c r="S690" s="5"/>
      <c r="T690" s="5" t="s">
        <v>245</v>
      </c>
      <c r="U690" s="6">
        <v>45536</v>
      </c>
      <c r="V690" s="5" t="s">
        <v>1328</v>
      </c>
      <c r="W690" s="4" t="s">
        <v>1329</v>
      </c>
      <c r="X690" s="5" t="s">
        <v>18</v>
      </c>
      <c r="Y690" s="5"/>
      <c r="Z690" s="5"/>
      <c r="AA690" s="4" t="s">
        <v>5125</v>
      </c>
      <c r="AB690" s="5"/>
      <c r="AC690" s="5"/>
      <c r="AD690" s="5" t="s">
        <v>1331</v>
      </c>
      <c r="AE690" s="5"/>
      <c r="AF690" s="5">
        <v>31211</v>
      </c>
      <c r="AG690" s="5">
        <v>39</v>
      </c>
      <c r="AH690" s="5">
        <v>100</v>
      </c>
      <c r="AI690" s="5" t="s">
        <v>1332</v>
      </c>
      <c r="AJ690" s="5">
        <v>45536</v>
      </c>
      <c r="AK690" s="5">
        <v>0</v>
      </c>
      <c r="AL690" s="5">
        <v>45536</v>
      </c>
      <c r="AM690" s="5" t="s">
        <v>1333</v>
      </c>
      <c r="AN690" s="5">
        <v>31600</v>
      </c>
      <c r="AO690" s="5" t="s">
        <v>5570</v>
      </c>
      <c r="AP690" s="5" t="s">
        <v>1413</v>
      </c>
      <c r="AQ690" s="4" t="s">
        <v>1414</v>
      </c>
      <c r="AR690" s="5" t="s">
        <v>19</v>
      </c>
      <c r="AS690" s="4" t="s">
        <v>1415</v>
      </c>
      <c r="AT690" s="5" t="s">
        <v>1416</v>
      </c>
      <c r="AU690" s="5" t="s">
        <v>41</v>
      </c>
      <c r="AV690" s="4" t="s">
        <v>1417</v>
      </c>
      <c r="AW690" s="5" t="s">
        <v>20</v>
      </c>
      <c r="AX690" s="4" t="s">
        <v>1418</v>
      </c>
      <c r="AY690" s="5" t="s">
        <v>1419</v>
      </c>
      <c r="AZ690" s="5" t="s">
        <v>11</v>
      </c>
      <c r="BA690" s="4" t="s">
        <v>1420</v>
      </c>
      <c r="BB690" s="5" t="s">
        <v>1421</v>
      </c>
      <c r="BC690" s="5" t="s">
        <v>5567</v>
      </c>
      <c r="BD690" s="5" t="s">
        <v>5571</v>
      </c>
      <c r="BE690" s="5" t="s">
        <v>245</v>
      </c>
      <c r="BF690" s="5" t="s">
        <v>1333</v>
      </c>
      <c r="BG690" s="4" t="s">
        <v>5572</v>
      </c>
      <c r="BH690" s="5" t="s">
        <v>1343</v>
      </c>
    </row>
    <row r="691" spans="1:60" x14ac:dyDescent="0.25">
      <c r="A691">
        <f t="shared" si="63"/>
        <v>305748</v>
      </c>
      <c r="B691">
        <f t="shared" si="64"/>
        <v>7023114</v>
      </c>
      <c r="C691" s="17" t="str">
        <f t="shared" si="62"/>
        <v>CC</v>
      </c>
      <c r="D691" t="str">
        <f t="shared" si="58"/>
        <v>REGION GRAND SUD</v>
      </c>
      <c r="E691" s="12" t="str">
        <f t="shared" si="65"/>
        <v>TERRAIN</v>
      </c>
      <c r="F691" s="4" t="s">
        <v>1013</v>
      </c>
      <c r="G691" s="4" t="s">
        <v>5573</v>
      </c>
      <c r="H691" s="5">
        <v>1</v>
      </c>
      <c r="I691" s="5"/>
      <c r="J691" s="5">
        <v>1</v>
      </c>
      <c r="K691" s="5" t="s">
        <v>1325</v>
      </c>
      <c r="L691" s="5" t="s">
        <v>1015</v>
      </c>
      <c r="M691" s="5" t="s">
        <v>1014</v>
      </c>
      <c r="N691" s="5" t="s">
        <v>245</v>
      </c>
      <c r="O691" s="5">
        <v>45323</v>
      </c>
      <c r="P691" s="5"/>
      <c r="Q691" s="5" t="s">
        <v>1346</v>
      </c>
      <c r="R691" s="5">
        <v>5</v>
      </c>
      <c r="S691" s="5" t="s">
        <v>18</v>
      </c>
      <c r="T691" s="5" t="s">
        <v>25</v>
      </c>
      <c r="U691" s="6">
        <v>45352</v>
      </c>
      <c r="V691" s="5" t="s">
        <v>1363</v>
      </c>
      <c r="W691" s="4" t="s">
        <v>1329</v>
      </c>
      <c r="X691" s="5" t="s">
        <v>18</v>
      </c>
      <c r="Y691" s="5"/>
      <c r="Z691" s="5"/>
      <c r="AA691" s="4" t="s">
        <v>1347</v>
      </c>
      <c r="AB691" s="5" t="s">
        <v>1331</v>
      </c>
      <c r="AC691" s="5"/>
      <c r="AD691" s="5" t="s">
        <v>1331</v>
      </c>
      <c r="AE691" s="5"/>
      <c r="AF691" s="5">
        <v>35921</v>
      </c>
      <c r="AG691" s="5">
        <v>26</v>
      </c>
      <c r="AH691" s="5">
        <v>100</v>
      </c>
      <c r="AI691" s="5" t="s">
        <v>1332</v>
      </c>
      <c r="AJ691" s="5">
        <v>45231</v>
      </c>
      <c r="AK691" s="5">
        <v>1</v>
      </c>
      <c r="AL691" s="5">
        <v>45231</v>
      </c>
      <c r="AM691" s="5" t="s">
        <v>1333</v>
      </c>
      <c r="AN691" s="5">
        <v>42000</v>
      </c>
      <c r="AO691" s="5" t="s">
        <v>3576</v>
      </c>
      <c r="AP691" s="5" t="s">
        <v>1335</v>
      </c>
      <c r="AQ691" s="4" t="s">
        <v>1336</v>
      </c>
      <c r="AR691" s="5" t="s">
        <v>12476</v>
      </c>
      <c r="AS691" s="4" t="s">
        <v>1629</v>
      </c>
      <c r="AT691" s="5" t="s">
        <v>1630</v>
      </c>
      <c r="AU691" s="5" t="s">
        <v>41</v>
      </c>
      <c r="AV691" s="4" t="s">
        <v>1631</v>
      </c>
      <c r="AW691" s="5" t="s">
        <v>7</v>
      </c>
      <c r="AX691" s="4" t="s">
        <v>3055</v>
      </c>
      <c r="AY691" s="5" t="s">
        <v>3056</v>
      </c>
      <c r="AZ691" s="5" t="s">
        <v>11</v>
      </c>
      <c r="BA691" s="4" t="s">
        <v>3057</v>
      </c>
      <c r="BB691" s="5" t="s">
        <v>3058</v>
      </c>
      <c r="BC691" s="4" t="s">
        <v>5573</v>
      </c>
      <c r="BD691" s="5" t="s">
        <v>5574</v>
      </c>
      <c r="BE691" s="5" t="s">
        <v>25</v>
      </c>
      <c r="BF691" s="5" t="s">
        <v>1333</v>
      </c>
      <c r="BG691" s="4" t="s">
        <v>5575</v>
      </c>
      <c r="BH691" s="5" t="s">
        <v>1343</v>
      </c>
    </row>
    <row r="692" spans="1:60" x14ac:dyDescent="0.25">
      <c r="A692">
        <f t="shared" si="63"/>
        <v>306325</v>
      </c>
      <c r="B692">
        <f t="shared" si="64"/>
        <v>7024194</v>
      </c>
      <c r="C692" s="17" t="str">
        <f t="shared" si="62"/>
        <v>CC</v>
      </c>
      <c r="D692" t="str">
        <f t="shared" si="58"/>
        <v>REGION CENTRE EST</v>
      </c>
      <c r="E692" s="12" t="str">
        <f t="shared" si="65"/>
        <v>TERRAIN</v>
      </c>
      <c r="F692" s="4" t="s">
        <v>5576</v>
      </c>
      <c r="G692" s="4" t="s">
        <v>5577</v>
      </c>
      <c r="H692" s="5">
        <v>1</v>
      </c>
      <c r="I692" s="5"/>
      <c r="J692" s="5">
        <v>2</v>
      </c>
      <c r="K692" s="5" t="s">
        <v>1345</v>
      </c>
      <c r="L692" s="5" t="s">
        <v>5578</v>
      </c>
      <c r="M692" s="5" t="s">
        <v>5579</v>
      </c>
      <c r="N692" s="5"/>
      <c r="O692" s="5"/>
      <c r="P692" s="5"/>
      <c r="Q692" s="5"/>
      <c r="R692" s="5"/>
      <c r="S692" s="5"/>
      <c r="T692" s="5" t="s">
        <v>245</v>
      </c>
      <c r="U692" s="6">
        <v>45536</v>
      </c>
      <c r="V692" s="5" t="s">
        <v>1328</v>
      </c>
      <c r="W692" s="4" t="s">
        <v>1329</v>
      </c>
      <c r="X692" s="5" t="s">
        <v>18</v>
      </c>
      <c r="Y692" s="5"/>
      <c r="Z692" s="5"/>
      <c r="AA692" s="4" t="s">
        <v>5580</v>
      </c>
      <c r="AB692" s="5"/>
      <c r="AC692" s="5"/>
      <c r="AD692" s="5" t="s">
        <v>1331</v>
      </c>
      <c r="AE692" s="5"/>
      <c r="AF692" s="5">
        <v>35491</v>
      </c>
      <c r="AG692" s="5">
        <v>27</v>
      </c>
      <c r="AH692" s="5">
        <v>100</v>
      </c>
      <c r="AI692" s="5" t="s">
        <v>1332</v>
      </c>
      <c r="AJ692" s="5">
        <v>45536</v>
      </c>
      <c r="AK692" s="5">
        <v>0</v>
      </c>
      <c r="AL692" s="5">
        <v>45536</v>
      </c>
      <c r="AM692" s="5" t="s">
        <v>1333</v>
      </c>
      <c r="AN692" s="5">
        <v>57950</v>
      </c>
      <c r="AO692" s="5" t="s">
        <v>5581</v>
      </c>
      <c r="AP692" s="5" t="s">
        <v>1536</v>
      </c>
      <c r="AQ692" s="4" t="s">
        <v>12479</v>
      </c>
      <c r="AR692" s="5" t="s">
        <v>12480</v>
      </c>
      <c r="AS692" s="4" t="s">
        <v>1696</v>
      </c>
      <c r="AT692" s="5" t="s">
        <v>1697</v>
      </c>
      <c r="AU692" s="5" t="s">
        <v>41</v>
      </c>
      <c r="AV692" s="4" t="s">
        <v>1698</v>
      </c>
      <c r="AW692" s="5" t="s">
        <v>66</v>
      </c>
      <c r="AX692" s="4" t="s">
        <v>6646</v>
      </c>
      <c r="AY692" s="5" t="s">
        <v>6649</v>
      </c>
      <c r="AZ692" s="5" t="s">
        <v>1357</v>
      </c>
      <c r="BA692" s="4" t="s">
        <v>2902</v>
      </c>
      <c r="BB692" s="5" t="s">
        <v>11115</v>
      </c>
      <c r="BC692" s="4" t="s">
        <v>5577</v>
      </c>
      <c r="BD692" s="5" t="s">
        <v>5582</v>
      </c>
      <c r="BE692" s="5" t="s">
        <v>245</v>
      </c>
      <c r="BF692" s="5" t="s">
        <v>1333</v>
      </c>
      <c r="BG692" s="4" t="s">
        <v>5583</v>
      </c>
      <c r="BH692" s="5" t="s">
        <v>1343</v>
      </c>
    </row>
    <row r="693" spans="1:60" x14ac:dyDescent="0.25">
      <c r="A693">
        <f t="shared" si="63"/>
        <v>306234</v>
      </c>
      <c r="B693">
        <f t="shared" si="64"/>
        <v>7024113</v>
      </c>
      <c r="C693" s="17" t="str">
        <f t="shared" si="62"/>
        <v>CC</v>
      </c>
      <c r="D693" t="str">
        <f t="shared" si="58"/>
        <v>REGION GRAND SUD</v>
      </c>
      <c r="E693" s="12" t="str">
        <f t="shared" si="65"/>
        <v>TERRAIN</v>
      </c>
      <c r="F693" s="4" t="s">
        <v>5584</v>
      </c>
      <c r="G693" s="4" t="s">
        <v>5585</v>
      </c>
      <c r="H693" s="5">
        <v>1</v>
      </c>
      <c r="I693" s="5"/>
      <c r="J693" s="5">
        <v>1</v>
      </c>
      <c r="K693" s="5" t="s">
        <v>1325</v>
      </c>
      <c r="L693" s="5" t="s">
        <v>242</v>
      </c>
      <c r="M693" s="5" t="s">
        <v>5586</v>
      </c>
      <c r="N693" s="5"/>
      <c r="O693" s="5"/>
      <c r="P693" s="5"/>
      <c r="Q693" s="5"/>
      <c r="R693" s="5"/>
      <c r="S693" s="5"/>
      <c r="T693" s="5" t="s">
        <v>245</v>
      </c>
      <c r="U693" s="6">
        <v>45536</v>
      </c>
      <c r="V693" s="5" t="s">
        <v>1328</v>
      </c>
      <c r="W693" s="4" t="s">
        <v>1329</v>
      </c>
      <c r="X693" s="5" t="s">
        <v>18</v>
      </c>
      <c r="Y693" s="5"/>
      <c r="Z693" s="5"/>
      <c r="AA693" s="4" t="s">
        <v>5587</v>
      </c>
      <c r="AB693" s="5"/>
      <c r="AC693" s="5"/>
      <c r="AD693" s="5" t="s">
        <v>1331</v>
      </c>
      <c r="AE693" s="5"/>
      <c r="AF693" s="5">
        <v>30926</v>
      </c>
      <c r="AG693" s="5">
        <v>40</v>
      </c>
      <c r="AH693" s="5">
        <v>100</v>
      </c>
      <c r="AI693" s="5" t="s">
        <v>1332</v>
      </c>
      <c r="AJ693" s="5">
        <v>45536</v>
      </c>
      <c r="AK693" s="5">
        <v>0</v>
      </c>
      <c r="AL693" s="5">
        <v>45536</v>
      </c>
      <c r="AM693" s="5" t="s">
        <v>1333</v>
      </c>
      <c r="AN693" s="5">
        <v>1750</v>
      </c>
      <c r="AO693" s="5" t="s">
        <v>5588</v>
      </c>
      <c r="AP693" s="5" t="s">
        <v>1335</v>
      </c>
      <c r="AQ693" s="4" t="s">
        <v>1336</v>
      </c>
      <c r="AR693" s="5" t="s">
        <v>12476</v>
      </c>
      <c r="AS693" s="4" t="s">
        <v>1440</v>
      </c>
      <c r="AT693" s="5" t="s">
        <v>1441</v>
      </c>
      <c r="AU693" s="5" t="s">
        <v>41</v>
      </c>
      <c r="AV693" s="4" t="s">
        <v>1537</v>
      </c>
      <c r="AW693" s="5" t="s">
        <v>31</v>
      </c>
      <c r="AX693" s="4" t="s">
        <v>3505</v>
      </c>
      <c r="AY693" s="5" t="s">
        <v>3506</v>
      </c>
      <c r="AZ693" s="5" t="s">
        <v>11</v>
      </c>
      <c r="BA693" s="4" t="s">
        <v>3507</v>
      </c>
      <c r="BB693" s="5" t="s">
        <v>3508</v>
      </c>
      <c r="BC693" s="5" t="s">
        <v>5585</v>
      </c>
      <c r="BD693" s="5" t="s">
        <v>5589</v>
      </c>
      <c r="BE693" s="5" t="s">
        <v>245</v>
      </c>
      <c r="BF693" s="5" t="s">
        <v>1333</v>
      </c>
      <c r="BG693" s="4" t="s">
        <v>5590</v>
      </c>
      <c r="BH693" s="5" t="s">
        <v>1343</v>
      </c>
    </row>
    <row r="694" spans="1:60" x14ac:dyDescent="0.25">
      <c r="A694">
        <f t="shared" si="63"/>
        <v>181886</v>
      </c>
      <c r="B694">
        <f t="shared" si="64"/>
        <v>3000763</v>
      </c>
      <c r="C694" s="17" t="str">
        <f t="shared" si="62"/>
        <v>CC</v>
      </c>
      <c r="D694" t="str">
        <f t="shared" si="58"/>
        <v>REGION GRAND OUEST</v>
      </c>
      <c r="E694" s="12" t="str">
        <f t="shared" si="65"/>
        <v>TERRAIN</v>
      </c>
      <c r="F694" s="4" t="s">
        <v>5591</v>
      </c>
      <c r="G694" s="4" t="s">
        <v>5592</v>
      </c>
      <c r="H694" s="5">
        <v>1</v>
      </c>
      <c r="I694" s="5"/>
      <c r="J694" s="5">
        <v>1</v>
      </c>
      <c r="K694" s="5" t="s">
        <v>1325</v>
      </c>
      <c r="L694" s="5" t="s">
        <v>5593</v>
      </c>
      <c r="M694" s="5" t="s">
        <v>5594</v>
      </c>
      <c r="N694" s="5"/>
      <c r="O694" s="5"/>
      <c r="P694" s="5"/>
      <c r="Q694" s="5"/>
      <c r="R694" s="5"/>
      <c r="S694" s="5"/>
      <c r="T694" s="5" t="s">
        <v>65</v>
      </c>
      <c r="U694" s="6">
        <v>36192</v>
      </c>
      <c r="V694" s="5" t="s">
        <v>3701</v>
      </c>
      <c r="W694" s="4" t="s">
        <v>1329</v>
      </c>
      <c r="X694" s="5" t="s">
        <v>18</v>
      </c>
      <c r="Y694" s="5"/>
      <c r="Z694" s="5"/>
      <c r="AA694" s="4" t="s">
        <v>4417</v>
      </c>
      <c r="AB694" s="5"/>
      <c r="AC694" s="5"/>
      <c r="AD694" s="5" t="s">
        <v>1393</v>
      </c>
      <c r="AE694" s="5"/>
      <c r="AF694" s="5">
        <v>27046</v>
      </c>
      <c r="AG694" s="5">
        <v>50</v>
      </c>
      <c r="AH694" s="5">
        <v>100</v>
      </c>
      <c r="AI694" s="5" t="s">
        <v>1332</v>
      </c>
      <c r="AJ694" s="5">
        <v>36192</v>
      </c>
      <c r="AK694" s="5">
        <v>25</v>
      </c>
      <c r="AL694" s="5">
        <v>36192</v>
      </c>
      <c r="AM694" s="5" t="s">
        <v>1333</v>
      </c>
      <c r="AN694" s="5">
        <v>33520</v>
      </c>
      <c r="AO694" s="5" t="s">
        <v>5595</v>
      </c>
      <c r="AP694" s="5" t="s">
        <v>1413</v>
      </c>
      <c r="AQ694" s="4" t="s">
        <v>1414</v>
      </c>
      <c r="AR694" s="5" t="s">
        <v>19</v>
      </c>
      <c r="AS694" s="4" t="s">
        <v>2225</v>
      </c>
      <c r="AT694" s="5" t="s">
        <v>2226</v>
      </c>
      <c r="AU694" s="5" t="s">
        <v>41</v>
      </c>
      <c r="AV694" s="4" t="s">
        <v>2227</v>
      </c>
      <c r="AW694" s="5" t="s">
        <v>89</v>
      </c>
      <c r="AX694" s="4" t="s">
        <v>5596</v>
      </c>
      <c r="AY694" s="5" t="s">
        <v>5597</v>
      </c>
      <c r="AZ694" s="5" t="s">
        <v>11</v>
      </c>
      <c r="BA694" s="4" t="s">
        <v>5598</v>
      </c>
      <c r="BB694" s="5" t="s">
        <v>5599</v>
      </c>
      <c r="BC694" s="4" t="s">
        <v>5592</v>
      </c>
      <c r="BD694" s="5" t="s">
        <v>5600</v>
      </c>
      <c r="BE694" s="5" t="s">
        <v>65</v>
      </c>
      <c r="BF694" s="5" t="s">
        <v>1333</v>
      </c>
      <c r="BG694" s="4" t="s">
        <v>5601</v>
      </c>
      <c r="BH694" s="5" t="s">
        <v>1343</v>
      </c>
    </row>
    <row r="695" spans="1:60" x14ac:dyDescent="0.25">
      <c r="A695">
        <f t="shared" si="63"/>
        <v>303754</v>
      </c>
      <c r="B695">
        <f t="shared" si="64"/>
        <v>3102026</v>
      </c>
      <c r="C695" s="17" t="str">
        <f t="shared" si="62"/>
        <v>CC</v>
      </c>
      <c r="D695" t="str">
        <f t="shared" si="58"/>
        <v>REGION ILE DE FRANCE NORD</v>
      </c>
      <c r="E695" s="12" t="str">
        <f t="shared" si="65"/>
        <v>TERRAIN</v>
      </c>
      <c r="F695" s="4" t="s">
        <v>501</v>
      </c>
      <c r="G695" s="4" t="s">
        <v>5602</v>
      </c>
      <c r="H695" s="5">
        <v>1</v>
      </c>
      <c r="I695" s="5"/>
      <c r="J695" s="5">
        <v>1</v>
      </c>
      <c r="K695" s="5" t="s">
        <v>1325</v>
      </c>
      <c r="L695" s="5" t="s">
        <v>503</v>
      </c>
      <c r="M695" s="5" t="s">
        <v>502</v>
      </c>
      <c r="N695" s="5" t="s">
        <v>245</v>
      </c>
      <c r="O695" s="5" t="s">
        <v>2401</v>
      </c>
      <c r="P695" s="5"/>
      <c r="Q695" s="5" t="s">
        <v>1346</v>
      </c>
      <c r="R695" s="5">
        <v>5</v>
      </c>
      <c r="S695" s="5" t="s">
        <v>18</v>
      </c>
      <c r="T695" s="5" t="s">
        <v>25</v>
      </c>
      <c r="U695" s="6">
        <v>43101</v>
      </c>
      <c r="V695" s="5" t="s">
        <v>1363</v>
      </c>
      <c r="W695" s="4" t="s">
        <v>1329</v>
      </c>
      <c r="X695" s="5" t="s">
        <v>18</v>
      </c>
      <c r="Y695" s="5"/>
      <c r="Z695" s="5"/>
      <c r="AA695" s="4" t="s">
        <v>5328</v>
      </c>
      <c r="AB695" s="5" t="s">
        <v>1331</v>
      </c>
      <c r="AC695" s="5"/>
      <c r="AD695" s="5" t="s">
        <v>1331</v>
      </c>
      <c r="AE695" s="5"/>
      <c r="AF695" s="5">
        <v>31759</v>
      </c>
      <c r="AG695" s="5">
        <v>37</v>
      </c>
      <c r="AH695" s="5">
        <v>341</v>
      </c>
      <c r="AI695" s="5" t="s">
        <v>5603</v>
      </c>
      <c r="AJ695" s="5">
        <v>43101</v>
      </c>
      <c r="AK695" s="5">
        <v>6</v>
      </c>
      <c r="AL695" s="5">
        <v>43101</v>
      </c>
      <c r="AM695" s="5" t="s">
        <v>1333</v>
      </c>
      <c r="AN695" s="5">
        <v>92160</v>
      </c>
      <c r="AO695" s="5" t="s">
        <v>186</v>
      </c>
      <c r="AP695" s="5" t="s">
        <v>12477</v>
      </c>
      <c r="AQ695" s="4" t="s">
        <v>1351</v>
      </c>
      <c r="AR695" s="5" t="s">
        <v>12478</v>
      </c>
      <c r="AS695" s="4" t="s">
        <v>1352</v>
      </c>
      <c r="AT695" s="5" t="s">
        <v>1353</v>
      </c>
      <c r="AU695" s="5" t="s">
        <v>41</v>
      </c>
      <c r="AV695" s="4" t="s">
        <v>1354</v>
      </c>
      <c r="AW695" s="5" t="s">
        <v>17</v>
      </c>
      <c r="AX695" s="4" t="s">
        <v>2116</v>
      </c>
      <c r="AY695" s="5" t="s">
        <v>2117</v>
      </c>
      <c r="AZ695" s="5" t="s">
        <v>11</v>
      </c>
      <c r="BA695" s="4" t="s">
        <v>2118</v>
      </c>
      <c r="BB695" s="5" t="s">
        <v>2119</v>
      </c>
      <c r="BC695" s="4" t="s">
        <v>5602</v>
      </c>
      <c r="BD695" s="5" t="s">
        <v>5604</v>
      </c>
      <c r="BE695" s="5" t="s">
        <v>25</v>
      </c>
      <c r="BF695" s="5" t="s">
        <v>1333</v>
      </c>
      <c r="BG695" s="4" t="s">
        <v>5605</v>
      </c>
      <c r="BH695" s="5" t="s">
        <v>1343</v>
      </c>
    </row>
    <row r="696" spans="1:60" x14ac:dyDescent="0.25">
      <c r="A696">
        <f t="shared" si="63"/>
        <v>305931</v>
      </c>
      <c r="B696">
        <f t="shared" si="64"/>
        <v>7023460</v>
      </c>
      <c r="C696" s="17" t="str">
        <f t="shared" si="62"/>
        <v>IMD</v>
      </c>
      <c r="D696" t="str">
        <f t="shared" si="58"/>
        <v>REGION GRAND SUD</v>
      </c>
      <c r="E696" s="12" t="str">
        <f t="shared" si="65"/>
        <v>TERRAIN</v>
      </c>
      <c r="F696" s="4" t="s">
        <v>5606</v>
      </c>
      <c r="G696" s="4" t="s">
        <v>1427</v>
      </c>
      <c r="H696" s="5">
        <v>1</v>
      </c>
      <c r="I696" s="5"/>
      <c r="J696" s="5">
        <v>1</v>
      </c>
      <c r="K696" s="5" t="s">
        <v>1325</v>
      </c>
      <c r="L696" s="5" t="s">
        <v>107</v>
      </c>
      <c r="M696" s="5" t="s">
        <v>5607</v>
      </c>
      <c r="N696" s="5"/>
      <c r="O696" s="5"/>
      <c r="P696" s="5"/>
      <c r="Q696" s="5"/>
      <c r="R696" s="5"/>
      <c r="S696" s="5"/>
      <c r="T696" s="5" t="s">
        <v>41</v>
      </c>
      <c r="U696" s="6">
        <v>45352</v>
      </c>
      <c r="V696" s="5" t="s">
        <v>1673</v>
      </c>
      <c r="W696" s="4" t="s">
        <v>1392</v>
      </c>
      <c r="X696" s="5" t="s">
        <v>5</v>
      </c>
      <c r="Y696" s="5"/>
      <c r="Z696" s="5"/>
      <c r="AA696" s="4"/>
      <c r="AB696" s="5"/>
      <c r="AC696" s="5"/>
      <c r="AD696" s="5">
        <v>7</v>
      </c>
      <c r="AE696" s="5"/>
      <c r="AF696" s="5">
        <v>32637</v>
      </c>
      <c r="AG696" s="5">
        <v>35</v>
      </c>
      <c r="AH696" s="5">
        <v>100</v>
      </c>
      <c r="AI696" s="5" t="s">
        <v>1332</v>
      </c>
      <c r="AJ696" s="5">
        <v>45352</v>
      </c>
      <c r="AK696" s="5">
        <v>0</v>
      </c>
      <c r="AL696" s="5">
        <v>45352</v>
      </c>
      <c r="AM696" s="5"/>
      <c r="AN696" s="5">
        <v>2190</v>
      </c>
      <c r="AO696" s="5" t="s">
        <v>5608</v>
      </c>
      <c r="AP696" s="5" t="s">
        <v>1335</v>
      </c>
      <c r="AQ696" s="4" t="s">
        <v>1336</v>
      </c>
      <c r="AR696" s="5" t="s">
        <v>12476</v>
      </c>
      <c r="AS696" s="4" t="s">
        <v>1427</v>
      </c>
      <c r="AT696" s="5" t="s">
        <v>1428</v>
      </c>
      <c r="AU696" s="5" t="s">
        <v>41</v>
      </c>
      <c r="AV696" s="4" t="s">
        <v>1429</v>
      </c>
      <c r="AW696" s="5" t="s">
        <v>129</v>
      </c>
      <c r="AX696" s="4"/>
      <c r="AY696" s="5"/>
      <c r="AZ696" s="5"/>
      <c r="BA696" s="4"/>
      <c r="BB696" s="5"/>
      <c r="BC696" s="5"/>
      <c r="BD696" s="5"/>
      <c r="BE696" s="5"/>
      <c r="BF696" s="5" t="s">
        <v>1677</v>
      </c>
      <c r="BG696" s="4"/>
      <c r="BH696" s="5"/>
    </row>
    <row r="697" spans="1:60" x14ac:dyDescent="0.25">
      <c r="A697">
        <f t="shared" si="63"/>
        <v>305277</v>
      </c>
      <c r="B697">
        <f t="shared" si="64"/>
        <v>7020860</v>
      </c>
      <c r="C697" s="17" t="str">
        <f t="shared" si="62"/>
        <v>CC</v>
      </c>
      <c r="D697" t="str">
        <f t="shared" si="58"/>
        <v>REGION ILE DE FRANCE NORD</v>
      </c>
      <c r="E697" s="12" t="str">
        <f t="shared" si="65"/>
        <v>TERRAIN</v>
      </c>
      <c r="F697" s="4" t="s">
        <v>5609</v>
      </c>
      <c r="G697" s="4" t="s">
        <v>5610</v>
      </c>
      <c r="H697" s="5">
        <v>1</v>
      </c>
      <c r="I697" s="5"/>
      <c r="J697" s="5">
        <v>2</v>
      </c>
      <c r="K697" s="5" t="s">
        <v>1345</v>
      </c>
      <c r="L697" s="5" t="s">
        <v>253</v>
      </c>
      <c r="M697" s="5" t="s">
        <v>5611</v>
      </c>
      <c r="N697" s="5"/>
      <c r="O697" s="6"/>
      <c r="P697" s="5"/>
      <c r="Q697" s="5"/>
      <c r="R697" s="5"/>
      <c r="S697" s="5"/>
      <c r="T697" s="5" t="s">
        <v>25</v>
      </c>
      <c r="U697" s="6">
        <v>44835</v>
      </c>
      <c r="V697" s="4" t="s">
        <v>1363</v>
      </c>
      <c r="W697" s="4" t="s">
        <v>1329</v>
      </c>
      <c r="X697" s="5" t="s">
        <v>18</v>
      </c>
      <c r="Y697" s="5"/>
      <c r="Z697" s="5"/>
      <c r="AA697" s="4" t="s">
        <v>5612</v>
      </c>
      <c r="AB697" s="5"/>
      <c r="AC697" s="5"/>
      <c r="AD697" s="5" t="s">
        <v>1331</v>
      </c>
      <c r="AE697" s="5"/>
      <c r="AF697" s="6">
        <v>29963</v>
      </c>
      <c r="AG697" s="5">
        <v>42</v>
      </c>
      <c r="AH697" s="5">
        <v>100</v>
      </c>
      <c r="AI697" s="5" t="s">
        <v>1332</v>
      </c>
      <c r="AJ697" s="6">
        <v>44652</v>
      </c>
      <c r="AK697" s="5">
        <v>2</v>
      </c>
      <c r="AL697" s="6">
        <v>44652</v>
      </c>
      <c r="AM697" s="5" t="s">
        <v>1333</v>
      </c>
      <c r="AN697" s="5">
        <v>62620</v>
      </c>
      <c r="AO697" s="5" t="s">
        <v>5613</v>
      </c>
      <c r="AP697" s="5" t="s">
        <v>12477</v>
      </c>
      <c r="AQ697" s="4" t="s">
        <v>1351</v>
      </c>
      <c r="AR697" s="5" t="s">
        <v>12478</v>
      </c>
      <c r="AS697" s="4" t="s">
        <v>1450</v>
      </c>
      <c r="AT697" s="5" t="s">
        <v>1451</v>
      </c>
      <c r="AU697" s="5" t="s">
        <v>41</v>
      </c>
      <c r="AV697" s="4" t="s">
        <v>1452</v>
      </c>
      <c r="AW697" s="5" t="s">
        <v>230</v>
      </c>
      <c r="AX697" s="4" t="s">
        <v>3149</v>
      </c>
      <c r="AY697" s="5" t="s">
        <v>3153</v>
      </c>
      <c r="AZ697" s="5" t="s">
        <v>11</v>
      </c>
      <c r="BA697" s="4" t="s">
        <v>3154</v>
      </c>
      <c r="BB697" s="5" t="s">
        <v>3155</v>
      </c>
      <c r="BC697" s="4" t="s">
        <v>5610</v>
      </c>
      <c r="BD697" s="5" t="s">
        <v>5614</v>
      </c>
      <c r="BE697" s="5" t="s">
        <v>25</v>
      </c>
      <c r="BF697" s="5" t="s">
        <v>1333</v>
      </c>
      <c r="BG697" s="4" t="s">
        <v>5615</v>
      </c>
      <c r="BH697" s="5" t="s">
        <v>1343</v>
      </c>
    </row>
    <row r="698" spans="1:60" x14ac:dyDescent="0.25">
      <c r="A698">
        <f t="shared" si="63"/>
        <v>185862</v>
      </c>
      <c r="B698">
        <f t="shared" si="64"/>
        <v>3000939</v>
      </c>
      <c r="C698" t="str">
        <f t="shared" si="62"/>
        <v>IMP</v>
      </c>
      <c r="D698" t="str">
        <f t="shared" si="58"/>
        <v>REGION CENTRE EST</v>
      </c>
      <c r="E698" s="12" t="str">
        <f t="shared" si="65"/>
        <v>EN MISSION</v>
      </c>
      <c r="F698" s="4" t="s">
        <v>5616</v>
      </c>
      <c r="G698" s="4" t="s">
        <v>5617</v>
      </c>
      <c r="H698" s="5">
        <v>1</v>
      </c>
      <c r="I698" s="5"/>
      <c r="J698" s="5">
        <v>1</v>
      </c>
      <c r="K698" s="5" t="s">
        <v>1325</v>
      </c>
      <c r="L698" s="5" t="s">
        <v>168</v>
      </c>
      <c r="M698" s="5" t="s">
        <v>5618</v>
      </c>
      <c r="N698" s="5"/>
      <c r="O698" s="5"/>
      <c r="P698" s="5"/>
      <c r="Q698" s="5"/>
      <c r="R698" s="5"/>
      <c r="S698" s="5"/>
      <c r="T698" s="5" t="s">
        <v>11</v>
      </c>
      <c r="U698" s="6">
        <v>40513</v>
      </c>
      <c r="V698" s="4" t="s">
        <v>1605</v>
      </c>
      <c r="W698" s="4" t="s">
        <v>1606</v>
      </c>
      <c r="X698" s="5" t="s">
        <v>5</v>
      </c>
      <c r="Y698" s="5"/>
      <c r="Z698" s="5"/>
      <c r="AA698" s="4"/>
      <c r="AB698" s="5"/>
      <c r="AC698" s="5"/>
      <c r="AD698" s="5">
        <v>6</v>
      </c>
      <c r="AE698" s="5"/>
      <c r="AF698" s="6">
        <v>23673</v>
      </c>
      <c r="AG698" s="5">
        <v>60</v>
      </c>
      <c r="AH698" s="5">
        <v>100</v>
      </c>
      <c r="AI698" s="5" t="s">
        <v>1332</v>
      </c>
      <c r="AJ698" s="6">
        <v>37073</v>
      </c>
      <c r="AK698" s="5">
        <v>23</v>
      </c>
      <c r="AL698" s="6">
        <v>37073</v>
      </c>
      <c r="AM698" s="5"/>
      <c r="AN698" s="5">
        <v>57730</v>
      </c>
      <c r="AO698" s="5" t="s">
        <v>2604</v>
      </c>
      <c r="AP698" s="5" t="s">
        <v>1536</v>
      </c>
      <c r="AQ698" s="4" t="s">
        <v>12479</v>
      </c>
      <c r="AR698" s="5" t="s">
        <v>12480</v>
      </c>
      <c r="AS698" s="4" t="s">
        <v>2290</v>
      </c>
      <c r="AT698" s="5" t="s">
        <v>2291</v>
      </c>
      <c r="AU698" s="5" t="s">
        <v>41</v>
      </c>
      <c r="AV698" s="4" t="s">
        <v>2292</v>
      </c>
      <c r="AW698" s="5" t="s">
        <v>108</v>
      </c>
      <c r="AX698" s="4" t="s">
        <v>5617</v>
      </c>
      <c r="AY698" s="5" t="s">
        <v>5619</v>
      </c>
      <c r="AZ698" s="5" t="s">
        <v>11</v>
      </c>
      <c r="BA698" s="4" t="s">
        <v>5620</v>
      </c>
      <c r="BB698" s="5" t="s">
        <v>1660</v>
      </c>
      <c r="BC698" s="4"/>
      <c r="BD698" s="5"/>
      <c r="BE698" s="5"/>
      <c r="BF698" s="5" t="s">
        <v>1608</v>
      </c>
      <c r="BG698" s="4"/>
      <c r="BH698" s="5"/>
    </row>
    <row r="699" spans="1:60" x14ac:dyDescent="0.25">
      <c r="A699">
        <f t="shared" si="63"/>
        <v>172086</v>
      </c>
      <c r="B699">
        <f t="shared" si="64"/>
        <v>3000497</v>
      </c>
      <c r="C699" s="17" t="str">
        <f t="shared" si="62"/>
        <v>CC</v>
      </c>
      <c r="D699" t="str">
        <f t="shared" si="58"/>
        <v>REGION CENTRE EST</v>
      </c>
      <c r="E699" s="12" t="str">
        <f t="shared" si="65"/>
        <v>TERRAIN</v>
      </c>
      <c r="F699" s="4" t="s">
        <v>5621</v>
      </c>
      <c r="G699" s="4" t="s">
        <v>5622</v>
      </c>
      <c r="H699" s="5">
        <v>1</v>
      </c>
      <c r="I699" s="5"/>
      <c r="J699" s="5">
        <v>1</v>
      </c>
      <c r="K699" s="5" t="s">
        <v>1325</v>
      </c>
      <c r="L699" s="5" t="s">
        <v>460</v>
      </c>
      <c r="M699" s="5" t="s">
        <v>5623</v>
      </c>
      <c r="N699" s="5"/>
      <c r="O699" s="5"/>
      <c r="P699" s="5"/>
      <c r="Q699" s="5"/>
      <c r="R699" s="5"/>
      <c r="S699" s="5"/>
      <c r="T699" s="5" t="s">
        <v>3</v>
      </c>
      <c r="U699" s="6">
        <v>34335</v>
      </c>
      <c r="V699" s="4" t="s">
        <v>1487</v>
      </c>
      <c r="W699" s="4" t="s">
        <v>1329</v>
      </c>
      <c r="X699" s="5" t="s">
        <v>5</v>
      </c>
      <c r="Y699" s="5" t="s">
        <v>1348</v>
      </c>
      <c r="Z699" s="5"/>
      <c r="AA699" s="4" t="s">
        <v>5624</v>
      </c>
      <c r="AB699" s="5"/>
      <c r="AC699" s="5"/>
      <c r="AD699" s="5">
        <v>5</v>
      </c>
      <c r="AE699" s="5"/>
      <c r="AF699" s="6">
        <v>25729</v>
      </c>
      <c r="AG699" s="5">
        <v>54</v>
      </c>
      <c r="AH699" s="5">
        <v>100</v>
      </c>
      <c r="AI699" s="5" t="s">
        <v>1332</v>
      </c>
      <c r="AJ699" s="6">
        <v>34335</v>
      </c>
      <c r="AK699" s="5">
        <v>30</v>
      </c>
      <c r="AL699" s="6">
        <v>34335</v>
      </c>
      <c r="AM699" s="5" t="s">
        <v>1333</v>
      </c>
      <c r="AN699" s="5">
        <v>21490</v>
      </c>
      <c r="AO699" s="5" t="s">
        <v>5625</v>
      </c>
      <c r="AP699" s="5" t="s">
        <v>1536</v>
      </c>
      <c r="AQ699" s="4" t="s">
        <v>12479</v>
      </c>
      <c r="AR699" s="5" t="s">
        <v>12480</v>
      </c>
      <c r="AS699" s="4"/>
      <c r="AT699" s="5"/>
      <c r="AU699" s="5"/>
      <c r="AV699" s="4" t="s">
        <v>1442</v>
      </c>
      <c r="AW699" s="5" t="s">
        <v>12</v>
      </c>
      <c r="AX699" s="4"/>
      <c r="AY699" s="5"/>
      <c r="AZ699" s="5"/>
      <c r="BA699" s="4" t="s">
        <v>4979</v>
      </c>
      <c r="BB699" s="5" t="s">
        <v>4980</v>
      </c>
      <c r="BC699" s="4" t="s">
        <v>5622</v>
      </c>
      <c r="BD699" s="5" t="s">
        <v>5626</v>
      </c>
      <c r="BE699" s="5" t="s">
        <v>3</v>
      </c>
      <c r="BF699" s="5" t="s">
        <v>1333</v>
      </c>
      <c r="BG699" s="4" t="s">
        <v>5627</v>
      </c>
      <c r="BH699" s="5" t="s">
        <v>1343</v>
      </c>
    </row>
    <row r="700" spans="1:60" x14ac:dyDescent="0.25">
      <c r="A700">
        <f t="shared" si="63"/>
        <v>187728</v>
      </c>
      <c r="B700">
        <f t="shared" si="64"/>
        <v>3001055</v>
      </c>
      <c r="C700" s="17" t="str">
        <f t="shared" si="62"/>
        <v>CC</v>
      </c>
      <c r="D700" t="str">
        <f t="shared" si="58"/>
        <v>REGION ILE DE FRANCE NORD</v>
      </c>
      <c r="E700" s="12" t="str">
        <f t="shared" si="65"/>
        <v>TERRAIN</v>
      </c>
      <c r="F700" s="4" t="s">
        <v>708</v>
      </c>
      <c r="G700" s="4" t="s">
        <v>5628</v>
      </c>
      <c r="H700" s="5">
        <v>1</v>
      </c>
      <c r="I700" s="5"/>
      <c r="J700" s="5">
        <v>1</v>
      </c>
      <c r="K700" s="5" t="s">
        <v>1325</v>
      </c>
      <c r="L700" s="5" t="s">
        <v>6</v>
      </c>
      <c r="M700" s="5" t="s">
        <v>709</v>
      </c>
      <c r="N700" s="5"/>
      <c r="O700" s="5"/>
      <c r="P700" s="5"/>
      <c r="Q700" s="5"/>
      <c r="R700" s="5"/>
      <c r="S700" s="5"/>
      <c r="T700" s="5" t="s">
        <v>16</v>
      </c>
      <c r="U700" s="6">
        <v>37681</v>
      </c>
      <c r="V700" s="4" t="s">
        <v>4850</v>
      </c>
      <c r="W700" s="4" t="s">
        <v>1329</v>
      </c>
      <c r="X700" s="5" t="s">
        <v>18</v>
      </c>
      <c r="Y700" s="5"/>
      <c r="Z700" s="5"/>
      <c r="AA700" s="4" t="s">
        <v>4999</v>
      </c>
      <c r="AB700" s="5"/>
      <c r="AC700" s="5"/>
      <c r="AD700" s="5" t="s">
        <v>1331</v>
      </c>
      <c r="AE700" s="5"/>
      <c r="AF700" s="6">
        <v>24236</v>
      </c>
      <c r="AG700" s="5">
        <v>58</v>
      </c>
      <c r="AH700" s="5">
        <v>100</v>
      </c>
      <c r="AI700" s="5" t="s">
        <v>1332</v>
      </c>
      <c r="AJ700" s="6">
        <v>37681</v>
      </c>
      <c r="AK700" s="5">
        <v>21</v>
      </c>
      <c r="AL700" s="6">
        <v>37681</v>
      </c>
      <c r="AM700" s="5" t="s">
        <v>1333</v>
      </c>
      <c r="AN700" s="5">
        <v>59880</v>
      </c>
      <c r="AO700" s="5" t="s">
        <v>5629</v>
      </c>
      <c r="AP700" s="5" t="s">
        <v>12477</v>
      </c>
      <c r="AQ700" s="4" t="s">
        <v>1351</v>
      </c>
      <c r="AR700" s="5" t="s">
        <v>12478</v>
      </c>
      <c r="AS700" s="4" t="s">
        <v>2022</v>
      </c>
      <c r="AT700" s="5" t="s">
        <v>2023</v>
      </c>
      <c r="AU700" s="5" t="s">
        <v>41</v>
      </c>
      <c r="AV700" s="4" t="s">
        <v>2024</v>
      </c>
      <c r="AW700" s="5" t="s">
        <v>26</v>
      </c>
      <c r="AX700" s="4" t="s">
        <v>5983</v>
      </c>
      <c r="AY700" s="5" t="s">
        <v>5986</v>
      </c>
      <c r="AZ700" s="5" t="s">
        <v>1357</v>
      </c>
      <c r="BA700" s="4" t="s">
        <v>2448</v>
      </c>
      <c r="BB700" s="5" t="s">
        <v>11111</v>
      </c>
      <c r="BC700" s="4" t="s">
        <v>5628</v>
      </c>
      <c r="BD700" s="5" t="s">
        <v>5630</v>
      </c>
      <c r="BE700" s="5" t="s">
        <v>16</v>
      </c>
      <c r="BF700" s="5" t="s">
        <v>1333</v>
      </c>
      <c r="BG700" s="4" t="s">
        <v>5631</v>
      </c>
      <c r="BH700" s="5" t="s">
        <v>1343</v>
      </c>
    </row>
    <row r="701" spans="1:60" x14ac:dyDescent="0.25">
      <c r="A701">
        <f t="shared" si="63"/>
        <v>305753</v>
      </c>
      <c r="B701">
        <f t="shared" si="64"/>
        <v>7023120</v>
      </c>
      <c r="C701" t="str">
        <f t="shared" si="62"/>
        <v>CC</v>
      </c>
      <c r="D701" t="str">
        <f t="shared" si="58"/>
        <v>POLE PILOTAGE DU RESEAU COMMERCIAL</v>
      </c>
      <c r="E701" s="12" t="str">
        <f t="shared" si="65"/>
        <v>TERRAIN</v>
      </c>
      <c r="F701" s="4" t="s">
        <v>1016</v>
      </c>
      <c r="G701" s="4" t="s">
        <v>5632</v>
      </c>
      <c r="H701" s="5">
        <v>1</v>
      </c>
      <c r="I701" s="5"/>
      <c r="J701" s="5">
        <v>1</v>
      </c>
      <c r="K701" s="5" t="s">
        <v>1325</v>
      </c>
      <c r="L701" s="5" t="s">
        <v>1018</v>
      </c>
      <c r="M701" s="5" t="s">
        <v>1017</v>
      </c>
      <c r="N701" s="5"/>
      <c r="O701" s="5"/>
      <c r="P701" s="5"/>
      <c r="Q701" s="5"/>
      <c r="R701" s="5"/>
      <c r="S701" s="5"/>
      <c r="T701" s="5" t="s">
        <v>349</v>
      </c>
      <c r="U701" s="6">
        <v>45231</v>
      </c>
      <c r="V701" s="5" t="s">
        <v>2338</v>
      </c>
      <c r="W701" s="4" t="s">
        <v>1392</v>
      </c>
      <c r="X701" s="5" t="s">
        <v>18</v>
      </c>
      <c r="Y701" s="5"/>
      <c r="Z701" s="5"/>
      <c r="AA701" s="5"/>
      <c r="AB701" s="5"/>
      <c r="AC701" s="5"/>
      <c r="AD701" s="5" t="s">
        <v>1331</v>
      </c>
      <c r="AE701" s="5"/>
      <c r="AF701" s="5">
        <v>34583</v>
      </c>
      <c r="AG701" s="5">
        <v>30</v>
      </c>
      <c r="AH701" s="5">
        <v>100</v>
      </c>
      <c r="AI701" s="5" t="s">
        <v>1332</v>
      </c>
      <c r="AJ701" s="5">
        <v>45231</v>
      </c>
      <c r="AK701" s="5">
        <v>1</v>
      </c>
      <c r="AL701" s="5">
        <v>45231</v>
      </c>
      <c r="AM701" s="5"/>
      <c r="AN701" s="5">
        <v>44800</v>
      </c>
      <c r="AO701" s="5" t="s">
        <v>3538</v>
      </c>
      <c r="AP701" s="5"/>
      <c r="AQ701" s="4" t="s">
        <v>1395</v>
      </c>
      <c r="AR701" s="5" t="s">
        <v>188</v>
      </c>
      <c r="AS701" s="4"/>
      <c r="AT701" s="5"/>
      <c r="AU701" s="5"/>
      <c r="AV701" s="4" t="s">
        <v>1396</v>
      </c>
      <c r="AW701" s="5" t="s">
        <v>350</v>
      </c>
      <c r="AX701" s="4"/>
      <c r="AY701" s="5"/>
      <c r="AZ701" s="5"/>
      <c r="BA701" s="4"/>
      <c r="BB701" s="5"/>
      <c r="BC701" s="5"/>
      <c r="BD701" s="5"/>
      <c r="BE701" s="5"/>
      <c r="BF701" s="5" t="s">
        <v>1397</v>
      </c>
      <c r="BG701" s="5"/>
      <c r="BH701" s="5"/>
    </row>
    <row r="702" spans="1:60" x14ac:dyDescent="0.25">
      <c r="A702">
        <f t="shared" si="63"/>
        <v>182484</v>
      </c>
      <c r="B702">
        <f t="shared" si="64"/>
        <v>3000791</v>
      </c>
      <c r="C702" s="17" t="str">
        <f t="shared" si="62"/>
        <v>IMD</v>
      </c>
      <c r="D702" t="str">
        <f t="shared" si="58"/>
        <v>REGION GRAND SUD</v>
      </c>
      <c r="E702" s="12" t="str">
        <f t="shared" si="65"/>
        <v>TERRAIN</v>
      </c>
      <c r="F702" s="4" t="s">
        <v>5633</v>
      </c>
      <c r="G702" s="4" t="s">
        <v>1745</v>
      </c>
      <c r="H702" s="5">
        <v>1</v>
      </c>
      <c r="I702" s="5"/>
      <c r="J702" s="5">
        <v>1</v>
      </c>
      <c r="K702" s="5" t="s">
        <v>1325</v>
      </c>
      <c r="L702" s="5" t="s">
        <v>858</v>
      </c>
      <c r="M702" s="5" t="s">
        <v>5634</v>
      </c>
      <c r="N702" s="5"/>
      <c r="O702" s="5"/>
      <c r="P702" s="5"/>
      <c r="Q702" s="5"/>
      <c r="R702" s="5"/>
      <c r="S702" s="5"/>
      <c r="T702" s="5" t="s">
        <v>41</v>
      </c>
      <c r="U702" s="6">
        <v>36312</v>
      </c>
      <c r="V702" s="4" t="s">
        <v>1673</v>
      </c>
      <c r="W702" s="4" t="s">
        <v>1392</v>
      </c>
      <c r="X702" s="5" t="s">
        <v>5</v>
      </c>
      <c r="Y702" s="5"/>
      <c r="Z702" s="5"/>
      <c r="AA702" s="4"/>
      <c r="AB702" s="5"/>
      <c r="AC702" s="5"/>
      <c r="AD702" s="5">
        <v>7</v>
      </c>
      <c r="AE702" s="5"/>
      <c r="AF702" s="6">
        <v>27592</v>
      </c>
      <c r="AG702" s="5">
        <v>49</v>
      </c>
      <c r="AH702" s="5">
        <v>100</v>
      </c>
      <c r="AI702" s="5" t="s">
        <v>1332</v>
      </c>
      <c r="AJ702" s="6">
        <v>36312</v>
      </c>
      <c r="AK702" s="5">
        <v>25</v>
      </c>
      <c r="AL702" s="6">
        <v>36312</v>
      </c>
      <c r="AM702" s="5"/>
      <c r="AN702" s="5">
        <v>6330</v>
      </c>
      <c r="AO702" s="5" t="s">
        <v>2390</v>
      </c>
      <c r="AP702" s="5" t="s">
        <v>1335</v>
      </c>
      <c r="AQ702" s="4" t="s">
        <v>1336</v>
      </c>
      <c r="AR702" s="5" t="s">
        <v>12476</v>
      </c>
      <c r="AS702" s="4" t="s">
        <v>1745</v>
      </c>
      <c r="AT702" s="5" t="s">
        <v>1746</v>
      </c>
      <c r="AU702" s="5" t="s">
        <v>41</v>
      </c>
      <c r="AV702" s="4" t="s">
        <v>1747</v>
      </c>
      <c r="AW702" s="5" t="s">
        <v>52</v>
      </c>
      <c r="AX702" s="4"/>
      <c r="AY702" s="5"/>
      <c r="AZ702" s="5"/>
      <c r="BA702" s="4"/>
      <c r="BB702" s="5"/>
      <c r="BC702" s="4"/>
      <c r="BD702" s="5"/>
      <c r="BE702" s="5"/>
      <c r="BF702" s="5" t="s">
        <v>1677</v>
      </c>
      <c r="BG702" s="4"/>
      <c r="BH702" s="5"/>
    </row>
    <row r="703" spans="1:60" x14ac:dyDescent="0.25">
      <c r="A703">
        <f t="shared" si="63"/>
        <v>300142</v>
      </c>
      <c r="B703">
        <f t="shared" si="64"/>
        <v>3100107</v>
      </c>
      <c r="C703" s="17" t="str">
        <f t="shared" si="62"/>
        <v>CC</v>
      </c>
      <c r="D703" t="str">
        <f t="shared" si="58"/>
        <v>REGION GRAND OUEST</v>
      </c>
      <c r="E703" s="12" t="str">
        <f t="shared" si="65"/>
        <v>TERRAIN</v>
      </c>
      <c r="F703" s="4" t="s">
        <v>1194</v>
      </c>
      <c r="G703" s="4" t="s">
        <v>5635</v>
      </c>
      <c r="H703" s="5">
        <v>1</v>
      </c>
      <c r="I703" s="5"/>
      <c r="J703" s="5">
        <v>1</v>
      </c>
      <c r="K703" s="5" t="s">
        <v>1325</v>
      </c>
      <c r="L703" s="5" t="s">
        <v>568</v>
      </c>
      <c r="M703" s="5" t="s">
        <v>1195</v>
      </c>
      <c r="N703" s="5" t="s">
        <v>25</v>
      </c>
      <c r="O703" s="5">
        <v>40603</v>
      </c>
      <c r="P703" s="5"/>
      <c r="Q703" s="5" t="s">
        <v>1346</v>
      </c>
      <c r="R703" s="5">
        <v>5</v>
      </c>
      <c r="S703" s="5" t="s">
        <v>18</v>
      </c>
      <c r="T703" s="5" t="s">
        <v>60</v>
      </c>
      <c r="U703" s="6">
        <v>40634</v>
      </c>
      <c r="V703" s="4" t="s">
        <v>1773</v>
      </c>
      <c r="W703" s="4" t="s">
        <v>1329</v>
      </c>
      <c r="X703" s="5" t="s">
        <v>18</v>
      </c>
      <c r="Y703" s="5"/>
      <c r="Z703" s="5"/>
      <c r="AA703" s="5" t="s">
        <v>5580</v>
      </c>
      <c r="AB703" s="5" t="s">
        <v>1393</v>
      </c>
      <c r="AC703" s="5"/>
      <c r="AD703" s="5" t="s">
        <v>1393</v>
      </c>
      <c r="AE703" s="5"/>
      <c r="AF703" s="6">
        <v>26474</v>
      </c>
      <c r="AG703" s="5">
        <v>52</v>
      </c>
      <c r="AH703" s="5">
        <v>100</v>
      </c>
      <c r="AI703" s="5" t="s">
        <v>1332</v>
      </c>
      <c r="AJ703" s="6">
        <v>40634</v>
      </c>
      <c r="AK703" s="5">
        <v>13</v>
      </c>
      <c r="AL703" s="6">
        <v>40634</v>
      </c>
      <c r="AM703" s="5" t="s">
        <v>1333</v>
      </c>
      <c r="AN703" s="5">
        <v>35580</v>
      </c>
      <c r="AO703" s="5" t="s">
        <v>5636</v>
      </c>
      <c r="AP703" s="5" t="s">
        <v>1413</v>
      </c>
      <c r="AQ703" s="4" t="s">
        <v>1414</v>
      </c>
      <c r="AR703" s="5" t="s">
        <v>19</v>
      </c>
      <c r="AS703" s="4" t="s">
        <v>1828</v>
      </c>
      <c r="AT703" s="5" t="s">
        <v>1829</v>
      </c>
      <c r="AU703" s="5" t="s">
        <v>41</v>
      </c>
      <c r="AV703" s="4" t="s">
        <v>1830</v>
      </c>
      <c r="AW703" s="5" t="s">
        <v>148</v>
      </c>
      <c r="AX703" s="4" t="s">
        <v>2767</v>
      </c>
      <c r="AY703" s="5" t="s">
        <v>2769</v>
      </c>
      <c r="AZ703" s="5" t="s">
        <v>11</v>
      </c>
      <c r="BA703" s="4" t="s">
        <v>2770</v>
      </c>
      <c r="BB703" s="5" t="s">
        <v>2771</v>
      </c>
      <c r="BC703" s="5" t="s">
        <v>5635</v>
      </c>
      <c r="BD703" s="5" t="s">
        <v>5637</v>
      </c>
      <c r="BE703" s="5" t="s">
        <v>60</v>
      </c>
      <c r="BF703" s="5" t="s">
        <v>1333</v>
      </c>
      <c r="BG703" s="5" t="s">
        <v>5638</v>
      </c>
      <c r="BH703" s="5" t="s">
        <v>1343</v>
      </c>
    </row>
    <row r="704" spans="1:60" x14ac:dyDescent="0.25">
      <c r="A704">
        <f t="shared" si="63"/>
        <v>302541</v>
      </c>
      <c r="B704">
        <f t="shared" si="64"/>
        <v>3101410</v>
      </c>
      <c r="C704" t="str">
        <f t="shared" si="62"/>
        <v>IMP</v>
      </c>
      <c r="D704" t="str">
        <f t="shared" si="58"/>
        <v>REGION ILE DE FRANCE NORD</v>
      </c>
      <c r="E704" s="12" t="str">
        <f t="shared" si="65"/>
        <v>EN MISSION</v>
      </c>
      <c r="F704" s="4" t="s">
        <v>263</v>
      </c>
      <c r="G704" s="4" t="s">
        <v>5639</v>
      </c>
      <c r="H704" s="5">
        <v>1</v>
      </c>
      <c r="I704" s="5"/>
      <c r="J704" s="5">
        <v>1</v>
      </c>
      <c r="K704" s="5" t="s">
        <v>1325</v>
      </c>
      <c r="L704" s="5" t="s">
        <v>265</v>
      </c>
      <c r="M704" s="5" t="s">
        <v>264</v>
      </c>
      <c r="N704" s="5" t="s">
        <v>1357</v>
      </c>
      <c r="O704" s="5">
        <v>42095</v>
      </c>
      <c r="P704" s="5"/>
      <c r="Q704" s="5" t="s">
        <v>1346</v>
      </c>
      <c r="R704" s="5">
        <v>4</v>
      </c>
      <c r="S704" s="5" t="s">
        <v>5</v>
      </c>
      <c r="T704" s="5" t="s">
        <v>11</v>
      </c>
      <c r="U704" s="6">
        <v>42125</v>
      </c>
      <c r="V704" s="5" t="s">
        <v>1605</v>
      </c>
      <c r="W704" s="4" t="s">
        <v>1606</v>
      </c>
      <c r="X704" s="5" t="s">
        <v>5</v>
      </c>
      <c r="Y704" s="5"/>
      <c r="Z704" s="5"/>
      <c r="AA704" s="4"/>
      <c r="AB704" s="5">
        <v>5</v>
      </c>
      <c r="AC704" s="5"/>
      <c r="AD704" s="5">
        <v>5</v>
      </c>
      <c r="AE704" s="5"/>
      <c r="AF704" s="5">
        <v>32512</v>
      </c>
      <c r="AG704" s="5">
        <v>35</v>
      </c>
      <c r="AH704" s="5">
        <v>100</v>
      </c>
      <c r="AI704" s="5" t="s">
        <v>1332</v>
      </c>
      <c r="AJ704" s="5">
        <v>42125</v>
      </c>
      <c r="AK704" s="5">
        <v>9</v>
      </c>
      <c r="AL704" s="5">
        <v>42125</v>
      </c>
      <c r="AM704" s="5"/>
      <c r="AN704" s="5">
        <v>92170</v>
      </c>
      <c r="AO704" s="5" t="s">
        <v>5640</v>
      </c>
      <c r="AP704" s="5" t="s">
        <v>12477</v>
      </c>
      <c r="AQ704" s="4" t="s">
        <v>1351</v>
      </c>
      <c r="AR704" s="5" t="s">
        <v>12478</v>
      </c>
      <c r="AS704" s="4" t="s">
        <v>1352</v>
      </c>
      <c r="AT704" s="5" t="s">
        <v>1353</v>
      </c>
      <c r="AU704" s="5" t="s">
        <v>41</v>
      </c>
      <c r="AV704" s="4" t="s">
        <v>1354</v>
      </c>
      <c r="AW704" s="5" t="s">
        <v>17</v>
      </c>
      <c r="AX704" s="4" t="s">
        <v>5639</v>
      </c>
      <c r="AY704" s="5" t="s">
        <v>5641</v>
      </c>
      <c r="AZ704" s="5" t="s">
        <v>11</v>
      </c>
      <c r="BA704" s="4" t="s">
        <v>5642</v>
      </c>
      <c r="BB704" s="5" t="s">
        <v>1660</v>
      </c>
      <c r="BC704" s="4"/>
      <c r="BD704" s="5"/>
      <c r="BE704" s="5"/>
      <c r="BF704" s="5" t="s">
        <v>1608</v>
      </c>
      <c r="BG704" s="4"/>
      <c r="BH704" s="5"/>
    </row>
    <row r="705" spans="1:60" x14ac:dyDescent="0.25">
      <c r="A705">
        <f t="shared" si="63"/>
        <v>186473</v>
      </c>
      <c r="B705">
        <f t="shared" si="64"/>
        <v>3000981</v>
      </c>
      <c r="C705" s="17" t="str">
        <f t="shared" si="62"/>
        <v>CC</v>
      </c>
      <c r="D705" t="str">
        <f t="shared" si="58"/>
        <v>REGION GRAND SUD</v>
      </c>
      <c r="E705" s="12" t="str">
        <f t="shared" si="65"/>
        <v>TERRAIN</v>
      </c>
      <c r="F705" s="4" t="s">
        <v>5643</v>
      </c>
      <c r="G705" s="4" t="s">
        <v>5644</v>
      </c>
      <c r="H705" s="5">
        <v>1</v>
      </c>
      <c r="I705" s="5"/>
      <c r="J705" s="5">
        <v>2</v>
      </c>
      <c r="K705" s="5" t="s">
        <v>1345</v>
      </c>
      <c r="L705" s="5" t="s">
        <v>1042</v>
      </c>
      <c r="M705" s="5" t="s">
        <v>5645</v>
      </c>
      <c r="N705" s="5"/>
      <c r="O705" s="5"/>
      <c r="P705" s="5"/>
      <c r="Q705" s="5"/>
      <c r="R705" s="5"/>
      <c r="S705" s="5"/>
      <c r="T705" s="5" t="s">
        <v>25</v>
      </c>
      <c r="U705" s="6">
        <v>37288</v>
      </c>
      <c r="V705" s="5" t="s">
        <v>1363</v>
      </c>
      <c r="W705" s="4" t="s">
        <v>1329</v>
      </c>
      <c r="X705" s="5" t="s">
        <v>18</v>
      </c>
      <c r="Y705" s="5"/>
      <c r="Z705" s="5"/>
      <c r="AA705" s="4" t="s">
        <v>5468</v>
      </c>
      <c r="AB705" s="5"/>
      <c r="AC705" s="5"/>
      <c r="AD705" s="5" t="s">
        <v>1331</v>
      </c>
      <c r="AE705" s="5"/>
      <c r="AF705" s="5">
        <v>27816</v>
      </c>
      <c r="AG705" s="5">
        <v>48</v>
      </c>
      <c r="AH705" s="5">
        <v>100</v>
      </c>
      <c r="AI705" s="5" t="s">
        <v>1332</v>
      </c>
      <c r="AJ705" s="5">
        <v>37288</v>
      </c>
      <c r="AK705" s="5">
        <v>22</v>
      </c>
      <c r="AL705" s="5">
        <v>37288</v>
      </c>
      <c r="AM705" s="5" t="s">
        <v>1333</v>
      </c>
      <c r="AN705" s="5">
        <v>13330</v>
      </c>
      <c r="AO705" s="5" t="s">
        <v>5646</v>
      </c>
      <c r="AP705" s="5" t="s">
        <v>1335</v>
      </c>
      <c r="AQ705" s="4" t="s">
        <v>1336</v>
      </c>
      <c r="AR705" s="5" t="s">
        <v>12476</v>
      </c>
      <c r="AS705" s="4" t="s">
        <v>1427</v>
      </c>
      <c r="AT705" s="5" t="s">
        <v>1428</v>
      </c>
      <c r="AU705" s="5" t="s">
        <v>41</v>
      </c>
      <c r="AV705" s="4" t="s">
        <v>1429</v>
      </c>
      <c r="AW705" s="5" t="s">
        <v>129</v>
      </c>
      <c r="AX705" s="4" t="s">
        <v>1430</v>
      </c>
      <c r="AY705" s="5" t="s">
        <v>1431</v>
      </c>
      <c r="AZ705" s="5" t="s">
        <v>11</v>
      </c>
      <c r="BA705" s="4" t="s">
        <v>1432</v>
      </c>
      <c r="BB705" s="5" t="s">
        <v>1433</v>
      </c>
      <c r="BC705" s="5" t="s">
        <v>5644</v>
      </c>
      <c r="BD705" s="5" t="s">
        <v>5647</v>
      </c>
      <c r="BE705" s="5" t="s">
        <v>25</v>
      </c>
      <c r="BF705" s="5" t="s">
        <v>1333</v>
      </c>
      <c r="BG705" s="4" t="s">
        <v>5648</v>
      </c>
      <c r="BH705" s="5" t="s">
        <v>1343</v>
      </c>
    </row>
    <row r="706" spans="1:60" x14ac:dyDescent="0.25">
      <c r="A706">
        <f t="shared" si="63"/>
        <v>303621</v>
      </c>
      <c r="B706">
        <f t="shared" si="64"/>
        <v>3101971</v>
      </c>
      <c r="C706" s="17" t="str">
        <f t="shared" si="62"/>
        <v>CC</v>
      </c>
      <c r="D706" t="str">
        <f t="shared" si="58"/>
        <v>REGION GRAND OUEST</v>
      </c>
      <c r="E706" s="12" t="str">
        <f t="shared" si="65"/>
        <v>TERRAIN</v>
      </c>
      <c r="F706" s="4" t="s">
        <v>1240</v>
      </c>
      <c r="G706" s="4" t="s">
        <v>5649</v>
      </c>
      <c r="H706" s="5">
        <v>1</v>
      </c>
      <c r="I706" s="5"/>
      <c r="J706" s="5">
        <v>1</v>
      </c>
      <c r="K706" s="5" t="s">
        <v>1325</v>
      </c>
      <c r="L706" s="5" t="s">
        <v>190</v>
      </c>
      <c r="M706" s="5" t="s">
        <v>1241</v>
      </c>
      <c r="N706" s="5" t="s">
        <v>245</v>
      </c>
      <c r="O706" s="5">
        <v>42979</v>
      </c>
      <c r="P706" s="5"/>
      <c r="Q706" s="5" t="s">
        <v>1346</v>
      </c>
      <c r="R706" s="5">
        <v>5</v>
      </c>
      <c r="S706" s="5" t="s">
        <v>18</v>
      </c>
      <c r="T706" s="5" t="s">
        <v>25</v>
      </c>
      <c r="U706" s="6">
        <v>43009</v>
      </c>
      <c r="V706" s="5" t="s">
        <v>1363</v>
      </c>
      <c r="W706" s="4" t="s">
        <v>1329</v>
      </c>
      <c r="X706" s="5" t="s">
        <v>18</v>
      </c>
      <c r="Y706" s="5"/>
      <c r="Z706" s="5"/>
      <c r="AA706" s="4" t="s">
        <v>5650</v>
      </c>
      <c r="AB706" s="5" t="s">
        <v>1331</v>
      </c>
      <c r="AC706" s="5"/>
      <c r="AD706" s="5" t="s">
        <v>1331</v>
      </c>
      <c r="AE706" s="5"/>
      <c r="AF706" s="5">
        <v>26992</v>
      </c>
      <c r="AG706" s="5">
        <v>51</v>
      </c>
      <c r="AH706" s="5">
        <v>100</v>
      </c>
      <c r="AI706" s="5" t="s">
        <v>1332</v>
      </c>
      <c r="AJ706" s="5">
        <v>43009</v>
      </c>
      <c r="AK706" s="5">
        <v>7</v>
      </c>
      <c r="AL706" s="5">
        <v>43009</v>
      </c>
      <c r="AM706" s="5" t="s">
        <v>1333</v>
      </c>
      <c r="AN706" s="5">
        <v>85190</v>
      </c>
      <c r="AO706" s="5" t="s">
        <v>5651</v>
      </c>
      <c r="AP706" s="5" t="s">
        <v>1413</v>
      </c>
      <c r="AQ706" s="4" t="s">
        <v>1414</v>
      </c>
      <c r="AR706" s="5" t="s">
        <v>19</v>
      </c>
      <c r="AS706" s="4" t="s">
        <v>1549</v>
      </c>
      <c r="AT706" s="5" t="s">
        <v>1550</v>
      </c>
      <c r="AU706" s="5" t="s">
        <v>41</v>
      </c>
      <c r="AV706" s="4" t="s">
        <v>1551</v>
      </c>
      <c r="AW706" s="5" t="s">
        <v>135</v>
      </c>
      <c r="AX706" s="4" t="s">
        <v>2530</v>
      </c>
      <c r="AY706" s="5" t="s">
        <v>2531</v>
      </c>
      <c r="AZ706" s="5" t="s">
        <v>11</v>
      </c>
      <c r="BA706" s="4" t="s">
        <v>2532</v>
      </c>
      <c r="BB706" s="5" t="s">
        <v>2533</v>
      </c>
      <c r="BC706" s="4" t="s">
        <v>5649</v>
      </c>
      <c r="BD706" s="5" t="s">
        <v>5652</v>
      </c>
      <c r="BE706" s="5" t="s">
        <v>25</v>
      </c>
      <c r="BF706" s="5" t="s">
        <v>1333</v>
      </c>
      <c r="BG706" s="4" t="s">
        <v>5653</v>
      </c>
      <c r="BH706" s="5" t="s">
        <v>1343</v>
      </c>
    </row>
    <row r="707" spans="1:60" x14ac:dyDescent="0.25">
      <c r="A707">
        <f t="shared" si="63"/>
        <v>171210</v>
      </c>
      <c r="B707">
        <f t="shared" si="64"/>
        <v>3000478</v>
      </c>
      <c r="C707" s="17" t="str">
        <f t="shared" si="62"/>
        <v>CC</v>
      </c>
      <c r="D707" t="str">
        <f t="shared" ref="D707:D770" si="66">AR707</f>
        <v>REGION ILE DE FRANCE NORD</v>
      </c>
      <c r="E707" s="12" t="str">
        <f t="shared" si="65"/>
        <v>TERRAIN</v>
      </c>
      <c r="F707" s="4" t="s">
        <v>5654</v>
      </c>
      <c r="G707" s="4" t="s">
        <v>5655</v>
      </c>
      <c r="H707" s="5">
        <v>1</v>
      </c>
      <c r="I707" s="5"/>
      <c r="J707" s="5">
        <v>1</v>
      </c>
      <c r="K707" s="5" t="s">
        <v>1325</v>
      </c>
      <c r="L707" s="5" t="s">
        <v>2</v>
      </c>
      <c r="M707" s="5" t="s">
        <v>5656</v>
      </c>
      <c r="N707" s="5"/>
      <c r="O707" s="5"/>
      <c r="P707" s="5"/>
      <c r="Q707" s="5"/>
      <c r="R707" s="5"/>
      <c r="S707" s="5"/>
      <c r="T707" s="5" t="s">
        <v>3</v>
      </c>
      <c r="U707" s="6">
        <v>34182</v>
      </c>
      <c r="V707" s="5" t="s">
        <v>1487</v>
      </c>
      <c r="W707" s="4" t="s">
        <v>1329</v>
      </c>
      <c r="X707" s="5" t="s">
        <v>5</v>
      </c>
      <c r="Y707" s="5" t="s">
        <v>1348</v>
      </c>
      <c r="Z707" s="5"/>
      <c r="AA707" s="4" t="s">
        <v>1391</v>
      </c>
      <c r="AB707" s="5"/>
      <c r="AC707" s="5"/>
      <c r="AD707" s="5">
        <v>6</v>
      </c>
      <c r="AE707" s="5"/>
      <c r="AF707" s="5">
        <v>25275</v>
      </c>
      <c r="AG707" s="5">
        <v>55</v>
      </c>
      <c r="AH707" s="5">
        <v>100</v>
      </c>
      <c r="AI707" s="5" t="s">
        <v>1332</v>
      </c>
      <c r="AJ707" s="5">
        <v>34182</v>
      </c>
      <c r="AK707" s="5">
        <v>31</v>
      </c>
      <c r="AL707" s="5">
        <v>34182</v>
      </c>
      <c r="AM707" s="5" t="s">
        <v>1333</v>
      </c>
      <c r="AN707" s="5">
        <v>27150</v>
      </c>
      <c r="AO707" s="5" t="s">
        <v>5657</v>
      </c>
      <c r="AP707" s="5" t="s">
        <v>12477</v>
      </c>
      <c r="AQ707" s="4" t="s">
        <v>1351</v>
      </c>
      <c r="AR707" s="5" t="s">
        <v>12478</v>
      </c>
      <c r="AS707" s="4" t="s">
        <v>1898</v>
      </c>
      <c r="AT707" s="5" t="s">
        <v>1899</v>
      </c>
      <c r="AU707" s="5" t="s">
        <v>41</v>
      </c>
      <c r="AV707" s="4" t="s">
        <v>1900</v>
      </c>
      <c r="AW707" s="5" t="s">
        <v>30</v>
      </c>
      <c r="AX707" s="4"/>
      <c r="AY707" s="5"/>
      <c r="AZ707" s="5"/>
      <c r="BA707" s="4" t="s">
        <v>1901</v>
      </c>
      <c r="BB707" s="5" t="s">
        <v>1902</v>
      </c>
      <c r="BC707" s="4" t="s">
        <v>5655</v>
      </c>
      <c r="BD707" s="5" t="s">
        <v>5658</v>
      </c>
      <c r="BE707" s="5" t="s">
        <v>3</v>
      </c>
      <c r="BF707" s="5" t="s">
        <v>1333</v>
      </c>
      <c r="BG707" s="4" t="s">
        <v>5659</v>
      </c>
      <c r="BH707" s="5" t="s">
        <v>1343</v>
      </c>
    </row>
    <row r="708" spans="1:60" x14ac:dyDescent="0.25">
      <c r="A708">
        <f t="shared" si="63"/>
        <v>154413</v>
      </c>
      <c r="B708">
        <f t="shared" si="64"/>
        <v>3000274</v>
      </c>
      <c r="C708" s="17" t="str">
        <f t="shared" si="62"/>
        <v>CC</v>
      </c>
      <c r="D708" t="str">
        <f t="shared" si="66"/>
        <v>REGION ILE DE FRANCE NORD</v>
      </c>
      <c r="E708" s="12" t="str">
        <f t="shared" si="65"/>
        <v>TERRAIN</v>
      </c>
      <c r="F708" s="4" t="s">
        <v>453</v>
      </c>
      <c r="G708" s="4" t="s">
        <v>5660</v>
      </c>
      <c r="H708" s="5">
        <v>1</v>
      </c>
      <c r="I708" s="5"/>
      <c r="J708" s="5">
        <v>1</v>
      </c>
      <c r="K708" s="5" t="s">
        <v>1325</v>
      </c>
      <c r="L708" s="5" t="s">
        <v>79</v>
      </c>
      <c r="M708" s="5" t="s">
        <v>454</v>
      </c>
      <c r="N708" s="5"/>
      <c r="O708" s="5"/>
      <c r="P708" s="5"/>
      <c r="Q708" s="5"/>
      <c r="R708" s="5"/>
      <c r="S708" s="5"/>
      <c r="T708" s="5" t="s">
        <v>3</v>
      </c>
      <c r="U708" s="6">
        <v>31382</v>
      </c>
      <c r="V708" s="5" t="s">
        <v>1487</v>
      </c>
      <c r="W708" s="4" t="s">
        <v>1329</v>
      </c>
      <c r="X708" s="5" t="s">
        <v>5</v>
      </c>
      <c r="Y708" s="5" t="s">
        <v>1348</v>
      </c>
      <c r="Z708" s="5"/>
      <c r="AA708" s="4" t="s">
        <v>5661</v>
      </c>
      <c r="AB708" s="5"/>
      <c r="AC708" s="5"/>
      <c r="AD708" s="5">
        <v>6</v>
      </c>
      <c r="AE708" s="5"/>
      <c r="AF708" s="5">
        <v>23431</v>
      </c>
      <c r="AG708" s="5">
        <v>60</v>
      </c>
      <c r="AH708" s="5">
        <v>100</v>
      </c>
      <c r="AI708" s="5" t="s">
        <v>1332</v>
      </c>
      <c r="AJ708" s="5">
        <v>31382</v>
      </c>
      <c r="AK708" s="5">
        <v>39</v>
      </c>
      <c r="AL708" s="5">
        <v>31382</v>
      </c>
      <c r="AM708" s="5" t="s">
        <v>1333</v>
      </c>
      <c r="AN708" s="5">
        <v>80260</v>
      </c>
      <c r="AO708" s="5" t="s">
        <v>5662</v>
      </c>
      <c r="AP708" s="5" t="s">
        <v>12477</v>
      </c>
      <c r="AQ708" s="4" t="s">
        <v>1351</v>
      </c>
      <c r="AR708" s="5" t="s">
        <v>12478</v>
      </c>
      <c r="AS708" s="4" t="s">
        <v>2180</v>
      </c>
      <c r="AT708" s="5" t="s">
        <v>2181</v>
      </c>
      <c r="AU708" s="5" t="s">
        <v>41</v>
      </c>
      <c r="AV708" s="4" t="s">
        <v>2182</v>
      </c>
      <c r="AW708" s="5" t="s">
        <v>4</v>
      </c>
      <c r="AX708" s="4" t="s">
        <v>2791</v>
      </c>
      <c r="AY708" s="5" t="s">
        <v>2792</v>
      </c>
      <c r="AZ708" s="5" t="s">
        <v>11</v>
      </c>
      <c r="BA708" s="4" t="s">
        <v>2793</v>
      </c>
      <c r="BB708" s="5" t="s">
        <v>2794</v>
      </c>
      <c r="BC708" s="4" t="s">
        <v>5660</v>
      </c>
      <c r="BD708" s="5" t="s">
        <v>5663</v>
      </c>
      <c r="BE708" s="5" t="s">
        <v>3</v>
      </c>
      <c r="BF708" s="5" t="s">
        <v>1333</v>
      </c>
      <c r="BG708" s="4" t="s">
        <v>5664</v>
      </c>
      <c r="BH708" s="5" t="s">
        <v>1343</v>
      </c>
    </row>
    <row r="709" spans="1:60" x14ac:dyDescent="0.25">
      <c r="A709">
        <f t="shared" si="63"/>
        <v>304313</v>
      </c>
      <c r="B709">
        <f t="shared" si="64"/>
        <v>3102318</v>
      </c>
      <c r="C709" s="17" t="str">
        <f t="shared" si="62"/>
        <v>CC</v>
      </c>
      <c r="D709" t="str">
        <f t="shared" si="66"/>
        <v>REGION CENTRE EST</v>
      </c>
      <c r="E709" s="12" t="str">
        <f t="shared" si="65"/>
        <v>TERRAIN</v>
      </c>
      <c r="F709" s="4" t="s">
        <v>897</v>
      </c>
      <c r="G709" s="4" t="s">
        <v>5665</v>
      </c>
      <c r="H709" s="5">
        <v>1</v>
      </c>
      <c r="I709" s="5"/>
      <c r="J709" s="5">
        <v>1</v>
      </c>
      <c r="K709" s="5" t="s">
        <v>1325</v>
      </c>
      <c r="L709" s="5" t="s">
        <v>899</v>
      </c>
      <c r="M709" s="5" t="s">
        <v>898</v>
      </c>
      <c r="N709" s="5" t="s">
        <v>245</v>
      </c>
      <c r="O709" s="5" t="s">
        <v>3755</v>
      </c>
      <c r="P709" s="5"/>
      <c r="Q709" s="5" t="s">
        <v>1346</v>
      </c>
      <c r="R709" s="5">
        <v>5</v>
      </c>
      <c r="S709" s="5" t="s">
        <v>18</v>
      </c>
      <c r="T709" s="5" t="s">
        <v>25</v>
      </c>
      <c r="U709" s="6">
        <v>43831</v>
      </c>
      <c r="V709" s="5" t="s">
        <v>1363</v>
      </c>
      <c r="W709" s="4" t="s">
        <v>1329</v>
      </c>
      <c r="X709" s="5" t="s">
        <v>18</v>
      </c>
      <c r="Y709" s="5"/>
      <c r="Z709" s="5"/>
      <c r="AA709" s="4" t="s">
        <v>5666</v>
      </c>
      <c r="AB709" s="5" t="s">
        <v>1331</v>
      </c>
      <c r="AC709" s="5"/>
      <c r="AD709" s="5" t="s">
        <v>1331</v>
      </c>
      <c r="AE709" s="5"/>
      <c r="AF709" s="5">
        <v>32263</v>
      </c>
      <c r="AG709" s="5">
        <v>36</v>
      </c>
      <c r="AH709" s="5">
        <v>100</v>
      </c>
      <c r="AI709" s="5" t="s">
        <v>1332</v>
      </c>
      <c r="AJ709" s="5">
        <v>43647</v>
      </c>
      <c r="AK709" s="5">
        <v>5</v>
      </c>
      <c r="AL709" s="5">
        <v>43647</v>
      </c>
      <c r="AM709" s="5"/>
      <c r="AN709" s="5">
        <v>45400</v>
      </c>
      <c r="AO709" s="5" t="s">
        <v>5667</v>
      </c>
      <c r="AP709" s="5" t="s">
        <v>1536</v>
      </c>
      <c r="AQ709" s="4" t="s">
        <v>12479</v>
      </c>
      <c r="AR709" s="5" t="s">
        <v>12480</v>
      </c>
      <c r="AS709" s="4" t="s">
        <v>1376</v>
      </c>
      <c r="AT709" s="5" t="s">
        <v>1377</v>
      </c>
      <c r="AU709" s="5" t="s">
        <v>41</v>
      </c>
      <c r="AV709" s="4" t="s">
        <v>1378</v>
      </c>
      <c r="AW709" s="5" t="s">
        <v>47</v>
      </c>
      <c r="AX709" s="4" t="s">
        <v>1379</v>
      </c>
      <c r="AY709" s="5" t="s">
        <v>1380</v>
      </c>
      <c r="AZ709" s="5" t="s">
        <v>11</v>
      </c>
      <c r="BA709" s="4" t="s">
        <v>1381</v>
      </c>
      <c r="BB709" s="5" t="s">
        <v>1382</v>
      </c>
      <c r="BC709" s="5"/>
      <c r="BD709" s="51" t="s">
        <v>12554</v>
      </c>
      <c r="BE709" s="5"/>
      <c r="BF709" s="5" t="s">
        <v>1333</v>
      </c>
      <c r="BG709" s="4"/>
      <c r="BH709" s="5"/>
    </row>
    <row r="710" spans="1:60" x14ac:dyDescent="0.25">
      <c r="A710">
        <f t="shared" si="63"/>
        <v>304843</v>
      </c>
      <c r="B710">
        <f t="shared" si="64"/>
        <v>3102645</v>
      </c>
      <c r="C710" s="17" t="str">
        <f t="shared" si="62"/>
        <v>CC</v>
      </c>
      <c r="D710" t="str">
        <f t="shared" si="66"/>
        <v>REGION GRAND SUD</v>
      </c>
      <c r="E710" s="12" t="str">
        <f t="shared" si="65"/>
        <v>TERRAIN</v>
      </c>
      <c r="F710" s="4" t="s">
        <v>1140</v>
      </c>
      <c r="G710" s="4" t="s">
        <v>5669</v>
      </c>
      <c r="H710" s="5">
        <v>1</v>
      </c>
      <c r="I710" s="5"/>
      <c r="J710" s="5">
        <v>2</v>
      </c>
      <c r="K710" s="5" t="s">
        <v>1345</v>
      </c>
      <c r="L710" s="5" t="s">
        <v>138</v>
      </c>
      <c r="M710" s="5" t="s">
        <v>1141</v>
      </c>
      <c r="N710" s="5"/>
      <c r="O710" s="5"/>
      <c r="P710" s="5"/>
      <c r="Q710" s="5"/>
      <c r="R710" s="5"/>
      <c r="S710" s="5"/>
      <c r="T710" s="5" t="s">
        <v>25</v>
      </c>
      <c r="U710" s="6">
        <v>44378</v>
      </c>
      <c r="V710" s="5" t="s">
        <v>1363</v>
      </c>
      <c r="W710" s="4" t="s">
        <v>1329</v>
      </c>
      <c r="X710" s="5" t="s">
        <v>18</v>
      </c>
      <c r="Y710" s="5"/>
      <c r="Z710" s="5"/>
      <c r="AA710" s="4" t="s">
        <v>2989</v>
      </c>
      <c r="AB710" s="5"/>
      <c r="AC710" s="5"/>
      <c r="AD710" s="5" t="s">
        <v>1331</v>
      </c>
      <c r="AE710" s="5"/>
      <c r="AF710" s="5">
        <v>27582</v>
      </c>
      <c r="AG710" s="5">
        <v>49</v>
      </c>
      <c r="AH710" s="5">
        <v>100</v>
      </c>
      <c r="AI710" s="5" t="s">
        <v>1332</v>
      </c>
      <c r="AJ710" s="5">
        <v>44197</v>
      </c>
      <c r="AK710" s="5">
        <v>3</v>
      </c>
      <c r="AL710" s="5">
        <v>44197</v>
      </c>
      <c r="AM710" s="5" t="s">
        <v>1333</v>
      </c>
      <c r="AN710" s="5">
        <v>42100</v>
      </c>
      <c r="AO710" s="5" t="s">
        <v>3576</v>
      </c>
      <c r="AP710" s="5" t="s">
        <v>1335</v>
      </c>
      <c r="AQ710" s="4" t="s">
        <v>1336</v>
      </c>
      <c r="AR710" s="5" t="s">
        <v>12476</v>
      </c>
      <c r="AS710" s="4" t="s">
        <v>1629</v>
      </c>
      <c r="AT710" s="5" t="s">
        <v>1630</v>
      </c>
      <c r="AU710" s="5" t="s">
        <v>41</v>
      </c>
      <c r="AV710" s="4" t="s">
        <v>1631</v>
      </c>
      <c r="AW710" s="5" t="s">
        <v>7</v>
      </c>
      <c r="AX710" s="4" t="s">
        <v>3473</v>
      </c>
      <c r="AY710" s="5" t="s">
        <v>3475</v>
      </c>
      <c r="AZ710" s="5" t="s">
        <v>11</v>
      </c>
      <c r="BA710" s="4" t="s">
        <v>3476</v>
      </c>
      <c r="BB710" s="5" t="s">
        <v>3477</v>
      </c>
      <c r="BC710" s="5" t="s">
        <v>5669</v>
      </c>
      <c r="BD710" s="5" t="s">
        <v>5670</v>
      </c>
      <c r="BE710" s="5" t="s">
        <v>25</v>
      </c>
      <c r="BF710" s="5" t="s">
        <v>1333</v>
      </c>
      <c r="BG710" s="4" t="s">
        <v>5671</v>
      </c>
      <c r="BH710" s="5" t="s">
        <v>1343</v>
      </c>
    </row>
    <row r="711" spans="1:60" x14ac:dyDescent="0.25">
      <c r="A711">
        <f t="shared" si="63"/>
        <v>306088</v>
      </c>
      <c r="B711">
        <f t="shared" si="64"/>
        <v>7023819</v>
      </c>
      <c r="C711" s="17" t="str">
        <f t="shared" si="62"/>
        <v>CC</v>
      </c>
      <c r="D711" t="str">
        <f t="shared" si="66"/>
        <v>REGION GRAND SUD</v>
      </c>
      <c r="E711" s="12" t="str">
        <f t="shared" si="65"/>
        <v>TERRAIN</v>
      </c>
      <c r="F711" s="4" t="s">
        <v>5672</v>
      </c>
      <c r="G711" s="4" t="s">
        <v>5673</v>
      </c>
      <c r="H711" s="5">
        <v>1</v>
      </c>
      <c r="I711" s="5"/>
      <c r="J711" s="5">
        <v>1</v>
      </c>
      <c r="K711" s="5" t="s">
        <v>1325</v>
      </c>
      <c r="L711" s="5" t="s">
        <v>467</v>
      </c>
      <c r="M711" s="5" t="s">
        <v>5674</v>
      </c>
      <c r="N711" s="5"/>
      <c r="O711" s="5"/>
      <c r="P711" s="5"/>
      <c r="Q711" s="5"/>
      <c r="R711" s="5"/>
      <c r="S711" s="5"/>
      <c r="T711" s="5" t="s">
        <v>25</v>
      </c>
      <c r="U711" s="6">
        <v>45566</v>
      </c>
      <c r="V711" s="5" t="s">
        <v>1363</v>
      </c>
      <c r="W711" s="4" t="s">
        <v>1329</v>
      </c>
      <c r="X711" s="5" t="s">
        <v>18</v>
      </c>
      <c r="Y711" s="5"/>
      <c r="Z711" s="5"/>
      <c r="AA711" s="4" t="s">
        <v>2900</v>
      </c>
      <c r="AB711" s="5"/>
      <c r="AC711" s="5"/>
      <c r="AD711" s="5" t="s">
        <v>1331</v>
      </c>
      <c r="AE711" s="5"/>
      <c r="AF711" s="5">
        <v>31070</v>
      </c>
      <c r="AG711" s="5">
        <v>39</v>
      </c>
      <c r="AH711" s="5">
        <v>100</v>
      </c>
      <c r="AI711" s="5" t="s">
        <v>1332</v>
      </c>
      <c r="AJ711" s="5">
        <v>45444</v>
      </c>
      <c r="AK711" s="5">
        <v>0</v>
      </c>
      <c r="AL711" s="5">
        <v>45444</v>
      </c>
      <c r="AM711" s="5" t="s">
        <v>1333</v>
      </c>
      <c r="AN711" s="5">
        <v>34350</v>
      </c>
      <c r="AO711" s="5" t="s">
        <v>5675</v>
      </c>
      <c r="AP711" s="5" t="s">
        <v>1335</v>
      </c>
      <c r="AQ711" s="4" t="s">
        <v>1336</v>
      </c>
      <c r="AR711" s="5" t="s">
        <v>12476</v>
      </c>
      <c r="AS711" s="4" t="s">
        <v>1337</v>
      </c>
      <c r="AT711" s="5" t="s">
        <v>1338</v>
      </c>
      <c r="AU711" s="5" t="s">
        <v>41</v>
      </c>
      <c r="AV711" s="4" t="s">
        <v>1339</v>
      </c>
      <c r="AW711" s="5" t="s">
        <v>76</v>
      </c>
      <c r="AX711" s="4" t="s">
        <v>2007</v>
      </c>
      <c r="AY711" s="5" t="s">
        <v>2008</v>
      </c>
      <c r="AZ711" s="5" t="s">
        <v>11</v>
      </c>
      <c r="BA711" s="4" t="s">
        <v>2009</v>
      </c>
      <c r="BB711" s="5" t="s">
        <v>2010</v>
      </c>
      <c r="BC711" s="4" t="s">
        <v>5673</v>
      </c>
      <c r="BD711" s="5" t="s">
        <v>5676</v>
      </c>
      <c r="BE711" s="5" t="s">
        <v>25</v>
      </c>
      <c r="BF711" s="5" t="s">
        <v>1333</v>
      </c>
      <c r="BG711" s="4" t="s">
        <v>5677</v>
      </c>
      <c r="BH711" s="5" t="s">
        <v>1343</v>
      </c>
    </row>
    <row r="712" spans="1:60" x14ac:dyDescent="0.25">
      <c r="A712">
        <f t="shared" si="63"/>
        <v>303987</v>
      </c>
      <c r="B712">
        <f t="shared" si="64"/>
        <v>3102147</v>
      </c>
      <c r="C712" s="17" t="str">
        <f t="shared" si="62"/>
        <v>CC</v>
      </c>
      <c r="D712" t="str">
        <f t="shared" si="66"/>
        <v>REGION CENTRE EST</v>
      </c>
      <c r="E712" s="12" t="str">
        <f t="shared" si="65"/>
        <v>TERRAIN</v>
      </c>
      <c r="F712" s="4" t="s">
        <v>5678</v>
      </c>
      <c r="G712" s="4" t="s">
        <v>5679</v>
      </c>
      <c r="H712" s="5">
        <v>1</v>
      </c>
      <c r="I712" s="5"/>
      <c r="J712" s="5">
        <v>1</v>
      </c>
      <c r="K712" s="5" t="s">
        <v>1325</v>
      </c>
      <c r="L712" s="5" t="s">
        <v>836</v>
      </c>
      <c r="M712" s="5" t="s">
        <v>5680</v>
      </c>
      <c r="N712" s="5" t="s">
        <v>260</v>
      </c>
      <c r="O712" s="5" t="s">
        <v>5343</v>
      </c>
      <c r="P712" s="5"/>
      <c r="Q712" s="5" t="s">
        <v>1346</v>
      </c>
      <c r="R712" s="5">
        <v>5</v>
      </c>
      <c r="S712" s="5" t="s">
        <v>18</v>
      </c>
      <c r="T712" s="5" t="s">
        <v>71</v>
      </c>
      <c r="U712" s="6">
        <v>44562</v>
      </c>
      <c r="V712" s="5" t="s">
        <v>1437</v>
      </c>
      <c r="W712" s="4" t="s">
        <v>1329</v>
      </c>
      <c r="X712" s="5" t="s">
        <v>18</v>
      </c>
      <c r="Y712" s="5" t="s">
        <v>1348</v>
      </c>
      <c r="Z712" s="5"/>
      <c r="AA712" s="4" t="s">
        <v>5681</v>
      </c>
      <c r="AB712" s="5" t="s">
        <v>1393</v>
      </c>
      <c r="AC712" s="5"/>
      <c r="AD712" s="5" t="s">
        <v>1393</v>
      </c>
      <c r="AE712" s="5"/>
      <c r="AF712" s="5">
        <v>26973</v>
      </c>
      <c r="AG712" s="5">
        <v>51</v>
      </c>
      <c r="AH712" s="5">
        <v>131</v>
      </c>
      <c r="AI712" s="5" t="s">
        <v>3838</v>
      </c>
      <c r="AJ712" s="5">
        <v>43344</v>
      </c>
      <c r="AK712" s="5">
        <v>6</v>
      </c>
      <c r="AL712" s="5">
        <v>43344</v>
      </c>
      <c r="AM712" s="5" t="s">
        <v>1333</v>
      </c>
      <c r="AN712" s="5">
        <v>77700</v>
      </c>
      <c r="AO712" s="5" t="s">
        <v>5682</v>
      </c>
      <c r="AP712" s="5" t="s">
        <v>1536</v>
      </c>
      <c r="AQ712" s="4" t="s">
        <v>12479</v>
      </c>
      <c r="AR712" s="5" t="s">
        <v>12480</v>
      </c>
      <c r="AS712" s="4" t="s">
        <v>1993</v>
      </c>
      <c r="AT712" s="5" t="s">
        <v>1994</v>
      </c>
      <c r="AU712" s="5" t="s">
        <v>41</v>
      </c>
      <c r="AV712" s="4" t="s">
        <v>1995</v>
      </c>
      <c r="AW712" s="5" t="s">
        <v>53</v>
      </c>
      <c r="AX712" s="4" t="s">
        <v>2346</v>
      </c>
      <c r="AY712" s="5" t="s">
        <v>2347</v>
      </c>
      <c r="AZ712" s="5" t="s">
        <v>11</v>
      </c>
      <c r="BA712" s="4" t="s">
        <v>2348</v>
      </c>
      <c r="BB712" s="5" t="s">
        <v>2349</v>
      </c>
      <c r="BC712" s="5" t="s">
        <v>5679</v>
      </c>
      <c r="BD712" s="5" t="s">
        <v>5683</v>
      </c>
      <c r="BE712" s="5" t="s">
        <v>71</v>
      </c>
      <c r="BF712" s="5" t="s">
        <v>1333</v>
      </c>
      <c r="BG712" s="4" t="s">
        <v>5684</v>
      </c>
      <c r="BH712" s="5" t="s">
        <v>1343</v>
      </c>
    </row>
    <row r="713" spans="1:60" x14ac:dyDescent="0.25">
      <c r="A713">
        <f t="shared" si="63"/>
        <v>305846</v>
      </c>
      <c r="B713">
        <f t="shared" si="64"/>
        <v>7023322</v>
      </c>
      <c r="C713" s="17" t="str">
        <f t="shared" si="62"/>
        <v>CC</v>
      </c>
      <c r="D713" t="str">
        <f t="shared" si="66"/>
        <v>REGION ILE DE FRANCE NORD</v>
      </c>
      <c r="E713" s="12" t="str">
        <f t="shared" si="65"/>
        <v>TERRAIN</v>
      </c>
      <c r="F713" s="4" t="s">
        <v>5685</v>
      </c>
      <c r="G713" s="4" t="s">
        <v>5686</v>
      </c>
      <c r="H713" s="5">
        <v>1</v>
      </c>
      <c r="I713" s="5"/>
      <c r="J713" s="5">
        <v>2</v>
      </c>
      <c r="K713" s="5" t="s">
        <v>1345</v>
      </c>
      <c r="L713" s="5" t="s">
        <v>414</v>
      </c>
      <c r="M713" s="5" t="s">
        <v>5687</v>
      </c>
      <c r="N713" s="5"/>
      <c r="O713" s="5"/>
      <c r="P713" s="5"/>
      <c r="Q713" s="5"/>
      <c r="R713" s="5"/>
      <c r="S713" s="5"/>
      <c r="T713" s="5" t="s">
        <v>25</v>
      </c>
      <c r="U713" s="6">
        <v>45413</v>
      </c>
      <c r="V713" s="5" t="s">
        <v>1363</v>
      </c>
      <c r="W713" s="4" t="s">
        <v>1329</v>
      </c>
      <c r="X713" s="5" t="s">
        <v>18</v>
      </c>
      <c r="Y713" s="5"/>
      <c r="Z713" s="5"/>
      <c r="AA713" s="4" t="s">
        <v>5688</v>
      </c>
      <c r="AB713" s="5"/>
      <c r="AC713" s="5"/>
      <c r="AD713" s="5" t="s">
        <v>1331</v>
      </c>
      <c r="AE713" s="5"/>
      <c r="AF713" s="5">
        <v>34611</v>
      </c>
      <c r="AG713" s="5">
        <v>30</v>
      </c>
      <c r="AH713" s="5">
        <v>100</v>
      </c>
      <c r="AI713" s="5" t="s">
        <v>1332</v>
      </c>
      <c r="AJ713" s="5">
        <v>45292</v>
      </c>
      <c r="AK713" s="5">
        <v>0</v>
      </c>
      <c r="AL713" s="5">
        <v>45292</v>
      </c>
      <c r="AM713" s="5" t="s">
        <v>1333</v>
      </c>
      <c r="AN713" s="5">
        <v>62160</v>
      </c>
      <c r="AO713" s="5" t="s">
        <v>5689</v>
      </c>
      <c r="AP713" s="5" t="s">
        <v>12477</v>
      </c>
      <c r="AQ713" s="4" t="s">
        <v>1351</v>
      </c>
      <c r="AR713" s="5" t="s">
        <v>12478</v>
      </c>
      <c r="AS713" s="4" t="s">
        <v>1450</v>
      </c>
      <c r="AT713" s="5" t="s">
        <v>1451</v>
      </c>
      <c r="AU713" s="5" t="s">
        <v>41</v>
      </c>
      <c r="AV713" s="4" t="s">
        <v>1452</v>
      </c>
      <c r="AW713" s="5" t="s">
        <v>230</v>
      </c>
      <c r="AX713" s="4" t="s">
        <v>3149</v>
      </c>
      <c r="AY713" s="5" t="s">
        <v>3153</v>
      </c>
      <c r="AZ713" s="5" t="s">
        <v>11</v>
      </c>
      <c r="BA713" s="4" t="s">
        <v>3154</v>
      </c>
      <c r="BB713" s="5" t="s">
        <v>3155</v>
      </c>
      <c r="BC713" s="5" t="s">
        <v>5686</v>
      </c>
      <c r="BD713" s="5" t="s">
        <v>5690</v>
      </c>
      <c r="BE713" s="5" t="s">
        <v>25</v>
      </c>
      <c r="BF713" s="5" t="s">
        <v>1333</v>
      </c>
      <c r="BG713" s="4" t="s">
        <v>5691</v>
      </c>
      <c r="BH713" s="5" t="s">
        <v>1343</v>
      </c>
    </row>
    <row r="714" spans="1:60" x14ac:dyDescent="0.25">
      <c r="A714">
        <f t="shared" si="63"/>
        <v>193201</v>
      </c>
      <c r="B714">
        <f t="shared" si="64"/>
        <v>3002450</v>
      </c>
      <c r="C714" s="17" t="str">
        <f t="shared" si="62"/>
        <v>IMP</v>
      </c>
      <c r="D714" t="str">
        <f t="shared" si="66"/>
        <v>REGION ILE DE FRANCE NORD</v>
      </c>
      <c r="E714" s="12" t="str">
        <f t="shared" si="65"/>
        <v>TERRAIN</v>
      </c>
      <c r="F714" s="4" t="s">
        <v>900</v>
      </c>
      <c r="G714" s="4" t="s">
        <v>2991</v>
      </c>
      <c r="H714" s="5">
        <v>1</v>
      </c>
      <c r="I714" s="5"/>
      <c r="J714" s="5">
        <v>1</v>
      </c>
      <c r="K714" s="5" t="s">
        <v>1325</v>
      </c>
      <c r="L714" s="5" t="s">
        <v>64</v>
      </c>
      <c r="M714" s="5" t="s">
        <v>901</v>
      </c>
      <c r="N714" s="5"/>
      <c r="O714" s="5"/>
      <c r="P714" s="5"/>
      <c r="Q714" s="5"/>
      <c r="R714" s="5"/>
      <c r="S714" s="5"/>
      <c r="T714" s="5" t="s">
        <v>11</v>
      </c>
      <c r="U714" s="6">
        <v>40057</v>
      </c>
      <c r="V714" s="5" t="s">
        <v>1605</v>
      </c>
      <c r="W714" s="4" t="s">
        <v>1606</v>
      </c>
      <c r="X714" s="5" t="s">
        <v>5</v>
      </c>
      <c r="Y714" s="5"/>
      <c r="Z714" s="5"/>
      <c r="AA714" s="4"/>
      <c r="AB714" s="5"/>
      <c r="AC714" s="5"/>
      <c r="AD714" s="5">
        <v>5</v>
      </c>
      <c r="AE714" s="5"/>
      <c r="AF714" s="5">
        <v>25606</v>
      </c>
      <c r="AG714" s="5">
        <v>54</v>
      </c>
      <c r="AH714" s="5">
        <v>100</v>
      </c>
      <c r="AI714" s="5" t="s">
        <v>1332</v>
      </c>
      <c r="AJ714" s="5">
        <v>40057</v>
      </c>
      <c r="AK714" s="5">
        <v>15</v>
      </c>
      <c r="AL714" s="5">
        <v>40057</v>
      </c>
      <c r="AM714" s="5"/>
      <c r="AN714" s="5">
        <v>78480</v>
      </c>
      <c r="AO714" s="5" t="s">
        <v>5692</v>
      </c>
      <c r="AP714" s="5" t="s">
        <v>12477</v>
      </c>
      <c r="AQ714" s="4" t="s">
        <v>1351</v>
      </c>
      <c r="AR714" s="5" t="s">
        <v>12478</v>
      </c>
      <c r="AS714" s="4" t="s">
        <v>1656</v>
      </c>
      <c r="AT714" s="5" t="s">
        <v>1657</v>
      </c>
      <c r="AU714" s="5" t="s">
        <v>41</v>
      </c>
      <c r="AV714" s="4" t="s">
        <v>1658</v>
      </c>
      <c r="AW714" s="5" t="s">
        <v>306</v>
      </c>
      <c r="AX714" s="4" t="s">
        <v>2991</v>
      </c>
      <c r="AY714" s="5" t="s">
        <v>2992</v>
      </c>
      <c r="AZ714" s="5" t="s">
        <v>11</v>
      </c>
      <c r="BA714" s="4" t="s">
        <v>2993</v>
      </c>
      <c r="BB714" s="5" t="s">
        <v>2994</v>
      </c>
      <c r="BC714" s="4"/>
      <c r="BD714" s="5"/>
      <c r="BE714" s="5"/>
      <c r="BF714" s="5" t="s">
        <v>1608</v>
      </c>
      <c r="BG714" s="4"/>
      <c r="BH714" s="5"/>
    </row>
    <row r="715" spans="1:60" x14ac:dyDescent="0.25">
      <c r="A715">
        <f t="shared" si="63"/>
        <v>304553</v>
      </c>
      <c r="B715">
        <f t="shared" si="64"/>
        <v>3102461</v>
      </c>
      <c r="C715" s="17" t="str">
        <f t="shared" si="62"/>
        <v>CC</v>
      </c>
      <c r="D715" t="str">
        <f t="shared" si="66"/>
        <v>REGION CENTRE EST</v>
      </c>
      <c r="E715" s="12" t="str">
        <f t="shared" si="65"/>
        <v>TERRAIN</v>
      </c>
      <c r="F715" s="4" t="s">
        <v>5693</v>
      </c>
      <c r="G715" s="4" t="s">
        <v>5694</v>
      </c>
      <c r="H715" s="5">
        <v>1</v>
      </c>
      <c r="I715" s="5"/>
      <c r="J715" s="5">
        <v>1</v>
      </c>
      <c r="K715" s="5" t="s">
        <v>1325</v>
      </c>
      <c r="L715" s="5" t="s">
        <v>168</v>
      </c>
      <c r="M715" s="5" t="s">
        <v>5695</v>
      </c>
      <c r="N715" s="5" t="s">
        <v>245</v>
      </c>
      <c r="O715" s="5">
        <v>44044</v>
      </c>
      <c r="P715" s="5"/>
      <c r="Q715" s="5" t="s">
        <v>1346</v>
      </c>
      <c r="R715" s="5">
        <v>5</v>
      </c>
      <c r="S715" s="5" t="s">
        <v>18</v>
      </c>
      <c r="T715" s="5" t="s">
        <v>25</v>
      </c>
      <c r="U715" s="6">
        <v>44075</v>
      </c>
      <c r="V715" s="4" t="s">
        <v>1363</v>
      </c>
      <c r="W715" s="4" t="s">
        <v>1329</v>
      </c>
      <c r="X715" s="5" t="s">
        <v>18</v>
      </c>
      <c r="Y715" s="5"/>
      <c r="Z715" s="5"/>
      <c r="AA715" s="4" t="s">
        <v>3136</v>
      </c>
      <c r="AB715" s="5" t="s">
        <v>1331</v>
      </c>
      <c r="AC715" s="5"/>
      <c r="AD715" s="5" t="s">
        <v>1331</v>
      </c>
      <c r="AE715" s="5"/>
      <c r="AF715" s="6">
        <v>32398</v>
      </c>
      <c r="AG715" s="5">
        <v>36</v>
      </c>
      <c r="AH715" s="5">
        <v>100</v>
      </c>
      <c r="AI715" s="5" t="s">
        <v>1332</v>
      </c>
      <c r="AJ715" s="6">
        <v>43891</v>
      </c>
      <c r="AK715" s="5">
        <v>4</v>
      </c>
      <c r="AL715" s="6">
        <v>43891</v>
      </c>
      <c r="AM715" s="5" t="s">
        <v>1333</v>
      </c>
      <c r="AN715" s="5">
        <v>67230</v>
      </c>
      <c r="AO715" s="5" t="s">
        <v>5696</v>
      </c>
      <c r="AP715" s="5" t="s">
        <v>1536</v>
      </c>
      <c r="AQ715" s="4" t="s">
        <v>12479</v>
      </c>
      <c r="AR715" s="5" t="s">
        <v>12480</v>
      </c>
      <c r="AS715" s="4" t="s">
        <v>2290</v>
      </c>
      <c r="AT715" s="5" t="s">
        <v>2291</v>
      </c>
      <c r="AU715" s="5" t="s">
        <v>41</v>
      </c>
      <c r="AV715" s="4" t="s">
        <v>2292</v>
      </c>
      <c r="AW715" s="5" t="s">
        <v>108</v>
      </c>
      <c r="AX715" s="4" t="s">
        <v>2293</v>
      </c>
      <c r="AY715" s="5" t="s">
        <v>2294</v>
      </c>
      <c r="AZ715" s="5" t="s">
        <v>11</v>
      </c>
      <c r="BA715" s="4" t="s">
        <v>2295</v>
      </c>
      <c r="BB715" s="5" t="s">
        <v>2296</v>
      </c>
      <c r="BC715" s="4" t="s">
        <v>5694</v>
      </c>
      <c r="BD715" s="5" t="s">
        <v>5697</v>
      </c>
      <c r="BE715" s="5" t="s">
        <v>25</v>
      </c>
      <c r="BF715" s="5" t="s">
        <v>1333</v>
      </c>
      <c r="BG715" s="4" t="s">
        <v>5698</v>
      </c>
      <c r="BH715" s="5" t="s">
        <v>1343</v>
      </c>
    </row>
    <row r="716" spans="1:60" x14ac:dyDescent="0.25">
      <c r="A716">
        <f t="shared" si="63"/>
        <v>181214</v>
      </c>
      <c r="B716">
        <f t="shared" si="64"/>
        <v>3000742</v>
      </c>
      <c r="C716" s="17" t="str">
        <f t="shared" si="62"/>
        <v>CC</v>
      </c>
      <c r="D716" t="str">
        <f t="shared" si="66"/>
        <v>REGION ILE DE FRANCE NORD</v>
      </c>
      <c r="E716" s="12" t="str">
        <f t="shared" si="65"/>
        <v>TERRAIN</v>
      </c>
      <c r="F716" s="4" t="s">
        <v>757</v>
      </c>
      <c r="G716" s="4" t="s">
        <v>5699</v>
      </c>
      <c r="H716" s="5">
        <v>1</v>
      </c>
      <c r="I716" s="5"/>
      <c r="J716" s="5">
        <v>2</v>
      </c>
      <c r="K716" s="5" t="s">
        <v>1345</v>
      </c>
      <c r="L716" s="5" t="s">
        <v>759</v>
      </c>
      <c r="M716" s="5" t="s">
        <v>758</v>
      </c>
      <c r="N716" s="5"/>
      <c r="O716" s="5"/>
      <c r="P716" s="5"/>
      <c r="Q716" s="5"/>
      <c r="R716" s="5"/>
      <c r="S716" s="5"/>
      <c r="T716" s="5" t="s">
        <v>25</v>
      </c>
      <c r="U716" s="6">
        <v>37773</v>
      </c>
      <c r="V716" s="4" t="s">
        <v>1363</v>
      </c>
      <c r="W716" s="4" t="s">
        <v>1329</v>
      </c>
      <c r="X716" s="5" t="s">
        <v>18</v>
      </c>
      <c r="Y716" s="5"/>
      <c r="Z716" s="5"/>
      <c r="AA716" s="4" t="s">
        <v>5700</v>
      </c>
      <c r="AB716" s="5"/>
      <c r="AC716" s="5"/>
      <c r="AD716" s="5" t="s">
        <v>1331</v>
      </c>
      <c r="AE716" s="5"/>
      <c r="AF716" s="6">
        <v>25491</v>
      </c>
      <c r="AG716" s="5">
        <v>55</v>
      </c>
      <c r="AH716" s="5">
        <v>100</v>
      </c>
      <c r="AI716" s="5" t="s">
        <v>1332</v>
      </c>
      <c r="AJ716" s="6">
        <v>37773</v>
      </c>
      <c r="AK716" s="5">
        <v>21</v>
      </c>
      <c r="AL716" s="6">
        <v>37773</v>
      </c>
      <c r="AM716" s="5" t="s">
        <v>1333</v>
      </c>
      <c r="AN716" s="5">
        <v>80190</v>
      </c>
      <c r="AO716" s="5" t="s">
        <v>5701</v>
      </c>
      <c r="AP716" s="5" t="s">
        <v>12477</v>
      </c>
      <c r="AQ716" s="4" t="s">
        <v>1351</v>
      </c>
      <c r="AR716" s="5" t="s">
        <v>12478</v>
      </c>
      <c r="AS716" s="4" t="s">
        <v>2180</v>
      </c>
      <c r="AT716" s="5" t="s">
        <v>2181</v>
      </c>
      <c r="AU716" s="5" t="s">
        <v>41</v>
      </c>
      <c r="AV716" s="4" t="s">
        <v>2182</v>
      </c>
      <c r="AW716" s="5" t="s">
        <v>4</v>
      </c>
      <c r="AX716" s="4" t="s">
        <v>2791</v>
      </c>
      <c r="AY716" s="5" t="s">
        <v>2792</v>
      </c>
      <c r="AZ716" s="5" t="s">
        <v>11</v>
      </c>
      <c r="BA716" s="4" t="s">
        <v>2793</v>
      </c>
      <c r="BB716" s="5" t="s">
        <v>2794</v>
      </c>
      <c r="BC716" s="4" t="s">
        <v>5699</v>
      </c>
      <c r="BD716" s="5" t="s">
        <v>5702</v>
      </c>
      <c r="BE716" s="5" t="s">
        <v>25</v>
      </c>
      <c r="BF716" s="5" t="s">
        <v>1333</v>
      </c>
      <c r="BG716" s="4" t="s">
        <v>5703</v>
      </c>
      <c r="BH716" s="5" t="s">
        <v>1343</v>
      </c>
    </row>
    <row r="717" spans="1:60" x14ac:dyDescent="0.25">
      <c r="A717">
        <f t="shared" si="63"/>
        <v>193689</v>
      </c>
      <c r="B717">
        <f t="shared" si="64"/>
        <v>3002966</v>
      </c>
      <c r="C717" t="str">
        <f t="shared" si="62"/>
        <v>CC</v>
      </c>
      <c r="D717" t="str">
        <f t="shared" si="66"/>
        <v>POLE PILOTAGE DU RESEAU COMMERCIAL</v>
      </c>
      <c r="E717" s="12" t="str">
        <f t="shared" si="65"/>
        <v>TERRAIN</v>
      </c>
      <c r="F717" s="4" t="s">
        <v>1058</v>
      </c>
      <c r="G717" s="4" t="s">
        <v>5704</v>
      </c>
      <c r="H717" s="5">
        <v>1</v>
      </c>
      <c r="I717" s="5"/>
      <c r="J717" s="5">
        <v>1</v>
      </c>
      <c r="K717" s="5" t="s">
        <v>1325</v>
      </c>
      <c r="L717" s="5" t="s">
        <v>882</v>
      </c>
      <c r="M717" s="5" t="s">
        <v>1059</v>
      </c>
      <c r="N717" s="5"/>
      <c r="O717" s="5"/>
      <c r="P717" s="5"/>
      <c r="Q717" s="5"/>
      <c r="R717" s="5"/>
      <c r="S717" s="5"/>
      <c r="T717" s="5" t="s">
        <v>187</v>
      </c>
      <c r="U717" s="6">
        <v>40422</v>
      </c>
      <c r="V717" s="4" t="s">
        <v>1478</v>
      </c>
      <c r="W717" s="4" t="s">
        <v>1392</v>
      </c>
      <c r="X717" s="5" t="s">
        <v>18</v>
      </c>
      <c r="Y717" s="5"/>
      <c r="Z717" s="5"/>
      <c r="AA717" s="4"/>
      <c r="AB717" s="5"/>
      <c r="AC717" s="5"/>
      <c r="AD717" s="5" t="s">
        <v>1331</v>
      </c>
      <c r="AE717" s="5"/>
      <c r="AF717" s="6">
        <v>21316</v>
      </c>
      <c r="AG717" s="5">
        <v>66</v>
      </c>
      <c r="AH717" s="5">
        <v>100</v>
      </c>
      <c r="AI717" s="5" t="s">
        <v>1332</v>
      </c>
      <c r="AJ717" s="6">
        <v>40422</v>
      </c>
      <c r="AK717" s="5">
        <v>14</v>
      </c>
      <c r="AL717" s="6">
        <v>40422</v>
      </c>
      <c r="AM717" s="5"/>
      <c r="AN717" s="5">
        <v>13160</v>
      </c>
      <c r="AO717" s="5" t="s">
        <v>4021</v>
      </c>
      <c r="AP717" s="5"/>
      <c r="AQ717" s="4" t="s">
        <v>1395</v>
      </c>
      <c r="AR717" s="5" t="s">
        <v>188</v>
      </c>
      <c r="AS717" s="4"/>
      <c r="AT717" s="5"/>
      <c r="AU717" s="5"/>
      <c r="AV717" s="4" t="s">
        <v>1395</v>
      </c>
      <c r="AW717" s="5" t="s">
        <v>189</v>
      </c>
      <c r="AX717" s="4"/>
      <c r="AY717" s="5"/>
      <c r="AZ717" s="5"/>
      <c r="BA717" s="4"/>
      <c r="BB717" s="5"/>
      <c r="BC717" s="4"/>
      <c r="BD717" s="5"/>
      <c r="BE717" s="5"/>
      <c r="BF717" s="5" t="s">
        <v>1717</v>
      </c>
      <c r="BG717" s="4"/>
      <c r="BH717" s="5"/>
    </row>
    <row r="718" spans="1:60" x14ac:dyDescent="0.25">
      <c r="A718">
        <f t="shared" si="63"/>
        <v>306510</v>
      </c>
      <c r="B718">
        <f t="shared" si="64"/>
        <v>7024461</v>
      </c>
      <c r="C718" s="17" t="str">
        <f t="shared" si="62"/>
        <v>CC</v>
      </c>
      <c r="D718" t="str">
        <f t="shared" si="66"/>
        <v>REGION GRAND SUD</v>
      </c>
      <c r="E718" s="12" t="str">
        <f t="shared" si="65"/>
        <v>TERRAIN</v>
      </c>
      <c r="F718" s="4" t="s">
        <v>12515</v>
      </c>
      <c r="G718" s="4" t="s">
        <v>11142</v>
      </c>
      <c r="H718" s="5">
        <v>1</v>
      </c>
      <c r="I718" s="5"/>
      <c r="J718" s="5">
        <v>1</v>
      </c>
      <c r="K718" s="5" t="s">
        <v>1325</v>
      </c>
      <c r="L718" s="5" t="s">
        <v>608</v>
      </c>
      <c r="M718" s="5" t="s">
        <v>12516</v>
      </c>
      <c r="N718" s="5"/>
      <c r="O718" s="5"/>
      <c r="P718" s="5"/>
      <c r="Q718" s="5"/>
      <c r="R718" s="5"/>
      <c r="S718" s="5"/>
      <c r="T718" s="5" t="s">
        <v>245</v>
      </c>
      <c r="U718" s="6">
        <v>45627</v>
      </c>
      <c r="V718" s="5" t="s">
        <v>1328</v>
      </c>
      <c r="W718" s="4" t="s">
        <v>1329</v>
      </c>
      <c r="X718" s="5" t="s">
        <v>18</v>
      </c>
      <c r="Y718" s="5"/>
      <c r="Z718" s="5"/>
      <c r="AA718" s="5" t="s">
        <v>4443</v>
      </c>
      <c r="AB718" s="5"/>
      <c r="AC718" s="5"/>
      <c r="AD718" s="5" t="s">
        <v>1331</v>
      </c>
      <c r="AE718" s="5"/>
      <c r="AF718" s="5">
        <v>33183</v>
      </c>
      <c r="AG718" s="5">
        <v>34</v>
      </c>
      <c r="AH718" s="5">
        <v>100</v>
      </c>
      <c r="AI718" s="5" t="s">
        <v>1332</v>
      </c>
      <c r="AJ718" s="5">
        <v>45627</v>
      </c>
      <c r="AK718" s="5">
        <v>0</v>
      </c>
      <c r="AL718" s="5">
        <v>45627</v>
      </c>
      <c r="AM718" s="5" t="s">
        <v>1333</v>
      </c>
      <c r="AN718" s="5">
        <v>42320</v>
      </c>
      <c r="AO718" s="5" t="s">
        <v>12517</v>
      </c>
      <c r="AP718" s="5" t="s">
        <v>1335</v>
      </c>
      <c r="AQ718" s="4" t="s">
        <v>1336</v>
      </c>
      <c r="AR718" s="5" t="s">
        <v>12476</v>
      </c>
      <c r="AS718" s="4" t="s">
        <v>1629</v>
      </c>
      <c r="AT718" s="5" t="s">
        <v>1630</v>
      </c>
      <c r="AU718" s="5" t="s">
        <v>41</v>
      </c>
      <c r="AV718" s="4" t="s">
        <v>1631</v>
      </c>
      <c r="AW718" s="5" t="s">
        <v>7</v>
      </c>
      <c r="AX718" s="4" t="s">
        <v>3473</v>
      </c>
      <c r="AY718" s="5" t="s">
        <v>3475</v>
      </c>
      <c r="AZ718" s="5" t="s">
        <v>11</v>
      </c>
      <c r="BA718" s="4" t="s">
        <v>3476</v>
      </c>
      <c r="BB718" s="5" t="s">
        <v>3477</v>
      </c>
      <c r="BC718" s="5" t="s">
        <v>11142</v>
      </c>
      <c r="BD718" s="5" t="s">
        <v>11143</v>
      </c>
      <c r="BE718" s="5" t="s">
        <v>245</v>
      </c>
      <c r="BF718" s="5" t="s">
        <v>1333</v>
      </c>
      <c r="BG718" s="5" t="s">
        <v>10342</v>
      </c>
      <c r="BH718" s="5" t="s">
        <v>1343</v>
      </c>
    </row>
    <row r="719" spans="1:60" x14ac:dyDescent="0.25">
      <c r="A719">
        <f t="shared" si="63"/>
        <v>305397</v>
      </c>
      <c r="B719">
        <f t="shared" si="64"/>
        <v>7021642</v>
      </c>
      <c r="C719" s="17" t="str">
        <f t="shared" si="62"/>
        <v>CC</v>
      </c>
      <c r="D719" t="str">
        <f t="shared" si="66"/>
        <v>REGION GRAND OUEST</v>
      </c>
      <c r="E719" s="12" t="str">
        <f t="shared" si="65"/>
        <v>TERRAIN</v>
      </c>
      <c r="F719" s="4" t="s">
        <v>439</v>
      </c>
      <c r="G719" s="4" t="s">
        <v>5705</v>
      </c>
      <c r="H719" s="5">
        <v>1</v>
      </c>
      <c r="I719" s="5"/>
      <c r="J719" s="5">
        <v>1</v>
      </c>
      <c r="K719" s="5" t="s">
        <v>1325</v>
      </c>
      <c r="L719" s="5" t="s">
        <v>441</v>
      </c>
      <c r="M719" s="5" t="s">
        <v>440</v>
      </c>
      <c r="N719" s="5"/>
      <c r="O719" s="5"/>
      <c r="P719" s="5"/>
      <c r="Q719" s="5"/>
      <c r="R719" s="5"/>
      <c r="S719" s="5"/>
      <c r="T719" s="5" t="s">
        <v>25</v>
      </c>
      <c r="U719" s="6">
        <v>44986</v>
      </c>
      <c r="V719" s="4" t="s">
        <v>1363</v>
      </c>
      <c r="W719" s="4" t="s">
        <v>1329</v>
      </c>
      <c r="X719" s="5" t="s">
        <v>18</v>
      </c>
      <c r="Y719" s="5"/>
      <c r="Z719" s="5"/>
      <c r="AA719" s="4" t="s">
        <v>5111</v>
      </c>
      <c r="AB719" s="5"/>
      <c r="AC719" s="5"/>
      <c r="AD719" s="5" t="s">
        <v>1331</v>
      </c>
      <c r="AE719" s="5"/>
      <c r="AF719" s="6">
        <v>27908</v>
      </c>
      <c r="AG719" s="5">
        <v>48</v>
      </c>
      <c r="AH719" s="5">
        <v>100</v>
      </c>
      <c r="AI719" s="5" t="s">
        <v>1332</v>
      </c>
      <c r="AJ719" s="6">
        <v>44805</v>
      </c>
      <c r="AK719" s="5">
        <v>2</v>
      </c>
      <c r="AL719" s="6">
        <v>44805</v>
      </c>
      <c r="AM719" s="5" t="s">
        <v>1333</v>
      </c>
      <c r="AN719" s="5">
        <v>72100</v>
      </c>
      <c r="AO719" s="5" t="s">
        <v>3325</v>
      </c>
      <c r="AP719" s="5" t="s">
        <v>1413</v>
      </c>
      <c r="AQ719" s="4" t="s">
        <v>1414</v>
      </c>
      <c r="AR719" s="5" t="s">
        <v>19</v>
      </c>
      <c r="AS719" s="4" t="s">
        <v>2071</v>
      </c>
      <c r="AT719" s="5" t="s">
        <v>2072</v>
      </c>
      <c r="AU719" s="5" t="s">
        <v>41</v>
      </c>
      <c r="AV719" s="4" t="s">
        <v>2073</v>
      </c>
      <c r="AW719" s="5" t="s">
        <v>112</v>
      </c>
      <c r="AX719" s="4" t="s">
        <v>2215</v>
      </c>
      <c r="AY719" s="5" t="s">
        <v>2216</v>
      </c>
      <c r="AZ719" s="5" t="s">
        <v>11</v>
      </c>
      <c r="BA719" s="4" t="s">
        <v>2217</v>
      </c>
      <c r="BB719" s="5" t="s">
        <v>2218</v>
      </c>
      <c r="BC719" s="4" t="s">
        <v>5705</v>
      </c>
      <c r="BD719" s="5" t="s">
        <v>5706</v>
      </c>
      <c r="BE719" s="5" t="s">
        <v>25</v>
      </c>
      <c r="BF719" s="5" t="s">
        <v>1333</v>
      </c>
      <c r="BG719" s="4" t="s">
        <v>5707</v>
      </c>
      <c r="BH719" s="5" t="s">
        <v>1343</v>
      </c>
    </row>
    <row r="720" spans="1:60" x14ac:dyDescent="0.25">
      <c r="A720">
        <f t="shared" si="63"/>
        <v>306216</v>
      </c>
      <c r="B720">
        <f t="shared" si="64"/>
        <v>7024067</v>
      </c>
      <c r="C720" s="17" t="str">
        <f t="shared" si="62"/>
        <v>CC</v>
      </c>
      <c r="D720" t="str">
        <f t="shared" si="66"/>
        <v>REGION ILE DE FRANCE NORD</v>
      </c>
      <c r="E720" s="12" t="str">
        <f t="shared" si="65"/>
        <v>TERRAIN</v>
      </c>
      <c r="F720" s="4" t="s">
        <v>5708</v>
      </c>
      <c r="G720" s="4" t="s">
        <v>5709</v>
      </c>
      <c r="H720" s="5">
        <v>1</v>
      </c>
      <c r="I720" s="5"/>
      <c r="J720" s="5">
        <v>1</v>
      </c>
      <c r="K720" s="5" t="s">
        <v>1325</v>
      </c>
      <c r="L720" s="5" t="s">
        <v>477</v>
      </c>
      <c r="M720" s="5" t="s">
        <v>5710</v>
      </c>
      <c r="N720" s="5"/>
      <c r="O720" s="5"/>
      <c r="P720" s="5"/>
      <c r="Q720" s="5"/>
      <c r="R720" s="5"/>
      <c r="S720" s="5"/>
      <c r="T720" s="5" t="s">
        <v>245</v>
      </c>
      <c r="U720" s="6">
        <v>45536</v>
      </c>
      <c r="V720" s="5" t="s">
        <v>1328</v>
      </c>
      <c r="W720" s="4" t="s">
        <v>1329</v>
      </c>
      <c r="X720" s="5" t="s">
        <v>18</v>
      </c>
      <c r="Y720" s="5"/>
      <c r="Z720" s="5"/>
      <c r="AA720" s="4" t="s">
        <v>1774</v>
      </c>
      <c r="AB720" s="5"/>
      <c r="AC720" s="5"/>
      <c r="AD720" s="5" t="s">
        <v>1331</v>
      </c>
      <c r="AE720" s="5"/>
      <c r="AF720" s="5">
        <v>32051</v>
      </c>
      <c r="AG720" s="5">
        <v>37</v>
      </c>
      <c r="AH720" s="5">
        <v>100</v>
      </c>
      <c r="AI720" s="5" t="s">
        <v>1332</v>
      </c>
      <c r="AJ720" s="5">
        <v>45536</v>
      </c>
      <c r="AK720" s="5">
        <v>0</v>
      </c>
      <c r="AL720" s="5">
        <v>45536</v>
      </c>
      <c r="AM720" s="5" t="s">
        <v>1333</v>
      </c>
      <c r="AN720" s="5">
        <v>75003</v>
      </c>
      <c r="AO720" s="5" t="s">
        <v>2396</v>
      </c>
      <c r="AP720" s="5" t="s">
        <v>12477</v>
      </c>
      <c r="AQ720" s="4" t="s">
        <v>1351</v>
      </c>
      <c r="AR720" s="5" t="s">
        <v>12478</v>
      </c>
      <c r="AS720" s="4" t="s">
        <v>1352</v>
      </c>
      <c r="AT720" s="5" t="s">
        <v>1353</v>
      </c>
      <c r="AU720" s="5" t="s">
        <v>41</v>
      </c>
      <c r="AV720" s="4" t="s">
        <v>1354</v>
      </c>
      <c r="AW720" s="5" t="s">
        <v>17</v>
      </c>
      <c r="AX720" s="4" t="s">
        <v>2116</v>
      </c>
      <c r="AY720" s="5" t="s">
        <v>2117</v>
      </c>
      <c r="AZ720" s="5" t="s">
        <v>11</v>
      </c>
      <c r="BA720" s="4" t="s">
        <v>2118</v>
      </c>
      <c r="BB720" s="5" t="s">
        <v>2119</v>
      </c>
      <c r="BC720" s="4" t="s">
        <v>5709</v>
      </c>
      <c r="BD720" s="5" t="s">
        <v>5711</v>
      </c>
      <c r="BE720" s="5" t="s">
        <v>245</v>
      </c>
      <c r="BF720" s="5" t="s">
        <v>1333</v>
      </c>
      <c r="BG720" s="4" t="s">
        <v>5712</v>
      </c>
      <c r="BH720" s="5" t="s">
        <v>1343</v>
      </c>
    </row>
    <row r="721" spans="1:60" x14ac:dyDescent="0.25">
      <c r="A721">
        <f t="shared" si="63"/>
        <v>172662</v>
      </c>
      <c r="B721">
        <f t="shared" si="64"/>
        <v>3000510</v>
      </c>
      <c r="C721" s="17" t="str">
        <f t="shared" si="62"/>
        <v>CC</v>
      </c>
      <c r="D721" t="str">
        <f t="shared" si="66"/>
        <v>REGION GRAND OUEST</v>
      </c>
      <c r="E721" s="12" t="str">
        <f t="shared" si="65"/>
        <v>TERRAIN</v>
      </c>
      <c r="F721" s="4" t="s">
        <v>819</v>
      </c>
      <c r="G721" s="4" t="s">
        <v>5713</v>
      </c>
      <c r="H721" s="5">
        <v>1</v>
      </c>
      <c r="I721" s="5"/>
      <c r="J721" s="5">
        <v>1</v>
      </c>
      <c r="K721" s="5" t="s">
        <v>1325</v>
      </c>
      <c r="L721" s="5" t="s">
        <v>38</v>
      </c>
      <c r="M721" s="5" t="s">
        <v>820</v>
      </c>
      <c r="N721" s="5" t="s">
        <v>16</v>
      </c>
      <c r="O721" s="5">
        <v>36251</v>
      </c>
      <c r="P721" s="5"/>
      <c r="Q721" s="5" t="s">
        <v>1346</v>
      </c>
      <c r="R721" s="5">
        <v>5</v>
      </c>
      <c r="S721" s="5" t="s">
        <v>18</v>
      </c>
      <c r="T721" s="5" t="s">
        <v>60</v>
      </c>
      <c r="U721" s="6">
        <v>36281</v>
      </c>
      <c r="V721" s="5" t="s">
        <v>1773</v>
      </c>
      <c r="W721" s="4" t="s">
        <v>1329</v>
      </c>
      <c r="X721" s="5" t="s">
        <v>18</v>
      </c>
      <c r="Y721" s="5"/>
      <c r="Z721" s="5"/>
      <c r="AA721" s="4" t="s">
        <v>5714</v>
      </c>
      <c r="AB721" s="5" t="s">
        <v>1393</v>
      </c>
      <c r="AC721" s="5"/>
      <c r="AD721" s="5" t="s">
        <v>1393</v>
      </c>
      <c r="AE721" s="5"/>
      <c r="AF721" s="5">
        <v>24095</v>
      </c>
      <c r="AG721" s="5">
        <v>58</v>
      </c>
      <c r="AH721" s="5">
        <v>100</v>
      </c>
      <c r="AI721" s="5" t="s">
        <v>1332</v>
      </c>
      <c r="AJ721" s="5">
        <v>36281</v>
      </c>
      <c r="AK721" s="5">
        <v>25</v>
      </c>
      <c r="AL721" s="5">
        <v>36281</v>
      </c>
      <c r="AM721" s="5" t="s">
        <v>1333</v>
      </c>
      <c r="AN721" s="5">
        <v>53100</v>
      </c>
      <c r="AO721" s="5" t="s">
        <v>5715</v>
      </c>
      <c r="AP721" s="5" t="s">
        <v>1413</v>
      </c>
      <c r="AQ721" s="4" t="s">
        <v>1414</v>
      </c>
      <c r="AR721" s="5" t="s">
        <v>19</v>
      </c>
      <c r="AS721" s="4" t="s">
        <v>1507</v>
      </c>
      <c r="AT721" s="5" t="s">
        <v>1508</v>
      </c>
      <c r="AU721" s="5" t="s">
        <v>41</v>
      </c>
      <c r="AV721" s="4" t="s">
        <v>1509</v>
      </c>
      <c r="AW721" s="5" t="s">
        <v>375</v>
      </c>
      <c r="AX721" s="4" t="s">
        <v>4267</v>
      </c>
      <c r="AY721" s="5" t="s">
        <v>4268</v>
      </c>
      <c r="AZ721" s="5" t="s">
        <v>11</v>
      </c>
      <c r="BA721" s="4" t="s">
        <v>4269</v>
      </c>
      <c r="BB721" s="5" t="s">
        <v>4270</v>
      </c>
      <c r="BC721" s="5" t="s">
        <v>5713</v>
      </c>
      <c r="BD721" s="5" t="s">
        <v>5716</v>
      </c>
      <c r="BE721" s="5" t="s">
        <v>60</v>
      </c>
      <c r="BF721" s="5" t="s">
        <v>1333</v>
      </c>
      <c r="BG721" s="4" t="s">
        <v>5717</v>
      </c>
      <c r="BH721" s="5" t="s">
        <v>1343</v>
      </c>
    </row>
    <row r="722" spans="1:60" x14ac:dyDescent="0.25">
      <c r="A722">
        <f t="shared" si="63"/>
        <v>165473</v>
      </c>
      <c r="B722">
        <f t="shared" si="64"/>
        <v>3000374</v>
      </c>
      <c r="C722" s="17" t="str">
        <f t="shared" si="62"/>
        <v>CC</v>
      </c>
      <c r="D722" t="str">
        <f t="shared" si="66"/>
        <v>REGION GRAND OUEST</v>
      </c>
      <c r="E722" s="12" t="str">
        <f t="shared" si="65"/>
        <v>TERRAIN</v>
      </c>
      <c r="F722" s="4" t="s">
        <v>5718</v>
      </c>
      <c r="G722" s="4" t="s">
        <v>5719</v>
      </c>
      <c r="H722" s="5">
        <v>1</v>
      </c>
      <c r="I722" s="5"/>
      <c r="J722" s="5">
        <v>1</v>
      </c>
      <c r="K722" s="5" t="s">
        <v>1325</v>
      </c>
      <c r="L722" s="5" t="s">
        <v>316</v>
      </c>
      <c r="M722" s="5" t="s">
        <v>820</v>
      </c>
      <c r="N722" s="5"/>
      <c r="O722" s="5"/>
      <c r="P722" s="5"/>
      <c r="Q722" s="5"/>
      <c r="R722" s="5"/>
      <c r="S722" s="5"/>
      <c r="T722" s="5" t="s">
        <v>3</v>
      </c>
      <c r="U722" s="6">
        <v>33086</v>
      </c>
      <c r="V722" s="5" t="s">
        <v>1487</v>
      </c>
      <c r="W722" s="4" t="s">
        <v>1329</v>
      </c>
      <c r="X722" s="5" t="s">
        <v>5</v>
      </c>
      <c r="Y722" s="5" t="s">
        <v>1348</v>
      </c>
      <c r="Z722" s="5"/>
      <c r="AA722" s="4" t="s">
        <v>5720</v>
      </c>
      <c r="AB722" s="5"/>
      <c r="AC722" s="5"/>
      <c r="AD722" s="5">
        <v>5</v>
      </c>
      <c r="AE722" s="5"/>
      <c r="AF722" s="5">
        <v>23819</v>
      </c>
      <c r="AG722" s="5">
        <v>59</v>
      </c>
      <c r="AH722" s="5">
        <v>100</v>
      </c>
      <c r="AI722" s="5" t="s">
        <v>1332</v>
      </c>
      <c r="AJ722" s="5">
        <v>33086</v>
      </c>
      <c r="AK722" s="5">
        <v>34</v>
      </c>
      <c r="AL722" s="5">
        <v>33086</v>
      </c>
      <c r="AM722" s="5" t="s">
        <v>1333</v>
      </c>
      <c r="AN722" s="5">
        <v>17250</v>
      </c>
      <c r="AO722" s="5" t="s">
        <v>5721</v>
      </c>
      <c r="AP722" s="5" t="s">
        <v>1413</v>
      </c>
      <c r="AQ722" s="4" t="s">
        <v>1414</v>
      </c>
      <c r="AR722" s="5" t="s">
        <v>19</v>
      </c>
      <c r="AS722" s="4" t="s">
        <v>1585</v>
      </c>
      <c r="AT722" s="5" t="s">
        <v>1586</v>
      </c>
      <c r="AU722" s="5" t="s">
        <v>41</v>
      </c>
      <c r="AV722" s="4" t="s">
        <v>1587</v>
      </c>
      <c r="AW722" s="5" t="s">
        <v>340</v>
      </c>
      <c r="AX722" s="4" t="s">
        <v>2410</v>
      </c>
      <c r="AY722" s="5" t="s">
        <v>2411</v>
      </c>
      <c r="AZ722" s="5" t="s">
        <v>11</v>
      </c>
      <c r="BA722" s="4" t="s">
        <v>2412</v>
      </c>
      <c r="BB722" s="5" t="s">
        <v>2413</v>
      </c>
      <c r="BC722" s="5" t="s">
        <v>5719</v>
      </c>
      <c r="BD722" s="5" t="s">
        <v>5722</v>
      </c>
      <c r="BE722" s="5" t="s">
        <v>3</v>
      </c>
      <c r="BF722" s="5" t="s">
        <v>1333</v>
      </c>
      <c r="BG722" s="4" t="s">
        <v>5723</v>
      </c>
      <c r="BH722" s="5" t="s">
        <v>1343</v>
      </c>
    </row>
    <row r="723" spans="1:60" x14ac:dyDescent="0.25">
      <c r="A723">
        <f t="shared" si="63"/>
        <v>306163</v>
      </c>
      <c r="B723">
        <f t="shared" si="64"/>
        <v>7024010</v>
      </c>
      <c r="C723" s="17" t="str">
        <f t="shared" si="62"/>
        <v>CC</v>
      </c>
      <c r="D723" t="str">
        <f t="shared" si="66"/>
        <v>REGION GRAND OUEST</v>
      </c>
      <c r="E723" s="12" t="str">
        <f t="shared" si="65"/>
        <v>TERRAIN</v>
      </c>
      <c r="F723" s="4" t="s">
        <v>5724</v>
      </c>
      <c r="G723" s="4" t="s">
        <v>5725</v>
      </c>
      <c r="H723" s="5">
        <v>1</v>
      </c>
      <c r="I723" s="5"/>
      <c r="J723" s="5">
        <v>1</v>
      </c>
      <c r="K723" s="5" t="s">
        <v>1325</v>
      </c>
      <c r="L723" s="5" t="s">
        <v>616</v>
      </c>
      <c r="M723" s="5" t="s">
        <v>5726</v>
      </c>
      <c r="N723" s="5"/>
      <c r="O723" s="5"/>
      <c r="P723" s="5"/>
      <c r="Q723" s="5"/>
      <c r="R723" s="5"/>
      <c r="S723" s="5"/>
      <c r="T723" s="5" t="s">
        <v>245</v>
      </c>
      <c r="U723" s="6">
        <v>45536</v>
      </c>
      <c r="V723" s="5" t="s">
        <v>1328</v>
      </c>
      <c r="W723" s="4" t="s">
        <v>1329</v>
      </c>
      <c r="X723" s="5" t="s">
        <v>18</v>
      </c>
      <c r="Y723" s="5"/>
      <c r="Z723" s="5"/>
      <c r="AA723" s="4" t="s">
        <v>5727</v>
      </c>
      <c r="AB723" s="5"/>
      <c r="AC723" s="5"/>
      <c r="AD723" s="5" t="s">
        <v>1331</v>
      </c>
      <c r="AE723" s="5"/>
      <c r="AF723" s="5">
        <v>28039</v>
      </c>
      <c r="AG723" s="5">
        <v>48</v>
      </c>
      <c r="AH723" s="5">
        <v>100</v>
      </c>
      <c r="AI723" s="5" t="s">
        <v>1332</v>
      </c>
      <c r="AJ723" s="5">
        <v>45536</v>
      </c>
      <c r="AK723" s="5">
        <v>0</v>
      </c>
      <c r="AL723" s="5">
        <v>45536</v>
      </c>
      <c r="AM723" s="5" t="s">
        <v>1333</v>
      </c>
      <c r="AN723" s="5">
        <v>87000</v>
      </c>
      <c r="AO723" s="5" t="s">
        <v>5728</v>
      </c>
      <c r="AP723" s="5" t="s">
        <v>1413</v>
      </c>
      <c r="AQ723" s="4" t="s">
        <v>1414</v>
      </c>
      <c r="AR723" s="5" t="s">
        <v>19</v>
      </c>
      <c r="AS723" s="4" t="s">
        <v>1585</v>
      </c>
      <c r="AT723" s="5" t="s">
        <v>1586</v>
      </c>
      <c r="AU723" s="5" t="s">
        <v>41</v>
      </c>
      <c r="AV723" s="4" t="s">
        <v>1587</v>
      </c>
      <c r="AW723" s="5" t="s">
        <v>340</v>
      </c>
      <c r="AX723" s="4" t="s">
        <v>2150</v>
      </c>
      <c r="AY723" s="5" t="s">
        <v>2151</v>
      </c>
      <c r="AZ723" s="5" t="s">
        <v>11</v>
      </c>
      <c r="BA723" s="4" t="s">
        <v>2152</v>
      </c>
      <c r="BB723" s="5" t="s">
        <v>2153</v>
      </c>
      <c r="BC723" s="5" t="s">
        <v>5725</v>
      </c>
      <c r="BD723" s="5" t="s">
        <v>5729</v>
      </c>
      <c r="BE723" s="5" t="s">
        <v>245</v>
      </c>
      <c r="BF723" s="5" t="s">
        <v>1333</v>
      </c>
      <c r="BG723" s="4" t="s">
        <v>5730</v>
      </c>
      <c r="BH723" s="5" t="s">
        <v>1343</v>
      </c>
    </row>
    <row r="724" spans="1:60" x14ac:dyDescent="0.25">
      <c r="A724">
        <f t="shared" si="63"/>
        <v>183666</v>
      </c>
      <c r="B724">
        <f t="shared" si="64"/>
        <v>3000838</v>
      </c>
      <c r="C724" s="17" t="str">
        <f t="shared" si="62"/>
        <v>CC</v>
      </c>
      <c r="D724" t="str">
        <f t="shared" si="66"/>
        <v>REGION ILE DE FRANCE NORD</v>
      </c>
      <c r="E724" s="12" t="str">
        <f t="shared" si="65"/>
        <v>TERRAIN</v>
      </c>
      <c r="F724" s="4" t="s">
        <v>5731</v>
      </c>
      <c r="G724" s="4" t="s">
        <v>5732</v>
      </c>
      <c r="H724" s="5">
        <v>1</v>
      </c>
      <c r="I724" s="5"/>
      <c r="J724" s="5">
        <v>1</v>
      </c>
      <c r="K724" s="5" t="s">
        <v>1325</v>
      </c>
      <c r="L724" s="5" t="s">
        <v>5733</v>
      </c>
      <c r="M724" s="5" t="s">
        <v>5734</v>
      </c>
      <c r="N724" s="5"/>
      <c r="O724" s="5"/>
      <c r="P724" s="5"/>
      <c r="Q724" s="5"/>
      <c r="R724" s="5"/>
      <c r="S724" s="5"/>
      <c r="T724" s="5" t="s">
        <v>3</v>
      </c>
      <c r="U724" s="6">
        <v>36526</v>
      </c>
      <c r="V724" s="5" t="s">
        <v>1487</v>
      </c>
      <c r="W724" s="4" t="s">
        <v>1329</v>
      </c>
      <c r="X724" s="5" t="s">
        <v>5</v>
      </c>
      <c r="Y724" s="5" t="s">
        <v>1348</v>
      </c>
      <c r="Z724" s="5"/>
      <c r="AA724" s="4" t="s">
        <v>5185</v>
      </c>
      <c r="AB724" s="5"/>
      <c r="AC724" s="5"/>
      <c r="AD724" s="5">
        <v>6</v>
      </c>
      <c r="AE724" s="5"/>
      <c r="AF724" s="5">
        <v>27330</v>
      </c>
      <c r="AG724" s="5">
        <v>50</v>
      </c>
      <c r="AH724" s="5">
        <v>100</v>
      </c>
      <c r="AI724" s="5" t="s">
        <v>1332</v>
      </c>
      <c r="AJ724" s="5">
        <v>36526</v>
      </c>
      <c r="AK724" s="5">
        <v>24</v>
      </c>
      <c r="AL724" s="5">
        <v>36526</v>
      </c>
      <c r="AM724" s="5" t="s">
        <v>1333</v>
      </c>
      <c r="AN724" s="5">
        <v>59570</v>
      </c>
      <c r="AO724" s="5" t="s">
        <v>5735</v>
      </c>
      <c r="AP724" s="5" t="s">
        <v>12477</v>
      </c>
      <c r="AQ724" s="4" t="s">
        <v>1351</v>
      </c>
      <c r="AR724" s="5" t="s">
        <v>12478</v>
      </c>
      <c r="AS724" s="4" t="s">
        <v>2022</v>
      </c>
      <c r="AT724" s="5" t="s">
        <v>2023</v>
      </c>
      <c r="AU724" s="5" t="s">
        <v>41</v>
      </c>
      <c r="AV724" s="4" t="s">
        <v>2024</v>
      </c>
      <c r="AW724" s="5" t="s">
        <v>26</v>
      </c>
      <c r="AX724" s="4" t="s">
        <v>2025</v>
      </c>
      <c r="AY724" s="5" t="s">
        <v>2026</v>
      </c>
      <c r="AZ724" s="5" t="s">
        <v>11</v>
      </c>
      <c r="BA724" s="4" t="s">
        <v>2027</v>
      </c>
      <c r="BB724" s="5" t="s">
        <v>2028</v>
      </c>
      <c r="BC724" s="4" t="s">
        <v>5732</v>
      </c>
      <c r="BD724" s="5" t="s">
        <v>5736</v>
      </c>
      <c r="BE724" s="5" t="s">
        <v>3</v>
      </c>
      <c r="BF724" s="5" t="s">
        <v>1333</v>
      </c>
      <c r="BG724" s="4" t="s">
        <v>5737</v>
      </c>
      <c r="BH724" s="5" t="s">
        <v>1343</v>
      </c>
    </row>
    <row r="725" spans="1:60" x14ac:dyDescent="0.25">
      <c r="A725">
        <f t="shared" si="63"/>
        <v>306303</v>
      </c>
      <c r="B725">
        <f t="shared" si="64"/>
        <v>7024169</v>
      </c>
      <c r="C725" s="17" t="str">
        <f t="shared" si="62"/>
        <v>CC</v>
      </c>
      <c r="D725" t="str">
        <f t="shared" si="66"/>
        <v>REGION GRAND OUEST</v>
      </c>
      <c r="E725" s="12" t="str">
        <f t="shared" si="65"/>
        <v>TERRAIN</v>
      </c>
      <c r="F725" s="4" t="s">
        <v>5738</v>
      </c>
      <c r="G725" s="4" t="s">
        <v>5739</v>
      </c>
      <c r="H725" s="5">
        <v>1</v>
      </c>
      <c r="I725" s="5"/>
      <c r="J725" s="5">
        <v>1</v>
      </c>
      <c r="K725" s="5" t="s">
        <v>1325</v>
      </c>
      <c r="L725" s="5" t="s">
        <v>5740</v>
      </c>
      <c r="M725" s="5" t="s">
        <v>5741</v>
      </c>
      <c r="N725" s="5"/>
      <c r="O725" s="5"/>
      <c r="P725" s="5"/>
      <c r="Q725" s="5"/>
      <c r="R725" s="5"/>
      <c r="S725" s="5"/>
      <c r="T725" s="5" t="s">
        <v>1187</v>
      </c>
      <c r="U725" s="6">
        <v>45536</v>
      </c>
      <c r="V725" s="5" t="s">
        <v>2759</v>
      </c>
      <c r="W725" s="4" t="s">
        <v>1329</v>
      </c>
      <c r="X725" s="5" t="s">
        <v>5</v>
      </c>
      <c r="Y725" s="5" t="s">
        <v>1348</v>
      </c>
      <c r="Z725" s="5"/>
      <c r="AA725" s="4" t="s">
        <v>3318</v>
      </c>
      <c r="AB725" s="5"/>
      <c r="AC725" s="5"/>
      <c r="AD725" s="5">
        <v>5</v>
      </c>
      <c r="AE725" s="5"/>
      <c r="AF725" s="5">
        <v>30849</v>
      </c>
      <c r="AG725" s="5">
        <v>40</v>
      </c>
      <c r="AH725" s="5">
        <v>100</v>
      </c>
      <c r="AI725" s="5" t="s">
        <v>1332</v>
      </c>
      <c r="AJ725" s="5">
        <v>45536</v>
      </c>
      <c r="AK725" s="5">
        <v>0</v>
      </c>
      <c r="AL725" s="5">
        <v>45536</v>
      </c>
      <c r="AM725" s="5" t="s">
        <v>1333</v>
      </c>
      <c r="AN725" s="5">
        <v>44000</v>
      </c>
      <c r="AO725" s="5" t="s">
        <v>1710</v>
      </c>
      <c r="AP725" s="5" t="s">
        <v>1413</v>
      </c>
      <c r="AQ725" s="4" t="s">
        <v>1414</v>
      </c>
      <c r="AR725" s="5" t="s">
        <v>19</v>
      </c>
      <c r="AS725" s="4" t="s">
        <v>1549</v>
      </c>
      <c r="AT725" s="5" t="s">
        <v>1550</v>
      </c>
      <c r="AU725" s="5" t="s">
        <v>41</v>
      </c>
      <c r="AV725" s="4" t="s">
        <v>1551</v>
      </c>
      <c r="AW725" s="5" t="s">
        <v>135</v>
      </c>
      <c r="AX725" s="4" t="s">
        <v>2822</v>
      </c>
      <c r="AY725" s="5" t="s">
        <v>2823</v>
      </c>
      <c r="AZ725" s="5" t="s">
        <v>11</v>
      </c>
      <c r="BA725" s="4" t="s">
        <v>2824</v>
      </c>
      <c r="BB725" s="5" t="s">
        <v>2825</v>
      </c>
      <c r="BC725" s="4" t="s">
        <v>5739</v>
      </c>
      <c r="BD725" s="5" t="s">
        <v>5742</v>
      </c>
      <c r="BE725" s="5" t="s">
        <v>1187</v>
      </c>
      <c r="BF725" s="5" t="s">
        <v>1333</v>
      </c>
      <c r="BG725" s="4" t="s">
        <v>5743</v>
      </c>
      <c r="BH725" s="5" t="s">
        <v>1343</v>
      </c>
    </row>
    <row r="726" spans="1:60" x14ac:dyDescent="0.25">
      <c r="A726">
        <f t="shared" si="63"/>
        <v>304713</v>
      </c>
      <c r="B726">
        <f t="shared" si="64"/>
        <v>3102548</v>
      </c>
      <c r="C726" s="17" t="str">
        <f t="shared" si="62"/>
        <v>CC</v>
      </c>
      <c r="D726" t="str">
        <f t="shared" si="66"/>
        <v>REGION CENTRE EST</v>
      </c>
      <c r="E726" s="12" t="str">
        <f t="shared" si="65"/>
        <v>TERRAIN</v>
      </c>
      <c r="F726" s="4" t="s">
        <v>384</v>
      </c>
      <c r="G726" s="4" t="s">
        <v>5744</v>
      </c>
      <c r="H726" s="5">
        <v>1</v>
      </c>
      <c r="I726" s="5"/>
      <c r="J726" s="5">
        <v>2</v>
      </c>
      <c r="K726" s="5" t="s">
        <v>1345</v>
      </c>
      <c r="L726" s="5" t="s">
        <v>386</v>
      </c>
      <c r="M726" s="5" t="s">
        <v>385</v>
      </c>
      <c r="N726" s="5"/>
      <c r="O726" s="5"/>
      <c r="P726" s="5"/>
      <c r="Q726" s="5"/>
      <c r="R726" s="5"/>
      <c r="S726" s="5"/>
      <c r="T726" s="5" t="s">
        <v>25</v>
      </c>
      <c r="U726" s="6">
        <v>44317</v>
      </c>
      <c r="V726" s="5" t="s">
        <v>1363</v>
      </c>
      <c r="W726" s="4" t="s">
        <v>1329</v>
      </c>
      <c r="X726" s="5" t="s">
        <v>18</v>
      </c>
      <c r="Y726" s="5"/>
      <c r="Z726" s="5"/>
      <c r="AA726" s="4" t="s">
        <v>5745</v>
      </c>
      <c r="AB726" s="5"/>
      <c r="AC726" s="5"/>
      <c r="AD726" s="5" t="s">
        <v>1331</v>
      </c>
      <c r="AE726" s="5"/>
      <c r="AF726" s="5">
        <v>30104</v>
      </c>
      <c r="AG726" s="5">
        <v>42</v>
      </c>
      <c r="AH726" s="5">
        <v>100</v>
      </c>
      <c r="AI726" s="5" t="s">
        <v>1332</v>
      </c>
      <c r="AJ726" s="5">
        <v>44136</v>
      </c>
      <c r="AK726" s="5">
        <v>4</v>
      </c>
      <c r="AL726" s="5">
        <v>44136</v>
      </c>
      <c r="AM726" s="5" t="s">
        <v>1333</v>
      </c>
      <c r="AN726" s="5">
        <v>89140</v>
      </c>
      <c r="AO726" s="5" t="s">
        <v>5746</v>
      </c>
      <c r="AP726" s="5" t="s">
        <v>1536</v>
      </c>
      <c r="AQ726" s="4" t="s">
        <v>12479</v>
      </c>
      <c r="AR726" s="5" t="s">
        <v>12480</v>
      </c>
      <c r="AS726" s="4" t="s">
        <v>1993</v>
      </c>
      <c r="AT726" s="5" t="s">
        <v>1994</v>
      </c>
      <c r="AU726" s="5" t="s">
        <v>41</v>
      </c>
      <c r="AV726" s="4" t="s">
        <v>1995</v>
      </c>
      <c r="AW726" s="5" t="s">
        <v>53</v>
      </c>
      <c r="AX726" s="4" t="s">
        <v>2322</v>
      </c>
      <c r="AY726" s="5" t="s">
        <v>2323</v>
      </c>
      <c r="AZ726" s="5" t="s">
        <v>11</v>
      </c>
      <c r="BA726" s="4" t="s">
        <v>2324</v>
      </c>
      <c r="BB726" s="5" t="s">
        <v>2325</v>
      </c>
      <c r="BC726" s="4" t="s">
        <v>5744</v>
      </c>
      <c r="BD726" s="5" t="s">
        <v>5747</v>
      </c>
      <c r="BE726" s="5" t="s">
        <v>25</v>
      </c>
      <c r="BF726" s="5" t="s">
        <v>1333</v>
      </c>
      <c r="BG726" s="4" t="s">
        <v>5748</v>
      </c>
      <c r="BH726" s="5" t="s">
        <v>1343</v>
      </c>
    </row>
    <row r="727" spans="1:60" x14ac:dyDescent="0.25">
      <c r="A727">
        <f t="shared" si="63"/>
        <v>304675</v>
      </c>
      <c r="B727">
        <f t="shared" si="64"/>
        <v>3102516</v>
      </c>
      <c r="C727" s="17" t="str">
        <f t="shared" si="62"/>
        <v>CC</v>
      </c>
      <c r="D727" t="str">
        <f t="shared" si="66"/>
        <v>REGION GRAND OUEST</v>
      </c>
      <c r="E727" s="12" t="str">
        <f t="shared" si="65"/>
        <v>TERRAIN</v>
      </c>
      <c r="F727" s="4" t="s">
        <v>5749</v>
      </c>
      <c r="G727" s="4" t="s">
        <v>5750</v>
      </c>
      <c r="H727" s="5">
        <v>1</v>
      </c>
      <c r="I727" s="5"/>
      <c r="J727" s="5">
        <v>1</v>
      </c>
      <c r="K727" s="5" t="s">
        <v>1325</v>
      </c>
      <c r="L727" s="5" t="s">
        <v>5751</v>
      </c>
      <c r="M727" s="5" t="s">
        <v>5752</v>
      </c>
      <c r="N727" s="5"/>
      <c r="O727" s="6"/>
      <c r="P727" s="5"/>
      <c r="Q727" s="5"/>
      <c r="R727" s="5"/>
      <c r="S727" s="5"/>
      <c r="T727" s="5" t="s">
        <v>25</v>
      </c>
      <c r="U727" s="6">
        <v>44317</v>
      </c>
      <c r="V727" s="4" t="s">
        <v>1363</v>
      </c>
      <c r="W727" s="4" t="s">
        <v>1329</v>
      </c>
      <c r="X727" s="5" t="s">
        <v>18</v>
      </c>
      <c r="Y727" s="5"/>
      <c r="Z727" s="5"/>
      <c r="AA727" s="4" t="s">
        <v>5753</v>
      </c>
      <c r="AB727" s="5"/>
      <c r="AC727" s="5"/>
      <c r="AD727" s="5" t="s">
        <v>1331</v>
      </c>
      <c r="AE727" s="5"/>
      <c r="AF727" s="6">
        <v>28965</v>
      </c>
      <c r="AG727" s="5">
        <v>45</v>
      </c>
      <c r="AH727" s="5">
        <v>100</v>
      </c>
      <c r="AI727" s="5" t="s">
        <v>1332</v>
      </c>
      <c r="AJ727" s="6">
        <v>44136</v>
      </c>
      <c r="AK727" s="5">
        <v>4</v>
      </c>
      <c r="AL727" s="6">
        <v>44136</v>
      </c>
      <c r="AM727" s="5" t="s">
        <v>1333</v>
      </c>
      <c r="AN727" s="5">
        <v>33160</v>
      </c>
      <c r="AO727" s="5" t="s">
        <v>5754</v>
      </c>
      <c r="AP727" s="5" t="s">
        <v>1413</v>
      </c>
      <c r="AQ727" s="4" t="s">
        <v>1414</v>
      </c>
      <c r="AR727" s="5" t="s">
        <v>19</v>
      </c>
      <c r="AS727" s="4" t="s">
        <v>2225</v>
      </c>
      <c r="AT727" s="5" t="s">
        <v>2226</v>
      </c>
      <c r="AU727" s="5" t="s">
        <v>41</v>
      </c>
      <c r="AV727" s="4" t="s">
        <v>2227</v>
      </c>
      <c r="AW727" s="5" t="s">
        <v>89</v>
      </c>
      <c r="AX727" s="4" t="s">
        <v>5596</v>
      </c>
      <c r="AY727" s="5" t="s">
        <v>5597</v>
      </c>
      <c r="AZ727" s="5" t="s">
        <v>11</v>
      </c>
      <c r="BA727" s="4" t="s">
        <v>5598</v>
      </c>
      <c r="BB727" s="5" t="s">
        <v>5599</v>
      </c>
      <c r="BC727" s="4" t="s">
        <v>5750</v>
      </c>
      <c r="BD727" s="5" t="s">
        <v>5755</v>
      </c>
      <c r="BE727" s="5" t="s">
        <v>25</v>
      </c>
      <c r="BF727" s="5" t="s">
        <v>1333</v>
      </c>
      <c r="BG727" s="4" t="s">
        <v>5756</v>
      </c>
      <c r="BH727" s="5" t="s">
        <v>1343</v>
      </c>
    </row>
    <row r="728" spans="1:60" x14ac:dyDescent="0.25">
      <c r="A728">
        <f t="shared" si="63"/>
        <v>173915</v>
      </c>
      <c r="B728">
        <f t="shared" si="64"/>
        <v>6014281</v>
      </c>
      <c r="C728" s="17" t="str">
        <f t="shared" si="62"/>
        <v>ASSISTANTE</v>
      </c>
      <c r="D728" t="str">
        <f t="shared" si="66"/>
        <v>REGION CENTRE EST</v>
      </c>
      <c r="E728" s="12" t="str">
        <f t="shared" si="65"/>
        <v>TERRAIN</v>
      </c>
      <c r="F728" s="4" t="s">
        <v>5757</v>
      </c>
      <c r="G728" s="4" t="s">
        <v>5758</v>
      </c>
      <c r="H728" s="5">
        <v>1</v>
      </c>
      <c r="I728" s="5"/>
      <c r="J728" s="5">
        <v>2</v>
      </c>
      <c r="K728" s="5" t="s">
        <v>1345</v>
      </c>
      <c r="L728" s="5" t="s">
        <v>151</v>
      </c>
      <c r="M728" s="5" t="s">
        <v>5759</v>
      </c>
      <c r="N728" s="5"/>
      <c r="O728" s="5"/>
      <c r="P728" s="5"/>
      <c r="Q728" s="5"/>
      <c r="R728" s="5"/>
      <c r="S728" s="5"/>
      <c r="T728" s="5" t="s">
        <v>1469</v>
      </c>
      <c r="U728" s="6">
        <v>29759</v>
      </c>
      <c r="V728" s="4" t="s">
        <v>1470</v>
      </c>
      <c r="W728" s="4" t="s">
        <v>1392</v>
      </c>
      <c r="X728" s="5" t="s">
        <v>1471</v>
      </c>
      <c r="Y728" s="5"/>
      <c r="Z728" s="5"/>
      <c r="AA728" s="4"/>
      <c r="AB728" s="5"/>
      <c r="AC728" s="5"/>
      <c r="AD728" s="5" t="s">
        <v>3470</v>
      </c>
      <c r="AE728" s="5"/>
      <c r="AF728" s="6">
        <v>23164</v>
      </c>
      <c r="AG728" s="5">
        <v>61</v>
      </c>
      <c r="AH728" s="5">
        <v>100</v>
      </c>
      <c r="AI728" s="5" t="s">
        <v>1332</v>
      </c>
      <c r="AJ728" s="6">
        <v>29759</v>
      </c>
      <c r="AK728" s="5">
        <v>43</v>
      </c>
      <c r="AL728" s="6">
        <v>29759</v>
      </c>
      <c r="AM728" s="5"/>
      <c r="AN728" s="5">
        <v>91800</v>
      </c>
      <c r="AO728" s="5" t="s">
        <v>5760</v>
      </c>
      <c r="AP728" s="5" t="s">
        <v>1536</v>
      </c>
      <c r="AQ728" s="4" t="s">
        <v>12479</v>
      </c>
      <c r="AR728" s="5" t="s">
        <v>12480</v>
      </c>
      <c r="AS728" s="4" t="s">
        <v>1376</v>
      </c>
      <c r="AT728" s="5" t="s">
        <v>1377</v>
      </c>
      <c r="AU728" s="5" t="s">
        <v>41</v>
      </c>
      <c r="AV728" s="4" t="s">
        <v>1378</v>
      </c>
      <c r="AW728" s="5" t="s">
        <v>47</v>
      </c>
      <c r="AX728" s="4"/>
      <c r="AY728" s="5"/>
      <c r="AZ728" s="5"/>
      <c r="BA728" s="4"/>
      <c r="BB728" s="5"/>
      <c r="BC728" s="4"/>
      <c r="BD728" s="5"/>
      <c r="BE728" s="5"/>
      <c r="BF728" s="5"/>
      <c r="BG728" s="4"/>
      <c r="BH728" s="5"/>
    </row>
    <row r="729" spans="1:60" x14ac:dyDescent="0.25">
      <c r="A729">
        <f t="shared" si="63"/>
        <v>174317</v>
      </c>
      <c r="B729">
        <f t="shared" si="64"/>
        <v>3000558</v>
      </c>
      <c r="C729" s="17" t="str">
        <f t="shared" si="62"/>
        <v>CC</v>
      </c>
      <c r="D729" t="str">
        <f t="shared" si="66"/>
        <v>REGION GRAND OUEST</v>
      </c>
      <c r="E729" s="12" t="str">
        <f t="shared" si="65"/>
        <v>TERRAIN</v>
      </c>
      <c r="F729" s="4" t="s">
        <v>5761</v>
      </c>
      <c r="G729" s="4" t="s">
        <v>5762</v>
      </c>
      <c r="H729" s="5">
        <v>1</v>
      </c>
      <c r="I729" s="5"/>
      <c r="J729" s="5">
        <v>1</v>
      </c>
      <c r="K729" s="5" t="s">
        <v>1325</v>
      </c>
      <c r="L729" s="5" t="s">
        <v>168</v>
      </c>
      <c r="M729" s="5" t="s">
        <v>5763</v>
      </c>
      <c r="N729" s="5"/>
      <c r="O729" s="6"/>
      <c r="P729" s="5"/>
      <c r="Q729" s="5"/>
      <c r="R729" s="5"/>
      <c r="S729" s="5"/>
      <c r="T729" s="5" t="s">
        <v>3</v>
      </c>
      <c r="U729" s="6">
        <v>34790</v>
      </c>
      <c r="V729" s="4" t="s">
        <v>1487</v>
      </c>
      <c r="W729" s="4" t="s">
        <v>1329</v>
      </c>
      <c r="X729" s="5" t="s">
        <v>5</v>
      </c>
      <c r="Y729" s="5" t="s">
        <v>1348</v>
      </c>
      <c r="Z729" s="5"/>
      <c r="AA729" s="4" t="s">
        <v>5764</v>
      </c>
      <c r="AB729" s="5"/>
      <c r="AC729" s="5"/>
      <c r="AD729" s="5">
        <v>5</v>
      </c>
      <c r="AE729" s="5"/>
      <c r="AF729" s="6">
        <v>24973</v>
      </c>
      <c r="AG729" s="5">
        <v>56</v>
      </c>
      <c r="AH729" s="5">
        <v>100</v>
      </c>
      <c r="AI729" s="5" t="s">
        <v>1332</v>
      </c>
      <c r="AJ729" s="6">
        <v>34790</v>
      </c>
      <c r="AK729" s="5">
        <v>29</v>
      </c>
      <c r="AL729" s="6">
        <v>34790</v>
      </c>
      <c r="AM729" s="5" t="s">
        <v>1333</v>
      </c>
      <c r="AN729" s="5">
        <v>29800</v>
      </c>
      <c r="AO729" s="5" t="s">
        <v>5765</v>
      </c>
      <c r="AP729" s="5" t="s">
        <v>1413</v>
      </c>
      <c r="AQ729" s="4" t="s">
        <v>1414</v>
      </c>
      <c r="AR729" s="5" t="s">
        <v>19</v>
      </c>
      <c r="AS729" s="4" t="s">
        <v>12481</v>
      </c>
      <c r="AT729" s="5" t="s">
        <v>12482</v>
      </c>
      <c r="AU729" s="5" t="s">
        <v>41</v>
      </c>
      <c r="AV729" s="4" t="s">
        <v>1683</v>
      </c>
      <c r="AW729" s="5" t="s">
        <v>330</v>
      </c>
      <c r="AX729" s="4" t="s">
        <v>5425</v>
      </c>
      <c r="AY729" s="5" t="s">
        <v>5429</v>
      </c>
      <c r="AZ729" s="5" t="s">
        <v>1357</v>
      </c>
      <c r="BA729" s="4" t="s">
        <v>3138</v>
      </c>
      <c r="BB729" s="5" t="s">
        <v>11114</v>
      </c>
      <c r="BC729" s="4" t="s">
        <v>5762</v>
      </c>
      <c r="BD729" s="5" t="s">
        <v>5766</v>
      </c>
      <c r="BE729" s="5" t="s">
        <v>3</v>
      </c>
      <c r="BF729" s="5" t="s">
        <v>1333</v>
      </c>
      <c r="BG729" s="4" t="s">
        <v>5767</v>
      </c>
      <c r="BH729" s="5" t="s">
        <v>1343</v>
      </c>
    </row>
    <row r="730" spans="1:60" x14ac:dyDescent="0.25">
      <c r="A730">
        <f t="shared" si="63"/>
        <v>189398</v>
      </c>
      <c r="B730">
        <f t="shared" si="64"/>
        <v>3001196</v>
      </c>
      <c r="C730" s="17" t="str">
        <f t="shared" si="62"/>
        <v>IMP</v>
      </c>
      <c r="D730" t="str">
        <f t="shared" si="66"/>
        <v>REGION GRAND SUD</v>
      </c>
      <c r="E730" s="12" t="str">
        <f t="shared" si="65"/>
        <v>TERRAIN</v>
      </c>
      <c r="F730" s="4" t="s">
        <v>5768</v>
      </c>
      <c r="G730" s="4" t="s">
        <v>1489</v>
      </c>
      <c r="H730" s="5">
        <v>1</v>
      </c>
      <c r="I730" s="5"/>
      <c r="J730" s="5">
        <v>1</v>
      </c>
      <c r="K730" s="5" t="s">
        <v>1325</v>
      </c>
      <c r="L730" s="5" t="s">
        <v>29</v>
      </c>
      <c r="M730" s="5" t="s">
        <v>5769</v>
      </c>
      <c r="N730" s="5"/>
      <c r="O730" s="6"/>
      <c r="P730" s="5"/>
      <c r="Q730" s="5"/>
      <c r="R730" s="5"/>
      <c r="S730" s="5"/>
      <c r="T730" s="5" t="s">
        <v>11</v>
      </c>
      <c r="U730" s="6">
        <v>38261</v>
      </c>
      <c r="V730" s="4" t="s">
        <v>1605</v>
      </c>
      <c r="W730" s="4" t="s">
        <v>1606</v>
      </c>
      <c r="X730" s="5" t="s">
        <v>5</v>
      </c>
      <c r="Y730" s="5"/>
      <c r="Z730" s="5"/>
      <c r="AA730" s="4"/>
      <c r="AB730" s="5"/>
      <c r="AC730" s="5"/>
      <c r="AD730" s="5">
        <v>6</v>
      </c>
      <c r="AE730" s="5"/>
      <c r="AF730" s="6">
        <v>29730</v>
      </c>
      <c r="AG730" s="5">
        <v>43</v>
      </c>
      <c r="AH730" s="5">
        <v>100</v>
      </c>
      <c r="AI730" s="5" t="s">
        <v>1332</v>
      </c>
      <c r="AJ730" s="6">
        <v>38261</v>
      </c>
      <c r="AK730" s="5">
        <v>20</v>
      </c>
      <c r="AL730" s="6">
        <v>38261</v>
      </c>
      <c r="AM730" s="5"/>
      <c r="AN730" s="5">
        <v>83210</v>
      </c>
      <c r="AO730" s="5" t="s">
        <v>1472</v>
      </c>
      <c r="AP730" s="5" t="s">
        <v>1335</v>
      </c>
      <c r="AQ730" s="4" t="s">
        <v>1336</v>
      </c>
      <c r="AR730" s="5" t="s">
        <v>12476</v>
      </c>
      <c r="AS730" s="4" t="s">
        <v>1473</v>
      </c>
      <c r="AT730" s="5" t="s">
        <v>1474</v>
      </c>
      <c r="AU730" s="5" t="s">
        <v>41</v>
      </c>
      <c r="AV730" s="4" t="s">
        <v>1475</v>
      </c>
      <c r="AW730" s="5" t="s">
        <v>58</v>
      </c>
      <c r="AX730" s="4" t="s">
        <v>1489</v>
      </c>
      <c r="AY730" s="5" t="s">
        <v>1490</v>
      </c>
      <c r="AZ730" s="5" t="s">
        <v>11</v>
      </c>
      <c r="BA730" s="4" t="s">
        <v>1491</v>
      </c>
      <c r="BB730" s="5" t="s">
        <v>1492</v>
      </c>
      <c r="BC730" s="4"/>
      <c r="BD730" s="5"/>
      <c r="BE730" s="5"/>
      <c r="BF730" s="5" t="s">
        <v>1608</v>
      </c>
      <c r="BG730" s="4"/>
      <c r="BH730" s="5"/>
    </row>
    <row r="731" spans="1:60" x14ac:dyDescent="0.25">
      <c r="A731">
        <f t="shared" si="63"/>
        <v>158441</v>
      </c>
      <c r="B731">
        <f t="shared" si="64"/>
        <v>3000309</v>
      </c>
      <c r="C731" s="17" t="str">
        <f t="shared" si="62"/>
        <v>CC</v>
      </c>
      <c r="D731" t="str">
        <f t="shared" si="66"/>
        <v>REGION ILE DE FRANCE NORD</v>
      </c>
      <c r="E731" s="12" t="str">
        <f t="shared" si="65"/>
        <v>TERRAIN</v>
      </c>
      <c r="F731" s="4" t="s">
        <v>710</v>
      </c>
      <c r="G731" s="4" t="s">
        <v>5770</v>
      </c>
      <c r="H731" s="5">
        <v>1</v>
      </c>
      <c r="I731" s="5"/>
      <c r="J731" s="5">
        <v>1</v>
      </c>
      <c r="K731" s="5" t="s">
        <v>1325</v>
      </c>
      <c r="L731" s="5" t="s">
        <v>580</v>
      </c>
      <c r="M731" s="5" t="s">
        <v>711</v>
      </c>
      <c r="N731" s="5"/>
      <c r="O731" s="5"/>
      <c r="P731" s="5"/>
      <c r="Q731" s="5"/>
      <c r="R731" s="5"/>
      <c r="S731" s="5"/>
      <c r="T731" s="5" t="s">
        <v>3</v>
      </c>
      <c r="U731" s="6">
        <v>32021</v>
      </c>
      <c r="V731" s="4" t="s">
        <v>1487</v>
      </c>
      <c r="W731" s="4" t="s">
        <v>1329</v>
      </c>
      <c r="X731" s="5" t="s">
        <v>5</v>
      </c>
      <c r="Y731" s="5" t="s">
        <v>1348</v>
      </c>
      <c r="Z731" s="5"/>
      <c r="AA731" s="4" t="s">
        <v>5771</v>
      </c>
      <c r="AB731" s="5"/>
      <c r="AC731" s="5"/>
      <c r="AD731" s="5">
        <v>5</v>
      </c>
      <c r="AE731" s="5"/>
      <c r="AF731" s="6">
        <v>23913</v>
      </c>
      <c r="AG731" s="5">
        <v>59</v>
      </c>
      <c r="AH731" s="5">
        <v>100</v>
      </c>
      <c r="AI731" s="5" t="s">
        <v>1332</v>
      </c>
      <c r="AJ731" s="6">
        <v>32021</v>
      </c>
      <c r="AK731" s="5">
        <v>37</v>
      </c>
      <c r="AL731" s="6">
        <v>32021</v>
      </c>
      <c r="AM731" s="5" t="s">
        <v>1333</v>
      </c>
      <c r="AN731" s="5">
        <v>62223</v>
      </c>
      <c r="AO731" s="5" t="s">
        <v>3038</v>
      </c>
      <c r="AP731" s="5" t="s">
        <v>12477</v>
      </c>
      <c r="AQ731" s="4" t="s">
        <v>1351</v>
      </c>
      <c r="AR731" s="5" t="s">
        <v>12478</v>
      </c>
      <c r="AS731" s="4" t="s">
        <v>1450</v>
      </c>
      <c r="AT731" s="5" t="s">
        <v>1451</v>
      </c>
      <c r="AU731" s="5" t="s">
        <v>41</v>
      </c>
      <c r="AV731" s="4" t="s">
        <v>1452</v>
      </c>
      <c r="AW731" s="5" t="s">
        <v>230</v>
      </c>
      <c r="AX731" s="4" t="s">
        <v>3039</v>
      </c>
      <c r="AY731" s="5" t="s">
        <v>3040</v>
      </c>
      <c r="AZ731" s="5" t="s">
        <v>11</v>
      </c>
      <c r="BA731" s="4" t="s">
        <v>3041</v>
      </c>
      <c r="BB731" s="5" t="s">
        <v>3042</v>
      </c>
      <c r="BC731" s="4" t="s">
        <v>5770</v>
      </c>
      <c r="BD731" s="5" t="s">
        <v>5772</v>
      </c>
      <c r="BE731" s="5" t="s">
        <v>3</v>
      </c>
      <c r="BF731" s="5" t="s">
        <v>1333</v>
      </c>
      <c r="BG731" s="4" t="s">
        <v>5773</v>
      </c>
      <c r="BH731" s="5" t="s">
        <v>1343</v>
      </c>
    </row>
    <row r="732" spans="1:60" x14ac:dyDescent="0.25">
      <c r="A732">
        <f t="shared" si="63"/>
        <v>305721</v>
      </c>
      <c r="B732">
        <f t="shared" si="64"/>
        <v>7023038</v>
      </c>
      <c r="C732" s="17" t="str">
        <f t="shared" si="62"/>
        <v>CC</v>
      </c>
      <c r="D732" t="str">
        <f t="shared" si="66"/>
        <v>REGION GRAND OUEST</v>
      </c>
      <c r="E732" s="12" t="str">
        <f t="shared" si="65"/>
        <v>TERRAIN</v>
      </c>
      <c r="F732" s="4" t="s">
        <v>5774</v>
      </c>
      <c r="G732" s="4" t="s">
        <v>5775</v>
      </c>
      <c r="H732" s="5">
        <v>1</v>
      </c>
      <c r="I732" s="5"/>
      <c r="J732" s="5">
        <v>1</v>
      </c>
      <c r="K732" s="5" t="s">
        <v>1325</v>
      </c>
      <c r="L732" s="5" t="s">
        <v>5776</v>
      </c>
      <c r="M732" s="5" t="s">
        <v>5777</v>
      </c>
      <c r="N732" s="5"/>
      <c r="O732" s="5"/>
      <c r="P732" s="5"/>
      <c r="Q732" s="5"/>
      <c r="R732" s="5"/>
      <c r="S732" s="5"/>
      <c r="T732" s="5" t="s">
        <v>25</v>
      </c>
      <c r="U732" s="6">
        <v>45323</v>
      </c>
      <c r="V732" s="4" t="s">
        <v>1363</v>
      </c>
      <c r="W732" s="4" t="s">
        <v>1329</v>
      </c>
      <c r="X732" s="5" t="s">
        <v>18</v>
      </c>
      <c r="Y732" s="5"/>
      <c r="Z732" s="5"/>
      <c r="AA732" s="4" t="s">
        <v>5778</v>
      </c>
      <c r="AB732" s="5"/>
      <c r="AC732" s="5"/>
      <c r="AD732" s="5" t="s">
        <v>1331</v>
      </c>
      <c r="AE732" s="5"/>
      <c r="AF732" s="6">
        <v>35709</v>
      </c>
      <c r="AG732" s="5">
        <v>27</v>
      </c>
      <c r="AH732" s="5">
        <v>100</v>
      </c>
      <c r="AI732" s="5" t="s">
        <v>1332</v>
      </c>
      <c r="AJ732" s="6">
        <v>45200</v>
      </c>
      <c r="AK732" s="5">
        <v>1</v>
      </c>
      <c r="AL732" s="6">
        <v>45200</v>
      </c>
      <c r="AM732" s="5" t="s">
        <v>1333</v>
      </c>
      <c r="AN732" s="5">
        <v>35470</v>
      </c>
      <c r="AO732" s="5" t="s">
        <v>5779</v>
      </c>
      <c r="AP732" s="5" t="s">
        <v>1413</v>
      </c>
      <c r="AQ732" s="4" t="s">
        <v>1414</v>
      </c>
      <c r="AR732" s="5" t="s">
        <v>19</v>
      </c>
      <c r="AS732" s="4" t="s">
        <v>1828</v>
      </c>
      <c r="AT732" s="5" t="s">
        <v>1829</v>
      </c>
      <c r="AU732" s="5" t="s">
        <v>41</v>
      </c>
      <c r="AV732" s="4" t="s">
        <v>1830</v>
      </c>
      <c r="AW732" s="5" t="s">
        <v>148</v>
      </c>
      <c r="AX732" s="4" t="s">
        <v>2375</v>
      </c>
      <c r="AY732" s="5" t="s">
        <v>2376</v>
      </c>
      <c r="AZ732" s="5" t="s">
        <v>11</v>
      </c>
      <c r="BA732" s="4" t="s">
        <v>2377</v>
      </c>
      <c r="BB732" s="5" t="s">
        <v>2378</v>
      </c>
      <c r="BC732" s="4" t="s">
        <v>5775</v>
      </c>
      <c r="BD732" s="5" t="s">
        <v>5780</v>
      </c>
      <c r="BE732" s="5" t="s">
        <v>25</v>
      </c>
      <c r="BF732" s="5" t="s">
        <v>1333</v>
      </c>
      <c r="BG732" s="4" t="s">
        <v>5781</v>
      </c>
      <c r="BH732" s="5" t="s">
        <v>1343</v>
      </c>
    </row>
    <row r="733" spans="1:60" x14ac:dyDescent="0.25">
      <c r="A733">
        <f t="shared" si="63"/>
        <v>301994</v>
      </c>
      <c r="B733">
        <f t="shared" si="64"/>
        <v>3101113</v>
      </c>
      <c r="C733" s="17" t="str">
        <f t="shared" si="62"/>
        <v>CC</v>
      </c>
      <c r="D733" t="str">
        <f t="shared" si="66"/>
        <v>REGION ILE DE FRANCE NORD</v>
      </c>
      <c r="E733" s="12" t="str">
        <f t="shared" si="65"/>
        <v>TERRAIN</v>
      </c>
      <c r="F733" s="4" t="s">
        <v>760</v>
      </c>
      <c r="G733" s="4" t="s">
        <v>5782</v>
      </c>
      <c r="H733" s="5">
        <v>1</v>
      </c>
      <c r="I733" s="5"/>
      <c r="J733" s="5">
        <v>1</v>
      </c>
      <c r="K733" s="5" t="s">
        <v>1325</v>
      </c>
      <c r="L733" s="5" t="s">
        <v>762</v>
      </c>
      <c r="M733" s="5" t="s">
        <v>761</v>
      </c>
      <c r="N733" s="5"/>
      <c r="O733" s="6"/>
      <c r="P733" s="5"/>
      <c r="Q733" s="5"/>
      <c r="R733" s="5"/>
      <c r="S733" s="5"/>
      <c r="T733" s="5" t="s">
        <v>25</v>
      </c>
      <c r="U733" s="6">
        <v>41760</v>
      </c>
      <c r="V733" s="4" t="s">
        <v>1363</v>
      </c>
      <c r="W733" s="4" t="s">
        <v>1329</v>
      </c>
      <c r="X733" s="5" t="s">
        <v>18</v>
      </c>
      <c r="Y733" s="5"/>
      <c r="Z733" s="5"/>
      <c r="AA733" s="4" t="s">
        <v>5783</v>
      </c>
      <c r="AB733" s="5"/>
      <c r="AC733" s="5"/>
      <c r="AD733" s="5" t="s">
        <v>1331</v>
      </c>
      <c r="AE733" s="5"/>
      <c r="AF733" s="6">
        <v>32065</v>
      </c>
      <c r="AG733" s="5">
        <v>37</v>
      </c>
      <c r="AH733" s="5">
        <v>100</v>
      </c>
      <c r="AI733" s="5" t="s">
        <v>1332</v>
      </c>
      <c r="AJ733" s="6">
        <v>41760</v>
      </c>
      <c r="AK733" s="5">
        <v>10</v>
      </c>
      <c r="AL733" s="6">
        <v>41760</v>
      </c>
      <c r="AM733" s="5" t="s">
        <v>1333</v>
      </c>
      <c r="AN733" s="5">
        <v>59380</v>
      </c>
      <c r="AO733" s="5" t="s">
        <v>5784</v>
      </c>
      <c r="AP733" s="5" t="s">
        <v>12477</v>
      </c>
      <c r="AQ733" s="4" t="s">
        <v>1351</v>
      </c>
      <c r="AR733" s="5" t="s">
        <v>12478</v>
      </c>
      <c r="AS733" s="4" t="s">
        <v>1638</v>
      </c>
      <c r="AT733" s="5" t="s">
        <v>1639</v>
      </c>
      <c r="AU733" s="5" t="s">
        <v>41</v>
      </c>
      <c r="AV733" s="4" t="s">
        <v>1640</v>
      </c>
      <c r="AW733" s="5" t="s">
        <v>142</v>
      </c>
      <c r="AX733" s="4" t="s">
        <v>1641</v>
      </c>
      <c r="AY733" s="5" t="s">
        <v>1642</v>
      </c>
      <c r="AZ733" s="5" t="s">
        <v>11</v>
      </c>
      <c r="BA733" s="4" t="s">
        <v>1643</v>
      </c>
      <c r="BB733" s="5" t="s">
        <v>1644</v>
      </c>
      <c r="BC733" s="4" t="s">
        <v>5782</v>
      </c>
      <c r="BD733" s="5" t="s">
        <v>5785</v>
      </c>
      <c r="BE733" s="5" t="s">
        <v>25</v>
      </c>
      <c r="BF733" s="5" t="s">
        <v>1333</v>
      </c>
      <c r="BG733" s="4" t="s">
        <v>5786</v>
      </c>
      <c r="BH733" s="5" t="s">
        <v>1343</v>
      </c>
    </row>
    <row r="734" spans="1:60" x14ac:dyDescent="0.25">
      <c r="A734">
        <f t="shared" ref="A734:A795" si="67">G734*1</f>
        <v>172597</v>
      </c>
      <c r="B734">
        <f t="shared" ref="B734:B795" si="68">F734*1</f>
        <v>6015382</v>
      </c>
      <c r="C734" t="str">
        <f t="shared" si="62"/>
        <v>ASSISTANTE</v>
      </c>
      <c r="D734" t="str">
        <f t="shared" si="66"/>
        <v>POLE PILOTAGE DU RESEAU COMMERCIAL</v>
      </c>
      <c r="E734" s="12" t="str">
        <f t="shared" ref="E734:E795" si="69">IF(BB734="OC FICTIVE","EN MISSION","TERRAIN")</f>
        <v>TERRAIN</v>
      </c>
      <c r="F734" s="4" t="s">
        <v>5787</v>
      </c>
      <c r="G734" s="4" t="s">
        <v>5788</v>
      </c>
      <c r="H734" s="5">
        <v>1</v>
      </c>
      <c r="I734" s="5"/>
      <c r="J734" s="5">
        <v>2</v>
      </c>
      <c r="K734" s="5" t="s">
        <v>1345</v>
      </c>
      <c r="L734" s="5" t="s">
        <v>147</v>
      </c>
      <c r="M734" s="5" t="s">
        <v>5789</v>
      </c>
      <c r="N734" s="5"/>
      <c r="O734" s="5"/>
      <c r="P734" s="5"/>
      <c r="Q734" s="5"/>
      <c r="R734" s="5"/>
      <c r="S734" s="5"/>
      <c r="T734" s="5" t="s">
        <v>1469</v>
      </c>
      <c r="U734" s="6">
        <v>34425</v>
      </c>
      <c r="V734" s="4" t="s">
        <v>1470</v>
      </c>
      <c r="W734" s="4" t="s">
        <v>1606</v>
      </c>
      <c r="X734" s="5" t="s">
        <v>1471</v>
      </c>
      <c r="Y734" s="5"/>
      <c r="Z734" s="5"/>
      <c r="AA734" s="4"/>
      <c r="AB734" s="5"/>
      <c r="AC734" s="5"/>
      <c r="AD734" s="5">
        <v>4</v>
      </c>
      <c r="AE734" s="5"/>
      <c r="AF734" s="6">
        <v>24169</v>
      </c>
      <c r="AG734" s="5">
        <v>58</v>
      </c>
      <c r="AH734" s="5">
        <v>100</v>
      </c>
      <c r="AI734" s="5" t="s">
        <v>1332</v>
      </c>
      <c r="AJ734" s="6">
        <v>34425</v>
      </c>
      <c r="AK734" s="5">
        <v>30</v>
      </c>
      <c r="AL734" s="6">
        <v>34425</v>
      </c>
      <c r="AM734" s="5"/>
      <c r="AN734" s="5">
        <v>64230</v>
      </c>
      <c r="AO734" s="5" t="s">
        <v>5790</v>
      </c>
      <c r="AP734" s="5"/>
      <c r="AQ734" s="4" t="s">
        <v>1395</v>
      </c>
      <c r="AR734" s="5" t="s">
        <v>188</v>
      </c>
      <c r="AS734" s="4"/>
      <c r="AT734" s="5"/>
      <c r="AU734" s="5"/>
      <c r="AV734" s="4" t="s">
        <v>1757</v>
      </c>
      <c r="AW734" s="5" t="s">
        <v>1758</v>
      </c>
      <c r="AX734" s="4"/>
      <c r="AY734" s="5"/>
      <c r="AZ734" s="5"/>
      <c r="BA734" s="4" t="s">
        <v>1761</v>
      </c>
      <c r="BB734" s="5" t="s">
        <v>1762</v>
      </c>
      <c r="BC734" s="4"/>
      <c r="BD734" s="5"/>
      <c r="BE734" s="5"/>
      <c r="BF734" s="5"/>
      <c r="BG734" s="4"/>
      <c r="BH734" s="5"/>
    </row>
    <row r="735" spans="1:60" x14ac:dyDescent="0.25">
      <c r="A735">
        <f t="shared" si="67"/>
        <v>177123</v>
      </c>
      <c r="B735">
        <f t="shared" si="68"/>
        <v>3000638</v>
      </c>
      <c r="C735" s="17" t="str">
        <f t="shared" ref="C735:C798" si="70">IF(LEFT(T735,4)="ASSI","ASSISTANTE",IF(T735="013 RR","RR",IF(T735="100 IMD","IMD",IF(T735="105 IMD","IMD",IF(T735="200 IMP","IMP",IF(T735="310 CMA","IMP","CC"))))))</f>
        <v>CC</v>
      </c>
      <c r="D735" t="str">
        <f t="shared" si="66"/>
        <v>REGION CENTRE EST</v>
      </c>
      <c r="E735" s="12" t="str">
        <f t="shared" si="69"/>
        <v>TERRAIN</v>
      </c>
      <c r="F735" s="4" t="s">
        <v>5791</v>
      </c>
      <c r="G735" s="4" t="s">
        <v>5792</v>
      </c>
      <c r="H735" s="5">
        <v>1</v>
      </c>
      <c r="I735" s="5"/>
      <c r="J735" s="5">
        <v>1</v>
      </c>
      <c r="K735" s="5" t="s">
        <v>1325</v>
      </c>
      <c r="L735" s="5" t="s">
        <v>5793</v>
      </c>
      <c r="M735" s="5" t="s">
        <v>5794</v>
      </c>
      <c r="N735" s="5"/>
      <c r="O735" s="5"/>
      <c r="P735" s="5"/>
      <c r="Q735" s="5"/>
      <c r="R735" s="5"/>
      <c r="S735" s="5"/>
      <c r="T735" s="5" t="s">
        <v>25</v>
      </c>
      <c r="U735" s="6">
        <v>35370</v>
      </c>
      <c r="V735" s="5" t="s">
        <v>1363</v>
      </c>
      <c r="W735" s="4" t="s">
        <v>1329</v>
      </c>
      <c r="X735" s="5" t="s">
        <v>18</v>
      </c>
      <c r="Y735" s="5"/>
      <c r="Z735" s="5"/>
      <c r="AA735" s="5" t="s">
        <v>4295</v>
      </c>
      <c r="AB735" s="5"/>
      <c r="AC735" s="5"/>
      <c r="AD735" s="5" t="s">
        <v>1331</v>
      </c>
      <c r="AE735" s="5"/>
      <c r="AF735" s="5">
        <v>27143</v>
      </c>
      <c r="AG735" s="5">
        <v>50</v>
      </c>
      <c r="AH735" s="5">
        <v>100</v>
      </c>
      <c r="AI735" s="5" t="s">
        <v>1332</v>
      </c>
      <c r="AJ735" s="5">
        <v>35370</v>
      </c>
      <c r="AK735" s="5">
        <v>28</v>
      </c>
      <c r="AL735" s="5">
        <v>35370</v>
      </c>
      <c r="AM735" s="5" t="s">
        <v>1333</v>
      </c>
      <c r="AN735" s="5">
        <v>57510</v>
      </c>
      <c r="AO735" s="5" t="s">
        <v>5795</v>
      </c>
      <c r="AP735" s="5" t="s">
        <v>1536</v>
      </c>
      <c r="AQ735" s="4" t="s">
        <v>12479</v>
      </c>
      <c r="AR735" s="5" t="s">
        <v>12480</v>
      </c>
      <c r="AS735" s="4" t="s">
        <v>2290</v>
      </c>
      <c r="AT735" s="5" t="s">
        <v>2291</v>
      </c>
      <c r="AU735" s="5" t="s">
        <v>41</v>
      </c>
      <c r="AV735" s="4" t="s">
        <v>2292</v>
      </c>
      <c r="AW735" s="5" t="s">
        <v>108</v>
      </c>
      <c r="AX735" s="4" t="s">
        <v>2460</v>
      </c>
      <c r="AY735" s="5" t="s">
        <v>2463</v>
      </c>
      <c r="AZ735" s="5" t="s">
        <v>11</v>
      </c>
      <c r="BA735" s="4" t="s">
        <v>2464</v>
      </c>
      <c r="BB735" s="5" t="s">
        <v>2465</v>
      </c>
      <c r="BC735" s="5" t="s">
        <v>5792</v>
      </c>
      <c r="BD735" s="5" t="s">
        <v>5796</v>
      </c>
      <c r="BE735" s="5" t="s">
        <v>25</v>
      </c>
      <c r="BF735" s="5" t="s">
        <v>1333</v>
      </c>
      <c r="BG735" s="5" t="s">
        <v>5797</v>
      </c>
      <c r="BH735" s="5" t="s">
        <v>1343</v>
      </c>
    </row>
    <row r="736" spans="1:60" x14ac:dyDescent="0.25">
      <c r="A736">
        <f t="shared" si="67"/>
        <v>300268</v>
      </c>
      <c r="B736">
        <f t="shared" si="68"/>
        <v>3100182</v>
      </c>
      <c r="C736" s="17" t="str">
        <f t="shared" si="70"/>
        <v>IMD</v>
      </c>
      <c r="D736" t="str">
        <f t="shared" si="66"/>
        <v>REGION CENTRE EST</v>
      </c>
      <c r="E736" s="12" t="str">
        <f t="shared" si="69"/>
        <v>TERRAIN</v>
      </c>
      <c r="F736" s="4" t="s">
        <v>5798</v>
      </c>
      <c r="G736" s="4" t="s">
        <v>2290</v>
      </c>
      <c r="H736" s="5">
        <v>1</v>
      </c>
      <c r="I736" s="5"/>
      <c r="J736" s="5">
        <v>1</v>
      </c>
      <c r="K736" s="5" t="s">
        <v>1325</v>
      </c>
      <c r="L736" s="5" t="s">
        <v>5799</v>
      </c>
      <c r="M736" s="5" t="s">
        <v>414</v>
      </c>
      <c r="N736" s="5" t="s">
        <v>714</v>
      </c>
      <c r="O736" s="5">
        <v>45231</v>
      </c>
      <c r="P736" s="5"/>
      <c r="Q736" s="5" t="s">
        <v>1346</v>
      </c>
      <c r="R736" s="5">
        <v>3</v>
      </c>
      <c r="S736" s="5" t="s">
        <v>5</v>
      </c>
      <c r="T736" s="5" t="s">
        <v>41</v>
      </c>
      <c r="U736" s="6">
        <v>45261</v>
      </c>
      <c r="V736" s="4" t="s">
        <v>1673</v>
      </c>
      <c r="W736" s="4" t="s">
        <v>1392</v>
      </c>
      <c r="X736" s="5" t="s">
        <v>5</v>
      </c>
      <c r="Y736" s="5"/>
      <c r="Z736" s="5"/>
      <c r="AA736" s="4"/>
      <c r="AB736" s="5">
        <v>6</v>
      </c>
      <c r="AC736" s="5"/>
      <c r="AD736" s="5">
        <v>6</v>
      </c>
      <c r="AE736" s="5"/>
      <c r="AF736" s="6">
        <v>30139</v>
      </c>
      <c r="AG736" s="5">
        <v>42</v>
      </c>
      <c r="AH736" s="5">
        <v>100</v>
      </c>
      <c r="AI736" s="5" t="s">
        <v>1332</v>
      </c>
      <c r="AJ736" s="6">
        <v>40695</v>
      </c>
      <c r="AK736" s="5">
        <v>13</v>
      </c>
      <c r="AL736" s="6">
        <v>40695</v>
      </c>
      <c r="AM736" s="5"/>
      <c r="AN736" s="5">
        <v>67500</v>
      </c>
      <c r="AO736" s="5" t="s">
        <v>5800</v>
      </c>
      <c r="AP736" s="5" t="s">
        <v>1536</v>
      </c>
      <c r="AQ736" s="4" t="s">
        <v>12479</v>
      </c>
      <c r="AR736" s="5" t="s">
        <v>12480</v>
      </c>
      <c r="AS736" s="4" t="s">
        <v>2290</v>
      </c>
      <c r="AT736" s="5" t="s">
        <v>2291</v>
      </c>
      <c r="AU736" s="5" t="s">
        <v>41</v>
      </c>
      <c r="AV736" s="4" t="s">
        <v>2292</v>
      </c>
      <c r="AW736" s="5" t="s">
        <v>108</v>
      </c>
      <c r="AX736" s="4"/>
      <c r="AY736" s="5"/>
      <c r="AZ736" s="5"/>
      <c r="BA736" s="4"/>
      <c r="BB736" s="5"/>
      <c r="BC736" s="4"/>
      <c r="BD736" s="5"/>
      <c r="BE736" s="5"/>
      <c r="BF736" s="5" t="s">
        <v>1677</v>
      </c>
      <c r="BG736" s="4"/>
      <c r="BH736" s="5"/>
    </row>
    <row r="737" spans="1:60" x14ac:dyDescent="0.25">
      <c r="A737">
        <f t="shared" si="67"/>
        <v>306484</v>
      </c>
      <c r="B737">
        <f t="shared" si="68"/>
        <v>7024428</v>
      </c>
      <c r="C737" s="17" t="str">
        <f t="shared" si="70"/>
        <v>IMD</v>
      </c>
      <c r="D737" t="str">
        <f t="shared" si="66"/>
        <v>REGION GRAND OUEST</v>
      </c>
      <c r="E737" s="12" t="str">
        <f t="shared" si="69"/>
        <v>TERRAIN</v>
      </c>
      <c r="F737" s="4" t="s">
        <v>12518</v>
      </c>
      <c r="G737" s="4" t="s">
        <v>12481</v>
      </c>
      <c r="H737" s="5">
        <v>1</v>
      </c>
      <c r="I737" s="5"/>
      <c r="J737" s="5">
        <v>1</v>
      </c>
      <c r="K737" s="5" t="s">
        <v>1325</v>
      </c>
      <c r="L737" s="5" t="s">
        <v>156</v>
      </c>
      <c r="M737" s="5" t="s">
        <v>12519</v>
      </c>
      <c r="N737" s="5"/>
      <c r="O737" s="5"/>
      <c r="P737" s="5"/>
      <c r="Q737" s="5"/>
      <c r="R737" s="5"/>
      <c r="S737" s="5"/>
      <c r="T737" s="5" t="s">
        <v>41</v>
      </c>
      <c r="U737" s="6">
        <v>45627</v>
      </c>
      <c r="V737" s="5" t="s">
        <v>1673</v>
      </c>
      <c r="W737" s="4" t="s">
        <v>1392</v>
      </c>
      <c r="X737" s="5" t="s">
        <v>5</v>
      </c>
      <c r="Y737" s="5"/>
      <c r="Z737" s="5"/>
      <c r="AA737" s="4"/>
      <c r="AB737" s="5"/>
      <c r="AC737" s="5"/>
      <c r="AD737" s="5">
        <v>6</v>
      </c>
      <c r="AE737" s="5"/>
      <c r="AF737" s="5">
        <v>31195</v>
      </c>
      <c r="AG737" s="5">
        <v>39</v>
      </c>
      <c r="AH737" s="5">
        <v>100</v>
      </c>
      <c r="AI737" s="5" t="s">
        <v>1332</v>
      </c>
      <c r="AJ737" s="5">
        <v>45627</v>
      </c>
      <c r="AK737" s="5">
        <v>0</v>
      </c>
      <c r="AL737" s="5">
        <v>45627</v>
      </c>
      <c r="AM737" s="5"/>
      <c r="AN737" s="5">
        <v>44150</v>
      </c>
      <c r="AO737" s="5" t="s">
        <v>12520</v>
      </c>
      <c r="AP737" s="5" t="s">
        <v>1413</v>
      </c>
      <c r="AQ737" s="4" t="s">
        <v>1414</v>
      </c>
      <c r="AR737" s="5" t="s">
        <v>19</v>
      </c>
      <c r="AS737" s="4" t="s">
        <v>12481</v>
      </c>
      <c r="AT737" s="5" t="s">
        <v>12482</v>
      </c>
      <c r="AU737" s="5" t="s">
        <v>41</v>
      </c>
      <c r="AV737" s="4" t="s">
        <v>1683</v>
      </c>
      <c r="AW737" s="5" t="s">
        <v>330</v>
      </c>
      <c r="AX737" s="4"/>
      <c r="AY737" s="5"/>
      <c r="AZ737" s="5"/>
      <c r="BA737" s="4"/>
      <c r="BB737" s="5"/>
      <c r="BC737" s="5"/>
      <c r="BD737" s="5"/>
      <c r="BE737" s="5"/>
      <c r="BF737" s="5" t="s">
        <v>1677</v>
      </c>
      <c r="BG737" s="4"/>
      <c r="BH737" s="5"/>
    </row>
    <row r="738" spans="1:60" x14ac:dyDescent="0.25">
      <c r="A738">
        <f t="shared" si="67"/>
        <v>306408</v>
      </c>
      <c r="B738">
        <f t="shared" si="68"/>
        <v>7024308</v>
      </c>
      <c r="C738" s="17" t="str">
        <f t="shared" si="70"/>
        <v>CC</v>
      </c>
      <c r="D738" t="str">
        <f t="shared" si="66"/>
        <v>REGION GRAND SUD</v>
      </c>
      <c r="E738" s="12" t="str">
        <f t="shared" si="69"/>
        <v>TERRAIN</v>
      </c>
      <c r="F738" s="4" t="s">
        <v>5801</v>
      </c>
      <c r="G738" s="4" t="s">
        <v>5802</v>
      </c>
      <c r="H738" s="5">
        <v>1</v>
      </c>
      <c r="I738" s="5"/>
      <c r="J738" s="5">
        <v>1</v>
      </c>
      <c r="K738" s="5" t="s">
        <v>1325</v>
      </c>
      <c r="L738" s="5" t="s">
        <v>4062</v>
      </c>
      <c r="M738" s="5" t="s">
        <v>5803</v>
      </c>
      <c r="N738" s="5"/>
      <c r="O738" s="5"/>
      <c r="P738" s="5"/>
      <c r="Q738" s="5"/>
      <c r="R738" s="5"/>
      <c r="S738" s="5"/>
      <c r="T738" s="5" t="s">
        <v>245</v>
      </c>
      <c r="U738" s="6">
        <v>45597</v>
      </c>
      <c r="V738" s="5" t="s">
        <v>1328</v>
      </c>
      <c r="W738" s="4" t="s">
        <v>1329</v>
      </c>
      <c r="X738" s="5" t="s">
        <v>18</v>
      </c>
      <c r="Y738" s="5"/>
      <c r="Z738" s="5"/>
      <c r="AA738" s="4" t="s">
        <v>5804</v>
      </c>
      <c r="AB738" s="5"/>
      <c r="AC738" s="5"/>
      <c r="AD738" s="5" t="s">
        <v>1331</v>
      </c>
      <c r="AE738" s="5"/>
      <c r="AF738" s="5">
        <v>28782</v>
      </c>
      <c r="AG738" s="5">
        <v>46</v>
      </c>
      <c r="AH738" s="5">
        <v>100</v>
      </c>
      <c r="AI738" s="5" t="s">
        <v>1332</v>
      </c>
      <c r="AJ738" s="5">
        <v>45597</v>
      </c>
      <c r="AK738" s="5">
        <v>0</v>
      </c>
      <c r="AL738" s="5">
        <v>45597</v>
      </c>
      <c r="AM738" s="5" t="s">
        <v>1333</v>
      </c>
      <c r="AN738" s="5">
        <v>83210</v>
      </c>
      <c r="AO738" s="5" t="s">
        <v>1488</v>
      </c>
      <c r="AP738" s="5" t="s">
        <v>1335</v>
      </c>
      <c r="AQ738" s="4" t="s">
        <v>1336</v>
      </c>
      <c r="AR738" s="5" t="s">
        <v>12476</v>
      </c>
      <c r="AS738" s="4" t="s">
        <v>1473</v>
      </c>
      <c r="AT738" s="5" t="s">
        <v>1474</v>
      </c>
      <c r="AU738" s="5" t="s">
        <v>41</v>
      </c>
      <c r="AV738" s="4" t="s">
        <v>1475</v>
      </c>
      <c r="AW738" s="5" t="s">
        <v>58</v>
      </c>
      <c r="AX738" s="4" t="s">
        <v>1489</v>
      </c>
      <c r="AY738" s="5" t="s">
        <v>1490</v>
      </c>
      <c r="AZ738" s="5" t="s">
        <v>11</v>
      </c>
      <c r="BA738" s="4" t="s">
        <v>1491</v>
      </c>
      <c r="BB738" s="5" t="s">
        <v>1492</v>
      </c>
      <c r="BC738" s="4" t="s">
        <v>5802</v>
      </c>
      <c r="BD738" s="5" t="s">
        <v>5805</v>
      </c>
      <c r="BE738" s="5" t="s">
        <v>245</v>
      </c>
      <c r="BF738" s="5" t="s">
        <v>1333</v>
      </c>
      <c r="BG738" s="4" t="s">
        <v>5806</v>
      </c>
      <c r="BH738" s="5" t="s">
        <v>1343</v>
      </c>
    </row>
    <row r="739" spans="1:60" x14ac:dyDescent="0.25">
      <c r="A739">
        <f t="shared" si="67"/>
        <v>304937</v>
      </c>
      <c r="B739">
        <f t="shared" si="68"/>
        <v>3102715</v>
      </c>
      <c r="C739" s="17" t="str">
        <f t="shared" si="70"/>
        <v>CC</v>
      </c>
      <c r="D739" t="str">
        <f t="shared" si="66"/>
        <v>REGION ILE DE FRANCE NORD</v>
      </c>
      <c r="E739" s="12" t="str">
        <f t="shared" si="69"/>
        <v>TERRAIN</v>
      </c>
      <c r="F739" s="4" t="s">
        <v>902</v>
      </c>
      <c r="G739" s="4" t="s">
        <v>5807</v>
      </c>
      <c r="H739" s="5">
        <v>1</v>
      </c>
      <c r="I739" s="5"/>
      <c r="J739" s="5">
        <v>1</v>
      </c>
      <c r="K739" s="5" t="s">
        <v>1325</v>
      </c>
      <c r="L739" s="5" t="s">
        <v>190</v>
      </c>
      <c r="M739" s="5" t="s">
        <v>903</v>
      </c>
      <c r="N739" s="5"/>
      <c r="O739" s="5"/>
      <c r="P739" s="5"/>
      <c r="Q739" s="5"/>
      <c r="R739" s="5"/>
      <c r="S739" s="5"/>
      <c r="T739" s="5" t="s">
        <v>25</v>
      </c>
      <c r="U739" s="6">
        <v>44440</v>
      </c>
      <c r="V739" s="5" t="s">
        <v>1363</v>
      </c>
      <c r="W739" s="4" t="s">
        <v>1329</v>
      </c>
      <c r="X739" s="5" t="s">
        <v>18</v>
      </c>
      <c r="Y739" s="5"/>
      <c r="Z739" s="5"/>
      <c r="AA739" s="4" t="s">
        <v>1505</v>
      </c>
      <c r="AB739" s="5"/>
      <c r="AC739" s="5"/>
      <c r="AD739" s="5" t="s">
        <v>1331</v>
      </c>
      <c r="AE739" s="5"/>
      <c r="AF739" s="5">
        <v>29643</v>
      </c>
      <c r="AG739" s="5">
        <v>43</v>
      </c>
      <c r="AH739" s="5">
        <v>100</v>
      </c>
      <c r="AI739" s="5" t="s">
        <v>1332</v>
      </c>
      <c r="AJ739" s="5">
        <v>44256</v>
      </c>
      <c r="AK739" s="5">
        <v>3</v>
      </c>
      <c r="AL739" s="5">
        <v>44256</v>
      </c>
      <c r="AM739" s="5" t="s">
        <v>1333</v>
      </c>
      <c r="AN739" s="5">
        <v>94130</v>
      </c>
      <c r="AO739" s="5" t="s">
        <v>5808</v>
      </c>
      <c r="AP739" s="5" t="s">
        <v>12477</v>
      </c>
      <c r="AQ739" s="4" t="s">
        <v>1351</v>
      </c>
      <c r="AR739" s="5" t="s">
        <v>12478</v>
      </c>
      <c r="AS739" s="4" t="s">
        <v>1352</v>
      </c>
      <c r="AT739" s="5" t="s">
        <v>1353</v>
      </c>
      <c r="AU739" s="5" t="s">
        <v>41</v>
      </c>
      <c r="AV739" s="4" t="s">
        <v>1354</v>
      </c>
      <c r="AW739" s="5" t="s">
        <v>17</v>
      </c>
      <c r="AX739" s="4" t="s">
        <v>2116</v>
      </c>
      <c r="AY739" s="5" t="s">
        <v>2117</v>
      </c>
      <c r="AZ739" s="5" t="s">
        <v>11</v>
      </c>
      <c r="BA739" s="4" t="s">
        <v>2118</v>
      </c>
      <c r="BB739" s="5" t="s">
        <v>2119</v>
      </c>
      <c r="BC739" s="5" t="s">
        <v>5807</v>
      </c>
      <c r="BD739" s="5" t="s">
        <v>5809</v>
      </c>
      <c r="BE739" s="5" t="s">
        <v>25</v>
      </c>
      <c r="BF739" s="5" t="s">
        <v>1333</v>
      </c>
      <c r="BG739" s="4" t="s">
        <v>5810</v>
      </c>
      <c r="BH739" s="5" t="s">
        <v>1343</v>
      </c>
    </row>
    <row r="740" spans="1:60" x14ac:dyDescent="0.25">
      <c r="A740">
        <f t="shared" si="67"/>
        <v>305243</v>
      </c>
      <c r="B740">
        <f t="shared" si="68"/>
        <v>7020655</v>
      </c>
      <c r="C740" s="17" t="str">
        <f t="shared" si="70"/>
        <v>CC</v>
      </c>
      <c r="D740" t="str">
        <f t="shared" si="66"/>
        <v>REGION GRAND OUEST</v>
      </c>
      <c r="E740" s="12" t="str">
        <f t="shared" si="69"/>
        <v>TERRAIN</v>
      </c>
      <c r="F740" s="4" t="s">
        <v>1104</v>
      </c>
      <c r="G740" s="4" t="s">
        <v>5811</v>
      </c>
      <c r="H740" s="5">
        <v>1</v>
      </c>
      <c r="I740" s="5"/>
      <c r="J740" s="5">
        <v>1</v>
      </c>
      <c r="K740" s="5" t="s">
        <v>1325</v>
      </c>
      <c r="L740" s="5" t="s">
        <v>961</v>
      </c>
      <c r="M740" s="5" t="s">
        <v>1105</v>
      </c>
      <c r="N740" s="5"/>
      <c r="O740" s="5"/>
      <c r="P740" s="5"/>
      <c r="Q740" s="5"/>
      <c r="R740" s="5"/>
      <c r="S740" s="5"/>
      <c r="T740" s="5" t="s">
        <v>25</v>
      </c>
      <c r="U740" s="6">
        <v>44774</v>
      </c>
      <c r="V740" s="5" t="s">
        <v>1363</v>
      </c>
      <c r="W740" s="4" t="s">
        <v>1329</v>
      </c>
      <c r="X740" s="5" t="s">
        <v>18</v>
      </c>
      <c r="Y740" s="5"/>
      <c r="Z740" s="5"/>
      <c r="AA740" s="4" t="s">
        <v>5812</v>
      </c>
      <c r="AB740" s="5"/>
      <c r="AC740" s="5"/>
      <c r="AD740" s="5" t="s">
        <v>1331</v>
      </c>
      <c r="AE740" s="5"/>
      <c r="AF740" s="5">
        <v>33308</v>
      </c>
      <c r="AG740" s="5">
        <v>33</v>
      </c>
      <c r="AH740" s="5">
        <v>100</v>
      </c>
      <c r="AI740" s="5" t="s">
        <v>1332</v>
      </c>
      <c r="AJ740" s="5">
        <v>44593</v>
      </c>
      <c r="AK740" s="5">
        <v>2</v>
      </c>
      <c r="AL740" s="5">
        <v>44593</v>
      </c>
      <c r="AM740" s="5" t="s">
        <v>1333</v>
      </c>
      <c r="AN740" s="5">
        <v>29270</v>
      </c>
      <c r="AO740" s="5" t="s">
        <v>5813</v>
      </c>
      <c r="AP740" s="5" t="s">
        <v>1413</v>
      </c>
      <c r="AQ740" s="4" t="s">
        <v>1414</v>
      </c>
      <c r="AR740" s="5" t="s">
        <v>19</v>
      </c>
      <c r="AS740" s="4" t="s">
        <v>12481</v>
      </c>
      <c r="AT740" s="5" t="s">
        <v>12482</v>
      </c>
      <c r="AU740" s="5" t="s">
        <v>41</v>
      </c>
      <c r="AV740" s="4" t="s">
        <v>1683</v>
      </c>
      <c r="AW740" s="5" t="s">
        <v>330</v>
      </c>
      <c r="AX740" s="4" t="s">
        <v>3558</v>
      </c>
      <c r="AY740" s="5" t="s">
        <v>3559</v>
      </c>
      <c r="AZ740" s="5" t="s">
        <v>11</v>
      </c>
      <c r="BA740" s="4" t="s">
        <v>3560</v>
      </c>
      <c r="BB740" s="5" t="s">
        <v>3561</v>
      </c>
      <c r="BC740" s="4" t="s">
        <v>5811</v>
      </c>
      <c r="BD740" s="5" t="s">
        <v>5814</v>
      </c>
      <c r="BE740" s="5" t="s">
        <v>25</v>
      </c>
      <c r="BF740" s="5" t="s">
        <v>1333</v>
      </c>
      <c r="BG740" s="4" t="s">
        <v>5815</v>
      </c>
      <c r="BH740" s="5" t="s">
        <v>1343</v>
      </c>
    </row>
    <row r="741" spans="1:60" x14ac:dyDescent="0.25">
      <c r="A741">
        <f t="shared" si="67"/>
        <v>304776</v>
      </c>
      <c r="B741">
        <f t="shared" si="68"/>
        <v>3102603</v>
      </c>
      <c r="C741" s="17" t="str">
        <f t="shared" si="70"/>
        <v>CC</v>
      </c>
      <c r="D741" t="str">
        <f t="shared" si="66"/>
        <v>REGION GRAND OUEST</v>
      </c>
      <c r="E741" s="12" t="str">
        <f t="shared" si="69"/>
        <v>TERRAIN</v>
      </c>
      <c r="F741" s="4" t="s">
        <v>388</v>
      </c>
      <c r="G741" s="4" t="s">
        <v>5816</v>
      </c>
      <c r="H741" s="5">
        <v>1</v>
      </c>
      <c r="I741" s="5"/>
      <c r="J741" s="5">
        <v>1</v>
      </c>
      <c r="K741" s="5" t="s">
        <v>1325</v>
      </c>
      <c r="L741" s="5" t="s">
        <v>390</v>
      </c>
      <c r="M741" s="5" t="s">
        <v>389</v>
      </c>
      <c r="N741" s="5"/>
      <c r="O741" s="5"/>
      <c r="P741" s="5"/>
      <c r="Q741" s="5"/>
      <c r="R741" s="5"/>
      <c r="S741" s="5"/>
      <c r="T741" s="5" t="s">
        <v>25</v>
      </c>
      <c r="U741" s="6">
        <v>44348</v>
      </c>
      <c r="V741" s="5" t="s">
        <v>1363</v>
      </c>
      <c r="W741" s="4" t="s">
        <v>1329</v>
      </c>
      <c r="X741" s="5" t="s">
        <v>18</v>
      </c>
      <c r="Y741" s="5"/>
      <c r="Z741" s="5"/>
      <c r="AA741" s="4" t="s">
        <v>3879</v>
      </c>
      <c r="AB741" s="5"/>
      <c r="AC741" s="5"/>
      <c r="AD741" s="5" t="s">
        <v>1331</v>
      </c>
      <c r="AE741" s="5"/>
      <c r="AF741" s="5">
        <v>32286</v>
      </c>
      <c r="AG741" s="5">
        <v>36</v>
      </c>
      <c r="AH741" s="5">
        <v>100</v>
      </c>
      <c r="AI741" s="5" t="s">
        <v>1332</v>
      </c>
      <c r="AJ741" s="5">
        <v>44166</v>
      </c>
      <c r="AK741" s="5">
        <v>4</v>
      </c>
      <c r="AL741" s="5">
        <v>44166</v>
      </c>
      <c r="AM741" s="5" t="s">
        <v>1333</v>
      </c>
      <c r="AN741" s="5">
        <v>35270</v>
      </c>
      <c r="AO741" s="5" t="s">
        <v>5817</v>
      </c>
      <c r="AP741" s="5" t="s">
        <v>1413</v>
      </c>
      <c r="AQ741" s="4" t="s">
        <v>1414</v>
      </c>
      <c r="AR741" s="5" t="s">
        <v>19</v>
      </c>
      <c r="AS741" s="4" t="s">
        <v>1828</v>
      </c>
      <c r="AT741" s="5" t="s">
        <v>1829</v>
      </c>
      <c r="AU741" s="5" t="s">
        <v>41</v>
      </c>
      <c r="AV741" s="4" t="s">
        <v>1830</v>
      </c>
      <c r="AW741" s="5" t="s">
        <v>148</v>
      </c>
      <c r="AX741" s="4" t="s">
        <v>3129</v>
      </c>
      <c r="AY741" s="5" t="s">
        <v>3130</v>
      </c>
      <c r="AZ741" s="5" t="s">
        <v>11</v>
      </c>
      <c r="BA741" s="4" t="s">
        <v>3131</v>
      </c>
      <c r="BB741" s="5" t="s">
        <v>3132</v>
      </c>
      <c r="BC741" s="4" t="s">
        <v>5816</v>
      </c>
      <c r="BD741" s="5" t="s">
        <v>5818</v>
      </c>
      <c r="BE741" s="5" t="s">
        <v>25</v>
      </c>
      <c r="BF741" s="5" t="s">
        <v>1333</v>
      </c>
      <c r="BG741" s="4" t="s">
        <v>5819</v>
      </c>
      <c r="BH741" s="5" t="s">
        <v>1343</v>
      </c>
    </row>
    <row r="742" spans="1:60" x14ac:dyDescent="0.25">
      <c r="A742">
        <f t="shared" si="67"/>
        <v>302680</v>
      </c>
      <c r="B742">
        <f t="shared" si="68"/>
        <v>7014394</v>
      </c>
      <c r="C742" t="str">
        <f t="shared" si="70"/>
        <v>ASSISTANTE</v>
      </c>
      <c r="D742" t="str">
        <f t="shared" si="66"/>
        <v>POLE PILOTAGE DU RESEAU COMMERCIAL</v>
      </c>
      <c r="E742" s="12" t="str">
        <f t="shared" si="69"/>
        <v>TERRAIN</v>
      </c>
      <c r="F742" s="4" t="s">
        <v>5820</v>
      </c>
      <c r="G742" s="4" t="s">
        <v>5821</v>
      </c>
      <c r="H742" s="5">
        <v>1</v>
      </c>
      <c r="I742" s="5"/>
      <c r="J742" s="5">
        <v>2</v>
      </c>
      <c r="K742" s="5" t="s">
        <v>1345</v>
      </c>
      <c r="L742" s="5" t="s">
        <v>138</v>
      </c>
      <c r="M742" s="5" t="s">
        <v>5822</v>
      </c>
      <c r="N742" s="5"/>
      <c r="O742" s="5"/>
      <c r="P742" s="5"/>
      <c r="Q742" s="5"/>
      <c r="R742" s="5"/>
      <c r="S742" s="5"/>
      <c r="T742" s="5" t="s">
        <v>1469</v>
      </c>
      <c r="U742" s="6">
        <v>42240</v>
      </c>
      <c r="V742" s="5" t="s">
        <v>1470</v>
      </c>
      <c r="W742" s="4" t="s">
        <v>1392</v>
      </c>
      <c r="X742" s="5" t="s">
        <v>1471</v>
      </c>
      <c r="Y742" s="5"/>
      <c r="Z742" s="5"/>
      <c r="AA742" s="4"/>
      <c r="AB742" s="5"/>
      <c r="AC742" s="5"/>
      <c r="AD742" s="5">
        <v>4</v>
      </c>
      <c r="AE742" s="5"/>
      <c r="AF742" s="5">
        <v>27053</v>
      </c>
      <c r="AG742" s="5">
        <v>50</v>
      </c>
      <c r="AH742" s="5">
        <v>100</v>
      </c>
      <c r="AI742" s="5" t="s">
        <v>1332</v>
      </c>
      <c r="AJ742" s="5">
        <v>42240</v>
      </c>
      <c r="AK742" s="5">
        <v>9</v>
      </c>
      <c r="AL742" s="5">
        <v>42240</v>
      </c>
      <c r="AM742" s="5"/>
      <c r="AN742" s="5">
        <v>56650</v>
      </c>
      <c r="AO742" s="5" t="s">
        <v>5823</v>
      </c>
      <c r="AP742" s="5"/>
      <c r="AQ742" s="4" t="s">
        <v>1395</v>
      </c>
      <c r="AR742" s="5" t="s">
        <v>188</v>
      </c>
      <c r="AS742" s="4"/>
      <c r="AT742" s="5"/>
      <c r="AU742" s="5"/>
      <c r="AV742" s="4" t="s">
        <v>3256</v>
      </c>
      <c r="AW742" s="5" t="s">
        <v>538</v>
      </c>
      <c r="AX742" s="4"/>
      <c r="AY742" s="5"/>
      <c r="AZ742" s="5"/>
      <c r="BA742" s="4"/>
      <c r="BB742" s="5"/>
      <c r="BC742" s="4"/>
      <c r="BD742" s="5"/>
      <c r="BE742" s="5"/>
      <c r="BF742" s="5"/>
      <c r="BG742" s="4"/>
      <c r="BH742" s="5"/>
    </row>
    <row r="743" spans="1:60" x14ac:dyDescent="0.25">
      <c r="A743">
        <f t="shared" si="67"/>
        <v>305769</v>
      </c>
      <c r="B743">
        <f t="shared" si="68"/>
        <v>7023145</v>
      </c>
      <c r="C743" s="17" t="str">
        <f t="shared" si="70"/>
        <v>CC</v>
      </c>
      <c r="D743" t="str">
        <f t="shared" si="66"/>
        <v>REGION CENTRE EST</v>
      </c>
      <c r="E743" s="12" t="str">
        <f t="shared" si="69"/>
        <v>TERRAIN</v>
      </c>
      <c r="F743" s="4" t="s">
        <v>5824</v>
      </c>
      <c r="G743" s="4" t="s">
        <v>5825</v>
      </c>
      <c r="H743" s="5">
        <v>1</v>
      </c>
      <c r="I743" s="5"/>
      <c r="J743" s="5">
        <v>1</v>
      </c>
      <c r="K743" s="5" t="s">
        <v>1325</v>
      </c>
      <c r="L743" s="5" t="s">
        <v>5826</v>
      </c>
      <c r="M743" s="5" t="s">
        <v>5827</v>
      </c>
      <c r="N743" s="5" t="s">
        <v>245</v>
      </c>
      <c r="O743" s="5">
        <v>45323</v>
      </c>
      <c r="P743" s="5"/>
      <c r="Q743" s="5" t="s">
        <v>1346</v>
      </c>
      <c r="R743" s="5">
        <v>5</v>
      </c>
      <c r="S743" s="5" t="s">
        <v>18</v>
      </c>
      <c r="T743" s="5" t="s">
        <v>25</v>
      </c>
      <c r="U743" s="6">
        <v>45352</v>
      </c>
      <c r="V743" s="5" t="s">
        <v>1363</v>
      </c>
      <c r="W743" s="4" t="s">
        <v>1329</v>
      </c>
      <c r="X743" s="5" t="s">
        <v>18</v>
      </c>
      <c r="Y743" s="5"/>
      <c r="Z743" s="5"/>
      <c r="AA743" s="4" t="s">
        <v>5828</v>
      </c>
      <c r="AB743" s="5" t="s">
        <v>1331</v>
      </c>
      <c r="AC743" s="5"/>
      <c r="AD743" s="5" t="s">
        <v>1331</v>
      </c>
      <c r="AE743" s="5"/>
      <c r="AF743" s="5">
        <v>27672</v>
      </c>
      <c r="AG743" s="5">
        <v>49</v>
      </c>
      <c r="AH743" s="5">
        <v>100</v>
      </c>
      <c r="AI743" s="5" t="s">
        <v>1332</v>
      </c>
      <c r="AJ743" s="5">
        <v>45231</v>
      </c>
      <c r="AK743" s="5">
        <v>1</v>
      </c>
      <c r="AL743" s="5">
        <v>45231</v>
      </c>
      <c r="AM743" s="5" t="s">
        <v>1333</v>
      </c>
      <c r="AN743" s="5">
        <v>91000</v>
      </c>
      <c r="AO743" s="5" t="s">
        <v>5829</v>
      </c>
      <c r="AP743" s="5" t="s">
        <v>1536</v>
      </c>
      <c r="AQ743" s="4" t="s">
        <v>12479</v>
      </c>
      <c r="AR743" s="5" t="s">
        <v>12480</v>
      </c>
      <c r="AS743" s="4" t="s">
        <v>1376</v>
      </c>
      <c r="AT743" s="5" t="s">
        <v>1377</v>
      </c>
      <c r="AU743" s="5" t="s">
        <v>41</v>
      </c>
      <c r="AV743" s="4" t="s">
        <v>1378</v>
      </c>
      <c r="AW743" s="5" t="s">
        <v>47</v>
      </c>
      <c r="AX743" s="4" t="s">
        <v>1597</v>
      </c>
      <c r="AY743" s="5" t="s">
        <v>1598</v>
      </c>
      <c r="AZ743" s="5" t="s">
        <v>11</v>
      </c>
      <c r="BA743" s="4" t="s">
        <v>1599</v>
      </c>
      <c r="BB743" s="5" t="s">
        <v>1600</v>
      </c>
      <c r="BC743" s="4" t="s">
        <v>5825</v>
      </c>
      <c r="BD743" s="5" t="s">
        <v>5830</v>
      </c>
      <c r="BE743" s="5" t="s">
        <v>25</v>
      </c>
      <c r="BF743" s="5" t="s">
        <v>1333</v>
      </c>
      <c r="BG743" s="4" t="s">
        <v>5831</v>
      </c>
      <c r="BH743" s="5" t="s">
        <v>1343</v>
      </c>
    </row>
    <row r="744" spans="1:60" x14ac:dyDescent="0.25">
      <c r="A744">
        <f t="shared" si="67"/>
        <v>188232</v>
      </c>
      <c r="B744">
        <f t="shared" si="68"/>
        <v>3001097</v>
      </c>
      <c r="C744" s="17" t="str">
        <f t="shared" si="70"/>
        <v>IMP</v>
      </c>
      <c r="D744" t="str">
        <f t="shared" si="66"/>
        <v>REGION GRAND OUEST</v>
      </c>
      <c r="E744" s="12" t="str">
        <f t="shared" si="69"/>
        <v>TERRAIN</v>
      </c>
      <c r="F744" s="4" t="s">
        <v>904</v>
      </c>
      <c r="G744" s="4" t="s">
        <v>3558</v>
      </c>
      <c r="H744" s="5">
        <v>1</v>
      </c>
      <c r="I744" s="5"/>
      <c r="J744" s="5">
        <v>1</v>
      </c>
      <c r="K744" s="5" t="s">
        <v>1325</v>
      </c>
      <c r="L744" s="5" t="s">
        <v>6</v>
      </c>
      <c r="M744" s="5" t="s">
        <v>905</v>
      </c>
      <c r="N744" s="5"/>
      <c r="O744" s="5"/>
      <c r="P744" s="5"/>
      <c r="Q744" s="5"/>
      <c r="R744" s="5"/>
      <c r="S744" s="5"/>
      <c r="T744" s="5" t="s">
        <v>11</v>
      </c>
      <c r="U744" s="6">
        <v>45444</v>
      </c>
      <c r="V744" s="5" t="s">
        <v>1605</v>
      </c>
      <c r="W744" s="4" t="s">
        <v>1606</v>
      </c>
      <c r="X744" s="5" t="s">
        <v>5</v>
      </c>
      <c r="Y744" s="5"/>
      <c r="Z744" s="5"/>
      <c r="AA744" s="4"/>
      <c r="AB744" s="5"/>
      <c r="AC744" s="5"/>
      <c r="AD744" s="5">
        <v>6</v>
      </c>
      <c r="AE744" s="5"/>
      <c r="AF744" s="5">
        <v>26457</v>
      </c>
      <c r="AG744" s="5">
        <v>52</v>
      </c>
      <c r="AH744" s="5">
        <v>100</v>
      </c>
      <c r="AI744" s="5" t="s">
        <v>1332</v>
      </c>
      <c r="AJ744" s="5">
        <v>37865</v>
      </c>
      <c r="AK744" s="5">
        <v>21</v>
      </c>
      <c r="AL744" s="5">
        <v>37865</v>
      </c>
      <c r="AM744" s="5"/>
      <c r="AN744" s="5">
        <v>22810</v>
      </c>
      <c r="AO744" s="5" t="s">
        <v>5832</v>
      </c>
      <c r="AP744" s="5" t="s">
        <v>1413</v>
      </c>
      <c r="AQ744" s="4" t="s">
        <v>1414</v>
      </c>
      <c r="AR744" s="5" t="s">
        <v>19</v>
      </c>
      <c r="AS744" s="4" t="s">
        <v>12481</v>
      </c>
      <c r="AT744" s="5" t="s">
        <v>12482</v>
      </c>
      <c r="AU744" s="5" t="s">
        <v>41</v>
      </c>
      <c r="AV744" s="4" t="s">
        <v>1683</v>
      </c>
      <c r="AW744" s="5" t="s">
        <v>330</v>
      </c>
      <c r="AX744" s="4" t="s">
        <v>3558</v>
      </c>
      <c r="AY744" s="5" t="s">
        <v>3559</v>
      </c>
      <c r="AZ744" s="5" t="s">
        <v>11</v>
      </c>
      <c r="BA744" s="4" t="s">
        <v>3560</v>
      </c>
      <c r="BB744" s="5" t="s">
        <v>3561</v>
      </c>
      <c r="BC744" s="4"/>
      <c r="BD744" s="5"/>
      <c r="BE744" s="5"/>
      <c r="BF744" s="5" t="s">
        <v>1608</v>
      </c>
      <c r="BG744" s="4"/>
      <c r="BH744" s="5"/>
    </row>
    <row r="745" spans="1:60" x14ac:dyDescent="0.25">
      <c r="A745">
        <f t="shared" si="67"/>
        <v>303162</v>
      </c>
      <c r="B745">
        <f t="shared" si="68"/>
        <v>3101744</v>
      </c>
      <c r="C745" s="17" t="str">
        <f t="shared" si="70"/>
        <v>CC</v>
      </c>
      <c r="D745" t="str">
        <f t="shared" si="66"/>
        <v>REGION GRAND OUEST</v>
      </c>
      <c r="E745" s="12" t="str">
        <f t="shared" si="69"/>
        <v>TERRAIN</v>
      </c>
      <c r="F745" s="4" t="s">
        <v>5833</v>
      </c>
      <c r="G745" s="4" t="s">
        <v>5834</v>
      </c>
      <c r="H745" s="5">
        <v>1</v>
      </c>
      <c r="I745" s="5"/>
      <c r="J745" s="5">
        <v>1</v>
      </c>
      <c r="K745" s="5" t="s">
        <v>1325</v>
      </c>
      <c r="L745" s="5" t="s">
        <v>968</v>
      </c>
      <c r="M745" s="5" t="s">
        <v>5835</v>
      </c>
      <c r="N745" s="5" t="s">
        <v>260</v>
      </c>
      <c r="O745" s="5">
        <v>42614</v>
      </c>
      <c r="P745" s="5"/>
      <c r="Q745" s="5" t="s">
        <v>1346</v>
      </c>
      <c r="R745" s="5">
        <v>5</v>
      </c>
      <c r="S745" s="5" t="s">
        <v>18</v>
      </c>
      <c r="T745" s="5" t="s">
        <v>71</v>
      </c>
      <c r="U745" s="6">
        <v>42644</v>
      </c>
      <c r="V745" s="5" t="s">
        <v>1437</v>
      </c>
      <c r="W745" s="4" t="s">
        <v>1329</v>
      </c>
      <c r="X745" s="5" t="s">
        <v>18</v>
      </c>
      <c r="Y745" s="5" t="s">
        <v>1348</v>
      </c>
      <c r="Z745" s="5"/>
      <c r="AA745" s="4" t="s">
        <v>4332</v>
      </c>
      <c r="AB745" s="5" t="s">
        <v>1393</v>
      </c>
      <c r="AC745" s="5"/>
      <c r="AD745" s="5" t="s">
        <v>1393</v>
      </c>
      <c r="AE745" s="5"/>
      <c r="AF745" s="5">
        <v>28986</v>
      </c>
      <c r="AG745" s="5">
        <v>45</v>
      </c>
      <c r="AH745" s="5">
        <v>100</v>
      </c>
      <c r="AI745" s="5" t="s">
        <v>1332</v>
      </c>
      <c r="AJ745" s="5">
        <v>42644</v>
      </c>
      <c r="AK745" s="5">
        <v>8</v>
      </c>
      <c r="AL745" s="5">
        <v>42644</v>
      </c>
      <c r="AM745" s="5" t="s">
        <v>1333</v>
      </c>
      <c r="AN745" s="5">
        <v>56890</v>
      </c>
      <c r="AO745" s="5" t="s">
        <v>5836</v>
      </c>
      <c r="AP745" s="5" t="s">
        <v>1413</v>
      </c>
      <c r="AQ745" s="4" t="s">
        <v>1414</v>
      </c>
      <c r="AR745" s="5" t="s">
        <v>19</v>
      </c>
      <c r="AS745" s="4" t="s">
        <v>12481</v>
      </c>
      <c r="AT745" s="5" t="s">
        <v>12482</v>
      </c>
      <c r="AU745" s="5" t="s">
        <v>41</v>
      </c>
      <c r="AV745" s="4" t="s">
        <v>1683</v>
      </c>
      <c r="AW745" s="5" t="s">
        <v>330</v>
      </c>
      <c r="AX745" s="4"/>
      <c r="AY745" s="5"/>
      <c r="AZ745" s="5"/>
      <c r="BA745" s="4" t="s">
        <v>5837</v>
      </c>
      <c r="BB745" s="5" t="s">
        <v>5838</v>
      </c>
      <c r="BC745" s="4" t="s">
        <v>5834</v>
      </c>
      <c r="BD745" s="5" t="s">
        <v>5839</v>
      </c>
      <c r="BE745" s="5" t="s">
        <v>71</v>
      </c>
      <c r="BF745" s="5" t="s">
        <v>1333</v>
      </c>
      <c r="BG745" s="4" t="s">
        <v>5840</v>
      </c>
      <c r="BH745" s="5" t="s">
        <v>1343</v>
      </c>
    </row>
    <row r="746" spans="1:60" x14ac:dyDescent="0.25">
      <c r="A746">
        <f t="shared" si="67"/>
        <v>161430</v>
      </c>
      <c r="B746">
        <f t="shared" si="68"/>
        <v>6015355</v>
      </c>
      <c r="C746" s="17" t="str">
        <f t="shared" si="70"/>
        <v>ASSISTANTE</v>
      </c>
      <c r="D746" t="str">
        <f t="shared" si="66"/>
        <v>REGION GRAND SUD</v>
      </c>
      <c r="E746" s="12" t="str">
        <f t="shared" si="69"/>
        <v>TERRAIN</v>
      </c>
      <c r="F746" s="4" t="s">
        <v>5841</v>
      </c>
      <c r="G746" s="4" t="s">
        <v>5842</v>
      </c>
      <c r="H746" s="5">
        <v>1</v>
      </c>
      <c r="I746" s="5"/>
      <c r="J746" s="5">
        <v>2</v>
      </c>
      <c r="K746" s="5" t="s">
        <v>1345</v>
      </c>
      <c r="L746" s="5" t="s">
        <v>802</v>
      </c>
      <c r="M746" s="5" t="s">
        <v>5843</v>
      </c>
      <c r="N746" s="5"/>
      <c r="O746" s="5"/>
      <c r="P746" s="5"/>
      <c r="Q746" s="5"/>
      <c r="R746" s="5"/>
      <c r="S746" s="5"/>
      <c r="T746" s="5" t="s">
        <v>1469</v>
      </c>
      <c r="U746" s="6">
        <v>34243</v>
      </c>
      <c r="V746" s="5" t="s">
        <v>1470</v>
      </c>
      <c r="W746" s="4" t="s">
        <v>1392</v>
      </c>
      <c r="X746" s="5" t="s">
        <v>1471</v>
      </c>
      <c r="Y746" s="5"/>
      <c r="Z746" s="5"/>
      <c r="AA746" s="4"/>
      <c r="AB746" s="5"/>
      <c r="AC746" s="5"/>
      <c r="AD746" s="5">
        <v>4</v>
      </c>
      <c r="AE746" s="5"/>
      <c r="AF746" s="5">
        <v>22722</v>
      </c>
      <c r="AG746" s="5">
        <v>62</v>
      </c>
      <c r="AH746" s="5">
        <v>100</v>
      </c>
      <c r="AI746" s="5" t="s">
        <v>1332</v>
      </c>
      <c r="AJ746" s="5">
        <v>32629</v>
      </c>
      <c r="AK746" s="5">
        <v>35</v>
      </c>
      <c r="AL746" s="5">
        <v>32629</v>
      </c>
      <c r="AM746" s="5"/>
      <c r="AN746" s="5">
        <v>31570</v>
      </c>
      <c r="AO746" s="5" t="s">
        <v>5844</v>
      </c>
      <c r="AP746" s="5" t="s">
        <v>1335</v>
      </c>
      <c r="AQ746" s="4" t="s">
        <v>1336</v>
      </c>
      <c r="AR746" s="5" t="s">
        <v>12476</v>
      </c>
      <c r="AS746" s="4" t="s">
        <v>1795</v>
      </c>
      <c r="AT746" s="5" t="s">
        <v>1796</v>
      </c>
      <c r="AU746" s="5" t="s">
        <v>41</v>
      </c>
      <c r="AV746" s="4" t="s">
        <v>1797</v>
      </c>
      <c r="AW746" s="5" t="s">
        <v>227</v>
      </c>
      <c r="AX746" s="4"/>
      <c r="AY746" s="5"/>
      <c r="AZ746" s="5"/>
      <c r="BA746" s="4"/>
      <c r="BB746" s="5"/>
      <c r="BC746" s="4"/>
      <c r="BD746" s="5"/>
      <c r="BE746" s="5"/>
      <c r="BF746" s="5"/>
      <c r="BG746" s="4"/>
      <c r="BH746" s="5"/>
    </row>
    <row r="747" spans="1:60" x14ac:dyDescent="0.25">
      <c r="A747">
        <f t="shared" si="67"/>
        <v>306331</v>
      </c>
      <c r="B747">
        <f t="shared" si="68"/>
        <v>7024198</v>
      </c>
      <c r="C747" s="17" t="str">
        <f t="shared" si="70"/>
        <v>CC</v>
      </c>
      <c r="D747" t="str">
        <f t="shared" si="66"/>
        <v>REGION CENTRE EST</v>
      </c>
      <c r="E747" s="12" t="str">
        <f t="shared" si="69"/>
        <v>TERRAIN</v>
      </c>
      <c r="F747" s="4" t="s">
        <v>5845</v>
      </c>
      <c r="G747" s="4" t="s">
        <v>5846</v>
      </c>
      <c r="H747" s="5">
        <v>1</v>
      </c>
      <c r="I747" s="5"/>
      <c r="J747" s="5">
        <v>1</v>
      </c>
      <c r="K747" s="5" t="s">
        <v>1325</v>
      </c>
      <c r="L747" s="5" t="s">
        <v>980</v>
      </c>
      <c r="M747" s="5" t="s">
        <v>5847</v>
      </c>
      <c r="N747" s="5"/>
      <c r="O747" s="5"/>
      <c r="P747" s="5"/>
      <c r="Q747" s="5"/>
      <c r="R747" s="5"/>
      <c r="S747" s="5"/>
      <c r="T747" s="5" t="s">
        <v>1187</v>
      </c>
      <c r="U747" s="6">
        <v>45536</v>
      </c>
      <c r="V747" s="5" t="s">
        <v>2759</v>
      </c>
      <c r="W747" s="4" t="s">
        <v>1329</v>
      </c>
      <c r="X747" s="5" t="s">
        <v>5</v>
      </c>
      <c r="Y747" s="5" t="s">
        <v>1348</v>
      </c>
      <c r="Z747" s="5"/>
      <c r="AA747" s="4" t="s">
        <v>5848</v>
      </c>
      <c r="AB747" s="5"/>
      <c r="AC747" s="5"/>
      <c r="AD747" s="5">
        <v>5</v>
      </c>
      <c r="AE747" s="5"/>
      <c r="AF747" s="5">
        <v>34124</v>
      </c>
      <c r="AG747" s="5">
        <v>31</v>
      </c>
      <c r="AH747" s="5">
        <v>100</v>
      </c>
      <c r="AI747" s="5" t="s">
        <v>1332</v>
      </c>
      <c r="AJ747" s="5">
        <v>45536</v>
      </c>
      <c r="AK747" s="5">
        <v>0</v>
      </c>
      <c r="AL747" s="5">
        <v>45536</v>
      </c>
      <c r="AM747" s="5" t="s">
        <v>1333</v>
      </c>
      <c r="AN747" s="5">
        <v>71000</v>
      </c>
      <c r="AO747" s="5" t="s">
        <v>5849</v>
      </c>
      <c r="AP747" s="5" t="s">
        <v>1536</v>
      </c>
      <c r="AQ747" s="4" t="s">
        <v>12479</v>
      </c>
      <c r="AR747" s="5" t="s">
        <v>12480</v>
      </c>
      <c r="AS747" s="4"/>
      <c r="AT747" s="5"/>
      <c r="AU747" s="5"/>
      <c r="AV747" s="4" t="s">
        <v>1442</v>
      </c>
      <c r="AW747" s="5" t="s">
        <v>12</v>
      </c>
      <c r="AX747" s="4"/>
      <c r="AY747" s="5"/>
      <c r="AZ747" s="5"/>
      <c r="BA747" s="4" t="s">
        <v>1443</v>
      </c>
      <c r="BB747" s="5" t="s">
        <v>1444</v>
      </c>
      <c r="BC747" s="5" t="s">
        <v>5846</v>
      </c>
      <c r="BD747" s="5" t="s">
        <v>5850</v>
      </c>
      <c r="BE747" s="5" t="s">
        <v>1187</v>
      </c>
      <c r="BF747" s="5" t="s">
        <v>1333</v>
      </c>
      <c r="BG747" s="4" t="s">
        <v>5851</v>
      </c>
      <c r="BH747" s="5" t="s">
        <v>1343</v>
      </c>
    </row>
    <row r="748" spans="1:60" x14ac:dyDescent="0.25">
      <c r="A748">
        <f t="shared" si="67"/>
        <v>306449</v>
      </c>
      <c r="B748">
        <f t="shared" si="68"/>
        <v>7024372</v>
      </c>
      <c r="C748" s="17" t="str">
        <f t="shared" si="70"/>
        <v>CC</v>
      </c>
      <c r="D748" t="str">
        <f t="shared" si="66"/>
        <v>REGION GRAND OUEST</v>
      </c>
      <c r="E748" s="12" t="str">
        <f t="shared" si="69"/>
        <v>TERRAIN</v>
      </c>
      <c r="F748" s="4" t="s">
        <v>5852</v>
      </c>
      <c r="G748" s="4" t="s">
        <v>5853</v>
      </c>
      <c r="H748" s="5">
        <v>1</v>
      </c>
      <c r="I748" s="5"/>
      <c r="J748" s="5">
        <v>1</v>
      </c>
      <c r="K748" s="5" t="s">
        <v>1325</v>
      </c>
      <c r="L748" s="5" t="s">
        <v>4423</v>
      </c>
      <c r="M748" s="5" t="s">
        <v>5854</v>
      </c>
      <c r="N748" s="5"/>
      <c r="O748" s="5"/>
      <c r="P748" s="5"/>
      <c r="Q748" s="5"/>
      <c r="R748" s="5"/>
      <c r="S748" s="5"/>
      <c r="T748" s="5" t="s">
        <v>245</v>
      </c>
      <c r="U748" s="6">
        <v>45597</v>
      </c>
      <c r="V748" s="5" t="s">
        <v>1328</v>
      </c>
      <c r="W748" s="4" t="s">
        <v>1329</v>
      </c>
      <c r="X748" s="5" t="s">
        <v>18</v>
      </c>
      <c r="Y748" s="5"/>
      <c r="Z748" s="5"/>
      <c r="AA748" s="4" t="s">
        <v>4999</v>
      </c>
      <c r="AB748" s="5"/>
      <c r="AC748" s="5"/>
      <c r="AD748" s="5" t="s">
        <v>1331</v>
      </c>
      <c r="AE748" s="5"/>
      <c r="AF748" s="5">
        <v>35734</v>
      </c>
      <c r="AG748" s="5">
        <v>27</v>
      </c>
      <c r="AH748" s="5">
        <v>100</v>
      </c>
      <c r="AI748" s="5" t="s">
        <v>1332</v>
      </c>
      <c r="AJ748" s="5">
        <v>45597</v>
      </c>
      <c r="AK748" s="5">
        <v>0</v>
      </c>
      <c r="AL748" s="5">
        <v>45597</v>
      </c>
      <c r="AM748" s="5" t="s">
        <v>1333</v>
      </c>
      <c r="AN748" s="5">
        <v>56650</v>
      </c>
      <c r="AO748" s="5" t="s">
        <v>5823</v>
      </c>
      <c r="AP748" s="5" t="s">
        <v>1413</v>
      </c>
      <c r="AQ748" s="4" t="s">
        <v>1414</v>
      </c>
      <c r="AR748" s="5" t="s">
        <v>19</v>
      </c>
      <c r="AS748" s="4" t="s">
        <v>12481</v>
      </c>
      <c r="AT748" s="5" t="s">
        <v>12482</v>
      </c>
      <c r="AU748" s="5" t="s">
        <v>41</v>
      </c>
      <c r="AV748" s="4" t="s">
        <v>1683</v>
      </c>
      <c r="AW748" s="5" t="s">
        <v>330</v>
      </c>
      <c r="AX748" s="4" t="s">
        <v>1684</v>
      </c>
      <c r="AY748" s="5" t="s">
        <v>1685</v>
      </c>
      <c r="AZ748" s="5" t="s">
        <v>11</v>
      </c>
      <c r="BA748" s="4" t="s">
        <v>1686</v>
      </c>
      <c r="BB748" s="5" t="s">
        <v>1687</v>
      </c>
      <c r="BC748" s="4" t="s">
        <v>5853</v>
      </c>
      <c r="BD748" s="5" t="s">
        <v>5855</v>
      </c>
      <c r="BE748" s="5" t="s">
        <v>245</v>
      </c>
      <c r="BF748" s="5" t="s">
        <v>1333</v>
      </c>
      <c r="BG748" s="4" t="s">
        <v>5856</v>
      </c>
      <c r="BH748" s="5" t="s">
        <v>1343</v>
      </c>
    </row>
    <row r="749" spans="1:60" x14ac:dyDescent="0.25">
      <c r="A749">
        <f t="shared" si="67"/>
        <v>306293</v>
      </c>
      <c r="B749">
        <f t="shared" si="68"/>
        <v>7024163</v>
      </c>
      <c r="C749" s="17" t="str">
        <f t="shared" si="70"/>
        <v>CC</v>
      </c>
      <c r="D749" t="str">
        <f t="shared" si="66"/>
        <v>REGION ILE DE FRANCE NORD</v>
      </c>
      <c r="E749" s="12" t="str">
        <f t="shared" si="69"/>
        <v>TERRAIN</v>
      </c>
      <c r="F749" s="4" t="s">
        <v>5857</v>
      </c>
      <c r="G749" s="4" t="s">
        <v>5858</v>
      </c>
      <c r="H749" s="5">
        <v>1</v>
      </c>
      <c r="I749" s="5"/>
      <c r="J749" s="5">
        <v>1</v>
      </c>
      <c r="K749" s="5" t="s">
        <v>1325</v>
      </c>
      <c r="L749" s="5" t="s">
        <v>408</v>
      </c>
      <c r="M749" s="5" t="s">
        <v>5859</v>
      </c>
      <c r="N749" s="5"/>
      <c r="O749" s="5"/>
      <c r="P749" s="5"/>
      <c r="Q749" s="5"/>
      <c r="R749" s="5"/>
      <c r="S749" s="5"/>
      <c r="T749" s="5" t="s">
        <v>245</v>
      </c>
      <c r="U749" s="6">
        <v>45536</v>
      </c>
      <c r="V749" s="5" t="s">
        <v>1328</v>
      </c>
      <c r="W749" s="4" t="s">
        <v>1329</v>
      </c>
      <c r="X749" s="5" t="s">
        <v>18</v>
      </c>
      <c r="Y749" s="5"/>
      <c r="Z749" s="5"/>
      <c r="AA749" s="4" t="s">
        <v>4854</v>
      </c>
      <c r="AB749" s="5"/>
      <c r="AC749" s="5"/>
      <c r="AD749" s="5" t="s">
        <v>1331</v>
      </c>
      <c r="AE749" s="5"/>
      <c r="AF749" s="5">
        <v>34521</v>
      </c>
      <c r="AG749" s="5">
        <v>30</v>
      </c>
      <c r="AH749" s="5">
        <v>100</v>
      </c>
      <c r="AI749" s="5" t="s">
        <v>1332</v>
      </c>
      <c r="AJ749" s="5">
        <v>45536</v>
      </c>
      <c r="AK749" s="5">
        <v>0</v>
      </c>
      <c r="AL749" s="5">
        <v>45536</v>
      </c>
      <c r="AM749" s="5" t="s">
        <v>1333</v>
      </c>
      <c r="AN749" s="5">
        <v>95260</v>
      </c>
      <c r="AO749" s="5" t="s">
        <v>5860</v>
      </c>
      <c r="AP749" s="5" t="s">
        <v>12477</v>
      </c>
      <c r="AQ749" s="4" t="s">
        <v>1351</v>
      </c>
      <c r="AR749" s="5" t="s">
        <v>12478</v>
      </c>
      <c r="AS749" s="4" t="s">
        <v>1898</v>
      </c>
      <c r="AT749" s="5" t="s">
        <v>1899</v>
      </c>
      <c r="AU749" s="5" t="s">
        <v>41</v>
      </c>
      <c r="AV749" s="4" t="s">
        <v>1900</v>
      </c>
      <c r="AW749" s="5" t="s">
        <v>30</v>
      </c>
      <c r="AX749" s="4" t="s">
        <v>2430</v>
      </c>
      <c r="AY749" s="5" t="s">
        <v>2431</v>
      </c>
      <c r="AZ749" s="5" t="s">
        <v>11</v>
      </c>
      <c r="BA749" s="4" t="s">
        <v>2432</v>
      </c>
      <c r="BB749" s="5" t="s">
        <v>2433</v>
      </c>
      <c r="BC749" s="5" t="s">
        <v>5858</v>
      </c>
      <c r="BD749" s="5" t="s">
        <v>5861</v>
      </c>
      <c r="BE749" s="5" t="s">
        <v>245</v>
      </c>
      <c r="BF749" s="5" t="s">
        <v>1333</v>
      </c>
      <c r="BG749" s="4" t="s">
        <v>5862</v>
      </c>
      <c r="BH749" s="5" t="s">
        <v>1343</v>
      </c>
    </row>
    <row r="750" spans="1:60" x14ac:dyDescent="0.25">
      <c r="A750">
        <f t="shared" si="67"/>
        <v>306295</v>
      </c>
      <c r="B750">
        <f t="shared" si="68"/>
        <v>7024164</v>
      </c>
      <c r="C750" s="17" t="str">
        <f t="shared" si="70"/>
        <v>CC</v>
      </c>
      <c r="D750" t="str">
        <f t="shared" si="66"/>
        <v>REGION GRAND OUEST</v>
      </c>
      <c r="E750" s="12" t="str">
        <f t="shared" si="69"/>
        <v>TERRAIN</v>
      </c>
      <c r="F750" s="4" t="s">
        <v>5863</v>
      </c>
      <c r="G750" s="4" t="s">
        <v>5864</v>
      </c>
      <c r="H750" s="5">
        <v>1</v>
      </c>
      <c r="I750" s="5"/>
      <c r="J750" s="5">
        <v>1</v>
      </c>
      <c r="K750" s="5" t="s">
        <v>1325</v>
      </c>
      <c r="L750" s="5" t="s">
        <v>744</v>
      </c>
      <c r="M750" s="5" t="s">
        <v>5865</v>
      </c>
      <c r="N750" s="5"/>
      <c r="O750" s="5"/>
      <c r="P750" s="5"/>
      <c r="Q750" s="5"/>
      <c r="R750" s="5"/>
      <c r="S750" s="5"/>
      <c r="T750" s="5" t="s">
        <v>245</v>
      </c>
      <c r="U750" s="6">
        <v>45536</v>
      </c>
      <c r="V750" s="4" t="s">
        <v>1328</v>
      </c>
      <c r="W750" s="4" t="s">
        <v>1329</v>
      </c>
      <c r="X750" s="5" t="s">
        <v>18</v>
      </c>
      <c r="Y750" s="5"/>
      <c r="Z750" s="5"/>
      <c r="AA750" s="4" t="s">
        <v>7398</v>
      </c>
      <c r="AB750" s="5"/>
      <c r="AC750" s="5"/>
      <c r="AD750" s="5" t="s">
        <v>1331</v>
      </c>
      <c r="AE750" s="5"/>
      <c r="AF750" s="6">
        <v>28195</v>
      </c>
      <c r="AG750" s="5">
        <v>47</v>
      </c>
      <c r="AH750" s="5">
        <v>100</v>
      </c>
      <c r="AI750" s="5" t="s">
        <v>1332</v>
      </c>
      <c r="AJ750" s="6">
        <v>45536</v>
      </c>
      <c r="AK750" s="5">
        <v>0</v>
      </c>
      <c r="AL750" s="6">
        <v>45536</v>
      </c>
      <c r="AM750" s="5" t="s">
        <v>1333</v>
      </c>
      <c r="AN750" s="5">
        <v>18120</v>
      </c>
      <c r="AO750" s="5" t="s">
        <v>5867</v>
      </c>
      <c r="AP750" s="5" t="s">
        <v>1413</v>
      </c>
      <c r="AQ750" s="4" t="s">
        <v>1414</v>
      </c>
      <c r="AR750" s="5" t="s">
        <v>19</v>
      </c>
      <c r="AS750" s="4" t="s">
        <v>2662</v>
      </c>
      <c r="AT750" s="5" t="s">
        <v>2663</v>
      </c>
      <c r="AU750" s="5" t="s">
        <v>41</v>
      </c>
      <c r="AV750" s="4" t="s">
        <v>2664</v>
      </c>
      <c r="AW750" s="5" t="s">
        <v>119</v>
      </c>
      <c r="AX750" s="4" t="s">
        <v>2665</v>
      </c>
      <c r="AY750" s="5" t="s">
        <v>2666</v>
      </c>
      <c r="AZ750" s="5" t="s">
        <v>11</v>
      </c>
      <c r="BA750" s="4" t="s">
        <v>2667</v>
      </c>
      <c r="BB750" s="5" t="s">
        <v>2668</v>
      </c>
      <c r="BC750" s="4" t="s">
        <v>5864</v>
      </c>
      <c r="BD750" s="5" t="s">
        <v>5868</v>
      </c>
      <c r="BE750" s="5" t="s">
        <v>245</v>
      </c>
      <c r="BF750" s="5" t="s">
        <v>1333</v>
      </c>
      <c r="BG750" s="4" t="s">
        <v>10458</v>
      </c>
      <c r="BH750" s="5" t="s">
        <v>1343</v>
      </c>
    </row>
    <row r="751" spans="1:60" x14ac:dyDescent="0.25">
      <c r="A751">
        <f t="shared" si="67"/>
        <v>192658</v>
      </c>
      <c r="B751">
        <f t="shared" si="68"/>
        <v>3001869</v>
      </c>
      <c r="C751" s="17" t="str">
        <f t="shared" si="70"/>
        <v>CC</v>
      </c>
      <c r="D751" t="str">
        <f t="shared" si="66"/>
        <v>REGION GRAND OUEST</v>
      </c>
      <c r="E751" s="12" t="str">
        <f t="shared" si="69"/>
        <v>TERRAIN</v>
      </c>
      <c r="F751" s="4" t="s">
        <v>5870</v>
      </c>
      <c r="G751" s="4" t="s">
        <v>5871</v>
      </c>
      <c r="H751" s="5">
        <v>1</v>
      </c>
      <c r="I751" s="5"/>
      <c r="J751" s="5">
        <v>1</v>
      </c>
      <c r="K751" s="5" t="s">
        <v>1325</v>
      </c>
      <c r="L751" s="5" t="s">
        <v>667</v>
      </c>
      <c r="M751" s="5" t="s">
        <v>5872</v>
      </c>
      <c r="N751" s="5"/>
      <c r="O751" s="6"/>
      <c r="P751" s="5"/>
      <c r="Q751" s="5"/>
      <c r="R751" s="5"/>
      <c r="S751" s="5"/>
      <c r="T751" s="5" t="s">
        <v>260</v>
      </c>
      <c r="U751" s="6">
        <v>44896</v>
      </c>
      <c r="V751" s="4" t="s">
        <v>1347</v>
      </c>
      <c r="W751" s="4" t="s">
        <v>1329</v>
      </c>
      <c r="X751" s="5" t="s">
        <v>18</v>
      </c>
      <c r="Y751" s="5" t="s">
        <v>1348</v>
      </c>
      <c r="Z751" s="5"/>
      <c r="AA751" s="5" t="s">
        <v>5873</v>
      </c>
      <c r="AB751" s="5"/>
      <c r="AC751" s="5"/>
      <c r="AD751" s="5" t="s">
        <v>1331</v>
      </c>
      <c r="AE751" s="5"/>
      <c r="AF751" s="6">
        <v>29549</v>
      </c>
      <c r="AG751" s="5">
        <v>44</v>
      </c>
      <c r="AH751" s="5">
        <v>100</v>
      </c>
      <c r="AI751" s="5" t="s">
        <v>1332</v>
      </c>
      <c r="AJ751" s="6">
        <v>39417</v>
      </c>
      <c r="AK751" s="5">
        <v>17</v>
      </c>
      <c r="AL751" s="6">
        <v>39417</v>
      </c>
      <c r="AM751" s="5" t="s">
        <v>1333</v>
      </c>
      <c r="AN751" s="5">
        <v>29400</v>
      </c>
      <c r="AO751" s="5" t="s">
        <v>5874</v>
      </c>
      <c r="AP751" s="5" t="s">
        <v>1413</v>
      </c>
      <c r="AQ751" s="4" t="s">
        <v>1414</v>
      </c>
      <c r="AR751" s="5" t="s">
        <v>19</v>
      </c>
      <c r="AS751" s="4" t="s">
        <v>12481</v>
      </c>
      <c r="AT751" s="5" t="s">
        <v>12482</v>
      </c>
      <c r="AU751" s="5" t="s">
        <v>41</v>
      </c>
      <c r="AV751" s="4" t="s">
        <v>1683</v>
      </c>
      <c r="AW751" s="5" t="s">
        <v>330</v>
      </c>
      <c r="AX751" s="4" t="s">
        <v>3558</v>
      </c>
      <c r="AY751" s="5" t="s">
        <v>3559</v>
      </c>
      <c r="AZ751" s="5" t="s">
        <v>11</v>
      </c>
      <c r="BA751" s="4" t="s">
        <v>3560</v>
      </c>
      <c r="BB751" s="5" t="s">
        <v>3561</v>
      </c>
      <c r="BC751" s="5" t="s">
        <v>5871</v>
      </c>
      <c r="BD751" s="5" t="s">
        <v>5875</v>
      </c>
      <c r="BE751" s="5" t="s">
        <v>260</v>
      </c>
      <c r="BF751" s="5" t="s">
        <v>1333</v>
      </c>
      <c r="BG751" s="5" t="s">
        <v>5876</v>
      </c>
      <c r="BH751" s="5" t="s">
        <v>1343</v>
      </c>
    </row>
    <row r="752" spans="1:60" x14ac:dyDescent="0.25">
      <c r="A752">
        <f t="shared" si="67"/>
        <v>306313</v>
      </c>
      <c r="B752">
        <f t="shared" si="68"/>
        <v>7024179</v>
      </c>
      <c r="C752" s="17" t="str">
        <f t="shared" si="70"/>
        <v>CC</v>
      </c>
      <c r="D752" t="str">
        <f t="shared" si="66"/>
        <v>REGION GRAND OUEST</v>
      </c>
      <c r="E752" s="12" t="str">
        <f t="shared" si="69"/>
        <v>TERRAIN</v>
      </c>
      <c r="F752" s="4" t="s">
        <v>5877</v>
      </c>
      <c r="G752" s="4" t="s">
        <v>5878</v>
      </c>
      <c r="H752" s="5">
        <v>1</v>
      </c>
      <c r="I752" s="5"/>
      <c r="J752" s="5">
        <v>1</v>
      </c>
      <c r="K752" s="5" t="s">
        <v>1325</v>
      </c>
      <c r="L752" s="5" t="s">
        <v>1266</v>
      </c>
      <c r="M752" s="5" t="s">
        <v>5879</v>
      </c>
      <c r="N752" s="5"/>
      <c r="O752" s="5"/>
      <c r="P752" s="5"/>
      <c r="Q752" s="5"/>
      <c r="R752" s="5"/>
      <c r="S752" s="5"/>
      <c r="T752" s="5" t="s">
        <v>245</v>
      </c>
      <c r="U752" s="6">
        <v>45536</v>
      </c>
      <c r="V752" s="4" t="s">
        <v>1328</v>
      </c>
      <c r="W752" s="4" t="s">
        <v>1329</v>
      </c>
      <c r="X752" s="5" t="s">
        <v>18</v>
      </c>
      <c r="Y752" s="5"/>
      <c r="Z752" s="5"/>
      <c r="AA752" s="5" t="s">
        <v>5107</v>
      </c>
      <c r="AB752" s="5"/>
      <c r="AC752" s="5"/>
      <c r="AD752" s="5" t="s">
        <v>1331</v>
      </c>
      <c r="AE752" s="5"/>
      <c r="AF752" s="6">
        <v>35053</v>
      </c>
      <c r="AG752" s="5">
        <v>28</v>
      </c>
      <c r="AH752" s="5">
        <v>100</v>
      </c>
      <c r="AI752" s="5" t="s">
        <v>1332</v>
      </c>
      <c r="AJ752" s="6">
        <v>45536</v>
      </c>
      <c r="AK752" s="5">
        <v>0</v>
      </c>
      <c r="AL752" s="6">
        <v>45536</v>
      </c>
      <c r="AM752" s="5" t="s">
        <v>1333</v>
      </c>
      <c r="AN752" s="5">
        <v>17139</v>
      </c>
      <c r="AO752" s="5" t="s">
        <v>5880</v>
      </c>
      <c r="AP752" s="5" t="s">
        <v>1413</v>
      </c>
      <c r="AQ752" s="4" t="s">
        <v>1414</v>
      </c>
      <c r="AR752" s="5" t="s">
        <v>19</v>
      </c>
      <c r="AS752" s="4" t="s">
        <v>1585</v>
      </c>
      <c r="AT752" s="5" t="s">
        <v>1586</v>
      </c>
      <c r="AU752" s="5" t="s">
        <v>41</v>
      </c>
      <c r="AV752" s="4" t="s">
        <v>1587</v>
      </c>
      <c r="AW752" s="5" t="s">
        <v>340</v>
      </c>
      <c r="AX752" s="4"/>
      <c r="AY752" s="5"/>
      <c r="AZ752" s="5"/>
      <c r="BA752" s="4" t="s">
        <v>3688</v>
      </c>
      <c r="BB752" s="5" t="s">
        <v>11113</v>
      </c>
      <c r="BC752" s="5" t="s">
        <v>5878</v>
      </c>
      <c r="BD752" s="5" t="s">
        <v>5881</v>
      </c>
      <c r="BE752" s="5" t="s">
        <v>245</v>
      </c>
      <c r="BF752" s="5" t="s">
        <v>1333</v>
      </c>
      <c r="BG752" s="5" t="s">
        <v>5882</v>
      </c>
      <c r="BH752" s="5" t="s">
        <v>1343</v>
      </c>
    </row>
    <row r="753" spans="1:60" x14ac:dyDescent="0.25">
      <c r="A753">
        <f t="shared" si="67"/>
        <v>161288</v>
      </c>
      <c r="B753">
        <f t="shared" si="68"/>
        <v>3000336</v>
      </c>
      <c r="C753" s="17" t="str">
        <f t="shared" si="70"/>
        <v>CC</v>
      </c>
      <c r="D753" t="str">
        <f t="shared" si="66"/>
        <v>REGION GRAND OUEST</v>
      </c>
      <c r="E753" s="12" t="str">
        <f t="shared" si="69"/>
        <v>TERRAIN</v>
      </c>
      <c r="F753" s="4" t="s">
        <v>5883</v>
      </c>
      <c r="G753" s="4" t="s">
        <v>5884</v>
      </c>
      <c r="H753" s="5">
        <v>1</v>
      </c>
      <c r="I753" s="5"/>
      <c r="J753" s="5">
        <v>2</v>
      </c>
      <c r="K753" s="5" t="s">
        <v>1345</v>
      </c>
      <c r="L753" s="5" t="s">
        <v>464</v>
      </c>
      <c r="M753" s="5" t="s">
        <v>5885</v>
      </c>
      <c r="N753" s="5"/>
      <c r="O753" s="5"/>
      <c r="P753" s="5"/>
      <c r="Q753" s="5"/>
      <c r="R753" s="5"/>
      <c r="S753" s="5"/>
      <c r="T753" s="5" t="s">
        <v>60</v>
      </c>
      <c r="U753" s="6">
        <v>32540</v>
      </c>
      <c r="V753" s="5" t="s">
        <v>1773</v>
      </c>
      <c r="W753" s="4" t="s">
        <v>1329</v>
      </c>
      <c r="X753" s="5" t="s">
        <v>18</v>
      </c>
      <c r="Y753" s="5"/>
      <c r="Z753" s="5"/>
      <c r="AA753" s="5" t="s">
        <v>5886</v>
      </c>
      <c r="AB753" s="5"/>
      <c r="AC753" s="5"/>
      <c r="AD753" s="5" t="s">
        <v>1393</v>
      </c>
      <c r="AE753" s="5"/>
      <c r="AF753" s="5">
        <v>23098</v>
      </c>
      <c r="AG753" s="5">
        <v>61</v>
      </c>
      <c r="AH753" s="5">
        <v>100</v>
      </c>
      <c r="AI753" s="5" t="s">
        <v>1332</v>
      </c>
      <c r="AJ753" s="5">
        <v>32540</v>
      </c>
      <c r="AK753" s="5">
        <v>35</v>
      </c>
      <c r="AL753" s="5">
        <v>32540</v>
      </c>
      <c r="AM753" s="5" t="s">
        <v>1333</v>
      </c>
      <c r="AN753" s="5">
        <v>44240</v>
      </c>
      <c r="AO753" s="5" t="s">
        <v>3825</v>
      </c>
      <c r="AP753" s="5" t="s">
        <v>1413</v>
      </c>
      <c r="AQ753" s="4" t="s">
        <v>1414</v>
      </c>
      <c r="AR753" s="5" t="s">
        <v>19</v>
      </c>
      <c r="AS753" s="4" t="s">
        <v>1549</v>
      </c>
      <c r="AT753" s="5" t="s">
        <v>1550</v>
      </c>
      <c r="AU753" s="5" t="s">
        <v>41</v>
      </c>
      <c r="AV753" s="4" t="s">
        <v>1551</v>
      </c>
      <c r="AW753" s="5" t="s">
        <v>135</v>
      </c>
      <c r="AX753" s="4" t="s">
        <v>2822</v>
      </c>
      <c r="AY753" s="5" t="s">
        <v>2823</v>
      </c>
      <c r="AZ753" s="5" t="s">
        <v>11</v>
      </c>
      <c r="BA753" s="4" t="s">
        <v>2824</v>
      </c>
      <c r="BB753" s="5" t="s">
        <v>2825</v>
      </c>
      <c r="BC753" s="5" t="s">
        <v>5884</v>
      </c>
      <c r="BD753" s="5" t="s">
        <v>5887</v>
      </c>
      <c r="BE753" s="5" t="s">
        <v>60</v>
      </c>
      <c r="BF753" s="5" t="s">
        <v>1333</v>
      </c>
      <c r="BG753" s="5" t="s">
        <v>5888</v>
      </c>
      <c r="BH753" s="5" t="s">
        <v>1343</v>
      </c>
    </row>
    <row r="754" spans="1:60" x14ac:dyDescent="0.25">
      <c r="A754">
        <f t="shared" si="67"/>
        <v>305395</v>
      </c>
      <c r="B754">
        <f t="shared" si="68"/>
        <v>7021774</v>
      </c>
      <c r="C754" s="17" t="str">
        <f t="shared" si="70"/>
        <v>IMP</v>
      </c>
      <c r="D754" t="str">
        <f t="shared" si="66"/>
        <v>REGION GRAND SUD</v>
      </c>
      <c r="E754" s="12" t="str">
        <f t="shared" si="69"/>
        <v>TERRAIN</v>
      </c>
      <c r="F754" s="4" t="s">
        <v>5889</v>
      </c>
      <c r="G754" s="4" t="s">
        <v>2500</v>
      </c>
      <c r="H754" s="5">
        <v>1</v>
      </c>
      <c r="I754" s="5"/>
      <c r="J754" s="5">
        <v>1</v>
      </c>
      <c r="K754" s="5" t="s">
        <v>1325</v>
      </c>
      <c r="L754" s="5" t="s">
        <v>162</v>
      </c>
      <c r="M754" s="5" t="s">
        <v>5890</v>
      </c>
      <c r="N754" s="5" t="s">
        <v>1187</v>
      </c>
      <c r="O754" s="5">
        <v>44958</v>
      </c>
      <c r="P754" s="5"/>
      <c r="Q754" s="5" t="s">
        <v>1346</v>
      </c>
      <c r="R754" s="5">
        <v>4</v>
      </c>
      <c r="S754" s="5" t="s">
        <v>5</v>
      </c>
      <c r="T754" s="5" t="s">
        <v>11</v>
      </c>
      <c r="U754" s="6">
        <v>44986</v>
      </c>
      <c r="V754" s="4" t="s">
        <v>1605</v>
      </c>
      <c r="W754" s="4" t="s">
        <v>1606</v>
      </c>
      <c r="X754" s="5" t="s">
        <v>5</v>
      </c>
      <c r="Y754" s="5"/>
      <c r="Z754" s="5"/>
      <c r="AA754" s="4"/>
      <c r="AB754" s="5">
        <v>5</v>
      </c>
      <c r="AC754" s="5"/>
      <c r="AD754" s="5">
        <v>5</v>
      </c>
      <c r="AE754" s="5"/>
      <c r="AF754" s="6">
        <v>29329</v>
      </c>
      <c r="AG754" s="5">
        <v>44</v>
      </c>
      <c r="AH754" s="5">
        <v>100</v>
      </c>
      <c r="AI754" s="5" t="s">
        <v>1332</v>
      </c>
      <c r="AJ754" s="6">
        <v>44805</v>
      </c>
      <c r="AK754" s="5">
        <v>2</v>
      </c>
      <c r="AL754" s="6">
        <v>44805</v>
      </c>
      <c r="AM754" s="5"/>
      <c r="AN754" s="5">
        <v>31770</v>
      </c>
      <c r="AO754" s="5" t="s">
        <v>5891</v>
      </c>
      <c r="AP754" s="5" t="s">
        <v>1335</v>
      </c>
      <c r="AQ754" s="4" t="s">
        <v>1336</v>
      </c>
      <c r="AR754" s="5" t="s">
        <v>12476</v>
      </c>
      <c r="AS754" s="4" t="s">
        <v>1795</v>
      </c>
      <c r="AT754" s="5" t="s">
        <v>1796</v>
      </c>
      <c r="AU754" s="5" t="s">
        <v>41</v>
      </c>
      <c r="AV754" s="4" t="s">
        <v>1797</v>
      </c>
      <c r="AW754" s="5" t="s">
        <v>227</v>
      </c>
      <c r="AX754" s="4" t="s">
        <v>2500</v>
      </c>
      <c r="AY754" s="5" t="s">
        <v>2501</v>
      </c>
      <c r="AZ754" s="5" t="s">
        <v>11</v>
      </c>
      <c r="BA754" s="4" t="s">
        <v>2502</v>
      </c>
      <c r="BB754" s="5" t="s">
        <v>2503</v>
      </c>
      <c r="BC754" s="4"/>
      <c r="BD754" s="5"/>
      <c r="BE754" s="5"/>
      <c r="BF754" s="5" t="s">
        <v>1608</v>
      </c>
      <c r="BG754" s="4"/>
      <c r="BH754" s="5"/>
    </row>
    <row r="755" spans="1:60" x14ac:dyDescent="0.25">
      <c r="A755">
        <f t="shared" si="67"/>
        <v>303411</v>
      </c>
      <c r="B755">
        <f t="shared" si="68"/>
        <v>3101859</v>
      </c>
      <c r="C755" s="17" t="str">
        <f t="shared" si="70"/>
        <v>CC</v>
      </c>
      <c r="D755" t="str">
        <f t="shared" si="66"/>
        <v>REGION ILE DE FRANCE NORD</v>
      </c>
      <c r="E755" s="12" t="str">
        <f t="shared" si="69"/>
        <v>TERRAIN</v>
      </c>
      <c r="F755" s="4" t="s">
        <v>5892</v>
      </c>
      <c r="G755" s="4" t="s">
        <v>5893</v>
      </c>
      <c r="H755" s="5">
        <v>1</v>
      </c>
      <c r="I755" s="5"/>
      <c r="J755" s="5">
        <v>1</v>
      </c>
      <c r="K755" s="5" t="s">
        <v>1325</v>
      </c>
      <c r="L755" s="5" t="s">
        <v>546</v>
      </c>
      <c r="M755" s="5" t="s">
        <v>5894</v>
      </c>
      <c r="N755" s="5" t="s">
        <v>245</v>
      </c>
      <c r="O755" s="6">
        <v>42795</v>
      </c>
      <c r="P755" s="5"/>
      <c r="Q755" s="5" t="s">
        <v>1346</v>
      </c>
      <c r="R755" s="5">
        <v>5</v>
      </c>
      <c r="S755" s="5" t="s">
        <v>18</v>
      </c>
      <c r="T755" s="5" t="s">
        <v>25</v>
      </c>
      <c r="U755" s="6">
        <v>42826</v>
      </c>
      <c r="V755" s="4" t="s">
        <v>1363</v>
      </c>
      <c r="W755" s="4" t="s">
        <v>1329</v>
      </c>
      <c r="X755" s="5" t="s">
        <v>18</v>
      </c>
      <c r="Y755" s="5"/>
      <c r="Z755" s="5"/>
      <c r="AA755" s="4" t="s">
        <v>4366</v>
      </c>
      <c r="AB755" s="5" t="s">
        <v>1331</v>
      </c>
      <c r="AC755" s="5"/>
      <c r="AD755" s="5" t="s">
        <v>1331</v>
      </c>
      <c r="AE755" s="5"/>
      <c r="AF755" s="6">
        <v>32616</v>
      </c>
      <c r="AG755" s="5">
        <v>35</v>
      </c>
      <c r="AH755" s="5">
        <v>100</v>
      </c>
      <c r="AI755" s="5" t="s">
        <v>1332</v>
      </c>
      <c r="AJ755" s="6">
        <v>42826</v>
      </c>
      <c r="AK755" s="5">
        <v>7</v>
      </c>
      <c r="AL755" s="6">
        <v>42826</v>
      </c>
      <c r="AM755" s="5" t="s">
        <v>1333</v>
      </c>
      <c r="AN755" s="5">
        <v>76630</v>
      </c>
      <c r="AO755" s="5" t="s">
        <v>5895</v>
      </c>
      <c r="AP755" s="5" t="s">
        <v>12477</v>
      </c>
      <c r="AQ755" s="4" t="s">
        <v>1351</v>
      </c>
      <c r="AR755" s="5" t="s">
        <v>12478</v>
      </c>
      <c r="AS755" s="4" t="s">
        <v>1651</v>
      </c>
      <c r="AT755" s="5" t="s">
        <v>1652</v>
      </c>
      <c r="AU755" s="5" t="s">
        <v>41</v>
      </c>
      <c r="AV755" s="4" t="s">
        <v>1653</v>
      </c>
      <c r="AW755" s="5" t="s">
        <v>35</v>
      </c>
      <c r="AX755" s="4" t="s">
        <v>2518</v>
      </c>
      <c r="AY755" s="5" t="s">
        <v>2519</v>
      </c>
      <c r="AZ755" s="5" t="s">
        <v>11</v>
      </c>
      <c r="BA755" s="4" t="s">
        <v>2520</v>
      </c>
      <c r="BB755" s="5" t="s">
        <v>2521</v>
      </c>
      <c r="BC755" s="4" t="s">
        <v>5893</v>
      </c>
      <c r="BD755" s="5" t="s">
        <v>5896</v>
      </c>
      <c r="BE755" s="5" t="s">
        <v>25</v>
      </c>
      <c r="BF755" s="5" t="s">
        <v>1333</v>
      </c>
      <c r="BG755" s="4" t="s">
        <v>5897</v>
      </c>
      <c r="BH755" s="5" t="s">
        <v>1343</v>
      </c>
    </row>
    <row r="756" spans="1:60" x14ac:dyDescent="0.25">
      <c r="A756">
        <f t="shared" si="67"/>
        <v>301626</v>
      </c>
      <c r="B756">
        <f t="shared" si="68"/>
        <v>7012780</v>
      </c>
      <c r="C756" s="17" t="str">
        <f t="shared" si="70"/>
        <v>ASSISTANTE</v>
      </c>
      <c r="D756" t="str">
        <f t="shared" si="66"/>
        <v>REGION GRAND OUEST</v>
      </c>
      <c r="E756" s="12" t="str">
        <f t="shared" si="69"/>
        <v>TERRAIN</v>
      </c>
      <c r="F756" s="4" t="s">
        <v>5898</v>
      </c>
      <c r="G756" s="4" t="s">
        <v>5899</v>
      </c>
      <c r="H756" s="5">
        <v>1</v>
      </c>
      <c r="I756" s="5"/>
      <c r="J756" s="5">
        <v>2</v>
      </c>
      <c r="K756" s="5" t="s">
        <v>1345</v>
      </c>
      <c r="L756" s="5" t="s">
        <v>1012</v>
      </c>
      <c r="M756" s="5" t="s">
        <v>5900</v>
      </c>
      <c r="N756" s="5"/>
      <c r="O756" s="6"/>
      <c r="P756" s="5"/>
      <c r="Q756" s="5"/>
      <c r="R756" s="5"/>
      <c r="S756" s="5"/>
      <c r="T756" s="5" t="s">
        <v>1469</v>
      </c>
      <c r="U756" s="6">
        <v>41555</v>
      </c>
      <c r="V756" s="4" t="s">
        <v>1470</v>
      </c>
      <c r="W756" s="4" t="s">
        <v>1392</v>
      </c>
      <c r="X756" s="5" t="s">
        <v>1471</v>
      </c>
      <c r="Y756" s="5"/>
      <c r="Z756" s="5"/>
      <c r="AA756" s="5"/>
      <c r="AB756" s="5"/>
      <c r="AC756" s="5"/>
      <c r="AD756" s="5">
        <v>4</v>
      </c>
      <c r="AE756" s="5"/>
      <c r="AF756" s="6">
        <v>32072</v>
      </c>
      <c r="AG756" s="5">
        <v>37</v>
      </c>
      <c r="AH756" s="5">
        <v>100</v>
      </c>
      <c r="AI756" s="5" t="s">
        <v>1332</v>
      </c>
      <c r="AJ756" s="6">
        <v>41555</v>
      </c>
      <c r="AK756" s="5">
        <v>11</v>
      </c>
      <c r="AL756" s="6">
        <v>41555</v>
      </c>
      <c r="AM756" s="5"/>
      <c r="AN756" s="5">
        <v>49370</v>
      </c>
      <c r="AO756" s="5" t="s">
        <v>5901</v>
      </c>
      <c r="AP756" s="5" t="s">
        <v>1413</v>
      </c>
      <c r="AQ756" s="4" t="s">
        <v>1414</v>
      </c>
      <c r="AR756" s="5" t="s">
        <v>19</v>
      </c>
      <c r="AS756" s="4" t="s">
        <v>2071</v>
      </c>
      <c r="AT756" s="5" t="s">
        <v>2072</v>
      </c>
      <c r="AU756" s="5" t="s">
        <v>41</v>
      </c>
      <c r="AV756" s="4" t="s">
        <v>2073</v>
      </c>
      <c r="AW756" s="5" t="s">
        <v>112</v>
      </c>
      <c r="AX756" s="4"/>
      <c r="AY756" s="5"/>
      <c r="AZ756" s="5"/>
      <c r="BA756" s="4"/>
      <c r="BB756" s="5"/>
      <c r="BC756" s="5"/>
      <c r="BD756" s="5"/>
      <c r="BE756" s="5"/>
      <c r="BF756" s="5"/>
      <c r="BG756" s="5"/>
      <c r="BH756" s="5"/>
    </row>
    <row r="757" spans="1:60" x14ac:dyDescent="0.25">
      <c r="A757">
        <f t="shared" si="67"/>
        <v>305334</v>
      </c>
      <c r="B757">
        <f t="shared" si="68"/>
        <v>7021099</v>
      </c>
      <c r="C757" s="17" t="str">
        <f t="shared" si="70"/>
        <v>IMP</v>
      </c>
      <c r="D757" t="str">
        <f t="shared" si="66"/>
        <v>REGION GRAND SUD</v>
      </c>
      <c r="E757" s="12" t="str">
        <f t="shared" si="69"/>
        <v>TERRAIN</v>
      </c>
      <c r="F757" s="4" t="s">
        <v>5902</v>
      </c>
      <c r="G757" s="4" t="s">
        <v>1951</v>
      </c>
      <c r="H757" s="5">
        <v>1</v>
      </c>
      <c r="I757" s="5"/>
      <c r="J757" s="5">
        <v>1</v>
      </c>
      <c r="K757" s="5" t="s">
        <v>1325</v>
      </c>
      <c r="L757" s="5" t="s">
        <v>2098</v>
      </c>
      <c r="M757" s="5" t="s">
        <v>5903</v>
      </c>
      <c r="N757" s="5" t="s">
        <v>1187</v>
      </c>
      <c r="O757" s="6">
        <v>44866</v>
      </c>
      <c r="P757" s="5"/>
      <c r="Q757" s="5" t="s">
        <v>1346</v>
      </c>
      <c r="R757" s="5">
        <v>4</v>
      </c>
      <c r="S757" s="5" t="s">
        <v>5</v>
      </c>
      <c r="T757" s="5" t="s">
        <v>11</v>
      </c>
      <c r="U757" s="6">
        <v>44896</v>
      </c>
      <c r="V757" s="4" t="s">
        <v>1605</v>
      </c>
      <c r="W757" s="4" t="s">
        <v>1606</v>
      </c>
      <c r="X757" s="5" t="s">
        <v>5</v>
      </c>
      <c r="Y757" s="5"/>
      <c r="Z757" s="5"/>
      <c r="AA757" s="4"/>
      <c r="AB757" s="5">
        <v>5</v>
      </c>
      <c r="AC757" s="5"/>
      <c r="AD757" s="5">
        <v>5</v>
      </c>
      <c r="AE757" s="5"/>
      <c r="AF757" s="6">
        <v>29376</v>
      </c>
      <c r="AG757" s="5">
        <v>44</v>
      </c>
      <c r="AH757" s="5">
        <v>100</v>
      </c>
      <c r="AI757" s="5" t="s">
        <v>1332</v>
      </c>
      <c r="AJ757" s="6">
        <v>44713</v>
      </c>
      <c r="AK757" s="5">
        <v>2</v>
      </c>
      <c r="AL757" s="6">
        <v>44713</v>
      </c>
      <c r="AM757" s="5"/>
      <c r="AN757" s="5">
        <v>82000</v>
      </c>
      <c r="AO757" s="5" t="s">
        <v>2204</v>
      </c>
      <c r="AP757" s="5" t="s">
        <v>1335</v>
      </c>
      <c r="AQ757" s="4" t="s">
        <v>1336</v>
      </c>
      <c r="AR757" s="5" t="s">
        <v>12476</v>
      </c>
      <c r="AS757" s="4" t="s">
        <v>1795</v>
      </c>
      <c r="AT757" s="5" t="s">
        <v>1796</v>
      </c>
      <c r="AU757" s="5" t="s">
        <v>41</v>
      </c>
      <c r="AV757" s="4" t="s">
        <v>1797</v>
      </c>
      <c r="AW757" s="5" t="s">
        <v>227</v>
      </c>
      <c r="AX757" s="4" t="s">
        <v>1951</v>
      </c>
      <c r="AY757" s="5" t="s">
        <v>1952</v>
      </c>
      <c r="AZ757" s="5" t="s">
        <v>11</v>
      </c>
      <c r="BA757" s="4" t="s">
        <v>1953</v>
      </c>
      <c r="BB757" s="5" t="s">
        <v>1954</v>
      </c>
      <c r="BC757" s="4"/>
      <c r="BD757" s="5"/>
      <c r="BE757" s="5"/>
      <c r="BF757" s="5" t="s">
        <v>1608</v>
      </c>
      <c r="BG757" s="4"/>
      <c r="BH757" s="5"/>
    </row>
    <row r="758" spans="1:60" x14ac:dyDescent="0.25">
      <c r="A758">
        <f t="shared" si="67"/>
        <v>306375</v>
      </c>
      <c r="B758">
        <f t="shared" si="68"/>
        <v>7024290</v>
      </c>
      <c r="C758" s="17" t="str">
        <f t="shared" si="70"/>
        <v>CC</v>
      </c>
      <c r="D758" t="str">
        <f t="shared" si="66"/>
        <v>REGION ILE DE FRANCE NORD</v>
      </c>
      <c r="E758" s="12" t="str">
        <f t="shared" si="69"/>
        <v>TERRAIN</v>
      </c>
      <c r="F758" s="4" t="s">
        <v>5904</v>
      </c>
      <c r="G758" s="4" t="s">
        <v>5905</v>
      </c>
      <c r="H758" s="5">
        <v>1</v>
      </c>
      <c r="I758" s="5"/>
      <c r="J758" s="5">
        <v>2</v>
      </c>
      <c r="K758" s="5" t="s">
        <v>1345</v>
      </c>
      <c r="L758" s="5" t="s">
        <v>2601</v>
      </c>
      <c r="M758" s="5" t="s">
        <v>764</v>
      </c>
      <c r="N758" s="5"/>
      <c r="O758" s="5"/>
      <c r="P758" s="5"/>
      <c r="Q758" s="5"/>
      <c r="R758" s="5"/>
      <c r="S758" s="5"/>
      <c r="T758" s="5" t="s">
        <v>245</v>
      </c>
      <c r="U758" s="6">
        <v>45566</v>
      </c>
      <c r="V758" s="4" t="s">
        <v>1328</v>
      </c>
      <c r="W758" s="4" t="s">
        <v>1329</v>
      </c>
      <c r="X758" s="5" t="s">
        <v>18</v>
      </c>
      <c r="Y758" s="5"/>
      <c r="Z758" s="5"/>
      <c r="AA758" s="4" t="s">
        <v>3674</v>
      </c>
      <c r="AB758" s="5"/>
      <c r="AC758" s="5"/>
      <c r="AD758" s="5" t="s">
        <v>1331</v>
      </c>
      <c r="AE758" s="5"/>
      <c r="AF758" s="6">
        <v>32442</v>
      </c>
      <c r="AG758" s="5">
        <v>36</v>
      </c>
      <c r="AH758" s="5">
        <v>100</v>
      </c>
      <c r="AI758" s="5" t="s">
        <v>1332</v>
      </c>
      <c r="AJ758" s="6">
        <v>45566</v>
      </c>
      <c r="AK758" s="5">
        <v>0</v>
      </c>
      <c r="AL758" s="6">
        <v>45566</v>
      </c>
      <c r="AM758" s="5" t="s">
        <v>1333</v>
      </c>
      <c r="AN758" s="5">
        <v>76240</v>
      </c>
      <c r="AO758" s="5" t="s">
        <v>3625</v>
      </c>
      <c r="AP758" s="5" t="s">
        <v>12477</v>
      </c>
      <c r="AQ758" s="4" t="s">
        <v>1351</v>
      </c>
      <c r="AR758" s="5" t="s">
        <v>12478</v>
      </c>
      <c r="AS758" s="4" t="s">
        <v>1898</v>
      </c>
      <c r="AT758" s="5" t="s">
        <v>1899</v>
      </c>
      <c r="AU758" s="5" t="s">
        <v>41</v>
      </c>
      <c r="AV758" s="4" t="s">
        <v>1900</v>
      </c>
      <c r="AW758" s="5" t="s">
        <v>30</v>
      </c>
      <c r="AX758" s="4"/>
      <c r="AY758" s="5"/>
      <c r="AZ758" s="5"/>
      <c r="BA758" s="4" t="s">
        <v>1901</v>
      </c>
      <c r="BB758" s="5" t="s">
        <v>1902</v>
      </c>
      <c r="BC758" s="4" t="s">
        <v>5905</v>
      </c>
      <c r="BD758" s="5" t="s">
        <v>5906</v>
      </c>
      <c r="BE758" s="5" t="s">
        <v>245</v>
      </c>
      <c r="BF758" s="5" t="s">
        <v>1333</v>
      </c>
      <c r="BG758" s="4" t="s">
        <v>5907</v>
      </c>
      <c r="BH758" s="5" t="s">
        <v>1343</v>
      </c>
    </row>
    <row r="759" spans="1:60" x14ac:dyDescent="0.25">
      <c r="A759">
        <f t="shared" si="67"/>
        <v>305665</v>
      </c>
      <c r="B759">
        <f t="shared" si="68"/>
        <v>7022829</v>
      </c>
      <c r="C759" s="17" t="str">
        <f t="shared" si="70"/>
        <v>CC</v>
      </c>
      <c r="D759" t="str">
        <f t="shared" si="66"/>
        <v>REGION CENTRE EST</v>
      </c>
      <c r="E759" s="12" t="str">
        <f t="shared" si="69"/>
        <v>TERRAIN</v>
      </c>
      <c r="F759" s="4" t="s">
        <v>763</v>
      </c>
      <c r="G759" s="4" t="s">
        <v>5908</v>
      </c>
      <c r="H759" s="5">
        <v>1</v>
      </c>
      <c r="I759" s="5"/>
      <c r="J759" s="5">
        <v>2</v>
      </c>
      <c r="K759" s="5" t="s">
        <v>1345</v>
      </c>
      <c r="L759" s="5" t="s">
        <v>765</v>
      </c>
      <c r="M759" s="5" t="s">
        <v>764</v>
      </c>
      <c r="N759" s="5"/>
      <c r="O759" s="6"/>
      <c r="P759" s="5"/>
      <c r="Q759" s="5"/>
      <c r="R759" s="5"/>
      <c r="S759" s="5"/>
      <c r="T759" s="5" t="s">
        <v>245</v>
      </c>
      <c r="U759" s="6">
        <v>45170</v>
      </c>
      <c r="V759" s="4" t="s">
        <v>1328</v>
      </c>
      <c r="W759" s="4" t="s">
        <v>1329</v>
      </c>
      <c r="X759" s="5" t="s">
        <v>18</v>
      </c>
      <c r="Y759" s="5"/>
      <c r="Z759" s="5"/>
      <c r="AA759" s="4" t="s">
        <v>5237</v>
      </c>
      <c r="AB759" s="5"/>
      <c r="AC759" s="5"/>
      <c r="AD759" s="5" t="s">
        <v>1331</v>
      </c>
      <c r="AE759" s="5"/>
      <c r="AF759" s="6">
        <v>36179</v>
      </c>
      <c r="AG759" s="5">
        <v>25</v>
      </c>
      <c r="AH759" s="5">
        <v>100</v>
      </c>
      <c r="AI759" s="5" t="s">
        <v>1332</v>
      </c>
      <c r="AJ759" s="6">
        <v>45170</v>
      </c>
      <c r="AK759" s="5">
        <v>1</v>
      </c>
      <c r="AL759" s="6">
        <v>45170</v>
      </c>
      <c r="AM759" s="5" t="s">
        <v>1333</v>
      </c>
      <c r="AN759" s="5">
        <v>2840</v>
      </c>
      <c r="AO759" s="5" t="s">
        <v>5909</v>
      </c>
      <c r="AP759" s="5" t="s">
        <v>1536</v>
      </c>
      <c r="AQ759" s="4" t="s">
        <v>12479</v>
      </c>
      <c r="AR759" s="5" t="s">
        <v>12480</v>
      </c>
      <c r="AS759" s="4" t="s">
        <v>1906</v>
      </c>
      <c r="AT759" s="5" t="s">
        <v>1909</v>
      </c>
      <c r="AU759" s="5" t="s">
        <v>41</v>
      </c>
      <c r="AV759" s="4" t="s">
        <v>1910</v>
      </c>
      <c r="AW759" s="5" t="s">
        <v>48</v>
      </c>
      <c r="AX759" s="4" t="s">
        <v>4445</v>
      </c>
      <c r="AY759" s="5" t="s">
        <v>4446</v>
      </c>
      <c r="AZ759" s="5" t="s">
        <v>11</v>
      </c>
      <c r="BA759" s="4" t="s">
        <v>4447</v>
      </c>
      <c r="BB759" s="5" t="s">
        <v>4448</v>
      </c>
      <c r="BC759" s="4" t="s">
        <v>5908</v>
      </c>
      <c r="BD759" s="5" t="s">
        <v>5910</v>
      </c>
      <c r="BE759" s="5" t="s">
        <v>245</v>
      </c>
      <c r="BF759" s="5" t="s">
        <v>1333</v>
      </c>
      <c r="BG759" s="4" t="s">
        <v>5911</v>
      </c>
      <c r="BH759" s="5" t="s">
        <v>1343</v>
      </c>
    </row>
    <row r="760" spans="1:60" x14ac:dyDescent="0.25">
      <c r="A760">
        <f t="shared" si="67"/>
        <v>305651</v>
      </c>
      <c r="B760">
        <f t="shared" si="68"/>
        <v>7022796</v>
      </c>
      <c r="C760" s="17" t="str">
        <f t="shared" si="70"/>
        <v>CC</v>
      </c>
      <c r="D760" t="str">
        <f t="shared" si="66"/>
        <v>REGION CENTRE EST</v>
      </c>
      <c r="E760" s="12" t="str">
        <f t="shared" si="69"/>
        <v>TERRAIN</v>
      </c>
      <c r="F760" s="4" t="s">
        <v>791</v>
      </c>
      <c r="G760" s="4" t="s">
        <v>5912</v>
      </c>
      <c r="H760" s="5">
        <v>1</v>
      </c>
      <c r="I760" s="5"/>
      <c r="J760" s="5">
        <v>2</v>
      </c>
      <c r="K760" s="5" t="s">
        <v>1345</v>
      </c>
      <c r="L760" s="5" t="s">
        <v>343</v>
      </c>
      <c r="M760" s="5" t="s">
        <v>792</v>
      </c>
      <c r="N760" s="5"/>
      <c r="O760" s="6"/>
      <c r="P760" s="5"/>
      <c r="Q760" s="5"/>
      <c r="R760" s="5"/>
      <c r="S760" s="5"/>
      <c r="T760" s="5" t="s">
        <v>25</v>
      </c>
      <c r="U760" s="6">
        <v>45566</v>
      </c>
      <c r="V760" s="4" t="s">
        <v>1363</v>
      </c>
      <c r="W760" s="4" t="s">
        <v>1329</v>
      </c>
      <c r="X760" s="5" t="s">
        <v>18</v>
      </c>
      <c r="Y760" s="5"/>
      <c r="Z760" s="5"/>
      <c r="AA760" s="4" t="s">
        <v>5812</v>
      </c>
      <c r="AB760" s="5"/>
      <c r="AC760" s="5"/>
      <c r="AD760" s="5" t="s">
        <v>1331</v>
      </c>
      <c r="AE760" s="5"/>
      <c r="AF760" s="6">
        <v>33469</v>
      </c>
      <c r="AG760" s="5">
        <v>33</v>
      </c>
      <c r="AH760" s="5">
        <v>100</v>
      </c>
      <c r="AI760" s="5" t="s">
        <v>1332</v>
      </c>
      <c r="AJ760" s="6">
        <v>45139</v>
      </c>
      <c r="AK760" s="5">
        <v>1</v>
      </c>
      <c r="AL760" s="6">
        <v>45139</v>
      </c>
      <c r="AM760" s="5" t="s">
        <v>1333</v>
      </c>
      <c r="AN760" s="5">
        <v>21400</v>
      </c>
      <c r="AO760" s="5" t="s">
        <v>5913</v>
      </c>
      <c r="AP760" s="5" t="s">
        <v>1536</v>
      </c>
      <c r="AQ760" s="4" t="s">
        <v>12479</v>
      </c>
      <c r="AR760" s="5" t="s">
        <v>12480</v>
      </c>
      <c r="AS760" s="4"/>
      <c r="AT760" s="5"/>
      <c r="AU760" s="5"/>
      <c r="AV760" s="4" t="s">
        <v>1442</v>
      </c>
      <c r="AW760" s="5" t="s">
        <v>12</v>
      </c>
      <c r="AX760" s="4"/>
      <c r="AY760" s="5"/>
      <c r="AZ760" s="5"/>
      <c r="BA760" s="4" t="s">
        <v>4979</v>
      </c>
      <c r="BB760" s="5" t="s">
        <v>4980</v>
      </c>
      <c r="BC760" s="4" t="s">
        <v>5912</v>
      </c>
      <c r="BD760" s="5" t="s">
        <v>5914</v>
      </c>
      <c r="BE760" s="5" t="s">
        <v>25</v>
      </c>
      <c r="BF760" s="5" t="s">
        <v>1333</v>
      </c>
      <c r="BG760" s="4" t="s">
        <v>10412</v>
      </c>
      <c r="BH760" s="5" t="s">
        <v>1343</v>
      </c>
    </row>
    <row r="761" spans="1:60" x14ac:dyDescent="0.25">
      <c r="A761">
        <f t="shared" si="67"/>
        <v>175115</v>
      </c>
      <c r="B761">
        <f t="shared" si="68"/>
        <v>3000577</v>
      </c>
      <c r="C761" s="17" t="str">
        <f t="shared" si="70"/>
        <v>IMD</v>
      </c>
      <c r="D761" t="str">
        <f t="shared" si="66"/>
        <v>REGION GRAND OUEST</v>
      </c>
      <c r="E761" s="12" t="str">
        <f t="shared" si="69"/>
        <v>TERRAIN</v>
      </c>
      <c r="F761" s="4" t="s">
        <v>5916</v>
      </c>
      <c r="G761" s="4" t="s">
        <v>1828</v>
      </c>
      <c r="H761" s="5">
        <v>1</v>
      </c>
      <c r="I761" s="5"/>
      <c r="J761" s="5">
        <v>1</v>
      </c>
      <c r="K761" s="5" t="s">
        <v>1325</v>
      </c>
      <c r="L761" s="5" t="s">
        <v>5917</v>
      </c>
      <c r="M761" s="5" t="s">
        <v>5918</v>
      </c>
      <c r="N761" s="5"/>
      <c r="O761" s="5"/>
      <c r="P761" s="5"/>
      <c r="Q761" s="5"/>
      <c r="R761" s="5"/>
      <c r="S761" s="5"/>
      <c r="T761" s="5" t="s">
        <v>41</v>
      </c>
      <c r="U761" s="6">
        <v>34973</v>
      </c>
      <c r="V761" s="5" t="s">
        <v>1673</v>
      </c>
      <c r="W761" s="4" t="s">
        <v>1392</v>
      </c>
      <c r="X761" s="5" t="s">
        <v>5</v>
      </c>
      <c r="Y761" s="5"/>
      <c r="Z761" s="5"/>
      <c r="AA761" s="5"/>
      <c r="AB761" s="5"/>
      <c r="AC761" s="5"/>
      <c r="AD761" s="5">
        <v>7</v>
      </c>
      <c r="AE761" s="5"/>
      <c r="AF761" s="5">
        <v>26613</v>
      </c>
      <c r="AG761" s="5">
        <v>52</v>
      </c>
      <c r="AH761" s="5">
        <v>100</v>
      </c>
      <c r="AI761" s="5" t="s">
        <v>1332</v>
      </c>
      <c r="AJ761" s="5">
        <v>34973</v>
      </c>
      <c r="AK761" s="5">
        <v>29</v>
      </c>
      <c r="AL761" s="5">
        <v>34973</v>
      </c>
      <c r="AM761" s="5"/>
      <c r="AN761" s="5">
        <v>35520</v>
      </c>
      <c r="AO761" s="5" t="s">
        <v>5919</v>
      </c>
      <c r="AP761" s="5" t="s">
        <v>1413</v>
      </c>
      <c r="AQ761" s="4" t="s">
        <v>1414</v>
      </c>
      <c r="AR761" s="5" t="s">
        <v>19</v>
      </c>
      <c r="AS761" s="4" t="s">
        <v>1828</v>
      </c>
      <c r="AT761" s="5" t="s">
        <v>1829</v>
      </c>
      <c r="AU761" s="5" t="s">
        <v>41</v>
      </c>
      <c r="AV761" s="4" t="s">
        <v>1830</v>
      </c>
      <c r="AW761" s="5" t="s">
        <v>148</v>
      </c>
      <c r="AX761" s="4"/>
      <c r="AY761" s="5"/>
      <c r="AZ761" s="5"/>
      <c r="BA761" s="4"/>
      <c r="BB761" s="5"/>
      <c r="BC761" s="5"/>
      <c r="BD761" s="5"/>
      <c r="BE761" s="5"/>
      <c r="BF761" s="5" t="s">
        <v>1677</v>
      </c>
      <c r="BG761" s="5"/>
      <c r="BH761" s="5"/>
    </row>
    <row r="762" spans="1:60" x14ac:dyDescent="0.25">
      <c r="A762">
        <f t="shared" si="67"/>
        <v>305522</v>
      </c>
      <c r="B762">
        <f t="shared" si="68"/>
        <v>7022282</v>
      </c>
      <c r="C762" s="17" t="str">
        <f t="shared" si="70"/>
        <v>CC</v>
      </c>
      <c r="D762" t="str">
        <f t="shared" si="66"/>
        <v>REGION ILE DE FRANCE NORD</v>
      </c>
      <c r="E762" s="12" t="str">
        <f t="shared" si="69"/>
        <v>TERRAIN</v>
      </c>
      <c r="F762" s="4" t="s">
        <v>966</v>
      </c>
      <c r="G762" s="4" t="s">
        <v>5920</v>
      </c>
      <c r="H762" s="5">
        <v>1</v>
      </c>
      <c r="I762" s="5"/>
      <c r="J762" s="5">
        <v>1</v>
      </c>
      <c r="K762" s="5" t="s">
        <v>1325</v>
      </c>
      <c r="L762" s="5" t="s">
        <v>968</v>
      </c>
      <c r="M762" s="5" t="s">
        <v>967</v>
      </c>
      <c r="N762" s="5"/>
      <c r="O762" s="5"/>
      <c r="P762" s="5"/>
      <c r="Q762" s="5"/>
      <c r="R762" s="5"/>
      <c r="S762" s="5"/>
      <c r="T762" s="5" t="s">
        <v>260</v>
      </c>
      <c r="U762" s="6">
        <v>45536</v>
      </c>
      <c r="V762" s="5" t="s">
        <v>1347</v>
      </c>
      <c r="W762" s="4" t="s">
        <v>1329</v>
      </c>
      <c r="X762" s="5" t="s">
        <v>18</v>
      </c>
      <c r="Y762" s="5" t="s">
        <v>1348</v>
      </c>
      <c r="Z762" s="5"/>
      <c r="AA762" s="4" t="s">
        <v>5921</v>
      </c>
      <c r="AB762" s="5"/>
      <c r="AC762" s="5"/>
      <c r="AD762" s="5" t="s">
        <v>1331</v>
      </c>
      <c r="AE762" s="5"/>
      <c r="AF762" s="5">
        <v>32049</v>
      </c>
      <c r="AG762" s="5">
        <v>37</v>
      </c>
      <c r="AH762" s="5">
        <v>100</v>
      </c>
      <c r="AI762" s="5" t="s">
        <v>1332</v>
      </c>
      <c r="AJ762" s="5">
        <v>44986</v>
      </c>
      <c r="AK762" s="5">
        <v>1</v>
      </c>
      <c r="AL762" s="5">
        <v>44986</v>
      </c>
      <c r="AM762" s="5" t="s">
        <v>1333</v>
      </c>
      <c r="AN762" s="5">
        <v>62575</v>
      </c>
      <c r="AO762" s="5" t="s">
        <v>5922</v>
      </c>
      <c r="AP762" s="5" t="s">
        <v>12477</v>
      </c>
      <c r="AQ762" s="4" t="s">
        <v>1351</v>
      </c>
      <c r="AR762" s="5" t="s">
        <v>12478</v>
      </c>
      <c r="AS762" s="4" t="s">
        <v>1638</v>
      </c>
      <c r="AT762" s="5" t="s">
        <v>1639</v>
      </c>
      <c r="AU762" s="5" t="s">
        <v>41</v>
      </c>
      <c r="AV762" s="4" t="s">
        <v>1640</v>
      </c>
      <c r="AW762" s="5" t="s">
        <v>142</v>
      </c>
      <c r="AX762" s="4" t="s">
        <v>1641</v>
      </c>
      <c r="AY762" s="5" t="s">
        <v>1642</v>
      </c>
      <c r="AZ762" s="5" t="s">
        <v>11</v>
      </c>
      <c r="BA762" s="4" t="s">
        <v>1643</v>
      </c>
      <c r="BB762" s="5" t="s">
        <v>1644</v>
      </c>
      <c r="BC762" s="4" t="s">
        <v>5920</v>
      </c>
      <c r="BD762" s="5" t="s">
        <v>5923</v>
      </c>
      <c r="BE762" s="5" t="s">
        <v>260</v>
      </c>
      <c r="BF762" s="5" t="s">
        <v>1333</v>
      </c>
      <c r="BG762" s="4" t="s">
        <v>5924</v>
      </c>
      <c r="BH762" s="5" t="s">
        <v>1343</v>
      </c>
    </row>
    <row r="763" spans="1:60" x14ac:dyDescent="0.25">
      <c r="A763">
        <f t="shared" si="67"/>
        <v>304962</v>
      </c>
      <c r="B763">
        <f t="shared" si="68"/>
        <v>3102732</v>
      </c>
      <c r="C763" t="str">
        <f t="shared" si="70"/>
        <v>CC</v>
      </c>
      <c r="D763" t="str">
        <f t="shared" si="66"/>
        <v>POLE PILOTAGE DU RESEAU COMMERCIAL</v>
      </c>
      <c r="E763" s="12" t="str">
        <f t="shared" si="69"/>
        <v>TERRAIN</v>
      </c>
      <c r="F763" s="4" t="s">
        <v>5925</v>
      </c>
      <c r="G763" s="4" t="s">
        <v>5926</v>
      </c>
      <c r="H763" s="5">
        <v>1</v>
      </c>
      <c r="I763" s="5"/>
      <c r="J763" s="5">
        <v>2</v>
      </c>
      <c r="K763" s="5" t="s">
        <v>1345</v>
      </c>
      <c r="L763" s="5" t="s">
        <v>4293</v>
      </c>
      <c r="M763" s="5" t="s">
        <v>5927</v>
      </c>
      <c r="N763" s="5"/>
      <c r="O763" s="5"/>
      <c r="P763" s="5"/>
      <c r="Q763" s="5"/>
      <c r="R763" s="5"/>
      <c r="S763" s="5"/>
      <c r="T763" s="5" t="s">
        <v>349</v>
      </c>
      <c r="U763" s="6">
        <v>44256</v>
      </c>
      <c r="V763" s="5" t="s">
        <v>2338</v>
      </c>
      <c r="W763" s="4" t="s">
        <v>1392</v>
      </c>
      <c r="X763" s="5" t="s">
        <v>18</v>
      </c>
      <c r="Y763" s="5"/>
      <c r="Z763" s="5"/>
      <c r="AA763" s="4"/>
      <c r="AB763" s="5"/>
      <c r="AC763" s="5"/>
      <c r="AD763" s="5" t="s">
        <v>1331</v>
      </c>
      <c r="AE763" s="5"/>
      <c r="AF763" s="5">
        <v>32535</v>
      </c>
      <c r="AG763" s="5">
        <v>35</v>
      </c>
      <c r="AH763" s="5">
        <v>100</v>
      </c>
      <c r="AI763" s="5" t="s">
        <v>1332</v>
      </c>
      <c r="AJ763" s="5">
        <v>44256</v>
      </c>
      <c r="AK763" s="5">
        <v>3</v>
      </c>
      <c r="AL763" s="5">
        <v>44256</v>
      </c>
      <c r="AM763" s="5"/>
      <c r="AN763" s="5">
        <v>44980</v>
      </c>
      <c r="AO763" s="5" t="s">
        <v>4431</v>
      </c>
      <c r="AP763" s="5"/>
      <c r="AQ763" s="4" t="s">
        <v>1395</v>
      </c>
      <c r="AR763" s="5" t="s">
        <v>188</v>
      </c>
      <c r="AS763" s="4"/>
      <c r="AT763" s="5"/>
      <c r="AU763" s="5"/>
      <c r="AV763" s="4" t="s">
        <v>1396</v>
      </c>
      <c r="AW763" s="5" t="s">
        <v>350</v>
      </c>
      <c r="AX763" s="4"/>
      <c r="AY763" s="5"/>
      <c r="AZ763" s="5"/>
      <c r="BA763" s="4"/>
      <c r="BB763" s="5"/>
      <c r="BC763" s="5"/>
      <c r="BD763" s="5"/>
      <c r="BE763" s="5"/>
      <c r="BF763" s="5" t="s">
        <v>1397</v>
      </c>
      <c r="BG763" s="4"/>
      <c r="BH763" s="5"/>
    </row>
    <row r="764" spans="1:60" x14ac:dyDescent="0.25">
      <c r="A764">
        <f t="shared" si="67"/>
        <v>304785</v>
      </c>
      <c r="B764">
        <f t="shared" si="68"/>
        <v>3102610</v>
      </c>
      <c r="C764" s="17" t="str">
        <f t="shared" si="70"/>
        <v>CC</v>
      </c>
      <c r="D764" t="str">
        <f t="shared" si="66"/>
        <v>REGION GRAND SUD</v>
      </c>
      <c r="E764" s="12" t="str">
        <f t="shared" si="69"/>
        <v>TERRAIN</v>
      </c>
      <c r="F764" s="4" t="s">
        <v>391</v>
      </c>
      <c r="G764" s="4" t="s">
        <v>5928</v>
      </c>
      <c r="H764" s="5">
        <v>1</v>
      </c>
      <c r="I764" s="5"/>
      <c r="J764" s="5">
        <v>1</v>
      </c>
      <c r="K764" s="5" t="s">
        <v>1325</v>
      </c>
      <c r="L764" s="5" t="s">
        <v>303</v>
      </c>
      <c r="M764" s="5" t="s">
        <v>392</v>
      </c>
      <c r="N764" s="5"/>
      <c r="O764" s="5"/>
      <c r="P764" s="5"/>
      <c r="Q764" s="5"/>
      <c r="R764" s="5"/>
      <c r="S764" s="5"/>
      <c r="T764" s="5" t="s">
        <v>25</v>
      </c>
      <c r="U764" s="6">
        <v>44348</v>
      </c>
      <c r="V764" s="5" t="s">
        <v>1363</v>
      </c>
      <c r="W764" s="4" t="s">
        <v>1329</v>
      </c>
      <c r="X764" s="5" t="s">
        <v>18</v>
      </c>
      <c r="Y764" s="5"/>
      <c r="Z764" s="5"/>
      <c r="AA764" s="4" t="s">
        <v>5929</v>
      </c>
      <c r="AB764" s="5"/>
      <c r="AC764" s="5"/>
      <c r="AD764" s="5" t="s">
        <v>1331</v>
      </c>
      <c r="AE764" s="5"/>
      <c r="AF764" s="5">
        <v>24887</v>
      </c>
      <c r="AG764" s="5">
        <v>56</v>
      </c>
      <c r="AH764" s="5">
        <v>100</v>
      </c>
      <c r="AI764" s="5" t="s">
        <v>1332</v>
      </c>
      <c r="AJ764" s="5">
        <v>44166</v>
      </c>
      <c r="AK764" s="5">
        <v>4</v>
      </c>
      <c r="AL764" s="5">
        <v>44166</v>
      </c>
      <c r="AM764" s="5" t="s">
        <v>1333</v>
      </c>
      <c r="AN764" s="5">
        <v>42630</v>
      </c>
      <c r="AO764" s="5" t="s">
        <v>5930</v>
      </c>
      <c r="AP764" s="5" t="s">
        <v>1335</v>
      </c>
      <c r="AQ764" s="4" t="s">
        <v>1336</v>
      </c>
      <c r="AR764" s="5" t="s">
        <v>12476</v>
      </c>
      <c r="AS764" s="4" t="s">
        <v>1629</v>
      </c>
      <c r="AT764" s="5" t="s">
        <v>1630</v>
      </c>
      <c r="AU764" s="5" t="s">
        <v>41</v>
      </c>
      <c r="AV764" s="4" t="s">
        <v>1631</v>
      </c>
      <c r="AW764" s="5" t="s">
        <v>7</v>
      </c>
      <c r="AX764" s="4" t="s">
        <v>1666</v>
      </c>
      <c r="AY764" s="5" t="s">
        <v>1667</v>
      </c>
      <c r="AZ764" s="5" t="s">
        <v>11</v>
      </c>
      <c r="BA764" s="4" t="s">
        <v>1668</v>
      </c>
      <c r="BB764" s="5" t="s">
        <v>1669</v>
      </c>
      <c r="BC764" s="5" t="s">
        <v>5928</v>
      </c>
      <c r="BD764" s="5" t="s">
        <v>5931</v>
      </c>
      <c r="BE764" s="5" t="s">
        <v>25</v>
      </c>
      <c r="BF764" s="5" t="s">
        <v>1333</v>
      </c>
      <c r="BG764" s="4" t="s">
        <v>5932</v>
      </c>
      <c r="BH764" s="5" t="s">
        <v>1343</v>
      </c>
    </row>
    <row r="765" spans="1:60" x14ac:dyDescent="0.25">
      <c r="A765">
        <f t="shared" si="67"/>
        <v>306317</v>
      </c>
      <c r="B765">
        <f t="shared" si="68"/>
        <v>7024189</v>
      </c>
      <c r="C765" s="17" t="str">
        <f t="shared" si="70"/>
        <v>CC</v>
      </c>
      <c r="D765" t="str">
        <f t="shared" si="66"/>
        <v>REGION CENTRE EST</v>
      </c>
      <c r="E765" s="12" t="str">
        <f t="shared" si="69"/>
        <v>TERRAIN</v>
      </c>
      <c r="F765" s="4" t="s">
        <v>5933</v>
      </c>
      <c r="G765" s="4" t="s">
        <v>5934</v>
      </c>
      <c r="H765" s="5">
        <v>1</v>
      </c>
      <c r="I765" s="5"/>
      <c r="J765" s="5">
        <v>1</v>
      </c>
      <c r="K765" s="5" t="s">
        <v>1325</v>
      </c>
      <c r="L765" s="5" t="s">
        <v>484</v>
      </c>
      <c r="M765" s="5" t="s">
        <v>5935</v>
      </c>
      <c r="N765" s="5"/>
      <c r="O765" s="5"/>
      <c r="P765" s="5"/>
      <c r="Q765" s="5"/>
      <c r="R765" s="5"/>
      <c r="S765" s="5"/>
      <c r="T765" s="5" t="s">
        <v>245</v>
      </c>
      <c r="U765" s="6">
        <v>45536</v>
      </c>
      <c r="V765" s="5" t="s">
        <v>1328</v>
      </c>
      <c r="W765" s="4" t="s">
        <v>1329</v>
      </c>
      <c r="X765" s="5" t="s">
        <v>18</v>
      </c>
      <c r="Y765" s="5"/>
      <c r="Z765" s="5"/>
      <c r="AA765" s="4" t="s">
        <v>4402</v>
      </c>
      <c r="AB765" s="5"/>
      <c r="AC765" s="5"/>
      <c r="AD765" s="5" t="s">
        <v>1331</v>
      </c>
      <c r="AE765" s="5"/>
      <c r="AF765" s="5">
        <v>34452</v>
      </c>
      <c r="AG765" s="5">
        <v>30</v>
      </c>
      <c r="AH765" s="5">
        <v>100</v>
      </c>
      <c r="AI765" s="5" t="s">
        <v>1332</v>
      </c>
      <c r="AJ765" s="5">
        <v>45536</v>
      </c>
      <c r="AK765" s="5">
        <v>0</v>
      </c>
      <c r="AL765" s="5">
        <v>45536</v>
      </c>
      <c r="AM765" s="5" t="s">
        <v>1333</v>
      </c>
      <c r="AN765" s="5">
        <v>21000</v>
      </c>
      <c r="AO765" s="5" t="s">
        <v>5112</v>
      </c>
      <c r="AP765" s="5" t="s">
        <v>1536</v>
      </c>
      <c r="AQ765" s="4" t="s">
        <v>12479</v>
      </c>
      <c r="AR765" s="5" t="s">
        <v>12480</v>
      </c>
      <c r="AS765" s="4"/>
      <c r="AT765" s="5"/>
      <c r="AU765" s="5"/>
      <c r="AV765" s="4" t="s">
        <v>1442</v>
      </c>
      <c r="AW765" s="5" t="s">
        <v>12</v>
      </c>
      <c r="AX765" s="4"/>
      <c r="AY765" s="5"/>
      <c r="AZ765" s="5"/>
      <c r="BA765" s="4" t="s">
        <v>4979</v>
      </c>
      <c r="BB765" s="5" t="s">
        <v>4980</v>
      </c>
      <c r="BC765" s="4" t="s">
        <v>5934</v>
      </c>
      <c r="BD765" s="5" t="s">
        <v>5936</v>
      </c>
      <c r="BE765" s="5" t="s">
        <v>245</v>
      </c>
      <c r="BF765" s="5" t="s">
        <v>1333</v>
      </c>
      <c r="BG765" s="4" t="s">
        <v>5937</v>
      </c>
      <c r="BH765" s="5" t="s">
        <v>1343</v>
      </c>
    </row>
    <row r="766" spans="1:60" x14ac:dyDescent="0.25">
      <c r="A766">
        <f t="shared" si="67"/>
        <v>305498</v>
      </c>
      <c r="B766">
        <f t="shared" si="68"/>
        <v>7022211</v>
      </c>
      <c r="C766" s="17" t="str">
        <f t="shared" si="70"/>
        <v>CC</v>
      </c>
      <c r="D766" t="str">
        <f t="shared" si="66"/>
        <v>REGION GRAND OUEST</v>
      </c>
      <c r="E766" s="12" t="str">
        <f t="shared" si="69"/>
        <v>TERRAIN</v>
      </c>
      <c r="F766" s="4" t="s">
        <v>969</v>
      </c>
      <c r="G766" s="4" t="s">
        <v>5938</v>
      </c>
      <c r="H766" s="5">
        <v>1</v>
      </c>
      <c r="I766" s="5"/>
      <c r="J766" s="5">
        <v>2</v>
      </c>
      <c r="K766" s="5" t="s">
        <v>1345</v>
      </c>
      <c r="L766" s="5" t="s">
        <v>399</v>
      </c>
      <c r="M766" s="5" t="s">
        <v>970</v>
      </c>
      <c r="N766" s="5"/>
      <c r="O766" s="5"/>
      <c r="P766" s="5"/>
      <c r="Q766" s="5"/>
      <c r="R766" s="5"/>
      <c r="S766" s="5"/>
      <c r="T766" s="5" t="s">
        <v>25</v>
      </c>
      <c r="U766" s="6">
        <v>45139</v>
      </c>
      <c r="V766" s="5" t="s">
        <v>1363</v>
      </c>
      <c r="W766" s="4" t="s">
        <v>1329</v>
      </c>
      <c r="X766" s="5" t="s">
        <v>18</v>
      </c>
      <c r="Y766" s="5"/>
      <c r="Z766" s="5"/>
      <c r="AA766" s="4" t="s">
        <v>3944</v>
      </c>
      <c r="AB766" s="5"/>
      <c r="AC766" s="5"/>
      <c r="AD766" s="5" t="s">
        <v>1331</v>
      </c>
      <c r="AE766" s="5"/>
      <c r="AF766" s="5">
        <v>30035</v>
      </c>
      <c r="AG766" s="5">
        <v>42</v>
      </c>
      <c r="AH766" s="5">
        <v>100</v>
      </c>
      <c r="AI766" s="5" t="s">
        <v>1332</v>
      </c>
      <c r="AJ766" s="5">
        <v>44958</v>
      </c>
      <c r="AK766" s="5">
        <v>1</v>
      </c>
      <c r="AL766" s="5">
        <v>44958</v>
      </c>
      <c r="AM766" s="5" t="s">
        <v>1333</v>
      </c>
      <c r="AN766" s="5">
        <v>33910</v>
      </c>
      <c r="AO766" s="5" t="s">
        <v>5939</v>
      </c>
      <c r="AP766" s="5" t="s">
        <v>1413</v>
      </c>
      <c r="AQ766" s="4" t="s">
        <v>1414</v>
      </c>
      <c r="AR766" s="5" t="s">
        <v>19</v>
      </c>
      <c r="AS766" s="4" t="s">
        <v>2225</v>
      </c>
      <c r="AT766" s="5" t="s">
        <v>2226</v>
      </c>
      <c r="AU766" s="5" t="s">
        <v>41</v>
      </c>
      <c r="AV766" s="4" t="s">
        <v>2227</v>
      </c>
      <c r="AW766" s="5" t="s">
        <v>89</v>
      </c>
      <c r="AX766" s="4" t="s">
        <v>5596</v>
      </c>
      <c r="AY766" s="5" t="s">
        <v>5597</v>
      </c>
      <c r="AZ766" s="5" t="s">
        <v>11</v>
      </c>
      <c r="BA766" s="4" t="s">
        <v>5598</v>
      </c>
      <c r="BB766" s="5" t="s">
        <v>5599</v>
      </c>
      <c r="BC766" s="4" t="s">
        <v>5938</v>
      </c>
      <c r="BD766" s="5" t="s">
        <v>5940</v>
      </c>
      <c r="BE766" s="5" t="s">
        <v>25</v>
      </c>
      <c r="BF766" s="5" t="s">
        <v>1333</v>
      </c>
      <c r="BG766" s="4" t="s">
        <v>5941</v>
      </c>
      <c r="BH766" s="5" t="s">
        <v>1343</v>
      </c>
    </row>
    <row r="767" spans="1:60" x14ac:dyDescent="0.25">
      <c r="A767">
        <f t="shared" si="67"/>
        <v>305666</v>
      </c>
      <c r="B767">
        <f t="shared" si="68"/>
        <v>7022830</v>
      </c>
      <c r="C767" s="17" t="str">
        <f t="shared" si="70"/>
        <v>CC</v>
      </c>
      <c r="D767" t="str">
        <f t="shared" si="66"/>
        <v>REGION CENTRE EST</v>
      </c>
      <c r="E767" s="12" t="str">
        <f t="shared" si="69"/>
        <v>TERRAIN</v>
      </c>
      <c r="F767" s="4" t="s">
        <v>5942</v>
      </c>
      <c r="G767" s="4" t="s">
        <v>5943</v>
      </c>
      <c r="H767" s="5">
        <v>1</v>
      </c>
      <c r="I767" s="5"/>
      <c r="J767" s="5">
        <v>1</v>
      </c>
      <c r="K767" s="5" t="s">
        <v>1325</v>
      </c>
      <c r="L767" s="5" t="s">
        <v>467</v>
      </c>
      <c r="M767" s="5" t="s">
        <v>5944</v>
      </c>
      <c r="N767" s="5" t="s">
        <v>245</v>
      </c>
      <c r="O767" s="5">
        <v>45323</v>
      </c>
      <c r="P767" s="5"/>
      <c r="Q767" s="5" t="s">
        <v>1346</v>
      </c>
      <c r="R767" s="5">
        <v>5</v>
      </c>
      <c r="S767" s="5" t="s">
        <v>18</v>
      </c>
      <c r="T767" s="5" t="s">
        <v>25</v>
      </c>
      <c r="U767" s="6">
        <v>45352</v>
      </c>
      <c r="V767" s="5" t="s">
        <v>1363</v>
      </c>
      <c r="W767" s="4" t="s">
        <v>1329</v>
      </c>
      <c r="X767" s="5" t="s">
        <v>18</v>
      </c>
      <c r="Y767" s="5"/>
      <c r="Z767" s="5"/>
      <c r="AA767" s="4" t="s">
        <v>4207</v>
      </c>
      <c r="AB767" s="5" t="s">
        <v>1331</v>
      </c>
      <c r="AC767" s="5"/>
      <c r="AD767" s="5" t="s">
        <v>1331</v>
      </c>
      <c r="AE767" s="5"/>
      <c r="AF767" s="5">
        <v>32138</v>
      </c>
      <c r="AG767" s="5">
        <v>36</v>
      </c>
      <c r="AH767" s="5">
        <v>100</v>
      </c>
      <c r="AI767" s="5" t="s">
        <v>1332</v>
      </c>
      <c r="AJ767" s="5">
        <v>45170</v>
      </c>
      <c r="AK767" s="5">
        <v>1</v>
      </c>
      <c r="AL767" s="5">
        <v>45170</v>
      </c>
      <c r="AM767" s="5" t="s">
        <v>1333</v>
      </c>
      <c r="AN767" s="5">
        <v>93370</v>
      </c>
      <c r="AO767" s="5" t="s">
        <v>5945</v>
      </c>
      <c r="AP767" s="5" t="s">
        <v>1536</v>
      </c>
      <c r="AQ767" s="4" t="s">
        <v>12479</v>
      </c>
      <c r="AR767" s="5" t="s">
        <v>12480</v>
      </c>
      <c r="AS767" s="4" t="s">
        <v>1993</v>
      </c>
      <c r="AT767" s="5" t="s">
        <v>1994</v>
      </c>
      <c r="AU767" s="5" t="s">
        <v>41</v>
      </c>
      <c r="AV767" s="4" t="s">
        <v>1995</v>
      </c>
      <c r="AW767" s="5" t="s">
        <v>53</v>
      </c>
      <c r="AX767" s="4" t="s">
        <v>2346</v>
      </c>
      <c r="AY767" s="5" t="s">
        <v>2347</v>
      </c>
      <c r="AZ767" s="5" t="s">
        <v>11</v>
      </c>
      <c r="BA767" s="4" t="s">
        <v>2348</v>
      </c>
      <c r="BB767" s="5" t="s">
        <v>2349</v>
      </c>
      <c r="BC767" s="4" t="s">
        <v>5943</v>
      </c>
      <c r="BD767" s="5" t="s">
        <v>5946</v>
      </c>
      <c r="BE767" s="5" t="s">
        <v>25</v>
      </c>
      <c r="BF767" s="5" t="s">
        <v>1333</v>
      </c>
      <c r="BG767" s="4" t="s">
        <v>5947</v>
      </c>
      <c r="BH767" s="5" t="s">
        <v>1343</v>
      </c>
    </row>
    <row r="768" spans="1:60" x14ac:dyDescent="0.25">
      <c r="A768">
        <f t="shared" si="67"/>
        <v>305694</v>
      </c>
      <c r="B768">
        <f t="shared" si="68"/>
        <v>7022881</v>
      </c>
      <c r="C768" s="17" t="str">
        <f t="shared" si="70"/>
        <v>CC</v>
      </c>
      <c r="D768" t="str">
        <f t="shared" si="66"/>
        <v>REGION ILE DE FRANCE NORD</v>
      </c>
      <c r="E768" s="12" t="str">
        <f t="shared" si="69"/>
        <v>TERRAIN</v>
      </c>
      <c r="F768" s="4" t="s">
        <v>5948</v>
      </c>
      <c r="G768" s="4" t="s">
        <v>5949</v>
      </c>
      <c r="H768" s="5">
        <v>1</v>
      </c>
      <c r="I768" s="5"/>
      <c r="J768" s="5">
        <v>2</v>
      </c>
      <c r="K768" s="5" t="s">
        <v>1345</v>
      </c>
      <c r="L768" s="5" t="s">
        <v>5950</v>
      </c>
      <c r="M768" s="5" t="s">
        <v>5951</v>
      </c>
      <c r="N768" s="5" t="s">
        <v>245</v>
      </c>
      <c r="O768" s="5">
        <v>45323</v>
      </c>
      <c r="P768" s="5"/>
      <c r="Q768" s="5" t="s">
        <v>1346</v>
      </c>
      <c r="R768" s="5">
        <v>5</v>
      </c>
      <c r="S768" s="5" t="s">
        <v>18</v>
      </c>
      <c r="T768" s="5" t="s">
        <v>25</v>
      </c>
      <c r="U768" s="6">
        <v>45352</v>
      </c>
      <c r="V768" s="5" t="s">
        <v>1363</v>
      </c>
      <c r="W768" s="4" t="s">
        <v>1329</v>
      </c>
      <c r="X768" s="5" t="s">
        <v>18</v>
      </c>
      <c r="Y768" s="5"/>
      <c r="Z768" s="5"/>
      <c r="AA768" s="4" t="s">
        <v>1928</v>
      </c>
      <c r="AB768" s="5" t="s">
        <v>1331</v>
      </c>
      <c r="AC768" s="5"/>
      <c r="AD768" s="5" t="s">
        <v>1331</v>
      </c>
      <c r="AE768" s="5"/>
      <c r="AF768" s="5">
        <v>29161</v>
      </c>
      <c r="AG768" s="5">
        <v>45</v>
      </c>
      <c r="AH768" s="5">
        <v>100</v>
      </c>
      <c r="AI768" s="5" t="s">
        <v>1332</v>
      </c>
      <c r="AJ768" s="5">
        <v>45170</v>
      </c>
      <c r="AK768" s="5">
        <v>1</v>
      </c>
      <c r="AL768" s="5">
        <v>45170</v>
      </c>
      <c r="AM768" s="5" t="s">
        <v>1333</v>
      </c>
      <c r="AN768" s="5">
        <v>59370</v>
      </c>
      <c r="AO768" s="5" t="s">
        <v>5952</v>
      </c>
      <c r="AP768" s="5" t="s">
        <v>12477</v>
      </c>
      <c r="AQ768" s="4" t="s">
        <v>1351</v>
      </c>
      <c r="AR768" s="5" t="s">
        <v>12478</v>
      </c>
      <c r="AS768" s="4" t="s">
        <v>1638</v>
      </c>
      <c r="AT768" s="5" t="s">
        <v>1639</v>
      </c>
      <c r="AU768" s="5" t="s">
        <v>41</v>
      </c>
      <c r="AV768" s="4" t="s">
        <v>1640</v>
      </c>
      <c r="AW768" s="5" t="s">
        <v>142</v>
      </c>
      <c r="AX768" s="4" t="s">
        <v>4013</v>
      </c>
      <c r="AY768" s="5" t="s">
        <v>4015</v>
      </c>
      <c r="AZ768" s="5" t="s">
        <v>1357</v>
      </c>
      <c r="BA768" s="4" t="s">
        <v>3413</v>
      </c>
      <c r="BB768" s="5" t="s">
        <v>11117</v>
      </c>
      <c r="BC768" s="4" t="s">
        <v>5949</v>
      </c>
      <c r="BD768" s="5" t="s">
        <v>5953</v>
      </c>
      <c r="BE768" s="5" t="s">
        <v>25</v>
      </c>
      <c r="BF768" s="5" t="s">
        <v>1333</v>
      </c>
      <c r="BG768" s="4" t="s">
        <v>5954</v>
      </c>
      <c r="BH768" s="5" t="s">
        <v>1343</v>
      </c>
    </row>
    <row r="769" spans="1:60" x14ac:dyDescent="0.25">
      <c r="A769">
        <f t="shared" si="67"/>
        <v>193111</v>
      </c>
      <c r="B769">
        <f t="shared" si="68"/>
        <v>3002356</v>
      </c>
      <c r="C769" s="17" t="str">
        <f t="shared" si="70"/>
        <v>CC</v>
      </c>
      <c r="D769" t="str">
        <f t="shared" si="66"/>
        <v>REGION GRAND OUEST</v>
      </c>
      <c r="E769" s="12" t="str">
        <f t="shared" si="69"/>
        <v>TERRAIN</v>
      </c>
      <c r="F769" s="4" t="s">
        <v>5955</v>
      </c>
      <c r="G769" s="4" t="s">
        <v>5956</v>
      </c>
      <c r="H769" s="5">
        <v>1</v>
      </c>
      <c r="I769" s="5"/>
      <c r="J769" s="5">
        <v>1</v>
      </c>
      <c r="K769" s="5" t="s">
        <v>1325</v>
      </c>
      <c r="L769" s="5" t="s">
        <v>5957</v>
      </c>
      <c r="M769" s="5" t="s">
        <v>5958</v>
      </c>
      <c r="N769" s="5"/>
      <c r="O769" s="5"/>
      <c r="P769" s="5"/>
      <c r="Q769" s="5"/>
      <c r="R769" s="5"/>
      <c r="S769" s="5"/>
      <c r="T769" s="5" t="s">
        <v>25</v>
      </c>
      <c r="U769" s="6">
        <v>39873</v>
      </c>
      <c r="V769" s="5" t="s">
        <v>1363</v>
      </c>
      <c r="W769" s="4" t="s">
        <v>1329</v>
      </c>
      <c r="X769" s="5" t="s">
        <v>18</v>
      </c>
      <c r="Y769" s="5"/>
      <c r="Z769" s="5"/>
      <c r="AA769" s="4" t="s">
        <v>5959</v>
      </c>
      <c r="AB769" s="5"/>
      <c r="AC769" s="5"/>
      <c r="AD769" s="5" t="s">
        <v>1331</v>
      </c>
      <c r="AE769" s="5"/>
      <c r="AF769" s="5">
        <v>30270</v>
      </c>
      <c r="AG769" s="5">
        <v>42</v>
      </c>
      <c r="AH769" s="5">
        <v>100</v>
      </c>
      <c r="AI769" s="5" t="s">
        <v>1332</v>
      </c>
      <c r="AJ769" s="5">
        <v>39873</v>
      </c>
      <c r="AK769" s="5">
        <v>15</v>
      </c>
      <c r="AL769" s="5">
        <v>39873</v>
      </c>
      <c r="AM769" s="5" t="s">
        <v>1333</v>
      </c>
      <c r="AN769" s="5">
        <v>44250</v>
      </c>
      <c r="AO769" s="5" t="s">
        <v>3680</v>
      </c>
      <c r="AP769" s="5" t="s">
        <v>1413</v>
      </c>
      <c r="AQ769" s="4" t="s">
        <v>1414</v>
      </c>
      <c r="AR769" s="5" t="s">
        <v>19</v>
      </c>
      <c r="AS769" s="4" t="s">
        <v>1549</v>
      </c>
      <c r="AT769" s="5" t="s">
        <v>1550</v>
      </c>
      <c r="AU769" s="5" t="s">
        <v>41</v>
      </c>
      <c r="AV769" s="4" t="s">
        <v>1551</v>
      </c>
      <c r="AW769" s="5" t="s">
        <v>135</v>
      </c>
      <c r="AX769" s="4" t="s">
        <v>1552</v>
      </c>
      <c r="AY769" s="5" t="s">
        <v>1553</v>
      </c>
      <c r="AZ769" s="5" t="s">
        <v>11</v>
      </c>
      <c r="BA769" s="4" t="s">
        <v>1554</v>
      </c>
      <c r="BB769" s="5" t="s">
        <v>1555</v>
      </c>
      <c r="BC769" s="4" t="s">
        <v>5956</v>
      </c>
      <c r="BD769" s="5" t="s">
        <v>5960</v>
      </c>
      <c r="BE769" s="5" t="s">
        <v>25</v>
      </c>
      <c r="BF769" s="5" t="s">
        <v>1333</v>
      </c>
      <c r="BG769" s="4" t="s">
        <v>5961</v>
      </c>
      <c r="BH769" s="5" t="s">
        <v>1343</v>
      </c>
    </row>
    <row r="770" spans="1:60" x14ac:dyDescent="0.25">
      <c r="A770">
        <f t="shared" si="67"/>
        <v>305432</v>
      </c>
      <c r="B770">
        <f t="shared" si="68"/>
        <v>7021959</v>
      </c>
      <c r="C770" s="17" t="str">
        <f t="shared" si="70"/>
        <v>CC</v>
      </c>
      <c r="D770" t="str">
        <f t="shared" si="66"/>
        <v>REGION ILE DE FRANCE NORD</v>
      </c>
      <c r="E770" s="12" t="str">
        <f t="shared" si="69"/>
        <v>TERRAIN</v>
      </c>
      <c r="F770" s="4" t="s">
        <v>5962</v>
      </c>
      <c r="G770" s="4" t="s">
        <v>5963</v>
      </c>
      <c r="H770" s="5">
        <v>1</v>
      </c>
      <c r="I770" s="5"/>
      <c r="J770" s="5">
        <v>1</v>
      </c>
      <c r="K770" s="5" t="s">
        <v>1325</v>
      </c>
      <c r="L770" s="5" t="s">
        <v>460</v>
      </c>
      <c r="M770" s="5" t="s">
        <v>5964</v>
      </c>
      <c r="N770" s="5"/>
      <c r="O770" s="5"/>
      <c r="P770" s="5"/>
      <c r="Q770" s="5"/>
      <c r="R770" s="5"/>
      <c r="S770" s="5"/>
      <c r="T770" s="5" t="s">
        <v>25</v>
      </c>
      <c r="U770" s="6">
        <v>45047</v>
      </c>
      <c r="V770" s="5" t="s">
        <v>1363</v>
      </c>
      <c r="W770" s="4" t="s">
        <v>1329</v>
      </c>
      <c r="X770" s="5" t="s">
        <v>18</v>
      </c>
      <c r="Y770" s="5"/>
      <c r="Z770" s="5"/>
      <c r="AA770" s="4" t="s">
        <v>5804</v>
      </c>
      <c r="AB770" s="5"/>
      <c r="AC770" s="5"/>
      <c r="AD770" s="5" t="s">
        <v>1331</v>
      </c>
      <c r="AE770" s="5"/>
      <c r="AF770" s="5">
        <v>28564</v>
      </c>
      <c r="AG770" s="5">
        <v>46</v>
      </c>
      <c r="AH770" s="5">
        <v>100</v>
      </c>
      <c r="AI770" s="5" t="s">
        <v>1332</v>
      </c>
      <c r="AJ770" s="5">
        <v>44866</v>
      </c>
      <c r="AK770" s="5">
        <v>2</v>
      </c>
      <c r="AL770" s="5">
        <v>44866</v>
      </c>
      <c r="AM770" s="5" t="s">
        <v>1333</v>
      </c>
      <c r="AN770" s="5">
        <v>59660</v>
      </c>
      <c r="AO770" s="5" t="s">
        <v>3569</v>
      </c>
      <c r="AP770" s="5" t="s">
        <v>12477</v>
      </c>
      <c r="AQ770" s="4" t="s">
        <v>1351</v>
      </c>
      <c r="AR770" s="5" t="s">
        <v>12478</v>
      </c>
      <c r="AS770" s="4" t="s">
        <v>1450</v>
      </c>
      <c r="AT770" s="5" t="s">
        <v>1451</v>
      </c>
      <c r="AU770" s="5" t="s">
        <v>41</v>
      </c>
      <c r="AV770" s="4" t="s">
        <v>1452</v>
      </c>
      <c r="AW770" s="5" t="s">
        <v>230</v>
      </c>
      <c r="AX770" s="4" t="s">
        <v>1914</v>
      </c>
      <c r="AY770" s="5" t="s">
        <v>1915</v>
      </c>
      <c r="AZ770" s="5" t="s">
        <v>11</v>
      </c>
      <c r="BA770" s="4" t="s">
        <v>1916</v>
      </c>
      <c r="BB770" s="5" t="s">
        <v>1917</v>
      </c>
      <c r="BC770" s="4" t="s">
        <v>5963</v>
      </c>
      <c r="BD770" s="5" t="s">
        <v>5965</v>
      </c>
      <c r="BE770" s="5" t="s">
        <v>25</v>
      </c>
      <c r="BF770" s="5" t="s">
        <v>1333</v>
      </c>
      <c r="BG770" s="4" t="s">
        <v>5966</v>
      </c>
      <c r="BH770" s="5" t="s">
        <v>1343</v>
      </c>
    </row>
    <row r="771" spans="1:60" x14ac:dyDescent="0.25">
      <c r="A771">
        <f t="shared" si="67"/>
        <v>302485</v>
      </c>
      <c r="B771">
        <f t="shared" si="68"/>
        <v>3101377</v>
      </c>
      <c r="C771" s="17" t="str">
        <f t="shared" si="70"/>
        <v>CC</v>
      </c>
      <c r="D771" t="str">
        <f t="shared" ref="D771:D834" si="71">AR771</f>
        <v>REGION ILE DE FRANCE NORD</v>
      </c>
      <c r="E771" s="12" t="str">
        <f t="shared" si="69"/>
        <v>TERRAIN</v>
      </c>
      <c r="F771" s="4" t="s">
        <v>5967</v>
      </c>
      <c r="G771" s="4" t="s">
        <v>5968</v>
      </c>
      <c r="H771" s="5">
        <v>1</v>
      </c>
      <c r="I771" s="5"/>
      <c r="J771" s="5">
        <v>1</v>
      </c>
      <c r="K771" s="5" t="s">
        <v>1325</v>
      </c>
      <c r="L771" s="5" t="s">
        <v>171</v>
      </c>
      <c r="M771" s="5" t="s">
        <v>5969</v>
      </c>
      <c r="N771" s="5"/>
      <c r="O771" s="5"/>
      <c r="P771" s="5"/>
      <c r="Q771" s="5"/>
      <c r="R771" s="5"/>
      <c r="S771" s="5"/>
      <c r="T771" s="5" t="s">
        <v>25</v>
      </c>
      <c r="U771" s="6">
        <v>42095</v>
      </c>
      <c r="V771" s="5" t="s">
        <v>1363</v>
      </c>
      <c r="W771" s="4" t="s">
        <v>1329</v>
      </c>
      <c r="X771" s="5" t="s">
        <v>18</v>
      </c>
      <c r="Y771" s="5"/>
      <c r="Z771" s="5"/>
      <c r="AA771" s="4"/>
      <c r="AB771" s="5"/>
      <c r="AC771" s="5"/>
      <c r="AD771" s="5" t="s">
        <v>1331</v>
      </c>
      <c r="AE771" s="5"/>
      <c r="AF771" s="5">
        <v>25766</v>
      </c>
      <c r="AG771" s="5">
        <v>54</v>
      </c>
      <c r="AH771" s="5">
        <v>100</v>
      </c>
      <c r="AI771" s="5" t="s">
        <v>1332</v>
      </c>
      <c r="AJ771" s="5">
        <v>42095</v>
      </c>
      <c r="AK771" s="5">
        <v>9</v>
      </c>
      <c r="AL771" s="5">
        <v>42095</v>
      </c>
      <c r="AM771" s="5" t="s">
        <v>1333</v>
      </c>
      <c r="AN771" s="5">
        <v>27930</v>
      </c>
      <c r="AO771" s="5" t="s">
        <v>5970</v>
      </c>
      <c r="AP771" s="5" t="s">
        <v>12477</v>
      </c>
      <c r="AQ771" s="4" t="s">
        <v>1351</v>
      </c>
      <c r="AR771" s="5" t="s">
        <v>12478</v>
      </c>
      <c r="AS771" s="4" t="s">
        <v>1898</v>
      </c>
      <c r="AT771" s="5" t="s">
        <v>1899</v>
      </c>
      <c r="AU771" s="5" t="s">
        <v>41</v>
      </c>
      <c r="AV771" s="4" t="s">
        <v>1900</v>
      </c>
      <c r="AW771" s="5" t="s">
        <v>30</v>
      </c>
      <c r="AX771" s="4" t="s">
        <v>3793</v>
      </c>
      <c r="AY771" s="5" t="s">
        <v>3794</v>
      </c>
      <c r="AZ771" s="5" t="s">
        <v>11</v>
      </c>
      <c r="BA771" s="4" t="s">
        <v>3795</v>
      </c>
      <c r="BB771" s="5" t="s">
        <v>3796</v>
      </c>
      <c r="BC771" s="5" t="s">
        <v>5968</v>
      </c>
      <c r="BD771" s="5" t="s">
        <v>5971</v>
      </c>
      <c r="BE771" s="5" t="s">
        <v>25</v>
      </c>
      <c r="BF771" s="5" t="s">
        <v>1333</v>
      </c>
      <c r="BG771" s="4" t="s">
        <v>5972</v>
      </c>
      <c r="BH771" s="5" t="s">
        <v>1343</v>
      </c>
    </row>
    <row r="772" spans="1:60" x14ac:dyDescent="0.25">
      <c r="A772">
        <f t="shared" si="67"/>
        <v>303142</v>
      </c>
      <c r="B772">
        <f t="shared" si="68"/>
        <v>3101736</v>
      </c>
      <c r="C772" s="17" t="str">
        <f t="shared" si="70"/>
        <v>CC</v>
      </c>
      <c r="D772" t="str">
        <f t="shared" si="71"/>
        <v>REGION GRAND SUD</v>
      </c>
      <c r="E772" s="12" t="str">
        <f t="shared" si="69"/>
        <v>TERRAIN</v>
      </c>
      <c r="F772" s="4" t="s">
        <v>5973</v>
      </c>
      <c r="G772" s="4" t="s">
        <v>5974</v>
      </c>
      <c r="H772" s="5">
        <v>1</v>
      </c>
      <c r="I772" s="5"/>
      <c r="J772" s="5">
        <v>2</v>
      </c>
      <c r="K772" s="5" t="s">
        <v>1345</v>
      </c>
      <c r="L772" s="5" t="s">
        <v>5975</v>
      </c>
      <c r="M772" s="5" t="s">
        <v>5976</v>
      </c>
      <c r="N772" s="5" t="s">
        <v>25</v>
      </c>
      <c r="O772" s="5">
        <v>42583</v>
      </c>
      <c r="P772" s="5"/>
      <c r="Q772" s="5" t="s">
        <v>1346</v>
      </c>
      <c r="R772" s="5">
        <v>5</v>
      </c>
      <c r="S772" s="5" t="s">
        <v>18</v>
      </c>
      <c r="T772" s="5" t="s">
        <v>260</v>
      </c>
      <c r="U772" s="6">
        <v>42614</v>
      </c>
      <c r="V772" s="5" t="s">
        <v>1347</v>
      </c>
      <c r="W772" s="4" t="s">
        <v>1329</v>
      </c>
      <c r="X772" s="5" t="s">
        <v>18</v>
      </c>
      <c r="Y772" s="5" t="s">
        <v>1348</v>
      </c>
      <c r="Z772" s="5"/>
      <c r="AA772" s="4" t="s">
        <v>3861</v>
      </c>
      <c r="AB772" s="5" t="s">
        <v>1331</v>
      </c>
      <c r="AC772" s="5"/>
      <c r="AD772" s="5" t="s">
        <v>1331</v>
      </c>
      <c r="AE772" s="5"/>
      <c r="AF772" s="5">
        <v>32972</v>
      </c>
      <c r="AG772" s="5">
        <v>34</v>
      </c>
      <c r="AH772" s="5">
        <v>100</v>
      </c>
      <c r="AI772" s="5" t="s">
        <v>1332</v>
      </c>
      <c r="AJ772" s="5">
        <v>42614</v>
      </c>
      <c r="AK772" s="5">
        <v>8</v>
      </c>
      <c r="AL772" s="5">
        <v>42614</v>
      </c>
      <c r="AM772" s="5" t="s">
        <v>1333</v>
      </c>
      <c r="AN772" s="5">
        <v>73200</v>
      </c>
      <c r="AO772" s="5" t="s">
        <v>4123</v>
      </c>
      <c r="AP772" s="5" t="s">
        <v>1335</v>
      </c>
      <c r="AQ772" s="4" t="s">
        <v>1336</v>
      </c>
      <c r="AR772" s="5" t="s">
        <v>12476</v>
      </c>
      <c r="AS772" s="4" t="s">
        <v>1522</v>
      </c>
      <c r="AT772" s="5" t="s">
        <v>1523</v>
      </c>
      <c r="AU772" s="5" t="s">
        <v>41</v>
      </c>
      <c r="AV772" s="4" t="s">
        <v>1524</v>
      </c>
      <c r="AW772" s="5" t="s">
        <v>93</v>
      </c>
      <c r="AX772" s="4"/>
      <c r="AY772" s="5"/>
      <c r="AZ772" s="5"/>
      <c r="BA772" s="4" t="s">
        <v>3295</v>
      </c>
      <c r="BB772" s="5" t="s">
        <v>3296</v>
      </c>
      <c r="BC772" s="4" t="s">
        <v>5974</v>
      </c>
      <c r="BD772" s="5" t="s">
        <v>5977</v>
      </c>
      <c r="BE772" s="5" t="s">
        <v>260</v>
      </c>
      <c r="BF772" s="5" t="s">
        <v>1333</v>
      </c>
      <c r="BG772" s="4" t="s">
        <v>5978</v>
      </c>
      <c r="BH772" s="5" t="s">
        <v>1343</v>
      </c>
    </row>
    <row r="773" spans="1:60" x14ac:dyDescent="0.25">
      <c r="A773">
        <f t="shared" si="67"/>
        <v>304665</v>
      </c>
      <c r="B773">
        <f t="shared" si="68"/>
        <v>3102510</v>
      </c>
      <c r="C773" s="17" t="str">
        <f t="shared" si="70"/>
        <v>IMD</v>
      </c>
      <c r="D773" t="str">
        <f t="shared" si="71"/>
        <v>REGION GRAND SUD</v>
      </c>
      <c r="E773" s="12" t="str">
        <f t="shared" si="69"/>
        <v>TERRAIN</v>
      </c>
      <c r="F773" s="4" t="s">
        <v>5979</v>
      </c>
      <c r="G773" s="4" t="s">
        <v>1403</v>
      </c>
      <c r="H773" s="5">
        <v>1</v>
      </c>
      <c r="I773" s="5"/>
      <c r="J773" s="5">
        <v>2</v>
      </c>
      <c r="K773" s="5" t="s">
        <v>1345</v>
      </c>
      <c r="L773" s="5" t="s">
        <v>5980</v>
      </c>
      <c r="M773" s="5" t="s">
        <v>5981</v>
      </c>
      <c r="N773" s="5" t="s">
        <v>11</v>
      </c>
      <c r="O773" s="5">
        <v>44866</v>
      </c>
      <c r="P773" s="5"/>
      <c r="Q773" s="5" t="s">
        <v>1346</v>
      </c>
      <c r="R773" s="5">
        <v>3</v>
      </c>
      <c r="S773" s="5" t="s">
        <v>5</v>
      </c>
      <c r="T773" s="5" t="s">
        <v>41</v>
      </c>
      <c r="U773" s="6">
        <v>44896</v>
      </c>
      <c r="V773" s="5" t="s">
        <v>1673</v>
      </c>
      <c r="W773" s="4" t="s">
        <v>1392</v>
      </c>
      <c r="X773" s="5" t="s">
        <v>5</v>
      </c>
      <c r="Y773" s="5"/>
      <c r="Z773" s="5"/>
      <c r="AA773" s="4"/>
      <c r="AB773" s="5">
        <v>6</v>
      </c>
      <c r="AC773" s="5"/>
      <c r="AD773" s="5">
        <v>6</v>
      </c>
      <c r="AE773" s="5"/>
      <c r="AF773" s="5">
        <v>30205</v>
      </c>
      <c r="AG773" s="5">
        <v>42</v>
      </c>
      <c r="AH773" s="5">
        <v>100</v>
      </c>
      <c r="AI773" s="5" t="s">
        <v>1332</v>
      </c>
      <c r="AJ773" s="5">
        <v>44075</v>
      </c>
      <c r="AK773" s="5">
        <v>4</v>
      </c>
      <c r="AL773" s="5">
        <v>44075</v>
      </c>
      <c r="AM773" s="5"/>
      <c r="AN773" s="5">
        <v>30150</v>
      </c>
      <c r="AO773" s="5" t="s">
        <v>5982</v>
      </c>
      <c r="AP773" s="5" t="s">
        <v>1335</v>
      </c>
      <c r="AQ773" s="4" t="s">
        <v>1336</v>
      </c>
      <c r="AR773" s="5" t="s">
        <v>12476</v>
      </c>
      <c r="AS773" s="4" t="s">
        <v>1403</v>
      </c>
      <c r="AT773" s="5" t="s">
        <v>1404</v>
      </c>
      <c r="AU773" s="5" t="s">
        <v>41</v>
      </c>
      <c r="AV773" s="4" t="s">
        <v>1405</v>
      </c>
      <c r="AW773" s="5" t="s">
        <v>61</v>
      </c>
      <c r="AX773" s="4"/>
      <c r="AY773" s="5"/>
      <c r="AZ773" s="5"/>
      <c r="BA773" s="4"/>
      <c r="BB773" s="5"/>
      <c r="BC773" s="4"/>
      <c r="BD773" s="5"/>
      <c r="BE773" s="5"/>
      <c r="BF773" s="5" t="s">
        <v>1677</v>
      </c>
      <c r="BG773" s="4"/>
      <c r="BH773" s="5"/>
    </row>
    <row r="774" spans="1:60" x14ac:dyDescent="0.25">
      <c r="A774">
        <f t="shared" si="67"/>
        <v>305431</v>
      </c>
      <c r="B774">
        <f t="shared" si="68"/>
        <v>7021918</v>
      </c>
      <c r="C774" s="17" t="str">
        <f t="shared" si="70"/>
        <v>IMP</v>
      </c>
      <c r="D774" t="str">
        <f t="shared" si="71"/>
        <v>REGION ILE DE FRANCE NORD</v>
      </c>
      <c r="E774" s="12" t="str">
        <f t="shared" si="69"/>
        <v>TERRAIN</v>
      </c>
      <c r="F774" s="4" t="s">
        <v>1106</v>
      </c>
      <c r="G774" s="4" t="s">
        <v>5983</v>
      </c>
      <c r="H774" s="5">
        <v>1</v>
      </c>
      <c r="I774" s="5"/>
      <c r="J774" s="5">
        <v>2</v>
      </c>
      <c r="K774" s="5" t="s">
        <v>1345</v>
      </c>
      <c r="L774" s="5" t="s">
        <v>1108</v>
      </c>
      <c r="M774" s="5" t="s">
        <v>1107</v>
      </c>
      <c r="N774" s="5" t="s">
        <v>25</v>
      </c>
      <c r="O774" s="5">
        <v>45597</v>
      </c>
      <c r="P774" s="5"/>
      <c r="Q774" s="5" t="s">
        <v>1346</v>
      </c>
      <c r="R774" s="5">
        <v>4</v>
      </c>
      <c r="S774" s="5" t="s">
        <v>18</v>
      </c>
      <c r="T774" s="5" t="s">
        <v>1357</v>
      </c>
      <c r="U774" s="6">
        <v>45627</v>
      </c>
      <c r="V774" s="4" t="s">
        <v>3404</v>
      </c>
      <c r="W774" s="4" t="s">
        <v>1606</v>
      </c>
      <c r="X774" s="5" t="s">
        <v>18</v>
      </c>
      <c r="Y774" s="5"/>
      <c r="Z774" s="5"/>
      <c r="AA774" s="4"/>
      <c r="AB774" s="5" t="s">
        <v>1393</v>
      </c>
      <c r="AC774" s="5"/>
      <c r="AD774" s="5" t="s">
        <v>1393</v>
      </c>
      <c r="AE774" s="5"/>
      <c r="AF774" s="6">
        <v>33030</v>
      </c>
      <c r="AG774" s="5">
        <v>34</v>
      </c>
      <c r="AH774" s="5">
        <v>100</v>
      </c>
      <c r="AI774" s="5" t="s">
        <v>1332</v>
      </c>
      <c r="AJ774" s="6">
        <v>44866</v>
      </c>
      <c r="AK774" s="5">
        <v>2</v>
      </c>
      <c r="AL774" s="6">
        <v>44866</v>
      </c>
      <c r="AM774" s="5"/>
      <c r="AN774" s="5">
        <v>59870</v>
      </c>
      <c r="AO774" s="5" t="s">
        <v>5985</v>
      </c>
      <c r="AP774" s="5" t="s">
        <v>12477</v>
      </c>
      <c r="AQ774" s="4" t="s">
        <v>1351</v>
      </c>
      <c r="AR774" s="5" t="s">
        <v>12478</v>
      </c>
      <c r="AS774" s="4" t="s">
        <v>2022</v>
      </c>
      <c r="AT774" s="5" t="s">
        <v>2023</v>
      </c>
      <c r="AU774" s="5" t="s">
        <v>41</v>
      </c>
      <c r="AV774" s="4" t="s">
        <v>2024</v>
      </c>
      <c r="AW774" s="5" t="s">
        <v>26</v>
      </c>
      <c r="AX774" s="4" t="s">
        <v>5983</v>
      </c>
      <c r="AY774" s="5" t="s">
        <v>5986</v>
      </c>
      <c r="AZ774" s="5" t="s">
        <v>1357</v>
      </c>
      <c r="BA774" s="4" t="s">
        <v>2448</v>
      </c>
      <c r="BB774" s="5" t="s">
        <v>11111</v>
      </c>
      <c r="BC774" s="4"/>
      <c r="BD774" s="5"/>
      <c r="BE774" s="5"/>
      <c r="BF774" s="5" t="s">
        <v>1608</v>
      </c>
      <c r="BG774" s="4"/>
      <c r="BH774" s="5"/>
    </row>
    <row r="775" spans="1:60" x14ac:dyDescent="0.25">
      <c r="A775">
        <f t="shared" si="67"/>
        <v>192906</v>
      </c>
      <c r="B775">
        <f t="shared" si="68"/>
        <v>3002138</v>
      </c>
      <c r="C775" s="17" t="str">
        <f t="shared" si="70"/>
        <v>CC</v>
      </c>
      <c r="D775" t="str">
        <f t="shared" si="71"/>
        <v>REGION ILE DE FRANCE NORD</v>
      </c>
      <c r="E775" s="12" t="str">
        <f t="shared" si="69"/>
        <v>TERRAIN</v>
      </c>
      <c r="F775" s="4" t="s">
        <v>5988</v>
      </c>
      <c r="G775" s="4" t="s">
        <v>5989</v>
      </c>
      <c r="H775" s="5">
        <v>1</v>
      </c>
      <c r="I775" s="5"/>
      <c r="J775" s="5">
        <v>1</v>
      </c>
      <c r="K775" s="5" t="s">
        <v>1325</v>
      </c>
      <c r="L775" s="5" t="s">
        <v>92</v>
      </c>
      <c r="M775" s="5" t="s">
        <v>1107</v>
      </c>
      <c r="N775" s="5"/>
      <c r="O775" s="5"/>
      <c r="P775" s="5"/>
      <c r="Q775" s="5"/>
      <c r="R775" s="5"/>
      <c r="S775" s="5"/>
      <c r="T775" s="5" t="s">
        <v>25</v>
      </c>
      <c r="U775" s="6">
        <v>39692</v>
      </c>
      <c r="V775" s="4" t="s">
        <v>1363</v>
      </c>
      <c r="W775" s="4" t="s">
        <v>1329</v>
      </c>
      <c r="X775" s="5" t="s">
        <v>18</v>
      </c>
      <c r="Y775" s="5"/>
      <c r="Z775" s="5"/>
      <c r="AA775" s="4" t="s">
        <v>5990</v>
      </c>
      <c r="AB775" s="5"/>
      <c r="AC775" s="5"/>
      <c r="AD775" s="5" t="s">
        <v>1331</v>
      </c>
      <c r="AE775" s="5"/>
      <c r="AF775" s="6">
        <v>23876</v>
      </c>
      <c r="AG775" s="5">
        <v>59</v>
      </c>
      <c r="AH775" s="5">
        <v>100</v>
      </c>
      <c r="AI775" s="5" t="s">
        <v>1332</v>
      </c>
      <c r="AJ775" s="6">
        <v>39692</v>
      </c>
      <c r="AK775" s="5">
        <v>16</v>
      </c>
      <c r="AL775" s="6">
        <v>39692</v>
      </c>
      <c r="AM775" s="5" t="s">
        <v>1333</v>
      </c>
      <c r="AN775" s="5">
        <v>59780</v>
      </c>
      <c r="AO775" s="5" t="s">
        <v>5991</v>
      </c>
      <c r="AP775" s="5" t="s">
        <v>12477</v>
      </c>
      <c r="AQ775" s="4" t="s">
        <v>1351</v>
      </c>
      <c r="AR775" s="5" t="s">
        <v>12478</v>
      </c>
      <c r="AS775" s="4" t="s">
        <v>2022</v>
      </c>
      <c r="AT775" s="5" t="s">
        <v>2023</v>
      </c>
      <c r="AU775" s="5" t="s">
        <v>41</v>
      </c>
      <c r="AV775" s="4" t="s">
        <v>2024</v>
      </c>
      <c r="AW775" s="5" t="s">
        <v>26</v>
      </c>
      <c r="AX775" s="4" t="s">
        <v>2732</v>
      </c>
      <c r="AY775" s="5" t="s">
        <v>2733</v>
      </c>
      <c r="AZ775" s="5" t="s">
        <v>11</v>
      </c>
      <c r="BA775" s="4" t="s">
        <v>2734</v>
      </c>
      <c r="BB775" s="5" t="s">
        <v>2735</v>
      </c>
      <c r="BC775" s="4" t="s">
        <v>5989</v>
      </c>
      <c r="BD775" s="5" t="s">
        <v>5992</v>
      </c>
      <c r="BE775" s="5" t="s">
        <v>25</v>
      </c>
      <c r="BF775" s="5" t="s">
        <v>1333</v>
      </c>
      <c r="BG775" s="4" t="s">
        <v>5993</v>
      </c>
      <c r="BH775" s="5" t="s">
        <v>1343</v>
      </c>
    </row>
    <row r="776" spans="1:60" x14ac:dyDescent="0.25">
      <c r="A776">
        <f t="shared" si="67"/>
        <v>306154</v>
      </c>
      <c r="B776">
        <f t="shared" si="68"/>
        <v>7024005</v>
      </c>
      <c r="C776" s="17" t="str">
        <f t="shared" si="70"/>
        <v>CC</v>
      </c>
      <c r="D776" t="str">
        <f t="shared" si="71"/>
        <v>REGION ILE DE FRANCE NORD</v>
      </c>
      <c r="E776" s="12" t="str">
        <f t="shared" si="69"/>
        <v>TERRAIN</v>
      </c>
      <c r="F776" s="4" t="s">
        <v>5994</v>
      </c>
      <c r="G776" s="4" t="s">
        <v>5995</v>
      </c>
      <c r="H776" s="5">
        <v>1</v>
      </c>
      <c r="I776" s="5"/>
      <c r="J776" s="5">
        <v>1</v>
      </c>
      <c r="K776" s="5" t="s">
        <v>1325</v>
      </c>
      <c r="L776" s="5" t="s">
        <v>5996</v>
      </c>
      <c r="M776" s="5" t="s">
        <v>5997</v>
      </c>
      <c r="N776" s="5"/>
      <c r="O776" s="6"/>
      <c r="P776" s="5"/>
      <c r="Q776" s="5"/>
      <c r="R776" s="5"/>
      <c r="S776" s="5"/>
      <c r="T776" s="5" t="s">
        <v>245</v>
      </c>
      <c r="U776" s="6">
        <v>45536</v>
      </c>
      <c r="V776" s="4" t="s">
        <v>1328</v>
      </c>
      <c r="W776" s="4" t="s">
        <v>1329</v>
      </c>
      <c r="X776" s="5" t="s">
        <v>18</v>
      </c>
      <c r="Y776" s="5"/>
      <c r="Z776" s="5"/>
      <c r="AA776" s="4" t="s">
        <v>3635</v>
      </c>
      <c r="AB776" s="5"/>
      <c r="AC776" s="5"/>
      <c r="AD776" s="5" t="s">
        <v>1331</v>
      </c>
      <c r="AE776" s="5"/>
      <c r="AF776" s="6">
        <v>36108</v>
      </c>
      <c r="AG776" s="5">
        <v>26</v>
      </c>
      <c r="AH776" s="5">
        <v>100</v>
      </c>
      <c r="AI776" s="5" t="s">
        <v>1332</v>
      </c>
      <c r="AJ776" s="6">
        <v>45536</v>
      </c>
      <c r="AK776" s="5">
        <v>0</v>
      </c>
      <c r="AL776" s="6">
        <v>45536</v>
      </c>
      <c r="AM776" s="5" t="s">
        <v>1333</v>
      </c>
      <c r="AN776" s="5">
        <v>59000</v>
      </c>
      <c r="AO776" s="5" t="s">
        <v>4033</v>
      </c>
      <c r="AP776" s="5" t="s">
        <v>12477</v>
      </c>
      <c r="AQ776" s="4" t="s">
        <v>1351</v>
      </c>
      <c r="AR776" s="5" t="s">
        <v>12478</v>
      </c>
      <c r="AS776" s="4" t="s">
        <v>2022</v>
      </c>
      <c r="AT776" s="5" t="s">
        <v>2023</v>
      </c>
      <c r="AU776" s="5" t="s">
        <v>41</v>
      </c>
      <c r="AV776" s="4" t="s">
        <v>2024</v>
      </c>
      <c r="AW776" s="5" t="s">
        <v>26</v>
      </c>
      <c r="AX776" s="4" t="s">
        <v>2732</v>
      </c>
      <c r="AY776" s="5" t="s">
        <v>2733</v>
      </c>
      <c r="AZ776" s="5" t="s">
        <v>11</v>
      </c>
      <c r="BA776" s="4" t="s">
        <v>2734</v>
      </c>
      <c r="BB776" s="5" t="s">
        <v>2735</v>
      </c>
      <c r="BC776" s="4" t="s">
        <v>5995</v>
      </c>
      <c r="BD776" s="5" t="s">
        <v>5999</v>
      </c>
      <c r="BE776" s="5" t="s">
        <v>245</v>
      </c>
      <c r="BF776" s="5" t="s">
        <v>1333</v>
      </c>
      <c r="BG776" s="4" t="s">
        <v>6000</v>
      </c>
      <c r="BH776" s="5" t="s">
        <v>1343</v>
      </c>
    </row>
    <row r="777" spans="1:60" x14ac:dyDescent="0.25">
      <c r="A777">
        <f t="shared" si="67"/>
        <v>302148</v>
      </c>
      <c r="B777">
        <f t="shared" si="68"/>
        <v>3101184</v>
      </c>
      <c r="C777" s="17" t="str">
        <f t="shared" si="70"/>
        <v>CC</v>
      </c>
      <c r="D777" t="str">
        <f t="shared" si="71"/>
        <v>REGION GRAND OUEST</v>
      </c>
      <c r="E777" s="12" t="str">
        <f t="shared" si="69"/>
        <v>TERRAIN</v>
      </c>
      <c r="F777" s="4" t="s">
        <v>6001</v>
      </c>
      <c r="G777" s="4" t="s">
        <v>6002</v>
      </c>
      <c r="H777" s="5">
        <v>1</v>
      </c>
      <c r="I777" s="5"/>
      <c r="J777" s="5">
        <v>1</v>
      </c>
      <c r="K777" s="5" t="s">
        <v>1325</v>
      </c>
      <c r="L777" s="5" t="s">
        <v>523</v>
      </c>
      <c r="M777" s="5" t="s">
        <v>6003</v>
      </c>
      <c r="N777" s="5" t="s">
        <v>11</v>
      </c>
      <c r="O777" s="5">
        <v>44866</v>
      </c>
      <c r="P777" s="5"/>
      <c r="Q777" s="5" t="s">
        <v>1346</v>
      </c>
      <c r="R777" s="5">
        <v>5</v>
      </c>
      <c r="S777" s="5" t="s">
        <v>5</v>
      </c>
      <c r="T777" s="5" t="s">
        <v>3</v>
      </c>
      <c r="U777" s="6">
        <v>44896</v>
      </c>
      <c r="V777" s="4" t="s">
        <v>1487</v>
      </c>
      <c r="W777" s="4" t="s">
        <v>1329</v>
      </c>
      <c r="X777" s="5" t="s">
        <v>5</v>
      </c>
      <c r="Y777" s="5" t="s">
        <v>1348</v>
      </c>
      <c r="Z777" s="5"/>
      <c r="AA777" s="4" t="s">
        <v>1330</v>
      </c>
      <c r="AB777" s="5">
        <v>5</v>
      </c>
      <c r="AC777" s="5"/>
      <c r="AD777" s="5">
        <v>5</v>
      </c>
      <c r="AE777" s="5"/>
      <c r="AF777" s="6">
        <v>28116</v>
      </c>
      <c r="AG777" s="5">
        <v>47</v>
      </c>
      <c r="AH777" s="5">
        <v>100</v>
      </c>
      <c r="AI777" s="5" t="s">
        <v>1332</v>
      </c>
      <c r="AJ777" s="6">
        <v>41883</v>
      </c>
      <c r="AK777" s="5">
        <v>10</v>
      </c>
      <c r="AL777" s="6">
        <v>41883</v>
      </c>
      <c r="AM777" s="5" t="s">
        <v>1333</v>
      </c>
      <c r="AN777" s="5">
        <v>49410</v>
      </c>
      <c r="AO777" s="5" t="s">
        <v>6004</v>
      </c>
      <c r="AP777" s="5" t="s">
        <v>1413</v>
      </c>
      <c r="AQ777" s="4" t="s">
        <v>1414</v>
      </c>
      <c r="AR777" s="5" t="s">
        <v>19</v>
      </c>
      <c r="AS777" s="4" t="s">
        <v>2071</v>
      </c>
      <c r="AT777" s="5" t="s">
        <v>2072</v>
      </c>
      <c r="AU777" s="5" t="s">
        <v>41</v>
      </c>
      <c r="AV777" s="4" t="s">
        <v>2073</v>
      </c>
      <c r="AW777" s="5" t="s">
        <v>112</v>
      </c>
      <c r="AX777" s="4" t="s">
        <v>2068</v>
      </c>
      <c r="AY777" s="5" t="s">
        <v>2074</v>
      </c>
      <c r="AZ777" s="5" t="s">
        <v>11</v>
      </c>
      <c r="BA777" s="4" t="s">
        <v>2075</v>
      </c>
      <c r="BB777" s="5" t="s">
        <v>2076</v>
      </c>
      <c r="BC777" s="4" t="s">
        <v>6002</v>
      </c>
      <c r="BD777" s="5" t="s">
        <v>6005</v>
      </c>
      <c r="BE777" s="5" t="s">
        <v>3</v>
      </c>
      <c r="BF777" s="5" t="s">
        <v>1333</v>
      </c>
      <c r="BG777" s="4" t="s">
        <v>6006</v>
      </c>
      <c r="BH777" s="5" t="s">
        <v>1343</v>
      </c>
    </row>
    <row r="778" spans="1:60" x14ac:dyDescent="0.25">
      <c r="A778">
        <f t="shared" si="67"/>
        <v>303960</v>
      </c>
      <c r="B778">
        <f t="shared" si="68"/>
        <v>3102129</v>
      </c>
      <c r="C778" s="17" t="str">
        <f t="shared" si="70"/>
        <v>CC</v>
      </c>
      <c r="D778" t="str">
        <f t="shared" si="71"/>
        <v>REGION GRAND OUEST</v>
      </c>
      <c r="E778" s="12" t="str">
        <f t="shared" si="69"/>
        <v>TERRAIN</v>
      </c>
      <c r="F778" s="4" t="s">
        <v>328</v>
      </c>
      <c r="G778" s="4" t="s">
        <v>6007</v>
      </c>
      <c r="H778" s="5">
        <v>1</v>
      </c>
      <c r="I778" s="5"/>
      <c r="J778" s="5">
        <v>1</v>
      </c>
      <c r="K778" s="5" t="s">
        <v>1325</v>
      </c>
      <c r="L778" s="5" t="s">
        <v>88</v>
      </c>
      <c r="M778" s="5" t="s">
        <v>329</v>
      </c>
      <c r="N778" s="5" t="s">
        <v>245</v>
      </c>
      <c r="O778" s="6">
        <v>43313</v>
      </c>
      <c r="P778" s="5"/>
      <c r="Q778" s="5" t="s">
        <v>1346</v>
      </c>
      <c r="R778" s="5">
        <v>5</v>
      </c>
      <c r="S778" s="5" t="s">
        <v>18</v>
      </c>
      <c r="T778" s="5" t="s">
        <v>25</v>
      </c>
      <c r="U778" s="6">
        <v>43344</v>
      </c>
      <c r="V778" s="4" t="s">
        <v>1363</v>
      </c>
      <c r="W778" s="4" t="s">
        <v>1329</v>
      </c>
      <c r="X778" s="5" t="s">
        <v>18</v>
      </c>
      <c r="Y778" s="5"/>
      <c r="Z778" s="5"/>
      <c r="AA778" s="4" t="s">
        <v>4025</v>
      </c>
      <c r="AB778" s="5" t="s">
        <v>1331</v>
      </c>
      <c r="AC778" s="5"/>
      <c r="AD778" s="5" t="s">
        <v>1331</v>
      </c>
      <c r="AE778" s="5"/>
      <c r="AF778" s="6">
        <v>24433</v>
      </c>
      <c r="AG778" s="5">
        <v>58</v>
      </c>
      <c r="AH778" s="5">
        <v>100</v>
      </c>
      <c r="AI778" s="5" t="s">
        <v>1332</v>
      </c>
      <c r="AJ778" s="6">
        <v>43344</v>
      </c>
      <c r="AK778" s="5">
        <v>6</v>
      </c>
      <c r="AL778" s="6">
        <v>43344</v>
      </c>
      <c r="AM778" s="5" t="s">
        <v>1333</v>
      </c>
      <c r="AN778" s="5">
        <v>56300</v>
      </c>
      <c r="AO778" s="5" t="s">
        <v>6008</v>
      </c>
      <c r="AP778" s="5" t="s">
        <v>1413</v>
      </c>
      <c r="AQ778" s="4" t="s">
        <v>1414</v>
      </c>
      <c r="AR778" s="5" t="s">
        <v>19</v>
      </c>
      <c r="AS778" s="4" t="s">
        <v>12481</v>
      </c>
      <c r="AT778" s="5" t="s">
        <v>12482</v>
      </c>
      <c r="AU778" s="5" t="s">
        <v>41</v>
      </c>
      <c r="AV778" s="4" t="s">
        <v>1683</v>
      </c>
      <c r="AW778" s="5" t="s">
        <v>330</v>
      </c>
      <c r="AX778" s="4" t="s">
        <v>1684</v>
      </c>
      <c r="AY778" s="5" t="s">
        <v>1685</v>
      </c>
      <c r="AZ778" s="5" t="s">
        <v>11</v>
      </c>
      <c r="BA778" s="4" t="s">
        <v>1686</v>
      </c>
      <c r="BB778" s="5" t="s">
        <v>1687</v>
      </c>
      <c r="BC778" s="4" t="s">
        <v>6007</v>
      </c>
      <c r="BD778" s="5" t="s">
        <v>6009</v>
      </c>
      <c r="BE778" s="5" t="s">
        <v>25</v>
      </c>
      <c r="BF778" s="5" t="s">
        <v>1333</v>
      </c>
      <c r="BG778" s="4" t="s">
        <v>6010</v>
      </c>
      <c r="BH778" s="5" t="s">
        <v>1343</v>
      </c>
    </row>
    <row r="779" spans="1:60" x14ac:dyDescent="0.25">
      <c r="A779">
        <f t="shared" si="67"/>
        <v>301041</v>
      </c>
      <c r="B779">
        <f t="shared" si="68"/>
        <v>7011971</v>
      </c>
      <c r="C779" t="str">
        <f t="shared" si="70"/>
        <v>ASSISTANTE</v>
      </c>
      <c r="D779" t="str">
        <f t="shared" si="71"/>
        <v>POLE PILOTAGE DU RESEAU COMMERCIAL</v>
      </c>
      <c r="E779" s="12" t="str">
        <f t="shared" si="69"/>
        <v>TERRAIN</v>
      </c>
      <c r="F779" s="4" t="s">
        <v>6011</v>
      </c>
      <c r="G779" s="4" t="s">
        <v>6012</v>
      </c>
      <c r="H779" s="5">
        <v>1</v>
      </c>
      <c r="I779" s="5"/>
      <c r="J779" s="5">
        <v>2</v>
      </c>
      <c r="K779" s="5" t="s">
        <v>1345</v>
      </c>
      <c r="L779" s="5" t="s">
        <v>411</v>
      </c>
      <c r="M779" s="5" t="s">
        <v>6013</v>
      </c>
      <c r="N779" s="5"/>
      <c r="O779" s="5"/>
      <c r="P779" s="5"/>
      <c r="Q779" s="5"/>
      <c r="R779" s="5"/>
      <c r="S779" s="5"/>
      <c r="T779" s="5" t="s">
        <v>1469</v>
      </c>
      <c r="U779" s="6">
        <v>41197</v>
      </c>
      <c r="V779" s="4" t="s">
        <v>1470</v>
      </c>
      <c r="W779" s="4" t="s">
        <v>1392</v>
      </c>
      <c r="X779" s="5" t="s">
        <v>1471</v>
      </c>
      <c r="Y779" s="5"/>
      <c r="Z779" s="5"/>
      <c r="AA779" s="4"/>
      <c r="AB779" s="5"/>
      <c r="AC779" s="5"/>
      <c r="AD779" s="5">
        <v>4</v>
      </c>
      <c r="AE779" s="5"/>
      <c r="AF779" s="6">
        <v>23726</v>
      </c>
      <c r="AG779" s="5">
        <v>59</v>
      </c>
      <c r="AH779" s="5">
        <v>100</v>
      </c>
      <c r="AI779" s="5" t="s">
        <v>1332</v>
      </c>
      <c r="AJ779" s="6">
        <v>41197</v>
      </c>
      <c r="AK779" s="5">
        <v>12</v>
      </c>
      <c r="AL779" s="6">
        <v>41197</v>
      </c>
      <c r="AM779" s="5"/>
      <c r="AN779" s="5">
        <v>27000</v>
      </c>
      <c r="AO779" s="5" t="s">
        <v>6014</v>
      </c>
      <c r="AP779" s="5"/>
      <c r="AQ779" s="4" t="s">
        <v>1395</v>
      </c>
      <c r="AR779" s="5" t="s">
        <v>188</v>
      </c>
      <c r="AS779" s="4"/>
      <c r="AT779" s="5"/>
      <c r="AU779" s="5"/>
      <c r="AV779" s="4" t="s">
        <v>3256</v>
      </c>
      <c r="AW779" s="5" t="s">
        <v>538</v>
      </c>
      <c r="AX779" s="4"/>
      <c r="AY779" s="5"/>
      <c r="AZ779" s="5"/>
      <c r="BA779" s="4"/>
      <c r="BB779" s="5"/>
      <c r="BC779" s="4"/>
      <c r="BD779" s="5"/>
      <c r="BE779" s="5"/>
      <c r="BF779" s="5"/>
      <c r="BG779" s="4"/>
      <c r="BH779" s="5"/>
    </row>
    <row r="780" spans="1:60" x14ac:dyDescent="0.25">
      <c r="A780">
        <f t="shared" si="67"/>
        <v>306369</v>
      </c>
      <c r="B780">
        <f t="shared" si="68"/>
        <v>7024283</v>
      </c>
      <c r="C780" s="17" t="str">
        <f t="shared" si="70"/>
        <v>CC</v>
      </c>
      <c r="D780" t="str">
        <f t="shared" si="71"/>
        <v>REGION ILE DE FRANCE NORD</v>
      </c>
      <c r="E780" s="12" t="str">
        <f t="shared" si="69"/>
        <v>TERRAIN</v>
      </c>
      <c r="F780" s="4" t="s">
        <v>6015</v>
      </c>
      <c r="G780" s="4" t="s">
        <v>6016</v>
      </c>
      <c r="H780" s="5">
        <v>1</v>
      </c>
      <c r="I780" s="5"/>
      <c r="J780" s="5">
        <v>2</v>
      </c>
      <c r="K780" s="5" t="s">
        <v>1345</v>
      </c>
      <c r="L780" s="5" t="s">
        <v>552</v>
      </c>
      <c r="M780" s="5" t="s">
        <v>1109</v>
      </c>
      <c r="N780" s="5"/>
      <c r="O780" s="6"/>
      <c r="P780" s="5"/>
      <c r="Q780" s="5"/>
      <c r="R780" s="5"/>
      <c r="S780" s="5"/>
      <c r="T780" s="5" t="s">
        <v>245</v>
      </c>
      <c r="U780" s="6">
        <v>45566</v>
      </c>
      <c r="V780" s="4" t="s">
        <v>1328</v>
      </c>
      <c r="W780" s="4" t="s">
        <v>1329</v>
      </c>
      <c r="X780" s="5" t="s">
        <v>18</v>
      </c>
      <c r="Y780" s="5"/>
      <c r="Z780" s="5"/>
      <c r="AA780" s="4" t="s">
        <v>2546</v>
      </c>
      <c r="AB780" s="5"/>
      <c r="AC780" s="5"/>
      <c r="AD780" s="5" t="s">
        <v>1331</v>
      </c>
      <c r="AE780" s="5"/>
      <c r="AF780" s="6">
        <v>32185</v>
      </c>
      <c r="AG780" s="5">
        <v>36</v>
      </c>
      <c r="AH780" s="5">
        <v>100</v>
      </c>
      <c r="AI780" s="5" t="s">
        <v>1332</v>
      </c>
      <c r="AJ780" s="6">
        <v>45566</v>
      </c>
      <c r="AK780" s="5">
        <v>0</v>
      </c>
      <c r="AL780" s="6">
        <v>45566</v>
      </c>
      <c r="AM780" s="5" t="s">
        <v>1333</v>
      </c>
      <c r="AN780" s="5">
        <v>80260</v>
      </c>
      <c r="AO780" s="5" t="s">
        <v>6017</v>
      </c>
      <c r="AP780" s="5" t="s">
        <v>12477</v>
      </c>
      <c r="AQ780" s="4" t="s">
        <v>1351</v>
      </c>
      <c r="AR780" s="5" t="s">
        <v>12478</v>
      </c>
      <c r="AS780" s="4" t="s">
        <v>2180</v>
      </c>
      <c r="AT780" s="5" t="s">
        <v>2181</v>
      </c>
      <c r="AU780" s="5" t="s">
        <v>41</v>
      </c>
      <c r="AV780" s="4" t="s">
        <v>2182</v>
      </c>
      <c r="AW780" s="5" t="s">
        <v>4</v>
      </c>
      <c r="AX780" s="4" t="s">
        <v>2681</v>
      </c>
      <c r="AY780" s="5" t="s">
        <v>2682</v>
      </c>
      <c r="AZ780" s="5" t="s">
        <v>11</v>
      </c>
      <c r="BA780" s="4" t="s">
        <v>2683</v>
      </c>
      <c r="BB780" s="5" t="s">
        <v>2684</v>
      </c>
      <c r="BC780" s="4" t="s">
        <v>6016</v>
      </c>
      <c r="BD780" s="5" t="s">
        <v>6018</v>
      </c>
      <c r="BE780" s="5" t="s">
        <v>245</v>
      </c>
      <c r="BF780" s="5" t="s">
        <v>1333</v>
      </c>
      <c r="BG780" s="4" t="s">
        <v>6019</v>
      </c>
      <c r="BH780" s="5" t="s">
        <v>1343</v>
      </c>
    </row>
    <row r="781" spans="1:60" x14ac:dyDescent="0.25">
      <c r="A781">
        <f t="shared" si="67"/>
        <v>306263</v>
      </c>
      <c r="B781">
        <f t="shared" si="68"/>
        <v>7024143</v>
      </c>
      <c r="C781" s="17" t="str">
        <f t="shared" si="70"/>
        <v>CC</v>
      </c>
      <c r="D781" t="str">
        <f t="shared" si="71"/>
        <v>REGION ILE DE FRANCE NORD</v>
      </c>
      <c r="E781" s="12" t="str">
        <f t="shared" si="69"/>
        <v>TERRAIN</v>
      </c>
      <c r="F781" s="4" t="s">
        <v>6020</v>
      </c>
      <c r="G781" s="4" t="s">
        <v>6021</v>
      </c>
      <c r="H781" s="5">
        <v>1</v>
      </c>
      <c r="I781" s="5"/>
      <c r="J781" s="5">
        <v>2</v>
      </c>
      <c r="K781" s="5" t="s">
        <v>1345</v>
      </c>
      <c r="L781" s="5" t="s">
        <v>685</v>
      </c>
      <c r="M781" s="5" t="s">
        <v>6022</v>
      </c>
      <c r="N781" s="5"/>
      <c r="O781" s="5"/>
      <c r="P781" s="5"/>
      <c r="Q781" s="5"/>
      <c r="R781" s="5"/>
      <c r="S781" s="5"/>
      <c r="T781" s="5" t="s">
        <v>245</v>
      </c>
      <c r="U781" s="6">
        <v>45536</v>
      </c>
      <c r="V781" s="4" t="s">
        <v>1328</v>
      </c>
      <c r="W781" s="4" t="s">
        <v>1329</v>
      </c>
      <c r="X781" s="5" t="s">
        <v>18</v>
      </c>
      <c r="Y781" s="5"/>
      <c r="Z781" s="5"/>
      <c r="AA781" s="5" t="s">
        <v>3657</v>
      </c>
      <c r="AB781" s="5"/>
      <c r="AC781" s="5"/>
      <c r="AD781" s="5" t="s">
        <v>1331</v>
      </c>
      <c r="AE781" s="5"/>
      <c r="AF781" s="6">
        <v>33098</v>
      </c>
      <c r="AG781" s="5">
        <v>34</v>
      </c>
      <c r="AH781" s="5">
        <v>100</v>
      </c>
      <c r="AI781" s="5" t="s">
        <v>1332</v>
      </c>
      <c r="AJ781" s="6">
        <v>45536</v>
      </c>
      <c r="AK781" s="5">
        <v>0</v>
      </c>
      <c r="AL781" s="6">
        <v>45536</v>
      </c>
      <c r="AM781" s="5" t="s">
        <v>1333</v>
      </c>
      <c r="AN781" s="5">
        <v>76600</v>
      </c>
      <c r="AO781" s="5" t="s">
        <v>4280</v>
      </c>
      <c r="AP781" s="5" t="s">
        <v>12477</v>
      </c>
      <c r="AQ781" s="4" t="s">
        <v>1351</v>
      </c>
      <c r="AR781" s="5" t="s">
        <v>12478</v>
      </c>
      <c r="AS781" s="4" t="s">
        <v>1651</v>
      </c>
      <c r="AT781" s="5" t="s">
        <v>1652</v>
      </c>
      <c r="AU781" s="5" t="s">
        <v>41</v>
      </c>
      <c r="AV781" s="4" t="s">
        <v>1653</v>
      </c>
      <c r="AW781" s="5" t="s">
        <v>35</v>
      </c>
      <c r="AX781" s="4" t="s">
        <v>3088</v>
      </c>
      <c r="AY781" s="5" t="s">
        <v>3089</v>
      </c>
      <c r="AZ781" s="5" t="s">
        <v>11</v>
      </c>
      <c r="BA781" s="4" t="s">
        <v>3090</v>
      </c>
      <c r="BB781" s="5" t="s">
        <v>3091</v>
      </c>
      <c r="BC781" s="5" t="s">
        <v>6021</v>
      </c>
      <c r="BD781" s="5" t="s">
        <v>6023</v>
      </c>
      <c r="BE781" s="5" t="s">
        <v>245</v>
      </c>
      <c r="BF781" s="5" t="s">
        <v>1333</v>
      </c>
      <c r="BG781" s="5" t="s">
        <v>6024</v>
      </c>
      <c r="BH781" s="5" t="s">
        <v>1343</v>
      </c>
    </row>
    <row r="782" spans="1:60" x14ac:dyDescent="0.25">
      <c r="A782">
        <f t="shared" si="67"/>
        <v>193779</v>
      </c>
      <c r="B782">
        <f t="shared" si="68"/>
        <v>3003048</v>
      </c>
      <c r="C782" s="17" t="str">
        <f t="shared" si="70"/>
        <v>CC</v>
      </c>
      <c r="D782" t="str">
        <f t="shared" si="71"/>
        <v>REGION ILE DE FRANCE NORD</v>
      </c>
      <c r="E782" s="12" t="str">
        <f t="shared" si="69"/>
        <v>TERRAIN</v>
      </c>
      <c r="F782" s="4" t="s">
        <v>6025</v>
      </c>
      <c r="G782" s="4" t="s">
        <v>6026</v>
      </c>
      <c r="H782" s="5">
        <v>1</v>
      </c>
      <c r="I782" s="5"/>
      <c r="J782" s="5">
        <v>1</v>
      </c>
      <c r="K782" s="5" t="s">
        <v>1325</v>
      </c>
      <c r="L782" s="5" t="s">
        <v>54</v>
      </c>
      <c r="M782" s="5" t="s">
        <v>6027</v>
      </c>
      <c r="N782" s="5" t="s">
        <v>25</v>
      </c>
      <c r="O782" s="6">
        <v>40483</v>
      </c>
      <c r="P782" s="5"/>
      <c r="Q782" s="5" t="s">
        <v>1346</v>
      </c>
      <c r="R782" s="5">
        <v>5</v>
      </c>
      <c r="S782" s="5" t="s">
        <v>18</v>
      </c>
      <c r="T782" s="5" t="s">
        <v>60</v>
      </c>
      <c r="U782" s="6">
        <v>40513</v>
      </c>
      <c r="V782" s="4" t="s">
        <v>1773</v>
      </c>
      <c r="W782" s="4" t="s">
        <v>1329</v>
      </c>
      <c r="X782" s="5" t="s">
        <v>18</v>
      </c>
      <c r="Y782" s="5"/>
      <c r="Z782" s="5"/>
      <c r="AA782" s="4" t="s">
        <v>6028</v>
      </c>
      <c r="AB782" s="5" t="s">
        <v>1393</v>
      </c>
      <c r="AC782" s="5"/>
      <c r="AD782" s="5" t="s">
        <v>1393</v>
      </c>
      <c r="AE782" s="5"/>
      <c r="AF782" s="6">
        <v>28901</v>
      </c>
      <c r="AG782" s="5">
        <v>45</v>
      </c>
      <c r="AH782" s="5">
        <v>100</v>
      </c>
      <c r="AI782" s="5" t="s">
        <v>1332</v>
      </c>
      <c r="AJ782" s="6">
        <v>40513</v>
      </c>
      <c r="AK782" s="5">
        <v>14</v>
      </c>
      <c r="AL782" s="6">
        <v>40513</v>
      </c>
      <c r="AM782" s="5" t="s">
        <v>1333</v>
      </c>
      <c r="AN782" s="5">
        <v>59200</v>
      </c>
      <c r="AO782" s="5" t="s">
        <v>3581</v>
      </c>
      <c r="AP782" s="5" t="s">
        <v>12477</v>
      </c>
      <c r="AQ782" s="4" t="s">
        <v>1351</v>
      </c>
      <c r="AR782" s="5" t="s">
        <v>12478</v>
      </c>
      <c r="AS782" s="4" t="s">
        <v>1638</v>
      </c>
      <c r="AT782" s="5" t="s">
        <v>1639</v>
      </c>
      <c r="AU782" s="5" t="s">
        <v>41</v>
      </c>
      <c r="AV782" s="4" t="s">
        <v>1640</v>
      </c>
      <c r="AW782" s="5" t="s">
        <v>142</v>
      </c>
      <c r="AX782" s="4" t="s">
        <v>2593</v>
      </c>
      <c r="AY782" s="5" t="s">
        <v>2594</v>
      </c>
      <c r="AZ782" s="5" t="s">
        <v>11</v>
      </c>
      <c r="BA782" s="4" t="s">
        <v>2595</v>
      </c>
      <c r="BB782" s="5" t="s">
        <v>2596</v>
      </c>
      <c r="BC782" s="4" t="s">
        <v>6026</v>
      </c>
      <c r="BD782" s="5" t="s">
        <v>6029</v>
      </c>
      <c r="BE782" s="5" t="s">
        <v>60</v>
      </c>
      <c r="BF782" s="5" t="s">
        <v>1333</v>
      </c>
      <c r="BG782" s="4" t="s">
        <v>6030</v>
      </c>
      <c r="BH782" s="5" t="s">
        <v>1343</v>
      </c>
    </row>
    <row r="783" spans="1:60" x14ac:dyDescent="0.25">
      <c r="A783">
        <f t="shared" si="67"/>
        <v>175823</v>
      </c>
      <c r="B783">
        <f t="shared" si="68"/>
        <v>3000594</v>
      </c>
      <c r="C783" s="17" t="str">
        <f t="shared" si="70"/>
        <v>CC</v>
      </c>
      <c r="D783" t="str">
        <f t="shared" si="71"/>
        <v>REGION ILE DE FRANCE NORD</v>
      </c>
      <c r="E783" s="12" t="str">
        <f t="shared" si="69"/>
        <v>TERRAIN</v>
      </c>
      <c r="F783" s="4" t="s">
        <v>6031</v>
      </c>
      <c r="G783" s="4" t="s">
        <v>6032</v>
      </c>
      <c r="H783" s="5">
        <v>1</v>
      </c>
      <c r="I783" s="5"/>
      <c r="J783" s="5">
        <v>1</v>
      </c>
      <c r="K783" s="5" t="s">
        <v>1325</v>
      </c>
      <c r="L783" s="5" t="s">
        <v>850</v>
      </c>
      <c r="M783" s="5" t="s">
        <v>6033</v>
      </c>
      <c r="N783" s="5" t="s">
        <v>11</v>
      </c>
      <c r="O783" s="5">
        <v>35156</v>
      </c>
      <c r="P783" s="5"/>
      <c r="Q783" s="5" t="s">
        <v>1346</v>
      </c>
      <c r="R783" s="5">
        <v>5</v>
      </c>
      <c r="S783" s="5" t="s">
        <v>5</v>
      </c>
      <c r="T783" s="5" t="s">
        <v>3</v>
      </c>
      <c r="U783" s="6">
        <v>35186</v>
      </c>
      <c r="V783" s="4" t="s">
        <v>1487</v>
      </c>
      <c r="W783" s="4" t="s">
        <v>1329</v>
      </c>
      <c r="X783" s="5" t="s">
        <v>5</v>
      </c>
      <c r="Y783" s="5" t="s">
        <v>1348</v>
      </c>
      <c r="Z783" s="5"/>
      <c r="AA783" s="4" t="s">
        <v>6034</v>
      </c>
      <c r="AB783" s="5">
        <v>5</v>
      </c>
      <c r="AC783" s="5"/>
      <c r="AD783" s="5">
        <v>5</v>
      </c>
      <c r="AE783" s="5"/>
      <c r="AF783" s="6">
        <v>23572</v>
      </c>
      <c r="AG783" s="5">
        <v>60</v>
      </c>
      <c r="AH783" s="5">
        <v>100</v>
      </c>
      <c r="AI783" s="5" t="s">
        <v>1332</v>
      </c>
      <c r="AJ783" s="6">
        <v>35186</v>
      </c>
      <c r="AK783" s="5">
        <v>28</v>
      </c>
      <c r="AL783" s="6">
        <v>35186</v>
      </c>
      <c r="AM783" s="5" t="s">
        <v>1333</v>
      </c>
      <c r="AN783" s="5">
        <v>62130</v>
      </c>
      <c r="AO783" s="5" t="s">
        <v>6035</v>
      </c>
      <c r="AP783" s="5" t="s">
        <v>12477</v>
      </c>
      <c r="AQ783" s="4" t="s">
        <v>1351</v>
      </c>
      <c r="AR783" s="5" t="s">
        <v>12478</v>
      </c>
      <c r="AS783" s="4" t="s">
        <v>1450</v>
      </c>
      <c r="AT783" s="5" t="s">
        <v>1451</v>
      </c>
      <c r="AU783" s="5" t="s">
        <v>41</v>
      </c>
      <c r="AV783" s="4" t="s">
        <v>1452</v>
      </c>
      <c r="AW783" s="5" t="s">
        <v>230</v>
      </c>
      <c r="AX783" s="4" t="s">
        <v>3149</v>
      </c>
      <c r="AY783" s="5" t="s">
        <v>3153</v>
      </c>
      <c r="AZ783" s="5" t="s">
        <v>11</v>
      </c>
      <c r="BA783" s="4" t="s">
        <v>3154</v>
      </c>
      <c r="BB783" s="5" t="s">
        <v>3155</v>
      </c>
      <c r="BC783" s="4" t="s">
        <v>6032</v>
      </c>
      <c r="BD783" s="5" t="s">
        <v>6036</v>
      </c>
      <c r="BE783" s="5" t="s">
        <v>3</v>
      </c>
      <c r="BF783" s="5" t="s">
        <v>1333</v>
      </c>
      <c r="BG783" s="4" t="s">
        <v>6037</v>
      </c>
      <c r="BH783" s="5" t="s">
        <v>1343</v>
      </c>
    </row>
    <row r="784" spans="1:60" x14ac:dyDescent="0.25">
      <c r="A784">
        <f t="shared" si="67"/>
        <v>305682</v>
      </c>
      <c r="B784">
        <f t="shared" si="68"/>
        <v>7022857</v>
      </c>
      <c r="C784" s="17" t="str">
        <f t="shared" si="70"/>
        <v>CC</v>
      </c>
      <c r="D784" t="str">
        <f t="shared" si="71"/>
        <v>REGION ILE DE FRANCE NORD</v>
      </c>
      <c r="E784" s="12" t="str">
        <f t="shared" si="69"/>
        <v>TERRAIN</v>
      </c>
      <c r="F784" s="4" t="s">
        <v>6038</v>
      </c>
      <c r="G784" s="4" t="s">
        <v>6039</v>
      </c>
      <c r="H784" s="5">
        <v>1</v>
      </c>
      <c r="I784" s="5"/>
      <c r="J784" s="5">
        <v>1</v>
      </c>
      <c r="K784" s="5" t="s">
        <v>1325</v>
      </c>
      <c r="L784" s="5" t="s">
        <v>4485</v>
      </c>
      <c r="M784" s="5" t="s">
        <v>6040</v>
      </c>
      <c r="N784" s="5" t="s">
        <v>245</v>
      </c>
      <c r="O784" s="5">
        <v>45323</v>
      </c>
      <c r="P784" s="5"/>
      <c r="Q784" s="5" t="s">
        <v>1346</v>
      </c>
      <c r="R784" s="5">
        <v>5</v>
      </c>
      <c r="S784" s="5" t="s">
        <v>18</v>
      </c>
      <c r="T784" s="5" t="s">
        <v>25</v>
      </c>
      <c r="U784" s="6">
        <v>45352</v>
      </c>
      <c r="V784" s="4" t="s">
        <v>1363</v>
      </c>
      <c r="W784" s="4" t="s">
        <v>1329</v>
      </c>
      <c r="X784" s="5" t="s">
        <v>18</v>
      </c>
      <c r="Y784" s="5"/>
      <c r="Z784" s="5"/>
      <c r="AA784" s="4" t="s">
        <v>6041</v>
      </c>
      <c r="AB784" s="5" t="s">
        <v>1331</v>
      </c>
      <c r="AC784" s="5"/>
      <c r="AD784" s="5" t="s">
        <v>1331</v>
      </c>
      <c r="AE784" s="5"/>
      <c r="AF784" s="6">
        <v>29374</v>
      </c>
      <c r="AG784" s="5">
        <v>44</v>
      </c>
      <c r="AH784" s="5">
        <v>100</v>
      </c>
      <c r="AI784" s="5" t="s">
        <v>1332</v>
      </c>
      <c r="AJ784" s="6">
        <v>45170</v>
      </c>
      <c r="AK784" s="5">
        <v>1</v>
      </c>
      <c r="AL784" s="6">
        <v>45170</v>
      </c>
      <c r="AM784" s="5" t="s">
        <v>1333</v>
      </c>
      <c r="AN784" s="5">
        <v>62730</v>
      </c>
      <c r="AO784" s="5" t="s">
        <v>6042</v>
      </c>
      <c r="AP784" s="5" t="s">
        <v>12477</v>
      </c>
      <c r="AQ784" s="4" t="s">
        <v>1351</v>
      </c>
      <c r="AR784" s="5" t="s">
        <v>12478</v>
      </c>
      <c r="AS784" s="4" t="s">
        <v>1638</v>
      </c>
      <c r="AT784" s="5" t="s">
        <v>1639</v>
      </c>
      <c r="AU784" s="5" t="s">
        <v>41</v>
      </c>
      <c r="AV784" s="4" t="s">
        <v>1640</v>
      </c>
      <c r="AW784" s="5" t="s">
        <v>142</v>
      </c>
      <c r="AX784" s="4" t="s">
        <v>1982</v>
      </c>
      <c r="AY784" s="5" t="s">
        <v>1983</v>
      </c>
      <c r="AZ784" s="5" t="s">
        <v>11</v>
      </c>
      <c r="BA784" s="4" t="s">
        <v>1984</v>
      </c>
      <c r="BB784" s="5" t="s">
        <v>1985</v>
      </c>
      <c r="BC784" s="4" t="s">
        <v>6039</v>
      </c>
      <c r="BD784" s="5" t="s">
        <v>6043</v>
      </c>
      <c r="BE784" s="5" t="s">
        <v>25</v>
      </c>
      <c r="BF784" s="5" t="s">
        <v>1333</v>
      </c>
      <c r="BG784" s="4" t="s">
        <v>6044</v>
      </c>
      <c r="BH784" s="5" t="s">
        <v>1343</v>
      </c>
    </row>
    <row r="785" spans="1:60" x14ac:dyDescent="0.25">
      <c r="A785">
        <f t="shared" si="67"/>
        <v>302517</v>
      </c>
      <c r="B785">
        <f t="shared" si="68"/>
        <v>3101389</v>
      </c>
      <c r="C785" s="17" t="str">
        <f t="shared" si="70"/>
        <v>CC</v>
      </c>
      <c r="D785" t="str">
        <f t="shared" si="71"/>
        <v>REGION GRAND OUEST</v>
      </c>
      <c r="E785" s="12" t="str">
        <f t="shared" si="69"/>
        <v>TERRAIN</v>
      </c>
      <c r="F785" s="4" t="s">
        <v>6045</v>
      </c>
      <c r="G785" s="4" t="s">
        <v>6046</v>
      </c>
      <c r="H785" s="5">
        <v>1</v>
      </c>
      <c r="I785" s="5"/>
      <c r="J785" s="5">
        <v>1</v>
      </c>
      <c r="K785" s="5" t="s">
        <v>1325</v>
      </c>
      <c r="L785" s="5" t="s">
        <v>3727</v>
      </c>
      <c r="M785" s="5" t="s">
        <v>6047</v>
      </c>
      <c r="N785" s="5" t="s">
        <v>25</v>
      </c>
      <c r="O785" s="5">
        <v>42095</v>
      </c>
      <c r="P785" s="5"/>
      <c r="Q785" s="5" t="s">
        <v>1346</v>
      </c>
      <c r="R785" s="5">
        <v>5</v>
      </c>
      <c r="S785" s="5" t="s">
        <v>18</v>
      </c>
      <c r="T785" s="5" t="s">
        <v>60</v>
      </c>
      <c r="U785" s="6">
        <v>42125</v>
      </c>
      <c r="V785" s="4" t="s">
        <v>1773</v>
      </c>
      <c r="W785" s="4" t="s">
        <v>1329</v>
      </c>
      <c r="X785" s="5" t="s">
        <v>18</v>
      </c>
      <c r="Y785" s="5"/>
      <c r="Z785" s="5"/>
      <c r="AA785" s="4" t="s">
        <v>1616</v>
      </c>
      <c r="AB785" s="5" t="s">
        <v>1393</v>
      </c>
      <c r="AC785" s="5"/>
      <c r="AD785" s="5" t="s">
        <v>1393</v>
      </c>
      <c r="AE785" s="5"/>
      <c r="AF785" s="6">
        <v>29163</v>
      </c>
      <c r="AG785" s="5">
        <v>45</v>
      </c>
      <c r="AH785" s="5">
        <v>100</v>
      </c>
      <c r="AI785" s="5" t="s">
        <v>1332</v>
      </c>
      <c r="AJ785" s="6">
        <v>42125</v>
      </c>
      <c r="AK785" s="5">
        <v>9</v>
      </c>
      <c r="AL785" s="6">
        <v>42125</v>
      </c>
      <c r="AM785" s="5" t="s">
        <v>1333</v>
      </c>
      <c r="AN785" s="5">
        <v>35760</v>
      </c>
      <c r="AO785" s="5" t="s">
        <v>6048</v>
      </c>
      <c r="AP785" s="5" t="s">
        <v>1413</v>
      </c>
      <c r="AQ785" s="4" t="s">
        <v>1414</v>
      </c>
      <c r="AR785" s="5" t="s">
        <v>19</v>
      </c>
      <c r="AS785" s="4" t="s">
        <v>1828</v>
      </c>
      <c r="AT785" s="5" t="s">
        <v>1829</v>
      </c>
      <c r="AU785" s="5" t="s">
        <v>41</v>
      </c>
      <c r="AV785" s="4" t="s">
        <v>1830</v>
      </c>
      <c r="AW785" s="5" t="s">
        <v>148</v>
      </c>
      <c r="AX785" s="4" t="s">
        <v>2375</v>
      </c>
      <c r="AY785" s="5" t="s">
        <v>2376</v>
      </c>
      <c r="AZ785" s="5" t="s">
        <v>11</v>
      </c>
      <c r="BA785" s="4" t="s">
        <v>2377</v>
      </c>
      <c r="BB785" s="5" t="s">
        <v>2378</v>
      </c>
      <c r="BC785" s="4" t="s">
        <v>6046</v>
      </c>
      <c r="BD785" s="5" t="s">
        <v>6049</v>
      </c>
      <c r="BE785" s="5" t="s">
        <v>60</v>
      </c>
      <c r="BF785" s="5" t="s">
        <v>1333</v>
      </c>
      <c r="BG785" s="4" t="s">
        <v>6050</v>
      </c>
      <c r="BH785" s="5" t="s">
        <v>1343</v>
      </c>
    </row>
    <row r="786" spans="1:60" x14ac:dyDescent="0.25">
      <c r="A786">
        <f t="shared" si="67"/>
        <v>304862</v>
      </c>
      <c r="B786">
        <f t="shared" si="68"/>
        <v>3102648</v>
      </c>
      <c r="C786" s="17" t="str">
        <f t="shared" si="70"/>
        <v>CC</v>
      </c>
      <c r="D786" t="str">
        <f t="shared" si="71"/>
        <v>REGION CENTRE EST</v>
      </c>
      <c r="E786" s="12" t="str">
        <f t="shared" si="69"/>
        <v>TERRAIN</v>
      </c>
      <c r="F786" s="4" t="s">
        <v>6051</v>
      </c>
      <c r="G786" s="4" t="s">
        <v>6052</v>
      </c>
      <c r="H786" s="5">
        <v>1</v>
      </c>
      <c r="I786" s="5"/>
      <c r="J786" s="5">
        <v>1</v>
      </c>
      <c r="K786" s="5" t="s">
        <v>1325</v>
      </c>
      <c r="L786" s="5" t="s">
        <v>980</v>
      </c>
      <c r="M786" s="5" t="s">
        <v>96</v>
      </c>
      <c r="N786" s="5" t="s">
        <v>25</v>
      </c>
      <c r="O786" s="5">
        <v>45597</v>
      </c>
      <c r="P786" s="5"/>
      <c r="Q786" s="5" t="s">
        <v>1346</v>
      </c>
      <c r="R786" s="5">
        <v>5</v>
      </c>
      <c r="S786" s="5" t="s">
        <v>18</v>
      </c>
      <c r="T786" s="5" t="s">
        <v>71</v>
      </c>
      <c r="U786" s="6">
        <v>45627</v>
      </c>
      <c r="V786" s="5" t="s">
        <v>1437</v>
      </c>
      <c r="W786" s="4" t="s">
        <v>1329</v>
      </c>
      <c r="X786" s="5" t="s">
        <v>18</v>
      </c>
      <c r="Y786" s="5" t="s">
        <v>1348</v>
      </c>
      <c r="Z786" s="5"/>
      <c r="AA786" s="5" t="s">
        <v>4093</v>
      </c>
      <c r="AB786" s="5" t="s">
        <v>1331</v>
      </c>
      <c r="AC786" s="5"/>
      <c r="AD786" s="5" t="s">
        <v>1331</v>
      </c>
      <c r="AE786" s="5"/>
      <c r="AF786" s="5">
        <v>36257</v>
      </c>
      <c r="AG786" s="5">
        <v>25</v>
      </c>
      <c r="AH786" s="5">
        <v>100</v>
      </c>
      <c r="AI786" s="5" t="s">
        <v>1332</v>
      </c>
      <c r="AJ786" s="5">
        <v>44228</v>
      </c>
      <c r="AK786" s="5">
        <v>3</v>
      </c>
      <c r="AL786" s="5">
        <v>44228</v>
      </c>
      <c r="AM786" s="5" t="s">
        <v>1333</v>
      </c>
      <c r="AN786" s="5">
        <v>77320</v>
      </c>
      <c r="AO786" s="5" t="s">
        <v>6053</v>
      </c>
      <c r="AP786" s="5" t="s">
        <v>1536</v>
      </c>
      <c r="AQ786" s="4" t="s">
        <v>12479</v>
      </c>
      <c r="AR786" s="5" t="s">
        <v>12480</v>
      </c>
      <c r="AS786" s="4" t="s">
        <v>1993</v>
      </c>
      <c r="AT786" s="5" t="s">
        <v>1994</v>
      </c>
      <c r="AU786" s="5" t="s">
        <v>41</v>
      </c>
      <c r="AV786" s="4" t="s">
        <v>1995</v>
      </c>
      <c r="AW786" s="5" t="s">
        <v>53</v>
      </c>
      <c r="AX786" s="4" t="s">
        <v>1996</v>
      </c>
      <c r="AY786" s="5" t="s">
        <v>1997</v>
      </c>
      <c r="AZ786" s="5" t="s">
        <v>11</v>
      </c>
      <c r="BA786" s="4" t="s">
        <v>1998</v>
      </c>
      <c r="BB786" s="5" t="s">
        <v>1999</v>
      </c>
      <c r="BC786" s="5" t="s">
        <v>6052</v>
      </c>
      <c r="BD786" s="5" t="s">
        <v>6054</v>
      </c>
      <c r="BE786" s="5" t="s">
        <v>71</v>
      </c>
      <c r="BF786" s="5" t="s">
        <v>1333</v>
      </c>
      <c r="BG786" s="5" t="s">
        <v>6055</v>
      </c>
      <c r="BH786" s="5" t="s">
        <v>1343</v>
      </c>
    </row>
    <row r="787" spans="1:60" x14ac:dyDescent="0.25">
      <c r="A787">
        <f t="shared" si="67"/>
        <v>303929</v>
      </c>
      <c r="B787">
        <f t="shared" si="68"/>
        <v>3102111</v>
      </c>
      <c r="C787" s="17" t="str">
        <f t="shared" si="70"/>
        <v>CC</v>
      </c>
      <c r="D787" t="str">
        <f t="shared" si="71"/>
        <v>REGION ILE DE FRANCE NORD</v>
      </c>
      <c r="E787" s="12" t="str">
        <f t="shared" si="69"/>
        <v>TERRAIN</v>
      </c>
      <c r="F787" s="4" t="s">
        <v>326</v>
      </c>
      <c r="G787" s="4" t="s">
        <v>6056</v>
      </c>
      <c r="H787" s="5">
        <v>1</v>
      </c>
      <c r="I787" s="5"/>
      <c r="J787" s="5">
        <v>2</v>
      </c>
      <c r="K787" s="5" t="s">
        <v>1345</v>
      </c>
      <c r="L787" s="5" t="s">
        <v>138</v>
      </c>
      <c r="M787" s="5" t="s">
        <v>327</v>
      </c>
      <c r="N787" s="5" t="s">
        <v>245</v>
      </c>
      <c r="O787" s="5">
        <v>43282</v>
      </c>
      <c r="P787" s="5"/>
      <c r="Q787" s="5" t="s">
        <v>1346</v>
      </c>
      <c r="R787" s="5">
        <v>5</v>
      </c>
      <c r="S787" s="5" t="s">
        <v>18</v>
      </c>
      <c r="T787" s="5" t="s">
        <v>25</v>
      </c>
      <c r="U787" s="6">
        <v>43313</v>
      </c>
      <c r="V787" s="4" t="s">
        <v>1363</v>
      </c>
      <c r="W787" s="4" t="s">
        <v>1329</v>
      </c>
      <c r="X787" s="5" t="s">
        <v>18</v>
      </c>
      <c r="Y787" s="5"/>
      <c r="Z787" s="5"/>
      <c r="AA787" s="4" t="s">
        <v>6057</v>
      </c>
      <c r="AB787" s="5" t="s">
        <v>1331</v>
      </c>
      <c r="AC787" s="5"/>
      <c r="AD787" s="5" t="s">
        <v>1331</v>
      </c>
      <c r="AE787" s="5"/>
      <c r="AF787" s="6">
        <v>25161</v>
      </c>
      <c r="AG787" s="5">
        <v>56</v>
      </c>
      <c r="AH787" s="5">
        <v>100</v>
      </c>
      <c r="AI787" s="5" t="s">
        <v>1332</v>
      </c>
      <c r="AJ787" s="6">
        <v>43313</v>
      </c>
      <c r="AK787" s="5">
        <v>6</v>
      </c>
      <c r="AL787" s="6">
        <v>43313</v>
      </c>
      <c r="AM787" s="5" t="s">
        <v>1333</v>
      </c>
      <c r="AN787" s="5">
        <v>62630</v>
      </c>
      <c r="AO787" s="5" t="s">
        <v>6058</v>
      </c>
      <c r="AP787" s="5" t="s">
        <v>12477</v>
      </c>
      <c r="AQ787" s="4" t="s">
        <v>1351</v>
      </c>
      <c r="AR787" s="5" t="s">
        <v>12478</v>
      </c>
      <c r="AS787" s="4" t="s">
        <v>1638</v>
      </c>
      <c r="AT787" s="5" t="s">
        <v>1639</v>
      </c>
      <c r="AU787" s="5" t="s">
        <v>41</v>
      </c>
      <c r="AV787" s="4" t="s">
        <v>1640</v>
      </c>
      <c r="AW787" s="5" t="s">
        <v>142</v>
      </c>
      <c r="AX787" s="4" t="s">
        <v>1982</v>
      </c>
      <c r="AY787" s="5" t="s">
        <v>1983</v>
      </c>
      <c r="AZ787" s="5" t="s">
        <v>11</v>
      </c>
      <c r="BA787" s="4" t="s">
        <v>1984</v>
      </c>
      <c r="BB787" s="5" t="s">
        <v>1985</v>
      </c>
      <c r="BC787" s="4" t="s">
        <v>6056</v>
      </c>
      <c r="BD787" s="5" t="s">
        <v>6059</v>
      </c>
      <c r="BE787" s="5" t="s">
        <v>25</v>
      </c>
      <c r="BF787" s="5" t="s">
        <v>1333</v>
      </c>
      <c r="BG787" s="4" t="s">
        <v>6060</v>
      </c>
      <c r="BH787" s="5" t="s">
        <v>1343</v>
      </c>
    </row>
    <row r="788" spans="1:60" x14ac:dyDescent="0.25">
      <c r="A788">
        <f t="shared" si="67"/>
        <v>177084</v>
      </c>
      <c r="B788">
        <f t="shared" si="68"/>
        <v>3000635</v>
      </c>
      <c r="C788" s="17" t="str">
        <f t="shared" si="70"/>
        <v>CC</v>
      </c>
      <c r="D788" t="str">
        <f t="shared" si="71"/>
        <v>REGION ILE DE FRANCE NORD</v>
      </c>
      <c r="E788" s="12" t="str">
        <f t="shared" si="69"/>
        <v>TERRAIN</v>
      </c>
      <c r="F788" s="4" t="s">
        <v>6061</v>
      </c>
      <c r="G788" s="4" t="s">
        <v>6062</v>
      </c>
      <c r="H788" s="5">
        <v>1</v>
      </c>
      <c r="I788" s="5"/>
      <c r="J788" s="5">
        <v>1</v>
      </c>
      <c r="K788" s="5" t="s">
        <v>1325</v>
      </c>
      <c r="L788" s="5" t="s">
        <v>382</v>
      </c>
      <c r="M788" s="5" t="s">
        <v>6063</v>
      </c>
      <c r="N788" s="5" t="s">
        <v>732</v>
      </c>
      <c r="O788" s="5">
        <v>44287</v>
      </c>
      <c r="P788" s="5"/>
      <c r="Q788" s="5" t="s">
        <v>1346</v>
      </c>
      <c r="R788" s="5">
        <v>5</v>
      </c>
      <c r="S788" s="5" t="s">
        <v>18</v>
      </c>
      <c r="T788" s="5" t="s">
        <v>2906</v>
      </c>
      <c r="U788" s="6">
        <v>44317</v>
      </c>
      <c r="V788" s="5" t="s">
        <v>4435</v>
      </c>
      <c r="W788" s="4" t="s">
        <v>1329</v>
      </c>
      <c r="X788" s="5" t="s">
        <v>18</v>
      </c>
      <c r="Y788" s="5" t="s">
        <v>1348</v>
      </c>
      <c r="Z788" s="5"/>
      <c r="AA788" s="4" t="s">
        <v>2926</v>
      </c>
      <c r="AB788" s="5" t="s">
        <v>1393</v>
      </c>
      <c r="AC788" s="5"/>
      <c r="AD788" s="5" t="s">
        <v>1393</v>
      </c>
      <c r="AE788" s="5"/>
      <c r="AF788" s="5">
        <v>27657</v>
      </c>
      <c r="AG788" s="5">
        <v>49</v>
      </c>
      <c r="AH788" s="5">
        <v>100</v>
      </c>
      <c r="AI788" s="5" t="s">
        <v>1332</v>
      </c>
      <c r="AJ788" s="5">
        <v>35431</v>
      </c>
      <c r="AK788" s="5">
        <v>23</v>
      </c>
      <c r="AL788" s="5">
        <v>36951</v>
      </c>
      <c r="AM788" s="5" t="s">
        <v>1333</v>
      </c>
      <c r="AN788" s="5">
        <v>76650</v>
      </c>
      <c r="AO788" s="5" t="s">
        <v>6064</v>
      </c>
      <c r="AP788" s="5" t="s">
        <v>12477</v>
      </c>
      <c r="AQ788" s="4" t="s">
        <v>1351</v>
      </c>
      <c r="AR788" s="5" t="s">
        <v>12478</v>
      </c>
      <c r="AS788" s="4" t="s">
        <v>1651</v>
      </c>
      <c r="AT788" s="5" t="s">
        <v>1652</v>
      </c>
      <c r="AU788" s="5" t="s">
        <v>41</v>
      </c>
      <c r="AV788" s="4" t="s">
        <v>1653</v>
      </c>
      <c r="AW788" s="5" t="s">
        <v>35</v>
      </c>
      <c r="AX788" s="4" t="s">
        <v>2697</v>
      </c>
      <c r="AY788" s="5" t="s">
        <v>2698</v>
      </c>
      <c r="AZ788" s="5" t="s">
        <v>11</v>
      </c>
      <c r="BA788" s="4" t="s">
        <v>2699</v>
      </c>
      <c r="BB788" s="5" t="s">
        <v>2700</v>
      </c>
      <c r="BC788" s="4" t="s">
        <v>6062</v>
      </c>
      <c r="BD788" s="5" t="s">
        <v>6065</v>
      </c>
      <c r="BE788" s="5" t="s">
        <v>2906</v>
      </c>
      <c r="BF788" s="5" t="s">
        <v>1333</v>
      </c>
      <c r="BG788" s="4" t="s">
        <v>6066</v>
      </c>
      <c r="BH788" s="5" t="s">
        <v>1343</v>
      </c>
    </row>
    <row r="789" spans="1:60" x14ac:dyDescent="0.25">
      <c r="A789">
        <f t="shared" si="67"/>
        <v>305691</v>
      </c>
      <c r="B789">
        <f t="shared" si="68"/>
        <v>7022874</v>
      </c>
      <c r="C789" s="17" t="str">
        <f t="shared" si="70"/>
        <v>CC</v>
      </c>
      <c r="D789" t="str">
        <f t="shared" si="71"/>
        <v>REGION GRAND SUD</v>
      </c>
      <c r="E789" s="12" t="str">
        <f t="shared" si="69"/>
        <v>TERRAIN</v>
      </c>
      <c r="F789" s="4" t="s">
        <v>793</v>
      </c>
      <c r="G789" s="4" t="s">
        <v>6067</v>
      </c>
      <c r="H789" s="5">
        <v>1</v>
      </c>
      <c r="I789" s="5"/>
      <c r="J789" s="5">
        <v>2</v>
      </c>
      <c r="K789" s="5" t="s">
        <v>1345</v>
      </c>
      <c r="L789" s="5" t="s">
        <v>795</v>
      </c>
      <c r="M789" s="5" t="s">
        <v>794</v>
      </c>
      <c r="N789" s="5" t="s">
        <v>245</v>
      </c>
      <c r="O789" s="5">
        <v>45323</v>
      </c>
      <c r="P789" s="5"/>
      <c r="Q789" s="5" t="s">
        <v>1346</v>
      </c>
      <c r="R789" s="5">
        <v>5</v>
      </c>
      <c r="S789" s="5" t="s">
        <v>18</v>
      </c>
      <c r="T789" s="5" t="s">
        <v>25</v>
      </c>
      <c r="U789" s="6">
        <v>45352</v>
      </c>
      <c r="V789" s="5" t="s">
        <v>1363</v>
      </c>
      <c r="W789" s="4" t="s">
        <v>1329</v>
      </c>
      <c r="X789" s="5" t="s">
        <v>18</v>
      </c>
      <c r="Y789" s="5"/>
      <c r="Z789" s="5"/>
      <c r="AA789" s="4" t="s">
        <v>1505</v>
      </c>
      <c r="AB789" s="5" t="s">
        <v>1331</v>
      </c>
      <c r="AC789" s="5"/>
      <c r="AD789" s="5" t="s">
        <v>1331</v>
      </c>
      <c r="AE789" s="5"/>
      <c r="AF789" s="5">
        <v>34775</v>
      </c>
      <c r="AG789" s="5">
        <v>29</v>
      </c>
      <c r="AH789" s="5">
        <v>100</v>
      </c>
      <c r="AI789" s="5" t="s">
        <v>1332</v>
      </c>
      <c r="AJ789" s="5">
        <v>45170</v>
      </c>
      <c r="AK789" s="5">
        <v>1</v>
      </c>
      <c r="AL789" s="5">
        <v>45170</v>
      </c>
      <c r="AM789" s="5" t="s">
        <v>1333</v>
      </c>
      <c r="AN789" s="5">
        <v>83210</v>
      </c>
      <c r="AO789" s="5" t="s">
        <v>1488</v>
      </c>
      <c r="AP789" s="5" t="s">
        <v>1335</v>
      </c>
      <c r="AQ789" s="4" t="s">
        <v>1336</v>
      </c>
      <c r="AR789" s="5" t="s">
        <v>12476</v>
      </c>
      <c r="AS789" s="4" t="s">
        <v>1473</v>
      </c>
      <c r="AT789" s="5" t="s">
        <v>1474</v>
      </c>
      <c r="AU789" s="5" t="s">
        <v>41</v>
      </c>
      <c r="AV789" s="4" t="s">
        <v>1475</v>
      </c>
      <c r="AW789" s="5" t="s">
        <v>58</v>
      </c>
      <c r="AX789" s="4" t="s">
        <v>1479</v>
      </c>
      <c r="AY789" s="5" t="s">
        <v>1480</v>
      </c>
      <c r="AZ789" s="5" t="s">
        <v>11</v>
      </c>
      <c r="BA789" s="4" t="s">
        <v>1481</v>
      </c>
      <c r="BB789" s="5" t="s">
        <v>1482</v>
      </c>
      <c r="BC789" s="5" t="s">
        <v>6067</v>
      </c>
      <c r="BD789" s="5" t="s">
        <v>6068</v>
      </c>
      <c r="BE789" s="5" t="s">
        <v>25</v>
      </c>
      <c r="BF789" s="5" t="s">
        <v>1333</v>
      </c>
      <c r="BG789" s="4" t="s">
        <v>6069</v>
      </c>
      <c r="BH789" s="5" t="s">
        <v>1343</v>
      </c>
    </row>
    <row r="790" spans="1:60" x14ac:dyDescent="0.25">
      <c r="A790">
        <f t="shared" si="67"/>
        <v>192975</v>
      </c>
      <c r="B790">
        <f t="shared" si="68"/>
        <v>3002213</v>
      </c>
      <c r="C790" s="17" t="str">
        <f t="shared" si="70"/>
        <v>CC</v>
      </c>
      <c r="D790" t="str">
        <f t="shared" si="71"/>
        <v>REGION GRAND OUEST</v>
      </c>
      <c r="E790" s="12" t="str">
        <f t="shared" si="69"/>
        <v>TERRAIN</v>
      </c>
      <c r="F790" s="4" t="s">
        <v>6070</v>
      </c>
      <c r="G790" s="4" t="s">
        <v>6071</v>
      </c>
      <c r="H790" s="5">
        <v>1</v>
      </c>
      <c r="I790" s="5"/>
      <c r="J790" s="5">
        <v>1</v>
      </c>
      <c r="K790" s="5" t="s">
        <v>1325</v>
      </c>
      <c r="L790" s="5" t="s">
        <v>6072</v>
      </c>
      <c r="M790" s="5" t="s">
        <v>6073</v>
      </c>
      <c r="N790" s="5" t="s">
        <v>71</v>
      </c>
      <c r="O790" s="5">
        <v>39722</v>
      </c>
      <c r="P790" s="5"/>
      <c r="Q790" s="5" t="s">
        <v>1346</v>
      </c>
      <c r="R790" s="5">
        <v>5</v>
      </c>
      <c r="S790" s="5" t="s">
        <v>5</v>
      </c>
      <c r="T790" s="5" t="s">
        <v>3</v>
      </c>
      <c r="U790" s="6">
        <v>39753</v>
      </c>
      <c r="V790" s="5" t="s">
        <v>1487</v>
      </c>
      <c r="W790" s="4" t="s">
        <v>1329</v>
      </c>
      <c r="X790" s="5" t="s">
        <v>5</v>
      </c>
      <c r="Y790" s="5" t="s">
        <v>1348</v>
      </c>
      <c r="Z790" s="5"/>
      <c r="AA790" s="4" t="s">
        <v>6074</v>
      </c>
      <c r="AB790" s="5">
        <v>5</v>
      </c>
      <c r="AC790" s="5"/>
      <c r="AD790" s="5">
        <v>5</v>
      </c>
      <c r="AE790" s="5"/>
      <c r="AF790" s="5">
        <v>25916</v>
      </c>
      <c r="AG790" s="5">
        <v>53</v>
      </c>
      <c r="AH790" s="5">
        <v>100</v>
      </c>
      <c r="AI790" s="5" t="s">
        <v>1332</v>
      </c>
      <c r="AJ790" s="5">
        <v>39753</v>
      </c>
      <c r="AK790" s="5">
        <v>16</v>
      </c>
      <c r="AL790" s="5">
        <v>39753</v>
      </c>
      <c r="AM790" s="5" t="s">
        <v>1333</v>
      </c>
      <c r="AN790" s="5">
        <v>14210</v>
      </c>
      <c r="AO790" s="5" t="s">
        <v>6075</v>
      </c>
      <c r="AP790" s="5" t="s">
        <v>1413</v>
      </c>
      <c r="AQ790" s="4" t="s">
        <v>1414</v>
      </c>
      <c r="AR790" s="5" t="s">
        <v>19</v>
      </c>
      <c r="AS790" s="4" t="s">
        <v>1507</v>
      </c>
      <c r="AT790" s="5" t="s">
        <v>1508</v>
      </c>
      <c r="AU790" s="5" t="s">
        <v>41</v>
      </c>
      <c r="AV790" s="4" t="s">
        <v>1509</v>
      </c>
      <c r="AW790" s="5" t="s">
        <v>375</v>
      </c>
      <c r="AX790" s="4" t="s">
        <v>2035</v>
      </c>
      <c r="AY790" s="5" t="s">
        <v>2036</v>
      </c>
      <c r="AZ790" s="5" t="s">
        <v>11</v>
      </c>
      <c r="BA790" s="4" t="s">
        <v>2037</v>
      </c>
      <c r="BB790" s="5" t="s">
        <v>2038</v>
      </c>
      <c r="BC790" s="4" t="s">
        <v>6071</v>
      </c>
      <c r="BD790" s="5" t="s">
        <v>6076</v>
      </c>
      <c r="BE790" s="5" t="s">
        <v>3</v>
      </c>
      <c r="BF790" s="5" t="s">
        <v>1333</v>
      </c>
      <c r="BG790" s="4" t="s">
        <v>6077</v>
      </c>
      <c r="BH790" s="5" t="s">
        <v>1343</v>
      </c>
    </row>
    <row r="791" spans="1:60" x14ac:dyDescent="0.25">
      <c r="A791">
        <f t="shared" si="67"/>
        <v>186738</v>
      </c>
      <c r="B791">
        <f t="shared" si="68"/>
        <v>3000999</v>
      </c>
      <c r="C791" s="17" t="str">
        <f t="shared" si="70"/>
        <v>CC</v>
      </c>
      <c r="D791" t="str">
        <f t="shared" si="71"/>
        <v>REGION GRAND OUEST</v>
      </c>
      <c r="E791" s="12" t="str">
        <f t="shared" si="69"/>
        <v>TERRAIN</v>
      </c>
      <c r="F791" s="4" t="s">
        <v>6078</v>
      </c>
      <c r="G791" s="4" t="s">
        <v>6079</v>
      </c>
      <c r="H791" s="5">
        <v>1</v>
      </c>
      <c r="I791" s="5"/>
      <c r="J791" s="5">
        <v>1</v>
      </c>
      <c r="K791" s="5" t="s">
        <v>1325</v>
      </c>
      <c r="L791" s="5" t="s">
        <v>292</v>
      </c>
      <c r="M791" s="5" t="s">
        <v>6080</v>
      </c>
      <c r="N791" s="5"/>
      <c r="O791" s="5"/>
      <c r="P791" s="5"/>
      <c r="Q791" s="5"/>
      <c r="R791" s="5"/>
      <c r="S791" s="5"/>
      <c r="T791" s="5" t="s">
        <v>25</v>
      </c>
      <c r="U791" s="6">
        <v>37347</v>
      </c>
      <c r="V791" s="5" t="s">
        <v>1363</v>
      </c>
      <c r="W791" s="4" t="s">
        <v>1329</v>
      </c>
      <c r="X791" s="5" t="s">
        <v>18</v>
      </c>
      <c r="Y791" s="5"/>
      <c r="Z791" s="5"/>
      <c r="AA791" s="4" t="s">
        <v>6081</v>
      </c>
      <c r="AB791" s="5"/>
      <c r="AC791" s="5"/>
      <c r="AD791" s="5" t="s">
        <v>1331</v>
      </c>
      <c r="AE791" s="5"/>
      <c r="AF791" s="5">
        <v>25737</v>
      </c>
      <c r="AG791" s="5">
        <v>54</v>
      </c>
      <c r="AH791" s="5">
        <v>100</v>
      </c>
      <c r="AI791" s="5" t="s">
        <v>1332</v>
      </c>
      <c r="AJ791" s="5">
        <v>37347</v>
      </c>
      <c r="AK791" s="5">
        <v>22</v>
      </c>
      <c r="AL791" s="5">
        <v>37347</v>
      </c>
      <c r="AM791" s="5" t="s">
        <v>1333</v>
      </c>
      <c r="AN791" s="5">
        <v>87570</v>
      </c>
      <c r="AO791" s="5" t="s">
        <v>6082</v>
      </c>
      <c r="AP791" s="5" t="s">
        <v>1413</v>
      </c>
      <c r="AQ791" s="4" t="s">
        <v>1414</v>
      </c>
      <c r="AR791" s="5" t="s">
        <v>19</v>
      </c>
      <c r="AS791" s="4" t="s">
        <v>1585</v>
      </c>
      <c r="AT791" s="5" t="s">
        <v>1586</v>
      </c>
      <c r="AU791" s="5" t="s">
        <v>41</v>
      </c>
      <c r="AV791" s="4" t="s">
        <v>1587</v>
      </c>
      <c r="AW791" s="5" t="s">
        <v>340</v>
      </c>
      <c r="AX791" s="4" t="s">
        <v>2150</v>
      </c>
      <c r="AY791" s="5" t="s">
        <v>2151</v>
      </c>
      <c r="AZ791" s="5" t="s">
        <v>11</v>
      </c>
      <c r="BA791" s="4" t="s">
        <v>2152</v>
      </c>
      <c r="BB791" s="5" t="s">
        <v>2153</v>
      </c>
      <c r="BC791" s="4" t="s">
        <v>6079</v>
      </c>
      <c r="BD791" s="5" t="s">
        <v>6083</v>
      </c>
      <c r="BE791" s="5" t="s">
        <v>25</v>
      </c>
      <c r="BF791" s="5" t="s">
        <v>1333</v>
      </c>
      <c r="BG791" s="4" t="s">
        <v>6084</v>
      </c>
      <c r="BH791" s="5" t="s">
        <v>1343</v>
      </c>
    </row>
    <row r="792" spans="1:60" x14ac:dyDescent="0.25">
      <c r="A792">
        <f t="shared" si="67"/>
        <v>303344</v>
      </c>
      <c r="B792">
        <f t="shared" si="68"/>
        <v>3101833</v>
      </c>
      <c r="C792" t="str">
        <f t="shared" si="70"/>
        <v>CC</v>
      </c>
      <c r="D792" t="str">
        <f t="shared" si="71"/>
        <v>POLE PILOTAGE DU RESEAU COMMERCIAL</v>
      </c>
      <c r="E792" s="12" t="str">
        <f t="shared" si="69"/>
        <v>TERRAIN</v>
      </c>
      <c r="F792" s="4" t="s">
        <v>712</v>
      </c>
      <c r="G792" s="4" t="s">
        <v>6085</v>
      </c>
      <c r="H792" s="5">
        <v>1</v>
      </c>
      <c r="I792" s="5"/>
      <c r="J792" s="5">
        <v>1</v>
      </c>
      <c r="K792" s="5" t="s">
        <v>1325</v>
      </c>
      <c r="L792" s="5" t="s">
        <v>156</v>
      </c>
      <c r="M792" s="5" t="s">
        <v>713</v>
      </c>
      <c r="N792" s="5" t="s">
        <v>11</v>
      </c>
      <c r="O792" s="5">
        <v>42767</v>
      </c>
      <c r="P792" s="5"/>
      <c r="Q792" s="5" t="s">
        <v>1346</v>
      </c>
      <c r="R792" s="5">
        <v>3</v>
      </c>
      <c r="S792" s="5" t="s">
        <v>5</v>
      </c>
      <c r="T792" s="5" t="s">
        <v>714</v>
      </c>
      <c r="U792" s="6">
        <v>42795</v>
      </c>
      <c r="V792" s="5" t="s">
        <v>4573</v>
      </c>
      <c r="W792" s="4" t="s">
        <v>1392</v>
      </c>
      <c r="X792" s="5" t="s">
        <v>5</v>
      </c>
      <c r="Y792" s="5"/>
      <c r="Z792" s="5"/>
      <c r="AA792" s="4"/>
      <c r="AB792" s="5">
        <v>6</v>
      </c>
      <c r="AC792" s="5"/>
      <c r="AD792" s="5">
        <v>6</v>
      </c>
      <c r="AE792" s="5"/>
      <c r="AF792" s="5">
        <v>30774</v>
      </c>
      <c r="AG792" s="5">
        <v>40</v>
      </c>
      <c r="AH792" s="5">
        <v>100</v>
      </c>
      <c r="AI792" s="5" t="s">
        <v>1332</v>
      </c>
      <c r="AJ792" s="5">
        <v>42795</v>
      </c>
      <c r="AK792" s="5">
        <v>7</v>
      </c>
      <c r="AL792" s="5">
        <v>42795</v>
      </c>
      <c r="AM792" s="5"/>
      <c r="AN792" s="5">
        <v>51100</v>
      </c>
      <c r="AO792" s="5" t="s">
        <v>4277</v>
      </c>
      <c r="AP792" s="5"/>
      <c r="AQ792" s="4" t="s">
        <v>1395</v>
      </c>
      <c r="AR792" s="5" t="s">
        <v>188</v>
      </c>
      <c r="AS792" s="4"/>
      <c r="AT792" s="5"/>
      <c r="AU792" s="5"/>
      <c r="AV792" s="4" t="s">
        <v>3256</v>
      </c>
      <c r="AW792" s="5" t="s">
        <v>538</v>
      </c>
      <c r="AX792" s="4"/>
      <c r="AY792" s="5"/>
      <c r="AZ792" s="5"/>
      <c r="BA792" s="4"/>
      <c r="BB792" s="5"/>
      <c r="BC792" s="5"/>
      <c r="BD792" s="5"/>
      <c r="BE792" s="5"/>
      <c r="BF792" s="5" t="s">
        <v>2164</v>
      </c>
      <c r="BG792" s="4"/>
      <c r="BH792" s="5"/>
    </row>
    <row r="793" spans="1:60" x14ac:dyDescent="0.25">
      <c r="A793">
        <f t="shared" si="67"/>
        <v>306491</v>
      </c>
      <c r="B793">
        <f t="shared" si="68"/>
        <v>7024443</v>
      </c>
      <c r="C793" s="17" t="str">
        <f t="shared" si="70"/>
        <v>CC</v>
      </c>
      <c r="D793" t="str">
        <f t="shared" si="71"/>
        <v>REGION GRAND OUEST</v>
      </c>
      <c r="E793" s="12" t="str">
        <f t="shared" si="69"/>
        <v>TERRAIN</v>
      </c>
      <c r="F793" s="4" t="s">
        <v>12521</v>
      </c>
      <c r="G793" s="4" t="s">
        <v>11150</v>
      </c>
      <c r="H793" s="5">
        <v>1</v>
      </c>
      <c r="I793" s="5"/>
      <c r="J793" s="5">
        <v>1</v>
      </c>
      <c r="K793" s="5" t="s">
        <v>1325</v>
      </c>
      <c r="L793" s="5" t="s">
        <v>799</v>
      </c>
      <c r="M793" s="5" t="s">
        <v>12522</v>
      </c>
      <c r="N793" s="5"/>
      <c r="O793" s="5"/>
      <c r="P793" s="5"/>
      <c r="Q793" s="5"/>
      <c r="R793" s="5"/>
      <c r="S793" s="5"/>
      <c r="T793" s="5" t="s">
        <v>245</v>
      </c>
      <c r="U793" s="6">
        <v>45627</v>
      </c>
      <c r="V793" s="5" t="s">
        <v>1328</v>
      </c>
      <c r="W793" s="4" t="s">
        <v>1329</v>
      </c>
      <c r="X793" s="5" t="s">
        <v>18</v>
      </c>
      <c r="Y793" s="5"/>
      <c r="Z793" s="5"/>
      <c r="AA793" s="4" t="s">
        <v>2045</v>
      </c>
      <c r="AB793" s="5"/>
      <c r="AC793" s="5"/>
      <c r="AD793" s="5" t="s">
        <v>1331</v>
      </c>
      <c r="AE793" s="5"/>
      <c r="AF793" s="5">
        <v>31831</v>
      </c>
      <c r="AG793" s="5">
        <v>37</v>
      </c>
      <c r="AH793" s="5">
        <v>100</v>
      </c>
      <c r="AI793" s="5" t="s">
        <v>1332</v>
      </c>
      <c r="AJ793" s="5">
        <v>45627</v>
      </c>
      <c r="AK793" s="5">
        <v>0</v>
      </c>
      <c r="AL793" s="5">
        <v>45627</v>
      </c>
      <c r="AM793" s="5" t="s">
        <v>1333</v>
      </c>
      <c r="AN793" s="5">
        <v>44000</v>
      </c>
      <c r="AO793" s="5" t="s">
        <v>1710</v>
      </c>
      <c r="AP793" s="5" t="s">
        <v>1413</v>
      </c>
      <c r="AQ793" s="4" t="s">
        <v>1414</v>
      </c>
      <c r="AR793" s="5" t="s">
        <v>19</v>
      </c>
      <c r="AS793" s="4" t="s">
        <v>1549</v>
      </c>
      <c r="AT793" s="5" t="s">
        <v>1550</v>
      </c>
      <c r="AU793" s="5" t="s">
        <v>41</v>
      </c>
      <c r="AV793" s="4" t="s">
        <v>1551</v>
      </c>
      <c r="AW793" s="5" t="s">
        <v>135</v>
      </c>
      <c r="AX793" s="4" t="s">
        <v>1552</v>
      </c>
      <c r="AY793" s="5" t="s">
        <v>1553</v>
      </c>
      <c r="AZ793" s="5" t="s">
        <v>11</v>
      </c>
      <c r="BA793" s="4" t="s">
        <v>1554</v>
      </c>
      <c r="BB793" s="5" t="s">
        <v>1555</v>
      </c>
      <c r="BC793" s="4" t="s">
        <v>11150</v>
      </c>
      <c r="BD793" s="5" t="s">
        <v>11151</v>
      </c>
      <c r="BE793" s="5" t="s">
        <v>245</v>
      </c>
      <c r="BF793" s="5" t="s">
        <v>1333</v>
      </c>
      <c r="BG793" s="4" t="s">
        <v>9649</v>
      </c>
      <c r="BH793" s="5" t="s">
        <v>1343</v>
      </c>
    </row>
    <row r="794" spans="1:60" x14ac:dyDescent="0.25">
      <c r="A794">
        <f t="shared" si="67"/>
        <v>302094</v>
      </c>
      <c r="B794">
        <f t="shared" si="68"/>
        <v>3101334</v>
      </c>
      <c r="C794" s="17" t="str">
        <f t="shared" si="70"/>
        <v>CC</v>
      </c>
      <c r="D794" t="str">
        <f t="shared" si="71"/>
        <v>REGION ILE DE FRANCE NORD</v>
      </c>
      <c r="E794" s="12" t="str">
        <f t="shared" si="69"/>
        <v>TERRAIN</v>
      </c>
      <c r="F794" s="4" t="s">
        <v>906</v>
      </c>
      <c r="G794" s="4" t="s">
        <v>6086</v>
      </c>
      <c r="H794" s="5">
        <v>1</v>
      </c>
      <c r="I794" s="5"/>
      <c r="J794" s="5">
        <v>2</v>
      </c>
      <c r="K794" s="5" t="s">
        <v>1345</v>
      </c>
      <c r="L794" s="5" t="s">
        <v>376</v>
      </c>
      <c r="M794" s="5" t="s">
        <v>907</v>
      </c>
      <c r="N794" s="5" t="s">
        <v>25</v>
      </c>
      <c r="O794" s="5">
        <v>44562</v>
      </c>
      <c r="P794" s="5"/>
      <c r="Q794" s="5" t="s">
        <v>1346</v>
      </c>
      <c r="R794" s="5">
        <v>5</v>
      </c>
      <c r="S794" s="5" t="s">
        <v>18</v>
      </c>
      <c r="T794" s="5" t="s">
        <v>65</v>
      </c>
      <c r="U794" s="6">
        <v>44593</v>
      </c>
      <c r="V794" s="5" t="s">
        <v>3701</v>
      </c>
      <c r="W794" s="4" t="s">
        <v>1329</v>
      </c>
      <c r="X794" s="5" t="s">
        <v>18</v>
      </c>
      <c r="Y794" s="5"/>
      <c r="Z794" s="5"/>
      <c r="AA794" s="4" t="s">
        <v>6087</v>
      </c>
      <c r="AB794" s="5" t="s">
        <v>1393</v>
      </c>
      <c r="AC794" s="5"/>
      <c r="AD794" s="5" t="s">
        <v>1393</v>
      </c>
      <c r="AE794" s="5"/>
      <c r="AF794" s="5">
        <v>31459</v>
      </c>
      <c r="AG794" s="5">
        <v>38</v>
      </c>
      <c r="AH794" s="5">
        <v>100</v>
      </c>
      <c r="AI794" s="5" t="s">
        <v>1332</v>
      </c>
      <c r="AJ794" s="5">
        <v>42036</v>
      </c>
      <c r="AK794" s="5">
        <v>9</v>
      </c>
      <c r="AL794" s="5">
        <v>42036</v>
      </c>
      <c r="AM794" s="5" t="s">
        <v>1333</v>
      </c>
      <c r="AN794" s="5">
        <v>78950</v>
      </c>
      <c r="AO794" s="5" t="s">
        <v>6088</v>
      </c>
      <c r="AP794" s="5" t="s">
        <v>12477</v>
      </c>
      <c r="AQ794" s="4" t="s">
        <v>1351</v>
      </c>
      <c r="AR794" s="5" t="s">
        <v>12478</v>
      </c>
      <c r="AS794" s="4" t="s">
        <v>1656</v>
      </c>
      <c r="AT794" s="5" t="s">
        <v>1657</v>
      </c>
      <c r="AU794" s="5" t="s">
        <v>41</v>
      </c>
      <c r="AV794" s="4" t="s">
        <v>1658</v>
      </c>
      <c r="AW794" s="5" t="s">
        <v>306</v>
      </c>
      <c r="AX794" s="4" t="s">
        <v>3804</v>
      </c>
      <c r="AY794" s="5" t="s">
        <v>3805</v>
      </c>
      <c r="AZ794" s="5" t="s">
        <v>11</v>
      </c>
      <c r="BA794" s="4" t="s">
        <v>3806</v>
      </c>
      <c r="BB794" s="5" t="s">
        <v>3807</v>
      </c>
      <c r="BC794" s="4" t="s">
        <v>6086</v>
      </c>
      <c r="BD794" s="5" t="s">
        <v>6089</v>
      </c>
      <c r="BE794" s="5" t="s">
        <v>65</v>
      </c>
      <c r="BF794" s="5" t="s">
        <v>1333</v>
      </c>
      <c r="BG794" s="4" t="s">
        <v>6090</v>
      </c>
      <c r="BH794" s="5" t="s">
        <v>1343</v>
      </c>
    </row>
    <row r="795" spans="1:60" x14ac:dyDescent="0.25">
      <c r="A795">
        <f t="shared" si="67"/>
        <v>183443</v>
      </c>
      <c r="B795">
        <f t="shared" si="68"/>
        <v>3000831</v>
      </c>
      <c r="C795" s="17" t="str">
        <f t="shared" si="70"/>
        <v>CC</v>
      </c>
      <c r="D795" t="str">
        <f t="shared" si="71"/>
        <v>REGION GRAND OUEST</v>
      </c>
      <c r="E795" s="12" t="str">
        <f t="shared" si="69"/>
        <v>TERRAIN</v>
      </c>
      <c r="F795" s="4" t="s">
        <v>6091</v>
      </c>
      <c r="G795" s="4" t="s">
        <v>6092</v>
      </c>
      <c r="H795" s="5">
        <v>1</v>
      </c>
      <c r="I795" s="5"/>
      <c r="J795" s="5">
        <v>1</v>
      </c>
      <c r="K795" s="5" t="s">
        <v>1325</v>
      </c>
      <c r="L795" s="5" t="s">
        <v>162</v>
      </c>
      <c r="M795" s="5" t="s">
        <v>6093</v>
      </c>
      <c r="N795" s="5"/>
      <c r="O795" s="5"/>
      <c r="P795" s="5"/>
      <c r="Q795" s="5"/>
      <c r="R795" s="5"/>
      <c r="S795" s="5"/>
      <c r="T795" s="5" t="s">
        <v>65</v>
      </c>
      <c r="U795" s="6">
        <v>36495</v>
      </c>
      <c r="V795" s="5" t="s">
        <v>3701</v>
      </c>
      <c r="W795" s="4" t="s">
        <v>1329</v>
      </c>
      <c r="X795" s="5" t="s">
        <v>18</v>
      </c>
      <c r="Y795" s="5"/>
      <c r="Z795" s="5"/>
      <c r="AA795" s="4" t="s">
        <v>6094</v>
      </c>
      <c r="AB795" s="5"/>
      <c r="AC795" s="5"/>
      <c r="AD795" s="5" t="s">
        <v>1393</v>
      </c>
      <c r="AE795" s="5"/>
      <c r="AF795" s="5">
        <v>24386</v>
      </c>
      <c r="AG795" s="5">
        <v>58</v>
      </c>
      <c r="AH795" s="5">
        <v>100</v>
      </c>
      <c r="AI795" s="5" t="s">
        <v>1332</v>
      </c>
      <c r="AJ795" s="5">
        <v>36495</v>
      </c>
      <c r="AK795" s="5">
        <v>25</v>
      </c>
      <c r="AL795" s="5">
        <v>36495</v>
      </c>
      <c r="AM795" s="5" t="s">
        <v>1333</v>
      </c>
      <c r="AN795" s="5">
        <v>33000</v>
      </c>
      <c r="AO795" s="5" t="s">
        <v>6095</v>
      </c>
      <c r="AP795" s="5" t="s">
        <v>1413</v>
      </c>
      <c r="AQ795" s="4" t="s">
        <v>1414</v>
      </c>
      <c r="AR795" s="5" t="s">
        <v>19</v>
      </c>
      <c r="AS795" s="4" t="s">
        <v>2225</v>
      </c>
      <c r="AT795" s="5" t="s">
        <v>2226</v>
      </c>
      <c r="AU795" s="5" t="s">
        <v>41</v>
      </c>
      <c r="AV795" s="4" t="s">
        <v>2227</v>
      </c>
      <c r="AW795" s="5" t="s">
        <v>89</v>
      </c>
      <c r="AX795" s="4" t="s">
        <v>2228</v>
      </c>
      <c r="AY795" s="5" t="s">
        <v>2229</v>
      </c>
      <c r="AZ795" s="5" t="s">
        <v>11</v>
      </c>
      <c r="BA795" s="4" t="s">
        <v>2230</v>
      </c>
      <c r="BB795" s="5" t="s">
        <v>2231</v>
      </c>
      <c r="BC795" s="4" t="s">
        <v>6092</v>
      </c>
      <c r="BD795" s="5" t="s">
        <v>6096</v>
      </c>
      <c r="BE795" s="5" t="s">
        <v>65</v>
      </c>
      <c r="BF795" s="5" t="s">
        <v>1333</v>
      </c>
      <c r="BG795" s="4" t="s">
        <v>6097</v>
      </c>
      <c r="BH795" s="5" t="s">
        <v>1343</v>
      </c>
    </row>
    <row r="796" spans="1:60" x14ac:dyDescent="0.25">
      <c r="A796">
        <f t="shared" ref="A796:A859" si="72">G796*1</f>
        <v>305474</v>
      </c>
      <c r="B796">
        <f t="shared" ref="B796:B859" si="73">F796*1</f>
        <v>7022079</v>
      </c>
      <c r="C796" s="17" t="str">
        <f t="shared" si="70"/>
        <v>CC</v>
      </c>
      <c r="D796" t="str">
        <f t="shared" si="71"/>
        <v>REGION GRAND OUEST</v>
      </c>
      <c r="E796" s="12" t="str">
        <f t="shared" ref="E796:E859" si="74">IF(BB796="OC FICTIVE","EN MISSION","TERRAIN")</f>
        <v>TERRAIN</v>
      </c>
      <c r="F796" s="4" t="s">
        <v>971</v>
      </c>
      <c r="G796" s="4" t="s">
        <v>6098</v>
      </c>
      <c r="H796" s="5">
        <v>1</v>
      </c>
      <c r="I796" s="5"/>
      <c r="J796" s="5">
        <v>1</v>
      </c>
      <c r="K796" s="5" t="s">
        <v>1325</v>
      </c>
      <c r="L796" s="5" t="s">
        <v>799</v>
      </c>
      <c r="M796" s="5" t="s">
        <v>972</v>
      </c>
      <c r="N796" s="5"/>
      <c r="O796" s="5"/>
      <c r="P796" s="5"/>
      <c r="Q796" s="5"/>
      <c r="R796" s="5"/>
      <c r="S796" s="5"/>
      <c r="T796" s="5" t="s">
        <v>25</v>
      </c>
      <c r="U796" s="6">
        <v>45108</v>
      </c>
      <c r="V796" s="5" t="s">
        <v>1363</v>
      </c>
      <c r="W796" s="4" t="s">
        <v>1329</v>
      </c>
      <c r="X796" s="5" t="s">
        <v>18</v>
      </c>
      <c r="Y796" s="5"/>
      <c r="Z796" s="5"/>
      <c r="AA796" s="4" t="s">
        <v>4788</v>
      </c>
      <c r="AB796" s="5"/>
      <c r="AC796" s="5"/>
      <c r="AD796" s="5" t="s">
        <v>1331</v>
      </c>
      <c r="AE796" s="5"/>
      <c r="AF796" s="5">
        <v>34037</v>
      </c>
      <c r="AG796" s="5">
        <v>31</v>
      </c>
      <c r="AH796" s="5">
        <v>100</v>
      </c>
      <c r="AI796" s="5" t="s">
        <v>1332</v>
      </c>
      <c r="AJ796" s="5">
        <v>44927</v>
      </c>
      <c r="AK796" s="5">
        <v>1</v>
      </c>
      <c r="AL796" s="5">
        <v>44927</v>
      </c>
      <c r="AM796" s="5" t="s">
        <v>1333</v>
      </c>
      <c r="AN796" s="5">
        <v>22100</v>
      </c>
      <c r="AO796" s="5" t="s">
        <v>6099</v>
      </c>
      <c r="AP796" s="5" t="s">
        <v>1413</v>
      </c>
      <c r="AQ796" s="4" t="s">
        <v>1414</v>
      </c>
      <c r="AR796" s="5" t="s">
        <v>19</v>
      </c>
      <c r="AS796" s="4" t="s">
        <v>1828</v>
      </c>
      <c r="AT796" s="5" t="s">
        <v>1829</v>
      </c>
      <c r="AU796" s="5" t="s">
        <v>41</v>
      </c>
      <c r="AV796" s="4" t="s">
        <v>1830</v>
      </c>
      <c r="AW796" s="5" t="s">
        <v>148</v>
      </c>
      <c r="AX796" s="4" t="s">
        <v>3129</v>
      </c>
      <c r="AY796" s="5" t="s">
        <v>3130</v>
      </c>
      <c r="AZ796" s="5" t="s">
        <v>11</v>
      </c>
      <c r="BA796" s="4" t="s">
        <v>3131</v>
      </c>
      <c r="BB796" s="5" t="s">
        <v>3132</v>
      </c>
      <c r="BC796" s="4" t="s">
        <v>6098</v>
      </c>
      <c r="BD796" s="5" t="s">
        <v>6100</v>
      </c>
      <c r="BE796" s="5" t="s">
        <v>25</v>
      </c>
      <c r="BF796" s="5" t="s">
        <v>1333</v>
      </c>
      <c r="BG796" s="4" t="s">
        <v>6101</v>
      </c>
      <c r="BH796" s="5" t="s">
        <v>1343</v>
      </c>
    </row>
    <row r="797" spans="1:60" x14ac:dyDescent="0.25">
      <c r="A797">
        <f t="shared" si="72"/>
        <v>300146</v>
      </c>
      <c r="B797">
        <f t="shared" si="73"/>
        <v>3100111</v>
      </c>
      <c r="C797" s="17" t="str">
        <f t="shared" si="70"/>
        <v>CC</v>
      </c>
      <c r="D797" t="str">
        <f t="shared" si="71"/>
        <v>REGION ILE DE FRANCE NORD</v>
      </c>
      <c r="E797" s="12" t="str">
        <f t="shared" si="74"/>
        <v>TERRAIN</v>
      </c>
      <c r="F797" s="4" t="s">
        <v>6102</v>
      </c>
      <c r="G797" s="4" t="s">
        <v>6103</v>
      </c>
      <c r="H797" s="5">
        <v>1</v>
      </c>
      <c r="I797" s="5"/>
      <c r="J797" s="5">
        <v>1</v>
      </c>
      <c r="K797" s="5" t="s">
        <v>1325</v>
      </c>
      <c r="L797" s="5" t="s">
        <v>190</v>
      </c>
      <c r="M797" s="5" t="s">
        <v>6104</v>
      </c>
      <c r="N797" s="5" t="s">
        <v>60</v>
      </c>
      <c r="O797" s="5">
        <v>40603</v>
      </c>
      <c r="P797" s="5"/>
      <c r="Q797" s="5" t="s">
        <v>1346</v>
      </c>
      <c r="R797" s="5">
        <v>5</v>
      </c>
      <c r="S797" s="5" t="s">
        <v>5</v>
      </c>
      <c r="T797" s="5" t="s">
        <v>3</v>
      </c>
      <c r="U797" s="6">
        <v>40634</v>
      </c>
      <c r="V797" s="5" t="s">
        <v>1487</v>
      </c>
      <c r="W797" s="4" t="s">
        <v>1329</v>
      </c>
      <c r="X797" s="5" t="s">
        <v>5</v>
      </c>
      <c r="Y797" s="5" t="s">
        <v>1348</v>
      </c>
      <c r="Z797" s="5"/>
      <c r="AA797" s="4" t="s">
        <v>6105</v>
      </c>
      <c r="AB797" s="5">
        <v>5</v>
      </c>
      <c r="AC797" s="5"/>
      <c r="AD797" s="5">
        <v>5</v>
      </c>
      <c r="AE797" s="5"/>
      <c r="AF797" s="5">
        <v>27492</v>
      </c>
      <c r="AG797" s="5">
        <v>49</v>
      </c>
      <c r="AH797" s="5">
        <v>100</v>
      </c>
      <c r="AI797" s="5" t="s">
        <v>1332</v>
      </c>
      <c r="AJ797" s="5">
        <v>40634</v>
      </c>
      <c r="AK797" s="5">
        <v>13</v>
      </c>
      <c r="AL797" s="5">
        <v>40634</v>
      </c>
      <c r="AM797" s="5" t="s">
        <v>1333</v>
      </c>
      <c r="AN797" s="5">
        <v>80620</v>
      </c>
      <c r="AO797" s="5" t="s">
        <v>6106</v>
      </c>
      <c r="AP797" s="5" t="s">
        <v>12477</v>
      </c>
      <c r="AQ797" s="4" t="s">
        <v>1351</v>
      </c>
      <c r="AR797" s="5" t="s">
        <v>12478</v>
      </c>
      <c r="AS797" s="4" t="s">
        <v>2180</v>
      </c>
      <c r="AT797" s="5" t="s">
        <v>2181</v>
      </c>
      <c r="AU797" s="5" t="s">
        <v>41</v>
      </c>
      <c r="AV797" s="4" t="s">
        <v>2182</v>
      </c>
      <c r="AW797" s="5" t="s">
        <v>4</v>
      </c>
      <c r="AX797" s="4" t="s">
        <v>2681</v>
      </c>
      <c r="AY797" s="5" t="s">
        <v>2682</v>
      </c>
      <c r="AZ797" s="5" t="s">
        <v>11</v>
      </c>
      <c r="BA797" s="4" t="s">
        <v>2683</v>
      </c>
      <c r="BB797" s="5" t="s">
        <v>2684</v>
      </c>
      <c r="BC797" s="4" t="s">
        <v>6103</v>
      </c>
      <c r="BD797" s="5" t="s">
        <v>6107</v>
      </c>
      <c r="BE797" s="5" t="s">
        <v>3</v>
      </c>
      <c r="BF797" s="5" t="s">
        <v>1333</v>
      </c>
      <c r="BG797" s="4" t="s">
        <v>6108</v>
      </c>
      <c r="BH797" s="5" t="s">
        <v>1343</v>
      </c>
    </row>
    <row r="798" spans="1:60" x14ac:dyDescent="0.25">
      <c r="A798">
        <f t="shared" si="72"/>
        <v>193087</v>
      </c>
      <c r="B798">
        <f t="shared" si="73"/>
        <v>3002330</v>
      </c>
      <c r="C798" s="17" t="str">
        <f t="shared" si="70"/>
        <v>IMD</v>
      </c>
      <c r="D798" t="str">
        <f t="shared" si="71"/>
        <v>REGION GRAND SUD</v>
      </c>
      <c r="E798" s="12" t="str">
        <f t="shared" si="74"/>
        <v>TERRAIN</v>
      </c>
      <c r="F798" s="4" t="s">
        <v>6109</v>
      </c>
      <c r="G798" s="4" t="s">
        <v>1629</v>
      </c>
      <c r="H798" s="5">
        <v>1</v>
      </c>
      <c r="I798" s="5"/>
      <c r="J798" s="5">
        <v>1</v>
      </c>
      <c r="K798" s="5" t="s">
        <v>1325</v>
      </c>
      <c r="L798" s="5" t="s">
        <v>54</v>
      </c>
      <c r="M798" s="5" t="s">
        <v>6110</v>
      </c>
      <c r="N798" s="5" t="s">
        <v>11</v>
      </c>
      <c r="O798" s="5">
        <v>39814</v>
      </c>
      <c r="P798" s="5"/>
      <c r="Q798" s="5" t="s">
        <v>1346</v>
      </c>
      <c r="R798" s="5">
        <v>3</v>
      </c>
      <c r="S798" s="5" t="s">
        <v>5</v>
      </c>
      <c r="T798" s="5" t="s">
        <v>41</v>
      </c>
      <c r="U798" s="6">
        <v>39845</v>
      </c>
      <c r="V798" s="5" t="s">
        <v>1673</v>
      </c>
      <c r="W798" s="4" t="s">
        <v>1392</v>
      </c>
      <c r="X798" s="5" t="s">
        <v>5</v>
      </c>
      <c r="Y798" s="5"/>
      <c r="Z798" s="5"/>
      <c r="AA798" s="4"/>
      <c r="AB798" s="5">
        <v>6</v>
      </c>
      <c r="AC798" s="5"/>
      <c r="AD798" s="5">
        <v>6</v>
      </c>
      <c r="AE798" s="5"/>
      <c r="AF798" s="5">
        <v>30040</v>
      </c>
      <c r="AG798" s="5">
        <v>42</v>
      </c>
      <c r="AH798" s="5">
        <v>100</v>
      </c>
      <c r="AI798" s="5" t="s">
        <v>1332</v>
      </c>
      <c r="AJ798" s="5">
        <v>39845</v>
      </c>
      <c r="AK798" s="5">
        <v>15</v>
      </c>
      <c r="AL798" s="5">
        <v>39845</v>
      </c>
      <c r="AM798" s="5"/>
      <c r="AN798" s="5">
        <v>63540</v>
      </c>
      <c r="AO798" s="5" t="s">
        <v>6111</v>
      </c>
      <c r="AP798" s="5" t="s">
        <v>1335</v>
      </c>
      <c r="AQ798" s="4" t="s">
        <v>1336</v>
      </c>
      <c r="AR798" s="5" t="s">
        <v>12476</v>
      </c>
      <c r="AS798" s="4" t="s">
        <v>1629</v>
      </c>
      <c r="AT798" s="5" t="s">
        <v>1630</v>
      </c>
      <c r="AU798" s="5" t="s">
        <v>41</v>
      </c>
      <c r="AV798" s="4" t="s">
        <v>1631</v>
      </c>
      <c r="AW798" s="5" t="s">
        <v>7</v>
      </c>
      <c r="AX798" s="4"/>
      <c r="AY798" s="5"/>
      <c r="AZ798" s="5"/>
      <c r="BA798" s="4"/>
      <c r="BB798" s="5"/>
      <c r="BC798" s="4"/>
      <c r="BD798" s="5"/>
      <c r="BE798" s="5"/>
      <c r="BF798" s="5" t="s">
        <v>1677</v>
      </c>
      <c r="BG798" s="4"/>
      <c r="BH798" s="5"/>
    </row>
    <row r="799" spans="1:60" x14ac:dyDescent="0.25">
      <c r="A799">
        <f t="shared" si="72"/>
        <v>190994</v>
      </c>
      <c r="B799">
        <f t="shared" si="73"/>
        <v>3001316</v>
      </c>
      <c r="C799" s="17" t="str">
        <f t="shared" ref="C799:C862" si="75">IF(LEFT(T799,4)="ASSI","ASSISTANTE",IF(T799="013 RR","RR",IF(T799="100 IMD","IMD",IF(T799="105 IMD","IMD",IF(T799="200 IMP","IMP",IF(T799="310 CMA","IMP","CC"))))))</f>
        <v>CC</v>
      </c>
      <c r="D799" t="str">
        <f t="shared" si="71"/>
        <v>REGION GRAND OUEST</v>
      </c>
      <c r="E799" s="12" t="str">
        <f t="shared" si="74"/>
        <v>TERRAIN</v>
      </c>
      <c r="F799" s="4" t="s">
        <v>6112</v>
      </c>
      <c r="G799" s="4" t="s">
        <v>6113</v>
      </c>
      <c r="H799" s="5">
        <v>1</v>
      </c>
      <c r="I799" s="5"/>
      <c r="J799" s="5">
        <v>1</v>
      </c>
      <c r="K799" s="5" t="s">
        <v>1325</v>
      </c>
      <c r="L799" s="5" t="s">
        <v>356</v>
      </c>
      <c r="M799" s="5" t="s">
        <v>6114</v>
      </c>
      <c r="N799" s="5"/>
      <c r="O799" s="5"/>
      <c r="P799" s="5"/>
      <c r="Q799" s="5"/>
      <c r="R799" s="5"/>
      <c r="S799" s="5"/>
      <c r="T799" s="5" t="s">
        <v>60</v>
      </c>
      <c r="U799" s="6">
        <v>39356</v>
      </c>
      <c r="V799" s="5" t="s">
        <v>1773</v>
      </c>
      <c r="W799" s="4" t="s">
        <v>1329</v>
      </c>
      <c r="X799" s="5" t="s">
        <v>18</v>
      </c>
      <c r="Y799" s="5"/>
      <c r="Z799" s="5"/>
      <c r="AA799" s="4" t="s">
        <v>5745</v>
      </c>
      <c r="AB799" s="5"/>
      <c r="AC799" s="5"/>
      <c r="AD799" s="5" t="s">
        <v>1393</v>
      </c>
      <c r="AE799" s="5"/>
      <c r="AF799" s="5">
        <v>30927</v>
      </c>
      <c r="AG799" s="5">
        <v>40</v>
      </c>
      <c r="AH799" s="5">
        <v>100</v>
      </c>
      <c r="AI799" s="5" t="s">
        <v>1332</v>
      </c>
      <c r="AJ799" s="5">
        <v>39356</v>
      </c>
      <c r="AK799" s="5">
        <v>17</v>
      </c>
      <c r="AL799" s="5">
        <v>39356</v>
      </c>
      <c r="AM799" s="5" t="s">
        <v>1333</v>
      </c>
      <c r="AN799" s="5">
        <v>22540</v>
      </c>
      <c r="AO799" s="5" t="s">
        <v>6115</v>
      </c>
      <c r="AP799" s="5" t="s">
        <v>1413</v>
      </c>
      <c r="AQ799" s="4" t="s">
        <v>1414</v>
      </c>
      <c r="AR799" s="5" t="s">
        <v>19</v>
      </c>
      <c r="AS799" s="4" t="s">
        <v>1828</v>
      </c>
      <c r="AT799" s="5" t="s">
        <v>1829</v>
      </c>
      <c r="AU799" s="5" t="s">
        <v>41</v>
      </c>
      <c r="AV799" s="4" t="s">
        <v>1830</v>
      </c>
      <c r="AW799" s="5" t="s">
        <v>148</v>
      </c>
      <c r="AX799" s="4" t="s">
        <v>1831</v>
      </c>
      <c r="AY799" s="5" t="s">
        <v>1832</v>
      </c>
      <c r="AZ799" s="5" t="s">
        <v>11</v>
      </c>
      <c r="BA799" s="4" t="s">
        <v>1833</v>
      </c>
      <c r="BB799" s="5" t="s">
        <v>1834</v>
      </c>
      <c r="BC799" s="4" t="s">
        <v>6113</v>
      </c>
      <c r="BD799" s="5" t="s">
        <v>6116</v>
      </c>
      <c r="BE799" s="5" t="s">
        <v>60</v>
      </c>
      <c r="BF799" s="5" t="s">
        <v>1333</v>
      </c>
      <c r="BG799" s="4" t="s">
        <v>6117</v>
      </c>
      <c r="BH799" s="5" t="s">
        <v>1343</v>
      </c>
    </row>
    <row r="800" spans="1:60" x14ac:dyDescent="0.25">
      <c r="A800">
        <f t="shared" si="72"/>
        <v>306457</v>
      </c>
      <c r="B800">
        <f t="shared" si="73"/>
        <v>7024380</v>
      </c>
      <c r="C800" s="17" t="str">
        <f t="shared" si="75"/>
        <v>CC</v>
      </c>
      <c r="D800" t="str">
        <f t="shared" si="71"/>
        <v>REGION GRAND OUEST</v>
      </c>
      <c r="E800" s="12" t="str">
        <f t="shared" si="74"/>
        <v>TERRAIN</v>
      </c>
      <c r="F800" s="4" t="s">
        <v>6118</v>
      </c>
      <c r="G800" s="4" t="s">
        <v>6119</v>
      </c>
      <c r="H800" s="5">
        <v>1</v>
      </c>
      <c r="I800" s="5"/>
      <c r="J800" s="5">
        <v>1</v>
      </c>
      <c r="K800" s="5" t="s">
        <v>1325</v>
      </c>
      <c r="L800" s="5" t="s">
        <v>899</v>
      </c>
      <c r="M800" s="5" t="s">
        <v>6120</v>
      </c>
      <c r="N800" s="5"/>
      <c r="O800" s="5"/>
      <c r="P800" s="5"/>
      <c r="Q800" s="5"/>
      <c r="R800" s="5"/>
      <c r="S800" s="5"/>
      <c r="T800" s="5" t="s">
        <v>245</v>
      </c>
      <c r="U800" s="6">
        <v>45597</v>
      </c>
      <c r="V800" s="5" t="s">
        <v>1328</v>
      </c>
      <c r="W800" s="4" t="s">
        <v>1329</v>
      </c>
      <c r="X800" s="5" t="s">
        <v>18</v>
      </c>
      <c r="Y800" s="5"/>
      <c r="Z800" s="5"/>
      <c r="AA800" s="4" t="s">
        <v>2900</v>
      </c>
      <c r="AB800" s="5"/>
      <c r="AC800" s="5"/>
      <c r="AD800" s="5" t="s">
        <v>1331</v>
      </c>
      <c r="AE800" s="5"/>
      <c r="AF800" s="5">
        <v>29484</v>
      </c>
      <c r="AG800" s="5">
        <v>44</v>
      </c>
      <c r="AH800" s="5">
        <v>100</v>
      </c>
      <c r="AI800" s="5" t="s">
        <v>1332</v>
      </c>
      <c r="AJ800" s="5">
        <v>45597</v>
      </c>
      <c r="AK800" s="5">
        <v>0</v>
      </c>
      <c r="AL800" s="5">
        <v>45597</v>
      </c>
      <c r="AM800" s="5" t="s">
        <v>1333</v>
      </c>
      <c r="AN800" s="5">
        <v>49170</v>
      </c>
      <c r="AO800" s="5" t="s">
        <v>6121</v>
      </c>
      <c r="AP800" s="5" t="s">
        <v>1413</v>
      </c>
      <c r="AQ800" s="4" t="s">
        <v>1414</v>
      </c>
      <c r="AR800" s="5" t="s">
        <v>19</v>
      </c>
      <c r="AS800" s="4" t="s">
        <v>2071</v>
      </c>
      <c r="AT800" s="5" t="s">
        <v>2072</v>
      </c>
      <c r="AU800" s="5" t="s">
        <v>41</v>
      </c>
      <c r="AV800" s="4" t="s">
        <v>2073</v>
      </c>
      <c r="AW800" s="5" t="s">
        <v>112</v>
      </c>
      <c r="AX800" s="4" t="s">
        <v>2136</v>
      </c>
      <c r="AY800" s="5" t="s">
        <v>2137</v>
      </c>
      <c r="AZ800" s="5" t="s">
        <v>11</v>
      </c>
      <c r="BA800" s="4" t="s">
        <v>2138</v>
      </c>
      <c r="BB800" s="5" t="s">
        <v>2139</v>
      </c>
      <c r="BC800" s="4" t="s">
        <v>6119</v>
      </c>
      <c r="BD800" s="5" t="s">
        <v>11126</v>
      </c>
      <c r="BE800" s="5" t="s">
        <v>245</v>
      </c>
      <c r="BF800" s="5" t="s">
        <v>1333</v>
      </c>
      <c r="BG800" s="4" t="s">
        <v>9168</v>
      </c>
      <c r="BH800" s="5" t="s">
        <v>1343</v>
      </c>
    </row>
    <row r="801" spans="1:60" x14ac:dyDescent="0.25">
      <c r="A801">
        <f t="shared" si="72"/>
        <v>192039</v>
      </c>
      <c r="B801">
        <f t="shared" si="73"/>
        <v>3001509</v>
      </c>
      <c r="C801" s="17" t="str">
        <f t="shared" si="75"/>
        <v>CC</v>
      </c>
      <c r="D801" t="str">
        <f t="shared" si="71"/>
        <v>REGION GRAND OUEST</v>
      </c>
      <c r="E801" s="12" t="str">
        <f t="shared" si="74"/>
        <v>TERRAIN</v>
      </c>
      <c r="F801" s="4" t="s">
        <v>132</v>
      </c>
      <c r="G801" s="4" t="s">
        <v>6122</v>
      </c>
      <c r="H801" s="5">
        <v>1</v>
      </c>
      <c r="I801" s="5"/>
      <c r="J801" s="5">
        <v>2</v>
      </c>
      <c r="K801" s="5" t="s">
        <v>1345</v>
      </c>
      <c r="L801" s="5" t="s">
        <v>134</v>
      </c>
      <c r="M801" s="5" t="s">
        <v>133</v>
      </c>
      <c r="N801" s="5"/>
      <c r="O801" s="5"/>
      <c r="P801" s="5"/>
      <c r="Q801" s="5"/>
      <c r="R801" s="5"/>
      <c r="S801" s="5"/>
      <c r="T801" s="5" t="s">
        <v>25</v>
      </c>
      <c r="U801" s="6">
        <v>39022</v>
      </c>
      <c r="V801" s="4" t="s">
        <v>1363</v>
      </c>
      <c r="W801" s="4" t="s">
        <v>1329</v>
      </c>
      <c r="X801" s="5" t="s">
        <v>18</v>
      </c>
      <c r="Y801" s="5"/>
      <c r="Z801" s="5"/>
      <c r="AA801" s="4"/>
      <c r="AB801" s="5"/>
      <c r="AC801" s="5"/>
      <c r="AD801" s="5" t="s">
        <v>1331</v>
      </c>
      <c r="AE801" s="5"/>
      <c r="AF801" s="6">
        <v>23154</v>
      </c>
      <c r="AG801" s="5">
        <v>61</v>
      </c>
      <c r="AH801" s="5">
        <v>100</v>
      </c>
      <c r="AI801" s="5" t="s">
        <v>1332</v>
      </c>
      <c r="AJ801" s="6">
        <v>39022</v>
      </c>
      <c r="AK801" s="5">
        <v>18</v>
      </c>
      <c r="AL801" s="6">
        <v>39022</v>
      </c>
      <c r="AM801" s="5" t="s">
        <v>1333</v>
      </c>
      <c r="AN801" s="5">
        <v>85450</v>
      </c>
      <c r="AO801" s="5" t="s">
        <v>6123</v>
      </c>
      <c r="AP801" s="5" t="s">
        <v>1413</v>
      </c>
      <c r="AQ801" s="4" t="s">
        <v>1414</v>
      </c>
      <c r="AR801" s="5" t="s">
        <v>19</v>
      </c>
      <c r="AS801" s="4" t="s">
        <v>1549</v>
      </c>
      <c r="AT801" s="5" t="s">
        <v>1550</v>
      </c>
      <c r="AU801" s="5" t="s">
        <v>41</v>
      </c>
      <c r="AV801" s="4" t="s">
        <v>1551</v>
      </c>
      <c r="AW801" s="5" t="s">
        <v>135</v>
      </c>
      <c r="AX801" s="4" t="s">
        <v>2530</v>
      </c>
      <c r="AY801" s="5" t="s">
        <v>2531</v>
      </c>
      <c r="AZ801" s="5" t="s">
        <v>11</v>
      </c>
      <c r="BA801" s="4" t="s">
        <v>2532</v>
      </c>
      <c r="BB801" s="5" t="s">
        <v>2533</v>
      </c>
      <c r="BC801" s="4" t="s">
        <v>6122</v>
      </c>
      <c r="BD801" s="5" t="s">
        <v>6124</v>
      </c>
      <c r="BE801" s="5" t="s">
        <v>25</v>
      </c>
      <c r="BF801" s="5" t="s">
        <v>1333</v>
      </c>
      <c r="BG801" s="4" t="s">
        <v>6125</v>
      </c>
      <c r="BH801" s="5" t="s">
        <v>1343</v>
      </c>
    </row>
    <row r="802" spans="1:60" x14ac:dyDescent="0.25">
      <c r="A802">
        <f t="shared" si="72"/>
        <v>306051</v>
      </c>
      <c r="B802">
        <f t="shared" si="73"/>
        <v>7023730</v>
      </c>
      <c r="C802" s="17" t="str">
        <f t="shared" si="75"/>
        <v>CC</v>
      </c>
      <c r="D802" t="str">
        <f t="shared" si="71"/>
        <v>REGION ILE DE FRANCE NORD</v>
      </c>
      <c r="E802" s="12" t="str">
        <f t="shared" si="74"/>
        <v>TERRAIN</v>
      </c>
      <c r="F802" s="4" t="s">
        <v>6126</v>
      </c>
      <c r="G802" s="4" t="s">
        <v>6127</v>
      </c>
      <c r="H802" s="5">
        <v>1</v>
      </c>
      <c r="I802" s="5"/>
      <c r="J802" s="5">
        <v>1</v>
      </c>
      <c r="K802" s="5" t="s">
        <v>1325</v>
      </c>
      <c r="L802" s="5" t="s">
        <v>3727</v>
      </c>
      <c r="M802" s="5" t="s">
        <v>6128</v>
      </c>
      <c r="N802" s="5"/>
      <c r="O802" s="6"/>
      <c r="P802" s="5"/>
      <c r="Q802" s="5"/>
      <c r="R802" s="5"/>
      <c r="S802" s="5"/>
      <c r="T802" s="5" t="s">
        <v>25</v>
      </c>
      <c r="U802" s="6">
        <v>45536</v>
      </c>
      <c r="V802" s="4" t="s">
        <v>1363</v>
      </c>
      <c r="W802" s="4" t="s">
        <v>1329</v>
      </c>
      <c r="X802" s="5" t="s">
        <v>18</v>
      </c>
      <c r="Y802" s="5"/>
      <c r="Z802" s="5"/>
      <c r="AA802" s="5" t="s">
        <v>4977</v>
      </c>
      <c r="AB802" s="5"/>
      <c r="AC802" s="5"/>
      <c r="AD802" s="5" t="s">
        <v>1331</v>
      </c>
      <c r="AE802" s="5"/>
      <c r="AF802" s="6">
        <v>26869</v>
      </c>
      <c r="AG802" s="5">
        <v>51</v>
      </c>
      <c r="AH802" s="5">
        <v>100</v>
      </c>
      <c r="AI802" s="5" t="s">
        <v>1332</v>
      </c>
      <c r="AJ802" s="6">
        <v>45413</v>
      </c>
      <c r="AK802" s="5">
        <v>0</v>
      </c>
      <c r="AL802" s="6">
        <v>45413</v>
      </c>
      <c r="AM802" s="5" t="s">
        <v>1333</v>
      </c>
      <c r="AN802" s="5">
        <v>59112</v>
      </c>
      <c r="AO802" s="5" t="s">
        <v>6129</v>
      </c>
      <c r="AP802" s="5" t="s">
        <v>12477</v>
      </c>
      <c r="AQ802" s="4" t="s">
        <v>1351</v>
      </c>
      <c r="AR802" s="5" t="s">
        <v>12478</v>
      </c>
      <c r="AS802" s="4" t="s">
        <v>1638</v>
      </c>
      <c r="AT802" s="5" t="s">
        <v>1639</v>
      </c>
      <c r="AU802" s="5" t="s">
        <v>41</v>
      </c>
      <c r="AV802" s="4" t="s">
        <v>1640</v>
      </c>
      <c r="AW802" s="5" t="s">
        <v>142</v>
      </c>
      <c r="AX802" s="4" t="s">
        <v>2593</v>
      </c>
      <c r="AY802" s="5" t="s">
        <v>2594</v>
      </c>
      <c r="AZ802" s="5" t="s">
        <v>11</v>
      </c>
      <c r="BA802" s="4" t="s">
        <v>2595</v>
      </c>
      <c r="BB802" s="5" t="s">
        <v>2596</v>
      </c>
      <c r="BC802" s="5" t="s">
        <v>6127</v>
      </c>
      <c r="BD802" s="5" t="s">
        <v>6130</v>
      </c>
      <c r="BE802" s="5" t="s">
        <v>25</v>
      </c>
      <c r="BF802" s="5" t="s">
        <v>1333</v>
      </c>
      <c r="BG802" s="5" t="s">
        <v>6131</v>
      </c>
      <c r="BH802" s="5" t="s">
        <v>1343</v>
      </c>
    </row>
    <row r="803" spans="1:60" x14ac:dyDescent="0.25">
      <c r="A803">
        <f t="shared" si="72"/>
        <v>186234</v>
      </c>
      <c r="B803">
        <f t="shared" si="73"/>
        <v>3000964</v>
      </c>
      <c r="C803" s="17" t="str">
        <f t="shared" si="75"/>
        <v>CC</v>
      </c>
      <c r="D803" t="str">
        <f t="shared" si="71"/>
        <v>REGION GRAND OUEST</v>
      </c>
      <c r="E803" s="12" t="str">
        <f t="shared" si="74"/>
        <v>TERRAIN</v>
      </c>
      <c r="F803" s="4" t="s">
        <v>6132</v>
      </c>
      <c r="G803" s="4" t="s">
        <v>6133</v>
      </c>
      <c r="H803" s="5">
        <v>1</v>
      </c>
      <c r="I803" s="5"/>
      <c r="J803" s="5">
        <v>1</v>
      </c>
      <c r="K803" s="5" t="s">
        <v>1325</v>
      </c>
      <c r="L803" s="5" t="s">
        <v>455</v>
      </c>
      <c r="M803" s="5" t="s">
        <v>6134</v>
      </c>
      <c r="N803" s="5"/>
      <c r="O803" s="5"/>
      <c r="P803" s="5"/>
      <c r="Q803" s="5"/>
      <c r="R803" s="5"/>
      <c r="S803" s="5"/>
      <c r="T803" s="5" t="s">
        <v>25</v>
      </c>
      <c r="U803" s="6">
        <v>37226</v>
      </c>
      <c r="V803" s="4" t="s">
        <v>1363</v>
      </c>
      <c r="W803" s="4" t="s">
        <v>1329</v>
      </c>
      <c r="X803" s="5" t="s">
        <v>18</v>
      </c>
      <c r="Y803" s="5"/>
      <c r="Z803" s="5"/>
      <c r="AA803" s="4" t="s">
        <v>2773</v>
      </c>
      <c r="AB803" s="5"/>
      <c r="AC803" s="5"/>
      <c r="AD803" s="5" t="s">
        <v>1331</v>
      </c>
      <c r="AE803" s="5"/>
      <c r="AF803" s="6">
        <v>21974</v>
      </c>
      <c r="AG803" s="5">
        <v>64</v>
      </c>
      <c r="AH803" s="5">
        <v>100</v>
      </c>
      <c r="AI803" s="5" t="s">
        <v>1332</v>
      </c>
      <c r="AJ803" s="6">
        <v>37226</v>
      </c>
      <c r="AK803" s="5">
        <v>23</v>
      </c>
      <c r="AL803" s="6">
        <v>37226</v>
      </c>
      <c r="AM803" s="5" t="s">
        <v>1333</v>
      </c>
      <c r="AN803" s="5">
        <v>35400</v>
      </c>
      <c r="AO803" s="5" t="s">
        <v>3128</v>
      </c>
      <c r="AP803" s="5" t="s">
        <v>1413</v>
      </c>
      <c r="AQ803" s="4" t="s">
        <v>1414</v>
      </c>
      <c r="AR803" s="5" t="s">
        <v>19</v>
      </c>
      <c r="AS803" s="4" t="s">
        <v>1828</v>
      </c>
      <c r="AT803" s="5" t="s">
        <v>1829</v>
      </c>
      <c r="AU803" s="5" t="s">
        <v>41</v>
      </c>
      <c r="AV803" s="4" t="s">
        <v>1830</v>
      </c>
      <c r="AW803" s="5" t="s">
        <v>148</v>
      </c>
      <c r="AX803" s="4" t="s">
        <v>3129</v>
      </c>
      <c r="AY803" s="5" t="s">
        <v>3130</v>
      </c>
      <c r="AZ803" s="5" t="s">
        <v>11</v>
      </c>
      <c r="BA803" s="4" t="s">
        <v>3131</v>
      </c>
      <c r="BB803" s="5" t="s">
        <v>3132</v>
      </c>
      <c r="BC803" s="4" t="s">
        <v>6133</v>
      </c>
      <c r="BD803" s="5" t="s">
        <v>6135</v>
      </c>
      <c r="BE803" s="5" t="s">
        <v>25</v>
      </c>
      <c r="BF803" s="5" t="s">
        <v>1333</v>
      </c>
      <c r="BG803" s="4" t="s">
        <v>6136</v>
      </c>
      <c r="BH803" s="5" t="s">
        <v>1343</v>
      </c>
    </row>
    <row r="804" spans="1:60" x14ac:dyDescent="0.25">
      <c r="A804">
        <f t="shared" si="72"/>
        <v>305707</v>
      </c>
      <c r="B804">
        <f t="shared" si="73"/>
        <v>7022996</v>
      </c>
      <c r="C804" s="17" t="str">
        <f t="shared" si="75"/>
        <v>CC</v>
      </c>
      <c r="D804" t="str">
        <f t="shared" si="71"/>
        <v>REGION CENTRE EST</v>
      </c>
      <c r="E804" s="12" t="str">
        <f t="shared" si="74"/>
        <v>TERRAIN</v>
      </c>
      <c r="F804" s="4" t="s">
        <v>1143</v>
      </c>
      <c r="G804" s="4" t="s">
        <v>6137</v>
      </c>
      <c r="H804" s="5">
        <v>1</v>
      </c>
      <c r="I804" s="5"/>
      <c r="J804" s="5">
        <v>1</v>
      </c>
      <c r="K804" s="5" t="s">
        <v>1325</v>
      </c>
      <c r="L804" s="5" t="s">
        <v>1145</v>
      </c>
      <c r="M804" s="5" t="s">
        <v>1144</v>
      </c>
      <c r="N804" s="5"/>
      <c r="O804" s="6"/>
      <c r="P804" s="5"/>
      <c r="Q804" s="5"/>
      <c r="R804" s="5"/>
      <c r="S804" s="5"/>
      <c r="T804" s="5" t="s">
        <v>25</v>
      </c>
      <c r="U804" s="6">
        <v>45323</v>
      </c>
      <c r="V804" s="4" t="s">
        <v>1363</v>
      </c>
      <c r="W804" s="4" t="s">
        <v>1329</v>
      </c>
      <c r="X804" s="5" t="s">
        <v>18</v>
      </c>
      <c r="Y804" s="5"/>
      <c r="Z804" s="5"/>
      <c r="AA804" s="4" t="s">
        <v>3735</v>
      </c>
      <c r="AB804" s="5"/>
      <c r="AC804" s="5"/>
      <c r="AD804" s="5" t="s">
        <v>1331</v>
      </c>
      <c r="AE804" s="5"/>
      <c r="AF804" s="6">
        <v>27978</v>
      </c>
      <c r="AG804" s="5">
        <v>48</v>
      </c>
      <c r="AH804" s="5">
        <v>100</v>
      </c>
      <c r="AI804" s="5" t="s">
        <v>1332</v>
      </c>
      <c r="AJ804" s="6">
        <v>45200</v>
      </c>
      <c r="AK804" s="5">
        <v>1</v>
      </c>
      <c r="AL804" s="6">
        <v>45200</v>
      </c>
      <c r="AM804" s="5" t="s">
        <v>1333</v>
      </c>
      <c r="AN804" s="5">
        <v>90400</v>
      </c>
      <c r="AO804" s="5" t="s">
        <v>6138</v>
      </c>
      <c r="AP804" s="5" t="s">
        <v>1536</v>
      </c>
      <c r="AQ804" s="4" t="s">
        <v>12479</v>
      </c>
      <c r="AR804" s="5" t="s">
        <v>12480</v>
      </c>
      <c r="AS804" s="4" t="s">
        <v>1564</v>
      </c>
      <c r="AT804" s="5" t="s">
        <v>1565</v>
      </c>
      <c r="AU804" s="5" t="s">
        <v>41</v>
      </c>
      <c r="AV804" s="4" t="s">
        <v>1566</v>
      </c>
      <c r="AW804" s="5" t="s">
        <v>68</v>
      </c>
      <c r="AX804" s="4" t="s">
        <v>1970</v>
      </c>
      <c r="AY804" s="5" t="s">
        <v>1974</v>
      </c>
      <c r="AZ804" s="5" t="s">
        <v>11</v>
      </c>
      <c r="BA804" s="4" t="s">
        <v>1975</v>
      </c>
      <c r="BB804" s="5" t="s">
        <v>1976</v>
      </c>
      <c r="BC804" s="4" t="s">
        <v>6137</v>
      </c>
      <c r="BD804" s="5" t="s">
        <v>6139</v>
      </c>
      <c r="BE804" s="5" t="s">
        <v>25</v>
      </c>
      <c r="BF804" s="5" t="s">
        <v>1333</v>
      </c>
      <c r="BG804" s="4" t="s">
        <v>6140</v>
      </c>
      <c r="BH804" s="5" t="s">
        <v>1343</v>
      </c>
    </row>
    <row r="805" spans="1:60" x14ac:dyDescent="0.25">
      <c r="A805">
        <f t="shared" si="72"/>
        <v>301391</v>
      </c>
      <c r="B805">
        <f t="shared" si="73"/>
        <v>3100793</v>
      </c>
      <c r="C805" s="17" t="str">
        <f t="shared" si="75"/>
        <v>CC</v>
      </c>
      <c r="D805" t="str">
        <f t="shared" si="71"/>
        <v>REGION ILE DE FRANCE NORD</v>
      </c>
      <c r="E805" s="12" t="str">
        <f t="shared" si="74"/>
        <v>TERRAIN</v>
      </c>
      <c r="F805" s="4" t="s">
        <v>6141</v>
      </c>
      <c r="G805" s="4" t="s">
        <v>6142</v>
      </c>
      <c r="H805" s="5">
        <v>1</v>
      </c>
      <c r="I805" s="5"/>
      <c r="J805" s="5">
        <v>2</v>
      </c>
      <c r="K805" s="5" t="s">
        <v>1345</v>
      </c>
      <c r="L805" s="5" t="s">
        <v>138</v>
      </c>
      <c r="M805" s="5" t="s">
        <v>6143</v>
      </c>
      <c r="N805" s="5" t="s">
        <v>260</v>
      </c>
      <c r="O805" s="6" t="s">
        <v>5343</v>
      </c>
      <c r="P805" s="5"/>
      <c r="Q805" s="5" t="s">
        <v>1346</v>
      </c>
      <c r="R805" s="5">
        <v>5</v>
      </c>
      <c r="S805" s="5" t="s">
        <v>18</v>
      </c>
      <c r="T805" s="5" t="s">
        <v>71</v>
      </c>
      <c r="U805" s="6">
        <v>44562</v>
      </c>
      <c r="V805" s="4" t="s">
        <v>1437</v>
      </c>
      <c r="W805" s="4" t="s">
        <v>1329</v>
      </c>
      <c r="X805" s="5" t="s">
        <v>18</v>
      </c>
      <c r="Y805" s="5" t="s">
        <v>1348</v>
      </c>
      <c r="Z805" s="5"/>
      <c r="AA805" s="4" t="s">
        <v>5753</v>
      </c>
      <c r="AB805" s="5" t="s">
        <v>1393</v>
      </c>
      <c r="AC805" s="5"/>
      <c r="AD805" s="5" t="s">
        <v>1393</v>
      </c>
      <c r="AE805" s="5"/>
      <c r="AF805" s="6">
        <v>24093</v>
      </c>
      <c r="AG805" s="5">
        <v>58</v>
      </c>
      <c r="AH805" s="5">
        <v>100</v>
      </c>
      <c r="AI805" s="5" t="s">
        <v>1332</v>
      </c>
      <c r="AJ805" s="6">
        <v>41426</v>
      </c>
      <c r="AK805" s="5">
        <v>11</v>
      </c>
      <c r="AL805" s="6">
        <v>41426</v>
      </c>
      <c r="AM805" s="5" t="s">
        <v>1333</v>
      </c>
      <c r="AN805" s="5">
        <v>2300</v>
      </c>
      <c r="AO805" s="5" t="s">
        <v>6144</v>
      </c>
      <c r="AP805" s="5" t="s">
        <v>12477</v>
      </c>
      <c r="AQ805" s="4" t="s">
        <v>1351</v>
      </c>
      <c r="AR805" s="5" t="s">
        <v>12478</v>
      </c>
      <c r="AS805" s="4" t="s">
        <v>2180</v>
      </c>
      <c r="AT805" s="5" t="s">
        <v>2181</v>
      </c>
      <c r="AU805" s="5" t="s">
        <v>41</v>
      </c>
      <c r="AV805" s="4" t="s">
        <v>2182</v>
      </c>
      <c r="AW805" s="5" t="s">
        <v>4</v>
      </c>
      <c r="AX805" s="4" t="s">
        <v>2183</v>
      </c>
      <c r="AY805" s="5" t="s">
        <v>2184</v>
      </c>
      <c r="AZ805" s="5" t="s">
        <v>11</v>
      </c>
      <c r="BA805" s="4" t="s">
        <v>2185</v>
      </c>
      <c r="BB805" s="5" t="s">
        <v>2186</v>
      </c>
      <c r="BC805" s="4" t="s">
        <v>6142</v>
      </c>
      <c r="BD805" s="5" t="s">
        <v>6145</v>
      </c>
      <c r="BE805" s="5" t="s">
        <v>71</v>
      </c>
      <c r="BF805" s="5" t="s">
        <v>1333</v>
      </c>
      <c r="BG805" s="4" t="s">
        <v>6146</v>
      </c>
      <c r="BH805" s="5" t="s">
        <v>1343</v>
      </c>
    </row>
    <row r="806" spans="1:60" x14ac:dyDescent="0.25">
      <c r="A806">
        <f t="shared" si="72"/>
        <v>192309</v>
      </c>
      <c r="B806">
        <f t="shared" si="73"/>
        <v>3001634</v>
      </c>
      <c r="C806" s="17" t="str">
        <f t="shared" si="75"/>
        <v>CC</v>
      </c>
      <c r="D806" t="str">
        <f t="shared" si="71"/>
        <v>REGION CENTRE EST</v>
      </c>
      <c r="E806" s="12" t="str">
        <f t="shared" si="74"/>
        <v>TERRAIN</v>
      </c>
      <c r="F806" s="4" t="s">
        <v>973</v>
      </c>
      <c r="G806" s="4" t="s">
        <v>6147</v>
      </c>
      <c r="H806" s="5">
        <v>1</v>
      </c>
      <c r="I806" s="5"/>
      <c r="J806" s="5">
        <v>2</v>
      </c>
      <c r="K806" s="5" t="s">
        <v>1345</v>
      </c>
      <c r="L806" s="5" t="s">
        <v>111</v>
      </c>
      <c r="M806" s="5" t="s">
        <v>974</v>
      </c>
      <c r="N806" s="5"/>
      <c r="O806" s="5"/>
      <c r="P806" s="5"/>
      <c r="Q806" s="5"/>
      <c r="R806" s="5"/>
      <c r="S806" s="5"/>
      <c r="T806" s="5" t="s">
        <v>25</v>
      </c>
      <c r="U806" s="6">
        <v>39234</v>
      </c>
      <c r="V806" s="4" t="s">
        <v>1363</v>
      </c>
      <c r="W806" s="4" t="s">
        <v>1329</v>
      </c>
      <c r="X806" s="5" t="s">
        <v>18</v>
      </c>
      <c r="Y806" s="5"/>
      <c r="Z806" s="5"/>
      <c r="AA806" s="4" t="s">
        <v>5886</v>
      </c>
      <c r="AB806" s="5"/>
      <c r="AC806" s="5"/>
      <c r="AD806" s="5" t="s">
        <v>1331</v>
      </c>
      <c r="AE806" s="5"/>
      <c r="AF806" s="6">
        <v>30187</v>
      </c>
      <c r="AG806" s="5">
        <v>42</v>
      </c>
      <c r="AH806" s="5">
        <v>100</v>
      </c>
      <c r="AI806" s="5" t="s">
        <v>1332</v>
      </c>
      <c r="AJ806" s="6">
        <v>39234</v>
      </c>
      <c r="AK806" s="5">
        <v>17</v>
      </c>
      <c r="AL806" s="6">
        <v>39234</v>
      </c>
      <c r="AM806" s="5" t="s">
        <v>1333</v>
      </c>
      <c r="AN806" s="5">
        <v>57685</v>
      </c>
      <c r="AO806" s="5" t="s">
        <v>6148</v>
      </c>
      <c r="AP806" s="5" t="s">
        <v>1536</v>
      </c>
      <c r="AQ806" s="4" t="s">
        <v>12479</v>
      </c>
      <c r="AR806" s="5" t="s">
        <v>12480</v>
      </c>
      <c r="AS806" s="4" t="s">
        <v>1696</v>
      </c>
      <c r="AT806" s="5" t="s">
        <v>1697</v>
      </c>
      <c r="AU806" s="5" t="s">
        <v>41</v>
      </c>
      <c r="AV806" s="4" t="s">
        <v>1698</v>
      </c>
      <c r="AW806" s="5" t="s">
        <v>66</v>
      </c>
      <c r="AX806" s="4" t="s">
        <v>2614</v>
      </c>
      <c r="AY806" s="5" t="s">
        <v>2615</v>
      </c>
      <c r="AZ806" s="5" t="s">
        <v>11</v>
      </c>
      <c r="BA806" s="4" t="s">
        <v>2616</v>
      </c>
      <c r="BB806" s="5" t="s">
        <v>2617</v>
      </c>
      <c r="BC806" s="4" t="s">
        <v>6147</v>
      </c>
      <c r="BD806" s="5" t="s">
        <v>6149</v>
      </c>
      <c r="BE806" s="5" t="s">
        <v>25</v>
      </c>
      <c r="BF806" s="5" t="s">
        <v>1333</v>
      </c>
      <c r="BG806" s="4" t="s">
        <v>6150</v>
      </c>
      <c r="BH806" s="5" t="s">
        <v>1343</v>
      </c>
    </row>
    <row r="807" spans="1:60" x14ac:dyDescent="0.25">
      <c r="A807">
        <f t="shared" si="72"/>
        <v>306465</v>
      </c>
      <c r="B807">
        <f t="shared" si="73"/>
        <v>7024394</v>
      </c>
      <c r="C807" s="17" t="str">
        <f t="shared" si="75"/>
        <v>CC</v>
      </c>
      <c r="D807" t="str">
        <f t="shared" si="71"/>
        <v>REGION GRAND SUD</v>
      </c>
      <c r="E807" s="12" t="str">
        <f t="shared" si="74"/>
        <v>TERRAIN</v>
      </c>
      <c r="F807" s="4" t="s">
        <v>6151</v>
      </c>
      <c r="G807" s="4" t="s">
        <v>6152</v>
      </c>
      <c r="H807" s="5">
        <v>1</v>
      </c>
      <c r="I807" s="5"/>
      <c r="J807" s="5">
        <v>1</v>
      </c>
      <c r="K807" s="5" t="s">
        <v>1325</v>
      </c>
      <c r="L807" s="5" t="s">
        <v>4902</v>
      </c>
      <c r="M807" s="5" t="s">
        <v>6153</v>
      </c>
      <c r="N807" s="5"/>
      <c r="O807" s="5"/>
      <c r="P807" s="5"/>
      <c r="Q807" s="5"/>
      <c r="R807" s="5"/>
      <c r="S807" s="5"/>
      <c r="T807" s="5" t="s">
        <v>245</v>
      </c>
      <c r="U807" s="6">
        <v>45597</v>
      </c>
      <c r="V807" s="4" t="s">
        <v>1328</v>
      </c>
      <c r="W807" s="4" t="s">
        <v>1329</v>
      </c>
      <c r="X807" s="5" t="s">
        <v>18</v>
      </c>
      <c r="Y807" s="5"/>
      <c r="Z807" s="5"/>
      <c r="AA807" s="4" t="s">
        <v>3849</v>
      </c>
      <c r="AB807" s="5"/>
      <c r="AC807" s="5"/>
      <c r="AD807" s="5" t="s">
        <v>1331</v>
      </c>
      <c r="AE807" s="5"/>
      <c r="AF807" s="6">
        <v>26178</v>
      </c>
      <c r="AG807" s="5">
        <v>53</v>
      </c>
      <c r="AH807" s="5">
        <v>100</v>
      </c>
      <c r="AI807" s="5" t="s">
        <v>1332</v>
      </c>
      <c r="AJ807" s="6">
        <v>45597</v>
      </c>
      <c r="AK807" s="5">
        <v>0</v>
      </c>
      <c r="AL807" s="6">
        <v>45597</v>
      </c>
      <c r="AM807" s="5" t="s">
        <v>1333</v>
      </c>
      <c r="AN807" s="5">
        <v>81000</v>
      </c>
      <c r="AO807" s="5" t="s">
        <v>3049</v>
      </c>
      <c r="AP807" s="5" t="s">
        <v>1335</v>
      </c>
      <c r="AQ807" s="4" t="s">
        <v>1336</v>
      </c>
      <c r="AR807" s="5" t="s">
        <v>12476</v>
      </c>
      <c r="AS807" s="4" t="s">
        <v>1795</v>
      </c>
      <c r="AT807" s="5" t="s">
        <v>1796</v>
      </c>
      <c r="AU807" s="5" t="s">
        <v>41</v>
      </c>
      <c r="AV807" s="4" t="s">
        <v>1797</v>
      </c>
      <c r="AW807" s="5" t="s">
        <v>227</v>
      </c>
      <c r="AX807" s="4" t="s">
        <v>1798</v>
      </c>
      <c r="AY807" s="5" t="s">
        <v>1799</v>
      </c>
      <c r="AZ807" s="5" t="s">
        <v>11</v>
      </c>
      <c r="BA807" s="4" t="s">
        <v>1800</v>
      </c>
      <c r="BB807" s="5" t="s">
        <v>1801</v>
      </c>
      <c r="BC807" s="4" t="s">
        <v>6152</v>
      </c>
      <c r="BD807" s="5" t="s">
        <v>6154</v>
      </c>
      <c r="BE807" s="5" t="s">
        <v>245</v>
      </c>
      <c r="BF807" s="5" t="s">
        <v>1333</v>
      </c>
      <c r="BG807" s="4" t="s">
        <v>6155</v>
      </c>
      <c r="BH807" s="5" t="s">
        <v>1343</v>
      </c>
    </row>
    <row r="808" spans="1:60" x14ac:dyDescent="0.25">
      <c r="A808">
        <f t="shared" si="72"/>
        <v>192093</v>
      </c>
      <c r="B808">
        <f t="shared" si="73"/>
        <v>3001532</v>
      </c>
      <c r="C808" s="17" t="str">
        <f t="shared" si="75"/>
        <v>IMD</v>
      </c>
      <c r="D808" t="str">
        <f t="shared" si="71"/>
        <v>REGION GRAND OUEST</v>
      </c>
      <c r="E808" s="12" t="str">
        <f t="shared" si="74"/>
        <v>TERRAIN</v>
      </c>
      <c r="F808" s="4" t="s">
        <v>6156</v>
      </c>
      <c r="G808" s="4" t="s">
        <v>1585</v>
      </c>
      <c r="H808" s="5">
        <v>1</v>
      </c>
      <c r="I808" s="5"/>
      <c r="J808" s="5">
        <v>1</v>
      </c>
      <c r="K808" s="5" t="s">
        <v>1325</v>
      </c>
      <c r="L808" s="5" t="s">
        <v>156</v>
      </c>
      <c r="M808" s="5" t="s">
        <v>6157</v>
      </c>
      <c r="N808" s="5" t="s">
        <v>11</v>
      </c>
      <c r="O808" s="6">
        <v>45200</v>
      </c>
      <c r="P808" s="5"/>
      <c r="Q808" s="5" t="s">
        <v>1346</v>
      </c>
      <c r="R808" s="5">
        <v>3</v>
      </c>
      <c r="S808" s="5" t="s">
        <v>5</v>
      </c>
      <c r="T808" s="5" t="s">
        <v>41</v>
      </c>
      <c r="U808" s="6">
        <v>45231</v>
      </c>
      <c r="V808" s="4" t="s">
        <v>1673</v>
      </c>
      <c r="W808" s="4" t="s">
        <v>1392</v>
      </c>
      <c r="X808" s="5" t="s">
        <v>5</v>
      </c>
      <c r="Y808" s="5"/>
      <c r="Z808" s="5"/>
      <c r="AA808" s="4"/>
      <c r="AB808" s="5">
        <v>6</v>
      </c>
      <c r="AC808" s="5"/>
      <c r="AD808" s="5">
        <v>6</v>
      </c>
      <c r="AE808" s="5"/>
      <c r="AF808" s="6">
        <v>30744</v>
      </c>
      <c r="AG808" s="5">
        <v>40</v>
      </c>
      <c r="AH808" s="5">
        <v>100</v>
      </c>
      <c r="AI808" s="5" t="s">
        <v>1332</v>
      </c>
      <c r="AJ808" s="6">
        <v>39052</v>
      </c>
      <c r="AK808" s="5">
        <v>18</v>
      </c>
      <c r="AL808" s="6">
        <v>39052</v>
      </c>
      <c r="AM808" s="5"/>
      <c r="AN808" s="5">
        <v>79230</v>
      </c>
      <c r="AO808" s="5" t="s">
        <v>6158</v>
      </c>
      <c r="AP808" s="5" t="s">
        <v>1413</v>
      </c>
      <c r="AQ808" s="4" t="s">
        <v>1414</v>
      </c>
      <c r="AR808" s="5" t="s">
        <v>19</v>
      </c>
      <c r="AS808" s="4" t="s">
        <v>1585</v>
      </c>
      <c r="AT808" s="5" t="s">
        <v>1586</v>
      </c>
      <c r="AU808" s="5" t="s">
        <v>41</v>
      </c>
      <c r="AV808" s="4" t="s">
        <v>1587</v>
      </c>
      <c r="AW808" s="5" t="s">
        <v>340</v>
      </c>
      <c r="AX808" s="4"/>
      <c r="AY808" s="5"/>
      <c r="AZ808" s="5"/>
      <c r="BA808" s="4"/>
      <c r="BB808" s="5"/>
      <c r="BC808" s="4"/>
      <c r="BD808" s="5"/>
      <c r="BE808" s="5"/>
      <c r="BF808" s="5" t="s">
        <v>1677</v>
      </c>
      <c r="BG808" s="4"/>
      <c r="BH808" s="5"/>
    </row>
    <row r="809" spans="1:60" x14ac:dyDescent="0.25">
      <c r="A809">
        <f t="shared" si="72"/>
        <v>302054</v>
      </c>
      <c r="B809">
        <f t="shared" si="73"/>
        <v>3101249</v>
      </c>
      <c r="C809" s="17" t="str">
        <f t="shared" si="75"/>
        <v>CC</v>
      </c>
      <c r="D809" t="str">
        <f t="shared" si="71"/>
        <v>REGION GRAND OUEST</v>
      </c>
      <c r="E809" s="12" t="str">
        <f t="shared" si="74"/>
        <v>TERRAIN</v>
      </c>
      <c r="F809" s="4" t="s">
        <v>6159</v>
      </c>
      <c r="G809" s="4" t="s">
        <v>6160</v>
      </c>
      <c r="H809" s="5">
        <v>1</v>
      </c>
      <c r="I809" s="5"/>
      <c r="J809" s="5">
        <v>2</v>
      </c>
      <c r="K809" s="5" t="s">
        <v>1345</v>
      </c>
      <c r="L809" s="5" t="s">
        <v>6161</v>
      </c>
      <c r="M809" s="5" t="s">
        <v>6162</v>
      </c>
      <c r="N809" s="5" t="s">
        <v>60</v>
      </c>
      <c r="O809" s="5">
        <v>43678</v>
      </c>
      <c r="P809" s="5"/>
      <c r="Q809" s="5" t="s">
        <v>1346</v>
      </c>
      <c r="R809" s="5">
        <v>5</v>
      </c>
      <c r="S809" s="5" t="s">
        <v>18</v>
      </c>
      <c r="T809" s="5" t="s">
        <v>71</v>
      </c>
      <c r="U809" s="6">
        <v>43709</v>
      </c>
      <c r="V809" s="5" t="s">
        <v>1437</v>
      </c>
      <c r="W809" s="4" t="s">
        <v>1329</v>
      </c>
      <c r="X809" s="5" t="s">
        <v>18</v>
      </c>
      <c r="Y809" s="5" t="s">
        <v>1348</v>
      </c>
      <c r="Z809" s="5"/>
      <c r="AA809" s="5" t="s">
        <v>2266</v>
      </c>
      <c r="AB809" s="5" t="s">
        <v>1393</v>
      </c>
      <c r="AC809" s="5"/>
      <c r="AD809" s="5" t="s">
        <v>1393</v>
      </c>
      <c r="AE809" s="5"/>
      <c r="AF809" s="5">
        <v>32181</v>
      </c>
      <c r="AG809" s="5">
        <v>36</v>
      </c>
      <c r="AH809" s="5">
        <v>100</v>
      </c>
      <c r="AI809" s="5" t="s">
        <v>1332</v>
      </c>
      <c r="AJ809" s="5">
        <v>41913</v>
      </c>
      <c r="AK809" s="5">
        <v>10</v>
      </c>
      <c r="AL809" s="5">
        <v>41913</v>
      </c>
      <c r="AM809" s="5" t="s">
        <v>1333</v>
      </c>
      <c r="AN809" s="5">
        <v>64420</v>
      </c>
      <c r="AO809" s="5" t="s">
        <v>6163</v>
      </c>
      <c r="AP809" s="5" t="s">
        <v>1413</v>
      </c>
      <c r="AQ809" s="4" t="s">
        <v>1414</v>
      </c>
      <c r="AR809" s="5" t="s">
        <v>19</v>
      </c>
      <c r="AS809" s="4" t="s">
        <v>1415</v>
      </c>
      <c r="AT809" s="5" t="s">
        <v>1416</v>
      </c>
      <c r="AU809" s="5" t="s">
        <v>41</v>
      </c>
      <c r="AV809" s="4" t="s">
        <v>1417</v>
      </c>
      <c r="AW809" s="5" t="s">
        <v>20</v>
      </c>
      <c r="AX809" s="4" t="s">
        <v>2873</v>
      </c>
      <c r="AY809" s="5" t="s">
        <v>2876</v>
      </c>
      <c r="AZ809" s="5" t="s">
        <v>11</v>
      </c>
      <c r="BA809" s="4" t="s">
        <v>2877</v>
      </c>
      <c r="BB809" s="5" t="s">
        <v>2878</v>
      </c>
      <c r="BC809" s="5" t="s">
        <v>6160</v>
      </c>
      <c r="BD809" s="5" t="s">
        <v>6164</v>
      </c>
      <c r="BE809" s="5" t="s">
        <v>71</v>
      </c>
      <c r="BF809" s="5" t="s">
        <v>1333</v>
      </c>
      <c r="BG809" s="5" t="s">
        <v>6165</v>
      </c>
      <c r="BH809" s="5" t="s">
        <v>1343</v>
      </c>
    </row>
    <row r="810" spans="1:60" x14ac:dyDescent="0.25">
      <c r="A810">
        <f t="shared" si="72"/>
        <v>305182</v>
      </c>
      <c r="B810">
        <f t="shared" si="73"/>
        <v>7020437</v>
      </c>
      <c r="C810" s="17" t="str">
        <f t="shared" si="75"/>
        <v>CC</v>
      </c>
      <c r="D810" t="str">
        <f t="shared" si="71"/>
        <v>REGION GRAND SUD</v>
      </c>
      <c r="E810" s="12" t="str">
        <f t="shared" si="74"/>
        <v>TERRAIN</v>
      </c>
      <c r="F810" s="4" t="s">
        <v>637</v>
      </c>
      <c r="G810" s="4" t="s">
        <v>6166</v>
      </c>
      <c r="H810" s="5">
        <v>1</v>
      </c>
      <c r="I810" s="5"/>
      <c r="J810" s="5">
        <v>1</v>
      </c>
      <c r="K810" s="5" t="s">
        <v>1325</v>
      </c>
      <c r="L810" s="5" t="s">
        <v>356</v>
      </c>
      <c r="M810" s="5" t="s">
        <v>638</v>
      </c>
      <c r="N810" s="5"/>
      <c r="O810" s="5"/>
      <c r="P810" s="5"/>
      <c r="Q810" s="5"/>
      <c r="R810" s="5"/>
      <c r="S810" s="5"/>
      <c r="T810" s="5" t="s">
        <v>25</v>
      </c>
      <c r="U810" s="6">
        <v>44652</v>
      </c>
      <c r="V810" s="4" t="s">
        <v>1363</v>
      </c>
      <c r="W810" s="4" t="s">
        <v>1329</v>
      </c>
      <c r="X810" s="5" t="s">
        <v>18</v>
      </c>
      <c r="Y810" s="5"/>
      <c r="Z810" s="5"/>
      <c r="AA810" s="4" t="s">
        <v>6167</v>
      </c>
      <c r="AB810" s="5"/>
      <c r="AC810" s="5"/>
      <c r="AD810" s="5" t="s">
        <v>1331</v>
      </c>
      <c r="AE810" s="5"/>
      <c r="AF810" s="6">
        <v>32554</v>
      </c>
      <c r="AG810" s="5">
        <v>35</v>
      </c>
      <c r="AH810" s="5">
        <v>100</v>
      </c>
      <c r="AI810" s="5" t="s">
        <v>1332</v>
      </c>
      <c r="AJ810" s="6">
        <v>44470</v>
      </c>
      <c r="AK810" s="5">
        <v>3</v>
      </c>
      <c r="AL810" s="6">
        <v>44470</v>
      </c>
      <c r="AM810" s="5" t="s">
        <v>1333</v>
      </c>
      <c r="AN810" s="5">
        <v>31600</v>
      </c>
      <c r="AO810" s="5" t="s">
        <v>6168</v>
      </c>
      <c r="AP810" s="5" t="s">
        <v>1335</v>
      </c>
      <c r="AQ810" s="4" t="s">
        <v>1336</v>
      </c>
      <c r="AR810" s="5" t="s">
        <v>12476</v>
      </c>
      <c r="AS810" s="4" t="s">
        <v>1795</v>
      </c>
      <c r="AT810" s="5" t="s">
        <v>1796</v>
      </c>
      <c r="AU810" s="5" t="s">
        <v>41</v>
      </c>
      <c r="AV810" s="4" t="s">
        <v>1797</v>
      </c>
      <c r="AW810" s="5" t="s">
        <v>227</v>
      </c>
      <c r="AX810" s="4" t="s">
        <v>3545</v>
      </c>
      <c r="AY810" s="5" t="s">
        <v>3546</v>
      </c>
      <c r="AZ810" s="5" t="s">
        <v>11</v>
      </c>
      <c r="BA810" s="4" t="s">
        <v>3547</v>
      </c>
      <c r="BB810" s="5" t="s">
        <v>3548</v>
      </c>
      <c r="BC810" s="4" t="s">
        <v>6166</v>
      </c>
      <c r="BD810" s="5" t="s">
        <v>6169</v>
      </c>
      <c r="BE810" s="5" t="s">
        <v>25</v>
      </c>
      <c r="BF810" s="5" t="s">
        <v>1333</v>
      </c>
      <c r="BG810" s="4" t="s">
        <v>6170</v>
      </c>
      <c r="BH810" s="5" t="s">
        <v>1343</v>
      </c>
    </row>
    <row r="811" spans="1:60" x14ac:dyDescent="0.25">
      <c r="A811">
        <f t="shared" si="72"/>
        <v>171477</v>
      </c>
      <c r="B811">
        <f t="shared" si="73"/>
        <v>3000486</v>
      </c>
      <c r="C811" s="17" t="str">
        <f t="shared" si="75"/>
        <v>CC</v>
      </c>
      <c r="D811" t="str">
        <f t="shared" si="71"/>
        <v>REGION ILE DE FRANCE NORD</v>
      </c>
      <c r="E811" s="12" t="str">
        <f t="shared" si="74"/>
        <v>TERRAIN</v>
      </c>
      <c r="F811" s="4" t="s">
        <v>6171</v>
      </c>
      <c r="G811" s="4" t="s">
        <v>6172</v>
      </c>
      <c r="H811" s="5">
        <v>1</v>
      </c>
      <c r="I811" s="5"/>
      <c r="J811" s="5">
        <v>1</v>
      </c>
      <c r="K811" s="5" t="s">
        <v>1325</v>
      </c>
      <c r="L811" s="5" t="s">
        <v>1055</v>
      </c>
      <c r="M811" s="5" t="s">
        <v>6173</v>
      </c>
      <c r="N811" s="5"/>
      <c r="O811" s="5"/>
      <c r="P811" s="5"/>
      <c r="Q811" s="5"/>
      <c r="R811" s="5"/>
      <c r="S811" s="5"/>
      <c r="T811" s="5" t="s">
        <v>25</v>
      </c>
      <c r="U811" s="6">
        <v>34274</v>
      </c>
      <c r="V811" s="4" t="s">
        <v>1363</v>
      </c>
      <c r="W811" s="4" t="s">
        <v>1329</v>
      </c>
      <c r="X811" s="5" t="s">
        <v>18</v>
      </c>
      <c r="Y811" s="5"/>
      <c r="Z811" s="5"/>
      <c r="AA811" s="4" t="s">
        <v>6174</v>
      </c>
      <c r="AB811" s="5"/>
      <c r="AC811" s="5"/>
      <c r="AD811" s="5" t="s">
        <v>1331</v>
      </c>
      <c r="AE811" s="5"/>
      <c r="AF811" s="6">
        <v>25620</v>
      </c>
      <c r="AG811" s="5">
        <v>54</v>
      </c>
      <c r="AH811" s="5">
        <v>100</v>
      </c>
      <c r="AI811" s="5" t="s">
        <v>1332</v>
      </c>
      <c r="AJ811" s="6">
        <v>34274</v>
      </c>
      <c r="AK811" s="5">
        <v>31</v>
      </c>
      <c r="AL811" s="6">
        <v>34274</v>
      </c>
      <c r="AM811" s="5" t="s">
        <v>1333</v>
      </c>
      <c r="AN811" s="5">
        <v>62770</v>
      </c>
      <c r="AO811" s="5" t="s">
        <v>6175</v>
      </c>
      <c r="AP811" s="5" t="s">
        <v>12477</v>
      </c>
      <c r="AQ811" s="4" t="s">
        <v>1351</v>
      </c>
      <c r="AR811" s="5" t="s">
        <v>12478</v>
      </c>
      <c r="AS811" s="4" t="s">
        <v>1450</v>
      </c>
      <c r="AT811" s="5" t="s">
        <v>1451</v>
      </c>
      <c r="AU811" s="5" t="s">
        <v>41</v>
      </c>
      <c r="AV811" s="4" t="s">
        <v>1452</v>
      </c>
      <c r="AW811" s="5" t="s">
        <v>230</v>
      </c>
      <c r="AX811" s="4" t="s">
        <v>3149</v>
      </c>
      <c r="AY811" s="5" t="s">
        <v>3153</v>
      </c>
      <c r="AZ811" s="5" t="s">
        <v>11</v>
      </c>
      <c r="BA811" s="4" t="s">
        <v>3154</v>
      </c>
      <c r="BB811" s="5" t="s">
        <v>3155</v>
      </c>
      <c r="BC811" s="4" t="s">
        <v>6172</v>
      </c>
      <c r="BD811" s="5" t="s">
        <v>6176</v>
      </c>
      <c r="BE811" s="5" t="s">
        <v>25</v>
      </c>
      <c r="BF811" s="5" t="s">
        <v>1333</v>
      </c>
      <c r="BG811" s="4" t="s">
        <v>6177</v>
      </c>
      <c r="BH811" s="5" t="s">
        <v>1343</v>
      </c>
    </row>
    <row r="812" spans="1:60" x14ac:dyDescent="0.25">
      <c r="A812">
        <f t="shared" si="72"/>
        <v>304833</v>
      </c>
      <c r="B812">
        <f t="shared" si="73"/>
        <v>3102635</v>
      </c>
      <c r="C812" s="17" t="str">
        <f t="shared" si="75"/>
        <v>CC</v>
      </c>
      <c r="D812" t="str">
        <f t="shared" si="71"/>
        <v>REGION GRAND SUD</v>
      </c>
      <c r="E812" s="12" t="str">
        <f t="shared" si="74"/>
        <v>TERRAIN</v>
      </c>
      <c r="F812" s="4" t="s">
        <v>6178</v>
      </c>
      <c r="G812" s="4" t="s">
        <v>6179</v>
      </c>
      <c r="H812" s="5">
        <v>1</v>
      </c>
      <c r="I812" s="5"/>
      <c r="J812" s="5">
        <v>2</v>
      </c>
      <c r="K812" s="5" t="s">
        <v>1345</v>
      </c>
      <c r="L812" s="5" t="s">
        <v>6180</v>
      </c>
      <c r="M812" s="5" t="s">
        <v>6181</v>
      </c>
      <c r="N812" s="5" t="s">
        <v>260</v>
      </c>
      <c r="O812" s="5">
        <v>45231</v>
      </c>
      <c r="P812" s="5"/>
      <c r="Q812" s="5" t="s">
        <v>1346</v>
      </c>
      <c r="R812" s="5">
        <v>5</v>
      </c>
      <c r="S812" s="5" t="s">
        <v>18</v>
      </c>
      <c r="T812" s="5" t="s">
        <v>71</v>
      </c>
      <c r="U812" s="6">
        <v>45261</v>
      </c>
      <c r="V812" s="5" t="s">
        <v>1437</v>
      </c>
      <c r="W812" s="4" t="s">
        <v>1329</v>
      </c>
      <c r="X812" s="5" t="s">
        <v>18</v>
      </c>
      <c r="Y812" s="5" t="s">
        <v>1348</v>
      </c>
      <c r="Z812" s="5"/>
      <c r="AA812" s="4" t="s">
        <v>5385</v>
      </c>
      <c r="AB812" s="5" t="s">
        <v>1393</v>
      </c>
      <c r="AC812" s="5"/>
      <c r="AD812" s="5" t="s">
        <v>1393</v>
      </c>
      <c r="AE812" s="5"/>
      <c r="AF812" s="5">
        <v>30767</v>
      </c>
      <c r="AG812" s="5">
        <v>40</v>
      </c>
      <c r="AH812" s="5">
        <v>100</v>
      </c>
      <c r="AI812" s="5" t="s">
        <v>1332</v>
      </c>
      <c r="AJ812" s="5">
        <v>44197</v>
      </c>
      <c r="AK812" s="5">
        <v>3</v>
      </c>
      <c r="AL812" s="5">
        <v>44197</v>
      </c>
      <c r="AM812" s="5" t="s">
        <v>1333</v>
      </c>
      <c r="AN812" s="5">
        <v>1330</v>
      </c>
      <c r="AO812" s="5" t="s">
        <v>6182</v>
      </c>
      <c r="AP812" s="5" t="s">
        <v>1335</v>
      </c>
      <c r="AQ812" s="4" t="s">
        <v>1336</v>
      </c>
      <c r="AR812" s="5" t="s">
        <v>12476</v>
      </c>
      <c r="AS812" s="4" t="s">
        <v>1440</v>
      </c>
      <c r="AT812" s="5" t="s">
        <v>1441</v>
      </c>
      <c r="AU812" s="5" t="s">
        <v>41</v>
      </c>
      <c r="AV812" s="4" t="s">
        <v>1537</v>
      </c>
      <c r="AW812" s="5" t="s">
        <v>31</v>
      </c>
      <c r="AX812" s="4" t="s">
        <v>3505</v>
      </c>
      <c r="AY812" s="5" t="s">
        <v>3506</v>
      </c>
      <c r="AZ812" s="5" t="s">
        <v>11</v>
      </c>
      <c r="BA812" s="4" t="s">
        <v>3507</v>
      </c>
      <c r="BB812" s="5" t="s">
        <v>3508</v>
      </c>
      <c r="BC812" s="4" t="s">
        <v>6179</v>
      </c>
      <c r="BD812" s="5" t="s">
        <v>6183</v>
      </c>
      <c r="BE812" s="5" t="s">
        <v>71</v>
      </c>
      <c r="BF812" s="5" t="s">
        <v>1333</v>
      </c>
      <c r="BG812" s="4" t="s">
        <v>6184</v>
      </c>
      <c r="BH812" s="5" t="s">
        <v>1343</v>
      </c>
    </row>
    <row r="813" spans="1:60" x14ac:dyDescent="0.25">
      <c r="A813">
        <f t="shared" si="72"/>
        <v>181307</v>
      </c>
      <c r="B813">
        <f t="shared" si="73"/>
        <v>3000749</v>
      </c>
      <c r="C813" s="17" t="str">
        <f t="shared" si="75"/>
        <v>CC</v>
      </c>
      <c r="D813" t="str">
        <f t="shared" si="71"/>
        <v>REGION GRAND SUD</v>
      </c>
      <c r="E813" s="12" t="str">
        <f t="shared" si="74"/>
        <v>TERRAIN</v>
      </c>
      <c r="F813" s="4" t="s">
        <v>639</v>
      </c>
      <c r="G813" s="4" t="s">
        <v>6185</v>
      </c>
      <c r="H813" s="5">
        <v>1</v>
      </c>
      <c r="I813" s="5"/>
      <c r="J813" s="5">
        <v>1</v>
      </c>
      <c r="K813" s="5" t="s">
        <v>1325</v>
      </c>
      <c r="L813" s="5" t="s">
        <v>534</v>
      </c>
      <c r="M813" s="5" t="s">
        <v>640</v>
      </c>
      <c r="N813" s="5"/>
      <c r="O813" s="5"/>
      <c r="P813" s="5"/>
      <c r="Q813" s="5"/>
      <c r="R813" s="5"/>
      <c r="S813" s="5"/>
      <c r="T813" s="5" t="s">
        <v>25</v>
      </c>
      <c r="U813" s="6">
        <v>36130</v>
      </c>
      <c r="V813" s="5" t="s">
        <v>1363</v>
      </c>
      <c r="W813" s="4" t="s">
        <v>1329</v>
      </c>
      <c r="X813" s="5" t="s">
        <v>18</v>
      </c>
      <c r="Y813" s="5"/>
      <c r="Z813" s="5"/>
      <c r="AA813" s="4"/>
      <c r="AB813" s="5"/>
      <c r="AC813" s="5"/>
      <c r="AD813" s="5" t="s">
        <v>1331</v>
      </c>
      <c r="AE813" s="5"/>
      <c r="AF813" s="5">
        <v>22554</v>
      </c>
      <c r="AG813" s="5">
        <v>63</v>
      </c>
      <c r="AH813" s="5">
        <v>100</v>
      </c>
      <c r="AI813" s="5" t="s">
        <v>1332</v>
      </c>
      <c r="AJ813" s="5">
        <v>36130</v>
      </c>
      <c r="AK813" s="5">
        <v>26</v>
      </c>
      <c r="AL813" s="5">
        <v>36130</v>
      </c>
      <c r="AM813" s="5" t="s">
        <v>1333</v>
      </c>
      <c r="AN813" s="5">
        <v>84300</v>
      </c>
      <c r="AO813" s="5" t="s">
        <v>6186</v>
      </c>
      <c r="AP813" s="5" t="s">
        <v>1335</v>
      </c>
      <c r="AQ813" s="4" t="s">
        <v>1336</v>
      </c>
      <c r="AR813" s="5" t="s">
        <v>12476</v>
      </c>
      <c r="AS813" s="4" t="s">
        <v>1403</v>
      </c>
      <c r="AT813" s="5" t="s">
        <v>1404</v>
      </c>
      <c r="AU813" s="5" t="s">
        <v>41</v>
      </c>
      <c r="AV813" s="4" t="s">
        <v>1405</v>
      </c>
      <c r="AW813" s="5" t="s">
        <v>61</v>
      </c>
      <c r="AX813" s="4" t="s">
        <v>1842</v>
      </c>
      <c r="AY813" s="5" t="s">
        <v>1843</v>
      </c>
      <c r="AZ813" s="5" t="s">
        <v>11</v>
      </c>
      <c r="BA813" s="4" t="s">
        <v>1844</v>
      </c>
      <c r="BB813" s="5" t="s">
        <v>1845</v>
      </c>
      <c r="BC813" s="5" t="s">
        <v>6185</v>
      </c>
      <c r="BD813" s="5" t="s">
        <v>6187</v>
      </c>
      <c r="BE813" s="5" t="s">
        <v>25</v>
      </c>
      <c r="BF813" s="5" t="s">
        <v>1333</v>
      </c>
      <c r="BG813" s="4" t="s">
        <v>6188</v>
      </c>
      <c r="BH813" s="5" t="s">
        <v>1343</v>
      </c>
    </row>
    <row r="814" spans="1:60" x14ac:dyDescent="0.25">
      <c r="A814">
        <f t="shared" si="72"/>
        <v>304166</v>
      </c>
      <c r="B814">
        <f t="shared" si="73"/>
        <v>3102251</v>
      </c>
      <c r="C814" s="17" t="str">
        <f t="shared" si="75"/>
        <v>CC</v>
      </c>
      <c r="D814" t="str">
        <f t="shared" si="71"/>
        <v>REGION ILE DE FRANCE NORD</v>
      </c>
      <c r="E814" s="12" t="str">
        <f t="shared" si="74"/>
        <v>TERRAIN</v>
      </c>
      <c r="F814" s="4" t="s">
        <v>1146</v>
      </c>
      <c r="G814" s="4" t="s">
        <v>6189</v>
      </c>
      <c r="H814" s="5">
        <v>1</v>
      </c>
      <c r="I814" s="5"/>
      <c r="J814" s="5">
        <v>1</v>
      </c>
      <c r="K814" s="5" t="s">
        <v>1325</v>
      </c>
      <c r="L814" s="5" t="s">
        <v>980</v>
      </c>
      <c r="M814" s="5" t="s">
        <v>1147</v>
      </c>
      <c r="N814" s="5" t="s">
        <v>25</v>
      </c>
      <c r="O814" s="5">
        <v>44682</v>
      </c>
      <c r="P814" s="5"/>
      <c r="Q814" s="5" t="s">
        <v>1346</v>
      </c>
      <c r="R814" s="5">
        <v>5</v>
      </c>
      <c r="S814" s="5" t="s">
        <v>18</v>
      </c>
      <c r="T814" s="5" t="s">
        <v>260</v>
      </c>
      <c r="U814" s="6">
        <v>44713</v>
      </c>
      <c r="V814" s="5" t="s">
        <v>1347</v>
      </c>
      <c r="W814" s="4" t="s">
        <v>1329</v>
      </c>
      <c r="X814" s="5" t="s">
        <v>18</v>
      </c>
      <c r="Y814" s="5" t="s">
        <v>1348</v>
      </c>
      <c r="Z814" s="5"/>
      <c r="AA814" s="4" t="s">
        <v>6190</v>
      </c>
      <c r="AB814" s="5" t="s">
        <v>1331</v>
      </c>
      <c r="AC814" s="5"/>
      <c r="AD814" s="5" t="s">
        <v>1331</v>
      </c>
      <c r="AE814" s="5"/>
      <c r="AF814" s="5">
        <v>31785</v>
      </c>
      <c r="AG814" s="5">
        <v>37</v>
      </c>
      <c r="AH814" s="5">
        <v>100</v>
      </c>
      <c r="AI814" s="5" t="s">
        <v>1332</v>
      </c>
      <c r="AJ814" s="5">
        <v>43497</v>
      </c>
      <c r="AK814" s="5">
        <v>5</v>
      </c>
      <c r="AL814" s="5">
        <v>43497</v>
      </c>
      <c r="AM814" s="5" t="s">
        <v>1333</v>
      </c>
      <c r="AN814" s="5">
        <v>27930</v>
      </c>
      <c r="AO814" s="5" t="s">
        <v>6191</v>
      </c>
      <c r="AP814" s="5" t="s">
        <v>12477</v>
      </c>
      <c r="AQ814" s="4" t="s">
        <v>1351</v>
      </c>
      <c r="AR814" s="5" t="s">
        <v>12478</v>
      </c>
      <c r="AS814" s="4" t="s">
        <v>1898</v>
      </c>
      <c r="AT814" s="5" t="s">
        <v>1899</v>
      </c>
      <c r="AU814" s="5" t="s">
        <v>41</v>
      </c>
      <c r="AV814" s="4" t="s">
        <v>1900</v>
      </c>
      <c r="AW814" s="5" t="s">
        <v>30</v>
      </c>
      <c r="AX814" s="4" t="s">
        <v>3793</v>
      </c>
      <c r="AY814" s="5" t="s">
        <v>3794</v>
      </c>
      <c r="AZ814" s="5" t="s">
        <v>11</v>
      </c>
      <c r="BA814" s="4" t="s">
        <v>3795</v>
      </c>
      <c r="BB814" s="5" t="s">
        <v>3796</v>
      </c>
      <c r="BC814" s="4" t="s">
        <v>6189</v>
      </c>
      <c r="BD814" s="5" t="s">
        <v>6192</v>
      </c>
      <c r="BE814" s="5" t="s">
        <v>260</v>
      </c>
      <c r="BF814" s="5" t="s">
        <v>1333</v>
      </c>
      <c r="BG814" s="4" t="s">
        <v>6193</v>
      </c>
      <c r="BH814" s="5" t="s">
        <v>1343</v>
      </c>
    </row>
    <row r="815" spans="1:60" x14ac:dyDescent="0.25">
      <c r="A815">
        <f t="shared" si="72"/>
        <v>306489</v>
      </c>
      <c r="B815">
        <f t="shared" si="73"/>
        <v>7024440</v>
      </c>
      <c r="C815" s="17" t="str">
        <f t="shared" si="75"/>
        <v>CC</v>
      </c>
      <c r="D815" t="str">
        <f t="shared" si="71"/>
        <v>REGION CENTRE EST</v>
      </c>
      <c r="E815" s="12" t="str">
        <f t="shared" si="74"/>
        <v>TERRAIN</v>
      </c>
      <c r="F815" s="4" t="s">
        <v>12523</v>
      </c>
      <c r="G815" s="4" t="s">
        <v>11135</v>
      </c>
      <c r="H815" s="5">
        <v>1</v>
      </c>
      <c r="I815" s="5"/>
      <c r="J815" s="5">
        <v>1</v>
      </c>
      <c r="K815" s="5" t="s">
        <v>1325</v>
      </c>
      <c r="L815" s="5" t="s">
        <v>546</v>
      </c>
      <c r="M815" s="5" t="s">
        <v>12524</v>
      </c>
      <c r="N815" s="5"/>
      <c r="O815" s="5"/>
      <c r="P815" s="5"/>
      <c r="Q815" s="5"/>
      <c r="R815" s="5"/>
      <c r="S815" s="5"/>
      <c r="T815" s="5" t="s">
        <v>245</v>
      </c>
      <c r="U815" s="6">
        <v>45627</v>
      </c>
      <c r="V815" s="5" t="s">
        <v>1328</v>
      </c>
      <c r="W815" s="4" t="s">
        <v>1329</v>
      </c>
      <c r="X815" s="5" t="s">
        <v>18</v>
      </c>
      <c r="Y815" s="5"/>
      <c r="Z815" s="5"/>
      <c r="AA815" s="4" t="s">
        <v>9714</v>
      </c>
      <c r="AB815" s="5"/>
      <c r="AC815" s="5"/>
      <c r="AD815" s="5" t="s">
        <v>1331</v>
      </c>
      <c r="AE815" s="5"/>
      <c r="AF815" s="5">
        <v>34170</v>
      </c>
      <c r="AG815" s="5">
        <v>31</v>
      </c>
      <c r="AH815" s="5">
        <v>100</v>
      </c>
      <c r="AI815" s="5" t="s">
        <v>1332</v>
      </c>
      <c r="AJ815" s="5">
        <v>45627</v>
      </c>
      <c r="AK815" s="5">
        <v>0</v>
      </c>
      <c r="AL815" s="5">
        <v>45627</v>
      </c>
      <c r="AM815" s="5" t="s">
        <v>1333</v>
      </c>
      <c r="AN815" s="5">
        <v>91390</v>
      </c>
      <c r="AO815" s="5" t="s">
        <v>10784</v>
      </c>
      <c r="AP815" s="5" t="s">
        <v>1536</v>
      </c>
      <c r="AQ815" s="4" t="s">
        <v>12479</v>
      </c>
      <c r="AR815" s="5" t="s">
        <v>12480</v>
      </c>
      <c r="AS815" s="4" t="s">
        <v>1376</v>
      </c>
      <c r="AT815" s="5" t="s">
        <v>1377</v>
      </c>
      <c r="AU815" s="5" t="s">
        <v>41</v>
      </c>
      <c r="AV815" s="4" t="s">
        <v>1378</v>
      </c>
      <c r="AW815" s="5" t="s">
        <v>47</v>
      </c>
      <c r="AX815" s="4"/>
      <c r="AY815" s="5"/>
      <c r="AZ815" s="5"/>
      <c r="BA815" s="4" t="s">
        <v>1861</v>
      </c>
      <c r="BB815" s="5" t="s">
        <v>1862</v>
      </c>
      <c r="BC815" s="4" t="s">
        <v>11135</v>
      </c>
      <c r="BD815" s="5" t="s">
        <v>11136</v>
      </c>
      <c r="BE815" s="5" t="s">
        <v>245</v>
      </c>
      <c r="BF815" s="5" t="s">
        <v>1333</v>
      </c>
      <c r="BG815" s="4" t="s">
        <v>10113</v>
      </c>
      <c r="BH815" s="5" t="s">
        <v>1343</v>
      </c>
    </row>
    <row r="816" spans="1:60" x14ac:dyDescent="0.25">
      <c r="A816">
        <f t="shared" si="72"/>
        <v>305532</v>
      </c>
      <c r="B816">
        <f t="shared" si="73"/>
        <v>7022325</v>
      </c>
      <c r="C816" s="17" t="str">
        <f t="shared" si="75"/>
        <v>CC</v>
      </c>
      <c r="D816" t="str">
        <f t="shared" si="71"/>
        <v>REGION ILE DE FRANCE NORD</v>
      </c>
      <c r="E816" s="12" t="str">
        <f t="shared" si="74"/>
        <v>TERRAIN</v>
      </c>
      <c r="F816" s="4" t="s">
        <v>908</v>
      </c>
      <c r="G816" s="4" t="s">
        <v>6194</v>
      </c>
      <c r="H816" s="5">
        <v>1</v>
      </c>
      <c r="I816" s="5"/>
      <c r="J816" s="5">
        <v>1</v>
      </c>
      <c r="K816" s="5" t="s">
        <v>1325</v>
      </c>
      <c r="L816" s="5" t="s">
        <v>910</v>
      </c>
      <c r="M816" s="5" t="s">
        <v>909</v>
      </c>
      <c r="N816" s="5"/>
      <c r="O816" s="5"/>
      <c r="P816" s="5"/>
      <c r="Q816" s="5"/>
      <c r="R816" s="5"/>
      <c r="S816" s="5"/>
      <c r="T816" s="5" t="s">
        <v>25</v>
      </c>
      <c r="U816" s="6">
        <v>45170</v>
      </c>
      <c r="V816" s="5" t="s">
        <v>1363</v>
      </c>
      <c r="W816" s="4" t="s">
        <v>1329</v>
      </c>
      <c r="X816" s="5" t="s">
        <v>18</v>
      </c>
      <c r="Y816" s="5"/>
      <c r="Z816" s="5"/>
      <c r="AA816" s="4" t="s">
        <v>5321</v>
      </c>
      <c r="AB816" s="5"/>
      <c r="AC816" s="5"/>
      <c r="AD816" s="5" t="s">
        <v>1331</v>
      </c>
      <c r="AE816" s="5"/>
      <c r="AF816" s="5">
        <v>29364</v>
      </c>
      <c r="AG816" s="5">
        <v>44</v>
      </c>
      <c r="AH816" s="5">
        <v>100</v>
      </c>
      <c r="AI816" s="5" t="s">
        <v>1332</v>
      </c>
      <c r="AJ816" s="5">
        <v>44986</v>
      </c>
      <c r="AK816" s="5">
        <v>1</v>
      </c>
      <c r="AL816" s="5">
        <v>44986</v>
      </c>
      <c r="AM816" s="5" t="s">
        <v>1333</v>
      </c>
      <c r="AN816" s="5">
        <v>76150</v>
      </c>
      <c r="AO816" s="5" t="s">
        <v>6195</v>
      </c>
      <c r="AP816" s="5" t="s">
        <v>12477</v>
      </c>
      <c r="AQ816" s="4" t="s">
        <v>1351</v>
      </c>
      <c r="AR816" s="5" t="s">
        <v>12478</v>
      </c>
      <c r="AS816" s="4" t="s">
        <v>1651</v>
      </c>
      <c r="AT816" s="5" t="s">
        <v>1652</v>
      </c>
      <c r="AU816" s="5" t="s">
        <v>41</v>
      </c>
      <c r="AV816" s="4" t="s">
        <v>1653</v>
      </c>
      <c r="AW816" s="5" t="s">
        <v>35</v>
      </c>
      <c r="AX816" s="4" t="s">
        <v>3088</v>
      </c>
      <c r="AY816" s="5" t="s">
        <v>3089</v>
      </c>
      <c r="AZ816" s="5" t="s">
        <v>11</v>
      </c>
      <c r="BA816" s="4" t="s">
        <v>3090</v>
      </c>
      <c r="BB816" s="5" t="s">
        <v>3091</v>
      </c>
      <c r="BC816" s="4" t="s">
        <v>6194</v>
      </c>
      <c r="BD816" s="5" t="s">
        <v>6196</v>
      </c>
      <c r="BE816" s="5" t="s">
        <v>25</v>
      </c>
      <c r="BF816" s="5" t="s">
        <v>1333</v>
      </c>
      <c r="BG816" s="4" t="s">
        <v>6197</v>
      </c>
      <c r="BH816" s="5" t="s">
        <v>1343</v>
      </c>
    </row>
    <row r="817" spans="1:60" x14ac:dyDescent="0.25">
      <c r="A817">
        <f t="shared" si="72"/>
        <v>304292</v>
      </c>
      <c r="B817">
        <f t="shared" si="73"/>
        <v>3102307</v>
      </c>
      <c r="C817" s="17" t="str">
        <f t="shared" si="75"/>
        <v>IMP</v>
      </c>
      <c r="D817" t="str">
        <f t="shared" si="71"/>
        <v>REGION GRAND SUD</v>
      </c>
      <c r="E817" s="12" t="str">
        <f t="shared" si="74"/>
        <v>TERRAIN</v>
      </c>
      <c r="F817" s="4" t="s">
        <v>6198</v>
      </c>
      <c r="G817" s="4" t="s">
        <v>3545</v>
      </c>
      <c r="H817" s="5">
        <v>1</v>
      </c>
      <c r="I817" s="5"/>
      <c r="J817" s="5">
        <v>1</v>
      </c>
      <c r="K817" s="5" t="s">
        <v>1325</v>
      </c>
      <c r="L817" s="5" t="s">
        <v>64</v>
      </c>
      <c r="M817" s="5" t="s">
        <v>909</v>
      </c>
      <c r="N817" s="5" t="s">
        <v>1357</v>
      </c>
      <c r="O817" s="5">
        <v>44866</v>
      </c>
      <c r="P817" s="5"/>
      <c r="Q817" s="5" t="s">
        <v>1346</v>
      </c>
      <c r="R817" s="5">
        <v>4</v>
      </c>
      <c r="S817" s="5" t="s">
        <v>5</v>
      </c>
      <c r="T817" s="5" t="s">
        <v>11</v>
      </c>
      <c r="U817" s="6">
        <v>44896</v>
      </c>
      <c r="V817" s="5" t="s">
        <v>1605</v>
      </c>
      <c r="W817" s="4" t="s">
        <v>1606</v>
      </c>
      <c r="X817" s="5" t="s">
        <v>5</v>
      </c>
      <c r="Y817" s="5"/>
      <c r="Z817" s="5"/>
      <c r="AA817" s="4"/>
      <c r="AB817" s="5">
        <v>5</v>
      </c>
      <c r="AC817" s="5"/>
      <c r="AD817" s="5">
        <v>5</v>
      </c>
      <c r="AE817" s="5"/>
      <c r="AF817" s="5">
        <v>33532</v>
      </c>
      <c r="AG817" s="5">
        <v>33</v>
      </c>
      <c r="AH817" s="5">
        <v>100</v>
      </c>
      <c r="AI817" s="5" t="s">
        <v>1332</v>
      </c>
      <c r="AJ817" s="5">
        <v>43647</v>
      </c>
      <c r="AK817" s="5">
        <v>5</v>
      </c>
      <c r="AL817" s="5">
        <v>43647</v>
      </c>
      <c r="AM817" s="5"/>
      <c r="AN817" s="5">
        <v>31000</v>
      </c>
      <c r="AO817" s="5" t="s">
        <v>1716</v>
      </c>
      <c r="AP817" s="5" t="s">
        <v>1335</v>
      </c>
      <c r="AQ817" s="4" t="s">
        <v>1336</v>
      </c>
      <c r="AR817" s="5" t="s">
        <v>12476</v>
      </c>
      <c r="AS817" s="4" t="s">
        <v>1795</v>
      </c>
      <c r="AT817" s="5" t="s">
        <v>1796</v>
      </c>
      <c r="AU817" s="5" t="s">
        <v>41</v>
      </c>
      <c r="AV817" s="4" t="s">
        <v>1797</v>
      </c>
      <c r="AW817" s="5" t="s">
        <v>227</v>
      </c>
      <c r="AX817" s="4" t="s">
        <v>3545</v>
      </c>
      <c r="AY817" s="5" t="s">
        <v>3546</v>
      </c>
      <c r="AZ817" s="5" t="s">
        <v>11</v>
      </c>
      <c r="BA817" s="4" t="s">
        <v>3547</v>
      </c>
      <c r="BB817" s="5" t="s">
        <v>3548</v>
      </c>
      <c r="BC817" s="5"/>
      <c r="BD817" s="5"/>
      <c r="BE817" s="5"/>
      <c r="BF817" s="5" t="s">
        <v>1608</v>
      </c>
      <c r="BG817" s="4"/>
      <c r="BH817" s="5"/>
    </row>
    <row r="818" spans="1:60" x14ac:dyDescent="0.25">
      <c r="A818">
        <f t="shared" si="72"/>
        <v>306238</v>
      </c>
      <c r="B818">
        <f t="shared" si="73"/>
        <v>7024115</v>
      </c>
      <c r="C818" s="17" t="str">
        <f t="shared" si="75"/>
        <v>CC</v>
      </c>
      <c r="D818" t="str">
        <f t="shared" si="71"/>
        <v>REGION GRAND SUD</v>
      </c>
      <c r="E818" s="12" t="str">
        <f t="shared" si="74"/>
        <v>TERRAIN</v>
      </c>
      <c r="F818" s="4" t="s">
        <v>6199</v>
      </c>
      <c r="G818" s="4" t="s">
        <v>6200</v>
      </c>
      <c r="H818" s="5">
        <v>1</v>
      </c>
      <c r="I818" s="5"/>
      <c r="J818" s="5">
        <v>2</v>
      </c>
      <c r="K818" s="5" t="s">
        <v>1345</v>
      </c>
      <c r="L818" s="5" t="s">
        <v>6201</v>
      </c>
      <c r="M818" s="5" t="s">
        <v>6202</v>
      </c>
      <c r="N818" s="5"/>
      <c r="O818" s="5"/>
      <c r="P818" s="5"/>
      <c r="Q818" s="5"/>
      <c r="R818" s="5"/>
      <c r="S818" s="5"/>
      <c r="T818" s="5" t="s">
        <v>245</v>
      </c>
      <c r="U818" s="6">
        <v>45536</v>
      </c>
      <c r="V818" s="5" t="s">
        <v>1328</v>
      </c>
      <c r="W818" s="4" t="s">
        <v>1329</v>
      </c>
      <c r="X818" s="5" t="s">
        <v>18</v>
      </c>
      <c r="Y818" s="5"/>
      <c r="Z818" s="5"/>
      <c r="AA818" s="4" t="s">
        <v>6203</v>
      </c>
      <c r="AB818" s="5"/>
      <c r="AC818" s="5"/>
      <c r="AD818" s="5" t="s">
        <v>1331</v>
      </c>
      <c r="AE818" s="5"/>
      <c r="AF818" s="5">
        <v>34167</v>
      </c>
      <c r="AG818" s="5">
        <v>31</v>
      </c>
      <c r="AH818" s="5">
        <v>100</v>
      </c>
      <c r="AI818" s="5" t="s">
        <v>1332</v>
      </c>
      <c r="AJ818" s="5">
        <v>45536</v>
      </c>
      <c r="AK818" s="5">
        <v>0</v>
      </c>
      <c r="AL818" s="5">
        <v>45536</v>
      </c>
      <c r="AM818" s="5" t="s">
        <v>1333</v>
      </c>
      <c r="AN818" s="5">
        <v>38190</v>
      </c>
      <c r="AO818" s="5" t="s">
        <v>6204</v>
      </c>
      <c r="AP818" s="5" t="s">
        <v>1335</v>
      </c>
      <c r="AQ818" s="4" t="s">
        <v>1336</v>
      </c>
      <c r="AR818" s="5" t="s">
        <v>12476</v>
      </c>
      <c r="AS818" s="4" t="s">
        <v>1522</v>
      </c>
      <c r="AT818" s="5" t="s">
        <v>1523</v>
      </c>
      <c r="AU818" s="5" t="s">
        <v>41</v>
      </c>
      <c r="AV818" s="4" t="s">
        <v>1524</v>
      </c>
      <c r="AW818" s="5" t="s">
        <v>93</v>
      </c>
      <c r="AX818" s="4" t="s">
        <v>1734</v>
      </c>
      <c r="AY818" s="5" t="s">
        <v>1735</v>
      </c>
      <c r="AZ818" s="5" t="s">
        <v>11</v>
      </c>
      <c r="BA818" s="4" t="s">
        <v>1736</v>
      </c>
      <c r="BB818" s="5" t="s">
        <v>1737</v>
      </c>
      <c r="BC818" s="5" t="s">
        <v>6200</v>
      </c>
      <c r="BD818" s="5" t="s">
        <v>6205</v>
      </c>
      <c r="BE818" s="5" t="s">
        <v>245</v>
      </c>
      <c r="BF818" s="5" t="s">
        <v>1333</v>
      </c>
      <c r="BG818" s="4" t="s">
        <v>6206</v>
      </c>
      <c r="BH818" s="5" t="s">
        <v>1343</v>
      </c>
    </row>
    <row r="819" spans="1:60" x14ac:dyDescent="0.25">
      <c r="A819">
        <f t="shared" si="72"/>
        <v>304936</v>
      </c>
      <c r="B819">
        <f t="shared" si="73"/>
        <v>3102714</v>
      </c>
      <c r="C819" s="17" t="str">
        <f t="shared" si="75"/>
        <v>IMP</v>
      </c>
      <c r="D819" t="str">
        <f t="shared" si="71"/>
        <v>REGION CENTRE EST</v>
      </c>
      <c r="E819" s="12" t="str">
        <f t="shared" si="74"/>
        <v>TERRAIN</v>
      </c>
      <c r="F819" s="4" t="s">
        <v>6207</v>
      </c>
      <c r="G819" s="4" t="s">
        <v>2634</v>
      </c>
      <c r="H819" s="5">
        <v>1</v>
      </c>
      <c r="I819" s="5"/>
      <c r="J819" s="5">
        <v>2</v>
      </c>
      <c r="K819" s="5" t="s">
        <v>1345</v>
      </c>
      <c r="L819" s="5" t="s">
        <v>106</v>
      </c>
      <c r="M819" s="5" t="s">
        <v>6208</v>
      </c>
      <c r="N819" s="5" t="s">
        <v>1187</v>
      </c>
      <c r="O819" s="5">
        <v>44986</v>
      </c>
      <c r="P819" s="5"/>
      <c r="Q819" s="5" t="s">
        <v>1346</v>
      </c>
      <c r="R819" s="5">
        <v>4</v>
      </c>
      <c r="S819" s="5" t="s">
        <v>5</v>
      </c>
      <c r="T819" s="5" t="s">
        <v>11</v>
      </c>
      <c r="U819" s="6">
        <v>45017</v>
      </c>
      <c r="V819" s="5" t="s">
        <v>1605</v>
      </c>
      <c r="W819" s="4" t="s">
        <v>1606</v>
      </c>
      <c r="X819" s="5" t="s">
        <v>5</v>
      </c>
      <c r="Y819" s="5"/>
      <c r="Z819" s="5"/>
      <c r="AA819" s="4"/>
      <c r="AB819" s="5">
        <v>6</v>
      </c>
      <c r="AC819" s="5"/>
      <c r="AD819" s="5">
        <v>6</v>
      </c>
      <c r="AE819" s="5"/>
      <c r="AF819" s="5">
        <v>24347</v>
      </c>
      <c r="AG819" s="5">
        <v>58</v>
      </c>
      <c r="AH819" s="5">
        <v>100</v>
      </c>
      <c r="AI819" s="5" t="s">
        <v>1332</v>
      </c>
      <c r="AJ819" s="5">
        <v>44256</v>
      </c>
      <c r="AK819" s="5">
        <v>3</v>
      </c>
      <c r="AL819" s="5">
        <v>44256</v>
      </c>
      <c r="AM819" s="5"/>
      <c r="AN819" s="5">
        <v>51100</v>
      </c>
      <c r="AO819" s="5" t="s">
        <v>4277</v>
      </c>
      <c r="AP819" s="5" t="s">
        <v>1536</v>
      </c>
      <c r="AQ819" s="4" t="s">
        <v>12479</v>
      </c>
      <c r="AR819" s="5" t="s">
        <v>12480</v>
      </c>
      <c r="AS819" s="4" t="s">
        <v>1906</v>
      </c>
      <c r="AT819" s="5" t="s">
        <v>1909</v>
      </c>
      <c r="AU819" s="5" t="s">
        <v>41</v>
      </c>
      <c r="AV819" s="4" t="s">
        <v>1910</v>
      </c>
      <c r="AW819" s="5" t="s">
        <v>48</v>
      </c>
      <c r="AX819" s="4" t="s">
        <v>2634</v>
      </c>
      <c r="AY819" s="5" t="s">
        <v>2635</v>
      </c>
      <c r="AZ819" s="5" t="s">
        <v>11</v>
      </c>
      <c r="BA819" s="4" t="s">
        <v>2636</v>
      </c>
      <c r="BB819" s="5" t="s">
        <v>2637</v>
      </c>
      <c r="BC819" s="4"/>
      <c r="BD819" s="5"/>
      <c r="BE819" s="5"/>
      <c r="BF819" s="5" t="s">
        <v>1608</v>
      </c>
      <c r="BG819" s="4"/>
      <c r="BH819" s="5"/>
    </row>
    <row r="820" spans="1:60" x14ac:dyDescent="0.25">
      <c r="A820">
        <f t="shared" si="72"/>
        <v>302432</v>
      </c>
      <c r="B820">
        <f t="shared" si="73"/>
        <v>3101351</v>
      </c>
      <c r="C820" s="17" t="str">
        <f t="shared" si="75"/>
        <v>CC</v>
      </c>
      <c r="D820" t="str">
        <f t="shared" si="71"/>
        <v>REGION CENTRE EST</v>
      </c>
      <c r="E820" s="12" t="str">
        <f t="shared" si="74"/>
        <v>TERRAIN</v>
      </c>
      <c r="F820" s="4" t="s">
        <v>1242</v>
      </c>
      <c r="G820" s="4" t="s">
        <v>6209</v>
      </c>
      <c r="H820" s="5">
        <v>1</v>
      </c>
      <c r="I820" s="5"/>
      <c r="J820" s="5">
        <v>1</v>
      </c>
      <c r="K820" s="5" t="s">
        <v>1325</v>
      </c>
      <c r="L820" s="5" t="s">
        <v>546</v>
      </c>
      <c r="M820" s="5" t="s">
        <v>1243</v>
      </c>
      <c r="N820" s="5"/>
      <c r="O820" s="5"/>
      <c r="P820" s="5"/>
      <c r="Q820" s="5"/>
      <c r="R820" s="5"/>
      <c r="S820" s="5"/>
      <c r="T820" s="5" t="s">
        <v>25</v>
      </c>
      <c r="U820" s="6">
        <v>42064</v>
      </c>
      <c r="V820" s="5" t="s">
        <v>1363</v>
      </c>
      <c r="W820" s="4" t="s">
        <v>1329</v>
      </c>
      <c r="X820" s="5" t="s">
        <v>18</v>
      </c>
      <c r="Y820" s="5"/>
      <c r="Z820" s="5"/>
      <c r="AA820" s="4" t="s">
        <v>6210</v>
      </c>
      <c r="AB820" s="5"/>
      <c r="AC820" s="5"/>
      <c r="AD820" s="5" t="s">
        <v>1331</v>
      </c>
      <c r="AE820" s="5"/>
      <c r="AF820" s="5">
        <v>29573</v>
      </c>
      <c r="AG820" s="5">
        <v>43</v>
      </c>
      <c r="AH820" s="5">
        <v>100</v>
      </c>
      <c r="AI820" s="5" t="s">
        <v>1332</v>
      </c>
      <c r="AJ820" s="5">
        <v>42064</v>
      </c>
      <c r="AK820" s="5">
        <v>9</v>
      </c>
      <c r="AL820" s="5">
        <v>42064</v>
      </c>
      <c r="AM820" s="5" t="s">
        <v>1333</v>
      </c>
      <c r="AN820" s="5">
        <v>77127</v>
      </c>
      <c r="AO820" s="5" t="s">
        <v>6211</v>
      </c>
      <c r="AP820" s="5" t="s">
        <v>1536</v>
      </c>
      <c r="AQ820" s="4" t="s">
        <v>12479</v>
      </c>
      <c r="AR820" s="5" t="s">
        <v>12480</v>
      </c>
      <c r="AS820" s="4" t="s">
        <v>1993</v>
      </c>
      <c r="AT820" s="5" t="s">
        <v>1994</v>
      </c>
      <c r="AU820" s="5" t="s">
        <v>41</v>
      </c>
      <c r="AV820" s="4" t="s">
        <v>1995</v>
      </c>
      <c r="AW820" s="5" t="s">
        <v>53</v>
      </c>
      <c r="AX820" s="4" t="s">
        <v>2646</v>
      </c>
      <c r="AY820" s="5" t="s">
        <v>2647</v>
      </c>
      <c r="AZ820" s="5" t="s">
        <v>11</v>
      </c>
      <c r="BA820" s="4" t="s">
        <v>2648</v>
      </c>
      <c r="BB820" s="5" t="s">
        <v>2649</v>
      </c>
      <c r="BC820" s="4" t="s">
        <v>6209</v>
      </c>
      <c r="BD820" s="5" t="s">
        <v>6212</v>
      </c>
      <c r="BE820" s="5" t="s">
        <v>25</v>
      </c>
      <c r="BF820" s="5" t="s">
        <v>1333</v>
      </c>
      <c r="BG820" s="4" t="s">
        <v>6213</v>
      </c>
      <c r="BH820" s="5" t="s">
        <v>1343</v>
      </c>
    </row>
    <row r="821" spans="1:60" x14ac:dyDescent="0.25">
      <c r="A821">
        <f t="shared" si="72"/>
        <v>305701</v>
      </c>
      <c r="B821">
        <f t="shared" si="73"/>
        <v>7022896</v>
      </c>
      <c r="C821" s="17" t="str">
        <f t="shared" si="75"/>
        <v>CC</v>
      </c>
      <c r="D821" t="str">
        <f t="shared" si="71"/>
        <v>REGION GRAND SUD</v>
      </c>
      <c r="E821" s="12" t="str">
        <f t="shared" si="74"/>
        <v>TERRAIN</v>
      </c>
      <c r="F821" s="4" t="s">
        <v>6214</v>
      </c>
      <c r="G821" s="4" t="s">
        <v>6215</v>
      </c>
      <c r="H821" s="5">
        <v>1</v>
      </c>
      <c r="I821" s="5"/>
      <c r="J821" s="5">
        <v>2</v>
      </c>
      <c r="K821" s="5" t="s">
        <v>1345</v>
      </c>
      <c r="L821" s="5" t="s">
        <v>376</v>
      </c>
      <c r="M821" s="5" t="s">
        <v>6216</v>
      </c>
      <c r="N821" s="5" t="s">
        <v>245</v>
      </c>
      <c r="O821" s="5">
        <v>45323</v>
      </c>
      <c r="P821" s="5"/>
      <c r="Q821" s="5" t="s">
        <v>1346</v>
      </c>
      <c r="R821" s="5">
        <v>5</v>
      </c>
      <c r="S821" s="5" t="s">
        <v>18</v>
      </c>
      <c r="T821" s="5" t="s">
        <v>25</v>
      </c>
      <c r="U821" s="6">
        <v>45352</v>
      </c>
      <c r="V821" s="5" t="s">
        <v>1363</v>
      </c>
      <c r="W821" s="4" t="s">
        <v>1329</v>
      </c>
      <c r="X821" s="5" t="s">
        <v>18</v>
      </c>
      <c r="Y821" s="5"/>
      <c r="Z821" s="5"/>
      <c r="AA821" s="4" t="s">
        <v>2857</v>
      </c>
      <c r="AB821" s="5" t="s">
        <v>1331</v>
      </c>
      <c r="AC821" s="5"/>
      <c r="AD821" s="5" t="s">
        <v>1331</v>
      </c>
      <c r="AE821" s="5"/>
      <c r="AF821" s="5">
        <v>31268</v>
      </c>
      <c r="AG821" s="5">
        <v>39</v>
      </c>
      <c r="AH821" s="5">
        <v>100</v>
      </c>
      <c r="AI821" s="5" t="s">
        <v>1332</v>
      </c>
      <c r="AJ821" s="5">
        <v>45170</v>
      </c>
      <c r="AK821" s="5">
        <v>1</v>
      </c>
      <c r="AL821" s="5">
        <v>45170</v>
      </c>
      <c r="AM821" s="5" t="s">
        <v>1333</v>
      </c>
      <c r="AN821" s="5">
        <v>13170</v>
      </c>
      <c r="AO821" s="5" t="s">
        <v>6217</v>
      </c>
      <c r="AP821" s="5" t="s">
        <v>1335</v>
      </c>
      <c r="AQ821" s="4" t="s">
        <v>1336</v>
      </c>
      <c r="AR821" s="5" t="s">
        <v>12476</v>
      </c>
      <c r="AS821" s="4" t="s">
        <v>1473</v>
      </c>
      <c r="AT821" s="5" t="s">
        <v>1474</v>
      </c>
      <c r="AU821" s="5" t="s">
        <v>41</v>
      </c>
      <c r="AV821" s="4" t="s">
        <v>1475</v>
      </c>
      <c r="AW821" s="5" t="s">
        <v>58</v>
      </c>
      <c r="AX821" s="4" t="s">
        <v>1819</v>
      </c>
      <c r="AY821" s="5" t="s">
        <v>1820</v>
      </c>
      <c r="AZ821" s="5" t="s">
        <v>11</v>
      </c>
      <c r="BA821" s="4" t="s">
        <v>1821</v>
      </c>
      <c r="BB821" s="5" t="s">
        <v>1822</v>
      </c>
      <c r="BC821" s="4" t="s">
        <v>6215</v>
      </c>
      <c r="BD821" s="5" t="s">
        <v>6218</v>
      </c>
      <c r="BE821" s="5" t="s">
        <v>25</v>
      </c>
      <c r="BF821" s="5" t="s">
        <v>1333</v>
      </c>
      <c r="BG821" s="4" t="s">
        <v>6219</v>
      </c>
      <c r="BH821" s="5" t="s">
        <v>1343</v>
      </c>
    </row>
    <row r="822" spans="1:60" x14ac:dyDescent="0.25">
      <c r="A822">
        <f t="shared" si="72"/>
        <v>193057</v>
      </c>
      <c r="B822">
        <f t="shared" si="73"/>
        <v>3002298</v>
      </c>
      <c r="C822" t="str">
        <f t="shared" si="75"/>
        <v>CC</v>
      </c>
      <c r="D822" t="str">
        <f t="shared" si="71"/>
        <v>POLE PILOTAGE DU RESEAU COMMERCIAL</v>
      </c>
      <c r="E822" s="12" t="str">
        <f t="shared" si="74"/>
        <v>TERRAIN</v>
      </c>
      <c r="F822" s="4" t="s">
        <v>796</v>
      </c>
      <c r="G822" s="4" t="s">
        <v>6220</v>
      </c>
      <c r="H822" s="5">
        <v>1</v>
      </c>
      <c r="I822" s="5"/>
      <c r="J822" s="5">
        <v>1</v>
      </c>
      <c r="K822" s="5" t="s">
        <v>1325</v>
      </c>
      <c r="L822" s="5" t="s">
        <v>6</v>
      </c>
      <c r="M822" s="5" t="s">
        <v>797</v>
      </c>
      <c r="N822" s="5" t="s">
        <v>25</v>
      </c>
      <c r="O822" s="5" t="s">
        <v>6221</v>
      </c>
      <c r="P822" s="5"/>
      <c r="Q822" s="5" t="s">
        <v>1346</v>
      </c>
      <c r="R822" s="5">
        <v>3</v>
      </c>
      <c r="S822" s="5" t="s">
        <v>18</v>
      </c>
      <c r="T822" s="5" t="s">
        <v>187</v>
      </c>
      <c r="U822" s="6">
        <v>39814</v>
      </c>
      <c r="V822" s="5" t="s">
        <v>1478</v>
      </c>
      <c r="W822" s="4" t="s">
        <v>1392</v>
      </c>
      <c r="X822" s="5" t="s">
        <v>18</v>
      </c>
      <c r="Y822" s="5"/>
      <c r="Z822" s="5"/>
      <c r="AA822" s="4"/>
      <c r="AB822" s="5" t="s">
        <v>1331</v>
      </c>
      <c r="AC822" s="5"/>
      <c r="AD822" s="5" t="s">
        <v>1331</v>
      </c>
      <c r="AE822" s="5"/>
      <c r="AF822" s="5">
        <v>22358</v>
      </c>
      <c r="AG822" s="5">
        <v>63</v>
      </c>
      <c r="AH822" s="5">
        <v>100</v>
      </c>
      <c r="AI822" s="5" t="s">
        <v>1332</v>
      </c>
      <c r="AJ822" s="5">
        <v>39814</v>
      </c>
      <c r="AK822" s="5">
        <v>15</v>
      </c>
      <c r="AL822" s="5">
        <v>39814</v>
      </c>
      <c r="AM822" s="5"/>
      <c r="AN822" s="5">
        <v>6130</v>
      </c>
      <c r="AO822" s="5" t="s">
        <v>6222</v>
      </c>
      <c r="AP822" s="5"/>
      <c r="AQ822" s="4" t="s">
        <v>1395</v>
      </c>
      <c r="AR822" s="5" t="s">
        <v>188</v>
      </c>
      <c r="AS822" s="4"/>
      <c r="AT822" s="5"/>
      <c r="AU822" s="5"/>
      <c r="AV822" s="4" t="s">
        <v>1395</v>
      </c>
      <c r="AW822" s="5" t="s">
        <v>189</v>
      </c>
      <c r="AX822" s="4"/>
      <c r="AY822" s="5"/>
      <c r="AZ822" s="5"/>
      <c r="BA822" s="4"/>
      <c r="BB822" s="5"/>
      <c r="BC822" s="4"/>
      <c r="BD822" s="5"/>
      <c r="BE822" s="5"/>
      <c r="BF822" s="5" t="s">
        <v>1717</v>
      </c>
      <c r="BG822" s="4"/>
      <c r="BH822" s="5"/>
    </row>
    <row r="823" spans="1:60" x14ac:dyDescent="0.25">
      <c r="A823">
        <f t="shared" si="72"/>
        <v>305759</v>
      </c>
      <c r="B823">
        <f t="shared" si="73"/>
        <v>7023125</v>
      </c>
      <c r="C823" s="17" t="str">
        <f t="shared" si="75"/>
        <v>CC</v>
      </c>
      <c r="D823" t="str">
        <f t="shared" si="71"/>
        <v>REGION ILE DE FRANCE NORD</v>
      </c>
      <c r="E823" s="12" t="str">
        <f t="shared" si="74"/>
        <v>TERRAIN</v>
      </c>
      <c r="F823" s="4" t="s">
        <v>6223</v>
      </c>
      <c r="G823" s="4" t="s">
        <v>6224</v>
      </c>
      <c r="H823" s="5">
        <v>1</v>
      </c>
      <c r="I823" s="5"/>
      <c r="J823" s="5">
        <v>2</v>
      </c>
      <c r="K823" s="5" t="s">
        <v>1345</v>
      </c>
      <c r="L823" s="5" t="s">
        <v>433</v>
      </c>
      <c r="M823" s="5" t="s">
        <v>6225</v>
      </c>
      <c r="N823" s="5" t="s">
        <v>245</v>
      </c>
      <c r="O823" s="5">
        <v>45323</v>
      </c>
      <c r="P823" s="5"/>
      <c r="Q823" s="5" t="s">
        <v>1346</v>
      </c>
      <c r="R823" s="5">
        <v>5</v>
      </c>
      <c r="S823" s="5" t="s">
        <v>18</v>
      </c>
      <c r="T823" s="5" t="s">
        <v>25</v>
      </c>
      <c r="U823" s="6">
        <v>45352</v>
      </c>
      <c r="V823" s="5" t="s">
        <v>1363</v>
      </c>
      <c r="W823" s="4" t="s">
        <v>1329</v>
      </c>
      <c r="X823" s="5" t="s">
        <v>18</v>
      </c>
      <c r="Y823" s="5"/>
      <c r="Z823" s="5"/>
      <c r="AA823" s="4" t="s">
        <v>1487</v>
      </c>
      <c r="AB823" s="5" t="s">
        <v>1331</v>
      </c>
      <c r="AC823" s="5"/>
      <c r="AD823" s="5" t="s">
        <v>1331</v>
      </c>
      <c r="AE823" s="5"/>
      <c r="AF823" s="5">
        <v>32301</v>
      </c>
      <c r="AG823" s="5">
        <v>36</v>
      </c>
      <c r="AH823" s="5">
        <v>100</v>
      </c>
      <c r="AI823" s="5" t="s">
        <v>1332</v>
      </c>
      <c r="AJ823" s="5">
        <v>45231</v>
      </c>
      <c r="AK823" s="5">
        <v>1</v>
      </c>
      <c r="AL823" s="5">
        <v>45231</v>
      </c>
      <c r="AM823" s="5" t="s">
        <v>1333</v>
      </c>
      <c r="AN823" s="5">
        <v>28000</v>
      </c>
      <c r="AO823" s="5" t="s">
        <v>6226</v>
      </c>
      <c r="AP823" s="5" t="s">
        <v>12477</v>
      </c>
      <c r="AQ823" s="4" t="s">
        <v>1351</v>
      </c>
      <c r="AR823" s="5" t="s">
        <v>12478</v>
      </c>
      <c r="AS823" s="4" t="s">
        <v>1656</v>
      </c>
      <c r="AT823" s="5" t="s">
        <v>1657</v>
      </c>
      <c r="AU823" s="5" t="s">
        <v>41</v>
      </c>
      <c r="AV823" s="4" t="s">
        <v>1658</v>
      </c>
      <c r="AW823" s="5" t="s">
        <v>306</v>
      </c>
      <c r="AX823" s="4" t="s">
        <v>2761</v>
      </c>
      <c r="AY823" s="5" t="s">
        <v>2762</v>
      </c>
      <c r="AZ823" s="5" t="s">
        <v>11</v>
      </c>
      <c r="BA823" s="4" t="s">
        <v>2763</v>
      </c>
      <c r="BB823" s="5" t="s">
        <v>2764</v>
      </c>
      <c r="BC823" s="4" t="s">
        <v>6224</v>
      </c>
      <c r="BD823" s="5" t="s">
        <v>6227</v>
      </c>
      <c r="BE823" s="5" t="s">
        <v>25</v>
      </c>
      <c r="BF823" s="5" t="s">
        <v>1333</v>
      </c>
      <c r="BG823" s="4" t="s">
        <v>6228</v>
      </c>
      <c r="BH823" s="5" t="s">
        <v>1343</v>
      </c>
    </row>
    <row r="824" spans="1:60" x14ac:dyDescent="0.25">
      <c r="A824">
        <f t="shared" si="72"/>
        <v>188582</v>
      </c>
      <c r="B824">
        <f t="shared" si="73"/>
        <v>6006844</v>
      </c>
      <c r="C824" s="17" t="str">
        <f t="shared" si="75"/>
        <v>ASSISTANTE</v>
      </c>
      <c r="D824" t="str">
        <f t="shared" si="71"/>
        <v>REGION ILE DE FRANCE NORD</v>
      </c>
      <c r="E824" s="12" t="str">
        <f t="shared" si="74"/>
        <v>TERRAIN</v>
      </c>
      <c r="F824" s="4" t="s">
        <v>6229</v>
      </c>
      <c r="G824" s="4" t="s">
        <v>6230</v>
      </c>
      <c r="H824" s="5">
        <v>1</v>
      </c>
      <c r="I824" s="5"/>
      <c r="J824" s="5">
        <v>2</v>
      </c>
      <c r="K824" s="5" t="s">
        <v>1345</v>
      </c>
      <c r="L824" s="5" t="s">
        <v>6231</v>
      </c>
      <c r="M824" s="5" t="s">
        <v>6232</v>
      </c>
      <c r="N824" s="5"/>
      <c r="O824" s="5"/>
      <c r="P824" s="5"/>
      <c r="Q824" s="5"/>
      <c r="R824" s="5"/>
      <c r="S824" s="5"/>
      <c r="T824" s="5" t="s">
        <v>1469</v>
      </c>
      <c r="U824" s="6">
        <v>36164</v>
      </c>
      <c r="V824" s="5" t="s">
        <v>1470</v>
      </c>
      <c r="W824" s="4" t="s">
        <v>1392</v>
      </c>
      <c r="X824" s="5" t="s">
        <v>1471</v>
      </c>
      <c r="Y824" s="5"/>
      <c r="Z824" s="5"/>
      <c r="AA824" s="4"/>
      <c r="AB824" s="5"/>
      <c r="AC824" s="5"/>
      <c r="AD824" s="5">
        <v>4</v>
      </c>
      <c r="AE824" s="5"/>
      <c r="AF824" s="5">
        <v>28283</v>
      </c>
      <c r="AG824" s="5">
        <v>47</v>
      </c>
      <c r="AH824" s="5">
        <v>100</v>
      </c>
      <c r="AI824" s="5" t="s">
        <v>1332</v>
      </c>
      <c r="AJ824" s="5">
        <v>36164</v>
      </c>
      <c r="AK824" s="5">
        <v>25</v>
      </c>
      <c r="AL824" s="5">
        <v>36164</v>
      </c>
      <c r="AM824" s="5"/>
      <c r="AN824" s="5">
        <v>59210</v>
      </c>
      <c r="AO824" s="5" t="s">
        <v>6233</v>
      </c>
      <c r="AP824" s="5" t="s">
        <v>12477</v>
      </c>
      <c r="AQ824" s="4" t="s">
        <v>1351</v>
      </c>
      <c r="AR824" s="5" t="s">
        <v>12478</v>
      </c>
      <c r="AS824" s="4" t="s">
        <v>2022</v>
      </c>
      <c r="AT824" s="5" t="s">
        <v>2023</v>
      </c>
      <c r="AU824" s="5" t="s">
        <v>41</v>
      </c>
      <c r="AV824" s="4" t="s">
        <v>2024</v>
      </c>
      <c r="AW824" s="5" t="s">
        <v>26</v>
      </c>
      <c r="AX824" s="4"/>
      <c r="AY824" s="5"/>
      <c r="AZ824" s="5"/>
      <c r="BA824" s="4"/>
      <c r="BB824" s="5"/>
      <c r="BC824" s="5"/>
      <c r="BD824" s="5"/>
      <c r="BE824" s="5"/>
      <c r="BF824" s="5"/>
      <c r="BG824" s="4"/>
      <c r="BH824" s="5"/>
    </row>
    <row r="825" spans="1:60" x14ac:dyDescent="0.25">
      <c r="A825">
        <f t="shared" si="72"/>
        <v>306451</v>
      </c>
      <c r="B825">
        <f t="shared" si="73"/>
        <v>7024373</v>
      </c>
      <c r="C825" s="17" t="str">
        <f t="shared" si="75"/>
        <v>CC</v>
      </c>
      <c r="D825" t="str">
        <f t="shared" si="71"/>
        <v>REGION ILE DE FRANCE NORD</v>
      </c>
      <c r="E825" s="12" t="str">
        <f t="shared" si="74"/>
        <v>TERRAIN</v>
      </c>
      <c r="F825" s="4" t="s">
        <v>6234</v>
      </c>
      <c r="G825" s="4" t="s">
        <v>6235</v>
      </c>
      <c r="H825" s="5">
        <v>1</v>
      </c>
      <c r="I825" s="5"/>
      <c r="J825" s="5">
        <v>2</v>
      </c>
      <c r="K825" s="5" t="s">
        <v>1345</v>
      </c>
      <c r="L825" s="5" t="s">
        <v>218</v>
      </c>
      <c r="M825" s="5" t="s">
        <v>6236</v>
      </c>
      <c r="N825" s="5"/>
      <c r="O825" s="5"/>
      <c r="P825" s="5"/>
      <c r="Q825" s="5"/>
      <c r="R825" s="5"/>
      <c r="S825" s="5"/>
      <c r="T825" s="5" t="s">
        <v>245</v>
      </c>
      <c r="U825" s="6">
        <v>45597</v>
      </c>
      <c r="V825" s="4" t="s">
        <v>1328</v>
      </c>
      <c r="W825" s="4" t="s">
        <v>1329</v>
      </c>
      <c r="X825" s="5" t="s">
        <v>18</v>
      </c>
      <c r="Y825" s="5"/>
      <c r="Z825" s="5"/>
      <c r="AA825" s="4" t="s">
        <v>6237</v>
      </c>
      <c r="AB825" s="5"/>
      <c r="AC825" s="5"/>
      <c r="AD825" s="5" t="s">
        <v>1331</v>
      </c>
      <c r="AE825" s="5"/>
      <c r="AF825" s="6">
        <v>36564</v>
      </c>
      <c r="AG825" s="5">
        <v>24</v>
      </c>
      <c r="AH825" s="5">
        <v>100</v>
      </c>
      <c r="AI825" s="5" t="s">
        <v>1332</v>
      </c>
      <c r="AJ825" s="6">
        <v>45597</v>
      </c>
      <c r="AK825" s="5">
        <v>0</v>
      </c>
      <c r="AL825" s="6">
        <v>45597</v>
      </c>
      <c r="AM825" s="5" t="s">
        <v>1333</v>
      </c>
      <c r="AN825" s="5">
        <v>78580</v>
      </c>
      <c r="AO825" s="5" t="s">
        <v>6238</v>
      </c>
      <c r="AP825" s="5" t="s">
        <v>12477</v>
      </c>
      <c r="AQ825" s="4" t="s">
        <v>1351</v>
      </c>
      <c r="AR825" s="5" t="s">
        <v>12478</v>
      </c>
      <c r="AS825" s="4" t="s">
        <v>1656</v>
      </c>
      <c r="AT825" s="5" t="s">
        <v>1657</v>
      </c>
      <c r="AU825" s="5" t="s">
        <v>41</v>
      </c>
      <c r="AV825" s="4" t="s">
        <v>1658</v>
      </c>
      <c r="AW825" s="5" t="s">
        <v>306</v>
      </c>
      <c r="AX825" s="4" t="s">
        <v>2991</v>
      </c>
      <c r="AY825" s="5" t="s">
        <v>2992</v>
      </c>
      <c r="AZ825" s="5" t="s">
        <v>11</v>
      </c>
      <c r="BA825" s="4" t="s">
        <v>2993</v>
      </c>
      <c r="BB825" s="5" t="s">
        <v>2994</v>
      </c>
      <c r="BC825" s="4" t="s">
        <v>6235</v>
      </c>
      <c r="BD825" s="5" t="s">
        <v>6239</v>
      </c>
      <c r="BE825" s="5" t="s">
        <v>245</v>
      </c>
      <c r="BF825" s="5" t="s">
        <v>1333</v>
      </c>
      <c r="BG825" s="4" t="s">
        <v>6240</v>
      </c>
      <c r="BH825" s="5" t="s">
        <v>1343</v>
      </c>
    </row>
    <row r="826" spans="1:60" x14ac:dyDescent="0.25">
      <c r="A826">
        <f t="shared" si="72"/>
        <v>300263</v>
      </c>
      <c r="B826">
        <f t="shared" si="73"/>
        <v>3100177</v>
      </c>
      <c r="C826" s="17" t="str">
        <f t="shared" si="75"/>
        <v>CC</v>
      </c>
      <c r="D826" t="str">
        <f t="shared" si="71"/>
        <v>REGION ILE DE FRANCE NORD</v>
      </c>
      <c r="E826" s="12" t="str">
        <f t="shared" si="74"/>
        <v>TERRAIN</v>
      </c>
      <c r="F826" s="4" t="s">
        <v>6241</v>
      </c>
      <c r="G826" s="4" t="s">
        <v>6242</v>
      </c>
      <c r="H826" s="5">
        <v>1</v>
      </c>
      <c r="I826" s="5"/>
      <c r="J826" s="5">
        <v>1</v>
      </c>
      <c r="K826" s="5" t="s">
        <v>1325</v>
      </c>
      <c r="L826" s="5" t="s">
        <v>382</v>
      </c>
      <c r="M826" s="5" t="s">
        <v>6243</v>
      </c>
      <c r="N826" s="5" t="s">
        <v>260</v>
      </c>
      <c r="O826" s="5">
        <v>40664</v>
      </c>
      <c r="P826" s="5"/>
      <c r="Q826" s="5" t="s">
        <v>1346</v>
      </c>
      <c r="R826" s="5">
        <v>5</v>
      </c>
      <c r="S826" s="5" t="s">
        <v>18</v>
      </c>
      <c r="T826" s="5" t="s">
        <v>25</v>
      </c>
      <c r="U826" s="6">
        <v>40695</v>
      </c>
      <c r="V826" s="4" t="s">
        <v>1363</v>
      </c>
      <c r="W826" s="4" t="s">
        <v>1329</v>
      </c>
      <c r="X826" s="5" t="s">
        <v>18</v>
      </c>
      <c r="Y826" s="5"/>
      <c r="Z826" s="5"/>
      <c r="AA826" s="4" t="s">
        <v>6244</v>
      </c>
      <c r="AB826" s="5" t="s">
        <v>1331</v>
      </c>
      <c r="AC826" s="5"/>
      <c r="AD826" s="5" t="s">
        <v>1331</v>
      </c>
      <c r="AE826" s="5"/>
      <c r="AF826" s="6">
        <v>29693</v>
      </c>
      <c r="AG826" s="5">
        <v>43</v>
      </c>
      <c r="AH826" s="5">
        <v>100</v>
      </c>
      <c r="AI826" s="5" t="s">
        <v>1332</v>
      </c>
      <c r="AJ826" s="6">
        <v>40695</v>
      </c>
      <c r="AK826" s="5">
        <v>13</v>
      </c>
      <c r="AL826" s="6">
        <v>40695</v>
      </c>
      <c r="AM826" s="5" t="s">
        <v>1333</v>
      </c>
      <c r="AN826" s="5">
        <v>62128</v>
      </c>
      <c r="AO826" s="5" t="s">
        <v>6245</v>
      </c>
      <c r="AP826" s="5" t="s">
        <v>12477</v>
      </c>
      <c r="AQ826" s="4" t="s">
        <v>1351</v>
      </c>
      <c r="AR826" s="5" t="s">
        <v>12478</v>
      </c>
      <c r="AS826" s="4" t="s">
        <v>1450</v>
      </c>
      <c r="AT826" s="5" t="s">
        <v>1451</v>
      </c>
      <c r="AU826" s="5" t="s">
        <v>41</v>
      </c>
      <c r="AV826" s="4" t="s">
        <v>1452</v>
      </c>
      <c r="AW826" s="5" t="s">
        <v>230</v>
      </c>
      <c r="AX826" s="4" t="s">
        <v>3039</v>
      </c>
      <c r="AY826" s="5" t="s">
        <v>3040</v>
      </c>
      <c r="AZ826" s="5" t="s">
        <v>11</v>
      </c>
      <c r="BA826" s="4" t="s">
        <v>3041</v>
      </c>
      <c r="BB826" s="5" t="s">
        <v>3042</v>
      </c>
      <c r="BC826" s="4" t="s">
        <v>6242</v>
      </c>
      <c r="BD826" s="5" t="s">
        <v>6246</v>
      </c>
      <c r="BE826" s="5" t="s">
        <v>25</v>
      </c>
      <c r="BF826" s="5" t="s">
        <v>1333</v>
      </c>
      <c r="BG826" s="4" t="s">
        <v>6247</v>
      </c>
      <c r="BH826" s="5" t="s">
        <v>1343</v>
      </c>
    </row>
    <row r="827" spans="1:60" x14ac:dyDescent="0.25">
      <c r="A827">
        <f t="shared" si="72"/>
        <v>176901</v>
      </c>
      <c r="B827">
        <f t="shared" si="73"/>
        <v>3000629</v>
      </c>
      <c r="C827" s="17" t="str">
        <f t="shared" si="75"/>
        <v>CC</v>
      </c>
      <c r="D827" t="str">
        <f t="shared" si="71"/>
        <v>REGION CENTRE EST</v>
      </c>
      <c r="E827" s="12" t="str">
        <f t="shared" si="74"/>
        <v>TERRAIN</v>
      </c>
      <c r="F827" s="4" t="s">
        <v>1019</v>
      </c>
      <c r="G827" s="4" t="s">
        <v>6248</v>
      </c>
      <c r="H827" s="5">
        <v>1</v>
      </c>
      <c r="I827" s="5"/>
      <c r="J827" s="5">
        <v>1</v>
      </c>
      <c r="K827" s="5" t="s">
        <v>1325</v>
      </c>
      <c r="L827" s="5" t="s">
        <v>51</v>
      </c>
      <c r="M827" s="5" t="s">
        <v>1020</v>
      </c>
      <c r="N827" s="5"/>
      <c r="O827" s="5"/>
      <c r="P827" s="5"/>
      <c r="Q827" s="5"/>
      <c r="R827" s="5"/>
      <c r="S827" s="5"/>
      <c r="T827" s="5" t="s">
        <v>3</v>
      </c>
      <c r="U827" s="6">
        <v>35309</v>
      </c>
      <c r="V827" s="4" t="s">
        <v>1487</v>
      </c>
      <c r="W827" s="4" t="s">
        <v>1329</v>
      </c>
      <c r="X827" s="5" t="s">
        <v>5</v>
      </c>
      <c r="Y827" s="5" t="s">
        <v>1348</v>
      </c>
      <c r="Z827" s="5"/>
      <c r="AA827" s="4" t="s">
        <v>6249</v>
      </c>
      <c r="AB827" s="5"/>
      <c r="AC827" s="5"/>
      <c r="AD827" s="5">
        <v>6</v>
      </c>
      <c r="AE827" s="5"/>
      <c r="AF827" s="6">
        <v>26676</v>
      </c>
      <c r="AG827" s="5">
        <v>51</v>
      </c>
      <c r="AH827" s="5">
        <v>100</v>
      </c>
      <c r="AI827" s="5" t="s">
        <v>1332</v>
      </c>
      <c r="AJ827" s="6">
        <v>35309</v>
      </c>
      <c r="AK827" s="5">
        <v>28</v>
      </c>
      <c r="AL827" s="6">
        <v>35309</v>
      </c>
      <c r="AM827" s="5" t="s">
        <v>1333</v>
      </c>
      <c r="AN827" s="5">
        <v>68220</v>
      </c>
      <c r="AO827" s="5" t="s">
        <v>6250</v>
      </c>
      <c r="AP827" s="5" t="s">
        <v>1536</v>
      </c>
      <c r="AQ827" s="4" t="s">
        <v>12479</v>
      </c>
      <c r="AR827" s="5" t="s">
        <v>12480</v>
      </c>
      <c r="AS827" s="4" t="s">
        <v>1564</v>
      </c>
      <c r="AT827" s="5" t="s">
        <v>1565</v>
      </c>
      <c r="AU827" s="5" t="s">
        <v>41</v>
      </c>
      <c r="AV827" s="4" t="s">
        <v>1566</v>
      </c>
      <c r="AW827" s="5" t="s">
        <v>68</v>
      </c>
      <c r="AX827" s="4"/>
      <c r="AY827" s="5"/>
      <c r="AZ827" s="5"/>
      <c r="BA827" s="4" t="s">
        <v>7099</v>
      </c>
      <c r="BB827" s="5" t="s">
        <v>7100</v>
      </c>
      <c r="BC827" s="4" t="s">
        <v>6248</v>
      </c>
      <c r="BD827" s="5" t="s">
        <v>6251</v>
      </c>
      <c r="BE827" s="5" t="s">
        <v>3</v>
      </c>
      <c r="BF827" s="5" t="s">
        <v>1333</v>
      </c>
      <c r="BG827" s="4" t="s">
        <v>6252</v>
      </c>
      <c r="BH827" s="5" t="s">
        <v>1343</v>
      </c>
    </row>
    <row r="828" spans="1:60" x14ac:dyDescent="0.25">
      <c r="A828">
        <f t="shared" si="72"/>
        <v>302511</v>
      </c>
      <c r="B828">
        <f t="shared" si="73"/>
        <v>3101383</v>
      </c>
      <c r="C828" s="17" t="str">
        <f t="shared" si="75"/>
        <v>IMP</v>
      </c>
      <c r="D828" t="str">
        <f t="shared" si="71"/>
        <v>REGION ILE DE FRANCE NORD</v>
      </c>
      <c r="E828" s="12" t="str">
        <f t="shared" si="74"/>
        <v>TERRAIN</v>
      </c>
      <c r="F828" s="4" t="s">
        <v>6253</v>
      </c>
      <c r="G828" s="4" t="s">
        <v>2116</v>
      </c>
      <c r="H828" s="5">
        <v>1</v>
      </c>
      <c r="I828" s="5"/>
      <c r="J828" s="5">
        <v>1</v>
      </c>
      <c r="K828" s="5" t="s">
        <v>1325</v>
      </c>
      <c r="L828" s="5" t="s">
        <v>34</v>
      </c>
      <c r="M828" s="5" t="s">
        <v>6254</v>
      </c>
      <c r="N828" s="5" t="s">
        <v>272</v>
      </c>
      <c r="O828" s="6">
        <v>44866</v>
      </c>
      <c r="P828" s="5"/>
      <c r="Q828" s="5" t="s">
        <v>1346</v>
      </c>
      <c r="R828" s="5">
        <v>4</v>
      </c>
      <c r="S828" s="5" t="s">
        <v>5</v>
      </c>
      <c r="T828" s="5" t="s">
        <v>11</v>
      </c>
      <c r="U828" s="6">
        <v>44896</v>
      </c>
      <c r="V828" s="4" t="s">
        <v>1605</v>
      </c>
      <c r="W828" s="4" t="s">
        <v>1606</v>
      </c>
      <c r="X828" s="5" t="s">
        <v>5</v>
      </c>
      <c r="Y828" s="5"/>
      <c r="Z828" s="5"/>
      <c r="AA828" s="4"/>
      <c r="AB828" s="5">
        <v>5</v>
      </c>
      <c r="AC828" s="5"/>
      <c r="AD828" s="5">
        <v>5</v>
      </c>
      <c r="AE828" s="5"/>
      <c r="AF828" s="6">
        <v>29188</v>
      </c>
      <c r="AG828" s="5">
        <v>45</v>
      </c>
      <c r="AH828" s="5">
        <v>100</v>
      </c>
      <c r="AI828" s="5" t="s">
        <v>1332</v>
      </c>
      <c r="AJ828" s="6">
        <v>42125</v>
      </c>
      <c r="AK828" s="5">
        <v>9</v>
      </c>
      <c r="AL828" s="6">
        <v>42125</v>
      </c>
      <c r="AM828" s="5"/>
      <c r="AN828" s="5">
        <v>92500</v>
      </c>
      <c r="AO828" s="5" t="s">
        <v>6255</v>
      </c>
      <c r="AP828" s="5" t="s">
        <v>12477</v>
      </c>
      <c r="AQ828" s="4" t="s">
        <v>1351</v>
      </c>
      <c r="AR828" s="5" t="s">
        <v>12478</v>
      </c>
      <c r="AS828" s="4" t="s">
        <v>1352</v>
      </c>
      <c r="AT828" s="5" t="s">
        <v>1353</v>
      </c>
      <c r="AU828" s="5" t="s">
        <v>41</v>
      </c>
      <c r="AV828" s="4" t="s">
        <v>1354</v>
      </c>
      <c r="AW828" s="5" t="s">
        <v>17</v>
      </c>
      <c r="AX828" s="4" t="s">
        <v>2116</v>
      </c>
      <c r="AY828" s="5" t="s">
        <v>2117</v>
      </c>
      <c r="AZ828" s="5" t="s">
        <v>11</v>
      </c>
      <c r="BA828" s="4" t="s">
        <v>2118</v>
      </c>
      <c r="BB828" s="5" t="s">
        <v>2119</v>
      </c>
      <c r="BC828" s="4"/>
      <c r="BD828" s="5"/>
      <c r="BE828" s="5"/>
      <c r="BF828" s="5" t="s">
        <v>1608</v>
      </c>
      <c r="BG828" s="4"/>
      <c r="BH828" s="5"/>
    </row>
    <row r="829" spans="1:60" x14ac:dyDescent="0.25">
      <c r="A829">
        <f t="shared" si="72"/>
        <v>305966</v>
      </c>
      <c r="B829">
        <f t="shared" si="73"/>
        <v>7023564</v>
      </c>
      <c r="C829" s="17" t="str">
        <f t="shared" si="75"/>
        <v>CC</v>
      </c>
      <c r="D829" t="str">
        <f t="shared" si="71"/>
        <v>REGION GRAND OUEST</v>
      </c>
      <c r="E829" s="12" t="str">
        <f t="shared" si="74"/>
        <v>TERRAIN</v>
      </c>
      <c r="F829" s="4" t="s">
        <v>6256</v>
      </c>
      <c r="G829" s="4" t="s">
        <v>6257</v>
      </c>
      <c r="H829" s="5">
        <v>1</v>
      </c>
      <c r="I829" s="5"/>
      <c r="J829" s="5">
        <v>2</v>
      </c>
      <c r="K829" s="5" t="s">
        <v>1345</v>
      </c>
      <c r="L829" s="5" t="s">
        <v>562</v>
      </c>
      <c r="M829" s="5" t="s">
        <v>6258</v>
      </c>
      <c r="N829" s="5"/>
      <c r="O829" s="6"/>
      <c r="P829" s="5"/>
      <c r="Q829" s="5"/>
      <c r="R829" s="5"/>
      <c r="S829" s="5"/>
      <c r="T829" s="5" t="s">
        <v>25</v>
      </c>
      <c r="U829" s="6">
        <v>45505</v>
      </c>
      <c r="V829" s="4" t="s">
        <v>1363</v>
      </c>
      <c r="W829" s="4" t="s">
        <v>1329</v>
      </c>
      <c r="X829" s="5" t="s">
        <v>18</v>
      </c>
      <c r="Y829" s="5"/>
      <c r="Z829" s="5"/>
      <c r="AA829" s="4" t="s">
        <v>1722</v>
      </c>
      <c r="AB829" s="5"/>
      <c r="AC829" s="5"/>
      <c r="AD829" s="5" t="s">
        <v>1331</v>
      </c>
      <c r="AE829" s="5"/>
      <c r="AF829" s="6">
        <v>27345</v>
      </c>
      <c r="AG829" s="5">
        <v>50</v>
      </c>
      <c r="AH829" s="5">
        <v>100</v>
      </c>
      <c r="AI829" s="5" t="s">
        <v>1332</v>
      </c>
      <c r="AJ829" s="6">
        <v>45383</v>
      </c>
      <c r="AK829" s="5">
        <v>0</v>
      </c>
      <c r="AL829" s="6">
        <v>45383</v>
      </c>
      <c r="AM829" s="5" t="s">
        <v>1333</v>
      </c>
      <c r="AN829" s="5">
        <v>31280</v>
      </c>
      <c r="AO829" s="5" t="s">
        <v>6259</v>
      </c>
      <c r="AP829" s="5" t="s">
        <v>1413</v>
      </c>
      <c r="AQ829" s="4" t="s">
        <v>1414</v>
      </c>
      <c r="AR829" s="5" t="s">
        <v>19</v>
      </c>
      <c r="AS829" s="4" t="s">
        <v>1415</v>
      </c>
      <c r="AT829" s="5" t="s">
        <v>1416</v>
      </c>
      <c r="AU829" s="5" t="s">
        <v>41</v>
      </c>
      <c r="AV829" s="4" t="s">
        <v>1417</v>
      </c>
      <c r="AW829" s="5" t="s">
        <v>20</v>
      </c>
      <c r="AX829" s="4" t="s">
        <v>1418</v>
      </c>
      <c r="AY829" s="5" t="s">
        <v>1419</v>
      </c>
      <c r="AZ829" s="5" t="s">
        <v>11</v>
      </c>
      <c r="BA829" s="4" t="s">
        <v>1420</v>
      </c>
      <c r="BB829" s="5" t="s">
        <v>1421</v>
      </c>
      <c r="BC829" s="4" t="s">
        <v>6257</v>
      </c>
      <c r="BD829" s="5" t="s">
        <v>6260</v>
      </c>
      <c r="BE829" s="5" t="s">
        <v>25</v>
      </c>
      <c r="BF829" s="5" t="s">
        <v>1333</v>
      </c>
      <c r="BG829" s="4" t="s">
        <v>6261</v>
      </c>
      <c r="BH829" s="5" t="s">
        <v>1343</v>
      </c>
    </row>
    <row r="830" spans="1:60" x14ac:dyDescent="0.25">
      <c r="A830">
        <f t="shared" si="72"/>
        <v>305416</v>
      </c>
      <c r="B830">
        <f t="shared" si="73"/>
        <v>7021881</v>
      </c>
      <c r="C830" s="17" t="str">
        <f t="shared" si="75"/>
        <v>CC</v>
      </c>
      <c r="D830" t="str">
        <f t="shared" si="71"/>
        <v>REGION GRAND OUEST</v>
      </c>
      <c r="E830" s="12" t="str">
        <f t="shared" si="74"/>
        <v>TERRAIN</v>
      </c>
      <c r="F830" s="4" t="s">
        <v>569</v>
      </c>
      <c r="G830" s="4" t="s">
        <v>6262</v>
      </c>
      <c r="H830" s="5">
        <v>1</v>
      </c>
      <c r="I830" s="5"/>
      <c r="J830" s="5">
        <v>2</v>
      </c>
      <c r="K830" s="5" t="s">
        <v>1345</v>
      </c>
      <c r="L830" s="5" t="s">
        <v>571</v>
      </c>
      <c r="M830" s="5" t="s">
        <v>570</v>
      </c>
      <c r="N830" s="5"/>
      <c r="O830" s="5"/>
      <c r="P830" s="5"/>
      <c r="Q830" s="5"/>
      <c r="R830" s="5"/>
      <c r="S830" s="5"/>
      <c r="T830" s="5" t="s">
        <v>25</v>
      </c>
      <c r="U830" s="6">
        <v>45017</v>
      </c>
      <c r="V830" s="4" t="s">
        <v>1363</v>
      </c>
      <c r="W830" s="4" t="s">
        <v>1329</v>
      </c>
      <c r="X830" s="5" t="s">
        <v>18</v>
      </c>
      <c r="Y830" s="5"/>
      <c r="Z830" s="5"/>
      <c r="AA830" s="4" t="s">
        <v>2320</v>
      </c>
      <c r="AB830" s="5"/>
      <c r="AC830" s="5"/>
      <c r="AD830" s="5" t="s">
        <v>1331</v>
      </c>
      <c r="AE830" s="5"/>
      <c r="AF830" s="6">
        <v>30430</v>
      </c>
      <c r="AG830" s="5">
        <v>41</v>
      </c>
      <c r="AH830" s="5">
        <v>100</v>
      </c>
      <c r="AI830" s="5" t="s">
        <v>1332</v>
      </c>
      <c r="AJ830" s="6">
        <v>44835</v>
      </c>
      <c r="AK830" s="5">
        <v>2</v>
      </c>
      <c r="AL830" s="6">
        <v>44835</v>
      </c>
      <c r="AM830" s="5" t="s">
        <v>1333</v>
      </c>
      <c r="AN830" s="5">
        <v>29300</v>
      </c>
      <c r="AO830" s="5" t="s">
        <v>6263</v>
      </c>
      <c r="AP830" s="5" t="s">
        <v>1413</v>
      </c>
      <c r="AQ830" s="4" t="s">
        <v>1414</v>
      </c>
      <c r="AR830" s="5" t="s">
        <v>19</v>
      </c>
      <c r="AS830" s="4" t="s">
        <v>12481</v>
      </c>
      <c r="AT830" s="5" t="s">
        <v>12482</v>
      </c>
      <c r="AU830" s="5" t="s">
        <v>41</v>
      </c>
      <c r="AV830" s="4" t="s">
        <v>1683</v>
      </c>
      <c r="AW830" s="5" t="s">
        <v>330</v>
      </c>
      <c r="AX830" s="4" t="s">
        <v>1684</v>
      </c>
      <c r="AY830" s="5" t="s">
        <v>1685</v>
      </c>
      <c r="AZ830" s="5" t="s">
        <v>11</v>
      </c>
      <c r="BA830" s="4" t="s">
        <v>1686</v>
      </c>
      <c r="BB830" s="5" t="s">
        <v>1687</v>
      </c>
      <c r="BC830" s="4" t="s">
        <v>6262</v>
      </c>
      <c r="BD830" s="5" t="s">
        <v>6264</v>
      </c>
      <c r="BE830" s="5" t="s">
        <v>25</v>
      </c>
      <c r="BF830" s="5" t="s">
        <v>1333</v>
      </c>
      <c r="BG830" s="4" t="s">
        <v>6265</v>
      </c>
      <c r="BH830" s="5" t="s">
        <v>1343</v>
      </c>
    </row>
    <row r="831" spans="1:60" x14ac:dyDescent="0.25">
      <c r="A831">
        <f t="shared" si="72"/>
        <v>300018</v>
      </c>
      <c r="B831">
        <f t="shared" si="73"/>
        <v>3100024</v>
      </c>
      <c r="C831" s="17" t="str">
        <f t="shared" si="75"/>
        <v>CC</v>
      </c>
      <c r="D831" t="str">
        <f t="shared" si="71"/>
        <v>REGION CENTRE EST</v>
      </c>
      <c r="E831" s="12" t="str">
        <f t="shared" si="74"/>
        <v>TERRAIN</v>
      </c>
      <c r="F831" s="4" t="s">
        <v>6266</v>
      </c>
      <c r="G831" s="4" t="s">
        <v>6267</v>
      </c>
      <c r="H831" s="5">
        <v>1</v>
      </c>
      <c r="I831" s="5"/>
      <c r="J831" s="5">
        <v>1</v>
      </c>
      <c r="K831" s="5" t="s">
        <v>1325</v>
      </c>
      <c r="L831" s="5" t="s">
        <v>107</v>
      </c>
      <c r="M831" s="5" t="s">
        <v>6268</v>
      </c>
      <c r="N831" s="5"/>
      <c r="O831" s="5"/>
      <c r="P831" s="5"/>
      <c r="Q831" s="5"/>
      <c r="R831" s="5"/>
      <c r="S831" s="5"/>
      <c r="T831" s="5" t="s">
        <v>71</v>
      </c>
      <c r="U831" s="6">
        <v>45627</v>
      </c>
      <c r="V831" s="4" t="s">
        <v>1437</v>
      </c>
      <c r="W831" s="4" t="s">
        <v>1329</v>
      </c>
      <c r="X831" s="5" t="s">
        <v>18</v>
      </c>
      <c r="Y831" s="5" t="s">
        <v>1348</v>
      </c>
      <c r="Z831" s="5"/>
      <c r="AA831" s="5" t="s">
        <v>6269</v>
      </c>
      <c r="AB831" s="5"/>
      <c r="AC831" s="5"/>
      <c r="AD831" s="5" t="s">
        <v>1393</v>
      </c>
      <c r="AE831" s="5"/>
      <c r="AF831" s="6">
        <v>29798</v>
      </c>
      <c r="AG831" s="5">
        <v>43</v>
      </c>
      <c r="AH831" s="5">
        <v>100</v>
      </c>
      <c r="AI831" s="5" t="s">
        <v>1332</v>
      </c>
      <c r="AJ831" s="6">
        <v>40544</v>
      </c>
      <c r="AK831" s="5">
        <v>13</v>
      </c>
      <c r="AL831" s="6">
        <v>40544</v>
      </c>
      <c r="AM831" s="5" t="s">
        <v>1333</v>
      </c>
      <c r="AN831" s="5">
        <v>57420</v>
      </c>
      <c r="AO831" s="5" t="s">
        <v>6270</v>
      </c>
      <c r="AP831" s="5" t="s">
        <v>1536</v>
      </c>
      <c r="AQ831" s="4" t="s">
        <v>12479</v>
      </c>
      <c r="AR831" s="5" t="s">
        <v>12480</v>
      </c>
      <c r="AS831" s="4" t="s">
        <v>1696</v>
      </c>
      <c r="AT831" s="5" t="s">
        <v>1697</v>
      </c>
      <c r="AU831" s="5" t="s">
        <v>41</v>
      </c>
      <c r="AV831" s="4" t="s">
        <v>1698</v>
      </c>
      <c r="AW831" s="5" t="s">
        <v>66</v>
      </c>
      <c r="AX831" s="4" t="s">
        <v>6646</v>
      </c>
      <c r="AY831" s="5" t="s">
        <v>6649</v>
      </c>
      <c r="AZ831" s="5" t="s">
        <v>1357</v>
      </c>
      <c r="BA831" s="4" t="s">
        <v>2902</v>
      </c>
      <c r="BB831" s="5" t="s">
        <v>11115</v>
      </c>
      <c r="BC831" s="5" t="s">
        <v>6267</v>
      </c>
      <c r="BD831" s="5" t="s">
        <v>6271</v>
      </c>
      <c r="BE831" s="5" t="s">
        <v>71</v>
      </c>
      <c r="BF831" s="5" t="s">
        <v>1333</v>
      </c>
      <c r="BG831" s="5" t="s">
        <v>6272</v>
      </c>
      <c r="BH831" s="5" t="s">
        <v>1343</v>
      </c>
    </row>
    <row r="832" spans="1:60" x14ac:dyDescent="0.25">
      <c r="A832">
        <f t="shared" si="72"/>
        <v>305816</v>
      </c>
      <c r="B832">
        <f t="shared" si="73"/>
        <v>7023277</v>
      </c>
      <c r="C832" s="17" t="str">
        <f t="shared" si="75"/>
        <v>CC</v>
      </c>
      <c r="D832" t="str">
        <f t="shared" si="71"/>
        <v>REGION CENTRE EST</v>
      </c>
      <c r="E832" s="12" t="str">
        <f t="shared" si="74"/>
        <v>TERRAIN</v>
      </c>
      <c r="F832" s="4" t="s">
        <v>6273</v>
      </c>
      <c r="G832" s="4" t="s">
        <v>6274</v>
      </c>
      <c r="H832" s="5">
        <v>1</v>
      </c>
      <c r="I832" s="5"/>
      <c r="J832" s="5">
        <v>1</v>
      </c>
      <c r="K832" s="5" t="s">
        <v>1325</v>
      </c>
      <c r="L832" s="5" t="s">
        <v>473</v>
      </c>
      <c r="M832" s="5" t="s">
        <v>6275</v>
      </c>
      <c r="N832" s="5"/>
      <c r="O832" s="5"/>
      <c r="P832" s="5"/>
      <c r="Q832" s="5"/>
      <c r="R832" s="5"/>
      <c r="S832" s="5"/>
      <c r="T832" s="5" t="s">
        <v>25</v>
      </c>
      <c r="U832" s="6">
        <v>45413</v>
      </c>
      <c r="V832" s="4" t="s">
        <v>1363</v>
      </c>
      <c r="W832" s="4" t="s">
        <v>1329</v>
      </c>
      <c r="X832" s="5" t="s">
        <v>18</v>
      </c>
      <c r="Y832" s="5"/>
      <c r="Z832" s="5"/>
      <c r="AA832" s="4" t="s">
        <v>6276</v>
      </c>
      <c r="AB832" s="5"/>
      <c r="AC832" s="5"/>
      <c r="AD832" s="5" t="s">
        <v>1331</v>
      </c>
      <c r="AE832" s="5"/>
      <c r="AF832" s="6">
        <v>36250</v>
      </c>
      <c r="AG832" s="5">
        <v>25</v>
      </c>
      <c r="AH832" s="5">
        <v>100</v>
      </c>
      <c r="AI832" s="5" t="s">
        <v>1332</v>
      </c>
      <c r="AJ832" s="6">
        <v>45292</v>
      </c>
      <c r="AK832" s="5">
        <v>0</v>
      </c>
      <c r="AL832" s="6">
        <v>45292</v>
      </c>
      <c r="AM832" s="5" t="s">
        <v>1333</v>
      </c>
      <c r="AN832" s="5">
        <v>70000</v>
      </c>
      <c r="AO832" s="5" t="s">
        <v>6277</v>
      </c>
      <c r="AP832" s="5" t="s">
        <v>1536</v>
      </c>
      <c r="AQ832" s="4" t="s">
        <v>12479</v>
      </c>
      <c r="AR832" s="5" t="s">
        <v>12480</v>
      </c>
      <c r="AS832" s="4" t="s">
        <v>1564</v>
      </c>
      <c r="AT832" s="5" t="s">
        <v>1565</v>
      </c>
      <c r="AU832" s="5" t="s">
        <v>41</v>
      </c>
      <c r="AV832" s="4" t="s">
        <v>1566</v>
      </c>
      <c r="AW832" s="5" t="s">
        <v>68</v>
      </c>
      <c r="AX832" s="4" t="s">
        <v>1970</v>
      </c>
      <c r="AY832" s="5" t="s">
        <v>1974</v>
      </c>
      <c r="AZ832" s="5" t="s">
        <v>11</v>
      </c>
      <c r="BA832" s="4" t="s">
        <v>1975</v>
      </c>
      <c r="BB832" s="5" t="s">
        <v>1976</v>
      </c>
      <c r="BC832" s="4" t="s">
        <v>6274</v>
      </c>
      <c r="BD832" s="5" t="s">
        <v>6278</v>
      </c>
      <c r="BE832" s="5" t="s">
        <v>25</v>
      </c>
      <c r="BF832" s="5" t="s">
        <v>1333</v>
      </c>
      <c r="BG832" s="4" t="s">
        <v>6279</v>
      </c>
      <c r="BH832" s="5" t="s">
        <v>1343</v>
      </c>
    </row>
    <row r="833" spans="1:60" x14ac:dyDescent="0.25">
      <c r="A833">
        <f t="shared" si="72"/>
        <v>305992</v>
      </c>
      <c r="B833">
        <f t="shared" si="73"/>
        <v>7023612</v>
      </c>
      <c r="C833" s="17" t="str">
        <f t="shared" si="75"/>
        <v>CC</v>
      </c>
      <c r="D833" t="str">
        <f t="shared" si="71"/>
        <v>REGION GRAND SUD</v>
      </c>
      <c r="E833" s="12" t="str">
        <f t="shared" si="74"/>
        <v>TERRAIN</v>
      </c>
      <c r="F833" s="4" t="s">
        <v>1244</v>
      </c>
      <c r="G833" s="4" t="s">
        <v>6280</v>
      </c>
      <c r="H833" s="5">
        <v>1</v>
      </c>
      <c r="I833" s="5"/>
      <c r="J833" s="5">
        <v>2</v>
      </c>
      <c r="K833" s="5" t="s">
        <v>1345</v>
      </c>
      <c r="L833" s="5" t="s">
        <v>1246</v>
      </c>
      <c r="M833" s="5" t="s">
        <v>1245</v>
      </c>
      <c r="N833" s="5"/>
      <c r="O833" s="5"/>
      <c r="P833" s="5"/>
      <c r="Q833" s="5"/>
      <c r="R833" s="5"/>
      <c r="S833" s="5"/>
      <c r="T833" s="5" t="s">
        <v>25</v>
      </c>
      <c r="U833" s="6">
        <v>45505</v>
      </c>
      <c r="V833" s="4" t="s">
        <v>1363</v>
      </c>
      <c r="W833" s="4" t="s">
        <v>1329</v>
      </c>
      <c r="X833" s="5" t="s">
        <v>18</v>
      </c>
      <c r="Y833" s="5"/>
      <c r="Z833" s="5"/>
      <c r="AA833" s="4" t="s">
        <v>3767</v>
      </c>
      <c r="AB833" s="5"/>
      <c r="AC833" s="5"/>
      <c r="AD833" s="5" t="s">
        <v>1331</v>
      </c>
      <c r="AE833" s="5"/>
      <c r="AF833" s="6">
        <v>32363</v>
      </c>
      <c r="AG833" s="5">
        <v>36</v>
      </c>
      <c r="AH833" s="5">
        <v>100</v>
      </c>
      <c r="AI833" s="5" t="s">
        <v>1332</v>
      </c>
      <c r="AJ833" s="6">
        <v>45383</v>
      </c>
      <c r="AK833" s="5">
        <v>0</v>
      </c>
      <c r="AL833" s="6">
        <v>45383</v>
      </c>
      <c r="AM833" s="5" t="s">
        <v>1333</v>
      </c>
      <c r="AN833" s="5">
        <v>38980</v>
      </c>
      <c r="AO833" s="5" t="s">
        <v>6281</v>
      </c>
      <c r="AP833" s="5" t="s">
        <v>1335</v>
      </c>
      <c r="AQ833" s="4" t="s">
        <v>1336</v>
      </c>
      <c r="AR833" s="5" t="s">
        <v>12476</v>
      </c>
      <c r="AS833" s="4" t="s">
        <v>1403</v>
      </c>
      <c r="AT833" s="5" t="s">
        <v>1404</v>
      </c>
      <c r="AU833" s="5" t="s">
        <v>41</v>
      </c>
      <c r="AV833" s="4" t="s">
        <v>1405</v>
      </c>
      <c r="AW833" s="5" t="s">
        <v>61</v>
      </c>
      <c r="AX833" s="4" t="s">
        <v>1618</v>
      </c>
      <c r="AY833" s="5" t="s">
        <v>1619</v>
      </c>
      <c r="AZ833" s="5" t="s">
        <v>11</v>
      </c>
      <c r="BA833" s="4" t="s">
        <v>1620</v>
      </c>
      <c r="BB833" s="5" t="s">
        <v>1621</v>
      </c>
      <c r="BC833" s="4" t="s">
        <v>6280</v>
      </c>
      <c r="BD833" s="5" t="s">
        <v>6282</v>
      </c>
      <c r="BE833" s="5" t="s">
        <v>25</v>
      </c>
      <c r="BF833" s="5" t="s">
        <v>1333</v>
      </c>
      <c r="BG833" s="4" t="s">
        <v>6283</v>
      </c>
      <c r="BH833" s="5" t="s">
        <v>1343</v>
      </c>
    </row>
    <row r="834" spans="1:60" x14ac:dyDescent="0.25">
      <c r="A834">
        <f t="shared" si="72"/>
        <v>179059</v>
      </c>
      <c r="B834">
        <f t="shared" si="73"/>
        <v>3000684</v>
      </c>
      <c r="C834" s="17" t="str">
        <f t="shared" si="75"/>
        <v>CC</v>
      </c>
      <c r="D834" t="str">
        <f t="shared" si="71"/>
        <v>REGION GRAND SUD</v>
      </c>
      <c r="E834" s="12" t="str">
        <f t="shared" si="74"/>
        <v>TERRAIN</v>
      </c>
      <c r="F834" s="4" t="s">
        <v>6284</v>
      </c>
      <c r="G834" s="4" t="s">
        <v>6285</v>
      </c>
      <c r="H834" s="5">
        <v>1</v>
      </c>
      <c r="I834" s="5"/>
      <c r="J834" s="5">
        <v>1</v>
      </c>
      <c r="K834" s="5" t="s">
        <v>1325</v>
      </c>
      <c r="L834" s="5" t="s">
        <v>201</v>
      </c>
      <c r="M834" s="5" t="s">
        <v>6286</v>
      </c>
      <c r="N834" s="5"/>
      <c r="O834" s="6"/>
      <c r="P834" s="5"/>
      <c r="Q834" s="5"/>
      <c r="R834" s="5"/>
      <c r="S834" s="5"/>
      <c r="T834" s="5" t="s">
        <v>25</v>
      </c>
      <c r="U834" s="6">
        <v>36495</v>
      </c>
      <c r="V834" s="4" t="s">
        <v>1363</v>
      </c>
      <c r="W834" s="4" t="s">
        <v>1329</v>
      </c>
      <c r="X834" s="5" t="s">
        <v>18</v>
      </c>
      <c r="Y834" s="5"/>
      <c r="Z834" s="5"/>
      <c r="AA834" s="4" t="s">
        <v>3299</v>
      </c>
      <c r="AB834" s="5"/>
      <c r="AC834" s="5"/>
      <c r="AD834" s="5" t="s">
        <v>1331</v>
      </c>
      <c r="AE834" s="5"/>
      <c r="AF834" s="6">
        <v>25317</v>
      </c>
      <c r="AG834" s="5">
        <v>55</v>
      </c>
      <c r="AH834" s="5">
        <v>100</v>
      </c>
      <c r="AI834" s="5" t="s">
        <v>1332</v>
      </c>
      <c r="AJ834" s="6">
        <v>36161</v>
      </c>
      <c r="AK834" s="5">
        <v>25</v>
      </c>
      <c r="AL834" s="6">
        <v>36495</v>
      </c>
      <c r="AM834" s="5" t="s">
        <v>1333</v>
      </c>
      <c r="AN834" s="5">
        <v>83000</v>
      </c>
      <c r="AO834" s="5" t="s">
        <v>1499</v>
      </c>
      <c r="AP834" s="5" t="s">
        <v>1335</v>
      </c>
      <c r="AQ834" s="4" t="s">
        <v>1336</v>
      </c>
      <c r="AR834" s="5" t="s">
        <v>12476</v>
      </c>
      <c r="AS834" s="4" t="s">
        <v>1473</v>
      </c>
      <c r="AT834" s="5" t="s">
        <v>1474</v>
      </c>
      <c r="AU834" s="5" t="s">
        <v>41</v>
      </c>
      <c r="AV834" s="4" t="s">
        <v>1475</v>
      </c>
      <c r="AW834" s="5" t="s">
        <v>58</v>
      </c>
      <c r="AX834" s="4" t="s">
        <v>1489</v>
      </c>
      <c r="AY834" s="5" t="s">
        <v>1490</v>
      </c>
      <c r="AZ834" s="5" t="s">
        <v>11</v>
      </c>
      <c r="BA834" s="4" t="s">
        <v>1491</v>
      </c>
      <c r="BB834" s="5" t="s">
        <v>1492</v>
      </c>
      <c r="BC834" s="4" t="s">
        <v>6285</v>
      </c>
      <c r="BD834" s="5" t="s">
        <v>6287</v>
      </c>
      <c r="BE834" s="5" t="s">
        <v>25</v>
      </c>
      <c r="BF834" s="5" t="s">
        <v>1333</v>
      </c>
      <c r="BG834" s="4" t="s">
        <v>6288</v>
      </c>
      <c r="BH834" s="5" t="s">
        <v>1343</v>
      </c>
    </row>
    <row r="835" spans="1:60" x14ac:dyDescent="0.25">
      <c r="A835">
        <f t="shared" si="72"/>
        <v>304781</v>
      </c>
      <c r="B835">
        <f t="shared" si="73"/>
        <v>3102606</v>
      </c>
      <c r="C835" s="17" t="str">
        <f t="shared" si="75"/>
        <v>CC</v>
      </c>
      <c r="D835" t="str">
        <f t="shared" ref="D835:D898" si="76">AR835</f>
        <v>REGION GRAND SUD</v>
      </c>
      <c r="E835" s="12" t="str">
        <f t="shared" si="74"/>
        <v>TERRAIN</v>
      </c>
      <c r="F835" s="4" t="s">
        <v>715</v>
      </c>
      <c r="G835" s="4" t="s">
        <v>6289</v>
      </c>
      <c r="H835" s="5">
        <v>1</v>
      </c>
      <c r="I835" s="5"/>
      <c r="J835" s="5">
        <v>2</v>
      </c>
      <c r="K835" s="5" t="s">
        <v>1345</v>
      </c>
      <c r="L835" s="5" t="s">
        <v>717</v>
      </c>
      <c r="M835" s="5" t="s">
        <v>716</v>
      </c>
      <c r="N835" s="5"/>
      <c r="O835" s="5"/>
      <c r="P835" s="5"/>
      <c r="Q835" s="5"/>
      <c r="R835" s="5"/>
      <c r="S835" s="5"/>
      <c r="T835" s="5" t="s">
        <v>25</v>
      </c>
      <c r="U835" s="6">
        <v>44348</v>
      </c>
      <c r="V835" s="4" t="s">
        <v>1363</v>
      </c>
      <c r="W835" s="4" t="s">
        <v>1329</v>
      </c>
      <c r="X835" s="5" t="s">
        <v>18</v>
      </c>
      <c r="Y835" s="5"/>
      <c r="Z835" s="5"/>
      <c r="AA835" s="4" t="s">
        <v>3721</v>
      </c>
      <c r="AB835" s="5"/>
      <c r="AC835" s="5"/>
      <c r="AD835" s="5" t="s">
        <v>1331</v>
      </c>
      <c r="AE835" s="5"/>
      <c r="AF835" s="6">
        <v>29768</v>
      </c>
      <c r="AG835" s="5">
        <v>43</v>
      </c>
      <c r="AH835" s="5">
        <v>100</v>
      </c>
      <c r="AI835" s="5" t="s">
        <v>1332</v>
      </c>
      <c r="AJ835" s="6">
        <v>44166</v>
      </c>
      <c r="AK835" s="5">
        <v>4</v>
      </c>
      <c r="AL835" s="6">
        <v>44166</v>
      </c>
      <c r="AM835" s="5" t="s">
        <v>1333</v>
      </c>
      <c r="AN835" s="5">
        <v>13004</v>
      </c>
      <c r="AO835" s="5" t="s">
        <v>1922</v>
      </c>
      <c r="AP835" s="5" t="s">
        <v>1335</v>
      </c>
      <c r="AQ835" s="4" t="s">
        <v>1336</v>
      </c>
      <c r="AR835" s="5" t="s">
        <v>12476</v>
      </c>
      <c r="AS835" s="4" t="s">
        <v>1473</v>
      </c>
      <c r="AT835" s="5" t="s">
        <v>1474</v>
      </c>
      <c r="AU835" s="5" t="s">
        <v>41</v>
      </c>
      <c r="AV835" s="4" t="s">
        <v>1475</v>
      </c>
      <c r="AW835" s="5" t="s">
        <v>58</v>
      </c>
      <c r="AX835" s="4" t="s">
        <v>1819</v>
      </c>
      <c r="AY835" s="5" t="s">
        <v>1820</v>
      </c>
      <c r="AZ835" s="5" t="s">
        <v>11</v>
      </c>
      <c r="BA835" s="4" t="s">
        <v>1821</v>
      </c>
      <c r="BB835" s="5" t="s">
        <v>1822</v>
      </c>
      <c r="BC835" s="4" t="s">
        <v>6289</v>
      </c>
      <c r="BD835" s="5" t="s">
        <v>6290</v>
      </c>
      <c r="BE835" s="5" t="s">
        <v>25</v>
      </c>
      <c r="BF835" s="5" t="s">
        <v>1333</v>
      </c>
      <c r="BG835" s="4" t="s">
        <v>6291</v>
      </c>
      <c r="BH835" s="5" t="s">
        <v>1343</v>
      </c>
    </row>
    <row r="836" spans="1:60" x14ac:dyDescent="0.25">
      <c r="A836">
        <f t="shared" si="72"/>
        <v>192803</v>
      </c>
      <c r="B836">
        <f t="shared" si="73"/>
        <v>3002028</v>
      </c>
      <c r="C836" s="17" t="str">
        <f t="shared" si="75"/>
        <v>IMP</v>
      </c>
      <c r="D836" t="str">
        <f t="shared" si="76"/>
        <v>REGION ILE DE FRANCE NORD</v>
      </c>
      <c r="E836" s="12" t="str">
        <f t="shared" si="74"/>
        <v>TERRAIN</v>
      </c>
      <c r="F836" s="4" t="s">
        <v>6292</v>
      </c>
      <c r="G836" s="4" t="s">
        <v>4598</v>
      </c>
      <c r="H836" s="5">
        <v>1</v>
      </c>
      <c r="I836" s="5"/>
      <c r="J836" s="5">
        <v>2</v>
      </c>
      <c r="K836" s="5" t="s">
        <v>1345</v>
      </c>
      <c r="L836" s="5" t="s">
        <v>6293</v>
      </c>
      <c r="M836" s="5" t="s">
        <v>6294</v>
      </c>
      <c r="N836" s="5" t="s">
        <v>1357</v>
      </c>
      <c r="O836" s="5">
        <v>39539</v>
      </c>
      <c r="P836" s="5"/>
      <c r="Q836" s="5" t="s">
        <v>1346</v>
      </c>
      <c r="R836" s="5">
        <v>4</v>
      </c>
      <c r="S836" s="5" t="s">
        <v>5</v>
      </c>
      <c r="T836" s="5" t="s">
        <v>11</v>
      </c>
      <c r="U836" s="6">
        <v>39569</v>
      </c>
      <c r="V836" s="4" t="s">
        <v>1605</v>
      </c>
      <c r="W836" s="4" t="s">
        <v>1606</v>
      </c>
      <c r="X836" s="5" t="s">
        <v>5</v>
      </c>
      <c r="Y836" s="5"/>
      <c r="Z836" s="5"/>
      <c r="AA836" s="4"/>
      <c r="AB836" s="5">
        <v>5</v>
      </c>
      <c r="AC836" s="5"/>
      <c r="AD836" s="5">
        <v>5</v>
      </c>
      <c r="AE836" s="5"/>
      <c r="AF836" s="6">
        <v>28166</v>
      </c>
      <c r="AG836" s="5">
        <v>47</v>
      </c>
      <c r="AH836" s="5">
        <v>100</v>
      </c>
      <c r="AI836" s="5" t="s">
        <v>1332</v>
      </c>
      <c r="AJ836" s="6">
        <v>39569</v>
      </c>
      <c r="AK836" s="5">
        <v>16</v>
      </c>
      <c r="AL836" s="6">
        <v>39569</v>
      </c>
      <c r="AM836" s="5"/>
      <c r="AN836" s="5">
        <v>95330</v>
      </c>
      <c r="AO836" s="5" t="s">
        <v>4761</v>
      </c>
      <c r="AP836" s="5" t="s">
        <v>12477</v>
      </c>
      <c r="AQ836" s="4" t="s">
        <v>1351</v>
      </c>
      <c r="AR836" s="5" t="s">
        <v>12478</v>
      </c>
      <c r="AS836" s="4" t="s">
        <v>2180</v>
      </c>
      <c r="AT836" s="5" t="s">
        <v>2181</v>
      </c>
      <c r="AU836" s="5" t="s">
        <v>41</v>
      </c>
      <c r="AV836" s="4" t="s">
        <v>2182</v>
      </c>
      <c r="AW836" s="5" t="s">
        <v>4</v>
      </c>
      <c r="AX836" s="4" t="s">
        <v>4598</v>
      </c>
      <c r="AY836" s="5" t="s">
        <v>4599</v>
      </c>
      <c r="AZ836" s="5" t="s">
        <v>11</v>
      </c>
      <c r="BA836" s="4" t="s">
        <v>4600</v>
      </c>
      <c r="BB836" s="5" t="s">
        <v>4601</v>
      </c>
      <c r="BC836" s="4"/>
      <c r="BD836" s="5"/>
      <c r="BE836" s="5"/>
      <c r="BF836" s="5" t="s">
        <v>1608</v>
      </c>
      <c r="BG836" s="4"/>
      <c r="BH836" s="5"/>
    </row>
    <row r="837" spans="1:60" x14ac:dyDescent="0.25">
      <c r="A837">
        <f t="shared" si="72"/>
        <v>302535</v>
      </c>
      <c r="B837">
        <f t="shared" si="73"/>
        <v>3101406</v>
      </c>
      <c r="C837" s="17" t="str">
        <f t="shared" si="75"/>
        <v>CC</v>
      </c>
      <c r="D837" t="str">
        <f t="shared" si="76"/>
        <v>REGION ILE DE FRANCE NORD</v>
      </c>
      <c r="E837" s="12" t="str">
        <f t="shared" si="74"/>
        <v>TERRAIN</v>
      </c>
      <c r="F837" s="4" t="s">
        <v>821</v>
      </c>
      <c r="G837" s="4" t="s">
        <v>6295</v>
      </c>
      <c r="H837" s="5">
        <v>1</v>
      </c>
      <c r="I837" s="5"/>
      <c r="J837" s="5">
        <v>1</v>
      </c>
      <c r="K837" s="5" t="s">
        <v>1325</v>
      </c>
      <c r="L837" s="5" t="s">
        <v>823</v>
      </c>
      <c r="M837" s="5" t="s">
        <v>822</v>
      </c>
      <c r="N837" s="5" t="s">
        <v>25</v>
      </c>
      <c r="O837" s="5">
        <v>42095</v>
      </c>
      <c r="P837" s="5"/>
      <c r="Q837" s="5" t="s">
        <v>1346</v>
      </c>
      <c r="R837" s="5">
        <v>5</v>
      </c>
      <c r="S837" s="5" t="s">
        <v>18</v>
      </c>
      <c r="T837" s="5" t="s">
        <v>60</v>
      </c>
      <c r="U837" s="6">
        <v>42125</v>
      </c>
      <c r="V837" s="5" t="s">
        <v>1773</v>
      </c>
      <c r="W837" s="4" t="s">
        <v>1329</v>
      </c>
      <c r="X837" s="5" t="s">
        <v>18</v>
      </c>
      <c r="Y837" s="5"/>
      <c r="Z837" s="5"/>
      <c r="AA837" s="5" t="s">
        <v>2080</v>
      </c>
      <c r="AB837" s="5" t="s">
        <v>1393</v>
      </c>
      <c r="AC837" s="5"/>
      <c r="AD837" s="5" t="s">
        <v>1393</v>
      </c>
      <c r="AE837" s="5"/>
      <c r="AF837" s="5">
        <v>28882</v>
      </c>
      <c r="AG837" s="5">
        <v>45</v>
      </c>
      <c r="AH837" s="5">
        <v>100</v>
      </c>
      <c r="AI837" s="5" t="s">
        <v>1332</v>
      </c>
      <c r="AJ837" s="5">
        <v>42125</v>
      </c>
      <c r="AK837" s="5">
        <v>9</v>
      </c>
      <c r="AL837" s="5">
        <v>42125</v>
      </c>
      <c r="AM837" s="5" t="s">
        <v>1333</v>
      </c>
      <c r="AN837" s="5">
        <v>94440</v>
      </c>
      <c r="AO837" s="5" t="s">
        <v>6296</v>
      </c>
      <c r="AP837" s="5" t="s">
        <v>12477</v>
      </c>
      <c r="AQ837" s="4" t="s">
        <v>1351</v>
      </c>
      <c r="AR837" s="5" t="s">
        <v>12478</v>
      </c>
      <c r="AS837" s="4" t="s">
        <v>1352</v>
      </c>
      <c r="AT837" s="5" t="s">
        <v>1353</v>
      </c>
      <c r="AU837" s="5" t="s">
        <v>41</v>
      </c>
      <c r="AV837" s="4" t="s">
        <v>1354</v>
      </c>
      <c r="AW837" s="5" t="s">
        <v>17</v>
      </c>
      <c r="AX837" s="4" t="s">
        <v>2439</v>
      </c>
      <c r="AY837" s="5" t="s">
        <v>2440</v>
      </c>
      <c r="AZ837" s="5" t="s">
        <v>11</v>
      </c>
      <c r="BA837" s="4" t="s">
        <v>2441</v>
      </c>
      <c r="BB837" s="5" t="s">
        <v>2442</v>
      </c>
      <c r="BC837" s="5" t="s">
        <v>6295</v>
      </c>
      <c r="BD837" s="5" t="s">
        <v>6297</v>
      </c>
      <c r="BE837" s="5" t="s">
        <v>60</v>
      </c>
      <c r="BF837" s="5" t="s">
        <v>1333</v>
      </c>
      <c r="BG837" s="5" t="s">
        <v>6298</v>
      </c>
      <c r="BH837" s="5" t="s">
        <v>1343</v>
      </c>
    </row>
    <row r="838" spans="1:60" x14ac:dyDescent="0.25">
      <c r="A838">
        <f t="shared" si="72"/>
        <v>305876</v>
      </c>
      <c r="B838">
        <f t="shared" si="73"/>
        <v>7023381</v>
      </c>
      <c r="C838" s="17" t="str">
        <f t="shared" si="75"/>
        <v>CC</v>
      </c>
      <c r="D838" t="str">
        <f t="shared" si="76"/>
        <v>REGION GRAND OUEST</v>
      </c>
      <c r="E838" s="12" t="str">
        <f t="shared" si="74"/>
        <v>TERRAIN</v>
      </c>
      <c r="F838" s="4" t="s">
        <v>6299</v>
      </c>
      <c r="G838" s="4" t="s">
        <v>6300</v>
      </c>
      <c r="H838" s="5">
        <v>1</v>
      </c>
      <c r="I838" s="5"/>
      <c r="J838" s="5">
        <v>1</v>
      </c>
      <c r="K838" s="5" t="s">
        <v>1325</v>
      </c>
      <c r="L838" s="5" t="s">
        <v>667</v>
      </c>
      <c r="M838" s="5" t="s">
        <v>6301</v>
      </c>
      <c r="N838" s="5"/>
      <c r="O838" s="5"/>
      <c r="P838" s="5"/>
      <c r="Q838" s="5"/>
      <c r="R838" s="5"/>
      <c r="S838" s="5"/>
      <c r="T838" s="5" t="s">
        <v>25</v>
      </c>
      <c r="U838" s="6">
        <v>45444</v>
      </c>
      <c r="V838" s="5" t="s">
        <v>1363</v>
      </c>
      <c r="W838" s="4" t="s">
        <v>1329</v>
      </c>
      <c r="X838" s="5" t="s">
        <v>18</v>
      </c>
      <c r="Y838" s="5"/>
      <c r="Z838" s="5"/>
      <c r="AA838" s="4" t="s">
        <v>4984</v>
      </c>
      <c r="AB838" s="5"/>
      <c r="AC838" s="5"/>
      <c r="AD838" s="5" t="s">
        <v>1331</v>
      </c>
      <c r="AE838" s="5"/>
      <c r="AF838" s="5">
        <v>32370</v>
      </c>
      <c r="AG838" s="5">
        <v>36</v>
      </c>
      <c r="AH838" s="5">
        <v>100</v>
      </c>
      <c r="AI838" s="5" t="s">
        <v>1332</v>
      </c>
      <c r="AJ838" s="5">
        <v>45323</v>
      </c>
      <c r="AK838" s="5">
        <v>0</v>
      </c>
      <c r="AL838" s="5">
        <v>45323</v>
      </c>
      <c r="AM838" s="5" t="s">
        <v>1333</v>
      </c>
      <c r="AN838" s="5">
        <v>44850</v>
      </c>
      <c r="AO838" s="5" t="s">
        <v>3193</v>
      </c>
      <c r="AP838" s="5" t="s">
        <v>1413</v>
      </c>
      <c r="AQ838" s="4" t="s">
        <v>1414</v>
      </c>
      <c r="AR838" s="5" t="s">
        <v>19</v>
      </c>
      <c r="AS838" s="4" t="s">
        <v>1549</v>
      </c>
      <c r="AT838" s="5" t="s">
        <v>1550</v>
      </c>
      <c r="AU838" s="5" t="s">
        <v>41</v>
      </c>
      <c r="AV838" s="4" t="s">
        <v>1551</v>
      </c>
      <c r="AW838" s="5" t="s">
        <v>135</v>
      </c>
      <c r="AX838" s="4" t="s">
        <v>2822</v>
      </c>
      <c r="AY838" s="5" t="s">
        <v>2823</v>
      </c>
      <c r="AZ838" s="5" t="s">
        <v>11</v>
      </c>
      <c r="BA838" s="4" t="s">
        <v>2824</v>
      </c>
      <c r="BB838" s="5" t="s">
        <v>2825</v>
      </c>
      <c r="BC838" s="4" t="s">
        <v>6300</v>
      </c>
      <c r="BD838" s="5" t="s">
        <v>6302</v>
      </c>
      <c r="BE838" s="5" t="s">
        <v>25</v>
      </c>
      <c r="BF838" s="5" t="s">
        <v>1333</v>
      </c>
      <c r="BG838" s="4" t="s">
        <v>6303</v>
      </c>
      <c r="BH838" s="5" t="s">
        <v>1343</v>
      </c>
    </row>
    <row r="839" spans="1:60" x14ac:dyDescent="0.25">
      <c r="A839">
        <f t="shared" si="72"/>
        <v>143589</v>
      </c>
      <c r="B839">
        <f t="shared" si="73"/>
        <v>3000177</v>
      </c>
      <c r="C839" s="17" t="str">
        <f t="shared" si="75"/>
        <v>CC</v>
      </c>
      <c r="D839" t="str">
        <f t="shared" si="76"/>
        <v>REGION GRAND OUEST</v>
      </c>
      <c r="E839" s="12" t="str">
        <f t="shared" si="74"/>
        <v>TERRAIN</v>
      </c>
      <c r="F839" s="4" t="s">
        <v>1060</v>
      </c>
      <c r="G839" s="4" t="s">
        <v>6304</v>
      </c>
      <c r="H839" s="5">
        <v>1</v>
      </c>
      <c r="I839" s="5"/>
      <c r="J839" s="5">
        <v>2</v>
      </c>
      <c r="K839" s="5" t="s">
        <v>1345</v>
      </c>
      <c r="L839" s="5" t="s">
        <v>106</v>
      </c>
      <c r="M839" s="5" t="s">
        <v>1061</v>
      </c>
      <c r="N839" s="5" t="s">
        <v>11</v>
      </c>
      <c r="O839" s="5">
        <v>29618</v>
      </c>
      <c r="P839" s="5"/>
      <c r="Q839" s="5" t="s">
        <v>1346</v>
      </c>
      <c r="R839" s="5">
        <v>2</v>
      </c>
      <c r="S839" s="5" t="s">
        <v>5</v>
      </c>
      <c r="T839" s="5" t="s">
        <v>714</v>
      </c>
      <c r="U839" s="6">
        <v>29646</v>
      </c>
      <c r="V839" s="5" t="s">
        <v>4573</v>
      </c>
      <c r="W839" s="4" t="s">
        <v>2161</v>
      </c>
      <c r="X839" s="5" t="s">
        <v>5</v>
      </c>
      <c r="Y839" s="5"/>
      <c r="Z839" s="5"/>
      <c r="AA839" s="4"/>
      <c r="AB839" s="5">
        <v>6</v>
      </c>
      <c r="AC839" s="5"/>
      <c r="AD839" s="5">
        <v>6</v>
      </c>
      <c r="AE839" s="5"/>
      <c r="AF839" s="5">
        <v>21657</v>
      </c>
      <c r="AG839" s="5">
        <v>65</v>
      </c>
      <c r="AH839" s="5">
        <v>100</v>
      </c>
      <c r="AI839" s="5" t="s">
        <v>1332</v>
      </c>
      <c r="AJ839" s="5">
        <v>29646</v>
      </c>
      <c r="AK839" s="5">
        <v>43</v>
      </c>
      <c r="AL839" s="5">
        <v>29646</v>
      </c>
      <c r="AM839" s="5"/>
      <c r="AN839" s="5">
        <v>35000</v>
      </c>
      <c r="AO839" s="5" t="s">
        <v>3611</v>
      </c>
      <c r="AP839" s="5" t="s">
        <v>1413</v>
      </c>
      <c r="AQ839" s="4" t="s">
        <v>1414</v>
      </c>
      <c r="AR839" s="5" t="s">
        <v>19</v>
      </c>
      <c r="AS839" s="4"/>
      <c r="AT839" s="5"/>
      <c r="AU839" s="5"/>
      <c r="AV839" s="4"/>
      <c r="AW839" s="5"/>
      <c r="AX839" s="4"/>
      <c r="AY839" s="5"/>
      <c r="AZ839" s="5"/>
      <c r="BA839" s="4"/>
      <c r="BB839" s="5"/>
      <c r="BC839" s="4"/>
      <c r="BD839" s="5"/>
      <c r="BE839" s="5"/>
      <c r="BF839" s="5" t="s">
        <v>2164</v>
      </c>
      <c r="BG839" s="4"/>
      <c r="BH839" s="5"/>
    </row>
    <row r="840" spans="1:60" x14ac:dyDescent="0.25">
      <c r="A840">
        <f t="shared" si="72"/>
        <v>304765</v>
      </c>
      <c r="B840">
        <f t="shared" si="73"/>
        <v>3102592</v>
      </c>
      <c r="C840" s="17" t="str">
        <f t="shared" si="75"/>
        <v>CC</v>
      </c>
      <c r="D840" t="str">
        <f t="shared" si="76"/>
        <v>REGION GRAND OUEST</v>
      </c>
      <c r="E840" s="12" t="str">
        <f t="shared" si="74"/>
        <v>TERRAIN</v>
      </c>
      <c r="F840" s="4" t="s">
        <v>6305</v>
      </c>
      <c r="G840" s="4" t="s">
        <v>6306</v>
      </c>
      <c r="H840" s="5">
        <v>1</v>
      </c>
      <c r="I840" s="5"/>
      <c r="J840" s="5">
        <v>1</v>
      </c>
      <c r="K840" s="5" t="s">
        <v>1325</v>
      </c>
      <c r="L840" s="5" t="s">
        <v>382</v>
      </c>
      <c r="M840" s="5" t="s">
        <v>6307</v>
      </c>
      <c r="N840" s="5"/>
      <c r="O840" s="5"/>
      <c r="P840" s="5"/>
      <c r="Q840" s="5"/>
      <c r="R840" s="5"/>
      <c r="S840" s="5"/>
      <c r="T840" s="5" t="s">
        <v>25</v>
      </c>
      <c r="U840" s="6">
        <v>44348</v>
      </c>
      <c r="V840" s="5" t="s">
        <v>1363</v>
      </c>
      <c r="W840" s="4" t="s">
        <v>1329</v>
      </c>
      <c r="X840" s="5" t="s">
        <v>18</v>
      </c>
      <c r="Y840" s="5"/>
      <c r="Z840" s="5"/>
      <c r="AA840" s="4" t="s">
        <v>6269</v>
      </c>
      <c r="AB840" s="5"/>
      <c r="AC840" s="5"/>
      <c r="AD840" s="5" t="s">
        <v>1331</v>
      </c>
      <c r="AE840" s="5"/>
      <c r="AF840" s="5">
        <v>29075</v>
      </c>
      <c r="AG840" s="5">
        <v>45</v>
      </c>
      <c r="AH840" s="5">
        <v>100</v>
      </c>
      <c r="AI840" s="5" t="s">
        <v>1332</v>
      </c>
      <c r="AJ840" s="5">
        <v>44166</v>
      </c>
      <c r="AK840" s="5">
        <v>4</v>
      </c>
      <c r="AL840" s="5">
        <v>44166</v>
      </c>
      <c r="AM840" s="5" t="s">
        <v>1333</v>
      </c>
      <c r="AN840" s="5">
        <v>49000</v>
      </c>
      <c r="AO840" s="5" t="s">
        <v>3227</v>
      </c>
      <c r="AP840" s="5" t="s">
        <v>1413</v>
      </c>
      <c r="AQ840" s="4" t="s">
        <v>1414</v>
      </c>
      <c r="AR840" s="5" t="s">
        <v>19</v>
      </c>
      <c r="AS840" s="4" t="s">
        <v>2071</v>
      </c>
      <c r="AT840" s="5" t="s">
        <v>2072</v>
      </c>
      <c r="AU840" s="5" t="s">
        <v>41</v>
      </c>
      <c r="AV840" s="4" t="s">
        <v>2073</v>
      </c>
      <c r="AW840" s="5" t="s">
        <v>112</v>
      </c>
      <c r="AX840" s="4" t="s">
        <v>2136</v>
      </c>
      <c r="AY840" s="5" t="s">
        <v>2137</v>
      </c>
      <c r="AZ840" s="5" t="s">
        <v>11</v>
      </c>
      <c r="BA840" s="4" t="s">
        <v>2138</v>
      </c>
      <c r="BB840" s="5" t="s">
        <v>2139</v>
      </c>
      <c r="BC840" s="4" t="s">
        <v>6306</v>
      </c>
      <c r="BD840" s="5" t="s">
        <v>6308</v>
      </c>
      <c r="BE840" s="5" t="s">
        <v>25</v>
      </c>
      <c r="BF840" s="5" t="s">
        <v>1333</v>
      </c>
      <c r="BG840" s="4" t="s">
        <v>6309</v>
      </c>
      <c r="BH840" s="5" t="s">
        <v>1343</v>
      </c>
    </row>
    <row r="841" spans="1:60" x14ac:dyDescent="0.25">
      <c r="A841">
        <f t="shared" si="72"/>
        <v>189706</v>
      </c>
      <c r="B841">
        <f t="shared" si="73"/>
        <v>3001223</v>
      </c>
      <c r="C841" s="17" t="str">
        <f t="shared" si="75"/>
        <v>CC</v>
      </c>
      <c r="D841" t="str">
        <f t="shared" si="76"/>
        <v>REGION GRAND OUEST</v>
      </c>
      <c r="E841" s="12" t="str">
        <f t="shared" si="74"/>
        <v>TERRAIN</v>
      </c>
      <c r="F841" s="4" t="s">
        <v>6310</v>
      </c>
      <c r="G841" s="4" t="s">
        <v>6311</v>
      </c>
      <c r="H841" s="5">
        <v>1</v>
      </c>
      <c r="I841" s="5"/>
      <c r="J841" s="5">
        <v>1</v>
      </c>
      <c r="K841" s="5" t="s">
        <v>1325</v>
      </c>
      <c r="L841" s="5" t="s">
        <v>156</v>
      </c>
      <c r="M841" s="5" t="s">
        <v>6312</v>
      </c>
      <c r="N841" s="5"/>
      <c r="O841" s="5"/>
      <c r="P841" s="5"/>
      <c r="Q841" s="5"/>
      <c r="R841" s="5"/>
      <c r="S841" s="5"/>
      <c r="T841" s="5" t="s">
        <v>3</v>
      </c>
      <c r="U841" s="6">
        <v>38353</v>
      </c>
      <c r="V841" s="5" t="s">
        <v>1487</v>
      </c>
      <c r="W841" s="4" t="s">
        <v>1329</v>
      </c>
      <c r="X841" s="5" t="s">
        <v>5</v>
      </c>
      <c r="Y841" s="5" t="s">
        <v>1348</v>
      </c>
      <c r="Z841" s="5"/>
      <c r="AA841" s="4" t="s">
        <v>4252</v>
      </c>
      <c r="AB841" s="5"/>
      <c r="AC841" s="5"/>
      <c r="AD841" s="5">
        <v>6</v>
      </c>
      <c r="AE841" s="5"/>
      <c r="AF841" s="5">
        <v>27385</v>
      </c>
      <c r="AG841" s="5">
        <v>49</v>
      </c>
      <c r="AH841" s="5">
        <v>100</v>
      </c>
      <c r="AI841" s="5" t="s">
        <v>1332</v>
      </c>
      <c r="AJ841" s="5">
        <v>38353</v>
      </c>
      <c r="AK841" s="5">
        <v>19</v>
      </c>
      <c r="AL841" s="5">
        <v>38353</v>
      </c>
      <c r="AM841" s="5" t="s">
        <v>1333</v>
      </c>
      <c r="AN841" s="5">
        <v>72700</v>
      </c>
      <c r="AO841" s="5" t="s">
        <v>2162</v>
      </c>
      <c r="AP841" s="5" t="s">
        <v>1413</v>
      </c>
      <c r="AQ841" s="4" t="s">
        <v>1414</v>
      </c>
      <c r="AR841" s="5" t="s">
        <v>19</v>
      </c>
      <c r="AS841" s="4" t="s">
        <v>2071</v>
      </c>
      <c r="AT841" s="5" t="s">
        <v>2072</v>
      </c>
      <c r="AU841" s="5" t="s">
        <v>41</v>
      </c>
      <c r="AV841" s="4" t="s">
        <v>2073</v>
      </c>
      <c r="AW841" s="5" t="s">
        <v>112</v>
      </c>
      <c r="AX841" s="4" t="s">
        <v>2215</v>
      </c>
      <c r="AY841" s="5" t="s">
        <v>2216</v>
      </c>
      <c r="AZ841" s="5" t="s">
        <v>11</v>
      </c>
      <c r="BA841" s="4" t="s">
        <v>2217</v>
      </c>
      <c r="BB841" s="5" t="s">
        <v>2218</v>
      </c>
      <c r="BC841" s="4" t="s">
        <v>6311</v>
      </c>
      <c r="BD841" s="5" t="s">
        <v>6313</v>
      </c>
      <c r="BE841" s="5" t="s">
        <v>3</v>
      </c>
      <c r="BF841" s="5" t="s">
        <v>1333</v>
      </c>
      <c r="BG841" s="4" t="s">
        <v>6314</v>
      </c>
      <c r="BH841" s="5" t="s">
        <v>1343</v>
      </c>
    </row>
    <row r="842" spans="1:60" x14ac:dyDescent="0.25">
      <c r="A842">
        <f t="shared" si="72"/>
        <v>303923</v>
      </c>
      <c r="B842">
        <f t="shared" si="73"/>
        <v>3102105</v>
      </c>
      <c r="C842" s="17" t="str">
        <f t="shared" si="75"/>
        <v>CC</v>
      </c>
      <c r="D842" t="str">
        <f t="shared" si="76"/>
        <v>REGION GRAND SUD</v>
      </c>
      <c r="E842" s="12" t="str">
        <f t="shared" si="74"/>
        <v>TERRAIN</v>
      </c>
      <c r="F842" s="4" t="s">
        <v>6315</v>
      </c>
      <c r="G842" s="4" t="s">
        <v>6316</v>
      </c>
      <c r="H842" s="5">
        <v>1</v>
      </c>
      <c r="I842" s="5"/>
      <c r="J842" s="5">
        <v>1</v>
      </c>
      <c r="K842" s="5" t="s">
        <v>1325</v>
      </c>
      <c r="L842" s="5" t="s">
        <v>67</v>
      </c>
      <c r="M842" s="5" t="s">
        <v>6317</v>
      </c>
      <c r="N842" s="5" t="s">
        <v>245</v>
      </c>
      <c r="O842" s="5">
        <v>43282</v>
      </c>
      <c r="P842" s="5"/>
      <c r="Q842" s="5" t="s">
        <v>1346</v>
      </c>
      <c r="R842" s="5">
        <v>5</v>
      </c>
      <c r="S842" s="5" t="s">
        <v>18</v>
      </c>
      <c r="T842" s="5" t="s">
        <v>25</v>
      </c>
      <c r="U842" s="6">
        <v>43313</v>
      </c>
      <c r="V842" s="5" t="s">
        <v>1363</v>
      </c>
      <c r="W842" s="4" t="s">
        <v>1329</v>
      </c>
      <c r="X842" s="5" t="s">
        <v>18</v>
      </c>
      <c r="Y842" s="5"/>
      <c r="Z842" s="5"/>
      <c r="AA842" s="4" t="s">
        <v>3587</v>
      </c>
      <c r="AB842" s="5" t="s">
        <v>1331</v>
      </c>
      <c r="AC842" s="5"/>
      <c r="AD842" s="5" t="s">
        <v>1331</v>
      </c>
      <c r="AE842" s="5"/>
      <c r="AF842" s="5">
        <v>32452</v>
      </c>
      <c r="AG842" s="5">
        <v>36</v>
      </c>
      <c r="AH842" s="5">
        <v>100</v>
      </c>
      <c r="AI842" s="5" t="s">
        <v>1332</v>
      </c>
      <c r="AJ842" s="5">
        <v>43313</v>
      </c>
      <c r="AK842" s="5">
        <v>6</v>
      </c>
      <c r="AL842" s="5">
        <v>43313</v>
      </c>
      <c r="AM842" s="5" t="s">
        <v>1333</v>
      </c>
      <c r="AN842" s="5">
        <v>66350</v>
      </c>
      <c r="AO842" s="5" t="s">
        <v>4725</v>
      </c>
      <c r="AP842" s="5" t="s">
        <v>1335</v>
      </c>
      <c r="AQ842" s="4" t="s">
        <v>1336</v>
      </c>
      <c r="AR842" s="5" t="s">
        <v>12476</v>
      </c>
      <c r="AS842" s="4" t="s">
        <v>1337</v>
      </c>
      <c r="AT842" s="5" t="s">
        <v>1338</v>
      </c>
      <c r="AU842" s="5" t="s">
        <v>41</v>
      </c>
      <c r="AV842" s="4" t="s">
        <v>1339</v>
      </c>
      <c r="AW842" s="5" t="s">
        <v>76</v>
      </c>
      <c r="AX842" s="4" t="s">
        <v>2171</v>
      </c>
      <c r="AY842" s="5" t="s">
        <v>2172</v>
      </c>
      <c r="AZ842" s="5" t="s">
        <v>11</v>
      </c>
      <c r="BA842" s="4" t="s">
        <v>2173</v>
      </c>
      <c r="BB842" s="5" t="s">
        <v>2174</v>
      </c>
      <c r="BC842" s="4" t="s">
        <v>6316</v>
      </c>
      <c r="BD842" s="5" t="s">
        <v>6318</v>
      </c>
      <c r="BE842" s="5" t="s">
        <v>25</v>
      </c>
      <c r="BF842" s="5" t="s">
        <v>1333</v>
      </c>
      <c r="BG842" s="4" t="s">
        <v>6319</v>
      </c>
      <c r="BH842" s="5" t="s">
        <v>1343</v>
      </c>
    </row>
    <row r="843" spans="1:60" x14ac:dyDescent="0.25">
      <c r="A843">
        <f t="shared" si="72"/>
        <v>192509</v>
      </c>
      <c r="B843">
        <f t="shared" si="73"/>
        <v>3001746</v>
      </c>
      <c r="C843" s="17" t="str">
        <f t="shared" si="75"/>
        <v>CC</v>
      </c>
      <c r="D843" t="str">
        <f t="shared" si="76"/>
        <v>REGION ILE DE FRANCE NORD</v>
      </c>
      <c r="E843" s="12" t="str">
        <f t="shared" si="74"/>
        <v>TERRAIN</v>
      </c>
      <c r="F843" s="4" t="s">
        <v>6320</v>
      </c>
      <c r="G843" s="4" t="s">
        <v>6321</v>
      </c>
      <c r="H843" s="5">
        <v>1</v>
      </c>
      <c r="I843" s="5"/>
      <c r="J843" s="5">
        <v>2</v>
      </c>
      <c r="K843" s="5" t="s">
        <v>1345</v>
      </c>
      <c r="L843" s="5" t="s">
        <v>464</v>
      </c>
      <c r="M843" s="5" t="s">
        <v>6322</v>
      </c>
      <c r="N843" s="5" t="s">
        <v>16</v>
      </c>
      <c r="O843" s="5">
        <v>39295</v>
      </c>
      <c r="P843" s="5"/>
      <c r="Q843" s="5" t="s">
        <v>1346</v>
      </c>
      <c r="R843" s="5">
        <v>5</v>
      </c>
      <c r="S843" s="5" t="s">
        <v>18</v>
      </c>
      <c r="T843" s="5" t="s">
        <v>60</v>
      </c>
      <c r="U843" s="6">
        <v>39326</v>
      </c>
      <c r="V843" s="5" t="s">
        <v>1773</v>
      </c>
      <c r="W843" s="4" t="s">
        <v>1329</v>
      </c>
      <c r="X843" s="5" t="s">
        <v>18</v>
      </c>
      <c r="Y843" s="5"/>
      <c r="Z843" s="5"/>
      <c r="AA843" s="4" t="s">
        <v>6323</v>
      </c>
      <c r="AB843" s="5" t="s">
        <v>1393</v>
      </c>
      <c r="AC843" s="5"/>
      <c r="AD843" s="5" t="s">
        <v>1393</v>
      </c>
      <c r="AE843" s="5"/>
      <c r="AF843" s="5">
        <v>26900</v>
      </c>
      <c r="AG843" s="5">
        <v>51</v>
      </c>
      <c r="AH843" s="5">
        <v>100</v>
      </c>
      <c r="AI843" s="5" t="s">
        <v>1332</v>
      </c>
      <c r="AJ843" s="5">
        <v>39326</v>
      </c>
      <c r="AK843" s="5">
        <v>17</v>
      </c>
      <c r="AL843" s="5">
        <v>39326</v>
      </c>
      <c r="AM843" s="5" t="s">
        <v>1333</v>
      </c>
      <c r="AN843" s="5">
        <v>59263</v>
      </c>
      <c r="AO843" s="5" t="s">
        <v>6324</v>
      </c>
      <c r="AP843" s="5" t="s">
        <v>12477</v>
      </c>
      <c r="AQ843" s="4" t="s">
        <v>1351</v>
      </c>
      <c r="AR843" s="5" t="s">
        <v>12478</v>
      </c>
      <c r="AS843" s="4" t="s">
        <v>1450</v>
      </c>
      <c r="AT843" s="5" t="s">
        <v>1451</v>
      </c>
      <c r="AU843" s="5" t="s">
        <v>41</v>
      </c>
      <c r="AV843" s="4" t="s">
        <v>1452</v>
      </c>
      <c r="AW843" s="5" t="s">
        <v>230</v>
      </c>
      <c r="AX843" s="4" t="s">
        <v>1453</v>
      </c>
      <c r="AY843" s="5" t="s">
        <v>1454</v>
      </c>
      <c r="AZ843" s="5" t="s">
        <v>11</v>
      </c>
      <c r="BA843" s="4" t="s">
        <v>1455</v>
      </c>
      <c r="BB843" s="5" t="s">
        <v>1456</v>
      </c>
      <c r="BC843" s="4" t="s">
        <v>6321</v>
      </c>
      <c r="BD843" s="5" t="s">
        <v>6325</v>
      </c>
      <c r="BE843" s="5" t="s">
        <v>60</v>
      </c>
      <c r="BF843" s="5" t="s">
        <v>1333</v>
      </c>
      <c r="BG843" s="4" t="s">
        <v>6326</v>
      </c>
      <c r="BH843" s="5" t="s">
        <v>1343</v>
      </c>
    </row>
    <row r="844" spans="1:60" x14ac:dyDescent="0.25">
      <c r="A844">
        <f t="shared" si="72"/>
        <v>306148</v>
      </c>
      <c r="B844">
        <f t="shared" si="73"/>
        <v>7023997</v>
      </c>
      <c r="C844" s="17" t="str">
        <f t="shared" si="75"/>
        <v>CC</v>
      </c>
      <c r="D844" t="str">
        <f t="shared" si="76"/>
        <v>REGION CENTRE EST</v>
      </c>
      <c r="E844" s="12" t="str">
        <f t="shared" si="74"/>
        <v>TERRAIN</v>
      </c>
      <c r="F844" s="4" t="s">
        <v>6327</v>
      </c>
      <c r="G844" s="4" t="s">
        <v>6328</v>
      </c>
      <c r="H844" s="5">
        <v>1</v>
      </c>
      <c r="I844" s="5"/>
      <c r="J844" s="5">
        <v>1</v>
      </c>
      <c r="K844" s="5" t="s">
        <v>1325</v>
      </c>
      <c r="L844" s="5" t="s">
        <v>980</v>
      </c>
      <c r="M844" s="5" t="s">
        <v>6329</v>
      </c>
      <c r="N844" s="5"/>
      <c r="O844" s="5"/>
      <c r="P844" s="5"/>
      <c r="Q844" s="5"/>
      <c r="R844" s="5"/>
      <c r="S844" s="5"/>
      <c r="T844" s="5" t="s">
        <v>25</v>
      </c>
      <c r="U844" s="6">
        <v>45627</v>
      </c>
      <c r="V844" s="5" t="s">
        <v>1363</v>
      </c>
      <c r="W844" s="4" t="s">
        <v>1329</v>
      </c>
      <c r="X844" s="5" t="s">
        <v>18</v>
      </c>
      <c r="Y844" s="5"/>
      <c r="Z844" s="5"/>
      <c r="AA844" s="4" t="s">
        <v>3824</v>
      </c>
      <c r="AB844" s="5"/>
      <c r="AC844" s="5"/>
      <c r="AD844" s="5" t="s">
        <v>1331</v>
      </c>
      <c r="AE844" s="5"/>
      <c r="AF844" s="5">
        <v>32659</v>
      </c>
      <c r="AG844" s="5">
        <v>35</v>
      </c>
      <c r="AH844" s="5">
        <v>100</v>
      </c>
      <c r="AI844" s="5" t="s">
        <v>1332</v>
      </c>
      <c r="AJ844" s="5">
        <v>45505</v>
      </c>
      <c r="AK844" s="5">
        <v>0</v>
      </c>
      <c r="AL844" s="5">
        <v>45505</v>
      </c>
      <c r="AM844" s="5" t="s">
        <v>1333</v>
      </c>
      <c r="AN844" s="5">
        <v>51400</v>
      </c>
      <c r="AO844" s="5" t="s">
        <v>6330</v>
      </c>
      <c r="AP844" s="5" t="s">
        <v>1536</v>
      </c>
      <c r="AQ844" s="4" t="s">
        <v>12479</v>
      </c>
      <c r="AR844" s="5" t="s">
        <v>12480</v>
      </c>
      <c r="AS844" s="4" t="s">
        <v>1906</v>
      </c>
      <c r="AT844" s="5" t="s">
        <v>1909</v>
      </c>
      <c r="AU844" s="5" t="s">
        <v>41</v>
      </c>
      <c r="AV844" s="4" t="s">
        <v>1910</v>
      </c>
      <c r="AW844" s="5" t="s">
        <v>48</v>
      </c>
      <c r="AX844" s="4" t="s">
        <v>4445</v>
      </c>
      <c r="AY844" s="5" t="s">
        <v>4446</v>
      </c>
      <c r="AZ844" s="5" t="s">
        <v>11</v>
      </c>
      <c r="BA844" s="4" t="s">
        <v>4447</v>
      </c>
      <c r="BB844" s="5" t="s">
        <v>4448</v>
      </c>
      <c r="BC844" s="5" t="s">
        <v>6328</v>
      </c>
      <c r="BD844" s="5" t="s">
        <v>6331</v>
      </c>
      <c r="BE844" s="5" t="s">
        <v>25</v>
      </c>
      <c r="BF844" s="5" t="s">
        <v>1333</v>
      </c>
      <c r="BG844" s="4" t="s">
        <v>6332</v>
      </c>
      <c r="BH844" s="5" t="s">
        <v>1343</v>
      </c>
    </row>
    <row r="845" spans="1:60" x14ac:dyDescent="0.25">
      <c r="A845">
        <f t="shared" si="72"/>
        <v>306447</v>
      </c>
      <c r="B845">
        <f t="shared" si="73"/>
        <v>7024371</v>
      </c>
      <c r="C845" s="17" t="str">
        <f t="shared" si="75"/>
        <v>CC</v>
      </c>
      <c r="D845" t="str">
        <f t="shared" si="76"/>
        <v>REGION ILE DE FRANCE NORD</v>
      </c>
      <c r="E845" s="12" t="str">
        <f t="shared" si="74"/>
        <v>TERRAIN</v>
      </c>
      <c r="F845" s="4" t="s">
        <v>6333</v>
      </c>
      <c r="G845" s="4" t="s">
        <v>6334</v>
      </c>
      <c r="H845" s="5">
        <v>1</v>
      </c>
      <c r="I845" s="5"/>
      <c r="J845" s="5">
        <v>1</v>
      </c>
      <c r="K845" s="5" t="s">
        <v>1325</v>
      </c>
      <c r="L845" s="5" t="s">
        <v>6335</v>
      </c>
      <c r="M845" s="5" t="s">
        <v>6336</v>
      </c>
      <c r="N845" s="5"/>
      <c r="O845" s="5"/>
      <c r="P845" s="5"/>
      <c r="Q845" s="5"/>
      <c r="R845" s="5"/>
      <c r="S845" s="5"/>
      <c r="T845" s="5" t="s">
        <v>245</v>
      </c>
      <c r="U845" s="6">
        <v>45597</v>
      </c>
      <c r="V845" s="5" t="s">
        <v>1328</v>
      </c>
      <c r="W845" s="4" t="s">
        <v>1329</v>
      </c>
      <c r="X845" s="5" t="s">
        <v>18</v>
      </c>
      <c r="Y845" s="5"/>
      <c r="Z845" s="5"/>
      <c r="AA845" s="4" t="s">
        <v>3802</v>
      </c>
      <c r="AB845" s="5"/>
      <c r="AC845" s="5"/>
      <c r="AD845" s="5" t="s">
        <v>1331</v>
      </c>
      <c r="AE845" s="5"/>
      <c r="AF845" s="5">
        <v>30269</v>
      </c>
      <c r="AG845" s="5">
        <v>42</v>
      </c>
      <c r="AH845" s="5">
        <v>100</v>
      </c>
      <c r="AI845" s="5" t="s">
        <v>1332</v>
      </c>
      <c r="AJ845" s="5">
        <v>45597</v>
      </c>
      <c r="AK845" s="5">
        <v>0</v>
      </c>
      <c r="AL845" s="5">
        <v>45597</v>
      </c>
      <c r="AM845" s="5" t="s">
        <v>1333</v>
      </c>
      <c r="AN845" s="5">
        <v>59130</v>
      </c>
      <c r="AO845" s="5" t="s">
        <v>6337</v>
      </c>
      <c r="AP845" s="5" t="s">
        <v>12477</v>
      </c>
      <c r="AQ845" s="4" t="s">
        <v>1351</v>
      </c>
      <c r="AR845" s="5" t="s">
        <v>12478</v>
      </c>
      <c r="AS845" s="4" t="s">
        <v>1638</v>
      </c>
      <c r="AT845" s="5" t="s">
        <v>1639</v>
      </c>
      <c r="AU845" s="5" t="s">
        <v>41</v>
      </c>
      <c r="AV845" s="4" t="s">
        <v>1640</v>
      </c>
      <c r="AW845" s="5" t="s">
        <v>142</v>
      </c>
      <c r="AX845" s="4" t="s">
        <v>2593</v>
      </c>
      <c r="AY845" s="5" t="s">
        <v>2594</v>
      </c>
      <c r="AZ845" s="5" t="s">
        <v>11</v>
      </c>
      <c r="BA845" s="4" t="s">
        <v>2595</v>
      </c>
      <c r="BB845" s="5" t="s">
        <v>2596</v>
      </c>
      <c r="BC845" s="4" t="s">
        <v>6334</v>
      </c>
      <c r="BD845" s="5" t="s">
        <v>6338</v>
      </c>
      <c r="BE845" s="5" t="s">
        <v>245</v>
      </c>
      <c r="BF845" s="5" t="s">
        <v>1333</v>
      </c>
      <c r="BG845" s="4" t="s">
        <v>6339</v>
      </c>
      <c r="BH845" s="5" t="s">
        <v>1343</v>
      </c>
    </row>
    <row r="846" spans="1:60" x14ac:dyDescent="0.25">
      <c r="A846">
        <f t="shared" si="72"/>
        <v>173032</v>
      </c>
      <c r="B846">
        <f t="shared" si="73"/>
        <v>3000519</v>
      </c>
      <c r="C846" s="17" t="str">
        <f t="shared" si="75"/>
        <v>CC</v>
      </c>
      <c r="D846" t="str">
        <f t="shared" si="76"/>
        <v>REGION ILE DE FRANCE NORD</v>
      </c>
      <c r="E846" s="12" t="str">
        <f t="shared" si="74"/>
        <v>TERRAIN</v>
      </c>
      <c r="F846" s="4" t="s">
        <v>6340</v>
      </c>
      <c r="G846" s="4" t="s">
        <v>6341</v>
      </c>
      <c r="H846" s="5">
        <v>1</v>
      </c>
      <c r="I846" s="5"/>
      <c r="J846" s="5">
        <v>1</v>
      </c>
      <c r="K846" s="5" t="s">
        <v>1325</v>
      </c>
      <c r="L846" s="5" t="s">
        <v>996</v>
      </c>
      <c r="M846" s="5" t="s">
        <v>6342</v>
      </c>
      <c r="N846" s="5"/>
      <c r="O846" s="5"/>
      <c r="P846" s="5"/>
      <c r="Q846" s="5"/>
      <c r="R846" s="5"/>
      <c r="S846" s="5"/>
      <c r="T846" s="5" t="s">
        <v>25</v>
      </c>
      <c r="U846" s="6">
        <v>34547</v>
      </c>
      <c r="V846" s="5" t="s">
        <v>1363</v>
      </c>
      <c r="W846" s="4" t="s">
        <v>1329</v>
      </c>
      <c r="X846" s="5" t="s">
        <v>18</v>
      </c>
      <c r="Y846" s="5"/>
      <c r="Z846" s="5"/>
      <c r="AA846" s="4" t="s">
        <v>6343</v>
      </c>
      <c r="AB846" s="5"/>
      <c r="AC846" s="5"/>
      <c r="AD846" s="5" t="s">
        <v>1331</v>
      </c>
      <c r="AE846" s="5"/>
      <c r="AF846" s="5">
        <v>23767</v>
      </c>
      <c r="AG846" s="5">
        <v>59</v>
      </c>
      <c r="AH846" s="5">
        <v>100</v>
      </c>
      <c r="AI846" s="5" t="s">
        <v>1332</v>
      </c>
      <c r="AJ846" s="5">
        <v>34547</v>
      </c>
      <c r="AK846" s="5">
        <v>30</v>
      </c>
      <c r="AL846" s="5">
        <v>34547</v>
      </c>
      <c r="AM846" s="5" t="s">
        <v>1333</v>
      </c>
      <c r="AN846" s="5">
        <v>59151</v>
      </c>
      <c r="AO846" s="5" t="s">
        <v>6344</v>
      </c>
      <c r="AP846" s="5" t="s">
        <v>12477</v>
      </c>
      <c r="AQ846" s="4" t="s">
        <v>1351</v>
      </c>
      <c r="AR846" s="5" t="s">
        <v>12478</v>
      </c>
      <c r="AS846" s="4" t="s">
        <v>2022</v>
      </c>
      <c r="AT846" s="5" t="s">
        <v>2023</v>
      </c>
      <c r="AU846" s="5" t="s">
        <v>41</v>
      </c>
      <c r="AV846" s="4" t="s">
        <v>2024</v>
      </c>
      <c r="AW846" s="5" t="s">
        <v>26</v>
      </c>
      <c r="AX846" s="4" t="s">
        <v>3308</v>
      </c>
      <c r="AY846" s="5" t="s">
        <v>3309</v>
      </c>
      <c r="AZ846" s="5" t="s">
        <v>11</v>
      </c>
      <c r="BA846" s="4" t="s">
        <v>3310</v>
      </c>
      <c r="BB846" s="5" t="s">
        <v>3311</v>
      </c>
      <c r="BC846" s="4" t="s">
        <v>6341</v>
      </c>
      <c r="BD846" s="5" t="s">
        <v>6345</v>
      </c>
      <c r="BE846" s="5" t="s">
        <v>25</v>
      </c>
      <c r="BF846" s="5" t="s">
        <v>1333</v>
      </c>
      <c r="BG846" s="4" t="s">
        <v>6346</v>
      </c>
      <c r="BH846" s="5" t="s">
        <v>1343</v>
      </c>
    </row>
    <row r="847" spans="1:60" x14ac:dyDescent="0.25">
      <c r="A847">
        <f t="shared" si="72"/>
        <v>306220</v>
      </c>
      <c r="B847">
        <f t="shared" si="73"/>
        <v>7024082</v>
      </c>
      <c r="C847" s="17" t="str">
        <f t="shared" si="75"/>
        <v>CC</v>
      </c>
      <c r="D847" t="str">
        <f t="shared" si="76"/>
        <v>REGION GRAND SUD</v>
      </c>
      <c r="E847" s="12" t="str">
        <f t="shared" si="74"/>
        <v>TERRAIN</v>
      </c>
      <c r="F847" s="4" t="s">
        <v>6347</v>
      </c>
      <c r="G847" s="4" t="s">
        <v>6348</v>
      </c>
      <c r="H847" s="5">
        <v>1</v>
      </c>
      <c r="I847" s="5"/>
      <c r="J847" s="5">
        <v>1</v>
      </c>
      <c r="K847" s="5" t="s">
        <v>1325</v>
      </c>
      <c r="L847" s="5" t="s">
        <v>3211</v>
      </c>
      <c r="M847" s="5" t="s">
        <v>6349</v>
      </c>
      <c r="N847" s="5"/>
      <c r="O847" s="5"/>
      <c r="P847" s="5"/>
      <c r="Q847" s="5"/>
      <c r="R847" s="5"/>
      <c r="S847" s="5"/>
      <c r="T847" s="5" t="s">
        <v>245</v>
      </c>
      <c r="U847" s="6">
        <v>45536</v>
      </c>
      <c r="V847" s="5" t="s">
        <v>1328</v>
      </c>
      <c r="W847" s="4" t="s">
        <v>1329</v>
      </c>
      <c r="X847" s="5" t="s">
        <v>18</v>
      </c>
      <c r="Y847" s="5"/>
      <c r="Z847" s="5"/>
      <c r="AA847" s="4" t="s">
        <v>6350</v>
      </c>
      <c r="AB847" s="5"/>
      <c r="AC847" s="5"/>
      <c r="AD847" s="5" t="s">
        <v>1331</v>
      </c>
      <c r="AE847" s="5"/>
      <c r="AF847" s="5">
        <v>36085</v>
      </c>
      <c r="AG847" s="5">
        <v>26</v>
      </c>
      <c r="AH847" s="5">
        <v>100</v>
      </c>
      <c r="AI847" s="5" t="s">
        <v>1332</v>
      </c>
      <c r="AJ847" s="5">
        <v>45536</v>
      </c>
      <c r="AK847" s="5">
        <v>0</v>
      </c>
      <c r="AL847" s="5">
        <v>45536</v>
      </c>
      <c r="AM847" s="5" t="s">
        <v>1333</v>
      </c>
      <c r="AN847" s="5">
        <v>38330</v>
      </c>
      <c r="AO847" s="5" t="s">
        <v>1521</v>
      </c>
      <c r="AP847" s="5" t="s">
        <v>1335</v>
      </c>
      <c r="AQ847" s="4" t="s">
        <v>1336</v>
      </c>
      <c r="AR847" s="5" t="s">
        <v>12476</v>
      </c>
      <c r="AS847" s="4" t="s">
        <v>1522</v>
      </c>
      <c r="AT847" s="5" t="s">
        <v>1523</v>
      </c>
      <c r="AU847" s="5" t="s">
        <v>41</v>
      </c>
      <c r="AV847" s="4" t="s">
        <v>1524</v>
      </c>
      <c r="AW847" s="5" t="s">
        <v>93</v>
      </c>
      <c r="AX847" s="4" t="s">
        <v>1734</v>
      </c>
      <c r="AY847" s="5" t="s">
        <v>1735</v>
      </c>
      <c r="AZ847" s="5" t="s">
        <v>11</v>
      </c>
      <c r="BA847" s="4" t="s">
        <v>1736</v>
      </c>
      <c r="BB847" s="5" t="s">
        <v>1737</v>
      </c>
      <c r="BC847" s="4" t="s">
        <v>6348</v>
      </c>
      <c r="BD847" s="5" t="s">
        <v>6351</v>
      </c>
      <c r="BE847" s="5" t="s">
        <v>245</v>
      </c>
      <c r="BF847" s="5" t="s">
        <v>1333</v>
      </c>
      <c r="BG847" s="4" t="s">
        <v>6352</v>
      </c>
      <c r="BH847" s="5" t="s">
        <v>1343</v>
      </c>
    </row>
    <row r="848" spans="1:60" x14ac:dyDescent="0.25">
      <c r="A848">
        <f t="shared" si="72"/>
        <v>193690</v>
      </c>
      <c r="B848">
        <f t="shared" si="73"/>
        <v>3002967</v>
      </c>
      <c r="C848" s="17" t="str">
        <f t="shared" si="75"/>
        <v>CC</v>
      </c>
      <c r="D848" t="str">
        <f t="shared" si="76"/>
        <v>REGION ILE DE FRANCE NORD</v>
      </c>
      <c r="E848" s="12" t="str">
        <f t="shared" si="74"/>
        <v>TERRAIN</v>
      </c>
      <c r="F848" s="4" t="s">
        <v>6353</v>
      </c>
      <c r="G848" s="4" t="s">
        <v>6354</v>
      </c>
      <c r="H848" s="5">
        <v>1</v>
      </c>
      <c r="I848" s="5"/>
      <c r="J848" s="5">
        <v>2</v>
      </c>
      <c r="K848" s="5" t="s">
        <v>1345</v>
      </c>
      <c r="L848" s="5" t="s">
        <v>717</v>
      </c>
      <c r="M848" s="5" t="s">
        <v>6355</v>
      </c>
      <c r="N848" s="5" t="s">
        <v>46</v>
      </c>
      <c r="O848" s="5" t="s">
        <v>5343</v>
      </c>
      <c r="P848" s="5"/>
      <c r="Q848" s="5" t="s">
        <v>1346</v>
      </c>
      <c r="R848" s="5">
        <v>5</v>
      </c>
      <c r="S848" s="5" t="s">
        <v>18</v>
      </c>
      <c r="T848" s="5" t="s">
        <v>71</v>
      </c>
      <c r="U848" s="6">
        <v>44562</v>
      </c>
      <c r="V848" s="5" t="s">
        <v>1437</v>
      </c>
      <c r="W848" s="4" t="s">
        <v>1329</v>
      </c>
      <c r="X848" s="5" t="s">
        <v>18</v>
      </c>
      <c r="Y848" s="5" t="s">
        <v>1348</v>
      </c>
      <c r="Z848" s="5"/>
      <c r="AA848" s="4" t="s">
        <v>6356</v>
      </c>
      <c r="AB848" s="5" t="s">
        <v>1393</v>
      </c>
      <c r="AC848" s="5"/>
      <c r="AD848" s="5" t="s">
        <v>1393</v>
      </c>
      <c r="AE848" s="5"/>
      <c r="AF848" s="5">
        <v>31518</v>
      </c>
      <c r="AG848" s="5">
        <v>38</v>
      </c>
      <c r="AH848" s="5">
        <v>100</v>
      </c>
      <c r="AI848" s="5" t="s">
        <v>1332</v>
      </c>
      <c r="AJ848" s="5">
        <v>40422</v>
      </c>
      <c r="AK848" s="5">
        <v>14</v>
      </c>
      <c r="AL848" s="5">
        <v>40422</v>
      </c>
      <c r="AM848" s="5" t="s">
        <v>1333</v>
      </c>
      <c r="AN848" s="5">
        <v>62550</v>
      </c>
      <c r="AO848" s="5" t="s">
        <v>6357</v>
      </c>
      <c r="AP848" s="5" t="s">
        <v>12477</v>
      </c>
      <c r="AQ848" s="4" t="s">
        <v>1351</v>
      </c>
      <c r="AR848" s="5" t="s">
        <v>12478</v>
      </c>
      <c r="AS848" s="4" t="s">
        <v>1450</v>
      </c>
      <c r="AT848" s="5" t="s">
        <v>1451</v>
      </c>
      <c r="AU848" s="5" t="s">
        <v>41</v>
      </c>
      <c r="AV848" s="4" t="s">
        <v>1452</v>
      </c>
      <c r="AW848" s="5" t="s">
        <v>230</v>
      </c>
      <c r="AX848" s="4" t="s">
        <v>3149</v>
      </c>
      <c r="AY848" s="5" t="s">
        <v>3153</v>
      </c>
      <c r="AZ848" s="5" t="s">
        <v>11</v>
      </c>
      <c r="BA848" s="4" t="s">
        <v>3154</v>
      </c>
      <c r="BB848" s="5" t="s">
        <v>3155</v>
      </c>
      <c r="BC848" s="4" t="s">
        <v>6354</v>
      </c>
      <c r="BD848" s="5" t="s">
        <v>6358</v>
      </c>
      <c r="BE848" s="5" t="s">
        <v>71</v>
      </c>
      <c r="BF848" s="5" t="s">
        <v>1333</v>
      </c>
      <c r="BG848" s="4" t="s">
        <v>6359</v>
      </c>
      <c r="BH848" s="5" t="s">
        <v>1343</v>
      </c>
    </row>
    <row r="849" spans="1:60" x14ac:dyDescent="0.25">
      <c r="A849">
        <f t="shared" si="72"/>
        <v>304377</v>
      </c>
      <c r="B849">
        <f t="shared" si="73"/>
        <v>3102364</v>
      </c>
      <c r="C849" s="17" t="str">
        <f t="shared" si="75"/>
        <v>CC</v>
      </c>
      <c r="D849" t="str">
        <f t="shared" si="76"/>
        <v>REGION GRAND SUD</v>
      </c>
      <c r="E849" s="12" t="str">
        <f t="shared" si="74"/>
        <v>TERRAIN</v>
      </c>
      <c r="F849" s="4" t="s">
        <v>6360</v>
      </c>
      <c r="G849" s="4" t="s">
        <v>6361</v>
      </c>
      <c r="H849" s="5">
        <v>1</v>
      </c>
      <c r="I849" s="5"/>
      <c r="J849" s="5">
        <v>1</v>
      </c>
      <c r="K849" s="5" t="s">
        <v>1325</v>
      </c>
      <c r="L849" s="5" t="s">
        <v>4343</v>
      </c>
      <c r="M849" s="5" t="s">
        <v>6362</v>
      </c>
      <c r="N849" s="5" t="s">
        <v>245</v>
      </c>
      <c r="O849" s="5">
        <v>45231</v>
      </c>
      <c r="P849" s="5"/>
      <c r="Q849" s="5" t="s">
        <v>1346</v>
      </c>
      <c r="R849" s="5">
        <v>5</v>
      </c>
      <c r="S849" s="5" t="s">
        <v>18</v>
      </c>
      <c r="T849" s="5" t="s">
        <v>260</v>
      </c>
      <c r="U849" s="6">
        <v>45261</v>
      </c>
      <c r="V849" s="5" t="s">
        <v>1347</v>
      </c>
      <c r="W849" s="4" t="s">
        <v>1329</v>
      </c>
      <c r="X849" s="5" t="s">
        <v>18</v>
      </c>
      <c r="Y849" s="5" t="s">
        <v>1348</v>
      </c>
      <c r="Z849" s="5"/>
      <c r="AA849" s="4" t="s">
        <v>6363</v>
      </c>
      <c r="AB849" s="5" t="s">
        <v>1331</v>
      </c>
      <c r="AC849" s="5"/>
      <c r="AD849" s="5" t="s">
        <v>1331</v>
      </c>
      <c r="AE849" s="5"/>
      <c r="AF849" s="5">
        <v>33348</v>
      </c>
      <c r="AG849" s="5">
        <v>33</v>
      </c>
      <c r="AH849" s="5">
        <v>100</v>
      </c>
      <c r="AI849" s="5" t="s">
        <v>1332</v>
      </c>
      <c r="AJ849" s="5">
        <v>43709</v>
      </c>
      <c r="AK849" s="5">
        <v>5</v>
      </c>
      <c r="AL849" s="5">
        <v>43709</v>
      </c>
      <c r="AM849" s="5" t="s">
        <v>1333</v>
      </c>
      <c r="AN849" s="5">
        <v>38460</v>
      </c>
      <c r="AO849" s="5" t="s">
        <v>6364</v>
      </c>
      <c r="AP849" s="5" t="s">
        <v>1335</v>
      </c>
      <c r="AQ849" s="4" t="s">
        <v>1336</v>
      </c>
      <c r="AR849" s="5" t="s">
        <v>12476</v>
      </c>
      <c r="AS849" s="4" t="s">
        <v>1522</v>
      </c>
      <c r="AT849" s="5" t="s">
        <v>1523</v>
      </c>
      <c r="AU849" s="5" t="s">
        <v>41</v>
      </c>
      <c r="AV849" s="4" t="s">
        <v>1524</v>
      </c>
      <c r="AW849" s="5" t="s">
        <v>93</v>
      </c>
      <c r="AX849" s="4" t="s">
        <v>1574</v>
      </c>
      <c r="AY849" s="5" t="s">
        <v>1575</v>
      </c>
      <c r="AZ849" s="5" t="s">
        <v>11</v>
      </c>
      <c r="BA849" s="4" t="s">
        <v>1576</v>
      </c>
      <c r="BB849" s="5" t="s">
        <v>1577</v>
      </c>
      <c r="BC849" s="4" t="s">
        <v>6361</v>
      </c>
      <c r="BD849" s="5" t="s">
        <v>6365</v>
      </c>
      <c r="BE849" s="5" t="s">
        <v>260</v>
      </c>
      <c r="BF849" s="5" t="s">
        <v>1333</v>
      </c>
      <c r="BG849" s="4" t="s">
        <v>6366</v>
      </c>
      <c r="BH849" s="5" t="s">
        <v>1343</v>
      </c>
    </row>
    <row r="850" spans="1:60" x14ac:dyDescent="0.25">
      <c r="A850">
        <f t="shared" si="72"/>
        <v>190883</v>
      </c>
      <c r="B850">
        <f t="shared" si="73"/>
        <v>3001301</v>
      </c>
      <c r="C850" s="17" t="str">
        <f t="shared" si="75"/>
        <v>IMP</v>
      </c>
      <c r="D850" t="str">
        <f t="shared" si="76"/>
        <v>REGION ILE DE FRANCE NORD</v>
      </c>
      <c r="E850" s="12" t="str">
        <f t="shared" si="74"/>
        <v>TERRAIN</v>
      </c>
      <c r="F850" s="4" t="s">
        <v>1148</v>
      </c>
      <c r="G850" s="4" t="s">
        <v>3308</v>
      </c>
      <c r="H850" s="5">
        <v>1</v>
      </c>
      <c r="I850" s="5"/>
      <c r="J850" s="5">
        <v>1</v>
      </c>
      <c r="K850" s="5" t="s">
        <v>1325</v>
      </c>
      <c r="L850" s="5" t="s">
        <v>490</v>
      </c>
      <c r="M850" s="5" t="s">
        <v>1149</v>
      </c>
      <c r="N850" s="5"/>
      <c r="O850" s="5"/>
      <c r="P850" s="5"/>
      <c r="Q850" s="5"/>
      <c r="R850" s="5"/>
      <c r="S850" s="5"/>
      <c r="T850" s="5" t="s">
        <v>11</v>
      </c>
      <c r="U850" s="6">
        <v>38596</v>
      </c>
      <c r="V850" s="5" t="s">
        <v>1605</v>
      </c>
      <c r="W850" s="4" t="s">
        <v>1606</v>
      </c>
      <c r="X850" s="5" t="s">
        <v>5</v>
      </c>
      <c r="Y850" s="5"/>
      <c r="Z850" s="5"/>
      <c r="AA850" s="4"/>
      <c r="AB850" s="5"/>
      <c r="AC850" s="5"/>
      <c r="AD850" s="5">
        <v>6</v>
      </c>
      <c r="AE850" s="5"/>
      <c r="AF850" s="5">
        <v>28867</v>
      </c>
      <c r="AG850" s="5">
        <v>45</v>
      </c>
      <c r="AH850" s="5">
        <v>100</v>
      </c>
      <c r="AI850" s="5" t="s">
        <v>1332</v>
      </c>
      <c r="AJ850" s="5">
        <v>38596</v>
      </c>
      <c r="AK850" s="5">
        <v>19</v>
      </c>
      <c r="AL850" s="5">
        <v>38596</v>
      </c>
      <c r="AM850" s="5"/>
      <c r="AN850" s="5">
        <v>59530</v>
      </c>
      <c r="AO850" s="5" t="s">
        <v>6367</v>
      </c>
      <c r="AP850" s="5" t="s">
        <v>12477</v>
      </c>
      <c r="AQ850" s="4" t="s">
        <v>1351</v>
      </c>
      <c r="AR850" s="5" t="s">
        <v>12478</v>
      </c>
      <c r="AS850" s="4" t="s">
        <v>2022</v>
      </c>
      <c r="AT850" s="5" t="s">
        <v>2023</v>
      </c>
      <c r="AU850" s="5" t="s">
        <v>41</v>
      </c>
      <c r="AV850" s="4" t="s">
        <v>2024</v>
      </c>
      <c r="AW850" s="5" t="s">
        <v>26</v>
      </c>
      <c r="AX850" s="4" t="s">
        <v>3308</v>
      </c>
      <c r="AY850" s="5" t="s">
        <v>3309</v>
      </c>
      <c r="AZ850" s="5" t="s">
        <v>11</v>
      </c>
      <c r="BA850" s="4" t="s">
        <v>3310</v>
      </c>
      <c r="BB850" s="5" t="s">
        <v>3311</v>
      </c>
      <c r="BC850" s="4"/>
      <c r="BD850" s="5"/>
      <c r="BE850" s="5"/>
      <c r="BF850" s="5" t="s">
        <v>1608</v>
      </c>
      <c r="BG850" s="4"/>
      <c r="BH850" s="5"/>
    </row>
    <row r="851" spans="1:60" x14ac:dyDescent="0.25">
      <c r="A851">
        <f t="shared" si="72"/>
        <v>189730</v>
      </c>
      <c r="B851">
        <f t="shared" si="73"/>
        <v>3001228</v>
      </c>
      <c r="C851" s="17" t="str">
        <f t="shared" si="75"/>
        <v>CC</v>
      </c>
      <c r="D851" t="str">
        <f t="shared" si="76"/>
        <v>REGION GRAND SUD</v>
      </c>
      <c r="E851" s="12" t="str">
        <f t="shared" si="74"/>
        <v>TERRAIN</v>
      </c>
      <c r="F851" s="4" t="s">
        <v>6368</v>
      </c>
      <c r="G851" s="4" t="s">
        <v>6369</v>
      </c>
      <c r="H851" s="5">
        <v>1</v>
      </c>
      <c r="I851" s="5"/>
      <c r="J851" s="5">
        <v>1</v>
      </c>
      <c r="K851" s="5" t="s">
        <v>1325</v>
      </c>
      <c r="L851" s="5" t="s">
        <v>190</v>
      </c>
      <c r="M851" s="5" t="s">
        <v>685</v>
      </c>
      <c r="N851" s="5"/>
      <c r="O851" s="6"/>
      <c r="P851" s="5"/>
      <c r="Q851" s="5"/>
      <c r="R851" s="5"/>
      <c r="S851" s="5"/>
      <c r="T851" s="5" t="s">
        <v>25</v>
      </c>
      <c r="U851" s="6">
        <v>38353</v>
      </c>
      <c r="V851" s="4" t="s">
        <v>1363</v>
      </c>
      <c r="W851" s="4" t="s">
        <v>1329</v>
      </c>
      <c r="X851" s="5" t="s">
        <v>18</v>
      </c>
      <c r="Y851" s="5"/>
      <c r="Z851" s="5"/>
      <c r="AA851" s="4" t="s">
        <v>6370</v>
      </c>
      <c r="AB851" s="5"/>
      <c r="AC851" s="5"/>
      <c r="AD851" s="5" t="s">
        <v>1331</v>
      </c>
      <c r="AE851" s="5"/>
      <c r="AF851" s="6">
        <v>29083</v>
      </c>
      <c r="AG851" s="5">
        <v>45</v>
      </c>
      <c r="AH851" s="5">
        <v>100</v>
      </c>
      <c r="AI851" s="5" t="s">
        <v>1332</v>
      </c>
      <c r="AJ851" s="6">
        <v>38353</v>
      </c>
      <c r="AK851" s="5">
        <v>19</v>
      </c>
      <c r="AL851" s="6">
        <v>38353</v>
      </c>
      <c r="AM851" s="5" t="s">
        <v>1333</v>
      </c>
      <c r="AN851" s="5">
        <v>82170</v>
      </c>
      <c r="AO851" s="5" t="s">
        <v>6371</v>
      </c>
      <c r="AP851" s="5" t="s">
        <v>1335</v>
      </c>
      <c r="AQ851" s="4" t="s">
        <v>1336</v>
      </c>
      <c r="AR851" s="5" t="s">
        <v>12476</v>
      </c>
      <c r="AS851" s="4" t="s">
        <v>1795</v>
      </c>
      <c r="AT851" s="5" t="s">
        <v>1796</v>
      </c>
      <c r="AU851" s="5" t="s">
        <v>41</v>
      </c>
      <c r="AV851" s="4" t="s">
        <v>1797</v>
      </c>
      <c r="AW851" s="5" t="s">
        <v>227</v>
      </c>
      <c r="AX851" s="4" t="s">
        <v>2500</v>
      </c>
      <c r="AY851" s="5" t="s">
        <v>2501</v>
      </c>
      <c r="AZ851" s="5" t="s">
        <v>11</v>
      </c>
      <c r="BA851" s="4" t="s">
        <v>2502</v>
      </c>
      <c r="BB851" s="5" t="s">
        <v>2503</v>
      </c>
      <c r="BC851" s="4" t="s">
        <v>6369</v>
      </c>
      <c r="BD851" s="5" t="s">
        <v>6372</v>
      </c>
      <c r="BE851" s="5" t="s">
        <v>25</v>
      </c>
      <c r="BF851" s="5" t="s">
        <v>1333</v>
      </c>
      <c r="BG851" s="4" t="s">
        <v>6373</v>
      </c>
      <c r="BH851" s="5" t="s">
        <v>1343</v>
      </c>
    </row>
    <row r="852" spans="1:60" x14ac:dyDescent="0.25">
      <c r="A852">
        <f t="shared" si="72"/>
        <v>302174</v>
      </c>
      <c r="B852">
        <f t="shared" si="73"/>
        <v>3101215</v>
      </c>
      <c r="C852" s="17" t="str">
        <f t="shared" si="75"/>
        <v>CC</v>
      </c>
      <c r="D852" t="str">
        <f t="shared" si="76"/>
        <v>REGION GRAND SUD</v>
      </c>
      <c r="E852" s="12" t="str">
        <f t="shared" si="74"/>
        <v>TERRAIN</v>
      </c>
      <c r="F852" s="4" t="s">
        <v>6374</v>
      </c>
      <c r="G852" s="4" t="s">
        <v>6375</v>
      </c>
      <c r="H852" s="5">
        <v>1</v>
      </c>
      <c r="I852" s="5"/>
      <c r="J852" s="5">
        <v>1</v>
      </c>
      <c r="K852" s="5" t="s">
        <v>1325</v>
      </c>
      <c r="L852" s="5" t="s">
        <v>3778</v>
      </c>
      <c r="M852" s="5" t="s">
        <v>6376</v>
      </c>
      <c r="N852" s="5" t="s">
        <v>71</v>
      </c>
      <c r="O852" s="5">
        <v>45413</v>
      </c>
      <c r="P852" s="5"/>
      <c r="Q852" s="5" t="s">
        <v>1346</v>
      </c>
      <c r="R852" s="5">
        <v>5</v>
      </c>
      <c r="S852" s="5" t="s">
        <v>5</v>
      </c>
      <c r="T852" s="5" t="s">
        <v>3</v>
      </c>
      <c r="U852" s="6">
        <v>45444</v>
      </c>
      <c r="V852" s="4" t="s">
        <v>1487</v>
      </c>
      <c r="W852" s="4" t="s">
        <v>1329</v>
      </c>
      <c r="X852" s="5" t="s">
        <v>5</v>
      </c>
      <c r="Y852" s="5" t="s">
        <v>1348</v>
      </c>
      <c r="Z852" s="5"/>
      <c r="AA852" s="4" t="s">
        <v>6377</v>
      </c>
      <c r="AB852" s="5">
        <v>6</v>
      </c>
      <c r="AC852" s="5"/>
      <c r="AD852" s="5">
        <v>6</v>
      </c>
      <c r="AE852" s="5"/>
      <c r="AF852" s="6">
        <v>24939</v>
      </c>
      <c r="AG852" s="5">
        <v>56</v>
      </c>
      <c r="AH852" s="5">
        <v>100</v>
      </c>
      <c r="AI852" s="5" t="s">
        <v>1332</v>
      </c>
      <c r="AJ852" s="6">
        <v>41883</v>
      </c>
      <c r="AK852" s="5">
        <v>10</v>
      </c>
      <c r="AL852" s="6">
        <v>41883</v>
      </c>
      <c r="AM852" s="5" t="s">
        <v>1333</v>
      </c>
      <c r="AN852" s="5">
        <v>73100</v>
      </c>
      <c r="AO852" s="5" t="s">
        <v>6378</v>
      </c>
      <c r="AP852" s="5" t="s">
        <v>1335</v>
      </c>
      <c r="AQ852" s="4" t="s">
        <v>1336</v>
      </c>
      <c r="AR852" s="5" t="s">
        <v>12476</v>
      </c>
      <c r="AS852" s="4" t="s">
        <v>1440</v>
      </c>
      <c r="AT852" s="5" t="s">
        <v>1441</v>
      </c>
      <c r="AU852" s="5" t="s">
        <v>41</v>
      </c>
      <c r="AV852" s="4" t="s">
        <v>1537</v>
      </c>
      <c r="AW852" s="5" t="s">
        <v>31</v>
      </c>
      <c r="AX852" s="4"/>
      <c r="AY852" s="5"/>
      <c r="AZ852" s="5"/>
      <c r="BA852" s="4" t="s">
        <v>1966</v>
      </c>
      <c r="BB852" s="5" t="s">
        <v>11119</v>
      </c>
      <c r="BC852" s="4" t="s">
        <v>6375</v>
      </c>
      <c r="BD852" s="5" t="s">
        <v>6379</v>
      </c>
      <c r="BE852" s="5" t="s">
        <v>3</v>
      </c>
      <c r="BF852" s="5" t="s">
        <v>1333</v>
      </c>
      <c r="BG852" s="4" t="s">
        <v>6380</v>
      </c>
      <c r="BH852" s="5" t="s">
        <v>1343</v>
      </c>
    </row>
    <row r="853" spans="1:60" x14ac:dyDescent="0.25">
      <c r="A853">
        <f t="shared" si="72"/>
        <v>306487</v>
      </c>
      <c r="B853">
        <f t="shared" si="73"/>
        <v>7024439</v>
      </c>
      <c r="C853" s="17" t="str">
        <f t="shared" si="75"/>
        <v>CC</v>
      </c>
      <c r="D853" t="str">
        <f t="shared" si="76"/>
        <v>REGION ILE DE FRANCE NORD</v>
      </c>
      <c r="E853" s="12" t="str">
        <f t="shared" si="74"/>
        <v>TERRAIN</v>
      </c>
      <c r="F853" s="4" t="s">
        <v>12525</v>
      </c>
      <c r="G853" s="4" t="s">
        <v>11139</v>
      </c>
      <c r="H853" s="5">
        <v>1</v>
      </c>
      <c r="I853" s="5"/>
      <c r="J853" s="5">
        <v>1</v>
      </c>
      <c r="K853" s="5" t="s">
        <v>1325</v>
      </c>
      <c r="L853" s="5" t="s">
        <v>220</v>
      </c>
      <c r="M853" s="5" t="s">
        <v>12526</v>
      </c>
      <c r="N853" s="5"/>
      <c r="O853" s="5"/>
      <c r="P853" s="5"/>
      <c r="Q853" s="5"/>
      <c r="R853" s="5"/>
      <c r="S853" s="5"/>
      <c r="T853" s="5" t="s">
        <v>245</v>
      </c>
      <c r="U853" s="6">
        <v>45627</v>
      </c>
      <c r="V853" s="4" t="s">
        <v>1328</v>
      </c>
      <c r="W853" s="4" t="s">
        <v>1329</v>
      </c>
      <c r="X853" s="5" t="s">
        <v>18</v>
      </c>
      <c r="Y853" s="5"/>
      <c r="Z853" s="5"/>
      <c r="AA853" s="4" t="s">
        <v>3868</v>
      </c>
      <c r="AB853" s="5"/>
      <c r="AC853" s="5"/>
      <c r="AD853" s="5" t="s">
        <v>1331</v>
      </c>
      <c r="AE853" s="5"/>
      <c r="AF853" s="6">
        <v>35201</v>
      </c>
      <c r="AG853" s="5">
        <v>28</v>
      </c>
      <c r="AH853" s="5">
        <v>100</v>
      </c>
      <c r="AI853" s="5" t="s">
        <v>1332</v>
      </c>
      <c r="AJ853" s="6">
        <v>45627</v>
      </c>
      <c r="AK853" s="5">
        <v>0</v>
      </c>
      <c r="AL853" s="6">
        <v>45627</v>
      </c>
      <c r="AM853" s="5" t="s">
        <v>1333</v>
      </c>
      <c r="AN853" s="5">
        <v>59730</v>
      </c>
      <c r="AO853" s="5" t="s">
        <v>12527</v>
      </c>
      <c r="AP853" s="5" t="s">
        <v>12477</v>
      </c>
      <c r="AQ853" s="4" t="s">
        <v>1351</v>
      </c>
      <c r="AR853" s="5" t="s">
        <v>12478</v>
      </c>
      <c r="AS853" s="4" t="s">
        <v>2022</v>
      </c>
      <c r="AT853" s="5" t="s">
        <v>2023</v>
      </c>
      <c r="AU853" s="5" t="s">
        <v>41</v>
      </c>
      <c r="AV853" s="4" t="s">
        <v>2024</v>
      </c>
      <c r="AW853" s="5" t="s">
        <v>26</v>
      </c>
      <c r="AX853" s="4" t="s">
        <v>2025</v>
      </c>
      <c r="AY853" s="5" t="s">
        <v>2026</v>
      </c>
      <c r="AZ853" s="5" t="s">
        <v>11</v>
      </c>
      <c r="BA853" s="4" t="s">
        <v>2027</v>
      </c>
      <c r="BB853" s="5" t="s">
        <v>2028</v>
      </c>
      <c r="BC853" s="5" t="s">
        <v>11139</v>
      </c>
      <c r="BD853" s="5" t="s">
        <v>11140</v>
      </c>
      <c r="BE853" s="5" t="s">
        <v>245</v>
      </c>
      <c r="BF853" s="5" t="s">
        <v>1333</v>
      </c>
      <c r="BG853" s="5" t="s">
        <v>9682</v>
      </c>
      <c r="BH853" s="5" t="s">
        <v>1343</v>
      </c>
    </row>
    <row r="854" spans="1:60" x14ac:dyDescent="0.25">
      <c r="A854">
        <f t="shared" si="72"/>
        <v>302886</v>
      </c>
      <c r="B854">
        <f t="shared" si="73"/>
        <v>3101605</v>
      </c>
      <c r="C854" s="17" t="str">
        <f t="shared" si="75"/>
        <v>CC</v>
      </c>
      <c r="D854" t="str">
        <f t="shared" si="76"/>
        <v>REGION ILE DE FRANCE NORD</v>
      </c>
      <c r="E854" s="12" t="str">
        <f t="shared" si="74"/>
        <v>TERRAIN</v>
      </c>
      <c r="F854" s="4" t="s">
        <v>1150</v>
      </c>
      <c r="G854" s="4" t="s">
        <v>6381</v>
      </c>
      <c r="H854" s="5">
        <v>1</v>
      </c>
      <c r="I854" s="5"/>
      <c r="J854" s="5">
        <v>1</v>
      </c>
      <c r="K854" s="5" t="s">
        <v>1325</v>
      </c>
      <c r="L854" s="5" t="s">
        <v>408</v>
      </c>
      <c r="M854" s="5" t="s">
        <v>1151</v>
      </c>
      <c r="N854" s="5" t="s">
        <v>25</v>
      </c>
      <c r="O854" s="5">
        <v>42370</v>
      </c>
      <c r="P854" s="5"/>
      <c r="Q854" s="5" t="s">
        <v>1346</v>
      </c>
      <c r="R854" s="5">
        <v>5</v>
      </c>
      <c r="S854" s="5" t="s">
        <v>18</v>
      </c>
      <c r="T854" s="5" t="s">
        <v>260</v>
      </c>
      <c r="U854" s="6">
        <v>42401</v>
      </c>
      <c r="V854" s="4" t="s">
        <v>1347</v>
      </c>
      <c r="W854" s="4" t="s">
        <v>1329</v>
      </c>
      <c r="X854" s="5" t="s">
        <v>18</v>
      </c>
      <c r="Y854" s="5" t="s">
        <v>1348</v>
      </c>
      <c r="Z854" s="5"/>
      <c r="AA854" s="5" t="s">
        <v>1401</v>
      </c>
      <c r="AB854" s="5" t="s">
        <v>1331</v>
      </c>
      <c r="AC854" s="5"/>
      <c r="AD854" s="5" t="s">
        <v>1331</v>
      </c>
      <c r="AE854" s="5"/>
      <c r="AF854" s="6">
        <v>30750</v>
      </c>
      <c r="AG854" s="5">
        <v>40</v>
      </c>
      <c r="AH854" s="5">
        <v>100</v>
      </c>
      <c r="AI854" s="5" t="s">
        <v>1332</v>
      </c>
      <c r="AJ854" s="6">
        <v>42401</v>
      </c>
      <c r="AK854" s="5">
        <v>8</v>
      </c>
      <c r="AL854" s="6">
        <v>42401</v>
      </c>
      <c r="AM854" s="5" t="s">
        <v>1333</v>
      </c>
      <c r="AN854" s="5">
        <v>2720</v>
      </c>
      <c r="AO854" s="5" t="s">
        <v>6382</v>
      </c>
      <c r="AP854" s="5" t="s">
        <v>12477</v>
      </c>
      <c r="AQ854" s="4" t="s">
        <v>1351</v>
      </c>
      <c r="AR854" s="5" t="s">
        <v>12478</v>
      </c>
      <c r="AS854" s="4" t="s">
        <v>2180</v>
      </c>
      <c r="AT854" s="5" t="s">
        <v>2181</v>
      </c>
      <c r="AU854" s="5" t="s">
        <v>41</v>
      </c>
      <c r="AV854" s="4" t="s">
        <v>2182</v>
      </c>
      <c r="AW854" s="5" t="s">
        <v>4</v>
      </c>
      <c r="AX854" s="4" t="s">
        <v>2183</v>
      </c>
      <c r="AY854" s="5" t="s">
        <v>2184</v>
      </c>
      <c r="AZ854" s="5" t="s">
        <v>11</v>
      </c>
      <c r="BA854" s="4" t="s">
        <v>2185</v>
      </c>
      <c r="BB854" s="5" t="s">
        <v>2186</v>
      </c>
      <c r="BC854" s="5" t="s">
        <v>6381</v>
      </c>
      <c r="BD854" s="5" t="s">
        <v>6383</v>
      </c>
      <c r="BE854" s="5" t="s">
        <v>260</v>
      </c>
      <c r="BF854" s="5" t="s">
        <v>1333</v>
      </c>
      <c r="BG854" s="5" t="s">
        <v>6384</v>
      </c>
      <c r="BH854" s="5" t="s">
        <v>1343</v>
      </c>
    </row>
    <row r="855" spans="1:60" x14ac:dyDescent="0.25">
      <c r="A855">
        <f t="shared" si="72"/>
        <v>304042</v>
      </c>
      <c r="B855">
        <f t="shared" si="73"/>
        <v>3102187</v>
      </c>
      <c r="C855" s="17" t="str">
        <f t="shared" si="75"/>
        <v>CC</v>
      </c>
      <c r="D855" t="str">
        <f t="shared" si="76"/>
        <v>REGION GRAND SUD</v>
      </c>
      <c r="E855" s="12" t="str">
        <f t="shared" si="74"/>
        <v>TERRAIN</v>
      </c>
      <c r="F855" s="4" t="s">
        <v>6385</v>
      </c>
      <c r="G855" s="4" t="s">
        <v>6386</v>
      </c>
      <c r="H855" s="5">
        <v>1</v>
      </c>
      <c r="I855" s="5"/>
      <c r="J855" s="5">
        <v>1</v>
      </c>
      <c r="K855" s="5" t="s">
        <v>1325</v>
      </c>
      <c r="L855" s="5" t="s">
        <v>980</v>
      </c>
      <c r="M855" s="5" t="s">
        <v>6387</v>
      </c>
      <c r="N855" s="5" t="s">
        <v>260</v>
      </c>
      <c r="O855" s="5">
        <v>44986</v>
      </c>
      <c r="P855" s="5"/>
      <c r="Q855" s="5" t="s">
        <v>1346</v>
      </c>
      <c r="R855" s="5">
        <v>5</v>
      </c>
      <c r="S855" s="5" t="s">
        <v>18</v>
      </c>
      <c r="T855" s="5" t="s">
        <v>46</v>
      </c>
      <c r="U855" s="6">
        <v>45017</v>
      </c>
      <c r="V855" s="4" t="s">
        <v>2976</v>
      </c>
      <c r="W855" s="4" t="s">
        <v>1329</v>
      </c>
      <c r="X855" s="5" t="s">
        <v>18</v>
      </c>
      <c r="Y855" s="5" t="s">
        <v>1348</v>
      </c>
      <c r="Z855" s="5"/>
      <c r="AA855" s="4" t="s">
        <v>5771</v>
      </c>
      <c r="AB855" s="5" t="s">
        <v>1393</v>
      </c>
      <c r="AC855" s="5"/>
      <c r="AD855" s="5" t="s">
        <v>1393</v>
      </c>
      <c r="AE855" s="5"/>
      <c r="AF855" s="6">
        <v>34994</v>
      </c>
      <c r="AG855" s="5">
        <v>29</v>
      </c>
      <c r="AH855" s="5">
        <v>100</v>
      </c>
      <c r="AI855" s="5" t="s">
        <v>1332</v>
      </c>
      <c r="AJ855" s="6">
        <v>43374</v>
      </c>
      <c r="AK855" s="5">
        <v>6</v>
      </c>
      <c r="AL855" s="6">
        <v>43374</v>
      </c>
      <c r="AM855" s="5" t="s">
        <v>1333</v>
      </c>
      <c r="AN855" s="5">
        <v>84320</v>
      </c>
      <c r="AO855" s="5" t="s">
        <v>6388</v>
      </c>
      <c r="AP855" s="5" t="s">
        <v>1335</v>
      </c>
      <c r="AQ855" s="4" t="s">
        <v>1336</v>
      </c>
      <c r="AR855" s="5" t="s">
        <v>12476</v>
      </c>
      <c r="AS855" s="4" t="s">
        <v>1403</v>
      </c>
      <c r="AT855" s="5" t="s">
        <v>1404</v>
      </c>
      <c r="AU855" s="5" t="s">
        <v>41</v>
      </c>
      <c r="AV855" s="4" t="s">
        <v>1405</v>
      </c>
      <c r="AW855" s="5" t="s">
        <v>61</v>
      </c>
      <c r="AX855" s="4" t="s">
        <v>1842</v>
      </c>
      <c r="AY855" s="5" t="s">
        <v>1843</v>
      </c>
      <c r="AZ855" s="5" t="s">
        <v>11</v>
      </c>
      <c r="BA855" s="4" t="s">
        <v>1844</v>
      </c>
      <c r="BB855" s="5" t="s">
        <v>1845</v>
      </c>
      <c r="BC855" s="4" t="s">
        <v>6386</v>
      </c>
      <c r="BD855" s="5" t="s">
        <v>6389</v>
      </c>
      <c r="BE855" s="5" t="s">
        <v>46</v>
      </c>
      <c r="BF855" s="5" t="s">
        <v>1333</v>
      </c>
      <c r="BG855" s="4" t="s">
        <v>6390</v>
      </c>
      <c r="BH855" s="5" t="s">
        <v>1343</v>
      </c>
    </row>
    <row r="856" spans="1:60" x14ac:dyDescent="0.25">
      <c r="A856">
        <f t="shared" si="72"/>
        <v>306463</v>
      </c>
      <c r="B856">
        <f t="shared" si="73"/>
        <v>7024390</v>
      </c>
      <c r="C856" s="17" t="str">
        <f t="shared" si="75"/>
        <v>CC</v>
      </c>
      <c r="D856" t="str">
        <f t="shared" si="76"/>
        <v>REGION CENTRE EST</v>
      </c>
      <c r="E856" s="12" t="str">
        <f t="shared" si="74"/>
        <v>TERRAIN</v>
      </c>
      <c r="F856" s="4" t="s">
        <v>6391</v>
      </c>
      <c r="G856" s="4" t="s">
        <v>6392</v>
      </c>
      <c r="H856" s="5">
        <v>1</v>
      </c>
      <c r="I856" s="5"/>
      <c r="J856" s="5">
        <v>2</v>
      </c>
      <c r="K856" s="5" t="s">
        <v>1345</v>
      </c>
      <c r="L856" s="5" t="s">
        <v>839</v>
      </c>
      <c r="M856" s="5" t="s">
        <v>912</v>
      </c>
      <c r="N856" s="5"/>
      <c r="O856" s="6"/>
      <c r="P856" s="5"/>
      <c r="Q856" s="5"/>
      <c r="R856" s="5"/>
      <c r="S856" s="5"/>
      <c r="T856" s="5" t="s">
        <v>245</v>
      </c>
      <c r="U856" s="6">
        <v>45597</v>
      </c>
      <c r="V856" s="4" t="s">
        <v>1328</v>
      </c>
      <c r="W856" s="4" t="s">
        <v>1329</v>
      </c>
      <c r="X856" s="5" t="s">
        <v>18</v>
      </c>
      <c r="Y856" s="5"/>
      <c r="Z856" s="5"/>
      <c r="AA856" s="4" t="s">
        <v>6393</v>
      </c>
      <c r="AB856" s="5"/>
      <c r="AC856" s="5"/>
      <c r="AD856" s="5" t="s">
        <v>1331</v>
      </c>
      <c r="AE856" s="5"/>
      <c r="AF856" s="6">
        <v>28037</v>
      </c>
      <c r="AG856" s="5">
        <v>48</v>
      </c>
      <c r="AH856" s="5">
        <v>100</v>
      </c>
      <c r="AI856" s="5" t="s">
        <v>1332</v>
      </c>
      <c r="AJ856" s="6">
        <v>45597</v>
      </c>
      <c r="AK856" s="5">
        <v>0</v>
      </c>
      <c r="AL856" s="6">
        <v>45597</v>
      </c>
      <c r="AM856" s="5" t="s">
        <v>1333</v>
      </c>
      <c r="AN856" s="5">
        <v>77220</v>
      </c>
      <c r="AO856" s="5" t="s">
        <v>6394</v>
      </c>
      <c r="AP856" s="5" t="s">
        <v>1536</v>
      </c>
      <c r="AQ856" s="4" t="s">
        <v>12479</v>
      </c>
      <c r="AR856" s="5" t="s">
        <v>12480</v>
      </c>
      <c r="AS856" s="4" t="s">
        <v>1993</v>
      </c>
      <c r="AT856" s="5" t="s">
        <v>1994</v>
      </c>
      <c r="AU856" s="5" t="s">
        <v>41</v>
      </c>
      <c r="AV856" s="4" t="s">
        <v>1995</v>
      </c>
      <c r="AW856" s="5" t="s">
        <v>53</v>
      </c>
      <c r="AX856" s="4" t="s">
        <v>2646</v>
      </c>
      <c r="AY856" s="5" t="s">
        <v>2647</v>
      </c>
      <c r="AZ856" s="5" t="s">
        <v>11</v>
      </c>
      <c r="BA856" s="4" t="s">
        <v>2648</v>
      </c>
      <c r="BB856" s="5" t="s">
        <v>2649</v>
      </c>
      <c r="BC856" s="4" t="s">
        <v>6392</v>
      </c>
      <c r="BD856" s="5" t="s">
        <v>6395</v>
      </c>
      <c r="BE856" s="5" t="s">
        <v>245</v>
      </c>
      <c r="BF856" s="5" t="s">
        <v>1333</v>
      </c>
      <c r="BG856" s="4" t="s">
        <v>6396</v>
      </c>
      <c r="BH856" s="5" t="s">
        <v>1343</v>
      </c>
    </row>
    <row r="857" spans="1:60" x14ac:dyDescent="0.25">
      <c r="A857">
        <f t="shared" si="72"/>
        <v>304767</v>
      </c>
      <c r="B857">
        <f t="shared" si="73"/>
        <v>3102594</v>
      </c>
      <c r="C857" s="17" t="str">
        <f t="shared" si="75"/>
        <v>CC</v>
      </c>
      <c r="D857" t="str">
        <f t="shared" si="76"/>
        <v>REGION GRAND OUEST</v>
      </c>
      <c r="E857" s="12" t="str">
        <f t="shared" si="74"/>
        <v>TERRAIN</v>
      </c>
      <c r="F857" s="4" t="s">
        <v>911</v>
      </c>
      <c r="G857" s="4" t="s">
        <v>6397</v>
      </c>
      <c r="H857" s="5">
        <v>1</v>
      </c>
      <c r="I857" s="5"/>
      <c r="J857" s="5">
        <v>1</v>
      </c>
      <c r="K857" s="5" t="s">
        <v>1325</v>
      </c>
      <c r="L857" s="5" t="s">
        <v>212</v>
      </c>
      <c r="M857" s="5" t="s">
        <v>912</v>
      </c>
      <c r="N857" s="5"/>
      <c r="O857" s="5"/>
      <c r="P857" s="5"/>
      <c r="Q857" s="5"/>
      <c r="R857" s="5"/>
      <c r="S857" s="5"/>
      <c r="T857" s="5" t="s">
        <v>25</v>
      </c>
      <c r="U857" s="6">
        <v>44348</v>
      </c>
      <c r="V857" s="4" t="s">
        <v>1363</v>
      </c>
      <c r="W857" s="4" t="s">
        <v>1329</v>
      </c>
      <c r="X857" s="5" t="s">
        <v>18</v>
      </c>
      <c r="Y857" s="5"/>
      <c r="Z857" s="5"/>
      <c r="AA857" s="4" t="s">
        <v>6398</v>
      </c>
      <c r="AB857" s="5"/>
      <c r="AC857" s="5"/>
      <c r="AD857" s="5" t="s">
        <v>1331</v>
      </c>
      <c r="AE857" s="5"/>
      <c r="AF857" s="6">
        <v>28837</v>
      </c>
      <c r="AG857" s="5">
        <v>45</v>
      </c>
      <c r="AH857" s="5">
        <v>100</v>
      </c>
      <c r="AI857" s="5" t="s">
        <v>1332</v>
      </c>
      <c r="AJ857" s="6">
        <v>44166</v>
      </c>
      <c r="AK857" s="5">
        <v>4</v>
      </c>
      <c r="AL857" s="6">
        <v>44166</v>
      </c>
      <c r="AM857" s="5" t="s">
        <v>1333</v>
      </c>
      <c r="AN857" s="5">
        <v>86370</v>
      </c>
      <c r="AO857" s="5" t="s">
        <v>6399</v>
      </c>
      <c r="AP857" s="5" t="s">
        <v>1413</v>
      </c>
      <c r="AQ857" s="4" t="s">
        <v>1414</v>
      </c>
      <c r="AR857" s="5" t="s">
        <v>19</v>
      </c>
      <c r="AS857" s="4" t="s">
        <v>1585</v>
      </c>
      <c r="AT857" s="5" t="s">
        <v>1586</v>
      </c>
      <c r="AU857" s="5" t="s">
        <v>41</v>
      </c>
      <c r="AV857" s="4" t="s">
        <v>1587</v>
      </c>
      <c r="AW857" s="5" t="s">
        <v>340</v>
      </c>
      <c r="AX857" s="4" t="s">
        <v>2259</v>
      </c>
      <c r="AY857" s="5" t="s">
        <v>2260</v>
      </c>
      <c r="AZ857" s="5" t="s">
        <v>11</v>
      </c>
      <c r="BA857" s="4" t="s">
        <v>2261</v>
      </c>
      <c r="BB857" s="5" t="s">
        <v>2262</v>
      </c>
      <c r="BC857" s="4" t="s">
        <v>6397</v>
      </c>
      <c r="BD857" s="5" t="s">
        <v>6400</v>
      </c>
      <c r="BE857" s="5" t="s">
        <v>25</v>
      </c>
      <c r="BF857" s="5" t="s">
        <v>1333</v>
      </c>
      <c r="BG857" s="4" t="s">
        <v>6401</v>
      </c>
      <c r="BH857" s="5" t="s">
        <v>1343</v>
      </c>
    </row>
    <row r="858" spans="1:60" x14ac:dyDescent="0.25">
      <c r="A858">
        <f t="shared" si="72"/>
        <v>304750</v>
      </c>
      <c r="B858">
        <f t="shared" si="73"/>
        <v>3102577</v>
      </c>
      <c r="C858" s="17" t="str">
        <f t="shared" si="75"/>
        <v>CC</v>
      </c>
      <c r="D858" t="str">
        <f t="shared" si="76"/>
        <v>REGION GRAND SUD</v>
      </c>
      <c r="E858" s="12" t="str">
        <f t="shared" si="74"/>
        <v>TERRAIN</v>
      </c>
      <c r="F858" s="4" t="s">
        <v>6402</v>
      </c>
      <c r="G858" s="4" t="s">
        <v>6403</v>
      </c>
      <c r="H858" s="5">
        <v>1</v>
      </c>
      <c r="I858" s="5"/>
      <c r="J858" s="5">
        <v>2</v>
      </c>
      <c r="K858" s="5" t="s">
        <v>1345</v>
      </c>
      <c r="L858" s="5" t="s">
        <v>6404</v>
      </c>
      <c r="M858" s="5" t="s">
        <v>912</v>
      </c>
      <c r="N858" s="5"/>
      <c r="O858" s="6"/>
      <c r="P858" s="5"/>
      <c r="Q858" s="5"/>
      <c r="R858" s="5"/>
      <c r="S858" s="5"/>
      <c r="T858" s="5" t="s">
        <v>25</v>
      </c>
      <c r="U858" s="6">
        <v>44317</v>
      </c>
      <c r="V858" s="4" t="s">
        <v>1363</v>
      </c>
      <c r="W858" s="4" t="s">
        <v>1329</v>
      </c>
      <c r="X858" s="5" t="s">
        <v>18</v>
      </c>
      <c r="Y858" s="5"/>
      <c r="Z858" s="5"/>
      <c r="AA858" s="4" t="s">
        <v>6405</v>
      </c>
      <c r="AB858" s="5"/>
      <c r="AC858" s="5"/>
      <c r="AD858" s="5" t="s">
        <v>1331</v>
      </c>
      <c r="AE858" s="5"/>
      <c r="AF858" s="6">
        <v>33428</v>
      </c>
      <c r="AG858" s="5">
        <v>33</v>
      </c>
      <c r="AH858" s="5">
        <v>139</v>
      </c>
      <c r="AI858" s="5" t="s">
        <v>3516</v>
      </c>
      <c r="AJ858" s="6">
        <v>44136</v>
      </c>
      <c r="AK858" s="5">
        <v>4</v>
      </c>
      <c r="AL858" s="6">
        <v>44136</v>
      </c>
      <c r="AM858" s="5" t="s">
        <v>1333</v>
      </c>
      <c r="AN858" s="5">
        <v>63200</v>
      </c>
      <c r="AO858" s="5" t="s">
        <v>6406</v>
      </c>
      <c r="AP858" s="5" t="s">
        <v>1335</v>
      </c>
      <c r="AQ858" s="4" t="s">
        <v>1336</v>
      </c>
      <c r="AR858" s="5" t="s">
        <v>12476</v>
      </c>
      <c r="AS858" s="4" t="s">
        <v>1629</v>
      </c>
      <c r="AT858" s="5" t="s">
        <v>1630</v>
      </c>
      <c r="AU858" s="5" t="s">
        <v>41</v>
      </c>
      <c r="AV858" s="4" t="s">
        <v>1631</v>
      </c>
      <c r="AW858" s="5" t="s">
        <v>7</v>
      </c>
      <c r="AX858" s="4" t="s">
        <v>1625</v>
      </c>
      <c r="AY858" s="5" t="s">
        <v>1632</v>
      </c>
      <c r="AZ858" s="5" t="s">
        <v>11</v>
      </c>
      <c r="BA858" s="4" t="s">
        <v>1633</v>
      </c>
      <c r="BB858" s="5" t="s">
        <v>1634</v>
      </c>
      <c r="BC858" s="4" t="s">
        <v>6403</v>
      </c>
      <c r="BD858" s="5" t="s">
        <v>6407</v>
      </c>
      <c r="BE858" s="5" t="s">
        <v>25</v>
      </c>
      <c r="BF858" s="5" t="s">
        <v>1333</v>
      </c>
      <c r="BG858" s="4" t="s">
        <v>6408</v>
      </c>
      <c r="BH858" s="5" t="s">
        <v>1343</v>
      </c>
    </row>
    <row r="859" spans="1:60" x14ac:dyDescent="0.25">
      <c r="A859">
        <f t="shared" si="72"/>
        <v>306144</v>
      </c>
      <c r="B859">
        <f t="shared" si="73"/>
        <v>7023992</v>
      </c>
      <c r="C859" s="17" t="str">
        <f t="shared" si="75"/>
        <v>CC</v>
      </c>
      <c r="D859" t="str">
        <f t="shared" si="76"/>
        <v>REGION CENTRE EST</v>
      </c>
      <c r="E859" s="12" t="str">
        <f t="shared" si="74"/>
        <v>TERRAIN</v>
      </c>
      <c r="F859" s="4" t="s">
        <v>6409</v>
      </c>
      <c r="G859" s="4" t="s">
        <v>6410</v>
      </c>
      <c r="H859" s="5">
        <v>1</v>
      </c>
      <c r="I859" s="5"/>
      <c r="J859" s="5">
        <v>2</v>
      </c>
      <c r="K859" s="5" t="s">
        <v>1345</v>
      </c>
      <c r="L859" s="5" t="s">
        <v>839</v>
      </c>
      <c r="M859" s="5" t="s">
        <v>6411</v>
      </c>
      <c r="N859" s="5"/>
      <c r="O859" s="6"/>
      <c r="P859" s="5"/>
      <c r="Q859" s="5"/>
      <c r="R859" s="5"/>
      <c r="S859" s="5"/>
      <c r="T859" s="5" t="s">
        <v>245</v>
      </c>
      <c r="U859" s="6">
        <v>45536</v>
      </c>
      <c r="V859" s="4" t="s">
        <v>1328</v>
      </c>
      <c r="W859" s="4" t="s">
        <v>1329</v>
      </c>
      <c r="X859" s="5" t="s">
        <v>18</v>
      </c>
      <c r="Y859" s="5"/>
      <c r="Z859" s="5"/>
      <c r="AA859" s="4" t="s">
        <v>6412</v>
      </c>
      <c r="AB859" s="5"/>
      <c r="AC859" s="5"/>
      <c r="AD859" s="5" t="s">
        <v>1331</v>
      </c>
      <c r="AE859" s="5"/>
      <c r="AF859" s="6">
        <v>28584</v>
      </c>
      <c r="AG859" s="5">
        <v>46</v>
      </c>
      <c r="AH859" s="5">
        <v>100</v>
      </c>
      <c r="AI859" s="5" t="s">
        <v>1332</v>
      </c>
      <c r="AJ859" s="6">
        <v>45536</v>
      </c>
      <c r="AK859" s="5">
        <v>0</v>
      </c>
      <c r="AL859" s="6">
        <v>45536</v>
      </c>
      <c r="AM859" s="5" t="s">
        <v>1333</v>
      </c>
      <c r="AN859" s="5">
        <v>89200</v>
      </c>
      <c r="AO859" s="5" t="s">
        <v>6413</v>
      </c>
      <c r="AP859" s="5" t="s">
        <v>1536</v>
      </c>
      <c r="AQ859" s="4" t="s">
        <v>12479</v>
      </c>
      <c r="AR859" s="5" t="s">
        <v>12480</v>
      </c>
      <c r="AS859" s="4" t="s">
        <v>1993</v>
      </c>
      <c r="AT859" s="5" t="s">
        <v>1994</v>
      </c>
      <c r="AU859" s="5" t="s">
        <v>41</v>
      </c>
      <c r="AV859" s="4" t="s">
        <v>1995</v>
      </c>
      <c r="AW859" s="5" t="s">
        <v>53</v>
      </c>
      <c r="AX859" s="4" t="s">
        <v>2322</v>
      </c>
      <c r="AY859" s="5" t="s">
        <v>2323</v>
      </c>
      <c r="AZ859" s="5" t="s">
        <v>11</v>
      </c>
      <c r="BA859" s="4" t="s">
        <v>2324</v>
      </c>
      <c r="BB859" s="5" t="s">
        <v>2325</v>
      </c>
      <c r="BC859" s="4" t="s">
        <v>6410</v>
      </c>
      <c r="BD859" s="5" t="s">
        <v>6414</v>
      </c>
      <c r="BE859" s="5" t="s">
        <v>245</v>
      </c>
      <c r="BF859" s="5" t="s">
        <v>1333</v>
      </c>
      <c r="BG859" s="4" t="s">
        <v>6415</v>
      </c>
      <c r="BH859" s="5" t="s">
        <v>1343</v>
      </c>
    </row>
    <row r="860" spans="1:60" x14ac:dyDescent="0.25">
      <c r="A860">
        <f t="shared" ref="A860:A919" si="77">G860*1</f>
        <v>301836</v>
      </c>
      <c r="B860">
        <f t="shared" ref="B860:B919" si="78">F860*1</f>
        <v>3101024</v>
      </c>
      <c r="C860" s="17" t="str">
        <f t="shared" si="75"/>
        <v>CC</v>
      </c>
      <c r="D860" t="str">
        <f t="shared" si="76"/>
        <v>REGION GRAND SUD</v>
      </c>
      <c r="E860" s="12" t="str">
        <f t="shared" ref="E860:E919" si="79">IF(BB860="OC FICTIVE","EN MISSION","TERRAIN")</f>
        <v>TERRAIN</v>
      </c>
      <c r="F860" s="4" t="s">
        <v>913</v>
      </c>
      <c r="G860" s="4" t="s">
        <v>6416</v>
      </c>
      <c r="H860" s="5">
        <v>1</v>
      </c>
      <c r="I860" s="5"/>
      <c r="J860" s="5">
        <v>1</v>
      </c>
      <c r="K860" s="5" t="s">
        <v>1325</v>
      </c>
      <c r="L860" s="5" t="s">
        <v>546</v>
      </c>
      <c r="M860" s="5" t="s">
        <v>914</v>
      </c>
      <c r="N860" s="5"/>
      <c r="O860" s="5"/>
      <c r="P860" s="5"/>
      <c r="Q860" s="5"/>
      <c r="R860" s="5"/>
      <c r="S860" s="5"/>
      <c r="T860" s="5" t="s">
        <v>25</v>
      </c>
      <c r="U860" s="6">
        <v>41671</v>
      </c>
      <c r="V860" s="4" t="s">
        <v>1363</v>
      </c>
      <c r="W860" s="4" t="s">
        <v>1329</v>
      </c>
      <c r="X860" s="5" t="s">
        <v>18</v>
      </c>
      <c r="Y860" s="5"/>
      <c r="Z860" s="5"/>
      <c r="AA860" s="4" t="s">
        <v>2579</v>
      </c>
      <c r="AB860" s="5"/>
      <c r="AC860" s="5"/>
      <c r="AD860" s="5" t="s">
        <v>1331</v>
      </c>
      <c r="AE860" s="5"/>
      <c r="AF860" s="6">
        <v>31569</v>
      </c>
      <c r="AG860" s="5">
        <v>38</v>
      </c>
      <c r="AH860" s="5">
        <v>100</v>
      </c>
      <c r="AI860" s="5" t="s">
        <v>1332</v>
      </c>
      <c r="AJ860" s="6">
        <v>41671</v>
      </c>
      <c r="AK860" s="5">
        <v>10</v>
      </c>
      <c r="AL860" s="6">
        <v>41671</v>
      </c>
      <c r="AM860" s="5" t="s">
        <v>1333</v>
      </c>
      <c r="AN860" s="5">
        <v>30620</v>
      </c>
      <c r="AO860" s="5" t="s">
        <v>6417</v>
      </c>
      <c r="AP860" s="5" t="s">
        <v>1335</v>
      </c>
      <c r="AQ860" s="4" t="s">
        <v>1336</v>
      </c>
      <c r="AR860" s="5" t="s">
        <v>12476</v>
      </c>
      <c r="AS860" s="4" t="s">
        <v>1403</v>
      </c>
      <c r="AT860" s="5" t="s">
        <v>1404</v>
      </c>
      <c r="AU860" s="5" t="s">
        <v>41</v>
      </c>
      <c r="AV860" s="4" t="s">
        <v>1405</v>
      </c>
      <c r="AW860" s="5" t="s">
        <v>61</v>
      </c>
      <c r="AX860" s="4" t="s">
        <v>2047</v>
      </c>
      <c r="AY860" s="5" t="s">
        <v>2048</v>
      </c>
      <c r="AZ860" s="5" t="s">
        <v>11</v>
      </c>
      <c r="BA860" s="4" t="s">
        <v>2049</v>
      </c>
      <c r="BB860" s="5" t="s">
        <v>2050</v>
      </c>
      <c r="BC860" s="4" t="s">
        <v>6416</v>
      </c>
      <c r="BD860" s="5" t="s">
        <v>6418</v>
      </c>
      <c r="BE860" s="5" t="s">
        <v>25</v>
      </c>
      <c r="BF860" s="5" t="s">
        <v>1333</v>
      </c>
      <c r="BG860" s="4" t="s">
        <v>6419</v>
      </c>
      <c r="BH860" s="5" t="s">
        <v>1343</v>
      </c>
    </row>
    <row r="861" spans="1:60" x14ac:dyDescent="0.25">
      <c r="A861">
        <f t="shared" si="77"/>
        <v>301746</v>
      </c>
      <c r="B861">
        <f t="shared" si="78"/>
        <v>3100969</v>
      </c>
      <c r="C861" s="17" t="str">
        <f t="shared" si="75"/>
        <v>CC</v>
      </c>
      <c r="D861" t="str">
        <f t="shared" si="76"/>
        <v>REGION GRAND SUD</v>
      </c>
      <c r="E861" s="12" t="str">
        <f t="shared" si="79"/>
        <v>TERRAIN</v>
      </c>
      <c r="F861" s="4" t="s">
        <v>798</v>
      </c>
      <c r="G861" s="4" t="s">
        <v>6420</v>
      </c>
      <c r="H861" s="5">
        <v>1</v>
      </c>
      <c r="I861" s="5"/>
      <c r="J861" s="5">
        <v>1</v>
      </c>
      <c r="K861" s="5" t="s">
        <v>1325</v>
      </c>
      <c r="L861" s="5" t="s">
        <v>92</v>
      </c>
      <c r="M861" s="5" t="s">
        <v>799</v>
      </c>
      <c r="N861" s="5" t="s">
        <v>71</v>
      </c>
      <c r="O861" s="5">
        <v>44986</v>
      </c>
      <c r="P861" s="5"/>
      <c r="Q861" s="5" t="s">
        <v>1346</v>
      </c>
      <c r="R861" s="5">
        <v>5</v>
      </c>
      <c r="S861" s="5" t="s">
        <v>5</v>
      </c>
      <c r="T861" s="5" t="s">
        <v>3</v>
      </c>
      <c r="U861" s="6">
        <v>45017</v>
      </c>
      <c r="V861" s="5" t="s">
        <v>1487</v>
      </c>
      <c r="W861" s="4" t="s">
        <v>1329</v>
      </c>
      <c r="X861" s="5" t="s">
        <v>5</v>
      </c>
      <c r="Y861" s="5" t="s">
        <v>1348</v>
      </c>
      <c r="Z861" s="5"/>
      <c r="AA861" s="5" t="s">
        <v>6421</v>
      </c>
      <c r="AB861" s="5">
        <v>6</v>
      </c>
      <c r="AC861" s="5"/>
      <c r="AD861" s="5">
        <v>6</v>
      </c>
      <c r="AE861" s="5"/>
      <c r="AF861" s="5">
        <v>28960</v>
      </c>
      <c r="AG861" s="5">
        <v>45</v>
      </c>
      <c r="AH861" s="5">
        <v>100</v>
      </c>
      <c r="AI861" s="5" t="s">
        <v>1332</v>
      </c>
      <c r="AJ861" s="5">
        <v>41638</v>
      </c>
      <c r="AK861" s="5">
        <v>10</v>
      </c>
      <c r="AL861" s="5">
        <v>41640</v>
      </c>
      <c r="AM861" s="5" t="s">
        <v>1333</v>
      </c>
      <c r="AN861" s="5">
        <v>73410</v>
      </c>
      <c r="AO861" s="5" t="s">
        <v>3006</v>
      </c>
      <c r="AP861" s="5" t="s">
        <v>1335</v>
      </c>
      <c r="AQ861" s="4" t="s">
        <v>1336</v>
      </c>
      <c r="AR861" s="5" t="s">
        <v>12476</v>
      </c>
      <c r="AS861" s="4" t="s">
        <v>1440</v>
      </c>
      <c r="AT861" s="5" t="s">
        <v>1441</v>
      </c>
      <c r="AU861" s="5" t="s">
        <v>41</v>
      </c>
      <c r="AV861" s="4" t="s">
        <v>1537</v>
      </c>
      <c r="AW861" s="5" t="s">
        <v>31</v>
      </c>
      <c r="AX861" s="4" t="s">
        <v>1538</v>
      </c>
      <c r="AY861" s="5" t="s">
        <v>1539</v>
      </c>
      <c r="AZ861" s="5" t="s">
        <v>11</v>
      </c>
      <c r="BA861" s="4" t="s">
        <v>1540</v>
      </c>
      <c r="BB861" s="5" t="s">
        <v>1541</v>
      </c>
      <c r="BC861" s="5" t="s">
        <v>6420</v>
      </c>
      <c r="BD861" s="5" t="s">
        <v>6422</v>
      </c>
      <c r="BE861" s="5" t="s">
        <v>3</v>
      </c>
      <c r="BF861" s="5" t="s">
        <v>1333</v>
      </c>
      <c r="BG861" s="5" t="s">
        <v>6423</v>
      </c>
      <c r="BH861" s="5" t="s">
        <v>1343</v>
      </c>
    </row>
    <row r="862" spans="1:60" x14ac:dyDescent="0.25">
      <c r="A862">
        <f t="shared" si="77"/>
        <v>192595</v>
      </c>
      <c r="B862">
        <f t="shared" si="78"/>
        <v>3001806</v>
      </c>
      <c r="C862" s="17" t="str">
        <f t="shared" si="75"/>
        <v>CC</v>
      </c>
      <c r="D862" t="str">
        <f t="shared" si="76"/>
        <v>REGION GRAND SUD</v>
      </c>
      <c r="E862" s="12" t="str">
        <f t="shared" si="79"/>
        <v>TERRAIN</v>
      </c>
      <c r="F862" s="4" t="s">
        <v>6424</v>
      </c>
      <c r="G862" s="4" t="s">
        <v>6425</v>
      </c>
      <c r="H862" s="5">
        <v>1</v>
      </c>
      <c r="I862" s="5"/>
      <c r="J862" s="5">
        <v>1</v>
      </c>
      <c r="K862" s="5" t="s">
        <v>1325</v>
      </c>
      <c r="L862" s="5" t="s">
        <v>107</v>
      </c>
      <c r="M862" s="5" t="s">
        <v>799</v>
      </c>
      <c r="N862" s="5"/>
      <c r="O862" s="5"/>
      <c r="P862" s="5"/>
      <c r="Q862" s="5"/>
      <c r="R862" s="5"/>
      <c r="S862" s="5"/>
      <c r="T862" s="5" t="s">
        <v>60</v>
      </c>
      <c r="U862" s="6">
        <v>39356</v>
      </c>
      <c r="V862" s="4" t="s">
        <v>1773</v>
      </c>
      <c r="W862" s="4" t="s">
        <v>1329</v>
      </c>
      <c r="X862" s="5" t="s">
        <v>18</v>
      </c>
      <c r="Y862" s="5"/>
      <c r="Z862" s="5"/>
      <c r="AA862" s="4" t="s">
        <v>2368</v>
      </c>
      <c r="AB862" s="5"/>
      <c r="AC862" s="5"/>
      <c r="AD862" s="5" t="s">
        <v>1393</v>
      </c>
      <c r="AE862" s="5"/>
      <c r="AF862" s="6">
        <v>28572</v>
      </c>
      <c r="AG862" s="5">
        <v>46</v>
      </c>
      <c r="AH862" s="5">
        <v>100</v>
      </c>
      <c r="AI862" s="5" t="s">
        <v>1332</v>
      </c>
      <c r="AJ862" s="6">
        <v>39356</v>
      </c>
      <c r="AK862" s="5">
        <v>17</v>
      </c>
      <c r="AL862" s="6">
        <v>39356</v>
      </c>
      <c r="AM862" s="5" t="s">
        <v>1333</v>
      </c>
      <c r="AN862" s="5">
        <v>13450</v>
      </c>
      <c r="AO862" s="5" t="s">
        <v>6426</v>
      </c>
      <c r="AP862" s="5" t="s">
        <v>1335</v>
      </c>
      <c r="AQ862" s="4" t="s">
        <v>1336</v>
      </c>
      <c r="AR862" s="5" t="s">
        <v>12476</v>
      </c>
      <c r="AS862" s="4" t="s">
        <v>1427</v>
      </c>
      <c r="AT862" s="5" t="s">
        <v>1428</v>
      </c>
      <c r="AU862" s="5" t="s">
        <v>41</v>
      </c>
      <c r="AV862" s="4" t="s">
        <v>1429</v>
      </c>
      <c r="AW862" s="5" t="s">
        <v>129</v>
      </c>
      <c r="AX862" s="4" t="s">
        <v>1430</v>
      </c>
      <c r="AY862" s="5" t="s">
        <v>1431</v>
      </c>
      <c r="AZ862" s="5" t="s">
        <v>11</v>
      </c>
      <c r="BA862" s="4" t="s">
        <v>1432</v>
      </c>
      <c r="BB862" s="5" t="s">
        <v>1433</v>
      </c>
      <c r="BC862" s="4" t="s">
        <v>6425</v>
      </c>
      <c r="BD862" s="5" t="s">
        <v>6427</v>
      </c>
      <c r="BE862" s="5" t="s">
        <v>60</v>
      </c>
      <c r="BF862" s="5" t="s">
        <v>1333</v>
      </c>
      <c r="BG862" s="4" t="s">
        <v>6428</v>
      </c>
      <c r="BH862" s="5" t="s">
        <v>1343</v>
      </c>
    </row>
    <row r="863" spans="1:60" x14ac:dyDescent="0.25">
      <c r="A863">
        <f t="shared" si="77"/>
        <v>160299</v>
      </c>
      <c r="B863">
        <f t="shared" si="78"/>
        <v>3000326</v>
      </c>
      <c r="C863" s="17" t="str">
        <f t="shared" ref="C863:C919" si="80">IF(LEFT(T863,4)="ASSI","ASSISTANTE",IF(T863="013 RR","RR",IF(T863="100 IMD","IMD",IF(T863="105 IMD","IMD",IF(T863="200 IMP","IMP",IF(T863="310 CMA","IMP","CC"))))))</f>
        <v>CC</v>
      </c>
      <c r="D863" t="str">
        <f t="shared" si="76"/>
        <v>REGION GRAND SUD</v>
      </c>
      <c r="E863" s="12" t="str">
        <f t="shared" si="79"/>
        <v>TERRAIN</v>
      </c>
      <c r="F863" s="4" t="s">
        <v>6429</v>
      </c>
      <c r="G863" s="4" t="s">
        <v>6430</v>
      </c>
      <c r="H863" s="5">
        <v>1</v>
      </c>
      <c r="I863" s="5"/>
      <c r="J863" s="5">
        <v>1</v>
      </c>
      <c r="K863" s="5" t="s">
        <v>1325</v>
      </c>
      <c r="L863" s="5" t="s">
        <v>534</v>
      </c>
      <c r="M863" s="5" t="s">
        <v>799</v>
      </c>
      <c r="N863" s="5" t="s">
        <v>198</v>
      </c>
      <c r="O863" s="5">
        <v>32264</v>
      </c>
      <c r="P863" s="5"/>
      <c r="Q863" s="5" t="s">
        <v>1346</v>
      </c>
      <c r="R863" s="5">
        <v>5</v>
      </c>
      <c r="S863" s="5" t="s">
        <v>18</v>
      </c>
      <c r="T863" s="5" t="s">
        <v>60</v>
      </c>
      <c r="U863" s="6">
        <v>32295</v>
      </c>
      <c r="V863" s="5" t="s">
        <v>1773</v>
      </c>
      <c r="W863" s="4" t="s">
        <v>1329</v>
      </c>
      <c r="X863" s="5" t="s">
        <v>18</v>
      </c>
      <c r="Y863" s="5"/>
      <c r="Z863" s="5"/>
      <c r="AA863" s="4" t="s">
        <v>2382</v>
      </c>
      <c r="AB863" s="5" t="s">
        <v>1393</v>
      </c>
      <c r="AC863" s="5"/>
      <c r="AD863" s="5" t="s">
        <v>1393</v>
      </c>
      <c r="AE863" s="5"/>
      <c r="AF863" s="5">
        <v>23828</v>
      </c>
      <c r="AG863" s="5">
        <v>59</v>
      </c>
      <c r="AH863" s="5">
        <v>100</v>
      </c>
      <c r="AI863" s="5" t="s">
        <v>1332</v>
      </c>
      <c r="AJ863" s="5">
        <v>32295</v>
      </c>
      <c r="AK863" s="5">
        <v>36</v>
      </c>
      <c r="AL863" s="5">
        <v>32295</v>
      </c>
      <c r="AM863" s="5" t="s">
        <v>1333</v>
      </c>
      <c r="AN863" s="5">
        <v>84420</v>
      </c>
      <c r="AO863" s="5" t="s">
        <v>2057</v>
      </c>
      <c r="AP863" s="5" t="s">
        <v>1335</v>
      </c>
      <c r="AQ863" s="4" t="s">
        <v>1336</v>
      </c>
      <c r="AR863" s="5" t="s">
        <v>12476</v>
      </c>
      <c r="AS863" s="4" t="s">
        <v>1403</v>
      </c>
      <c r="AT863" s="5" t="s">
        <v>1404</v>
      </c>
      <c r="AU863" s="5" t="s">
        <v>41</v>
      </c>
      <c r="AV863" s="4" t="s">
        <v>1405</v>
      </c>
      <c r="AW863" s="5" t="s">
        <v>61</v>
      </c>
      <c r="AX863" s="4" t="s">
        <v>1842</v>
      </c>
      <c r="AY863" s="5" t="s">
        <v>1843</v>
      </c>
      <c r="AZ863" s="5" t="s">
        <v>11</v>
      </c>
      <c r="BA863" s="4" t="s">
        <v>1844</v>
      </c>
      <c r="BB863" s="5" t="s">
        <v>1845</v>
      </c>
      <c r="BC863" s="5" t="s">
        <v>6430</v>
      </c>
      <c r="BD863" s="5" t="s">
        <v>6431</v>
      </c>
      <c r="BE863" s="5" t="s">
        <v>60</v>
      </c>
      <c r="BF863" s="5" t="s">
        <v>1333</v>
      </c>
      <c r="BG863" s="4" t="s">
        <v>6432</v>
      </c>
      <c r="BH863" s="5" t="s">
        <v>1343</v>
      </c>
    </row>
    <row r="864" spans="1:60" x14ac:dyDescent="0.25">
      <c r="A864">
        <f t="shared" si="77"/>
        <v>182240</v>
      </c>
      <c r="B864">
        <f t="shared" si="78"/>
        <v>3000780</v>
      </c>
      <c r="C864" s="17" t="str">
        <f t="shared" si="80"/>
        <v>IMD</v>
      </c>
      <c r="D864" t="str">
        <f t="shared" si="76"/>
        <v>REGION CENTRE EST</v>
      </c>
      <c r="E864" s="12" t="str">
        <f t="shared" si="79"/>
        <v>TERRAIN</v>
      </c>
      <c r="F864" s="4" t="s">
        <v>6433</v>
      </c>
      <c r="G864" s="4" t="s">
        <v>1376</v>
      </c>
      <c r="H864" s="5">
        <v>1</v>
      </c>
      <c r="I864" s="5"/>
      <c r="J864" s="5">
        <v>1</v>
      </c>
      <c r="K864" s="5" t="s">
        <v>1325</v>
      </c>
      <c r="L864" s="5" t="s">
        <v>6</v>
      </c>
      <c r="M864" s="5" t="s">
        <v>6434</v>
      </c>
      <c r="N864" s="5"/>
      <c r="O864" s="5"/>
      <c r="P864" s="5"/>
      <c r="Q864" s="5"/>
      <c r="R864" s="5"/>
      <c r="S864" s="5"/>
      <c r="T864" s="5" t="s">
        <v>41</v>
      </c>
      <c r="U864" s="6">
        <v>36251</v>
      </c>
      <c r="V864" s="5" t="s">
        <v>1673</v>
      </c>
      <c r="W864" s="4" t="s">
        <v>1392</v>
      </c>
      <c r="X864" s="5" t="s">
        <v>5</v>
      </c>
      <c r="Y864" s="5"/>
      <c r="Z864" s="5"/>
      <c r="AA864" s="4"/>
      <c r="AB864" s="5"/>
      <c r="AC864" s="5"/>
      <c r="AD864" s="5">
        <v>6</v>
      </c>
      <c r="AE864" s="5"/>
      <c r="AF864" s="5">
        <v>27390</v>
      </c>
      <c r="AG864" s="5">
        <v>49</v>
      </c>
      <c r="AH864" s="5">
        <v>100</v>
      </c>
      <c r="AI864" s="5" t="s">
        <v>1332</v>
      </c>
      <c r="AJ864" s="5">
        <v>36251</v>
      </c>
      <c r="AK864" s="5">
        <v>25</v>
      </c>
      <c r="AL864" s="5">
        <v>36251</v>
      </c>
      <c r="AM864" s="5"/>
      <c r="AN864" s="5">
        <v>91130</v>
      </c>
      <c r="AO864" s="5" t="s">
        <v>6435</v>
      </c>
      <c r="AP864" s="5" t="s">
        <v>1536</v>
      </c>
      <c r="AQ864" s="4" t="s">
        <v>12479</v>
      </c>
      <c r="AR864" s="5" t="s">
        <v>12480</v>
      </c>
      <c r="AS864" s="4" t="s">
        <v>1376</v>
      </c>
      <c r="AT864" s="5" t="s">
        <v>1377</v>
      </c>
      <c r="AU864" s="5" t="s">
        <v>41</v>
      </c>
      <c r="AV864" s="4" t="s">
        <v>1378</v>
      </c>
      <c r="AW864" s="5" t="s">
        <v>47</v>
      </c>
      <c r="AX864" s="4"/>
      <c r="AY864" s="5"/>
      <c r="AZ864" s="5"/>
      <c r="BA864" s="4"/>
      <c r="BB864" s="5"/>
      <c r="BC864" s="4"/>
      <c r="BD864" s="5"/>
      <c r="BE864" s="5"/>
      <c r="BF864" s="5" t="s">
        <v>1677</v>
      </c>
      <c r="BG864" s="4"/>
      <c r="BH864" s="5"/>
    </row>
    <row r="865" spans="1:60" x14ac:dyDescent="0.25">
      <c r="A865">
        <f t="shared" si="77"/>
        <v>158005</v>
      </c>
      <c r="B865">
        <f t="shared" si="78"/>
        <v>3000305</v>
      </c>
      <c r="C865" s="17" t="str">
        <f t="shared" si="80"/>
        <v>CC</v>
      </c>
      <c r="D865" t="str">
        <f t="shared" si="76"/>
        <v>REGION GRAND SUD</v>
      </c>
      <c r="E865" s="12" t="str">
        <f t="shared" si="79"/>
        <v>TERRAIN</v>
      </c>
      <c r="F865" s="4" t="s">
        <v>641</v>
      </c>
      <c r="G865" s="4" t="s">
        <v>6436</v>
      </c>
      <c r="H865" s="5">
        <v>1</v>
      </c>
      <c r="I865" s="5"/>
      <c r="J865" s="5">
        <v>1</v>
      </c>
      <c r="K865" s="5" t="s">
        <v>1325</v>
      </c>
      <c r="L865" s="5" t="s">
        <v>171</v>
      </c>
      <c r="M865" s="5" t="s">
        <v>642</v>
      </c>
      <c r="N865" s="5"/>
      <c r="O865" s="5"/>
      <c r="P865" s="5"/>
      <c r="Q865" s="5"/>
      <c r="R865" s="5"/>
      <c r="S865" s="5"/>
      <c r="T865" s="5" t="s">
        <v>3</v>
      </c>
      <c r="U865" s="6">
        <v>31929</v>
      </c>
      <c r="V865" s="5" t="s">
        <v>1487</v>
      </c>
      <c r="W865" s="4" t="s">
        <v>1329</v>
      </c>
      <c r="X865" s="5" t="s">
        <v>5</v>
      </c>
      <c r="Y865" s="5" t="s">
        <v>1348</v>
      </c>
      <c r="Z865" s="5"/>
      <c r="AA865" s="4" t="s">
        <v>3696</v>
      </c>
      <c r="AB865" s="5"/>
      <c r="AC865" s="5"/>
      <c r="AD865" s="5">
        <v>5</v>
      </c>
      <c r="AE865" s="5"/>
      <c r="AF865" s="5">
        <v>24190</v>
      </c>
      <c r="AG865" s="5">
        <v>58</v>
      </c>
      <c r="AH865" s="5">
        <v>100</v>
      </c>
      <c r="AI865" s="5" t="s">
        <v>1332</v>
      </c>
      <c r="AJ865" s="5">
        <v>31929</v>
      </c>
      <c r="AK865" s="5">
        <v>37</v>
      </c>
      <c r="AL865" s="5">
        <v>31929</v>
      </c>
      <c r="AM865" s="5" t="s">
        <v>1333</v>
      </c>
      <c r="AN865" s="5">
        <v>83600</v>
      </c>
      <c r="AO865" s="5" t="s">
        <v>2985</v>
      </c>
      <c r="AP865" s="5" t="s">
        <v>1335</v>
      </c>
      <c r="AQ865" s="4" t="s">
        <v>1336</v>
      </c>
      <c r="AR865" s="5" t="s">
        <v>12476</v>
      </c>
      <c r="AS865" s="4" t="s">
        <v>1473</v>
      </c>
      <c r="AT865" s="5" t="s">
        <v>1474</v>
      </c>
      <c r="AU865" s="5" t="s">
        <v>41</v>
      </c>
      <c r="AV865" s="4" t="s">
        <v>1475</v>
      </c>
      <c r="AW865" s="5" t="s">
        <v>58</v>
      </c>
      <c r="AX865" s="4"/>
      <c r="AY865" s="5"/>
      <c r="AZ865" s="5"/>
      <c r="BA865" s="4" t="s">
        <v>2627</v>
      </c>
      <c r="BB865" s="5" t="s">
        <v>2628</v>
      </c>
      <c r="BC865" s="5" t="s">
        <v>6436</v>
      </c>
      <c r="BD865" s="5" t="s">
        <v>6437</v>
      </c>
      <c r="BE865" s="5" t="s">
        <v>3</v>
      </c>
      <c r="BF865" s="5" t="s">
        <v>1333</v>
      </c>
      <c r="BG865" s="4" t="s">
        <v>6438</v>
      </c>
      <c r="BH865" s="5" t="s">
        <v>1343</v>
      </c>
    </row>
    <row r="866" spans="1:60" x14ac:dyDescent="0.25">
      <c r="A866">
        <f t="shared" si="77"/>
        <v>304341</v>
      </c>
      <c r="B866">
        <f t="shared" si="78"/>
        <v>3102331</v>
      </c>
      <c r="C866" s="17" t="str">
        <f t="shared" si="80"/>
        <v>CC</v>
      </c>
      <c r="D866" t="str">
        <f t="shared" si="76"/>
        <v>REGION GRAND SUD</v>
      </c>
      <c r="E866" s="12" t="str">
        <f t="shared" si="79"/>
        <v>TERRAIN</v>
      </c>
      <c r="F866" s="4" t="s">
        <v>915</v>
      </c>
      <c r="G866" s="4" t="s">
        <v>6439</v>
      </c>
      <c r="H866" s="5">
        <v>1</v>
      </c>
      <c r="I866" s="5"/>
      <c r="J866" s="5">
        <v>1</v>
      </c>
      <c r="K866" s="5" t="s">
        <v>1325</v>
      </c>
      <c r="L866" s="5" t="s">
        <v>156</v>
      </c>
      <c r="M866" s="5" t="s">
        <v>916</v>
      </c>
      <c r="N866" s="5" t="s">
        <v>25</v>
      </c>
      <c r="O866" s="5">
        <v>44682</v>
      </c>
      <c r="P866" s="5"/>
      <c r="Q866" s="5" t="s">
        <v>1346</v>
      </c>
      <c r="R866" s="5">
        <v>5</v>
      </c>
      <c r="S866" s="5" t="s">
        <v>18</v>
      </c>
      <c r="T866" s="5" t="s">
        <v>260</v>
      </c>
      <c r="U866" s="6">
        <v>44713</v>
      </c>
      <c r="V866" s="5" t="s">
        <v>1347</v>
      </c>
      <c r="W866" s="4" t="s">
        <v>1329</v>
      </c>
      <c r="X866" s="5" t="s">
        <v>18</v>
      </c>
      <c r="Y866" s="5" t="s">
        <v>1348</v>
      </c>
      <c r="Z866" s="5"/>
      <c r="AA866" s="4" t="s">
        <v>3353</v>
      </c>
      <c r="AB866" s="5" t="s">
        <v>1331</v>
      </c>
      <c r="AC866" s="5"/>
      <c r="AD866" s="5" t="s">
        <v>1331</v>
      </c>
      <c r="AE866" s="5"/>
      <c r="AF866" s="5">
        <v>33773</v>
      </c>
      <c r="AG866" s="5">
        <v>32</v>
      </c>
      <c r="AH866" s="5">
        <v>100</v>
      </c>
      <c r="AI866" s="5" t="s">
        <v>1332</v>
      </c>
      <c r="AJ866" s="5">
        <v>43709</v>
      </c>
      <c r="AK866" s="5">
        <v>5</v>
      </c>
      <c r="AL866" s="5">
        <v>43709</v>
      </c>
      <c r="AM866" s="5" t="s">
        <v>1333</v>
      </c>
      <c r="AN866" s="5">
        <v>31180</v>
      </c>
      <c r="AO866" s="5" t="s">
        <v>6440</v>
      </c>
      <c r="AP866" s="5" t="s">
        <v>1335</v>
      </c>
      <c r="AQ866" s="4" t="s">
        <v>1336</v>
      </c>
      <c r="AR866" s="5" t="s">
        <v>12476</v>
      </c>
      <c r="AS866" s="4" t="s">
        <v>1795</v>
      </c>
      <c r="AT866" s="5" t="s">
        <v>1796</v>
      </c>
      <c r="AU866" s="5" t="s">
        <v>41</v>
      </c>
      <c r="AV866" s="4" t="s">
        <v>1797</v>
      </c>
      <c r="AW866" s="5" t="s">
        <v>227</v>
      </c>
      <c r="AX866" s="4" t="s">
        <v>1798</v>
      </c>
      <c r="AY866" s="5" t="s">
        <v>1799</v>
      </c>
      <c r="AZ866" s="5" t="s">
        <v>11</v>
      </c>
      <c r="BA866" s="4" t="s">
        <v>1800</v>
      </c>
      <c r="BB866" s="5" t="s">
        <v>1801</v>
      </c>
      <c r="BC866" s="4" t="s">
        <v>6439</v>
      </c>
      <c r="BD866" s="5" t="s">
        <v>6441</v>
      </c>
      <c r="BE866" s="5" t="s">
        <v>260</v>
      </c>
      <c r="BF866" s="5" t="s">
        <v>1333</v>
      </c>
      <c r="BG866" s="4" t="s">
        <v>6442</v>
      </c>
      <c r="BH866" s="5" t="s">
        <v>1343</v>
      </c>
    </row>
    <row r="867" spans="1:60" x14ac:dyDescent="0.25">
      <c r="A867">
        <f t="shared" si="77"/>
        <v>305371</v>
      </c>
      <c r="B867">
        <f t="shared" si="78"/>
        <v>7021574</v>
      </c>
      <c r="C867" s="17" t="str">
        <f t="shared" si="80"/>
        <v>CC</v>
      </c>
      <c r="D867" t="str">
        <f t="shared" si="76"/>
        <v>REGION GRAND SUD</v>
      </c>
      <c r="E867" s="12" t="str">
        <f t="shared" si="79"/>
        <v>TERRAIN</v>
      </c>
      <c r="F867" s="4" t="s">
        <v>6443</v>
      </c>
      <c r="G867" s="4" t="s">
        <v>6444</v>
      </c>
      <c r="H867" s="5">
        <v>1</v>
      </c>
      <c r="I867" s="5"/>
      <c r="J867" s="5">
        <v>1</v>
      </c>
      <c r="K867" s="5" t="s">
        <v>1325</v>
      </c>
      <c r="L867" s="5" t="s">
        <v>6445</v>
      </c>
      <c r="M867" s="5" t="s">
        <v>6446</v>
      </c>
      <c r="N867" s="5"/>
      <c r="O867" s="5"/>
      <c r="P867" s="5"/>
      <c r="Q867" s="5"/>
      <c r="R867" s="5"/>
      <c r="S867" s="5"/>
      <c r="T867" s="5" t="s">
        <v>25</v>
      </c>
      <c r="U867" s="6">
        <v>44986</v>
      </c>
      <c r="V867" s="5" t="s">
        <v>1363</v>
      </c>
      <c r="W867" s="4" t="s">
        <v>1329</v>
      </c>
      <c r="X867" s="5" t="s">
        <v>18</v>
      </c>
      <c r="Y867" s="5"/>
      <c r="Z867" s="5"/>
      <c r="AA867" s="4" t="s">
        <v>6447</v>
      </c>
      <c r="AB867" s="5"/>
      <c r="AC867" s="5"/>
      <c r="AD867" s="5" t="s">
        <v>1331</v>
      </c>
      <c r="AE867" s="5"/>
      <c r="AF867" s="5">
        <v>35309</v>
      </c>
      <c r="AG867" s="5">
        <v>28</v>
      </c>
      <c r="AH867" s="5">
        <v>100</v>
      </c>
      <c r="AI867" s="5" t="s">
        <v>1332</v>
      </c>
      <c r="AJ867" s="5">
        <v>44805</v>
      </c>
      <c r="AK867" s="5">
        <v>2</v>
      </c>
      <c r="AL867" s="5">
        <v>44805</v>
      </c>
      <c r="AM867" s="5" t="s">
        <v>1333</v>
      </c>
      <c r="AN867" s="5">
        <v>38240</v>
      </c>
      <c r="AO867" s="5" t="s">
        <v>4360</v>
      </c>
      <c r="AP867" s="5" t="s">
        <v>1335</v>
      </c>
      <c r="AQ867" s="4" t="s">
        <v>1336</v>
      </c>
      <c r="AR867" s="5" t="s">
        <v>12476</v>
      </c>
      <c r="AS867" s="4" t="s">
        <v>1522</v>
      </c>
      <c r="AT867" s="5" t="s">
        <v>1523</v>
      </c>
      <c r="AU867" s="5" t="s">
        <v>41</v>
      </c>
      <c r="AV867" s="4" t="s">
        <v>1524</v>
      </c>
      <c r="AW867" s="5" t="s">
        <v>93</v>
      </c>
      <c r="AX867" s="4" t="s">
        <v>1734</v>
      </c>
      <c r="AY867" s="5" t="s">
        <v>1735</v>
      </c>
      <c r="AZ867" s="5" t="s">
        <v>11</v>
      </c>
      <c r="BA867" s="4" t="s">
        <v>1736</v>
      </c>
      <c r="BB867" s="5" t="s">
        <v>1737</v>
      </c>
      <c r="BC867" s="5" t="s">
        <v>6444</v>
      </c>
      <c r="BD867" s="5" t="s">
        <v>6448</v>
      </c>
      <c r="BE867" s="5" t="s">
        <v>25</v>
      </c>
      <c r="BF867" s="5" t="s">
        <v>1333</v>
      </c>
      <c r="BG867" s="4" t="s">
        <v>6449</v>
      </c>
      <c r="BH867" s="5" t="s">
        <v>1343</v>
      </c>
    </row>
    <row r="868" spans="1:60" x14ac:dyDescent="0.25">
      <c r="A868">
        <f t="shared" si="77"/>
        <v>306359</v>
      </c>
      <c r="B868">
        <f t="shared" si="78"/>
        <v>7024278</v>
      </c>
      <c r="C868" s="17" t="str">
        <f t="shared" si="80"/>
        <v>CC</v>
      </c>
      <c r="D868" t="str">
        <f t="shared" si="76"/>
        <v>REGION GRAND SUD</v>
      </c>
      <c r="E868" s="12" t="str">
        <f t="shared" si="79"/>
        <v>TERRAIN</v>
      </c>
      <c r="F868" s="4" t="s">
        <v>6450</v>
      </c>
      <c r="G868" s="4" t="s">
        <v>6451</v>
      </c>
      <c r="H868" s="5">
        <v>1</v>
      </c>
      <c r="I868" s="5"/>
      <c r="J868" s="5">
        <v>2</v>
      </c>
      <c r="K868" s="5" t="s">
        <v>1345</v>
      </c>
      <c r="L868" s="5" t="s">
        <v>1237</v>
      </c>
      <c r="M868" s="5" t="s">
        <v>6452</v>
      </c>
      <c r="N868" s="5"/>
      <c r="O868" s="5"/>
      <c r="P868" s="5"/>
      <c r="Q868" s="5"/>
      <c r="R868" s="5"/>
      <c r="S868" s="5"/>
      <c r="T868" s="5" t="s">
        <v>245</v>
      </c>
      <c r="U868" s="6">
        <v>45566</v>
      </c>
      <c r="V868" s="5" t="s">
        <v>1328</v>
      </c>
      <c r="W868" s="4" t="s">
        <v>1329</v>
      </c>
      <c r="X868" s="5" t="s">
        <v>18</v>
      </c>
      <c r="Y868" s="5"/>
      <c r="Z868" s="5"/>
      <c r="AA868" s="4" t="s">
        <v>2644</v>
      </c>
      <c r="AB868" s="5"/>
      <c r="AC868" s="5"/>
      <c r="AD868" s="5" t="s">
        <v>1331</v>
      </c>
      <c r="AE868" s="5"/>
      <c r="AF868" s="5">
        <v>32359</v>
      </c>
      <c r="AG868" s="5">
        <v>36</v>
      </c>
      <c r="AH868" s="5">
        <v>100</v>
      </c>
      <c r="AI868" s="5" t="s">
        <v>1332</v>
      </c>
      <c r="AJ868" s="5">
        <v>45566</v>
      </c>
      <c r="AK868" s="5">
        <v>0</v>
      </c>
      <c r="AL868" s="5">
        <v>45566</v>
      </c>
      <c r="AM868" s="5" t="s">
        <v>1333</v>
      </c>
      <c r="AN868" s="5">
        <v>83600</v>
      </c>
      <c r="AO868" s="5" t="s">
        <v>6453</v>
      </c>
      <c r="AP868" s="5" t="s">
        <v>1335</v>
      </c>
      <c r="AQ868" s="4" t="s">
        <v>1336</v>
      </c>
      <c r="AR868" s="5" t="s">
        <v>12476</v>
      </c>
      <c r="AS868" s="4" t="s">
        <v>1473</v>
      </c>
      <c r="AT868" s="5" t="s">
        <v>1474</v>
      </c>
      <c r="AU868" s="5" t="s">
        <v>41</v>
      </c>
      <c r="AV868" s="4" t="s">
        <v>1475</v>
      </c>
      <c r="AW868" s="5" t="s">
        <v>58</v>
      </c>
      <c r="AX868" s="4"/>
      <c r="AY868" s="5"/>
      <c r="AZ868" s="5"/>
      <c r="BA868" s="4" t="s">
        <v>2627</v>
      </c>
      <c r="BB868" s="5" t="s">
        <v>2628</v>
      </c>
      <c r="BC868" s="5" t="s">
        <v>6451</v>
      </c>
      <c r="BD868" s="5" t="s">
        <v>6454</v>
      </c>
      <c r="BE868" s="5" t="s">
        <v>245</v>
      </c>
      <c r="BF868" s="5" t="s">
        <v>1333</v>
      </c>
      <c r="BG868" s="4" t="s">
        <v>6455</v>
      </c>
      <c r="BH868" s="5" t="s">
        <v>1343</v>
      </c>
    </row>
    <row r="869" spans="1:60" x14ac:dyDescent="0.25">
      <c r="A869">
        <f t="shared" si="77"/>
        <v>304717</v>
      </c>
      <c r="B869">
        <f t="shared" si="78"/>
        <v>3102552</v>
      </c>
      <c r="C869" s="17" t="str">
        <f t="shared" si="80"/>
        <v>CC</v>
      </c>
      <c r="D869" t="str">
        <f t="shared" si="76"/>
        <v>REGION CENTRE EST</v>
      </c>
      <c r="E869" s="12" t="str">
        <f t="shared" si="79"/>
        <v>TERRAIN</v>
      </c>
      <c r="F869" s="4" t="s">
        <v>6456</v>
      </c>
      <c r="G869" s="4" t="s">
        <v>6457</v>
      </c>
      <c r="H869" s="5">
        <v>1</v>
      </c>
      <c r="I869" s="5"/>
      <c r="J869" s="5">
        <v>1</v>
      </c>
      <c r="K869" s="5" t="s">
        <v>1325</v>
      </c>
      <c r="L869" s="5" t="s">
        <v>92</v>
      </c>
      <c r="M869" s="5" t="s">
        <v>6458</v>
      </c>
      <c r="N869" s="5"/>
      <c r="O869" s="5"/>
      <c r="P869" s="5"/>
      <c r="Q869" s="5"/>
      <c r="R869" s="5"/>
      <c r="S869" s="5"/>
      <c r="T869" s="5" t="s">
        <v>25</v>
      </c>
      <c r="U869" s="6">
        <v>44317</v>
      </c>
      <c r="V869" s="5" t="s">
        <v>1363</v>
      </c>
      <c r="W869" s="4" t="s">
        <v>1329</v>
      </c>
      <c r="X869" s="5" t="s">
        <v>18</v>
      </c>
      <c r="Y869" s="5"/>
      <c r="Z869" s="5"/>
      <c r="AA869" s="4" t="s">
        <v>3891</v>
      </c>
      <c r="AB869" s="5"/>
      <c r="AC869" s="5"/>
      <c r="AD869" s="5" t="s">
        <v>1331</v>
      </c>
      <c r="AE869" s="5"/>
      <c r="AF869" s="5">
        <v>27944</v>
      </c>
      <c r="AG869" s="5">
        <v>48</v>
      </c>
      <c r="AH869" s="5">
        <v>100</v>
      </c>
      <c r="AI869" s="5" t="s">
        <v>1332</v>
      </c>
      <c r="AJ869" s="5">
        <v>44136</v>
      </c>
      <c r="AK869" s="5">
        <v>4</v>
      </c>
      <c r="AL869" s="5">
        <v>44136</v>
      </c>
      <c r="AM869" s="5" t="s">
        <v>1333</v>
      </c>
      <c r="AN869" s="5">
        <v>54180</v>
      </c>
      <c r="AO869" s="5" t="s">
        <v>6459</v>
      </c>
      <c r="AP869" s="5" t="s">
        <v>1536</v>
      </c>
      <c r="AQ869" s="4" t="s">
        <v>12479</v>
      </c>
      <c r="AR869" s="5" t="s">
        <v>12480</v>
      </c>
      <c r="AS869" s="4" t="s">
        <v>1696</v>
      </c>
      <c r="AT869" s="5" t="s">
        <v>1697</v>
      </c>
      <c r="AU869" s="5" t="s">
        <v>41</v>
      </c>
      <c r="AV869" s="4" t="s">
        <v>1698</v>
      </c>
      <c r="AW869" s="5" t="s">
        <v>66</v>
      </c>
      <c r="AX869" s="4" t="s">
        <v>1699</v>
      </c>
      <c r="AY869" s="5" t="s">
        <v>1700</v>
      </c>
      <c r="AZ869" s="5" t="s">
        <v>11</v>
      </c>
      <c r="BA869" s="4" t="s">
        <v>1701</v>
      </c>
      <c r="BB869" s="5" t="s">
        <v>1702</v>
      </c>
      <c r="BC869" s="4" t="s">
        <v>6457</v>
      </c>
      <c r="BD869" s="5" t="s">
        <v>6460</v>
      </c>
      <c r="BE869" s="5" t="s">
        <v>25</v>
      </c>
      <c r="BF869" s="5" t="s">
        <v>1333</v>
      </c>
      <c r="BG869" s="4" t="s">
        <v>6461</v>
      </c>
      <c r="BH869" s="5" t="s">
        <v>1343</v>
      </c>
    </row>
    <row r="870" spans="1:60" x14ac:dyDescent="0.25">
      <c r="A870">
        <f t="shared" si="77"/>
        <v>192649</v>
      </c>
      <c r="B870">
        <f t="shared" si="78"/>
        <v>3001860</v>
      </c>
      <c r="C870" s="17" t="str">
        <f t="shared" si="80"/>
        <v>CC</v>
      </c>
      <c r="D870" t="str">
        <f t="shared" si="76"/>
        <v>REGION GRAND SUD</v>
      </c>
      <c r="E870" s="12" t="str">
        <f t="shared" si="79"/>
        <v>TERRAIN</v>
      </c>
      <c r="F870" s="4" t="s">
        <v>6462</v>
      </c>
      <c r="G870" s="4" t="s">
        <v>6463</v>
      </c>
      <c r="H870" s="5">
        <v>1</v>
      </c>
      <c r="I870" s="5"/>
      <c r="J870" s="5">
        <v>1</v>
      </c>
      <c r="K870" s="5" t="s">
        <v>1325</v>
      </c>
      <c r="L870" s="5" t="s">
        <v>54</v>
      </c>
      <c r="M870" s="5" t="s">
        <v>6458</v>
      </c>
      <c r="N870" s="5" t="s">
        <v>71</v>
      </c>
      <c r="O870" s="5">
        <v>44866</v>
      </c>
      <c r="P870" s="5"/>
      <c r="Q870" s="5" t="s">
        <v>1346</v>
      </c>
      <c r="R870" s="5">
        <v>5</v>
      </c>
      <c r="S870" s="5" t="s">
        <v>5</v>
      </c>
      <c r="T870" s="5" t="s">
        <v>3</v>
      </c>
      <c r="U870" s="6">
        <v>44896</v>
      </c>
      <c r="V870" s="5" t="s">
        <v>1487</v>
      </c>
      <c r="W870" s="4" t="s">
        <v>1329</v>
      </c>
      <c r="X870" s="5" t="s">
        <v>5</v>
      </c>
      <c r="Y870" s="5" t="s">
        <v>1348</v>
      </c>
      <c r="Z870" s="5"/>
      <c r="AA870" s="4" t="s">
        <v>3868</v>
      </c>
      <c r="AB870" s="5">
        <v>5</v>
      </c>
      <c r="AC870" s="5"/>
      <c r="AD870" s="5">
        <v>5</v>
      </c>
      <c r="AE870" s="5"/>
      <c r="AF870" s="5">
        <v>30383</v>
      </c>
      <c r="AG870" s="5">
        <v>41</v>
      </c>
      <c r="AH870" s="5">
        <v>100</v>
      </c>
      <c r="AI870" s="5" t="s">
        <v>1332</v>
      </c>
      <c r="AJ870" s="5">
        <v>39387</v>
      </c>
      <c r="AK870" s="5">
        <v>17</v>
      </c>
      <c r="AL870" s="5">
        <v>39387</v>
      </c>
      <c r="AM870" s="5" t="s">
        <v>1333</v>
      </c>
      <c r="AN870" s="5">
        <v>34690</v>
      </c>
      <c r="AO870" s="5" t="s">
        <v>4891</v>
      </c>
      <c r="AP870" s="5" t="s">
        <v>1335</v>
      </c>
      <c r="AQ870" s="4" t="s">
        <v>1336</v>
      </c>
      <c r="AR870" s="5" t="s">
        <v>12476</v>
      </c>
      <c r="AS870" s="4" t="s">
        <v>1337</v>
      </c>
      <c r="AT870" s="5" t="s">
        <v>1338</v>
      </c>
      <c r="AU870" s="5" t="s">
        <v>41</v>
      </c>
      <c r="AV870" s="4" t="s">
        <v>1339</v>
      </c>
      <c r="AW870" s="5" t="s">
        <v>76</v>
      </c>
      <c r="AX870" s="4"/>
      <c r="AY870" s="5"/>
      <c r="AZ870" s="5"/>
      <c r="BA870" s="4" t="s">
        <v>1340</v>
      </c>
      <c r="BB870" s="5" t="s">
        <v>11118</v>
      </c>
      <c r="BC870" s="4" t="s">
        <v>6463</v>
      </c>
      <c r="BD870" s="5" t="s">
        <v>6464</v>
      </c>
      <c r="BE870" s="5" t="s">
        <v>3</v>
      </c>
      <c r="BF870" s="5" t="s">
        <v>1333</v>
      </c>
      <c r="BG870" s="4" t="s">
        <v>6465</v>
      </c>
      <c r="BH870" s="5" t="s">
        <v>1343</v>
      </c>
    </row>
    <row r="871" spans="1:60" x14ac:dyDescent="0.25">
      <c r="A871">
        <f t="shared" si="77"/>
        <v>305346</v>
      </c>
      <c r="B871">
        <f t="shared" si="78"/>
        <v>7021006</v>
      </c>
      <c r="C871" s="17" t="str">
        <f t="shared" si="80"/>
        <v>CC</v>
      </c>
      <c r="D871" t="str">
        <f t="shared" si="76"/>
        <v>REGION CENTRE EST</v>
      </c>
      <c r="E871" s="12" t="str">
        <f t="shared" si="79"/>
        <v>TERRAIN</v>
      </c>
      <c r="F871" s="4" t="s">
        <v>975</v>
      </c>
      <c r="G871" s="4" t="s">
        <v>6466</v>
      </c>
      <c r="H871" s="5">
        <v>1</v>
      </c>
      <c r="I871" s="5"/>
      <c r="J871" s="5">
        <v>2</v>
      </c>
      <c r="K871" s="5" t="s">
        <v>1345</v>
      </c>
      <c r="L871" s="5" t="s">
        <v>575</v>
      </c>
      <c r="M871" s="5" t="s">
        <v>976</v>
      </c>
      <c r="N871" s="5"/>
      <c r="O871" s="5"/>
      <c r="P871" s="5"/>
      <c r="Q871" s="5"/>
      <c r="R871" s="5"/>
      <c r="S871" s="5"/>
      <c r="T871" s="5" t="s">
        <v>260</v>
      </c>
      <c r="U871" s="6">
        <v>45383</v>
      </c>
      <c r="V871" s="5" t="s">
        <v>1347</v>
      </c>
      <c r="W871" s="4" t="s">
        <v>1329</v>
      </c>
      <c r="X871" s="5" t="s">
        <v>18</v>
      </c>
      <c r="Y871" s="5" t="s">
        <v>1348</v>
      </c>
      <c r="Z871" s="5"/>
      <c r="AA871" s="4" t="s">
        <v>6467</v>
      </c>
      <c r="AB871" s="5"/>
      <c r="AC871" s="5"/>
      <c r="AD871" s="5" t="s">
        <v>1331</v>
      </c>
      <c r="AE871" s="5"/>
      <c r="AF871" s="5">
        <v>31733</v>
      </c>
      <c r="AG871" s="5">
        <v>38</v>
      </c>
      <c r="AH871" s="5">
        <v>100</v>
      </c>
      <c r="AI871" s="5" t="s">
        <v>1332</v>
      </c>
      <c r="AJ871" s="5">
        <v>44805</v>
      </c>
      <c r="AK871" s="5">
        <v>2</v>
      </c>
      <c r="AL871" s="5">
        <v>44805</v>
      </c>
      <c r="AM871" s="5" t="s">
        <v>1333</v>
      </c>
      <c r="AN871" s="5">
        <v>71100</v>
      </c>
      <c r="AO871" s="5" t="s">
        <v>2583</v>
      </c>
      <c r="AP871" s="5" t="s">
        <v>1536</v>
      </c>
      <c r="AQ871" s="4" t="s">
        <v>12479</v>
      </c>
      <c r="AR871" s="5" t="s">
        <v>12480</v>
      </c>
      <c r="AS871" s="4"/>
      <c r="AT871" s="5"/>
      <c r="AU871" s="5"/>
      <c r="AV871" s="4" t="s">
        <v>1442</v>
      </c>
      <c r="AW871" s="5" t="s">
        <v>12</v>
      </c>
      <c r="AX871" s="4"/>
      <c r="AY871" s="5"/>
      <c r="AZ871" s="5"/>
      <c r="BA871" s="4" t="s">
        <v>1443</v>
      </c>
      <c r="BB871" s="5" t="s">
        <v>1444</v>
      </c>
      <c r="BC871" s="5" t="s">
        <v>6466</v>
      </c>
      <c r="BD871" s="5" t="s">
        <v>6468</v>
      </c>
      <c r="BE871" s="5" t="s">
        <v>260</v>
      </c>
      <c r="BF871" s="5" t="s">
        <v>1333</v>
      </c>
      <c r="BG871" s="4" t="s">
        <v>6469</v>
      </c>
      <c r="BH871" s="5" t="s">
        <v>1343</v>
      </c>
    </row>
    <row r="872" spans="1:60" x14ac:dyDescent="0.25">
      <c r="A872">
        <f t="shared" si="77"/>
        <v>301121</v>
      </c>
      <c r="B872">
        <f t="shared" si="78"/>
        <v>7007743</v>
      </c>
      <c r="C872" s="17" t="str">
        <f t="shared" si="80"/>
        <v>ASSISTANTE</v>
      </c>
      <c r="D872" t="str">
        <f t="shared" si="76"/>
        <v>REGION GRAND SUD</v>
      </c>
      <c r="E872" s="12" t="str">
        <f t="shared" si="79"/>
        <v>TERRAIN</v>
      </c>
      <c r="F872" s="4" t="s">
        <v>6470</v>
      </c>
      <c r="G872" s="4" t="s">
        <v>6471</v>
      </c>
      <c r="H872" s="5">
        <v>1</v>
      </c>
      <c r="I872" s="5"/>
      <c r="J872" s="5">
        <v>2</v>
      </c>
      <c r="K872" s="5" t="s">
        <v>1345</v>
      </c>
      <c r="L872" s="5" t="s">
        <v>6472</v>
      </c>
      <c r="M872" s="5" t="s">
        <v>6473</v>
      </c>
      <c r="N872" s="5"/>
      <c r="O872" s="5"/>
      <c r="P872" s="5"/>
      <c r="Q872" s="5"/>
      <c r="R872" s="5"/>
      <c r="S872" s="5"/>
      <c r="T872" s="5" t="s">
        <v>1469</v>
      </c>
      <c r="U872" s="6">
        <v>39741</v>
      </c>
      <c r="V872" s="5" t="s">
        <v>1470</v>
      </c>
      <c r="W872" s="4" t="s">
        <v>1392</v>
      </c>
      <c r="X872" s="5" t="s">
        <v>1471</v>
      </c>
      <c r="Y872" s="5"/>
      <c r="Z872" s="5"/>
      <c r="AA872" s="4"/>
      <c r="AB872" s="5"/>
      <c r="AC872" s="5"/>
      <c r="AD872" s="5">
        <v>4</v>
      </c>
      <c r="AE872" s="5"/>
      <c r="AF872" s="5">
        <v>27625</v>
      </c>
      <c r="AG872" s="5">
        <v>49</v>
      </c>
      <c r="AH872" s="5">
        <v>100</v>
      </c>
      <c r="AI872" s="5" t="s">
        <v>1332</v>
      </c>
      <c r="AJ872" s="5">
        <v>35186</v>
      </c>
      <c r="AK872" s="5">
        <v>28</v>
      </c>
      <c r="AL872" s="5">
        <v>35186</v>
      </c>
      <c r="AM872" s="5"/>
      <c r="AN872" s="5">
        <v>13009</v>
      </c>
      <c r="AO872" s="5" t="s">
        <v>1922</v>
      </c>
      <c r="AP872" s="5" t="s">
        <v>1335</v>
      </c>
      <c r="AQ872" s="4" t="s">
        <v>1336</v>
      </c>
      <c r="AR872" s="5" t="s">
        <v>12476</v>
      </c>
      <c r="AS872" s="4" t="s">
        <v>1427</v>
      </c>
      <c r="AT872" s="5" t="s">
        <v>1428</v>
      </c>
      <c r="AU872" s="5" t="s">
        <v>41</v>
      </c>
      <c r="AV872" s="4" t="s">
        <v>1429</v>
      </c>
      <c r="AW872" s="5" t="s">
        <v>129</v>
      </c>
      <c r="AX872" s="4"/>
      <c r="AY872" s="5"/>
      <c r="AZ872" s="5"/>
      <c r="BA872" s="4"/>
      <c r="BB872" s="5"/>
      <c r="BC872" s="5"/>
      <c r="BD872" s="5"/>
      <c r="BE872" s="5"/>
      <c r="BF872" s="5"/>
      <c r="BG872" s="4"/>
      <c r="BH872" s="5"/>
    </row>
    <row r="873" spans="1:60" x14ac:dyDescent="0.25">
      <c r="A873">
        <f t="shared" si="77"/>
        <v>301752</v>
      </c>
      <c r="B873">
        <f t="shared" si="78"/>
        <v>3100975</v>
      </c>
      <c r="C873" s="17" t="str">
        <f t="shared" si="80"/>
        <v>CC</v>
      </c>
      <c r="D873" t="str">
        <f t="shared" si="76"/>
        <v>REGION GRAND SUD</v>
      </c>
      <c r="E873" s="12" t="str">
        <f t="shared" si="79"/>
        <v>TERRAIN</v>
      </c>
      <c r="F873" s="4" t="s">
        <v>246</v>
      </c>
      <c r="G873" s="4" t="s">
        <v>6474</v>
      </c>
      <c r="H873" s="5">
        <v>1</v>
      </c>
      <c r="I873" s="5"/>
      <c r="J873" s="5">
        <v>1</v>
      </c>
      <c r="K873" s="5" t="s">
        <v>1325</v>
      </c>
      <c r="L873" s="5" t="s">
        <v>248</v>
      </c>
      <c r="M873" s="5" t="s">
        <v>247</v>
      </c>
      <c r="N873" s="5"/>
      <c r="O873" s="5"/>
      <c r="P873" s="5"/>
      <c r="Q873" s="5"/>
      <c r="R873" s="5"/>
      <c r="S873" s="5"/>
      <c r="T873" s="5" t="s">
        <v>25</v>
      </c>
      <c r="U873" s="6">
        <v>41640</v>
      </c>
      <c r="V873" s="5" t="s">
        <v>1363</v>
      </c>
      <c r="W873" s="4" t="s">
        <v>1329</v>
      </c>
      <c r="X873" s="5" t="s">
        <v>18</v>
      </c>
      <c r="Y873" s="5"/>
      <c r="Z873" s="5"/>
      <c r="AA873" s="4" t="s">
        <v>2507</v>
      </c>
      <c r="AB873" s="5"/>
      <c r="AC873" s="5"/>
      <c r="AD873" s="5" t="s">
        <v>1331</v>
      </c>
      <c r="AE873" s="5"/>
      <c r="AF873" s="5">
        <v>24038</v>
      </c>
      <c r="AG873" s="5">
        <v>59</v>
      </c>
      <c r="AH873" s="5">
        <v>100</v>
      </c>
      <c r="AI873" s="5" t="s">
        <v>1332</v>
      </c>
      <c r="AJ873" s="5">
        <v>41638</v>
      </c>
      <c r="AK873" s="5">
        <v>10</v>
      </c>
      <c r="AL873" s="5">
        <v>41638</v>
      </c>
      <c r="AM873" s="5" t="s">
        <v>1333</v>
      </c>
      <c r="AN873" s="5">
        <v>63360</v>
      </c>
      <c r="AO873" s="5" t="s">
        <v>6475</v>
      </c>
      <c r="AP873" s="5" t="s">
        <v>1335</v>
      </c>
      <c r="AQ873" s="4" t="s">
        <v>1336</v>
      </c>
      <c r="AR873" s="5" t="s">
        <v>12476</v>
      </c>
      <c r="AS873" s="4" t="s">
        <v>1629</v>
      </c>
      <c r="AT873" s="5" t="s">
        <v>1630</v>
      </c>
      <c r="AU873" s="5" t="s">
        <v>41</v>
      </c>
      <c r="AV873" s="4" t="s">
        <v>1631</v>
      </c>
      <c r="AW873" s="5" t="s">
        <v>7</v>
      </c>
      <c r="AX873" s="4" t="s">
        <v>1625</v>
      </c>
      <c r="AY873" s="5" t="s">
        <v>1632</v>
      </c>
      <c r="AZ873" s="5" t="s">
        <v>11</v>
      </c>
      <c r="BA873" s="4" t="s">
        <v>1633</v>
      </c>
      <c r="BB873" s="5" t="s">
        <v>1634</v>
      </c>
      <c r="BC873" s="4" t="s">
        <v>6474</v>
      </c>
      <c r="BD873" s="5" t="s">
        <v>6476</v>
      </c>
      <c r="BE873" s="5" t="s">
        <v>25</v>
      </c>
      <c r="BF873" s="5" t="s">
        <v>1333</v>
      </c>
      <c r="BG873" s="4" t="s">
        <v>6477</v>
      </c>
      <c r="BH873" s="5" t="s">
        <v>1343</v>
      </c>
    </row>
    <row r="874" spans="1:60" x14ac:dyDescent="0.25">
      <c r="A874">
        <f t="shared" si="77"/>
        <v>305675</v>
      </c>
      <c r="B874">
        <f t="shared" si="78"/>
        <v>7022846</v>
      </c>
      <c r="C874" s="17" t="str">
        <f t="shared" si="80"/>
        <v>CC</v>
      </c>
      <c r="D874" t="str">
        <f t="shared" si="76"/>
        <v>REGION ILE DE FRANCE NORD</v>
      </c>
      <c r="E874" s="12" t="str">
        <f t="shared" si="79"/>
        <v>TERRAIN</v>
      </c>
      <c r="F874" s="4" t="s">
        <v>6478</v>
      </c>
      <c r="G874" s="4" t="s">
        <v>6479</v>
      </c>
      <c r="H874" s="5">
        <v>1</v>
      </c>
      <c r="I874" s="5"/>
      <c r="J874" s="5">
        <v>2</v>
      </c>
      <c r="K874" s="5" t="s">
        <v>1345</v>
      </c>
      <c r="L874" s="5" t="s">
        <v>5549</v>
      </c>
      <c r="M874" s="5" t="s">
        <v>6480</v>
      </c>
      <c r="N874" s="5" t="s">
        <v>245</v>
      </c>
      <c r="O874" s="5">
        <v>45323</v>
      </c>
      <c r="P874" s="5"/>
      <c r="Q874" s="5" t="s">
        <v>1346</v>
      </c>
      <c r="R874" s="5">
        <v>5</v>
      </c>
      <c r="S874" s="5" t="s">
        <v>18</v>
      </c>
      <c r="T874" s="5" t="s">
        <v>25</v>
      </c>
      <c r="U874" s="6">
        <v>45352</v>
      </c>
      <c r="V874" s="5" t="s">
        <v>1363</v>
      </c>
      <c r="W874" s="4" t="s">
        <v>1329</v>
      </c>
      <c r="X874" s="5" t="s">
        <v>18</v>
      </c>
      <c r="Y874" s="5"/>
      <c r="Z874" s="5"/>
      <c r="AA874" s="4" t="s">
        <v>1991</v>
      </c>
      <c r="AB874" s="5" t="s">
        <v>1331</v>
      </c>
      <c r="AC874" s="5"/>
      <c r="AD874" s="5" t="s">
        <v>1331</v>
      </c>
      <c r="AE874" s="5"/>
      <c r="AF874" s="5">
        <v>31557</v>
      </c>
      <c r="AG874" s="5">
        <v>38</v>
      </c>
      <c r="AH874" s="5">
        <v>100</v>
      </c>
      <c r="AI874" s="5" t="s">
        <v>1332</v>
      </c>
      <c r="AJ874" s="5">
        <v>45170</v>
      </c>
      <c r="AK874" s="5">
        <v>1</v>
      </c>
      <c r="AL874" s="5">
        <v>45170</v>
      </c>
      <c r="AM874" s="5" t="s">
        <v>1333</v>
      </c>
      <c r="AN874" s="5">
        <v>60560</v>
      </c>
      <c r="AO874" s="5" t="s">
        <v>6481</v>
      </c>
      <c r="AP874" s="5" t="s">
        <v>12477</v>
      </c>
      <c r="AQ874" s="4" t="s">
        <v>1351</v>
      </c>
      <c r="AR874" s="5" t="s">
        <v>12478</v>
      </c>
      <c r="AS874" s="4" t="s">
        <v>1898</v>
      </c>
      <c r="AT874" s="5" t="s">
        <v>1899</v>
      </c>
      <c r="AU874" s="5" t="s">
        <v>41</v>
      </c>
      <c r="AV874" s="4" t="s">
        <v>1900</v>
      </c>
      <c r="AW874" s="5" t="s">
        <v>30</v>
      </c>
      <c r="AX874" s="4" t="s">
        <v>2430</v>
      </c>
      <c r="AY874" s="5" t="s">
        <v>2431</v>
      </c>
      <c r="AZ874" s="5" t="s">
        <v>11</v>
      </c>
      <c r="BA874" s="4" t="s">
        <v>2432</v>
      </c>
      <c r="BB874" s="5" t="s">
        <v>2433</v>
      </c>
      <c r="BC874" s="5" t="s">
        <v>6479</v>
      </c>
      <c r="BD874" s="5" t="s">
        <v>6482</v>
      </c>
      <c r="BE874" s="5" t="s">
        <v>25</v>
      </c>
      <c r="BF874" s="5" t="s">
        <v>1333</v>
      </c>
      <c r="BG874" s="4" t="s">
        <v>6483</v>
      </c>
      <c r="BH874" s="5" t="s">
        <v>1343</v>
      </c>
    </row>
    <row r="875" spans="1:60" x14ac:dyDescent="0.25">
      <c r="A875">
        <f t="shared" si="77"/>
        <v>303994</v>
      </c>
      <c r="B875">
        <f t="shared" si="78"/>
        <v>3102154</v>
      </c>
      <c r="C875" s="17" t="str">
        <f t="shared" si="80"/>
        <v>CC</v>
      </c>
      <c r="D875" t="str">
        <f t="shared" si="76"/>
        <v>REGION GRAND SUD</v>
      </c>
      <c r="E875" s="12" t="str">
        <f t="shared" si="79"/>
        <v>TERRAIN</v>
      </c>
      <c r="F875" s="4" t="s">
        <v>6484</v>
      </c>
      <c r="G875" s="4" t="s">
        <v>6485</v>
      </c>
      <c r="H875" s="5">
        <v>1</v>
      </c>
      <c r="I875" s="5"/>
      <c r="J875" s="5">
        <v>1</v>
      </c>
      <c r="K875" s="5" t="s">
        <v>1325</v>
      </c>
      <c r="L875" s="5" t="s">
        <v>6486</v>
      </c>
      <c r="M875" s="5" t="s">
        <v>6487</v>
      </c>
      <c r="N875" s="5" t="s">
        <v>245</v>
      </c>
      <c r="O875" s="5">
        <v>43313</v>
      </c>
      <c r="P875" s="5"/>
      <c r="Q875" s="5" t="s">
        <v>1346</v>
      </c>
      <c r="R875" s="5">
        <v>5</v>
      </c>
      <c r="S875" s="5" t="s">
        <v>18</v>
      </c>
      <c r="T875" s="5" t="s">
        <v>25</v>
      </c>
      <c r="U875" s="6">
        <v>43344</v>
      </c>
      <c r="V875" s="5" t="s">
        <v>1363</v>
      </c>
      <c r="W875" s="4" t="s">
        <v>1329</v>
      </c>
      <c r="X875" s="5" t="s">
        <v>18</v>
      </c>
      <c r="Y875" s="5"/>
      <c r="Z875" s="5"/>
      <c r="AA875" s="4" t="s">
        <v>4325</v>
      </c>
      <c r="AB875" s="5" t="s">
        <v>1331</v>
      </c>
      <c r="AC875" s="5"/>
      <c r="AD875" s="5" t="s">
        <v>1331</v>
      </c>
      <c r="AE875" s="5"/>
      <c r="AF875" s="5">
        <v>30285</v>
      </c>
      <c r="AG875" s="5">
        <v>42</v>
      </c>
      <c r="AH875" s="5">
        <v>100</v>
      </c>
      <c r="AI875" s="5" t="s">
        <v>1332</v>
      </c>
      <c r="AJ875" s="5">
        <v>43344</v>
      </c>
      <c r="AK875" s="5">
        <v>6</v>
      </c>
      <c r="AL875" s="5">
        <v>43344</v>
      </c>
      <c r="AM875" s="5" t="s">
        <v>1333</v>
      </c>
      <c r="AN875" s="5">
        <v>83300</v>
      </c>
      <c r="AO875" s="5" t="s">
        <v>6488</v>
      </c>
      <c r="AP875" s="5" t="s">
        <v>1335</v>
      </c>
      <c r="AQ875" s="4" t="s">
        <v>1336</v>
      </c>
      <c r="AR875" s="5" t="s">
        <v>12476</v>
      </c>
      <c r="AS875" s="4" t="s">
        <v>1473</v>
      </c>
      <c r="AT875" s="5" t="s">
        <v>1474</v>
      </c>
      <c r="AU875" s="5" t="s">
        <v>41</v>
      </c>
      <c r="AV875" s="4" t="s">
        <v>1475</v>
      </c>
      <c r="AW875" s="5" t="s">
        <v>58</v>
      </c>
      <c r="AX875" s="4" t="s">
        <v>1489</v>
      </c>
      <c r="AY875" s="5" t="s">
        <v>1490</v>
      </c>
      <c r="AZ875" s="5" t="s">
        <v>11</v>
      </c>
      <c r="BA875" s="4" t="s">
        <v>1491</v>
      </c>
      <c r="BB875" s="5" t="s">
        <v>1492</v>
      </c>
      <c r="BC875" s="4" t="s">
        <v>6485</v>
      </c>
      <c r="BD875" s="5" t="s">
        <v>6489</v>
      </c>
      <c r="BE875" s="5" t="s">
        <v>25</v>
      </c>
      <c r="BF875" s="5" t="s">
        <v>1333</v>
      </c>
      <c r="BG875" s="4" t="s">
        <v>6490</v>
      </c>
      <c r="BH875" s="5" t="s">
        <v>1343</v>
      </c>
    </row>
    <row r="876" spans="1:60" x14ac:dyDescent="0.25">
      <c r="A876">
        <f t="shared" si="77"/>
        <v>186376</v>
      </c>
      <c r="B876">
        <f t="shared" si="78"/>
        <v>3000977</v>
      </c>
      <c r="C876" s="17" t="str">
        <f t="shared" si="80"/>
        <v>CC</v>
      </c>
      <c r="D876" t="str">
        <f t="shared" si="76"/>
        <v>REGION GRAND OUEST</v>
      </c>
      <c r="E876" s="12" t="str">
        <f t="shared" si="79"/>
        <v>TERRAIN</v>
      </c>
      <c r="F876" s="4" t="s">
        <v>86</v>
      </c>
      <c r="G876" s="4" t="s">
        <v>6491</v>
      </c>
      <c r="H876" s="5">
        <v>1</v>
      </c>
      <c r="I876" s="5"/>
      <c r="J876" s="5">
        <v>1</v>
      </c>
      <c r="K876" s="5" t="s">
        <v>1325</v>
      </c>
      <c r="L876" s="5" t="s">
        <v>88</v>
      </c>
      <c r="M876" s="5" t="s">
        <v>87</v>
      </c>
      <c r="N876" s="5"/>
      <c r="O876" s="5"/>
      <c r="P876" s="5"/>
      <c r="Q876" s="5"/>
      <c r="R876" s="5"/>
      <c r="S876" s="5"/>
      <c r="T876" s="5" t="s">
        <v>25</v>
      </c>
      <c r="U876" s="6">
        <v>37226</v>
      </c>
      <c r="V876" s="5" t="s">
        <v>1363</v>
      </c>
      <c r="W876" s="4" t="s">
        <v>1329</v>
      </c>
      <c r="X876" s="5" t="s">
        <v>18</v>
      </c>
      <c r="Y876" s="5"/>
      <c r="Z876" s="5"/>
      <c r="AA876" s="4" t="s">
        <v>2592</v>
      </c>
      <c r="AB876" s="5"/>
      <c r="AC876" s="5"/>
      <c r="AD876" s="5" t="s">
        <v>1331</v>
      </c>
      <c r="AE876" s="5"/>
      <c r="AF876" s="5">
        <v>24673</v>
      </c>
      <c r="AG876" s="5">
        <v>57</v>
      </c>
      <c r="AH876" s="5">
        <v>100</v>
      </c>
      <c r="AI876" s="5" t="s">
        <v>1332</v>
      </c>
      <c r="AJ876" s="5">
        <v>37226</v>
      </c>
      <c r="AK876" s="5">
        <v>23</v>
      </c>
      <c r="AL876" s="5">
        <v>37226</v>
      </c>
      <c r="AM876" s="5" t="s">
        <v>1333</v>
      </c>
      <c r="AN876" s="5">
        <v>33000</v>
      </c>
      <c r="AO876" s="5" t="s">
        <v>6095</v>
      </c>
      <c r="AP876" s="5" t="s">
        <v>1413</v>
      </c>
      <c r="AQ876" s="4" t="s">
        <v>1414</v>
      </c>
      <c r="AR876" s="5" t="s">
        <v>19</v>
      </c>
      <c r="AS876" s="4" t="s">
        <v>2225</v>
      </c>
      <c r="AT876" s="5" t="s">
        <v>2226</v>
      </c>
      <c r="AU876" s="5" t="s">
        <v>41</v>
      </c>
      <c r="AV876" s="4" t="s">
        <v>2227</v>
      </c>
      <c r="AW876" s="5" t="s">
        <v>89</v>
      </c>
      <c r="AX876" s="4" t="s">
        <v>5596</v>
      </c>
      <c r="AY876" s="5" t="s">
        <v>5597</v>
      </c>
      <c r="AZ876" s="5" t="s">
        <v>11</v>
      </c>
      <c r="BA876" s="4" t="s">
        <v>5598</v>
      </c>
      <c r="BB876" s="5" t="s">
        <v>5599</v>
      </c>
      <c r="BC876" s="4" t="s">
        <v>6491</v>
      </c>
      <c r="BD876" s="5" t="s">
        <v>6492</v>
      </c>
      <c r="BE876" s="5" t="s">
        <v>25</v>
      </c>
      <c r="BF876" s="5" t="s">
        <v>1333</v>
      </c>
      <c r="BG876" s="4" t="s">
        <v>6493</v>
      </c>
      <c r="BH876" s="5" t="s">
        <v>1343</v>
      </c>
    </row>
    <row r="877" spans="1:60" x14ac:dyDescent="0.25">
      <c r="A877">
        <f t="shared" si="77"/>
        <v>304081</v>
      </c>
      <c r="B877">
        <f t="shared" si="78"/>
        <v>3102203</v>
      </c>
      <c r="C877" s="17" t="str">
        <f t="shared" si="80"/>
        <v>CC</v>
      </c>
      <c r="D877" t="str">
        <f t="shared" si="76"/>
        <v>REGION CENTRE EST</v>
      </c>
      <c r="E877" s="12" t="str">
        <f t="shared" si="79"/>
        <v>TERRAIN</v>
      </c>
      <c r="F877" s="4" t="s">
        <v>6494</v>
      </c>
      <c r="G877" s="4" t="s">
        <v>6495</v>
      </c>
      <c r="H877" s="5">
        <v>1</v>
      </c>
      <c r="I877" s="5"/>
      <c r="J877" s="5">
        <v>2</v>
      </c>
      <c r="K877" s="5" t="s">
        <v>1345</v>
      </c>
      <c r="L877" s="5" t="s">
        <v>1135</v>
      </c>
      <c r="M877" s="5" t="s">
        <v>6496</v>
      </c>
      <c r="N877" s="5" t="s">
        <v>245</v>
      </c>
      <c r="O877" s="5">
        <v>43374</v>
      </c>
      <c r="P877" s="5"/>
      <c r="Q877" s="5" t="s">
        <v>1346</v>
      </c>
      <c r="R877" s="5">
        <v>5</v>
      </c>
      <c r="S877" s="5" t="s">
        <v>18</v>
      </c>
      <c r="T877" s="5" t="s">
        <v>25</v>
      </c>
      <c r="U877" s="6">
        <v>43405</v>
      </c>
      <c r="V877" s="5" t="s">
        <v>1363</v>
      </c>
      <c r="W877" s="4" t="s">
        <v>1329</v>
      </c>
      <c r="X877" s="5" t="s">
        <v>18</v>
      </c>
      <c r="Y877" s="5"/>
      <c r="Z877" s="5"/>
      <c r="AA877" s="4" t="s">
        <v>6497</v>
      </c>
      <c r="AB877" s="5" t="s">
        <v>1331</v>
      </c>
      <c r="AC877" s="5"/>
      <c r="AD877" s="5" t="s">
        <v>1331</v>
      </c>
      <c r="AE877" s="5"/>
      <c r="AF877" s="5">
        <v>28669</v>
      </c>
      <c r="AG877" s="5">
        <v>46</v>
      </c>
      <c r="AH877" s="5">
        <v>100</v>
      </c>
      <c r="AI877" s="5" t="s">
        <v>1332</v>
      </c>
      <c r="AJ877" s="5">
        <v>43405</v>
      </c>
      <c r="AK877" s="5">
        <v>6</v>
      </c>
      <c r="AL877" s="5">
        <v>43405</v>
      </c>
      <c r="AM877" s="5" t="s">
        <v>1333</v>
      </c>
      <c r="AN877" s="5">
        <v>89140</v>
      </c>
      <c r="AO877" s="5" t="s">
        <v>6498</v>
      </c>
      <c r="AP877" s="5" t="s">
        <v>1536</v>
      </c>
      <c r="AQ877" s="4" t="s">
        <v>12479</v>
      </c>
      <c r="AR877" s="5" t="s">
        <v>12480</v>
      </c>
      <c r="AS877" s="4" t="s">
        <v>1993</v>
      </c>
      <c r="AT877" s="5" t="s">
        <v>1994</v>
      </c>
      <c r="AU877" s="5" t="s">
        <v>41</v>
      </c>
      <c r="AV877" s="4" t="s">
        <v>1995</v>
      </c>
      <c r="AW877" s="5" t="s">
        <v>53</v>
      </c>
      <c r="AX877" s="4" t="s">
        <v>2322</v>
      </c>
      <c r="AY877" s="5" t="s">
        <v>2323</v>
      </c>
      <c r="AZ877" s="5" t="s">
        <v>11</v>
      </c>
      <c r="BA877" s="4" t="s">
        <v>2324</v>
      </c>
      <c r="BB877" s="5" t="s">
        <v>2325</v>
      </c>
      <c r="BC877" s="4" t="s">
        <v>6495</v>
      </c>
      <c r="BD877" s="5" t="s">
        <v>6499</v>
      </c>
      <c r="BE877" s="5" t="s">
        <v>25</v>
      </c>
      <c r="BF877" s="5" t="s">
        <v>1333</v>
      </c>
      <c r="BG877" s="4" t="s">
        <v>6500</v>
      </c>
      <c r="BH877" s="5" t="s">
        <v>1343</v>
      </c>
    </row>
    <row r="878" spans="1:60" x14ac:dyDescent="0.25">
      <c r="A878">
        <f t="shared" si="77"/>
        <v>300592</v>
      </c>
      <c r="B878">
        <f t="shared" si="78"/>
        <v>3100356</v>
      </c>
      <c r="C878" s="17" t="str">
        <f t="shared" si="80"/>
        <v>CC</v>
      </c>
      <c r="D878" t="str">
        <f t="shared" si="76"/>
        <v>REGION ILE DE FRANCE NORD</v>
      </c>
      <c r="E878" s="12" t="str">
        <f t="shared" si="79"/>
        <v>TERRAIN</v>
      </c>
      <c r="F878" s="4" t="s">
        <v>205</v>
      </c>
      <c r="G878" s="4" t="s">
        <v>6501</v>
      </c>
      <c r="H878" s="5">
        <v>1</v>
      </c>
      <c r="I878" s="5"/>
      <c r="J878" s="5">
        <v>2</v>
      </c>
      <c r="K878" s="5" t="s">
        <v>1345</v>
      </c>
      <c r="L878" s="5" t="s">
        <v>207</v>
      </c>
      <c r="M878" s="5" t="s">
        <v>206</v>
      </c>
      <c r="N878" s="5"/>
      <c r="O878" s="5"/>
      <c r="P878" s="5"/>
      <c r="Q878" s="5"/>
      <c r="R878" s="5"/>
      <c r="S878" s="5"/>
      <c r="T878" s="5" t="s">
        <v>25</v>
      </c>
      <c r="U878" s="6">
        <v>40909</v>
      </c>
      <c r="V878" s="5" t="s">
        <v>1363</v>
      </c>
      <c r="W878" s="4" t="s">
        <v>1329</v>
      </c>
      <c r="X878" s="5" t="s">
        <v>18</v>
      </c>
      <c r="Y878" s="5"/>
      <c r="Z878" s="5"/>
      <c r="AA878" s="4" t="s">
        <v>2572</v>
      </c>
      <c r="AB878" s="5"/>
      <c r="AC878" s="5"/>
      <c r="AD878" s="5" t="s">
        <v>1331</v>
      </c>
      <c r="AE878" s="5"/>
      <c r="AF878" s="5">
        <v>30861</v>
      </c>
      <c r="AG878" s="5">
        <v>40</v>
      </c>
      <c r="AH878" s="5">
        <v>100</v>
      </c>
      <c r="AI878" s="5" t="s">
        <v>1332</v>
      </c>
      <c r="AJ878" s="5">
        <v>40909</v>
      </c>
      <c r="AK878" s="5">
        <v>12</v>
      </c>
      <c r="AL878" s="5">
        <v>40909</v>
      </c>
      <c r="AM878" s="5" t="s">
        <v>1333</v>
      </c>
      <c r="AN878" s="5">
        <v>91210</v>
      </c>
      <c r="AO878" s="5" t="s">
        <v>6502</v>
      </c>
      <c r="AP878" s="5" t="s">
        <v>12477</v>
      </c>
      <c r="AQ878" s="4" t="s">
        <v>1351</v>
      </c>
      <c r="AR878" s="5" t="s">
        <v>12478</v>
      </c>
      <c r="AS878" s="4" t="s">
        <v>1352</v>
      </c>
      <c r="AT878" s="5" t="s">
        <v>1353</v>
      </c>
      <c r="AU878" s="5" t="s">
        <v>41</v>
      </c>
      <c r="AV878" s="4" t="s">
        <v>1354</v>
      </c>
      <c r="AW878" s="5" t="s">
        <v>17</v>
      </c>
      <c r="AX878" s="4" t="s">
        <v>1889</v>
      </c>
      <c r="AY878" s="5" t="s">
        <v>1890</v>
      </c>
      <c r="AZ878" s="5" t="s">
        <v>11</v>
      </c>
      <c r="BA878" s="4" t="s">
        <v>1891</v>
      </c>
      <c r="BB878" s="5" t="s">
        <v>1892</v>
      </c>
      <c r="BC878" s="5" t="s">
        <v>6501</v>
      </c>
      <c r="BD878" s="5" t="s">
        <v>6503</v>
      </c>
      <c r="BE878" s="5" t="s">
        <v>25</v>
      </c>
      <c r="BF878" s="5" t="s">
        <v>1333</v>
      </c>
      <c r="BG878" s="4" t="s">
        <v>6504</v>
      </c>
      <c r="BH878" s="5" t="s">
        <v>1343</v>
      </c>
    </row>
    <row r="879" spans="1:60" x14ac:dyDescent="0.25">
      <c r="A879">
        <f t="shared" si="77"/>
        <v>306333</v>
      </c>
      <c r="B879">
        <f t="shared" si="78"/>
        <v>7024199</v>
      </c>
      <c r="C879" s="17" t="str">
        <f t="shared" si="80"/>
        <v>CC</v>
      </c>
      <c r="D879" t="str">
        <f t="shared" si="76"/>
        <v>REGION CENTRE EST</v>
      </c>
      <c r="E879" s="12" t="str">
        <f t="shared" si="79"/>
        <v>TERRAIN</v>
      </c>
      <c r="F879" s="4" t="s">
        <v>6505</v>
      </c>
      <c r="G879" s="4" t="s">
        <v>6506</v>
      </c>
      <c r="H879" s="5">
        <v>1</v>
      </c>
      <c r="I879" s="5"/>
      <c r="J879" s="5">
        <v>1</v>
      </c>
      <c r="K879" s="5" t="s">
        <v>1325</v>
      </c>
      <c r="L879" s="5" t="s">
        <v>382</v>
      </c>
      <c r="M879" s="5" t="s">
        <v>6507</v>
      </c>
      <c r="N879" s="5"/>
      <c r="O879" s="5"/>
      <c r="P879" s="5"/>
      <c r="Q879" s="5"/>
      <c r="R879" s="5"/>
      <c r="S879" s="5"/>
      <c r="T879" s="5" t="s">
        <v>245</v>
      </c>
      <c r="U879" s="6">
        <v>45536</v>
      </c>
      <c r="V879" s="5" t="s">
        <v>1328</v>
      </c>
      <c r="W879" s="4" t="s">
        <v>1329</v>
      </c>
      <c r="X879" s="5" t="s">
        <v>18</v>
      </c>
      <c r="Y879" s="5"/>
      <c r="Z879" s="5"/>
      <c r="AA879" s="4" t="s">
        <v>6508</v>
      </c>
      <c r="AB879" s="5"/>
      <c r="AC879" s="5"/>
      <c r="AD879" s="5" t="s">
        <v>1331</v>
      </c>
      <c r="AE879" s="5"/>
      <c r="AF879" s="5">
        <v>34295</v>
      </c>
      <c r="AG879" s="5">
        <v>31</v>
      </c>
      <c r="AH879" s="5">
        <v>100</v>
      </c>
      <c r="AI879" s="5" t="s">
        <v>1332</v>
      </c>
      <c r="AJ879" s="5">
        <v>45536</v>
      </c>
      <c r="AK879" s="5">
        <v>0</v>
      </c>
      <c r="AL879" s="5">
        <v>45536</v>
      </c>
      <c r="AM879" s="5" t="s">
        <v>1333</v>
      </c>
      <c r="AN879" s="5">
        <v>67202</v>
      </c>
      <c r="AO879" s="5" t="s">
        <v>6509</v>
      </c>
      <c r="AP879" s="5" t="s">
        <v>1536</v>
      </c>
      <c r="AQ879" s="4" t="s">
        <v>12479</v>
      </c>
      <c r="AR879" s="5" t="s">
        <v>12480</v>
      </c>
      <c r="AS879" s="4" t="s">
        <v>2290</v>
      </c>
      <c r="AT879" s="5" t="s">
        <v>2291</v>
      </c>
      <c r="AU879" s="5" t="s">
        <v>41</v>
      </c>
      <c r="AV879" s="4" t="s">
        <v>2292</v>
      </c>
      <c r="AW879" s="5" t="s">
        <v>108</v>
      </c>
      <c r="AX879" s="4" t="s">
        <v>2293</v>
      </c>
      <c r="AY879" s="5" t="s">
        <v>2294</v>
      </c>
      <c r="AZ879" s="5" t="s">
        <v>11</v>
      </c>
      <c r="BA879" s="4" t="s">
        <v>2295</v>
      </c>
      <c r="BB879" s="5" t="s">
        <v>2296</v>
      </c>
      <c r="BC879" s="4" t="s">
        <v>6506</v>
      </c>
      <c r="BD879" s="5" t="s">
        <v>6510</v>
      </c>
      <c r="BE879" s="5" t="s">
        <v>245</v>
      </c>
      <c r="BF879" s="5" t="s">
        <v>1333</v>
      </c>
      <c r="BG879" s="4" t="s">
        <v>6511</v>
      </c>
      <c r="BH879" s="5" t="s">
        <v>1343</v>
      </c>
    </row>
    <row r="880" spans="1:60" x14ac:dyDescent="0.25">
      <c r="A880">
        <f t="shared" si="77"/>
        <v>300552</v>
      </c>
      <c r="B880">
        <f t="shared" si="78"/>
        <v>3100331</v>
      </c>
      <c r="C880" s="17" t="str">
        <f t="shared" si="80"/>
        <v>CC</v>
      </c>
      <c r="D880" t="str">
        <f t="shared" si="76"/>
        <v>REGION CENTRE EST</v>
      </c>
      <c r="E880" s="12" t="str">
        <f t="shared" si="79"/>
        <v>TERRAIN</v>
      </c>
      <c r="F880" s="4" t="s">
        <v>6512</v>
      </c>
      <c r="G880" s="4" t="s">
        <v>6513</v>
      </c>
      <c r="H880" s="5">
        <v>1</v>
      </c>
      <c r="I880" s="5"/>
      <c r="J880" s="5">
        <v>1</v>
      </c>
      <c r="K880" s="5" t="s">
        <v>1325</v>
      </c>
      <c r="L880" s="5" t="s">
        <v>523</v>
      </c>
      <c r="M880" s="5" t="s">
        <v>6514</v>
      </c>
      <c r="N880" s="5"/>
      <c r="O880" s="5"/>
      <c r="P880" s="5"/>
      <c r="Q880" s="5"/>
      <c r="R880" s="5"/>
      <c r="S880" s="5"/>
      <c r="T880" s="5" t="s">
        <v>25</v>
      </c>
      <c r="U880" s="6">
        <v>40878</v>
      </c>
      <c r="V880" s="4" t="s">
        <v>1363</v>
      </c>
      <c r="W880" s="4" t="s">
        <v>1329</v>
      </c>
      <c r="X880" s="5" t="s">
        <v>18</v>
      </c>
      <c r="Y880" s="5"/>
      <c r="Z880" s="5"/>
      <c r="AA880" s="4" t="s">
        <v>3986</v>
      </c>
      <c r="AB880" s="5"/>
      <c r="AC880" s="5"/>
      <c r="AD880" s="5" t="s">
        <v>1331</v>
      </c>
      <c r="AE880" s="5"/>
      <c r="AF880" s="6">
        <v>27756</v>
      </c>
      <c r="AG880" s="5">
        <v>48</v>
      </c>
      <c r="AH880" s="5">
        <v>100</v>
      </c>
      <c r="AI880" s="5" t="s">
        <v>1332</v>
      </c>
      <c r="AJ880" s="6">
        <v>40878</v>
      </c>
      <c r="AK880" s="5">
        <v>13</v>
      </c>
      <c r="AL880" s="6">
        <v>40878</v>
      </c>
      <c r="AM880" s="5" t="s">
        <v>1333</v>
      </c>
      <c r="AN880" s="5">
        <v>8150</v>
      </c>
      <c r="AO880" s="5" t="s">
        <v>6515</v>
      </c>
      <c r="AP880" s="5" t="s">
        <v>1536</v>
      </c>
      <c r="AQ880" s="4" t="s">
        <v>12479</v>
      </c>
      <c r="AR880" s="5" t="s">
        <v>12480</v>
      </c>
      <c r="AS880" s="4" t="s">
        <v>1906</v>
      </c>
      <c r="AT880" s="5" t="s">
        <v>1909</v>
      </c>
      <c r="AU880" s="5" t="s">
        <v>41</v>
      </c>
      <c r="AV880" s="4" t="s">
        <v>1910</v>
      </c>
      <c r="AW880" s="5" t="s">
        <v>48</v>
      </c>
      <c r="AX880" s="4" t="s">
        <v>2960</v>
      </c>
      <c r="AY880" s="5" t="s">
        <v>2961</v>
      </c>
      <c r="AZ880" s="5" t="s">
        <v>11</v>
      </c>
      <c r="BA880" s="4" t="s">
        <v>2962</v>
      </c>
      <c r="BB880" s="5" t="s">
        <v>2963</v>
      </c>
      <c r="BC880" s="4" t="s">
        <v>6513</v>
      </c>
      <c r="BD880" s="5" t="s">
        <v>6516</v>
      </c>
      <c r="BE880" s="5" t="s">
        <v>25</v>
      </c>
      <c r="BF880" s="5" t="s">
        <v>1333</v>
      </c>
      <c r="BG880" s="4" t="s">
        <v>6517</v>
      </c>
      <c r="BH880" s="5" t="s">
        <v>1343</v>
      </c>
    </row>
    <row r="881" spans="1:60" x14ac:dyDescent="0.25">
      <c r="A881">
        <f t="shared" si="77"/>
        <v>142251</v>
      </c>
      <c r="B881">
        <f t="shared" si="78"/>
        <v>3000171</v>
      </c>
      <c r="C881" s="17" t="str">
        <f t="shared" si="80"/>
        <v>CC</v>
      </c>
      <c r="D881" t="str">
        <f t="shared" si="76"/>
        <v>REGION ILE DE FRANCE NORD</v>
      </c>
      <c r="E881" s="12" t="str">
        <f t="shared" si="79"/>
        <v>TERRAIN</v>
      </c>
      <c r="F881" s="4" t="s">
        <v>6518</v>
      </c>
      <c r="G881" s="4" t="s">
        <v>6519</v>
      </c>
      <c r="H881" s="5">
        <v>1</v>
      </c>
      <c r="I881" s="5"/>
      <c r="J881" s="5">
        <v>1</v>
      </c>
      <c r="K881" s="5" t="s">
        <v>1325</v>
      </c>
      <c r="L881" s="5" t="s">
        <v>6520</v>
      </c>
      <c r="M881" s="5" t="s">
        <v>266</v>
      </c>
      <c r="N881" s="5"/>
      <c r="O881" s="5"/>
      <c r="P881" s="5"/>
      <c r="Q881" s="5"/>
      <c r="R881" s="5"/>
      <c r="S881" s="5"/>
      <c r="T881" s="5" t="s">
        <v>3</v>
      </c>
      <c r="U881" s="6">
        <v>32752</v>
      </c>
      <c r="V881" s="4" t="s">
        <v>1487</v>
      </c>
      <c r="W881" s="4" t="s">
        <v>1329</v>
      </c>
      <c r="X881" s="5" t="s">
        <v>5</v>
      </c>
      <c r="Y881" s="5" t="s">
        <v>1348</v>
      </c>
      <c r="Z881" s="5"/>
      <c r="AA881" s="4" t="s">
        <v>4435</v>
      </c>
      <c r="AB881" s="5"/>
      <c r="AC881" s="5"/>
      <c r="AD881" s="5">
        <v>5</v>
      </c>
      <c r="AE881" s="5"/>
      <c r="AF881" s="6">
        <v>21768</v>
      </c>
      <c r="AG881" s="5">
        <v>65</v>
      </c>
      <c r="AH881" s="5">
        <v>100</v>
      </c>
      <c r="AI881" s="5" t="s">
        <v>1332</v>
      </c>
      <c r="AJ881" s="6">
        <v>29738</v>
      </c>
      <c r="AK881" s="5">
        <v>35</v>
      </c>
      <c r="AL881" s="6">
        <v>32752</v>
      </c>
      <c r="AM881" s="5" t="s">
        <v>1333</v>
      </c>
      <c r="AN881" s="5">
        <v>28210</v>
      </c>
      <c r="AO881" s="5" t="s">
        <v>6521</v>
      </c>
      <c r="AP881" s="5" t="s">
        <v>12477</v>
      </c>
      <c r="AQ881" s="4" t="s">
        <v>1351</v>
      </c>
      <c r="AR881" s="5" t="s">
        <v>12478</v>
      </c>
      <c r="AS881" s="4" t="s">
        <v>1656</v>
      </c>
      <c r="AT881" s="5" t="s">
        <v>1657</v>
      </c>
      <c r="AU881" s="5" t="s">
        <v>41</v>
      </c>
      <c r="AV881" s="4" t="s">
        <v>1658</v>
      </c>
      <c r="AW881" s="5" t="s">
        <v>306</v>
      </c>
      <c r="AX881" s="4" t="s">
        <v>2761</v>
      </c>
      <c r="AY881" s="5" t="s">
        <v>2762</v>
      </c>
      <c r="AZ881" s="5" t="s">
        <v>11</v>
      </c>
      <c r="BA881" s="4" t="s">
        <v>2763</v>
      </c>
      <c r="BB881" s="5" t="s">
        <v>2764</v>
      </c>
      <c r="BC881" s="4" t="s">
        <v>6519</v>
      </c>
      <c r="BD881" s="5" t="s">
        <v>6522</v>
      </c>
      <c r="BE881" s="5" t="s">
        <v>3</v>
      </c>
      <c r="BF881" s="5" t="s">
        <v>1333</v>
      </c>
      <c r="BG881" s="4" t="s">
        <v>6523</v>
      </c>
      <c r="BH881" s="5" t="s">
        <v>1343</v>
      </c>
    </row>
    <row r="882" spans="1:60" x14ac:dyDescent="0.25">
      <c r="A882">
        <f t="shared" si="77"/>
        <v>306351</v>
      </c>
      <c r="B882">
        <f t="shared" si="78"/>
        <v>7024274</v>
      </c>
      <c r="C882" s="17" t="str">
        <f t="shared" si="80"/>
        <v>CC</v>
      </c>
      <c r="D882" t="str">
        <f t="shared" si="76"/>
        <v>REGION GRAND OUEST</v>
      </c>
      <c r="E882" s="12" t="str">
        <f t="shared" si="79"/>
        <v>TERRAIN</v>
      </c>
      <c r="F882" s="4" t="s">
        <v>6524</v>
      </c>
      <c r="G882" s="4" t="s">
        <v>6525</v>
      </c>
      <c r="H882" s="5">
        <v>1</v>
      </c>
      <c r="I882" s="5"/>
      <c r="J882" s="5">
        <v>1</v>
      </c>
      <c r="K882" s="5" t="s">
        <v>1325</v>
      </c>
      <c r="L882" s="5" t="s">
        <v>460</v>
      </c>
      <c r="M882" s="5" t="s">
        <v>6526</v>
      </c>
      <c r="N882" s="5"/>
      <c r="O882" s="5"/>
      <c r="P882" s="5"/>
      <c r="Q882" s="5"/>
      <c r="R882" s="5"/>
      <c r="S882" s="5"/>
      <c r="T882" s="5" t="s">
        <v>245</v>
      </c>
      <c r="U882" s="6">
        <v>45566</v>
      </c>
      <c r="V882" s="4" t="s">
        <v>1328</v>
      </c>
      <c r="W882" s="4" t="s">
        <v>1329</v>
      </c>
      <c r="X882" s="5" t="s">
        <v>18</v>
      </c>
      <c r="Y882" s="5"/>
      <c r="Z882" s="5"/>
      <c r="AA882" s="4" t="s">
        <v>6527</v>
      </c>
      <c r="AB882" s="5"/>
      <c r="AC882" s="5"/>
      <c r="AD882" s="5" t="s">
        <v>1331</v>
      </c>
      <c r="AE882" s="5"/>
      <c r="AF882" s="6">
        <v>33912</v>
      </c>
      <c r="AG882" s="5">
        <v>32</v>
      </c>
      <c r="AH882" s="5">
        <v>100</v>
      </c>
      <c r="AI882" s="5" t="s">
        <v>1332</v>
      </c>
      <c r="AJ882" s="6">
        <v>45566</v>
      </c>
      <c r="AK882" s="5">
        <v>0</v>
      </c>
      <c r="AL882" s="6">
        <v>45566</v>
      </c>
      <c r="AM882" s="5" t="s">
        <v>1333</v>
      </c>
      <c r="AN882" s="5">
        <v>24330</v>
      </c>
      <c r="AO882" s="5" t="s">
        <v>6528</v>
      </c>
      <c r="AP882" s="5" t="s">
        <v>1413</v>
      </c>
      <c r="AQ882" s="4" t="s">
        <v>1414</v>
      </c>
      <c r="AR882" s="5" t="s">
        <v>19</v>
      </c>
      <c r="AS882" s="4" t="s">
        <v>2225</v>
      </c>
      <c r="AT882" s="5" t="s">
        <v>2226</v>
      </c>
      <c r="AU882" s="5" t="s">
        <v>41</v>
      </c>
      <c r="AV882" s="4" t="s">
        <v>2227</v>
      </c>
      <c r="AW882" s="5" t="s">
        <v>89</v>
      </c>
      <c r="AX882" s="4" t="s">
        <v>3900</v>
      </c>
      <c r="AY882" s="5" t="s">
        <v>3901</v>
      </c>
      <c r="AZ882" s="5" t="s">
        <v>11</v>
      </c>
      <c r="BA882" s="4" t="s">
        <v>3902</v>
      </c>
      <c r="BB882" s="5" t="s">
        <v>3903</v>
      </c>
      <c r="BC882" s="4" t="s">
        <v>6525</v>
      </c>
      <c r="BD882" s="5" t="s">
        <v>6529</v>
      </c>
      <c r="BE882" s="5" t="s">
        <v>245</v>
      </c>
      <c r="BF882" s="5" t="s">
        <v>1333</v>
      </c>
      <c r="BG882" s="4" t="s">
        <v>6530</v>
      </c>
      <c r="BH882" s="5" t="s">
        <v>1343</v>
      </c>
    </row>
    <row r="883" spans="1:60" x14ac:dyDescent="0.25">
      <c r="A883">
        <f t="shared" si="77"/>
        <v>185908</v>
      </c>
      <c r="B883">
        <f t="shared" si="78"/>
        <v>3000945</v>
      </c>
      <c r="C883" s="17" t="str">
        <f t="shared" si="80"/>
        <v>CC</v>
      </c>
      <c r="D883" t="str">
        <f t="shared" si="76"/>
        <v>REGION ILE DE FRANCE NORD</v>
      </c>
      <c r="E883" s="12" t="str">
        <f t="shared" si="79"/>
        <v>TERRAIN</v>
      </c>
      <c r="F883" s="4" t="s">
        <v>6531</v>
      </c>
      <c r="G883" s="4" t="s">
        <v>6532</v>
      </c>
      <c r="H883" s="5">
        <v>1</v>
      </c>
      <c r="I883" s="5"/>
      <c r="J883" s="5">
        <v>1</v>
      </c>
      <c r="K883" s="5" t="s">
        <v>1325</v>
      </c>
      <c r="L883" s="5" t="s">
        <v>51</v>
      </c>
      <c r="M883" s="5" t="s">
        <v>6526</v>
      </c>
      <c r="N883" s="5" t="s">
        <v>60</v>
      </c>
      <c r="O883" s="5">
        <v>37257</v>
      </c>
      <c r="P883" s="5"/>
      <c r="Q883" s="5" t="s">
        <v>1346</v>
      </c>
      <c r="R883" s="5">
        <v>5</v>
      </c>
      <c r="S883" s="5" t="s">
        <v>5</v>
      </c>
      <c r="T883" s="5" t="s">
        <v>3</v>
      </c>
      <c r="U883" s="6">
        <v>37288</v>
      </c>
      <c r="V883" s="4" t="s">
        <v>1487</v>
      </c>
      <c r="W883" s="4" t="s">
        <v>1329</v>
      </c>
      <c r="X883" s="5" t="s">
        <v>5</v>
      </c>
      <c r="Y883" s="5" t="s">
        <v>1348</v>
      </c>
      <c r="Z883" s="5"/>
      <c r="AA883" s="4" t="s">
        <v>6533</v>
      </c>
      <c r="AB883" s="5">
        <v>5</v>
      </c>
      <c r="AC883" s="5"/>
      <c r="AD883" s="5">
        <v>5</v>
      </c>
      <c r="AE883" s="5"/>
      <c r="AF883" s="6">
        <v>22942</v>
      </c>
      <c r="AG883" s="5">
        <v>62</v>
      </c>
      <c r="AH883" s="5">
        <v>100</v>
      </c>
      <c r="AI883" s="5" t="s">
        <v>1332</v>
      </c>
      <c r="AJ883" s="6">
        <v>37288</v>
      </c>
      <c r="AK883" s="5">
        <v>22</v>
      </c>
      <c r="AL883" s="6">
        <v>37288</v>
      </c>
      <c r="AM883" s="5" t="s">
        <v>1333</v>
      </c>
      <c r="AN883" s="5">
        <v>59147</v>
      </c>
      <c r="AO883" s="5" t="s">
        <v>6534</v>
      </c>
      <c r="AP883" s="5" t="s">
        <v>12477</v>
      </c>
      <c r="AQ883" s="4" t="s">
        <v>1351</v>
      </c>
      <c r="AR883" s="5" t="s">
        <v>12478</v>
      </c>
      <c r="AS883" s="4" t="s">
        <v>1450</v>
      </c>
      <c r="AT883" s="5" t="s">
        <v>1451</v>
      </c>
      <c r="AU883" s="5" t="s">
        <v>41</v>
      </c>
      <c r="AV883" s="4" t="s">
        <v>1452</v>
      </c>
      <c r="AW883" s="5" t="s">
        <v>230</v>
      </c>
      <c r="AX883" s="4" t="s">
        <v>1453</v>
      </c>
      <c r="AY883" s="5" t="s">
        <v>1454</v>
      </c>
      <c r="AZ883" s="5" t="s">
        <v>11</v>
      </c>
      <c r="BA883" s="4" t="s">
        <v>1455</v>
      </c>
      <c r="BB883" s="5" t="s">
        <v>1456</v>
      </c>
      <c r="BC883" s="4" t="s">
        <v>6532</v>
      </c>
      <c r="BD883" s="5" t="s">
        <v>6535</v>
      </c>
      <c r="BE883" s="5" t="s">
        <v>3</v>
      </c>
      <c r="BF883" s="5" t="s">
        <v>1333</v>
      </c>
      <c r="BG883" s="4" t="s">
        <v>6536</v>
      </c>
      <c r="BH883" s="5" t="s">
        <v>1343</v>
      </c>
    </row>
    <row r="884" spans="1:60" x14ac:dyDescent="0.25">
      <c r="A884">
        <f t="shared" si="77"/>
        <v>305459</v>
      </c>
      <c r="B884">
        <f t="shared" si="78"/>
        <v>7022051</v>
      </c>
      <c r="C884" s="17" t="str">
        <f t="shared" si="80"/>
        <v>CC</v>
      </c>
      <c r="D884" t="str">
        <f t="shared" si="76"/>
        <v>REGION GRAND SUD</v>
      </c>
      <c r="E884" s="12" t="str">
        <f t="shared" si="79"/>
        <v>TERRAIN</v>
      </c>
      <c r="F884" s="4" t="s">
        <v>6537</v>
      </c>
      <c r="G884" s="4" t="s">
        <v>6538</v>
      </c>
      <c r="H884" s="5">
        <v>1</v>
      </c>
      <c r="I884" s="5"/>
      <c r="J884" s="5">
        <v>1</v>
      </c>
      <c r="K884" s="5" t="s">
        <v>1325</v>
      </c>
      <c r="L884" s="5" t="s">
        <v>896</v>
      </c>
      <c r="M884" s="5" t="s">
        <v>6539</v>
      </c>
      <c r="N884" s="5"/>
      <c r="O884" s="6"/>
      <c r="P884" s="5"/>
      <c r="Q884" s="5"/>
      <c r="R884" s="5"/>
      <c r="S884" s="5"/>
      <c r="T884" s="5" t="s">
        <v>260</v>
      </c>
      <c r="U884" s="6">
        <v>45383</v>
      </c>
      <c r="V884" s="4" t="s">
        <v>1347</v>
      </c>
      <c r="W884" s="4" t="s">
        <v>1329</v>
      </c>
      <c r="X884" s="5" t="s">
        <v>18</v>
      </c>
      <c r="Y884" s="5" t="s">
        <v>1348</v>
      </c>
      <c r="Z884" s="5"/>
      <c r="AA884" s="5" t="s">
        <v>2213</v>
      </c>
      <c r="AB884" s="5"/>
      <c r="AC884" s="5"/>
      <c r="AD884" s="5" t="s">
        <v>1331</v>
      </c>
      <c r="AE884" s="5"/>
      <c r="AF884" s="6">
        <v>32520</v>
      </c>
      <c r="AG884" s="5">
        <v>35</v>
      </c>
      <c r="AH884" s="5">
        <v>100</v>
      </c>
      <c r="AI884" s="5" t="s">
        <v>1332</v>
      </c>
      <c r="AJ884" s="6">
        <v>44896</v>
      </c>
      <c r="AK884" s="5">
        <v>2</v>
      </c>
      <c r="AL884" s="6">
        <v>44896</v>
      </c>
      <c r="AM884" s="5" t="s">
        <v>1333</v>
      </c>
      <c r="AN884" s="5">
        <v>39300</v>
      </c>
      <c r="AO884" s="5" t="s">
        <v>6540</v>
      </c>
      <c r="AP884" s="5" t="s">
        <v>1335</v>
      </c>
      <c r="AQ884" s="4" t="s">
        <v>1336</v>
      </c>
      <c r="AR884" s="5" t="s">
        <v>12476</v>
      </c>
      <c r="AS884" s="4" t="s">
        <v>1440</v>
      </c>
      <c r="AT884" s="5" t="s">
        <v>1441</v>
      </c>
      <c r="AU884" s="5" t="s">
        <v>41</v>
      </c>
      <c r="AV884" s="4" t="s">
        <v>1537</v>
      </c>
      <c r="AW884" s="5" t="s">
        <v>31</v>
      </c>
      <c r="AX884" s="4" t="s">
        <v>2310</v>
      </c>
      <c r="AY884" s="5" t="s">
        <v>2311</v>
      </c>
      <c r="AZ884" s="5" t="s">
        <v>11</v>
      </c>
      <c r="BA884" s="4" t="s">
        <v>2312</v>
      </c>
      <c r="BB884" s="5" t="s">
        <v>2313</v>
      </c>
      <c r="BC884" s="5" t="s">
        <v>6538</v>
      </c>
      <c r="BD884" s="5" t="s">
        <v>6541</v>
      </c>
      <c r="BE884" s="5" t="s">
        <v>260</v>
      </c>
      <c r="BF884" s="5" t="s">
        <v>1333</v>
      </c>
      <c r="BG884" s="5" t="s">
        <v>6542</v>
      </c>
      <c r="BH884" s="5" t="s">
        <v>1343</v>
      </c>
    </row>
    <row r="885" spans="1:60" x14ac:dyDescent="0.25">
      <c r="A885">
        <f t="shared" si="77"/>
        <v>305772</v>
      </c>
      <c r="B885">
        <f t="shared" si="78"/>
        <v>7023183</v>
      </c>
      <c r="C885" s="17" t="str">
        <f t="shared" si="80"/>
        <v>CC</v>
      </c>
      <c r="D885" t="str">
        <f t="shared" si="76"/>
        <v>REGION ILE DE FRANCE NORD</v>
      </c>
      <c r="E885" s="12" t="str">
        <f t="shared" si="79"/>
        <v>TERRAIN</v>
      </c>
      <c r="F885" s="4" t="s">
        <v>6543</v>
      </c>
      <c r="G885" s="4" t="s">
        <v>6544</v>
      </c>
      <c r="H885" s="5">
        <v>1</v>
      </c>
      <c r="I885" s="5"/>
      <c r="J885" s="5">
        <v>1</v>
      </c>
      <c r="K885" s="5" t="s">
        <v>1325</v>
      </c>
      <c r="L885" s="5" t="s">
        <v>6545</v>
      </c>
      <c r="M885" s="5" t="s">
        <v>6546</v>
      </c>
      <c r="N885" s="5"/>
      <c r="O885" s="5"/>
      <c r="P885" s="5"/>
      <c r="Q885" s="5"/>
      <c r="R885" s="5"/>
      <c r="S885" s="5"/>
      <c r="T885" s="5" t="s">
        <v>25</v>
      </c>
      <c r="U885" s="6">
        <v>45383</v>
      </c>
      <c r="V885" s="4" t="s">
        <v>1363</v>
      </c>
      <c r="W885" s="4" t="s">
        <v>1329</v>
      </c>
      <c r="X885" s="5" t="s">
        <v>18</v>
      </c>
      <c r="Y885" s="5"/>
      <c r="Z885" s="5"/>
      <c r="AA885" s="4" t="s">
        <v>4252</v>
      </c>
      <c r="AB885" s="5"/>
      <c r="AC885" s="5"/>
      <c r="AD885" s="5" t="s">
        <v>1331</v>
      </c>
      <c r="AE885" s="5"/>
      <c r="AF885" s="6">
        <v>31346</v>
      </c>
      <c r="AG885" s="5">
        <v>39</v>
      </c>
      <c r="AH885" s="5">
        <v>100</v>
      </c>
      <c r="AI885" s="5" t="s">
        <v>1332</v>
      </c>
      <c r="AJ885" s="6">
        <v>45261</v>
      </c>
      <c r="AK885" s="5">
        <v>1</v>
      </c>
      <c r="AL885" s="6">
        <v>45261</v>
      </c>
      <c r="AM885" s="5" t="s">
        <v>1333</v>
      </c>
      <c r="AN885" s="5">
        <v>91270</v>
      </c>
      <c r="AO885" s="5" t="s">
        <v>6547</v>
      </c>
      <c r="AP885" s="5" t="s">
        <v>12477</v>
      </c>
      <c r="AQ885" s="4" t="s">
        <v>1351</v>
      </c>
      <c r="AR885" s="5" t="s">
        <v>12478</v>
      </c>
      <c r="AS885" s="4" t="s">
        <v>1352</v>
      </c>
      <c r="AT885" s="5" t="s">
        <v>1353</v>
      </c>
      <c r="AU885" s="5" t="s">
        <v>41</v>
      </c>
      <c r="AV885" s="4" t="s">
        <v>1354</v>
      </c>
      <c r="AW885" s="5" t="s">
        <v>17</v>
      </c>
      <c r="AX885" s="4" t="s">
        <v>2439</v>
      </c>
      <c r="AY885" s="5" t="s">
        <v>2440</v>
      </c>
      <c r="AZ885" s="5" t="s">
        <v>11</v>
      </c>
      <c r="BA885" s="4" t="s">
        <v>2441</v>
      </c>
      <c r="BB885" s="5" t="s">
        <v>2442</v>
      </c>
      <c r="BC885" s="4" t="s">
        <v>6544</v>
      </c>
      <c r="BD885" s="5" t="s">
        <v>6548</v>
      </c>
      <c r="BE885" s="5" t="s">
        <v>25</v>
      </c>
      <c r="BF885" s="5" t="s">
        <v>1333</v>
      </c>
      <c r="BG885" s="4" t="s">
        <v>6549</v>
      </c>
      <c r="BH885" s="5" t="s">
        <v>1343</v>
      </c>
    </row>
    <row r="886" spans="1:60" x14ac:dyDescent="0.25">
      <c r="A886">
        <f t="shared" si="77"/>
        <v>300588</v>
      </c>
      <c r="B886">
        <f t="shared" si="78"/>
        <v>3100352</v>
      </c>
      <c r="C886" s="17" t="str">
        <f t="shared" si="80"/>
        <v>CC</v>
      </c>
      <c r="D886" t="str">
        <f t="shared" si="76"/>
        <v>REGION CENTRE EST</v>
      </c>
      <c r="E886" s="12" t="str">
        <f t="shared" si="79"/>
        <v>TERRAIN</v>
      </c>
      <c r="F886" s="4" t="s">
        <v>1021</v>
      </c>
      <c r="G886" s="4" t="s">
        <v>6550</v>
      </c>
      <c r="H886" s="5">
        <v>1</v>
      </c>
      <c r="I886" s="5"/>
      <c r="J886" s="5">
        <v>1</v>
      </c>
      <c r="K886" s="5" t="s">
        <v>1325</v>
      </c>
      <c r="L886" s="5" t="s">
        <v>1023</v>
      </c>
      <c r="M886" s="5" t="s">
        <v>1022</v>
      </c>
      <c r="N886" s="5" t="s">
        <v>260</v>
      </c>
      <c r="O886" s="6" t="s">
        <v>1780</v>
      </c>
      <c r="P886" s="5"/>
      <c r="Q886" s="5" t="s">
        <v>1346</v>
      </c>
      <c r="R886" s="5">
        <v>5</v>
      </c>
      <c r="S886" s="5" t="s">
        <v>18</v>
      </c>
      <c r="T886" s="5" t="s">
        <v>46</v>
      </c>
      <c r="U886" s="6">
        <v>40909</v>
      </c>
      <c r="V886" s="4" t="s">
        <v>2976</v>
      </c>
      <c r="W886" s="4" t="s">
        <v>1329</v>
      </c>
      <c r="X886" s="5" t="s">
        <v>18</v>
      </c>
      <c r="Y886" s="5" t="s">
        <v>1348</v>
      </c>
      <c r="Z886" s="5"/>
      <c r="AA886" s="5" t="s">
        <v>6551</v>
      </c>
      <c r="AB886" s="5" t="s">
        <v>1393</v>
      </c>
      <c r="AC886" s="5"/>
      <c r="AD886" s="5" t="s">
        <v>1393</v>
      </c>
      <c r="AE886" s="5"/>
      <c r="AF886" s="6">
        <v>29952</v>
      </c>
      <c r="AG886" s="5">
        <v>42</v>
      </c>
      <c r="AH886" s="5">
        <v>100</v>
      </c>
      <c r="AI886" s="5" t="s">
        <v>1332</v>
      </c>
      <c r="AJ886" s="6">
        <v>40909</v>
      </c>
      <c r="AK886" s="5">
        <v>12</v>
      </c>
      <c r="AL886" s="6">
        <v>40909</v>
      </c>
      <c r="AM886" s="5" t="s">
        <v>1333</v>
      </c>
      <c r="AN886" s="5">
        <v>57450</v>
      </c>
      <c r="AO886" s="5" t="s">
        <v>6552</v>
      </c>
      <c r="AP886" s="5" t="s">
        <v>1536</v>
      </c>
      <c r="AQ886" s="4" t="s">
        <v>12479</v>
      </c>
      <c r="AR886" s="5" t="s">
        <v>12480</v>
      </c>
      <c r="AS886" s="4" t="s">
        <v>2290</v>
      </c>
      <c r="AT886" s="5" t="s">
        <v>2291</v>
      </c>
      <c r="AU886" s="5" t="s">
        <v>41</v>
      </c>
      <c r="AV886" s="4" t="s">
        <v>2292</v>
      </c>
      <c r="AW886" s="5" t="s">
        <v>108</v>
      </c>
      <c r="AX886" s="4" t="s">
        <v>2460</v>
      </c>
      <c r="AY886" s="5" t="s">
        <v>2463</v>
      </c>
      <c r="AZ886" s="5" t="s">
        <v>11</v>
      </c>
      <c r="BA886" s="4" t="s">
        <v>2464</v>
      </c>
      <c r="BB886" s="5" t="s">
        <v>2465</v>
      </c>
      <c r="BC886" s="4" t="s">
        <v>6550</v>
      </c>
      <c r="BD886" s="5" t="s">
        <v>6553</v>
      </c>
      <c r="BE886" s="5" t="s">
        <v>46</v>
      </c>
      <c r="BF886" s="5" t="s">
        <v>1333</v>
      </c>
      <c r="BG886" s="4" t="s">
        <v>6554</v>
      </c>
      <c r="BH886" s="5" t="s">
        <v>1343</v>
      </c>
    </row>
    <row r="887" spans="1:60" x14ac:dyDescent="0.25">
      <c r="A887">
        <f t="shared" si="77"/>
        <v>177325</v>
      </c>
      <c r="B887">
        <f t="shared" si="78"/>
        <v>3000643</v>
      </c>
      <c r="C887" s="17" t="str">
        <f t="shared" si="80"/>
        <v>CC</v>
      </c>
      <c r="D887" t="str">
        <f t="shared" si="76"/>
        <v>REGION CENTRE EST</v>
      </c>
      <c r="E887" s="12" t="str">
        <f t="shared" si="79"/>
        <v>TERRAIN</v>
      </c>
      <c r="F887" s="4" t="s">
        <v>597</v>
      </c>
      <c r="G887" s="4" t="s">
        <v>6555</v>
      </c>
      <c r="H887" s="5">
        <v>1</v>
      </c>
      <c r="I887" s="5"/>
      <c r="J887" s="5">
        <v>1</v>
      </c>
      <c r="K887" s="5" t="s">
        <v>1325</v>
      </c>
      <c r="L887" s="5" t="s">
        <v>599</v>
      </c>
      <c r="M887" s="5" t="s">
        <v>598</v>
      </c>
      <c r="N887" s="5"/>
      <c r="O887" s="5"/>
      <c r="P887" s="5"/>
      <c r="Q887" s="5"/>
      <c r="R887" s="5"/>
      <c r="S887" s="5"/>
      <c r="T887" s="5" t="s">
        <v>25</v>
      </c>
      <c r="U887" s="6">
        <v>35370</v>
      </c>
      <c r="V887" s="4" t="s">
        <v>1363</v>
      </c>
      <c r="W887" s="4" t="s">
        <v>1329</v>
      </c>
      <c r="X887" s="5" t="s">
        <v>18</v>
      </c>
      <c r="Y887" s="5"/>
      <c r="Z887" s="5"/>
      <c r="AA887" s="4" t="s">
        <v>2475</v>
      </c>
      <c r="AB887" s="5"/>
      <c r="AC887" s="5"/>
      <c r="AD887" s="5" t="s">
        <v>1331</v>
      </c>
      <c r="AE887" s="5"/>
      <c r="AF887" s="6">
        <v>25477</v>
      </c>
      <c r="AG887" s="5">
        <v>55</v>
      </c>
      <c r="AH887" s="5">
        <v>100</v>
      </c>
      <c r="AI887" s="5" t="s">
        <v>1332</v>
      </c>
      <c r="AJ887" s="6">
        <v>35370</v>
      </c>
      <c r="AK887" s="5">
        <v>28</v>
      </c>
      <c r="AL887" s="6">
        <v>35370</v>
      </c>
      <c r="AM887" s="5" t="s">
        <v>1333</v>
      </c>
      <c r="AN887" s="5">
        <v>57350</v>
      </c>
      <c r="AO887" s="5" t="s">
        <v>6556</v>
      </c>
      <c r="AP887" s="5" t="s">
        <v>1536</v>
      </c>
      <c r="AQ887" s="4" t="s">
        <v>12479</v>
      </c>
      <c r="AR887" s="5" t="s">
        <v>12480</v>
      </c>
      <c r="AS887" s="4" t="s">
        <v>2290</v>
      </c>
      <c r="AT887" s="5" t="s">
        <v>2291</v>
      </c>
      <c r="AU887" s="5" t="s">
        <v>41</v>
      </c>
      <c r="AV887" s="4" t="s">
        <v>2292</v>
      </c>
      <c r="AW887" s="5" t="s">
        <v>108</v>
      </c>
      <c r="AX887" s="4" t="s">
        <v>2460</v>
      </c>
      <c r="AY887" s="5" t="s">
        <v>2463</v>
      </c>
      <c r="AZ887" s="5" t="s">
        <v>11</v>
      </c>
      <c r="BA887" s="4" t="s">
        <v>2464</v>
      </c>
      <c r="BB887" s="5" t="s">
        <v>2465</v>
      </c>
      <c r="BC887" s="4" t="s">
        <v>6555</v>
      </c>
      <c r="BD887" s="5" t="s">
        <v>6557</v>
      </c>
      <c r="BE887" s="5" t="s">
        <v>25</v>
      </c>
      <c r="BF887" s="5" t="s">
        <v>1333</v>
      </c>
      <c r="BG887" s="4" t="s">
        <v>6558</v>
      </c>
      <c r="BH887" s="5" t="s">
        <v>1343</v>
      </c>
    </row>
    <row r="888" spans="1:60" x14ac:dyDescent="0.25">
      <c r="A888">
        <f t="shared" si="77"/>
        <v>178961</v>
      </c>
      <c r="B888">
        <f t="shared" si="78"/>
        <v>3000036</v>
      </c>
      <c r="C888" s="17" t="str">
        <f t="shared" si="80"/>
        <v>RR</v>
      </c>
      <c r="D888" t="str">
        <f t="shared" si="76"/>
        <v>REGION GRAND SUD</v>
      </c>
      <c r="E888" s="12" t="str">
        <f t="shared" si="79"/>
        <v>TERRAIN</v>
      </c>
      <c r="F888" s="4" t="s">
        <v>6559</v>
      </c>
      <c r="G888" s="4" t="s">
        <v>6560</v>
      </c>
      <c r="H888" s="5">
        <v>1</v>
      </c>
      <c r="I888" s="5"/>
      <c r="J888" s="5">
        <v>1</v>
      </c>
      <c r="K888" s="5" t="s">
        <v>1325</v>
      </c>
      <c r="L888" s="5" t="s">
        <v>6</v>
      </c>
      <c r="M888" s="5" t="s">
        <v>6561</v>
      </c>
      <c r="N888" s="5"/>
      <c r="O888" s="5"/>
      <c r="P888" s="5"/>
      <c r="Q888" s="5"/>
      <c r="R888" s="5"/>
      <c r="S888" s="5"/>
      <c r="T888" s="5" t="s">
        <v>3345</v>
      </c>
      <c r="U888" s="6">
        <v>37226</v>
      </c>
      <c r="V888" s="4" t="s">
        <v>3346</v>
      </c>
      <c r="W888" s="4" t="s">
        <v>2161</v>
      </c>
      <c r="X888" s="5" t="s">
        <v>5</v>
      </c>
      <c r="Y888" s="5"/>
      <c r="Z888" s="5"/>
      <c r="AA888" s="4"/>
      <c r="AB888" s="5"/>
      <c r="AC888" s="5"/>
      <c r="AD888" s="5">
        <v>7</v>
      </c>
      <c r="AE888" s="5"/>
      <c r="AF888" s="6">
        <v>26868</v>
      </c>
      <c r="AG888" s="5">
        <v>51</v>
      </c>
      <c r="AH888" s="5">
        <v>100</v>
      </c>
      <c r="AI888" s="5" t="s">
        <v>1332</v>
      </c>
      <c r="AJ888" s="6">
        <v>35674</v>
      </c>
      <c r="AK888" s="5">
        <v>27</v>
      </c>
      <c r="AL888" s="6">
        <v>35674</v>
      </c>
      <c r="AM888" s="5"/>
      <c r="AN888" s="5">
        <v>13480</v>
      </c>
      <c r="AO888" s="5" t="s">
        <v>2332</v>
      </c>
      <c r="AP888" s="5" t="s">
        <v>1335</v>
      </c>
      <c r="AQ888" s="4" t="s">
        <v>1336</v>
      </c>
      <c r="AR888" s="5" t="s">
        <v>12476</v>
      </c>
      <c r="AS888" s="4"/>
      <c r="AT888" s="5"/>
      <c r="AU888" s="5"/>
      <c r="AV888" s="4"/>
      <c r="AW888" s="5"/>
      <c r="AX888" s="4"/>
      <c r="AY888" s="5"/>
      <c r="AZ888" s="5"/>
      <c r="BA888" s="4"/>
      <c r="BB888" s="5"/>
      <c r="BC888" s="4"/>
      <c r="BD888" s="5"/>
      <c r="BE888" s="5"/>
      <c r="BF888" s="5" t="s">
        <v>2164</v>
      </c>
      <c r="BG888" s="4"/>
      <c r="BH888" s="5"/>
    </row>
    <row r="889" spans="1:60" x14ac:dyDescent="0.25">
      <c r="A889">
        <f t="shared" si="77"/>
        <v>304373</v>
      </c>
      <c r="B889">
        <f t="shared" si="78"/>
        <v>3102360</v>
      </c>
      <c r="C889" s="17" t="str">
        <f t="shared" si="80"/>
        <v>CC</v>
      </c>
      <c r="D889" t="str">
        <f t="shared" si="76"/>
        <v>REGION GRAND SUD</v>
      </c>
      <c r="E889" s="12" t="str">
        <f t="shared" si="79"/>
        <v>TERRAIN</v>
      </c>
      <c r="F889" s="4" t="s">
        <v>1247</v>
      </c>
      <c r="G889" s="4" t="s">
        <v>6562</v>
      </c>
      <c r="H889" s="5">
        <v>1</v>
      </c>
      <c r="I889" s="5"/>
      <c r="J889" s="5">
        <v>1</v>
      </c>
      <c r="K889" s="5" t="s">
        <v>1325</v>
      </c>
      <c r="L889" s="5" t="s">
        <v>325</v>
      </c>
      <c r="M889" s="5" t="s">
        <v>1248</v>
      </c>
      <c r="N889" s="5" t="s">
        <v>245</v>
      </c>
      <c r="O889" s="5">
        <v>43678</v>
      </c>
      <c r="P889" s="5"/>
      <c r="Q889" s="5" t="s">
        <v>1346</v>
      </c>
      <c r="R889" s="5">
        <v>5</v>
      </c>
      <c r="S889" s="5" t="s">
        <v>18</v>
      </c>
      <c r="T889" s="5" t="s">
        <v>25</v>
      </c>
      <c r="U889" s="6">
        <v>43709</v>
      </c>
      <c r="V889" s="4" t="s">
        <v>1363</v>
      </c>
      <c r="W889" s="4" t="s">
        <v>1329</v>
      </c>
      <c r="X889" s="5" t="s">
        <v>18</v>
      </c>
      <c r="Y889" s="5"/>
      <c r="Z889" s="5"/>
      <c r="AA889" s="4" t="s">
        <v>6563</v>
      </c>
      <c r="AB889" s="5" t="s">
        <v>1331</v>
      </c>
      <c r="AC889" s="5"/>
      <c r="AD889" s="5" t="s">
        <v>1331</v>
      </c>
      <c r="AE889" s="5"/>
      <c r="AF889" s="6">
        <v>32945</v>
      </c>
      <c r="AG889" s="5">
        <v>34</v>
      </c>
      <c r="AH889" s="5">
        <v>100</v>
      </c>
      <c r="AI889" s="5" t="s">
        <v>1332</v>
      </c>
      <c r="AJ889" s="6">
        <v>43709</v>
      </c>
      <c r="AK889" s="5">
        <v>5</v>
      </c>
      <c r="AL889" s="6">
        <v>43709</v>
      </c>
      <c r="AM889" s="5" t="s">
        <v>1333</v>
      </c>
      <c r="AN889" s="5">
        <v>38120</v>
      </c>
      <c r="AO889" s="5" t="s">
        <v>6564</v>
      </c>
      <c r="AP889" s="5" t="s">
        <v>1335</v>
      </c>
      <c r="AQ889" s="4" t="s">
        <v>1336</v>
      </c>
      <c r="AR889" s="5" t="s">
        <v>12476</v>
      </c>
      <c r="AS889" s="4" t="s">
        <v>1522</v>
      </c>
      <c r="AT889" s="5" t="s">
        <v>1523</v>
      </c>
      <c r="AU889" s="5" t="s">
        <v>41</v>
      </c>
      <c r="AV889" s="4" t="s">
        <v>1524</v>
      </c>
      <c r="AW889" s="5" t="s">
        <v>93</v>
      </c>
      <c r="AX889" s="4"/>
      <c r="AY889" s="5"/>
      <c r="AZ889" s="5"/>
      <c r="BA889" s="4" t="s">
        <v>1525</v>
      </c>
      <c r="BB889" s="5" t="s">
        <v>1526</v>
      </c>
      <c r="BC889" s="4" t="s">
        <v>6562</v>
      </c>
      <c r="BD889" s="5" t="s">
        <v>6565</v>
      </c>
      <c r="BE889" s="5" t="s">
        <v>25</v>
      </c>
      <c r="BF889" s="5" t="s">
        <v>1333</v>
      </c>
      <c r="BG889" s="4" t="s">
        <v>6566</v>
      </c>
      <c r="BH889" s="5" t="s">
        <v>1343</v>
      </c>
    </row>
    <row r="890" spans="1:60" x14ac:dyDescent="0.25">
      <c r="A890">
        <f t="shared" si="77"/>
        <v>305266</v>
      </c>
      <c r="B890">
        <f t="shared" si="78"/>
        <v>7020753</v>
      </c>
      <c r="C890" s="17" t="str">
        <f t="shared" si="80"/>
        <v>CC</v>
      </c>
      <c r="D890" t="str">
        <f t="shared" si="76"/>
        <v>REGION CENTRE EST</v>
      </c>
      <c r="E890" s="12" t="str">
        <f t="shared" si="79"/>
        <v>TERRAIN</v>
      </c>
      <c r="F890" s="4" t="s">
        <v>600</v>
      </c>
      <c r="G890" s="4" t="s">
        <v>6567</v>
      </c>
      <c r="H890" s="5">
        <v>1</v>
      </c>
      <c r="I890" s="5"/>
      <c r="J890" s="5">
        <v>1</v>
      </c>
      <c r="K890" s="5" t="s">
        <v>1325</v>
      </c>
      <c r="L890" s="5" t="s">
        <v>602</v>
      </c>
      <c r="M890" s="5" t="s">
        <v>601</v>
      </c>
      <c r="N890" s="5"/>
      <c r="O890" s="5"/>
      <c r="P890" s="5"/>
      <c r="Q890" s="5"/>
      <c r="R890" s="5"/>
      <c r="S890" s="5"/>
      <c r="T890" s="5" t="s">
        <v>25</v>
      </c>
      <c r="U890" s="6">
        <v>44805</v>
      </c>
      <c r="V890" s="4" t="s">
        <v>1363</v>
      </c>
      <c r="W890" s="4" t="s">
        <v>1329</v>
      </c>
      <c r="X890" s="5" t="s">
        <v>18</v>
      </c>
      <c r="Y890" s="5"/>
      <c r="Z890" s="5"/>
      <c r="AA890" s="4" t="s">
        <v>3239</v>
      </c>
      <c r="AB890" s="5"/>
      <c r="AC890" s="5"/>
      <c r="AD890" s="5" t="s">
        <v>1331</v>
      </c>
      <c r="AE890" s="5"/>
      <c r="AF890" s="6">
        <v>27017</v>
      </c>
      <c r="AG890" s="5">
        <v>50</v>
      </c>
      <c r="AH890" s="5">
        <v>100</v>
      </c>
      <c r="AI890" s="5" t="s">
        <v>1332</v>
      </c>
      <c r="AJ890" s="6">
        <v>44621</v>
      </c>
      <c r="AK890" s="5">
        <v>2</v>
      </c>
      <c r="AL890" s="6">
        <v>44621</v>
      </c>
      <c r="AM890" s="5" t="s">
        <v>1333</v>
      </c>
      <c r="AN890" s="5">
        <v>51340</v>
      </c>
      <c r="AO890" s="5" t="s">
        <v>6568</v>
      </c>
      <c r="AP890" s="5" t="s">
        <v>1536</v>
      </c>
      <c r="AQ890" s="4" t="s">
        <v>12479</v>
      </c>
      <c r="AR890" s="5" t="s">
        <v>12480</v>
      </c>
      <c r="AS890" s="4" t="s">
        <v>1906</v>
      </c>
      <c r="AT890" s="5" t="s">
        <v>1909</v>
      </c>
      <c r="AU890" s="5" t="s">
        <v>41</v>
      </c>
      <c r="AV890" s="4" t="s">
        <v>1910</v>
      </c>
      <c r="AW890" s="5" t="s">
        <v>48</v>
      </c>
      <c r="AX890" s="4" t="s">
        <v>2960</v>
      </c>
      <c r="AY890" s="5" t="s">
        <v>2961</v>
      </c>
      <c r="AZ890" s="5" t="s">
        <v>11</v>
      </c>
      <c r="BA890" s="4" t="s">
        <v>2962</v>
      </c>
      <c r="BB890" s="5" t="s">
        <v>2963</v>
      </c>
      <c r="BC890" s="4" t="s">
        <v>6567</v>
      </c>
      <c r="BD890" s="5" t="s">
        <v>6569</v>
      </c>
      <c r="BE890" s="5" t="s">
        <v>25</v>
      </c>
      <c r="BF890" s="5" t="s">
        <v>1333</v>
      </c>
      <c r="BG890" s="4" t="s">
        <v>6570</v>
      </c>
      <c r="BH890" s="5" t="s">
        <v>1343</v>
      </c>
    </row>
    <row r="891" spans="1:60" x14ac:dyDescent="0.25">
      <c r="A891">
        <f t="shared" si="77"/>
        <v>304812</v>
      </c>
      <c r="B891">
        <f t="shared" si="78"/>
        <v>3102620</v>
      </c>
      <c r="C891" s="17" t="str">
        <f t="shared" si="80"/>
        <v>CC</v>
      </c>
      <c r="D891" t="str">
        <f t="shared" si="76"/>
        <v>REGION CENTRE EST</v>
      </c>
      <c r="E891" s="12" t="str">
        <f t="shared" si="79"/>
        <v>TERRAIN</v>
      </c>
      <c r="F891" s="4" t="s">
        <v>396</v>
      </c>
      <c r="G891" s="4" t="s">
        <v>6571</v>
      </c>
      <c r="H891" s="5">
        <v>1</v>
      </c>
      <c r="I891" s="5"/>
      <c r="J891" s="5">
        <v>2</v>
      </c>
      <c r="K891" s="5" t="s">
        <v>1345</v>
      </c>
      <c r="L891" s="5" t="s">
        <v>398</v>
      </c>
      <c r="M891" s="5" t="s">
        <v>397</v>
      </c>
      <c r="N891" s="5"/>
      <c r="O891" s="6"/>
      <c r="P891" s="5"/>
      <c r="Q891" s="5"/>
      <c r="R891" s="5"/>
      <c r="S891" s="5"/>
      <c r="T891" s="5" t="s">
        <v>25</v>
      </c>
      <c r="U891" s="6">
        <v>44378</v>
      </c>
      <c r="V891" s="4" t="s">
        <v>1363</v>
      </c>
      <c r="W891" s="4" t="s">
        <v>1329</v>
      </c>
      <c r="X891" s="5" t="s">
        <v>18</v>
      </c>
      <c r="Y891" s="5"/>
      <c r="Z891" s="5"/>
      <c r="AA891" s="4" t="s">
        <v>6572</v>
      </c>
      <c r="AB891" s="5"/>
      <c r="AC891" s="5"/>
      <c r="AD891" s="5" t="s">
        <v>1331</v>
      </c>
      <c r="AE891" s="5"/>
      <c r="AF891" s="6">
        <v>34701</v>
      </c>
      <c r="AG891" s="5">
        <v>29</v>
      </c>
      <c r="AH891" s="5">
        <v>100</v>
      </c>
      <c r="AI891" s="5" t="s">
        <v>1332</v>
      </c>
      <c r="AJ891" s="6">
        <v>44197</v>
      </c>
      <c r="AK891" s="5">
        <v>3</v>
      </c>
      <c r="AL891" s="6">
        <v>44197</v>
      </c>
      <c r="AM891" s="5" t="s">
        <v>1333</v>
      </c>
      <c r="AN891" s="5">
        <v>57980</v>
      </c>
      <c r="AO891" s="5" t="s">
        <v>6573</v>
      </c>
      <c r="AP891" s="5" t="s">
        <v>1536</v>
      </c>
      <c r="AQ891" s="4" t="s">
        <v>12479</v>
      </c>
      <c r="AR891" s="5" t="s">
        <v>12480</v>
      </c>
      <c r="AS891" s="4" t="s">
        <v>2290</v>
      </c>
      <c r="AT891" s="5" t="s">
        <v>2291</v>
      </c>
      <c r="AU891" s="5" t="s">
        <v>41</v>
      </c>
      <c r="AV891" s="4" t="s">
        <v>2292</v>
      </c>
      <c r="AW891" s="5" t="s">
        <v>108</v>
      </c>
      <c r="AX891" s="4" t="s">
        <v>2460</v>
      </c>
      <c r="AY891" s="5" t="s">
        <v>2463</v>
      </c>
      <c r="AZ891" s="5" t="s">
        <v>11</v>
      </c>
      <c r="BA891" s="4" t="s">
        <v>2464</v>
      </c>
      <c r="BB891" s="5" t="s">
        <v>2465</v>
      </c>
      <c r="BC891" s="4" t="s">
        <v>6571</v>
      </c>
      <c r="BD891" s="5" t="s">
        <v>6574</v>
      </c>
      <c r="BE891" s="5" t="s">
        <v>25</v>
      </c>
      <c r="BF891" s="5" t="s">
        <v>1333</v>
      </c>
      <c r="BG891" s="4" t="s">
        <v>6575</v>
      </c>
      <c r="BH891" s="5" t="s">
        <v>1343</v>
      </c>
    </row>
    <row r="892" spans="1:60" x14ac:dyDescent="0.25">
      <c r="A892">
        <f t="shared" si="77"/>
        <v>304176</v>
      </c>
      <c r="B892">
        <f t="shared" si="78"/>
        <v>3102258</v>
      </c>
      <c r="C892" s="17" t="str">
        <f t="shared" si="80"/>
        <v>CC</v>
      </c>
      <c r="D892" t="str">
        <f t="shared" si="76"/>
        <v>REGION CENTRE EST</v>
      </c>
      <c r="E892" s="12" t="str">
        <f t="shared" si="79"/>
        <v>TERRAIN</v>
      </c>
      <c r="F892" s="4" t="s">
        <v>6576</v>
      </c>
      <c r="G892" s="4" t="s">
        <v>6577</v>
      </c>
      <c r="H892" s="5">
        <v>1</v>
      </c>
      <c r="I892" s="5"/>
      <c r="J892" s="5">
        <v>1</v>
      </c>
      <c r="K892" s="5" t="s">
        <v>1325</v>
      </c>
      <c r="L892" s="5" t="s">
        <v>107</v>
      </c>
      <c r="M892" s="5" t="s">
        <v>397</v>
      </c>
      <c r="N892" s="5" t="s">
        <v>245</v>
      </c>
      <c r="O892" s="5">
        <v>45597</v>
      </c>
      <c r="P892" s="5"/>
      <c r="Q892" s="5" t="s">
        <v>1346</v>
      </c>
      <c r="R892" s="5">
        <v>5</v>
      </c>
      <c r="S892" s="5" t="s">
        <v>18</v>
      </c>
      <c r="T892" s="5" t="s">
        <v>260</v>
      </c>
      <c r="U892" s="6">
        <v>45627</v>
      </c>
      <c r="V892" s="5" t="s">
        <v>1347</v>
      </c>
      <c r="W892" s="4" t="s">
        <v>1329</v>
      </c>
      <c r="X892" s="5" t="s">
        <v>18</v>
      </c>
      <c r="Y892" s="5" t="s">
        <v>1348</v>
      </c>
      <c r="Z892" s="5"/>
      <c r="AA892" s="5" t="s">
        <v>6578</v>
      </c>
      <c r="AB892" s="5" t="s">
        <v>1331</v>
      </c>
      <c r="AC892" s="5"/>
      <c r="AD892" s="5" t="s">
        <v>1331</v>
      </c>
      <c r="AE892" s="5"/>
      <c r="AF892" s="5">
        <v>29858</v>
      </c>
      <c r="AG892" s="5">
        <v>43</v>
      </c>
      <c r="AH892" s="5">
        <v>100</v>
      </c>
      <c r="AI892" s="5" t="s">
        <v>1332</v>
      </c>
      <c r="AJ892" s="5">
        <v>43497</v>
      </c>
      <c r="AK892" s="5">
        <v>5</v>
      </c>
      <c r="AL892" s="5">
        <v>43497</v>
      </c>
      <c r="AM892" s="5" t="s">
        <v>1333</v>
      </c>
      <c r="AN892" s="5">
        <v>67490</v>
      </c>
      <c r="AO892" s="5" t="s">
        <v>6579</v>
      </c>
      <c r="AP892" s="5" t="s">
        <v>1536</v>
      </c>
      <c r="AQ892" s="4" t="s">
        <v>12479</v>
      </c>
      <c r="AR892" s="5" t="s">
        <v>12480</v>
      </c>
      <c r="AS892" s="4" t="s">
        <v>2290</v>
      </c>
      <c r="AT892" s="5" t="s">
        <v>2291</v>
      </c>
      <c r="AU892" s="5" t="s">
        <v>41</v>
      </c>
      <c r="AV892" s="4" t="s">
        <v>2292</v>
      </c>
      <c r="AW892" s="5" t="s">
        <v>108</v>
      </c>
      <c r="AX892" s="4" t="s">
        <v>2293</v>
      </c>
      <c r="AY892" s="5" t="s">
        <v>2294</v>
      </c>
      <c r="AZ892" s="5" t="s">
        <v>11</v>
      </c>
      <c r="BA892" s="4" t="s">
        <v>2295</v>
      </c>
      <c r="BB892" s="5" t="s">
        <v>2296</v>
      </c>
      <c r="BC892" s="5" t="s">
        <v>6577</v>
      </c>
      <c r="BD892" s="5" t="s">
        <v>6580</v>
      </c>
      <c r="BE892" s="5" t="s">
        <v>260</v>
      </c>
      <c r="BF892" s="5" t="s">
        <v>1333</v>
      </c>
      <c r="BG892" s="5" t="s">
        <v>6581</v>
      </c>
      <c r="BH892" s="5" t="s">
        <v>1343</v>
      </c>
    </row>
    <row r="893" spans="1:60" x14ac:dyDescent="0.25">
      <c r="A893">
        <f t="shared" si="77"/>
        <v>164862</v>
      </c>
      <c r="B893">
        <f t="shared" si="78"/>
        <v>3000367</v>
      </c>
      <c r="C893" s="17" t="str">
        <f t="shared" si="80"/>
        <v>CC</v>
      </c>
      <c r="D893" t="str">
        <f t="shared" si="76"/>
        <v>REGION CENTRE EST</v>
      </c>
      <c r="E893" s="12" t="str">
        <f t="shared" si="79"/>
        <v>TERRAIN</v>
      </c>
      <c r="F893" s="4" t="s">
        <v>6582</v>
      </c>
      <c r="G893" s="4" t="s">
        <v>6583</v>
      </c>
      <c r="H893" s="5">
        <v>1</v>
      </c>
      <c r="I893" s="5"/>
      <c r="J893" s="5">
        <v>1</v>
      </c>
      <c r="K893" s="5" t="s">
        <v>1325</v>
      </c>
      <c r="L893" s="5" t="s">
        <v>534</v>
      </c>
      <c r="M893" s="5" t="s">
        <v>397</v>
      </c>
      <c r="N893" s="5"/>
      <c r="O893" s="5"/>
      <c r="P893" s="5"/>
      <c r="Q893" s="5"/>
      <c r="R893" s="5"/>
      <c r="S893" s="5"/>
      <c r="T893" s="5" t="s">
        <v>25</v>
      </c>
      <c r="U893" s="6">
        <v>40513</v>
      </c>
      <c r="V893" s="5" t="s">
        <v>1363</v>
      </c>
      <c r="W893" s="4" t="s">
        <v>1329</v>
      </c>
      <c r="X893" s="5" t="s">
        <v>18</v>
      </c>
      <c r="Y893" s="5"/>
      <c r="Z893" s="5"/>
      <c r="AA893" s="5" t="s">
        <v>6584</v>
      </c>
      <c r="AB893" s="5"/>
      <c r="AC893" s="5"/>
      <c r="AD893" s="5" t="s">
        <v>1331</v>
      </c>
      <c r="AE893" s="5"/>
      <c r="AF893" s="5">
        <v>23113</v>
      </c>
      <c r="AG893" s="5">
        <v>61</v>
      </c>
      <c r="AH893" s="5">
        <v>100</v>
      </c>
      <c r="AI893" s="5" t="s">
        <v>1332</v>
      </c>
      <c r="AJ893" s="5">
        <v>36982</v>
      </c>
      <c r="AK893" s="5">
        <v>23</v>
      </c>
      <c r="AL893" s="5">
        <v>36982</v>
      </c>
      <c r="AM893" s="5" t="s">
        <v>1333</v>
      </c>
      <c r="AN893" s="5">
        <v>67170</v>
      </c>
      <c r="AO893" s="5" t="s">
        <v>6585</v>
      </c>
      <c r="AP893" s="5" t="s">
        <v>1536</v>
      </c>
      <c r="AQ893" s="4" t="s">
        <v>12479</v>
      </c>
      <c r="AR893" s="5" t="s">
        <v>12480</v>
      </c>
      <c r="AS893" s="4" t="s">
        <v>2290</v>
      </c>
      <c r="AT893" s="5" t="s">
        <v>2291</v>
      </c>
      <c r="AU893" s="5" t="s">
        <v>41</v>
      </c>
      <c r="AV893" s="4" t="s">
        <v>2292</v>
      </c>
      <c r="AW893" s="5" t="s">
        <v>108</v>
      </c>
      <c r="AX893" s="4" t="s">
        <v>2293</v>
      </c>
      <c r="AY893" s="5" t="s">
        <v>2294</v>
      </c>
      <c r="AZ893" s="5" t="s">
        <v>11</v>
      </c>
      <c r="BA893" s="4" t="s">
        <v>2295</v>
      </c>
      <c r="BB893" s="5" t="s">
        <v>2296</v>
      </c>
      <c r="BC893" s="5" t="s">
        <v>6583</v>
      </c>
      <c r="BD893" s="5" t="s">
        <v>6586</v>
      </c>
      <c r="BE893" s="5" t="s">
        <v>25</v>
      </c>
      <c r="BF893" s="5" t="s">
        <v>1333</v>
      </c>
      <c r="BG893" s="4" t="s">
        <v>6587</v>
      </c>
      <c r="BH893" s="5" t="s">
        <v>1343</v>
      </c>
    </row>
    <row r="894" spans="1:60" x14ac:dyDescent="0.25">
      <c r="A894">
        <f t="shared" si="77"/>
        <v>305569</v>
      </c>
      <c r="B894">
        <f t="shared" si="78"/>
        <v>7022214</v>
      </c>
      <c r="C894" s="17" t="str">
        <f t="shared" si="80"/>
        <v>CC</v>
      </c>
      <c r="D894" t="str">
        <f t="shared" si="76"/>
        <v>REGION GRAND OUEST</v>
      </c>
      <c r="E894" s="12" t="str">
        <f t="shared" si="79"/>
        <v>TERRAIN</v>
      </c>
      <c r="F894" s="4" t="s">
        <v>917</v>
      </c>
      <c r="G894" s="4" t="s">
        <v>6589</v>
      </c>
      <c r="H894" s="5">
        <v>1</v>
      </c>
      <c r="I894" s="5"/>
      <c r="J894" s="5">
        <v>2</v>
      </c>
      <c r="K894" s="5" t="s">
        <v>1345</v>
      </c>
      <c r="L894" s="5" t="s">
        <v>685</v>
      </c>
      <c r="M894" s="5" t="s">
        <v>918</v>
      </c>
      <c r="N894" s="5"/>
      <c r="O894" s="5"/>
      <c r="P894" s="5"/>
      <c r="Q894" s="5"/>
      <c r="R894" s="5"/>
      <c r="S894" s="5"/>
      <c r="T894" s="5" t="s">
        <v>25</v>
      </c>
      <c r="U894" s="6">
        <v>45231</v>
      </c>
      <c r="V894" s="5" t="s">
        <v>1363</v>
      </c>
      <c r="W894" s="4" t="s">
        <v>1329</v>
      </c>
      <c r="X894" s="5" t="s">
        <v>18</v>
      </c>
      <c r="Y894" s="5"/>
      <c r="Z894" s="5"/>
      <c r="AA894" s="5" t="s">
        <v>6590</v>
      </c>
      <c r="AB894" s="5"/>
      <c r="AC894" s="5"/>
      <c r="AD894" s="5" t="s">
        <v>1331</v>
      </c>
      <c r="AE894" s="5"/>
      <c r="AF894" s="5">
        <v>32902</v>
      </c>
      <c r="AG894" s="5">
        <v>34</v>
      </c>
      <c r="AH894" s="5">
        <v>100</v>
      </c>
      <c r="AI894" s="5" t="s">
        <v>1332</v>
      </c>
      <c r="AJ894" s="5">
        <v>45047</v>
      </c>
      <c r="AK894" s="5">
        <v>1</v>
      </c>
      <c r="AL894" s="5">
        <v>45047</v>
      </c>
      <c r="AM894" s="5" t="s">
        <v>1333</v>
      </c>
      <c r="AN894" s="5">
        <v>40140</v>
      </c>
      <c r="AO894" s="5" t="s">
        <v>6591</v>
      </c>
      <c r="AP894" s="5" t="s">
        <v>1413</v>
      </c>
      <c r="AQ894" s="4" t="s">
        <v>1414</v>
      </c>
      <c r="AR894" s="5" t="s">
        <v>19</v>
      </c>
      <c r="AS894" s="4" t="s">
        <v>1415</v>
      </c>
      <c r="AT894" s="5" t="s">
        <v>1416</v>
      </c>
      <c r="AU894" s="5" t="s">
        <v>41</v>
      </c>
      <c r="AV894" s="4" t="s">
        <v>1417</v>
      </c>
      <c r="AW894" s="5" t="s">
        <v>20</v>
      </c>
      <c r="AX894" s="4" t="s">
        <v>2061</v>
      </c>
      <c r="AY894" s="5" t="s">
        <v>2064</v>
      </c>
      <c r="AZ894" s="5" t="s">
        <v>11</v>
      </c>
      <c r="BA894" s="4" t="s">
        <v>2065</v>
      </c>
      <c r="BB894" s="5" t="s">
        <v>2066</v>
      </c>
      <c r="BC894" s="4" t="s">
        <v>6589</v>
      </c>
      <c r="BD894" s="5" t="s">
        <v>6592</v>
      </c>
      <c r="BE894" s="5" t="s">
        <v>25</v>
      </c>
      <c r="BF894" s="5" t="s">
        <v>1333</v>
      </c>
      <c r="BG894" s="4" t="s">
        <v>6593</v>
      </c>
      <c r="BH894" s="5" t="s">
        <v>1343</v>
      </c>
    </row>
    <row r="895" spans="1:60" x14ac:dyDescent="0.25">
      <c r="A895">
        <f t="shared" si="77"/>
        <v>305571</v>
      </c>
      <c r="B895">
        <f t="shared" si="78"/>
        <v>7022463</v>
      </c>
      <c r="C895" s="17" t="str">
        <f t="shared" si="80"/>
        <v>CC</v>
      </c>
      <c r="D895" t="str">
        <f t="shared" si="76"/>
        <v>REGION GRAND OUEST</v>
      </c>
      <c r="E895" s="12" t="str">
        <f t="shared" si="79"/>
        <v>TERRAIN</v>
      </c>
      <c r="F895" s="4" t="s">
        <v>1152</v>
      </c>
      <c r="G895" s="4" t="s">
        <v>6594</v>
      </c>
      <c r="H895" s="5">
        <v>1</v>
      </c>
      <c r="I895" s="5"/>
      <c r="J895" s="5">
        <v>1</v>
      </c>
      <c r="K895" s="5" t="s">
        <v>1325</v>
      </c>
      <c r="L895" s="5" t="s">
        <v>506</v>
      </c>
      <c r="M895" s="5" t="s">
        <v>1153</v>
      </c>
      <c r="N895" s="5"/>
      <c r="O895" s="5"/>
      <c r="P895" s="5"/>
      <c r="Q895" s="5"/>
      <c r="R895" s="5"/>
      <c r="S895" s="5"/>
      <c r="T895" s="5" t="s">
        <v>25</v>
      </c>
      <c r="U895" s="6">
        <v>45231</v>
      </c>
      <c r="V895" s="5" t="s">
        <v>1363</v>
      </c>
      <c r="W895" s="4" t="s">
        <v>1329</v>
      </c>
      <c r="X895" s="5" t="s">
        <v>18</v>
      </c>
      <c r="Y895" s="5"/>
      <c r="Z895" s="5"/>
      <c r="AA895" s="4" t="s">
        <v>5771</v>
      </c>
      <c r="AB895" s="5"/>
      <c r="AC895" s="5"/>
      <c r="AD895" s="5" t="s">
        <v>1331</v>
      </c>
      <c r="AE895" s="5"/>
      <c r="AF895" s="5">
        <v>32968</v>
      </c>
      <c r="AG895" s="5">
        <v>34</v>
      </c>
      <c r="AH895" s="5">
        <v>100</v>
      </c>
      <c r="AI895" s="5" t="s">
        <v>1332</v>
      </c>
      <c r="AJ895" s="5">
        <v>45047</v>
      </c>
      <c r="AK895" s="5">
        <v>1</v>
      </c>
      <c r="AL895" s="5">
        <v>45047</v>
      </c>
      <c r="AM895" s="5" t="s">
        <v>1333</v>
      </c>
      <c r="AN895" s="5">
        <v>35700</v>
      </c>
      <c r="AO895" s="5" t="s">
        <v>3611</v>
      </c>
      <c r="AP895" s="5" t="s">
        <v>1413</v>
      </c>
      <c r="AQ895" s="4" t="s">
        <v>1414</v>
      </c>
      <c r="AR895" s="5" t="s">
        <v>19</v>
      </c>
      <c r="AS895" s="4" t="s">
        <v>1828</v>
      </c>
      <c r="AT895" s="5" t="s">
        <v>1829</v>
      </c>
      <c r="AU895" s="5" t="s">
        <v>41</v>
      </c>
      <c r="AV895" s="4" t="s">
        <v>1830</v>
      </c>
      <c r="AW895" s="5" t="s">
        <v>148</v>
      </c>
      <c r="AX895" s="4" t="s">
        <v>3129</v>
      </c>
      <c r="AY895" s="5" t="s">
        <v>3130</v>
      </c>
      <c r="AZ895" s="5" t="s">
        <v>11</v>
      </c>
      <c r="BA895" s="4" t="s">
        <v>3131</v>
      </c>
      <c r="BB895" s="5" t="s">
        <v>3132</v>
      </c>
      <c r="BC895" s="4" t="s">
        <v>6594</v>
      </c>
      <c r="BD895" s="5" t="s">
        <v>6595</v>
      </c>
      <c r="BE895" s="5" t="s">
        <v>25</v>
      </c>
      <c r="BF895" s="5" t="s">
        <v>1333</v>
      </c>
      <c r="BG895" s="4" t="s">
        <v>6596</v>
      </c>
      <c r="BH895" s="5" t="s">
        <v>1343</v>
      </c>
    </row>
    <row r="896" spans="1:60" x14ac:dyDescent="0.25">
      <c r="A896">
        <f t="shared" si="77"/>
        <v>193703</v>
      </c>
      <c r="B896">
        <f t="shared" si="78"/>
        <v>3002980</v>
      </c>
      <c r="C896" s="17" t="str">
        <f t="shared" si="80"/>
        <v>CC</v>
      </c>
      <c r="D896" t="str">
        <f t="shared" si="76"/>
        <v>REGION GRAND OUEST</v>
      </c>
      <c r="E896" s="12" t="str">
        <f t="shared" si="79"/>
        <v>TERRAIN</v>
      </c>
      <c r="F896" s="4" t="s">
        <v>475</v>
      </c>
      <c r="G896" s="4" t="s">
        <v>6597</v>
      </c>
      <c r="H896" s="5">
        <v>1</v>
      </c>
      <c r="I896" s="5"/>
      <c r="J896" s="5">
        <v>2</v>
      </c>
      <c r="K896" s="5" t="s">
        <v>1345</v>
      </c>
      <c r="L896" s="5" t="s">
        <v>165</v>
      </c>
      <c r="M896" s="5" t="s">
        <v>476</v>
      </c>
      <c r="N896" s="5" t="s">
        <v>25</v>
      </c>
      <c r="O896" s="5">
        <v>43891</v>
      </c>
      <c r="P896" s="5"/>
      <c r="Q896" s="5" t="s">
        <v>1346</v>
      </c>
      <c r="R896" s="5">
        <v>5</v>
      </c>
      <c r="S896" s="5" t="s">
        <v>18</v>
      </c>
      <c r="T896" s="5" t="s">
        <v>16</v>
      </c>
      <c r="U896" s="6">
        <v>43922</v>
      </c>
      <c r="V896" s="5" t="s">
        <v>4850</v>
      </c>
      <c r="W896" s="4" t="s">
        <v>1329</v>
      </c>
      <c r="X896" s="5" t="s">
        <v>18</v>
      </c>
      <c r="Y896" s="5"/>
      <c r="Z896" s="5"/>
      <c r="AA896" s="4" t="s">
        <v>5700</v>
      </c>
      <c r="AB896" s="5" t="s">
        <v>1331</v>
      </c>
      <c r="AC896" s="5"/>
      <c r="AD896" s="5" t="s">
        <v>1331</v>
      </c>
      <c r="AE896" s="5"/>
      <c r="AF896" s="5">
        <v>26912</v>
      </c>
      <c r="AG896" s="5">
        <v>51</v>
      </c>
      <c r="AH896" s="5">
        <v>100</v>
      </c>
      <c r="AI896" s="5" t="s">
        <v>1332</v>
      </c>
      <c r="AJ896" s="5">
        <v>40422</v>
      </c>
      <c r="AK896" s="5">
        <v>14</v>
      </c>
      <c r="AL896" s="5">
        <v>40422</v>
      </c>
      <c r="AM896" s="5" t="s">
        <v>1333</v>
      </c>
      <c r="AN896" s="5">
        <v>33121</v>
      </c>
      <c r="AO896" s="5" t="s">
        <v>6598</v>
      </c>
      <c r="AP896" s="5" t="s">
        <v>1413</v>
      </c>
      <c r="AQ896" s="4" t="s">
        <v>1414</v>
      </c>
      <c r="AR896" s="5" t="s">
        <v>19</v>
      </c>
      <c r="AS896" s="4" t="s">
        <v>2225</v>
      </c>
      <c r="AT896" s="5" t="s">
        <v>2226</v>
      </c>
      <c r="AU896" s="5" t="s">
        <v>41</v>
      </c>
      <c r="AV896" s="4" t="s">
        <v>2227</v>
      </c>
      <c r="AW896" s="5" t="s">
        <v>89</v>
      </c>
      <c r="AX896" s="4" t="s">
        <v>2228</v>
      </c>
      <c r="AY896" s="5" t="s">
        <v>2229</v>
      </c>
      <c r="AZ896" s="5" t="s">
        <v>11</v>
      </c>
      <c r="BA896" s="4" t="s">
        <v>2230</v>
      </c>
      <c r="BB896" s="5" t="s">
        <v>2231</v>
      </c>
      <c r="BC896" s="4" t="s">
        <v>6597</v>
      </c>
      <c r="BD896" s="5" t="s">
        <v>6599</v>
      </c>
      <c r="BE896" s="5" t="s">
        <v>16</v>
      </c>
      <c r="BF896" s="5" t="s">
        <v>1333</v>
      </c>
      <c r="BG896" s="4" t="s">
        <v>6600</v>
      </c>
      <c r="BH896" s="5" t="s">
        <v>1343</v>
      </c>
    </row>
    <row r="897" spans="1:60" x14ac:dyDescent="0.25">
      <c r="A897">
        <f t="shared" si="77"/>
        <v>301258</v>
      </c>
      <c r="B897">
        <f t="shared" si="78"/>
        <v>3100718</v>
      </c>
      <c r="C897" s="17" t="str">
        <f t="shared" si="80"/>
        <v>CC</v>
      </c>
      <c r="D897" t="str">
        <f t="shared" si="76"/>
        <v>REGION GRAND OUEST</v>
      </c>
      <c r="E897" s="12" t="str">
        <f t="shared" si="79"/>
        <v>TERRAIN</v>
      </c>
      <c r="F897" s="4" t="s">
        <v>236</v>
      </c>
      <c r="G897" s="4" t="s">
        <v>6601</v>
      </c>
      <c r="H897" s="5">
        <v>1</v>
      </c>
      <c r="I897" s="5"/>
      <c r="J897" s="5">
        <v>2</v>
      </c>
      <c r="K897" s="5" t="s">
        <v>1345</v>
      </c>
      <c r="L897" s="5" t="s">
        <v>238</v>
      </c>
      <c r="M897" s="5" t="s">
        <v>237</v>
      </c>
      <c r="N897" s="5" t="s">
        <v>71</v>
      </c>
      <c r="O897" s="5">
        <v>44501</v>
      </c>
      <c r="P897" s="5"/>
      <c r="Q897" s="5" t="s">
        <v>1346</v>
      </c>
      <c r="R897" s="5">
        <v>5</v>
      </c>
      <c r="S897" s="5" t="s">
        <v>5</v>
      </c>
      <c r="T897" s="5" t="s">
        <v>3</v>
      </c>
      <c r="U897" s="6">
        <v>44531</v>
      </c>
      <c r="V897" s="5" t="s">
        <v>1487</v>
      </c>
      <c r="W897" s="4" t="s">
        <v>1329</v>
      </c>
      <c r="X897" s="5" t="s">
        <v>5</v>
      </c>
      <c r="Y897" s="5" t="s">
        <v>1348</v>
      </c>
      <c r="Z897" s="5"/>
      <c r="AA897" s="4" t="s">
        <v>1673</v>
      </c>
      <c r="AB897" s="5">
        <v>5</v>
      </c>
      <c r="AC897" s="5"/>
      <c r="AD897" s="5">
        <v>5</v>
      </c>
      <c r="AE897" s="5"/>
      <c r="AF897" s="5">
        <v>33256</v>
      </c>
      <c r="AG897" s="5">
        <v>33</v>
      </c>
      <c r="AH897" s="5">
        <v>100</v>
      </c>
      <c r="AI897" s="5" t="s">
        <v>1332</v>
      </c>
      <c r="AJ897" s="5">
        <v>41334</v>
      </c>
      <c r="AK897" s="5">
        <v>11</v>
      </c>
      <c r="AL897" s="5">
        <v>41334</v>
      </c>
      <c r="AM897" s="5" t="s">
        <v>1333</v>
      </c>
      <c r="AN897" s="5">
        <v>35500</v>
      </c>
      <c r="AO897" s="5" t="s">
        <v>6602</v>
      </c>
      <c r="AP897" s="5" t="s">
        <v>1413</v>
      </c>
      <c r="AQ897" s="4" t="s">
        <v>1414</v>
      </c>
      <c r="AR897" s="5" t="s">
        <v>19</v>
      </c>
      <c r="AS897" s="4" t="s">
        <v>1828</v>
      </c>
      <c r="AT897" s="5" t="s">
        <v>1829</v>
      </c>
      <c r="AU897" s="5" t="s">
        <v>41</v>
      </c>
      <c r="AV897" s="4" t="s">
        <v>1830</v>
      </c>
      <c r="AW897" s="5" t="s">
        <v>148</v>
      </c>
      <c r="AX897" s="4" t="s">
        <v>3129</v>
      </c>
      <c r="AY897" s="5" t="s">
        <v>3130</v>
      </c>
      <c r="AZ897" s="5" t="s">
        <v>11</v>
      </c>
      <c r="BA897" s="4" t="s">
        <v>3131</v>
      </c>
      <c r="BB897" s="5" t="s">
        <v>3132</v>
      </c>
      <c r="BC897" s="4" t="s">
        <v>6601</v>
      </c>
      <c r="BD897" s="5" t="s">
        <v>6603</v>
      </c>
      <c r="BE897" s="5" t="s">
        <v>3</v>
      </c>
      <c r="BF897" s="5" t="s">
        <v>1333</v>
      </c>
      <c r="BG897" s="4" t="s">
        <v>6604</v>
      </c>
      <c r="BH897" s="5" t="s">
        <v>1343</v>
      </c>
    </row>
    <row r="898" spans="1:60" x14ac:dyDescent="0.25">
      <c r="A898">
        <f t="shared" si="77"/>
        <v>304711</v>
      </c>
      <c r="B898">
        <f t="shared" si="78"/>
        <v>3102546</v>
      </c>
      <c r="C898" s="17" t="str">
        <f t="shared" si="80"/>
        <v>CC</v>
      </c>
      <c r="D898" t="str">
        <f t="shared" si="76"/>
        <v>REGION ILE DE FRANCE NORD</v>
      </c>
      <c r="E898" s="12" t="str">
        <f t="shared" si="79"/>
        <v>TERRAIN</v>
      </c>
      <c r="F898" s="4" t="s">
        <v>6605</v>
      </c>
      <c r="G898" s="4" t="s">
        <v>6606</v>
      </c>
      <c r="H898" s="5">
        <v>1</v>
      </c>
      <c r="I898" s="5"/>
      <c r="J898" s="5">
        <v>1</v>
      </c>
      <c r="K898" s="5" t="s">
        <v>1325</v>
      </c>
      <c r="L898" s="5" t="s">
        <v>339</v>
      </c>
      <c r="M898" s="5" t="s">
        <v>6607</v>
      </c>
      <c r="N898" s="5"/>
      <c r="O898" s="5"/>
      <c r="P898" s="5"/>
      <c r="Q898" s="5"/>
      <c r="R898" s="5"/>
      <c r="S898" s="5"/>
      <c r="T898" s="5" t="s">
        <v>25</v>
      </c>
      <c r="U898" s="6">
        <v>44317</v>
      </c>
      <c r="V898" s="5" t="s">
        <v>1363</v>
      </c>
      <c r="W898" s="4" t="s">
        <v>1329</v>
      </c>
      <c r="X898" s="5" t="s">
        <v>18</v>
      </c>
      <c r="Y898" s="5"/>
      <c r="Z898" s="5"/>
      <c r="AA898" s="4" t="s">
        <v>6608</v>
      </c>
      <c r="AB898" s="5"/>
      <c r="AC898" s="5"/>
      <c r="AD898" s="5" t="s">
        <v>1331</v>
      </c>
      <c r="AE898" s="5"/>
      <c r="AF898" s="5">
        <v>29627</v>
      </c>
      <c r="AG898" s="5">
        <v>43</v>
      </c>
      <c r="AH898" s="5">
        <v>100</v>
      </c>
      <c r="AI898" s="5" t="s">
        <v>1332</v>
      </c>
      <c r="AJ898" s="5">
        <v>44136</v>
      </c>
      <c r="AK898" s="5">
        <v>4</v>
      </c>
      <c r="AL898" s="5">
        <v>44136</v>
      </c>
      <c r="AM898" s="5" t="s">
        <v>1333</v>
      </c>
      <c r="AN898" s="5">
        <v>80000</v>
      </c>
      <c r="AO898" s="5" t="s">
        <v>3175</v>
      </c>
      <c r="AP898" s="5" t="s">
        <v>12477</v>
      </c>
      <c r="AQ898" s="4" t="s">
        <v>1351</v>
      </c>
      <c r="AR898" s="5" t="s">
        <v>12478</v>
      </c>
      <c r="AS898" s="4" t="s">
        <v>2180</v>
      </c>
      <c r="AT898" s="5" t="s">
        <v>2181</v>
      </c>
      <c r="AU898" s="5" t="s">
        <v>41</v>
      </c>
      <c r="AV898" s="4" t="s">
        <v>2182</v>
      </c>
      <c r="AW898" s="5" t="s">
        <v>4</v>
      </c>
      <c r="AX898" s="4" t="s">
        <v>2791</v>
      </c>
      <c r="AY898" s="5" t="s">
        <v>2792</v>
      </c>
      <c r="AZ898" s="5" t="s">
        <v>11</v>
      </c>
      <c r="BA898" s="4" t="s">
        <v>2793</v>
      </c>
      <c r="BB898" s="5" t="s">
        <v>2794</v>
      </c>
      <c r="BC898" s="4" t="s">
        <v>6606</v>
      </c>
      <c r="BD898" s="5" t="s">
        <v>6609</v>
      </c>
      <c r="BE898" s="5" t="s">
        <v>25</v>
      </c>
      <c r="BF898" s="5" t="s">
        <v>1333</v>
      </c>
      <c r="BG898" s="4" t="s">
        <v>6610</v>
      </c>
      <c r="BH898" s="5" t="s">
        <v>1343</v>
      </c>
    </row>
    <row r="899" spans="1:60" x14ac:dyDescent="0.25">
      <c r="A899">
        <f t="shared" si="77"/>
        <v>303291</v>
      </c>
      <c r="B899">
        <f t="shared" si="78"/>
        <v>3101811</v>
      </c>
      <c r="C899" s="17" t="str">
        <f t="shared" si="80"/>
        <v>CC</v>
      </c>
      <c r="D899" t="str">
        <f t="shared" ref="D899:D962" si="81">AR899</f>
        <v>REGION ILE DE FRANCE NORD</v>
      </c>
      <c r="E899" s="12" t="str">
        <f t="shared" si="79"/>
        <v>TERRAIN</v>
      </c>
      <c r="F899" s="4" t="s">
        <v>6612</v>
      </c>
      <c r="G899" s="4" t="s">
        <v>6613</v>
      </c>
      <c r="H899" s="5">
        <v>1</v>
      </c>
      <c r="I899" s="5"/>
      <c r="J899" s="5">
        <v>1</v>
      </c>
      <c r="K899" s="5" t="s">
        <v>1325</v>
      </c>
      <c r="L899" s="5" t="s">
        <v>6614</v>
      </c>
      <c r="M899" s="5" t="s">
        <v>6615</v>
      </c>
      <c r="N899" s="5" t="s">
        <v>25</v>
      </c>
      <c r="O899" s="5">
        <v>45170</v>
      </c>
      <c r="P899" s="5"/>
      <c r="Q899" s="5" t="s">
        <v>1346</v>
      </c>
      <c r="R899" s="5">
        <v>5</v>
      </c>
      <c r="S899" s="5" t="s">
        <v>18</v>
      </c>
      <c r="T899" s="5" t="s">
        <v>260</v>
      </c>
      <c r="U899" s="6">
        <v>45200</v>
      </c>
      <c r="V899" s="5" t="s">
        <v>1347</v>
      </c>
      <c r="W899" s="4" t="s">
        <v>1329</v>
      </c>
      <c r="X899" s="5" t="s">
        <v>18</v>
      </c>
      <c r="Y899" s="5" t="s">
        <v>1348</v>
      </c>
      <c r="Z899" s="5"/>
      <c r="AA899" s="4" t="s">
        <v>5125</v>
      </c>
      <c r="AB899" s="5" t="s">
        <v>1331</v>
      </c>
      <c r="AC899" s="5"/>
      <c r="AD899" s="5" t="s">
        <v>1331</v>
      </c>
      <c r="AE899" s="5"/>
      <c r="AF899" s="5">
        <v>30686</v>
      </c>
      <c r="AG899" s="5">
        <v>40</v>
      </c>
      <c r="AH899" s="5">
        <v>100</v>
      </c>
      <c r="AI899" s="5" t="s">
        <v>1332</v>
      </c>
      <c r="AJ899" s="5">
        <v>42736</v>
      </c>
      <c r="AK899" s="5">
        <v>7</v>
      </c>
      <c r="AL899" s="5">
        <v>42736</v>
      </c>
      <c r="AM899" s="5" t="s">
        <v>1333</v>
      </c>
      <c r="AN899" s="5">
        <v>76520</v>
      </c>
      <c r="AO899" s="5" t="s">
        <v>6616</v>
      </c>
      <c r="AP899" s="5" t="s">
        <v>12477</v>
      </c>
      <c r="AQ899" s="4" t="s">
        <v>1351</v>
      </c>
      <c r="AR899" s="5" t="s">
        <v>12478</v>
      </c>
      <c r="AS899" s="4" t="s">
        <v>1651</v>
      </c>
      <c r="AT899" s="5" t="s">
        <v>1652</v>
      </c>
      <c r="AU899" s="5" t="s">
        <v>41</v>
      </c>
      <c r="AV899" s="4" t="s">
        <v>1653</v>
      </c>
      <c r="AW899" s="5" t="s">
        <v>35</v>
      </c>
      <c r="AX899" s="4" t="s">
        <v>2697</v>
      </c>
      <c r="AY899" s="5" t="s">
        <v>2698</v>
      </c>
      <c r="AZ899" s="5" t="s">
        <v>11</v>
      </c>
      <c r="BA899" s="4" t="s">
        <v>2699</v>
      </c>
      <c r="BB899" s="5" t="s">
        <v>2700</v>
      </c>
      <c r="BC899" s="4" t="s">
        <v>6613</v>
      </c>
      <c r="BD899" s="5" t="s">
        <v>6617</v>
      </c>
      <c r="BE899" s="5" t="s">
        <v>260</v>
      </c>
      <c r="BF899" s="5" t="s">
        <v>1333</v>
      </c>
      <c r="BG899" s="4" t="s">
        <v>6618</v>
      </c>
      <c r="BH899" s="5" t="s">
        <v>1343</v>
      </c>
    </row>
    <row r="900" spans="1:60" x14ac:dyDescent="0.25">
      <c r="A900">
        <f t="shared" si="77"/>
        <v>160628</v>
      </c>
      <c r="B900">
        <f t="shared" si="78"/>
        <v>3000329</v>
      </c>
      <c r="C900" s="17" t="str">
        <f t="shared" si="80"/>
        <v>CC</v>
      </c>
      <c r="D900" t="str">
        <f t="shared" si="81"/>
        <v>REGION GRAND OUEST</v>
      </c>
      <c r="E900" s="12" t="str">
        <f t="shared" si="79"/>
        <v>TERRAIN</v>
      </c>
      <c r="F900" s="4" t="s">
        <v>6619</v>
      </c>
      <c r="G900" s="4" t="s">
        <v>6620</v>
      </c>
      <c r="H900" s="5">
        <v>1</v>
      </c>
      <c r="I900" s="5"/>
      <c r="J900" s="5">
        <v>1</v>
      </c>
      <c r="K900" s="5" t="s">
        <v>1325</v>
      </c>
      <c r="L900" s="5" t="s">
        <v>910</v>
      </c>
      <c r="M900" s="5" t="s">
        <v>6621</v>
      </c>
      <c r="N900" s="5" t="s">
        <v>6622</v>
      </c>
      <c r="O900" s="5">
        <v>32356</v>
      </c>
      <c r="P900" s="5"/>
      <c r="Q900" s="5" t="s">
        <v>1346</v>
      </c>
      <c r="R900" s="5">
        <v>5</v>
      </c>
      <c r="S900" s="5" t="s">
        <v>18</v>
      </c>
      <c r="T900" s="5" t="s">
        <v>25</v>
      </c>
      <c r="U900" s="6">
        <v>32387</v>
      </c>
      <c r="V900" s="5" t="s">
        <v>1363</v>
      </c>
      <c r="W900" s="4" t="s">
        <v>1329</v>
      </c>
      <c r="X900" s="5" t="s">
        <v>18</v>
      </c>
      <c r="Y900" s="5"/>
      <c r="Z900" s="5"/>
      <c r="AA900" s="4" t="s">
        <v>3164</v>
      </c>
      <c r="AB900" s="5" t="s">
        <v>1331</v>
      </c>
      <c r="AC900" s="5"/>
      <c r="AD900" s="5" t="s">
        <v>1331</v>
      </c>
      <c r="AE900" s="5"/>
      <c r="AF900" s="5">
        <v>23346</v>
      </c>
      <c r="AG900" s="5">
        <v>61</v>
      </c>
      <c r="AH900" s="5">
        <v>100</v>
      </c>
      <c r="AI900" s="5" t="s">
        <v>1332</v>
      </c>
      <c r="AJ900" s="5">
        <v>32387</v>
      </c>
      <c r="AK900" s="5">
        <v>36</v>
      </c>
      <c r="AL900" s="5">
        <v>32387</v>
      </c>
      <c r="AM900" s="5" t="s">
        <v>1333</v>
      </c>
      <c r="AN900" s="5">
        <v>33110</v>
      </c>
      <c r="AO900" s="5" t="s">
        <v>6623</v>
      </c>
      <c r="AP900" s="5" t="s">
        <v>1413</v>
      </c>
      <c r="AQ900" s="4" t="s">
        <v>1414</v>
      </c>
      <c r="AR900" s="5" t="s">
        <v>19</v>
      </c>
      <c r="AS900" s="4" t="s">
        <v>2225</v>
      </c>
      <c r="AT900" s="5" t="s">
        <v>2226</v>
      </c>
      <c r="AU900" s="5" t="s">
        <v>41</v>
      </c>
      <c r="AV900" s="4" t="s">
        <v>2227</v>
      </c>
      <c r="AW900" s="5" t="s">
        <v>89</v>
      </c>
      <c r="AX900" s="4" t="s">
        <v>5596</v>
      </c>
      <c r="AY900" s="5" t="s">
        <v>5597</v>
      </c>
      <c r="AZ900" s="5" t="s">
        <v>11</v>
      </c>
      <c r="BA900" s="4" t="s">
        <v>5598</v>
      </c>
      <c r="BB900" s="5" t="s">
        <v>5599</v>
      </c>
      <c r="BC900" s="4" t="s">
        <v>6620</v>
      </c>
      <c r="BD900" s="5" t="s">
        <v>6624</v>
      </c>
      <c r="BE900" s="5" t="s">
        <v>25</v>
      </c>
      <c r="BF900" s="5" t="s">
        <v>1333</v>
      </c>
      <c r="BG900" s="4" t="s">
        <v>6625</v>
      </c>
      <c r="BH900" s="5" t="s">
        <v>1343</v>
      </c>
    </row>
    <row r="901" spans="1:60" x14ac:dyDescent="0.25">
      <c r="A901">
        <f t="shared" si="77"/>
        <v>192460</v>
      </c>
      <c r="B901">
        <f t="shared" si="78"/>
        <v>3001708</v>
      </c>
      <c r="C901" s="17" t="str">
        <f t="shared" si="80"/>
        <v>CC</v>
      </c>
      <c r="D901" t="str">
        <f t="shared" si="81"/>
        <v>REGION ILE DE FRANCE NORD</v>
      </c>
      <c r="E901" s="12" t="str">
        <f t="shared" si="79"/>
        <v>TERRAIN</v>
      </c>
      <c r="F901" s="4" t="s">
        <v>6626</v>
      </c>
      <c r="G901" s="4" t="s">
        <v>6627</v>
      </c>
      <c r="H901" s="5">
        <v>1</v>
      </c>
      <c r="I901" s="5"/>
      <c r="J901" s="5">
        <v>1</v>
      </c>
      <c r="K901" s="5" t="s">
        <v>1325</v>
      </c>
      <c r="L901" s="5" t="s">
        <v>316</v>
      </c>
      <c r="M901" s="5" t="s">
        <v>6628</v>
      </c>
      <c r="N901" s="5" t="s">
        <v>198</v>
      </c>
      <c r="O901" s="5">
        <v>39203</v>
      </c>
      <c r="P901" s="5"/>
      <c r="Q901" s="5" t="s">
        <v>1346</v>
      </c>
      <c r="R901" s="5">
        <v>5</v>
      </c>
      <c r="S901" s="5" t="s">
        <v>5</v>
      </c>
      <c r="T901" s="5" t="s">
        <v>3</v>
      </c>
      <c r="U901" s="6">
        <v>39234</v>
      </c>
      <c r="V901" s="5" t="s">
        <v>1487</v>
      </c>
      <c r="W901" s="4" t="s">
        <v>1329</v>
      </c>
      <c r="X901" s="5" t="s">
        <v>5</v>
      </c>
      <c r="Y901" s="5" t="s">
        <v>1348</v>
      </c>
      <c r="Z901" s="5"/>
      <c r="AA901" s="4" t="s">
        <v>6629</v>
      </c>
      <c r="AB901" s="5">
        <v>5</v>
      </c>
      <c r="AC901" s="5"/>
      <c r="AD901" s="5">
        <v>5</v>
      </c>
      <c r="AE901" s="5"/>
      <c r="AF901" s="5">
        <v>31218</v>
      </c>
      <c r="AG901" s="5">
        <v>39</v>
      </c>
      <c r="AH901" s="5">
        <v>100</v>
      </c>
      <c r="AI901" s="5" t="s">
        <v>1332</v>
      </c>
      <c r="AJ901" s="5">
        <v>39234</v>
      </c>
      <c r="AK901" s="5">
        <v>17</v>
      </c>
      <c r="AL901" s="5">
        <v>39234</v>
      </c>
      <c r="AM901" s="5" t="s">
        <v>1333</v>
      </c>
      <c r="AN901" s="5">
        <v>80300</v>
      </c>
      <c r="AO901" s="5" t="s">
        <v>6630</v>
      </c>
      <c r="AP901" s="5" t="s">
        <v>12477</v>
      </c>
      <c r="AQ901" s="4" t="s">
        <v>1351</v>
      </c>
      <c r="AR901" s="5" t="s">
        <v>12478</v>
      </c>
      <c r="AS901" s="4" t="s">
        <v>2180</v>
      </c>
      <c r="AT901" s="5" t="s">
        <v>2181</v>
      </c>
      <c r="AU901" s="5" t="s">
        <v>41</v>
      </c>
      <c r="AV901" s="4" t="s">
        <v>2182</v>
      </c>
      <c r="AW901" s="5" t="s">
        <v>4</v>
      </c>
      <c r="AX901" s="4" t="s">
        <v>2791</v>
      </c>
      <c r="AY901" s="5" t="s">
        <v>2792</v>
      </c>
      <c r="AZ901" s="5" t="s">
        <v>11</v>
      </c>
      <c r="BA901" s="4" t="s">
        <v>2793</v>
      </c>
      <c r="BB901" s="5" t="s">
        <v>2794</v>
      </c>
      <c r="BC901" s="4" t="s">
        <v>6627</v>
      </c>
      <c r="BD901" s="5" t="s">
        <v>6631</v>
      </c>
      <c r="BE901" s="5" t="s">
        <v>3</v>
      </c>
      <c r="BF901" s="5" t="s">
        <v>1333</v>
      </c>
      <c r="BG901" s="4" t="s">
        <v>6632</v>
      </c>
      <c r="BH901" s="5" t="s">
        <v>1343</v>
      </c>
    </row>
    <row r="902" spans="1:60" x14ac:dyDescent="0.25">
      <c r="A902">
        <f t="shared" si="77"/>
        <v>305696</v>
      </c>
      <c r="B902">
        <f t="shared" si="78"/>
        <v>7022883</v>
      </c>
      <c r="C902" s="17" t="str">
        <f t="shared" si="80"/>
        <v>CC</v>
      </c>
      <c r="D902" t="str">
        <f t="shared" si="81"/>
        <v>REGION GRAND SUD</v>
      </c>
      <c r="E902" s="12" t="str">
        <f t="shared" si="79"/>
        <v>TERRAIN</v>
      </c>
      <c r="F902" s="4" t="s">
        <v>6633</v>
      </c>
      <c r="G902" s="4" t="s">
        <v>6634</v>
      </c>
      <c r="H902" s="5">
        <v>1</v>
      </c>
      <c r="I902" s="5"/>
      <c r="J902" s="5">
        <v>1</v>
      </c>
      <c r="K902" s="5" t="s">
        <v>1325</v>
      </c>
      <c r="L902" s="5" t="s">
        <v>490</v>
      </c>
      <c r="M902" s="5" t="s">
        <v>6635</v>
      </c>
      <c r="N902" s="5"/>
      <c r="O902" s="5"/>
      <c r="P902" s="5"/>
      <c r="Q902" s="5"/>
      <c r="R902" s="5"/>
      <c r="S902" s="5"/>
      <c r="T902" s="5" t="s">
        <v>25</v>
      </c>
      <c r="U902" s="6">
        <v>45323</v>
      </c>
      <c r="V902" s="5" t="s">
        <v>1363</v>
      </c>
      <c r="W902" s="4" t="s">
        <v>1329</v>
      </c>
      <c r="X902" s="5" t="s">
        <v>18</v>
      </c>
      <c r="Y902" s="5"/>
      <c r="Z902" s="5"/>
      <c r="AA902" s="4" t="s">
        <v>6636</v>
      </c>
      <c r="AB902" s="5"/>
      <c r="AC902" s="5"/>
      <c r="AD902" s="5" t="s">
        <v>1331</v>
      </c>
      <c r="AE902" s="5"/>
      <c r="AF902" s="5">
        <v>32151</v>
      </c>
      <c r="AG902" s="5">
        <v>36</v>
      </c>
      <c r="AH902" s="5">
        <v>100</v>
      </c>
      <c r="AI902" s="5" t="s">
        <v>1332</v>
      </c>
      <c r="AJ902" s="5">
        <v>45200</v>
      </c>
      <c r="AK902" s="5">
        <v>1</v>
      </c>
      <c r="AL902" s="5">
        <v>45200</v>
      </c>
      <c r="AM902" s="5" t="s">
        <v>1333</v>
      </c>
      <c r="AN902" s="5">
        <v>84700</v>
      </c>
      <c r="AO902" s="5" t="s">
        <v>6637</v>
      </c>
      <c r="AP902" s="5" t="s">
        <v>1335</v>
      </c>
      <c r="AQ902" s="4" t="s">
        <v>1336</v>
      </c>
      <c r="AR902" s="5" t="s">
        <v>12476</v>
      </c>
      <c r="AS902" s="4" t="s">
        <v>1403</v>
      </c>
      <c r="AT902" s="5" t="s">
        <v>1404</v>
      </c>
      <c r="AU902" s="5" t="s">
        <v>41</v>
      </c>
      <c r="AV902" s="4" t="s">
        <v>1405</v>
      </c>
      <c r="AW902" s="5" t="s">
        <v>61</v>
      </c>
      <c r="AX902" s="4" t="s">
        <v>1842</v>
      </c>
      <c r="AY902" s="5" t="s">
        <v>1843</v>
      </c>
      <c r="AZ902" s="5" t="s">
        <v>11</v>
      </c>
      <c r="BA902" s="4" t="s">
        <v>1844</v>
      </c>
      <c r="BB902" s="5" t="s">
        <v>1845</v>
      </c>
      <c r="BC902" s="5" t="s">
        <v>6634</v>
      </c>
      <c r="BD902" s="5" t="s">
        <v>6638</v>
      </c>
      <c r="BE902" s="5" t="s">
        <v>25</v>
      </c>
      <c r="BF902" s="5" t="s">
        <v>1333</v>
      </c>
      <c r="BG902" s="4" t="s">
        <v>6639</v>
      </c>
      <c r="BH902" s="5" t="s">
        <v>1343</v>
      </c>
    </row>
    <row r="903" spans="1:60" x14ac:dyDescent="0.25">
      <c r="A903">
        <f t="shared" si="77"/>
        <v>305152</v>
      </c>
      <c r="B903">
        <f t="shared" si="78"/>
        <v>7020298</v>
      </c>
      <c r="C903" s="17" t="str">
        <f t="shared" si="80"/>
        <v>CC</v>
      </c>
      <c r="D903" t="str">
        <f t="shared" si="81"/>
        <v>REGION CENTRE EST</v>
      </c>
      <c r="E903" s="12" t="str">
        <f t="shared" si="79"/>
        <v>TERRAIN</v>
      </c>
      <c r="F903" s="4" t="s">
        <v>919</v>
      </c>
      <c r="G903" s="4" t="s">
        <v>6640</v>
      </c>
      <c r="H903" s="5">
        <v>1</v>
      </c>
      <c r="I903" s="5"/>
      <c r="J903" s="5">
        <v>1</v>
      </c>
      <c r="K903" s="5" t="s">
        <v>1325</v>
      </c>
      <c r="L903" s="5" t="s">
        <v>568</v>
      </c>
      <c r="M903" s="5" t="s">
        <v>920</v>
      </c>
      <c r="N903" s="5"/>
      <c r="O903" s="6"/>
      <c r="P903" s="5"/>
      <c r="Q903" s="5"/>
      <c r="R903" s="5"/>
      <c r="S903" s="5"/>
      <c r="T903" s="5" t="s">
        <v>25</v>
      </c>
      <c r="U903" s="6">
        <v>44621</v>
      </c>
      <c r="V903" s="4" t="s">
        <v>1363</v>
      </c>
      <c r="W903" s="4" t="s">
        <v>1329</v>
      </c>
      <c r="X903" s="5" t="s">
        <v>18</v>
      </c>
      <c r="Y903" s="5"/>
      <c r="Z903" s="5"/>
      <c r="AA903" s="4" t="s">
        <v>6641</v>
      </c>
      <c r="AB903" s="5"/>
      <c r="AC903" s="5"/>
      <c r="AD903" s="5" t="s">
        <v>1331</v>
      </c>
      <c r="AE903" s="5"/>
      <c r="AF903" s="6">
        <v>29118</v>
      </c>
      <c r="AG903" s="5">
        <v>45</v>
      </c>
      <c r="AH903" s="5">
        <v>100</v>
      </c>
      <c r="AI903" s="5" t="s">
        <v>1332</v>
      </c>
      <c r="AJ903" s="6">
        <v>44440</v>
      </c>
      <c r="AK903" s="5">
        <v>3</v>
      </c>
      <c r="AL903" s="6">
        <v>44440</v>
      </c>
      <c r="AM903" s="5" t="s">
        <v>1333</v>
      </c>
      <c r="AN903" s="5">
        <v>69150</v>
      </c>
      <c r="AO903" s="5" t="s">
        <v>6642</v>
      </c>
      <c r="AP903" s="5" t="s">
        <v>1536</v>
      </c>
      <c r="AQ903" s="4" t="s">
        <v>12479</v>
      </c>
      <c r="AR903" s="5" t="s">
        <v>12480</v>
      </c>
      <c r="AS903" s="5" t="s">
        <v>2273</v>
      </c>
      <c r="AT903" s="5" t="s">
        <v>2274</v>
      </c>
      <c r="AU903" s="5" t="s">
        <v>41</v>
      </c>
      <c r="AV903" s="4" t="s">
        <v>2275</v>
      </c>
      <c r="AW903" s="5" t="s">
        <v>256</v>
      </c>
      <c r="AX903" s="4" t="s">
        <v>2486</v>
      </c>
      <c r="AY903" s="5" t="s">
        <v>2487</v>
      </c>
      <c r="AZ903" s="5" t="s">
        <v>11</v>
      </c>
      <c r="BA903" s="4" t="s">
        <v>2488</v>
      </c>
      <c r="BB903" s="5" t="s">
        <v>2489</v>
      </c>
      <c r="BC903" s="4" t="s">
        <v>6640</v>
      </c>
      <c r="BD903" s="5" t="s">
        <v>6643</v>
      </c>
      <c r="BE903" s="5" t="s">
        <v>25</v>
      </c>
      <c r="BF903" s="5" t="s">
        <v>1333</v>
      </c>
      <c r="BG903" s="4" t="s">
        <v>6644</v>
      </c>
      <c r="BH903" s="5" t="s">
        <v>1343</v>
      </c>
    </row>
    <row r="904" spans="1:60" x14ac:dyDescent="0.25">
      <c r="A904">
        <f t="shared" si="77"/>
        <v>304720</v>
      </c>
      <c r="B904">
        <f t="shared" si="78"/>
        <v>3102555</v>
      </c>
      <c r="C904" s="17" t="str">
        <f t="shared" si="80"/>
        <v>IMP</v>
      </c>
      <c r="D904" t="str">
        <f t="shared" si="81"/>
        <v>REGION CENTRE EST</v>
      </c>
      <c r="E904" s="12" t="str">
        <f t="shared" si="79"/>
        <v>TERRAIN</v>
      </c>
      <c r="F904" s="4" t="s">
        <v>6645</v>
      </c>
      <c r="G904" s="4" t="s">
        <v>6646</v>
      </c>
      <c r="H904" s="5">
        <v>1</v>
      </c>
      <c r="I904" s="5"/>
      <c r="J904" s="5">
        <v>1</v>
      </c>
      <c r="K904" s="5" t="s">
        <v>1325</v>
      </c>
      <c r="L904" s="5" t="s">
        <v>762</v>
      </c>
      <c r="M904" s="5" t="s">
        <v>6647</v>
      </c>
      <c r="N904" s="5" t="s">
        <v>25</v>
      </c>
      <c r="O904" s="6">
        <v>45597</v>
      </c>
      <c r="P904" s="5"/>
      <c r="Q904" s="5" t="s">
        <v>1346</v>
      </c>
      <c r="R904" s="5">
        <v>4</v>
      </c>
      <c r="S904" s="5" t="s">
        <v>18</v>
      </c>
      <c r="T904" s="5" t="s">
        <v>1357</v>
      </c>
      <c r="U904" s="6">
        <v>45627</v>
      </c>
      <c r="V904" s="4" t="s">
        <v>3404</v>
      </c>
      <c r="W904" s="4" t="s">
        <v>1606</v>
      </c>
      <c r="X904" s="5" t="s">
        <v>18</v>
      </c>
      <c r="Y904" s="5"/>
      <c r="Z904" s="5"/>
      <c r="AA904" s="4"/>
      <c r="AB904" s="5" t="s">
        <v>1393</v>
      </c>
      <c r="AC904" s="5"/>
      <c r="AD904" s="5" t="s">
        <v>1393</v>
      </c>
      <c r="AE904" s="5"/>
      <c r="AF904" s="6">
        <v>33646</v>
      </c>
      <c r="AG904" s="5">
        <v>32</v>
      </c>
      <c r="AH904" s="5">
        <v>100</v>
      </c>
      <c r="AI904" s="5" t="s">
        <v>1332</v>
      </c>
      <c r="AJ904" s="6">
        <v>44136</v>
      </c>
      <c r="AK904" s="5">
        <v>4</v>
      </c>
      <c r="AL904" s="6">
        <v>44136</v>
      </c>
      <c r="AM904" s="5"/>
      <c r="AN904" s="5">
        <v>57700</v>
      </c>
      <c r="AO904" s="5" t="s">
        <v>6648</v>
      </c>
      <c r="AP904" s="5" t="s">
        <v>1536</v>
      </c>
      <c r="AQ904" s="4" t="s">
        <v>12479</v>
      </c>
      <c r="AR904" s="5" t="s">
        <v>12480</v>
      </c>
      <c r="AS904" s="5" t="s">
        <v>1696</v>
      </c>
      <c r="AT904" s="5" t="s">
        <v>1697</v>
      </c>
      <c r="AU904" s="5" t="s">
        <v>41</v>
      </c>
      <c r="AV904" s="4" t="s">
        <v>1698</v>
      </c>
      <c r="AW904" s="5" t="s">
        <v>66</v>
      </c>
      <c r="AX904" s="4" t="s">
        <v>6646</v>
      </c>
      <c r="AY904" s="5" t="s">
        <v>6649</v>
      </c>
      <c r="AZ904" s="5" t="s">
        <v>1357</v>
      </c>
      <c r="BA904" s="4" t="s">
        <v>2902</v>
      </c>
      <c r="BB904" s="5" t="s">
        <v>11115</v>
      </c>
      <c r="BC904" s="4"/>
      <c r="BD904" s="5"/>
      <c r="BE904" s="5"/>
      <c r="BF904" s="5" t="s">
        <v>1608</v>
      </c>
      <c r="BG904" s="4"/>
      <c r="BH904" s="5"/>
    </row>
    <row r="905" spans="1:60" x14ac:dyDescent="0.25">
      <c r="A905">
        <f t="shared" si="77"/>
        <v>301342</v>
      </c>
      <c r="B905">
        <f t="shared" si="78"/>
        <v>3100767</v>
      </c>
      <c r="C905" s="17" t="str">
        <f t="shared" si="80"/>
        <v>CC</v>
      </c>
      <c r="D905" t="str">
        <f t="shared" si="81"/>
        <v>REGION GRAND OUEST</v>
      </c>
      <c r="E905" s="12" t="str">
        <f t="shared" si="79"/>
        <v>TERRAIN</v>
      </c>
      <c r="F905" s="4" t="s">
        <v>6651</v>
      </c>
      <c r="G905" s="4" t="s">
        <v>6652</v>
      </c>
      <c r="H905" s="5">
        <v>1</v>
      </c>
      <c r="I905" s="5"/>
      <c r="J905" s="5">
        <v>1</v>
      </c>
      <c r="K905" s="5" t="s">
        <v>1325</v>
      </c>
      <c r="L905" s="5" t="s">
        <v>3727</v>
      </c>
      <c r="M905" s="5" t="s">
        <v>6653</v>
      </c>
      <c r="N905" s="5" t="s">
        <v>11</v>
      </c>
      <c r="O905" s="5">
        <v>45413</v>
      </c>
      <c r="P905" s="5"/>
      <c r="Q905" s="5" t="s">
        <v>1346</v>
      </c>
      <c r="R905" s="5">
        <v>5</v>
      </c>
      <c r="S905" s="5" t="s">
        <v>5</v>
      </c>
      <c r="T905" s="5" t="s">
        <v>3</v>
      </c>
      <c r="U905" s="6">
        <v>45444</v>
      </c>
      <c r="V905" s="4" t="s">
        <v>1487</v>
      </c>
      <c r="W905" s="4" t="s">
        <v>1329</v>
      </c>
      <c r="X905" s="5" t="s">
        <v>5</v>
      </c>
      <c r="Y905" s="5" t="s">
        <v>1348</v>
      </c>
      <c r="Z905" s="5"/>
      <c r="AA905" s="4" t="s">
        <v>6654</v>
      </c>
      <c r="AB905" s="5">
        <v>6</v>
      </c>
      <c r="AC905" s="5"/>
      <c r="AD905" s="5">
        <v>6</v>
      </c>
      <c r="AE905" s="5"/>
      <c r="AF905" s="6">
        <v>31294</v>
      </c>
      <c r="AG905" s="5">
        <v>39</v>
      </c>
      <c r="AH905" s="5">
        <v>100</v>
      </c>
      <c r="AI905" s="5" t="s">
        <v>1332</v>
      </c>
      <c r="AJ905" s="6">
        <v>41395</v>
      </c>
      <c r="AK905" s="5">
        <v>11</v>
      </c>
      <c r="AL905" s="6">
        <v>41395</v>
      </c>
      <c r="AM905" s="5" t="s">
        <v>1333</v>
      </c>
      <c r="AN905" s="5">
        <v>33130</v>
      </c>
      <c r="AO905" s="5" t="s">
        <v>6655</v>
      </c>
      <c r="AP905" s="5" t="s">
        <v>1413</v>
      </c>
      <c r="AQ905" s="4" t="s">
        <v>1414</v>
      </c>
      <c r="AR905" s="5" t="s">
        <v>19</v>
      </c>
      <c r="AS905" s="5" t="s">
        <v>1549</v>
      </c>
      <c r="AT905" s="5" t="s">
        <v>1550</v>
      </c>
      <c r="AU905" s="5" t="s">
        <v>41</v>
      </c>
      <c r="AV905" s="4" t="s">
        <v>1551</v>
      </c>
      <c r="AW905" s="5" t="s">
        <v>135</v>
      </c>
      <c r="AX905" s="4" t="s">
        <v>2530</v>
      </c>
      <c r="AY905" s="5" t="s">
        <v>2531</v>
      </c>
      <c r="AZ905" s="5" t="s">
        <v>11</v>
      </c>
      <c r="BA905" s="4" t="s">
        <v>2532</v>
      </c>
      <c r="BB905" s="5" t="s">
        <v>2533</v>
      </c>
      <c r="BC905" s="4" t="s">
        <v>6652</v>
      </c>
      <c r="BD905" s="5" t="s">
        <v>6656</v>
      </c>
      <c r="BE905" s="5" t="s">
        <v>3</v>
      </c>
      <c r="BF905" s="5" t="s">
        <v>1333</v>
      </c>
      <c r="BG905" s="4" t="s">
        <v>6657</v>
      </c>
      <c r="BH905" s="5" t="s">
        <v>1343</v>
      </c>
    </row>
    <row r="906" spans="1:60" x14ac:dyDescent="0.25">
      <c r="A906">
        <f t="shared" si="77"/>
        <v>176653</v>
      </c>
      <c r="B906">
        <f t="shared" si="78"/>
        <v>3000622</v>
      </c>
      <c r="C906" t="str">
        <f t="shared" si="80"/>
        <v>CC</v>
      </c>
      <c r="D906" t="str">
        <f t="shared" si="81"/>
        <v>POLE PILOTAGE DU RESEAU COMMERCIAL</v>
      </c>
      <c r="E906" s="12" t="str">
        <f t="shared" si="79"/>
        <v>TERRAIN</v>
      </c>
      <c r="F906" s="4" t="s">
        <v>1154</v>
      </c>
      <c r="G906" s="4" t="s">
        <v>6658</v>
      </c>
      <c r="H906" s="5">
        <v>1</v>
      </c>
      <c r="I906" s="5"/>
      <c r="J906" s="5">
        <v>1</v>
      </c>
      <c r="K906" s="5" t="s">
        <v>1325</v>
      </c>
      <c r="L906" s="5" t="s">
        <v>280</v>
      </c>
      <c r="M906" s="5" t="s">
        <v>1155</v>
      </c>
      <c r="N906" s="5"/>
      <c r="O906" s="5"/>
      <c r="P906" s="5"/>
      <c r="Q906" s="5"/>
      <c r="R906" s="5"/>
      <c r="S906" s="5"/>
      <c r="T906" s="5" t="s">
        <v>630</v>
      </c>
      <c r="U906" s="6">
        <v>35400</v>
      </c>
      <c r="V906" s="4" t="s">
        <v>4573</v>
      </c>
      <c r="W906" s="4" t="s">
        <v>2161</v>
      </c>
      <c r="X906" s="5" t="s">
        <v>5</v>
      </c>
      <c r="Y906" s="5"/>
      <c r="Z906" s="5"/>
      <c r="AA906" s="4"/>
      <c r="AB906" s="5"/>
      <c r="AC906" s="5"/>
      <c r="AD906" s="5">
        <v>5</v>
      </c>
      <c r="AE906" s="5"/>
      <c r="AF906" s="6">
        <v>26240</v>
      </c>
      <c r="AG906" s="5">
        <v>53</v>
      </c>
      <c r="AH906" s="5">
        <v>100</v>
      </c>
      <c r="AI906" s="5" t="s">
        <v>1332</v>
      </c>
      <c r="AJ906" s="6">
        <v>35400</v>
      </c>
      <c r="AK906" s="5">
        <v>28</v>
      </c>
      <c r="AL906" s="6">
        <v>35400</v>
      </c>
      <c r="AM906" s="5"/>
      <c r="AN906" s="5">
        <v>45450</v>
      </c>
      <c r="AO906" s="5" t="s">
        <v>6659</v>
      </c>
      <c r="AP906" s="5"/>
      <c r="AQ906" s="4" t="s">
        <v>1395</v>
      </c>
      <c r="AR906" s="5" t="s">
        <v>188</v>
      </c>
      <c r="AS906" s="5"/>
      <c r="AT906" s="5"/>
      <c r="AU906" s="5"/>
      <c r="AV906" s="4"/>
      <c r="AW906" s="5"/>
      <c r="AX906" s="4"/>
      <c r="AY906" s="5"/>
      <c r="AZ906" s="5"/>
      <c r="BA906" s="4"/>
      <c r="BB906" s="5"/>
      <c r="BC906" s="4"/>
      <c r="BD906" s="5"/>
      <c r="BE906" s="5"/>
      <c r="BF906" s="5" t="s">
        <v>2164</v>
      </c>
      <c r="BG906" s="4"/>
      <c r="BH906" s="5"/>
    </row>
    <row r="907" spans="1:60" x14ac:dyDescent="0.25">
      <c r="A907">
        <f t="shared" si="77"/>
        <v>188644</v>
      </c>
      <c r="B907">
        <f t="shared" si="78"/>
        <v>3001133</v>
      </c>
      <c r="C907" s="17" t="str">
        <f t="shared" si="80"/>
        <v>CC</v>
      </c>
      <c r="D907" t="str">
        <f t="shared" si="81"/>
        <v>REGION GRAND OUEST</v>
      </c>
      <c r="E907" s="12" t="str">
        <f t="shared" si="79"/>
        <v>TERRAIN</v>
      </c>
      <c r="F907" s="4" t="s">
        <v>109</v>
      </c>
      <c r="G907" s="4" t="s">
        <v>6661</v>
      </c>
      <c r="H907" s="5">
        <v>1</v>
      </c>
      <c r="I907" s="5"/>
      <c r="J907" s="5">
        <v>2</v>
      </c>
      <c r="K907" s="5" t="s">
        <v>1345</v>
      </c>
      <c r="L907" s="5" t="s">
        <v>111</v>
      </c>
      <c r="M907" s="5" t="s">
        <v>110</v>
      </c>
      <c r="N907" s="5"/>
      <c r="O907" s="5"/>
      <c r="P907" s="5"/>
      <c r="Q907" s="5"/>
      <c r="R907" s="5"/>
      <c r="S907" s="5"/>
      <c r="T907" s="5" t="s">
        <v>25</v>
      </c>
      <c r="U907" s="6">
        <v>37987</v>
      </c>
      <c r="V907" s="4" t="s">
        <v>1363</v>
      </c>
      <c r="W907" s="4" t="s">
        <v>1329</v>
      </c>
      <c r="X907" s="5" t="s">
        <v>18</v>
      </c>
      <c r="Y907" s="5"/>
      <c r="Z907" s="5"/>
      <c r="AA907" s="5" t="s">
        <v>2688</v>
      </c>
      <c r="AB907" s="5"/>
      <c r="AC907" s="5"/>
      <c r="AD907" s="5" t="s">
        <v>1331</v>
      </c>
      <c r="AE907" s="5"/>
      <c r="AF907" s="6">
        <v>30048</v>
      </c>
      <c r="AG907" s="5">
        <v>42</v>
      </c>
      <c r="AH907" s="5">
        <v>100</v>
      </c>
      <c r="AI907" s="5" t="s">
        <v>1332</v>
      </c>
      <c r="AJ907" s="6">
        <v>37987</v>
      </c>
      <c r="AK907" s="5">
        <v>20</v>
      </c>
      <c r="AL907" s="6">
        <v>37987</v>
      </c>
      <c r="AM907" s="5" t="s">
        <v>1333</v>
      </c>
      <c r="AN907" s="5">
        <v>49700</v>
      </c>
      <c r="AO907" s="5" t="s">
        <v>6662</v>
      </c>
      <c r="AP907" s="5" t="s">
        <v>1413</v>
      </c>
      <c r="AQ907" s="4" t="s">
        <v>1414</v>
      </c>
      <c r="AR907" s="5" t="s">
        <v>19</v>
      </c>
      <c r="AS907" s="5" t="s">
        <v>2071</v>
      </c>
      <c r="AT907" s="5" t="s">
        <v>2072</v>
      </c>
      <c r="AU907" s="5" t="s">
        <v>41</v>
      </c>
      <c r="AV907" s="4" t="s">
        <v>2073</v>
      </c>
      <c r="AW907" s="5" t="s">
        <v>112</v>
      </c>
      <c r="AX907" s="4" t="s">
        <v>2068</v>
      </c>
      <c r="AY907" s="5" t="s">
        <v>2074</v>
      </c>
      <c r="AZ907" s="5" t="s">
        <v>11</v>
      </c>
      <c r="BA907" s="4" t="s">
        <v>2075</v>
      </c>
      <c r="BB907" s="5" t="s">
        <v>2076</v>
      </c>
      <c r="BC907" s="5" t="s">
        <v>6661</v>
      </c>
      <c r="BD907" s="5" t="s">
        <v>6663</v>
      </c>
      <c r="BE907" s="5" t="s">
        <v>25</v>
      </c>
      <c r="BF907" s="5" t="s">
        <v>1333</v>
      </c>
      <c r="BG907" s="5" t="s">
        <v>6664</v>
      </c>
      <c r="BH907" s="5" t="s">
        <v>1343</v>
      </c>
    </row>
    <row r="908" spans="1:60" x14ac:dyDescent="0.25">
      <c r="A908">
        <f t="shared" si="77"/>
        <v>191391</v>
      </c>
      <c r="B908">
        <f t="shared" si="78"/>
        <v>3001351</v>
      </c>
      <c r="C908" s="17" t="str">
        <f t="shared" si="80"/>
        <v>CC</v>
      </c>
      <c r="D908" t="str">
        <f t="shared" si="81"/>
        <v>REGION ILE DE FRANCE NORD</v>
      </c>
      <c r="E908" s="12" t="str">
        <f t="shared" si="79"/>
        <v>TERRAIN</v>
      </c>
      <c r="F908" s="4" t="s">
        <v>6665</v>
      </c>
      <c r="G908" s="4" t="s">
        <v>6666</v>
      </c>
      <c r="H908" s="5">
        <v>1</v>
      </c>
      <c r="I908" s="5"/>
      <c r="J908" s="5">
        <v>1</v>
      </c>
      <c r="K908" s="5" t="s">
        <v>1325</v>
      </c>
      <c r="L908" s="5" t="s">
        <v>871</v>
      </c>
      <c r="M908" s="5" t="s">
        <v>6667</v>
      </c>
      <c r="N908" s="5" t="s">
        <v>25</v>
      </c>
      <c r="O908" s="5">
        <v>44866</v>
      </c>
      <c r="P908" s="5"/>
      <c r="Q908" s="5" t="s">
        <v>1346</v>
      </c>
      <c r="R908" s="5">
        <v>5</v>
      </c>
      <c r="S908" s="5" t="s">
        <v>5</v>
      </c>
      <c r="T908" s="5" t="s">
        <v>3</v>
      </c>
      <c r="U908" s="6">
        <v>44896</v>
      </c>
      <c r="V908" s="4" t="s">
        <v>1487</v>
      </c>
      <c r="W908" s="4" t="s">
        <v>1329</v>
      </c>
      <c r="X908" s="5" t="s">
        <v>5</v>
      </c>
      <c r="Y908" s="5" t="s">
        <v>1348</v>
      </c>
      <c r="Z908" s="5"/>
      <c r="AA908" s="4" t="s">
        <v>6668</v>
      </c>
      <c r="AB908" s="5">
        <v>5</v>
      </c>
      <c r="AC908" s="5"/>
      <c r="AD908" s="5">
        <v>5</v>
      </c>
      <c r="AE908" s="5"/>
      <c r="AF908" s="6">
        <v>28639</v>
      </c>
      <c r="AG908" s="5">
        <v>46</v>
      </c>
      <c r="AH908" s="5">
        <v>100</v>
      </c>
      <c r="AI908" s="5" t="s">
        <v>1332</v>
      </c>
      <c r="AJ908" s="6">
        <v>38718</v>
      </c>
      <c r="AK908" s="5">
        <v>18</v>
      </c>
      <c r="AL908" s="6">
        <v>38718</v>
      </c>
      <c r="AM908" s="5" t="s">
        <v>1333</v>
      </c>
      <c r="AN908" s="5">
        <v>62610</v>
      </c>
      <c r="AO908" s="5" t="s">
        <v>6669</v>
      </c>
      <c r="AP908" s="5" t="s">
        <v>12477</v>
      </c>
      <c r="AQ908" s="4" t="s">
        <v>1351</v>
      </c>
      <c r="AR908" s="5" t="s">
        <v>12478</v>
      </c>
      <c r="AS908" s="5" t="s">
        <v>1638</v>
      </c>
      <c r="AT908" s="5" t="s">
        <v>1639</v>
      </c>
      <c r="AU908" s="5" t="s">
        <v>41</v>
      </c>
      <c r="AV908" s="4" t="s">
        <v>1640</v>
      </c>
      <c r="AW908" s="5" t="s">
        <v>142</v>
      </c>
      <c r="AX908" s="4" t="s">
        <v>1982</v>
      </c>
      <c r="AY908" s="5" t="s">
        <v>1983</v>
      </c>
      <c r="AZ908" s="5" t="s">
        <v>11</v>
      </c>
      <c r="BA908" s="4" t="s">
        <v>1984</v>
      </c>
      <c r="BB908" s="5" t="s">
        <v>1985</v>
      </c>
      <c r="BC908" s="4" t="s">
        <v>6666</v>
      </c>
      <c r="BD908" s="5" t="s">
        <v>6670</v>
      </c>
      <c r="BE908" s="5" t="s">
        <v>3</v>
      </c>
      <c r="BF908" s="5" t="s">
        <v>1333</v>
      </c>
      <c r="BG908" s="4" t="s">
        <v>6671</v>
      </c>
      <c r="BH908" s="5" t="s">
        <v>1343</v>
      </c>
    </row>
    <row r="909" spans="1:60" x14ac:dyDescent="0.25">
      <c r="A909">
        <f t="shared" si="77"/>
        <v>303522</v>
      </c>
      <c r="B909">
        <f t="shared" si="78"/>
        <v>3101907</v>
      </c>
      <c r="C909" s="17" t="str">
        <f t="shared" si="80"/>
        <v>CC</v>
      </c>
      <c r="D909" t="str">
        <f t="shared" si="81"/>
        <v>REGION ILE DE FRANCE NORD</v>
      </c>
      <c r="E909" s="12" t="str">
        <f t="shared" si="79"/>
        <v>TERRAIN</v>
      </c>
      <c r="F909" s="4" t="s">
        <v>718</v>
      </c>
      <c r="G909" s="4" t="s">
        <v>6672</v>
      </c>
      <c r="H909" s="5">
        <v>1</v>
      </c>
      <c r="I909" s="5"/>
      <c r="J909" s="5">
        <v>1</v>
      </c>
      <c r="K909" s="5" t="s">
        <v>1325</v>
      </c>
      <c r="L909" s="5" t="s">
        <v>720</v>
      </c>
      <c r="M909" s="5" t="s">
        <v>719</v>
      </c>
      <c r="N909" s="5" t="s">
        <v>245</v>
      </c>
      <c r="O909" s="5">
        <v>42917</v>
      </c>
      <c r="P909" s="5"/>
      <c r="Q909" s="5" t="s">
        <v>1346</v>
      </c>
      <c r="R909" s="5">
        <v>5</v>
      </c>
      <c r="S909" s="5" t="s">
        <v>18</v>
      </c>
      <c r="T909" s="5" t="s">
        <v>25</v>
      </c>
      <c r="U909" s="6">
        <v>42948</v>
      </c>
      <c r="V909" s="5" t="s">
        <v>1363</v>
      </c>
      <c r="W909" s="4" t="s">
        <v>1329</v>
      </c>
      <c r="X909" s="5" t="s">
        <v>18</v>
      </c>
      <c r="Y909" s="5"/>
      <c r="Z909" s="5"/>
      <c r="AA909" s="5" t="s">
        <v>2813</v>
      </c>
      <c r="AB909" s="5" t="s">
        <v>1331</v>
      </c>
      <c r="AC909" s="5"/>
      <c r="AD909" s="5" t="s">
        <v>1331</v>
      </c>
      <c r="AE909" s="5"/>
      <c r="AF909" s="5">
        <v>32147</v>
      </c>
      <c r="AG909" s="5">
        <v>36</v>
      </c>
      <c r="AH909" s="5">
        <v>100</v>
      </c>
      <c r="AI909" s="5" t="s">
        <v>1332</v>
      </c>
      <c r="AJ909" s="5">
        <v>42948</v>
      </c>
      <c r="AK909" s="5">
        <v>7</v>
      </c>
      <c r="AL909" s="5">
        <v>42948</v>
      </c>
      <c r="AM909" s="5" t="s">
        <v>1333</v>
      </c>
      <c r="AN909" s="5">
        <v>95360</v>
      </c>
      <c r="AO909" s="5" t="s">
        <v>6673</v>
      </c>
      <c r="AP909" s="5" t="s">
        <v>12477</v>
      </c>
      <c r="AQ909" s="4" t="s">
        <v>1351</v>
      </c>
      <c r="AR909" s="5" t="s">
        <v>12478</v>
      </c>
      <c r="AS909" s="5" t="s">
        <v>1898</v>
      </c>
      <c r="AT909" s="5" t="s">
        <v>1899</v>
      </c>
      <c r="AU909" s="5" t="s">
        <v>41</v>
      </c>
      <c r="AV909" s="4" t="s">
        <v>1900</v>
      </c>
      <c r="AW909" s="5" t="s">
        <v>30</v>
      </c>
      <c r="AX909" s="4"/>
      <c r="AY909" s="5"/>
      <c r="AZ909" s="5"/>
      <c r="BA909" s="4" t="s">
        <v>1901</v>
      </c>
      <c r="BB909" s="5" t="s">
        <v>1902</v>
      </c>
      <c r="BC909" s="5" t="s">
        <v>6672</v>
      </c>
      <c r="BD909" s="5" t="s">
        <v>6674</v>
      </c>
      <c r="BE909" s="5" t="s">
        <v>25</v>
      </c>
      <c r="BF909" s="5" t="s">
        <v>1333</v>
      </c>
      <c r="BG909" s="5" t="s">
        <v>6675</v>
      </c>
      <c r="BH909" s="5" t="s">
        <v>1343</v>
      </c>
    </row>
    <row r="910" spans="1:60" x14ac:dyDescent="0.25">
      <c r="A910">
        <f t="shared" si="77"/>
        <v>305378</v>
      </c>
      <c r="B910">
        <f t="shared" si="78"/>
        <v>7021545</v>
      </c>
      <c r="C910" s="17" t="str">
        <f t="shared" si="80"/>
        <v>CC</v>
      </c>
      <c r="D910" t="str">
        <f t="shared" si="81"/>
        <v>REGION GRAND SUD</v>
      </c>
      <c r="E910" s="12" t="str">
        <f t="shared" si="79"/>
        <v>TERRAIN</v>
      </c>
      <c r="F910" s="4" t="s">
        <v>6676</v>
      </c>
      <c r="G910" s="4" t="s">
        <v>6677</v>
      </c>
      <c r="H910" s="5">
        <v>1</v>
      </c>
      <c r="I910" s="5"/>
      <c r="J910" s="5">
        <v>2</v>
      </c>
      <c r="K910" s="5" t="s">
        <v>1345</v>
      </c>
      <c r="L910" s="5" t="s">
        <v>675</v>
      </c>
      <c r="M910" s="5" t="s">
        <v>6678</v>
      </c>
      <c r="N910" s="5"/>
      <c r="O910" s="5"/>
      <c r="P910" s="5"/>
      <c r="Q910" s="5"/>
      <c r="R910" s="5"/>
      <c r="S910" s="5"/>
      <c r="T910" s="5" t="s">
        <v>260</v>
      </c>
      <c r="U910" s="6">
        <v>45536</v>
      </c>
      <c r="V910" s="4" t="s">
        <v>1347</v>
      </c>
      <c r="W910" s="4" t="s">
        <v>1329</v>
      </c>
      <c r="X910" s="5" t="s">
        <v>18</v>
      </c>
      <c r="Y910" s="5" t="s">
        <v>1348</v>
      </c>
      <c r="Z910" s="5"/>
      <c r="AA910" s="4" t="s">
        <v>5866</v>
      </c>
      <c r="AB910" s="5"/>
      <c r="AC910" s="5"/>
      <c r="AD910" s="5" t="s">
        <v>1331</v>
      </c>
      <c r="AE910" s="5"/>
      <c r="AF910" s="6">
        <v>31489</v>
      </c>
      <c r="AG910" s="5">
        <v>38</v>
      </c>
      <c r="AH910" s="5">
        <v>100</v>
      </c>
      <c r="AI910" s="5" t="s">
        <v>1332</v>
      </c>
      <c r="AJ910" s="6">
        <v>44805</v>
      </c>
      <c r="AK910" s="5">
        <v>2</v>
      </c>
      <c r="AL910" s="6">
        <v>44805</v>
      </c>
      <c r="AM910" s="5" t="s">
        <v>1333</v>
      </c>
      <c r="AN910" s="5">
        <v>83390</v>
      </c>
      <c r="AO910" s="5" t="s">
        <v>6679</v>
      </c>
      <c r="AP910" s="5" t="s">
        <v>1335</v>
      </c>
      <c r="AQ910" s="4" t="s">
        <v>1336</v>
      </c>
      <c r="AR910" s="5" t="s">
        <v>12476</v>
      </c>
      <c r="AS910" s="5" t="s">
        <v>1473</v>
      </c>
      <c r="AT910" s="5" t="s">
        <v>1474</v>
      </c>
      <c r="AU910" s="5" t="s">
        <v>41</v>
      </c>
      <c r="AV910" s="4" t="s">
        <v>1475</v>
      </c>
      <c r="AW910" s="5" t="s">
        <v>58</v>
      </c>
      <c r="AX910" s="4"/>
      <c r="AY910" s="5"/>
      <c r="AZ910" s="5"/>
      <c r="BA910" s="4" t="s">
        <v>2627</v>
      </c>
      <c r="BB910" s="5" t="s">
        <v>2628</v>
      </c>
      <c r="BC910" s="4" t="s">
        <v>6677</v>
      </c>
      <c r="BD910" s="5" t="s">
        <v>6680</v>
      </c>
      <c r="BE910" s="5" t="s">
        <v>260</v>
      </c>
      <c r="BF910" s="5" t="s">
        <v>1333</v>
      </c>
      <c r="BG910" s="4" t="s">
        <v>6681</v>
      </c>
      <c r="BH910" s="5" t="s">
        <v>1343</v>
      </c>
    </row>
    <row r="911" spans="1:60" x14ac:dyDescent="0.25">
      <c r="A911">
        <f t="shared" si="77"/>
        <v>304876</v>
      </c>
      <c r="B911">
        <f t="shared" si="78"/>
        <v>3102662</v>
      </c>
      <c r="C911" s="17" t="str">
        <f t="shared" si="80"/>
        <v>CC</v>
      </c>
      <c r="D911" t="str">
        <f t="shared" si="81"/>
        <v>REGION GRAND OUEST</v>
      </c>
      <c r="E911" s="12" t="str">
        <f t="shared" si="79"/>
        <v>TERRAIN</v>
      </c>
      <c r="F911" s="4" t="s">
        <v>673</v>
      </c>
      <c r="G911" s="4" t="s">
        <v>6682</v>
      </c>
      <c r="H911" s="5">
        <v>1</v>
      </c>
      <c r="I911" s="5"/>
      <c r="J911" s="5">
        <v>2</v>
      </c>
      <c r="K911" s="5" t="s">
        <v>1345</v>
      </c>
      <c r="L911" s="5" t="s">
        <v>675</v>
      </c>
      <c r="M911" s="5" t="s">
        <v>674</v>
      </c>
      <c r="N911" s="5"/>
      <c r="O911" s="5"/>
      <c r="P911" s="5"/>
      <c r="Q911" s="5"/>
      <c r="R911" s="5"/>
      <c r="S911" s="5"/>
      <c r="T911" s="5" t="s">
        <v>25</v>
      </c>
      <c r="U911" s="6">
        <v>44409</v>
      </c>
      <c r="V911" s="5" t="s">
        <v>1363</v>
      </c>
      <c r="W911" s="4" t="s">
        <v>1329</v>
      </c>
      <c r="X911" s="5" t="s">
        <v>18</v>
      </c>
      <c r="Y911" s="5"/>
      <c r="Z911" s="5"/>
      <c r="AA911" s="4" t="s">
        <v>6683</v>
      </c>
      <c r="AB911" s="5"/>
      <c r="AC911" s="5"/>
      <c r="AD911" s="5" t="s">
        <v>1331</v>
      </c>
      <c r="AE911" s="5"/>
      <c r="AF911" s="5">
        <v>34351</v>
      </c>
      <c r="AG911" s="5">
        <v>30</v>
      </c>
      <c r="AH911" s="5">
        <v>100</v>
      </c>
      <c r="AI911" s="5" t="s">
        <v>1332</v>
      </c>
      <c r="AJ911" s="5">
        <v>44228</v>
      </c>
      <c r="AK911" s="5">
        <v>3</v>
      </c>
      <c r="AL911" s="5">
        <v>44228</v>
      </c>
      <c r="AM911" s="5" t="s">
        <v>1333</v>
      </c>
      <c r="AN911" s="5">
        <v>64000</v>
      </c>
      <c r="AO911" s="5" t="s">
        <v>3246</v>
      </c>
      <c r="AP911" s="5" t="s">
        <v>1413</v>
      </c>
      <c r="AQ911" s="4" t="s">
        <v>1414</v>
      </c>
      <c r="AR911" s="5" t="s">
        <v>19</v>
      </c>
      <c r="AS911" s="5" t="s">
        <v>1415</v>
      </c>
      <c r="AT911" s="5" t="s">
        <v>1416</v>
      </c>
      <c r="AU911" s="5" t="s">
        <v>41</v>
      </c>
      <c r="AV911" s="4" t="s">
        <v>1417</v>
      </c>
      <c r="AW911" s="5" t="s">
        <v>20</v>
      </c>
      <c r="AX911" s="4" t="s">
        <v>2873</v>
      </c>
      <c r="AY911" s="5" t="s">
        <v>2876</v>
      </c>
      <c r="AZ911" s="5" t="s">
        <v>11</v>
      </c>
      <c r="BA911" s="4" t="s">
        <v>2877</v>
      </c>
      <c r="BB911" s="5" t="s">
        <v>2878</v>
      </c>
      <c r="BC911" s="4" t="s">
        <v>6682</v>
      </c>
      <c r="BD911" s="5" t="s">
        <v>6684</v>
      </c>
      <c r="BE911" s="5" t="s">
        <v>25</v>
      </c>
      <c r="BF911" s="5" t="s">
        <v>1333</v>
      </c>
      <c r="BG911" s="4" t="s">
        <v>6685</v>
      </c>
      <c r="BH911" s="5" t="s">
        <v>1343</v>
      </c>
    </row>
    <row r="912" spans="1:60" x14ac:dyDescent="0.25">
      <c r="A912">
        <f t="shared" si="77"/>
        <v>190871</v>
      </c>
      <c r="B912">
        <f t="shared" si="78"/>
        <v>3001300</v>
      </c>
      <c r="C912" t="str">
        <f t="shared" si="80"/>
        <v>CC</v>
      </c>
      <c r="D912" t="str">
        <f t="shared" si="81"/>
        <v>POLE PILOTAGE DU RESEAU COMMERCIAL</v>
      </c>
      <c r="E912" s="12" t="str">
        <f t="shared" si="79"/>
        <v>TERRAIN</v>
      </c>
      <c r="F912" s="4" t="s">
        <v>6686</v>
      </c>
      <c r="G912" s="4" t="s">
        <v>6687</v>
      </c>
      <c r="H912" s="5">
        <v>1</v>
      </c>
      <c r="I912" s="5"/>
      <c r="J912" s="5">
        <v>1</v>
      </c>
      <c r="K912" s="5" t="s">
        <v>1325</v>
      </c>
      <c r="L912" s="5" t="s">
        <v>156</v>
      </c>
      <c r="M912" s="5" t="s">
        <v>6688</v>
      </c>
      <c r="N912" s="5" t="s">
        <v>3</v>
      </c>
      <c r="O912" s="5">
        <v>38565</v>
      </c>
      <c r="P912" s="5"/>
      <c r="Q912" s="5" t="s">
        <v>1346</v>
      </c>
      <c r="R912" s="5">
        <v>2</v>
      </c>
      <c r="S912" s="5" t="s">
        <v>5</v>
      </c>
      <c r="T912" s="5" t="s">
        <v>714</v>
      </c>
      <c r="U912" s="6">
        <v>38596</v>
      </c>
      <c r="V912" s="5" t="s">
        <v>4573</v>
      </c>
      <c r="W912" s="4" t="s">
        <v>2161</v>
      </c>
      <c r="X912" s="5" t="s">
        <v>5</v>
      </c>
      <c r="Y912" s="5"/>
      <c r="Z912" s="5"/>
      <c r="AA912" s="4"/>
      <c r="AB912" s="5">
        <v>6</v>
      </c>
      <c r="AC912" s="5"/>
      <c r="AD912" s="5">
        <v>6</v>
      </c>
      <c r="AE912" s="5"/>
      <c r="AF912" s="5">
        <v>28981</v>
      </c>
      <c r="AG912" s="5">
        <v>45</v>
      </c>
      <c r="AH912" s="5">
        <v>100</v>
      </c>
      <c r="AI912" s="5" t="s">
        <v>1332</v>
      </c>
      <c r="AJ912" s="5">
        <v>38596</v>
      </c>
      <c r="AK912" s="5">
        <v>19</v>
      </c>
      <c r="AL912" s="5">
        <v>38596</v>
      </c>
      <c r="AM912" s="5"/>
      <c r="AN912" s="5">
        <v>91700</v>
      </c>
      <c r="AO912" s="5" t="s">
        <v>1612</v>
      </c>
      <c r="AP912" s="5"/>
      <c r="AQ912" s="4" t="s">
        <v>1395</v>
      </c>
      <c r="AR912" s="5" t="s">
        <v>188</v>
      </c>
      <c r="AS912" s="5"/>
      <c r="AT912" s="5"/>
      <c r="AU912" s="5"/>
      <c r="AV912" s="4"/>
      <c r="AW912" s="5"/>
      <c r="AX912" s="4"/>
      <c r="AY912" s="5"/>
      <c r="AZ912" s="5"/>
      <c r="BA912" s="4"/>
      <c r="BB912" s="5"/>
      <c r="BC912" s="5"/>
      <c r="BD912" s="5"/>
      <c r="BE912" s="5"/>
      <c r="BF912" s="5" t="s">
        <v>2164</v>
      </c>
      <c r="BG912" s="4"/>
      <c r="BH912" s="5"/>
    </row>
    <row r="913" spans="1:60" x14ac:dyDescent="0.25">
      <c r="A913">
        <f t="shared" si="77"/>
        <v>305957</v>
      </c>
      <c r="B913">
        <f t="shared" si="78"/>
        <v>7023522</v>
      </c>
      <c r="C913" s="17" t="str">
        <f t="shared" si="80"/>
        <v>CC</v>
      </c>
      <c r="D913" t="str">
        <f t="shared" si="81"/>
        <v>REGION CENTRE EST</v>
      </c>
      <c r="E913" s="12" t="str">
        <f t="shared" si="79"/>
        <v>TERRAIN</v>
      </c>
      <c r="F913" s="4" t="s">
        <v>6689</v>
      </c>
      <c r="G913" s="4" t="s">
        <v>6690</v>
      </c>
      <c r="H913" s="5">
        <v>1</v>
      </c>
      <c r="I913" s="5"/>
      <c r="J913" s="5">
        <v>1</v>
      </c>
      <c r="K913" s="5" t="s">
        <v>1325</v>
      </c>
      <c r="L913" s="5" t="s">
        <v>382</v>
      </c>
      <c r="M913" s="5" t="s">
        <v>6691</v>
      </c>
      <c r="N913" s="5"/>
      <c r="O913" s="5"/>
      <c r="P913" s="5"/>
      <c r="Q913" s="5"/>
      <c r="R913" s="5"/>
      <c r="S913" s="5"/>
      <c r="T913" s="5" t="s">
        <v>25</v>
      </c>
      <c r="U913" s="6">
        <v>45474</v>
      </c>
      <c r="V913" s="5" t="s">
        <v>1363</v>
      </c>
      <c r="W913" s="4" t="s">
        <v>1329</v>
      </c>
      <c r="X913" s="5" t="s">
        <v>18</v>
      </c>
      <c r="Y913" s="5"/>
      <c r="Z913" s="5"/>
      <c r="AA913" s="4" t="s">
        <v>6692</v>
      </c>
      <c r="AB913" s="5"/>
      <c r="AC913" s="5"/>
      <c r="AD913" s="5" t="s">
        <v>1331</v>
      </c>
      <c r="AE913" s="5"/>
      <c r="AF913" s="5">
        <v>28947</v>
      </c>
      <c r="AG913" s="5">
        <v>45</v>
      </c>
      <c r="AH913" s="5">
        <v>100</v>
      </c>
      <c r="AI913" s="5" t="s">
        <v>1332</v>
      </c>
      <c r="AJ913" s="5">
        <v>45352</v>
      </c>
      <c r="AK913" s="5">
        <v>0</v>
      </c>
      <c r="AL913" s="5">
        <v>45352</v>
      </c>
      <c r="AM913" s="5" t="s">
        <v>1333</v>
      </c>
      <c r="AN913" s="5">
        <v>77144</v>
      </c>
      <c r="AO913" s="5" t="s">
        <v>6693</v>
      </c>
      <c r="AP913" s="5" t="s">
        <v>1536</v>
      </c>
      <c r="AQ913" s="4" t="s">
        <v>12479</v>
      </c>
      <c r="AR913" s="5" t="s">
        <v>12480</v>
      </c>
      <c r="AS913" s="5" t="s">
        <v>1993</v>
      </c>
      <c r="AT913" s="5" t="s">
        <v>1994</v>
      </c>
      <c r="AU913" s="5" t="s">
        <v>41</v>
      </c>
      <c r="AV913" s="4" t="s">
        <v>1995</v>
      </c>
      <c r="AW913" s="5" t="s">
        <v>53</v>
      </c>
      <c r="AX913" s="4" t="s">
        <v>2646</v>
      </c>
      <c r="AY913" s="5" t="s">
        <v>2647</v>
      </c>
      <c r="AZ913" s="5" t="s">
        <v>11</v>
      </c>
      <c r="BA913" s="4" t="s">
        <v>2648</v>
      </c>
      <c r="BB913" s="5" t="s">
        <v>2649</v>
      </c>
      <c r="BC913" s="4" t="s">
        <v>6690</v>
      </c>
      <c r="BD913" s="5" t="s">
        <v>6694</v>
      </c>
      <c r="BE913" s="5" t="s">
        <v>25</v>
      </c>
      <c r="BF913" s="5" t="s">
        <v>1333</v>
      </c>
      <c r="BG913" s="4" t="s">
        <v>6695</v>
      </c>
      <c r="BH913" s="5" t="s">
        <v>1343</v>
      </c>
    </row>
    <row r="914" spans="1:60" x14ac:dyDescent="0.25">
      <c r="A914">
        <f t="shared" si="77"/>
        <v>302213</v>
      </c>
      <c r="B914">
        <f t="shared" si="78"/>
        <v>3101231</v>
      </c>
      <c r="C914" s="17" t="str">
        <f t="shared" si="80"/>
        <v>CC</v>
      </c>
      <c r="D914" t="str">
        <f t="shared" si="81"/>
        <v>REGION CENTRE EST</v>
      </c>
      <c r="E914" s="12" t="str">
        <f t="shared" si="79"/>
        <v>TERRAIN</v>
      </c>
      <c r="F914" s="4" t="s">
        <v>6696</v>
      </c>
      <c r="G914" s="4" t="s">
        <v>6697</v>
      </c>
      <c r="H914" s="5">
        <v>1</v>
      </c>
      <c r="I914" s="5"/>
      <c r="J914" s="5">
        <v>1</v>
      </c>
      <c r="K914" s="5" t="s">
        <v>1325</v>
      </c>
      <c r="L914" s="5" t="s">
        <v>107</v>
      </c>
      <c r="M914" s="5" t="s">
        <v>6698</v>
      </c>
      <c r="N914" s="5"/>
      <c r="O914" s="5"/>
      <c r="P914" s="5"/>
      <c r="Q914" s="5"/>
      <c r="R914" s="5"/>
      <c r="S914" s="5"/>
      <c r="T914" s="5" t="s">
        <v>260</v>
      </c>
      <c r="U914" s="6">
        <v>45383</v>
      </c>
      <c r="V914" s="5" t="s">
        <v>1347</v>
      </c>
      <c r="W914" s="4" t="s">
        <v>1329</v>
      </c>
      <c r="X914" s="5" t="s">
        <v>18</v>
      </c>
      <c r="Y914" s="5" t="s">
        <v>1348</v>
      </c>
      <c r="Z914" s="5"/>
      <c r="AA914" s="4" t="s">
        <v>6699</v>
      </c>
      <c r="AB914" s="5"/>
      <c r="AC914" s="5"/>
      <c r="AD914" s="5" t="s">
        <v>1331</v>
      </c>
      <c r="AE914" s="5"/>
      <c r="AF914" s="5">
        <v>30502</v>
      </c>
      <c r="AG914" s="5">
        <v>41</v>
      </c>
      <c r="AH914" s="5">
        <v>100</v>
      </c>
      <c r="AI914" s="5" t="s">
        <v>1332</v>
      </c>
      <c r="AJ914" s="5">
        <v>41913</v>
      </c>
      <c r="AK914" s="5">
        <v>10</v>
      </c>
      <c r="AL914" s="5">
        <v>41913</v>
      </c>
      <c r="AM914" s="5" t="s">
        <v>1333</v>
      </c>
      <c r="AN914" s="5">
        <v>57470</v>
      </c>
      <c r="AO914" s="5" t="s">
        <v>6700</v>
      </c>
      <c r="AP914" s="5" t="s">
        <v>1536</v>
      </c>
      <c r="AQ914" s="4" t="s">
        <v>12479</v>
      </c>
      <c r="AR914" s="5" t="s">
        <v>12480</v>
      </c>
      <c r="AS914" s="5" t="s">
        <v>2290</v>
      </c>
      <c r="AT914" s="5" t="s">
        <v>2291</v>
      </c>
      <c r="AU914" s="5" t="s">
        <v>41</v>
      </c>
      <c r="AV914" s="4" t="s">
        <v>2292</v>
      </c>
      <c r="AW914" s="5" t="s">
        <v>108</v>
      </c>
      <c r="AX914" s="4" t="s">
        <v>2460</v>
      </c>
      <c r="AY914" s="5" t="s">
        <v>2463</v>
      </c>
      <c r="AZ914" s="5" t="s">
        <v>11</v>
      </c>
      <c r="BA914" s="4" t="s">
        <v>2464</v>
      </c>
      <c r="BB914" s="5" t="s">
        <v>2465</v>
      </c>
      <c r="BC914" s="4" t="s">
        <v>6697</v>
      </c>
      <c r="BD914" s="5" t="s">
        <v>6701</v>
      </c>
      <c r="BE914" s="5" t="s">
        <v>260</v>
      </c>
      <c r="BF914" s="5" t="s">
        <v>1333</v>
      </c>
      <c r="BG914" s="4" t="s">
        <v>6702</v>
      </c>
      <c r="BH914" s="5" t="s">
        <v>1343</v>
      </c>
    </row>
    <row r="915" spans="1:60" x14ac:dyDescent="0.25">
      <c r="A915">
        <f t="shared" si="77"/>
        <v>305676</v>
      </c>
      <c r="B915">
        <f t="shared" si="78"/>
        <v>7022847</v>
      </c>
      <c r="C915" s="17" t="str">
        <f t="shared" si="80"/>
        <v>CC</v>
      </c>
      <c r="D915" t="str">
        <f t="shared" si="81"/>
        <v>REGION GRAND OUEST</v>
      </c>
      <c r="E915" s="12" t="str">
        <f t="shared" si="79"/>
        <v>TERRAIN</v>
      </c>
      <c r="F915" s="4" t="s">
        <v>6703</v>
      </c>
      <c r="G915" s="4" t="s">
        <v>6704</v>
      </c>
      <c r="H915" s="5">
        <v>1</v>
      </c>
      <c r="I915" s="5"/>
      <c r="J915" s="5">
        <v>2</v>
      </c>
      <c r="K915" s="5" t="s">
        <v>1345</v>
      </c>
      <c r="L915" s="5" t="s">
        <v>147</v>
      </c>
      <c r="M915" s="5" t="s">
        <v>1157</v>
      </c>
      <c r="N915" s="5" t="s">
        <v>245</v>
      </c>
      <c r="O915" s="5">
        <v>45323</v>
      </c>
      <c r="P915" s="5"/>
      <c r="Q915" s="5" t="s">
        <v>1346</v>
      </c>
      <c r="R915" s="5">
        <v>5</v>
      </c>
      <c r="S915" s="5" t="s">
        <v>18</v>
      </c>
      <c r="T915" s="5" t="s">
        <v>25</v>
      </c>
      <c r="U915" s="6">
        <v>45352</v>
      </c>
      <c r="V915" s="5" t="s">
        <v>1363</v>
      </c>
      <c r="W915" s="4" t="s">
        <v>1329</v>
      </c>
      <c r="X915" s="5" t="s">
        <v>18</v>
      </c>
      <c r="Y915" s="5"/>
      <c r="Z915" s="5"/>
      <c r="AA915" s="4" t="s">
        <v>6705</v>
      </c>
      <c r="AB915" s="5" t="s">
        <v>1331</v>
      </c>
      <c r="AC915" s="5"/>
      <c r="AD915" s="5" t="s">
        <v>1331</v>
      </c>
      <c r="AE915" s="5"/>
      <c r="AF915" s="5">
        <v>30413</v>
      </c>
      <c r="AG915" s="5">
        <v>41</v>
      </c>
      <c r="AH915" s="5">
        <v>100</v>
      </c>
      <c r="AI915" s="5" t="s">
        <v>1332</v>
      </c>
      <c r="AJ915" s="5">
        <v>45170</v>
      </c>
      <c r="AK915" s="5">
        <v>1</v>
      </c>
      <c r="AL915" s="5">
        <v>45170</v>
      </c>
      <c r="AM915" s="5" t="s">
        <v>1333</v>
      </c>
      <c r="AN915" s="5">
        <v>32600</v>
      </c>
      <c r="AO915" s="5" t="s">
        <v>6706</v>
      </c>
      <c r="AP915" s="5" t="s">
        <v>1413</v>
      </c>
      <c r="AQ915" s="4" t="s">
        <v>1414</v>
      </c>
      <c r="AR915" s="5" t="s">
        <v>19</v>
      </c>
      <c r="AS915" s="5" t="s">
        <v>1415</v>
      </c>
      <c r="AT915" s="5" t="s">
        <v>1416</v>
      </c>
      <c r="AU915" s="5" t="s">
        <v>41</v>
      </c>
      <c r="AV915" s="4" t="s">
        <v>1417</v>
      </c>
      <c r="AW915" s="5" t="s">
        <v>20</v>
      </c>
      <c r="AX915" s="4" t="s">
        <v>1418</v>
      </c>
      <c r="AY915" s="5" t="s">
        <v>1419</v>
      </c>
      <c r="AZ915" s="5" t="s">
        <v>11</v>
      </c>
      <c r="BA915" s="4" t="s">
        <v>1420</v>
      </c>
      <c r="BB915" s="5" t="s">
        <v>1421</v>
      </c>
      <c r="BC915" s="5" t="s">
        <v>6704</v>
      </c>
      <c r="BD915" s="5" t="s">
        <v>6707</v>
      </c>
      <c r="BE915" s="5" t="s">
        <v>25</v>
      </c>
      <c r="BF915" s="5" t="s">
        <v>1333</v>
      </c>
      <c r="BG915" s="4" t="s">
        <v>6708</v>
      </c>
      <c r="BH915" s="5" t="s">
        <v>1343</v>
      </c>
    </row>
    <row r="916" spans="1:60" x14ac:dyDescent="0.25">
      <c r="A916">
        <f t="shared" si="77"/>
        <v>304775</v>
      </c>
      <c r="B916">
        <f t="shared" si="78"/>
        <v>3102602</v>
      </c>
      <c r="C916" s="17" t="str">
        <f t="shared" si="80"/>
        <v>CC</v>
      </c>
      <c r="D916" t="str">
        <f t="shared" si="81"/>
        <v>REGION ILE DE FRANCE NORD</v>
      </c>
      <c r="E916" s="12" t="str">
        <f t="shared" si="79"/>
        <v>TERRAIN</v>
      </c>
      <c r="F916" s="4" t="s">
        <v>1156</v>
      </c>
      <c r="G916" s="4" t="s">
        <v>6709</v>
      </c>
      <c r="H916" s="5">
        <v>1</v>
      </c>
      <c r="I916" s="5"/>
      <c r="J916" s="5">
        <v>1</v>
      </c>
      <c r="K916" s="5" t="s">
        <v>1325</v>
      </c>
      <c r="L916" s="5" t="s">
        <v>54</v>
      </c>
      <c r="M916" s="5" t="s">
        <v>1157</v>
      </c>
      <c r="N916" s="5"/>
      <c r="O916" s="5"/>
      <c r="P916" s="5"/>
      <c r="Q916" s="5"/>
      <c r="R916" s="5"/>
      <c r="S916" s="5"/>
      <c r="T916" s="5" t="s">
        <v>25</v>
      </c>
      <c r="U916" s="6">
        <v>44348</v>
      </c>
      <c r="V916" s="5" t="s">
        <v>1363</v>
      </c>
      <c r="W916" s="4" t="s">
        <v>1329</v>
      </c>
      <c r="X916" s="5" t="s">
        <v>18</v>
      </c>
      <c r="Y916" s="5"/>
      <c r="Z916" s="5"/>
      <c r="AA916" s="4" t="s">
        <v>2091</v>
      </c>
      <c r="AB916" s="5"/>
      <c r="AC916" s="5"/>
      <c r="AD916" s="5" t="s">
        <v>1331</v>
      </c>
      <c r="AE916" s="5"/>
      <c r="AF916" s="5">
        <v>35280</v>
      </c>
      <c r="AG916" s="5">
        <v>28</v>
      </c>
      <c r="AH916" s="5">
        <v>100</v>
      </c>
      <c r="AI916" s="5" t="s">
        <v>1332</v>
      </c>
      <c r="AJ916" s="5">
        <v>44166</v>
      </c>
      <c r="AK916" s="5">
        <v>4</v>
      </c>
      <c r="AL916" s="5">
        <v>44166</v>
      </c>
      <c r="AM916" s="5" t="s">
        <v>1333</v>
      </c>
      <c r="AN916" s="5">
        <v>27120</v>
      </c>
      <c r="AO916" s="5" t="s">
        <v>6710</v>
      </c>
      <c r="AP916" s="5" t="s">
        <v>12477</v>
      </c>
      <c r="AQ916" s="4" t="s">
        <v>1351</v>
      </c>
      <c r="AR916" s="5" t="s">
        <v>12478</v>
      </c>
      <c r="AS916" s="5" t="s">
        <v>1898</v>
      </c>
      <c r="AT916" s="5" t="s">
        <v>1899</v>
      </c>
      <c r="AU916" s="5" t="s">
        <v>41</v>
      </c>
      <c r="AV916" s="4" t="s">
        <v>1900</v>
      </c>
      <c r="AW916" s="5" t="s">
        <v>30</v>
      </c>
      <c r="AX916" s="4"/>
      <c r="AY916" s="5"/>
      <c r="AZ916" s="5"/>
      <c r="BA916" s="4" t="s">
        <v>1901</v>
      </c>
      <c r="BB916" s="5" t="s">
        <v>1902</v>
      </c>
      <c r="BC916" s="5" t="s">
        <v>6709</v>
      </c>
      <c r="BD916" s="5" t="s">
        <v>6711</v>
      </c>
      <c r="BE916" s="5" t="s">
        <v>25</v>
      </c>
      <c r="BF916" s="5" t="s">
        <v>1333</v>
      </c>
      <c r="BG916" s="4" t="s">
        <v>6712</v>
      </c>
      <c r="BH916" s="5" t="s">
        <v>1343</v>
      </c>
    </row>
    <row r="917" spans="1:60" x14ac:dyDescent="0.25">
      <c r="A917">
        <f t="shared" si="77"/>
        <v>303412</v>
      </c>
      <c r="B917">
        <f t="shared" si="78"/>
        <v>3101860</v>
      </c>
      <c r="C917" s="17" t="str">
        <f t="shared" si="80"/>
        <v>CC</v>
      </c>
      <c r="D917" t="str">
        <f t="shared" si="81"/>
        <v>REGION ILE DE FRANCE NORD</v>
      </c>
      <c r="E917" s="12" t="str">
        <f t="shared" si="79"/>
        <v>TERRAIN</v>
      </c>
      <c r="F917" s="4" t="s">
        <v>6713</v>
      </c>
      <c r="G917" s="4" t="s">
        <v>6714</v>
      </c>
      <c r="H917" s="5">
        <v>1</v>
      </c>
      <c r="I917" s="5"/>
      <c r="J917" s="5">
        <v>2</v>
      </c>
      <c r="K917" s="5" t="s">
        <v>1345</v>
      </c>
      <c r="L917" s="5" t="s">
        <v>5568</v>
      </c>
      <c r="M917" s="5" t="s">
        <v>1157</v>
      </c>
      <c r="N917" s="5" t="s">
        <v>245</v>
      </c>
      <c r="O917" s="5">
        <v>42795</v>
      </c>
      <c r="P917" s="5"/>
      <c r="Q917" s="5" t="s">
        <v>1346</v>
      </c>
      <c r="R917" s="5">
        <v>5</v>
      </c>
      <c r="S917" s="5" t="s">
        <v>18</v>
      </c>
      <c r="T917" s="5" t="s">
        <v>25</v>
      </c>
      <c r="U917" s="6">
        <v>42826</v>
      </c>
      <c r="V917" s="5" t="s">
        <v>1363</v>
      </c>
      <c r="W917" s="4" t="s">
        <v>1329</v>
      </c>
      <c r="X917" s="5" t="s">
        <v>18</v>
      </c>
      <c r="Y917" s="5"/>
      <c r="Z917" s="5"/>
      <c r="AA917" s="4" t="s">
        <v>4220</v>
      </c>
      <c r="AB917" s="5" t="s">
        <v>1331</v>
      </c>
      <c r="AC917" s="5"/>
      <c r="AD917" s="5" t="s">
        <v>1331</v>
      </c>
      <c r="AE917" s="5"/>
      <c r="AF917" s="5">
        <v>32316</v>
      </c>
      <c r="AG917" s="5">
        <v>36</v>
      </c>
      <c r="AH917" s="5">
        <v>100</v>
      </c>
      <c r="AI917" s="5" t="s">
        <v>1332</v>
      </c>
      <c r="AJ917" s="5">
        <v>42826</v>
      </c>
      <c r="AK917" s="5">
        <v>7</v>
      </c>
      <c r="AL917" s="5">
        <v>42826</v>
      </c>
      <c r="AM917" s="5" t="s">
        <v>1333</v>
      </c>
      <c r="AN917" s="5">
        <v>95150</v>
      </c>
      <c r="AO917" s="5" t="s">
        <v>6715</v>
      </c>
      <c r="AP917" s="5" t="s">
        <v>12477</v>
      </c>
      <c r="AQ917" s="4" t="s">
        <v>1351</v>
      </c>
      <c r="AR917" s="5" t="s">
        <v>12478</v>
      </c>
      <c r="AS917" s="5" t="s">
        <v>1352</v>
      </c>
      <c r="AT917" s="5" t="s">
        <v>1353</v>
      </c>
      <c r="AU917" s="5" t="s">
        <v>41</v>
      </c>
      <c r="AV917" s="4" t="s">
        <v>1354</v>
      </c>
      <c r="AW917" s="5" t="s">
        <v>17</v>
      </c>
      <c r="AX917" s="4" t="s">
        <v>1355</v>
      </c>
      <c r="AY917" s="5" t="s">
        <v>1356</v>
      </c>
      <c r="AZ917" s="5" t="s">
        <v>11</v>
      </c>
      <c r="BA917" s="4" t="s">
        <v>1358</v>
      </c>
      <c r="BB917" s="5" t="s">
        <v>1359</v>
      </c>
      <c r="BC917" s="5" t="s">
        <v>6714</v>
      </c>
      <c r="BD917" s="5" t="s">
        <v>6716</v>
      </c>
      <c r="BE917" s="5" t="s">
        <v>25</v>
      </c>
      <c r="BF917" s="5" t="s">
        <v>1333</v>
      </c>
      <c r="BG917" s="4" t="s">
        <v>6717</v>
      </c>
      <c r="BH917" s="5" t="s">
        <v>1343</v>
      </c>
    </row>
    <row r="918" spans="1:60" x14ac:dyDescent="0.25">
      <c r="A918">
        <f t="shared" si="77"/>
        <v>304766</v>
      </c>
      <c r="B918">
        <f t="shared" si="78"/>
        <v>3102593</v>
      </c>
      <c r="C918" s="17" t="str">
        <f t="shared" si="80"/>
        <v>CC</v>
      </c>
      <c r="D918" t="str">
        <f t="shared" si="81"/>
        <v>REGION GRAND OUEST</v>
      </c>
      <c r="E918" s="12" t="str">
        <f t="shared" si="79"/>
        <v>TERRAIN</v>
      </c>
      <c r="F918" s="4" t="s">
        <v>1158</v>
      </c>
      <c r="G918" s="4" t="s">
        <v>6718</v>
      </c>
      <c r="H918" s="5">
        <v>1</v>
      </c>
      <c r="I918" s="5"/>
      <c r="J918" s="5">
        <v>1</v>
      </c>
      <c r="K918" s="5" t="s">
        <v>1325</v>
      </c>
      <c r="L918" s="5" t="s">
        <v>655</v>
      </c>
      <c r="M918" s="5" t="s">
        <v>1159</v>
      </c>
      <c r="N918" s="5"/>
      <c r="O918" s="5"/>
      <c r="P918" s="5"/>
      <c r="Q918" s="5"/>
      <c r="R918" s="5"/>
      <c r="S918" s="5"/>
      <c r="T918" s="5" t="s">
        <v>260</v>
      </c>
      <c r="U918" s="6">
        <v>44896</v>
      </c>
      <c r="V918" s="5" t="s">
        <v>1347</v>
      </c>
      <c r="W918" s="4" t="s">
        <v>1329</v>
      </c>
      <c r="X918" s="5" t="s">
        <v>18</v>
      </c>
      <c r="Y918" s="5" t="s">
        <v>1348</v>
      </c>
      <c r="Z918" s="5"/>
      <c r="AA918" s="4" t="s">
        <v>5408</v>
      </c>
      <c r="AB918" s="5"/>
      <c r="AC918" s="5"/>
      <c r="AD918" s="5" t="s">
        <v>1331</v>
      </c>
      <c r="AE918" s="5"/>
      <c r="AF918" s="5">
        <v>34682</v>
      </c>
      <c r="AG918" s="5">
        <v>29</v>
      </c>
      <c r="AH918" s="5">
        <v>100</v>
      </c>
      <c r="AI918" s="5" t="s">
        <v>1332</v>
      </c>
      <c r="AJ918" s="5">
        <v>44166</v>
      </c>
      <c r="AK918" s="5">
        <v>4</v>
      </c>
      <c r="AL918" s="5">
        <v>44166</v>
      </c>
      <c r="AM918" s="5" t="s">
        <v>1333</v>
      </c>
      <c r="AN918" s="5">
        <v>72000</v>
      </c>
      <c r="AO918" s="5" t="s">
        <v>3325</v>
      </c>
      <c r="AP918" s="5" t="s">
        <v>1413</v>
      </c>
      <c r="AQ918" s="4" t="s">
        <v>1414</v>
      </c>
      <c r="AR918" s="5" t="s">
        <v>19</v>
      </c>
      <c r="AS918" s="5" t="s">
        <v>2071</v>
      </c>
      <c r="AT918" s="5" t="s">
        <v>2072</v>
      </c>
      <c r="AU918" s="5" t="s">
        <v>41</v>
      </c>
      <c r="AV918" s="4" t="s">
        <v>2073</v>
      </c>
      <c r="AW918" s="5" t="s">
        <v>112</v>
      </c>
      <c r="AX918" s="4" t="s">
        <v>2215</v>
      </c>
      <c r="AY918" s="5" t="s">
        <v>2216</v>
      </c>
      <c r="AZ918" s="5" t="s">
        <v>11</v>
      </c>
      <c r="BA918" s="4" t="s">
        <v>2217</v>
      </c>
      <c r="BB918" s="5" t="s">
        <v>2218</v>
      </c>
      <c r="BC918" s="5" t="s">
        <v>6718</v>
      </c>
      <c r="BD918" s="5" t="s">
        <v>6719</v>
      </c>
      <c r="BE918" s="5" t="s">
        <v>260</v>
      </c>
      <c r="BF918" s="5" t="s">
        <v>1333</v>
      </c>
      <c r="BG918" s="4" t="s">
        <v>6720</v>
      </c>
      <c r="BH918" s="5" t="s">
        <v>1343</v>
      </c>
    </row>
    <row r="919" spans="1:60" x14ac:dyDescent="0.25">
      <c r="A919">
        <f t="shared" si="77"/>
        <v>306226</v>
      </c>
      <c r="B919">
        <f t="shared" si="78"/>
        <v>7024093</v>
      </c>
      <c r="C919" s="17" t="str">
        <f t="shared" si="80"/>
        <v>CC</v>
      </c>
      <c r="D919" t="str">
        <f t="shared" si="81"/>
        <v>REGION GRAND SUD</v>
      </c>
      <c r="E919" s="12" t="str">
        <f t="shared" si="79"/>
        <v>TERRAIN</v>
      </c>
      <c r="F919" s="4" t="s">
        <v>6721</v>
      </c>
      <c r="G919" s="4" t="s">
        <v>6722</v>
      </c>
      <c r="H919" s="5">
        <v>1</v>
      </c>
      <c r="I919" s="5"/>
      <c r="J919" s="5">
        <v>2</v>
      </c>
      <c r="K919" s="5" t="s">
        <v>1345</v>
      </c>
      <c r="L919" s="5" t="s">
        <v>430</v>
      </c>
      <c r="M919" s="5" t="s">
        <v>6723</v>
      </c>
      <c r="N919" s="5"/>
      <c r="O919" s="5"/>
      <c r="P919" s="5"/>
      <c r="Q919" s="5"/>
      <c r="R919" s="5"/>
      <c r="S919" s="5"/>
      <c r="T919" s="5" t="s">
        <v>25</v>
      </c>
      <c r="U919" s="6">
        <v>45627</v>
      </c>
      <c r="V919" s="5" t="s">
        <v>1363</v>
      </c>
      <c r="W919" s="4" t="s">
        <v>1329</v>
      </c>
      <c r="X919" s="5" t="s">
        <v>18</v>
      </c>
      <c r="Y919" s="5"/>
      <c r="Z919" s="5"/>
      <c r="AA919" s="4" t="s">
        <v>4707</v>
      </c>
      <c r="AB919" s="5"/>
      <c r="AC919" s="5"/>
      <c r="AD919" s="5" t="s">
        <v>1331</v>
      </c>
      <c r="AE919" s="5"/>
      <c r="AF919" s="5">
        <v>33343</v>
      </c>
      <c r="AG919" s="5">
        <v>33</v>
      </c>
      <c r="AH919" s="5">
        <v>100</v>
      </c>
      <c r="AI919" s="5" t="s">
        <v>1332</v>
      </c>
      <c r="AJ919" s="5">
        <v>45505</v>
      </c>
      <c r="AK919" s="5">
        <v>0</v>
      </c>
      <c r="AL919" s="5">
        <v>45505</v>
      </c>
      <c r="AM919" s="5" t="s">
        <v>1333</v>
      </c>
      <c r="AN919" s="5">
        <v>13700</v>
      </c>
      <c r="AO919" s="5" t="s">
        <v>3935</v>
      </c>
      <c r="AP919" s="5" t="s">
        <v>1335</v>
      </c>
      <c r="AQ919" s="4" t="s">
        <v>1336</v>
      </c>
      <c r="AR919" s="5" t="s">
        <v>12476</v>
      </c>
      <c r="AS919" s="5" t="s">
        <v>1427</v>
      </c>
      <c r="AT919" s="5" t="s">
        <v>1428</v>
      </c>
      <c r="AU919" s="5" t="s">
        <v>41</v>
      </c>
      <c r="AV919" s="4" t="s">
        <v>1429</v>
      </c>
      <c r="AW919" s="5" t="s">
        <v>129</v>
      </c>
      <c r="AX919" s="4" t="s">
        <v>1430</v>
      </c>
      <c r="AY919" s="5" t="s">
        <v>1431</v>
      </c>
      <c r="AZ919" s="5" t="s">
        <v>11</v>
      </c>
      <c r="BA919" s="4" t="s">
        <v>1432</v>
      </c>
      <c r="BB919" s="5" t="s">
        <v>1433</v>
      </c>
      <c r="BC919" s="4" t="s">
        <v>6722</v>
      </c>
      <c r="BD919" s="5" t="s">
        <v>6724</v>
      </c>
      <c r="BE919" s="5" t="s">
        <v>25</v>
      </c>
      <c r="BF919" s="5" t="s">
        <v>1333</v>
      </c>
      <c r="BG919" s="4" t="s">
        <v>6725</v>
      </c>
      <c r="BH919" s="5" t="s">
        <v>1343</v>
      </c>
    </row>
    <row r="920" spans="1:60" x14ac:dyDescent="0.25">
      <c r="A920">
        <f t="shared" ref="A920:A983" si="82">G920*1</f>
        <v>179931</v>
      </c>
      <c r="B920">
        <f t="shared" ref="B920:B983" si="83">F920*1</f>
        <v>3000706</v>
      </c>
      <c r="C920" s="17" t="str">
        <f t="shared" ref="C920:C983" si="84">IF(LEFT(T920,4)="ASSI","ASSISTANTE",IF(T920="100 IMD","IMD",IF(T920="105 IMD","IMD",IF(T920="200 IMP","IMP",IF(T920="310 CMA","IMP","CC")))))</f>
        <v>IMP</v>
      </c>
      <c r="D920" t="str">
        <f t="shared" si="81"/>
        <v>REGION GRAND OUEST</v>
      </c>
      <c r="E920" s="12" t="str">
        <f t="shared" ref="E920:E983" si="85">IF(BB920="OC FICTIVE","EN MISSION","TERRAIN")</f>
        <v>TERRAIN</v>
      </c>
      <c r="F920" s="4" t="s">
        <v>643</v>
      </c>
      <c r="G920" s="4" t="s">
        <v>5596</v>
      </c>
      <c r="H920" s="5">
        <v>1</v>
      </c>
      <c r="I920" s="5"/>
      <c r="J920" s="5">
        <v>1</v>
      </c>
      <c r="K920" s="5" t="s">
        <v>1325</v>
      </c>
      <c r="L920" s="5" t="s">
        <v>460</v>
      </c>
      <c r="M920" s="5" t="s">
        <v>644</v>
      </c>
      <c r="N920" s="5"/>
      <c r="O920" s="5"/>
      <c r="P920" s="5"/>
      <c r="Q920" s="5"/>
      <c r="R920" s="5"/>
      <c r="S920" s="5"/>
      <c r="T920" s="5" t="s">
        <v>11</v>
      </c>
      <c r="U920" s="6">
        <v>35827</v>
      </c>
      <c r="V920" s="5" t="s">
        <v>1605</v>
      </c>
      <c r="W920" s="4" t="s">
        <v>1606</v>
      </c>
      <c r="X920" s="5" t="s">
        <v>5</v>
      </c>
      <c r="Y920" s="5"/>
      <c r="Z920" s="5"/>
      <c r="AA920" s="4"/>
      <c r="AB920" s="5"/>
      <c r="AC920" s="5"/>
      <c r="AD920" s="5">
        <v>6</v>
      </c>
      <c r="AE920" s="5"/>
      <c r="AF920" s="5">
        <v>26286</v>
      </c>
      <c r="AG920" s="5">
        <v>52</v>
      </c>
      <c r="AH920" s="5">
        <v>100</v>
      </c>
      <c r="AI920" s="5" t="s">
        <v>1332</v>
      </c>
      <c r="AJ920" s="5">
        <v>35827</v>
      </c>
      <c r="AK920" s="5">
        <v>26</v>
      </c>
      <c r="AL920" s="5">
        <v>35827</v>
      </c>
      <c r="AM920" s="5"/>
      <c r="AN920" s="5">
        <v>33650</v>
      </c>
      <c r="AO920" s="5" t="s">
        <v>6726</v>
      </c>
      <c r="AP920" s="5" t="s">
        <v>1413</v>
      </c>
      <c r="AQ920" s="4" t="s">
        <v>1414</v>
      </c>
      <c r="AR920" s="5" t="s">
        <v>19</v>
      </c>
      <c r="AS920" s="5" t="s">
        <v>2225</v>
      </c>
      <c r="AT920" s="5" t="s">
        <v>2226</v>
      </c>
      <c r="AU920" s="5" t="s">
        <v>41</v>
      </c>
      <c r="AV920" s="4" t="s">
        <v>2227</v>
      </c>
      <c r="AW920" s="5" t="s">
        <v>89</v>
      </c>
      <c r="AX920" s="4" t="s">
        <v>5596</v>
      </c>
      <c r="AY920" s="5" t="s">
        <v>5597</v>
      </c>
      <c r="AZ920" s="5" t="s">
        <v>11</v>
      </c>
      <c r="BA920" s="4" t="s">
        <v>5598</v>
      </c>
      <c r="BB920" s="5" t="s">
        <v>5599</v>
      </c>
      <c r="BC920" s="4"/>
      <c r="BD920" s="5"/>
      <c r="BE920" s="5"/>
      <c r="BF920" s="5" t="s">
        <v>1608</v>
      </c>
      <c r="BG920" s="4"/>
      <c r="BH920" s="5"/>
    </row>
    <row r="921" spans="1:60" x14ac:dyDescent="0.25">
      <c r="A921">
        <f t="shared" si="82"/>
        <v>188249</v>
      </c>
      <c r="B921">
        <f t="shared" si="83"/>
        <v>3001099</v>
      </c>
      <c r="C921" s="17" t="str">
        <f t="shared" si="84"/>
        <v>CC</v>
      </c>
      <c r="D921" t="str">
        <f t="shared" si="81"/>
        <v>REGION ILE DE FRANCE NORD</v>
      </c>
      <c r="E921" s="12" t="str">
        <f t="shared" si="85"/>
        <v>TERRAIN</v>
      </c>
      <c r="F921" s="4" t="s">
        <v>6727</v>
      </c>
      <c r="G921" s="4" t="s">
        <v>6728</v>
      </c>
      <c r="H921" s="5">
        <v>1</v>
      </c>
      <c r="I921" s="5"/>
      <c r="J921" s="5">
        <v>1</v>
      </c>
      <c r="K921" s="5" t="s">
        <v>1325</v>
      </c>
      <c r="L921" s="5" t="s">
        <v>171</v>
      </c>
      <c r="M921" s="5" t="s">
        <v>6729</v>
      </c>
      <c r="N921" s="5" t="s">
        <v>16</v>
      </c>
      <c r="O921" s="5">
        <v>37834</v>
      </c>
      <c r="P921" s="5"/>
      <c r="Q921" s="5" t="s">
        <v>1346</v>
      </c>
      <c r="R921" s="5">
        <v>5</v>
      </c>
      <c r="S921" s="5" t="s">
        <v>18</v>
      </c>
      <c r="T921" s="5" t="s">
        <v>60</v>
      </c>
      <c r="U921" s="6">
        <v>37865</v>
      </c>
      <c r="V921" s="5" t="s">
        <v>1773</v>
      </c>
      <c r="W921" s="4" t="s">
        <v>1329</v>
      </c>
      <c r="X921" s="5" t="s">
        <v>18</v>
      </c>
      <c r="Y921" s="5"/>
      <c r="Z921" s="5"/>
      <c r="AA921" s="4" t="s">
        <v>4948</v>
      </c>
      <c r="AB921" s="5" t="s">
        <v>1393</v>
      </c>
      <c r="AC921" s="5"/>
      <c r="AD921" s="5" t="s">
        <v>1393</v>
      </c>
      <c r="AE921" s="5"/>
      <c r="AF921" s="5">
        <v>24247</v>
      </c>
      <c r="AG921" s="5">
        <v>58</v>
      </c>
      <c r="AH921" s="5">
        <v>100</v>
      </c>
      <c r="AI921" s="5" t="s">
        <v>1332</v>
      </c>
      <c r="AJ921" s="5">
        <v>37865</v>
      </c>
      <c r="AK921" s="5">
        <v>21</v>
      </c>
      <c r="AL921" s="5">
        <v>37865</v>
      </c>
      <c r="AM921" s="5" t="s">
        <v>1333</v>
      </c>
      <c r="AN921" s="5">
        <v>59167</v>
      </c>
      <c r="AO921" s="5" t="s">
        <v>6730</v>
      </c>
      <c r="AP921" s="5" t="s">
        <v>12477</v>
      </c>
      <c r="AQ921" s="4" t="s">
        <v>1351</v>
      </c>
      <c r="AR921" s="5" t="s">
        <v>12478</v>
      </c>
      <c r="AS921" s="5" t="s">
        <v>2022</v>
      </c>
      <c r="AT921" s="5" t="s">
        <v>2023</v>
      </c>
      <c r="AU921" s="5" t="s">
        <v>41</v>
      </c>
      <c r="AV921" s="4" t="s">
        <v>2024</v>
      </c>
      <c r="AW921" s="5" t="s">
        <v>26</v>
      </c>
      <c r="AX921" s="4" t="s">
        <v>3308</v>
      </c>
      <c r="AY921" s="5" t="s">
        <v>3309</v>
      </c>
      <c r="AZ921" s="5" t="s">
        <v>11</v>
      </c>
      <c r="BA921" s="4" t="s">
        <v>3310</v>
      </c>
      <c r="BB921" s="5" t="s">
        <v>3311</v>
      </c>
      <c r="BC921" s="5" t="s">
        <v>6728</v>
      </c>
      <c r="BD921" s="5" t="s">
        <v>6731</v>
      </c>
      <c r="BE921" s="5" t="s">
        <v>60</v>
      </c>
      <c r="BF921" s="5" t="s">
        <v>1333</v>
      </c>
      <c r="BG921" s="4" t="s">
        <v>6732</v>
      </c>
      <c r="BH921" s="5" t="s">
        <v>1343</v>
      </c>
    </row>
    <row r="922" spans="1:60" x14ac:dyDescent="0.25">
      <c r="A922">
        <f t="shared" si="82"/>
        <v>193601</v>
      </c>
      <c r="B922">
        <f t="shared" si="83"/>
        <v>3002873</v>
      </c>
      <c r="C922" s="17" t="str">
        <f t="shared" si="84"/>
        <v>IMD</v>
      </c>
      <c r="D922" t="str">
        <f t="shared" si="81"/>
        <v>REGION CENTRE EST</v>
      </c>
      <c r="E922" s="12" t="str">
        <f t="shared" si="85"/>
        <v>TERRAIN</v>
      </c>
      <c r="F922" s="4" t="s">
        <v>6733</v>
      </c>
      <c r="G922" s="4" t="s">
        <v>1993</v>
      </c>
      <c r="H922" s="5">
        <v>1</v>
      </c>
      <c r="I922" s="5"/>
      <c r="J922" s="5">
        <v>1</v>
      </c>
      <c r="K922" s="5" t="s">
        <v>1325</v>
      </c>
      <c r="L922" s="5" t="s">
        <v>6734</v>
      </c>
      <c r="M922" s="5" t="s">
        <v>6735</v>
      </c>
      <c r="N922" s="5" t="s">
        <v>11</v>
      </c>
      <c r="O922" s="5">
        <v>40299</v>
      </c>
      <c r="P922" s="5"/>
      <c r="Q922" s="5" t="s">
        <v>1346</v>
      </c>
      <c r="R922" s="5">
        <v>3</v>
      </c>
      <c r="S922" s="5" t="s">
        <v>5</v>
      </c>
      <c r="T922" s="5" t="s">
        <v>41</v>
      </c>
      <c r="U922" s="6">
        <v>40330</v>
      </c>
      <c r="V922" s="5" t="s">
        <v>1673</v>
      </c>
      <c r="W922" s="4" t="s">
        <v>1392</v>
      </c>
      <c r="X922" s="5" t="s">
        <v>5</v>
      </c>
      <c r="Y922" s="5"/>
      <c r="Z922" s="5"/>
      <c r="AA922" s="4"/>
      <c r="AB922" s="5">
        <v>6</v>
      </c>
      <c r="AC922" s="5"/>
      <c r="AD922" s="5">
        <v>6</v>
      </c>
      <c r="AE922" s="5"/>
      <c r="AF922" s="5">
        <v>29768</v>
      </c>
      <c r="AG922" s="5">
        <v>43</v>
      </c>
      <c r="AH922" s="5">
        <v>100</v>
      </c>
      <c r="AI922" s="5" t="s">
        <v>1332</v>
      </c>
      <c r="AJ922" s="5">
        <v>40330</v>
      </c>
      <c r="AK922" s="5">
        <v>14</v>
      </c>
      <c r="AL922" s="5">
        <v>40330</v>
      </c>
      <c r="AM922" s="5"/>
      <c r="AN922" s="5">
        <v>77600</v>
      </c>
      <c r="AO922" s="5" t="s">
        <v>6736</v>
      </c>
      <c r="AP922" s="5" t="s">
        <v>1536</v>
      </c>
      <c r="AQ922" s="4" t="s">
        <v>12479</v>
      </c>
      <c r="AR922" s="5" t="s">
        <v>12480</v>
      </c>
      <c r="AS922" s="5" t="s">
        <v>1993</v>
      </c>
      <c r="AT922" s="5" t="s">
        <v>1994</v>
      </c>
      <c r="AU922" s="5" t="s">
        <v>41</v>
      </c>
      <c r="AV922" s="4" t="s">
        <v>1995</v>
      </c>
      <c r="AW922" s="5" t="s">
        <v>53</v>
      </c>
      <c r="AX922" s="4"/>
      <c r="AY922" s="5"/>
      <c r="AZ922" s="5"/>
      <c r="BA922" s="4"/>
      <c r="BB922" s="5"/>
      <c r="BC922" s="4"/>
      <c r="BD922" s="5"/>
      <c r="BE922" s="5"/>
      <c r="BF922" s="5" t="s">
        <v>1677</v>
      </c>
      <c r="BG922" s="4"/>
      <c r="BH922" s="5"/>
    </row>
    <row r="923" spans="1:60" x14ac:dyDescent="0.25">
      <c r="A923">
        <f t="shared" si="82"/>
        <v>302576</v>
      </c>
      <c r="B923">
        <f t="shared" si="83"/>
        <v>3101427</v>
      </c>
      <c r="C923" s="17" t="str">
        <f t="shared" si="84"/>
        <v>CC</v>
      </c>
      <c r="D923" t="str">
        <f t="shared" si="81"/>
        <v>REGION CENTRE EST</v>
      </c>
      <c r="E923" s="12" t="str">
        <f t="shared" si="85"/>
        <v>TERRAIN</v>
      </c>
      <c r="F923" s="4" t="s">
        <v>6737</v>
      </c>
      <c r="G923" s="4" t="s">
        <v>6738</v>
      </c>
      <c r="H923" s="5">
        <v>1</v>
      </c>
      <c r="I923" s="5"/>
      <c r="J923" s="5">
        <v>1</v>
      </c>
      <c r="K923" s="5" t="s">
        <v>1325</v>
      </c>
      <c r="L923" s="5" t="s">
        <v>871</v>
      </c>
      <c r="M923" s="5" t="s">
        <v>6739</v>
      </c>
      <c r="N923" s="5"/>
      <c r="O923" s="5"/>
      <c r="P923" s="5"/>
      <c r="Q923" s="5"/>
      <c r="R923" s="5"/>
      <c r="S923" s="5"/>
      <c r="T923" s="5" t="s">
        <v>25</v>
      </c>
      <c r="U923" s="6">
        <v>42156</v>
      </c>
      <c r="V923" s="5" t="s">
        <v>1363</v>
      </c>
      <c r="W923" s="4" t="s">
        <v>1329</v>
      </c>
      <c r="X923" s="5" t="s">
        <v>18</v>
      </c>
      <c r="Y923" s="5"/>
      <c r="Z923" s="5"/>
      <c r="AA923" s="4" t="s">
        <v>6740</v>
      </c>
      <c r="AB923" s="5"/>
      <c r="AC923" s="5"/>
      <c r="AD923" s="5" t="s">
        <v>1331</v>
      </c>
      <c r="AE923" s="5"/>
      <c r="AF923" s="5">
        <v>27449</v>
      </c>
      <c r="AG923" s="5">
        <v>49</v>
      </c>
      <c r="AH923" s="5">
        <v>100</v>
      </c>
      <c r="AI923" s="5" t="s">
        <v>1332</v>
      </c>
      <c r="AJ923" s="5">
        <v>42156</v>
      </c>
      <c r="AK923" s="5">
        <v>9</v>
      </c>
      <c r="AL923" s="5">
        <v>42156</v>
      </c>
      <c r="AM923" s="5" t="s">
        <v>1333</v>
      </c>
      <c r="AN923" s="5">
        <v>88150</v>
      </c>
      <c r="AO923" s="5" t="s">
        <v>6741</v>
      </c>
      <c r="AP923" s="5" t="s">
        <v>1536</v>
      </c>
      <c r="AQ923" s="4" t="s">
        <v>12479</v>
      </c>
      <c r="AR923" s="5" t="s">
        <v>12480</v>
      </c>
      <c r="AS923" s="5" t="s">
        <v>1564</v>
      </c>
      <c r="AT923" s="5" t="s">
        <v>1565</v>
      </c>
      <c r="AU923" s="5" t="s">
        <v>41</v>
      </c>
      <c r="AV923" s="4" t="s">
        <v>1566</v>
      </c>
      <c r="AW923" s="5" t="s">
        <v>68</v>
      </c>
      <c r="AX923" s="4" t="s">
        <v>4164</v>
      </c>
      <c r="AY923" s="5" t="s">
        <v>4165</v>
      </c>
      <c r="AZ923" s="5" t="s">
        <v>11</v>
      </c>
      <c r="BA923" s="4" t="s">
        <v>4166</v>
      </c>
      <c r="BB923" s="5" t="s">
        <v>4167</v>
      </c>
      <c r="BC923" s="4" t="s">
        <v>6738</v>
      </c>
      <c r="BD923" s="5" t="s">
        <v>6742</v>
      </c>
      <c r="BE923" s="5" t="s">
        <v>25</v>
      </c>
      <c r="BF923" s="5" t="s">
        <v>1333</v>
      </c>
      <c r="BG923" s="4" t="s">
        <v>6743</v>
      </c>
      <c r="BH923" s="5" t="s">
        <v>1343</v>
      </c>
    </row>
    <row r="924" spans="1:60" x14ac:dyDescent="0.25">
      <c r="A924">
        <f t="shared" si="82"/>
        <v>300687</v>
      </c>
      <c r="B924">
        <f t="shared" si="83"/>
        <v>7001462</v>
      </c>
      <c r="C924" s="17" t="str">
        <f t="shared" si="84"/>
        <v>ASSISTANTE</v>
      </c>
      <c r="D924" t="str">
        <f t="shared" si="81"/>
        <v>REGION GRAND SUD</v>
      </c>
      <c r="E924" s="12" t="str">
        <f t="shared" si="85"/>
        <v>TERRAIN</v>
      </c>
      <c r="F924" s="4" t="s">
        <v>6744</v>
      </c>
      <c r="G924" s="4" t="s">
        <v>6745</v>
      </c>
      <c r="H924" s="5">
        <v>1</v>
      </c>
      <c r="I924" s="5"/>
      <c r="J924" s="5">
        <v>1</v>
      </c>
      <c r="K924" s="5" t="s">
        <v>1325</v>
      </c>
      <c r="L924" s="5" t="s">
        <v>6746</v>
      </c>
      <c r="M924" s="5" t="s">
        <v>6747</v>
      </c>
      <c r="N924" s="5"/>
      <c r="O924" s="5"/>
      <c r="P924" s="5"/>
      <c r="Q924" s="5"/>
      <c r="R924" s="5"/>
      <c r="S924" s="5"/>
      <c r="T924" s="5" t="s">
        <v>1469</v>
      </c>
      <c r="U924" s="6">
        <v>37907</v>
      </c>
      <c r="V924" s="4" t="s">
        <v>1470</v>
      </c>
      <c r="W924" s="4" t="s">
        <v>1392</v>
      </c>
      <c r="X924" s="5" t="s">
        <v>1471</v>
      </c>
      <c r="Y924" s="5"/>
      <c r="Z924" s="5"/>
      <c r="AA924" s="4"/>
      <c r="AB924" s="5"/>
      <c r="AC924" s="5"/>
      <c r="AD924" s="5">
        <v>4</v>
      </c>
      <c r="AE924" s="5"/>
      <c r="AF924" s="6">
        <v>24130</v>
      </c>
      <c r="AG924" s="5">
        <v>58</v>
      </c>
      <c r="AH924" s="5">
        <v>100</v>
      </c>
      <c r="AI924" s="5" t="s">
        <v>1332</v>
      </c>
      <c r="AJ924" s="6">
        <v>37907</v>
      </c>
      <c r="AK924" s="5">
        <v>21</v>
      </c>
      <c r="AL924" s="6">
        <v>37907</v>
      </c>
      <c r="AM924" s="5"/>
      <c r="AN924" s="5">
        <v>30000</v>
      </c>
      <c r="AO924" s="5" t="s">
        <v>4367</v>
      </c>
      <c r="AP924" s="5" t="s">
        <v>1335</v>
      </c>
      <c r="AQ924" s="4" t="s">
        <v>1336</v>
      </c>
      <c r="AR924" s="5" t="s">
        <v>12476</v>
      </c>
      <c r="AS924" s="4" t="s">
        <v>1337</v>
      </c>
      <c r="AT924" s="5" t="s">
        <v>1338</v>
      </c>
      <c r="AU924" s="5" t="s">
        <v>41</v>
      </c>
      <c r="AV924" s="4" t="s">
        <v>1339</v>
      </c>
      <c r="AW924" s="5" t="s">
        <v>76</v>
      </c>
      <c r="AX924" s="4"/>
      <c r="AY924" s="5"/>
      <c r="AZ924" s="5"/>
      <c r="BA924" s="4"/>
      <c r="BB924" s="5"/>
      <c r="BC924" s="4"/>
      <c r="BD924" s="5"/>
      <c r="BE924" s="5"/>
      <c r="BF924" s="5"/>
      <c r="BG924" s="4"/>
      <c r="BH924" s="5"/>
    </row>
    <row r="925" spans="1:60" x14ac:dyDescent="0.25">
      <c r="A925">
        <f t="shared" si="82"/>
        <v>303511</v>
      </c>
      <c r="B925">
        <f t="shared" si="83"/>
        <v>3101902</v>
      </c>
      <c r="C925" s="17" t="str">
        <f t="shared" si="84"/>
        <v>IMP</v>
      </c>
      <c r="D925" t="str">
        <f t="shared" si="81"/>
        <v>REGION ILE DE FRANCE NORD</v>
      </c>
      <c r="E925" s="12" t="str">
        <f t="shared" si="85"/>
        <v>TERRAIN</v>
      </c>
      <c r="F925" s="4" t="s">
        <v>6748</v>
      </c>
      <c r="G925" s="4" t="s">
        <v>2697</v>
      </c>
      <c r="H925" s="5">
        <v>1</v>
      </c>
      <c r="I925" s="5"/>
      <c r="J925" s="5">
        <v>1</v>
      </c>
      <c r="K925" s="5" t="s">
        <v>1325</v>
      </c>
      <c r="L925" s="5" t="s">
        <v>6749</v>
      </c>
      <c r="M925" s="5" t="s">
        <v>6750</v>
      </c>
      <c r="N925" s="5" t="s">
        <v>1357</v>
      </c>
      <c r="O925" s="5">
        <v>42917</v>
      </c>
      <c r="P925" s="5"/>
      <c r="Q925" s="5" t="s">
        <v>1346</v>
      </c>
      <c r="R925" s="5">
        <v>4</v>
      </c>
      <c r="S925" s="5" t="s">
        <v>5</v>
      </c>
      <c r="T925" s="5" t="s">
        <v>11</v>
      </c>
      <c r="U925" s="6">
        <v>42948</v>
      </c>
      <c r="V925" s="4" t="s">
        <v>1605</v>
      </c>
      <c r="W925" s="4" t="s">
        <v>1606</v>
      </c>
      <c r="X925" s="5" t="s">
        <v>5</v>
      </c>
      <c r="Y925" s="5"/>
      <c r="Z925" s="5"/>
      <c r="AA925" s="4"/>
      <c r="AB925" s="5">
        <v>5</v>
      </c>
      <c r="AC925" s="5"/>
      <c r="AD925" s="5">
        <v>5</v>
      </c>
      <c r="AE925" s="5"/>
      <c r="AF925" s="6">
        <v>29845</v>
      </c>
      <c r="AG925" s="5">
        <v>43</v>
      </c>
      <c r="AH925" s="5">
        <v>100</v>
      </c>
      <c r="AI925" s="5" t="s">
        <v>1332</v>
      </c>
      <c r="AJ925" s="6">
        <v>42948</v>
      </c>
      <c r="AK925" s="5">
        <v>7</v>
      </c>
      <c r="AL925" s="6">
        <v>42948</v>
      </c>
      <c r="AM925" s="5"/>
      <c r="AN925" s="5">
        <v>27340</v>
      </c>
      <c r="AO925" s="5" t="s">
        <v>6751</v>
      </c>
      <c r="AP925" s="5" t="s">
        <v>12477</v>
      </c>
      <c r="AQ925" s="4" t="s">
        <v>1351</v>
      </c>
      <c r="AR925" s="5" t="s">
        <v>12478</v>
      </c>
      <c r="AS925" s="4" t="s">
        <v>1651</v>
      </c>
      <c r="AT925" s="5" t="s">
        <v>1652</v>
      </c>
      <c r="AU925" s="5" t="s">
        <v>41</v>
      </c>
      <c r="AV925" s="4" t="s">
        <v>1653</v>
      </c>
      <c r="AW925" s="5" t="s">
        <v>35</v>
      </c>
      <c r="AX925" s="4" t="s">
        <v>2697</v>
      </c>
      <c r="AY925" s="5" t="s">
        <v>2698</v>
      </c>
      <c r="AZ925" s="5" t="s">
        <v>11</v>
      </c>
      <c r="BA925" s="4" t="s">
        <v>2699</v>
      </c>
      <c r="BB925" s="5" t="s">
        <v>2700</v>
      </c>
      <c r="BC925" s="4"/>
      <c r="BD925" s="5"/>
      <c r="BE925" s="5"/>
      <c r="BF925" s="5" t="s">
        <v>1608</v>
      </c>
      <c r="BG925" s="4"/>
      <c r="BH925" s="5"/>
    </row>
    <row r="926" spans="1:60" x14ac:dyDescent="0.25">
      <c r="A926">
        <f t="shared" si="82"/>
        <v>305693</v>
      </c>
      <c r="B926">
        <f t="shared" si="83"/>
        <v>7022880</v>
      </c>
      <c r="C926" s="17" t="str">
        <f t="shared" si="84"/>
        <v>CC</v>
      </c>
      <c r="D926" t="str">
        <f t="shared" si="81"/>
        <v>REGION GRAND SUD</v>
      </c>
      <c r="E926" s="12" t="str">
        <f t="shared" si="85"/>
        <v>TERRAIN</v>
      </c>
      <c r="F926" s="4" t="s">
        <v>6752</v>
      </c>
      <c r="G926" s="4" t="s">
        <v>6753</v>
      </c>
      <c r="H926" s="5">
        <v>1</v>
      </c>
      <c r="I926" s="5"/>
      <c r="J926" s="5">
        <v>1</v>
      </c>
      <c r="K926" s="5" t="s">
        <v>1325</v>
      </c>
      <c r="L926" s="5" t="s">
        <v>339</v>
      </c>
      <c r="M926" s="5" t="s">
        <v>6754</v>
      </c>
      <c r="N926" s="5" t="s">
        <v>245</v>
      </c>
      <c r="O926" s="5">
        <v>45323</v>
      </c>
      <c r="P926" s="5"/>
      <c r="Q926" s="5" t="s">
        <v>1346</v>
      </c>
      <c r="R926" s="5">
        <v>5</v>
      </c>
      <c r="S926" s="5" t="s">
        <v>18</v>
      </c>
      <c r="T926" s="5" t="s">
        <v>25</v>
      </c>
      <c r="U926" s="6">
        <v>45352</v>
      </c>
      <c r="V926" s="4" t="s">
        <v>1363</v>
      </c>
      <c r="W926" s="4" t="s">
        <v>1329</v>
      </c>
      <c r="X926" s="5" t="s">
        <v>18</v>
      </c>
      <c r="Y926" s="5"/>
      <c r="Z926" s="5"/>
      <c r="AA926" s="4" t="s">
        <v>2813</v>
      </c>
      <c r="AB926" s="5" t="s">
        <v>1331</v>
      </c>
      <c r="AC926" s="5"/>
      <c r="AD926" s="5" t="s">
        <v>1331</v>
      </c>
      <c r="AE926" s="5"/>
      <c r="AF926" s="6">
        <v>32635</v>
      </c>
      <c r="AG926" s="5">
        <v>35</v>
      </c>
      <c r="AH926" s="5">
        <v>100</v>
      </c>
      <c r="AI926" s="5" t="s">
        <v>1332</v>
      </c>
      <c r="AJ926" s="6">
        <v>45170</v>
      </c>
      <c r="AK926" s="5">
        <v>1</v>
      </c>
      <c r="AL926" s="6">
        <v>45170</v>
      </c>
      <c r="AM926" s="5" t="s">
        <v>1333</v>
      </c>
      <c r="AN926" s="5">
        <v>43000</v>
      </c>
      <c r="AO926" s="5" t="s">
        <v>6755</v>
      </c>
      <c r="AP926" s="5" t="s">
        <v>1335</v>
      </c>
      <c r="AQ926" s="4" t="s">
        <v>1336</v>
      </c>
      <c r="AR926" s="5" t="s">
        <v>12476</v>
      </c>
      <c r="AS926" s="4" t="s">
        <v>1629</v>
      </c>
      <c r="AT926" s="5" t="s">
        <v>1630</v>
      </c>
      <c r="AU926" s="5" t="s">
        <v>41</v>
      </c>
      <c r="AV926" s="4" t="s">
        <v>1631</v>
      </c>
      <c r="AW926" s="5" t="s">
        <v>7</v>
      </c>
      <c r="AX926" s="4" t="s">
        <v>3473</v>
      </c>
      <c r="AY926" s="5" t="s">
        <v>3475</v>
      </c>
      <c r="AZ926" s="5" t="s">
        <v>11</v>
      </c>
      <c r="BA926" s="4" t="s">
        <v>3476</v>
      </c>
      <c r="BB926" s="5" t="s">
        <v>3477</v>
      </c>
      <c r="BC926" s="4" t="s">
        <v>6753</v>
      </c>
      <c r="BD926" s="5" t="s">
        <v>6756</v>
      </c>
      <c r="BE926" s="5" t="s">
        <v>25</v>
      </c>
      <c r="BF926" s="5" t="s">
        <v>1333</v>
      </c>
      <c r="BG926" s="4" t="s">
        <v>6757</v>
      </c>
      <c r="BH926" s="5" t="s">
        <v>1343</v>
      </c>
    </row>
    <row r="927" spans="1:60" x14ac:dyDescent="0.25">
      <c r="A927">
        <f t="shared" si="82"/>
        <v>306115</v>
      </c>
      <c r="B927">
        <f t="shared" si="83"/>
        <v>7023938</v>
      </c>
      <c r="C927" s="17" t="str">
        <f t="shared" si="84"/>
        <v>CC</v>
      </c>
      <c r="D927" t="str">
        <f t="shared" si="81"/>
        <v>REGION ILE DE FRANCE NORD</v>
      </c>
      <c r="E927" s="12" t="str">
        <f t="shared" si="85"/>
        <v>TERRAIN</v>
      </c>
      <c r="F927" s="4" t="s">
        <v>6758</v>
      </c>
      <c r="G927" s="4" t="s">
        <v>6759</v>
      </c>
      <c r="H927" s="5">
        <v>1</v>
      </c>
      <c r="I927" s="5"/>
      <c r="J927" s="5">
        <v>1</v>
      </c>
      <c r="K927" s="5" t="s">
        <v>1325</v>
      </c>
      <c r="L927" s="5" t="s">
        <v>6760</v>
      </c>
      <c r="M927" s="5" t="s">
        <v>6761</v>
      </c>
      <c r="N927" s="5"/>
      <c r="O927" s="5"/>
      <c r="P927" s="5"/>
      <c r="Q927" s="5"/>
      <c r="R927" s="5"/>
      <c r="S927" s="5"/>
      <c r="T927" s="5" t="s">
        <v>25</v>
      </c>
      <c r="U927" s="6">
        <v>45597</v>
      </c>
      <c r="V927" s="4" t="s">
        <v>1363</v>
      </c>
      <c r="W927" s="4" t="s">
        <v>1329</v>
      </c>
      <c r="X927" s="5" t="s">
        <v>18</v>
      </c>
      <c r="Y927" s="5"/>
      <c r="Z927" s="5"/>
      <c r="AA927" s="5" t="s">
        <v>4932</v>
      </c>
      <c r="AB927" s="5"/>
      <c r="AC927" s="5"/>
      <c r="AD927" s="5" t="s">
        <v>1331</v>
      </c>
      <c r="AE927" s="5"/>
      <c r="AF927" s="6">
        <v>32432</v>
      </c>
      <c r="AG927" s="5">
        <v>36</v>
      </c>
      <c r="AH927" s="5">
        <v>100</v>
      </c>
      <c r="AI927" s="5" t="s">
        <v>1332</v>
      </c>
      <c r="AJ927" s="6">
        <v>45474</v>
      </c>
      <c r="AK927" s="5">
        <v>0</v>
      </c>
      <c r="AL927" s="6">
        <v>45474</v>
      </c>
      <c r="AM927" s="5" t="s">
        <v>1333</v>
      </c>
      <c r="AN927" s="5">
        <v>35650</v>
      </c>
      <c r="AO927" s="5" t="s">
        <v>5139</v>
      </c>
      <c r="AP927" s="5" t="s">
        <v>12477</v>
      </c>
      <c r="AQ927" s="4" t="s">
        <v>1351</v>
      </c>
      <c r="AR927" s="5" t="s">
        <v>12478</v>
      </c>
      <c r="AS927" s="4" t="s">
        <v>1651</v>
      </c>
      <c r="AT927" s="5" t="s">
        <v>1652</v>
      </c>
      <c r="AU927" s="5" t="s">
        <v>41</v>
      </c>
      <c r="AV927" s="4" t="s">
        <v>1653</v>
      </c>
      <c r="AW927" s="5" t="s">
        <v>35</v>
      </c>
      <c r="AX927" s="4" t="s">
        <v>2697</v>
      </c>
      <c r="AY927" s="5" t="s">
        <v>2698</v>
      </c>
      <c r="AZ927" s="5" t="s">
        <v>11</v>
      </c>
      <c r="BA927" s="4" t="s">
        <v>2699</v>
      </c>
      <c r="BB927" s="5" t="s">
        <v>2700</v>
      </c>
      <c r="BC927" s="5" t="s">
        <v>6759</v>
      </c>
      <c r="BD927" s="5" t="s">
        <v>6762</v>
      </c>
      <c r="BE927" s="5" t="s">
        <v>25</v>
      </c>
      <c r="BF927" s="5" t="s">
        <v>1333</v>
      </c>
      <c r="BG927" s="5" t="s">
        <v>6763</v>
      </c>
      <c r="BH927" s="5" t="s">
        <v>1343</v>
      </c>
    </row>
    <row r="928" spans="1:60" x14ac:dyDescent="0.25">
      <c r="A928">
        <f t="shared" si="82"/>
        <v>305649</v>
      </c>
      <c r="B928">
        <f t="shared" si="83"/>
        <v>7022791</v>
      </c>
      <c r="C928" s="17" t="str">
        <f t="shared" si="84"/>
        <v>CC</v>
      </c>
      <c r="D928" t="str">
        <f t="shared" si="81"/>
        <v>REGION GRAND SUD</v>
      </c>
      <c r="E928" s="12" t="str">
        <f t="shared" si="85"/>
        <v>TERRAIN</v>
      </c>
      <c r="F928" s="4" t="s">
        <v>6764</v>
      </c>
      <c r="G928" s="4" t="s">
        <v>6765</v>
      </c>
      <c r="H928" s="5">
        <v>1</v>
      </c>
      <c r="I928" s="5"/>
      <c r="J928" s="5">
        <v>1</v>
      </c>
      <c r="K928" s="5" t="s">
        <v>1325</v>
      </c>
      <c r="L928" s="5" t="s">
        <v>1142</v>
      </c>
      <c r="M928" s="5" t="s">
        <v>6766</v>
      </c>
      <c r="N928" s="5" t="s">
        <v>245</v>
      </c>
      <c r="O928" s="6">
        <v>45323</v>
      </c>
      <c r="P928" s="5"/>
      <c r="Q928" s="5" t="s">
        <v>1346</v>
      </c>
      <c r="R928" s="5">
        <v>5</v>
      </c>
      <c r="S928" s="5" t="s">
        <v>18</v>
      </c>
      <c r="T928" s="5" t="s">
        <v>25</v>
      </c>
      <c r="U928" s="6">
        <v>45352</v>
      </c>
      <c r="V928" s="4" t="s">
        <v>1363</v>
      </c>
      <c r="W928" s="4" t="s">
        <v>1329</v>
      </c>
      <c r="X928" s="5" t="s">
        <v>18</v>
      </c>
      <c r="Y928" s="5"/>
      <c r="Z928" s="5"/>
      <c r="AA928" s="4" t="s">
        <v>6370</v>
      </c>
      <c r="AB928" s="5" t="s">
        <v>1331</v>
      </c>
      <c r="AC928" s="5"/>
      <c r="AD928" s="5" t="s">
        <v>1331</v>
      </c>
      <c r="AE928" s="5"/>
      <c r="AF928" s="6">
        <v>29354</v>
      </c>
      <c r="AG928" s="5">
        <v>44</v>
      </c>
      <c r="AH928" s="5">
        <v>100</v>
      </c>
      <c r="AI928" s="5" t="s">
        <v>1332</v>
      </c>
      <c r="AJ928" s="6">
        <v>45170</v>
      </c>
      <c r="AK928" s="5">
        <v>1</v>
      </c>
      <c r="AL928" s="6">
        <v>45170</v>
      </c>
      <c r="AM928" s="5" t="s">
        <v>1333</v>
      </c>
      <c r="AN928" s="5">
        <v>83500</v>
      </c>
      <c r="AO928" s="5" t="s">
        <v>1942</v>
      </c>
      <c r="AP928" s="5" t="s">
        <v>1335</v>
      </c>
      <c r="AQ928" s="4" t="s">
        <v>1336</v>
      </c>
      <c r="AR928" s="5" t="s">
        <v>12476</v>
      </c>
      <c r="AS928" s="4" t="s">
        <v>1473</v>
      </c>
      <c r="AT928" s="5" t="s">
        <v>1474</v>
      </c>
      <c r="AU928" s="5" t="s">
        <v>41</v>
      </c>
      <c r="AV928" s="4" t="s">
        <v>1475</v>
      </c>
      <c r="AW928" s="5" t="s">
        <v>58</v>
      </c>
      <c r="AX928" s="4" t="s">
        <v>1479</v>
      </c>
      <c r="AY928" s="5" t="s">
        <v>1480</v>
      </c>
      <c r="AZ928" s="5" t="s">
        <v>11</v>
      </c>
      <c r="BA928" s="4" t="s">
        <v>1481</v>
      </c>
      <c r="BB928" s="5" t="s">
        <v>1482</v>
      </c>
      <c r="BC928" s="4" t="s">
        <v>6765</v>
      </c>
      <c r="BD928" s="5" t="s">
        <v>6767</v>
      </c>
      <c r="BE928" s="5" t="s">
        <v>25</v>
      </c>
      <c r="BF928" s="5" t="s">
        <v>1333</v>
      </c>
      <c r="BG928" s="4" t="s">
        <v>6768</v>
      </c>
      <c r="BH928" s="5" t="s">
        <v>1343</v>
      </c>
    </row>
    <row r="929" spans="1:60" x14ac:dyDescent="0.25">
      <c r="A929">
        <f t="shared" si="82"/>
        <v>305484</v>
      </c>
      <c r="B929">
        <f t="shared" si="83"/>
        <v>7022155</v>
      </c>
      <c r="C929" s="17" t="str">
        <f t="shared" si="84"/>
        <v>CC</v>
      </c>
      <c r="D929" t="str">
        <f t="shared" si="81"/>
        <v>REGION ILE DE FRANCE NORD</v>
      </c>
      <c r="E929" s="12" t="str">
        <f t="shared" si="85"/>
        <v>TERRAIN</v>
      </c>
      <c r="F929" s="4" t="s">
        <v>676</v>
      </c>
      <c r="G929" s="4" t="s">
        <v>6769</v>
      </c>
      <c r="H929" s="5">
        <v>1</v>
      </c>
      <c r="I929" s="5"/>
      <c r="J929" s="5">
        <v>1</v>
      </c>
      <c r="K929" s="5" t="s">
        <v>1325</v>
      </c>
      <c r="L929" s="5" t="s">
        <v>678</v>
      </c>
      <c r="M929" s="5" t="s">
        <v>677</v>
      </c>
      <c r="N929" s="5"/>
      <c r="O929" s="6"/>
      <c r="P929" s="5"/>
      <c r="Q929" s="5"/>
      <c r="R929" s="5"/>
      <c r="S929" s="5"/>
      <c r="T929" s="5" t="s">
        <v>25</v>
      </c>
      <c r="U929" s="6">
        <v>45108</v>
      </c>
      <c r="V929" s="4" t="s">
        <v>1363</v>
      </c>
      <c r="W929" s="4" t="s">
        <v>1329</v>
      </c>
      <c r="X929" s="5" t="s">
        <v>18</v>
      </c>
      <c r="Y929" s="5"/>
      <c r="Z929" s="5"/>
      <c r="AA929" s="4" t="s">
        <v>5162</v>
      </c>
      <c r="AB929" s="5"/>
      <c r="AC929" s="5"/>
      <c r="AD929" s="5" t="s">
        <v>1331</v>
      </c>
      <c r="AE929" s="5"/>
      <c r="AF929" s="6">
        <v>28276</v>
      </c>
      <c r="AG929" s="5">
        <v>47</v>
      </c>
      <c r="AH929" s="5">
        <v>100</v>
      </c>
      <c r="AI929" s="5" t="s">
        <v>1332</v>
      </c>
      <c r="AJ929" s="6">
        <v>44927</v>
      </c>
      <c r="AK929" s="5">
        <v>1</v>
      </c>
      <c r="AL929" s="6">
        <v>44927</v>
      </c>
      <c r="AM929" s="5" t="s">
        <v>1333</v>
      </c>
      <c r="AN929" s="5">
        <v>27110</v>
      </c>
      <c r="AO929" s="5" t="s">
        <v>6770</v>
      </c>
      <c r="AP929" s="5" t="s">
        <v>12477</v>
      </c>
      <c r="AQ929" s="4" t="s">
        <v>1351</v>
      </c>
      <c r="AR929" s="5" t="s">
        <v>12478</v>
      </c>
      <c r="AS929" s="4" t="s">
        <v>1651</v>
      </c>
      <c r="AT929" s="5" t="s">
        <v>1652</v>
      </c>
      <c r="AU929" s="5" t="s">
        <v>41</v>
      </c>
      <c r="AV929" s="4" t="s">
        <v>1653</v>
      </c>
      <c r="AW929" s="5" t="s">
        <v>35</v>
      </c>
      <c r="AX929" s="4" t="s">
        <v>2697</v>
      </c>
      <c r="AY929" s="5" t="s">
        <v>2698</v>
      </c>
      <c r="AZ929" s="5" t="s">
        <v>11</v>
      </c>
      <c r="BA929" s="4" t="s">
        <v>2699</v>
      </c>
      <c r="BB929" s="5" t="s">
        <v>2700</v>
      </c>
      <c r="BC929" s="4" t="s">
        <v>6769</v>
      </c>
      <c r="BD929" s="5" t="s">
        <v>6771</v>
      </c>
      <c r="BE929" s="5" t="s">
        <v>25</v>
      </c>
      <c r="BF929" s="5" t="s">
        <v>1333</v>
      </c>
      <c r="BG929" s="4" t="s">
        <v>6772</v>
      </c>
      <c r="BH929" s="5" t="s">
        <v>1343</v>
      </c>
    </row>
    <row r="930" spans="1:60" x14ac:dyDescent="0.25">
      <c r="A930">
        <f t="shared" si="82"/>
        <v>306432</v>
      </c>
      <c r="B930">
        <f t="shared" si="83"/>
        <v>7024352</v>
      </c>
      <c r="C930" s="17" t="str">
        <f t="shared" si="84"/>
        <v>CC</v>
      </c>
      <c r="D930" t="str">
        <f t="shared" si="81"/>
        <v>REGION CENTRE EST</v>
      </c>
      <c r="E930" s="12" t="str">
        <f t="shared" si="85"/>
        <v>TERRAIN</v>
      </c>
      <c r="F930" s="4" t="s">
        <v>6773</v>
      </c>
      <c r="G930" s="4" t="s">
        <v>6774</v>
      </c>
      <c r="H930" s="5">
        <v>1</v>
      </c>
      <c r="I930" s="5"/>
      <c r="J930" s="5">
        <v>2</v>
      </c>
      <c r="K930" s="5" t="s">
        <v>1345</v>
      </c>
      <c r="L930" s="5" t="s">
        <v>571</v>
      </c>
      <c r="M930" s="5" t="s">
        <v>6775</v>
      </c>
      <c r="N930" s="5"/>
      <c r="O930" s="5"/>
      <c r="P930" s="5"/>
      <c r="Q930" s="5"/>
      <c r="R930" s="5"/>
      <c r="S930" s="5"/>
      <c r="T930" s="5" t="s">
        <v>245</v>
      </c>
      <c r="U930" s="6">
        <v>45597</v>
      </c>
      <c r="V930" s="4" t="s">
        <v>1328</v>
      </c>
      <c r="W930" s="4" t="s">
        <v>1329</v>
      </c>
      <c r="X930" s="5" t="s">
        <v>18</v>
      </c>
      <c r="Y930" s="5"/>
      <c r="Z930" s="5"/>
      <c r="AA930" s="4" t="s">
        <v>8630</v>
      </c>
      <c r="AB930" s="5"/>
      <c r="AC930" s="5"/>
      <c r="AD930" s="5" t="s">
        <v>1331</v>
      </c>
      <c r="AE930" s="5"/>
      <c r="AF930" s="6">
        <v>35342</v>
      </c>
      <c r="AG930" s="5">
        <v>28</v>
      </c>
      <c r="AH930" s="5">
        <v>100</v>
      </c>
      <c r="AI930" s="5" t="s">
        <v>1332</v>
      </c>
      <c r="AJ930" s="6">
        <v>45597</v>
      </c>
      <c r="AK930" s="5">
        <v>0</v>
      </c>
      <c r="AL930" s="6">
        <v>45597</v>
      </c>
      <c r="AM930" s="5"/>
      <c r="AN930" s="5">
        <v>68100</v>
      </c>
      <c r="AO930" s="5" t="s">
        <v>6777</v>
      </c>
      <c r="AP930" s="5" t="s">
        <v>1536</v>
      </c>
      <c r="AQ930" s="4" t="s">
        <v>12479</v>
      </c>
      <c r="AR930" s="5" t="s">
        <v>12480</v>
      </c>
      <c r="AS930" s="4" t="s">
        <v>1564</v>
      </c>
      <c r="AT930" s="5" t="s">
        <v>1565</v>
      </c>
      <c r="AU930" s="5" t="s">
        <v>41</v>
      </c>
      <c r="AV930" s="4" t="s">
        <v>1566</v>
      </c>
      <c r="AW930" s="5" t="s">
        <v>68</v>
      </c>
      <c r="AX930" s="4"/>
      <c r="AY930" s="5"/>
      <c r="AZ930" s="5"/>
      <c r="BA930" s="4" t="s">
        <v>7099</v>
      </c>
      <c r="BB930" s="5" t="s">
        <v>7100</v>
      </c>
      <c r="BC930" s="4"/>
      <c r="BD930" s="5" t="s">
        <v>12541</v>
      </c>
      <c r="BE930" s="5"/>
      <c r="BF930" s="5" t="s">
        <v>1333</v>
      </c>
      <c r="BG930" s="4"/>
      <c r="BH930" s="5"/>
    </row>
    <row r="931" spans="1:60" x14ac:dyDescent="0.25">
      <c r="A931">
        <f t="shared" si="82"/>
        <v>305541</v>
      </c>
      <c r="B931">
        <f t="shared" si="83"/>
        <v>7022368</v>
      </c>
      <c r="C931" s="17" t="str">
        <f t="shared" si="84"/>
        <v>CC</v>
      </c>
      <c r="D931" t="str">
        <f t="shared" si="81"/>
        <v>REGION ILE DE FRANCE NORD</v>
      </c>
      <c r="E931" s="12" t="str">
        <f t="shared" si="85"/>
        <v>TERRAIN</v>
      </c>
      <c r="F931" s="4" t="s">
        <v>6779</v>
      </c>
      <c r="G931" s="4" t="s">
        <v>6780</v>
      </c>
      <c r="H931" s="5">
        <v>1</v>
      </c>
      <c r="I931" s="5"/>
      <c r="J931" s="5">
        <v>2</v>
      </c>
      <c r="K931" s="5" t="s">
        <v>1345</v>
      </c>
      <c r="L931" s="5" t="s">
        <v>2601</v>
      </c>
      <c r="M931" s="5" t="s">
        <v>6781</v>
      </c>
      <c r="N931" s="5"/>
      <c r="O931" s="5"/>
      <c r="P931" s="5"/>
      <c r="Q931" s="5"/>
      <c r="R931" s="5"/>
      <c r="S931" s="5"/>
      <c r="T931" s="5" t="s">
        <v>25</v>
      </c>
      <c r="U931" s="6">
        <v>45200</v>
      </c>
      <c r="V931" s="4" t="s">
        <v>1363</v>
      </c>
      <c r="W931" s="4" t="s">
        <v>1329</v>
      </c>
      <c r="X931" s="5" t="s">
        <v>18</v>
      </c>
      <c r="Y931" s="5"/>
      <c r="Z931" s="5"/>
      <c r="AA931" s="4" t="s">
        <v>6782</v>
      </c>
      <c r="AB931" s="5"/>
      <c r="AC931" s="5"/>
      <c r="AD931" s="5" t="s">
        <v>1331</v>
      </c>
      <c r="AE931" s="5"/>
      <c r="AF931" s="6">
        <v>27916</v>
      </c>
      <c r="AG931" s="5">
        <v>48</v>
      </c>
      <c r="AH931" s="5">
        <v>100</v>
      </c>
      <c r="AI931" s="5" t="s">
        <v>1332</v>
      </c>
      <c r="AJ931" s="6">
        <v>45017</v>
      </c>
      <c r="AK931" s="5">
        <v>1</v>
      </c>
      <c r="AL931" s="6">
        <v>45017</v>
      </c>
      <c r="AM931" s="5" t="s">
        <v>1333</v>
      </c>
      <c r="AN931" s="5">
        <v>78550</v>
      </c>
      <c r="AO931" s="5" t="s">
        <v>6783</v>
      </c>
      <c r="AP931" s="5" t="s">
        <v>12477</v>
      </c>
      <c r="AQ931" s="4" t="s">
        <v>1351</v>
      </c>
      <c r="AR931" s="5" t="s">
        <v>12478</v>
      </c>
      <c r="AS931" s="4" t="s">
        <v>1656</v>
      </c>
      <c r="AT931" s="5" t="s">
        <v>1657</v>
      </c>
      <c r="AU931" s="5" t="s">
        <v>41</v>
      </c>
      <c r="AV931" s="4" t="s">
        <v>1658</v>
      </c>
      <c r="AW931" s="5" t="s">
        <v>306</v>
      </c>
      <c r="AX931" s="4" t="s">
        <v>2991</v>
      </c>
      <c r="AY931" s="5" t="s">
        <v>2992</v>
      </c>
      <c r="AZ931" s="5" t="s">
        <v>11</v>
      </c>
      <c r="BA931" s="4" t="s">
        <v>2993</v>
      </c>
      <c r="BB931" s="5" t="s">
        <v>2994</v>
      </c>
      <c r="BC931" s="4" t="s">
        <v>6780</v>
      </c>
      <c r="BD931" s="5" t="s">
        <v>6784</v>
      </c>
      <c r="BE931" s="5" t="s">
        <v>25</v>
      </c>
      <c r="BF931" s="5" t="s">
        <v>1333</v>
      </c>
      <c r="BG931" s="4" t="s">
        <v>6785</v>
      </c>
      <c r="BH931" s="5" t="s">
        <v>1343</v>
      </c>
    </row>
    <row r="932" spans="1:60" x14ac:dyDescent="0.25">
      <c r="A932">
        <f t="shared" si="82"/>
        <v>172954</v>
      </c>
      <c r="B932">
        <f t="shared" si="83"/>
        <v>6015386</v>
      </c>
      <c r="C932" t="str">
        <f t="shared" si="84"/>
        <v>ASSISTANTE</v>
      </c>
      <c r="D932" t="str">
        <f t="shared" si="81"/>
        <v>POLE PILOTAGE DU RESEAU COMMERCIAL</v>
      </c>
      <c r="E932" s="12" t="str">
        <f t="shared" si="85"/>
        <v>TERRAIN</v>
      </c>
      <c r="F932" s="4" t="s">
        <v>6786</v>
      </c>
      <c r="G932" s="4" t="s">
        <v>6787</v>
      </c>
      <c r="H932" s="5">
        <v>1</v>
      </c>
      <c r="I932" s="5"/>
      <c r="J932" s="5">
        <v>2</v>
      </c>
      <c r="K932" s="5" t="s">
        <v>1345</v>
      </c>
      <c r="L932" s="5" t="s">
        <v>106</v>
      </c>
      <c r="M932" s="5" t="s">
        <v>6788</v>
      </c>
      <c r="N932" s="5"/>
      <c r="O932" s="5"/>
      <c r="P932" s="5"/>
      <c r="Q932" s="5"/>
      <c r="R932" s="5"/>
      <c r="S932" s="5"/>
      <c r="T932" s="5" t="s">
        <v>1469</v>
      </c>
      <c r="U932" s="6">
        <v>34491</v>
      </c>
      <c r="V932" s="4" t="s">
        <v>1470</v>
      </c>
      <c r="W932" s="4" t="s">
        <v>1392</v>
      </c>
      <c r="X932" s="5" t="s">
        <v>1471</v>
      </c>
      <c r="Y932" s="5"/>
      <c r="Z932" s="5"/>
      <c r="AA932" s="4"/>
      <c r="AB932" s="5"/>
      <c r="AC932" s="5"/>
      <c r="AD932" s="5">
        <v>4</v>
      </c>
      <c r="AE932" s="5"/>
      <c r="AF932" s="6">
        <v>22284</v>
      </c>
      <c r="AG932" s="5">
        <v>63</v>
      </c>
      <c r="AH932" s="5">
        <v>100</v>
      </c>
      <c r="AI932" s="5" t="s">
        <v>1332</v>
      </c>
      <c r="AJ932" s="6">
        <v>34491</v>
      </c>
      <c r="AK932" s="5">
        <v>30</v>
      </c>
      <c r="AL932" s="6">
        <v>34491</v>
      </c>
      <c r="AM932" s="5"/>
      <c r="AN932" s="5">
        <v>42000</v>
      </c>
      <c r="AO932" s="5" t="s">
        <v>3576</v>
      </c>
      <c r="AP932" s="5"/>
      <c r="AQ932" s="4" t="s">
        <v>1395</v>
      </c>
      <c r="AR932" s="5" t="s">
        <v>188</v>
      </c>
      <c r="AS932" s="4"/>
      <c r="AT932" s="5"/>
      <c r="AU932" s="5"/>
      <c r="AV932" s="4" t="s">
        <v>1757</v>
      </c>
      <c r="AW932" s="5" t="s">
        <v>1758</v>
      </c>
      <c r="AX932" s="4"/>
      <c r="AY932" s="5"/>
      <c r="AZ932" s="5"/>
      <c r="BA932" s="4"/>
      <c r="BB932" s="5"/>
      <c r="BC932" s="4"/>
      <c r="BD932" s="5"/>
      <c r="BE932" s="5"/>
      <c r="BF932" s="5"/>
      <c r="BG932" s="4"/>
      <c r="BH932" s="5"/>
    </row>
    <row r="933" spans="1:60" x14ac:dyDescent="0.25">
      <c r="A933">
        <f t="shared" si="82"/>
        <v>193654</v>
      </c>
      <c r="B933">
        <f t="shared" si="83"/>
        <v>3002931</v>
      </c>
      <c r="C933" s="17" t="str">
        <f t="shared" si="84"/>
        <v>CC</v>
      </c>
      <c r="D933" t="str">
        <f t="shared" si="81"/>
        <v>REGION GRAND SUD</v>
      </c>
      <c r="E933" s="12" t="str">
        <f t="shared" si="85"/>
        <v>TERRAIN</v>
      </c>
      <c r="F933" s="4" t="s">
        <v>6789</v>
      </c>
      <c r="G933" s="4" t="s">
        <v>6790</v>
      </c>
      <c r="H933" s="5">
        <v>1</v>
      </c>
      <c r="I933" s="5"/>
      <c r="J933" s="5">
        <v>2</v>
      </c>
      <c r="K933" s="5" t="s">
        <v>1345</v>
      </c>
      <c r="L933" s="5" t="s">
        <v>6791</v>
      </c>
      <c r="M933" s="5" t="s">
        <v>6792</v>
      </c>
      <c r="N933" s="5" t="s">
        <v>25</v>
      </c>
      <c r="O933" s="5">
        <v>42795</v>
      </c>
      <c r="P933" s="5"/>
      <c r="Q933" s="5" t="s">
        <v>1346</v>
      </c>
      <c r="R933" s="5">
        <v>5</v>
      </c>
      <c r="S933" s="5" t="s">
        <v>18</v>
      </c>
      <c r="T933" s="5" t="s">
        <v>60</v>
      </c>
      <c r="U933" s="6">
        <v>42826</v>
      </c>
      <c r="V933" s="5" t="s">
        <v>1773</v>
      </c>
      <c r="W933" s="4" t="s">
        <v>1329</v>
      </c>
      <c r="X933" s="5" t="s">
        <v>18</v>
      </c>
      <c r="Y933" s="5"/>
      <c r="Z933" s="5"/>
      <c r="AA933" s="5" t="s">
        <v>3418</v>
      </c>
      <c r="AB933" s="5" t="s">
        <v>1393</v>
      </c>
      <c r="AC933" s="5"/>
      <c r="AD933" s="5" t="s">
        <v>1393</v>
      </c>
      <c r="AE933" s="5"/>
      <c r="AF933" s="5">
        <v>25289</v>
      </c>
      <c r="AG933" s="5">
        <v>55</v>
      </c>
      <c r="AH933" s="5">
        <v>100</v>
      </c>
      <c r="AI933" s="5" t="s">
        <v>1332</v>
      </c>
      <c r="AJ933" s="5">
        <v>40391</v>
      </c>
      <c r="AK933" s="5">
        <v>14</v>
      </c>
      <c r="AL933" s="5">
        <v>40391</v>
      </c>
      <c r="AM933" s="5" t="s">
        <v>1333</v>
      </c>
      <c r="AN933" s="5">
        <v>11100</v>
      </c>
      <c r="AO933" s="5" t="s">
        <v>6793</v>
      </c>
      <c r="AP933" s="5" t="s">
        <v>1335</v>
      </c>
      <c r="AQ933" s="4" t="s">
        <v>1336</v>
      </c>
      <c r="AR933" s="5" t="s">
        <v>12476</v>
      </c>
      <c r="AS933" s="4" t="s">
        <v>1337</v>
      </c>
      <c r="AT933" s="5" t="s">
        <v>1338</v>
      </c>
      <c r="AU933" s="5" t="s">
        <v>41</v>
      </c>
      <c r="AV933" s="4" t="s">
        <v>1339</v>
      </c>
      <c r="AW933" s="5" t="s">
        <v>76</v>
      </c>
      <c r="AX933" s="4" t="s">
        <v>1877</v>
      </c>
      <c r="AY933" s="5" t="s">
        <v>1878</v>
      </c>
      <c r="AZ933" s="5" t="s">
        <v>11</v>
      </c>
      <c r="BA933" s="4" t="s">
        <v>1879</v>
      </c>
      <c r="BB933" s="5" t="s">
        <v>1880</v>
      </c>
      <c r="BC933" s="5" t="s">
        <v>6790</v>
      </c>
      <c r="BD933" s="5" t="s">
        <v>6794</v>
      </c>
      <c r="BE933" s="5" t="s">
        <v>60</v>
      </c>
      <c r="BF933" s="5" t="s">
        <v>1333</v>
      </c>
      <c r="BG933" s="5" t="s">
        <v>6795</v>
      </c>
      <c r="BH933" s="5" t="s">
        <v>1343</v>
      </c>
    </row>
    <row r="934" spans="1:60" x14ac:dyDescent="0.25">
      <c r="A934">
        <f t="shared" si="82"/>
        <v>305917</v>
      </c>
      <c r="B934">
        <f t="shared" si="83"/>
        <v>7023452</v>
      </c>
      <c r="C934" s="17" t="str">
        <f t="shared" si="84"/>
        <v>CC</v>
      </c>
      <c r="D934" t="str">
        <f t="shared" si="81"/>
        <v>REGION GRAND OUEST</v>
      </c>
      <c r="E934" s="12" t="str">
        <f t="shared" si="85"/>
        <v>TERRAIN</v>
      </c>
      <c r="F934" s="4" t="s">
        <v>6796</v>
      </c>
      <c r="G934" s="4" t="s">
        <v>6797</v>
      </c>
      <c r="H934" s="5">
        <v>1</v>
      </c>
      <c r="I934" s="5"/>
      <c r="J934" s="5">
        <v>1</v>
      </c>
      <c r="K934" s="5" t="s">
        <v>1325</v>
      </c>
      <c r="L934" s="5" t="s">
        <v>107</v>
      </c>
      <c r="M934" s="5" t="s">
        <v>6798</v>
      </c>
      <c r="N934" s="5"/>
      <c r="O934" s="5"/>
      <c r="P934" s="5"/>
      <c r="Q934" s="5"/>
      <c r="R934" s="5"/>
      <c r="S934" s="5"/>
      <c r="T934" s="5" t="s">
        <v>25</v>
      </c>
      <c r="U934" s="6">
        <v>45474</v>
      </c>
      <c r="V934" s="4" t="s">
        <v>1363</v>
      </c>
      <c r="W934" s="4" t="s">
        <v>1329</v>
      </c>
      <c r="X934" s="5" t="s">
        <v>18</v>
      </c>
      <c r="Y934" s="5"/>
      <c r="Z934" s="5"/>
      <c r="AA934" s="4" t="s">
        <v>4812</v>
      </c>
      <c r="AB934" s="5"/>
      <c r="AC934" s="5"/>
      <c r="AD934" s="5" t="s">
        <v>1331</v>
      </c>
      <c r="AE934" s="5"/>
      <c r="AF934" s="6">
        <v>32585</v>
      </c>
      <c r="AG934" s="5">
        <v>35</v>
      </c>
      <c r="AH934" s="5">
        <v>100</v>
      </c>
      <c r="AI934" s="5" t="s">
        <v>1332</v>
      </c>
      <c r="AJ934" s="6">
        <v>45352</v>
      </c>
      <c r="AK934" s="5">
        <v>0</v>
      </c>
      <c r="AL934" s="6">
        <v>45352</v>
      </c>
      <c r="AM934" s="5" t="s">
        <v>1333</v>
      </c>
      <c r="AN934" s="5">
        <v>28200</v>
      </c>
      <c r="AO934" s="5" t="s">
        <v>6799</v>
      </c>
      <c r="AP934" s="5" t="s">
        <v>1413</v>
      </c>
      <c r="AQ934" s="4" t="s">
        <v>1414</v>
      </c>
      <c r="AR934" s="5" t="s">
        <v>19</v>
      </c>
      <c r="AS934" s="4" t="s">
        <v>2662</v>
      </c>
      <c r="AT934" s="5" t="s">
        <v>2663</v>
      </c>
      <c r="AU934" s="5" t="s">
        <v>41</v>
      </c>
      <c r="AV934" s="4" t="s">
        <v>2664</v>
      </c>
      <c r="AW934" s="5" t="s">
        <v>119</v>
      </c>
      <c r="AX934" s="4" t="s">
        <v>2665</v>
      </c>
      <c r="AY934" s="5" t="s">
        <v>2666</v>
      </c>
      <c r="AZ934" s="5" t="s">
        <v>11</v>
      </c>
      <c r="BA934" s="4" t="s">
        <v>2667</v>
      </c>
      <c r="BB934" s="5" t="s">
        <v>2668</v>
      </c>
      <c r="BC934" s="4" t="s">
        <v>6797</v>
      </c>
      <c r="BD934" s="5" t="s">
        <v>6800</v>
      </c>
      <c r="BE934" s="5" t="s">
        <v>25</v>
      </c>
      <c r="BF934" s="5" t="s">
        <v>1333</v>
      </c>
      <c r="BG934" s="4" t="s">
        <v>6801</v>
      </c>
      <c r="BH934" s="5" t="s">
        <v>1343</v>
      </c>
    </row>
    <row r="935" spans="1:60" x14ac:dyDescent="0.25">
      <c r="A935">
        <f t="shared" si="82"/>
        <v>304782</v>
      </c>
      <c r="B935">
        <f t="shared" si="83"/>
        <v>3102607</v>
      </c>
      <c r="C935" s="17" t="str">
        <f t="shared" si="84"/>
        <v>CC</v>
      </c>
      <c r="D935" t="str">
        <f t="shared" si="81"/>
        <v>REGION GRAND SUD</v>
      </c>
      <c r="E935" s="12" t="str">
        <f t="shared" si="85"/>
        <v>TERRAIN</v>
      </c>
      <c r="F935" s="4" t="s">
        <v>6802</v>
      </c>
      <c r="G935" s="4" t="s">
        <v>6803</v>
      </c>
      <c r="H935" s="5">
        <v>1</v>
      </c>
      <c r="I935" s="5"/>
      <c r="J935" s="5">
        <v>1</v>
      </c>
      <c r="K935" s="5" t="s">
        <v>1325</v>
      </c>
      <c r="L935" s="5" t="s">
        <v>655</v>
      </c>
      <c r="M935" s="5" t="s">
        <v>6804</v>
      </c>
      <c r="N935" s="5"/>
      <c r="O935" s="5"/>
      <c r="P935" s="5"/>
      <c r="Q935" s="5"/>
      <c r="R935" s="5"/>
      <c r="S935" s="5"/>
      <c r="T935" s="5" t="s">
        <v>25</v>
      </c>
      <c r="U935" s="6">
        <v>44348</v>
      </c>
      <c r="V935" s="4" t="s">
        <v>1363</v>
      </c>
      <c r="W935" s="4" t="s">
        <v>1329</v>
      </c>
      <c r="X935" s="5" t="s">
        <v>18</v>
      </c>
      <c r="Y935" s="5"/>
      <c r="Z935" s="5"/>
      <c r="AA935" s="4" t="s">
        <v>3411</v>
      </c>
      <c r="AB935" s="5"/>
      <c r="AC935" s="5"/>
      <c r="AD935" s="5" t="s">
        <v>1331</v>
      </c>
      <c r="AE935" s="5"/>
      <c r="AF935" s="6">
        <v>32057</v>
      </c>
      <c r="AG935" s="5">
        <v>37</v>
      </c>
      <c r="AH935" s="5">
        <v>100</v>
      </c>
      <c r="AI935" s="5" t="s">
        <v>1332</v>
      </c>
      <c r="AJ935" s="6">
        <v>44166</v>
      </c>
      <c r="AK935" s="5">
        <v>4</v>
      </c>
      <c r="AL935" s="6">
        <v>44166</v>
      </c>
      <c r="AM935" s="5" t="s">
        <v>1333</v>
      </c>
      <c r="AN935" s="5">
        <v>83210</v>
      </c>
      <c r="AO935" s="5" t="s">
        <v>1488</v>
      </c>
      <c r="AP935" s="5" t="s">
        <v>1335</v>
      </c>
      <c r="AQ935" s="4" t="s">
        <v>1336</v>
      </c>
      <c r="AR935" s="5" t="s">
        <v>12476</v>
      </c>
      <c r="AS935" s="4" t="s">
        <v>1473</v>
      </c>
      <c r="AT935" s="5" t="s">
        <v>1474</v>
      </c>
      <c r="AU935" s="5" t="s">
        <v>41</v>
      </c>
      <c r="AV935" s="4" t="s">
        <v>1475</v>
      </c>
      <c r="AW935" s="5" t="s">
        <v>58</v>
      </c>
      <c r="AX935" s="4" t="s">
        <v>1489</v>
      </c>
      <c r="AY935" s="5" t="s">
        <v>1490</v>
      </c>
      <c r="AZ935" s="5" t="s">
        <v>11</v>
      </c>
      <c r="BA935" s="4" t="s">
        <v>1491</v>
      </c>
      <c r="BB935" s="5" t="s">
        <v>1492</v>
      </c>
      <c r="BC935" s="4" t="s">
        <v>6803</v>
      </c>
      <c r="BD935" s="5" t="s">
        <v>6805</v>
      </c>
      <c r="BE935" s="5" t="s">
        <v>25</v>
      </c>
      <c r="BF935" s="5" t="s">
        <v>1333</v>
      </c>
      <c r="BG935" s="4" t="s">
        <v>6806</v>
      </c>
      <c r="BH935" s="5" t="s">
        <v>1343</v>
      </c>
    </row>
    <row r="936" spans="1:60" x14ac:dyDescent="0.25">
      <c r="A936">
        <f t="shared" si="82"/>
        <v>193536</v>
      </c>
      <c r="B936">
        <f t="shared" si="83"/>
        <v>3002805</v>
      </c>
      <c r="C936" s="17" t="str">
        <f t="shared" si="84"/>
        <v>CC</v>
      </c>
      <c r="D936" t="str">
        <f t="shared" si="81"/>
        <v>REGION CENTRE EST</v>
      </c>
      <c r="E936" s="12" t="str">
        <f t="shared" si="85"/>
        <v>TERRAIN</v>
      </c>
      <c r="F936" s="4" t="s">
        <v>1024</v>
      </c>
      <c r="G936" s="4" t="s">
        <v>6807</v>
      </c>
      <c r="H936" s="5">
        <v>1</v>
      </c>
      <c r="I936" s="5"/>
      <c r="J936" s="5">
        <v>2</v>
      </c>
      <c r="K936" s="5" t="s">
        <v>1345</v>
      </c>
      <c r="L936" s="5" t="s">
        <v>118</v>
      </c>
      <c r="M936" s="5" t="s">
        <v>1025</v>
      </c>
      <c r="N936" s="5"/>
      <c r="O936" s="5"/>
      <c r="P936" s="5"/>
      <c r="Q936" s="5"/>
      <c r="R936" s="5"/>
      <c r="S936" s="5"/>
      <c r="T936" s="5" t="s">
        <v>25</v>
      </c>
      <c r="U936" s="6">
        <v>40513</v>
      </c>
      <c r="V936" s="5" t="s">
        <v>1363</v>
      </c>
      <c r="W936" s="4" t="s">
        <v>1329</v>
      </c>
      <c r="X936" s="5" t="s">
        <v>18</v>
      </c>
      <c r="Y936" s="5"/>
      <c r="Z936" s="5"/>
      <c r="AA936" s="4" t="s">
        <v>6808</v>
      </c>
      <c r="AB936" s="5"/>
      <c r="AC936" s="5"/>
      <c r="AD936" s="5" t="s">
        <v>1331</v>
      </c>
      <c r="AE936" s="5"/>
      <c r="AF936" s="5">
        <v>30316</v>
      </c>
      <c r="AG936" s="5">
        <v>41</v>
      </c>
      <c r="AH936" s="5">
        <v>100</v>
      </c>
      <c r="AI936" s="5" t="s">
        <v>1332</v>
      </c>
      <c r="AJ936" s="5">
        <v>40269</v>
      </c>
      <c r="AK936" s="5">
        <v>14</v>
      </c>
      <c r="AL936" s="5">
        <v>40269</v>
      </c>
      <c r="AM936" s="5" t="s">
        <v>1333</v>
      </c>
      <c r="AN936" s="5">
        <v>45390</v>
      </c>
      <c r="AO936" s="5" t="s">
        <v>12528</v>
      </c>
      <c r="AP936" s="5" t="s">
        <v>1536</v>
      </c>
      <c r="AQ936" s="4" t="s">
        <v>12479</v>
      </c>
      <c r="AR936" s="5" t="s">
        <v>12480</v>
      </c>
      <c r="AS936" s="4" t="s">
        <v>1376</v>
      </c>
      <c r="AT936" s="5" t="s">
        <v>1377</v>
      </c>
      <c r="AU936" s="5" t="s">
        <v>41</v>
      </c>
      <c r="AV936" s="4" t="s">
        <v>1378</v>
      </c>
      <c r="AW936" s="5" t="s">
        <v>47</v>
      </c>
      <c r="AX936" s="4" t="s">
        <v>1379</v>
      </c>
      <c r="AY936" s="5" t="s">
        <v>1380</v>
      </c>
      <c r="AZ936" s="5" t="s">
        <v>11</v>
      </c>
      <c r="BA936" s="4" t="s">
        <v>1381</v>
      </c>
      <c r="BB936" s="5" t="s">
        <v>1382</v>
      </c>
      <c r="BC936" s="4" t="s">
        <v>6807</v>
      </c>
      <c r="BD936" s="5" t="s">
        <v>6809</v>
      </c>
      <c r="BE936" s="5" t="s">
        <v>25</v>
      </c>
      <c r="BF936" s="5" t="s">
        <v>1333</v>
      </c>
      <c r="BG936" s="4" t="s">
        <v>6810</v>
      </c>
      <c r="BH936" s="5" t="s">
        <v>1343</v>
      </c>
    </row>
    <row r="937" spans="1:60" x14ac:dyDescent="0.25">
      <c r="A937">
        <f t="shared" si="82"/>
        <v>306100</v>
      </c>
      <c r="B937">
        <f t="shared" si="83"/>
        <v>7023848</v>
      </c>
      <c r="C937" s="17" t="str">
        <f t="shared" si="84"/>
        <v>CC</v>
      </c>
      <c r="D937" t="str">
        <f t="shared" si="81"/>
        <v>REGION CENTRE EST</v>
      </c>
      <c r="E937" s="12" t="str">
        <f t="shared" si="85"/>
        <v>TERRAIN</v>
      </c>
      <c r="F937" s="4" t="s">
        <v>6811</v>
      </c>
      <c r="G937" s="4" t="s">
        <v>6812</v>
      </c>
      <c r="H937" s="5">
        <v>1</v>
      </c>
      <c r="I937" s="5"/>
      <c r="J937" s="5">
        <v>1</v>
      </c>
      <c r="K937" s="5" t="s">
        <v>1325</v>
      </c>
      <c r="L937" s="5" t="s">
        <v>1132</v>
      </c>
      <c r="M937" s="5" t="s">
        <v>6813</v>
      </c>
      <c r="N937" s="5"/>
      <c r="O937" s="5"/>
      <c r="P937" s="5"/>
      <c r="Q937" s="5"/>
      <c r="R937" s="5"/>
      <c r="S937" s="5"/>
      <c r="T937" s="5" t="s">
        <v>25</v>
      </c>
      <c r="U937" s="6">
        <v>45597</v>
      </c>
      <c r="V937" s="5" t="s">
        <v>1363</v>
      </c>
      <c r="W937" s="4" t="s">
        <v>1329</v>
      </c>
      <c r="X937" s="5" t="s">
        <v>18</v>
      </c>
      <c r="Y937" s="5"/>
      <c r="Z937" s="5"/>
      <c r="AA937" s="4" t="s">
        <v>6814</v>
      </c>
      <c r="AB937" s="5"/>
      <c r="AC937" s="5"/>
      <c r="AD937" s="5" t="s">
        <v>1331</v>
      </c>
      <c r="AE937" s="5"/>
      <c r="AF937" s="5">
        <v>33762</v>
      </c>
      <c r="AG937" s="5">
        <v>32</v>
      </c>
      <c r="AH937" s="5">
        <v>100</v>
      </c>
      <c r="AI937" s="5" t="s">
        <v>1332</v>
      </c>
      <c r="AJ937" s="5">
        <v>45474</v>
      </c>
      <c r="AK937" s="5">
        <v>0</v>
      </c>
      <c r="AL937" s="5">
        <v>45474</v>
      </c>
      <c r="AM937" s="5" t="s">
        <v>1333</v>
      </c>
      <c r="AN937" s="5">
        <v>69100</v>
      </c>
      <c r="AO937" s="5" t="s">
        <v>6815</v>
      </c>
      <c r="AP937" s="5" t="s">
        <v>1536</v>
      </c>
      <c r="AQ937" s="4" t="s">
        <v>12479</v>
      </c>
      <c r="AR937" s="5" t="s">
        <v>12480</v>
      </c>
      <c r="AS937" s="4" t="s">
        <v>2273</v>
      </c>
      <c r="AT937" s="5" t="s">
        <v>2274</v>
      </c>
      <c r="AU937" s="5" t="s">
        <v>41</v>
      </c>
      <c r="AV937" s="4" t="s">
        <v>2275</v>
      </c>
      <c r="AW937" s="5" t="s">
        <v>256</v>
      </c>
      <c r="AX937" s="4" t="s">
        <v>2486</v>
      </c>
      <c r="AY937" s="5" t="s">
        <v>2487</v>
      </c>
      <c r="AZ937" s="5" t="s">
        <v>11</v>
      </c>
      <c r="BA937" s="4" t="s">
        <v>2488</v>
      </c>
      <c r="BB937" s="5" t="s">
        <v>2489</v>
      </c>
      <c r="BC937" s="4" t="s">
        <v>6812</v>
      </c>
      <c r="BD937" s="5" t="s">
        <v>6816</v>
      </c>
      <c r="BE937" s="5" t="s">
        <v>25</v>
      </c>
      <c r="BF937" s="5" t="s">
        <v>1333</v>
      </c>
      <c r="BG937" s="4" t="s">
        <v>6817</v>
      </c>
      <c r="BH937" s="5" t="s">
        <v>1343</v>
      </c>
    </row>
    <row r="938" spans="1:60" x14ac:dyDescent="0.25">
      <c r="A938">
        <f t="shared" si="82"/>
        <v>301043</v>
      </c>
      <c r="B938">
        <f t="shared" si="83"/>
        <v>3100613</v>
      </c>
      <c r="C938" s="17" t="str">
        <f t="shared" si="84"/>
        <v>CC</v>
      </c>
      <c r="D938" t="str">
        <f t="shared" si="81"/>
        <v>REGION CENTRE EST</v>
      </c>
      <c r="E938" s="12" t="str">
        <f t="shared" si="85"/>
        <v>TERRAIN</v>
      </c>
      <c r="F938" s="4" t="s">
        <v>6818</v>
      </c>
      <c r="G938" s="4" t="s">
        <v>6819</v>
      </c>
      <c r="H938" s="5">
        <v>1</v>
      </c>
      <c r="I938" s="5"/>
      <c r="J938" s="5">
        <v>2</v>
      </c>
      <c r="K938" s="5" t="s">
        <v>1345</v>
      </c>
      <c r="L938" s="5" t="s">
        <v>6820</v>
      </c>
      <c r="M938" s="5" t="s">
        <v>6821</v>
      </c>
      <c r="N938" s="5"/>
      <c r="O938" s="5"/>
      <c r="P938" s="5"/>
      <c r="Q938" s="5"/>
      <c r="R938" s="5"/>
      <c r="S938" s="5"/>
      <c r="T938" s="5" t="s">
        <v>25</v>
      </c>
      <c r="U938" s="6">
        <v>41214</v>
      </c>
      <c r="V938" s="5" t="s">
        <v>1363</v>
      </c>
      <c r="W938" s="4" t="s">
        <v>1329</v>
      </c>
      <c r="X938" s="5" t="s">
        <v>18</v>
      </c>
      <c r="Y938" s="5"/>
      <c r="Z938" s="5"/>
      <c r="AA938" s="4" t="s">
        <v>1425</v>
      </c>
      <c r="AB938" s="5"/>
      <c r="AC938" s="5"/>
      <c r="AD938" s="5" t="s">
        <v>1331</v>
      </c>
      <c r="AE938" s="5"/>
      <c r="AF938" s="5">
        <v>24906</v>
      </c>
      <c r="AG938" s="5">
        <v>56</v>
      </c>
      <c r="AH938" s="5">
        <v>100</v>
      </c>
      <c r="AI938" s="5" t="s">
        <v>1332</v>
      </c>
      <c r="AJ938" s="5">
        <v>41214</v>
      </c>
      <c r="AK938" s="5">
        <v>12</v>
      </c>
      <c r="AL938" s="5">
        <v>41214</v>
      </c>
      <c r="AM938" s="5" t="s">
        <v>1333</v>
      </c>
      <c r="AN938" s="5">
        <v>10000</v>
      </c>
      <c r="AO938" s="5" t="s">
        <v>3717</v>
      </c>
      <c r="AP938" s="5" t="s">
        <v>1536</v>
      </c>
      <c r="AQ938" s="4" t="s">
        <v>12479</v>
      </c>
      <c r="AR938" s="5" t="s">
        <v>12480</v>
      </c>
      <c r="AS938" s="4" t="s">
        <v>1906</v>
      </c>
      <c r="AT938" s="5" t="s">
        <v>1909</v>
      </c>
      <c r="AU938" s="5" t="s">
        <v>41</v>
      </c>
      <c r="AV938" s="4" t="s">
        <v>1910</v>
      </c>
      <c r="AW938" s="5" t="s">
        <v>48</v>
      </c>
      <c r="AX938" s="4" t="s">
        <v>2634</v>
      </c>
      <c r="AY938" s="5" t="s">
        <v>2635</v>
      </c>
      <c r="AZ938" s="5" t="s">
        <v>11</v>
      </c>
      <c r="BA938" s="4" t="s">
        <v>2636</v>
      </c>
      <c r="BB938" s="5" t="s">
        <v>2637</v>
      </c>
      <c r="BC938" s="4" t="s">
        <v>6819</v>
      </c>
      <c r="BD938" s="5" t="s">
        <v>6822</v>
      </c>
      <c r="BE938" s="5" t="s">
        <v>25</v>
      </c>
      <c r="BF938" s="5" t="s">
        <v>1333</v>
      </c>
      <c r="BG938" s="4" t="s">
        <v>6823</v>
      </c>
      <c r="BH938" s="5" t="s">
        <v>1343</v>
      </c>
    </row>
    <row r="939" spans="1:60" x14ac:dyDescent="0.25">
      <c r="A939">
        <f t="shared" si="82"/>
        <v>305414</v>
      </c>
      <c r="B939">
        <f t="shared" si="83"/>
        <v>7021870</v>
      </c>
      <c r="C939" t="str">
        <f t="shared" si="84"/>
        <v>CC</v>
      </c>
      <c r="D939" t="str">
        <f t="shared" si="81"/>
        <v>POLE PILOTAGE DU RESEAU COMMERCIAL</v>
      </c>
      <c r="E939" s="12" t="str">
        <f t="shared" si="85"/>
        <v>TERRAIN</v>
      </c>
      <c r="F939" s="4" t="s">
        <v>645</v>
      </c>
      <c r="G939" s="4" t="s">
        <v>6824</v>
      </c>
      <c r="H939" s="5">
        <v>1</v>
      </c>
      <c r="I939" s="5"/>
      <c r="J939" s="5">
        <v>2</v>
      </c>
      <c r="K939" s="5" t="s">
        <v>1345</v>
      </c>
      <c r="L939" s="5" t="s">
        <v>647</v>
      </c>
      <c r="M939" s="5" t="s">
        <v>646</v>
      </c>
      <c r="N939" s="5"/>
      <c r="O939" s="5"/>
      <c r="P939" s="5"/>
      <c r="Q939" s="5"/>
      <c r="R939" s="5"/>
      <c r="S939" s="5"/>
      <c r="T939" s="5" t="s">
        <v>349</v>
      </c>
      <c r="U939" s="6">
        <v>44835</v>
      </c>
      <c r="V939" s="5" t="s">
        <v>2338</v>
      </c>
      <c r="W939" s="4" t="s">
        <v>1392</v>
      </c>
      <c r="X939" s="5" t="s">
        <v>18</v>
      </c>
      <c r="Y939" s="5"/>
      <c r="Z939" s="5"/>
      <c r="AA939" s="4"/>
      <c r="AB939" s="5"/>
      <c r="AC939" s="5"/>
      <c r="AD939" s="5" t="s">
        <v>1331</v>
      </c>
      <c r="AE939" s="5"/>
      <c r="AF939" s="5">
        <v>36099</v>
      </c>
      <c r="AG939" s="5">
        <v>26</v>
      </c>
      <c r="AH939" s="5">
        <v>100</v>
      </c>
      <c r="AI939" s="5" t="s">
        <v>1332</v>
      </c>
      <c r="AJ939" s="5">
        <v>44835</v>
      </c>
      <c r="AK939" s="5">
        <v>2</v>
      </c>
      <c r="AL939" s="5">
        <v>44835</v>
      </c>
      <c r="AM939" s="5"/>
      <c r="AN939" s="5">
        <v>44300</v>
      </c>
      <c r="AO939" s="5" t="s">
        <v>1710</v>
      </c>
      <c r="AP939" s="5"/>
      <c r="AQ939" s="4" t="s">
        <v>1395</v>
      </c>
      <c r="AR939" s="5" t="s">
        <v>188</v>
      </c>
      <c r="AS939" s="4"/>
      <c r="AT939" s="5"/>
      <c r="AU939" s="5"/>
      <c r="AV939" s="4" t="s">
        <v>1396</v>
      </c>
      <c r="AW939" s="5" t="s">
        <v>350</v>
      </c>
      <c r="AX939" s="4"/>
      <c r="AY939" s="5"/>
      <c r="AZ939" s="5"/>
      <c r="BA939" s="4"/>
      <c r="BB939" s="5"/>
      <c r="BC939" s="4"/>
      <c r="BD939" s="5"/>
      <c r="BE939" s="5"/>
      <c r="BF939" s="5" t="s">
        <v>1397</v>
      </c>
      <c r="BG939" s="4"/>
      <c r="BH939" s="5"/>
    </row>
    <row r="940" spans="1:60" x14ac:dyDescent="0.25">
      <c r="A940">
        <f t="shared" si="82"/>
        <v>305361</v>
      </c>
      <c r="B940">
        <f t="shared" si="83"/>
        <v>7021546</v>
      </c>
      <c r="C940" s="17" t="str">
        <f t="shared" si="84"/>
        <v>CC</v>
      </c>
      <c r="D940" t="str">
        <f t="shared" si="81"/>
        <v>REGION GRAND OUEST</v>
      </c>
      <c r="E940" s="12" t="str">
        <f t="shared" si="85"/>
        <v>TERRAIN</v>
      </c>
      <c r="F940" s="4" t="s">
        <v>6827</v>
      </c>
      <c r="G940" s="4" t="s">
        <v>6828</v>
      </c>
      <c r="H940" s="5">
        <v>1</v>
      </c>
      <c r="I940" s="5"/>
      <c r="J940" s="5">
        <v>1</v>
      </c>
      <c r="K940" s="5" t="s">
        <v>1325</v>
      </c>
      <c r="L940" s="5" t="s">
        <v>6829</v>
      </c>
      <c r="M940" s="5" t="s">
        <v>6830</v>
      </c>
      <c r="N940" s="5"/>
      <c r="O940" s="5"/>
      <c r="P940" s="5"/>
      <c r="Q940" s="5"/>
      <c r="R940" s="5"/>
      <c r="S940" s="5"/>
      <c r="T940" s="5" t="s">
        <v>25</v>
      </c>
      <c r="U940" s="6">
        <v>44986</v>
      </c>
      <c r="V940" s="5" t="s">
        <v>1363</v>
      </c>
      <c r="W940" s="4" t="s">
        <v>1329</v>
      </c>
      <c r="X940" s="5" t="s">
        <v>18</v>
      </c>
      <c r="Y940" s="5"/>
      <c r="Z940" s="5"/>
      <c r="AA940" s="4" t="s">
        <v>6467</v>
      </c>
      <c r="AB940" s="5"/>
      <c r="AC940" s="5"/>
      <c r="AD940" s="5" t="s">
        <v>1331</v>
      </c>
      <c r="AE940" s="5"/>
      <c r="AF940" s="5">
        <v>29186</v>
      </c>
      <c r="AG940" s="5">
        <v>45</v>
      </c>
      <c r="AH940" s="5">
        <v>100</v>
      </c>
      <c r="AI940" s="5" t="s">
        <v>1332</v>
      </c>
      <c r="AJ940" s="5">
        <v>44805</v>
      </c>
      <c r="AK940" s="5">
        <v>2</v>
      </c>
      <c r="AL940" s="5">
        <v>44805</v>
      </c>
      <c r="AM940" s="5" t="s">
        <v>1333</v>
      </c>
      <c r="AN940" s="5">
        <v>14550</v>
      </c>
      <c r="AO940" s="5" t="s">
        <v>6831</v>
      </c>
      <c r="AP940" s="5" t="s">
        <v>1413</v>
      </c>
      <c r="AQ940" s="4" t="s">
        <v>1414</v>
      </c>
      <c r="AR940" s="5" t="s">
        <v>19</v>
      </c>
      <c r="AS940" s="4" t="s">
        <v>1507</v>
      </c>
      <c r="AT940" s="5" t="s">
        <v>1508</v>
      </c>
      <c r="AU940" s="5" t="s">
        <v>41</v>
      </c>
      <c r="AV940" s="4" t="s">
        <v>1509</v>
      </c>
      <c r="AW940" s="5" t="s">
        <v>375</v>
      </c>
      <c r="AX940" s="4" t="s">
        <v>2035</v>
      </c>
      <c r="AY940" s="5" t="s">
        <v>2036</v>
      </c>
      <c r="AZ940" s="5" t="s">
        <v>11</v>
      </c>
      <c r="BA940" s="4" t="s">
        <v>2037</v>
      </c>
      <c r="BB940" s="5" t="s">
        <v>2038</v>
      </c>
      <c r="BC940" s="4" t="s">
        <v>6828</v>
      </c>
      <c r="BD940" s="5" t="s">
        <v>6832</v>
      </c>
      <c r="BE940" s="5" t="s">
        <v>25</v>
      </c>
      <c r="BF940" s="5" t="s">
        <v>1333</v>
      </c>
      <c r="BG940" s="4" t="s">
        <v>6833</v>
      </c>
      <c r="BH940" s="5" t="s">
        <v>1343</v>
      </c>
    </row>
    <row r="941" spans="1:60" x14ac:dyDescent="0.25">
      <c r="A941">
        <f t="shared" si="82"/>
        <v>304061</v>
      </c>
      <c r="B941">
        <f t="shared" si="83"/>
        <v>3102192</v>
      </c>
      <c r="C941" s="17" t="str">
        <f t="shared" si="84"/>
        <v>CC</v>
      </c>
      <c r="D941" t="str">
        <f t="shared" si="81"/>
        <v>REGION CENTRE EST</v>
      </c>
      <c r="E941" s="12" t="str">
        <f t="shared" si="85"/>
        <v>TERRAIN</v>
      </c>
      <c r="F941" s="4" t="s">
        <v>556</v>
      </c>
      <c r="G941" s="4" t="s">
        <v>6834</v>
      </c>
      <c r="H941" s="5">
        <v>1</v>
      </c>
      <c r="I941" s="5"/>
      <c r="J941" s="5">
        <v>2</v>
      </c>
      <c r="K941" s="5" t="s">
        <v>1345</v>
      </c>
      <c r="L941" s="5" t="s">
        <v>402</v>
      </c>
      <c r="M941" s="5" t="s">
        <v>557</v>
      </c>
      <c r="N941" s="5" t="s">
        <v>25</v>
      </c>
      <c r="O941" s="5">
        <v>45231</v>
      </c>
      <c r="P941" s="5"/>
      <c r="Q941" s="5" t="s">
        <v>1346</v>
      </c>
      <c r="R941" s="5">
        <v>5</v>
      </c>
      <c r="S941" s="5" t="s">
        <v>18</v>
      </c>
      <c r="T941" s="5" t="s">
        <v>260</v>
      </c>
      <c r="U941" s="6">
        <v>45261</v>
      </c>
      <c r="V941" s="5" t="s">
        <v>1347</v>
      </c>
      <c r="W941" s="4" t="s">
        <v>1329</v>
      </c>
      <c r="X941" s="5" t="s">
        <v>18</v>
      </c>
      <c r="Y941" s="5" t="s">
        <v>1348</v>
      </c>
      <c r="Z941" s="5"/>
      <c r="AA941" s="4" t="s">
        <v>6835</v>
      </c>
      <c r="AB941" s="5" t="s">
        <v>1331</v>
      </c>
      <c r="AC941" s="5"/>
      <c r="AD941" s="5" t="s">
        <v>1331</v>
      </c>
      <c r="AE941" s="5"/>
      <c r="AF941" s="5">
        <v>31296</v>
      </c>
      <c r="AG941" s="5">
        <v>39</v>
      </c>
      <c r="AH941" s="5">
        <v>100</v>
      </c>
      <c r="AI941" s="5" t="s">
        <v>1332</v>
      </c>
      <c r="AJ941" s="5">
        <v>43405</v>
      </c>
      <c r="AK941" s="5">
        <v>6</v>
      </c>
      <c r="AL941" s="5">
        <v>43405</v>
      </c>
      <c r="AM941" s="5" t="s">
        <v>1333</v>
      </c>
      <c r="AN941" s="5">
        <v>67330</v>
      </c>
      <c r="AO941" s="5" t="s">
        <v>6836</v>
      </c>
      <c r="AP941" s="5" t="s">
        <v>1536</v>
      </c>
      <c r="AQ941" s="4" t="s">
        <v>12479</v>
      </c>
      <c r="AR941" s="5" t="s">
        <v>12480</v>
      </c>
      <c r="AS941" s="4" t="s">
        <v>2290</v>
      </c>
      <c r="AT941" s="5" t="s">
        <v>2291</v>
      </c>
      <c r="AU941" s="5" t="s">
        <v>41</v>
      </c>
      <c r="AV941" s="4" t="s">
        <v>2292</v>
      </c>
      <c r="AW941" s="5" t="s">
        <v>108</v>
      </c>
      <c r="AX941" s="4" t="s">
        <v>2293</v>
      </c>
      <c r="AY941" s="5" t="s">
        <v>2294</v>
      </c>
      <c r="AZ941" s="5" t="s">
        <v>11</v>
      </c>
      <c r="BA941" s="4" t="s">
        <v>2295</v>
      </c>
      <c r="BB941" s="5" t="s">
        <v>2296</v>
      </c>
      <c r="BC941" s="4" t="s">
        <v>6834</v>
      </c>
      <c r="BD941" s="5" t="s">
        <v>6837</v>
      </c>
      <c r="BE941" s="5" t="s">
        <v>260</v>
      </c>
      <c r="BF941" s="5" t="s">
        <v>1333</v>
      </c>
      <c r="BG941" s="4" t="s">
        <v>6838</v>
      </c>
      <c r="BH941" s="5" t="s">
        <v>1343</v>
      </c>
    </row>
    <row r="942" spans="1:60" x14ac:dyDescent="0.25">
      <c r="A942">
        <f t="shared" si="82"/>
        <v>300960</v>
      </c>
      <c r="B942">
        <f t="shared" si="83"/>
        <v>3100580</v>
      </c>
      <c r="C942" s="17" t="str">
        <f t="shared" si="84"/>
        <v>IMP</v>
      </c>
      <c r="D942" t="str">
        <f t="shared" si="81"/>
        <v>REGION CENTRE EST</v>
      </c>
      <c r="E942" s="12" t="str">
        <f t="shared" si="85"/>
        <v>TERRAIN</v>
      </c>
      <c r="F942" s="4" t="s">
        <v>6839</v>
      </c>
      <c r="G942" s="4" t="s">
        <v>2346</v>
      </c>
      <c r="H942" s="5">
        <v>1</v>
      </c>
      <c r="I942" s="5"/>
      <c r="J942" s="5">
        <v>1</v>
      </c>
      <c r="K942" s="5" t="s">
        <v>1325</v>
      </c>
      <c r="L942" s="5" t="s">
        <v>6840</v>
      </c>
      <c r="M942" s="5" t="s">
        <v>6841</v>
      </c>
      <c r="N942" s="5"/>
      <c r="O942" s="5"/>
      <c r="P942" s="5"/>
      <c r="Q942" s="5"/>
      <c r="R942" s="5"/>
      <c r="S942" s="5"/>
      <c r="T942" s="5" t="s">
        <v>11</v>
      </c>
      <c r="U942" s="6">
        <v>41153</v>
      </c>
      <c r="V942" s="5" t="s">
        <v>1605</v>
      </c>
      <c r="W942" s="4" t="s">
        <v>1606</v>
      </c>
      <c r="X942" s="5" t="s">
        <v>5</v>
      </c>
      <c r="Y942" s="5"/>
      <c r="Z942" s="5"/>
      <c r="AA942" s="4"/>
      <c r="AB942" s="5"/>
      <c r="AC942" s="5"/>
      <c r="AD942" s="5">
        <v>6</v>
      </c>
      <c r="AE942" s="5"/>
      <c r="AF942" s="5">
        <v>28014</v>
      </c>
      <c r="AG942" s="5">
        <v>48</v>
      </c>
      <c r="AH942" s="5">
        <v>100</v>
      </c>
      <c r="AI942" s="5" t="s">
        <v>1332</v>
      </c>
      <c r="AJ942" s="5">
        <v>41153</v>
      </c>
      <c r="AK942" s="5">
        <v>12</v>
      </c>
      <c r="AL942" s="5">
        <v>41153</v>
      </c>
      <c r="AM942" s="5"/>
      <c r="AN942" s="5">
        <v>77700</v>
      </c>
      <c r="AO942" s="5" t="s">
        <v>6842</v>
      </c>
      <c r="AP942" s="5" t="s">
        <v>1536</v>
      </c>
      <c r="AQ942" s="4" t="s">
        <v>12479</v>
      </c>
      <c r="AR942" s="5" t="s">
        <v>12480</v>
      </c>
      <c r="AS942" s="4" t="s">
        <v>1993</v>
      </c>
      <c r="AT942" s="5" t="s">
        <v>1994</v>
      </c>
      <c r="AU942" s="5" t="s">
        <v>41</v>
      </c>
      <c r="AV942" s="4" t="s">
        <v>1995</v>
      </c>
      <c r="AW942" s="5" t="s">
        <v>53</v>
      </c>
      <c r="AX942" s="4" t="s">
        <v>2346</v>
      </c>
      <c r="AY942" s="5" t="s">
        <v>2347</v>
      </c>
      <c r="AZ942" s="5" t="s">
        <v>11</v>
      </c>
      <c r="BA942" s="4" t="s">
        <v>2348</v>
      </c>
      <c r="BB942" s="5" t="s">
        <v>2349</v>
      </c>
      <c r="BC942" s="4"/>
      <c r="BD942" s="5"/>
      <c r="BE942" s="5"/>
      <c r="BF942" s="5" t="s">
        <v>1608</v>
      </c>
      <c r="BG942" s="4"/>
      <c r="BH942" s="5"/>
    </row>
    <row r="943" spans="1:60" x14ac:dyDescent="0.25">
      <c r="A943">
        <f t="shared" si="82"/>
        <v>193699</v>
      </c>
      <c r="B943">
        <f t="shared" si="83"/>
        <v>3002976</v>
      </c>
      <c r="C943" s="17" t="str">
        <f t="shared" si="84"/>
        <v>CC</v>
      </c>
      <c r="D943" t="str">
        <f t="shared" si="81"/>
        <v>REGION ILE DE FRANCE NORD</v>
      </c>
      <c r="E943" s="12" t="str">
        <f t="shared" si="85"/>
        <v>TERRAIN</v>
      </c>
      <c r="F943" s="4" t="s">
        <v>182</v>
      </c>
      <c r="G943" s="4" t="s">
        <v>6843</v>
      </c>
      <c r="H943" s="5">
        <v>1</v>
      </c>
      <c r="I943" s="5"/>
      <c r="J943" s="5">
        <v>1</v>
      </c>
      <c r="K943" s="5" t="s">
        <v>1325</v>
      </c>
      <c r="L943" s="5" t="s">
        <v>162</v>
      </c>
      <c r="M943" s="5" t="s">
        <v>183</v>
      </c>
      <c r="N943" s="5"/>
      <c r="O943" s="5"/>
      <c r="P943" s="5"/>
      <c r="Q943" s="5"/>
      <c r="R943" s="5"/>
      <c r="S943" s="5"/>
      <c r="T943" s="5" t="s">
        <v>25</v>
      </c>
      <c r="U943" s="6">
        <v>40422</v>
      </c>
      <c r="V943" s="5" t="s">
        <v>1363</v>
      </c>
      <c r="W943" s="4" t="s">
        <v>1329</v>
      </c>
      <c r="X943" s="5" t="s">
        <v>18</v>
      </c>
      <c r="Y943" s="5"/>
      <c r="Z943" s="5"/>
      <c r="AA943" s="4" t="s">
        <v>5191</v>
      </c>
      <c r="AB943" s="5"/>
      <c r="AC943" s="5"/>
      <c r="AD943" s="5" t="s">
        <v>1331</v>
      </c>
      <c r="AE943" s="5"/>
      <c r="AF943" s="5">
        <v>26837</v>
      </c>
      <c r="AG943" s="5">
        <v>51</v>
      </c>
      <c r="AH943" s="5">
        <v>100</v>
      </c>
      <c r="AI943" s="5" t="s">
        <v>1332</v>
      </c>
      <c r="AJ943" s="5">
        <v>40422</v>
      </c>
      <c r="AK943" s="5">
        <v>14</v>
      </c>
      <c r="AL943" s="5">
        <v>40422</v>
      </c>
      <c r="AM943" s="5" t="s">
        <v>1333</v>
      </c>
      <c r="AN943" s="5">
        <v>93370</v>
      </c>
      <c r="AO943" s="5" t="s">
        <v>5945</v>
      </c>
      <c r="AP943" s="5" t="s">
        <v>12477</v>
      </c>
      <c r="AQ943" s="4" t="s">
        <v>1351</v>
      </c>
      <c r="AR943" s="5" t="s">
        <v>12478</v>
      </c>
      <c r="AS943" s="4" t="s">
        <v>1352</v>
      </c>
      <c r="AT943" s="5" t="s">
        <v>1353</v>
      </c>
      <c r="AU943" s="5" t="s">
        <v>41</v>
      </c>
      <c r="AV943" s="4" t="s">
        <v>1354</v>
      </c>
      <c r="AW943" s="5" t="s">
        <v>17</v>
      </c>
      <c r="AX943" s="4" t="s">
        <v>1889</v>
      </c>
      <c r="AY943" s="5" t="s">
        <v>1890</v>
      </c>
      <c r="AZ943" s="5" t="s">
        <v>11</v>
      </c>
      <c r="BA943" s="4" t="s">
        <v>1891</v>
      </c>
      <c r="BB943" s="5" t="s">
        <v>1892</v>
      </c>
      <c r="BC943" s="5" t="s">
        <v>6843</v>
      </c>
      <c r="BD943" s="5" t="s">
        <v>6844</v>
      </c>
      <c r="BE943" s="5" t="s">
        <v>25</v>
      </c>
      <c r="BF943" s="5" t="s">
        <v>1333</v>
      </c>
      <c r="BG943" s="4" t="s">
        <v>6845</v>
      </c>
      <c r="BH943" s="5" t="s">
        <v>1343</v>
      </c>
    </row>
    <row r="944" spans="1:60" x14ac:dyDescent="0.25">
      <c r="A944">
        <f t="shared" si="82"/>
        <v>303696</v>
      </c>
      <c r="B944">
        <f t="shared" si="83"/>
        <v>3102001</v>
      </c>
      <c r="C944" s="17" t="str">
        <f t="shared" si="84"/>
        <v>CC</v>
      </c>
      <c r="D944" t="str">
        <f t="shared" si="81"/>
        <v>REGION GRAND SUD</v>
      </c>
      <c r="E944" s="12" t="str">
        <f t="shared" si="85"/>
        <v>TERRAIN</v>
      </c>
      <c r="F944" s="4" t="s">
        <v>6846</v>
      </c>
      <c r="G944" s="4" t="s">
        <v>6847</v>
      </c>
      <c r="H944" s="5">
        <v>1</v>
      </c>
      <c r="I944" s="5"/>
      <c r="J944" s="5">
        <v>2</v>
      </c>
      <c r="K944" s="5" t="s">
        <v>1345</v>
      </c>
      <c r="L944" s="5" t="s">
        <v>405</v>
      </c>
      <c r="M944" s="5" t="s">
        <v>6848</v>
      </c>
      <c r="N944" s="5" t="s">
        <v>6849</v>
      </c>
      <c r="O944" s="5">
        <v>43040</v>
      </c>
      <c r="P944" s="5"/>
      <c r="Q944" s="5" t="s">
        <v>1346</v>
      </c>
      <c r="R944" s="5">
        <v>5</v>
      </c>
      <c r="S944" s="5" t="s">
        <v>18</v>
      </c>
      <c r="T944" s="5" t="s">
        <v>260</v>
      </c>
      <c r="U944" s="6">
        <v>43070</v>
      </c>
      <c r="V944" s="5" t="s">
        <v>1347</v>
      </c>
      <c r="W944" s="4" t="s">
        <v>1329</v>
      </c>
      <c r="X944" s="5" t="s">
        <v>18</v>
      </c>
      <c r="Y944" s="5" t="s">
        <v>1348</v>
      </c>
      <c r="Z944" s="5"/>
      <c r="AA944" s="4" t="s">
        <v>4287</v>
      </c>
      <c r="AB944" s="5" t="s">
        <v>1331</v>
      </c>
      <c r="AC944" s="5"/>
      <c r="AD944" s="5" t="s">
        <v>1331</v>
      </c>
      <c r="AE944" s="5"/>
      <c r="AF944" s="5">
        <v>27381</v>
      </c>
      <c r="AG944" s="5">
        <v>49</v>
      </c>
      <c r="AH944" s="5">
        <v>100</v>
      </c>
      <c r="AI944" s="5" t="s">
        <v>1332</v>
      </c>
      <c r="AJ944" s="5">
        <v>43070</v>
      </c>
      <c r="AK944" s="5">
        <v>7</v>
      </c>
      <c r="AL944" s="5">
        <v>43070</v>
      </c>
      <c r="AM944" s="5" t="s">
        <v>1333</v>
      </c>
      <c r="AN944" s="5">
        <v>1580</v>
      </c>
      <c r="AO944" s="5" t="s">
        <v>6850</v>
      </c>
      <c r="AP944" s="5" t="s">
        <v>1335</v>
      </c>
      <c r="AQ944" s="4" t="s">
        <v>1336</v>
      </c>
      <c r="AR944" s="5" t="s">
        <v>12476</v>
      </c>
      <c r="AS944" s="4" t="s">
        <v>1440</v>
      </c>
      <c r="AT944" s="5" t="s">
        <v>1441</v>
      </c>
      <c r="AU944" s="5" t="s">
        <v>41</v>
      </c>
      <c r="AV944" s="4" t="s">
        <v>1537</v>
      </c>
      <c r="AW944" s="5" t="s">
        <v>31</v>
      </c>
      <c r="AX944" s="4" t="s">
        <v>2310</v>
      </c>
      <c r="AY944" s="5" t="s">
        <v>2311</v>
      </c>
      <c r="AZ944" s="5" t="s">
        <v>11</v>
      </c>
      <c r="BA944" s="4" t="s">
        <v>2312</v>
      </c>
      <c r="BB944" s="5" t="s">
        <v>2313</v>
      </c>
      <c r="BC944" s="5" t="s">
        <v>6847</v>
      </c>
      <c r="BD944" s="5" t="s">
        <v>6851</v>
      </c>
      <c r="BE944" s="5" t="s">
        <v>260</v>
      </c>
      <c r="BF944" s="5" t="s">
        <v>1333</v>
      </c>
      <c r="BG944" s="4" t="s">
        <v>6852</v>
      </c>
      <c r="BH944" s="5" t="s">
        <v>1343</v>
      </c>
    </row>
    <row r="945" spans="1:60" x14ac:dyDescent="0.25">
      <c r="A945">
        <f t="shared" si="82"/>
        <v>185492</v>
      </c>
      <c r="B945">
        <f t="shared" si="83"/>
        <v>3000904</v>
      </c>
      <c r="C945" t="str">
        <f t="shared" si="84"/>
        <v>CC</v>
      </c>
      <c r="D945" t="str">
        <f t="shared" si="81"/>
        <v>SUPPORT COMMERCIAL</v>
      </c>
      <c r="E945" s="12" t="str">
        <f t="shared" si="85"/>
        <v>TERRAIN</v>
      </c>
      <c r="F945" s="4" t="s">
        <v>6853</v>
      </c>
      <c r="G945" s="4" t="s">
        <v>6854</v>
      </c>
      <c r="H945" s="5">
        <v>1</v>
      </c>
      <c r="I945" s="5"/>
      <c r="J945" s="5">
        <v>1</v>
      </c>
      <c r="K945" s="5" t="s">
        <v>1325</v>
      </c>
      <c r="L945" s="5" t="s">
        <v>6855</v>
      </c>
      <c r="M945" s="5" t="s">
        <v>6856</v>
      </c>
      <c r="N945" s="5"/>
      <c r="O945" s="5"/>
      <c r="P945" s="5"/>
      <c r="Q945" s="5"/>
      <c r="R945" s="5"/>
      <c r="S945" s="5"/>
      <c r="T945" s="5" t="s">
        <v>272</v>
      </c>
      <c r="U945" s="6">
        <v>37104</v>
      </c>
      <c r="V945" s="5" t="s">
        <v>2160</v>
      </c>
      <c r="W945" s="4" t="s">
        <v>2161</v>
      </c>
      <c r="X945" s="5" t="s">
        <v>5</v>
      </c>
      <c r="Y945" s="5"/>
      <c r="Z945" s="5"/>
      <c r="AA945" s="4"/>
      <c r="AB945" s="5"/>
      <c r="AC945" s="5"/>
      <c r="AD945" s="5">
        <v>6</v>
      </c>
      <c r="AE945" s="5"/>
      <c r="AF945" s="5">
        <v>24672</v>
      </c>
      <c r="AG945" s="5">
        <v>57</v>
      </c>
      <c r="AH945" s="5">
        <v>100</v>
      </c>
      <c r="AI945" s="5" t="s">
        <v>1332</v>
      </c>
      <c r="AJ945" s="5">
        <v>37104</v>
      </c>
      <c r="AK945" s="5">
        <v>23</v>
      </c>
      <c r="AL945" s="5">
        <v>37104</v>
      </c>
      <c r="AM945" s="5"/>
      <c r="AN945" s="5">
        <v>91170</v>
      </c>
      <c r="AO945" s="5" t="s">
        <v>6857</v>
      </c>
      <c r="AP945" s="5"/>
      <c r="AQ945" s="4" t="s">
        <v>2163</v>
      </c>
      <c r="AR945" s="5" t="s">
        <v>273</v>
      </c>
      <c r="AS945" s="4"/>
      <c r="AT945" s="5"/>
      <c r="AU945" s="5"/>
      <c r="AV945" s="4"/>
      <c r="AW945" s="5"/>
      <c r="AX945" s="4"/>
      <c r="AY945" s="5"/>
      <c r="AZ945" s="5"/>
      <c r="BA945" s="4"/>
      <c r="BB945" s="5"/>
      <c r="BC945" s="4"/>
      <c r="BD945" s="5"/>
      <c r="BE945" s="5"/>
      <c r="BF945" s="5" t="s">
        <v>2164</v>
      </c>
      <c r="BG945" s="4"/>
      <c r="BH945" s="5"/>
    </row>
    <row r="946" spans="1:60" x14ac:dyDescent="0.25">
      <c r="A946">
        <f t="shared" si="82"/>
        <v>304027</v>
      </c>
      <c r="B946">
        <f t="shared" si="83"/>
        <v>3102180</v>
      </c>
      <c r="C946" s="17" t="str">
        <f t="shared" si="84"/>
        <v>CC</v>
      </c>
      <c r="D946" t="str">
        <f t="shared" si="81"/>
        <v>REGION CENTRE EST</v>
      </c>
      <c r="E946" s="12" t="str">
        <f t="shared" si="85"/>
        <v>TERRAIN</v>
      </c>
      <c r="F946" s="4" t="s">
        <v>334</v>
      </c>
      <c r="G946" s="4" t="s">
        <v>6858</v>
      </c>
      <c r="H946" s="5">
        <v>1</v>
      </c>
      <c r="I946" s="5"/>
      <c r="J946" s="5">
        <v>1</v>
      </c>
      <c r="K946" s="5" t="s">
        <v>1325</v>
      </c>
      <c r="L946" s="5" t="s">
        <v>336</v>
      </c>
      <c r="M946" s="5" t="s">
        <v>335</v>
      </c>
      <c r="N946" s="5" t="s">
        <v>25</v>
      </c>
      <c r="O946" s="5">
        <v>44986</v>
      </c>
      <c r="P946" s="5"/>
      <c r="Q946" s="5" t="s">
        <v>1346</v>
      </c>
      <c r="R946" s="5">
        <v>5</v>
      </c>
      <c r="S946" s="5" t="s">
        <v>18</v>
      </c>
      <c r="T946" s="5" t="s">
        <v>260</v>
      </c>
      <c r="U946" s="6">
        <v>45017</v>
      </c>
      <c r="V946" s="5" t="s">
        <v>1347</v>
      </c>
      <c r="W946" s="4" t="s">
        <v>1329</v>
      </c>
      <c r="X946" s="5" t="s">
        <v>18</v>
      </c>
      <c r="Y946" s="5" t="s">
        <v>1348</v>
      </c>
      <c r="Z946" s="5"/>
      <c r="AA946" s="4" t="s">
        <v>6087</v>
      </c>
      <c r="AB946" s="5" t="s">
        <v>1331</v>
      </c>
      <c r="AC946" s="5"/>
      <c r="AD946" s="5" t="s">
        <v>1331</v>
      </c>
      <c r="AE946" s="5"/>
      <c r="AF946" s="5">
        <v>29641</v>
      </c>
      <c r="AG946" s="5">
        <v>43</v>
      </c>
      <c r="AH946" s="5">
        <v>100</v>
      </c>
      <c r="AI946" s="5" t="s">
        <v>1332</v>
      </c>
      <c r="AJ946" s="5">
        <v>43374</v>
      </c>
      <c r="AK946" s="5">
        <v>6</v>
      </c>
      <c r="AL946" s="5">
        <v>43374</v>
      </c>
      <c r="AM946" s="5" t="s">
        <v>1333</v>
      </c>
      <c r="AN946" s="5">
        <v>8000</v>
      </c>
      <c r="AO946" s="5" t="s">
        <v>6859</v>
      </c>
      <c r="AP946" s="5" t="s">
        <v>1536</v>
      </c>
      <c r="AQ946" s="4" t="s">
        <v>12479</v>
      </c>
      <c r="AR946" s="5" t="s">
        <v>12480</v>
      </c>
      <c r="AS946" s="4" t="s">
        <v>1906</v>
      </c>
      <c r="AT946" s="5" t="s">
        <v>1909</v>
      </c>
      <c r="AU946" s="5" t="s">
        <v>41</v>
      </c>
      <c r="AV946" s="4" t="s">
        <v>1910</v>
      </c>
      <c r="AW946" s="5" t="s">
        <v>48</v>
      </c>
      <c r="AX946" s="4" t="s">
        <v>2960</v>
      </c>
      <c r="AY946" s="5" t="s">
        <v>2961</v>
      </c>
      <c r="AZ946" s="5" t="s">
        <v>11</v>
      </c>
      <c r="BA946" s="4" t="s">
        <v>2962</v>
      </c>
      <c r="BB946" s="5" t="s">
        <v>2963</v>
      </c>
      <c r="BC946" s="4" t="s">
        <v>6858</v>
      </c>
      <c r="BD946" s="5" t="s">
        <v>6860</v>
      </c>
      <c r="BE946" s="5" t="s">
        <v>260</v>
      </c>
      <c r="BF946" s="5" t="s">
        <v>1333</v>
      </c>
      <c r="BG946" s="4" t="s">
        <v>6861</v>
      </c>
      <c r="BH946" s="5" t="s">
        <v>1343</v>
      </c>
    </row>
    <row r="947" spans="1:60" x14ac:dyDescent="0.25">
      <c r="A947">
        <f t="shared" si="82"/>
        <v>306377</v>
      </c>
      <c r="B947">
        <f t="shared" si="83"/>
        <v>7024291</v>
      </c>
      <c r="C947" s="17" t="str">
        <f t="shared" si="84"/>
        <v>CC</v>
      </c>
      <c r="D947" t="str">
        <f t="shared" si="81"/>
        <v>REGION GRAND OUEST</v>
      </c>
      <c r="E947" s="12" t="str">
        <f t="shared" si="85"/>
        <v>TERRAIN</v>
      </c>
      <c r="F947" s="4" t="s">
        <v>6862</v>
      </c>
      <c r="G947" s="4" t="s">
        <v>6863</v>
      </c>
      <c r="H947" s="5">
        <v>1</v>
      </c>
      <c r="I947" s="5"/>
      <c r="J947" s="5">
        <v>1</v>
      </c>
      <c r="K947" s="5" t="s">
        <v>1325</v>
      </c>
      <c r="L947" s="5" t="s">
        <v>279</v>
      </c>
      <c r="M947" s="5" t="s">
        <v>6864</v>
      </c>
      <c r="N947" s="5"/>
      <c r="O947" s="5"/>
      <c r="P947" s="5"/>
      <c r="Q947" s="5"/>
      <c r="R947" s="5"/>
      <c r="S947" s="5"/>
      <c r="T947" s="5" t="s">
        <v>245</v>
      </c>
      <c r="U947" s="6">
        <v>45566</v>
      </c>
      <c r="V947" s="5" t="s">
        <v>1328</v>
      </c>
      <c r="W947" s="4" t="s">
        <v>1329</v>
      </c>
      <c r="X947" s="5" t="s">
        <v>18</v>
      </c>
      <c r="Y947" s="5"/>
      <c r="Z947" s="5"/>
      <c r="AA947" s="4" t="s">
        <v>6865</v>
      </c>
      <c r="AB947" s="5"/>
      <c r="AC947" s="5"/>
      <c r="AD947" s="5" t="s">
        <v>1331</v>
      </c>
      <c r="AE947" s="5"/>
      <c r="AF947" s="5">
        <v>34457</v>
      </c>
      <c r="AG947" s="5">
        <v>30</v>
      </c>
      <c r="AH947" s="5">
        <v>100</v>
      </c>
      <c r="AI947" s="5" t="s">
        <v>1332</v>
      </c>
      <c r="AJ947" s="5">
        <v>45566</v>
      </c>
      <c r="AK947" s="5">
        <v>0</v>
      </c>
      <c r="AL947" s="5">
        <v>45566</v>
      </c>
      <c r="AM947" s="5" t="s">
        <v>1333</v>
      </c>
      <c r="AN947" s="5">
        <v>37100</v>
      </c>
      <c r="AO947" s="5" t="s">
        <v>4608</v>
      </c>
      <c r="AP947" s="5" t="s">
        <v>1413</v>
      </c>
      <c r="AQ947" s="4" t="s">
        <v>1414</v>
      </c>
      <c r="AR947" s="5" t="s">
        <v>19</v>
      </c>
      <c r="AS947" s="4" t="s">
        <v>2662</v>
      </c>
      <c r="AT947" s="5" t="s">
        <v>2663</v>
      </c>
      <c r="AU947" s="5" t="s">
        <v>41</v>
      </c>
      <c r="AV947" s="4" t="s">
        <v>2664</v>
      </c>
      <c r="AW947" s="5" t="s">
        <v>119</v>
      </c>
      <c r="AX947" s="4" t="s">
        <v>4609</v>
      </c>
      <c r="AY947" s="5" t="s">
        <v>4610</v>
      </c>
      <c r="AZ947" s="5" t="s">
        <v>11</v>
      </c>
      <c r="BA947" s="4" t="s">
        <v>4611</v>
      </c>
      <c r="BB947" s="5" t="s">
        <v>4612</v>
      </c>
      <c r="BC947" s="4" t="s">
        <v>6863</v>
      </c>
      <c r="BD947" s="5" t="s">
        <v>6866</v>
      </c>
      <c r="BE947" s="5" t="s">
        <v>245</v>
      </c>
      <c r="BF947" s="5" t="s">
        <v>1333</v>
      </c>
      <c r="BG947" s="4" t="s">
        <v>6867</v>
      </c>
      <c r="BH947" s="5" t="s">
        <v>1343</v>
      </c>
    </row>
    <row r="948" spans="1:60" x14ac:dyDescent="0.25">
      <c r="A948">
        <f t="shared" si="82"/>
        <v>304358</v>
      </c>
      <c r="B948">
        <f t="shared" si="83"/>
        <v>3102345</v>
      </c>
      <c r="C948" s="17" t="str">
        <f t="shared" si="84"/>
        <v>CC</v>
      </c>
      <c r="D948" t="str">
        <f t="shared" si="81"/>
        <v>REGION CENTRE EST</v>
      </c>
      <c r="E948" s="12" t="str">
        <f t="shared" si="85"/>
        <v>TERRAIN</v>
      </c>
      <c r="F948" s="4" t="s">
        <v>1249</v>
      </c>
      <c r="G948" s="4" t="s">
        <v>6868</v>
      </c>
      <c r="H948" s="5">
        <v>1</v>
      </c>
      <c r="I948" s="5"/>
      <c r="J948" s="5">
        <v>1</v>
      </c>
      <c r="K948" s="5" t="s">
        <v>1325</v>
      </c>
      <c r="L948" s="5" t="s">
        <v>1251</v>
      </c>
      <c r="M948" s="5" t="s">
        <v>1250</v>
      </c>
      <c r="N948" s="5" t="s">
        <v>245</v>
      </c>
      <c r="O948" s="5">
        <v>43678</v>
      </c>
      <c r="P948" s="5"/>
      <c r="Q948" s="5" t="s">
        <v>1346</v>
      </c>
      <c r="R948" s="5">
        <v>5</v>
      </c>
      <c r="S948" s="5" t="s">
        <v>18</v>
      </c>
      <c r="T948" s="5" t="s">
        <v>25</v>
      </c>
      <c r="U948" s="6">
        <v>43709</v>
      </c>
      <c r="V948" s="5" t="s">
        <v>1363</v>
      </c>
      <c r="W948" s="4" t="s">
        <v>1329</v>
      </c>
      <c r="X948" s="5" t="s">
        <v>18</v>
      </c>
      <c r="Y948" s="5"/>
      <c r="Z948" s="5"/>
      <c r="AA948" s="4" t="s">
        <v>6249</v>
      </c>
      <c r="AB948" s="5" t="s">
        <v>1331</v>
      </c>
      <c r="AC948" s="5"/>
      <c r="AD948" s="5" t="s">
        <v>1331</v>
      </c>
      <c r="AE948" s="5"/>
      <c r="AF948" s="5">
        <v>32977</v>
      </c>
      <c r="AG948" s="5">
        <v>34</v>
      </c>
      <c r="AH948" s="5">
        <v>100</v>
      </c>
      <c r="AI948" s="5" t="s">
        <v>1332</v>
      </c>
      <c r="AJ948" s="5">
        <v>43709</v>
      </c>
      <c r="AK948" s="5">
        <v>5</v>
      </c>
      <c r="AL948" s="5">
        <v>43709</v>
      </c>
      <c r="AM948" s="5" t="s">
        <v>1333</v>
      </c>
      <c r="AN948" s="5">
        <v>77700</v>
      </c>
      <c r="AO948" s="5" t="s">
        <v>6869</v>
      </c>
      <c r="AP948" s="5" t="s">
        <v>1536</v>
      </c>
      <c r="AQ948" s="4" t="s">
        <v>12479</v>
      </c>
      <c r="AR948" s="5" t="s">
        <v>12480</v>
      </c>
      <c r="AS948" s="4" t="s">
        <v>1993</v>
      </c>
      <c r="AT948" s="5" t="s">
        <v>1994</v>
      </c>
      <c r="AU948" s="5" t="s">
        <v>41</v>
      </c>
      <c r="AV948" s="4" t="s">
        <v>1995</v>
      </c>
      <c r="AW948" s="5" t="s">
        <v>53</v>
      </c>
      <c r="AX948" s="4" t="s">
        <v>1996</v>
      </c>
      <c r="AY948" s="5" t="s">
        <v>1997</v>
      </c>
      <c r="AZ948" s="5" t="s">
        <v>11</v>
      </c>
      <c r="BA948" s="4" t="s">
        <v>1998</v>
      </c>
      <c r="BB948" s="5" t="s">
        <v>1999</v>
      </c>
      <c r="BC948" s="4" t="s">
        <v>6868</v>
      </c>
      <c r="BD948" s="5" t="s">
        <v>6870</v>
      </c>
      <c r="BE948" s="5" t="s">
        <v>25</v>
      </c>
      <c r="BF948" s="5" t="s">
        <v>1333</v>
      </c>
      <c r="BG948" s="4" t="s">
        <v>6871</v>
      </c>
      <c r="BH948" s="5" t="s">
        <v>1343</v>
      </c>
    </row>
    <row r="949" spans="1:60" x14ac:dyDescent="0.25">
      <c r="A949">
        <f t="shared" si="82"/>
        <v>301196</v>
      </c>
      <c r="B949">
        <f t="shared" si="83"/>
        <v>3100691</v>
      </c>
      <c r="C949" s="17" t="str">
        <f t="shared" si="84"/>
        <v>CC</v>
      </c>
      <c r="D949" t="str">
        <f t="shared" si="81"/>
        <v>REGION ILE DE FRANCE NORD</v>
      </c>
      <c r="E949" s="12" t="str">
        <f t="shared" si="85"/>
        <v>TERRAIN</v>
      </c>
      <c r="F949" s="4" t="s">
        <v>234</v>
      </c>
      <c r="G949" s="4" t="s">
        <v>6872</v>
      </c>
      <c r="H949" s="5">
        <v>1</v>
      </c>
      <c r="I949" s="5"/>
      <c r="J949" s="5">
        <v>1</v>
      </c>
      <c r="K949" s="5" t="s">
        <v>1325</v>
      </c>
      <c r="L949" s="5" t="s">
        <v>82</v>
      </c>
      <c r="M949" s="5" t="s">
        <v>235</v>
      </c>
      <c r="N949" s="5"/>
      <c r="O949" s="5"/>
      <c r="P949" s="5"/>
      <c r="Q949" s="5"/>
      <c r="R949" s="5"/>
      <c r="S949" s="5"/>
      <c r="T949" s="5" t="s">
        <v>25</v>
      </c>
      <c r="U949" s="6">
        <v>41306</v>
      </c>
      <c r="V949" s="5" t="s">
        <v>1363</v>
      </c>
      <c r="W949" s="4" t="s">
        <v>1329</v>
      </c>
      <c r="X949" s="5" t="s">
        <v>18</v>
      </c>
      <c r="Y949" s="5"/>
      <c r="Z949" s="5"/>
      <c r="AA949" s="4" t="s">
        <v>5344</v>
      </c>
      <c r="AB949" s="5"/>
      <c r="AC949" s="5"/>
      <c r="AD949" s="5" t="s">
        <v>1331</v>
      </c>
      <c r="AE949" s="5"/>
      <c r="AF949" s="5">
        <v>27274</v>
      </c>
      <c r="AG949" s="5">
        <v>50</v>
      </c>
      <c r="AH949" s="5">
        <v>100</v>
      </c>
      <c r="AI949" s="5" t="s">
        <v>1332</v>
      </c>
      <c r="AJ949" s="5">
        <v>41306</v>
      </c>
      <c r="AK949" s="5">
        <v>11</v>
      </c>
      <c r="AL949" s="5">
        <v>41306</v>
      </c>
      <c r="AM949" s="5" t="s">
        <v>1333</v>
      </c>
      <c r="AN949" s="5">
        <v>2110</v>
      </c>
      <c r="AO949" s="5" t="s">
        <v>6873</v>
      </c>
      <c r="AP949" s="5" t="s">
        <v>12477</v>
      </c>
      <c r="AQ949" s="4" t="s">
        <v>1351</v>
      </c>
      <c r="AR949" s="5" t="s">
        <v>12478</v>
      </c>
      <c r="AS949" s="4" t="s">
        <v>2180</v>
      </c>
      <c r="AT949" s="5" t="s">
        <v>2181</v>
      </c>
      <c r="AU949" s="5" t="s">
        <v>41</v>
      </c>
      <c r="AV949" s="4" t="s">
        <v>2182</v>
      </c>
      <c r="AW949" s="5" t="s">
        <v>4</v>
      </c>
      <c r="AX949" s="4" t="s">
        <v>2183</v>
      </c>
      <c r="AY949" s="5" t="s">
        <v>2184</v>
      </c>
      <c r="AZ949" s="5" t="s">
        <v>11</v>
      </c>
      <c r="BA949" s="4" t="s">
        <v>2185</v>
      </c>
      <c r="BB949" s="5" t="s">
        <v>2186</v>
      </c>
      <c r="BC949" s="4" t="s">
        <v>6872</v>
      </c>
      <c r="BD949" s="5" t="s">
        <v>6874</v>
      </c>
      <c r="BE949" s="5" t="s">
        <v>25</v>
      </c>
      <c r="BF949" s="5" t="s">
        <v>1333</v>
      </c>
      <c r="BG949" s="4" t="s">
        <v>6875</v>
      </c>
      <c r="BH949" s="5" t="s">
        <v>1343</v>
      </c>
    </row>
    <row r="950" spans="1:60" x14ac:dyDescent="0.25">
      <c r="A950">
        <f t="shared" si="82"/>
        <v>303817</v>
      </c>
      <c r="B950">
        <f t="shared" si="83"/>
        <v>3102053</v>
      </c>
      <c r="C950" s="17" t="str">
        <f t="shared" si="84"/>
        <v>CC</v>
      </c>
      <c r="D950" t="str">
        <f t="shared" si="81"/>
        <v>REGION ILE DE FRANCE NORD</v>
      </c>
      <c r="E950" s="12" t="str">
        <f t="shared" si="85"/>
        <v>TERRAIN</v>
      </c>
      <c r="F950" s="4" t="s">
        <v>1160</v>
      </c>
      <c r="G950" s="4" t="s">
        <v>6876</v>
      </c>
      <c r="H950" s="5">
        <v>1</v>
      </c>
      <c r="I950" s="5"/>
      <c r="J950" s="5">
        <v>2</v>
      </c>
      <c r="K950" s="5" t="s">
        <v>1345</v>
      </c>
      <c r="L950" s="5" t="s">
        <v>1162</v>
      </c>
      <c r="M950" s="5" t="s">
        <v>1161</v>
      </c>
      <c r="N950" s="5" t="s">
        <v>245</v>
      </c>
      <c r="O950" s="5">
        <v>44866</v>
      </c>
      <c r="P950" s="5"/>
      <c r="Q950" s="5" t="s">
        <v>1346</v>
      </c>
      <c r="R950" s="5">
        <v>5</v>
      </c>
      <c r="S950" s="5" t="s">
        <v>18</v>
      </c>
      <c r="T950" s="5" t="s">
        <v>260</v>
      </c>
      <c r="U950" s="6">
        <v>44896</v>
      </c>
      <c r="V950" s="5" t="s">
        <v>1347</v>
      </c>
      <c r="W950" s="4" t="s">
        <v>1329</v>
      </c>
      <c r="X950" s="5" t="s">
        <v>18</v>
      </c>
      <c r="Y950" s="5" t="s">
        <v>1348</v>
      </c>
      <c r="Z950" s="5"/>
      <c r="AA950" s="4" t="s">
        <v>1478</v>
      </c>
      <c r="AB950" s="5" t="s">
        <v>1331</v>
      </c>
      <c r="AC950" s="5"/>
      <c r="AD950" s="5" t="s">
        <v>1331</v>
      </c>
      <c r="AE950" s="5"/>
      <c r="AF950" s="5">
        <v>31619</v>
      </c>
      <c r="AG950" s="5">
        <v>38</v>
      </c>
      <c r="AH950" s="5">
        <v>100</v>
      </c>
      <c r="AI950" s="5" t="s">
        <v>1332</v>
      </c>
      <c r="AJ950" s="5">
        <v>43160</v>
      </c>
      <c r="AK950" s="5">
        <v>6</v>
      </c>
      <c r="AL950" s="5">
        <v>43160</v>
      </c>
      <c r="AM950" s="5" t="s">
        <v>1333</v>
      </c>
      <c r="AN950" s="5">
        <v>62140</v>
      </c>
      <c r="AO950" s="5" t="s">
        <v>6877</v>
      </c>
      <c r="AP950" s="5" t="s">
        <v>12477</v>
      </c>
      <c r="AQ950" s="4" t="s">
        <v>1351</v>
      </c>
      <c r="AR950" s="5" t="s">
        <v>12478</v>
      </c>
      <c r="AS950" s="4" t="s">
        <v>1450</v>
      </c>
      <c r="AT950" s="5" t="s">
        <v>1451</v>
      </c>
      <c r="AU950" s="5" t="s">
        <v>41</v>
      </c>
      <c r="AV950" s="4" t="s">
        <v>1452</v>
      </c>
      <c r="AW950" s="5" t="s">
        <v>230</v>
      </c>
      <c r="AX950" s="4" t="s">
        <v>3149</v>
      </c>
      <c r="AY950" s="5" t="s">
        <v>3153</v>
      </c>
      <c r="AZ950" s="5" t="s">
        <v>11</v>
      </c>
      <c r="BA950" s="4" t="s">
        <v>3154</v>
      </c>
      <c r="BB950" s="5" t="s">
        <v>3155</v>
      </c>
      <c r="BC950" s="4" t="s">
        <v>6876</v>
      </c>
      <c r="BD950" s="5" t="s">
        <v>6878</v>
      </c>
      <c r="BE950" s="5" t="s">
        <v>260</v>
      </c>
      <c r="BF950" s="5" t="s">
        <v>1333</v>
      </c>
      <c r="BG950" s="4" t="s">
        <v>6879</v>
      </c>
      <c r="BH950" s="5" t="s">
        <v>1343</v>
      </c>
    </row>
    <row r="951" spans="1:60" x14ac:dyDescent="0.25">
      <c r="A951">
        <f t="shared" si="82"/>
        <v>306194</v>
      </c>
      <c r="B951">
        <f t="shared" si="83"/>
        <v>7024034</v>
      </c>
      <c r="C951" s="17" t="str">
        <f t="shared" si="84"/>
        <v>CC</v>
      </c>
      <c r="D951" t="str">
        <f t="shared" si="81"/>
        <v>REGION GRAND SUD</v>
      </c>
      <c r="E951" s="12" t="str">
        <f t="shared" si="85"/>
        <v>TERRAIN</v>
      </c>
      <c r="F951" s="4" t="s">
        <v>6880</v>
      </c>
      <c r="G951" s="4" t="s">
        <v>6881</v>
      </c>
      <c r="H951" s="5">
        <v>1</v>
      </c>
      <c r="I951" s="5"/>
      <c r="J951" s="5">
        <v>2</v>
      </c>
      <c r="K951" s="5" t="s">
        <v>1345</v>
      </c>
      <c r="L951" s="5" t="s">
        <v>405</v>
      </c>
      <c r="M951" s="5" t="s">
        <v>6882</v>
      </c>
      <c r="N951" s="5"/>
      <c r="O951" s="5"/>
      <c r="P951" s="5"/>
      <c r="Q951" s="5"/>
      <c r="R951" s="5"/>
      <c r="S951" s="5"/>
      <c r="T951" s="5" t="s">
        <v>245</v>
      </c>
      <c r="U951" s="6">
        <v>45536</v>
      </c>
      <c r="V951" s="4" t="s">
        <v>1328</v>
      </c>
      <c r="W951" s="4" t="s">
        <v>1329</v>
      </c>
      <c r="X951" s="5" t="s">
        <v>18</v>
      </c>
      <c r="Y951" s="5"/>
      <c r="Z951" s="5"/>
      <c r="AA951" s="4" t="s">
        <v>6883</v>
      </c>
      <c r="AB951" s="5"/>
      <c r="AC951" s="5"/>
      <c r="AD951" s="5" t="s">
        <v>1331</v>
      </c>
      <c r="AE951" s="5"/>
      <c r="AF951" s="6">
        <v>26396</v>
      </c>
      <c r="AG951" s="5">
        <v>52</v>
      </c>
      <c r="AH951" s="5">
        <v>100</v>
      </c>
      <c r="AI951" s="5" t="s">
        <v>1332</v>
      </c>
      <c r="AJ951" s="6">
        <v>45536</v>
      </c>
      <c r="AK951" s="5">
        <v>0</v>
      </c>
      <c r="AL951" s="6">
        <v>45536</v>
      </c>
      <c r="AM951" s="5" t="s">
        <v>1333</v>
      </c>
      <c r="AN951" s="5">
        <v>73160</v>
      </c>
      <c r="AO951" s="5" t="s">
        <v>6884</v>
      </c>
      <c r="AP951" s="5" t="s">
        <v>1335</v>
      </c>
      <c r="AQ951" s="4" t="s">
        <v>1336</v>
      </c>
      <c r="AR951" s="5" t="s">
        <v>12476</v>
      </c>
      <c r="AS951" s="4" t="s">
        <v>1440</v>
      </c>
      <c r="AT951" s="5" t="s">
        <v>1441</v>
      </c>
      <c r="AU951" s="5" t="s">
        <v>41</v>
      </c>
      <c r="AV951" s="4" t="s">
        <v>1537</v>
      </c>
      <c r="AW951" s="5" t="s">
        <v>31</v>
      </c>
      <c r="AX951" s="4" t="s">
        <v>1538</v>
      </c>
      <c r="AY951" s="5" t="s">
        <v>1539</v>
      </c>
      <c r="AZ951" s="5" t="s">
        <v>11</v>
      </c>
      <c r="BA951" s="4" t="s">
        <v>1540</v>
      </c>
      <c r="BB951" s="5" t="s">
        <v>1541</v>
      </c>
      <c r="BC951" s="4" t="s">
        <v>6881</v>
      </c>
      <c r="BD951" s="5" t="s">
        <v>6885</v>
      </c>
      <c r="BE951" s="5" t="s">
        <v>245</v>
      </c>
      <c r="BF951" s="5" t="s">
        <v>1333</v>
      </c>
      <c r="BG951" s="4" t="s">
        <v>6886</v>
      </c>
      <c r="BH951" s="5" t="s">
        <v>1343</v>
      </c>
    </row>
    <row r="952" spans="1:60" x14ac:dyDescent="0.25">
      <c r="A952">
        <f t="shared" si="82"/>
        <v>165969</v>
      </c>
      <c r="B952">
        <f t="shared" si="83"/>
        <v>3000379</v>
      </c>
      <c r="C952" s="17" t="str">
        <f t="shared" si="84"/>
        <v>CC</v>
      </c>
      <c r="D952" t="str">
        <f t="shared" si="81"/>
        <v>REGION ILE DE FRANCE NORD</v>
      </c>
      <c r="E952" s="12" t="str">
        <f t="shared" si="85"/>
        <v>TERRAIN</v>
      </c>
      <c r="F952" s="4" t="s">
        <v>679</v>
      </c>
      <c r="G952" s="4" t="s">
        <v>6887</v>
      </c>
      <c r="H952" s="5">
        <v>1</v>
      </c>
      <c r="I952" s="5"/>
      <c r="J952" s="5">
        <v>1</v>
      </c>
      <c r="K952" s="5" t="s">
        <v>1325</v>
      </c>
      <c r="L952" s="5" t="s">
        <v>64</v>
      </c>
      <c r="M952" s="5" t="s">
        <v>680</v>
      </c>
      <c r="N952" s="5"/>
      <c r="O952" s="5"/>
      <c r="P952" s="5"/>
      <c r="Q952" s="5"/>
      <c r="R952" s="5"/>
      <c r="S952" s="5"/>
      <c r="T952" s="5" t="s">
        <v>3</v>
      </c>
      <c r="U952" s="6">
        <v>33208</v>
      </c>
      <c r="V952" s="4" t="s">
        <v>1487</v>
      </c>
      <c r="W952" s="4" t="s">
        <v>1329</v>
      </c>
      <c r="X952" s="5" t="s">
        <v>5</v>
      </c>
      <c r="Y952" s="5" t="s">
        <v>1348</v>
      </c>
      <c r="Z952" s="5"/>
      <c r="AA952" s="4" t="s">
        <v>4697</v>
      </c>
      <c r="AB952" s="5"/>
      <c r="AC952" s="5"/>
      <c r="AD952" s="5">
        <v>5</v>
      </c>
      <c r="AE952" s="5"/>
      <c r="AF952" s="6">
        <v>24346</v>
      </c>
      <c r="AG952" s="5">
        <v>58</v>
      </c>
      <c r="AH952" s="5">
        <v>100</v>
      </c>
      <c r="AI952" s="5" t="s">
        <v>1332</v>
      </c>
      <c r="AJ952" s="6">
        <v>33208</v>
      </c>
      <c r="AK952" s="5">
        <v>34</v>
      </c>
      <c r="AL952" s="6">
        <v>33208</v>
      </c>
      <c r="AM952" s="5" t="s">
        <v>1333</v>
      </c>
      <c r="AN952" s="5">
        <v>62840</v>
      </c>
      <c r="AO952" s="5" t="s">
        <v>6888</v>
      </c>
      <c r="AP952" s="5" t="s">
        <v>12477</v>
      </c>
      <c r="AQ952" s="4" t="s">
        <v>1351</v>
      </c>
      <c r="AR952" s="5" t="s">
        <v>12478</v>
      </c>
      <c r="AS952" s="4" t="s">
        <v>1638</v>
      </c>
      <c r="AT952" s="5" t="s">
        <v>1639</v>
      </c>
      <c r="AU952" s="5" t="s">
        <v>41</v>
      </c>
      <c r="AV952" s="4" t="s">
        <v>1640</v>
      </c>
      <c r="AW952" s="5" t="s">
        <v>142</v>
      </c>
      <c r="AX952" s="4" t="s">
        <v>4013</v>
      </c>
      <c r="AY952" s="5" t="s">
        <v>4015</v>
      </c>
      <c r="AZ952" s="5" t="s">
        <v>1357</v>
      </c>
      <c r="BA952" s="4" t="s">
        <v>3413</v>
      </c>
      <c r="BB952" s="5" t="s">
        <v>11117</v>
      </c>
      <c r="BC952" s="4" t="s">
        <v>6887</v>
      </c>
      <c r="BD952" s="5" t="s">
        <v>6889</v>
      </c>
      <c r="BE952" s="5" t="s">
        <v>3</v>
      </c>
      <c r="BF952" s="5" t="s">
        <v>1333</v>
      </c>
      <c r="BG952" s="4" t="s">
        <v>6890</v>
      </c>
      <c r="BH952" s="5" t="s">
        <v>1343</v>
      </c>
    </row>
    <row r="953" spans="1:60" x14ac:dyDescent="0.25">
      <c r="A953">
        <f t="shared" si="82"/>
        <v>303792</v>
      </c>
      <c r="B953">
        <f t="shared" si="83"/>
        <v>3102042</v>
      </c>
      <c r="C953" s="17" t="str">
        <f t="shared" si="84"/>
        <v>CC</v>
      </c>
      <c r="D953" t="str">
        <f t="shared" si="81"/>
        <v>REGION GRAND SUD</v>
      </c>
      <c r="E953" s="12" t="str">
        <f t="shared" si="85"/>
        <v>TERRAIN</v>
      </c>
      <c r="F953" s="4" t="s">
        <v>6891</v>
      </c>
      <c r="G953" s="4" t="s">
        <v>6892</v>
      </c>
      <c r="H953" s="5">
        <v>1</v>
      </c>
      <c r="I953" s="5"/>
      <c r="J953" s="5">
        <v>1</v>
      </c>
      <c r="K953" s="5" t="s">
        <v>1325</v>
      </c>
      <c r="L953" s="5" t="s">
        <v>181</v>
      </c>
      <c r="M953" s="5" t="s">
        <v>6893</v>
      </c>
      <c r="N953" s="5" t="s">
        <v>245</v>
      </c>
      <c r="O953" s="6">
        <v>43101</v>
      </c>
      <c r="P953" s="5"/>
      <c r="Q953" s="5" t="s">
        <v>1346</v>
      </c>
      <c r="R953" s="5">
        <v>5</v>
      </c>
      <c r="S953" s="5" t="s">
        <v>18</v>
      </c>
      <c r="T953" s="5" t="s">
        <v>25</v>
      </c>
      <c r="U953" s="6">
        <v>43132</v>
      </c>
      <c r="V953" s="4" t="s">
        <v>1363</v>
      </c>
      <c r="W953" s="4" t="s">
        <v>1329</v>
      </c>
      <c r="X953" s="5" t="s">
        <v>18</v>
      </c>
      <c r="Y953" s="5"/>
      <c r="Z953" s="5"/>
      <c r="AA953" s="4" t="s">
        <v>2842</v>
      </c>
      <c r="AB953" s="5" t="s">
        <v>1331</v>
      </c>
      <c r="AC953" s="5"/>
      <c r="AD953" s="5" t="s">
        <v>1331</v>
      </c>
      <c r="AE953" s="5"/>
      <c r="AF953" s="6">
        <v>31037</v>
      </c>
      <c r="AG953" s="5">
        <v>39</v>
      </c>
      <c r="AH953" s="5">
        <v>100</v>
      </c>
      <c r="AI953" s="5" t="s">
        <v>1332</v>
      </c>
      <c r="AJ953" s="6">
        <v>43132</v>
      </c>
      <c r="AK953" s="5">
        <v>6</v>
      </c>
      <c r="AL953" s="6">
        <v>43132</v>
      </c>
      <c r="AM953" s="5" t="s">
        <v>1333</v>
      </c>
      <c r="AN953" s="5">
        <v>42430</v>
      </c>
      <c r="AO953" s="5" t="s">
        <v>6894</v>
      </c>
      <c r="AP953" s="5" t="s">
        <v>1335</v>
      </c>
      <c r="AQ953" s="4" t="s">
        <v>1336</v>
      </c>
      <c r="AR953" s="5" t="s">
        <v>12476</v>
      </c>
      <c r="AS953" s="4" t="s">
        <v>1629</v>
      </c>
      <c r="AT953" s="5" t="s">
        <v>1630</v>
      </c>
      <c r="AU953" s="5" t="s">
        <v>41</v>
      </c>
      <c r="AV953" s="4" t="s">
        <v>1631</v>
      </c>
      <c r="AW953" s="5" t="s">
        <v>7</v>
      </c>
      <c r="AX953" s="4" t="s">
        <v>1666</v>
      </c>
      <c r="AY953" s="5" t="s">
        <v>1667</v>
      </c>
      <c r="AZ953" s="5" t="s">
        <v>11</v>
      </c>
      <c r="BA953" s="4" t="s">
        <v>1668</v>
      </c>
      <c r="BB953" s="5" t="s">
        <v>1669</v>
      </c>
      <c r="BC953" s="4" t="s">
        <v>6892</v>
      </c>
      <c r="BD953" s="5" t="s">
        <v>6895</v>
      </c>
      <c r="BE953" s="5" t="s">
        <v>25</v>
      </c>
      <c r="BF953" s="5" t="s">
        <v>1333</v>
      </c>
      <c r="BG953" s="4" t="s">
        <v>6896</v>
      </c>
      <c r="BH953" s="5" t="s">
        <v>1343</v>
      </c>
    </row>
    <row r="954" spans="1:60" x14ac:dyDescent="0.25">
      <c r="A954">
        <f t="shared" si="82"/>
        <v>184253</v>
      </c>
      <c r="B954">
        <f t="shared" si="83"/>
        <v>3000863</v>
      </c>
      <c r="C954" s="17" t="str">
        <f t="shared" si="84"/>
        <v>CC</v>
      </c>
      <c r="D954" t="str">
        <f t="shared" si="81"/>
        <v>REGION GRAND OUEST</v>
      </c>
      <c r="E954" s="12" t="str">
        <f t="shared" si="85"/>
        <v>TERRAIN</v>
      </c>
      <c r="F954" s="4" t="s">
        <v>6897</v>
      </c>
      <c r="G954" s="4" t="s">
        <v>6898</v>
      </c>
      <c r="H954" s="5">
        <v>1</v>
      </c>
      <c r="I954" s="5"/>
      <c r="J954" s="5">
        <v>1</v>
      </c>
      <c r="K954" s="5" t="s">
        <v>1325</v>
      </c>
      <c r="L954" s="5" t="s">
        <v>885</v>
      </c>
      <c r="M954" s="5" t="s">
        <v>6899</v>
      </c>
      <c r="N954" s="5" t="s">
        <v>60</v>
      </c>
      <c r="O954" s="6">
        <v>45231</v>
      </c>
      <c r="P954" s="5"/>
      <c r="Q954" s="5" t="s">
        <v>1346</v>
      </c>
      <c r="R954" s="5">
        <v>5</v>
      </c>
      <c r="S954" s="5" t="s">
        <v>5</v>
      </c>
      <c r="T954" s="5" t="s">
        <v>3</v>
      </c>
      <c r="U954" s="6">
        <v>45261</v>
      </c>
      <c r="V954" s="4" t="s">
        <v>1487</v>
      </c>
      <c r="W954" s="4" t="s">
        <v>1329</v>
      </c>
      <c r="X954" s="5" t="s">
        <v>5</v>
      </c>
      <c r="Y954" s="5" t="s">
        <v>1348</v>
      </c>
      <c r="Z954" s="5"/>
      <c r="AA954" s="5" t="s">
        <v>6900</v>
      </c>
      <c r="AB954" s="5">
        <v>5</v>
      </c>
      <c r="AC954" s="5"/>
      <c r="AD954" s="5">
        <v>5</v>
      </c>
      <c r="AE954" s="5"/>
      <c r="AF954" s="6">
        <v>23811</v>
      </c>
      <c r="AG954" s="5">
        <v>59</v>
      </c>
      <c r="AH954" s="5">
        <v>100</v>
      </c>
      <c r="AI954" s="5" t="s">
        <v>1332</v>
      </c>
      <c r="AJ954" s="6">
        <v>36678</v>
      </c>
      <c r="AK954" s="5">
        <v>24</v>
      </c>
      <c r="AL954" s="6">
        <v>36678</v>
      </c>
      <c r="AM954" s="5" t="s">
        <v>1333</v>
      </c>
      <c r="AN954" s="5">
        <v>79100</v>
      </c>
      <c r="AO954" s="5" t="s">
        <v>6901</v>
      </c>
      <c r="AP954" s="5" t="s">
        <v>1413</v>
      </c>
      <c r="AQ954" s="4" t="s">
        <v>1414</v>
      </c>
      <c r="AR954" s="5" t="s">
        <v>19</v>
      </c>
      <c r="AS954" s="4" t="s">
        <v>1585</v>
      </c>
      <c r="AT954" s="5" t="s">
        <v>1586</v>
      </c>
      <c r="AU954" s="5" t="s">
        <v>41</v>
      </c>
      <c r="AV954" s="4" t="s">
        <v>1587</v>
      </c>
      <c r="AW954" s="5" t="s">
        <v>340</v>
      </c>
      <c r="AX954" s="4" t="s">
        <v>5505</v>
      </c>
      <c r="AY954" s="5" t="s">
        <v>5507</v>
      </c>
      <c r="AZ954" s="5" t="s">
        <v>1357</v>
      </c>
      <c r="BA954" s="4" t="s">
        <v>3688</v>
      </c>
      <c r="BB954" s="5" t="s">
        <v>11113</v>
      </c>
      <c r="BC954" s="5" t="s">
        <v>6898</v>
      </c>
      <c r="BD954" s="5" t="s">
        <v>6902</v>
      </c>
      <c r="BE954" s="5" t="s">
        <v>3</v>
      </c>
      <c r="BF954" s="5" t="s">
        <v>1333</v>
      </c>
      <c r="BG954" s="5" t="s">
        <v>6903</v>
      </c>
      <c r="BH954" s="5" t="s">
        <v>1343</v>
      </c>
    </row>
    <row r="955" spans="1:60" x14ac:dyDescent="0.25">
      <c r="A955">
        <f t="shared" si="82"/>
        <v>303102</v>
      </c>
      <c r="B955">
        <f t="shared" si="83"/>
        <v>3101697</v>
      </c>
      <c r="C955" s="17" t="str">
        <f t="shared" si="84"/>
        <v>CC</v>
      </c>
      <c r="D955" t="str">
        <f t="shared" si="81"/>
        <v>REGION ILE DE FRANCE NORD</v>
      </c>
      <c r="E955" s="12" t="str">
        <f t="shared" si="85"/>
        <v>TERRAIN</v>
      </c>
      <c r="F955" s="4" t="s">
        <v>6904</v>
      </c>
      <c r="G955" s="4" t="s">
        <v>6905</v>
      </c>
      <c r="H955" s="5">
        <v>1</v>
      </c>
      <c r="I955" s="5"/>
      <c r="J955" s="5">
        <v>1</v>
      </c>
      <c r="K955" s="5" t="s">
        <v>1325</v>
      </c>
      <c r="L955" s="5" t="s">
        <v>996</v>
      </c>
      <c r="M955" s="5" t="s">
        <v>6906</v>
      </c>
      <c r="N955" s="5" t="s">
        <v>260</v>
      </c>
      <c r="O955" s="6">
        <v>44986</v>
      </c>
      <c r="P955" s="5"/>
      <c r="Q955" s="5" t="s">
        <v>1346</v>
      </c>
      <c r="R955" s="5">
        <v>5</v>
      </c>
      <c r="S955" s="5" t="s">
        <v>18</v>
      </c>
      <c r="T955" s="5" t="s">
        <v>46</v>
      </c>
      <c r="U955" s="6">
        <v>45017</v>
      </c>
      <c r="V955" s="4" t="s">
        <v>2976</v>
      </c>
      <c r="W955" s="4" t="s">
        <v>1329</v>
      </c>
      <c r="X955" s="5" t="s">
        <v>18</v>
      </c>
      <c r="Y955" s="5" t="s">
        <v>1348</v>
      </c>
      <c r="Z955" s="5"/>
      <c r="AA955" s="4" t="s">
        <v>6907</v>
      </c>
      <c r="AB955" s="5" t="s">
        <v>1393</v>
      </c>
      <c r="AC955" s="5"/>
      <c r="AD955" s="5" t="s">
        <v>1393</v>
      </c>
      <c r="AE955" s="5"/>
      <c r="AF955" s="6">
        <v>28562</v>
      </c>
      <c r="AG955" s="5">
        <v>46</v>
      </c>
      <c r="AH955" s="5">
        <v>100</v>
      </c>
      <c r="AI955" s="5" t="s">
        <v>1332</v>
      </c>
      <c r="AJ955" s="6">
        <v>42614</v>
      </c>
      <c r="AK955" s="5">
        <v>8</v>
      </c>
      <c r="AL955" s="6">
        <v>42614</v>
      </c>
      <c r="AM955" s="5" t="s">
        <v>1333</v>
      </c>
      <c r="AN955" s="5">
        <v>80100</v>
      </c>
      <c r="AO955" s="5" t="s">
        <v>6908</v>
      </c>
      <c r="AP955" s="5" t="s">
        <v>12477</v>
      </c>
      <c r="AQ955" s="4" t="s">
        <v>1351</v>
      </c>
      <c r="AR955" s="5" t="s">
        <v>12478</v>
      </c>
      <c r="AS955" s="4" t="s">
        <v>2180</v>
      </c>
      <c r="AT955" s="5" t="s">
        <v>2181</v>
      </c>
      <c r="AU955" s="5" t="s">
        <v>41</v>
      </c>
      <c r="AV955" s="4" t="s">
        <v>2182</v>
      </c>
      <c r="AW955" s="5" t="s">
        <v>4</v>
      </c>
      <c r="AX955" s="4" t="s">
        <v>2681</v>
      </c>
      <c r="AY955" s="5" t="s">
        <v>2682</v>
      </c>
      <c r="AZ955" s="5" t="s">
        <v>11</v>
      </c>
      <c r="BA955" s="4" t="s">
        <v>2683</v>
      </c>
      <c r="BB955" s="5" t="s">
        <v>2684</v>
      </c>
      <c r="BC955" s="4" t="s">
        <v>6905</v>
      </c>
      <c r="BD955" s="5" t="s">
        <v>6909</v>
      </c>
      <c r="BE955" s="5" t="s">
        <v>46</v>
      </c>
      <c r="BF955" s="5" t="s">
        <v>1333</v>
      </c>
      <c r="BG955" s="4" t="s">
        <v>6910</v>
      </c>
      <c r="BH955" s="5" t="s">
        <v>1343</v>
      </c>
    </row>
    <row r="956" spans="1:60" x14ac:dyDescent="0.25">
      <c r="A956">
        <f t="shared" si="82"/>
        <v>305239</v>
      </c>
      <c r="B956">
        <f t="shared" si="83"/>
        <v>7020651</v>
      </c>
      <c r="C956" s="17" t="str">
        <f t="shared" si="84"/>
        <v>CC</v>
      </c>
      <c r="D956" t="str">
        <f t="shared" si="81"/>
        <v>REGION CENTRE EST</v>
      </c>
      <c r="E956" s="12" t="str">
        <f t="shared" si="85"/>
        <v>TERRAIN</v>
      </c>
      <c r="F956" s="4" t="s">
        <v>1163</v>
      </c>
      <c r="G956" s="4" t="s">
        <v>6911</v>
      </c>
      <c r="H956" s="5">
        <v>1</v>
      </c>
      <c r="I956" s="5"/>
      <c r="J956" s="5">
        <v>2</v>
      </c>
      <c r="K956" s="5" t="s">
        <v>1345</v>
      </c>
      <c r="L956" s="5" t="s">
        <v>726</v>
      </c>
      <c r="M956" s="5" t="s">
        <v>1164</v>
      </c>
      <c r="N956" s="5"/>
      <c r="O956" s="5"/>
      <c r="P956" s="5"/>
      <c r="Q956" s="5"/>
      <c r="R956" s="5"/>
      <c r="S956" s="5"/>
      <c r="T956" s="5" t="s">
        <v>25</v>
      </c>
      <c r="U956" s="6">
        <v>44743</v>
      </c>
      <c r="V956" s="4" t="s">
        <v>1363</v>
      </c>
      <c r="W956" s="4" t="s">
        <v>1329</v>
      </c>
      <c r="X956" s="5" t="s">
        <v>18</v>
      </c>
      <c r="Y956" s="5"/>
      <c r="Z956" s="5"/>
      <c r="AA956" s="4" t="s">
        <v>2724</v>
      </c>
      <c r="AB956" s="5"/>
      <c r="AC956" s="5"/>
      <c r="AD956" s="5" t="s">
        <v>1331</v>
      </c>
      <c r="AE956" s="5"/>
      <c r="AF956" s="6">
        <v>27267</v>
      </c>
      <c r="AG956" s="5">
        <v>50</v>
      </c>
      <c r="AH956" s="5">
        <v>100</v>
      </c>
      <c r="AI956" s="5" t="s">
        <v>1332</v>
      </c>
      <c r="AJ956" s="6">
        <v>44562</v>
      </c>
      <c r="AK956" s="5">
        <v>2</v>
      </c>
      <c r="AL956" s="6">
        <v>44562</v>
      </c>
      <c r="AM956" s="5" t="s">
        <v>1333</v>
      </c>
      <c r="AN956" s="5">
        <v>8000</v>
      </c>
      <c r="AO956" s="5" t="s">
        <v>6859</v>
      </c>
      <c r="AP956" s="5" t="s">
        <v>1536</v>
      </c>
      <c r="AQ956" s="4" t="s">
        <v>12479</v>
      </c>
      <c r="AR956" s="5" t="s">
        <v>12480</v>
      </c>
      <c r="AS956" s="4" t="s">
        <v>1906</v>
      </c>
      <c r="AT956" s="5" t="s">
        <v>1909</v>
      </c>
      <c r="AU956" s="5" t="s">
        <v>41</v>
      </c>
      <c r="AV956" s="4" t="s">
        <v>1910</v>
      </c>
      <c r="AW956" s="5" t="s">
        <v>48</v>
      </c>
      <c r="AX956" s="4" t="s">
        <v>2960</v>
      </c>
      <c r="AY956" s="5" t="s">
        <v>2961</v>
      </c>
      <c r="AZ956" s="5" t="s">
        <v>11</v>
      </c>
      <c r="BA956" s="4" t="s">
        <v>2962</v>
      </c>
      <c r="BB956" s="5" t="s">
        <v>2963</v>
      </c>
      <c r="BC956" s="4" t="s">
        <v>6911</v>
      </c>
      <c r="BD956" s="5" t="s">
        <v>6912</v>
      </c>
      <c r="BE956" s="5" t="s">
        <v>25</v>
      </c>
      <c r="BF956" s="5" t="s">
        <v>1333</v>
      </c>
      <c r="BG956" s="4" t="s">
        <v>6913</v>
      </c>
      <c r="BH956" s="5" t="s">
        <v>1343</v>
      </c>
    </row>
    <row r="957" spans="1:60" x14ac:dyDescent="0.25">
      <c r="A957">
        <f t="shared" si="82"/>
        <v>185852</v>
      </c>
      <c r="B957">
        <f t="shared" si="83"/>
        <v>3000937</v>
      </c>
      <c r="C957" s="17" t="str">
        <f t="shared" si="84"/>
        <v>CC</v>
      </c>
      <c r="D957" t="str">
        <f t="shared" si="81"/>
        <v>REGION CENTRE EST</v>
      </c>
      <c r="E957" s="12" t="str">
        <f t="shared" si="85"/>
        <v>TERRAIN</v>
      </c>
      <c r="F957" s="4" t="s">
        <v>6914</v>
      </c>
      <c r="G957" s="4" t="s">
        <v>6915</v>
      </c>
      <c r="H957" s="5">
        <v>1</v>
      </c>
      <c r="I957" s="5"/>
      <c r="J957" s="5">
        <v>2</v>
      </c>
      <c r="K957" s="5" t="s">
        <v>1345</v>
      </c>
      <c r="L957" s="5" t="s">
        <v>115</v>
      </c>
      <c r="M957" s="5" t="s">
        <v>1026</v>
      </c>
      <c r="N957" s="5"/>
      <c r="O957" s="5"/>
      <c r="P957" s="5"/>
      <c r="Q957" s="5"/>
      <c r="R957" s="5"/>
      <c r="S957" s="5"/>
      <c r="T957" s="5" t="s">
        <v>25</v>
      </c>
      <c r="U957" s="6">
        <v>37043</v>
      </c>
      <c r="V957" s="4" t="s">
        <v>1363</v>
      </c>
      <c r="W957" s="4" t="s">
        <v>1329</v>
      </c>
      <c r="X957" s="5" t="s">
        <v>18</v>
      </c>
      <c r="Y957" s="5"/>
      <c r="Z957" s="5"/>
      <c r="AA957" s="4" t="s">
        <v>1328</v>
      </c>
      <c r="AB957" s="5"/>
      <c r="AC957" s="5"/>
      <c r="AD957" s="5" t="s">
        <v>1331</v>
      </c>
      <c r="AE957" s="5"/>
      <c r="AF957" s="6">
        <v>27161</v>
      </c>
      <c r="AG957" s="5">
        <v>50</v>
      </c>
      <c r="AH957" s="5">
        <v>100</v>
      </c>
      <c r="AI957" s="5" t="s">
        <v>1332</v>
      </c>
      <c r="AJ957" s="6">
        <v>37043</v>
      </c>
      <c r="AK957" s="5">
        <v>23</v>
      </c>
      <c r="AL957" s="6">
        <v>37043</v>
      </c>
      <c r="AM957" s="5" t="s">
        <v>1333</v>
      </c>
      <c r="AN957" s="5">
        <v>70130</v>
      </c>
      <c r="AO957" s="5" t="s">
        <v>6916</v>
      </c>
      <c r="AP957" s="5" t="s">
        <v>1536</v>
      </c>
      <c r="AQ957" s="4" t="s">
        <v>12479</v>
      </c>
      <c r="AR957" s="5" t="s">
        <v>12480</v>
      </c>
      <c r="AS957" s="4" t="s">
        <v>1564</v>
      </c>
      <c r="AT957" s="5" t="s">
        <v>1565</v>
      </c>
      <c r="AU957" s="5" t="s">
        <v>41</v>
      </c>
      <c r="AV957" s="4" t="s">
        <v>1566</v>
      </c>
      <c r="AW957" s="5" t="s">
        <v>68</v>
      </c>
      <c r="AX957" s="4" t="s">
        <v>1970</v>
      </c>
      <c r="AY957" s="5" t="s">
        <v>1974</v>
      </c>
      <c r="AZ957" s="5" t="s">
        <v>11</v>
      </c>
      <c r="BA957" s="4" t="s">
        <v>1975</v>
      </c>
      <c r="BB957" s="5" t="s">
        <v>1976</v>
      </c>
      <c r="BC957" s="4" t="s">
        <v>6915</v>
      </c>
      <c r="BD957" s="5" t="s">
        <v>6917</v>
      </c>
      <c r="BE957" s="5" t="s">
        <v>25</v>
      </c>
      <c r="BF957" s="5" t="s">
        <v>1333</v>
      </c>
      <c r="BG957" s="4" t="s">
        <v>6918</v>
      </c>
      <c r="BH957" s="5" t="s">
        <v>1343</v>
      </c>
    </row>
    <row r="958" spans="1:60" x14ac:dyDescent="0.25">
      <c r="A958">
        <f t="shared" si="82"/>
        <v>303117</v>
      </c>
      <c r="B958">
        <f t="shared" si="83"/>
        <v>3101712</v>
      </c>
      <c r="C958" s="17" t="str">
        <f t="shared" si="84"/>
        <v>CC</v>
      </c>
      <c r="D958" t="str">
        <f t="shared" si="81"/>
        <v>REGION ILE DE FRANCE NORD</v>
      </c>
      <c r="E958" s="12" t="str">
        <f t="shared" si="85"/>
        <v>TERRAIN</v>
      </c>
      <c r="F958" s="4" t="s">
        <v>6919</v>
      </c>
      <c r="G958" s="4" t="s">
        <v>6920</v>
      </c>
      <c r="H958" s="5">
        <v>1</v>
      </c>
      <c r="I958" s="5"/>
      <c r="J958" s="5">
        <v>2</v>
      </c>
      <c r="K958" s="5" t="s">
        <v>1345</v>
      </c>
      <c r="L958" s="5" t="s">
        <v>6921</v>
      </c>
      <c r="M958" s="5" t="s">
        <v>6922</v>
      </c>
      <c r="N958" s="5" t="s">
        <v>245</v>
      </c>
      <c r="O958" s="5">
        <v>42583</v>
      </c>
      <c r="P958" s="5"/>
      <c r="Q958" s="5" t="s">
        <v>1346</v>
      </c>
      <c r="R958" s="5">
        <v>5</v>
      </c>
      <c r="S958" s="5" t="s">
        <v>18</v>
      </c>
      <c r="T958" s="5" t="s">
        <v>25</v>
      </c>
      <c r="U958" s="6">
        <v>42614</v>
      </c>
      <c r="V958" s="4" t="s">
        <v>1363</v>
      </c>
      <c r="W958" s="4" t="s">
        <v>1329</v>
      </c>
      <c r="X958" s="5" t="s">
        <v>18</v>
      </c>
      <c r="Y958" s="5"/>
      <c r="Z958" s="5"/>
      <c r="AA958" s="4" t="s">
        <v>6923</v>
      </c>
      <c r="AB958" s="5" t="s">
        <v>1331</v>
      </c>
      <c r="AC958" s="5"/>
      <c r="AD958" s="5" t="s">
        <v>1331</v>
      </c>
      <c r="AE958" s="5"/>
      <c r="AF958" s="6">
        <v>31330</v>
      </c>
      <c r="AG958" s="5">
        <v>39</v>
      </c>
      <c r="AH958" s="5">
        <v>100</v>
      </c>
      <c r="AI958" s="5" t="s">
        <v>1332</v>
      </c>
      <c r="AJ958" s="6">
        <v>42614</v>
      </c>
      <c r="AK958" s="5">
        <v>8</v>
      </c>
      <c r="AL958" s="6">
        <v>42614</v>
      </c>
      <c r="AM958" s="5" t="s">
        <v>1333</v>
      </c>
      <c r="AN958" s="5">
        <v>80800</v>
      </c>
      <c r="AO958" s="5" t="s">
        <v>6924</v>
      </c>
      <c r="AP958" s="5" t="s">
        <v>12477</v>
      </c>
      <c r="AQ958" s="4" t="s">
        <v>1351</v>
      </c>
      <c r="AR958" s="5" t="s">
        <v>12478</v>
      </c>
      <c r="AS958" s="4" t="s">
        <v>2180</v>
      </c>
      <c r="AT958" s="5" t="s">
        <v>2181</v>
      </c>
      <c r="AU958" s="5" t="s">
        <v>41</v>
      </c>
      <c r="AV958" s="4" t="s">
        <v>2182</v>
      </c>
      <c r="AW958" s="5" t="s">
        <v>4</v>
      </c>
      <c r="AX958" s="4" t="s">
        <v>4598</v>
      </c>
      <c r="AY958" s="5" t="s">
        <v>4599</v>
      </c>
      <c r="AZ958" s="5" t="s">
        <v>11</v>
      </c>
      <c r="BA958" s="4" t="s">
        <v>4600</v>
      </c>
      <c r="BB958" s="5" t="s">
        <v>4601</v>
      </c>
      <c r="BC958" s="4" t="s">
        <v>6920</v>
      </c>
      <c r="BD958" s="5" t="s">
        <v>6925</v>
      </c>
      <c r="BE958" s="5" t="s">
        <v>25</v>
      </c>
      <c r="BF958" s="5" t="s">
        <v>1333</v>
      </c>
      <c r="BG958" s="4" t="s">
        <v>6926</v>
      </c>
      <c r="BH958" s="5" t="s">
        <v>1343</v>
      </c>
    </row>
    <row r="959" spans="1:60" x14ac:dyDescent="0.25">
      <c r="A959">
        <f t="shared" si="82"/>
        <v>305244</v>
      </c>
      <c r="B959">
        <f t="shared" si="83"/>
        <v>7020709</v>
      </c>
      <c r="C959" s="17" t="str">
        <f t="shared" si="84"/>
        <v>CC</v>
      </c>
      <c r="D959" t="str">
        <f t="shared" si="81"/>
        <v>REGION GRAND OUEST</v>
      </c>
      <c r="E959" s="12" t="str">
        <f t="shared" si="85"/>
        <v>TERRAIN</v>
      </c>
      <c r="F959" s="4" t="s">
        <v>6927</v>
      </c>
      <c r="G959" s="4" t="s">
        <v>6928</v>
      </c>
      <c r="H959" s="5">
        <v>1</v>
      </c>
      <c r="I959" s="5"/>
      <c r="J959" s="5">
        <v>2</v>
      </c>
      <c r="K959" s="5" t="s">
        <v>1345</v>
      </c>
      <c r="L959" s="5" t="s">
        <v>575</v>
      </c>
      <c r="M959" s="5" t="s">
        <v>6929</v>
      </c>
      <c r="N959" s="5"/>
      <c r="O959" s="5"/>
      <c r="P959" s="5"/>
      <c r="Q959" s="5"/>
      <c r="R959" s="5"/>
      <c r="S959" s="5"/>
      <c r="T959" s="5" t="s">
        <v>25</v>
      </c>
      <c r="U959" s="6">
        <v>44774</v>
      </c>
      <c r="V959" s="4" t="s">
        <v>1363</v>
      </c>
      <c r="W959" s="4" t="s">
        <v>1329</v>
      </c>
      <c r="X959" s="5" t="s">
        <v>18</v>
      </c>
      <c r="Y959" s="5"/>
      <c r="Z959" s="5"/>
      <c r="AA959" s="4" t="s">
        <v>6930</v>
      </c>
      <c r="AB959" s="5"/>
      <c r="AC959" s="5"/>
      <c r="AD959" s="5" t="s">
        <v>1331</v>
      </c>
      <c r="AE959" s="5"/>
      <c r="AF959" s="6">
        <v>34407</v>
      </c>
      <c r="AG959" s="5">
        <v>30</v>
      </c>
      <c r="AH959" s="5">
        <v>100</v>
      </c>
      <c r="AI959" s="5" t="s">
        <v>1332</v>
      </c>
      <c r="AJ959" s="6">
        <v>44593</v>
      </c>
      <c r="AK959" s="5">
        <v>2</v>
      </c>
      <c r="AL959" s="6">
        <v>44593</v>
      </c>
      <c r="AM959" s="5" t="s">
        <v>1333</v>
      </c>
      <c r="AN959" s="5">
        <v>44240</v>
      </c>
      <c r="AO959" s="5" t="s">
        <v>3825</v>
      </c>
      <c r="AP959" s="5" t="s">
        <v>1413</v>
      </c>
      <c r="AQ959" s="4" t="s">
        <v>1414</v>
      </c>
      <c r="AR959" s="5" t="s">
        <v>19</v>
      </c>
      <c r="AS959" s="4" t="s">
        <v>1549</v>
      </c>
      <c r="AT959" s="5" t="s">
        <v>1550</v>
      </c>
      <c r="AU959" s="5" t="s">
        <v>41</v>
      </c>
      <c r="AV959" s="4" t="s">
        <v>1551</v>
      </c>
      <c r="AW959" s="5" t="s">
        <v>135</v>
      </c>
      <c r="AX959" s="4" t="s">
        <v>2822</v>
      </c>
      <c r="AY959" s="5" t="s">
        <v>2823</v>
      </c>
      <c r="AZ959" s="5" t="s">
        <v>11</v>
      </c>
      <c r="BA959" s="4" t="s">
        <v>2824</v>
      </c>
      <c r="BB959" s="5" t="s">
        <v>2825</v>
      </c>
      <c r="BC959" s="4" t="s">
        <v>6928</v>
      </c>
      <c r="BD959" s="5" t="s">
        <v>6931</v>
      </c>
      <c r="BE959" s="5" t="s">
        <v>25</v>
      </c>
      <c r="BF959" s="5" t="s">
        <v>1333</v>
      </c>
      <c r="BG959" s="4" t="s">
        <v>6932</v>
      </c>
      <c r="BH959" s="5" t="s">
        <v>1343</v>
      </c>
    </row>
    <row r="960" spans="1:60" x14ac:dyDescent="0.25">
      <c r="A960">
        <f t="shared" si="82"/>
        <v>183264</v>
      </c>
      <c r="B960">
        <f t="shared" si="83"/>
        <v>3000821</v>
      </c>
      <c r="C960" s="17" t="str">
        <f t="shared" si="84"/>
        <v>CC</v>
      </c>
      <c r="D960" t="str">
        <f t="shared" si="81"/>
        <v>REGION GRAND OUEST</v>
      </c>
      <c r="E960" s="12" t="str">
        <f t="shared" si="85"/>
        <v>TERRAIN</v>
      </c>
      <c r="F960" s="4" t="s">
        <v>1028</v>
      </c>
      <c r="G960" s="4" t="s">
        <v>6933</v>
      </c>
      <c r="H960" s="5">
        <v>1</v>
      </c>
      <c r="I960" s="5"/>
      <c r="J960" s="5">
        <v>1</v>
      </c>
      <c r="K960" s="5" t="s">
        <v>1325</v>
      </c>
      <c r="L960" s="5" t="s">
        <v>1030</v>
      </c>
      <c r="M960" s="5" t="s">
        <v>1029</v>
      </c>
      <c r="N960" s="5"/>
      <c r="O960" s="5"/>
      <c r="P960" s="5"/>
      <c r="Q960" s="5"/>
      <c r="R960" s="5"/>
      <c r="S960" s="5"/>
      <c r="T960" s="5" t="s">
        <v>25</v>
      </c>
      <c r="U960" s="6">
        <v>36465</v>
      </c>
      <c r="V960" s="4" t="s">
        <v>1363</v>
      </c>
      <c r="W960" s="4" t="s">
        <v>1329</v>
      </c>
      <c r="X960" s="5" t="s">
        <v>18</v>
      </c>
      <c r="Y960" s="5"/>
      <c r="Z960" s="5"/>
      <c r="AA960" s="4" t="s">
        <v>2344</v>
      </c>
      <c r="AB960" s="5"/>
      <c r="AC960" s="5"/>
      <c r="AD960" s="5" t="s">
        <v>1331</v>
      </c>
      <c r="AE960" s="5"/>
      <c r="AF960" s="6">
        <v>26129</v>
      </c>
      <c r="AG960" s="5">
        <v>53</v>
      </c>
      <c r="AH960" s="5">
        <v>100</v>
      </c>
      <c r="AI960" s="5" t="s">
        <v>1332</v>
      </c>
      <c r="AJ960" s="6">
        <v>36465</v>
      </c>
      <c r="AK960" s="5">
        <v>25</v>
      </c>
      <c r="AL960" s="6">
        <v>36465</v>
      </c>
      <c r="AM960" s="5" t="s">
        <v>1333</v>
      </c>
      <c r="AN960" s="5">
        <v>85340</v>
      </c>
      <c r="AO960" s="5" t="s">
        <v>6934</v>
      </c>
      <c r="AP960" s="5" t="s">
        <v>1413</v>
      </c>
      <c r="AQ960" s="4" t="s">
        <v>1414</v>
      </c>
      <c r="AR960" s="5" t="s">
        <v>19</v>
      </c>
      <c r="AS960" s="4" t="s">
        <v>1549</v>
      </c>
      <c r="AT960" s="5" t="s">
        <v>1550</v>
      </c>
      <c r="AU960" s="5" t="s">
        <v>41</v>
      </c>
      <c r="AV960" s="4" t="s">
        <v>1551</v>
      </c>
      <c r="AW960" s="5" t="s">
        <v>135</v>
      </c>
      <c r="AX960" s="4" t="s">
        <v>2530</v>
      </c>
      <c r="AY960" s="5" t="s">
        <v>2531</v>
      </c>
      <c r="AZ960" s="5" t="s">
        <v>11</v>
      </c>
      <c r="BA960" s="4" t="s">
        <v>2532</v>
      </c>
      <c r="BB960" s="5" t="s">
        <v>2533</v>
      </c>
      <c r="BC960" s="4" t="s">
        <v>6933</v>
      </c>
      <c r="BD960" s="5" t="s">
        <v>6935</v>
      </c>
      <c r="BE960" s="5" t="s">
        <v>25</v>
      </c>
      <c r="BF960" s="5" t="s">
        <v>1333</v>
      </c>
      <c r="BG960" s="4" t="s">
        <v>6936</v>
      </c>
      <c r="BH960" s="5" t="s">
        <v>1343</v>
      </c>
    </row>
    <row r="961" spans="1:60" x14ac:dyDescent="0.25">
      <c r="A961">
        <f t="shared" si="82"/>
        <v>305453</v>
      </c>
      <c r="B961">
        <f t="shared" si="83"/>
        <v>7022032</v>
      </c>
      <c r="C961" s="17" t="str">
        <f t="shared" si="84"/>
        <v>CC</v>
      </c>
      <c r="D961" t="str">
        <f t="shared" si="81"/>
        <v>REGION GRAND OUEST</v>
      </c>
      <c r="E961" s="12" t="str">
        <f t="shared" si="85"/>
        <v>TERRAIN</v>
      </c>
      <c r="F961" s="4" t="s">
        <v>824</v>
      </c>
      <c r="G961" s="4" t="s">
        <v>6937</v>
      </c>
      <c r="H961" s="5">
        <v>1</v>
      </c>
      <c r="I961" s="5"/>
      <c r="J961" s="5">
        <v>2</v>
      </c>
      <c r="K961" s="5" t="s">
        <v>1345</v>
      </c>
      <c r="L961" s="5" t="s">
        <v>826</v>
      </c>
      <c r="M961" s="5" t="s">
        <v>825</v>
      </c>
      <c r="N961" s="5"/>
      <c r="O961" s="5"/>
      <c r="P961" s="5"/>
      <c r="Q961" s="5"/>
      <c r="R961" s="5"/>
      <c r="S961" s="5"/>
      <c r="T961" s="5" t="s">
        <v>25</v>
      </c>
      <c r="U961" s="6">
        <v>45108</v>
      </c>
      <c r="V961" s="5" t="s">
        <v>1363</v>
      </c>
      <c r="W961" s="4" t="s">
        <v>1329</v>
      </c>
      <c r="X961" s="5" t="s">
        <v>18</v>
      </c>
      <c r="Y961" s="5"/>
      <c r="Z961" s="5"/>
      <c r="AA961" s="5" t="s">
        <v>2099</v>
      </c>
      <c r="AB961" s="5"/>
      <c r="AC961" s="5"/>
      <c r="AD961" s="5" t="s">
        <v>1331</v>
      </c>
      <c r="AE961" s="5"/>
      <c r="AF961" s="5">
        <v>32129</v>
      </c>
      <c r="AG961" s="5">
        <v>36</v>
      </c>
      <c r="AH961" s="5">
        <v>100</v>
      </c>
      <c r="AI961" s="5" t="s">
        <v>1332</v>
      </c>
      <c r="AJ961" s="5">
        <v>44927</v>
      </c>
      <c r="AK961" s="5">
        <v>1</v>
      </c>
      <c r="AL961" s="5">
        <v>44927</v>
      </c>
      <c r="AM961" s="5" t="s">
        <v>1333</v>
      </c>
      <c r="AN961" s="5">
        <v>18260</v>
      </c>
      <c r="AO961" s="5" t="s">
        <v>6938</v>
      </c>
      <c r="AP961" s="5" t="s">
        <v>1413</v>
      </c>
      <c r="AQ961" s="4" t="s">
        <v>1414</v>
      </c>
      <c r="AR961" s="5" t="s">
        <v>19</v>
      </c>
      <c r="AS961" s="4" t="s">
        <v>2662</v>
      </c>
      <c r="AT961" s="5" t="s">
        <v>2663</v>
      </c>
      <c r="AU961" s="5" t="s">
        <v>41</v>
      </c>
      <c r="AV961" s="4" t="s">
        <v>2664</v>
      </c>
      <c r="AW961" s="5" t="s">
        <v>119</v>
      </c>
      <c r="AX961" s="4" t="s">
        <v>2665</v>
      </c>
      <c r="AY961" s="5" t="s">
        <v>2666</v>
      </c>
      <c r="AZ961" s="5" t="s">
        <v>11</v>
      </c>
      <c r="BA961" s="4" t="s">
        <v>2667</v>
      </c>
      <c r="BB961" s="5" t="s">
        <v>2668</v>
      </c>
      <c r="BC961" s="5" t="s">
        <v>6937</v>
      </c>
      <c r="BD961" s="5" t="s">
        <v>6939</v>
      </c>
      <c r="BE961" s="5" t="s">
        <v>25</v>
      </c>
      <c r="BF961" s="5" t="s">
        <v>1333</v>
      </c>
      <c r="BG961" s="5" t="s">
        <v>6940</v>
      </c>
      <c r="BH961" s="5" t="s">
        <v>1343</v>
      </c>
    </row>
    <row r="962" spans="1:60" x14ac:dyDescent="0.25">
      <c r="A962">
        <f t="shared" si="82"/>
        <v>71195</v>
      </c>
      <c r="B962">
        <f t="shared" si="83"/>
        <v>50100081</v>
      </c>
      <c r="C962" t="str">
        <f t="shared" si="84"/>
        <v>CC</v>
      </c>
      <c r="D962" t="str">
        <f t="shared" si="81"/>
        <v>REGION GRAND SUD</v>
      </c>
      <c r="E962" s="12" t="str">
        <f t="shared" si="85"/>
        <v>TERRAIN</v>
      </c>
      <c r="F962" s="4" t="s">
        <v>6941</v>
      </c>
      <c r="G962" s="4" t="s">
        <v>6942</v>
      </c>
      <c r="H962" s="5">
        <v>2</v>
      </c>
      <c r="I962" s="5" t="s">
        <v>6943</v>
      </c>
      <c r="J962" s="5"/>
      <c r="K962" s="5"/>
      <c r="L962" s="5"/>
      <c r="M962" s="5" t="s">
        <v>6944</v>
      </c>
      <c r="N962" s="5"/>
      <c r="O962" s="5"/>
      <c r="P962" s="5"/>
      <c r="Q962" s="5"/>
      <c r="R962" s="5"/>
      <c r="S962" s="5"/>
      <c r="T962" s="5"/>
      <c r="U962" s="6">
        <v>45627</v>
      </c>
      <c r="V962" s="4"/>
      <c r="W962" s="4" t="s">
        <v>1606</v>
      </c>
      <c r="X962" s="5"/>
      <c r="Y962" s="5"/>
      <c r="Z962" s="5"/>
      <c r="AA962" s="4"/>
      <c r="AB962" s="5"/>
      <c r="AC962" s="5"/>
      <c r="AD962" s="5"/>
      <c r="AE962" s="5"/>
      <c r="AF962" s="6"/>
      <c r="AG962" s="5"/>
      <c r="AH962" s="5"/>
      <c r="AI962" s="5"/>
      <c r="AJ962" s="6"/>
      <c r="AK962" s="5"/>
      <c r="AL962" s="6"/>
      <c r="AM962" s="5"/>
      <c r="AN962" s="5"/>
      <c r="AO962" s="5"/>
      <c r="AP962" s="5" t="s">
        <v>1335</v>
      </c>
      <c r="AQ962" s="4" t="s">
        <v>1336</v>
      </c>
      <c r="AR962" s="5" t="s">
        <v>12476</v>
      </c>
      <c r="AS962" s="4" t="s">
        <v>1440</v>
      </c>
      <c r="AT962" s="5" t="s">
        <v>1441</v>
      </c>
      <c r="AU962" s="5" t="s">
        <v>41</v>
      </c>
      <c r="AV962" s="4" t="s">
        <v>1537</v>
      </c>
      <c r="AW962" s="5" t="s">
        <v>31</v>
      </c>
      <c r="AX962" s="4"/>
      <c r="AY962" s="5"/>
      <c r="AZ962" s="5"/>
      <c r="BA962" s="4" t="s">
        <v>6942</v>
      </c>
      <c r="BB962" s="5" t="s">
        <v>6944</v>
      </c>
      <c r="BC962" s="4"/>
      <c r="BD962" s="5"/>
      <c r="BE962" s="5"/>
      <c r="BF962" s="5"/>
      <c r="BG962" s="4"/>
      <c r="BH962" s="5"/>
    </row>
    <row r="963" spans="1:60" x14ac:dyDescent="0.25">
      <c r="A963">
        <f t="shared" si="82"/>
        <v>71363</v>
      </c>
      <c r="B963">
        <f t="shared" si="83"/>
        <v>50100114</v>
      </c>
      <c r="C963" t="str">
        <f t="shared" si="84"/>
        <v>CC</v>
      </c>
      <c r="D963" t="str">
        <f t="shared" ref="D963:D1026" si="86">AR963</f>
        <v>REGION GRAND SUD</v>
      </c>
      <c r="E963" s="12" t="str">
        <f t="shared" si="85"/>
        <v>TERRAIN</v>
      </c>
      <c r="F963" s="4" t="s">
        <v>6945</v>
      </c>
      <c r="G963" s="4" t="s">
        <v>3295</v>
      </c>
      <c r="H963" s="5">
        <v>2</v>
      </c>
      <c r="I963" s="5" t="s">
        <v>6943</v>
      </c>
      <c r="J963" s="5"/>
      <c r="K963" s="5"/>
      <c r="L963" s="5"/>
      <c r="M963" s="5" t="s">
        <v>3296</v>
      </c>
      <c r="N963" s="5"/>
      <c r="O963" s="5"/>
      <c r="P963" s="5"/>
      <c r="Q963" s="5"/>
      <c r="R963" s="5"/>
      <c r="S963" s="5"/>
      <c r="T963" s="5"/>
      <c r="U963" s="6">
        <v>45474</v>
      </c>
      <c r="V963" s="4"/>
      <c r="W963" s="4" t="s">
        <v>1606</v>
      </c>
      <c r="X963" s="5"/>
      <c r="Y963" s="5"/>
      <c r="Z963" s="5"/>
      <c r="AA963" s="4"/>
      <c r="AB963" s="5"/>
      <c r="AC963" s="5"/>
      <c r="AD963" s="5"/>
      <c r="AE963" s="5"/>
      <c r="AF963" s="6"/>
      <c r="AG963" s="5"/>
      <c r="AH963" s="5"/>
      <c r="AI963" s="5"/>
      <c r="AJ963" s="6"/>
      <c r="AK963" s="5"/>
      <c r="AL963" s="6"/>
      <c r="AM963" s="5"/>
      <c r="AN963" s="5"/>
      <c r="AO963" s="5"/>
      <c r="AP963" s="5" t="s">
        <v>1335</v>
      </c>
      <c r="AQ963" s="4" t="s">
        <v>1336</v>
      </c>
      <c r="AR963" s="5" t="s">
        <v>12476</v>
      </c>
      <c r="AS963" s="4" t="s">
        <v>1522</v>
      </c>
      <c r="AT963" s="5" t="s">
        <v>1523</v>
      </c>
      <c r="AU963" s="5" t="s">
        <v>41</v>
      </c>
      <c r="AV963" s="4" t="s">
        <v>1524</v>
      </c>
      <c r="AW963" s="5" t="s">
        <v>93</v>
      </c>
      <c r="AX963" s="4"/>
      <c r="AY963" s="5"/>
      <c r="AZ963" s="5"/>
      <c r="BA963" s="4" t="s">
        <v>3295</v>
      </c>
      <c r="BB963" s="5" t="s">
        <v>3296</v>
      </c>
      <c r="BC963" s="4"/>
      <c r="BD963" s="5"/>
      <c r="BE963" s="5"/>
      <c r="BF963" s="5"/>
      <c r="BG963" s="4"/>
      <c r="BH963" s="5"/>
    </row>
    <row r="964" spans="1:60" x14ac:dyDescent="0.25">
      <c r="A964">
        <f t="shared" si="82"/>
        <v>71246</v>
      </c>
      <c r="B964">
        <f t="shared" si="83"/>
        <v>50100096</v>
      </c>
      <c r="C964" t="str">
        <f t="shared" si="84"/>
        <v>CC</v>
      </c>
      <c r="D964" t="str">
        <f t="shared" si="86"/>
        <v>REGION GRAND SUD</v>
      </c>
      <c r="E964" s="12" t="str">
        <f t="shared" si="85"/>
        <v>TERRAIN</v>
      </c>
      <c r="F964" s="4" t="s">
        <v>6946</v>
      </c>
      <c r="G964" s="4" t="s">
        <v>6947</v>
      </c>
      <c r="H964" s="5">
        <v>2</v>
      </c>
      <c r="I964" s="5" t="s">
        <v>6943</v>
      </c>
      <c r="J964" s="5"/>
      <c r="K964" s="5"/>
      <c r="L964" s="5"/>
      <c r="M964" s="5" t="s">
        <v>6948</v>
      </c>
      <c r="N964" s="5"/>
      <c r="O964" s="5"/>
      <c r="P964" s="5"/>
      <c r="Q964" s="5"/>
      <c r="R964" s="5"/>
      <c r="S964" s="5"/>
      <c r="T964" s="5"/>
      <c r="U964" s="6">
        <v>45627</v>
      </c>
      <c r="V964" s="4"/>
      <c r="W964" s="4" t="s">
        <v>1606</v>
      </c>
      <c r="X964" s="5"/>
      <c r="Y964" s="5"/>
      <c r="Z964" s="5"/>
      <c r="AA964" s="4"/>
      <c r="AB964" s="5"/>
      <c r="AC964" s="5"/>
      <c r="AD964" s="5"/>
      <c r="AE964" s="5"/>
      <c r="AF964" s="6"/>
      <c r="AG964" s="5"/>
      <c r="AH964" s="5"/>
      <c r="AI964" s="5"/>
      <c r="AJ964" s="6"/>
      <c r="AK964" s="5"/>
      <c r="AL964" s="6"/>
      <c r="AM964" s="5"/>
      <c r="AN964" s="5"/>
      <c r="AO964" s="5"/>
      <c r="AP964" s="5" t="s">
        <v>1335</v>
      </c>
      <c r="AQ964" s="4" t="s">
        <v>1336</v>
      </c>
      <c r="AR964" s="5" t="s">
        <v>12476</v>
      </c>
      <c r="AS964" s="4" t="s">
        <v>1795</v>
      </c>
      <c r="AT964" s="5" t="s">
        <v>1796</v>
      </c>
      <c r="AU964" s="5" t="s">
        <v>41</v>
      </c>
      <c r="AV964" s="4" t="s">
        <v>1797</v>
      </c>
      <c r="AW964" s="5" t="s">
        <v>227</v>
      </c>
      <c r="AX964" s="4"/>
      <c r="AY964" s="5"/>
      <c r="AZ964" s="5"/>
      <c r="BA964" s="4" t="s">
        <v>6947</v>
      </c>
      <c r="BB964" s="5" t="s">
        <v>6948</v>
      </c>
      <c r="BC964" s="4"/>
      <c r="BD964" s="5"/>
      <c r="BE964" s="5"/>
      <c r="BF964" s="5"/>
      <c r="BG964" s="4"/>
      <c r="BH964" s="5"/>
    </row>
    <row r="965" spans="1:60" x14ac:dyDescent="0.25">
      <c r="A965">
        <f t="shared" si="82"/>
        <v>71646</v>
      </c>
      <c r="B965">
        <f t="shared" si="83"/>
        <v>50100157</v>
      </c>
      <c r="C965" t="str">
        <f t="shared" si="84"/>
        <v>CC</v>
      </c>
      <c r="D965" t="str">
        <f t="shared" si="86"/>
        <v>REGION GRAND OUEST</v>
      </c>
      <c r="E965" s="12" t="str">
        <f t="shared" si="85"/>
        <v>TERRAIN</v>
      </c>
      <c r="F965" s="4" t="s">
        <v>6949</v>
      </c>
      <c r="G965" s="4" t="s">
        <v>1512</v>
      </c>
      <c r="H965" s="5">
        <v>2</v>
      </c>
      <c r="I965" s="5" t="s">
        <v>6943</v>
      </c>
      <c r="J965" s="5"/>
      <c r="K965" s="5"/>
      <c r="L965" s="5"/>
      <c r="M965" s="5" t="s">
        <v>1513</v>
      </c>
      <c r="N965" s="5"/>
      <c r="O965" s="5"/>
      <c r="P965" s="5"/>
      <c r="Q965" s="5"/>
      <c r="R965" s="5"/>
      <c r="S965" s="5"/>
      <c r="T965" s="5"/>
      <c r="U965" s="6">
        <v>45566</v>
      </c>
      <c r="V965" s="5"/>
      <c r="W965" s="4" t="s">
        <v>1606</v>
      </c>
      <c r="X965" s="5"/>
      <c r="Y965" s="5"/>
      <c r="Z965" s="5"/>
      <c r="AA965" s="4"/>
      <c r="AB965" s="5"/>
      <c r="AC965" s="5"/>
      <c r="AD965" s="5"/>
      <c r="AE965" s="5"/>
      <c r="AF965" s="5"/>
      <c r="AG965" s="5"/>
      <c r="AH965" s="5"/>
      <c r="AI965" s="5"/>
      <c r="AJ965" s="5"/>
      <c r="AK965" s="5"/>
      <c r="AL965" s="5"/>
      <c r="AM965" s="5"/>
      <c r="AN965" s="5"/>
      <c r="AO965" s="5"/>
      <c r="AP965" s="5" t="s">
        <v>1413</v>
      </c>
      <c r="AQ965" s="4" t="s">
        <v>1414</v>
      </c>
      <c r="AR965" s="5" t="s">
        <v>19</v>
      </c>
      <c r="AS965" s="4" t="s">
        <v>1507</v>
      </c>
      <c r="AT965" s="5" t="s">
        <v>1508</v>
      </c>
      <c r="AU965" s="5" t="s">
        <v>41</v>
      </c>
      <c r="AV965" s="4" t="s">
        <v>1509</v>
      </c>
      <c r="AW965" s="5" t="s">
        <v>375</v>
      </c>
      <c r="AX965" s="4" t="s">
        <v>1510</v>
      </c>
      <c r="AY965" s="5" t="s">
        <v>1511</v>
      </c>
      <c r="AZ965" s="5" t="s">
        <v>11</v>
      </c>
      <c r="BA965" s="4" t="s">
        <v>1512</v>
      </c>
      <c r="BB965" s="5" t="s">
        <v>1513</v>
      </c>
      <c r="BC965" s="4"/>
      <c r="BD965" s="5"/>
      <c r="BE965" s="5"/>
      <c r="BF965" s="5"/>
      <c r="BG965" s="4"/>
      <c r="BH965" s="5"/>
    </row>
    <row r="966" spans="1:60" x14ac:dyDescent="0.25">
      <c r="A966">
        <f t="shared" si="82"/>
        <v>71212</v>
      </c>
      <c r="B966">
        <f t="shared" si="83"/>
        <v>50100086</v>
      </c>
      <c r="C966" t="str">
        <f t="shared" si="84"/>
        <v>CC</v>
      </c>
      <c r="D966" t="str">
        <f t="shared" si="86"/>
        <v>REGION GRAND SUD</v>
      </c>
      <c r="E966" s="12" t="str">
        <f t="shared" si="85"/>
        <v>TERRAIN</v>
      </c>
      <c r="F966" s="4" t="s">
        <v>6950</v>
      </c>
      <c r="G966" s="4" t="s">
        <v>1633</v>
      </c>
      <c r="H966" s="5">
        <v>2</v>
      </c>
      <c r="I966" s="5" t="s">
        <v>6943</v>
      </c>
      <c r="J966" s="5"/>
      <c r="K966" s="5"/>
      <c r="L966" s="5"/>
      <c r="M966" s="5" t="s">
        <v>1634</v>
      </c>
      <c r="N966" s="5"/>
      <c r="O966" s="5"/>
      <c r="P966" s="5"/>
      <c r="Q966" s="5"/>
      <c r="R966" s="5"/>
      <c r="S966" s="5"/>
      <c r="T966" s="5"/>
      <c r="U966" s="6">
        <v>45474</v>
      </c>
      <c r="V966" s="5"/>
      <c r="W966" s="4" t="s">
        <v>1606</v>
      </c>
      <c r="X966" s="5"/>
      <c r="Y966" s="5"/>
      <c r="Z966" s="5"/>
      <c r="AA966" s="4"/>
      <c r="AB966" s="5"/>
      <c r="AC966" s="5"/>
      <c r="AD966" s="5"/>
      <c r="AE966" s="5"/>
      <c r="AF966" s="5"/>
      <c r="AG966" s="5"/>
      <c r="AH966" s="5"/>
      <c r="AI966" s="5"/>
      <c r="AJ966" s="5"/>
      <c r="AK966" s="5"/>
      <c r="AL966" s="5"/>
      <c r="AM966" s="5"/>
      <c r="AN966" s="5"/>
      <c r="AO966" s="5"/>
      <c r="AP966" s="5" t="s">
        <v>1335</v>
      </c>
      <c r="AQ966" s="4" t="s">
        <v>1336</v>
      </c>
      <c r="AR966" s="5" t="s">
        <v>12476</v>
      </c>
      <c r="AS966" s="4" t="s">
        <v>1629</v>
      </c>
      <c r="AT966" s="5" t="s">
        <v>1630</v>
      </c>
      <c r="AU966" s="5" t="s">
        <v>41</v>
      </c>
      <c r="AV966" s="4" t="s">
        <v>1631</v>
      </c>
      <c r="AW966" s="5" t="s">
        <v>7</v>
      </c>
      <c r="AX966" s="4" t="s">
        <v>1625</v>
      </c>
      <c r="AY966" s="5" t="s">
        <v>1632</v>
      </c>
      <c r="AZ966" s="5" t="s">
        <v>11</v>
      </c>
      <c r="BA966" s="4" t="s">
        <v>1633</v>
      </c>
      <c r="BB966" s="5" t="s">
        <v>1634</v>
      </c>
      <c r="BC966" s="5"/>
      <c r="BD966" s="5"/>
      <c r="BE966" s="5"/>
      <c r="BF966" s="5"/>
      <c r="BG966" s="4"/>
      <c r="BH966" s="5"/>
    </row>
    <row r="967" spans="1:60" x14ac:dyDescent="0.25">
      <c r="A967">
        <f t="shared" si="82"/>
        <v>71500</v>
      </c>
      <c r="B967">
        <f t="shared" si="83"/>
        <v>50100134</v>
      </c>
      <c r="C967" t="str">
        <f t="shared" si="84"/>
        <v>CC</v>
      </c>
      <c r="D967" t="str">
        <f t="shared" si="86"/>
        <v>REGION GRAND SUD</v>
      </c>
      <c r="E967" s="12" t="str">
        <f t="shared" si="85"/>
        <v>TERRAIN</v>
      </c>
      <c r="F967" s="4" t="s">
        <v>6951</v>
      </c>
      <c r="G967" s="4" t="s">
        <v>1966</v>
      </c>
      <c r="H967" s="5">
        <v>2</v>
      </c>
      <c r="I967" s="5" t="s">
        <v>6943</v>
      </c>
      <c r="J967" s="5"/>
      <c r="K967" s="5"/>
      <c r="L967" s="5"/>
      <c r="M967" s="5" t="s">
        <v>11119</v>
      </c>
      <c r="N967" s="5"/>
      <c r="O967" s="5"/>
      <c r="P967" s="5"/>
      <c r="Q967" s="5"/>
      <c r="R967" s="5"/>
      <c r="S967" s="5"/>
      <c r="T967" s="5"/>
      <c r="U967" s="6">
        <v>45627</v>
      </c>
      <c r="V967" s="5"/>
      <c r="W967" s="4" t="s">
        <v>1606</v>
      </c>
      <c r="X967" s="5"/>
      <c r="Y967" s="5"/>
      <c r="Z967" s="5"/>
      <c r="AA967" s="4"/>
      <c r="AB967" s="5"/>
      <c r="AC967" s="5"/>
      <c r="AD967" s="5"/>
      <c r="AE967" s="5"/>
      <c r="AF967" s="5"/>
      <c r="AG967" s="5"/>
      <c r="AH967" s="5"/>
      <c r="AI967" s="5"/>
      <c r="AJ967" s="5"/>
      <c r="AK967" s="5"/>
      <c r="AL967" s="5"/>
      <c r="AM967" s="5"/>
      <c r="AN967" s="5"/>
      <c r="AO967" s="5"/>
      <c r="AP967" s="5" t="s">
        <v>1335</v>
      </c>
      <c r="AQ967" s="4" t="s">
        <v>1336</v>
      </c>
      <c r="AR967" s="5" t="s">
        <v>12476</v>
      </c>
      <c r="AS967" s="4" t="s">
        <v>1440</v>
      </c>
      <c r="AT967" s="5" t="s">
        <v>1441</v>
      </c>
      <c r="AU967" s="5" t="s">
        <v>41</v>
      </c>
      <c r="AV967" s="4" t="s">
        <v>1537</v>
      </c>
      <c r="AW967" s="5" t="s">
        <v>31</v>
      </c>
      <c r="AX967" s="4"/>
      <c r="AY967" s="5"/>
      <c r="AZ967" s="5"/>
      <c r="BA967" s="4" t="s">
        <v>1966</v>
      </c>
      <c r="BB967" s="5" t="s">
        <v>11119</v>
      </c>
      <c r="BC967" s="4"/>
      <c r="BD967" s="5"/>
      <c r="BE967" s="5"/>
      <c r="BF967" s="5"/>
      <c r="BG967" s="4"/>
      <c r="BH967" s="5"/>
    </row>
    <row r="968" spans="1:60" x14ac:dyDescent="0.25">
      <c r="A968">
        <f t="shared" si="82"/>
        <v>71347</v>
      </c>
      <c r="B968">
        <f t="shared" si="83"/>
        <v>50100111</v>
      </c>
      <c r="C968" t="str">
        <f t="shared" si="84"/>
        <v>CC</v>
      </c>
      <c r="D968" t="str">
        <f t="shared" si="86"/>
        <v>REGION GRAND SUD</v>
      </c>
      <c r="E968" s="12" t="str">
        <f t="shared" si="85"/>
        <v>TERRAIN</v>
      </c>
      <c r="F968" s="4" t="s">
        <v>6952</v>
      </c>
      <c r="G968" s="4" t="s">
        <v>1809</v>
      </c>
      <c r="H968" s="5">
        <v>2</v>
      </c>
      <c r="I968" s="5" t="s">
        <v>6943</v>
      </c>
      <c r="J968" s="5"/>
      <c r="K968" s="5"/>
      <c r="L968" s="5"/>
      <c r="M968" s="5" t="s">
        <v>1810</v>
      </c>
      <c r="N968" s="5"/>
      <c r="O968" s="5"/>
      <c r="P968" s="5"/>
      <c r="Q968" s="5"/>
      <c r="R968" s="5"/>
      <c r="S968" s="5"/>
      <c r="T968" s="5"/>
      <c r="U968" s="6">
        <v>45566</v>
      </c>
      <c r="V968" s="5"/>
      <c r="W968" s="4" t="s">
        <v>1606</v>
      </c>
      <c r="X968" s="5"/>
      <c r="Y968" s="5"/>
      <c r="Z968" s="5"/>
      <c r="AA968" s="4"/>
      <c r="AB968" s="5"/>
      <c r="AC968" s="5"/>
      <c r="AD968" s="5"/>
      <c r="AE968" s="5"/>
      <c r="AF968" s="5"/>
      <c r="AG968" s="5"/>
      <c r="AH968" s="5"/>
      <c r="AI968" s="5"/>
      <c r="AJ968" s="5"/>
      <c r="AK968" s="5"/>
      <c r="AL968" s="5"/>
      <c r="AM968" s="5"/>
      <c r="AN968" s="5"/>
      <c r="AO968" s="5"/>
      <c r="AP968" s="5" t="s">
        <v>1335</v>
      </c>
      <c r="AQ968" s="4" t="s">
        <v>1336</v>
      </c>
      <c r="AR968" s="5" t="s">
        <v>12476</v>
      </c>
      <c r="AS968" s="4" t="s">
        <v>1745</v>
      </c>
      <c r="AT968" s="5" t="s">
        <v>1746</v>
      </c>
      <c r="AU968" s="5" t="s">
        <v>41</v>
      </c>
      <c r="AV968" s="4" t="s">
        <v>1747</v>
      </c>
      <c r="AW968" s="5" t="s">
        <v>52</v>
      </c>
      <c r="AX968" s="4"/>
      <c r="AY968" s="5"/>
      <c r="AZ968" s="5"/>
      <c r="BA968" s="4" t="s">
        <v>1809</v>
      </c>
      <c r="BB968" s="5" t="s">
        <v>1810</v>
      </c>
      <c r="BC968" s="5"/>
      <c r="BD968" s="5"/>
      <c r="BE968" s="5"/>
      <c r="BF968" s="5"/>
      <c r="BG968" s="4"/>
      <c r="BH968" s="5"/>
    </row>
    <row r="969" spans="1:60" x14ac:dyDescent="0.25">
      <c r="A969">
        <f t="shared" si="82"/>
        <v>71148</v>
      </c>
      <c r="B969">
        <f t="shared" si="83"/>
        <v>50100069</v>
      </c>
      <c r="C969" t="str">
        <f t="shared" si="84"/>
        <v>CC</v>
      </c>
      <c r="D969" t="str">
        <f t="shared" si="86"/>
        <v>REGION CENTRE EST</v>
      </c>
      <c r="E969" s="12" t="str">
        <f t="shared" si="85"/>
        <v>TERRAIN</v>
      </c>
      <c r="F969" s="4" t="s">
        <v>6953</v>
      </c>
      <c r="G969" s="4" t="s">
        <v>6954</v>
      </c>
      <c r="H969" s="5">
        <v>2</v>
      </c>
      <c r="I969" s="5" t="s">
        <v>6943</v>
      </c>
      <c r="J969" s="5"/>
      <c r="K969" s="5"/>
      <c r="L969" s="5"/>
      <c r="M969" s="5" t="s">
        <v>6955</v>
      </c>
      <c r="N969" s="5"/>
      <c r="O969" s="5"/>
      <c r="P969" s="5"/>
      <c r="Q969" s="5"/>
      <c r="R969" s="5"/>
      <c r="S969" s="5"/>
      <c r="T969" s="5"/>
      <c r="U969" s="6">
        <v>45627</v>
      </c>
      <c r="V969" s="5"/>
      <c r="W969" s="4" t="s">
        <v>1606</v>
      </c>
      <c r="X969" s="5"/>
      <c r="Y969" s="5"/>
      <c r="Z969" s="5"/>
      <c r="AA969" s="4"/>
      <c r="AB969" s="5"/>
      <c r="AC969" s="5"/>
      <c r="AD969" s="5"/>
      <c r="AE969" s="5"/>
      <c r="AF969" s="5"/>
      <c r="AG969" s="5"/>
      <c r="AH969" s="5"/>
      <c r="AI969" s="5"/>
      <c r="AJ969" s="5"/>
      <c r="AK969" s="5"/>
      <c r="AL969" s="5"/>
      <c r="AM969" s="5"/>
      <c r="AN969" s="5"/>
      <c r="AO969" s="5"/>
      <c r="AP969" s="5" t="s">
        <v>1536</v>
      </c>
      <c r="AQ969" s="4" t="s">
        <v>12479</v>
      </c>
      <c r="AR969" s="5" t="s">
        <v>12480</v>
      </c>
      <c r="AS969" s="4" t="s">
        <v>1993</v>
      </c>
      <c r="AT969" s="5" t="s">
        <v>1994</v>
      </c>
      <c r="AU969" s="5" t="s">
        <v>41</v>
      </c>
      <c r="AV969" s="4" t="s">
        <v>1995</v>
      </c>
      <c r="AW969" s="5" t="s">
        <v>53</v>
      </c>
      <c r="AX969" s="4"/>
      <c r="AY969" s="5"/>
      <c r="AZ969" s="5"/>
      <c r="BA969" s="4" t="s">
        <v>6954</v>
      </c>
      <c r="BB969" s="5" t="s">
        <v>6955</v>
      </c>
      <c r="BC969" s="4"/>
      <c r="BD969" s="5"/>
      <c r="BE969" s="5"/>
      <c r="BF969" s="5"/>
      <c r="BG969" s="4"/>
      <c r="BH969" s="5"/>
    </row>
    <row r="970" spans="1:60" x14ac:dyDescent="0.25">
      <c r="A970">
        <f t="shared" si="82"/>
        <v>71527</v>
      </c>
      <c r="B970">
        <f t="shared" si="83"/>
        <v>50100141</v>
      </c>
      <c r="C970" t="str">
        <f t="shared" si="84"/>
        <v>CC</v>
      </c>
      <c r="D970" t="str">
        <f t="shared" si="86"/>
        <v>REGION CENTRE EST</v>
      </c>
      <c r="E970" s="12" t="str">
        <f t="shared" si="85"/>
        <v>TERRAIN</v>
      </c>
      <c r="F970" s="4" t="s">
        <v>6956</v>
      </c>
      <c r="G970" s="4" t="s">
        <v>1599</v>
      </c>
      <c r="H970" s="5">
        <v>2</v>
      </c>
      <c r="I970" s="5" t="s">
        <v>6943</v>
      </c>
      <c r="J970" s="5"/>
      <c r="K970" s="5"/>
      <c r="L970" s="5"/>
      <c r="M970" s="5" t="s">
        <v>1600</v>
      </c>
      <c r="N970" s="5"/>
      <c r="O970" s="5"/>
      <c r="P970" s="5"/>
      <c r="Q970" s="5"/>
      <c r="R970" s="5"/>
      <c r="S970" s="5"/>
      <c r="T970" s="5"/>
      <c r="U970" s="6">
        <v>45627</v>
      </c>
      <c r="V970" s="5"/>
      <c r="W970" s="4" t="s">
        <v>1606</v>
      </c>
      <c r="X970" s="5"/>
      <c r="Y970" s="5"/>
      <c r="Z970" s="5"/>
      <c r="AA970" s="4"/>
      <c r="AB970" s="5"/>
      <c r="AC970" s="5"/>
      <c r="AD970" s="5"/>
      <c r="AE970" s="5"/>
      <c r="AF970" s="5"/>
      <c r="AG970" s="5"/>
      <c r="AH970" s="5"/>
      <c r="AI970" s="5"/>
      <c r="AJ970" s="5"/>
      <c r="AK970" s="5"/>
      <c r="AL970" s="5"/>
      <c r="AM970" s="5"/>
      <c r="AN970" s="5"/>
      <c r="AO970" s="5"/>
      <c r="AP970" s="5" t="s">
        <v>1536</v>
      </c>
      <c r="AQ970" s="4" t="s">
        <v>12479</v>
      </c>
      <c r="AR970" s="5" t="s">
        <v>12480</v>
      </c>
      <c r="AS970" s="4" t="s">
        <v>1376</v>
      </c>
      <c r="AT970" s="5" t="s">
        <v>1377</v>
      </c>
      <c r="AU970" s="5" t="s">
        <v>41</v>
      </c>
      <c r="AV970" s="4" t="s">
        <v>1378</v>
      </c>
      <c r="AW970" s="5" t="s">
        <v>47</v>
      </c>
      <c r="AX970" s="4" t="s">
        <v>1597</v>
      </c>
      <c r="AY970" s="5" t="s">
        <v>1598</v>
      </c>
      <c r="AZ970" s="5" t="s">
        <v>11</v>
      </c>
      <c r="BA970" s="4" t="s">
        <v>1599</v>
      </c>
      <c r="BB970" s="5" t="s">
        <v>1600</v>
      </c>
      <c r="BC970" s="5"/>
      <c r="BD970" s="5"/>
      <c r="BE970" s="5"/>
      <c r="BF970" s="5"/>
      <c r="BG970" s="4"/>
      <c r="BH970" s="5"/>
    </row>
    <row r="971" spans="1:60" x14ac:dyDescent="0.25">
      <c r="A971">
        <f t="shared" si="82"/>
        <v>71245</v>
      </c>
      <c r="B971">
        <f t="shared" si="83"/>
        <v>50100095</v>
      </c>
      <c r="C971" t="str">
        <f t="shared" si="84"/>
        <v>CC</v>
      </c>
      <c r="D971" t="str">
        <f t="shared" si="86"/>
        <v>REGION GRAND SUD</v>
      </c>
      <c r="E971" s="12" t="str">
        <f t="shared" si="85"/>
        <v>TERRAIN</v>
      </c>
      <c r="F971" s="4" t="s">
        <v>6957</v>
      </c>
      <c r="G971" s="4" t="s">
        <v>1800</v>
      </c>
      <c r="H971" s="5">
        <v>2</v>
      </c>
      <c r="I971" s="5" t="s">
        <v>6943</v>
      </c>
      <c r="J971" s="5"/>
      <c r="K971" s="5"/>
      <c r="L971" s="5"/>
      <c r="M971" s="5" t="s">
        <v>1801</v>
      </c>
      <c r="N971" s="5"/>
      <c r="O971" s="5"/>
      <c r="P971" s="5"/>
      <c r="Q971" s="5"/>
      <c r="R971" s="5"/>
      <c r="S971" s="5"/>
      <c r="T971" s="5"/>
      <c r="U971" s="6">
        <v>45627</v>
      </c>
      <c r="V971" s="5"/>
      <c r="W971" s="4" t="s">
        <v>1606</v>
      </c>
      <c r="X971" s="5"/>
      <c r="Y971" s="5"/>
      <c r="Z971" s="5"/>
      <c r="AA971" s="4"/>
      <c r="AB971" s="5"/>
      <c r="AC971" s="5"/>
      <c r="AD971" s="5"/>
      <c r="AE971" s="5"/>
      <c r="AF971" s="5"/>
      <c r="AG971" s="5"/>
      <c r="AH971" s="5"/>
      <c r="AI971" s="5"/>
      <c r="AJ971" s="5"/>
      <c r="AK971" s="5"/>
      <c r="AL971" s="5"/>
      <c r="AM971" s="5"/>
      <c r="AN971" s="5"/>
      <c r="AO971" s="5"/>
      <c r="AP971" s="5" t="s">
        <v>1335</v>
      </c>
      <c r="AQ971" s="4" t="s">
        <v>1336</v>
      </c>
      <c r="AR971" s="5" t="s">
        <v>12476</v>
      </c>
      <c r="AS971" s="4" t="s">
        <v>1795</v>
      </c>
      <c r="AT971" s="5" t="s">
        <v>1796</v>
      </c>
      <c r="AU971" s="5" t="s">
        <v>41</v>
      </c>
      <c r="AV971" s="4" t="s">
        <v>1797</v>
      </c>
      <c r="AW971" s="5" t="s">
        <v>227</v>
      </c>
      <c r="AX971" s="4" t="s">
        <v>1798</v>
      </c>
      <c r="AY971" s="5" t="s">
        <v>1799</v>
      </c>
      <c r="AZ971" s="5" t="s">
        <v>11</v>
      </c>
      <c r="BA971" s="4" t="s">
        <v>1800</v>
      </c>
      <c r="BB971" s="5" t="s">
        <v>1801</v>
      </c>
      <c r="BC971" s="4"/>
      <c r="BD971" s="5"/>
      <c r="BE971" s="5"/>
      <c r="BF971" s="5"/>
      <c r="BG971" s="4"/>
      <c r="BH971" s="5"/>
    </row>
    <row r="972" spans="1:60" x14ac:dyDescent="0.25">
      <c r="A972">
        <f t="shared" si="82"/>
        <v>70813</v>
      </c>
      <c r="B972">
        <f t="shared" si="83"/>
        <v>50100017</v>
      </c>
      <c r="C972" t="str">
        <f t="shared" si="84"/>
        <v>CC</v>
      </c>
      <c r="D972" t="str">
        <f t="shared" si="86"/>
        <v>REGION CENTRE EST</v>
      </c>
      <c r="E972" s="12" t="str">
        <f t="shared" si="85"/>
        <v>TERRAIN</v>
      </c>
      <c r="F972" s="4" t="s">
        <v>6958</v>
      </c>
      <c r="G972" s="4" t="s">
        <v>1975</v>
      </c>
      <c r="H972" s="5">
        <v>2</v>
      </c>
      <c r="I972" s="5" t="s">
        <v>6943</v>
      </c>
      <c r="J972" s="5"/>
      <c r="K972" s="5"/>
      <c r="L972" s="5"/>
      <c r="M972" s="5" t="s">
        <v>1976</v>
      </c>
      <c r="N972" s="5"/>
      <c r="O972" s="5"/>
      <c r="P972" s="5"/>
      <c r="Q972" s="5"/>
      <c r="R972" s="5"/>
      <c r="S972" s="5"/>
      <c r="T972" s="5"/>
      <c r="U972" s="6">
        <v>45627</v>
      </c>
      <c r="V972" s="5"/>
      <c r="W972" s="4" t="s">
        <v>1606</v>
      </c>
      <c r="X972" s="5"/>
      <c r="Y972" s="5"/>
      <c r="Z972" s="5"/>
      <c r="AA972" s="4"/>
      <c r="AB972" s="5"/>
      <c r="AC972" s="5"/>
      <c r="AD972" s="5"/>
      <c r="AE972" s="5"/>
      <c r="AF972" s="5"/>
      <c r="AG972" s="5"/>
      <c r="AH972" s="5"/>
      <c r="AI972" s="5"/>
      <c r="AJ972" s="5"/>
      <c r="AK972" s="5"/>
      <c r="AL972" s="5"/>
      <c r="AM972" s="5"/>
      <c r="AN972" s="5"/>
      <c r="AO972" s="5"/>
      <c r="AP972" s="5" t="s">
        <v>1536</v>
      </c>
      <c r="AQ972" s="4" t="s">
        <v>12479</v>
      </c>
      <c r="AR972" s="5" t="s">
        <v>12480</v>
      </c>
      <c r="AS972" s="4" t="s">
        <v>1564</v>
      </c>
      <c r="AT972" s="5" t="s">
        <v>1565</v>
      </c>
      <c r="AU972" s="5" t="s">
        <v>41</v>
      </c>
      <c r="AV972" s="4" t="s">
        <v>1566</v>
      </c>
      <c r="AW972" s="5" t="s">
        <v>68</v>
      </c>
      <c r="AX972" s="4" t="s">
        <v>1970</v>
      </c>
      <c r="AY972" s="5" t="s">
        <v>1974</v>
      </c>
      <c r="AZ972" s="5" t="s">
        <v>11</v>
      </c>
      <c r="BA972" s="4" t="s">
        <v>1975</v>
      </c>
      <c r="BB972" s="5" t="s">
        <v>1976</v>
      </c>
      <c r="BC972" s="4"/>
      <c r="BD972" s="5"/>
      <c r="BE972" s="5"/>
      <c r="BF972" s="5"/>
      <c r="BG972" s="4"/>
      <c r="BH972" s="5"/>
    </row>
    <row r="973" spans="1:60" x14ac:dyDescent="0.25">
      <c r="A973">
        <f t="shared" si="82"/>
        <v>71223</v>
      </c>
      <c r="B973">
        <f t="shared" si="83"/>
        <v>50100089</v>
      </c>
      <c r="C973" t="str">
        <f t="shared" si="84"/>
        <v>CC</v>
      </c>
      <c r="D973" t="str">
        <f t="shared" si="86"/>
        <v>REGION GRAND OUEST</v>
      </c>
      <c r="E973" s="12" t="str">
        <f t="shared" si="85"/>
        <v>TERRAIN</v>
      </c>
      <c r="F973" s="4" t="s">
        <v>6959</v>
      </c>
      <c r="G973" s="4" t="s">
        <v>2065</v>
      </c>
      <c r="H973" s="5">
        <v>2</v>
      </c>
      <c r="I973" s="5" t="s">
        <v>6943</v>
      </c>
      <c r="J973" s="5"/>
      <c r="K973" s="5"/>
      <c r="L973" s="5"/>
      <c r="M973" s="5" t="s">
        <v>2066</v>
      </c>
      <c r="N973" s="5"/>
      <c r="O973" s="5"/>
      <c r="P973" s="5"/>
      <c r="Q973" s="5"/>
      <c r="R973" s="5"/>
      <c r="S973" s="5"/>
      <c r="T973" s="5"/>
      <c r="U973" s="6">
        <v>45566</v>
      </c>
      <c r="V973" s="5"/>
      <c r="W973" s="4" t="s">
        <v>1606</v>
      </c>
      <c r="X973" s="5"/>
      <c r="Y973" s="5"/>
      <c r="Z973" s="5"/>
      <c r="AA973" s="4"/>
      <c r="AB973" s="5"/>
      <c r="AC973" s="5"/>
      <c r="AD973" s="5"/>
      <c r="AE973" s="5"/>
      <c r="AF973" s="5"/>
      <c r="AG973" s="5"/>
      <c r="AH973" s="5"/>
      <c r="AI973" s="5"/>
      <c r="AJ973" s="5"/>
      <c r="AK973" s="5"/>
      <c r="AL973" s="5"/>
      <c r="AM973" s="5"/>
      <c r="AN973" s="5"/>
      <c r="AO973" s="5"/>
      <c r="AP973" s="5" t="s">
        <v>1413</v>
      </c>
      <c r="AQ973" s="4" t="s">
        <v>1414</v>
      </c>
      <c r="AR973" s="5" t="s">
        <v>19</v>
      </c>
      <c r="AS973" s="4" t="s">
        <v>1415</v>
      </c>
      <c r="AT973" s="5" t="s">
        <v>1416</v>
      </c>
      <c r="AU973" s="5" t="s">
        <v>41</v>
      </c>
      <c r="AV973" s="4" t="s">
        <v>1417</v>
      </c>
      <c r="AW973" s="5" t="s">
        <v>20</v>
      </c>
      <c r="AX973" s="4" t="s">
        <v>2061</v>
      </c>
      <c r="AY973" s="5" t="s">
        <v>2064</v>
      </c>
      <c r="AZ973" s="5" t="s">
        <v>11</v>
      </c>
      <c r="BA973" s="4" t="s">
        <v>2065</v>
      </c>
      <c r="BB973" s="5" t="s">
        <v>2066</v>
      </c>
      <c r="BC973" s="4"/>
      <c r="BD973" s="5"/>
      <c r="BE973" s="5"/>
      <c r="BF973" s="5"/>
      <c r="BG973" s="4"/>
      <c r="BH973" s="5"/>
    </row>
    <row r="974" spans="1:60" x14ac:dyDescent="0.25">
      <c r="A974">
        <f t="shared" si="82"/>
        <v>71088</v>
      </c>
      <c r="B974">
        <f t="shared" si="83"/>
        <v>50100048</v>
      </c>
      <c r="C974" t="str">
        <f t="shared" si="84"/>
        <v>CC</v>
      </c>
      <c r="D974" t="str">
        <f t="shared" si="86"/>
        <v>REGION GRAND OUEST</v>
      </c>
      <c r="E974" s="12" t="str">
        <f t="shared" si="85"/>
        <v>TERRAIN</v>
      </c>
      <c r="F974" s="4" t="s">
        <v>6960</v>
      </c>
      <c r="G974" s="4" t="s">
        <v>2075</v>
      </c>
      <c r="H974" s="5">
        <v>2</v>
      </c>
      <c r="I974" s="5" t="s">
        <v>6943</v>
      </c>
      <c r="J974" s="5"/>
      <c r="K974" s="5"/>
      <c r="L974" s="5"/>
      <c r="M974" s="5" t="s">
        <v>2076</v>
      </c>
      <c r="N974" s="5"/>
      <c r="O974" s="5"/>
      <c r="P974" s="5"/>
      <c r="Q974" s="5"/>
      <c r="R974" s="5"/>
      <c r="S974" s="5"/>
      <c r="T974" s="5"/>
      <c r="U974" s="6">
        <v>45566</v>
      </c>
      <c r="V974" s="5"/>
      <c r="W974" s="4" t="s">
        <v>1606</v>
      </c>
      <c r="X974" s="5"/>
      <c r="Y974" s="5"/>
      <c r="Z974" s="5"/>
      <c r="AA974" s="4"/>
      <c r="AB974" s="5"/>
      <c r="AC974" s="5"/>
      <c r="AD974" s="5"/>
      <c r="AE974" s="5"/>
      <c r="AF974" s="5"/>
      <c r="AG974" s="5"/>
      <c r="AH974" s="5"/>
      <c r="AI974" s="5"/>
      <c r="AJ974" s="5"/>
      <c r="AK974" s="5"/>
      <c r="AL974" s="5"/>
      <c r="AM974" s="5"/>
      <c r="AN974" s="5"/>
      <c r="AO974" s="5"/>
      <c r="AP974" s="5" t="s">
        <v>1413</v>
      </c>
      <c r="AQ974" s="4" t="s">
        <v>1414</v>
      </c>
      <c r="AR974" s="5" t="s">
        <v>19</v>
      </c>
      <c r="AS974" s="4" t="s">
        <v>2071</v>
      </c>
      <c r="AT974" s="5" t="s">
        <v>2072</v>
      </c>
      <c r="AU974" s="5" t="s">
        <v>41</v>
      </c>
      <c r="AV974" s="4" t="s">
        <v>2073</v>
      </c>
      <c r="AW974" s="5" t="s">
        <v>112</v>
      </c>
      <c r="AX974" s="4" t="s">
        <v>2068</v>
      </c>
      <c r="AY974" s="5" t="s">
        <v>2074</v>
      </c>
      <c r="AZ974" s="5" t="s">
        <v>11</v>
      </c>
      <c r="BA974" s="4" t="s">
        <v>2075</v>
      </c>
      <c r="BB974" s="5" t="s">
        <v>2076</v>
      </c>
      <c r="BC974" s="4"/>
      <c r="BD974" s="5"/>
      <c r="BE974" s="5"/>
      <c r="BF974" s="5"/>
      <c r="BG974" s="4"/>
      <c r="BH974" s="5"/>
    </row>
    <row r="975" spans="1:60" x14ac:dyDescent="0.25">
      <c r="A975">
        <f t="shared" si="82"/>
        <v>71282</v>
      </c>
      <c r="B975">
        <f t="shared" si="83"/>
        <v>50100107</v>
      </c>
      <c r="C975" t="str">
        <f t="shared" si="84"/>
        <v>CC</v>
      </c>
      <c r="D975" t="str">
        <f t="shared" si="86"/>
        <v>REGION CENTRE EST</v>
      </c>
      <c r="E975" s="12" t="str">
        <f t="shared" si="85"/>
        <v>TERRAIN</v>
      </c>
      <c r="F975" s="4" t="s">
        <v>6961</v>
      </c>
      <c r="G975" s="4" t="s">
        <v>6962</v>
      </c>
      <c r="H975" s="5">
        <v>2</v>
      </c>
      <c r="I975" s="5" t="s">
        <v>6943</v>
      </c>
      <c r="J975" s="5"/>
      <c r="K975" s="5"/>
      <c r="L975" s="5"/>
      <c r="M975" s="5" t="s">
        <v>6963</v>
      </c>
      <c r="N975" s="5"/>
      <c r="O975" s="5"/>
      <c r="P975" s="5"/>
      <c r="Q975" s="5"/>
      <c r="R975" s="5"/>
      <c r="S975" s="5"/>
      <c r="T975" s="5"/>
      <c r="U975" s="6">
        <v>45627</v>
      </c>
      <c r="V975" s="5"/>
      <c r="W975" s="4" t="s">
        <v>1606</v>
      </c>
      <c r="X975" s="5"/>
      <c r="Y975" s="5"/>
      <c r="Z975" s="5"/>
      <c r="AA975" s="4"/>
      <c r="AB975" s="5"/>
      <c r="AC975" s="5"/>
      <c r="AD975" s="5"/>
      <c r="AE975" s="5"/>
      <c r="AF975" s="5"/>
      <c r="AG975" s="5"/>
      <c r="AH975" s="5"/>
      <c r="AI975" s="5"/>
      <c r="AJ975" s="5"/>
      <c r="AK975" s="5"/>
      <c r="AL975" s="5"/>
      <c r="AM975" s="5"/>
      <c r="AN975" s="5"/>
      <c r="AO975" s="5"/>
      <c r="AP975" s="5" t="s">
        <v>1536</v>
      </c>
      <c r="AQ975" s="4" t="s">
        <v>12479</v>
      </c>
      <c r="AR975" s="5" t="s">
        <v>12480</v>
      </c>
      <c r="AS975" s="4" t="s">
        <v>2290</v>
      </c>
      <c r="AT975" s="5" t="s">
        <v>2291</v>
      </c>
      <c r="AU975" s="5" t="s">
        <v>41</v>
      </c>
      <c r="AV975" s="4" t="s">
        <v>2292</v>
      </c>
      <c r="AW975" s="5" t="s">
        <v>108</v>
      </c>
      <c r="AX975" s="4"/>
      <c r="AY975" s="5"/>
      <c r="AZ975" s="5"/>
      <c r="BA975" s="4" t="s">
        <v>6962</v>
      </c>
      <c r="BB975" s="5" t="s">
        <v>6963</v>
      </c>
      <c r="BC975" s="5"/>
      <c r="BD975" s="5"/>
      <c r="BE975" s="5"/>
      <c r="BF975" s="5"/>
      <c r="BG975" s="4"/>
      <c r="BH975" s="5"/>
    </row>
    <row r="976" spans="1:60" x14ac:dyDescent="0.25">
      <c r="A976">
        <f t="shared" si="82"/>
        <v>71125</v>
      </c>
      <c r="B976">
        <f t="shared" si="83"/>
        <v>50100062</v>
      </c>
      <c r="C976" t="str">
        <f t="shared" si="84"/>
        <v>CC</v>
      </c>
      <c r="D976" t="str">
        <f t="shared" si="86"/>
        <v>REGION GRAND OUEST</v>
      </c>
      <c r="E976" s="12" t="str">
        <f t="shared" si="85"/>
        <v>TERRAIN</v>
      </c>
      <c r="F976" s="4" t="s">
        <v>6964</v>
      </c>
      <c r="G976" s="4" t="s">
        <v>2261</v>
      </c>
      <c r="H976" s="5">
        <v>2</v>
      </c>
      <c r="I976" s="5" t="s">
        <v>6943</v>
      </c>
      <c r="J976" s="5"/>
      <c r="K976" s="5"/>
      <c r="L976" s="5"/>
      <c r="M976" s="5" t="s">
        <v>2262</v>
      </c>
      <c r="N976" s="5"/>
      <c r="O976" s="5"/>
      <c r="P976" s="5"/>
      <c r="Q976" s="5"/>
      <c r="R976" s="5"/>
      <c r="S976" s="5"/>
      <c r="T976" s="5"/>
      <c r="U976" s="6">
        <v>45597</v>
      </c>
      <c r="V976" s="5"/>
      <c r="W976" s="4" t="s">
        <v>1606</v>
      </c>
      <c r="X976" s="5"/>
      <c r="Y976" s="5"/>
      <c r="Z976" s="5"/>
      <c r="AA976" s="4"/>
      <c r="AB976" s="5"/>
      <c r="AC976" s="5"/>
      <c r="AD976" s="5"/>
      <c r="AE976" s="5"/>
      <c r="AF976" s="5"/>
      <c r="AG976" s="5"/>
      <c r="AH976" s="5"/>
      <c r="AI976" s="5"/>
      <c r="AJ976" s="5"/>
      <c r="AK976" s="5"/>
      <c r="AL976" s="5"/>
      <c r="AM976" s="5"/>
      <c r="AN976" s="5"/>
      <c r="AO976" s="5"/>
      <c r="AP976" s="5" t="s">
        <v>1413</v>
      </c>
      <c r="AQ976" s="4" t="s">
        <v>1414</v>
      </c>
      <c r="AR976" s="5" t="s">
        <v>19</v>
      </c>
      <c r="AS976" s="4" t="s">
        <v>1585</v>
      </c>
      <c r="AT976" s="5" t="s">
        <v>1586</v>
      </c>
      <c r="AU976" s="5" t="s">
        <v>41</v>
      </c>
      <c r="AV976" s="4" t="s">
        <v>1587</v>
      </c>
      <c r="AW976" s="5" t="s">
        <v>340</v>
      </c>
      <c r="AX976" s="4" t="s">
        <v>2259</v>
      </c>
      <c r="AY976" s="5" t="s">
        <v>2260</v>
      </c>
      <c r="AZ976" s="5" t="s">
        <v>11</v>
      </c>
      <c r="BA976" s="4" t="s">
        <v>2261</v>
      </c>
      <c r="BB976" s="5" t="s">
        <v>2262</v>
      </c>
      <c r="BC976" s="4"/>
      <c r="BD976" s="5"/>
      <c r="BE976" s="5"/>
      <c r="BF976" s="5"/>
      <c r="BG976" s="4"/>
      <c r="BH976" s="5"/>
    </row>
    <row r="977" spans="1:60" x14ac:dyDescent="0.25">
      <c r="A977">
        <f t="shared" si="82"/>
        <v>71349</v>
      </c>
      <c r="B977">
        <f t="shared" si="83"/>
        <v>50100112</v>
      </c>
      <c r="C977" t="str">
        <f t="shared" si="84"/>
        <v>CC</v>
      </c>
      <c r="D977" t="str">
        <f t="shared" si="86"/>
        <v>REGION GRAND SUD</v>
      </c>
      <c r="E977" s="12" t="str">
        <f t="shared" si="85"/>
        <v>TERRAIN</v>
      </c>
      <c r="F977" s="4" t="s">
        <v>6965</v>
      </c>
      <c r="G977" s="4" t="s">
        <v>1620</v>
      </c>
      <c r="H977" s="5">
        <v>2</v>
      </c>
      <c r="I977" s="5" t="s">
        <v>6943</v>
      </c>
      <c r="J977" s="5"/>
      <c r="K977" s="5"/>
      <c r="L977" s="5"/>
      <c r="M977" s="5" t="s">
        <v>1621</v>
      </c>
      <c r="N977" s="5"/>
      <c r="O977" s="5"/>
      <c r="P977" s="5"/>
      <c r="Q977" s="5"/>
      <c r="R977" s="5"/>
      <c r="S977" s="5"/>
      <c r="T977" s="5"/>
      <c r="U977" s="6">
        <v>45566</v>
      </c>
      <c r="V977" s="5"/>
      <c r="W977" s="4" t="s">
        <v>1606</v>
      </c>
      <c r="X977" s="5"/>
      <c r="Y977" s="5"/>
      <c r="Z977" s="5"/>
      <c r="AA977" s="4"/>
      <c r="AB977" s="5"/>
      <c r="AC977" s="5"/>
      <c r="AD977" s="5"/>
      <c r="AE977" s="5"/>
      <c r="AF977" s="5"/>
      <c r="AG977" s="5"/>
      <c r="AH977" s="5"/>
      <c r="AI977" s="5"/>
      <c r="AJ977" s="5"/>
      <c r="AK977" s="5"/>
      <c r="AL977" s="5"/>
      <c r="AM977" s="5"/>
      <c r="AN977" s="5"/>
      <c r="AO977" s="5"/>
      <c r="AP977" s="5" t="s">
        <v>1335</v>
      </c>
      <c r="AQ977" s="4" t="s">
        <v>1336</v>
      </c>
      <c r="AR977" s="5" t="s">
        <v>12476</v>
      </c>
      <c r="AS977" s="4" t="s">
        <v>1403</v>
      </c>
      <c r="AT977" s="5" t="s">
        <v>1404</v>
      </c>
      <c r="AU977" s="5" t="s">
        <v>41</v>
      </c>
      <c r="AV977" s="4" t="s">
        <v>1405</v>
      </c>
      <c r="AW977" s="5" t="s">
        <v>61</v>
      </c>
      <c r="AX977" s="4" t="s">
        <v>1618</v>
      </c>
      <c r="AY977" s="5" t="s">
        <v>1619</v>
      </c>
      <c r="AZ977" s="5" t="s">
        <v>11</v>
      </c>
      <c r="BA977" s="4" t="s">
        <v>1620</v>
      </c>
      <c r="BB977" s="5" t="s">
        <v>1621</v>
      </c>
      <c r="BC977" s="5"/>
      <c r="BD977" s="5"/>
      <c r="BE977" s="5"/>
      <c r="BF977" s="5"/>
      <c r="BG977" s="4"/>
      <c r="BH977" s="5"/>
    </row>
    <row r="978" spans="1:60" x14ac:dyDescent="0.25">
      <c r="A978">
        <f t="shared" si="82"/>
        <v>70082</v>
      </c>
      <c r="B978">
        <f t="shared" si="83"/>
        <v>50100009</v>
      </c>
      <c r="C978" t="str">
        <f t="shared" si="84"/>
        <v>CC</v>
      </c>
      <c r="D978" t="str">
        <f t="shared" si="86"/>
        <v>REGION CENTRE EST</v>
      </c>
      <c r="E978" s="12" t="str">
        <f t="shared" si="85"/>
        <v>TERRAIN</v>
      </c>
      <c r="F978" s="4" t="s">
        <v>6966</v>
      </c>
      <c r="G978" s="4" t="s">
        <v>2464</v>
      </c>
      <c r="H978" s="5">
        <v>2</v>
      </c>
      <c r="I978" s="5" t="s">
        <v>6943</v>
      </c>
      <c r="J978" s="5"/>
      <c r="K978" s="5"/>
      <c r="L978" s="5"/>
      <c r="M978" s="5" t="s">
        <v>2465</v>
      </c>
      <c r="N978" s="5"/>
      <c r="O978" s="5"/>
      <c r="P978" s="5"/>
      <c r="Q978" s="5"/>
      <c r="R978" s="5"/>
      <c r="S978" s="5"/>
      <c r="T978" s="5"/>
      <c r="U978" s="6">
        <v>45627</v>
      </c>
      <c r="V978" s="5"/>
      <c r="W978" s="4" t="s">
        <v>1606</v>
      </c>
      <c r="X978" s="5"/>
      <c r="Y978" s="5"/>
      <c r="Z978" s="5"/>
      <c r="AA978" s="4"/>
      <c r="AB978" s="5"/>
      <c r="AC978" s="5"/>
      <c r="AD978" s="5"/>
      <c r="AE978" s="5"/>
      <c r="AF978" s="5"/>
      <c r="AG978" s="5"/>
      <c r="AH978" s="5"/>
      <c r="AI978" s="5"/>
      <c r="AJ978" s="5"/>
      <c r="AK978" s="5"/>
      <c r="AL978" s="5"/>
      <c r="AM978" s="5"/>
      <c r="AN978" s="5"/>
      <c r="AO978" s="5"/>
      <c r="AP978" s="5" t="s">
        <v>1536</v>
      </c>
      <c r="AQ978" s="4" t="s">
        <v>12479</v>
      </c>
      <c r="AR978" s="5" t="s">
        <v>12480</v>
      </c>
      <c r="AS978" s="4" t="s">
        <v>2290</v>
      </c>
      <c r="AT978" s="5" t="s">
        <v>2291</v>
      </c>
      <c r="AU978" s="5" t="s">
        <v>41</v>
      </c>
      <c r="AV978" s="4" t="s">
        <v>2292</v>
      </c>
      <c r="AW978" s="5" t="s">
        <v>108</v>
      </c>
      <c r="AX978" s="4" t="s">
        <v>2460</v>
      </c>
      <c r="AY978" s="5" t="s">
        <v>2463</v>
      </c>
      <c r="AZ978" s="5" t="s">
        <v>11</v>
      </c>
      <c r="BA978" s="4" t="s">
        <v>2464</v>
      </c>
      <c r="BB978" s="5" t="s">
        <v>2465</v>
      </c>
      <c r="BC978" s="4"/>
      <c r="BD978" s="5"/>
      <c r="BE978" s="5"/>
      <c r="BF978" s="5"/>
      <c r="BG978" s="4"/>
      <c r="BH978" s="5"/>
    </row>
    <row r="979" spans="1:60" x14ac:dyDescent="0.25">
      <c r="A979">
        <f t="shared" si="82"/>
        <v>71200</v>
      </c>
      <c r="B979">
        <f t="shared" si="83"/>
        <v>50100083</v>
      </c>
      <c r="C979" t="str">
        <f t="shared" si="84"/>
        <v>CC</v>
      </c>
      <c r="D979" t="str">
        <f t="shared" si="86"/>
        <v>REGION CENTRE EST</v>
      </c>
      <c r="E979" s="12" t="str">
        <f t="shared" si="85"/>
        <v>TERRAIN</v>
      </c>
      <c r="F979" s="4" t="s">
        <v>6967</v>
      </c>
      <c r="G979" s="4" t="s">
        <v>2585</v>
      </c>
      <c r="H979" s="5">
        <v>2</v>
      </c>
      <c r="I979" s="5" t="s">
        <v>6943</v>
      </c>
      <c r="J979" s="5"/>
      <c r="K979" s="5"/>
      <c r="L979" s="5"/>
      <c r="M979" s="5" t="s">
        <v>2586</v>
      </c>
      <c r="N979" s="5"/>
      <c r="O979" s="5"/>
      <c r="P979" s="5"/>
      <c r="Q979" s="5"/>
      <c r="R979" s="5"/>
      <c r="S979" s="5"/>
      <c r="T979" s="5"/>
      <c r="U979" s="6">
        <v>45627</v>
      </c>
      <c r="V979" s="5"/>
      <c r="W979" s="4" t="s">
        <v>1606</v>
      </c>
      <c r="X979" s="5"/>
      <c r="Y979" s="5"/>
      <c r="Z979" s="5"/>
      <c r="AA979" s="4"/>
      <c r="AB979" s="5"/>
      <c r="AC979" s="5"/>
      <c r="AD979" s="5"/>
      <c r="AE979" s="5"/>
      <c r="AF979" s="5"/>
      <c r="AG979" s="5"/>
      <c r="AH979" s="5"/>
      <c r="AI979" s="5"/>
      <c r="AJ979" s="5"/>
      <c r="AK979" s="5"/>
      <c r="AL979" s="5"/>
      <c r="AM979" s="5"/>
      <c r="AN979" s="5"/>
      <c r="AO979" s="5"/>
      <c r="AP979" s="5" t="s">
        <v>1536</v>
      </c>
      <c r="AQ979" s="4" t="s">
        <v>12479</v>
      </c>
      <c r="AR979" s="5" t="s">
        <v>12480</v>
      </c>
      <c r="AS979" s="4" t="s">
        <v>2273</v>
      </c>
      <c r="AT979" s="5" t="s">
        <v>2274</v>
      </c>
      <c r="AU979" s="5" t="s">
        <v>41</v>
      </c>
      <c r="AV979" s="4" t="s">
        <v>2275</v>
      </c>
      <c r="AW979" s="5" t="s">
        <v>256</v>
      </c>
      <c r="AX979" s="4" t="s">
        <v>2582</v>
      </c>
      <c r="AY979" s="5" t="s">
        <v>2584</v>
      </c>
      <c r="AZ979" s="5" t="s">
        <v>11</v>
      </c>
      <c r="BA979" s="4" t="s">
        <v>2585</v>
      </c>
      <c r="BB979" s="5" t="s">
        <v>2586</v>
      </c>
      <c r="BC979" s="4"/>
      <c r="BD979" s="5"/>
      <c r="BE979" s="5"/>
      <c r="BF979" s="5"/>
      <c r="BG979" s="4"/>
      <c r="BH979" s="5"/>
    </row>
    <row r="980" spans="1:60" x14ac:dyDescent="0.25">
      <c r="A980">
        <f t="shared" si="82"/>
        <v>71464</v>
      </c>
      <c r="B980">
        <f t="shared" si="83"/>
        <v>50100129</v>
      </c>
      <c r="C980" t="str">
        <f t="shared" si="84"/>
        <v>CC</v>
      </c>
      <c r="D980" t="str">
        <f t="shared" si="86"/>
        <v>REGION GRAND OUEST</v>
      </c>
      <c r="E980" s="12" t="str">
        <f t="shared" si="85"/>
        <v>TERRAIN</v>
      </c>
      <c r="F980" s="4" t="s">
        <v>6968</v>
      </c>
      <c r="G980" s="4" t="s">
        <v>6969</v>
      </c>
      <c r="H980" s="5">
        <v>2</v>
      </c>
      <c r="I980" s="5" t="s">
        <v>6943</v>
      </c>
      <c r="J980" s="5"/>
      <c r="K980" s="5"/>
      <c r="L980" s="5"/>
      <c r="M980" s="5" t="s">
        <v>6970</v>
      </c>
      <c r="N980" s="5"/>
      <c r="O980" s="5"/>
      <c r="P980" s="5"/>
      <c r="Q980" s="5"/>
      <c r="R980" s="5"/>
      <c r="S980" s="5"/>
      <c r="T980" s="5"/>
      <c r="U980" s="6">
        <v>45597</v>
      </c>
      <c r="V980" s="4"/>
      <c r="W980" s="4" t="s">
        <v>1606</v>
      </c>
      <c r="X980" s="5"/>
      <c r="Y980" s="5"/>
      <c r="Z980" s="5"/>
      <c r="AA980" s="4"/>
      <c r="AB980" s="5"/>
      <c r="AC980" s="5"/>
      <c r="AD980" s="5"/>
      <c r="AE980" s="5"/>
      <c r="AF980" s="6"/>
      <c r="AG980" s="5"/>
      <c r="AH980" s="5"/>
      <c r="AI980" s="5"/>
      <c r="AJ980" s="6"/>
      <c r="AK980" s="5"/>
      <c r="AL980" s="6"/>
      <c r="AM980" s="5"/>
      <c r="AN980" s="5"/>
      <c r="AO980" s="5"/>
      <c r="AP980" s="5" t="s">
        <v>1413</v>
      </c>
      <c r="AQ980" s="4" t="s">
        <v>1414</v>
      </c>
      <c r="AR980" s="5" t="s">
        <v>19</v>
      </c>
      <c r="AS980" s="4" t="s">
        <v>2225</v>
      </c>
      <c r="AT980" s="5" t="s">
        <v>2226</v>
      </c>
      <c r="AU980" s="5" t="s">
        <v>41</v>
      </c>
      <c r="AV980" s="4" t="s">
        <v>2227</v>
      </c>
      <c r="AW980" s="5" t="s">
        <v>89</v>
      </c>
      <c r="AX980" s="4"/>
      <c r="AY980" s="5"/>
      <c r="AZ980" s="5"/>
      <c r="BA980" s="4" t="s">
        <v>6969</v>
      </c>
      <c r="BB980" s="5" t="s">
        <v>6970</v>
      </c>
      <c r="BC980" s="4"/>
      <c r="BD980" s="5"/>
      <c r="BE980" s="5"/>
      <c r="BF980" s="5"/>
      <c r="BG980" s="4"/>
      <c r="BH980" s="5"/>
    </row>
    <row r="981" spans="1:60" x14ac:dyDescent="0.25">
      <c r="A981">
        <f t="shared" si="82"/>
        <v>71073</v>
      </c>
      <c r="B981">
        <f t="shared" si="83"/>
        <v>50100042</v>
      </c>
      <c r="C981" t="str">
        <f t="shared" si="84"/>
        <v>CC</v>
      </c>
      <c r="D981" t="str">
        <f t="shared" si="86"/>
        <v>REGION GRAND OUEST</v>
      </c>
      <c r="E981" s="12" t="str">
        <f t="shared" si="85"/>
        <v>TERRAIN</v>
      </c>
      <c r="F981" s="4" t="s">
        <v>6972</v>
      </c>
      <c r="G981" s="4" t="s">
        <v>2770</v>
      </c>
      <c r="H981" s="5">
        <v>2</v>
      </c>
      <c r="I981" s="5" t="s">
        <v>6943</v>
      </c>
      <c r="J981" s="5"/>
      <c r="K981" s="5"/>
      <c r="L981" s="5"/>
      <c r="M981" s="5" t="s">
        <v>2771</v>
      </c>
      <c r="N981" s="5"/>
      <c r="O981" s="6"/>
      <c r="P981" s="5"/>
      <c r="Q981" s="5"/>
      <c r="R981" s="5"/>
      <c r="S981" s="5"/>
      <c r="T981" s="5"/>
      <c r="U981" s="6">
        <v>45597</v>
      </c>
      <c r="V981" s="4"/>
      <c r="W981" s="4" t="s">
        <v>1606</v>
      </c>
      <c r="X981" s="5"/>
      <c r="Y981" s="5"/>
      <c r="Z981" s="5"/>
      <c r="AA981" s="4"/>
      <c r="AB981" s="5"/>
      <c r="AC981" s="5"/>
      <c r="AD981" s="5"/>
      <c r="AE981" s="5"/>
      <c r="AF981" s="6"/>
      <c r="AG981" s="5"/>
      <c r="AH981" s="5"/>
      <c r="AI981" s="5"/>
      <c r="AJ981" s="6"/>
      <c r="AK981" s="5"/>
      <c r="AL981" s="6"/>
      <c r="AM981" s="5"/>
      <c r="AN981" s="5"/>
      <c r="AO981" s="5"/>
      <c r="AP981" s="5" t="s">
        <v>1413</v>
      </c>
      <c r="AQ981" s="4" t="s">
        <v>1414</v>
      </c>
      <c r="AR981" s="5" t="s">
        <v>19</v>
      </c>
      <c r="AS981" s="4" t="s">
        <v>1828</v>
      </c>
      <c r="AT981" s="5" t="s">
        <v>1829</v>
      </c>
      <c r="AU981" s="5" t="s">
        <v>41</v>
      </c>
      <c r="AV981" s="4" t="s">
        <v>1830</v>
      </c>
      <c r="AW981" s="5" t="s">
        <v>148</v>
      </c>
      <c r="AX981" s="4" t="s">
        <v>2767</v>
      </c>
      <c r="AY981" s="5" t="s">
        <v>2769</v>
      </c>
      <c r="AZ981" s="5" t="s">
        <v>11</v>
      </c>
      <c r="BA981" s="4" t="s">
        <v>2770</v>
      </c>
      <c r="BB981" s="5" t="s">
        <v>2771</v>
      </c>
      <c r="BC981" s="4"/>
      <c r="BD981" s="5"/>
      <c r="BE981" s="5"/>
      <c r="BF981" s="5"/>
      <c r="BG981" s="4"/>
      <c r="BH981" s="5"/>
    </row>
    <row r="982" spans="1:60" x14ac:dyDescent="0.25">
      <c r="A982">
        <f t="shared" si="82"/>
        <v>71094</v>
      </c>
      <c r="B982">
        <f t="shared" si="83"/>
        <v>50100052</v>
      </c>
      <c r="C982" t="str">
        <f t="shared" si="84"/>
        <v>CC</v>
      </c>
      <c r="D982" t="str">
        <f t="shared" si="86"/>
        <v>REGION GRAND OUEST</v>
      </c>
      <c r="E982" s="12" t="str">
        <f t="shared" si="85"/>
        <v>TERRAIN</v>
      </c>
      <c r="F982" s="4" t="s">
        <v>6973</v>
      </c>
      <c r="G982" s="4" t="s">
        <v>6974</v>
      </c>
      <c r="H982" s="5">
        <v>2</v>
      </c>
      <c r="I982" s="5" t="s">
        <v>6943</v>
      </c>
      <c r="J982" s="5"/>
      <c r="K982" s="5"/>
      <c r="L982" s="5"/>
      <c r="M982" s="5" t="s">
        <v>6975</v>
      </c>
      <c r="N982" s="5"/>
      <c r="O982" s="6"/>
      <c r="P982" s="5"/>
      <c r="Q982" s="5"/>
      <c r="R982" s="5"/>
      <c r="S982" s="5"/>
      <c r="T982" s="5"/>
      <c r="U982" s="6">
        <v>45627</v>
      </c>
      <c r="V982" s="4"/>
      <c r="W982" s="4" t="s">
        <v>1606</v>
      </c>
      <c r="X982" s="5"/>
      <c r="Y982" s="5"/>
      <c r="Z982" s="5"/>
      <c r="AA982" s="5"/>
      <c r="AB982" s="5"/>
      <c r="AC982" s="5"/>
      <c r="AD982" s="5"/>
      <c r="AE982" s="5"/>
      <c r="AF982" s="6"/>
      <c r="AG982" s="5"/>
      <c r="AH982" s="5"/>
      <c r="AI982" s="5"/>
      <c r="AJ982" s="6"/>
      <c r="AK982" s="5"/>
      <c r="AL982" s="6"/>
      <c r="AM982" s="5"/>
      <c r="AN982" s="5"/>
      <c r="AO982" s="5"/>
      <c r="AP982" s="5" t="s">
        <v>1413</v>
      </c>
      <c r="AQ982" s="4" t="s">
        <v>1414</v>
      </c>
      <c r="AR982" s="5" t="s">
        <v>19</v>
      </c>
      <c r="AS982" s="4" t="s">
        <v>12481</v>
      </c>
      <c r="AT982" s="5" t="s">
        <v>12482</v>
      </c>
      <c r="AU982" s="5" t="s">
        <v>41</v>
      </c>
      <c r="AV982" s="4" t="s">
        <v>1683</v>
      </c>
      <c r="AW982" s="5" t="s">
        <v>330</v>
      </c>
      <c r="AX982" s="4"/>
      <c r="AY982" s="5"/>
      <c r="AZ982" s="5"/>
      <c r="BA982" s="4" t="s">
        <v>6974</v>
      </c>
      <c r="BB982" s="5" t="s">
        <v>6975</v>
      </c>
      <c r="BC982" s="5"/>
      <c r="BD982" s="5"/>
      <c r="BE982" s="5"/>
      <c r="BF982" s="5"/>
      <c r="BG982" s="5"/>
      <c r="BH982" s="5"/>
    </row>
    <row r="983" spans="1:60" x14ac:dyDescent="0.25">
      <c r="A983">
        <f t="shared" si="82"/>
        <v>71071</v>
      </c>
      <c r="B983">
        <f t="shared" si="83"/>
        <v>50100041</v>
      </c>
      <c r="C983" t="str">
        <f t="shared" si="84"/>
        <v>CC</v>
      </c>
      <c r="D983" t="str">
        <f t="shared" si="86"/>
        <v>REGION GRAND OUEST</v>
      </c>
      <c r="E983" s="12" t="str">
        <f t="shared" si="85"/>
        <v>TERRAIN</v>
      </c>
      <c r="F983" s="4" t="s">
        <v>6976</v>
      </c>
      <c r="G983" s="4" t="s">
        <v>2377</v>
      </c>
      <c r="H983" s="5">
        <v>2</v>
      </c>
      <c r="I983" s="5" t="s">
        <v>6943</v>
      </c>
      <c r="J983" s="5"/>
      <c r="K983" s="5"/>
      <c r="L983" s="5"/>
      <c r="M983" s="5" t="s">
        <v>2378</v>
      </c>
      <c r="N983" s="5"/>
      <c r="O983" s="5"/>
      <c r="P983" s="5"/>
      <c r="Q983" s="5"/>
      <c r="R983" s="5"/>
      <c r="S983" s="5"/>
      <c r="T983" s="5"/>
      <c r="U983" s="6">
        <v>45597</v>
      </c>
      <c r="V983" s="4"/>
      <c r="W983" s="4" t="s">
        <v>1606</v>
      </c>
      <c r="X983" s="5"/>
      <c r="Y983" s="5"/>
      <c r="Z983" s="5"/>
      <c r="AA983" s="4"/>
      <c r="AB983" s="5"/>
      <c r="AC983" s="5"/>
      <c r="AD983" s="5"/>
      <c r="AE983" s="5"/>
      <c r="AF983" s="6"/>
      <c r="AG983" s="5"/>
      <c r="AH983" s="5"/>
      <c r="AI983" s="5"/>
      <c r="AJ983" s="6"/>
      <c r="AK983" s="5"/>
      <c r="AL983" s="6"/>
      <c r="AM983" s="5"/>
      <c r="AN983" s="5"/>
      <c r="AO983" s="5"/>
      <c r="AP983" s="5" t="s">
        <v>1413</v>
      </c>
      <c r="AQ983" s="4" t="s">
        <v>1414</v>
      </c>
      <c r="AR983" s="5" t="s">
        <v>19</v>
      </c>
      <c r="AS983" s="4" t="s">
        <v>1828</v>
      </c>
      <c r="AT983" s="5" t="s">
        <v>1829</v>
      </c>
      <c r="AU983" s="5" t="s">
        <v>41</v>
      </c>
      <c r="AV983" s="4" t="s">
        <v>1830</v>
      </c>
      <c r="AW983" s="5" t="s">
        <v>148</v>
      </c>
      <c r="AX983" s="4" t="s">
        <v>2375</v>
      </c>
      <c r="AY983" s="5" t="s">
        <v>2376</v>
      </c>
      <c r="AZ983" s="5" t="s">
        <v>11</v>
      </c>
      <c r="BA983" s="4" t="s">
        <v>2377</v>
      </c>
      <c r="BB983" s="5" t="s">
        <v>2378</v>
      </c>
      <c r="BC983" s="4"/>
      <c r="BD983" s="5"/>
      <c r="BE983" s="5"/>
      <c r="BF983" s="5"/>
      <c r="BG983" s="4"/>
      <c r="BH983" s="5"/>
    </row>
    <row r="984" spans="1:60" x14ac:dyDescent="0.25">
      <c r="A984">
        <f t="shared" ref="A984:A1047" si="87">G984*1</f>
        <v>71220</v>
      </c>
      <c r="B984">
        <f t="shared" ref="B984:B1047" si="88">F984*1</f>
        <v>50100087</v>
      </c>
      <c r="C984" t="str">
        <f t="shared" ref="C984:C1047" si="89">IF(LEFT(T984,4)="ASSI","ASSISTANTE",IF(T984="100 IMD","IMD",IF(T984="105 IMD","IMD",IF(T984="200 IMP","IMP",IF(T984="310 CMA","IMP","CC")))))</f>
        <v>CC</v>
      </c>
      <c r="D984" t="str">
        <f t="shared" si="86"/>
        <v>REGION GRAND OUEST</v>
      </c>
      <c r="E984" s="12" t="str">
        <f t="shared" ref="E984:E1047" si="90">IF(BB984="OC FICTIVE","EN MISSION","TERRAIN")</f>
        <v>TERRAIN</v>
      </c>
      <c r="F984" s="4" t="s">
        <v>6977</v>
      </c>
      <c r="G984" s="4" t="s">
        <v>2877</v>
      </c>
      <c r="H984" s="5">
        <v>2</v>
      </c>
      <c r="I984" s="5" t="s">
        <v>6943</v>
      </c>
      <c r="J984" s="5"/>
      <c r="K984" s="5"/>
      <c r="L984" s="5"/>
      <c r="M984" s="5" t="s">
        <v>2878</v>
      </c>
      <c r="N984" s="5"/>
      <c r="O984" s="5"/>
      <c r="P984" s="5"/>
      <c r="Q984" s="5"/>
      <c r="R984" s="5"/>
      <c r="S984" s="5"/>
      <c r="T984" s="5"/>
      <c r="U984" s="6">
        <v>45566</v>
      </c>
      <c r="V984" s="4"/>
      <c r="W984" s="4" t="s">
        <v>1606</v>
      </c>
      <c r="X984" s="5"/>
      <c r="Y984" s="5"/>
      <c r="Z984" s="5"/>
      <c r="AA984" s="4"/>
      <c r="AB984" s="5"/>
      <c r="AC984" s="5"/>
      <c r="AD984" s="5"/>
      <c r="AE984" s="5"/>
      <c r="AF984" s="6"/>
      <c r="AG984" s="5"/>
      <c r="AH984" s="5"/>
      <c r="AI984" s="5"/>
      <c r="AJ984" s="6"/>
      <c r="AK984" s="5"/>
      <c r="AL984" s="6"/>
      <c r="AM984" s="5"/>
      <c r="AN984" s="5"/>
      <c r="AO984" s="5"/>
      <c r="AP984" s="5" t="s">
        <v>1413</v>
      </c>
      <c r="AQ984" s="4" t="s">
        <v>1414</v>
      </c>
      <c r="AR984" s="5" t="s">
        <v>19</v>
      </c>
      <c r="AS984" s="4" t="s">
        <v>1415</v>
      </c>
      <c r="AT984" s="5" t="s">
        <v>1416</v>
      </c>
      <c r="AU984" s="5" t="s">
        <v>41</v>
      </c>
      <c r="AV984" s="4" t="s">
        <v>1417</v>
      </c>
      <c r="AW984" s="5" t="s">
        <v>20</v>
      </c>
      <c r="AX984" s="4" t="s">
        <v>2873</v>
      </c>
      <c r="AY984" s="5" t="s">
        <v>2876</v>
      </c>
      <c r="AZ984" s="5" t="s">
        <v>11</v>
      </c>
      <c r="BA984" s="4" t="s">
        <v>2877</v>
      </c>
      <c r="BB984" s="5" t="s">
        <v>2878</v>
      </c>
      <c r="BC984" s="4"/>
      <c r="BD984" s="5"/>
      <c r="BE984" s="5"/>
      <c r="BF984" s="5"/>
      <c r="BG984" s="4"/>
      <c r="BH984" s="5"/>
    </row>
    <row r="985" spans="1:60" x14ac:dyDescent="0.25">
      <c r="A985">
        <f t="shared" si="87"/>
        <v>71179</v>
      </c>
      <c r="B985">
        <f t="shared" si="88"/>
        <v>50100074</v>
      </c>
      <c r="C985" t="str">
        <f t="shared" si="89"/>
        <v>CC</v>
      </c>
      <c r="D985" t="str">
        <f t="shared" si="86"/>
        <v>REGION GRAND SUD</v>
      </c>
      <c r="E985" s="12" t="str">
        <f t="shared" si="90"/>
        <v>TERRAIN</v>
      </c>
      <c r="F985" s="4" t="s">
        <v>6978</v>
      </c>
      <c r="G985" s="4" t="s">
        <v>1540</v>
      </c>
      <c r="H985" s="5">
        <v>2</v>
      </c>
      <c r="I985" s="5" t="s">
        <v>6943</v>
      </c>
      <c r="J985" s="5"/>
      <c r="K985" s="5"/>
      <c r="L985" s="5"/>
      <c r="M985" s="5" t="s">
        <v>1541</v>
      </c>
      <c r="N985" s="5"/>
      <c r="O985" s="5"/>
      <c r="P985" s="5"/>
      <c r="Q985" s="5"/>
      <c r="R985" s="5"/>
      <c r="S985" s="5"/>
      <c r="T985" s="5"/>
      <c r="U985" s="6">
        <v>45474</v>
      </c>
      <c r="V985" s="5"/>
      <c r="W985" s="4" t="s">
        <v>1606</v>
      </c>
      <c r="X985" s="5"/>
      <c r="Y985" s="5"/>
      <c r="Z985" s="5"/>
      <c r="AA985" s="5"/>
      <c r="AB985" s="5"/>
      <c r="AC985" s="5"/>
      <c r="AD985" s="5"/>
      <c r="AE985" s="5"/>
      <c r="AF985" s="5"/>
      <c r="AG985" s="5"/>
      <c r="AH985" s="5"/>
      <c r="AI985" s="5"/>
      <c r="AJ985" s="5"/>
      <c r="AK985" s="5"/>
      <c r="AL985" s="5"/>
      <c r="AM985" s="5"/>
      <c r="AN985" s="5"/>
      <c r="AO985" s="5"/>
      <c r="AP985" s="5" t="s">
        <v>1335</v>
      </c>
      <c r="AQ985" s="4" t="s">
        <v>1336</v>
      </c>
      <c r="AR985" s="5" t="s">
        <v>12476</v>
      </c>
      <c r="AS985" s="4" t="s">
        <v>1440</v>
      </c>
      <c r="AT985" s="5" t="s">
        <v>1441</v>
      </c>
      <c r="AU985" s="5" t="s">
        <v>41</v>
      </c>
      <c r="AV985" s="4" t="s">
        <v>1537</v>
      </c>
      <c r="AW985" s="5" t="s">
        <v>31</v>
      </c>
      <c r="AX985" s="4" t="s">
        <v>1538</v>
      </c>
      <c r="AY985" s="5" t="s">
        <v>1539</v>
      </c>
      <c r="AZ985" s="5" t="s">
        <v>11</v>
      </c>
      <c r="BA985" s="4" t="s">
        <v>1540</v>
      </c>
      <c r="BB985" s="5" t="s">
        <v>1541</v>
      </c>
      <c r="BC985" s="5"/>
      <c r="BD985" s="5"/>
      <c r="BE985" s="5"/>
      <c r="BF985" s="5"/>
      <c r="BG985" s="5"/>
      <c r="BH985" s="5"/>
    </row>
    <row r="986" spans="1:60" x14ac:dyDescent="0.25">
      <c r="A986">
        <f t="shared" si="87"/>
        <v>70048</v>
      </c>
      <c r="B986">
        <f t="shared" si="88"/>
        <v>50100003</v>
      </c>
      <c r="C986" t="str">
        <f t="shared" si="89"/>
        <v>CC</v>
      </c>
      <c r="D986" t="str">
        <f t="shared" si="86"/>
        <v>REGION ILE DE FRANCE NORD</v>
      </c>
      <c r="E986" s="12" t="str">
        <f t="shared" si="90"/>
        <v>TERRAIN</v>
      </c>
      <c r="F986" s="4" t="s">
        <v>6979</v>
      </c>
      <c r="G986" s="4" t="s">
        <v>2027</v>
      </c>
      <c r="H986" s="5">
        <v>2</v>
      </c>
      <c r="I986" s="5" t="s">
        <v>6943</v>
      </c>
      <c r="J986" s="5"/>
      <c r="K986" s="5"/>
      <c r="L986" s="5"/>
      <c r="M986" s="5" t="s">
        <v>2028</v>
      </c>
      <c r="N986" s="5"/>
      <c r="O986" s="5"/>
      <c r="P986" s="5"/>
      <c r="Q986" s="5"/>
      <c r="R986" s="5"/>
      <c r="S986" s="5"/>
      <c r="T986" s="5"/>
      <c r="U986" s="6">
        <v>45597</v>
      </c>
      <c r="V986" s="4"/>
      <c r="W986" s="4" t="s">
        <v>1606</v>
      </c>
      <c r="X986" s="5"/>
      <c r="Y986" s="5"/>
      <c r="Z986" s="5"/>
      <c r="AA986" s="4"/>
      <c r="AB986" s="5"/>
      <c r="AC986" s="5"/>
      <c r="AD986" s="5"/>
      <c r="AE986" s="5"/>
      <c r="AF986" s="6"/>
      <c r="AG986" s="5"/>
      <c r="AH986" s="5"/>
      <c r="AI986" s="5"/>
      <c r="AJ986" s="6"/>
      <c r="AK986" s="5"/>
      <c r="AL986" s="6"/>
      <c r="AM986" s="5"/>
      <c r="AN986" s="5"/>
      <c r="AO986" s="5"/>
      <c r="AP986" s="5" t="s">
        <v>12477</v>
      </c>
      <c r="AQ986" s="4" t="s">
        <v>1351</v>
      </c>
      <c r="AR986" s="5" t="s">
        <v>12478</v>
      </c>
      <c r="AS986" s="4" t="s">
        <v>2022</v>
      </c>
      <c r="AT986" s="5" t="s">
        <v>2023</v>
      </c>
      <c r="AU986" s="5" t="s">
        <v>41</v>
      </c>
      <c r="AV986" s="4" t="s">
        <v>2024</v>
      </c>
      <c r="AW986" s="5" t="s">
        <v>26</v>
      </c>
      <c r="AX986" s="4" t="s">
        <v>2025</v>
      </c>
      <c r="AY986" s="5" t="s">
        <v>2026</v>
      </c>
      <c r="AZ986" s="5" t="s">
        <v>11</v>
      </c>
      <c r="BA986" s="4" t="s">
        <v>2027</v>
      </c>
      <c r="BB986" s="5" t="s">
        <v>2028</v>
      </c>
      <c r="BC986" s="5"/>
      <c r="BD986" s="5"/>
      <c r="BE986" s="5"/>
      <c r="BF986" s="5"/>
      <c r="BG986" s="5"/>
      <c r="BH986" s="5"/>
    </row>
    <row r="987" spans="1:60" x14ac:dyDescent="0.25">
      <c r="A987">
        <f t="shared" si="87"/>
        <v>71256</v>
      </c>
      <c r="B987">
        <f t="shared" si="88"/>
        <v>50100098</v>
      </c>
      <c r="C987" t="str">
        <f t="shared" si="89"/>
        <v>CC</v>
      </c>
      <c r="D987" t="str">
        <f t="shared" si="86"/>
        <v>REGION GRAND SUD</v>
      </c>
      <c r="E987" s="12" t="str">
        <f t="shared" si="90"/>
        <v>TERRAIN</v>
      </c>
      <c r="F987" s="4" t="s">
        <v>6980</v>
      </c>
      <c r="G987" s="4" t="s">
        <v>6981</v>
      </c>
      <c r="H987" s="5">
        <v>2</v>
      </c>
      <c r="I987" s="5" t="s">
        <v>6943</v>
      </c>
      <c r="J987" s="5"/>
      <c r="K987" s="5"/>
      <c r="L987" s="5"/>
      <c r="M987" s="5" t="s">
        <v>6982</v>
      </c>
      <c r="N987" s="5"/>
      <c r="O987" s="5"/>
      <c r="P987" s="5"/>
      <c r="Q987" s="5"/>
      <c r="R987" s="5"/>
      <c r="S987" s="5"/>
      <c r="T987" s="5"/>
      <c r="U987" s="6">
        <v>45474</v>
      </c>
      <c r="V987" s="5"/>
      <c r="W987" s="4" t="s">
        <v>1606</v>
      </c>
      <c r="X987" s="5"/>
      <c r="Y987" s="5"/>
      <c r="Z987" s="5"/>
      <c r="AA987" s="4"/>
      <c r="AB987" s="5"/>
      <c r="AC987" s="5"/>
      <c r="AD987" s="5"/>
      <c r="AE987" s="5"/>
      <c r="AF987" s="5"/>
      <c r="AG987" s="5"/>
      <c r="AH987" s="5"/>
      <c r="AI987" s="5"/>
      <c r="AJ987" s="5"/>
      <c r="AK987" s="5"/>
      <c r="AL987" s="5"/>
      <c r="AM987" s="5"/>
      <c r="AN987" s="5"/>
      <c r="AO987" s="5"/>
      <c r="AP987" s="5" t="s">
        <v>1335</v>
      </c>
      <c r="AQ987" s="4" t="s">
        <v>1336</v>
      </c>
      <c r="AR987" s="5" t="s">
        <v>12476</v>
      </c>
      <c r="AS987" s="4" t="s">
        <v>1745</v>
      </c>
      <c r="AT987" s="5" t="s">
        <v>1746</v>
      </c>
      <c r="AU987" s="5" t="s">
        <v>41</v>
      </c>
      <c r="AV987" s="4" t="s">
        <v>1747</v>
      </c>
      <c r="AW987" s="5" t="s">
        <v>52</v>
      </c>
      <c r="AX987" s="4"/>
      <c r="AY987" s="5"/>
      <c r="AZ987" s="5"/>
      <c r="BA987" s="4" t="s">
        <v>6981</v>
      </c>
      <c r="BB987" s="5" t="s">
        <v>6982</v>
      </c>
      <c r="BC987" s="5"/>
      <c r="BD987" s="5"/>
      <c r="BE987" s="5"/>
      <c r="BF987" s="5"/>
      <c r="BG987" s="4"/>
      <c r="BH987" s="5"/>
    </row>
    <row r="988" spans="1:60" x14ac:dyDescent="0.25">
      <c r="A988">
        <f t="shared" si="87"/>
        <v>71102</v>
      </c>
      <c r="B988">
        <f t="shared" si="88"/>
        <v>50100054</v>
      </c>
      <c r="C988" t="str">
        <f t="shared" si="89"/>
        <v>CC</v>
      </c>
      <c r="D988" t="str">
        <f t="shared" si="86"/>
        <v>REGION GRAND OUEST</v>
      </c>
      <c r="E988" s="12" t="str">
        <f t="shared" si="90"/>
        <v>TERRAIN</v>
      </c>
      <c r="F988" s="4" t="s">
        <v>6983</v>
      </c>
      <c r="G988" s="4" t="s">
        <v>3102</v>
      </c>
      <c r="H988" s="5">
        <v>2</v>
      </c>
      <c r="I988" s="5" t="s">
        <v>6943</v>
      </c>
      <c r="J988" s="5"/>
      <c r="K988" s="5"/>
      <c r="L988" s="5"/>
      <c r="M988" s="5" t="s">
        <v>3103</v>
      </c>
      <c r="N988" s="5"/>
      <c r="O988" s="5"/>
      <c r="P988" s="5"/>
      <c r="Q988" s="5"/>
      <c r="R988" s="5"/>
      <c r="S988" s="5"/>
      <c r="T988" s="5"/>
      <c r="U988" s="6">
        <v>45627</v>
      </c>
      <c r="V988" s="5"/>
      <c r="W988" s="4" t="s">
        <v>1606</v>
      </c>
      <c r="X988" s="5"/>
      <c r="Y988" s="5"/>
      <c r="Z988" s="5"/>
      <c r="AA988" s="4"/>
      <c r="AB988" s="5"/>
      <c r="AC988" s="5"/>
      <c r="AD988" s="5"/>
      <c r="AE988" s="5"/>
      <c r="AF988" s="5"/>
      <c r="AG988" s="5"/>
      <c r="AH988" s="5"/>
      <c r="AI988" s="5"/>
      <c r="AJ988" s="5"/>
      <c r="AK988" s="5"/>
      <c r="AL988" s="5"/>
      <c r="AM988" s="5"/>
      <c r="AN988" s="5"/>
      <c r="AO988" s="5"/>
      <c r="AP988" s="5" t="s">
        <v>1413</v>
      </c>
      <c r="AQ988" s="4" t="s">
        <v>1414</v>
      </c>
      <c r="AR988" s="5" t="s">
        <v>19</v>
      </c>
      <c r="AS988" s="4" t="s">
        <v>2662</v>
      </c>
      <c r="AT988" s="5" t="s">
        <v>2663</v>
      </c>
      <c r="AU988" s="5" t="s">
        <v>41</v>
      </c>
      <c r="AV988" s="4" t="s">
        <v>2664</v>
      </c>
      <c r="AW988" s="5" t="s">
        <v>119</v>
      </c>
      <c r="AX988" s="4" t="s">
        <v>3099</v>
      </c>
      <c r="AY988" s="5" t="s">
        <v>3101</v>
      </c>
      <c r="AZ988" s="5" t="s">
        <v>11</v>
      </c>
      <c r="BA988" s="4" t="s">
        <v>3102</v>
      </c>
      <c r="BB988" s="5" t="s">
        <v>3103</v>
      </c>
      <c r="BC988" s="4"/>
      <c r="BD988" s="5"/>
      <c r="BE988" s="5"/>
      <c r="BF988" s="5"/>
      <c r="BG988" s="4"/>
      <c r="BH988" s="5"/>
    </row>
    <row r="989" spans="1:60" x14ac:dyDescent="0.25">
      <c r="A989">
        <f t="shared" si="87"/>
        <v>71491</v>
      </c>
      <c r="B989">
        <f t="shared" si="88"/>
        <v>50100131</v>
      </c>
      <c r="C989" t="str">
        <f t="shared" si="89"/>
        <v>CC</v>
      </c>
      <c r="D989" t="str">
        <f t="shared" si="86"/>
        <v>REGION ILE DE FRANCE NORD</v>
      </c>
      <c r="E989" s="12" t="str">
        <f t="shared" si="90"/>
        <v>TERRAIN</v>
      </c>
      <c r="F989" s="4" t="s">
        <v>6984</v>
      </c>
      <c r="G989" s="4" t="s">
        <v>2734</v>
      </c>
      <c r="H989" s="5">
        <v>2</v>
      </c>
      <c r="I989" s="5" t="s">
        <v>6943</v>
      </c>
      <c r="J989" s="5"/>
      <c r="K989" s="5"/>
      <c r="L989" s="5"/>
      <c r="M989" s="5" t="s">
        <v>2735</v>
      </c>
      <c r="N989" s="5"/>
      <c r="O989" s="5"/>
      <c r="P989" s="5"/>
      <c r="Q989" s="5"/>
      <c r="R989" s="5"/>
      <c r="S989" s="5"/>
      <c r="T989" s="5"/>
      <c r="U989" s="6">
        <v>45597</v>
      </c>
      <c r="V989" s="5"/>
      <c r="W989" s="4" t="s">
        <v>1606</v>
      </c>
      <c r="X989" s="5"/>
      <c r="Y989" s="5"/>
      <c r="Z989" s="5"/>
      <c r="AA989" s="4"/>
      <c r="AB989" s="5"/>
      <c r="AC989" s="5"/>
      <c r="AD989" s="5"/>
      <c r="AE989" s="5"/>
      <c r="AF989" s="5"/>
      <c r="AG989" s="5"/>
      <c r="AH989" s="5"/>
      <c r="AI989" s="5"/>
      <c r="AJ989" s="5"/>
      <c r="AK989" s="5"/>
      <c r="AL989" s="5"/>
      <c r="AM989" s="5"/>
      <c r="AN989" s="5"/>
      <c r="AO989" s="5"/>
      <c r="AP989" s="5" t="s">
        <v>12477</v>
      </c>
      <c r="AQ989" s="4" t="s">
        <v>1351</v>
      </c>
      <c r="AR989" s="5" t="s">
        <v>12478</v>
      </c>
      <c r="AS989" s="4" t="s">
        <v>2022</v>
      </c>
      <c r="AT989" s="5" t="s">
        <v>2023</v>
      </c>
      <c r="AU989" s="5" t="s">
        <v>41</v>
      </c>
      <c r="AV989" s="4" t="s">
        <v>2024</v>
      </c>
      <c r="AW989" s="5" t="s">
        <v>26</v>
      </c>
      <c r="AX989" s="4" t="s">
        <v>2732</v>
      </c>
      <c r="AY989" s="5" t="s">
        <v>2733</v>
      </c>
      <c r="AZ989" s="5" t="s">
        <v>11</v>
      </c>
      <c r="BA989" s="4" t="s">
        <v>2734</v>
      </c>
      <c r="BB989" s="5" t="s">
        <v>2735</v>
      </c>
      <c r="BC989" s="4"/>
      <c r="BD989" s="5"/>
      <c r="BE989" s="5"/>
      <c r="BF989" s="5"/>
      <c r="BG989" s="4"/>
      <c r="BH989" s="5"/>
    </row>
    <row r="990" spans="1:60" x14ac:dyDescent="0.25">
      <c r="A990">
        <f t="shared" si="87"/>
        <v>71225</v>
      </c>
      <c r="B990">
        <f t="shared" si="88"/>
        <v>50100090</v>
      </c>
      <c r="C990" t="str">
        <f t="shared" si="89"/>
        <v>CC</v>
      </c>
      <c r="D990" t="str">
        <f t="shared" si="86"/>
        <v>REGION GRAND OUEST</v>
      </c>
      <c r="E990" s="12" t="str">
        <f t="shared" si="90"/>
        <v>TERRAIN</v>
      </c>
      <c r="F990" s="4" t="s">
        <v>6985</v>
      </c>
      <c r="G990" s="4" t="s">
        <v>1590</v>
      </c>
      <c r="H990" s="5">
        <v>2</v>
      </c>
      <c r="I990" s="5" t="s">
        <v>6943</v>
      </c>
      <c r="J990" s="5"/>
      <c r="K990" s="5"/>
      <c r="L990" s="5"/>
      <c r="M990" s="5" t="s">
        <v>1591</v>
      </c>
      <c r="N990" s="5"/>
      <c r="O990" s="5"/>
      <c r="P990" s="5"/>
      <c r="Q990" s="5"/>
      <c r="R990" s="5"/>
      <c r="S990" s="5"/>
      <c r="T990" s="5"/>
      <c r="U990" s="6">
        <v>45597</v>
      </c>
      <c r="V990" s="5"/>
      <c r="W990" s="4" t="s">
        <v>1606</v>
      </c>
      <c r="X990" s="5"/>
      <c r="Y990" s="5"/>
      <c r="Z990" s="5"/>
      <c r="AA990" s="4"/>
      <c r="AB990" s="5"/>
      <c r="AC990" s="5"/>
      <c r="AD990" s="5"/>
      <c r="AE990" s="5"/>
      <c r="AF990" s="5"/>
      <c r="AG990" s="5"/>
      <c r="AH990" s="5"/>
      <c r="AI990" s="5"/>
      <c r="AJ990" s="5"/>
      <c r="AK990" s="5"/>
      <c r="AL990" s="5"/>
      <c r="AM990" s="5"/>
      <c r="AN990" s="5"/>
      <c r="AO990" s="5"/>
      <c r="AP990" s="5" t="s">
        <v>1413</v>
      </c>
      <c r="AQ990" s="4" t="s">
        <v>1414</v>
      </c>
      <c r="AR990" s="5" t="s">
        <v>19</v>
      </c>
      <c r="AS990" s="4" t="s">
        <v>1585</v>
      </c>
      <c r="AT990" s="5" t="s">
        <v>1586</v>
      </c>
      <c r="AU990" s="5" t="s">
        <v>41</v>
      </c>
      <c r="AV990" s="4" t="s">
        <v>1587</v>
      </c>
      <c r="AW990" s="5" t="s">
        <v>340</v>
      </c>
      <c r="AX990" s="4" t="s">
        <v>1588</v>
      </c>
      <c r="AY990" s="5" t="s">
        <v>1589</v>
      </c>
      <c r="AZ990" s="5" t="s">
        <v>11</v>
      </c>
      <c r="BA990" s="4" t="s">
        <v>1590</v>
      </c>
      <c r="BB990" s="5" t="s">
        <v>1591</v>
      </c>
      <c r="BC990" s="5"/>
      <c r="BD990" s="5"/>
      <c r="BE990" s="5"/>
      <c r="BF990" s="5"/>
      <c r="BG990" s="4"/>
      <c r="BH990" s="5"/>
    </row>
    <row r="991" spans="1:60" x14ac:dyDescent="0.25">
      <c r="A991">
        <f t="shared" si="87"/>
        <v>71039</v>
      </c>
      <c r="B991">
        <f t="shared" si="88"/>
        <v>50100030</v>
      </c>
      <c r="C991" t="str">
        <f t="shared" si="89"/>
        <v>CC</v>
      </c>
      <c r="D991" t="str">
        <f t="shared" si="86"/>
        <v>REGION ILE DE FRANCE NORD</v>
      </c>
      <c r="E991" s="12" t="str">
        <f t="shared" si="90"/>
        <v>TERRAIN</v>
      </c>
      <c r="F991" s="4" t="s">
        <v>6986</v>
      </c>
      <c r="G991" s="4" t="s">
        <v>3154</v>
      </c>
      <c r="H991" s="5">
        <v>2</v>
      </c>
      <c r="I991" s="5" t="s">
        <v>6943</v>
      </c>
      <c r="J991" s="5"/>
      <c r="K991" s="5"/>
      <c r="L991" s="5"/>
      <c r="M991" s="5" t="s">
        <v>3155</v>
      </c>
      <c r="N991" s="5"/>
      <c r="O991" s="5"/>
      <c r="P991" s="5"/>
      <c r="Q991" s="5"/>
      <c r="R991" s="5"/>
      <c r="S991" s="5"/>
      <c r="T991" s="5"/>
      <c r="U991" s="6">
        <v>45597</v>
      </c>
      <c r="V991" s="5"/>
      <c r="W991" s="4" t="s">
        <v>1606</v>
      </c>
      <c r="X991" s="5"/>
      <c r="Y991" s="5"/>
      <c r="Z991" s="5"/>
      <c r="AA991" s="4"/>
      <c r="AB991" s="5"/>
      <c r="AC991" s="5"/>
      <c r="AD991" s="5"/>
      <c r="AE991" s="5"/>
      <c r="AF991" s="5"/>
      <c r="AG991" s="5"/>
      <c r="AH991" s="5"/>
      <c r="AI991" s="5"/>
      <c r="AJ991" s="5"/>
      <c r="AK991" s="5"/>
      <c r="AL991" s="5"/>
      <c r="AM991" s="5"/>
      <c r="AN991" s="5"/>
      <c r="AO991" s="5"/>
      <c r="AP991" s="5" t="s">
        <v>12477</v>
      </c>
      <c r="AQ991" s="4" t="s">
        <v>1351</v>
      </c>
      <c r="AR991" s="5" t="s">
        <v>12478</v>
      </c>
      <c r="AS991" s="4" t="s">
        <v>1450</v>
      </c>
      <c r="AT991" s="5" t="s">
        <v>1451</v>
      </c>
      <c r="AU991" s="5" t="s">
        <v>41</v>
      </c>
      <c r="AV991" s="4" t="s">
        <v>1452</v>
      </c>
      <c r="AW991" s="5" t="s">
        <v>230</v>
      </c>
      <c r="AX991" s="4" t="s">
        <v>3149</v>
      </c>
      <c r="AY991" s="5" t="s">
        <v>3153</v>
      </c>
      <c r="AZ991" s="5" t="s">
        <v>11</v>
      </c>
      <c r="BA991" s="4" t="s">
        <v>3154</v>
      </c>
      <c r="BB991" s="5" t="s">
        <v>3155</v>
      </c>
      <c r="BC991" s="5"/>
      <c r="BD991" s="5"/>
      <c r="BE991" s="5"/>
      <c r="BF991" s="5"/>
      <c r="BG991" s="4"/>
      <c r="BH991" s="5"/>
    </row>
    <row r="992" spans="1:60" x14ac:dyDescent="0.25">
      <c r="A992">
        <f t="shared" si="87"/>
        <v>700257</v>
      </c>
      <c r="B992">
        <f t="shared" si="88"/>
        <v>50100956</v>
      </c>
      <c r="C992" t="str">
        <f t="shared" si="89"/>
        <v>CC</v>
      </c>
      <c r="D992" t="str">
        <f t="shared" si="86"/>
        <v>REGION GRAND SUD</v>
      </c>
      <c r="E992" s="12" t="str">
        <f t="shared" si="90"/>
        <v>TERRAIN</v>
      </c>
      <c r="F992" s="4" t="s">
        <v>6987</v>
      </c>
      <c r="G992" s="4" t="s">
        <v>1821</v>
      </c>
      <c r="H992" s="5">
        <v>2</v>
      </c>
      <c r="I992" s="5" t="s">
        <v>6943</v>
      </c>
      <c r="J992" s="5"/>
      <c r="K992" s="5"/>
      <c r="L992" s="5"/>
      <c r="M992" s="5" t="s">
        <v>1822</v>
      </c>
      <c r="N992" s="5"/>
      <c r="O992" s="5"/>
      <c r="P992" s="5"/>
      <c r="Q992" s="5"/>
      <c r="R992" s="5"/>
      <c r="S992" s="5"/>
      <c r="T992" s="5"/>
      <c r="U992" s="6">
        <v>45566</v>
      </c>
      <c r="V992" s="5"/>
      <c r="W992" s="4" t="s">
        <v>1606</v>
      </c>
      <c r="X992" s="5"/>
      <c r="Y992" s="5"/>
      <c r="Z992" s="5"/>
      <c r="AA992" s="4"/>
      <c r="AB992" s="5"/>
      <c r="AC992" s="5"/>
      <c r="AD992" s="5"/>
      <c r="AE992" s="5"/>
      <c r="AF992" s="5"/>
      <c r="AG992" s="5"/>
      <c r="AH992" s="5"/>
      <c r="AI992" s="5"/>
      <c r="AJ992" s="5"/>
      <c r="AK992" s="5"/>
      <c r="AL992" s="5"/>
      <c r="AM992" s="5"/>
      <c r="AN992" s="5"/>
      <c r="AO992" s="5"/>
      <c r="AP992" s="5" t="s">
        <v>1335</v>
      </c>
      <c r="AQ992" s="4" t="s">
        <v>1336</v>
      </c>
      <c r="AR992" s="5" t="s">
        <v>12476</v>
      </c>
      <c r="AS992" s="4" t="s">
        <v>1473</v>
      </c>
      <c r="AT992" s="5" t="s">
        <v>1474</v>
      </c>
      <c r="AU992" s="5" t="s">
        <v>41</v>
      </c>
      <c r="AV992" s="4" t="s">
        <v>1475</v>
      </c>
      <c r="AW992" s="5" t="s">
        <v>58</v>
      </c>
      <c r="AX992" s="4" t="s">
        <v>1819</v>
      </c>
      <c r="AY992" s="5" t="s">
        <v>1820</v>
      </c>
      <c r="AZ992" s="5" t="s">
        <v>11</v>
      </c>
      <c r="BA992" s="4" t="s">
        <v>1821</v>
      </c>
      <c r="BB992" s="5" t="s">
        <v>1822</v>
      </c>
      <c r="BC992" s="5"/>
      <c r="BD992" s="5"/>
      <c r="BE992" s="5"/>
      <c r="BF992" s="5"/>
      <c r="BG992" s="4"/>
      <c r="BH992" s="5"/>
    </row>
    <row r="993" spans="1:60" x14ac:dyDescent="0.25">
      <c r="A993">
        <f t="shared" si="87"/>
        <v>71438</v>
      </c>
      <c r="B993">
        <f t="shared" si="88"/>
        <v>50100124</v>
      </c>
      <c r="C993" t="str">
        <f t="shared" si="89"/>
        <v>CC</v>
      </c>
      <c r="D993" t="str">
        <f t="shared" si="86"/>
        <v>REGION ILE DE FRANCE NORD</v>
      </c>
      <c r="E993" s="12" t="str">
        <f t="shared" si="90"/>
        <v>TERRAIN</v>
      </c>
      <c r="F993" s="4" t="s">
        <v>6988</v>
      </c>
      <c r="G993" s="4" t="s">
        <v>2793</v>
      </c>
      <c r="H993" s="5">
        <v>2</v>
      </c>
      <c r="I993" s="5" t="s">
        <v>6943</v>
      </c>
      <c r="J993" s="5"/>
      <c r="K993" s="5"/>
      <c r="L993" s="5"/>
      <c r="M993" s="5" t="s">
        <v>2794</v>
      </c>
      <c r="N993" s="5"/>
      <c r="O993" s="5"/>
      <c r="P993" s="5"/>
      <c r="Q993" s="5"/>
      <c r="R993" s="5"/>
      <c r="S993" s="5"/>
      <c r="T993" s="5"/>
      <c r="U993" s="6">
        <v>45627</v>
      </c>
      <c r="V993" s="5"/>
      <c r="W993" s="4" t="s">
        <v>1606</v>
      </c>
      <c r="X993" s="5"/>
      <c r="Y993" s="5"/>
      <c r="Z993" s="5"/>
      <c r="AA993" s="4"/>
      <c r="AB993" s="5"/>
      <c r="AC993" s="5"/>
      <c r="AD993" s="5"/>
      <c r="AE993" s="5"/>
      <c r="AF993" s="5"/>
      <c r="AG993" s="5"/>
      <c r="AH993" s="5"/>
      <c r="AI993" s="5"/>
      <c r="AJ993" s="5"/>
      <c r="AK993" s="5"/>
      <c r="AL993" s="5"/>
      <c r="AM993" s="5"/>
      <c r="AN993" s="5"/>
      <c r="AO993" s="5"/>
      <c r="AP993" s="5" t="s">
        <v>12477</v>
      </c>
      <c r="AQ993" s="4" t="s">
        <v>1351</v>
      </c>
      <c r="AR993" s="5" t="s">
        <v>12478</v>
      </c>
      <c r="AS993" s="4" t="s">
        <v>2180</v>
      </c>
      <c r="AT993" s="5" t="s">
        <v>2181</v>
      </c>
      <c r="AU993" s="5" t="s">
        <v>41</v>
      </c>
      <c r="AV993" s="4" t="s">
        <v>2182</v>
      </c>
      <c r="AW993" s="5" t="s">
        <v>4</v>
      </c>
      <c r="AX993" s="4" t="s">
        <v>2791</v>
      </c>
      <c r="AY993" s="5" t="s">
        <v>2792</v>
      </c>
      <c r="AZ993" s="5" t="s">
        <v>11</v>
      </c>
      <c r="BA993" s="4" t="s">
        <v>2793</v>
      </c>
      <c r="BB993" s="5" t="s">
        <v>2794</v>
      </c>
      <c r="BC993" s="5"/>
      <c r="BD993" s="5"/>
      <c r="BE993" s="5"/>
      <c r="BF993" s="5"/>
      <c r="BG993" s="4"/>
      <c r="BH993" s="5"/>
    </row>
    <row r="994" spans="1:60" x14ac:dyDescent="0.25">
      <c r="A994">
        <f t="shared" si="87"/>
        <v>71064</v>
      </c>
      <c r="B994">
        <f t="shared" si="88"/>
        <v>50100038</v>
      </c>
      <c r="C994" t="str">
        <f t="shared" si="89"/>
        <v>CC</v>
      </c>
      <c r="D994" t="str">
        <f t="shared" si="86"/>
        <v>REGION ILE DE FRANCE NORD</v>
      </c>
      <c r="E994" s="12" t="str">
        <f t="shared" si="90"/>
        <v>TERRAIN</v>
      </c>
      <c r="F994" s="4" t="s">
        <v>6989</v>
      </c>
      <c r="G994" s="4" t="s">
        <v>3090</v>
      </c>
      <c r="H994" s="5">
        <v>2</v>
      </c>
      <c r="I994" s="5" t="s">
        <v>6943</v>
      </c>
      <c r="J994" s="5"/>
      <c r="K994" s="5"/>
      <c r="L994" s="5"/>
      <c r="M994" s="5" t="s">
        <v>3091</v>
      </c>
      <c r="N994" s="5"/>
      <c r="O994" s="5"/>
      <c r="P994" s="5"/>
      <c r="Q994" s="5"/>
      <c r="R994" s="5"/>
      <c r="S994" s="5"/>
      <c r="T994" s="5"/>
      <c r="U994" s="6">
        <v>45627</v>
      </c>
      <c r="V994" s="5"/>
      <c r="W994" s="4" t="s">
        <v>1606</v>
      </c>
      <c r="X994" s="5"/>
      <c r="Y994" s="5"/>
      <c r="Z994" s="5"/>
      <c r="AA994" s="4"/>
      <c r="AB994" s="5"/>
      <c r="AC994" s="5"/>
      <c r="AD994" s="5"/>
      <c r="AE994" s="5"/>
      <c r="AF994" s="5"/>
      <c r="AG994" s="5"/>
      <c r="AH994" s="5"/>
      <c r="AI994" s="5"/>
      <c r="AJ994" s="5"/>
      <c r="AK994" s="5"/>
      <c r="AL994" s="5"/>
      <c r="AM994" s="5"/>
      <c r="AN994" s="5"/>
      <c r="AO994" s="5"/>
      <c r="AP994" s="5" t="s">
        <v>12477</v>
      </c>
      <c r="AQ994" s="4" t="s">
        <v>1351</v>
      </c>
      <c r="AR994" s="5" t="s">
        <v>12478</v>
      </c>
      <c r="AS994" s="4" t="s">
        <v>1651</v>
      </c>
      <c r="AT994" s="5" t="s">
        <v>1652</v>
      </c>
      <c r="AU994" s="5" t="s">
        <v>41</v>
      </c>
      <c r="AV994" s="4" t="s">
        <v>1653</v>
      </c>
      <c r="AW994" s="5" t="s">
        <v>35</v>
      </c>
      <c r="AX994" s="4" t="s">
        <v>3088</v>
      </c>
      <c r="AY994" s="5" t="s">
        <v>3089</v>
      </c>
      <c r="AZ994" s="5" t="s">
        <v>11</v>
      </c>
      <c r="BA994" s="4" t="s">
        <v>3090</v>
      </c>
      <c r="BB994" s="5" t="s">
        <v>3091</v>
      </c>
      <c r="BC994" s="5"/>
      <c r="BD994" s="5"/>
      <c r="BE994" s="5"/>
      <c r="BF994" s="5"/>
      <c r="BG994" s="4"/>
      <c r="BH994" s="5"/>
    </row>
    <row r="995" spans="1:60" x14ac:dyDescent="0.25">
      <c r="A995">
        <f t="shared" si="87"/>
        <v>71257</v>
      </c>
      <c r="B995">
        <f t="shared" si="88"/>
        <v>50100099</v>
      </c>
      <c r="C995" t="str">
        <f t="shared" si="89"/>
        <v>CC</v>
      </c>
      <c r="D995" t="str">
        <f t="shared" si="86"/>
        <v>REGION GRAND SUD</v>
      </c>
      <c r="E995" s="12" t="str">
        <f t="shared" si="90"/>
        <v>TERRAIN</v>
      </c>
      <c r="F995" s="4" t="s">
        <v>6990</v>
      </c>
      <c r="G995" s="4" t="s">
        <v>1481</v>
      </c>
      <c r="H995" s="5">
        <v>2</v>
      </c>
      <c r="I995" s="5" t="s">
        <v>6943</v>
      </c>
      <c r="J995" s="5"/>
      <c r="K995" s="5"/>
      <c r="L995" s="5"/>
      <c r="M995" s="5" t="s">
        <v>1482</v>
      </c>
      <c r="N995" s="5"/>
      <c r="O995" s="5"/>
      <c r="P995" s="5"/>
      <c r="Q995" s="5"/>
      <c r="R995" s="5"/>
      <c r="S995" s="5"/>
      <c r="T995" s="5"/>
      <c r="U995" s="6">
        <v>45566</v>
      </c>
      <c r="V995" s="5"/>
      <c r="W995" s="4" t="s">
        <v>1606</v>
      </c>
      <c r="X995" s="5"/>
      <c r="Y995" s="5"/>
      <c r="Z995" s="5"/>
      <c r="AA995" s="4"/>
      <c r="AB995" s="5"/>
      <c r="AC995" s="5"/>
      <c r="AD995" s="5"/>
      <c r="AE995" s="5"/>
      <c r="AF995" s="5"/>
      <c r="AG995" s="5"/>
      <c r="AH995" s="5"/>
      <c r="AI995" s="5"/>
      <c r="AJ995" s="5"/>
      <c r="AK995" s="5"/>
      <c r="AL995" s="5"/>
      <c r="AM995" s="5"/>
      <c r="AN995" s="5"/>
      <c r="AO995" s="5"/>
      <c r="AP995" s="5" t="s">
        <v>1335</v>
      </c>
      <c r="AQ995" s="4" t="s">
        <v>1336</v>
      </c>
      <c r="AR995" s="5" t="s">
        <v>12476</v>
      </c>
      <c r="AS995" s="4" t="s">
        <v>1473</v>
      </c>
      <c r="AT995" s="5" t="s">
        <v>1474</v>
      </c>
      <c r="AU995" s="5" t="s">
        <v>41</v>
      </c>
      <c r="AV995" s="4" t="s">
        <v>1475</v>
      </c>
      <c r="AW995" s="5" t="s">
        <v>58</v>
      </c>
      <c r="AX995" s="4" t="s">
        <v>1479</v>
      </c>
      <c r="AY995" s="5" t="s">
        <v>1480</v>
      </c>
      <c r="AZ995" s="5" t="s">
        <v>11</v>
      </c>
      <c r="BA995" s="4" t="s">
        <v>1481</v>
      </c>
      <c r="BB995" s="5" t="s">
        <v>1482</v>
      </c>
      <c r="BC995" s="5"/>
      <c r="BD995" s="5"/>
      <c r="BE995" s="5"/>
      <c r="BF995" s="5"/>
      <c r="BG995" s="4"/>
      <c r="BH995" s="5"/>
    </row>
    <row r="996" spans="1:60" x14ac:dyDescent="0.25">
      <c r="A996">
        <f t="shared" si="87"/>
        <v>71142</v>
      </c>
      <c r="B996">
        <f t="shared" si="88"/>
        <v>50100067</v>
      </c>
      <c r="C996" t="str">
        <f t="shared" si="89"/>
        <v>CC</v>
      </c>
      <c r="D996" t="str">
        <f t="shared" si="86"/>
        <v>REGION CENTRE EST</v>
      </c>
      <c r="E996" s="12" t="str">
        <f t="shared" si="90"/>
        <v>TERRAIN</v>
      </c>
      <c r="F996" s="4" t="s">
        <v>6991</v>
      </c>
      <c r="G996" s="4" t="s">
        <v>6992</v>
      </c>
      <c r="H996" s="5">
        <v>2</v>
      </c>
      <c r="I996" s="5" t="s">
        <v>6943</v>
      </c>
      <c r="J996" s="5"/>
      <c r="K996" s="5"/>
      <c r="L996" s="5"/>
      <c r="M996" s="5" t="s">
        <v>6993</v>
      </c>
      <c r="N996" s="5"/>
      <c r="O996" s="5"/>
      <c r="P996" s="5"/>
      <c r="Q996" s="5"/>
      <c r="R996" s="5"/>
      <c r="S996" s="5"/>
      <c r="T996" s="5"/>
      <c r="U996" s="6">
        <v>45627</v>
      </c>
      <c r="V996" s="5"/>
      <c r="W996" s="4" t="s">
        <v>1606</v>
      </c>
      <c r="X996" s="5"/>
      <c r="Y996" s="5"/>
      <c r="Z996" s="5"/>
      <c r="AA996" s="4"/>
      <c r="AB996" s="5"/>
      <c r="AC996" s="5"/>
      <c r="AD996" s="5"/>
      <c r="AE996" s="5"/>
      <c r="AF996" s="5"/>
      <c r="AG996" s="5"/>
      <c r="AH996" s="5"/>
      <c r="AI996" s="5"/>
      <c r="AJ996" s="5"/>
      <c r="AK996" s="5"/>
      <c r="AL996" s="5"/>
      <c r="AM996" s="5"/>
      <c r="AN996" s="5"/>
      <c r="AO996" s="5"/>
      <c r="AP996" s="5" t="s">
        <v>1536</v>
      </c>
      <c r="AQ996" s="4" t="s">
        <v>12479</v>
      </c>
      <c r="AR996" s="5" t="s">
        <v>12480</v>
      </c>
      <c r="AS996" s="4" t="s">
        <v>1906</v>
      </c>
      <c r="AT996" s="5" t="s">
        <v>1909</v>
      </c>
      <c r="AU996" s="5" t="s">
        <v>41</v>
      </c>
      <c r="AV996" s="4" t="s">
        <v>1910</v>
      </c>
      <c r="AW996" s="5" t="s">
        <v>48</v>
      </c>
      <c r="AX996" s="4"/>
      <c r="AY996" s="5"/>
      <c r="AZ996" s="5"/>
      <c r="BA996" s="4" t="s">
        <v>6992</v>
      </c>
      <c r="BB996" s="5" t="s">
        <v>6993</v>
      </c>
      <c r="BC996" s="4"/>
      <c r="BD996" s="5"/>
      <c r="BE996" s="5"/>
      <c r="BF996" s="5"/>
      <c r="BG996" s="4"/>
      <c r="BH996" s="5"/>
    </row>
    <row r="997" spans="1:60" x14ac:dyDescent="0.25">
      <c r="A997">
        <f t="shared" si="87"/>
        <v>71326</v>
      </c>
      <c r="B997">
        <f t="shared" si="88"/>
        <v>50100109</v>
      </c>
      <c r="C997" t="str">
        <f t="shared" si="89"/>
        <v>CC</v>
      </c>
      <c r="D997" t="str">
        <f t="shared" si="86"/>
        <v>REGION GRAND OUEST</v>
      </c>
      <c r="E997" s="12" t="str">
        <f t="shared" si="90"/>
        <v>TERRAIN</v>
      </c>
      <c r="F997" s="4" t="s">
        <v>6994</v>
      </c>
      <c r="G997" s="4" t="s">
        <v>6995</v>
      </c>
      <c r="H997" s="5">
        <v>2</v>
      </c>
      <c r="I997" s="5" t="s">
        <v>6943</v>
      </c>
      <c r="J997" s="5"/>
      <c r="K997" s="5"/>
      <c r="L997" s="5"/>
      <c r="M997" s="5" t="s">
        <v>6996</v>
      </c>
      <c r="N997" s="5"/>
      <c r="O997" s="6"/>
      <c r="P997" s="5"/>
      <c r="Q997" s="5"/>
      <c r="R997" s="5"/>
      <c r="S997" s="5"/>
      <c r="T997" s="5"/>
      <c r="U997" s="6">
        <v>45597</v>
      </c>
      <c r="V997" s="4"/>
      <c r="W997" s="4" t="s">
        <v>1606</v>
      </c>
      <c r="X997" s="5"/>
      <c r="Y997" s="5"/>
      <c r="Z997" s="5"/>
      <c r="AA997" s="5"/>
      <c r="AB997" s="5"/>
      <c r="AC997" s="5"/>
      <c r="AD997" s="5"/>
      <c r="AE997" s="5"/>
      <c r="AF997" s="6"/>
      <c r="AG997" s="5"/>
      <c r="AH997" s="5"/>
      <c r="AI997" s="5"/>
      <c r="AJ997" s="6"/>
      <c r="AK997" s="5"/>
      <c r="AL997" s="6"/>
      <c r="AM997" s="5"/>
      <c r="AN997" s="5"/>
      <c r="AO997" s="5"/>
      <c r="AP997" s="5" t="s">
        <v>1413</v>
      </c>
      <c r="AQ997" s="4" t="s">
        <v>1414</v>
      </c>
      <c r="AR997" s="5" t="s">
        <v>19</v>
      </c>
      <c r="AS997" s="4" t="s">
        <v>1585</v>
      </c>
      <c r="AT997" s="5" t="s">
        <v>1586</v>
      </c>
      <c r="AU997" s="5" t="s">
        <v>41</v>
      </c>
      <c r="AV997" s="4" t="s">
        <v>1587</v>
      </c>
      <c r="AW997" s="5" t="s">
        <v>340</v>
      </c>
      <c r="AX997" s="4"/>
      <c r="AY997" s="5"/>
      <c r="AZ997" s="5"/>
      <c r="BA997" s="4" t="s">
        <v>6995</v>
      </c>
      <c r="BB997" s="5" t="s">
        <v>6996</v>
      </c>
      <c r="BC997" s="5"/>
      <c r="BD997" s="5"/>
      <c r="BE997" s="5"/>
      <c r="BF997" s="5"/>
      <c r="BG997" s="5"/>
      <c r="BH997" s="5"/>
    </row>
    <row r="998" spans="1:60" x14ac:dyDescent="0.25">
      <c r="A998">
        <f t="shared" si="87"/>
        <v>71182</v>
      </c>
      <c r="B998">
        <f t="shared" si="88"/>
        <v>50100075</v>
      </c>
      <c r="C998" t="str">
        <f t="shared" si="89"/>
        <v>CC</v>
      </c>
      <c r="D998" t="str">
        <f t="shared" si="86"/>
        <v>REGION GRAND SUD</v>
      </c>
      <c r="E998" s="12" t="str">
        <f t="shared" si="90"/>
        <v>TERRAIN</v>
      </c>
      <c r="F998" s="4" t="s">
        <v>6997</v>
      </c>
      <c r="G998" s="4" t="s">
        <v>1525</v>
      </c>
      <c r="H998" s="5">
        <v>2</v>
      </c>
      <c r="I998" s="5" t="s">
        <v>6943</v>
      </c>
      <c r="J998" s="5"/>
      <c r="K998" s="5"/>
      <c r="L998" s="5"/>
      <c r="M998" s="5" t="s">
        <v>1526</v>
      </c>
      <c r="N998" s="5"/>
      <c r="O998" s="5"/>
      <c r="P998" s="5"/>
      <c r="Q998" s="5"/>
      <c r="R998" s="5"/>
      <c r="S998" s="5"/>
      <c r="T998" s="5"/>
      <c r="U998" s="6">
        <v>45474</v>
      </c>
      <c r="V998" s="4"/>
      <c r="W998" s="4" t="s">
        <v>1606</v>
      </c>
      <c r="X998" s="5"/>
      <c r="Y998" s="5"/>
      <c r="Z998" s="5"/>
      <c r="AA998" s="4"/>
      <c r="AB998" s="5"/>
      <c r="AC998" s="5"/>
      <c r="AD998" s="5"/>
      <c r="AE998" s="5"/>
      <c r="AF998" s="6"/>
      <c r="AG998" s="5"/>
      <c r="AH998" s="5"/>
      <c r="AI998" s="5"/>
      <c r="AJ998" s="6"/>
      <c r="AK998" s="5"/>
      <c r="AL998" s="6"/>
      <c r="AM998" s="5"/>
      <c r="AN998" s="5"/>
      <c r="AO998" s="5"/>
      <c r="AP998" s="5" t="s">
        <v>1335</v>
      </c>
      <c r="AQ998" s="4" t="s">
        <v>1336</v>
      </c>
      <c r="AR998" s="5" t="s">
        <v>12476</v>
      </c>
      <c r="AS998" s="4" t="s">
        <v>1522</v>
      </c>
      <c r="AT998" s="5" t="s">
        <v>1523</v>
      </c>
      <c r="AU998" s="5" t="s">
        <v>41</v>
      </c>
      <c r="AV998" s="4" t="s">
        <v>1524</v>
      </c>
      <c r="AW998" s="5" t="s">
        <v>93</v>
      </c>
      <c r="AX998" s="4"/>
      <c r="AY998" s="5"/>
      <c r="AZ998" s="5"/>
      <c r="BA998" s="4" t="s">
        <v>1525</v>
      </c>
      <c r="BB998" s="5" t="s">
        <v>1526</v>
      </c>
      <c r="BC998" s="4"/>
      <c r="BD998" s="5"/>
      <c r="BE998" s="5"/>
      <c r="BF998" s="5"/>
      <c r="BG998" s="4"/>
      <c r="BH998" s="5"/>
    </row>
    <row r="999" spans="1:60" x14ac:dyDescent="0.25">
      <c r="A999">
        <f t="shared" si="87"/>
        <v>70522</v>
      </c>
      <c r="B999">
        <f t="shared" si="88"/>
        <v>50100015</v>
      </c>
      <c r="C999" t="str">
        <f t="shared" si="89"/>
        <v>CC</v>
      </c>
      <c r="D999" t="str">
        <f t="shared" si="86"/>
        <v>REGION GRAND OUEST</v>
      </c>
      <c r="E999" s="12" t="str">
        <f t="shared" si="90"/>
        <v>TERRAIN</v>
      </c>
      <c r="F999" s="4" t="s">
        <v>6998</v>
      </c>
      <c r="G999" s="4" t="s">
        <v>1686</v>
      </c>
      <c r="H999" s="5">
        <v>2</v>
      </c>
      <c r="I999" s="5" t="s">
        <v>6943</v>
      </c>
      <c r="J999" s="5"/>
      <c r="K999" s="5"/>
      <c r="L999" s="5"/>
      <c r="M999" s="5" t="s">
        <v>1687</v>
      </c>
      <c r="N999" s="5"/>
      <c r="O999" s="5"/>
      <c r="P999" s="5"/>
      <c r="Q999" s="5"/>
      <c r="R999" s="5"/>
      <c r="S999" s="5"/>
      <c r="T999" s="5"/>
      <c r="U999" s="6">
        <v>45597</v>
      </c>
      <c r="V999" s="4"/>
      <c r="W999" s="4" t="s">
        <v>1606</v>
      </c>
      <c r="X999" s="5"/>
      <c r="Y999" s="5"/>
      <c r="Z999" s="5"/>
      <c r="AA999" s="5"/>
      <c r="AB999" s="5"/>
      <c r="AC999" s="5"/>
      <c r="AD999" s="5"/>
      <c r="AE999" s="5"/>
      <c r="AF999" s="6"/>
      <c r="AG999" s="5"/>
      <c r="AH999" s="5"/>
      <c r="AI999" s="5"/>
      <c r="AJ999" s="6"/>
      <c r="AK999" s="5"/>
      <c r="AL999" s="6"/>
      <c r="AM999" s="5"/>
      <c r="AN999" s="5"/>
      <c r="AO999" s="5"/>
      <c r="AP999" s="5" t="s">
        <v>1413</v>
      </c>
      <c r="AQ999" s="4" t="s">
        <v>1414</v>
      </c>
      <c r="AR999" s="5" t="s">
        <v>19</v>
      </c>
      <c r="AS999" s="4" t="s">
        <v>12481</v>
      </c>
      <c r="AT999" s="5" t="s">
        <v>12482</v>
      </c>
      <c r="AU999" s="5" t="s">
        <v>41</v>
      </c>
      <c r="AV999" s="4" t="s">
        <v>1683</v>
      </c>
      <c r="AW999" s="5" t="s">
        <v>330</v>
      </c>
      <c r="AX999" s="4" t="s">
        <v>1684</v>
      </c>
      <c r="AY999" s="5" t="s">
        <v>1685</v>
      </c>
      <c r="AZ999" s="5" t="s">
        <v>11</v>
      </c>
      <c r="BA999" s="4" t="s">
        <v>1686</v>
      </c>
      <c r="BB999" s="5" t="s">
        <v>1687</v>
      </c>
      <c r="BC999" s="4"/>
      <c r="BD999" s="5"/>
      <c r="BE999" s="5"/>
      <c r="BF999" s="5"/>
      <c r="BG999" s="4"/>
      <c r="BH999" s="5"/>
    </row>
    <row r="1000" spans="1:60" x14ac:dyDescent="0.25">
      <c r="A1000">
        <f t="shared" si="87"/>
        <v>71497</v>
      </c>
      <c r="B1000">
        <f t="shared" si="88"/>
        <v>50100133</v>
      </c>
      <c r="C1000" t="str">
        <f t="shared" si="89"/>
        <v>CC</v>
      </c>
      <c r="D1000" t="str">
        <f t="shared" si="86"/>
        <v>REGION GRAND SUD</v>
      </c>
      <c r="E1000" s="12" t="str">
        <f t="shared" si="90"/>
        <v>TERRAIN</v>
      </c>
      <c r="F1000" s="4" t="s">
        <v>6999</v>
      </c>
      <c r="G1000" s="4" t="s">
        <v>3476</v>
      </c>
      <c r="H1000" s="5">
        <v>2</v>
      </c>
      <c r="I1000" s="5" t="s">
        <v>6943</v>
      </c>
      <c r="J1000" s="5"/>
      <c r="K1000" s="5"/>
      <c r="L1000" s="5"/>
      <c r="M1000" s="5" t="s">
        <v>3477</v>
      </c>
      <c r="N1000" s="5"/>
      <c r="O1000" s="5"/>
      <c r="P1000" s="5"/>
      <c r="Q1000" s="5"/>
      <c r="R1000" s="5"/>
      <c r="S1000" s="5"/>
      <c r="T1000" s="5"/>
      <c r="U1000" s="6">
        <v>45474</v>
      </c>
      <c r="V1000" s="4"/>
      <c r="W1000" s="4" t="s">
        <v>1606</v>
      </c>
      <c r="X1000" s="5"/>
      <c r="Y1000" s="5"/>
      <c r="Z1000" s="5"/>
      <c r="AA1000" s="4"/>
      <c r="AB1000" s="5"/>
      <c r="AC1000" s="5"/>
      <c r="AD1000" s="5"/>
      <c r="AE1000" s="5"/>
      <c r="AF1000" s="6"/>
      <c r="AG1000" s="5"/>
      <c r="AH1000" s="5"/>
      <c r="AI1000" s="5"/>
      <c r="AJ1000" s="6"/>
      <c r="AK1000" s="5"/>
      <c r="AL1000" s="6"/>
      <c r="AM1000" s="5"/>
      <c r="AN1000" s="5"/>
      <c r="AO1000" s="5"/>
      <c r="AP1000" s="5" t="s">
        <v>1335</v>
      </c>
      <c r="AQ1000" s="4" t="s">
        <v>1336</v>
      </c>
      <c r="AR1000" s="5" t="s">
        <v>12476</v>
      </c>
      <c r="AS1000" s="4" t="s">
        <v>1629</v>
      </c>
      <c r="AT1000" s="5" t="s">
        <v>1630</v>
      </c>
      <c r="AU1000" s="5" t="s">
        <v>41</v>
      </c>
      <c r="AV1000" s="4" t="s">
        <v>1631</v>
      </c>
      <c r="AW1000" s="5" t="s">
        <v>7</v>
      </c>
      <c r="AX1000" s="4" t="s">
        <v>3473</v>
      </c>
      <c r="AY1000" s="5" t="s">
        <v>3475</v>
      </c>
      <c r="AZ1000" s="5" t="s">
        <v>11</v>
      </c>
      <c r="BA1000" s="4" t="s">
        <v>3476</v>
      </c>
      <c r="BB1000" s="5" t="s">
        <v>3477</v>
      </c>
      <c r="BC1000" s="4"/>
      <c r="BD1000" s="5"/>
      <c r="BE1000" s="5"/>
      <c r="BF1000" s="5"/>
      <c r="BG1000" s="4"/>
      <c r="BH1000" s="5"/>
    </row>
    <row r="1001" spans="1:60" x14ac:dyDescent="0.25">
      <c r="A1001">
        <f t="shared" si="87"/>
        <v>700080</v>
      </c>
      <c r="B1001">
        <f t="shared" si="88"/>
        <v>50100944</v>
      </c>
      <c r="C1001" t="str">
        <f t="shared" si="89"/>
        <v>CC</v>
      </c>
      <c r="D1001" t="str">
        <f t="shared" si="86"/>
        <v>REGION CENTRE EST</v>
      </c>
      <c r="E1001" s="12" t="str">
        <f t="shared" si="90"/>
        <v>TERRAIN</v>
      </c>
      <c r="F1001" s="4" t="s">
        <v>7000</v>
      </c>
      <c r="G1001" s="4" t="s">
        <v>1381</v>
      </c>
      <c r="H1001" s="5">
        <v>2</v>
      </c>
      <c r="I1001" s="5" t="s">
        <v>6943</v>
      </c>
      <c r="J1001" s="5"/>
      <c r="K1001" s="5"/>
      <c r="L1001" s="5"/>
      <c r="M1001" s="5" t="s">
        <v>1382</v>
      </c>
      <c r="N1001" s="5"/>
      <c r="O1001" s="5"/>
      <c r="P1001" s="5"/>
      <c r="Q1001" s="5"/>
      <c r="R1001" s="5"/>
      <c r="S1001" s="5"/>
      <c r="T1001" s="5"/>
      <c r="U1001" s="6">
        <v>45627</v>
      </c>
      <c r="V1001" s="4"/>
      <c r="W1001" s="4" t="s">
        <v>1606</v>
      </c>
      <c r="X1001" s="5"/>
      <c r="Y1001" s="5"/>
      <c r="Z1001" s="5"/>
      <c r="AA1001" s="4"/>
      <c r="AB1001" s="5"/>
      <c r="AC1001" s="5"/>
      <c r="AD1001" s="5"/>
      <c r="AE1001" s="5"/>
      <c r="AF1001" s="6"/>
      <c r="AG1001" s="5"/>
      <c r="AH1001" s="5"/>
      <c r="AI1001" s="5"/>
      <c r="AJ1001" s="6"/>
      <c r="AK1001" s="5"/>
      <c r="AL1001" s="6"/>
      <c r="AM1001" s="5"/>
      <c r="AN1001" s="5"/>
      <c r="AO1001" s="5"/>
      <c r="AP1001" s="5" t="s">
        <v>1536</v>
      </c>
      <c r="AQ1001" s="4" t="s">
        <v>12479</v>
      </c>
      <c r="AR1001" s="5" t="s">
        <v>12480</v>
      </c>
      <c r="AS1001" s="4" t="s">
        <v>1376</v>
      </c>
      <c r="AT1001" s="5" t="s">
        <v>1377</v>
      </c>
      <c r="AU1001" s="5" t="s">
        <v>41</v>
      </c>
      <c r="AV1001" s="4" t="s">
        <v>1378</v>
      </c>
      <c r="AW1001" s="5" t="s">
        <v>47</v>
      </c>
      <c r="AX1001" s="4" t="s">
        <v>1379</v>
      </c>
      <c r="AY1001" s="5" t="s">
        <v>1380</v>
      </c>
      <c r="AZ1001" s="5" t="s">
        <v>11</v>
      </c>
      <c r="BA1001" s="4" t="s">
        <v>1381</v>
      </c>
      <c r="BB1001" s="5" t="s">
        <v>1382</v>
      </c>
      <c r="BC1001" s="4"/>
      <c r="BD1001" s="5"/>
      <c r="BE1001" s="5"/>
      <c r="BF1001" s="5"/>
      <c r="BG1001" s="4"/>
      <c r="BH1001" s="5"/>
    </row>
    <row r="1002" spans="1:60" x14ac:dyDescent="0.25">
      <c r="A1002">
        <f t="shared" si="87"/>
        <v>70081</v>
      </c>
      <c r="B1002">
        <f t="shared" si="88"/>
        <v>50100008</v>
      </c>
      <c r="C1002" t="str">
        <f t="shared" si="89"/>
        <v>CC</v>
      </c>
      <c r="D1002" t="str">
        <f t="shared" si="86"/>
        <v>REGION CENTRE EST</v>
      </c>
      <c r="E1002" s="12" t="str">
        <f t="shared" si="90"/>
        <v>TERRAIN</v>
      </c>
      <c r="F1002" s="4" t="s">
        <v>7123</v>
      </c>
      <c r="G1002" s="4" t="s">
        <v>1568</v>
      </c>
      <c r="H1002" s="5">
        <v>2</v>
      </c>
      <c r="I1002" s="5" t="s">
        <v>6943</v>
      </c>
      <c r="J1002" s="5"/>
      <c r="K1002" s="5"/>
      <c r="L1002" s="5"/>
      <c r="M1002" s="5" t="s">
        <v>12529</v>
      </c>
      <c r="N1002" s="5"/>
      <c r="O1002" s="6"/>
      <c r="P1002" s="5"/>
      <c r="Q1002" s="5"/>
      <c r="R1002" s="5"/>
      <c r="S1002" s="5"/>
      <c r="T1002" s="5"/>
      <c r="U1002" s="6">
        <v>45627</v>
      </c>
      <c r="V1002" s="4"/>
      <c r="W1002" s="4" t="s">
        <v>1606</v>
      </c>
      <c r="X1002" s="5"/>
      <c r="Y1002" s="5"/>
      <c r="Z1002" s="5"/>
      <c r="AA1002" s="4"/>
      <c r="AB1002" s="5"/>
      <c r="AC1002" s="5"/>
      <c r="AD1002" s="5"/>
      <c r="AE1002" s="5"/>
      <c r="AF1002" s="6"/>
      <c r="AG1002" s="5"/>
      <c r="AH1002" s="5"/>
      <c r="AI1002" s="5"/>
      <c r="AJ1002" s="6"/>
      <c r="AK1002" s="5"/>
      <c r="AL1002" s="6"/>
      <c r="AM1002" s="5"/>
      <c r="AN1002" s="5"/>
      <c r="AO1002" s="5"/>
      <c r="AP1002" s="5" t="s">
        <v>1536</v>
      </c>
      <c r="AQ1002" s="4" t="s">
        <v>12479</v>
      </c>
      <c r="AR1002" s="5" t="s">
        <v>12480</v>
      </c>
      <c r="AS1002" s="4" t="s">
        <v>1564</v>
      </c>
      <c r="AT1002" s="5" t="s">
        <v>1565</v>
      </c>
      <c r="AU1002" s="5" t="s">
        <v>41</v>
      </c>
      <c r="AV1002" s="4" t="s">
        <v>1566</v>
      </c>
      <c r="AW1002" s="5" t="s">
        <v>68</v>
      </c>
      <c r="AX1002" s="4"/>
      <c r="AY1002" s="5"/>
      <c r="AZ1002" s="5"/>
      <c r="BA1002" s="4" t="s">
        <v>1568</v>
      </c>
      <c r="BB1002" s="5" t="s">
        <v>12529</v>
      </c>
      <c r="BC1002" s="4"/>
      <c r="BD1002" s="5"/>
      <c r="BE1002" s="5"/>
      <c r="BF1002" s="5"/>
      <c r="BG1002" s="4"/>
      <c r="BH1002" s="5"/>
    </row>
    <row r="1003" spans="1:60" x14ac:dyDescent="0.25">
      <c r="A1003">
        <f t="shared" si="87"/>
        <v>700130</v>
      </c>
      <c r="B1003">
        <f t="shared" si="88"/>
        <v>50100945</v>
      </c>
      <c r="C1003" t="str">
        <f t="shared" si="89"/>
        <v>CC</v>
      </c>
      <c r="D1003" t="str">
        <f t="shared" si="86"/>
        <v>REGION GRAND SUD</v>
      </c>
      <c r="E1003" s="12" t="str">
        <f t="shared" si="90"/>
        <v>TERRAIN</v>
      </c>
      <c r="F1003" s="4" t="s">
        <v>7001</v>
      </c>
      <c r="G1003" s="4" t="s">
        <v>3057</v>
      </c>
      <c r="H1003" s="5">
        <v>2</v>
      </c>
      <c r="I1003" s="5" t="s">
        <v>6943</v>
      </c>
      <c r="J1003" s="5"/>
      <c r="K1003" s="5"/>
      <c r="L1003" s="5"/>
      <c r="M1003" s="5" t="s">
        <v>3058</v>
      </c>
      <c r="N1003" s="5"/>
      <c r="O1003" s="5"/>
      <c r="P1003" s="5"/>
      <c r="Q1003" s="5"/>
      <c r="R1003" s="5"/>
      <c r="S1003" s="5"/>
      <c r="T1003" s="5"/>
      <c r="U1003" s="6">
        <v>45474</v>
      </c>
      <c r="V1003" s="4"/>
      <c r="W1003" s="4" t="s">
        <v>1606</v>
      </c>
      <c r="X1003" s="5"/>
      <c r="Y1003" s="5"/>
      <c r="Z1003" s="5"/>
      <c r="AA1003" s="4"/>
      <c r="AB1003" s="5"/>
      <c r="AC1003" s="5"/>
      <c r="AD1003" s="5"/>
      <c r="AE1003" s="5"/>
      <c r="AF1003" s="6"/>
      <c r="AG1003" s="5"/>
      <c r="AH1003" s="5"/>
      <c r="AI1003" s="5"/>
      <c r="AJ1003" s="6"/>
      <c r="AK1003" s="5"/>
      <c r="AL1003" s="6"/>
      <c r="AM1003" s="5"/>
      <c r="AN1003" s="5"/>
      <c r="AO1003" s="5"/>
      <c r="AP1003" s="5" t="s">
        <v>1335</v>
      </c>
      <c r="AQ1003" s="4" t="s">
        <v>1336</v>
      </c>
      <c r="AR1003" s="5" t="s">
        <v>12476</v>
      </c>
      <c r="AS1003" s="4" t="s">
        <v>1629</v>
      </c>
      <c r="AT1003" s="5" t="s">
        <v>1630</v>
      </c>
      <c r="AU1003" s="5" t="s">
        <v>41</v>
      </c>
      <c r="AV1003" s="4" t="s">
        <v>1631</v>
      </c>
      <c r="AW1003" s="5" t="s">
        <v>7</v>
      </c>
      <c r="AX1003" s="4" t="s">
        <v>3055</v>
      </c>
      <c r="AY1003" s="5" t="s">
        <v>3056</v>
      </c>
      <c r="AZ1003" s="5" t="s">
        <v>11</v>
      </c>
      <c r="BA1003" s="4" t="s">
        <v>3057</v>
      </c>
      <c r="BB1003" s="5" t="s">
        <v>3058</v>
      </c>
      <c r="BC1003" s="4"/>
      <c r="BD1003" s="5"/>
      <c r="BE1003" s="5"/>
      <c r="BF1003" s="5"/>
      <c r="BG1003" s="4"/>
      <c r="BH1003" s="5"/>
    </row>
    <row r="1004" spans="1:60" x14ac:dyDescent="0.25">
      <c r="A1004">
        <f t="shared" si="87"/>
        <v>71524</v>
      </c>
      <c r="B1004">
        <f t="shared" si="88"/>
        <v>50100139</v>
      </c>
      <c r="C1004" t="str">
        <f t="shared" si="89"/>
        <v>CC</v>
      </c>
      <c r="D1004" t="str">
        <f t="shared" si="86"/>
        <v>REGION CENTRE EST</v>
      </c>
      <c r="E1004" s="12" t="str">
        <f t="shared" si="90"/>
        <v>TERRAIN</v>
      </c>
      <c r="F1004" s="4" t="s">
        <v>7002</v>
      </c>
      <c r="G1004" s="4" t="s">
        <v>7003</v>
      </c>
      <c r="H1004" s="5">
        <v>2</v>
      </c>
      <c r="I1004" s="5" t="s">
        <v>6943</v>
      </c>
      <c r="J1004" s="5"/>
      <c r="K1004" s="5"/>
      <c r="L1004" s="5"/>
      <c r="M1004" s="5" t="s">
        <v>7004</v>
      </c>
      <c r="N1004" s="5"/>
      <c r="O1004" s="5"/>
      <c r="P1004" s="5"/>
      <c r="Q1004" s="5"/>
      <c r="R1004" s="5"/>
      <c r="S1004" s="5"/>
      <c r="T1004" s="5"/>
      <c r="U1004" s="6">
        <v>45627</v>
      </c>
      <c r="V1004" s="4"/>
      <c r="W1004" s="4" t="s">
        <v>1606</v>
      </c>
      <c r="X1004" s="5"/>
      <c r="Y1004" s="5"/>
      <c r="Z1004" s="5"/>
      <c r="AA1004" s="4"/>
      <c r="AB1004" s="5"/>
      <c r="AC1004" s="5"/>
      <c r="AD1004" s="5"/>
      <c r="AE1004" s="5"/>
      <c r="AF1004" s="6"/>
      <c r="AG1004" s="5"/>
      <c r="AH1004" s="5"/>
      <c r="AI1004" s="5"/>
      <c r="AJ1004" s="6"/>
      <c r="AK1004" s="5"/>
      <c r="AL1004" s="6"/>
      <c r="AM1004" s="5"/>
      <c r="AN1004" s="5"/>
      <c r="AO1004" s="5"/>
      <c r="AP1004" s="5" t="s">
        <v>1536</v>
      </c>
      <c r="AQ1004" s="4" t="s">
        <v>12479</v>
      </c>
      <c r="AR1004" s="5" t="s">
        <v>12480</v>
      </c>
      <c r="AS1004" s="4" t="s">
        <v>1376</v>
      </c>
      <c r="AT1004" s="5" t="s">
        <v>1377</v>
      </c>
      <c r="AU1004" s="5" t="s">
        <v>41</v>
      </c>
      <c r="AV1004" s="4" t="s">
        <v>1378</v>
      </c>
      <c r="AW1004" s="5" t="s">
        <v>47</v>
      </c>
      <c r="AX1004" s="4"/>
      <c r="AY1004" s="5"/>
      <c r="AZ1004" s="5"/>
      <c r="BA1004" s="4" t="s">
        <v>7003</v>
      </c>
      <c r="BB1004" s="5" t="s">
        <v>7004</v>
      </c>
      <c r="BC1004" s="4"/>
      <c r="BD1004" s="5"/>
      <c r="BE1004" s="5"/>
      <c r="BF1004" s="5"/>
      <c r="BG1004" s="4"/>
      <c r="BH1004" s="5"/>
    </row>
    <row r="1005" spans="1:60" x14ac:dyDescent="0.25">
      <c r="A1005">
        <f t="shared" si="87"/>
        <v>71397</v>
      </c>
      <c r="B1005">
        <f t="shared" si="88"/>
        <v>50100119</v>
      </c>
      <c r="C1005" t="str">
        <f t="shared" si="89"/>
        <v>CC</v>
      </c>
      <c r="D1005" t="str">
        <f t="shared" si="86"/>
        <v>REGION GRAND SUD</v>
      </c>
      <c r="E1005" s="12" t="str">
        <f t="shared" si="90"/>
        <v>TERRAIN</v>
      </c>
      <c r="F1005" s="4" t="s">
        <v>7005</v>
      </c>
      <c r="G1005" s="4" t="s">
        <v>1576</v>
      </c>
      <c r="H1005" s="5">
        <v>2</v>
      </c>
      <c r="I1005" s="5" t="s">
        <v>6943</v>
      </c>
      <c r="J1005" s="5"/>
      <c r="K1005" s="5"/>
      <c r="L1005" s="5"/>
      <c r="M1005" s="5" t="s">
        <v>1577</v>
      </c>
      <c r="N1005" s="5"/>
      <c r="O1005" s="5"/>
      <c r="P1005" s="5"/>
      <c r="Q1005" s="5"/>
      <c r="R1005" s="5"/>
      <c r="S1005" s="5"/>
      <c r="T1005" s="5"/>
      <c r="U1005" s="6">
        <v>45474</v>
      </c>
      <c r="V1005" s="4"/>
      <c r="W1005" s="4" t="s">
        <v>1606</v>
      </c>
      <c r="X1005" s="5"/>
      <c r="Y1005" s="5"/>
      <c r="Z1005" s="5"/>
      <c r="AA1005" s="4"/>
      <c r="AB1005" s="5"/>
      <c r="AC1005" s="5"/>
      <c r="AD1005" s="5"/>
      <c r="AE1005" s="5"/>
      <c r="AF1005" s="6"/>
      <c r="AG1005" s="5"/>
      <c r="AH1005" s="5"/>
      <c r="AI1005" s="5"/>
      <c r="AJ1005" s="6"/>
      <c r="AK1005" s="5"/>
      <c r="AL1005" s="6"/>
      <c r="AM1005" s="5"/>
      <c r="AN1005" s="5"/>
      <c r="AO1005" s="5"/>
      <c r="AP1005" s="5" t="s">
        <v>1335</v>
      </c>
      <c r="AQ1005" s="4" t="s">
        <v>1336</v>
      </c>
      <c r="AR1005" s="5" t="s">
        <v>12476</v>
      </c>
      <c r="AS1005" s="4" t="s">
        <v>1522</v>
      </c>
      <c r="AT1005" s="5" t="s">
        <v>1523</v>
      </c>
      <c r="AU1005" s="5" t="s">
        <v>41</v>
      </c>
      <c r="AV1005" s="4" t="s">
        <v>1524</v>
      </c>
      <c r="AW1005" s="5" t="s">
        <v>93</v>
      </c>
      <c r="AX1005" s="4" t="s">
        <v>1574</v>
      </c>
      <c r="AY1005" s="5" t="s">
        <v>1575</v>
      </c>
      <c r="AZ1005" s="5" t="s">
        <v>11</v>
      </c>
      <c r="BA1005" s="4" t="s">
        <v>1576</v>
      </c>
      <c r="BB1005" s="5" t="s">
        <v>1577</v>
      </c>
      <c r="BC1005" s="4"/>
      <c r="BD1005" s="5"/>
      <c r="BE1005" s="5"/>
      <c r="BF1005" s="5"/>
      <c r="BG1005" s="4"/>
      <c r="BH1005" s="5"/>
    </row>
    <row r="1006" spans="1:60" x14ac:dyDescent="0.25">
      <c r="A1006">
        <f t="shared" si="87"/>
        <v>700440</v>
      </c>
      <c r="B1006">
        <f t="shared" si="88"/>
        <v>50101396</v>
      </c>
      <c r="C1006" t="str">
        <f t="shared" si="89"/>
        <v>CC</v>
      </c>
      <c r="D1006" t="str">
        <f t="shared" si="86"/>
        <v>REGION GRAND SUD</v>
      </c>
      <c r="E1006" s="12" t="str">
        <f t="shared" si="90"/>
        <v>TERRAIN</v>
      </c>
      <c r="F1006" s="4" t="s">
        <v>7006</v>
      </c>
      <c r="G1006" s="4" t="s">
        <v>2244</v>
      </c>
      <c r="H1006" s="5">
        <v>2</v>
      </c>
      <c r="I1006" s="5" t="s">
        <v>6943</v>
      </c>
      <c r="J1006" s="5"/>
      <c r="K1006" s="5"/>
      <c r="L1006" s="5"/>
      <c r="M1006" s="5" t="s">
        <v>2245</v>
      </c>
      <c r="N1006" s="5"/>
      <c r="O1006" s="5"/>
      <c r="P1006" s="5"/>
      <c r="Q1006" s="5"/>
      <c r="R1006" s="5"/>
      <c r="S1006" s="5"/>
      <c r="T1006" s="5"/>
      <c r="U1006" s="6">
        <v>45474</v>
      </c>
      <c r="V1006" s="4"/>
      <c r="W1006" s="4" t="s">
        <v>1606</v>
      </c>
      <c r="X1006" s="5"/>
      <c r="Y1006" s="5"/>
      <c r="Z1006" s="5"/>
      <c r="AA1006" s="4"/>
      <c r="AB1006" s="5"/>
      <c r="AC1006" s="5"/>
      <c r="AD1006" s="5"/>
      <c r="AE1006" s="5"/>
      <c r="AF1006" s="6"/>
      <c r="AG1006" s="5"/>
      <c r="AH1006" s="5"/>
      <c r="AI1006" s="5"/>
      <c r="AJ1006" s="6"/>
      <c r="AK1006" s="5"/>
      <c r="AL1006" s="6"/>
      <c r="AM1006" s="5"/>
      <c r="AN1006" s="5"/>
      <c r="AO1006" s="5"/>
      <c r="AP1006" s="5" t="s">
        <v>1335</v>
      </c>
      <c r="AQ1006" s="4" t="s">
        <v>1336</v>
      </c>
      <c r="AR1006" s="5" t="s">
        <v>12476</v>
      </c>
      <c r="AS1006" s="4" t="s">
        <v>1337</v>
      </c>
      <c r="AT1006" s="5" t="s">
        <v>1338</v>
      </c>
      <c r="AU1006" s="5" t="s">
        <v>41</v>
      </c>
      <c r="AV1006" s="4" t="s">
        <v>1339</v>
      </c>
      <c r="AW1006" s="5" t="s">
        <v>76</v>
      </c>
      <c r="AX1006" s="4" t="s">
        <v>2242</v>
      </c>
      <c r="AY1006" s="5" t="s">
        <v>2243</v>
      </c>
      <c r="AZ1006" s="5" t="s">
        <v>11</v>
      </c>
      <c r="BA1006" s="4" t="s">
        <v>2244</v>
      </c>
      <c r="BB1006" s="5" t="s">
        <v>2245</v>
      </c>
      <c r="BC1006" s="4"/>
      <c r="BD1006" s="5"/>
      <c r="BE1006" s="5"/>
      <c r="BF1006" s="5"/>
      <c r="BG1006" s="4"/>
      <c r="BH1006" s="5"/>
    </row>
    <row r="1007" spans="1:60" x14ac:dyDescent="0.25">
      <c r="A1007">
        <f t="shared" si="87"/>
        <v>700398</v>
      </c>
      <c r="B1007">
        <f t="shared" si="88"/>
        <v>50101368</v>
      </c>
      <c r="C1007" t="str">
        <f t="shared" si="89"/>
        <v>CC</v>
      </c>
      <c r="D1007" t="str">
        <f t="shared" si="86"/>
        <v>REGION GRAND OUEST</v>
      </c>
      <c r="E1007" s="12" t="str">
        <f t="shared" si="90"/>
        <v>TERRAIN</v>
      </c>
      <c r="F1007" s="4" t="s">
        <v>7007</v>
      </c>
      <c r="G1007" s="4" t="s">
        <v>2152</v>
      </c>
      <c r="H1007" s="5">
        <v>2</v>
      </c>
      <c r="I1007" s="5" t="s">
        <v>6943</v>
      </c>
      <c r="J1007" s="5"/>
      <c r="K1007" s="5"/>
      <c r="L1007" s="5"/>
      <c r="M1007" s="5" t="s">
        <v>2153</v>
      </c>
      <c r="N1007" s="5"/>
      <c r="O1007" s="5"/>
      <c r="P1007" s="5"/>
      <c r="Q1007" s="5"/>
      <c r="R1007" s="5"/>
      <c r="S1007" s="5"/>
      <c r="T1007" s="5"/>
      <c r="U1007" s="6">
        <v>45597</v>
      </c>
      <c r="V1007" s="4"/>
      <c r="W1007" s="4" t="s">
        <v>1606</v>
      </c>
      <c r="X1007" s="5"/>
      <c r="Y1007" s="5"/>
      <c r="Z1007" s="5"/>
      <c r="AA1007" s="4"/>
      <c r="AB1007" s="5"/>
      <c r="AC1007" s="5"/>
      <c r="AD1007" s="5"/>
      <c r="AE1007" s="5"/>
      <c r="AF1007" s="6"/>
      <c r="AG1007" s="5"/>
      <c r="AH1007" s="5"/>
      <c r="AI1007" s="5"/>
      <c r="AJ1007" s="6"/>
      <c r="AK1007" s="5"/>
      <c r="AL1007" s="6"/>
      <c r="AM1007" s="5"/>
      <c r="AN1007" s="5"/>
      <c r="AO1007" s="5"/>
      <c r="AP1007" s="5" t="s">
        <v>1413</v>
      </c>
      <c r="AQ1007" s="4" t="s">
        <v>1414</v>
      </c>
      <c r="AR1007" s="5" t="s">
        <v>19</v>
      </c>
      <c r="AS1007" s="4" t="s">
        <v>1585</v>
      </c>
      <c r="AT1007" s="5" t="s">
        <v>1586</v>
      </c>
      <c r="AU1007" s="5" t="s">
        <v>41</v>
      </c>
      <c r="AV1007" s="4" t="s">
        <v>1587</v>
      </c>
      <c r="AW1007" s="5" t="s">
        <v>340</v>
      </c>
      <c r="AX1007" s="4" t="s">
        <v>2150</v>
      </c>
      <c r="AY1007" s="5" t="s">
        <v>2151</v>
      </c>
      <c r="AZ1007" s="5" t="s">
        <v>11</v>
      </c>
      <c r="BA1007" s="4" t="s">
        <v>2152</v>
      </c>
      <c r="BB1007" s="5" t="s">
        <v>2153</v>
      </c>
      <c r="BC1007" s="4"/>
      <c r="BD1007" s="5"/>
      <c r="BE1007" s="5"/>
      <c r="BF1007" s="5"/>
      <c r="BG1007" s="4"/>
      <c r="BH1007" s="5"/>
    </row>
    <row r="1008" spans="1:60" x14ac:dyDescent="0.25">
      <c r="A1008">
        <f t="shared" si="87"/>
        <v>71106</v>
      </c>
      <c r="B1008">
        <f t="shared" si="88"/>
        <v>50100056</v>
      </c>
      <c r="C1008" t="str">
        <f t="shared" si="89"/>
        <v>CC</v>
      </c>
      <c r="D1008" t="str">
        <f t="shared" si="86"/>
        <v>REGION GRAND OUEST</v>
      </c>
      <c r="E1008" s="12" t="str">
        <f t="shared" si="90"/>
        <v>TERRAIN</v>
      </c>
      <c r="F1008" s="4" t="s">
        <v>7008</v>
      </c>
      <c r="G1008" s="4" t="s">
        <v>2667</v>
      </c>
      <c r="H1008" s="5">
        <v>2</v>
      </c>
      <c r="I1008" s="5" t="s">
        <v>6943</v>
      </c>
      <c r="J1008" s="5"/>
      <c r="K1008" s="5"/>
      <c r="L1008" s="5"/>
      <c r="M1008" s="5" t="s">
        <v>2668</v>
      </c>
      <c r="N1008" s="5"/>
      <c r="O1008" s="5"/>
      <c r="P1008" s="5"/>
      <c r="Q1008" s="5"/>
      <c r="R1008" s="5"/>
      <c r="S1008" s="5"/>
      <c r="T1008" s="5"/>
      <c r="U1008" s="6">
        <v>45627</v>
      </c>
      <c r="V1008" s="5"/>
      <c r="W1008" s="4" t="s">
        <v>1606</v>
      </c>
      <c r="X1008" s="5"/>
      <c r="Y1008" s="5"/>
      <c r="Z1008" s="5"/>
      <c r="AA1008" s="5"/>
      <c r="AB1008" s="5"/>
      <c r="AC1008" s="5"/>
      <c r="AD1008" s="5"/>
      <c r="AE1008" s="5"/>
      <c r="AF1008" s="5"/>
      <c r="AG1008" s="5"/>
      <c r="AH1008" s="5"/>
      <c r="AI1008" s="5"/>
      <c r="AJ1008" s="5"/>
      <c r="AK1008" s="5"/>
      <c r="AL1008" s="5"/>
      <c r="AM1008" s="5"/>
      <c r="AN1008" s="5"/>
      <c r="AO1008" s="5"/>
      <c r="AP1008" s="5" t="s">
        <v>1413</v>
      </c>
      <c r="AQ1008" s="4" t="s">
        <v>1414</v>
      </c>
      <c r="AR1008" s="5" t="s">
        <v>19</v>
      </c>
      <c r="AS1008" s="4" t="s">
        <v>2662</v>
      </c>
      <c r="AT1008" s="5" t="s">
        <v>2663</v>
      </c>
      <c r="AU1008" s="5" t="s">
        <v>41</v>
      </c>
      <c r="AV1008" s="4" t="s">
        <v>2664</v>
      </c>
      <c r="AW1008" s="5" t="s">
        <v>119</v>
      </c>
      <c r="AX1008" s="4" t="s">
        <v>2665</v>
      </c>
      <c r="AY1008" s="5" t="s">
        <v>2666</v>
      </c>
      <c r="AZ1008" s="5" t="s">
        <v>11</v>
      </c>
      <c r="BA1008" s="4" t="s">
        <v>2667</v>
      </c>
      <c r="BB1008" s="5" t="s">
        <v>2668</v>
      </c>
      <c r="BC1008" s="5"/>
      <c r="BD1008" s="5"/>
      <c r="BE1008" s="5"/>
      <c r="BF1008" s="5"/>
      <c r="BG1008" s="5"/>
      <c r="BH1008" s="5"/>
    </row>
    <row r="1009" spans="1:60" x14ac:dyDescent="0.25">
      <c r="A1009">
        <f t="shared" si="87"/>
        <v>71021</v>
      </c>
      <c r="B1009">
        <f t="shared" si="88"/>
        <v>50100021</v>
      </c>
      <c r="C1009" t="str">
        <f t="shared" si="89"/>
        <v>CC</v>
      </c>
      <c r="D1009" t="str">
        <f t="shared" si="86"/>
        <v>REGION ILE DE FRANCE NORD</v>
      </c>
      <c r="E1009" s="12" t="str">
        <f t="shared" si="90"/>
        <v>TERRAIN</v>
      </c>
      <c r="F1009" s="4" t="s">
        <v>7009</v>
      </c>
      <c r="G1009" s="4" t="s">
        <v>2595</v>
      </c>
      <c r="H1009" s="5">
        <v>2</v>
      </c>
      <c r="I1009" s="5" t="s">
        <v>6943</v>
      </c>
      <c r="J1009" s="5"/>
      <c r="K1009" s="5"/>
      <c r="L1009" s="5"/>
      <c r="M1009" s="5" t="s">
        <v>2596</v>
      </c>
      <c r="N1009" s="5"/>
      <c r="O1009" s="5"/>
      <c r="P1009" s="5"/>
      <c r="Q1009" s="5"/>
      <c r="R1009" s="5"/>
      <c r="S1009" s="5"/>
      <c r="T1009" s="5"/>
      <c r="U1009" s="6">
        <v>45597</v>
      </c>
      <c r="V1009" s="5"/>
      <c r="W1009" s="4" t="s">
        <v>1606</v>
      </c>
      <c r="X1009" s="5"/>
      <c r="Y1009" s="5"/>
      <c r="Z1009" s="5"/>
      <c r="AA1009" s="5"/>
      <c r="AB1009" s="5"/>
      <c r="AC1009" s="5"/>
      <c r="AD1009" s="5"/>
      <c r="AE1009" s="5"/>
      <c r="AF1009" s="5"/>
      <c r="AG1009" s="5"/>
      <c r="AH1009" s="5"/>
      <c r="AI1009" s="5"/>
      <c r="AJ1009" s="5"/>
      <c r="AK1009" s="5"/>
      <c r="AL1009" s="5"/>
      <c r="AM1009" s="5"/>
      <c r="AN1009" s="5"/>
      <c r="AO1009" s="5"/>
      <c r="AP1009" s="5" t="s">
        <v>12477</v>
      </c>
      <c r="AQ1009" s="4" t="s">
        <v>1351</v>
      </c>
      <c r="AR1009" s="5" t="s">
        <v>12478</v>
      </c>
      <c r="AS1009" s="4" t="s">
        <v>1638</v>
      </c>
      <c r="AT1009" s="5" t="s">
        <v>1639</v>
      </c>
      <c r="AU1009" s="5" t="s">
        <v>41</v>
      </c>
      <c r="AV1009" s="4" t="s">
        <v>1640</v>
      </c>
      <c r="AW1009" s="5" t="s">
        <v>142</v>
      </c>
      <c r="AX1009" s="4" t="s">
        <v>2593</v>
      </c>
      <c r="AY1009" s="5" t="s">
        <v>2594</v>
      </c>
      <c r="AZ1009" s="5" t="s">
        <v>11</v>
      </c>
      <c r="BA1009" s="4" t="s">
        <v>2595</v>
      </c>
      <c r="BB1009" s="5" t="s">
        <v>2596</v>
      </c>
      <c r="BC1009" s="4"/>
      <c r="BD1009" s="5"/>
      <c r="BE1009" s="5"/>
      <c r="BF1009" s="5"/>
      <c r="BG1009" s="4"/>
      <c r="BH1009" s="5"/>
    </row>
    <row r="1010" spans="1:60" x14ac:dyDescent="0.25">
      <c r="A1010">
        <f t="shared" si="87"/>
        <v>71013</v>
      </c>
      <c r="B1010">
        <f t="shared" si="88"/>
        <v>50100018</v>
      </c>
      <c r="C1010" t="str">
        <f t="shared" si="89"/>
        <v>CC</v>
      </c>
      <c r="D1010" t="str">
        <f t="shared" si="86"/>
        <v>REGION ILE DE FRANCE NORD</v>
      </c>
      <c r="E1010" s="12" t="str">
        <f t="shared" si="90"/>
        <v>TERRAIN</v>
      </c>
      <c r="F1010" s="4" t="s">
        <v>7064</v>
      </c>
      <c r="G1010" s="4" t="s">
        <v>3413</v>
      </c>
      <c r="H1010" s="5">
        <v>2</v>
      </c>
      <c r="I1010" s="5" t="s">
        <v>6943</v>
      </c>
      <c r="J1010" s="5"/>
      <c r="K1010" s="5"/>
      <c r="L1010" s="5"/>
      <c r="M1010" s="5" t="s">
        <v>11117</v>
      </c>
      <c r="N1010" s="5"/>
      <c r="O1010" s="5"/>
      <c r="P1010" s="5"/>
      <c r="Q1010" s="5"/>
      <c r="R1010" s="5"/>
      <c r="S1010" s="5"/>
      <c r="T1010" s="5"/>
      <c r="U1010" s="6">
        <v>45627</v>
      </c>
      <c r="V1010" s="5"/>
      <c r="W1010" s="4" t="s">
        <v>1606</v>
      </c>
      <c r="X1010" s="5"/>
      <c r="Y1010" s="5"/>
      <c r="Z1010" s="5"/>
      <c r="AA1010" s="4"/>
      <c r="AB1010" s="5"/>
      <c r="AC1010" s="5"/>
      <c r="AD1010" s="5"/>
      <c r="AE1010" s="5"/>
      <c r="AF1010" s="5"/>
      <c r="AG1010" s="5"/>
      <c r="AH1010" s="5"/>
      <c r="AI1010" s="5"/>
      <c r="AJ1010" s="5"/>
      <c r="AK1010" s="5"/>
      <c r="AL1010" s="5"/>
      <c r="AM1010" s="5"/>
      <c r="AN1010" s="5"/>
      <c r="AO1010" s="5"/>
      <c r="AP1010" s="5" t="s">
        <v>12477</v>
      </c>
      <c r="AQ1010" s="4" t="s">
        <v>1351</v>
      </c>
      <c r="AR1010" s="5" t="s">
        <v>12478</v>
      </c>
      <c r="AS1010" s="4" t="s">
        <v>1638</v>
      </c>
      <c r="AT1010" s="5" t="s">
        <v>1639</v>
      </c>
      <c r="AU1010" s="5" t="s">
        <v>41</v>
      </c>
      <c r="AV1010" s="4" t="s">
        <v>1640</v>
      </c>
      <c r="AW1010" s="5" t="s">
        <v>142</v>
      </c>
      <c r="AX1010" s="4" t="s">
        <v>4013</v>
      </c>
      <c r="AY1010" s="5" t="s">
        <v>4015</v>
      </c>
      <c r="AZ1010" s="5" t="s">
        <v>1357</v>
      </c>
      <c r="BA1010" s="4" t="s">
        <v>3413</v>
      </c>
      <c r="BB1010" s="5" t="s">
        <v>11117</v>
      </c>
      <c r="BC1010" s="4"/>
      <c r="BD1010" s="5"/>
      <c r="BE1010" s="5"/>
      <c r="BF1010" s="5"/>
      <c r="BG1010" s="4"/>
      <c r="BH1010" s="5"/>
    </row>
    <row r="1011" spans="1:60" x14ac:dyDescent="0.25">
      <c r="A1011">
        <f t="shared" si="87"/>
        <v>71563</v>
      </c>
      <c r="B1011">
        <f t="shared" si="88"/>
        <v>50100153</v>
      </c>
      <c r="C1011" t="str">
        <f t="shared" si="89"/>
        <v>CC</v>
      </c>
      <c r="D1011" t="str">
        <f t="shared" si="86"/>
        <v>REGION ILE DE FRANCE NORD</v>
      </c>
      <c r="E1011" s="12" t="str">
        <f t="shared" si="90"/>
        <v>TERRAIN</v>
      </c>
      <c r="F1011" s="4" t="s">
        <v>7010</v>
      </c>
      <c r="G1011" s="4" t="s">
        <v>1358</v>
      </c>
      <c r="H1011" s="5">
        <v>2</v>
      </c>
      <c r="I1011" s="5" t="s">
        <v>6943</v>
      </c>
      <c r="J1011" s="5"/>
      <c r="K1011" s="5"/>
      <c r="L1011" s="5"/>
      <c r="M1011" s="5" t="s">
        <v>1359</v>
      </c>
      <c r="N1011" s="5"/>
      <c r="O1011" s="5"/>
      <c r="P1011" s="5"/>
      <c r="Q1011" s="5"/>
      <c r="R1011" s="5"/>
      <c r="S1011" s="5"/>
      <c r="T1011" s="5"/>
      <c r="U1011" s="6">
        <v>45627</v>
      </c>
      <c r="V1011" s="5"/>
      <c r="W1011" s="4" t="s">
        <v>1606</v>
      </c>
      <c r="X1011" s="5"/>
      <c r="Y1011" s="5"/>
      <c r="Z1011" s="5"/>
      <c r="AA1011" s="4"/>
      <c r="AB1011" s="5"/>
      <c r="AC1011" s="5"/>
      <c r="AD1011" s="5"/>
      <c r="AE1011" s="5"/>
      <c r="AF1011" s="5"/>
      <c r="AG1011" s="5"/>
      <c r="AH1011" s="5"/>
      <c r="AI1011" s="5"/>
      <c r="AJ1011" s="5"/>
      <c r="AK1011" s="5"/>
      <c r="AL1011" s="5"/>
      <c r="AM1011" s="5"/>
      <c r="AN1011" s="5"/>
      <c r="AO1011" s="5"/>
      <c r="AP1011" s="5" t="s">
        <v>12477</v>
      </c>
      <c r="AQ1011" s="4" t="s">
        <v>1351</v>
      </c>
      <c r="AR1011" s="5" t="s">
        <v>12478</v>
      </c>
      <c r="AS1011" s="4" t="s">
        <v>1352</v>
      </c>
      <c r="AT1011" s="5" t="s">
        <v>1353</v>
      </c>
      <c r="AU1011" s="5" t="s">
        <v>41</v>
      </c>
      <c r="AV1011" s="4" t="s">
        <v>1354</v>
      </c>
      <c r="AW1011" s="5" t="s">
        <v>17</v>
      </c>
      <c r="AX1011" s="4" t="s">
        <v>1355</v>
      </c>
      <c r="AY1011" s="5" t="s">
        <v>1356</v>
      </c>
      <c r="AZ1011" s="5" t="s">
        <v>11</v>
      </c>
      <c r="BA1011" s="4" t="s">
        <v>1358</v>
      </c>
      <c r="BB1011" s="5" t="s">
        <v>1359</v>
      </c>
      <c r="BC1011" s="5"/>
      <c r="BD1011" s="5"/>
      <c r="BE1011" s="5"/>
      <c r="BF1011" s="5"/>
      <c r="BG1011" s="4"/>
      <c r="BH1011" s="5"/>
    </row>
    <row r="1012" spans="1:60" x14ac:dyDescent="0.25">
      <c r="A1012">
        <f t="shared" si="87"/>
        <v>71265</v>
      </c>
      <c r="B1012">
        <f t="shared" si="88"/>
        <v>50100102</v>
      </c>
      <c r="C1012" t="str">
        <f t="shared" si="89"/>
        <v>CC</v>
      </c>
      <c r="D1012" t="str">
        <f t="shared" si="86"/>
        <v>REGION GRAND SUD</v>
      </c>
      <c r="E1012" s="12" t="str">
        <f t="shared" si="90"/>
        <v>TERRAIN</v>
      </c>
      <c r="F1012" s="4" t="s">
        <v>7011</v>
      </c>
      <c r="G1012" s="4" t="s">
        <v>1844</v>
      </c>
      <c r="H1012" s="5">
        <v>2</v>
      </c>
      <c r="I1012" s="5" t="s">
        <v>6943</v>
      </c>
      <c r="J1012" s="5"/>
      <c r="K1012" s="5"/>
      <c r="L1012" s="5"/>
      <c r="M1012" s="5" t="s">
        <v>1845</v>
      </c>
      <c r="N1012" s="5"/>
      <c r="O1012" s="5"/>
      <c r="P1012" s="5"/>
      <c r="Q1012" s="5"/>
      <c r="R1012" s="5"/>
      <c r="S1012" s="5"/>
      <c r="T1012" s="5"/>
      <c r="U1012" s="6">
        <v>45566</v>
      </c>
      <c r="V1012" s="5"/>
      <c r="W1012" s="4" t="s">
        <v>1606</v>
      </c>
      <c r="X1012" s="5"/>
      <c r="Y1012" s="5"/>
      <c r="Z1012" s="5"/>
      <c r="AA1012" s="4"/>
      <c r="AB1012" s="5"/>
      <c r="AC1012" s="5"/>
      <c r="AD1012" s="5"/>
      <c r="AE1012" s="5"/>
      <c r="AF1012" s="5"/>
      <c r="AG1012" s="5"/>
      <c r="AH1012" s="5"/>
      <c r="AI1012" s="5"/>
      <c r="AJ1012" s="5"/>
      <c r="AK1012" s="5"/>
      <c r="AL1012" s="5"/>
      <c r="AM1012" s="5"/>
      <c r="AN1012" s="5"/>
      <c r="AO1012" s="5"/>
      <c r="AP1012" s="5" t="s">
        <v>1335</v>
      </c>
      <c r="AQ1012" s="4" t="s">
        <v>1336</v>
      </c>
      <c r="AR1012" s="5" t="s">
        <v>12476</v>
      </c>
      <c r="AS1012" s="4" t="s">
        <v>1403</v>
      </c>
      <c r="AT1012" s="5" t="s">
        <v>1404</v>
      </c>
      <c r="AU1012" s="5" t="s">
        <v>41</v>
      </c>
      <c r="AV1012" s="4" t="s">
        <v>1405</v>
      </c>
      <c r="AW1012" s="5" t="s">
        <v>61</v>
      </c>
      <c r="AX1012" s="4" t="s">
        <v>1842</v>
      </c>
      <c r="AY1012" s="5" t="s">
        <v>1843</v>
      </c>
      <c r="AZ1012" s="5" t="s">
        <v>11</v>
      </c>
      <c r="BA1012" s="4" t="s">
        <v>1844</v>
      </c>
      <c r="BB1012" s="5" t="s">
        <v>1845</v>
      </c>
      <c r="BC1012" s="4"/>
      <c r="BD1012" s="5"/>
      <c r="BE1012" s="5"/>
      <c r="BF1012" s="5"/>
      <c r="BG1012" s="4"/>
      <c r="BH1012" s="5"/>
    </row>
    <row r="1013" spans="1:60" x14ac:dyDescent="0.25">
      <c r="A1013">
        <f t="shared" si="87"/>
        <v>71051</v>
      </c>
      <c r="B1013">
        <f t="shared" si="88"/>
        <v>50100035</v>
      </c>
      <c r="C1013" t="str">
        <f t="shared" si="89"/>
        <v>CC</v>
      </c>
      <c r="D1013" t="str">
        <f t="shared" si="86"/>
        <v>REGION GRAND OUEST</v>
      </c>
      <c r="E1013" s="12" t="str">
        <f t="shared" si="90"/>
        <v>TERRAIN</v>
      </c>
      <c r="F1013" s="4" t="s">
        <v>7012</v>
      </c>
      <c r="G1013" s="4" t="s">
        <v>2129</v>
      </c>
      <c r="H1013" s="5">
        <v>2</v>
      </c>
      <c r="I1013" s="5" t="s">
        <v>6943</v>
      </c>
      <c r="J1013" s="5"/>
      <c r="K1013" s="5"/>
      <c r="L1013" s="5"/>
      <c r="M1013" s="5" t="s">
        <v>2130</v>
      </c>
      <c r="N1013" s="5"/>
      <c r="O1013" s="5"/>
      <c r="P1013" s="5"/>
      <c r="Q1013" s="5"/>
      <c r="R1013" s="5"/>
      <c r="S1013" s="5"/>
      <c r="T1013" s="5"/>
      <c r="U1013" s="6">
        <v>45566</v>
      </c>
      <c r="V1013" s="5"/>
      <c r="W1013" s="4" t="s">
        <v>1606</v>
      </c>
      <c r="X1013" s="5"/>
      <c r="Y1013" s="5"/>
      <c r="Z1013" s="5"/>
      <c r="AA1013" s="4"/>
      <c r="AB1013" s="5"/>
      <c r="AC1013" s="5"/>
      <c r="AD1013" s="5"/>
      <c r="AE1013" s="5"/>
      <c r="AF1013" s="5"/>
      <c r="AG1013" s="5"/>
      <c r="AH1013" s="5"/>
      <c r="AI1013" s="5"/>
      <c r="AJ1013" s="5"/>
      <c r="AK1013" s="5"/>
      <c r="AL1013" s="5"/>
      <c r="AM1013" s="5"/>
      <c r="AN1013" s="5"/>
      <c r="AO1013" s="5"/>
      <c r="AP1013" s="5" t="s">
        <v>1413</v>
      </c>
      <c r="AQ1013" s="4" t="s">
        <v>1414</v>
      </c>
      <c r="AR1013" s="5" t="s">
        <v>19</v>
      </c>
      <c r="AS1013" s="4" t="s">
        <v>1507</v>
      </c>
      <c r="AT1013" s="5" t="s">
        <v>1508</v>
      </c>
      <c r="AU1013" s="5" t="s">
        <v>41</v>
      </c>
      <c r="AV1013" s="4" t="s">
        <v>1509</v>
      </c>
      <c r="AW1013" s="5" t="s">
        <v>375</v>
      </c>
      <c r="AX1013" s="4" t="s">
        <v>2127</v>
      </c>
      <c r="AY1013" s="5" t="s">
        <v>2128</v>
      </c>
      <c r="AZ1013" s="5" t="s">
        <v>11</v>
      </c>
      <c r="BA1013" s="4" t="s">
        <v>2129</v>
      </c>
      <c r="BB1013" s="5" t="s">
        <v>2130</v>
      </c>
      <c r="BC1013" s="4"/>
      <c r="BD1013" s="5"/>
      <c r="BE1013" s="5"/>
      <c r="BF1013" s="5"/>
      <c r="BG1013" s="4"/>
      <c r="BH1013" s="5"/>
    </row>
    <row r="1014" spans="1:60" x14ac:dyDescent="0.25">
      <c r="A1014">
        <f t="shared" si="87"/>
        <v>71517</v>
      </c>
      <c r="B1014">
        <f t="shared" si="88"/>
        <v>50100135</v>
      </c>
      <c r="C1014" t="str">
        <f t="shared" si="89"/>
        <v>CC</v>
      </c>
      <c r="D1014" t="str">
        <f t="shared" si="86"/>
        <v>REGION ILE DE FRANCE NORD</v>
      </c>
      <c r="E1014" s="12" t="str">
        <f t="shared" si="90"/>
        <v>TERRAIN</v>
      </c>
      <c r="F1014" s="4" t="s">
        <v>7013</v>
      </c>
      <c r="G1014" s="4" t="s">
        <v>2441</v>
      </c>
      <c r="H1014" s="5">
        <v>2</v>
      </c>
      <c r="I1014" s="5" t="s">
        <v>6943</v>
      </c>
      <c r="J1014" s="5"/>
      <c r="K1014" s="5"/>
      <c r="L1014" s="5"/>
      <c r="M1014" s="5" t="s">
        <v>2442</v>
      </c>
      <c r="N1014" s="5"/>
      <c r="O1014" s="5"/>
      <c r="P1014" s="5"/>
      <c r="Q1014" s="5"/>
      <c r="R1014" s="5"/>
      <c r="S1014" s="5"/>
      <c r="T1014" s="5"/>
      <c r="U1014" s="6">
        <v>45627</v>
      </c>
      <c r="V1014" s="5"/>
      <c r="W1014" s="4" t="s">
        <v>1606</v>
      </c>
      <c r="X1014" s="5"/>
      <c r="Y1014" s="5"/>
      <c r="Z1014" s="5"/>
      <c r="AA1014" s="4"/>
      <c r="AB1014" s="5"/>
      <c r="AC1014" s="5"/>
      <c r="AD1014" s="5"/>
      <c r="AE1014" s="5"/>
      <c r="AF1014" s="5"/>
      <c r="AG1014" s="5"/>
      <c r="AH1014" s="5"/>
      <c r="AI1014" s="5"/>
      <c r="AJ1014" s="5"/>
      <c r="AK1014" s="5"/>
      <c r="AL1014" s="5"/>
      <c r="AM1014" s="5"/>
      <c r="AN1014" s="5"/>
      <c r="AO1014" s="5"/>
      <c r="AP1014" s="5" t="s">
        <v>12477</v>
      </c>
      <c r="AQ1014" s="4" t="s">
        <v>1351</v>
      </c>
      <c r="AR1014" s="5" t="s">
        <v>12478</v>
      </c>
      <c r="AS1014" s="4" t="s">
        <v>1352</v>
      </c>
      <c r="AT1014" s="5" t="s">
        <v>1353</v>
      </c>
      <c r="AU1014" s="5" t="s">
        <v>41</v>
      </c>
      <c r="AV1014" s="4" t="s">
        <v>1354</v>
      </c>
      <c r="AW1014" s="5" t="s">
        <v>17</v>
      </c>
      <c r="AX1014" s="4" t="s">
        <v>2439</v>
      </c>
      <c r="AY1014" s="5" t="s">
        <v>2440</v>
      </c>
      <c r="AZ1014" s="5" t="s">
        <v>11</v>
      </c>
      <c r="BA1014" s="4" t="s">
        <v>2441</v>
      </c>
      <c r="BB1014" s="5" t="s">
        <v>2442</v>
      </c>
      <c r="BC1014" s="4"/>
      <c r="BD1014" s="5"/>
      <c r="BE1014" s="5"/>
      <c r="BF1014" s="5"/>
      <c r="BG1014" s="4"/>
      <c r="BH1014" s="5"/>
    </row>
    <row r="1015" spans="1:60" x14ac:dyDescent="0.25">
      <c r="A1015">
        <f t="shared" si="87"/>
        <v>71454</v>
      </c>
      <c r="B1015">
        <f t="shared" si="88"/>
        <v>50100127</v>
      </c>
      <c r="C1015" t="str">
        <f t="shared" si="89"/>
        <v>CC</v>
      </c>
      <c r="D1015" t="str">
        <f t="shared" si="86"/>
        <v>REGION CENTRE EST</v>
      </c>
      <c r="E1015" s="12" t="str">
        <f t="shared" si="90"/>
        <v>TERRAIN</v>
      </c>
      <c r="F1015" s="4" t="s">
        <v>7015</v>
      </c>
      <c r="G1015" s="4" t="s">
        <v>4979</v>
      </c>
      <c r="H1015" s="5">
        <v>2</v>
      </c>
      <c r="I1015" s="5" t="s">
        <v>6943</v>
      </c>
      <c r="J1015" s="5"/>
      <c r="K1015" s="5"/>
      <c r="L1015" s="5"/>
      <c r="M1015" s="5" t="s">
        <v>4980</v>
      </c>
      <c r="N1015" s="5"/>
      <c r="O1015" s="5"/>
      <c r="P1015" s="5"/>
      <c r="Q1015" s="5"/>
      <c r="R1015" s="5"/>
      <c r="S1015" s="5"/>
      <c r="T1015" s="5"/>
      <c r="U1015" s="6">
        <v>45627</v>
      </c>
      <c r="V1015" s="5"/>
      <c r="W1015" s="4" t="s">
        <v>1606</v>
      </c>
      <c r="X1015" s="5"/>
      <c r="Y1015" s="5"/>
      <c r="Z1015" s="5"/>
      <c r="AA1015" s="4"/>
      <c r="AB1015" s="5"/>
      <c r="AC1015" s="5"/>
      <c r="AD1015" s="5"/>
      <c r="AE1015" s="5"/>
      <c r="AF1015" s="5"/>
      <c r="AG1015" s="5"/>
      <c r="AH1015" s="5"/>
      <c r="AI1015" s="5"/>
      <c r="AJ1015" s="5"/>
      <c r="AK1015" s="5"/>
      <c r="AL1015" s="5"/>
      <c r="AM1015" s="5"/>
      <c r="AN1015" s="5"/>
      <c r="AO1015" s="5"/>
      <c r="AP1015" s="5" t="s">
        <v>1536</v>
      </c>
      <c r="AQ1015" s="4" t="s">
        <v>12479</v>
      </c>
      <c r="AR1015" s="5" t="s">
        <v>12480</v>
      </c>
      <c r="AS1015" s="4"/>
      <c r="AT1015" s="5"/>
      <c r="AU1015" s="5"/>
      <c r="AV1015" s="4" t="s">
        <v>1442</v>
      </c>
      <c r="AW1015" s="5" t="s">
        <v>12</v>
      </c>
      <c r="AX1015" s="4"/>
      <c r="AY1015" s="5"/>
      <c r="AZ1015" s="5"/>
      <c r="BA1015" s="4" t="s">
        <v>4979</v>
      </c>
      <c r="BB1015" s="5" t="s">
        <v>4980</v>
      </c>
      <c r="BC1015" s="4"/>
      <c r="BD1015" s="5"/>
      <c r="BE1015" s="5"/>
      <c r="BF1015" s="5"/>
      <c r="BG1015" s="4"/>
      <c r="BH1015" s="5"/>
    </row>
    <row r="1016" spans="1:60" x14ac:dyDescent="0.25">
      <c r="A1016">
        <f t="shared" si="87"/>
        <v>71386</v>
      </c>
      <c r="B1016">
        <f t="shared" si="88"/>
        <v>50100116</v>
      </c>
      <c r="C1016" t="str">
        <f t="shared" si="89"/>
        <v>CC</v>
      </c>
      <c r="D1016" t="str">
        <f t="shared" si="86"/>
        <v>REGION GRAND OUEST</v>
      </c>
      <c r="E1016" s="12" t="str">
        <f t="shared" si="90"/>
        <v>TERRAIN</v>
      </c>
      <c r="F1016" s="4" t="s">
        <v>7016</v>
      </c>
      <c r="G1016" s="4" t="s">
        <v>7017</v>
      </c>
      <c r="H1016" s="5">
        <v>2</v>
      </c>
      <c r="I1016" s="5" t="s">
        <v>6943</v>
      </c>
      <c r="J1016" s="5"/>
      <c r="K1016" s="5"/>
      <c r="L1016" s="5"/>
      <c r="M1016" s="5" t="s">
        <v>7018</v>
      </c>
      <c r="N1016" s="5"/>
      <c r="O1016" s="5"/>
      <c r="P1016" s="5"/>
      <c r="Q1016" s="5"/>
      <c r="R1016" s="5"/>
      <c r="S1016" s="5"/>
      <c r="T1016" s="5"/>
      <c r="U1016" s="6">
        <v>45597</v>
      </c>
      <c r="V1016" s="5"/>
      <c r="W1016" s="4" t="s">
        <v>1606</v>
      </c>
      <c r="X1016" s="5"/>
      <c r="Y1016" s="5"/>
      <c r="Z1016" s="5"/>
      <c r="AA1016" s="4"/>
      <c r="AB1016" s="5"/>
      <c r="AC1016" s="5"/>
      <c r="AD1016" s="5"/>
      <c r="AE1016" s="5"/>
      <c r="AF1016" s="5"/>
      <c r="AG1016" s="5"/>
      <c r="AH1016" s="5"/>
      <c r="AI1016" s="5"/>
      <c r="AJ1016" s="5"/>
      <c r="AK1016" s="5"/>
      <c r="AL1016" s="5"/>
      <c r="AM1016" s="5"/>
      <c r="AN1016" s="5"/>
      <c r="AO1016" s="5"/>
      <c r="AP1016" s="5" t="s">
        <v>1413</v>
      </c>
      <c r="AQ1016" s="4" t="s">
        <v>1414</v>
      </c>
      <c r="AR1016" s="5" t="s">
        <v>19</v>
      </c>
      <c r="AS1016" s="4" t="s">
        <v>1828</v>
      </c>
      <c r="AT1016" s="5" t="s">
        <v>1829</v>
      </c>
      <c r="AU1016" s="5" t="s">
        <v>41</v>
      </c>
      <c r="AV1016" s="4" t="s">
        <v>1830</v>
      </c>
      <c r="AW1016" s="5" t="s">
        <v>148</v>
      </c>
      <c r="AX1016" s="4"/>
      <c r="AY1016" s="5"/>
      <c r="AZ1016" s="5"/>
      <c r="BA1016" s="4" t="s">
        <v>7017</v>
      </c>
      <c r="BB1016" s="5" t="s">
        <v>7018</v>
      </c>
      <c r="BC1016" s="5"/>
      <c r="BD1016" s="5"/>
      <c r="BE1016" s="5"/>
      <c r="BF1016" s="5"/>
      <c r="BG1016" s="4"/>
      <c r="BH1016" s="5"/>
    </row>
    <row r="1017" spans="1:60" x14ac:dyDescent="0.25">
      <c r="A1017">
        <f t="shared" si="87"/>
        <v>71337</v>
      </c>
      <c r="B1017">
        <f t="shared" si="88"/>
        <v>50100110</v>
      </c>
      <c r="C1017" t="str">
        <f t="shared" si="89"/>
        <v>CC</v>
      </c>
      <c r="D1017" t="str">
        <f t="shared" si="86"/>
        <v>REGION GRAND OUEST</v>
      </c>
      <c r="E1017" s="12" t="str">
        <f t="shared" si="90"/>
        <v>TERRAIN</v>
      </c>
      <c r="F1017" s="4" t="s">
        <v>7020</v>
      </c>
      <c r="G1017" s="4" t="s">
        <v>3902</v>
      </c>
      <c r="H1017" s="5">
        <v>2</v>
      </c>
      <c r="I1017" s="5" t="s">
        <v>6943</v>
      </c>
      <c r="J1017" s="5"/>
      <c r="K1017" s="5"/>
      <c r="L1017" s="5"/>
      <c r="M1017" s="5" t="s">
        <v>3903</v>
      </c>
      <c r="N1017" s="5"/>
      <c r="O1017" s="5"/>
      <c r="P1017" s="5"/>
      <c r="Q1017" s="5"/>
      <c r="R1017" s="5"/>
      <c r="S1017" s="5"/>
      <c r="T1017" s="5"/>
      <c r="U1017" s="6">
        <v>45597</v>
      </c>
      <c r="V1017" s="5"/>
      <c r="W1017" s="4" t="s">
        <v>1606</v>
      </c>
      <c r="X1017" s="5"/>
      <c r="Y1017" s="5"/>
      <c r="Z1017" s="5"/>
      <c r="AA1017" s="4"/>
      <c r="AB1017" s="5"/>
      <c r="AC1017" s="5"/>
      <c r="AD1017" s="5"/>
      <c r="AE1017" s="5"/>
      <c r="AF1017" s="5"/>
      <c r="AG1017" s="5"/>
      <c r="AH1017" s="5"/>
      <c r="AI1017" s="5"/>
      <c r="AJ1017" s="5"/>
      <c r="AK1017" s="5"/>
      <c r="AL1017" s="5"/>
      <c r="AM1017" s="5"/>
      <c r="AN1017" s="5"/>
      <c r="AO1017" s="5"/>
      <c r="AP1017" s="5" t="s">
        <v>1413</v>
      </c>
      <c r="AQ1017" s="4" t="s">
        <v>1414</v>
      </c>
      <c r="AR1017" s="5" t="s">
        <v>19</v>
      </c>
      <c r="AS1017" s="4" t="s">
        <v>2225</v>
      </c>
      <c r="AT1017" s="5" t="s">
        <v>2226</v>
      </c>
      <c r="AU1017" s="5" t="s">
        <v>41</v>
      </c>
      <c r="AV1017" s="4" t="s">
        <v>2227</v>
      </c>
      <c r="AW1017" s="5" t="s">
        <v>89</v>
      </c>
      <c r="AX1017" s="4" t="s">
        <v>3900</v>
      </c>
      <c r="AY1017" s="5" t="s">
        <v>3901</v>
      </c>
      <c r="AZ1017" s="5" t="s">
        <v>11</v>
      </c>
      <c r="BA1017" s="4" t="s">
        <v>3902</v>
      </c>
      <c r="BB1017" s="5" t="s">
        <v>3903</v>
      </c>
      <c r="BC1017" s="5"/>
      <c r="BD1017" s="5"/>
      <c r="BE1017" s="5"/>
      <c r="BF1017" s="5"/>
      <c r="BG1017" s="4"/>
      <c r="BH1017" s="5"/>
    </row>
    <row r="1018" spans="1:60" x14ac:dyDescent="0.25">
      <c r="A1018">
        <f t="shared" si="87"/>
        <v>70053</v>
      </c>
      <c r="B1018">
        <f t="shared" si="88"/>
        <v>50100004</v>
      </c>
      <c r="C1018" t="str">
        <f t="shared" si="89"/>
        <v>CC</v>
      </c>
      <c r="D1018" t="str">
        <f t="shared" si="86"/>
        <v>REGION ILE DE FRANCE NORD</v>
      </c>
      <c r="E1018" s="12" t="str">
        <f t="shared" si="90"/>
        <v>TERRAIN</v>
      </c>
      <c r="F1018" s="4" t="s">
        <v>7021</v>
      </c>
      <c r="G1018" s="4" t="s">
        <v>2520</v>
      </c>
      <c r="H1018" s="5">
        <v>2</v>
      </c>
      <c r="I1018" s="5" t="s">
        <v>6943</v>
      </c>
      <c r="J1018" s="5"/>
      <c r="K1018" s="5"/>
      <c r="L1018" s="5"/>
      <c r="M1018" s="5" t="s">
        <v>2521</v>
      </c>
      <c r="N1018" s="5"/>
      <c r="O1018" s="5"/>
      <c r="P1018" s="5"/>
      <c r="Q1018" s="5"/>
      <c r="R1018" s="5"/>
      <c r="S1018" s="5"/>
      <c r="T1018" s="5"/>
      <c r="U1018" s="6">
        <v>45627</v>
      </c>
      <c r="V1018" s="5"/>
      <c r="W1018" s="4" t="s">
        <v>1606</v>
      </c>
      <c r="X1018" s="5"/>
      <c r="Y1018" s="5"/>
      <c r="Z1018" s="5"/>
      <c r="AA1018" s="4"/>
      <c r="AB1018" s="5"/>
      <c r="AC1018" s="5"/>
      <c r="AD1018" s="5"/>
      <c r="AE1018" s="5"/>
      <c r="AF1018" s="5"/>
      <c r="AG1018" s="5"/>
      <c r="AH1018" s="5"/>
      <c r="AI1018" s="5"/>
      <c r="AJ1018" s="5"/>
      <c r="AK1018" s="5"/>
      <c r="AL1018" s="5"/>
      <c r="AM1018" s="5"/>
      <c r="AN1018" s="5"/>
      <c r="AO1018" s="5"/>
      <c r="AP1018" s="5" t="s">
        <v>12477</v>
      </c>
      <c r="AQ1018" s="4" t="s">
        <v>1351</v>
      </c>
      <c r="AR1018" s="5" t="s">
        <v>12478</v>
      </c>
      <c r="AS1018" s="4" t="s">
        <v>1651</v>
      </c>
      <c r="AT1018" s="5" t="s">
        <v>1652</v>
      </c>
      <c r="AU1018" s="5" t="s">
        <v>41</v>
      </c>
      <c r="AV1018" s="4" t="s">
        <v>1653</v>
      </c>
      <c r="AW1018" s="5" t="s">
        <v>35</v>
      </c>
      <c r="AX1018" s="4" t="s">
        <v>2518</v>
      </c>
      <c r="AY1018" s="5" t="s">
        <v>2519</v>
      </c>
      <c r="AZ1018" s="5" t="s">
        <v>11</v>
      </c>
      <c r="BA1018" s="4" t="s">
        <v>2520</v>
      </c>
      <c r="BB1018" s="5" t="s">
        <v>2521</v>
      </c>
      <c r="BC1018" s="4"/>
      <c r="BD1018" s="5"/>
      <c r="BE1018" s="5"/>
      <c r="BF1018" s="5"/>
      <c r="BG1018" s="4"/>
      <c r="BH1018" s="5"/>
    </row>
    <row r="1019" spans="1:60" x14ac:dyDescent="0.25">
      <c r="A1019">
        <f t="shared" si="87"/>
        <v>71436</v>
      </c>
      <c r="B1019">
        <f t="shared" si="88"/>
        <v>50100123</v>
      </c>
      <c r="C1019" t="str">
        <f t="shared" si="89"/>
        <v>CC</v>
      </c>
      <c r="D1019" t="str">
        <f t="shared" si="86"/>
        <v>REGION ILE DE FRANCE NORD</v>
      </c>
      <c r="E1019" s="12" t="str">
        <f t="shared" si="90"/>
        <v>TERRAIN</v>
      </c>
      <c r="F1019" s="4" t="s">
        <v>7022</v>
      </c>
      <c r="G1019" s="4" t="s">
        <v>3041</v>
      </c>
      <c r="H1019" s="5">
        <v>2</v>
      </c>
      <c r="I1019" s="5" t="s">
        <v>6943</v>
      </c>
      <c r="J1019" s="5"/>
      <c r="K1019" s="5"/>
      <c r="L1019" s="5"/>
      <c r="M1019" s="5" t="s">
        <v>3042</v>
      </c>
      <c r="N1019" s="5"/>
      <c r="O1019" s="5"/>
      <c r="P1019" s="5"/>
      <c r="Q1019" s="5"/>
      <c r="R1019" s="5"/>
      <c r="S1019" s="5"/>
      <c r="T1019" s="5"/>
      <c r="U1019" s="6">
        <v>45597</v>
      </c>
      <c r="V1019" s="5"/>
      <c r="W1019" s="4" t="s">
        <v>1606</v>
      </c>
      <c r="X1019" s="5"/>
      <c r="Y1019" s="5"/>
      <c r="Z1019" s="5"/>
      <c r="AA1019" s="4"/>
      <c r="AB1019" s="5"/>
      <c r="AC1019" s="5"/>
      <c r="AD1019" s="5"/>
      <c r="AE1019" s="5"/>
      <c r="AF1019" s="5"/>
      <c r="AG1019" s="5"/>
      <c r="AH1019" s="5"/>
      <c r="AI1019" s="5"/>
      <c r="AJ1019" s="5"/>
      <c r="AK1019" s="5"/>
      <c r="AL1019" s="5"/>
      <c r="AM1019" s="5"/>
      <c r="AN1019" s="5"/>
      <c r="AO1019" s="5"/>
      <c r="AP1019" s="5" t="s">
        <v>12477</v>
      </c>
      <c r="AQ1019" s="4" t="s">
        <v>1351</v>
      </c>
      <c r="AR1019" s="5" t="s">
        <v>12478</v>
      </c>
      <c r="AS1019" s="4" t="s">
        <v>1450</v>
      </c>
      <c r="AT1019" s="5" t="s">
        <v>1451</v>
      </c>
      <c r="AU1019" s="5" t="s">
        <v>41</v>
      </c>
      <c r="AV1019" s="4" t="s">
        <v>1452</v>
      </c>
      <c r="AW1019" s="5" t="s">
        <v>230</v>
      </c>
      <c r="AX1019" s="4" t="s">
        <v>3039</v>
      </c>
      <c r="AY1019" s="5" t="s">
        <v>3040</v>
      </c>
      <c r="AZ1019" s="5" t="s">
        <v>11</v>
      </c>
      <c r="BA1019" s="4" t="s">
        <v>3041</v>
      </c>
      <c r="BB1019" s="5" t="s">
        <v>3042</v>
      </c>
      <c r="BC1019" s="4"/>
      <c r="BD1019" s="5"/>
      <c r="BE1019" s="5"/>
      <c r="BF1019" s="5"/>
      <c r="BG1019" s="4"/>
      <c r="BH1019" s="5"/>
    </row>
    <row r="1020" spans="1:60" x14ac:dyDescent="0.25">
      <c r="A1020">
        <f t="shared" si="87"/>
        <v>71358</v>
      </c>
      <c r="B1020">
        <f t="shared" si="88"/>
        <v>50100113</v>
      </c>
      <c r="C1020" t="str">
        <f t="shared" si="89"/>
        <v>CC</v>
      </c>
      <c r="D1020" t="str">
        <f t="shared" si="86"/>
        <v>REGION GRAND OUEST</v>
      </c>
      <c r="E1020" s="12" t="str">
        <f t="shared" si="90"/>
        <v>TERRAIN</v>
      </c>
      <c r="F1020" s="4" t="s">
        <v>7023</v>
      </c>
      <c r="G1020" s="4" t="s">
        <v>2217</v>
      </c>
      <c r="H1020" s="5">
        <v>2</v>
      </c>
      <c r="I1020" s="5" t="s">
        <v>6943</v>
      </c>
      <c r="J1020" s="5"/>
      <c r="K1020" s="5"/>
      <c r="L1020" s="5"/>
      <c r="M1020" s="5" t="s">
        <v>2218</v>
      </c>
      <c r="N1020" s="5"/>
      <c r="O1020" s="5"/>
      <c r="P1020" s="5"/>
      <c r="Q1020" s="5"/>
      <c r="R1020" s="5"/>
      <c r="S1020" s="5"/>
      <c r="T1020" s="5"/>
      <c r="U1020" s="6">
        <v>45566</v>
      </c>
      <c r="V1020" s="5"/>
      <c r="W1020" s="4" t="s">
        <v>1606</v>
      </c>
      <c r="X1020" s="5"/>
      <c r="Y1020" s="5"/>
      <c r="Z1020" s="5"/>
      <c r="AA1020" s="4"/>
      <c r="AB1020" s="5"/>
      <c r="AC1020" s="5"/>
      <c r="AD1020" s="5"/>
      <c r="AE1020" s="5"/>
      <c r="AF1020" s="5"/>
      <c r="AG1020" s="5"/>
      <c r="AH1020" s="5"/>
      <c r="AI1020" s="5"/>
      <c r="AJ1020" s="5"/>
      <c r="AK1020" s="5"/>
      <c r="AL1020" s="5"/>
      <c r="AM1020" s="5"/>
      <c r="AN1020" s="5"/>
      <c r="AO1020" s="5"/>
      <c r="AP1020" s="5" t="s">
        <v>1413</v>
      </c>
      <c r="AQ1020" s="4" t="s">
        <v>1414</v>
      </c>
      <c r="AR1020" s="5" t="s">
        <v>19</v>
      </c>
      <c r="AS1020" s="4" t="s">
        <v>2071</v>
      </c>
      <c r="AT1020" s="5" t="s">
        <v>2072</v>
      </c>
      <c r="AU1020" s="5" t="s">
        <v>41</v>
      </c>
      <c r="AV1020" s="4" t="s">
        <v>2073</v>
      </c>
      <c r="AW1020" s="5" t="s">
        <v>112</v>
      </c>
      <c r="AX1020" s="4" t="s">
        <v>2215</v>
      </c>
      <c r="AY1020" s="5" t="s">
        <v>2216</v>
      </c>
      <c r="AZ1020" s="5" t="s">
        <v>11</v>
      </c>
      <c r="BA1020" s="4" t="s">
        <v>2217</v>
      </c>
      <c r="BB1020" s="5" t="s">
        <v>2218</v>
      </c>
      <c r="BC1020" s="5"/>
      <c r="BD1020" s="5"/>
      <c r="BE1020" s="5"/>
      <c r="BF1020" s="5"/>
      <c r="BG1020" s="4"/>
      <c r="BH1020" s="5"/>
    </row>
    <row r="1021" spans="1:60" x14ac:dyDescent="0.25">
      <c r="A1021">
        <f t="shared" si="87"/>
        <v>70427</v>
      </c>
      <c r="B1021">
        <f t="shared" si="88"/>
        <v>50100014</v>
      </c>
      <c r="C1021" t="str">
        <f t="shared" si="89"/>
        <v>CC</v>
      </c>
      <c r="D1021" t="str">
        <f t="shared" si="86"/>
        <v>REGION ILE DE FRANCE NORD</v>
      </c>
      <c r="E1021" s="12" t="str">
        <f t="shared" si="90"/>
        <v>TERRAIN</v>
      </c>
      <c r="F1021" s="4" t="s">
        <v>7024</v>
      </c>
      <c r="G1021" s="4" t="s">
        <v>3795</v>
      </c>
      <c r="H1021" s="5">
        <v>2</v>
      </c>
      <c r="I1021" s="5" t="s">
        <v>6943</v>
      </c>
      <c r="J1021" s="5"/>
      <c r="K1021" s="5"/>
      <c r="L1021" s="5"/>
      <c r="M1021" s="5" t="s">
        <v>3796</v>
      </c>
      <c r="N1021" s="5"/>
      <c r="O1021" s="5"/>
      <c r="P1021" s="5"/>
      <c r="Q1021" s="5"/>
      <c r="R1021" s="5"/>
      <c r="S1021" s="5"/>
      <c r="T1021" s="5"/>
      <c r="U1021" s="6">
        <v>45627</v>
      </c>
      <c r="V1021" s="5"/>
      <c r="W1021" s="4" t="s">
        <v>1606</v>
      </c>
      <c r="X1021" s="5"/>
      <c r="Y1021" s="5"/>
      <c r="Z1021" s="5"/>
      <c r="AA1021" s="4"/>
      <c r="AB1021" s="5"/>
      <c r="AC1021" s="5"/>
      <c r="AD1021" s="5"/>
      <c r="AE1021" s="5"/>
      <c r="AF1021" s="5"/>
      <c r="AG1021" s="5"/>
      <c r="AH1021" s="5"/>
      <c r="AI1021" s="5"/>
      <c r="AJ1021" s="5"/>
      <c r="AK1021" s="5"/>
      <c r="AL1021" s="5"/>
      <c r="AM1021" s="5"/>
      <c r="AN1021" s="5"/>
      <c r="AO1021" s="5"/>
      <c r="AP1021" s="5" t="s">
        <v>12477</v>
      </c>
      <c r="AQ1021" s="4" t="s">
        <v>1351</v>
      </c>
      <c r="AR1021" s="5" t="s">
        <v>12478</v>
      </c>
      <c r="AS1021" s="4" t="s">
        <v>1898</v>
      </c>
      <c r="AT1021" s="5" t="s">
        <v>1899</v>
      </c>
      <c r="AU1021" s="5" t="s">
        <v>41</v>
      </c>
      <c r="AV1021" s="4" t="s">
        <v>1900</v>
      </c>
      <c r="AW1021" s="5" t="s">
        <v>30</v>
      </c>
      <c r="AX1021" s="4" t="s">
        <v>3793</v>
      </c>
      <c r="AY1021" s="5" t="s">
        <v>3794</v>
      </c>
      <c r="AZ1021" s="5" t="s">
        <v>11</v>
      </c>
      <c r="BA1021" s="4" t="s">
        <v>3795</v>
      </c>
      <c r="BB1021" s="5" t="s">
        <v>3796</v>
      </c>
      <c r="BC1021" s="4"/>
      <c r="BD1021" s="5"/>
      <c r="BE1021" s="5"/>
      <c r="BF1021" s="5"/>
      <c r="BG1021" s="4"/>
      <c r="BH1021" s="5"/>
    </row>
    <row r="1022" spans="1:60" x14ac:dyDescent="0.25">
      <c r="A1022">
        <f t="shared" si="87"/>
        <v>71523</v>
      </c>
      <c r="B1022">
        <f t="shared" si="88"/>
        <v>50100138</v>
      </c>
      <c r="C1022" t="str">
        <f t="shared" si="89"/>
        <v>CC</v>
      </c>
      <c r="D1022" t="str">
        <f t="shared" si="86"/>
        <v>REGION CENTRE EST</v>
      </c>
      <c r="E1022" s="12" t="str">
        <f t="shared" si="90"/>
        <v>TERRAIN</v>
      </c>
      <c r="F1022" s="4" t="s">
        <v>7025</v>
      </c>
      <c r="G1022" s="4" t="s">
        <v>7026</v>
      </c>
      <c r="H1022" s="5">
        <v>2</v>
      </c>
      <c r="I1022" s="5" t="s">
        <v>6943</v>
      </c>
      <c r="J1022" s="5"/>
      <c r="K1022" s="5"/>
      <c r="L1022" s="5"/>
      <c r="M1022" s="5" t="s">
        <v>7027</v>
      </c>
      <c r="N1022" s="5"/>
      <c r="O1022" s="5"/>
      <c r="P1022" s="5"/>
      <c r="Q1022" s="5"/>
      <c r="R1022" s="5"/>
      <c r="S1022" s="5"/>
      <c r="T1022" s="5"/>
      <c r="U1022" s="6">
        <v>45627</v>
      </c>
      <c r="V1022" s="5"/>
      <c r="W1022" s="4" t="s">
        <v>1606</v>
      </c>
      <c r="X1022" s="5"/>
      <c r="Y1022" s="5"/>
      <c r="Z1022" s="5"/>
      <c r="AA1022" s="4"/>
      <c r="AB1022" s="5"/>
      <c r="AC1022" s="5"/>
      <c r="AD1022" s="5"/>
      <c r="AE1022" s="5"/>
      <c r="AF1022" s="5"/>
      <c r="AG1022" s="5"/>
      <c r="AH1022" s="5"/>
      <c r="AI1022" s="5"/>
      <c r="AJ1022" s="5"/>
      <c r="AK1022" s="5"/>
      <c r="AL1022" s="5"/>
      <c r="AM1022" s="5"/>
      <c r="AN1022" s="5"/>
      <c r="AO1022" s="5"/>
      <c r="AP1022" s="5" t="s">
        <v>1536</v>
      </c>
      <c r="AQ1022" s="4" t="s">
        <v>12479</v>
      </c>
      <c r="AR1022" s="5" t="s">
        <v>12480</v>
      </c>
      <c r="AS1022" s="4" t="s">
        <v>1376</v>
      </c>
      <c r="AT1022" s="5" t="s">
        <v>1377</v>
      </c>
      <c r="AU1022" s="5" t="s">
        <v>41</v>
      </c>
      <c r="AV1022" s="4" t="s">
        <v>1378</v>
      </c>
      <c r="AW1022" s="5" t="s">
        <v>47</v>
      </c>
      <c r="AX1022" s="4"/>
      <c r="AY1022" s="5"/>
      <c r="AZ1022" s="5"/>
      <c r="BA1022" s="4" t="s">
        <v>7026</v>
      </c>
      <c r="BB1022" s="5" t="s">
        <v>7027</v>
      </c>
      <c r="BC1022" s="4"/>
      <c r="BD1022" s="5"/>
      <c r="BE1022" s="5"/>
      <c r="BF1022" s="5"/>
      <c r="BG1022" s="4"/>
      <c r="BH1022" s="5"/>
    </row>
    <row r="1023" spans="1:60" x14ac:dyDescent="0.25">
      <c r="A1023">
        <f t="shared" si="87"/>
        <v>70078</v>
      </c>
      <c r="B1023">
        <f t="shared" si="88"/>
        <v>50100007</v>
      </c>
      <c r="C1023" t="str">
        <f t="shared" si="89"/>
        <v>CC</v>
      </c>
      <c r="D1023" t="str">
        <f t="shared" si="86"/>
        <v>REGION GRAND SUD</v>
      </c>
      <c r="E1023" s="12" t="str">
        <f t="shared" si="90"/>
        <v>TERRAIN</v>
      </c>
      <c r="F1023" s="4" t="s">
        <v>7028</v>
      </c>
      <c r="G1023" s="4" t="s">
        <v>7029</v>
      </c>
      <c r="H1023" s="5">
        <v>2</v>
      </c>
      <c r="I1023" s="5" t="s">
        <v>6943</v>
      </c>
      <c r="J1023" s="5"/>
      <c r="K1023" s="5"/>
      <c r="L1023" s="5"/>
      <c r="M1023" s="5" t="s">
        <v>7030</v>
      </c>
      <c r="N1023" s="5"/>
      <c r="O1023" s="6"/>
      <c r="P1023" s="5"/>
      <c r="Q1023" s="5"/>
      <c r="R1023" s="5"/>
      <c r="S1023" s="5"/>
      <c r="T1023" s="5"/>
      <c r="U1023" s="6">
        <v>45566</v>
      </c>
      <c r="V1023" s="4"/>
      <c r="W1023" s="4" t="s">
        <v>1606</v>
      </c>
      <c r="X1023" s="5"/>
      <c r="Y1023" s="5"/>
      <c r="Z1023" s="5"/>
      <c r="AA1023" s="4"/>
      <c r="AB1023" s="5"/>
      <c r="AC1023" s="5"/>
      <c r="AD1023" s="5"/>
      <c r="AE1023" s="5"/>
      <c r="AF1023" s="6"/>
      <c r="AG1023" s="5"/>
      <c r="AH1023" s="5"/>
      <c r="AI1023" s="5"/>
      <c r="AJ1023" s="6"/>
      <c r="AK1023" s="5"/>
      <c r="AL1023" s="6"/>
      <c r="AM1023" s="5"/>
      <c r="AN1023" s="5"/>
      <c r="AO1023" s="5"/>
      <c r="AP1023" s="5" t="s">
        <v>1335</v>
      </c>
      <c r="AQ1023" s="4" t="s">
        <v>1336</v>
      </c>
      <c r="AR1023" s="5" t="s">
        <v>12476</v>
      </c>
      <c r="AS1023" s="4" t="s">
        <v>1427</v>
      </c>
      <c r="AT1023" s="5" t="s">
        <v>1428</v>
      </c>
      <c r="AU1023" s="5" t="s">
        <v>41</v>
      </c>
      <c r="AV1023" s="4" t="s">
        <v>1429</v>
      </c>
      <c r="AW1023" s="5" t="s">
        <v>129</v>
      </c>
      <c r="AX1023" s="4"/>
      <c r="AY1023" s="5"/>
      <c r="AZ1023" s="5"/>
      <c r="BA1023" s="4" t="s">
        <v>7029</v>
      </c>
      <c r="BB1023" s="5" t="s">
        <v>7030</v>
      </c>
      <c r="BC1023" s="4"/>
      <c r="BD1023" s="5"/>
      <c r="BE1023" s="5"/>
      <c r="BF1023" s="5"/>
      <c r="BG1023" s="4"/>
      <c r="BH1023" s="5"/>
    </row>
    <row r="1024" spans="1:60" x14ac:dyDescent="0.25">
      <c r="A1024">
        <f t="shared" si="87"/>
        <v>71056</v>
      </c>
      <c r="B1024">
        <f t="shared" si="88"/>
        <v>50100037</v>
      </c>
      <c r="C1024" t="str">
        <f t="shared" si="89"/>
        <v>CC</v>
      </c>
      <c r="D1024" t="str">
        <f t="shared" si="86"/>
        <v>REGION ILE DE FRANCE NORD</v>
      </c>
      <c r="E1024" s="12" t="str">
        <f t="shared" si="90"/>
        <v>TERRAIN</v>
      </c>
      <c r="F1024" s="4" t="s">
        <v>7031</v>
      </c>
      <c r="G1024" s="4" t="s">
        <v>1901</v>
      </c>
      <c r="H1024" s="5">
        <v>2</v>
      </c>
      <c r="I1024" s="5" t="s">
        <v>6943</v>
      </c>
      <c r="J1024" s="5"/>
      <c r="K1024" s="5"/>
      <c r="L1024" s="5"/>
      <c r="M1024" s="5" t="s">
        <v>1902</v>
      </c>
      <c r="N1024" s="5"/>
      <c r="O1024" s="5"/>
      <c r="P1024" s="5"/>
      <c r="Q1024" s="5"/>
      <c r="R1024" s="5"/>
      <c r="S1024" s="5"/>
      <c r="T1024" s="5"/>
      <c r="U1024" s="6">
        <v>45627</v>
      </c>
      <c r="V1024" s="4"/>
      <c r="W1024" s="4" t="s">
        <v>1606</v>
      </c>
      <c r="X1024" s="5"/>
      <c r="Y1024" s="5"/>
      <c r="Z1024" s="5"/>
      <c r="AA1024" s="4"/>
      <c r="AB1024" s="5"/>
      <c r="AC1024" s="5"/>
      <c r="AD1024" s="5"/>
      <c r="AE1024" s="5"/>
      <c r="AF1024" s="6"/>
      <c r="AG1024" s="5"/>
      <c r="AH1024" s="5"/>
      <c r="AI1024" s="5"/>
      <c r="AJ1024" s="6"/>
      <c r="AK1024" s="5"/>
      <c r="AL1024" s="6"/>
      <c r="AM1024" s="5"/>
      <c r="AN1024" s="5"/>
      <c r="AO1024" s="5"/>
      <c r="AP1024" s="5" t="s">
        <v>12477</v>
      </c>
      <c r="AQ1024" s="4" t="s">
        <v>1351</v>
      </c>
      <c r="AR1024" s="5" t="s">
        <v>12478</v>
      </c>
      <c r="AS1024" s="4" t="s">
        <v>1898</v>
      </c>
      <c r="AT1024" s="5" t="s">
        <v>1899</v>
      </c>
      <c r="AU1024" s="5" t="s">
        <v>41</v>
      </c>
      <c r="AV1024" s="4" t="s">
        <v>1900</v>
      </c>
      <c r="AW1024" s="5" t="s">
        <v>30</v>
      </c>
      <c r="AX1024" s="4"/>
      <c r="AY1024" s="5"/>
      <c r="AZ1024" s="5"/>
      <c r="BA1024" s="4" t="s">
        <v>1901</v>
      </c>
      <c r="BB1024" s="5" t="s">
        <v>1902</v>
      </c>
      <c r="BC1024" s="4"/>
      <c r="BD1024" s="5"/>
      <c r="BE1024" s="5"/>
      <c r="BF1024" s="5"/>
      <c r="BG1024" s="4"/>
      <c r="BH1024" s="5"/>
    </row>
    <row r="1025" spans="1:60" x14ac:dyDescent="0.25">
      <c r="A1025">
        <f t="shared" si="87"/>
        <v>71121</v>
      </c>
      <c r="B1025">
        <f t="shared" si="88"/>
        <v>50100060</v>
      </c>
      <c r="C1025" t="str">
        <f t="shared" si="89"/>
        <v>CC</v>
      </c>
      <c r="D1025" t="str">
        <f t="shared" si="86"/>
        <v>REGION ILE DE FRANCE NORD</v>
      </c>
      <c r="E1025" s="12" t="str">
        <f t="shared" si="90"/>
        <v>TERRAIN</v>
      </c>
      <c r="F1025" s="4" t="s">
        <v>7032</v>
      </c>
      <c r="G1025" s="4" t="s">
        <v>7033</v>
      </c>
      <c r="H1025" s="5">
        <v>2</v>
      </c>
      <c r="I1025" s="5" t="s">
        <v>6943</v>
      </c>
      <c r="J1025" s="5"/>
      <c r="K1025" s="5"/>
      <c r="L1025" s="5"/>
      <c r="M1025" s="5" t="s">
        <v>7034</v>
      </c>
      <c r="N1025" s="5"/>
      <c r="O1025" s="5"/>
      <c r="P1025" s="5"/>
      <c r="Q1025" s="5"/>
      <c r="R1025" s="5"/>
      <c r="S1025" s="5"/>
      <c r="T1025" s="5"/>
      <c r="U1025" s="6">
        <v>45627</v>
      </c>
      <c r="V1025" s="4"/>
      <c r="W1025" s="4" t="s">
        <v>1606</v>
      </c>
      <c r="X1025" s="5"/>
      <c r="Y1025" s="5"/>
      <c r="Z1025" s="5"/>
      <c r="AA1025" s="4"/>
      <c r="AB1025" s="5"/>
      <c r="AC1025" s="5"/>
      <c r="AD1025" s="5"/>
      <c r="AE1025" s="5"/>
      <c r="AF1025" s="6"/>
      <c r="AG1025" s="5"/>
      <c r="AH1025" s="5"/>
      <c r="AI1025" s="5"/>
      <c r="AJ1025" s="6"/>
      <c r="AK1025" s="5"/>
      <c r="AL1025" s="6"/>
      <c r="AM1025" s="5"/>
      <c r="AN1025" s="5"/>
      <c r="AO1025" s="5"/>
      <c r="AP1025" s="5" t="s">
        <v>12477</v>
      </c>
      <c r="AQ1025" s="4" t="s">
        <v>1351</v>
      </c>
      <c r="AR1025" s="5" t="s">
        <v>12478</v>
      </c>
      <c r="AS1025" s="4" t="s">
        <v>1656</v>
      </c>
      <c r="AT1025" s="5" t="s">
        <v>1657</v>
      </c>
      <c r="AU1025" s="5" t="s">
        <v>41</v>
      </c>
      <c r="AV1025" s="4" t="s">
        <v>1658</v>
      </c>
      <c r="AW1025" s="5" t="s">
        <v>306</v>
      </c>
      <c r="AX1025" s="4"/>
      <c r="AY1025" s="5"/>
      <c r="AZ1025" s="5"/>
      <c r="BA1025" s="4" t="s">
        <v>7033</v>
      </c>
      <c r="BB1025" s="5" t="s">
        <v>7034</v>
      </c>
      <c r="BC1025" s="4"/>
      <c r="BD1025" s="5"/>
      <c r="BE1025" s="5"/>
      <c r="BF1025" s="5"/>
      <c r="BG1025" s="4"/>
      <c r="BH1025" s="5"/>
    </row>
    <row r="1026" spans="1:60" x14ac:dyDescent="0.25">
      <c r="A1026">
        <f t="shared" si="87"/>
        <v>71240</v>
      </c>
      <c r="B1026">
        <f t="shared" si="88"/>
        <v>50100094</v>
      </c>
      <c r="C1026" t="str">
        <f t="shared" si="89"/>
        <v>CC</v>
      </c>
      <c r="D1026" t="str">
        <f t="shared" si="86"/>
        <v>REGION GRAND SUD</v>
      </c>
      <c r="E1026" s="12" t="str">
        <f t="shared" si="90"/>
        <v>TERRAIN</v>
      </c>
      <c r="F1026" s="4" t="s">
        <v>7035</v>
      </c>
      <c r="G1026" s="4" t="s">
        <v>2009</v>
      </c>
      <c r="H1026" s="5">
        <v>2</v>
      </c>
      <c r="I1026" s="5" t="s">
        <v>6943</v>
      </c>
      <c r="J1026" s="5"/>
      <c r="K1026" s="5"/>
      <c r="L1026" s="5"/>
      <c r="M1026" s="5" t="s">
        <v>2010</v>
      </c>
      <c r="N1026" s="5"/>
      <c r="O1026" s="6"/>
      <c r="P1026" s="5"/>
      <c r="Q1026" s="5"/>
      <c r="R1026" s="5"/>
      <c r="S1026" s="5"/>
      <c r="T1026" s="5"/>
      <c r="U1026" s="6">
        <v>45474</v>
      </c>
      <c r="V1026" s="4"/>
      <c r="W1026" s="4" t="s">
        <v>1606</v>
      </c>
      <c r="X1026" s="5"/>
      <c r="Y1026" s="5"/>
      <c r="Z1026" s="5"/>
      <c r="AA1026" s="4"/>
      <c r="AB1026" s="5"/>
      <c r="AC1026" s="5"/>
      <c r="AD1026" s="5"/>
      <c r="AE1026" s="5"/>
      <c r="AF1026" s="6"/>
      <c r="AG1026" s="5"/>
      <c r="AH1026" s="5"/>
      <c r="AI1026" s="5"/>
      <c r="AJ1026" s="6"/>
      <c r="AK1026" s="5"/>
      <c r="AL1026" s="6"/>
      <c r="AM1026" s="5"/>
      <c r="AN1026" s="5"/>
      <c r="AO1026" s="5"/>
      <c r="AP1026" s="5" t="s">
        <v>1335</v>
      </c>
      <c r="AQ1026" s="4" t="s">
        <v>1336</v>
      </c>
      <c r="AR1026" s="5" t="s">
        <v>12476</v>
      </c>
      <c r="AS1026" s="4" t="s">
        <v>1337</v>
      </c>
      <c r="AT1026" s="5" t="s">
        <v>1338</v>
      </c>
      <c r="AU1026" s="5" t="s">
        <v>41</v>
      </c>
      <c r="AV1026" s="4" t="s">
        <v>1339</v>
      </c>
      <c r="AW1026" s="5" t="s">
        <v>76</v>
      </c>
      <c r="AX1026" s="4" t="s">
        <v>2007</v>
      </c>
      <c r="AY1026" s="5" t="s">
        <v>2008</v>
      </c>
      <c r="AZ1026" s="5" t="s">
        <v>11</v>
      </c>
      <c r="BA1026" s="4" t="s">
        <v>2009</v>
      </c>
      <c r="BB1026" s="5" t="s">
        <v>2010</v>
      </c>
      <c r="BC1026" s="4"/>
      <c r="BD1026" s="5"/>
      <c r="BE1026" s="5"/>
      <c r="BF1026" s="5"/>
      <c r="BG1026" s="4"/>
      <c r="BH1026" s="5"/>
    </row>
    <row r="1027" spans="1:60" x14ac:dyDescent="0.25">
      <c r="A1027">
        <f t="shared" si="87"/>
        <v>71042</v>
      </c>
      <c r="B1027">
        <f t="shared" si="88"/>
        <v>50100032</v>
      </c>
      <c r="C1027" t="str">
        <f t="shared" si="89"/>
        <v>CC</v>
      </c>
      <c r="D1027" t="str">
        <f t="shared" ref="D1027:D1090" si="91">AR1027</f>
        <v>REGION ILE DE FRANCE NORD</v>
      </c>
      <c r="E1027" s="12" t="str">
        <f t="shared" si="90"/>
        <v>TERRAIN</v>
      </c>
      <c r="F1027" s="4" t="s">
        <v>7036</v>
      </c>
      <c r="G1027" s="4" t="s">
        <v>2683</v>
      </c>
      <c r="H1027" s="5">
        <v>2</v>
      </c>
      <c r="I1027" s="5" t="s">
        <v>6943</v>
      </c>
      <c r="J1027" s="5"/>
      <c r="K1027" s="5"/>
      <c r="L1027" s="5"/>
      <c r="M1027" s="5" t="s">
        <v>2684</v>
      </c>
      <c r="N1027" s="5"/>
      <c r="O1027" s="5"/>
      <c r="P1027" s="5"/>
      <c r="Q1027" s="5"/>
      <c r="R1027" s="5"/>
      <c r="S1027" s="5"/>
      <c r="T1027" s="5"/>
      <c r="U1027" s="6">
        <v>45627</v>
      </c>
      <c r="V1027" s="4"/>
      <c r="W1027" s="4" t="s">
        <v>1606</v>
      </c>
      <c r="X1027" s="5"/>
      <c r="Y1027" s="5"/>
      <c r="Z1027" s="5"/>
      <c r="AA1027" s="4"/>
      <c r="AB1027" s="5"/>
      <c r="AC1027" s="5"/>
      <c r="AD1027" s="5"/>
      <c r="AE1027" s="5"/>
      <c r="AF1027" s="6"/>
      <c r="AG1027" s="5"/>
      <c r="AH1027" s="5"/>
      <c r="AI1027" s="5"/>
      <c r="AJ1027" s="6"/>
      <c r="AK1027" s="5"/>
      <c r="AL1027" s="6"/>
      <c r="AM1027" s="5"/>
      <c r="AN1027" s="5"/>
      <c r="AO1027" s="5"/>
      <c r="AP1027" s="5" t="s">
        <v>12477</v>
      </c>
      <c r="AQ1027" s="4" t="s">
        <v>1351</v>
      </c>
      <c r="AR1027" s="5" t="s">
        <v>12478</v>
      </c>
      <c r="AS1027" s="4" t="s">
        <v>2180</v>
      </c>
      <c r="AT1027" s="5" t="s">
        <v>2181</v>
      </c>
      <c r="AU1027" s="5" t="s">
        <v>41</v>
      </c>
      <c r="AV1027" s="4" t="s">
        <v>2182</v>
      </c>
      <c r="AW1027" s="5" t="s">
        <v>4</v>
      </c>
      <c r="AX1027" s="4" t="s">
        <v>2681</v>
      </c>
      <c r="AY1027" s="5" t="s">
        <v>2682</v>
      </c>
      <c r="AZ1027" s="5" t="s">
        <v>11</v>
      </c>
      <c r="BA1027" s="4" t="s">
        <v>2683</v>
      </c>
      <c r="BB1027" s="5" t="s">
        <v>2684</v>
      </c>
      <c r="BC1027" s="4"/>
      <c r="BD1027" s="5"/>
      <c r="BE1027" s="5"/>
      <c r="BF1027" s="5"/>
      <c r="BG1027" s="4"/>
      <c r="BH1027" s="5"/>
    </row>
    <row r="1028" spans="1:60" x14ac:dyDescent="0.25">
      <c r="A1028">
        <f t="shared" si="87"/>
        <v>900577</v>
      </c>
      <c r="B1028">
        <f t="shared" si="88"/>
        <v>50160581</v>
      </c>
      <c r="C1028" t="str">
        <f t="shared" si="89"/>
        <v>CC</v>
      </c>
      <c r="D1028" t="str">
        <f t="shared" si="91"/>
        <v>REGION CENTRE EST</v>
      </c>
      <c r="E1028" s="12" t="str">
        <f t="shared" si="90"/>
        <v>EN MISSION</v>
      </c>
      <c r="F1028" s="4" t="s">
        <v>7037</v>
      </c>
      <c r="G1028" s="4" t="s">
        <v>4088</v>
      </c>
      <c r="H1028" s="5">
        <v>2</v>
      </c>
      <c r="I1028" s="5" t="s">
        <v>24</v>
      </c>
      <c r="J1028" s="5"/>
      <c r="K1028" s="5"/>
      <c r="L1028" s="5"/>
      <c r="M1028" s="5" t="s">
        <v>1660</v>
      </c>
      <c r="N1028" s="5"/>
      <c r="O1028" s="6"/>
      <c r="P1028" s="5"/>
      <c r="Q1028" s="5"/>
      <c r="R1028" s="5"/>
      <c r="S1028" s="5"/>
      <c r="T1028" s="5"/>
      <c r="U1028" s="6">
        <v>45627</v>
      </c>
      <c r="V1028" s="4"/>
      <c r="W1028" s="4" t="s">
        <v>1606</v>
      </c>
      <c r="X1028" s="5"/>
      <c r="Y1028" s="5"/>
      <c r="Z1028" s="5"/>
      <c r="AA1028" s="5"/>
      <c r="AB1028" s="5"/>
      <c r="AC1028" s="5"/>
      <c r="AD1028" s="5"/>
      <c r="AE1028" s="5"/>
      <c r="AF1028" s="6"/>
      <c r="AG1028" s="5"/>
      <c r="AH1028" s="5"/>
      <c r="AI1028" s="5"/>
      <c r="AJ1028" s="6"/>
      <c r="AK1028" s="5"/>
      <c r="AL1028" s="6"/>
      <c r="AM1028" s="5"/>
      <c r="AN1028" s="5"/>
      <c r="AO1028" s="5"/>
      <c r="AP1028" s="5" t="s">
        <v>1536</v>
      </c>
      <c r="AQ1028" s="4" t="s">
        <v>12479</v>
      </c>
      <c r="AR1028" s="5" t="s">
        <v>12480</v>
      </c>
      <c r="AS1028" s="4"/>
      <c r="AT1028" s="5"/>
      <c r="AU1028" s="5"/>
      <c r="AV1028" s="4" t="s">
        <v>1442</v>
      </c>
      <c r="AW1028" s="5" t="s">
        <v>12</v>
      </c>
      <c r="AX1028" s="4" t="s">
        <v>4085</v>
      </c>
      <c r="AY1028" s="5" t="s">
        <v>4087</v>
      </c>
      <c r="AZ1028" s="5" t="s">
        <v>11</v>
      </c>
      <c r="BA1028" s="4" t="s">
        <v>4088</v>
      </c>
      <c r="BB1028" s="5" t="s">
        <v>1660</v>
      </c>
      <c r="BC1028" s="5"/>
      <c r="BD1028" s="5"/>
      <c r="BE1028" s="5"/>
      <c r="BF1028" s="5"/>
      <c r="BG1028" s="5"/>
      <c r="BH1028" s="5"/>
    </row>
    <row r="1029" spans="1:60" x14ac:dyDescent="0.25">
      <c r="A1029">
        <f t="shared" si="87"/>
        <v>900571</v>
      </c>
      <c r="B1029">
        <f t="shared" si="88"/>
        <v>50157999</v>
      </c>
      <c r="C1029" t="str">
        <f t="shared" si="89"/>
        <v>CC</v>
      </c>
      <c r="D1029" t="str">
        <f t="shared" si="91"/>
        <v>REGION CENTRE EST</v>
      </c>
      <c r="E1029" s="12" t="str">
        <f t="shared" si="90"/>
        <v>EN MISSION</v>
      </c>
      <c r="F1029" s="4" t="s">
        <v>7038</v>
      </c>
      <c r="G1029" s="4" t="s">
        <v>5620</v>
      </c>
      <c r="H1029" s="5">
        <v>2</v>
      </c>
      <c r="I1029" s="5" t="s">
        <v>24</v>
      </c>
      <c r="J1029" s="5"/>
      <c r="K1029" s="5"/>
      <c r="L1029" s="5"/>
      <c r="M1029" s="5" t="s">
        <v>1660</v>
      </c>
      <c r="N1029" s="5"/>
      <c r="O1029" s="5"/>
      <c r="P1029" s="5"/>
      <c r="Q1029" s="5"/>
      <c r="R1029" s="5"/>
      <c r="S1029" s="5"/>
      <c r="T1029" s="5"/>
      <c r="U1029" s="6">
        <v>45627</v>
      </c>
      <c r="V1029" s="4"/>
      <c r="W1029" s="4" t="s">
        <v>1606</v>
      </c>
      <c r="X1029" s="5"/>
      <c r="Y1029" s="5"/>
      <c r="Z1029" s="5"/>
      <c r="AA1029" s="4"/>
      <c r="AB1029" s="5"/>
      <c r="AC1029" s="5"/>
      <c r="AD1029" s="5"/>
      <c r="AE1029" s="5"/>
      <c r="AF1029" s="6"/>
      <c r="AG1029" s="5"/>
      <c r="AH1029" s="5"/>
      <c r="AI1029" s="5"/>
      <c r="AJ1029" s="6"/>
      <c r="AK1029" s="5"/>
      <c r="AL1029" s="6"/>
      <c r="AM1029" s="5"/>
      <c r="AN1029" s="5"/>
      <c r="AO1029" s="5"/>
      <c r="AP1029" s="5" t="s">
        <v>1536</v>
      </c>
      <c r="AQ1029" s="4" t="s">
        <v>12479</v>
      </c>
      <c r="AR1029" s="5" t="s">
        <v>12480</v>
      </c>
      <c r="AS1029" s="4" t="s">
        <v>2290</v>
      </c>
      <c r="AT1029" s="5" t="s">
        <v>2291</v>
      </c>
      <c r="AU1029" s="5" t="s">
        <v>41</v>
      </c>
      <c r="AV1029" s="4" t="s">
        <v>2292</v>
      </c>
      <c r="AW1029" s="5" t="s">
        <v>108</v>
      </c>
      <c r="AX1029" s="4" t="s">
        <v>5617</v>
      </c>
      <c r="AY1029" s="5" t="s">
        <v>5619</v>
      </c>
      <c r="AZ1029" s="5" t="s">
        <v>11</v>
      </c>
      <c r="BA1029" s="4" t="s">
        <v>5620</v>
      </c>
      <c r="BB1029" s="5" t="s">
        <v>1660</v>
      </c>
      <c r="BC1029" s="4"/>
      <c r="BD1029" s="5"/>
      <c r="BE1029" s="5"/>
      <c r="BF1029" s="5"/>
      <c r="BG1029" s="4"/>
      <c r="BH1029" s="5"/>
    </row>
    <row r="1030" spans="1:60" x14ac:dyDescent="0.25">
      <c r="A1030">
        <f t="shared" si="87"/>
        <v>900554</v>
      </c>
      <c r="B1030">
        <f t="shared" si="88"/>
        <v>50145606</v>
      </c>
      <c r="C1030" t="str">
        <f t="shared" si="89"/>
        <v>CC</v>
      </c>
      <c r="D1030" t="str">
        <f t="shared" si="91"/>
        <v>REGION ILE DE FRANCE NORD</v>
      </c>
      <c r="E1030" s="12" t="str">
        <f t="shared" si="90"/>
        <v>EN MISSION</v>
      </c>
      <c r="F1030" s="4" t="s">
        <v>7039</v>
      </c>
      <c r="G1030" s="4" t="s">
        <v>5642</v>
      </c>
      <c r="H1030" s="5">
        <v>2</v>
      </c>
      <c r="I1030" s="5" t="s">
        <v>24</v>
      </c>
      <c r="J1030" s="5"/>
      <c r="K1030" s="5"/>
      <c r="L1030" s="5"/>
      <c r="M1030" s="5" t="s">
        <v>1660</v>
      </c>
      <c r="N1030" s="5"/>
      <c r="O1030" s="6"/>
      <c r="P1030" s="5"/>
      <c r="Q1030" s="5"/>
      <c r="R1030" s="5"/>
      <c r="S1030" s="5"/>
      <c r="T1030" s="5"/>
      <c r="U1030" s="6">
        <v>45627</v>
      </c>
      <c r="V1030" s="4"/>
      <c r="W1030" s="4" t="s">
        <v>1606</v>
      </c>
      <c r="X1030" s="5"/>
      <c r="Y1030" s="5"/>
      <c r="Z1030" s="5"/>
      <c r="AA1030" s="4"/>
      <c r="AB1030" s="5"/>
      <c r="AC1030" s="5"/>
      <c r="AD1030" s="5"/>
      <c r="AE1030" s="5"/>
      <c r="AF1030" s="6"/>
      <c r="AG1030" s="5"/>
      <c r="AH1030" s="5"/>
      <c r="AI1030" s="5"/>
      <c r="AJ1030" s="6"/>
      <c r="AK1030" s="5"/>
      <c r="AL1030" s="6"/>
      <c r="AM1030" s="5"/>
      <c r="AN1030" s="5"/>
      <c r="AO1030" s="5"/>
      <c r="AP1030" s="5" t="s">
        <v>12477</v>
      </c>
      <c r="AQ1030" s="4" t="s">
        <v>1351</v>
      </c>
      <c r="AR1030" s="5" t="s">
        <v>12478</v>
      </c>
      <c r="AS1030" s="4" t="s">
        <v>1352</v>
      </c>
      <c r="AT1030" s="5" t="s">
        <v>1353</v>
      </c>
      <c r="AU1030" s="5" t="s">
        <v>41</v>
      </c>
      <c r="AV1030" s="4" t="s">
        <v>1354</v>
      </c>
      <c r="AW1030" s="5" t="s">
        <v>17</v>
      </c>
      <c r="AX1030" s="4" t="s">
        <v>5639</v>
      </c>
      <c r="AY1030" s="5" t="s">
        <v>5641</v>
      </c>
      <c r="AZ1030" s="5" t="s">
        <v>11</v>
      </c>
      <c r="BA1030" s="4" t="s">
        <v>5642</v>
      </c>
      <c r="BB1030" s="5" t="s">
        <v>1660</v>
      </c>
      <c r="BC1030" s="4"/>
      <c r="BD1030" s="5"/>
      <c r="BE1030" s="5"/>
      <c r="BF1030" s="5"/>
      <c r="BG1030" s="4"/>
      <c r="BH1030" s="5"/>
    </row>
    <row r="1031" spans="1:60" x14ac:dyDescent="0.25">
      <c r="A1031">
        <f t="shared" si="87"/>
        <v>900455</v>
      </c>
      <c r="B1031">
        <f t="shared" si="88"/>
        <v>50139300</v>
      </c>
      <c r="C1031" t="str">
        <f t="shared" si="89"/>
        <v>CC</v>
      </c>
      <c r="D1031" t="str">
        <f t="shared" si="91"/>
        <v>REGION ILE DE FRANCE NORD</v>
      </c>
      <c r="E1031" s="12" t="str">
        <f t="shared" si="90"/>
        <v>EN MISSION</v>
      </c>
      <c r="F1031" s="4" t="s">
        <v>7040</v>
      </c>
      <c r="G1031" s="4" t="s">
        <v>1659</v>
      </c>
      <c r="H1031" s="5">
        <v>2</v>
      </c>
      <c r="I1031" s="5" t="s">
        <v>24</v>
      </c>
      <c r="J1031" s="5"/>
      <c r="K1031" s="5"/>
      <c r="L1031" s="5"/>
      <c r="M1031" s="5" t="s">
        <v>1660</v>
      </c>
      <c r="N1031" s="5"/>
      <c r="O1031" s="5"/>
      <c r="P1031" s="5"/>
      <c r="Q1031" s="5"/>
      <c r="R1031" s="5"/>
      <c r="S1031" s="5"/>
      <c r="T1031" s="5"/>
      <c r="U1031" s="6">
        <v>45627</v>
      </c>
      <c r="V1031" s="5"/>
      <c r="W1031" s="4" t="s">
        <v>1606</v>
      </c>
      <c r="X1031" s="5"/>
      <c r="Y1031" s="5"/>
      <c r="Z1031" s="5"/>
      <c r="AA1031" s="5"/>
      <c r="AB1031" s="5"/>
      <c r="AC1031" s="5"/>
      <c r="AD1031" s="5"/>
      <c r="AE1031" s="5"/>
      <c r="AF1031" s="5"/>
      <c r="AG1031" s="5"/>
      <c r="AH1031" s="5"/>
      <c r="AI1031" s="5"/>
      <c r="AJ1031" s="5"/>
      <c r="AK1031" s="5"/>
      <c r="AL1031" s="5"/>
      <c r="AM1031" s="5"/>
      <c r="AN1031" s="5"/>
      <c r="AO1031" s="5"/>
      <c r="AP1031" s="5" t="s">
        <v>12477</v>
      </c>
      <c r="AQ1031" s="4" t="s">
        <v>1351</v>
      </c>
      <c r="AR1031" s="5" t="s">
        <v>12478</v>
      </c>
      <c r="AS1031" s="4" t="s">
        <v>1656</v>
      </c>
      <c r="AT1031" s="5" t="s">
        <v>1657</v>
      </c>
      <c r="AU1031" s="5" t="s">
        <v>41</v>
      </c>
      <c r="AV1031" s="4" t="s">
        <v>1658</v>
      </c>
      <c r="AW1031" s="5" t="s">
        <v>306</v>
      </c>
      <c r="AX1031" s="4"/>
      <c r="AY1031" s="5"/>
      <c r="AZ1031" s="5"/>
      <c r="BA1031" s="4" t="s">
        <v>1659</v>
      </c>
      <c r="BB1031" s="5" t="s">
        <v>1660</v>
      </c>
      <c r="BC1031" s="5"/>
      <c r="BD1031" s="5"/>
      <c r="BE1031" s="5"/>
      <c r="BF1031" s="5"/>
      <c r="BG1031" s="5"/>
      <c r="BH1031" s="5"/>
    </row>
    <row r="1032" spans="1:60" x14ac:dyDescent="0.25">
      <c r="A1032">
        <f t="shared" si="87"/>
        <v>900335</v>
      </c>
      <c r="B1032">
        <f t="shared" si="88"/>
        <v>50129804</v>
      </c>
      <c r="C1032" t="str">
        <f t="shared" si="89"/>
        <v>CC</v>
      </c>
      <c r="D1032" t="str">
        <f t="shared" si="91"/>
        <v>REGION ILE DE FRANCE NORD</v>
      </c>
      <c r="E1032" s="12" t="str">
        <f t="shared" si="90"/>
        <v>EN MISSION</v>
      </c>
      <c r="F1032" s="4" t="s">
        <v>7041</v>
      </c>
      <c r="G1032" s="4" t="s">
        <v>4567</v>
      </c>
      <c r="H1032" s="5">
        <v>2</v>
      </c>
      <c r="I1032" s="5" t="s">
        <v>24</v>
      </c>
      <c r="J1032" s="5"/>
      <c r="K1032" s="5"/>
      <c r="L1032" s="5"/>
      <c r="M1032" s="5" t="s">
        <v>1660</v>
      </c>
      <c r="N1032" s="5"/>
      <c r="O1032" s="5"/>
      <c r="P1032" s="5"/>
      <c r="Q1032" s="5"/>
      <c r="R1032" s="5"/>
      <c r="S1032" s="5"/>
      <c r="T1032" s="5"/>
      <c r="U1032" s="6">
        <v>45627</v>
      </c>
      <c r="V1032" s="5"/>
      <c r="W1032" s="4" t="s">
        <v>1606</v>
      </c>
      <c r="X1032" s="5"/>
      <c r="Y1032" s="5"/>
      <c r="Z1032" s="5"/>
      <c r="AA1032" s="4"/>
      <c r="AB1032" s="5"/>
      <c r="AC1032" s="5"/>
      <c r="AD1032" s="5"/>
      <c r="AE1032" s="5"/>
      <c r="AF1032" s="5"/>
      <c r="AG1032" s="5"/>
      <c r="AH1032" s="5"/>
      <c r="AI1032" s="5"/>
      <c r="AJ1032" s="5"/>
      <c r="AK1032" s="5"/>
      <c r="AL1032" s="5"/>
      <c r="AM1032" s="5"/>
      <c r="AN1032" s="5"/>
      <c r="AO1032" s="5"/>
      <c r="AP1032" s="5" t="s">
        <v>12477</v>
      </c>
      <c r="AQ1032" s="4" t="s">
        <v>1351</v>
      </c>
      <c r="AR1032" s="5" t="s">
        <v>12478</v>
      </c>
      <c r="AS1032" s="4" t="s">
        <v>2180</v>
      </c>
      <c r="AT1032" s="5" t="s">
        <v>2181</v>
      </c>
      <c r="AU1032" s="5" t="s">
        <v>41</v>
      </c>
      <c r="AV1032" s="4" t="s">
        <v>2182</v>
      </c>
      <c r="AW1032" s="5" t="s">
        <v>4</v>
      </c>
      <c r="AX1032" s="4" t="s">
        <v>4564</v>
      </c>
      <c r="AY1032" s="5" t="s">
        <v>4566</v>
      </c>
      <c r="AZ1032" s="5" t="s">
        <v>11</v>
      </c>
      <c r="BA1032" s="4" t="s">
        <v>4567</v>
      </c>
      <c r="BB1032" s="5" t="s">
        <v>1660</v>
      </c>
      <c r="BC1032" s="5"/>
      <c r="BD1032" s="5"/>
      <c r="BE1032" s="5"/>
      <c r="BF1032" s="5"/>
      <c r="BG1032" s="4"/>
      <c r="BH1032" s="5"/>
    </row>
    <row r="1033" spans="1:60" x14ac:dyDescent="0.25">
      <c r="A1033">
        <f t="shared" si="87"/>
        <v>71274</v>
      </c>
      <c r="B1033">
        <f t="shared" si="88"/>
        <v>50100104</v>
      </c>
      <c r="C1033" t="str">
        <f t="shared" si="89"/>
        <v>CC</v>
      </c>
      <c r="D1033" t="str">
        <f t="shared" si="91"/>
        <v>REGION CENTRE EST</v>
      </c>
      <c r="E1033" s="12" t="str">
        <f t="shared" si="90"/>
        <v>TERRAIN</v>
      </c>
      <c r="F1033" s="4" t="s">
        <v>7042</v>
      </c>
      <c r="G1033" s="4" t="s">
        <v>2616</v>
      </c>
      <c r="H1033" s="5">
        <v>2</v>
      </c>
      <c r="I1033" s="5" t="s">
        <v>6943</v>
      </c>
      <c r="J1033" s="5"/>
      <c r="K1033" s="5"/>
      <c r="L1033" s="5"/>
      <c r="M1033" s="5" t="s">
        <v>2617</v>
      </c>
      <c r="N1033" s="5"/>
      <c r="O1033" s="5"/>
      <c r="P1033" s="5"/>
      <c r="Q1033" s="5"/>
      <c r="R1033" s="5"/>
      <c r="S1033" s="5"/>
      <c r="T1033" s="5"/>
      <c r="U1033" s="6">
        <v>45627</v>
      </c>
      <c r="V1033" s="5"/>
      <c r="W1033" s="4" t="s">
        <v>1606</v>
      </c>
      <c r="X1033" s="5"/>
      <c r="Y1033" s="5"/>
      <c r="Z1033" s="5"/>
      <c r="AA1033" s="4"/>
      <c r="AB1033" s="5"/>
      <c r="AC1033" s="5"/>
      <c r="AD1033" s="5"/>
      <c r="AE1033" s="5"/>
      <c r="AF1033" s="5"/>
      <c r="AG1033" s="5"/>
      <c r="AH1033" s="5"/>
      <c r="AI1033" s="5"/>
      <c r="AJ1033" s="5"/>
      <c r="AK1033" s="5"/>
      <c r="AL1033" s="5"/>
      <c r="AM1033" s="5"/>
      <c r="AN1033" s="5"/>
      <c r="AO1033" s="5"/>
      <c r="AP1033" s="5" t="s">
        <v>1536</v>
      </c>
      <c r="AQ1033" s="4" t="s">
        <v>12479</v>
      </c>
      <c r="AR1033" s="5" t="s">
        <v>12480</v>
      </c>
      <c r="AS1033" s="4" t="s">
        <v>1696</v>
      </c>
      <c r="AT1033" s="5" t="s">
        <v>1697</v>
      </c>
      <c r="AU1033" s="5" t="s">
        <v>41</v>
      </c>
      <c r="AV1033" s="4" t="s">
        <v>1698</v>
      </c>
      <c r="AW1033" s="5" t="s">
        <v>66</v>
      </c>
      <c r="AX1033" s="4" t="s">
        <v>2614</v>
      </c>
      <c r="AY1033" s="5" t="s">
        <v>2615</v>
      </c>
      <c r="AZ1033" s="5" t="s">
        <v>11</v>
      </c>
      <c r="BA1033" s="4" t="s">
        <v>2616</v>
      </c>
      <c r="BB1033" s="5" t="s">
        <v>2617</v>
      </c>
      <c r="BC1033" s="4"/>
      <c r="BD1033" s="5"/>
      <c r="BE1033" s="5"/>
      <c r="BF1033" s="5"/>
      <c r="BG1033" s="4"/>
      <c r="BH1033" s="5"/>
    </row>
    <row r="1034" spans="1:60" x14ac:dyDescent="0.25">
      <c r="A1034">
        <f t="shared" si="87"/>
        <v>700173</v>
      </c>
      <c r="B1034">
        <f t="shared" si="88"/>
        <v>50100949</v>
      </c>
      <c r="C1034" t="str">
        <f t="shared" si="89"/>
        <v>CC</v>
      </c>
      <c r="D1034" t="str">
        <f t="shared" si="91"/>
        <v>REGION ILE DE FRANCE NORD</v>
      </c>
      <c r="E1034" s="12" t="str">
        <f t="shared" si="90"/>
        <v>TERRAIN</v>
      </c>
      <c r="F1034" s="4" t="s">
        <v>7043</v>
      </c>
      <c r="G1034" s="4" t="s">
        <v>3806</v>
      </c>
      <c r="H1034" s="5">
        <v>2</v>
      </c>
      <c r="I1034" s="5" t="s">
        <v>6943</v>
      </c>
      <c r="J1034" s="5"/>
      <c r="K1034" s="5"/>
      <c r="L1034" s="5"/>
      <c r="M1034" s="5" t="s">
        <v>3807</v>
      </c>
      <c r="N1034" s="5"/>
      <c r="O1034" s="5"/>
      <c r="P1034" s="5"/>
      <c r="Q1034" s="5"/>
      <c r="R1034" s="5"/>
      <c r="S1034" s="5"/>
      <c r="T1034" s="5"/>
      <c r="U1034" s="6">
        <v>45627</v>
      </c>
      <c r="V1034" s="5"/>
      <c r="W1034" s="4" t="s">
        <v>1606</v>
      </c>
      <c r="X1034" s="5"/>
      <c r="Y1034" s="5"/>
      <c r="Z1034" s="5"/>
      <c r="AA1034" s="4"/>
      <c r="AB1034" s="5"/>
      <c r="AC1034" s="5"/>
      <c r="AD1034" s="5"/>
      <c r="AE1034" s="5"/>
      <c r="AF1034" s="5"/>
      <c r="AG1034" s="5"/>
      <c r="AH1034" s="5"/>
      <c r="AI1034" s="5"/>
      <c r="AJ1034" s="5"/>
      <c r="AK1034" s="5"/>
      <c r="AL1034" s="5"/>
      <c r="AM1034" s="5"/>
      <c r="AN1034" s="5"/>
      <c r="AO1034" s="5"/>
      <c r="AP1034" s="5" t="s">
        <v>12477</v>
      </c>
      <c r="AQ1034" s="4" t="s">
        <v>1351</v>
      </c>
      <c r="AR1034" s="5" t="s">
        <v>12478</v>
      </c>
      <c r="AS1034" s="4" t="s">
        <v>1656</v>
      </c>
      <c r="AT1034" s="5" t="s">
        <v>1657</v>
      </c>
      <c r="AU1034" s="5" t="s">
        <v>41</v>
      </c>
      <c r="AV1034" s="4" t="s">
        <v>1658</v>
      </c>
      <c r="AW1034" s="5" t="s">
        <v>306</v>
      </c>
      <c r="AX1034" s="4" t="s">
        <v>3804</v>
      </c>
      <c r="AY1034" s="5" t="s">
        <v>3805</v>
      </c>
      <c r="AZ1034" s="5" t="s">
        <v>11</v>
      </c>
      <c r="BA1034" s="4" t="s">
        <v>3806</v>
      </c>
      <c r="BB1034" s="5" t="s">
        <v>3807</v>
      </c>
      <c r="BC1034" s="5"/>
      <c r="BD1034" s="5"/>
      <c r="BE1034" s="5"/>
      <c r="BF1034" s="5"/>
      <c r="BG1034" s="4"/>
      <c r="BH1034" s="5"/>
    </row>
    <row r="1035" spans="1:60" x14ac:dyDescent="0.25">
      <c r="A1035">
        <f t="shared" si="87"/>
        <v>71201</v>
      </c>
      <c r="B1035">
        <f t="shared" si="88"/>
        <v>50100084</v>
      </c>
      <c r="C1035" t="str">
        <f t="shared" si="89"/>
        <v>CC</v>
      </c>
      <c r="D1035" t="str">
        <f t="shared" si="91"/>
        <v>REGION GRAND SUD</v>
      </c>
      <c r="E1035" s="12" t="str">
        <f t="shared" si="90"/>
        <v>TERRAIN</v>
      </c>
      <c r="F1035" s="4" t="s">
        <v>7044</v>
      </c>
      <c r="G1035" s="4" t="s">
        <v>1668</v>
      </c>
      <c r="H1035" s="5">
        <v>2</v>
      </c>
      <c r="I1035" s="5" t="s">
        <v>6943</v>
      </c>
      <c r="J1035" s="5"/>
      <c r="K1035" s="5"/>
      <c r="L1035" s="5"/>
      <c r="M1035" s="5" t="s">
        <v>1669</v>
      </c>
      <c r="N1035" s="5"/>
      <c r="O1035" s="5"/>
      <c r="P1035" s="5"/>
      <c r="Q1035" s="5"/>
      <c r="R1035" s="5"/>
      <c r="S1035" s="5"/>
      <c r="T1035" s="5"/>
      <c r="U1035" s="6">
        <v>45474</v>
      </c>
      <c r="V1035" s="5"/>
      <c r="W1035" s="4" t="s">
        <v>1606</v>
      </c>
      <c r="X1035" s="5"/>
      <c r="Y1035" s="5"/>
      <c r="Z1035" s="5"/>
      <c r="AA1035" s="4"/>
      <c r="AB1035" s="5"/>
      <c r="AC1035" s="5"/>
      <c r="AD1035" s="5"/>
      <c r="AE1035" s="5"/>
      <c r="AF1035" s="5"/>
      <c r="AG1035" s="5"/>
      <c r="AH1035" s="5"/>
      <c r="AI1035" s="5"/>
      <c r="AJ1035" s="5"/>
      <c r="AK1035" s="5"/>
      <c r="AL1035" s="5"/>
      <c r="AM1035" s="5"/>
      <c r="AN1035" s="5"/>
      <c r="AO1035" s="5"/>
      <c r="AP1035" s="5" t="s">
        <v>1335</v>
      </c>
      <c r="AQ1035" s="4" t="s">
        <v>1336</v>
      </c>
      <c r="AR1035" s="5" t="s">
        <v>12476</v>
      </c>
      <c r="AS1035" s="4" t="s">
        <v>1629</v>
      </c>
      <c r="AT1035" s="5" t="s">
        <v>1630</v>
      </c>
      <c r="AU1035" s="5" t="s">
        <v>41</v>
      </c>
      <c r="AV1035" s="4" t="s">
        <v>1631</v>
      </c>
      <c r="AW1035" s="5" t="s">
        <v>7</v>
      </c>
      <c r="AX1035" s="4" t="s">
        <v>1666</v>
      </c>
      <c r="AY1035" s="5" t="s">
        <v>1667</v>
      </c>
      <c r="AZ1035" s="5" t="s">
        <v>11</v>
      </c>
      <c r="BA1035" s="4" t="s">
        <v>1668</v>
      </c>
      <c r="BB1035" s="5" t="s">
        <v>1669</v>
      </c>
      <c r="BC1035" s="5"/>
      <c r="BD1035" s="5"/>
      <c r="BE1035" s="5"/>
      <c r="BF1035" s="5"/>
      <c r="BG1035" s="4"/>
      <c r="BH1035" s="5"/>
    </row>
    <row r="1036" spans="1:60" x14ac:dyDescent="0.25">
      <c r="A1036">
        <f t="shared" si="87"/>
        <v>71394</v>
      </c>
      <c r="B1036">
        <f t="shared" si="88"/>
        <v>50100118</v>
      </c>
      <c r="C1036" t="str">
        <f t="shared" si="89"/>
        <v>CC</v>
      </c>
      <c r="D1036" t="str">
        <f t="shared" si="91"/>
        <v>REGION GRAND SUD</v>
      </c>
      <c r="E1036" s="12" t="str">
        <f t="shared" si="90"/>
        <v>TERRAIN</v>
      </c>
      <c r="F1036" s="4" t="s">
        <v>7045</v>
      </c>
      <c r="G1036" s="4" t="s">
        <v>1432</v>
      </c>
      <c r="H1036" s="5">
        <v>2</v>
      </c>
      <c r="I1036" s="5" t="s">
        <v>6943</v>
      </c>
      <c r="J1036" s="5"/>
      <c r="K1036" s="5"/>
      <c r="L1036" s="5"/>
      <c r="M1036" s="5" t="s">
        <v>1433</v>
      </c>
      <c r="N1036" s="5"/>
      <c r="O1036" s="5"/>
      <c r="P1036" s="5"/>
      <c r="Q1036" s="5"/>
      <c r="R1036" s="5"/>
      <c r="S1036" s="5"/>
      <c r="T1036" s="5"/>
      <c r="U1036" s="6">
        <v>45566</v>
      </c>
      <c r="V1036" s="5"/>
      <c r="W1036" s="4" t="s">
        <v>1606</v>
      </c>
      <c r="X1036" s="5"/>
      <c r="Y1036" s="5"/>
      <c r="Z1036" s="5"/>
      <c r="AA1036" s="4"/>
      <c r="AB1036" s="5"/>
      <c r="AC1036" s="5"/>
      <c r="AD1036" s="5"/>
      <c r="AE1036" s="5"/>
      <c r="AF1036" s="5"/>
      <c r="AG1036" s="5"/>
      <c r="AH1036" s="5"/>
      <c r="AI1036" s="5"/>
      <c r="AJ1036" s="5"/>
      <c r="AK1036" s="5"/>
      <c r="AL1036" s="5"/>
      <c r="AM1036" s="5"/>
      <c r="AN1036" s="5"/>
      <c r="AO1036" s="5"/>
      <c r="AP1036" s="5" t="s">
        <v>1335</v>
      </c>
      <c r="AQ1036" s="4" t="s">
        <v>1336</v>
      </c>
      <c r="AR1036" s="5" t="s">
        <v>12476</v>
      </c>
      <c r="AS1036" s="4" t="s">
        <v>1427</v>
      </c>
      <c r="AT1036" s="5" t="s">
        <v>1428</v>
      </c>
      <c r="AU1036" s="5" t="s">
        <v>41</v>
      </c>
      <c r="AV1036" s="4" t="s">
        <v>1429</v>
      </c>
      <c r="AW1036" s="5" t="s">
        <v>129</v>
      </c>
      <c r="AX1036" s="4" t="s">
        <v>1430</v>
      </c>
      <c r="AY1036" s="5" t="s">
        <v>1431</v>
      </c>
      <c r="AZ1036" s="5" t="s">
        <v>11</v>
      </c>
      <c r="BA1036" s="4" t="s">
        <v>1432</v>
      </c>
      <c r="BB1036" s="5" t="s">
        <v>1433</v>
      </c>
      <c r="BC1036" s="5"/>
      <c r="BD1036" s="5"/>
      <c r="BE1036" s="5"/>
      <c r="BF1036" s="5"/>
      <c r="BG1036" s="4"/>
      <c r="BH1036" s="5"/>
    </row>
    <row r="1037" spans="1:60" x14ac:dyDescent="0.25">
      <c r="A1037">
        <f t="shared" si="87"/>
        <v>71112</v>
      </c>
      <c r="B1037">
        <f t="shared" si="88"/>
        <v>50100057</v>
      </c>
      <c r="C1037" t="str">
        <f t="shared" si="89"/>
        <v>CC</v>
      </c>
      <c r="D1037" t="str">
        <f t="shared" si="91"/>
        <v>REGION GRAND OUEST</v>
      </c>
      <c r="E1037" s="12" t="str">
        <f t="shared" si="90"/>
        <v>TERRAIN</v>
      </c>
      <c r="F1037" s="4" t="s">
        <v>7046</v>
      </c>
      <c r="G1037" s="4" t="s">
        <v>4269</v>
      </c>
      <c r="H1037" s="5">
        <v>2</v>
      </c>
      <c r="I1037" s="5" t="s">
        <v>6943</v>
      </c>
      <c r="J1037" s="5"/>
      <c r="K1037" s="5"/>
      <c r="L1037" s="5"/>
      <c r="M1037" s="5" t="s">
        <v>4270</v>
      </c>
      <c r="N1037" s="5"/>
      <c r="O1037" s="5"/>
      <c r="P1037" s="5"/>
      <c r="Q1037" s="5"/>
      <c r="R1037" s="5"/>
      <c r="S1037" s="5"/>
      <c r="T1037" s="5"/>
      <c r="U1037" s="6">
        <v>45566</v>
      </c>
      <c r="V1037" s="5"/>
      <c r="W1037" s="4" t="s">
        <v>1606</v>
      </c>
      <c r="X1037" s="5"/>
      <c r="Y1037" s="5"/>
      <c r="Z1037" s="5"/>
      <c r="AA1037" s="4"/>
      <c r="AB1037" s="5"/>
      <c r="AC1037" s="5"/>
      <c r="AD1037" s="5"/>
      <c r="AE1037" s="5"/>
      <c r="AF1037" s="5"/>
      <c r="AG1037" s="5"/>
      <c r="AH1037" s="5"/>
      <c r="AI1037" s="5"/>
      <c r="AJ1037" s="5"/>
      <c r="AK1037" s="5"/>
      <c r="AL1037" s="5"/>
      <c r="AM1037" s="5"/>
      <c r="AN1037" s="5"/>
      <c r="AO1037" s="5"/>
      <c r="AP1037" s="5" t="s">
        <v>1413</v>
      </c>
      <c r="AQ1037" s="4" t="s">
        <v>1414</v>
      </c>
      <c r="AR1037" s="5" t="s">
        <v>19</v>
      </c>
      <c r="AS1037" s="4" t="s">
        <v>1507</v>
      </c>
      <c r="AT1037" s="5" t="s">
        <v>1508</v>
      </c>
      <c r="AU1037" s="5" t="s">
        <v>41</v>
      </c>
      <c r="AV1037" s="4" t="s">
        <v>1509</v>
      </c>
      <c r="AW1037" s="5" t="s">
        <v>375</v>
      </c>
      <c r="AX1037" s="4" t="s">
        <v>4267</v>
      </c>
      <c r="AY1037" s="5" t="s">
        <v>4268</v>
      </c>
      <c r="AZ1037" s="5" t="s">
        <v>11</v>
      </c>
      <c r="BA1037" s="4" t="s">
        <v>4269</v>
      </c>
      <c r="BB1037" s="5" t="s">
        <v>4270</v>
      </c>
      <c r="BC1037" s="5"/>
      <c r="BD1037" s="5"/>
      <c r="BE1037" s="5"/>
      <c r="BF1037" s="5"/>
      <c r="BG1037" s="4"/>
      <c r="BH1037" s="5"/>
    </row>
    <row r="1038" spans="1:60" x14ac:dyDescent="0.25">
      <c r="A1038">
        <f t="shared" si="87"/>
        <v>71081</v>
      </c>
      <c r="B1038">
        <f t="shared" si="88"/>
        <v>50100045</v>
      </c>
      <c r="C1038" t="str">
        <f t="shared" si="89"/>
        <v>CC</v>
      </c>
      <c r="D1038" t="str">
        <f t="shared" si="91"/>
        <v>REGION GRAND OUEST</v>
      </c>
      <c r="E1038" s="12" t="str">
        <f t="shared" si="90"/>
        <v>TERRAIN</v>
      </c>
      <c r="F1038" s="4" t="s">
        <v>7047</v>
      </c>
      <c r="G1038" s="4" t="s">
        <v>1554</v>
      </c>
      <c r="H1038" s="5">
        <v>2</v>
      </c>
      <c r="I1038" s="5" t="s">
        <v>6943</v>
      </c>
      <c r="J1038" s="5"/>
      <c r="K1038" s="5"/>
      <c r="L1038" s="5"/>
      <c r="M1038" s="5" t="s">
        <v>1555</v>
      </c>
      <c r="N1038" s="5"/>
      <c r="O1038" s="5"/>
      <c r="P1038" s="5"/>
      <c r="Q1038" s="5"/>
      <c r="R1038" s="5"/>
      <c r="S1038" s="5"/>
      <c r="T1038" s="5"/>
      <c r="U1038" s="6">
        <v>45566</v>
      </c>
      <c r="V1038" s="5"/>
      <c r="W1038" s="4" t="s">
        <v>1606</v>
      </c>
      <c r="X1038" s="5"/>
      <c r="Y1038" s="5"/>
      <c r="Z1038" s="5"/>
      <c r="AA1038" s="4"/>
      <c r="AB1038" s="5"/>
      <c r="AC1038" s="5"/>
      <c r="AD1038" s="5"/>
      <c r="AE1038" s="5"/>
      <c r="AF1038" s="5"/>
      <c r="AG1038" s="5"/>
      <c r="AH1038" s="5"/>
      <c r="AI1038" s="5"/>
      <c r="AJ1038" s="5"/>
      <c r="AK1038" s="5"/>
      <c r="AL1038" s="5"/>
      <c r="AM1038" s="5"/>
      <c r="AN1038" s="5"/>
      <c r="AO1038" s="5"/>
      <c r="AP1038" s="5" t="s">
        <v>1413</v>
      </c>
      <c r="AQ1038" s="4" t="s">
        <v>1414</v>
      </c>
      <c r="AR1038" s="5" t="s">
        <v>19</v>
      </c>
      <c r="AS1038" s="4" t="s">
        <v>1549</v>
      </c>
      <c r="AT1038" s="5" t="s">
        <v>1550</v>
      </c>
      <c r="AU1038" s="5" t="s">
        <v>41</v>
      </c>
      <c r="AV1038" s="4" t="s">
        <v>1551</v>
      </c>
      <c r="AW1038" s="5" t="s">
        <v>135</v>
      </c>
      <c r="AX1038" s="4" t="s">
        <v>1552</v>
      </c>
      <c r="AY1038" s="5" t="s">
        <v>1553</v>
      </c>
      <c r="AZ1038" s="5" t="s">
        <v>11</v>
      </c>
      <c r="BA1038" s="4" t="s">
        <v>1554</v>
      </c>
      <c r="BB1038" s="5" t="s">
        <v>1555</v>
      </c>
      <c r="BC1038" s="4"/>
      <c r="BD1038" s="5"/>
      <c r="BE1038" s="5"/>
      <c r="BF1038" s="5"/>
      <c r="BG1038" s="4"/>
      <c r="BH1038" s="5"/>
    </row>
    <row r="1039" spans="1:60" x14ac:dyDescent="0.25">
      <c r="A1039">
        <f t="shared" si="87"/>
        <v>71400</v>
      </c>
      <c r="B1039">
        <f t="shared" si="88"/>
        <v>50100121</v>
      </c>
      <c r="C1039" t="str">
        <f t="shared" si="89"/>
        <v>CC</v>
      </c>
      <c r="D1039" t="str">
        <f t="shared" si="91"/>
        <v>REGION GRAND SUD</v>
      </c>
      <c r="E1039" s="12" t="str">
        <f t="shared" si="90"/>
        <v>TERRAIN</v>
      </c>
      <c r="F1039" s="4" t="s">
        <v>7048</v>
      </c>
      <c r="G1039" s="4" t="s">
        <v>2627</v>
      </c>
      <c r="H1039" s="5">
        <v>2</v>
      </c>
      <c r="I1039" s="5" t="s">
        <v>6943</v>
      </c>
      <c r="J1039" s="5"/>
      <c r="K1039" s="5"/>
      <c r="L1039" s="5"/>
      <c r="M1039" s="5" t="s">
        <v>2628</v>
      </c>
      <c r="N1039" s="5"/>
      <c r="O1039" s="5"/>
      <c r="P1039" s="5"/>
      <c r="Q1039" s="5"/>
      <c r="R1039" s="5"/>
      <c r="S1039" s="5"/>
      <c r="T1039" s="5"/>
      <c r="U1039" s="6">
        <v>45566</v>
      </c>
      <c r="V1039" s="5"/>
      <c r="W1039" s="4" t="s">
        <v>1606</v>
      </c>
      <c r="X1039" s="5"/>
      <c r="Y1039" s="5"/>
      <c r="Z1039" s="5"/>
      <c r="AA1039" s="4"/>
      <c r="AB1039" s="5"/>
      <c r="AC1039" s="5"/>
      <c r="AD1039" s="5"/>
      <c r="AE1039" s="5"/>
      <c r="AF1039" s="5"/>
      <c r="AG1039" s="5"/>
      <c r="AH1039" s="5"/>
      <c r="AI1039" s="5"/>
      <c r="AJ1039" s="5"/>
      <c r="AK1039" s="5"/>
      <c r="AL1039" s="5"/>
      <c r="AM1039" s="5"/>
      <c r="AN1039" s="5"/>
      <c r="AO1039" s="5"/>
      <c r="AP1039" s="5" t="s">
        <v>1335</v>
      </c>
      <c r="AQ1039" s="4" t="s">
        <v>1336</v>
      </c>
      <c r="AR1039" s="5" t="s">
        <v>12476</v>
      </c>
      <c r="AS1039" s="4" t="s">
        <v>1473</v>
      </c>
      <c r="AT1039" s="5" t="s">
        <v>1474</v>
      </c>
      <c r="AU1039" s="5" t="s">
        <v>41</v>
      </c>
      <c r="AV1039" s="4" t="s">
        <v>1475</v>
      </c>
      <c r="AW1039" s="5" t="s">
        <v>58</v>
      </c>
      <c r="AX1039" s="4"/>
      <c r="AY1039" s="5"/>
      <c r="AZ1039" s="5"/>
      <c r="BA1039" s="4" t="s">
        <v>2627</v>
      </c>
      <c r="BB1039" s="5" t="s">
        <v>2628</v>
      </c>
      <c r="BC1039" s="5"/>
      <c r="BD1039" s="5"/>
      <c r="BE1039" s="5"/>
      <c r="BF1039" s="5"/>
      <c r="BG1039" s="4"/>
      <c r="BH1039" s="5"/>
    </row>
    <row r="1040" spans="1:60" x14ac:dyDescent="0.25">
      <c r="A1040">
        <f t="shared" si="87"/>
        <v>71275</v>
      </c>
      <c r="B1040">
        <f t="shared" si="88"/>
        <v>50100105</v>
      </c>
      <c r="C1040" t="str">
        <f t="shared" si="89"/>
        <v>CC</v>
      </c>
      <c r="D1040" t="str">
        <f t="shared" si="91"/>
        <v>REGION CENTRE EST</v>
      </c>
      <c r="E1040" s="12" t="str">
        <f t="shared" si="90"/>
        <v>TERRAIN</v>
      </c>
      <c r="F1040" s="4" t="s">
        <v>7049</v>
      </c>
      <c r="G1040" s="4" t="s">
        <v>2555</v>
      </c>
      <c r="H1040" s="5">
        <v>2</v>
      </c>
      <c r="I1040" s="5" t="s">
        <v>6943</v>
      </c>
      <c r="J1040" s="5"/>
      <c r="K1040" s="5"/>
      <c r="L1040" s="5"/>
      <c r="M1040" s="5" t="s">
        <v>2556</v>
      </c>
      <c r="N1040" s="5"/>
      <c r="O1040" s="5"/>
      <c r="P1040" s="5"/>
      <c r="Q1040" s="5"/>
      <c r="R1040" s="5"/>
      <c r="S1040" s="5"/>
      <c r="T1040" s="5"/>
      <c r="U1040" s="6">
        <v>45627</v>
      </c>
      <c r="V1040" s="5"/>
      <c r="W1040" s="4" t="s">
        <v>1606</v>
      </c>
      <c r="X1040" s="5"/>
      <c r="Y1040" s="5"/>
      <c r="Z1040" s="5"/>
      <c r="AA1040" s="4"/>
      <c r="AB1040" s="5"/>
      <c r="AC1040" s="5"/>
      <c r="AD1040" s="5"/>
      <c r="AE1040" s="5"/>
      <c r="AF1040" s="5"/>
      <c r="AG1040" s="5"/>
      <c r="AH1040" s="5"/>
      <c r="AI1040" s="5"/>
      <c r="AJ1040" s="5"/>
      <c r="AK1040" s="5"/>
      <c r="AL1040" s="5"/>
      <c r="AM1040" s="5"/>
      <c r="AN1040" s="5"/>
      <c r="AO1040" s="5"/>
      <c r="AP1040" s="5" t="s">
        <v>1536</v>
      </c>
      <c r="AQ1040" s="4" t="s">
        <v>12479</v>
      </c>
      <c r="AR1040" s="5" t="s">
        <v>12480</v>
      </c>
      <c r="AS1040" s="4" t="s">
        <v>2290</v>
      </c>
      <c r="AT1040" s="5" t="s">
        <v>2291</v>
      </c>
      <c r="AU1040" s="5" t="s">
        <v>41</v>
      </c>
      <c r="AV1040" s="4" t="s">
        <v>2292</v>
      </c>
      <c r="AW1040" s="5" t="s">
        <v>108</v>
      </c>
      <c r="AX1040" s="4" t="s">
        <v>2553</v>
      </c>
      <c r="AY1040" s="5" t="s">
        <v>2554</v>
      </c>
      <c r="AZ1040" s="5" t="s">
        <v>11</v>
      </c>
      <c r="BA1040" s="4" t="s">
        <v>2555</v>
      </c>
      <c r="BB1040" s="5" t="s">
        <v>2556</v>
      </c>
      <c r="BC1040" s="4"/>
      <c r="BD1040" s="5"/>
      <c r="BE1040" s="5"/>
      <c r="BF1040" s="5"/>
      <c r="BG1040" s="4"/>
      <c r="BH1040" s="5"/>
    </row>
    <row r="1041" spans="1:60" x14ac:dyDescent="0.25">
      <c r="A1041">
        <f t="shared" si="87"/>
        <v>71198</v>
      </c>
      <c r="B1041">
        <f t="shared" si="88"/>
        <v>50100082</v>
      </c>
      <c r="C1041" t="str">
        <f t="shared" si="89"/>
        <v>CC</v>
      </c>
      <c r="D1041" t="str">
        <f t="shared" si="91"/>
        <v>REGION GRAND SUD</v>
      </c>
      <c r="E1041" s="12" t="str">
        <f t="shared" si="90"/>
        <v>TERRAIN</v>
      </c>
      <c r="F1041" s="4" t="s">
        <v>7050</v>
      </c>
      <c r="G1041" s="4" t="s">
        <v>3507</v>
      </c>
      <c r="H1041" s="5">
        <v>2</v>
      </c>
      <c r="I1041" s="5" t="s">
        <v>6943</v>
      </c>
      <c r="J1041" s="5"/>
      <c r="K1041" s="5"/>
      <c r="L1041" s="5"/>
      <c r="M1041" s="5" t="s">
        <v>3508</v>
      </c>
      <c r="N1041" s="5"/>
      <c r="O1041" s="5"/>
      <c r="P1041" s="5"/>
      <c r="Q1041" s="5"/>
      <c r="R1041" s="5"/>
      <c r="S1041" s="5"/>
      <c r="T1041" s="5"/>
      <c r="U1041" s="6">
        <v>45474</v>
      </c>
      <c r="V1041" s="5"/>
      <c r="W1041" s="4" t="s">
        <v>1606</v>
      </c>
      <c r="X1041" s="5"/>
      <c r="Y1041" s="5"/>
      <c r="Z1041" s="5"/>
      <c r="AA1041" s="4"/>
      <c r="AB1041" s="5"/>
      <c r="AC1041" s="5"/>
      <c r="AD1041" s="5"/>
      <c r="AE1041" s="5"/>
      <c r="AF1041" s="5"/>
      <c r="AG1041" s="5"/>
      <c r="AH1041" s="5"/>
      <c r="AI1041" s="5"/>
      <c r="AJ1041" s="5"/>
      <c r="AK1041" s="5"/>
      <c r="AL1041" s="5"/>
      <c r="AM1041" s="5"/>
      <c r="AN1041" s="5"/>
      <c r="AO1041" s="5"/>
      <c r="AP1041" s="5" t="s">
        <v>1335</v>
      </c>
      <c r="AQ1041" s="4" t="s">
        <v>1336</v>
      </c>
      <c r="AR1041" s="5" t="s">
        <v>12476</v>
      </c>
      <c r="AS1041" s="4" t="s">
        <v>1440</v>
      </c>
      <c r="AT1041" s="5" t="s">
        <v>1441</v>
      </c>
      <c r="AU1041" s="5" t="s">
        <v>41</v>
      </c>
      <c r="AV1041" s="4" t="s">
        <v>1537</v>
      </c>
      <c r="AW1041" s="5" t="s">
        <v>31</v>
      </c>
      <c r="AX1041" s="4" t="s">
        <v>3505</v>
      </c>
      <c r="AY1041" s="5" t="s">
        <v>3506</v>
      </c>
      <c r="AZ1041" s="5" t="s">
        <v>11</v>
      </c>
      <c r="BA1041" s="4" t="s">
        <v>3507</v>
      </c>
      <c r="BB1041" s="5" t="s">
        <v>3508</v>
      </c>
      <c r="BC1041" s="5"/>
      <c r="BD1041" s="5"/>
      <c r="BE1041" s="5"/>
      <c r="BF1041" s="5"/>
      <c r="BG1041" s="4"/>
      <c r="BH1041" s="5"/>
    </row>
    <row r="1042" spans="1:60" x14ac:dyDescent="0.25">
      <c r="A1042">
        <f t="shared" si="87"/>
        <v>71099</v>
      </c>
      <c r="B1042">
        <f t="shared" si="88"/>
        <v>50100053</v>
      </c>
      <c r="C1042" t="str">
        <f t="shared" si="89"/>
        <v>CC</v>
      </c>
      <c r="D1042" t="str">
        <f t="shared" si="91"/>
        <v>REGION GRAND OUEST</v>
      </c>
      <c r="E1042" s="12" t="str">
        <f t="shared" si="90"/>
        <v>TERRAIN</v>
      </c>
      <c r="F1042" s="4" t="s">
        <v>7051</v>
      </c>
      <c r="G1042" s="4" t="s">
        <v>1833</v>
      </c>
      <c r="H1042" s="5">
        <v>2</v>
      </c>
      <c r="I1042" s="5" t="s">
        <v>6943</v>
      </c>
      <c r="J1042" s="5"/>
      <c r="K1042" s="5"/>
      <c r="L1042" s="5"/>
      <c r="M1042" s="5" t="s">
        <v>1834</v>
      </c>
      <c r="N1042" s="5"/>
      <c r="O1042" s="5"/>
      <c r="P1042" s="5"/>
      <c r="Q1042" s="5"/>
      <c r="R1042" s="5"/>
      <c r="S1042" s="5"/>
      <c r="T1042" s="5"/>
      <c r="U1042" s="6">
        <v>45597</v>
      </c>
      <c r="V1042" s="5"/>
      <c r="W1042" s="4" t="s">
        <v>1606</v>
      </c>
      <c r="X1042" s="5"/>
      <c r="Y1042" s="5"/>
      <c r="Z1042" s="5"/>
      <c r="AA1042" s="4"/>
      <c r="AB1042" s="5"/>
      <c r="AC1042" s="5"/>
      <c r="AD1042" s="5"/>
      <c r="AE1042" s="5"/>
      <c r="AF1042" s="5"/>
      <c r="AG1042" s="5"/>
      <c r="AH1042" s="5"/>
      <c r="AI1042" s="5"/>
      <c r="AJ1042" s="5"/>
      <c r="AK1042" s="5"/>
      <c r="AL1042" s="5"/>
      <c r="AM1042" s="5"/>
      <c r="AN1042" s="5"/>
      <c r="AO1042" s="5"/>
      <c r="AP1042" s="5" t="s">
        <v>1413</v>
      </c>
      <c r="AQ1042" s="4" t="s">
        <v>1414</v>
      </c>
      <c r="AR1042" s="5" t="s">
        <v>19</v>
      </c>
      <c r="AS1042" s="4" t="s">
        <v>1828</v>
      </c>
      <c r="AT1042" s="5" t="s">
        <v>1829</v>
      </c>
      <c r="AU1042" s="5" t="s">
        <v>41</v>
      </c>
      <c r="AV1042" s="4" t="s">
        <v>1830</v>
      </c>
      <c r="AW1042" s="5" t="s">
        <v>148</v>
      </c>
      <c r="AX1042" s="4" t="s">
        <v>1831</v>
      </c>
      <c r="AY1042" s="5" t="s">
        <v>1832</v>
      </c>
      <c r="AZ1042" s="5" t="s">
        <v>11</v>
      </c>
      <c r="BA1042" s="4" t="s">
        <v>1833</v>
      </c>
      <c r="BB1042" s="5" t="s">
        <v>1834</v>
      </c>
      <c r="BC1042" s="4"/>
      <c r="BD1042" s="5"/>
      <c r="BE1042" s="5"/>
      <c r="BF1042" s="5"/>
      <c r="BG1042" s="4"/>
      <c r="BH1042" s="5"/>
    </row>
    <row r="1043" spans="1:60" x14ac:dyDescent="0.25">
      <c r="A1043">
        <f t="shared" si="87"/>
        <v>71528</v>
      </c>
      <c r="B1043">
        <f t="shared" si="88"/>
        <v>50100142</v>
      </c>
      <c r="C1043" t="str">
        <f t="shared" si="89"/>
        <v>CC</v>
      </c>
      <c r="D1043" t="str">
        <f t="shared" si="91"/>
        <v>REGION CENTRE EST</v>
      </c>
      <c r="E1043" s="12" t="str">
        <f t="shared" si="90"/>
        <v>TERRAIN</v>
      </c>
      <c r="F1043" s="4" t="s">
        <v>7052</v>
      </c>
      <c r="G1043" s="4" t="s">
        <v>2648</v>
      </c>
      <c r="H1043" s="5">
        <v>2</v>
      </c>
      <c r="I1043" s="5" t="s">
        <v>6943</v>
      </c>
      <c r="J1043" s="5"/>
      <c r="K1043" s="5"/>
      <c r="L1043" s="5"/>
      <c r="M1043" s="5" t="s">
        <v>2649</v>
      </c>
      <c r="N1043" s="5"/>
      <c r="O1043" s="5"/>
      <c r="P1043" s="5"/>
      <c r="Q1043" s="5"/>
      <c r="R1043" s="5"/>
      <c r="S1043" s="5"/>
      <c r="T1043" s="5"/>
      <c r="U1043" s="6">
        <v>45627</v>
      </c>
      <c r="V1043" s="5"/>
      <c r="W1043" s="4" t="s">
        <v>1606</v>
      </c>
      <c r="X1043" s="5"/>
      <c r="Y1043" s="5"/>
      <c r="Z1043" s="5"/>
      <c r="AA1043" s="4"/>
      <c r="AB1043" s="5"/>
      <c r="AC1043" s="5"/>
      <c r="AD1043" s="5"/>
      <c r="AE1043" s="5"/>
      <c r="AF1043" s="5"/>
      <c r="AG1043" s="5"/>
      <c r="AH1043" s="5"/>
      <c r="AI1043" s="5"/>
      <c r="AJ1043" s="5"/>
      <c r="AK1043" s="5"/>
      <c r="AL1043" s="5"/>
      <c r="AM1043" s="5"/>
      <c r="AN1043" s="5"/>
      <c r="AO1043" s="5"/>
      <c r="AP1043" s="5" t="s">
        <v>1536</v>
      </c>
      <c r="AQ1043" s="4" t="s">
        <v>12479</v>
      </c>
      <c r="AR1043" s="5" t="s">
        <v>12480</v>
      </c>
      <c r="AS1043" s="4" t="s">
        <v>1993</v>
      </c>
      <c r="AT1043" s="5" t="s">
        <v>1994</v>
      </c>
      <c r="AU1043" s="5" t="s">
        <v>41</v>
      </c>
      <c r="AV1043" s="4" t="s">
        <v>1995</v>
      </c>
      <c r="AW1043" s="5" t="s">
        <v>53</v>
      </c>
      <c r="AX1043" s="4" t="s">
        <v>2646</v>
      </c>
      <c r="AY1043" s="5" t="s">
        <v>2647</v>
      </c>
      <c r="AZ1043" s="5" t="s">
        <v>11</v>
      </c>
      <c r="BA1043" s="4" t="s">
        <v>2648</v>
      </c>
      <c r="BB1043" s="5" t="s">
        <v>2649</v>
      </c>
      <c r="BC1043" s="5"/>
      <c r="BD1043" s="5"/>
      <c r="BE1043" s="5"/>
      <c r="BF1043" s="5"/>
      <c r="BG1043" s="4"/>
      <c r="BH1043" s="5"/>
    </row>
    <row r="1044" spans="1:60" x14ac:dyDescent="0.25">
      <c r="A1044">
        <f t="shared" si="87"/>
        <v>71564</v>
      </c>
      <c r="B1044">
        <f t="shared" si="88"/>
        <v>50100154</v>
      </c>
      <c r="C1044" t="str">
        <f t="shared" si="89"/>
        <v>CC</v>
      </c>
      <c r="D1044" t="str">
        <f t="shared" si="91"/>
        <v>REGION GRAND OUEST</v>
      </c>
      <c r="E1044" s="12" t="str">
        <f t="shared" si="90"/>
        <v>TERRAIN</v>
      </c>
      <c r="F1044" s="4" t="s">
        <v>7053</v>
      </c>
      <c r="G1044" s="4" t="s">
        <v>4611</v>
      </c>
      <c r="H1044" s="5">
        <v>2</v>
      </c>
      <c r="I1044" s="5" t="s">
        <v>6943</v>
      </c>
      <c r="J1044" s="5"/>
      <c r="K1044" s="5"/>
      <c r="L1044" s="5"/>
      <c r="M1044" s="5" t="s">
        <v>4612</v>
      </c>
      <c r="N1044" s="5"/>
      <c r="O1044" s="5"/>
      <c r="P1044" s="5"/>
      <c r="Q1044" s="5"/>
      <c r="R1044" s="5"/>
      <c r="S1044" s="5"/>
      <c r="T1044" s="5"/>
      <c r="U1044" s="6">
        <v>45627</v>
      </c>
      <c r="V1044" s="5"/>
      <c r="W1044" s="4" t="s">
        <v>1606</v>
      </c>
      <c r="X1044" s="5"/>
      <c r="Y1044" s="5"/>
      <c r="Z1044" s="5"/>
      <c r="AA1044" s="4"/>
      <c r="AB1044" s="5"/>
      <c r="AC1044" s="5"/>
      <c r="AD1044" s="5"/>
      <c r="AE1044" s="5"/>
      <c r="AF1044" s="5"/>
      <c r="AG1044" s="5"/>
      <c r="AH1044" s="5"/>
      <c r="AI1044" s="5"/>
      <c r="AJ1044" s="5"/>
      <c r="AK1044" s="5"/>
      <c r="AL1044" s="5"/>
      <c r="AM1044" s="5"/>
      <c r="AN1044" s="5"/>
      <c r="AO1044" s="5"/>
      <c r="AP1044" s="5" t="s">
        <v>1413</v>
      </c>
      <c r="AQ1044" s="4" t="s">
        <v>1414</v>
      </c>
      <c r="AR1044" s="5" t="s">
        <v>19</v>
      </c>
      <c r="AS1044" s="4" t="s">
        <v>2662</v>
      </c>
      <c r="AT1044" s="5" t="s">
        <v>2663</v>
      </c>
      <c r="AU1044" s="5" t="s">
        <v>41</v>
      </c>
      <c r="AV1044" s="4" t="s">
        <v>2664</v>
      </c>
      <c r="AW1044" s="5" t="s">
        <v>119</v>
      </c>
      <c r="AX1044" s="4" t="s">
        <v>4609</v>
      </c>
      <c r="AY1044" s="5" t="s">
        <v>4610</v>
      </c>
      <c r="AZ1044" s="5" t="s">
        <v>11</v>
      </c>
      <c r="BA1044" s="4" t="s">
        <v>4611</v>
      </c>
      <c r="BB1044" s="5" t="s">
        <v>4612</v>
      </c>
      <c r="BC1044" s="4"/>
      <c r="BD1044" s="5"/>
      <c r="BE1044" s="5"/>
      <c r="BF1044" s="5"/>
      <c r="BG1044" s="4"/>
      <c r="BH1044" s="5"/>
    </row>
    <row r="1045" spans="1:60" x14ac:dyDescent="0.25">
      <c r="A1045">
        <f t="shared" si="87"/>
        <v>71221</v>
      </c>
      <c r="B1045">
        <f t="shared" si="88"/>
        <v>50100088</v>
      </c>
      <c r="C1045" t="str">
        <f t="shared" si="89"/>
        <v>CC</v>
      </c>
      <c r="D1045" t="str">
        <f t="shared" si="91"/>
        <v>REGION GRAND OUEST</v>
      </c>
      <c r="E1045" s="12" t="str">
        <f t="shared" si="90"/>
        <v>TERRAIN</v>
      </c>
      <c r="F1045" s="4" t="s">
        <v>7054</v>
      </c>
      <c r="G1045" s="4" t="s">
        <v>5054</v>
      </c>
      <c r="H1045" s="5">
        <v>2</v>
      </c>
      <c r="I1045" s="5" t="s">
        <v>6943</v>
      </c>
      <c r="J1045" s="5"/>
      <c r="K1045" s="5"/>
      <c r="L1045" s="5"/>
      <c r="M1045" s="5" t="s">
        <v>5055</v>
      </c>
      <c r="N1045" s="5"/>
      <c r="O1045" s="5"/>
      <c r="P1045" s="5"/>
      <c r="Q1045" s="5"/>
      <c r="R1045" s="5"/>
      <c r="S1045" s="5"/>
      <c r="T1045" s="5"/>
      <c r="U1045" s="6">
        <v>45566</v>
      </c>
      <c r="V1045" s="5"/>
      <c r="W1045" s="4" t="s">
        <v>1606</v>
      </c>
      <c r="X1045" s="5"/>
      <c r="Y1045" s="5"/>
      <c r="Z1045" s="5"/>
      <c r="AA1045" s="4"/>
      <c r="AB1045" s="5"/>
      <c r="AC1045" s="5"/>
      <c r="AD1045" s="5"/>
      <c r="AE1045" s="5"/>
      <c r="AF1045" s="5"/>
      <c r="AG1045" s="5"/>
      <c r="AH1045" s="5"/>
      <c r="AI1045" s="5"/>
      <c r="AJ1045" s="5"/>
      <c r="AK1045" s="5"/>
      <c r="AL1045" s="5"/>
      <c r="AM1045" s="5"/>
      <c r="AN1045" s="5"/>
      <c r="AO1045" s="5"/>
      <c r="AP1045" s="5" t="s">
        <v>1413</v>
      </c>
      <c r="AQ1045" s="4" t="s">
        <v>1414</v>
      </c>
      <c r="AR1045" s="5" t="s">
        <v>19</v>
      </c>
      <c r="AS1045" s="4" t="s">
        <v>1415</v>
      </c>
      <c r="AT1045" s="5" t="s">
        <v>1416</v>
      </c>
      <c r="AU1045" s="5" t="s">
        <v>41</v>
      </c>
      <c r="AV1045" s="4" t="s">
        <v>1417</v>
      </c>
      <c r="AW1045" s="5" t="s">
        <v>20</v>
      </c>
      <c r="AX1045" s="4" t="s">
        <v>5051</v>
      </c>
      <c r="AY1045" s="5" t="s">
        <v>5053</v>
      </c>
      <c r="AZ1045" s="5" t="s">
        <v>11</v>
      </c>
      <c r="BA1045" s="4" t="s">
        <v>5054</v>
      </c>
      <c r="BB1045" s="5" t="s">
        <v>5055</v>
      </c>
      <c r="BC1045" s="5"/>
      <c r="BD1045" s="5"/>
      <c r="BE1045" s="5"/>
      <c r="BF1045" s="5"/>
      <c r="BG1045" s="4"/>
      <c r="BH1045" s="5"/>
    </row>
    <row r="1046" spans="1:60" x14ac:dyDescent="0.25">
      <c r="A1046">
        <f t="shared" si="87"/>
        <v>71625</v>
      </c>
      <c r="B1046">
        <f t="shared" si="88"/>
        <v>50100156</v>
      </c>
      <c r="C1046" t="str">
        <f t="shared" si="89"/>
        <v>CC</v>
      </c>
      <c r="D1046" t="str">
        <f t="shared" si="91"/>
        <v>REGION GRAND SUD</v>
      </c>
      <c r="E1046" s="12" t="str">
        <f t="shared" si="90"/>
        <v>TERRAIN</v>
      </c>
      <c r="F1046" s="4" t="s">
        <v>7055</v>
      </c>
      <c r="G1046" s="4" t="s">
        <v>1879</v>
      </c>
      <c r="H1046" s="5">
        <v>2</v>
      </c>
      <c r="I1046" s="5" t="s">
        <v>6943</v>
      </c>
      <c r="J1046" s="5"/>
      <c r="K1046" s="5"/>
      <c r="L1046" s="5"/>
      <c r="M1046" s="5" t="s">
        <v>1880</v>
      </c>
      <c r="N1046" s="5"/>
      <c r="O1046" s="5"/>
      <c r="P1046" s="5"/>
      <c r="Q1046" s="5"/>
      <c r="R1046" s="5"/>
      <c r="S1046" s="5"/>
      <c r="T1046" s="5"/>
      <c r="U1046" s="6">
        <v>45474</v>
      </c>
      <c r="V1046" s="5"/>
      <c r="W1046" s="4" t="s">
        <v>1606</v>
      </c>
      <c r="X1046" s="5"/>
      <c r="Y1046" s="5"/>
      <c r="Z1046" s="5"/>
      <c r="AA1046" s="4"/>
      <c r="AB1046" s="5"/>
      <c r="AC1046" s="5"/>
      <c r="AD1046" s="5"/>
      <c r="AE1046" s="5"/>
      <c r="AF1046" s="5"/>
      <c r="AG1046" s="5"/>
      <c r="AH1046" s="5"/>
      <c r="AI1046" s="5"/>
      <c r="AJ1046" s="5"/>
      <c r="AK1046" s="5"/>
      <c r="AL1046" s="5"/>
      <c r="AM1046" s="5"/>
      <c r="AN1046" s="5"/>
      <c r="AO1046" s="5"/>
      <c r="AP1046" s="5" t="s">
        <v>1335</v>
      </c>
      <c r="AQ1046" s="4" t="s">
        <v>1336</v>
      </c>
      <c r="AR1046" s="5" t="s">
        <v>12476</v>
      </c>
      <c r="AS1046" s="4" t="s">
        <v>1337</v>
      </c>
      <c r="AT1046" s="5" t="s">
        <v>1338</v>
      </c>
      <c r="AU1046" s="5" t="s">
        <v>41</v>
      </c>
      <c r="AV1046" s="4" t="s">
        <v>1339</v>
      </c>
      <c r="AW1046" s="5" t="s">
        <v>76</v>
      </c>
      <c r="AX1046" s="4" t="s">
        <v>1877</v>
      </c>
      <c r="AY1046" s="5" t="s">
        <v>1878</v>
      </c>
      <c r="AZ1046" s="5" t="s">
        <v>11</v>
      </c>
      <c r="BA1046" s="4" t="s">
        <v>1879</v>
      </c>
      <c r="BB1046" s="5" t="s">
        <v>1880</v>
      </c>
      <c r="BC1046" s="4"/>
      <c r="BD1046" s="5"/>
      <c r="BE1046" s="5"/>
      <c r="BF1046" s="5"/>
      <c r="BG1046" s="4"/>
      <c r="BH1046" s="5"/>
    </row>
    <row r="1047" spans="1:60" x14ac:dyDescent="0.25">
      <c r="A1047">
        <f t="shared" si="87"/>
        <v>71399</v>
      </c>
      <c r="B1047">
        <f t="shared" si="88"/>
        <v>50100120</v>
      </c>
      <c r="C1047" t="str">
        <f t="shared" si="89"/>
        <v>CC</v>
      </c>
      <c r="D1047" t="str">
        <f t="shared" si="91"/>
        <v>REGION GRAND SUD</v>
      </c>
      <c r="E1047" s="12" t="str">
        <f t="shared" si="90"/>
        <v>TERRAIN</v>
      </c>
      <c r="F1047" s="4" t="s">
        <v>7056</v>
      </c>
      <c r="G1047" s="4" t="s">
        <v>1736</v>
      </c>
      <c r="H1047" s="5">
        <v>2</v>
      </c>
      <c r="I1047" s="5" t="s">
        <v>6943</v>
      </c>
      <c r="J1047" s="5"/>
      <c r="K1047" s="5"/>
      <c r="L1047" s="5"/>
      <c r="M1047" s="5" t="s">
        <v>1737</v>
      </c>
      <c r="N1047" s="5"/>
      <c r="O1047" s="5"/>
      <c r="P1047" s="5"/>
      <c r="Q1047" s="5"/>
      <c r="R1047" s="5"/>
      <c r="S1047" s="5"/>
      <c r="T1047" s="5"/>
      <c r="U1047" s="6">
        <v>45474</v>
      </c>
      <c r="V1047" s="5"/>
      <c r="W1047" s="4" t="s">
        <v>1606</v>
      </c>
      <c r="X1047" s="5"/>
      <c r="Y1047" s="5"/>
      <c r="Z1047" s="5"/>
      <c r="AA1047" s="4"/>
      <c r="AB1047" s="5"/>
      <c r="AC1047" s="5"/>
      <c r="AD1047" s="5"/>
      <c r="AE1047" s="5"/>
      <c r="AF1047" s="5"/>
      <c r="AG1047" s="5"/>
      <c r="AH1047" s="5"/>
      <c r="AI1047" s="5"/>
      <c r="AJ1047" s="5"/>
      <c r="AK1047" s="5"/>
      <c r="AL1047" s="5"/>
      <c r="AM1047" s="5"/>
      <c r="AN1047" s="5"/>
      <c r="AO1047" s="5"/>
      <c r="AP1047" s="5" t="s">
        <v>1335</v>
      </c>
      <c r="AQ1047" s="4" t="s">
        <v>1336</v>
      </c>
      <c r="AR1047" s="5" t="s">
        <v>12476</v>
      </c>
      <c r="AS1047" s="4" t="s">
        <v>1522</v>
      </c>
      <c r="AT1047" s="5" t="s">
        <v>1523</v>
      </c>
      <c r="AU1047" s="5" t="s">
        <v>41</v>
      </c>
      <c r="AV1047" s="4" t="s">
        <v>1524</v>
      </c>
      <c r="AW1047" s="5" t="s">
        <v>93</v>
      </c>
      <c r="AX1047" s="4" t="s">
        <v>1734</v>
      </c>
      <c r="AY1047" s="5" t="s">
        <v>1735</v>
      </c>
      <c r="AZ1047" s="5" t="s">
        <v>11</v>
      </c>
      <c r="BA1047" s="4" t="s">
        <v>1736</v>
      </c>
      <c r="BB1047" s="5" t="s">
        <v>1737</v>
      </c>
      <c r="BC1047" s="4"/>
      <c r="BD1047" s="5"/>
      <c r="BE1047" s="5"/>
      <c r="BF1047" s="5"/>
      <c r="BG1047" s="4"/>
      <c r="BH1047" s="5"/>
    </row>
    <row r="1048" spans="1:60" x14ac:dyDescent="0.25">
      <c r="A1048">
        <f t="shared" ref="A1048:A1109" si="92">G1048*1</f>
        <v>71467</v>
      </c>
      <c r="B1048">
        <f t="shared" ref="B1048:B1109" si="93">F1048*1</f>
        <v>50100130</v>
      </c>
      <c r="C1048" t="str">
        <f t="shared" ref="C1048:C1109" si="94">IF(LEFT(T1048,4)="ASSI","ASSISTANTE",IF(T1048="100 IMD","IMD",IF(T1048="105 IMD","IMD",IF(T1048="200 IMP","IMP",IF(T1048="310 CMA","IMP","CC")))))</f>
        <v>CC</v>
      </c>
      <c r="D1048" t="str">
        <f t="shared" si="91"/>
        <v>REGION GRAND OUEST</v>
      </c>
      <c r="E1048" s="12" t="str">
        <f t="shared" ref="E1048:E1109" si="95">IF(BB1048="OC FICTIVE","EN MISSION","TERRAIN")</f>
        <v>TERRAIN</v>
      </c>
      <c r="F1048" s="4" t="s">
        <v>7057</v>
      </c>
      <c r="G1048" s="4" t="s">
        <v>2532</v>
      </c>
      <c r="H1048" s="5">
        <v>2</v>
      </c>
      <c r="I1048" s="5" t="s">
        <v>6943</v>
      </c>
      <c r="J1048" s="5"/>
      <c r="K1048" s="5"/>
      <c r="L1048" s="5"/>
      <c r="M1048" s="5" t="s">
        <v>2533</v>
      </c>
      <c r="N1048" s="5"/>
      <c r="O1048" s="5"/>
      <c r="P1048" s="5"/>
      <c r="Q1048" s="5"/>
      <c r="R1048" s="5"/>
      <c r="S1048" s="5"/>
      <c r="T1048" s="5"/>
      <c r="U1048" s="6">
        <v>45566</v>
      </c>
      <c r="V1048" s="5"/>
      <c r="W1048" s="4" t="s">
        <v>1606</v>
      </c>
      <c r="X1048" s="5"/>
      <c r="Y1048" s="5"/>
      <c r="Z1048" s="5"/>
      <c r="AA1048" s="4"/>
      <c r="AB1048" s="5"/>
      <c r="AC1048" s="5"/>
      <c r="AD1048" s="5"/>
      <c r="AE1048" s="5"/>
      <c r="AF1048" s="5"/>
      <c r="AG1048" s="5"/>
      <c r="AH1048" s="5"/>
      <c r="AI1048" s="5"/>
      <c r="AJ1048" s="5"/>
      <c r="AK1048" s="5"/>
      <c r="AL1048" s="5"/>
      <c r="AM1048" s="5"/>
      <c r="AN1048" s="5"/>
      <c r="AO1048" s="5"/>
      <c r="AP1048" s="5" t="s">
        <v>1413</v>
      </c>
      <c r="AQ1048" s="4" t="s">
        <v>1414</v>
      </c>
      <c r="AR1048" s="5" t="s">
        <v>19</v>
      </c>
      <c r="AS1048" s="4" t="s">
        <v>1549</v>
      </c>
      <c r="AT1048" s="5" t="s">
        <v>1550</v>
      </c>
      <c r="AU1048" s="5" t="s">
        <v>41</v>
      </c>
      <c r="AV1048" s="4" t="s">
        <v>1551</v>
      </c>
      <c r="AW1048" s="5" t="s">
        <v>135</v>
      </c>
      <c r="AX1048" s="4" t="s">
        <v>2530</v>
      </c>
      <c r="AY1048" s="5" t="s">
        <v>2531</v>
      </c>
      <c r="AZ1048" s="5" t="s">
        <v>11</v>
      </c>
      <c r="BA1048" s="4" t="s">
        <v>2532</v>
      </c>
      <c r="BB1048" s="5" t="s">
        <v>2533</v>
      </c>
      <c r="BC1048" s="5"/>
      <c r="BD1048" s="5"/>
      <c r="BE1048" s="5"/>
      <c r="BF1048" s="5"/>
      <c r="BG1048" s="4"/>
      <c r="BH1048" s="5"/>
    </row>
    <row r="1049" spans="1:60" x14ac:dyDescent="0.25">
      <c r="A1049">
        <f t="shared" si="92"/>
        <v>71531</v>
      </c>
      <c r="B1049">
        <f t="shared" si="93"/>
        <v>50100143</v>
      </c>
      <c r="C1049" t="str">
        <f t="shared" si="94"/>
        <v>CC</v>
      </c>
      <c r="D1049" t="str">
        <f t="shared" si="91"/>
        <v>REGION CENTRE EST</v>
      </c>
      <c r="E1049" s="12" t="str">
        <f t="shared" si="95"/>
        <v>TERRAIN</v>
      </c>
      <c r="F1049" s="4" t="s">
        <v>7058</v>
      </c>
      <c r="G1049" s="4" t="s">
        <v>1998</v>
      </c>
      <c r="H1049" s="5">
        <v>2</v>
      </c>
      <c r="I1049" s="5" t="s">
        <v>6943</v>
      </c>
      <c r="J1049" s="5"/>
      <c r="K1049" s="5"/>
      <c r="L1049" s="5"/>
      <c r="M1049" s="5" t="s">
        <v>1999</v>
      </c>
      <c r="N1049" s="5"/>
      <c r="O1049" s="5"/>
      <c r="P1049" s="5"/>
      <c r="Q1049" s="5"/>
      <c r="R1049" s="5"/>
      <c r="S1049" s="5"/>
      <c r="T1049" s="5"/>
      <c r="U1049" s="6">
        <v>45627</v>
      </c>
      <c r="V1049" s="5"/>
      <c r="W1049" s="4" t="s">
        <v>1606</v>
      </c>
      <c r="X1049" s="5"/>
      <c r="Y1049" s="5"/>
      <c r="Z1049" s="5"/>
      <c r="AA1049" s="4"/>
      <c r="AB1049" s="5"/>
      <c r="AC1049" s="5"/>
      <c r="AD1049" s="5"/>
      <c r="AE1049" s="5"/>
      <c r="AF1049" s="5"/>
      <c r="AG1049" s="5"/>
      <c r="AH1049" s="5"/>
      <c r="AI1049" s="5"/>
      <c r="AJ1049" s="5"/>
      <c r="AK1049" s="5"/>
      <c r="AL1049" s="5"/>
      <c r="AM1049" s="5"/>
      <c r="AN1049" s="5"/>
      <c r="AO1049" s="5"/>
      <c r="AP1049" s="5" t="s">
        <v>1536</v>
      </c>
      <c r="AQ1049" s="4" t="s">
        <v>12479</v>
      </c>
      <c r="AR1049" s="5" t="s">
        <v>12480</v>
      </c>
      <c r="AS1049" s="4" t="s">
        <v>1993</v>
      </c>
      <c r="AT1049" s="5" t="s">
        <v>1994</v>
      </c>
      <c r="AU1049" s="5" t="s">
        <v>41</v>
      </c>
      <c r="AV1049" s="4" t="s">
        <v>1995</v>
      </c>
      <c r="AW1049" s="5" t="s">
        <v>53</v>
      </c>
      <c r="AX1049" s="4" t="s">
        <v>1996</v>
      </c>
      <c r="AY1049" s="5" t="s">
        <v>1997</v>
      </c>
      <c r="AZ1049" s="5" t="s">
        <v>11</v>
      </c>
      <c r="BA1049" s="4" t="s">
        <v>1998</v>
      </c>
      <c r="BB1049" s="5" t="s">
        <v>1999</v>
      </c>
      <c r="BC1049" s="5"/>
      <c r="BD1049" s="5"/>
      <c r="BE1049" s="5"/>
      <c r="BF1049" s="5"/>
      <c r="BG1049" s="4"/>
      <c r="BH1049" s="5"/>
    </row>
    <row r="1050" spans="1:60" x14ac:dyDescent="0.25">
      <c r="A1050">
        <f t="shared" si="92"/>
        <v>71132</v>
      </c>
      <c r="B1050">
        <f t="shared" si="93"/>
        <v>50100064</v>
      </c>
      <c r="C1050" t="str">
        <f t="shared" si="94"/>
        <v>CC</v>
      </c>
      <c r="D1050" t="str">
        <f t="shared" si="91"/>
        <v>REGION CENTRE EST</v>
      </c>
      <c r="E1050" s="12" t="str">
        <f t="shared" si="95"/>
        <v>TERRAIN</v>
      </c>
      <c r="F1050" s="4" t="s">
        <v>7059</v>
      </c>
      <c r="G1050" s="4" t="s">
        <v>1788</v>
      </c>
      <c r="H1050" s="5">
        <v>2</v>
      </c>
      <c r="I1050" s="5" t="s">
        <v>6943</v>
      </c>
      <c r="J1050" s="5"/>
      <c r="K1050" s="5"/>
      <c r="L1050" s="5"/>
      <c r="M1050" s="5" t="s">
        <v>1789</v>
      </c>
      <c r="N1050" s="5"/>
      <c r="O1050" s="5"/>
      <c r="P1050" s="5"/>
      <c r="Q1050" s="5"/>
      <c r="R1050" s="5"/>
      <c r="S1050" s="5"/>
      <c r="T1050" s="5"/>
      <c r="U1050" s="6">
        <v>45627</v>
      </c>
      <c r="V1050" s="5"/>
      <c r="W1050" s="4" t="s">
        <v>1606</v>
      </c>
      <c r="X1050" s="5"/>
      <c r="Y1050" s="5"/>
      <c r="Z1050" s="5"/>
      <c r="AA1050" s="4"/>
      <c r="AB1050" s="5"/>
      <c r="AC1050" s="5"/>
      <c r="AD1050" s="5"/>
      <c r="AE1050" s="5"/>
      <c r="AF1050" s="5"/>
      <c r="AG1050" s="5"/>
      <c r="AH1050" s="5"/>
      <c r="AI1050" s="5"/>
      <c r="AJ1050" s="5"/>
      <c r="AK1050" s="5"/>
      <c r="AL1050" s="5"/>
      <c r="AM1050" s="5"/>
      <c r="AN1050" s="5"/>
      <c r="AO1050" s="5"/>
      <c r="AP1050" s="5" t="s">
        <v>1536</v>
      </c>
      <c r="AQ1050" s="4" t="s">
        <v>12479</v>
      </c>
      <c r="AR1050" s="5" t="s">
        <v>12480</v>
      </c>
      <c r="AS1050" s="4" t="s">
        <v>1564</v>
      </c>
      <c r="AT1050" s="5" t="s">
        <v>1565</v>
      </c>
      <c r="AU1050" s="5" t="s">
        <v>41</v>
      </c>
      <c r="AV1050" s="4" t="s">
        <v>1566</v>
      </c>
      <c r="AW1050" s="5" t="s">
        <v>68</v>
      </c>
      <c r="AX1050" s="4"/>
      <c r="AY1050" s="5"/>
      <c r="AZ1050" s="5"/>
      <c r="BA1050" s="4" t="s">
        <v>1788</v>
      </c>
      <c r="BB1050" s="5" t="s">
        <v>1789</v>
      </c>
      <c r="BC1050" s="4"/>
      <c r="BD1050" s="5"/>
      <c r="BE1050" s="5"/>
      <c r="BF1050" s="5"/>
      <c r="BG1050" s="4"/>
      <c r="BH1050" s="5"/>
    </row>
    <row r="1051" spans="1:60" x14ac:dyDescent="0.25">
      <c r="A1051">
        <f t="shared" si="92"/>
        <v>71070</v>
      </c>
      <c r="B1051">
        <f t="shared" si="93"/>
        <v>50100040</v>
      </c>
      <c r="C1051" t="str">
        <f t="shared" si="94"/>
        <v>CC</v>
      </c>
      <c r="D1051" t="str">
        <f t="shared" si="91"/>
        <v>REGION GRAND OUEST</v>
      </c>
      <c r="E1051" s="12" t="str">
        <f t="shared" si="95"/>
        <v>TERRAIN</v>
      </c>
      <c r="F1051" s="4" t="s">
        <v>7060</v>
      </c>
      <c r="G1051" s="4" t="s">
        <v>3131</v>
      </c>
      <c r="H1051" s="5">
        <v>2</v>
      </c>
      <c r="I1051" s="5" t="s">
        <v>6943</v>
      </c>
      <c r="J1051" s="5"/>
      <c r="K1051" s="5"/>
      <c r="L1051" s="5"/>
      <c r="M1051" s="5" t="s">
        <v>3132</v>
      </c>
      <c r="N1051" s="5"/>
      <c r="O1051" s="6"/>
      <c r="P1051" s="5"/>
      <c r="Q1051" s="5"/>
      <c r="R1051" s="5"/>
      <c r="S1051" s="5"/>
      <c r="T1051" s="5"/>
      <c r="U1051" s="6">
        <v>45597</v>
      </c>
      <c r="V1051" s="4"/>
      <c r="W1051" s="4" t="s">
        <v>1606</v>
      </c>
      <c r="X1051" s="5"/>
      <c r="Y1051" s="5"/>
      <c r="Z1051" s="5"/>
      <c r="AA1051" s="4"/>
      <c r="AB1051" s="5"/>
      <c r="AC1051" s="5"/>
      <c r="AD1051" s="5"/>
      <c r="AE1051" s="5"/>
      <c r="AF1051" s="6"/>
      <c r="AG1051" s="5"/>
      <c r="AH1051" s="5"/>
      <c r="AI1051" s="5"/>
      <c r="AJ1051" s="6"/>
      <c r="AK1051" s="5"/>
      <c r="AL1051" s="6"/>
      <c r="AM1051" s="5"/>
      <c r="AN1051" s="5"/>
      <c r="AO1051" s="5"/>
      <c r="AP1051" s="5" t="s">
        <v>1413</v>
      </c>
      <c r="AQ1051" s="4" t="s">
        <v>1414</v>
      </c>
      <c r="AR1051" s="5" t="s">
        <v>19</v>
      </c>
      <c r="AS1051" s="4" t="s">
        <v>1828</v>
      </c>
      <c r="AT1051" s="5" t="s">
        <v>1829</v>
      </c>
      <c r="AU1051" s="5" t="s">
        <v>41</v>
      </c>
      <c r="AV1051" s="4" t="s">
        <v>1830</v>
      </c>
      <c r="AW1051" s="5" t="s">
        <v>148</v>
      </c>
      <c r="AX1051" s="4" t="s">
        <v>3129</v>
      </c>
      <c r="AY1051" s="5" t="s">
        <v>3130</v>
      </c>
      <c r="AZ1051" s="5" t="s">
        <v>11</v>
      </c>
      <c r="BA1051" s="4" t="s">
        <v>3131</v>
      </c>
      <c r="BB1051" s="5" t="s">
        <v>3132</v>
      </c>
      <c r="BC1051" s="4"/>
      <c r="BD1051" s="5"/>
      <c r="BE1051" s="5"/>
      <c r="BF1051" s="5"/>
      <c r="BG1051" s="4"/>
      <c r="BH1051" s="5"/>
    </row>
    <row r="1052" spans="1:60" x14ac:dyDescent="0.25">
      <c r="A1052">
        <f t="shared" si="92"/>
        <v>71152</v>
      </c>
      <c r="B1052">
        <f t="shared" si="93"/>
        <v>50100070</v>
      </c>
      <c r="C1052" t="str">
        <f t="shared" si="94"/>
        <v>CC</v>
      </c>
      <c r="D1052" t="str">
        <f t="shared" si="91"/>
        <v>REGION CENTRE EST</v>
      </c>
      <c r="E1052" s="12" t="str">
        <f t="shared" si="95"/>
        <v>TERRAIN</v>
      </c>
      <c r="F1052" s="4" t="s">
        <v>7061</v>
      </c>
      <c r="G1052" s="4" t="s">
        <v>1701</v>
      </c>
      <c r="H1052" s="5">
        <v>2</v>
      </c>
      <c r="I1052" s="5" t="s">
        <v>6943</v>
      </c>
      <c r="J1052" s="5"/>
      <c r="K1052" s="5"/>
      <c r="L1052" s="5"/>
      <c r="M1052" s="5" t="s">
        <v>1702</v>
      </c>
      <c r="N1052" s="5"/>
      <c r="O1052" s="6"/>
      <c r="P1052" s="5"/>
      <c r="Q1052" s="5"/>
      <c r="R1052" s="5"/>
      <c r="S1052" s="5"/>
      <c r="T1052" s="5"/>
      <c r="U1052" s="6">
        <v>45627</v>
      </c>
      <c r="V1052" s="4"/>
      <c r="W1052" s="4" t="s">
        <v>1606</v>
      </c>
      <c r="X1052" s="5"/>
      <c r="Y1052" s="5"/>
      <c r="Z1052" s="5"/>
      <c r="AA1052" s="4"/>
      <c r="AB1052" s="5"/>
      <c r="AC1052" s="5"/>
      <c r="AD1052" s="5"/>
      <c r="AE1052" s="5"/>
      <c r="AF1052" s="6"/>
      <c r="AG1052" s="5"/>
      <c r="AH1052" s="5"/>
      <c r="AI1052" s="5"/>
      <c r="AJ1052" s="6"/>
      <c r="AK1052" s="5"/>
      <c r="AL1052" s="6"/>
      <c r="AM1052" s="5"/>
      <c r="AN1052" s="5"/>
      <c r="AO1052" s="5"/>
      <c r="AP1052" s="5" t="s">
        <v>1536</v>
      </c>
      <c r="AQ1052" s="4" t="s">
        <v>12479</v>
      </c>
      <c r="AR1052" s="5" t="s">
        <v>12480</v>
      </c>
      <c r="AS1052" s="4" t="s">
        <v>1696</v>
      </c>
      <c r="AT1052" s="5" t="s">
        <v>1697</v>
      </c>
      <c r="AU1052" s="5" t="s">
        <v>41</v>
      </c>
      <c r="AV1052" s="4" t="s">
        <v>1698</v>
      </c>
      <c r="AW1052" s="5" t="s">
        <v>66</v>
      </c>
      <c r="AX1052" s="4" t="s">
        <v>1699</v>
      </c>
      <c r="AY1052" s="5" t="s">
        <v>1700</v>
      </c>
      <c r="AZ1052" s="5" t="s">
        <v>11</v>
      </c>
      <c r="BA1052" s="4" t="s">
        <v>1701</v>
      </c>
      <c r="BB1052" s="5" t="s">
        <v>1702</v>
      </c>
      <c r="BC1052" s="4"/>
      <c r="BD1052" s="5"/>
      <c r="BE1052" s="5"/>
      <c r="BF1052" s="5"/>
      <c r="BG1052" s="4"/>
      <c r="BH1052" s="5"/>
    </row>
    <row r="1053" spans="1:60" x14ac:dyDescent="0.25">
      <c r="A1053">
        <f t="shared" si="92"/>
        <v>71093</v>
      </c>
      <c r="B1053">
        <f t="shared" si="93"/>
        <v>50100051</v>
      </c>
      <c r="C1053" t="str">
        <f t="shared" si="94"/>
        <v>CC</v>
      </c>
      <c r="D1053" t="str">
        <f t="shared" si="91"/>
        <v>REGION GRAND OUEST</v>
      </c>
      <c r="E1053" s="12" t="str">
        <f t="shared" si="95"/>
        <v>TERRAIN</v>
      </c>
      <c r="F1053" s="4" t="s">
        <v>7019</v>
      </c>
      <c r="G1053" s="4" t="s">
        <v>3138</v>
      </c>
      <c r="H1053" s="5">
        <v>2</v>
      </c>
      <c r="I1053" s="5" t="s">
        <v>6943</v>
      </c>
      <c r="J1053" s="5"/>
      <c r="K1053" s="5"/>
      <c r="L1053" s="5"/>
      <c r="M1053" s="5" t="s">
        <v>11114</v>
      </c>
      <c r="N1053" s="5"/>
      <c r="O1053" s="6"/>
      <c r="P1053" s="5"/>
      <c r="Q1053" s="5"/>
      <c r="R1053" s="5"/>
      <c r="S1053" s="5"/>
      <c r="T1053" s="5"/>
      <c r="U1053" s="6">
        <v>45627</v>
      </c>
      <c r="V1053" s="4"/>
      <c r="W1053" s="4" t="s">
        <v>1606</v>
      </c>
      <c r="X1053" s="5"/>
      <c r="Y1053" s="5"/>
      <c r="Z1053" s="5"/>
      <c r="AA1053" s="4"/>
      <c r="AB1053" s="5"/>
      <c r="AC1053" s="5"/>
      <c r="AD1053" s="5"/>
      <c r="AE1053" s="5"/>
      <c r="AF1053" s="6"/>
      <c r="AG1053" s="5"/>
      <c r="AH1053" s="5"/>
      <c r="AI1053" s="5"/>
      <c r="AJ1053" s="6"/>
      <c r="AK1053" s="5"/>
      <c r="AL1053" s="6"/>
      <c r="AM1053" s="5"/>
      <c r="AN1053" s="5"/>
      <c r="AO1053" s="5"/>
      <c r="AP1053" s="5" t="s">
        <v>1413</v>
      </c>
      <c r="AQ1053" s="4" t="s">
        <v>1414</v>
      </c>
      <c r="AR1053" s="5" t="s">
        <v>19</v>
      </c>
      <c r="AS1053" s="4" t="s">
        <v>12481</v>
      </c>
      <c r="AT1053" s="5" t="s">
        <v>12482</v>
      </c>
      <c r="AU1053" s="5" t="s">
        <v>41</v>
      </c>
      <c r="AV1053" s="4" t="s">
        <v>1683</v>
      </c>
      <c r="AW1053" s="5" t="s">
        <v>330</v>
      </c>
      <c r="AX1053" s="4" t="s">
        <v>5425</v>
      </c>
      <c r="AY1053" s="5" t="s">
        <v>5429</v>
      </c>
      <c r="AZ1053" s="5" t="s">
        <v>1357</v>
      </c>
      <c r="BA1053" s="4" t="s">
        <v>3138</v>
      </c>
      <c r="BB1053" s="5" t="s">
        <v>11114</v>
      </c>
      <c r="BC1053" s="4"/>
      <c r="BD1053" s="5"/>
      <c r="BE1053" s="5"/>
      <c r="BF1053" s="5"/>
      <c r="BG1053" s="4"/>
      <c r="BH1053" s="5"/>
    </row>
    <row r="1054" spans="1:60" x14ac:dyDescent="0.25">
      <c r="A1054">
        <f t="shared" si="92"/>
        <v>71120</v>
      </c>
      <c r="B1054">
        <f t="shared" si="93"/>
        <v>50100059</v>
      </c>
      <c r="C1054" t="str">
        <f t="shared" si="94"/>
        <v>CC</v>
      </c>
      <c r="D1054" t="str">
        <f t="shared" si="91"/>
        <v>REGION ILE DE FRANCE NORD</v>
      </c>
      <c r="E1054" s="12" t="str">
        <f t="shared" si="95"/>
        <v>TERRAIN</v>
      </c>
      <c r="F1054" s="4" t="s">
        <v>7062</v>
      </c>
      <c r="G1054" s="4" t="s">
        <v>2763</v>
      </c>
      <c r="H1054" s="5">
        <v>2</v>
      </c>
      <c r="I1054" s="5" t="s">
        <v>6943</v>
      </c>
      <c r="J1054" s="5"/>
      <c r="K1054" s="5"/>
      <c r="L1054" s="5"/>
      <c r="M1054" s="5" t="s">
        <v>2764</v>
      </c>
      <c r="N1054" s="5"/>
      <c r="O1054" s="5"/>
      <c r="P1054" s="5"/>
      <c r="Q1054" s="5"/>
      <c r="R1054" s="5"/>
      <c r="S1054" s="5"/>
      <c r="T1054" s="5"/>
      <c r="U1054" s="6">
        <v>45627</v>
      </c>
      <c r="V1054" s="4"/>
      <c r="W1054" s="4" t="s">
        <v>1606</v>
      </c>
      <c r="X1054" s="5"/>
      <c r="Y1054" s="5"/>
      <c r="Z1054" s="5"/>
      <c r="AA1054" s="4"/>
      <c r="AB1054" s="5"/>
      <c r="AC1054" s="5"/>
      <c r="AD1054" s="5"/>
      <c r="AE1054" s="5"/>
      <c r="AF1054" s="6"/>
      <c r="AG1054" s="5"/>
      <c r="AH1054" s="5"/>
      <c r="AI1054" s="5"/>
      <c r="AJ1054" s="6"/>
      <c r="AK1054" s="5"/>
      <c r="AL1054" s="6"/>
      <c r="AM1054" s="5"/>
      <c r="AN1054" s="5"/>
      <c r="AO1054" s="5"/>
      <c r="AP1054" s="5" t="s">
        <v>12477</v>
      </c>
      <c r="AQ1054" s="4" t="s">
        <v>1351</v>
      </c>
      <c r="AR1054" s="5" t="s">
        <v>12478</v>
      </c>
      <c r="AS1054" s="4" t="s">
        <v>1656</v>
      </c>
      <c r="AT1054" s="5" t="s">
        <v>1657</v>
      </c>
      <c r="AU1054" s="5" t="s">
        <v>41</v>
      </c>
      <c r="AV1054" s="4" t="s">
        <v>1658</v>
      </c>
      <c r="AW1054" s="5" t="s">
        <v>306</v>
      </c>
      <c r="AX1054" s="4" t="s">
        <v>2761</v>
      </c>
      <c r="AY1054" s="5" t="s">
        <v>2762</v>
      </c>
      <c r="AZ1054" s="5" t="s">
        <v>11</v>
      </c>
      <c r="BA1054" s="4" t="s">
        <v>2763</v>
      </c>
      <c r="BB1054" s="5" t="s">
        <v>2764</v>
      </c>
      <c r="BC1054" s="4"/>
      <c r="BD1054" s="5"/>
      <c r="BE1054" s="5"/>
      <c r="BF1054" s="5"/>
      <c r="BG1054" s="4"/>
      <c r="BH1054" s="5"/>
    </row>
    <row r="1055" spans="1:60" x14ac:dyDescent="0.25">
      <c r="A1055">
        <f t="shared" si="92"/>
        <v>700162</v>
      </c>
      <c r="B1055">
        <f t="shared" si="93"/>
        <v>50100948</v>
      </c>
      <c r="C1055" t="str">
        <f t="shared" si="94"/>
        <v>CC</v>
      </c>
      <c r="D1055" t="str">
        <f t="shared" si="91"/>
        <v>REGION GRAND SUD</v>
      </c>
      <c r="E1055" s="12" t="str">
        <f t="shared" si="95"/>
        <v>TERRAIN</v>
      </c>
      <c r="F1055" s="4" t="s">
        <v>7089</v>
      </c>
      <c r="G1055" s="4" t="s">
        <v>7090</v>
      </c>
      <c r="H1055" s="5">
        <v>2</v>
      </c>
      <c r="I1055" s="5" t="s">
        <v>6943</v>
      </c>
      <c r="J1055" s="5"/>
      <c r="K1055" s="5"/>
      <c r="L1055" s="5"/>
      <c r="M1055" s="5" t="s">
        <v>11112</v>
      </c>
      <c r="N1055" s="5"/>
      <c r="O1055" s="6"/>
      <c r="P1055" s="5"/>
      <c r="Q1055" s="5"/>
      <c r="R1055" s="5"/>
      <c r="S1055" s="5"/>
      <c r="T1055" s="5"/>
      <c r="U1055" s="6">
        <v>45627</v>
      </c>
      <c r="V1055" s="4"/>
      <c r="W1055" s="4" t="s">
        <v>1606</v>
      </c>
      <c r="X1055" s="5"/>
      <c r="Y1055" s="5"/>
      <c r="Z1055" s="5"/>
      <c r="AA1055" s="4"/>
      <c r="AB1055" s="5"/>
      <c r="AC1055" s="5"/>
      <c r="AD1055" s="5"/>
      <c r="AE1055" s="5"/>
      <c r="AF1055" s="6"/>
      <c r="AG1055" s="5"/>
      <c r="AH1055" s="5"/>
      <c r="AI1055" s="5"/>
      <c r="AJ1055" s="6"/>
      <c r="AK1055" s="5"/>
      <c r="AL1055" s="6"/>
      <c r="AM1055" s="5"/>
      <c r="AN1055" s="5"/>
      <c r="AO1055" s="5"/>
      <c r="AP1055" s="5" t="s">
        <v>1335</v>
      </c>
      <c r="AQ1055" s="4" t="s">
        <v>1336</v>
      </c>
      <c r="AR1055" s="5" t="s">
        <v>12476</v>
      </c>
      <c r="AS1055" s="4" t="s">
        <v>1427</v>
      </c>
      <c r="AT1055" s="5" t="s">
        <v>1428</v>
      </c>
      <c r="AU1055" s="5" t="s">
        <v>41</v>
      </c>
      <c r="AV1055" s="4" t="s">
        <v>1429</v>
      </c>
      <c r="AW1055" s="5" t="s">
        <v>129</v>
      </c>
      <c r="AX1055" s="4" t="s">
        <v>5448</v>
      </c>
      <c r="AY1055" s="5" t="s">
        <v>5452</v>
      </c>
      <c r="AZ1055" s="5" t="s">
        <v>1357</v>
      </c>
      <c r="BA1055" s="4" t="s">
        <v>7090</v>
      </c>
      <c r="BB1055" s="5" t="s">
        <v>11112</v>
      </c>
      <c r="BC1055" s="4"/>
      <c r="BD1055" s="5"/>
      <c r="BE1055" s="5"/>
      <c r="BF1055" s="5"/>
      <c r="BG1055" s="4"/>
      <c r="BH1055" s="5"/>
    </row>
    <row r="1056" spans="1:60" x14ac:dyDescent="0.25">
      <c r="A1056">
        <f t="shared" si="92"/>
        <v>70057</v>
      </c>
      <c r="B1056">
        <f t="shared" si="93"/>
        <v>50100005</v>
      </c>
      <c r="C1056" t="str">
        <f t="shared" si="94"/>
        <v>CC</v>
      </c>
      <c r="D1056" t="str">
        <f t="shared" si="91"/>
        <v>REGION GRAND OUEST</v>
      </c>
      <c r="E1056" s="12" t="str">
        <f t="shared" si="95"/>
        <v>TERRAIN</v>
      </c>
      <c r="F1056" s="4" t="s">
        <v>7014</v>
      </c>
      <c r="G1056" s="4" t="s">
        <v>3688</v>
      </c>
      <c r="H1056" s="5">
        <v>2</v>
      </c>
      <c r="I1056" s="5" t="s">
        <v>6943</v>
      </c>
      <c r="J1056" s="5"/>
      <c r="K1056" s="5"/>
      <c r="L1056" s="5"/>
      <c r="M1056" s="5" t="s">
        <v>11113</v>
      </c>
      <c r="N1056" s="5"/>
      <c r="O1056" s="5"/>
      <c r="P1056" s="5"/>
      <c r="Q1056" s="5"/>
      <c r="R1056" s="5"/>
      <c r="S1056" s="5"/>
      <c r="T1056" s="5"/>
      <c r="U1056" s="6">
        <v>45627</v>
      </c>
      <c r="V1056" s="4"/>
      <c r="W1056" s="4" t="s">
        <v>1606</v>
      </c>
      <c r="X1056" s="5"/>
      <c r="Y1056" s="5"/>
      <c r="Z1056" s="5"/>
      <c r="AA1056" s="4"/>
      <c r="AB1056" s="5"/>
      <c r="AC1056" s="5"/>
      <c r="AD1056" s="5"/>
      <c r="AE1056" s="5"/>
      <c r="AF1056" s="6"/>
      <c r="AG1056" s="5"/>
      <c r="AH1056" s="5"/>
      <c r="AI1056" s="5"/>
      <c r="AJ1056" s="6"/>
      <c r="AK1056" s="5"/>
      <c r="AL1056" s="6"/>
      <c r="AM1056" s="5"/>
      <c r="AN1056" s="5"/>
      <c r="AO1056" s="5"/>
      <c r="AP1056" s="5" t="s">
        <v>1413</v>
      </c>
      <c r="AQ1056" s="4" t="s">
        <v>1414</v>
      </c>
      <c r="AR1056" s="5" t="s">
        <v>19</v>
      </c>
      <c r="AS1056" s="4" t="s">
        <v>1585</v>
      </c>
      <c r="AT1056" s="5" t="s">
        <v>1586</v>
      </c>
      <c r="AU1056" s="5" t="s">
        <v>41</v>
      </c>
      <c r="AV1056" s="4" t="s">
        <v>1587</v>
      </c>
      <c r="AW1056" s="5" t="s">
        <v>340</v>
      </c>
      <c r="AX1056" s="4" t="s">
        <v>5505</v>
      </c>
      <c r="AY1056" s="5" t="s">
        <v>5507</v>
      </c>
      <c r="AZ1056" s="5" t="s">
        <v>1357</v>
      </c>
      <c r="BA1056" s="4" t="s">
        <v>3688</v>
      </c>
      <c r="BB1056" s="5" t="s">
        <v>11113</v>
      </c>
      <c r="BC1056" s="4"/>
      <c r="BD1056" s="5"/>
      <c r="BE1056" s="5"/>
      <c r="BF1056" s="5"/>
      <c r="BG1056" s="4"/>
      <c r="BH1056" s="5"/>
    </row>
    <row r="1057" spans="1:60" x14ac:dyDescent="0.25">
      <c r="A1057">
        <f t="shared" si="92"/>
        <v>71551</v>
      </c>
      <c r="B1057">
        <f t="shared" si="93"/>
        <v>50100150</v>
      </c>
      <c r="C1057" t="str">
        <f t="shared" si="94"/>
        <v>CC</v>
      </c>
      <c r="D1057" t="str">
        <f t="shared" si="91"/>
        <v>REGION ILE DE FRANCE NORD</v>
      </c>
      <c r="E1057" s="12" t="str">
        <f t="shared" si="95"/>
        <v>TERRAIN</v>
      </c>
      <c r="F1057" s="4" t="s">
        <v>7063</v>
      </c>
      <c r="G1057" s="4" t="s">
        <v>2993</v>
      </c>
      <c r="H1057" s="5">
        <v>2</v>
      </c>
      <c r="I1057" s="5" t="s">
        <v>6943</v>
      </c>
      <c r="J1057" s="5"/>
      <c r="K1057" s="5"/>
      <c r="L1057" s="5"/>
      <c r="M1057" s="5" t="s">
        <v>2994</v>
      </c>
      <c r="N1057" s="5"/>
      <c r="O1057" s="5"/>
      <c r="P1057" s="5"/>
      <c r="Q1057" s="5"/>
      <c r="R1057" s="5"/>
      <c r="S1057" s="5"/>
      <c r="T1057" s="5"/>
      <c r="U1057" s="6">
        <v>45627</v>
      </c>
      <c r="V1057" s="4"/>
      <c r="W1057" s="4" t="s">
        <v>1606</v>
      </c>
      <c r="X1057" s="5"/>
      <c r="Y1057" s="5"/>
      <c r="Z1057" s="5"/>
      <c r="AA1057" s="4"/>
      <c r="AB1057" s="5"/>
      <c r="AC1057" s="5"/>
      <c r="AD1057" s="5"/>
      <c r="AE1057" s="5"/>
      <c r="AF1057" s="6"/>
      <c r="AG1057" s="5"/>
      <c r="AH1057" s="5"/>
      <c r="AI1057" s="5"/>
      <c r="AJ1057" s="6"/>
      <c r="AK1057" s="5"/>
      <c r="AL1057" s="6"/>
      <c r="AM1057" s="5"/>
      <c r="AN1057" s="5"/>
      <c r="AO1057" s="5"/>
      <c r="AP1057" s="5" t="s">
        <v>12477</v>
      </c>
      <c r="AQ1057" s="4" t="s">
        <v>1351</v>
      </c>
      <c r="AR1057" s="5" t="s">
        <v>12478</v>
      </c>
      <c r="AS1057" s="4" t="s">
        <v>1656</v>
      </c>
      <c r="AT1057" s="5" t="s">
        <v>1657</v>
      </c>
      <c r="AU1057" s="5" t="s">
        <v>41</v>
      </c>
      <c r="AV1057" s="4" t="s">
        <v>1658</v>
      </c>
      <c r="AW1057" s="5" t="s">
        <v>306</v>
      </c>
      <c r="AX1057" s="4" t="s">
        <v>2991</v>
      </c>
      <c r="AY1057" s="5" t="s">
        <v>2992</v>
      </c>
      <c r="AZ1057" s="5" t="s">
        <v>11</v>
      </c>
      <c r="BA1057" s="4" t="s">
        <v>2993</v>
      </c>
      <c r="BB1057" s="5" t="s">
        <v>2994</v>
      </c>
      <c r="BC1057" s="4"/>
      <c r="BD1057" s="5"/>
      <c r="BE1057" s="5"/>
      <c r="BF1057" s="5"/>
      <c r="BG1057" s="4"/>
      <c r="BH1057" s="5"/>
    </row>
    <row r="1058" spans="1:60" x14ac:dyDescent="0.25">
      <c r="A1058">
        <f t="shared" si="92"/>
        <v>71231</v>
      </c>
      <c r="B1058">
        <f t="shared" si="93"/>
        <v>50100092</v>
      </c>
      <c r="C1058" t="str">
        <f t="shared" si="94"/>
        <v>CC</v>
      </c>
      <c r="D1058" t="str">
        <f t="shared" si="91"/>
        <v>REGION GRAND OUEST</v>
      </c>
      <c r="E1058" s="12" t="str">
        <f t="shared" si="95"/>
        <v>TERRAIN</v>
      </c>
      <c r="F1058" s="4" t="s">
        <v>7065</v>
      </c>
      <c r="G1058" s="4" t="s">
        <v>7066</v>
      </c>
      <c r="H1058" s="5">
        <v>2</v>
      </c>
      <c r="I1058" s="5" t="s">
        <v>6943</v>
      </c>
      <c r="J1058" s="5"/>
      <c r="K1058" s="5"/>
      <c r="L1058" s="5"/>
      <c r="M1058" s="5" t="s">
        <v>7067</v>
      </c>
      <c r="N1058" s="5"/>
      <c r="O1058" s="6"/>
      <c r="P1058" s="5"/>
      <c r="Q1058" s="5"/>
      <c r="R1058" s="5"/>
      <c r="S1058" s="5"/>
      <c r="T1058" s="5"/>
      <c r="U1058" s="6">
        <v>45597</v>
      </c>
      <c r="V1058" s="4"/>
      <c r="W1058" s="4" t="s">
        <v>1606</v>
      </c>
      <c r="X1058" s="5"/>
      <c r="Y1058" s="5"/>
      <c r="Z1058" s="5"/>
      <c r="AA1058" s="4"/>
      <c r="AB1058" s="5"/>
      <c r="AC1058" s="5"/>
      <c r="AD1058" s="5"/>
      <c r="AE1058" s="5"/>
      <c r="AF1058" s="6"/>
      <c r="AG1058" s="5"/>
      <c r="AH1058" s="5"/>
      <c r="AI1058" s="5"/>
      <c r="AJ1058" s="6"/>
      <c r="AK1058" s="5"/>
      <c r="AL1058" s="6"/>
      <c r="AM1058" s="5"/>
      <c r="AN1058" s="5"/>
      <c r="AO1058" s="5"/>
      <c r="AP1058" s="5" t="s">
        <v>1413</v>
      </c>
      <c r="AQ1058" s="4" t="s">
        <v>1414</v>
      </c>
      <c r="AR1058" s="5" t="s">
        <v>19</v>
      </c>
      <c r="AS1058" s="4" t="s">
        <v>2225</v>
      </c>
      <c r="AT1058" s="5" t="s">
        <v>2226</v>
      </c>
      <c r="AU1058" s="5" t="s">
        <v>41</v>
      </c>
      <c r="AV1058" s="4" t="s">
        <v>2227</v>
      </c>
      <c r="AW1058" s="5" t="s">
        <v>89</v>
      </c>
      <c r="AX1058" s="4"/>
      <c r="AY1058" s="5"/>
      <c r="AZ1058" s="5"/>
      <c r="BA1058" s="4" t="s">
        <v>7066</v>
      </c>
      <c r="BB1058" s="5" t="s">
        <v>7067</v>
      </c>
      <c r="BC1058" s="4"/>
      <c r="BD1058" s="5"/>
      <c r="BE1058" s="5"/>
      <c r="BF1058" s="5"/>
      <c r="BG1058" s="4"/>
      <c r="BH1058" s="5"/>
    </row>
    <row r="1059" spans="1:60" x14ac:dyDescent="0.25">
      <c r="A1059">
        <f t="shared" si="92"/>
        <v>71258</v>
      </c>
      <c r="B1059">
        <f t="shared" si="93"/>
        <v>50100100</v>
      </c>
      <c r="C1059" t="str">
        <f t="shared" si="94"/>
        <v>CC</v>
      </c>
      <c r="D1059" t="str">
        <f t="shared" si="91"/>
        <v>REGION GRAND SUD</v>
      </c>
      <c r="E1059" s="12" t="str">
        <f t="shared" si="95"/>
        <v>TERRAIN</v>
      </c>
      <c r="F1059" s="4" t="s">
        <v>7068</v>
      </c>
      <c r="G1059" s="4" t="s">
        <v>1491</v>
      </c>
      <c r="H1059" s="5">
        <v>2</v>
      </c>
      <c r="I1059" s="5" t="s">
        <v>6943</v>
      </c>
      <c r="J1059" s="5"/>
      <c r="K1059" s="5"/>
      <c r="L1059" s="5"/>
      <c r="M1059" s="5" t="s">
        <v>1492</v>
      </c>
      <c r="N1059" s="5"/>
      <c r="O1059" s="5"/>
      <c r="P1059" s="5"/>
      <c r="Q1059" s="5"/>
      <c r="R1059" s="5"/>
      <c r="S1059" s="5"/>
      <c r="T1059" s="5"/>
      <c r="U1059" s="6">
        <v>45566</v>
      </c>
      <c r="V1059" s="4"/>
      <c r="W1059" s="4" t="s">
        <v>1606</v>
      </c>
      <c r="X1059" s="5"/>
      <c r="Y1059" s="5"/>
      <c r="Z1059" s="5"/>
      <c r="AA1059" s="5"/>
      <c r="AB1059" s="5"/>
      <c r="AC1059" s="5"/>
      <c r="AD1059" s="5"/>
      <c r="AE1059" s="5"/>
      <c r="AF1059" s="6"/>
      <c r="AG1059" s="5"/>
      <c r="AH1059" s="5"/>
      <c r="AI1059" s="5"/>
      <c r="AJ1059" s="6"/>
      <c r="AK1059" s="5"/>
      <c r="AL1059" s="6"/>
      <c r="AM1059" s="5"/>
      <c r="AN1059" s="5"/>
      <c r="AO1059" s="5"/>
      <c r="AP1059" s="5" t="s">
        <v>1335</v>
      </c>
      <c r="AQ1059" s="4" t="s">
        <v>1336</v>
      </c>
      <c r="AR1059" s="5" t="s">
        <v>12476</v>
      </c>
      <c r="AS1059" s="4" t="s">
        <v>1473</v>
      </c>
      <c r="AT1059" s="5" t="s">
        <v>1474</v>
      </c>
      <c r="AU1059" s="5" t="s">
        <v>41</v>
      </c>
      <c r="AV1059" s="4" t="s">
        <v>1475</v>
      </c>
      <c r="AW1059" s="5" t="s">
        <v>58</v>
      </c>
      <c r="AX1059" s="4" t="s">
        <v>1489</v>
      </c>
      <c r="AY1059" s="5" t="s">
        <v>1490</v>
      </c>
      <c r="AZ1059" s="5" t="s">
        <v>11</v>
      </c>
      <c r="BA1059" s="4" t="s">
        <v>1491</v>
      </c>
      <c r="BB1059" s="5" t="s">
        <v>1492</v>
      </c>
      <c r="BC1059" s="5"/>
      <c r="BD1059" s="5"/>
      <c r="BE1059" s="5"/>
      <c r="BF1059" s="5"/>
      <c r="BG1059" s="5"/>
      <c r="BH1059" s="5"/>
    </row>
    <row r="1060" spans="1:60" x14ac:dyDescent="0.25">
      <c r="A1060">
        <f t="shared" si="92"/>
        <v>71090</v>
      </c>
      <c r="B1060">
        <f t="shared" si="93"/>
        <v>50100049</v>
      </c>
      <c r="C1060" t="str">
        <f t="shared" si="94"/>
        <v>CC</v>
      </c>
      <c r="D1060" t="str">
        <f t="shared" si="91"/>
        <v>REGION GRAND OUEST</v>
      </c>
      <c r="E1060" s="12" t="str">
        <f t="shared" si="95"/>
        <v>TERRAIN</v>
      </c>
      <c r="F1060" s="4" t="s">
        <v>7069</v>
      </c>
      <c r="G1060" s="4" t="s">
        <v>3560</v>
      </c>
      <c r="H1060" s="5">
        <v>2</v>
      </c>
      <c r="I1060" s="5" t="s">
        <v>6943</v>
      </c>
      <c r="J1060" s="5"/>
      <c r="K1060" s="5"/>
      <c r="L1060" s="5"/>
      <c r="M1060" s="5" t="s">
        <v>3561</v>
      </c>
      <c r="N1060" s="5"/>
      <c r="O1060" s="5"/>
      <c r="P1060" s="5"/>
      <c r="Q1060" s="5"/>
      <c r="R1060" s="5"/>
      <c r="S1060" s="5"/>
      <c r="T1060" s="5"/>
      <c r="U1060" s="6">
        <v>45597</v>
      </c>
      <c r="V1060" s="5"/>
      <c r="W1060" s="4" t="s">
        <v>1606</v>
      </c>
      <c r="X1060" s="5"/>
      <c r="Y1060" s="5"/>
      <c r="Z1060" s="5"/>
      <c r="AA1060" s="5"/>
      <c r="AB1060" s="5"/>
      <c r="AC1060" s="5"/>
      <c r="AD1060" s="5"/>
      <c r="AE1060" s="5"/>
      <c r="AF1060" s="5"/>
      <c r="AG1060" s="5"/>
      <c r="AH1060" s="5"/>
      <c r="AI1060" s="5"/>
      <c r="AJ1060" s="5"/>
      <c r="AK1060" s="5"/>
      <c r="AL1060" s="5"/>
      <c r="AM1060" s="5"/>
      <c r="AN1060" s="5"/>
      <c r="AO1060" s="5"/>
      <c r="AP1060" s="5" t="s">
        <v>1413</v>
      </c>
      <c r="AQ1060" s="4" t="s">
        <v>1414</v>
      </c>
      <c r="AR1060" s="5" t="s">
        <v>19</v>
      </c>
      <c r="AS1060" s="4" t="s">
        <v>12481</v>
      </c>
      <c r="AT1060" s="5" t="s">
        <v>12482</v>
      </c>
      <c r="AU1060" s="5" t="s">
        <v>41</v>
      </c>
      <c r="AV1060" s="4" t="s">
        <v>1683</v>
      </c>
      <c r="AW1060" s="5" t="s">
        <v>330</v>
      </c>
      <c r="AX1060" s="4" t="s">
        <v>3558</v>
      </c>
      <c r="AY1060" s="5" t="s">
        <v>3559</v>
      </c>
      <c r="AZ1060" s="5" t="s">
        <v>11</v>
      </c>
      <c r="BA1060" s="4" t="s">
        <v>3560</v>
      </c>
      <c r="BB1060" s="5" t="s">
        <v>3561</v>
      </c>
      <c r="BC1060" s="5"/>
      <c r="BD1060" s="5"/>
      <c r="BE1060" s="5"/>
      <c r="BF1060" s="5"/>
      <c r="BG1060" s="5"/>
      <c r="BH1060" s="5"/>
    </row>
    <row r="1061" spans="1:60" x14ac:dyDescent="0.25">
      <c r="A1061">
        <f t="shared" si="92"/>
        <v>70065</v>
      </c>
      <c r="B1061">
        <f t="shared" si="93"/>
        <v>50100006</v>
      </c>
      <c r="C1061" t="str">
        <f t="shared" si="94"/>
        <v>CC</v>
      </c>
      <c r="D1061" t="str">
        <f t="shared" si="91"/>
        <v>REGION GRAND SUD</v>
      </c>
      <c r="E1061" s="12" t="str">
        <f t="shared" si="95"/>
        <v>TERRAIN</v>
      </c>
      <c r="F1061" s="4" t="s">
        <v>7070</v>
      </c>
      <c r="G1061" s="4" t="s">
        <v>2502</v>
      </c>
      <c r="H1061" s="5">
        <v>2</v>
      </c>
      <c r="I1061" s="5" t="s">
        <v>6943</v>
      </c>
      <c r="J1061" s="5"/>
      <c r="K1061" s="5"/>
      <c r="L1061" s="5"/>
      <c r="M1061" s="5" t="s">
        <v>2503</v>
      </c>
      <c r="N1061" s="5"/>
      <c r="O1061" s="5"/>
      <c r="P1061" s="5"/>
      <c r="Q1061" s="5"/>
      <c r="R1061" s="5"/>
      <c r="S1061" s="5"/>
      <c r="T1061" s="5"/>
      <c r="U1061" s="6">
        <v>45627</v>
      </c>
      <c r="V1061" s="4"/>
      <c r="W1061" s="4" t="s">
        <v>1606</v>
      </c>
      <c r="X1061" s="5"/>
      <c r="Y1061" s="5"/>
      <c r="Z1061" s="5"/>
      <c r="AA1061" s="4"/>
      <c r="AB1061" s="5"/>
      <c r="AC1061" s="5"/>
      <c r="AD1061" s="5"/>
      <c r="AE1061" s="5"/>
      <c r="AF1061" s="6"/>
      <c r="AG1061" s="5"/>
      <c r="AH1061" s="5"/>
      <c r="AI1061" s="5"/>
      <c r="AJ1061" s="6"/>
      <c r="AK1061" s="5"/>
      <c r="AL1061" s="6"/>
      <c r="AM1061" s="5"/>
      <c r="AN1061" s="5"/>
      <c r="AO1061" s="5"/>
      <c r="AP1061" s="5" t="s">
        <v>1335</v>
      </c>
      <c r="AQ1061" s="4" t="s">
        <v>1336</v>
      </c>
      <c r="AR1061" s="5" t="s">
        <v>12476</v>
      </c>
      <c r="AS1061" s="4" t="s">
        <v>1795</v>
      </c>
      <c r="AT1061" s="5" t="s">
        <v>1796</v>
      </c>
      <c r="AU1061" s="5" t="s">
        <v>41</v>
      </c>
      <c r="AV1061" s="4" t="s">
        <v>1797</v>
      </c>
      <c r="AW1061" s="5" t="s">
        <v>227</v>
      </c>
      <c r="AX1061" s="4" t="s">
        <v>2500</v>
      </c>
      <c r="AY1061" s="5" t="s">
        <v>2501</v>
      </c>
      <c r="AZ1061" s="5" t="s">
        <v>11</v>
      </c>
      <c r="BA1061" s="4" t="s">
        <v>2502</v>
      </c>
      <c r="BB1061" s="5" t="s">
        <v>2503</v>
      </c>
      <c r="BC1061" s="4"/>
      <c r="BD1061" s="5"/>
      <c r="BE1061" s="5"/>
      <c r="BF1061" s="5"/>
      <c r="BG1061" s="4"/>
      <c r="BH1061" s="5"/>
    </row>
    <row r="1062" spans="1:60" x14ac:dyDescent="0.25">
      <c r="A1062">
        <f t="shared" si="92"/>
        <v>71250</v>
      </c>
      <c r="B1062">
        <f t="shared" si="93"/>
        <v>50100097</v>
      </c>
      <c r="C1062" t="str">
        <f t="shared" si="94"/>
        <v>CC</v>
      </c>
      <c r="D1062" t="str">
        <f t="shared" si="91"/>
        <v>REGION GRAND SUD</v>
      </c>
      <c r="E1062" s="12" t="str">
        <f t="shared" si="95"/>
        <v>TERRAIN</v>
      </c>
      <c r="F1062" s="4" t="s">
        <v>7071</v>
      </c>
      <c r="G1062" s="4" t="s">
        <v>1953</v>
      </c>
      <c r="H1062" s="5">
        <v>2</v>
      </c>
      <c r="I1062" s="5" t="s">
        <v>6943</v>
      </c>
      <c r="J1062" s="5"/>
      <c r="K1062" s="5"/>
      <c r="L1062" s="5"/>
      <c r="M1062" s="5" t="s">
        <v>1954</v>
      </c>
      <c r="N1062" s="5"/>
      <c r="O1062" s="5"/>
      <c r="P1062" s="5"/>
      <c r="Q1062" s="5"/>
      <c r="R1062" s="5"/>
      <c r="S1062" s="5"/>
      <c r="T1062" s="5"/>
      <c r="U1062" s="6">
        <v>45627</v>
      </c>
      <c r="V1062" s="5"/>
      <c r="W1062" s="4" t="s">
        <v>1606</v>
      </c>
      <c r="X1062" s="5"/>
      <c r="Y1062" s="5"/>
      <c r="Z1062" s="5"/>
      <c r="AA1062" s="4"/>
      <c r="AB1062" s="5"/>
      <c r="AC1062" s="5"/>
      <c r="AD1062" s="5"/>
      <c r="AE1062" s="5"/>
      <c r="AF1062" s="5"/>
      <c r="AG1062" s="5"/>
      <c r="AH1062" s="5"/>
      <c r="AI1062" s="5"/>
      <c r="AJ1062" s="5"/>
      <c r="AK1062" s="5"/>
      <c r="AL1062" s="5"/>
      <c r="AM1062" s="5"/>
      <c r="AN1062" s="5"/>
      <c r="AO1062" s="5"/>
      <c r="AP1062" s="5" t="s">
        <v>1335</v>
      </c>
      <c r="AQ1062" s="4" t="s">
        <v>1336</v>
      </c>
      <c r="AR1062" s="5" t="s">
        <v>12476</v>
      </c>
      <c r="AS1062" s="4" t="s">
        <v>1795</v>
      </c>
      <c r="AT1062" s="5" t="s">
        <v>1796</v>
      </c>
      <c r="AU1062" s="5" t="s">
        <v>41</v>
      </c>
      <c r="AV1062" s="4" t="s">
        <v>1797</v>
      </c>
      <c r="AW1062" s="5" t="s">
        <v>227</v>
      </c>
      <c r="AX1062" s="4" t="s">
        <v>1951</v>
      </c>
      <c r="AY1062" s="5" t="s">
        <v>1952</v>
      </c>
      <c r="AZ1062" s="5" t="s">
        <v>11</v>
      </c>
      <c r="BA1062" s="4" t="s">
        <v>1953</v>
      </c>
      <c r="BB1062" s="5" t="s">
        <v>1954</v>
      </c>
      <c r="BC1062" s="4"/>
      <c r="BD1062" s="5"/>
      <c r="BE1062" s="5"/>
      <c r="BF1062" s="5"/>
      <c r="BG1062" s="4"/>
      <c r="BH1062" s="5"/>
    </row>
    <row r="1063" spans="1:60" x14ac:dyDescent="0.25">
      <c r="A1063">
        <f t="shared" si="92"/>
        <v>71025</v>
      </c>
      <c r="B1063">
        <f t="shared" si="93"/>
        <v>50100024</v>
      </c>
      <c r="C1063" t="str">
        <f t="shared" si="94"/>
        <v>CC</v>
      </c>
      <c r="D1063" t="str">
        <f t="shared" si="91"/>
        <v>REGION ILE DE FRANCE NORD</v>
      </c>
      <c r="E1063" s="12" t="str">
        <f t="shared" si="95"/>
        <v>TERRAIN</v>
      </c>
      <c r="F1063" s="4" t="s">
        <v>7132</v>
      </c>
      <c r="G1063" s="4" t="s">
        <v>2448</v>
      </c>
      <c r="H1063" s="5">
        <v>2</v>
      </c>
      <c r="I1063" s="5" t="s">
        <v>6943</v>
      </c>
      <c r="J1063" s="5"/>
      <c r="K1063" s="5"/>
      <c r="L1063" s="5"/>
      <c r="M1063" s="5" t="s">
        <v>11111</v>
      </c>
      <c r="N1063" s="5"/>
      <c r="O1063" s="5"/>
      <c r="P1063" s="5"/>
      <c r="Q1063" s="5"/>
      <c r="R1063" s="5"/>
      <c r="S1063" s="5"/>
      <c r="T1063" s="5"/>
      <c r="U1063" s="6">
        <v>45627</v>
      </c>
      <c r="V1063" s="5"/>
      <c r="W1063" s="4" t="s">
        <v>1606</v>
      </c>
      <c r="X1063" s="5"/>
      <c r="Y1063" s="5"/>
      <c r="Z1063" s="5"/>
      <c r="AA1063" s="4"/>
      <c r="AB1063" s="5"/>
      <c r="AC1063" s="5"/>
      <c r="AD1063" s="5"/>
      <c r="AE1063" s="5"/>
      <c r="AF1063" s="5"/>
      <c r="AG1063" s="5"/>
      <c r="AH1063" s="5"/>
      <c r="AI1063" s="5"/>
      <c r="AJ1063" s="5"/>
      <c r="AK1063" s="5"/>
      <c r="AL1063" s="5"/>
      <c r="AM1063" s="5"/>
      <c r="AN1063" s="5"/>
      <c r="AO1063" s="5"/>
      <c r="AP1063" s="5" t="s">
        <v>12477</v>
      </c>
      <c r="AQ1063" s="4" t="s">
        <v>1351</v>
      </c>
      <c r="AR1063" s="5" t="s">
        <v>12478</v>
      </c>
      <c r="AS1063" s="4" t="s">
        <v>2022</v>
      </c>
      <c r="AT1063" s="5" t="s">
        <v>2023</v>
      </c>
      <c r="AU1063" s="5" t="s">
        <v>41</v>
      </c>
      <c r="AV1063" s="4" t="s">
        <v>2024</v>
      </c>
      <c r="AW1063" s="5" t="s">
        <v>26</v>
      </c>
      <c r="AX1063" s="4" t="s">
        <v>5983</v>
      </c>
      <c r="AY1063" s="5" t="s">
        <v>5986</v>
      </c>
      <c r="AZ1063" s="5" t="s">
        <v>1357</v>
      </c>
      <c r="BA1063" s="4" t="s">
        <v>2448</v>
      </c>
      <c r="BB1063" s="5" t="s">
        <v>11111</v>
      </c>
      <c r="BC1063" s="4"/>
      <c r="BD1063" s="5"/>
      <c r="BE1063" s="5"/>
      <c r="BF1063" s="5"/>
      <c r="BG1063" s="4"/>
      <c r="BH1063" s="5"/>
    </row>
    <row r="1064" spans="1:60" x14ac:dyDescent="0.25">
      <c r="A1064">
        <f t="shared" si="92"/>
        <v>71123</v>
      </c>
      <c r="B1064">
        <f t="shared" si="93"/>
        <v>50100061</v>
      </c>
      <c r="C1064" t="str">
        <f t="shared" si="94"/>
        <v>CC</v>
      </c>
      <c r="D1064" t="str">
        <f t="shared" si="91"/>
        <v>REGION CENTRE EST</v>
      </c>
      <c r="E1064" s="12" t="str">
        <f t="shared" si="95"/>
        <v>TERRAIN</v>
      </c>
      <c r="F1064" s="4" t="s">
        <v>7072</v>
      </c>
      <c r="G1064" s="4" t="s">
        <v>7073</v>
      </c>
      <c r="H1064" s="5">
        <v>2</v>
      </c>
      <c r="I1064" s="5" t="s">
        <v>6943</v>
      </c>
      <c r="J1064" s="5"/>
      <c r="K1064" s="5"/>
      <c r="L1064" s="5"/>
      <c r="M1064" s="5" t="s">
        <v>7074</v>
      </c>
      <c r="N1064" s="5"/>
      <c r="O1064" s="5"/>
      <c r="P1064" s="5"/>
      <c r="Q1064" s="5"/>
      <c r="R1064" s="5"/>
      <c r="S1064" s="5"/>
      <c r="T1064" s="5"/>
      <c r="U1064" s="6">
        <v>45627</v>
      </c>
      <c r="V1064" s="5"/>
      <c r="W1064" s="4" t="s">
        <v>1606</v>
      </c>
      <c r="X1064" s="5"/>
      <c r="Y1064" s="5"/>
      <c r="Z1064" s="5"/>
      <c r="AA1064" s="4"/>
      <c r="AB1064" s="5"/>
      <c r="AC1064" s="5"/>
      <c r="AD1064" s="5"/>
      <c r="AE1064" s="5"/>
      <c r="AF1064" s="5"/>
      <c r="AG1064" s="5"/>
      <c r="AH1064" s="5"/>
      <c r="AI1064" s="5"/>
      <c r="AJ1064" s="5"/>
      <c r="AK1064" s="5"/>
      <c r="AL1064" s="5"/>
      <c r="AM1064" s="5"/>
      <c r="AN1064" s="5"/>
      <c r="AO1064" s="5"/>
      <c r="AP1064" s="5" t="s">
        <v>1536</v>
      </c>
      <c r="AQ1064" s="4" t="s">
        <v>12479</v>
      </c>
      <c r="AR1064" s="5" t="s">
        <v>12480</v>
      </c>
      <c r="AS1064" s="4" t="s">
        <v>1376</v>
      </c>
      <c r="AT1064" s="5" t="s">
        <v>1377</v>
      </c>
      <c r="AU1064" s="5" t="s">
        <v>41</v>
      </c>
      <c r="AV1064" s="4" t="s">
        <v>1378</v>
      </c>
      <c r="AW1064" s="5" t="s">
        <v>47</v>
      </c>
      <c r="AX1064" s="4"/>
      <c r="AY1064" s="5"/>
      <c r="AZ1064" s="5"/>
      <c r="BA1064" s="4" t="s">
        <v>7073</v>
      </c>
      <c r="BB1064" s="5" t="s">
        <v>7074</v>
      </c>
      <c r="BC1064" s="4"/>
      <c r="BD1064" s="5"/>
      <c r="BE1064" s="5"/>
      <c r="BF1064" s="5"/>
      <c r="BG1064" s="4"/>
      <c r="BH1064" s="5"/>
    </row>
    <row r="1065" spans="1:60" x14ac:dyDescent="0.25">
      <c r="A1065">
        <f t="shared" si="92"/>
        <v>700133</v>
      </c>
      <c r="B1065">
        <f t="shared" si="93"/>
        <v>50100946</v>
      </c>
      <c r="C1065" t="str">
        <f t="shared" si="94"/>
        <v>CC</v>
      </c>
      <c r="D1065" t="str">
        <f t="shared" si="91"/>
        <v>REGION GRAND SUD</v>
      </c>
      <c r="E1065" s="12" t="str">
        <f t="shared" si="95"/>
        <v>TERRAIN</v>
      </c>
      <c r="F1065" s="4" t="s">
        <v>7075</v>
      </c>
      <c r="G1065" s="4" t="s">
        <v>3547</v>
      </c>
      <c r="H1065" s="5">
        <v>2</v>
      </c>
      <c r="I1065" s="5" t="s">
        <v>6943</v>
      </c>
      <c r="J1065" s="5"/>
      <c r="K1065" s="5"/>
      <c r="L1065" s="5"/>
      <c r="M1065" s="5" t="s">
        <v>3548</v>
      </c>
      <c r="N1065" s="5"/>
      <c r="O1065" s="5"/>
      <c r="P1065" s="5"/>
      <c r="Q1065" s="5"/>
      <c r="R1065" s="5"/>
      <c r="S1065" s="5"/>
      <c r="T1065" s="5"/>
      <c r="U1065" s="6">
        <v>45627</v>
      </c>
      <c r="V1065" s="5"/>
      <c r="W1065" s="4" t="s">
        <v>1606</v>
      </c>
      <c r="X1065" s="5"/>
      <c r="Y1065" s="5"/>
      <c r="Z1065" s="5"/>
      <c r="AA1065" s="4"/>
      <c r="AB1065" s="5"/>
      <c r="AC1065" s="5"/>
      <c r="AD1065" s="5"/>
      <c r="AE1065" s="5"/>
      <c r="AF1065" s="5"/>
      <c r="AG1065" s="5"/>
      <c r="AH1065" s="5"/>
      <c r="AI1065" s="5"/>
      <c r="AJ1065" s="5"/>
      <c r="AK1065" s="5"/>
      <c r="AL1065" s="5"/>
      <c r="AM1065" s="5"/>
      <c r="AN1065" s="5"/>
      <c r="AO1065" s="5"/>
      <c r="AP1065" s="5" t="s">
        <v>1335</v>
      </c>
      <c r="AQ1065" s="4" t="s">
        <v>1336</v>
      </c>
      <c r="AR1065" s="5" t="s">
        <v>12476</v>
      </c>
      <c r="AS1065" s="4" t="s">
        <v>1795</v>
      </c>
      <c r="AT1065" s="5" t="s">
        <v>1796</v>
      </c>
      <c r="AU1065" s="5" t="s">
        <v>41</v>
      </c>
      <c r="AV1065" s="4" t="s">
        <v>1797</v>
      </c>
      <c r="AW1065" s="5" t="s">
        <v>227</v>
      </c>
      <c r="AX1065" s="4" t="s">
        <v>3545</v>
      </c>
      <c r="AY1065" s="5" t="s">
        <v>3546</v>
      </c>
      <c r="AZ1065" s="5" t="s">
        <v>11</v>
      </c>
      <c r="BA1065" s="4" t="s">
        <v>3547</v>
      </c>
      <c r="BB1065" s="5" t="s">
        <v>3548</v>
      </c>
      <c r="BC1065" s="4"/>
      <c r="BD1065" s="5"/>
      <c r="BE1065" s="5"/>
      <c r="BF1065" s="5"/>
      <c r="BG1065" s="4"/>
      <c r="BH1065" s="5"/>
    </row>
    <row r="1066" spans="1:60" x14ac:dyDescent="0.25">
      <c r="A1066">
        <f t="shared" si="92"/>
        <v>700298</v>
      </c>
      <c r="B1066">
        <f t="shared" si="93"/>
        <v>50100959</v>
      </c>
      <c r="C1066" t="str">
        <f t="shared" si="94"/>
        <v>CC</v>
      </c>
      <c r="D1066" t="str">
        <f t="shared" si="91"/>
        <v>REGION CENTRE EST</v>
      </c>
      <c r="E1066" s="12" t="str">
        <f t="shared" si="95"/>
        <v>TERRAIN</v>
      </c>
      <c r="F1066" s="4" t="s">
        <v>7076</v>
      </c>
      <c r="G1066" s="4" t="s">
        <v>2636</v>
      </c>
      <c r="H1066" s="5">
        <v>2</v>
      </c>
      <c r="I1066" s="5" t="s">
        <v>6943</v>
      </c>
      <c r="J1066" s="5"/>
      <c r="K1066" s="5"/>
      <c r="L1066" s="5"/>
      <c r="M1066" s="5" t="s">
        <v>2637</v>
      </c>
      <c r="N1066" s="5"/>
      <c r="O1066" s="5"/>
      <c r="P1066" s="5"/>
      <c r="Q1066" s="5"/>
      <c r="R1066" s="5"/>
      <c r="S1066" s="5"/>
      <c r="T1066" s="5"/>
      <c r="U1066" s="6">
        <v>45627</v>
      </c>
      <c r="V1066" s="5"/>
      <c r="W1066" s="4" t="s">
        <v>1606</v>
      </c>
      <c r="X1066" s="5"/>
      <c r="Y1066" s="5"/>
      <c r="Z1066" s="5"/>
      <c r="AA1066" s="4"/>
      <c r="AB1066" s="5"/>
      <c r="AC1066" s="5"/>
      <c r="AD1066" s="5"/>
      <c r="AE1066" s="5"/>
      <c r="AF1066" s="5"/>
      <c r="AG1066" s="5"/>
      <c r="AH1066" s="5"/>
      <c r="AI1066" s="5"/>
      <c r="AJ1066" s="5"/>
      <c r="AK1066" s="5"/>
      <c r="AL1066" s="5"/>
      <c r="AM1066" s="5"/>
      <c r="AN1066" s="5"/>
      <c r="AO1066" s="5"/>
      <c r="AP1066" s="5" t="s">
        <v>1536</v>
      </c>
      <c r="AQ1066" s="4" t="s">
        <v>12479</v>
      </c>
      <c r="AR1066" s="5" t="s">
        <v>12480</v>
      </c>
      <c r="AS1066" s="4" t="s">
        <v>1906</v>
      </c>
      <c r="AT1066" s="5" t="s">
        <v>1909</v>
      </c>
      <c r="AU1066" s="5" t="s">
        <v>41</v>
      </c>
      <c r="AV1066" s="4" t="s">
        <v>1910</v>
      </c>
      <c r="AW1066" s="5" t="s">
        <v>48</v>
      </c>
      <c r="AX1066" s="4" t="s">
        <v>2634</v>
      </c>
      <c r="AY1066" s="5" t="s">
        <v>2635</v>
      </c>
      <c r="AZ1066" s="5" t="s">
        <v>11</v>
      </c>
      <c r="BA1066" s="4" t="s">
        <v>2636</v>
      </c>
      <c r="BB1066" s="5" t="s">
        <v>2637</v>
      </c>
      <c r="BC1066" s="4"/>
      <c r="BD1066" s="5"/>
      <c r="BE1066" s="5"/>
      <c r="BF1066" s="5"/>
      <c r="BG1066" s="4"/>
      <c r="BH1066" s="5"/>
    </row>
    <row r="1067" spans="1:60" x14ac:dyDescent="0.25">
      <c r="A1067">
        <f t="shared" si="92"/>
        <v>71190</v>
      </c>
      <c r="B1067">
        <f t="shared" si="93"/>
        <v>50100077</v>
      </c>
      <c r="C1067" t="str">
        <f t="shared" si="94"/>
        <v>CC</v>
      </c>
      <c r="D1067" t="str">
        <f t="shared" si="91"/>
        <v>REGION CENTRE EST</v>
      </c>
      <c r="E1067" s="12" t="str">
        <f t="shared" si="95"/>
        <v>TERRAIN</v>
      </c>
      <c r="F1067" s="4" t="s">
        <v>7077</v>
      </c>
      <c r="G1067" s="4" t="s">
        <v>7078</v>
      </c>
      <c r="H1067" s="5">
        <v>2</v>
      </c>
      <c r="I1067" s="5" t="s">
        <v>6943</v>
      </c>
      <c r="J1067" s="5"/>
      <c r="K1067" s="5"/>
      <c r="L1067" s="5"/>
      <c r="M1067" s="5" t="s">
        <v>7079</v>
      </c>
      <c r="N1067" s="5"/>
      <c r="O1067" s="5"/>
      <c r="P1067" s="5"/>
      <c r="Q1067" s="5"/>
      <c r="R1067" s="5"/>
      <c r="S1067" s="5"/>
      <c r="T1067" s="5"/>
      <c r="U1067" s="6">
        <v>45627</v>
      </c>
      <c r="V1067" s="5"/>
      <c r="W1067" s="4" t="s">
        <v>1606</v>
      </c>
      <c r="X1067" s="5"/>
      <c r="Y1067" s="5"/>
      <c r="Z1067" s="5"/>
      <c r="AA1067" s="4"/>
      <c r="AB1067" s="5"/>
      <c r="AC1067" s="5"/>
      <c r="AD1067" s="5"/>
      <c r="AE1067" s="5"/>
      <c r="AF1067" s="5"/>
      <c r="AG1067" s="5"/>
      <c r="AH1067" s="5"/>
      <c r="AI1067" s="5"/>
      <c r="AJ1067" s="5"/>
      <c r="AK1067" s="5"/>
      <c r="AL1067" s="5"/>
      <c r="AM1067" s="5"/>
      <c r="AN1067" s="5"/>
      <c r="AO1067" s="5"/>
      <c r="AP1067" s="5" t="s">
        <v>1536</v>
      </c>
      <c r="AQ1067" s="4" t="s">
        <v>12479</v>
      </c>
      <c r="AR1067" s="5" t="s">
        <v>12480</v>
      </c>
      <c r="AS1067" s="4" t="s">
        <v>2273</v>
      </c>
      <c r="AT1067" s="5" t="s">
        <v>2274</v>
      </c>
      <c r="AU1067" s="5" t="s">
        <v>41</v>
      </c>
      <c r="AV1067" s="4" t="s">
        <v>2275</v>
      </c>
      <c r="AW1067" s="5" t="s">
        <v>256</v>
      </c>
      <c r="AX1067" s="4"/>
      <c r="AY1067" s="5"/>
      <c r="AZ1067" s="5"/>
      <c r="BA1067" s="4" t="s">
        <v>7078</v>
      </c>
      <c r="BB1067" s="5" t="s">
        <v>7079</v>
      </c>
      <c r="BC1067" s="4"/>
      <c r="BD1067" s="5"/>
      <c r="BE1067" s="5"/>
      <c r="BF1067" s="5"/>
      <c r="BG1067" s="4"/>
      <c r="BH1067" s="5"/>
    </row>
    <row r="1068" spans="1:60" x14ac:dyDescent="0.25">
      <c r="A1068">
        <f t="shared" si="92"/>
        <v>71192</v>
      </c>
      <c r="B1068">
        <f t="shared" si="93"/>
        <v>50100079</v>
      </c>
      <c r="C1068" t="str">
        <f t="shared" si="94"/>
        <v>CC</v>
      </c>
      <c r="D1068" t="str">
        <f t="shared" si="91"/>
        <v>REGION CENTRE EST</v>
      </c>
      <c r="E1068" s="12" t="str">
        <f t="shared" si="95"/>
        <v>TERRAIN</v>
      </c>
      <c r="F1068" s="4" t="s">
        <v>7081</v>
      </c>
      <c r="G1068" s="4" t="s">
        <v>7082</v>
      </c>
      <c r="H1068" s="5">
        <v>2</v>
      </c>
      <c r="I1068" s="5" t="s">
        <v>6943</v>
      </c>
      <c r="J1068" s="5"/>
      <c r="K1068" s="5"/>
      <c r="L1068" s="5"/>
      <c r="M1068" s="5" t="s">
        <v>7083</v>
      </c>
      <c r="N1068" s="5"/>
      <c r="O1068" s="5"/>
      <c r="P1068" s="5"/>
      <c r="Q1068" s="5"/>
      <c r="R1068" s="5"/>
      <c r="S1068" s="5"/>
      <c r="T1068" s="5"/>
      <c r="U1068" s="6">
        <v>45627</v>
      </c>
      <c r="V1068" s="5"/>
      <c r="W1068" s="4" t="s">
        <v>1606</v>
      </c>
      <c r="X1068" s="5"/>
      <c r="Y1068" s="5"/>
      <c r="Z1068" s="5"/>
      <c r="AA1068" s="4"/>
      <c r="AB1068" s="5"/>
      <c r="AC1068" s="5"/>
      <c r="AD1068" s="5"/>
      <c r="AE1068" s="5"/>
      <c r="AF1068" s="5"/>
      <c r="AG1068" s="5"/>
      <c r="AH1068" s="5"/>
      <c r="AI1068" s="5"/>
      <c r="AJ1068" s="5"/>
      <c r="AK1068" s="5"/>
      <c r="AL1068" s="5"/>
      <c r="AM1068" s="5"/>
      <c r="AN1068" s="5"/>
      <c r="AO1068" s="5"/>
      <c r="AP1068" s="5" t="s">
        <v>1536</v>
      </c>
      <c r="AQ1068" s="4" t="s">
        <v>12479</v>
      </c>
      <c r="AR1068" s="5" t="s">
        <v>12480</v>
      </c>
      <c r="AS1068" s="4" t="s">
        <v>2273</v>
      </c>
      <c r="AT1068" s="5" t="s">
        <v>2274</v>
      </c>
      <c r="AU1068" s="5" t="s">
        <v>41</v>
      </c>
      <c r="AV1068" s="4" t="s">
        <v>2275</v>
      </c>
      <c r="AW1068" s="5" t="s">
        <v>256</v>
      </c>
      <c r="AX1068" s="4"/>
      <c r="AY1068" s="5"/>
      <c r="AZ1068" s="5"/>
      <c r="BA1068" s="4" t="s">
        <v>7082</v>
      </c>
      <c r="BB1068" s="5" t="s">
        <v>7083</v>
      </c>
      <c r="BC1068" s="4"/>
      <c r="BD1068" s="5"/>
      <c r="BE1068" s="5"/>
      <c r="BF1068" s="5"/>
      <c r="BG1068" s="4"/>
      <c r="BH1068" s="5"/>
    </row>
    <row r="1069" spans="1:60" x14ac:dyDescent="0.25">
      <c r="A1069">
        <f t="shared" si="92"/>
        <v>700076</v>
      </c>
      <c r="B1069">
        <f t="shared" si="93"/>
        <v>50100942</v>
      </c>
      <c r="C1069" t="str">
        <f t="shared" si="94"/>
        <v>CC</v>
      </c>
      <c r="D1069" t="str">
        <f t="shared" si="91"/>
        <v>REGION ILE DE FRANCE NORD</v>
      </c>
      <c r="E1069" s="12" t="str">
        <f t="shared" si="95"/>
        <v>TERRAIN</v>
      </c>
      <c r="F1069" s="4" t="s">
        <v>7084</v>
      </c>
      <c r="G1069" s="4" t="s">
        <v>2118</v>
      </c>
      <c r="H1069" s="5">
        <v>2</v>
      </c>
      <c r="I1069" s="5" t="s">
        <v>6943</v>
      </c>
      <c r="J1069" s="5"/>
      <c r="K1069" s="5"/>
      <c r="L1069" s="5"/>
      <c r="M1069" s="5" t="s">
        <v>2119</v>
      </c>
      <c r="N1069" s="5"/>
      <c r="O1069" s="5"/>
      <c r="P1069" s="5"/>
      <c r="Q1069" s="5"/>
      <c r="R1069" s="5"/>
      <c r="S1069" s="5"/>
      <c r="T1069" s="5"/>
      <c r="U1069" s="6">
        <v>45627</v>
      </c>
      <c r="V1069" s="5"/>
      <c r="W1069" s="4" t="s">
        <v>1606</v>
      </c>
      <c r="X1069" s="5"/>
      <c r="Y1069" s="5"/>
      <c r="Z1069" s="5"/>
      <c r="AA1069" s="4"/>
      <c r="AB1069" s="5"/>
      <c r="AC1069" s="5"/>
      <c r="AD1069" s="5"/>
      <c r="AE1069" s="5"/>
      <c r="AF1069" s="5"/>
      <c r="AG1069" s="5"/>
      <c r="AH1069" s="5"/>
      <c r="AI1069" s="5"/>
      <c r="AJ1069" s="5"/>
      <c r="AK1069" s="5"/>
      <c r="AL1069" s="5"/>
      <c r="AM1069" s="5"/>
      <c r="AN1069" s="5"/>
      <c r="AO1069" s="5"/>
      <c r="AP1069" s="5" t="s">
        <v>12477</v>
      </c>
      <c r="AQ1069" s="4" t="s">
        <v>1351</v>
      </c>
      <c r="AR1069" s="5" t="s">
        <v>12478</v>
      </c>
      <c r="AS1069" s="4" t="s">
        <v>1352</v>
      </c>
      <c r="AT1069" s="5" t="s">
        <v>1353</v>
      </c>
      <c r="AU1069" s="5" t="s">
        <v>41</v>
      </c>
      <c r="AV1069" s="4" t="s">
        <v>1354</v>
      </c>
      <c r="AW1069" s="5" t="s">
        <v>17</v>
      </c>
      <c r="AX1069" s="4" t="s">
        <v>2116</v>
      </c>
      <c r="AY1069" s="5" t="s">
        <v>2117</v>
      </c>
      <c r="AZ1069" s="5" t="s">
        <v>11</v>
      </c>
      <c r="BA1069" s="4" t="s">
        <v>2118</v>
      </c>
      <c r="BB1069" s="5" t="s">
        <v>2119</v>
      </c>
      <c r="BC1069" s="4"/>
      <c r="BD1069" s="5"/>
      <c r="BE1069" s="5"/>
      <c r="BF1069" s="5"/>
      <c r="BG1069" s="4"/>
      <c r="BH1069" s="5"/>
    </row>
    <row r="1070" spans="1:60" x14ac:dyDescent="0.25">
      <c r="A1070">
        <f t="shared" si="92"/>
        <v>71043</v>
      </c>
      <c r="B1070">
        <f t="shared" si="93"/>
        <v>50100033</v>
      </c>
      <c r="C1070" t="str">
        <f t="shared" si="94"/>
        <v>CC</v>
      </c>
      <c r="D1070" t="str">
        <f t="shared" si="91"/>
        <v>REGION ILE DE FRANCE NORD</v>
      </c>
      <c r="E1070" s="12" t="str">
        <f t="shared" si="95"/>
        <v>TERRAIN</v>
      </c>
      <c r="F1070" s="4" t="s">
        <v>7085</v>
      </c>
      <c r="G1070" s="4" t="s">
        <v>4600</v>
      </c>
      <c r="H1070" s="5">
        <v>2</v>
      </c>
      <c r="I1070" s="5" t="s">
        <v>6943</v>
      </c>
      <c r="J1070" s="5"/>
      <c r="K1070" s="5"/>
      <c r="L1070" s="5"/>
      <c r="M1070" s="5" t="s">
        <v>4601</v>
      </c>
      <c r="N1070" s="5"/>
      <c r="O1070" s="5"/>
      <c r="P1070" s="5"/>
      <c r="Q1070" s="5"/>
      <c r="R1070" s="5"/>
      <c r="S1070" s="5"/>
      <c r="T1070" s="5"/>
      <c r="U1070" s="6">
        <v>45627</v>
      </c>
      <c r="V1070" s="5"/>
      <c r="W1070" s="4" t="s">
        <v>1606</v>
      </c>
      <c r="X1070" s="5"/>
      <c r="Y1070" s="5"/>
      <c r="Z1070" s="5"/>
      <c r="AA1070" s="4"/>
      <c r="AB1070" s="5"/>
      <c r="AC1070" s="5"/>
      <c r="AD1070" s="5"/>
      <c r="AE1070" s="5"/>
      <c r="AF1070" s="5"/>
      <c r="AG1070" s="5"/>
      <c r="AH1070" s="5"/>
      <c r="AI1070" s="5"/>
      <c r="AJ1070" s="5"/>
      <c r="AK1070" s="5"/>
      <c r="AL1070" s="5"/>
      <c r="AM1070" s="5"/>
      <c r="AN1070" s="5"/>
      <c r="AO1070" s="5"/>
      <c r="AP1070" s="5" t="s">
        <v>12477</v>
      </c>
      <c r="AQ1070" s="4" t="s">
        <v>1351</v>
      </c>
      <c r="AR1070" s="5" t="s">
        <v>12478</v>
      </c>
      <c r="AS1070" s="4" t="s">
        <v>2180</v>
      </c>
      <c r="AT1070" s="5" t="s">
        <v>2181</v>
      </c>
      <c r="AU1070" s="5" t="s">
        <v>41</v>
      </c>
      <c r="AV1070" s="4" t="s">
        <v>2182</v>
      </c>
      <c r="AW1070" s="5" t="s">
        <v>4</v>
      </c>
      <c r="AX1070" s="4" t="s">
        <v>4598</v>
      </c>
      <c r="AY1070" s="5" t="s">
        <v>4599</v>
      </c>
      <c r="AZ1070" s="5" t="s">
        <v>11</v>
      </c>
      <c r="BA1070" s="4" t="s">
        <v>4600</v>
      </c>
      <c r="BB1070" s="5" t="s">
        <v>4601</v>
      </c>
      <c r="BC1070" s="5"/>
      <c r="BD1070" s="5"/>
      <c r="BE1070" s="5"/>
      <c r="BF1070" s="5"/>
      <c r="BG1070" s="4"/>
      <c r="BH1070" s="5"/>
    </row>
    <row r="1071" spans="1:60" x14ac:dyDescent="0.25">
      <c r="A1071">
        <f t="shared" si="92"/>
        <v>71023</v>
      </c>
      <c r="B1071">
        <f t="shared" si="93"/>
        <v>50100023</v>
      </c>
      <c r="C1071" t="str">
        <f t="shared" si="94"/>
        <v>CC</v>
      </c>
      <c r="D1071" t="str">
        <f t="shared" si="91"/>
        <v>REGION ILE DE FRANCE NORD</v>
      </c>
      <c r="E1071" s="12" t="str">
        <f t="shared" si="95"/>
        <v>TERRAIN</v>
      </c>
      <c r="F1071" s="4" t="s">
        <v>7086</v>
      </c>
      <c r="G1071" s="4" t="s">
        <v>3310</v>
      </c>
      <c r="H1071" s="5">
        <v>2</v>
      </c>
      <c r="I1071" s="5" t="s">
        <v>6943</v>
      </c>
      <c r="J1071" s="5"/>
      <c r="K1071" s="5"/>
      <c r="L1071" s="5"/>
      <c r="M1071" s="5" t="s">
        <v>3311</v>
      </c>
      <c r="N1071" s="5"/>
      <c r="O1071" s="5"/>
      <c r="P1071" s="5"/>
      <c r="Q1071" s="5"/>
      <c r="R1071" s="5"/>
      <c r="S1071" s="5"/>
      <c r="T1071" s="5"/>
      <c r="U1071" s="6">
        <v>45597</v>
      </c>
      <c r="V1071" s="5"/>
      <c r="W1071" s="4" t="s">
        <v>1606</v>
      </c>
      <c r="X1071" s="5"/>
      <c r="Y1071" s="5"/>
      <c r="Z1071" s="5"/>
      <c r="AA1071" s="4"/>
      <c r="AB1071" s="5"/>
      <c r="AC1071" s="5"/>
      <c r="AD1071" s="5"/>
      <c r="AE1071" s="5"/>
      <c r="AF1071" s="5"/>
      <c r="AG1071" s="5"/>
      <c r="AH1071" s="5"/>
      <c r="AI1071" s="5"/>
      <c r="AJ1071" s="5"/>
      <c r="AK1071" s="5"/>
      <c r="AL1071" s="5"/>
      <c r="AM1071" s="5"/>
      <c r="AN1071" s="5"/>
      <c r="AO1071" s="5"/>
      <c r="AP1071" s="5" t="s">
        <v>12477</v>
      </c>
      <c r="AQ1071" s="4" t="s">
        <v>1351</v>
      </c>
      <c r="AR1071" s="5" t="s">
        <v>12478</v>
      </c>
      <c r="AS1071" s="4" t="s">
        <v>2022</v>
      </c>
      <c r="AT1071" s="5" t="s">
        <v>2023</v>
      </c>
      <c r="AU1071" s="5" t="s">
        <v>41</v>
      </c>
      <c r="AV1071" s="4" t="s">
        <v>2024</v>
      </c>
      <c r="AW1071" s="5" t="s">
        <v>26</v>
      </c>
      <c r="AX1071" s="4" t="s">
        <v>3308</v>
      </c>
      <c r="AY1071" s="5" t="s">
        <v>3309</v>
      </c>
      <c r="AZ1071" s="5" t="s">
        <v>11</v>
      </c>
      <c r="BA1071" s="4" t="s">
        <v>3310</v>
      </c>
      <c r="BB1071" s="5" t="s">
        <v>3311</v>
      </c>
      <c r="BC1071" s="4"/>
      <c r="BD1071" s="5"/>
      <c r="BE1071" s="5"/>
      <c r="BF1071" s="5"/>
      <c r="BG1071" s="4"/>
      <c r="BH1071" s="5"/>
    </row>
    <row r="1072" spans="1:60" x14ac:dyDescent="0.25">
      <c r="A1072">
        <f t="shared" si="92"/>
        <v>700253</v>
      </c>
      <c r="B1072">
        <f t="shared" si="93"/>
        <v>50100955</v>
      </c>
      <c r="C1072" t="str">
        <f t="shared" si="94"/>
        <v>CC</v>
      </c>
      <c r="D1072" t="str">
        <f t="shared" si="91"/>
        <v>REGION GRAND SUD</v>
      </c>
      <c r="E1072" s="12" t="str">
        <f t="shared" si="95"/>
        <v>TERRAIN</v>
      </c>
      <c r="F1072" s="4" t="s">
        <v>7088</v>
      </c>
      <c r="G1072" s="4" t="s">
        <v>2085</v>
      </c>
      <c r="H1072" s="5">
        <v>2</v>
      </c>
      <c r="I1072" s="5" t="s">
        <v>6943</v>
      </c>
      <c r="J1072" s="5"/>
      <c r="K1072" s="5"/>
      <c r="L1072" s="5"/>
      <c r="M1072" s="5" t="s">
        <v>2086</v>
      </c>
      <c r="N1072" s="5"/>
      <c r="O1072" s="5"/>
      <c r="P1072" s="5"/>
      <c r="Q1072" s="5"/>
      <c r="R1072" s="5"/>
      <c r="S1072" s="5"/>
      <c r="T1072" s="5"/>
      <c r="U1072" s="6">
        <v>45566</v>
      </c>
      <c r="V1072" s="4"/>
      <c r="W1072" s="4" t="s">
        <v>1606</v>
      </c>
      <c r="X1072" s="5"/>
      <c r="Y1072" s="5"/>
      <c r="Z1072" s="5"/>
      <c r="AA1072" s="4"/>
      <c r="AB1072" s="5"/>
      <c r="AC1072" s="5"/>
      <c r="AD1072" s="5"/>
      <c r="AE1072" s="5"/>
      <c r="AF1072" s="6"/>
      <c r="AG1072" s="5"/>
      <c r="AH1072" s="5"/>
      <c r="AI1072" s="5"/>
      <c r="AJ1072" s="6"/>
      <c r="AK1072" s="5"/>
      <c r="AL1072" s="6"/>
      <c r="AM1072" s="5"/>
      <c r="AN1072" s="5"/>
      <c r="AO1072" s="5"/>
      <c r="AP1072" s="5" t="s">
        <v>1335</v>
      </c>
      <c r="AQ1072" s="4" t="s">
        <v>1336</v>
      </c>
      <c r="AR1072" s="5" t="s">
        <v>12476</v>
      </c>
      <c r="AS1072" s="4" t="s">
        <v>1427</v>
      </c>
      <c r="AT1072" s="5" t="s">
        <v>1428</v>
      </c>
      <c r="AU1072" s="5" t="s">
        <v>41</v>
      </c>
      <c r="AV1072" s="4" t="s">
        <v>1429</v>
      </c>
      <c r="AW1072" s="5" t="s">
        <v>129</v>
      </c>
      <c r="AX1072" s="4"/>
      <c r="AY1072" s="5"/>
      <c r="AZ1072" s="5"/>
      <c r="BA1072" s="4" t="s">
        <v>2085</v>
      </c>
      <c r="BB1072" s="5" t="s">
        <v>2086</v>
      </c>
      <c r="BC1072" s="4"/>
      <c r="BD1072" s="5"/>
      <c r="BE1072" s="5"/>
      <c r="BF1072" s="5"/>
      <c r="BG1072" s="4"/>
      <c r="BH1072" s="5"/>
    </row>
    <row r="1073" spans="1:60" x14ac:dyDescent="0.25">
      <c r="A1073">
        <f t="shared" si="92"/>
        <v>700258</v>
      </c>
      <c r="B1073">
        <f t="shared" si="93"/>
        <v>50100957</v>
      </c>
      <c r="C1073" t="str">
        <f t="shared" si="94"/>
        <v>CC</v>
      </c>
      <c r="D1073" t="str">
        <f t="shared" si="91"/>
        <v>REGION GRAND SUD</v>
      </c>
      <c r="E1073" s="12" t="str">
        <f t="shared" si="95"/>
        <v>TERRAIN</v>
      </c>
      <c r="F1073" s="4" t="s">
        <v>7087</v>
      </c>
      <c r="G1073" s="4" t="s">
        <v>1768</v>
      </c>
      <c r="H1073" s="5">
        <v>2</v>
      </c>
      <c r="I1073" s="5" t="s">
        <v>6943</v>
      </c>
      <c r="J1073" s="5"/>
      <c r="K1073" s="5"/>
      <c r="L1073" s="5"/>
      <c r="M1073" s="5" t="s">
        <v>1769</v>
      </c>
      <c r="N1073" s="5"/>
      <c r="O1073" s="6"/>
      <c r="P1073" s="5"/>
      <c r="Q1073" s="5"/>
      <c r="R1073" s="5"/>
      <c r="S1073" s="5"/>
      <c r="T1073" s="5"/>
      <c r="U1073" s="6">
        <v>45566</v>
      </c>
      <c r="V1073" s="4"/>
      <c r="W1073" s="4" t="s">
        <v>1606</v>
      </c>
      <c r="X1073" s="5"/>
      <c r="Y1073" s="5"/>
      <c r="Z1073" s="5"/>
      <c r="AA1073" s="4"/>
      <c r="AB1073" s="5"/>
      <c r="AC1073" s="5"/>
      <c r="AD1073" s="5"/>
      <c r="AE1073" s="5"/>
      <c r="AF1073" s="6"/>
      <c r="AG1073" s="5"/>
      <c r="AH1073" s="5"/>
      <c r="AI1073" s="5"/>
      <c r="AJ1073" s="6"/>
      <c r="AK1073" s="5"/>
      <c r="AL1073" s="6"/>
      <c r="AM1073" s="5"/>
      <c r="AN1073" s="5"/>
      <c r="AO1073" s="5"/>
      <c r="AP1073" s="5" t="s">
        <v>1335</v>
      </c>
      <c r="AQ1073" s="4" t="s">
        <v>1336</v>
      </c>
      <c r="AR1073" s="5" t="s">
        <v>12476</v>
      </c>
      <c r="AS1073" s="4" t="s">
        <v>1427</v>
      </c>
      <c r="AT1073" s="5" t="s">
        <v>1428</v>
      </c>
      <c r="AU1073" s="5" t="s">
        <v>41</v>
      </c>
      <c r="AV1073" s="4" t="s">
        <v>1429</v>
      </c>
      <c r="AW1073" s="5" t="s">
        <v>129</v>
      </c>
      <c r="AX1073" s="4"/>
      <c r="AY1073" s="5"/>
      <c r="AZ1073" s="5"/>
      <c r="BA1073" s="4" t="s">
        <v>1768</v>
      </c>
      <c r="BB1073" s="5" t="s">
        <v>1769</v>
      </c>
      <c r="BC1073" s="4"/>
      <c r="BD1073" s="5"/>
      <c r="BE1073" s="5"/>
      <c r="BF1073" s="5"/>
      <c r="BG1073" s="4"/>
      <c r="BH1073" s="5"/>
    </row>
    <row r="1074" spans="1:60" x14ac:dyDescent="0.25">
      <c r="A1074">
        <f t="shared" si="92"/>
        <v>71526</v>
      </c>
      <c r="B1074">
        <f t="shared" si="93"/>
        <v>50100140</v>
      </c>
      <c r="C1074" t="str">
        <f t="shared" si="94"/>
        <v>CC</v>
      </c>
      <c r="D1074" t="str">
        <f t="shared" si="91"/>
        <v>REGION CENTRE EST</v>
      </c>
      <c r="E1074" s="12" t="str">
        <f t="shared" si="95"/>
        <v>TERRAIN</v>
      </c>
      <c r="F1074" s="4" t="s">
        <v>7091</v>
      </c>
      <c r="G1074" s="4" t="s">
        <v>1861</v>
      </c>
      <c r="H1074" s="5">
        <v>2</v>
      </c>
      <c r="I1074" s="5" t="s">
        <v>6943</v>
      </c>
      <c r="J1074" s="5"/>
      <c r="K1074" s="5"/>
      <c r="L1074" s="5"/>
      <c r="M1074" s="5" t="s">
        <v>1862</v>
      </c>
      <c r="N1074" s="5"/>
      <c r="O1074" s="6"/>
      <c r="P1074" s="5"/>
      <c r="Q1074" s="5"/>
      <c r="R1074" s="5"/>
      <c r="S1074" s="5"/>
      <c r="T1074" s="5"/>
      <c r="U1074" s="6">
        <v>45627</v>
      </c>
      <c r="V1074" s="4"/>
      <c r="W1074" s="4" t="s">
        <v>1606</v>
      </c>
      <c r="X1074" s="5"/>
      <c r="Y1074" s="5"/>
      <c r="Z1074" s="5"/>
      <c r="AA1074" s="4"/>
      <c r="AB1074" s="5"/>
      <c r="AC1074" s="5"/>
      <c r="AD1074" s="5"/>
      <c r="AE1074" s="5"/>
      <c r="AF1074" s="6"/>
      <c r="AG1074" s="5"/>
      <c r="AH1074" s="5"/>
      <c r="AI1074" s="5"/>
      <c r="AJ1074" s="6"/>
      <c r="AK1074" s="5"/>
      <c r="AL1074" s="6"/>
      <c r="AM1074" s="5"/>
      <c r="AN1074" s="5"/>
      <c r="AO1074" s="5"/>
      <c r="AP1074" s="5" t="s">
        <v>1536</v>
      </c>
      <c r="AQ1074" s="4" t="s">
        <v>12479</v>
      </c>
      <c r="AR1074" s="5" t="s">
        <v>12480</v>
      </c>
      <c r="AS1074" s="4" t="s">
        <v>1376</v>
      </c>
      <c r="AT1074" s="5" t="s">
        <v>1377</v>
      </c>
      <c r="AU1074" s="5" t="s">
        <v>41</v>
      </c>
      <c r="AV1074" s="4" t="s">
        <v>1378</v>
      </c>
      <c r="AW1074" s="5" t="s">
        <v>47</v>
      </c>
      <c r="AX1074" s="4"/>
      <c r="AY1074" s="5"/>
      <c r="AZ1074" s="5"/>
      <c r="BA1074" s="4" t="s">
        <v>1861</v>
      </c>
      <c r="BB1074" s="5" t="s">
        <v>1862</v>
      </c>
      <c r="BC1074" s="4"/>
      <c r="BD1074" s="5"/>
      <c r="BE1074" s="5"/>
      <c r="BF1074" s="5"/>
      <c r="BG1074" s="4"/>
      <c r="BH1074" s="5"/>
    </row>
    <row r="1075" spans="1:60" x14ac:dyDescent="0.25">
      <c r="A1075">
        <f t="shared" si="92"/>
        <v>71114</v>
      </c>
      <c r="B1075">
        <f t="shared" si="93"/>
        <v>50100058</v>
      </c>
      <c r="C1075" t="str">
        <f t="shared" si="94"/>
        <v>CC</v>
      </c>
      <c r="D1075" t="str">
        <f t="shared" si="91"/>
        <v>REGION GRAND OUEST</v>
      </c>
      <c r="E1075" s="12" t="str">
        <f t="shared" si="95"/>
        <v>TERRAIN</v>
      </c>
      <c r="F1075" s="4" t="s">
        <v>7092</v>
      </c>
      <c r="G1075" s="4" t="s">
        <v>7093</v>
      </c>
      <c r="H1075" s="5">
        <v>2</v>
      </c>
      <c r="I1075" s="5" t="s">
        <v>6943</v>
      </c>
      <c r="J1075" s="5"/>
      <c r="K1075" s="5"/>
      <c r="L1075" s="5"/>
      <c r="M1075" s="5" t="s">
        <v>7094</v>
      </c>
      <c r="N1075" s="5"/>
      <c r="O1075" s="5"/>
      <c r="P1075" s="5"/>
      <c r="Q1075" s="5"/>
      <c r="R1075" s="5"/>
      <c r="S1075" s="5"/>
      <c r="T1075" s="5"/>
      <c r="U1075" s="6">
        <v>45566</v>
      </c>
      <c r="V1075" s="4"/>
      <c r="W1075" s="4" t="s">
        <v>1606</v>
      </c>
      <c r="X1075" s="5"/>
      <c r="Y1075" s="5"/>
      <c r="Z1075" s="5"/>
      <c r="AA1075" s="4"/>
      <c r="AB1075" s="5"/>
      <c r="AC1075" s="5"/>
      <c r="AD1075" s="5"/>
      <c r="AE1075" s="5"/>
      <c r="AF1075" s="6"/>
      <c r="AG1075" s="5"/>
      <c r="AH1075" s="5"/>
      <c r="AI1075" s="5"/>
      <c r="AJ1075" s="6"/>
      <c r="AK1075" s="5"/>
      <c r="AL1075" s="6"/>
      <c r="AM1075" s="5"/>
      <c r="AN1075" s="5"/>
      <c r="AO1075" s="5"/>
      <c r="AP1075" s="5" t="s">
        <v>1413</v>
      </c>
      <c r="AQ1075" s="4" t="s">
        <v>1414</v>
      </c>
      <c r="AR1075" s="5" t="s">
        <v>19</v>
      </c>
      <c r="AS1075" s="4" t="s">
        <v>1507</v>
      </c>
      <c r="AT1075" s="5" t="s">
        <v>1508</v>
      </c>
      <c r="AU1075" s="5" t="s">
        <v>41</v>
      </c>
      <c r="AV1075" s="4" t="s">
        <v>1509</v>
      </c>
      <c r="AW1075" s="5" t="s">
        <v>375</v>
      </c>
      <c r="AX1075" s="4"/>
      <c r="AY1075" s="5"/>
      <c r="AZ1075" s="5"/>
      <c r="BA1075" s="4" t="s">
        <v>7093</v>
      </c>
      <c r="BB1075" s="5" t="s">
        <v>7094</v>
      </c>
      <c r="BC1075" s="4"/>
      <c r="BD1075" s="5"/>
      <c r="BE1075" s="5"/>
      <c r="BF1075" s="5"/>
      <c r="BG1075" s="4"/>
      <c r="BH1075" s="5"/>
    </row>
    <row r="1076" spans="1:60" x14ac:dyDescent="0.25">
      <c r="A1076">
        <f t="shared" si="92"/>
        <v>71278</v>
      </c>
      <c r="B1076">
        <f t="shared" si="93"/>
        <v>50100106</v>
      </c>
      <c r="C1076" t="str">
        <f t="shared" si="94"/>
        <v>CC</v>
      </c>
      <c r="D1076" t="str">
        <f t="shared" si="91"/>
        <v>REGION CENTRE EST</v>
      </c>
      <c r="E1076" s="12" t="str">
        <f t="shared" si="95"/>
        <v>TERRAIN</v>
      </c>
      <c r="F1076" s="4" t="s">
        <v>7095</v>
      </c>
      <c r="G1076" s="4" t="s">
        <v>2902</v>
      </c>
      <c r="H1076" s="5">
        <v>2</v>
      </c>
      <c r="I1076" s="5" t="s">
        <v>6943</v>
      </c>
      <c r="J1076" s="5"/>
      <c r="K1076" s="5"/>
      <c r="L1076" s="5"/>
      <c r="M1076" s="5" t="s">
        <v>11115</v>
      </c>
      <c r="N1076" s="5"/>
      <c r="O1076" s="5"/>
      <c r="P1076" s="5"/>
      <c r="Q1076" s="5"/>
      <c r="R1076" s="5"/>
      <c r="S1076" s="5"/>
      <c r="T1076" s="5"/>
      <c r="U1076" s="6">
        <v>45627</v>
      </c>
      <c r="V1076" s="4"/>
      <c r="W1076" s="4" t="s">
        <v>1606</v>
      </c>
      <c r="X1076" s="5"/>
      <c r="Y1076" s="5"/>
      <c r="Z1076" s="5"/>
      <c r="AA1076" s="4"/>
      <c r="AB1076" s="5"/>
      <c r="AC1076" s="5"/>
      <c r="AD1076" s="5"/>
      <c r="AE1076" s="5"/>
      <c r="AF1076" s="6"/>
      <c r="AG1076" s="5"/>
      <c r="AH1076" s="5"/>
      <c r="AI1076" s="5"/>
      <c r="AJ1076" s="6"/>
      <c r="AK1076" s="5"/>
      <c r="AL1076" s="6"/>
      <c r="AM1076" s="5"/>
      <c r="AN1076" s="5"/>
      <c r="AO1076" s="5"/>
      <c r="AP1076" s="5" t="s">
        <v>1536</v>
      </c>
      <c r="AQ1076" s="4" t="s">
        <v>12479</v>
      </c>
      <c r="AR1076" s="5" t="s">
        <v>12480</v>
      </c>
      <c r="AS1076" s="4" t="s">
        <v>1696</v>
      </c>
      <c r="AT1076" s="5" t="s">
        <v>1697</v>
      </c>
      <c r="AU1076" s="5" t="s">
        <v>41</v>
      </c>
      <c r="AV1076" s="4" t="s">
        <v>1698</v>
      </c>
      <c r="AW1076" s="5" t="s">
        <v>66</v>
      </c>
      <c r="AX1076" s="4" t="s">
        <v>6646</v>
      </c>
      <c r="AY1076" s="5" t="s">
        <v>6649</v>
      </c>
      <c r="AZ1076" s="5" t="s">
        <v>1357</v>
      </c>
      <c r="BA1076" s="4" t="s">
        <v>2902</v>
      </c>
      <c r="BB1076" s="5" t="s">
        <v>11115</v>
      </c>
      <c r="BC1076" s="4"/>
      <c r="BD1076" s="5"/>
      <c r="BE1076" s="5"/>
      <c r="BF1076" s="5"/>
      <c r="BG1076" s="4"/>
      <c r="BH1076" s="5"/>
    </row>
    <row r="1077" spans="1:60" x14ac:dyDescent="0.25">
      <c r="A1077">
        <f t="shared" si="92"/>
        <v>71941</v>
      </c>
      <c r="B1077">
        <f t="shared" si="93"/>
        <v>50100161</v>
      </c>
      <c r="C1077" t="str">
        <f t="shared" si="94"/>
        <v>CC</v>
      </c>
      <c r="D1077" t="str">
        <f t="shared" si="91"/>
        <v>REGION GRAND SUD</v>
      </c>
      <c r="E1077" s="12" t="str">
        <f t="shared" si="95"/>
        <v>TERRAIN</v>
      </c>
      <c r="F1077" s="4" t="s">
        <v>6971</v>
      </c>
      <c r="G1077" s="4" t="s">
        <v>1340</v>
      </c>
      <c r="H1077" s="5">
        <v>2</v>
      </c>
      <c r="I1077" s="5" t="s">
        <v>6943</v>
      </c>
      <c r="J1077" s="5"/>
      <c r="K1077" s="5"/>
      <c r="L1077" s="5"/>
      <c r="M1077" s="5" t="s">
        <v>11118</v>
      </c>
      <c r="N1077" s="5"/>
      <c r="O1077" s="5"/>
      <c r="P1077" s="5"/>
      <c r="Q1077" s="5"/>
      <c r="R1077" s="5"/>
      <c r="S1077" s="5"/>
      <c r="T1077" s="5"/>
      <c r="U1077" s="6">
        <v>45627</v>
      </c>
      <c r="V1077" s="4"/>
      <c r="W1077" s="4" t="s">
        <v>1606</v>
      </c>
      <c r="X1077" s="5"/>
      <c r="Y1077" s="5"/>
      <c r="Z1077" s="5"/>
      <c r="AA1077" s="5"/>
      <c r="AB1077" s="5"/>
      <c r="AC1077" s="5"/>
      <c r="AD1077" s="5"/>
      <c r="AE1077" s="5"/>
      <c r="AF1077" s="6"/>
      <c r="AG1077" s="5"/>
      <c r="AH1077" s="5"/>
      <c r="AI1077" s="5"/>
      <c r="AJ1077" s="6"/>
      <c r="AK1077" s="5"/>
      <c r="AL1077" s="6"/>
      <c r="AM1077" s="5"/>
      <c r="AN1077" s="5"/>
      <c r="AO1077" s="5"/>
      <c r="AP1077" s="5" t="s">
        <v>1335</v>
      </c>
      <c r="AQ1077" s="4" t="s">
        <v>1336</v>
      </c>
      <c r="AR1077" s="5" t="s">
        <v>12476</v>
      </c>
      <c r="AS1077" s="4" t="s">
        <v>1337</v>
      </c>
      <c r="AT1077" s="5" t="s">
        <v>1338</v>
      </c>
      <c r="AU1077" s="5" t="s">
        <v>41</v>
      </c>
      <c r="AV1077" s="4" t="s">
        <v>1339</v>
      </c>
      <c r="AW1077" s="5" t="s">
        <v>76</v>
      </c>
      <c r="AX1077" s="4"/>
      <c r="AY1077" s="5"/>
      <c r="AZ1077" s="5"/>
      <c r="BA1077" s="4" t="s">
        <v>1340</v>
      </c>
      <c r="BB1077" s="5" t="s">
        <v>11118</v>
      </c>
      <c r="BC1077" s="5"/>
      <c r="BD1077" s="5"/>
      <c r="BE1077" s="5"/>
      <c r="BF1077" s="5"/>
      <c r="BG1077" s="5"/>
      <c r="BH1077" s="5"/>
    </row>
    <row r="1078" spans="1:60" x14ac:dyDescent="0.25">
      <c r="A1078">
        <f t="shared" si="92"/>
        <v>71324</v>
      </c>
      <c r="B1078">
        <f t="shared" si="93"/>
        <v>50100108</v>
      </c>
      <c r="C1078" t="str">
        <f t="shared" si="94"/>
        <v>CC</v>
      </c>
      <c r="D1078" t="str">
        <f t="shared" si="91"/>
        <v>REGION GRAND OUEST</v>
      </c>
      <c r="E1078" s="12" t="str">
        <f t="shared" si="95"/>
        <v>TERRAIN</v>
      </c>
      <c r="F1078" s="4" t="s">
        <v>7096</v>
      </c>
      <c r="G1078" s="4" t="s">
        <v>5598</v>
      </c>
      <c r="H1078" s="5">
        <v>2</v>
      </c>
      <c r="I1078" s="5" t="s">
        <v>6943</v>
      </c>
      <c r="J1078" s="5"/>
      <c r="K1078" s="5"/>
      <c r="L1078" s="5"/>
      <c r="M1078" s="5" t="s">
        <v>5599</v>
      </c>
      <c r="N1078" s="5"/>
      <c r="O1078" s="5"/>
      <c r="P1078" s="5"/>
      <c r="Q1078" s="5"/>
      <c r="R1078" s="5"/>
      <c r="S1078" s="5"/>
      <c r="T1078" s="5"/>
      <c r="U1078" s="6">
        <v>45597</v>
      </c>
      <c r="V1078" s="4"/>
      <c r="W1078" s="4" t="s">
        <v>1606</v>
      </c>
      <c r="X1078" s="5"/>
      <c r="Y1078" s="5"/>
      <c r="Z1078" s="5"/>
      <c r="AA1078" s="4"/>
      <c r="AB1078" s="5"/>
      <c r="AC1078" s="5"/>
      <c r="AD1078" s="5"/>
      <c r="AE1078" s="5"/>
      <c r="AF1078" s="6"/>
      <c r="AG1078" s="5"/>
      <c r="AH1078" s="5"/>
      <c r="AI1078" s="5"/>
      <c r="AJ1078" s="6"/>
      <c r="AK1078" s="5"/>
      <c r="AL1078" s="6"/>
      <c r="AM1078" s="5"/>
      <c r="AN1078" s="5"/>
      <c r="AO1078" s="5"/>
      <c r="AP1078" s="5" t="s">
        <v>1413</v>
      </c>
      <c r="AQ1078" s="4" t="s">
        <v>1414</v>
      </c>
      <c r="AR1078" s="5" t="s">
        <v>19</v>
      </c>
      <c r="AS1078" s="4" t="s">
        <v>2225</v>
      </c>
      <c r="AT1078" s="5" t="s">
        <v>2226</v>
      </c>
      <c r="AU1078" s="5" t="s">
        <v>41</v>
      </c>
      <c r="AV1078" s="4" t="s">
        <v>2227</v>
      </c>
      <c r="AW1078" s="5" t="s">
        <v>89</v>
      </c>
      <c r="AX1078" s="4" t="s">
        <v>5596</v>
      </c>
      <c r="AY1078" s="5" t="s">
        <v>5597</v>
      </c>
      <c r="AZ1078" s="5" t="s">
        <v>11</v>
      </c>
      <c r="BA1078" s="4" t="s">
        <v>5598</v>
      </c>
      <c r="BB1078" s="5" t="s">
        <v>5599</v>
      </c>
      <c r="BC1078" s="4"/>
      <c r="BD1078" s="5"/>
      <c r="BE1078" s="5"/>
      <c r="BF1078" s="5"/>
      <c r="BG1078" s="4"/>
      <c r="BH1078" s="5"/>
    </row>
    <row r="1079" spans="1:60" x14ac:dyDescent="0.25">
      <c r="A1079">
        <f t="shared" si="92"/>
        <v>71689</v>
      </c>
      <c r="B1079">
        <f t="shared" si="93"/>
        <v>50100158</v>
      </c>
      <c r="C1079" t="str">
        <f t="shared" si="94"/>
        <v>CC</v>
      </c>
      <c r="D1079" t="str">
        <f t="shared" si="91"/>
        <v>REGION ILE DE FRANCE NORD</v>
      </c>
      <c r="E1079" s="12" t="str">
        <f t="shared" si="95"/>
        <v>TERRAIN</v>
      </c>
      <c r="F1079" s="4" t="s">
        <v>7097</v>
      </c>
      <c r="G1079" s="4" t="s">
        <v>2699</v>
      </c>
      <c r="H1079" s="5">
        <v>2</v>
      </c>
      <c r="I1079" s="5" t="s">
        <v>6943</v>
      </c>
      <c r="J1079" s="5"/>
      <c r="K1079" s="5"/>
      <c r="L1079" s="5"/>
      <c r="M1079" s="5" t="s">
        <v>2700</v>
      </c>
      <c r="N1079" s="5"/>
      <c r="O1079" s="5"/>
      <c r="P1079" s="5"/>
      <c r="Q1079" s="5"/>
      <c r="R1079" s="5"/>
      <c r="S1079" s="5"/>
      <c r="T1079" s="5"/>
      <c r="U1079" s="6">
        <v>45627</v>
      </c>
      <c r="V1079" s="4"/>
      <c r="W1079" s="4" t="s">
        <v>1606</v>
      </c>
      <c r="X1079" s="5"/>
      <c r="Y1079" s="5"/>
      <c r="Z1079" s="5"/>
      <c r="AA1079" s="4"/>
      <c r="AB1079" s="5"/>
      <c r="AC1079" s="5"/>
      <c r="AD1079" s="5"/>
      <c r="AE1079" s="5"/>
      <c r="AF1079" s="6"/>
      <c r="AG1079" s="5"/>
      <c r="AH1079" s="5"/>
      <c r="AI1079" s="5"/>
      <c r="AJ1079" s="6"/>
      <c r="AK1079" s="5"/>
      <c r="AL1079" s="6"/>
      <c r="AM1079" s="5"/>
      <c r="AN1079" s="5"/>
      <c r="AO1079" s="5"/>
      <c r="AP1079" s="5" t="s">
        <v>12477</v>
      </c>
      <c r="AQ1079" s="4" t="s">
        <v>1351</v>
      </c>
      <c r="AR1079" s="5" t="s">
        <v>12478</v>
      </c>
      <c r="AS1079" s="4" t="s">
        <v>1651</v>
      </c>
      <c r="AT1079" s="5" t="s">
        <v>1652</v>
      </c>
      <c r="AU1079" s="5" t="s">
        <v>41</v>
      </c>
      <c r="AV1079" s="4" t="s">
        <v>1653</v>
      </c>
      <c r="AW1079" s="5" t="s">
        <v>35</v>
      </c>
      <c r="AX1079" s="4" t="s">
        <v>2697</v>
      </c>
      <c r="AY1079" s="5" t="s">
        <v>2698</v>
      </c>
      <c r="AZ1079" s="5" t="s">
        <v>11</v>
      </c>
      <c r="BA1079" s="4" t="s">
        <v>2699</v>
      </c>
      <c r="BB1079" s="5" t="s">
        <v>2700</v>
      </c>
      <c r="BC1079" s="4"/>
      <c r="BD1079" s="5"/>
      <c r="BE1079" s="5"/>
      <c r="BF1079" s="5"/>
      <c r="BG1079" s="4"/>
      <c r="BH1079" s="5"/>
    </row>
    <row r="1080" spans="1:60" x14ac:dyDescent="0.25">
      <c r="A1080">
        <f t="shared" si="92"/>
        <v>71271</v>
      </c>
      <c r="B1080">
        <f t="shared" si="93"/>
        <v>50100103</v>
      </c>
      <c r="C1080" t="str">
        <f t="shared" si="94"/>
        <v>CC</v>
      </c>
      <c r="D1080" t="str">
        <f t="shared" si="91"/>
        <v>REGION CENTRE EST</v>
      </c>
      <c r="E1080" s="12" t="str">
        <f t="shared" si="95"/>
        <v>TERRAIN</v>
      </c>
      <c r="F1080" s="4" t="s">
        <v>7098</v>
      </c>
      <c r="G1080" s="4" t="s">
        <v>7099</v>
      </c>
      <c r="H1080" s="5">
        <v>2</v>
      </c>
      <c r="I1080" s="5" t="s">
        <v>6943</v>
      </c>
      <c r="J1080" s="5"/>
      <c r="K1080" s="5"/>
      <c r="L1080" s="5"/>
      <c r="M1080" s="5" t="s">
        <v>7100</v>
      </c>
      <c r="N1080" s="5"/>
      <c r="O1080" s="5"/>
      <c r="P1080" s="5"/>
      <c r="Q1080" s="5"/>
      <c r="R1080" s="5"/>
      <c r="S1080" s="5"/>
      <c r="T1080" s="5"/>
      <c r="U1080" s="6">
        <v>45627</v>
      </c>
      <c r="V1080" s="4"/>
      <c r="W1080" s="4" t="s">
        <v>1606</v>
      </c>
      <c r="X1080" s="5"/>
      <c r="Y1080" s="5"/>
      <c r="Z1080" s="5"/>
      <c r="AA1080" s="4"/>
      <c r="AB1080" s="5"/>
      <c r="AC1080" s="5"/>
      <c r="AD1080" s="5"/>
      <c r="AE1080" s="5"/>
      <c r="AF1080" s="6"/>
      <c r="AG1080" s="5"/>
      <c r="AH1080" s="5"/>
      <c r="AI1080" s="5"/>
      <c r="AJ1080" s="6"/>
      <c r="AK1080" s="5"/>
      <c r="AL1080" s="6"/>
      <c r="AM1080" s="5"/>
      <c r="AN1080" s="5"/>
      <c r="AO1080" s="5"/>
      <c r="AP1080" s="5" t="s">
        <v>1536</v>
      </c>
      <c r="AQ1080" s="4" t="s">
        <v>12479</v>
      </c>
      <c r="AR1080" s="5" t="s">
        <v>12480</v>
      </c>
      <c r="AS1080" s="4" t="s">
        <v>1564</v>
      </c>
      <c r="AT1080" s="5" t="s">
        <v>1565</v>
      </c>
      <c r="AU1080" s="5" t="s">
        <v>41</v>
      </c>
      <c r="AV1080" s="4" t="s">
        <v>1566</v>
      </c>
      <c r="AW1080" s="5" t="s">
        <v>68</v>
      </c>
      <c r="AX1080" s="4"/>
      <c r="AY1080" s="5"/>
      <c r="AZ1080" s="5"/>
      <c r="BA1080" s="4" t="s">
        <v>7099</v>
      </c>
      <c r="BB1080" s="5" t="s">
        <v>7100</v>
      </c>
      <c r="BC1080" s="4"/>
      <c r="BD1080" s="5"/>
      <c r="BE1080" s="5"/>
      <c r="BF1080" s="5"/>
      <c r="BG1080" s="4"/>
      <c r="BH1080" s="5"/>
    </row>
    <row r="1081" spans="1:60" x14ac:dyDescent="0.25">
      <c r="A1081">
        <f t="shared" si="92"/>
        <v>700211</v>
      </c>
      <c r="B1081">
        <f t="shared" si="93"/>
        <v>50100954</v>
      </c>
      <c r="C1081" t="str">
        <f t="shared" si="94"/>
        <v>CC</v>
      </c>
      <c r="D1081" t="str">
        <f t="shared" si="91"/>
        <v>REGION CENTRE EST</v>
      </c>
      <c r="E1081" s="12" t="str">
        <f t="shared" si="95"/>
        <v>TERRAIN</v>
      </c>
      <c r="F1081" s="4" t="s">
        <v>7101</v>
      </c>
      <c r="G1081" s="4" t="s">
        <v>7102</v>
      </c>
      <c r="H1081" s="5">
        <v>2</v>
      </c>
      <c r="I1081" s="5" t="s">
        <v>6943</v>
      </c>
      <c r="J1081" s="5"/>
      <c r="K1081" s="5"/>
      <c r="L1081" s="5"/>
      <c r="M1081" s="5" t="s">
        <v>7103</v>
      </c>
      <c r="N1081" s="5"/>
      <c r="O1081" s="6"/>
      <c r="P1081" s="5"/>
      <c r="Q1081" s="5"/>
      <c r="R1081" s="5"/>
      <c r="S1081" s="5"/>
      <c r="T1081" s="5"/>
      <c r="U1081" s="6">
        <v>45627</v>
      </c>
      <c r="V1081" s="4"/>
      <c r="W1081" s="4" t="s">
        <v>1606</v>
      </c>
      <c r="X1081" s="5"/>
      <c r="Y1081" s="5"/>
      <c r="Z1081" s="5"/>
      <c r="AA1081" s="4"/>
      <c r="AB1081" s="5"/>
      <c r="AC1081" s="5"/>
      <c r="AD1081" s="5"/>
      <c r="AE1081" s="5"/>
      <c r="AF1081" s="6"/>
      <c r="AG1081" s="5"/>
      <c r="AH1081" s="5"/>
      <c r="AI1081" s="5"/>
      <c r="AJ1081" s="6"/>
      <c r="AK1081" s="5"/>
      <c r="AL1081" s="6"/>
      <c r="AM1081" s="5"/>
      <c r="AN1081" s="5"/>
      <c r="AO1081" s="5"/>
      <c r="AP1081" s="5" t="s">
        <v>1536</v>
      </c>
      <c r="AQ1081" s="4" t="s">
        <v>12479</v>
      </c>
      <c r="AR1081" s="5" t="s">
        <v>12480</v>
      </c>
      <c r="AS1081" s="4"/>
      <c r="AT1081" s="5"/>
      <c r="AU1081" s="5"/>
      <c r="AV1081" s="4" t="s">
        <v>1442</v>
      </c>
      <c r="AW1081" s="5" t="s">
        <v>12</v>
      </c>
      <c r="AX1081" s="4"/>
      <c r="AY1081" s="5"/>
      <c r="AZ1081" s="5"/>
      <c r="BA1081" s="4" t="s">
        <v>7102</v>
      </c>
      <c r="BB1081" s="5" t="s">
        <v>7103</v>
      </c>
      <c r="BC1081" s="4"/>
      <c r="BD1081" s="5"/>
      <c r="BE1081" s="5"/>
      <c r="BF1081" s="5"/>
      <c r="BG1081" s="4"/>
      <c r="BH1081" s="5"/>
    </row>
    <row r="1082" spans="1:60" x14ac:dyDescent="0.25">
      <c r="A1082">
        <f t="shared" si="92"/>
        <v>71532</v>
      </c>
      <c r="B1082">
        <f t="shared" si="93"/>
        <v>50100144</v>
      </c>
      <c r="C1082" t="str">
        <f t="shared" si="94"/>
        <v>CC</v>
      </c>
      <c r="D1082" t="str">
        <f t="shared" si="91"/>
        <v>REGION CENTRE EST</v>
      </c>
      <c r="E1082" s="12" t="str">
        <f t="shared" si="95"/>
        <v>TERRAIN</v>
      </c>
      <c r="F1082" s="4" t="s">
        <v>7104</v>
      </c>
      <c r="G1082" s="4" t="s">
        <v>2348</v>
      </c>
      <c r="H1082" s="5">
        <v>2</v>
      </c>
      <c r="I1082" s="5" t="s">
        <v>6943</v>
      </c>
      <c r="J1082" s="5"/>
      <c r="K1082" s="5"/>
      <c r="L1082" s="5"/>
      <c r="M1082" s="5" t="s">
        <v>2349</v>
      </c>
      <c r="N1082" s="5"/>
      <c r="O1082" s="5"/>
      <c r="P1082" s="5"/>
      <c r="Q1082" s="5"/>
      <c r="R1082" s="5"/>
      <c r="S1082" s="5"/>
      <c r="T1082" s="5"/>
      <c r="U1082" s="6">
        <v>45627</v>
      </c>
      <c r="V1082" s="4"/>
      <c r="W1082" s="4" t="s">
        <v>1606</v>
      </c>
      <c r="X1082" s="5"/>
      <c r="Y1082" s="5"/>
      <c r="Z1082" s="5"/>
      <c r="AA1082" s="4"/>
      <c r="AB1082" s="5"/>
      <c r="AC1082" s="5"/>
      <c r="AD1082" s="5"/>
      <c r="AE1082" s="5"/>
      <c r="AF1082" s="6"/>
      <c r="AG1082" s="5"/>
      <c r="AH1082" s="5"/>
      <c r="AI1082" s="5"/>
      <c r="AJ1082" s="6"/>
      <c r="AK1082" s="5"/>
      <c r="AL1082" s="6"/>
      <c r="AM1082" s="5"/>
      <c r="AN1082" s="5"/>
      <c r="AO1082" s="5"/>
      <c r="AP1082" s="5" t="s">
        <v>1536</v>
      </c>
      <c r="AQ1082" s="4" t="s">
        <v>12479</v>
      </c>
      <c r="AR1082" s="5" t="s">
        <v>12480</v>
      </c>
      <c r="AS1082" s="4" t="s">
        <v>1993</v>
      </c>
      <c r="AT1082" s="5" t="s">
        <v>1994</v>
      </c>
      <c r="AU1082" s="5" t="s">
        <v>41</v>
      </c>
      <c r="AV1082" s="4" t="s">
        <v>1995</v>
      </c>
      <c r="AW1082" s="5" t="s">
        <v>53</v>
      </c>
      <c r="AX1082" s="4" t="s">
        <v>2346</v>
      </c>
      <c r="AY1082" s="5" t="s">
        <v>2347</v>
      </c>
      <c r="AZ1082" s="5" t="s">
        <v>11</v>
      </c>
      <c r="BA1082" s="4" t="s">
        <v>2348</v>
      </c>
      <c r="BB1082" s="5" t="s">
        <v>2349</v>
      </c>
      <c r="BC1082" s="4"/>
      <c r="BD1082" s="5"/>
      <c r="BE1082" s="5"/>
      <c r="BF1082" s="5"/>
      <c r="BG1082" s="4"/>
      <c r="BH1082" s="5"/>
    </row>
    <row r="1083" spans="1:60" x14ac:dyDescent="0.25">
      <c r="A1083">
        <f t="shared" si="92"/>
        <v>71264</v>
      </c>
      <c r="B1083">
        <f t="shared" si="93"/>
        <v>50100101</v>
      </c>
      <c r="C1083" t="str">
        <f t="shared" si="94"/>
        <v>CC</v>
      </c>
      <c r="D1083" t="str">
        <f t="shared" si="91"/>
        <v>REGION GRAND SUD</v>
      </c>
      <c r="E1083" s="12" t="str">
        <f t="shared" si="95"/>
        <v>TERRAIN</v>
      </c>
      <c r="F1083" s="4" t="s">
        <v>7105</v>
      </c>
      <c r="G1083" s="4" t="s">
        <v>2281</v>
      </c>
      <c r="H1083" s="5">
        <v>2</v>
      </c>
      <c r="I1083" s="5" t="s">
        <v>6943</v>
      </c>
      <c r="J1083" s="5"/>
      <c r="K1083" s="5"/>
      <c r="L1083" s="5"/>
      <c r="M1083" s="5" t="s">
        <v>2282</v>
      </c>
      <c r="N1083" s="5"/>
      <c r="O1083" s="5"/>
      <c r="P1083" s="5"/>
      <c r="Q1083" s="5"/>
      <c r="R1083" s="5"/>
      <c r="S1083" s="5"/>
      <c r="T1083" s="5"/>
      <c r="U1083" s="6">
        <v>45597</v>
      </c>
      <c r="V1083" s="5"/>
      <c r="W1083" s="4" t="s">
        <v>1606</v>
      </c>
      <c r="X1083" s="5"/>
      <c r="Y1083" s="5"/>
      <c r="Z1083" s="5"/>
      <c r="AA1083" s="5"/>
      <c r="AB1083" s="5"/>
      <c r="AC1083" s="5"/>
      <c r="AD1083" s="5"/>
      <c r="AE1083" s="5"/>
      <c r="AF1083" s="5"/>
      <c r="AG1083" s="5"/>
      <c r="AH1083" s="5"/>
      <c r="AI1083" s="5"/>
      <c r="AJ1083" s="5"/>
      <c r="AK1083" s="5"/>
      <c r="AL1083" s="5"/>
      <c r="AM1083" s="5"/>
      <c r="AN1083" s="5"/>
      <c r="AO1083" s="5"/>
      <c r="AP1083" s="5" t="s">
        <v>1335</v>
      </c>
      <c r="AQ1083" s="4" t="s">
        <v>1336</v>
      </c>
      <c r="AR1083" s="5" t="s">
        <v>12476</v>
      </c>
      <c r="AS1083" s="4" t="s">
        <v>1745</v>
      </c>
      <c r="AT1083" s="5" t="s">
        <v>1746</v>
      </c>
      <c r="AU1083" s="5" t="s">
        <v>41</v>
      </c>
      <c r="AV1083" s="4" t="s">
        <v>1747</v>
      </c>
      <c r="AW1083" s="5" t="s">
        <v>52</v>
      </c>
      <c r="AX1083" s="4"/>
      <c r="AY1083" s="5"/>
      <c r="AZ1083" s="5"/>
      <c r="BA1083" s="4" t="s">
        <v>2281</v>
      </c>
      <c r="BB1083" s="5" t="s">
        <v>2282</v>
      </c>
      <c r="BC1083" s="5"/>
      <c r="BD1083" s="5"/>
      <c r="BE1083" s="5"/>
      <c r="BF1083" s="5"/>
      <c r="BG1083" s="5"/>
      <c r="BH1083" s="5"/>
    </row>
    <row r="1084" spans="1:60" x14ac:dyDescent="0.25">
      <c r="A1084">
        <f t="shared" si="92"/>
        <v>700079</v>
      </c>
      <c r="B1084">
        <f t="shared" si="93"/>
        <v>50100943</v>
      </c>
      <c r="C1084" t="str">
        <f t="shared" si="94"/>
        <v>CC</v>
      </c>
      <c r="D1084" t="str">
        <f t="shared" si="91"/>
        <v>REGION ILE DE FRANCE NORD</v>
      </c>
      <c r="E1084" s="12" t="str">
        <f t="shared" si="95"/>
        <v>TERRAIN</v>
      </c>
      <c r="F1084" s="4" t="s">
        <v>7106</v>
      </c>
      <c r="G1084" s="4" t="s">
        <v>2432</v>
      </c>
      <c r="H1084" s="5">
        <v>2</v>
      </c>
      <c r="I1084" s="5" t="s">
        <v>6943</v>
      </c>
      <c r="J1084" s="5"/>
      <c r="K1084" s="5"/>
      <c r="L1084" s="5"/>
      <c r="M1084" s="5" t="s">
        <v>2433</v>
      </c>
      <c r="N1084" s="5"/>
      <c r="O1084" s="5"/>
      <c r="P1084" s="5"/>
      <c r="Q1084" s="5"/>
      <c r="R1084" s="5"/>
      <c r="S1084" s="5"/>
      <c r="T1084" s="5"/>
      <c r="U1084" s="6">
        <v>45627</v>
      </c>
      <c r="V1084" s="4"/>
      <c r="W1084" s="4" t="s">
        <v>1606</v>
      </c>
      <c r="X1084" s="5"/>
      <c r="Y1084" s="5"/>
      <c r="Z1084" s="5"/>
      <c r="AA1084" s="4"/>
      <c r="AB1084" s="5"/>
      <c r="AC1084" s="5"/>
      <c r="AD1084" s="5"/>
      <c r="AE1084" s="5"/>
      <c r="AF1084" s="6"/>
      <c r="AG1084" s="5"/>
      <c r="AH1084" s="5"/>
      <c r="AI1084" s="5"/>
      <c r="AJ1084" s="6"/>
      <c r="AK1084" s="5"/>
      <c r="AL1084" s="6"/>
      <c r="AM1084" s="5"/>
      <c r="AN1084" s="5"/>
      <c r="AO1084" s="5"/>
      <c r="AP1084" s="5" t="s">
        <v>12477</v>
      </c>
      <c r="AQ1084" s="4" t="s">
        <v>1351</v>
      </c>
      <c r="AR1084" s="5" t="s">
        <v>12478</v>
      </c>
      <c r="AS1084" s="4" t="s">
        <v>1898</v>
      </c>
      <c r="AT1084" s="5" t="s">
        <v>1899</v>
      </c>
      <c r="AU1084" s="5" t="s">
        <v>41</v>
      </c>
      <c r="AV1084" s="4" t="s">
        <v>1900</v>
      </c>
      <c r="AW1084" s="5" t="s">
        <v>30</v>
      </c>
      <c r="AX1084" s="4" t="s">
        <v>2430</v>
      </c>
      <c r="AY1084" s="5" t="s">
        <v>2431</v>
      </c>
      <c r="AZ1084" s="5" t="s">
        <v>11</v>
      </c>
      <c r="BA1084" s="4" t="s">
        <v>2432</v>
      </c>
      <c r="BB1084" s="5" t="s">
        <v>2433</v>
      </c>
      <c r="BC1084" s="4"/>
      <c r="BD1084" s="5"/>
      <c r="BE1084" s="5"/>
      <c r="BF1084" s="5"/>
      <c r="BG1084" s="4"/>
      <c r="BH1084" s="5"/>
    </row>
    <row r="1085" spans="1:60" x14ac:dyDescent="0.25">
      <c r="A1085">
        <f t="shared" si="92"/>
        <v>71366</v>
      </c>
      <c r="B1085">
        <f t="shared" si="93"/>
        <v>50100115</v>
      </c>
      <c r="C1085" t="str">
        <f t="shared" si="94"/>
        <v>CC</v>
      </c>
      <c r="D1085" t="str">
        <f t="shared" si="91"/>
        <v>REGION GRAND SUD</v>
      </c>
      <c r="E1085" s="12" t="str">
        <f t="shared" si="95"/>
        <v>TERRAIN</v>
      </c>
      <c r="F1085" s="4" t="s">
        <v>7107</v>
      </c>
      <c r="G1085" s="4" t="s">
        <v>1406</v>
      </c>
      <c r="H1085" s="5">
        <v>2</v>
      </c>
      <c r="I1085" s="5" t="s">
        <v>6943</v>
      </c>
      <c r="J1085" s="5"/>
      <c r="K1085" s="5"/>
      <c r="L1085" s="5"/>
      <c r="M1085" s="5" t="s">
        <v>1407</v>
      </c>
      <c r="N1085" s="5"/>
      <c r="O1085" s="5"/>
      <c r="P1085" s="5"/>
      <c r="Q1085" s="5"/>
      <c r="R1085" s="5"/>
      <c r="S1085" s="5"/>
      <c r="T1085" s="5"/>
      <c r="U1085" s="6">
        <v>45566</v>
      </c>
      <c r="V1085" s="5"/>
      <c r="W1085" s="4" t="s">
        <v>1606</v>
      </c>
      <c r="X1085" s="5"/>
      <c r="Y1085" s="5"/>
      <c r="Z1085" s="5"/>
      <c r="AA1085" s="4"/>
      <c r="AB1085" s="5"/>
      <c r="AC1085" s="5"/>
      <c r="AD1085" s="5"/>
      <c r="AE1085" s="5"/>
      <c r="AF1085" s="5"/>
      <c r="AG1085" s="5"/>
      <c r="AH1085" s="5"/>
      <c r="AI1085" s="5"/>
      <c r="AJ1085" s="5"/>
      <c r="AK1085" s="5"/>
      <c r="AL1085" s="5"/>
      <c r="AM1085" s="5"/>
      <c r="AN1085" s="5"/>
      <c r="AO1085" s="5"/>
      <c r="AP1085" s="5" t="s">
        <v>1335</v>
      </c>
      <c r="AQ1085" s="4" t="s">
        <v>1336</v>
      </c>
      <c r="AR1085" s="5" t="s">
        <v>12476</v>
      </c>
      <c r="AS1085" s="4" t="s">
        <v>1403</v>
      </c>
      <c r="AT1085" s="5" t="s">
        <v>1404</v>
      </c>
      <c r="AU1085" s="5" t="s">
        <v>41</v>
      </c>
      <c r="AV1085" s="4" t="s">
        <v>1405</v>
      </c>
      <c r="AW1085" s="5" t="s">
        <v>61</v>
      </c>
      <c r="AX1085" s="4"/>
      <c r="AY1085" s="5"/>
      <c r="AZ1085" s="5"/>
      <c r="BA1085" s="4" t="s">
        <v>1406</v>
      </c>
      <c r="BB1085" s="5" t="s">
        <v>1407</v>
      </c>
      <c r="BC1085" s="4"/>
      <c r="BD1085" s="5"/>
      <c r="BE1085" s="5"/>
      <c r="BF1085" s="5"/>
      <c r="BG1085" s="4"/>
      <c r="BH1085" s="5"/>
    </row>
    <row r="1086" spans="1:60" x14ac:dyDescent="0.25">
      <c r="A1086">
        <f t="shared" si="92"/>
        <v>71562</v>
      </c>
      <c r="B1086">
        <f t="shared" si="93"/>
        <v>50100152</v>
      </c>
      <c r="C1086" t="str">
        <f t="shared" si="94"/>
        <v>CC</v>
      </c>
      <c r="D1086" t="str">
        <f t="shared" si="91"/>
        <v>REGION ILE DE FRANCE NORD</v>
      </c>
      <c r="E1086" s="12" t="str">
        <f t="shared" si="95"/>
        <v>TERRAIN</v>
      </c>
      <c r="F1086" s="4" t="s">
        <v>7108</v>
      </c>
      <c r="G1086" s="4" t="s">
        <v>7109</v>
      </c>
      <c r="H1086" s="5">
        <v>2</v>
      </c>
      <c r="I1086" s="5" t="s">
        <v>6943</v>
      </c>
      <c r="J1086" s="5"/>
      <c r="K1086" s="5"/>
      <c r="L1086" s="5"/>
      <c r="M1086" s="5" t="s">
        <v>7110</v>
      </c>
      <c r="N1086" s="5"/>
      <c r="O1086" s="5"/>
      <c r="P1086" s="5"/>
      <c r="Q1086" s="5"/>
      <c r="R1086" s="5"/>
      <c r="S1086" s="5"/>
      <c r="T1086" s="5"/>
      <c r="U1086" s="6">
        <v>45627</v>
      </c>
      <c r="V1086" s="5"/>
      <c r="W1086" s="4" t="s">
        <v>1606</v>
      </c>
      <c r="X1086" s="5"/>
      <c r="Y1086" s="5"/>
      <c r="Z1086" s="5"/>
      <c r="AA1086" s="4"/>
      <c r="AB1086" s="5"/>
      <c r="AC1086" s="5"/>
      <c r="AD1086" s="5"/>
      <c r="AE1086" s="5"/>
      <c r="AF1086" s="5"/>
      <c r="AG1086" s="5"/>
      <c r="AH1086" s="5"/>
      <c r="AI1086" s="5"/>
      <c r="AJ1086" s="5"/>
      <c r="AK1086" s="5"/>
      <c r="AL1086" s="5"/>
      <c r="AM1086" s="5"/>
      <c r="AN1086" s="5"/>
      <c r="AO1086" s="5"/>
      <c r="AP1086" s="5" t="s">
        <v>12477</v>
      </c>
      <c r="AQ1086" s="4" t="s">
        <v>1351</v>
      </c>
      <c r="AR1086" s="5" t="s">
        <v>12478</v>
      </c>
      <c r="AS1086" s="4" t="s">
        <v>1352</v>
      </c>
      <c r="AT1086" s="5" t="s">
        <v>1353</v>
      </c>
      <c r="AU1086" s="5" t="s">
        <v>41</v>
      </c>
      <c r="AV1086" s="4" t="s">
        <v>1354</v>
      </c>
      <c r="AW1086" s="5" t="s">
        <v>17</v>
      </c>
      <c r="AX1086" s="4"/>
      <c r="AY1086" s="5"/>
      <c r="AZ1086" s="5"/>
      <c r="BA1086" s="4" t="s">
        <v>7109</v>
      </c>
      <c r="BB1086" s="5" t="s">
        <v>7110</v>
      </c>
      <c r="BC1086" s="4"/>
      <c r="BD1086" s="5"/>
      <c r="BE1086" s="5"/>
      <c r="BF1086" s="5"/>
      <c r="BG1086" s="4"/>
      <c r="BH1086" s="5"/>
    </row>
    <row r="1087" spans="1:60" x14ac:dyDescent="0.25">
      <c r="A1087">
        <f t="shared" si="92"/>
        <v>71938</v>
      </c>
      <c r="B1087">
        <f t="shared" si="93"/>
        <v>50100160</v>
      </c>
      <c r="C1087" t="str">
        <f t="shared" si="94"/>
        <v>CC</v>
      </c>
      <c r="D1087" t="str">
        <f t="shared" si="91"/>
        <v>REGION CENTRE EST</v>
      </c>
      <c r="E1087" s="12" t="str">
        <f t="shared" si="95"/>
        <v>TERRAIN</v>
      </c>
      <c r="F1087" s="4" t="s">
        <v>7080</v>
      </c>
      <c r="G1087" s="4" t="s">
        <v>2276</v>
      </c>
      <c r="H1087" s="5">
        <v>2</v>
      </c>
      <c r="I1087" s="5" t="s">
        <v>6943</v>
      </c>
      <c r="J1087" s="5"/>
      <c r="K1087" s="5"/>
      <c r="L1087" s="5"/>
      <c r="M1087" s="5" t="s">
        <v>11116</v>
      </c>
      <c r="N1087" s="5"/>
      <c r="O1087" s="5"/>
      <c r="P1087" s="5"/>
      <c r="Q1087" s="5"/>
      <c r="R1087" s="5"/>
      <c r="S1087" s="5"/>
      <c r="T1087" s="5"/>
      <c r="U1087" s="6">
        <v>45627</v>
      </c>
      <c r="V1087" s="5"/>
      <c r="W1087" s="4" t="s">
        <v>1606</v>
      </c>
      <c r="X1087" s="5"/>
      <c r="Y1087" s="5"/>
      <c r="Z1087" s="5"/>
      <c r="AA1087" s="4"/>
      <c r="AB1087" s="5"/>
      <c r="AC1087" s="5"/>
      <c r="AD1087" s="5"/>
      <c r="AE1087" s="5"/>
      <c r="AF1087" s="5"/>
      <c r="AG1087" s="5"/>
      <c r="AH1087" s="5"/>
      <c r="AI1087" s="5"/>
      <c r="AJ1087" s="5"/>
      <c r="AK1087" s="5"/>
      <c r="AL1087" s="5"/>
      <c r="AM1087" s="5"/>
      <c r="AN1087" s="5"/>
      <c r="AO1087" s="5"/>
      <c r="AP1087" s="5" t="s">
        <v>1536</v>
      </c>
      <c r="AQ1087" s="4" t="s">
        <v>12479</v>
      </c>
      <c r="AR1087" s="5" t="s">
        <v>12480</v>
      </c>
      <c r="AS1087" s="4" t="s">
        <v>2273</v>
      </c>
      <c r="AT1087" s="5" t="s">
        <v>2274</v>
      </c>
      <c r="AU1087" s="5" t="s">
        <v>41</v>
      </c>
      <c r="AV1087" s="4" t="s">
        <v>2275</v>
      </c>
      <c r="AW1087" s="5" t="s">
        <v>256</v>
      </c>
      <c r="AX1087" s="4" t="s">
        <v>7391</v>
      </c>
      <c r="AY1087" s="5" t="s">
        <v>7393</v>
      </c>
      <c r="AZ1087" s="5" t="s">
        <v>1357</v>
      </c>
      <c r="BA1087" s="4" t="s">
        <v>2276</v>
      </c>
      <c r="BB1087" s="5" t="s">
        <v>11116</v>
      </c>
      <c r="BC1087" s="4"/>
      <c r="BD1087" s="5"/>
      <c r="BE1087" s="5"/>
      <c r="BF1087" s="5"/>
      <c r="BG1087" s="4"/>
      <c r="BH1087" s="5"/>
    </row>
    <row r="1088" spans="1:60" x14ac:dyDescent="0.25">
      <c r="A1088">
        <f t="shared" si="92"/>
        <v>71191</v>
      </c>
      <c r="B1088">
        <f t="shared" si="93"/>
        <v>50100078</v>
      </c>
      <c r="C1088" t="str">
        <f t="shared" si="94"/>
        <v>CC</v>
      </c>
      <c r="D1088" t="str">
        <f t="shared" si="91"/>
        <v>REGION CENTRE EST</v>
      </c>
      <c r="E1088" s="12" t="str">
        <f t="shared" si="95"/>
        <v>TERRAIN</v>
      </c>
      <c r="F1088" s="4" t="s">
        <v>7111</v>
      </c>
      <c r="G1088" s="4" t="s">
        <v>2488</v>
      </c>
      <c r="H1088" s="5">
        <v>2</v>
      </c>
      <c r="I1088" s="5" t="s">
        <v>6943</v>
      </c>
      <c r="J1088" s="5"/>
      <c r="K1088" s="5"/>
      <c r="L1088" s="5"/>
      <c r="M1088" s="5" t="s">
        <v>2489</v>
      </c>
      <c r="N1088" s="5"/>
      <c r="O1088" s="5"/>
      <c r="P1088" s="5"/>
      <c r="Q1088" s="5"/>
      <c r="R1088" s="5"/>
      <c r="S1088" s="5"/>
      <c r="T1088" s="5"/>
      <c r="U1088" s="6">
        <v>45627</v>
      </c>
      <c r="V1088" s="5"/>
      <c r="W1088" s="4" t="s">
        <v>1606</v>
      </c>
      <c r="X1088" s="5"/>
      <c r="Y1088" s="5"/>
      <c r="Z1088" s="5"/>
      <c r="AA1088" s="4"/>
      <c r="AB1088" s="5"/>
      <c r="AC1088" s="5"/>
      <c r="AD1088" s="5"/>
      <c r="AE1088" s="5"/>
      <c r="AF1088" s="5"/>
      <c r="AG1088" s="5"/>
      <c r="AH1088" s="5"/>
      <c r="AI1088" s="5"/>
      <c r="AJ1088" s="5"/>
      <c r="AK1088" s="5"/>
      <c r="AL1088" s="5"/>
      <c r="AM1088" s="5"/>
      <c r="AN1088" s="5"/>
      <c r="AO1088" s="5"/>
      <c r="AP1088" s="5" t="s">
        <v>1536</v>
      </c>
      <c r="AQ1088" s="4" t="s">
        <v>12479</v>
      </c>
      <c r="AR1088" s="5" t="s">
        <v>12480</v>
      </c>
      <c r="AS1088" s="4" t="s">
        <v>2273</v>
      </c>
      <c r="AT1088" s="5" t="s">
        <v>2274</v>
      </c>
      <c r="AU1088" s="5" t="s">
        <v>41</v>
      </c>
      <c r="AV1088" s="4" t="s">
        <v>2275</v>
      </c>
      <c r="AW1088" s="5" t="s">
        <v>256</v>
      </c>
      <c r="AX1088" s="4" t="s">
        <v>2486</v>
      </c>
      <c r="AY1088" s="5" t="s">
        <v>2487</v>
      </c>
      <c r="AZ1088" s="5" t="s">
        <v>11</v>
      </c>
      <c r="BA1088" s="4" t="s">
        <v>2488</v>
      </c>
      <c r="BB1088" s="5" t="s">
        <v>2489</v>
      </c>
      <c r="BC1088" s="4"/>
      <c r="BD1088" s="5"/>
      <c r="BE1088" s="5"/>
      <c r="BF1088" s="5"/>
      <c r="BG1088" s="4"/>
      <c r="BH1088" s="5"/>
    </row>
    <row r="1089" spans="1:60" x14ac:dyDescent="0.25">
      <c r="A1089">
        <f t="shared" si="92"/>
        <v>71083</v>
      </c>
      <c r="B1089">
        <f t="shared" si="93"/>
        <v>50100046</v>
      </c>
      <c r="C1089" t="str">
        <f t="shared" si="94"/>
        <v>CC</v>
      </c>
      <c r="D1089" t="str">
        <f t="shared" si="91"/>
        <v>REGION GRAND OUEST</v>
      </c>
      <c r="E1089" s="12" t="str">
        <f t="shared" si="95"/>
        <v>TERRAIN</v>
      </c>
      <c r="F1089" s="4" t="s">
        <v>7112</v>
      </c>
      <c r="G1089" s="4" t="s">
        <v>2138</v>
      </c>
      <c r="H1089" s="5">
        <v>2</v>
      </c>
      <c r="I1089" s="5" t="s">
        <v>6943</v>
      </c>
      <c r="J1089" s="5"/>
      <c r="K1089" s="5"/>
      <c r="L1089" s="5"/>
      <c r="M1089" s="5" t="s">
        <v>2139</v>
      </c>
      <c r="N1089" s="5"/>
      <c r="O1089" s="5"/>
      <c r="P1089" s="5"/>
      <c r="Q1089" s="5"/>
      <c r="R1089" s="5"/>
      <c r="S1089" s="5"/>
      <c r="T1089" s="5"/>
      <c r="U1089" s="6">
        <v>45566</v>
      </c>
      <c r="V1089" s="5"/>
      <c r="W1089" s="4" t="s">
        <v>1606</v>
      </c>
      <c r="X1089" s="5"/>
      <c r="Y1089" s="5"/>
      <c r="Z1089" s="5"/>
      <c r="AA1089" s="4"/>
      <c r="AB1089" s="5"/>
      <c r="AC1089" s="5"/>
      <c r="AD1089" s="5"/>
      <c r="AE1089" s="5"/>
      <c r="AF1089" s="5"/>
      <c r="AG1089" s="5"/>
      <c r="AH1089" s="5"/>
      <c r="AI1089" s="5"/>
      <c r="AJ1089" s="5"/>
      <c r="AK1089" s="5"/>
      <c r="AL1089" s="5"/>
      <c r="AM1089" s="5"/>
      <c r="AN1089" s="5"/>
      <c r="AO1089" s="5"/>
      <c r="AP1089" s="5" t="s">
        <v>1413</v>
      </c>
      <c r="AQ1089" s="4" t="s">
        <v>1414</v>
      </c>
      <c r="AR1089" s="5" t="s">
        <v>19</v>
      </c>
      <c r="AS1089" s="4" t="s">
        <v>2071</v>
      </c>
      <c r="AT1089" s="5" t="s">
        <v>2072</v>
      </c>
      <c r="AU1089" s="5" t="s">
        <v>41</v>
      </c>
      <c r="AV1089" s="4" t="s">
        <v>2073</v>
      </c>
      <c r="AW1089" s="5" t="s">
        <v>112</v>
      </c>
      <c r="AX1089" s="4" t="s">
        <v>2136</v>
      </c>
      <c r="AY1089" s="5" t="s">
        <v>2137</v>
      </c>
      <c r="AZ1089" s="5" t="s">
        <v>11</v>
      </c>
      <c r="BA1089" s="4" t="s">
        <v>2138</v>
      </c>
      <c r="BB1089" s="5" t="s">
        <v>2139</v>
      </c>
      <c r="BC1089" s="4"/>
      <c r="BD1089" s="5"/>
      <c r="BE1089" s="5"/>
      <c r="BF1089" s="5"/>
      <c r="BG1089" s="4"/>
      <c r="BH1089" s="5"/>
    </row>
    <row r="1090" spans="1:60" x14ac:dyDescent="0.25">
      <c r="A1090">
        <f t="shared" si="92"/>
        <v>70108</v>
      </c>
      <c r="B1090">
        <f t="shared" si="93"/>
        <v>50100011</v>
      </c>
      <c r="C1090" t="str">
        <f t="shared" si="94"/>
        <v>CC</v>
      </c>
      <c r="D1090" t="str">
        <f t="shared" si="91"/>
        <v>REGION GRAND SUD</v>
      </c>
      <c r="E1090" s="12" t="str">
        <f t="shared" si="95"/>
        <v>TERRAIN</v>
      </c>
      <c r="F1090" s="4" t="s">
        <v>7113</v>
      </c>
      <c r="G1090" s="4" t="s">
        <v>2049</v>
      </c>
      <c r="H1090" s="5">
        <v>2</v>
      </c>
      <c r="I1090" s="5" t="s">
        <v>6943</v>
      </c>
      <c r="J1090" s="5"/>
      <c r="K1090" s="5"/>
      <c r="L1090" s="5"/>
      <c r="M1090" s="5" t="s">
        <v>2050</v>
      </c>
      <c r="N1090" s="5"/>
      <c r="O1090" s="5"/>
      <c r="P1090" s="5"/>
      <c r="Q1090" s="5"/>
      <c r="R1090" s="5"/>
      <c r="S1090" s="5"/>
      <c r="T1090" s="5"/>
      <c r="U1090" s="6">
        <v>45566</v>
      </c>
      <c r="V1090" s="5"/>
      <c r="W1090" s="4" t="s">
        <v>1606</v>
      </c>
      <c r="X1090" s="5"/>
      <c r="Y1090" s="5"/>
      <c r="Z1090" s="5"/>
      <c r="AA1090" s="4"/>
      <c r="AB1090" s="5"/>
      <c r="AC1090" s="5"/>
      <c r="AD1090" s="5"/>
      <c r="AE1090" s="5"/>
      <c r="AF1090" s="5"/>
      <c r="AG1090" s="5"/>
      <c r="AH1090" s="5"/>
      <c r="AI1090" s="5"/>
      <c r="AJ1090" s="5"/>
      <c r="AK1090" s="5"/>
      <c r="AL1090" s="5"/>
      <c r="AM1090" s="5"/>
      <c r="AN1090" s="5"/>
      <c r="AO1090" s="5"/>
      <c r="AP1090" s="5" t="s">
        <v>1335</v>
      </c>
      <c r="AQ1090" s="4" t="s">
        <v>1336</v>
      </c>
      <c r="AR1090" s="5" t="s">
        <v>12476</v>
      </c>
      <c r="AS1090" s="4" t="s">
        <v>1403</v>
      </c>
      <c r="AT1090" s="5" t="s">
        <v>1404</v>
      </c>
      <c r="AU1090" s="5" t="s">
        <v>41</v>
      </c>
      <c r="AV1090" s="4" t="s">
        <v>1405</v>
      </c>
      <c r="AW1090" s="5" t="s">
        <v>61</v>
      </c>
      <c r="AX1090" s="4" t="s">
        <v>2047</v>
      </c>
      <c r="AY1090" s="5" t="s">
        <v>2048</v>
      </c>
      <c r="AZ1090" s="5" t="s">
        <v>11</v>
      </c>
      <c r="BA1090" s="4" t="s">
        <v>2049</v>
      </c>
      <c r="BB1090" s="5" t="s">
        <v>2050</v>
      </c>
      <c r="BC1090" s="4"/>
      <c r="BD1090" s="5"/>
      <c r="BE1090" s="5"/>
      <c r="BF1090" s="5"/>
      <c r="BG1090" s="4"/>
      <c r="BH1090" s="5"/>
    </row>
    <row r="1091" spans="1:60" x14ac:dyDescent="0.25">
      <c r="A1091">
        <f t="shared" si="92"/>
        <v>71092</v>
      </c>
      <c r="B1091">
        <f t="shared" si="93"/>
        <v>50100050</v>
      </c>
      <c r="C1091" t="str">
        <f t="shared" si="94"/>
        <v>CC</v>
      </c>
      <c r="D1091" t="str">
        <f t="shared" ref="D1091:D1154" si="96">AR1091</f>
        <v>REGION GRAND OUEST</v>
      </c>
      <c r="E1091" s="12" t="str">
        <f t="shared" si="95"/>
        <v>TERRAIN</v>
      </c>
      <c r="F1091" s="4" t="s">
        <v>7114</v>
      </c>
      <c r="G1091" s="4" t="s">
        <v>7115</v>
      </c>
      <c r="H1091" s="5">
        <v>2</v>
      </c>
      <c r="I1091" s="5" t="s">
        <v>6943</v>
      </c>
      <c r="J1091" s="5"/>
      <c r="K1091" s="5"/>
      <c r="L1091" s="5"/>
      <c r="M1091" s="5" t="s">
        <v>7116</v>
      </c>
      <c r="N1091" s="5"/>
      <c r="O1091" s="5"/>
      <c r="P1091" s="5"/>
      <c r="Q1091" s="5"/>
      <c r="R1091" s="5"/>
      <c r="S1091" s="5"/>
      <c r="T1091" s="5"/>
      <c r="U1091" s="6">
        <v>45627</v>
      </c>
      <c r="V1091" s="5"/>
      <c r="W1091" s="4" t="s">
        <v>1606</v>
      </c>
      <c r="X1091" s="5"/>
      <c r="Y1091" s="5"/>
      <c r="Z1091" s="5"/>
      <c r="AA1091" s="4"/>
      <c r="AB1091" s="5"/>
      <c r="AC1091" s="5"/>
      <c r="AD1091" s="5"/>
      <c r="AE1091" s="5"/>
      <c r="AF1091" s="5"/>
      <c r="AG1091" s="5"/>
      <c r="AH1091" s="5"/>
      <c r="AI1091" s="5"/>
      <c r="AJ1091" s="5"/>
      <c r="AK1091" s="5"/>
      <c r="AL1091" s="5"/>
      <c r="AM1091" s="5"/>
      <c r="AN1091" s="5"/>
      <c r="AO1091" s="5"/>
      <c r="AP1091" s="5" t="s">
        <v>1413</v>
      </c>
      <c r="AQ1091" s="4" t="s">
        <v>1414</v>
      </c>
      <c r="AR1091" s="5" t="s">
        <v>19</v>
      </c>
      <c r="AS1091" s="4" t="s">
        <v>12481</v>
      </c>
      <c r="AT1091" s="5" t="s">
        <v>12482</v>
      </c>
      <c r="AU1091" s="5" t="s">
        <v>41</v>
      </c>
      <c r="AV1091" s="4" t="s">
        <v>1683</v>
      </c>
      <c r="AW1091" s="5" t="s">
        <v>330</v>
      </c>
      <c r="AX1091" s="4"/>
      <c r="AY1091" s="5"/>
      <c r="AZ1091" s="5"/>
      <c r="BA1091" s="4" t="s">
        <v>7115</v>
      </c>
      <c r="BB1091" s="5" t="s">
        <v>7116</v>
      </c>
      <c r="BC1091" s="4"/>
      <c r="BD1091" s="5"/>
      <c r="BE1091" s="5"/>
      <c r="BF1091" s="5"/>
      <c r="BG1091" s="4"/>
      <c r="BH1091" s="5"/>
    </row>
    <row r="1092" spans="1:60" x14ac:dyDescent="0.25">
      <c r="A1092">
        <f t="shared" si="92"/>
        <v>70083</v>
      </c>
      <c r="B1092">
        <f t="shared" si="93"/>
        <v>50100010</v>
      </c>
      <c r="C1092" t="str">
        <f t="shared" si="94"/>
        <v>CC</v>
      </c>
      <c r="D1092" t="str">
        <f t="shared" si="96"/>
        <v>REGION CENTRE EST</v>
      </c>
      <c r="E1092" s="12" t="str">
        <f t="shared" si="95"/>
        <v>TERRAIN</v>
      </c>
      <c r="F1092" s="4" t="s">
        <v>7117</v>
      </c>
      <c r="G1092" s="4" t="s">
        <v>2295</v>
      </c>
      <c r="H1092" s="5">
        <v>2</v>
      </c>
      <c r="I1092" s="5" t="s">
        <v>6943</v>
      </c>
      <c r="J1092" s="5"/>
      <c r="K1092" s="5"/>
      <c r="L1092" s="5"/>
      <c r="M1092" s="5" t="s">
        <v>2296</v>
      </c>
      <c r="N1092" s="5"/>
      <c r="O1092" s="5"/>
      <c r="P1092" s="5"/>
      <c r="Q1092" s="5"/>
      <c r="R1092" s="5"/>
      <c r="S1092" s="5"/>
      <c r="T1092" s="5"/>
      <c r="U1092" s="6">
        <v>45627</v>
      </c>
      <c r="V1092" s="5"/>
      <c r="W1092" s="4" t="s">
        <v>1606</v>
      </c>
      <c r="X1092" s="5"/>
      <c r="Y1092" s="5"/>
      <c r="Z1092" s="5"/>
      <c r="AA1092" s="4"/>
      <c r="AB1092" s="5"/>
      <c r="AC1092" s="5"/>
      <c r="AD1092" s="5"/>
      <c r="AE1092" s="5"/>
      <c r="AF1092" s="5"/>
      <c r="AG1092" s="5"/>
      <c r="AH1092" s="5"/>
      <c r="AI1092" s="5"/>
      <c r="AJ1092" s="5"/>
      <c r="AK1092" s="5"/>
      <c r="AL1092" s="5"/>
      <c r="AM1092" s="5"/>
      <c r="AN1092" s="5"/>
      <c r="AO1092" s="5"/>
      <c r="AP1092" s="5" t="s">
        <v>1536</v>
      </c>
      <c r="AQ1092" s="4" t="s">
        <v>12479</v>
      </c>
      <c r="AR1092" s="5" t="s">
        <v>12480</v>
      </c>
      <c r="AS1092" s="4" t="s">
        <v>2290</v>
      </c>
      <c r="AT1092" s="5" t="s">
        <v>2291</v>
      </c>
      <c r="AU1092" s="5" t="s">
        <v>41</v>
      </c>
      <c r="AV1092" s="4" t="s">
        <v>2292</v>
      </c>
      <c r="AW1092" s="5" t="s">
        <v>108</v>
      </c>
      <c r="AX1092" s="4" t="s">
        <v>2293</v>
      </c>
      <c r="AY1092" s="5" t="s">
        <v>2294</v>
      </c>
      <c r="AZ1092" s="5" t="s">
        <v>11</v>
      </c>
      <c r="BA1092" s="4" t="s">
        <v>2295</v>
      </c>
      <c r="BB1092" s="5" t="s">
        <v>2296</v>
      </c>
      <c r="BC1092" s="4"/>
      <c r="BD1092" s="5"/>
      <c r="BE1092" s="5"/>
      <c r="BF1092" s="5"/>
      <c r="BG1092" s="4"/>
      <c r="BH1092" s="5"/>
    </row>
    <row r="1093" spans="1:60" x14ac:dyDescent="0.25">
      <c r="A1093">
        <f t="shared" si="92"/>
        <v>71140</v>
      </c>
      <c r="B1093">
        <f t="shared" si="93"/>
        <v>50100066</v>
      </c>
      <c r="C1093" t="str">
        <f t="shared" si="94"/>
        <v>CC</v>
      </c>
      <c r="D1093" t="str">
        <f t="shared" si="96"/>
        <v>REGION CENTRE EST</v>
      </c>
      <c r="E1093" s="12" t="str">
        <f t="shared" si="95"/>
        <v>TERRAIN</v>
      </c>
      <c r="F1093" s="4" t="s">
        <v>7118</v>
      </c>
      <c r="G1093" s="4" t="s">
        <v>4447</v>
      </c>
      <c r="H1093" s="5">
        <v>2</v>
      </c>
      <c r="I1093" s="5" t="s">
        <v>6943</v>
      </c>
      <c r="J1093" s="5"/>
      <c r="K1093" s="5"/>
      <c r="L1093" s="5"/>
      <c r="M1093" s="5" t="s">
        <v>4448</v>
      </c>
      <c r="N1093" s="5"/>
      <c r="O1093" s="5"/>
      <c r="P1093" s="5"/>
      <c r="Q1093" s="5"/>
      <c r="R1093" s="5"/>
      <c r="S1093" s="5"/>
      <c r="T1093" s="5"/>
      <c r="U1093" s="6">
        <v>45627</v>
      </c>
      <c r="V1093" s="5"/>
      <c r="W1093" s="4" t="s">
        <v>1606</v>
      </c>
      <c r="X1093" s="5"/>
      <c r="Y1093" s="5"/>
      <c r="Z1093" s="5"/>
      <c r="AA1093" s="4"/>
      <c r="AB1093" s="5"/>
      <c r="AC1093" s="5"/>
      <c r="AD1093" s="5"/>
      <c r="AE1093" s="5"/>
      <c r="AF1093" s="5"/>
      <c r="AG1093" s="5"/>
      <c r="AH1093" s="5"/>
      <c r="AI1093" s="5"/>
      <c r="AJ1093" s="5"/>
      <c r="AK1093" s="5"/>
      <c r="AL1093" s="5"/>
      <c r="AM1093" s="5"/>
      <c r="AN1093" s="5"/>
      <c r="AO1093" s="5"/>
      <c r="AP1093" s="5" t="s">
        <v>1536</v>
      </c>
      <c r="AQ1093" s="4" t="s">
        <v>12479</v>
      </c>
      <c r="AR1093" s="5" t="s">
        <v>12480</v>
      </c>
      <c r="AS1093" s="4" t="s">
        <v>1906</v>
      </c>
      <c r="AT1093" s="5" t="s">
        <v>1909</v>
      </c>
      <c r="AU1093" s="5" t="s">
        <v>41</v>
      </c>
      <c r="AV1093" s="4" t="s">
        <v>1910</v>
      </c>
      <c r="AW1093" s="5" t="s">
        <v>48</v>
      </c>
      <c r="AX1093" s="4" t="s">
        <v>4445</v>
      </c>
      <c r="AY1093" s="5" t="s">
        <v>4446</v>
      </c>
      <c r="AZ1093" s="5" t="s">
        <v>11</v>
      </c>
      <c r="BA1093" s="4" t="s">
        <v>4447</v>
      </c>
      <c r="BB1093" s="5" t="s">
        <v>4448</v>
      </c>
      <c r="BC1093" s="4"/>
      <c r="BD1093" s="5"/>
      <c r="BE1093" s="5"/>
      <c r="BF1093" s="5"/>
      <c r="BG1093" s="4"/>
      <c r="BH1093" s="5"/>
    </row>
    <row r="1094" spans="1:60" x14ac:dyDescent="0.25">
      <c r="A1094">
        <f t="shared" si="92"/>
        <v>70753</v>
      </c>
      <c r="B1094">
        <f t="shared" si="93"/>
        <v>50100016</v>
      </c>
      <c r="C1094" t="str">
        <f t="shared" si="94"/>
        <v>CC</v>
      </c>
      <c r="D1094" t="str">
        <f t="shared" si="96"/>
        <v>REGION CENTRE EST</v>
      </c>
      <c r="E1094" s="12" t="str">
        <f t="shared" si="95"/>
        <v>TERRAIN</v>
      </c>
      <c r="F1094" s="4" t="s">
        <v>7119</v>
      </c>
      <c r="G1094" s="4" t="s">
        <v>7120</v>
      </c>
      <c r="H1094" s="5">
        <v>2</v>
      </c>
      <c r="I1094" s="5" t="s">
        <v>6943</v>
      </c>
      <c r="J1094" s="5"/>
      <c r="K1094" s="5"/>
      <c r="L1094" s="5"/>
      <c r="M1094" s="5" t="s">
        <v>7121</v>
      </c>
      <c r="N1094" s="5"/>
      <c r="O1094" s="5"/>
      <c r="P1094" s="5"/>
      <c r="Q1094" s="5"/>
      <c r="R1094" s="5"/>
      <c r="S1094" s="5"/>
      <c r="T1094" s="5"/>
      <c r="U1094" s="6">
        <v>45627</v>
      </c>
      <c r="V1094" s="5"/>
      <c r="W1094" s="4" t="s">
        <v>1606</v>
      </c>
      <c r="X1094" s="5"/>
      <c r="Y1094" s="5"/>
      <c r="Z1094" s="5"/>
      <c r="AA1094" s="4"/>
      <c r="AB1094" s="5"/>
      <c r="AC1094" s="5"/>
      <c r="AD1094" s="5"/>
      <c r="AE1094" s="5"/>
      <c r="AF1094" s="5"/>
      <c r="AG1094" s="5"/>
      <c r="AH1094" s="5"/>
      <c r="AI1094" s="5"/>
      <c r="AJ1094" s="5"/>
      <c r="AK1094" s="5"/>
      <c r="AL1094" s="5"/>
      <c r="AM1094" s="5"/>
      <c r="AN1094" s="5"/>
      <c r="AO1094" s="5"/>
      <c r="AP1094" s="5" t="s">
        <v>1536</v>
      </c>
      <c r="AQ1094" s="4" t="s">
        <v>12479</v>
      </c>
      <c r="AR1094" s="5" t="s">
        <v>12480</v>
      </c>
      <c r="AS1094" s="4" t="s">
        <v>1906</v>
      </c>
      <c r="AT1094" s="5" t="s">
        <v>1909</v>
      </c>
      <c r="AU1094" s="5" t="s">
        <v>41</v>
      </c>
      <c r="AV1094" s="4" t="s">
        <v>1910</v>
      </c>
      <c r="AW1094" s="5" t="s">
        <v>48</v>
      </c>
      <c r="AX1094" s="4"/>
      <c r="AY1094" s="5"/>
      <c r="AZ1094" s="5"/>
      <c r="BA1094" s="4" t="s">
        <v>7120</v>
      </c>
      <c r="BB1094" s="5" t="s">
        <v>7121</v>
      </c>
      <c r="BC1094" s="4"/>
      <c r="BD1094" s="5"/>
      <c r="BE1094" s="5"/>
      <c r="BF1094" s="5"/>
      <c r="BG1094" s="4"/>
      <c r="BH1094" s="5"/>
    </row>
    <row r="1095" spans="1:60" x14ac:dyDescent="0.25">
      <c r="A1095">
        <f t="shared" si="92"/>
        <v>70426</v>
      </c>
      <c r="B1095">
        <f t="shared" si="93"/>
        <v>50100013</v>
      </c>
      <c r="C1095" t="str">
        <f t="shared" si="94"/>
        <v>CC</v>
      </c>
      <c r="D1095" t="str">
        <f t="shared" si="96"/>
        <v>REGION GRAND OUEST</v>
      </c>
      <c r="E1095" s="12" t="str">
        <f t="shared" si="95"/>
        <v>TERRAIN</v>
      </c>
      <c r="F1095" s="4" t="s">
        <v>7122</v>
      </c>
      <c r="G1095" s="4" t="s">
        <v>2037</v>
      </c>
      <c r="H1095" s="5">
        <v>2</v>
      </c>
      <c r="I1095" s="5" t="s">
        <v>6943</v>
      </c>
      <c r="J1095" s="5"/>
      <c r="K1095" s="5"/>
      <c r="L1095" s="5"/>
      <c r="M1095" s="5" t="s">
        <v>2038</v>
      </c>
      <c r="N1095" s="5"/>
      <c r="O1095" s="5"/>
      <c r="P1095" s="5"/>
      <c r="Q1095" s="5"/>
      <c r="R1095" s="5"/>
      <c r="S1095" s="5"/>
      <c r="T1095" s="5"/>
      <c r="U1095" s="6">
        <v>45566</v>
      </c>
      <c r="V1095" s="5"/>
      <c r="W1095" s="4" t="s">
        <v>1606</v>
      </c>
      <c r="X1095" s="5"/>
      <c r="Y1095" s="5"/>
      <c r="Z1095" s="5"/>
      <c r="AA1095" s="4"/>
      <c r="AB1095" s="5"/>
      <c r="AC1095" s="5"/>
      <c r="AD1095" s="5"/>
      <c r="AE1095" s="5"/>
      <c r="AF1095" s="5"/>
      <c r="AG1095" s="5"/>
      <c r="AH1095" s="5"/>
      <c r="AI1095" s="5"/>
      <c r="AJ1095" s="5"/>
      <c r="AK1095" s="5"/>
      <c r="AL1095" s="5"/>
      <c r="AM1095" s="5"/>
      <c r="AN1095" s="5"/>
      <c r="AO1095" s="5"/>
      <c r="AP1095" s="5" t="s">
        <v>1413</v>
      </c>
      <c r="AQ1095" s="4" t="s">
        <v>1414</v>
      </c>
      <c r="AR1095" s="5" t="s">
        <v>19</v>
      </c>
      <c r="AS1095" s="4" t="s">
        <v>1507</v>
      </c>
      <c r="AT1095" s="5" t="s">
        <v>1508</v>
      </c>
      <c r="AU1095" s="5" t="s">
        <v>41</v>
      </c>
      <c r="AV1095" s="4" t="s">
        <v>1509</v>
      </c>
      <c r="AW1095" s="5" t="s">
        <v>375</v>
      </c>
      <c r="AX1095" s="4" t="s">
        <v>2035</v>
      </c>
      <c r="AY1095" s="5" t="s">
        <v>2036</v>
      </c>
      <c r="AZ1095" s="5" t="s">
        <v>11</v>
      </c>
      <c r="BA1095" s="4" t="s">
        <v>2037</v>
      </c>
      <c r="BB1095" s="5" t="s">
        <v>2038</v>
      </c>
      <c r="BC1095" s="5"/>
      <c r="BD1095" s="5"/>
      <c r="BE1095" s="5"/>
      <c r="BF1095" s="5"/>
      <c r="BG1095" s="4"/>
      <c r="BH1095" s="5"/>
    </row>
    <row r="1096" spans="1:60" x14ac:dyDescent="0.25">
      <c r="A1096">
        <f t="shared" si="92"/>
        <v>71566</v>
      </c>
      <c r="B1096">
        <f t="shared" si="93"/>
        <v>50100155</v>
      </c>
      <c r="C1096" t="str">
        <f t="shared" si="94"/>
        <v>CC</v>
      </c>
      <c r="D1096" t="str">
        <f t="shared" si="96"/>
        <v>REGION CENTRE EST</v>
      </c>
      <c r="E1096" s="12" t="str">
        <f t="shared" si="95"/>
        <v>TERRAIN</v>
      </c>
      <c r="F1096" s="4" t="s">
        <v>7124</v>
      </c>
      <c r="G1096" s="4" t="s">
        <v>3357</v>
      </c>
      <c r="H1096" s="5">
        <v>2</v>
      </c>
      <c r="I1096" s="5" t="s">
        <v>6943</v>
      </c>
      <c r="J1096" s="5"/>
      <c r="K1096" s="5"/>
      <c r="L1096" s="5"/>
      <c r="M1096" s="5" t="s">
        <v>3358</v>
      </c>
      <c r="N1096" s="5"/>
      <c r="O1096" s="6"/>
      <c r="P1096" s="5"/>
      <c r="Q1096" s="5"/>
      <c r="R1096" s="5"/>
      <c r="S1096" s="5"/>
      <c r="T1096" s="5"/>
      <c r="U1096" s="6">
        <v>45627</v>
      </c>
      <c r="V1096" s="4"/>
      <c r="W1096" s="4" t="s">
        <v>1606</v>
      </c>
      <c r="X1096" s="5"/>
      <c r="Y1096" s="5"/>
      <c r="Z1096" s="5"/>
      <c r="AA1096" s="4"/>
      <c r="AB1096" s="5"/>
      <c r="AC1096" s="5"/>
      <c r="AD1096" s="5"/>
      <c r="AE1096" s="5"/>
      <c r="AF1096" s="6"/>
      <c r="AG1096" s="5"/>
      <c r="AH1096" s="5"/>
      <c r="AI1096" s="5"/>
      <c r="AJ1096" s="6"/>
      <c r="AK1096" s="5"/>
      <c r="AL1096" s="6"/>
      <c r="AM1096" s="5"/>
      <c r="AN1096" s="5"/>
      <c r="AO1096" s="5"/>
      <c r="AP1096" s="5" t="s">
        <v>1536</v>
      </c>
      <c r="AQ1096" s="4" t="s">
        <v>12479</v>
      </c>
      <c r="AR1096" s="5" t="s">
        <v>12480</v>
      </c>
      <c r="AS1096" s="4"/>
      <c r="AT1096" s="5"/>
      <c r="AU1096" s="5"/>
      <c r="AV1096" s="4" t="s">
        <v>1442</v>
      </c>
      <c r="AW1096" s="5" t="s">
        <v>12</v>
      </c>
      <c r="AX1096" s="4" t="s">
        <v>3355</v>
      </c>
      <c r="AY1096" s="5" t="s">
        <v>3356</v>
      </c>
      <c r="AZ1096" s="5" t="s">
        <v>11</v>
      </c>
      <c r="BA1096" s="4" t="s">
        <v>3357</v>
      </c>
      <c r="BB1096" s="5" t="s">
        <v>3358</v>
      </c>
      <c r="BC1096" s="4"/>
      <c r="BD1096" s="5"/>
      <c r="BE1096" s="5"/>
      <c r="BF1096" s="5"/>
      <c r="BG1096" s="4"/>
      <c r="BH1096" s="5"/>
    </row>
    <row r="1097" spans="1:60" x14ac:dyDescent="0.25">
      <c r="A1097">
        <f t="shared" si="92"/>
        <v>700202</v>
      </c>
      <c r="B1097">
        <f t="shared" si="93"/>
        <v>50100952</v>
      </c>
      <c r="C1097" t="str">
        <f t="shared" si="94"/>
        <v>CC</v>
      </c>
      <c r="D1097" t="str">
        <f t="shared" si="96"/>
        <v>REGION GRAND OUEST</v>
      </c>
      <c r="E1097" s="12" t="str">
        <f t="shared" si="95"/>
        <v>TERRAIN</v>
      </c>
      <c r="F1097" s="4" t="s">
        <v>7125</v>
      </c>
      <c r="G1097" s="4" t="s">
        <v>2412</v>
      </c>
      <c r="H1097" s="5">
        <v>2</v>
      </c>
      <c r="I1097" s="5" t="s">
        <v>6943</v>
      </c>
      <c r="J1097" s="5"/>
      <c r="K1097" s="5"/>
      <c r="L1097" s="5"/>
      <c r="M1097" s="5" t="s">
        <v>2413</v>
      </c>
      <c r="N1097" s="5"/>
      <c r="O1097" s="6"/>
      <c r="P1097" s="5"/>
      <c r="Q1097" s="5"/>
      <c r="R1097" s="5"/>
      <c r="S1097" s="5"/>
      <c r="T1097" s="5"/>
      <c r="U1097" s="6">
        <v>45597</v>
      </c>
      <c r="V1097" s="4"/>
      <c r="W1097" s="4" t="s">
        <v>1606</v>
      </c>
      <c r="X1097" s="5"/>
      <c r="Y1097" s="5"/>
      <c r="Z1097" s="5"/>
      <c r="AA1097" s="4"/>
      <c r="AB1097" s="5"/>
      <c r="AC1097" s="5"/>
      <c r="AD1097" s="5"/>
      <c r="AE1097" s="5"/>
      <c r="AF1097" s="6"/>
      <c r="AG1097" s="5"/>
      <c r="AH1097" s="5"/>
      <c r="AI1097" s="5"/>
      <c r="AJ1097" s="6"/>
      <c r="AK1097" s="5"/>
      <c r="AL1097" s="6"/>
      <c r="AM1097" s="5"/>
      <c r="AN1097" s="5"/>
      <c r="AO1097" s="5"/>
      <c r="AP1097" s="5" t="s">
        <v>1413</v>
      </c>
      <c r="AQ1097" s="4" t="s">
        <v>1414</v>
      </c>
      <c r="AR1097" s="5" t="s">
        <v>19</v>
      </c>
      <c r="AS1097" s="4" t="s">
        <v>1585</v>
      </c>
      <c r="AT1097" s="5" t="s">
        <v>1586</v>
      </c>
      <c r="AU1097" s="5" t="s">
        <v>41</v>
      </c>
      <c r="AV1097" s="4" t="s">
        <v>1587</v>
      </c>
      <c r="AW1097" s="5" t="s">
        <v>340</v>
      </c>
      <c r="AX1097" s="4" t="s">
        <v>2410</v>
      </c>
      <c r="AY1097" s="5" t="s">
        <v>2411</v>
      </c>
      <c r="AZ1097" s="5" t="s">
        <v>11</v>
      </c>
      <c r="BA1097" s="4" t="s">
        <v>2412</v>
      </c>
      <c r="BB1097" s="5" t="s">
        <v>2413</v>
      </c>
      <c r="BC1097" s="4"/>
      <c r="BD1097" s="5"/>
      <c r="BE1097" s="5"/>
      <c r="BF1097" s="5"/>
      <c r="BG1097" s="4"/>
      <c r="BH1097" s="5"/>
    </row>
    <row r="1098" spans="1:60" x14ac:dyDescent="0.25">
      <c r="A1098">
        <f t="shared" si="92"/>
        <v>71230</v>
      </c>
      <c r="B1098">
        <f t="shared" si="93"/>
        <v>50100091</v>
      </c>
      <c r="C1098" t="str">
        <f t="shared" si="94"/>
        <v>CC</v>
      </c>
      <c r="D1098" t="str">
        <f t="shared" si="96"/>
        <v>REGION GRAND OUEST</v>
      </c>
      <c r="E1098" s="12" t="str">
        <f t="shared" si="95"/>
        <v>TERRAIN</v>
      </c>
      <c r="F1098" s="4" t="s">
        <v>7126</v>
      </c>
      <c r="G1098" s="4" t="s">
        <v>2230</v>
      </c>
      <c r="H1098" s="5">
        <v>2</v>
      </c>
      <c r="I1098" s="5" t="s">
        <v>6943</v>
      </c>
      <c r="J1098" s="5"/>
      <c r="K1098" s="5"/>
      <c r="L1098" s="5"/>
      <c r="M1098" s="5" t="s">
        <v>2231</v>
      </c>
      <c r="N1098" s="5"/>
      <c r="O1098" s="5"/>
      <c r="P1098" s="5"/>
      <c r="Q1098" s="5"/>
      <c r="R1098" s="5"/>
      <c r="S1098" s="5"/>
      <c r="T1098" s="5"/>
      <c r="U1098" s="6">
        <v>45597</v>
      </c>
      <c r="V1098" s="4"/>
      <c r="W1098" s="4" t="s">
        <v>1606</v>
      </c>
      <c r="X1098" s="5"/>
      <c r="Y1098" s="5"/>
      <c r="Z1098" s="5"/>
      <c r="AA1098" s="4"/>
      <c r="AB1098" s="5"/>
      <c r="AC1098" s="5"/>
      <c r="AD1098" s="5"/>
      <c r="AE1098" s="5"/>
      <c r="AF1098" s="6"/>
      <c r="AG1098" s="5"/>
      <c r="AH1098" s="5"/>
      <c r="AI1098" s="5"/>
      <c r="AJ1098" s="6"/>
      <c r="AK1098" s="5"/>
      <c r="AL1098" s="6"/>
      <c r="AM1098" s="5"/>
      <c r="AN1098" s="5"/>
      <c r="AO1098" s="5"/>
      <c r="AP1098" s="5" t="s">
        <v>1413</v>
      </c>
      <c r="AQ1098" s="4" t="s">
        <v>1414</v>
      </c>
      <c r="AR1098" s="5" t="s">
        <v>19</v>
      </c>
      <c r="AS1098" s="4" t="s">
        <v>2225</v>
      </c>
      <c r="AT1098" s="5" t="s">
        <v>2226</v>
      </c>
      <c r="AU1098" s="5" t="s">
        <v>41</v>
      </c>
      <c r="AV1098" s="4" t="s">
        <v>2227</v>
      </c>
      <c r="AW1098" s="5" t="s">
        <v>89</v>
      </c>
      <c r="AX1098" s="4" t="s">
        <v>2228</v>
      </c>
      <c r="AY1098" s="5" t="s">
        <v>2229</v>
      </c>
      <c r="AZ1098" s="5" t="s">
        <v>11</v>
      </c>
      <c r="BA1098" s="4" t="s">
        <v>2230</v>
      </c>
      <c r="BB1098" s="5" t="s">
        <v>2231</v>
      </c>
      <c r="BC1098" s="4"/>
      <c r="BD1098" s="5"/>
      <c r="BE1098" s="5"/>
      <c r="BF1098" s="5"/>
      <c r="BG1098" s="4"/>
      <c r="BH1098" s="5"/>
    </row>
    <row r="1099" spans="1:60" x14ac:dyDescent="0.25">
      <c r="A1099">
        <f t="shared" si="92"/>
        <v>71136</v>
      </c>
      <c r="B1099">
        <f t="shared" si="93"/>
        <v>50100065</v>
      </c>
      <c r="C1099" t="str">
        <f t="shared" si="94"/>
        <v>CC</v>
      </c>
      <c r="D1099" t="str">
        <f t="shared" si="96"/>
        <v>REGION CENTRE EST</v>
      </c>
      <c r="E1099" s="12" t="str">
        <f t="shared" si="95"/>
        <v>TERRAIN</v>
      </c>
      <c r="F1099" s="4" t="s">
        <v>7127</v>
      </c>
      <c r="G1099" s="4" t="s">
        <v>1443</v>
      </c>
      <c r="H1099" s="5">
        <v>2</v>
      </c>
      <c r="I1099" s="5" t="s">
        <v>6943</v>
      </c>
      <c r="J1099" s="5"/>
      <c r="K1099" s="5"/>
      <c r="L1099" s="5"/>
      <c r="M1099" s="5" t="s">
        <v>1444</v>
      </c>
      <c r="N1099" s="5"/>
      <c r="O1099" s="6"/>
      <c r="P1099" s="5"/>
      <c r="Q1099" s="5"/>
      <c r="R1099" s="5"/>
      <c r="S1099" s="5"/>
      <c r="T1099" s="5"/>
      <c r="U1099" s="6">
        <v>45627</v>
      </c>
      <c r="V1099" s="4"/>
      <c r="W1099" s="4" t="s">
        <v>1606</v>
      </c>
      <c r="X1099" s="5"/>
      <c r="Y1099" s="5"/>
      <c r="Z1099" s="5"/>
      <c r="AA1099" s="4"/>
      <c r="AB1099" s="5"/>
      <c r="AC1099" s="5"/>
      <c r="AD1099" s="5"/>
      <c r="AE1099" s="5"/>
      <c r="AF1099" s="6"/>
      <c r="AG1099" s="5"/>
      <c r="AH1099" s="5"/>
      <c r="AI1099" s="5"/>
      <c r="AJ1099" s="6"/>
      <c r="AK1099" s="5"/>
      <c r="AL1099" s="6"/>
      <c r="AM1099" s="5"/>
      <c r="AN1099" s="5"/>
      <c r="AO1099" s="5"/>
      <c r="AP1099" s="5" t="s">
        <v>1536</v>
      </c>
      <c r="AQ1099" s="4" t="s">
        <v>12479</v>
      </c>
      <c r="AR1099" s="5" t="s">
        <v>12480</v>
      </c>
      <c r="AS1099" s="4"/>
      <c r="AT1099" s="5"/>
      <c r="AU1099" s="5"/>
      <c r="AV1099" s="4" t="s">
        <v>1442</v>
      </c>
      <c r="AW1099" s="5" t="s">
        <v>12</v>
      </c>
      <c r="AX1099" s="4"/>
      <c r="AY1099" s="5"/>
      <c r="AZ1099" s="5"/>
      <c r="BA1099" s="4" t="s">
        <v>1443</v>
      </c>
      <c r="BB1099" s="5" t="s">
        <v>1444</v>
      </c>
      <c r="BC1099" s="4"/>
      <c r="BD1099" s="5"/>
      <c r="BE1099" s="5"/>
      <c r="BF1099" s="5"/>
      <c r="BG1099" s="4"/>
      <c r="BH1099" s="5"/>
    </row>
    <row r="1100" spans="1:60" x14ac:dyDescent="0.25">
      <c r="A1100">
        <f t="shared" si="92"/>
        <v>71155</v>
      </c>
      <c r="B1100">
        <f t="shared" si="93"/>
        <v>50100071</v>
      </c>
      <c r="C1100" t="str">
        <f t="shared" si="94"/>
        <v>CC</v>
      </c>
      <c r="D1100" t="str">
        <f t="shared" si="96"/>
        <v>REGION CENTRE EST</v>
      </c>
      <c r="E1100" s="12" t="str">
        <f t="shared" si="95"/>
        <v>TERRAIN</v>
      </c>
      <c r="F1100" s="4" t="s">
        <v>7128</v>
      </c>
      <c r="G1100" s="4" t="s">
        <v>4166</v>
      </c>
      <c r="H1100" s="5">
        <v>2</v>
      </c>
      <c r="I1100" s="5" t="s">
        <v>6943</v>
      </c>
      <c r="J1100" s="5"/>
      <c r="K1100" s="5"/>
      <c r="L1100" s="5"/>
      <c r="M1100" s="5" t="s">
        <v>4167</v>
      </c>
      <c r="N1100" s="5"/>
      <c r="O1100" s="5"/>
      <c r="P1100" s="5"/>
      <c r="Q1100" s="5"/>
      <c r="R1100" s="5"/>
      <c r="S1100" s="5"/>
      <c r="T1100" s="5"/>
      <c r="U1100" s="6">
        <v>45627</v>
      </c>
      <c r="V1100" s="4"/>
      <c r="W1100" s="4" t="s">
        <v>1606</v>
      </c>
      <c r="X1100" s="5"/>
      <c r="Y1100" s="5"/>
      <c r="Z1100" s="5"/>
      <c r="AA1100" s="4"/>
      <c r="AB1100" s="5"/>
      <c r="AC1100" s="5"/>
      <c r="AD1100" s="5"/>
      <c r="AE1100" s="5"/>
      <c r="AF1100" s="6"/>
      <c r="AG1100" s="5"/>
      <c r="AH1100" s="5"/>
      <c r="AI1100" s="5"/>
      <c r="AJ1100" s="6"/>
      <c r="AK1100" s="5"/>
      <c r="AL1100" s="6"/>
      <c r="AM1100" s="5"/>
      <c r="AN1100" s="5"/>
      <c r="AO1100" s="5"/>
      <c r="AP1100" s="5" t="s">
        <v>1536</v>
      </c>
      <c r="AQ1100" s="4" t="s">
        <v>12479</v>
      </c>
      <c r="AR1100" s="5" t="s">
        <v>12480</v>
      </c>
      <c r="AS1100" s="4" t="s">
        <v>1564</v>
      </c>
      <c r="AT1100" s="5" t="s">
        <v>1565</v>
      </c>
      <c r="AU1100" s="5" t="s">
        <v>41</v>
      </c>
      <c r="AV1100" s="4" t="s">
        <v>1566</v>
      </c>
      <c r="AW1100" s="5" t="s">
        <v>68</v>
      </c>
      <c r="AX1100" s="4" t="s">
        <v>4164</v>
      </c>
      <c r="AY1100" s="5" t="s">
        <v>4165</v>
      </c>
      <c r="AZ1100" s="5" t="s">
        <v>11</v>
      </c>
      <c r="BA1100" s="4" t="s">
        <v>4166</v>
      </c>
      <c r="BB1100" s="5" t="s">
        <v>4167</v>
      </c>
      <c r="BC1100" s="4"/>
      <c r="BD1100" s="5"/>
      <c r="BE1100" s="5"/>
      <c r="BF1100" s="5"/>
      <c r="BG1100" s="4"/>
      <c r="BH1100" s="5"/>
    </row>
    <row r="1101" spans="1:60" x14ac:dyDescent="0.25">
      <c r="A1101">
        <f t="shared" si="92"/>
        <v>700073</v>
      </c>
      <c r="B1101">
        <f t="shared" si="93"/>
        <v>50100941</v>
      </c>
      <c r="C1101" t="str">
        <f t="shared" si="94"/>
        <v>CC</v>
      </c>
      <c r="D1101" t="str">
        <f t="shared" si="96"/>
        <v>REGION GRAND OUEST</v>
      </c>
      <c r="E1101" s="12" t="str">
        <f t="shared" si="95"/>
        <v>TERRAIN</v>
      </c>
      <c r="F1101" s="4" t="s">
        <v>7129</v>
      </c>
      <c r="G1101" s="4" t="s">
        <v>2824</v>
      </c>
      <c r="H1101" s="5">
        <v>2</v>
      </c>
      <c r="I1101" s="5" t="s">
        <v>6943</v>
      </c>
      <c r="J1101" s="5"/>
      <c r="K1101" s="5"/>
      <c r="L1101" s="5"/>
      <c r="M1101" s="5" t="s">
        <v>2825</v>
      </c>
      <c r="N1101" s="5"/>
      <c r="O1101" s="5"/>
      <c r="P1101" s="5"/>
      <c r="Q1101" s="5"/>
      <c r="R1101" s="5"/>
      <c r="S1101" s="5"/>
      <c r="T1101" s="5"/>
      <c r="U1101" s="6">
        <v>45566</v>
      </c>
      <c r="V1101" s="4"/>
      <c r="W1101" s="4" t="s">
        <v>1606</v>
      </c>
      <c r="X1101" s="5"/>
      <c r="Y1101" s="5"/>
      <c r="Z1101" s="5"/>
      <c r="AA1101" s="4"/>
      <c r="AB1101" s="5"/>
      <c r="AC1101" s="5"/>
      <c r="AD1101" s="5"/>
      <c r="AE1101" s="5"/>
      <c r="AF1101" s="6"/>
      <c r="AG1101" s="5"/>
      <c r="AH1101" s="5"/>
      <c r="AI1101" s="5"/>
      <c r="AJ1101" s="6"/>
      <c r="AK1101" s="5"/>
      <c r="AL1101" s="6"/>
      <c r="AM1101" s="5"/>
      <c r="AN1101" s="5"/>
      <c r="AO1101" s="5"/>
      <c r="AP1101" s="5" t="s">
        <v>1413</v>
      </c>
      <c r="AQ1101" s="4" t="s">
        <v>1414</v>
      </c>
      <c r="AR1101" s="5" t="s">
        <v>19</v>
      </c>
      <c r="AS1101" s="4" t="s">
        <v>1549</v>
      </c>
      <c r="AT1101" s="5" t="s">
        <v>1550</v>
      </c>
      <c r="AU1101" s="5" t="s">
        <v>41</v>
      </c>
      <c r="AV1101" s="4" t="s">
        <v>1551</v>
      </c>
      <c r="AW1101" s="5" t="s">
        <v>135</v>
      </c>
      <c r="AX1101" s="4" t="s">
        <v>2822</v>
      </c>
      <c r="AY1101" s="5" t="s">
        <v>2823</v>
      </c>
      <c r="AZ1101" s="5" t="s">
        <v>11</v>
      </c>
      <c r="BA1101" s="4" t="s">
        <v>2824</v>
      </c>
      <c r="BB1101" s="5" t="s">
        <v>2825</v>
      </c>
      <c r="BC1101" s="4"/>
      <c r="BD1101" s="5"/>
      <c r="BE1101" s="5"/>
      <c r="BF1101" s="5"/>
      <c r="BG1101" s="4"/>
      <c r="BH1101" s="5"/>
    </row>
    <row r="1102" spans="1:60" x14ac:dyDescent="0.25">
      <c r="A1102">
        <f t="shared" si="92"/>
        <v>71033</v>
      </c>
      <c r="B1102">
        <f t="shared" si="93"/>
        <v>50100027</v>
      </c>
      <c r="C1102" t="str">
        <f t="shared" si="94"/>
        <v>CC</v>
      </c>
      <c r="D1102" t="str">
        <f t="shared" si="96"/>
        <v>REGION ILE DE FRANCE NORD</v>
      </c>
      <c r="E1102" s="12" t="str">
        <f t="shared" si="95"/>
        <v>TERRAIN</v>
      </c>
      <c r="F1102" s="4" t="s">
        <v>7130</v>
      </c>
      <c r="G1102" s="4" t="s">
        <v>1984</v>
      </c>
      <c r="H1102" s="5">
        <v>2</v>
      </c>
      <c r="I1102" s="5" t="s">
        <v>6943</v>
      </c>
      <c r="J1102" s="5"/>
      <c r="K1102" s="5"/>
      <c r="L1102" s="5"/>
      <c r="M1102" s="5" t="s">
        <v>1985</v>
      </c>
      <c r="N1102" s="5"/>
      <c r="O1102" s="6"/>
      <c r="P1102" s="5"/>
      <c r="Q1102" s="5"/>
      <c r="R1102" s="5"/>
      <c r="S1102" s="5"/>
      <c r="T1102" s="5"/>
      <c r="U1102" s="6">
        <v>45597</v>
      </c>
      <c r="V1102" s="4"/>
      <c r="W1102" s="4" t="s">
        <v>1606</v>
      </c>
      <c r="X1102" s="5"/>
      <c r="Y1102" s="5"/>
      <c r="Z1102" s="5"/>
      <c r="AA1102" s="4"/>
      <c r="AB1102" s="5"/>
      <c r="AC1102" s="5"/>
      <c r="AD1102" s="5"/>
      <c r="AE1102" s="5"/>
      <c r="AF1102" s="6"/>
      <c r="AG1102" s="5"/>
      <c r="AH1102" s="5"/>
      <c r="AI1102" s="5"/>
      <c r="AJ1102" s="6"/>
      <c r="AK1102" s="5"/>
      <c r="AL1102" s="6"/>
      <c r="AM1102" s="5"/>
      <c r="AN1102" s="5"/>
      <c r="AO1102" s="5"/>
      <c r="AP1102" s="5" t="s">
        <v>12477</v>
      </c>
      <c r="AQ1102" s="4" t="s">
        <v>1351</v>
      </c>
      <c r="AR1102" s="5" t="s">
        <v>12478</v>
      </c>
      <c r="AS1102" s="4" t="s">
        <v>1638</v>
      </c>
      <c r="AT1102" s="5" t="s">
        <v>1639</v>
      </c>
      <c r="AU1102" s="5" t="s">
        <v>41</v>
      </c>
      <c r="AV1102" s="4" t="s">
        <v>1640</v>
      </c>
      <c r="AW1102" s="5" t="s">
        <v>142</v>
      </c>
      <c r="AX1102" s="4" t="s">
        <v>1982</v>
      </c>
      <c r="AY1102" s="5" t="s">
        <v>1983</v>
      </c>
      <c r="AZ1102" s="5" t="s">
        <v>11</v>
      </c>
      <c r="BA1102" s="4" t="s">
        <v>1984</v>
      </c>
      <c r="BB1102" s="5" t="s">
        <v>1985</v>
      </c>
      <c r="BC1102" s="4"/>
      <c r="BD1102" s="5"/>
      <c r="BE1102" s="5"/>
      <c r="BF1102" s="5"/>
      <c r="BG1102" s="4"/>
      <c r="BH1102" s="5"/>
    </row>
    <row r="1103" spans="1:60" x14ac:dyDescent="0.25">
      <c r="A1103">
        <f t="shared" si="92"/>
        <v>71534</v>
      </c>
      <c r="B1103">
        <f t="shared" si="93"/>
        <v>50100145</v>
      </c>
      <c r="C1103" t="str">
        <f t="shared" si="94"/>
        <v>CC</v>
      </c>
      <c r="D1103" t="str">
        <f t="shared" si="96"/>
        <v>REGION ILE DE FRANCE NORD</v>
      </c>
      <c r="E1103" s="12" t="str">
        <f t="shared" si="95"/>
        <v>TERRAIN</v>
      </c>
      <c r="F1103" s="4" t="s">
        <v>7131</v>
      </c>
      <c r="G1103" s="4" t="s">
        <v>5239</v>
      </c>
      <c r="H1103" s="5">
        <v>2</v>
      </c>
      <c r="I1103" s="5" t="s">
        <v>6943</v>
      </c>
      <c r="J1103" s="5"/>
      <c r="K1103" s="5"/>
      <c r="L1103" s="5"/>
      <c r="M1103" s="5" t="s">
        <v>5240</v>
      </c>
      <c r="N1103" s="5"/>
      <c r="O1103" s="5"/>
      <c r="P1103" s="5"/>
      <c r="Q1103" s="5"/>
      <c r="R1103" s="5"/>
      <c r="S1103" s="5"/>
      <c r="T1103" s="5"/>
      <c r="U1103" s="6">
        <v>45627</v>
      </c>
      <c r="V1103" s="5"/>
      <c r="W1103" s="4" t="s">
        <v>1606</v>
      </c>
      <c r="X1103" s="5"/>
      <c r="Y1103" s="5"/>
      <c r="Z1103" s="5"/>
      <c r="AA1103" s="5"/>
      <c r="AB1103" s="5"/>
      <c r="AC1103" s="5"/>
      <c r="AD1103" s="5"/>
      <c r="AE1103" s="5"/>
      <c r="AF1103" s="5"/>
      <c r="AG1103" s="5"/>
      <c r="AH1103" s="5"/>
      <c r="AI1103" s="5"/>
      <c r="AJ1103" s="5"/>
      <c r="AK1103" s="5"/>
      <c r="AL1103" s="5"/>
      <c r="AM1103" s="5"/>
      <c r="AN1103" s="5"/>
      <c r="AO1103" s="5"/>
      <c r="AP1103" s="5" t="s">
        <v>12477</v>
      </c>
      <c r="AQ1103" s="4" t="s">
        <v>1351</v>
      </c>
      <c r="AR1103" s="5" t="s">
        <v>12478</v>
      </c>
      <c r="AS1103" s="4" t="s">
        <v>1898</v>
      </c>
      <c r="AT1103" s="5" t="s">
        <v>1899</v>
      </c>
      <c r="AU1103" s="5" t="s">
        <v>41</v>
      </c>
      <c r="AV1103" s="4" t="s">
        <v>1900</v>
      </c>
      <c r="AW1103" s="5" t="s">
        <v>30</v>
      </c>
      <c r="AX1103" s="4"/>
      <c r="AY1103" s="5"/>
      <c r="AZ1103" s="5"/>
      <c r="BA1103" s="4" t="s">
        <v>5239</v>
      </c>
      <c r="BB1103" s="5" t="s">
        <v>5240</v>
      </c>
      <c r="BC1103" s="5"/>
      <c r="BD1103" s="5"/>
      <c r="BE1103" s="5"/>
      <c r="BF1103" s="5"/>
      <c r="BG1103" s="5"/>
      <c r="BH1103" s="5"/>
    </row>
    <row r="1104" spans="1:60" x14ac:dyDescent="0.25">
      <c r="A1104">
        <f t="shared" si="92"/>
        <v>71075</v>
      </c>
      <c r="B1104">
        <f t="shared" si="93"/>
        <v>50100043</v>
      </c>
      <c r="C1104" t="str">
        <f t="shared" si="94"/>
        <v>CC</v>
      </c>
      <c r="D1104" t="str">
        <f t="shared" si="96"/>
        <v>REGION GRAND OUEST</v>
      </c>
      <c r="E1104" s="12" t="str">
        <f t="shared" si="95"/>
        <v>TERRAIN</v>
      </c>
      <c r="F1104" s="4" t="s">
        <v>7133</v>
      </c>
      <c r="G1104" s="4" t="s">
        <v>5837</v>
      </c>
      <c r="H1104" s="5">
        <v>2</v>
      </c>
      <c r="I1104" s="5" t="s">
        <v>6943</v>
      </c>
      <c r="J1104" s="5"/>
      <c r="K1104" s="5"/>
      <c r="L1104" s="5"/>
      <c r="M1104" s="5" t="s">
        <v>5838</v>
      </c>
      <c r="N1104" s="5"/>
      <c r="O1104" s="5"/>
      <c r="P1104" s="5"/>
      <c r="Q1104" s="5"/>
      <c r="R1104" s="5"/>
      <c r="S1104" s="5"/>
      <c r="T1104" s="5"/>
      <c r="U1104" s="6">
        <v>45627</v>
      </c>
      <c r="V1104" s="4"/>
      <c r="W1104" s="4" t="s">
        <v>1606</v>
      </c>
      <c r="X1104" s="5"/>
      <c r="Y1104" s="5"/>
      <c r="Z1104" s="5"/>
      <c r="AA1104" s="4"/>
      <c r="AB1104" s="5"/>
      <c r="AC1104" s="5"/>
      <c r="AD1104" s="5"/>
      <c r="AE1104" s="5"/>
      <c r="AF1104" s="6"/>
      <c r="AG1104" s="5"/>
      <c r="AH1104" s="5"/>
      <c r="AI1104" s="5"/>
      <c r="AJ1104" s="6"/>
      <c r="AK1104" s="5"/>
      <c r="AL1104" s="6"/>
      <c r="AM1104" s="5"/>
      <c r="AN1104" s="5"/>
      <c r="AO1104" s="5"/>
      <c r="AP1104" s="5" t="s">
        <v>1413</v>
      </c>
      <c r="AQ1104" s="4" t="s">
        <v>1414</v>
      </c>
      <c r="AR1104" s="5" t="s">
        <v>19</v>
      </c>
      <c r="AS1104" s="4" t="s">
        <v>12481</v>
      </c>
      <c r="AT1104" s="5" t="s">
        <v>12482</v>
      </c>
      <c r="AU1104" s="5" t="s">
        <v>41</v>
      </c>
      <c r="AV1104" s="4" t="s">
        <v>1683</v>
      </c>
      <c r="AW1104" s="5" t="s">
        <v>330</v>
      </c>
      <c r="AX1104" s="4"/>
      <c r="AY1104" s="5"/>
      <c r="AZ1104" s="5"/>
      <c r="BA1104" s="4" t="s">
        <v>5837</v>
      </c>
      <c r="BB1104" s="5" t="s">
        <v>5838</v>
      </c>
      <c r="BC1104" s="4"/>
      <c r="BD1104" s="5"/>
      <c r="BE1104" s="5"/>
      <c r="BF1104" s="5"/>
      <c r="BG1104" s="4"/>
      <c r="BH1104" s="5"/>
    </row>
    <row r="1105" spans="1:60" x14ac:dyDescent="0.25">
      <c r="A1105">
        <f t="shared" si="92"/>
        <v>71037</v>
      </c>
      <c r="B1105">
        <f t="shared" si="93"/>
        <v>50100029</v>
      </c>
      <c r="C1105" t="str">
        <f t="shared" si="94"/>
        <v>CC</v>
      </c>
      <c r="D1105" t="str">
        <f t="shared" si="96"/>
        <v>REGION ILE DE FRANCE NORD</v>
      </c>
      <c r="E1105" s="12" t="str">
        <f t="shared" si="95"/>
        <v>TERRAIN</v>
      </c>
      <c r="F1105" s="4" t="s">
        <v>7134</v>
      </c>
      <c r="G1105" s="4" t="s">
        <v>1455</v>
      </c>
      <c r="H1105" s="5">
        <v>2</v>
      </c>
      <c r="I1105" s="5" t="s">
        <v>6943</v>
      </c>
      <c r="J1105" s="5"/>
      <c r="K1105" s="5"/>
      <c r="L1105" s="5"/>
      <c r="M1105" s="5" t="s">
        <v>1456</v>
      </c>
      <c r="N1105" s="5"/>
      <c r="O1105" s="5"/>
      <c r="P1105" s="5"/>
      <c r="Q1105" s="5"/>
      <c r="R1105" s="5"/>
      <c r="S1105" s="5"/>
      <c r="T1105" s="5"/>
      <c r="U1105" s="6">
        <v>45597</v>
      </c>
      <c r="V1105" s="5"/>
      <c r="W1105" s="4" t="s">
        <v>1606</v>
      </c>
      <c r="X1105" s="5"/>
      <c r="Y1105" s="5"/>
      <c r="Z1105" s="5"/>
      <c r="AA1105" s="4"/>
      <c r="AB1105" s="5"/>
      <c r="AC1105" s="5"/>
      <c r="AD1105" s="5"/>
      <c r="AE1105" s="5"/>
      <c r="AF1105" s="5"/>
      <c r="AG1105" s="5"/>
      <c r="AH1105" s="5"/>
      <c r="AI1105" s="5"/>
      <c r="AJ1105" s="5"/>
      <c r="AK1105" s="5"/>
      <c r="AL1105" s="5"/>
      <c r="AM1105" s="5"/>
      <c r="AN1105" s="5"/>
      <c r="AO1105" s="5"/>
      <c r="AP1105" s="5" t="s">
        <v>12477</v>
      </c>
      <c r="AQ1105" s="4" t="s">
        <v>1351</v>
      </c>
      <c r="AR1105" s="5" t="s">
        <v>12478</v>
      </c>
      <c r="AS1105" s="4" t="s">
        <v>1450</v>
      </c>
      <c r="AT1105" s="5" t="s">
        <v>1451</v>
      </c>
      <c r="AU1105" s="5" t="s">
        <v>41</v>
      </c>
      <c r="AV1105" s="4" t="s">
        <v>1452</v>
      </c>
      <c r="AW1105" s="5" t="s">
        <v>230</v>
      </c>
      <c r="AX1105" s="4" t="s">
        <v>1453</v>
      </c>
      <c r="AY1105" s="5" t="s">
        <v>1454</v>
      </c>
      <c r="AZ1105" s="5" t="s">
        <v>11</v>
      </c>
      <c r="BA1105" s="4" t="s">
        <v>1455</v>
      </c>
      <c r="BB1105" s="5" t="s">
        <v>1456</v>
      </c>
      <c r="BC1105" s="5"/>
      <c r="BD1105" s="5"/>
      <c r="BE1105" s="5"/>
      <c r="BF1105" s="5"/>
      <c r="BG1105" s="4"/>
      <c r="BH1105" s="5"/>
    </row>
    <row r="1106" spans="1:60" x14ac:dyDescent="0.25">
      <c r="A1106">
        <f t="shared" si="92"/>
        <v>71146</v>
      </c>
      <c r="B1106">
        <f t="shared" si="93"/>
        <v>50100068</v>
      </c>
      <c r="C1106" t="str">
        <f t="shared" si="94"/>
        <v>CC</v>
      </c>
      <c r="D1106" t="str">
        <f t="shared" si="96"/>
        <v>REGION CENTRE EST</v>
      </c>
      <c r="E1106" s="12" t="str">
        <f t="shared" si="95"/>
        <v>TERRAIN</v>
      </c>
      <c r="F1106" s="4" t="s">
        <v>7135</v>
      </c>
      <c r="G1106" s="4" t="s">
        <v>2324</v>
      </c>
      <c r="H1106" s="5">
        <v>2</v>
      </c>
      <c r="I1106" s="5" t="s">
        <v>6943</v>
      </c>
      <c r="J1106" s="5"/>
      <c r="K1106" s="5"/>
      <c r="L1106" s="5"/>
      <c r="M1106" s="5" t="s">
        <v>2325</v>
      </c>
      <c r="N1106" s="5"/>
      <c r="O1106" s="5"/>
      <c r="P1106" s="5"/>
      <c r="Q1106" s="5"/>
      <c r="R1106" s="5"/>
      <c r="S1106" s="5"/>
      <c r="T1106" s="5"/>
      <c r="U1106" s="6">
        <v>45627</v>
      </c>
      <c r="V1106" s="5"/>
      <c r="W1106" s="4" t="s">
        <v>1606</v>
      </c>
      <c r="X1106" s="5"/>
      <c r="Y1106" s="5"/>
      <c r="Z1106" s="5"/>
      <c r="AA1106" s="4"/>
      <c r="AB1106" s="5"/>
      <c r="AC1106" s="5"/>
      <c r="AD1106" s="5"/>
      <c r="AE1106" s="5"/>
      <c r="AF1106" s="5"/>
      <c r="AG1106" s="5"/>
      <c r="AH1106" s="5"/>
      <c r="AI1106" s="5"/>
      <c r="AJ1106" s="5"/>
      <c r="AK1106" s="5"/>
      <c r="AL1106" s="5"/>
      <c r="AM1106" s="5"/>
      <c r="AN1106" s="5"/>
      <c r="AO1106" s="5"/>
      <c r="AP1106" s="5" t="s">
        <v>1536</v>
      </c>
      <c r="AQ1106" s="4" t="s">
        <v>12479</v>
      </c>
      <c r="AR1106" s="5" t="s">
        <v>12480</v>
      </c>
      <c r="AS1106" s="4" t="s">
        <v>1993</v>
      </c>
      <c r="AT1106" s="5" t="s">
        <v>1994</v>
      </c>
      <c r="AU1106" s="5" t="s">
        <v>41</v>
      </c>
      <c r="AV1106" s="4" t="s">
        <v>1995</v>
      </c>
      <c r="AW1106" s="5" t="s">
        <v>53</v>
      </c>
      <c r="AX1106" s="4" t="s">
        <v>2322</v>
      </c>
      <c r="AY1106" s="5" t="s">
        <v>2323</v>
      </c>
      <c r="AZ1106" s="5" t="s">
        <v>11</v>
      </c>
      <c r="BA1106" s="4" t="s">
        <v>2324</v>
      </c>
      <c r="BB1106" s="5" t="s">
        <v>2325</v>
      </c>
      <c r="BC1106" s="5"/>
      <c r="BD1106" s="5"/>
      <c r="BE1106" s="5"/>
      <c r="BF1106" s="5"/>
      <c r="BG1106" s="4"/>
      <c r="BH1106" s="5"/>
    </row>
    <row r="1107" spans="1:60" x14ac:dyDescent="0.25">
      <c r="A1107">
        <f t="shared" si="92"/>
        <v>71040</v>
      </c>
      <c r="B1107">
        <f t="shared" si="93"/>
        <v>50100031</v>
      </c>
      <c r="C1107" t="str">
        <f t="shared" si="94"/>
        <v>CC</v>
      </c>
      <c r="D1107" t="str">
        <f t="shared" si="96"/>
        <v>REGION ILE DE FRANCE NORD</v>
      </c>
      <c r="E1107" s="12" t="str">
        <f t="shared" si="95"/>
        <v>TERRAIN</v>
      </c>
      <c r="F1107" s="4" t="s">
        <v>7136</v>
      </c>
      <c r="G1107" s="4" t="s">
        <v>1916</v>
      </c>
      <c r="H1107" s="5">
        <v>2</v>
      </c>
      <c r="I1107" s="5" t="s">
        <v>6943</v>
      </c>
      <c r="J1107" s="5"/>
      <c r="K1107" s="5"/>
      <c r="L1107" s="5"/>
      <c r="M1107" s="5" t="s">
        <v>1917</v>
      </c>
      <c r="N1107" s="5"/>
      <c r="O1107" s="5"/>
      <c r="P1107" s="5"/>
      <c r="Q1107" s="5"/>
      <c r="R1107" s="5"/>
      <c r="S1107" s="5"/>
      <c r="T1107" s="5"/>
      <c r="U1107" s="6">
        <v>45597</v>
      </c>
      <c r="V1107" s="5"/>
      <c r="W1107" s="4" t="s">
        <v>1606</v>
      </c>
      <c r="X1107" s="5"/>
      <c r="Y1107" s="5"/>
      <c r="Z1107" s="5"/>
      <c r="AA1107" s="4"/>
      <c r="AB1107" s="5"/>
      <c r="AC1107" s="5"/>
      <c r="AD1107" s="5"/>
      <c r="AE1107" s="5"/>
      <c r="AF1107" s="5"/>
      <c r="AG1107" s="5"/>
      <c r="AH1107" s="5"/>
      <c r="AI1107" s="5"/>
      <c r="AJ1107" s="5"/>
      <c r="AK1107" s="5"/>
      <c r="AL1107" s="5"/>
      <c r="AM1107" s="5"/>
      <c r="AN1107" s="5"/>
      <c r="AO1107" s="5"/>
      <c r="AP1107" s="5" t="s">
        <v>12477</v>
      </c>
      <c r="AQ1107" s="4" t="s">
        <v>1351</v>
      </c>
      <c r="AR1107" s="5" t="s">
        <v>12478</v>
      </c>
      <c r="AS1107" s="4" t="s">
        <v>1450</v>
      </c>
      <c r="AT1107" s="5" t="s">
        <v>1451</v>
      </c>
      <c r="AU1107" s="5" t="s">
        <v>41</v>
      </c>
      <c r="AV1107" s="4" t="s">
        <v>1452</v>
      </c>
      <c r="AW1107" s="5" t="s">
        <v>230</v>
      </c>
      <c r="AX1107" s="4" t="s">
        <v>1914</v>
      </c>
      <c r="AY1107" s="5" t="s">
        <v>1915</v>
      </c>
      <c r="AZ1107" s="5" t="s">
        <v>11</v>
      </c>
      <c r="BA1107" s="4" t="s">
        <v>1916</v>
      </c>
      <c r="BB1107" s="5" t="s">
        <v>1917</v>
      </c>
      <c r="BC1107" s="5"/>
      <c r="BD1107" s="5"/>
      <c r="BE1107" s="5"/>
      <c r="BF1107" s="5"/>
      <c r="BG1107" s="4"/>
      <c r="BH1107" s="5"/>
    </row>
    <row r="1108" spans="1:60" x14ac:dyDescent="0.25">
      <c r="A1108">
        <f t="shared" si="92"/>
        <v>700266</v>
      </c>
      <c r="B1108">
        <f t="shared" si="93"/>
        <v>50100958</v>
      </c>
      <c r="C1108" t="str">
        <f t="shared" si="94"/>
        <v>CC</v>
      </c>
      <c r="D1108" t="str">
        <f t="shared" si="96"/>
        <v>REGION GRAND SUD</v>
      </c>
      <c r="E1108" s="12" t="str">
        <f t="shared" si="95"/>
        <v>TERRAIN</v>
      </c>
      <c r="F1108" s="4" t="s">
        <v>7137</v>
      </c>
      <c r="G1108" s="4" t="s">
        <v>7138</v>
      </c>
      <c r="H1108" s="5">
        <v>2</v>
      </c>
      <c r="I1108" s="5" t="s">
        <v>6943</v>
      </c>
      <c r="J1108" s="5"/>
      <c r="K1108" s="5"/>
      <c r="L1108" s="5"/>
      <c r="M1108" s="5" t="s">
        <v>7139</v>
      </c>
      <c r="N1108" s="5"/>
      <c r="O1108" s="5"/>
      <c r="P1108" s="5"/>
      <c r="Q1108" s="5"/>
      <c r="R1108" s="5"/>
      <c r="S1108" s="5"/>
      <c r="T1108" s="5"/>
      <c r="U1108" s="6">
        <v>45474</v>
      </c>
      <c r="V1108" s="5"/>
      <c r="W1108" s="4" t="s">
        <v>1606</v>
      </c>
      <c r="X1108" s="5"/>
      <c r="Y1108" s="5"/>
      <c r="Z1108" s="5"/>
      <c r="AA1108" s="4"/>
      <c r="AB1108" s="5"/>
      <c r="AC1108" s="5"/>
      <c r="AD1108" s="5"/>
      <c r="AE1108" s="5"/>
      <c r="AF1108" s="5"/>
      <c r="AG1108" s="5"/>
      <c r="AH1108" s="5"/>
      <c r="AI1108" s="5"/>
      <c r="AJ1108" s="5"/>
      <c r="AK1108" s="5"/>
      <c r="AL1108" s="5"/>
      <c r="AM1108" s="5"/>
      <c r="AN1108" s="5"/>
      <c r="AO1108" s="5"/>
      <c r="AP1108" s="5" t="s">
        <v>1335</v>
      </c>
      <c r="AQ1108" s="4" t="s">
        <v>1336</v>
      </c>
      <c r="AR1108" s="5" t="s">
        <v>12476</v>
      </c>
      <c r="AS1108" s="4" t="s">
        <v>1522</v>
      </c>
      <c r="AT1108" s="5" t="s">
        <v>1523</v>
      </c>
      <c r="AU1108" s="5" t="s">
        <v>41</v>
      </c>
      <c r="AV1108" s="4" t="s">
        <v>1524</v>
      </c>
      <c r="AW1108" s="5" t="s">
        <v>93</v>
      </c>
      <c r="AX1108" s="4"/>
      <c r="AY1108" s="5"/>
      <c r="AZ1108" s="5"/>
      <c r="BA1108" s="4" t="s">
        <v>7138</v>
      </c>
      <c r="BB1108" s="5" t="s">
        <v>7139</v>
      </c>
      <c r="BC1108" s="5"/>
      <c r="BD1108" s="5"/>
      <c r="BE1108" s="5"/>
      <c r="BF1108" s="5"/>
      <c r="BG1108" s="4"/>
      <c r="BH1108" s="5"/>
    </row>
    <row r="1109" spans="1:60" x14ac:dyDescent="0.25">
      <c r="A1109">
        <f t="shared" si="92"/>
        <v>71409</v>
      </c>
      <c r="B1109">
        <f t="shared" si="93"/>
        <v>50100122</v>
      </c>
      <c r="C1109" t="str">
        <f t="shared" si="94"/>
        <v>CC</v>
      </c>
      <c r="D1109" t="str">
        <f t="shared" si="96"/>
        <v>REGION CENTRE EST</v>
      </c>
      <c r="E1109" s="12" t="str">
        <f t="shared" si="95"/>
        <v>TERRAIN</v>
      </c>
      <c r="F1109" s="4" t="s">
        <v>7140</v>
      </c>
      <c r="G1109" s="4" t="s">
        <v>2962</v>
      </c>
      <c r="H1109" s="5">
        <v>2</v>
      </c>
      <c r="I1109" s="5" t="s">
        <v>6943</v>
      </c>
      <c r="J1109" s="5"/>
      <c r="K1109" s="5"/>
      <c r="L1109" s="5"/>
      <c r="M1109" s="5" t="s">
        <v>2963</v>
      </c>
      <c r="N1109" s="5"/>
      <c r="O1109" s="5"/>
      <c r="P1109" s="5"/>
      <c r="Q1109" s="5"/>
      <c r="R1109" s="5"/>
      <c r="S1109" s="5"/>
      <c r="T1109" s="5"/>
      <c r="U1109" s="6">
        <v>45627</v>
      </c>
      <c r="V1109" s="5"/>
      <c r="W1109" s="4" t="s">
        <v>1606</v>
      </c>
      <c r="X1109" s="5"/>
      <c r="Y1109" s="5"/>
      <c r="Z1109" s="5"/>
      <c r="AA1109" s="4"/>
      <c r="AB1109" s="5"/>
      <c r="AC1109" s="5"/>
      <c r="AD1109" s="5"/>
      <c r="AE1109" s="5"/>
      <c r="AF1109" s="5"/>
      <c r="AG1109" s="5"/>
      <c r="AH1109" s="5"/>
      <c r="AI1109" s="5"/>
      <c r="AJ1109" s="5"/>
      <c r="AK1109" s="5"/>
      <c r="AL1109" s="5"/>
      <c r="AM1109" s="5"/>
      <c r="AN1109" s="5"/>
      <c r="AO1109" s="5"/>
      <c r="AP1109" s="5" t="s">
        <v>1536</v>
      </c>
      <c r="AQ1109" s="4" t="s">
        <v>12479</v>
      </c>
      <c r="AR1109" s="5" t="s">
        <v>12480</v>
      </c>
      <c r="AS1109" s="4" t="s">
        <v>1906</v>
      </c>
      <c r="AT1109" s="5" t="s">
        <v>1909</v>
      </c>
      <c r="AU1109" s="5" t="s">
        <v>41</v>
      </c>
      <c r="AV1109" s="4" t="s">
        <v>1910</v>
      </c>
      <c r="AW1109" s="5" t="s">
        <v>48</v>
      </c>
      <c r="AX1109" s="4" t="s">
        <v>2960</v>
      </c>
      <c r="AY1109" s="5" t="s">
        <v>2961</v>
      </c>
      <c r="AZ1109" s="5" t="s">
        <v>11</v>
      </c>
      <c r="BA1109" s="4" t="s">
        <v>2962</v>
      </c>
      <c r="BB1109" s="5" t="s">
        <v>2963</v>
      </c>
      <c r="BC1109" s="4"/>
      <c r="BD1109" s="5"/>
      <c r="BE1109" s="5"/>
      <c r="BF1109" s="5"/>
      <c r="BG1109" s="4"/>
      <c r="BH1109" s="5"/>
    </row>
    <row r="1110" spans="1:60" x14ac:dyDescent="0.25">
      <c r="A1110">
        <f t="shared" ref="A1110:A1169" si="97">G1110*1</f>
        <v>71444</v>
      </c>
      <c r="B1110">
        <f t="shared" ref="B1110:B1169" si="98">F1110*1</f>
        <v>50100125</v>
      </c>
      <c r="C1110" t="str">
        <f t="shared" ref="C1110:C1112" si="99">IF(LEFT(T1110,4)="ASSI","ASSISTANTE",IF(T1110="100 IMD","IMD",IF(T1110="105 IMD","IMD",IF(T1110="200 IMP","IMP",IF(T1110="310 CMA","IMP","CC")))))</f>
        <v>CC</v>
      </c>
      <c r="D1110" t="str">
        <f t="shared" si="96"/>
        <v>REGION GRAND OUEST</v>
      </c>
      <c r="E1110" s="12" t="str">
        <f t="shared" ref="E1110:E1169" si="100">IF(BB1110="OC FICTIVE","EN MISSION","TERRAIN")</f>
        <v>TERRAIN</v>
      </c>
      <c r="F1110" s="4" t="s">
        <v>7141</v>
      </c>
      <c r="G1110" s="4" t="s">
        <v>1420</v>
      </c>
      <c r="H1110" s="5">
        <v>2</v>
      </c>
      <c r="I1110" s="5" t="s">
        <v>6943</v>
      </c>
      <c r="J1110" s="5"/>
      <c r="K1110" s="5"/>
      <c r="L1110" s="5"/>
      <c r="M1110" s="5" t="s">
        <v>1421</v>
      </c>
      <c r="N1110" s="5"/>
      <c r="O1110" s="5"/>
      <c r="P1110" s="5"/>
      <c r="Q1110" s="5"/>
      <c r="R1110" s="5"/>
      <c r="S1110" s="5"/>
      <c r="T1110" s="5"/>
      <c r="U1110" s="6">
        <v>45566</v>
      </c>
      <c r="V1110" s="5"/>
      <c r="W1110" s="4" t="s">
        <v>1606</v>
      </c>
      <c r="X1110" s="5"/>
      <c r="Y1110" s="5"/>
      <c r="Z1110" s="5"/>
      <c r="AA1110" s="4"/>
      <c r="AB1110" s="5"/>
      <c r="AC1110" s="5"/>
      <c r="AD1110" s="5"/>
      <c r="AE1110" s="5"/>
      <c r="AF1110" s="5"/>
      <c r="AG1110" s="5"/>
      <c r="AH1110" s="5"/>
      <c r="AI1110" s="5"/>
      <c r="AJ1110" s="5"/>
      <c r="AK1110" s="5"/>
      <c r="AL1110" s="5"/>
      <c r="AM1110" s="5"/>
      <c r="AN1110" s="5"/>
      <c r="AO1110" s="5"/>
      <c r="AP1110" s="5" t="s">
        <v>1413</v>
      </c>
      <c r="AQ1110" s="4" t="s">
        <v>1414</v>
      </c>
      <c r="AR1110" s="5" t="s">
        <v>19</v>
      </c>
      <c r="AS1110" s="4" t="s">
        <v>1415</v>
      </c>
      <c r="AT1110" s="5" t="s">
        <v>1416</v>
      </c>
      <c r="AU1110" s="5" t="s">
        <v>41</v>
      </c>
      <c r="AV1110" s="4" t="s">
        <v>1417</v>
      </c>
      <c r="AW1110" s="5" t="s">
        <v>20</v>
      </c>
      <c r="AX1110" s="4" t="s">
        <v>1418</v>
      </c>
      <c r="AY1110" s="5" t="s">
        <v>1419</v>
      </c>
      <c r="AZ1110" s="5" t="s">
        <v>11</v>
      </c>
      <c r="BA1110" s="4" t="s">
        <v>1420</v>
      </c>
      <c r="BB1110" s="5" t="s">
        <v>1421</v>
      </c>
      <c r="BC1110" s="4"/>
      <c r="BD1110" s="5"/>
      <c r="BE1110" s="5"/>
      <c r="BF1110" s="5"/>
      <c r="BG1110" s="4"/>
      <c r="BH1110" s="5"/>
    </row>
    <row r="1111" spans="1:60" x14ac:dyDescent="0.25">
      <c r="A1111">
        <f t="shared" si="97"/>
        <v>71238</v>
      </c>
      <c r="B1111">
        <f t="shared" si="98"/>
        <v>50100093</v>
      </c>
      <c r="C1111" t="str">
        <f t="shared" si="99"/>
        <v>CC</v>
      </c>
      <c r="D1111" t="str">
        <f t="shared" si="96"/>
        <v>REGION GRAND SUD</v>
      </c>
      <c r="E1111" s="12" t="str">
        <f t="shared" si="100"/>
        <v>TERRAIN</v>
      </c>
      <c r="F1111" s="4" t="s">
        <v>7142</v>
      </c>
      <c r="G1111" s="4" t="s">
        <v>2173</v>
      </c>
      <c r="H1111" s="5">
        <v>2</v>
      </c>
      <c r="I1111" s="5" t="s">
        <v>6943</v>
      </c>
      <c r="J1111" s="5"/>
      <c r="K1111" s="5"/>
      <c r="L1111" s="5"/>
      <c r="M1111" s="5" t="s">
        <v>2174</v>
      </c>
      <c r="N1111" s="5"/>
      <c r="O1111" s="5"/>
      <c r="P1111" s="5"/>
      <c r="Q1111" s="5"/>
      <c r="R1111" s="5"/>
      <c r="S1111" s="5"/>
      <c r="T1111" s="5"/>
      <c r="U1111" s="6">
        <v>45474</v>
      </c>
      <c r="V1111" s="5"/>
      <c r="W1111" s="4" t="s">
        <v>1606</v>
      </c>
      <c r="X1111" s="5"/>
      <c r="Y1111" s="5"/>
      <c r="Z1111" s="5"/>
      <c r="AA1111" s="4"/>
      <c r="AB1111" s="5"/>
      <c r="AC1111" s="5"/>
      <c r="AD1111" s="5"/>
      <c r="AE1111" s="5"/>
      <c r="AF1111" s="5"/>
      <c r="AG1111" s="5"/>
      <c r="AH1111" s="5"/>
      <c r="AI1111" s="5"/>
      <c r="AJ1111" s="5"/>
      <c r="AK1111" s="5"/>
      <c r="AL1111" s="5"/>
      <c r="AM1111" s="5"/>
      <c r="AN1111" s="5"/>
      <c r="AO1111" s="5"/>
      <c r="AP1111" s="5" t="s">
        <v>1335</v>
      </c>
      <c r="AQ1111" s="4" t="s">
        <v>1336</v>
      </c>
      <c r="AR1111" s="5" t="s">
        <v>12476</v>
      </c>
      <c r="AS1111" s="4" t="s">
        <v>1337</v>
      </c>
      <c r="AT1111" s="5" t="s">
        <v>1338</v>
      </c>
      <c r="AU1111" s="5" t="s">
        <v>41</v>
      </c>
      <c r="AV1111" s="4" t="s">
        <v>1339</v>
      </c>
      <c r="AW1111" s="5" t="s">
        <v>76</v>
      </c>
      <c r="AX1111" s="4" t="s">
        <v>2171</v>
      </c>
      <c r="AY1111" s="5" t="s">
        <v>2172</v>
      </c>
      <c r="AZ1111" s="5" t="s">
        <v>11</v>
      </c>
      <c r="BA1111" s="4" t="s">
        <v>2173</v>
      </c>
      <c r="BB1111" s="5" t="s">
        <v>2174</v>
      </c>
      <c r="BC1111" s="5"/>
      <c r="BD1111" s="5"/>
      <c r="BE1111" s="5"/>
      <c r="BF1111" s="5"/>
      <c r="BG1111" s="4"/>
      <c r="BH1111" s="5"/>
    </row>
    <row r="1112" spans="1:60" x14ac:dyDescent="0.25">
      <c r="A1112">
        <f t="shared" si="97"/>
        <v>71194</v>
      </c>
      <c r="B1112">
        <f t="shared" si="98"/>
        <v>50100080</v>
      </c>
      <c r="C1112" t="str">
        <f t="shared" si="99"/>
        <v>CC</v>
      </c>
      <c r="D1112" t="str">
        <f t="shared" si="96"/>
        <v>REGION GRAND SUD</v>
      </c>
      <c r="E1112" s="12" t="str">
        <f t="shared" si="100"/>
        <v>TERRAIN</v>
      </c>
      <c r="F1112" s="4" t="s">
        <v>7143</v>
      </c>
      <c r="G1112" s="4" t="s">
        <v>2312</v>
      </c>
      <c r="H1112" s="5">
        <v>2</v>
      </c>
      <c r="I1112" s="5" t="s">
        <v>6943</v>
      </c>
      <c r="J1112" s="5"/>
      <c r="K1112" s="5"/>
      <c r="L1112" s="5"/>
      <c r="M1112" s="5" t="s">
        <v>2313</v>
      </c>
      <c r="N1112" s="5"/>
      <c r="O1112" s="5"/>
      <c r="P1112" s="5"/>
      <c r="Q1112" s="5"/>
      <c r="R1112" s="5"/>
      <c r="S1112" s="5"/>
      <c r="T1112" s="5"/>
      <c r="U1112" s="6">
        <v>45474</v>
      </c>
      <c r="V1112" s="5"/>
      <c r="W1112" s="4" t="s">
        <v>1606</v>
      </c>
      <c r="X1112" s="5"/>
      <c r="Y1112" s="5"/>
      <c r="Z1112" s="5"/>
      <c r="AA1112" s="4"/>
      <c r="AB1112" s="5"/>
      <c r="AC1112" s="5"/>
      <c r="AD1112" s="5"/>
      <c r="AE1112" s="5"/>
      <c r="AF1112" s="5"/>
      <c r="AG1112" s="5"/>
      <c r="AH1112" s="5"/>
      <c r="AI1112" s="5"/>
      <c r="AJ1112" s="5"/>
      <c r="AK1112" s="5"/>
      <c r="AL1112" s="5"/>
      <c r="AM1112" s="5"/>
      <c r="AN1112" s="5"/>
      <c r="AO1112" s="5"/>
      <c r="AP1112" s="5" t="s">
        <v>1335</v>
      </c>
      <c r="AQ1112" s="4" t="s">
        <v>1336</v>
      </c>
      <c r="AR1112" s="5" t="s">
        <v>12476</v>
      </c>
      <c r="AS1112" s="4" t="s">
        <v>1440</v>
      </c>
      <c r="AT1112" s="5" t="s">
        <v>1441</v>
      </c>
      <c r="AU1112" s="5" t="s">
        <v>41</v>
      </c>
      <c r="AV1112" s="4" t="s">
        <v>1537</v>
      </c>
      <c r="AW1112" s="5" t="s">
        <v>31</v>
      </c>
      <c r="AX1112" s="4" t="s">
        <v>2310</v>
      </c>
      <c r="AY1112" s="5" t="s">
        <v>2311</v>
      </c>
      <c r="AZ1112" s="5" t="s">
        <v>11</v>
      </c>
      <c r="BA1112" s="4" t="s">
        <v>2312</v>
      </c>
      <c r="BB1112" s="5" t="s">
        <v>2313</v>
      </c>
      <c r="BC1112" s="4"/>
      <c r="BD1112" s="5"/>
      <c r="BE1112" s="5"/>
      <c r="BF1112" s="5"/>
      <c r="BG1112" s="4"/>
      <c r="BH1112" s="5"/>
    </row>
    <row r="1113" spans="1:60" x14ac:dyDescent="0.25">
      <c r="A1113">
        <f t="shared" si="97"/>
        <v>71389</v>
      </c>
      <c r="B1113">
        <f t="shared" si="98"/>
        <v>50100117</v>
      </c>
      <c r="C1113" t="str">
        <f t="shared" ref="C1113:C1176" si="101">IF(LEFT(T1113,4)="ASSI","ASSISTANTE",IF(T1113="013 RR","RR",IF(T1113="100 IMD","IMD",IF(T1113="105 IMD","IMD",IF(T1113="200 IMP","IMP",IF(T1113="310 CMA","IMP","CC"))))))</f>
        <v>CC</v>
      </c>
      <c r="D1113" t="str">
        <f t="shared" si="96"/>
        <v>REGION GRAND OUEST</v>
      </c>
      <c r="E1113" s="12" t="str">
        <f t="shared" si="100"/>
        <v>TERRAIN</v>
      </c>
      <c r="F1113" s="4" t="s">
        <v>7144</v>
      </c>
      <c r="G1113" s="4" t="s">
        <v>7145</v>
      </c>
      <c r="H1113" s="5">
        <v>2</v>
      </c>
      <c r="I1113" s="5" t="s">
        <v>6943</v>
      </c>
      <c r="J1113" s="5"/>
      <c r="K1113" s="5"/>
      <c r="L1113" s="5"/>
      <c r="M1113" s="5" t="s">
        <v>7146</v>
      </c>
      <c r="N1113" s="5"/>
      <c r="O1113" s="5"/>
      <c r="P1113" s="5"/>
      <c r="Q1113" s="5"/>
      <c r="R1113" s="5"/>
      <c r="S1113" s="5"/>
      <c r="T1113" s="5"/>
      <c r="U1113" s="6">
        <v>45597</v>
      </c>
      <c r="V1113" s="5"/>
      <c r="W1113" s="4" t="s">
        <v>1606</v>
      </c>
      <c r="X1113" s="5"/>
      <c r="Y1113" s="5"/>
      <c r="Z1113" s="5"/>
      <c r="AA1113" s="4"/>
      <c r="AB1113" s="5"/>
      <c r="AC1113" s="5"/>
      <c r="AD1113" s="5"/>
      <c r="AE1113" s="5"/>
      <c r="AF1113" s="5"/>
      <c r="AG1113" s="5"/>
      <c r="AH1113" s="5"/>
      <c r="AI1113" s="5"/>
      <c r="AJ1113" s="5"/>
      <c r="AK1113" s="5"/>
      <c r="AL1113" s="5"/>
      <c r="AM1113" s="5"/>
      <c r="AN1113" s="5"/>
      <c r="AO1113" s="5"/>
      <c r="AP1113" s="5" t="s">
        <v>1413</v>
      </c>
      <c r="AQ1113" s="4" t="s">
        <v>1414</v>
      </c>
      <c r="AR1113" s="5" t="s">
        <v>19</v>
      </c>
      <c r="AS1113" s="4" t="s">
        <v>1828</v>
      </c>
      <c r="AT1113" s="5" t="s">
        <v>1829</v>
      </c>
      <c r="AU1113" s="5" t="s">
        <v>41</v>
      </c>
      <c r="AV1113" s="4" t="s">
        <v>1830</v>
      </c>
      <c r="AW1113" s="5" t="s">
        <v>148</v>
      </c>
      <c r="AX1113" s="4"/>
      <c r="AY1113" s="5"/>
      <c r="AZ1113" s="5"/>
      <c r="BA1113" s="4" t="s">
        <v>7145</v>
      </c>
      <c r="BB1113" s="5" t="s">
        <v>7146</v>
      </c>
      <c r="BC1113" s="4"/>
      <c r="BD1113" s="5"/>
      <c r="BE1113" s="5"/>
      <c r="BF1113" s="5"/>
      <c r="BG1113" s="4"/>
      <c r="BH1113" s="5"/>
    </row>
    <row r="1114" spans="1:60" x14ac:dyDescent="0.25">
      <c r="A1114">
        <f t="shared" si="97"/>
        <v>71494</v>
      </c>
      <c r="B1114">
        <f t="shared" si="98"/>
        <v>50100132</v>
      </c>
      <c r="C1114" t="str">
        <f t="shared" si="101"/>
        <v>CC</v>
      </c>
      <c r="D1114" t="str">
        <f t="shared" si="96"/>
        <v>REGION GRAND SUD</v>
      </c>
      <c r="E1114" s="12" t="str">
        <f t="shared" si="100"/>
        <v>TERRAIN</v>
      </c>
      <c r="F1114" s="4" t="s">
        <v>7147</v>
      </c>
      <c r="G1114" s="4" t="s">
        <v>1750</v>
      </c>
      <c r="H1114" s="5">
        <v>2</v>
      </c>
      <c r="I1114" s="5" t="s">
        <v>6943</v>
      </c>
      <c r="J1114" s="5"/>
      <c r="K1114" s="5"/>
      <c r="L1114" s="5"/>
      <c r="M1114" s="5" t="s">
        <v>1751</v>
      </c>
      <c r="N1114" s="5"/>
      <c r="O1114" s="5"/>
      <c r="P1114" s="5"/>
      <c r="Q1114" s="5"/>
      <c r="R1114" s="5"/>
      <c r="S1114" s="5"/>
      <c r="T1114" s="5"/>
      <c r="U1114" s="6">
        <v>45474</v>
      </c>
      <c r="V1114" s="5"/>
      <c r="W1114" s="4" t="s">
        <v>1606</v>
      </c>
      <c r="X1114" s="5"/>
      <c r="Y1114" s="5"/>
      <c r="Z1114" s="5"/>
      <c r="AA1114" s="4"/>
      <c r="AB1114" s="5"/>
      <c r="AC1114" s="5"/>
      <c r="AD1114" s="5"/>
      <c r="AE1114" s="5"/>
      <c r="AF1114" s="5"/>
      <c r="AG1114" s="5"/>
      <c r="AH1114" s="5"/>
      <c r="AI1114" s="5"/>
      <c r="AJ1114" s="5"/>
      <c r="AK1114" s="5"/>
      <c r="AL1114" s="5"/>
      <c r="AM1114" s="5"/>
      <c r="AN1114" s="5"/>
      <c r="AO1114" s="5"/>
      <c r="AP1114" s="5" t="s">
        <v>1335</v>
      </c>
      <c r="AQ1114" s="4" t="s">
        <v>1336</v>
      </c>
      <c r="AR1114" s="5" t="s">
        <v>12476</v>
      </c>
      <c r="AS1114" s="4" t="s">
        <v>1745</v>
      </c>
      <c r="AT1114" s="5" t="s">
        <v>1746</v>
      </c>
      <c r="AU1114" s="5" t="s">
        <v>41</v>
      </c>
      <c r="AV1114" s="4" t="s">
        <v>1747</v>
      </c>
      <c r="AW1114" s="5" t="s">
        <v>52</v>
      </c>
      <c r="AX1114" s="4" t="s">
        <v>1748</v>
      </c>
      <c r="AY1114" s="5" t="s">
        <v>1749</v>
      </c>
      <c r="AZ1114" s="5" t="s">
        <v>11</v>
      </c>
      <c r="BA1114" s="4" t="s">
        <v>1750</v>
      </c>
      <c r="BB1114" s="5" t="s">
        <v>1751</v>
      </c>
      <c r="BC1114" s="4"/>
      <c r="BD1114" s="5"/>
      <c r="BE1114" s="5"/>
      <c r="BF1114" s="5"/>
      <c r="BG1114" s="4"/>
      <c r="BH1114" s="5"/>
    </row>
    <row r="1115" spans="1:60" x14ac:dyDescent="0.25">
      <c r="A1115">
        <f t="shared" si="97"/>
        <v>71015</v>
      </c>
      <c r="B1115">
        <f t="shared" si="98"/>
        <v>50100019</v>
      </c>
      <c r="C1115" t="str">
        <f t="shared" si="101"/>
        <v>CC</v>
      </c>
      <c r="D1115" t="str">
        <f t="shared" si="96"/>
        <v>REGION ILE DE FRANCE NORD</v>
      </c>
      <c r="E1115" s="12" t="str">
        <f t="shared" si="100"/>
        <v>TERRAIN</v>
      </c>
      <c r="F1115" s="4" t="s">
        <v>7148</v>
      </c>
      <c r="G1115" s="4" t="s">
        <v>1643</v>
      </c>
      <c r="H1115" s="5">
        <v>2</v>
      </c>
      <c r="I1115" s="5" t="s">
        <v>6943</v>
      </c>
      <c r="J1115" s="5"/>
      <c r="K1115" s="5"/>
      <c r="L1115" s="5"/>
      <c r="M1115" s="5" t="s">
        <v>1644</v>
      </c>
      <c r="N1115" s="5"/>
      <c r="O1115" s="5"/>
      <c r="P1115" s="5"/>
      <c r="Q1115" s="5"/>
      <c r="R1115" s="5"/>
      <c r="S1115" s="5"/>
      <c r="T1115" s="5"/>
      <c r="U1115" s="6">
        <v>45597</v>
      </c>
      <c r="V1115" s="5"/>
      <c r="W1115" s="4" t="s">
        <v>1606</v>
      </c>
      <c r="X1115" s="5"/>
      <c r="Y1115" s="5"/>
      <c r="Z1115" s="5"/>
      <c r="AA1115" s="4"/>
      <c r="AB1115" s="5"/>
      <c r="AC1115" s="5"/>
      <c r="AD1115" s="5"/>
      <c r="AE1115" s="5"/>
      <c r="AF1115" s="5"/>
      <c r="AG1115" s="5"/>
      <c r="AH1115" s="5"/>
      <c r="AI1115" s="5"/>
      <c r="AJ1115" s="5"/>
      <c r="AK1115" s="5"/>
      <c r="AL1115" s="5"/>
      <c r="AM1115" s="5"/>
      <c r="AN1115" s="5"/>
      <c r="AO1115" s="5"/>
      <c r="AP1115" s="5" t="s">
        <v>12477</v>
      </c>
      <c r="AQ1115" s="4" t="s">
        <v>1351</v>
      </c>
      <c r="AR1115" s="5" t="s">
        <v>12478</v>
      </c>
      <c r="AS1115" s="4" t="s">
        <v>1638</v>
      </c>
      <c r="AT1115" s="5" t="s">
        <v>1639</v>
      </c>
      <c r="AU1115" s="5" t="s">
        <v>41</v>
      </c>
      <c r="AV1115" s="4" t="s">
        <v>1640</v>
      </c>
      <c r="AW1115" s="5" t="s">
        <v>142</v>
      </c>
      <c r="AX1115" s="4" t="s">
        <v>1641</v>
      </c>
      <c r="AY1115" s="5" t="s">
        <v>1642</v>
      </c>
      <c r="AZ1115" s="5" t="s">
        <v>11</v>
      </c>
      <c r="BA1115" s="4" t="s">
        <v>1643</v>
      </c>
      <c r="BB1115" s="5" t="s">
        <v>1644</v>
      </c>
      <c r="BC1115" s="4"/>
      <c r="BD1115" s="5"/>
      <c r="BE1115" s="5"/>
      <c r="BF1115" s="5"/>
      <c r="BG1115" s="4"/>
      <c r="BH1115" s="5"/>
    </row>
    <row r="1116" spans="1:60" x14ac:dyDescent="0.25">
      <c r="A1116">
        <f t="shared" si="97"/>
        <v>71521</v>
      </c>
      <c r="B1116">
        <f t="shared" si="98"/>
        <v>50100136</v>
      </c>
      <c r="C1116" t="str">
        <f t="shared" si="101"/>
        <v>CC</v>
      </c>
      <c r="D1116" t="str">
        <f t="shared" si="96"/>
        <v>REGION ILE DE FRANCE NORD</v>
      </c>
      <c r="E1116" s="12" t="str">
        <f t="shared" si="100"/>
        <v>TERRAIN</v>
      </c>
      <c r="F1116" s="4" t="s">
        <v>7149</v>
      </c>
      <c r="G1116" s="4" t="s">
        <v>1891</v>
      </c>
      <c r="H1116" s="5">
        <v>2</v>
      </c>
      <c r="I1116" s="5" t="s">
        <v>6943</v>
      </c>
      <c r="J1116" s="5"/>
      <c r="K1116" s="5"/>
      <c r="L1116" s="5"/>
      <c r="M1116" s="5" t="s">
        <v>1892</v>
      </c>
      <c r="N1116" s="5"/>
      <c r="O1116" s="5"/>
      <c r="P1116" s="5"/>
      <c r="Q1116" s="5"/>
      <c r="R1116" s="5"/>
      <c r="S1116" s="5"/>
      <c r="T1116" s="5"/>
      <c r="U1116" s="6">
        <v>45627</v>
      </c>
      <c r="V1116" s="5"/>
      <c r="W1116" s="4" t="s">
        <v>1606</v>
      </c>
      <c r="X1116" s="5"/>
      <c r="Y1116" s="5"/>
      <c r="Z1116" s="5"/>
      <c r="AA1116" s="4"/>
      <c r="AB1116" s="5"/>
      <c r="AC1116" s="5"/>
      <c r="AD1116" s="5"/>
      <c r="AE1116" s="5"/>
      <c r="AF1116" s="5"/>
      <c r="AG1116" s="5"/>
      <c r="AH1116" s="5"/>
      <c r="AI1116" s="5"/>
      <c r="AJ1116" s="5"/>
      <c r="AK1116" s="5"/>
      <c r="AL1116" s="5"/>
      <c r="AM1116" s="5"/>
      <c r="AN1116" s="5"/>
      <c r="AO1116" s="5"/>
      <c r="AP1116" s="5" t="s">
        <v>12477</v>
      </c>
      <c r="AQ1116" s="4" t="s">
        <v>1351</v>
      </c>
      <c r="AR1116" s="5" t="s">
        <v>12478</v>
      </c>
      <c r="AS1116" s="4" t="s">
        <v>1352</v>
      </c>
      <c r="AT1116" s="5" t="s">
        <v>1353</v>
      </c>
      <c r="AU1116" s="5" t="s">
        <v>41</v>
      </c>
      <c r="AV1116" s="4" t="s">
        <v>1354</v>
      </c>
      <c r="AW1116" s="5" t="s">
        <v>17</v>
      </c>
      <c r="AX1116" s="4" t="s">
        <v>1889</v>
      </c>
      <c r="AY1116" s="5" t="s">
        <v>1890</v>
      </c>
      <c r="AZ1116" s="5" t="s">
        <v>11</v>
      </c>
      <c r="BA1116" s="4" t="s">
        <v>1891</v>
      </c>
      <c r="BB1116" s="5" t="s">
        <v>1892</v>
      </c>
      <c r="BC1116" s="5"/>
      <c r="BD1116" s="5"/>
      <c r="BE1116" s="5"/>
      <c r="BF1116" s="5"/>
      <c r="BG1116" s="4"/>
      <c r="BH1116" s="5"/>
    </row>
    <row r="1117" spans="1:60" x14ac:dyDescent="0.25">
      <c r="A1117">
        <f t="shared" si="97"/>
        <v>71450</v>
      </c>
      <c r="B1117">
        <f t="shared" si="98"/>
        <v>50100126</v>
      </c>
      <c r="C1117" t="str">
        <f t="shared" si="101"/>
        <v>CC</v>
      </c>
      <c r="D1117" t="str">
        <f t="shared" si="96"/>
        <v>REGION ILE DE FRANCE NORD</v>
      </c>
      <c r="E1117" s="12" t="str">
        <f t="shared" si="100"/>
        <v>TERRAIN</v>
      </c>
      <c r="F1117" s="4" t="s">
        <v>7150</v>
      </c>
      <c r="G1117" s="4" t="s">
        <v>2185</v>
      </c>
      <c r="H1117" s="5">
        <v>2</v>
      </c>
      <c r="I1117" s="5" t="s">
        <v>6943</v>
      </c>
      <c r="J1117" s="5"/>
      <c r="K1117" s="5"/>
      <c r="L1117" s="5"/>
      <c r="M1117" s="5" t="s">
        <v>2186</v>
      </c>
      <c r="N1117" s="5"/>
      <c r="O1117" s="5"/>
      <c r="P1117" s="5"/>
      <c r="Q1117" s="5"/>
      <c r="R1117" s="5"/>
      <c r="S1117" s="5"/>
      <c r="T1117" s="5"/>
      <c r="U1117" s="6">
        <v>45627</v>
      </c>
      <c r="V1117" s="5"/>
      <c r="W1117" s="4" t="s">
        <v>1606</v>
      </c>
      <c r="X1117" s="5"/>
      <c r="Y1117" s="5"/>
      <c r="Z1117" s="5"/>
      <c r="AA1117" s="4"/>
      <c r="AB1117" s="5"/>
      <c r="AC1117" s="5"/>
      <c r="AD1117" s="5"/>
      <c r="AE1117" s="5"/>
      <c r="AF1117" s="5"/>
      <c r="AG1117" s="5"/>
      <c r="AH1117" s="5"/>
      <c r="AI1117" s="5"/>
      <c r="AJ1117" s="5"/>
      <c r="AK1117" s="5"/>
      <c r="AL1117" s="5"/>
      <c r="AM1117" s="5"/>
      <c r="AN1117" s="5"/>
      <c r="AO1117" s="5"/>
      <c r="AP1117" s="5" t="s">
        <v>12477</v>
      </c>
      <c r="AQ1117" s="4" t="s">
        <v>1351</v>
      </c>
      <c r="AR1117" s="5" t="s">
        <v>12478</v>
      </c>
      <c r="AS1117" s="4" t="s">
        <v>2180</v>
      </c>
      <c r="AT1117" s="5" t="s">
        <v>2181</v>
      </c>
      <c r="AU1117" s="5" t="s">
        <v>41</v>
      </c>
      <c r="AV1117" s="4" t="s">
        <v>2182</v>
      </c>
      <c r="AW1117" s="5" t="s">
        <v>4</v>
      </c>
      <c r="AX1117" s="4" t="s">
        <v>2183</v>
      </c>
      <c r="AY1117" s="5" t="s">
        <v>2184</v>
      </c>
      <c r="AZ1117" s="5" t="s">
        <v>11</v>
      </c>
      <c r="BA1117" s="4" t="s">
        <v>2185</v>
      </c>
      <c r="BB1117" s="5" t="s">
        <v>2186</v>
      </c>
      <c r="BC1117" s="5"/>
      <c r="BD1117" s="5"/>
      <c r="BE1117" s="5"/>
      <c r="BF1117" s="5"/>
      <c r="BG1117" s="4"/>
      <c r="BH1117" s="5"/>
    </row>
    <row r="1118" spans="1:60" x14ac:dyDescent="0.25">
      <c r="A1118">
        <f t="shared" si="97"/>
        <v>71131</v>
      </c>
      <c r="B1118">
        <f t="shared" si="98"/>
        <v>50100063</v>
      </c>
      <c r="C1118" t="str">
        <f t="shared" si="101"/>
        <v>CC</v>
      </c>
      <c r="D1118" t="str">
        <f t="shared" si="96"/>
        <v>REGION CENTRE EST</v>
      </c>
      <c r="E1118" s="12" t="str">
        <f t="shared" si="100"/>
        <v>TERRAIN</v>
      </c>
      <c r="F1118" s="4" t="s">
        <v>7151</v>
      </c>
      <c r="G1118" s="4" t="s">
        <v>2361</v>
      </c>
      <c r="H1118" s="5">
        <v>2</v>
      </c>
      <c r="I1118" s="5" t="s">
        <v>6943</v>
      </c>
      <c r="J1118" s="5"/>
      <c r="K1118" s="5"/>
      <c r="L1118" s="5"/>
      <c r="M1118" s="5" t="s">
        <v>2362</v>
      </c>
      <c r="N1118" s="5"/>
      <c r="O1118" s="6"/>
      <c r="P1118" s="5"/>
      <c r="Q1118" s="5"/>
      <c r="R1118" s="5"/>
      <c r="S1118" s="5"/>
      <c r="T1118" s="5"/>
      <c r="U1118" s="6">
        <v>45627</v>
      </c>
      <c r="V1118" s="4"/>
      <c r="W1118" s="4" t="s">
        <v>1606</v>
      </c>
      <c r="X1118" s="5"/>
      <c r="Y1118" s="5"/>
      <c r="Z1118" s="5"/>
      <c r="AA1118" s="4"/>
      <c r="AB1118" s="5"/>
      <c r="AC1118" s="5"/>
      <c r="AD1118" s="5"/>
      <c r="AE1118" s="5"/>
      <c r="AF1118" s="6"/>
      <c r="AG1118" s="5"/>
      <c r="AH1118" s="5"/>
      <c r="AI1118" s="5"/>
      <c r="AJ1118" s="6"/>
      <c r="AK1118" s="5"/>
      <c r="AL1118" s="6"/>
      <c r="AM1118" s="5"/>
      <c r="AN1118" s="5"/>
      <c r="AO1118" s="5"/>
      <c r="AP1118" s="5" t="s">
        <v>1536</v>
      </c>
      <c r="AQ1118" s="4" t="s">
        <v>12479</v>
      </c>
      <c r="AR1118" s="5" t="s">
        <v>12480</v>
      </c>
      <c r="AS1118" s="4"/>
      <c r="AT1118" s="5"/>
      <c r="AU1118" s="5"/>
      <c r="AV1118" s="4" t="s">
        <v>1442</v>
      </c>
      <c r="AW1118" s="5" t="s">
        <v>12</v>
      </c>
      <c r="AX1118" s="4" t="s">
        <v>2359</v>
      </c>
      <c r="AY1118" s="5" t="s">
        <v>2360</v>
      </c>
      <c r="AZ1118" s="5" t="s">
        <v>11</v>
      </c>
      <c r="BA1118" s="4" t="s">
        <v>2361</v>
      </c>
      <c r="BB1118" s="5" t="s">
        <v>2362</v>
      </c>
      <c r="BC1118" s="4"/>
      <c r="BD1118" s="5"/>
      <c r="BE1118" s="5"/>
      <c r="BF1118" s="5"/>
      <c r="BG1118" s="4"/>
      <c r="BH1118" s="5"/>
    </row>
    <row r="1119" spans="1:60" x14ac:dyDescent="0.25">
      <c r="A1119">
        <f t="shared" si="97"/>
        <v>71129</v>
      </c>
      <c r="B1119">
        <f t="shared" si="98"/>
        <v>50066081</v>
      </c>
      <c r="C1119" t="str">
        <f t="shared" si="101"/>
        <v>CC</v>
      </c>
      <c r="D1119" t="str">
        <f t="shared" si="96"/>
        <v>REGION CENTRE EST</v>
      </c>
      <c r="E1119" s="12" t="str">
        <f t="shared" si="100"/>
        <v>TERRAIN</v>
      </c>
      <c r="F1119" s="4" t="s">
        <v>7152</v>
      </c>
      <c r="G1119" s="4" t="s">
        <v>1442</v>
      </c>
      <c r="H1119" s="5">
        <v>2</v>
      </c>
      <c r="I1119" s="5" t="s">
        <v>6943</v>
      </c>
      <c r="J1119" s="5"/>
      <c r="K1119" s="5"/>
      <c r="L1119" s="5"/>
      <c r="M1119" s="5" t="s">
        <v>12</v>
      </c>
      <c r="N1119" s="5"/>
      <c r="O1119" s="5"/>
      <c r="P1119" s="5"/>
      <c r="Q1119" s="5"/>
      <c r="R1119" s="5"/>
      <c r="S1119" s="5"/>
      <c r="T1119" s="5"/>
      <c r="U1119" s="6">
        <v>45627</v>
      </c>
      <c r="V1119" s="4"/>
      <c r="W1119" s="4" t="s">
        <v>1392</v>
      </c>
      <c r="X1119" s="5"/>
      <c r="Y1119" s="5"/>
      <c r="Z1119" s="5"/>
      <c r="AA1119" s="5"/>
      <c r="AB1119" s="5"/>
      <c r="AC1119" s="5"/>
      <c r="AD1119" s="5"/>
      <c r="AE1119" s="5"/>
      <c r="AF1119" s="6"/>
      <c r="AG1119" s="5"/>
      <c r="AH1119" s="5"/>
      <c r="AI1119" s="5"/>
      <c r="AJ1119" s="6"/>
      <c r="AK1119" s="5"/>
      <c r="AL1119" s="6"/>
      <c r="AM1119" s="5"/>
      <c r="AN1119" s="5"/>
      <c r="AO1119" s="5"/>
      <c r="AP1119" s="5" t="s">
        <v>1536</v>
      </c>
      <c r="AQ1119" s="4" t="s">
        <v>12479</v>
      </c>
      <c r="AR1119" s="5" t="s">
        <v>12480</v>
      </c>
      <c r="AS1119" s="4"/>
      <c r="AT1119" s="5"/>
      <c r="AU1119" s="5"/>
      <c r="AV1119" s="4" t="s">
        <v>1442</v>
      </c>
      <c r="AW1119" s="5" t="s">
        <v>12</v>
      </c>
      <c r="AX1119" s="4"/>
      <c r="AY1119" s="5"/>
      <c r="AZ1119" s="5"/>
      <c r="BA1119" s="4"/>
      <c r="BB1119" s="5"/>
      <c r="BC1119" s="5"/>
      <c r="BD1119" s="5"/>
      <c r="BE1119" s="5"/>
      <c r="BF1119" s="5"/>
      <c r="BG1119" s="5"/>
      <c r="BH1119" s="5"/>
    </row>
    <row r="1120" spans="1:60" x14ac:dyDescent="0.25">
      <c r="A1120">
        <f t="shared" si="97"/>
        <v>70066</v>
      </c>
      <c r="B1120">
        <f t="shared" si="98"/>
        <v>50066118</v>
      </c>
      <c r="C1120" t="str">
        <f t="shared" si="101"/>
        <v>CC</v>
      </c>
      <c r="D1120" t="str">
        <f t="shared" si="96"/>
        <v>REGION GRAND SUD</v>
      </c>
      <c r="E1120" s="12" t="str">
        <f t="shared" si="100"/>
        <v>TERRAIN</v>
      </c>
      <c r="F1120" s="4" t="s">
        <v>7153</v>
      </c>
      <c r="G1120" s="4" t="s">
        <v>1747</v>
      </c>
      <c r="H1120" s="5">
        <v>2</v>
      </c>
      <c r="I1120" s="5" t="s">
        <v>6943</v>
      </c>
      <c r="J1120" s="5"/>
      <c r="K1120" s="5"/>
      <c r="L1120" s="5"/>
      <c r="M1120" s="5" t="s">
        <v>52</v>
      </c>
      <c r="N1120" s="5"/>
      <c r="O1120" s="5"/>
      <c r="P1120" s="5"/>
      <c r="Q1120" s="5"/>
      <c r="R1120" s="5"/>
      <c r="S1120" s="5"/>
      <c r="T1120" s="5"/>
      <c r="U1120" s="6">
        <v>45474</v>
      </c>
      <c r="V1120" s="4"/>
      <c r="W1120" s="4" t="s">
        <v>1392</v>
      </c>
      <c r="X1120" s="5"/>
      <c r="Y1120" s="5"/>
      <c r="Z1120" s="5"/>
      <c r="AA1120" s="4"/>
      <c r="AB1120" s="5"/>
      <c r="AC1120" s="5"/>
      <c r="AD1120" s="5"/>
      <c r="AE1120" s="5"/>
      <c r="AF1120" s="6"/>
      <c r="AG1120" s="5"/>
      <c r="AH1120" s="5"/>
      <c r="AI1120" s="5"/>
      <c r="AJ1120" s="6"/>
      <c r="AK1120" s="5"/>
      <c r="AL1120" s="6"/>
      <c r="AM1120" s="5"/>
      <c r="AN1120" s="5"/>
      <c r="AO1120" s="5"/>
      <c r="AP1120" s="5" t="s">
        <v>1335</v>
      </c>
      <c r="AQ1120" s="4" t="s">
        <v>1336</v>
      </c>
      <c r="AR1120" s="5" t="s">
        <v>12476</v>
      </c>
      <c r="AS1120" s="4" t="s">
        <v>1745</v>
      </c>
      <c r="AT1120" s="5" t="s">
        <v>1746</v>
      </c>
      <c r="AU1120" s="5" t="s">
        <v>41</v>
      </c>
      <c r="AV1120" s="4" t="s">
        <v>1747</v>
      </c>
      <c r="AW1120" s="5" t="s">
        <v>52</v>
      </c>
      <c r="AX1120" s="4"/>
      <c r="AY1120" s="5"/>
      <c r="AZ1120" s="5"/>
      <c r="BA1120" s="4"/>
      <c r="BB1120" s="5"/>
      <c r="BC1120" s="4"/>
      <c r="BD1120" s="5"/>
      <c r="BE1120" s="5"/>
      <c r="BF1120" s="5"/>
      <c r="BG1120" s="4"/>
      <c r="BH1120" s="5"/>
    </row>
    <row r="1121" spans="1:60" x14ac:dyDescent="0.25">
      <c r="A1121">
        <f t="shared" si="97"/>
        <v>71139</v>
      </c>
      <c r="B1121">
        <f t="shared" si="98"/>
        <v>50066087</v>
      </c>
      <c r="C1121" t="str">
        <f t="shared" si="101"/>
        <v>CC</v>
      </c>
      <c r="D1121" t="str">
        <f t="shared" si="96"/>
        <v>REGION CENTRE EST</v>
      </c>
      <c r="E1121" s="12" t="str">
        <f t="shared" si="100"/>
        <v>TERRAIN</v>
      </c>
      <c r="F1121" s="4" t="s">
        <v>7154</v>
      </c>
      <c r="G1121" s="4" t="s">
        <v>1910</v>
      </c>
      <c r="H1121" s="5">
        <v>2</v>
      </c>
      <c r="I1121" s="5" t="s">
        <v>6943</v>
      </c>
      <c r="J1121" s="5"/>
      <c r="K1121" s="5"/>
      <c r="L1121" s="5"/>
      <c r="M1121" s="5" t="s">
        <v>48</v>
      </c>
      <c r="N1121" s="5"/>
      <c r="O1121" s="5"/>
      <c r="P1121" s="5"/>
      <c r="Q1121" s="5"/>
      <c r="R1121" s="5"/>
      <c r="S1121" s="5"/>
      <c r="T1121" s="5"/>
      <c r="U1121" s="6">
        <v>45627</v>
      </c>
      <c r="V1121" s="4"/>
      <c r="W1121" s="4" t="s">
        <v>1392</v>
      </c>
      <c r="X1121" s="5"/>
      <c r="Y1121" s="5"/>
      <c r="Z1121" s="5"/>
      <c r="AA1121" s="4"/>
      <c r="AB1121" s="5"/>
      <c r="AC1121" s="5"/>
      <c r="AD1121" s="5"/>
      <c r="AE1121" s="5"/>
      <c r="AF1121" s="6"/>
      <c r="AG1121" s="5"/>
      <c r="AH1121" s="5"/>
      <c r="AI1121" s="5"/>
      <c r="AJ1121" s="6"/>
      <c r="AK1121" s="5"/>
      <c r="AL1121" s="6"/>
      <c r="AM1121" s="5"/>
      <c r="AN1121" s="5"/>
      <c r="AO1121" s="5"/>
      <c r="AP1121" s="5" t="s">
        <v>1536</v>
      </c>
      <c r="AQ1121" s="4" t="s">
        <v>12479</v>
      </c>
      <c r="AR1121" s="5" t="s">
        <v>12480</v>
      </c>
      <c r="AS1121" s="4" t="s">
        <v>1906</v>
      </c>
      <c r="AT1121" s="5" t="s">
        <v>1909</v>
      </c>
      <c r="AU1121" s="5" t="s">
        <v>41</v>
      </c>
      <c r="AV1121" s="4" t="s">
        <v>1910</v>
      </c>
      <c r="AW1121" s="5" t="s">
        <v>48</v>
      </c>
      <c r="AX1121" s="4"/>
      <c r="AY1121" s="5"/>
      <c r="AZ1121" s="5"/>
      <c r="BA1121" s="4"/>
      <c r="BB1121" s="5"/>
      <c r="BC1121" s="4"/>
      <c r="BD1121" s="5"/>
      <c r="BE1121" s="5"/>
      <c r="BF1121" s="5"/>
      <c r="BG1121" s="4"/>
      <c r="BH1121" s="5"/>
    </row>
    <row r="1122" spans="1:60" x14ac:dyDescent="0.25">
      <c r="A1122">
        <f t="shared" si="97"/>
        <v>71239</v>
      </c>
      <c r="B1122">
        <f t="shared" si="98"/>
        <v>50066122</v>
      </c>
      <c r="C1122" t="str">
        <f t="shared" si="101"/>
        <v>CC</v>
      </c>
      <c r="D1122" t="str">
        <f t="shared" si="96"/>
        <v>REGION GRAND SUD</v>
      </c>
      <c r="E1122" s="12" t="str">
        <f t="shared" si="100"/>
        <v>TERRAIN</v>
      </c>
      <c r="F1122" s="4" t="s">
        <v>7155</v>
      </c>
      <c r="G1122" s="4" t="s">
        <v>1339</v>
      </c>
      <c r="H1122" s="5">
        <v>2</v>
      </c>
      <c r="I1122" s="5" t="s">
        <v>6943</v>
      </c>
      <c r="J1122" s="5"/>
      <c r="K1122" s="5"/>
      <c r="L1122" s="5"/>
      <c r="M1122" s="5" t="s">
        <v>76</v>
      </c>
      <c r="N1122" s="5"/>
      <c r="O1122" s="6"/>
      <c r="P1122" s="5"/>
      <c r="Q1122" s="5"/>
      <c r="R1122" s="5"/>
      <c r="S1122" s="5"/>
      <c r="T1122" s="5"/>
      <c r="U1122" s="6">
        <v>45474</v>
      </c>
      <c r="V1122" s="4"/>
      <c r="W1122" s="4" t="s">
        <v>1392</v>
      </c>
      <c r="X1122" s="5"/>
      <c r="Y1122" s="5"/>
      <c r="Z1122" s="5"/>
      <c r="AA1122" s="4"/>
      <c r="AB1122" s="5"/>
      <c r="AC1122" s="5"/>
      <c r="AD1122" s="5"/>
      <c r="AE1122" s="5"/>
      <c r="AF1122" s="6"/>
      <c r="AG1122" s="5"/>
      <c r="AH1122" s="5"/>
      <c r="AI1122" s="5"/>
      <c r="AJ1122" s="6"/>
      <c r="AK1122" s="5"/>
      <c r="AL1122" s="6"/>
      <c r="AM1122" s="5"/>
      <c r="AN1122" s="5"/>
      <c r="AO1122" s="5"/>
      <c r="AP1122" s="5" t="s">
        <v>1335</v>
      </c>
      <c r="AQ1122" s="4" t="s">
        <v>1336</v>
      </c>
      <c r="AR1122" s="5" t="s">
        <v>12476</v>
      </c>
      <c r="AS1122" s="4" t="s">
        <v>1337</v>
      </c>
      <c r="AT1122" s="5" t="s">
        <v>1338</v>
      </c>
      <c r="AU1122" s="5" t="s">
        <v>41</v>
      </c>
      <c r="AV1122" s="4" t="s">
        <v>1339</v>
      </c>
      <c r="AW1122" s="5" t="s">
        <v>76</v>
      </c>
      <c r="AX1122" s="4"/>
      <c r="AY1122" s="5"/>
      <c r="AZ1122" s="5"/>
      <c r="BA1122" s="4"/>
      <c r="BB1122" s="5"/>
      <c r="BC1122" s="4"/>
      <c r="BD1122" s="5"/>
      <c r="BE1122" s="5"/>
      <c r="BF1122" s="5"/>
      <c r="BG1122" s="4"/>
      <c r="BH1122" s="5"/>
    </row>
    <row r="1123" spans="1:60" x14ac:dyDescent="0.25">
      <c r="A1123">
        <f t="shared" si="97"/>
        <v>71276</v>
      </c>
      <c r="B1123">
        <f t="shared" si="98"/>
        <v>50066089</v>
      </c>
      <c r="C1123" t="str">
        <f t="shared" si="101"/>
        <v>CC</v>
      </c>
      <c r="D1123" t="str">
        <f t="shared" si="96"/>
        <v>REGION CENTRE EST</v>
      </c>
      <c r="E1123" s="12" t="str">
        <f t="shared" si="100"/>
        <v>TERRAIN</v>
      </c>
      <c r="F1123" s="4" t="s">
        <v>7156</v>
      </c>
      <c r="G1123" s="4" t="s">
        <v>2292</v>
      </c>
      <c r="H1123" s="5">
        <v>2</v>
      </c>
      <c r="I1123" s="5" t="s">
        <v>6943</v>
      </c>
      <c r="J1123" s="5"/>
      <c r="K1123" s="5"/>
      <c r="L1123" s="5"/>
      <c r="M1123" s="5" t="s">
        <v>108</v>
      </c>
      <c r="N1123" s="5"/>
      <c r="O1123" s="5"/>
      <c r="P1123" s="5"/>
      <c r="Q1123" s="5"/>
      <c r="R1123" s="5"/>
      <c r="S1123" s="5"/>
      <c r="T1123" s="5"/>
      <c r="U1123" s="6">
        <v>45627</v>
      </c>
      <c r="V1123" s="4"/>
      <c r="W1123" s="4" t="s">
        <v>1392</v>
      </c>
      <c r="X1123" s="5"/>
      <c r="Y1123" s="5"/>
      <c r="Z1123" s="5"/>
      <c r="AA1123" s="4"/>
      <c r="AB1123" s="5"/>
      <c r="AC1123" s="5"/>
      <c r="AD1123" s="5"/>
      <c r="AE1123" s="5"/>
      <c r="AF1123" s="6"/>
      <c r="AG1123" s="5"/>
      <c r="AH1123" s="5"/>
      <c r="AI1123" s="5"/>
      <c r="AJ1123" s="6"/>
      <c r="AK1123" s="5"/>
      <c r="AL1123" s="6"/>
      <c r="AM1123" s="5"/>
      <c r="AN1123" s="5"/>
      <c r="AO1123" s="5"/>
      <c r="AP1123" s="5" t="s">
        <v>1536</v>
      </c>
      <c r="AQ1123" s="4" t="s">
        <v>12479</v>
      </c>
      <c r="AR1123" s="5" t="s">
        <v>12480</v>
      </c>
      <c r="AS1123" s="4" t="s">
        <v>2290</v>
      </c>
      <c r="AT1123" s="5" t="s">
        <v>2291</v>
      </c>
      <c r="AU1123" s="5" t="s">
        <v>41</v>
      </c>
      <c r="AV1123" s="4" t="s">
        <v>2292</v>
      </c>
      <c r="AW1123" s="5" t="s">
        <v>108</v>
      </c>
      <c r="AX1123" s="4"/>
      <c r="AY1123" s="5"/>
      <c r="AZ1123" s="5"/>
      <c r="BA1123" s="4"/>
      <c r="BB1123" s="5"/>
      <c r="BC1123" s="4"/>
      <c r="BD1123" s="5"/>
      <c r="BE1123" s="5"/>
      <c r="BF1123" s="5"/>
      <c r="BG1123" s="4"/>
      <c r="BH1123" s="5"/>
    </row>
    <row r="1124" spans="1:60" x14ac:dyDescent="0.25">
      <c r="A1124">
        <f t="shared" si="97"/>
        <v>71252</v>
      </c>
      <c r="B1124">
        <f t="shared" si="98"/>
        <v>50066119</v>
      </c>
      <c r="C1124" t="str">
        <f t="shared" si="101"/>
        <v>CC</v>
      </c>
      <c r="D1124" t="str">
        <f t="shared" si="96"/>
        <v>REGION GRAND SUD</v>
      </c>
      <c r="E1124" s="12" t="str">
        <f t="shared" si="100"/>
        <v>TERRAIN</v>
      </c>
      <c r="F1124" s="4" t="s">
        <v>7157</v>
      </c>
      <c r="G1124" s="4" t="s">
        <v>1429</v>
      </c>
      <c r="H1124" s="5">
        <v>2</v>
      </c>
      <c r="I1124" s="5" t="s">
        <v>6943</v>
      </c>
      <c r="J1124" s="5"/>
      <c r="K1124" s="5"/>
      <c r="L1124" s="5"/>
      <c r="M1124" s="5" t="s">
        <v>129</v>
      </c>
      <c r="N1124" s="5"/>
      <c r="O1124" s="5"/>
      <c r="P1124" s="5"/>
      <c r="Q1124" s="5"/>
      <c r="R1124" s="5"/>
      <c r="S1124" s="5"/>
      <c r="T1124" s="5"/>
      <c r="U1124" s="6">
        <v>45566</v>
      </c>
      <c r="V1124" s="4"/>
      <c r="W1124" s="4" t="s">
        <v>1392</v>
      </c>
      <c r="X1124" s="5"/>
      <c r="Y1124" s="5"/>
      <c r="Z1124" s="5"/>
      <c r="AA1124" s="4"/>
      <c r="AB1124" s="5"/>
      <c r="AC1124" s="5"/>
      <c r="AD1124" s="5"/>
      <c r="AE1124" s="5"/>
      <c r="AF1124" s="6"/>
      <c r="AG1124" s="5"/>
      <c r="AH1124" s="5"/>
      <c r="AI1124" s="5"/>
      <c r="AJ1124" s="6"/>
      <c r="AK1124" s="5"/>
      <c r="AL1124" s="6"/>
      <c r="AM1124" s="5"/>
      <c r="AN1124" s="5"/>
      <c r="AO1124" s="5"/>
      <c r="AP1124" s="5" t="s">
        <v>1335</v>
      </c>
      <c r="AQ1124" s="4" t="s">
        <v>1336</v>
      </c>
      <c r="AR1124" s="5" t="s">
        <v>12476</v>
      </c>
      <c r="AS1124" s="4" t="s">
        <v>1427</v>
      </c>
      <c r="AT1124" s="5" t="s">
        <v>1428</v>
      </c>
      <c r="AU1124" s="5" t="s">
        <v>41</v>
      </c>
      <c r="AV1124" s="4" t="s">
        <v>1429</v>
      </c>
      <c r="AW1124" s="5" t="s">
        <v>129</v>
      </c>
      <c r="AX1124" s="4"/>
      <c r="AY1124" s="5"/>
      <c r="AZ1124" s="5"/>
      <c r="BA1124" s="4"/>
      <c r="BB1124" s="5"/>
      <c r="BC1124" s="4"/>
      <c r="BD1124" s="5"/>
      <c r="BE1124" s="5"/>
      <c r="BF1124" s="5"/>
      <c r="BG1124" s="4"/>
      <c r="BH1124" s="5"/>
    </row>
    <row r="1125" spans="1:60" x14ac:dyDescent="0.25">
      <c r="A1125">
        <f t="shared" si="97"/>
        <v>71607</v>
      </c>
      <c r="B1125">
        <f t="shared" si="98"/>
        <v>50066107</v>
      </c>
      <c r="C1125" t="str">
        <f t="shared" si="101"/>
        <v>CC</v>
      </c>
      <c r="D1125" t="str">
        <f t="shared" si="96"/>
        <v>REGION GRAND OUEST</v>
      </c>
      <c r="E1125" s="12" t="str">
        <f t="shared" si="100"/>
        <v>TERRAIN</v>
      </c>
      <c r="F1125" s="4" t="s">
        <v>7158</v>
      </c>
      <c r="G1125" s="4" t="s">
        <v>1587</v>
      </c>
      <c r="H1125" s="5">
        <v>2</v>
      </c>
      <c r="I1125" s="5" t="s">
        <v>6943</v>
      </c>
      <c r="J1125" s="5"/>
      <c r="K1125" s="5"/>
      <c r="L1125" s="5"/>
      <c r="M1125" s="5" t="s">
        <v>340</v>
      </c>
      <c r="N1125" s="5"/>
      <c r="O1125" s="5"/>
      <c r="P1125" s="5"/>
      <c r="Q1125" s="5"/>
      <c r="R1125" s="5"/>
      <c r="S1125" s="5"/>
      <c r="T1125" s="5"/>
      <c r="U1125" s="6">
        <v>45597</v>
      </c>
      <c r="V1125" s="4"/>
      <c r="W1125" s="4" t="s">
        <v>1392</v>
      </c>
      <c r="X1125" s="5"/>
      <c r="Y1125" s="5"/>
      <c r="Z1125" s="5"/>
      <c r="AA1125" s="4"/>
      <c r="AB1125" s="5"/>
      <c r="AC1125" s="5"/>
      <c r="AD1125" s="5"/>
      <c r="AE1125" s="5"/>
      <c r="AF1125" s="6"/>
      <c r="AG1125" s="5"/>
      <c r="AH1125" s="5"/>
      <c r="AI1125" s="5"/>
      <c r="AJ1125" s="6"/>
      <c r="AK1125" s="5"/>
      <c r="AL1125" s="6"/>
      <c r="AM1125" s="5"/>
      <c r="AN1125" s="5"/>
      <c r="AO1125" s="5"/>
      <c r="AP1125" s="5" t="s">
        <v>1413</v>
      </c>
      <c r="AQ1125" s="4" t="s">
        <v>1414</v>
      </c>
      <c r="AR1125" s="5" t="s">
        <v>19</v>
      </c>
      <c r="AS1125" s="4" t="s">
        <v>1585</v>
      </c>
      <c r="AT1125" s="5" t="s">
        <v>1586</v>
      </c>
      <c r="AU1125" s="5" t="s">
        <v>41</v>
      </c>
      <c r="AV1125" s="4" t="s">
        <v>1587</v>
      </c>
      <c r="AW1125" s="5" t="s">
        <v>340</v>
      </c>
      <c r="AX1125" s="4"/>
      <c r="AY1125" s="5"/>
      <c r="AZ1125" s="5"/>
      <c r="BA1125" s="4"/>
      <c r="BB1125" s="5"/>
      <c r="BC1125" s="4"/>
      <c r="BD1125" s="5"/>
      <c r="BE1125" s="5"/>
      <c r="BF1125" s="5"/>
      <c r="BG1125" s="4"/>
      <c r="BH1125" s="5"/>
    </row>
    <row r="1126" spans="1:60" x14ac:dyDescent="0.25">
      <c r="A1126">
        <f t="shared" si="97"/>
        <v>71506</v>
      </c>
      <c r="B1126">
        <f t="shared" si="98"/>
        <v>50066096</v>
      </c>
      <c r="C1126" t="str">
        <f t="shared" si="101"/>
        <v>CC</v>
      </c>
      <c r="D1126" t="str">
        <f t="shared" si="96"/>
        <v>REGION CENTRE EST</v>
      </c>
      <c r="E1126" s="12" t="str">
        <f t="shared" si="100"/>
        <v>TERRAIN</v>
      </c>
      <c r="F1126" s="4" t="s">
        <v>7159</v>
      </c>
      <c r="G1126" s="4" t="s">
        <v>1378</v>
      </c>
      <c r="H1126" s="5">
        <v>2</v>
      </c>
      <c r="I1126" s="5" t="s">
        <v>6943</v>
      </c>
      <c r="J1126" s="5"/>
      <c r="K1126" s="5"/>
      <c r="L1126" s="5"/>
      <c r="M1126" s="5" t="s">
        <v>47</v>
      </c>
      <c r="N1126" s="5"/>
      <c r="O1126" s="5"/>
      <c r="P1126" s="5"/>
      <c r="Q1126" s="5"/>
      <c r="R1126" s="5"/>
      <c r="S1126" s="5"/>
      <c r="T1126" s="5"/>
      <c r="U1126" s="6">
        <v>45627</v>
      </c>
      <c r="V1126" s="4"/>
      <c r="W1126" s="4" t="s">
        <v>1392</v>
      </c>
      <c r="X1126" s="5"/>
      <c r="Y1126" s="5"/>
      <c r="Z1126" s="5"/>
      <c r="AA1126" s="5"/>
      <c r="AB1126" s="5"/>
      <c r="AC1126" s="5"/>
      <c r="AD1126" s="5"/>
      <c r="AE1126" s="5"/>
      <c r="AF1126" s="6"/>
      <c r="AG1126" s="5"/>
      <c r="AH1126" s="5"/>
      <c r="AI1126" s="5"/>
      <c r="AJ1126" s="6"/>
      <c r="AK1126" s="5"/>
      <c r="AL1126" s="6"/>
      <c r="AM1126" s="5"/>
      <c r="AN1126" s="5"/>
      <c r="AO1126" s="5"/>
      <c r="AP1126" s="5" t="s">
        <v>1536</v>
      </c>
      <c r="AQ1126" s="4" t="s">
        <v>12479</v>
      </c>
      <c r="AR1126" s="5" t="s">
        <v>12480</v>
      </c>
      <c r="AS1126" s="4" t="s">
        <v>1376</v>
      </c>
      <c r="AT1126" s="5" t="s">
        <v>1377</v>
      </c>
      <c r="AU1126" s="5" t="s">
        <v>41</v>
      </c>
      <c r="AV1126" s="4" t="s">
        <v>1378</v>
      </c>
      <c r="AW1126" s="5" t="s">
        <v>47</v>
      </c>
      <c r="AX1126" s="4"/>
      <c r="AY1126" s="5"/>
      <c r="AZ1126" s="5"/>
      <c r="BA1126" s="4"/>
      <c r="BB1126" s="5"/>
      <c r="BC1126" s="5"/>
      <c r="BD1126" s="5"/>
      <c r="BE1126" s="5"/>
      <c r="BF1126" s="5"/>
      <c r="BG1126" s="5"/>
      <c r="BH1126" s="5"/>
    </row>
    <row r="1127" spans="1:60" x14ac:dyDescent="0.25">
      <c r="A1127">
        <f t="shared" si="97"/>
        <v>900583</v>
      </c>
      <c r="B1127">
        <f t="shared" si="98"/>
        <v>50163123</v>
      </c>
      <c r="C1127" t="str">
        <f t="shared" si="101"/>
        <v>CC</v>
      </c>
      <c r="D1127" t="str">
        <f t="shared" si="96"/>
        <v>REGION GRAND OUEST</v>
      </c>
      <c r="E1127" s="12" t="str">
        <f t="shared" si="100"/>
        <v>TERRAIN</v>
      </c>
      <c r="F1127" s="4" t="s">
        <v>7160</v>
      </c>
      <c r="G1127" s="4" t="s">
        <v>1676</v>
      </c>
      <c r="H1127" s="5">
        <v>2</v>
      </c>
      <c r="I1127" s="5" t="s">
        <v>24</v>
      </c>
      <c r="J1127" s="5"/>
      <c r="K1127" s="5"/>
      <c r="L1127" s="5"/>
      <c r="M1127" s="5" t="s">
        <v>42</v>
      </c>
      <c r="N1127" s="5"/>
      <c r="O1127" s="6"/>
      <c r="P1127" s="5"/>
      <c r="Q1127" s="5"/>
      <c r="R1127" s="5"/>
      <c r="S1127" s="5"/>
      <c r="T1127" s="5"/>
      <c r="U1127" s="6">
        <v>45597</v>
      </c>
      <c r="V1127" s="4"/>
      <c r="W1127" s="4" t="s">
        <v>1392</v>
      </c>
      <c r="X1127" s="5"/>
      <c r="Y1127" s="5"/>
      <c r="Z1127" s="5"/>
      <c r="AA1127" s="4"/>
      <c r="AB1127" s="5"/>
      <c r="AC1127" s="5"/>
      <c r="AD1127" s="5"/>
      <c r="AE1127" s="5"/>
      <c r="AF1127" s="6"/>
      <c r="AG1127" s="5"/>
      <c r="AH1127" s="5"/>
      <c r="AI1127" s="5"/>
      <c r="AJ1127" s="6"/>
      <c r="AK1127" s="5"/>
      <c r="AL1127" s="6"/>
      <c r="AM1127" s="5"/>
      <c r="AN1127" s="5"/>
      <c r="AO1127" s="5"/>
      <c r="AP1127" s="5" t="s">
        <v>1413</v>
      </c>
      <c r="AQ1127" s="4" t="s">
        <v>1414</v>
      </c>
      <c r="AR1127" s="5" t="s">
        <v>19</v>
      </c>
      <c r="AS1127" s="4" t="s">
        <v>1672</v>
      </c>
      <c r="AT1127" s="5" t="s">
        <v>1675</v>
      </c>
      <c r="AU1127" s="5" t="s">
        <v>41</v>
      </c>
      <c r="AV1127" s="4" t="s">
        <v>1676</v>
      </c>
      <c r="AW1127" s="5" t="s">
        <v>42</v>
      </c>
      <c r="AX1127" s="4"/>
      <c r="AY1127" s="5"/>
      <c r="AZ1127" s="5"/>
      <c r="BA1127" s="4"/>
      <c r="BB1127" s="5"/>
      <c r="BC1127" s="4"/>
      <c r="BD1127" s="5"/>
      <c r="BE1127" s="5"/>
      <c r="BF1127" s="5"/>
      <c r="BG1127" s="4"/>
      <c r="BH1127" s="5"/>
    </row>
    <row r="1128" spans="1:60" x14ac:dyDescent="0.25">
      <c r="A1128">
        <f t="shared" si="97"/>
        <v>900562</v>
      </c>
      <c r="B1128">
        <f t="shared" si="98"/>
        <v>50151183</v>
      </c>
      <c r="C1128" t="str">
        <f t="shared" si="101"/>
        <v>CC</v>
      </c>
      <c r="D1128" t="str">
        <f t="shared" si="96"/>
        <v>REGION ILE DE FRANCE NORD</v>
      </c>
      <c r="E1128" s="12" t="str">
        <f t="shared" si="100"/>
        <v>TERRAIN</v>
      </c>
      <c r="F1128" s="4" t="s">
        <v>7161</v>
      </c>
      <c r="G1128" s="4" t="s">
        <v>7162</v>
      </c>
      <c r="H1128" s="5">
        <v>2</v>
      </c>
      <c r="I1128" s="5" t="s">
        <v>24</v>
      </c>
      <c r="J1128" s="5"/>
      <c r="K1128" s="5"/>
      <c r="L1128" s="5"/>
      <c r="M1128" s="5" t="s">
        <v>42</v>
      </c>
      <c r="N1128" s="5"/>
      <c r="O1128" s="5"/>
      <c r="P1128" s="5"/>
      <c r="Q1128" s="5"/>
      <c r="R1128" s="5"/>
      <c r="S1128" s="5"/>
      <c r="T1128" s="5"/>
      <c r="U1128" s="6">
        <v>45474</v>
      </c>
      <c r="V1128" s="5"/>
      <c r="W1128" s="4" t="s">
        <v>1392</v>
      </c>
      <c r="X1128" s="5"/>
      <c r="Y1128" s="5"/>
      <c r="Z1128" s="5"/>
      <c r="AA1128" s="5"/>
      <c r="AB1128" s="5"/>
      <c r="AC1128" s="5"/>
      <c r="AD1128" s="5"/>
      <c r="AE1128" s="5"/>
      <c r="AF1128" s="5"/>
      <c r="AG1128" s="5"/>
      <c r="AH1128" s="5"/>
      <c r="AI1128" s="5"/>
      <c r="AJ1128" s="5"/>
      <c r="AK1128" s="5"/>
      <c r="AL1128" s="5"/>
      <c r="AM1128" s="5"/>
      <c r="AN1128" s="5"/>
      <c r="AO1128" s="5"/>
      <c r="AP1128" s="5" t="s">
        <v>12477</v>
      </c>
      <c r="AQ1128" s="4" t="s">
        <v>1351</v>
      </c>
      <c r="AR1128" s="5" t="s">
        <v>12478</v>
      </c>
      <c r="AS1128" s="4" t="s">
        <v>7163</v>
      </c>
      <c r="AT1128" s="5" t="s">
        <v>7164</v>
      </c>
      <c r="AU1128" s="5" t="s">
        <v>41</v>
      </c>
      <c r="AV1128" s="4" t="s">
        <v>7162</v>
      </c>
      <c r="AW1128" s="5" t="s">
        <v>42</v>
      </c>
      <c r="AX1128" s="4"/>
      <c r="AY1128" s="5"/>
      <c r="AZ1128" s="5"/>
      <c r="BA1128" s="4"/>
      <c r="BB1128" s="5"/>
      <c r="BC1128" s="5"/>
      <c r="BD1128" s="5"/>
      <c r="BE1128" s="5"/>
      <c r="BF1128" s="5"/>
      <c r="BG1128" s="5"/>
      <c r="BH1128" s="5"/>
    </row>
    <row r="1129" spans="1:60" x14ac:dyDescent="0.25">
      <c r="A1129">
        <f t="shared" si="97"/>
        <v>900267</v>
      </c>
      <c r="B1129">
        <f t="shared" si="98"/>
        <v>50126078</v>
      </c>
      <c r="C1129" t="str">
        <f t="shared" si="101"/>
        <v>CC</v>
      </c>
      <c r="D1129" t="str">
        <f t="shared" si="96"/>
        <v>POLE PILOTAGE DU RESEAU COMMERCIAL</v>
      </c>
      <c r="E1129" s="12" t="str">
        <f t="shared" si="100"/>
        <v>TERRAIN</v>
      </c>
      <c r="F1129" s="4" t="s">
        <v>7165</v>
      </c>
      <c r="G1129" s="4" t="s">
        <v>7166</v>
      </c>
      <c r="H1129" s="5">
        <v>2</v>
      </c>
      <c r="I1129" s="5" t="s">
        <v>24</v>
      </c>
      <c r="J1129" s="5"/>
      <c r="K1129" s="5"/>
      <c r="L1129" s="5"/>
      <c r="M1129" s="5" t="s">
        <v>42</v>
      </c>
      <c r="N1129" s="5"/>
      <c r="O1129" s="6"/>
      <c r="P1129" s="5"/>
      <c r="Q1129" s="5"/>
      <c r="R1129" s="5"/>
      <c r="S1129" s="5"/>
      <c r="T1129" s="5"/>
      <c r="U1129" s="6">
        <v>45474</v>
      </c>
      <c r="V1129" s="4"/>
      <c r="W1129" s="4" t="s">
        <v>1392</v>
      </c>
      <c r="X1129" s="5"/>
      <c r="Y1129" s="5"/>
      <c r="Z1129" s="5"/>
      <c r="AA1129" s="4"/>
      <c r="AB1129" s="5"/>
      <c r="AC1129" s="5"/>
      <c r="AD1129" s="5"/>
      <c r="AE1129" s="5"/>
      <c r="AF1129" s="6"/>
      <c r="AG1129" s="5"/>
      <c r="AH1129" s="5"/>
      <c r="AI1129" s="5"/>
      <c r="AJ1129" s="6"/>
      <c r="AK1129" s="5"/>
      <c r="AL1129" s="6"/>
      <c r="AM1129" s="5"/>
      <c r="AN1129" s="5"/>
      <c r="AO1129" s="5"/>
      <c r="AP1129" s="5"/>
      <c r="AQ1129" s="4" t="s">
        <v>1395</v>
      </c>
      <c r="AR1129" s="5" t="s">
        <v>188</v>
      </c>
      <c r="AS1129" s="4"/>
      <c r="AT1129" s="5"/>
      <c r="AU1129" s="5"/>
      <c r="AV1129" s="4" t="s">
        <v>7166</v>
      </c>
      <c r="AW1129" s="5" t="s">
        <v>42</v>
      </c>
      <c r="AX1129" s="4"/>
      <c r="AY1129" s="5"/>
      <c r="AZ1129" s="5"/>
      <c r="BA1129" s="4"/>
      <c r="BB1129" s="5"/>
      <c r="BC1129" s="4"/>
      <c r="BD1129" s="5"/>
      <c r="BE1129" s="5"/>
      <c r="BF1129" s="5"/>
      <c r="BG1129" s="4"/>
      <c r="BH1129" s="5"/>
    </row>
    <row r="1130" spans="1:60" x14ac:dyDescent="0.25">
      <c r="A1130">
        <f t="shared" si="97"/>
        <v>700556</v>
      </c>
      <c r="B1130">
        <f t="shared" si="98"/>
        <v>50101972</v>
      </c>
      <c r="C1130" t="str">
        <f t="shared" si="101"/>
        <v>CC</v>
      </c>
      <c r="D1130" t="str">
        <f t="shared" si="96"/>
        <v>SUPPORT COMMERCIAL</v>
      </c>
      <c r="E1130" s="12" t="str">
        <f t="shared" si="100"/>
        <v>TERRAIN</v>
      </c>
      <c r="F1130" s="4" t="s">
        <v>7167</v>
      </c>
      <c r="G1130" s="4" t="s">
        <v>2726</v>
      </c>
      <c r="H1130" s="5">
        <v>2</v>
      </c>
      <c r="I1130" s="5" t="s">
        <v>24</v>
      </c>
      <c r="J1130" s="5"/>
      <c r="K1130" s="5"/>
      <c r="L1130" s="5"/>
      <c r="M1130" s="5" t="s">
        <v>42</v>
      </c>
      <c r="N1130" s="5"/>
      <c r="O1130" s="6"/>
      <c r="P1130" s="5"/>
      <c r="Q1130" s="5"/>
      <c r="R1130" s="5"/>
      <c r="S1130" s="5"/>
      <c r="T1130" s="5"/>
      <c r="U1130" s="6">
        <v>45474</v>
      </c>
      <c r="V1130" s="4"/>
      <c r="W1130" s="4" t="s">
        <v>1392</v>
      </c>
      <c r="X1130" s="5"/>
      <c r="Y1130" s="5"/>
      <c r="Z1130" s="5"/>
      <c r="AA1130" s="4"/>
      <c r="AB1130" s="5"/>
      <c r="AC1130" s="5"/>
      <c r="AD1130" s="5"/>
      <c r="AE1130" s="5"/>
      <c r="AF1130" s="6"/>
      <c r="AG1130" s="5"/>
      <c r="AH1130" s="5"/>
      <c r="AI1130" s="5"/>
      <c r="AJ1130" s="6"/>
      <c r="AK1130" s="5"/>
      <c r="AL1130" s="6"/>
      <c r="AM1130" s="5"/>
      <c r="AN1130" s="5"/>
      <c r="AO1130" s="5"/>
      <c r="AP1130" s="5"/>
      <c r="AQ1130" s="4" t="s">
        <v>2163</v>
      </c>
      <c r="AR1130" s="5" t="s">
        <v>273</v>
      </c>
      <c r="AS1130" s="4"/>
      <c r="AT1130" s="5"/>
      <c r="AU1130" s="5"/>
      <c r="AV1130" s="4" t="s">
        <v>2726</v>
      </c>
      <c r="AW1130" s="5" t="s">
        <v>42</v>
      </c>
      <c r="AX1130" s="4"/>
      <c r="AY1130" s="5"/>
      <c r="AZ1130" s="5"/>
      <c r="BA1130" s="4"/>
      <c r="BB1130" s="5"/>
      <c r="BC1130" s="4"/>
      <c r="BD1130" s="5"/>
      <c r="BE1130" s="5"/>
      <c r="BF1130" s="5"/>
      <c r="BG1130" s="4"/>
      <c r="BH1130" s="5"/>
    </row>
    <row r="1131" spans="1:60" x14ac:dyDescent="0.25">
      <c r="A1131">
        <f t="shared" si="97"/>
        <v>71591</v>
      </c>
      <c r="B1131">
        <f t="shared" si="98"/>
        <v>50066109</v>
      </c>
      <c r="C1131" t="str">
        <f t="shared" si="101"/>
        <v>CC</v>
      </c>
      <c r="D1131" t="str">
        <f t="shared" si="96"/>
        <v>REGION GRAND OUEST</v>
      </c>
      <c r="E1131" s="12" t="str">
        <f t="shared" si="100"/>
        <v>TERRAIN</v>
      </c>
      <c r="F1131" s="4" t="s">
        <v>7168</v>
      </c>
      <c r="G1131" s="4" t="s">
        <v>1683</v>
      </c>
      <c r="H1131" s="5">
        <v>2</v>
      </c>
      <c r="I1131" s="5" t="s">
        <v>6943</v>
      </c>
      <c r="J1131" s="5"/>
      <c r="K1131" s="5"/>
      <c r="L1131" s="5"/>
      <c r="M1131" s="5" t="s">
        <v>330</v>
      </c>
      <c r="N1131" s="5"/>
      <c r="O1131" s="5"/>
      <c r="P1131" s="5"/>
      <c r="Q1131" s="5"/>
      <c r="R1131" s="5"/>
      <c r="S1131" s="5"/>
      <c r="T1131" s="5"/>
      <c r="U1131" s="6">
        <v>45627</v>
      </c>
      <c r="V1131" s="5"/>
      <c r="W1131" s="4" t="s">
        <v>1392</v>
      </c>
      <c r="X1131" s="5"/>
      <c r="Y1131" s="5"/>
      <c r="Z1131" s="5"/>
      <c r="AA1131" s="4"/>
      <c r="AB1131" s="5"/>
      <c r="AC1131" s="5"/>
      <c r="AD1131" s="5"/>
      <c r="AE1131" s="5"/>
      <c r="AF1131" s="5"/>
      <c r="AG1131" s="5"/>
      <c r="AH1131" s="5"/>
      <c r="AI1131" s="5"/>
      <c r="AJ1131" s="5"/>
      <c r="AK1131" s="5"/>
      <c r="AL1131" s="5"/>
      <c r="AM1131" s="5"/>
      <c r="AN1131" s="5"/>
      <c r="AO1131" s="5"/>
      <c r="AP1131" s="5" t="s">
        <v>1413</v>
      </c>
      <c r="AQ1131" s="4" t="s">
        <v>1414</v>
      </c>
      <c r="AR1131" s="5" t="s">
        <v>19</v>
      </c>
      <c r="AS1131" s="4" t="s">
        <v>12481</v>
      </c>
      <c r="AT1131" s="5" t="s">
        <v>12482</v>
      </c>
      <c r="AU1131" s="5" t="s">
        <v>41</v>
      </c>
      <c r="AV1131" s="4" t="s">
        <v>1683</v>
      </c>
      <c r="AW1131" s="5" t="s">
        <v>330</v>
      </c>
      <c r="AX1131" s="4"/>
      <c r="AY1131" s="5"/>
      <c r="AZ1131" s="5"/>
      <c r="BA1131" s="4"/>
      <c r="BB1131" s="5"/>
      <c r="BC1131" s="5"/>
      <c r="BD1131" s="5"/>
      <c r="BE1131" s="5"/>
      <c r="BF1131" s="5"/>
      <c r="BG1131" s="4"/>
      <c r="BH1131" s="5"/>
    </row>
    <row r="1132" spans="1:60" x14ac:dyDescent="0.25">
      <c r="A1132">
        <f t="shared" si="97"/>
        <v>71606</v>
      </c>
      <c r="B1132">
        <f t="shared" si="98"/>
        <v>50066111</v>
      </c>
      <c r="C1132" t="str">
        <f t="shared" si="101"/>
        <v>CC</v>
      </c>
      <c r="D1132" t="str">
        <f t="shared" si="96"/>
        <v>REGION GRAND OUEST</v>
      </c>
      <c r="E1132" s="12" t="str">
        <f t="shared" si="100"/>
        <v>TERRAIN</v>
      </c>
      <c r="F1132" s="4" t="s">
        <v>7169</v>
      </c>
      <c r="G1132" s="4" t="s">
        <v>2227</v>
      </c>
      <c r="H1132" s="5">
        <v>2</v>
      </c>
      <c r="I1132" s="5" t="s">
        <v>6943</v>
      </c>
      <c r="J1132" s="5"/>
      <c r="K1132" s="5"/>
      <c r="L1132" s="5"/>
      <c r="M1132" s="5" t="s">
        <v>89</v>
      </c>
      <c r="N1132" s="5"/>
      <c r="O1132" s="5"/>
      <c r="P1132" s="5"/>
      <c r="Q1132" s="5"/>
      <c r="R1132" s="5"/>
      <c r="S1132" s="5"/>
      <c r="T1132" s="5"/>
      <c r="U1132" s="6">
        <v>45597</v>
      </c>
      <c r="V1132" s="5"/>
      <c r="W1132" s="4" t="s">
        <v>1392</v>
      </c>
      <c r="X1132" s="5"/>
      <c r="Y1132" s="5"/>
      <c r="Z1132" s="5"/>
      <c r="AA1132" s="4"/>
      <c r="AB1132" s="5"/>
      <c r="AC1132" s="5"/>
      <c r="AD1132" s="5"/>
      <c r="AE1132" s="5"/>
      <c r="AF1132" s="5"/>
      <c r="AG1132" s="5"/>
      <c r="AH1132" s="5"/>
      <c r="AI1132" s="5"/>
      <c r="AJ1132" s="5"/>
      <c r="AK1132" s="5"/>
      <c r="AL1132" s="5"/>
      <c r="AM1132" s="5"/>
      <c r="AN1132" s="5"/>
      <c r="AO1132" s="5"/>
      <c r="AP1132" s="5" t="s">
        <v>1413</v>
      </c>
      <c r="AQ1132" s="4" t="s">
        <v>1414</v>
      </c>
      <c r="AR1132" s="5" t="s">
        <v>19</v>
      </c>
      <c r="AS1132" s="4" t="s">
        <v>2225</v>
      </c>
      <c r="AT1132" s="5" t="s">
        <v>2226</v>
      </c>
      <c r="AU1132" s="5" t="s">
        <v>41</v>
      </c>
      <c r="AV1132" s="4" t="s">
        <v>2227</v>
      </c>
      <c r="AW1132" s="5" t="s">
        <v>89</v>
      </c>
      <c r="AX1132" s="4"/>
      <c r="AY1132" s="5"/>
      <c r="AZ1132" s="5"/>
      <c r="BA1132" s="4"/>
      <c r="BB1132" s="5"/>
      <c r="BC1132" s="4"/>
      <c r="BD1132" s="5"/>
      <c r="BE1132" s="5"/>
      <c r="BF1132" s="5"/>
      <c r="BG1132" s="4"/>
      <c r="BH1132" s="5"/>
    </row>
    <row r="1133" spans="1:60" x14ac:dyDescent="0.25">
      <c r="A1133">
        <f t="shared" si="97"/>
        <v>71505</v>
      </c>
      <c r="B1133">
        <f t="shared" si="98"/>
        <v>50066101</v>
      </c>
      <c r="C1133" t="str">
        <f t="shared" si="101"/>
        <v>CC</v>
      </c>
      <c r="D1133" t="str">
        <f t="shared" si="96"/>
        <v>REGION ILE DE FRANCE NORD</v>
      </c>
      <c r="E1133" s="12" t="str">
        <f t="shared" si="100"/>
        <v>TERRAIN</v>
      </c>
      <c r="F1133" s="4" t="s">
        <v>7170</v>
      </c>
      <c r="G1133" s="4" t="s">
        <v>1354</v>
      </c>
      <c r="H1133" s="5">
        <v>2</v>
      </c>
      <c r="I1133" s="5" t="s">
        <v>6943</v>
      </c>
      <c r="J1133" s="5"/>
      <c r="K1133" s="5"/>
      <c r="L1133" s="5"/>
      <c r="M1133" s="5" t="s">
        <v>17</v>
      </c>
      <c r="N1133" s="5"/>
      <c r="O1133" s="5"/>
      <c r="P1133" s="5"/>
      <c r="Q1133" s="5"/>
      <c r="R1133" s="5"/>
      <c r="S1133" s="5"/>
      <c r="T1133" s="5"/>
      <c r="U1133" s="6">
        <v>45627</v>
      </c>
      <c r="V1133" s="5"/>
      <c r="W1133" s="4" t="s">
        <v>1392</v>
      </c>
      <c r="X1133" s="5"/>
      <c r="Y1133" s="5"/>
      <c r="Z1133" s="5"/>
      <c r="AA1133" s="4"/>
      <c r="AB1133" s="5"/>
      <c r="AC1133" s="5"/>
      <c r="AD1133" s="5"/>
      <c r="AE1133" s="5"/>
      <c r="AF1133" s="5"/>
      <c r="AG1133" s="5"/>
      <c r="AH1133" s="5"/>
      <c r="AI1133" s="5"/>
      <c r="AJ1133" s="5"/>
      <c r="AK1133" s="5"/>
      <c r="AL1133" s="5"/>
      <c r="AM1133" s="5"/>
      <c r="AN1133" s="5"/>
      <c r="AO1133" s="5"/>
      <c r="AP1133" s="5" t="s">
        <v>12477</v>
      </c>
      <c r="AQ1133" s="4" t="s">
        <v>1351</v>
      </c>
      <c r="AR1133" s="5" t="s">
        <v>12478</v>
      </c>
      <c r="AS1133" s="4" t="s">
        <v>1352</v>
      </c>
      <c r="AT1133" s="5" t="s">
        <v>1353</v>
      </c>
      <c r="AU1133" s="5" t="s">
        <v>41</v>
      </c>
      <c r="AV1133" s="4" t="s">
        <v>1354</v>
      </c>
      <c r="AW1133" s="5" t="s">
        <v>17</v>
      </c>
      <c r="AX1133" s="4"/>
      <c r="AY1133" s="5"/>
      <c r="AZ1133" s="5"/>
      <c r="BA1133" s="4"/>
      <c r="BB1133" s="5"/>
      <c r="BC1133" s="4"/>
      <c r="BD1133" s="5"/>
      <c r="BE1133" s="5"/>
      <c r="BF1133" s="5"/>
      <c r="BG1133" s="4"/>
      <c r="BH1133" s="5"/>
    </row>
    <row r="1134" spans="1:60" x14ac:dyDescent="0.25">
      <c r="A1134">
        <f t="shared" si="97"/>
        <v>71174</v>
      </c>
      <c r="B1134">
        <f t="shared" si="98"/>
        <v>50066126</v>
      </c>
      <c r="C1134" t="str">
        <f t="shared" si="101"/>
        <v>CC</v>
      </c>
      <c r="D1134" t="str">
        <f t="shared" si="96"/>
        <v>REGION GRAND SUD</v>
      </c>
      <c r="E1134" s="12" t="str">
        <f t="shared" si="100"/>
        <v>TERRAIN</v>
      </c>
      <c r="F1134" s="4" t="s">
        <v>7171</v>
      </c>
      <c r="G1134" s="4" t="s">
        <v>1537</v>
      </c>
      <c r="H1134" s="5">
        <v>2</v>
      </c>
      <c r="I1134" s="5" t="s">
        <v>6943</v>
      </c>
      <c r="J1134" s="5"/>
      <c r="K1134" s="5"/>
      <c r="L1134" s="5"/>
      <c r="M1134" s="5" t="s">
        <v>31</v>
      </c>
      <c r="N1134" s="5"/>
      <c r="O1134" s="5"/>
      <c r="P1134" s="5"/>
      <c r="Q1134" s="5"/>
      <c r="R1134" s="5"/>
      <c r="S1134" s="5"/>
      <c r="T1134" s="5"/>
      <c r="U1134" s="6">
        <v>45627</v>
      </c>
      <c r="V1134" s="5"/>
      <c r="W1134" s="4" t="s">
        <v>1392</v>
      </c>
      <c r="X1134" s="5"/>
      <c r="Y1134" s="5"/>
      <c r="Z1134" s="5"/>
      <c r="AA1134" s="4"/>
      <c r="AB1134" s="5"/>
      <c r="AC1134" s="5"/>
      <c r="AD1134" s="5"/>
      <c r="AE1134" s="5"/>
      <c r="AF1134" s="5"/>
      <c r="AG1134" s="5"/>
      <c r="AH1134" s="5"/>
      <c r="AI1134" s="5"/>
      <c r="AJ1134" s="5"/>
      <c r="AK1134" s="5"/>
      <c r="AL1134" s="5"/>
      <c r="AM1134" s="5"/>
      <c r="AN1134" s="5"/>
      <c r="AO1134" s="5"/>
      <c r="AP1134" s="5" t="s">
        <v>1335</v>
      </c>
      <c r="AQ1134" s="4" t="s">
        <v>1336</v>
      </c>
      <c r="AR1134" s="5" t="s">
        <v>12476</v>
      </c>
      <c r="AS1134" s="4" t="s">
        <v>1440</v>
      </c>
      <c r="AT1134" s="5" t="s">
        <v>1441</v>
      </c>
      <c r="AU1134" s="5" t="s">
        <v>41</v>
      </c>
      <c r="AV1134" s="4" t="s">
        <v>1537</v>
      </c>
      <c r="AW1134" s="5" t="s">
        <v>31</v>
      </c>
      <c r="AX1134" s="4"/>
      <c r="AY1134" s="5"/>
      <c r="AZ1134" s="5"/>
      <c r="BA1134" s="4"/>
      <c r="BB1134" s="5"/>
      <c r="BC1134" s="4"/>
      <c r="BD1134" s="5"/>
      <c r="BE1134" s="5"/>
      <c r="BF1134" s="5"/>
      <c r="BG1134" s="4"/>
      <c r="BH1134" s="5"/>
    </row>
    <row r="1135" spans="1:60" x14ac:dyDescent="0.25">
      <c r="A1135">
        <f t="shared" si="97"/>
        <v>71592</v>
      </c>
      <c r="B1135">
        <f t="shared" si="98"/>
        <v>50066113</v>
      </c>
      <c r="C1135" t="str">
        <f t="shared" si="101"/>
        <v>CC</v>
      </c>
      <c r="D1135" t="str">
        <f t="shared" si="96"/>
        <v>REGION GRAND OUEST</v>
      </c>
      <c r="E1135" s="12" t="str">
        <f t="shared" si="100"/>
        <v>TERRAIN</v>
      </c>
      <c r="F1135" s="4" t="s">
        <v>7172</v>
      </c>
      <c r="G1135" s="4" t="s">
        <v>1830</v>
      </c>
      <c r="H1135" s="5">
        <v>2</v>
      </c>
      <c r="I1135" s="5" t="s">
        <v>6943</v>
      </c>
      <c r="J1135" s="5"/>
      <c r="K1135" s="5"/>
      <c r="L1135" s="5"/>
      <c r="M1135" s="5" t="s">
        <v>148</v>
      </c>
      <c r="N1135" s="5"/>
      <c r="O1135" s="5"/>
      <c r="P1135" s="5"/>
      <c r="Q1135" s="5"/>
      <c r="R1135" s="5"/>
      <c r="S1135" s="5"/>
      <c r="T1135" s="5"/>
      <c r="U1135" s="6">
        <v>45597</v>
      </c>
      <c r="V1135" s="5"/>
      <c r="W1135" s="4" t="s">
        <v>1392</v>
      </c>
      <c r="X1135" s="5"/>
      <c r="Y1135" s="5"/>
      <c r="Z1135" s="5"/>
      <c r="AA1135" s="4"/>
      <c r="AB1135" s="5"/>
      <c r="AC1135" s="5"/>
      <c r="AD1135" s="5"/>
      <c r="AE1135" s="5"/>
      <c r="AF1135" s="5"/>
      <c r="AG1135" s="5"/>
      <c r="AH1135" s="5"/>
      <c r="AI1135" s="5"/>
      <c r="AJ1135" s="5"/>
      <c r="AK1135" s="5"/>
      <c r="AL1135" s="5"/>
      <c r="AM1135" s="5"/>
      <c r="AN1135" s="5"/>
      <c r="AO1135" s="5"/>
      <c r="AP1135" s="5" t="s">
        <v>1413</v>
      </c>
      <c r="AQ1135" s="4" t="s">
        <v>1414</v>
      </c>
      <c r="AR1135" s="5" t="s">
        <v>19</v>
      </c>
      <c r="AS1135" s="4" t="s">
        <v>1828</v>
      </c>
      <c r="AT1135" s="5" t="s">
        <v>1829</v>
      </c>
      <c r="AU1135" s="5" t="s">
        <v>41</v>
      </c>
      <c r="AV1135" s="4" t="s">
        <v>1830</v>
      </c>
      <c r="AW1135" s="5" t="s">
        <v>148</v>
      </c>
      <c r="AX1135" s="4"/>
      <c r="AY1135" s="5"/>
      <c r="AZ1135" s="5"/>
      <c r="BA1135" s="4"/>
      <c r="BB1135" s="5"/>
      <c r="BC1135" s="5"/>
      <c r="BD1135" s="5"/>
      <c r="BE1135" s="5"/>
      <c r="BF1135" s="5"/>
      <c r="BG1135" s="4"/>
      <c r="BH1135" s="5"/>
    </row>
    <row r="1136" spans="1:60" x14ac:dyDescent="0.25">
      <c r="A1136">
        <f t="shared" si="97"/>
        <v>71601</v>
      </c>
      <c r="B1136">
        <f t="shared" si="98"/>
        <v>50066117</v>
      </c>
      <c r="C1136" t="str">
        <f t="shared" si="101"/>
        <v>CC</v>
      </c>
      <c r="D1136" t="str">
        <f t="shared" si="96"/>
        <v>REGION GRAND OUEST</v>
      </c>
      <c r="E1136" s="12" t="str">
        <f t="shared" si="100"/>
        <v>TERRAIN</v>
      </c>
      <c r="F1136" s="4" t="s">
        <v>7173</v>
      </c>
      <c r="G1136" s="4" t="s">
        <v>2664</v>
      </c>
      <c r="H1136" s="5">
        <v>2</v>
      </c>
      <c r="I1136" s="5" t="s">
        <v>6943</v>
      </c>
      <c r="J1136" s="5"/>
      <c r="K1136" s="5"/>
      <c r="L1136" s="5"/>
      <c r="M1136" s="5" t="s">
        <v>119</v>
      </c>
      <c r="N1136" s="5"/>
      <c r="O1136" s="5"/>
      <c r="P1136" s="5"/>
      <c r="Q1136" s="5"/>
      <c r="R1136" s="5"/>
      <c r="S1136" s="5"/>
      <c r="T1136" s="5"/>
      <c r="U1136" s="6">
        <v>45627</v>
      </c>
      <c r="V1136" s="5"/>
      <c r="W1136" s="4" t="s">
        <v>1392</v>
      </c>
      <c r="X1136" s="5"/>
      <c r="Y1136" s="5"/>
      <c r="Z1136" s="5"/>
      <c r="AA1136" s="4"/>
      <c r="AB1136" s="5"/>
      <c r="AC1136" s="5"/>
      <c r="AD1136" s="5"/>
      <c r="AE1136" s="5"/>
      <c r="AF1136" s="5"/>
      <c r="AG1136" s="5"/>
      <c r="AH1136" s="5"/>
      <c r="AI1136" s="5"/>
      <c r="AJ1136" s="5"/>
      <c r="AK1136" s="5"/>
      <c r="AL1136" s="5"/>
      <c r="AM1136" s="5"/>
      <c r="AN1136" s="5"/>
      <c r="AO1136" s="5"/>
      <c r="AP1136" s="5" t="s">
        <v>1413</v>
      </c>
      <c r="AQ1136" s="4" t="s">
        <v>1414</v>
      </c>
      <c r="AR1136" s="5" t="s">
        <v>19</v>
      </c>
      <c r="AS1136" s="4" t="s">
        <v>2662</v>
      </c>
      <c r="AT1136" s="5" t="s">
        <v>2663</v>
      </c>
      <c r="AU1136" s="5" t="s">
        <v>41</v>
      </c>
      <c r="AV1136" s="4" t="s">
        <v>2664</v>
      </c>
      <c r="AW1136" s="5" t="s">
        <v>119</v>
      </c>
      <c r="AX1136" s="4"/>
      <c r="AY1136" s="5"/>
      <c r="AZ1136" s="5"/>
      <c r="BA1136" s="4"/>
      <c r="BB1136" s="5"/>
      <c r="BC1136" s="4"/>
      <c r="BD1136" s="5"/>
      <c r="BE1136" s="5"/>
      <c r="BF1136" s="5"/>
      <c r="BG1136" s="4"/>
      <c r="BH1136" s="5"/>
    </row>
    <row r="1137" spans="1:60" x14ac:dyDescent="0.25">
      <c r="A1137">
        <f t="shared" si="97"/>
        <v>70930</v>
      </c>
      <c r="B1137">
        <f t="shared" si="98"/>
        <v>50066124</v>
      </c>
      <c r="C1137" t="str">
        <f t="shared" si="101"/>
        <v>CC</v>
      </c>
      <c r="D1137" t="str">
        <f t="shared" si="96"/>
        <v>REGION GRAND SUD</v>
      </c>
      <c r="E1137" s="12" t="str">
        <f t="shared" si="100"/>
        <v>TERRAIN</v>
      </c>
      <c r="F1137" s="4" t="s">
        <v>7174</v>
      </c>
      <c r="G1137" s="4" t="s">
        <v>1524</v>
      </c>
      <c r="H1137" s="5">
        <v>2</v>
      </c>
      <c r="I1137" s="5" t="s">
        <v>6943</v>
      </c>
      <c r="J1137" s="5"/>
      <c r="K1137" s="5"/>
      <c r="L1137" s="5"/>
      <c r="M1137" s="5" t="s">
        <v>93</v>
      </c>
      <c r="N1137" s="5"/>
      <c r="O1137" s="5"/>
      <c r="P1137" s="5"/>
      <c r="Q1137" s="5"/>
      <c r="R1137" s="5"/>
      <c r="S1137" s="5"/>
      <c r="T1137" s="5"/>
      <c r="U1137" s="6">
        <v>45474</v>
      </c>
      <c r="V1137" s="5"/>
      <c r="W1137" s="4" t="s">
        <v>1392</v>
      </c>
      <c r="X1137" s="5"/>
      <c r="Y1137" s="5"/>
      <c r="Z1137" s="5"/>
      <c r="AA1137" s="4"/>
      <c r="AB1137" s="5"/>
      <c r="AC1137" s="5"/>
      <c r="AD1137" s="5"/>
      <c r="AE1137" s="5"/>
      <c r="AF1137" s="5"/>
      <c r="AG1137" s="5"/>
      <c r="AH1137" s="5"/>
      <c r="AI1137" s="5"/>
      <c r="AJ1137" s="5"/>
      <c r="AK1137" s="5"/>
      <c r="AL1137" s="5"/>
      <c r="AM1137" s="5"/>
      <c r="AN1137" s="5"/>
      <c r="AO1137" s="5"/>
      <c r="AP1137" s="5" t="s">
        <v>1335</v>
      </c>
      <c r="AQ1137" s="4" t="s">
        <v>1336</v>
      </c>
      <c r="AR1137" s="5" t="s">
        <v>12476</v>
      </c>
      <c r="AS1137" s="4" t="s">
        <v>1522</v>
      </c>
      <c r="AT1137" s="5" t="s">
        <v>1523</v>
      </c>
      <c r="AU1137" s="5" t="s">
        <v>41</v>
      </c>
      <c r="AV1137" s="4" t="s">
        <v>1524</v>
      </c>
      <c r="AW1137" s="5" t="s">
        <v>93</v>
      </c>
      <c r="AX1137" s="4"/>
      <c r="AY1137" s="5"/>
      <c r="AZ1137" s="5"/>
      <c r="BA1137" s="4"/>
      <c r="BB1137" s="5"/>
      <c r="BC1137" s="4"/>
      <c r="BD1137" s="5"/>
      <c r="BE1137" s="5"/>
      <c r="BF1137" s="5"/>
      <c r="BG1137" s="4"/>
      <c r="BH1137" s="5"/>
    </row>
    <row r="1138" spans="1:60" x14ac:dyDescent="0.25">
      <c r="A1138">
        <f t="shared" si="97"/>
        <v>71602</v>
      </c>
      <c r="B1138">
        <f t="shared" si="98"/>
        <v>50066114</v>
      </c>
      <c r="C1138" t="str">
        <f t="shared" si="101"/>
        <v>CC</v>
      </c>
      <c r="D1138" t="str">
        <f t="shared" si="96"/>
        <v>REGION GRAND OUEST</v>
      </c>
      <c r="E1138" s="12" t="str">
        <f t="shared" si="100"/>
        <v>TERRAIN</v>
      </c>
      <c r="F1138" s="4" t="s">
        <v>7175</v>
      </c>
      <c r="G1138" s="4" t="s">
        <v>1417</v>
      </c>
      <c r="H1138" s="5">
        <v>2</v>
      </c>
      <c r="I1138" s="5" t="s">
        <v>6943</v>
      </c>
      <c r="J1138" s="5"/>
      <c r="K1138" s="5"/>
      <c r="L1138" s="5"/>
      <c r="M1138" s="5" t="s">
        <v>20</v>
      </c>
      <c r="N1138" s="5"/>
      <c r="O1138" s="5"/>
      <c r="P1138" s="5"/>
      <c r="Q1138" s="5"/>
      <c r="R1138" s="5"/>
      <c r="S1138" s="5"/>
      <c r="T1138" s="5"/>
      <c r="U1138" s="6">
        <v>45566</v>
      </c>
      <c r="V1138" s="5"/>
      <c r="W1138" s="4" t="s">
        <v>1392</v>
      </c>
      <c r="X1138" s="5"/>
      <c r="Y1138" s="5"/>
      <c r="Z1138" s="5"/>
      <c r="AA1138" s="4"/>
      <c r="AB1138" s="5"/>
      <c r="AC1138" s="5"/>
      <c r="AD1138" s="5"/>
      <c r="AE1138" s="5"/>
      <c r="AF1138" s="5"/>
      <c r="AG1138" s="5"/>
      <c r="AH1138" s="5"/>
      <c r="AI1138" s="5"/>
      <c r="AJ1138" s="5"/>
      <c r="AK1138" s="5"/>
      <c r="AL1138" s="5"/>
      <c r="AM1138" s="5"/>
      <c r="AN1138" s="5"/>
      <c r="AO1138" s="5"/>
      <c r="AP1138" s="5" t="s">
        <v>1413</v>
      </c>
      <c r="AQ1138" s="4" t="s">
        <v>1414</v>
      </c>
      <c r="AR1138" s="5" t="s">
        <v>19</v>
      </c>
      <c r="AS1138" s="4" t="s">
        <v>1415</v>
      </c>
      <c r="AT1138" s="5" t="s">
        <v>1416</v>
      </c>
      <c r="AU1138" s="5" t="s">
        <v>41</v>
      </c>
      <c r="AV1138" s="4" t="s">
        <v>1417</v>
      </c>
      <c r="AW1138" s="5" t="s">
        <v>20</v>
      </c>
      <c r="AX1138" s="4"/>
      <c r="AY1138" s="5"/>
      <c r="AZ1138" s="5"/>
      <c r="BA1138" s="4"/>
      <c r="BB1138" s="5"/>
      <c r="BC1138" s="4"/>
      <c r="BD1138" s="5"/>
      <c r="BE1138" s="5"/>
      <c r="BF1138" s="5"/>
      <c r="BG1138" s="4"/>
      <c r="BH1138" s="5"/>
    </row>
    <row r="1139" spans="1:60" x14ac:dyDescent="0.25">
      <c r="A1139">
        <f t="shared" si="97"/>
        <v>71594</v>
      </c>
      <c r="B1139">
        <f t="shared" si="98"/>
        <v>50066116</v>
      </c>
      <c r="C1139" t="str">
        <f t="shared" si="101"/>
        <v>CC</v>
      </c>
      <c r="D1139" t="str">
        <f t="shared" si="96"/>
        <v>REGION GRAND OUEST</v>
      </c>
      <c r="E1139" s="12" t="str">
        <f t="shared" si="100"/>
        <v>TERRAIN</v>
      </c>
      <c r="F1139" s="4" t="s">
        <v>7176</v>
      </c>
      <c r="G1139" s="4" t="s">
        <v>1551</v>
      </c>
      <c r="H1139" s="5">
        <v>2</v>
      </c>
      <c r="I1139" s="5" t="s">
        <v>6943</v>
      </c>
      <c r="J1139" s="5"/>
      <c r="K1139" s="5"/>
      <c r="L1139" s="5"/>
      <c r="M1139" s="5" t="s">
        <v>135</v>
      </c>
      <c r="N1139" s="5"/>
      <c r="O1139" s="5"/>
      <c r="P1139" s="5"/>
      <c r="Q1139" s="5"/>
      <c r="R1139" s="5"/>
      <c r="S1139" s="5"/>
      <c r="T1139" s="5"/>
      <c r="U1139" s="6">
        <v>45566</v>
      </c>
      <c r="V1139" s="5"/>
      <c r="W1139" s="4" t="s">
        <v>1392</v>
      </c>
      <c r="X1139" s="5"/>
      <c r="Y1139" s="5"/>
      <c r="Z1139" s="5"/>
      <c r="AA1139" s="4"/>
      <c r="AB1139" s="5"/>
      <c r="AC1139" s="5"/>
      <c r="AD1139" s="5"/>
      <c r="AE1139" s="5"/>
      <c r="AF1139" s="5"/>
      <c r="AG1139" s="5"/>
      <c r="AH1139" s="5"/>
      <c r="AI1139" s="5"/>
      <c r="AJ1139" s="5"/>
      <c r="AK1139" s="5"/>
      <c r="AL1139" s="5"/>
      <c r="AM1139" s="5"/>
      <c r="AN1139" s="5"/>
      <c r="AO1139" s="5"/>
      <c r="AP1139" s="5" t="s">
        <v>1413</v>
      </c>
      <c r="AQ1139" s="4" t="s">
        <v>1414</v>
      </c>
      <c r="AR1139" s="5" t="s">
        <v>19</v>
      </c>
      <c r="AS1139" s="4" t="s">
        <v>1549</v>
      </c>
      <c r="AT1139" s="5" t="s">
        <v>1550</v>
      </c>
      <c r="AU1139" s="5" t="s">
        <v>41</v>
      </c>
      <c r="AV1139" s="4" t="s">
        <v>1551</v>
      </c>
      <c r="AW1139" s="5" t="s">
        <v>135</v>
      </c>
      <c r="AX1139" s="4"/>
      <c r="AY1139" s="5"/>
      <c r="AZ1139" s="5"/>
      <c r="BA1139" s="4"/>
      <c r="BB1139" s="5"/>
      <c r="BC1139" s="4"/>
      <c r="BD1139" s="5"/>
      <c r="BE1139" s="5"/>
      <c r="BF1139" s="5"/>
      <c r="BG1139" s="4"/>
      <c r="BH1139" s="5"/>
    </row>
    <row r="1140" spans="1:60" x14ac:dyDescent="0.25">
      <c r="A1140">
        <f t="shared" si="97"/>
        <v>71248</v>
      </c>
      <c r="B1140">
        <f t="shared" si="98"/>
        <v>50066120</v>
      </c>
      <c r="C1140" t="str">
        <f t="shared" si="101"/>
        <v>CC</v>
      </c>
      <c r="D1140" t="str">
        <f t="shared" si="96"/>
        <v>REGION GRAND SUD</v>
      </c>
      <c r="E1140" s="12" t="str">
        <f t="shared" si="100"/>
        <v>TERRAIN</v>
      </c>
      <c r="F1140" s="4" t="s">
        <v>7177</v>
      </c>
      <c r="G1140" s="4" t="s">
        <v>1797</v>
      </c>
      <c r="H1140" s="5">
        <v>2</v>
      </c>
      <c r="I1140" s="5" t="s">
        <v>6943</v>
      </c>
      <c r="J1140" s="5"/>
      <c r="K1140" s="5"/>
      <c r="L1140" s="5"/>
      <c r="M1140" s="5" t="s">
        <v>227</v>
      </c>
      <c r="N1140" s="5"/>
      <c r="O1140" s="5"/>
      <c r="P1140" s="5"/>
      <c r="Q1140" s="5"/>
      <c r="R1140" s="5"/>
      <c r="S1140" s="5"/>
      <c r="T1140" s="5"/>
      <c r="U1140" s="6">
        <v>45627</v>
      </c>
      <c r="V1140" s="5"/>
      <c r="W1140" s="4" t="s">
        <v>1392</v>
      </c>
      <c r="X1140" s="5"/>
      <c r="Y1140" s="5"/>
      <c r="Z1140" s="5"/>
      <c r="AA1140" s="4"/>
      <c r="AB1140" s="5"/>
      <c r="AC1140" s="5"/>
      <c r="AD1140" s="5"/>
      <c r="AE1140" s="5"/>
      <c r="AF1140" s="5"/>
      <c r="AG1140" s="5"/>
      <c r="AH1140" s="5"/>
      <c r="AI1140" s="5"/>
      <c r="AJ1140" s="5"/>
      <c r="AK1140" s="5"/>
      <c r="AL1140" s="5"/>
      <c r="AM1140" s="5"/>
      <c r="AN1140" s="5"/>
      <c r="AO1140" s="5"/>
      <c r="AP1140" s="5" t="s">
        <v>1335</v>
      </c>
      <c r="AQ1140" s="4" t="s">
        <v>1336</v>
      </c>
      <c r="AR1140" s="5" t="s">
        <v>12476</v>
      </c>
      <c r="AS1140" s="4" t="s">
        <v>1795</v>
      </c>
      <c r="AT1140" s="5" t="s">
        <v>1796</v>
      </c>
      <c r="AU1140" s="5" t="s">
        <v>41</v>
      </c>
      <c r="AV1140" s="4" t="s">
        <v>1797</v>
      </c>
      <c r="AW1140" s="5" t="s">
        <v>227</v>
      </c>
      <c r="AX1140" s="4"/>
      <c r="AY1140" s="5"/>
      <c r="AZ1140" s="5"/>
      <c r="BA1140" s="4"/>
      <c r="BB1140" s="5"/>
      <c r="BC1140" s="4"/>
      <c r="BD1140" s="5"/>
      <c r="BE1140" s="5"/>
      <c r="BF1140" s="5"/>
      <c r="BG1140" s="4"/>
      <c r="BH1140" s="5"/>
    </row>
    <row r="1141" spans="1:60" x14ac:dyDescent="0.25">
      <c r="A1141">
        <f t="shared" si="97"/>
        <v>71050</v>
      </c>
      <c r="B1141">
        <f t="shared" si="98"/>
        <v>50066098</v>
      </c>
      <c r="C1141" t="str">
        <f t="shared" si="101"/>
        <v>CC</v>
      </c>
      <c r="D1141" t="str">
        <f t="shared" si="96"/>
        <v>REGION GRAND OUEST</v>
      </c>
      <c r="E1141" s="12" t="str">
        <f t="shared" si="100"/>
        <v>TERRAIN</v>
      </c>
      <c r="F1141" s="4" t="s">
        <v>7178</v>
      </c>
      <c r="G1141" s="4" t="s">
        <v>1509</v>
      </c>
      <c r="H1141" s="5">
        <v>2</v>
      </c>
      <c r="I1141" s="5" t="s">
        <v>6943</v>
      </c>
      <c r="J1141" s="5"/>
      <c r="K1141" s="5"/>
      <c r="L1141" s="5"/>
      <c r="M1141" s="5" t="s">
        <v>375</v>
      </c>
      <c r="N1141" s="5"/>
      <c r="O1141" s="5"/>
      <c r="P1141" s="5"/>
      <c r="Q1141" s="5"/>
      <c r="R1141" s="5"/>
      <c r="S1141" s="5"/>
      <c r="T1141" s="5"/>
      <c r="U1141" s="6">
        <v>45566</v>
      </c>
      <c r="V1141" s="5"/>
      <c r="W1141" s="4" t="s">
        <v>1392</v>
      </c>
      <c r="X1141" s="5"/>
      <c r="Y1141" s="5"/>
      <c r="Z1141" s="5"/>
      <c r="AA1141" s="4"/>
      <c r="AB1141" s="5"/>
      <c r="AC1141" s="5"/>
      <c r="AD1141" s="5"/>
      <c r="AE1141" s="5"/>
      <c r="AF1141" s="5"/>
      <c r="AG1141" s="5"/>
      <c r="AH1141" s="5"/>
      <c r="AI1141" s="5"/>
      <c r="AJ1141" s="5"/>
      <c r="AK1141" s="5"/>
      <c r="AL1141" s="5"/>
      <c r="AM1141" s="5"/>
      <c r="AN1141" s="5"/>
      <c r="AO1141" s="5"/>
      <c r="AP1141" s="5" t="s">
        <v>1413</v>
      </c>
      <c r="AQ1141" s="4" t="s">
        <v>1414</v>
      </c>
      <c r="AR1141" s="5" t="s">
        <v>19</v>
      </c>
      <c r="AS1141" s="4" t="s">
        <v>1507</v>
      </c>
      <c r="AT1141" s="5" t="s">
        <v>1508</v>
      </c>
      <c r="AU1141" s="5" t="s">
        <v>41</v>
      </c>
      <c r="AV1141" s="4" t="s">
        <v>1509</v>
      </c>
      <c r="AW1141" s="5" t="s">
        <v>375</v>
      </c>
      <c r="AX1141" s="4"/>
      <c r="AY1141" s="5"/>
      <c r="AZ1141" s="5"/>
      <c r="BA1141" s="4"/>
      <c r="BB1141" s="5"/>
      <c r="BC1141" s="5"/>
      <c r="BD1141" s="5"/>
      <c r="BE1141" s="5"/>
      <c r="BF1141" s="5"/>
      <c r="BG1141" s="4"/>
      <c r="BH1141" s="5"/>
    </row>
    <row r="1142" spans="1:60" x14ac:dyDescent="0.25">
      <c r="A1142">
        <f t="shared" si="97"/>
        <v>71159</v>
      </c>
      <c r="B1142">
        <f t="shared" si="98"/>
        <v>50066091</v>
      </c>
      <c r="C1142" t="str">
        <f t="shared" si="101"/>
        <v>CC</v>
      </c>
      <c r="D1142" t="str">
        <f t="shared" si="96"/>
        <v>REGION CENTRE EST</v>
      </c>
      <c r="E1142" s="12" t="str">
        <f t="shared" si="100"/>
        <v>TERRAIN</v>
      </c>
      <c r="F1142" s="4" t="s">
        <v>7179</v>
      </c>
      <c r="G1142" s="4" t="s">
        <v>1698</v>
      </c>
      <c r="H1142" s="5">
        <v>2</v>
      </c>
      <c r="I1142" s="5" t="s">
        <v>6943</v>
      </c>
      <c r="J1142" s="5"/>
      <c r="K1142" s="5"/>
      <c r="L1142" s="5"/>
      <c r="M1142" s="5" t="s">
        <v>66</v>
      </c>
      <c r="N1142" s="5"/>
      <c r="O1142" s="5"/>
      <c r="P1142" s="5"/>
      <c r="Q1142" s="5"/>
      <c r="R1142" s="5"/>
      <c r="S1142" s="5"/>
      <c r="T1142" s="5"/>
      <c r="U1142" s="6">
        <v>45627</v>
      </c>
      <c r="V1142" s="4"/>
      <c r="W1142" s="4" t="s">
        <v>1392</v>
      </c>
      <c r="X1142" s="5"/>
      <c r="Y1142" s="5"/>
      <c r="Z1142" s="5"/>
      <c r="AA1142" s="4"/>
      <c r="AB1142" s="5"/>
      <c r="AC1142" s="5"/>
      <c r="AD1142" s="5"/>
      <c r="AE1142" s="5"/>
      <c r="AF1142" s="6"/>
      <c r="AG1142" s="5"/>
      <c r="AH1142" s="5"/>
      <c r="AI1142" s="5"/>
      <c r="AJ1142" s="6"/>
      <c r="AK1142" s="5"/>
      <c r="AL1142" s="6"/>
      <c r="AM1142" s="5"/>
      <c r="AN1142" s="5"/>
      <c r="AO1142" s="5"/>
      <c r="AP1142" s="5" t="s">
        <v>1536</v>
      </c>
      <c r="AQ1142" s="4" t="s">
        <v>12479</v>
      </c>
      <c r="AR1142" s="5" t="s">
        <v>12480</v>
      </c>
      <c r="AS1142" s="4" t="s">
        <v>1696</v>
      </c>
      <c r="AT1142" s="5" t="s">
        <v>1697</v>
      </c>
      <c r="AU1142" s="5" t="s">
        <v>41</v>
      </c>
      <c r="AV1142" s="4" t="s">
        <v>1698</v>
      </c>
      <c r="AW1142" s="5" t="s">
        <v>66</v>
      </c>
      <c r="AX1142" s="4"/>
      <c r="AY1142" s="5"/>
      <c r="AZ1142" s="5"/>
      <c r="BA1142" s="4"/>
      <c r="BB1142" s="5"/>
      <c r="BC1142" s="4"/>
      <c r="BD1142" s="5"/>
      <c r="BE1142" s="5"/>
      <c r="BF1142" s="5"/>
      <c r="BG1142" s="4"/>
      <c r="BH1142" s="5"/>
    </row>
    <row r="1143" spans="1:60" x14ac:dyDescent="0.25">
      <c r="A1143">
        <f t="shared" si="97"/>
        <v>71045</v>
      </c>
      <c r="B1143">
        <f t="shared" si="98"/>
        <v>50066088</v>
      </c>
      <c r="C1143" t="str">
        <f t="shared" si="101"/>
        <v>CC</v>
      </c>
      <c r="D1143" t="str">
        <f t="shared" si="96"/>
        <v>REGION ILE DE FRANCE NORD</v>
      </c>
      <c r="E1143" s="12" t="str">
        <f t="shared" si="100"/>
        <v>TERRAIN</v>
      </c>
      <c r="F1143" s="4" t="s">
        <v>7180</v>
      </c>
      <c r="G1143" s="4" t="s">
        <v>1452</v>
      </c>
      <c r="H1143" s="5">
        <v>2</v>
      </c>
      <c r="I1143" s="5" t="s">
        <v>6943</v>
      </c>
      <c r="J1143" s="5"/>
      <c r="K1143" s="5"/>
      <c r="L1143" s="5"/>
      <c r="M1143" s="5" t="s">
        <v>230</v>
      </c>
      <c r="N1143" s="5"/>
      <c r="O1143" s="5"/>
      <c r="P1143" s="5"/>
      <c r="Q1143" s="5"/>
      <c r="R1143" s="5"/>
      <c r="S1143" s="5"/>
      <c r="T1143" s="5"/>
      <c r="U1143" s="6">
        <v>45597</v>
      </c>
      <c r="V1143" s="4"/>
      <c r="W1143" s="4" t="s">
        <v>1392</v>
      </c>
      <c r="X1143" s="5"/>
      <c r="Y1143" s="5"/>
      <c r="Z1143" s="5"/>
      <c r="AA1143" s="4"/>
      <c r="AB1143" s="5"/>
      <c r="AC1143" s="5"/>
      <c r="AD1143" s="5"/>
      <c r="AE1143" s="5"/>
      <c r="AF1143" s="6"/>
      <c r="AG1143" s="5"/>
      <c r="AH1143" s="5"/>
      <c r="AI1143" s="5"/>
      <c r="AJ1143" s="6"/>
      <c r="AK1143" s="5"/>
      <c r="AL1143" s="6"/>
      <c r="AM1143" s="5"/>
      <c r="AN1143" s="5"/>
      <c r="AO1143" s="5"/>
      <c r="AP1143" s="5" t="s">
        <v>12477</v>
      </c>
      <c r="AQ1143" s="4" t="s">
        <v>1351</v>
      </c>
      <c r="AR1143" s="5" t="s">
        <v>12478</v>
      </c>
      <c r="AS1143" s="4" t="s">
        <v>1450</v>
      </c>
      <c r="AT1143" s="5" t="s">
        <v>1451</v>
      </c>
      <c r="AU1143" s="5" t="s">
        <v>41</v>
      </c>
      <c r="AV1143" s="4" t="s">
        <v>1452</v>
      </c>
      <c r="AW1143" s="5" t="s">
        <v>230</v>
      </c>
      <c r="AX1143" s="4"/>
      <c r="AY1143" s="5"/>
      <c r="AZ1143" s="5"/>
      <c r="BA1143" s="4"/>
      <c r="BB1143" s="5"/>
      <c r="BC1143" s="4"/>
      <c r="BD1143" s="5"/>
      <c r="BE1143" s="5"/>
      <c r="BF1143" s="5"/>
      <c r="BG1143" s="4"/>
      <c r="BH1143" s="5"/>
    </row>
    <row r="1144" spans="1:60" x14ac:dyDescent="0.25">
      <c r="A1144">
        <f t="shared" si="97"/>
        <v>71024</v>
      </c>
      <c r="B1144">
        <f t="shared" si="98"/>
        <v>50066092</v>
      </c>
      <c r="C1144" t="str">
        <f t="shared" si="101"/>
        <v>CC</v>
      </c>
      <c r="D1144" t="str">
        <f t="shared" si="96"/>
        <v>REGION ILE DE FRANCE NORD</v>
      </c>
      <c r="E1144" s="12" t="str">
        <f t="shared" si="100"/>
        <v>TERRAIN</v>
      </c>
      <c r="F1144" s="4" t="s">
        <v>7181</v>
      </c>
      <c r="G1144" s="4" t="s">
        <v>2024</v>
      </c>
      <c r="H1144" s="5">
        <v>2</v>
      </c>
      <c r="I1144" s="5" t="s">
        <v>6943</v>
      </c>
      <c r="J1144" s="5"/>
      <c r="K1144" s="5"/>
      <c r="L1144" s="5"/>
      <c r="M1144" s="5" t="s">
        <v>26</v>
      </c>
      <c r="N1144" s="5"/>
      <c r="O1144" s="5"/>
      <c r="P1144" s="5"/>
      <c r="Q1144" s="5"/>
      <c r="R1144" s="5"/>
      <c r="S1144" s="5"/>
      <c r="T1144" s="5"/>
      <c r="U1144" s="6">
        <v>45597</v>
      </c>
      <c r="V1144" s="4"/>
      <c r="W1144" s="4" t="s">
        <v>1392</v>
      </c>
      <c r="X1144" s="5"/>
      <c r="Y1144" s="5"/>
      <c r="Z1144" s="5"/>
      <c r="AA1144" s="4"/>
      <c r="AB1144" s="5"/>
      <c r="AC1144" s="5"/>
      <c r="AD1144" s="5"/>
      <c r="AE1144" s="5"/>
      <c r="AF1144" s="6"/>
      <c r="AG1144" s="5"/>
      <c r="AH1144" s="5"/>
      <c r="AI1144" s="5"/>
      <c r="AJ1144" s="6"/>
      <c r="AK1144" s="5"/>
      <c r="AL1144" s="6"/>
      <c r="AM1144" s="5"/>
      <c r="AN1144" s="5"/>
      <c r="AO1144" s="5"/>
      <c r="AP1144" s="5" t="s">
        <v>12477</v>
      </c>
      <c r="AQ1144" s="4" t="s">
        <v>1351</v>
      </c>
      <c r="AR1144" s="5" t="s">
        <v>12478</v>
      </c>
      <c r="AS1144" s="4" t="s">
        <v>2022</v>
      </c>
      <c r="AT1144" s="5" t="s">
        <v>2023</v>
      </c>
      <c r="AU1144" s="5" t="s">
        <v>41</v>
      </c>
      <c r="AV1144" s="4" t="s">
        <v>2024</v>
      </c>
      <c r="AW1144" s="5" t="s">
        <v>26</v>
      </c>
      <c r="AX1144" s="4"/>
      <c r="AY1144" s="5"/>
      <c r="AZ1144" s="5"/>
      <c r="BA1144" s="4"/>
      <c r="BB1144" s="5"/>
      <c r="BC1144" s="4"/>
      <c r="BD1144" s="5"/>
      <c r="BE1144" s="5"/>
      <c r="BF1144" s="5"/>
      <c r="BG1144" s="4"/>
      <c r="BH1144" s="5"/>
    </row>
    <row r="1145" spans="1:60" x14ac:dyDescent="0.25">
      <c r="A1145">
        <f t="shared" si="97"/>
        <v>71031</v>
      </c>
      <c r="B1145">
        <f t="shared" si="98"/>
        <v>50066093</v>
      </c>
      <c r="C1145" t="str">
        <f t="shared" si="101"/>
        <v>CC</v>
      </c>
      <c r="D1145" t="str">
        <f t="shared" si="96"/>
        <v>REGION ILE DE FRANCE NORD</v>
      </c>
      <c r="E1145" s="12" t="str">
        <f t="shared" si="100"/>
        <v>TERRAIN</v>
      </c>
      <c r="F1145" s="4" t="s">
        <v>7182</v>
      </c>
      <c r="G1145" s="4" t="s">
        <v>1640</v>
      </c>
      <c r="H1145" s="5">
        <v>2</v>
      </c>
      <c r="I1145" s="5" t="s">
        <v>6943</v>
      </c>
      <c r="J1145" s="5"/>
      <c r="K1145" s="5"/>
      <c r="L1145" s="5"/>
      <c r="M1145" s="5" t="s">
        <v>142</v>
      </c>
      <c r="N1145" s="5"/>
      <c r="O1145" s="6"/>
      <c r="P1145" s="5"/>
      <c r="Q1145" s="5"/>
      <c r="R1145" s="5"/>
      <c r="S1145" s="5"/>
      <c r="T1145" s="5"/>
      <c r="U1145" s="6">
        <v>45597</v>
      </c>
      <c r="V1145" s="4"/>
      <c r="W1145" s="4" t="s">
        <v>1392</v>
      </c>
      <c r="X1145" s="5"/>
      <c r="Y1145" s="5"/>
      <c r="Z1145" s="5"/>
      <c r="AA1145" s="4"/>
      <c r="AB1145" s="5"/>
      <c r="AC1145" s="5"/>
      <c r="AD1145" s="5"/>
      <c r="AE1145" s="5"/>
      <c r="AF1145" s="6"/>
      <c r="AG1145" s="5"/>
      <c r="AH1145" s="5"/>
      <c r="AI1145" s="5"/>
      <c r="AJ1145" s="6"/>
      <c r="AK1145" s="5"/>
      <c r="AL1145" s="6"/>
      <c r="AM1145" s="5"/>
      <c r="AN1145" s="5"/>
      <c r="AO1145" s="5"/>
      <c r="AP1145" s="5" t="s">
        <v>12477</v>
      </c>
      <c r="AQ1145" s="4" t="s">
        <v>1351</v>
      </c>
      <c r="AR1145" s="5" t="s">
        <v>12478</v>
      </c>
      <c r="AS1145" s="4" t="s">
        <v>1638</v>
      </c>
      <c r="AT1145" s="5" t="s">
        <v>1639</v>
      </c>
      <c r="AU1145" s="5" t="s">
        <v>41</v>
      </c>
      <c r="AV1145" s="4" t="s">
        <v>1640</v>
      </c>
      <c r="AW1145" s="5" t="s">
        <v>142</v>
      </c>
      <c r="AX1145" s="4"/>
      <c r="AY1145" s="5"/>
      <c r="AZ1145" s="5"/>
      <c r="BA1145" s="4"/>
      <c r="BB1145" s="5"/>
      <c r="BC1145" s="4"/>
      <c r="BD1145" s="5"/>
      <c r="BE1145" s="5"/>
      <c r="BF1145" s="5"/>
      <c r="BG1145" s="4"/>
      <c r="BH1145" s="5"/>
    </row>
    <row r="1146" spans="1:60" x14ac:dyDescent="0.25">
      <c r="A1146">
        <f t="shared" si="97"/>
        <v>700023</v>
      </c>
      <c r="B1146">
        <f t="shared" si="98"/>
        <v>50066080</v>
      </c>
      <c r="C1146" t="str">
        <f t="shared" si="101"/>
        <v>CC</v>
      </c>
      <c r="D1146" t="str">
        <f t="shared" si="96"/>
        <v>REGION GRAND SUD</v>
      </c>
      <c r="E1146" s="12" t="str">
        <f t="shared" si="100"/>
        <v>TERRAIN</v>
      </c>
      <c r="F1146" s="4" t="s">
        <v>7183</v>
      </c>
      <c r="G1146" s="4" t="s">
        <v>1631</v>
      </c>
      <c r="H1146" s="5">
        <v>2</v>
      </c>
      <c r="I1146" s="5" t="s">
        <v>6943</v>
      </c>
      <c r="J1146" s="5"/>
      <c r="K1146" s="5"/>
      <c r="L1146" s="5"/>
      <c r="M1146" s="5" t="s">
        <v>7</v>
      </c>
      <c r="N1146" s="5"/>
      <c r="O1146" s="5"/>
      <c r="P1146" s="5"/>
      <c r="Q1146" s="5"/>
      <c r="R1146" s="5"/>
      <c r="S1146" s="5"/>
      <c r="T1146" s="5"/>
      <c r="U1146" s="6">
        <v>45474</v>
      </c>
      <c r="V1146" s="4"/>
      <c r="W1146" s="4" t="s">
        <v>1392</v>
      </c>
      <c r="X1146" s="5"/>
      <c r="Y1146" s="5"/>
      <c r="Z1146" s="5"/>
      <c r="AA1146" s="4"/>
      <c r="AB1146" s="5"/>
      <c r="AC1146" s="5"/>
      <c r="AD1146" s="5"/>
      <c r="AE1146" s="5"/>
      <c r="AF1146" s="6"/>
      <c r="AG1146" s="5"/>
      <c r="AH1146" s="5"/>
      <c r="AI1146" s="5"/>
      <c r="AJ1146" s="6"/>
      <c r="AK1146" s="5"/>
      <c r="AL1146" s="6"/>
      <c r="AM1146" s="5"/>
      <c r="AN1146" s="5"/>
      <c r="AO1146" s="5"/>
      <c r="AP1146" s="5" t="s">
        <v>1335</v>
      </c>
      <c r="AQ1146" s="4" t="s">
        <v>1336</v>
      </c>
      <c r="AR1146" s="5" t="s">
        <v>12476</v>
      </c>
      <c r="AS1146" s="4" t="s">
        <v>1629</v>
      </c>
      <c r="AT1146" s="5" t="s">
        <v>1630</v>
      </c>
      <c r="AU1146" s="5" t="s">
        <v>41</v>
      </c>
      <c r="AV1146" s="4" t="s">
        <v>1631</v>
      </c>
      <c r="AW1146" s="5" t="s">
        <v>7</v>
      </c>
      <c r="AX1146" s="4"/>
      <c r="AY1146" s="5"/>
      <c r="AZ1146" s="5"/>
      <c r="BA1146" s="4"/>
      <c r="BB1146" s="5"/>
      <c r="BC1146" s="4"/>
      <c r="BD1146" s="5"/>
      <c r="BE1146" s="5"/>
      <c r="BF1146" s="5"/>
      <c r="BG1146" s="4"/>
      <c r="BH1146" s="5"/>
    </row>
    <row r="1147" spans="1:60" x14ac:dyDescent="0.25">
      <c r="A1147">
        <f t="shared" si="97"/>
        <v>71188</v>
      </c>
      <c r="B1147">
        <f t="shared" si="98"/>
        <v>50066084</v>
      </c>
      <c r="C1147" t="str">
        <f t="shared" si="101"/>
        <v>CC</v>
      </c>
      <c r="D1147" t="str">
        <f t="shared" si="96"/>
        <v>REGION CENTRE EST</v>
      </c>
      <c r="E1147" s="12" t="str">
        <f t="shared" si="100"/>
        <v>TERRAIN</v>
      </c>
      <c r="F1147" s="4" t="s">
        <v>7184</v>
      </c>
      <c r="G1147" s="4" t="s">
        <v>2275</v>
      </c>
      <c r="H1147" s="5">
        <v>2</v>
      </c>
      <c r="I1147" s="5" t="s">
        <v>6943</v>
      </c>
      <c r="J1147" s="5"/>
      <c r="K1147" s="5"/>
      <c r="L1147" s="5"/>
      <c r="M1147" s="5" t="s">
        <v>256</v>
      </c>
      <c r="N1147" s="5"/>
      <c r="O1147" s="5"/>
      <c r="P1147" s="5"/>
      <c r="Q1147" s="5"/>
      <c r="R1147" s="5"/>
      <c r="S1147" s="5"/>
      <c r="T1147" s="5"/>
      <c r="U1147" s="6">
        <v>45627</v>
      </c>
      <c r="V1147" s="4"/>
      <c r="W1147" s="4" t="s">
        <v>1392</v>
      </c>
      <c r="X1147" s="5"/>
      <c r="Y1147" s="5"/>
      <c r="Z1147" s="5"/>
      <c r="AA1147" s="4"/>
      <c r="AB1147" s="5"/>
      <c r="AC1147" s="5"/>
      <c r="AD1147" s="5"/>
      <c r="AE1147" s="5"/>
      <c r="AF1147" s="6"/>
      <c r="AG1147" s="5"/>
      <c r="AH1147" s="5"/>
      <c r="AI1147" s="5"/>
      <c r="AJ1147" s="6"/>
      <c r="AK1147" s="5"/>
      <c r="AL1147" s="6"/>
      <c r="AM1147" s="5"/>
      <c r="AN1147" s="5"/>
      <c r="AO1147" s="5"/>
      <c r="AP1147" s="5" t="s">
        <v>1536</v>
      </c>
      <c r="AQ1147" s="4" t="s">
        <v>12479</v>
      </c>
      <c r="AR1147" s="5" t="s">
        <v>12480</v>
      </c>
      <c r="AS1147" s="4" t="s">
        <v>2273</v>
      </c>
      <c r="AT1147" s="5" t="s">
        <v>2274</v>
      </c>
      <c r="AU1147" s="5" t="s">
        <v>41</v>
      </c>
      <c r="AV1147" s="4" t="s">
        <v>2275</v>
      </c>
      <c r="AW1147" s="5" t="s">
        <v>256</v>
      </c>
      <c r="AX1147" s="4"/>
      <c r="AY1147" s="5"/>
      <c r="AZ1147" s="5"/>
      <c r="BA1147" s="4"/>
      <c r="BB1147" s="5"/>
      <c r="BC1147" s="4"/>
      <c r="BD1147" s="5"/>
      <c r="BE1147" s="5"/>
      <c r="BF1147" s="5"/>
      <c r="BG1147" s="4"/>
      <c r="BH1147" s="5"/>
    </row>
    <row r="1148" spans="1:60" x14ac:dyDescent="0.25">
      <c r="A1148">
        <f t="shared" si="97"/>
        <v>71595</v>
      </c>
      <c r="B1148">
        <f t="shared" si="98"/>
        <v>50066115</v>
      </c>
      <c r="C1148" t="str">
        <f t="shared" si="101"/>
        <v>CC</v>
      </c>
      <c r="D1148" t="str">
        <f t="shared" si="96"/>
        <v>REGION GRAND OUEST</v>
      </c>
      <c r="E1148" s="12" t="str">
        <f t="shared" si="100"/>
        <v>TERRAIN</v>
      </c>
      <c r="F1148" s="4" t="s">
        <v>7185</v>
      </c>
      <c r="G1148" s="4" t="s">
        <v>2073</v>
      </c>
      <c r="H1148" s="5">
        <v>2</v>
      </c>
      <c r="I1148" s="5" t="s">
        <v>6943</v>
      </c>
      <c r="J1148" s="5"/>
      <c r="K1148" s="5"/>
      <c r="L1148" s="5"/>
      <c r="M1148" s="5" t="s">
        <v>112</v>
      </c>
      <c r="N1148" s="5"/>
      <c r="O1148" s="6"/>
      <c r="P1148" s="5"/>
      <c r="Q1148" s="5"/>
      <c r="R1148" s="5"/>
      <c r="S1148" s="5"/>
      <c r="T1148" s="5"/>
      <c r="U1148" s="6">
        <v>45566</v>
      </c>
      <c r="V1148" s="4"/>
      <c r="W1148" s="4" t="s">
        <v>1392</v>
      </c>
      <c r="X1148" s="5"/>
      <c r="Y1148" s="5"/>
      <c r="Z1148" s="5"/>
      <c r="AA1148" s="4"/>
      <c r="AB1148" s="5"/>
      <c r="AC1148" s="5"/>
      <c r="AD1148" s="5"/>
      <c r="AE1148" s="5"/>
      <c r="AF1148" s="6"/>
      <c r="AG1148" s="5"/>
      <c r="AH1148" s="5"/>
      <c r="AI1148" s="5"/>
      <c r="AJ1148" s="6"/>
      <c r="AK1148" s="5"/>
      <c r="AL1148" s="6"/>
      <c r="AM1148" s="5"/>
      <c r="AN1148" s="5"/>
      <c r="AO1148" s="5"/>
      <c r="AP1148" s="5" t="s">
        <v>1413</v>
      </c>
      <c r="AQ1148" s="4" t="s">
        <v>1414</v>
      </c>
      <c r="AR1148" s="5" t="s">
        <v>19</v>
      </c>
      <c r="AS1148" s="4" t="s">
        <v>2071</v>
      </c>
      <c r="AT1148" s="5" t="s">
        <v>2072</v>
      </c>
      <c r="AU1148" s="5" t="s">
        <v>41</v>
      </c>
      <c r="AV1148" s="4" t="s">
        <v>2073</v>
      </c>
      <c r="AW1148" s="5" t="s">
        <v>112</v>
      </c>
      <c r="AX1148" s="4"/>
      <c r="AY1148" s="5"/>
      <c r="AZ1148" s="5"/>
      <c r="BA1148" s="4"/>
      <c r="BB1148" s="5"/>
      <c r="BC1148" s="4"/>
      <c r="BD1148" s="5"/>
      <c r="BE1148" s="5"/>
      <c r="BF1148" s="5"/>
      <c r="BG1148" s="4"/>
      <c r="BH1148" s="5"/>
    </row>
    <row r="1149" spans="1:60" x14ac:dyDescent="0.25">
      <c r="A1149">
        <f t="shared" si="97"/>
        <v>71507</v>
      </c>
      <c r="B1149">
        <f t="shared" si="98"/>
        <v>50066100</v>
      </c>
      <c r="C1149" t="str">
        <f t="shared" si="101"/>
        <v>CC</v>
      </c>
      <c r="D1149" t="str">
        <f t="shared" si="96"/>
        <v>REGION CENTRE EST</v>
      </c>
      <c r="E1149" s="12" t="str">
        <f t="shared" si="100"/>
        <v>TERRAIN</v>
      </c>
      <c r="F1149" s="4" t="s">
        <v>7186</v>
      </c>
      <c r="G1149" s="4" t="s">
        <v>1995</v>
      </c>
      <c r="H1149" s="5">
        <v>2</v>
      </c>
      <c r="I1149" s="5" t="s">
        <v>6943</v>
      </c>
      <c r="J1149" s="5"/>
      <c r="K1149" s="5"/>
      <c r="L1149" s="5"/>
      <c r="M1149" s="5" t="s">
        <v>53</v>
      </c>
      <c r="N1149" s="5"/>
      <c r="O1149" s="5"/>
      <c r="P1149" s="5"/>
      <c r="Q1149" s="5"/>
      <c r="R1149" s="5"/>
      <c r="S1149" s="5"/>
      <c r="T1149" s="5"/>
      <c r="U1149" s="6">
        <v>45627</v>
      </c>
      <c r="V1149" s="5"/>
      <c r="W1149" s="4" t="s">
        <v>1392</v>
      </c>
      <c r="X1149" s="5"/>
      <c r="Y1149" s="5"/>
      <c r="Z1149" s="5"/>
      <c r="AA1149" s="5"/>
      <c r="AB1149" s="5"/>
      <c r="AC1149" s="5"/>
      <c r="AD1149" s="5"/>
      <c r="AE1149" s="5"/>
      <c r="AF1149" s="5"/>
      <c r="AG1149" s="5"/>
      <c r="AH1149" s="5"/>
      <c r="AI1149" s="5"/>
      <c r="AJ1149" s="5"/>
      <c r="AK1149" s="5"/>
      <c r="AL1149" s="5"/>
      <c r="AM1149" s="5"/>
      <c r="AN1149" s="5"/>
      <c r="AO1149" s="5"/>
      <c r="AP1149" s="5" t="s">
        <v>1536</v>
      </c>
      <c r="AQ1149" s="4" t="s">
        <v>12479</v>
      </c>
      <c r="AR1149" s="5" t="s">
        <v>12480</v>
      </c>
      <c r="AS1149" s="4" t="s">
        <v>1993</v>
      </c>
      <c r="AT1149" s="5" t="s">
        <v>1994</v>
      </c>
      <c r="AU1149" s="5" t="s">
        <v>41</v>
      </c>
      <c r="AV1149" s="4" t="s">
        <v>1995</v>
      </c>
      <c r="AW1149" s="5" t="s">
        <v>53</v>
      </c>
      <c r="AX1149" s="4"/>
      <c r="AY1149" s="5"/>
      <c r="AZ1149" s="5"/>
      <c r="BA1149" s="4"/>
      <c r="BB1149" s="5"/>
      <c r="BC1149" s="5"/>
      <c r="BD1149" s="5"/>
      <c r="BE1149" s="5"/>
      <c r="BF1149" s="5"/>
      <c r="BG1149" s="5"/>
      <c r="BH1149" s="5"/>
    </row>
    <row r="1150" spans="1:60" x14ac:dyDescent="0.25">
      <c r="A1150">
        <f t="shared" si="97"/>
        <v>71063</v>
      </c>
      <c r="B1150">
        <f t="shared" si="98"/>
        <v>50066105</v>
      </c>
      <c r="C1150" t="str">
        <f t="shared" si="101"/>
        <v>CC</v>
      </c>
      <c r="D1150" t="str">
        <f t="shared" si="96"/>
        <v>REGION ILE DE FRANCE NORD</v>
      </c>
      <c r="E1150" s="12" t="str">
        <f t="shared" si="100"/>
        <v>TERRAIN</v>
      </c>
      <c r="F1150" s="4" t="s">
        <v>7187</v>
      </c>
      <c r="G1150" s="4" t="s">
        <v>1653</v>
      </c>
      <c r="H1150" s="5">
        <v>2</v>
      </c>
      <c r="I1150" s="5" t="s">
        <v>6943</v>
      </c>
      <c r="J1150" s="5"/>
      <c r="K1150" s="5"/>
      <c r="L1150" s="5"/>
      <c r="M1150" s="5" t="s">
        <v>35</v>
      </c>
      <c r="N1150" s="5"/>
      <c r="O1150" s="5"/>
      <c r="P1150" s="5"/>
      <c r="Q1150" s="5"/>
      <c r="R1150" s="5"/>
      <c r="S1150" s="5"/>
      <c r="T1150" s="5"/>
      <c r="U1150" s="6">
        <v>45627</v>
      </c>
      <c r="V1150" s="4"/>
      <c r="W1150" s="4" t="s">
        <v>1392</v>
      </c>
      <c r="X1150" s="5"/>
      <c r="Y1150" s="5"/>
      <c r="Z1150" s="5"/>
      <c r="AA1150" s="4"/>
      <c r="AB1150" s="5"/>
      <c r="AC1150" s="5"/>
      <c r="AD1150" s="5"/>
      <c r="AE1150" s="5"/>
      <c r="AF1150" s="6"/>
      <c r="AG1150" s="5"/>
      <c r="AH1150" s="5"/>
      <c r="AI1150" s="5"/>
      <c r="AJ1150" s="6"/>
      <c r="AK1150" s="5"/>
      <c r="AL1150" s="6"/>
      <c r="AM1150" s="5"/>
      <c r="AN1150" s="5"/>
      <c r="AO1150" s="5"/>
      <c r="AP1150" s="5" t="s">
        <v>12477</v>
      </c>
      <c r="AQ1150" s="4" t="s">
        <v>1351</v>
      </c>
      <c r="AR1150" s="5" t="s">
        <v>12478</v>
      </c>
      <c r="AS1150" s="4" t="s">
        <v>1651</v>
      </c>
      <c r="AT1150" s="5" t="s">
        <v>1652</v>
      </c>
      <c r="AU1150" s="5" t="s">
        <v>41</v>
      </c>
      <c r="AV1150" s="4" t="s">
        <v>1653</v>
      </c>
      <c r="AW1150" s="5" t="s">
        <v>35</v>
      </c>
      <c r="AX1150" s="4"/>
      <c r="AY1150" s="5"/>
      <c r="AZ1150" s="5"/>
      <c r="BA1150" s="4"/>
      <c r="BB1150" s="5"/>
      <c r="BC1150" s="4"/>
      <c r="BD1150" s="5"/>
      <c r="BE1150" s="5"/>
      <c r="BF1150" s="5"/>
      <c r="BG1150" s="4"/>
      <c r="BH1150" s="5"/>
    </row>
    <row r="1151" spans="1:60" x14ac:dyDescent="0.25">
      <c r="A1151">
        <f t="shared" si="97"/>
        <v>71662</v>
      </c>
      <c r="B1151">
        <f t="shared" si="98"/>
        <v>50066095</v>
      </c>
      <c r="C1151" t="str">
        <f t="shared" si="101"/>
        <v>CC</v>
      </c>
      <c r="D1151" t="str">
        <f t="shared" si="96"/>
        <v>REGION ILE DE FRANCE NORD</v>
      </c>
      <c r="E1151" s="12" t="str">
        <f t="shared" si="100"/>
        <v>TERRAIN</v>
      </c>
      <c r="F1151" s="4" t="s">
        <v>7188</v>
      </c>
      <c r="G1151" s="4" t="s">
        <v>2182</v>
      </c>
      <c r="H1151" s="5">
        <v>2</v>
      </c>
      <c r="I1151" s="5" t="s">
        <v>6943</v>
      </c>
      <c r="J1151" s="5"/>
      <c r="K1151" s="5"/>
      <c r="L1151" s="5"/>
      <c r="M1151" s="5" t="s">
        <v>4</v>
      </c>
      <c r="N1151" s="5"/>
      <c r="O1151" s="5"/>
      <c r="P1151" s="5"/>
      <c r="Q1151" s="5"/>
      <c r="R1151" s="5"/>
      <c r="S1151" s="5"/>
      <c r="T1151" s="5"/>
      <c r="U1151" s="6">
        <v>45627</v>
      </c>
      <c r="V1151" s="5"/>
      <c r="W1151" s="4" t="s">
        <v>1392</v>
      </c>
      <c r="X1151" s="5"/>
      <c r="Y1151" s="5"/>
      <c r="Z1151" s="5"/>
      <c r="AA1151" s="4"/>
      <c r="AB1151" s="5"/>
      <c r="AC1151" s="5"/>
      <c r="AD1151" s="5"/>
      <c r="AE1151" s="5"/>
      <c r="AF1151" s="5"/>
      <c r="AG1151" s="5"/>
      <c r="AH1151" s="5"/>
      <c r="AI1151" s="5"/>
      <c r="AJ1151" s="5"/>
      <c r="AK1151" s="5"/>
      <c r="AL1151" s="5"/>
      <c r="AM1151" s="5"/>
      <c r="AN1151" s="5"/>
      <c r="AO1151" s="5"/>
      <c r="AP1151" s="5" t="s">
        <v>12477</v>
      </c>
      <c r="AQ1151" s="4" t="s">
        <v>1351</v>
      </c>
      <c r="AR1151" s="5" t="s">
        <v>12478</v>
      </c>
      <c r="AS1151" s="4" t="s">
        <v>2180</v>
      </c>
      <c r="AT1151" s="5" t="s">
        <v>2181</v>
      </c>
      <c r="AU1151" s="5" t="s">
        <v>41</v>
      </c>
      <c r="AV1151" s="4" t="s">
        <v>2182</v>
      </c>
      <c r="AW1151" s="5" t="s">
        <v>4</v>
      </c>
      <c r="AX1151" s="4"/>
      <c r="AY1151" s="5"/>
      <c r="AZ1151" s="5"/>
      <c r="BA1151" s="4"/>
      <c r="BB1151" s="5"/>
      <c r="BC1151" s="4"/>
      <c r="BD1151" s="5"/>
      <c r="BE1151" s="5"/>
      <c r="BF1151" s="5"/>
      <c r="BG1151" s="4"/>
      <c r="BH1151" s="5"/>
    </row>
    <row r="1152" spans="1:60" x14ac:dyDescent="0.25">
      <c r="A1152">
        <f t="shared" si="97"/>
        <v>71054</v>
      </c>
      <c r="B1152">
        <f t="shared" si="98"/>
        <v>50066097</v>
      </c>
      <c r="C1152" t="str">
        <f t="shared" si="101"/>
        <v>CC</v>
      </c>
      <c r="D1152" t="str">
        <f t="shared" si="96"/>
        <v>REGION ILE DE FRANCE NORD</v>
      </c>
      <c r="E1152" s="12" t="str">
        <f t="shared" si="100"/>
        <v>TERRAIN</v>
      </c>
      <c r="F1152" s="4" t="s">
        <v>7189</v>
      </c>
      <c r="G1152" s="4" t="s">
        <v>1900</v>
      </c>
      <c r="H1152" s="5">
        <v>2</v>
      </c>
      <c r="I1152" s="5" t="s">
        <v>6943</v>
      </c>
      <c r="J1152" s="5"/>
      <c r="K1152" s="5"/>
      <c r="L1152" s="5"/>
      <c r="M1152" s="5" t="s">
        <v>30</v>
      </c>
      <c r="N1152" s="5"/>
      <c r="O1152" s="5"/>
      <c r="P1152" s="5"/>
      <c r="Q1152" s="5"/>
      <c r="R1152" s="5"/>
      <c r="S1152" s="5"/>
      <c r="T1152" s="5"/>
      <c r="U1152" s="6">
        <v>45627</v>
      </c>
      <c r="V1152" s="5"/>
      <c r="W1152" s="4" t="s">
        <v>1392</v>
      </c>
      <c r="X1152" s="5"/>
      <c r="Y1152" s="5"/>
      <c r="Z1152" s="5"/>
      <c r="AA1152" s="4"/>
      <c r="AB1152" s="5"/>
      <c r="AC1152" s="5"/>
      <c r="AD1152" s="5"/>
      <c r="AE1152" s="5"/>
      <c r="AF1152" s="5"/>
      <c r="AG1152" s="5"/>
      <c r="AH1152" s="5"/>
      <c r="AI1152" s="5"/>
      <c r="AJ1152" s="5"/>
      <c r="AK1152" s="5"/>
      <c r="AL1152" s="5"/>
      <c r="AM1152" s="5"/>
      <c r="AN1152" s="5"/>
      <c r="AO1152" s="5"/>
      <c r="AP1152" s="5" t="s">
        <v>12477</v>
      </c>
      <c r="AQ1152" s="4" t="s">
        <v>1351</v>
      </c>
      <c r="AR1152" s="5" t="s">
        <v>12478</v>
      </c>
      <c r="AS1152" s="4" t="s">
        <v>1898</v>
      </c>
      <c r="AT1152" s="5" t="s">
        <v>1899</v>
      </c>
      <c r="AU1152" s="5" t="s">
        <v>41</v>
      </c>
      <c r="AV1152" s="4" t="s">
        <v>1900</v>
      </c>
      <c r="AW1152" s="5" t="s">
        <v>30</v>
      </c>
      <c r="AX1152" s="4"/>
      <c r="AY1152" s="5"/>
      <c r="AZ1152" s="5"/>
      <c r="BA1152" s="4"/>
      <c r="BB1152" s="5"/>
      <c r="BC1152" s="4"/>
      <c r="BD1152" s="5"/>
      <c r="BE1152" s="5"/>
      <c r="BF1152" s="5"/>
      <c r="BG1152" s="4"/>
      <c r="BH1152" s="5"/>
    </row>
    <row r="1153" spans="1:60" x14ac:dyDescent="0.25">
      <c r="A1153">
        <f t="shared" si="97"/>
        <v>71255</v>
      </c>
      <c r="B1153">
        <f t="shared" si="98"/>
        <v>50066127</v>
      </c>
      <c r="C1153" t="str">
        <f t="shared" si="101"/>
        <v>CC</v>
      </c>
      <c r="D1153" t="str">
        <f t="shared" si="96"/>
        <v>REGION GRAND SUD</v>
      </c>
      <c r="E1153" s="12" t="str">
        <f t="shared" si="100"/>
        <v>TERRAIN</v>
      </c>
      <c r="F1153" s="4" t="s">
        <v>7190</v>
      </c>
      <c r="G1153" s="4" t="s">
        <v>1475</v>
      </c>
      <c r="H1153" s="5">
        <v>2</v>
      </c>
      <c r="I1153" s="5" t="s">
        <v>6943</v>
      </c>
      <c r="J1153" s="5"/>
      <c r="K1153" s="5"/>
      <c r="L1153" s="5"/>
      <c r="M1153" s="5" t="s">
        <v>58</v>
      </c>
      <c r="N1153" s="5"/>
      <c r="O1153" s="5"/>
      <c r="P1153" s="5"/>
      <c r="Q1153" s="5"/>
      <c r="R1153" s="5"/>
      <c r="S1153" s="5"/>
      <c r="T1153" s="5"/>
      <c r="U1153" s="6">
        <v>45566</v>
      </c>
      <c r="V1153" s="5"/>
      <c r="W1153" s="4" t="s">
        <v>1392</v>
      </c>
      <c r="X1153" s="5"/>
      <c r="Y1153" s="5"/>
      <c r="Z1153" s="5"/>
      <c r="AA1153" s="4"/>
      <c r="AB1153" s="5"/>
      <c r="AC1153" s="5"/>
      <c r="AD1153" s="5"/>
      <c r="AE1153" s="5"/>
      <c r="AF1153" s="5"/>
      <c r="AG1153" s="5"/>
      <c r="AH1153" s="5"/>
      <c r="AI1153" s="5"/>
      <c r="AJ1153" s="5"/>
      <c r="AK1153" s="5"/>
      <c r="AL1153" s="5"/>
      <c r="AM1153" s="5"/>
      <c r="AN1153" s="5"/>
      <c r="AO1153" s="5"/>
      <c r="AP1153" s="5" t="s">
        <v>1335</v>
      </c>
      <c r="AQ1153" s="4" t="s">
        <v>1336</v>
      </c>
      <c r="AR1153" s="5" t="s">
        <v>12476</v>
      </c>
      <c r="AS1153" s="4" t="s">
        <v>1473</v>
      </c>
      <c r="AT1153" s="5" t="s">
        <v>1474</v>
      </c>
      <c r="AU1153" s="5" t="s">
        <v>41</v>
      </c>
      <c r="AV1153" s="4" t="s">
        <v>1475</v>
      </c>
      <c r="AW1153" s="5" t="s">
        <v>58</v>
      </c>
      <c r="AX1153" s="4"/>
      <c r="AY1153" s="5"/>
      <c r="AZ1153" s="5"/>
      <c r="BA1153" s="4"/>
      <c r="BB1153" s="5"/>
      <c r="BC1153" s="4"/>
      <c r="BD1153" s="5"/>
      <c r="BE1153" s="5"/>
      <c r="BF1153" s="5"/>
      <c r="BG1153" s="4"/>
      <c r="BH1153" s="5"/>
    </row>
    <row r="1154" spans="1:60" x14ac:dyDescent="0.25">
      <c r="A1154">
        <f t="shared" si="97"/>
        <v>70067</v>
      </c>
      <c r="B1154">
        <f t="shared" si="98"/>
        <v>50066128</v>
      </c>
      <c r="C1154" t="str">
        <f t="shared" si="101"/>
        <v>CC</v>
      </c>
      <c r="D1154" t="str">
        <f t="shared" si="96"/>
        <v>REGION GRAND SUD</v>
      </c>
      <c r="E1154" s="12" t="str">
        <f t="shared" si="100"/>
        <v>TERRAIN</v>
      </c>
      <c r="F1154" s="4" t="s">
        <v>7191</v>
      </c>
      <c r="G1154" s="4" t="s">
        <v>1405</v>
      </c>
      <c r="H1154" s="5">
        <v>2</v>
      </c>
      <c r="I1154" s="5" t="s">
        <v>6943</v>
      </c>
      <c r="J1154" s="5"/>
      <c r="K1154" s="5"/>
      <c r="L1154" s="5"/>
      <c r="M1154" s="5" t="s">
        <v>61</v>
      </c>
      <c r="N1154" s="5"/>
      <c r="O1154" s="5"/>
      <c r="P1154" s="5"/>
      <c r="Q1154" s="5"/>
      <c r="R1154" s="5"/>
      <c r="S1154" s="5"/>
      <c r="T1154" s="5"/>
      <c r="U1154" s="6">
        <v>45566</v>
      </c>
      <c r="V1154" s="5"/>
      <c r="W1154" s="4" t="s">
        <v>1392</v>
      </c>
      <c r="X1154" s="5"/>
      <c r="Y1154" s="5"/>
      <c r="Z1154" s="5"/>
      <c r="AA1154" s="4"/>
      <c r="AB1154" s="5"/>
      <c r="AC1154" s="5"/>
      <c r="AD1154" s="5"/>
      <c r="AE1154" s="5"/>
      <c r="AF1154" s="5"/>
      <c r="AG1154" s="5"/>
      <c r="AH1154" s="5"/>
      <c r="AI1154" s="5"/>
      <c r="AJ1154" s="5"/>
      <c r="AK1154" s="5"/>
      <c r="AL1154" s="5"/>
      <c r="AM1154" s="5"/>
      <c r="AN1154" s="5"/>
      <c r="AO1154" s="5"/>
      <c r="AP1154" s="5" t="s">
        <v>1335</v>
      </c>
      <c r="AQ1154" s="4" t="s">
        <v>1336</v>
      </c>
      <c r="AR1154" s="5" t="s">
        <v>12476</v>
      </c>
      <c r="AS1154" s="4" t="s">
        <v>1403</v>
      </c>
      <c r="AT1154" s="5" t="s">
        <v>1404</v>
      </c>
      <c r="AU1154" s="5" t="s">
        <v>41</v>
      </c>
      <c r="AV1154" s="4" t="s">
        <v>1405</v>
      </c>
      <c r="AW1154" s="5" t="s">
        <v>61</v>
      </c>
      <c r="AX1154" s="4"/>
      <c r="AY1154" s="5"/>
      <c r="AZ1154" s="5"/>
      <c r="BA1154" s="4"/>
      <c r="BB1154" s="5"/>
      <c r="BC1154" s="5"/>
      <c r="BD1154" s="5"/>
      <c r="BE1154" s="5"/>
      <c r="BF1154" s="5"/>
      <c r="BG1154" s="4"/>
      <c r="BH1154" s="5"/>
    </row>
    <row r="1155" spans="1:60" x14ac:dyDescent="0.25">
      <c r="A1155">
        <f t="shared" si="97"/>
        <v>71270</v>
      </c>
      <c r="B1155">
        <f t="shared" si="98"/>
        <v>50066085</v>
      </c>
      <c r="C1155" t="str">
        <f t="shared" si="101"/>
        <v>CC</v>
      </c>
      <c r="D1155" t="str">
        <f t="shared" ref="D1155:D1218" si="102">AR1155</f>
        <v>REGION CENTRE EST</v>
      </c>
      <c r="E1155" s="12" t="str">
        <f t="shared" si="100"/>
        <v>TERRAIN</v>
      </c>
      <c r="F1155" s="4" t="s">
        <v>7192</v>
      </c>
      <c r="G1155" s="4" t="s">
        <v>1566</v>
      </c>
      <c r="H1155" s="5">
        <v>2</v>
      </c>
      <c r="I1155" s="5" t="s">
        <v>6943</v>
      </c>
      <c r="J1155" s="5"/>
      <c r="K1155" s="5"/>
      <c r="L1155" s="5"/>
      <c r="M1155" s="5" t="s">
        <v>68</v>
      </c>
      <c r="N1155" s="5"/>
      <c r="O1155" s="5"/>
      <c r="P1155" s="5"/>
      <c r="Q1155" s="5"/>
      <c r="R1155" s="5"/>
      <c r="S1155" s="5"/>
      <c r="T1155" s="5"/>
      <c r="U1155" s="6">
        <v>45627</v>
      </c>
      <c r="V1155" s="5"/>
      <c r="W1155" s="4" t="s">
        <v>1392</v>
      </c>
      <c r="X1155" s="5"/>
      <c r="Y1155" s="5"/>
      <c r="Z1155" s="5"/>
      <c r="AA1155" s="4"/>
      <c r="AB1155" s="5"/>
      <c r="AC1155" s="5"/>
      <c r="AD1155" s="5"/>
      <c r="AE1155" s="5"/>
      <c r="AF1155" s="5"/>
      <c r="AG1155" s="5"/>
      <c r="AH1155" s="5"/>
      <c r="AI1155" s="5"/>
      <c r="AJ1155" s="5"/>
      <c r="AK1155" s="5"/>
      <c r="AL1155" s="5"/>
      <c r="AM1155" s="5"/>
      <c r="AN1155" s="5"/>
      <c r="AO1155" s="5"/>
      <c r="AP1155" s="5" t="s">
        <v>1536</v>
      </c>
      <c r="AQ1155" s="4" t="s">
        <v>12479</v>
      </c>
      <c r="AR1155" s="5" t="s">
        <v>12480</v>
      </c>
      <c r="AS1155" s="4" t="s">
        <v>1564</v>
      </c>
      <c r="AT1155" s="5" t="s">
        <v>1565</v>
      </c>
      <c r="AU1155" s="5" t="s">
        <v>41</v>
      </c>
      <c r="AV1155" s="4" t="s">
        <v>1566</v>
      </c>
      <c r="AW1155" s="5" t="s">
        <v>68</v>
      </c>
      <c r="AX1155" s="4"/>
      <c r="AY1155" s="5"/>
      <c r="AZ1155" s="5"/>
      <c r="BA1155" s="4"/>
      <c r="BB1155" s="5"/>
      <c r="BC1155" s="4"/>
      <c r="BD1155" s="5"/>
      <c r="BE1155" s="5"/>
      <c r="BF1155" s="5"/>
      <c r="BG1155" s="4"/>
      <c r="BH1155" s="5"/>
    </row>
    <row r="1156" spans="1:60" x14ac:dyDescent="0.25">
      <c r="A1156">
        <f t="shared" si="97"/>
        <v>71510</v>
      </c>
      <c r="B1156">
        <f t="shared" si="98"/>
        <v>50066104</v>
      </c>
      <c r="C1156" t="str">
        <f t="shared" si="101"/>
        <v>CC</v>
      </c>
      <c r="D1156" t="str">
        <f t="shared" si="102"/>
        <v>REGION ILE DE FRANCE NORD</v>
      </c>
      <c r="E1156" s="12" t="str">
        <f t="shared" si="100"/>
        <v>TERRAIN</v>
      </c>
      <c r="F1156" s="4" t="s">
        <v>7193</v>
      </c>
      <c r="G1156" s="4" t="s">
        <v>1658</v>
      </c>
      <c r="H1156" s="5">
        <v>2</v>
      </c>
      <c r="I1156" s="5" t="s">
        <v>6943</v>
      </c>
      <c r="J1156" s="5"/>
      <c r="K1156" s="5"/>
      <c r="L1156" s="5"/>
      <c r="M1156" s="5" t="s">
        <v>306</v>
      </c>
      <c r="N1156" s="5"/>
      <c r="O1156" s="5"/>
      <c r="P1156" s="5"/>
      <c r="Q1156" s="5"/>
      <c r="R1156" s="5"/>
      <c r="S1156" s="5"/>
      <c r="T1156" s="5"/>
      <c r="U1156" s="6">
        <v>45627</v>
      </c>
      <c r="V1156" s="5"/>
      <c r="W1156" s="4" t="s">
        <v>1392</v>
      </c>
      <c r="X1156" s="5"/>
      <c r="Y1156" s="5"/>
      <c r="Z1156" s="5"/>
      <c r="AA1156" s="4"/>
      <c r="AB1156" s="5"/>
      <c r="AC1156" s="5"/>
      <c r="AD1156" s="5"/>
      <c r="AE1156" s="5"/>
      <c r="AF1156" s="5"/>
      <c r="AG1156" s="5"/>
      <c r="AH1156" s="5"/>
      <c r="AI1156" s="5"/>
      <c r="AJ1156" s="5"/>
      <c r="AK1156" s="5"/>
      <c r="AL1156" s="5"/>
      <c r="AM1156" s="5"/>
      <c r="AN1156" s="5"/>
      <c r="AO1156" s="5"/>
      <c r="AP1156" s="5" t="s">
        <v>12477</v>
      </c>
      <c r="AQ1156" s="4" t="s">
        <v>1351</v>
      </c>
      <c r="AR1156" s="5" t="s">
        <v>12478</v>
      </c>
      <c r="AS1156" s="4" t="s">
        <v>1656</v>
      </c>
      <c r="AT1156" s="5" t="s">
        <v>1657</v>
      </c>
      <c r="AU1156" s="5" t="s">
        <v>41</v>
      </c>
      <c r="AV1156" s="4" t="s">
        <v>1658</v>
      </c>
      <c r="AW1156" s="5" t="s">
        <v>306</v>
      </c>
      <c r="AX1156" s="4"/>
      <c r="AY1156" s="5"/>
      <c r="AZ1156" s="5"/>
      <c r="BA1156" s="4"/>
      <c r="BB1156" s="5"/>
      <c r="BC1156" s="4"/>
      <c r="BD1156" s="5"/>
      <c r="BE1156" s="5"/>
      <c r="BF1156" s="5"/>
      <c r="BG1156" s="4"/>
      <c r="BH1156" s="5"/>
    </row>
    <row r="1157" spans="1:60" x14ac:dyDescent="0.25">
      <c r="A1157">
        <f t="shared" si="97"/>
        <v>305363</v>
      </c>
      <c r="B1157">
        <f t="shared" si="98"/>
        <v>7021643</v>
      </c>
      <c r="C1157" s="17" t="str">
        <f t="shared" si="101"/>
        <v>CC</v>
      </c>
      <c r="D1157" t="str">
        <f t="shared" si="102"/>
        <v>REGION GRAND OUEST</v>
      </c>
      <c r="E1157" s="12" t="str">
        <f t="shared" si="100"/>
        <v>TERRAIN</v>
      </c>
      <c r="F1157" s="4" t="s">
        <v>7194</v>
      </c>
      <c r="G1157" s="4" t="s">
        <v>7195</v>
      </c>
      <c r="H1157" s="5">
        <v>1</v>
      </c>
      <c r="I1157" s="5"/>
      <c r="J1157" s="5">
        <v>1</v>
      </c>
      <c r="K1157" s="5" t="s">
        <v>1325</v>
      </c>
      <c r="L1157" s="5" t="s">
        <v>356</v>
      </c>
      <c r="M1157" s="5" t="s">
        <v>7196</v>
      </c>
      <c r="N1157" s="5"/>
      <c r="O1157" s="5"/>
      <c r="P1157" s="5"/>
      <c r="Q1157" s="5"/>
      <c r="R1157" s="5"/>
      <c r="S1157" s="5"/>
      <c r="T1157" s="5" t="s">
        <v>25</v>
      </c>
      <c r="U1157" s="6">
        <v>44986</v>
      </c>
      <c r="V1157" s="5" t="s">
        <v>1363</v>
      </c>
      <c r="W1157" s="4" t="s">
        <v>1329</v>
      </c>
      <c r="X1157" s="5" t="s">
        <v>18</v>
      </c>
      <c r="Y1157" s="5"/>
      <c r="Z1157" s="5"/>
      <c r="AA1157" s="4" t="s">
        <v>3081</v>
      </c>
      <c r="AB1157" s="5"/>
      <c r="AC1157" s="5"/>
      <c r="AD1157" s="5" t="s">
        <v>1331</v>
      </c>
      <c r="AE1157" s="5"/>
      <c r="AF1157" s="5">
        <v>33241</v>
      </c>
      <c r="AG1157" s="5">
        <v>33</v>
      </c>
      <c r="AH1157" s="5">
        <v>100</v>
      </c>
      <c r="AI1157" s="5" t="s">
        <v>1332</v>
      </c>
      <c r="AJ1157" s="5">
        <v>44805</v>
      </c>
      <c r="AK1157" s="5">
        <v>2</v>
      </c>
      <c r="AL1157" s="5">
        <v>44805</v>
      </c>
      <c r="AM1157" s="5" t="s">
        <v>1333</v>
      </c>
      <c r="AN1157" s="5">
        <v>17300</v>
      </c>
      <c r="AO1157" s="5" t="s">
        <v>7197</v>
      </c>
      <c r="AP1157" s="5" t="s">
        <v>1413</v>
      </c>
      <c r="AQ1157" s="4" t="s">
        <v>1414</v>
      </c>
      <c r="AR1157" s="5" t="s">
        <v>19</v>
      </c>
      <c r="AS1157" s="4" t="s">
        <v>1585</v>
      </c>
      <c r="AT1157" s="5" t="s">
        <v>1586</v>
      </c>
      <c r="AU1157" s="5" t="s">
        <v>41</v>
      </c>
      <c r="AV1157" s="4" t="s">
        <v>1587</v>
      </c>
      <c r="AW1157" s="5" t="s">
        <v>340</v>
      </c>
      <c r="AX1157" s="4" t="s">
        <v>2410</v>
      </c>
      <c r="AY1157" s="5" t="s">
        <v>2411</v>
      </c>
      <c r="AZ1157" s="5" t="s">
        <v>11</v>
      </c>
      <c r="BA1157" s="4" t="s">
        <v>2412</v>
      </c>
      <c r="BB1157" s="5" t="s">
        <v>2413</v>
      </c>
      <c r="BC1157" s="4" t="s">
        <v>7195</v>
      </c>
      <c r="BD1157" s="5" t="s">
        <v>7198</v>
      </c>
      <c r="BE1157" s="5" t="s">
        <v>25</v>
      </c>
      <c r="BF1157" s="5" t="s">
        <v>1333</v>
      </c>
      <c r="BG1157" s="4" t="s">
        <v>7199</v>
      </c>
      <c r="BH1157" s="5" t="s">
        <v>1343</v>
      </c>
    </row>
    <row r="1158" spans="1:60" x14ac:dyDescent="0.25">
      <c r="A1158">
        <f t="shared" si="97"/>
        <v>175986</v>
      </c>
      <c r="B1158">
        <f t="shared" si="98"/>
        <v>3000598</v>
      </c>
      <c r="C1158" s="17" t="str">
        <f t="shared" si="101"/>
        <v>IMP</v>
      </c>
      <c r="D1158" t="str">
        <f t="shared" si="102"/>
        <v>REGION ILE DE FRANCE NORD</v>
      </c>
      <c r="E1158" s="12" t="str">
        <f t="shared" si="100"/>
        <v>TERRAIN</v>
      </c>
      <c r="F1158" s="4" t="s">
        <v>7200</v>
      </c>
      <c r="G1158" s="4" t="s">
        <v>2430</v>
      </c>
      <c r="H1158" s="5">
        <v>1</v>
      </c>
      <c r="I1158" s="5"/>
      <c r="J1158" s="5">
        <v>1</v>
      </c>
      <c r="K1158" s="5" t="s">
        <v>1325</v>
      </c>
      <c r="L1158" s="5" t="s">
        <v>382</v>
      </c>
      <c r="M1158" s="5" t="s">
        <v>7201</v>
      </c>
      <c r="N1158" s="5" t="s">
        <v>41</v>
      </c>
      <c r="O1158" s="5">
        <v>35827</v>
      </c>
      <c r="P1158" s="5"/>
      <c r="Q1158" s="5" t="s">
        <v>1346</v>
      </c>
      <c r="R1158" s="5">
        <v>4</v>
      </c>
      <c r="S1158" s="5" t="s">
        <v>5</v>
      </c>
      <c r="T1158" s="5" t="s">
        <v>11</v>
      </c>
      <c r="U1158" s="6">
        <v>35855</v>
      </c>
      <c r="V1158" s="5" t="s">
        <v>1605</v>
      </c>
      <c r="W1158" s="4" t="s">
        <v>1606</v>
      </c>
      <c r="X1158" s="5" t="s">
        <v>5</v>
      </c>
      <c r="Y1158" s="5"/>
      <c r="Z1158" s="5"/>
      <c r="AA1158" s="4"/>
      <c r="AB1158" s="5">
        <v>6</v>
      </c>
      <c r="AC1158" s="5"/>
      <c r="AD1158" s="5">
        <v>6</v>
      </c>
      <c r="AE1158" s="5"/>
      <c r="AF1158" s="5">
        <v>25619</v>
      </c>
      <c r="AG1158" s="5">
        <v>54</v>
      </c>
      <c r="AH1158" s="5">
        <v>100</v>
      </c>
      <c r="AI1158" s="5" t="s">
        <v>1332</v>
      </c>
      <c r="AJ1158" s="5">
        <v>35855</v>
      </c>
      <c r="AK1158" s="5">
        <v>26</v>
      </c>
      <c r="AL1158" s="5">
        <v>35855</v>
      </c>
      <c r="AM1158" s="5"/>
      <c r="AN1158" s="5">
        <v>95000</v>
      </c>
      <c r="AO1158" s="5" t="s">
        <v>7202</v>
      </c>
      <c r="AP1158" s="5" t="s">
        <v>12477</v>
      </c>
      <c r="AQ1158" s="4" t="s">
        <v>1351</v>
      </c>
      <c r="AR1158" s="5" t="s">
        <v>12478</v>
      </c>
      <c r="AS1158" s="4" t="s">
        <v>1898</v>
      </c>
      <c r="AT1158" s="5" t="s">
        <v>1899</v>
      </c>
      <c r="AU1158" s="5" t="s">
        <v>41</v>
      </c>
      <c r="AV1158" s="4" t="s">
        <v>1900</v>
      </c>
      <c r="AW1158" s="5" t="s">
        <v>30</v>
      </c>
      <c r="AX1158" s="4" t="s">
        <v>2430</v>
      </c>
      <c r="AY1158" s="5" t="s">
        <v>2431</v>
      </c>
      <c r="AZ1158" s="5" t="s">
        <v>11</v>
      </c>
      <c r="BA1158" s="4" t="s">
        <v>2432</v>
      </c>
      <c r="BB1158" s="5" t="s">
        <v>2433</v>
      </c>
      <c r="BC1158" s="5"/>
      <c r="BD1158" s="5"/>
      <c r="BE1158" s="5"/>
      <c r="BF1158" s="5" t="s">
        <v>1608</v>
      </c>
      <c r="BG1158" s="4"/>
      <c r="BH1158" s="5"/>
    </row>
    <row r="1159" spans="1:60" x14ac:dyDescent="0.25">
      <c r="A1159">
        <f t="shared" si="97"/>
        <v>305910</v>
      </c>
      <c r="B1159">
        <f t="shared" si="98"/>
        <v>7023410</v>
      </c>
      <c r="C1159" s="17" t="str">
        <f t="shared" si="101"/>
        <v>CC</v>
      </c>
      <c r="D1159" t="str">
        <f t="shared" si="102"/>
        <v>REGION GRAND SUD</v>
      </c>
      <c r="E1159" s="12" t="str">
        <f t="shared" si="100"/>
        <v>TERRAIN</v>
      </c>
      <c r="F1159" s="4" t="s">
        <v>7203</v>
      </c>
      <c r="G1159" s="4" t="s">
        <v>7204</v>
      </c>
      <c r="H1159" s="5">
        <v>1</v>
      </c>
      <c r="I1159" s="5"/>
      <c r="J1159" s="5">
        <v>2</v>
      </c>
      <c r="K1159" s="5" t="s">
        <v>1345</v>
      </c>
      <c r="L1159" s="5" t="s">
        <v>165</v>
      </c>
      <c r="M1159" s="5" t="s">
        <v>7205</v>
      </c>
      <c r="N1159" s="5"/>
      <c r="O1159" s="5"/>
      <c r="P1159" s="5"/>
      <c r="Q1159" s="5"/>
      <c r="R1159" s="5"/>
      <c r="S1159" s="5"/>
      <c r="T1159" s="5" t="s">
        <v>25</v>
      </c>
      <c r="U1159" s="6">
        <v>45444</v>
      </c>
      <c r="V1159" s="5" t="s">
        <v>1363</v>
      </c>
      <c r="W1159" s="4" t="s">
        <v>1329</v>
      </c>
      <c r="X1159" s="5" t="s">
        <v>18</v>
      </c>
      <c r="Y1159" s="5"/>
      <c r="Z1159" s="5"/>
      <c r="AA1159" s="4" t="s">
        <v>7206</v>
      </c>
      <c r="AB1159" s="5"/>
      <c r="AC1159" s="5"/>
      <c r="AD1159" s="5" t="s">
        <v>1331</v>
      </c>
      <c r="AE1159" s="5"/>
      <c r="AF1159" s="5">
        <v>32511</v>
      </c>
      <c r="AG1159" s="5">
        <v>35</v>
      </c>
      <c r="AH1159" s="5">
        <v>100</v>
      </c>
      <c r="AI1159" s="5" t="s">
        <v>1332</v>
      </c>
      <c r="AJ1159" s="5">
        <v>45323</v>
      </c>
      <c r="AK1159" s="5">
        <v>0</v>
      </c>
      <c r="AL1159" s="5">
        <v>45323</v>
      </c>
      <c r="AM1159" s="5" t="s">
        <v>1333</v>
      </c>
      <c r="AN1159" s="5">
        <v>13007</v>
      </c>
      <c r="AO1159" s="5" t="s">
        <v>1922</v>
      </c>
      <c r="AP1159" s="5" t="s">
        <v>1335</v>
      </c>
      <c r="AQ1159" s="4" t="s">
        <v>1336</v>
      </c>
      <c r="AR1159" s="5" t="s">
        <v>12476</v>
      </c>
      <c r="AS1159" s="4" t="s">
        <v>1427</v>
      </c>
      <c r="AT1159" s="5" t="s">
        <v>1428</v>
      </c>
      <c r="AU1159" s="5" t="s">
        <v>41</v>
      </c>
      <c r="AV1159" s="4" t="s">
        <v>1429</v>
      </c>
      <c r="AW1159" s="5" t="s">
        <v>129</v>
      </c>
      <c r="AX1159" s="4"/>
      <c r="AY1159" s="5"/>
      <c r="AZ1159" s="5"/>
      <c r="BA1159" s="4" t="s">
        <v>1768</v>
      </c>
      <c r="BB1159" s="5" t="s">
        <v>1769</v>
      </c>
      <c r="BC1159" s="4" t="s">
        <v>7204</v>
      </c>
      <c r="BD1159" s="5" t="s">
        <v>7207</v>
      </c>
      <c r="BE1159" s="5" t="s">
        <v>25</v>
      </c>
      <c r="BF1159" s="5" t="s">
        <v>1333</v>
      </c>
      <c r="BG1159" s="4" t="s">
        <v>7208</v>
      </c>
      <c r="BH1159" s="5" t="s">
        <v>1343</v>
      </c>
    </row>
    <row r="1160" spans="1:60" x14ac:dyDescent="0.25">
      <c r="A1160">
        <f t="shared" si="97"/>
        <v>306363</v>
      </c>
      <c r="B1160">
        <f t="shared" si="98"/>
        <v>7024280</v>
      </c>
      <c r="C1160" s="17" t="str">
        <f t="shared" si="101"/>
        <v>CC</v>
      </c>
      <c r="D1160" t="str">
        <f t="shared" si="102"/>
        <v>REGION GRAND SUD</v>
      </c>
      <c r="E1160" s="12" t="str">
        <f t="shared" si="100"/>
        <v>TERRAIN</v>
      </c>
      <c r="F1160" s="4" t="s">
        <v>7209</v>
      </c>
      <c r="G1160" s="4" t="s">
        <v>7210</v>
      </c>
      <c r="H1160" s="5">
        <v>1</v>
      </c>
      <c r="I1160" s="5"/>
      <c r="J1160" s="5">
        <v>1</v>
      </c>
      <c r="K1160" s="5" t="s">
        <v>1325</v>
      </c>
      <c r="L1160" s="5" t="s">
        <v>7211</v>
      </c>
      <c r="M1160" s="5" t="s">
        <v>34</v>
      </c>
      <c r="N1160" s="5"/>
      <c r="O1160" s="5"/>
      <c r="P1160" s="5"/>
      <c r="Q1160" s="5"/>
      <c r="R1160" s="5"/>
      <c r="S1160" s="5"/>
      <c r="T1160" s="5" t="s">
        <v>245</v>
      </c>
      <c r="U1160" s="6">
        <v>45566</v>
      </c>
      <c r="V1160" s="5" t="s">
        <v>1328</v>
      </c>
      <c r="W1160" s="4" t="s">
        <v>1329</v>
      </c>
      <c r="X1160" s="5" t="s">
        <v>18</v>
      </c>
      <c r="Y1160" s="5"/>
      <c r="Z1160" s="5"/>
      <c r="AA1160" s="4" t="s">
        <v>7212</v>
      </c>
      <c r="AB1160" s="5"/>
      <c r="AC1160" s="5"/>
      <c r="AD1160" s="5" t="s">
        <v>1331</v>
      </c>
      <c r="AE1160" s="5"/>
      <c r="AF1160" s="5">
        <v>34163</v>
      </c>
      <c r="AG1160" s="5">
        <v>31</v>
      </c>
      <c r="AH1160" s="5">
        <v>100</v>
      </c>
      <c r="AI1160" s="5" t="s">
        <v>1332</v>
      </c>
      <c r="AJ1160" s="5">
        <v>45566</v>
      </c>
      <c r="AK1160" s="5">
        <v>0</v>
      </c>
      <c r="AL1160" s="5">
        <v>45566</v>
      </c>
      <c r="AM1160" s="5" t="s">
        <v>1333</v>
      </c>
      <c r="AN1160" s="5">
        <v>13090</v>
      </c>
      <c r="AO1160" s="5" t="s">
        <v>7213</v>
      </c>
      <c r="AP1160" s="5" t="s">
        <v>1335</v>
      </c>
      <c r="AQ1160" s="4" t="s">
        <v>1336</v>
      </c>
      <c r="AR1160" s="5" t="s">
        <v>12476</v>
      </c>
      <c r="AS1160" s="4" t="s">
        <v>1473</v>
      </c>
      <c r="AT1160" s="5" t="s">
        <v>1474</v>
      </c>
      <c r="AU1160" s="5" t="s">
        <v>41</v>
      </c>
      <c r="AV1160" s="4" t="s">
        <v>1475</v>
      </c>
      <c r="AW1160" s="5" t="s">
        <v>58</v>
      </c>
      <c r="AX1160" s="4" t="s">
        <v>1819</v>
      </c>
      <c r="AY1160" s="5" t="s">
        <v>1820</v>
      </c>
      <c r="AZ1160" s="5" t="s">
        <v>11</v>
      </c>
      <c r="BA1160" s="4" t="s">
        <v>1821</v>
      </c>
      <c r="BB1160" s="5" t="s">
        <v>1822</v>
      </c>
      <c r="BC1160" s="4" t="s">
        <v>7210</v>
      </c>
      <c r="BD1160" s="5" t="s">
        <v>7214</v>
      </c>
      <c r="BE1160" s="5" t="s">
        <v>245</v>
      </c>
      <c r="BF1160" s="5" t="s">
        <v>1333</v>
      </c>
      <c r="BG1160" s="4" t="s">
        <v>7215</v>
      </c>
      <c r="BH1160" s="5" t="s">
        <v>1343</v>
      </c>
    </row>
    <row r="1161" spans="1:60" x14ac:dyDescent="0.25">
      <c r="A1161">
        <f t="shared" si="97"/>
        <v>303116</v>
      </c>
      <c r="B1161">
        <f t="shared" si="98"/>
        <v>3101711</v>
      </c>
      <c r="C1161" s="17" t="str">
        <f t="shared" si="101"/>
        <v>CC</v>
      </c>
      <c r="D1161" t="str">
        <f t="shared" si="102"/>
        <v>REGION ILE DE FRANCE NORD</v>
      </c>
      <c r="E1161" s="12" t="str">
        <f t="shared" si="100"/>
        <v>TERRAIN</v>
      </c>
      <c r="F1161" s="4" t="s">
        <v>766</v>
      </c>
      <c r="G1161" s="4" t="s">
        <v>7216</v>
      </c>
      <c r="H1161" s="5">
        <v>1</v>
      </c>
      <c r="I1161" s="5"/>
      <c r="J1161" s="5">
        <v>1</v>
      </c>
      <c r="K1161" s="5" t="s">
        <v>1325</v>
      </c>
      <c r="L1161" s="5" t="s">
        <v>54</v>
      </c>
      <c r="M1161" s="5" t="s">
        <v>767</v>
      </c>
      <c r="N1161" s="5" t="s">
        <v>71</v>
      </c>
      <c r="O1161" s="5">
        <v>45231</v>
      </c>
      <c r="P1161" s="5"/>
      <c r="Q1161" s="5" t="s">
        <v>1346</v>
      </c>
      <c r="R1161" s="5">
        <v>5</v>
      </c>
      <c r="S1161" s="5" t="s">
        <v>5</v>
      </c>
      <c r="T1161" s="5" t="s">
        <v>3</v>
      </c>
      <c r="U1161" s="6">
        <v>45261</v>
      </c>
      <c r="V1161" s="5" t="s">
        <v>1487</v>
      </c>
      <c r="W1161" s="4" t="s">
        <v>1329</v>
      </c>
      <c r="X1161" s="5" t="s">
        <v>5</v>
      </c>
      <c r="Y1161" s="5" t="s">
        <v>1348</v>
      </c>
      <c r="Z1161" s="5"/>
      <c r="AA1161" s="4" t="s">
        <v>7217</v>
      </c>
      <c r="AB1161" s="5">
        <v>5</v>
      </c>
      <c r="AC1161" s="5"/>
      <c r="AD1161" s="5">
        <v>5</v>
      </c>
      <c r="AE1161" s="5"/>
      <c r="AF1161" s="5">
        <v>28941</v>
      </c>
      <c r="AG1161" s="5">
        <v>45</v>
      </c>
      <c r="AH1161" s="5">
        <v>100</v>
      </c>
      <c r="AI1161" s="5" t="s">
        <v>1332</v>
      </c>
      <c r="AJ1161" s="5">
        <v>42614</v>
      </c>
      <c r="AK1161" s="5">
        <v>8</v>
      </c>
      <c r="AL1161" s="5">
        <v>42614</v>
      </c>
      <c r="AM1161" s="5" t="s">
        <v>1333</v>
      </c>
      <c r="AN1161" s="5">
        <v>80160</v>
      </c>
      <c r="AO1161" s="5" t="s">
        <v>7218</v>
      </c>
      <c r="AP1161" s="5" t="s">
        <v>12477</v>
      </c>
      <c r="AQ1161" s="4" t="s">
        <v>1351</v>
      </c>
      <c r="AR1161" s="5" t="s">
        <v>12478</v>
      </c>
      <c r="AS1161" s="4" t="s">
        <v>2180</v>
      </c>
      <c r="AT1161" s="5" t="s">
        <v>2181</v>
      </c>
      <c r="AU1161" s="5" t="s">
        <v>41</v>
      </c>
      <c r="AV1161" s="4" t="s">
        <v>2182</v>
      </c>
      <c r="AW1161" s="5" t="s">
        <v>4</v>
      </c>
      <c r="AX1161" s="4" t="s">
        <v>4598</v>
      </c>
      <c r="AY1161" s="5" t="s">
        <v>4599</v>
      </c>
      <c r="AZ1161" s="5" t="s">
        <v>11</v>
      </c>
      <c r="BA1161" s="4" t="s">
        <v>4600</v>
      </c>
      <c r="BB1161" s="5" t="s">
        <v>4601</v>
      </c>
      <c r="BC1161" s="4" t="s">
        <v>7216</v>
      </c>
      <c r="BD1161" s="5" t="s">
        <v>7219</v>
      </c>
      <c r="BE1161" s="5" t="s">
        <v>3</v>
      </c>
      <c r="BF1161" s="5" t="s">
        <v>1333</v>
      </c>
      <c r="BG1161" s="4" t="s">
        <v>7220</v>
      </c>
      <c r="BH1161" s="5" t="s">
        <v>1343</v>
      </c>
    </row>
    <row r="1162" spans="1:60" x14ac:dyDescent="0.25">
      <c r="A1162">
        <f t="shared" si="97"/>
        <v>900421</v>
      </c>
      <c r="B1162">
        <f t="shared" si="98"/>
        <v>50136907</v>
      </c>
      <c r="C1162" t="str">
        <f t="shared" si="101"/>
        <v>CC</v>
      </c>
      <c r="D1162" t="str">
        <f t="shared" si="102"/>
        <v>POLE PILOTAGE DU RESEAU COMMERCIAL</v>
      </c>
      <c r="E1162" s="12" t="str">
        <f t="shared" si="100"/>
        <v>TERRAIN</v>
      </c>
      <c r="F1162" s="4" t="s">
        <v>7221</v>
      </c>
      <c r="G1162" s="4" t="s">
        <v>1396</v>
      </c>
      <c r="H1162" s="5">
        <v>2</v>
      </c>
      <c r="I1162" s="5" t="s">
        <v>24</v>
      </c>
      <c r="J1162" s="5"/>
      <c r="K1162" s="5"/>
      <c r="L1162" s="5"/>
      <c r="M1162" s="5" t="s">
        <v>350</v>
      </c>
      <c r="N1162" s="5"/>
      <c r="O1162" s="5"/>
      <c r="P1162" s="5"/>
      <c r="Q1162" s="5"/>
      <c r="R1162" s="5"/>
      <c r="S1162" s="5"/>
      <c r="T1162" s="5"/>
      <c r="U1162" s="6">
        <v>45597</v>
      </c>
      <c r="V1162" s="4"/>
      <c r="W1162" s="4" t="s">
        <v>1392</v>
      </c>
      <c r="X1162" s="5"/>
      <c r="Y1162" s="5"/>
      <c r="Z1162" s="5"/>
      <c r="AA1162" s="4"/>
      <c r="AB1162" s="5"/>
      <c r="AC1162" s="5"/>
      <c r="AD1162" s="5"/>
      <c r="AE1162" s="5"/>
      <c r="AF1162" s="6"/>
      <c r="AG1162" s="5"/>
      <c r="AH1162" s="5"/>
      <c r="AI1162" s="5"/>
      <c r="AJ1162" s="6"/>
      <c r="AK1162" s="5"/>
      <c r="AL1162" s="6"/>
      <c r="AM1162" s="5"/>
      <c r="AN1162" s="5"/>
      <c r="AO1162" s="5"/>
      <c r="AP1162" s="5"/>
      <c r="AQ1162" s="4" t="s">
        <v>1395</v>
      </c>
      <c r="AR1162" s="5" t="s">
        <v>188</v>
      </c>
      <c r="AS1162" s="4"/>
      <c r="AT1162" s="5"/>
      <c r="AU1162" s="5"/>
      <c r="AV1162" s="4" t="s">
        <v>1396</v>
      </c>
      <c r="AW1162" s="5" t="s">
        <v>350</v>
      </c>
      <c r="AX1162" s="4"/>
      <c r="AY1162" s="5"/>
      <c r="AZ1162" s="5"/>
      <c r="BA1162" s="4"/>
      <c r="BB1162" s="5"/>
      <c r="BC1162" s="4"/>
      <c r="BD1162" s="5"/>
      <c r="BE1162" s="5"/>
      <c r="BF1162" s="5"/>
      <c r="BG1162" s="4"/>
      <c r="BH1162" s="5"/>
    </row>
    <row r="1163" spans="1:60" x14ac:dyDescent="0.25">
      <c r="A1163">
        <f t="shared" si="97"/>
        <v>306349</v>
      </c>
      <c r="B1163">
        <f t="shared" si="98"/>
        <v>7024251</v>
      </c>
      <c r="C1163" s="17" t="str">
        <f t="shared" si="101"/>
        <v>CC</v>
      </c>
      <c r="D1163" t="str">
        <f t="shared" si="102"/>
        <v>REGION CENTRE EST</v>
      </c>
      <c r="E1163" s="12" t="str">
        <f t="shared" si="100"/>
        <v>TERRAIN</v>
      </c>
      <c r="F1163" s="4" t="s">
        <v>7222</v>
      </c>
      <c r="G1163" s="4" t="s">
        <v>7223</v>
      </c>
      <c r="H1163" s="5">
        <v>1</v>
      </c>
      <c r="I1163" s="5"/>
      <c r="J1163" s="5">
        <v>2</v>
      </c>
      <c r="K1163" s="5" t="s">
        <v>1345</v>
      </c>
      <c r="L1163" s="5" t="s">
        <v>433</v>
      </c>
      <c r="M1163" s="5" t="s">
        <v>7224</v>
      </c>
      <c r="N1163" s="5"/>
      <c r="O1163" s="5"/>
      <c r="P1163" s="5"/>
      <c r="Q1163" s="5"/>
      <c r="R1163" s="5"/>
      <c r="S1163" s="5"/>
      <c r="T1163" s="5" t="s">
        <v>3</v>
      </c>
      <c r="U1163" s="6">
        <v>45627</v>
      </c>
      <c r="V1163" s="4" t="s">
        <v>1487</v>
      </c>
      <c r="W1163" s="4" t="s">
        <v>1329</v>
      </c>
      <c r="X1163" s="5" t="s">
        <v>5</v>
      </c>
      <c r="Y1163" s="5" t="s">
        <v>1348</v>
      </c>
      <c r="Z1163" s="5"/>
      <c r="AA1163" s="4" t="s">
        <v>2056</v>
      </c>
      <c r="AB1163" s="5"/>
      <c r="AC1163" s="5"/>
      <c r="AD1163" s="5">
        <v>5</v>
      </c>
      <c r="AE1163" s="5"/>
      <c r="AF1163" s="6">
        <v>33560</v>
      </c>
      <c r="AG1163" s="5">
        <v>33</v>
      </c>
      <c r="AH1163" s="5">
        <v>100</v>
      </c>
      <c r="AI1163" s="5" t="s">
        <v>1332</v>
      </c>
      <c r="AJ1163" s="6">
        <v>45566</v>
      </c>
      <c r="AK1163" s="5">
        <v>0</v>
      </c>
      <c r="AL1163" s="6">
        <v>45566</v>
      </c>
      <c r="AM1163" s="5" t="s">
        <v>1333</v>
      </c>
      <c r="AN1163" s="5">
        <v>2190</v>
      </c>
      <c r="AO1163" s="5" t="s">
        <v>7225</v>
      </c>
      <c r="AP1163" s="5" t="s">
        <v>1536</v>
      </c>
      <c r="AQ1163" s="4" t="s">
        <v>12479</v>
      </c>
      <c r="AR1163" s="5" t="s">
        <v>12480</v>
      </c>
      <c r="AS1163" s="4" t="s">
        <v>1906</v>
      </c>
      <c r="AT1163" s="5" t="s">
        <v>1909</v>
      </c>
      <c r="AU1163" s="5" t="s">
        <v>41</v>
      </c>
      <c r="AV1163" s="4" t="s">
        <v>1910</v>
      </c>
      <c r="AW1163" s="5" t="s">
        <v>48</v>
      </c>
      <c r="AX1163" s="4" t="s">
        <v>4445</v>
      </c>
      <c r="AY1163" s="5" t="s">
        <v>4446</v>
      </c>
      <c r="AZ1163" s="5" t="s">
        <v>11</v>
      </c>
      <c r="BA1163" s="4" t="s">
        <v>4447</v>
      </c>
      <c r="BB1163" s="5" t="s">
        <v>4448</v>
      </c>
      <c r="BC1163" s="4" t="s">
        <v>7223</v>
      </c>
      <c r="BD1163" s="5" t="s">
        <v>7226</v>
      </c>
      <c r="BE1163" s="5" t="s">
        <v>3</v>
      </c>
      <c r="BF1163" s="5" t="s">
        <v>1333</v>
      </c>
      <c r="BG1163" s="4" t="s">
        <v>9756</v>
      </c>
      <c r="BH1163" s="5" t="s">
        <v>1343</v>
      </c>
    </row>
    <row r="1164" spans="1:60" x14ac:dyDescent="0.25">
      <c r="A1164">
        <f t="shared" si="97"/>
        <v>306398</v>
      </c>
      <c r="B1164">
        <f t="shared" si="98"/>
        <v>7024302</v>
      </c>
      <c r="C1164" s="17" t="str">
        <f t="shared" si="101"/>
        <v>CC</v>
      </c>
      <c r="D1164" t="str">
        <f t="shared" si="102"/>
        <v>REGION GRAND OUEST</v>
      </c>
      <c r="E1164" s="12" t="str">
        <f t="shared" si="100"/>
        <v>TERRAIN</v>
      </c>
      <c r="F1164" s="4" t="s">
        <v>7228</v>
      </c>
      <c r="G1164" s="4" t="s">
        <v>7229</v>
      </c>
      <c r="H1164" s="5">
        <v>1</v>
      </c>
      <c r="I1164" s="5"/>
      <c r="J1164" s="5">
        <v>2</v>
      </c>
      <c r="K1164" s="5" t="s">
        <v>1345</v>
      </c>
      <c r="L1164" s="5" t="s">
        <v>405</v>
      </c>
      <c r="M1164" s="5" t="s">
        <v>7230</v>
      </c>
      <c r="N1164" s="5"/>
      <c r="O1164" s="6"/>
      <c r="P1164" s="5"/>
      <c r="Q1164" s="5"/>
      <c r="R1164" s="5"/>
      <c r="S1164" s="5"/>
      <c r="T1164" s="5" t="s">
        <v>245</v>
      </c>
      <c r="U1164" s="6">
        <v>45566</v>
      </c>
      <c r="V1164" s="4" t="s">
        <v>1328</v>
      </c>
      <c r="W1164" s="4" t="s">
        <v>1329</v>
      </c>
      <c r="X1164" s="5" t="s">
        <v>18</v>
      </c>
      <c r="Y1164" s="5"/>
      <c r="Z1164" s="5"/>
      <c r="AA1164" s="5" t="s">
        <v>3515</v>
      </c>
      <c r="AB1164" s="5"/>
      <c r="AC1164" s="5"/>
      <c r="AD1164" s="5" t="s">
        <v>1331</v>
      </c>
      <c r="AE1164" s="5"/>
      <c r="AF1164" s="6">
        <v>27434</v>
      </c>
      <c r="AG1164" s="5">
        <v>49</v>
      </c>
      <c r="AH1164" s="5">
        <v>100</v>
      </c>
      <c r="AI1164" s="5" t="s">
        <v>1332</v>
      </c>
      <c r="AJ1164" s="6">
        <v>45566</v>
      </c>
      <c r="AK1164" s="5">
        <v>0</v>
      </c>
      <c r="AL1164" s="6">
        <v>45566</v>
      </c>
      <c r="AM1164" s="5" t="s">
        <v>1333</v>
      </c>
      <c r="AN1164" s="5">
        <v>41330</v>
      </c>
      <c r="AO1164" s="5" t="s">
        <v>2661</v>
      </c>
      <c r="AP1164" s="5" t="s">
        <v>1413</v>
      </c>
      <c r="AQ1164" s="4" t="s">
        <v>1414</v>
      </c>
      <c r="AR1164" s="5" t="s">
        <v>19</v>
      </c>
      <c r="AS1164" s="4" t="s">
        <v>2662</v>
      </c>
      <c r="AT1164" s="5" t="s">
        <v>2663</v>
      </c>
      <c r="AU1164" s="5" t="s">
        <v>41</v>
      </c>
      <c r="AV1164" s="4" t="s">
        <v>2664</v>
      </c>
      <c r="AW1164" s="5" t="s">
        <v>119</v>
      </c>
      <c r="AX1164" s="4" t="s">
        <v>2665</v>
      </c>
      <c r="AY1164" s="5" t="s">
        <v>2666</v>
      </c>
      <c r="AZ1164" s="5" t="s">
        <v>11</v>
      </c>
      <c r="BA1164" s="4" t="s">
        <v>2667</v>
      </c>
      <c r="BB1164" s="5" t="s">
        <v>2668</v>
      </c>
      <c r="BC1164" s="5" t="s">
        <v>7229</v>
      </c>
      <c r="BD1164" s="5" t="s">
        <v>7231</v>
      </c>
      <c r="BE1164" s="5" t="s">
        <v>245</v>
      </c>
      <c r="BF1164" s="5" t="s">
        <v>1333</v>
      </c>
      <c r="BG1164" s="5" t="s">
        <v>7232</v>
      </c>
      <c r="BH1164" s="5" t="s">
        <v>1343</v>
      </c>
    </row>
    <row r="1165" spans="1:60" x14ac:dyDescent="0.25">
      <c r="A1165">
        <f t="shared" si="97"/>
        <v>192265</v>
      </c>
      <c r="B1165">
        <f t="shared" si="98"/>
        <v>3001617</v>
      </c>
      <c r="C1165" s="17" t="str">
        <f t="shared" si="101"/>
        <v>CC</v>
      </c>
      <c r="D1165" t="str">
        <f t="shared" si="102"/>
        <v>REGION ILE DE FRANCE NORD</v>
      </c>
      <c r="E1165" s="12" t="str">
        <f t="shared" si="100"/>
        <v>TERRAIN</v>
      </c>
      <c r="F1165" s="4" t="s">
        <v>139</v>
      </c>
      <c r="G1165" s="4" t="s">
        <v>7233</v>
      </c>
      <c r="H1165" s="5">
        <v>1</v>
      </c>
      <c r="I1165" s="5"/>
      <c r="J1165" s="5">
        <v>1</v>
      </c>
      <c r="K1165" s="5" t="s">
        <v>1325</v>
      </c>
      <c r="L1165" s="5" t="s">
        <v>141</v>
      </c>
      <c r="M1165" s="5" t="s">
        <v>140</v>
      </c>
      <c r="N1165" s="5"/>
      <c r="O1165" s="5"/>
      <c r="P1165" s="5"/>
      <c r="Q1165" s="5"/>
      <c r="R1165" s="5"/>
      <c r="S1165" s="5"/>
      <c r="T1165" s="5" t="s">
        <v>25</v>
      </c>
      <c r="U1165" s="6">
        <v>39142</v>
      </c>
      <c r="V1165" s="4" t="s">
        <v>1363</v>
      </c>
      <c r="W1165" s="4" t="s">
        <v>1329</v>
      </c>
      <c r="X1165" s="5" t="s">
        <v>18</v>
      </c>
      <c r="Y1165" s="5"/>
      <c r="Z1165" s="5"/>
      <c r="AA1165" s="4" t="s">
        <v>1727</v>
      </c>
      <c r="AB1165" s="5"/>
      <c r="AC1165" s="5"/>
      <c r="AD1165" s="5" t="s">
        <v>1331</v>
      </c>
      <c r="AE1165" s="5"/>
      <c r="AF1165" s="6">
        <v>29830</v>
      </c>
      <c r="AG1165" s="5">
        <v>43</v>
      </c>
      <c r="AH1165" s="5">
        <v>100</v>
      </c>
      <c r="AI1165" s="5" t="s">
        <v>1332</v>
      </c>
      <c r="AJ1165" s="6">
        <v>39142</v>
      </c>
      <c r="AK1165" s="5">
        <v>17</v>
      </c>
      <c r="AL1165" s="6">
        <v>39142</v>
      </c>
      <c r="AM1165" s="5" t="s">
        <v>1333</v>
      </c>
      <c r="AN1165" s="5">
        <v>62231</v>
      </c>
      <c r="AO1165" s="5" t="s">
        <v>7234</v>
      </c>
      <c r="AP1165" s="5" t="s">
        <v>12477</v>
      </c>
      <c r="AQ1165" s="4" t="s">
        <v>1351</v>
      </c>
      <c r="AR1165" s="5" t="s">
        <v>12478</v>
      </c>
      <c r="AS1165" s="4" t="s">
        <v>1638</v>
      </c>
      <c r="AT1165" s="5" t="s">
        <v>1639</v>
      </c>
      <c r="AU1165" s="5" t="s">
        <v>41</v>
      </c>
      <c r="AV1165" s="4" t="s">
        <v>1640</v>
      </c>
      <c r="AW1165" s="5" t="s">
        <v>142</v>
      </c>
      <c r="AX1165" s="4" t="s">
        <v>1982</v>
      </c>
      <c r="AY1165" s="5" t="s">
        <v>1983</v>
      </c>
      <c r="AZ1165" s="5" t="s">
        <v>11</v>
      </c>
      <c r="BA1165" s="4" t="s">
        <v>1984</v>
      </c>
      <c r="BB1165" s="5" t="s">
        <v>1985</v>
      </c>
      <c r="BC1165" s="4" t="s">
        <v>7233</v>
      </c>
      <c r="BD1165" s="5" t="s">
        <v>7235</v>
      </c>
      <c r="BE1165" s="5" t="s">
        <v>25</v>
      </c>
      <c r="BF1165" s="5" t="s">
        <v>1333</v>
      </c>
      <c r="BG1165" s="4" t="s">
        <v>7236</v>
      </c>
      <c r="BH1165" s="5" t="s">
        <v>1343</v>
      </c>
    </row>
    <row r="1166" spans="1:60" x14ac:dyDescent="0.25">
      <c r="A1166">
        <f t="shared" si="97"/>
        <v>302853</v>
      </c>
      <c r="B1166">
        <f t="shared" si="98"/>
        <v>3101576</v>
      </c>
      <c r="C1166" s="17" t="str">
        <f t="shared" si="101"/>
        <v>CC</v>
      </c>
      <c r="D1166" t="str">
        <f t="shared" si="102"/>
        <v>REGION ILE DE FRANCE NORD</v>
      </c>
      <c r="E1166" s="12" t="str">
        <f t="shared" si="100"/>
        <v>TERRAIN</v>
      </c>
      <c r="F1166" s="4" t="s">
        <v>1252</v>
      </c>
      <c r="G1166" s="4" t="s">
        <v>7237</v>
      </c>
      <c r="H1166" s="5">
        <v>1</v>
      </c>
      <c r="I1166" s="5"/>
      <c r="J1166" s="5">
        <v>1</v>
      </c>
      <c r="K1166" s="5" t="s">
        <v>1325</v>
      </c>
      <c r="L1166" s="5" t="s">
        <v>858</v>
      </c>
      <c r="M1166" s="5" t="s">
        <v>1253</v>
      </c>
      <c r="N1166" s="5" t="s">
        <v>245</v>
      </c>
      <c r="O1166" s="6" t="s">
        <v>2527</v>
      </c>
      <c r="P1166" s="5"/>
      <c r="Q1166" s="5" t="s">
        <v>1346</v>
      </c>
      <c r="R1166" s="5">
        <v>5</v>
      </c>
      <c r="S1166" s="5" t="s">
        <v>18</v>
      </c>
      <c r="T1166" s="5" t="s">
        <v>25</v>
      </c>
      <c r="U1166" s="6">
        <v>42370</v>
      </c>
      <c r="V1166" s="4" t="s">
        <v>1363</v>
      </c>
      <c r="W1166" s="4" t="s">
        <v>1329</v>
      </c>
      <c r="X1166" s="5" t="s">
        <v>18</v>
      </c>
      <c r="Y1166" s="5"/>
      <c r="Z1166" s="5"/>
      <c r="AA1166" s="4" t="s">
        <v>1498</v>
      </c>
      <c r="AB1166" s="5" t="s">
        <v>1331</v>
      </c>
      <c r="AC1166" s="5"/>
      <c r="AD1166" s="5" t="s">
        <v>1331</v>
      </c>
      <c r="AE1166" s="5"/>
      <c r="AF1166" s="6">
        <v>25997</v>
      </c>
      <c r="AG1166" s="5">
        <v>53</v>
      </c>
      <c r="AH1166" s="5">
        <v>100</v>
      </c>
      <c r="AI1166" s="5" t="s">
        <v>1332</v>
      </c>
      <c r="AJ1166" s="6">
        <v>42370</v>
      </c>
      <c r="AK1166" s="5">
        <v>8</v>
      </c>
      <c r="AL1166" s="6">
        <v>42370</v>
      </c>
      <c r="AM1166" s="5" t="s">
        <v>1333</v>
      </c>
      <c r="AN1166" s="5">
        <v>59970</v>
      </c>
      <c r="AO1166" s="5" t="s">
        <v>7238</v>
      </c>
      <c r="AP1166" s="5" t="s">
        <v>12477</v>
      </c>
      <c r="AQ1166" s="4" t="s">
        <v>1351</v>
      </c>
      <c r="AR1166" s="5" t="s">
        <v>12478</v>
      </c>
      <c r="AS1166" s="4" t="s">
        <v>2022</v>
      </c>
      <c r="AT1166" s="5" t="s">
        <v>2023</v>
      </c>
      <c r="AU1166" s="5" t="s">
        <v>41</v>
      </c>
      <c r="AV1166" s="4" t="s">
        <v>2024</v>
      </c>
      <c r="AW1166" s="5" t="s">
        <v>26</v>
      </c>
      <c r="AX1166" s="4" t="s">
        <v>2025</v>
      </c>
      <c r="AY1166" s="5" t="s">
        <v>2026</v>
      </c>
      <c r="AZ1166" s="5" t="s">
        <v>11</v>
      </c>
      <c r="BA1166" s="4" t="s">
        <v>2027</v>
      </c>
      <c r="BB1166" s="5" t="s">
        <v>2028</v>
      </c>
      <c r="BC1166" s="4" t="s">
        <v>7237</v>
      </c>
      <c r="BD1166" s="5" t="s">
        <v>7239</v>
      </c>
      <c r="BE1166" s="5" t="s">
        <v>25</v>
      </c>
      <c r="BF1166" s="5" t="s">
        <v>1333</v>
      </c>
      <c r="BG1166" s="4" t="s">
        <v>7240</v>
      </c>
      <c r="BH1166" s="5" t="s">
        <v>1343</v>
      </c>
    </row>
    <row r="1167" spans="1:60" x14ac:dyDescent="0.25">
      <c r="A1167">
        <f t="shared" si="97"/>
        <v>182809</v>
      </c>
      <c r="B1167">
        <f t="shared" si="98"/>
        <v>3000802</v>
      </c>
      <c r="C1167" s="17" t="str">
        <f t="shared" si="101"/>
        <v>CC</v>
      </c>
      <c r="D1167" t="str">
        <f t="shared" si="102"/>
        <v>REGION ILE DE FRANCE NORD</v>
      </c>
      <c r="E1167" s="12" t="str">
        <f t="shared" si="100"/>
        <v>TERRAIN</v>
      </c>
      <c r="F1167" s="4" t="s">
        <v>603</v>
      </c>
      <c r="G1167" s="4" t="s">
        <v>7241</v>
      </c>
      <c r="H1167" s="5">
        <v>1</v>
      </c>
      <c r="I1167" s="5"/>
      <c r="J1167" s="5">
        <v>1</v>
      </c>
      <c r="K1167" s="5" t="s">
        <v>1325</v>
      </c>
      <c r="L1167" s="5" t="s">
        <v>605</v>
      </c>
      <c r="M1167" s="5" t="s">
        <v>604</v>
      </c>
      <c r="N1167" s="5"/>
      <c r="O1167" s="5"/>
      <c r="P1167" s="5"/>
      <c r="Q1167" s="5"/>
      <c r="R1167" s="5"/>
      <c r="S1167" s="5"/>
      <c r="T1167" s="5" t="s">
        <v>25</v>
      </c>
      <c r="U1167" s="6">
        <v>36404</v>
      </c>
      <c r="V1167" s="4" t="s">
        <v>1363</v>
      </c>
      <c r="W1167" s="4" t="s">
        <v>1329</v>
      </c>
      <c r="X1167" s="5" t="s">
        <v>18</v>
      </c>
      <c r="Y1167" s="5"/>
      <c r="Z1167" s="5"/>
      <c r="AA1167" s="4" t="s">
        <v>7242</v>
      </c>
      <c r="AB1167" s="5"/>
      <c r="AC1167" s="5"/>
      <c r="AD1167" s="5" t="s">
        <v>1331</v>
      </c>
      <c r="AE1167" s="5"/>
      <c r="AF1167" s="6">
        <v>27085</v>
      </c>
      <c r="AG1167" s="5">
        <v>50</v>
      </c>
      <c r="AH1167" s="5">
        <v>100</v>
      </c>
      <c r="AI1167" s="5" t="s">
        <v>1332</v>
      </c>
      <c r="AJ1167" s="6">
        <v>36404</v>
      </c>
      <c r="AK1167" s="5">
        <v>25</v>
      </c>
      <c r="AL1167" s="6">
        <v>36404</v>
      </c>
      <c r="AM1167" s="5" t="s">
        <v>1333</v>
      </c>
      <c r="AN1167" s="5">
        <v>62360</v>
      </c>
      <c r="AO1167" s="5" t="s">
        <v>7243</v>
      </c>
      <c r="AP1167" s="5" t="s">
        <v>12477</v>
      </c>
      <c r="AQ1167" s="4" t="s">
        <v>1351</v>
      </c>
      <c r="AR1167" s="5" t="s">
        <v>12478</v>
      </c>
      <c r="AS1167" s="4" t="s">
        <v>1638</v>
      </c>
      <c r="AT1167" s="5" t="s">
        <v>1639</v>
      </c>
      <c r="AU1167" s="5" t="s">
        <v>41</v>
      </c>
      <c r="AV1167" s="4" t="s">
        <v>1640</v>
      </c>
      <c r="AW1167" s="5" t="s">
        <v>142</v>
      </c>
      <c r="AX1167" s="4" t="s">
        <v>1982</v>
      </c>
      <c r="AY1167" s="5" t="s">
        <v>1983</v>
      </c>
      <c r="AZ1167" s="5" t="s">
        <v>11</v>
      </c>
      <c r="BA1167" s="4" t="s">
        <v>1984</v>
      </c>
      <c r="BB1167" s="5" t="s">
        <v>1985</v>
      </c>
      <c r="BC1167" s="4" t="s">
        <v>7241</v>
      </c>
      <c r="BD1167" s="5" t="s">
        <v>7244</v>
      </c>
      <c r="BE1167" s="5" t="s">
        <v>25</v>
      </c>
      <c r="BF1167" s="5" t="s">
        <v>1333</v>
      </c>
      <c r="BG1167" s="4" t="s">
        <v>7245</v>
      </c>
      <c r="BH1167" s="5" t="s">
        <v>1343</v>
      </c>
    </row>
    <row r="1168" spans="1:60" x14ac:dyDescent="0.25">
      <c r="A1168">
        <f t="shared" si="97"/>
        <v>305982</v>
      </c>
      <c r="B1168">
        <f t="shared" si="98"/>
        <v>7023593</v>
      </c>
      <c r="C1168" s="17" t="str">
        <f t="shared" si="101"/>
        <v>CC</v>
      </c>
      <c r="D1168" t="str">
        <f t="shared" si="102"/>
        <v>REGION GRAND SUD</v>
      </c>
      <c r="E1168" s="12" t="str">
        <f t="shared" si="100"/>
        <v>TERRAIN</v>
      </c>
      <c r="F1168" s="4" t="s">
        <v>7246</v>
      </c>
      <c r="G1168" s="4" t="s">
        <v>7247</v>
      </c>
      <c r="H1168" s="5">
        <v>1</v>
      </c>
      <c r="I1168" s="5"/>
      <c r="J1168" s="5">
        <v>1</v>
      </c>
      <c r="K1168" s="5" t="s">
        <v>1325</v>
      </c>
      <c r="L1168" s="5" t="s">
        <v>655</v>
      </c>
      <c r="M1168" s="5" t="s">
        <v>7248</v>
      </c>
      <c r="N1168" s="5"/>
      <c r="O1168" s="5"/>
      <c r="P1168" s="5"/>
      <c r="Q1168" s="5"/>
      <c r="R1168" s="5"/>
      <c r="S1168" s="5"/>
      <c r="T1168" s="5" t="s">
        <v>25</v>
      </c>
      <c r="U1168" s="6">
        <v>45505</v>
      </c>
      <c r="V1168" s="4" t="s">
        <v>1363</v>
      </c>
      <c r="W1168" s="4" t="s">
        <v>1329</v>
      </c>
      <c r="X1168" s="5" t="s">
        <v>18</v>
      </c>
      <c r="Y1168" s="5"/>
      <c r="Z1168" s="5"/>
      <c r="AA1168" s="4" t="s">
        <v>5501</v>
      </c>
      <c r="AB1168" s="5"/>
      <c r="AC1168" s="5"/>
      <c r="AD1168" s="5" t="s">
        <v>1331</v>
      </c>
      <c r="AE1168" s="5"/>
      <c r="AF1168" s="6">
        <v>33350</v>
      </c>
      <c r="AG1168" s="5">
        <v>33</v>
      </c>
      <c r="AH1168" s="5">
        <v>100</v>
      </c>
      <c r="AI1168" s="5" t="s">
        <v>1332</v>
      </c>
      <c r="AJ1168" s="6">
        <v>45383</v>
      </c>
      <c r="AK1168" s="5">
        <v>0</v>
      </c>
      <c r="AL1168" s="6">
        <v>45383</v>
      </c>
      <c r="AM1168" s="5" t="s">
        <v>1333</v>
      </c>
      <c r="AN1168" s="5">
        <v>30300</v>
      </c>
      <c r="AO1168" s="5" t="s">
        <v>7249</v>
      </c>
      <c r="AP1168" s="5" t="s">
        <v>1335</v>
      </c>
      <c r="AQ1168" s="4" t="s">
        <v>1336</v>
      </c>
      <c r="AR1168" s="5" t="s">
        <v>12476</v>
      </c>
      <c r="AS1168" s="4" t="s">
        <v>1403</v>
      </c>
      <c r="AT1168" s="5" t="s">
        <v>1404</v>
      </c>
      <c r="AU1168" s="5" t="s">
        <v>41</v>
      </c>
      <c r="AV1168" s="4" t="s">
        <v>1405</v>
      </c>
      <c r="AW1168" s="5" t="s">
        <v>61</v>
      </c>
      <c r="AX1168" s="4" t="s">
        <v>2047</v>
      </c>
      <c r="AY1168" s="5" t="s">
        <v>2048</v>
      </c>
      <c r="AZ1168" s="5" t="s">
        <v>11</v>
      </c>
      <c r="BA1168" s="4" t="s">
        <v>2049</v>
      </c>
      <c r="BB1168" s="5" t="s">
        <v>2050</v>
      </c>
      <c r="BC1168" s="4" t="s">
        <v>7247</v>
      </c>
      <c r="BD1168" s="5" t="s">
        <v>7250</v>
      </c>
      <c r="BE1168" s="5" t="s">
        <v>25</v>
      </c>
      <c r="BF1168" s="5" t="s">
        <v>1333</v>
      </c>
      <c r="BG1168" s="4" t="s">
        <v>7251</v>
      </c>
      <c r="BH1168" s="5" t="s">
        <v>1343</v>
      </c>
    </row>
    <row r="1169" spans="1:60" x14ac:dyDescent="0.25">
      <c r="A1169">
        <f t="shared" si="97"/>
        <v>303501</v>
      </c>
      <c r="B1169">
        <f t="shared" si="98"/>
        <v>11198</v>
      </c>
      <c r="C1169" s="17" t="str">
        <f t="shared" si="101"/>
        <v>ASSISTANTE</v>
      </c>
      <c r="D1169" t="str">
        <f t="shared" si="102"/>
        <v>REGION CENTRE EST</v>
      </c>
      <c r="E1169" s="12" t="str">
        <f t="shared" si="100"/>
        <v>TERRAIN</v>
      </c>
      <c r="F1169" s="4" t="s">
        <v>7252</v>
      </c>
      <c r="G1169" s="4" t="s">
        <v>7253</v>
      </c>
      <c r="H1169" s="5">
        <v>1</v>
      </c>
      <c r="I1169" s="5"/>
      <c r="J1169" s="5">
        <v>2</v>
      </c>
      <c r="K1169" s="5" t="s">
        <v>1345</v>
      </c>
      <c r="L1169" s="5" t="s">
        <v>1012</v>
      </c>
      <c r="M1169" s="5" t="s">
        <v>7254</v>
      </c>
      <c r="N1169" s="5"/>
      <c r="O1169" s="5"/>
      <c r="P1169" s="5"/>
      <c r="Q1169" s="5"/>
      <c r="R1169" s="5"/>
      <c r="S1169" s="5"/>
      <c r="T1169" s="5" t="s">
        <v>1469</v>
      </c>
      <c r="U1169" s="6">
        <v>36192</v>
      </c>
      <c r="V1169" s="4" t="s">
        <v>1470</v>
      </c>
      <c r="W1169" s="4" t="s">
        <v>1392</v>
      </c>
      <c r="X1169" s="5" t="s">
        <v>1471</v>
      </c>
      <c r="Y1169" s="5"/>
      <c r="Z1169" s="5"/>
      <c r="AA1169" s="4"/>
      <c r="AB1169" s="5"/>
      <c r="AC1169" s="5"/>
      <c r="AD1169" s="5">
        <v>4</v>
      </c>
      <c r="AE1169" s="5"/>
      <c r="AF1169" s="6">
        <v>23818</v>
      </c>
      <c r="AG1169" s="5">
        <v>59</v>
      </c>
      <c r="AH1169" s="5">
        <v>100</v>
      </c>
      <c r="AI1169" s="5" t="s">
        <v>1332</v>
      </c>
      <c r="AJ1169" s="6">
        <v>31789</v>
      </c>
      <c r="AK1169" s="5">
        <v>37</v>
      </c>
      <c r="AL1169" s="6">
        <v>31789</v>
      </c>
      <c r="AM1169" s="5"/>
      <c r="AN1169" s="5">
        <v>21240</v>
      </c>
      <c r="AO1169" s="5" t="s">
        <v>7255</v>
      </c>
      <c r="AP1169" s="5" t="s">
        <v>1536</v>
      </c>
      <c r="AQ1169" s="4" t="s">
        <v>12479</v>
      </c>
      <c r="AR1169" s="5" t="s">
        <v>12480</v>
      </c>
      <c r="AS1169" s="4"/>
      <c r="AT1169" s="5"/>
      <c r="AU1169" s="5"/>
      <c r="AV1169" s="4" t="s">
        <v>1442</v>
      </c>
      <c r="AW1169" s="5" t="s">
        <v>12</v>
      </c>
      <c r="AX1169" s="4"/>
      <c r="AY1169" s="5"/>
      <c r="AZ1169" s="5"/>
      <c r="BA1169" s="4"/>
      <c r="BB1169" s="5"/>
      <c r="BC1169" s="4"/>
      <c r="BD1169" s="5"/>
      <c r="BE1169" s="5"/>
      <c r="BF1169" s="5"/>
      <c r="BG1169" s="4"/>
      <c r="BH1169" s="5"/>
    </row>
    <row r="1170" spans="1:60" x14ac:dyDescent="0.25">
      <c r="A1170">
        <f t="shared" ref="A1170:A1230" si="103">G1170*1</f>
        <v>306265</v>
      </c>
      <c r="B1170">
        <f t="shared" ref="B1170:B1230" si="104">F1170*1</f>
        <v>7024146</v>
      </c>
      <c r="C1170" s="17" t="str">
        <f t="shared" si="101"/>
        <v>CC</v>
      </c>
      <c r="D1170" t="str">
        <f t="shared" si="102"/>
        <v>REGION GRAND OUEST</v>
      </c>
      <c r="E1170" s="12" t="str">
        <f t="shared" ref="E1170:E1230" si="105">IF(BB1170="OC FICTIVE","EN MISSION","TERRAIN")</f>
        <v>TERRAIN</v>
      </c>
      <c r="F1170" s="4" t="s">
        <v>7256</v>
      </c>
      <c r="G1170" s="4" t="s">
        <v>7257</v>
      </c>
      <c r="H1170" s="5">
        <v>1</v>
      </c>
      <c r="I1170" s="5"/>
      <c r="J1170" s="5">
        <v>2</v>
      </c>
      <c r="K1170" s="5" t="s">
        <v>1345</v>
      </c>
      <c r="L1170" s="5" t="s">
        <v>7258</v>
      </c>
      <c r="M1170" s="5" t="s">
        <v>7259</v>
      </c>
      <c r="N1170" s="5"/>
      <c r="O1170" s="5"/>
      <c r="P1170" s="5"/>
      <c r="Q1170" s="5"/>
      <c r="R1170" s="5"/>
      <c r="S1170" s="5"/>
      <c r="T1170" s="5" t="s">
        <v>245</v>
      </c>
      <c r="U1170" s="6">
        <v>45536</v>
      </c>
      <c r="V1170" s="4" t="s">
        <v>1328</v>
      </c>
      <c r="W1170" s="4" t="s">
        <v>1329</v>
      </c>
      <c r="X1170" s="5" t="s">
        <v>18</v>
      </c>
      <c r="Y1170" s="5"/>
      <c r="Z1170" s="5"/>
      <c r="AA1170" s="4" t="s">
        <v>7260</v>
      </c>
      <c r="AB1170" s="5"/>
      <c r="AC1170" s="5"/>
      <c r="AD1170" s="5" t="s">
        <v>1331</v>
      </c>
      <c r="AE1170" s="5"/>
      <c r="AF1170" s="6">
        <v>31806</v>
      </c>
      <c r="AG1170" s="5">
        <v>37</v>
      </c>
      <c r="AH1170" s="5">
        <v>100</v>
      </c>
      <c r="AI1170" s="5" t="s">
        <v>1332</v>
      </c>
      <c r="AJ1170" s="6">
        <v>45536</v>
      </c>
      <c r="AK1170" s="5">
        <v>0</v>
      </c>
      <c r="AL1170" s="6">
        <v>45536</v>
      </c>
      <c r="AM1170" s="5" t="s">
        <v>1333</v>
      </c>
      <c r="AN1170" s="5">
        <v>24100</v>
      </c>
      <c r="AO1170" s="5" t="s">
        <v>7261</v>
      </c>
      <c r="AP1170" s="5" t="s">
        <v>1413</v>
      </c>
      <c r="AQ1170" s="4" t="s">
        <v>1414</v>
      </c>
      <c r="AR1170" s="5" t="s">
        <v>19</v>
      </c>
      <c r="AS1170" s="4" t="s">
        <v>2225</v>
      </c>
      <c r="AT1170" s="5" t="s">
        <v>2226</v>
      </c>
      <c r="AU1170" s="5" t="s">
        <v>41</v>
      </c>
      <c r="AV1170" s="4" t="s">
        <v>2227</v>
      </c>
      <c r="AW1170" s="5" t="s">
        <v>89</v>
      </c>
      <c r="AX1170" s="4" t="s">
        <v>3900</v>
      </c>
      <c r="AY1170" s="5" t="s">
        <v>3901</v>
      </c>
      <c r="AZ1170" s="5" t="s">
        <v>11</v>
      </c>
      <c r="BA1170" s="4" t="s">
        <v>3902</v>
      </c>
      <c r="BB1170" s="5" t="s">
        <v>3903</v>
      </c>
      <c r="BC1170" s="4" t="s">
        <v>7257</v>
      </c>
      <c r="BD1170" s="5" t="s">
        <v>7262</v>
      </c>
      <c r="BE1170" s="5" t="s">
        <v>245</v>
      </c>
      <c r="BF1170" s="5" t="s">
        <v>1333</v>
      </c>
      <c r="BG1170" s="4" t="s">
        <v>7263</v>
      </c>
      <c r="BH1170" s="5" t="s">
        <v>1343</v>
      </c>
    </row>
    <row r="1171" spans="1:60" x14ac:dyDescent="0.25">
      <c r="A1171">
        <f t="shared" si="103"/>
        <v>303026</v>
      </c>
      <c r="B1171">
        <f t="shared" si="104"/>
        <v>3101666</v>
      </c>
      <c r="C1171" s="17" t="str">
        <f t="shared" si="101"/>
        <v>CC</v>
      </c>
      <c r="D1171" t="str">
        <f t="shared" si="102"/>
        <v>REGION GRAND OUEST</v>
      </c>
      <c r="E1171" s="12" t="str">
        <f t="shared" si="105"/>
        <v>TERRAIN</v>
      </c>
      <c r="F1171" s="4" t="s">
        <v>7264</v>
      </c>
      <c r="G1171" s="4" t="s">
        <v>7265</v>
      </c>
      <c r="H1171" s="5">
        <v>1</v>
      </c>
      <c r="I1171" s="5"/>
      <c r="J1171" s="5">
        <v>1</v>
      </c>
      <c r="K1171" s="5" t="s">
        <v>1325</v>
      </c>
      <c r="L1171" s="5" t="s">
        <v>466</v>
      </c>
      <c r="M1171" s="5" t="s">
        <v>7266</v>
      </c>
      <c r="N1171" s="5" t="s">
        <v>25</v>
      </c>
      <c r="O1171" s="6">
        <v>45597</v>
      </c>
      <c r="P1171" s="5"/>
      <c r="Q1171" s="5" t="s">
        <v>1346</v>
      </c>
      <c r="R1171" s="5">
        <v>5</v>
      </c>
      <c r="S1171" s="5" t="s">
        <v>18</v>
      </c>
      <c r="T1171" s="5" t="s">
        <v>71</v>
      </c>
      <c r="U1171" s="6">
        <v>45627</v>
      </c>
      <c r="V1171" s="4" t="s">
        <v>1437</v>
      </c>
      <c r="W1171" s="4" t="s">
        <v>1329</v>
      </c>
      <c r="X1171" s="5" t="s">
        <v>18</v>
      </c>
      <c r="Y1171" s="5" t="s">
        <v>1348</v>
      </c>
      <c r="Z1171" s="5"/>
      <c r="AA1171" s="4" t="s">
        <v>7267</v>
      </c>
      <c r="AB1171" s="5" t="s">
        <v>1393</v>
      </c>
      <c r="AC1171" s="5"/>
      <c r="AD1171" s="5" t="s">
        <v>1393</v>
      </c>
      <c r="AE1171" s="5"/>
      <c r="AF1171" s="6">
        <v>28038</v>
      </c>
      <c r="AG1171" s="5">
        <v>48</v>
      </c>
      <c r="AH1171" s="5">
        <v>100</v>
      </c>
      <c r="AI1171" s="5" t="s">
        <v>1332</v>
      </c>
      <c r="AJ1171" s="6">
        <v>42522</v>
      </c>
      <c r="AK1171" s="5">
        <v>8</v>
      </c>
      <c r="AL1171" s="6">
        <v>42522</v>
      </c>
      <c r="AM1171" s="5" t="s">
        <v>1333</v>
      </c>
      <c r="AN1171" s="5">
        <v>79000</v>
      </c>
      <c r="AO1171" s="5" t="s">
        <v>7268</v>
      </c>
      <c r="AP1171" s="5" t="s">
        <v>1413</v>
      </c>
      <c r="AQ1171" s="4" t="s">
        <v>1414</v>
      </c>
      <c r="AR1171" s="5" t="s">
        <v>19</v>
      </c>
      <c r="AS1171" s="4" t="s">
        <v>1585</v>
      </c>
      <c r="AT1171" s="5" t="s">
        <v>1586</v>
      </c>
      <c r="AU1171" s="5" t="s">
        <v>41</v>
      </c>
      <c r="AV1171" s="4" t="s">
        <v>1587</v>
      </c>
      <c r="AW1171" s="5" t="s">
        <v>340</v>
      </c>
      <c r="AX1171" s="4" t="s">
        <v>5505</v>
      </c>
      <c r="AY1171" s="5" t="s">
        <v>5507</v>
      </c>
      <c r="AZ1171" s="5" t="s">
        <v>1357</v>
      </c>
      <c r="BA1171" s="4" t="s">
        <v>3688</v>
      </c>
      <c r="BB1171" s="5" t="s">
        <v>11113</v>
      </c>
      <c r="BC1171" s="4" t="s">
        <v>7265</v>
      </c>
      <c r="BD1171" s="5" t="s">
        <v>7269</v>
      </c>
      <c r="BE1171" s="5" t="s">
        <v>71</v>
      </c>
      <c r="BF1171" s="5" t="s">
        <v>1333</v>
      </c>
      <c r="BG1171" s="4" t="s">
        <v>7270</v>
      </c>
      <c r="BH1171" s="5" t="s">
        <v>1343</v>
      </c>
    </row>
    <row r="1172" spans="1:60" x14ac:dyDescent="0.25">
      <c r="A1172">
        <f t="shared" si="103"/>
        <v>301914</v>
      </c>
      <c r="B1172">
        <f t="shared" si="104"/>
        <v>3101067</v>
      </c>
      <c r="C1172" s="17" t="str">
        <f t="shared" si="101"/>
        <v>CC</v>
      </c>
      <c r="D1172" t="str">
        <f t="shared" si="102"/>
        <v>REGION ILE DE FRANCE NORD</v>
      </c>
      <c r="E1172" s="12" t="str">
        <f t="shared" si="105"/>
        <v>TERRAIN</v>
      </c>
      <c r="F1172" s="4" t="s">
        <v>7271</v>
      </c>
      <c r="G1172" s="4" t="s">
        <v>7272</v>
      </c>
      <c r="H1172" s="5">
        <v>1</v>
      </c>
      <c r="I1172" s="5"/>
      <c r="J1172" s="5">
        <v>1</v>
      </c>
      <c r="K1172" s="5" t="s">
        <v>1325</v>
      </c>
      <c r="L1172" s="5" t="s">
        <v>7273</v>
      </c>
      <c r="M1172" s="5" t="s">
        <v>7274</v>
      </c>
      <c r="N1172" s="5"/>
      <c r="O1172" s="5"/>
      <c r="P1172" s="5"/>
      <c r="Q1172" s="5"/>
      <c r="R1172" s="5"/>
      <c r="S1172" s="5"/>
      <c r="T1172" s="5" t="s">
        <v>25</v>
      </c>
      <c r="U1172" s="6">
        <v>41730</v>
      </c>
      <c r="V1172" s="4" t="s">
        <v>1363</v>
      </c>
      <c r="W1172" s="4" t="s">
        <v>1329</v>
      </c>
      <c r="X1172" s="5" t="s">
        <v>18</v>
      </c>
      <c r="Y1172" s="5"/>
      <c r="Z1172" s="5"/>
      <c r="AA1172" s="4" t="s">
        <v>2338</v>
      </c>
      <c r="AB1172" s="5"/>
      <c r="AC1172" s="5"/>
      <c r="AD1172" s="5" t="s">
        <v>1331</v>
      </c>
      <c r="AE1172" s="5"/>
      <c r="AF1172" s="6">
        <v>29687</v>
      </c>
      <c r="AG1172" s="5">
        <v>43</v>
      </c>
      <c r="AH1172" s="5">
        <v>100</v>
      </c>
      <c r="AI1172" s="5" t="s">
        <v>1332</v>
      </c>
      <c r="AJ1172" s="6">
        <v>41730</v>
      </c>
      <c r="AK1172" s="5">
        <v>10</v>
      </c>
      <c r="AL1172" s="6">
        <v>41730</v>
      </c>
      <c r="AM1172" s="5" t="s">
        <v>1333</v>
      </c>
      <c r="AN1172" s="5">
        <v>92350</v>
      </c>
      <c r="AO1172" s="5" t="s">
        <v>7275</v>
      </c>
      <c r="AP1172" s="5" t="s">
        <v>12477</v>
      </c>
      <c r="AQ1172" s="4" t="s">
        <v>1351</v>
      </c>
      <c r="AR1172" s="5" t="s">
        <v>12478</v>
      </c>
      <c r="AS1172" s="4" t="s">
        <v>1352</v>
      </c>
      <c r="AT1172" s="5" t="s">
        <v>1353</v>
      </c>
      <c r="AU1172" s="5" t="s">
        <v>41</v>
      </c>
      <c r="AV1172" s="4" t="s">
        <v>1354</v>
      </c>
      <c r="AW1172" s="5" t="s">
        <v>17</v>
      </c>
      <c r="AX1172" s="4" t="s">
        <v>2116</v>
      </c>
      <c r="AY1172" s="5" t="s">
        <v>2117</v>
      </c>
      <c r="AZ1172" s="5" t="s">
        <v>11</v>
      </c>
      <c r="BA1172" s="4" t="s">
        <v>2118</v>
      </c>
      <c r="BB1172" s="5" t="s">
        <v>2119</v>
      </c>
      <c r="BC1172" s="4" t="s">
        <v>7272</v>
      </c>
      <c r="BD1172" s="5" t="s">
        <v>7276</v>
      </c>
      <c r="BE1172" s="5" t="s">
        <v>25</v>
      </c>
      <c r="BF1172" s="5" t="s">
        <v>1333</v>
      </c>
      <c r="BG1172" s="4" t="s">
        <v>7277</v>
      </c>
      <c r="BH1172" s="5" t="s">
        <v>1343</v>
      </c>
    </row>
    <row r="1173" spans="1:60" x14ac:dyDescent="0.25">
      <c r="A1173">
        <f t="shared" si="103"/>
        <v>304924</v>
      </c>
      <c r="B1173">
        <f t="shared" si="104"/>
        <v>3102702</v>
      </c>
      <c r="C1173" s="17" t="str">
        <f t="shared" si="101"/>
        <v>CC</v>
      </c>
      <c r="D1173" t="str">
        <f t="shared" si="102"/>
        <v>REGION GRAND OUEST</v>
      </c>
      <c r="E1173" s="12" t="str">
        <f t="shared" si="105"/>
        <v>TERRAIN</v>
      </c>
      <c r="F1173" s="4" t="s">
        <v>406</v>
      </c>
      <c r="G1173" s="4" t="s">
        <v>7278</v>
      </c>
      <c r="H1173" s="5">
        <v>1</v>
      </c>
      <c r="I1173" s="5"/>
      <c r="J1173" s="5">
        <v>1</v>
      </c>
      <c r="K1173" s="5" t="s">
        <v>1325</v>
      </c>
      <c r="L1173" s="5" t="s">
        <v>408</v>
      </c>
      <c r="M1173" s="5" t="s">
        <v>407</v>
      </c>
      <c r="N1173" s="5"/>
      <c r="O1173" s="5"/>
      <c r="P1173" s="5"/>
      <c r="Q1173" s="5"/>
      <c r="R1173" s="5"/>
      <c r="S1173" s="5"/>
      <c r="T1173" s="5" t="s">
        <v>25</v>
      </c>
      <c r="U1173" s="6">
        <v>44440</v>
      </c>
      <c r="V1173" s="4" t="s">
        <v>1363</v>
      </c>
      <c r="W1173" s="4" t="s">
        <v>1329</v>
      </c>
      <c r="X1173" s="5" t="s">
        <v>18</v>
      </c>
      <c r="Y1173" s="5"/>
      <c r="Z1173" s="5"/>
      <c r="AA1173" s="4" t="s">
        <v>7279</v>
      </c>
      <c r="AB1173" s="5"/>
      <c r="AC1173" s="5"/>
      <c r="AD1173" s="5" t="s">
        <v>1331</v>
      </c>
      <c r="AE1173" s="5"/>
      <c r="AF1173" s="6">
        <v>30102</v>
      </c>
      <c r="AG1173" s="5">
        <v>42</v>
      </c>
      <c r="AH1173" s="5">
        <v>100</v>
      </c>
      <c r="AI1173" s="5" t="s">
        <v>1332</v>
      </c>
      <c r="AJ1173" s="6">
        <v>44256</v>
      </c>
      <c r="AK1173" s="5">
        <v>3</v>
      </c>
      <c r="AL1173" s="6">
        <v>44256</v>
      </c>
      <c r="AM1173" s="5" t="s">
        <v>1333</v>
      </c>
      <c r="AN1173" s="5">
        <v>56700</v>
      </c>
      <c r="AO1173" s="5" t="s">
        <v>7280</v>
      </c>
      <c r="AP1173" s="5" t="s">
        <v>1413</v>
      </c>
      <c r="AQ1173" s="4" t="s">
        <v>1414</v>
      </c>
      <c r="AR1173" s="5" t="s">
        <v>19</v>
      </c>
      <c r="AS1173" s="4" t="s">
        <v>12481</v>
      </c>
      <c r="AT1173" s="5" t="s">
        <v>12482</v>
      </c>
      <c r="AU1173" s="5" t="s">
        <v>41</v>
      </c>
      <c r="AV1173" s="4" t="s">
        <v>1683</v>
      </c>
      <c r="AW1173" s="5" t="s">
        <v>330</v>
      </c>
      <c r="AX1173" s="4" t="s">
        <v>1684</v>
      </c>
      <c r="AY1173" s="5" t="s">
        <v>1685</v>
      </c>
      <c r="AZ1173" s="5" t="s">
        <v>11</v>
      </c>
      <c r="BA1173" s="4" t="s">
        <v>1686</v>
      </c>
      <c r="BB1173" s="5" t="s">
        <v>1687</v>
      </c>
      <c r="BC1173" s="4" t="s">
        <v>7278</v>
      </c>
      <c r="BD1173" s="5" t="s">
        <v>7281</v>
      </c>
      <c r="BE1173" s="5" t="s">
        <v>25</v>
      </c>
      <c r="BF1173" s="5" t="s">
        <v>1333</v>
      </c>
      <c r="BG1173" s="4" t="s">
        <v>7282</v>
      </c>
      <c r="BH1173" s="5" t="s">
        <v>1343</v>
      </c>
    </row>
    <row r="1174" spans="1:60" x14ac:dyDescent="0.25">
      <c r="A1174">
        <f t="shared" si="103"/>
        <v>189569</v>
      </c>
      <c r="B1174">
        <f t="shared" si="104"/>
        <v>3001212</v>
      </c>
      <c r="C1174" s="17" t="str">
        <f t="shared" si="101"/>
        <v>CC</v>
      </c>
      <c r="D1174" t="str">
        <f t="shared" si="102"/>
        <v>REGION GRAND OUEST</v>
      </c>
      <c r="E1174" s="12" t="str">
        <f t="shared" si="105"/>
        <v>TERRAIN</v>
      </c>
      <c r="F1174" s="4" t="s">
        <v>977</v>
      </c>
      <c r="G1174" s="4" t="s">
        <v>7283</v>
      </c>
      <c r="H1174" s="5">
        <v>1</v>
      </c>
      <c r="I1174" s="5"/>
      <c r="J1174" s="5">
        <v>1</v>
      </c>
      <c r="K1174" s="5" t="s">
        <v>1325</v>
      </c>
      <c r="L1174" s="5" t="s">
        <v>303</v>
      </c>
      <c r="M1174" s="5" t="s">
        <v>407</v>
      </c>
      <c r="N1174" s="5"/>
      <c r="O1174" s="6"/>
      <c r="P1174" s="5"/>
      <c r="Q1174" s="5"/>
      <c r="R1174" s="5"/>
      <c r="S1174" s="5"/>
      <c r="T1174" s="5" t="s">
        <v>25</v>
      </c>
      <c r="U1174" s="6">
        <v>38322</v>
      </c>
      <c r="V1174" s="4" t="s">
        <v>1363</v>
      </c>
      <c r="W1174" s="4" t="s">
        <v>1329</v>
      </c>
      <c r="X1174" s="5" t="s">
        <v>18</v>
      </c>
      <c r="Y1174" s="5"/>
      <c r="Z1174" s="5"/>
      <c r="AA1174" s="4" t="s">
        <v>7284</v>
      </c>
      <c r="AB1174" s="5"/>
      <c r="AC1174" s="5"/>
      <c r="AD1174" s="5" t="s">
        <v>1331</v>
      </c>
      <c r="AE1174" s="5"/>
      <c r="AF1174" s="6">
        <v>24736</v>
      </c>
      <c r="AG1174" s="5">
        <v>57</v>
      </c>
      <c r="AH1174" s="5">
        <v>100</v>
      </c>
      <c r="AI1174" s="5" t="s">
        <v>1332</v>
      </c>
      <c r="AJ1174" s="6">
        <v>38322</v>
      </c>
      <c r="AK1174" s="5">
        <v>20</v>
      </c>
      <c r="AL1174" s="6">
        <v>38322</v>
      </c>
      <c r="AM1174" s="5" t="s">
        <v>1333</v>
      </c>
      <c r="AN1174" s="5">
        <v>29200</v>
      </c>
      <c r="AO1174" s="5" t="s">
        <v>3636</v>
      </c>
      <c r="AP1174" s="5" t="s">
        <v>1413</v>
      </c>
      <c r="AQ1174" s="4" t="s">
        <v>1414</v>
      </c>
      <c r="AR1174" s="5" t="s">
        <v>19</v>
      </c>
      <c r="AS1174" s="4" t="s">
        <v>12481</v>
      </c>
      <c r="AT1174" s="5" t="s">
        <v>12482</v>
      </c>
      <c r="AU1174" s="5" t="s">
        <v>41</v>
      </c>
      <c r="AV1174" s="4" t="s">
        <v>1683</v>
      </c>
      <c r="AW1174" s="5" t="s">
        <v>330</v>
      </c>
      <c r="AX1174" s="4" t="s">
        <v>5425</v>
      </c>
      <c r="AY1174" s="5" t="s">
        <v>5429</v>
      </c>
      <c r="AZ1174" s="5" t="s">
        <v>1357</v>
      </c>
      <c r="BA1174" s="4" t="s">
        <v>3138</v>
      </c>
      <c r="BB1174" s="5" t="s">
        <v>11114</v>
      </c>
      <c r="BC1174" s="4" t="s">
        <v>7283</v>
      </c>
      <c r="BD1174" s="5" t="s">
        <v>7285</v>
      </c>
      <c r="BE1174" s="5" t="s">
        <v>25</v>
      </c>
      <c r="BF1174" s="5" t="s">
        <v>1333</v>
      </c>
      <c r="BG1174" s="4" t="s">
        <v>7286</v>
      </c>
      <c r="BH1174" s="5" t="s">
        <v>1343</v>
      </c>
    </row>
    <row r="1175" spans="1:60" x14ac:dyDescent="0.25">
      <c r="A1175">
        <f t="shared" si="103"/>
        <v>305505</v>
      </c>
      <c r="B1175">
        <f t="shared" si="104"/>
        <v>7022239</v>
      </c>
      <c r="C1175" s="17" t="str">
        <f t="shared" si="101"/>
        <v>CC</v>
      </c>
      <c r="D1175" t="str">
        <f t="shared" si="102"/>
        <v>REGION ILE DE FRANCE NORD</v>
      </c>
      <c r="E1175" s="12" t="str">
        <f t="shared" si="105"/>
        <v>TERRAIN</v>
      </c>
      <c r="F1175" s="4" t="s">
        <v>7287</v>
      </c>
      <c r="G1175" s="4" t="s">
        <v>7288</v>
      </c>
      <c r="H1175" s="5">
        <v>1</v>
      </c>
      <c r="I1175" s="5"/>
      <c r="J1175" s="5">
        <v>1</v>
      </c>
      <c r="K1175" s="5" t="s">
        <v>1325</v>
      </c>
      <c r="L1175" s="5" t="s">
        <v>980</v>
      </c>
      <c r="M1175" s="5" t="s">
        <v>7289</v>
      </c>
      <c r="N1175" s="5"/>
      <c r="O1175" s="5"/>
      <c r="P1175" s="5"/>
      <c r="Q1175" s="5"/>
      <c r="R1175" s="5"/>
      <c r="S1175" s="5"/>
      <c r="T1175" s="5" t="s">
        <v>260</v>
      </c>
      <c r="U1175" s="6">
        <v>45383</v>
      </c>
      <c r="V1175" s="5" t="s">
        <v>1347</v>
      </c>
      <c r="W1175" s="4" t="s">
        <v>1329</v>
      </c>
      <c r="X1175" s="5" t="s">
        <v>18</v>
      </c>
      <c r="Y1175" s="5" t="s">
        <v>1348</v>
      </c>
      <c r="Z1175" s="5"/>
      <c r="AA1175" s="5" t="s">
        <v>4282</v>
      </c>
      <c r="AB1175" s="5"/>
      <c r="AC1175" s="5"/>
      <c r="AD1175" s="5" t="s">
        <v>1331</v>
      </c>
      <c r="AE1175" s="5"/>
      <c r="AF1175" s="5">
        <v>34423</v>
      </c>
      <c r="AG1175" s="5">
        <v>30</v>
      </c>
      <c r="AH1175" s="5">
        <v>100</v>
      </c>
      <c r="AI1175" s="5" t="s">
        <v>1332</v>
      </c>
      <c r="AJ1175" s="5">
        <v>44958</v>
      </c>
      <c r="AK1175" s="5">
        <v>1</v>
      </c>
      <c r="AL1175" s="5">
        <v>44958</v>
      </c>
      <c r="AM1175" s="5" t="s">
        <v>1333</v>
      </c>
      <c r="AN1175" s="5">
        <v>59150</v>
      </c>
      <c r="AO1175" s="5" t="s">
        <v>7290</v>
      </c>
      <c r="AP1175" s="5" t="s">
        <v>12477</v>
      </c>
      <c r="AQ1175" s="4" t="s">
        <v>1351</v>
      </c>
      <c r="AR1175" s="5" t="s">
        <v>12478</v>
      </c>
      <c r="AS1175" s="4" t="s">
        <v>2022</v>
      </c>
      <c r="AT1175" s="5" t="s">
        <v>2023</v>
      </c>
      <c r="AU1175" s="5" t="s">
        <v>41</v>
      </c>
      <c r="AV1175" s="4" t="s">
        <v>2024</v>
      </c>
      <c r="AW1175" s="5" t="s">
        <v>26</v>
      </c>
      <c r="AX1175" s="4" t="s">
        <v>2732</v>
      </c>
      <c r="AY1175" s="5" t="s">
        <v>2733</v>
      </c>
      <c r="AZ1175" s="5" t="s">
        <v>11</v>
      </c>
      <c r="BA1175" s="4" t="s">
        <v>2734</v>
      </c>
      <c r="BB1175" s="5" t="s">
        <v>2735</v>
      </c>
      <c r="BC1175" s="5" t="s">
        <v>7288</v>
      </c>
      <c r="BD1175" s="5" t="s">
        <v>7291</v>
      </c>
      <c r="BE1175" s="5" t="s">
        <v>260</v>
      </c>
      <c r="BF1175" s="5" t="s">
        <v>1333</v>
      </c>
      <c r="BG1175" s="5" t="s">
        <v>7292</v>
      </c>
      <c r="BH1175" s="5" t="s">
        <v>1343</v>
      </c>
    </row>
    <row r="1176" spans="1:60" x14ac:dyDescent="0.25">
      <c r="A1176">
        <f t="shared" si="103"/>
        <v>188028</v>
      </c>
      <c r="B1176">
        <f t="shared" si="104"/>
        <v>3001079</v>
      </c>
      <c r="C1176" s="17" t="str">
        <f t="shared" si="101"/>
        <v>CC</v>
      </c>
      <c r="D1176" t="str">
        <f t="shared" si="102"/>
        <v>REGION ILE DE FRANCE NORD</v>
      </c>
      <c r="E1176" s="12" t="str">
        <f t="shared" si="105"/>
        <v>TERRAIN</v>
      </c>
      <c r="F1176" s="4" t="s">
        <v>648</v>
      </c>
      <c r="G1176" s="4" t="s">
        <v>7293</v>
      </c>
      <c r="H1176" s="5">
        <v>1</v>
      </c>
      <c r="I1176" s="5"/>
      <c r="J1176" s="5">
        <v>1</v>
      </c>
      <c r="K1176" s="5" t="s">
        <v>1325</v>
      </c>
      <c r="L1176" s="5" t="s">
        <v>650</v>
      </c>
      <c r="M1176" s="5" t="s">
        <v>649</v>
      </c>
      <c r="N1176" s="5"/>
      <c r="O1176" s="5"/>
      <c r="P1176" s="5"/>
      <c r="Q1176" s="5"/>
      <c r="R1176" s="5"/>
      <c r="S1176" s="5"/>
      <c r="T1176" s="5" t="s">
        <v>25</v>
      </c>
      <c r="U1176" s="6">
        <v>38261</v>
      </c>
      <c r="V1176" s="5" t="s">
        <v>1363</v>
      </c>
      <c r="W1176" s="4" t="s">
        <v>1329</v>
      </c>
      <c r="X1176" s="5" t="s">
        <v>18</v>
      </c>
      <c r="Y1176" s="5"/>
      <c r="Z1176" s="5"/>
      <c r="AA1176" s="4" t="s">
        <v>3772</v>
      </c>
      <c r="AB1176" s="5"/>
      <c r="AC1176" s="5"/>
      <c r="AD1176" s="5" t="s">
        <v>1331</v>
      </c>
      <c r="AE1176" s="5"/>
      <c r="AF1176" s="5">
        <v>28554</v>
      </c>
      <c r="AG1176" s="5">
        <v>46</v>
      </c>
      <c r="AH1176" s="5">
        <v>100</v>
      </c>
      <c r="AI1176" s="5" t="s">
        <v>1332</v>
      </c>
      <c r="AJ1176" s="5">
        <v>38261</v>
      </c>
      <c r="AK1176" s="5">
        <v>20</v>
      </c>
      <c r="AL1176" s="5">
        <v>38261</v>
      </c>
      <c r="AM1176" s="5" t="s">
        <v>1333</v>
      </c>
      <c r="AN1176" s="5">
        <v>62840</v>
      </c>
      <c r="AO1176" s="5" t="s">
        <v>7294</v>
      </c>
      <c r="AP1176" s="5" t="s">
        <v>12477</v>
      </c>
      <c r="AQ1176" s="4" t="s">
        <v>1351</v>
      </c>
      <c r="AR1176" s="5" t="s">
        <v>12478</v>
      </c>
      <c r="AS1176" s="4" t="s">
        <v>1450</v>
      </c>
      <c r="AT1176" s="5" t="s">
        <v>1451</v>
      </c>
      <c r="AU1176" s="5" t="s">
        <v>41</v>
      </c>
      <c r="AV1176" s="4" t="s">
        <v>1452</v>
      </c>
      <c r="AW1176" s="5" t="s">
        <v>230</v>
      </c>
      <c r="AX1176" s="4" t="s">
        <v>1914</v>
      </c>
      <c r="AY1176" s="5" t="s">
        <v>1915</v>
      </c>
      <c r="AZ1176" s="5" t="s">
        <v>11</v>
      </c>
      <c r="BA1176" s="4" t="s">
        <v>1916</v>
      </c>
      <c r="BB1176" s="5" t="s">
        <v>1917</v>
      </c>
      <c r="BC1176" s="5" t="s">
        <v>7293</v>
      </c>
      <c r="BD1176" s="5" t="s">
        <v>7295</v>
      </c>
      <c r="BE1176" s="5" t="s">
        <v>25</v>
      </c>
      <c r="BF1176" s="5" t="s">
        <v>1333</v>
      </c>
      <c r="BG1176" s="4" t="s">
        <v>7296</v>
      </c>
      <c r="BH1176" s="5" t="s">
        <v>1343</v>
      </c>
    </row>
    <row r="1177" spans="1:60" x14ac:dyDescent="0.25">
      <c r="A1177">
        <f t="shared" si="103"/>
        <v>306379</v>
      </c>
      <c r="B1177">
        <f t="shared" si="104"/>
        <v>7024292</v>
      </c>
      <c r="C1177" s="17" t="str">
        <f t="shared" ref="C1177:C1203" si="106">IF(LEFT(T1177,4)="ASSI","ASSISTANTE",IF(T1177="013 RR","RR",IF(T1177="100 IMD","IMD",IF(T1177="105 IMD","IMD",IF(T1177="200 IMP","IMP",IF(T1177="310 CMA","IMP","CC"))))))</f>
        <v>CC</v>
      </c>
      <c r="D1177" t="str">
        <f t="shared" si="102"/>
        <v>REGION ILE DE FRANCE NORD</v>
      </c>
      <c r="E1177" s="12" t="str">
        <f t="shared" si="105"/>
        <v>TERRAIN</v>
      </c>
      <c r="F1177" s="4" t="s">
        <v>7297</v>
      </c>
      <c r="G1177" s="4" t="s">
        <v>7298</v>
      </c>
      <c r="H1177" s="5">
        <v>1</v>
      </c>
      <c r="I1177" s="5"/>
      <c r="J1177" s="5">
        <v>1</v>
      </c>
      <c r="K1177" s="5" t="s">
        <v>1325</v>
      </c>
      <c r="L1177" s="5" t="s">
        <v>7299</v>
      </c>
      <c r="M1177" s="5" t="s">
        <v>7300</v>
      </c>
      <c r="N1177" s="5"/>
      <c r="O1177" s="5"/>
      <c r="P1177" s="5"/>
      <c r="Q1177" s="5"/>
      <c r="R1177" s="5"/>
      <c r="S1177" s="5"/>
      <c r="T1177" s="5" t="s">
        <v>1187</v>
      </c>
      <c r="U1177" s="6">
        <v>45566</v>
      </c>
      <c r="V1177" s="5" t="s">
        <v>2759</v>
      </c>
      <c r="W1177" s="4" t="s">
        <v>1329</v>
      </c>
      <c r="X1177" s="5" t="s">
        <v>5</v>
      </c>
      <c r="Y1177" s="5" t="s">
        <v>1348</v>
      </c>
      <c r="Z1177" s="5"/>
      <c r="AA1177" s="4" t="s">
        <v>7301</v>
      </c>
      <c r="AB1177" s="5"/>
      <c r="AC1177" s="5"/>
      <c r="AD1177" s="5">
        <v>5</v>
      </c>
      <c r="AE1177" s="5"/>
      <c r="AF1177" s="5">
        <v>31008</v>
      </c>
      <c r="AG1177" s="5">
        <v>40</v>
      </c>
      <c r="AH1177" s="5">
        <v>100</v>
      </c>
      <c r="AI1177" s="5" t="s">
        <v>1332</v>
      </c>
      <c r="AJ1177" s="5">
        <v>45566</v>
      </c>
      <c r="AK1177" s="5">
        <v>0</v>
      </c>
      <c r="AL1177" s="5">
        <v>45566</v>
      </c>
      <c r="AM1177" s="5" t="s">
        <v>1333</v>
      </c>
      <c r="AN1177" s="5">
        <v>95370</v>
      </c>
      <c r="AO1177" s="5" t="s">
        <v>7302</v>
      </c>
      <c r="AP1177" s="5" t="s">
        <v>12477</v>
      </c>
      <c r="AQ1177" s="4" t="s">
        <v>1351</v>
      </c>
      <c r="AR1177" s="5" t="s">
        <v>12478</v>
      </c>
      <c r="AS1177" s="4" t="s">
        <v>1898</v>
      </c>
      <c r="AT1177" s="5" t="s">
        <v>1899</v>
      </c>
      <c r="AU1177" s="5" t="s">
        <v>41</v>
      </c>
      <c r="AV1177" s="4" t="s">
        <v>1900</v>
      </c>
      <c r="AW1177" s="5" t="s">
        <v>30</v>
      </c>
      <c r="AX1177" s="4" t="s">
        <v>2430</v>
      </c>
      <c r="AY1177" s="5" t="s">
        <v>2431</v>
      </c>
      <c r="AZ1177" s="5" t="s">
        <v>11</v>
      </c>
      <c r="BA1177" s="4" t="s">
        <v>2432</v>
      </c>
      <c r="BB1177" s="5" t="s">
        <v>2433</v>
      </c>
      <c r="BC1177" s="4" t="s">
        <v>7298</v>
      </c>
      <c r="BD1177" s="5" t="s">
        <v>7303</v>
      </c>
      <c r="BE1177" s="5" t="s">
        <v>1187</v>
      </c>
      <c r="BF1177" s="5" t="s">
        <v>1333</v>
      </c>
      <c r="BG1177" s="4" t="s">
        <v>7304</v>
      </c>
      <c r="BH1177" s="5" t="s">
        <v>1343</v>
      </c>
    </row>
    <row r="1178" spans="1:60" x14ac:dyDescent="0.25">
      <c r="A1178">
        <f t="shared" si="103"/>
        <v>172318</v>
      </c>
      <c r="B1178">
        <f t="shared" si="104"/>
        <v>3000500</v>
      </c>
      <c r="C1178" s="17" t="str">
        <f t="shared" si="106"/>
        <v>CC</v>
      </c>
      <c r="D1178" t="str">
        <f t="shared" si="102"/>
        <v>REGION GRAND OUEST</v>
      </c>
      <c r="E1178" s="12" t="str">
        <f t="shared" si="105"/>
        <v>TERRAIN</v>
      </c>
      <c r="F1178" s="4" t="s">
        <v>7305</v>
      </c>
      <c r="G1178" s="4" t="s">
        <v>7306</v>
      </c>
      <c r="H1178" s="5">
        <v>1</v>
      </c>
      <c r="I1178" s="5"/>
      <c r="J1178" s="5">
        <v>1</v>
      </c>
      <c r="K1178" s="5" t="s">
        <v>1325</v>
      </c>
      <c r="L1178" s="5" t="s">
        <v>580</v>
      </c>
      <c r="M1178" s="5" t="s">
        <v>7307</v>
      </c>
      <c r="N1178" s="5"/>
      <c r="O1178" s="5"/>
      <c r="P1178" s="5"/>
      <c r="Q1178" s="5"/>
      <c r="R1178" s="5"/>
      <c r="S1178" s="5"/>
      <c r="T1178" s="5" t="s">
        <v>60</v>
      </c>
      <c r="U1178" s="6">
        <v>34394</v>
      </c>
      <c r="V1178" s="5" t="s">
        <v>1773</v>
      </c>
      <c r="W1178" s="4" t="s">
        <v>1329</v>
      </c>
      <c r="X1178" s="5" t="s">
        <v>18</v>
      </c>
      <c r="Y1178" s="5"/>
      <c r="Z1178" s="5"/>
      <c r="AA1178" s="4" t="s">
        <v>7308</v>
      </c>
      <c r="AB1178" s="5"/>
      <c r="AC1178" s="5"/>
      <c r="AD1178" s="5" t="s">
        <v>1393</v>
      </c>
      <c r="AE1178" s="5"/>
      <c r="AF1178" s="5">
        <v>25271</v>
      </c>
      <c r="AG1178" s="5">
        <v>55</v>
      </c>
      <c r="AH1178" s="5">
        <v>100</v>
      </c>
      <c r="AI1178" s="5" t="s">
        <v>1332</v>
      </c>
      <c r="AJ1178" s="5">
        <v>34394</v>
      </c>
      <c r="AK1178" s="5">
        <v>30</v>
      </c>
      <c r="AL1178" s="5">
        <v>34394</v>
      </c>
      <c r="AM1178" s="5" t="s">
        <v>1333</v>
      </c>
      <c r="AN1178" s="5">
        <v>87000</v>
      </c>
      <c r="AO1178" s="5" t="s">
        <v>5728</v>
      </c>
      <c r="AP1178" s="5" t="s">
        <v>1413</v>
      </c>
      <c r="AQ1178" s="4" t="s">
        <v>1414</v>
      </c>
      <c r="AR1178" s="5" t="s">
        <v>19</v>
      </c>
      <c r="AS1178" s="4" t="s">
        <v>1585</v>
      </c>
      <c r="AT1178" s="5" t="s">
        <v>1586</v>
      </c>
      <c r="AU1178" s="5" t="s">
        <v>41</v>
      </c>
      <c r="AV1178" s="4" t="s">
        <v>1587</v>
      </c>
      <c r="AW1178" s="5" t="s">
        <v>340</v>
      </c>
      <c r="AX1178" s="4" t="s">
        <v>2150</v>
      </c>
      <c r="AY1178" s="5" t="s">
        <v>2151</v>
      </c>
      <c r="AZ1178" s="5" t="s">
        <v>11</v>
      </c>
      <c r="BA1178" s="4" t="s">
        <v>2152</v>
      </c>
      <c r="BB1178" s="5" t="s">
        <v>2153</v>
      </c>
      <c r="BC1178" s="4" t="s">
        <v>7306</v>
      </c>
      <c r="BD1178" s="5" t="s">
        <v>7309</v>
      </c>
      <c r="BE1178" s="5" t="s">
        <v>60</v>
      </c>
      <c r="BF1178" s="5" t="s">
        <v>1333</v>
      </c>
      <c r="BG1178" s="4" t="s">
        <v>7310</v>
      </c>
      <c r="BH1178" s="5" t="s">
        <v>1343</v>
      </c>
    </row>
    <row r="1179" spans="1:60" x14ac:dyDescent="0.25">
      <c r="A1179">
        <f t="shared" si="103"/>
        <v>305047</v>
      </c>
      <c r="B1179">
        <f t="shared" si="104"/>
        <v>7019313</v>
      </c>
      <c r="C1179" s="17" t="str">
        <f t="shared" si="106"/>
        <v>CC</v>
      </c>
      <c r="D1179" t="str">
        <f t="shared" si="102"/>
        <v>REGION GRAND OUEST</v>
      </c>
      <c r="E1179" s="12" t="str">
        <f t="shared" si="105"/>
        <v>TERRAIN</v>
      </c>
      <c r="F1179" s="4" t="s">
        <v>7311</v>
      </c>
      <c r="G1179" s="4" t="s">
        <v>7312</v>
      </c>
      <c r="H1179" s="5">
        <v>1</v>
      </c>
      <c r="I1179" s="5"/>
      <c r="J1179" s="5">
        <v>1</v>
      </c>
      <c r="K1179" s="5" t="s">
        <v>1325</v>
      </c>
      <c r="L1179" s="5" t="s">
        <v>383</v>
      </c>
      <c r="M1179" s="5" t="s">
        <v>7313</v>
      </c>
      <c r="N1179" s="5"/>
      <c r="O1179" s="5"/>
      <c r="P1179" s="5"/>
      <c r="Q1179" s="5"/>
      <c r="R1179" s="5"/>
      <c r="S1179" s="5"/>
      <c r="T1179" s="5" t="s">
        <v>25</v>
      </c>
      <c r="U1179" s="6">
        <v>44501</v>
      </c>
      <c r="V1179" s="5" t="s">
        <v>1363</v>
      </c>
      <c r="W1179" s="4" t="s">
        <v>1329</v>
      </c>
      <c r="X1179" s="5" t="s">
        <v>18</v>
      </c>
      <c r="Y1179" s="5"/>
      <c r="Z1179" s="5"/>
      <c r="AA1179" s="4" t="s">
        <v>4857</v>
      </c>
      <c r="AB1179" s="5"/>
      <c r="AC1179" s="5"/>
      <c r="AD1179" s="5" t="s">
        <v>1331</v>
      </c>
      <c r="AE1179" s="5"/>
      <c r="AF1179" s="5">
        <v>27284</v>
      </c>
      <c r="AG1179" s="5">
        <v>50</v>
      </c>
      <c r="AH1179" s="5">
        <v>100</v>
      </c>
      <c r="AI1179" s="5" t="s">
        <v>1332</v>
      </c>
      <c r="AJ1179" s="5">
        <v>44317</v>
      </c>
      <c r="AK1179" s="5">
        <v>3</v>
      </c>
      <c r="AL1179" s="5">
        <v>44317</v>
      </c>
      <c r="AM1179" s="5" t="s">
        <v>1333</v>
      </c>
      <c r="AN1179" s="5">
        <v>29000</v>
      </c>
      <c r="AO1179" s="5" t="s">
        <v>7314</v>
      </c>
      <c r="AP1179" s="5" t="s">
        <v>1413</v>
      </c>
      <c r="AQ1179" s="4" t="s">
        <v>1414</v>
      </c>
      <c r="AR1179" s="5" t="s">
        <v>19</v>
      </c>
      <c r="AS1179" s="4" t="s">
        <v>12481</v>
      </c>
      <c r="AT1179" s="5" t="s">
        <v>12482</v>
      </c>
      <c r="AU1179" s="5" t="s">
        <v>41</v>
      </c>
      <c r="AV1179" s="4" t="s">
        <v>1683</v>
      </c>
      <c r="AW1179" s="5" t="s">
        <v>330</v>
      </c>
      <c r="AX1179" s="4" t="s">
        <v>5425</v>
      </c>
      <c r="AY1179" s="5" t="s">
        <v>5429</v>
      </c>
      <c r="AZ1179" s="5" t="s">
        <v>1357</v>
      </c>
      <c r="BA1179" s="4" t="s">
        <v>3138</v>
      </c>
      <c r="BB1179" s="5" t="s">
        <v>11114</v>
      </c>
      <c r="BC1179" s="4" t="s">
        <v>7312</v>
      </c>
      <c r="BD1179" s="5" t="s">
        <v>7315</v>
      </c>
      <c r="BE1179" s="5" t="s">
        <v>25</v>
      </c>
      <c r="BF1179" s="5" t="s">
        <v>1333</v>
      </c>
      <c r="BG1179" s="4" t="s">
        <v>7316</v>
      </c>
      <c r="BH1179" s="5" t="s">
        <v>1343</v>
      </c>
    </row>
    <row r="1180" spans="1:60" x14ac:dyDescent="0.25">
      <c r="A1180">
        <f t="shared" si="103"/>
        <v>305561</v>
      </c>
      <c r="B1180">
        <f t="shared" si="104"/>
        <v>7022406</v>
      </c>
      <c r="C1180" s="17" t="str">
        <f t="shared" si="106"/>
        <v>CC</v>
      </c>
      <c r="D1180" t="str">
        <f t="shared" si="102"/>
        <v>REGION GRAND SUD</v>
      </c>
      <c r="E1180" s="12" t="str">
        <f t="shared" si="105"/>
        <v>TERRAIN</v>
      </c>
      <c r="F1180" s="4" t="s">
        <v>721</v>
      </c>
      <c r="G1180" s="4" t="s">
        <v>7317</v>
      </c>
      <c r="H1180" s="5">
        <v>1</v>
      </c>
      <c r="I1180" s="5"/>
      <c r="J1180" s="5">
        <v>1</v>
      </c>
      <c r="K1180" s="5" t="s">
        <v>1325</v>
      </c>
      <c r="L1180" s="5" t="s">
        <v>723</v>
      </c>
      <c r="M1180" s="5" t="s">
        <v>722</v>
      </c>
      <c r="N1180" s="5"/>
      <c r="O1180" s="5"/>
      <c r="P1180" s="5"/>
      <c r="Q1180" s="5"/>
      <c r="R1180" s="5"/>
      <c r="S1180" s="5"/>
      <c r="T1180" s="5" t="s">
        <v>260</v>
      </c>
      <c r="U1180" s="6">
        <v>45627</v>
      </c>
      <c r="V1180" s="5" t="s">
        <v>1347</v>
      </c>
      <c r="W1180" s="4" t="s">
        <v>1329</v>
      </c>
      <c r="X1180" s="5" t="s">
        <v>18</v>
      </c>
      <c r="Y1180" s="5" t="s">
        <v>1348</v>
      </c>
      <c r="Z1180" s="5"/>
      <c r="AA1180" s="4" t="s">
        <v>7318</v>
      </c>
      <c r="AB1180" s="5"/>
      <c r="AC1180" s="5"/>
      <c r="AD1180" s="5" t="s">
        <v>1331</v>
      </c>
      <c r="AE1180" s="5"/>
      <c r="AF1180" s="5">
        <v>35376</v>
      </c>
      <c r="AG1180" s="5">
        <v>28</v>
      </c>
      <c r="AH1180" s="5">
        <v>100</v>
      </c>
      <c r="AI1180" s="5" t="s">
        <v>1332</v>
      </c>
      <c r="AJ1180" s="5">
        <v>45017</v>
      </c>
      <c r="AK1180" s="5">
        <v>1</v>
      </c>
      <c r="AL1180" s="5">
        <v>45017</v>
      </c>
      <c r="AM1180" s="5" t="s">
        <v>1333</v>
      </c>
      <c r="AN1180" s="5">
        <v>26730</v>
      </c>
      <c r="AO1180" s="5" t="s">
        <v>7319</v>
      </c>
      <c r="AP1180" s="5" t="s">
        <v>1335</v>
      </c>
      <c r="AQ1180" s="4" t="s">
        <v>1336</v>
      </c>
      <c r="AR1180" s="5" t="s">
        <v>12476</v>
      </c>
      <c r="AS1180" s="4" t="s">
        <v>1403</v>
      </c>
      <c r="AT1180" s="5" t="s">
        <v>1404</v>
      </c>
      <c r="AU1180" s="5" t="s">
        <v>41</v>
      </c>
      <c r="AV1180" s="4" t="s">
        <v>1405</v>
      </c>
      <c r="AW1180" s="5" t="s">
        <v>61</v>
      </c>
      <c r="AX1180" s="4" t="s">
        <v>1618</v>
      </c>
      <c r="AY1180" s="5" t="s">
        <v>1619</v>
      </c>
      <c r="AZ1180" s="5" t="s">
        <v>11</v>
      </c>
      <c r="BA1180" s="4" t="s">
        <v>1620</v>
      </c>
      <c r="BB1180" s="5" t="s">
        <v>1621</v>
      </c>
      <c r="BC1180" s="4" t="s">
        <v>7317</v>
      </c>
      <c r="BD1180" s="5" t="s">
        <v>7320</v>
      </c>
      <c r="BE1180" s="5" t="s">
        <v>260</v>
      </c>
      <c r="BF1180" s="5" t="s">
        <v>1333</v>
      </c>
      <c r="BG1180" s="4" t="s">
        <v>7321</v>
      </c>
      <c r="BH1180" s="5" t="s">
        <v>1343</v>
      </c>
    </row>
    <row r="1181" spans="1:60" x14ac:dyDescent="0.25">
      <c r="A1181">
        <f t="shared" si="103"/>
        <v>304054</v>
      </c>
      <c r="B1181">
        <f t="shared" si="104"/>
        <v>3102191</v>
      </c>
      <c r="C1181" s="17" t="str">
        <f t="shared" si="106"/>
        <v>CC</v>
      </c>
      <c r="D1181" t="str">
        <f t="shared" si="102"/>
        <v>REGION GRAND SUD</v>
      </c>
      <c r="E1181" s="12" t="str">
        <f t="shared" si="105"/>
        <v>TERRAIN</v>
      </c>
      <c r="F1181" s="4" t="s">
        <v>7322</v>
      </c>
      <c r="G1181" s="4" t="s">
        <v>7323</v>
      </c>
      <c r="H1181" s="5">
        <v>1</v>
      </c>
      <c r="I1181" s="5"/>
      <c r="J1181" s="5">
        <v>1</v>
      </c>
      <c r="K1181" s="5" t="s">
        <v>1325</v>
      </c>
      <c r="L1181" s="5" t="s">
        <v>7324</v>
      </c>
      <c r="M1181" s="5" t="s">
        <v>7325</v>
      </c>
      <c r="N1181" s="5" t="s">
        <v>245</v>
      </c>
      <c r="O1181" s="5">
        <v>43344</v>
      </c>
      <c r="P1181" s="5"/>
      <c r="Q1181" s="5" t="s">
        <v>1346</v>
      </c>
      <c r="R1181" s="5">
        <v>5</v>
      </c>
      <c r="S1181" s="5" t="s">
        <v>18</v>
      </c>
      <c r="T1181" s="5" t="s">
        <v>25</v>
      </c>
      <c r="U1181" s="6">
        <v>43374</v>
      </c>
      <c r="V1181" s="5" t="s">
        <v>1363</v>
      </c>
      <c r="W1181" s="4" t="s">
        <v>1329</v>
      </c>
      <c r="X1181" s="5" t="s">
        <v>18</v>
      </c>
      <c r="Y1181" s="5"/>
      <c r="Z1181" s="5"/>
      <c r="AA1181" s="4" t="s">
        <v>7326</v>
      </c>
      <c r="AB1181" s="5" t="s">
        <v>1331</v>
      </c>
      <c r="AC1181" s="5"/>
      <c r="AD1181" s="5" t="s">
        <v>1331</v>
      </c>
      <c r="AE1181" s="5"/>
      <c r="AF1181" s="5">
        <v>33568</v>
      </c>
      <c r="AG1181" s="5">
        <v>33</v>
      </c>
      <c r="AH1181" s="5">
        <v>100</v>
      </c>
      <c r="AI1181" s="5" t="s">
        <v>1332</v>
      </c>
      <c r="AJ1181" s="5">
        <v>43374</v>
      </c>
      <c r="AK1181" s="5">
        <v>6</v>
      </c>
      <c r="AL1181" s="5">
        <v>43374</v>
      </c>
      <c r="AM1181" s="5" t="s">
        <v>1333</v>
      </c>
      <c r="AN1181" s="5">
        <v>38120</v>
      </c>
      <c r="AO1181" s="5" t="s">
        <v>6564</v>
      </c>
      <c r="AP1181" s="5" t="s">
        <v>1335</v>
      </c>
      <c r="AQ1181" s="4" t="s">
        <v>1336</v>
      </c>
      <c r="AR1181" s="5" t="s">
        <v>12476</v>
      </c>
      <c r="AS1181" s="4" t="s">
        <v>1522</v>
      </c>
      <c r="AT1181" s="5" t="s">
        <v>1523</v>
      </c>
      <c r="AU1181" s="5" t="s">
        <v>41</v>
      </c>
      <c r="AV1181" s="4" t="s">
        <v>1524</v>
      </c>
      <c r="AW1181" s="5" t="s">
        <v>93</v>
      </c>
      <c r="AX1181" s="4"/>
      <c r="AY1181" s="5"/>
      <c r="AZ1181" s="5"/>
      <c r="BA1181" s="4" t="s">
        <v>1525</v>
      </c>
      <c r="BB1181" s="5" t="s">
        <v>1526</v>
      </c>
      <c r="BC1181" s="4" t="s">
        <v>7323</v>
      </c>
      <c r="BD1181" s="5" t="s">
        <v>7327</v>
      </c>
      <c r="BE1181" s="5" t="s">
        <v>25</v>
      </c>
      <c r="BF1181" s="5" t="s">
        <v>1333</v>
      </c>
      <c r="BG1181" s="4" t="s">
        <v>7328</v>
      </c>
      <c r="BH1181" s="5" t="s">
        <v>1343</v>
      </c>
    </row>
    <row r="1182" spans="1:60" x14ac:dyDescent="0.25">
      <c r="A1182">
        <f t="shared" si="103"/>
        <v>305539</v>
      </c>
      <c r="B1182">
        <f t="shared" si="104"/>
        <v>7022365</v>
      </c>
      <c r="C1182" s="17" t="str">
        <f t="shared" si="106"/>
        <v>CC</v>
      </c>
      <c r="D1182" t="str">
        <f t="shared" si="102"/>
        <v>REGION CENTRE EST</v>
      </c>
      <c r="E1182" s="12" t="str">
        <f t="shared" si="105"/>
        <v>TERRAIN</v>
      </c>
      <c r="F1182" s="4" t="s">
        <v>1062</v>
      </c>
      <c r="G1182" s="4" t="s">
        <v>7329</v>
      </c>
      <c r="H1182" s="5">
        <v>1</v>
      </c>
      <c r="I1182" s="5"/>
      <c r="J1182" s="5">
        <v>1</v>
      </c>
      <c r="K1182" s="5" t="s">
        <v>1325</v>
      </c>
      <c r="L1182" s="5" t="s">
        <v>1064</v>
      </c>
      <c r="M1182" s="5" t="s">
        <v>1063</v>
      </c>
      <c r="N1182" s="5"/>
      <c r="O1182" s="5"/>
      <c r="P1182" s="5"/>
      <c r="Q1182" s="5"/>
      <c r="R1182" s="5"/>
      <c r="S1182" s="5"/>
      <c r="T1182" s="5" t="s">
        <v>25</v>
      </c>
      <c r="U1182" s="6">
        <v>45200</v>
      </c>
      <c r="V1182" s="5" t="s">
        <v>1363</v>
      </c>
      <c r="W1182" s="4" t="s">
        <v>1329</v>
      </c>
      <c r="X1182" s="5" t="s">
        <v>18</v>
      </c>
      <c r="Y1182" s="5"/>
      <c r="Z1182" s="5"/>
      <c r="AA1182" s="4" t="s">
        <v>4171</v>
      </c>
      <c r="AB1182" s="5"/>
      <c r="AC1182" s="5"/>
      <c r="AD1182" s="5" t="s">
        <v>1331</v>
      </c>
      <c r="AE1182" s="5"/>
      <c r="AF1182" s="5">
        <v>35336</v>
      </c>
      <c r="AG1182" s="5">
        <v>28</v>
      </c>
      <c r="AH1182" s="5">
        <v>100</v>
      </c>
      <c r="AI1182" s="5" t="s">
        <v>1332</v>
      </c>
      <c r="AJ1182" s="5">
        <v>45017</v>
      </c>
      <c r="AK1182" s="5">
        <v>1</v>
      </c>
      <c r="AL1182" s="5">
        <v>45017</v>
      </c>
      <c r="AM1182" s="5" t="s">
        <v>1333</v>
      </c>
      <c r="AN1182" s="5">
        <v>94520</v>
      </c>
      <c r="AO1182" s="5" t="s">
        <v>12530</v>
      </c>
      <c r="AP1182" s="5" t="s">
        <v>1536</v>
      </c>
      <c r="AQ1182" s="4" t="s">
        <v>12479</v>
      </c>
      <c r="AR1182" s="5" t="s">
        <v>12480</v>
      </c>
      <c r="AS1182" s="4" t="s">
        <v>1376</v>
      </c>
      <c r="AT1182" s="5" t="s">
        <v>1377</v>
      </c>
      <c r="AU1182" s="5" t="s">
        <v>41</v>
      </c>
      <c r="AV1182" s="4" t="s">
        <v>1378</v>
      </c>
      <c r="AW1182" s="5" t="s">
        <v>47</v>
      </c>
      <c r="AX1182" s="4" t="s">
        <v>1597</v>
      </c>
      <c r="AY1182" s="5" t="s">
        <v>1598</v>
      </c>
      <c r="AZ1182" s="5" t="s">
        <v>11</v>
      </c>
      <c r="BA1182" s="4" t="s">
        <v>1599</v>
      </c>
      <c r="BB1182" s="5" t="s">
        <v>1600</v>
      </c>
      <c r="BC1182" s="4" t="s">
        <v>7329</v>
      </c>
      <c r="BD1182" s="5" t="s">
        <v>7330</v>
      </c>
      <c r="BE1182" s="5" t="s">
        <v>25</v>
      </c>
      <c r="BF1182" s="5" t="s">
        <v>1333</v>
      </c>
      <c r="BG1182" s="4" t="s">
        <v>7331</v>
      </c>
      <c r="BH1182" s="5" t="s">
        <v>1343</v>
      </c>
    </row>
    <row r="1183" spans="1:60" x14ac:dyDescent="0.25">
      <c r="A1183">
        <f t="shared" si="103"/>
        <v>182374</v>
      </c>
      <c r="B1183">
        <f t="shared" si="104"/>
        <v>6015620</v>
      </c>
      <c r="C1183" t="str">
        <f t="shared" si="106"/>
        <v>ASSISTANTE</v>
      </c>
      <c r="D1183" t="str">
        <f t="shared" si="102"/>
        <v>POLE PILOTAGE DU RESEAU COMMERCIAL</v>
      </c>
      <c r="E1183" s="12" t="str">
        <f t="shared" si="105"/>
        <v>TERRAIN</v>
      </c>
      <c r="F1183" s="4" t="s">
        <v>7332</v>
      </c>
      <c r="G1183" s="4" t="s">
        <v>7333</v>
      </c>
      <c r="H1183" s="5">
        <v>1</v>
      </c>
      <c r="I1183" s="5"/>
      <c r="J1183" s="5">
        <v>2</v>
      </c>
      <c r="K1183" s="5" t="s">
        <v>1345</v>
      </c>
      <c r="L1183" s="5" t="s">
        <v>7334</v>
      </c>
      <c r="M1183" s="5" t="s">
        <v>725</v>
      </c>
      <c r="N1183" s="5"/>
      <c r="O1183" s="5"/>
      <c r="P1183" s="5"/>
      <c r="Q1183" s="5"/>
      <c r="R1183" s="5"/>
      <c r="S1183" s="5"/>
      <c r="T1183" s="5" t="s">
        <v>3467</v>
      </c>
      <c r="U1183" s="6">
        <v>36251</v>
      </c>
      <c r="V1183" s="5" t="s">
        <v>3468</v>
      </c>
      <c r="W1183" s="4" t="s">
        <v>2161</v>
      </c>
      <c r="X1183" s="5" t="s">
        <v>1471</v>
      </c>
      <c r="Y1183" s="5"/>
      <c r="Z1183" s="5"/>
      <c r="AA1183" s="4"/>
      <c r="AB1183" s="5"/>
      <c r="AC1183" s="5"/>
      <c r="AD1183" s="5">
        <v>4</v>
      </c>
      <c r="AE1183" s="5"/>
      <c r="AF1183" s="5">
        <v>26725</v>
      </c>
      <c r="AG1183" s="5">
        <v>51</v>
      </c>
      <c r="AH1183" s="5">
        <v>100</v>
      </c>
      <c r="AI1183" s="5" t="s">
        <v>1332</v>
      </c>
      <c r="AJ1183" s="5">
        <v>36251</v>
      </c>
      <c r="AK1183" s="5">
        <v>25</v>
      </c>
      <c r="AL1183" s="5">
        <v>36251</v>
      </c>
      <c r="AM1183" s="5"/>
      <c r="AN1183" s="5">
        <v>77550</v>
      </c>
      <c r="AO1183" s="5" t="s">
        <v>7335</v>
      </c>
      <c r="AP1183" s="5"/>
      <c r="AQ1183" s="4" t="s">
        <v>1395</v>
      </c>
      <c r="AR1183" s="5" t="s">
        <v>188</v>
      </c>
      <c r="AS1183" s="4"/>
      <c r="AT1183" s="5"/>
      <c r="AU1183" s="5"/>
      <c r="AV1183" s="4"/>
      <c r="AW1183" s="5"/>
      <c r="AX1183" s="4"/>
      <c r="AY1183" s="5"/>
      <c r="AZ1183" s="5"/>
      <c r="BA1183" s="4"/>
      <c r="BB1183" s="5"/>
      <c r="BC1183" s="5"/>
      <c r="BD1183" s="5"/>
      <c r="BE1183" s="5"/>
      <c r="BF1183" s="5"/>
      <c r="BG1183" s="4"/>
      <c r="BH1183" s="5"/>
    </row>
    <row r="1184" spans="1:60" x14ac:dyDescent="0.25">
      <c r="A1184">
        <f t="shared" si="103"/>
        <v>305554</v>
      </c>
      <c r="B1184">
        <f t="shared" si="104"/>
        <v>7022402</v>
      </c>
      <c r="C1184" s="17" t="str">
        <f t="shared" si="106"/>
        <v>CC</v>
      </c>
      <c r="D1184" t="str">
        <f t="shared" si="102"/>
        <v>REGION CENTRE EST</v>
      </c>
      <c r="E1184" s="12" t="str">
        <f t="shared" si="105"/>
        <v>TERRAIN</v>
      </c>
      <c r="F1184" s="4" t="s">
        <v>724</v>
      </c>
      <c r="G1184" s="4" t="s">
        <v>7336</v>
      </c>
      <c r="H1184" s="5">
        <v>1</v>
      </c>
      <c r="I1184" s="5"/>
      <c r="J1184" s="5">
        <v>2</v>
      </c>
      <c r="K1184" s="5" t="s">
        <v>1345</v>
      </c>
      <c r="L1184" s="5" t="s">
        <v>726</v>
      </c>
      <c r="M1184" s="5" t="s">
        <v>725</v>
      </c>
      <c r="N1184" s="5"/>
      <c r="O1184" s="5"/>
      <c r="P1184" s="5"/>
      <c r="Q1184" s="5"/>
      <c r="R1184" s="5"/>
      <c r="S1184" s="5"/>
      <c r="T1184" s="5" t="s">
        <v>25</v>
      </c>
      <c r="U1184" s="6">
        <v>45231</v>
      </c>
      <c r="V1184" s="5" t="s">
        <v>1363</v>
      </c>
      <c r="W1184" s="4" t="s">
        <v>1329</v>
      </c>
      <c r="X1184" s="5" t="s">
        <v>18</v>
      </c>
      <c r="Y1184" s="5"/>
      <c r="Z1184" s="5"/>
      <c r="AA1184" s="4" t="s">
        <v>2428</v>
      </c>
      <c r="AB1184" s="5"/>
      <c r="AC1184" s="5"/>
      <c r="AD1184" s="5" t="s">
        <v>1331</v>
      </c>
      <c r="AE1184" s="5"/>
      <c r="AF1184" s="5">
        <v>27354</v>
      </c>
      <c r="AG1184" s="5">
        <v>50</v>
      </c>
      <c r="AH1184" s="5">
        <v>100</v>
      </c>
      <c r="AI1184" s="5" t="s">
        <v>1332</v>
      </c>
      <c r="AJ1184" s="5">
        <v>45017</v>
      </c>
      <c r="AK1184" s="5">
        <v>1</v>
      </c>
      <c r="AL1184" s="5">
        <v>45017</v>
      </c>
      <c r="AM1184" s="5" t="s">
        <v>1333</v>
      </c>
      <c r="AN1184" s="5">
        <v>77400</v>
      </c>
      <c r="AO1184" s="5" t="s">
        <v>7337</v>
      </c>
      <c r="AP1184" s="5" t="s">
        <v>1536</v>
      </c>
      <c r="AQ1184" s="4" t="s">
        <v>12479</v>
      </c>
      <c r="AR1184" s="5" t="s">
        <v>12480</v>
      </c>
      <c r="AS1184" s="4" t="s">
        <v>1993</v>
      </c>
      <c r="AT1184" s="5" t="s">
        <v>1994</v>
      </c>
      <c r="AU1184" s="5" t="s">
        <v>41</v>
      </c>
      <c r="AV1184" s="4" t="s">
        <v>1995</v>
      </c>
      <c r="AW1184" s="5" t="s">
        <v>53</v>
      </c>
      <c r="AX1184" s="4" t="s">
        <v>1996</v>
      </c>
      <c r="AY1184" s="5" t="s">
        <v>1997</v>
      </c>
      <c r="AZ1184" s="5" t="s">
        <v>11</v>
      </c>
      <c r="BA1184" s="4" t="s">
        <v>1998</v>
      </c>
      <c r="BB1184" s="5" t="s">
        <v>1999</v>
      </c>
      <c r="BC1184" s="4" t="s">
        <v>7336</v>
      </c>
      <c r="BD1184" s="5" t="s">
        <v>7338</v>
      </c>
      <c r="BE1184" s="5" t="s">
        <v>25</v>
      </c>
      <c r="BF1184" s="5" t="s">
        <v>1333</v>
      </c>
      <c r="BG1184" s="4" t="s">
        <v>7339</v>
      </c>
      <c r="BH1184" s="5" t="s">
        <v>1343</v>
      </c>
    </row>
    <row r="1185" spans="1:60" x14ac:dyDescent="0.25">
      <c r="A1185">
        <f t="shared" si="103"/>
        <v>305547</v>
      </c>
      <c r="B1185">
        <f t="shared" si="104"/>
        <v>7022373</v>
      </c>
      <c r="C1185" s="17" t="str">
        <f t="shared" si="106"/>
        <v>CC</v>
      </c>
      <c r="D1185" t="str">
        <f t="shared" si="102"/>
        <v>REGION CENTRE EST</v>
      </c>
      <c r="E1185" s="12" t="str">
        <f t="shared" si="105"/>
        <v>TERRAIN</v>
      </c>
      <c r="F1185" s="4" t="s">
        <v>1196</v>
      </c>
      <c r="G1185" s="4" t="s">
        <v>7340</v>
      </c>
      <c r="H1185" s="5">
        <v>1</v>
      </c>
      <c r="I1185" s="5"/>
      <c r="J1185" s="5">
        <v>2</v>
      </c>
      <c r="K1185" s="5" t="s">
        <v>1345</v>
      </c>
      <c r="L1185" s="5" t="s">
        <v>1198</v>
      </c>
      <c r="M1185" s="5" t="s">
        <v>1197</v>
      </c>
      <c r="N1185" s="5"/>
      <c r="O1185" s="5"/>
      <c r="P1185" s="5"/>
      <c r="Q1185" s="5"/>
      <c r="R1185" s="5"/>
      <c r="S1185" s="5"/>
      <c r="T1185" s="5" t="s">
        <v>25</v>
      </c>
      <c r="U1185" s="6">
        <v>45200</v>
      </c>
      <c r="V1185" s="5" t="s">
        <v>1363</v>
      </c>
      <c r="W1185" s="4" t="s">
        <v>1329</v>
      </c>
      <c r="X1185" s="5" t="s">
        <v>18</v>
      </c>
      <c r="Y1185" s="5"/>
      <c r="Z1185" s="5"/>
      <c r="AA1185" s="4" t="s">
        <v>3575</v>
      </c>
      <c r="AB1185" s="5"/>
      <c r="AC1185" s="5"/>
      <c r="AD1185" s="5" t="s">
        <v>1331</v>
      </c>
      <c r="AE1185" s="5"/>
      <c r="AF1185" s="5">
        <v>34589</v>
      </c>
      <c r="AG1185" s="5">
        <v>30</v>
      </c>
      <c r="AH1185" s="5">
        <v>100</v>
      </c>
      <c r="AI1185" s="5" t="s">
        <v>1332</v>
      </c>
      <c r="AJ1185" s="5">
        <v>45017</v>
      </c>
      <c r="AK1185" s="5">
        <v>1</v>
      </c>
      <c r="AL1185" s="5">
        <v>45017</v>
      </c>
      <c r="AM1185" s="5" t="s">
        <v>1333</v>
      </c>
      <c r="AN1185" s="5">
        <v>51000</v>
      </c>
      <c r="AO1185" s="5" t="s">
        <v>7341</v>
      </c>
      <c r="AP1185" s="5" t="s">
        <v>1536</v>
      </c>
      <c r="AQ1185" s="4" t="s">
        <v>12479</v>
      </c>
      <c r="AR1185" s="5" t="s">
        <v>12480</v>
      </c>
      <c r="AS1185" s="4" t="s">
        <v>1906</v>
      </c>
      <c r="AT1185" s="5" t="s">
        <v>1909</v>
      </c>
      <c r="AU1185" s="5" t="s">
        <v>41</v>
      </c>
      <c r="AV1185" s="4" t="s">
        <v>1910</v>
      </c>
      <c r="AW1185" s="5" t="s">
        <v>48</v>
      </c>
      <c r="AX1185" s="4" t="s">
        <v>2634</v>
      </c>
      <c r="AY1185" s="5" t="s">
        <v>2635</v>
      </c>
      <c r="AZ1185" s="5" t="s">
        <v>11</v>
      </c>
      <c r="BA1185" s="4" t="s">
        <v>2636</v>
      </c>
      <c r="BB1185" s="5" t="s">
        <v>2637</v>
      </c>
      <c r="BC1185" s="4" t="s">
        <v>7340</v>
      </c>
      <c r="BD1185" s="5" t="s">
        <v>7342</v>
      </c>
      <c r="BE1185" s="5" t="s">
        <v>25</v>
      </c>
      <c r="BF1185" s="5" t="s">
        <v>1333</v>
      </c>
      <c r="BG1185" s="4" t="s">
        <v>7343</v>
      </c>
      <c r="BH1185" s="5" t="s">
        <v>1343</v>
      </c>
    </row>
    <row r="1186" spans="1:60" x14ac:dyDescent="0.25">
      <c r="A1186">
        <f t="shared" si="103"/>
        <v>305592</v>
      </c>
      <c r="B1186">
        <f t="shared" si="104"/>
        <v>7022565</v>
      </c>
      <c r="C1186" s="17" t="str">
        <f t="shared" si="106"/>
        <v>CC</v>
      </c>
      <c r="D1186" t="str">
        <f t="shared" si="102"/>
        <v>REGION ILE DE FRANCE NORD</v>
      </c>
      <c r="E1186" s="12" t="str">
        <f t="shared" si="105"/>
        <v>TERRAIN</v>
      </c>
      <c r="F1186" s="4" t="s">
        <v>1031</v>
      </c>
      <c r="G1186" s="4" t="s">
        <v>7344</v>
      </c>
      <c r="H1186" s="5">
        <v>1</v>
      </c>
      <c r="I1186" s="5"/>
      <c r="J1186" s="5">
        <v>1</v>
      </c>
      <c r="K1186" s="5" t="s">
        <v>1325</v>
      </c>
      <c r="L1186" s="5" t="s">
        <v>6</v>
      </c>
      <c r="M1186" s="5" t="s">
        <v>728</v>
      </c>
      <c r="N1186" s="5" t="s">
        <v>245</v>
      </c>
      <c r="O1186" s="5" t="s">
        <v>2423</v>
      </c>
      <c r="P1186" s="5"/>
      <c r="Q1186" s="5" t="s">
        <v>1346</v>
      </c>
      <c r="R1186" s="5">
        <v>5</v>
      </c>
      <c r="S1186" s="5" t="s">
        <v>18</v>
      </c>
      <c r="T1186" s="5" t="s">
        <v>25</v>
      </c>
      <c r="U1186" s="6">
        <v>45292</v>
      </c>
      <c r="V1186" s="5" t="s">
        <v>1363</v>
      </c>
      <c r="W1186" s="4" t="s">
        <v>1329</v>
      </c>
      <c r="X1186" s="5" t="s">
        <v>18</v>
      </c>
      <c r="Y1186" s="5"/>
      <c r="Z1186" s="5"/>
      <c r="AA1186" s="4" t="s">
        <v>2084</v>
      </c>
      <c r="AB1186" s="5" t="s">
        <v>1331</v>
      </c>
      <c r="AC1186" s="5"/>
      <c r="AD1186" s="5" t="s">
        <v>1331</v>
      </c>
      <c r="AE1186" s="5"/>
      <c r="AF1186" s="5">
        <v>26178</v>
      </c>
      <c r="AG1186" s="5">
        <v>53</v>
      </c>
      <c r="AH1186" s="5">
        <v>100</v>
      </c>
      <c r="AI1186" s="5" t="s">
        <v>1332</v>
      </c>
      <c r="AJ1186" s="5">
        <v>45078</v>
      </c>
      <c r="AK1186" s="5">
        <v>1</v>
      </c>
      <c r="AL1186" s="5">
        <v>45078</v>
      </c>
      <c r="AM1186" s="5" t="s">
        <v>1333</v>
      </c>
      <c r="AN1186" s="5">
        <v>27500</v>
      </c>
      <c r="AO1186" s="5" t="s">
        <v>7345</v>
      </c>
      <c r="AP1186" s="5" t="s">
        <v>12477</v>
      </c>
      <c r="AQ1186" s="4" t="s">
        <v>1351</v>
      </c>
      <c r="AR1186" s="5" t="s">
        <v>12478</v>
      </c>
      <c r="AS1186" s="4" t="s">
        <v>1898</v>
      </c>
      <c r="AT1186" s="5" t="s">
        <v>1899</v>
      </c>
      <c r="AU1186" s="5" t="s">
        <v>41</v>
      </c>
      <c r="AV1186" s="4" t="s">
        <v>1900</v>
      </c>
      <c r="AW1186" s="5" t="s">
        <v>30</v>
      </c>
      <c r="AX1186" s="4" t="s">
        <v>3793</v>
      </c>
      <c r="AY1186" s="5" t="s">
        <v>3794</v>
      </c>
      <c r="AZ1186" s="5" t="s">
        <v>11</v>
      </c>
      <c r="BA1186" s="4" t="s">
        <v>3795</v>
      </c>
      <c r="BB1186" s="5" t="s">
        <v>3796</v>
      </c>
      <c r="BC1186" s="4" t="s">
        <v>7344</v>
      </c>
      <c r="BD1186" s="5" t="s">
        <v>7346</v>
      </c>
      <c r="BE1186" s="5" t="s">
        <v>25</v>
      </c>
      <c r="BF1186" s="5" t="s">
        <v>1333</v>
      </c>
      <c r="BG1186" s="4" t="s">
        <v>7347</v>
      </c>
      <c r="BH1186" s="5" t="s">
        <v>1343</v>
      </c>
    </row>
    <row r="1187" spans="1:60" x14ac:dyDescent="0.25">
      <c r="A1187">
        <f t="shared" si="103"/>
        <v>305132</v>
      </c>
      <c r="B1187">
        <f t="shared" si="104"/>
        <v>7019888</v>
      </c>
      <c r="C1187" t="str">
        <f t="shared" si="106"/>
        <v>CC</v>
      </c>
      <c r="D1187" t="str">
        <f t="shared" si="102"/>
        <v>POLE PILOTAGE DU RESEAU COMMERCIAL</v>
      </c>
      <c r="E1187" s="12" t="str">
        <f t="shared" si="105"/>
        <v>TERRAIN</v>
      </c>
      <c r="F1187" s="4" t="s">
        <v>727</v>
      </c>
      <c r="G1187" s="4" t="s">
        <v>7348</v>
      </c>
      <c r="H1187" s="5">
        <v>1</v>
      </c>
      <c r="I1187" s="5"/>
      <c r="J1187" s="5">
        <v>2</v>
      </c>
      <c r="K1187" s="5" t="s">
        <v>1345</v>
      </c>
      <c r="L1187" s="5" t="s">
        <v>729</v>
      </c>
      <c r="M1187" s="5" t="s">
        <v>728</v>
      </c>
      <c r="N1187" s="5"/>
      <c r="O1187" s="5"/>
      <c r="P1187" s="5"/>
      <c r="Q1187" s="5"/>
      <c r="R1187" s="5"/>
      <c r="S1187" s="5"/>
      <c r="T1187" s="5" t="s">
        <v>349</v>
      </c>
      <c r="U1187" s="6">
        <v>44378</v>
      </c>
      <c r="V1187" s="5" t="s">
        <v>2338</v>
      </c>
      <c r="W1187" s="4" t="s">
        <v>1392</v>
      </c>
      <c r="X1187" s="5" t="s">
        <v>18</v>
      </c>
      <c r="Y1187" s="5"/>
      <c r="Z1187" s="5"/>
      <c r="AA1187" s="4"/>
      <c r="AB1187" s="5"/>
      <c r="AC1187" s="5"/>
      <c r="AD1187" s="5" t="s">
        <v>1331</v>
      </c>
      <c r="AE1187" s="5"/>
      <c r="AF1187" s="5">
        <v>32974</v>
      </c>
      <c r="AG1187" s="5">
        <v>34</v>
      </c>
      <c r="AH1187" s="5">
        <v>100</v>
      </c>
      <c r="AI1187" s="5" t="s">
        <v>1332</v>
      </c>
      <c r="AJ1187" s="5">
        <v>44378</v>
      </c>
      <c r="AK1187" s="5">
        <v>3</v>
      </c>
      <c r="AL1187" s="5">
        <v>44378</v>
      </c>
      <c r="AM1187" s="5"/>
      <c r="AN1187" s="5">
        <v>44850</v>
      </c>
      <c r="AO1187" s="5" t="s">
        <v>3193</v>
      </c>
      <c r="AP1187" s="5"/>
      <c r="AQ1187" s="4" t="s">
        <v>1395</v>
      </c>
      <c r="AR1187" s="5" t="s">
        <v>188</v>
      </c>
      <c r="AS1187" s="4"/>
      <c r="AT1187" s="5"/>
      <c r="AU1187" s="5"/>
      <c r="AV1187" s="4" t="s">
        <v>1396</v>
      </c>
      <c r="AW1187" s="5" t="s">
        <v>350</v>
      </c>
      <c r="AX1187" s="4"/>
      <c r="AY1187" s="5"/>
      <c r="AZ1187" s="5"/>
      <c r="BA1187" s="4"/>
      <c r="BB1187" s="5"/>
      <c r="BC1187" s="4"/>
      <c r="BD1187" s="5"/>
      <c r="BE1187" s="5"/>
      <c r="BF1187" s="5" t="s">
        <v>1397</v>
      </c>
      <c r="BG1187" s="4"/>
      <c r="BH1187" s="5"/>
    </row>
    <row r="1188" spans="1:60" x14ac:dyDescent="0.25">
      <c r="A1188">
        <f t="shared" si="103"/>
        <v>302689</v>
      </c>
      <c r="B1188">
        <f t="shared" si="104"/>
        <v>3101490</v>
      </c>
      <c r="C1188" s="17" t="str">
        <f t="shared" si="106"/>
        <v>CC</v>
      </c>
      <c r="D1188" t="str">
        <f t="shared" si="102"/>
        <v>REGION CENTRE EST</v>
      </c>
      <c r="E1188" s="12" t="str">
        <f t="shared" si="105"/>
        <v>TERRAIN</v>
      </c>
      <c r="F1188" s="4" t="s">
        <v>7349</v>
      </c>
      <c r="G1188" s="4" t="s">
        <v>7350</v>
      </c>
      <c r="H1188" s="5">
        <v>1</v>
      </c>
      <c r="I1188" s="5"/>
      <c r="J1188" s="5">
        <v>1</v>
      </c>
      <c r="K1188" s="5" t="s">
        <v>1325</v>
      </c>
      <c r="L1188" s="5" t="s">
        <v>6</v>
      </c>
      <c r="M1188" s="5" t="s">
        <v>7351</v>
      </c>
      <c r="N1188" s="5" t="s">
        <v>245</v>
      </c>
      <c r="O1188" s="5">
        <v>42217</v>
      </c>
      <c r="P1188" s="5"/>
      <c r="Q1188" s="5" t="s">
        <v>1346</v>
      </c>
      <c r="R1188" s="5">
        <v>5</v>
      </c>
      <c r="S1188" s="5" t="s">
        <v>18</v>
      </c>
      <c r="T1188" s="5" t="s">
        <v>25</v>
      </c>
      <c r="U1188" s="6">
        <v>42248</v>
      </c>
      <c r="V1188" s="4" t="s">
        <v>1363</v>
      </c>
      <c r="W1188" s="4" t="s">
        <v>1329</v>
      </c>
      <c r="X1188" s="5" t="s">
        <v>18</v>
      </c>
      <c r="Y1188" s="5"/>
      <c r="Z1188" s="5"/>
      <c r="AA1188" s="4" t="s">
        <v>7352</v>
      </c>
      <c r="AB1188" s="5" t="s">
        <v>1331</v>
      </c>
      <c r="AC1188" s="5"/>
      <c r="AD1188" s="5" t="s">
        <v>1331</v>
      </c>
      <c r="AE1188" s="5"/>
      <c r="AF1188" s="6">
        <v>28255</v>
      </c>
      <c r="AG1188" s="5">
        <v>47</v>
      </c>
      <c r="AH1188" s="5">
        <v>100</v>
      </c>
      <c r="AI1188" s="5" t="s">
        <v>1332</v>
      </c>
      <c r="AJ1188" s="6">
        <v>42248</v>
      </c>
      <c r="AK1188" s="5">
        <v>9</v>
      </c>
      <c r="AL1188" s="6">
        <v>42248</v>
      </c>
      <c r="AM1188" s="5" t="s">
        <v>1333</v>
      </c>
      <c r="AN1188" s="5">
        <v>3150</v>
      </c>
      <c r="AO1188" s="5" t="s">
        <v>7353</v>
      </c>
      <c r="AP1188" s="5" t="s">
        <v>1536</v>
      </c>
      <c r="AQ1188" s="4" t="s">
        <v>12479</v>
      </c>
      <c r="AR1188" s="5" t="s">
        <v>12480</v>
      </c>
      <c r="AS1188" s="4"/>
      <c r="AT1188" s="5"/>
      <c r="AU1188" s="5"/>
      <c r="AV1188" s="4" t="s">
        <v>1442</v>
      </c>
      <c r="AW1188" s="5" t="s">
        <v>12</v>
      </c>
      <c r="AX1188" s="4" t="s">
        <v>3355</v>
      </c>
      <c r="AY1188" s="5" t="s">
        <v>3356</v>
      </c>
      <c r="AZ1188" s="5" t="s">
        <v>11</v>
      </c>
      <c r="BA1188" s="4" t="s">
        <v>3357</v>
      </c>
      <c r="BB1188" s="5" t="s">
        <v>3358</v>
      </c>
      <c r="BC1188" s="4" t="s">
        <v>7350</v>
      </c>
      <c r="BD1188" s="5" t="s">
        <v>7354</v>
      </c>
      <c r="BE1188" s="5" t="s">
        <v>25</v>
      </c>
      <c r="BF1188" s="5" t="s">
        <v>1333</v>
      </c>
      <c r="BG1188" s="4" t="s">
        <v>7355</v>
      </c>
      <c r="BH1188" s="5" t="s">
        <v>1343</v>
      </c>
    </row>
    <row r="1189" spans="1:60" x14ac:dyDescent="0.25">
      <c r="A1189">
        <f t="shared" si="103"/>
        <v>193781</v>
      </c>
      <c r="B1189">
        <f t="shared" si="104"/>
        <v>3003050</v>
      </c>
      <c r="C1189" s="17" t="str">
        <f t="shared" si="106"/>
        <v>CC</v>
      </c>
      <c r="D1189" t="str">
        <f t="shared" si="102"/>
        <v>REGION CENTRE EST</v>
      </c>
      <c r="E1189" s="12" t="str">
        <f t="shared" si="105"/>
        <v>TERRAIN</v>
      </c>
      <c r="F1189" s="4" t="s">
        <v>191</v>
      </c>
      <c r="G1189" s="4" t="s">
        <v>7356</v>
      </c>
      <c r="H1189" s="5">
        <v>1</v>
      </c>
      <c r="I1189" s="5"/>
      <c r="J1189" s="5">
        <v>2</v>
      </c>
      <c r="K1189" s="5" t="s">
        <v>1345</v>
      </c>
      <c r="L1189" s="5" t="s">
        <v>147</v>
      </c>
      <c r="M1189" s="5" t="s">
        <v>192</v>
      </c>
      <c r="N1189" s="5" t="s">
        <v>71</v>
      </c>
      <c r="O1189" s="6">
        <v>40483</v>
      </c>
      <c r="P1189" s="5"/>
      <c r="Q1189" s="5" t="s">
        <v>1346</v>
      </c>
      <c r="R1189" s="5">
        <v>5</v>
      </c>
      <c r="S1189" s="5" t="s">
        <v>5</v>
      </c>
      <c r="T1189" s="5" t="s">
        <v>3</v>
      </c>
      <c r="U1189" s="6">
        <v>40513</v>
      </c>
      <c r="V1189" s="4" t="s">
        <v>1487</v>
      </c>
      <c r="W1189" s="4" t="s">
        <v>1329</v>
      </c>
      <c r="X1189" s="5" t="s">
        <v>5</v>
      </c>
      <c r="Y1189" s="5" t="s">
        <v>1348</v>
      </c>
      <c r="Z1189" s="5"/>
      <c r="AA1189" s="5" t="s">
        <v>4220</v>
      </c>
      <c r="AB1189" s="5">
        <v>5</v>
      </c>
      <c r="AC1189" s="5"/>
      <c r="AD1189" s="5">
        <v>5</v>
      </c>
      <c r="AE1189" s="5"/>
      <c r="AF1189" s="6">
        <v>22888</v>
      </c>
      <c r="AG1189" s="5">
        <v>62</v>
      </c>
      <c r="AH1189" s="5">
        <v>100</v>
      </c>
      <c r="AI1189" s="5" t="s">
        <v>1332</v>
      </c>
      <c r="AJ1189" s="6">
        <v>40513</v>
      </c>
      <c r="AK1189" s="5">
        <v>14</v>
      </c>
      <c r="AL1189" s="6">
        <v>40513</v>
      </c>
      <c r="AM1189" s="5" t="s">
        <v>1333</v>
      </c>
      <c r="AN1189" s="5">
        <v>21310</v>
      </c>
      <c r="AO1189" s="5" t="s">
        <v>7357</v>
      </c>
      <c r="AP1189" s="5" t="s">
        <v>1536</v>
      </c>
      <c r="AQ1189" s="4" t="s">
        <v>12479</v>
      </c>
      <c r="AR1189" s="5" t="s">
        <v>12480</v>
      </c>
      <c r="AS1189" s="4"/>
      <c r="AT1189" s="5"/>
      <c r="AU1189" s="5"/>
      <c r="AV1189" s="4" t="s">
        <v>1442</v>
      </c>
      <c r="AW1189" s="5" t="s">
        <v>12</v>
      </c>
      <c r="AX1189" s="4" t="s">
        <v>2359</v>
      </c>
      <c r="AY1189" s="5" t="s">
        <v>2360</v>
      </c>
      <c r="AZ1189" s="5" t="s">
        <v>11</v>
      </c>
      <c r="BA1189" s="4" t="s">
        <v>2361</v>
      </c>
      <c r="BB1189" s="5" t="s">
        <v>2362</v>
      </c>
      <c r="BC1189" s="5" t="s">
        <v>7356</v>
      </c>
      <c r="BD1189" s="5" t="s">
        <v>7358</v>
      </c>
      <c r="BE1189" s="5" t="s">
        <v>3</v>
      </c>
      <c r="BF1189" s="5" t="s">
        <v>1333</v>
      </c>
      <c r="BG1189" s="5" t="s">
        <v>7359</v>
      </c>
      <c r="BH1189" s="5" t="s">
        <v>1343</v>
      </c>
    </row>
    <row r="1190" spans="1:60" x14ac:dyDescent="0.25">
      <c r="A1190">
        <f t="shared" si="103"/>
        <v>305263</v>
      </c>
      <c r="B1190">
        <f t="shared" si="104"/>
        <v>7020818</v>
      </c>
      <c r="C1190" s="17" t="str">
        <f t="shared" si="106"/>
        <v>CC</v>
      </c>
      <c r="D1190" t="str">
        <f t="shared" si="102"/>
        <v>REGION GRAND OUEST</v>
      </c>
      <c r="E1190" s="12" t="str">
        <f t="shared" si="105"/>
        <v>TERRAIN</v>
      </c>
      <c r="F1190" s="4" t="s">
        <v>7360</v>
      </c>
      <c r="G1190" s="4" t="s">
        <v>7361</v>
      </c>
      <c r="H1190" s="5">
        <v>1</v>
      </c>
      <c r="I1190" s="5"/>
      <c r="J1190" s="5">
        <v>1</v>
      </c>
      <c r="K1190" s="5" t="s">
        <v>1325</v>
      </c>
      <c r="L1190" s="5" t="s">
        <v>336</v>
      </c>
      <c r="M1190" s="5" t="s">
        <v>7362</v>
      </c>
      <c r="N1190" s="5"/>
      <c r="O1190" s="5"/>
      <c r="P1190" s="5"/>
      <c r="Q1190" s="5"/>
      <c r="R1190" s="5"/>
      <c r="S1190" s="5"/>
      <c r="T1190" s="5" t="s">
        <v>25</v>
      </c>
      <c r="U1190" s="6">
        <v>44805</v>
      </c>
      <c r="V1190" s="4" t="s">
        <v>1363</v>
      </c>
      <c r="W1190" s="4" t="s">
        <v>1329</v>
      </c>
      <c r="X1190" s="5" t="s">
        <v>18</v>
      </c>
      <c r="Y1190" s="5"/>
      <c r="Z1190" s="5"/>
      <c r="AA1190" s="4" t="s">
        <v>7363</v>
      </c>
      <c r="AB1190" s="5"/>
      <c r="AC1190" s="5"/>
      <c r="AD1190" s="5" t="s">
        <v>1331</v>
      </c>
      <c r="AE1190" s="5"/>
      <c r="AF1190" s="6">
        <v>26734</v>
      </c>
      <c r="AG1190" s="5">
        <v>51</v>
      </c>
      <c r="AH1190" s="5">
        <v>100</v>
      </c>
      <c r="AI1190" s="5" t="s">
        <v>1332</v>
      </c>
      <c r="AJ1190" s="6">
        <v>44621</v>
      </c>
      <c r="AK1190" s="5">
        <v>2</v>
      </c>
      <c r="AL1190" s="6">
        <v>44621</v>
      </c>
      <c r="AM1190" s="5" t="s">
        <v>1333</v>
      </c>
      <c r="AN1190" s="5">
        <v>14970</v>
      </c>
      <c r="AO1190" s="5" t="s">
        <v>7364</v>
      </c>
      <c r="AP1190" s="5" t="s">
        <v>1413</v>
      </c>
      <c r="AQ1190" s="4" t="s">
        <v>1414</v>
      </c>
      <c r="AR1190" s="5" t="s">
        <v>19</v>
      </c>
      <c r="AS1190" s="4" t="s">
        <v>1507</v>
      </c>
      <c r="AT1190" s="5" t="s">
        <v>1508</v>
      </c>
      <c r="AU1190" s="5" t="s">
        <v>41</v>
      </c>
      <c r="AV1190" s="4" t="s">
        <v>1509</v>
      </c>
      <c r="AW1190" s="5" t="s">
        <v>375</v>
      </c>
      <c r="AX1190" s="4" t="s">
        <v>2035</v>
      </c>
      <c r="AY1190" s="5" t="s">
        <v>2036</v>
      </c>
      <c r="AZ1190" s="5" t="s">
        <v>11</v>
      </c>
      <c r="BA1190" s="4" t="s">
        <v>2037</v>
      </c>
      <c r="BB1190" s="5" t="s">
        <v>2038</v>
      </c>
      <c r="BC1190" s="4" t="s">
        <v>7361</v>
      </c>
      <c r="BD1190" s="5" t="s">
        <v>7365</v>
      </c>
      <c r="BE1190" s="5" t="s">
        <v>25</v>
      </c>
      <c r="BF1190" s="5" t="s">
        <v>1333</v>
      </c>
      <c r="BG1190" s="4" t="s">
        <v>7366</v>
      </c>
      <c r="BH1190" s="5" t="s">
        <v>1343</v>
      </c>
    </row>
    <row r="1191" spans="1:60" x14ac:dyDescent="0.25">
      <c r="A1191">
        <f t="shared" si="103"/>
        <v>306329</v>
      </c>
      <c r="B1191">
        <f t="shared" si="104"/>
        <v>7024197</v>
      </c>
      <c r="C1191" s="17" t="str">
        <f t="shared" si="106"/>
        <v>CC</v>
      </c>
      <c r="D1191" t="str">
        <f t="shared" si="102"/>
        <v>REGION CENTRE EST</v>
      </c>
      <c r="E1191" s="12" t="str">
        <f t="shared" si="105"/>
        <v>TERRAIN</v>
      </c>
      <c r="F1191" s="4" t="s">
        <v>7367</v>
      </c>
      <c r="G1191" s="4" t="s">
        <v>7368</v>
      </c>
      <c r="H1191" s="5">
        <v>1</v>
      </c>
      <c r="I1191" s="5"/>
      <c r="J1191" s="5">
        <v>1</v>
      </c>
      <c r="K1191" s="5" t="s">
        <v>1325</v>
      </c>
      <c r="L1191" s="5" t="s">
        <v>7369</v>
      </c>
      <c r="M1191" s="5" t="s">
        <v>7370</v>
      </c>
      <c r="N1191" s="5"/>
      <c r="O1191" s="5"/>
      <c r="P1191" s="5"/>
      <c r="Q1191" s="5"/>
      <c r="R1191" s="5"/>
      <c r="S1191" s="5"/>
      <c r="T1191" s="5" t="s">
        <v>245</v>
      </c>
      <c r="U1191" s="6">
        <v>45536</v>
      </c>
      <c r="V1191" s="4" t="s">
        <v>1328</v>
      </c>
      <c r="W1191" s="4" t="s">
        <v>1329</v>
      </c>
      <c r="X1191" s="5" t="s">
        <v>18</v>
      </c>
      <c r="Y1191" s="5"/>
      <c r="Z1191" s="5"/>
      <c r="AA1191" s="4" t="s">
        <v>2989</v>
      </c>
      <c r="AB1191" s="5"/>
      <c r="AC1191" s="5"/>
      <c r="AD1191" s="5" t="s">
        <v>1331</v>
      </c>
      <c r="AE1191" s="5"/>
      <c r="AF1191" s="6">
        <v>33946</v>
      </c>
      <c r="AG1191" s="5">
        <v>32</v>
      </c>
      <c r="AH1191" s="5">
        <v>100</v>
      </c>
      <c r="AI1191" s="5" t="s">
        <v>1332</v>
      </c>
      <c r="AJ1191" s="6">
        <v>45536</v>
      </c>
      <c r="AK1191" s="5">
        <v>0</v>
      </c>
      <c r="AL1191" s="6">
        <v>45536</v>
      </c>
      <c r="AM1191" s="5" t="s">
        <v>1333</v>
      </c>
      <c r="AN1191" s="5">
        <v>45170</v>
      </c>
      <c r="AO1191" s="5" t="s">
        <v>7371</v>
      </c>
      <c r="AP1191" s="5" t="s">
        <v>1536</v>
      </c>
      <c r="AQ1191" s="4" t="s">
        <v>12479</v>
      </c>
      <c r="AR1191" s="5" t="s">
        <v>12480</v>
      </c>
      <c r="AS1191" s="4" t="s">
        <v>1376</v>
      </c>
      <c r="AT1191" s="5" t="s">
        <v>1377</v>
      </c>
      <c r="AU1191" s="5" t="s">
        <v>41</v>
      </c>
      <c r="AV1191" s="4" t="s">
        <v>1378</v>
      </c>
      <c r="AW1191" s="5" t="s">
        <v>47</v>
      </c>
      <c r="AX1191" s="4" t="s">
        <v>1379</v>
      </c>
      <c r="AY1191" s="5" t="s">
        <v>1380</v>
      </c>
      <c r="AZ1191" s="5" t="s">
        <v>11</v>
      </c>
      <c r="BA1191" s="4" t="s">
        <v>1381</v>
      </c>
      <c r="BB1191" s="5" t="s">
        <v>1382</v>
      </c>
      <c r="BC1191" s="4" t="s">
        <v>7368</v>
      </c>
      <c r="BD1191" s="5" t="s">
        <v>7372</v>
      </c>
      <c r="BE1191" s="5" t="s">
        <v>245</v>
      </c>
      <c r="BF1191" s="5" t="s">
        <v>1333</v>
      </c>
      <c r="BG1191" s="4" t="s">
        <v>7373</v>
      </c>
      <c r="BH1191" s="5" t="s">
        <v>1343</v>
      </c>
    </row>
    <row r="1192" spans="1:60" x14ac:dyDescent="0.25">
      <c r="A1192">
        <f t="shared" si="103"/>
        <v>305908</v>
      </c>
      <c r="B1192">
        <f t="shared" si="104"/>
        <v>7023409</v>
      </c>
      <c r="C1192" s="17" t="str">
        <f t="shared" si="106"/>
        <v>CC</v>
      </c>
      <c r="D1192" t="str">
        <f t="shared" si="102"/>
        <v>REGION GRAND SUD</v>
      </c>
      <c r="E1192" s="12" t="str">
        <f t="shared" si="105"/>
        <v>TERRAIN</v>
      </c>
      <c r="F1192" s="4" t="s">
        <v>7374</v>
      </c>
      <c r="G1192" s="4" t="s">
        <v>7375</v>
      </c>
      <c r="H1192" s="5">
        <v>1</v>
      </c>
      <c r="I1192" s="5"/>
      <c r="J1192" s="5">
        <v>1</v>
      </c>
      <c r="K1192" s="5" t="s">
        <v>1325</v>
      </c>
      <c r="L1192" s="5" t="s">
        <v>490</v>
      </c>
      <c r="M1192" s="5" t="s">
        <v>7370</v>
      </c>
      <c r="N1192" s="5"/>
      <c r="O1192" s="5"/>
      <c r="P1192" s="5"/>
      <c r="Q1192" s="5"/>
      <c r="R1192" s="5"/>
      <c r="S1192" s="5"/>
      <c r="T1192" s="5" t="s">
        <v>25</v>
      </c>
      <c r="U1192" s="6">
        <v>45444</v>
      </c>
      <c r="V1192" s="4" t="s">
        <v>1363</v>
      </c>
      <c r="W1192" s="4" t="s">
        <v>1329</v>
      </c>
      <c r="X1192" s="5" t="s">
        <v>18</v>
      </c>
      <c r="Y1192" s="5"/>
      <c r="Z1192" s="5"/>
      <c r="AA1192" s="4" t="s">
        <v>4117</v>
      </c>
      <c r="AB1192" s="5"/>
      <c r="AC1192" s="5"/>
      <c r="AD1192" s="5" t="s">
        <v>1331</v>
      </c>
      <c r="AE1192" s="5"/>
      <c r="AF1192" s="6">
        <v>36266</v>
      </c>
      <c r="AG1192" s="5">
        <v>25</v>
      </c>
      <c r="AH1192" s="5">
        <v>100</v>
      </c>
      <c r="AI1192" s="5" t="s">
        <v>1332</v>
      </c>
      <c r="AJ1192" s="6">
        <v>45323</v>
      </c>
      <c r="AK1192" s="5">
        <v>0</v>
      </c>
      <c r="AL1192" s="6">
        <v>45323</v>
      </c>
      <c r="AM1192" s="5" t="s">
        <v>1333</v>
      </c>
      <c r="AN1192" s="5">
        <v>74000</v>
      </c>
      <c r="AO1192" s="5" t="s">
        <v>3145</v>
      </c>
      <c r="AP1192" s="5" t="s">
        <v>1335</v>
      </c>
      <c r="AQ1192" s="4" t="s">
        <v>1336</v>
      </c>
      <c r="AR1192" s="5" t="s">
        <v>12476</v>
      </c>
      <c r="AS1192" s="4" t="s">
        <v>1440</v>
      </c>
      <c r="AT1192" s="5" t="s">
        <v>1441</v>
      </c>
      <c r="AU1192" s="5" t="s">
        <v>41</v>
      </c>
      <c r="AV1192" s="4" t="s">
        <v>1537</v>
      </c>
      <c r="AW1192" s="5" t="s">
        <v>31</v>
      </c>
      <c r="AX1192" s="4" t="s">
        <v>1538</v>
      </c>
      <c r="AY1192" s="5" t="s">
        <v>1539</v>
      </c>
      <c r="AZ1192" s="5" t="s">
        <v>11</v>
      </c>
      <c r="BA1192" s="4" t="s">
        <v>1540</v>
      </c>
      <c r="BB1192" s="5" t="s">
        <v>1541</v>
      </c>
      <c r="BC1192" s="4" t="s">
        <v>7375</v>
      </c>
      <c r="BD1192" s="5" t="s">
        <v>7376</v>
      </c>
      <c r="BE1192" s="5" t="s">
        <v>25</v>
      </c>
      <c r="BF1192" s="5" t="s">
        <v>1333</v>
      </c>
      <c r="BG1192" s="4" t="s">
        <v>7377</v>
      </c>
      <c r="BH1192" s="5" t="s">
        <v>1343</v>
      </c>
    </row>
    <row r="1193" spans="1:60" x14ac:dyDescent="0.25">
      <c r="A1193">
        <f t="shared" si="103"/>
        <v>305412</v>
      </c>
      <c r="B1193">
        <f t="shared" si="104"/>
        <v>7021828</v>
      </c>
      <c r="C1193" s="17" t="str">
        <f t="shared" si="106"/>
        <v>CC</v>
      </c>
      <c r="D1193" t="str">
        <f t="shared" si="102"/>
        <v>REGION GRAND OUEST</v>
      </c>
      <c r="E1193" s="12" t="str">
        <f t="shared" si="105"/>
        <v>TERRAIN</v>
      </c>
      <c r="F1193" s="4" t="s">
        <v>1165</v>
      </c>
      <c r="G1193" s="4" t="s">
        <v>7378</v>
      </c>
      <c r="H1193" s="5">
        <v>1</v>
      </c>
      <c r="I1193" s="5"/>
      <c r="J1193" s="5">
        <v>1</v>
      </c>
      <c r="K1193" s="5" t="s">
        <v>1325</v>
      </c>
      <c r="L1193" s="5" t="s">
        <v>92</v>
      </c>
      <c r="M1193" s="5" t="s">
        <v>1166</v>
      </c>
      <c r="N1193" s="5"/>
      <c r="O1193" s="5"/>
      <c r="P1193" s="5"/>
      <c r="Q1193" s="5"/>
      <c r="R1193" s="5"/>
      <c r="S1193" s="5"/>
      <c r="T1193" s="5" t="s">
        <v>25</v>
      </c>
      <c r="U1193" s="6">
        <v>45017</v>
      </c>
      <c r="V1193" s="4" t="s">
        <v>1363</v>
      </c>
      <c r="W1193" s="4" t="s">
        <v>1329</v>
      </c>
      <c r="X1193" s="5" t="s">
        <v>18</v>
      </c>
      <c r="Y1193" s="5"/>
      <c r="Z1193" s="5"/>
      <c r="AA1193" s="4" t="s">
        <v>7379</v>
      </c>
      <c r="AB1193" s="5"/>
      <c r="AC1193" s="5"/>
      <c r="AD1193" s="5" t="s">
        <v>1331</v>
      </c>
      <c r="AE1193" s="5"/>
      <c r="AF1193" s="6">
        <v>30350</v>
      </c>
      <c r="AG1193" s="5">
        <v>41</v>
      </c>
      <c r="AH1193" s="5">
        <v>100</v>
      </c>
      <c r="AI1193" s="5" t="s">
        <v>1332</v>
      </c>
      <c r="AJ1193" s="6">
        <v>44835</v>
      </c>
      <c r="AK1193" s="5">
        <v>2</v>
      </c>
      <c r="AL1193" s="6">
        <v>44835</v>
      </c>
      <c r="AM1193" s="5" t="s">
        <v>1333</v>
      </c>
      <c r="AN1193" s="5">
        <v>29490</v>
      </c>
      <c r="AO1193" s="5" t="s">
        <v>7380</v>
      </c>
      <c r="AP1193" s="5" t="s">
        <v>1413</v>
      </c>
      <c r="AQ1193" s="4" t="s">
        <v>1414</v>
      </c>
      <c r="AR1193" s="5" t="s">
        <v>19</v>
      </c>
      <c r="AS1193" s="4" t="s">
        <v>12481</v>
      </c>
      <c r="AT1193" s="5" t="s">
        <v>12482</v>
      </c>
      <c r="AU1193" s="5" t="s">
        <v>41</v>
      </c>
      <c r="AV1193" s="4" t="s">
        <v>1683</v>
      </c>
      <c r="AW1193" s="5" t="s">
        <v>330</v>
      </c>
      <c r="AX1193" s="4" t="s">
        <v>3558</v>
      </c>
      <c r="AY1193" s="5" t="s">
        <v>3559</v>
      </c>
      <c r="AZ1193" s="5" t="s">
        <v>11</v>
      </c>
      <c r="BA1193" s="4" t="s">
        <v>3560</v>
      </c>
      <c r="BB1193" s="5" t="s">
        <v>3561</v>
      </c>
      <c r="BC1193" s="4" t="s">
        <v>7378</v>
      </c>
      <c r="BD1193" s="5" t="s">
        <v>7381</v>
      </c>
      <c r="BE1193" s="5" t="s">
        <v>25</v>
      </c>
      <c r="BF1193" s="5" t="s">
        <v>1333</v>
      </c>
      <c r="BG1193" s="4" t="s">
        <v>7382</v>
      </c>
      <c r="BH1193" s="5" t="s">
        <v>1343</v>
      </c>
    </row>
    <row r="1194" spans="1:60" x14ac:dyDescent="0.25">
      <c r="A1194">
        <f t="shared" si="103"/>
        <v>171535</v>
      </c>
      <c r="B1194">
        <f t="shared" si="104"/>
        <v>6015329</v>
      </c>
      <c r="C1194" t="str">
        <f t="shared" si="106"/>
        <v>ASSISTANTE</v>
      </c>
      <c r="D1194" t="str">
        <f t="shared" si="102"/>
        <v>POLE PILOTAGE DU RESEAU COMMERCIAL</v>
      </c>
      <c r="E1194" s="12" t="str">
        <f t="shared" si="105"/>
        <v>TERRAIN</v>
      </c>
      <c r="F1194" s="4" t="s">
        <v>7383</v>
      </c>
      <c r="G1194" s="4" t="s">
        <v>7384</v>
      </c>
      <c r="H1194" s="5">
        <v>1</v>
      </c>
      <c r="I1194" s="5"/>
      <c r="J1194" s="5">
        <v>2</v>
      </c>
      <c r="K1194" s="5" t="s">
        <v>1345</v>
      </c>
      <c r="L1194" s="5" t="s">
        <v>147</v>
      </c>
      <c r="M1194" s="5" t="s">
        <v>7385</v>
      </c>
      <c r="N1194" s="5"/>
      <c r="O1194" s="6"/>
      <c r="P1194" s="5"/>
      <c r="Q1194" s="5"/>
      <c r="R1194" s="5"/>
      <c r="S1194" s="5"/>
      <c r="T1194" s="5" t="s">
        <v>1469</v>
      </c>
      <c r="U1194" s="6">
        <v>34232</v>
      </c>
      <c r="V1194" s="4" t="s">
        <v>1470</v>
      </c>
      <c r="W1194" s="4" t="s">
        <v>1392</v>
      </c>
      <c r="X1194" s="5" t="s">
        <v>1471</v>
      </c>
      <c r="Y1194" s="5"/>
      <c r="Z1194" s="5"/>
      <c r="AA1194" s="4"/>
      <c r="AB1194" s="5"/>
      <c r="AC1194" s="5"/>
      <c r="AD1194" s="5">
        <v>4</v>
      </c>
      <c r="AE1194" s="5"/>
      <c r="AF1194" s="6">
        <v>26120</v>
      </c>
      <c r="AG1194" s="5">
        <v>53</v>
      </c>
      <c r="AH1194" s="5">
        <v>100</v>
      </c>
      <c r="AI1194" s="5" t="s">
        <v>1332</v>
      </c>
      <c r="AJ1194" s="6">
        <v>34232</v>
      </c>
      <c r="AK1194" s="5">
        <v>31</v>
      </c>
      <c r="AL1194" s="6">
        <v>34232</v>
      </c>
      <c r="AM1194" s="5"/>
      <c r="AN1194" s="5">
        <v>1250</v>
      </c>
      <c r="AO1194" s="5" t="s">
        <v>7386</v>
      </c>
      <c r="AP1194" s="5"/>
      <c r="AQ1194" s="4" t="s">
        <v>1395</v>
      </c>
      <c r="AR1194" s="5" t="s">
        <v>188</v>
      </c>
      <c r="AS1194" s="4"/>
      <c r="AT1194" s="5"/>
      <c r="AU1194" s="5"/>
      <c r="AV1194" s="4" t="s">
        <v>3256</v>
      </c>
      <c r="AW1194" s="5" t="s">
        <v>538</v>
      </c>
      <c r="AX1194" s="4"/>
      <c r="AY1194" s="5"/>
      <c r="AZ1194" s="5"/>
      <c r="BA1194" s="4"/>
      <c r="BB1194" s="5"/>
      <c r="BC1194" s="4"/>
      <c r="BD1194" s="5"/>
      <c r="BE1194" s="5"/>
      <c r="BF1194" s="5"/>
      <c r="BG1194" s="4"/>
      <c r="BH1194" s="5"/>
    </row>
    <row r="1195" spans="1:60" x14ac:dyDescent="0.25">
      <c r="A1195">
        <f t="shared" si="103"/>
        <v>305041</v>
      </c>
      <c r="B1195">
        <f t="shared" si="104"/>
        <v>7019301</v>
      </c>
      <c r="C1195" s="17" t="str">
        <f t="shared" si="106"/>
        <v>CC</v>
      </c>
      <c r="D1195" t="str">
        <f t="shared" si="102"/>
        <v>REGION ILE DE FRANCE NORD</v>
      </c>
      <c r="E1195" s="12" t="str">
        <f t="shared" si="105"/>
        <v>TERRAIN</v>
      </c>
      <c r="F1195" s="4" t="s">
        <v>827</v>
      </c>
      <c r="G1195" s="4" t="s">
        <v>7387</v>
      </c>
      <c r="H1195" s="5">
        <v>1</v>
      </c>
      <c r="I1195" s="5"/>
      <c r="J1195" s="5">
        <v>2</v>
      </c>
      <c r="K1195" s="5" t="s">
        <v>1345</v>
      </c>
      <c r="L1195" s="5" t="s">
        <v>138</v>
      </c>
      <c r="M1195" s="5" t="s">
        <v>828</v>
      </c>
      <c r="N1195" s="5"/>
      <c r="O1195" s="5"/>
      <c r="P1195" s="5"/>
      <c r="Q1195" s="5"/>
      <c r="R1195" s="5"/>
      <c r="S1195" s="5"/>
      <c r="T1195" s="5" t="s">
        <v>260</v>
      </c>
      <c r="U1195" s="6">
        <v>44896</v>
      </c>
      <c r="V1195" s="5" t="s">
        <v>1347</v>
      </c>
      <c r="W1195" s="4" t="s">
        <v>1329</v>
      </c>
      <c r="X1195" s="5" t="s">
        <v>18</v>
      </c>
      <c r="Y1195" s="5" t="s">
        <v>1348</v>
      </c>
      <c r="Z1195" s="5"/>
      <c r="AA1195" s="5" t="s">
        <v>3198</v>
      </c>
      <c r="AB1195" s="5"/>
      <c r="AC1195" s="5"/>
      <c r="AD1195" s="5" t="s">
        <v>1331</v>
      </c>
      <c r="AE1195" s="5"/>
      <c r="AF1195" s="5">
        <v>30099</v>
      </c>
      <c r="AG1195" s="5">
        <v>42</v>
      </c>
      <c r="AH1195" s="5">
        <v>100</v>
      </c>
      <c r="AI1195" s="5" t="s">
        <v>1332</v>
      </c>
      <c r="AJ1195" s="5">
        <v>44317</v>
      </c>
      <c r="AK1195" s="5">
        <v>3</v>
      </c>
      <c r="AL1195" s="5">
        <v>44317</v>
      </c>
      <c r="AM1195" s="5" t="s">
        <v>1333</v>
      </c>
      <c r="AN1195" s="5">
        <v>75012</v>
      </c>
      <c r="AO1195" s="5" t="s">
        <v>2396</v>
      </c>
      <c r="AP1195" s="5" t="s">
        <v>12477</v>
      </c>
      <c r="AQ1195" s="4" t="s">
        <v>1351</v>
      </c>
      <c r="AR1195" s="5" t="s">
        <v>12478</v>
      </c>
      <c r="AS1195" s="4" t="s">
        <v>1352</v>
      </c>
      <c r="AT1195" s="5" t="s">
        <v>1353</v>
      </c>
      <c r="AU1195" s="5" t="s">
        <v>41</v>
      </c>
      <c r="AV1195" s="4" t="s">
        <v>1354</v>
      </c>
      <c r="AW1195" s="5" t="s">
        <v>17</v>
      </c>
      <c r="AX1195" s="4" t="s">
        <v>1889</v>
      </c>
      <c r="AY1195" s="5" t="s">
        <v>1890</v>
      </c>
      <c r="AZ1195" s="5" t="s">
        <v>11</v>
      </c>
      <c r="BA1195" s="4" t="s">
        <v>1891</v>
      </c>
      <c r="BB1195" s="5" t="s">
        <v>1892</v>
      </c>
      <c r="BC1195" s="5" t="s">
        <v>7387</v>
      </c>
      <c r="BD1195" s="5" t="s">
        <v>7388</v>
      </c>
      <c r="BE1195" s="5" t="s">
        <v>260</v>
      </c>
      <c r="BF1195" s="5" t="s">
        <v>1333</v>
      </c>
      <c r="BG1195" s="5" t="s">
        <v>7389</v>
      </c>
      <c r="BH1195" s="5" t="s">
        <v>1343</v>
      </c>
    </row>
    <row r="1196" spans="1:60" x14ac:dyDescent="0.25">
      <c r="A1196">
        <f t="shared" si="103"/>
        <v>305158</v>
      </c>
      <c r="B1196">
        <f t="shared" si="104"/>
        <v>7019926</v>
      </c>
      <c r="C1196" s="17" t="str">
        <f t="shared" si="106"/>
        <v>IMP</v>
      </c>
      <c r="D1196" t="str">
        <f t="shared" si="102"/>
        <v>REGION CENTRE EST</v>
      </c>
      <c r="E1196" s="12" t="str">
        <f t="shared" si="105"/>
        <v>TERRAIN</v>
      </c>
      <c r="F1196" s="4" t="s">
        <v>7390</v>
      </c>
      <c r="G1196" s="4" t="s">
        <v>7391</v>
      </c>
      <c r="H1196" s="5">
        <v>1</v>
      </c>
      <c r="I1196" s="5"/>
      <c r="J1196" s="5">
        <v>2</v>
      </c>
      <c r="K1196" s="5" t="s">
        <v>1345</v>
      </c>
      <c r="L1196" s="5" t="s">
        <v>2238</v>
      </c>
      <c r="M1196" s="5" t="s">
        <v>7392</v>
      </c>
      <c r="N1196" s="5"/>
      <c r="O1196" s="5"/>
      <c r="P1196" s="5"/>
      <c r="Q1196" s="5"/>
      <c r="R1196" s="5"/>
      <c r="S1196" s="5"/>
      <c r="T1196" s="5" t="s">
        <v>1357</v>
      </c>
      <c r="U1196" s="6">
        <v>45627</v>
      </c>
      <c r="V1196" s="4" t="s">
        <v>3404</v>
      </c>
      <c r="W1196" s="4" t="s">
        <v>1606</v>
      </c>
      <c r="X1196" s="5" t="s">
        <v>18</v>
      </c>
      <c r="Y1196" s="5"/>
      <c r="Z1196" s="5"/>
      <c r="AA1196" s="4"/>
      <c r="AB1196" s="5"/>
      <c r="AC1196" s="5"/>
      <c r="AD1196" s="5" t="s">
        <v>1393</v>
      </c>
      <c r="AE1196" s="5"/>
      <c r="AF1196" s="6">
        <v>31046</v>
      </c>
      <c r="AG1196" s="5">
        <v>39</v>
      </c>
      <c r="AH1196" s="5">
        <v>100</v>
      </c>
      <c r="AI1196" s="5" t="s">
        <v>1332</v>
      </c>
      <c r="AJ1196" s="6">
        <v>44440</v>
      </c>
      <c r="AK1196" s="5">
        <v>3</v>
      </c>
      <c r="AL1196" s="6">
        <v>44440</v>
      </c>
      <c r="AM1196" s="5"/>
      <c r="AN1196" s="5">
        <v>69440</v>
      </c>
      <c r="AO1196" s="5" t="s">
        <v>12531</v>
      </c>
      <c r="AP1196" s="5" t="s">
        <v>1536</v>
      </c>
      <c r="AQ1196" s="4" t="s">
        <v>12479</v>
      </c>
      <c r="AR1196" s="5" t="s">
        <v>12480</v>
      </c>
      <c r="AS1196" s="4" t="s">
        <v>2273</v>
      </c>
      <c r="AT1196" s="5" t="s">
        <v>2274</v>
      </c>
      <c r="AU1196" s="5" t="s">
        <v>41</v>
      </c>
      <c r="AV1196" s="4" t="s">
        <v>2275</v>
      </c>
      <c r="AW1196" s="5" t="s">
        <v>256</v>
      </c>
      <c r="AX1196" s="4" t="s">
        <v>7391</v>
      </c>
      <c r="AY1196" s="5" t="s">
        <v>7393</v>
      </c>
      <c r="AZ1196" s="5" t="s">
        <v>1357</v>
      </c>
      <c r="BA1196" s="4" t="s">
        <v>2276</v>
      </c>
      <c r="BB1196" s="5" t="s">
        <v>11116</v>
      </c>
      <c r="BC1196" s="4"/>
      <c r="BD1196" s="5"/>
      <c r="BE1196" s="5"/>
      <c r="BF1196" s="5" t="s">
        <v>1608</v>
      </c>
      <c r="BG1196" s="4"/>
      <c r="BH1196" s="5"/>
    </row>
    <row r="1197" spans="1:60" x14ac:dyDescent="0.25">
      <c r="A1197">
        <f t="shared" si="103"/>
        <v>306426</v>
      </c>
      <c r="B1197">
        <f t="shared" si="104"/>
        <v>7024332</v>
      </c>
      <c r="C1197" s="17" t="str">
        <f t="shared" si="106"/>
        <v>CC</v>
      </c>
      <c r="D1197" t="str">
        <f t="shared" si="102"/>
        <v>REGION CENTRE EST</v>
      </c>
      <c r="E1197" s="12" t="str">
        <f t="shared" si="105"/>
        <v>TERRAIN</v>
      </c>
      <c r="F1197" s="4" t="s">
        <v>7395</v>
      </c>
      <c r="G1197" s="4" t="s">
        <v>7396</v>
      </c>
      <c r="H1197" s="5">
        <v>1</v>
      </c>
      <c r="I1197" s="5"/>
      <c r="J1197" s="5">
        <v>1</v>
      </c>
      <c r="K1197" s="5" t="s">
        <v>1325</v>
      </c>
      <c r="L1197" s="5" t="s">
        <v>7397</v>
      </c>
      <c r="M1197" s="5" t="s">
        <v>303</v>
      </c>
      <c r="N1197" s="5"/>
      <c r="O1197" s="5"/>
      <c r="P1197" s="5"/>
      <c r="Q1197" s="5"/>
      <c r="R1197" s="5"/>
      <c r="S1197" s="5"/>
      <c r="T1197" s="5" t="s">
        <v>245</v>
      </c>
      <c r="U1197" s="6">
        <v>45597</v>
      </c>
      <c r="V1197" s="4" t="s">
        <v>1328</v>
      </c>
      <c r="W1197" s="4" t="s">
        <v>1329</v>
      </c>
      <c r="X1197" s="5" t="s">
        <v>18</v>
      </c>
      <c r="Y1197" s="5"/>
      <c r="Z1197" s="5"/>
      <c r="AA1197" s="4" t="s">
        <v>7398</v>
      </c>
      <c r="AB1197" s="5"/>
      <c r="AC1197" s="5"/>
      <c r="AD1197" s="5" t="s">
        <v>1331</v>
      </c>
      <c r="AE1197" s="5"/>
      <c r="AF1197" s="6">
        <v>34795</v>
      </c>
      <c r="AG1197" s="5">
        <v>29</v>
      </c>
      <c r="AH1197" s="5">
        <v>100</v>
      </c>
      <c r="AI1197" s="5" t="s">
        <v>1332</v>
      </c>
      <c r="AJ1197" s="6">
        <v>45597</v>
      </c>
      <c r="AK1197" s="5">
        <v>0</v>
      </c>
      <c r="AL1197" s="6">
        <v>45597</v>
      </c>
      <c r="AM1197" s="5" t="s">
        <v>1333</v>
      </c>
      <c r="AN1197" s="5">
        <v>67100</v>
      </c>
      <c r="AO1197" s="5" t="s">
        <v>7399</v>
      </c>
      <c r="AP1197" s="5" t="s">
        <v>1536</v>
      </c>
      <c r="AQ1197" s="4" t="s">
        <v>12479</v>
      </c>
      <c r="AR1197" s="5" t="s">
        <v>12480</v>
      </c>
      <c r="AS1197" s="4" t="s">
        <v>2290</v>
      </c>
      <c r="AT1197" s="5" t="s">
        <v>2291</v>
      </c>
      <c r="AU1197" s="5" t="s">
        <v>41</v>
      </c>
      <c r="AV1197" s="4" t="s">
        <v>2292</v>
      </c>
      <c r="AW1197" s="5" t="s">
        <v>108</v>
      </c>
      <c r="AX1197" s="4" t="s">
        <v>2553</v>
      </c>
      <c r="AY1197" s="5" t="s">
        <v>2554</v>
      </c>
      <c r="AZ1197" s="5" t="s">
        <v>11</v>
      </c>
      <c r="BA1197" s="4" t="s">
        <v>2555</v>
      </c>
      <c r="BB1197" s="5" t="s">
        <v>2556</v>
      </c>
      <c r="BC1197" s="4" t="s">
        <v>7396</v>
      </c>
      <c r="BD1197" s="5" t="s">
        <v>11144</v>
      </c>
      <c r="BE1197" s="5" t="s">
        <v>245</v>
      </c>
      <c r="BF1197" s="5" t="s">
        <v>1333</v>
      </c>
      <c r="BG1197" s="4" t="s">
        <v>10128</v>
      </c>
      <c r="BH1197" s="5" t="s">
        <v>1343</v>
      </c>
    </row>
    <row r="1198" spans="1:60" x14ac:dyDescent="0.25">
      <c r="A1198">
        <f t="shared" si="103"/>
        <v>305330</v>
      </c>
      <c r="B1198">
        <f t="shared" si="104"/>
        <v>7021080</v>
      </c>
      <c r="C1198" s="17" t="str">
        <f t="shared" si="106"/>
        <v>IMD</v>
      </c>
      <c r="D1198" t="str">
        <f t="shared" si="102"/>
        <v>REGION ILE DE FRANCE NORD</v>
      </c>
      <c r="E1198" s="12" t="str">
        <f t="shared" si="105"/>
        <v>TERRAIN</v>
      </c>
      <c r="F1198" s="4" t="s">
        <v>7400</v>
      </c>
      <c r="G1198" s="4" t="s">
        <v>1450</v>
      </c>
      <c r="H1198" s="5">
        <v>1</v>
      </c>
      <c r="I1198" s="5"/>
      <c r="J1198" s="5">
        <v>1</v>
      </c>
      <c r="K1198" s="5" t="s">
        <v>1325</v>
      </c>
      <c r="L1198" s="5" t="s">
        <v>54</v>
      </c>
      <c r="M1198" s="5" t="s">
        <v>303</v>
      </c>
      <c r="N1198" s="5" t="s">
        <v>537</v>
      </c>
      <c r="O1198" s="6">
        <v>44774</v>
      </c>
      <c r="P1198" s="5"/>
      <c r="Q1198" s="5" t="s">
        <v>1346</v>
      </c>
      <c r="R1198" s="5">
        <v>3</v>
      </c>
      <c r="S1198" s="5" t="s">
        <v>5</v>
      </c>
      <c r="T1198" s="5" t="s">
        <v>41</v>
      </c>
      <c r="U1198" s="6">
        <v>44805</v>
      </c>
      <c r="V1198" s="4" t="s">
        <v>1673</v>
      </c>
      <c r="W1198" s="4" t="s">
        <v>1392</v>
      </c>
      <c r="X1198" s="5" t="s">
        <v>5</v>
      </c>
      <c r="Y1198" s="5"/>
      <c r="Z1198" s="5"/>
      <c r="AA1198" s="4"/>
      <c r="AB1198" s="5">
        <v>6</v>
      </c>
      <c r="AC1198" s="5"/>
      <c r="AD1198" s="5">
        <v>6</v>
      </c>
      <c r="AE1198" s="5"/>
      <c r="AF1198" s="6">
        <v>29925</v>
      </c>
      <c r="AG1198" s="5">
        <v>43</v>
      </c>
      <c r="AH1198" s="5">
        <v>100</v>
      </c>
      <c r="AI1198" s="5" t="s">
        <v>1332</v>
      </c>
      <c r="AJ1198" s="6">
        <v>44713</v>
      </c>
      <c r="AK1198" s="5">
        <v>2</v>
      </c>
      <c r="AL1198" s="6">
        <v>44713</v>
      </c>
      <c r="AM1198" s="5"/>
      <c r="AN1198" s="5">
        <v>59510</v>
      </c>
      <c r="AO1198" s="5" t="s">
        <v>7401</v>
      </c>
      <c r="AP1198" s="5" t="s">
        <v>12477</v>
      </c>
      <c r="AQ1198" s="4" t="s">
        <v>1351</v>
      </c>
      <c r="AR1198" s="5" t="s">
        <v>12478</v>
      </c>
      <c r="AS1198" s="4" t="s">
        <v>1450</v>
      </c>
      <c r="AT1198" s="5" t="s">
        <v>1451</v>
      </c>
      <c r="AU1198" s="5" t="s">
        <v>41</v>
      </c>
      <c r="AV1198" s="4" t="s">
        <v>1452</v>
      </c>
      <c r="AW1198" s="5" t="s">
        <v>230</v>
      </c>
      <c r="AX1198" s="4"/>
      <c r="AY1198" s="5"/>
      <c r="AZ1198" s="5"/>
      <c r="BA1198" s="4"/>
      <c r="BB1198" s="5"/>
      <c r="BC1198" s="4"/>
      <c r="BD1198" s="5"/>
      <c r="BE1198" s="5"/>
      <c r="BF1198" s="5" t="s">
        <v>1677</v>
      </c>
      <c r="BG1198" s="4"/>
      <c r="BH1198" s="5"/>
    </row>
    <row r="1199" spans="1:60" x14ac:dyDescent="0.25">
      <c r="A1199">
        <f t="shared" si="103"/>
        <v>160652</v>
      </c>
      <c r="B1199">
        <f t="shared" si="104"/>
        <v>3000332</v>
      </c>
      <c r="C1199" s="17" t="str">
        <f t="shared" si="106"/>
        <v>CC</v>
      </c>
      <c r="D1199" t="str">
        <f t="shared" si="102"/>
        <v>REGION GRAND OUEST</v>
      </c>
      <c r="E1199" s="12" t="str">
        <f t="shared" si="105"/>
        <v>TERRAIN</v>
      </c>
      <c r="F1199" s="4" t="s">
        <v>7402</v>
      </c>
      <c r="G1199" s="4" t="s">
        <v>7403</v>
      </c>
      <c r="H1199" s="5">
        <v>1</v>
      </c>
      <c r="I1199" s="5"/>
      <c r="J1199" s="5">
        <v>1</v>
      </c>
      <c r="K1199" s="5" t="s">
        <v>1325</v>
      </c>
      <c r="L1199" s="5" t="s">
        <v>171</v>
      </c>
      <c r="M1199" s="5" t="s">
        <v>7404</v>
      </c>
      <c r="N1199" s="5"/>
      <c r="O1199" s="5"/>
      <c r="P1199" s="5"/>
      <c r="Q1199" s="5"/>
      <c r="R1199" s="5"/>
      <c r="S1199" s="5"/>
      <c r="T1199" s="5" t="s">
        <v>25</v>
      </c>
      <c r="U1199" s="6">
        <v>32387</v>
      </c>
      <c r="V1199" s="5" t="s">
        <v>1363</v>
      </c>
      <c r="W1199" s="4" t="s">
        <v>1329</v>
      </c>
      <c r="X1199" s="5" t="s">
        <v>18</v>
      </c>
      <c r="Y1199" s="5"/>
      <c r="Z1199" s="5"/>
      <c r="AA1199" s="4" t="s">
        <v>2395</v>
      </c>
      <c r="AB1199" s="5"/>
      <c r="AC1199" s="5"/>
      <c r="AD1199" s="5" t="s">
        <v>1331</v>
      </c>
      <c r="AE1199" s="5"/>
      <c r="AF1199" s="5">
        <v>22760</v>
      </c>
      <c r="AG1199" s="5">
        <v>62</v>
      </c>
      <c r="AH1199" s="5">
        <v>100</v>
      </c>
      <c r="AI1199" s="5" t="s">
        <v>1332</v>
      </c>
      <c r="AJ1199" s="5">
        <v>32387</v>
      </c>
      <c r="AK1199" s="5">
        <v>36</v>
      </c>
      <c r="AL1199" s="5">
        <v>32387</v>
      </c>
      <c r="AM1199" s="5" t="s">
        <v>1333</v>
      </c>
      <c r="AN1199" s="5">
        <v>17170</v>
      </c>
      <c r="AO1199" s="5" t="s">
        <v>7405</v>
      </c>
      <c r="AP1199" s="5" t="s">
        <v>1413</v>
      </c>
      <c r="AQ1199" s="4" t="s">
        <v>1414</v>
      </c>
      <c r="AR1199" s="5" t="s">
        <v>19</v>
      </c>
      <c r="AS1199" s="4" t="s">
        <v>1585</v>
      </c>
      <c r="AT1199" s="5" t="s">
        <v>1586</v>
      </c>
      <c r="AU1199" s="5" t="s">
        <v>41</v>
      </c>
      <c r="AV1199" s="4" t="s">
        <v>1587</v>
      </c>
      <c r="AW1199" s="5" t="s">
        <v>340</v>
      </c>
      <c r="AX1199" s="4" t="s">
        <v>1588</v>
      </c>
      <c r="AY1199" s="5" t="s">
        <v>1589</v>
      </c>
      <c r="AZ1199" s="5" t="s">
        <v>11</v>
      </c>
      <c r="BA1199" s="4" t="s">
        <v>1590</v>
      </c>
      <c r="BB1199" s="5" t="s">
        <v>1591</v>
      </c>
      <c r="BC1199" s="4" t="s">
        <v>7403</v>
      </c>
      <c r="BD1199" s="5" t="s">
        <v>7406</v>
      </c>
      <c r="BE1199" s="5" t="s">
        <v>25</v>
      </c>
      <c r="BF1199" s="5" t="s">
        <v>1333</v>
      </c>
      <c r="BG1199" s="4" t="s">
        <v>7407</v>
      </c>
      <c r="BH1199" s="5" t="s">
        <v>1343</v>
      </c>
    </row>
    <row r="1200" spans="1:60" x14ac:dyDescent="0.25">
      <c r="A1200">
        <f t="shared" si="103"/>
        <v>306004</v>
      </c>
      <c r="B1200">
        <f t="shared" si="104"/>
        <v>7023624</v>
      </c>
      <c r="C1200" t="str">
        <f t="shared" si="106"/>
        <v>CC</v>
      </c>
      <c r="D1200" t="str">
        <f t="shared" si="102"/>
        <v>POLE PILOTAGE DU RESEAU COMMERCIAL</v>
      </c>
      <c r="E1200" s="12" t="str">
        <f t="shared" si="105"/>
        <v>TERRAIN</v>
      </c>
      <c r="F1200" s="4" t="s">
        <v>1199</v>
      </c>
      <c r="G1200" s="4" t="s">
        <v>7408</v>
      </c>
      <c r="H1200" s="5">
        <v>1</v>
      </c>
      <c r="I1200" s="5"/>
      <c r="J1200" s="5">
        <v>1</v>
      </c>
      <c r="K1200" s="5" t="s">
        <v>1325</v>
      </c>
      <c r="L1200" s="5" t="s">
        <v>546</v>
      </c>
      <c r="M1200" s="5" t="s">
        <v>1200</v>
      </c>
      <c r="N1200" s="5"/>
      <c r="O1200" s="5"/>
      <c r="P1200" s="5"/>
      <c r="Q1200" s="5"/>
      <c r="R1200" s="5"/>
      <c r="S1200" s="5"/>
      <c r="T1200" s="5" t="s">
        <v>349</v>
      </c>
      <c r="U1200" s="6">
        <v>45383</v>
      </c>
      <c r="V1200" s="5" t="s">
        <v>2338</v>
      </c>
      <c r="W1200" s="4" t="s">
        <v>1392</v>
      </c>
      <c r="X1200" s="5" t="s">
        <v>18</v>
      </c>
      <c r="Y1200" s="5"/>
      <c r="Z1200" s="5"/>
      <c r="AA1200" s="4"/>
      <c r="AB1200" s="5"/>
      <c r="AC1200" s="5"/>
      <c r="AD1200" s="5" t="s">
        <v>1331</v>
      </c>
      <c r="AE1200" s="5"/>
      <c r="AF1200" s="5">
        <v>36591</v>
      </c>
      <c r="AG1200" s="5">
        <v>24</v>
      </c>
      <c r="AH1200" s="5">
        <v>100</v>
      </c>
      <c r="AI1200" s="5" t="s">
        <v>1332</v>
      </c>
      <c r="AJ1200" s="5">
        <v>45383</v>
      </c>
      <c r="AK1200" s="5">
        <v>0</v>
      </c>
      <c r="AL1200" s="5">
        <v>45383</v>
      </c>
      <c r="AM1200" s="5"/>
      <c r="AN1200" s="5">
        <v>44700</v>
      </c>
      <c r="AO1200" s="5" t="s">
        <v>7409</v>
      </c>
      <c r="AP1200" s="5"/>
      <c r="AQ1200" s="4" t="s">
        <v>1395</v>
      </c>
      <c r="AR1200" s="5" t="s">
        <v>188</v>
      </c>
      <c r="AS1200" s="4"/>
      <c r="AT1200" s="5"/>
      <c r="AU1200" s="5"/>
      <c r="AV1200" s="4" t="s">
        <v>1396</v>
      </c>
      <c r="AW1200" s="5" t="s">
        <v>350</v>
      </c>
      <c r="AX1200" s="4"/>
      <c r="AY1200" s="5"/>
      <c r="AZ1200" s="5"/>
      <c r="BA1200" s="4"/>
      <c r="BB1200" s="5"/>
      <c r="BC1200" s="5"/>
      <c r="BD1200" s="5"/>
      <c r="BE1200" s="5"/>
      <c r="BF1200" s="5" t="s">
        <v>1397</v>
      </c>
      <c r="BG1200" s="4"/>
      <c r="BH1200" s="5"/>
    </row>
    <row r="1201" spans="1:60" x14ac:dyDescent="0.25">
      <c r="A1201">
        <f t="shared" si="103"/>
        <v>305688</v>
      </c>
      <c r="B1201">
        <f t="shared" si="104"/>
        <v>7022864</v>
      </c>
      <c r="C1201" s="17" t="str">
        <f t="shared" si="106"/>
        <v>CC</v>
      </c>
      <c r="D1201" t="str">
        <f t="shared" si="102"/>
        <v>REGION ILE DE FRANCE NORD</v>
      </c>
      <c r="E1201" s="12" t="str">
        <f t="shared" si="105"/>
        <v>TERRAIN</v>
      </c>
      <c r="F1201" s="4" t="s">
        <v>1110</v>
      </c>
      <c r="G1201" s="4" t="s">
        <v>7410</v>
      </c>
      <c r="H1201" s="5">
        <v>1</v>
      </c>
      <c r="I1201" s="5"/>
      <c r="J1201" s="5">
        <v>2</v>
      </c>
      <c r="K1201" s="5" t="s">
        <v>1345</v>
      </c>
      <c r="L1201" s="5" t="s">
        <v>1112</v>
      </c>
      <c r="M1201" s="5" t="s">
        <v>1111</v>
      </c>
      <c r="N1201" s="5" t="s">
        <v>245</v>
      </c>
      <c r="O1201" s="5">
        <v>45323</v>
      </c>
      <c r="P1201" s="5"/>
      <c r="Q1201" s="5" t="s">
        <v>1346</v>
      </c>
      <c r="R1201" s="5">
        <v>5</v>
      </c>
      <c r="S1201" s="5" t="s">
        <v>18</v>
      </c>
      <c r="T1201" s="5" t="s">
        <v>25</v>
      </c>
      <c r="U1201" s="6">
        <v>45352</v>
      </c>
      <c r="V1201" s="5" t="s">
        <v>1363</v>
      </c>
      <c r="W1201" s="4" t="s">
        <v>1329</v>
      </c>
      <c r="X1201" s="5" t="s">
        <v>18</v>
      </c>
      <c r="Y1201" s="5"/>
      <c r="Z1201" s="5"/>
      <c r="AA1201" s="4" t="s">
        <v>5681</v>
      </c>
      <c r="AB1201" s="5" t="s">
        <v>1331</v>
      </c>
      <c r="AC1201" s="5"/>
      <c r="AD1201" s="5" t="s">
        <v>1331</v>
      </c>
      <c r="AE1201" s="5"/>
      <c r="AF1201" s="5">
        <v>33346</v>
      </c>
      <c r="AG1201" s="5">
        <v>33</v>
      </c>
      <c r="AH1201" s="5">
        <v>100</v>
      </c>
      <c r="AI1201" s="5" t="s">
        <v>1332</v>
      </c>
      <c r="AJ1201" s="5">
        <v>45170</v>
      </c>
      <c r="AK1201" s="5">
        <v>1</v>
      </c>
      <c r="AL1201" s="5">
        <v>45170</v>
      </c>
      <c r="AM1201" s="5" t="s">
        <v>1333</v>
      </c>
      <c r="AN1201" s="5">
        <v>27930</v>
      </c>
      <c r="AO1201" s="5" t="s">
        <v>7411</v>
      </c>
      <c r="AP1201" s="5" t="s">
        <v>12477</v>
      </c>
      <c r="AQ1201" s="4" t="s">
        <v>1351</v>
      </c>
      <c r="AR1201" s="5" t="s">
        <v>12478</v>
      </c>
      <c r="AS1201" s="4" t="s">
        <v>1898</v>
      </c>
      <c r="AT1201" s="5" t="s">
        <v>1899</v>
      </c>
      <c r="AU1201" s="5" t="s">
        <v>41</v>
      </c>
      <c r="AV1201" s="4" t="s">
        <v>1900</v>
      </c>
      <c r="AW1201" s="5" t="s">
        <v>30</v>
      </c>
      <c r="AX1201" s="4" t="s">
        <v>3793</v>
      </c>
      <c r="AY1201" s="5" t="s">
        <v>3794</v>
      </c>
      <c r="AZ1201" s="5" t="s">
        <v>11</v>
      </c>
      <c r="BA1201" s="4" t="s">
        <v>3795</v>
      </c>
      <c r="BB1201" s="5" t="s">
        <v>3796</v>
      </c>
      <c r="BC1201" s="4" t="s">
        <v>7410</v>
      </c>
      <c r="BD1201" s="5" t="s">
        <v>7412</v>
      </c>
      <c r="BE1201" s="5" t="s">
        <v>25</v>
      </c>
      <c r="BF1201" s="5" t="s">
        <v>1333</v>
      </c>
      <c r="BG1201" s="4" t="s">
        <v>7413</v>
      </c>
      <c r="BH1201" s="5" t="s">
        <v>1343</v>
      </c>
    </row>
    <row r="1202" spans="1:60" x14ac:dyDescent="0.25">
      <c r="A1202">
        <f t="shared" si="103"/>
        <v>305393</v>
      </c>
      <c r="B1202">
        <f t="shared" si="104"/>
        <v>7021772</v>
      </c>
      <c r="C1202" s="17" t="str">
        <f t="shared" si="106"/>
        <v>CC</v>
      </c>
      <c r="D1202" t="str">
        <f t="shared" si="102"/>
        <v>REGION GRAND SUD</v>
      </c>
      <c r="E1202" s="12" t="str">
        <f t="shared" si="105"/>
        <v>TERRAIN</v>
      </c>
      <c r="F1202" s="4" t="s">
        <v>1201</v>
      </c>
      <c r="G1202" s="4" t="s">
        <v>7414</v>
      </c>
      <c r="H1202" s="5">
        <v>1</v>
      </c>
      <c r="I1202" s="5"/>
      <c r="J1202" s="5">
        <v>2</v>
      </c>
      <c r="K1202" s="5" t="s">
        <v>1345</v>
      </c>
      <c r="L1202" s="5" t="s">
        <v>1203</v>
      </c>
      <c r="M1202" s="5" t="s">
        <v>1202</v>
      </c>
      <c r="N1202" s="5"/>
      <c r="O1202" s="5"/>
      <c r="P1202" s="5"/>
      <c r="Q1202" s="5"/>
      <c r="R1202" s="5"/>
      <c r="S1202" s="5"/>
      <c r="T1202" s="5" t="s">
        <v>25</v>
      </c>
      <c r="U1202" s="6">
        <v>44986</v>
      </c>
      <c r="V1202" s="5" t="s">
        <v>1363</v>
      </c>
      <c r="W1202" s="4" t="s">
        <v>1329</v>
      </c>
      <c r="X1202" s="5" t="s">
        <v>18</v>
      </c>
      <c r="Y1202" s="5"/>
      <c r="Z1202" s="5"/>
      <c r="AA1202" s="4" t="s">
        <v>7415</v>
      </c>
      <c r="AB1202" s="5"/>
      <c r="AC1202" s="5"/>
      <c r="AD1202" s="5" t="s">
        <v>1331</v>
      </c>
      <c r="AE1202" s="5"/>
      <c r="AF1202" s="5">
        <v>33285</v>
      </c>
      <c r="AG1202" s="5">
        <v>33</v>
      </c>
      <c r="AH1202" s="5">
        <v>100</v>
      </c>
      <c r="AI1202" s="5" t="s">
        <v>1332</v>
      </c>
      <c r="AJ1202" s="5">
        <v>44805</v>
      </c>
      <c r="AK1202" s="5">
        <v>2</v>
      </c>
      <c r="AL1202" s="5">
        <v>44805</v>
      </c>
      <c r="AM1202" s="5" t="s">
        <v>1333</v>
      </c>
      <c r="AN1202" s="5">
        <v>13011</v>
      </c>
      <c r="AO1202" s="5" t="s">
        <v>1922</v>
      </c>
      <c r="AP1202" s="5" t="s">
        <v>1335</v>
      </c>
      <c r="AQ1202" s="4" t="s">
        <v>1336</v>
      </c>
      <c r="AR1202" s="5" t="s">
        <v>12476</v>
      </c>
      <c r="AS1202" s="4" t="s">
        <v>1427</v>
      </c>
      <c r="AT1202" s="5" t="s">
        <v>1428</v>
      </c>
      <c r="AU1202" s="5" t="s">
        <v>41</v>
      </c>
      <c r="AV1202" s="4" t="s">
        <v>1429</v>
      </c>
      <c r="AW1202" s="5" t="s">
        <v>129</v>
      </c>
      <c r="AX1202" s="4"/>
      <c r="AY1202" s="5"/>
      <c r="AZ1202" s="5"/>
      <c r="BA1202" s="4" t="s">
        <v>1768</v>
      </c>
      <c r="BB1202" s="5" t="s">
        <v>1769</v>
      </c>
      <c r="BC1202" s="5" t="s">
        <v>7414</v>
      </c>
      <c r="BD1202" s="5" t="s">
        <v>7416</v>
      </c>
      <c r="BE1202" s="5" t="s">
        <v>25</v>
      </c>
      <c r="BF1202" s="5" t="s">
        <v>1333</v>
      </c>
      <c r="BG1202" s="4" t="s">
        <v>7417</v>
      </c>
      <c r="BH1202" s="5" t="s">
        <v>1343</v>
      </c>
    </row>
    <row r="1203" spans="1:60" x14ac:dyDescent="0.25">
      <c r="A1203">
        <f t="shared" si="103"/>
        <v>304552</v>
      </c>
      <c r="B1203">
        <f t="shared" si="104"/>
        <v>3102460</v>
      </c>
      <c r="C1203" s="17" t="str">
        <f t="shared" si="106"/>
        <v>CC</v>
      </c>
      <c r="D1203" t="str">
        <f t="shared" si="102"/>
        <v>REGION ILE DE FRANCE NORD</v>
      </c>
      <c r="E1203" s="12" t="str">
        <f t="shared" si="105"/>
        <v>TERRAIN</v>
      </c>
      <c r="F1203" s="4" t="s">
        <v>7418</v>
      </c>
      <c r="G1203" s="4" t="s">
        <v>7419</v>
      </c>
      <c r="H1203" s="5">
        <v>1</v>
      </c>
      <c r="I1203" s="5"/>
      <c r="J1203" s="5">
        <v>2</v>
      </c>
      <c r="K1203" s="5" t="s">
        <v>1345</v>
      </c>
      <c r="L1203" s="5" t="s">
        <v>405</v>
      </c>
      <c r="M1203" s="5" t="s">
        <v>1202</v>
      </c>
      <c r="N1203" s="5" t="s">
        <v>245</v>
      </c>
      <c r="O1203" s="5">
        <v>43862</v>
      </c>
      <c r="P1203" s="5"/>
      <c r="Q1203" s="5" t="s">
        <v>1346</v>
      </c>
      <c r="R1203" s="5">
        <v>5</v>
      </c>
      <c r="S1203" s="5" t="s">
        <v>18</v>
      </c>
      <c r="T1203" s="5" t="s">
        <v>25</v>
      </c>
      <c r="U1203" s="6">
        <v>43891</v>
      </c>
      <c r="V1203" s="5" t="s">
        <v>1363</v>
      </c>
      <c r="W1203" s="4" t="s">
        <v>1329</v>
      </c>
      <c r="X1203" s="5" t="s">
        <v>18</v>
      </c>
      <c r="Y1203" s="5"/>
      <c r="Z1203" s="5"/>
      <c r="AA1203" s="4" t="s">
        <v>7420</v>
      </c>
      <c r="AB1203" s="5" t="s">
        <v>1331</v>
      </c>
      <c r="AC1203" s="5"/>
      <c r="AD1203" s="5" t="s">
        <v>1331</v>
      </c>
      <c r="AE1203" s="5"/>
      <c r="AF1203" s="5">
        <v>29302</v>
      </c>
      <c r="AG1203" s="5">
        <v>44</v>
      </c>
      <c r="AH1203" s="5">
        <v>100</v>
      </c>
      <c r="AI1203" s="5" t="s">
        <v>1332</v>
      </c>
      <c r="AJ1203" s="5">
        <v>43891</v>
      </c>
      <c r="AK1203" s="5">
        <v>4</v>
      </c>
      <c r="AL1203" s="5">
        <v>43891</v>
      </c>
      <c r="AM1203" s="5" t="s">
        <v>1333</v>
      </c>
      <c r="AN1203" s="5">
        <v>62610</v>
      </c>
      <c r="AO1203" s="5" t="s">
        <v>7421</v>
      </c>
      <c r="AP1203" s="5" t="s">
        <v>12477</v>
      </c>
      <c r="AQ1203" s="4" t="s">
        <v>1351</v>
      </c>
      <c r="AR1203" s="5" t="s">
        <v>12478</v>
      </c>
      <c r="AS1203" s="4" t="s">
        <v>1638</v>
      </c>
      <c r="AT1203" s="5" t="s">
        <v>1639</v>
      </c>
      <c r="AU1203" s="5" t="s">
        <v>41</v>
      </c>
      <c r="AV1203" s="4" t="s">
        <v>1640</v>
      </c>
      <c r="AW1203" s="5" t="s">
        <v>142</v>
      </c>
      <c r="AX1203" s="4" t="s">
        <v>1982</v>
      </c>
      <c r="AY1203" s="5" t="s">
        <v>1983</v>
      </c>
      <c r="AZ1203" s="5" t="s">
        <v>11</v>
      </c>
      <c r="BA1203" s="4" t="s">
        <v>1984</v>
      </c>
      <c r="BB1203" s="5" t="s">
        <v>1985</v>
      </c>
      <c r="BC1203" s="4" t="s">
        <v>7419</v>
      </c>
      <c r="BD1203" s="5" t="s">
        <v>7422</v>
      </c>
      <c r="BE1203" s="5" t="s">
        <v>25</v>
      </c>
      <c r="BF1203" s="5" t="s">
        <v>1333</v>
      </c>
      <c r="BG1203" s="4" t="s">
        <v>7423</v>
      </c>
      <c r="BH1203" s="5" t="s">
        <v>1343</v>
      </c>
    </row>
    <row r="1204" spans="1:60" x14ac:dyDescent="0.25">
      <c r="A1204">
        <f t="shared" si="103"/>
        <v>187246</v>
      </c>
      <c r="B1204">
        <f t="shared" si="104"/>
        <v>7000643</v>
      </c>
      <c r="C1204" t="str">
        <f t="shared" ref="C1204:C1207" si="107">IF(LEFT(T1204,4)="ASSI","ASSISTANTE",IF(T1204="100 IMD","IMD",IF(T1204="105 IMD","IMD",IF(T1204="200 IMP","IMP",IF(T1204="310 CMA","IMP","CC")))))</f>
        <v>ASSISTANTE</v>
      </c>
      <c r="D1204" t="str">
        <f t="shared" si="102"/>
        <v>POLE PILOTAGE DU RESEAU COMMERCIAL</v>
      </c>
      <c r="E1204" s="12" t="str">
        <f t="shared" si="105"/>
        <v>TERRAIN</v>
      </c>
      <c r="F1204" s="4" t="s">
        <v>7424</v>
      </c>
      <c r="G1204" s="4" t="s">
        <v>7425</v>
      </c>
      <c r="H1204" s="5">
        <v>1</v>
      </c>
      <c r="I1204" s="5"/>
      <c r="J1204" s="5">
        <v>2</v>
      </c>
      <c r="K1204" s="5" t="s">
        <v>1345</v>
      </c>
      <c r="L1204" s="5" t="s">
        <v>7426</v>
      </c>
      <c r="M1204" s="5" t="s">
        <v>7427</v>
      </c>
      <c r="N1204" s="5"/>
      <c r="O1204" s="5"/>
      <c r="P1204" s="5"/>
      <c r="Q1204" s="5"/>
      <c r="R1204" s="5"/>
      <c r="S1204" s="5"/>
      <c r="T1204" s="5" t="s">
        <v>3605</v>
      </c>
      <c r="U1204" s="6">
        <v>44197</v>
      </c>
      <c r="V1204" s="5" t="s">
        <v>3468</v>
      </c>
      <c r="W1204" s="4" t="s">
        <v>2161</v>
      </c>
      <c r="X1204" s="5" t="s">
        <v>3606</v>
      </c>
      <c r="Y1204" s="5"/>
      <c r="Z1204" s="5"/>
      <c r="AA1204" s="4"/>
      <c r="AB1204" s="5"/>
      <c r="AC1204" s="5"/>
      <c r="AD1204" s="5">
        <v>5</v>
      </c>
      <c r="AE1204" s="5"/>
      <c r="AF1204" s="5">
        <v>24460</v>
      </c>
      <c r="AG1204" s="5">
        <v>57</v>
      </c>
      <c r="AH1204" s="5">
        <v>100</v>
      </c>
      <c r="AI1204" s="5" t="s">
        <v>1332</v>
      </c>
      <c r="AJ1204" s="5">
        <v>37501</v>
      </c>
      <c r="AK1204" s="5">
        <v>22</v>
      </c>
      <c r="AL1204" s="5">
        <v>37501</v>
      </c>
      <c r="AM1204" s="5"/>
      <c r="AN1204" s="5">
        <v>86360</v>
      </c>
      <c r="AO1204" s="5" t="s">
        <v>7428</v>
      </c>
      <c r="AP1204" s="5"/>
      <c r="AQ1204" s="4" t="s">
        <v>1395</v>
      </c>
      <c r="AR1204" s="5" t="s">
        <v>188</v>
      </c>
      <c r="AS1204" s="4"/>
      <c r="AT1204" s="5"/>
      <c r="AU1204" s="5"/>
      <c r="AV1204" s="4"/>
      <c r="AW1204" s="5"/>
      <c r="AX1204" s="4"/>
      <c r="AY1204" s="5"/>
      <c r="AZ1204" s="5"/>
      <c r="BA1204" s="4"/>
      <c r="BB1204" s="5"/>
      <c r="BC1204" s="4"/>
      <c r="BD1204" s="5"/>
      <c r="BE1204" s="5"/>
      <c r="BF1204" s="5"/>
      <c r="BG1204" s="4"/>
      <c r="BH1204" s="5"/>
    </row>
    <row r="1205" spans="1:60" x14ac:dyDescent="0.25">
      <c r="A1205">
        <f t="shared" si="103"/>
        <v>304355</v>
      </c>
      <c r="B1205">
        <f t="shared" si="104"/>
        <v>3102342</v>
      </c>
      <c r="C1205" s="17" t="str">
        <f t="shared" si="107"/>
        <v>CC</v>
      </c>
      <c r="D1205" t="str">
        <f t="shared" si="102"/>
        <v>REGION CENTRE EST</v>
      </c>
      <c r="E1205" s="12" t="str">
        <f t="shared" si="105"/>
        <v>TERRAIN</v>
      </c>
      <c r="F1205" s="4" t="s">
        <v>351</v>
      </c>
      <c r="G1205" s="4" t="s">
        <v>7429</v>
      </c>
      <c r="H1205" s="5">
        <v>1</v>
      </c>
      <c r="I1205" s="5"/>
      <c r="J1205" s="5">
        <v>1</v>
      </c>
      <c r="K1205" s="5" t="s">
        <v>1325</v>
      </c>
      <c r="L1205" s="5" t="s">
        <v>51</v>
      </c>
      <c r="M1205" s="5" t="s">
        <v>352</v>
      </c>
      <c r="N1205" s="5" t="s">
        <v>245</v>
      </c>
      <c r="O1205" s="5">
        <v>43678</v>
      </c>
      <c r="P1205" s="5"/>
      <c r="Q1205" s="5" t="s">
        <v>1346</v>
      </c>
      <c r="R1205" s="5">
        <v>5</v>
      </c>
      <c r="S1205" s="5" t="s">
        <v>18</v>
      </c>
      <c r="T1205" s="5" t="s">
        <v>25</v>
      </c>
      <c r="U1205" s="6">
        <v>43709</v>
      </c>
      <c r="V1205" s="5" t="s">
        <v>1363</v>
      </c>
      <c r="W1205" s="4" t="s">
        <v>1329</v>
      </c>
      <c r="X1205" s="5" t="s">
        <v>18</v>
      </c>
      <c r="Y1205" s="5"/>
      <c r="Z1205" s="5"/>
      <c r="AA1205" s="4" t="s">
        <v>4265</v>
      </c>
      <c r="AB1205" s="5" t="s">
        <v>1331</v>
      </c>
      <c r="AC1205" s="5"/>
      <c r="AD1205" s="5" t="s">
        <v>1331</v>
      </c>
      <c r="AE1205" s="5"/>
      <c r="AF1205" s="5">
        <v>23839</v>
      </c>
      <c r="AG1205" s="5">
        <v>59</v>
      </c>
      <c r="AH1205" s="5">
        <v>100</v>
      </c>
      <c r="AI1205" s="5" t="s">
        <v>1332</v>
      </c>
      <c r="AJ1205" s="5">
        <v>43709</v>
      </c>
      <c r="AK1205" s="5">
        <v>5</v>
      </c>
      <c r="AL1205" s="5">
        <v>43709</v>
      </c>
      <c r="AM1205" s="5" t="s">
        <v>1333</v>
      </c>
      <c r="AN1205" s="5">
        <v>91410</v>
      </c>
      <c r="AO1205" s="5" t="s">
        <v>7430</v>
      </c>
      <c r="AP1205" s="5" t="s">
        <v>1536</v>
      </c>
      <c r="AQ1205" s="4" t="s">
        <v>12479</v>
      </c>
      <c r="AR1205" s="5" t="s">
        <v>12480</v>
      </c>
      <c r="AS1205" s="4" t="s">
        <v>1376</v>
      </c>
      <c r="AT1205" s="5" t="s">
        <v>1377</v>
      </c>
      <c r="AU1205" s="5" t="s">
        <v>41</v>
      </c>
      <c r="AV1205" s="4" t="s">
        <v>1378</v>
      </c>
      <c r="AW1205" s="5" t="s">
        <v>47</v>
      </c>
      <c r="AX1205" s="4"/>
      <c r="AY1205" s="5"/>
      <c r="AZ1205" s="5"/>
      <c r="BA1205" s="4" t="s">
        <v>1861</v>
      </c>
      <c r="BB1205" s="5" t="s">
        <v>1862</v>
      </c>
      <c r="BC1205" s="4" t="s">
        <v>7429</v>
      </c>
      <c r="BD1205" s="5" t="s">
        <v>7431</v>
      </c>
      <c r="BE1205" s="5" t="s">
        <v>25</v>
      </c>
      <c r="BF1205" s="5" t="s">
        <v>1333</v>
      </c>
      <c r="BG1205" s="4" t="s">
        <v>7432</v>
      </c>
      <c r="BH1205" s="5" t="s">
        <v>1343</v>
      </c>
    </row>
    <row r="1206" spans="1:60" x14ac:dyDescent="0.25">
      <c r="A1206">
        <f t="shared" si="103"/>
        <v>304426</v>
      </c>
      <c r="B1206">
        <f t="shared" si="104"/>
        <v>3102386</v>
      </c>
      <c r="C1206" s="17" t="str">
        <f t="shared" si="107"/>
        <v>CC</v>
      </c>
      <c r="D1206" t="str">
        <f t="shared" si="102"/>
        <v>REGION GRAND OUEST</v>
      </c>
      <c r="E1206" s="12" t="str">
        <f t="shared" si="105"/>
        <v>TERRAIN</v>
      </c>
      <c r="F1206" s="4" t="s">
        <v>357</v>
      </c>
      <c r="G1206" s="4" t="s">
        <v>7433</v>
      </c>
      <c r="H1206" s="5">
        <v>1</v>
      </c>
      <c r="I1206" s="5"/>
      <c r="J1206" s="5">
        <v>1</v>
      </c>
      <c r="K1206" s="5" t="s">
        <v>1325</v>
      </c>
      <c r="L1206" s="5" t="s">
        <v>359</v>
      </c>
      <c r="M1206" s="5" t="s">
        <v>358</v>
      </c>
      <c r="N1206" s="5" t="s">
        <v>245</v>
      </c>
      <c r="O1206" s="5">
        <v>43739</v>
      </c>
      <c r="P1206" s="5"/>
      <c r="Q1206" s="5" t="s">
        <v>1346</v>
      </c>
      <c r="R1206" s="5">
        <v>5</v>
      </c>
      <c r="S1206" s="5" t="s">
        <v>18</v>
      </c>
      <c r="T1206" s="5" t="s">
        <v>25</v>
      </c>
      <c r="U1206" s="6">
        <v>43770</v>
      </c>
      <c r="V1206" s="5" t="s">
        <v>1363</v>
      </c>
      <c r="W1206" s="4" t="s">
        <v>1329</v>
      </c>
      <c r="X1206" s="5" t="s">
        <v>18</v>
      </c>
      <c r="Y1206" s="5"/>
      <c r="Z1206" s="5"/>
      <c r="AA1206" s="4" t="s">
        <v>2744</v>
      </c>
      <c r="AB1206" s="5" t="s">
        <v>1331</v>
      </c>
      <c r="AC1206" s="5"/>
      <c r="AD1206" s="5" t="s">
        <v>1331</v>
      </c>
      <c r="AE1206" s="5"/>
      <c r="AF1206" s="5">
        <v>29067</v>
      </c>
      <c r="AG1206" s="5">
        <v>45</v>
      </c>
      <c r="AH1206" s="5">
        <v>100</v>
      </c>
      <c r="AI1206" s="5" t="s">
        <v>1332</v>
      </c>
      <c r="AJ1206" s="5">
        <v>43770</v>
      </c>
      <c r="AK1206" s="5">
        <v>5</v>
      </c>
      <c r="AL1206" s="5">
        <v>43770</v>
      </c>
      <c r="AM1206" s="5" t="s">
        <v>1333</v>
      </c>
      <c r="AN1206" s="5">
        <v>37120</v>
      </c>
      <c r="AO1206" s="5" t="s">
        <v>7434</v>
      </c>
      <c r="AP1206" s="5" t="s">
        <v>1413</v>
      </c>
      <c r="AQ1206" s="4" t="s">
        <v>1414</v>
      </c>
      <c r="AR1206" s="5" t="s">
        <v>19</v>
      </c>
      <c r="AS1206" s="4" t="s">
        <v>2662</v>
      </c>
      <c r="AT1206" s="5" t="s">
        <v>2663</v>
      </c>
      <c r="AU1206" s="5" t="s">
        <v>41</v>
      </c>
      <c r="AV1206" s="4" t="s">
        <v>2664</v>
      </c>
      <c r="AW1206" s="5" t="s">
        <v>119</v>
      </c>
      <c r="AX1206" s="4" t="s">
        <v>4609</v>
      </c>
      <c r="AY1206" s="5" t="s">
        <v>4610</v>
      </c>
      <c r="AZ1206" s="5" t="s">
        <v>11</v>
      </c>
      <c r="BA1206" s="4" t="s">
        <v>4611</v>
      </c>
      <c r="BB1206" s="5" t="s">
        <v>4612</v>
      </c>
      <c r="BC1206" s="4" t="s">
        <v>7433</v>
      </c>
      <c r="BD1206" s="5" t="s">
        <v>7435</v>
      </c>
      <c r="BE1206" s="5" t="s">
        <v>25</v>
      </c>
      <c r="BF1206" s="5" t="s">
        <v>1333</v>
      </c>
      <c r="BG1206" s="4" t="s">
        <v>7436</v>
      </c>
      <c r="BH1206" s="5" t="s">
        <v>1343</v>
      </c>
    </row>
    <row r="1207" spans="1:60" x14ac:dyDescent="0.25">
      <c r="A1207">
        <f t="shared" si="103"/>
        <v>304399</v>
      </c>
      <c r="B1207">
        <f t="shared" si="104"/>
        <v>3102374</v>
      </c>
      <c r="C1207" s="17" t="str">
        <f t="shared" si="107"/>
        <v>CC</v>
      </c>
      <c r="D1207" t="str">
        <f t="shared" si="102"/>
        <v>REGION GRAND SUD</v>
      </c>
      <c r="E1207" s="12" t="str">
        <f t="shared" si="105"/>
        <v>TERRAIN</v>
      </c>
      <c r="F1207" s="4" t="s">
        <v>1113</v>
      </c>
      <c r="G1207" s="4" t="s">
        <v>7437</v>
      </c>
      <c r="H1207" s="5">
        <v>1</v>
      </c>
      <c r="I1207" s="5"/>
      <c r="J1207" s="5">
        <v>1</v>
      </c>
      <c r="K1207" s="5" t="s">
        <v>1325</v>
      </c>
      <c r="L1207" s="5" t="s">
        <v>181</v>
      </c>
      <c r="M1207" s="5" t="s">
        <v>1114</v>
      </c>
      <c r="N1207" s="5" t="s">
        <v>260</v>
      </c>
      <c r="O1207" s="5">
        <v>45231</v>
      </c>
      <c r="P1207" s="5"/>
      <c r="Q1207" s="5" t="s">
        <v>1346</v>
      </c>
      <c r="R1207" s="5">
        <v>5</v>
      </c>
      <c r="S1207" s="5" t="s">
        <v>18</v>
      </c>
      <c r="T1207" s="5" t="s">
        <v>71</v>
      </c>
      <c r="U1207" s="6">
        <v>45261</v>
      </c>
      <c r="V1207" s="5" t="s">
        <v>1437</v>
      </c>
      <c r="W1207" s="4" t="s">
        <v>1329</v>
      </c>
      <c r="X1207" s="5" t="s">
        <v>18</v>
      </c>
      <c r="Y1207" s="5" t="s">
        <v>1348</v>
      </c>
      <c r="Z1207" s="5"/>
      <c r="AA1207" s="4" t="s">
        <v>2937</v>
      </c>
      <c r="AB1207" s="5" t="s">
        <v>1393</v>
      </c>
      <c r="AC1207" s="5"/>
      <c r="AD1207" s="5" t="s">
        <v>1393</v>
      </c>
      <c r="AE1207" s="5"/>
      <c r="AF1207" s="5">
        <v>31642</v>
      </c>
      <c r="AG1207" s="5">
        <v>38</v>
      </c>
      <c r="AH1207" s="5">
        <v>100</v>
      </c>
      <c r="AI1207" s="5" t="s">
        <v>1332</v>
      </c>
      <c r="AJ1207" s="5">
        <v>43739</v>
      </c>
      <c r="AK1207" s="5">
        <v>5</v>
      </c>
      <c r="AL1207" s="5">
        <v>43739</v>
      </c>
      <c r="AM1207" s="5" t="s">
        <v>1333</v>
      </c>
      <c r="AN1207" s="5">
        <v>13006</v>
      </c>
      <c r="AO1207" s="5" t="s">
        <v>1922</v>
      </c>
      <c r="AP1207" s="5" t="s">
        <v>1335</v>
      </c>
      <c r="AQ1207" s="4" t="s">
        <v>1336</v>
      </c>
      <c r="AR1207" s="5" t="s">
        <v>12476</v>
      </c>
      <c r="AS1207" s="4" t="s">
        <v>1473</v>
      </c>
      <c r="AT1207" s="5" t="s">
        <v>1474</v>
      </c>
      <c r="AU1207" s="5" t="s">
        <v>41</v>
      </c>
      <c r="AV1207" s="4" t="s">
        <v>1475</v>
      </c>
      <c r="AW1207" s="5" t="s">
        <v>58</v>
      </c>
      <c r="AX1207" s="4" t="s">
        <v>1819</v>
      </c>
      <c r="AY1207" s="5" t="s">
        <v>1820</v>
      </c>
      <c r="AZ1207" s="5" t="s">
        <v>11</v>
      </c>
      <c r="BA1207" s="4" t="s">
        <v>1821</v>
      </c>
      <c r="BB1207" s="5" t="s">
        <v>1822</v>
      </c>
      <c r="BC1207" s="5" t="s">
        <v>7437</v>
      </c>
      <c r="BD1207" s="5" t="s">
        <v>7438</v>
      </c>
      <c r="BE1207" s="5" t="s">
        <v>71</v>
      </c>
      <c r="BF1207" s="5" t="s">
        <v>1333</v>
      </c>
      <c r="BG1207" s="4" t="s">
        <v>7439</v>
      </c>
      <c r="BH1207" s="5" t="s">
        <v>1343</v>
      </c>
    </row>
    <row r="1208" spans="1:60" x14ac:dyDescent="0.25">
      <c r="A1208">
        <f t="shared" si="103"/>
        <v>305420</v>
      </c>
      <c r="B1208">
        <f t="shared" si="104"/>
        <v>7021887</v>
      </c>
      <c r="C1208" s="17" t="str">
        <f t="shared" ref="C1208:C1271" si="108">IF(LEFT(T1208,4)="ASSI","ASSISTANTE",IF(T1208="013 RR","RR",IF(T1208="100 IMD","IMD",IF(T1208="105 IMD","IMD",IF(T1208="200 IMP","IMP",IF(T1208="310 CMA","IMP","CC"))))))</f>
        <v>CC</v>
      </c>
      <c r="D1208" t="str">
        <f t="shared" si="102"/>
        <v>REGION ILE DE FRANCE NORD</v>
      </c>
      <c r="E1208" s="12" t="str">
        <f t="shared" si="105"/>
        <v>TERRAIN</v>
      </c>
      <c r="F1208" s="4" t="s">
        <v>921</v>
      </c>
      <c r="G1208" s="4" t="s">
        <v>7440</v>
      </c>
      <c r="H1208" s="5">
        <v>1</v>
      </c>
      <c r="I1208" s="5"/>
      <c r="J1208" s="5">
        <v>2</v>
      </c>
      <c r="K1208" s="5" t="s">
        <v>1345</v>
      </c>
      <c r="L1208" s="5" t="s">
        <v>562</v>
      </c>
      <c r="M1208" s="5" t="s">
        <v>922</v>
      </c>
      <c r="N1208" s="5"/>
      <c r="O1208" s="5"/>
      <c r="P1208" s="5"/>
      <c r="Q1208" s="5"/>
      <c r="R1208" s="5"/>
      <c r="S1208" s="5"/>
      <c r="T1208" s="5" t="s">
        <v>25</v>
      </c>
      <c r="U1208" s="6">
        <v>45017</v>
      </c>
      <c r="V1208" s="5" t="s">
        <v>1363</v>
      </c>
      <c r="W1208" s="4" t="s">
        <v>1329</v>
      </c>
      <c r="X1208" s="5" t="s">
        <v>18</v>
      </c>
      <c r="Y1208" s="5"/>
      <c r="Z1208" s="5"/>
      <c r="AA1208" s="4" t="s">
        <v>1781</v>
      </c>
      <c r="AB1208" s="5"/>
      <c r="AC1208" s="5"/>
      <c r="AD1208" s="5" t="s">
        <v>1331</v>
      </c>
      <c r="AE1208" s="5"/>
      <c r="AF1208" s="5">
        <v>24534</v>
      </c>
      <c r="AG1208" s="5">
        <v>57</v>
      </c>
      <c r="AH1208" s="5">
        <v>100</v>
      </c>
      <c r="AI1208" s="5" t="s">
        <v>1332</v>
      </c>
      <c r="AJ1208" s="5">
        <v>44835</v>
      </c>
      <c r="AK1208" s="5">
        <v>2</v>
      </c>
      <c r="AL1208" s="5">
        <v>44835</v>
      </c>
      <c r="AM1208" s="5" t="s">
        <v>1333</v>
      </c>
      <c r="AN1208" s="5">
        <v>28300</v>
      </c>
      <c r="AO1208" s="5" t="s">
        <v>7441</v>
      </c>
      <c r="AP1208" s="5" t="s">
        <v>12477</v>
      </c>
      <c r="AQ1208" s="4" t="s">
        <v>1351</v>
      </c>
      <c r="AR1208" s="5" t="s">
        <v>12478</v>
      </c>
      <c r="AS1208" s="4" t="s">
        <v>1656</v>
      </c>
      <c r="AT1208" s="5" t="s">
        <v>1657</v>
      </c>
      <c r="AU1208" s="5" t="s">
        <v>41</v>
      </c>
      <c r="AV1208" s="4" t="s">
        <v>1658</v>
      </c>
      <c r="AW1208" s="5" t="s">
        <v>306</v>
      </c>
      <c r="AX1208" s="4" t="s">
        <v>2761</v>
      </c>
      <c r="AY1208" s="5" t="s">
        <v>2762</v>
      </c>
      <c r="AZ1208" s="5" t="s">
        <v>11</v>
      </c>
      <c r="BA1208" s="4" t="s">
        <v>2763</v>
      </c>
      <c r="BB1208" s="5" t="s">
        <v>2764</v>
      </c>
      <c r="BC1208" s="4" t="s">
        <v>7440</v>
      </c>
      <c r="BD1208" s="5" t="s">
        <v>7442</v>
      </c>
      <c r="BE1208" s="5" t="s">
        <v>25</v>
      </c>
      <c r="BF1208" s="5" t="s">
        <v>1333</v>
      </c>
      <c r="BG1208" s="4" t="s">
        <v>7443</v>
      </c>
      <c r="BH1208" s="5" t="s">
        <v>1343</v>
      </c>
    </row>
    <row r="1209" spans="1:60" x14ac:dyDescent="0.25">
      <c r="A1209">
        <f t="shared" si="103"/>
        <v>185185</v>
      </c>
      <c r="B1209">
        <f t="shared" si="104"/>
        <v>3000890</v>
      </c>
      <c r="C1209" s="17" t="str">
        <f t="shared" si="108"/>
        <v>CC</v>
      </c>
      <c r="D1209" t="str">
        <f t="shared" si="102"/>
        <v>REGION ILE DE FRANCE NORD</v>
      </c>
      <c r="E1209" s="12" t="str">
        <f t="shared" si="105"/>
        <v>TERRAIN</v>
      </c>
      <c r="F1209" s="4" t="s">
        <v>7444</v>
      </c>
      <c r="G1209" s="4" t="s">
        <v>7445</v>
      </c>
      <c r="H1209" s="5">
        <v>1</v>
      </c>
      <c r="I1209" s="5"/>
      <c r="J1209" s="5">
        <v>1</v>
      </c>
      <c r="K1209" s="5" t="s">
        <v>1325</v>
      </c>
      <c r="L1209" s="5" t="s">
        <v>102</v>
      </c>
      <c r="M1209" s="5" t="s">
        <v>7446</v>
      </c>
      <c r="N1209" s="5"/>
      <c r="O1209" s="5"/>
      <c r="P1209" s="5"/>
      <c r="Q1209" s="5"/>
      <c r="R1209" s="5"/>
      <c r="S1209" s="5"/>
      <c r="T1209" s="5" t="s">
        <v>25</v>
      </c>
      <c r="U1209" s="6">
        <v>36892</v>
      </c>
      <c r="V1209" s="5" t="s">
        <v>1363</v>
      </c>
      <c r="W1209" s="4" t="s">
        <v>1329</v>
      </c>
      <c r="X1209" s="5" t="s">
        <v>18</v>
      </c>
      <c r="Y1209" s="5"/>
      <c r="Z1209" s="5"/>
      <c r="AA1209" s="4" t="s">
        <v>4922</v>
      </c>
      <c r="AB1209" s="5"/>
      <c r="AC1209" s="5"/>
      <c r="AD1209" s="5" t="s">
        <v>1331</v>
      </c>
      <c r="AE1209" s="5"/>
      <c r="AF1209" s="5">
        <v>27781</v>
      </c>
      <c r="AG1209" s="5">
        <v>48</v>
      </c>
      <c r="AH1209" s="5">
        <v>100</v>
      </c>
      <c r="AI1209" s="5" t="s">
        <v>1332</v>
      </c>
      <c r="AJ1209" s="5">
        <v>36892</v>
      </c>
      <c r="AK1209" s="5">
        <v>23</v>
      </c>
      <c r="AL1209" s="5">
        <v>36892</v>
      </c>
      <c r="AM1209" s="5" t="s">
        <v>1333</v>
      </c>
      <c r="AN1209" s="5">
        <v>59200</v>
      </c>
      <c r="AO1209" s="5" t="s">
        <v>3581</v>
      </c>
      <c r="AP1209" s="5" t="s">
        <v>12477</v>
      </c>
      <c r="AQ1209" s="4" t="s">
        <v>1351</v>
      </c>
      <c r="AR1209" s="5" t="s">
        <v>12478</v>
      </c>
      <c r="AS1209" s="4" t="s">
        <v>1638</v>
      </c>
      <c r="AT1209" s="5" t="s">
        <v>1639</v>
      </c>
      <c r="AU1209" s="5" t="s">
        <v>41</v>
      </c>
      <c r="AV1209" s="4" t="s">
        <v>1640</v>
      </c>
      <c r="AW1209" s="5" t="s">
        <v>142</v>
      </c>
      <c r="AX1209" s="4" t="s">
        <v>2593</v>
      </c>
      <c r="AY1209" s="5" t="s">
        <v>2594</v>
      </c>
      <c r="AZ1209" s="5" t="s">
        <v>11</v>
      </c>
      <c r="BA1209" s="4" t="s">
        <v>2595</v>
      </c>
      <c r="BB1209" s="5" t="s">
        <v>2596</v>
      </c>
      <c r="BC1209" s="4" t="s">
        <v>7445</v>
      </c>
      <c r="BD1209" s="5" t="s">
        <v>7447</v>
      </c>
      <c r="BE1209" s="5" t="s">
        <v>25</v>
      </c>
      <c r="BF1209" s="5" t="s">
        <v>1333</v>
      </c>
      <c r="BG1209" s="4" t="s">
        <v>7448</v>
      </c>
      <c r="BH1209" s="5" t="s">
        <v>1343</v>
      </c>
    </row>
    <row r="1210" spans="1:60" x14ac:dyDescent="0.25">
      <c r="A1210">
        <f t="shared" si="103"/>
        <v>304557</v>
      </c>
      <c r="B1210">
        <f t="shared" si="104"/>
        <v>3102465</v>
      </c>
      <c r="C1210" s="17" t="str">
        <f t="shared" si="108"/>
        <v>IMP</v>
      </c>
      <c r="D1210" t="str">
        <f t="shared" si="102"/>
        <v>REGION CENTRE EST</v>
      </c>
      <c r="E1210" s="12" t="str">
        <f t="shared" si="105"/>
        <v>TERRAIN</v>
      </c>
      <c r="F1210" s="4" t="s">
        <v>1115</v>
      </c>
      <c r="G1210" s="4" t="s">
        <v>2486</v>
      </c>
      <c r="H1210" s="5">
        <v>1</v>
      </c>
      <c r="I1210" s="5"/>
      <c r="J1210" s="5">
        <v>1</v>
      </c>
      <c r="K1210" s="5" t="s">
        <v>1325</v>
      </c>
      <c r="L1210" s="5" t="s">
        <v>356</v>
      </c>
      <c r="M1210" s="5" t="s">
        <v>1116</v>
      </c>
      <c r="N1210" s="5" t="s">
        <v>1357</v>
      </c>
      <c r="O1210" s="5">
        <v>45231</v>
      </c>
      <c r="P1210" s="5"/>
      <c r="Q1210" s="5" t="s">
        <v>1346</v>
      </c>
      <c r="R1210" s="5">
        <v>4</v>
      </c>
      <c r="S1210" s="5" t="s">
        <v>5</v>
      </c>
      <c r="T1210" s="5" t="s">
        <v>11</v>
      </c>
      <c r="U1210" s="6">
        <v>45261</v>
      </c>
      <c r="V1210" s="5" t="s">
        <v>1605</v>
      </c>
      <c r="W1210" s="4" t="s">
        <v>1606</v>
      </c>
      <c r="X1210" s="5" t="s">
        <v>5</v>
      </c>
      <c r="Y1210" s="5"/>
      <c r="Z1210" s="5"/>
      <c r="AA1210" s="4"/>
      <c r="AB1210" s="5">
        <v>5</v>
      </c>
      <c r="AC1210" s="5"/>
      <c r="AD1210" s="5">
        <v>5</v>
      </c>
      <c r="AE1210" s="5"/>
      <c r="AF1210" s="5">
        <v>35943</v>
      </c>
      <c r="AG1210" s="5">
        <v>26</v>
      </c>
      <c r="AH1210" s="5">
        <v>100</v>
      </c>
      <c r="AI1210" s="5" t="s">
        <v>1332</v>
      </c>
      <c r="AJ1210" s="5">
        <v>43891</v>
      </c>
      <c r="AK1210" s="5">
        <v>4</v>
      </c>
      <c r="AL1210" s="5">
        <v>43891</v>
      </c>
      <c r="AM1210" s="5"/>
      <c r="AN1210" s="5">
        <v>69130</v>
      </c>
      <c r="AO1210" s="5" t="s">
        <v>7449</v>
      </c>
      <c r="AP1210" s="5" t="s">
        <v>1536</v>
      </c>
      <c r="AQ1210" s="4" t="s">
        <v>12479</v>
      </c>
      <c r="AR1210" s="5" t="s">
        <v>12480</v>
      </c>
      <c r="AS1210" s="4" t="s">
        <v>2273</v>
      </c>
      <c r="AT1210" s="5" t="s">
        <v>2274</v>
      </c>
      <c r="AU1210" s="5" t="s">
        <v>41</v>
      </c>
      <c r="AV1210" s="4" t="s">
        <v>2275</v>
      </c>
      <c r="AW1210" s="5" t="s">
        <v>256</v>
      </c>
      <c r="AX1210" s="4" t="s">
        <v>2486</v>
      </c>
      <c r="AY1210" s="5" t="s">
        <v>2487</v>
      </c>
      <c r="AZ1210" s="5" t="s">
        <v>11</v>
      </c>
      <c r="BA1210" s="4" t="s">
        <v>2488</v>
      </c>
      <c r="BB1210" s="5" t="s">
        <v>2489</v>
      </c>
      <c r="BC1210" s="5"/>
      <c r="BD1210" s="5"/>
      <c r="BE1210" s="5"/>
      <c r="BF1210" s="5" t="s">
        <v>1608</v>
      </c>
      <c r="BG1210" s="4"/>
      <c r="BH1210" s="5"/>
    </row>
    <row r="1211" spans="1:60" x14ac:dyDescent="0.25">
      <c r="A1211">
        <f t="shared" si="103"/>
        <v>188154</v>
      </c>
      <c r="B1211">
        <f t="shared" si="104"/>
        <v>3001087</v>
      </c>
      <c r="C1211" t="str">
        <f t="shared" si="108"/>
        <v>CC</v>
      </c>
      <c r="D1211" t="str">
        <f t="shared" si="102"/>
        <v>POLE PILOTAGE DU RESEAU COMMERCIAL</v>
      </c>
      <c r="E1211" s="12" t="str">
        <f t="shared" si="105"/>
        <v>TERRAIN</v>
      </c>
      <c r="F1211" s="4" t="s">
        <v>7450</v>
      </c>
      <c r="G1211" s="4" t="s">
        <v>7451</v>
      </c>
      <c r="H1211" s="5">
        <v>1</v>
      </c>
      <c r="I1211" s="5"/>
      <c r="J1211" s="5">
        <v>1</v>
      </c>
      <c r="K1211" s="5" t="s">
        <v>1325</v>
      </c>
      <c r="L1211" s="5" t="s">
        <v>57</v>
      </c>
      <c r="M1211" s="5" t="s">
        <v>7452</v>
      </c>
      <c r="N1211" s="5" t="s">
        <v>25</v>
      </c>
      <c r="O1211" s="5">
        <v>38261</v>
      </c>
      <c r="P1211" s="5"/>
      <c r="Q1211" s="5" t="s">
        <v>1346</v>
      </c>
      <c r="R1211" s="5">
        <v>3</v>
      </c>
      <c r="S1211" s="5" t="s">
        <v>18</v>
      </c>
      <c r="T1211" s="5" t="s">
        <v>187</v>
      </c>
      <c r="U1211" s="6">
        <v>38292</v>
      </c>
      <c r="V1211" s="5" t="s">
        <v>1478</v>
      </c>
      <c r="W1211" s="4" t="s">
        <v>1392</v>
      </c>
      <c r="X1211" s="5" t="s">
        <v>18</v>
      </c>
      <c r="Y1211" s="5"/>
      <c r="Z1211" s="5"/>
      <c r="AA1211" s="4"/>
      <c r="AB1211" s="5" t="s">
        <v>1331</v>
      </c>
      <c r="AC1211" s="5"/>
      <c r="AD1211" s="5" t="s">
        <v>1331</v>
      </c>
      <c r="AE1211" s="5"/>
      <c r="AF1211" s="5">
        <v>22701</v>
      </c>
      <c r="AG1211" s="5">
        <v>62</v>
      </c>
      <c r="AH1211" s="5">
        <v>100</v>
      </c>
      <c r="AI1211" s="5" t="s">
        <v>1332</v>
      </c>
      <c r="AJ1211" s="5">
        <v>38292</v>
      </c>
      <c r="AK1211" s="5">
        <v>20</v>
      </c>
      <c r="AL1211" s="5">
        <v>38292</v>
      </c>
      <c r="AM1211" s="5"/>
      <c r="AN1211" s="5">
        <v>78450</v>
      </c>
      <c r="AO1211" s="5" t="s">
        <v>7453</v>
      </c>
      <c r="AP1211" s="5"/>
      <c r="AQ1211" s="4" t="s">
        <v>1395</v>
      </c>
      <c r="AR1211" s="5" t="s">
        <v>188</v>
      </c>
      <c r="AS1211" s="4"/>
      <c r="AT1211" s="5"/>
      <c r="AU1211" s="5"/>
      <c r="AV1211" s="4" t="s">
        <v>1395</v>
      </c>
      <c r="AW1211" s="5" t="s">
        <v>189</v>
      </c>
      <c r="AX1211" s="4"/>
      <c r="AY1211" s="5"/>
      <c r="AZ1211" s="5"/>
      <c r="BA1211" s="4"/>
      <c r="BB1211" s="5"/>
      <c r="BC1211" s="4"/>
      <c r="BD1211" s="5"/>
      <c r="BE1211" s="5"/>
      <c r="BF1211" s="5" t="s">
        <v>1717</v>
      </c>
      <c r="BG1211" s="4"/>
      <c r="BH1211" s="5"/>
    </row>
    <row r="1212" spans="1:60" x14ac:dyDescent="0.25">
      <c r="A1212">
        <f t="shared" si="103"/>
        <v>167439</v>
      </c>
      <c r="B1212">
        <f t="shared" si="104"/>
        <v>3000398</v>
      </c>
      <c r="C1212" s="17" t="str">
        <f t="shared" si="108"/>
        <v>CC</v>
      </c>
      <c r="D1212" t="str">
        <f t="shared" si="102"/>
        <v>REGION ILE DE FRANCE NORD</v>
      </c>
      <c r="E1212" s="12" t="str">
        <f t="shared" si="105"/>
        <v>TERRAIN</v>
      </c>
      <c r="F1212" s="4" t="s">
        <v>530</v>
      </c>
      <c r="G1212" s="4" t="s">
        <v>7454</v>
      </c>
      <c r="H1212" s="5">
        <v>1</v>
      </c>
      <c r="I1212" s="5"/>
      <c r="J1212" s="5">
        <v>1</v>
      </c>
      <c r="K1212" s="5" t="s">
        <v>1325</v>
      </c>
      <c r="L1212" s="5" t="s">
        <v>125</v>
      </c>
      <c r="M1212" s="5" t="s">
        <v>531</v>
      </c>
      <c r="N1212" s="5"/>
      <c r="O1212" s="5"/>
      <c r="P1212" s="5"/>
      <c r="Q1212" s="5"/>
      <c r="R1212" s="5"/>
      <c r="S1212" s="5"/>
      <c r="T1212" s="5" t="s">
        <v>16</v>
      </c>
      <c r="U1212" s="6">
        <v>33543</v>
      </c>
      <c r="V1212" s="5" t="s">
        <v>4850</v>
      </c>
      <c r="W1212" s="4" t="s">
        <v>1329</v>
      </c>
      <c r="X1212" s="5" t="s">
        <v>18</v>
      </c>
      <c r="Y1212" s="5"/>
      <c r="Z1212" s="5"/>
      <c r="AA1212" s="4" t="s">
        <v>3265</v>
      </c>
      <c r="AB1212" s="5"/>
      <c r="AC1212" s="5"/>
      <c r="AD1212" s="5" t="s">
        <v>1331</v>
      </c>
      <c r="AE1212" s="5"/>
      <c r="AF1212" s="5">
        <v>25019</v>
      </c>
      <c r="AG1212" s="5">
        <v>56</v>
      </c>
      <c r="AH1212" s="5">
        <v>100</v>
      </c>
      <c r="AI1212" s="5" t="s">
        <v>1332</v>
      </c>
      <c r="AJ1212" s="5">
        <v>33543</v>
      </c>
      <c r="AK1212" s="5">
        <v>33</v>
      </c>
      <c r="AL1212" s="5">
        <v>33543</v>
      </c>
      <c r="AM1212" s="5" t="s">
        <v>1333</v>
      </c>
      <c r="AN1212" s="5">
        <v>27110</v>
      </c>
      <c r="AO1212" s="5" t="s">
        <v>7455</v>
      </c>
      <c r="AP1212" s="5" t="s">
        <v>12477</v>
      </c>
      <c r="AQ1212" s="4" t="s">
        <v>1351</v>
      </c>
      <c r="AR1212" s="5" t="s">
        <v>12478</v>
      </c>
      <c r="AS1212" s="4" t="s">
        <v>1898</v>
      </c>
      <c r="AT1212" s="5" t="s">
        <v>1899</v>
      </c>
      <c r="AU1212" s="5" t="s">
        <v>41</v>
      </c>
      <c r="AV1212" s="4" t="s">
        <v>1900</v>
      </c>
      <c r="AW1212" s="5" t="s">
        <v>30</v>
      </c>
      <c r="AX1212" s="4" t="s">
        <v>3793</v>
      </c>
      <c r="AY1212" s="5" t="s">
        <v>3794</v>
      </c>
      <c r="AZ1212" s="5" t="s">
        <v>11</v>
      </c>
      <c r="BA1212" s="4" t="s">
        <v>3795</v>
      </c>
      <c r="BB1212" s="5" t="s">
        <v>3796</v>
      </c>
      <c r="BC1212" s="5" t="s">
        <v>7454</v>
      </c>
      <c r="BD1212" s="5" t="s">
        <v>7456</v>
      </c>
      <c r="BE1212" s="5" t="s">
        <v>16</v>
      </c>
      <c r="BF1212" s="5" t="s">
        <v>1333</v>
      </c>
      <c r="BG1212" s="4" t="s">
        <v>7457</v>
      </c>
      <c r="BH1212" s="5" t="s">
        <v>1343</v>
      </c>
    </row>
    <row r="1213" spans="1:60" x14ac:dyDescent="0.25">
      <c r="A1213">
        <f t="shared" si="103"/>
        <v>172830</v>
      </c>
      <c r="B1213">
        <f t="shared" si="104"/>
        <v>3000512</v>
      </c>
      <c r="C1213" s="17" t="str">
        <f t="shared" si="108"/>
        <v>IMP</v>
      </c>
      <c r="D1213" t="str">
        <f t="shared" si="102"/>
        <v>REGION GRAND OUEST</v>
      </c>
      <c r="E1213" s="12" t="str">
        <f t="shared" si="105"/>
        <v>TERRAIN</v>
      </c>
      <c r="F1213" s="4" t="s">
        <v>7458</v>
      </c>
      <c r="G1213" s="4" t="s">
        <v>2136</v>
      </c>
      <c r="H1213" s="5">
        <v>1</v>
      </c>
      <c r="I1213" s="5"/>
      <c r="J1213" s="5">
        <v>1</v>
      </c>
      <c r="K1213" s="5" t="s">
        <v>1325</v>
      </c>
      <c r="L1213" s="5" t="s">
        <v>40</v>
      </c>
      <c r="M1213" s="5" t="s">
        <v>7459</v>
      </c>
      <c r="N1213" s="5"/>
      <c r="O1213" s="5"/>
      <c r="P1213" s="5"/>
      <c r="Q1213" s="5"/>
      <c r="R1213" s="5"/>
      <c r="S1213" s="5"/>
      <c r="T1213" s="5" t="s">
        <v>11</v>
      </c>
      <c r="U1213" s="6">
        <v>34486</v>
      </c>
      <c r="V1213" s="4" t="s">
        <v>1605</v>
      </c>
      <c r="W1213" s="4" t="s">
        <v>1606</v>
      </c>
      <c r="X1213" s="5" t="s">
        <v>5</v>
      </c>
      <c r="Y1213" s="5"/>
      <c r="Z1213" s="5"/>
      <c r="AA1213" s="4"/>
      <c r="AB1213" s="5"/>
      <c r="AC1213" s="5"/>
      <c r="AD1213" s="5">
        <v>6</v>
      </c>
      <c r="AE1213" s="5"/>
      <c r="AF1213" s="6">
        <v>26151</v>
      </c>
      <c r="AG1213" s="5">
        <v>53</v>
      </c>
      <c r="AH1213" s="5">
        <v>100</v>
      </c>
      <c r="AI1213" s="5" t="s">
        <v>1332</v>
      </c>
      <c r="AJ1213" s="6">
        <v>34486</v>
      </c>
      <c r="AK1213" s="5">
        <v>30</v>
      </c>
      <c r="AL1213" s="6">
        <v>34486</v>
      </c>
      <c r="AM1213" s="5"/>
      <c r="AN1213" s="5">
        <v>49123</v>
      </c>
      <c r="AO1213" s="5" t="s">
        <v>7460</v>
      </c>
      <c r="AP1213" s="5" t="s">
        <v>1413</v>
      </c>
      <c r="AQ1213" s="4" t="s">
        <v>1414</v>
      </c>
      <c r="AR1213" s="5" t="s">
        <v>19</v>
      </c>
      <c r="AS1213" s="4" t="s">
        <v>2071</v>
      </c>
      <c r="AT1213" s="5" t="s">
        <v>2072</v>
      </c>
      <c r="AU1213" s="5" t="s">
        <v>41</v>
      </c>
      <c r="AV1213" s="4" t="s">
        <v>2073</v>
      </c>
      <c r="AW1213" s="5" t="s">
        <v>112</v>
      </c>
      <c r="AX1213" s="4" t="s">
        <v>2136</v>
      </c>
      <c r="AY1213" s="5" t="s">
        <v>2137</v>
      </c>
      <c r="AZ1213" s="5" t="s">
        <v>11</v>
      </c>
      <c r="BA1213" s="4" t="s">
        <v>2138</v>
      </c>
      <c r="BB1213" s="5" t="s">
        <v>2139</v>
      </c>
      <c r="BC1213" s="4"/>
      <c r="BD1213" s="5"/>
      <c r="BE1213" s="5"/>
      <c r="BF1213" s="5" t="s">
        <v>1608</v>
      </c>
      <c r="BG1213" s="4"/>
      <c r="BH1213" s="5"/>
    </row>
    <row r="1214" spans="1:60" x14ac:dyDescent="0.25">
      <c r="A1214">
        <f t="shared" si="103"/>
        <v>305388</v>
      </c>
      <c r="B1214">
        <f t="shared" si="104"/>
        <v>7021708</v>
      </c>
      <c r="C1214" s="17" t="str">
        <f t="shared" si="108"/>
        <v>CC</v>
      </c>
      <c r="D1214" t="str">
        <f t="shared" si="102"/>
        <v>REGION GRAND SUD</v>
      </c>
      <c r="E1214" s="12" t="str">
        <f t="shared" si="105"/>
        <v>TERRAIN</v>
      </c>
      <c r="F1214" s="4" t="s">
        <v>978</v>
      </c>
      <c r="G1214" s="4" t="s">
        <v>7461</v>
      </c>
      <c r="H1214" s="5">
        <v>1</v>
      </c>
      <c r="I1214" s="5"/>
      <c r="J1214" s="5">
        <v>1</v>
      </c>
      <c r="K1214" s="5" t="s">
        <v>1325</v>
      </c>
      <c r="L1214" s="5" t="s">
        <v>771</v>
      </c>
      <c r="M1214" s="5" t="s">
        <v>979</v>
      </c>
      <c r="N1214" s="5" t="s">
        <v>25</v>
      </c>
      <c r="O1214" s="5">
        <v>45200</v>
      </c>
      <c r="P1214" s="5"/>
      <c r="Q1214" s="5" t="s">
        <v>1346</v>
      </c>
      <c r="R1214" s="5">
        <v>5</v>
      </c>
      <c r="S1214" s="5" t="s">
        <v>18</v>
      </c>
      <c r="T1214" s="5" t="s">
        <v>260</v>
      </c>
      <c r="U1214" s="6">
        <v>45231</v>
      </c>
      <c r="V1214" s="4" t="s">
        <v>1347</v>
      </c>
      <c r="W1214" s="4" t="s">
        <v>1329</v>
      </c>
      <c r="X1214" s="5" t="s">
        <v>18</v>
      </c>
      <c r="Y1214" s="5" t="s">
        <v>1348</v>
      </c>
      <c r="Z1214" s="5"/>
      <c r="AA1214" s="4" t="s">
        <v>7462</v>
      </c>
      <c r="AB1214" s="5" t="s">
        <v>1331</v>
      </c>
      <c r="AC1214" s="5"/>
      <c r="AD1214" s="5" t="s">
        <v>1331</v>
      </c>
      <c r="AE1214" s="5"/>
      <c r="AF1214" s="6">
        <v>32745</v>
      </c>
      <c r="AG1214" s="5">
        <v>35</v>
      </c>
      <c r="AH1214" s="5">
        <v>100</v>
      </c>
      <c r="AI1214" s="5" t="s">
        <v>1332</v>
      </c>
      <c r="AJ1214" s="6">
        <v>44805</v>
      </c>
      <c r="AK1214" s="5">
        <v>2</v>
      </c>
      <c r="AL1214" s="6">
        <v>44805</v>
      </c>
      <c r="AM1214" s="5" t="s">
        <v>1333</v>
      </c>
      <c r="AN1214" s="5">
        <v>30740</v>
      </c>
      <c r="AO1214" s="5" t="s">
        <v>7463</v>
      </c>
      <c r="AP1214" s="5" t="s">
        <v>1335</v>
      </c>
      <c r="AQ1214" s="4" t="s">
        <v>1336</v>
      </c>
      <c r="AR1214" s="5" t="s">
        <v>12476</v>
      </c>
      <c r="AS1214" s="4" t="s">
        <v>1403</v>
      </c>
      <c r="AT1214" s="5" t="s">
        <v>1404</v>
      </c>
      <c r="AU1214" s="5" t="s">
        <v>41</v>
      </c>
      <c r="AV1214" s="4" t="s">
        <v>1405</v>
      </c>
      <c r="AW1214" s="5" t="s">
        <v>61</v>
      </c>
      <c r="AX1214" s="4" t="s">
        <v>2047</v>
      </c>
      <c r="AY1214" s="5" t="s">
        <v>2048</v>
      </c>
      <c r="AZ1214" s="5" t="s">
        <v>11</v>
      </c>
      <c r="BA1214" s="4" t="s">
        <v>2049</v>
      </c>
      <c r="BB1214" s="5" t="s">
        <v>2050</v>
      </c>
      <c r="BC1214" s="4" t="s">
        <v>7461</v>
      </c>
      <c r="BD1214" s="5" t="s">
        <v>7464</v>
      </c>
      <c r="BE1214" s="5" t="s">
        <v>260</v>
      </c>
      <c r="BF1214" s="5" t="s">
        <v>1333</v>
      </c>
      <c r="BG1214" s="4" t="s">
        <v>7465</v>
      </c>
      <c r="BH1214" s="5" t="s">
        <v>1343</v>
      </c>
    </row>
    <row r="1215" spans="1:60" x14ac:dyDescent="0.25">
      <c r="A1215">
        <f t="shared" si="103"/>
        <v>170189</v>
      </c>
      <c r="B1215">
        <f t="shared" si="104"/>
        <v>3000455</v>
      </c>
      <c r="C1215" s="17" t="str">
        <f t="shared" si="108"/>
        <v>IMD</v>
      </c>
      <c r="D1215" t="str">
        <f t="shared" si="102"/>
        <v>REGION GRAND OUEST</v>
      </c>
      <c r="E1215" s="12" t="str">
        <f t="shared" si="105"/>
        <v>TERRAIN</v>
      </c>
      <c r="F1215" s="4" t="s">
        <v>7466</v>
      </c>
      <c r="G1215" s="4" t="s">
        <v>1507</v>
      </c>
      <c r="H1215" s="5">
        <v>1</v>
      </c>
      <c r="I1215" s="5"/>
      <c r="J1215" s="5">
        <v>1</v>
      </c>
      <c r="K1215" s="5" t="s">
        <v>1325</v>
      </c>
      <c r="L1215" s="5" t="s">
        <v>181</v>
      </c>
      <c r="M1215" s="5" t="s">
        <v>7467</v>
      </c>
      <c r="N1215" s="5"/>
      <c r="O1215" s="5"/>
      <c r="P1215" s="5"/>
      <c r="Q1215" s="5"/>
      <c r="R1215" s="5"/>
      <c r="S1215" s="5"/>
      <c r="T1215" s="5" t="s">
        <v>41</v>
      </c>
      <c r="U1215" s="6">
        <v>34213</v>
      </c>
      <c r="V1215" s="4" t="s">
        <v>1673</v>
      </c>
      <c r="W1215" s="4" t="s">
        <v>1392</v>
      </c>
      <c r="X1215" s="5" t="s">
        <v>5</v>
      </c>
      <c r="Y1215" s="5"/>
      <c r="Z1215" s="5"/>
      <c r="AA1215" s="4"/>
      <c r="AB1215" s="5"/>
      <c r="AC1215" s="5"/>
      <c r="AD1215" s="5">
        <v>7</v>
      </c>
      <c r="AE1215" s="5"/>
      <c r="AF1215" s="6">
        <v>25997</v>
      </c>
      <c r="AG1215" s="5">
        <v>53</v>
      </c>
      <c r="AH1215" s="5">
        <v>100</v>
      </c>
      <c r="AI1215" s="5" t="s">
        <v>1332</v>
      </c>
      <c r="AJ1215" s="6">
        <v>34213</v>
      </c>
      <c r="AK1215" s="5">
        <v>31</v>
      </c>
      <c r="AL1215" s="6">
        <v>34213</v>
      </c>
      <c r="AM1215" s="5"/>
      <c r="AN1215" s="5">
        <v>14750</v>
      </c>
      <c r="AO1215" s="5" t="s">
        <v>7468</v>
      </c>
      <c r="AP1215" s="5" t="s">
        <v>1413</v>
      </c>
      <c r="AQ1215" s="4" t="s">
        <v>1414</v>
      </c>
      <c r="AR1215" s="5" t="s">
        <v>19</v>
      </c>
      <c r="AS1215" s="4" t="s">
        <v>1507</v>
      </c>
      <c r="AT1215" s="5" t="s">
        <v>1508</v>
      </c>
      <c r="AU1215" s="5" t="s">
        <v>41</v>
      </c>
      <c r="AV1215" s="4" t="s">
        <v>1509</v>
      </c>
      <c r="AW1215" s="5" t="s">
        <v>375</v>
      </c>
      <c r="AX1215" s="4"/>
      <c r="AY1215" s="5"/>
      <c r="AZ1215" s="5"/>
      <c r="BA1215" s="4"/>
      <c r="BB1215" s="5"/>
      <c r="BC1215" s="4"/>
      <c r="BD1215" s="5"/>
      <c r="BE1215" s="5"/>
      <c r="BF1215" s="5" t="s">
        <v>1677</v>
      </c>
      <c r="BG1215" s="4"/>
      <c r="BH1215" s="5"/>
    </row>
    <row r="1216" spans="1:60" x14ac:dyDescent="0.25">
      <c r="A1216">
        <f t="shared" si="103"/>
        <v>305998</v>
      </c>
      <c r="B1216">
        <f t="shared" si="104"/>
        <v>7023619</v>
      </c>
      <c r="C1216" s="17" t="str">
        <f t="shared" si="108"/>
        <v>CC</v>
      </c>
      <c r="D1216" t="str">
        <f t="shared" si="102"/>
        <v>REGION GRAND SUD</v>
      </c>
      <c r="E1216" s="12" t="str">
        <f t="shared" si="105"/>
        <v>TERRAIN</v>
      </c>
      <c r="F1216" s="4" t="s">
        <v>1254</v>
      </c>
      <c r="G1216" s="4" t="s">
        <v>7469</v>
      </c>
      <c r="H1216" s="5">
        <v>1</v>
      </c>
      <c r="I1216" s="5"/>
      <c r="J1216" s="5">
        <v>1</v>
      </c>
      <c r="K1216" s="5" t="s">
        <v>1325</v>
      </c>
      <c r="L1216" s="5" t="s">
        <v>212</v>
      </c>
      <c r="M1216" s="5" t="s">
        <v>124</v>
      </c>
      <c r="N1216" s="5"/>
      <c r="O1216" s="5"/>
      <c r="P1216" s="5"/>
      <c r="Q1216" s="5"/>
      <c r="R1216" s="5"/>
      <c r="S1216" s="5"/>
      <c r="T1216" s="5" t="s">
        <v>25</v>
      </c>
      <c r="U1216" s="6">
        <v>45505</v>
      </c>
      <c r="V1216" s="4" t="s">
        <v>1363</v>
      </c>
      <c r="W1216" s="4" t="s">
        <v>1329</v>
      </c>
      <c r="X1216" s="5" t="s">
        <v>18</v>
      </c>
      <c r="Y1216" s="5"/>
      <c r="Z1216" s="5"/>
      <c r="AA1216" s="4" t="s">
        <v>3387</v>
      </c>
      <c r="AB1216" s="5"/>
      <c r="AC1216" s="5"/>
      <c r="AD1216" s="5" t="s">
        <v>1331</v>
      </c>
      <c r="AE1216" s="5"/>
      <c r="AF1216" s="6">
        <v>32826</v>
      </c>
      <c r="AG1216" s="5">
        <v>35</v>
      </c>
      <c r="AH1216" s="5">
        <v>100</v>
      </c>
      <c r="AI1216" s="5" t="s">
        <v>1332</v>
      </c>
      <c r="AJ1216" s="6">
        <v>45383</v>
      </c>
      <c r="AK1216" s="5">
        <v>0</v>
      </c>
      <c r="AL1216" s="6">
        <v>45383</v>
      </c>
      <c r="AM1216" s="5" t="s">
        <v>1333</v>
      </c>
      <c r="AN1216" s="5">
        <v>84420</v>
      </c>
      <c r="AO1216" s="5" t="s">
        <v>2057</v>
      </c>
      <c r="AP1216" s="5" t="s">
        <v>1335</v>
      </c>
      <c r="AQ1216" s="4" t="s">
        <v>1336</v>
      </c>
      <c r="AR1216" s="5" t="s">
        <v>12476</v>
      </c>
      <c r="AS1216" s="4" t="s">
        <v>1403</v>
      </c>
      <c r="AT1216" s="5" t="s">
        <v>1404</v>
      </c>
      <c r="AU1216" s="5" t="s">
        <v>41</v>
      </c>
      <c r="AV1216" s="4" t="s">
        <v>1405</v>
      </c>
      <c r="AW1216" s="5" t="s">
        <v>61</v>
      </c>
      <c r="AX1216" s="4" t="s">
        <v>2047</v>
      </c>
      <c r="AY1216" s="5" t="s">
        <v>2048</v>
      </c>
      <c r="AZ1216" s="5" t="s">
        <v>11</v>
      </c>
      <c r="BA1216" s="4" t="s">
        <v>2049</v>
      </c>
      <c r="BB1216" s="5" t="s">
        <v>2050</v>
      </c>
      <c r="BC1216" s="4" t="s">
        <v>7469</v>
      </c>
      <c r="BD1216" s="5" t="s">
        <v>7470</v>
      </c>
      <c r="BE1216" s="5" t="s">
        <v>25</v>
      </c>
      <c r="BF1216" s="5" t="s">
        <v>1333</v>
      </c>
      <c r="BG1216" s="4" t="s">
        <v>7471</v>
      </c>
      <c r="BH1216" s="5" t="s">
        <v>1343</v>
      </c>
    </row>
    <row r="1217" spans="1:60" x14ac:dyDescent="0.25">
      <c r="A1217">
        <f t="shared" si="103"/>
        <v>190584</v>
      </c>
      <c r="B1217">
        <f t="shared" si="104"/>
        <v>3001274</v>
      </c>
      <c r="C1217" s="17" t="str">
        <f t="shared" si="108"/>
        <v>CC</v>
      </c>
      <c r="D1217" t="str">
        <f t="shared" si="102"/>
        <v>REGION GRAND SUD</v>
      </c>
      <c r="E1217" s="12" t="str">
        <f t="shared" si="105"/>
        <v>TERRAIN</v>
      </c>
      <c r="F1217" s="4" t="s">
        <v>123</v>
      </c>
      <c r="G1217" s="4" t="s">
        <v>7472</v>
      </c>
      <c r="H1217" s="5">
        <v>1</v>
      </c>
      <c r="I1217" s="5"/>
      <c r="J1217" s="5">
        <v>1</v>
      </c>
      <c r="K1217" s="5" t="s">
        <v>1325</v>
      </c>
      <c r="L1217" s="5" t="s">
        <v>125</v>
      </c>
      <c r="M1217" s="5" t="s">
        <v>124</v>
      </c>
      <c r="N1217" s="5"/>
      <c r="O1217" s="5"/>
      <c r="P1217" s="5"/>
      <c r="Q1217" s="5"/>
      <c r="R1217" s="5"/>
      <c r="S1217" s="5"/>
      <c r="T1217" s="5" t="s">
        <v>25</v>
      </c>
      <c r="U1217" s="6">
        <v>38687</v>
      </c>
      <c r="V1217" s="4" t="s">
        <v>1363</v>
      </c>
      <c r="W1217" s="4" t="s">
        <v>1329</v>
      </c>
      <c r="X1217" s="5" t="s">
        <v>18</v>
      </c>
      <c r="Y1217" s="5"/>
      <c r="Z1217" s="5"/>
      <c r="AA1217" s="5" t="s">
        <v>4171</v>
      </c>
      <c r="AB1217" s="5"/>
      <c r="AC1217" s="5"/>
      <c r="AD1217" s="5" t="s">
        <v>1331</v>
      </c>
      <c r="AE1217" s="5"/>
      <c r="AF1217" s="6">
        <v>24446</v>
      </c>
      <c r="AG1217" s="5">
        <v>58</v>
      </c>
      <c r="AH1217" s="5">
        <v>100</v>
      </c>
      <c r="AI1217" s="5" t="s">
        <v>1332</v>
      </c>
      <c r="AJ1217" s="6">
        <v>38687</v>
      </c>
      <c r="AK1217" s="5">
        <v>19</v>
      </c>
      <c r="AL1217" s="6">
        <v>38687</v>
      </c>
      <c r="AM1217" s="5" t="s">
        <v>1333</v>
      </c>
      <c r="AN1217" s="5">
        <v>57440</v>
      </c>
      <c r="AO1217" s="5" t="s">
        <v>7473</v>
      </c>
      <c r="AP1217" s="5" t="s">
        <v>1335</v>
      </c>
      <c r="AQ1217" s="4" t="s">
        <v>1336</v>
      </c>
      <c r="AR1217" s="5" t="s">
        <v>12476</v>
      </c>
      <c r="AS1217" s="4" t="s">
        <v>1440</v>
      </c>
      <c r="AT1217" s="5" t="s">
        <v>1441</v>
      </c>
      <c r="AU1217" s="5" t="s">
        <v>41</v>
      </c>
      <c r="AV1217" s="4" t="s">
        <v>1537</v>
      </c>
      <c r="AW1217" s="5" t="s">
        <v>31</v>
      </c>
      <c r="AX1217" s="4" t="s">
        <v>1538</v>
      </c>
      <c r="AY1217" s="5" t="s">
        <v>1539</v>
      </c>
      <c r="AZ1217" s="5" t="s">
        <v>11</v>
      </c>
      <c r="BA1217" s="4" t="s">
        <v>1540</v>
      </c>
      <c r="BB1217" s="5" t="s">
        <v>1541</v>
      </c>
      <c r="BC1217" s="5" t="s">
        <v>7472</v>
      </c>
      <c r="BD1217" s="5" t="s">
        <v>7474</v>
      </c>
      <c r="BE1217" s="5" t="s">
        <v>25</v>
      </c>
      <c r="BF1217" s="5" t="s">
        <v>1333</v>
      </c>
      <c r="BG1217" s="5" t="s">
        <v>7475</v>
      </c>
      <c r="BH1217" s="5" t="s">
        <v>1343</v>
      </c>
    </row>
    <row r="1218" spans="1:60" x14ac:dyDescent="0.25">
      <c r="A1218">
        <f t="shared" si="103"/>
        <v>305520</v>
      </c>
      <c r="B1218">
        <f t="shared" si="104"/>
        <v>7022110</v>
      </c>
      <c r="C1218" s="17" t="str">
        <f t="shared" si="108"/>
        <v>CC</v>
      </c>
      <c r="D1218" t="str">
        <f t="shared" si="102"/>
        <v>REGION GRAND OUEST</v>
      </c>
      <c r="E1218" s="12" t="str">
        <f t="shared" si="105"/>
        <v>TERRAIN</v>
      </c>
      <c r="F1218" s="4" t="s">
        <v>923</v>
      </c>
      <c r="G1218" s="4" t="s">
        <v>7476</v>
      </c>
      <c r="H1218" s="5">
        <v>1</v>
      </c>
      <c r="I1218" s="5"/>
      <c r="J1218" s="5">
        <v>2</v>
      </c>
      <c r="K1218" s="5" t="s">
        <v>1345</v>
      </c>
      <c r="L1218" s="5" t="s">
        <v>925</v>
      </c>
      <c r="M1218" s="5" t="s">
        <v>924</v>
      </c>
      <c r="N1218" s="5"/>
      <c r="O1218" s="5"/>
      <c r="P1218" s="5"/>
      <c r="Q1218" s="5"/>
      <c r="R1218" s="5"/>
      <c r="S1218" s="5"/>
      <c r="T1218" s="5" t="s">
        <v>25</v>
      </c>
      <c r="U1218" s="6">
        <v>45170</v>
      </c>
      <c r="V1218" s="4" t="s">
        <v>1363</v>
      </c>
      <c r="W1218" s="4" t="s">
        <v>1329</v>
      </c>
      <c r="X1218" s="5" t="s">
        <v>18</v>
      </c>
      <c r="Y1218" s="5"/>
      <c r="Z1218" s="5"/>
      <c r="AA1218" s="4" t="s">
        <v>7477</v>
      </c>
      <c r="AB1218" s="5"/>
      <c r="AC1218" s="5"/>
      <c r="AD1218" s="5" t="s">
        <v>1331</v>
      </c>
      <c r="AE1218" s="5"/>
      <c r="AF1218" s="6">
        <v>32375</v>
      </c>
      <c r="AG1218" s="5">
        <v>36</v>
      </c>
      <c r="AH1218" s="5">
        <v>100</v>
      </c>
      <c r="AI1218" s="5" t="s">
        <v>1332</v>
      </c>
      <c r="AJ1218" s="6">
        <v>44986</v>
      </c>
      <c r="AK1218" s="5">
        <v>1</v>
      </c>
      <c r="AL1218" s="6">
        <v>44986</v>
      </c>
      <c r="AM1218" s="5" t="s">
        <v>1333</v>
      </c>
      <c r="AN1218" s="5">
        <v>49370</v>
      </c>
      <c r="AO1218" s="5" t="s">
        <v>7478</v>
      </c>
      <c r="AP1218" s="5" t="s">
        <v>1413</v>
      </c>
      <c r="AQ1218" s="4" t="s">
        <v>1414</v>
      </c>
      <c r="AR1218" s="5" t="s">
        <v>19</v>
      </c>
      <c r="AS1218" s="4" t="s">
        <v>2071</v>
      </c>
      <c r="AT1218" s="5" t="s">
        <v>2072</v>
      </c>
      <c r="AU1218" s="5" t="s">
        <v>41</v>
      </c>
      <c r="AV1218" s="4" t="s">
        <v>2073</v>
      </c>
      <c r="AW1218" s="5" t="s">
        <v>112</v>
      </c>
      <c r="AX1218" s="4" t="s">
        <v>2068</v>
      </c>
      <c r="AY1218" s="5" t="s">
        <v>2074</v>
      </c>
      <c r="AZ1218" s="5" t="s">
        <v>11</v>
      </c>
      <c r="BA1218" s="4" t="s">
        <v>2075</v>
      </c>
      <c r="BB1218" s="5" t="s">
        <v>2076</v>
      </c>
      <c r="BC1218" s="4" t="s">
        <v>7476</v>
      </c>
      <c r="BD1218" s="5" t="s">
        <v>7479</v>
      </c>
      <c r="BE1218" s="5" t="s">
        <v>25</v>
      </c>
      <c r="BF1218" s="5" t="s">
        <v>1333</v>
      </c>
      <c r="BG1218" s="4" t="s">
        <v>7480</v>
      </c>
      <c r="BH1218" s="5" t="s">
        <v>1343</v>
      </c>
    </row>
    <row r="1219" spans="1:60" x14ac:dyDescent="0.25">
      <c r="A1219">
        <f t="shared" si="103"/>
        <v>306384</v>
      </c>
      <c r="B1219">
        <f t="shared" si="104"/>
        <v>7024294</v>
      </c>
      <c r="C1219" s="17" t="str">
        <f t="shared" si="108"/>
        <v>CC</v>
      </c>
      <c r="D1219" t="str">
        <f t="shared" ref="D1219:D1282" si="109">AR1219</f>
        <v>REGION ILE DE FRANCE NORD</v>
      </c>
      <c r="E1219" s="12" t="str">
        <f t="shared" si="105"/>
        <v>TERRAIN</v>
      </c>
      <c r="F1219" s="4" t="s">
        <v>7481</v>
      </c>
      <c r="G1219" s="4" t="s">
        <v>7482</v>
      </c>
      <c r="H1219" s="5">
        <v>1</v>
      </c>
      <c r="I1219" s="5"/>
      <c r="J1219" s="5">
        <v>1</v>
      </c>
      <c r="K1219" s="5" t="s">
        <v>1325</v>
      </c>
      <c r="L1219" s="5" t="s">
        <v>1047</v>
      </c>
      <c r="M1219" s="5" t="s">
        <v>7483</v>
      </c>
      <c r="N1219" s="5"/>
      <c r="O1219" s="5"/>
      <c r="P1219" s="5"/>
      <c r="Q1219" s="5"/>
      <c r="R1219" s="5"/>
      <c r="S1219" s="5"/>
      <c r="T1219" s="5" t="s">
        <v>1187</v>
      </c>
      <c r="U1219" s="6">
        <v>45566</v>
      </c>
      <c r="V1219" s="5" t="s">
        <v>2759</v>
      </c>
      <c r="W1219" s="4" t="s">
        <v>1329</v>
      </c>
      <c r="X1219" s="5" t="s">
        <v>5</v>
      </c>
      <c r="Y1219" s="5" t="s">
        <v>1348</v>
      </c>
      <c r="Z1219" s="5"/>
      <c r="AA1219" s="4" t="s">
        <v>5783</v>
      </c>
      <c r="AB1219" s="5"/>
      <c r="AC1219" s="5"/>
      <c r="AD1219" s="5">
        <v>5</v>
      </c>
      <c r="AE1219" s="5"/>
      <c r="AF1219" s="5">
        <v>33217</v>
      </c>
      <c r="AG1219" s="5">
        <v>33</v>
      </c>
      <c r="AH1219" s="5">
        <v>100</v>
      </c>
      <c r="AI1219" s="5" t="s">
        <v>1332</v>
      </c>
      <c r="AJ1219" s="5">
        <v>45566</v>
      </c>
      <c r="AK1219" s="5">
        <v>0</v>
      </c>
      <c r="AL1219" s="5">
        <v>45566</v>
      </c>
      <c r="AM1219" s="5" t="s">
        <v>1333</v>
      </c>
      <c r="AN1219" s="5">
        <v>27100</v>
      </c>
      <c r="AO1219" s="5" t="s">
        <v>7484</v>
      </c>
      <c r="AP1219" s="5" t="s">
        <v>12477</v>
      </c>
      <c r="AQ1219" s="4" t="s">
        <v>1351</v>
      </c>
      <c r="AR1219" s="5" t="s">
        <v>12478</v>
      </c>
      <c r="AS1219" s="4" t="s">
        <v>1898</v>
      </c>
      <c r="AT1219" s="5" t="s">
        <v>1899</v>
      </c>
      <c r="AU1219" s="5" t="s">
        <v>41</v>
      </c>
      <c r="AV1219" s="4" t="s">
        <v>1900</v>
      </c>
      <c r="AW1219" s="5" t="s">
        <v>30</v>
      </c>
      <c r="AX1219" s="4"/>
      <c r="AY1219" s="5"/>
      <c r="AZ1219" s="5"/>
      <c r="BA1219" s="4" t="s">
        <v>1901</v>
      </c>
      <c r="BB1219" s="5" t="s">
        <v>1902</v>
      </c>
      <c r="BC1219" s="5" t="s">
        <v>7482</v>
      </c>
      <c r="BD1219" s="5" t="s">
        <v>7485</v>
      </c>
      <c r="BE1219" s="5" t="s">
        <v>1187</v>
      </c>
      <c r="BF1219" s="5" t="s">
        <v>1333</v>
      </c>
      <c r="BG1219" s="4" t="s">
        <v>7486</v>
      </c>
      <c r="BH1219" s="5" t="s">
        <v>1343</v>
      </c>
    </row>
    <row r="1220" spans="1:60" x14ac:dyDescent="0.25">
      <c r="A1220">
        <f t="shared" si="103"/>
        <v>193038</v>
      </c>
      <c r="B1220">
        <f t="shared" si="104"/>
        <v>3002279</v>
      </c>
      <c r="C1220" s="17" t="str">
        <f t="shared" si="108"/>
        <v>CC</v>
      </c>
      <c r="D1220" t="str">
        <f t="shared" si="109"/>
        <v>REGION CENTRE EST</v>
      </c>
      <c r="E1220" s="12" t="str">
        <f t="shared" si="105"/>
        <v>TERRAIN</v>
      </c>
      <c r="F1220" s="4" t="s">
        <v>1032</v>
      </c>
      <c r="G1220" s="4" t="s">
        <v>7487</v>
      </c>
      <c r="H1220" s="5">
        <v>1</v>
      </c>
      <c r="I1220" s="5"/>
      <c r="J1220" s="5">
        <v>1</v>
      </c>
      <c r="K1220" s="5" t="s">
        <v>1325</v>
      </c>
      <c r="L1220" s="5" t="s">
        <v>92</v>
      </c>
      <c r="M1220" s="5" t="s">
        <v>1033</v>
      </c>
      <c r="N1220" s="5"/>
      <c r="O1220" s="5"/>
      <c r="P1220" s="5"/>
      <c r="Q1220" s="5"/>
      <c r="R1220" s="5"/>
      <c r="S1220" s="5"/>
      <c r="T1220" s="5" t="s">
        <v>25</v>
      </c>
      <c r="U1220" s="6">
        <v>39814</v>
      </c>
      <c r="V1220" s="5" t="s">
        <v>1363</v>
      </c>
      <c r="W1220" s="4" t="s">
        <v>1329</v>
      </c>
      <c r="X1220" s="5" t="s">
        <v>18</v>
      </c>
      <c r="Y1220" s="5"/>
      <c r="Z1220" s="5"/>
      <c r="AA1220" s="4" t="s">
        <v>4715</v>
      </c>
      <c r="AB1220" s="5"/>
      <c r="AC1220" s="5"/>
      <c r="AD1220" s="5" t="s">
        <v>1331</v>
      </c>
      <c r="AE1220" s="5"/>
      <c r="AF1220" s="5">
        <v>27409</v>
      </c>
      <c r="AG1220" s="5">
        <v>49</v>
      </c>
      <c r="AH1220" s="5">
        <v>100</v>
      </c>
      <c r="AI1220" s="5" t="s">
        <v>1332</v>
      </c>
      <c r="AJ1220" s="5">
        <v>39814</v>
      </c>
      <c r="AK1220" s="5">
        <v>15</v>
      </c>
      <c r="AL1220" s="5">
        <v>39814</v>
      </c>
      <c r="AM1220" s="5" t="s">
        <v>1333</v>
      </c>
      <c r="AN1220" s="5">
        <v>8000</v>
      </c>
      <c r="AO1220" s="5" t="s">
        <v>6859</v>
      </c>
      <c r="AP1220" s="5" t="s">
        <v>1536</v>
      </c>
      <c r="AQ1220" s="4" t="s">
        <v>12479</v>
      </c>
      <c r="AR1220" s="5" t="s">
        <v>12480</v>
      </c>
      <c r="AS1220" s="4" t="s">
        <v>1906</v>
      </c>
      <c r="AT1220" s="5" t="s">
        <v>1909</v>
      </c>
      <c r="AU1220" s="5" t="s">
        <v>41</v>
      </c>
      <c r="AV1220" s="4" t="s">
        <v>1910</v>
      </c>
      <c r="AW1220" s="5" t="s">
        <v>48</v>
      </c>
      <c r="AX1220" s="4" t="s">
        <v>2960</v>
      </c>
      <c r="AY1220" s="5" t="s">
        <v>2961</v>
      </c>
      <c r="AZ1220" s="5" t="s">
        <v>11</v>
      </c>
      <c r="BA1220" s="4" t="s">
        <v>2962</v>
      </c>
      <c r="BB1220" s="5" t="s">
        <v>2963</v>
      </c>
      <c r="BC1220" s="4" t="s">
        <v>7487</v>
      </c>
      <c r="BD1220" s="5" t="s">
        <v>7488</v>
      </c>
      <c r="BE1220" s="5" t="s">
        <v>25</v>
      </c>
      <c r="BF1220" s="5" t="s">
        <v>1333</v>
      </c>
      <c r="BG1220" s="4" t="s">
        <v>7489</v>
      </c>
      <c r="BH1220" s="5" t="s">
        <v>1343</v>
      </c>
    </row>
    <row r="1221" spans="1:60" x14ac:dyDescent="0.25">
      <c r="A1221">
        <f t="shared" si="103"/>
        <v>305880</v>
      </c>
      <c r="B1221">
        <f t="shared" si="104"/>
        <v>7023383</v>
      </c>
      <c r="C1221" s="17" t="str">
        <f t="shared" si="108"/>
        <v>CC</v>
      </c>
      <c r="D1221" t="str">
        <f t="shared" si="109"/>
        <v>REGION GRAND OUEST</v>
      </c>
      <c r="E1221" s="12" t="str">
        <f t="shared" si="105"/>
        <v>TERRAIN</v>
      </c>
      <c r="F1221" s="4" t="s">
        <v>7490</v>
      </c>
      <c r="G1221" s="4" t="s">
        <v>7491</v>
      </c>
      <c r="H1221" s="5">
        <v>1</v>
      </c>
      <c r="I1221" s="5"/>
      <c r="J1221" s="5">
        <v>2</v>
      </c>
      <c r="K1221" s="5" t="s">
        <v>1345</v>
      </c>
      <c r="L1221" s="5" t="s">
        <v>411</v>
      </c>
      <c r="M1221" s="5" t="s">
        <v>7492</v>
      </c>
      <c r="N1221" s="5"/>
      <c r="O1221" s="5"/>
      <c r="P1221" s="5"/>
      <c r="Q1221" s="5"/>
      <c r="R1221" s="5"/>
      <c r="S1221" s="5"/>
      <c r="T1221" s="5" t="s">
        <v>25</v>
      </c>
      <c r="U1221" s="6">
        <v>45444</v>
      </c>
      <c r="V1221" s="5" t="s">
        <v>1363</v>
      </c>
      <c r="W1221" s="4" t="s">
        <v>1329</v>
      </c>
      <c r="X1221" s="5" t="s">
        <v>18</v>
      </c>
      <c r="Y1221" s="5"/>
      <c r="Z1221" s="5"/>
      <c r="AA1221" s="4" t="s">
        <v>7493</v>
      </c>
      <c r="AB1221" s="5"/>
      <c r="AC1221" s="5"/>
      <c r="AD1221" s="5" t="s">
        <v>1331</v>
      </c>
      <c r="AE1221" s="5"/>
      <c r="AF1221" s="5">
        <v>31147</v>
      </c>
      <c r="AG1221" s="5">
        <v>39</v>
      </c>
      <c r="AH1221" s="5">
        <v>100</v>
      </c>
      <c r="AI1221" s="5" t="s">
        <v>1332</v>
      </c>
      <c r="AJ1221" s="5">
        <v>45323</v>
      </c>
      <c r="AK1221" s="5">
        <v>0</v>
      </c>
      <c r="AL1221" s="5">
        <v>45323</v>
      </c>
      <c r="AM1221" s="5" t="s">
        <v>1333</v>
      </c>
      <c r="AN1221" s="5">
        <v>72000</v>
      </c>
      <c r="AO1221" s="5" t="s">
        <v>3325</v>
      </c>
      <c r="AP1221" s="5" t="s">
        <v>1413</v>
      </c>
      <c r="AQ1221" s="4" t="s">
        <v>1414</v>
      </c>
      <c r="AR1221" s="5" t="s">
        <v>19</v>
      </c>
      <c r="AS1221" s="4" t="s">
        <v>2071</v>
      </c>
      <c r="AT1221" s="5" t="s">
        <v>2072</v>
      </c>
      <c r="AU1221" s="5" t="s">
        <v>41</v>
      </c>
      <c r="AV1221" s="4" t="s">
        <v>2073</v>
      </c>
      <c r="AW1221" s="5" t="s">
        <v>112</v>
      </c>
      <c r="AX1221" s="4" t="s">
        <v>2215</v>
      </c>
      <c r="AY1221" s="5" t="s">
        <v>2216</v>
      </c>
      <c r="AZ1221" s="5" t="s">
        <v>11</v>
      </c>
      <c r="BA1221" s="4" t="s">
        <v>2217</v>
      </c>
      <c r="BB1221" s="5" t="s">
        <v>2218</v>
      </c>
      <c r="BC1221" s="4" t="s">
        <v>7491</v>
      </c>
      <c r="BD1221" s="5" t="s">
        <v>7494</v>
      </c>
      <c r="BE1221" s="5" t="s">
        <v>25</v>
      </c>
      <c r="BF1221" s="5" t="s">
        <v>1333</v>
      </c>
      <c r="BG1221" s="4" t="s">
        <v>7495</v>
      </c>
      <c r="BH1221" s="5" t="s">
        <v>1343</v>
      </c>
    </row>
    <row r="1222" spans="1:60" x14ac:dyDescent="0.25">
      <c r="A1222">
        <f t="shared" si="103"/>
        <v>302512</v>
      </c>
      <c r="B1222">
        <f t="shared" si="104"/>
        <v>3101384</v>
      </c>
      <c r="C1222" s="17" t="str">
        <f t="shared" si="108"/>
        <v>CC</v>
      </c>
      <c r="D1222" t="str">
        <f t="shared" si="109"/>
        <v>REGION ILE DE FRANCE NORD</v>
      </c>
      <c r="E1222" s="12" t="str">
        <f t="shared" si="105"/>
        <v>TERRAIN</v>
      </c>
      <c r="F1222" s="4" t="s">
        <v>261</v>
      </c>
      <c r="G1222" s="4" t="s">
        <v>7496</v>
      </c>
      <c r="H1222" s="5">
        <v>1</v>
      </c>
      <c r="I1222" s="5"/>
      <c r="J1222" s="5">
        <v>1</v>
      </c>
      <c r="K1222" s="5" t="s">
        <v>1325</v>
      </c>
      <c r="L1222" s="5" t="s">
        <v>181</v>
      </c>
      <c r="M1222" s="5" t="s">
        <v>262</v>
      </c>
      <c r="N1222" s="5"/>
      <c r="O1222" s="5"/>
      <c r="P1222" s="5"/>
      <c r="Q1222" s="5"/>
      <c r="R1222" s="5"/>
      <c r="S1222" s="5"/>
      <c r="T1222" s="5" t="s">
        <v>25</v>
      </c>
      <c r="U1222" s="6">
        <v>42339</v>
      </c>
      <c r="V1222" s="5" t="s">
        <v>1363</v>
      </c>
      <c r="W1222" s="4" t="s">
        <v>1329</v>
      </c>
      <c r="X1222" s="5" t="s">
        <v>18</v>
      </c>
      <c r="Y1222" s="5"/>
      <c r="Z1222" s="5"/>
      <c r="AA1222" s="4" t="s">
        <v>7497</v>
      </c>
      <c r="AB1222" s="5"/>
      <c r="AC1222" s="5"/>
      <c r="AD1222" s="5" t="s">
        <v>1331</v>
      </c>
      <c r="AE1222" s="5"/>
      <c r="AF1222" s="5">
        <v>29079</v>
      </c>
      <c r="AG1222" s="5">
        <v>45</v>
      </c>
      <c r="AH1222" s="5">
        <v>100</v>
      </c>
      <c r="AI1222" s="5" t="s">
        <v>1332</v>
      </c>
      <c r="AJ1222" s="5">
        <v>42125</v>
      </c>
      <c r="AK1222" s="5">
        <v>9</v>
      </c>
      <c r="AL1222" s="5">
        <v>42125</v>
      </c>
      <c r="AM1222" s="5" t="s">
        <v>1333</v>
      </c>
      <c r="AN1222" s="5">
        <v>62000</v>
      </c>
      <c r="AO1222" s="5" t="s">
        <v>3070</v>
      </c>
      <c r="AP1222" s="5" t="s">
        <v>12477</v>
      </c>
      <c r="AQ1222" s="4" t="s">
        <v>1351</v>
      </c>
      <c r="AR1222" s="5" t="s">
        <v>12478</v>
      </c>
      <c r="AS1222" s="4" t="s">
        <v>1450</v>
      </c>
      <c r="AT1222" s="5" t="s">
        <v>1451</v>
      </c>
      <c r="AU1222" s="5" t="s">
        <v>41</v>
      </c>
      <c r="AV1222" s="4" t="s">
        <v>1452</v>
      </c>
      <c r="AW1222" s="5" t="s">
        <v>230</v>
      </c>
      <c r="AX1222" s="4" t="s">
        <v>3039</v>
      </c>
      <c r="AY1222" s="5" t="s">
        <v>3040</v>
      </c>
      <c r="AZ1222" s="5" t="s">
        <v>11</v>
      </c>
      <c r="BA1222" s="4" t="s">
        <v>3041</v>
      </c>
      <c r="BB1222" s="5" t="s">
        <v>3042</v>
      </c>
      <c r="BC1222" s="4" t="s">
        <v>7496</v>
      </c>
      <c r="BD1222" s="5" t="s">
        <v>7498</v>
      </c>
      <c r="BE1222" s="5" t="s">
        <v>25</v>
      </c>
      <c r="BF1222" s="5" t="s">
        <v>1333</v>
      </c>
      <c r="BG1222" s="4" t="s">
        <v>7499</v>
      </c>
      <c r="BH1222" s="5" t="s">
        <v>1343</v>
      </c>
    </row>
    <row r="1223" spans="1:60" x14ac:dyDescent="0.25">
      <c r="A1223">
        <f t="shared" si="103"/>
        <v>191745</v>
      </c>
      <c r="B1223">
        <f t="shared" si="104"/>
        <v>3001417</v>
      </c>
      <c r="C1223" s="17" t="str">
        <f t="shared" si="108"/>
        <v>CC</v>
      </c>
      <c r="D1223" t="str">
        <f t="shared" si="109"/>
        <v>REGION GRAND OUEST</v>
      </c>
      <c r="E1223" s="12" t="str">
        <f t="shared" si="105"/>
        <v>TERRAIN</v>
      </c>
      <c r="F1223" s="4" t="s">
        <v>7500</v>
      </c>
      <c r="G1223" s="4" t="s">
        <v>7501</v>
      </c>
      <c r="H1223" s="5">
        <v>1</v>
      </c>
      <c r="I1223" s="5"/>
      <c r="J1223" s="5">
        <v>1</v>
      </c>
      <c r="K1223" s="5" t="s">
        <v>1325</v>
      </c>
      <c r="L1223" s="5" t="s">
        <v>102</v>
      </c>
      <c r="M1223" s="5" t="s">
        <v>7502</v>
      </c>
      <c r="N1223" s="5"/>
      <c r="O1223" s="5"/>
      <c r="P1223" s="5"/>
      <c r="Q1223" s="5"/>
      <c r="R1223" s="5"/>
      <c r="S1223" s="5"/>
      <c r="T1223" s="5" t="s">
        <v>25</v>
      </c>
      <c r="U1223" s="6">
        <v>38869</v>
      </c>
      <c r="V1223" s="5" t="s">
        <v>1363</v>
      </c>
      <c r="W1223" s="4" t="s">
        <v>1329</v>
      </c>
      <c r="X1223" s="5" t="s">
        <v>18</v>
      </c>
      <c r="Y1223" s="5"/>
      <c r="Z1223" s="5"/>
      <c r="AA1223" s="4" t="s">
        <v>6584</v>
      </c>
      <c r="AB1223" s="5"/>
      <c r="AC1223" s="5"/>
      <c r="AD1223" s="5" t="s">
        <v>1331</v>
      </c>
      <c r="AE1223" s="5"/>
      <c r="AF1223" s="5">
        <v>27298</v>
      </c>
      <c r="AG1223" s="5">
        <v>50</v>
      </c>
      <c r="AH1223" s="5">
        <v>100</v>
      </c>
      <c r="AI1223" s="5" t="s">
        <v>1332</v>
      </c>
      <c r="AJ1223" s="5">
        <v>38869</v>
      </c>
      <c r="AK1223" s="5">
        <v>18</v>
      </c>
      <c r="AL1223" s="5">
        <v>38869</v>
      </c>
      <c r="AM1223" s="5" t="s">
        <v>1333</v>
      </c>
      <c r="AN1223" s="5">
        <v>14350</v>
      </c>
      <c r="AO1223" s="5" t="s">
        <v>7504</v>
      </c>
      <c r="AP1223" s="5" t="s">
        <v>1413</v>
      </c>
      <c r="AQ1223" s="4" t="s">
        <v>1414</v>
      </c>
      <c r="AR1223" s="5" t="s">
        <v>19</v>
      </c>
      <c r="AS1223" s="4" t="s">
        <v>1507</v>
      </c>
      <c r="AT1223" s="5" t="s">
        <v>1508</v>
      </c>
      <c r="AU1223" s="5" t="s">
        <v>41</v>
      </c>
      <c r="AV1223" s="4" t="s">
        <v>1509</v>
      </c>
      <c r="AW1223" s="5" t="s">
        <v>375</v>
      </c>
      <c r="AX1223" s="4" t="s">
        <v>1510</v>
      </c>
      <c r="AY1223" s="5" t="s">
        <v>1511</v>
      </c>
      <c r="AZ1223" s="5" t="s">
        <v>11</v>
      </c>
      <c r="BA1223" s="4" t="s">
        <v>1512</v>
      </c>
      <c r="BB1223" s="5" t="s">
        <v>1513</v>
      </c>
      <c r="BC1223" s="4" t="s">
        <v>7501</v>
      </c>
      <c r="BD1223" s="5" t="s">
        <v>7505</v>
      </c>
      <c r="BE1223" s="5" t="s">
        <v>25</v>
      </c>
      <c r="BF1223" s="5" t="s">
        <v>1333</v>
      </c>
      <c r="BG1223" s="4" t="s">
        <v>10615</v>
      </c>
      <c r="BH1223" s="5" t="s">
        <v>1343</v>
      </c>
    </row>
    <row r="1224" spans="1:60" x14ac:dyDescent="0.25">
      <c r="A1224">
        <f t="shared" si="103"/>
        <v>900083</v>
      </c>
      <c r="B1224">
        <f t="shared" si="104"/>
        <v>50106813</v>
      </c>
      <c r="C1224" t="str">
        <f t="shared" si="108"/>
        <v>CC</v>
      </c>
      <c r="D1224" t="str">
        <f t="shared" si="109"/>
        <v>POLE PILOTAGE DU RESEAU COMMERCIAL</v>
      </c>
      <c r="E1224" s="12" t="str">
        <f t="shared" si="105"/>
        <v>TERRAIN</v>
      </c>
      <c r="F1224" s="4" t="s">
        <v>7507</v>
      </c>
      <c r="G1224" s="4" t="s">
        <v>7508</v>
      </c>
      <c r="H1224" s="5">
        <v>2</v>
      </c>
      <c r="I1224" s="5" t="s">
        <v>24</v>
      </c>
      <c r="J1224" s="5"/>
      <c r="K1224" s="5"/>
      <c r="L1224" s="5"/>
      <c r="M1224" s="5" t="s">
        <v>188</v>
      </c>
      <c r="N1224" s="5"/>
      <c r="O1224" s="5"/>
      <c r="P1224" s="5"/>
      <c r="Q1224" s="5"/>
      <c r="R1224" s="5"/>
      <c r="S1224" s="5"/>
      <c r="T1224" s="5"/>
      <c r="U1224" s="6">
        <v>45474</v>
      </c>
      <c r="V1224" s="5"/>
      <c r="W1224" s="4" t="s">
        <v>2161</v>
      </c>
      <c r="X1224" s="5"/>
      <c r="Y1224" s="5"/>
      <c r="Z1224" s="5"/>
      <c r="AA1224" s="4"/>
      <c r="AB1224" s="5"/>
      <c r="AC1224" s="5"/>
      <c r="AD1224" s="5"/>
      <c r="AE1224" s="5"/>
      <c r="AF1224" s="5"/>
      <c r="AG1224" s="5"/>
      <c r="AH1224" s="5"/>
      <c r="AI1224" s="5"/>
      <c r="AJ1224" s="5"/>
      <c r="AK1224" s="5"/>
      <c r="AL1224" s="5"/>
      <c r="AM1224" s="5"/>
      <c r="AN1224" s="5"/>
      <c r="AO1224" s="5"/>
      <c r="AP1224" s="5"/>
      <c r="AQ1224" s="4" t="s">
        <v>1395</v>
      </c>
      <c r="AR1224" s="5" t="s">
        <v>188</v>
      </c>
      <c r="AS1224" s="4"/>
      <c r="AT1224" s="5"/>
      <c r="AU1224" s="5"/>
      <c r="AV1224" s="4"/>
      <c r="AW1224" s="5"/>
      <c r="AX1224" s="4"/>
      <c r="AY1224" s="5"/>
      <c r="AZ1224" s="5"/>
      <c r="BA1224" s="4"/>
      <c r="BB1224" s="5"/>
      <c r="BC1224" s="5"/>
      <c r="BD1224" s="5"/>
      <c r="BE1224" s="5"/>
      <c r="BF1224" s="5"/>
      <c r="BG1224" s="4"/>
      <c r="BH1224" s="5"/>
    </row>
    <row r="1225" spans="1:60" x14ac:dyDescent="0.25">
      <c r="A1225">
        <f t="shared" si="103"/>
        <v>182314</v>
      </c>
      <c r="B1225">
        <f t="shared" si="104"/>
        <v>3000784</v>
      </c>
      <c r="C1225" s="17" t="str">
        <f t="shared" si="108"/>
        <v>CC</v>
      </c>
      <c r="D1225" t="str">
        <f t="shared" si="109"/>
        <v>REGION GRAND OUEST</v>
      </c>
      <c r="E1225" s="12" t="str">
        <f t="shared" si="105"/>
        <v>TERRAIN</v>
      </c>
      <c r="F1225" s="4" t="s">
        <v>7509</v>
      </c>
      <c r="G1225" s="4" t="s">
        <v>7510</v>
      </c>
      <c r="H1225" s="5">
        <v>1</v>
      </c>
      <c r="I1225" s="5"/>
      <c r="J1225" s="5">
        <v>1</v>
      </c>
      <c r="K1225" s="5" t="s">
        <v>1325</v>
      </c>
      <c r="L1225" s="5" t="s">
        <v>125</v>
      </c>
      <c r="M1225" s="5" t="s">
        <v>7511</v>
      </c>
      <c r="N1225" s="5"/>
      <c r="O1225" s="5"/>
      <c r="P1225" s="5"/>
      <c r="Q1225" s="5"/>
      <c r="R1225" s="5"/>
      <c r="S1225" s="5"/>
      <c r="T1225" s="5" t="s">
        <v>16</v>
      </c>
      <c r="U1225" s="6">
        <v>36281</v>
      </c>
      <c r="V1225" s="5" t="s">
        <v>4850</v>
      </c>
      <c r="W1225" s="4" t="s">
        <v>1329</v>
      </c>
      <c r="X1225" s="5" t="s">
        <v>18</v>
      </c>
      <c r="Y1225" s="5"/>
      <c r="Z1225" s="5"/>
      <c r="AA1225" s="4" t="s">
        <v>7512</v>
      </c>
      <c r="AB1225" s="5"/>
      <c r="AC1225" s="5"/>
      <c r="AD1225" s="5" t="s">
        <v>1331</v>
      </c>
      <c r="AE1225" s="5"/>
      <c r="AF1225" s="5">
        <v>25920</v>
      </c>
      <c r="AG1225" s="5">
        <v>53</v>
      </c>
      <c r="AH1225" s="5">
        <v>100</v>
      </c>
      <c r="AI1225" s="5" t="s">
        <v>1332</v>
      </c>
      <c r="AJ1225" s="5">
        <v>36281</v>
      </c>
      <c r="AK1225" s="5">
        <v>25</v>
      </c>
      <c r="AL1225" s="5">
        <v>36281</v>
      </c>
      <c r="AM1225" s="5" t="s">
        <v>1333</v>
      </c>
      <c r="AN1225" s="5">
        <v>32100</v>
      </c>
      <c r="AO1225" s="5" t="s">
        <v>7513</v>
      </c>
      <c r="AP1225" s="5" t="s">
        <v>1413</v>
      </c>
      <c r="AQ1225" s="4" t="s">
        <v>1414</v>
      </c>
      <c r="AR1225" s="5" t="s">
        <v>19</v>
      </c>
      <c r="AS1225" s="4" t="s">
        <v>1415</v>
      </c>
      <c r="AT1225" s="5" t="s">
        <v>1416</v>
      </c>
      <c r="AU1225" s="5" t="s">
        <v>41</v>
      </c>
      <c r="AV1225" s="4" t="s">
        <v>1417</v>
      </c>
      <c r="AW1225" s="5" t="s">
        <v>20</v>
      </c>
      <c r="AX1225" s="4" t="s">
        <v>1418</v>
      </c>
      <c r="AY1225" s="5" t="s">
        <v>1419</v>
      </c>
      <c r="AZ1225" s="5" t="s">
        <v>11</v>
      </c>
      <c r="BA1225" s="4" t="s">
        <v>1420</v>
      </c>
      <c r="BB1225" s="5" t="s">
        <v>1421</v>
      </c>
      <c r="BC1225" s="5" t="s">
        <v>7510</v>
      </c>
      <c r="BD1225" s="5" t="s">
        <v>7514</v>
      </c>
      <c r="BE1225" s="5" t="s">
        <v>16</v>
      </c>
      <c r="BF1225" s="5" t="s">
        <v>1333</v>
      </c>
      <c r="BG1225" s="4" t="s">
        <v>7515</v>
      </c>
      <c r="BH1225" s="5" t="s">
        <v>1343</v>
      </c>
    </row>
    <row r="1226" spans="1:60" x14ac:dyDescent="0.25">
      <c r="A1226">
        <f t="shared" si="103"/>
        <v>187803</v>
      </c>
      <c r="B1226">
        <f t="shared" si="104"/>
        <v>3001060</v>
      </c>
      <c r="C1226" s="17" t="str">
        <f t="shared" si="108"/>
        <v>CC</v>
      </c>
      <c r="D1226" t="str">
        <f t="shared" si="109"/>
        <v>REGION ILE DE FRANCE NORD</v>
      </c>
      <c r="E1226" s="12" t="str">
        <f t="shared" si="105"/>
        <v>TERRAIN</v>
      </c>
      <c r="F1226" s="4" t="s">
        <v>7516</v>
      </c>
      <c r="G1226" s="4" t="s">
        <v>7517</v>
      </c>
      <c r="H1226" s="5">
        <v>1</v>
      </c>
      <c r="I1226" s="5"/>
      <c r="J1226" s="5">
        <v>1</v>
      </c>
      <c r="K1226" s="5" t="s">
        <v>1325</v>
      </c>
      <c r="L1226" s="5" t="s">
        <v>7518</v>
      </c>
      <c r="M1226" s="5" t="s">
        <v>104</v>
      </c>
      <c r="N1226" s="5"/>
      <c r="O1226" s="5"/>
      <c r="P1226" s="5"/>
      <c r="Q1226" s="5"/>
      <c r="R1226" s="5"/>
      <c r="S1226" s="5"/>
      <c r="T1226" s="5" t="s">
        <v>25</v>
      </c>
      <c r="U1226" s="6">
        <v>37681</v>
      </c>
      <c r="V1226" s="5" t="s">
        <v>1363</v>
      </c>
      <c r="W1226" s="4" t="s">
        <v>1329</v>
      </c>
      <c r="X1226" s="5" t="s">
        <v>18</v>
      </c>
      <c r="Y1226" s="5"/>
      <c r="Z1226" s="5"/>
      <c r="AA1226" s="4" t="s">
        <v>7519</v>
      </c>
      <c r="AB1226" s="5"/>
      <c r="AC1226" s="5"/>
      <c r="AD1226" s="5" t="s">
        <v>1331</v>
      </c>
      <c r="AE1226" s="5"/>
      <c r="AF1226" s="5">
        <v>26003</v>
      </c>
      <c r="AG1226" s="5">
        <v>53</v>
      </c>
      <c r="AH1226" s="5">
        <v>100</v>
      </c>
      <c r="AI1226" s="5" t="s">
        <v>1332</v>
      </c>
      <c r="AJ1226" s="5">
        <v>37681</v>
      </c>
      <c r="AK1226" s="5">
        <v>21</v>
      </c>
      <c r="AL1226" s="5">
        <v>37681</v>
      </c>
      <c r="AM1226" s="5" t="s">
        <v>1333</v>
      </c>
      <c r="AN1226" s="5">
        <v>59350</v>
      </c>
      <c r="AO1226" s="5" t="s">
        <v>7520</v>
      </c>
      <c r="AP1226" s="5" t="s">
        <v>12477</v>
      </c>
      <c r="AQ1226" s="4" t="s">
        <v>1351</v>
      </c>
      <c r="AR1226" s="5" t="s">
        <v>12478</v>
      </c>
      <c r="AS1226" s="4" t="s">
        <v>1638</v>
      </c>
      <c r="AT1226" s="5" t="s">
        <v>1639</v>
      </c>
      <c r="AU1226" s="5" t="s">
        <v>41</v>
      </c>
      <c r="AV1226" s="4" t="s">
        <v>1640</v>
      </c>
      <c r="AW1226" s="5" t="s">
        <v>142</v>
      </c>
      <c r="AX1226" s="4" t="s">
        <v>2593</v>
      </c>
      <c r="AY1226" s="5" t="s">
        <v>2594</v>
      </c>
      <c r="AZ1226" s="5" t="s">
        <v>11</v>
      </c>
      <c r="BA1226" s="4" t="s">
        <v>2595</v>
      </c>
      <c r="BB1226" s="5" t="s">
        <v>2596</v>
      </c>
      <c r="BC1226" s="5" t="s">
        <v>7517</v>
      </c>
      <c r="BD1226" s="5" t="s">
        <v>7521</v>
      </c>
      <c r="BE1226" s="5" t="s">
        <v>25</v>
      </c>
      <c r="BF1226" s="5" t="s">
        <v>1333</v>
      </c>
      <c r="BG1226" s="4" t="s">
        <v>7522</v>
      </c>
      <c r="BH1226" s="5" t="s">
        <v>1343</v>
      </c>
    </row>
    <row r="1227" spans="1:60" x14ac:dyDescent="0.25">
      <c r="A1227">
        <f t="shared" si="103"/>
        <v>306393</v>
      </c>
      <c r="B1227">
        <f t="shared" si="104"/>
        <v>7024300</v>
      </c>
      <c r="C1227" s="17" t="str">
        <f t="shared" si="108"/>
        <v>CC</v>
      </c>
      <c r="D1227" t="str">
        <f t="shared" si="109"/>
        <v>REGION GRAND SUD</v>
      </c>
      <c r="E1227" s="12" t="str">
        <f t="shared" si="105"/>
        <v>TERRAIN</v>
      </c>
      <c r="F1227" s="4" t="s">
        <v>7525</v>
      </c>
      <c r="G1227" s="4" t="s">
        <v>7526</v>
      </c>
      <c r="H1227" s="5">
        <v>1</v>
      </c>
      <c r="I1227" s="5"/>
      <c r="J1227" s="5">
        <v>1</v>
      </c>
      <c r="K1227" s="5" t="s">
        <v>1325</v>
      </c>
      <c r="L1227" s="5" t="s">
        <v>325</v>
      </c>
      <c r="M1227" s="5" t="s">
        <v>652</v>
      </c>
      <c r="N1227" s="5"/>
      <c r="O1227" s="5"/>
      <c r="P1227" s="5"/>
      <c r="Q1227" s="5"/>
      <c r="R1227" s="5"/>
      <c r="S1227" s="5"/>
      <c r="T1227" s="5" t="s">
        <v>245</v>
      </c>
      <c r="U1227" s="6">
        <v>45566</v>
      </c>
      <c r="V1227" s="5" t="s">
        <v>1328</v>
      </c>
      <c r="W1227" s="4" t="s">
        <v>1329</v>
      </c>
      <c r="X1227" s="5" t="s">
        <v>18</v>
      </c>
      <c r="Y1227" s="5"/>
      <c r="Z1227" s="5"/>
      <c r="AA1227" s="4" t="s">
        <v>9737</v>
      </c>
      <c r="AB1227" s="5"/>
      <c r="AC1227" s="5"/>
      <c r="AD1227" s="5" t="s">
        <v>1331</v>
      </c>
      <c r="AE1227" s="5"/>
      <c r="AF1227" s="5">
        <v>34888</v>
      </c>
      <c r="AG1227" s="5">
        <v>29</v>
      </c>
      <c r="AH1227" s="5">
        <v>100</v>
      </c>
      <c r="AI1227" s="5" t="s">
        <v>1332</v>
      </c>
      <c r="AJ1227" s="5">
        <v>45566</v>
      </c>
      <c r="AK1227" s="5">
        <v>0</v>
      </c>
      <c r="AL1227" s="5">
        <v>45566</v>
      </c>
      <c r="AM1227" s="5" t="s">
        <v>1333</v>
      </c>
      <c r="AN1227" s="5">
        <v>81200</v>
      </c>
      <c r="AO1227" s="5" t="s">
        <v>7527</v>
      </c>
      <c r="AP1227" s="5" t="s">
        <v>1335</v>
      </c>
      <c r="AQ1227" s="4" t="s">
        <v>1336</v>
      </c>
      <c r="AR1227" s="5" t="s">
        <v>12476</v>
      </c>
      <c r="AS1227" s="4" t="s">
        <v>1795</v>
      </c>
      <c r="AT1227" s="5" t="s">
        <v>1796</v>
      </c>
      <c r="AU1227" s="5" t="s">
        <v>41</v>
      </c>
      <c r="AV1227" s="4" t="s">
        <v>1797</v>
      </c>
      <c r="AW1227" s="5" t="s">
        <v>227</v>
      </c>
      <c r="AX1227" s="4" t="s">
        <v>1798</v>
      </c>
      <c r="AY1227" s="5" t="s">
        <v>1799</v>
      </c>
      <c r="AZ1227" s="5" t="s">
        <v>11</v>
      </c>
      <c r="BA1227" s="4" t="s">
        <v>1800</v>
      </c>
      <c r="BB1227" s="5" t="s">
        <v>1801</v>
      </c>
      <c r="BC1227" s="4" t="s">
        <v>7526</v>
      </c>
      <c r="BD1227" s="5" t="s">
        <v>7528</v>
      </c>
      <c r="BE1227" s="5" t="s">
        <v>245</v>
      </c>
      <c r="BF1227" s="5" t="s">
        <v>1333</v>
      </c>
      <c r="BG1227" s="4" t="s">
        <v>9776</v>
      </c>
      <c r="BH1227" s="5" t="s">
        <v>1343</v>
      </c>
    </row>
    <row r="1228" spans="1:60" x14ac:dyDescent="0.25">
      <c r="A1228">
        <f t="shared" si="103"/>
        <v>301979</v>
      </c>
      <c r="B1228">
        <f t="shared" si="104"/>
        <v>3101102</v>
      </c>
      <c r="C1228" s="17" t="str">
        <f t="shared" si="108"/>
        <v>CC</v>
      </c>
      <c r="D1228" t="str">
        <f t="shared" si="109"/>
        <v>REGION GRAND SUD</v>
      </c>
      <c r="E1228" s="12" t="str">
        <f t="shared" si="105"/>
        <v>TERRAIN</v>
      </c>
      <c r="F1228" s="4" t="s">
        <v>651</v>
      </c>
      <c r="G1228" s="4" t="s">
        <v>7530</v>
      </c>
      <c r="H1228" s="5">
        <v>1</v>
      </c>
      <c r="I1228" s="5"/>
      <c r="J1228" s="5">
        <v>1</v>
      </c>
      <c r="K1228" s="5" t="s">
        <v>1325</v>
      </c>
      <c r="L1228" s="5" t="s">
        <v>102</v>
      </c>
      <c r="M1228" s="5" t="s">
        <v>652</v>
      </c>
      <c r="N1228" s="5"/>
      <c r="O1228" s="5"/>
      <c r="P1228" s="5"/>
      <c r="Q1228" s="5"/>
      <c r="R1228" s="5"/>
      <c r="S1228" s="5"/>
      <c r="T1228" s="5" t="s">
        <v>25</v>
      </c>
      <c r="U1228" s="6">
        <v>41760</v>
      </c>
      <c r="V1228" s="5" t="s">
        <v>1363</v>
      </c>
      <c r="W1228" s="4" t="s">
        <v>1329</v>
      </c>
      <c r="X1228" s="5" t="s">
        <v>18</v>
      </c>
      <c r="Y1228" s="5"/>
      <c r="Z1228" s="5"/>
      <c r="AA1228" s="4" t="s">
        <v>1547</v>
      </c>
      <c r="AB1228" s="5"/>
      <c r="AC1228" s="5"/>
      <c r="AD1228" s="5" t="s">
        <v>1331</v>
      </c>
      <c r="AE1228" s="5"/>
      <c r="AF1228" s="5">
        <v>29417</v>
      </c>
      <c r="AG1228" s="5">
        <v>44</v>
      </c>
      <c r="AH1228" s="5">
        <v>100</v>
      </c>
      <c r="AI1228" s="5" t="s">
        <v>1332</v>
      </c>
      <c r="AJ1228" s="5">
        <v>41760</v>
      </c>
      <c r="AK1228" s="5">
        <v>10</v>
      </c>
      <c r="AL1228" s="5">
        <v>41760</v>
      </c>
      <c r="AM1228" s="5" t="s">
        <v>1333</v>
      </c>
      <c r="AN1228" s="5">
        <v>66000</v>
      </c>
      <c r="AO1228" s="5" t="s">
        <v>2170</v>
      </c>
      <c r="AP1228" s="5" t="s">
        <v>1335</v>
      </c>
      <c r="AQ1228" s="4" t="s">
        <v>1336</v>
      </c>
      <c r="AR1228" s="5" t="s">
        <v>12476</v>
      </c>
      <c r="AS1228" s="4" t="s">
        <v>1337</v>
      </c>
      <c r="AT1228" s="5" t="s">
        <v>1338</v>
      </c>
      <c r="AU1228" s="5" t="s">
        <v>41</v>
      </c>
      <c r="AV1228" s="4" t="s">
        <v>1339</v>
      </c>
      <c r="AW1228" s="5" t="s">
        <v>76</v>
      </c>
      <c r="AX1228" s="4" t="s">
        <v>2171</v>
      </c>
      <c r="AY1228" s="5" t="s">
        <v>2172</v>
      </c>
      <c r="AZ1228" s="5" t="s">
        <v>11</v>
      </c>
      <c r="BA1228" s="4" t="s">
        <v>2173</v>
      </c>
      <c r="BB1228" s="5" t="s">
        <v>2174</v>
      </c>
      <c r="BC1228" s="5" t="s">
        <v>7530</v>
      </c>
      <c r="BD1228" s="5" t="s">
        <v>7531</v>
      </c>
      <c r="BE1228" s="5" t="s">
        <v>25</v>
      </c>
      <c r="BF1228" s="5" t="s">
        <v>1333</v>
      </c>
      <c r="BG1228" s="4" t="s">
        <v>7532</v>
      </c>
      <c r="BH1228" s="5" t="s">
        <v>1343</v>
      </c>
    </row>
    <row r="1229" spans="1:60" x14ac:dyDescent="0.25">
      <c r="A1229">
        <f t="shared" si="103"/>
        <v>303345</v>
      </c>
      <c r="B1229">
        <f t="shared" si="104"/>
        <v>3101834</v>
      </c>
      <c r="C1229" s="17" t="str">
        <f t="shared" si="108"/>
        <v>CC</v>
      </c>
      <c r="D1229" t="str">
        <f t="shared" si="109"/>
        <v>REGION GRAND SUD</v>
      </c>
      <c r="E1229" s="12" t="str">
        <f t="shared" si="105"/>
        <v>TERRAIN</v>
      </c>
      <c r="F1229" s="4" t="s">
        <v>7533</v>
      </c>
      <c r="G1229" s="4" t="s">
        <v>7534</v>
      </c>
      <c r="H1229" s="5">
        <v>1</v>
      </c>
      <c r="I1229" s="5"/>
      <c r="J1229" s="5">
        <v>2</v>
      </c>
      <c r="K1229" s="5" t="s">
        <v>1345</v>
      </c>
      <c r="L1229" s="5" t="s">
        <v>386</v>
      </c>
      <c r="M1229" s="5" t="s">
        <v>7535</v>
      </c>
      <c r="N1229" s="5" t="s">
        <v>25</v>
      </c>
      <c r="O1229" s="6">
        <v>42767</v>
      </c>
      <c r="P1229" s="5"/>
      <c r="Q1229" s="5" t="s">
        <v>1346</v>
      </c>
      <c r="R1229" s="5">
        <v>5</v>
      </c>
      <c r="S1229" s="5" t="s">
        <v>18</v>
      </c>
      <c r="T1229" s="5" t="s">
        <v>260</v>
      </c>
      <c r="U1229" s="6">
        <v>42795</v>
      </c>
      <c r="V1229" s="4" t="s">
        <v>1347</v>
      </c>
      <c r="W1229" s="4" t="s">
        <v>1329</v>
      </c>
      <c r="X1229" s="5" t="s">
        <v>18</v>
      </c>
      <c r="Y1229" s="5" t="s">
        <v>1348</v>
      </c>
      <c r="Z1229" s="5"/>
      <c r="AA1229" s="4" t="s">
        <v>1487</v>
      </c>
      <c r="AB1229" s="5" t="s">
        <v>1331</v>
      </c>
      <c r="AC1229" s="5"/>
      <c r="AD1229" s="5" t="s">
        <v>1331</v>
      </c>
      <c r="AE1229" s="5"/>
      <c r="AF1229" s="6">
        <v>25911</v>
      </c>
      <c r="AG1229" s="5">
        <v>54</v>
      </c>
      <c r="AH1229" s="5">
        <v>100</v>
      </c>
      <c r="AI1229" s="5" t="s">
        <v>1332</v>
      </c>
      <c r="AJ1229" s="6">
        <v>42795</v>
      </c>
      <c r="AK1229" s="5">
        <v>7</v>
      </c>
      <c r="AL1229" s="6">
        <v>42795</v>
      </c>
      <c r="AM1229" s="5" t="s">
        <v>1333</v>
      </c>
      <c r="AN1229" s="5">
        <v>13090</v>
      </c>
      <c r="AO1229" s="5" t="s">
        <v>7213</v>
      </c>
      <c r="AP1229" s="5" t="s">
        <v>1335</v>
      </c>
      <c r="AQ1229" s="4" t="s">
        <v>1336</v>
      </c>
      <c r="AR1229" s="5" t="s">
        <v>12476</v>
      </c>
      <c r="AS1229" s="4" t="s">
        <v>1427</v>
      </c>
      <c r="AT1229" s="5" t="s">
        <v>1428</v>
      </c>
      <c r="AU1229" s="5" t="s">
        <v>41</v>
      </c>
      <c r="AV1229" s="4" t="s">
        <v>1429</v>
      </c>
      <c r="AW1229" s="5" t="s">
        <v>129</v>
      </c>
      <c r="AX1229" s="4" t="s">
        <v>5448</v>
      </c>
      <c r="AY1229" s="5" t="s">
        <v>5452</v>
      </c>
      <c r="AZ1229" s="5" t="s">
        <v>1357</v>
      </c>
      <c r="BA1229" s="4" t="s">
        <v>7090</v>
      </c>
      <c r="BB1229" s="5" t="s">
        <v>11112</v>
      </c>
      <c r="BC1229" s="4" t="s">
        <v>7534</v>
      </c>
      <c r="BD1229" s="5" t="s">
        <v>7536</v>
      </c>
      <c r="BE1229" s="5" t="s">
        <v>260</v>
      </c>
      <c r="BF1229" s="5" t="s">
        <v>1333</v>
      </c>
      <c r="BG1229" s="4" t="s">
        <v>7537</v>
      </c>
      <c r="BH1229" s="5" t="s">
        <v>1343</v>
      </c>
    </row>
    <row r="1230" spans="1:60" x14ac:dyDescent="0.25">
      <c r="A1230">
        <f t="shared" si="103"/>
        <v>193044</v>
      </c>
      <c r="B1230">
        <f t="shared" si="104"/>
        <v>3002285</v>
      </c>
      <c r="C1230" s="17" t="str">
        <f t="shared" si="108"/>
        <v>CC</v>
      </c>
      <c r="D1230" t="str">
        <f t="shared" si="109"/>
        <v>REGION GRAND OUEST</v>
      </c>
      <c r="E1230" s="12" t="str">
        <f t="shared" si="105"/>
        <v>TERRAIN</v>
      </c>
      <c r="F1230" s="4" t="s">
        <v>7538</v>
      </c>
      <c r="G1230" s="4" t="s">
        <v>7539</v>
      </c>
      <c r="H1230" s="5">
        <v>1</v>
      </c>
      <c r="I1230" s="5"/>
      <c r="J1230" s="5">
        <v>2</v>
      </c>
      <c r="K1230" s="5" t="s">
        <v>1345</v>
      </c>
      <c r="L1230" s="5" t="s">
        <v>7540</v>
      </c>
      <c r="M1230" s="5" t="s">
        <v>7541</v>
      </c>
      <c r="N1230" s="5" t="s">
        <v>60</v>
      </c>
      <c r="O1230" s="5" t="s">
        <v>6221</v>
      </c>
      <c r="P1230" s="5"/>
      <c r="Q1230" s="5" t="s">
        <v>1346</v>
      </c>
      <c r="R1230" s="5">
        <v>5</v>
      </c>
      <c r="S1230" s="5" t="s">
        <v>18</v>
      </c>
      <c r="T1230" s="5" t="s">
        <v>71</v>
      </c>
      <c r="U1230" s="6">
        <v>39814</v>
      </c>
      <c r="V1230" s="4" t="s">
        <v>1437</v>
      </c>
      <c r="W1230" s="4" t="s">
        <v>1329</v>
      </c>
      <c r="X1230" s="5" t="s">
        <v>18</v>
      </c>
      <c r="Y1230" s="5" t="s">
        <v>1348</v>
      </c>
      <c r="Z1230" s="5"/>
      <c r="AA1230" s="4" t="s">
        <v>4620</v>
      </c>
      <c r="AB1230" s="5" t="s">
        <v>1393</v>
      </c>
      <c r="AC1230" s="5"/>
      <c r="AD1230" s="5" t="s">
        <v>1393</v>
      </c>
      <c r="AE1230" s="5"/>
      <c r="AF1230" s="6">
        <v>25746</v>
      </c>
      <c r="AG1230" s="5">
        <v>54</v>
      </c>
      <c r="AH1230" s="5">
        <v>100</v>
      </c>
      <c r="AI1230" s="5" t="s">
        <v>1332</v>
      </c>
      <c r="AJ1230" s="6">
        <v>39814</v>
      </c>
      <c r="AK1230" s="5">
        <v>15</v>
      </c>
      <c r="AL1230" s="6">
        <v>39814</v>
      </c>
      <c r="AM1230" s="5" t="s">
        <v>1333</v>
      </c>
      <c r="AN1230" s="5">
        <v>72110</v>
      </c>
      <c r="AO1230" s="5" t="s">
        <v>7542</v>
      </c>
      <c r="AP1230" s="5" t="s">
        <v>1413</v>
      </c>
      <c r="AQ1230" s="4" t="s">
        <v>1414</v>
      </c>
      <c r="AR1230" s="5" t="s">
        <v>19</v>
      </c>
      <c r="AS1230" s="4" t="s">
        <v>2071</v>
      </c>
      <c r="AT1230" s="5" t="s">
        <v>2072</v>
      </c>
      <c r="AU1230" s="5" t="s">
        <v>41</v>
      </c>
      <c r="AV1230" s="4" t="s">
        <v>2073</v>
      </c>
      <c r="AW1230" s="5" t="s">
        <v>112</v>
      </c>
      <c r="AX1230" s="4" t="s">
        <v>2215</v>
      </c>
      <c r="AY1230" s="5" t="s">
        <v>2216</v>
      </c>
      <c r="AZ1230" s="5" t="s">
        <v>11</v>
      </c>
      <c r="BA1230" s="4" t="s">
        <v>2217</v>
      </c>
      <c r="BB1230" s="5" t="s">
        <v>2218</v>
      </c>
      <c r="BC1230" s="4" t="s">
        <v>7539</v>
      </c>
      <c r="BD1230" s="5" t="s">
        <v>7543</v>
      </c>
      <c r="BE1230" s="5" t="s">
        <v>71</v>
      </c>
      <c r="BF1230" s="5" t="s">
        <v>1333</v>
      </c>
      <c r="BG1230" s="4" t="s">
        <v>7544</v>
      </c>
      <c r="BH1230" s="5" t="s">
        <v>1343</v>
      </c>
    </row>
    <row r="1231" spans="1:60" x14ac:dyDescent="0.25">
      <c r="A1231">
        <f t="shared" ref="A1231:A1292" si="110">G1231*1</f>
        <v>192009</v>
      </c>
      <c r="B1231">
        <f t="shared" ref="B1231:B1292" si="111">F1231*1</f>
        <v>3001499</v>
      </c>
      <c r="C1231" s="17" t="str">
        <f t="shared" si="108"/>
        <v>CC</v>
      </c>
      <c r="D1231" t="str">
        <f t="shared" si="109"/>
        <v>REGION GRAND OUEST</v>
      </c>
      <c r="E1231" s="12" t="str">
        <f t="shared" ref="E1231:E1292" si="112">IF(BB1231="OC FICTIVE","EN MISSION","TERRAIN")</f>
        <v>TERRAIN</v>
      </c>
      <c r="F1231" s="4" t="s">
        <v>7545</v>
      </c>
      <c r="G1231" s="4" t="s">
        <v>7546</v>
      </c>
      <c r="H1231" s="5">
        <v>1</v>
      </c>
      <c r="I1231" s="5"/>
      <c r="J1231" s="5">
        <v>1</v>
      </c>
      <c r="K1231" s="5" t="s">
        <v>1325</v>
      </c>
      <c r="L1231" s="5" t="s">
        <v>92</v>
      </c>
      <c r="M1231" s="5" t="s">
        <v>7547</v>
      </c>
      <c r="N1231" s="5"/>
      <c r="O1231" s="5"/>
      <c r="P1231" s="5"/>
      <c r="Q1231" s="5"/>
      <c r="R1231" s="5"/>
      <c r="S1231" s="5"/>
      <c r="T1231" s="5" t="s">
        <v>46</v>
      </c>
      <c r="U1231" s="6">
        <v>39600</v>
      </c>
      <c r="V1231" s="4" t="s">
        <v>2976</v>
      </c>
      <c r="W1231" s="4" t="s">
        <v>1329</v>
      </c>
      <c r="X1231" s="5" t="s">
        <v>18</v>
      </c>
      <c r="Y1231" s="5" t="s">
        <v>1348</v>
      </c>
      <c r="Z1231" s="5"/>
      <c r="AA1231" s="4" t="s">
        <v>3095</v>
      </c>
      <c r="AB1231" s="5"/>
      <c r="AC1231" s="5"/>
      <c r="AD1231" s="5" t="s">
        <v>1393</v>
      </c>
      <c r="AE1231" s="5"/>
      <c r="AF1231" s="6">
        <v>27353</v>
      </c>
      <c r="AG1231" s="5">
        <v>50</v>
      </c>
      <c r="AH1231" s="5">
        <v>100</v>
      </c>
      <c r="AI1231" s="5" t="s">
        <v>1332</v>
      </c>
      <c r="AJ1231" s="6">
        <v>39600</v>
      </c>
      <c r="AK1231" s="5">
        <v>16</v>
      </c>
      <c r="AL1231" s="6">
        <v>39600</v>
      </c>
      <c r="AM1231" s="5" t="s">
        <v>1333</v>
      </c>
      <c r="AN1231" s="5">
        <v>53100</v>
      </c>
      <c r="AO1231" s="5" t="s">
        <v>7548</v>
      </c>
      <c r="AP1231" s="5" t="s">
        <v>1413</v>
      </c>
      <c r="AQ1231" s="4" t="s">
        <v>1414</v>
      </c>
      <c r="AR1231" s="5" t="s">
        <v>19</v>
      </c>
      <c r="AS1231" s="4" t="s">
        <v>1507</v>
      </c>
      <c r="AT1231" s="5" t="s">
        <v>1508</v>
      </c>
      <c r="AU1231" s="5" t="s">
        <v>41</v>
      </c>
      <c r="AV1231" s="4" t="s">
        <v>1509</v>
      </c>
      <c r="AW1231" s="5" t="s">
        <v>375</v>
      </c>
      <c r="AX1231" s="4" t="s">
        <v>4267</v>
      </c>
      <c r="AY1231" s="5" t="s">
        <v>4268</v>
      </c>
      <c r="AZ1231" s="5" t="s">
        <v>11</v>
      </c>
      <c r="BA1231" s="4" t="s">
        <v>4269</v>
      </c>
      <c r="BB1231" s="5" t="s">
        <v>4270</v>
      </c>
      <c r="BC1231" s="4" t="s">
        <v>7546</v>
      </c>
      <c r="BD1231" s="5" t="s">
        <v>7549</v>
      </c>
      <c r="BE1231" s="5" t="s">
        <v>46</v>
      </c>
      <c r="BF1231" s="5" t="s">
        <v>1333</v>
      </c>
      <c r="BG1231" s="4" t="s">
        <v>7550</v>
      </c>
      <c r="BH1231" s="5" t="s">
        <v>1343</v>
      </c>
    </row>
    <row r="1232" spans="1:60" x14ac:dyDescent="0.25">
      <c r="A1232">
        <f t="shared" si="110"/>
        <v>179641</v>
      </c>
      <c r="B1232">
        <f t="shared" si="111"/>
        <v>3000701</v>
      </c>
      <c r="C1232" s="17" t="str">
        <f t="shared" si="108"/>
        <v>CC</v>
      </c>
      <c r="D1232" t="str">
        <f t="shared" si="109"/>
        <v>REGION GRAND OUEST</v>
      </c>
      <c r="E1232" s="12" t="str">
        <f t="shared" si="112"/>
        <v>TERRAIN</v>
      </c>
      <c r="F1232" s="4" t="s">
        <v>7551</v>
      </c>
      <c r="G1232" s="4" t="s">
        <v>7552</v>
      </c>
      <c r="H1232" s="5">
        <v>1</v>
      </c>
      <c r="I1232" s="5"/>
      <c r="J1232" s="5">
        <v>1</v>
      </c>
      <c r="K1232" s="5" t="s">
        <v>1325</v>
      </c>
      <c r="L1232" s="5" t="s">
        <v>520</v>
      </c>
      <c r="M1232" s="5" t="s">
        <v>7553</v>
      </c>
      <c r="N1232" s="5" t="s">
        <v>60</v>
      </c>
      <c r="O1232" s="5">
        <v>35735</v>
      </c>
      <c r="P1232" s="5"/>
      <c r="Q1232" s="5" t="s">
        <v>1346</v>
      </c>
      <c r="R1232" s="5">
        <v>5</v>
      </c>
      <c r="S1232" s="5" t="s">
        <v>5</v>
      </c>
      <c r="T1232" s="5" t="s">
        <v>3</v>
      </c>
      <c r="U1232" s="6">
        <v>35765</v>
      </c>
      <c r="V1232" s="4" t="s">
        <v>1487</v>
      </c>
      <c r="W1232" s="4" t="s">
        <v>1329</v>
      </c>
      <c r="X1232" s="5" t="s">
        <v>5</v>
      </c>
      <c r="Y1232" s="5" t="s">
        <v>1348</v>
      </c>
      <c r="Z1232" s="5"/>
      <c r="AA1232" s="4" t="s">
        <v>1461</v>
      </c>
      <c r="AB1232" s="5">
        <v>5</v>
      </c>
      <c r="AC1232" s="5"/>
      <c r="AD1232" s="5">
        <v>5</v>
      </c>
      <c r="AE1232" s="5"/>
      <c r="AF1232" s="6">
        <v>26181</v>
      </c>
      <c r="AG1232" s="5">
        <v>53</v>
      </c>
      <c r="AH1232" s="5">
        <v>100</v>
      </c>
      <c r="AI1232" s="5" t="s">
        <v>1332</v>
      </c>
      <c r="AJ1232" s="6">
        <v>35765</v>
      </c>
      <c r="AK1232" s="5">
        <v>27</v>
      </c>
      <c r="AL1232" s="6">
        <v>35765</v>
      </c>
      <c r="AM1232" s="5" t="s">
        <v>1333</v>
      </c>
      <c r="AN1232" s="5">
        <v>53000</v>
      </c>
      <c r="AO1232" s="5" t="s">
        <v>7554</v>
      </c>
      <c r="AP1232" s="5" t="s">
        <v>1413</v>
      </c>
      <c r="AQ1232" s="4" t="s">
        <v>1414</v>
      </c>
      <c r="AR1232" s="5" t="s">
        <v>19</v>
      </c>
      <c r="AS1232" s="4" t="s">
        <v>1507</v>
      </c>
      <c r="AT1232" s="5" t="s">
        <v>1508</v>
      </c>
      <c r="AU1232" s="5" t="s">
        <v>41</v>
      </c>
      <c r="AV1232" s="4" t="s">
        <v>1509</v>
      </c>
      <c r="AW1232" s="5" t="s">
        <v>375</v>
      </c>
      <c r="AX1232" s="4" t="s">
        <v>4267</v>
      </c>
      <c r="AY1232" s="5" t="s">
        <v>4268</v>
      </c>
      <c r="AZ1232" s="5" t="s">
        <v>11</v>
      </c>
      <c r="BA1232" s="4" t="s">
        <v>4269</v>
      </c>
      <c r="BB1232" s="5" t="s">
        <v>4270</v>
      </c>
      <c r="BC1232" s="4" t="s">
        <v>7552</v>
      </c>
      <c r="BD1232" s="5" t="s">
        <v>7555</v>
      </c>
      <c r="BE1232" s="5" t="s">
        <v>3</v>
      </c>
      <c r="BF1232" s="5" t="s">
        <v>1333</v>
      </c>
      <c r="BG1232" s="4" t="s">
        <v>7556</v>
      </c>
      <c r="BH1232" s="5" t="s">
        <v>1343</v>
      </c>
    </row>
    <row r="1233" spans="1:60" x14ac:dyDescent="0.25">
      <c r="A1233">
        <f t="shared" si="110"/>
        <v>166114</v>
      </c>
      <c r="B1233">
        <f t="shared" si="111"/>
        <v>6015209</v>
      </c>
      <c r="C1233" s="17" t="str">
        <f t="shared" si="108"/>
        <v>ASSISTANTE</v>
      </c>
      <c r="D1233" t="str">
        <f t="shared" si="109"/>
        <v>REGION ILE DE FRANCE NORD</v>
      </c>
      <c r="E1233" s="12" t="str">
        <f t="shared" si="112"/>
        <v>TERRAIN</v>
      </c>
      <c r="F1233" s="4" t="s">
        <v>7557</v>
      </c>
      <c r="G1233" s="4" t="s">
        <v>7558</v>
      </c>
      <c r="H1233" s="5">
        <v>1</v>
      </c>
      <c r="I1233" s="5"/>
      <c r="J1233" s="5">
        <v>2</v>
      </c>
      <c r="K1233" s="5" t="s">
        <v>1345</v>
      </c>
      <c r="L1233" s="5" t="s">
        <v>1947</v>
      </c>
      <c r="M1233" s="5" t="s">
        <v>7559</v>
      </c>
      <c r="N1233" s="5"/>
      <c r="O1233" s="6"/>
      <c r="P1233" s="5"/>
      <c r="Q1233" s="5"/>
      <c r="R1233" s="5"/>
      <c r="S1233" s="5"/>
      <c r="T1233" s="5" t="s">
        <v>1469</v>
      </c>
      <c r="U1233" s="6">
        <v>33240</v>
      </c>
      <c r="V1233" s="4" t="s">
        <v>1470</v>
      </c>
      <c r="W1233" s="4" t="s">
        <v>1392</v>
      </c>
      <c r="X1233" s="5" t="s">
        <v>1471</v>
      </c>
      <c r="Y1233" s="5"/>
      <c r="Z1233" s="5"/>
      <c r="AA1233" s="5"/>
      <c r="AB1233" s="5"/>
      <c r="AC1233" s="5"/>
      <c r="AD1233" s="5">
        <v>4</v>
      </c>
      <c r="AE1233" s="5"/>
      <c r="AF1233" s="6">
        <v>24677</v>
      </c>
      <c r="AG1233" s="5">
        <v>57</v>
      </c>
      <c r="AH1233" s="5">
        <v>100</v>
      </c>
      <c r="AI1233" s="5" t="s">
        <v>1332</v>
      </c>
      <c r="AJ1233" s="6">
        <v>33240</v>
      </c>
      <c r="AK1233" s="5">
        <v>33</v>
      </c>
      <c r="AL1233" s="6">
        <v>33240</v>
      </c>
      <c r="AM1233" s="5"/>
      <c r="AN1233" s="5">
        <v>2100</v>
      </c>
      <c r="AO1233" s="5" t="s">
        <v>5998</v>
      </c>
      <c r="AP1233" s="5" t="s">
        <v>12477</v>
      </c>
      <c r="AQ1233" s="4" t="s">
        <v>1351</v>
      </c>
      <c r="AR1233" s="5" t="s">
        <v>12478</v>
      </c>
      <c r="AS1233" s="4" t="s">
        <v>2180</v>
      </c>
      <c r="AT1233" s="5" t="s">
        <v>2181</v>
      </c>
      <c r="AU1233" s="5" t="s">
        <v>41</v>
      </c>
      <c r="AV1233" s="4" t="s">
        <v>2182</v>
      </c>
      <c r="AW1233" s="5" t="s">
        <v>4</v>
      </c>
      <c r="AX1233" s="4"/>
      <c r="AY1233" s="5"/>
      <c r="AZ1233" s="5"/>
      <c r="BA1233" s="4"/>
      <c r="BB1233" s="5"/>
      <c r="BC1233" s="5"/>
      <c r="BD1233" s="5"/>
      <c r="BE1233" s="5"/>
      <c r="BF1233" s="5"/>
      <c r="BG1233" s="5"/>
      <c r="BH1233" s="5"/>
    </row>
    <row r="1234" spans="1:60" x14ac:dyDescent="0.25">
      <c r="A1234">
        <f t="shared" si="110"/>
        <v>175757</v>
      </c>
      <c r="B1234">
        <f t="shared" si="111"/>
        <v>3000591</v>
      </c>
      <c r="C1234" s="17" t="str">
        <f t="shared" si="108"/>
        <v>IMP</v>
      </c>
      <c r="D1234" t="str">
        <f t="shared" si="109"/>
        <v>REGION GRAND SUD</v>
      </c>
      <c r="E1234" s="12" t="str">
        <f t="shared" si="112"/>
        <v>TERRAIN</v>
      </c>
      <c r="F1234" s="4" t="s">
        <v>7560</v>
      </c>
      <c r="G1234" s="4" t="s">
        <v>2047</v>
      </c>
      <c r="H1234" s="5">
        <v>1</v>
      </c>
      <c r="I1234" s="5"/>
      <c r="J1234" s="5">
        <v>1</v>
      </c>
      <c r="K1234" s="5" t="s">
        <v>1325</v>
      </c>
      <c r="L1234" s="5" t="s">
        <v>492</v>
      </c>
      <c r="M1234" s="5" t="s">
        <v>7561</v>
      </c>
      <c r="N1234" s="5"/>
      <c r="O1234" s="5"/>
      <c r="P1234" s="5"/>
      <c r="Q1234" s="5"/>
      <c r="R1234" s="5"/>
      <c r="S1234" s="5"/>
      <c r="T1234" s="5" t="s">
        <v>11</v>
      </c>
      <c r="U1234" s="6">
        <v>35096</v>
      </c>
      <c r="V1234" s="4" t="s">
        <v>1605</v>
      </c>
      <c r="W1234" s="4" t="s">
        <v>1606</v>
      </c>
      <c r="X1234" s="5" t="s">
        <v>5</v>
      </c>
      <c r="Y1234" s="5"/>
      <c r="Z1234" s="5"/>
      <c r="AA1234" s="4"/>
      <c r="AB1234" s="5"/>
      <c r="AC1234" s="5"/>
      <c r="AD1234" s="5">
        <v>6</v>
      </c>
      <c r="AE1234" s="5"/>
      <c r="AF1234" s="6">
        <v>26411</v>
      </c>
      <c r="AG1234" s="5">
        <v>52</v>
      </c>
      <c r="AH1234" s="5">
        <v>100</v>
      </c>
      <c r="AI1234" s="5" t="s">
        <v>1332</v>
      </c>
      <c r="AJ1234" s="6">
        <v>35096</v>
      </c>
      <c r="AK1234" s="5">
        <v>28</v>
      </c>
      <c r="AL1234" s="6">
        <v>35096</v>
      </c>
      <c r="AM1234" s="5"/>
      <c r="AN1234" s="5">
        <v>30720</v>
      </c>
      <c r="AO1234" s="5" t="s">
        <v>7562</v>
      </c>
      <c r="AP1234" s="5" t="s">
        <v>1335</v>
      </c>
      <c r="AQ1234" s="4" t="s">
        <v>1336</v>
      </c>
      <c r="AR1234" s="5" t="s">
        <v>12476</v>
      </c>
      <c r="AS1234" s="4" t="s">
        <v>1403</v>
      </c>
      <c r="AT1234" s="5" t="s">
        <v>1404</v>
      </c>
      <c r="AU1234" s="5" t="s">
        <v>41</v>
      </c>
      <c r="AV1234" s="4" t="s">
        <v>1405</v>
      </c>
      <c r="AW1234" s="5" t="s">
        <v>61</v>
      </c>
      <c r="AX1234" s="4" t="s">
        <v>2047</v>
      </c>
      <c r="AY1234" s="5" t="s">
        <v>2048</v>
      </c>
      <c r="AZ1234" s="5" t="s">
        <v>11</v>
      </c>
      <c r="BA1234" s="4" t="s">
        <v>2049</v>
      </c>
      <c r="BB1234" s="5" t="s">
        <v>2050</v>
      </c>
      <c r="BC1234" s="4"/>
      <c r="BD1234" s="5"/>
      <c r="BE1234" s="5"/>
      <c r="BF1234" s="5" t="s">
        <v>1608</v>
      </c>
      <c r="BG1234" s="4"/>
      <c r="BH1234" s="5"/>
    </row>
    <row r="1235" spans="1:60" x14ac:dyDescent="0.25">
      <c r="A1235">
        <f t="shared" si="110"/>
        <v>302996</v>
      </c>
      <c r="B1235">
        <f t="shared" si="111"/>
        <v>3101645</v>
      </c>
      <c r="C1235" s="17" t="str">
        <f t="shared" si="108"/>
        <v>CC</v>
      </c>
      <c r="D1235" t="str">
        <f t="shared" si="109"/>
        <v>REGION ILE DE FRANCE NORD</v>
      </c>
      <c r="E1235" s="12" t="str">
        <f t="shared" si="112"/>
        <v>TERRAIN</v>
      </c>
      <c r="F1235" s="4" t="s">
        <v>7563</v>
      </c>
      <c r="G1235" s="4" t="s">
        <v>7564</v>
      </c>
      <c r="H1235" s="5">
        <v>1</v>
      </c>
      <c r="I1235" s="5"/>
      <c r="J1235" s="5">
        <v>2</v>
      </c>
      <c r="K1235" s="5" t="s">
        <v>1345</v>
      </c>
      <c r="L1235" s="5" t="s">
        <v>226</v>
      </c>
      <c r="M1235" s="5" t="s">
        <v>7565</v>
      </c>
      <c r="N1235" s="5" t="s">
        <v>245</v>
      </c>
      <c r="O1235" s="6">
        <v>42461</v>
      </c>
      <c r="P1235" s="5"/>
      <c r="Q1235" s="5" t="s">
        <v>1346</v>
      </c>
      <c r="R1235" s="5">
        <v>5</v>
      </c>
      <c r="S1235" s="5" t="s">
        <v>18</v>
      </c>
      <c r="T1235" s="5" t="s">
        <v>25</v>
      </c>
      <c r="U1235" s="6">
        <v>42491</v>
      </c>
      <c r="V1235" s="4" t="s">
        <v>1363</v>
      </c>
      <c r="W1235" s="4" t="s">
        <v>1329</v>
      </c>
      <c r="X1235" s="5" t="s">
        <v>18</v>
      </c>
      <c r="Y1235" s="5"/>
      <c r="Z1235" s="5"/>
      <c r="AA1235" s="4" t="s">
        <v>2944</v>
      </c>
      <c r="AB1235" s="5" t="s">
        <v>1331</v>
      </c>
      <c r="AC1235" s="5"/>
      <c r="AD1235" s="5" t="s">
        <v>1331</v>
      </c>
      <c r="AE1235" s="5"/>
      <c r="AF1235" s="6">
        <v>31015</v>
      </c>
      <c r="AG1235" s="5">
        <v>40</v>
      </c>
      <c r="AH1235" s="5">
        <v>100</v>
      </c>
      <c r="AI1235" s="5" t="s">
        <v>1332</v>
      </c>
      <c r="AJ1235" s="6">
        <v>42491</v>
      </c>
      <c r="AK1235" s="5">
        <v>8</v>
      </c>
      <c r="AL1235" s="6">
        <v>42491</v>
      </c>
      <c r="AM1235" s="5" t="s">
        <v>1333</v>
      </c>
      <c r="AN1235" s="5">
        <v>59560</v>
      </c>
      <c r="AO1235" s="5" t="s">
        <v>3982</v>
      </c>
      <c r="AP1235" s="5" t="s">
        <v>12477</v>
      </c>
      <c r="AQ1235" s="4" t="s">
        <v>1351</v>
      </c>
      <c r="AR1235" s="5" t="s">
        <v>12478</v>
      </c>
      <c r="AS1235" s="4" t="s">
        <v>1638</v>
      </c>
      <c r="AT1235" s="5" t="s">
        <v>1639</v>
      </c>
      <c r="AU1235" s="5" t="s">
        <v>41</v>
      </c>
      <c r="AV1235" s="4" t="s">
        <v>1640</v>
      </c>
      <c r="AW1235" s="5" t="s">
        <v>142</v>
      </c>
      <c r="AX1235" s="4" t="s">
        <v>4013</v>
      </c>
      <c r="AY1235" s="5" t="s">
        <v>4015</v>
      </c>
      <c r="AZ1235" s="5" t="s">
        <v>1357</v>
      </c>
      <c r="BA1235" s="4" t="s">
        <v>3413</v>
      </c>
      <c r="BB1235" s="5" t="s">
        <v>11117</v>
      </c>
      <c r="BC1235" s="4" t="s">
        <v>7564</v>
      </c>
      <c r="BD1235" s="5" t="s">
        <v>7566</v>
      </c>
      <c r="BE1235" s="5" t="s">
        <v>25</v>
      </c>
      <c r="BF1235" s="5" t="s">
        <v>1333</v>
      </c>
      <c r="BG1235" s="4" t="s">
        <v>7567</v>
      </c>
      <c r="BH1235" s="5" t="s">
        <v>1343</v>
      </c>
    </row>
    <row r="1236" spans="1:60" x14ac:dyDescent="0.25">
      <c r="A1236">
        <f t="shared" si="110"/>
        <v>303619</v>
      </c>
      <c r="B1236">
        <f t="shared" si="111"/>
        <v>3101969</v>
      </c>
      <c r="C1236" s="17" t="str">
        <f t="shared" si="108"/>
        <v>CC</v>
      </c>
      <c r="D1236" t="str">
        <f t="shared" si="109"/>
        <v>REGION ILE DE FRANCE NORD</v>
      </c>
      <c r="E1236" s="12" t="str">
        <f t="shared" si="112"/>
        <v>TERRAIN</v>
      </c>
      <c r="F1236" s="4" t="s">
        <v>496</v>
      </c>
      <c r="G1236" s="4" t="s">
        <v>7568</v>
      </c>
      <c r="H1236" s="5">
        <v>1</v>
      </c>
      <c r="I1236" s="5"/>
      <c r="J1236" s="5">
        <v>1</v>
      </c>
      <c r="K1236" s="5" t="s">
        <v>1325</v>
      </c>
      <c r="L1236" s="5" t="s">
        <v>156</v>
      </c>
      <c r="M1236" s="5" t="s">
        <v>497</v>
      </c>
      <c r="N1236" s="5" t="s">
        <v>260</v>
      </c>
      <c r="O1236" s="5">
        <v>45231</v>
      </c>
      <c r="P1236" s="5"/>
      <c r="Q1236" s="5" t="s">
        <v>1346</v>
      </c>
      <c r="R1236" s="5">
        <v>5</v>
      </c>
      <c r="S1236" s="5" t="s">
        <v>18</v>
      </c>
      <c r="T1236" s="5" t="s">
        <v>71</v>
      </c>
      <c r="U1236" s="6">
        <v>45261</v>
      </c>
      <c r="V1236" s="4" t="s">
        <v>1437</v>
      </c>
      <c r="W1236" s="4" t="s">
        <v>1329</v>
      </c>
      <c r="X1236" s="5" t="s">
        <v>18</v>
      </c>
      <c r="Y1236" s="5" t="s">
        <v>1348</v>
      </c>
      <c r="Z1236" s="5"/>
      <c r="AA1236" s="4" t="s">
        <v>7569</v>
      </c>
      <c r="AB1236" s="5" t="s">
        <v>1393</v>
      </c>
      <c r="AC1236" s="5"/>
      <c r="AD1236" s="5" t="s">
        <v>1393</v>
      </c>
      <c r="AE1236" s="5"/>
      <c r="AF1236" s="6">
        <v>29280</v>
      </c>
      <c r="AG1236" s="5">
        <v>44</v>
      </c>
      <c r="AH1236" s="5">
        <v>100</v>
      </c>
      <c r="AI1236" s="5" t="s">
        <v>1332</v>
      </c>
      <c r="AJ1236" s="6">
        <v>43009</v>
      </c>
      <c r="AK1236" s="5">
        <v>7</v>
      </c>
      <c r="AL1236" s="6">
        <v>43009</v>
      </c>
      <c r="AM1236" s="5" t="s">
        <v>1333</v>
      </c>
      <c r="AN1236" s="5">
        <v>62610</v>
      </c>
      <c r="AO1236" s="5" t="s">
        <v>7421</v>
      </c>
      <c r="AP1236" s="5" t="s">
        <v>12477</v>
      </c>
      <c r="AQ1236" s="4" t="s">
        <v>1351</v>
      </c>
      <c r="AR1236" s="5" t="s">
        <v>12478</v>
      </c>
      <c r="AS1236" s="4" t="s">
        <v>1638</v>
      </c>
      <c r="AT1236" s="5" t="s">
        <v>1639</v>
      </c>
      <c r="AU1236" s="5" t="s">
        <v>41</v>
      </c>
      <c r="AV1236" s="4" t="s">
        <v>1640</v>
      </c>
      <c r="AW1236" s="5" t="s">
        <v>142</v>
      </c>
      <c r="AX1236" s="4" t="s">
        <v>1982</v>
      </c>
      <c r="AY1236" s="5" t="s">
        <v>1983</v>
      </c>
      <c r="AZ1236" s="5" t="s">
        <v>11</v>
      </c>
      <c r="BA1236" s="4" t="s">
        <v>1984</v>
      </c>
      <c r="BB1236" s="5" t="s">
        <v>1985</v>
      </c>
      <c r="BC1236" s="4" t="s">
        <v>7568</v>
      </c>
      <c r="BD1236" s="5" t="s">
        <v>7570</v>
      </c>
      <c r="BE1236" s="5" t="s">
        <v>71</v>
      </c>
      <c r="BF1236" s="5" t="s">
        <v>1333</v>
      </c>
      <c r="BG1236" s="4" t="s">
        <v>7571</v>
      </c>
      <c r="BH1236" s="5" t="s">
        <v>1343</v>
      </c>
    </row>
    <row r="1237" spans="1:60" x14ac:dyDescent="0.25">
      <c r="A1237">
        <f t="shared" si="110"/>
        <v>304221</v>
      </c>
      <c r="B1237">
        <f t="shared" si="111"/>
        <v>3102278</v>
      </c>
      <c r="C1237" s="17" t="str">
        <f t="shared" si="108"/>
        <v>CC</v>
      </c>
      <c r="D1237" t="str">
        <f t="shared" si="109"/>
        <v>REGION GRAND SUD</v>
      </c>
      <c r="E1237" s="12" t="str">
        <f t="shared" si="112"/>
        <v>TERRAIN</v>
      </c>
      <c r="F1237" s="4" t="s">
        <v>829</v>
      </c>
      <c r="G1237" s="4" t="s">
        <v>7572</v>
      </c>
      <c r="H1237" s="5">
        <v>1</v>
      </c>
      <c r="I1237" s="5"/>
      <c r="J1237" s="5">
        <v>1</v>
      </c>
      <c r="K1237" s="5" t="s">
        <v>1325</v>
      </c>
      <c r="L1237" s="5" t="s">
        <v>831</v>
      </c>
      <c r="M1237" s="5" t="s">
        <v>830</v>
      </c>
      <c r="N1237" s="5" t="s">
        <v>260</v>
      </c>
      <c r="O1237" s="6" t="s">
        <v>7573</v>
      </c>
      <c r="P1237" s="5"/>
      <c r="Q1237" s="5" t="s">
        <v>1346</v>
      </c>
      <c r="R1237" s="5">
        <v>5</v>
      </c>
      <c r="S1237" s="5" t="s">
        <v>18</v>
      </c>
      <c r="T1237" s="5" t="s">
        <v>46</v>
      </c>
      <c r="U1237" s="6">
        <v>44927</v>
      </c>
      <c r="V1237" s="4" t="s">
        <v>2976</v>
      </c>
      <c r="W1237" s="4" t="s">
        <v>1329</v>
      </c>
      <c r="X1237" s="5" t="s">
        <v>18</v>
      </c>
      <c r="Y1237" s="5" t="s">
        <v>1348</v>
      </c>
      <c r="Z1237" s="5"/>
      <c r="AA1237" s="4" t="s">
        <v>3709</v>
      </c>
      <c r="AB1237" s="5" t="s">
        <v>1393</v>
      </c>
      <c r="AC1237" s="5"/>
      <c r="AD1237" s="5" t="s">
        <v>1393</v>
      </c>
      <c r="AE1237" s="5"/>
      <c r="AF1237" s="6">
        <v>31644</v>
      </c>
      <c r="AG1237" s="5">
        <v>38</v>
      </c>
      <c r="AH1237" s="5">
        <v>100</v>
      </c>
      <c r="AI1237" s="5" t="s">
        <v>1332</v>
      </c>
      <c r="AJ1237" s="6">
        <v>43556</v>
      </c>
      <c r="AK1237" s="5">
        <v>5</v>
      </c>
      <c r="AL1237" s="6">
        <v>43556</v>
      </c>
      <c r="AM1237" s="5" t="s">
        <v>1333</v>
      </c>
      <c r="AN1237" s="5">
        <v>1540</v>
      </c>
      <c r="AO1237" s="5" t="s">
        <v>2482</v>
      </c>
      <c r="AP1237" s="5" t="s">
        <v>1335</v>
      </c>
      <c r="AQ1237" s="4" t="s">
        <v>1336</v>
      </c>
      <c r="AR1237" s="5" t="s">
        <v>12476</v>
      </c>
      <c r="AS1237" s="4" t="s">
        <v>1440</v>
      </c>
      <c r="AT1237" s="5" t="s">
        <v>1441</v>
      </c>
      <c r="AU1237" s="5" t="s">
        <v>41</v>
      </c>
      <c r="AV1237" s="4" t="s">
        <v>1537</v>
      </c>
      <c r="AW1237" s="5" t="s">
        <v>31</v>
      </c>
      <c r="AX1237" s="4" t="s">
        <v>3505</v>
      </c>
      <c r="AY1237" s="5" t="s">
        <v>3506</v>
      </c>
      <c r="AZ1237" s="5" t="s">
        <v>11</v>
      </c>
      <c r="BA1237" s="4" t="s">
        <v>3507</v>
      </c>
      <c r="BB1237" s="5" t="s">
        <v>3508</v>
      </c>
      <c r="BC1237" s="4" t="s">
        <v>7572</v>
      </c>
      <c r="BD1237" s="5" t="s">
        <v>7574</v>
      </c>
      <c r="BE1237" s="5" t="s">
        <v>46</v>
      </c>
      <c r="BF1237" s="5" t="s">
        <v>1333</v>
      </c>
      <c r="BG1237" s="4" t="s">
        <v>7575</v>
      </c>
      <c r="BH1237" s="5" t="s">
        <v>1343</v>
      </c>
    </row>
    <row r="1238" spans="1:60" x14ac:dyDescent="0.25">
      <c r="A1238">
        <f t="shared" si="110"/>
        <v>300895</v>
      </c>
      <c r="B1238">
        <f t="shared" si="111"/>
        <v>3100525</v>
      </c>
      <c r="C1238" s="17" t="str">
        <f t="shared" si="108"/>
        <v>CC</v>
      </c>
      <c r="D1238" t="str">
        <f t="shared" si="109"/>
        <v>REGION CENTRE EST</v>
      </c>
      <c r="E1238" s="12" t="str">
        <f t="shared" si="112"/>
        <v>TERRAIN</v>
      </c>
      <c r="F1238" s="4" t="s">
        <v>730</v>
      </c>
      <c r="G1238" s="4" t="s">
        <v>7576</v>
      </c>
      <c r="H1238" s="5">
        <v>1</v>
      </c>
      <c r="I1238" s="5"/>
      <c r="J1238" s="5">
        <v>2</v>
      </c>
      <c r="K1238" s="5" t="s">
        <v>1345</v>
      </c>
      <c r="L1238" s="5" t="s">
        <v>331</v>
      </c>
      <c r="M1238" s="5" t="s">
        <v>731</v>
      </c>
      <c r="N1238" s="5" t="s">
        <v>25</v>
      </c>
      <c r="O1238" s="5">
        <v>45505</v>
      </c>
      <c r="P1238" s="5"/>
      <c r="Q1238" s="5" t="s">
        <v>1346</v>
      </c>
      <c r="R1238" s="5">
        <v>5</v>
      </c>
      <c r="S1238" s="5" t="s">
        <v>18</v>
      </c>
      <c r="T1238" s="5" t="s">
        <v>732</v>
      </c>
      <c r="U1238" s="6">
        <v>45536</v>
      </c>
      <c r="V1238" s="5" t="s">
        <v>2788</v>
      </c>
      <c r="W1238" s="4" t="s">
        <v>1329</v>
      </c>
      <c r="X1238" s="5" t="s">
        <v>18</v>
      </c>
      <c r="Y1238" s="5" t="s">
        <v>1348</v>
      </c>
      <c r="Z1238" s="5"/>
      <c r="AA1238" s="5" t="s">
        <v>7577</v>
      </c>
      <c r="AB1238" s="5" t="s">
        <v>1331</v>
      </c>
      <c r="AC1238" s="5"/>
      <c r="AD1238" s="5" t="s">
        <v>1331</v>
      </c>
      <c r="AE1238" s="5"/>
      <c r="AF1238" s="5">
        <v>31546</v>
      </c>
      <c r="AG1238" s="5">
        <v>38</v>
      </c>
      <c r="AH1238" s="5">
        <v>100</v>
      </c>
      <c r="AI1238" s="5" t="s">
        <v>1332</v>
      </c>
      <c r="AJ1238" s="5">
        <v>41122</v>
      </c>
      <c r="AK1238" s="5">
        <v>12</v>
      </c>
      <c r="AL1238" s="5">
        <v>41122</v>
      </c>
      <c r="AM1238" s="5" t="s">
        <v>1333</v>
      </c>
      <c r="AN1238" s="5">
        <v>28310</v>
      </c>
      <c r="AO1238" s="5" t="s">
        <v>7578</v>
      </c>
      <c r="AP1238" s="5" t="s">
        <v>1536</v>
      </c>
      <c r="AQ1238" s="4" t="s">
        <v>12479</v>
      </c>
      <c r="AR1238" s="5" t="s">
        <v>12480</v>
      </c>
      <c r="AS1238" s="4" t="s">
        <v>1376</v>
      </c>
      <c r="AT1238" s="5" t="s">
        <v>1377</v>
      </c>
      <c r="AU1238" s="5" t="s">
        <v>41</v>
      </c>
      <c r="AV1238" s="4" t="s">
        <v>1378</v>
      </c>
      <c r="AW1238" s="5" t="s">
        <v>47</v>
      </c>
      <c r="AX1238" s="4" t="s">
        <v>1379</v>
      </c>
      <c r="AY1238" s="5" t="s">
        <v>1380</v>
      </c>
      <c r="AZ1238" s="5" t="s">
        <v>11</v>
      </c>
      <c r="BA1238" s="4" t="s">
        <v>1381</v>
      </c>
      <c r="BB1238" s="5" t="s">
        <v>1382</v>
      </c>
      <c r="BC1238" s="5" t="s">
        <v>7576</v>
      </c>
      <c r="BD1238" s="5" t="s">
        <v>7579</v>
      </c>
      <c r="BE1238" s="5" t="s">
        <v>732</v>
      </c>
      <c r="BF1238" s="5" t="s">
        <v>1333</v>
      </c>
      <c r="BG1238" s="5" t="s">
        <v>7580</v>
      </c>
      <c r="BH1238" s="5" t="s">
        <v>1343</v>
      </c>
    </row>
    <row r="1239" spans="1:60" x14ac:dyDescent="0.25">
      <c r="A1239">
        <f t="shared" si="110"/>
        <v>303242</v>
      </c>
      <c r="B1239">
        <f t="shared" si="111"/>
        <v>3101785</v>
      </c>
      <c r="C1239" s="17" t="str">
        <f t="shared" si="108"/>
        <v>CC</v>
      </c>
      <c r="D1239" t="str">
        <f t="shared" si="109"/>
        <v>REGION GRAND SUD</v>
      </c>
      <c r="E1239" s="12" t="str">
        <f t="shared" si="112"/>
        <v>TERRAIN</v>
      </c>
      <c r="F1239" s="4" t="s">
        <v>299</v>
      </c>
      <c r="G1239" s="4" t="s">
        <v>7581</v>
      </c>
      <c r="H1239" s="5">
        <v>1</v>
      </c>
      <c r="I1239" s="5"/>
      <c r="J1239" s="5">
        <v>1</v>
      </c>
      <c r="K1239" s="5" t="s">
        <v>1325</v>
      </c>
      <c r="L1239" s="5" t="s">
        <v>102</v>
      </c>
      <c r="M1239" s="5" t="s">
        <v>300</v>
      </c>
      <c r="N1239" s="5" t="s">
        <v>245</v>
      </c>
      <c r="O1239" s="6">
        <v>42675</v>
      </c>
      <c r="P1239" s="5"/>
      <c r="Q1239" s="5" t="s">
        <v>1346</v>
      </c>
      <c r="R1239" s="5">
        <v>5</v>
      </c>
      <c r="S1239" s="5" t="s">
        <v>18</v>
      </c>
      <c r="T1239" s="5" t="s">
        <v>25</v>
      </c>
      <c r="U1239" s="6">
        <v>42705</v>
      </c>
      <c r="V1239" s="4" t="s">
        <v>1363</v>
      </c>
      <c r="W1239" s="4" t="s">
        <v>1329</v>
      </c>
      <c r="X1239" s="5" t="s">
        <v>18</v>
      </c>
      <c r="Y1239" s="5"/>
      <c r="Z1239" s="5"/>
      <c r="AA1239" s="4" t="s">
        <v>5142</v>
      </c>
      <c r="AB1239" s="5" t="s">
        <v>1331</v>
      </c>
      <c r="AC1239" s="5"/>
      <c r="AD1239" s="5" t="s">
        <v>1331</v>
      </c>
      <c r="AE1239" s="5"/>
      <c r="AF1239" s="6">
        <v>24301</v>
      </c>
      <c r="AG1239" s="5">
        <v>58</v>
      </c>
      <c r="AH1239" s="5">
        <v>100</v>
      </c>
      <c r="AI1239" s="5" t="s">
        <v>1332</v>
      </c>
      <c r="AJ1239" s="6">
        <v>42705</v>
      </c>
      <c r="AK1239" s="5">
        <v>8</v>
      </c>
      <c r="AL1239" s="6">
        <v>42705</v>
      </c>
      <c r="AM1239" s="5" t="s">
        <v>1333</v>
      </c>
      <c r="AN1239" s="5">
        <v>13010</v>
      </c>
      <c r="AO1239" s="5" t="s">
        <v>1922</v>
      </c>
      <c r="AP1239" s="5" t="s">
        <v>1335</v>
      </c>
      <c r="AQ1239" s="4" t="s">
        <v>1336</v>
      </c>
      <c r="AR1239" s="5" t="s">
        <v>12476</v>
      </c>
      <c r="AS1239" s="4" t="s">
        <v>1427</v>
      </c>
      <c r="AT1239" s="5" t="s">
        <v>1428</v>
      </c>
      <c r="AU1239" s="5" t="s">
        <v>41</v>
      </c>
      <c r="AV1239" s="4" t="s">
        <v>1429</v>
      </c>
      <c r="AW1239" s="5" t="s">
        <v>129</v>
      </c>
      <c r="AX1239" s="4"/>
      <c r="AY1239" s="5"/>
      <c r="AZ1239" s="5"/>
      <c r="BA1239" s="4" t="s">
        <v>1768</v>
      </c>
      <c r="BB1239" s="5" t="s">
        <v>1769</v>
      </c>
      <c r="BC1239" s="4" t="s">
        <v>7581</v>
      </c>
      <c r="BD1239" s="5" t="s">
        <v>7582</v>
      </c>
      <c r="BE1239" s="5" t="s">
        <v>25</v>
      </c>
      <c r="BF1239" s="5" t="s">
        <v>1333</v>
      </c>
      <c r="BG1239" s="4" t="s">
        <v>7583</v>
      </c>
      <c r="BH1239" s="5" t="s">
        <v>1343</v>
      </c>
    </row>
    <row r="1240" spans="1:60" x14ac:dyDescent="0.25">
      <c r="A1240">
        <f t="shared" si="110"/>
        <v>305601</v>
      </c>
      <c r="B1240">
        <f t="shared" si="111"/>
        <v>7022583</v>
      </c>
      <c r="C1240" s="17" t="str">
        <f t="shared" si="108"/>
        <v>CC</v>
      </c>
      <c r="D1240" t="str">
        <f t="shared" si="109"/>
        <v>REGION CENTRE EST</v>
      </c>
      <c r="E1240" s="12" t="str">
        <f t="shared" si="112"/>
        <v>TERRAIN</v>
      </c>
      <c r="F1240" s="4" t="s">
        <v>7584</v>
      </c>
      <c r="G1240" s="4" t="s">
        <v>7585</v>
      </c>
      <c r="H1240" s="5">
        <v>1</v>
      </c>
      <c r="I1240" s="5"/>
      <c r="J1240" s="5">
        <v>2</v>
      </c>
      <c r="K1240" s="5" t="s">
        <v>1345</v>
      </c>
      <c r="L1240" s="5" t="s">
        <v>7586</v>
      </c>
      <c r="M1240" s="5" t="s">
        <v>7587</v>
      </c>
      <c r="N1240" s="5"/>
      <c r="O1240" s="5"/>
      <c r="P1240" s="5"/>
      <c r="Q1240" s="5"/>
      <c r="R1240" s="5"/>
      <c r="S1240" s="5"/>
      <c r="T1240" s="5" t="s">
        <v>25</v>
      </c>
      <c r="U1240" s="6">
        <v>45261</v>
      </c>
      <c r="V1240" s="5" t="s">
        <v>1363</v>
      </c>
      <c r="W1240" s="4" t="s">
        <v>1329</v>
      </c>
      <c r="X1240" s="5" t="s">
        <v>18</v>
      </c>
      <c r="Y1240" s="5"/>
      <c r="Z1240" s="5"/>
      <c r="AA1240" s="4" t="s">
        <v>6167</v>
      </c>
      <c r="AB1240" s="5"/>
      <c r="AC1240" s="5"/>
      <c r="AD1240" s="5" t="s">
        <v>1331</v>
      </c>
      <c r="AE1240" s="5"/>
      <c r="AF1240" s="5">
        <v>28794</v>
      </c>
      <c r="AG1240" s="5">
        <v>46</v>
      </c>
      <c r="AH1240" s="5">
        <v>100</v>
      </c>
      <c r="AI1240" s="5" t="s">
        <v>1332</v>
      </c>
      <c r="AJ1240" s="5">
        <v>45078</v>
      </c>
      <c r="AK1240" s="5">
        <v>1</v>
      </c>
      <c r="AL1240" s="5">
        <v>45078</v>
      </c>
      <c r="AM1240" s="5" t="s">
        <v>1333</v>
      </c>
      <c r="AN1240" s="5">
        <v>3200</v>
      </c>
      <c r="AO1240" s="5" t="s">
        <v>7588</v>
      </c>
      <c r="AP1240" s="5" t="s">
        <v>1536</v>
      </c>
      <c r="AQ1240" s="4" t="s">
        <v>12479</v>
      </c>
      <c r="AR1240" s="5" t="s">
        <v>12480</v>
      </c>
      <c r="AS1240" s="4"/>
      <c r="AT1240" s="5"/>
      <c r="AU1240" s="5"/>
      <c r="AV1240" s="4" t="s">
        <v>1442</v>
      </c>
      <c r="AW1240" s="5" t="s">
        <v>12</v>
      </c>
      <c r="AX1240" s="4" t="s">
        <v>3355</v>
      </c>
      <c r="AY1240" s="5" t="s">
        <v>3356</v>
      </c>
      <c r="AZ1240" s="5" t="s">
        <v>11</v>
      </c>
      <c r="BA1240" s="4" t="s">
        <v>3357</v>
      </c>
      <c r="BB1240" s="5" t="s">
        <v>3358</v>
      </c>
      <c r="BC1240" s="5" t="s">
        <v>7585</v>
      </c>
      <c r="BD1240" s="5" t="s">
        <v>7589</v>
      </c>
      <c r="BE1240" s="5" t="s">
        <v>25</v>
      </c>
      <c r="BF1240" s="5" t="s">
        <v>1333</v>
      </c>
      <c r="BG1240" s="4" t="s">
        <v>7590</v>
      </c>
      <c r="BH1240" s="5" t="s">
        <v>1343</v>
      </c>
    </row>
    <row r="1241" spans="1:60" x14ac:dyDescent="0.25">
      <c r="A1241">
        <f t="shared" si="110"/>
        <v>306306</v>
      </c>
      <c r="B1241">
        <f t="shared" si="111"/>
        <v>7024174</v>
      </c>
      <c r="C1241" s="17" t="str">
        <f t="shared" si="108"/>
        <v>IMD</v>
      </c>
      <c r="D1241" t="str">
        <f t="shared" si="109"/>
        <v>REGION GRAND OUEST</v>
      </c>
      <c r="E1241" s="12" t="str">
        <f t="shared" si="112"/>
        <v>TERRAIN</v>
      </c>
      <c r="F1241" s="4" t="s">
        <v>7591</v>
      </c>
      <c r="G1241" s="4" t="s">
        <v>2225</v>
      </c>
      <c r="H1241" s="5">
        <v>1</v>
      </c>
      <c r="I1241" s="5"/>
      <c r="J1241" s="5">
        <v>1</v>
      </c>
      <c r="K1241" s="5" t="s">
        <v>1325</v>
      </c>
      <c r="L1241" s="5" t="s">
        <v>7592</v>
      </c>
      <c r="M1241" s="5" t="s">
        <v>7593</v>
      </c>
      <c r="N1241" s="5"/>
      <c r="O1241" s="5"/>
      <c r="P1241" s="5"/>
      <c r="Q1241" s="5"/>
      <c r="R1241" s="5"/>
      <c r="S1241" s="5"/>
      <c r="T1241" s="5" t="s">
        <v>41</v>
      </c>
      <c r="U1241" s="6">
        <v>45536</v>
      </c>
      <c r="V1241" s="5" t="s">
        <v>1673</v>
      </c>
      <c r="W1241" s="4" t="s">
        <v>1392</v>
      </c>
      <c r="X1241" s="5" t="s">
        <v>5</v>
      </c>
      <c r="Y1241" s="5"/>
      <c r="Z1241" s="5"/>
      <c r="AA1241" s="4"/>
      <c r="AB1241" s="5"/>
      <c r="AC1241" s="5"/>
      <c r="AD1241" s="5">
        <v>6</v>
      </c>
      <c r="AE1241" s="5"/>
      <c r="AF1241" s="5">
        <v>32452</v>
      </c>
      <c r="AG1241" s="5">
        <v>36</v>
      </c>
      <c r="AH1241" s="5">
        <v>100</v>
      </c>
      <c r="AI1241" s="5" t="s">
        <v>1332</v>
      </c>
      <c r="AJ1241" s="5">
        <v>45536</v>
      </c>
      <c r="AK1241" s="5">
        <v>0</v>
      </c>
      <c r="AL1241" s="5">
        <v>45536</v>
      </c>
      <c r="AM1241" s="5"/>
      <c r="AN1241" s="5">
        <v>44120</v>
      </c>
      <c r="AO1241" s="5" t="s">
        <v>7594</v>
      </c>
      <c r="AP1241" s="5" t="s">
        <v>1413</v>
      </c>
      <c r="AQ1241" s="4" t="s">
        <v>1414</v>
      </c>
      <c r="AR1241" s="5" t="s">
        <v>19</v>
      </c>
      <c r="AS1241" s="4" t="s">
        <v>2225</v>
      </c>
      <c r="AT1241" s="5" t="s">
        <v>2226</v>
      </c>
      <c r="AU1241" s="5" t="s">
        <v>41</v>
      </c>
      <c r="AV1241" s="4" t="s">
        <v>2227</v>
      </c>
      <c r="AW1241" s="5" t="s">
        <v>89</v>
      </c>
      <c r="AX1241" s="4"/>
      <c r="AY1241" s="5"/>
      <c r="AZ1241" s="5"/>
      <c r="BA1241" s="4"/>
      <c r="BB1241" s="5"/>
      <c r="BC1241" s="4"/>
      <c r="BD1241" s="5"/>
      <c r="BE1241" s="5"/>
      <c r="BF1241" s="5" t="s">
        <v>1677</v>
      </c>
      <c r="BG1241" s="4"/>
      <c r="BH1241" s="5"/>
    </row>
    <row r="1242" spans="1:60" x14ac:dyDescent="0.25">
      <c r="A1242">
        <f t="shared" si="110"/>
        <v>305302</v>
      </c>
      <c r="B1242">
        <f t="shared" si="111"/>
        <v>7020953</v>
      </c>
      <c r="C1242" s="17" t="str">
        <f t="shared" si="108"/>
        <v>CC</v>
      </c>
      <c r="D1242" t="str">
        <f t="shared" si="109"/>
        <v>REGION CENTRE EST</v>
      </c>
      <c r="E1242" s="12" t="str">
        <f t="shared" si="112"/>
        <v>TERRAIN</v>
      </c>
      <c r="F1242" s="4" t="s">
        <v>7595</v>
      </c>
      <c r="G1242" s="4" t="s">
        <v>7596</v>
      </c>
      <c r="H1242" s="5">
        <v>1</v>
      </c>
      <c r="I1242" s="5"/>
      <c r="J1242" s="5">
        <v>1</v>
      </c>
      <c r="K1242" s="5" t="s">
        <v>1325</v>
      </c>
      <c r="L1242" s="5" t="s">
        <v>34</v>
      </c>
      <c r="M1242" s="5" t="s">
        <v>7597</v>
      </c>
      <c r="N1242" s="5"/>
      <c r="O1242" s="5"/>
      <c r="P1242" s="5"/>
      <c r="Q1242" s="5"/>
      <c r="R1242" s="5"/>
      <c r="S1242" s="5"/>
      <c r="T1242" s="5" t="s">
        <v>25</v>
      </c>
      <c r="U1242" s="6">
        <v>44866</v>
      </c>
      <c r="V1242" s="5" t="s">
        <v>1363</v>
      </c>
      <c r="W1242" s="4" t="s">
        <v>1329</v>
      </c>
      <c r="X1242" s="5" t="s">
        <v>18</v>
      </c>
      <c r="Y1242" s="5"/>
      <c r="Z1242" s="5"/>
      <c r="AA1242" s="4" t="s">
        <v>3568</v>
      </c>
      <c r="AB1242" s="5"/>
      <c r="AC1242" s="5"/>
      <c r="AD1242" s="5" t="s">
        <v>1331</v>
      </c>
      <c r="AE1242" s="5"/>
      <c r="AF1242" s="5">
        <v>30749</v>
      </c>
      <c r="AG1242" s="5">
        <v>40</v>
      </c>
      <c r="AH1242" s="5">
        <v>100</v>
      </c>
      <c r="AI1242" s="5" t="s">
        <v>1332</v>
      </c>
      <c r="AJ1242" s="5">
        <v>44682</v>
      </c>
      <c r="AK1242" s="5">
        <v>2</v>
      </c>
      <c r="AL1242" s="5">
        <v>44682</v>
      </c>
      <c r="AM1242" s="5" t="s">
        <v>1333</v>
      </c>
      <c r="AN1242" s="5">
        <v>77290</v>
      </c>
      <c r="AO1242" s="5" t="s">
        <v>7598</v>
      </c>
      <c r="AP1242" s="5" t="s">
        <v>1536</v>
      </c>
      <c r="AQ1242" s="4" t="s">
        <v>12479</v>
      </c>
      <c r="AR1242" s="5" t="s">
        <v>12480</v>
      </c>
      <c r="AS1242" s="4" t="s">
        <v>1993</v>
      </c>
      <c r="AT1242" s="5" t="s">
        <v>1994</v>
      </c>
      <c r="AU1242" s="5" t="s">
        <v>41</v>
      </c>
      <c r="AV1242" s="4" t="s">
        <v>1995</v>
      </c>
      <c r="AW1242" s="5" t="s">
        <v>53</v>
      </c>
      <c r="AX1242" s="4" t="s">
        <v>2346</v>
      </c>
      <c r="AY1242" s="5" t="s">
        <v>2347</v>
      </c>
      <c r="AZ1242" s="5" t="s">
        <v>11</v>
      </c>
      <c r="BA1242" s="4" t="s">
        <v>2348</v>
      </c>
      <c r="BB1242" s="5" t="s">
        <v>2349</v>
      </c>
      <c r="BC1242" s="5" t="s">
        <v>7596</v>
      </c>
      <c r="BD1242" s="5" t="s">
        <v>7599</v>
      </c>
      <c r="BE1242" s="5" t="s">
        <v>25</v>
      </c>
      <c r="BF1242" s="5" t="s">
        <v>1333</v>
      </c>
      <c r="BG1242" s="4" t="s">
        <v>7600</v>
      </c>
      <c r="BH1242" s="5" t="s">
        <v>1343</v>
      </c>
    </row>
    <row r="1243" spans="1:60" x14ac:dyDescent="0.25">
      <c r="A1243">
        <f t="shared" si="110"/>
        <v>306236</v>
      </c>
      <c r="B1243">
        <f t="shared" si="111"/>
        <v>7024114</v>
      </c>
      <c r="C1243" s="17" t="str">
        <f t="shared" si="108"/>
        <v>CC</v>
      </c>
      <c r="D1243" t="str">
        <f t="shared" si="109"/>
        <v>REGION CENTRE EST</v>
      </c>
      <c r="E1243" s="12" t="str">
        <f t="shared" si="112"/>
        <v>TERRAIN</v>
      </c>
      <c r="F1243" s="4" t="s">
        <v>7601</v>
      </c>
      <c r="G1243" s="4" t="s">
        <v>7602</v>
      </c>
      <c r="H1243" s="5">
        <v>1</v>
      </c>
      <c r="I1243" s="5"/>
      <c r="J1243" s="5">
        <v>1</v>
      </c>
      <c r="K1243" s="5" t="s">
        <v>1325</v>
      </c>
      <c r="L1243" s="5" t="s">
        <v>956</v>
      </c>
      <c r="M1243" s="5" t="s">
        <v>7603</v>
      </c>
      <c r="N1243" s="5"/>
      <c r="O1243" s="5"/>
      <c r="P1243" s="5"/>
      <c r="Q1243" s="5"/>
      <c r="R1243" s="5"/>
      <c r="S1243" s="5"/>
      <c r="T1243" s="5" t="s">
        <v>245</v>
      </c>
      <c r="U1243" s="6">
        <v>45536</v>
      </c>
      <c r="V1243" s="5" t="s">
        <v>1328</v>
      </c>
      <c r="W1243" s="4" t="s">
        <v>1329</v>
      </c>
      <c r="X1243" s="5" t="s">
        <v>18</v>
      </c>
      <c r="Y1243" s="5"/>
      <c r="Z1243" s="5"/>
      <c r="AA1243" s="4" t="s">
        <v>7604</v>
      </c>
      <c r="AB1243" s="5"/>
      <c r="AC1243" s="5"/>
      <c r="AD1243" s="5" t="s">
        <v>1331</v>
      </c>
      <c r="AE1243" s="5"/>
      <c r="AF1243" s="5">
        <v>33611</v>
      </c>
      <c r="AG1243" s="5">
        <v>32</v>
      </c>
      <c r="AH1243" s="5">
        <v>100</v>
      </c>
      <c r="AI1243" s="5" t="s">
        <v>1332</v>
      </c>
      <c r="AJ1243" s="5">
        <v>45536</v>
      </c>
      <c r="AK1243" s="5">
        <v>0</v>
      </c>
      <c r="AL1243" s="5">
        <v>45536</v>
      </c>
      <c r="AM1243" s="5" t="s">
        <v>1333</v>
      </c>
      <c r="AN1243" s="5">
        <v>69260</v>
      </c>
      <c r="AO1243" s="5" t="s">
        <v>7605</v>
      </c>
      <c r="AP1243" s="5" t="s">
        <v>1536</v>
      </c>
      <c r="AQ1243" s="4" t="s">
        <v>12479</v>
      </c>
      <c r="AR1243" s="5" t="s">
        <v>12480</v>
      </c>
      <c r="AS1243" s="4" t="s">
        <v>2273</v>
      </c>
      <c r="AT1243" s="5" t="s">
        <v>2274</v>
      </c>
      <c r="AU1243" s="5" t="s">
        <v>41</v>
      </c>
      <c r="AV1243" s="4" t="s">
        <v>2275</v>
      </c>
      <c r="AW1243" s="5" t="s">
        <v>256</v>
      </c>
      <c r="AX1243" s="4" t="s">
        <v>7391</v>
      </c>
      <c r="AY1243" s="5" t="s">
        <v>7393</v>
      </c>
      <c r="AZ1243" s="5" t="s">
        <v>1357</v>
      </c>
      <c r="BA1243" s="4" t="s">
        <v>2276</v>
      </c>
      <c r="BB1243" s="5" t="s">
        <v>11116</v>
      </c>
      <c r="BC1243" s="5" t="s">
        <v>7602</v>
      </c>
      <c r="BD1243" s="5" t="s">
        <v>7606</v>
      </c>
      <c r="BE1243" s="5" t="s">
        <v>245</v>
      </c>
      <c r="BF1243" s="5" t="s">
        <v>1333</v>
      </c>
      <c r="BG1243" s="4" t="s">
        <v>7607</v>
      </c>
      <c r="BH1243" s="5" t="s">
        <v>1343</v>
      </c>
    </row>
    <row r="1244" spans="1:60" x14ac:dyDescent="0.25">
      <c r="A1244">
        <f t="shared" si="110"/>
        <v>306186</v>
      </c>
      <c r="B1244">
        <f t="shared" si="111"/>
        <v>7024029</v>
      </c>
      <c r="C1244" s="17" t="str">
        <f t="shared" si="108"/>
        <v>CC</v>
      </c>
      <c r="D1244" t="str">
        <f t="shared" si="109"/>
        <v>REGION GRAND SUD</v>
      </c>
      <c r="E1244" s="12" t="str">
        <f t="shared" si="112"/>
        <v>TERRAIN</v>
      </c>
      <c r="F1244" s="4" t="s">
        <v>7608</v>
      </c>
      <c r="G1244" s="4" t="s">
        <v>7609</v>
      </c>
      <c r="H1244" s="5">
        <v>1</v>
      </c>
      <c r="I1244" s="5"/>
      <c r="J1244" s="5">
        <v>1</v>
      </c>
      <c r="K1244" s="5" t="s">
        <v>1325</v>
      </c>
      <c r="L1244" s="5" t="s">
        <v>7610</v>
      </c>
      <c r="M1244" s="5" t="s">
        <v>7611</v>
      </c>
      <c r="N1244" s="5"/>
      <c r="O1244" s="5"/>
      <c r="P1244" s="5"/>
      <c r="Q1244" s="5"/>
      <c r="R1244" s="5"/>
      <c r="S1244" s="5"/>
      <c r="T1244" s="5" t="s">
        <v>245</v>
      </c>
      <c r="U1244" s="6">
        <v>45536</v>
      </c>
      <c r="V1244" s="5" t="s">
        <v>1328</v>
      </c>
      <c r="W1244" s="4" t="s">
        <v>1329</v>
      </c>
      <c r="X1244" s="5" t="s">
        <v>18</v>
      </c>
      <c r="Y1244" s="5"/>
      <c r="Z1244" s="5"/>
      <c r="AA1244" s="4" t="s">
        <v>7577</v>
      </c>
      <c r="AB1244" s="5"/>
      <c r="AC1244" s="5"/>
      <c r="AD1244" s="5" t="s">
        <v>1331</v>
      </c>
      <c r="AE1244" s="5"/>
      <c r="AF1244" s="5">
        <v>36166</v>
      </c>
      <c r="AG1244" s="5">
        <v>25</v>
      </c>
      <c r="AH1244" s="5">
        <v>100</v>
      </c>
      <c r="AI1244" s="5" t="s">
        <v>1332</v>
      </c>
      <c r="AJ1244" s="5">
        <v>45536</v>
      </c>
      <c r="AK1244" s="5">
        <v>0</v>
      </c>
      <c r="AL1244" s="5">
        <v>45536</v>
      </c>
      <c r="AM1244" s="5" t="s">
        <v>1333</v>
      </c>
      <c r="AN1244" s="5">
        <v>42300</v>
      </c>
      <c r="AO1244" s="5" t="s">
        <v>4933</v>
      </c>
      <c r="AP1244" s="5" t="s">
        <v>1335</v>
      </c>
      <c r="AQ1244" s="4" t="s">
        <v>1336</v>
      </c>
      <c r="AR1244" s="5" t="s">
        <v>12476</v>
      </c>
      <c r="AS1244" s="4" t="s">
        <v>1629</v>
      </c>
      <c r="AT1244" s="5" t="s">
        <v>1630</v>
      </c>
      <c r="AU1244" s="5" t="s">
        <v>41</v>
      </c>
      <c r="AV1244" s="4" t="s">
        <v>1631</v>
      </c>
      <c r="AW1244" s="5" t="s">
        <v>7</v>
      </c>
      <c r="AX1244" s="4" t="s">
        <v>1666</v>
      </c>
      <c r="AY1244" s="5" t="s">
        <v>1667</v>
      </c>
      <c r="AZ1244" s="5" t="s">
        <v>11</v>
      </c>
      <c r="BA1244" s="4" t="s">
        <v>1668</v>
      </c>
      <c r="BB1244" s="5" t="s">
        <v>1669</v>
      </c>
      <c r="BC1244" s="5" t="s">
        <v>7609</v>
      </c>
      <c r="BD1244" s="5" t="s">
        <v>7612</v>
      </c>
      <c r="BE1244" s="5" t="s">
        <v>245</v>
      </c>
      <c r="BF1244" s="5" t="s">
        <v>1333</v>
      </c>
      <c r="BG1244" s="4" t="s">
        <v>7613</v>
      </c>
      <c r="BH1244" s="5" t="s">
        <v>1343</v>
      </c>
    </row>
    <row r="1245" spans="1:60" x14ac:dyDescent="0.25">
      <c r="A1245">
        <f t="shared" si="110"/>
        <v>193388</v>
      </c>
      <c r="B1245">
        <f t="shared" si="111"/>
        <v>3002645</v>
      </c>
      <c r="C1245" s="17" t="str">
        <f t="shared" si="108"/>
        <v>CC</v>
      </c>
      <c r="D1245" t="str">
        <f t="shared" si="109"/>
        <v>REGION GRAND SUD</v>
      </c>
      <c r="E1245" s="12" t="str">
        <f t="shared" si="112"/>
        <v>TERRAIN</v>
      </c>
      <c r="F1245" s="4" t="s">
        <v>163</v>
      </c>
      <c r="G1245" s="4" t="s">
        <v>7614</v>
      </c>
      <c r="H1245" s="5">
        <v>1</v>
      </c>
      <c r="I1245" s="5"/>
      <c r="J1245" s="5">
        <v>2</v>
      </c>
      <c r="K1245" s="5" t="s">
        <v>1345</v>
      </c>
      <c r="L1245" s="5" t="s">
        <v>165</v>
      </c>
      <c r="M1245" s="5" t="s">
        <v>164</v>
      </c>
      <c r="N1245" s="5"/>
      <c r="O1245" s="5"/>
      <c r="P1245" s="5"/>
      <c r="Q1245" s="5"/>
      <c r="R1245" s="5"/>
      <c r="S1245" s="5"/>
      <c r="T1245" s="5" t="s">
        <v>25</v>
      </c>
      <c r="U1245" s="6">
        <v>40118</v>
      </c>
      <c r="V1245" s="5" t="s">
        <v>1363</v>
      </c>
      <c r="W1245" s="4" t="s">
        <v>1329</v>
      </c>
      <c r="X1245" s="5" t="s">
        <v>18</v>
      </c>
      <c r="Y1245" s="5"/>
      <c r="Z1245" s="5"/>
      <c r="AA1245" s="4" t="s">
        <v>6705</v>
      </c>
      <c r="AB1245" s="5"/>
      <c r="AC1245" s="5"/>
      <c r="AD1245" s="5" t="s">
        <v>1331</v>
      </c>
      <c r="AE1245" s="5"/>
      <c r="AF1245" s="5">
        <v>23923</v>
      </c>
      <c r="AG1245" s="5">
        <v>59</v>
      </c>
      <c r="AH1245" s="5">
        <v>100</v>
      </c>
      <c r="AI1245" s="5" t="s">
        <v>1332</v>
      </c>
      <c r="AJ1245" s="5">
        <v>40118</v>
      </c>
      <c r="AK1245" s="5">
        <v>15</v>
      </c>
      <c r="AL1245" s="5">
        <v>40118</v>
      </c>
      <c r="AM1245" s="5" t="s">
        <v>1333</v>
      </c>
      <c r="AN1245" s="5">
        <v>1300</v>
      </c>
      <c r="AO1245" s="5" t="s">
        <v>7615</v>
      </c>
      <c r="AP1245" s="5" t="s">
        <v>1335</v>
      </c>
      <c r="AQ1245" s="4" t="s">
        <v>1336</v>
      </c>
      <c r="AR1245" s="5" t="s">
        <v>12476</v>
      </c>
      <c r="AS1245" s="4" t="s">
        <v>1440</v>
      </c>
      <c r="AT1245" s="5" t="s">
        <v>1441</v>
      </c>
      <c r="AU1245" s="5" t="s">
        <v>41</v>
      </c>
      <c r="AV1245" s="4" t="s">
        <v>1537</v>
      </c>
      <c r="AW1245" s="5" t="s">
        <v>31</v>
      </c>
      <c r="AX1245" s="4" t="s">
        <v>1538</v>
      </c>
      <c r="AY1245" s="5" t="s">
        <v>1539</v>
      </c>
      <c r="AZ1245" s="5" t="s">
        <v>11</v>
      </c>
      <c r="BA1245" s="4" t="s">
        <v>1540</v>
      </c>
      <c r="BB1245" s="5" t="s">
        <v>1541</v>
      </c>
      <c r="BC1245" s="4" t="s">
        <v>7614</v>
      </c>
      <c r="BD1245" s="5" t="s">
        <v>7616</v>
      </c>
      <c r="BE1245" s="5" t="s">
        <v>25</v>
      </c>
      <c r="BF1245" s="5" t="s">
        <v>1333</v>
      </c>
      <c r="BG1245" s="4" t="s">
        <v>7617</v>
      </c>
      <c r="BH1245" s="5" t="s">
        <v>1343</v>
      </c>
    </row>
    <row r="1246" spans="1:60" x14ac:dyDescent="0.25">
      <c r="A1246">
        <f t="shared" si="110"/>
        <v>305862</v>
      </c>
      <c r="B1246">
        <f t="shared" si="111"/>
        <v>7023367</v>
      </c>
      <c r="C1246" s="17" t="str">
        <f t="shared" si="108"/>
        <v>CC</v>
      </c>
      <c r="D1246" t="str">
        <f t="shared" si="109"/>
        <v>REGION GRAND SUD</v>
      </c>
      <c r="E1246" s="12" t="str">
        <f t="shared" si="112"/>
        <v>TERRAIN</v>
      </c>
      <c r="F1246" s="4" t="s">
        <v>7618</v>
      </c>
      <c r="G1246" s="4" t="s">
        <v>7619</v>
      </c>
      <c r="H1246" s="5">
        <v>1</v>
      </c>
      <c r="I1246" s="5"/>
      <c r="J1246" s="5">
        <v>1</v>
      </c>
      <c r="K1246" s="5" t="s">
        <v>1325</v>
      </c>
      <c r="L1246" s="5" t="s">
        <v>212</v>
      </c>
      <c r="M1246" s="5" t="s">
        <v>7620</v>
      </c>
      <c r="N1246" s="5"/>
      <c r="O1246" s="5"/>
      <c r="P1246" s="5"/>
      <c r="Q1246" s="5"/>
      <c r="R1246" s="5"/>
      <c r="S1246" s="5"/>
      <c r="T1246" s="5" t="s">
        <v>25</v>
      </c>
      <c r="U1246" s="6">
        <v>45444</v>
      </c>
      <c r="V1246" s="5" t="s">
        <v>1363</v>
      </c>
      <c r="W1246" s="4" t="s">
        <v>1329</v>
      </c>
      <c r="X1246" s="5" t="s">
        <v>18</v>
      </c>
      <c r="Y1246" s="5"/>
      <c r="Z1246" s="5"/>
      <c r="AA1246" s="4" t="s">
        <v>2882</v>
      </c>
      <c r="AB1246" s="5"/>
      <c r="AC1246" s="5"/>
      <c r="AD1246" s="5" t="s">
        <v>1331</v>
      </c>
      <c r="AE1246" s="5"/>
      <c r="AF1246" s="5">
        <v>30932</v>
      </c>
      <c r="AG1246" s="5">
        <v>40</v>
      </c>
      <c r="AH1246" s="5">
        <v>100</v>
      </c>
      <c r="AI1246" s="5" t="s">
        <v>1332</v>
      </c>
      <c r="AJ1246" s="5">
        <v>45323</v>
      </c>
      <c r="AK1246" s="5">
        <v>0</v>
      </c>
      <c r="AL1246" s="5">
        <v>45323</v>
      </c>
      <c r="AM1246" s="5" t="s">
        <v>1333</v>
      </c>
      <c r="AN1246" s="5">
        <v>1990</v>
      </c>
      <c r="AO1246" s="5" t="s">
        <v>2485</v>
      </c>
      <c r="AP1246" s="5" t="s">
        <v>1335</v>
      </c>
      <c r="AQ1246" s="4" t="s">
        <v>1336</v>
      </c>
      <c r="AR1246" s="5" t="s">
        <v>12476</v>
      </c>
      <c r="AS1246" s="4" t="s">
        <v>1440</v>
      </c>
      <c r="AT1246" s="5" t="s">
        <v>1441</v>
      </c>
      <c r="AU1246" s="5" t="s">
        <v>41</v>
      </c>
      <c r="AV1246" s="4" t="s">
        <v>1537</v>
      </c>
      <c r="AW1246" s="5" t="s">
        <v>31</v>
      </c>
      <c r="AX1246" s="4" t="s">
        <v>3505</v>
      </c>
      <c r="AY1246" s="5" t="s">
        <v>3506</v>
      </c>
      <c r="AZ1246" s="5" t="s">
        <v>11</v>
      </c>
      <c r="BA1246" s="4" t="s">
        <v>3507</v>
      </c>
      <c r="BB1246" s="5" t="s">
        <v>3508</v>
      </c>
      <c r="BC1246" s="4" t="s">
        <v>7619</v>
      </c>
      <c r="BD1246" s="5" t="s">
        <v>7621</v>
      </c>
      <c r="BE1246" s="5" t="s">
        <v>25</v>
      </c>
      <c r="BF1246" s="5" t="s">
        <v>1333</v>
      </c>
      <c r="BG1246" s="4" t="s">
        <v>7622</v>
      </c>
      <c r="BH1246" s="5" t="s">
        <v>1343</v>
      </c>
    </row>
    <row r="1247" spans="1:60" x14ac:dyDescent="0.25">
      <c r="A1247">
        <f t="shared" si="110"/>
        <v>304204</v>
      </c>
      <c r="B1247">
        <f t="shared" si="111"/>
        <v>3102270</v>
      </c>
      <c r="C1247" s="17" t="str">
        <f t="shared" si="108"/>
        <v>IMP</v>
      </c>
      <c r="D1247" t="str">
        <f t="shared" si="109"/>
        <v>REGION CENTRE EST</v>
      </c>
      <c r="E1247" s="12" t="str">
        <f t="shared" si="112"/>
        <v>TERRAIN</v>
      </c>
      <c r="F1247" s="4" t="s">
        <v>926</v>
      </c>
      <c r="G1247" s="4" t="s">
        <v>2293</v>
      </c>
      <c r="H1247" s="5">
        <v>1</v>
      </c>
      <c r="I1247" s="5"/>
      <c r="J1247" s="5">
        <v>1</v>
      </c>
      <c r="K1247" s="5" t="s">
        <v>1325</v>
      </c>
      <c r="L1247" s="5" t="s">
        <v>799</v>
      </c>
      <c r="M1247" s="5" t="s">
        <v>927</v>
      </c>
      <c r="N1247" s="5" t="s">
        <v>3</v>
      </c>
      <c r="O1247" s="5">
        <v>45292</v>
      </c>
      <c r="P1247" s="5"/>
      <c r="Q1247" s="5" t="s">
        <v>1346</v>
      </c>
      <c r="R1247" s="5">
        <v>4</v>
      </c>
      <c r="S1247" s="5" t="s">
        <v>5</v>
      </c>
      <c r="T1247" s="5" t="s">
        <v>11</v>
      </c>
      <c r="U1247" s="6">
        <v>45323</v>
      </c>
      <c r="V1247" s="5" t="s">
        <v>1605</v>
      </c>
      <c r="W1247" s="4" t="s">
        <v>1606</v>
      </c>
      <c r="X1247" s="5" t="s">
        <v>5</v>
      </c>
      <c r="Y1247" s="5"/>
      <c r="Z1247" s="5"/>
      <c r="AA1247" s="4"/>
      <c r="AB1247" s="5">
        <v>5</v>
      </c>
      <c r="AC1247" s="5"/>
      <c r="AD1247" s="5">
        <v>5</v>
      </c>
      <c r="AE1247" s="5"/>
      <c r="AF1247" s="5">
        <v>33645</v>
      </c>
      <c r="AG1247" s="5">
        <v>32</v>
      </c>
      <c r="AH1247" s="5">
        <v>100</v>
      </c>
      <c r="AI1247" s="5" t="s">
        <v>1332</v>
      </c>
      <c r="AJ1247" s="5">
        <v>43525</v>
      </c>
      <c r="AK1247" s="5">
        <v>5</v>
      </c>
      <c r="AL1247" s="5">
        <v>43525</v>
      </c>
      <c r="AM1247" s="5"/>
      <c r="AN1247" s="5">
        <v>29600</v>
      </c>
      <c r="AO1247" s="5" t="s">
        <v>7623</v>
      </c>
      <c r="AP1247" s="5" t="s">
        <v>1536</v>
      </c>
      <c r="AQ1247" s="4" t="s">
        <v>12479</v>
      </c>
      <c r="AR1247" s="5" t="s">
        <v>12480</v>
      </c>
      <c r="AS1247" s="4" t="s">
        <v>2290</v>
      </c>
      <c r="AT1247" s="5" t="s">
        <v>2291</v>
      </c>
      <c r="AU1247" s="5" t="s">
        <v>41</v>
      </c>
      <c r="AV1247" s="4" t="s">
        <v>2292</v>
      </c>
      <c r="AW1247" s="5" t="s">
        <v>108</v>
      </c>
      <c r="AX1247" s="4" t="s">
        <v>2293</v>
      </c>
      <c r="AY1247" s="5" t="s">
        <v>2294</v>
      </c>
      <c r="AZ1247" s="5" t="s">
        <v>11</v>
      </c>
      <c r="BA1247" s="4" t="s">
        <v>2295</v>
      </c>
      <c r="BB1247" s="5" t="s">
        <v>2296</v>
      </c>
      <c r="BC1247" s="4"/>
      <c r="BD1247" s="5"/>
      <c r="BE1247" s="5"/>
      <c r="BF1247" s="5" t="s">
        <v>1608</v>
      </c>
      <c r="BG1247" s="4"/>
      <c r="BH1247" s="5"/>
    </row>
    <row r="1248" spans="1:60" x14ac:dyDescent="0.25">
      <c r="A1248">
        <f t="shared" si="110"/>
        <v>306152</v>
      </c>
      <c r="B1248">
        <f t="shared" si="111"/>
        <v>7023999</v>
      </c>
      <c r="C1248" s="17" t="str">
        <f t="shared" si="108"/>
        <v>CC</v>
      </c>
      <c r="D1248" t="str">
        <f t="shared" si="109"/>
        <v>REGION ILE DE FRANCE NORD</v>
      </c>
      <c r="E1248" s="12" t="str">
        <f t="shared" si="112"/>
        <v>TERRAIN</v>
      </c>
      <c r="F1248" s="4" t="s">
        <v>7624</v>
      </c>
      <c r="G1248" s="4" t="s">
        <v>7625</v>
      </c>
      <c r="H1248" s="5">
        <v>1</v>
      </c>
      <c r="I1248" s="5"/>
      <c r="J1248" s="5">
        <v>1</v>
      </c>
      <c r="K1248" s="5" t="s">
        <v>1325</v>
      </c>
      <c r="L1248" s="5" t="s">
        <v>7626</v>
      </c>
      <c r="M1248" s="5" t="s">
        <v>250</v>
      </c>
      <c r="N1248" s="5"/>
      <c r="O1248" s="5"/>
      <c r="P1248" s="5"/>
      <c r="Q1248" s="5"/>
      <c r="R1248" s="5"/>
      <c r="S1248" s="5"/>
      <c r="T1248" s="5" t="s">
        <v>25</v>
      </c>
      <c r="U1248" s="6">
        <v>45627</v>
      </c>
      <c r="V1248" s="5" t="s">
        <v>1363</v>
      </c>
      <c r="W1248" s="4" t="s">
        <v>1329</v>
      </c>
      <c r="X1248" s="5" t="s">
        <v>18</v>
      </c>
      <c r="Y1248" s="5"/>
      <c r="Z1248" s="5"/>
      <c r="AA1248" s="4" t="s">
        <v>3531</v>
      </c>
      <c r="AB1248" s="5"/>
      <c r="AC1248" s="5"/>
      <c r="AD1248" s="5" t="s">
        <v>1331</v>
      </c>
      <c r="AE1248" s="5"/>
      <c r="AF1248" s="5">
        <v>36579</v>
      </c>
      <c r="AG1248" s="5">
        <v>24</v>
      </c>
      <c r="AH1248" s="5">
        <v>100</v>
      </c>
      <c r="AI1248" s="5" t="s">
        <v>1332</v>
      </c>
      <c r="AJ1248" s="5">
        <v>45505</v>
      </c>
      <c r="AK1248" s="5">
        <v>0</v>
      </c>
      <c r="AL1248" s="5">
        <v>45505</v>
      </c>
      <c r="AM1248" s="5" t="s">
        <v>1333</v>
      </c>
      <c r="AN1248" s="5">
        <v>62175</v>
      </c>
      <c r="AO1248" s="5" t="s">
        <v>7628</v>
      </c>
      <c r="AP1248" s="5" t="s">
        <v>12477</v>
      </c>
      <c r="AQ1248" s="4" t="s">
        <v>1351</v>
      </c>
      <c r="AR1248" s="5" t="s">
        <v>12478</v>
      </c>
      <c r="AS1248" s="4" t="s">
        <v>1450</v>
      </c>
      <c r="AT1248" s="5" t="s">
        <v>1451</v>
      </c>
      <c r="AU1248" s="5" t="s">
        <v>41</v>
      </c>
      <c r="AV1248" s="4" t="s">
        <v>1452</v>
      </c>
      <c r="AW1248" s="5" t="s">
        <v>230</v>
      </c>
      <c r="AX1248" s="4" t="s">
        <v>3039</v>
      </c>
      <c r="AY1248" s="5" t="s">
        <v>3040</v>
      </c>
      <c r="AZ1248" s="5" t="s">
        <v>11</v>
      </c>
      <c r="BA1248" s="4" t="s">
        <v>3041</v>
      </c>
      <c r="BB1248" s="5" t="s">
        <v>3042</v>
      </c>
      <c r="BC1248" s="4" t="s">
        <v>7625</v>
      </c>
      <c r="BD1248" s="5" t="s">
        <v>7629</v>
      </c>
      <c r="BE1248" s="5" t="s">
        <v>25</v>
      </c>
      <c r="BF1248" s="5" t="s">
        <v>1333</v>
      </c>
      <c r="BG1248" s="4" t="s">
        <v>8559</v>
      </c>
      <c r="BH1248" s="5" t="s">
        <v>1343</v>
      </c>
    </row>
    <row r="1249" spans="1:60" x14ac:dyDescent="0.25">
      <c r="A1249">
        <f t="shared" si="110"/>
        <v>301974</v>
      </c>
      <c r="B1249">
        <f t="shared" si="111"/>
        <v>3101097</v>
      </c>
      <c r="C1249" s="17" t="str">
        <f t="shared" si="108"/>
        <v>CC</v>
      </c>
      <c r="D1249" t="str">
        <f t="shared" si="109"/>
        <v>REGION ILE DE FRANCE NORD</v>
      </c>
      <c r="E1249" s="12" t="str">
        <f t="shared" si="112"/>
        <v>TERRAIN</v>
      </c>
      <c r="F1249" s="4" t="s">
        <v>249</v>
      </c>
      <c r="G1249" s="4" t="s">
        <v>7631</v>
      </c>
      <c r="H1249" s="5">
        <v>1</v>
      </c>
      <c r="I1249" s="5"/>
      <c r="J1249" s="5">
        <v>1</v>
      </c>
      <c r="K1249" s="5" t="s">
        <v>1325</v>
      </c>
      <c r="L1249" s="5" t="s">
        <v>79</v>
      </c>
      <c r="M1249" s="5" t="s">
        <v>250</v>
      </c>
      <c r="N1249" s="5"/>
      <c r="O1249" s="5"/>
      <c r="P1249" s="5"/>
      <c r="Q1249" s="5"/>
      <c r="R1249" s="5"/>
      <c r="S1249" s="5"/>
      <c r="T1249" s="5" t="s">
        <v>25</v>
      </c>
      <c r="U1249" s="6">
        <v>41760</v>
      </c>
      <c r="V1249" s="5" t="s">
        <v>1363</v>
      </c>
      <c r="W1249" s="4" t="s">
        <v>1329</v>
      </c>
      <c r="X1249" s="5" t="s">
        <v>18</v>
      </c>
      <c r="Y1249" s="5"/>
      <c r="Z1249" s="5"/>
      <c r="AA1249" s="4" t="s">
        <v>7632</v>
      </c>
      <c r="AB1249" s="5"/>
      <c r="AC1249" s="5"/>
      <c r="AD1249" s="5" t="s">
        <v>1331</v>
      </c>
      <c r="AE1249" s="5"/>
      <c r="AF1249" s="5">
        <v>25089</v>
      </c>
      <c r="AG1249" s="5">
        <v>56</v>
      </c>
      <c r="AH1249" s="5">
        <v>100</v>
      </c>
      <c r="AI1249" s="5" t="s">
        <v>1332</v>
      </c>
      <c r="AJ1249" s="5">
        <v>41760</v>
      </c>
      <c r="AK1249" s="5">
        <v>10</v>
      </c>
      <c r="AL1249" s="5">
        <v>41760</v>
      </c>
      <c r="AM1249" s="5" t="s">
        <v>1333</v>
      </c>
      <c r="AN1249" s="5">
        <v>59169</v>
      </c>
      <c r="AO1249" s="5" t="s">
        <v>7633</v>
      </c>
      <c r="AP1249" s="5" t="s">
        <v>12477</v>
      </c>
      <c r="AQ1249" s="4" t="s">
        <v>1351</v>
      </c>
      <c r="AR1249" s="5" t="s">
        <v>12478</v>
      </c>
      <c r="AS1249" s="4" t="s">
        <v>2022</v>
      </c>
      <c r="AT1249" s="5" t="s">
        <v>2023</v>
      </c>
      <c r="AU1249" s="5" t="s">
        <v>41</v>
      </c>
      <c r="AV1249" s="4" t="s">
        <v>2024</v>
      </c>
      <c r="AW1249" s="5" t="s">
        <v>26</v>
      </c>
      <c r="AX1249" s="4" t="s">
        <v>5983</v>
      </c>
      <c r="AY1249" s="5" t="s">
        <v>5986</v>
      </c>
      <c r="AZ1249" s="5" t="s">
        <v>1357</v>
      </c>
      <c r="BA1249" s="4" t="s">
        <v>2448</v>
      </c>
      <c r="BB1249" s="5" t="s">
        <v>11111</v>
      </c>
      <c r="BC1249" s="4" t="s">
        <v>7631</v>
      </c>
      <c r="BD1249" s="5" t="s">
        <v>7634</v>
      </c>
      <c r="BE1249" s="5" t="s">
        <v>25</v>
      </c>
      <c r="BF1249" s="5" t="s">
        <v>1333</v>
      </c>
      <c r="BG1249" s="4" t="s">
        <v>7635</v>
      </c>
      <c r="BH1249" s="5" t="s">
        <v>1343</v>
      </c>
    </row>
    <row r="1250" spans="1:60" x14ac:dyDescent="0.25">
      <c r="A1250">
        <f t="shared" si="110"/>
        <v>300266</v>
      </c>
      <c r="B1250">
        <f t="shared" si="111"/>
        <v>3100180</v>
      </c>
      <c r="C1250" s="17" t="str">
        <f t="shared" si="108"/>
        <v>IMP</v>
      </c>
      <c r="D1250" t="str">
        <f t="shared" si="109"/>
        <v>REGION CENTRE EST</v>
      </c>
      <c r="E1250" s="12" t="str">
        <f t="shared" si="112"/>
        <v>TERRAIN</v>
      </c>
      <c r="F1250" s="4" t="s">
        <v>1117</v>
      </c>
      <c r="G1250" s="4" t="s">
        <v>4445</v>
      </c>
      <c r="H1250" s="5">
        <v>1</v>
      </c>
      <c r="I1250" s="5"/>
      <c r="J1250" s="5">
        <v>1</v>
      </c>
      <c r="K1250" s="5" t="s">
        <v>1325</v>
      </c>
      <c r="L1250" s="5" t="s">
        <v>107</v>
      </c>
      <c r="M1250" s="5" t="s">
        <v>1118</v>
      </c>
      <c r="N1250" s="5" t="s">
        <v>1357</v>
      </c>
      <c r="O1250" s="5">
        <v>44501</v>
      </c>
      <c r="P1250" s="5"/>
      <c r="Q1250" s="5" t="s">
        <v>1346</v>
      </c>
      <c r="R1250" s="5">
        <v>4</v>
      </c>
      <c r="S1250" s="5" t="s">
        <v>5</v>
      </c>
      <c r="T1250" s="5" t="s">
        <v>11</v>
      </c>
      <c r="U1250" s="6">
        <v>44531</v>
      </c>
      <c r="V1250" s="5" t="s">
        <v>1605</v>
      </c>
      <c r="W1250" s="4" t="s">
        <v>1606</v>
      </c>
      <c r="X1250" s="5" t="s">
        <v>5</v>
      </c>
      <c r="Y1250" s="5"/>
      <c r="Z1250" s="5"/>
      <c r="AA1250" s="4"/>
      <c r="AB1250" s="5">
        <v>5</v>
      </c>
      <c r="AC1250" s="5"/>
      <c r="AD1250" s="5">
        <v>5</v>
      </c>
      <c r="AE1250" s="5"/>
      <c r="AF1250" s="5">
        <v>32916</v>
      </c>
      <c r="AG1250" s="5">
        <v>34</v>
      </c>
      <c r="AH1250" s="5">
        <v>100</v>
      </c>
      <c r="AI1250" s="5" t="s">
        <v>1332</v>
      </c>
      <c r="AJ1250" s="5">
        <v>40695</v>
      </c>
      <c r="AK1250" s="5">
        <v>13</v>
      </c>
      <c r="AL1250" s="5">
        <v>40695</v>
      </c>
      <c r="AM1250" s="5"/>
      <c r="AN1250" s="5">
        <v>2190</v>
      </c>
      <c r="AO1250" s="5" t="s">
        <v>7636</v>
      </c>
      <c r="AP1250" s="5" t="s">
        <v>1536</v>
      </c>
      <c r="AQ1250" s="4" t="s">
        <v>12479</v>
      </c>
      <c r="AR1250" s="5" t="s">
        <v>12480</v>
      </c>
      <c r="AS1250" s="4" t="s">
        <v>1906</v>
      </c>
      <c r="AT1250" s="5" t="s">
        <v>1909</v>
      </c>
      <c r="AU1250" s="5" t="s">
        <v>41</v>
      </c>
      <c r="AV1250" s="4" t="s">
        <v>1910</v>
      </c>
      <c r="AW1250" s="5" t="s">
        <v>48</v>
      </c>
      <c r="AX1250" s="4" t="s">
        <v>4445</v>
      </c>
      <c r="AY1250" s="5" t="s">
        <v>4446</v>
      </c>
      <c r="AZ1250" s="5" t="s">
        <v>11</v>
      </c>
      <c r="BA1250" s="4" t="s">
        <v>4447</v>
      </c>
      <c r="BB1250" s="5" t="s">
        <v>4448</v>
      </c>
      <c r="BC1250" s="4"/>
      <c r="BD1250" s="5"/>
      <c r="BE1250" s="5"/>
      <c r="BF1250" s="5" t="s">
        <v>1608</v>
      </c>
      <c r="BG1250" s="4"/>
      <c r="BH1250" s="5"/>
    </row>
    <row r="1251" spans="1:60" x14ac:dyDescent="0.25">
      <c r="A1251">
        <f t="shared" si="110"/>
        <v>167815</v>
      </c>
      <c r="B1251">
        <f t="shared" si="111"/>
        <v>3000402</v>
      </c>
      <c r="C1251" s="17" t="str">
        <f t="shared" si="108"/>
        <v>CC</v>
      </c>
      <c r="D1251" t="str">
        <f t="shared" si="109"/>
        <v>REGION GRAND OUEST</v>
      </c>
      <c r="E1251" s="12" t="str">
        <f t="shared" si="112"/>
        <v>TERRAIN</v>
      </c>
      <c r="F1251" s="4" t="s">
        <v>532</v>
      </c>
      <c r="G1251" s="4" t="s">
        <v>7637</v>
      </c>
      <c r="H1251" s="5">
        <v>1</v>
      </c>
      <c r="I1251" s="5"/>
      <c r="J1251" s="5">
        <v>1</v>
      </c>
      <c r="K1251" s="5" t="s">
        <v>1325</v>
      </c>
      <c r="L1251" s="5" t="s">
        <v>534</v>
      </c>
      <c r="M1251" s="5" t="s">
        <v>533</v>
      </c>
      <c r="N1251" s="5"/>
      <c r="O1251" s="5"/>
      <c r="P1251" s="5"/>
      <c r="Q1251" s="5"/>
      <c r="R1251" s="5"/>
      <c r="S1251" s="5"/>
      <c r="T1251" s="5" t="s">
        <v>16</v>
      </c>
      <c r="U1251" s="6">
        <v>33817</v>
      </c>
      <c r="V1251" s="5" t="s">
        <v>4850</v>
      </c>
      <c r="W1251" s="4" t="s">
        <v>1329</v>
      </c>
      <c r="X1251" s="5" t="s">
        <v>18</v>
      </c>
      <c r="Y1251" s="5"/>
      <c r="Z1251" s="5"/>
      <c r="AA1251" s="4" t="s">
        <v>2857</v>
      </c>
      <c r="AB1251" s="5"/>
      <c r="AC1251" s="5"/>
      <c r="AD1251" s="5" t="s">
        <v>1331</v>
      </c>
      <c r="AE1251" s="5"/>
      <c r="AF1251" s="5">
        <v>24111</v>
      </c>
      <c r="AG1251" s="5">
        <v>58</v>
      </c>
      <c r="AH1251" s="5">
        <v>100</v>
      </c>
      <c r="AI1251" s="5" t="s">
        <v>1332</v>
      </c>
      <c r="AJ1251" s="5">
        <v>33817</v>
      </c>
      <c r="AK1251" s="5">
        <v>32</v>
      </c>
      <c r="AL1251" s="5">
        <v>33817</v>
      </c>
      <c r="AM1251" s="5" t="s">
        <v>1333</v>
      </c>
      <c r="AN1251" s="5">
        <v>33350</v>
      </c>
      <c r="AO1251" s="5" t="s">
        <v>7638</v>
      </c>
      <c r="AP1251" s="5" t="s">
        <v>1413</v>
      </c>
      <c r="AQ1251" s="4" t="s">
        <v>1414</v>
      </c>
      <c r="AR1251" s="5" t="s">
        <v>19</v>
      </c>
      <c r="AS1251" s="4" t="s">
        <v>2225</v>
      </c>
      <c r="AT1251" s="5" t="s">
        <v>2226</v>
      </c>
      <c r="AU1251" s="5" t="s">
        <v>41</v>
      </c>
      <c r="AV1251" s="4" t="s">
        <v>2227</v>
      </c>
      <c r="AW1251" s="5" t="s">
        <v>89</v>
      </c>
      <c r="AX1251" s="4" t="s">
        <v>3900</v>
      </c>
      <c r="AY1251" s="5" t="s">
        <v>3901</v>
      </c>
      <c r="AZ1251" s="5" t="s">
        <v>11</v>
      </c>
      <c r="BA1251" s="4" t="s">
        <v>3902</v>
      </c>
      <c r="BB1251" s="5" t="s">
        <v>3903</v>
      </c>
      <c r="BC1251" s="4" t="s">
        <v>7637</v>
      </c>
      <c r="BD1251" s="5" t="s">
        <v>7639</v>
      </c>
      <c r="BE1251" s="5" t="s">
        <v>16</v>
      </c>
      <c r="BF1251" s="5" t="s">
        <v>1333</v>
      </c>
      <c r="BG1251" s="4" t="s">
        <v>7640</v>
      </c>
      <c r="BH1251" s="5" t="s">
        <v>1343</v>
      </c>
    </row>
    <row r="1252" spans="1:60" x14ac:dyDescent="0.25">
      <c r="A1252">
        <f t="shared" si="110"/>
        <v>305425</v>
      </c>
      <c r="B1252">
        <f t="shared" si="111"/>
        <v>7021945</v>
      </c>
      <c r="C1252" s="17" t="str">
        <f t="shared" si="108"/>
        <v>CC</v>
      </c>
      <c r="D1252" t="str">
        <f t="shared" si="109"/>
        <v>REGION CENTRE EST</v>
      </c>
      <c r="E1252" s="12" t="str">
        <f t="shared" si="112"/>
        <v>TERRAIN</v>
      </c>
      <c r="F1252" s="4" t="s">
        <v>7641</v>
      </c>
      <c r="G1252" s="4" t="s">
        <v>7642</v>
      </c>
      <c r="H1252" s="5">
        <v>1</v>
      </c>
      <c r="I1252" s="5"/>
      <c r="J1252" s="5">
        <v>1</v>
      </c>
      <c r="K1252" s="5" t="s">
        <v>1325</v>
      </c>
      <c r="L1252" s="5" t="s">
        <v>762</v>
      </c>
      <c r="M1252" s="5" t="s">
        <v>7643</v>
      </c>
      <c r="N1252" s="5"/>
      <c r="O1252" s="5"/>
      <c r="P1252" s="5"/>
      <c r="Q1252" s="5"/>
      <c r="R1252" s="5"/>
      <c r="S1252" s="5"/>
      <c r="T1252" s="5" t="s">
        <v>25</v>
      </c>
      <c r="U1252" s="6">
        <v>45047</v>
      </c>
      <c r="V1252" s="4" t="s">
        <v>1363</v>
      </c>
      <c r="W1252" s="4" t="s">
        <v>1329</v>
      </c>
      <c r="X1252" s="5" t="s">
        <v>18</v>
      </c>
      <c r="Y1252" s="5"/>
      <c r="Z1252" s="5"/>
      <c r="AA1252" s="4" t="s">
        <v>7644</v>
      </c>
      <c r="AB1252" s="5"/>
      <c r="AC1252" s="5"/>
      <c r="AD1252" s="5" t="s">
        <v>1331</v>
      </c>
      <c r="AE1252" s="5"/>
      <c r="AF1252" s="6">
        <v>33308</v>
      </c>
      <c r="AG1252" s="5">
        <v>33</v>
      </c>
      <c r="AH1252" s="5">
        <v>100</v>
      </c>
      <c r="AI1252" s="5" t="s">
        <v>1332</v>
      </c>
      <c r="AJ1252" s="6">
        <v>44866</v>
      </c>
      <c r="AK1252" s="5">
        <v>2</v>
      </c>
      <c r="AL1252" s="6">
        <v>44866</v>
      </c>
      <c r="AM1252" s="5" t="s">
        <v>1333</v>
      </c>
      <c r="AN1252" s="5">
        <v>69210</v>
      </c>
      <c r="AO1252" s="5" t="s">
        <v>7645</v>
      </c>
      <c r="AP1252" s="5" t="s">
        <v>1536</v>
      </c>
      <c r="AQ1252" s="4" t="s">
        <v>12479</v>
      </c>
      <c r="AR1252" s="5" t="s">
        <v>12480</v>
      </c>
      <c r="AS1252" s="4" t="s">
        <v>2273</v>
      </c>
      <c r="AT1252" s="5" t="s">
        <v>2274</v>
      </c>
      <c r="AU1252" s="5" t="s">
        <v>41</v>
      </c>
      <c r="AV1252" s="4" t="s">
        <v>2275</v>
      </c>
      <c r="AW1252" s="5" t="s">
        <v>256</v>
      </c>
      <c r="AX1252" s="4" t="s">
        <v>2582</v>
      </c>
      <c r="AY1252" s="5" t="s">
        <v>2584</v>
      </c>
      <c r="AZ1252" s="5" t="s">
        <v>11</v>
      </c>
      <c r="BA1252" s="4" t="s">
        <v>2585</v>
      </c>
      <c r="BB1252" s="5" t="s">
        <v>2586</v>
      </c>
      <c r="BC1252" s="4" t="s">
        <v>7642</v>
      </c>
      <c r="BD1252" s="5" t="s">
        <v>7646</v>
      </c>
      <c r="BE1252" s="5" t="s">
        <v>25</v>
      </c>
      <c r="BF1252" s="5" t="s">
        <v>1333</v>
      </c>
      <c r="BG1252" s="4" t="s">
        <v>7647</v>
      </c>
      <c r="BH1252" s="5" t="s">
        <v>1343</v>
      </c>
    </row>
    <row r="1253" spans="1:60" x14ac:dyDescent="0.25">
      <c r="A1253">
        <f t="shared" si="110"/>
        <v>900582</v>
      </c>
      <c r="B1253">
        <f t="shared" si="111"/>
        <v>50162714</v>
      </c>
      <c r="C1253" t="str">
        <f t="shared" si="108"/>
        <v>CC</v>
      </c>
      <c r="D1253" t="str">
        <f t="shared" si="109"/>
        <v>REGION CENTRE EST</v>
      </c>
      <c r="E1253" s="12" t="str">
        <f t="shared" si="112"/>
        <v>TERRAIN</v>
      </c>
      <c r="F1253" s="4" t="s">
        <v>12532</v>
      </c>
      <c r="G1253" s="4" t="s">
        <v>12479</v>
      </c>
      <c r="H1253" s="5">
        <v>2</v>
      </c>
      <c r="I1253" s="5" t="s">
        <v>6943</v>
      </c>
      <c r="J1253" s="5"/>
      <c r="K1253" s="5"/>
      <c r="L1253" s="5"/>
      <c r="M1253" s="5" t="s">
        <v>12480</v>
      </c>
      <c r="N1253" s="5"/>
      <c r="O1253" s="6"/>
      <c r="P1253" s="5"/>
      <c r="Q1253" s="5"/>
      <c r="R1253" s="5"/>
      <c r="S1253" s="5"/>
      <c r="T1253" s="5"/>
      <c r="U1253" s="6">
        <v>45627</v>
      </c>
      <c r="V1253" s="4"/>
      <c r="W1253" s="4" t="s">
        <v>2161</v>
      </c>
      <c r="X1253" s="5"/>
      <c r="Y1253" s="5"/>
      <c r="Z1253" s="5"/>
      <c r="AA1253" s="4"/>
      <c r="AB1253" s="5"/>
      <c r="AC1253" s="5"/>
      <c r="AD1253" s="5"/>
      <c r="AE1253" s="5"/>
      <c r="AF1253" s="6"/>
      <c r="AG1253" s="5"/>
      <c r="AH1253" s="5"/>
      <c r="AI1253" s="5"/>
      <c r="AJ1253" s="6"/>
      <c r="AK1253" s="5"/>
      <c r="AL1253" s="6"/>
      <c r="AM1253" s="5"/>
      <c r="AN1253" s="5"/>
      <c r="AO1253" s="5"/>
      <c r="AP1253" s="5" t="s">
        <v>1536</v>
      </c>
      <c r="AQ1253" s="4" t="s">
        <v>12479</v>
      </c>
      <c r="AR1253" s="5" t="s">
        <v>12480</v>
      </c>
      <c r="AS1253" s="4"/>
      <c r="AT1253" s="5"/>
      <c r="AU1253" s="5"/>
      <c r="AV1253" s="4"/>
      <c r="AW1253" s="5"/>
      <c r="AX1253" s="4"/>
      <c r="AY1253" s="5"/>
      <c r="AZ1253" s="5"/>
      <c r="BA1253" s="4"/>
      <c r="BB1253" s="5"/>
      <c r="BC1253" s="4"/>
      <c r="BD1253" s="5"/>
      <c r="BE1253" s="5"/>
      <c r="BF1253" s="5"/>
      <c r="BG1253" s="4"/>
      <c r="BH1253" s="5"/>
    </row>
    <row r="1254" spans="1:60" x14ac:dyDescent="0.25">
      <c r="A1254">
        <f t="shared" si="110"/>
        <v>71590</v>
      </c>
      <c r="B1254">
        <f t="shared" si="111"/>
        <v>50066077</v>
      </c>
      <c r="C1254" t="str">
        <f t="shared" si="108"/>
        <v>CC</v>
      </c>
      <c r="D1254" t="str">
        <f t="shared" si="109"/>
        <v>REGION GRAND OUEST</v>
      </c>
      <c r="E1254" s="12" t="str">
        <f t="shared" si="112"/>
        <v>TERRAIN</v>
      </c>
      <c r="F1254" s="4" t="s">
        <v>7649</v>
      </c>
      <c r="G1254" s="4" t="s">
        <v>1414</v>
      </c>
      <c r="H1254" s="5">
        <v>2</v>
      </c>
      <c r="I1254" s="5" t="s">
        <v>6943</v>
      </c>
      <c r="J1254" s="5"/>
      <c r="K1254" s="5"/>
      <c r="L1254" s="5"/>
      <c r="M1254" s="5" t="s">
        <v>19</v>
      </c>
      <c r="N1254" s="5"/>
      <c r="O1254" s="5"/>
      <c r="P1254" s="5"/>
      <c r="Q1254" s="5"/>
      <c r="R1254" s="5"/>
      <c r="S1254" s="5"/>
      <c r="T1254" s="5"/>
      <c r="U1254" s="6">
        <v>45627</v>
      </c>
      <c r="V1254" s="4"/>
      <c r="W1254" s="4" t="s">
        <v>2161</v>
      </c>
      <c r="X1254" s="5"/>
      <c r="Y1254" s="5"/>
      <c r="Z1254" s="5"/>
      <c r="AA1254" s="4"/>
      <c r="AB1254" s="5"/>
      <c r="AC1254" s="5"/>
      <c r="AD1254" s="5"/>
      <c r="AE1254" s="5"/>
      <c r="AF1254" s="6"/>
      <c r="AG1254" s="5"/>
      <c r="AH1254" s="5"/>
      <c r="AI1254" s="5"/>
      <c r="AJ1254" s="6"/>
      <c r="AK1254" s="5"/>
      <c r="AL1254" s="6"/>
      <c r="AM1254" s="5"/>
      <c r="AN1254" s="5"/>
      <c r="AO1254" s="5"/>
      <c r="AP1254" s="5" t="s">
        <v>1413</v>
      </c>
      <c r="AQ1254" s="4" t="s">
        <v>1414</v>
      </c>
      <c r="AR1254" s="5" t="s">
        <v>19</v>
      </c>
      <c r="AS1254" s="4"/>
      <c r="AT1254" s="5"/>
      <c r="AU1254" s="5"/>
      <c r="AV1254" s="4"/>
      <c r="AW1254" s="5"/>
      <c r="AX1254" s="4"/>
      <c r="AY1254" s="5"/>
      <c r="AZ1254" s="5"/>
      <c r="BA1254" s="4"/>
      <c r="BB1254" s="5"/>
      <c r="BC1254" s="4"/>
      <c r="BD1254" s="5"/>
      <c r="BE1254" s="5"/>
      <c r="BF1254" s="5"/>
      <c r="BG1254" s="4"/>
      <c r="BH1254" s="5"/>
    </row>
    <row r="1255" spans="1:60" x14ac:dyDescent="0.25">
      <c r="A1255">
        <f t="shared" si="110"/>
        <v>71251</v>
      </c>
      <c r="B1255">
        <f t="shared" si="111"/>
        <v>50066078</v>
      </c>
      <c r="C1255" t="str">
        <f t="shared" si="108"/>
        <v>CC</v>
      </c>
      <c r="D1255" t="str">
        <f t="shared" si="109"/>
        <v>REGION GRAND SUD</v>
      </c>
      <c r="E1255" s="12" t="str">
        <f t="shared" si="112"/>
        <v>TERRAIN</v>
      </c>
      <c r="F1255" s="4" t="s">
        <v>7648</v>
      </c>
      <c r="G1255" s="4" t="s">
        <v>1336</v>
      </c>
      <c r="H1255" s="5">
        <v>2</v>
      </c>
      <c r="I1255" s="5" t="s">
        <v>6943</v>
      </c>
      <c r="J1255" s="5"/>
      <c r="K1255" s="5"/>
      <c r="L1255" s="5"/>
      <c r="M1255" s="5" t="s">
        <v>12476</v>
      </c>
      <c r="N1255" s="5"/>
      <c r="O1255" s="5"/>
      <c r="P1255" s="5"/>
      <c r="Q1255" s="5"/>
      <c r="R1255" s="5"/>
      <c r="S1255" s="5"/>
      <c r="T1255" s="5"/>
      <c r="U1255" s="6">
        <v>45627</v>
      </c>
      <c r="V1255" s="4"/>
      <c r="W1255" s="4" t="s">
        <v>2161</v>
      </c>
      <c r="X1255" s="5"/>
      <c r="Y1255" s="5"/>
      <c r="Z1255" s="5"/>
      <c r="AA1255" s="4"/>
      <c r="AB1255" s="5"/>
      <c r="AC1255" s="5"/>
      <c r="AD1255" s="5"/>
      <c r="AE1255" s="5"/>
      <c r="AF1255" s="6"/>
      <c r="AG1255" s="5"/>
      <c r="AH1255" s="5"/>
      <c r="AI1255" s="5"/>
      <c r="AJ1255" s="6"/>
      <c r="AK1255" s="5"/>
      <c r="AL1255" s="6"/>
      <c r="AM1255" s="5"/>
      <c r="AN1255" s="5"/>
      <c r="AO1255" s="5"/>
      <c r="AP1255" s="5" t="s">
        <v>1335</v>
      </c>
      <c r="AQ1255" s="4" t="s">
        <v>1336</v>
      </c>
      <c r="AR1255" s="5" t="s">
        <v>12476</v>
      </c>
      <c r="AS1255" s="4"/>
      <c r="AT1255" s="5"/>
      <c r="AU1255" s="5"/>
      <c r="AV1255" s="4"/>
      <c r="AW1255" s="5"/>
      <c r="AX1255" s="4"/>
      <c r="AY1255" s="5"/>
      <c r="AZ1255" s="5"/>
      <c r="BA1255" s="4"/>
      <c r="BB1255" s="5"/>
      <c r="BC1255" s="4"/>
      <c r="BD1255" s="5"/>
      <c r="BE1255" s="5"/>
      <c r="BF1255" s="5"/>
      <c r="BG1255" s="4"/>
      <c r="BH1255" s="5"/>
    </row>
    <row r="1256" spans="1:60" x14ac:dyDescent="0.25">
      <c r="A1256">
        <f t="shared" si="110"/>
        <v>71030</v>
      </c>
      <c r="B1256">
        <f t="shared" si="111"/>
        <v>50066073</v>
      </c>
      <c r="C1256" t="str">
        <f t="shared" si="108"/>
        <v>CC</v>
      </c>
      <c r="D1256" t="str">
        <f t="shared" si="109"/>
        <v>REGION ILE DE FRANCE NORD</v>
      </c>
      <c r="E1256" s="12" t="str">
        <f t="shared" si="112"/>
        <v>TERRAIN</v>
      </c>
      <c r="F1256" s="4" t="s">
        <v>7650</v>
      </c>
      <c r="G1256" s="4" t="s">
        <v>1351</v>
      </c>
      <c r="H1256" s="5">
        <v>2</v>
      </c>
      <c r="I1256" s="5" t="s">
        <v>6943</v>
      </c>
      <c r="J1256" s="5"/>
      <c r="K1256" s="5"/>
      <c r="L1256" s="5"/>
      <c r="M1256" s="5" t="s">
        <v>12478</v>
      </c>
      <c r="N1256" s="5"/>
      <c r="O1256" s="5"/>
      <c r="P1256" s="5"/>
      <c r="Q1256" s="5"/>
      <c r="R1256" s="5"/>
      <c r="S1256" s="5"/>
      <c r="T1256" s="5"/>
      <c r="U1256" s="6">
        <v>45627</v>
      </c>
      <c r="V1256" s="4"/>
      <c r="W1256" s="4" t="s">
        <v>2161</v>
      </c>
      <c r="X1256" s="5"/>
      <c r="Y1256" s="5"/>
      <c r="Z1256" s="5"/>
      <c r="AA1256" s="4"/>
      <c r="AB1256" s="5"/>
      <c r="AC1256" s="5"/>
      <c r="AD1256" s="5"/>
      <c r="AE1256" s="5"/>
      <c r="AF1256" s="6"/>
      <c r="AG1256" s="5"/>
      <c r="AH1256" s="5"/>
      <c r="AI1256" s="5"/>
      <c r="AJ1256" s="6"/>
      <c r="AK1256" s="5"/>
      <c r="AL1256" s="6"/>
      <c r="AM1256" s="5"/>
      <c r="AN1256" s="5"/>
      <c r="AO1256" s="5"/>
      <c r="AP1256" s="5" t="s">
        <v>12477</v>
      </c>
      <c r="AQ1256" s="4" t="s">
        <v>1351</v>
      </c>
      <c r="AR1256" s="5" t="s">
        <v>12478</v>
      </c>
      <c r="AS1256" s="4"/>
      <c r="AT1256" s="5"/>
      <c r="AU1256" s="5"/>
      <c r="AV1256" s="4"/>
      <c r="AW1256" s="5"/>
      <c r="AX1256" s="4"/>
      <c r="AY1256" s="5"/>
      <c r="AZ1256" s="5"/>
      <c r="BA1256" s="4"/>
      <c r="BB1256" s="5"/>
      <c r="BC1256" s="4"/>
      <c r="BD1256" s="5"/>
      <c r="BE1256" s="5"/>
      <c r="BF1256" s="5"/>
      <c r="BG1256" s="4"/>
      <c r="BH1256" s="5"/>
    </row>
    <row r="1257" spans="1:60" x14ac:dyDescent="0.25">
      <c r="A1257">
        <f t="shared" si="110"/>
        <v>305511</v>
      </c>
      <c r="B1257">
        <f t="shared" si="111"/>
        <v>7022242</v>
      </c>
      <c r="C1257" s="17" t="str">
        <f t="shared" si="108"/>
        <v>CC</v>
      </c>
      <c r="D1257" t="str">
        <f t="shared" si="109"/>
        <v>REGION GRAND SUD</v>
      </c>
      <c r="E1257" s="12" t="str">
        <f t="shared" si="112"/>
        <v>TERRAIN</v>
      </c>
      <c r="F1257" s="4" t="s">
        <v>7651</v>
      </c>
      <c r="G1257" s="4" t="s">
        <v>7652</v>
      </c>
      <c r="H1257" s="5">
        <v>1</v>
      </c>
      <c r="I1257" s="5"/>
      <c r="J1257" s="5">
        <v>2</v>
      </c>
      <c r="K1257" s="5" t="s">
        <v>1345</v>
      </c>
      <c r="L1257" s="5" t="s">
        <v>118</v>
      </c>
      <c r="M1257" s="5" t="s">
        <v>7653</v>
      </c>
      <c r="N1257" s="5"/>
      <c r="O1257" s="5"/>
      <c r="P1257" s="5"/>
      <c r="Q1257" s="5"/>
      <c r="R1257" s="5"/>
      <c r="S1257" s="5"/>
      <c r="T1257" s="5" t="s">
        <v>260</v>
      </c>
      <c r="U1257" s="6">
        <v>45627</v>
      </c>
      <c r="V1257" s="4" t="s">
        <v>1347</v>
      </c>
      <c r="W1257" s="4" t="s">
        <v>1329</v>
      </c>
      <c r="X1257" s="5" t="s">
        <v>18</v>
      </c>
      <c r="Y1257" s="5" t="s">
        <v>1348</v>
      </c>
      <c r="Z1257" s="5"/>
      <c r="AA1257" s="4" t="s">
        <v>3922</v>
      </c>
      <c r="AB1257" s="5"/>
      <c r="AC1257" s="5"/>
      <c r="AD1257" s="5" t="s">
        <v>1331</v>
      </c>
      <c r="AE1257" s="5"/>
      <c r="AF1257" s="6">
        <v>31410</v>
      </c>
      <c r="AG1257" s="5">
        <v>38</v>
      </c>
      <c r="AH1257" s="5">
        <v>100</v>
      </c>
      <c r="AI1257" s="5" t="s">
        <v>1332</v>
      </c>
      <c r="AJ1257" s="6">
        <v>44958</v>
      </c>
      <c r="AK1257" s="5">
        <v>1</v>
      </c>
      <c r="AL1257" s="6">
        <v>44958</v>
      </c>
      <c r="AM1257" s="5" t="s">
        <v>1333</v>
      </c>
      <c r="AN1257" s="5">
        <v>31470</v>
      </c>
      <c r="AO1257" s="5" t="s">
        <v>7654</v>
      </c>
      <c r="AP1257" s="5" t="s">
        <v>1335</v>
      </c>
      <c r="AQ1257" s="4" t="s">
        <v>1336</v>
      </c>
      <c r="AR1257" s="5" t="s">
        <v>12476</v>
      </c>
      <c r="AS1257" s="4" t="s">
        <v>1795</v>
      </c>
      <c r="AT1257" s="5" t="s">
        <v>1796</v>
      </c>
      <c r="AU1257" s="5" t="s">
        <v>41</v>
      </c>
      <c r="AV1257" s="4" t="s">
        <v>1797</v>
      </c>
      <c r="AW1257" s="5" t="s">
        <v>227</v>
      </c>
      <c r="AX1257" s="4" t="s">
        <v>2500</v>
      </c>
      <c r="AY1257" s="5" t="s">
        <v>2501</v>
      </c>
      <c r="AZ1257" s="5" t="s">
        <v>11</v>
      </c>
      <c r="BA1257" s="4" t="s">
        <v>2502</v>
      </c>
      <c r="BB1257" s="5" t="s">
        <v>2503</v>
      </c>
      <c r="BC1257" s="4" t="s">
        <v>7652</v>
      </c>
      <c r="BD1257" s="5" t="s">
        <v>7655</v>
      </c>
      <c r="BE1257" s="5" t="s">
        <v>260</v>
      </c>
      <c r="BF1257" s="5" t="s">
        <v>1333</v>
      </c>
      <c r="BG1257" s="4" t="s">
        <v>7656</v>
      </c>
      <c r="BH1257" s="5" t="s">
        <v>1343</v>
      </c>
    </row>
    <row r="1258" spans="1:60" x14ac:dyDescent="0.25">
      <c r="A1258">
        <f t="shared" si="110"/>
        <v>304758</v>
      </c>
      <c r="B1258">
        <f t="shared" si="111"/>
        <v>3102585</v>
      </c>
      <c r="C1258" s="17" t="str">
        <f t="shared" si="108"/>
        <v>CC</v>
      </c>
      <c r="D1258" t="str">
        <f t="shared" si="109"/>
        <v>REGION CENTRE EST</v>
      </c>
      <c r="E1258" s="12" t="str">
        <f t="shared" si="112"/>
        <v>TERRAIN</v>
      </c>
      <c r="F1258" s="4" t="s">
        <v>653</v>
      </c>
      <c r="G1258" s="4" t="s">
        <v>7657</v>
      </c>
      <c r="H1258" s="5">
        <v>1</v>
      </c>
      <c r="I1258" s="5"/>
      <c r="J1258" s="5">
        <v>1</v>
      </c>
      <c r="K1258" s="5" t="s">
        <v>1325</v>
      </c>
      <c r="L1258" s="5" t="s">
        <v>655</v>
      </c>
      <c r="M1258" s="5" t="s">
        <v>654</v>
      </c>
      <c r="N1258" s="5"/>
      <c r="O1258" s="5"/>
      <c r="P1258" s="5"/>
      <c r="Q1258" s="5"/>
      <c r="R1258" s="5"/>
      <c r="S1258" s="5"/>
      <c r="T1258" s="5" t="s">
        <v>25</v>
      </c>
      <c r="U1258" s="6">
        <v>44317</v>
      </c>
      <c r="V1258" s="4" t="s">
        <v>1363</v>
      </c>
      <c r="W1258" s="4" t="s">
        <v>1329</v>
      </c>
      <c r="X1258" s="5" t="s">
        <v>18</v>
      </c>
      <c r="Y1258" s="5"/>
      <c r="Z1258" s="5"/>
      <c r="AA1258" s="4" t="s">
        <v>7658</v>
      </c>
      <c r="AB1258" s="5"/>
      <c r="AC1258" s="5"/>
      <c r="AD1258" s="5" t="s">
        <v>1331</v>
      </c>
      <c r="AE1258" s="5"/>
      <c r="AF1258" s="6">
        <v>32130</v>
      </c>
      <c r="AG1258" s="5">
        <v>36</v>
      </c>
      <c r="AH1258" s="5">
        <v>100</v>
      </c>
      <c r="AI1258" s="5" t="s">
        <v>1332</v>
      </c>
      <c r="AJ1258" s="6">
        <v>44136</v>
      </c>
      <c r="AK1258" s="5">
        <v>4</v>
      </c>
      <c r="AL1258" s="6">
        <v>44136</v>
      </c>
      <c r="AM1258" s="5" t="s">
        <v>1333</v>
      </c>
      <c r="AN1258" s="5">
        <v>90170</v>
      </c>
      <c r="AO1258" s="5" t="s">
        <v>7659</v>
      </c>
      <c r="AP1258" s="5" t="s">
        <v>1536</v>
      </c>
      <c r="AQ1258" s="4" t="s">
        <v>12479</v>
      </c>
      <c r="AR1258" s="5" t="s">
        <v>12480</v>
      </c>
      <c r="AS1258" s="4" t="s">
        <v>1564</v>
      </c>
      <c r="AT1258" s="5" t="s">
        <v>1565</v>
      </c>
      <c r="AU1258" s="5" t="s">
        <v>41</v>
      </c>
      <c r="AV1258" s="4" t="s">
        <v>1566</v>
      </c>
      <c r="AW1258" s="5" t="s">
        <v>68</v>
      </c>
      <c r="AX1258" s="4" t="s">
        <v>4164</v>
      </c>
      <c r="AY1258" s="5" t="s">
        <v>4165</v>
      </c>
      <c r="AZ1258" s="5" t="s">
        <v>11</v>
      </c>
      <c r="BA1258" s="4" t="s">
        <v>4166</v>
      </c>
      <c r="BB1258" s="5" t="s">
        <v>4167</v>
      </c>
      <c r="BC1258" s="4" t="s">
        <v>7657</v>
      </c>
      <c r="BD1258" s="5" t="s">
        <v>7660</v>
      </c>
      <c r="BE1258" s="5" t="s">
        <v>25</v>
      </c>
      <c r="BF1258" s="5" t="s">
        <v>1333</v>
      </c>
      <c r="BG1258" s="4" t="s">
        <v>7661</v>
      </c>
      <c r="BH1258" s="5" t="s">
        <v>1343</v>
      </c>
    </row>
    <row r="1259" spans="1:60" x14ac:dyDescent="0.25">
      <c r="A1259">
        <f t="shared" si="110"/>
        <v>305951</v>
      </c>
      <c r="B1259">
        <f t="shared" si="111"/>
        <v>7023514</v>
      </c>
      <c r="C1259" s="17" t="str">
        <f t="shared" si="108"/>
        <v>CC</v>
      </c>
      <c r="D1259" t="str">
        <f t="shared" si="109"/>
        <v>REGION GRAND SUD</v>
      </c>
      <c r="E1259" s="12" t="str">
        <f t="shared" si="112"/>
        <v>TERRAIN</v>
      </c>
      <c r="F1259" s="4" t="s">
        <v>1167</v>
      </c>
      <c r="G1259" s="4" t="s">
        <v>7662</v>
      </c>
      <c r="H1259" s="5">
        <v>1</v>
      </c>
      <c r="I1259" s="5"/>
      <c r="J1259" s="5">
        <v>2</v>
      </c>
      <c r="K1259" s="5" t="s">
        <v>1345</v>
      </c>
      <c r="L1259" s="5" t="s">
        <v>565</v>
      </c>
      <c r="M1259" s="5" t="s">
        <v>1168</v>
      </c>
      <c r="N1259" s="5"/>
      <c r="O1259" s="5"/>
      <c r="P1259" s="5"/>
      <c r="Q1259" s="5"/>
      <c r="R1259" s="5"/>
      <c r="S1259" s="5"/>
      <c r="T1259" s="5" t="s">
        <v>25</v>
      </c>
      <c r="U1259" s="6">
        <v>45474</v>
      </c>
      <c r="V1259" s="5" t="s">
        <v>1363</v>
      </c>
      <c r="W1259" s="4" t="s">
        <v>1329</v>
      </c>
      <c r="X1259" s="5" t="s">
        <v>18</v>
      </c>
      <c r="Y1259" s="5"/>
      <c r="Z1259" s="5"/>
      <c r="AA1259" s="5" t="s">
        <v>7663</v>
      </c>
      <c r="AB1259" s="5"/>
      <c r="AC1259" s="5"/>
      <c r="AD1259" s="5" t="s">
        <v>1331</v>
      </c>
      <c r="AE1259" s="5"/>
      <c r="AF1259" s="5">
        <v>32885</v>
      </c>
      <c r="AG1259" s="5">
        <v>34</v>
      </c>
      <c r="AH1259" s="5">
        <v>100</v>
      </c>
      <c r="AI1259" s="5" t="s">
        <v>1332</v>
      </c>
      <c r="AJ1259" s="5">
        <v>45352</v>
      </c>
      <c r="AK1259" s="5">
        <v>0</v>
      </c>
      <c r="AL1259" s="5">
        <v>45352</v>
      </c>
      <c r="AM1259" s="5" t="s">
        <v>1333</v>
      </c>
      <c r="AN1259" s="5">
        <v>6300</v>
      </c>
      <c r="AO1259" s="5" t="s">
        <v>2100</v>
      </c>
      <c r="AP1259" s="5" t="s">
        <v>1335</v>
      </c>
      <c r="AQ1259" s="4" t="s">
        <v>1336</v>
      </c>
      <c r="AR1259" s="5" t="s">
        <v>12476</v>
      </c>
      <c r="AS1259" s="4" t="s">
        <v>1745</v>
      </c>
      <c r="AT1259" s="5" t="s">
        <v>1746</v>
      </c>
      <c r="AU1259" s="5" t="s">
        <v>41</v>
      </c>
      <c r="AV1259" s="4" t="s">
        <v>1747</v>
      </c>
      <c r="AW1259" s="5" t="s">
        <v>52</v>
      </c>
      <c r="AX1259" s="4"/>
      <c r="AY1259" s="5"/>
      <c r="AZ1259" s="5"/>
      <c r="BA1259" s="4" t="s">
        <v>2281</v>
      </c>
      <c r="BB1259" s="5" t="s">
        <v>2282</v>
      </c>
      <c r="BC1259" s="5" t="s">
        <v>7662</v>
      </c>
      <c r="BD1259" s="5" t="s">
        <v>7664</v>
      </c>
      <c r="BE1259" s="5" t="s">
        <v>25</v>
      </c>
      <c r="BF1259" s="5" t="s">
        <v>1333</v>
      </c>
      <c r="BG1259" s="5" t="s">
        <v>7665</v>
      </c>
      <c r="BH1259" s="5" t="s">
        <v>1343</v>
      </c>
    </row>
    <row r="1260" spans="1:60" x14ac:dyDescent="0.25">
      <c r="A1260">
        <f t="shared" si="110"/>
        <v>305408</v>
      </c>
      <c r="B1260">
        <f t="shared" si="111"/>
        <v>7021542</v>
      </c>
      <c r="C1260" s="17" t="str">
        <f t="shared" si="108"/>
        <v>CC</v>
      </c>
      <c r="D1260" t="str">
        <f t="shared" si="109"/>
        <v>REGION GRAND OUEST</v>
      </c>
      <c r="E1260" s="12" t="str">
        <f t="shared" si="112"/>
        <v>TERRAIN</v>
      </c>
      <c r="F1260" s="4" t="s">
        <v>7666</v>
      </c>
      <c r="G1260" s="4" t="s">
        <v>7667</v>
      </c>
      <c r="H1260" s="5">
        <v>1</v>
      </c>
      <c r="I1260" s="5"/>
      <c r="J1260" s="5">
        <v>2</v>
      </c>
      <c r="K1260" s="5" t="s">
        <v>1345</v>
      </c>
      <c r="L1260" s="5" t="s">
        <v>7668</v>
      </c>
      <c r="M1260" s="5" t="s">
        <v>4098</v>
      </c>
      <c r="N1260" s="5"/>
      <c r="O1260" s="5"/>
      <c r="P1260" s="5"/>
      <c r="Q1260" s="5"/>
      <c r="R1260" s="5"/>
      <c r="S1260" s="5"/>
      <c r="T1260" s="5" t="s">
        <v>25</v>
      </c>
      <c r="U1260" s="6">
        <v>45017</v>
      </c>
      <c r="V1260" s="4" t="s">
        <v>1363</v>
      </c>
      <c r="W1260" s="4" t="s">
        <v>1329</v>
      </c>
      <c r="X1260" s="5" t="s">
        <v>18</v>
      </c>
      <c r="Y1260" s="5"/>
      <c r="Z1260" s="5"/>
      <c r="AA1260" s="4" t="s">
        <v>4408</v>
      </c>
      <c r="AB1260" s="5"/>
      <c r="AC1260" s="5"/>
      <c r="AD1260" s="5" t="s">
        <v>1331</v>
      </c>
      <c r="AE1260" s="5"/>
      <c r="AF1260" s="6">
        <v>30554</v>
      </c>
      <c r="AG1260" s="5">
        <v>41</v>
      </c>
      <c r="AH1260" s="5">
        <v>100</v>
      </c>
      <c r="AI1260" s="5" t="s">
        <v>1332</v>
      </c>
      <c r="AJ1260" s="6">
        <v>44835</v>
      </c>
      <c r="AK1260" s="5">
        <v>2</v>
      </c>
      <c r="AL1260" s="6">
        <v>44835</v>
      </c>
      <c r="AM1260" s="5" t="s">
        <v>1333</v>
      </c>
      <c r="AN1260" s="5">
        <v>86240</v>
      </c>
      <c r="AO1260" s="5" t="s">
        <v>7669</v>
      </c>
      <c r="AP1260" s="5" t="s">
        <v>1413</v>
      </c>
      <c r="AQ1260" s="4" t="s">
        <v>1414</v>
      </c>
      <c r="AR1260" s="5" t="s">
        <v>19</v>
      </c>
      <c r="AS1260" s="4" t="s">
        <v>1585</v>
      </c>
      <c r="AT1260" s="5" t="s">
        <v>1586</v>
      </c>
      <c r="AU1260" s="5" t="s">
        <v>41</v>
      </c>
      <c r="AV1260" s="4" t="s">
        <v>1587</v>
      </c>
      <c r="AW1260" s="5" t="s">
        <v>340</v>
      </c>
      <c r="AX1260" s="4" t="s">
        <v>2259</v>
      </c>
      <c r="AY1260" s="5" t="s">
        <v>2260</v>
      </c>
      <c r="AZ1260" s="5" t="s">
        <v>11</v>
      </c>
      <c r="BA1260" s="4" t="s">
        <v>2261</v>
      </c>
      <c r="BB1260" s="5" t="s">
        <v>2262</v>
      </c>
      <c r="BC1260" s="4" t="s">
        <v>7667</v>
      </c>
      <c r="BD1260" s="5" t="s">
        <v>7670</v>
      </c>
      <c r="BE1260" s="5" t="s">
        <v>25</v>
      </c>
      <c r="BF1260" s="5" t="s">
        <v>1333</v>
      </c>
      <c r="BG1260" s="4" t="s">
        <v>7671</v>
      </c>
      <c r="BH1260" s="5" t="s">
        <v>1343</v>
      </c>
    </row>
    <row r="1261" spans="1:60" x14ac:dyDescent="0.25">
      <c r="A1261">
        <f t="shared" si="110"/>
        <v>306069</v>
      </c>
      <c r="B1261">
        <f t="shared" si="111"/>
        <v>7023794</v>
      </c>
      <c r="C1261" s="17" t="str">
        <f t="shared" si="108"/>
        <v>CC</v>
      </c>
      <c r="D1261" t="str">
        <f t="shared" si="109"/>
        <v>REGION GRAND OUEST</v>
      </c>
      <c r="E1261" s="12" t="str">
        <f t="shared" si="112"/>
        <v>TERRAIN</v>
      </c>
      <c r="F1261" s="4" t="s">
        <v>7672</v>
      </c>
      <c r="G1261" s="4" t="s">
        <v>7673</v>
      </c>
      <c r="H1261" s="5">
        <v>1</v>
      </c>
      <c r="I1261" s="5"/>
      <c r="J1261" s="5">
        <v>1</v>
      </c>
      <c r="K1261" s="5" t="s">
        <v>1325</v>
      </c>
      <c r="L1261" s="5" t="s">
        <v>451</v>
      </c>
      <c r="M1261" s="5" t="s">
        <v>7674</v>
      </c>
      <c r="N1261" s="5"/>
      <c r="O1261" s="6"/>
      <c r="P1261" s="5"/>
      <c r="Q1261" s="5"/>
      <c r="R1261" s="5"/>
      <c r="S1261" s="5"/>
      <c r="T1261" s="5" t="s">
        <v>25</v>
      </c>
      <c r="U1261" s="6">
        <v>45566</v>
      </c>
      <c r="V1261" s="4" t="s">
        <v>1363</v>
      </c>
      <c r="W1261" s="4" t="s">
        <v>1329</v>
      </c>
      <c r="X1261" s="5" t="s">
        <v>18</v>
      </c>
      <c r="Y1261" s="5"/>
      <c r="Z1261" s="5"/>
      <c r="AA1261" s="4" t="s">
        <v>7675</v>
      </c>
      <c r="AB1261" s="5"/>
      <c r="AC1261" s="5"/>
      <c r="AD1261" s="5" t="s">
        <v>1331</v>
      </c>
      <c r="AE1261" s="5"/>
      <c r="AF1261" s="6">
        <v>30894</v>
      </c>
      <c r="AG1261" s="5">
        <v>40</v>
      </c>
      <c r="AH1261" s="5">
        <v>100</v>
      </c>
      <c r="AI1261" s="5" t="s">
        <v>1332</v>
      </c>
      <c r="AJ1261" s="6">
        <v>45444</v>
      </c>
      <c r="AK1261" s="5">
        <v>0</v>
      </c>
      <c r="AL1261" s="6">
        <v>45444</v>
      </c>
      <c r="AM1261" s="5" t="s">
        <v>1333</v>
      </c>
      <c r="AN1261" s="5">
        <v>86000</v>
      </c>
      <c r="AO1261" s="5" t="s">
        <v>2258</v>
      </c>
      <c r="AP1261" s="5" t="s">
        <v>1413</v>
      </c>
      <c r="AQ1261" s="4" t="s">
        <v>1414</v>
      </c>
      <c r="AR1261" s="5" t="s">
        <v>19</v>
      </c>
      <c r="AS1261" s="4" t="s">
        <v>1585</v>
      </c>
      <c r="AT1261" s="5" t="s">
        <v>1586</v>
      </c>
      <c r="AU1261" s="5" t="s">
        <v>41</v>
      </c>
      <c r="AV1261" s="4" t="s">
        <v>1587</v>
      </c>
      <c r="AW1261" s="5" t="s">
        <v>340</v>
      </c>
      <c r="AX1261" s="4" t="s">
        <v>2259</v>
      </c>
      <c r="AY1261" s="5" t="s">
        <v>2260</v>
      </c>
      <c r="AZ1261" s="5" t="s">
        <v>11</v>
      </c>
      <c r="BA1261" s="4" t="s">
        <v>2261</v>
      </c>
      <c r="BB1261" s="5" t="s">
        <v>2262</v>
      </c>
      <c r="BC1261" s="4" t="s">
        <v>7673</v>
      </c>
      <c r="BD1261" s="5" t="s">
        <v>7676</v>
      </c>
      <c r="BE1261" s="5" t="s">
        <v>25</v>
      </c>
      <c r="BF1261" s="5" t="s">
        <v>1333</v>
      </c>
      <c r="BG1261" s="4" t="s">
        <v>7677</v>
      </c>
      <c r="BH1261" s="5" t="s">
        <v>1343</v>
      </c>
    </row>
    <row r="1262" spans="1:60" x14ac:dyDescent="0.25">
      <c r="A1262">
        <f t="shared" si="110"/>
        <v>304402</v>
      </c>
      <c r="B1262">
        <f t="shared" si="111"/>
        <v>3102376</v>
      </c>
      <c r="C1262" s="17" t="str">
        <f t="shared" si="108"/>
        <v>CC</v>
      </c>
      <c r="D1262" t="str">
        <f t="shared" si="109"/>
        <v>REGION GRAND OUEST</v>
      </c>
      <c r="E1262" s="12" t="str">
        <f t="shared" si="112"/>
        <v>TERRAIN</v>
      </c>
      <c r="F1262" s="4" t="s">
        <v>7678</v>
      </c>
      <c r="G1262" s="4" t="s">
        <v>7679</v>
      </c>
      <c r="H1262" s="5">
        <v>1</v>
      </c>
      <c r="I1262" s="5"/>
      <c r="J1262" s="5">
        <v>1</v>
      </c>
      <c r="K1262" s="5" t="s">
        <v>1325</v>
      </c>
      <c r="L1262" s="5" t="s">
        <v>7680</v>
      </c>
      <c r="M1262" s="5" t="s">
        <v>7681</v>
      </c>
      <c r="N1262" s="5" t="s">
        <v>245</v>
      </c>
      <c r="O1262" s="5">
        <v>43709</v>
      </c>
      <c r="P1262" s="5"/>
      <c r="Q1262" s="5" t="s">
        <v>1346</v>
      </c>
      <c r="R1262" s="5">
        <v>5</v>
      </c>
      <c r="S1262" s="5" t="s">
        <v>18</v>
      </c>
      <c r="T1262" s="5" t="s">
        <v>25</v>
      </c>
      <c r="U1262" s="6">
        <v>43739</v>
      </c>
      <c r="V1262" s="4" t="s">
        <v>1363</v>
      </c>
      <c r="W1262" s="4" t="s">
        <v>1329</v>
      </c>
      <c r="X1262" s="5" t="s">
        <v>18</v>
      </c>
      <c r="Y1262" s="5"/>
      <c r="Z1262" s="5"/>
      <c r="AA1262" s="4" t="s">
        <v>2005</v>
      </c>
      <c r="AB1262" s="5" t="s">
        <v>1331</v>
      </c>
      <c r="AC1262" s="5"/>
      <c r="AD1262" s="5" t="s">
        <v>1331</v>
      </c>
      <c r="AE1262" s="5"/>
      <c r="AF1262" s="6">
        <v>29556</v>
      </c>
      <c r="AG1262" s="5">
        <v>44</v>
      </c>
      <c r="AH1262" s="5">
        <v>100</v>
      </c>
      <c r="AI1262" s="5" t="s">
        <v>1332</v>
      </c>
      <c r="AJ1262" s="6">
        <v>43739</v>
      </c>
      <c r="AK1262" s="5">
        <v>5</v>
      </c>
      <c r="AL1262" s="6">
        <v>43739</v>
      </c>
      <c r="AM1262" s="5" t="s">
        <v>1333</v>
      </c>
      <c r="AN1262" s="5">
        <v>35000</v>
      </c>
      <c r="AO1262" s="5" t="s">
        <v>3611</v>
      </c>
      <c r="AP1262" s="5" t="s">
        <v>1413</v>
      </c>
      <c r="AQ1262" s="4" t="s">
        <v>1414</v>
      </c>
      <c r="AR1262" s="5" t="s">
        <v>19</v>
      </c>
      <c r="AS1262" s="4" t="s">
        <v>1828</v>
      </c>
      <c r="AT1262" s="5" t="s">
        <v>1829</v>
      </c>
      <c r="AU1262" s="5" t="s">
        <v>41</v>
      </c>
      <c r="AV1262" s="4" t="s">
        <v>1830</v>
      </c>
      <c r="AW1262" s="5" t="s">
        <v>148</v>
      </c>
      <c r="AX1262" s="4" t="s">
        <v>2375</v>
      </c>
      <c r="AY1262" s="5" t="s">
        <v>2376</v>
      </c>
      <c r="AZ1262" s="5" t="s">
        <v>11</v>
      </c>
      <c r="BA1262" s="4" t="s">
        <v>2377</v>
      </c>
      <c r="BB1262" s="5" t="s">
        <v>2378</v>
      </c>
      <c r="BC1262" s="4" t="s">
        <v>7679</v>
      </c>
      <c r="BD1262" s="5" t="s">
        <v>7682</v>
      </c>
      <c r="BE1262" s="5" t="s">
        <v>25</v>
      </c>
      <c r="BF1262" s="5" t="s">
        <v>1333</v>
      </c>
      <c r="BG1262" s="4" t="s">
        <v>7683</v>
      </c>
      <c r="BH1262" s="5" t="s">
        <v>1343</v>
      </c>
    </row>
    <row r="1263" spans="1:60" x14ac:dyDescent="0.25">
      <c r="A1263">
        <f t="shared" si="110"/>
        <v>303912</v>
      </c>
      <c r="B1263">
        <f t="shared" si="111"/>
        <v>3102094</v>
      </c>
      <c r="C1263" s="17" t="str">
        <f t="shared" si="108"/>
        <v>CC</v>
      </c>
      <c r="D1263" t="str">
        <f t="shared" si="109"/>
        <v>REGION ILE DE FRANCE NORD</v>
      </c>
      <c r="E1263" s="12" t="str">
        <f t="shared" si="112"/>
        <v>TERRAIN</v>
      </c>
      <c r="F1263" s="4" t="s">
        <v>1119</v>
      </c>
      <c r="G1263" s="4" t="s">
        <v>7684</v>
      </c>
      <c r="H1263" s="5">
        <v>1</v>
      </c>
      <c r="I1263" s="5"/>
      <c r="J1263" s="5">
        <v>1</v>
      </c>
      <c r="K1263" s="5" t="s">
        <v>1325</v>
      </c>
      <c r="L1263" s="5" t="s">
        <v>181</v>
      </c>
      <c r="M1263" s="5" t="s">
        <v>1120</v>
      </c>
      <c r="N1263" s="5" t="s">
        <v>245</v>
      </c>
      <c r="O1263" s="5">
        <v>43221</v>
      </c>
      <c r="P1263" s="5"/>
      <c r="Q1263" s="5" t="s">
        <v>1346</v>
      </c>
      <c r="R1263" s="5">
        <v>5</v>
      </c>
      <c r="S1263" s="5" t="s">
        <v>18</v>
      </c>
      <c r="T1263" s="5" t="s">
        <v>25</v>
      </c>
      <c r="U1263" s="6">
        <v>43252</v>
      </c>
      <c r="V1263" s="4" t="s">
        <v>1363</v>
      </c>
      <c r="W1263" s="4" t="s">
        <v>1329</v>
      </c>
      <c r="X1263" s="5" t="s">
        <v>18</v>
      </c>
      <c r="Y1263" s="5"/>
      <c r="Z1263" s="5"/>
      <c r="AA1263" s="5" t="s">
        <v>7685</v>
      </c>
      <c r="AB1263" s="5" t="s">
        <v>1331</v>
      </c>
      <c r="AC1263" s="5"/>
      <c r="AD1263" s="5" t="s">
        <v>1331</v>
      </c>
      <c r="AE1263" s="5"/>
      <c r="AF1263" s="6">
        <v>30095</v>
      </c>
      <c r="AG1263" s="5">
        <v>42</v>
      </c>
      <c r="AH1263" s="5">
        <v>100</v>
      </c>
      <c r="AI1263" s="5" t="s">
        <v>1332</v>
      </c>
      <c r="AJ1263" s="6">
        <v>43252</v>
      </c>
      <c r="AK1263" s="5">
        <v>6</v>
      </c>
      <c r="AL1263" s="6">
        <v>43252</v>
      </c>
      <c r="AM1263" s="5" t="s">
        <v>1333</v>
      </c>
      <c r="AN1263" s="5">
        <v>62660</v>
      </c>
      <c r="AO1263" s="5" t="s">
        <v>7686</v>
      </c>
      <c r="AP1263" s="5" t="s">
        <v>12477</v>
      </c>
      <c r="AQ1263" s="4" t="s">
        <v>1351</v>
      </c>
      <c r="AR1263" s="5" t="s">
        <v>12478</v>
      </c>
      <c r="AS1263" s="4" t="s">
        <v>1450</v>
      </c>
      <c r="AT1263" s="5" t="s">
        <v>1451</v>
      </c>
      <c r="AU1263" s="5" t="s">
        <v>41</v>
      </c>
      <c r="AV1263" s="4" t="s">
        <v>1452</v>
      </c>
      <c r="AW1263" s="5" t="s">
        <v>230</v>
      </c>
      <c r="AX1263" s="4" t="s">
        <v>1453</v>
      </c>
      <c r="AY1263" s="5" t="s">
        <v>1454</v>
      </c>
      <c r="AZ1263" s="5" t="s">
        <v>11</v>
      </c>
      <c r="BA1263" s="4" t="s">
        <v>1455</v>
      </c>
      <c r="BB1263" s="5" t="s">
        <v>1456</v>
      </c>
      <c r="BC1263" s="5" t="s">
        <v>7684</v>
      </c>
      <c r="BD1263" s="5" t="s">
        <v>7687</v>
      </c>
      <c r="BE1263" s="5" t="s">
        <v>25</v>
      </c>
      <c r="BF1263" s="5" t="s">
        <v>1333</v>
      </c>
      <c r="BG1263" s="5" t="s">
        <v>7688</v>
      </c>
      <c r="BH1263" s="5" t="s">
        <v>1343</v>
      </c>
    </row>
    <row r="1264" spans="1:60" x14ac:dyDescent="0.25">
      <c r="A1264">
        <f t="shared" si="110"/>
        <v>306395</v>
      </c>
      <c r="B1264">
        <f t="shared" si="111"/>
        <v>7024301</v>
      </c>
      <c r="C1264" s="17" t="str">
        <f t="shared" si="108"/>
        <v>CC</v>
      </c>
      <c r="D1264" t="str">
        <f t="shared" si="109"/>
        <v>REGION GRAND OUEST</v>
      </c>
      <c r="E1264" s="12" t="str">
        <f t="shared" si="112"/>
        <v>TERRAIN</v>
      </c>
      <c r="F1264" s="4" t="s">
        <v>7689</v>
      </c>
      <c r="G1264" s="4" t="s">
        <v>7690</v>
      </c>
      <c r="H1264" s="5">
        <v>1</v>
      </c>
      <c r="I1264" s="5"/>
      <c r="J1264" s="5">
        <v>1</v>
      </c>
      <c r="K1264" s="5" t="s">
        <v>1325</v>
      </c>
      <c r="L1264" s="5" t="s">
        <v>356</v>
      </c>
      <c r="M1264" s="5" t="s">
        <v>7691</v>
      </c>
      <c r="N1264" s="5"/>
      <c r="O1264" s="5"/>
      <c r="P1264" s="5"/>
      <c r="Q1264" s="5"/>
      <c r="R1264" s="5"/>
      <c r="S1264" s="5"/>
      <c r="T1264" s="5" t="s">
        <v>245</v>
      </c>
      <c r="U1264" s="6">
        <v>45566</v>
      </c>
      <c r="V1264" s="5" t="s">
        <v>1328</v>
      </c>
      <c r="W1264" s="4" t="s">
        <v>1329</v>
      </c>
      <c r="X1264" s="5" t="s">
        <v>18</v>
      </c>
      <c r="Y1264" s="5"/>
      <c r="Z1264" s="5"/>
      <c r="AA1264" s="4" t="s">
        <v>1786</v>
      </c>
      <c r="AB1264" s="5"/>
      <c r="AC1264" s="5"/>
      <c r="AD1264" s="5" t="s">
        <v>1331</v>
      </c>
      <c r="AE1264" s="5"/>
      <c r="AF1264" s="5">
        <v>34320</v>
      </c>
      <c r="AG1264" s="5">
        <v>30</v>
      </c>
      <c r="AH1264" s="5">
        <v>100</v>
      </c>
      <c r="AI1264" s="5" t="s">
        <v>1332</v>
      </c>
      <c r="AJ1264" s="5">
        <v>45566</v>
      </c>
      <c r="AK1264" s="5">
        <v>0</v>
      </c>
      <c r="AL1264" s="5">
        <v>45566</v>
      </c>
      <c r="AM1264" s="5" t="s">
        <v>1333</v>
      </c>
      <c r="AN1264" s="5">
        <v>85000</v>
      </c>
      <c r="AO1264" s="5" t="s">
        <v>3875</v>
      </c>
      <c r="AP1264" s="5" t="s">
        <v>1413</v>
      </c>
      <c r="AQ1264" s="4" t="s">
        <v>1414</v>
      </c>
      <c r="AR1264" s="5" t="s">
        <v>19</v>
      </c>
      <c r="AS1264" s="4" t="s">
        <v>1549</v>
      </c>
      <c r="AT1264" s="5" t="s">
        <v>1550</v>
      </c>
      <c r="AU1264" s="5" t="s">
        <v>41</v>
      </c>
      <c r="AV1264" s="4" t="s">
        <v>1551</v>
      </c>
      <c r="AW1264" s="5" t="s">
        <v>135</v>
      </c>
      <c r="AX1264" s="4" t="s">
        <v>2530</v>
      </c>
      <c r="AY1264" s="5" t="s">
        <v>2531</v>
      </c>
      <c r="AZ1264" s="5" t="s">
        <v>11</v>
      </c>
      <c r="BA1264" s="4" t="s">
        <v>2532</v>
      </c>
      <c r="BB1264" s="5" t="s">
        <v>2533</v>
      </c>
      <c r="BC1264" s="4" t="s">
        <v>7690</v>
      </c>
      <c r="BD1264" s="5" t="s">
        <v>7692</v>
      </c>
      <c r="BE1264" s="5" t="s">
        <v>245</v>
      </c>
      <c r="BF1264" s="5" t="s">
        <v>1333</v>
      </c>
      <c r="BG1264" s="4" t="s">
        <v>7693</v>
      </c>
      <c r="BH1264" s="5" t="s">
        <v>1343</v>
      </c>
    </row>
    <row r="1265" spans="1:60" x14ac:dyDescent="0.25">
      <c r="A1265">
        <f t="shared" si="110"/>
        <v>304072</v>
      </c>
      <c r="B1265">
        <f t="shared" si="111"/>
        <v>3102197</v>
      </c>
      <c r="C1265" s="17" t="str">
        <f t="shared" si="108"/>
        <v>CC</v>
      </c>
      <c r="D1265" t="str">
        <f t="shared" si="109"/>
        <v>REGION ILE DE FRANCE NORD</v>
      </c>
      <c r="E1265" s="12" t="str">
        <f t="shared" si="112"/>
        <v>TERRAIN</v>
      </c>
      <c r="F1265" s="4" t="s">
        <v>768</v>
      </c>
      <c r="G1265" s="4" t="s">
        <v>7694</v>
      </c>
      <c r="H1265" s="5">
        <v>1</v>
      </c>
      <c r="I1265" s="5"/>
      <c r="J1265" s="5">
        <v>2</v>
      </c>
      <c r="K1265" s="5" t="s">
        <v>1345</v>
      </c>
      <c r="L1265" s="5" t="s">
        <v>770</v>
      </c>
      <c r="M1265" s="5" t="s">
        <v>769</v>
      </c>
      <c r="N1265" s="5" t="s">
        <v>245</v>
      </c>
      <c r="O1265" s="5">
        <v>45597</v>
      </c>
      <c r="P1265" s="5"/>
      <c r="Q1265" s="5" t="s">
        <v>1346</v>
      </c>
      <c r="R1265" s="5">
        <v>5</v>
      </c>
      <c r="S1265" s="5" t="s">
        <v>18</v>
      </c>
      <c r="T1265" s="5" t="s">
        <v>260</v>
      </c>
      <c r="U1265" s="6">
        <v>45627</v>
      </c>
      <c r="V1265" s="5" t="s">
        <v>1347</v>
      </c>
      <c r="W1265" s="4" t="s">
        <v>1329</v>
      </c>
      <c r="X1265" s="5" t="s">
        <v>18</v>
      </c>
      <c r="Y1265" s="5" t="s">
        <v>1348</v>
      </c>
      <c r="Z1265" s="5"/>
      <c r="AA1265" s="4" t="s">
        <v>2357</v>
      </c>
      <c r="AB1265" s="5" t="s">
        <v>1331</v>
      </c>
      <c r="AC1265" s="5"/>
      <c r="AD1265" s="5" t="s">
        <v>1331</v>
      </c>
      <c r="AE1265" s="5"/>
      <c r="AF1265" s="5">
        <v>31678</v>
      </c>
      <c r="AG1265" s="5">
        <v>38</v>
      </c>
      <c r="AH1265" s="5">
        <v>100</v>
      </c>
      <c r="AI1265" s="5" t="s">
        <v>1332</v>
      </c>
      <c r="AJ1265" s="5">
        <v>43405</v>
      </c>
      <c r="AK1265" s="5">
        <v>6</v>
      </c>
      <c r="AL1265" s="5">
        <v>43405</v>
      </c>
      <c r="AM1265" s="5" t="s">
        <v>1333</v>
      </c>
      <c r="AN1265" s="5"/>
      <c r="AO1265" s="5"/>
      <c r="AP1265" s="5" t="s">
        <v>12477</v>
      </c>
      <c r="AQ1265" s="4" t="s">
        <v>1351</v>
      </c>
      <c r="AR1265" s="5" t="s">
        <v>12478</v>
      </c>
      <c r="AS1265" s="4" t="s">
        <v>1450</v>
      </c>
      <c r="AT1265" s="5" t="s">
        <v>1451</v>
      </c>
      <c r="AU1265" s="5" t="s">
        <v>41</v>
      </c>
      <c r="AV1265" s="4" t="s">
        <v>1452</v>
      </c>
      <c r="AW1265" s="5" t="s">
        <v>230</v>
      </c>
      <c r="AX1265" s="4" t="s">
        <v>1453</v>
      </c>
      <c r="AY1265" s="5" t="s">
        <v>1454</v>
      </c>
      <c r="AZ1265" s="5" t="s">
        <v>11</v>
      </c>
      <c r="BA1265" s="4" t="s">
        <v>1455</v>
      </c>
      <c r="BB1265" s="5" t="s">
        <v>1456</v>
      </c>
      <c r="BC1265" s="4" t="s">
        <v>7694</v>
      </c>
      <c r="BD1265" s="5" t="s">
        <v>7695</v>
      </c>
      <c r="BE1265" s="5" t="s">
        <v>260</v>
      </c>
      <c r="BF1265" s="5" t="s">
        <v>1333</v>
      </c>
      <c r="BG1265" s="4" t="s">
        <v>7696</v>
      </c>
      <c r="BH1265" s="5" t="s">
        <v>1343</v>
      </c>
    </row>
    <row r="1266" spans="1:60" x14ac:dyDescent="0.25">
      <c r="A1266">
        <f t="shared" si="110"/>
        <v>302999</v>
      </c>
      <c r="B1266">
        <f t="shared" si="111"/>
        <v>3101648</v>
      </c>
      <c r="C1266" s="17" t="str">
        <f t="shared" si="108"/>
        <v>CC</v>
      </c>
      <c r="D1266" t="str">
        <f t="shared" si="109"/>
        <v>REGION GRAND SUD</v>
      </c>
      <c r="E1266" s="12" t="str">
        <f t="shared" si="112"/>
        <v>TERRAIN</v>
      </c>
      <c r="F1266" s="4" t="s">
        <v>7697</v>
      </c>
      <c r="G1266" s="4" t="s">
        <v>7698</v>
      </c>
      <c r="H1266" s="5">
        <v>1</v>
      </c>
      <c r="I1266" s="5"/>
      <c r="J1266" s="5">
        <v>1</v>
      </c>
      <c r="K1266" s="5" t="s">
        <v>1325</v>
      </c>
      <c r="L1266" s="5" t="s">
        <v>107</v>
      </c>
      <c r="M1266" s="5" t="s">
        <v>7699</v>
      </c>
      <c r="N1266" s="5" t="s">
        <v>71</v>
      </c>
      <c r="O1266" s="5">
        <v>44866</v>
      </c>
      <c r="P1266" s="5"/>
      <c r="Q1266" s="5" t="s">
        <v>1346</v>
      </c>
      <c r="R1266" s="5">
        <v>5</v>
      </c>
      <c r="S1266" s="5" t="s">
        <v>5</v>
      </c>
      <c r="T1266" s="5" t="s">
        <v>3</v>
      </c>
      <c r="U1266" s="6">
        <v>44896</v>
      </c>
      <c r="V1266" s="5" t="s">
        <v>1487</v>
      </c>
      <c r="W1266" s="4" t="s">
        <v>1329</v>
      </c>
      <c r="X1266" s="5" t="s">
        <v>5</v>
      </c>
      <c r="Y1266" s="5" t="s">
        <v>1348</v>
      </c>
      <c r="Z1266" s="5"/>
      <c r="AA1266" s="4" t="s">
        <v>5012</v>
      </c>
      <c r="AB1266" s="5">
        <v>5</v>
      </c>
      <c r="AC1266" s="5"/>
      <c r="AD1266" s="5">
        <v>5</v>
      </c>
      <c r="AE1266" s="5"/>
      <c r="AF1266" s="5">
        <v>29462</v>
      </c>
      <c r="AG1266" s="5">
        <v>44</v>
      </c>
      <c r="AH1266" s="5">
        <v>100</v>
      </c>
      <c r="AI1266" s="5" t="s">
        <v>1332</v>
      </c>
      <c r="AJ1266" s="5">
        <v>42491</v>
      </c>
      <c r="AK1266" s="5">
        <v>8</v>
      </c>
      <c r="AL1266" s="5">
        <v>42491</v>
      </c>
      <c r="AM1266" s="5" t="s">
        <v>1333</v>
      </c>
      <c r="AN1266" s="5">
        <v>84450</v>
      </c>
      <c r="AO1266" s="5" t="s">
        <v>7700</v>
      </c>
      <c r="AP1266" s="5" t="s">
        <v>1335</v>
      </c>
      <c r="AQ1266" s="4" t="s">
        <v>1336</v>
      </c>
      <c r="AR1266" s="5" t="s">
        <v>12476</v>
      </c>
      <c r="AS1266" s="4" t="s">
        <v>1403</v>
      </c>
      <c r="AT1266" s="5" t="s">
        <v>1404</v>
      </c>
      <c r="AU1266" s="5" t="s">
        <v>41</v>
      </c>
      <c r="AV1266" s="4" t="s">
        <v>1405</v>
      </c>
      <c r="AW1266" s="5" t="s">
        <v>61</v>
      </c>
      <c r="AX1266" s="4"/>
      <c r="AY1266" s="5"/>
      <c r="AZ1266" s="5"/>
      <c r="BA1266" s="4" t="s">
        <v>1406</v>
      </c>
      <c r="BB1266" s="5" t="s">
        <v>1407</v>
      </c>
      <c r="BC1266" s="4" t="s">
        <v>7698</v>
      </c>
      <c r="BD1266" s="5" t="s">
        <v>7701</v>
      </c>
      <c r="BE1266" s="5" t="s">
        <v>3</v>
      </c>
      <c r="BF1266" s="5" t="s">
        <v>1333</v>
      </c>
      <c r="BG1266" s="4" t="s">
        <v>7702</v>
      </c>
      <c r="BH1266" s="5" t="s">
        <v>1343</v>
      </c>
    </row>
    <row r="1267" spans="1:60" x14ac:dyDescent="0.25">
      <c r="A1267">
        <f t="shared" si="110"/>
        <v>301223</v>
      </c>
      <c r="B1267">
        <f t="shared" si="111"/>
        <v>3100812</v>
      </c>
      <c r="C1267" s="17" t="str">
        <f t="shared" si="108"/>
        <v>CC</v>
      </c>
      <c r="D1267" t="str">
        <f t="shared" si="109"/>
        <v>REGION GRAND SUD</v>
      </c>
      <c r="E1267" s="12" t="str">
        <f t="shared" si="112"/>
        <v>TERRAIN</v>
      </c>
      <c r="F1267" s="4" t="s">
        <v>7703</v>
      </c>
      <c r="G1267" s="4" t="s">
        <v>7704</v>
      </c>
      <c r="H1267" s="5">
        <v>1</v>
      </c>
      <c r="I1267" s="5"/>
      <c r="J1267" s="5">
        <v>2</v>
      </c>
      <c r="K1267" s="5" t="s">
        <v>1345</v>
      </c>
      <c r="L1267" s="5" t="s">
        <v>1042</v>
      </c>
      <c r="M1267" s="5" t="s">
        <v>7705</v>
      </c>
      <c r="N1267" s="5" t="s">
        <v>16</v>
      </c>
      <c r="O1267" s="5">
        <v>41426</v>
      </c>
      <c r="P1267" s="5"/>
      <c r="Q1267" s="5" t="s">
        <v>1346</v>
      </c>
      <c r="R1267" s="5">
        <v>5</v>
      </c>
      <c r="S1267" s="5" t="s">
        <v>18</v>
      </c>
      <c r="T1267" s="5" t="s">
        <v>60</v>
      </c>
      <c r="U1267" s="6">
        <v>41456</v>
      </c>
      <c r="V1267" s="5" t="s">
        <v>1773</v>
      </c>
      <c r="W1267" s="4" t="s">
        <v>1329</v>
      </c>
      <c r="X1267" s="5" t="s">
        <v>18</v>
      </c>
      <c r="Y1267" s="5"/>
      <c r="Z1267" s="5"/>
      <c r="AA1267" s="4" t="s">
        <v>7706</v>
      </c>
      <c r="AB1267" s="5" t="s">
        <v>1393</v>
      </c>
      <c r="AC1267" s="5"/>
      <c r="AD1267" s="5" t="s">
        <v>1393</v>
      </c>
      <c r="AE1267" s="5"/>
      <c r="AF1267" s="5">
        <v>27569</v>
      </c>
      <c r="AG1267" s="5">
        <v>49</v>
      </c>
      <c r="AH1267" s="5">
        <v>100</v>
      </c>
      <c r="AI1267" s="5" t="s">
        <v>1332</v>
      </c>
      <c r="AJ1267" s="5">
        <v>41456</v>
      </c>
      <c r="AK1267" s="5">
        <v>11</v>
      </c>
      <c r="AL1267" s="5">
        <v>41456</v>
      </c>
      <c r="AM1267" s="5" t="s">
        <v>1333</v>
      </c>
      <c r="AN1267" s="5">
        <v>38620</v>
      </c>
      <c r="AO1267" s="5" t="s">
        <v>7707</v>
      </c>
      <c r="AP1267" s="5" t="s">
        <v>1335</v>
      </c>
      <c r="AQ1267" s="4" t="s">
        <v>1336</v>
      </c>
      <c r="AR1267" s="5" t="s">
        <v>12476</v>
      </c>
      <c r="AS1267" s="4" t="s">
        <v>1522</v>
      </c>
      <c r="AT1267" s="5" t="s">
        <v>1523</v>
      </c>
      <c r="AU1267" s="5" t="s">
        <v>41</v>
      </c>
      <c r="AV1267" s="4" t="s">
        <v>1524</v>
      </c>
      <c r="AW1267" s="5" t="s">
        <v>93</v>
      </c>
      <c r="AX1267" s="4"/>
      <c r="AY1267" s="5"/>
      <c r="AZ1267" s="5"/>
      <c r="BA1267" s="4" t="s">
        <v>1525</v>
      </c>
      <c r="BB1267" s="5" t="s">
        <v>1526</v>
      </c>
      <c r="BC1267" s="4" t="s">
        <v>7704</v>
      </c>
      <c r="BD1267" s="5" t="s">
        <v>7708</v>
      </c>
      <c r="BE1267" s="5" t="s">
        <v>60</v>
      </c>
      <c r="BF1267" s="5" t="s">
        <v>1333</v>
      </c>
      <c r="BG1267" s="4" t="s">
        <v>7709</v>
      </c>
      <c r="BH1267" s="5" t="s">
        <v>1343</v>
      </c>
    </row>
    <row r="1268" spans="1:60" x14ac:dyDescent="0.25">
      <c r="A1268">
        <f t="shared" si="110"/>
        <v>302635</v>
      </c>
      <c r="B1268">
        <f t="shared" si="111"/>
        <v>3101452</v>
      </c>
      <c r="C1268" t="str">
        <f t="shared" si="108"/>
        <v>CC</v>
      </c>
      <c r="D1268" t="str">
        <f t="shared" si="109"/>
        <v>SUPPORT COMMERCIAL</v>
      </c>
      <c r="E1268" s="12" t="str">
        <f t="shared" si="112"/>
        <v>TERRAIN</v>
      </c>
      <c r="F1268" s="4" t="s">
        <v>270</v>
      </c>
      <c r="G1268" s="4" t="s">
        <v>7710</v>
      </c>
      <c r="H1268" s="5">
        <v>1</v>
      </c>
      <c r="I1268" s="5"/>
      <c r="J1268" s="5">
        <v>2</v>
      </c>
      <c r="K1268" s="5" t="s">
        <v>1345</v>
      </c>
      <c r="L1268" s="5" t="s">
        <v>271</v>
      </c>
      <c r="M1268" s="5" t="s">
        <v>40</v>
      </c>
      <c r="N1268" s="5" t="s">
        <v>260</v>
      </c>
      <c r="O1268" s="5">
        <v>42186</v>
      </c>
      <c r="P1268" s="5"/>
      <c r="Q1268" s="5" t="s">
        <v>1346</v>
      </c>
      <c r="R1268" s="5">
        <v>2</v>
      </c>
      <c r="S1268" s="5" t="s">
        <v>5</v>
      </c>
      <c r="T1268" s="5" t="s">
        <v>272</v>
      </c>
      <c r="U1268" s="6">
        <v>42217</v>
      </c>
      <c r="V1268" s="5" t="s">
        <v>2160</v>
      </c>
      <c r="W1268" s="4" t="s">
        <v>2161</v>
      </c>
      <c r="X1268" s="5" t="s">
        <v>5</v>
      </c>
      <c r="Y1268" s="5"/>
      <c r="Z1268" s="5"/>
      <c r="AA1268" s="4"/>
      <c r="AB1268" s="5">
        <v>5</v>
      </c>
      <c r="AC1268" s="5"/>
      <c r="AD1268" s="5">
        <v>5</v>
      </c>
      <c r="AE1268" s="5"/>
      <c r="AF1268" s="5">
        <v>23276</v>
      </c>
      <c r="AG1268" s="5">
        <v>61</v>
      </c>
      <c r="AH1268" s="5">
        <v>100</v>
      </c>
      <c r="AI1268" s="5" t="s">
        <v>1332</v>
      </c>
      <c r="AJ1268" s="5">
        <v>42217</v>
      </c>
      <c r="AK1268" s="5">
        <v>9</v>
      </c>
      <c r="AL1268" s="5">
        <v>42217</v>
      </c>
      <c r="AM1268" s="5"/>
      <c r="AN1268" s="5">
        <v>40600</v>
      </c>
      <c r="AO1268" s="5" t="s">
        <v>7711</v>
      </c>
      <c r="AP1268" s="5"/>
      <c r="AQ1268" s="4" t="s">
        <v>2163</v>
      </c>
      <c r="AR1268" s="5" t="s">
        <v>273</v>
      </c>
      <c r="AS1268" s="4"/>
      <c r="AT1268" s="5"/>
      <c r="AU1268" s="5"/>
      <c r="AV1268" s="4"/>
      <c r="AW1268" s="5"/>
      <c r="AX1268" s="4"/>
      <c r="AY1268" s="5"/>
      <c r="AZ1268" s="5"/>
      <c r="BA1268" s="4"/>
      <c r="BB1268" s="5"/>
      <c r="BC1268" s="5"/>
      <c r="BD1268" s="5"/>
      <c r="BE1268" s="5"/>
      <c r="BF1268" s="5" t="s">
        <v>2164</v>
      </c>
      <c r="BG1268" s="4"/>
      <c r="BH1268" s="5"/>
    </row>
    <row r="1269" spans="1:60" x14ac:dyDescent="0.25">
      <c r="A1269">
        <f t="shared" si="110"/>
        <v>172993</v>
      </c>
      <c r="B1269">
        <f t="shared" si="111"/>
        <v>3000517</v>
      </c>
      <c r="C1269" s="17" t="str">
        <f t="shared" si="108"/>
        <v>CC</v>
      </c>
      <c r="D1269" t="str">
        <f t="shared" si="109"/>
        <v>REGION CENTRE EST</v>
      </c>
      <c r="E1269" s="12" t="str">
        <f t="shared" si="112"/>
        <v>TERRAIN</v>
      </c>
      <c r="F1269" s="4" t="s">
        <v>43</v>
      </c>
      <c r="G1269" s="4" t="s">
        <v>7712</v>
      </c>
      <c r="H1269" s="5">
        <v>1</v>
      </c>
      <c r="I1269" s="5"/>
      <c r="J1269" s="5">
        <v>1</v>
      </c>
      <c r="K1269" s="5" t="s">
        <v>1325</v>
      </c>
      <c r="L1269" s="5" t="s">
        <v>45</v>
      </c>
      <c r="M1269" s="5" t="s">
        <v>44</v>
      </c>
      <c r="N1269" s="5"/>
      <c r="O1269" s="5"/>
      <c r="P1269" s="5"/>
      <c r="Q1269" s="5"/>
      <c r="R1269" s="5"/>
      <c r="S1269" s="5"/>
      <c r="T1269" s="5" t="s">
        <v>46</v>
      </c>
      <c r="U1269" s="6">
        <v>34547</v>
      </c>
      <c r="V1269" s="5" t="s">
        <v>2976</v>
      </c>
      <c r="W1269" s="4" t="s">
        <v>1329</v>
      </c>
      <c r="X1269" s="5" t="s">
        <v>18</v>
      </c>
      <c r="Y1269" s="5" t="s">
        <v>1348</v>
      </c>
      <c r="Z1269" s="5"/>
      <c r="AA1269" s="4" t="s">
        <v>3898</v>
      </c>
      <c r="AB1269" s="5"/>
      <c r="AC1269" s="5"/>
      <c r="AD1269" s="5" t="s">
        <v>1393</v>
      </c>
      <c r="AE1269" s="5"/>
      <c r="AF1269" s="5">
        <v>24690</v>
      </c>
      <c r="AG1269" s="5">
        <v>57</v>
      </c>
      <c r="AH1269" s="5">
        <v>139</v>
      </c>
      <c r="AI1269" s="5" t="s">
        <v>3516</v>
      </c>
      <c r="AJ1269" s="5">
        <v>34547</v>
      </c>
      <c r="AK1269" s="5">
        <v>30</v>
      </c>
      <c r="AL1269" s="5">
        <v>34547</v>
      </c>
      <c r="AM1269" s="5" t="s">
        <v>1333</v>
      </c>
      <c r="AN1269" s="5">
        <v>28310</v>
      </c>
      <c r="AO1269" s="5" t="s">
        <v>7713</v>
      </c>
      <c r="AP1269" s="5" t="s">
        <v>1536</v>
      </c>
      <c r="AQ1269" s="4" t="s">
        <v>12479</v>
      </c>
      <c r="AR1269" s="5" t="s">
        <v>12480</v>
      </c>
      <c r="AS1269" s="4" t="s">
        <v>1376</v>
      </c>
      <c r="AT1269" s="5" t="s">
        <v>1377</v>
      </c>
      <c r="AU1269" s="5" t="s">
        <v>41</v>
      </c>
      <c r="AV1269" s="4" t="s">
        <v>1378</v>
      </c>
      <c r="AW1269" s="5" t="s">
        <v>47</v>
      </c>
      <c r="AX1269" s="4"/>
      <c r="AY1269" s="5"/>
      <c r="AZ1269" s="5"/>
      <c r="BA1269" s="4" t="s">
        <v>1861</v>
      </c>
      <c r="BB1269" s="5" t="s">
        <v>1862</v>
      </c>
      <c r="BC1269" s="4" t="s">
        <v>7712</v>
      </c>
      <c r="BD1269" s="5" t="s">
        <v>7714</v>
      </c>
      <c r="BE1269" s="5" t="s">
        <v>46</v>
      </c>
      <c r="BF1269" s="5" t="s">
        <v>1333</v>
      </c>
      <c r="BG1269" s="4" t="s">
        <v>7715</v>
      </c>
      <c r="BH1269" s="5" t="s">
        <v>1343</v>
      </c>
    </row>
    <row r="1270" spans="1:60" x14ac:dyDescent="0.25">
      <c r="A1270">
        <f t="shared" si="110"/>
        <v>182923</v>
      </c>
      <c r="B1270">
        <f t="shared" si="111"/>
        <v>3000807</v>
      </c>
      <c r="C1270" s="17" t="str">
        <f t="shared" si="108"/>
        <v>IMP</v>
      </c>
      <c r="D1270" t="str">
        <f t="shared" si="109"/>
        <v>REGION GRAND OUEST</v>
      </c>
      <c r="E1270" s="12" t="str">
        <f t="shared" si="112"/>
        <v>TERRAIN</v>
      </c>
      <c r="F1270" s="4" t="s">
        <v>7716</v>
      </c>
      <c r="G1270" s="4" t="s">
        <v>2035</v>
      </c>
      <c r="H1270" s="5">
        <v>1</v>
      </c>
      <c r="I1270" s="5"/>
      <c r="J1270" s="5">
        <v>1</v>
      </c>
      <c r="K1270" s="5" t="s">
        <v>1325</v>
      </c>
      <c r="L1270" s="5" t="s">
        <v>382</v>
      </c>
      <c r="M1270" s="5" t="s">
        <v>7717</v>
      </c>
      <c r="N1270" s="5"/>
      <c r="O1270" s="5"/>
      <c r="P1270" s="5"/>
      <c r="Q1270" s="5"/>
      <c r="R1270" s="5"/>
      <c r="S1270" s="5"/>
      <c r="T1270" s="5" t="s">
        <v>11</v>
      </c>
      <c r="U1270" s="6">
        <v>36404</v>
      </c>
      <c r="V1270" s="5" t="s">
        <v>1605</v>
      </c>
      <c r="W1270" s="4" t="s">
        <v>1606</v>
      </c>
      <c r="X1270" s="5" t="s">
        <v>5</v>
      </c>
      <c r="Y1270" s="5"/>
      <c r="Z1270" s="5"/>
      <c r="AA1270" s="4"/>
      <c r="AB1270" s="5"/>
      <c r="AC1270" s="5"/>
      <c r="AD1270" s="5">
        <v>6</v>
      </c>
      <c r="AE1270" s="5"/>
      <c r="AF1270" s="5">
        <v>27326</v>
      </c>
      <c r="AG1270" s="5">
        <v>50</v>
      </c>
      <c r="AH1270" s="5">
        <v>100</v>
      </c>
      <c r="AI1270" s="5" t="s">
        <v>1332</v>
      </c>
      <c r="AJ1270" s="5">
        <v>36404</v>
      </c>
      <c r="AK1270" s="5">
        <v>25</v>
      </c>
      <c r="AL1270" s="5">
        <v>36404</v>
      </c>
      <c r="AM1270" s="5"/>
      <c r="AN1270" s="5">
        <v>14750</v>
      </c>
      <c r="AO1270" s="5" t="s">
        <v>7468</v>
      </c>
      <c r="AP1270" s="5" t="s">
        <v>1413</v>
      </c>
      <c r="AQ1270" s="4" t="s">
        <v>1414</v>
      </c>
      <c r="AR1270" s="5" t="s">
        <v>19</v>
      </c>
      <c r="AS1270" s="4" t="s">
        <v>1507</v>
      </c>
      <c r="AT1270" s="5" t="s">
        <v>1508</v>
      </c>
      <c r="AU1270" s="5" t="s">
        <v>41</v>
      </c>
      <c r="AV1270" s="4" t="s">
        <v>1509</v>
      </c>
      <c r="AW1270" s="5" t="s">
        <v>375</v>
      </c>
      <c r="AX1270" s="4" t="s">
        <v>2035</v>
      </c>
      <c r="AY1270" s="5" t="s">
        <v>2036</v>
      </c>
      <c r="AZ1270" s="5" t="s">
        <v>11</v>
      </c>
      <c r="BA1270" s="4" t="s">
        <v>2037</v>
      </c>
      <c r="BB1270" s="5" t="s">
        <v>2038</v>
      </c>
      <c r="BC1270" s="4"/>
      <c r="BD1270" s="5"/>
      <c r="BE1270" s="5"/>
      <c r="BF1270" s="5" t="s">
        <v>1608</v>
      </c>
      <c r="BG1270" s="4"/>
      <c r="BH1270" s="5"/>
    </row>
    <row r="1271" spans="1:60" x14ac:dyDescent="0.25">
      <c r="A1271">
        <f t="shared" si="110"/>
        <v>305641</v>
      </c>
      <c r="B1271">
        <f t="shared" si="111"/>
        <v>7022773</v>
      </c>
      <c r="C1271" s="17" t="str">
        <f t="shared" si="108"/>
        <v>CC</v>
      </c>
      <c r="D1271" t="str">
        <f t="shared" si="109"/>
        <v>REGION GRAND SUD</v>
      </c>
      <c r="E1271" s="12" t="str">
        <f t="shared" si="112"/>
        <v>TERRAIN</v>
      </c>
      <c r="F1271" s="4" t="s">
        <v>1255</v>
      </c>
      <c r="G1271" s="4" t="s">
        <v>7718</v>
      </c>
      <c r="H1271" s="5">
        <v>1</v>
      </c>
      <c r="I1271" s="5"/>
      <c r="J1271" s="5">
        <v>1</v>
      </c>
      <c r="K1271" s="5" t="s">
        <v>1325</v>
      </c>
      <c r="L1271" s="5" t="s">
        <v>34</v>
      </c>
      <c r="M1271" s="5" t="s">
        <v>1256</v>
      </c>
      <c r="N1271" s="5" t="s">
        <v>245</v>
      </c>
      <c r="O1271" s="5">
        <v>45323</v>
      </c>
      <c r="P1271" s="5"/>
      <c r="Q1271" s="5" t="s">
        <v>1346</v>
      </c>
      <c r="R1271" s="5">
        <v>5</v>
      </c>
      <c r="S1271" s="5" t="s">
        <v>18</v>
      </c>
      <c r="T1271" s="5" t="s">
        <v>25</v>
      </c>
      <c r="U1271" s="6">
        <v>45352</v>
      </c>
      <c r="V1271" s="5" t="s">
        <v>1363</v>
      </c>
      <c r="W1271" s="4" t="s">
        <v>1329</v>
      </c>
      <c r="X1271" s="5" t="s">
        <v>18</v>
      </c>
      <c r="Y1271" s="5"/>
      <c r="Z1271" s="5"/>
      <c r="AA1271" s="4" t="s">
        <v>7719</v>
      </c>
      <c r="AB1271" s="5" t="s">
        <v>1331</v>
      </c>
      <c r="AC1271" s="5"/>
      <c r="AD1271" s="5" t="s">
        <v>1331</v>
      </c>
      <c r="AE1271" s="5"/>
      <c r="AF1271" s="5">
        <v>26781</v>
      </c>
      <c r="AG1271" s="5">
        <v>51</v>
      </c>
      <c r="AH1271" s="5">
        <v>100</v>
      </c>
      <c r="AI1271" s="5" t="s">
        <v>1332</v>
      </c>
      <c r="AJ1271" s="5">
        <v>45170</v>
      </c>
      <c r="AK1271" s="5">
        <v>1</v>
      </c>
      <c r="AL1271" s="5">
        <v>45170</v>
      </c>
      <c r="AM1271" s="5" t="s">
        <v>1333</v>
      </c>
      <c r="AN1271" s="5">
        <v>6600</v>
      </c>
      <c r="AO1271" s="5" t="s">
        <v>1808</v>
      </c>
      <c r="AP1271" s="5" t="s">
        <v>1335</v>
      </c>
      <c r="AQ1271" s="4" t="s">
        <v>1336</v>
      </c>
      <c r="AR1271" s="5" t="s">
        <v>12476</v>
      </c>
      <c r="AS1271" s="4" t="s">
        <v>1745</v>
      </c>
      <c r="AT1271" s="5" t="s">
        <v>1746</v>
      </c>
      <c r="AU1271" s="5" t="s">
        <v>41</v>
      </c>
      <c r="AV1271" s="4" t="s">
        <v>1747</v>
      </c>
      <c r="AW1271" s="5" t="s">
        <v>52</v>
      </c>
      <c r="AX1271" s="4"/>
      <c r="AY1271" s="5"/>
      <c r="AZ1271" s="5"/>
      <c r="BA1271" s="4" t="s">
        <v>1809</v>
      </c>
      <c r="BB1271" s="5" t="s">
        <v>1810</v>
      </c>
      <c r="BC1271" s="5" t="s">
        <v>7718</v>
      </c>
      <c r="BD1271" s="5" t="s">
        <v>7720</v>
      </c>
      <c r="BE1271" s="5" t="s">
        <v>25</v>
      </c>
      <c r="BF1271" s="5" t="s">
        <v>1333</v>
      </c>
      <c r="BG1271" s="4" t="s">
        <v>7721</v>
      </c>
      <c r="BH1271" s="5" t="s">
        <v>1343</v>
      </c>
    </row>
    <row r="1272" spans="1:60" x14ac:dyDescent="0.25">
      <c r="A1272">
        <f t="shared" si="110"/>
        <v>184928</v>
      </c>
      <c r="B1272">
        <f t="shared" si="111"/>
        <v>6015699</v>
      </c>
      <c r="C1272" t="str">
        <f t="shared" ref="C1272:C1280" si="113">IF(LEFT(T1272,4)="ASSI","ASSISTANTE",IF(T1272="013 RR","RR",IF(T1272="100 IMD","IMD",IF(T1272="105 IMD","IMD",IF(T1272="200 IMP","IMP",IF(T1272="310 CMA","IMP","CC"))))))</f>
        <v>ASSISTANTE</v>
      </c>
      <c r="D1272" t="str">
        <f t="shared" si="109"/>
        <v>POLE PILOTAGE DU RESEAU COMMERCIAL</v>
      </c>
      <c r="E1272" s="12" t="str">
        <f t="shared" si="112"/>
        <v>TERRAIN</v>
      </c>
      <c r="F1272" s="4" t="s">
        <v>7722</v>
      </c>
      <c r="G1272" s="4" t="s">
        <v>7723</v>
      </c>
      <c r="H1272" s="5">
        <v>1</v>
      </c>
      <c r="I1272" s="5"/>
      <c r="J1272" s="5">
        <v>2</v>
      </c>
      <c r="K1272" s="5" t="s">
        <v>1345</v>
      </c>
      <c r="L1272" s="5" t="s">
        <v>7724</v>
      </c>
      <c r="M1272" s="5" t="s">
        <v>7725</v>
      </c>
      <c r="N1272" s="5"/>
      <c r="O1272" s="5"/>
      <c r="P1272" s="5"/>
      <c r="Q1272" s="5"/>
      <c r="R1272" s="5"/>
      <c r="S1272" s="5"/>
      <c r="T1272" s="5" t="s">
        <v>1469</v>
      </c>
      <c r="U1272" s="6">
        <v>36808</v>
      </c>
      <c r="V1272" s="5" t="s">
        <v>1470</v>
      </c>
      <c r="W1272" s="4" t="s">
        <v>1392</v>
      </c>
      <c r="X1272" s="5" t="s">
        <v>1471</v>
      </c>
      <c r="Y1272" s="5"/>
      <c r="Z1272" s="5"/>
      <c r="AA1272" s="4"/>
      <c r="AB1272" s="5"/>
      <c r="AC1272" s="5"/>
      <c r="AD1272" s="5">
        <v>4</v>
      </c>
      <c r="AE1272" s="5"/>
      <c r="AF1272" s="5">
        <v>23587</v>
      </c>
      <c r="AG1272" s="5">
        <v>60</v>
      </c>
      <c r="AH1272" s="5">
        <v>100</v>
      </c>
      <c r="AI1272" s="5" t="s">
        <v>1332</v>
      </c>
      <c r="AJ1272" s="5">
        <v>36808</v>
      </c>
      <c r="AK1272" s="5">
        <v>24</v>
      </c>
      <c r="AL1272" s="5">
        <v>36808</v>
      </c>
      <c r="AM1272" s="5"/>
      <c r="AN1272" s="5">
        <v>44300</v>
      </c>
      <c r="AO1272" s="5" t="s">
        <v>1710</v>
      </c>
      <c r="AP1272" s="5"/>
      <c r="AQ1272" s="4" t="s">
        <v>1395</v>
      </c>
      <c r="AR1272" s="5" t="s">
        <v>188</v>
      </c>
      <c r="AS1272" s="4"/>
      <c r="AT1272" s="5"/>
      <c r="AU1272" s="5"/>
      <c r="AV1272" s="4" t="s">
        <v>3256</v>
      </c>
      <c r="AW1272" s="5" t="s">
        <v>538</v>
      </c>
      <c r="AX1272" s="4"/>
      <c r="AY1272" s="5"/>
      <c r="AZ1272" s="5"/>
      <c r="BA1272" s="4"/>
      <c r="BB1272" s="5"/>
      <c r="BC1272" s="4"/>
      <c r="BD1272" s="5"/>
      <c r="BE1272" s="5"/>
      <c r="BF1272" s="5"/>
      <c r="BG1272" s="4"/>
      <c r="BH1272" s="5"/>
    </row>
    <row r="1273" spans="1:60" x14ac:dyDescent="0.25">
      <c r="A1273">
        <f t="shared" si="110"/>
        <v>174012</v>
      </c>
      <c r="B1273">
        <f t="shared" si="111"/>
        <v>3000550</v>
      </c>
      <c r="C1273" s="17" t="str">
        <f t="shared" si="113"/>
        <v>CC</v>
      </c>
      <c r="D1273" t="str">
        <f t="shared" si="109"/>
        <v>REGION GRAND SUD</v>
      </c>
      <c r="E1273" s="12" t="str">
        <f t="shared" si="112"/>
        <v>TERRAIN</v>
      </c>
      <c r="F1273" s="4" t="s">
        <v>928</v>
      </c>
      <c r="G1273" s="4" t="s">
        <v>7726</v>
      </c>
      <c r="H1273" s="5">
        <v>1</v>
      </c>
      <c r="I1273" s="5"/>
      <c r="J1273" s="5">
        <v>1</v>
      </c>
      <c r="K1273" s="5" t="s">
        <v>1325</v>
      </c>
      <c r="L1273" s="5" t="s">
        <v>930</v>
      </c>
      <c r="M1273" s="5" t="s">
        <v>929</v>
      </c>
      <c r="N1273" s="5"/>
      <c r="O1273" s="5"/>
      <c r="P1273" s="5"/>
      <c r="Q1273" s="5"/>
      <c r="R1273" s="5"/>
      <c r="S1273" s="5"/>
      <c r="T1273" s="5" t="s">
        <v>60</v>
      </c>
      <c r="U1273" s="6">
        <v>34731</v>
      </c>
      <c r="V1273" s="5" t="s">
        <v>1773</v>
      </c>
      <c r="W1273" s="4" t="s">
        <v>1329</v>
      </c>
      <c r="X1273" s="5" t="s">
        <v>18</v>
      </c>
      <c r="Y1273" s="5"/>
      <c r="Z1273" s="5"/>
      <c r="AA1273" s="4" t="s">
        <v>6074</v>
      </c>
      <c r="AB1273" s="5"/>
      <c r="AC1273" s="5"/>
      <c r="AD1273" s="5" t="s">
        <v>1393</v>
      </c>
      <c r="AE1273" s="5"/>
      <c r="AF1273" s="5">
        <v>22923</v>
      </c>
      <c r="AG1273" s="5">
        <v>62</v>
      </c>
      <c r="AH1273" s="5">
        <v>100</v>
      </c>
      <c r="AI1273" s="5" t="s">
        <v>1332</v>
      </c>
      <c r="AJ1273" s="5">
        <v>34731</v>
      </c>
      <c r="AK1273" s="5">
        <v>29</v>
      </c>
      <c r="AL1273" s="5">
        <v>34731</v>
      </c>
      <c r="AM1273" s="5" t="s">
        <v>1333</v>
      </c>
      <c r="AN1273" s="5">
        <v>43800</v>
      </c>
      <c r="AO1273" s="5" t="s">
        <v>7727</v>
      </c>
      <c r="AP1273" s="5" t="s">
        <v>1335</v>
      </c>
      <c r="AQ1273" s="4" t="s">
        <v>1336</v>
      </c>
      <c r="AR1273" s="5" t="s">
        <v>12476</v>
      </c>
      <c r="AS1273" s="4" t="s">
        <v>1629</v>
      </c>
      <c r="AT1273" s="5" t="s">
        <v>1630</v>
      </c>
      <c r="AU1273" s="5" t="s">
        <v>41</v>
      </c>
      <c r="AV1273" s="4" t="s">
        <v>1631</v>
      </c>
      <c r="AW1273" s="5" t="s">
        <v>7</v>
      </c>
      <c r="AX1273" s="4" t="s">
        <v>3473</v>
      </c>
      <c r="AY1273" s="5" t="s">
        <v>3475</v>
      </c>
      <c r="AZ1273" s="5" t="s">
        <v>11</v>
      </c>
      <c r="BA1273" s="4" t="s">
        <v>3476</v>
      </c>
      <c r="BB1273" s="5" t="s">
        <v>3477</v>
      </c>
      <c r="BC1273" s="4" t="s">
        <v>7726</v>
      </c>
      <c r="BD1273" s="5" t="s">
        <v>7728</v>
      </c>
      <c r="BE1273" s="5" t="s">
        <v>60</v>
      </c>
      <c r="BF1273" s="5" t="s">
        <v>1333</v>
      </c>
      <c r="BG1273" s="4" t="s">
        <v>7729</v>
      </c>
      <c r="BH1273" s="5" t="s">
        <v>1343</v>
      </c>
    </row>
    <row r="1274" spans="1:60" x14ac:dyDescent="0.25">
      <c r="A1274">
        <f t="shared" si="110"/>
        <v>183743</v>
      </c>
      <c r="B1274">
        <f t="shared" si="111"/>
        <v>3000841</v>
      </c>
      <c r="C1274" s="17" t="str">
        <f t="shared" si="113"/>
        <v>CC</v>
      </c>
      <c r="D1274" t="str">
        <f t="shared" si="109"/>
        <v>REGION ILE DE FRANCE NORD</v>
      </c>
      <c r="E1274" s="12" t="str">
        <f t="shared" si="112"/>
        <v>TERRAIN</v>
      </c>
      <c r="F1274" s="4" t="s">
        <v>7730</v>
      </c>
      <c r="G1274" s="4" t="s">
        <v>7731</v>
      </c>
      <c r="H1274" s="5">
        <v>1</v>
      </c>
      <c r="I1274" s="5"/>
      <c r="J1274" s="5">
        <v>1</v>
      </c>
      <c r="K1274" s="5" t="s">
        <v>1325</v>
      </c>
      <c r="L1274" s="5" t="s">
        <v>490</v>
      </c>
      <c r="M1274" s="5" t="s">
        <v>7732</v>
      </c>
      <c r="N1274" s="5"/>
      <c r="O1274" s="5"/>
      <c r="P1274" s="5"/>
      <c r="Q1274" s="5"/>
      <c r="R1274" s="5"/>
      <c r="S1274" s="5"/>
      <c r="T1274" s="5" t="s">
        <v>3</v>
      </c>
      <c r="U1274" s="6">
        <v>36526</v>
      </c>
      <c r="V1274" s="5" t="s">
        <v>1487</v>
      </c>
      <c r="W1274" s="4" t="s">
        <v>1329</v>
      </c>
      <c r="X1274" s="5" t="s">
        <v>5</v>
      </c>
      <c r="Y1274" s="5" t="s">
        <v>1348</v>
      </c>
      <c r="Z1274" s="5"/>
      <c r="AA1274" s="4" t="s">
        <v>4306</v>
      </c>
      <c r="AB1274" s="5"/>
      <c r="AC1274" s="5"/>
      <c r="AD1274" s="5">
        <v>6</v>
      </c>
      <c r="AE1274" s="5"/>
      <c r="AF1274" s="5">
        <v>27726</v>
      </c>
      <c r="AG1274" s="5">
        <v>49</v>
      </c>
      <c r="AH1274" s="5">
        <v>100</v>
      </c>
      <c r="AI1274" s="5" t="s">
        <v>1332</v>
      </c>
      <c r="AJ1274" s="5">
        <v>36526</v>
      </c>
      <c r="AK1274" s="5">
        <v>24</v>
      </c>
      <c r="AL1274" s="5">
        <v>36526</v>
      </c>
      <c r="AM1274" s="5" t="s">
        <v>1333</v>
      </c>
      <c r="AN1274" s="5">
        <v>27370</v>
      </c>
      <c r="AO1274" s="5" t="s">
        <v>7733</v>
      </c>
      <c r="AP1274" s="5" t="s">
        <v>12477</v>
      </c>
      <c r="AQ1274" s="4" t="s">
        <v>1351</v>
      </c>
      <c r="AR1274" s="5" t="s">
        <v>12478</v>
      </c>
      <c r="AS1274" s="4" t="s">
        <v>1651</v>
      </c>
      <c r="AT1274" s="5" t="s">
        <v>1652</v>
      </c>
      <c r="AU1274" s="5" t="s">
        <v>41</v>
      </c>
      <c r="AV1274" s="4" t="s">
        <v>1653</v>
      </c>
      <c r="AW1274" s="5" t="s">
        <v>35</v>
      </c>
      <c r="AX1274" s="4" t="s">
        <v>2697</v>
      </c>
      <c r="AY1274" s="5" t="s">
        <v>2698</v>
      </c>
      <c r="AZ1274" s="5" t="s">
        <v>11</v>
      </c>
      <c r="BA1274" s="4" t="s">
        <v>2699</v>
      </c>
      <c r="BB1274" s="5" t="s">
        <v>2700</v>
      </c>
      <c r="BC1274" s="4" t="s">
        <v>7731</v>
      </c>
      <c r="BD1274" s="5" t="s">
        <v>7734</v>
      </c>
      <c r="BE1274" s="5" t="s">
        <v>3</v>
      </c>
      <c r="BF1274" s="5" t="s">
        <v>1333</v>
      </c>
      <c r="BG1274" s="4" t="s">
        <v>7735</v>
      </c>
      <c r="BH1274" s="5" t="s">
        <v>1343</v>
      </c>
    </row>
    <row r="1275" spans="1:60" x14ac:dyDescent="0.25">
      <c r="A1275">
        <f t="shared" si="110"/>
        <v>187920</v>
      </c>
      <c r="B1275">
        <f t="shared" si="111"/>
        <v>3001074</v>
      </c>
      <c r="C1275" s="17" t="str">
        <f t="shared" si="113"/>
        <v>CC</v>
      </c>
      <c r="D1275" t="str">
        <f t="shared" si="109"/>
        <v>REGION GRAND OUEST</v>
      </c>
      <c r="E1275" s="12" t="str">
        <f t="shared" si="112"/>
        <v>TERRAIN</v>
      </c>
      <c r="F1275" s="4" t="s">
        <v>7738</v>
      </c>
      <c r="G1275" s="4" t="s">
        <v>7739</v>
      </c>
      <c r="H1275" s="5">
        <v>1</v>
      </c>
      <c r="I1275" s="5"/>
      <c r="J1275" s="5">
        <v>1</v>
      </c>
      <c r="K1275" s="5" t="s">
        <v>1325</v>
      </c>
      <c r="L1275" s="5" t="s">
        <v>7740</v>
      </c>
      <c r="M1275" s="5" t="s">
        <v>4748</v>
      </c>
      <c r="N1275" s="5" t="s">
        <v>60</v>
      </c>
      <c r="O1275" s="5">
        <v>37712</v>
      </c>
      <c r="P1275" s="5"/>
      <c r="Q1275" s="5" t="s">
        <v>1346</v>
      </c>
      <c r="R1275" s="5">
        <v>5</v>
      </c>
      <c r="S1275" s="5" t="s">
        <v>5</v>
      </c>
      <c r="T1275" s="5" t="s">
        <v>3</v>
      </c>
      <c r="U1275" s="6">
        <v>37742</v>
      </c>
      <c r="V1275" s="5" t="s">
        <v>1487</v>
      </c>
      <c r="W1275" s="4" t="s">
        <v>1329</v>
      </c>
      <c r="X1275" s="5" t="s">
        <v>5</v>
      </c>
      <c r="Y1275" s="5" t="s">
        <v>1348</v>
      </c>
      <c r="Z1275" s="5"/>
      <c r="AA1275" s="4" t="s">
        <v>7462</v>
      </c>
      <c r="AB1275" s="5">
        <v>5</v>
      </c>
      <c r="AC1275" s="5"/>
      <c r="AD1275" s="5">
        <v>5</v>
      </c>
      <c r="AE1275" s="5"/>
      <c r="AF1275" s="5">
        <v>25474</v>
      </c>
      <c r="AG1275" s="5">
        <v>55</v>
      </c>
      <c r="AH1275" s="5">
        <v>100</v>
      </c>
      <c r="AI1275" s="5" t="s">
        <v>1332</v>
      </c>
      <c r="AJ1275" s="5">
        <v>37742</v>
      </c>
      <c r="AK1275" s="5">
        <v>21</v>
      </c>
      <c r="AL1275" s="5">
        <v>37742</v>
      </c>
      <c r="AM1275" s="5" t="s">
        <v>1333</v>
      </c>
      <c r="AN1275" s="5">
        <v>44115</v>
      </c>
      <c r="AO1275" s="5" t="s">
        <v>2339</v>
      </c>
      <c r="AP1275" s="5" t="s">
        <v>1413</v>
      </c>
      <c r="AQ1275" s="4" t="s">
        <v>1414</v>
      </c>
      <c r="AR1275" s="5" t="s">
        <v>19</v>
      </c>
      <c r="AS1275" s="4" t="s">
        <v>1549</v>
      </c>
      <c r="AT1275" s="5" t="s">
        <v>1550</v>
      </c>
      <c r="AU1275" s="5" t="s">
        <v>41</v>
      </c>
      <c r="AV1275" s="4" t="s">
        <v>1551</v>
      </c>
      <c r="AW1275" s="5" t="s">
        <v>135</v>
      </c>
      <c r="AX1275" s="4" t="s">
        <v>2822</v>
      </c>
      <c r="AY1275" s="5" t="s">
        <v>2823</v>
      </c>
      <c r="AZ1275" s="5" t="s">
        <v>11</v>
      </c>
      <c r="BA1275" s="4" t="s">
        <v>2824</v>
      </c>
      <c r="BB1275" s="5" t="s">
        <v>2825</v>
      </c>
      <c r="BC1275" s="4" t="s">
        <v>7739</v>
      </c>
      <c r="BD1275" s="5" t="s">
        <v>7741</v>
      </c>
      <c r="BE1275" s="5" t="s">
        <v>3</v>
      </c>
      <c r="BF1275" s="5" t="s">
        <v>1333</v>
      </c>
      <c r="BG1275" s="4" t="s">
        <v>7742</v>
      </c>
      <c r="BH1275" s="5" t="s">
        <v>1343</v>
      </c>
    </row>
    <row r="1276" spans="1:60" x14ac:dyDescent="0.25">
      <c r="A1276">
        <f t="shared" si="110"/>
        <v>305686</v>
      </c>
      <c r="B1276">
        <f t="shared" si="111"/>
        <v>7022861</v>
      </c>
      <c r="C1276" s="17" t="str">
        <f t="shared" si="113"/>
        <v>CC</v>
      </c>
      <c r="D1276" t="str">
        <f t="shared" si="109"/>
        <v>REGION GRAND OUEST</v>
      </c>
      <c r="E1276" s="12" t="str">
        <f t="shared" si="112"/>
        <v>TERRAIN</v>
      </c>
      <c r="F1276" s="4" t="s">
        <v>7743</v>
      </c>
      <c r="G1276" s="4" t="s">
        <v>7744</v>
      </c>
      <c r="H1276" s="5">
        <v>1</v>
      </c>
      <c r="I1276" s="5"/>
      <c r="J1276" s="5">
        <v>1</v>
      </c>
      <c r="K1276" s="5" t="s">
        <v>1325</v>
      </c>
      <c r="L1276" s="5" t="s">
        <v>7745</v>
      </c>
      <c r="M1276" s="5" t="s">
        <v>7746</v>
      </c>
      <c r="N1276" s="5" t="s">
        <v>245</v>
      </c>
      <c r="O1276" s="5">
        <v>45323</v>
      </c>
      <c r="P1276" s="5"/>
      <c r="Q1276" s="5" t="s">
        <v>1346</v>
      </c>
      <c r="R1276" s="5">
        <v>5</v>
      </c>
      <c r="S1276" s="5" t="s">
        <v>18</v>
      </c>
      <c r="T1276" s="5" t="s">
        <v>25</v>
      </c>
      <c r="U1276" s="6">
        <v>45352</v>
      </c>
      <c r="V1276" s="5" t="s">
        <v>1363</v>
      </c>
      <c r="W1276" s="4" t="s">
        <v>1329</v>
      </c>
      <c r="X1276" s="5" t="s">
        <v>18</v>
      </c>
      <c r="Y1276" s="5"/>
      <c r="Z1276" s="5"/>
      <c r="AA1276" s="4" t="s">
        <v>4521</v>
      </c>
      <c r="AB1276" s="5" t="s">
        <v>1331</v>
      </c>
      <c r="AC1276" s="5"/>
      <c r="AD1276" s="5" t="s">
        <v>1331</v>
      </c>
      <c r="AE1276" s="5"/>
      <c r="AF1276" s="5">
        <v>34065</v>
      </c>
      <c r="AG1276" s="5">
        <v>31</v>
      </c>
      <c r="AH1276" s="5">
        <v>100</v>
      </c>
      <c r="AI1276" s="5" t="s">
        <v>1332</v>
      </c>
      <c r="AJ1276" s="5">
        <v>45170</v>
      </c>
      <c r="AK1276" s="5">
        <v>1</v>
      </c>
      <c r="AL1276" s="5">
        <v>45170</v>
      </c>
      <c r="AM1276" s="5" t="s">
        <v>1333</v>
      </c>
      <c r="AN1276" s="5">
        <v>33130</v>
      </c>
      <c r="AO1276" s="5" t="s">
        <v>6655</v>
      </c>
      <c r="AP1276" s="5" t="s">
        <v>1413</v>
      </c>
      <c r="AQ1276" s="4" t="s">
        <v>1414</v>
      </c>
      <c r="AR1276" s="5" t="s">
        <v>19</v>
      </c>
      <c r="AS1276" s="4" t="s">
        <v>2225</v>
      </c>
      <c r="AT1276" s="5" t="s">
        <v>2226</v>
      </c>
      <c r="AU1276" s="5" t="s">
        <v>41</v>
      </c>
      <c r="AV1276" s="4" t="s">
        <v>2227</v>
      </c>
      <c r="AW1276" s="5" t="s">
        <v>89</v>
      </c>
      <c r="AX1276" s="4" t="s">
        <v>3900</v>
      </c>
      <c r="AY1276" s="5" t="s">
        <v>3901</v>
      </c>
      <c r="AZ1276" s="5" t="s">
        <v>11</v>
      </c>
      <c r="BA1276" s="4" t="s">
        <v>3902</v>
      </c>
      <c r="BB1276" s="5" t="s">
        <v>3903</v>
      </c>
      <c r="BC1276" s="4" t="s">
        <v>7744</v>
      </c>
      <c r="BD1276" s="5" t="s">
        <v>7747</v>
      </c>
      <c r="BE1276" s="5" t="s">
        <v>25</v>
      </c>
      <c r="BF1276" s="5" t="s">
        <v>1333</v>
      </c>
      <c r="BG1276" s="4" t="s">
        <v>7748</v>
      </c>
      <c r="BH1276" s="5" t="s">
        <v>1343</v>
      </c>
    </row>
    <row r="1277" spans="1:60" x14ac:dyDescent="0.25">
      <c r="A1277">
        <f t="shared" si="110"/>
        <v>306504</v>
      </c>
      <c r="B1277">
        <f t="shared" si="111"/>
        <v>7024459</v>
      </c>
      <c r="C1277" s="17" t="str">
        <f t="shared" si="113"/>
        <v>CC</v>
      </c>
      <c r="D1277" t="str">
        <f t="shared" si="109"/>
        <v>REGION GRAND SUD</v>
      </c>
      <c r="E1277" s="12" t="str">
        <f t="shared" si="112"/>
        <v>TERRAIN</v>
      </c>
      <c r="F1277" s="4" t="s">
        <v>12533</v>
      </c>
      <c r="G1277" s="4" t="s">
        <v>11133</v>
      </c>
      <c r="H1277" s="5">
        <v>1</v>
      </c>
      <c r="I1277" s="5"/>
      <c r="J1277" s="5">
        <v>1</v>
      </c>
      <c r="K1277" s="5" t="s">
        <v>1325</v>
      </c>
      <c r="L1277" s="5" t="s">
        <v>1560</v>
      </c>
      <c r="M1277" s="5" t="s">
        <v>12534</v>
      </c>
      <c r="N1277" s="5"/>
      <c r="O1277" s="5"/>
      <c r="P1277" s="5"/>
      <c r="Q1277" s="5"/>
      <c r="R1277" s="5"/>
      <c r="S1277" s="5"/>
      <c r="T1277" s="5" t="s">
        <v>245</v>
      </c>
      <c r="U1277" s="6">
        <v>45627</v>
      </c>
      <c r="V1277" s="4" t="s">
        <v>1328</v>
      </c>
      <c r="W1277" s="4" t="s">
        <v>1329</v>
      </c>
      <c r="X1277" s="5" t="s">
        <v>18</v>
      </c>
      <c r="Y1277" s="5"/>
      <c r="Z1277" s="5"/>
      <c r="AA1277" s="4" t="s">
        <v>2516</v>
      </c>
      <c r="AB1277" s="5"/>
      <c r="AC1277" s="5"/>
      <c r="AD1277" s="5" t="s">
        <v>1331</v>
      </c>
      <c r="AE1277" s="5"/>
      <c r="AF1277" s="6">
        <v>34863</v>
      </c>
      <c r="AG1277" s="5">
        <v>29</v>
      </c>
      <c r="AH1277" s="5">
        <v>100</v>
      </c>
      <c r="AI1277" s="5" t="s">
        <v>1332</v>
      </c>
      <c r="AJ1277" s="6">
        <v>45627</v>
      </c>
      <c r="AK1277" s="5">
        <v>0</v>
      </c>
      <c r="AL1277" s="6">
        <v>45627</v>
      </c>
      <c r="AM1277" s="5" t="s">
        <v>1333</v>
      </c>
      <c r="AN1277" s="5">
        <v>82000</v>
      </c>
      <c r="AO1277" s="5" t="s">
        <v>2204</v>
      </c>
      <c r="AP1277" s="5" t="s">
        <v>1335</v>
      </c>
      <c r="AQ1277" s="4" t="s">
        <v>1336</v>
      </c>
      <c r="AR1277" s="5" t="s">
        <v>12476</v>
      </c>
      <c r="AS1277" s="4" t="s">
        <v>1795</v>
      </c>
      <c r="AT1277" s="5" t="s">
        <v>1796</v>
      </c>
      <c r="AU1277" s="5" t="s">
        <v>41</v>
      </c>
      <c r="AV1277" s="4" t="s">
        <v>1797</v>
      </c>
      <c r="AW1277" s="5" t="s">
        <v>227</v>
      </c>
      <c r="AX1277" s="4" t="s">
        <v>1951</v>
      </c>
      <c r="AY1277" s="5" t="s">
        <v>1952</v>
      </c>
      <c r="AZ1277" s="5" t="s">
        <v>11</v>
      </c>
      <c r="BA1277" s="4" t="s">
        <v>1953</v>
      </c>
      <c r="BB1277" s="5" t="s">
        <v>1954</v>
      </c>
      <c r="BC1277" s="4" t="s">
        <v>11133</v>
      </c>
      <c r="BD1277" s="5" t="s">
        <v>11134</v>
      </c>
      <c r="BE1277" s="5" t="s">
        <v>245</v>
      </c>
      <c r="BF1277" s="5" t="s">
        <v>1333</v>
      </c>
      <c r="BG1277" s="4" t="s">
        <v>10199</v>
      </c>
      <c r="BH1277" s="5" t="s">
        <v>1343</v>
      </c>
    </row>
    <row r="1278" spans="1:60" x14ac:dyDescent="0.25">
      <c r="A1278">
        <f t="shared" si="110"/>
        <v>304392</v>
      </c>
      <c r="B1278">
        <f t="shared" si="111"/>
        <v>3102368</v>
      </c>
      <c r="C1278" s="17" t="str">
        <f t="shared" si="113"/>
        <v>CC</v>
      </c>
      <c r="D1278" t="str">
        <f t="shared" si="109"/>
        <v>REGION CENTRE EST</v>
      </c>
      <c r="E1278" s="12" t="str">
        <f t="shared" si="112"/>
        <v>TERRAIN</v>
      </c>
      <c r="F1278" s="4" t="s">
        <v>7749</v>
      </c>
      <c r="G1278" s="4" t="s">
        <v>7750</v>
      </c>
      <c r="H1278" s="5">
        <v>1</v>
      </c>
      <c r="I1278" s="5"/>
      <c r="J1278" s="5">
        <v>2</v>
      </c>
      <c r="K1278" s="5" t="s">
        <v>1345</v>
      </c>
      <c r="L1278" s="5" t="s">
        <v>430</v>
      </c>
      <c r="M1278" s="5" t="s">
        <v>7751</v>
      </c>
      <c r="N1278" s="5" t="s">
        <v>245</v>
      </c>
      <c r="O1278" s="5">
        <v>43709</v>
      </c>
      <c r="P1278" s="5"/>
      <c r="Q1278" s="5" t="s">
        <v>1346</v>
      </c>
      <c r="R1278" s="5">
        <v>5</v>
      </c>
      <c r="S1278" s="5" t="s">
        <v>18</v>
      </c>
      <c r="T1278" s="5" t="s">
        <v>25</v>
      </c>
      <c r="U1278" s="6">
        <v>43739</v>
      </c>
      <c r="V1278" s="4" t="s">
        <v>1363</v>
      </c>
      <c r="W1278" s="4" t="s">
        <v>1329</v>
      </c>
      <c r="X1278" s="5" t="s">
        <v>18</v>
      </c>
      <c r="Y1278" s="5"/>
      <c r="Z1278" s="5"/>
      <c r="AA1278" s="4" t="s">
        <v>7752</v>
      </c>
      <c r="AB1278" s="5" t="s">
        <v>1331</v>
      </c>
      <c r="AC1278" s="5"/>
      <c r="AD1278" s="5" t="s">
        <v>1331</v>
      </c>
      <c r="AE1278" s="5"/>
      <c r="AF1278" s="6">
        <v>31628</v>
      </c>
      <c r="AG1278" s="5">
        <v>38</v>
      </c>
      <c r="AH1278" s="5">
        <v>100</v>
      </c>
      <c r="AI1278" s="5" t="s">
        <v>1332</v>
      </c>
      <c r="AJ1278" s="6">
        <v>43739</v>
      </c>
      <c r="AK1278" s="5">
        <v>5</v>
      </c>
      <c r="AL1278" s="6">
        <v>43739</v>
      </c>
      <c r="AM1278" s="5" t="s">
        <v>1333</v>
      </c>
      <c r="AN1278" s="5">
        <v>54700</v>
      </c>
      <c r="AO1278" s="5" t="s">
        <v>7753</v>
      </c>
      <c r="AP1278" s="5" t="s">
        <v>1536</v>
      </c>
      <c r="AQ1278" s="4" t="s">
        <v>12479</v>
      </c>
      <c r="AR1278" s="5" t="s">
        <v>12480</v>
      </c>
      <c r="AS1278" s="4" t="s">
        <v>1696</v>
      </c>
      <c r="AT1278" s="5" t="s">
        <v>1697</v>
      </c>
      <c r="AU1278" s="5" t="s">
        <v>41</v>
      </c>
      <c r="AV1278" s="4" t="s">
        <v>1698</v>
      </c>
      <c r="AW1278" s="5" t="s">
        <v>66</v>
      </c>
      <c r="AX1278" s="4" t="s">
        <v>1699</v>
      </c>
      <c r="AY1278" s="5" t="s">
        <v>1700</v>
      </c>
      <c r="AZ1278" s="5" t="s">
        <v>11</v>
      </c>
      <c r="BA1278" s="4" t="s">
        <v>1701</v>
      </c>
      <c r="BB1278" s="5" t="s">
        <v>1702</v>
      </c>
      <c r="BC1278" s="4" t="s">
        <v>7750</v>
      </c>
      <c r="BD1278" s="5" t="s">
        <v>7754</v>
      </c>
      <c r="BE1278" s="5" t="s">
        <v>25</v>
      </c>
      <c r="BF1278" s="5" t="s">
        <v>1333</v>
      </c>
      <c r="BG1278" s="4" t="s">
        <v>7755</v>
      </c>
      <c r="BH1278" s="5" t="s">
        <v>1343</v>
      </c>
    </row>
    <row r="1279" spans="1:60" x14ac:dyDescent="0.25">
      <c r="A1279">
        <f t="shared" si="110"/>
        <v>193452</v>
      </c>
      <c r="B1279">
        <f t="shared" si="111"/>
        <v>3002714</v>
      </c>
      <c r="C1279" t="str">
        <f t="shared" si="113"/>
        <v>CC</v>
      </c>
      <c r="D1279" t="str">
        <f t="shared" si="109"/>
        <v>POLE PILOTAGE DU RESEAU COMMERCIAL</v>
      </c>
      <c r="E1279" s="12" t="str">
        <f t="shared" si="112"/>
        <v>TERRAIN</v>
      </c>
      <c r="F1279" s="4" t="s">
        <v>172</v>
      </c>
      <c r="G1279" s="4" t="s">
        <v>1567</v>
      </c>
      <c r="H1279" s="5">
        <v>1</v>
      </c>
      <c r="I1279" s="5"/>
      <c r="J1279" s="5">
        <v>1</v>
      </c>
      <c r="K1279" s="5" t="s">
        <v>1325</v>
      </c>
      <c r="L1279" s="5" t="s">
        <v>174</v>
      </c>
      <c r="M1279" s="5" t="s">
        <v>173</v>
      </c>
      <c r="N1279" s="5" t="s">
        <v>1357</v>
      </c>
      <c r="O1279" s="6">
        <v>45597</v>
      </c>
      <c r="P1279" s="5"/>
      <c r="Q1279" s="5" t="s">
        <v>1346</v>
      </c>
      <c r="R1279" s="5">
        <v>3</v>
      </c>
      <c r="S1279" s="5" t="s">
        <v>5</v>
      </c>
      <c r="T1279" s="5" t="s">
        <v>630</v>
      </c>
      <c r="U1279" s="6">
        <v>45627</v>
      </c>
      <c r="V1279" s="4" t="s">
        <v>4573</v>
      </c>
      <c r="W1279" s="4" t="s">
        <v>1392</v>
      </c>
      <c r="X1279" s="5" t="s">
        <v>5</v>
      </c>
      <c r="Y1279" s="5"/>
      <c r="Z1279" s="5"/>
      <c r="AA1279" s="5"/>
      <c r="AB1279" s="5">
        <v>5</v>
      </c>
      <c r="AC1279" s="5"/>
      <c r="AD1279" s="5">
        <v>5</v>
      </c>
      <c r="AE1279" s="5"/>
      <c r="AF1279" s="6">
        <v>31657</v>
      </c>
      <c r="AG1279" s="5">
        <v>38</v>
      </c>
      <c r="AH1279" s="5">
        <v>100</v>
      </c>
      <c r="AI1279" s="5" t="s">
        <v>1332</v>
      </c>
      <c r="AJ1279" s="6">
        <v>40179</v>
      </c>
      <c r="AK1279" s="5">
        <v>14</v>
      </c>
      <c r="AL1279" s="6">
        <v>40179</v>
      </c>
      <c r="AM1279" s="5"/>
      <c r="AN1279" s="5">
        <v>68630</v>
      </c>
      <c r="AO1279" s="5" t="s">
        <v>4717</v>
      </c>
      <c r="AP1279" s="5"/>
      <c r="AQ1279" s="4" t="s">
        <v>1395</v>
      </c>
      <c r="AR1279" s="5" t="s">
        <v>188</v>
      </c>
      <c r="AS1279" s="4"/>
      <c r="AT1279" s="5"/>
      <c r="AU1279" s="5"/>
      <c r="AV1279" s="4" t="s">
        <v>3256</v>
      </c>
      <c r="AW1279" s="5" t="s">
        <v>538</v>
      </c>
      <c r="AX1279" s="4"/>
      <c r="AY1279" s="5"/>
      <c r="AZ1279" s="5"/>
      <c r="BA1279" s="4"/>
      <c r="BB1279" s="5"/>
      <c r="BC1279" s="5"/>
      <c r="BD1279" s="5"/>
      <c r="BE1279" s="5"/>
      <c r="BF1279" s="5" t="s">
        <v>2164</v>
      </c>
      <c r="BG1279" s="5"/>
      <c r="BH1279" s="5"/>
    </row>
    <row r="1280" spans="1:60" x14ac:dyDescent="0.25">
      <c r="A1280">
        <f t="shared" si="110"/>
        <v>303214</v>
      </c>
      <c r="B1280">
        <f t="shared" si="111"/>
        <v>3101772</v>
      </c>
      <c r="C1280" s="17" t="str">
        <f t="shared" si="113"/>
        <v>CC</v>
      </c>
      <c r="D1280" t="str">
        <f t="shared" si="109"/>
        <v>REGION ILE DE FRANCE NORD</v>
      </c>
      <c r="E1280" s="12" t="str">
        <f t="shared" si="112"/>
        <v>TERRAIN</v>
      </c>
      <c r="F1280" s="4" t="s">
        <v>7756</v>
      </c>
      <c r="G1280" s="4" t="s">
        <v>7757</v>
      </c>
      <c r="H1280" s="5">
        <v>1</v>
      </c>
      <c r="I1280" s="5"/>
      <c r="J1280" s="5">
        <v>2</v>
      </c>
      <c r="K1280" s="5" t="s">
        <v>1345</v>
      </c>
      <c r="L1280" s="5" t="s">
        <v>813</v>
      </c>
      <c r="M1280" s="5" t="s">
        <v>7758</v>
      </c>
      <c r="N1280" s="5" t="s">
        <v>25</v>
      </c>
      <c r="O1280" s="5">
        <v>45597</v>
      </c>
      <c r="P1280" s="5"/>
      <c r="Q1280" s="5" t="s">
        <v>1346</v>
      </c>
      <c r="R1280" s="5">
        <v>5</v>
      </c>
      <c r="S1280" s="5" t="s">
        <v>18</v>
      </c>
      <c r="T1280" s="5" t="s">
        <v>71</v>
      </c>
      <c r="U1280" s="6">
        <v>45627</v>
      </c>
      <c r="V1280" s="4" t="s">
        <v>1437</v>
      </c>
      <c r="W1280" s="4" t="s">
        <v>1329</v>
      </c>
      <c r="X1280" s="5" t="s">
        <v>18</v>
      </c>
      <c r="Y1280" s="5" t="s">
        <v>1348</v>
      </c>
      <c r="Z1280" s="5"/>
      <c r="AA1280" s="4" t="s">
        <v>7759</v>
      </c>
      <c r="AB1280" s="5" t="s">
        <v>1393</v>
      </c>
      <c r="AC1280" s="5"/>
      <c r="AD1280" s="5" t="s">
        <v>1393</v>
      </c>
      <c r="AE1280" s="5"/>
      <c r="AF1280" s="6">
        <v>33304</v>
      </c>
      <c r="AG1280" s="5">
        <v>33</v>
      </c>
      <c r="AH1280" s="5">
        <v>100</v>
      </c>
      <c r="AI1280" s="5" t="s">
        <v>1332</v>
      </c>
      <c r="AJ1280" s="6">
        <v>42705</v>
      </c>
      <c r="AK1280" s="5">
        <v>8</v>
      </c>
      <c r="AL1280" s="6">
        <v>42705</v>
      </c>
      <c r="AM1280" s="5" t="s">
        <v>1333</v>
      </c>
      <c r="AN1280" s="5">
        <v>78000</v>
      </c>
      <c r="AO1280" s="5" t="s">
        <v>7760</v>
      </c>
      <c r="AP1280" s="5" t="s">
        <v>12477</v>
      </c>
      <c r="AQ1280" s="4" t="s">
        <v>1351</v>
      </c>
      <c r="AR1280" s="5" t="s">
        <v>12478</v>
      </c>
      <c r="AS1280" s="4" t="s">
        <v>1656</v>
      </c>
      <c r="AT1280" s="5" t="s">
        <v>1657</v>
      </c>
      <c r="AU1280" s="5" t="s">
        <v>41</v>
      </c>
      <c r="AV1280" s="4" t="s">
        <v>1658</v>
      </c>
      <c r="AW1280" s="5" t="s">
        <v>306</v>
      </c>
      <c r="AX1280" s="4" t="s">
        <v>3804</v>
      </c>
      <c r="AY1280" s="5" t="s">
        <v>3805</v>
      </c>
      <c r="AZ1280" s="5" t="s">
        <v>11</v>
      </c>
      <c r="BA1280" s="4" t="s">
        <v>3806</v>
      </c>
      <c r="BB1280" s="5" t="s">
        <v>3807</v>
      </c>
      <c r="BC1280" s="4" t="s">
        <v>7757</v>
      </c>
      <c r="BD1280" s="5" t="s">
        <v>7761</v>
      </c>
      <c r="BE1280" s="5" t="s">
        <v>71</v>
      </c>
      <c r="BF1280" s="5" t="s">
        <v>1333</v>
      </c>
      <c r="BG1280" s="4" t="s">
        <v>7762</v>
      </c>
      <c r="BH1280" s="5" t="s">
        <v>1343</v>
      </c>
    </row>
    <row r="1281" spans="1:60" x14ac:dyDescent="0.25">
      <c r="A1281">
        <f t="shared" si="110"/>
        <v>305060</v>
      </c>
      <c r="B1281">
        <f t="shared" si="111"/>
        <v>7019351</v>
      </c>
      <c r="C1281" s="17" t="str">
        <f t="shared" ref="C1281:C1292" si="114">IF(LEFT(T1281,4)="ASSI","ASSISTANTE",IF(T1281="100 IMD","IMD",IF(T1281="105 IMD","IMD",IF(T1281="200 IMP","IMP",IF(T1281="310 CMA","IMP","CC")))))</f>
        <v>IMP</v>
      </c>
      <c r="D1281" t="str">
        <f t="shared" si="109"/>
        <v>REGION CENTRE EST</v>
      </c>
      <c r="E1281" s="12" t="str">
        <f t="shared" si="112"/>
        <v>TERRAIN</v>
      </c>
      <c r="F1281" s="4" t="s">
        <v>7763</v>
      </c>
      <c r="G1281" s="4" t="s">
        <v>3355</v>
      </c>
      <c r="H1281" s="5">
        <v>1</v>
      </c>
      <c r="I1281" s="5"/>
      <c r="J1281" s="5">
        <v>1</v>
      </c>
      <c r="K1281" s="5" t="s">
        <v>1325</v>
      </c>
      <c r="L1281" s="5" t="s">
        <v>896</v>
      </c>
      <c r="M1281" s="5" t="s">
        <v>7764</v>
      </c>
      <c r="N1281" s="5" t="s">
        <v>1187</v>
      </c>
      <c r="O1281" s="5">
        <v>44470</v>
      </c>
      <c r="P1281" s="5"/>
      <c r="Q1281" s="5" t="s">
        <v>1346</v>
      </c>
      <c r="R1281" s="5">
        <v>4</v>
      </c>
      <c r="S1281" s="5" t="s">
        <v>5</v>
      </c>
      <c r="T1281" s="5" t="s">
        <v>11</v>
      </c>
      <c r="U1281" s="6">
        <v>44501</v>
      </c>
      <c r="V1281" s="5" t="s">
        <v>1605</v>
      </c>
      <c r="W1281" s="4" t="s">
        <v>1606</v>
      </c>
      <c r="X1281" s="5" t="s">
        <v>5</v>
      </c>
      <c r="Y1281" s="5"/>
      <c r="Z1281" s="5"/>
      <c r="AA1281" s="5"/>
      <c r="AB1281" s="5">
        <v>5</v>
      </c>
      <c r="AC1281" s="5"/>
      <c r="AD1281" s="5">
        <v>5</v>
      </c>
      <c r="AE1281" s="5"/>
      <c r="AF1281" s="5">
        <v>33886</v>
      </c>
      <c r="AG1281" s="5">
        <v>32</v>
      </c>
      <c r="AH1281" s="5">
        <v>100</v>
      </c>
      <c r="AI1281" s="5" t="s">
        <v>1332</v>
      </c>
      <c r="AJ1281" s="5">
        <v>44317</v>
      </c>
      <c r="AK1281" s="5">
        <v>3</v>
      </c>
      <c r="AL1281" s="5">
        <v>44317</v>
      </c>
      <c r="AM1281" s="5"/>
      <c r="AN1281" s="5">
        <v>3100</v>
      </c>
      <c r="AO1281" s="5" t="s">
        <v>7765</v>
      </c>
      <c r="AP1281" s="5" t="s">
        <v>1536</v>
      </c>
      <c r="AQ1281" s="4" t="s">
        <v>12479</v>
      </c>
      <c r="AR1281" s="5" t="s">
        <v>12480</v>
      </c>
      <c r="AS1281" s="4"/>
      <c r="AT1281" s="5"/>
      <c r="AU1281" s="5"/>
      <c r="AV1281" s="4" t="s">
        <v>1442</v>
      </c>
      <c r="AW1281" s="5" t="s">
        <v>12</v>
      </c>
      <c r="AX1281" s="4" t="s">
        <v>3355</v>
      </c>
      <c r="AY1281" s="5" t="s">
        <v>3356</v>
      </c>
      <c r="AZ1281" s="5" t="s">
        <v>11</v>
      </c>
      <c r="BA1281" s="4" t="s">
        <v>3357</v>
      </c>
      <c r="BB1281" s="5" t="s">
        <v>3358</v>
      </c>
      <c r="BC1281" s="5"/>
      <c r="BD1281" s="5"/>
      <c r="BE1281" s="5"/>
      <c r="BF1281" s="5" t="s">
        <v>1608</v>
      </c>
      <c r="BG1281" s="5"/>
      <c r="BH1281" s="5"/>
    </row>
    <row r="1282" spans="1:60" x14ac:dyDescent="0.25">
      <c r="A1282">
        <f t="shared" si="110"/>
        <v>305812</v>
      </c>
      <c r="B1282">
        <f t="shared" si="111"/>
        <v>7023273</v>
      </c>
      <c r="C1282" s="17" t="str">
        <f t="shared" si="114"/>
        <v>CC</v>
      </c>
      <c r="D1282" t="str">
        <f t="shared" si="109"/>
        <v>REGION CENTRE EST</v>
      </c>
      <c r="E1282" s="12" t="str">
        <f t="shared" si="112"/>
        <v>TERRAIN</v>
      </c>
      <c r="F1282" s="4" t="s">
        <v>1065</v>
      </c>
      <c r="G1282" s="4" t="s">
        <v>7766</v>
      </c>
      <c r="H1282" s="5">
        <v>1</v>
      </c>
      <c r="I1282" s="5"/>
      <c r="J1282" s="5">
        <v>1</v>
      </c>
      <c r="K1282" s="5" t="s">
        <v>1325</v>
      </c>
      <c r="L1282" s="5" t="s">
        <v>1067</v>
      </c>
      <c r="M1282" s="5" t="s">
        <v>1066</v>
      </c>
      <c r="N1282" s="5"/>
      <c r="O1282" s="5"/>
      <c r="P1282" s="5"/>
      <c r="Q1282" s="5"/>
      <c r="R1282" s="5"/>
      <c r="S1282" s="5"/>
      <c r="T1282" s="5" t="s">
        <v>25</v>
      </c>
      <c r="U1282" s="6">
        <v>45413</v>
      </c>
      <c r="V1282" s="4" t="s">
        <v>1363</v>
      </c>
      <c r="W1282" s="4" t="s">
        <v>1329</v>
      </c>
      <c r="X1282" s="5" t="s">
        <v>18</v>
      </c>
      <c r="Y1282" s="5"/>
      <c r="Z1282" s="5"/>
      <c r="AA1282" s="4" t="s">
        <v>3933</v>
      </c>
      <c r="AB1282" s="5"/>
      <c r="AC1282" s="5"/>
      <c r="AD1282" s="5" t="s">
        <v>1331</v>
      </c>
      <c r="AE1282" s="5"/>
      <c r="AF1282" s="6">
        <v>35996</v>
      </c>
      <c r="AG1282" s="5">
        <v>26</v>
      </c>
      <c r="AH1282" s="5">
        <v>100</v>
      </c>
      <c r="AI1282" s="5" t="s">
        <v>1332</v>
      </c>
      <c r="AJ1282" s="6">
        <v>45292</v>
      </c>
      <c r="AK1282" s="5">
        <v>0</v>
      </c>
      <c r="AL1282" s="6">
        <v>45292</v>
      </c>
      <c r="AM1282" s="5" t="s">
        <v>1333</v>
      </c>
      <c r="AN1282" s="5">
        <v>69320</v>
      </c>
      <c r="AO1282" s="5" t="s">
        <v>7767</v>
      </c>
      <c r="AP1282" s="5" t="s">
        <v>1536</v>
      </c>
      <c r="AQ1282" s="4" t="s">
        <v>12479</v>
      </c>
      <c r="AR1282" s="5" t="s">
        <v>12480</v>
      </c>
      <c r="AS1282" s="4" t="s">
        <v>2273</v>
      </c>
      <c r="AT1282" s="5" t="s">
        <v>2274</v>
      </c>
      <c r="AU1282" s="5" t="s">
        <v>41</v>
      </c>
      <c r="AV1282" s="4" t="s">
        <v>2275</v>
      </c>
      <c r="AW1282" s="5" t="s">
        <v>256</v>
      </c>
      <c r="AX1282" s="4" t="s">
        <v>2486</v>
      </c>
      <c r="AY1282" s="5" t="s">
        <v>2487</v>
      </c>
      <c r="AZ1282" s="5" t="s">
        <v>11</v>
      </c>
      <c r="BA1282" s="4" t="s">
        <v>2488</v>
      </c>
      <c r="BB1282" s="5" t="s">
        <v>2489</v>
      </c>
      <c r="BC1282" s="4" t="s">
        <v>7766</v>
      </c>
      <c r="BD1282" s="5" t="s">
        <v>7768</v>
      </c>
      <c r="BE1282" s="5" t="s">
        <v>25</v>
      </c>
      <c r="BF1282" s="5" t="s">
        <v>1333</v>
      </c>
      <c r="BG1282" s="4" t="s">
        <v>7769</v>
      </c>
      <c r="BH1282" s="5" t="s">
        <v>1343</v>
      </c>
    </row>
    <row r="1283" spans="1:60" x14ac:dyDescent="0.25">
      <c r="A1283">
        <f t="shared" si="110"/>
        <v>306389</v>
      </c>
      <c r="B1283">
        <f t="shared" si="111"/>
        <v>7024296</v>
      </c>
      <c r="C1283" s="17" t="str">
        <f t="shared" si="114"/>
        <v>CC</v>
      </c>
      <c r="D1283" t="str">
        <f t="shared" ref="D1283:D1346" si="115">AR1283</f>
        <v>REGION GRAND SUD</v>
      </c>
      <c r="E1283" s="12" t="str">
        <f t="shared" si="112"/>
        <v>TERRAIN</v>
      </c>
      <c r="F1283" s="4" t="s">
        <v>7770</v>
      </c>
      <c r="G1283" s="4" t="s">
        <v>7771</v>
      </c>
      <c r="H1283" s="5">
        <v>1</v>
      </c>
      <c r="I1283" s="5"/>
      <c r="J1283" s="5">
        <v>1</v>
      </c>
      <c r="K1283" s="5" t="s">
        <v>1325</v>
      </c>
      <c r="L1283" s="5" t="s">
        <v>667</v>
      </c>
      <c r="M1283" s="5" t="s">
        <v>7772</v>
      </c>
      <c r="N1283" s="5"/>
      <c r="O1283" s="5"/>
      <c r="P1283" s="5"/>
      <c r="Q1283" s="5"/>
      <c r="R1283" s="5"/>
      <c r="S1283" s="5"/>
      <c r="T1283" s="5" t="s">
        <v>245</v>
      </c>
      <c r="U1283" s="6">
        <v>45566</v>
      </c>
      <c r="V1283" s="5" t="s">
        <v>1328</v>
      </c>
      <c r="W1283" s="4" t="s">
        <v>1329</v>
      </c>
      <c r="X1283" s="5" t="s">
        <v>18</v>
      </c>
      <c r="Y1283" s="5"/>
      <c r="Z1283" s="5"/>
      <c r="AA1283" s="4" t="s">
        <v>2926</v>
      </c>
      <c r="AB1283" s="5"/>
      <c r="AC1283" s="5"/>
      <c r="AD1283" s="5" t="s">
        <v>1331</v>
      </c>
      <c r="AE1283" s="5"/>
      <c r="AF1283" s="5">
        <v>30266</v>
      </c>
      <c r="AG1283" s="5">
        <v>42</v>
      </c>
      <c r="AH1283" s="5">
        <v>100</v>
      </c>
      <c r="AI1283" s="5" t="s">
        <v>1332</v>
      </c>
      <c r="AJ1283" s="5">
        <v>45566</v>
      </c>
      <c r="AK1283" s="5">
        <v>0</v>
      </c>
      <c r="AL1283" s="5">
        <v>45566</v>
      </c>
      <c r="AM1283" s="5" t="s">
        <v>1333</v>
      </c>
      <c r="AN1283" s="5">
        <v>42120</v>
      </c>
      <c r="AO1283" s="5" t="s">
        <v>7773</v>
      </c>
      <c r="AP1283" s="5" t="s">
        <v>1335</v>
      </c>
      <c r="AQ1283" s="4" t="s">
        <v>1336</v>
      </c>
      <c r="AR1283" s="5" t="s">
        <v>12476</v>
      </c>
      <c r="AS1283" s="4" t="s">
        <v>1629</v>
      </c>
      <c r="AT1283" s="5" t="s">
        <v>1630</v>
      </c>
      <c r="AU1283" s="5" t="s">
        <v>41</v>
      </c>
      <c r="AV1283" s="4" t="s">
        <v>1631</v>
      </c>
      <c r="AW1283" s="5" t="s">
        <v>7</v>
      </c>
      <c r="AX1283" s="4" t="s">
        <v>1666</v>
      </c>
      <c r="AY1283" s="5" t="s">
        <v>1667</v>
      </c>
      <c r="AZ1283" s="5" t="s">
        <v>11</v>
      </c>
      <c r="BA1283" s="4" t="s">
        <v>1668</v>
      </c>
      <c r="BB1283" s="5" t="s">
        <v>1669</v>
      </c>
      <c r="BC1283" s="5" t="s">
        <v>7771</v>
      </c>
      <c r="BD1283" s="5" t="s">
        <v>7774</v>
      </c>
      <c r="BE1283" s="5" t="s">
        <v>245</v>
      </c>
      <c r="BF1283" s="5" t="s">
        <v>1333</v>
      </c>
      <c r="BG1283" s="4" t="s">
        <v>7775</v>
      </c>
      <c r="BH1283" s="5" t="s">
        <v>1343</v>
      </c>
    </row>
    <row r="1284" spans="1:60" x14ac:dyDescent="0.25">
      <c r="A1284">
        <f t="shared" si="110"/>
        <v>193296</v>
      </c>
      <c r="B1284">
        <f t="shared" si="111"/>
        <v>3002552</v>
      </c>
      <c r="C1284" s="17" t="str">
        <f t="shared" si="114"/>
        <v>IMP</v>
      </c>
      <c r="D1284" t="str">
        <f t="shared" si="115"/>
        <v>REGION GRAND OUEST</v>
      </c>
      <c r="E1284" s="12" t="str">
        <f t="shared" si="112"/>
        <v>TERRAIN</v>
      </c>
      <c r="F1284" s="4" t="s">
        <v>832</v>
      </c>
      <c r="G1284" s="4" t="s">
        <v>2410</v>
      </c>
      <c r="H1284" s="5">
        <v>1</v>
      </c>
      <c r="I1284" s="5"/>
      <c r="J1284" s="5">
        <v>1</v>
      </c>
      <c r="K1284" s="5" t="s">
        <v>1325</v>
      </c>
      <c r="L1284" s="5" t="s">
        <v>382</v>
      </c>
      <c r="M1284" s="5" t="s">
        <v>833</v>
      </c>
      <c r="N1284" s="5"/>
      <c r="O1284" s="5"/>
      <c r="P1284" s="5"/>
      <c r="Q1284" s="5"/>
      <c r="R1284" s="5"/>
      <c r="S1284" s="5"/>
      <c r="T1284" s="5" t="s">
        <v>11</v>
      </c>
      <c r="U1284" s="6">
        <v>45536</v>
      </c>
      <c r="V1284" s="5" t="s">
        <v>1605</v>
      </c>
      <c r="W1284" s="4" t="s">
        <v>1606</v>
      </c>
      <c r="X1284" s="5" t="s">
        <v>5</v>
      </c>
      <c r="Y1284" s="5"/>
      <c r="Z1284" s="5"/>
      <c r="AA1284" s="4"/>
      <c r="AB1284" s="5"/>
      <c r="AC1284" s="5"/>
      <c r="AD1284" s="5">
        <v>5</v>
      </c>
      <c r="AE1284" s="5"/>
      <c r="AF1284" s="5">
        <v>28709</v>
      </c>
      <c r="AG1284" s="5">
        <v>46</v>
      </c>
      <c r="AH1284" s="5">
        <v>100</v>
      </c>
      <c r="AI1284" s="5" t="s">
        <v>1332</v>
      </c>
      <c r="AJ1284" s="5">
        <v>40179</v>
      </c>
      <c r="AK1284" s="5">
        <v>14</v>
      </c>
      <c r="AL1284" s="5">
        <v>40179</v>
      </c>
      <c r="AM1284" s="5"/>
      <c r="AN1284" s="5">
        <v>17200</v>
      </c>
      <c r="AO1284" s="5" t="s">
        <v>2409</v>
      </c>
      <c r="AP1284" s="5" t="s">
        <v>1413</v>
      </c>
      <c r="AQ1284" s="4" t="s">
        <v>1414</v>
      </c>
      <c r="AR1284" s="5" t="s">
        <v>19</v>
      </c>
      <c r="AS1284" s="4" t="s">
        <v>1585</v>
      </c>
      <c r="AT1284" s="5" t="s">
        <v>1586</v>
      </c>
      <c r="AU1284" s="5" t="s">
        <v>41</v>
      </c>
      <c r="AV1284" s="4" t="s">
        <v>1587</v>
      </c>
      <c r="AW1284" s="5" t="s">
        <v>340</v>
      </c>
      <c r="AX1284" s="4" t="s">
        <v>2410</v>
      </c>
      <c r="AY1284" s="5" t="s">
        <v>2411</v>
      </c>
      <c r="AZ1284" s="5" t="s">
        <v>11</v>
      </c>
      <c r="BA1284" s="4" t="s">
        <v>2412</v>
      </c>
      <c r="BB1284" s="5" t="s">
        <v>2413</v>
      </c>
      <c r="BC1284" s="4"/>
      <c r="BD1284" s="5"/>
      <c r="BE1284" s="5"/>
      <c r="BF1284" s="5" t="s">
        <v>1608</v>
      </c>
      <c r="BG1284" s="4"/>
      <c r="BH1284" s="5"/>
    </row>
    <row r="1285" spans="1:60" x14ac:dyDescent="0.25">
      <c r="A1285">
        <f t="shared" si="110"/>
        <v>305717</v>
      </c>
      <c r="B1285">
        <f t="shared" si="111"/>
        <v>7023031</v>
      </c>
      <c r="C1285" s="17" t="str">
        <f t="shared" si="114"/>
        <v>CC</v>
      </c>
      <c r="D1285" t="str">
        <f t="shared" si="115"/>
        <v>REGION GRAND OUEST</v>
      </c>
      <c r="E1285" s="12" t="str">
        <f t="shared" si="112"/>
        <v>TERRAIN</v>
      </c>
      <c r="F1285" s="4" t="s">
        <v>834</v>
      </c>
      <c r="G1285" s="4" t="s">
        <v>7776</v>
      </c>
      <c r="H1285" s="5">
        <v>1</v>
      </c>
      <c r="I1285" s="5"/>
      <c r="J1285" s="5">
        <v>1</v>
      </c>
      <c r="K1285" s="5" t="s">
        <v>1325</v>
      </c>
      <c r="L1285" s="5" t="s">
        <v>836</v>
      </c>
      <c r="M1285" s="5" t="s">
        <v>835</v>
      </c>
      <c r="N1285" s="5"/>
      <c r="O1285" s="5"/>
      <c r="P1285" s="5"/>
      <c r="Q1285" s="5"/>
      <c r="R1285" s="5"/>
      <c r="S1285" s="5"/>
      <c r="T1285" s="5" t="s">
        <v>245</v>
      </c>
      <c r="U1285" s="6">
        <v>45200</v>
      </c>
      <c r="V1285" s="5" t="s">
        <v>1328</v>
      </c>
      <c r="W1285" s="4" t="s">
        <v>1329</v>
      </c>
      <c r="X1285" s="5" t="s">
        <v>18</v>
      </c>
      <c r="Y1285" s="5"/>
      <c r="Z1285" s="5"/>
      <c r="AA1285" s="4" t="s">
        <v>2695</v>
      </c>
      <c r="AB1285" s="5"/>
      <c r="AC1285" s="5"/>
      <c r="AD1285" s="5" t="s">
        <v>1331</v>
      </c>
      <c r="AE1285" s="5"/>
      <c r="AF1285" s="5">
        <v>27265</v>
      </c>
      <c r="AG1285" s="5">
        <v>50</v>
      </c>
      <c r="AH1285" s="5">
        <v>100</v>
      </c>
      <c r="AI1285" s="5" t="s">
        <v>1332</v>
      </c>
      <c r="AJ1285" s="5">
        <v>45200</v>
      </c>
      <c r="AK1285" s="5">
        <v>1</v>
      </c>
      <c r="AL1285" s="5">
        <v>45200</v>
      </c>
      <c r="AM1285" s="5" t="s">
        <v>1333</v>
      </c>
      <c r="AN1285" s="5">
        <v>61000</v>
      </c>
      <c r="AO1285" s="5" t="s">
        <v>7777</v>
      </c>
      <c r="AP1285" s="5" t="s">
        <v>1413</v>
      </c>
      <c r="AQ1285" s="4" t="s">
        <v>1414</v>
      </c>
      <c r="AR1285" s="5" t="s">
        <v>19</v>
      </c>
      <c r="AS1285" s="4" t="s">
        <v>1507</v>
      </c>
      <c r="AT1285" s="5" t="s">
        <v>1508</v>
      </c>
      <c r="AU1285" s="5" t="s">
        <v>41</v>
      </c>
      <c r="AV1285" s="4" t="s">
        <v>1509</v>
      </c>
      <c r="AW1285" s="5" t="s">
        <v>375</v>
      </c>
      <c r="AX1285" s="4" t="s">
        <v>1510</v>
      </c>
      <c r="AY1285" s="5" t="s">
        <v>1511</v>
      </c>
      <c r="AZ1285" s="5" t="s">
        <v>11</v>
      </c>
      <c r="BA1285" s="4" t="s">
        <v>1512</v>
      </c>
      <c r="BB1285" s="5" t="s">
        <v>1513</v>
      </c>
      <c r="BC1285" s="4" t="s">
        <v>7776</v>
      </c>
      <c r="BD1285" s="5" t="s">
        <v>7778</v>
      </c>
      <c r="BE1285" s="5" t="s">
        <v>245</v>
      </c>
      <c r="BF1285" s="5" t="s">
        <v>1333</v>
      </c>
      <c r="BG1285" s="4" t="s">
        <v>7779</v>
      </c>
      <c r="BH1285" s="5" t="s">
        <v>1343</v>
      </c>
    </row>
    <row r="1286" spans="1:60" x14ac:dyDescent="0.25">
      <c r="A1286">
        <f t="shared" si="110"/>
        <v>305680</v>
      </c>
      <c r="B1286">
        <f t="shared" si="111"/>
        <v>7022852</v>
      </c>
      <c r="C1286" s="17" t="str">
        <f t="shared" si="114"/>
        <v>CC</v>
      </c>
      <c r="D1286" t="str">
        <f t="shared" si="115"/>
        <v>REGION GRAND OUEST</v>
      </c>
      <c r="E1286" s="12" t="str">
        <f t="shared" si="112"/>
        <v>TERRAIN</v>
      </c>
      <c r="F1286" s="4" t="s">
        <v>7780</v>
      </c>
      <c r="G1286" s="4" t="s">
        <v>7781</v>
      </c>
      <c r="H1286" s="5">
        <v>1</v>
      </c>
      <c r="I1286" s="5"/>
      <c r="J1286" s="5">
        <v>1</v>
      </c>
      <c r="K1286" s="5" t="s">
        <v>1325</v>
      </c>
      <c r="L1286" s="5" t="s">
        <v>7782</v>
      </c>
      <c r="M1286" s="5" t="s">
        <v>7783</v>
      </c>
      <c r="N1286" s="5" t="s">
        <v>245</v>
      </c>
      <c r="O1286" s="5">
        <v>45323</v>
      </c>
      <c r="P1286" s="5"/>
      <c r="Q1286" s="5" t="s">
        <v>1346</v>
      </c>
      <c r="R1286" s="5">
        <v>5</v>
      </c>
      <c r="S1286" s="5" t="s">
        <v>18</v>
      </c>
      <c r="T1286" s="5" t="s">
        <v>25</v>
      </c>
      <c r="U1286" s="6">
        <v>45352</v>
      </c>
      <c r="V1286" s="5" t="s">
        <v>1363</v>
      </c>
      <c r="W1286" s="4" t="s">
        <v>1329</v>
      </c>
      <c r="X1286" s="5" t="s">
        <v>18</v>
      </c>
      <c r="Y1286" s="5"/>
      <c r="Z1286" s="5"/>
      <c r="AA1286" s="4" t="s">
        <v>3393</v>
      </c>
      <c r="AB1286" s="5" t="s">
        <v>1331</v>
      </c>
      <c r="AC1286" s="5"/>
      <c r="AD1286" s="5" t="s">
        <v>1331</v>
      </c>
      <c r="AE1286" s="5"/>
      <c r="AF1286" s="5">
        <v>29154</v>
      </c>
      <c r="AG1286" s="5">
        <v>45</v>
      </c>
      <c r="AH1286" s="5">
        <v>100</v>
      </c>
      <c r="AI1286" s="5" t="s">
        <v>1332</v>
      </c>
      <c r="AJ1286" s="5">
        <v>45170</v>
      </c>
      <c r="AK1286" s="5">
        <v>1</v>
      </c>
      <c r="AL1286" s="5">
        <v>45170</v>
      </c>
      <c r="AM1286" s="5" t="s">
        <v>1333</v>
      </c>
      <c r="AN1286" s="5">
        <v>44330</v>
      </c>
      <c r="AO1286" s="5" t="s">
        <v>7784</v>
      </c>
      <c r="AP1286" s="5" t="s">
        <v>1413</v>
      </c>
      <c r="AQ1286" s="4" t="s">
        <v>1414</v>
      </c>
      <c r="AR1286" s="5" t="s">
        <v>19</v>
      </c>
      <c r="AS1286" s="4" t="s">
        <v>1549</v>
      </c>
      <c r="AT1286" s="5" t="s">
        <v>1550</v>
      </c>
      <c r="AU1286" s="5" t="s">
        <v>41</v>
      </c>
      <c r="AV1286" s="4" t="s">
        <v>1551</v>
      </c>
      <c r="AW1286" s="5" t="s">
        <v>135</v>
      </c>
      <c r="AX1286" s="4" t="s">
        <v>2822</v>
      </c>
      <c r="AY1286" s="5" t="s">
        <v>2823</v>
      </c>
      <c r="AZ1286" s="5" t="s">
        <v>11</v>
      </c>
      <c r="BA1286" s="4" t="s">
        <v>2824</v>
      </c>
      <c r="BB1286" s="5" t="s">
        <v>2825</v>
      </c>
      <c r="BC1286" s="5" t="s">
        <v>7781</v>
      </c>
      <c r="BD1286" s="5" t="s">
        <v>7785</v>
      </c>
      <c r="BE1286" s="5" t="s">
        <v>25</v>
      </c>
      <c r="BF1286" s="5" t="s">
        <v>1333</v>
      </c>
      <c r="BG1286" s="4" t="s">
        <v>7786</v>
      </c>
      <c r="BH1286" s="5" t="s">
        <v>1343</v>
      </c>
    </row>
    <row r="1287" spans="1:60" x14ac:dyDescent="0.25">
      <c r="A1287">
        <f t="shared" si="110"/>
        <v>181251</v>
      </c>
      <c r="B1287">
        <f t="shared" si="111"/>
        <v>3000746</v>
      </c>
      <c r="C1287" s="17" t="str">
        <f t="shared" si="114"/>
        <v>CC</v>
      </c>
      <c r="D1287" t="str">
        <f t="shared" si="115"/>
        <v>REGION CENTRE EST</v>
      </c>
      <c r="E1287" s="12" t="str">
        <f t="shared" si="112"/>
        <v>TERRAIN</v>
      </c>
      <c r="F1287" s="4" t="s">
        <v>7787</v>
      </c>
      <c r="G1287" s="4" t="s">
        <v>7788</v>
      </c>
      <c r="H1287" s="5">
        <v>1</v>
      </c>
      <c r="I1287" s="5"/>
      <c r="J1287" s="5">
        <v>1</v>
      </c>
      <c r="K1287" s="5" t="s">
        <v>1325</v>
      </c>
      <c r="L1287" s="5" t="s">
        <v>34</v>
      </c>
      <c r="M1287" s="5" t="s">
        <v>7789</v>
      </c>
      <c r="N1287" s="5"/>
      <c r="O1287" s="5"/>
      <c r="P1287" s="5"/>
      <c r="Q1287" s="5"/>
      <c r="R1287" s="5"/>
      <c r="S1287" s="5"/>
      <c r="T1287" s="5" t="s">
        <v>3</v>
      </c>
      <c r="U1287" s="6">
        <v>41730</v>
      </c>
      <c r="V1287" s="5" t="s">
        <v>1487</v>
      </c>
      <c r="W1287" s="4" t="s">
        <v>1329</v>
      </c>
      <c r="X1287" s="5" t="s">
        <v>5</v>
      </c>
      <c r="Y1287" s="5" t="s">
        <v>1348</v>
      </c>
      <c r="Z1287" s="5"/>
      <c r="AA1287" s="4" t="s">
        <v>1991</v>
      </c>
      <c r="AB1287" s="5"/>
      <c r="AC1287" s="5"/>
      <c r="AD1287" s="5">
        <v>5</v>
      </c>
      <c r="AE1287" s="5"/>
      <c r="AF1287" s="5">
        <v>29153</v>
      </c>
      <c r="AG1287" s="5">
        <v>45</v>
      </c>
      <c r="AH1287" s="5">
        <v>100</v>
      </c>
      <c r="AI1287" s="5" t="s">
        <v>1332</v>
      </c>
      <c r="AJ1287" s="5">
        <v>36800</v>
      </c>
      <c r="AK1287" s="5">
        <v>24</v>
      </c>
      <c r="AL1287" s="5">
        <v>36800</v>
      </c>
      <c r="AM1287" s="5" t="s">
        <v>1333</v>
      </c>
      <c r="AN1287" s="5">
        <v>42330</v>
      </c>
      <c r="AO1287" s="5" t="s">
        <v>7790</v>
      </c>
      <c r="AP1287" s="5" t="s">
        <v>1536</v>
      </c>
      <c r="AQ1287" s="4" t="s">
        <v>12479</v>
      </c>
      <c r="AR1287" s="5" t="s">
        <v>12480</v>
      </c>
      <c r="AS1287" s="4" t="s">
        <v>2273</v>
      </c>
      <c r="AT1287" s="5" t="s">
        <v>2274</v>
      </c>
      <c r="AU1287" s="5" t="s">
        <v>41</v>
      </c>
      <c r="AV1287" s="4" t="s">
        <v>2275</v>
      </c>
      <c r="AW1287" s="5" t="s">
        <v>256</v>
      </c>
      <c r="AX1287" s="4" t="s">
        <v>7391</v>
      </c>
      <c r="AY1287" s="5" t="s">
        <v>7393</v>
      </c>
      <c r="AZ1287" s="5" t="s">
        <v>1357</v>
      </c>
      <c r="BA1287" s="4" t="s">
        <v>2276</v>
      </c>
      <c r="BB1287" s="5" t="s">
        <v>11116</v>
      </c>
      <c r="BC1287" s="5" t="s">
        <v>7788</v>
      </c>
      <c r="BD1287" s="5" t="s">
        <v>7791</v>
      </c>
      <c r="BE1287" s="5" t="s">
        <v>3</v>
      </c>
      <c r="BF1287" s="5" t="s">
        <v>1333</v>
      </c>
      <c r="BG1287" s="4" t="s">
        <v>7792</v>
      </c>
      <c r="BH1287" s="5" t="s">
        <v>1343</v>
      </c>
    </row>
    <row r="1288" spans="1:60" x14ac:dyDescent="0.25">
      <c r="A1288">
        <f t="shared" si="110"/>
        <v>304783</v>
      </c>
      <c r="B1288">
        <f t="shared" si="111"/>
        <v>3102608</v>
      </c>
      <c r="C1288" s="17" t="str">
        <f t="shared" si="114"/>
        <v>CC</v>
      </c>
      <c r="D1288" t="str">
        <f t="shared" si="115"/>
        <v>REGION GRAND SUD</v>
      </c>
      <c r="E1288" s="12" t="str">
        <f t="shared" si="112"/>
        <v>TERRAIN</v>
      </c>
      <c r="F1288" s="4" t="s">
        <v>1034</v>
      </c>
      <c r="G1288" s="4" t="s">
        <v>7793</v>
      </c>
      <c r="H1288" s="5">
        <v>1</v>
      </c>
      <c r="I1288" s="5"/>
      <c r="J1288" s="5">
        <v>1</v>
      </c>
      <c r="K1288" s="5" t="s">
        <v>1325</v>
      </c>
      <c r="L1288" s="5" t="s">
        <v>490</v>
      </c>
      <c r="M1288" s="5" t="s">
        <v>1035</v>
      </c>
      <c r="N1288" s="5" t="s">
        <v>25</v>
      </c>
      <c r="O1288" s="5">
        <v>45444</v>
      </c>
      <c r="P1288" s="5"/>
      <c r="Q1288" s="5" t="s">
        <v>1346</v>
      </c>
      <c r="R1288" s="5">
        <v>5</v>
      </c>
      <c r="S1288" s="5" t="s">
        <v>18</v>
      </c>
      <c r="T1288" s="5" t="s">
        <v>46</v>
      </c>
      <c r="U1288" s="6">
        <v>45474</v>
      </c>
      <c r="V1288" s="5" t="s">
        <v>2976</v>
      </c>
      <c r="W1288" s="4" t="s">
        <v>1329</v>
      </c>
      <c r="X1288" s="5" t="s">
        <v>18</v>
      </c>
      <c r="Y1288" s="5" t="s">
        <v>1348</v>
      </c>
      <c r="Z1288" s="5"/>
      <c r="AA1288" s="4" t="s">
        <v>2759</v>
      </c>
      <c r="AB1288" s="5" t="s">
        <v>1331</v>
      </c>
      <c r="AC1288" s="5"/>
      <c r="AD1288" s="5" t="s">
        <v>1331</v>
      </c>
      <c r="AE1288" s="5"/>
      <c r="AF1288" s="5">
        <v>34234</v>
      </c>
      <c r="AG1288" s="5">
        <v>31</v>
      </c>
      <c r="AH1288" s="5">
        <v>100</v>
      </c>
      <c r="AI1288" s="5" t="s">
        <v>1332</v>
      </c>
      <c r="AJ1288" s="5">
        <v>44166</v>
      </c>
      <c r="AK1288" s="5">
        <v>4</v>
      </c>
      <c r="AL1288" s="5">
        <v>44166</v>
      </c>
      <c r="AM1288" s="5" t="s">
        <v>1333</v>
      </c>
      <c r="AN1288" s="5">
        <v>13400</v>
      </c>
      <c r="AO1288" s="5" t="s">
        <v>2209</v>
      </c>
      <c r="AP1288" s="5" t="s">
        <v>1335</v>
      </c>
      <c r="AQ1288" s="4" t="s">
        <v>1336</v>
      </c>
      <c r="AR1288" s="5" t="s">
        <v>12476</v>
      </c>
      <c r="AS1288" s="4" t="s">
        <v>1427</v>
      </c>
      <c r="AT1288" s="5" t="s">
        <v>1428</v>
      </c>
      <c r="AU1288" s="5" t="s">
        <v>41</v>
      </c>
      <c r="AV1288" s="4" t="s">
        <v>1429</v>
      </c>
      <c r="AW1288" s="5" t="s">
        <v>129</v>
      </c>
      <c r="AX1288" s="4" t="s">
        <v>5448</v>
      </c>
      <c r="AY1288" s="5" t="s">
        <v>5452</v>
      </c>
      <c r="AZ1288" s="5" t="s">
        <v>1357</v>
      </c>
      <c r="BA1288" s="4" t="s">
        <v>7090</v>
      </c>
      <c r="BB1288" s="5" t="s">
        <v>11112</v>
      </c>
      <c r="BC1288" s="5" t="s">
        <v>7793</v>
      </c>
      <c r="BD1288" s="5" t="s">
        <v>7794</v>
      </c>
      <c r="BE1288" s="5" t="s">
        <v>46</v>
      </c>
      <c r="BF1288" s="5" t="s">
        <v>1333</v>
      </c>
      <c r="BG1288" s="4" t="s">
        <v>7795</v>
      </c>
      <c r="BH1288" s="5" t="s">
        <v>1343</v>
      </c>
    </row>
    <row r="1289" spans="1:60" x14ac:dyDescent="0.25">
      <c r="A1289">
        <f t="shared" si="110"/>
        <v>301351</v>
      </c>
      <c r="B1289">
        <f t="shared" si="111"/>
        <v>3100770</v>
      </c>
      <c r="C1289" s="17" t="str">
        <f t="shared" si="114"/>
        <v>CC</v>
      </c>
      <c r="D1289" t="str">
        <f t="shared" si="115"/>
        <v>REGION GRAND SUD</v>
      </c>
      <c r="E1289" s="12" t="str">
        <f t="shared" si="112"/>
        <v>TERRAIN</v>
      </c>
      <c r="F1289" s="4" t="s">
        <v>239</v>
      </c>
      <c r="G1289" s="4" t="s">
        <v>7796</v>
      </c>
      <c r="H1289" s="5">
        <v>1</v>
      </c>
      <c r="I1289" s="5"/>
      <c r="J1289" s="5">
        <v>2</v>
      </c>
      <c r="K1289" s="5" t="s">
        <v>1345</v>
      </c>
      <c r="L1289" s="5" t="s">
        <v>241</v>
      </c>
      <c r="M1289" s="5" t="s">
        <v>240</v>
      </c>
      <c r="N1289" s="5"/>
      <c r="O1289" s="5"/>
      <c r="P1289" s="5"/>
      <c r="Q1289" s="5"/>
      <c r="R1289" s="5"/>
      <c r="S1289" s="5"/>
      <c r="T1289" s="5" t="s">
        <v>25</v>
      </c>
      <c r="U1289" s="6">
        <v>41395</v>
      </c>
      <c r="V1289" s="5" t="s">
        <v>1363</v>
      </c>
      <c r="W1289" s="4" t="s">
        <v>1329</v>
      </c>
      <c r="X1289" s="5" t="s">
        <v>18</v>
      </c>
      <c r="Y1289" s="5"/>
      <c r="Z1289" s="5"/>
      <c r="AA1289" s="4" t="s">
        <v>2820</v>
      </c>
      <c r="AB1289" s="5"/>
      <c r="AC1289" s="5"/>
      <c r="AD1289" s="5" t="s">
        <v>1331</v>
      </c>
      <c r="AE1289" s="5"/>
      <c r="AF1289" s="5">
        <v>29082</v>
      </c>
      <c r="AG1289" s="5">
        <v>45</v>
      </c>
      <c r="AH1289" s="5">
        <v>100</v>
      </c>
      <c r="AI1289" s="5" t="s">
        <v>1332</v>
      </c>
      <c r="AJ1289" s="5">
        <v>41395</v>
      </c>
      <c r="AK1289" s="5">
        <v>11</v>
      </c>
      <c r="AL1289" s="5">
        <v>41395</v>
      </c>
      <c r="AM1289" s="5" t="s">
        <v>1333</v>
      </c>
      <c r="AN1289" s="5">
        <v>13116</v>
      </c>
      <c r="AO1289" s="5" t="s">
        <v>7797</v>
      </c>
      <c r="AP1289" s="5" t="s">
        <v>1335</v>
      </c>
      <c r="AQ1289" s="4" t="s">
        <v>1336</v>
      </c>
      <c r="AR1289" s="5" t="s">
        <v>12476</v>
      </c>
      <c r="AS1289" s="4" t="s">
        <v>1403</v>
      </c>
      <c r="AT1289" s="5" t="s">
        <v>1404</v>
      </c>
      <c r="AU1289" s="5" t="s">
        <v>41</v>
      </c>
      <c r="AV1289" s="4" t="s">
        <v>1405</v>
      </c>
      <c r="AW1289" s="5" t="s">
        <v>61</v>
      </c>
      <c r="AX1289" s="4" t="s">
        <v>1842</v>
      </c>
      <c r="AY1289" s="5" t="s">
        <v>1843</v>
      </c>
      <c r="AZ1289" s="5" t="s">
        <v>11</v>
      </c>
      <c r="BA1289" s="4" t="s">
        <v>1844</v>
      </c>
      <c r="BB1289" s="5" t="s">
        <v>1845</v>
      </c>
      <c r="BC1289" s="5" t="s">
        <v>7796</v>
      </c>
      <c r="BD1289" s="5" t="s">
        <v>7798</v>
      </c>
      <c r="BE1289" s="5" t="s">
        <v>25</v>
      </c>
      <c r="BF1289" s="5" t="s">
        <v>1333</v>
      </c>
      <c r="BG1289" s="4" t="s">
        <v>7799</v>
      </c>
      <c r="BH1289" s="5" t="s">
        <v>1343</v>
      </c>
    </row>
    <row r="1290" spans="1:60" x14ac:dyDescent="0.25">
      <c r="A1290">
        <f t="shared" si="110"/>
        <v>306014</v>
      </c>
      <c r="B1290">
        <f t="shared" si="111"/>
        <v>7023674</v>
      </c>
      <c r="C1290" t="str">
        <f t="shared" si="114"/>
        <v>CC</v>
      </c>
      <c r="D1290" t="str">
        <f t="shared" si="115"/>
        <v>POLE PILOTAGE DU RESEAU COMMERCIAL</v>
      </c>
      <c r="E1290" s="12" t="str">
        <f t="shared" si="112"/>
        <v>TERRAIN</v>
      </c>
      <c r="F1290" s="4" t="s">
        <v>7800</v>
      </c>
      <c r="G1290" s="4" t="s">
        <v>7801</v>
      </c>
      <c r="H1290" s="5">
        <v>1</v>
      </c>
      <c r="I1290" s="5"/>
      <c r="J1290" s="5">
        <v>2</v>
      </c>
      <c r="K1290" s="5" t="s">
        <v>1345</v>
      </c>
      <c r="L1290" s="5" t="s">
        <v>405</v>
      </c>
      <c r="M1290" s="5" t="s">
        <v>7802</v>
      </c>
      <c r="N1290" s="5"/>
      <c r="O1290" s="5"/>
      <c r="P1290" s="5"/>
      <c r="Q1290" s="5"/>
      <c r="R1290" s="5"/>
      <c r="S1290" s="5"/>
      <c r="T1290" s="5" t="s">
        <v>349</v>
      </c>
      <c r="U1290" s="6">
        <v>45413</v>
      </c>
      <c r="V1290" s="5" t="s">
        <v>2338</v>
      </c>
      <c r="W1290" s="4" t="s">
        <v>1392</v>
      </c>
      <c r="X1290" s="5" t="s">
        <v>18</v>
      </c>
      <c r="Y1290" s="5"/>
      <c r="Z1290" s="5"/>
      <c r="AA1290" s="4"/>
      <c r="AB1290" s="5"/>
      <c r="AC1290" s="5"/>
      <c r="AD1290" s="5" t="s">
        <v>1331</v>
      </c>
      <c r="AE1290" s="5"/>
      <c r="AF1290" s="5">
        <v>31664</v>
      </c>
      <c r="AG1290" s="5">
        <v>38</v>
      </c>
      <c r="AH1290" s="5">
        <v>100</v>
      </c>
      <c r="AI1290" s="5" t="s">
        <v>1332</v>
      </c>
      <c r="AJ1290" s="5">
        <v>45413</v>
      </c>
      <c r="AK1290" s="5">
        <v>0</v>
      </c>
      <c r="AL1290" s="5">
        <v>45413</v>
      </c>
      <c r="AM1290" s="5"/>
      <c r="AN1290" s="5">
        <v>44440</v>
      </c>
      <c r="AO1290" s="5" t="s">
        <v>7803</v>
      </c>
      <c r="AP1290" s="5"/>
      <c r="AQ1290" s="4" t="s">
        <v>1395</v>
      </c>
      <c r="AR1290" s="5" t="s">
        <v>188</v>
      </c>
      <c r="AS1290" s="4"/>
      <c r="AT1290" s="5"/>
      <c r="AU1290" s="5"/>
      <c r="AV1290" s="4" t="s">
        <v>1396</v>
      </c>
      <c r="AW1290" s="5" t="s">
        <v>350</v>
      </c>
      <c r="AX1290" s="4"/>
      <c r="AY1290" s="5"/>
      <c r="AZ1290" s="5"/>
      <c r="BA1290" s="4"/>
      <c r="BB1290" s="5"/>
      <c r="BC1290" s="4"/>
      <c r="BD1290" s="5"/>
      <c r="BE1290" s="5"/>
      <c r="BF1290" s="5" t="s">
        <v>1397</v>
      </c>
      <c r="BG1290" s="4"/>
      <c r="BH1290" s="5"/>
    </row>
    <row r="1291" spans="1:60" x14ac:dyDescent="0.25">
      <c r="A1291">
        <f t="shared" si="110"/>
        <v>306299</v>
      </c>
      <c r="B1291">
        <f t="shared" si="111"/>
        <v>7024167</v>
      </c>
      <c r="C1291" s="17" t="str">
        <f t="shared" si="114"/>
        <v>CC</v>
      </c>
      <c r="D1291" t="str">
        <f t="shared" si="115"/>
        <v>REGION GRAND OUEST</v>
      </c>
      <c r="E1291" s="12" t="str">
        <f t="shared" si="112"/>
        <v>TERRAIN</v>
      </c>
      <c r="F1291" s="4" t="s">
        <v>7804</v>
      </c>
      <c r="G1291" s="4" t="s">
        <v>7805</v>
      </c>
      <c r="H1291" s="5">
        <v>1</v>
      </c>
      <c r="I1291" s="5"/>
      <c r="J1291" s="5">
        <v>1</v>
      </c>
      <c r="K1291" s="5" t="s">
        <v>1325</v>
      </c>
      <c r="L1291" s="5" t="s">
        <v>1132</v>
      </c>
      <c r="M1291" s="5" t="s">
        <v>7806</v>
      </c>
      <c r="N1291" s="5"/>
      <c r="O1291" s="5"/>
      <c r="P1291" s="5"/>
      <c r="Q1291" s="5"/>
      <c r="R1291" s="5"/>
      <c r="S1291" s="5"/>
      <c r="T1291" s="5" t="s">
        <v>245</v>
      </c>
      <c r="U1291" s="6">
        <v>45536</v>
      </c>
      <c r="V1291" s="5" t="s">
        <v>1328</v>
      </c>
      <c r="W1291" s="4" t="s">
        <v>1329</v>
      </c>
      <c r="X1291" s="5" t="s">
        <v>18</v>
      </c>
      <c r="Y1291" s="5"/>
      <c r="Z1291" s="5"/>
      <c r="AA1291" s="4" t="s">
        <v>9256</v>
      </c>
      <c r="AB1291" s="5"/>
      <c r="AC1291" s="5"/>
      <c r="AD1291" s="5" t="s">
        <v>1331</v>
      </c>
      <c r="AE1291" s="5"/>
      <c r="AF1291" s="5">
        <v>35807</v>
      </c>
      <c r="AG1291" s="5">
        <v>26</v>
      </c>
      <c r="AH1291" s="5">
        <v>100</v>
      </c>
      <c r="AI1291" s="5" t="s">
        <v>1332</v>
      </c>
      <c r="AJ1291" s="5">
        <v>45536</v>
      </c>
      <c r="AK1291" s="5">
        <v>0</v>
      </c>
      <c r="AL1291" s="5">
        <v>45536</v>
      </c>
      <c r="AM1291" s="5" t="s">
        <v>1333</v>
      </c>
      <c r="AN1291" s="5">
        <v>72250</v>
      </c>
      <c r="AO1291" s="5" t="s">
        <v>7807</v>
      </c>
      <c r="AP1291" s="5" t="s">
        <v>1413</v>
      </c>
      <c r="AQ1291" s="4" t="s">
        <v>1414</v>
      </c>
      <c r="AR1291" s="5" t="s">
        <v>19</v>
      </c>
      <c r="AS1291" s="4" t="s">
        <v>1507</v>
      </c>
      <c r="AT1291" s="5" t="s">
        <v>1508</v>
      </c>
      <c r="AU1291" s="5" t="s">
        <v>41</v>
      </c>
      <c r="AV1291" s="4" t="s">
        <v>1509</v>
      </c>
      <c r="AW1291" s="5" t="s">
        <v>375</v>
      </c>
      <c r="AX1291" s="4" t="s">
        <v>1510</v>
      </c>
      <c r="AY1291" s="5" t="s">
        <v>1511</v>
      </c>
      <c r="AZ1291" s="5" t="s">
        <v>11</v>
      </c>
      <c r="BA1291" s="4" t="s">
        <v>1512</v>
      </c>
      <c r="BB1291" s="5" t="s">
        <v>1513</v>
      </c>
      <c r="BC1291" s="5" t="s">
        <v>7805</v>
      </c>
      <c r="BD1291" s="5" t="s">
        <v>7808</v>
      </c>
      <c r="BE1291" s="5" t="s">
        <v>245</v>
      </c>
      <c r="BF1291" s="5" t="s">
        <v>1333</v>
      </c>
      <c r="BG1291" s="4" t="s">
        <v>9425</v>
      </c>
      <c r="BH1291" s="5" t="s">
        <v>1343</v>
      </c>
    </row>
    <row r="1292" spans="1:60" x14ac:dyDescent="0.25">
      <c r="A1292">
        <f t="shared" si="110"/>
        <v>180178</v>
      </c>
      <c r="B1292">
        <f t="shared" si="111"/>
        <v>3000716</v>
      </c>
      <c r="C1292" s="17" t="str">
        <f t="shared" si="114"/>
        <v>CC</v>
      </c>
      <c r="D1292" t="str">
        <f t="shared" si="115"/>
        <v>REGION GRAND OUEST</v>
      </c>
      <c r="E1292" s="12" t="str">
        <f t="shared" si="112"/>
        <v>TERRAIN</v>
      </c>
      <c r="F1292" s="4" t="s">
        <v>7810</v>
      </c>
      <c r="G1292" s="4" t="s">
        <v>7811</v>
      </c>
      <c r="H1292" s="5">
        <v>1</v>
      </c>
      <c r="I1292" s="5"/>
      <c r="J1292" s="5">
        <v>1</v>
      </c>
      <c r="K1292" s="5" t="s">
        <v>1325</v>
      </c>
      <c r="L1292" s="5" t="s">
        <v>6</v>
      </c>
      <c r="M1292" s="5" t="s">
        <v>7812</v>
      </c>
      <c r="N1292" s="5"/>
      <c r="O1292" s="6"/>
      <c r="P1292" s="5"/>
      <c r="Q1292" s="5"/>
      <c r="R1292" s="5"/>
      <c r="S1292" s="5"/>
      <c r="T1292" s="5" t="s">
        <v>25</v>
      </c>
      <c r="U1292" s="6">
        <v>35916</v>
      </c>
      <c r="V1292" s="4" t="s">
        <v>1363</v>
      </c>
      <c r="W1292" s="4" t="s">
        <v>1329</v>
      </c>
      <c r="X1292" s="5" t="s">
        <v>18</v>
      </c>
      <c r="Y1292" s="5"/>
      <c r="Z1292" s="5"/>
      <c r="AA1292" s="4" t="s">
        <v>4835</v>
      </c>
      <c r="AB1292" s="5"/>
      <c r="AC1292" s="5"/>
      <c r="AD1292" s="5" t="s">
        <v>1331</v>
      </c>
      <c r="AE1292" s="5"/>
      <c r="AF1292" s="6">
        <v>24109</v>
      </c>
      <c r="AG1292" s="5">
        <v>58</v>
      </c>
      <c r="AH1292" s="5">
        <v>100</v>
      </c>
      <c r="AI1292" s="5" t="s">
        <v>1332</v>
      </c>
      <c r="AJ1292" s="6">
        <v>35916</v>
      </c>
      <c r="AK1292" s="5">
        <v>26</v>
      </c>
      <c r="AL1292" s="6">
        <v>35916</v>
      </c>
      <c r="AM1292" s="5" t="s">
        <v>1333</v>
      </c>
      <c r="AN1292" s="5">
        <v>24650</v>
      </c>
      <c r="AO1292" s="5" t="s">
        <v>7813</v>
      </c>
      <c r="AP1292" s="5" t="s">
        <v>1413</v>
      </c>
      <c r="AQ1292" s="4" t="s">
        <v>1414</v>
      </c>
      <c r="AR1292" s="5" t="s">
        <v>19</v>
      </c>
      <c r="AS1292" s="4" t="s">
        <v>2225</v>
      </c>
      <c r="AT1292" s="5" t="s">
        <v>2226</v>
      </c>
      <c r="AU1292" s="5" t="s">
        <v>41</v>
      </c>
      <c r="AV1292" s="4" t="s">
        <v>2227</v>
      </c>
      <c r="AW1292" s="5" t="s">
        <v>89</v>
      </c>
      <c r="AX1292" s="4" t="s">
        <v>3900</v>
      </c>
      <c r="AY1292" s="5" t="s">
        <v>3901</v>
      </c>
      <c r="AZ1292" s="5" t="s">
        <v>11</v>
      </c>
      <c r="BA1292" s="4" t="s">
        <v>3902</v>
      </c>
      <c r="BB1292" s="5" t="s">
        <v>3903</v>
      </c>
      <c r="BC1292" s="4" t="s">
        <v>7811</v>
      </c>
      <c r="BD1292" s="5" t="s">
        <v>7814</v>
      </c>
      <c r="BE1292" s="5" t="s">
        <v>25</v>
      </c>
      <c r="BF1292" s="5" t="s">
        <v>1333</v>
      </c>
      <c r="BG1292" s="4" t="s">
        <v>7815</v>
      </c>
      <c r="BH1292" s="5" t="s">
        <v>1343</v>
      </c>
    </row>
    <row r="1293" spans="1:60" x14ac:dyDescent="0.25">
      <c r="A1293">
        <f t="shared" ref="A1293:A1356" si="116">G1293*1</f>
        <v>303623</v>
      </c>
      <c r="B1293">
        <f t="shared" ref="B1293:B1356" si="117">F1293*1</f>
        <v>3101973</v>
      </c>
      <c r="C1293" s="17" t="str">
        <f t="shared" ref="C1293:C1356" si="118">IF(LEFT(T1293,4)="ASSI","ASSISTANTE",IF(T1293="100 IMD","IMD",IF(T1293="105 IMD","IMD",IF(T1293="200 IMP","IMP",IF(T1293="310 CMA","IMP","CC")))))</f>
        <v>CC</v>
      </c>
      <c r="D1293" t="str">
        <f t="shared" si="115"/>
        <v>REGION GRAND OUEST</v>
      </c>
      <c r="E1293" s="12" t="str">
        <f t="shared" ref="E1293:E1356" si="119">IF(BB1293="OC FICTIVE","EN MISSION","TERRAIN")</f>
        <v>TERRAIN</v>
      </c>
      <c r="F1293" s="4" t="s">
        <v>7816</v>
      </c>
      <c r="G1293" s="4" t="s">
        <v>7817</v>
      </c>
      <c r="H1293" s="5">
        <v>1</v>
      </c>
      <c r="I1293" s="5"/>
      <c r="J1293" s="5">
        <v>1</v>
      </c>
      <c r="K1293" s="5" t="s">
        <v>1325</v>
      </c>
      <c r="L1293" s="5" t="s">
        <v>279</v>
      </c>
      <c r="M1293" s="5" t="s">
        <v>7818</v>
      </c>
      <c r="N1293" s="5" t="s">
        <v>245</v>
      </c>
      <c r="O1293" s="6">
        <v>45505</v>
      </c>
      <c r="P1293" s="5"/>
      <c r="Q1293" s="5" t="s">
        <v>1346</v>
      </c>
      <c r="R1293" s="5">
        <v>5</v>
      </c>
      <c r="S1293" s="5" t="s">
        <v>18</v>
      </c>
      <c r="T1293" s="5" t="s">
        <v>260</v>
      </c>
      <c r="U1293" s="6">
        <v>45536</v>
      </c>
      <c r="V1293" s="4" t="s">
        <v>1347</v>
      </c>
      <c r="W1293" s="4" t="s">
        <v>1329</v>
      </c>
      <c r="X1293" s="5" t="s">
        <v>18</v>
      </c>
      <c r="Y1293" s="5" t="s">
        <v>1348</v>
      </c>
      <c r="Z1293" s="5"/>
      <c r="AA1293" s="4" t="s">
        <v>2780</v>
      </c>
      <c r="AB1293" s="5" t="s">
        <v>1331</v>
      </c>
      <c r="AC1293" s="5"/>
      <c r="AD1293" s="5" t="s">
        <v>1331</v>
      </c>
      <c r="AE1293" s="5"/>
      <c r="AF1293" s="6">
        <v>32276</v>
      </c>
      <c r="AG1293" s="5">
        <v>36</v>
      </c>
      <c r="AH1293" s="5">
        <v>100</v>
      </c>
      <c r="AI1293" s="5" t="s">
        <v>1332</v>
      </c>
      <c r="AJ1293" s="6">
        <v>43009</v>
      </c>
      <c r="AK1293" s="5">
        <v>7</v>
      </c>
      <c r="AL1293" s="6">
        <v>43009</v>
      </c>
      <c r="AM1293" s="5" t="s">
        <v>1333</v>
      </c>
      <c r="AN1293" s="5">
        <v>79370</v>
      </c>
      <c r="AO1293" s="5" t="s">
        <v>4453</v>
      </c>
      <c r="AP1293" s="5" t="s">
        <v>1413</v>
      </c>
      <c r="AQ1293" s="4" t="s">
        <v>1414</v>
      </c>
      <c r="AR1293" s="5" t="s">
        <v>19</v>
      </c>
      <c r="AS1293" s="4" t="s">
        <v>1585</v>
      </c>
      <c r="AT1293" s="5" t="s">
        <v>1586</v>
      </c>
      <c r="AU1293" s="5" t="s">
        <v>41</v>
      </c>
      <c r="AV1293" s="4" t="s">
        <v>1587</v>
      </c>
      <c r="AW1293" s="5" t="s">
        <v>340</v>
      </c>
      <c r="AX1293" s="4" t="s">
        <v>5505</v>
      </c>
      <c r="AY1293" s="5" t="s">
        <v>5507</v>
      </c>
      <c r="AZ1293" s="5" t="s">
        <v>1357</v>
      </c>
      <c r="BA1293" s="4" t="s">
        <v>3688</v>
      </c>
      <c r="BB1293" s="5" t="s">
        <v>11113</v>
      </c>
      <c r="BC1293" s="4" t="s">
        <v>7817</v>
      </c>
      <c r="BD1293" s="5" t="s">
        <v>7819</v>
      </c>
      <c r="BE1293" s="5" t="s">
        <v>260</v>
      </c>
      <c r="BF1293" s="5" t="s">
        <v>1333</v>
      </c>
      <c r="BG1293" s="4" t="s">
        <v>7820</v>
      </c>
      <c r="BH1293" s="5" t="s">
        <v>1343</v>
      </c>
    </row>
    <row r="1294" spans="1:60" x14ac:dyDescent="0.25">
      <c r="A1294">
        <f t="shared" si="116"/>
        <v>306012</v>
      </c>
      <c r="B1294">
        <f t="shared" si="117"/>
        <v>7023672</v>
      </c>
      <c r="C1294" s="17" t="str">
        <f t="shared" si="118"/>
        <v>CC</v>
      </c>
      <c r="D1294" t="str">
        <f t="shared" si="115"/>
        <v>REGION ILE DE FRANCE NORD</v>
      </c>
      <c r="E1294" s="12" t="str">
        <f t="shared" si="119"/>
        <v>TERRAIN</v>
      </c>
      <c r="F1294" s="4" t="s">
        <v>7821</v>
      </c>
      <c r="G1294" s="4" t="s">
        <v>7822</v>
      </c>
      <c r="H1294" s="5">
        <v>1</v>
      </c>
      <c r="I1294" s="5"/>
      <c r="J1294" s="5">
        <v>1</v>
      </c>
      <c r="K1294" s="5" t="s">
        <v>1325</v>
      </c>
      <c r="L1294" s="5" t="s">
        <v>54</v>
      </c>
      <c r="M1294" s="5" t="s">
        <v>72</v>
      </c>
      <c r="N1294" s="5"/>
      <c r="O1294" s="5"/>
      <c r="P1294" s="5"/>
      <c r="Q1294" s="5"/>
      <c r="R1294" s="5"/>
      <c r="S1294" s="5"/>
      <c r="T1294" s="5" t="s">
        <v>25</v>
      </c>
      <c r="U1294" s="6">
        <v>45536</v>
      </c>
      <c r="V1294" s="4" t="s">
        <v>1363</v>
      </c>
      <c r="W1294" s="4" t="s">
        <v>1329</v>
      </c>
      <c r="X1294" s="5" t="s">
        <v>18</v>
      </c>
      <c r="Y1294" s="5"/>
      <c r="Z1294" s="5"/>
      <c r="AA1294" s="4" t="s">
        <v>3348</v>
      </c>
      <c r="AB1294" s="5"/>
      <c r="AC1294" s="5"/>
      <c r="AD1294" s="5" t="s">
        <v>1331</v>
      </c>
      <c r="AE1294" s="5"/>
      <c r="AF1294" s="6">
        <v>35491</v>
      </c>
      <c r="AG1294" s="5">
        <v>27</v>
      </c>
      <c r="AH1294" s="5">
        <v>100</v>
      </c>
      <c r="AI1294" s="5" t="s">
        <v>1332</v>
      </c>
      <c r="AJ1294" s="6">
        <v>45413</v>
      </c>
      <c r="AK1294" s="5">
        <v>0</v>
      </c>
      <c r="AL1294" s="6">
        <v>45413</v>
      </c>
      <c r="AM1294" s="5" t="s">
        <v>1333</v>
      </c>
      <c r="AN1294" s="5">
        <v>28000</v>
      </c>
      <c r="AO1294" s="5" t="s">
        <v>6226</v>
      </c>
      <c r="AP1294" s="5" t="s">
        <v>12477</v>
      </c>
      <c r="AQ1294" s="4" t="s">
        <v>1351</v>
      </c>
      <c r="AR1294" s="5" t="s">
        <v>12478</v>
      </c>
      <c r="AS1294" s="4" t="s">
        <v>1656</v>
      </c>
      <c r="AT1294" s="5" t="s">
        <v>1657</v>
      </c>
      <c r="AU1294" s="5" t="s">
        <v>41</v>
      </c>
      <c r="AV1294" s="4" t="s">
        <v>1658</v>
      </c>
      <c r="AW1294" s="5" t="s">
        <v>306</v>
      </c>
      <c r="AX1294" s="4" t="s">
        <v>2761</v>
      </c>
      <c r="AY1294" s="5" t="s">
        <v>2762</v>
      </c>
      <c r="AZ1294" s="5" t="s">
        <v>11</v>
      </c>
      <c r="BA1294" s="4" t="s">
        <v>2763</v>
      </c>
      <c r="BB1294" s="5" t="s">
        <v>2764</v>
      </c>
      <c r="BC1294" s="4" t="s">
        <v>7822</v>
      </c>
      <c r="BD1294" s="5" t="s">
        <v>7823</v>
      </c>
      <c r="BE1294" s="5" t="s">
        <v>25</v>
      </c>
      <c r="BF1294" s="5" t="s">
        <v>1333</v>
      </c>
      <c r="BG1294" s="4" t="s">
        <v>7824</v>
      </c>
      <c r="BH1294" s="5" t="s">
        <v>1343</v>
      </c>
    </row>
    <row r="1295" spans="1:60" x14ac:dyDescent="0.25">
      <c r="A1295">
        <f t="shared" si="116"/>
        <v>304366</v>
      </c>
      <c r="B1295">
        <f t="shared" si="117"/>
        <v>3102353</v>
      </c>
      <c r="C1295" s="17" t="str">
        <f t="shared" si="118"/>
        <v>CC</v>
      </c>
      <c r="D1295" t="str">
        <f t="shared" si="115"/>
        <v>REGION ILE DE FRANCE NORD</v>
      </c>
      <c r="E1295" s="12" t="str">
        <f t="shared" si="119"/>
        <v>TERRAIN</v>
      </c>
      <c r="F1295" s="4" t="s">
        <v>353</v>
      </c>
      <c r="G1295" s="4" t="s">
        <v>7825</v>
      </c>
      <c r="H1295" s="5">
        <v>1</v>
      </c>
      <c r="I1295" s="5"/>
      <c r="J1295" s="5">
        <v>2</v>
      </c>
      <c r="K1295" s="5" t="s">
        <v>1345</v>
      </c>
      <c r="L1295" s="5" t="s">
        <v>354</v>
      </c>
      <c r="M1295" s="5" t="s">
        <v>185</v>
      </c>
      <c r="N1295" s="5" t="s">
        <v>245</v>
      </c>
      <c r="O1295" s="5">
        <v>43678</v>
      </c>
      <c r="P1295" s="5"/>
      <c r="Q1295" s="5" t="s">
        <v>1346</v>
      </c>
      <c r="R1295" s="5">
        <v>5</v>
      </c>
      <c r="S1295" s="5" t="s">
        <v>18</v>
      </c>
      <c r="T1295" s="5" t="s">
        <v>25</v>
      </c>
      <c r="U1295" s="6">
        <v>43709</v>
      </c>
      <c r="V1295" s="4" t="s">
        <v>1363</v>
      </c>
      <c r="W1295" s="4" t="s">
        <v>1329</v>
      </c>
      <c r="X1295" s="5" t="s">
        <v>18</v>
      </c>
      <c r="Y1295" s="5"/>
      <c r="Z1295" s="5"/>
      <c r="AA1295" s="4" t="s">
        <v>4788</v>
      </c>
      <c r="AB1295" s="5" t="s">
        <v>1331</v>
      </c>
      <c r="AC1295" s="5"/>
      <c r="AD1295" s="5" t="s">
        <v>1331</v>
      </c>
      <c r="AE1295" s="5"/>
      <c r="AF1295" s="6">
        <v>28249</v>
      </c>
      <c r="AG1295" s="5">
        <v>47</v>
      </c>
      <c r="AH1295" s="5">
        <v>100</v>
      </c>
      <c r="AI1295" s="5" t="s">
        <v>1332</v>
      </c>
      <c r="AJ1295" s="6">
        <v>43709</v>
      </c>
      <c r="AK1295" s="5">
        <v>5</v>
      </c>
      <c r="AL1295" s="6">
        <v>43709</v>
      </c>
      <c r="AM1295" s="5" t="s">
        <v>1333</v>
      </c>
      <c r="AN1295" s="5">
        <v>76450</v>
      </c>
      <c r="AO1295" s="5" t="s">
        <v>7826</v>
      </c>
      <c r="AP1295" s="5" t="s">
        <v>12477</v>
      </c>
      <c r="AQ1295" s="4" t="s">
        <v>1351</v>
      </c>
      <c r="AR1295" s="5" t="s">
        <v>12478</v>
      </c>
      <c r="AS1295" s="4" t="s">
        <v>1651</v>
      </c>
      <c r="AT1295" s="5" t="s">
        <v>1652</v>
      </c>
      <c r="AU1295" s="5" t="s">
        <v>41</v>
      </c>
      <c r="AV1295" s="4" t="s">
        <v>1653</v>
      </c>
      <c r="AW1295" s="5" t="s">
        <v>35</v>
      </c>
      <c r="AX1295" s="4" t="s">
        <v>3088</v>
      </c>
      <c r="AY1295" s="5" t="s">
        <v>3089</v>
      </c>
      <c r="AZ1295" s="5" t="s">
        <v>11</v>
      </c>
      <c r="BA1295" s="4" t="s">
        <v>3090</v>
      </c>
      <c r="BB1295" s="5" t="s">
        <v>3091</v>
      </c>
      <c r="BC1295" s="4" t="s">
        <v>7825</v>
      </c>
      <c r="BD1295" s="5" t="s">
        <v>7827</v>
      </c>
      <c r="BE1295" s="5" t="s">
        <v>25</v>
      </c>
      <c r="BF1295" s="5" t="s">
        <v>1333</v>
      </c>
      <c r="BG1295" s="4" t="s">
        <v>7828</v>
      </c>
      <c r="BH1295" s="5" t="s">
        <v>1343</v>
      </c>
    </row>
    <row r="1296" spans="1:60" x14ac:dyDescent="0.25">
      <c r="A1296">
        <f t="shared" si="116"/>
        <v>303372</v>
      </c>
      <c r="B1296">
        <f t="shared" si="117"/>
        <v>3101842</v>
      </c>
      <c r="C1296" s="17" t="str">
        <f t="shared" si="118"/>
        <v>CC</v>
      </c>
      <c r="D1296" t="str">
        <f t="shared" si="115"/>
        <v>REGION ILE DE FRANCE NORD</v>
      </c>
      <c r="E1296" s="12" t="str">
        <f t="shared" si="119"/>
        <v>TERRAIN</v>
      </c>
      <c r="F1296" s="4" t="s">
        <v>304</v>
      </c>
      <c r="G1296" s="4" t="s">
        <v>7829</v>
      </c>
      <c r="H1296" s="5">
        <v>1</v>
      </c>
      <c r="I1296" s="5"/>
      <c r="J1296" s="5">
        <v>2</v>
      </c>
      <c r="K1296" s="5" t="s">
        <v>1345</v>
      </c>
      <c r="L1296" s="5" t="s">
        <v>305</v>
      </c>
      <c r="M1296" s="5" t="s">
        <v>185</v>
      </c>
      <c r="N1296" s="5" t="s">
        <v>245</v>
      </c>
      <c r="O1296" s="5">
        <v>42767</v>
      </c>
      <c r="P1296" s="5"/>
      <c r="Q1296" s="5" t="s">
        <v>1346</v>
      </c>
      <c r="R1296" s="5">
        <v>5</v>
      </c>
      <c r="S1296" s="5" t="s">
        <v>18</v>
      </c>
      <c r="T1296" s="5" t="s">
        <v>25</v>
      </c>
      <c r="U1296" s="6">
        <v>42795</v>
      </c>
      <c r="V1296" s="5" t="s">
        <v>1363</v>
      </c>
      <c r="W1296" s="4" t="s">
        <v>1329</v>
      </c>
      <c r="X1296" s="5" t="s">
        <v>18</v>
      </c>
      <c r="Y1296" s="5"/>
      <c r="Z1296" s="5"/>
      <c r="AA1296" s="5" t="s">
        <v>3299</v>
      </c>
      <c r="AB1296" s="5" t="s">
        <v>1331</v>
      </c>
      <c r="AC1296" s="5"/>
      <c r="AD1296" s="5" t="s">
        <v>1331</v>
      </c>
      <c r="AE1296" s="5"/>
      <c r="AF1296" s="5">
        <v>24008</v>
      </c>
      <c r="AG1296" s="5">
        <v>59</v>
      </c>
      <c r="AH1296" s="5">
        <v>100</v>
      </c>
      <c r="AI1296" s="5" t="s">
        <v>1332</v>
      </c>
      <c r="AJ1296" s="5">
        <v>42795</v>
      </c>
      <c r="AK1296" s="5">
        <v>7</v>
      </c>
      <c r="AL1296" s="5">
        <v>42795</v>
      </c>
      <c r="AM1296" s="5" t="s">
        <v>1333</v>
      </c>
      <c r="AN1296" s="5">
        <v>78310</v>
      </c>
      <c r="AO1296" s="5" t="s">
        <v>7830</v>
      </c>
      <c r="AP1296" s="5" t="s">
        <v>12477</v>
      </c>
      <c r="AQ1296" s="4" t="s">
        <v>1351</v>
      </c>
      <c r="AR1296" s="5" t="s">
        <v>12478</v>
      </c>
      <c r="AS1296" s="4" t="s">
        <v>1656</v>
      </c>
      <c r="AT1296" s="5" t="s">
        <v>1657</v>
      </c>
      <c r="AU1296" s="5" t="s">
        <v>41</v>
      </c>
      <c r="AV1296" s="4" t="s">
        <v>1658</v>
      </c>
      <c r="AW1296" s="5" t="s">
        <v>306</v>
      </c>
      <c r="AX1296" s="4" t="s">
        <v>2991</v>
      </c>
      <c r="AY1296" s="5" t="s">
        <v>2992</v>
      </c>
      <c r="AZ1296" s="5" t="s">
        <v>11</v>
      </c>
      <c r="BA1296" s="4" t="s">
        <v>2993</v>
      </c>
      <c r="BB1296" s="5" t="s">
        <v>2994</v>
      </c>
      <c r="BC1296" s="5" t="s">
        <v>7829</v>
      </c>
      <c r="BD1296" s="5" t="s">
        <v>7831</v>
      </c>
      <c r="BE1296" s="5" t="s">
        <v>25</v>
      </c>
      <c r="BF1296" s="5" t="s">
        <v>1333</v>
      </c>
      <c r="BG1296" s="5" t="s">
        <v>7832</v>
      </c>
      <c r="BH1296" s="5" t="s">
        <v>1343</v>
      </c>
    </row>
    <row r="1297" spans="1:60" x14ac:dyDescent="0.25">
      <c r="A1297">
        <f t="shared" si="116"/>
        <v>193729</v>
      </c>
      <c r="B1297">
        <f t="shared" si="117"/>
        <v>3003003</v>
      </c>
      <c r="C1297" t="str">
        <f t="shared" si="118"/>
        <v>CC</v>
      </c>
      <c r="D1297" t="str">
        <f t="shared" si="115"/>
        <v>POLE PILOTAGE DU RESEAU COMMERCIAL</v>
      </c>
      <c r="E1297" s="12" t="str">
        <f t="shared" si="119"/>
        <v>TERRAIN</v>
      </c>
      <c r="F1297" s="4" t="s">
        <v>184</v>
      </c>
      <c r="G1297" s="4" t="s">
        <v>7833</v>
      </c>
      <c r="H1297" s="5">
        <v>1</v>
      </c>
      <c r="I1297" s="5"/>
      <c r="J1297" s="5">
        <v>1</v>
      </c>
      <c r="K1297" s="5" t="s">
        <v>1325</v>
      </c>
      <c r="L1297" s="5" t="s">
        <v>186</v>
      </c>
      <c r="M1297" s="5" t="s">
        <v>185</v>
      </c>
      <c r="N1297" s="5" t="s">
        <v>25</v>
      </c>
      <c r="O1297" s="5">
        <v>40422</v>
      </c>
      <c r="P1297" s="5"/>
      <c r="Q1297" s="5" t="s">
        <v>1346</v>
      </c>
      <c r="R1297" s="5">
        <v>3</v>
      </c>
      <c r="S1297" s="5" t="s">
        <v>18</v>
      </c>
      <c r="T1297" s="5" t="s">
        <v>187</v>
      </c>
      <c r="U1297" s="6">
        <v>40452</v>
      </c>
      <c r="V1297" s="4" t="s">
        <v>1478</v>
      </c>
      <c r="W1297" s="4" t="s">
        <v>1392</v>
      </c>
      <c r="X1297" s="5" t="s">
        <v>18</v>
      </c>
      <c r="Y1297" s="5"/>
      <c r="Z1297" s="5"/>
      <c r="AA1297" s="4"/>
      <c r="AB1297" s="5" t="s">
        <v>1331</v>
      </c>
      <c r="AC1297" s="5"/>
      <c r="AD1297" s="5" t="s">
        <v>1331</v>
      </c>
      <c r="AE1297" s="5"/>
      <c r="AF1297" s="6">
        <v>29911</v>
      </c>
      <c r="AG1297" s="5">
        <v>43</v>
      </c>
      <c r="AH1297" s="5">
        <v>100</v>
      </c>
      <c r="AI1297" s="5" t="s">
        <v>1332</v>
      </c>
      <c r="AJ1297" s="6">
        <v>40452</v>
      </c>
      <c r="AK1297" s="5">
        <v>14</v>
      </c>
      <c r="AL1297" s="6">
        <v>40452</v>
      </c>
      <c r="AM1297" s="5"/>
      <c r="AN1297" s="5">
        <v>76220</v>
      </c>
      <c r="AO1297" s="5" t="s">
        <v>7834</v>
      </c>
      <c r="AP1297" s="5"/>
      <c r="AQ1297" s="4" t="s">
        <v>1395</v>
      </c>
      <c r="AR1297" s="5" t="s">
        <v>188</v>
      </c>
      <c r="AS1297" s="4"/>
      <c r="AT1297" s="5"/>
      <c r="AU1297" s="5"/>
      <c r="AV1297" s="4" t="s">
        <v>1395</v>
      </c>
      <c r="AW1297" s="5" t="s">
        <v>189</v>
      </c>
      <c r="AX1297" s="4"/>
      <c r="AY1297" s="5"/>
      <c r="AZ1297" s="5"/>
      <c r="BA1297" s="4"/>
      <c r="BB1297" s="5"/>
      <c r="BC1297" s="4"/>
      <c r="BD1297" s="5"/>
      <c r="BE1297" s="5"/>
      <c r="BF1297" s="5" t="s">
        <v>1717</v>
      </c>
      <c r="BG1297" s="4"/>
      <c r="BH1297" s="5"/>
    </row>
    <row r="1298" spans="1:60" x14ac:dyDescent="0.25">
      <c r="A1298">
        <f t="shared" si="116"/>
        <v>305755</v>
      </c>
      <c r="B1298">
        <f t="shared" si="117"/>
        <v>7023124</v>
      </c>
      <c r="C1298" s="17" t="str">
        <f t="shared" si="118"/>
        <v>CC</v>
      </c>
      <c r="D1298" t="str">
        <f t="shared" si="115"/>
        <v>REGION ILE DE FRANCE NORD</v>
      </c>
      <c r="E1298" s="12" t="str">
        <f t="shared" si="119"/>
        <v>TERRAIN</v>
      </c>
      <c r="F1298" s="4" t="s">
        <v>7835</v>
      </c>
      <c r="G1298" s="4" t="s">
        <v>7836</v>
      </c>
      <c r="H1298" s="5">
        <v>1</v>
      </c>
      <c r="I1298" s="5"/>
      <c r="J1298" s="5">
        <v>2</v>
      </c>
      <c r="K1298" s="5" t="s">
        <v>1345</v>
      </c>
      <c r="L1298" s="5" t="s">
        <v>238</v>
      </c>
      <c r="M1298" s="5" t="s">
        <v>7837</v>
      </c>
      <c r="N1298" s="5" t="s">
        <v>245</v>
      </c>
      <c r="O1298" s="6">
        <v>45323</v>
      </c>
      <c r="P1298" s="5"/>
      <c r="Q1298" s="5" t="s">
        <v>1346</v>
      </c>
      <c r="R1298" s="5">
        <v>5</v>
      </c>
      <c r="S1298" s="5" t="s">
        <v>18</v>
      </c>
      <c r="T1298" s="5" t="s">
        <v>25</v>
      </c>
      <c r="U1298" s="6">
        <v>45352</v>
      </c>
      <c r="V1298" s="4" t="s">
        <v>1363</v>
      </c>
      <c r="W1298" s="4" t="s">
        <v>1329</v>
      </c>
      <c r="X1298" s="5" t="s">
        <v>18</v>
      </c>
      <c r="Y1298" s="5"/>
      <c r="Z1298" s="5"/>
      <c r="AA1298" s="5" t="s">
        <v>1826</v>
      </c>
      <c r="AB1298" s="5" t="s">
        <v>1331</v>
      </c>
      <c r="AC1298" s="5"/>
      <c r="AD1298" s="5" t="s">
        <v>1331</v>
      </c>
      <c r="AE1298" s="5"/>
      <c r="AF1298" s="6">
        <v>32006</v>
      </c>
      <c r="AG1298" s="5">
        <v>37</v>
      </c>
      <c r="AH1298" s="5">
        <v>100</v>
      </c>
      <c r="AI1298" s="5" t="s">
        <v>1332</v>
      </c>
      <c r="AJ1298" s="6">
        <v>45231</v>
      </c>
      <c r="AK1298" s="5">
        <v>1</v>
      </c>
      <c r="AL1298" s="6">
        <v>45231</v>
      </c>
      <c r="AM1298" s="5" t="s">
        <v>1333</v>
      </c>
      <c r="AN1298" s="5">
        <v>59144</v>
      </c>
      <c r="AO1298" s="5" t="s">
        <v>4492</v>
      </c>
      <c r="AP1298" s="5" t="s">
        <v>12477</v>
      </c>
      <c r="AQ1298" s="4" t="s">
        <v>1351</v>
      </c>
      <c r="AR1298" s="5" t="s">
        <v>12478</v>
      </c>
      <c r="AS1298" s="4" t="s">
        <v>2022</v>
      </c>
      <c r="AT1298" s="5" t="s">
        <v>2023</v>
      </c>
      <c r="AU1298" s="5" t="s">
        <v>41</v>
      </c>
      <c r="AV1298" s="4" t="s">
        <v>2024</v>
      </c>
      <c r="AW1298" s="5" t="s">
        <v>26</v>
      </c>
      <c r="AX1298" s="4" t="s">
        <v>2025</v>
      </c>
      <c r="AY1298" s="5" t="s">
        <v>2026</v>
      </c>
      <c r="AZ1298" s="5" t="s">
        <v>11</v>
      </c>
      <c r="BA1298" s="4" t="s">
        <v>2027</v>
      </c>
      <c r="BB1298" s="5" t="s">
        <v>2028</v>
      </c>
      <c r="BC1298" s="5" t="s">
        <v>7836</v>
      </c>
      <c r="BD1298" s="5" t="s">
        <v>7838</v>
      </c>
      <c r="BE1298" s="5" t="s">
        <v>25</v>
      </c>
      <c r="BF1298" s="5" t="s">
        <v>1333</v>
      </c>
      <c r="BG1298" s="5" t="s">
        <v>7839</v>
      </c>
      <c r="BH1298" s="5" t="s">
        <v>1343</v>
      </c>
    </row>
    <row r="1299" spans="1:60" x14ac:dyDescent="0.25">
      <c r="A1299">
        <f t="shared" si="116"/>
        <v>306138</v>
      </c>
      <c r="B1299">
        <f t="shared" si="117"/>
        <v>7023988</v>
      </c>
      <c r="C1299" s="17" t="str">
        <f t="shared" si="118"/>
        <v>CC</v>
      </c>
      <c r="D1299" t="str">
        <f t="shared" si="115"/>
        <v>REGION CENTRE EST</v>
      </c>
      <c r="E1299" s="12" t="str">
        <f t="shared" si="119"/>
        <v>TERRAIN</v>
      </c>
      <c r="F1299" s="4" t="s">
        <v>7840</v>
      </c>
      <c r="G1299" s="4" t="s">
        <v>7841</v>
      </c>
      <c r="H1299" s="5">
        <v>1</v>
      </c>
      <c r="I1299" s="5"/>
      <c r="J1299" s="5">
        <v>1</v>
      </c>
      <c r="K1299" s="5" t="s">
        <v>1325</v>
      </c>
      <c r="L1299" s="5" t="s">
        <v>67</v>
      </c>
      <c r="M1299" s="5" t="s">
        <v>7842</v>
      </c>
      <c r="N1299" s="5"/>
      <c r="O1299" s="5"/>
      <c r="P1299" s="5"/>
      <c r="Q1299" s="5"/>
      <c r="R1299" s="5"/>
      <c r="S1299" s="5"/>
      <c r="T1299" s="5" t="s">
        <v>245</v>
      </c>
      <c r="U1299" s="6">
        <v>45536</v>
      </c>
      <c r="V1299" s="5" t="s">
        <v>1328</v>
      </c>
      <c r="W1299" s="4" t="s">
        <v>1329</v>
      </c>
      <c r="X1299" s="5" t="s">
        <v>18</v>
      </c>
      <c r="Y1299" s="5"/>
      <c r="Z1299" s="5"/>
      <c r="AA1299" s="4" t="s">
        <v>2800</v>
      </c>
      <c r="AB1299" s="5"/>
      <c r="AC1299" s="5"/>
      <c r="AD1299" s="5" t="s">
        <v>1331</v>
      </c>
      <c r="AE1299" s="5"/>
      <c r="AF1299" s="5">
        <v>29936</v>
      </c>
      <c r="AG1299" s="5">
        <v>42</v>
      </c>
      <c r="AH1299" s="5">
        <v>100</v>
      </c>
      <c r="AI1299" s="5" t="s">
        <v>1332</v>
      </c>
      <c r="AJ1299" s="5">
        <v>45536</v>
      </c>
      <c r="AK1299" s="5">
        <v>0</v>
      </c>
      <c r="AL1299" s="5">
        <v>45536</v>
      </c>
      <c r="AM1299" s="5" t="s">
        <v>1333</v>
      </c>
      <c r="AN1299" s="5">
        <v>91360</v>
      </c>
      <c r="AO1299" s="5" t="s">
        <v>7843</v>
      </c>
      <c r="AP1299" s="5" t="s">
        <v>1536</v>
      </c>
      <c r="AQ1299" s="4" t="s">
        <v>12479</v>
      </c>
      <c r="AR1299" s="5" t="s">
        <v>12480</v>
      </c>
      <c r="AS1299" s="4" t="s">
        <v>1376</v>
      </c>
      <c r="AT1299" s="5" t="s">
        <v>1377</v>
      </c>
      <c r="AU1299" s="5" t="s">
        <v>41</v>
      </c>
      <c r="AV1299" s="4" t="s">
        <v>1378</v>
      </c>
      <c r="AW1299" s="5" t="s">
        <v>47</v>
      </c>
      <c r="AX1299" s="4"/>
      <c r="AY1299" s="5"/>
      <c r="AZ1299" s="5"/>
      <c r="BA1299" s="4" t="s">
        <v>1861</v>
      </c>
      <c r="BB1299" s="5" t="s">
        <v>1862</v>
      </c>
      <c r="BC1299" s="4" t="s">
        <v>7841</v>
      </c>
      <c r="BD1299" s="5" t="s">
        <v>7844</v>
      </c>
      <c r="BE1299" s="5" t="s">
        <v>245</v>
      </c>
      <c r="BF1299" s="5" t="s">
        <v>1333</v>
      </c>
      <c r="BG1299" s="4" t="s">
        <v>7845</v>
      </c>
      <c r="BH1299" s="5" t="s">
        <v>1343</v>
      </c>
    </row>
    <row r="1300" spans="1:60" x14ac:dyDescent="0.25">
      <c r="A1300">
        <f t="shared" si="116"/>
        <v>305808</v>
      </c>
      <c r="B1300">
        <f t="shared" si="117"/>
        <v>7023268</v>
      </c>
      <c r="C1300" s="17" t="str">
        <f t="shared" si="118"/>
        <v>CC</v>
      </c>
      <c r="D1300" t="str">
        <f t="shared" si="115"/>
        <v>REGION CENTRE EST</v>
      </c>
      <c r="E1300" s="12" t="str">
        <f t="shared" si="119"/>
        <v>TERRAIN</v>
      </c>
      <c r="F1300" s="4" t="s">
        <v>7846</v>
      </c>
      <c r="G1300" s="4" t="s">
        <v>7847</v>
      </c>
      <c r="H1300" s="5">
        <v>1</v>
      </c>
      <c r="I1300" s="5"/>
      <c r="J1300" s="5">
        <v>2</v>
      </c>
      <c r="K1300" s="5" t="s">
        <v>1345</v>
      </c>
      <c r="L1300" s="5" t="s">
        <v>4401</v>
      </c>
      <c r="M1300" s="5" t="s">
        <v>7842</v>
      </c>
      <c r="N1300" s="5"/>
      <c r="O1300" s="5"/>
      <c r="P1300" s="5"/>
      <c r="Q1300" s="5"/>
      <c r="R1300" s="5"/>
      <c r="S1300" s="5"/>
      <c r="T1300" s="5" t="s">
        <v>25</v>
      </c>
      <c r="U1300" s="6">
        <v>45413</v>
      </c>
      <c r="V1300" s="5" t="s">
        <v>1363</v>
      </c>
      <c r="W1300" s="4" t="s">
        <v>1329</v>
      </c>
      <c r="X1300" s="5" t="s">
        <v>18</v>
      </c>
      <c r="Y1300" s="5"/>
      <c r="Z1300" s="5"/>
      <c r="AA1300" s="4" t="s">
        <v>7759</v>
      </c>
      <c r="AB1300" s="5"/>
      <c r="AC1300" s="5"/>
      <c r="AD1300" s="5" t="s">
        <v>1331</v>
      </c>
      <c r="AE1300" s="5"/>
      <c r="AF1300" s="5">
        <v>31568</v>
      </c>
      <c r="AG1300" s="5">
        <v>38</v>
      </c>
      <c r="AH1300" s="5">
        <v>100</v>
      </c>
      <c r="AI1300" s="5" t="s">
        <v>1332</v>
      </c>
      <c r="AJ1300" s="5">
        <v>45292</v>
      </c>
      <c r="AK1300" s="5">
        <v>0</v>
      </c>
      <c r="AL1300" s="5">
        <v>45292</v>
      </c>
      <c r="AM1300" s="5" t="s">
        <v>1333</v>
      </c>
      <c r="AN1300" s="5">
        <v>69480</v>
      </c>
      <c r="AO1300" s="5" t="s">
        <v>7848</v>
      </c>
      <c r="AP1300" s="5" t="s">
        <v>1536</v>
      </c>
      <c r="AQ1300" s="4" t="s">
        <v>12479</v>
      </c>
      <c r="AR1300" s="5" t="s">
        <v>12480</v>
      </c>
      <c r="AS1300" s="4" t="s">
        <v>2273</v>
      </c>
      <c r="AT1300" s="5" t="s">
        <v>2274</v>
      </c>
      <c r="AU1300" s="5" t="s">
        <v>41</v>
      </c>
      <c r="AV1300" s="4" t="s">
        <v>2275</v>
      </c>
      <c r="AW1300" s="5" t="s">
        <v>256</v>
      </c>
      <c r="AX1300" s="4" t="s">
        <v>2582</v>
      </c>
      <c r="AY1300" s="5" t="s">
        <v>2584</v>
      </c>
      <c r="AZ1300" s="5" t="s">
        <v>11</v>
      </c>
      <c r="BA1300" s="4" t="s">
        <v>2585</v>
      </c>
      <c r="BB1300" s="5" t="s">
        <v>2586</v>
      </c>
      <c r="BC1300" s="5" t="s">
        <v>7847</v>
      </c>
      <c r="BD1300" s="5" t="s">
        <v>7849</v>
      </c>
      <c r="BE1300" s="5" t="s">
        <v>25</v>
      </c>
      <c r="BF1300" s="5" t="s">
        <v>1333</v>
      </c>
      <c r="BG1300" s="4" t="s">
        <v>7850</v>
      </c>
      <c r="BH1300" s="5" t="s">
        <v>1343</v>
      </c>
    </row>
    <row r="1301" spans="1:60" x14ac:dyDescent="0.25">
      <c r="A1301">
        <f t="shared" si="116"/>
        <v>304527</v>
      </c>
      <c r="B1301">
        <f t="shared" si="117"/>
        <v>3102450</v>
      </c>
      <c r="C1301" s="17" t="str">
        <f t="shared" si="118"/>
        <v>CC</v>
      </c>
      <c r="D1301" t="str">
        <f t="shared" si="115"/>
        <v>REGION GRAND SUD</v>
      </c>
      <c r="E1301" s="12" t="str">
        <f t="shared" si="119"/>
        <v>TERRAIN</v>
      </c>
      <c r="F1301" s="4" t="s">
        <v>7851</v>
      </c>
      <c r="G1301" s="4" t="s">
        <v>7852</v>
      </c>
      <c r="H1301" s="5">
        <v>1</v>
      </c>
      <c r="I1301" s="5"/>
      <c r="J1301" s="5">
        <v>1</v>
      </c>
      <c r="K1301" s="5" t="s">
        <v>1325</v>
      </c>
      <c r="L1301" s="5" t="s">
        <v>382</v>
      </c>
      <c r="M1301" s="5" t="s">
        <v>7853</v>
      </c>
      <c r="N1301" s="5" t="s">
        <v>245</v>
      </c>
      <c r="O1301" s="5">
        <v>43831</v>
      </c>
      <c r="P1301" s="5"/>
      <c r="Q1301" s="5" t="s">
        <v>1346</v>
      </c>
      <c r="R1301" s="5">
        <v>5</v>
      </c>
      <c r="S1301" s="5" t="s">
        <v>18</v>
      </c>
      <c r="T1301" s="5" t="s">
        <v>25</v>
      </c>
      <c r="U1301" s="6">
        <v>43862</v>
      </c>
      <c r="V1301" s="5" t="s">
        <v>1363</v>
      </c>
      <c r="W1301" s="4" t="s">
        <v>1329</v>
      </c>
      <c r="X1301" s="5" t="s">
        <v>18</v>
      </c>
      <c r="Y1301" s="5"/>
      <c r="Z1301" s="5"/>
      <c r="AA1301" s="4" t="s">
        <v>2730</v>
      </c>
      <c r="AB1301" s="5" t="s">
        <v>1331</v>
      </c>
      <c r="AC1301" s="5"/>
      <c r="AD1301" s="5" t="s">
        <v>1331</v>
      </c>
      <c r="AE1301" s="5"/>
      <c r="AF1301" s="5">
        <v>29988</v>
      </c>
      <c r="AG1301" s="5">
        <v>42</v>
      </c>
      <c r="AH1301" s="5">
        <v>100</v>
      </c>
      <c r="AI1301" s="5" t="s">
        <v>1332</v>
      </c>
      <c r="AJ1301" s="5">
        <v>43862</v>
      </c>
      <c r="AK1301" s="5">
        <v>4</v>
      </c>
      <c r="AL1301" s="5">
        <v>43862</v>
      </c>
      <c r="AM1301" s="5" t="s">
        <v>1333</v>
      </c>
      <c r="AN1301" s="5">
        <v>11160</v>
      </c>
      <c r="AO1301" s="5" t="s">
        <v>7854</v>
      </c>
      <c r="AP1301" s="5" t="s">
        <v>1335</v>
      </c>
      <c r="AQ1301" s="4" t="s">
        <v>1336</v>
      </c>
      <c r="AR1301" s="5" t="s">
        <v>12476</v>
      </c>
      <c r="AS1301" s="4" t="s">
        <v>1337</v>
      </c>
      <c r="AT1301" s="5" t="s">
        <v>1338</v>
      </c>
      <c r="AU1301" s="5" t="s">
        <v>41</v>
      </c>
      <c r="AV1301" s="4" t="s">
        <v>1339</v>
      </c>
      <c r="AW1301" s="5" t="s">
        <v>76</v>
      </c>
      <c r="AX1301" s="4" t="s">
        <v>1877</v>
      </c>
      <c r="AY1301" s="5" t="s">
        <v>1878</v>
      </c>
      <c r="AZ1301" s="5" t="s">
        <v>11</v>
      </c>
      <c r="BA1301" s="4" t="s">
        <v>1879</v>
      </c>
      <c r="BB1301" s="5" t="s">
        <v>1880</v>
      </c>
      <c r="BC1301" s="4" t="s">
        <v>7852</v>
      </c>
      <c r="BD1301" s="5" t="s">
        <v>7855</v>
      </c>
      <c r="BE1301" s="5" t="s">
        <v>25</v>
      </c>
      <c r="BF1301" s="5" t="s">
        <v>1333</v>
      </c>
      <c r="BG1301" s="4" t="s">
        <v>7856</v>
      </c>
      <c r="BH1301" s="5" t="s">
        <v>1343</v>
      </c>
    </row>
    <row r="1302" spans="1:60" x14ac:dyDescent="0.25">
      <c r="A1302">
        <f t="shared" si="116"/>
        <v>306271</v>
      </c>
      <c r="B1302">
        <f t="shared" si="117"/>
        <v>7024152</v>
      </c>
      <c r="C1302" s="17" t="str">
        <f t="shared" si="118"/>
        <v>CC</v>
      </c>
      <c r="D1302" t="str">
        <f t="shared" si="115"/>
        <v>REGION ILE DE FRANCE NORD</v>
      </c>
      <c r="E1302" s="12" t="str">
        <f t="shared" si="119"/>
        <v>TERRAIN</v>
      </c>
      <c r="F1302" s="4" t="s">
        <v>7857</v>
      </c>
      <c r="G1302" s="4" t="s">
        <v>7858</v>
      </c>
      <c r="H1302" s="5">
        <v>1</v>
      </c>
      <c r="I1302" s="5"/>
      <c r="J1302" s="5">
        <v>1</v>
      </c>
      <c r="K1302" s="5" t="s">
        <v>1325</v>
      </c>
      <c r="L1302" s="5" t="s">
        <v>7626</v>
      </c>
      <c r="M1302" s="5" t="s">
        <v>7859</v>
      </c>
      <c r="N1302" s="5"/>
      <c r="O1302" s="5"/>
      <c r="P1302" s="5"/>
      <c r="Q1302" s="5"/>
      <c r="R1302" s="5"/>
      <c r="S1302" s="5"/>
      <c r="T1302" s="5" t="s">
        <v>245</v>
      </c>
      <c r="U1302" s="6">
        <v>45536</v>
      </c>
      <c r="V1302" s="5" t="s">
        <v>1328</v>
      </c>
      <c r="W1302" s="4" t="s">
        <v>1329</v>
      </c>
      <c r="X1302" s="5" t="s">
        <v>18</v>
      </c>
      <c r="Y1302" s="5"/>
      <c r="Z1302" s="5"/>
      <c r="AA1302" s="4" t="s">
        <v>3674</v>
      </c>
      <c r="AB1302" s="5"/>
      <c r="AC1302" s="5"/>
      <c r="AD1302" s="5" t="s">
        <v>1331</v>
      </c>
      <c r="AE1302" s="5"/>
      <c r="AF1302" s="5">
        <v>34906</v>
      </c>
      <c r="AG1302" s="5">
        <v>29</v>
      </c>
      <c r="AH1302" s="5">
        <v>100</v>
      </c>
      <c r="AI1302" s="5" t="s">
        <v>1332</v>
      </c>
      <c r="AJ1302" s="5">
        <v>45536</v>
      </c>
      <c r="AK1302" s="5">
        <v>0</v>
      </c>
      <c r="AL1302" s="5">
        <v>45536</v>
      </c>
      <c r="AM1302" s="5" t="s">
        <v>1333</v>
      </c>
      <c r="AN1302" s="5">
        <v>77700</v>
      </c>
      <c r="AO1302" s="5" t="s">
        <v>6842</v>
      </c>
      <c r="AP1302" s="5" t="s">
        <v>12477</v>
      </c>
      <c r="AQ1302" s="4" t="s">
        <v>1351</v>
      </c>
      <c r="AR1302" s="5" t="s">
        <v>12478</v>
      </c>
      <c r="AS1302" s="4" t="s">
        <v>1352</v>
      </c>
      <c r="AT1302" s="5" t="s">
        <v>1353</v>
      </c>
      <c r="AU1302" s="5" t="s">
        <v>41</v>
      </c>
      <c r="AV1302" s="4" t="s">
        <v>1354</v>
      </c>
      <c r="AW1302" s="5" t="s">
        <v>17</v>
      </c>
      <c r="AX1302" s="4" t="s">
        <v>2439</v>
      </c>
      <c r="AY1302" s="5" t="s">
        <v>2440</v>
      </c>
      <c r="AZ1302" s="5" t="s">
        <v>11</v>
      </c>
      <c r="BA1302" s="4" t="s">
        <v>2441</v>
      </c>
      <c r="BB1302" s="5" t="s">
        <v>2442</v>
      </c>
      <c r="BC1302" s="4" t="s">
        <v>7858</v>
      </c>
      <c r="BD1302" s="5" t="s">
        <v>7860</v>
      </c>
      <c r="BE1302" s="5" t="s">
        <v>245</v>
      </c>
      <c r="BF1302" s="5" t="s">
        <v>1333</v>
      </c>
      <c r="BG1302" s="4" t="s">
        <v>7861</v>
      </c>
      <c r="BH1302" s="5" t="s">
        <v>1343</v>
      </c>
    </row>
    <row r="1303" spans="1:60" x14ac:dyDescent="0.25">
      <c r="A1303">
        <f t="shared" si="116"/>
        <v>305153</v>
      </c>
      <c r="B1303">
        <f t="shared" si="117"/>
        <v>7020301</v>
      </c>
      <c r="C1303" s="17" t="str">
        <f t="shared" si="118"/>
        <v>CC</v>
      </c>
      <c r="D1303" t="str">
        <f t="shared" si="115"/>
        <v>REGION GRAND SUD</v>
      </c>
      <c r="E1303" s="12" t="str">
        <f t="shared" si="119"/>
        <v>TERRAIN</v>
      </c>
      <c r="F1303" s="4" t="s">
        <v>606</v>
      </c>
      <c r="G1303" s="4" t="s">
        <v>7862</v>
      </c>
      <c r="H1303" s="5">
        <v>1</v>
      </c>
      <c r="I1303" s="5"/>
      <c r="J1303" s="5">
        <v>1</v>
      </c>
      <c r="K1303" s="5" t="s">
        <v>1325</v>
      </c>
      <c r="L1303" s="5" t="s">
        <v>608</v>
      </c>
      <c r="M1303" s="5" t="s">
        <v>607</v>
      </c>
      <c r="N1303" s="5"/>
      <c r="O1303" s="5"/>
      <c r="P1303" s="5"/>
      <c r="Q1303" s="5"/>
      <c r="R1303" s="5"/>
      <c r="S1303" s="5"/>
      <c r="T1303" s="5" t="s">
        <v>25</v>
      </c>
      <c r="U1303" s="6">
        <v>44621</v>
      </c>
      <c r="V1303" s="5" t="s">
        <v>1363</v>
      </c>
      <c r="W1303" s="4" t="s">
        <v>1329</v>
      </c>
      <c r="X1303" s="5" t="s">
        <v>18</v>
      </c>
      <c r="Y1303" s="5"/>
      <c r="Z1303" s="5"/>
      <c r="AA1303" s="4" t="s">
        <v>7863</v>
      </c>
      <c r="AB1303" s="5"/>
      <c r="AC1303" s="5"/>
      <c r="AD1303" s="5" t="s">
        <v>1331</v>
      </c>
      <c r="AE1303" s="5"/>
      <c r="AF1303" s="5">
        <v>32699</v>
      </c>
      <c r="AG1303" s="5">
        <v>35</v>
      </c>
      <c r="AH1303" s="5">
        <v>100</v>
      </c>
      <c r="AI1303" s="5" t="s">
        <v>1332</v>
      </c>
      <c r="AJ1303" s="5">
        <v>44440</v>
      </c>
      <c r="AK1303" s="5">
        <v>3</v>
      </c>
      <c r="AL1303" s="5">
        <v>44440</v>
      </c>
      <c r="AM1303" s="5" t="s">
        <v>1333</v>
      </c>
      <c r="AN1303" s="5">
        <v>7430</v>
      </c>
      <c r="AO1303" s="5" t="s">
        <v>7864</v>
      </c>
      <c r="AP1303" s="5" t="s">
        <v>1335</v>
      </c>
      <c r="AQ1303" s="4" t="s">
        <v>1336</v>
      </c>
      <c r="AR1303" s="5" t="s">
        <v>12476</v>
      </c>
      <c r="AS1303" s="4" t="s">
        <v>1629</v>
      </c>
      <c r="AT1303" s="5" t="s">
        <v>1630</v>
      </c>
      <c r="AU1303" s="5" t="s">
        <v>41</v>
      </c>
      <c r="AV1303" s="4" t="s">
        <v>1631</v>
      </c>
      <c r="AW1303" s="5" t="s">
        <v>7</v>
      </c>
      <c r="AX1303" s="4" t="s">
        <v>3473</v>
      </c>
      <c r="AY1303" s="5" t="s">
        <v>3475</v>
      </c>
      <c r="AZ1303" s="5" t="s">
        <v>11</v>
      </c>
      <c r="BA1303" s="4" t="s">
        <v>3476</v>
      </c>
      <c r="BB1303" s="5" t="s">
        <v>3477</v>
      </c>
      <c r="BC1303" s="4" t="s">
        <v>7862</v>
      </c>
      <c r="BD1303" s="5" t="s">
        <v>7865</v>
      </c>
      <c r="BE1303" s="5" t="s">
        <v>25</v>
      </c>
      <c r="BF1303" s="5" t="s">
        <v>1333</v>
      </c>
      <c r="BG1303" s="4" t="s">
        <v>7866</v>
      </c>
      <c r="BH1303" s="5" t="s">
        <v>1343</v>
      </c>
    </row>
    <row r="1304" spans="1:60" x14ac:dyDescent="0.25">
      <c r="A1304">
        <f t="shared" si="116"/>
        <v>305620</v>
      </c>
      <c r="B1304">
        <f t="shared" si="117"/>
        <v>7022731</v>
      </c>
      <c r="C1304" s="17" t="str">
        <f t="shared" si="118"/>
        <v>CC</v>
      </c>
      <c r="D1304" t="str">
        <f t="shared" si="115"/>
        <v>REGION CENTRE EST</v>
      </c>
      <c r="E1304" s="12" t="str">
        <f t="shared" si="119"/>
        <v>TERRAIN</v>
      </c>
      <c r="F1304" s="4" t="s">
        <v>7867</v>
      </c>
      <c r="G1304" s="4" t="s">
        <v>7868</v>
      </c>
      <c r="H1304" s="5">
        <v>1</v>
      </c>
      <c r="I1304" s="5"/>
      <c r="J1304" s="5">
        <v>1</v>
      </c>
      <c r="K1304" s="5" t="s">
        <v>1325</v>
      </c>
      <c r="L1304" s="5" t="s">
        <v>7869</v>
      </c>
      <c r="M1304" s="5" t="s">
        <v>932</v>
      </c>
      <c r="N1304" s="5"/>
      <c r="O1304" s="5"/>
      <c r="P1304" s="5"/>
      <c r="Q1304" s="5"/>
      <c r="R1304" s="5"/>
      <c r="S1304" s="5"/>
      <c r="T1304" s="5" t="s">
        <v>25</v>
      </c>
      <c r="U1304" s="6">
        <v>45323</v>
      </c>
      <c r="V1304" s="5" t="s">
        <v>1363</v>
      </c>
      <c r="W1304" s="4" t="s">
        <v>1329</v>
      </c>
      <c r="X1304" s="5" t="s">
        <v>18</v>
      </c>
      <c r="Y1304" s="5"/>
      <c r="Z1304" s="5"/>
      <c r="AA1304" s="4" t="s">
        <v>7870</v>
      </c>
      <c r="AB1304" s="5"/>
      <c r="AC1304" s="5"/>
      <c r="AD1304" s="5" t="s">
        <v>1331</v>
      </c>
      <c r="AE1304" s="5"/>
      <c r="AF1304" s="5">
        <v>35014</v>
      </c>
      <c r="AG1304" s="5">
        <v>29</v>
      </c>
      <c r="AH1304" s="5">
        <v>100</v>
      </c>
      <c r="AI1304" s="5" t="s">
        <v>1332</v>
      </c>
      <c r="AJ1304" s="5">
        <v>45139</v>
      </c>
      <c r="AK1304" s="5">
        <v>1</v>
      </c>
      <c r="AL1304" s="5">
        <v>45139</v>
      </c>
      <c r="AM1304" s="5" t="s">
        <v>1333</v>
      </c>
      <c r="AN1304" s="5">
        <v>69300</v>
      </c>
      <c r="AO1304" s="5" t="s">
        <v>7871</v>
      </c>
      <c r="AP1304" s="5" t="s">
        <v>1536</v>
      </c>
      <c r="AQ1304" s="4" t="s">
        <v>12479</v>
      </c>
      <c r="AR1304" s="5" t="s">
        <v>12480</v>
      </c>
      <c r="AS1304" s="4" t="s">
        <v>2273</v>
      </c>
      <c r="AT1304" s="5" t="s">
        <v>2274</v>
      </c>
      <c r="AU1304" s="5" t="s">
        <v>41</v>
      </c>
      <c r="AV1304" s="4" t="s">
        <v>2275</v>
      </c>
      <c r="AW1304" s="5" t="s">
        <v>256</v>
      </c>
      <c r="AX1304" s="4" t="s">
        <v>7391</v>
      </c>
      <c r="AY1304" s="5" t="s">
        <v>7393</v>
      </c>
      <c r="AZ1304" s="5" t="s">
        <v>1357</v>
      </c>
      <c r="BA1304" s="4" t="s">
        <v>2276</v>
      </c>
      <c r="BB1304" s="5" t="s">
        <v>11116</v>
      </c>
      <c r="BC1304" s="4" t="s">
        <v>7868</v>
      </c>
      <c r="BD1304" s="5" t="s">
        <v>7872</v>
      </c>
      <c r="BE1304" s="5" t="s">
        <v>25</v>
      </c>
      <c r="BF1304" s="5" t="s">
        <v>1333</v>
      </c>
      <c r="BG1304" s="4" t="s">
        <v>7873</v>
      </c>
      <c r="BH1304" s="5" t="s">
        <v>1343</v>
      </c>
    </row>
    <row r="1305" spans="1:60" x14ac:dyDescent="0.25">
      <c r="A1305">
        <f t="shared" si="116"/>
        <v>305476</v>
      </c>
      <c r="B1305">
        <f t="shared" si="117"/>
        <v>7022125</v>
      </c>
      <c r="C1305" s="17" t="str">
        <f t="shared" si="118"/>
        <v>CC</v>
      </c>
      <c r="D1305" t="str">
        <f t="shared" si="115"/>
        <v>REGION CENTRE EST</v>
      </c>
      <c r="E1305" s="12" t="str">
        <f t="shared" si="119"/>
        <v>TERRAIN</v>
      </c>
      <c r="F1305" s="4" t="s">
        <v>931</v>
      </c>
      <c r="G1305" s="4" t="s">
        <v>7874</v>
      </c>
      <c r="H1305" s="5">
        <v>1</v>
      </c>
      <c r="I1305" s="5"/>
      <c r="J1305" s="5">
        <v>1</v>
      </c>
      <c r="K1305" s="5" t="s">
        <v>1325</v>
      </c>
      <c r="L1305" s="5" t="s">
        <v>933</v>
      </c>
      <c r="M1305" s="5" t="s">
        <v>932</v>
      </c>
      <c r="N1305" s="5"/>
      <c r="O1305" s="5"/>
      <c r="P1305" s="5"/>
      <c r="Q1305" s="5"/>
      <c r="R1305" s="5"/>
      <c r="S1305" s="5"/>
      <c r="T1305" s="5" t="s">
        <v>25</v>
      </c>
      <c r="U1305" s="6">
        <v>45108</v>
      </c>
      <c r="V1305" s="5" t="s">
        <v>1363</v>
      </c>
      <c r="W1305" s="4" t="s">
        <v>1329</v>
      </c>
      <c r="X1305" s="5" t="s">
        <v>18</v>
      </c>
      <c r="Y1305" s="5"/>
      <c r="Z1305" s="5"/>
      <c r="AA1305" s="4" t="s">
        <v>5828</v>
      </c>
      <c r="AB1305" s="5"/>
      <c r="AC1305" s="5"/>
      <c r="AD1305" s="5" t="s">
        <v>1331</v>
      </c>
      <c r="AE1305" s="5"/>
      <c r="AF1305" s="5">
        <v>34414</v>
      </c>
      <c r="AG1305" s="5">
        <v>30</v>
      </c>
      <c r="AH1305" s="5">
        <v>100</v>
      </c>
      <c r="AI1305" s="5" t="s">
        <v>1332</v>
      </c>
      <c r="AJ1305" s="5">
        <v>44927</v>
      </c>
      <c r="AK1305" s="5">
        <v>1</v>
      </c>
      <c r="AL1305" s="5">
        <v>44927</v>
      </c>
      <c r="AM1305" s="5" t="s">
        <v>1333</v>
      </c>
      <c r="AN1305" s="5">
        <v>69300</v>
      </c>
      <c r="AO1305" s="5" t="s">
        <v>7871</v>
      </c>
      <c r="AP1305" s="5" t="s">
        <v>1536</v>
      </c>
      <c r="AQ1305" s="4" t="s">
        <v>12479</v>
      </c>
      <c r="AR1305" s="5" t="s">
        <v>12480</v>
      </c>
      <c r="AS1305" s="4" t="s">
        <v>2273</v>
      </c>
      <c r="AT1305" s="5" t="s">
        <v>2274</v>
      </c>
      <c r="AU1305" s="5" t="s">
        <v>41</v>
      </c>
      <c r="AV1305" s="4" t="s">
        <v>2275</v>
      </c>
      <c r="AW1305" s="5" t="s">
        <v>256</v>
      </c>
      <c r="AX1305" s="4" t="s">
        <v>7391</v>
      </c>
      <c r="AY1305" s="5" t="s">
        <v>7393</v>
      </c>
      <c r="AZ1305" s="5" t="s">
        <v>1357</v>
      </c>
      <c r="BA1305" s="4" t="s">
        <v>2276</v>
      </c>
      <c r="BB1305" s="5" t="s">
        <v>11116</v>
      </c>
      <c r="BC1305" s="5" t="s">
        <v>7874</v>
      </c>
      <c r="BD1305" s="5" t="s">
        <v>7875</v>
      </c>
      <c r="BE1305" s="5" t="s">
        <v>25</v>
      </c>
      <c r="BF1305" s="5" t="s">
        <v>1333</v>
      </c>
      <c r="BG1305" s="4" t="s">
        <v>7876</v>
      </c>
      <c r="BH1305" s="5" t="s">
        <v>1343</v>
      </c>
    </row>
    <row r="1306" spans="1:60" x14ac:dyDescent="0.25">
      <c r="A1306">
        <f t="shared" si="116"/>
        <v>304724</v>
      </c>
      <c r="B1306">
        <f t="shared" si="117"/>
        <v>3102559</v>
      </c>
      <c r="C1306" s="17" t="str">
        <f t="shared" si="118"/>
        <v>CC</v>
      </c>
      <c r="D1306" t="str">
        <f t="shared" si="115"/>
        <v>REGION CENTRE EST</v>
      </c>
      <c r="E1306" s="12" t="str">
        <f t="shared" si="119"/>
        <v>TERRAIN</v>
      </c>
      <c r="F1306" s="4" t="s">
        <v>7877</v>
      </c>
      <c r="G1306" s="4" t="s">
        <v>7878</v>
      </c>
      <c r="H1306" s="5">
        <v>1</v>
      </c>
      <c r="I1306" s="5"/>
      <c r="J1306" s="5">
        <v>1</v>
      </c>
      <c r="K1306" s="5" t="s">
        <v>1325</v>
      </c>
      <c r="L1306" s="5" t="s">
        <v>858</v>
      </c>
      <c r="M1306" s="5" t="s">
        <v>7879</v>
      </c>
      <c r="N1306" s="5"/>
      <c r="O1306" s="5"/>
      <c r="P1306" s="5"/>
      <c r="Q1306" s="5"/>
      <c r="R1306" s="5"/>
      <c r="S1306" s="5"/>
      <c r="T1306" s="5" t="s">
        <v>25</v>
      </c>
      <c r="U1306" s="6">
        <v>44317</v>
      </c>
      <c r="V1306" s="5" t="s">
        <v>1363</v>
      </c>
      <c r="W1306" s="4" t="s">
        <v>1329</v>
      </c>
      <c r="X1306" s="5" t="s">
        <v>18</v>
      </c>
      <c r="Y1306" s="5"/>
      <c r="Z1306" s="5"/>
      <c r="AA1306" s="4" t="s">
        <v>3192</v>
      </c>
      <c r="AB1306" s="5"/>
      <c r="AC1306" s="5"/>
      <c r="AD1306" s="5" t="s">
        <v>1331</v>
      </c>
      <c r="AE1306" s="5"/>
      <c r="AF1306" s="5">
        <v>28285</v>
      </c>
      <c r="AG1306" s="5">
        <v>47</v>
      </c>
      <c r="AH1306" s="5">
        <v>100</v>
      </c>
      <c r="AI1306" s="5" t="s">
        <v>1332</v>
      </c>
      <c r="AJ1306" s="5">
        <v>44136</v>
      </c>
      <c r="AK1306" s="5">
        <v>4</v>
      </c>
      <c r="AL1306" s="5">
        <v>44136</v>
      </c>
      <c r="AM1306" s="5" t="s">
        <v>1333</v>
      </c>
      <c r="AN1306" s="5">
        <v>54770</v>
      </c>
      <c r="AO1306" s="5" t="s">
        <v>4840</v>
      </c>
      <c r="AP1306" s="5" t="s">
        <v>1536</v>
      </c>
      <c r="AQ1306" s="4" t="s">
        <v>12479</v>
      </c>
      <c r="AR1306" s="5" t="s">
        <v>12480</v>
      </c>
      <c r="AS1306" s="4" t="s">
        <v>1696</v>
      </c>
      <c r="AT1306" s="5" t="s">
        <v>1697</v>
      </c>
      <c r="AU1306" s="5" t="s">
        <v>41</v>
      </c>
      <c r="AV1306" s="4" t="s">
        <v>1698</v>
      </c>
      <c r="AW1306" s="5" t="s">
        <v>66</v>
      </c>
      <c r="AX1306" s="4" t="s">
        <v>1699</v>
      </c>
      <c r="AY1306" s="5" t="s">
        <v>1700</v>
      </c>
      <c r="AZ1306" s="5" t="s">
        <v>11</v>
      </c>
      <c r="BA1306" s="4" t="s">
        <v>1701</v>
      </c>
      <c r="BB1306" s="5" t="s">
        <v>1702</v>
      </c>
      <c r="BC1306" s="5" t="s">
        <v>7878</v>
      </c>
      <c r="BD1306" s="5" t="s">
        <v>7880</v>
      </c>
      <c r="BE1306" s="5" t="s">
        <v>25</v>
      </c>
      <c r="BF1306" s="5" t="s">
        <v>1333</v>
      </c>
      <c r="BG1306" s="4" t="s">
        <v>7881</v>
      </c>
      <c r="BH1306" s="5" t="s">
        <v>1343</v>
      </c>
    </row>
    <row r="1307" spans="1:60" x14ac:dyDescent="0.25">
      <c r="A1307">
        <f t="shared" si="116"/>
        <v>305904</v>
      </c>
      <c r="B1307">
        <f t="shared" si="117"/>
        <v>7023408</v>
      </c>
      <c r="C1307" s="17" t="str">
        <f t="shared" si="118"/>
        <v>CC</v>
      </c>
      <c r="D1307" t="str">
        <f t="shared" si="115"/>
        <v>REGION GRAND OUEST</v>
      </c>
      <c r="E1307" s="12" t="str">
        <f t="shared" si="119"/>
        <v>TERRAIN</v>
      </c>
      <c r="F1307" s="4" t="s">
        <v>7882</v>
      </c>
      <c r="G1307" s="4" t="s">
        <v>7883</v>
      </c>
      <c r="H1307" s="5">
        <v>1</v>
      </c>
      <c r="I1307" s="5"/>
      <c r="J1307" s="5">
        <v>1</v>
      </c>
      <c r="K1307" s="5" t="s">
        <v>1325</v>
      </c>
      <c r="L1307" s="5" t="s">
        <v>34</v>
      </c>
      <c r="M1307" s="5" t="s">
        <v>7884</v>
      </c>
      <c r="N1307" s="5"/>
      <c r="O1307" s="5"/>
      <c r="P1307" s="5"/>
      <c r="Q1307" s="5"/>
      <c r="R1307" s="5"/>
      <c r="S1307" s="5"/>
      <c r="T1307" s="5" t="s">
        <v>25</v>
      </c>
      <c r="U1307" s="6">
        <v>45444</v>
      </c>
      <c r="V1307" s="5" t="s">
        <v>1363</v>
      </c>
      <c r="W1307" s="4" t="s">
        <v>1329</v>
      </c>
      <c r="X1307" s="5" t="s">
        <v>18</v>
      </c>
      <c r="Y1307" s="5"/>
      <c r="Z1307" s="5"/>
      <c r="AA1307" s="4" t="s">
        <v>3701</v>
      </c>
      <c r="AB1307" s="5"/>
      <c r="AC1307" s="5"/>
      <c r="AD1307" s="5" t="s">
        <v>1331</v>
      </c>
      <c r="AE1307" s="5"/>
      <c r="AF1307" s="5">
        <v>31615</v>
      </c>
      <c r="AG1307" s="5">
        <v>38</v>
      </c>
      <c r="AH1307" s="5">
        <v>100</v>
      </c>
      <c r="AI1307" s="5" t="s">
        <v>1332</v>
      </c>
      <c r="AJ1307" s="5">
        <v>45323</v>
      </c>
      <c r="AK1307" s="5">
        <v>0</v>
      </c>
      <c r="AL1307" s="5">
        <v>45323</v>
      </c>
      <c r="AM1307" s="5" t="s">
        <v>1333</v>
      </c>
      <c r="AN1307" s="5">
        <v>53810</v>
      </c>
      <c r="AO1307" s="5" t="s">
        <v>2214</v>
      </c>
      <c r="AP1307" s="5" t="s">
        <v>1413</v>
      </c>
      <c r="AQ1307" s="4" t="s">
        <v>1414</v>
      </c>
      <c r="AR1307" s="5" t="s">
        <v>19</v>
      </c>
      <c r="AS1307" s="4" t="s">
        <v>1507</v>
      </c>
      <c r="AT1307" s="5" t="s">
        <v>1508</v>
      </c>
      <c r="AU1307" s="5" t="s">
        <v>41</v>
      </c>
      <c r="AV1307" s="4" t="s">
        <v>1509</v>
      </c>
      <c r="AW1307" s="5" t="s">
        <v>375</v>
      </c>
      <c r="AX1307" s="4" t="s">
        <v>4267</v>
      </c>
      <c r="AY1307" s="5" t="s">
        <v>4268</v>
      </c>
      <c r="AZ1307" s="5" t="s">
        <v>11</v>
      </c>
      <c r="BA1307" s="4" t="s">
        <v>4269</v>
      </c>
      <c r="BB1307" s="5" t="s">
        <v>4270</v>
      </c>
      <c r="BC1307" s="5" t="s">
        <v>7883</v>
      </c>
      <c r="BD1307" s="5" t="s">
        <v>7885</v>
      </c>
      <c r="BE1307" s="5" t="s">
        <v>25</v>
      </c>
      <c r="BF1307" s="5" t="s">
        <v>1333</v>
      </c>
      <c r="BG1307" s="4" t="s">
        <v>7886</v>
      </c>
      <c r="BH1307" s="5" t="s">
        <v>1343</v>
      </c>
    </row>
    <row r="1308" spans="1:60" x14ac:dyDescent="0.25">
      <c r="A1308">
        <f t="shared" si="116"/>
        <v>193106</v>
      </c>
      <c r="B1308">
        <f t="shared" si="117"/>
        <v>3002350</v>
      </c>
      <c r="C1308" s="17" t="str">
        <f t="shared" si="118"/>
        <v>CC</v>
      </c>
      <c r="D1308" t="str">
        <f t="shared" si="115"/>
        <v>REGION GRAND SUD</v>
      </c>
      <c r="E1308" s="12" t="str">
        <f t="shared" si="119"/>
        <v>TERRAIN</v>
      </c>
      <c r="F1308" s="4" t="s">
        <v>7887</v>
      </c>
      <c r="G1308" s="4" t="s">
        <v>7888</v>
      </c>
      <c r="H1308" s="5">
        <v>1</v>
      </c>
      <c r="I1308" s="5"/>
      <c r="J1308" s="5">
        <v>1</v>
      </c>
      <c r="K1308" s="5" t="s">
        <v>1325</v>
      </c>
      <c r="L1308" s="5" t="s">
        <v>7889</v>
      </c>
      <c r="M1308" s="5" t="s">
        <v>7890</v>
      </c>
      <c r="N1308" s="5" t="s">
        <v>260</v>
      </c>
      <c r="O1308" s="5">
        <v>45231</v>
      </c>
      <c r="P1308" s="5"/>
      <c r="Q1308" s="5" t="s">
        <v>1346</v>
      </c>
      <c r="R1308" s="5">
        <v>5</v>
      </c>
      <c r="S1308" s="5" t="s">
        <v>18</v>
      </c>
      <c r="T1308" s="5" t="s">
        <v>71</v>
      </c>
      <c r="U1308" s="6">
        <v>45261</v>
      </c>
      <c r="V1308" s="5" t="s">
        <v>1437</v>
      </c>
      <c r="W1308" s="4" t="s">
        <v>1329</v>
      </c>
      <c r="X1308" s="5" t="s">
        <v>18</v>
      </c>
      <c r="Y1308" s="5" t="s">
        <v>1348</v>
      </c>
      <c r="Z1308" s="5"/>
      <c r="AA1308" s="4" t="s">
        <v>7891</v>
      </c>
      <c r="AB1308" s="5" t="s">
        <v>1393</v>
      </c>
      <c r="AC1308" s="5"/>
      <c r="AD1308" s="5" t="s">
        <v>1393</v>
      </c>
      <c r="AE1308" s="5"/>
      <c r="AF1308" s="5">
        <v>29590</v>
      </c>
      <c r="AG1308" s="5">
        <v>43</v>
      </c>
      <c r="AH1308" s="5">
        <v>100</v>
      </c>
      <c r="AI1308" s="5" t="s">
        <v>1332</v>
      </c>
      <c r="AJ1308" s="5">
        <v>39873</v>
      </c>
      <c r="AK1308" s="5">
        <v>15</v>
      </c>
      <c r="AL1308" s="5">
        <v>39873</v>
      </c>
      <c r="AM1308" s="5" t="s">
        <v>1333</v>
      </c>
      <c r="AN1308" s="5">
        <v>42170</v>
      </c>
      <c r="AO1308" s="5" t="s">
        <v>7892</v>
      </c>
      <c r="AP1308" s="5" t="s">
        <v>1335</v>
      </c>
      <c r="AQ1308" s="4" t="s">
        <v>1336</v>
      </c>
      <c r="AR1308" s="5" t="s">
        <v>12476</v>
      </c>
      <c r="AS1308" s="4" t="s">
        <v>1629</v>
      </c>
      <c r="AT1308" s="5" t="s">
        <v>1630</v>
      </c>
      <c r="AU1308" s="5" t="s">
        <v>41</v>
      </c>
      <c r="AV1308" s="4" t="s">
        <v>1631</v>
      </c>
      <c r="AW1308" s="5" t="s">
        <v>7</v>
      </c>
      <c r="AX1308" s="4" t="s">
        <v>3473</v>
      </c>
      <c r="AY1308" s="5" t="s">
        <v>3475</v>
      </c>
      <c r="AZ1308" s="5" t="s">
        <v>11</v>
      </c>
      <c r="BA1308" s="4" t="s">
        <v>3476</v>
      </c>
      <c r="BB1308" s="5" t="s">
        <v>3477</v>
      </c>
      <c r="BC1308" s="4" t="s">
        <v>7888</v>
      </c>
      <c r="BD1308" s="5" t="s">
        <v>7893</v>
      </c>
      <c r="BE1308" s="5" t="s">
        <v>71</v>
      </c>
      <c r="BF1308" s="5" t="s">
        <v>1333</v>
      </c>
      <c r="BG1308" s="4" t="s">
        <v>7894</v>
      </c>
      <c r="BH1308" s="5" t="s">
        <v>1343</v>
      </c>
    </row>
    <row r="1309" spans="1:60" x14ac:dyDescent="0.25">
      <c r="A1309">
        <f t="shared" si="116"/>
        <v>302073</v>
      </c>
      <c r="B1309">
        <f t="shared" si="117"/>
        <v>7013247</v>
      </c>
      <c r="C1309" t="str">
        <f t="shared" si="118"/>
        <v>ASSISTANTE</v>
      </c>
      <c r="D1309" t="str">
        <f t="shared" si="115"/>
        <v>POLE PILOTAGE DU RESEAU COMMERCIAL</v>
      </c>
      <c r="E1309" s="12" t="str">
        <f t="shared" si="119"/>
        <v>TERRAIN</v>
      </c>
      <c r="F1309" s="4" t="s">
        <v>7895</v>
      </c>
      <c r="G1309" s="4" t="s">
        <v>7896</v>
      </c>
      <c r="H1309" s="5">
        <v>1</v>
      </c>
      <c r="I1309" s="5"/>
      <c r="J1309" s="5">
        <v>2</v>
      </c>
      <c r="K1309" s="5" t="s">
        <v>1345</v>
      </c>
      <c r="L1309" s="5" t="s">
        <v>660</v>
      </c>
      <c r="M1309" s="5" t="s">
        <v>7897</v>
      </c>
      <c r="N1309" s="5"/>
      <c r="O1309" s="5"/>
      <c r="P1309" s="5"/>
      <c r="Q1309" s="5"/>
      <c r="R1309" s="5"/>
      <c r="S1309" s="5"/>
      <c r="T1309" s="5" t="s">
        <v>3605</v>
      </c>
      <c r="U1309" s="6">
        <v>45292</v>
      </c>
      <c r="V1309" s="5" t="s">
        <v>1470</v>
      </c>
      <c r="W1309" s="4" t="s">
        <v>1392</v>
      </c>
      <c r="X1309" s="5" t="s">
        <v>3606</v>
      </c>
      <c r="Y1309" s="5"/>
      <c r="Z1309" s="5"/>
      <c r="AA1309" s="4"/>
      <c r="AB1309" s="5"/>
      <c r="AC1309" s="5"/>
      <c r="AD1309" s="5">
        <v>5</v>
      </c>
      <c r="AE1309" s="5"/>
      <c r="AF1309" s="5">
        <v>33270</v>
      </c>
      <c r="AG1309" s="5">
        <v>33</v>
      </c>
      <c r="AH1309" s="5">
        <v>100</v>
      </c>
      <c r="AI1309" s="5" t="s">
        <v>1332</v>
      </c>
      <c r="AJ1309" s="5">
        <v>41813</v>
      </c>
      <c r="AK1309" s="5">
        <v>10</v>
      </c>
      <c r="AL1309" s="5">
        <v>41813</v>
      </c>
      <c r="AM1309" s="5"/>
      <c r="AN1309" s="5">
        <v>16130</v>
      </c>
      <c r="AO1309" s="5" t="s">
        <v>7898</v>
      </c>
      <c r="AP1309" s="5"/>
      <c r="AQ1309" s="4" t="s">
        <v>1395</v>
      </c>
      <c r="AR1309" s="5" t="s">
        <v>188</v>
      </c>
      <c r="AS1309" s="4"/>
      <c r="AT1309" s="5"/>
      <c r="AU1309" s="5"/>
      <c r="AV1309" s="4" t="s">
        <v>3256</v>
      </c>
      <c r="AW1309" s="5" t="s">
        <v>538</v>
      </c>
      <c r="AX1309" s="4"/>
      <c r="AY1309" s="5"/>
      <c r="AZ1309" s="5"/>
      <c r="BA1309" s="4"/>
      <c r="BB1309" s="5"/>
      <c r="BC1309" s="4"/>
      <c r="BD1309" s="5"/>
      <c r="BE1309" s="5"/>
      <c r="BF1309" s="5"/>
      <c r="BG1309" s="4"/>
      <c r="BH1309" s="5"/>
    </row>
    <row r="1310" spans="1:60" x14ac:dyDescent="0.25">
      <c r="A1310">
        <f t="shared" si="116"/>
        <v>305607</v>
      </c>
      <c r="B1310">
        <f t="shared" si="117"/>
        <v>7022619</v>
      </c>
      <c r="C1310" s="17" t="str">
        <f t="shared" si="118"/>
        <v>CC</v>
      </c>
      <c r="D1310" t="str">
        <f t="shared" si="115"/>
        <v>REGION GRAND SUD</v>
      </c>
      <c r="E1310" s="12" t="str">
        <f t="shared" si="119"/>
        <v>TERRAIN</v>
      </c>
      <c r="F1310" s="4" t="s">
        <v>1204</v>
      </c>
      <c r="G1310" s="4" t="s">
        <v>7899</v>
      </c>
      <c r="H1310" s="5">
        <v>1</v>
      </c>
      <c r="I1310" s="5"/>
      <c r="J1310" s="5">
        <v>2</v>
      </c>
      <c r="K1310" s="5" t="s">
        <v>1345</v>
      </c>
      <c r="L1310" s="5" t="s">
        <v>1206</v>
      </c>
      <c r="M1310" s="5" t="s">
        <v>1205</v>
      </c>
      <c r="N1310" s="5"/>
      <c r="O1310" s="5"/>
      <c r="P1310" s="5"/>
      <c r="Q1310" s="5"/>
      <c r="R1310" s="5"/>
      <c r="S1310" s="5"/>
      <c r="T1310" s="5" t="s">
        <v>25</v>
      </c>
      <c r="U1310" s="6">
        <v>45261</v>
      </c>
      <c r="V1310" s="5" t="s">
        <v>1363</v>
      </c>
      <c r="W1310" s="4" t="s">
        <v>1329</v>
      </c>
      <c r="X1310" s="5" t="s">
        <v>18</v>
      </c>
      <c r="Y1310" s="5"/>
      <c r="Z1310" s="5"/>
      <c r="AA1310" s="4" t="s">
        <v>7900</v>
      </c>
      <c r="AB1310" s="5"/>
      <c r="AC1310" s="5"/>
      <c r="AD1310" s="5" t="s">
        <v>1331</v>
      </c>
      <c r="AE1310" s="5"/>
      <c r="AF1310" s="5">
        <v>35910</v>
      </c>
      <c r="AG1310" s="5">
        <v>26</v>
      </c>
      <c r="AH1310" s="5">
        <v>100</v>
      </c>
      <c r="AI1310" s="5" t="s">
        <v>1332</v>
      </c>
      <c r="AJ1310" s="5">
        <v>45078</v>
      </c>
      <c r="AK1310" s="5">
        <v>1</v>
      </c>
      <c r="AL1310" s="5">
        <v>45078</v>
      </c>
      <c r="AM1310" s="5" t="s">
        <v>1333</v>
      </c>
      <c r="AN1310" s="5">
        <v>6200</v>
      </c>
      <c r="AO1310" s="5" t="s">
        <v>2100</v>
      </c>
      <c r="AP1310" s="5" t="s">
        <v>1335</v>
      </c>
      <c r="AQ1310" s="4" t="s">
        <v>1336</v>
      </c>
      <c r="AR1310" s="5" t="s">
        <v>12476</v>
      </c>
      <c r="AS1310" s="4" t="s">
        <v>1745</v>
      </c>
      <c r="AT1310" s="5" t="s">
        <v>1746</v>
      </c>
      <c r="AU1310" s="5" t="s">
        <v>41</v>
      </c>
      <c r="AV1310" s="4" t="s">
        <v>1747</v>
      </c>
      <c r="AW1310" s="5" t="s">
        <v>52</v>
      </c>
      <c r="AX1310" s="4" t="s">
        <v>1748</v>
      </c>
      <c r="AY1310" s="5" t="s">
        <v>1749</v>
      </c>
      <c r="AZ1310" s="5" t="s">
        <v>11</v>
      </c>
      <c r="BA1310" s="4" t="s">
        <v>1750</v>
      </c>
      <c r="BB1310" s="5" t="s">
        <v>1751</v>
      </c>
      <c r="BC1310" s="4" t="s">
        <v>7899</v>
      </c>
      <c r="BD1310" s="5" t="s">
        <v>7901</v>
      </c>
      <c r="BE1310" s="5" t="s">
        <v>25</v>
      </c>
      <c r="BF1310" s="5" t="s">
        <v>1333</v>
      </c>
      <c r="BG1310" s="4" t="s">
        <v>7902</v>
      </c>
      <c r="BH1310" s="5" t="s">
        <v>1343</v>
      </c>
    </row>
    <row r="1311" spans="1:60" x14ac:dyDescent="0.25">
      <c r="A1311">
        <f t="shared" si="116"/>
        <v>193306</v>
      </c>
      <c r="B1311">
        <f t="shared" si="117"/>
        <v>3002562</v>
      </c>
      <c r="C1311" s="17" t="str">
        <f t="shared" si="118"/>
        <v>CC</v>
      </c>
      <c r="D1311" t="str">
        <f t="shared" si="115"/>
        <v>REGION ILE DE FRANCE NORD</v>
      </c>
      <c r="E1311" s="12" t="str">
        <f t="shared" si="119"/>
        <v>TERRAIN</v>
      </c>
      <c r="F1311" s="4" t="s">
        <v>159</v>
      </c>
      <c r="G1311" s="4" t="s">
        <v>7903</v>
      </c>
      <c r="H1311" s="5">
        <v>1</v>
      </c>
      <c r="I1311" s="5"/>
      <c r="J1311" s="5">
        <v>2</v>
      </c>
      <c r="K1311" s="5" t="s">
        <v>1345</v>
      </c>
      <c r="L1311" s="5" t="s">
        <v>161</v>
      </c>
      <c r="M1311" s="5" t="s">
        <v>160</v>
      </c>
      <c r="N1311" s="5"/>
      <c r="O1311" s="5"/>
      <c r="P1311" s="5"/>
      <c r="Q1311" s="5"/>
      <c r="R1311" s="5"/>
      <c r="S1311" s="5"/>
      <c r="T1311" s="5" t="s">
        <v>46</v>
      </c>
      <c r="U1311" s="6">
        <v>40057</v>
      </c>
      <c r="V1311" s="5" t="s">
        <v>2976</v>
      </c>
      <c r="W1311" s="4" t="s">
        <v>1329</v>
      </c>
      <c r="X1311" s="5" t="s">
        <v>18</v>
      </c>
      <c r="Y1311" s="5" t="s">
        <v>1348</v>
      </c>
      <c r="Z1311" s="5"/>
      <c r="AA1311" s="4" t="s">
        <v>6590</v>
      </c>
      <c r="AB1311" s="5"/>
      <c r="AC1311" s="5"/>
      <c r="AD1311" s="5" t="s">
        <v>1393</v>
      </c>
      <c r="AE1311" s="5"/>
      <c r="AF1311" s="5">
        <v>28027</v>
      </c>
      <c r="AG1311" s="5">
        <v>48</v>
      </c>
      <c r="AH1311" s="5">
        <v>100</v>
      </c>
      <c r="AI1311" s="5" t="s">
        <v>1332</v>
      </c>
      <c r="AJ1311" s="5">
        <v>40057</v>
      </c>
      <c r="AK1311" s="5">
        <v>15</v>
      </c>
      <c r="AL1311" s="5">
        <v>40057</v>
      </c>
      <c r="AM1311" s="5" t="s">
        <v>1333</v>
      </c>
      <c r="AN1311" s="5">
        <v>95170</v>
      </c>
      <c r="AO1311" s="5" t="s">
        <v>7904</v>
      </c>
      <c r="AP1311" s="5" t="s">
        <v>12477</v>
      </c>
      <c r="AQ1311" s="4" t="s">
        <v>1351</v>
      </c>
      <c r="AR1311" s="5" t="s">
        <v>12478</v>
      </c>
      <c r="AS1311" s="4" t="s">
        <v>1352</v>
      </c>
      <c r="AT1311" s="5" t="s">
        <v>1353</v>
      </c>
      <c r="AU1311" s="5" t="s">
        <v>41</v>
      </c>
      <c r="AV1311" s="4" t="s">
        <v>1354</v>
      </c>
      <c r="AW1311" s="5" t="s">
        <v>17</v>
      </c>
      <c r="AX1311" s="4" t="s">
        <v>2439</v>
      </c>
      <c r="AY1311" s="5" t="s">
        <v>2440</v>
      </c>
      <c r="AZ1311" s="5" t="s">
        <v>11</v>
      </c>
      <c r="BA1311" s="4" t="s">
        <v>2441</v>
      </c>
      <c r="BB1311" s="5" t="s">
        <v>2442</v>
      </c>
      <c r="BC1311" s="5" t="s">
        <v>7903</v>
      </c>
      <c r="BD1311" s="5" t="s">
        <v>7905</v>
      </c>
      <c r="BE1311" s="5" t="s">
        <v>46</v>
      </c>
      <c r="BF1311" s="5" t="s">
        <v>1333</v>
      </c>
      <c r="BG1311" s="4" t="s">
        <v>7906</v>
      </c>
      <c r="BH1311" s="5" t="s">
        <v>1343</v>
      </c>
    </row>
    <row r="1312" spans="1:60" x14ac:dyDescent="0.25">
      <c r="A1312">
        <f t="shared" si="116"/>
        <v>305734</v>
      </c>
      <c r="B1312">
        <f t="shared" si="117"/>
        <v>7017638</v>
      </c>
      <c r="C1312" s="17" t="str">
        <f t="shared" si="118"/>
        <v>CC</v>
      </c>
      <c r="D1312" t="str">
        <f t="shared" si="115"/>
        <v>REGION ILE DE FRANCE NORD</v>
      </c>
      <c r="E1312" s="12" t="str">
        <f t="shared" si="119"/>
        <v>TERRAIN</v>
      </c>
      <c r="F1312" s="4" t="s">
        <v>7907</v>
      </c>
      <c r="G1312" s="4" t="s">
        <v>7908</v>
      </c>
      <c r="H1312" s="5">
        <v>1</v>
      </c>
      <c r="I1312" s="5"/>
      <c r="J1312" s="5">
        <v>2</v>
      </c>
      <c r="K1312" s="5" t="s">
        <v>1345</v>
      </c>
      <c r="L1312" s="5" t="s">
        <v>7909</v>
      </c>
      <c r="M1312" s="5" t="s">
        <v>7910</v>
      </c>
      <c r="N1312" s="5"/>
      <c r="O1312" s="5"/>
      <c r="P1312" s="5"/>
      <c r="Q1312" s="5"/>
      <c r="R1312" s="5"/>
      <c r="S1312" s="5"/>
      <c r="T1312" s="5" t="s">
        <v>25</v>
      </c>
      <c r="U1312" s="6">
        <v>45323</v>
      </c>
      <c r="V1312" s="4" t="s">
        <v>1363</v>
      </c>
      <c r="W1312" s="4" t="s">
        <v>1329</v>
      </c>
      <c r="X1312" s="5" t="s">
        <v>18</v>
      </c>
      <c r="Y1312" s="5"/>
      <c r="Z1312" s="5"/>
      <c r="AA1312" s="4" t="s">
        <v>7911</v>
      </c>
      <c r="AB1312" s="5"/>
      <c r="AC1312" s="5"/>
      <c r="AD1312" s="5" t="s">
        <v>1331</v>
      </c>
      <c r="AE1312" s="5"/>
      <c r="AF1312" s="6">
        <v>33880</v>
      </c>
      <c r="AG1312" s="5">
        <v>32</v>
      </c>
      <c r="AH1312" s="5">
        <v>100</v>
      </c>
      <c r="AI1312" s="5" t="s">
        <v>1332</v>
      </c>
      <c r="AJ1312" s="6">
        <v>43498</v>
      </c>
      <c r="AK1312" s="5">
        <v>5</v>
      </c>
      <c r="AL1312" s="6">
        <v>43498</v>
      </c>
      <c r="AM1312" s="5" t="s">
        <v>1333</v>
      </c>
      <c r="AN1312" s="5">
        <v>62440</v>
      </c>
      <c r="AO1312" s="5" t="s">
        <v>7912</v>
      </c>
      <c r="AP1312" s="5" t="s">
        <v>12477</v>
      </c>
      <c r="AQ1312" s="4" t="s">
        <v>1351</v>
      </c>
      <c r="AR1312" s="5" t="s">
        <v>12478</v>
      </c>
      <c r="AS1312" s="4" t="s">
        <v>1638</v>
      </c>
      <c r="AT1312" s="5" t="s">
        <v>1639</v>
      </c>
      <c r="AU1312" s="5" t="s">
        <v>41</v>
      </c>
      <c r="AV1312" s="4" t="s">
        <v>1640</v>
      </c>
      <c r="AW1312" s="5" t="s">
        <v>142</v>
      </c>
      <c r="AX1312" s="4" t="s">
        <v>2593</v>
      </c>
      <c r="AY1312" s="5" t="s">
        <v>2594</v>
      </c>
      <c r="AZ1312" s="5" t="s">
        <v>11</v>
      </c>
      <c r="BA1312" s="4" t="s">
        <v>2595</v>
      </c>
      <c r="BB1312" s="5" t="s">
        <v>2596</v>
      </c>
      <c r="BC1312" s="4" t="s">
        <v>7908</v>
      </c>
      <c r="BD1312" s="5" t="s">
        <v>7913</v>
      </c>
      <c r="BE1312" s="5" t="s">
        <v>25</v>
      </c>
      <c r="BF1312" s="5" t="s">
        <v>1333</v>
      </c>
      <c r="BG1312" s="4" t="s">
        <v>7914</v>
      </c>
      <c r="BH1312" s="5" t="s">
        <v>1343</v>
      </c>
    </row>
    <row r="1313" spans="1:60" x14ac:dyDescent="0.25">
      <c r="A1313">
        <f t="shared" si="116"/>
        <v>304506</v>
      </c>
      <c r="B1313">
        <f t="shared" si="117"/>
        <v>3102442</v>
      </c>
      <c r="C1313" s="17" t="str">
        <f t="shared" si="118"/>
        <v>CC</v>
      </c>
      <c r="D1313" t="str">
        <f t="shared" si="115"/>
        <v>REGION ILE DE FRANCE NORD</v>
      </c>
      <c r="E1313" s="12" t="str">
        <f t="shared" si="119"/>
        <v>TERRAIN</v>
      </c>
      <c r="F1313" s="4" t="s">
        <v>934</v>
      </c>
      <c r="G1313" s="4" t="s">
        <v>7915</v>
      </c>
      <c r="H1313" s="5">
        <v>1</v>
      </c>
      <c r="I1313" s="5"/>
      <c r="J1313" s="5">
        <v>1</v>
      </c>
      <c r="K1313" s="5" t="s">
        <v>1325</v>
      </c>
      <c r="L1313" s="5" t="s">
        <v>605</v>
      </c>
      <c r="M1313" s="5" t="s">
        <v>935</v>
      </c>
      <c r="N1313" s="5" t="s">
        <v>245</v>
      </c>
      <c r="O1313" s="6" t="s">
        <v>3755</v>
      </c>
      <c r="P1313" s="5"/>
      <c r="Q1313" s="5" t="s">
        <v>1346</v>
      </c>
      <c r="R1313" s="5">
        <v>5</v>
      </c>
      <c r="S1313" s="5" t="s">
        <v>18</v>
      </c>
      <c r="T1313" s="5" t="s">
        <v>25</v>
      </c>
      <c r="U1313" s="6">
        <v>43831</v>
      </c>
      <c r="V1313" s="4" t="s">
        <v>1363</v>
      </c>
      <c r="W1313" s="4" t="s">
        <v>1329</v>
      </c>
      <c r="X1313" s="5" t="s">
        <v>18</v>
      </c>
      <c r="Y1313" s="5"/>
      <c r="Z1313" s="5"/>
      <c r="AA1313" s="4" t="s">
        <v>7916</v>
      </c>
      <c r="AB1313" s="5" t="s">
        <v>1331</v>
      </c>
      <c r="AC1313" s="5"/>
      <c r="AD1313" s="5" t="s">
        <v>1331</v>
      </c>
      <c r="AE1313" s="5"/>
      <c r="AF1313" s="6">
        <v>25761</v>
      </c>
      <c r="AG1313" s="5">
        <v>54</v>
      </c>
      <c r="AH1313" s="5">
        <v>100</v>
      </c>
      <c r="AI1313" s="5" t="s">
        <v>1332</v>
      </c>
      <c r="AJ1313" s="6">
        <v>43831</v>
      </c>
      <c r="AK1313" s="5">
        <v>4</v>
      </c>
      <c r="AL1313" s="6">
        <v>43831</v>
      </c>
      <c r="AM1313" s="5" t="s">
        <v>1333</v>
      </c>
      <c r="AN1313" s="5">
        <v>62180</v>
      </c>
      <c r="AO1313" s="5" t="s">
        <v>7917</v>
      </c>
      <c r="AP1313" s="5" t="s">
        <v>12477</v>
      </c>
      <c r="AQ1313" s="4" t="s">
        <v>1351</v>
      </c>
      <c r="AR1313" s="5" t="s">
        <v>12478</v>
      </c>
      <c r="AS1313" s="4" t="s">
        <v>1638</v>
      </c>
      <c r="AT1313" s="5" t="s">
        <v>1639</v>
      </c>
      <c r="AU1313" s="5" t="s">
        <v>41</v>
      </c>
      <c r="AV1313" s="4" t="s">
        <v>1640</v>
      </c>
      <c r="AW1313" s="5" t="s">
        <v>142</v>
      </c>
      <c r="AX1313" s="4" t="s">
        <v>1982</v>
      </c>
      <c r="AY1313" s="5" t="s">
        <v>1983</v>
      </c>
      <c r="AZ1313" s="5" t="s">
        <v>11</v>
      </c>
      <c r="BA1313" s="4" t="s">
        <v>1984</v>
      </c>
      <c r="BB1313" s="5" t="s">
        <v>1985</v>
      </c>
      <c r="BC1313" s="4" t="s">
        <v>7915</v>
      </c>
      <c r="BD1313" s="5" t="s">
        <v>7918</v>
      </c>
      <c r="BE1313" s="5" t="s">
        <v>25</v>
      </c>
      <c r="BF1313" s="5" t="s">
        <v>1333</v>
      </c>
      <c r="BG1313" s="4" t="s">
        <v>7919</v>
      </c>
      <c r="BH1313" s="5" t="s">
        <v>1343</v>
      </c>
    </row>
    <row r="1314" spans="1:60" x14ac:dyDescent="0.25">
      <c r="A1314">
        <f t="shared" si="116"/>
        <v>305510</v>
      </c>
      <c r="B1314">
        <f t="shared" si="117"/>
        <v>7022212</v>
      </c>
      <c r="C1314" s="17" t="str">
        <f t="shared" si="118"/>
        <v>CC</v>
      </c>
      <c r="D1314" t="str">
        <f t="shared" si="115"/>
        <v>REGION ILE DE FRANCE NORD</v>
      </c>
      <c r="E1314" s="12" t="str">
        <f t="shared" si="119"/>
        <v>TERRAIN</v>
      </c>
      <c r="F1314" s="4" t="s">
        <v>800</v>
      </c>
      <c r="G1314" s="4" t="s">
        <v>7920</v>
      </c>
      <c r="H1314" s="5">
        <v>1</v>
      </c>
      <c r="I1314" s="5"/>
      <c r="J1314" s="5">
        <v>2</v>
      </c>
      <c r="K1314" s="5" t="s">
        <v>1345</v>
      </c>
      <c r="L1314" s="5" t="s">
        <v>802</v>
      </c>
      <c r="M1314" s="5" t="s">
        <v>801</v>
      </c>
      <c r="N1314" s="5"/>
      <c r="O1314" s="6"/>
      <c r="P1314" s="5"/>
      <c r="Q1314" s="5"/>
      <c r="R1314" s="5"/>
      <c r="S1314" s="5"/>
      <c r="T1314" s="5" t="s">
        <v>25</v>
      </c>
      <c r="U1314" s="6">
        <v>45139</v>
      </c>
      <c r="V1314" s="4" t="s">
        <v>1363</v>
      </c>
      <c r="W1314" s="4" t="s">
        <v>1329</v>
      </c>
      <c r="X1314" s="5" t="s">
        <v>18</v>
      </c>
      <c r="Y1314" s="5"/>
      <c r="Z1314" s="5"/>
      <c r="AA1314" s="4" t="s">
        <v>4402</v>
      </c>
      <c r="AB1314" s="5"/>
      <c r="AC1314" s="5"/>
      <c r="AD1314" s="5" t="s">
        <v>1331</v>
      </c>
      <c r="AE1314" s="5"/>
      <c r="AF1314" s="6">
        <v>25341</v>
      </c>
      <c r="AG1314" s="5">
        <v>55</v>
      </c>
      <c r="AH1314" s="5">
        <v>100</v>
      </c>
      <c r="AI1314" s="5" t="s">
        <v>1332</v>
      </c>
      <c r="AJ1314" s="6">
        <v>44958</v>
      </c>
      <c r="AK1314" s="5">
        <v>1</v>
      </c>
      <c r="AL1314" s="6">
        <v>44958</v>
      </c>
      <c r="AM1314" s="5" t="s">
        <v>1333</v>
      </c>
      <c r="AN1314" s="5">
        <v>59700</v>
      </c>
      <c r="AO1314" s="5" t="s">
        <v>7921</v>
      </c>
      <c r="AP1314" s="5" t="s">
        <v>12477</v>
      </c>
      <c r="AQ1314" s="4" t="s">
        <v>1351</v>
      </c>
      <c r="AR1314" s="5" t="s">
        <v>12478</v>
      </c>
      <c r="AS1314" s="4" t="s">
        <v>2022</v>
      </c>
      <c r="AT1314" s="5" t="s">
        <v>2023</v>
      </c>
      <c r="AU1314" s="5" t="s">
        <v>41</v>
      </c>
      <c r="AV1314" s="4" t="s">
        <v>2024</v>
      </c>
      <c r="AW1314" s="5" t="s">
        <v>26</v>
      </c>
      <c r="AX1314" s="4" t="s">
        <v>2732</v>
      </c>
      <c r="AY1314" s="5" t="s">
        <v>2733</v>
      </c>
      <c r="AZ1314" s="5" t="s">
        <v>11</v>
      </c>
      <c r="BA1314" s="4" t="s">
        <v>2734</v>
      </c>
      <c r="BB1314" s="5" t="s">
        <v>2735</v>
      </c>
      <c r="BC1314" s="4" t="s">
        <v>7920</v>
      </c>
      <c r="BD1314" s="5" t="s">
        <v>7922</v>
      </c>
      <c r="BE1314" s="5" t="s">
        <v>25</v>
      </c>
      <c r="BF1314" s="5" t="s">
        <v>1333</v>
      </c>
      <c r="BG1314" s="4" t="s">
        <v>7923</v>
      </c>
      <c r="BH1314" s="5" t="s">
        <v>1343</v>
      </c>
    </row>
    <row r="1315" spans="1:60" x14ac:dyDescent="0.25">
      <c r="A1315">
        <f t="shared" si="116"/>
        <v>304592</v>
      </c>
      <c r="B1315">
        <f t="shared" si="117"/>
        <v>3102489</v>
      </c>
      <c r="C1315" s="17" t="str">
        <f t="shared" si="118"/>
        <v>CC</v>
      </c>
      <c r="D1315" t="str">
        <f t="shared" si="115"/>
        <v>REGION GRAND SUD</v>
      </c>
      <c r="E1315" s="12" t="str">
        <f t="shared" si="119"/>
        <v>TERRAIN</v>
      </c>
      <c r="F1315" s="4" t="s">
        <v>733</v>
      </c>
      <c r="G1315" s="4" t="s">
        <v>7924</v>
      </c>
      <c r="H1315" s="5">
        <v>1</v>
      </c>
      <c r="I1315" s="5"/>
      <c r="J1315" s="5">
        <v>2</v>
      </c>
      <c r="K1315" s="5" t="s">
        <v>1345</v>
      </c>
      <c r="L1315" s="5" t="s">
        <v>305</v>
      </c>
      <c r="M1315" s="5" t="s">
        <v>734</v>
      </c>
      <c r="N1315" s="5" t="s">
        <v>245</v>
      </c>
      <c r="O1315" s="6">
        <v>43891</v>
      </c>
      <c r="P1315" s="5"/>
      <c r="Q1315" s="5" t="s">
        <v>1346</v>
      </c>
      <c r="R1315" s="5">
        <v>5</v>
      </c>
      <c r="S1315" s="5" t="s">
        <v>18</v>
      </c>
      <c r="T1315" s="5" t="s">
        <v>25</v>
      </c>
      <c r="U1315" s="6">
        <v>43922</v>
      </c>
      <c r="V1315" s="4" t="s">
        <v>1363</v>
      </c>
      <c r="W1315" s="4" t="s">
        <v>1329</v>
      </c>
      <c r="X1315" s="5" t="s">
        <v>18</v>
      </c>
      <c r="Y1315" s="5"/>
      <c r="Z1315" s="5"/>
      <c r="AA1315" s="5" t="s">
        <v>6930</v>
      </c>
      <c r="AB1315" s="5" t="s">
        <v>1331</v>
      </c>
      <c r="AC1315" s="5"/>
      <c r="AD1315" s="5" t="s">
        <v>1331</v>
      </c>
      <c r="AE1315" s="5"/>
      <c r="AF1315" s="6">
        <v>30133</v>
      </c>
      <c r="AG1315" s="5">
        <v>42</v>
      </c>
      <c r="AH1315" s="5">
        <v>100</v>
      </c>
      <c r="AI1315" s="5" t="s">
        <v>1332</v>
      </c>
      <c r="AJ1315" s="6">
        <v>43922</v>
      </c>
      <c r="AK1315" s="5">
        <v>4</v>
      </c>
      <c r="AL1315" s="6">
        <v>43922</v>
      </c>
      <c r="AM1315" s="5" t="s">
        <v>1333</v>
      </c>
      <c r="AN1315" s="5">
        <v>11200</v>
      </c>
      <c r="AO1315" s="5" t="s">
        <v>7925</v>
      </c>
      <c r="AP1315" s="5" t="s">
        <v>1335</v>
      </c>
      <c r="AQ1315" s="4" t="s">
        <v>1336</v>
      </c>
      <c r="AR1315" s="5" t="s">
        <v>12476</v>
      </c>
      <c r="AS1315" s="4" t="s">
        <v>1337</v>
      </c>
      <c r="AT1315" s="5" t="s">
        <v>1338</v>
      </c>
      <c r="AU1315" s="5" t="s">
        <v>41</v>
      </c>
      <c r="AV1315" s="4" t="s">
        <v>1339</v>
      </c>
      <c r="AW1315" s="5" t="s">
        <v>76</v>
      </c>
      <c r="AX1315" s="4" t="s">
        <v>1877</v>
      </c>
      <c r="AY1315" s="5" t="s">
        <v>1878</v>
      </c>
      <c r="AZ1315" s="5" t="s">
        <v>11</v>
      </c>
      <c r="BA1315" s="4" t="s">
        <v>1879</v>
      </c>
      <c r="BB1315" s="5" t="s">
        <v>1880</v>
      </c>
      <c r="BC1315" s="5" t="s">
        <v>7924</v>
      </c>
      <c r="BD1315" s="5" t="s">
        <v>7926</v>
      </c>
      <c r="BE1315" s="5" t="s">
        <v>25</v>
      </c>
      <c r="BF1315" s="5" t="s">
        <v>1333</v>
      </c>
      <c r="BG1315" s="5" t="s">
        <v>7927</v>
      </c>
      <c r="BH1315" s="5" t="s">
        <v>1343</v>
      </c>
    </row>
    <row r="1316" spans="1:60" x14ac:dyDescent="0.25">
      <c r="A1316">
        <f t="shared" si="116"/>
        <v>174703</v>
      </c>
      <c r="B1316">
        <f t="shared" si="117"/>
        <v>3000568</v>
      </c>
      <c r="C1316" s="17" t="str">
        <f t="shared" si="118"/>
        <v>CC</v>
      </c>
      <c r="D1316" t="str">
        <f t="shared" si="115"/>
        <v>REGION GRAND SUD</v>
      </c>
      <c r="E1316" s="12" t="str">
        <f t="shared" si="119"/>
        <v>TERRAIN</v>
      </c>
      <c r="F1316" s="4" t="s">
        <v>7928</v>
      </c>
      <c r="G1316" s="4" t="s">
        <v>7929</v>
      </c>
      <c r="H1316" s="5">
        <v>1</v>
      </c>
      <c r="I1316" s="5"/>
      <c r="J1316" s="5">
        <v>1</v>
      </c>
      <c r="K1316" s="5" t="s">
        <v>1325</v>
      </c>
      <c r="L1316" s="5" t="s">
        <v>99</v>
      </c>
      <c r="M1316" s="5" t="s">
        <v>7930</v>
      </c>
      <c r="N1316" s="5"/>
      <c r="O1316" s="5"/>
      <c r="P1316" s="5"/>
      <c r="Q1316" s="5"/>
      <c r="R1316" s="5"/>
      <c r="S1316" s="5"/>
      <c r="T1316" s="5" t="s">
        <v>65</v>
      </c>
      <c r="U1316" s="6">
        <v>34881</v>
      </c>
      <c r="V1316" s="4" t="s">
        <v>3701</v>
      </c>
      <c r="W1316" s="4" t="s">
        <v>1329</v>
      </c>
      <c r="X1316" s="5" t="s">
        <v>18</v>
      </c>
      <c r="Y1316" s="5"/>
      <c r="Z1316" s="5"/>
      <c r="AA1316" s="4" t="s">
        <v>2125</v>
      </c>
      <c r="AB1316" s="5"/>
      <c r="AC1316" s="5"/>
      <c r="AD1316" s="5" t="s">
        <v>1393</v>
      </c>
      <c r="AE1316" s="5"/>
      <c r="AF1316" s="6">
        <v>24616</v>
      </c>
      <c r="AG1316" s="5">
        <v>57</v>
      </c>
      <c r="AH1316" s="5">
        <v>100</v>
      </c>
      <c r="AI1316" s="5" t="s">
        <v>1332</v>
      </c>
      <c r="AJ1316" s="6">
        <v>34881</v>
      </c>
      <c r="AK1316" s="5">
        <v>29</v>
      </c>
      <c r="AL1316" s="6">
        <v>34881</v>
      </c>
      <c r="AM1316" s="5" t="s">
        <v>1333</v>
      </c>
      <c r="AN1316" s="5">
        <v>98000</v>
      </c>
      <c r="AO1316" s="5" t="s">
        <v>7931</v>
      </c>
      <c r="AP1316" s="5" t="s">
        <v>1335</v>
      </c>
      <c r="AQ1316" s="4" t="s">
        <v>1336</v>
      </c>
      <c r="AR1316" s="5" t="s">
        <v>12476</v>
      </c>
      <c r="AS1316" s="4" t="s">
        <v>1473</v>
      </c>
      <c r="AT1316" s="5" t="s">
        <v>1474</v>
      </c>
      <c r="AU1316" s="5" t="s">
        <v>41</v>
      </c>
      <c r="AV1316" s="4" t="s">
        <v>1475</v>
      </c>
      <c r="AW1316" s="5" t="s">
        <v>58</v>
      </c>
      <c r="AX1316" s="4" t="s">
        <v>1489</v>
      </c>
      <c r="AY1316" s="5" t="s">
        <v>1490</v>
      </c>
      <c r="AZ1316" s="5" t="s">
        <v>11</v>
      </c>
      <c r="BA1316" s="4" t="s">
        <v>1491</v>
      </c>
      <c r="BB1316" s="5" t="s">
        <v>1492</v>
      </c>
      <c r="BC1316" s="4" t="s">
        <v>7929</v>
      </c>
      <c r="BD1316" s="5" t="s">
        <v>7932</v>
      </c>
      <c r="BE1316" s="5" t="s">
        <v>65</v>
      </c>
      <c r="BF1316" s="5" t="s">
        <v>1333</v>
      </c>
      <c r="BG1316" s="4" t="s">
        <v>7933</v>
      </c>
      <c r="BH1316" s="5" t="s">
        <v>1343</v>
      </c>
    </row>
    <row r="1317" spans="1:60" x14ac:dyDescent="0.25">
      <c r="A1317">
        <f t="shared" si="116"/>
        <v>182117</v>
      </c>
      <c r="B1317">
        <f t="shared" si="117"/>
        <v>3000775</v>
      </c>
      <c r="C1317" s="17" t="str">
        <f t="shared" si="118"/>
        <v>CC</v>
      </c>
      <c r="D1317" t="str">
        <f t="shared" si="115"/>
        <v>REGION ILE DE FRANCE NORD</v>
      </c>
      <c r="E1317" s="12" t="str">
        <f t="shared" si="119"/>
        <v>TERRAIN</v>
      </c>
      <c r="F1317" s="4" t="s">
        <v>69</v>
      </c>
      <c r="G1317" s="4" t="s">
        <v>7934</v>
      </c>
      <c r="H1317" s="5">
        <v>1</v>
      </c>
      <c r="I1317" s="5"/>
      <c r="J1317" s="5">
        <v>1</v>
      </c>
      <c r="K1317" s="5" t="s">
        <v>1325</v>
      </c>
      <c r="L1317" s="5" t="s">
        <v>64</v>
      </c>
      <c r="M1317" s="5" t="s">
        <v>70</v>
      </c>
      <c r="N1317" s="5"/>
      <c r="O1317" s="5"/>
      <c r="P1317" s="5"/>
      <c r="Q1317" s="5"/>
      <c r="R1317" s="5"/>
      <c r="S1317" s="5"/>
      <c r="T1317" s="5" t="s">
        <v>25</v>
      </c>
      <c r="U1317" s="6">
        <v>36251</v>
      </c>
      <c r="V1317" s="4" t="s">
        <v>1363</v>
      </c>
      <c r="W1317" s="4" t="s">
        <v>1329</v>
      </c>
      <c r="X1317" s="5" t="s">
        <v>18</v>
      </c>
      <c r="Y1317" s="5"/>
      <c r="Z1317" s="5"/>
      <c r="AA1317" s="4" t="s">
        <v>4591</v>
      </c>
      <c r="AB1317" s="5"/>
      <c r="AC1317" s="5"/>
      <c r="AD1317" s="5" t="s">
        <v>1331</v>
      </c>
      <c r="AE1317" s="5"/>
      <c r="AF1317" s="6">
        <v>28013</v>
      </c>
      <c r="AG1317" s="5">
        <v>48</v>
      </c>
      <c r="AH1317" s="5">
        <v>100</v>
      </c>
      <c r="AI1317" s="5" t="s">
        <v>1332</v>
      </c>
      <c r="AJ1317" s="6">
        <v>36251</v>
      </c>
      <c r="AK1317" s="5">
        <v>25</v>
      </c>
      <c r="AL1317" s="6">
        <v>36251</v>
      </c>
      <c r="AM1317" s="5" t="s">
        <v>1333</v>
      </c>
      <c r="AN1317" s="5">
        <v>24210</v>
      </c>
      <c r="AO1317" s="5" t="s">
        <v>7935</v>
      </c>
      <c r="AP1317" s="5" t="s">
        <v>12477</v>
      </c>
      <c r="AQ1317" s="4" t="s">
        <v>1351</v>
      </c>
      <c r="AR1317" s="5" t="s">
        <v>12478</v>
      </c>
      <c r="AS1317" s="4" t="s">
        <v>2022</v>
      </c>
      <c r="AT1317" s="5" t="s">
        <v>2023</v>
      </c>
      <c r="AU1317" s="5" t="s">
        <v>41</v>
      </c>
      <c r="AV1317" s="4" t="s">
        <v>2024</v>
      </c>
      <c r="AW1317" s="5" t="s">
        <v>26</v>
      </c>
      <c r="AX1317" s="4" t="s">
        <v>3308</v>
      </c>
      <c r="AY1317" s="5" t="s">
        <v>3309</v>
      </c>
      <c r="AZ1317" s="5" t="s">
        <v>11</v>
      </c>
      <c r="BA1317" s="4" t="s">
        <v>3310</v>
      </c>
      <c r="BB1317" s="5" t="s">
        <v>3311</v>
      </c>
      <c r="BC1317" s="4" t="s">
        <v>7934</v>
      </c>
      <c r="BD1317" s="5" t="s">
        <v>7936</v>
      </c>
      <c r="BE1317" s="5" t="s">
        <v>25</v>
      </c>
      <c r="BF1317" s="5" t="s">
        <v>1333</v>
      </c>
      <c r="BG1317" s="4" t="s">
        <v>7937</v>
      </c>
      <c r="BH1317" s="5" t="s">
        <v>1343</v>
      </c>
    </row>
    <row r="1318" spans="1:60" x14ac:dyDescent="0.25">
      <c r="A1318">
        <f t="shared" si="116"/>
        <v>301699</v>
      </c>
      <c r="B1318">
        <f t="shared" si="117"/>
        <v>3100944</v>
      </c>
      <c r="C1318" s="17" t="str">
        <f t="shared" si="118"/>
        <v>CC</v>
      </c>
      <c r="D1318" t="str">
        <f t="shared" si="115"/>
        <v>REGION GRAND SUD</v>
      </c>
      <c r="E1318" s="12" t="str">
        <f t="shared" si="119"/>
        <v>TERRAIN</v>
      </c>
      <c r="F1318" s="4" t="s">
        <v>243</v>
      </c>
      <c r="G1318" s="4" t="s">
        <v>7938</v>
      </c>
      <c r="H1318" s="5">
        <v>1</v>
      </c>
      <c r="I1318" s="5"/>
      <c r="J1318" s="5">
        <v>2</v>
      </c>
      <c r="K1318" s="5" t="s">
        <v>1345</v>
      </c>
      <c r="L1318" s="5" t="s">
        <v>147</v>
      </c>
      <c r="M1318" s="5" t="s">
        <v>244</v>
      </c>
      <c r="N1318" s="5"/>
      <c r="O1318" s="6"/>
      <c r="P1318" s="5"/>
      <c r="Q1318" s="5"/>
      <c r="R1318" s="5"/>
      <c r="S1318" s="5"/>
      <c r="T1318" s="5" t="s">
        <v>245</v>
      </c>
      <c r="U1318" s="6">
        <v>41609</v>
      </c>
      <c r="V1318" s="4" t="s">
        <v>1328</v>
      </c>
      <c r="W1318" s="4" t="s">
        <v>1329</v>
      </c>
      <c r="X1318" s="5" t="s">
        <v>18</v>
      </c>
      <c r="Y1318" s="5"/>
      <c r="Z1318" s="5"/>
      <c r="AA1318" s="4"/>
      <c r="AB1318" s="5"/>
      <c r="AC1318" s="5"/>
      <c r="AD1318" s="5" t="s">
        <v>1331</v>
      </c>
      <c r="AE1318" s="5"/>
      <c r="AF1318" s="6">
        <v>24962</v>
      </c>
      <c r="AG1318" s="5">
        <v>56</v>
      </c>
      <c r="AH1318" s="5">
        <v>100</v>
      </c>
      <c r="AI1318" s="5" t="s">
        <v>1332</v>
      </c>
      <c r="AJ1318" s="6">
        <v>41609</v>
      </c>
      <c r="AK1318" s="5">
        <v>11</v>
      </c>
      <c r="AL1318" s="6">
        <v>41609</v>
      </c>
      <c r="AM1318" s="5" t="s">
        <v>1333</v>
      </c>
      <c r="AN1318" s="5">
        <v>13012</v>
      </c>
      <c r="AO1318" s="5" t="s">
        <v>1922</v>
      </c>
      <c r="AP1318" s="5" t="s">
        <v>1335</v>
      </c>
      <c r="AQ1318" s="4" t="s">
        <v>1336</v>
      </c>
      <c r="AR1318" s="5" t="s">
        <v>12476</v>
      </c>
      <c r="AS1318" s="4" t="s">
        <v>1427</v>
      </c>
      <c r="AT1318" s="5" t="s">
        <v>1428</v>
      </c>
      <c r="AU1318" s="5" t="s">
        <v>41</v>
      </c>
      <c r="AV1318" s="4" t="s">
        <v>1429</v>
      </c>
      <c r="AW1318" s="5" t="s">
        <v>129</v>
      </c>
      <c r="AX1318" s="4"/>
      <c r="AY1318" s="5"/>
      <c r="AZ1318" s="5"/>
      <c r="BA1318" s="4" t="s">
        <v>1768</v>
      </c>
      <c r="BB1318" s="5" t="s">
        <v>1769</v>
      </c>
      <c r="BC1318" s="4" t="s">
        <v>7938</v>
      </c>
      <c r="BD1318" s="5" t="s">
        <v>7939</v>
      </c>
      <c r="BE1318" s="5" t="s">
        <v>245</v>
      </c>
      <c r="BF1318" s="5" t="s">
        <v>1333</v>
      </c>
      <c r="BG1318" s="4" t="s">
        <v>7940</v>
      </c>
      <c r="BH1318" s="5" t="s">
        <v>1343</v>
      </c>
    </row>
    <row r="1319" spans="1:60" x14ac:dyDescent="0.25">
      <c r="A1319">
        <f t="shared" si="116"/>
        <v>304137</v>
      </c>
      <c r="B1319">
        <f t="shared" si="117"/>
        <v>3102231</v>
      </c>
      <c r="C1319" s="17" t="str">
        <f t="shared" si="118"/>
        <v>IMP</v>
      </c>
      <c r="D1319" t="str">
        <f t="shared" si="115"/>
        <v>REGION GRAND OUEST</v>
      </c>
      <c r="E1319" s="12" t="str">
        <f t="shared" si="119"/>
        <v>TERRAIN</v>
      </c>
      <c r="F1319" s="4" t="s">
        <v>609</v>
      </c>
      <c r="G1319" s="4" t="s">
        <v>2228</v>
      </c>
      <c r="H1319" s="5">
        <v>1</v>
      </c>
      <c r="I1319" s="5"/>
      <c r="J1319" s="5">
        <v>1</v>
      </c>
      <c r="K1319" s="5" t="s">
        <v>1325</v>
      </c>
      <c r="L1319" s="5" t="s">
        <v>611</v>
      </c>
      <c r="M1319" s="5" t="s">
        <v>610</v>
      </c>
      <c r="N1319" s="5" t="s">
        <v>1187</v>
      </c>
      <c r="O1319" s="5" t="s">
        <v>3197</v>
      </c>
      <c r="P1319" s="5"/>
      <c r="Q1319" s="5" t="s">
        <v>1346</v>
      </c>
      <c r="R1319" s="5">
        <v>4</v>
      </c>
      <c r="S1319" s="5" t="s">
        <v>5</v>
      </c>
      <c r="T1319" s="5" t="s">
        <v>11</v>
      </c>
      <c r="U1319" s="6">
        <v>43466</v>
      </c>
      <c r="V1319" s="4" t="s">
        <v>1605</v>
      </c>
      <c r="W1319" s="4" t="s">
        <v>1606</v>
      </c>
      <c r="X1319" s="5" t="s">
        <v>5</v>
      </c>
      <c r="Y1319" s="5"/>
      <c r="Z1319" s="5"/>
      <c r="AA1319" s="4"/>
      <c r="AB1319" s="5">
        <v>5</v>
      </c>
      <c r="AC1319" s="5"/>
      <c r="AD1319" s="5">
        <v>5</v>
      </c>
      <c r="AE1319" s="5"/>
      <c r="AF1319" s="6">
        <v>28402</v>
      </c>
      <c r="AG1319" s="5">
        <v>47</v>
      </c>
      <c r="AH1319" s="5">
        <v>100</v>
      </c>
      <c r="AI1319" s="5" t="s">
        <v>1332</v>
      </c>
      <c r="AJ1319" s="6">
        <v>43466</v>
      </c>
      <c r="AK1319" s="5">
        <v>5</v>
      </c>
      <c r="AL1319" s="6">
        <v>43466</v>
      </c>
      <c r="AM1319" s="5"/>
      <c r="AN1319" s="5">
        <v>33380</v>
      </c>
      <c r="AO1319" s="5" t="s">
        <v>7941</v>
      </c>
      <c r="AP1319" s="5" t="s">
        <v>1413</v>
      </c>
      <c r="AQ1319" s="4" t="s">
        <v>1414</v>
      </c>
      <c r="AR1319" s="5" t="s">
        <v>19</v>
      </c>
      <c r="AS1319" s="4" t="s">
        <v>2225</v>
      </c>
      <c r="AT1319" s="5" t="s">
        <v>2226</v>
      </c>
      <c r="AU1319" s="5" t="s">
        <v>41</v>
      </c>
      <c r="AV1319" s="4" t="s">
        <v>2227</v>
      </c>
      <c r="AW1319" s="5" t="s">
        <v>89</v>
      </c>
      <c r="AX1319" s="4" t="s">
        <v>2228</v>
      </c>
      <c r="AY1319" s="5" t="s">
        <v>2229</v>
      </c>
      <c r="AZ1319" s="5" t="s">
        <v>11</v>
      </c>
      <c r="BA1319" s="4" t="s">
        <v>2230</v>
      </c>
      <c r="BB1319" s="5" t="s">
        <v>2231</v>
      </c>
      <c r="BC1319" s="4"/>
      <c r="BD1319" s="5"/>
      <c r="BE1319" s="5"/>
      <c r="BF1319" s="5" t="s">
        <v>1608</v>
      </c>
      <c r="BG1319" s="4"/>
      <c r="BH1319" s="5"/>
    </row>
    <row r="1320" spans="1:60" x14ac:dyDescent="0.25">
      <c r="A1320">
        <f t="shared" si="116"/>
        <v>304748</v>
      </c>
      <c r="B1320">
        <f t="shared" si="117"/>
        <v>3102575</v>
      </c>
      <c r="C1320" s="17" t="str">
        <f t="shared" si="118"/>
        <v>CC</v>
      </c>
      <c r="D1320" t="str">
        <f t="shared" si="115"/>
        <v>REGION GRAND SUD</v>
      </c>
      <c r="E1320" s="12" t="str">
        <f t="shared" si="119"/>
        <v>TERRAIN</v>
      </c>
      <c r="F1320" s="4" t="s">
        <v>7942</v>
      </c>
      <c r="G1320" s="4" t="s">
        <v>7943</v>
      </c>
      <c r="H1320" s="5">
        <v>1</v>
      </c>
      <c r="I1320" s="5"/>
      <c r="J1320" s="5">
        <v>1</v>
      </c>
      <c r="K1320" s="5" t="s">
        <v>1325</v>
      </c>
      <c r="L1320" s="5" t="s">
        <v>896</v>
      </c>
      <c r="M1320" s="5" t="s">
        <v>7944</v>
      </c>
      <c r="N1320" s="5" t="s">
        <v>25</v>
      </c>
      <c r="O1320" s="5">
        <v>44866</v>
      </c>
      <c r="P1320" s="5"/>
      <c r="Q1320" s="5" t="s">
        <v>1346</v>
      </c>
      <c r="R1320" s="5">
        <v>5</v>
      </c>
      <c r="S1320" s="5" t="s">
        <v>18</v>
      </c>
      <c r="T1320" s="5" t="s">
        <v>71</v>
      </c>
      <c r="U1320" s="6">
        <v>44896</v>
      </c>
      <c r="V1320" s="4" t="s">
        <v>1437</v>
      </c>
      <c r="W1320" s="4" t="s">
        <v>1329</v>
      </c>
      <c r="X1320" s="5" t="s">
        <v>18</v>
      </c>
      <c r="Y1320" s="5" t="s">
        <v>1348</v>
      </c>
      <c r="Z1320" s="5"/>
      <c r="AA1320" s="4" t="s">
        <v>4885</v>
      </c>
      <c r="AB1320" s="5" t="s">
        <v>1393</v>
      </c>
      <c r="AC1320" s="5"/>
      <c r="AD1320" s="5" t="s">
        <v>1393</v>
      </c>
      <c r="AE1320" s="5"/>
      <c r="AF1320" s="6">
        <v>33739</v>
      </c>
      <c r="AG1320" s="5">
        <v>32</v>
      </c>
      <c r="AH1320" s="5">
        <v>100</v>
      </c>
      <c r="AI1320" s="5" t="s">
        <v>1332</v>
      </c>
      <c r="AJ1320" s="6">
        <v>44136</v>
      </c>
      <c r="AK1320" s="5">
        <v>4</v>
      </c>
      <c r="AL1320" s="6">
        <v>44136</v>
      </c>
      <c r="AM1320" s="5" t="s">
        <v>1333</v>
      </c>
      <c r="AN1320" s="5">
        <v>13090</v>
      </c>
      <c r="AO1320" s="5" t="s">
        <v>7213</v>
      </c>
      <c r="AP1320" s="5" t="s">
        <v>1335</v>
      </c>
      <c r="AQ1320" s="4" t="s">
        <v>1336</v>
      </c>
      <c r="AR1320" s="5" t="s">
        <v>12476</v>
      </c>
      <c r="AS1320" s="4" t="s">
        <v>1427</v>
      </c>
      <c r="AT1320" s="5" t="s">
        <v>1428</v>
      </c>
      <c r="AU1320" s="5" t="s">
        <v>41</v>
      </c>
      <c r="AV1320" s="4" t="s">
        <v>1429</v>
      </c>
      <c r="AW1320" s="5" t="s">
        <v>129</v>
      </c>
      <c r="AX1320" s="4" t="s">
        <v>1430</v>
      </c>
      <c r="AY1320" s="5" t="s">
        <v>1431</v>
      </c>
      <c r="AZ1320" s="5" t="s">
        <v>11</v>
      </c>
      <c r="BA1320" s="4" t="s">
        <v>1432</v>
      </c>
      <c r="BB1320" s="5" t="s">
        <v>1433</v>
      </c>
      <c r="BC1320" s="4" t="s">
        <v>7943</v>
      </c>
      <c r="BD1320" s="5" t="s">
        <v>7945</v>
      </c>
      <c r="BE1320" s="5" t="s">
        <v>71</v>
      </c>
      <c r="BF1320" s="5" t="s">
        <v>1333</v>
      </c>
      <c r="BG1320" s="4" t="s">
        <v>7946</v>
      </c>
      <c r="BH1320" s="5" t="s">
        <v>1343</v>
      </c>
    </row>
    <row r="1321" spans="1:60" x14ac:dyDescent="0.25">
      <c r="A1321">
        <f t="shared" si="116"/>
        <v>304521</v>
      </c>
      <c r="B1321">
        <f t="shared" si="117"/>
        <v>3102444</v>
      </c>
      <c r="C1321" s="17" t="str">
        <f t="shared" si="118"/>
        <v>CC</v>
      </c>
      <c r="D1321" t="str">
        <f t="shared" si="115"/>
        <v>REGION GRAND OUEST</v>
      </c>
      <c r="E1321" s="12" t="str">
        <f t="shared" si="119"/>
        <v>TERRAIN</v>
      </c>
      <c r="F1321" s="4" t="s">
        <v>7947</v>
      </c>
      <c r="G1321" s="4" t="s">
        <v>7948</v>
      </c>
      <c r="H1321" s="5">
        <v>1</v>
      </c>
      <c r="I1321" s="5"/>
      <c r="J1321" s="5">
        <v>1</v>
      </c>
      <c r="K1321" s="5" t="s">
        <v>1325</v>
      </c>
      <c r="L1321" s="5" t="s">
        <v>7949</v>
      </c>
      <c r="M1321" s="5" t="s">
        <v>7950</v>
      </c>
      <c r="N1321" s="5" t="s">
        <v>245</v>
      </c>
      <c r="O1321" s="5">
        <v>43831</v>
      </c>
      <c r="P1321" s="5"/>
      <c r="Q1321" s="5" t="s">
        <v>1346</v>
      </c>
      <c r="R1321" s="5">
        <v>5</v>
      </c>
      <c r="S1321" s="5" t="s">
        <v>18</v>
      </c>
      <c r="T1321" s="5" t="s">
        <v>25</v>
      </c>
      <c r="U1321" s="6">
        <v>43862</v>
      </c>
      <c r="V1321" s="4" t="s">
        <v>1363</v>
      </c>
      <c r="W1321" s="4" t="s">
        <v>1329</v>
      </c>
      <c r="X1321" s="5" t="s">
        <v>18</v>
      </c>
      <c r="Y1321" s="5"/>
      <c r="Z1321" s="5"/>
      <c r="AA1321" s="4" t="s">
        <v>3387</v>
      </c>
      <c r="AB1321" s="5" t="s">
        <v>1331</v>
      </c>
      <c r="AC1321" s="5"/>
      <c r="AD1321" s="5" t="s">
        <v>1331</v>
      </c>
      <c r="AE1321" s="5"/>
      <c r="AF1321" s="6">
        <v>33827</v>
      </c>
      <c r="AG1321" s="5">
        <v>32</v>
      </c>
      <c r="AH1321" s="5">
        <v>100</v>
      </c>
      <c r="AI1321" s="5" t="s">
        <v>1332</v>
      </c>
      <c r="AJ1321" s="6">
        <v>43862</v>
      </c>
      <c r="AK1321" s="5">
        <v>4</v>
      </c>
      <c r="AL1321" s="6">
        <v>43862</v>
      </c>
      <c r="AM1321" s="5" t="s">
        <v>1333</v>
      </c>
      <c r="AN1321" s="5">
        <v>35000</v>
      </c>
      <c r="AO1321" s="5" t="s">
        <v>3611</v>
      </c>
      <c r="AP1321" s="5" t="s">
        <v>1413</v>
      </c>
      <c r="AQ1321" s="4" t="s">
        <v>1414</v>
      </c>
      <c r="AR1321" s="5" t="s">
        <v>19</v>
      </c>
      <c r="AS1321" s="4" t="s">
        <v>1828</v>
      </c>
      <c r="AT1321" s="5" t="s">
        <v>1829</v>
      </c>
      <c r="AU1321" s="5" t="s">
        <v>41</v>
      </c>
      <c r="AV1321" s="4" t="s">
        <v>1830</v>
      </c>
      <c r="AW1321" s="5" t="s">
        <v>148</v>
      </c>
      <c r="AX1321" s="4" t="s">
        <v>2375</v>
      </c>
      <c r="AY1321" s="5" t="s">
        <v>2376</v>
      </c>
      <c r="AZ1321" s="5" t="s">
        <v>11</v>
      </c>
      <c r="BA1321" s="4" t="s">
        <v>2377</v>
      </c>
      <c r="BB1321" s="5" t="s">
        <v>2378</v>
      </c>
      <c r="BC1321" s="4" t="s">
        <v>7948</v>
      </c>
      <c r="BD1321" s="5" t="s">
        <v>7951</v>
      </c>
      <c r="BE1321" s="5" t="s">
        <v>25</v>
      </c>
      <c r="BF1321" s="5" t="s">
        <v>1333</v>
      </c>
      <c r="BG1321" s="4" t="s">
        <v>7952</v>
      </c>
      <c r="BH1321" s="5" t="s">
        <v>1343</v>
      </c>
    </row>
    <row r="1322" spans="1:60" x14ac:dyDescent="0.25">
      <c r="A1322">
        <f t="shared" si="116"/>
        <v>161481</v>
      </c>
      <c r="B1322">
        <f t="shared" si="117"/>
        <v>3000339</v>
      </c>
      <c r="C1322" s="17" t="str">
        <f t="shared" si="118"/>
        <v>CC</v>
      </c>
      <c r="D1322" t="str">
        <f t="shared" si="115"/>
        <v>REGION GRAND SUD</v>
      </c>
      <c r="E1322" s="12" t="str">
        <f t="shared" si="119"/>
        <v>TERRAIN</v>
      </c>
      <c r="F1322" s="4" t="s">
        <v>1121</v>
      </c>
      <c r="G1322" s="4" t="s">
        <v>7955</v>
      </c>
      <c r="H1322" s="5">
        <v>1</v>
      </c>
      <c r="I1322" s="5"/>
      <c r="J1322" s="5">
        <v>2</v>
      </c>
      <c r="K1322" s="5" t="s">
        <v>1345</v>
      </c>
      <c r="L1322" s="5" t="s">
        <v>844</v>
      </c>
      <c r="M1322" s="5" t="s">
        <v>1122</v>
      </c>
      <c r="N1322" s="5"/>
      <c r="O1322" s="5"/>
      <c r="P1322" s="5"/>
      <c r="Q1322" s="5"/>
      <c r="R1322" s="5"/>
      <c r="S1322" s="5"/>
      <c r="T1322" s="5" t="s">
        <v>25</v>
      </c>
      <c r="U1322" s="6">
        <v>39052</v>
      </c>
      <c r="V1322" s="4" t="s">
        <v>1363</v>
      </c>
      <c r="W1322" s="4" t="s">
        <v>1329</v>
      </c>
      <c r="X1322" s="5" t="s">
        <v>18</v>
      </c>
      <c r="Y1322" s="5"/>
      <c r="Z1322" s="5"/>
      <c r="AA1322" s="4" t="s">
        <v>7956</v>
      </c>
      <c r="AB1322" s="5"/>
      <c r="AC1322" s="5"/>
      <c r="AD1322" s="5" t="s">
        <v>1331</v>
      </c>
      <c r="AE1322" s="5"/>
      <c r="AF1322" s="6">
        <v>23969</v>
      </c>
      <c r="AG1322" s="5">
        <v>59</v>
      </c>
      <c r="AH1322" s="5">
        <v>100</v>
      </c>
      <c r="AI1322" s="5" t="s">
        <v>1332</v>
      </c>
      <c r="AJ1322" s="6">
        <v>39052</v>
      </c>
      <c r="AK1322" s="5">
        <v>18</v>
      </c>
      <c r="AL1322" s="6">
        <v>39052</v>
      </c>
      <c r="AM1322" s="5" t="s">
        <v>1333</v>
      </c>
      <c r="AN1322" s="5">
        <v>13013</v>
      </c>
      <c r="AO1322" s="5" t="s">
        <v>1922</v>
      </c>
      <c r="AP1322" s="5" t="s">
        <v>1335</v>
      </c>
      <c r="AQ1322" s="4" t="s">
        <v>1336</v>
      </c>
      <c r="AR1322" s="5" t="s">
        <v>12476</v>
      </c>
      <c r="AS1322" s="4" t="s">
        <v>1427</v>
      </c>
      <c r="AT1322" s="5" t="s">
        <v>1428</v>
      </c>
      <c r="AU1322" s="5" t="s">
        <v>41</v>
      </c>
      <c r="AV1322" s="4" t="s">
        <v>1429</v>
      </c>
      <c r="AW1322" s="5" t="s">
        <v>129</v>
      </c>
      <c r="AX1322" s="4"/>
      <c r="AY1322" s="5"/>
      <c r="AZ1322" s="5"/>
      <c r="BA1322" s="4" t="s">
        <v>1768</v>
      </c>
      <c r="BB1322" s="5" t="s">
        <v>1769</v>
      </c>
      <c r="BC1322" s="4" t="s">
        <v>7955</v>
      </c>
      <c r="BD1322" s="5" t="s">
        <v>7957</v>
      </c>
      <c r="BE1322" s="5" t="s">
        <v>25</v>
      </c>
      <c r="BF1322" s="5" t="s">
        <v>1333</v>
      </c>
      <c r="BG1322" s="4" t="s">
        <v>7958</v>
      </c>
      <c r="BH1322" s="5" t="s">
        <v>1343</v>
      </c>
    </row>
    <row r="1323" spans="1:60" x14ac:dyDescent="0.25">
      <c r="A1323">
        <f t="shared" si="116"/>
        <v>305611</v>
      </c>
      <c r="B1323">
        <f t="shared" si="117"/>
        <v>7022631</v>
      </c>
      <c r="C1323" s="17" t="str">
        <f t="shared" si="118"/>
        <v>CC</v>
      </c>
      <c r="D1323" t="str">
        <f t="shared" si="115"/>
        <v>REGION ILE DE FRANCE NORD</v>
      </c>
      <c r="E1323" s="12" t="str">
        <f t="shared" si="119"/>
        <v>TERRAIN</v>
      </c>
      <c r="F1323" s="4" t="s">
        <v>7959</v>
      </c>
      <c r="G1323" s="4" t="s">
        <v>7960</v>
      </c>
      <c r="H1323" s="5">
        <v>1</v>
      </c>
      <c r="I1323" s="5"/>
      <c r="J1323" s="5">
        <v>1</v>
      </c>
      <c r="K1323" s="5" t="s">
        <v>1325</v>
      </c>
      <c r="L1323" s="5" t="s">
        <v>190</v>
      </c>
      <c r="M1323" s="5" t="s">
        <v>7961</v>
      </c>
      <c r="N1323" s="5"/>
      <c r="O1323" s="5"/>
      <c r="P1323" s="5"/>
      <c r="Q1323" s="5"/>
      <c r="R1323" s="5"/>
      <c r="S1323" s="5"/>
      <c r="T1323" s="5" t="s">
        <v>25</v>
      </c>
      <c r="U1323" s="6">
        <v>45261</v>
      </c>
      <c r="V1323" s="5" t="s">
        <v>1363</v>
      </c>
      <c r="W1323" s="4" t="s">
        <v>1329</v>
      </c>
      <c r="X1323" s="5" t="s">
        <v>18</v>
      </c>
      <c r="Y1323" s="5"/>
      <c r="Z1323" s="5"/>
      <c r="AA1323" s="5" t="s">
        <v>7962</v>
      </c>
      <c r="AB1323" s="5"/>
      <c r="AC1323" s="5"/>
      <c r="AD1323" s="5" t="s">
        <v>1331</v>
      </c>
      <c r="AE1323" s="5"/>
      <c r="AF1323" s="5">
        <v>30129</v>
      </c>
      <c r="AG1323" s="5">
        <v>42</v>
      </c>
      <c r="AH1323" s="5">
        <v>100</v>
      </c>
      <c r="AI1323" s="5" t="s">
        <v>1332</v>
      </c>
      <c r="AJ1323" s="5">
        <v>45078</v>
      </c>
      <c r="AK1323" s="5">
        <v>1</v>
      </c>
      <c r="AL1323" s="5">
        <v>45078</v>
      </c>
      <c r="AM1323" s="5" t="s">
        <v>1333</v>
      </c>
      <c r="AN1323" s="5">
        <v>78930</v>
      </c>
      <c r="AO1323" s="5" t="s">
        <v>7963</v>
      </c>
      <c r="AP1323" s="5" t="s">
        <v>12477</v>
      </c>
      <c r="AQ1323" s="4" t="s">
        <v>1351</v>
      </c>
      <c r="AR1323" s="5" t="s">
        <v>12478</v>
      </c>
      <c r="AS1323" s="4" t="s">
        <v>1656</v>
      </c>
      <c r="AT1323" s="5" t="s">
        <v>1657</v>
      </c>
      <c r="AU1323" s="5" t="s">
        <v>41</v>
      </c>
      <c r="AV1323" s="4" t="s">
        <v>1658</v>
      </c>
      <c r="AW1323" s="5" t="s">
        <v>306</v>
      </c>
      <c r="AX1323" s="4" t="s">
        <v>2991</v>
      </c>
      <c r="AY1323" s="5" t="s">
        <v>2992</v>
      </c>
      <c r="AZ1323" s="5" t="s">
        <v>11</v>
      </c>
      <c r="BA1323" s="4" t="s">
        <v>2993</v>
      </c>
      <c r="BB1323" s="5" t="s">
        <v>2994</v>
      </c>
      <c r="BC1323" s="5" t="s">
        <v>7960</v>
      </c>
      <c r="BD1323" s="5" t="s">
        <v>7964</v>
      </c>
      <c r="BE1323" s="5" t="s">
        <v>25</v>
      </c>
      <c r="BF1323" s="5" t="s">
        <v>1333</v>
      </c>
      <c r="BG1323" s="5" t="s">
        <v>7965</v>
      </c>
      <c r="BH1323" s="5" t="s">
        <v>1343</v>
      </c>
    </row>
    <row r="1324" spans="1:60" x14ac:dyDescent="0.25">
      <c r="A1324">
        <f t="shared" si="116"/>
        <v>185486</v>
      </c>
      <c r="B1324">
        <f t="shared" si="117"/>
        <v>3000903</v>
      </c>
      <c r="C1324" s="17" t="str">
        <f t="shared" si="118"/>
        <v>IMD</v>
      </c>
      <c r="D1324" t="str">
        <f t="shared" si="115"/>
        <v>REGION ILE DE FRANCE NORD</v>
      </c>
      <c r="E1324" s="12" t="str">
        <f t="shared" si="119"/>
        <v>TERRAIN</v>
      </c>
      <c r="F1324" s="4" t="s">
        <v>80</v>
      </c>
      <c r="G1324" s="4" t="s">
        <v>7163</v>
      </c>
      <c r="H1324" s="5">
        <v>1</v>
      </c>
      <c r="I1324" s="5"/>
      <c r="J1324" s="5">
        <v>1</v>
      </c>
      <c r="K1324" s="5" t="s">
        <v>1325</v>
      </c>
      <c r="L1324" s="5" t="s">
        <v>82</v>
      </c>
      <c r="M1324" s="5" t="s">
        <v>81</v>
      </c>
      <c r="N1324" s="5"/>
      <c r="O1324" s="5"/>
      <c r="P1324" s="5"/>
      <c r="Q1324" s="5"/>
      <c r="R1324" s="5"/>
      <c r="S1324" s="5"/>
      <c r="T1324" s="5" t="s">
        <v>41</v>
      </c>
      <c r="U1324" s="6">
        <v>36951</v>
      </c>
      <c r="V1324" s="5" t="s">
        <v>1673</v>
      </c>
      <c r="W1324" s="4" t="s">
        <v>1392</v>
      </c>
      <c r="X1324" s="5" t="s">
        <v>5</v>
      </c>
      <c r="Y1324" s="5"/>
      <c r="Z1324" s="5"/>
      <c r="AA1324" s="4"/>
      <c r="AB1324" s="5"/>
      <c r="AC1324" s="5"/>
      <c r="AD1324" s="5">
        <v>7</v>
      </c>
      <c r="AE1324" s="5"/>
      <c r="AF1324" s="5">
        <v>23719</v>
      </c>
      <c r="AG1324" s="5">
        <v>60</v>
      </c>
      <c r="AH1324" s="5">
        <v>100</v>
      </c>
      <c r="AI1324" s="5" t="s">
        <v>1332</v>
      </c>
      <c r="AJ1324" s="5">
        <v>36951</v>
      </c>
      <c r="AK1324" s="5">
        <v>23</v>
      </c>
      <c r="AL1324" s="5">
        <v>36951</v>
      </c>
      <c r="AM1324" s="5"/>
      <c r="AN1324" s="5">
        <v>14780</v>
      </c>
      <c r="AO1324" s="5" t="s">
        <v>7966</v>
      </c>
      <c r="AP1324" s="5" t="s">
        <v>12477</v>
      </c>
      <c r="AQ1324" s="4" t="s">
        <v>1351</v>
      </c>
      <c r="AR1324" s="5" t="s">
        <v>12478</v>
      </c>
      <c r="AS1324" s="4" t="s">
        <v>7163</v>
      </c>
      <c r="AT1324" s="5" t="s">
        <v>7164</v>
      </c>
      <c r="AU1324" s="5" t="s">
        <v>41</v>
      </c>
      <c r="AV1324" s="4" t="s">
        <v>7162</v>
      </c>
      <c r="AW1324" s="5" t="s">
        <v>42</v>
      </c>
      <c r="AX1324" s="4"/>
      <c r="AY1324" s="5"/>
      <c r="AZ1324" s="5"/>
      <c r="BA1324" s="4"/>
      <c r="BB1324" s="5"/>
      <c r="BC1324" s="4"/>
      <c r="BD1324" s="5"/>
      <c r="BE1324" s="5"/>
      <c r="BF1324" s="5" t="s">
        <v>1677</v>
      </c>
      <c r="BG1324" s="4"/>
      <c r="BH1324" s="5"/>
    </row>
    <row r="1325" spans="1:60" x14ac:dyDescent="0.25">
      <c r="A1325">
        <f t="shared" si="116"/>
        <v>305915</v>
      </c>
      <c r="B1325">
        <f t="shared" si="117"/>
        <v>7023412</v>
      </c>
      <c r="C1325" s="17" t="str">
        <f t="shared" si="118"/>
        <v>CC</v>
      </c>
      <c r="D1325" t="str">
        <f t="shared" si="115"/>
        <v>REGION CENTRE EST</v>
      </c>
      <c r="E1325" s="12" t="str">
        <f t="shared" si="119"/>
        <v>TERRAIN</v>
      </c>
      <c r="F1325" s="4" t="s">
        <v>7967</v>
      </c>
      <c r="G1325" s="4" t="s">
        <v>7968</v>
      </c>
      <c r="H1325" s="5">
        <v>1</v>
      </c>
      <c r="I1325" s="5"/>
      <c r="J1325" s="5">
        <v>2</v>
      </c>
      <c r="K1325" s="5" t="s">
        <v>1345</v>
      </c>
      <c r="L1325" s="5" t="s">
        <v>5449</v>
      </c>
      <c r="M1325" s="5" t="s">
        <v>7969</v>
      </c>
      <c r="N1325" s="5"/>
      <c r="O1325" s="5"/>
      <c r="P1325" s="5"/>
      <c r="Q1325" s="5"/>
      <c r="R1325" s="5"/>
      <c r="S1325" s="5"/>
      <c r="T1325" s="5" t="s">
        <v>25</v>
      </c>
      <c r="U1325" s="6">
        <v>45444</v>
      </c>
      <c r="V1325" s="5" t="s">
        <v>1363</v>
      </c>
      <c r="W1325" s="4" t="s">
        <v>1329</v>
      </c>
      <c r="X1325" s="5" t="s">
        <v>18</v>
      </c>
      <c r="Y1325" s="5"/>
      <c r="Z1325" s="5"/>
      <c r="AA1325" s="4" t="s">
        <v>4408</v>
      </c>
      <c r="AB1325" s="5"/>
      <c r="AC1325" s="5"/>
      <c r="AD1325" s="5" t="s">
        <v>1331</v>
      </c>
      <c r="AE1325" s="5"/>
      <c r="AF1325" s="5">
        <v>34944</v>
      </c>
      <c r="AG1325" s="5">
        <v>29</v>
      </c>
      <c r="AH1325" s="5">
        <v>100</v>
      </c>
      <c r="AI1325" s="5" t="s">
        <v>1332</v>
      </c>
      <c r="AJ1325" s="5">
        <v>45323</v>
      </c>
      <c r="AK1325" s="5">
        <v>0</v>
      </c>
      <c r="AL1325" s="5">
        <v>45323</v>
      </c>
      <c r="AM1325" s="5" t="s">
        <v>1333</v>
      </c>
      <c r="AN1325" s="5">
        <v>69005</v>
      </c>
      <c r="AO1325" s="5" t="s">
        <v>2725</v>
      </c>
      <c r="AP1325" s="5" t="s">
        <v>1536</v>
      </c>
      <c r="AQ1325" s="4" t="s">
        <v>12479</v>
      </c>
      <c r="AR1325" s="5" t="s">
        <v>12480</v>
      </c>
      <c r="AS1325" s="4" t="s">
        <v>2273</v>
      </c>
      <c r="AT1325" s="5" t="s">
        <v>2274</v>
      </c>
      <c r="AU1325" s="5" t="s">
        <v>41</v>
      </c>
      <c r="AV1325" s="4" t="s">
        <v>2275</v>
      </c>
      <c r="AW1325" s="5" t="s">
        <v>256</v>
      </c>
      <c r="AX1325" s="4" t="s">
        <v>2582</v>
      </c>
      <c r="AY1325" s="5" t="s">
        <v>2584</v>
      </c>
      <c r="AZ1325" s="5" t="s">
        <v>11</v>
      </c>
      <c r="BA1325" s="4" t="s">
        <v>2585</v>
      </c>
      <c r="BB1325" s="5" t="s">
        <v>2586</v>
      </c>
      <c r="BC1325" s="5" t="s">
        <v>7968</v>
      </c>
      <c r="BD1325" s="5" t="s">
        <v>7970</v>
      </c>
      <c r="BE1325" s="5" t="s">
        <v>25</v>
      </c>
      <c r="BF1325" s="5" t="s">
        <v>1333</v>
      </c>
      <c r="BG1325" s="4" t="s">
        <v>7971</v>
      </c>
      <c r="BH1325" s="5" t="s">
        <v>1343</v>
      </c>
    </row>
    <row r="1326" spans="1:60" x14ac:dyDescent="0.25">
      <c r="A1326">
        <f t="shared" si="116"/>
        <v>172329</v>
      </c>
      <c r="B1326">
        <f t="shared" si="117"/>
        <v>3000501</v>
      </c>
      <c r="C1326" s="17" t="str">
        <f t="shared" si="118"/>
        <v>CC</v>
      </c>
      <c r="D1326" t="str">
        <f t="shared" si="115"/>
        <v>REGION ILE DE FRANCE NORD</v>
      </c>
      <c r="E1326" s="12" t="str">
        <f t="shared" si="119"/>
        <v>TERRAIN</v>
      </c>
      <c r="F1326" s="4" t="s">
        <v>7972</v>
      </c>
      <c r="G1326" s="4" t="s">
        <v>7973</v>
      </c>
      <c r="H1326" s="5">
        <v>1</v>
      </c>
      <c r="I1326" s="5"/>
      <c r="J1326" s="5">
        <v>1</v>
      </c>
      <c r="K1326" s="5" t="s">
        <v>1325</v>
      </c>
      <c r="L1326" s="5" t="s">
        <v>102</v>
      </c>
      <c r="M1326" s="5" t="s">
        <v>7974</v>
      </c>
      <c r="N1326" s="5"/>
      <c r="O1326" s="5"/>
      <c r="P1326" s="5"/>
      <c r="Q1326" s="5"/>
      <c r="R1326" s="5"/>
      <c r="S1326" s="5"/>
      <c r="T1326" s="5" t="s">
        <v>25</v>
      </c>
      <c r="U1326" s="6">
        <v>34394</v>
      </c>
      <c r="V1326" s="5" t="s">
        <v>1363</v>
      </c>
      <c r="W1326" s="4" t="s">
        <v>1329</v>
      </c>
      <c r="X1326" s="5" t="s">
        <v>18</v>
      </c>
      <c r="Y1326" s="5"/>
      <c r="Z1326" s="5"/>
      <c r="AA1326" s="4" t="s">
        <v>4620</v>
      </c>
      <c r="AB1326" s="5"/>
      <c r="AC1326" s="5"/>
      <c r="AD1326" s="5" t="s">
        <v>1331</v>
      </c>
      <c r="AE1326" s="5"/>
      <c r="AF1326" s="5">
        <v>25319</v>
      </c>
      <c r="AG1326" s="5">
        <v>55</v>
      </c>
      <c r="AH1326" s="5">
        <v>100</v>
      </c>
      <c r="AI1326" s="5" t="s">
        <v>1332</v>
      </c>
      <c r="AJ1326" s="5">
        <v>34394</v>
      </c>
      <c r="AK1326" s="5">
        <v>30</v>
      </c>
      <c r="AL1326" s="5">
        <v>34394</v>
      </c>
      <c r="AM1326" s="5" t="s">
        <v>1333</v>
      </c>
      <c r="AN1326" s="5">
        <v>76230</v>
      </c>
      <c r="AO1326" s="5" t="s">
        <v>7975</v>
      </c>
      <c r="AP1326" s="5" t="s">
        <v>12477</v>
      </c>
      <c r="AQ1326" s="4" t="s">
        <v>1351</v>
      </c>
      <c r="AR1326" s="5" t="s">
        <v>12478</v>
      </c>
      <c r="AS1326" s="4" t="s">
        <v>1651</v>
      </c>
      <c r="AT1326" s="5" t="s">
        <v>1652</v>
      </c>
      <c r="AU1326" s="5" t="s">
        <v>41</v>
      </c>
      <c r="AV1326" s="4" t="s">
        <v>1653</v>
      </c>
      <c r="AW1326" s="5" t="s">
        <v>35</v>
      </c>
      <c r="AX1326" s="4" t="s">
        <v>2697</v>
      </c>
      <c r="AY1326" s="5" t="s">
        <v>2698</v>
      </c>
      <c r="AZ1326" s="5" t="s">
        <v>11</v>
      </c>
      <c r="BA1326" s="4" t="s">
        <v>2699</v>
      </c>
      <c r="BB1326" s="5" t="s">
        <v>2700</v>
      </c>
      <c r="BC1326" s="4" t="s">
        <v>7973</v>
      </c>
      <c r="BD1326" s="5" t="s">
        <v>7976</v>
      </c>
      <c r="BE1326" s="5" t="s">
        <v>25</v>
      </c>
      <c r="BF1326" s="5" t="s">
        <v>1333</v>
      </c>
      <c r="BG1326" s="4" t="s">
        <v>7977</v>
      </c>
      <c r="BH1326" s="5" t="s">
        <v>1343</v>
      </c>
    </row>
    <row r="1327" spans="1:60" x14ac:dyDescent="0.25">
      <c r="A1327">
        <f t="shared" si="116"/>
        <v>306198</v>
      </c>
      <c r="B1327">
        <f t="shared" si="117"/>
        <v>7024037</v>
      </c>
      <c r="C1327" s="17" t="str">
        <f t="shared" si="118"/>
        <v>CC</v>
      </c>
      <c r="D1327" t="str">
        <f t="shared" si="115"/>
        <v>REGION GRAND SUD</v>
      </c>
      <c r="E1327" s="12" t="str">
        <f t="shared" si="119"/>
        <v>TERRAIN</v>
      </c>
      <c r="F1327" s="4" t="s">
        <v>7978</v>
      </c>
      <c r="G1327" s="4" t="s">
        <v>7979</v>
      </c>
      <c r="H1327" s="5">
        <v>1</v>
      </c>
      <c r="I1327" s="5"/>
      <c r="J1327" s="5">
        <v>1</v>
      </c>
      <c r="K1327" s="5" t="s">
        <v>1325</v>
      </c>
      <c r="L1327" s="5" t="s">
        <v>212</v>
      </c>
      <c r="M1327" s="5" t="s">
        <v>7980</v>
      </c>
      <c r="N1327" s="5"/>
      <c r="O1327" s="5"/>
      <c r="P1327" s="5"/>
      <c r="Q1327" s="5"/>
      <c r="R1327" s="5"/>
      <c r="S1327" s="5"/>
      <c r="T1327" s="5" t="s">
        <v>245</v>
      </c>
      <c r="U1327" s="6">
        <v>45536</v>
      </c>
      <c r="V1327" s="5" t="s">
        <v>1328</v>
      </c>
      <c r="W1327" s="4" t="s">
        <v>1329</v>
      </c>
      <c r="X1327" s="5" t="s">
        <v>18</v>
      </c>
      <c r="Y1327" s="5"/>
      <c r="Z1327" s="5"/>
      <c r="AA1327" s="4" t="s">
        <v>7981</v>
      </c>
      <c r="AB1327" s="5"/>
      <c r="AC1327" s="5"/>
      <c r="AD1327" s="5" t="s">
        <v>1331</v>
      </c>
      <c r="AE1327" s="5"/>
      <c r="AF1327" s="5">
        <v>32256</v>
      </c>
      <c r="AG1327" s="5">
        <v>36</v>
      </c>
      <c r="AH1327" s="5">
        <v>100</v>
      </c>
      <c r="AI1327" s="5" t="s">
        <v>1332</v>
      </c>
      <c r="AJ1327" s="5">
        <v>45536</v>
      </c>
      <c r="AK1327" s="5">
        <v>0</v>
      </c>
      <c r="AL1327" s="5">
        <v>45536</v>
      </c>
      <c r="AM1327" s="5" t="s">
        <v>1333</v>
      </c>
      <c r="AN1327" s="5">
        <v>38660</v>
      </c>
      <c r="AO1327" s="5" t="s">
        <v>7982</v>
      </c>
      <c r="AP1327" s="5" t="s">
        <v>1335</v>
      </c>
      <c r="AQ1327" s="4" t="s">
        <v>1336</v>
      </c>
      <c r="AR1327" s="5" t="s">
        <v>12476</v>
      </c>
      <c r="AS1327" s="4" t="s">
        <v>1522</v>
      </c>
      <c r="AT1327" s="5" t="s">
        <v>1523</v>
      </c>
      <c r="AU1327" s="5" t="s">
        <v>41</v>
      </c>
      <c r="AV1327" s="4" t="s">
        <v>1524</v>
      </c>
      <c r="AW1327" s="5" t="s">
        <v>93</v>
      </c>
      <c r="AX1327" s="4" t="s">
        <v>1734</v>
      </c>
      <c r="AY1327" s="5" t="s">
        <v>1735</v>
      </c>
      <c r="AZ1327" s="5" t="s">
        <v>11</v>
      </c>
      <c r="BA1327" s="4" t="s">
        <v>1736</v>
      </c>
      <c r="BB1327" s="5" t="s">
        <v>1737</v>
      </c>
      <c r="BC1327" s="4" t="s">
        <v>7979</v>
      </c>
      <c r="BD1327" s="5" t="s">
        <v>7983</v>
      </c>
      <c r="BE1327" s="5" t="s">
        <v>245</v>
      </c>
      <c r="BF1327" s="5" t="s">
        <v>1333</v>
      </c>
      <c r="BG1327" s="4" t="s">
        <v>7984</v>
      </c>
      <c r="BH1327" s="5" t="s">
        <v>1343</v>
      </c>
    </row>
    <row r="1328" spans="1:60" x14ac:dyDescent="0.25">
      <c r="A1328">
        <f t="shared" si="116"/>
        <v>306041</v>
      </c>
      <c r="B1328">
        <f t="shared" si="117"/>
        <v>7023718</v>
      </c>
      <c r="C1328" s="17" t="str">
        <f t="shared" si="118"/>
        <v>CC</v>
      </c>
      <c r="D1328" t="str">
        <f t="shared" si="115"/>
        <v>REGION ILE DE FRANCE NORD</v>
      </c>
      <c r="E1328" s="12" t="str">
        <f t="shared" si="119"/>
        <v>TERRAIN</v>
      </c>
      <c r="F1328" s="4" t="s">
        <v>7985</v>
      </c>
      <c r="G1328" s="4" t="s">
        <v>7986</v>
      </c>
      <c r="H1328" s="5">
        <v>1</v>
      </c>
      <c r="I1328" s="5"/>
      <c r="J1328" s="5">
        <v>1</v>
      </c>
      <c r="K1328" s="5" t="s">
        <v>1325</v>
      </c>
      <c r="L1328" s="5" t="s">
        <v>7987</v>
      </c>
      <c r="M1328" s="5" t="s">
        <v>7988</v>
      </c>
      <c r="N1328" s="5"/>
      <c r="O1328" s="5"/>
      <c r="P1328" s="5"/>
      <c r="Q1328" s="5"/>
      <c r="R1328" s="5"/>
      <c r="S1328" s="5"/>
      <c r="T1328" s="5" t="s">
        <v>25</v>
      </c>
      <c r="U1328" s="6">
        <v>45536</v>
      </c>
      <c r="V1328" s="5" t="s">
        <v>1363</v>
      </c>
      <c r="W1328" s="4" t="s">
        <v>1329</v>
      </c>
      <c r="X1328" s="5" t="s">
        <v>18</v>
      </c>
      <c r="Y1328" s="5"/>
      <c r="Z1328" s="5"/>
      <c r="AA1328" s="4" t="s">
        <v>2331</v>
      </c>
      <c r="AB1328" s="5"/>
      <c r="AC1328" s="5"/>
      <c r="AD1328" s="5" t="s">
        <v>1331</v>
      </c>
      <c r="AE1328" s="5"/>
      <c r="AF1328" s="5">
        <v>32494</v>
      </c>
      <c r="AG1328" s="5">
        <v>35</v>
      </c>
      <c r="AH1328" s="5">
        <v>127</v>
      </c>
      <c r="AI1328" s="5" t="s">
        <v>7989</v>
      </c>
      <c r="AJ1328" s="5">
        <v>45413</v>
      </c>
      <c r="AK1328" s="5">
        <v>0</v>
      </c>
      <c r="AL1328" s="5">
        <v>45413</v>
      </c>
      <c r="AM1328" s="5" t="s">
        <v>1333</v>
      </c>
      <c r="AN1328" s="5">
        <v>78280</v>
      </c>
      <c r="AO1328" s="5" t="s">
        <v>3966</v>
      </c>
      <c r="AP1328" s="5" t="s">
        <v>12477</v>
      </c>
      <c r="AQ1328" s="4" t="s">
        <v>1351</v>
      </c>
      <c r="AR1328" s="5" t="s">
        <v>12478</v>
      </c>
      <c r="AS1328" s="4" t="s">
        <v>1656</v>
      </c>
      <c r="AT1328" s="5" t="s">
        <v>1657</v>
      </c>
      <c r="AU1328" s="5" t="s">
        <v>41</v>
      </c>
      <c r="AV1328" s="4" t="s">
        <v>1658</v>
      </c>
      <c r="AW1328" s="5" t="s">
        <v>306</v>
      </c>
      <c r="AX1328" s="4" t="s">
        <v>3804</v>
      </c>
      <c r="AY1328" s="5" t="s">
        <v>3805</v>
      </c>
      <c r="AZ1328" s="5" t="s">
        <v>11</v>
      </c>
      <c r="BA1328" s="4" t="s">
        <v>3806</v>
      </c>
      <c r="BB1328" s="5" t="s">
        <v>3807</v>
      </c>
      <c r="BC1328" s="4" t="s">
        <v>7986</v>
      </c>
      <c r="BD1328" s="5" t="s">
        <v>7990</v>
      </c>
      <c r="BE1328" s="5" t="s">
        <v>25</v>
      </c>
      <c r="BF1328" s="5" t="s">
        <v>1333</v>
      </c>
      <c r="BG1328" s="4" t="s">
        <v>7991</v>
      </c>
      <c r="BH1328" s="5" t="s">
        <v>1343</v>
      </c>
    </row>
    <row r="1329" spans="1:60" x14ac:dyDescent="0.25">
      <c r="A1329">
        <f t="shared" si="116"/>
        <v>306061</v>
      </c>
      <c r="B1329">
        <f t="shared" si="117"/>
        <v>7023788</v>
      </c>
      <c r="C1329" s="17" t="str">
        <f t="shared" si="118"/>
        <v>CC</v>
      </c>
      <c r="D1329" t="str">
        <f t="shared" si="115"/>
        <v>REGION CENTRE EST</v>
      </c>
      <c r="E1329" s="12" t="str">
        <f t="shared" si="119"/>
        <v>TERRAIN</v>
      </c>
      <c r="F1329" s="4" t="s">
        <v>1169</v>
      </c>
      <c r="G1329" s="4" t="s">
        <v>7992</v>
      </c>
      <c r="H1329" s="5">
        <v>1</v>
      </c>
      <c r="I1329" s="5"/>
      <c r="J1329" s="5">
        <v>1</v>
      </c>
      <c r="K1329" s="5" t="s">
        <v>1325</v>
      </c>
      <c r="L1329" s="5" t="s">
        <v>212</v>
      </c>
      <c r="M1329" s="5" t="s">
        <v>1170</v>
      </c>
      <c r="N1329" s="5"/>
      <c r="O1329" s="5"/>
      <c r="P1329" s="5"/>
      <c r="Q1329" s="5"/>
      <c r="R1329" s="5"/>
      <c r="S1329" s="5"/>
      <c r="T1329" s="5" t="s">
        <v>25</v>
      </c>
      <c r="U1329" s="6">
        <v>45597</v>
      </c>
      <c r="V1329" s="5" t="s">
        <v>1363</v>
      </c>
      <c r="W1329" s="4" t="s">
        <v>1329</v>
      </c>
      <c r="X1329" s="5" t="s">
        <v>18</v>
      </c>
      <c r="Y1329" s="5"/>
      <c r="Z1329" s="5"/>
      <c r="AA1329" s="4" t="s">
        <v>3346</v>
      </c>
      <c r="AB1329" s="5"/>
      <c r="AC1329" s="5"/>
      <c r="AD1329" s="5" t="s">
        <v>1331</v>
      </c>
      <c r="AE1329" s="5"/>
      <c r="AF1329" s="5">
        <v>30840</v>
      </c>
      <c r="AG1329" s="5">
        <v>40</v>
      </c>
      <c r="AH1329" s="5">
        <v>100</v>
      </c>
      <c r="AI1329" s="5" t="s">
        <v>1332</v>
      </c>
      <c r="AJ1329" s="5">
        <v>45444</v>
      </c>
      <c r="AK1329" s="5">
        <v>0</v>
      </c>
      <c r="AL1329" s="5">
        <v>45444</v>
      </c>
      <c r="AM1329" s="5" t="s">
        <v>1333</v>
      </c>
      <c r="AN1329" s="5">
        <v>54710</v>
      </c>
      <c r="AO1329" s="5" t="s">
        <v>7993</v>
      </c>
      <c r="AP1329" s="5" t="s">
        <v>1536</v>
      </c>
      <c r="AQ1329" s="4" t="s">
        <v>12479</v>
      </c>
      <c r="AR1329" s="5" t="s">
        <v>12480</v>
      </c>
      <c r="AS1329" s="4" t="s">
        <v>1696</v>
      </c>
      <c r="AT1329" s="5" t="s">
        <v>1697</v>
      </c>
      <c r="AU1329" s="5" t="s">
        <v>41</v>
      </c>
      <c r="AV1329" s="4" t="s">
        <v>1698</v>
      </c>
      <c r="AW1329" s="5" t="s">
        <v>66</v>
      </c>
      <c r="AX1329" s="4" t="s">
        <v>1699</v>
      </c>
      <c r="AY1329" s="5" t="s">
        <v>1700</v>
      </c>
      <c r="AZ1329" s="5" t="s">
        <v>11</v>
      </c>
      <c r="BA1329" s="4" t="s">
        <v>1701</v>
      </c>
      <c r="BB1329" s="5" t="s">
        <v>1702</v>
      </c>
      <c r="BC1329" s="4" t="s">
        <v>7992</v>
      </c>
      <c r="BD1329" s="5" t="s">
        <v>7994</v>
      </c>
      <c r="BE1329" s="5" t="s">
        <v>25</v>
      </c>
      <c r="BF1329" s="5" t="s">
        <v>1333</v>
      </c>
      <c r="BG1329" s="4" t="s">
        <v>7995</v>
      </c>
      <c r="BH1329" s="5" t="s">
        <v>1343</v>
      </c>
    </row>
    <row r="1330" spans="1:60" x14ac:dyDescent="0.25">
      <c r="A1330">
        <f t="shared" si="116"/>
        <v>304091</v>
      </c>
      <c r="B1330">
        <f t="shared" si="117"/>
        <v>3102206</v>
      </c>
      <c r="C1330" s="17" t="str">
        <f t="shared" si="118"/>
        <v>IMP</v>
      </c>
      <c r="D1330" t="str">
        <f t="shared" si="115"/>
        <v>REGION CENTRE EST</v>
      </c>
      <c r="E1330" s="12" t="str">
        <f t="shared" si="119"/>
        <v>TERRAIN</v>
      </c>
      <c r="F1330" s="4" t="s">
        <v>7996</v>
      </c>
      <c r="G1330" s="4" t="s">
        <v>4164</v>
      </c>
      <c r="H1330" s="5">
        <v>1</v>
      </c>
      <c r="I1330" s="5"/>
      <c r="J1330" s="5">
        <v>2</v>
      </c>
      <c r="K1330" s="5" t="s">
        <v>1345</v>
      </c>
      <c r="L1330" s="5" t="s">
        <v>526</v>
      </c>
      <c r="M1330" s="5" t="s">
        <v>7997</v>
      </c>
      <c r="N1330" s="5" t="s">
        <v>71</v>
      </c>
      <c r="O1330" s="5">
        <v>45597</v>
      </c>
      <c r="P1330" s="5"/>
      <c r="Q1330" s="5" t="s">
        <v>1346</v>
      </c>
      <c r="R1330" s="5">
        <v>4</v>
      </c>
      <c r="S1330" s="5" t="s">
        <v>5</v>
      </c>
      <c r="T1330" s="5" t="s">
        <v>11</v>
      </c>
      <c r="U1330" s="6">
        <v>45627</v>
      </c>
      <c r="V1330" s="5" t="s">
        <v>1605</v>
      </c>
      <c r="W1330" s="4" t="s">
        <v>1606</v>
      </c>
      <c r="X1330" s="5" t="s">
        <v>5</v>
      </c>
      <c r="Y1330" s="5"/>
      <c r="Z1330" s="5"/>
      <c r="AA1330" s="4"/>
      <c r="AB1330" s="5">
        <v>5</v>
      </c>
      <c r="AC1330" s="5"/>
      <c r="AD1330" s="5">
        <v>5</v>
      </c>
      <c r="AE1330" s="5"/>
      <c r="AF1330" s="5">
        <v>29252</v>
      </c>
      <c r="AG1330" s="5">
        <v>44</v>
      </c>
      <c r="AH1330" s="5">
        <v>100</v>
      </c>
      <c r="AI1330" s="5" t="s">
        <v>1332</v>
      </c>
      <c r="AJ1330" s="5">
        <v>43435</v>
      </c>
      <c r="AK1330" s="5">
        <v>6</v>
      </c>
      <c r="AL1330" s="5">
        <v>43435</v>
      </c>
      <c r="AM1330" s="5"/>
      <c r="AN1330" s="5">
        <v>88150</v>
      </c>
      <c r="AO1330" s="5" t="s">
        <v>7998</v>
      </c>
      <c r="AP1330" s="5" t="s">
        <v>1536</v>
      </c>
      <c r="AQ1330" s="4" t="s">
        <v>12479</v>
      </c>
      <c r="AR1330" s="5" t="s">
        <v>12480</v>
      </c>
      <c r="AS1330" s="4" t="s">
        <v>1564</v>
      </c>
      <c r="AT1330" s="5" t="s">
        <v>1565</v>
      </c>
      <c r="AU1330" s="5" t="s">
        <v>41</v>
      </c>
      <c r="AV1330" s="4" t="s">
        <v>1566</v>
      </c>
      <c r="AW1330" s="5" t="s">
        <v>68</v>
      </c>
      <c r="AX1330" s="4" t="s">
        <v>4164</v>
      </c>
      <c r="AY1330" s="5" t="s">
        <v>4165</v>
      </c>
      <c r="AZ1330" s="5" t="s">
        <v>11</v>
      </c>
      <c r="BA1330" s="4" t="s">
        <v>4166</v>
      </c>
      <c r="BB1330" s="5" t="s">
        <v>4167</v>
      </c>
      <c r="BC1330" s="4"/>
      <c r="BD1330" s="5"/>
      <c r="BE1330" s="5"/>
      <c r="BF1330" s="5" t="s">
        <v>1608</v>
      </c>
      <c r="BG1330" s="4"/>
      <c r="BH1330" s="5"/>
    </row>
    <row r="1331" spans="1:60" x14ac:dyDescent="0.25">
      <c r="A1331">
        <f t="shared" si="116"/>
        <v>306404</v>
      </c>
      <c r="B1331">
        <f t="shared" si="117"/>
        <v>7024306</v>
      </c>
      <c r="C1331" s="17" t="str">
        <f t="shared" si="118"/>
        <v>CC</v>
      </c>
      <c r="D1331" t="str">
        <f t="shared" si="115"/>
        <v>REGION GRAND OUEST</v>
      </c>
      <c r="E1331" s="12" t="str">
        <f t="shared" si="119"/>
        <v>TERRAIN</v>
      </c>
      <c r="F1331" s="4" t="s">
        <v>7999</v>
      </c>
      <c r="G1331" s="4" t="s">
        <v>8000</v>
      </c>
      <c r="H1331" s="5">
        <v>1</v>
      </c>
      <c r="I1331" s="5"/>
      <c r="J1331" s="5">
        <v>2</v>
      </c>
      <c r="K1331" s="5" t="s">
        <v>1345</v>
      </c>
      <c r="L1331" s="5" t="s">
        <v>755</v>
      </c>
      <c r="M1331" s="5" t="s">
        <v>8001</v>
      </c>
      <c r="N1331" s="5"/>
      <c r="O1331" s="5"/>
      <c r="P1331" s="5"/>
      <c r="Q1331" s="5"/>
      <c r="R1331" s="5"/>
      <c r="S1331" s="5"/>
      <c r="T1331" s="5" t="s">
        <v>245</v>
      </c>
      <c r="U1331" s="6">
        <v>45566</v>
      </c>
      <c r="V1331" s="5" t="s">
        <v>1328</v>
      </c>
      <c r="W1331" s="4" t="s">
        <v>1329</v>
      </c>
      <c r="X1331" s="5" t="s">
        <v>18</v>
      </c>
      <c r="Y1331" s="5"/>
      <c r="Z1331" s="5"/>
      <c r="AA1331" s="4" t="s">
        <v>9978</v>
      </c>
      <c r="AB1331" s="5"/>
      <c r="AC1331" s="5"/>
      <c r="AD1331" s="5" t="s">
        <v>1331</v>
      </c>
      <c r="AE1331" s="5"/>
      <c r="AF1331" s="5">
        <v>29017</v>
      </c>
      <c r="AG1331" s="5">
        <v>45</v>
      </c>
      <c r="AH1331" s="5">
        <v>100</v>
      </c>
      <c r="AI1331" s="5" t="s">
        <v>1332</v>
      </c>
      <c r="AJ1331" s="5">
        <v>45566</v>
      </c>
      <c r="AK1331" s="5">
        <v>0</v>
      </c>
      <c r="AL1331" s="5">
        <v>45566</v>
      </c>
      <c r="AM1331" s="5" t="s">
        <v>1333</v>
      </c>
      <c r="AN1331" s="5">
        <v>49400</v>
      </c>
      <c r="AO1331" s="5" t="s">
        <v>8002</v>
      </c>
      <c r="AP1331" s="5" t="s">
        <v>1413</v>
      </c>
      <c r="AQ1331" s="4" t="s">
        <v>1414</v>
      </c>
      <c r="AR1331" s="5" t="s">
        <v>19</v>
      </c>
      <c r="AS1331" s="4" t="s">
        <v>2071</v>
      </c>
      <c r="AT1331" s="5" t="s">
        <v>2072</v>
      </c>
      <c r="AU1331" s="5" t="s">
        <v>41</v>
      </c>
      <c r="AV1331" s="4" t="s">
        <v>2073</v>
      </c>
      <c r="AW1331" s="5" t="s">
        <v>112</v>
      </c>
      <c r="AX1331" s="4" t="s">
        <v>2136</v>
      </c>
      <c r="AY1331" s="5" t="s">
        <v>2137</v>
      </c>
      <c r="AZ1331" s="5" t="s">
        <v>11</v>
      </c>
      <c r="BA1331" s="4" t="s">
        <v>2138</v>
      </c>
      <c r="BB1331" s="5" t="s">
        <v>2139</v>
      </c>
      <c r="BC1331" s="5" t="s">
        <v>8000</v>
      </c>
      <c r="BD1331" s="5" t="s">
        <v>8003</v>
      </c>
      <c r="BE1331" s="5" t="s">
        <v>245</v>
      </c>
      <c r="BF1331" s="5" t="s">
        <v>1333</v>
      </c>
      <c r="BG1331" s="4" t="s">
        <v>9977</v>
      </c>
      <c r="BH1331" s="5" t="s">
        <v>1343</v>
      </c>
    </row>
    <row r="1332" spans="1:60" x14ac:dyDescent="0.25">
      <c r="A1332">
        <f t="shared" si="116"/>
        <v>169918</v>
      </c>
      <c r="B1332">
        <f t="shared" si="117"/>
        <v>3000446</v>
      </c>
      <c r="C1332" s="17" t="str">
        <f t="shared" si="118"/>
        <v>CC</v>
      </c>
      <c r="D1332" t="str">
        <f t="shared" si="115"/>
        <v>REGION ILE DE FRANCE NORD</v>
      </c>
      <c r="E1332" s="12" t="str">
        <f t="shared" si="119"/>
        <v>TERRAIN</v>
      </c>
      <c r="F1332" s="4" t="s">
        <v>8005</v>
      </c>
      <c r="G1332" s="4" t="s">
        <v>8006</v>
      </c>
      <c r="H1332" s="5">
        <v>1</v>
      </c>
      <c r="I1332" s="5"/>
      <c r="J1332" s="5">
        <v>1</v>
      </c>
      <c r="K1332" s="5" t="s">
        <v>1325</v>
      </c>
      <c r="L1332" s="5" t="s">
        <v>99</v>
      </c>
      <c r="M1332" s="5" t="s">
        <v>8007</v>
      </c>
      <c r="N1332" s="5"/>
      <c r="O1332" s="5"/>
      <c r="P1332" s="5"/>
      <c r="Q1332" s="5"/>
      <c r="R1332" s="5"/>
      <c r="S1332" s="5"/>
      <c r="T1332" s="5" t="s">
        <v>25</v>
      </c>
      <c r="U1332" s="6">
        <v>33970</v>
      </c>
      <c r="V1332" s="5" t="s">
        <v>1363</v>
      </c>
      <c r="W1332" s="4" t="s">
        <v>1329</v>
      </c>
      <c r="X1332" s="5" t="s">
        <v>18</v>
      </c>
      <c r="Y1332" s="5"/>
      <c r="Z1332" s="5"/>
      <c r="AA1332" s="4" t="s">
        <v>2608</v>
      </c>
      <c r="AB1332" s="5"/>
      <c r="AC1332" s="5"/>
      <c r="AD1332" s="5" t="s">
        <v>1331</v>
      </c>
      <c r="AE1332" s="5"/>
      <c r="AF1332" s="5">
        <v>25276</v>
      </c>
      <c r="AG1332" s="5">
        <v>55</v>
      </c>
      <c r="AH1332" s="5">
        <v>100</v>
      </c>
      <c r="AI1332" s="5" t="s">
        <v>1332</v>
      </c>
      <c r="AJ1332" s="5">
        <v>33970</v>
      </c>
      <c r="AK1332" s="5">
        <v>31</v>
      </c>
      <c r="AL1332" s="5">
        <v>33970</v>
      </c>
      <c r="AM1332" s="5" t="s">
        <v>1333</v>
      </c>
      <c r="AN1332" s="5">
        <v>59123</v>
      </c>
      <c r="AO1332" s="5" t="s">
        <v>8008</v>
      </c>
      <c r="AP1332" s="5" t="s">
        <v>12477</v>
      </c>
      <c r="AQ1332" s="4" t="s">
        <v>1351</v>
      </c>
      <c r="AR1332" s="5" t="s">
        <v>12478</v>
      </c>
      <c r="AS1332" s="4" t="s">
        <v>1638</v>
      </c>
      <c r="AT1332" s="5" t="s">
        <v>1639</v>
      </c>
      <c r="AU1332" s="5" t="s">
        <v>41</v>
      </c>
      <c r="AV1332" s="4" t="s">
        <v>1640</v>
      </c>
      <c r="AW1332" s="5" t="s">
        <v>142</v>
      </c>
      <c r="AX1332" s="4" t="s">
        <v>1641</v>
      </c>
      <c r="AY1332" s="5" t="s">
        <v>1642</v>
      </c>
      <c r="AZ1332" s="5" t="s">
        <v>11</v>
      </c>
      <c r="BA1332" s="4" t="s">
        <v>1643</v>
      </c>
      <c r="BB1332" s="5" t="s">
        <v>1644</v>
      </c>
      <c r="BC1332" s="5" t="s">
        <v>8006</v>
      </c>
      <c r="BD1332" s="5" t="s">
        <v>8009</v>
      </c>
      <c r="BE1332" s="5" t="s">
        <v>25</v>
      </c>
      <c r="BF1332" s="5" t="s">
        <v>1333</v>
      </c>
      <c r="BG1332" s="4" t="s">
        <v>8010</v>
      </c>
      <c r="BH1332" s="5" t="s">
        <v>1343</v>
      </c>
    </row>
    <row r="1333" spans="1:60" x14ac:dyDescent="0.25">
      <c r="A1333">
        <f t="shared" si="116"/>
        <v>306067</v>
      </c>
      <c r="B1333">
        <f t="shared" si="117"/>
        <v>7023791</v>
      </c>
      <c r="C1333" s="17" t="str">
        <f t="shared" si="118"/>
        <v>CC</v>
      </c>
      <c r="D1333" t="str">
        <f t="shared" si="115"/>
        <v>REGION GRAND SUD</v>
      </c>
      <c r="E1333" s="12" t="str">
        <f t="shared" si="119"/>
        <v>TERRAIN</v>
      </c>
      <c r="F1333" s="4" t="s">
        <v>1257</v>
      </c>
      <c r="G1333" s="4" t="s">
        <v>8011</v>
      </c>
      <c r="H1333" s="5">
        <v>1</v>
      </c>
      <c r="I1333" s="5"/>
      <c r="J1333" s="5">
        <v>1</v>
      </c>
      <c r="K1333" s="5" t="s">
        <v>1325</v>
      </c>
      <c r="L1333" s="5" t="s">
        <v>467</v>
      </c>
      <c r="M1333" s="5" t="s">
        <v>1258</v>
      </c>
      <c r="N1333" s="5"/>
      <c r="O1333" s="5"/>
      <c r="P1333" s="5"/>
      <c r="Q1333" s="5"/>
      <c r="R1333" s="5"/>
      <c r="S1333" s="5"/>
      <c r="T1333" s="5" t="s">
        <v>245</v>
      </c>
      <c r="U1333" s="6">
        <v>45444</v>
      </c>
      <c r="V1333" s="5" t="s">
        <v>1328</v>
      </c>
      <c r="W1333" s="4" t="s">
        <v>1329</v>
      </c>
      <c r="X1333" s="5" t="s">
        <v>18</v>
      </c>
      <c r="Y1333" s="5"/>
      <c r="Z1333" s="5"/>
      <c r="AA1333" s="4" t="s">
        <v>4376</v>
      </c>
      <c r="AB1333" s="5"/>
      <c r="AC1333" s="5"/>
      <c r="AD1333" s="5" t="s">
        <v>1331</v>
      </c>
      <c r="AE1333" s="5"/>
      <c r="AF1333" s="5">
        <v>32304</v>
      </c>
      <c r="AG1333" s="5">
        <v>36</v>
      </c>
      <c r="AH1333" s="5">
        <v>100</v>
      </c>
      <c r="AI1333" s="5" t="s">
        <v>1332</v>
      </c>
      <c r="AJ1333" s="5">
        <v>45444</v>
      </c>
      <c r="AK1333" s="5">
        <v>0</v>
      </c>
      <c r="AL1333" s="5">
        <v>45444</v>
      </c>
      <c r="AM1333" s="5" t="s">
        <v>1333</v>
      </c>
      <c r="AN1333" s="5">
        <v>26260</v>
      </c>
      <c r="AO1333" s="5" t="s">
        <v>8012</v>
      </c>
      <c r="AP1333" s="5" t="s">
        <v>1335</v>
      </c>
      <c r="AQ1333" s="4" t="s">
        <v>1336</v>
      </c>
      <c r="AR1333" s="5" t="s">
        <v>12476</v>
      </c>
      <c r="AS1333" s="4" t="s">
        <v>1403</v>
      </c>
      <c r="AT1333" s="5" t="s">
        <v>1404</v>
      </c>
      <c r="AU1333" s="5" t="s">
        <v>41</v>
      </c>
      <c r="AV1333" s="4" t="s">
        <v>1405</v>
      </c>
      <c r="AW1333" s="5" t="s">
        <v>61</v>
      </c>
      <c r="AX1333" s="4" t="s">
        <v>1618</v>
      </c>
      <c r="AY1333" s="5" t="s">
        <v>1619</v>
      </c>
      <c r="AZ1333" s="5" t="s">
        <v>11</v>
      </c>
      <c r="BA1333" s="4" t="s">
        <v>1620</v>
      </c>
      <c r="BB1333" s="5" t="s">
        <v>1621</v>
      </c>
      <c r="BC1333" s="4" t="s">
        <v>8011</v>
      </c>
      <c r="BD1333" s="5" t="s">
        <v>8013</v>
      </c>
      <c r="BE1333" s="5" t="s">
        <v>245</v>
      </c>
      <c r="BF1333" s="5" t="s">
        <v>1333</v>
      </c>
      <c r="BG1333" s="4" t="s">
        <v>8014</v>
      </c>
      <c r="BH1333" s="5" t="s">
        <v>1343</v>
      </c>
    </row>
    <row r="1334" spans="1:60" x14ac:dyDescent="0.25">
      <c r="A1334">
        <f t="shared" si="116"/>
        <v>900575</v>
      </c>
      <c r="B1334">
        <f t="shared" si="117"/>
        <v>50160220</v>
      </c>
      <c r="C1334" t="str">
        <f t="shared" si="118"/>
        <v>CC</v>
      </c>
      <c r="D1334" t="str">
        <f t="shared" si="115"/>
        <v>REGION CENTRE EST</v>
      </c>
      <c r="E1334" s="12" t="str">
        <f t="shared" si="119"/>
        <v>TERRAIN</v>
      </c>
      <c r="F1334" s="4" t="s">
        <v>8015</v>
      </c>
      <c r="G1334" s="4" t="s">
        <v>8016</v>
      </c>
      <c r="H1334" s="5">
        <v>2</v>
      </c>
      <c r="I1334" s="5" t="s">
        <v>24</v>
      </c>
      <c r="J1334" s="5"/>
      <c r="K1334" s="5"/>
      <c r="L1334" s="5"/>
      <c r="M1334" s="5" t="s">
        <v>1343</v>
      </c>
      <c r="N1334" s="5"/>
      <c r="O1334" s="5"/>
      <c r="P1334" s="5"/>
      <c r="Q1334" s="5"/>
      <c r="R1334" s="5"/>
      <c r="S1334" s="5"/>
      <c r="T1334" s="5"/>
      <c r="U1334" s="6">
        <v>45473</v>
      </c>
      <c r="V1334" s="5"/>
      <c r="W1334" s="4" t="s">
        <v>1329</v>
      </c>
      <c r="X1334" s="5"/>
      <c r="Y1334" s="5"/>
      <c r="Z1334" s="5"/>
      <c r="AA1334" s="4"/>
      <c r="AB1334" s="5"/>
      <c r="AC1334" s="5"/>
      <c r="AD1334" s="5"/>
      <c r="AE1334" s="5"/>
      <c r="AF1334" s="5"/>
      <c r="AG1334" s="5"/>
      <c r="AH1334" s="5"/>
      <c r="AI1334" s="5"/>
      <c r="AJ1334" s="5"/>
      <c r="AK1334" s="5"/>
      <c r="AL1334" s="5"/>
      <c r="AM1334" s="5"/>
      <c r="AN1334" s="5"/>
      <c r="AO1334" s="5"/>
      <c r="AP1334" s="5" t="s">
        <v>1536</v>
      </c>
      <c r="AQ1334" s="4" t="s">
        <v>12479</v>
      </c>
      <c r="AR1334" s="5" t="s">
        <v>12480</v>
      </c>
      <c r="AS1334" s="4" t="s">
        <v>1906</v>
      </c>
      <c r="AT1334" s="5" t="s">
        <v>1909</v>
      </c>
      <c r="AU1334" s="5" t="s">
        <v>41</v>
      </c>
      <c r="AV1334" s="4" t="s">
        <v>1910</v>
      </c>
      <c r="AW1334" s="5" t="s">
        <v>48</v>
      </c>
      <c r="AX1334" s="4" t="s">
        <v>2634</v>
      </c>
      <c r="AY1334" s="5" t="s">
        <v>2635</v>
      </c>
      <c r="AZ1334" s="5" t="s">
        <v>11</v>
      </c>
      <c r="BA1334" s="4" t="s">
        <v>2636</v>
      </c>
      <c r="BB1334" s="5" t="s">
        <v>2637</v>
      </c>
      <c r="BC1334" s="5"/>
      <c r="BD1334" s="5"/>
      <c r="BE1334" s="5"/>
      <c r="BF1334" s="5"/>
      <c r="BG1334" s="4" t="s">
        <v>8016</v>
      </c>
      <c r="BH1334" s="5" t="s">
        <v>1343</v>
      </c>
    </row>
    <row r="1335" spans="1:60" x14ac:dyDescent="0.25">
      <c r="A1335">
        <f t="shared" si="116"/>
        <v>900570</v>
      </c>
      <c r="B1335">
        <f t="shared" si="117"/>
        <v>50157894</v>
      </c>
      <c r="C1335" t="str">
        <f t="shared" si="118"/>
        <v>CC</v>
      </c>
      <c r="D1335" t="str">
        <f t="shared" si="115"/>
        <v>REGION ILE DE FRANCE NORD</v>
      </c>
      <c r="E1335" s="12" t="str">
        <f t="shared" si="119"/>
        <v>TERRAIN</v>
      </c>
      <c r="F1335" s="4" t="s">
        <v>8017</v>
      </c>
      <c r="G1335" s="4" t="s">
        <v>8018</v>
      </c>
      <c r="H1335" s="5">
        <v>2</v>
      </c>
      <c r="I1335" s="5" t="s">
        <v>24</v>
      </c>
      <c r="J1335" s="5"/>
      <c r="K1335" s="5"/>
      <c r="L1335" s="5"/>
      <c r="M1335" s="5" t="s">
        <v>1343</v>
      </c>
      <c r="N1335" s="5"/>
      <c r="O1335" s="5"/>
      <c r="P1335" s="5"/>
      <c r="Q1335" s="5"/>
      <c r="R1335" s="5"/>
      <c r="S1335" s="5"/>
      <c r="T1335" s="5"/>
      <c r="U1335" s="6">
        <v>45359</v>
      </c>
      <c r="V1335" s="4"/>
      <c r="W1335" s="4" t="s">
        <v>1329</v>
      </c>
      <c r="X1335" s="5"/>
      <c r="Y1335" s="5"/>
      <c r="Z1335" s="5"/>
      <c r="AA1335" s="4" t="s">
        <v>5783</v>
      </c>
      <c r="AB1335" s="5"/>
      <c r="AC1335" s="5"/>
      <c r="AD1335" s="5"/>
      <c r="AE1335" s="5"/>
      <c r="AF1335" s="6"/>
      <c r="AG1335" s="5"/>
      <c r="AH1335" s="5"/>
      <c r="AI1335" s="5"/>
      <c r="AJ1335" s="6"/>
      <c r="AK1335" s="5"/>
      <c r="AL1335" s="6"/>
      <c r="AM1335" s="5"/>
      <c r="AN1335" s="5"/>
      <c r="AO1335" s="5"/>
      <c r="AP1335" s="5" t="s">
        <v>12477</v>
      </c>
      <c r="AQ1335" s="4" t="s">
        <v>1351</v>
      </c>
      <c r="AR1335" s="5" t="s">
        <v>12478</v>
      </c>
      <c r="AS1335" s="4" t="s">
        <v>1898</v>
      </c>
      <c r="AT1335" s="5" t="s">
        <v>1899</v>
      </c>
      <c r="AU1335" s="5" t="s">
        <v>41</v>
      </c>
      <c r="AV1335" s="4" t="s">
        <v>1900</v>
      </c>
      <c r="AW1335" s="5" t="s">
        <v>30</v>
      </c>
      <c r="AX1335" s="4"/>
      <c r="AY1335" s="5"/>
      <c r="AZ1335" s="5"/>
      <c r="BA1335" s="4" t="s">
        <v>1901</v>
      </c>
      <c r="BB1335" s="5" t="s">
        <v>1902</v>
      </c>
      <c r="BC1335" s="4"/>
      <c r="BD1335" s="5"/>
      <c r="BE1335" s="5"/>
      <c r="BF1335" s="5"/>
      <c r="BG1335" s="4" t="s">
        <v>8018</v>
      </c>
      <c r="BH1335" s="5" t="s">
        <v>1343</v>
      </c>
    </row>
    <row r="1336" spans="1:60" x14ac:dyDescent="0.25">
      <c r="A1336">
        <f t="shared" si="116"/>
        <v>900563</v>
      </c>
      <c r="B1336">
        <f t="shared" si="117"/>
        <v>50152359</v>
      </c>
      <c r="C1336" t="str">
        <f t="shared" si="118"/>
        <v>CC</v>
      </c>
      <c r="D1336" t="str">
        <f t="shared" si="115"/>
        <v>REGION ILE DE FRANCE NORD</v>
      </c>
      <c r="E1336" s="12" t="str">
        <f t="shared" si="119"/>
        <v>TERRAIN</v>
      </c>
      <c r="F1336" s="4" t="s">
        <v>8019</v>
      </c>
      <c r="G1336" s="4" t="s">
        <v>8020</v>
      </c>
      <c r="H1336" s="5">
        <v>2</v>
      </c>
      <c r="I1336" s="5" t="s">
        <v>24</v>
      </c>
      <c r="J1336" s="5"/>
      <c r="K1336" s="5"/>
      <c r="L1336" s="5"/>
      <c r="M1336" s="5" t="s">
        <v>1343</v>
      </c>
      <c r="N1336" s="5"/>
      <c r="O1336" s="6"/>
      <c r="P1336" s="5"/>
      <c r="Q1336" s="5"/>
      <c r="R1336" s="5"/>
      <c r="S1336" s="5"/>
      <c r="T1336" s="5"/>
      <c r="U1336" s="6">
        <v>44986</v>
      </c>
      <c r="V1336" s="4"/>
      <c r="W1336" s="4" t="s">
        <v>1329</v>
      </c>
      <c r="X1336" s="5"/>
      <c r="Y1336" s="5"/>
      <c r="Z1336" s="5"/>
      <c r="AA1336" s="4"/>
      <c r="AB1336" s="5"/>
      <c r="AC1336" s="5"/>
      <c r="AD1336" s="5"/>
      <c r="AE1336" s="5"/>
      <c r="AF1336" s="6"/>
      <c r="AG1336" s="5"/>
      <c r="AH1336" s="5"/>
      <c r="AI1336" s="5"/>
      <c r="AJ1336" s="6"/>
      <c r="AK1336" s="5"/>
      <c r="AL1336" s="6"/>
      <c r="AM1336" s="5"/>
      <c r="AN1336" s="5"/>
      <c r="AO1336" s="5"/>
      <c r="AP1336" s="5" t="s">
        <v>12477</v>
      </c>
      <c r="AQ1336" s="4" t="s">
        <v>1351</v>
      </c>
      <c r="AR1336" s="5" t="s">
        <v>12478</v>
      </c>
      <c r="AS1336" s="4" t="s">
        <v>2180</v>
      </c>
      <c r="AT1336" s="5" t="s">
        <v>2181</v>
      </c>
      <c r="AU1336" s="5" t="s">
        <v>41</v>
      </c>
      <c r="AV1336" s="4" t="s">
        <v>2182</v>
      </c>
      <c r="AW1336" s="5" t="s">
        <v>4</v>
      </c>
      <c r="AX1336" s="4" t="s">
        <v>2183</v>
      </c>
      <c r="AY1336" s="5" t="s">
        <v>2184</v>
      </c>
      <c r="AZ1336" s="5" t="s">
        <v>11</v>
      </c>
      <c r="BA1336" s="4" t="s">
        <v>2185</v>
      </c>
      <c r="BB1336" s="5" t="s">
        <v>2186</v>
      </c>
      <c r="BC1336" s="4"/>
      <c r="BD1336" s="5"/>
      <c r="BE1336" s="5"/>
      <c r="BF1336" s="5"/>
      <c r="BG1336" s="4" t="s">
        <v>8020</v>
      </c>
      <c r="BH1336" s="5" t="s">
        <v>1343</v>
      </c>
    </row>
    <row r="1337" spans="1:60" x14ac:dyDescent="0.25">
      <c r="A1337">
        <f t="shared" si="116"/>
        <v>900556</v>
      </c>
      <c r="B1337">
        <f t="shared" si="117"/>
        <v>50147209</v>
      </c>
      <c r="C1337" t="str">
        <f t="shared" si="118"/>
        <v>CC</v>
      </c>
      <c r="D1337" t="str">
        <f t="shared" si="115"/>
        <v>REGION CENTRE EST</v>
      </c>
      <c r="E1337" s="12" t="str">
        <f t="shared" si="119"/>
        <v>TERRAIN</v>
      </c>
      <c r="F1337" s="4" t="s">
        <v>8021</v>
      </c>
      <c r="G1337" s="4" t="s">
        <v>8022</v>
      </c>
      <c r="H1337" s="5">
        <v>2</v>
      </c>
      <c r="I1337" s="5" t="s">
        <v>24</v>
      </c>
      <c r="J1337" s="5"/>
      <c r="K1337" s="5"/>
      <c r="L1337" s="5"/>
      <c r="M1337" s="5" t="s">
        <v>1343</v>
      </c>
      <c r="N1337" s="5"/>
      <c r="O1337" s="5"/>
      <c r="P1337" s="5"/>
      <c r="Q1337" s="5"/>
      <c r="R1337" s="5"/>
      <c r="S1337" s="5"/>
      <c r="T1337" s="5"/>
      <c r="U1337" s="6">
        <v>45474</v>
      </c>
      <c r="V1337" s="4"/>
      <c r="W1337" s="4" t="s">
        <v>1329</v>
      </c>
      <c r="X1337" s="5"/>
      <c r="Y1337" s="5"/>
      <c r="Z1337" s="5"/>
      <c r="AA1337" s="4"/>
      <c r="AB1337" s="5"/>
      <c r="AC1337" s="5"/>
      <c r="AD1337" s="5"/>
      <c r="AE1337" s="5"/>
      <c r="AF1337" s="6"/>
      <c r="AG1337" s="5"/>
      <c r="AH1337" s="5"/>
      <c r="AI1337" s="5"/>
      <c r="AJ1337" s="6"/>
      <c r="AK1337" s="5"/>
      <c r="AL1337" s="6"/>
      <c r="AM1337" s="5"/>
      <c r="AN1337" s="5"/>
      <c r="AO1337" s="5"/>
      <c r="AP1337" s="5" t="s">
        <v>1536</v>
      </c>
      <c r="AQ1337" s="4" t="s">
        <v>12479</v>
      </c>
      <c r="AR1337" s="5" t="s">
        <v>12480</v>
      </c>
      <c r="AS1337" s="4" t="s">
        <v>1696</v>
      </c>
      <c r="AT1337" s="5" t="s">
        <v>1697</v>
      </c>
      <c r="AU1337" s="5" t="s">
        <v>41</v>
      </c>
      <c r="AV1337" s="4" t="s">
        <v>1698</v>
      </c>
      <c r="AW1337" s="5" t="s">
        <v>66</v>
      </c>
      <c r="AX1337" s="4" t="s">
        <v>1699</v>
      </c>
      <c r="AY1337" s="5" t="s">
        <v>1700</v>
      </c>
      <c r="AZ1337" s="5" t="s">
        <v>11</v>
      </c>
      <c r="BA1337" s="4" t="s">
        <v>1701</v>
      </c>
      <c r="BB1337" s="5" t="s">
        <v>1702</v>
      </c>
      <c r="BC1337" s="4" t="s">
        <v>2687</v>
      </c>
      <c r="BD1337" s="5" t="s">
        <v>2690</v>
      </c>
      <c r="BE1337" s="5" t="s">
        <v>25</v>
      </c>
      <c r="BF1337" s="5" t="s">
        <v>1333</v>
      </c>
      <c r="BG1337" s="4" t="s">
        <v>8022</v>
      </c>
      <c r="BH1337" s="5" t="s">
        <v>1343</v>
      </c>
    </row>
    <row r="1338" spans="1:60" x14ac:dyDescent="0.25">
      <c r="A1338">
        <f t="shared" si="116"/>
        <v>900585</v>
      </c>
      <c r="B1338">
        <f t="shared" si="117"/>
        <v>50164202</v>
      </c>
      <c r="C1338" t="str">
        <f t="shared" si="118"/>
        <v>CC</v>
      </c>
      <c r="D1338" t="str">
        <f t="shared" si="115"/>
        <v>REGION CENTRE EST</v>
      </c>
      <c r="E1338" s="12" t="str">
        <f t="shared" si="119"/>
        <v>TERRAIN</v>
      </c>
      <c r="F1338" s="4" t="s">
        <v>12535</v>
      </c>
      <c r="G1338" s="4" t="s">
        <v>12536</v>
      </c>
      <c r="H1338" s="5">
        <v>2</v>
      </c>
      <c r="I1338" s="5" t="s">
        <v>8060</v>
      </c>
      <c r="J1338" s="5"/>
      <c r="K1338" s="5"/>
      <c r="L1338" s="5"/>
      <c r="M1338" s="5" t="s">
        <v>1343</v>
      </c>
      <c r="N1338" s="5"/>
      <c r="O1338" s="6"/>
      <c r="P1338" s="5"/>
      <c r="Q1338" s="5"/>
      <c r="R1338" s="5"/>
      <c r="S1338" s="5"/>
      <c r="T1338" s="5"/>
      <c r="U1338" s="6">
        <v>45627</v>
      </c>
      <c r="V1338" s="4"/>
      <c r="W1338" s="4" t="s">
        <v>1329</v>
      </c>
      <c r="X1338" s="5"/>
      <c r="Y1338" s="5"/>
      <c r="Z1338" s="5"/>
      <c r="AA1338" s="5" t="s">
        <v>9453</v>
      </c>
      <c r="AB1338" s="5"/>
      <c r="AC1338" s="5"/>
      <c r="AD1338" s="5"/>
      <c r="AE1338" s="5"/>
      <c r="AF1338" s="6"/>
      <c r="AG1338" s="5"/>
      <c r="AH1338" s="5"/>
      <c r="AI1338" s="5"/>
      <c r="AJ1338" s="6"/>
      <c r="AK1338" s="5"/>
      <c r="AL1338" s="6"/>
      <c r="AM1338" s="5"/>
      <c r="AN1338" s="5"/>
      <c r="AO1338" s="5"/>
      <c r="AP1338" s="5" t="s">
        <v>1536</v>
      </c>
      <c r="AQ1338" s="4" t="s">
        <v>12479</v>
      </c>
      <c r="AR1338" s="5" t="s">
        <v>12480</v>
      </c>
      <c r="AS1338" s="4"/>
      <c r="AT1338" s="5"/>
      <c r="AU1338" s="5"/>
      <c r="AV1338" s="4" t="s">
        <v>12536</v>
      </c>
      <c r="AW1338" s="5" t="s">
        <v>1343</v>
      </c>
      <c r="AX1338" s="4"/>
      <c r="AY1338" s="5"/>
      <c r="AZ1338" s="5"/>
      <c r="BA1338" s="4"/>
      <c r="BB1338" s="5"/>
      <c r="BC1338" s="5"/>
      <c r="BD1338" s="5"/>
      <c r="BE1338" s="5"/>
      <c r="BF1338" s="5"/>
      <c r="BG1338" s="5" t="s">
        <v>12536</v>
      </c>
      <c r="BH1338" s="5" t="s">
        <v>1343</v>
      </c>
    </row>
    <row r="1339" spans="1:60" x14ac:dyDescent="0.25">
      <c r="A1339">
        <f t="shared" si="116"/>
        <v>900584</v>
      </c>
      <c r="B1339">
        <f t="shared" si="117"/>
        <v>50164201</v>
      </c>
      <c r="C1339" t="str">
        <f t="shared" si="118"/>
        <v>CC</v>
      </c>
      <c r="D1339" t="str">
        <f t="shared" si="115"/>
        <v>REGION CENTRE EST</v>
      </c>
      <c r="E1339" s="12" t="str">
        <f t="shared" si="119"/>
        <v>TERRAIN</v>
      </c>
      <c r="F1339" s="4" t="s">
        <v>12537</v>
      </c>
      <c r="G1339" s="4" t="s">
        <v>12538</v>
      </c>
      <c r="H1339" s="5">
        <v>2</v>
      </c>
      <c r="I1339" s="5" t="s">
        <v>8060</v>
      </c>
      <c r="J1339" s="5"/>
      <c r="K1339" s="5"/>
      <c r="L1339" s="5"/>
      <c r="M1339" s="5" t="s">
        <v>1343</v>
      </c>
      <c r="N1339" s="5"/>
      <c r="O1339" s="6"/>
      <c r="P1339" s="5"/>
      <c r="Q1339" s="5"/>
      <c r="R1339" s="5"/>
      <c r="S1339" s="5"/>
      <c r="T1339" s="5"/>
      <c r="U1339" s="6">
        <v>45627</v>
      </c>
      <c r="V1339" s="4"/>
      <c r="W1339" s="4" t="s">
        <v>1329</v>
      </c>
      <c r="X1339" s="5"/>
      <c r="Y1339" s="5"/>
      <c r="Z1339" s="5"/>
      <c r="AA1339" s="4"/>
      <c r="AB1339" s="5"/>
      <c r="AC1339" s="5"/>
      <c r="AD1339" s="5"/>
      <c r="AE1339" s="5"/>
      <c r="AF1339" s="6"/>
      <c r="AG1339" s="5"/>
      <c r="AH1339" s="5"/>
      <c r="AI1339" s="5"/>
      <c r="AJ1339" s="6"/>
      <c r="AK1339" s="5"/>
      <c r="AL1339" s="6"/>
      <c r="AM1339" s="5"/>
      <c r="AN1339" s="5"/>
      <c r="AO1339" s="5"/>
      <c r="AP1339" s="5" t="s">
        <v>1536</v>
      </c>
      <c r="AQ1339" s="4" t="s">
        <v>12479</v>
      </c>
      <c r="AR1339" s="5" t="s">
        <v>12480</v>
      </c>
      <c r="AS1339" s="4"/>
      <c r="AT1339" s="5"/>
      <c r="AU1339" s="5"/>
      <c r="AV1339" s="4" t="s">
        <v>12538</v>
      </c>
      <c r="AW1339" s="5" t="s">
        <v>1343</v>
      </c>
      <c r="AX1339" s="4"/>
      <c r="AY1339" s="5"/>
      <c r="AZ1339" s="5"/>
      <c r="BA1339" s="4"/>
      <c r="BB1339" s="5"/>
      <c r="BC1339" s="4"/>
      <c r="BD1339" s="5"/>
      <c r="BE1339" s="5"/>
      <c r="BF1339" s="5"/>
      <c r="BG1339" s="4" t="s">
        <v>12538</v>
      </c>
      <c r="BH1339" s="5" t="s">
        <v>1343</v>
      </c>
    </row>
    <row r="1340" spans="1:60" x14ac:dyDescent="0.25">
      <c r="A1340">
        <f t="shared" si="116"/>
        <v>900575</v>
      </c>
      <c r="B1340">
        <f t="shared" si="117"/>
        <v>50160220</v>
      </c>
      <c r="C1340" t="str">
        <f t="shared" si="118"/>
        <v>CC</v>
      </c>
      <c r="D1340" t="str">
        <f t="shared" si="115"/>
        <v>REGION CENTRE EST</v>
      </c>
      <c r="E1340" s="12" t="str">
        <f t="shared" si="119"/>
        <v>TERRAIN</v>
      </c>
      <c r="F1340" s="4" t="s">
        <v>8015</v>
      </c>
      <c r="G1340" s="4" t="s">
        <v>8016</v>
      </c>
      <c r="H1340" s="5">
        <v>2</v>
      </c>
      <c r="I1340" s="5" t="s">
        <v>24</v>
      </c>
      <c r="J1340" s="5"/>
      <c r="K1340" s="5"/>
      <c r="L1340" s="5"/>
      <c r="M1340" s="5" t="s">
        <v>1343</v>
      </c>
      <c r="N1340" s="5"/>
      <c r="O1340" s="5"/>
      <c r="P1340" s="5"/>
      <c r="Q1340" s="5"/>
      <c r="R1340" s="5"/>
      <c r="S1340" s="5"/>
      <c r="T1340" s="5"/>
      <c r="U1340" s="6">
        <v>45627</v>
      </c>
      <c r="V1340" s="4"/>
      <c r="W1340" s="4" t="s">
        <v>1329</v>
      </c>
      <c r="X1340" s="5"/>
      <c r="Y1340" s="5"/>
      <c r="Z1340" s="5"/>
      <c r="AA1340" s="4"/>
      <c r="AB1340" s="5"/>
      <c r="AC1340" s="5"/>
      <c r="AD1340" s="5"/>
      <c r="AE1340" s="5"/>
      <c r="AF1340" s="6"/>
      <c r="AG1340" s="5"/>
      <c r="AH1340" s="5"/>
      <c r="AI1340" s="5"/>
      <c r="AJ1340" s="6"/>
      <c r="AK1340" s="5"/>
      <c r="AL1340" s="6"/>
      <c r="AM1340" s="5"/>
      <c r="AN1340" s="5"/>
      <c r="AO1340" s="5"/>
      <c r="AP1340" s="5" t="s">
        <v>1536</v>
      </c>
      <c r="AQ1340" s="4" t="s">
        <v>12479</v>
      </c>
      <c r="AR1340" s="5" t="s">
        <v>12480</v>
      </c>
      <c r="AS1340" s="4" t="s">
        <v>1906</v>
      </c>
      <c r="AT1340" s="5" t="s">
        <v>1909</v>
      </c>
      <c r="AU1340" s="5" t="s">
        <v>41</v>
      </c>
      <c r="AV1340" s="4" t="s">
        <v>1910</v>
      </c>
      <c r="AW1340" s="5" t="s">
        <v>48</v>
      </c>
      <c r="AX1340" s="4" t="s">
        <v>2634</v>
      </c>
      <c r="AY1340" s="5" t="s">
        <v>2635</v>
      </c>
      <c r="AZ1340" s="5" t="s">
        <v>11</v>
      </c>
      <c r="BA1340" s="4" t="s">
        <v>2636</v>
      </c>
      <c r="BB1340" s="5" t="s">
        <v>2637</v>
      </c>
      <c r="BC1340" s="4"/>
      <c r="BD1340" s="5"/>
      <c r="BE1340" s="5"/>
      <c r="BF1340" s="5"/>
      <c r="BG1340" s="4" t="s">
        <v>8016</v>
      </c>
      <c r="BH1340" s="5" t="s">
        <v>1343</v>
      </c>
    </row>
    <row r="1341" spans="1:60" x14ac:dyDescent="0.25">
      <c r="A1341">
        <f t="shared" si="116"/>
        <v>900563</v>
      </c>
      <c r="B1341">
        <f t="shared" si="117"/>
        <v>50152359</v>
      </c>
      <c r="C1341" t="str">
        <f t="shared" si="118"/>
        <v>CC</v>
      </c>
      <c r="D1341" t="str">
        <f t="shared" si="115"/>
        <v>REGION ILE DE FRANCE NORD</v>
      </c>
      <c r="E1341" s="12" t="str">
        <f t="shared" si="119"/>
        <v>TERRAIN</v>
      </c>
      <c r="F1341" s="4" t="s">
        <v>8019</v>
      </c>
      <c r="G1341" s="4" t="s">
        <v>8020</v>
      </c>
      <c r="H1341" s="5">
        <v>2</v>
      </c>
      <c r="I1341" s="5" t="s">
        <v>24</v>
      </c>
      <c r="J1341" s="5"/>
      <c r="K1341" s="5"/>
      <c r="L1341" s="5"/>
      <c r="M1341" s="5" t="s">
        <v>1343</v>
      </c>
      <c r="N1341" s="5"/>
      <c r="O1341" s="5"/>
      <c r="P1341" s="5"/>
      <c r="Q1341" s="5"/>
      <c r="R1341" s="5"/>
      <c r="S1341" s="5"/>
      <c r="T1341" s="5"/>
      <c r="U1341" s="6">
        <v>45627</v>
      </c>
      <c r="V1341" s="4"/>
      <c r="W1341" s="4" t="s">
        <v>1329</v>
      </c>
      <c r="X1341" s="5"/>
      <c r="Y1341" s="5"/>
      <c r="Z1341" s="5"/>
      <c r="AA1341" s="4"/>
      <c r="AB1341" s="5"/>
      <c r="AC1341" s="5"/>
      <c r="AD1341" s="5"/>
      <c r="AE1341" s="5"/>
      <c r="AF1341" s="6"/>
      <c r="AG1341" s="5"/>
      <c r="AH1341" s="5"/>
      <c r="AI1341" s="5"/>
      <c r="AJ1341" s="6"/>
      <c r="AK1341" s="5"/>
      <c r="AL1341" s="6"/>
      <c r="AM1341" s="5"/>
      <c r="AN1341" s="5"/>
      <c r="AO1341" s="5"/>
      <c r="AP1341" s="5" t="s">
        <v>12477</v>
      </c>
      <c r="AQ1341" s="4" t="s">
        <v>1351</v>
      </c>
      <c r="AR1341" s="5" t="s">
        <v>12478</v>
      </c>
      <c r="AS1341" s="4" t="s">
        <v>2180</v>
      </c>
      <c r="AT1341" s="5" t="s">
        <v>2181</v>
      </c>
      <c r="AU1341" s="5" t="s">
        <v>41</v>
      </c>
      <c r="AV1341" s="4" t="s">
        <v>2182</v>
      </c>
      <c r="AW1341" s="5" t="s">
        <v>4</v>
      </c>
      <c r="AX1341" s="4" t="s">
        <v>2183</v>
      </c>
      <c r="AY1341" s="5" t="s">
        <v>2184</v>
      </c>
      <c r="AZ1341" s="5" t="s">
        <v>11</v>
      </c>
      <c r="BA1341" s="4" t="s">
        <v>2185</v>
      </c>
      <c r="BB1341" s="5" t="s">
        <v>2186</v>
      </c>
      <c r="BC1341" s="4"/>
      <c r="BD1341" s="5"/>
      <c r="BE1341" s="5"/>
      <c r="BF1341" s="5"/>
      <c r="BG1341" s="4" t="s">
        <v>8020</v>
      </c>
      <c r="BH1341" s="5" t="s">
        <v>1343</v>
      </c>
    </row>
    <row r="1342" spans="1:60" x14ac:dyDescent="0.25">
      <c r="A1342">
        <f t="shared" si="116"/>
        <v>900556</v>
      </c>
      <c r="B1342">
        <f t="shared" si="117"/>
        <v>50147209</v>
      </c>
      <c r="C1342" t="str">
        <f t="shared" si="118"/>
        <v>CC</v>
      </c>
      <c r="D1342" t="str">
        <f t="shared" si="115"/>
        <v>REGION CENTRE EST</v>
      </c>
      <c r="E1342" s="12" t="str">
        <f t="shared" si="119"/>
        <v>TERRAIN</v>
      </c>
      <c r="F1342" s="4" t="s">
        <v>8021</v>
      </c>
      <c r="G1342" s="4" t="s">
        <v>8022</v>
      </c>
      <c r="H1342" s="5">
        <v>2</v>
      </c>
      <c r="I1342" s="5" t="s">
        <v>24</v>
      </c>
      <c r="J1342" s="5"/>
      <c r="K1342" s="5"/>
      <c r="L1342" s="5"/>
      <c r="M1342" s="5" t="s">
        <v>1343</v>
      </c>
      <c r="N1342" s="5"/>
      <c r="O1342" s="5"/>
      <c r="P1342" s="5"/>
      <c r="Q1342" s="5"/>
      <c r="R1342" s="5"/>
      <c r="S1342" s="5"/>
      <c r="T1342" s="5"/>
      <c r="U1342" s="6">
        <v>45627</v>
      </c>
      <c r="V1342" s="4"/>
      <c r="W1342" s="4" t="s">
        <v>1329</v>
      </c>
      <c r="X1342" s="5"/>
      <c r="Y1342" s="5"/>
      <c r="Z1342" s="5"/>
      <c r="AA1342" s="4"/>
      <c r="AB1342" s="5"/>
      <c r="AC1342" s="5"/>
      <c r="AD1342" s="5"/>
      <c r="AE1342" s="5"/>
      <c r="AF1342" s="6"/>
      <c r="AG1342" s="5"/>
      <c r="AH1342" s="5"/>
      <c r="AI1342" s="5"/>
      <c r="AJ1342" s="6"/>
      <c r="AK1342" s="5"/>
      <c r="AL1342" s="6"/>
      <c r="AM1342" s="5"/>
      <c r="AN1342" s="5"/>
      <c r="AO1342" s="5"/>
      <c r="AP1342" s="5" t="s">
        <v>1536</v>
      </c>
      <c r="AQ1342" s="4" t="s">
        <v>12479</v>
      </c>
      <c r="AR1342" s="5" t="s">
        <v>12480</v>
      </c>
      <c r="AS1342" s="4" t="s">
        <v>1696</v>
      </c>
      <c r="AT1342" s="5" t="s">
        <v>1697</v>
      </c>
      <c r="AU1342" s="5" t="s">
        <v>41</v>
      </c>
      <c r="AV1342" s="4" t="s">
        <v>1698</v>
      </c>
      <c r="AW1342" s="5" t="s">
        <v>66</v>
      </c>
      <c r="AX1342" s="4" t="s">
        <v>1699</v>
      </c>
      <c r="AY1342" s="5" t="s">
        <v>1700</v>
      </c>
      <c r="AZ1342" s="5" t="s">
        <v>11</v>
      </c>
      <c r="BA1342" s="4" t="s">
        <v>1701</v>
      </c>
      <c r="BB1342" s="5" t="s">
        <v>1702</v>
      </c>
      <c r="BC1342" s="4"/>
      <c r="BD1342" s="5"/>
      <c r="BE1342" s="5"/>
      <c r="BF1342" s="5"/>
      <c r="BG1342" s="4" t="s">
        <v>8022</v>
      </c>
      <c r="BH1342" s="5" t="s">
        <v>1343</v>
      </c>
    </row>
    <row r="1343" spans="1:60" x14ac:dyDescent="0.25">
      <c r="A1343">
        <f t="shared" si="116"/>
        <v>900489</v>
      </c>
      <c r="B1343">
        <f t="shared" si="117"/>
        <v>50141905</v>
      </c>
      <c r="C1343" t="str">
        <f t="shared" si="118"/>
        <v>CC</v>
      </c>
      <c r="D1343" t="str">
        <f t="shared" si="115"/>
        <v>REGION ILE DE FRANCE NORD</v>
      </c>
      <c r="E1343" s="12" t="str">
        <f t="shared" si="119"/>
        <v>TERRAIN</v>
      </c>
      <c r="F1343" s="4" t="s">
        <v>8023</v>
      </c>
      <c r="G1343" s="4" t="s">
        <v>8024</v>
      </c>
      <c r="H1343" s="5">
        <v>2</v>
      </c>
      <c r="I1343" s="5" t="s">
        <v>24</v>
      </c>
      <c r="J1343" s="5"/>
      <c r="K1343" s="5"/>
      <c r="L1343" s="5"/>
      <c r="M1343" s="5" t="s">
        <v>1343</v>
      </c>
      <c r="N1343" s="5"/>
      <c r="O1343" s="5"/>
      <c r="P1343" s="5"/>
      <c r="Q1343" s="5"/>
      <c r="R1343" s="5"/>
      <c r="S1343" s="5"/>
      <c r="T1343" s="5"/>
      <c r="U1343" s="6">
        <v>45627</v>
      </c>
      <c r="V1343" s="5"/>
      <c r="W1343" s="4" t="s">
        <v>1329</v>
      </c>
      <c r="X1343" s="5"/>
      <c r="Y1343" s="5"/>
      <c r="Z1343" s="5"/>
      <c r="AA1343" s="5"/>
      <c r="AB1343" s="5"/>
      <c r="AC1343" s="5"/>
      <c r="AD1343" s="5"/>
      <c r="AE1343" s="5"/>
      <c r="AF1343" s="5"/>
      <c r="AG1343" s="5"/>
      <c r="AH1343" s="5"/>
      <c r="AI1343" s="5"/>
      <c r="AJ1343" s="5"/>
      <c r="AK1343" s="5"/>
      <c r="AL1343" s="5"/>
      <c r="AM1343" s="5"/>
      <c r="AN1343" s="5"/>
      <c r="AO1343" s="5"/>
      <c r="AP1343" s="5" t="s">
        <v>12477</v>
      </c>
      <c r="AQ1343" s="4" t="s">
        <v>1351</v>
      </c>
      <c r="AR1343" s="5" t="s">
        <v>12478</v>
      </c>
      <c r="AS1343" s="4" t="s">
        <v>2180</v>
      </c>
      <c r="AT1343" s="5" t="s">
        <v>2181</v>
      </c>
      <c r="AU1343" s="5" t="s">
        <v>41</v>
      </c>
      <c r="AV1343" s="4" t="s">
        <v>2182</v>
      </c>
      <c r="AW1343" s="5" t="s">
        <v>4</v>
      </c>
      <c r="AX1343" s="4" t="s">
        <v>2681</v>
      </c>
      <c r="AY1343" s="5" t="s">
        <v>2682</v>
      </c>
      <c r="AZ1343" s="5" t="s">
        <v>11</v>
      </c>
      <c r="BA1343" s="4" t="s">
        <v>2683</v>
      </c>
      <c r="BB1343" s="5" t="s">
        <v>2684</v>
      </c>
      <c r="BC1343" s="5"/>
      <c r="BD1343" s="5"/>
      <c r="BE1343" s="5"/>
      <c r="BF1343" s="5"/>
      <c r="BG1343" s="5" t="s">
        <v>8024</v>
      </c>
      <c r="BH1343" s="5" t="s">
        <v>1343</v>
      </c>
    </row>
    <row r="1344" spans="1:60" x14ac:dyDescent="0.25">
      <c r="A1344">
        <f t="shared" si="116"/>
        <v>900483</v>
      </c>
      <c r="B1344">
        <f t="shared" si="117"/>
        <v>50141629</v>
      </c>
      <c r="C1344" t="str">
        <f t="shared" si="118"/>
        <v>CC</v>
      </c>
      <c r="D1344" t="str">
        <f t="shared" si="115"/>
        <v>REGION CENTRE EST</v>
      </c>
      <c r="E1344" s="12" t="str">
        <f t="shared" si="119"/>
        <v>TERRAIN</v>
      </c>
      <c r="F1344" s="4" t="s">
        <v>8025</v>
      </c>
      <c r="G1344" s="4" t="s">
        <v>8026</v>
      </c>
      <c r="H1344" s="5">
        <v>2</v>
      </c>
      <c r="I1344" s="5" t="s">
        <v>24</v>
      </c>
      <c r="J1344" s="5"/>
      <c r="K1344" s="5"/>
      <c r="L1344" s="5"/>
      <c r="M1344" s="5" t="s">
        <v>1343</v>
      </c>
      <c r="N1344" s="5"/>
      <c r="O1344" s="5"/>
      <c r="P1344" s="5"/>
      <c r="Q1344" s="5"/>
      <c r="R1344" s="5"/>
      <c r="S1344" s="5"/>
      <c r="T1344" s="5"/>
      <c r="U1344" s="6">
        <v>45627</v>
      </c>
      <c r="V1344" s="5"/>
      <c r="W1344" s="4" t="s">
        <v>1329</v>
      </c>
      <c r="X1344" s="5"/>
      <c r="Y1344" s="5"/>
      <c r="Z1344" s="5"/>
      <c r="AA1344" s="4"/>
      <c r="AB1344" s="5"/>
      <c r="AC1344" s="5"/>
      <c r="AD1344" s="5"/>
      <c r="AE1344" s="5"/>
      <c r="AF1344" s="5"/>
      <c r="AG1344" s="5"/>
      <c r="AH1344" s="5"/>
      <c r="AI1344" s="5"/>
      <c r="AJ1344" s="5"/>
      <c r="AK1344" s="5"/>
      <c r="AL1344" s="5"/>
      <c r="AM1344" s="5"/>
      <c r="AN1344" s="5"/>
      <c r="AO1344" s="5"/>
      <c r="AP1344" s="5" t="s">
        <v>1536</v>
      </c>
      <c r="AQ1344" s="4" t="s">
        <v>12479</v>
      </c>
      <c r="AR1344" s="5" t="s">
        <v>12480</v>
      </c>
      <c r="AS1344" s="4" t="s">
        <v>1564</v>
      </c>
      <c r="AT1344" s="5" t="s">
        <v>1565</v>
      </c>
      <c r="AU1344" s="5" t="s">
        <v>41</v>
      </c>
      <c r="AV1344" s="4" t="s">
        <v>1566</v>
      </c>
      <c r="AW1344" s="5" t="s">
        <v>68</v>
      </c>
      <c r="AX1344" s="4" t="s">
        <v>1970</v>
      </c>
      <c r="AY1344" s="5" t="s">
        <v>1974</v>
      </c>
      <c r="AZ1344" s="5" t="s">
        <v>11</v>
      </c>
      <c r="BA1344" s="4" t="s">
        <v>1975</v>
      </c>
      <c r="BB1344" s="5" t="s">
        <v>1976</v>
      </c>
      <c r="BC1344" s="4" t="s">
        <v>8027</v>
      </c>
      <c r="BD1344" s="5" t="s">
        <v>8028</v>
      </c>
      <c r="BE1344" s="5" t="s">
        <v>25</v>
      </c>
      <c r="BF1344" s="5" t="s">
        <v>1333</v>
      </c>
      <c r="BG1344" s="4" t="s">
        <v>8026</v>
      </c>
      <c r="BH1344" s="5" t="s">
        <v>1343</v>
      </c>
    </row>
    <row r="1345" spans="1:60" x14ac:dyDescent="0.25">
      <c r="A1345">
        <f t="shared" si="116"/>
        <v>900463</v>
      </c>
      <c r="B1345">
        <f t="shared" si="117"/>
        <v>50140679</v>
      </c>
      <c r="C1345" t="str">
        <f t="shared" si="118"/>
        <v>CC</v>
      </c>
      <c r="D1345" t="str">
        <f t="shared" si="115"/>
        <v>REGION ILE DE FRANCE NORD</v>
      </c>
      <c r="E1345" s="12" t="str">
        <f t="shared" si="119"/>
        <v>TERRAIN</v>
      </c>
      <c r="F1345" s="4" t="s">
        <v>8029</v>
      </c>
      <c r="G1345" s="4" t="s">
        <v>8030</v>
      </c>
      <c r="H1345" s="5">
        <v>2</v>
      </c>
      <c r="I1345" s="5" t="s">
        <v>24</v>
      </c>
      <c r="J1345" s="5"/>
      <c r="K1345" s="5"/>
      <c r="L1345" s="5"/>
      <c r="M1345" s="5" t="s">
        <v>1343</v>
      </c>
      <c r="N1345" s="5"/>
      <c r="O1345" s="5"/>
      <c r="P1345" s="5"/>
      <c r="Q1345" s="5"/>
      <c r="R1345" s="5"/>
      <c r="S1345" s="5"/>
      <c r="T1345" s="5"/>
      <c r="U1345" s="6">
        <v>45627</v>
      </c>
      <c r="V1345" s="5"/>
      <c r="W1345" s="4" t="s">
        <v>1329</v>
      </c>
      <c r="X1345" s="5"/>
      <c r="Y1345" s="5"/>
      <c r="Z1345" s="5"/>
      <c r="AA1345" s="4"/>
      <c r="AB1345" s="5"/>
      <c r="AC1345" s="5"/>
      <c r="AD1345" s="5"/>
      <c r="AE1345" s="5"/>
      <c r="AF1345" s="5"/>
      <c r="AG1345" s="5"/>
      <c r="AH1345" s="5"/>
      <c r="AI1345" s="5"/>
      <c r="AJ1345" s="5"/>
      <c r="AK1345" s="5"/>
      <c r="AL1345" s="5"/>
      <c r="AM1345" s="5"/>
      <c r="AN1345" s="5"/>
      <c r="AO1345" s="5"/>
      <c r="AP1345" s="5" t="s">
        <v>12477</v>
      </c>
      <c r="AQ1345" s="4" t="s">
        <v>1351</v>
      </c>
      <c r="AR1345" s="5" t="s">
        <v>12478</v>
      </c>
      <c r="AS1345" s="4" t="s">
        <v>2180</v>
      </c>
      <c r="AT1345" s="5" t="s">
        <v>2181</v>
      </c>
      <c r="AU1345" s="5" t="s">
        <v>41</v>
      </c>
      <c r="AV1345" s="4" t="s">
        <v>2182</v>
      </c>
      <c r="AW1345" s="5" t="s">
        <v>4</v>
      </c>
      <c r="AX1345" s="4" t="s">
        <v>2791</v>
      </c>
      <c r="AY1345" s="5" t="s">
        <v>2792</v>
      </c>
      <c r="AZ1345" s="5" t="s">
        <v>11</v>
      </c>
      <c r="BA1345" s="4" t="s">
        <v>2793</v>
      </c>
      <c r="BB1345" s="5" t="s">
        <v>2794</v>
      </c>
      <c r="BC1345" s="5"/>
      <c r="BD1345" s="5"/>
      <c r="BE1345" s="5"/>
      <c r="BF1345" s="5"/>
      <c r="BG1345" s="4" t="s">
        <v>8030</v>
      </c>
      <c r="BH1345" s="5" t="s">
        <v>1343</v>
      </c>
    </row>
    <row r="1346" spans="1:60" x14ac:dyDescent="0.25">
      <c r="A1346">
        <f t="shared" si="116"/>
        <v>900461</v>
      </c>
      <c r="B1346">
        <f t="shared" si="117"/>
        <v>50140579</v>
      </c>
      <c r="C1346" t="str">
        <f t="shared" si="118"/>
        <v>CC</v>
      </c>
      <c r="D1346" t="str">
        <f t="shared" si="115"/>
        <v>REGION ILE DE FRANCE NORD</v>
      </c>
      <c r="E1346" s="12" t="str">
        <f t="shared" si="119"/>
        <v>TERRAIN</v>
      </c>
      <c r="F1346" s="4" t="s">
        <v>8031</v>
      </c>
      <c r="G1346" s="4" t="s">
        <v>8032</v>
      </c>
      <c r="H1346" s="5">
        <v>2</v>
      </c>
      <c r="I1346" s="5" t="s">
        <v>24</v>
      </c>
      <c r="J1346" s="5"/>
      <c r="K1346" s="5"/>
      <c r="L1346" s="5"/>
      <c r="M1346" s="5" t="s">
        <v>1343</v>
      </c>
      <c r="N1346" s="5"/>
      <c r="O1346" s="5"/>
      <c r="P1346" s="5"/>
      <c r="Q1346" s="5"/>
      <c r="R1346" s="5"/>
      <c r="S1346" s="5"/>
      <c r="T1346" s="5"/>
      <c r="U1346" s="6">
        <v>45627</v>
      </c>
      <c r="V1346" s="5"/>
      <c r="W1346" s="4" t="s">
        <v>1329</v>
      </c>
      <c r="X1346" s="5"/>
      <c r="Y1346" s="5"/>
      <c r="Z1346" s="5"/>
      <c r="AA1346" s="4"/>
      <c r="AB1346" s="5"/>
      <c r="AC1346" s="5"/>
      <c r="AD1346" s="5"/>
      <c r="AE1346" s="5"/>
      <c r="AF1346" s="5"/>
      <c r="AG1346" s="5"/>
      <c r="AH1346" s="5"/>
      <c r="AI1346" s="5"/>
      <c r="AJ1346" s="5"/>
      <c r="AK1346" s="5"/>
      <c r="AL1346" s="5"/>
      <c r="AM1346" s="5"/>
      <c r="AN1346" s="5"/>
      <c r="AO1346" s="5"/>
      <c r="AP1346" s="5" t="s">
        <v>12477</v>
      </c>
      <c r="AQ1346" s="4" t="s">
        <v>1351</v>
      </c>
      <c r="AR1346" s="5" t="s">
        <v>12478</v>
      </c>
      <c r="AS1346" s="4" t="s">
        <v>2180</v>
      </c>
      <c r="AT1346" s="5" t="s">
        <v>2181</v>
      </c>
      <c r="AU1346" s="5" t="s">
        <v>41</v>
      </c>
      <c r="AV1346" s="4" t="s">
        <v>2182</v>
      </c>
      <c r="AW1346" s="5" t="s">
        <v>4</v>
      </c>
      <c r="AX1346" s="4" t="s">
        <v>2183</v>
      </c>
      <c r="AY1346" s="5" t="s">
        <v>2184</v>
      </c>
      <c r="AZ1346" s="5" t="s">
        <v>11</v>
      </c>
      <c r="BA1346" s="4" t="s">
        <v>2185</v>
      </c>
      <c r="BB1346" s="5" t="s">
        <v>2186</v>
      </c>
      <c r="BC1346" s="4"/>
      <c r="BD1346" s="5"/>
      <c r="BE1346" s="5"/>
      <c r="BF1346" s="5"/>
      <c r="BG1346" s="4" t="s">
        <v>8032</v>
      </c>
      <c r="BH1346" s="5" t="s">
        <v>1343</v>
      </c>
    </row>
    <row r="1347" spans="1:60" x14ac:dyDescent="0.25">
      <c r="A1347">
        <f t="shared" si="116"/>
        <v>900460</v>
      </c>
      <c r="B1347">
        <f t="shared" si="117"/>
        <v>50140577</v>
      </c>
      <c r="C1347" t="str">
        <f t="shared" si="118"/>
        <v>CC</v>
      </c>
      <c r="D1347" t="str">
        <f t="shared" ref="D1347:D1410" si="120">AR1347</f>
        <v>REGION ILE DE FRANCE NORD</v>
      </c>
      <c r="E1347" s="12" t="str">
        <f t="shared" si="119"/>
        <v>TERRAIN</v>
      </c>
      <c r="F1347" s="4" t="s">
        <v>8033</v>
      </c>
      <c r="G1347" s="4" t="s">
        <v>3694</v>
      </c>
      <c r="H1347" s="5">
        <v>2</v>
      </c>
      <c r="I1347" s="5" t="s">
        <v>24</v>
      </c>
      <c r="J1347" s="5"/>
      <c r="K1347" s="5"/>
      <c r="L1347" s="5"/>
      <c r="M1347" s="5" t="s">
        <v>1343</v>
      </c>
      <c r="N1347" s="5"/>
      <c r="O1347" s="5"/>
      <c r="P1347" s="5"/>
      <c r="Q1347" s="5"/>
      <c r="R1347" s="5"/>
      <c r="S1347" s="5"/>
      <c r="T1347" s="5"/>
      <c r="U1347" s="6">
        <v>45627</v>
      </c>
      <c r="V1347" s="5"/>
      <c r="W1347" s="4" t="s">
        <v>1329</v>
      </c>
      <c r="X1347" s="5"/>
      <c r="Y1347" s="5"/>
      <c r="Z1347" s="5"/>
      <c r="AA1347" s="4"/>
      <c r="AB1347" s="5"/>
      <c r="AC1347" s="5"/>
      <c r="AD1347" s="5"/>
      <c r="AE1347" s="5"/>
      <c r="AF1347" s="5"/>
      <c r="AG1347" s="5"/>
      <c r="AH1347" s="5"/>
      <c r="AI1347" s="5"/>
      <c r="AJ1347" s="5"/>
      <c r="AK1347" s="5"/>
      <c r="AL1347" s="5"/>
      <c r="AM1347" s="5"/>
      <c r="AN1347" s="5"/>
      <c r="AO1347" s="5"/>
      <c r="AP1347" s="5" t="s">
        <v>12477</v>
      </c>
      <c r="AQ1347" s="4" t="s">
        <v>1351</v>
      </c>
      <c r="AR1347" s="5" t="s">
        <v>12478</v>
      </c>
      <c r="AS1347" s="4" t="s">
        <v>2180</v>
      </c>
      <c r="AT1347" s="5" t="s">
        <v>2181</v>
      </c>
      <c r="AU1347" s="5" t="s">
        <v>41</v>
      </c>
      <c r="AV1347" s="4" t="s">
        <v>2182</v>
      </c>
      <c r="AW1347" s="5" t="s">
        <v>4</v>
      </c>
      <c r="AX1347" s="4" t="s">
        <v>2791</v>
      </c>
      <c r="AY1347" s="5" t="s">
        <v>2792</v>
      </c>
      <c r="AZ1347" s="5" t="s">
        <v>11</v>
      </c>
      <c r="BA1347" s="4" t="s">
        <v>2793</v>
      </c>
      <c r="BB1347" s="5" t="s">
        <v>2794</v>
      </c>
      <c r="BC1347" s="4" t="s">
        <v>3691</v>
      </c>
      <c r="BD1347" s="5" t="s">
        <v>3693</v>
      </c>
      <c r="BE1347" s="5" t="s">
        <v>25</v>
      </c>
      <c r="BF1347" s="5" t="s">
        <v>1333</v>
      </c>
      <c r="BG1347" s="4" t="s">
        <v>3694</v>
      </c>
      <c r="BH1347" s="5" t="s">
        <v>1343</v>
      </c>
    </row>
    <row r="1348" spans="1:60" x14ac:dyDescent="0.25">
      <c r="A1348">
        <f t="shared" si="116"/>
        <v>900456</v>
      </c>
      <c r="B1348">
        <f t="shared" si="117"/>
        <v>50139302</v>
      </c>
      <c r="C1348" t="str">
        <f t="shared" si="118"/>
        <v>CC</v>
      </c>
      <c r="D1348" t="str">
        <f t="shared" si="120"/>
        <v>REGION ILE DE FRANCE NORD</v>
      </c>
      <c r="E1348" s="12" t="str">
        <f t="shared" si="119"/>
        <v>EN MISSION</v>
      </c>
      <c r="F1348" s="4" t="s">
        <v>8034</v>
      </c>
      <c r="G1348" s="4" t="s">
        <v>1662</v>
      </c>
      <c r="H1348" s="5">
        <v>2</v>
      </c>
      <c r="I1348" s="5" t="s">
        <v>24</v>
      </c>
      <c r="J1348" s="5"/>
      <c r="K1348" s="5"/>
      <c r="L1348" s="5"/>
      <c r="M1348" s="5" t="s">
        <v>1343</v>
      </c>
      <c r="N1348" s="5"/>
      <c r="O1348" s="5"/>
      <c r="P1348" s="5"/>
      <c r="Q1348" s="5"/>
      <c r="R1348" s="5"/>
      <c r="S1348" s="5"/>
      <c r="T1348" s="5"/>
      <c r="U1348" s="6">
        <v>45627</v>
      </c>
      <c r="V1348" s="5"/>
      <c r="W1348" s="4" t="s">
        <v>1329</v>
      </c>
      <c r="X1348" s="5"/>
      <c r="Y1348" s="5"/>
      <c r="Z1348" s="5"/>
      <c r="AA1348" s="4"/>
      <c r="AB1348" s="5"/>
      <c r="AC1348" s="5"/>
      <c r="AD1348" s="5"/>
      <c r="AE1348" s="5"/>
      <c r="AF1348" s="5"/>
      <c r="AG1348" s="5"/>
      <c r="AH1348" s="5"/>
      <c r="AI1348" s="5"/>
      <c r="AJ1348" s="5"/>
      <c r="AK1348" s="5"/>
      <c r="AL1348" s="5"/>
      <c r="AM1348" s="5"/>
      <c r="AN1348" s="5"/>
      <c r="AO1348" s="5"/>
      <c r="AP1348" s="5" t="s">
        <v>12477</v>
      </c>
      <c r="AQ1348" s="4" t="s">
        <v>1351</v>
      </c>
      <c r="AR1348" s="5" t="s">
        <v>12478</v>
      </c>
      <c r="AS1348" s="4" t="s">
        <v>1656</v>
      </c>
      <c r="AT1348" s="5" t="s">
        <v>1657</v>
      </c>
      <c r="AU1348" s="5" t="s">
        <v>41</v>
      </c>
      <c r="AV1348" s="4" t="s">
        <v>1658</v>
      </c>
      <c r="AW1348" s="5" t="s">
        <v>306</v>
      </c>
      <c r="AX1348" s="4"/>
      <c r="AY1348" s="5"/>
      <c r="AZ1348" s="5"/>
      <c r="BA1348" s="4" t="s">
        <v>1659</v>
      </c>
      <c r="BB1348" s="5" t="s">
        <v>1660</v>
      </c>
      <c r="BC1348" s="4" t="s">
        <v>1654</v>
      </c>
      <c r="BD1348" s="5" t="s">
        <v>1661</v>
      </c>
      <c r="BE1348" s="5" t="s">
        <v>25</v>
      </c>
      <c r="BF1348" s="5" t="s">
        <v>1333</v>
      </c>
      <c r="BG1348" s="4" t="s">
        <v>1662</v>
      </c>
      <c r="BH1348" s="5" t="s">
        <v>1343</v>
      </c>
    </row>
    <row r="1349" spans="1:60" x14ac:dyDescent="0.25">
      <c r="A1349">
        <f t="shared" si="116"/>
        <v>900416</v>
      </c>
      <c r="B1349">
        <f t="shared" si="117"/>
        <v>50136614</v>
      </c>
      <c r="C1349" t="str">
        <f t="shared" si="118"/>
        <v>CC</v>
      </c>
      <c r="D1349" t="str">
        <f t="shared" si="120"/>
        <v>REGION GRAND OUEST</v>
      </c>
      <c r="E1349" s="12" t="str">
        <f t="shared" si="119"/>
        <v>TERRAIN</v>
      </c>
      <c r="F1349" s="4" t="s">
        <v>8035</v>
      </c>
      <c r="G1349" s="4" t="s">
        <v>8036</v>
      </c>
      <c r="H1349" s="5">
        <v>2</v>
      </c>
      <c r="I1349" s="5" t="s">
        <v>6943</v>
      </c>
      <c r="J1349" s="5"/>
      <c r="K1349" s="5"/>
      <c r="L1349" s="5"/>
      <c r="M1349" s="5" t="s">
        <v>1343</v>
      </c>
      <c r="N1349" s="5"/>
      <c r="O1349" s="5"/>
      <c r="P1349" s="5"/>
      <c r="Q1349" s="5"/>
      <c r="R1349" s="5"/>
      <c r="S1349" s="5"/>
      <c r="T1349" s="5"/>
      <c r="U1349" s="6">
        <v>45566</v>
      </c>
      <c r="V1349" s="5"/>
      <c r="W1349" s="4" t="s">
        <v>1329</v>
      </c>
      <c r="X1349" s="5"/>
      <c r="Y1349" s="5"/>
      <c r="Z1349" s="5"/>
      <c r="AA1349" s="4" t="s">
        <v>2357</v>
      </c>
      <c r="AB1349" s="5"/>
      <c r="AC1349" s="5"/>
      <c r="AD1349" s="5"/>
      <c r="AE1349" s="5"/>
      <c r="AF1349" s="5"/>
      <c r="AG1349" s="5"/>
      <c r="AH1349" s="5"/>
      <c r="AI1349" s="5"/>
      <c r="AJ1349" s="5"/>
      <c r="AK1349" s="5"/>
      <c r="AL1349" s="5"/>
      <c r="AM1349" s="5"/>
      <c r="AN1349" s="5"/>
      <c r="AO1349" s="5"/>
      <c r="AP1349" s="5" t="s">
        <v>1413</v>
      </c>
      <c r="AQ1349" s="4" t="s">
        <v>1414</v>
      </c>
      <c r="AR1349" s="5" t="s">
        <v>19</v>
      </c>
      <c r="AS1349" s="4" t="s">
        <v>1415</v>
      </c>
      <c r="AT1349" s="5" t="s">
        <v>1416</v>
      </c>
      <c r="AU1349" s="5" t="s">
        <v>41</v>
      </c>
      <c r="AV1349" s="4" t="s">
        <v>1417</v>
      </c>
      <c r="AW1349" s="5" t="s">
        <v>20</v>
      </c>
      <c r="AX1349" s="4" t="s">
        <v>2873</v>
      </c>
      <c r="AY1349" s="5" t="s">
        <v>2876</v>
      </c>
      <c r="AZ1349" s="5" t="s">
        <v>11</v>
      </c>
      <c r="BA1349" s="4" t="s">
        <v>2877</v>
      </c>
      <c r="BB1349" s="5" t="s">
        <v>2878</v>
      </c>
      <c r="BC1349" s="4"/>
      <c r="BD1349" s="5"/>
      <c r="BE1349" s="5"/>
      <c r="BF1349" s="5"/>
      <c r="BG1349" s="4" t="s">
        <v>8036</v>
      </c>
      <c r="BH1349" s="5" t="s">
        <v>1343</v>
      </c>
    </row>
    <row r="1350" spans="1:60" x14ac:dyDescent="0.25">
      <c r="A1350">
        <f t="shared" si="116"/>
        <v>900415</v>
      </c>
      <c r="B1350">
        <f t="shared" si="117"/>
        <v>50136613</v>
      </c>
      <c r="C1350" t="str">
        <f t="shared" si="118"/>
        <v>CC</v>
      </c>
      <c r="D1350" t="str">
        <f t="shared" si="120"/>
        <v>REGION GRAND OUEST</v>
      </c>
      <c r="E1350" s="12" t="str">
        <f t="shared" si="119"/>
        <v>TERRAIN</v>
      </c>
      <c r="F1350" s="4" t="s">
        <v>8037</v>
      </c>
      <c r="G1350" s="4" t="s">
        <v>8038</v>
      </c>
      <c r="H1350" s="5">
        <v>2</v>
      </c>
      <c r="I1350" s="5" t="s">
        <v>6943</v>
      </c>
      <c r="J1350" s="5"/>
      <c r="K1350" s="5"/>
      <c r="L1350" s="5"/>
      <c r="M1350" s="5" t="s">
        <v>1343</v>
      </c>
      <c r="N1350" s="5"/>
      <c r="O1350" s="5"/>
      <c r="P1350" s="5"/>
      <c r="Q1350" s="5"/>
      <c r="R1350" s="5"/>
      <c r="S1350" s="5"/>
      <c r="T1350" s="5"/>
      <c r="U1350" s="6">
        <v>45579</v>
      </c>
      <c r="V1350" s="5"/>
      <c r="W1350" s="4" t="s">
        <v>1329</v>
      </c>
      <c r="X1350" s="5"/>
      <c r="Y1350" s="5"/>
      <c r="Z1350" s="5"/>
      <c r="AA1350" s="4" t="s">
        <v>6028</v>
      </c>
      <c r="AB1350" s="5"/>
      <c r="AC1350" s="5"/>
      <c r="AD1350" s="5"/>
      <c r="AE1350" s="5"/>
      <c r="AF1350" s="5"/>
      <c r="AG1350" s="5"/>
      <c r="AH1350" s="5"/>
      <c r="AI1350" s="5"/>
      <c r="AJ1350" s="5"/>
      <c r="AK1350" s="5"/>
      <c r="AL1350" s="5"/>
      <c r="AM1350" s="5"/>
      <c r="AN1350" s="5"/>
      <c r="AO1350" s="5"/>
      <c r="AP1350" s="5" t="s">
        <v>1413</v>
      </c>
      <c r="AQ1350" s="4" t="s">
        <v>1414</v>
      </c>
      <c r="AR1350" s="5" t="s">
        <v>19</v>
      </c>
      <c r="AS1350" s="4" t="s">
        <v>1415</v>
      </c>
      <c r="AT1350" s="5" t="s">
        <v>1416</v>
      </c>
      <c r="AU1350" s="5" t="s">
        <v>41</v>
      </c>
      <c r="AV1350" s="4" t="s">
        <v>1417</v>
      </c>
      <c r="AW1350" s="5" t="s">
        <v>20</v>
      </c>
      <c r="AX1350" s="4" t="s">
        <v>1418</v>
      </c>
      <c r="AY1350" s="5" t="s">
        <v>1419</v>
      </c>
      <c r="AZ1350" s="5" t="s">
        <v>11</v>
      </c>
      <c r="BA1350" s="4" t="s">
        <v>1420</v>
      </c>
      <c r="BB1350" s="5" t="s">
        <v>1421</v>
      </c>
      <c r="BC1350" s="4"/>
      <c r="BD1350" s="5"/>
      <c r="BE1350" s="5"/>
      <c r="BF1350" s="5"/>
      <c r="BG1350" s="4" t="s">
        <v>8038</v>
      </c>
      <c r="BH1350" s="5" t="s">
        <v>1343</v>
      </c>
    </row>
    <row r="1351" spans="1:60" x14ac:dyDescent="0.25">
      <c r="A1351">
        <f t="shared" si="116"/>
        <v>900414</v>
      </c>
      <c r="B1351">
        <f t="shared" si="117"/>
        <v>50136612</v>
      </c>
      <c r="C1351" t="str">
        <f t="shared" si="118"/>
        <v>CC</v>
      </c>
      <c r="D1351" t="str">
        <f t="shared" si="120"/>
        <v>REGION GRAND OUEST</v>
      </c>
      <c r="E1351" s="12" t="str">
        <f t="shared" si="119"/>
        <v>TERRAIN</v>
      </c>
      <c r="F1351" s="4" t="s">
        <v>8039</v>
      </c>
      <c r="G1351" s="4" t="s">
        <v>8040</v>
      </c>
      <c r="H1351" s="5">
        <v>2</v>
      </c>
      <c r="I1351" s="5" t="s">
        <v>6943</v>
      </c>
      <c r="J1351" s="5"/>
      <c r="K1351" s="5"/>
      <c r="L1351" s="5"/>
      <c r="M1351" s="5" t="s">
        <v>1343</v>
      </c>
      <c r="N1351" s="5"/>
      <c r="O1351" s="5"/>
      <c r="P1351" s="5"/>
      <c r="Q1351" s="5"/>
      <c r="R1351" s="5"/>
      <c r="S1351" s="5"/>
      <c r="T1351" s="5"/>
      <c r="U1351" s="6">
        <v>45566</v>
      </c>
      <c r="V1351" s="5"/>
      <c r="W1351" s="4" t="s">
        <v>1329</v>
      </c>
      <c r="X1351" s="5"/>
      <c r="Y1351" s="5"/>
      <c r="Z1351" s="5"/>
      <c r="AA1351" s="4" t="s">
        <v>4499</v>
      </c>
      <c r="AB1351" s="5"/>
      <c r="AC1351" s="5"/>
      <c r="AD1351" s="5"/>
      <c r="AE1351" s="5"/>
      <c r="AF1351" s="5"/>
      <c r="AG1351" s="5"/>
      <c r="AH1351" s="5"/>
      <c r="AI1351" s="5"/>
      <c r="AJ1351" s="5"/>
      <c r="AK1351" s="5"/>
      <c r="AL1351" s="5"/>
      <c r="AM1351" s="5"/>
      <c r="AN1351" s="5"/>
      <c r="AO1351" s="5"/>
      <c r="AP1351" s="5" t="s">
        <v>1413</v>
      </c>
      <c r="AQ1351" s="4" t="s">
        <v>1414</v>
      </c>
      <c r="AR1351" s="5" t="s">
        <v>19</v>
      </c>
      <c r="AS1351" s="4" t="s">
        <v>1415</v>
      </c>
      <c r="AT1351" s="5" t="s">
        <v>1416</v>
      </c>
      <c r="AU1351" s="5" t="s">
        <v>41</v>
      </c>
      <c r="AV1351" s="4" t="s">
        <v>1417</v>
      </c>
      <c r="AW1351" s="5" t="s">
        <v>20</v>
      </c>
      <c r="AX1351" s="4" t="s">
        <v>1418</v>
      </c>
      <c r="AY1351" s="5" t="s">
        <v>1419</v>
      </c>
      <c r="AZ1351" s="5" t="s">
        <v>11</v>
      </c>
      <c r="BA1351" s="4" t="s">
        <v>1420</v>
      </c>
      <c r="BB1351" s="5" t="s">
        <v>1421</v>
      </c>
      <c r="BC1351" s="4"/>
      <c r="BD1351" s="5"/>
      <c r="BE1351" s="5"/>
      <c r="BF1351" s="5"/>
      <c r="BG1351" s="4" t="s">
        <v>8040</v>
      </c>
      <c r="BH1351" s="5" t="s">
        <v>1343</v>
      </c>
    </row>
    <row r="1352" spans="1:60" x14ac:dyDescent="0.25">
      <c r="A1352">
        <f t="shared" si="116"/>
        <v>900413</v>
      </c>
      <c r="B1352">
        <f t="shared" si="117"/>
        <v>50136611</v>
      </c>
      <c r="C1352" t="str">
        <f t="shared" si="118"/>
        <v>CC</v>
      </c>
      <c r="D1352" t="str">
        <f t="shared" si="120"/>
        <v>REGION GRAND OUEST</v>
      </c>
      <c r="E1352" s="12" t="str">
        <f t="shared" si="119"/>
        <v>TERRAIN</v>
      </c>
      <c r="F1352" s="4" t="s">
        <v>8041</v>
      </c>
      <c r="G1352" s="4" t="s">
        <v>8042</v>
      </c>
      <c r="H1352" s="5">
        <v>2</v>
      </c>
      <c r="I1352" s="5" t="s">
        <v>6943</v>
      </c>
      <c r="J1352" s="5"/>
      <c r="K1352" s="5"/>
      <c r="L1352" s="5"/>
      <c r="M1352" s="5" t="s">
        <v>1343</v>
      </c>
      <c r="N1352" s="5"/>
      <c r="O1352" s="5"/>
      <c r="P1352" s="5"/>
      <c r="Q1352" s="5"/>
      <c r="R1352" s="5"/>
      <c r="S1352" s="5"/>
      <c r="T1352" s="5"/>
      <c r="U1352" s="6">
        <v>45566</v>
      </c>
      <c r="V1352" s="5"/>
      <c r="W1352" s="4" t="s">
        <v>1329</v>
      </c>
      <c r="X1352" s="5"/>
      <c r="Y1352" s="5"/>
      <c r="Z1352" s="5"/>
      <c r="AA1352" s="4" t="s">
        <v>8043</v>
      </c>
      <c r="AB1352" s="5"/>
      <c r="AC1352" s="5"/>
      <c r="AD1352" s="5"/>
      <c r="AE1352" s="5"/>
      <c r="AF1352" s="5"/>
      <c r="AG1352" s="5"/>
      <c r="AH1352" s="5"/>
      <c r="AI1352" s="5"/>
      <c r="AJ1352" s="5"/>
      <c r="AK1352" s="5"/>
      <c r="AL1352" s="5"/>
      <c r="AM1352" s="5"/>
      <c r="AN1352" s="5"/>
      <c r="AO1352" s="5"/>
      <c r="AP1352" s="5" t="s">
        <v>1413</v>
      </c>
      <c r="AQ1352" s="4" t="s">
        <v>1414</v>
      </c>
      <c r="AR1352" s="5" t="s">
        <v>19</v>
      </c>
      <c r="AS1352" s="4" t="s">
        <v>1415</v>
      </c>
      <c r="AT1352" s="5" t="s">
        <v>1416</v>
      </c>
      <c r="AU1352" s="5" t="s">
        <v>41</v>
      </c>
      <c r="AV1352" s="4" t="s">
        <v>1417</v>
      </c>
      <c r="AW1352" s="5" t="s">
        <v>20</v>
      </c>
      <c r="AX1352" s="4" t="s">
        <v>1418</v>
      </c>
      <c r="AY1352" s="5" t="s">
        <v>1419</v>
      </c>
      <c r="AZ1352" s="5" t="s">
        <v>11</v>
      </c>
      <c r="BA1352" s="4" t="s">
        <v>1420</v>
      </c>
      <c r="BB1352" s="5" t="s">
        <v>1421</v>
      </c>
      <c r="BC1352" s="5"/>
      <c r="BD1352" s="5"/>
      <c r="BE1352" s="5"/>
      <c r="BF1352" s="5"/>
      <c r="BG1352" s="4" t="s">
        <v>8042</v>
      </c>
      <c r="BH1352" s="5" t="s">
        <v>1343</v>
      </c>
    </row>
    <row r="1353" spans="1:60" x14ac:dyDescent="0.25">
      <c r="A1353">
        <f t="shared" si="116"/>
        <v>900412</v>
      </c>
      <c r="B1353">
        <f t="shared" si="117"/>
        <v>50136609</v>
      </c>
      <c r="C1353" t="str">
        <f t="shared" si="118"/>
        <v>CC</v>
      </c>
      <c r="D1353" t="str">
        <f t="shared" si="120"/>
        <v>REGION GRAND OUEST</v>
      </c>
      <c r="E1353" s="12" t="str">
        <f t="shared" si="119"/>
        <v>TERRAIN</v>
      </c>
      <c r="F1353" s="4" t="s">
        <v>8044</v>
      </c>
      <c r="G1353" s="4" t="s">
        <v>8045</v>
      </c>
      <c r="H1353" s="5">
        <v>2</v>
      </c>
      <c r="I1353" s="5" t="s">
        <v>6943</v>
      </c>
      <c r="J1353" s="5"/>
      <c r="K1353" s="5"/>
      <c r="L1353" s="5"/>
      <c r="M1353" s="5" t="s">
        <v>1343</v>
      </c>
      <c r="N1353" s="5"/>
      <c r="O1353" s="6"/>
      <c r="P1353" s="5"/>
      <c r="Q1353" s="5"/>
      <c r="R1353" s="5"/>
      <c r="S1353" s="5"/>
      <c r="T1353" s="5"/>
      <c r="U1353" s="6">
        <v>45566</v>
      </c>
      <c r="V1353" s="4"/>
      <c r="W1353" s="4" t="s">
        <v>1329</v>
      </c>
      <c r="X1353" s="5"/>
      <c r="Y1353" s="5"/>
      <c r="Z1353" s="5"/>
      <c r="AA1353" s="4" t="s">
        <v>5216</v>
      </c>
      <c r="AB1353" s="5"/>
      <c r="AC1353" s="5"/>
      <c r="AD1353" s="5"/>
      <c r="AE1353" s="5"/>
      <c r="AF1353" s="6"/>
      <c r="AG1353" s="5"/>
      <c r="AH1353" s="5"/>
      <c r="AI1353" s="5"/>
      <c r="AJ1353" s="6"/>
      <c r="AK1353" s="5"/>
      <c r="AL1353" s="6"/>
      <c r="AM1353" s="5"/>
      <c r="AN1353" s="5"/>
      <c r="AO1353" s="5"/>
      <c r="AP1353" s="5" t="s">
        <v>1413</v>
      </c>
      <c r="AQ1353" s="4" t="s">
        <v>1414</v>
      </c>
      <c r="AR1353" s="5" t="s">
        <v>19</v>
      </c>
      <c r="AS1353" s="4" t="s">
        <v>1415</v>
      </c>
      <c r="AT1353" s="5" t="s">
        <v>1416</v>
      </c>
      <c r="AU1353" s="5" t="s">
        <v>41</v>
      </c>
      <c r="AV1353" s="4" t="s">
        <v>1417</v>
      </c>
      <c r="AW1353" s="5" t="s">
        <v>20</v>
      </c>
      <c r="AX1353" s="4" t="s">
        <v>2873</v>
      </c>
      <c r="AY1353" s="5" t="s">
        <v>2876</v>
      </c>
      <c r="AZ1353" s="5" t="s">
        <v>11</v>
      </c>
      <c r="BA1353" s="4" t="s">
        <v>2877</v>
      </c>
      <c r="BB1353" s="5" t="s">
        <v>2878</v>
      </c>
      <c r="BC1353" s="4"/>
      <c r="BD1353" s="5"/>
      <c r="BE1353" s="5"/>
      <c r="BF1353" s="5"/>
      <c r="BG1353" s="4" t="s">
        <v>8045</v>
      </c>
      <c r="BH1353" s="5" t="s">
        <v>1343</v>
      </c>
    </row>
    <row r="1354" spans="1:60" x14ac:dyDescent="0.25">
      <c r="A1354">
        <f t="shared" si="116"/>
        <v>900264</v>
      </c>
      <c r="B1354">
        <f t="shared" si="117"/>
        <v>50125984</v>
      </c>
      <c r="C1354" t="str">
        <f t="shared" si="118"/>
        <v>CC</v>
      </c>
      <c r="D1354" t="str">
        <f t="shared" si="120"/>
        <v>REGION CENTRE EST</v>
      </c>
      <c r="E1354" s="12" t="str">
        <f t="shared" si="119"/>
        <v>TERRAIN</v>
      </c>
      <c r="F1354" s="4" t="s">
        <v>8046</v>
      </c>
      <c r="G1354" s="4" t="s">
        <v>3215</v>
      </c>
      <c r="H1354" s="5">
        <v>2</v>
      </c>
      <c r="I1354" s="5" t="s">
        <v>24</v>
      </c>
      <c r="J1354" s="5"/>
      <c r="K1354" s="5"/>
      <c r="L1354" s="5"/>
      <c r="M1354" s="5" t="s">
        <v>1343</v>
      </c>
      <c r="N1354" s="5"/>
      <c r="O1354" s="6"/>
      <c r="P1354" s="5"/>
      <c r="Q1354" s="5"/>
      <c r="R1354" s="5"/>
      <c r="S1354" s="5"/>
      <c r="T1354" s="5"/>
      <c r="U1354" s="6">
        <v>45627</v>
      </c>
      <c r="V1354" s="4"/>
      <c r="W1354" s="4" t="s">
        <v>1329</v>
      </c>
      <c r="X1354" s="5"/>
      <c r="Y1354" s="5"/>
      <c r="Z1354" s="5"/>
      <c r="AA1354" s="4"/>
      <c r="AB1354" s="5"/>
      <c r="AC1354" s="5"/>
      <c r="AD1354" s="5"/>
      <c r="AE1354" s="5"/>
      <c r="AF1354" s="6"/>
      <c r="AG1354" s="5"/>
      <c r="AH1354" s="5"/>
      <c r="AI1354" s="5"/>
      <c r="AJ1354" s="6"/>
      <c r="AK1354" s="5"/>
      <c r="AL1354" s="6"/>
      <c r="AM1354" s="5"/>
      <c r="AN1354" s="5"/>
      <c r="AO1354" s="5"/>
      <c r="AP1354" s="5" t="s">
        <v>1536</v>
      </c>
      <c r="AQ1354" s="4" t="s">
        <v>12479</v>
      </c>
      <c r="AR1354" s="5" t="s">
        <v>12480</v>
      </c>
      <c r="AS1354" s="4" t="s">
        <v>2290</v>
      </c>
      <c r="AT1354" s="5" t="s">
        <v>2291</v>
      </c>
      <c r="AU1354" s="5" t="s">
        <v>41</v>
      </c>
      <c r="AV1354" s="4" t="s">
        <v>2292</v>
      </c>
      <c r="AW1354" s="5" t="s">
        <v>108</v>
      </c>
      <c r="AX1354" s="4" t="s">
        <v>2460</v>
      </c>
      <c r="AY1354" s="5" t="s">
        <v>2463</v>
      </c>
      <c r="AZ1354" s="5" t="s">
        <v>11</v>
      </c>
      <c r="BA1354" s="4" t="s">
        <v>2464</v>
      </c>
      <c r="BB1354" s="5" t="s">
        <v>2465</v>
      </c>
      <c r="BC1354" s="4" t="s">
        <v>3210</v>
      </c>
      <c r="BD1354" s="5" t="s">
        <v>3214</v>
      </c>
      <c r="BE1354" s="5" t="s">
        <v>25</v>
      </c>
      <c r="BF1354" s="5" t="s">
        <v>1333</v>
      </c>
      <c r="BG1354" s="4" t="s">
        <v>3215</v>
      </c>
      <c r="BH1354" s="5" t="s">
        <v>1343</v>
      </c>
    </row>
    <row r="1355" spans="1:60" x14ac:dyDescent="0.25">
      <c r="A1355">
        <f t="shared" si="116"/>
        <v>900239</v>
      </c>
      <c r="B1355">
        <f t="shared" si="117"/>
        <v>50122936</v>
      </c>
      <c r="C1355" t="str">
        <f t="shared" si="118"/>
        <v>CC</v>
      </c>
      <c r="D1355" t="str">
        <f t="shared" si="120"/>
        <v>REGION ILE DE FRANCE NORD</v>
      </c>
      <c r="E1355" s="12" t="str">
        <f t="shared" si="119"/>
        <v>TERRAIN</v>
      </c>
      <c r="F1355" s="4" t="s">
        <v>8047</v>
      </c>
      <c r="G1355" s="4" t="s">
        <v>8048</v>
      </c>
      <c r="H1355" s="5">
        <v>2</v>
      </c>
      <c r="I1355" s="5" t="s">
        <v>24</v>
      </c>
      <c r="J1355" s="5"/>
      <c r="K1355" s="5"/>
      <c r="L1355" s="5"/>
      <c r="M1355" s="5" t="s">
        <v>1343</v>
      </c>
      <c r="N1355" s="5"/>
      <c r="O1355" s="6"/>
      <c r="P1355" s="5"/>
      <c r="Q1355" s="5"/>
      <c r="R1355" s="5"/>
      <c r="S1355" s="5"/>
      <c r="T1355" s="5"/>
      <c r="U1355" s="6">
        <v>45597</v>
      </c>
      <c r="V1355" s="4"/>
      <c r="W1355" s="4" t="s">
        <v>1329</v>
      </c>
      <c r="X1355" s="5"/>
      <c r="Y1355" s="5"/>
      <c r="Z1355" s="5"/>
      <c r="AA1355" s="4"/>
      <c r="AB1355" s="5"/>
      <c r="AC1355" s="5"/>
      <c r="AD1355" s="5"/>
      <c r="AE1355" s="5"/>
      <c r="AF1355" s="6"/>
      <c r="AG1355" s="5"/>
      <c r="AH1355" s="5"/>
      <c r="AI1355" s="5"/>
      <c r="AJ1355" s="6"/>
      <c r="AK1355" s="5"/>
      <c r="AL1355" s="6"/>
      <c r="AM1355" s="5"/>
      <c r="AN1355" s="5"/>
      <c r="AO1355" s="5"/>
      <c r="AP1355" s="5" t="s">
        <v>12477</v>
      </c>
      <c r="AQ1355" s="4" t="s">
        <v>1351</v>
      </c>
      <c r="AR1355" s="5" t="s">
        <v>12478</v>
      </c>
      <c r="AS1355" s="4" t="s">
        <v>2022</v>
      </c>
      <c r="AT1355" s="5" t="s">
        <v>2023</v>
      </c>
      <c r="AU1355" s="5" t="s">
        <v>41</v>
      </c>
      <c r="AV1355" s="4" t="s">
        <v>2024</v>
      </c>
      <c r="AW1355" s="5" t="s">
        <v>26</v>
      </c>
      <c r="AX1355" s="4" t="s">
        <v>3308</v>
      </c>
      <c r="AY1355" s="5" t="s">
        <v>3309</v>
      </c>
      <c r="AZ1355" s="5" t="s">
        <v>11</v>
      </c>
      <c r="BA1355" s="4" t="s">
        <v>3310</v>
      </c>
      <c r="BB1355" s="5" t="s">
        <v>3311</v>
      </c>
      <c r="BC1355" s="4"/>
      <c r="BD1355" s="5"/>
      <c r="BE1355" s="5"/>
      <c r="BF1355" s="5"/>
      <c r="BG1355" s="4" t="s">
        <v>8048</v>
      </c>
      <c r="BH1355" s="5" t="s">
        <v>1343</v>
      </c>
    </row>
    <row r="1356" spans="1:60" x14ac:dyDescent="0.25">
      <c r="A1356">
        <f t="shared" si="116"/>
        <v>900170</v>
      </c>
      <c r="B1356">
        <f t="shared" si="117"/>
        <v>50116217</v>
      </c>
      <c r="C1356" t="str">
        <f t="shared" si="118"/>
        <v>CC</v>
      </c>
      <c r="D1356" t="str">
        <f t="shared" si="120"/>
        <v>REGION ILE DE FRANCE NORD</v>
      </c>
      <c r="E1356" s="12" t="str">
        <f t="shared" si="119"/>
        <v>TERRAIN</v>
      </c>
      <c r="F1356" s="4" t="s">
        <v>8049</v>
      </c>
      <c r="G1356" s="4" t="s">
        <v>5972</v>
      </c>
      <c r="H1356" s="5">
        <v>2</v>
      </c>
      <c r="I1356" s="5" t="s">
        <v>24</v>
      </c>
      <c r="J1356" s="5"/>
      <c r="K1356" s="5"/>
      <c r="L1356" s="5"/>
      <c r="M1356" s="5" t="s">
        <v>1343</v>
      </c>
      <c r="N1356" s="5"/>
      <c r="O1356" s="5"/>
      <c r="P1356" s="5"/>
      <c r="Q1356" s="5"/>
      <c r="R1356" s="5"/>
      <c r="S1356" s="5"/>
      <c r="T1356" s="5"/>
      <c r="U1356" s="6">
        <v>45627</v>
      </c>
      <c r="V1356" s="4"/>
      <c r="W1356" s="4" t="s">
        <v>1329</v>
      </c>
      <c r="X1356" s="5"/>
      <c r="Y1356" s="5"/>
      <c r="Z1356" s="5"/>
      <c r="AA1356" s="5"/>
      <c r="AB1356" s="5"/>
      <c r="AC1356" s="5"/>
      <c r="AD1356" s="5"/>
      <c r="AE1356" s="5"/>
      <c r="AF1356" s="6"/>
      <c r="AG1356" s="5"/>
      <c r="AH1356" s="5"/>
      <c r="AI1356" s="5"/>
      <c r="AJ1356" s="6"/>
      <c r="AK1356" s="5"/>
      <c r="AL1356" s="6"/>
      <c r="AM1356" s="5"/>
      <c r="AN1356" s="5"/>
      <c r="AO1356" s="5"/>
      <c r="AP1356" s="5" t="s">
        <v>12477</v>
      </c>
      <c r="AQ1356" s="4" t="s">
        <v>1351</v>
      </c>
      <c r="AR1356" s="5" t="s">
        <v>12478</v>
      </c>
      <c r="AS1356" s="4" t="s">
        <v>1898</v>
      </c>
      <c r="AT1356" s="5" t="s">
        <v>1899</v>
      </c>
      <c r="AU1356" s="5" t="s">
        <v>41</v>
      </c>
      <c r="AV1356" s="4" t="s">
        <v>1900</v>
      </c>
      <c r="AW1356" s="5" t="s">
        <v>30</v>
      </c>
      <c r="AX1356" s="4" t="s">
        <v>3793</v>
      </c>
      <c r="AY1356" s="5" t="s">
        <v>3794</v>
      </c>
      <c r="AZ1356" s="5" t="s">
        <v>11</v>
      </c>
      <c r="BA1356" s="4" t="s">
        <v>3795</v>
      </c>
      <c r="BB1356" s="5" t="s">
        <v>3796</v>
      </c>
      <c r="BC1356" s="5" t="s">
        <v>5968</v>
      </c>
      <c r="BD1356" s="5" t="s">
        <v>5971</v>
      </c>
      <c r="BE1356" s="5" t="s">
        <v>25</v>
      </c>
      <c r="BF1356" s="5" t="s">
        <v>1333</v>
      </c>
      <c r="BG1356" s="5" t="s">
        <v>5972</v>
      </c>
      <c r="BH1356" s="5" t="s">
        <v>1343</v>
      </c>
    </row>
    <row r="1357" spans="1:60" x14ac:dyDescent="0.25">
      <c r="A1357">
        <f t="shared" ref="A1357:A1420" si="121">G1357*1</f>
        <v>900139</v>
      </c>
      <c r="B1357">
        <f t="shared" ref="B1357:B1420" si="122">F1357*1</f>
        <v>50113895</v>
      </c>
      <c r="C1357" t="str">
        <f t="shared" ref="C1357:C1420" si="123">IF(LEFT(T1357,4)="ASSI","ASSISTANTE",IF(T1357="100 IMD","IMD",IF(T1357="105 IMD","IMD",IF(T1357="200 IMP","IMP",IF(T1357="310 CMA","IMP","CC")))))</f>
        <v>CC</v>
      </c>
      <c r="D1357" t="str">
        <f t="shared" si="120"/>
        <v>REGION GRAND SUD</v>
      </c>
      <c r="E1357" s="12" t="str">
        <f t="shared" ref="E1357:E1420" si="124">IF(BB1357="OC FICTIVE","EN MISSION","TERRAIN")</f>
        <v>TERRAIN</v>
      </c>
      <c r="F1357" s="4" t="s">
        <v>8050</v>
      </c>
      <c r="G1357" s="4" t="s">
        <v>2867</v>
      </c>
      <c r="H1357" s="5">
        <v>2</v>
      </c>
      <c r="I1357" s="5" t="s">
        <v>24</v>
      </c>
      <c r="J1357" s="5"/>
      <c r="K1357" s="5"/>
      <c r="L1357" s="5"/>
      <c r="M1357" s="5" t="s">
        <v>1343</v>
      </c>
      <c r="N1357" s="5"/>
      <c r="O1357" s="6"/>
      <c r="P1357" s="5"/>
      <c r="Q1357" s="5"/>
      <c r="R1357" s="5"/>
      <c r="S1357" s="5"/>
      <c r="T1357" s="5"/>
      <c r="U1357" s="6">
        <v>45627</v>
      </c>
      <c r="V1357" s="4"/>
      <c r="W1357" s="4" t="s">
        <v>1329</v>
      </c>
      <c r="X1357" s="5"/>
      <c r="Y1357" s="5"/>
      <c r="Z1357" s="5"/>
      <c r="AA1357" s="4"/>
      <c r="AB1357" s="5"/>
      <c r="AC1357" s="5"/>
      <c r="AD1357" s="5"/>
      <c r="AE1357" s="5"/>
      <c r="AF1357" s="6"/>
      <c r="AG1357" s="5"/>
      <c r="AH1357" s="5"/>
      <c r="AI1357" s="5"/>
      <c r="AJ1357" s="6"/>
      <c r="AK1357" s="5"/>
      <c r="AL1357" s="6"/>
      <c r="AM1357" s="5"/>
      <c r="AN1357" s="5"/>
      <c r="AO1357" s="5"/>
      <c r="AP1357" s="5" t="s">
        <v>1335</v>
      </c>
      <c r="AQ1357" s="4" t="s">
        <v>1336</v>
      </c>
      <c r="AR1357" s="5" t="s">
        <v>12476</v>
      </c>
      <c r="AS1357" s="4" t="s">
        <v>1337</v>
      </c>
      <c r="AT1357" s="5" t="s">
        <v>1338</v>
      </c>
      <c r="AU1357" s="5" t="s">
        <v>41</v>
      </c>
      <c r="AV1357" s="4" t="s">
        <v>1339</v>
      </c>
      <c r="AW1357" s="5" t="s">
        <v>76</v>
      </c>
      <c r="AX1357" s="4"/>
      <c r="AY1357" s="5"/>
      <c r="AZ1357" s="5"/>
      <c r="BA1357" s="4" t="s">
        <v>1340</v>
      </c>
      <c r="BB1357" s="5" t="s">
        <v>11118</v>
      </c>
      <c r="BC1357" s="4" t="s">
        <v>2863</v>
      </c>
      <c r="BD1357" s="5" t="s">
        <v>2866</v>
      </c>
      <c r="BE1357" s="5" t="s">
        <v>260</v>
      </c>
      <c r="BF1357" s="5" t="s">
        <v>1333</v>
      </c>
      <c r="BG1357" s="4" t="s">
        <v>2867</v>
      </c>
      <c r="BH1357" s="5" t="s">
        <v>1343</v>
      </c>
    </row>
    <row r="1358" spans="1:60" x14ac:dyDescent="0.25">
      <c r="A1358">
        <f t="shared" si="121"/>
        <v>900127</v>
      </c>
      <c r="B1358">
        <f t="shared" si="122"/>
        <v>50111133</v>
      </c>
      <c r="C1358" t="str">
        <f t="shared" si="123"/>
        <v>CC</v>
      </c>
      <c r="D1358" t="str">
        <f t="shared" si="120"/>
        <v>REGION GRAND SUD</v>
      </c>
      <c r="E1358" s="12" t="str">
        <f t="shared" si="124"/>
        <v>TERRAIN</v>
      </c>
      <c r="F1358" s="4" t="s">
        <v>8051</v>
      </c>
      <c r="G1358" s="4" t="s">
        <v>8052</v>
      </c>
      <c r="H1358" s="5">
        <v>2</v>
      </c>
      <c r="I1358" s="5" t="s">
        <v>24</v>
      </c>
      <c r="J1358" s="5"/>
      <c r="K1358" s="5"/>
      <c r="L1358" s="5"/>
      <c r="M1358" s="5" t="s">
        <v>1343</v>
      </c>
      <c r="N1358" s="5"/>
      <c r="O1358" s="5"/>
      <c r="P1358" s="5"/>
      <c r="Q1358" s="5"/>
      <c r="R1358" s="5"/>
      <c r="S1358" s="5"/>
      <c r="T1358" s="5"/>
      <c r="U1358" s="6">
        <v>45474</v>
      </c>
      <c r="V1358" s="5"/>
      <c r="W1358" s="4" t="s">
        <v>1329</v>
      </c>
      <c r="X1358" s="5"/>
      <c r="Y1358" s="5"/>
      <c r="Z1358" s="5"/>
      <c r="AA1358" s="5"/>
      <c r="AB1358" s="5"/>
      <c r="AC1358" s="5"/>
      <c r="AD1358" s="5"/>
      <c r="AE1358" s="5"/>
      <c r="AF1358" s="5"/>
      <c r="AG1358" s="5"/>
      <c r="AH1358" s="5"/>
      <c r="AI1358" s="5"/>
      <c r="AJ1358" s="5"/>
      <c r="AK1358" s="5"/>
      <c r="AL1358" s="5"/>
      <c r="AM1358" s="5"/>
      <c r="AN1358" s="5"/>
      <c r="AO1358" s="5"/>
      <c r="AP1358" s="5" t="s">
        <v>1335</v>
      </c>
      <c r="AQ1358" s="4" t="s">
        <v>1336</v>
      </c>
      <c r="AR1358" s="5" t="s">
        <v>12476</v>
      </c>
      <c r="AS1358" s="4" t="s">
        <v>1337</v>
      </c>
      <c r="AT1358" s="5" t="s">
        <v>1338</v>
      </c>
      <c r="AU1358" s="5" t="s">
        <v>41</v>
      </c>
      <c r="AV1358" s="4" t="s">
        <v>1339</v>
      </c>
      <c r="AW1358" s="5" t="s">
        <v>76</v>
      </c>
      <c r="AX1358" s="4" t="s">
        <v>2171</v>
      </c>
      <c r="AY1358" s="5" t="s">
        <v>2172</v>
      </c>
      <c r="AZ1358" s="5" t="s">
        <v>11</v>
      </c>
      <c r="BA1358" s="4" t="s">
        <v>2173</v>
      </c>
      <c r="BB1358" s="5" t="s">
        <v>2174</v>
      </c>
      <c r="BC1358" s="5" t="s">
        <v>8053</v>
      </c>
      <c r="BD1358" s="5" t="s">
        <v>8054</v>
      </c>
      <c r="BE1358" s="5" t="s">
        <v>65</v>
      </c>
      <c r="BF1358" s="5" t="s">
        <v>1333</v>
      </c>
      <c r="BG1358" s="5" t="s">
        <v>8052</v>
      </c>
      <c r="BH1358" s="5" t="s">
        <v>1343</v>
      </c>
    </row>
    <row r="1359" spans="1:60" x14ac:dyDescent="0.25">
      <c r="A1359">
        <f t="shared" si="121"/>
        <v>900115</v>
      </c>
      <c r="B1359">
        <f t="shared" si="122"/>
        <v>50109498</v>
      </c>
      <c r="C1359" t="str">
        <f t="shared" si="123"/>
        <v>CC</v>
      </c>
      <c r="D1359" t="str">
        <f t="shared" si="120"/>
        <v>REGION GRAND OUEST</v>
      </c>
      <c r="E1359" s="12" t="str">
        <f t="shared" si="124"/>
        <v>TERRAIN</v>
      </c>
      <c r="F1359" s="4" t="s">
        <v>8055</v>
      </c>
      <c r="G1359" s="4" t="s">
        <v>6125</v>
      </c>
      <c r="H1359" s="5">
        <v>2</v>
      </c>
      <c r="I1359" s="5" t="s">
        <v>24</v>
      </c>
      <c r="J1359" s="5"/>
      <c r="K1359" s="5"/>
      <c r="L1359" s="5"/>
      <c r="M1359" s="5" t="s">
        <v>1343</v>
      </c>
      <c r="N1359" s="5"/>
      <c r="O1359" s="5"/>
      <c r="P1359" s="5"/>
      <c r="Q1359" s="5"/>
      <c r="R1359" s="5"/>
      <c r="S1359" s="5"/>
      <c r="T1359" s="5"/>
      <c r="U1359" s="6">
        <v>45566</v>
      </c>
      <c r="V1359" s="5"/>
      <c r="W1359" s="4" t="s">
        <v>1329</v>
      </c>
      <c r="X1359" s="5"/>
      <c r="Y1359" s="5"/>
      <c r="Z1359" s="5"/>
      <c r="AA1359" s="4"/>
      <c r="AB1359" s="5"/>
      <c r="AC1359" s="5"/>
      <c r="AD1359" s="5"/>
      <c r="AE1359" s="5"/>
      <c r="AF1359" s="5"/>
      <c r="AG1359" s="5"/>
      <c r="AH1359" s="5"/>
      <c r="AI1359" s="5"/>
      <c r="AJ1359" s="5"/>
      <c r="AK1359" s="5"/>
      <c r="AL1359" s="5"/>
      <c r="AM1359" s="5"/>
      <c r="AN1359" s="5"/>
      <c r="AO1359" s="5"/>
      <c r="AP1359" s="5" t="s">
        <v>1413</v>
      </c>
      <c r="AQ1359" s="4" t="s">
        <v>1414</v>
      </c>
      <c r="AR1359" s="5" t="s">
        <v>19</v>
      </c>
      <c r="AS1359" s="4" t="s">
        <v>1549</v>
      </c>
      <c r="AT1359" s="5" t="s">
        <v>1550</v>
      </c>
      <c r="AU1359" s="5" t="s">
        <v>41</v>
      </c>
      <c r="AV1359" s="4" t="s">
        <v>1551</v>
      </c>
      <c r="AW1359" s="5" t="s">
        <v>135</v>
      </c>
      <c r="AX1359" s="4" t="s">
        <v>2530</v>
      </c>
      <c r="AY1359" s="5" t="s">
        <v>2531</v>
      </c>
      <c r="AZ1359" s="5" t="s">
        <v>11</v>
      </c>
      <c r="BA1359" s="4" t="s">
        <v>2532</v>
      </c>
      <c r="BB1359" s="5" t="s">
        <v>2533</v>
      </c>
      <c r="BC1359" s="5" t="s">
        <v>6122</v>
      </c>
      <c r="BD1359" s="5" t="s">
        <v>6124</v>
      </c>
      <c r="BE1359" s="5" t="s">
        <v>25</v>
      </c>
      <c r="BF1359" s="5" t="s">
        <v>1333</v>
      </c>
      <c r="BG1359" s="4" t="s">
        <v>6125</v>
      </c>
      <c r="BH1359" s="5" t="s">
        <v>1343</v>
      </c>
    </row>
    <row r="1360" spans="1:60" x14ac:dyDescent="0.25">
      <c r="A1360">
        <f t="shared" si="121"/>
        <v>900089</v>
      </c>
      <c r="B1360">
        <f t="shared" si="122"/>
        <v>50107494</v>
      </c>
      <c r="C1360" t="str">
        <f t="shared" si="123"/>
        <v>CC</v>
      </c>
      <c r="D1360" t="str">
        <f t="shared" si="120"/>
        <v>REGION GRAND SUD</v>
      </c>
      <c r="E1360" s="12" t="str">
        <f t="shared" si="124"/>
        <v>TERRAIN</v>
      </c>
      <c r="F1360" s="4" t="s">
        <v>8056</v>
      </c>
      <c r="G1360" s="4" t="s">
        <v>7940</v>
      </c>
      <c r="H1360" s="5">
        <v>2</v>
      </c>
      <c r="I1360" s="5" t="s">
        <v>24</v>
      </c>
      <c r="J1360" s="5"/>
      <c r="K1360" s="5"/>
      <c r="L1360" s="5"/>
      <c r="M1360" s="5" t="s">
        <v>1343</v>
      </c>
      <c r="N1360" s="5"/>
      <c r="O1360" s="5"/>
      <c r="P1360" s="5"/>
      <c r="Q1360" s="5"/>
      <c r="R1360" s="5"/>
      <c r="S1360" s="5"/>
      <c r="T1360" s="5"/>
      <c r="U1360" s="6">
        <v>45566</v>
      </c>
      <c r="V1360" s="5"/>
      <c r="W1360" s="4" t="s">
        <v>1329</v>
      </c>
      <c r="X1360" s="5"/>
      <c r="Y1360" s="5"/>
      <c r="Z1360" s="5"/>
      <c r="AA1360" s="4"/>
      <c r="AB1360" s="5"/>
      <c r="AC1360" s="5"/>
      <c r="AD1360" s="5"/>
      <c r="AE1360" s="5"/>
      <c r="AF1360" s="5"/>
      <c r="AG1360" s="5"/>
      <c r="AH1360" s="5"/>
      <c r="AI1360" s="5"/>
      <c r="AJ1360" s="5"/>
      <c r="AK1360" s="5"/>
      <c r="AL1360" s="5"/>
      <c r="AM1360" s="5"/>
      <c r="AN1360" s="5"/>
      <c r="AO1360" s="5"/>
      <c r="AP1360" s="5" t="s">
        <v>1335</v>
      </c>
      <c r="AQ1360" s="4" t="s">
        <v>1336</v>
      </c>
      <c r="AR1360" s="5" t="s">
        <v>12476</v>
      </c>
      <c r="AS1360" s="4" t="s">
        <v>1427</v>
      </c>
      <c r="AT1360" s="5" t="s">
        <v>1428</v>
      </c>
      <c r="AU1360" s="5" t="s">
        <v>41</v>
      </c>
      <c r="AV1360" s="4" t="s">
        <v>1429</v>
      </c>
      <c r="AW1360" s="5" t="s">
        <v>129</v>
      </c>
      <c r="AX1360" s="4"/>
      <c r="AY1360" s="5"/>
      <c r="AZ1360" s="5"/>
      <c r="BA1360" s="4" t="s">
        <v>1768</v>
      </c>
      <c r="BB1360" s="5" t="s">
        <v>1769</v>
      </c>
      <c r="BC1360" s="5" t="s">
        <v>7938</v>
      </c>
      <c r="BD1360" s="5" t="s">
        <v>7939</v>
      </c>
      <c r="BE1360" s="5" t="s">
        <v>245</v>
      </c>
      <c r="BF1360" s="5" t="s">
        <v>1333</v>
      </c>
      <c r="BG1360" s="4" t="s">
        <v>7940</v>
      </c>
      <c r="BH1360" s="5" t="s">
        <v>1343</v>
      </c>
    </row>
    <row r="1361" spans="1:60" x14ac:dyDescent="0.25">
      <c r="A1361">
        <f t="shared" si="121"/>
        <v>900087</v>
      </c>
      <c r="B1361">
        <f t="shared" si="122"/>
        <v>50107294</v>
      </c>
      <c r="C1361" t="str">
        <f t="shared" si="123"/>
        <v>CC</v>
      </c>
      <c r="D1361" t="str">
        <f t="shared" si="120"/>
        <v>REGION GRAND SUD</v>
      </c>
      <c r="E1361" s="12" t="str">
        <f t="shared" si="124"/>
        <v>TERRAIN</v>
      </c>
      <c r="F1361" s="4" t="s">
        <v>8057</v>
      </c>
      <c r="G1361" s="4" t="s">
        <v>6188</v>
      </c>
      <c r="H1361" s="5">
        <v>2</v>
      </c>
      <c r="I1361" s="5" t="s">
        <v>24</v>
      </c>
      <c r="J1361" s="5"/>
      <c r="K1361" s="5"/>
      <c r="L1361" s="5"/>
      <c r="M1361" s="5" t="s">
        <v>1343</v>
      </c>
      <c r="N1361" s="5"/>
      <c r="O1361" s="5"/>
      <c r="P1361" s="5"/>
      <c r="Q1361" s="5"/>
      <c r="R1361" s="5"/>
      <c r="S1361" s="5"/>
      <c r="T1361" s="5"/>
      <c r="U1361" s="6">
        <v>45566</v>
      </c>
      <c r="V1361" s="5"/>
      <c r="W1361" s="4" t="s">
        <v>1329</v>
      </c>
      <c r="X1361" s="5"/>
      <c r="Y1361" s="5"/>
      <c r="Z1361" s="5"/>
      <c r="AA1361" s="4"/>
      <c r="AB1361" s="5"/>
      <c r="AC1361" s="5"/>
      <c r="AD1361" s="5"/>
      <c r="AE1361" s="5"/>
      <c r="AF1361" s="5"/>
      <c r="AG1361" s="5"/>
      <c r="AH1361" s="5"/>
      <c r="AI1361" s="5"/>
      <c r="AJ1361" s="5"/>
      <c r="AK1361" s="5"/>
      <c r="AL1361" s="5"/>
      <c r="AM1361" s="5"/>
      <c r="AN1361" s="5"/>
      <c r="AO1361" s="5"/>
      <c r="AP1361" s="5" t="s">
        <v>1335</v>
      </c>
      <c r="AQ1361" s="4" t="s">
        <v>1336</v>
      </c>
      <c r="AR1361" s="5" t="s">
        <v>12476</v>
      </c>
      <c r="AS1361" s="4" t="s">
        <v>1403</v>
      </c>
      <c r="AT1361" s="5" t="s">
        <v>1404</v>
      </c>
      <c r="AU1361" s="5" t="s">
        <v>41</v>
      </c>
      <c r="AV1361" s="4" t="s">
        <v>1405</v>
      </c>
      <c r="AW1361" s="5" t="s">
        <v>61</v>
      </c>
      <c r="AX1361" s="4" t="s">
        <v>1842</v>
      </c>
      <c r="AY1361" s="5" t="s">
        <v>1843</v>
      </c>
      <c r="AZ1361" s="5" t="s">
        <v>11</v>
      </c>
      <c r="BA1361" s="4" t="s">
        <v>1844</v>
      </c>
      <c r="BB1361" s="5" t="s">
        <v>1845</v>
      </c>
      <c r="BC1361" s="5" t="s">
        <v>6185</v>
      </c>
      <c r="BD1361" s="5" t="s">
        <v>6187</v>
      </c>
      <c r="BE1361" s="5" t="s">
        <v>25</v>
      </c>
      <c r="BF1361" s="5" t="s">
        <v>1333</v>
      </c>
      <c r="BG1361" s="4" t="s">
        <v>6188</v>
      </c>
      <c r="BH1361" s="5" t="s">
        <v>1343</v>
      </c>
    </row>
    <row r="1362" spans="1:60" x14ac:dyDescent="0.25">
      <c r="A1362">
        <f t="shared" si="121"/>
        <v>900081</v>
      </c>
      <c r="B1362">
        <f t="shared" si="122"/>
        <v>50106825</v>
      </c>
      <c r="C1362" t="str">
        <f t="shared" si="123"/>
        <v>CC</v>
      </c>
      <c r="D1362" t="str">
        <f t="shared" si="120"/>
        <v>REGION GRAND OUEST</v>
      </c>
      <c r="E1362" s="12" t="str">
        <f t="shared" si="124"/>
        <v>TERRAIN</v>
      </c>
      <c r="F1362" s="4" t="s">
        <v>8058</v>
      </c>
      <c r="G1362" s="4" t="s">
        <v>8059</v>
      </c>
      <c r="H1362" s="5">
        <v>2</v>
      </c>
      <c r="I1362" s="5" t="s">
        <v>8060</v>
      </c>
      <c r="J1362" s="5"/>
      <c r="K1362" s="5"/>
      <c r="L1362" s="5"/>
      <c r="M1362" s="5" t="s">
        <v>1343</v>
      </c>
      <c r="N1362" s="5"/>
      <c r="O1362" s="5"/>
      <c r="P1362" s="5"/>
      <c r="Q1362" s="5"/>
      <c r="R1362" s="5"/>
      <c r="S1362" s="5"/>
      <c r="T1362" s="5"/>
      <c r="U1362" s="6">
        <v>45597</v>
      </c>
      <c r="V1362" s="5"/>
      <c r="W1362" s="4" t="s">
        <v>1329</v>
      </c>
      <c r="X1362" s="5"/>
      <c r="Y1362" s="5"/>
      <c r="Z1362" s="5"/>
      <c r="AA1362" s="4" t="s">
        <v>1773</v>
      </c>
      <c r="AB1362" s="5"/>
      <c r="AC1362" s="5"/>
      <c r="AD1362" s="5"/>
      <c r="AE1362" s="5"/>
      <c r="AF1362" s="5"/>
      <c r="AG1362" s="5"/>
      <c r="AH1362" s="5"/>
      <c r="AI1362" s="5"/>
      <c r="AJ1362" s="5"/>
      <c r="AK1362" s="5"/>
      <c r="AL1362" s="5"/>
      <c r="AM1362" s="5"/>
      <c r="AN1362" s="5"/>
      <c r="AO1362" s="5"/>
      <c r="AP1362" s="5" t="s">
        <v>1413</v>
      </c>
      <c r="AQ1362" s="4" t="s">
        <v>1414</v>
      </c>
      <c r="AR1362" s="5" t="s">
        <v>19</v>
      </c>
      <c r="AS1362" s="4" t="s">
        <v>2225</v>
      </c>
      <c r="AT1362" s="5" t="s">
        <v>2226</v>
      </c>
      <c r="AU1362" s="5" t="s">
        <v>41</v>
      </c>
      <c r="AV1362" s="4" t="s">
        <v>2227</v>
      </c>
      <c r="AW1362" s="5" t="s">
        <v>89</v>
      </c>
      <c r="AX1362" s="4"/>
      <c r="AY1362" s="5"/>
      <c r="AZ1362" s="5"/>
      <c r="BA1362" s="4" t="s">
        <v>7066</v>
      </c>
      <c r="BB1362" s="5" t="s">
        <v>7067</v>
      </c>
      <c r="BC1362" s="4"/>
      <c r="BD1362" s="5"/>
      <c r="BE1362" s="5"/>
      <c r="BF1362" s="5"/>
      <c r="BG1362" s="4" t="s">
        <v>8059</v>
      </c>
      <c r="BH1362" s="5" t="s">
        <v>1343</v>
      </c>
    </row>
    <row r="1363" spans="1:60" x14ac:dyDescent="0.25">
      <c r="A1363">
        <f t="shared" si="121"/>
        <v>993755</v>
      </c>
      <c r="B1363">
        <f t="shared" si="122"/>
        <v>50101978</v>
      </c>
      <c r="C1363" t="str">
        <f t="shared" si="123"/>
        <v>CC</v>
      </c>
      <c r="D1363" t="str">
        <f t="shared" si="120"/>
        <v>REGION ILE DE FRANCE NORD</v>
      </c>
      <c r="E1363" s="12" t="str">
        <f t="shared" si="124"/>
        <v>TERRAIN</v>
      </c>
      <c r="F1363" s="4" t="s">
        <v>8061</v>
      </c>
      <c r="G1363" s="4" t="s">
        <v>8062</v>
      </c>
      <c r="H1363" s="5">
        <v>2</v>
      </c>
      <c r="I1363" s="5" t="s">
        <v>6943</v>
      </c>
      <c r="J1363" s="5"/>
      <c r="K1363" s="5"/>
      <c r="L1363" s="5"/>
      <c r="M1363" s="5" t="s">
        <v>1343</v>
      </c>
      <c r="N1363" s="5"/>
      <c r="O1363" s="5"/>
      <c r="P1363" s="5"/>
      <c r="Q1363" s="5"/>
      <c r="R1363" s="5"/>
      <c r="S1363" s="5"/>
      <c r="T1363" s="5"/>
      <c r="U1363" s="6">
        <v>45597</v>
      </c>
      <c r="V1363" s="5"/>
      <c r="W1363" s="4" t="s">
        <v>1329</v>
      </c>
      <c r="X1363" s="5"/>
      <c r="Y1363" s="5"/>
      <c r="Z1363" s="5"/>
      <c r="AA1363" s="4" t="s">
        <v>7284</v>
      </c>
      <c r="AB1363" s="5"/>
      <c r="AC1363" s="5"/>
      <c r="AD1363" s="5"/>
      <c r="AE1363" s="5"/>
      <c r="AF1363" s="5"/>
      <c r="AG1363" s="5"/>
      <c r="AH1363" s="5"/>
      <c r="AI1363" s="5"/>
      <c r="AJ1363" s="5"/>
      <c r="AK1363" s="5"/>
      <c r="AL1363" s="5"/>
      <c r="AM1363" s="5"/>
      <c r="AN1363" s="5"/>
      <c r="AO1363" s="5"/>
      <c r="AP1363" s="5" t="s">
        <v>12477</v>
      </c>
      <c r="AQ1363" s="4" t="s">
        <v>1351</v>
      </c>
      <c r="AR1363" s="5" t="s">
        <v>12478</v>
      </c>
      <c r="AS1363" s="4" t="s">
        <v>1450</v>
      </c>
      <c r="AT1363" s="5" t="s">
        <v>1451</v>
      </c>
      <c r="AU1363" s="5" t="s">
        <v>41</v>
      </c>
      <c r="AV1363" s="4" t="s">
        <v>1452</v>
      </c>
      <c r="AW1363" s="5" t="s">
        <v>230</v>
      </c>
      <c r="AX1363" s="4" t="s">
        <v>1453</v>
      </c>
      <c r="AY1363" s="5" t="s">
        <v>1454</v>
      </c>
      <c r="AZ1363" s="5" t="s">
        <v>11</v>
      </c>
      <c r="BA1363" s="4" t="s">
        <v>1455</v>
      </c>
      <c r="BB1363" s="5" t="s">
        <v>1456</v>
      </c>
      <c r="BC1363" s="4"/>
      <c r="BD1363" s="5"/>
      <c r="BE1363" s="5"/>
      <c r="BF1363" s="5"/>
      <c r="BG1363" s="4" t="s">
        <v>8062</v>
      </c>
      <c r="BH1363" s="5" t="s">
        <v>1343</v>
      </c>
    </row>
    <row r="1364" spans="1:60" x14ac:dyDescent="0.25">
      <c r="A1364">
        <f t="shared" si="121"/>
        <v>993737</v>
      </c>
      <c r="B1364">
        <f t="shared" si="122"/>
        <v>50101970</v>
      </c>
      <c r="C1364" t="str">
        <f t="shared" si="123"/>
        <v>CC</v>
      </c>
      <c r="D1364" t="str">
        <f t="shared" si="120"/>
        <v>REGION GRAND SUD</v>
      </c>
      <c r="E1364" s="12" t="str">
        <f t="shared" si="124"/>
        <v>TERRAIN</v>
      </c>
      <c r="F1364" s="4" t="s">
        <v>8063</v>
      </c>
      <c r="G1364" s="4" t="s">
        <v>8064</v>
      </c>
      <c r="H1364" s="5">
        <v>2</v>
      </c>
      <c r="I1364" s="5" t="s">
        <v>6943</v>
      </c>
      <c r="J1364" s="5"/>
      <c r="K1364" s="5"/>
      <c r="L1364" s="5"/>
      <c r="M1364" s="5" t="s">
        <v>1343</v>
      </c>
      <c r="N1364" s="5"/>
      <c r="O1364" s="5"/>
      <c r="P1364" s="5"/>
      <c r="Q1364" s="5"/>
      <c r="R1364" s="5"/>
      <c r="S1364" s="5"/>
      <c r="T1364" s="5"/>
      <c r="U1364" s="6">
        <v>45474</v>
      </c>
      <c r="V1364" s="5"/>
      <c r="W1364" s="4" t="s">
        <v>1329</v>
      </c>
      <c r="X1364" s="5"/>
      <c r="Y1364" s="5"/>
      <c r="Z1364" s="5"/>
      <c r="AA1364" s="4" t="s">
        <v>6551</v>
      </c>
      <c r="AB1364" s="5"/>
      <c r="AC1364" s="5"/>
      <c r="AD1364" s="5"/>
      <c r="AE1364" s="5"/>
      <c r="AF1364" s="5"/>
      <c r="AG1364" s="5"/>
      <c r="AH1364" s="5"/>
      <c r="AI1364" s="5"/>
      <c r="AJ1364" s="5"/>
      <c r="AK1364" s="5"/>
      <c r="AL1364" s="5"/>
      <c r="AM1364" s="5"/>
      <c r="AN1364" s="5"/>
      <c r="AO1364" s="5"/>
      <c r="AP1364" s="5" t="s">
        <v>1335</v>
      </c>
      <c r="AQ1364" s="4" t="s">
        <v>1336</v>
      </c>
      <c r="AR1364" s="5" t="s">
        <v>12476</v>
      </c>
      <c r="AS1364" s="4" t="s">
        <v>1337</v>
      </c>
      <c r="AT1364" s="5" t="s">
        <v>1338</v>
      </c>
      <c r="AU1364" s="5" t="s">
        <v>41</v>
      </c>
      <c r="AV1364" s="4" t="s">
        <v>1339</v>
      </c>
      <c r="AW1364" s="5" t="s">
        <v>76</v>
      </c>
      <c r="AX1364" s="4" t="s">
        <v>2242</v>
      </c>
      <c r="AY1364" s="5" t="s">
        <v>2243</v>
      </c>
      <c r="AZ1364" s="5" t="s">
        <v>11</v>
      </c>
      <c r="BA1364" s="4" t="s">
        <v>2244</v>
      </c>
      <c r="BB1364" s="5" t="s">
        <v>2245</v>
      </c>
      <c r="BC1364" s="4"/>
      <c r="BD1364" s="5"/>
      <c r="BE1364" s="5"/>
      <c r="BF1364" s="5"/>
      <c r="BG1364" s="4" t="s">
        <v>8064</v>
      </c>
      <c r="BH1364" s="5" t="s">
        <v>1343</v>
      </c>
    </row>
    <row r="1365" spans="1:60" x14ac:dyDescent="0.25">
      <c r="A1365">
        <f t="shared" si="121"/>
        <v>993736</v>
      </c>
      <c r="B1365">
        <f t="shared" si="122"/>
        <v>50101969</v>
      </c>
      <c r="C1365" t="str">
        <f t="shared" si="123"/>
        <v>CC</v>
      </c>
      <c r="D1365" t="str">
        <f t="shared" si="120"/>
        <v>REGION GRAND SUD</v>
      </c>
      <c r="E1365" s="12" t="str">
        <f t="shared" si="124"/>
        <v>TERRAIN</v>
      </c>
      <c r="F1365" s="4" t="s">
        <v>8065</v>
      </c>
      <c r="G1365" s="4" t="s">
        <v>8066</v>
      </c>
      <c r="H1365" s="5">
        <v>2</v>
      </c>
      <c r="I1365" s="5" t="s">
        <v>8060</v>
      </c>
      <c r="J1365" s="5"/>
      <c r="K1365" s="5"/>
      <c r="L1365" s="5"/>
      <c r="M1365" s="5" t="s">
        <v>1343</v>
      </c>
      <c r="N1365" s="5"/>
      <c r="O1365" s="5"/>
      <c r="P1365" s="5"/>
      <c r="Q1365" s="5"/>
      <c r="R1365" s="5"/>
      <c r="S1365" s="5"/>
      <c r="T1365" s="5"/>
      <c r="U1365" s="6">
        <v>45474</v>
      </c>
      <c r="V1365" s="5"/>
      <c r="W1365" s="4" t="s">
        <v>1329</v>
      </c>
      <c r="X1365" s="5"/>
      <c r="Y1365" s="5"/>
      <c r="Z1365" s="5"/>
      <c r="AA1365" s="4" t="s">
        <v>4828</v>
      </c>
      <c r="AB1365" s="5"/>
      <c r="AC1365" s="5"/>
      <c r="AD1365" s="5"/>
      <c r="AE1365" s="5"/>
      <c r="AF1365" s="5"/>
      <c r="AG1365" s="5"/>
      <c r="AH1365" s="5"/>
      <c r="AI1365" s="5"/>
      <c r="AJ1365" s="5"/>
      <c r="AK1365" s="5"/>
      <c r="AL1365" s="5"/>
      <c r="AM1365" s="5"/>
      <c r="AN1365" s="5"/>
      <c r="AO1365" s="5"/>
      <c r="AP1365" s="5" t="s">
        <v>1335</v>
      </c>
      <c r="AQ1365" s="4" t="s">
        <v>1336</v>
      </c>
      <c r="AR1365" s="5" t="s">
        <v>12476</v>
      </c>
      <c r="AS1365" s="4" t="s">
        <v>1337</v>
      </c>
      <c r="AT1365" s="5" t="s">
        <v>1338</v>
      </c>
      <c r="AU1365" s="5" t="s">
        <v>41</v>
      </c>
      <c r="AV1365" s="4" t="s">
        <v>1339</v>
      </c>
      <c r="AW1365" s="5" t="s">
        <v>76</v>
      </c>
      <c r="AX1365" s="4" t="s">
        <v>2242</v>
      </c>
      <c r="AY1365" s="5" t="s">
        <v>2243</v>
      </c>
      <c r="AZ1365" s="5" t="s">
        <v>11</v>
      </c>
      <c r="BA1365" s="4" t="s">
        <v>2244</v>
      </c>
      <c r="BB1365" s="5" t="s">
        <v>2245</v>
      </c>
      <c r="BC1365" s="5"/>
      <c r="BD1365" s="5"/>
      <c r="BE1365" s="5"/>
      <c r="BF1365" s="5"/>
      <c r="BG1365" s="4" t="s">
        <v>8066</v>
      </c>
      <c r="BH1365" s="5" t="s">
        <v>1343</v>
      </c>
    </row>
    <row r="1366" spans="1:60" x14ac:dyDescent="0.25">
      <c r="A1366">
        <f t="shared" si="121"/>
        <v>993734</v>
      </c>
      <c r="B1366">
        <f t="shared" si="122"/>
        <v>50101967</v>
      </c>
      <c r="C1366" t="str">
        <f t="shared" si="123"/>
        <v>CC</v>
      </c>
      <c r="D1366" t="str">
        <f t="shared" si="120"/>
        <v>REGION GRAND SUD</v>
      </c>
      <c r="E1366" s="12" t="str">
        <f t="shared" si="124"/>
        <v>TERRAIN</v>
      </c>
      <c r="F1366" s="4" t="s">
        <v>8067</v>
      </c>
      <c r="G1366" s="4" t="s">
        <v>8068</v>
      </c>
      <c r="H1366" s="5">
        <v>2</v>
      </c>
      <c r="I1366" s="5" t="s">
        <v>6943</v>
      </c>
      <c r="J1366" s="5"/>
      <c r="K1366" s="5"/>
      <c r="L1366" s="5"/>
      <c r="M1366" s="5" t="s">
        <v>1343</v>
      </c>
      <c r="N1366" s="5"/>
      <c r="O1366" s="5"/>
      <c r="P1366" s="5"/>
      <c r="Q1366" s="5"/>
      <c r="R1366" s="5"/>
      <c r="S1366" s="5"/>
      <c r="T1366" s="5"/>
      <c r="U1366" s="6">
        <v>45474</v>
      </c>
      <c r="V1366" s="5"/>
      <c r="W1366" s="4" t="s">
        <v>1329</v>
      </c>
      <c r="X1366" s="5"/>
      <c r="Y1366" s="5"/>
      <c r="Z1366" s="5"/>
      <c r="AA1366" s="4" t="s">
        <v>6699</v>
      </c>
      <c r="AB1366" s="5"/>
      <c r="AC1366" s="5"/>
      <c r="AD1366" s="5"/>
      <c r="AE1366" s="5"/>
      <c r="AF1366" s="5"/>
      <c r="AG1366" s="5"/>
      <c r="AH1366" s="5"/>
      <c r="AI1366" s="5"/>
      <c r="AJ1366" s="5"/>
      <c r="AK1366" s="5"/>
      <c r="AL1366" s="5"/>
      <c r="AM1366" s="5"/>
      <c r="AN1366" s="5"/>
      <c r="AO1366" s="5"/>
      <c r="AP1366" s="5" t="s">
        <v>1335</v>
      </c>
      <c r="AQ1366" s="4" t="s">
        <v>1336</v>
      </c>
      <c r="AR1366" s="5" t="s">
        <v>12476</v>
      </c>
      <c r="AS1366" s="4" t="s">
        <v>1337</v>
      </c>
      <c r="AT1366" s="5" t="s">
        <v>1338</v>
      </c>
      <c r="AU1366" s="5" t="s">
        <v>41</v>
      </c>
      <c r="AV1366" s="4" t="s">
        <v>1339</v>
      </c>
      <c r="AW1366" s="5" t="s">
        <v>76</v>
      </c>
      <c r="AX1366" s="4" t="s">
        <v>2242</v>
      </c>
      <c r="AY1366" s="5" t="s">
        <v>2243</v>
      </c>
      <c r="AZ1366" s="5" t="s">
        <v>11</v>
      </c>
      <c r="BA1366" s="4" t="s">
        <v>2244</v>
      </c>
      <c r="BB1366" s="5" t="s">
        <v>2245</v>
      </c>
      <c r="BC1366" s="5"/>
      <c r="BD1366" s="5"/>
      <c r="BE1366" s="5"/>
      <c r="BF1366" s="5"/>
      <c r="BG1366" s="4" t="s">
        <v>8068</v>
      </c>
      <c r="BH1366" s="5" t="s">
        <v>1343</v>
      </c>
    </row>
    <row r="1367" spans="1:60" x14ac:dyDescent="0.25">
      <c r="A1367">
        <f t="shared" si="121"/>
        <v>993732</v>
      </c>
      <c r="B1367">
        <f t="shared" si="122"/>
        <v>50101965</v>
      </c>
      <c r="C1367" t="str">
        <f t="shared" si="123"/>
        <v>CC</v>
      </c>
      <c r="D1367" t="str">
        <f t="shared" si="120"/>
        <v>REGION GRAND SUD</v>
      </c>
      <c r="E1367" s="12" t="str">
        <f t="shared" si="124"/>
        <v>TERRAIN</v>
      </c>
      <c r="F1367" s="4" t="s">
        <v>8069</v>
      </c>
      <c r="G1367" s="4" t="s">
        <v>8070</v>
      </c>
      <c r="H1367" s="5">
        <v>2</v>
      </c>
      <c r="I1367" s="5" t="s">
        <v>6943</v>
      </c>
      <c r="J1367" s="5"/>
      <c r="K1367" s="5"/>
      <c r="L1367" s="5"/>
      <c r="M1367" s="5" t="s">
        <v>1343</v>
      </c>
      <c r="N1367" s="5"/>
      <c r="O1367" s="5"/>
      <c r="P1367" s="5"/>
      <c r="Q1367" s="5"/>
      <c r="R1367" s="5"/>
      <c r="S1367" s="5"/>
      <c r="T1367" s="5"/>
      <c r="U1367" s="6">
        <v>45627</v>
      </c>
      <c r="V1367" s="5"/>
      <c r="W1367" s="4" t="s">
        <v>1329</v>
      </c>
      <c r="X1367" s="5"/>
      <c r="Y1367" s="5"/>
      <c r="Z1367" s="5"/>
      <c r="AA1367" s="4" t="s">
        <v>8071</v>
      </c>
      <c r="AB1367" s="5"/>
      <c r="AC1367" s="5"/>
      <c r="AD1367" s="5"/>
      <c r="AE1367" s="5"/>
      <c r="AF1367" s="5"/>
      <c r="AG1367" s="5"/>
      <c r="AH1367" s="5"/>
      <c r="AI1367" s="5"/>
      <c r="AJ1367" s="5"/>
      <c r="AK1367" s="5"/>
      <c r="AL1367" s="5"/>
      <c r="AM1367" s="5"/>
      <c r="AN1367" s="5"/>
      <c r="AO1367" s="5"/>
      <c r="AP1367" s="5" t="s">
        <v>1335</v>
      </c>
      <c r="AQ1367" s="4" t="s">
        <v>1336</v>
      </c>
      <c r="AR1367" s="5" t="s">
        <v>12476</v>
      </c>
      <c r="AS1367" s="4" t="s">
        <v>1795</v>
      </c>
      <c r="AT1367" s="5" t="s">
        <v>1796</v>
      </c>
      <c r="AU1367" s="5" t="s">
        <v>41</v>
      </c>
      <c r="AV1367" s="4" t="s">
        <v>1797</v>
      </c>
      <c r="AW1367" s="5" t="s">
        <v>227</v>
      </c>
      <c r="AX1367" s="4" t="s">
        <v>1951</v>
      </c>
      <c r="AY1367" s="5" t="s">
        <v>1952</v>
      </c>
      <c r="AZ1367" s="5" t="s">
        <v>11</v>
      </c>
      <c r="BA1367" s="4" t="s">
        <v>1953</v>
      </c>
      <c r="BB1367" s="5" t="s">
        <v>1954</v>
      </c>
      <c r="BC1367" s="4"/>
      <c r="BD1367" s="5"/>
      <c r="BE1367" s="5"/>
      <c r="BF1367" s="5"/>
      <c r="BG1367" s="4" t="s">
        <v>8070</v>
      </c>
      <c r="BH1367" s="5" t="s">
        <v>1343</v>
      </c>
    </row>
    <row r="1368" spans="1:60" x14ac:dyDescent="0.25">
      <c r="A1368">
        <f t="shared" si="121"/>
        <v>993731</v>
      </c>
      <c r="B1368">
        <f t="shared" si="122"/>
        <v>50101964</v>
      </c>
      <c r="C1368" t="str">
        <f t="shared" si="123"/>
        <v>CC</v>
      </c>
      <c r="D1368" t="str">
        <f t="shared" si="120"/>
        <v>REGION GRAND SUD</v>
      </c>
      <c r="E1368" s="12" t="str">
        <f t="shared" si="124"/>
        <v>TERRAIN</v>
      </c>
      <c r="F1368" s="4" t="s">
        <v>8072</v>
      </c>
      <c r="G1368" s="4" t="s">
        <v>8073</v>
      </c>
      <c r="H1368" s="5">
        <v>2</v>
      </c>
      <c r="I1368" s="5" t="s">
        <v>6943</v>
      </c>
      <c r="J1368" s="5"/>
      <c r="K1368" s="5"/>
      <c r="L1368" s="5"/>
      <c r="M1368" s="5" t="s">
        <v>1343</v>
      </c>
      <c r="N1368" s="5"/>
      <c r="O1368" s="6"/>
      <c r="P1368" s="5"/>
      <c r="Q1368" s="5"/>
      <c r="R1368" s="5"/>
      <c r="S1368" s="5"/>
      <c r="T1368" s="5"/>
      <c r="U1368" s="6">
        <v>45627</v>
      </c>
      <c r="V1368" s="4"/>
      <c r="W1368" s="4" t="s">
        <v>1329</v>
      </c>
      <c r="X1368" s="5"/>
      <c r="Y1368" s="5"/>
      <c r="Z1368" s="5"/>
      <c r="AA1368" s="5" t="s">
        <v>8074</v>
      </c>
      <c r="AB1368" s="5"/>
      <c r="AC1368" s="5"/>
      <c r="AD1368" s="5"/>
      <c r="AE1368" s="5"/>
      <c r="AF1368" s="6"/>
      <c r="AG1368" s="5"/>
      <c r="AH1368" s="5"/>
      <c r="AI1368" s="5"/>
      <c r="AJ1368" s="6"/>
      <c r="AK1368" s="5"/>
      <c r="AL1368" s="6"/>
      <c r="AM1368" s="5"/>
      <c r="AN1368" s="5"/>
      <c r="AO1368" s="5"/>
      <c r="AP1368" s="5" t="s">
        <v>1335</v>
      </c>
      <c r="AQ1368" s="4" t="s">
        <v>1336</v>
      </c>
      <c r="AR1368" s="5" t="s">
        <v>12476</v>
      </c>
      <c r="AS1368" s="4" t="s">
        <v>1795</v>
      </c>
      <c r="AT1368" s="5" t="s">
        <v>1796</v>
      </c>
      <c r="AU1368" s="5" t="s">
        <v>41</v>
      </c>
      <c r="AV1368" s="4" t="s">
        <v>1797</v>
      </c>
      <c r="AW1368" s="5" t="s">
        <v>227</v>
      </c>
      <c r="AX1368" s="4" t="s">
        <v>1951</v>
      </c>
      <c r="AY1368" s="5" t="s">
        <v>1952</v>
      </c>
      <c r="AZ1368" s="5" t="s">
        <v>11</v>
      </c>
      <c r="BA1368" s="4" t="s">
        <v>1953</v>
      </c>
      <c r="BB1368" s="5" t="s">
        <v>1954</v>
      </c>
      <c r="BC1368" s="5"/>
      <c r="BD1368" s="5"/>
      <c r="BE1368" s="5"/>
      <c r="BF1368" s="5"/>
      <c r="BG1368" s="5" t="s">
        <v>8073</v>
      </c>
      <c r="BH1368" s="5" t="s">
        <v>1343</v>
      </c>
    </row>
    <row r="1369" spans="1:60" x14ac:dyDescent="0.25">
      <c r="A1369">
        <f t="shared" si="121"/>
        <v>993730</v>
      </c>
      <c r="B1369">
        <f t="shared" si="122"/>
        <v>50101963</v>
      </c>
      <c r="C1369" t="str">
        <f t="shared" si="123"/>
        <v>CC</v>
      </c>
      <c r="D1369" t="str">
        <f t="shared" si="120"/>
        <v>REGION GRAND SUD</v>
      </c>
      <c r="E1369" s="12" t="str">
        <f t="shared" si="124"/>
        <v>TERRAIN</v>
      </c>
      <c r="F1369" s="4" t="s">
        <v>8075</v>
      </c>
      <c r="G1369" s="4" t="s">
        <v>5058</v>
      </c>
      <c r="H1369" s="5">
        <v>2</v>
      </c>
      <c r="I1369" s="5" t="s">
        <v>6943</v>
      </c>
      <c r="J1369" s="5"/>
      <c r="K1369" s="5"/>
      <c r="L1369" s="5"/>
      <c r="M1369" s="5" t="s">
        <v>1343</v>
      </c>
      <c r="N1369" s="5"/>
      <c r="O1369" s="5"/>
      <c r="P1369" s="5"/>
      <c r="Q1369" s="5"/>
      <c r="R1369" s="5"/>
      <c r="S1369" s="5"/>
      <c r="T1369" s="5"/>
      <c r="U1369" s="6">
        <v>45627</v>
      </c>
      <c r="V1369" s="5"/>
      <c r="W1369" s="4" t="s">
        <v>1329</v>
      </c>
      <c r="X1369" s="5"/>
      <c r="Y1369" s="5"/>
      <c r="Z1369" s="5"/>
      <c r="AA1369" s="5" t="s">
        <v>4992</v>
      </c>
      <c r="AB1369" s="5"/>
      <c r="AC1369" s="5"/>
      <c r="AD1369" s="5"/>
      <c r="AE1369" s="5"/>
      <c r="AF1369" s="5"/>
      <c r="AG1369" s="5"/>
      <c r="AH1369" s="5"/>
      <c r="AI1369" s="5"/>
      <c r="AJ1369" s="5"/>
      <c r="AK1369" s="5"/>
      <c r="AL1369" s="5"/>
      <c r="AM1369" s="5"/>
      <c r="AN1369" s="5"/>
      <c r="AO1369" s="5"/>
      <c r="AP1369" s="5" t="s">
        <v>1335</v>
      </c>
      <c r="AQ1369" s="4" t="s">
        <v>1336</v>
      </c>
      <c r="AR1369" s="5" t="s">
        <v>12476</v>
      </c>
      <c r="AS1369" s="4" t="s">
        <v>1795</v>
      </c>
      <c r="AT1369" s="5" t="s">
        <v>1796</v>
      </c>
      <c r="AU1369" s="5" t="s">
        <v>41</v>
      </c>
      <c r="AV1369" s="4" t="s">
        <v>1797</v>
      </c>
      <c r="AW1369" s="5" t="s">
        <v>227</v>
      </c>
      <c r="AX1369" s="4" t="s">
        <v>1951</v>
      </c>
      <c r="AY1369" s="5" t="s">
        <v>1952</v>
      </c>
      <c r="AZ1369" s="5" t="s">
        <v>11</v>
      </c>
      <c r="BA1369" s="4" t="s">
        <v>1953</v>
      </c>
      <c r="BB1369" s="5" t="s">
        <v>1954</v>
      </c>
      <c r="BC1369" s="5" t="s">
        <v>5056</v>
      </c>
      <c r="BD1369" s="5" t="s">
        <v>5057</v>
      </c>
      <c r="BE1369" s="5" t="s">
        <v>25</v>
      </c>
      <c r="BF1369" s="5" t="s">
        <v>1333</v>
      </c>
      <c r="BG1369" s="5" t="s">
        <v>5058</v>
      </c>
      <c r="BH1369" s="5" t="s">
        <v>1343</v>
      </c>
    </row>
    <row r="1370" spans="1:60" x14ac:dyDescent="0.25">
      <c r="A1370">
        <f t="shared" si="121"/>
        <v>993728</v>
      </c>
      <c r="B1370">
        <f t="shared" si="122"/>
        <v>50101961</v>
      </c>
      <c r="C1370" t="str">
        <f t="shared" si="123"/>
        <v>CC</v>
      </c>
      <c r="D1370" t="str">
        <f t="shared" si="120"/>
        <v>REGION GRAND SUD</v>
      </c>
      <c r="E1370" s="12" t="str">
        <f t="shared" si="124"/>
        <v>TERRAIN</v>
      </c>
      <c r="F1370" s="4" t="s">
        <v>8076</v>
      </c>
      <c r="G1370" s="4" t="s">
        <v>8077</v>
      </c>
      <c r="H1370" s="5">
        <v>2</v>
      </c>
      <c r="I1370" s="5" t="s">
        <v>6943</v>
      </c>
      <c r="J1370" s="5"/>
      <c r="K1370" s="5"/>
      <c r="L1370" s="5"/>
      <c r="M1370" s="5" t="s">
        <v>1343</v>
      </c>
      <c r="N1370" s="5"/>
      <c r="O1370" s="5"/>
      <c r="P1370" s="5"/>
      <c r="Q1370" s="5"/>
      <c r="R1370" s="5"/>
      <c r="S1370" s="5"/>
      <c r="T1370" s="5"/>
      <c r="U1370" s="6">
        <v>45627</v>
      </c>
      <c r="V1370" s="4"/>
      <c r="W1370" s="4" t="s">
        <v>1329</v>
      </c>
      <c r="X1370" s="5"/>
      <c r="Y1370" s="5"/>
      <c r="Z1370" s="5"/>
      <c r="AA1370" s="4" t="s">
        <v>6808</v>
      </c>
      <c r="AB1370" s="5"/>
      <c r="AC1370" s="5"/>
      <c r="AD1370" s="5"/>
      <c r="AE1370" s="5"/>
      <c r="AF1370" s="6"/>
      <c r="AG1370" s="5"/>
      <c r="AH1370" s="5"/>
      <c r="AI1370" s="5"/>
      <c r="AJ1370" s="6"/>
      <c r="AK1370" s="5"/>
      <c r="AL1370" s="6"/>
      <c r="AM1370" s="5"/>
      <c r="AN1370" s="5"/>
      <c r="AO1370" s="5"/>
      <c r="AP1370" s="5" t="s">
        <v>1335</v>
      </c>
      <c r="AQ1370" s="4" t="s">
        <v>1336</v>
      </c>
      <c r="AR1370" s="5" t="s">
        <v>12476</v>
      </c>
      <c r="AS1370" s="4" t="s">
        <v>1795</v>
      </c>
      <c r="AT1370" s="5" t="s">
        <v>1796</v>
      </c>
      <c r="AU1370" s="5" t="s">
        <v>41</v>
      </c>
      <c r="AV1370" s="4" t="s">
        <v>1797</v>
      </c>
      <c r="AW1370" s="5" t="s">
        <v>227</v>
      </c>
      <c r="AX1370" s="4" t="s">
        <v>1798</v>
      </c>
      <c r="AY1370" s="5" t="s">
        <v>1799</v>
      </c>
      <c r="AZ1370" s="5" t="s">
        <v>11</v>
      </c>
      <c r="BA1370" s="4" t="s">
        <v>1800</v>
      </c>
      <c r="BB1370" s="5" t="s">
        <v>1801</v>
      </c>
      <c r="BC1370" s="4"/>
      <c r="BD1370" s="5"/>
      <c r="BE1370" s="5"/>
      <c r="BF1370" s="5"/>
      <c r="BG1370" s="4" t="s">
        <v>8077</v>
      </c>
      <c r="BH1370" s="5" t="s">
        <v>1343</v>
      </c>
    </row>
    <row r="1371" spans="1:60" x14ac:dyDescent="0.25">
      <c r="A1371">
        <f t="shared" si="121"/>
        <v>993727</v>
      </c>
      <c r="B1371">
        <f t="shared" si="122"/>
        <v>50101960</v>
      </c>
      <c r="C1371" t="str">
        <f t="shared" si="123"/>
        <v>CC</v>
      </c>
      <c r="D1371" t="str">
        <f t="shared" si="120"/>
        <v>REGION GRAND SUD</v>
      </c>
      <c r="E1371" s="12" t="str">
        <f t="shared" si="124"/>
        <v>TERRAIN</v>
      </c>
      <c r="F1371" s="4" t="s">
        <v>8078</v>
      </c>
      <c r="G1371" s="4" t="s">
        <v>8079</v>
      </c>
      <c r="H1371" s="5">
        <v>2</v>
      </c>
      <c r="I1371" s="5" t="s">
        <v>6943</v>
      </c>
      <c r="J1371" s="5"/>
      <c r="K1371" s="5"/>
      <c r="L1371" s="5"/>
      <c r="M1371" s="5" t="s">
        <v>1343</v>
      </c>
      <c r="N1371" s="5"/>
      <c r="O1371" s="5"/>
      <c r="P1371" s="5"/>
      <c r="Q1371" s="5"/>
      <c r="R1371" s="5"/>
      <c r="S1371" s="5"/>
      <c r="T1371" s="5"/>
      <c r="U1371" s="6">
        <v>45627</v>
      </c>
      <c r="V1371" s="4"/>
      <c r="W1371" s="4" t="s">
        <v>1329</v>
      </c>
      <c r="X1371" s="5"/>
      <c r="Y1371" s="5"/>
      <c r="Z1371" s="5"/>
      <c r="AA1371" s="4" t="s">
        <v>8080</v>
      </c>
      <c r="AB1371" s="5"/>
      <c r="AC1371" s="5"/>
      <c r="AD1371" s="5"/>
      <c r="AE1371" s="5"/>
      <c r="AF1371" s="6"/>
      <c r="AG1371" s="5"/>
      <c r="AH1371" s="5"/>
      <c r="AI1371" s="5"/>
      <c r="AJ1371" s="6"/>
      <c r="AK1371" s="5"/>
      <c r="AL1371" s="6"/>
      <c r="AM1371" s="5"/>
      <c r="AN1371" s="5"/>
      <c r="AO1371" s="5"/>
      <c r="AP1371" s="5" t="s">
        <v>1335</v>
      </c>
      <c r="AQ1371" s="4" t="s">
        <v>1336</v>
      </c>
      <c r="AR1371" s="5" t="s">
        <v>12476</v>
      </c>
      <c r="AS1371" s="4" t="s">
        <v>1795</v>
      </c>
      <c r="AT1371" s="5" t="s">
        <v>1796</v>
      </c>
      <c r="AU1371" s="5" t="s">
        <v>41</v>
      </c>
      <c r="AV1371" s="4" t="s">
        <v>1797</v>
      </c>
      <c r="AW1371" s="5" t="s">
        <v>227</v>
      </c>
      <c r="AX1371" s="4" t="s">
        <v>1798</v>
      </c>
      <c r="AY1371" s="5" t="s">
        <v>1799</v>
      </c>
      <c r="AZ1371" s="5" t="s">
        <v>11</v>
      </c>
      <c r="BA1371" s="4" t="s">
        <v>1800</v>
      </c>
      <c r="BB1371" s="5" t="s">
        <v>1801</v>
      </c>
      <c r="BC1371" s="4" t="s">
        <v>8081</v>
      </c>
      <c r="BD1371" s="5" t="s">
        <v>8082</v>
      </c>
      <c r="BE1371" s="5" t="s">
        <v>260</v>
      </c>
      <c r="BF1371" s="5" t="s">
        <v>1333</v>
      </c>
      <c r="BG1371" s="4" t="s">
        <v>8079</v>
      </c>
      <c r="BH1371" s="5" t="s">
        <v>1343</v>
      </c>
    </row>
    <row r="1372" spans="1:60" x14ac:dyDescent="0.25">
      <c r="A1372">
        <f t="shared" si="121"/>
        <v>993726</v>
      </c>
      <c r="B1372">
        <f t="shared" si="122"/>
        <v>50101959</v>
      </c>
      <c r="C1372" t="str">
        <f t="shared" si="123"/>
        <v>CC</v>
      </c>
      <c r="D1372" t="str">
        <f t="shared" si="120"/>
        <v>REGION GRAND SUD</v>
      </c>
      <c r="E1372" s="12" t="str">
        <f t="shared" si="124"/>
        <v>TERRAIN</v>
      </c>
      <c r="F1372" s="4" t="s">
        <v>8083</v>
      </c>
      <c r="G1372" s="4" t="s">
        <v>3147</v>
      </c>
      <c r="H1372" s="5">
        <v>2</v>
      </c>
      <c r="I1372" s="5" t="s">
        <v>6943</v>
      </c>
      <c r="J1372" s="5"/>
      <c r="K1372" s="5"/>
      <c r="L1372" s="5"/>
      <c r="M1372" s="5" t="s">
        <v>1343</v>
      </c>
      <c r="N1372" s="5"/>
      <c r="O1372" s="6"/>
      <c r="P1372" s="5"/>
      <c r="Q1372" s="5"/>
      <c r="R1372" s="5"/>
      <c r="S1372" s="5"/>
      <c r="T1372" s="5"/>
      <c r="U1372" s="6">
        <v>45474</v>
      </c>
      <c r="V1372" s="4"/>
      <c r="W1372" s="4" t="s">
        <v>1329</v>
      </c>
      <c r="X1372" s="5"/>
      <c r="Y1372" s="5"/>
      <c r="Z1372" s="5"/>
      <c r="AA1372" s="4" t="s">
        <v>3144</v>
      </c>
      <c r="AB1372" s="5"/>
      <c r="AC1372" s="5"/>
      <c r="AD1372" s="5"/>
      <c r="AE1372" s="5"/>
      <c r="AF1372" s="6"/>
      <c r="AG1372" s="5"/>
      <c r="AH1372" s="5"/>
      <c r="AI1372" s="5"/>
      <c r="AJ1372" s="6"/>
      <c r="AK1372" s="5"/>
      <c r="AL1372" s="6"/>
      <c r="AM1372" s="5"/>
      <c r="AN1372" s="5"/>
      <c r="AO1372" s="5"/>
      <c r="AP1372" s="5" t="s">
        <v>1335</v>
      </c>
      <c r="AQ1372" s="4" t="s">
        <v>1336</v>
      </c>
      <c r="AR1372" s="5" t="s">
        <v>12476</v>
      </c>
      <c r="AS1372" s="4" t="s">
        <v>1440</v>
      </c>
      <c r="AT1372" s="5" t="s">
        <v>1441</v>
      </c>
      <c r="AU1372" s="5" t="s">
        <v>41</v>
      </c>
      <c r="AV1372" s="4" t="s">
        <v>1537</v>
      </c>
      <c r="AW1372" s="5" t="s">
        <v>31</v>
      </c>
      <c r="AX1372" s="4" t="s">
        <v>1538</v>
      </c>
      <c r="AY1372" s="5" t="s">
        <v>1539</v>
      </c>
      <c r="AZ1372" s="5" t="s">
        <v>11</v>
      </c>
      <c r="BA1372" s="4" t="s">
        <v>1540</v>
      </c>
      <c r="BB1372" s="5" t="s">
        <v>1541</v>
      </c>
      <c r="BC1372" s="4" t="s">
        <v>3142</v>
      </c>
      <c r="BD1372" s="5" t="s">
        <v>3146</v>
      </c>
      <c r="BE1372" s="5" t="s">
        <v>25</v>
      </c>
      <c r="BF1372" s="5" t="s">
        <v>1333</v>
      </c>
      <c r="BG1372" s="4" t="s">
        <v>3147</v>
      </c>
      <c r="BH1372" s="5" t="s">
        <v>1343</v>
      </c>
    </row>
    <row r="1373" spans="1:60" x14ac:dyDescent="0.25">
      <c r="A1373">
        <f t="shared" si="121"/>
        <v>993725</v>
      </c>
      <c r="B1373">
        <f t="shared" si="122"/>
        <v>50101958</v>
      </c>
      <c r="C1373" t="str">
        <f t="shared" si="123"/>
        <v>CC</v>
      </c>
      <c r="D1373" t="str">
        <f t="shared" si="120"/>
        <v>REGION GRAND SUD</v>
      </c>
      <c r="E1373" s="12" t="str">
        <f t="shared" si="124"/>
        <v>TERRAIN</v>
      </c>
      <c r="F1373" s="4" t="s">
        <v>8084</v>
      </c>
      <c r="G1373" s="4" t="s">
        <v>6380</v>
      </c>
      <c r="H1373" s="5">
        <v>2</v>
      </c>
      <c r="I1373" s="5" t="s">
        <v>6943</v>
      </c>
      <c r="J1373" s="5"/>
      <c r="K1373" s="5"/>
      <c r="L1373" s="5"/>
      <c r="M1373" s="5" t="s">
        <v>1343</v>
      </c>
      <c r="N1373" s="5"/>
      <c r="O1373" s="5"/>
      <c r="P1373" s="5"/>
      <c r="Q1373" s="5"/>
      <c r="R1373" s="5"/>
      <c r="S1373" s="5"/>
      <c r="T1373" s="5"/>
      <c r="U1373" s="6">
        <v>45627</v>
      </c>
      <c r="V1373" s="4"/>
      <c r="W1373" s="4" t="s">
        <v>1329</v>
      </c>
      <c r="X1373" s="5"/>
      <c r="Y1373" s="5"/>
      <c r="Z1373" s="5"/>
      <c r="AA1373" s="4" t="s">
        <v>6377</v>
      </c>
      <c r="AB1373" s="5"/>
      <c r="AC1373" s="5"/>
      <c r="AD1373" s="5"/>
      <c r="AE1373" s="5"/>
      <c r="AF1373" s="6"/>
      <c r="AG1373" s="5"/>
      <c r="AH1373" s="5"/>
      <c r="AI1373" s="5"/>
      <c r="AJ1373" s="6"/>
      <c r="AK1373" s="5"/>
      <c r="AL1373" s="6"/>
      <c r="AM1373" s="5"/>
      <c r="AN1373" s="5"/>
      <c r="AO1373" s="5"/>
      <c r="AP1373" s="5" t="s">
        <v>1335</v>
      </c>
      <c r="AQ1373" s="4" t="s">
        <v>1336</v>
      </c>
      <c r="AR1373" s="5" t="s">
        <v>12476</v>
      </c>
      <c r="AS1373" s="4" t="s">
        <v>1440</v>
      </c>
      <c r="AT1373" s="5" t="s">
        <v>1441</v>
      </c>
      <c r="AU1373" s="5" t="s">
        <v>41</v>
      </c>
      <c r="AV1373" s="4" t="s">
        <v>1537</v>
      </c>
      <c r="AW1373" s="5" t="s">
        <v>31</v>
      </c>
      <c r="AX1373" s="4"/>
      <c r="AY1373" s="5"/>
      <c r="AZ1373" s="5"/>
      <c r="BA1373" s="4" t="s">
        <v>1966</v>
      </c>
      <c r="BB1373" s="5" t="s">
        <v>11119</v>
      </c>
      <c r="BC1373" s="4" t="s">
        <v>6375</v>
      </c>
      <c r="BD1373" s="5" t="s">
        <v>6379</v>
      </c>
      <c r="BE1373" s="5" t="s">
        <v>3</v>
      </c>
      <c r="BF1373" s="5" t="s">
        <v>1333</v>
      </c>
      <c r="BG1373" s="4" t="s">
        <v>6380</v>
      </c>
      <c r="BH1373" s="5" t="s">
        <v>1343</v>
      </c>
    </row>
    <row r="1374" spans="1:60" x14ac:dyDescent="0.25">
      <c r="A1374">
        <f t="shared" si="121"/>
        <v>993723</v>
      </c>
      <c r="B1374">
        <f t="shared" si="122"/>
        <v>50101956</v>
      </c>
      <c r="C1374" t="str">
        <f t="shared" si="123"/>
        <v>CC</v>
      </c>
      <c r="D1374" t="str">
        <f t="shared" si="120"/>
        <v>REGION GRAND SUD</v>
      </c>
      <c r="E1374" s="12" t="str">
        <f t="shared" si="124"/>
        <v>TERRAIN</v>
      </c>
      <c r="F1374" s="4" t="s">
        <v>8085</v>
      </c>
      <c r="G1374" s="4" t="s">
        <v>2783</v>
      </c>
      <c r="H1374" s="5">
        <v>2</v>
      </c>
      <c r="I1374" s="5" t="s">
        <v>6943</v>
      </c>
      <c r="J1374" s="5"/>
      <c r="K1374" s="5"/>
      <c r="L1374" s="5"/>
      <c r="M1374" s="5" t="s">
        <v>1343</v>
      </c>
      <c r="N1374" s="5"/>
      <c r="O1374" s="5"/>
      <c r="P1374" s="5"/>
      <c r="Q1374" s="5"/>
      <c r="R1374" s="5"/>
      <c r="S1374" s="5"/>
      <c r="T1374" s="5"/>
      <c r="U1374" s="6">
        <v>45474</v>
      </c>
      <c r="V1374" s="4"/>
      <c r="W1374" s="4" t="s">
        <v>1329</v>
      </c>
      <c r="X1374" s="5"/>
      <c r="Y1374" s="5"/>
      <c r="Z1374" s="5"/>
      <c r="AA1374" s="4" t="s">
        <v>2780</v>
      </c>
      <c r="AB1374" s="5"/>
      <c r="AC1374" s="5"/>
      <c r="AD1374" s="5"/>
      <c r="AE1374" s="5"/>
      <c r="AF1374" s="6"/>
      <c r="AG1374" s="5"/>
      <c r="AH1374" s="5"/>
      <c r="AI1374" s="5"/>
      <c r="AJ1374" s="6"/>
      <c r="AK1374" s="5"/>
      <c r="AL1374" s="6"/>
      <c r="AM1374" s="5"/>
      <c r="AN1374" s="5"/>
      <c r="AO1374" s="5"/>
      <c r="AP1374" s="5" t="s">
        <v>1335</v>
      </c>
      <c r="AQ1374" s="4" t="s">
        <v>1336</v>
      </c>
      <c r="AR1374" s="5" t="s">
        <v>12476</v>
      </c>
      <c r="AS1374" s="4" t="s">
        <v>1440</v>
      </c>
      <c r="AT1374" s="5" t="s">
        <v>1441</v>
      </c>
      <c r="AU1374" s="5" t="s">
        <v>41</v>
      </c>
      <c r="AV1374" s="4" t="s">
        <v>1537</v>
      </c>
      <c r="AW1374" s="5" t="s">
        <v>31</v>
      </c>
      <c r="AX1374" s="4" t="s">
        <v>1538</v>
      </c>
      <c r="AY1374" s="5" t="s">
        <v>1539</v>
      </c>
      <c r="AZ1374" s="5" t="s">
        <v>11</v>
      </c>
      <c r="BA1374" s="4" t="s">
        <v>1540</v>
      </c>
      <c r="BB1374" s="5" t="s">
        <v>1541</v>
      </c>
      <c r="BC1374" s="4" t="s">
        <v>2778</v>
      </c>
      <c r="BD1374" s="5" t="s">
        <v>2782</v>
      </c>
      <c r="BE1374" s="5" t="s">
        <v>25</v>
      </c>
      <c r="BF1374" s="5" t="s">
        <v>1333</v>
      </c>
      <c r="BG1374" s="4" t="s">
        <v>2783</v>
      </c>
      <c r="BH1374" s="5" t="s">
        <v>1343</v>
      </c>
    </row>
    <row r="1375" spans="1:60" x14ac:dyDescent="0.25">
      <c r="A1375">
        <f t="shared" si="121"/>
        <v>993721</v>
      </c>
      <c r="B1375">
        <f t="shared" si="122"/>
        <v>50101954</v>
      </c>
      <c r="C1375" t="str">
        <f t="shared" si="123"/>
        <v>CC</v>
      </c>
      <c r="D1375" t="str">
        <f t="shared" si="120"/>
        <v>REGION GRAND SUD</v>
      </c>
      <c r="E1375" s="12" t="str">
        <f t="shared" si="124"/>
        <v>TERRAIN</v>
      </c>
      <c r="F1375" s="4" t="s">
        <v>8086</v>
      </c>
      <c r="G1375" s="4" t="s">
        <v>2235</v>
      </c>
      <c r="H1375" s="5">
        <v>2</v>
      </c>
      <c r="I1375" s="5" t="s">
        <v>6943</v>
      </c>
      <c r="J1375" s="5"/>
      <c r="K1375" s="5"/>
      <c r="L1375" s="5"/>
      <c r="M1375" s="5" t="s">
        <v>1343</v>
      </c>
      <c r="N1375" s="5"/>
      <c r="O1375" s="6"/>
      <c r="P1375" s="5"/>
      <c r="Q1375" s="5"/>
      <c r="R1375" s="5"/>
      <c r="S1375" s="5"/>
      <c r="T1375" s="5"/>
      <c r="U1375" s="6">
        <v>45594</v>
      </c>
      <c r="V1375" s="4"/>
      <c r="W1375" s="4" t="s">
        <v>1329</v>
      </c>
      <c r="X1375" s="5"/>
      <c r="Y1375" s="5"/>
      <c r="Z1375" s="5"/>
      <c r="AA1375" s="5" t="s">
        <v>2234</v>
      </c>
      <c r="AB1375" s="5"/>
      <c r="AC1375" s="5"/>
      <c r="AD1375" s="5"/>
      <c r="AE1375" s="5"/>
      <c r="AF1375" s="6"/>
      <c r="AG1375" s="5"/>
      <c r="AH1375" s="5"/>
      <c r="AI1375" s="5"/>
      <c r="AJ1375" s="6"/>
      <c r="AK1375" s="5"/>
      <c r="AL1375" s="6"/>
      <c r="AM1375" s="5"/>
      <c r="AN1375" s="5"/>
      <c r="AO1375" s="5"/>
      <c r="AP1375" s="5" t="s">
        <v>1335</v>
      </c>
      <c r="AQ1375" s="4" t="s">
        <v>1336</v>
      </c>
      <c r="AR1375" s="5" t="s">
        <v>12476</v>
      </c>
      <c r="AS1375" s="4" t="s">
        <v>1440</v>
      </c>
      <c r="AT1375" s="5" t="s">
        <v>1441</v>
      </c>
      <c r="AU1375" s="5" t="s">
        <v>41</v>
      </c>
      <c r="AV1375" s="4" t="s">
        <v>1537</v>
      </c>
      <c r="AW1375" s="5" t="s">
        <v>31</v>
      </c>
      <c r="AX1375" s="4" t="s">
        <v>1538</v>
      </c>
      <c r="AY1375" s="5" t="s">
        <v>1539</v>
      </c>
      <c r="AZ1375" s="5" t="s">
        <v>11</v>
      </c>
      <c r="BA1375" s="4" t="s">
        <v>1540</v>
      </c>
      <c r="BB1375" s="5" t="s">
        <v>1541</v>
      </c>
      <c r="BC1375" s="5"/>
      <c r="BD1375" s="5"/>
      <c r="BE1375" s="5"/>
      <c r="BF1375" s="5"/>
      <c r="BG1375" s="5" t="s">
        <v>2235</v>
      </c>
      <c r="BH1375" s="5" t="s">
        <v>1343</v>
      </c>
    </row>
    <row r="1376" spans="1:60" x14ac:dyDescent="0.25">
      <c r="A1376">
        <f t="shared" si="121"/>
        <v>993720</v>
      </c>
      <c r="B1376">
        <f t="shared" si="122"/>
        <v>50101953</v>
      </c>
      <c r="C1376" t="str">
        <f t="shared" si="123"/>
        <v>CC</v>
      </c>
      <c r="D1376" t="str">
        <f t="shared" si="120"/>
        <v>REGION GRAND SUD</v>
      </c>
      <c r="E1376" s="12" t="str">
        <f t="shared" si="124"/>
        <v>TERRAIN</v>
      </c>
      <c r="F1376" s="4" t="s">
        <v>8087</v>
      </c>
      <c r="G1376" s="4" t="s">
        <v>8088</v>
      </c>
      <c r="H1376" s="5">
        <v>2</v>
      </c>
      <c r="I1376" s="5" t="s">
        <v>6943</v>
      </c>
      <c r="J1376" s="5"/>
      <c r="K1376" s="5"/>
      <c r="L1376" s="5"/>
      <c r="M1376" s="5" t="s">
        <v>1343</v>
      </c>
      <c r="N1376" s="5"/>
      <c r="O1376" s="5"/>
      <c r="P1376" s="5"/>
      <c r="Q1376" s="5"/>
      <c r="R1376" s="5"/>
      <c r="S1376" s="5"/>
      <c r="T1376" s="5"/>
      <c r="U1376" s="6">
        <v>45627</v>
      </c>
      <c r="V1376" s="4"/>
      <c r="W1376" s="4" t="s">
        <v>1329</v>
      </c>
      <c r="X1376" s="5"/>
      <c r="Y1376" s="5"/>
      <c r="Z1376" s="5"/>
      <c r="AA1376" s="4" t="s">
        <v>3556</v>
      </c>
      <c r="AB1376" s="5"/>
      <c r="AC1376" s="5"/>
      <c r="AD1376" s="5"/>
      <c r="AE1376" s="5"/>
      <c r="AF1376" s="6"/>
      <c r="AG1376" s="5"/>
      <c r="AH1376" s="5"/>
      <c r="AI1376" s="5"/>
      <c r="AJ1376" s="6"/>
      <c r="AK1376" s="5"/>
      <c r="AL1376" s="6"/>
      <c r="AM1376" s="5"/>
      <c r="AN1376" s="5"/>
      <c r="AO1376" s="5"/>
      <c r="AP1376" s="5" t="s">
        <v>1335</v>
      </c>
      <c r="AQ1376" s="4" t="s">
        <v>1336</v>
      </c>
      <c r="AR1376" s="5" t="s">
        <v>12476</v>
      </c>
      <c r="AS1376" s="4" t="s">
        <v>1440</v>
      </c>
      <c r="AT1376" s="5" t="s">
        <v>1441</v>
      </c>
      <c r="AU1376" s="5" t="s">
        <v>41</v>
      </c>
      <c r="AV1376" s="4" t="s">
        <v>1537</v>
      </c>
      <c r="AW1376" s="5" t="s">
        <v>31</v>
      </c>
      <c r="AX1376" s="4"/>
      <c r="AY1376" s="5"/>
      <c r="AZ1376" s="5"/>
      <c r="BA1376" s="4" t="s">
        <v>1966</v>
      </c>
      <c r="BB1376" s="5" t="s">
        <v>11119</v>
      </c>
      <c r="BC1376" s="4"/>
      <c r="BD1376" s="5"/>
      <c r="BE1376" s="5"/>
      <c r="BF1376" s="5"/>
      <c r="BG1376" s="4" t="s">
        <v>8088</v>
      </c>
      <c r="BH1376" s="5" t="s">
        <v>1343</v>
      </c>
    </row>
    <row r="1377" spans="1:60" x14ac:dyDescent="0.25">
      <c r="A1377">
        <f t="shared" si="121"/>
        <v>993719</v>
      </c>
      <c r="B1377">
        <f t="shared" si="122"/>
        <v>50101952</v>
      </c>
      <c r="C1377" t="str">
        <f t="shared" si="123"/>
        <v>CC</v>
      </c>
      <c r="D1377" t="str">
        <f t="shared" si="120"/>
        <v>REGION GRAND SUD</v>
      </c>
      <c r="E1377" s="12" t="str">
        <f t="shared" si="124"/>
        <v>TERRAIN</v>
      </c>
      <c r="F1377" s="4" t="s">
        <v>8089</v>
      </c>
      <c r="G1377" s="4" t="s">
        <v>8090</v>
      </c>
      <c r="H1377" s="5">
        <v>2</v>
      </c>
      <c r="I1377" s="5" t="s">
        <v>6943</v>
      </c>
      <c r="J1377" s="5"/>
      <c r="K1377" s="5"/>
      <c r="L1377" s="5"/>
      <c r="M1377" s="5" t="s">
        <v>1343</v>
      </c>
      <c r="N1377" s="5"/>
      <c r="O1377" s="5"/>
      <c r="P1377" s="5"/>
      <c r="Q1377" s="5"/>
      <c r="R1377" s="5"/>
      <c r="S1377" s="5"/>
      <c r="T1377" s="5"/>
      <c r="U1377" s="6">
        <v>45627</v>
      </c>
      <c r="V1377" s="5"/>
      <c r="W1377" s="4" t="s">
        <v>1329</v>
      </c>
      <c r="X1377" s="5"/>
      <c r="Y1377" s="5"/>
      <c r="Z1377" s="5"/>
      <c r="AA1377" s="5" t="s">
        <v>5666</v>
      </c>
      <c r="AB1377" s="5"/>
      <c r="AC1377" s="5"/>
      <c r="AD1377" s="5"/>
      <c r="AE1377" s="5"/>
      <c r="AF1377" s="5"/>
      <c r="AG1377" s="5"/>
      <c r="AH1377" s="5"/>
      <c r="AI1377" s="5"/>
      <c r="AJ1377" s="5"/>
      <c r="AK1377" s="5"/>
      <c r="AL1377" s="5"/>
      <c r="AM1377" s="5"/>
      <c r="AN1377" s="5"/>
      <c r="AO1377" s="5"/>
      <c r="AP1377" s="5" t="s">
        <v>1335</v>
      </c>
      <c r="AQ1377" s="4" t="s">
        <v>1336</v>
      </c>
      <c r="AR1377" s="5" t="s">
        <v>12476</v>
      </c>
      <c r="AS1377" s="4" t="s">
        <v>1440</v>
      </c>
      <c r="AT1377" s="5" t="s">
        <v>1441</v>
      </c>
      <c r="AU1377" s="5" t="s">
        <v>41</v>
      </c>
      <c r="AV1377" s="4" t="s">
        <v>1537</v>
      </c>
      <c r="AW1377" s="5" t="s">
        <v>31</v>
      </c>
      <c r="AX1377" s="4"/>
      <c r="AY1377" s="5"/>
      <c r="AZ1377" s="5"/>
      <c r="BA1377" s="4" t="s">
        <v>1966</v>
      </c>
      <c r="BB1377" s="5" t="s">
        <v>11119</v>
      </c>
      <c r="BC1377" s="5" t="s">
        <v>8091</v>
      </c>
      <c r="BD1377" s="5" t="s">
        <v>8092</v>
      </c>
      <c r="BE1377" s="5" t="s">
        <v>1187</v>
      </c>
      <c r="BF1377" s="5" t="s">
        <v>1333</v>
      </c>
      <c r="BG1377" s="5" t="s">
        <v>8090</v>
      </c>
      <c r="BH1377" s="5" t="s">
        <v>1343</v>
      </c>
    </row>
    <row r="1378" spans="1:60" x14ac:dyDescent="0.25">
      <c r="A1378">
        <f t="shared" si="121"/>
        <v>993718</v>
      </c>
      <c r="B1378">
        <f t="shared" si="122"/>
        <v>50101951</v>
      </c>
      <c r="C1378" t="str">
        <f t="shared" si="123"/>
        <v>CC</v>
      </c>
      <c r="D1378" t="str">
        <f t="shared" si="120"/>
        <v>REGION GRAND SUD</v>
      </c>
      <c r="E1378" s="12" t="str">
        <f t="shared" si="124"/>
        <v>TERRAIN</v>
      </c>
      <c r="F1378" s="4" t="s">
        <v>8093</v>
      </c>
      <c r="G1378" s="4" t="s">
        <v>8094</v>
      </c>
      <c r="H1378" s="5">
        <v>2</v>
      </c>
      <c r="I1378" s="5" t="s">
        <v>6943</v>
      </c>
      <c r="J1378" s="5"/>
      <c r="K1378" s="5"/>
      <c r="L1378" s="5"/>
      <c r="M1378" s="5" t="s">
        <v>1343</v>
      </c>
      <c r="N1378" s="5"/>
      <c r="O1378" s="5"/>
      <c r="P1378" s="5"/>
      <c r="Q1378" s="5"/>
      <c r="R1378" s="5"/>
      <c r="S1378" s="5"/>
      <c r="T1378" s="5"/>
      <c r="U1378" s="6">
        <v>45627</v>
      </c>
      <c r="V1378" s="5"/>
      <c r="W1378" s="4" t="s">
        <v>1329</v>
      </c>
      <c r="X1378" s="5"/>
      <c r="Y1378" s="5"/>
      <c r="Z1378" s="5"/>
      <c r="AA1378" s="4" t="s">
        <v>8095</v>
      </c>
      <c r="AB1378" s="5"/>
      <c r="AC1378" s="5"/>
      <c r="AD1378" s="5"/>
      <c r="AE1378" s="5"/>
      <c r="AF1378" s="5"/>
      <c r="AG1378" s="5"/>
      <c r="AH1378" s="5"/>
      <c r="AI1378" s="5"/>
      <c r="AJ1378" s="5"/>
      <c r="AK1378" s="5"/>
      <c r="AL1378" s="5"/>
      <c r="AM1378" s="5"/>
      <c r="AN1378" s="5"/>
      <c r="AO1378" s="5"/>
      <c r="AP1378" s="5" t="s">
        <v>1335</v>
      </c>
      <c r="AQ1378" s="4" t="s">
        <v>1336</v>
      </c>
      <c r="AR1378" s="5" t="s">
        <v>12476</v>
      </c>
      <c r="AS1378" s="4" t="s">
        <v>1440</v>
      </c>
      <c r="AT1378" s="5" t="s">
        <v>1441</v>
      </c>
      <c r="AU1378" s="5" t="s">
        <v>41</v>
      </c>
      <c r="AV1378" s="4" t="s">
        <v>1537</v>
      </c>
      <c r="AW1378" s="5" t="s">
        <v>31</v>
      </c>
      <c r="AX1378" s="4"/>
      <c r="AY1378" s="5"/>
      <c r="AZ1378" s="5"/>
      <c r="BA1378" s="4" t="s">
        <v>1966</v>
      </c>
      <c r="BB1378" s="5" t="s">
        <v>11119</v>
      </c>
      <c r="BC1378" s="5"/>
      <c r="BD1378" s="5"/>
      <c r="BE1378" s="5"/>
      <c r="BF1378" s="5"/>
      <c r="BG1378" s="4" t="s">
        <v>8094</v>
      </c>
      <c r="BH1378" s="5" t="s">
        <v>1343</v>
      </c>
    </row>
    <row r="1379" spans="1:60" x14ac:dyDescent="0.25">
      <c r="A1379">
        <f t="shared" si="121"/>
        <v>993717</v>
      </c>
      <c r="B1379">
        <f t="shared" si="122"/>
        <v>50101950</v>
      </c>
      <c r="C1379" t="str">
        <f t="shared" si="123"/>
        <v>CC</v>
      </c>
      <c r="D1379" t="str">
        <f t="shared" si="120"/>
        <v>REGION GRAND SUD</v>
      </c>
      <c r="E1379" s="12" t="str">
        <f t="shared" si="124"/>
        <v>TERRAIN</v>
      </c>
      <c r="F1379" s="4" t="s">
        <v>8096</v>
      </c>
      <c r="G1379" s="4" t="s">
        <v>4860</v>
      </c>
      <c r="H1379" s="5">
        <v>2</v>
      </c>
      <c r="I1379" s="5" t="s">
        <v>6943</v>
      </c>
      <c r="J1379" s="5"/>
      <c r="K1379" s="5"/>
      <c r="L1379" s="5"/>
      <c r="M1379" s="5" t="s">
        <v>1343</v>
      </c>
      <c r="N1379" s="5"/>
      <c r="O1379" s="5"/>
      <c r="P1379" s="5"/>
      <c r="Q1379" s="5"/>
      <c r="R1379" s="5"/>
      <c r="S1379" s="5"/>
      <c r="T1379" s="5"/>
      <c r="U1379" s="6">
        <v>45474</v>
      </c>
      <c r="V1379" s="5"/>
      <c r="W1379" s="4" t="s">
        <v>1329</v>
      </c>
      <c r="X1379" s="5"/>
      <c r="Y1379" s="5"/>
      <c r="Z1379" s="5"/>
      <c r="AA1379" s="4" t="s">
        <v>4857</v>
      </c>
      <c r="AB1379" s="5"/>
      <c r="AC1379" s="5"/>
      <c r="AD1379" s="5"/>
      <c r="AE1379" s="5"/>
      <c r="AF1379" s="5"/>
      <c r="AG1379" s="5"/>
      <c r="AH1379" s="5"/>
      <c r="AI1379" s="5"/>
      <c r="AJ1379" s="5"/>
      <c r="AK1379" s="5"/>
      <c r="AL1379" s="5"/>
      <c r="AM1379" s="5"/>
      <c r="AN1379" s="5"/>
      <c r="AO1379" s="5"/>
      <c r="AP1379" s="5" t="s">
        <v>1335</v>
      </c>
      <c r="AQ1379" s="4" t="s">
        <v>1336</v>
      </c>
      <c r="AR1379" s="5" t="s">
        <v>12476</v>
      </c>
      <c r="AS1379" s="4" t="s">
        <v>1522</v>
      </c>
      <c r="AT1379" s="5" t="s">
        <v>1523</v>
      </c>
      <c r="AU1379" s="5" t="s">
        <v>41</v>
      </c>
      <c r="AV1379" s="4" t="s">
        <v>1524</v>
      </c>
      <c r="AW1379" s="5" t="s">
        <v>93</v>
      </c>
      <c r="AX1379" s="4"/>
      <c r="AY1379" s="5"/>
      <c r="AZ1379" s="5"/>
      <c r="BA1379" s="4" t="s">
        <v>3295</v>
      </c>
      <c r="BB1379" s="5" t="s">
        <v>3296</v>
      </c>
      <c r="BC1379" s="4" t="s">
        <v>4856</v>
      </c>
      <c r="BD1379" s="5" t="s">
        <v>4859</v>
      </c>
      <c r="BE1379" s="5" t="s">
        <v>60</v>
      </c>
      <c r="BF1379" s="5" t="s">
        <v>1333</v>
      </c>
      <c r="BG1379" s="4" t="s">
        <v>4860</v>
      </c>
      <c r="BH1379" s="5" t="s">
        <v>1343</v>
      </c>
    </row>
    <row r="1380" spans="1:60" x14ac:dyDescent="0.25">
      <c r="A1380">
        <f t="shared" si="121"/>
        <v>993716</v>
      </c>
      <c r="B1380">
        <f t="shared" si="122"/>
        <v>50101949</v>
      </c>
      <c r="C1380" t="str">
        <f t="shared" si="123"/>
        <v>CC</v>
      </c>
      <c r="D1380" t="str">
        <f t="shared" si="120"/>
        <v>REGION GRAND SUD</v>
      </c>
      <c r="E1380" s="12" t="str">
        <f t="shared" si="124"/>
        <v>TERRAIN</v>
      </c>
      <c r="F1380" s="4" t="s">
        <v>8097</v>
      </c>
      <c r="G1380" s="4" t="s">
        <v>5978</v>
      </c>
      <c r="H1380" s="5">
        <v>2</v>
      </c>
      <c r="I1380" s="5" t="s">
        <v>6943</v>
      </c>
      <c r="J1380" s="5"/>
      <c r="K1380" s="5"/>
      <c r="L1380" s="5"/>
      <c r="M1380" s="5" t="s">
        <v>1343</v>
      </c>
      <c r="N1380" s="5"/>
      <c r="O1380" s="5"/>
      <c r="P1380" s="5"/>
      <c r="Q1380" s="5"/>
      <c r="R1380" s="5"/>
      <c r="S1380" s="5"/>
      <c r="T1380" s="5"/>
      <c r="U1380" s="6">
        <v>45474</v>
      </c>
      <c r="V1380" s="5"/>
      <c r="W1380" s="4" t="s">
        <v>1329</v>
      </c>
      <c r="X1380" s="5"/>
      <c r="Y1380" s="5"/>
      <c r="Z1380" s="5"/>
      <c r="AA1380" s="4" t="s">
        <v>3861</v>
      </c>
      <c r="AB1380" s="5"/>
      <c r="AC1380" s="5"/>
      <c r="AD1380" s="5"/>
      <c r="AE1380" s="5"/>
      <c r="AF1380" s="5"/>
      <c r="AG1380" s="5"/>
      <c r="AH1380" s="5"/>
      <c r="AI1380" s="5"/>
      <c r="AJ1380" s="5"/>
      <c r="AK1380" s="5"/>
      <c r="AL1380" s="5"/>
      <c r="AM1380" s="5"/>
      <c r="AN1380" s="5"/>
      <c r="AO1380" s="5"/>
      <c r="AP1380" s="5" t="s">
        <v>1335</v>
      </c>
      <c r="AQ1380" s="4" t="s">
        <v>1336</v>
      </c>
      <c r="AR1380" s="5" t="s">
        <v>12476</v>
      </c>
      <c r="AS1380" s="4" t="s">
        <v>1522</v>
      </c>
      <c r="AT1380" s="5" t="s">
        <v>1523</v>
      </c>
      <c r="AU1380" s="5" t="s">
        <v>41</v>
      </c>
      <c r="AV1380" s="4" t="s">
        <v>1524</v>
      </c>
      <c r="AW1380" s="5" t="s">
        <v>93</v>
      </c>
      <c r="AX1380" s="4"/>
      <c r="AY1380" s="5"/>
      <c r="AZ1380" s="5"/>
      <c r="BA1380" s="4" t="s">
        <v>3295</v>
      </c>
      <c r="BB1380" s="5" t="s">
        <v>3296</v>
      </c>
      <c r="BC1380" s="4" t="s">
        <v>5974</v>
      </c>
      <c r="BD1380" s="5" t="s">
        <v>5977</v>
      </c>
      <c r="BE1380" s="5" t="s">
        <v>260</v>
      </c>
      <c r="BF1380" s="5" t="s">
        <v>1333</v>
      </c>
      <c r="BG1380" s="4" t="s">
        <v>5978</v>
      </c>
      <c r="BH1380" s="5" t="s">
        <v>1343</v>
      </c>
    </row>
    <row r="1381" spans="1:60" x14ac:dyDescent="0.25">
      <c r="A1381">
        <f t="shared" si="121"/>
        <v>993715</v>
      </c>
      <c r="B1381">
        <f t="shared" si="122"/>
        <v>50101948</v>
      </c>
      <c r="C1381" t="str">
        <f t="shared" si="123"/>
        <v>CC</v>
      </c>
      <c r="D1381" t="str">
        <f t="shared" si="120"/>
        <v>REGION GRAND SUD</v>
      </c>
      <c r="E1381" s="12" t="str">
        <f t="shared" si="124"/>
        <v>TERRAIN</v>
      </c>
      <c r="F1381" s="4" t="s">
        <v>8098</v>
      </c>
      <c r="G1381" s="4" t="s">
        <v>5044</v>
      </c>
      <c r="H1381" s="5">
        <v>2</v>
      </c>
      <c r="I1381" s="5" t="s">
        <v>6943</v>
      </c>
      <c r="J1381" s="5"/>
      <c r="K1381" s="5"/>
      <c r="L1381" s="5"/>
      <c r="M1381" s="5" t="s">
        <v>1343</v>
      </c>
      <c r="N1381" s="5"/>
      <c r="O1381" s="5"/>
      <c r="P1381" s="5"/>
      <c r="Q1381" s="5"/>
      <c r="R1381" s="5"/>
      <c r="S1381" s="5"/>
      <c r="T1381" s="5"/>
      <c r="U1381" s="6">
        <v>45627</v>
      </c>
      <c r="V1381" s="5"/>
      <c r="W1381" s="4" t="s">
        <v>1329</v>
      </c>
      <c r="X1381" s="5"/>
      <c r="Y1381" s="5"/>
      <c r="Z1381" s="5"/>
      <c r="AA1381" s="4" t="s">
        <v>4499</v>
      </c>
      <c r="AB1381" s="5"/>
      <c r="AC1381" s="5"/>
      <c r="AD1381" s="5"/>
      <c r="AE1381" s="5"/>
      <c r="AF1381" s="5"/>
      <c r="AG1381" s="5"/>
      <c r="AH1381" s="5"/>
      <c r="AI1381" s="5"/>
      <c r="AJ1381" s="5"/>
      <c r="AK1381" s="5"/>
      <c r="AL1381" s="5"/>
      <c r="AM1381" s="5"/>
      <c r="AN1381" s="5"/>
      <c r="AO1381" s="5"/>
      <c r="AP1381" s="5" t="s">
        <v>1335</v>
      </c>
      <c r="AQ1381" s="4" t="s">
        <v>1336</v>
      </c>
      <c r="AR1381" s="5" t="s">
        <v>12476</v>
      </c>
      <c r="AS1381" s="4" t="s">
        <v>1440</v>
      </c>
      <c r="AT1381" s="5" t="s">
        <v>1441</v>
      </c>
      <c r="AU1381" s="5" t="s">
        <v>41</v>
      </c>
      <c r="AV1381" s="4" t="s">
        <v>1537</v>
      </c>
      <c r="AW1381" s="5" t="s">
        <v>31</v>
      </c>
      <c r="AX1381" s="4"/>
      <c r="AY1381" s="5"/>
      <c r="AZ1381" s="5"/>
      <c r="BA1381" s="4" t="s">
        <v>1966</v>
      </c>
      <c r="BB1381" s="5" t="s">
        <v>11119</v>
      </c>
      <c r="BC1381" s="5" t="s">
        <v>5040</v>
      </c>
      <c r="BD1381" s="5" t="s">
        <v>5043</v>
      </c>
      <c r="BE1381" s="5" t="s">
        <v>25</v>
      </c>
      <c r="BF1381" s="5" t="s">
        <v>1333</v>
      </c>
      <c r="BG1381" s="4" t="s">
        <v>5044</v>
      </c>
      <c r="BH1381" s="5" t="s">
        <v>1343</v>
      </c>
    </row>
    <row r="1382" spans="1:60" x14ac:dyDescent="0.25">
      <c r="A1382">
        <f t="shared" si="121"/>
        <v>993714</v>
      </c>
      <c r="B1382">
        <f t="shared" si="122"/>
        <v>50101947</v>
      </c>
      <c r="C1382" t="str">
        <f t="shared" si="123"/>
        <v>CC</v>
      </c>
      <c r="D1382" t="str">
        <f t="shared" si="120"/>
        <v>REGION GRAND SUD</v>
      </c>
      <c r="E1382" s="12" t="str">
        <f t="shared" si="124"/>
        <v>TERRAIN</v>
      </c>
      <c r="F1382" s="4" t="s">
        <v>8099</v>
      </c>
      <c r="G1382" s="4" t="s">
        <v>7377</v>
      </c>
      <c r="H1382" s="5">
        <v>2</v>
      </c>
      <c r="I1382" s="5" t="s">
        <v>6943</v>
      </c>
      <c r="J1382" s="5"/>
      <c r="K1382" s="5"/>
      <c r="L1382" s="5"/>
      <c r="M1382" s="5" t="s">
        <v>1343</v>
      </c>
      <c r="N1382" s="5"/>
      <c r="O1382" s="5"/>
      <c r="P1382" s="5"/>
      <c r="Q1382" s="5"/>
      <c r="R1382" s="5"/>
      <c r="S1382" s="5"/>
      <c r="T1382" s="5"/>
      <c r="U1382" s="6">
        <v>45474</v>
      </c>
      <c r="V1382" s="5"/>
      <c r="W1382" s="4" t="s">
        <v>1329</v>
      </c>
      <c r="X1382" s="5"/>
      <c r="Y1382" s="5"/>
      <c r="Z1382" s="5"/>
      <c r="AA1382" s="4" t="s">
        <v>4117</v>
      </c>
      <c r="AB1382" s="5"/>
      <c r="AC1382" s="5"/>
      <c r="AD1382" s="5"/>
      <c r="AE1382" s="5"/>
      <c r="AF1382" s="5"/>
      <c r="AG1382" s="5"/>
      <c r="AH1382" s="5"/>
      <c r="AI1382" s="5"/>
      <c r="AJ1382" s="5"/>
      <c r="AK1382" s="5"/>
      <c r="AL1382" s="5"/>
      <c r="AM1382" s="5"/>
      <c r="AN1382" s="5"/>
      <c r="AO1382" s="5"/>
      <c r="AP1382" s="5" t="s">
        <v>1335</v>
      </c>
      <c r="AQ1382" s="4" t="s">
        <v>1336</v>
      </c>
      <c r="AR1382" s="5" t="s">
        <v>12476</v>
      </c>
      <c r="AS1382" s="4" t="s">
        <v>1440</v>
      </c>
      <c r="AT1382" s="5" t="s">
        <v>1441</v>
      </c>
      <c r="AU1382" s="5" t="s">
        <v>41</v>
      </c>
      <c r="AV1382" s="4" t="s">
        <v>1537</v>
      </c>
      <c r="AW1382" s="5" t="s">
        <v>31</v>
      </c>
      <c r="AX1382" s="4" t="s">
        <v>1538</v>
      </c>
      <c r="AY1382" s="5" t="s">
        <v>1539</v>
      </c>
      <c r="AZ1382" s="5" t="s">
        <v>11</v>
      </c>
      <c r="BA1382" s="4" t="s">
        <v>1540</v>
      </c>
      <c r="BB1382" s="5" t="s">
        <v>1541</v>
      </c>
      <c r="BC1382" s="5" t="s">
        <v>7375</v>
      </c>
      <c r="BD1382" s="5" t="s">
        <v>7376</v>
      </c>
      <c r="BE1382" s="5" t="s">
        <v>25</v>
      </c>
      <c r="BF1382" s="5" t="s">
        <v>1333</v>
      </c>
      <c r="BG1382" s="4" t="s">
        <v>7377</v>
      </c>
      <c r="BH1382" s="5" t="s">
        <v>1343</v>
      </c>
    </row>
    <row r="1383" spans="1:60" x14ac:dyDescent="0.25">
      <c r="A1383">
        <f t="shared" si="121"/>
        <v>993713</v>
      </c>
      <c r="B1383">
        <f t="shared" si="122"/>
        <v>50101946</v>
      </c>
      <c r="C1383" t="str">
        <f t="shared" si="123"/>
        <v>CC</v>
      </c>
      <c r="D1383" t="str">
        <f t="shared" si="120"/>
        <v>REGION GRAND SUD</v>
      </c>
      <c r="E1383" s="12" t="str">
        <f t="shared" si="124"/>
        <v>TERRAIN</v>
      </c>
      <c r="F1383" s="4" t="s">
        <v>8100</v>
      </c>
      <c r="G1383" s="4" t="s">
        <v>2947</v>
      </c>
      <c r="H1383" s="5">
        <v>2</v>
      </c>
      <c r="I1383" s="5" t="s">
        <v>6943</v>
      </c>
      <c r="J1383" s="5"/>
      <c r="K1383" s="5"/>
      <c r="L1383" s="5"/>
      <c r="M1383" s="5" t="s">
        <v>1343</v>
      </c>
      <c r="N1383" s="5"/>
      <c r="O1383" s="5"/>
      <c r="P1383" s="5"/>
      <c r="Q1383" s="5"/>
      <c r="R1383" s="5"/>
      <c r="S1383" s="5"/>
      <c r="T1383" s="5"/>
      <c r="U1383" s="6">
        <v>45536</v>
      </c>
      <c r="V1383" s="5"/>
      <c r="W1383" s="4" t="s">
        <v>1329</v>
      </c>
      <c r="X1383" s="5"/>
      <c r="Y1383" s="5"/>
      <c r="Z1383" s="5"/>
      <c r="AA1383" s="4" t="s">
        <v>2944</v>
      </c>
      <c r="AB1383" s="5"/>
      <c r="AC1383" s="5"/>
      <c r="AD1383" s="5"/>
      <c r="AE1383" s="5"/>
      <c r="AF1383" s="5"/>
      <c r="AG1383" s="5"/>
      <c r="AH1383" s="5"/>
      <c r="AI1383" s="5"/>
      <c r="AJ1383" s="5"/>
      <c r="AK1383" s="5"/>
      <c r="AL1383" s="5"/>
      <c r="AM1383" s="5"/>
      <c r="AN1383" s="5"/>
      <c r="AO1383" s="5"/>
      <c r="AP1383" s="5" t="s">
        <v>1335</v>
      </c>
      <c r="AQ1383" s="4" t="s">
        <v>1336</v>
      </c>
      <c r="AR1383" s="5" t="s">
        <v>12476</v>
      </c>
      <c r="AS1383" s="4" t="s">
        <v>1440</v>
      </c>
      <c r="AT1383" s="5" t="s">
        <v>1441</v>
      </c>
      <c r="AU1383" s="5" t="s">
        <v>41</v>
      </c>
      <c r="AV1383" s="4" t="s">
        <v>1537</v>
      </c>
      <c r="AW1383" s="5" t="s">
        <v>31</v>
      </c>
      <c r="AX1383" s="4" t="s">
        <v>1538</v>
      </c>
      <c r="AY1383" s="5" t="s">
        <v>1539</v>
      </c>
      <c r="AZ1383" s="5" t="s">
        <v>11</v>
      </c>
      <c r="BA1383" s="4" t="s">
        <v>1540</v>
      </c>
      <c r="BB1383" s="5" t="s">
        <v>1541</v>
      </c>
      <c r="BC1383" s="4" t="s">
        <v>2942</v>
      </c>
      <c r="BD1383" s="5" t="s">
        <v>2946</v>
      </c>
      <c r="BE1383" s="5" t="s">
        <v>245</v>
      </c>
      <c r="BF1383" s="5" t="s">
        <v>1333</v>
      </c>
      <c r="BG1383" s="4" t="s">
        <v>2947</v>
      </c>
      <c r="BH1383" s="5" t="s">
        <v>1343</v>
      </c>
    </row>
    <row r="1384" spans="1:60" x14ac:dyDescent="0.25">
      <c r="A1384">
        <f t="shared" si="121"/>
        <v>993712</v>
      </c>
      <c r="B1384">
        <f t="shared" si="122"/>
        <v>50101945</v>
      </c>
      <c r="C1384" t="str">
        <f t="shared" si="123"/>
        <v>CC</v>
      </c>
      <c r="D1384" t="str">
        <f t="shared" si="120"/>
        <v>REGION GRAND SUD</v>
      </c>
      <c r="E1384" s="12" t="str">
        <f t="shared" si="124"/>
        <v>TERRAIN</v>
      </c>
      <c r="F1384" s="4" t="s">
        <v>8101</v>
      </c>
      <c r="G1384" s="4" t="s">
        <v>8102</v>
      </c>
      <c r="H1384" s="5">
        <v>2</v>
      </c>
      <c r="I1384" s="5" t="s">
        <v>6943</v>
      </c>
      <c r="J1384" s="5"/>
      <c r="K1384" s="5"/>
      <c r="L1384" s="5"/>
      <c r="M1384" s="5" t="s">
        <v>1343</v>
      </c>
      <c r="N1384" s="5"/>
      <c r="O1384" s="5"/>
      <c r="P1384" s="5"/>
      <c r="Q1384" s="5"/>
      <c r="R1384" s="5"/>
      <c r="S1384" s="5"/>
      <c r="T1384" s="5"/>
      <c r="U1384" s="6">
        <v>45627</v>
      </c>
      <c r="V1384" s="5"/>
      <c r="W1384" s="4" t="s">
        <v>1329</v>
      </c>
      <c r="X1384" s="5"/>
      <c r="Y1384" s="5"/>
      <c r="Z1384" s="5"/>
      <c r="AA1384" s="4" t="s">
        <v>4922</v>
      </c>
      <c r="AB1384" s="5"/>
      <c r="AC1384" s="5"/>
      <c r="AD1384" s="5"/>
      <c r="AE1384" s="5"/>
      <c r="AF1384" s="5"/>
      <c r="AG1384" s="5"/>
      <c r="AH1384" s="5"/>
      <c r="AI1384" s="5"/>
      <c r="AJ1384" s="5"/>
      <c r="AK1384" s="5"/>
      <c r="AL1384" s="5"/>
      <c r="AM1384" s="5"/>
      <c r="AN1384" s="5"/>
      <c r="AO1384" s="5"/>
      <c r="AP1384" s="5" t="s">
        <v>1335</v>
      </c>
      <c r="AQ1384" s="4" t="s">
        <v>1336</v>
      </c>
      <c r="AR1384" s="5" t="s">
        <v>12476</v>
      </c>
      <c r="AS1384" s="4" t="s">
        <v>1440</v>
      </c>
      <c r="AT1384" s="5" t="s">
        <v>1441</v>
      </c>
      <c r="AU1384" s="5" t="s">
        <v>41</v>
      </c>
      <c r="AV1384" s="4" t="s">
        <v>1537</v>
      </c>
      <c r="AW1384" s="5" t="s">
        <v>31</v>
      </c>
      <c r="AX1384" s="4"/>
      <c r="AY1384" s="5"/>
      <c r="AZ1384" s="5"/>
      <c r="BA1384" s="4" t="s">
        <v>1966</v>
      </c>
      <c r="BB1384" s="5" t="s">
        <v>11119</v>
      </c>
      <c r="BC1384" s="4"/>
      <c r="BD1384" s="5"/>
      <c r="BE1384" s="5"/>
      <c r="BF1384" s="5"/>
      <c r="BG1384" s="4" t="s">
        <v>8102</v>
      </c>
      <c r="BH1384" s="5" t="s">
        <v>1343</v>
      </c>
    </row>
    <row r="1385" spans="1:60" x14ac:dyDescent="0.25">
      <c r="A1385">
        <f t="shared" si="121"/>
        <v>993711</v>
      </c>
      <c r="B1385">
        <f t="shared" si="122"/>
        <v>50101944</v>
      </c>
      <c r="C1385" t="str">
        <f t="shared" si="123"/>
        <v>CC</v>
      </c>
      <c r="D1385" t="str">
        <f t="shared" si="120"/>
        <v>REGION GRAND SUD</v>
      </c>
      <c r="E1385" s="12" t="str">
        <f t="shared" si="124"/>
        <v>TERRAIN</v>
      </c>
      <c r="F1385" s="4" t="s">
        <v>8103</v>
      </c>
      <c r="G1385" s="4" t="s">
        <v>8104</v>
      </c>
      <c r="H1385" s="5">
        <v>2</v>
      </c>
      <c r="I1385" s="5" t="s">
        <v>6943</v>
      </c>
      <c r="J1385" s="5"/>
      <c r="K1385" s="5"/>
      <c r="L1385" s="5"/>
      <c r="M1385" s="5" t="s">
        <v>1343</v>
      </c>
      <c r="N1385" s="5"/>
      <c r="O1385" s="5"/>
      <c r="P1385" s="5"/>
      <c r="Q1385" s="5"/>
      <c r="R1385" s="5"/>
      <c r="S1385" s="5"/>
      <c r="T1385" s="5"/>
      <c r="U1385" s="6">
        <v>45627</v>
      </c>
      <c r="V1385" s="5"/>
      <c r="W1385" s="4" t="s">
        <v>1329</v>
      </c>
      <c r="X1385" s="5"/>
      <c r="Y1385" s="5"/>
      <c r="Z1385" s="5"/>
      <c r="AA1385" s="4" t="s">
        <v>4738</v>
      </c>
      <c r="AB1385" s="5"/>
      <c r="AC1385" s="5"/>
      <c r="AD1385" s="5"/>
      <c r="AE1385" s="5"/>
      <c r="AF1385" s="5"/>
      <c r="AG1385" s="5"/>
      <c r="AH1385" s="5"/>
      <c r="AI1385" s="5"/>
      <c r="AJ1385" s="5"/>
      <c r="AK1385" s="5"/>
      <c r="AL1385" s="5"/>
      <c r="AM1385" s="5"/>
      <c r="AN1385" s="5"/>
      <c r="AO1385" s="5"/>
      <c r="AP1385" s="5" t="s">
        <v>1335</v>
      </c>
      <c r="AQ1385" s="4" t="s">
        <v>1336</v>
      </c>
      <c r="AR1385" s="5" t="s">
        <v>12476</v>
      </c>
      <c r="AS1385" s="4" t="s">
        <v>1440</v>
      </c>
      <c r="AT1385" s="5" t="s">
        <v>1441</v>
      </c>
      <c r="AU1385" s="5" t="s">
        <v>41</v>
      </c>
      <c r="AV1385" s="4" t="s">
        <v>1537</v>
      </c>
      <c r="AW1385" s="5" t="s">
        <v>31</v>
      </c>
      <c r="AX1385" s="4"/>
      <c r="AY1385" s="5"/>
      <c r="AZ1385" s="5"/>
      <c r="BA1385" s="4" t="s">
        <v>1966</v>
      </c>
      <c r="BB1385" s="5" t="s">
        <v>11119</v>
      </c>
      <c r="BC1385" s="5"/>
      <c r="BD1385" s="5"/>
      <c r="BE1385" s="5"/>
      <c r="BF1385" s="5"/>
      <c r="BG1385" s="4" t="s">
        <v>8104</v>
      </c>
      <c r="BH1385" s="5" t="s">
        <v>1343</v>
      </c>
    </row>
    <row r="1386" spans="1:60" x14ac:dyDescent="0.25">
      <c r="A1386">
        <f t="shared" si="121"/>
        <v>993710</v>
      </c>
      <c r="B1386">
        <f t="shared" si="122"/>
        <v>50101943</v>
      </c>
      <c r="C1386" t="str">
        <f t="shared" si="123"/>
        <v>CC</v>
      </c>
      <c r="D1386" t="str">
        <f t="shared" si="120"/>
        <v>REGION GRAND SUD</v>
      </c>
      <c r="E1386" s="12" t="str">
        <f t="shared" si="124"/>
        <v>TERRAIN</v>
      </c>
      <c r="F1386" s="4" t="s">
        <v>8105</v>
      </c>
      <c r="G1386" s="4" t="s">
        <v>1968</v>
      </c>
      <c r="H1386" s="5">
        <v>2</v>
      </c>
      <c r="I1386" s="5" t="s">
        <v>6943</v>
      </c>
      <c r="J1386" s="5"/>
      <c r="K1386" s="5"/>
      <c r="L1386" s="5"/>
      <c r="M1386" s="5" t="s">
        <v>1343</v>
      </c>
      <c r="N1386" s="5"/>
      <c r="O1386" s="5"/>
      <c r="P1386" s="5"/>
      <c r="Q1386" s="5"/>
      <c r="R1386" s="5"/>
      <c r="S1386" s="5"/>
      <c r="T1386" s="5"/>
      <c r="U1386" s="6">
        <v>45627</v>
      </c>
      <c r="V1386" s="5"/>
      <c r="W1386" s="4" t="s">
        <v>1329</v>
      </c>
      <c r="X1386" s="5"/>
      <c r="Y1386" s="5"/>
      <c r="Z1386" s="5"/>
      <c r="AA1386" s="4" t="s">
        <v>1605</v>
      </c>
      <c r="AB1386" s="5"/>
      <c r="AC1386" s="5"/>
      <c r="AD1386" s="5"/>
      <c r="AE1386" s="5"/>
      <c r="AF1386" s="5"/>
      <c r="AG1386" s="5"/>
      <c r="AH1386" s="5"/>
      <c r="AI1386" s="5"/>
      <c r="AJ1386" s="5"/>
      <c r="AK1386" s="5"/>
      <c r="AL1386" s="5"/>
      <c r="AM1386" s="5"/>
      <c r="AN1386" s="5"/>
      <c r="AO1386" s="5"/>
      <c r="AP1386" s="5" t="s">
        <v>1335</v>
      </c>
      <c r="AQ1386" s="4" t="s">
        <v>1336</v>
      </c>
      <c r="AR1386" s="5" t="s">
        <v>12476</v>
      </c>
      <c r="AS1386" s="4" t="s">
        <v>1440</v>
      </c>
      <c r="AT1386" s="5" t="s">
        <v>1441</v>
      </c>
      <c r="AU1386" s="5" t="s">
        <v>41</v>
      </c>
      <c r="AV1386" s="4" t="s">
        <v>1537</v>
      </c>
      <c r="AW1386" s="5" t="s">
        <v>31</v>
      </c>
      <c r="AX1386" s="4"/>
      <c r="AY1386" s="5"/>
      <c r="AZ1386" s="5"/>
      <c r="BA1386" s="4" t="s">
        <v>1966</v>
      </c>
      <c r="BB1386" s="5" t="s">
        <v>11119</v>
      </c>
      <c r="BC1386" s="4" t="s">
        <v>1964</v>
      </c>
      <c r="BD1386" s="5" t="s">
        <v>1967</v>
      </c>
      <c r="BE1386" s="5" t="s">
        <v>25</v>
      </c>
      <c r="BF1386" s="5" t="s">
        <v>1333</v>
      </c>
      <c r="BG1386" s="4" t="s">
        <v>1968</v>
      </c>
      <c r="BH1386" s="5" t="s">
        <v>1343</v>
      </c>
    </row>
    <row r="1387" spans="1:60" x14ac:dyDescent="0.25">
      <c r="A1387">
        <f t="shared" si="121"/>
        <v>993709</v>
      </c>
      <c r="B1387">
        <f t="shared" si="122"/>
        <v>50101942</v>
      </c>
      <c r="C1387" t="str">
        <f t="shared" si="123"/>
        <v>CC</v>
      </c>
      <c r="D1387" t="str">
        <f t="shared" si="120"/>
        <v>REGION GRAND SUD</v>
      </c>
      <c r="E1387" s="12" t="str">
        <f t="shared" si="124"/>
        <v>TERRAIN</v>
      </c>
      <c r="F1387" s="4" t="s">
        <v>8106</v>
      </c>
      <c r="G1387" s="4" t="s">
        <v>6390</v>
      </c>
      <c r="H1387" s="5">
        <v>2</v>
      </c>
      <c r="I1387" s="5" t="s">
        <v>6943</v>
      </c>
      <c r="J1387" s="5"/>
      <c r="K1387" s="5"/>
      <c r="L1387" s="5"/>
      <c r="M1387" s="5" t="s">
        <v>1343</v>
      </c>
      <c r="N1387" s="5"/>
      <c r="O1387" s="5"/>
      <c r="P1387" s="5"/>
      <c r="Q1387" s="5"/>
      <c r="R1387" s="5"/>
      <c r="S1387" s="5"/>
      <c r="T1387" s="5"/>
      <c r="U1387" s="6">
        <v>45566</v>
      </c>
      <c r="V1387" s="5"/>
      <c r="W1387" s="4" t="s">
        <v>1329</v>
      </c>
      <c r="X1387" s="5"/>
      <c r="Y1387" s="5"/>
      <c r="Z1387" s="5"/>
      <c r="AA1387" s="4" t="s">
        <v>5771</v>
      </c>
      <c r="AB1387" s="5"/>
      <c r="AC1387" s="5"/>
      <c r="AD1387" s="5"/>
      <c r="AE1387" s="5"/>
      <c r="AF1387" s="5"/>
      <c r="AG1387" s="5"/>
      <c r="AH1387" s="5"/>
      <c r="AI1387" s="5"/>
      <c r="AJ1387" s="5"/>
      <c r="AK1387" s="5"/>
      <c r="AL1387" s="5"/>
      <c r="AM1387" s="5"/>
      <c r="AN1387" s="5"/>
      <c r="AO1387" s="5"/>
      <c r="AP1387" s="5" t="s">
        <v>1335</v>
      </c>
      <c r="AQ1387" s="4" t="s">
        <v>1336</v>
      </c>
      <c r="AR1387" s="5" t="s">
        <v>12476</v>
      </c>
      <c r="AS1387" s="4" t="s">
        <v>1403</v>
      </c>
      <c r="AT1387" s="5" t="s">
        <v>1404</v>
      </c>
      <c r="AU1387" s="5" t="s">
        <v>41</v>
      </c>
      <c r="AV1387" s="4" t="s">
        <v>1405</v>
      </c>
      <c r="AW1387" s="5" t="s">
        <v>61</v>
      </c>
      <c r="AX1387" s="4" t="s">
        <v>1842</v>
      </c>
      <c r="AY1387" s="5" t="s">
        <v>1843</v>
      </c>
      <c r="AZ1387" s="5" t="s">
        <v>11</v>
      </c>
      <c r="BA1387" s="4" t="s">
        <v>1844</v>
      </c>
      <c r="BB1387" s="5" t="s">
        <v>1845</v>
      </c>
      <c r="BC1387" s="4" t="s">
        <v>6386</v>
      </c>
      <c r="BD1387" s="5" t="s">
        <v>6389</v>
      </c>
      <c r="BE1387" s="5" t="s">
        <v>46</v>
      </c>
      <c r="BF1387" s="5" t="s">
        <v>1333</v>
      </c>
      <c r="BG1387" s="4" t="s">
        <v>6390</v>
      </c>
      <c r="BH1387" s="5" t="s">
        <v>1343</v>
      </c>
    </row>
    <row r="1388" spans="1:60" x14ac:dyDescent="0.25">
      <c r="A1388">
        <f t="shared" si="121"/>
        <v>993708</v>
      </c>
      <c r="B1388">
        <f t="shared" si="122"/>
        <v>50101941</v>
      </c>
      <c r="C1388" t="str">
        <f t="shared" si="123"/>
        <v>CC</v>
      </c>
      <c r="D1388" t="str">
        <f t="shared" si="120"/>
        <v>REGION GRAND SUD</v>
      </c>
      <c r="E1388" s="12" t="str">
        <f t="shared" si="124"/>
        <v>TERRAIN</v>
      </c>
      <c r="F1388" s="4" t="s">
        <v>8107</v>
      </c>
      <c r="G1388" s="4" t="s">
        <v>3321</v>
      </c>
      <c r="H1388" s="5">
        <v>2</v>
      </c>
      <c r="I1388" s="5" t="s">
        <v>6943</v>
      </c>
      <c r="J1388" s="5"/>
      <c r="K1388" s="5"/>
      <c r="L1388" s="5"/>
      <c r="M1388" s="5" t="s">
        <v>1343</v>
      </c>
      <c r="N1388" s="5"/>
      <c r="O1388" s="5"/>
      <c r="P1388" s="5"/>
      <c r="Q1388" s="5"/>
      <c r="R1388" s="5"/>
      <c r="S1388" s="5"/>
      <c r="T1388" s="5"/>
      <c r="U1388" s="6">
        <v>45597</v>
      </c>
      <c r="V1388" s="5"/>
      <c r="W1388" s="4" t="s">
        <v>1329</v>
      </c>
      <c r="X1388" s="5"/>
      <c r="Y1388" s="5"/>
      <c r="Z1388" s="5"/>
      <c r="AA1388" s="4" t="s">
        <v>3318</v>
      </c>
      <c r="AB1388" s="5"/>
      <c r="AC1388" s="5"/>
      <c r="AD1388" s="5"/>
      <c r="AE1388" s="5"/>
      <c r="AF1388" s="5"/>
      <c r="AG1388" s="5"/>
      <c r="AH1388" s="5"/>
      <c r="AI1388" s="5"/>
      <c r="AJ1388" s="5"/>
      <c r="AK1388" s="5"/>
      <c r="AL1388" s="5"/>
      <c r="AM1388" s="5"/>
      <c r="AN1388" s="5"/>
      <c r="AO1388" s="5"/>
      <c r="AP1388" s="5" t="s">
        <v>1335</v>
      </c>
      <c r="AQ1388" s="4" t="s">
        <v>1336</v>
      </c>
      <c r="AR1388" s="5" t="s">
        <v>12476</v>
      </c>
      <c r="AS1388" s="4" t="s">
        <v>1403</v>
      </c>
      <c r="AT1388" s="5" t="s">
        <v>1404</v>
      </c>
      <c r="AU1388" s="5" t="s">
        <v>41</v>
      </c>
      <c r="AV1388" s="4" t="s">
        <v>1405</v>
      </c>
      <c r="AW1388" s="5" t="s">
        <v>61</v>
      </c>
      <c r="AX1388" s="4"/>
      <c r="AY1388" s="5"/>
      <c r="AZ1388" s="5"/>
      <c r="BA1388" s="4" t="s">
        <v>1406</v>
      </c>
      <c r="BB1388" s="5" t="s">
        <v>1407</v>
      </c>
      <c r="BC1388" s="5" t="s">
        <v>3315</v>
      </c>
      <c r="BD1388" s="5" t="s">
        <v>3320</v>
      </c>
      <c r="BE1388" s="5" t="s">
        <v>245</v>
      </c>
      <c r="BF1388" s="5" t="s">
        <v>1333</v>
      </c>
      <c r="BG1388" s="4" t="s">
        <v>3321</v>
      </c>
      <c r="BH1388" s="5" t="s">
        <v>1343</v>
      </c>
    </row>
    <row r="1389" spans="1:60" x14ac:dyDescent="0.25">
      <c r="A1389">
        <f t="shared" si="121"/>
        <v>993707</v>
      </c>
      <c r="B1389">
        <f t="shared" si="122"/>
        <v>50101940</v>
      </c>
      <c r="C1389" t="str">
        <f t="shared" si="123"/>
        <v>CC</v>
      </c>
      <c r="D1389" t="str">
        <f t="shared" si="120"/>
        <v>REGION GRAND SUD</v>
      </c>
      <c r="E1389" s="12" t="str">
        <f t="shared" si="124"/>
        <v>TERRAIN</v>
      </c>
      <c r="F1389" s="4" t="s">
        <v>8108</v>
      </c>
      <c r="G1389" s="4" t="s">
        <v>8109</v>
      </c>
      <c r="H1389" s="5">
        <v>2</v>
      </c>
      <c r="I1389" s="5" t="s">
        <v>6943</v>
      </c>
      <c r="J1389" s="5"/>
      <c r="K1389" s="5"/>
      <c r="L1389" s="5"/>
      <c r="M1389" s="5" t="s">
        <v>1343</v>
      </c>
      <c r="N1389" s="5"/>
      <c r="O1389" s="5"/>
      <c r="P1389" s="5"/>
      <c r="Q1389" s="5"/>
      <c r="R1389" s="5"/>
      <c r="S1389" s="5"/>
      <c r="T1389" s="5"/>
      <c r="U1389" s="6">
        <v>45566</v>
      </c>
      <c r="V1389" s="5"/>
      <c r="W1389" s="4" t="s">
        <v>1329</v>
      </c>
      <c r="X1389" s="5"/>
      <c r="Y1389" s="5"/>
      <c r="Z1389" s="5"/>
      <c r="AA1389" s="4" t="s">
        <v>5283</v>
      </c>
      <c r="AB1389" s="5"/>
      <c r="AC1389" s="5"/>
      <c r="AD1389" s="5"/>
      <c r="AE1389" s="5"/>
      <c r="AF1389" s="5"/>
      <c r="AG1389" s="5"/>
      <c r="AH1389" s="5"/>
      <c r="AI1389" s="5"/>
      <c r="AJ1389" s="5"/>
      <c r="AK1389" s="5"/>
      <c r="AL1389" s="5"/>
      <c r="AM1389" s="5"/>
      <c r="AN1389" s="5"/>
      <c r="AO1389" s="5"/>
      <c r="AP1389" s="5" t="s">
        <v>1335</v>
      </c>
      <c r="AQ1389" s="4" t="s">
        <v>1336</v>
      </c>
      <c r="AR1389" s="5" t="s">
        <v>12476</v>
      </c>
      <c r="AS1389" s="4" t="s">
        <v>1403</v>
      </c>
      <c r="AT1389" s="5" t="s">
        <v>1404</v>
      </c>
      <c r="AU1389" s="5" t="s">
        <v>41</v>
      </c>
      <c r="AV1389" s="4" t="s">
        <v>1405</v>
      </c>
      <c r="AW1389" s="5" t="s">
        <v>61</v>
      </c>
      <c r="AX1389" s="4" t="s">
        <v>1618</v>
      </c>
      <c r="AY1389" s="5" t="s">
        <v>1619</v>
      </c>
      <c r="AZ1389" s="5" t="s">
        <v>11</v>
      </c>
      <c r="BA1389" s="4" t="s">
        <v>1620</v>
      </c>
      <c r="BB1389" s="5" t="s">
        <v>1621</v>
      </c>
      <c r="BC1389" s="5" t="s">
        <v>8110</v>
      </c>
      <c r="BD1389" s="5" t="s">
        <v>8111</v>
      </c>
      <c r="BE1389" s="5" t="s">
        <v>245</v>
      </c>
      <c r="BF1389" s="5" t="s">
        <v>1333</v>
      </c>
      <c r="BG1389" s="4" t="s">
        <v>8109</v>
      </c>
      <c r="BH1389" s="5" t="s">
        <v>1343</v>
      </c>
    </row>
    <row r="1390" spans="1:60" x14ac:dyDescent="0.25">
      <c r="A1390">
        <f t="shared" si="121"/>
        <v>993706</v>
      </c>
      <c r="B1390">
        <f t="shared" si="122"/>
        <v>50101939</v>
      </c>
      <c r="C1390" t="str">
        <f t="shared" si="123"/>
        <v>CC</v>
      </c>
      <c r="D1390" t="str">
        <f t="shared" si="120"/>
        <v>REGION GRAND SUD</v>
      </c>
      <c r="E1390" s="12" t="str">
        <f t="shared" si="124"/>
        <v>TERRAIN</v>
      </c>
      <c r="F1390" s="4" t="s">
        <v>8112</v>
      </c>
      <c r="G1390" s="4" t="s">
        <v>1940</v>
      </c>
      <c r="H1390" s="5">
        <v>2</v>
      </c>
      <c r="I1390" s="5" t="s">
        <v>6943</v>
      </c>
      <c r="J1390" s="5"/>
      <c r="K1390" s="5"/>
      <c r="L1390" s="5"/>
      <c r="M1390" s="5" t="s">
        <v>1343</v>
      </c>
      <c r="N1390" s="5"/>
      <c r="O1390" s="6"/>
      <c r="P1390" s="5"/>
      <c r="Q1390" s="5"/>
      <c r="R1390" s="5"/>
      <c r="S1390" s="5"/>
      <c r="T1390" s="5"/>
      <c r="U1390" s="6">
        <v>45566</v>
      </c>
      <c r="V1390" s="4"/>
      <c r="W1390" s="4" t="s">
        <v>1329</v>
      </c>
      <c r="X1390" s="5"/>
      <c r="Y1390" s="5"/>
      <c r="Z1390" s="5"/>
      <c r="AA1390" s="4" t="s">
        <v>1938</v>
      </c>
      <c r="AB1390" s="5"/>
      <c r="AC1390" s="5"/>
      <c r="AD1390" s="5"/>
      <c r="AE1390" s="5"/>
      <c r="AF1390" s="6"/>
      <c r="AG1390" s="5"/>
      <c r="AH1390" s="5"/>
      <c r="AI1390" s="5"/>
      <c r="AJ1390" s="6"/>
      <c r="AK1390" s="5"/>
      <c r="AL1390" s="6"/>
      <c r="AM1390" s="5"/>
      <c r="AN1390" s="5"/>
      <c r="AO1390" s="5"/>
      <c r="AP1390" s="5" t="s">
        <v>1335</v>
      </c>
      <c r="AQ1390" s="4" t="s">
        <v>1336</v>
      </c>
      <c r="AR1390" s="5" t="s">
        <v>12476</v>
      </c>
      <c r="AS1390" s="4" t="s">
        <v>1403</v>
      </c>
      <c r="AT1390" s="5" t="s">
        <v>1404</v>
      </c>
      <c r="AU1390" s="5" t="s">
        <v>41</v>
      </c>
      <c r="AV1390" s="4" t="s">
        <v>1405</v>
      </c>
      <c r="AW1390" s="5" t="s">
        <v>61</v>
      </c>
      <c r="AX1390" s="4" t="s">
        <v>1618</v>
      </c>
      <c r="AY1390" s="5" t="s">
        <v>1619</v>
      </c>
      <c r="AZ1390" s="5" t="s">
        <v>11</v>
      </c>
      <c r="BA1390" s="4" t="s">
        <v>1620</v>
      </c>
      <c r="BB1390" s="5" t="s">
        <v>1621</v>
      </c>
      <c r="BC1390" s="4" t="s">
        <v>1936</v>
      </c>
      <c r="BD1390" s="5" t="s">
        <v>1939</v>
      </c>
      <c r="BE1390" s="5" t="s">
        <v>25</v>
      </c>
      <c r="BF1390" s="5" t="s">
        <v>1333</v>
      </c>
      <c r="BG1390" s="4" t="s">
        <v>1940</v>
      </c>
      <c r="BH1390" s="5" t="s">
        <v>1343</v>
      </c>
    </row>
    <row r="1391" spans="1:60" x14ac:dyDescent="0.25">
      <c r="A1391">
        <f t="shared" si="121"/>
        <v>993705</v>
      </c>
      <c r="B1391">
        <f t="shared" si="122"/>
        <v>50101938</v>
      </c>
      <c r="C1391" t="str">
        <f t="shared" si="123"/>
        <v>CC</v>
      </c>
      <c r="D1391" t="str">
        <f t="shared" si="120"/>
        <v>REGION GRAND SUD</v>
      </c>
      <c r="E1391" s="12" t="str">
        <f t="shared" si="124"/>
        <v>TERRAIN</v>
      </c>
      <c r="F1391" s="4" t="s">
        <v>8113</v>
      </c>
      <c r="G1391" s="4" t="s">
        <v>3280</v>
      </c>
      <c r="H1391" s="5">
        <v>2</v>
      </c>
      <c r="I1391" s="5" t="s">
        <v>6943</v>
      </c>
      <c r="J1391" s="5"/>
      <c r="K1391" s="5"/>
      <c r="L1391" s="5"/>
      <c r="M1391" s="5" t="s">
        <v>1343</v>
      </c>
      <c r="N1391" s="5"/>
      <c r="O1391" s="5"/>
      <c r="P1391" s="5"/>
      <c r="Q1391" s="5"/>
      <c r="R1391" s="5"/>
      <c r="S1391" s="5"/>
      <c r="T1391" s="5"/>
      <c r="U1391" s="6">
        <v>45566</v>
      </c>
      <c r="V1391" s="4"/>
      <c r="W1391" s="4" t="s">
        <v>1329</v>
      </c>
      <c r="X1391" s="5"/>
      <c r="Y1391" s="5"/>
      <c r="Z1391" s="5"/>
      <c r="AA1391" s="4" t="s">
        <v>1709</v>
      </c>
      <c r="AB1391" s="5"/>
      <c r="AC1391" s="5"/>
      <c r="AD1391" s="5"/>
      <c r="AE1391" s="5"/>
      <c r="AF1391" s="6"/>
      <c r="AG1391" s="5"/>
      <c r="AH1391" s="5"/>
      <c r="AI1391" s="5"/>
      <c r="AJ1391" s="6"/>
      <c r="AK1391" s="5"/>
      <c r="AL1391" s="6"/>
      <c r="AM1391" s="5"/>
      <c r="AN1391" s="5"/>
      <c r="AO1391" s="5"/>
      <c r="AP1391" s="5" t="s">
        <v>1335</v>
      </c>
      <c r="AQ1391" s="4" t="s">
        <v>1336</v>
      </c>
      <c r="AR1391" s="5" t="s">
        <v>12476</v>
      </c>
      <c r="AS1391" s="4" t="s">
        <v>1403</v>
      </c>
      <c r="AT1391" s="5" t="s">
        <v>1404</v>
      </c>
      <c r="AU1391" s="5" t="s">
        <v>41</v>
      </c>
      <c r="AV1391" s="4" t="s">
        <v>1405</v>
      </c>
      <c r="AW1391" s="5" t="s">
        <v>61</v>
      </c>
      <c r="AX1391" s="4" t="s">
        <v>1618</v>
      </c>
      <c r="AY1391" s="5" t="s">
        <v>1619</v>
      </c>
      <c r="AZ1391" s="5" t="s">
        <v>11</v>
      </c>
      <c r="BA1391" s="4" t="s">
        <v>1620</v>
      </c>
      <c r="BB1391" s="5" t="s">
        <v>1621</v>
      </c>
      <c r="BC1391" s="4" t="s">
        <v>3277</v>
      </c>
      <c r="BD1391" s="5" t="s">
        <v>3279</v>
      </c>
      <c r="BE1391" s="5" t="s">
        <v>260</v>
      </c>
      <c r="BF1391" s="5" t="s">
        <v>1333</v>
      </c>
      <c r="BG1391" s="4" t="s">
        <v>3280</v>
      </c>
      <c r="BH1391" s="5" t="s">
        <v>1343</v>
      </c>
    </row>
    <row r="1392" spans="1:60" x14ac:dyDescent="0.25">
      <c r="A1392">
        <f t="shared" si="121"/>
        <v>993704</v>
      </c>
      <c r="B1392">
        <f t="shared" si="122"/>
        <v>50101937</v>
      </c>
      <c r="C1392" t="str">
        <f t="shared" si="123"/>
        <v>CC</v>
      </c>
      <c r="D1392" t="str">
        <f t="shared" si="120"/>
        <v>REGION GRAND SUD</v>
      </c>
      <c r="E1392" s="12" t="str">
        <f t="shared" si="124"/>
        <v>TERRAIN</v>
      </c>
      <c r="F1392" s="4" t="s">
        <v>8114</v>
      </c>
      <c r="G1392" s="4" t="s">
        <v>8115</v>
      </c>
      <c r="H1392" s="5">
        <v>2</v>
      </c>
      <c r="I1392" s="5" t="s">
        <v>6943</v>
      </c>
      <c r="J1392" s="5"/>
      <c r="K1392" s="5"/>
      <c r="L1392" s="5"/>
      <c r="M1392" s="5" t="s">
        <v>1343</v>
      </c>
      <c r="N1392" s="5"/>
      <c r="O1392" s="6"/>
      <c r="P1392" s="5"/>
      <c r="Q1392" s="5"/>
      <c r="R1392" s="5"/>
      <c r="S1392" s="5"/>
      <c r="T1392" s="5"/>
      <c r="U1392" s="6">
        <v>45566</v>
      </c>
      <c r="V1392" s="4"/>
      <c r="W1392" s="4" t="s">
        <v>1329</v>
      </c>
      <c r="X1392" s="5"/>
      <c r="Y1392" s="5"/>
      <c r="Z1392" s="5"/>
      <c r="AA1392" s="4" t="s">
        <v>2511</v>
      </c>
      <c r="AB1392" s="5"/>
      <c r="AC1392" s="5"/>
      <c r="AD1392" s="5"/>
      <c r="AE1392" s="5"/>
      <c r="AF1392" s="6"/>
      <c r="AG1392" s="5"/>
      <c r="AH1392" s="5"/>
      <c r="AI1392" s="5"/>
      <c r="AJ1392" s="6"/>
      <c r="AK1392" s="5"/>
      <c r="AL1392" s="6"/>
      <c r="AM1392" s="5"/>
      <c r="AN1392" s="5"/>
      <c r="AO1392" s="5"/>
      <c r="AP1392" s="5" t="s">
        <v>1335</v>
      </c>
      <c r="AQ1392" s="4" t="s">
        <v>1336</v>
      </c>
      <c r="AR1392" s="5" t="s">
        <v>12476</v>
      </c>
      <c r="AS1392" s="4" t="s">
        <v>1403</v>
      </c>
      <c r="AT1392" s="5" t="s">
        <v>1404</v>
      </c>
      <c r="AU1392" s="5" t="s">
        <v>41</v>
      </c>
      <c r="AV1392" s="4" t="s">
        <v>1405</v>
      </c>
      <c r="AW1392" s="5" t="s">
        <v>61</v>
      </c>
      <c r="AX1392" s="4" t="s">
        <v>1618</v>
      </c>
      <c r="AY1392" s="5" t="s">
        <v>1619</v>
      </c>
      <c r="AZ1392" s="5" t="s">
        <v>11</v>
      </c>
      <c r="BA1392" s="4" t="s">
        <v>1620</v>
      </c>
      <c r="BB1392" s="5" t="s">
        <v>1621</v>
      </c>
      <c r="BC1392" s="4" t="s">
        <v>8116</v>
      </c>
      <c r="BD1392" s="5" t="s">
        <v>8117</v>
      </c>
      <c r="BE1392" s="5" t="s">
        <v>25</v>
      </c>
      <c r="BF1392" s="5" t="s">
        <v>1333</v>
      </c>
      <c r="BG1392" s="4" t="s">
        <v>8115</v>
      </c>
      <c r="BH1392" s="5" t="s">
        <v>1343</v>
      </c>
    </row>
    <row r="1393" spans="1:60" x14ac:dyDescent="0.25">
      <c r="A1393">
        <f t="shared" si="121"/>
        <v>993703</v>
      </c>
      <c r="B1393">
        <f t="shared" si="122"/>
        <v>50101936</v>
      </c>
      <c r="C1393" t="str">
        <f t="shared" si="123"/>
        <v>CC</v>
      </c>
      <c r="D1393" t="str">
        <f t="shared" si="120"/>
        <v>REGION GRAND SUD</v>
      </c>
      <c r="E1393" s="12" t="str">
        <f t="shared" si="124"/>
        <v>TERRAIN</v>
      </c>
      <c r="F1393" s="4" t="s">
        <v>8118</v>
      </c>
      <c r="G1393" s="4" t="s">
        <v>6639</v>
      </c>
      <c r="H1393" s="5">
        <v>2</v>
      </c>
      <c r="I1393" s="5" t="s">
        <v>6943</v>
      </c>
      <c r="J1393" s="5"/>
      <c r="K1393" s="5"/>
      <c r="L1393" s="5"/>
      <c r="M1393" s="5" t="s">
        <v>1343</v>
      </c>
      <c r="N1393" s="5"/>
      <c r="O1393" s="5"/>
      <c r="P1393" s="5"/>
      <c r="Q1393" s="5"/>
      <c r="R1393" s="5"/>
      <c r="S1393" s="5"/>
      <c r="T1393" s="5"/>
      <c r="U1393" s="6">
        <v>45566</v>
      </c>
      <c r="V1393" s="4"/>
      <c r="W1393" s="4" t="s">
        <v>1329</v>
      </c>
      <c r="X1393" s="5"/>
      <c r="Y1393" s="5"/>
      <c r="Z1393" s="5"/>
      <c r="AA1393" s="4" t="s">
        <v>6636</v>
      </c>
      <c r="AB1393" s="5"/>
      <c r="AC1393" s="5"/>
      <c r="AD1393" s="5"/>
      <c r="AE1393" s="5"/>
      <c r="AF1393" s="6"/>
      <c r="AG1393" s="5"/>
      <c r="AH1393" s="5"/>
      <c r="AI1393" s="5"/>
      <c r="AJ1393" s="6"/>
      <c r="AK1393" s="5"/>
      <c r="AL1393" s="6"/>
      <c r="AM1393" s="5"/>
      <c r="AN1393" s="5"/>
      <c r="AO1393" s="5"/>
      <c r="AP1393" s="5" t="s">
        <v>1335</v>
      </c>
      <c r="AQ1393" s="4" t="s">
        <v>1336</v>
      </c>
      <c r="AR1393" s="5" t="s">
        <v>12476</v>
      </c>
      <c r="AS1393" s="4" t="s">
        <v>1403</v>
      </c>
      <c r="AT1393" s="5" t="s">
        <v>1404</v>
      </c>
      <c r="AU1393" s="5" t="s">
        <v>41</v>
      </c>
      <c r="AV1393" s="4" t="s">
        <v>1405</v>
      </c>
      <c r="AW1393" s="5" t="s">
        <v>61</v>
      </c>
      <c r="AX1393" s="4" t="s">
        <v>1842</v>
      </c>
      <c r="AY1393" s="5" t="s">
        <v>1843</v>
      </c>
      <c r="AZ1393" s="5" t="s">
        <v>11</v>
      </c>
      <c r="BA1393" s="4" t="s">
        <v>1844</v>
      </c>
      <c r="BB1393" s="5" t="s">
        <v>1845</v>
      </c>
      <c r="BC1393" s="4" t="s">
        <v>6634</v>
      </c>
      <c r="BD1393" s="5" t="s">
        <v>6638</v>
      </c>
      <c r="BE1393" s="5" t="s">
        <v>25</v>
      </c>
      <c r="BF1393" s="5" t="s">
        <v>1333</v>
      </c>
      <c r="BG1393" s="4" t="s">
        <v>6639</v>
      </c>
      <c r="BH1393" s="5" t="s">
        <v>1343</v>
      </c>
    </row>
    <row r="1394" spans="1:60" x14ac:dyDescent="0.25">
      <c r="A1394">
        <f t="shared" si="121"/>
        <v>993702</v>
      </c>
      <c r="B1394">
        <f t="shared" si="122"/>
        <v>50101935</v>
      </c>
      <c r="C1394" t="str">
        <f t="shared" si="123"/>
        <v>CC</v>
      </c>
      <c r="D1394" t="str">
        <f t="shared" si="120"/>
        <v>REGION GRAND SUD</v>
      </c>
      <c r="E1394" s="12" t="str">
        <f t="shared" si="124"/>
        <v>TERRAIN</v>
      </c>
      <c r="F1394" s="4" t="s">
        <v>8119</v>
      </c>
      <c r="G1394" s="4" t="s">
        <v>8120</v>
      </c>
      <c r="H1394" s="5">
        <v>2</v>
      </c>
      <c r="I1394" s="5" t="s">
        <v>6943</v>
      </c>
      <c r="J1394" s="5"/>
      <c r="K1394" s="5"/>
      <c r="L1394" s="5"/>
      <c r="M1394" s="5" t="s">
        <v>1343</v>
      </c>
      <c r="N1394" s="5"/>
      <c r="O1394" s="6"/>
      <c r="P1394" s="5"/>
      <c r="Q1394" s="5"/>
      <c r="R1394" s="5"/>
      <c r="S1394" s="5"/>
      <c r="T1394" s="5"/>
      <c r="U1394" s="6">
        <v>45566</v>
      </c>
      <c r="V1394" s="4"/>
      <c r="W1394" s="4" t="s">
        <v>1329</v>
      </c>
      <c r="X1394" s="5"/>
      <c r="Y1394" s="5"/>
      <c r="Z1394" s="5"/>
      <c r="AA1394" s="5" t="s">
        <v>3831</v>
      </c>
      <c r="AB1394" s="5"/>
      <c r="AC1394" s="5"/>
      <c r="AD1394" s="5"/>
      <c r="AE1394" s="5"/>
      <c r="AF1394" s="6"/>
      <c r="AG1394" s="5"/>
      <c r="AH1394" s="5"/>
      <c r="AI1394" s="5"/>
      <c r="AJ1394" s="6"/>
      <c r="AK1394" s="5"/>
      <c r="AL1394" s="6"/>
      <c r="AM1394" s="5"/>
      <c r="AN1394" s="5"/>
      <c r="AO1394" s="5"/>
      <c r="AP1394" s="5" t="s">
        <v>1335</v>
      </c>
      <c r="AQ1394" s="4" t="s">
        <v>1336</v>
      </c>
      <c r="AR1394" s="5" t="s">
        <v>12476</v>
      </c>
      <c r="AS1394" s="4" t="s">
        <v>1403</v>
      </c>
      <c r="AT1394" s="5" t="s">
        <v>1404</v>
      </c>
      <c r="AU1394" s="5" t="s">
        <v>41</v>
      </c>
      <c r="AV1394" s="4" t="s">
        <v>1405</v>
      </c>
      <c r="AW1394" s="5" t="s">
        <v>61</v>
      </c>
      <c r="AX1394" s="4" t="s">
        <v>2047</v>
      </c>
      <c r="AY1394" s="5" t="s">
        <v>2048</v>
      </c>
      <c r="AZ1394" s="5" t="s">
        <v>11</v>
      </c>
      <c r="BA1394" s="4" t="s">
        <v>2049</v>
      </c>
      <c r="BB1394" s="5" t="s">
        <v>2050</v>
      </c>
      <c r="BC1394" s="5" t="s">
        <v>8121</v>
      </c>
      <c r="BD1394" s="5" t="s">
        <v>8122</v>
      </c>
      <c r="BE1394" s="5" t="s">
        <v>25</v>
      </c>
      <c r="BF1394" s="5" t="s">
        <v>1333</v>
      </c>
      <c r="BG1394" s="5" t="s">
        <v>8120</v>
      </c>
      <c r="BH1394" s="5" t="s">
        <v>1343</v>
      </c>
    </row>
    <row r="1395" spans="1:60" x14ac:dyDescent="0.25">
      <c r="A1395">
        <f t="shared" si="121"/>
        <v>993701</v>
      </c>
      <c r="B1395">
        <f t="shared" si="122"/>
        <v>50101934</v>
      </c>
      <c r="C1395" t="str">
        <f t="shared" si="123"/>
        <v>CC</v>
      </c>
      <c r="D1395" t="str">
        <f t="shared" si="120"/>
        <v>REGION GRAND SUD</v>
      </c>
      <c r="E1395" s="12" t="str">
        <f t="shared" si="124"/>
        <v>TERRAIN</v>
      </c>
      <c r="F1395" s="4" t="s">
        <v>8123</v>
      </c>
      <c r="G1395" s="4" t="s">
        <v>1409</v>
      </c>
      <c r="H1395" s="5">
        <v>2</v>
      </c>
      <c r="I1395" s="5" t="s">
        <v>6943</v>
      </c>
      <c r="J1395" s="5"/>
      <c r="K1395" s="5"/>
      <c r="L1395" s="5"/>
      <c r="M1395" s="5" t="s">
        <v>1343</v>
      </c>
      <c r="N1395" s="5"/>
      <c r="O1395" s="5"/>
      <c r="P1395" s="5"/>
      <c r="Q1395" s="5"/>
      <c r="R1395" s="5"/>
      <c r="S1395" s="5"/>
      <c r="T1395" s="5"/>
      <c r="U1395" s="6">
        <v>45566</v>
      </c>
      <c r="V1395" s="4"/>
      <c r="W1395" s="4" t="s">
        <v>1329</v>
      </c>
      <c r="X1395" s="5"/>
      <c r="Y1395" s="5"/>
      <c r="Z1395" s="5"/>
      <c r="AA1395" s="4" t="s">
        <v>1401</v>
      </c>
      <c r="AB1395" s="5"/>
      <c r="AC1395" s="5"/>
      <c r="AD1395" s="5"/>
      <c r="AE1395" s="5"/>
      <c r="AF1395" s="6"/>
      <c r="AG1395" s="5"/>
      <c r="AH1395" s="5"/>
      <c r="AI1395" s="5"/>
      <c r="AJ1395" s="6"/>
      <c r="AK1395" s="5"/>
      <c r="AL1395" s="6"/>
      <c r="AM1395" s="5"/>
      <c r="AN1395" s="5"/>
      <c r="AO1395" s="5"/>
      <c r="AP1395" s="5" t="s">
        <v>1335</v>
      </c>
      <c r="AQ1395" s="4" t="s">
        <v>1336</v>
      </c>
      <c r="AR1395" s="5" t="s">
        <v>12476</v>
      </c>
      <c r="AS1395" s="4" t="s">
        <v>1403</v>
      </c>
      <c r="AT1395" s="5" t="s">
        <v>1404</v>
      </c>
      <c r="AU1395" s="5" t="s">
        <v>41</v>
      </c>
      <c r="AV1395" s="4" t="s">
        <v>1405</v>
      </c>
      <c r="AW1395" s="5" t="s">
        <v>61</v>
      </c>
      <c r="AX1395" s="4"/>
      <c r="AY1395" s="5"/>
      <c r="AZ1395" s="5"/>
      <c r="BA1395" s="4" t="s">
        <v>1406</v>
      </c>
      <c r="BB1395" s="5" t="s">
        <v>1407</v>
      </c>
      <c r="BC1395" s="4" t="s">
        <v>1399</v>
      </c>
      <c r="BD1395" s="5" t="s">
        <v>1408</v>
      </c>
      <c r="BE1395" s="5" t="s">
        <v>245</v>
      </c>
      <c r="BF1395" s="5" t="s">
        <v>1333</v>
      </c>
      <c r="BG1395" s="4" t="s">
        <v>1409</v>
      </c>
      <c r="BH1395" s="5" t="s">
        <v>1343</v>
      </c>
    </row>
    <row r="1396" spans="1:60" x14ac:dyDescent="0.25">
      <c r="A1396">
        <f t="shared" si="121"/>
        <v>993700</v>
      </c>
      <c r="B1396">
        <f t="shared" si="122"/>
        <v>50101933</v>
      </c>
      <c r="C1396" t="str">
        <f t="shared" si="123"/>
        <v>CC</v>
      </c>
      <c r="D1396" t="str">
        <f t="shared" si="120"/>
        <v>REGION GRAND SUD</v>
      </c>
      <c r="E1396" s="12" t="str">
        <f t="shared" si="124"/>
        <v>TERRAIN</v>
      </c>
      <c r="F1396" s="4" t="s">
        <v>8124</v>
      </c>
      <c r="G1396" s="4" t="s">
        <v>8125</v>
      </c>
      <c r="H1396" s="5">
        <v>2</v>
      </c>
      <c r="I1396" s="5" t="s">
        <v>6943</v>
      </c>
      <c r="J1396" s="5"/>
      <c r="K1396" s="5"/>
      <c r="L1396" s="5"/>
      <c r="M1396" s="5" t="s">
        <v>1343</v>
      </c>
      <c r="N1396" s="5"/>
      <c r="O1396" s="6"/>
      <c r="P1396" s="5"/>
      <c r="Q1396" s="5"/>
      <c r="R1396" s="5"/>
      <c r="S1396" s="5"/>
      <c r="T1396" s="5"/>
      <c r="U1396" s="6">
        <v>45474</v>
      </c>
      <c r="V1396" s="4"/>
      <c r="W1396" s="4" t="s">
        <v>1329</v>
      </c>
      <c r="X1396" s="5"/>
      <c r="Y1396" s="5"/>
      <c r="Z1396" s="5"/>
      <c r="AA1396" s="4" t="s">
        <v>8043</v>
      </c>
      <c r="AB1396" s="5"/>
      <c r="AC1396" s="5"/>
      <c r="AD1396" s="5"/>
      <c r="AE1396" s="5"/>
      <c r="AF1396" s="6"/>
      <c r="AG1396" s="5"/>
      <c r="AH1396" s="5"/>
      <c r="AI1396" s="5"/>
      <c r="AJ1396" s="6"/>
      <c r="AK1396" s="5"/>
      <c r="AL1396" s="6"/>
      <c r="AM1396" s="5"/>
      <c r="AN1396" s="5"/>
      <c r="AO1396" s="5"/>
      <c r="AP1396" s="5" t="s">
        <v>1335</v>
      </c>
      <c r="AQ1396" s="4" t="s">
        <v>1336</v>
      </c>
      <c r="AR1396" s="5" t="s">
        <v>12476</v>
      </c>
      <c r="AS1396" s="4" t="s">
        <v>1522</v>
      </c>
      <c r="AT1396" s="5" t="s">
        <v>1523</v>
      </c>
      <c r="AU1396" s="5" t="s">
        <v>41</v>
      </c>
      <c r="AV1396" s="4" t="s">
        <v>1524</v>
      </c>
      <c r="AW1396" s="5" t="s">
        <v>93</v>
      </c>
      <c r="AX1396" s="4"/>
      <c r="AY1396" s="5"/>
      <c r="AZ1396" s="5"/>
      <c r="BA1396" s="4" t="s">
        <v>3295</v>
      </c>
      <c r="BB1396" s="5" t="s">
        <v>3296</v>
      </c>
      <c r="BC1396" s="4"/>
      <c r="BD1396" s="5"/>
      <c r="BE1396" s="5"/>
      <c r="BF1396" s="5"/>
      <c r="BG1396" s="4" t="s">
        <v>8125</v>
      </c>
      <c r="BH1396" s="5" t="s">
        <v>1343</v>
      </c>
    </row>
    <row r="1397" spans="1:60" x14ac:dyDescent="0.25">
      <c r="A1397">
        <f t="shared" si="121"/>
        <v>993697</v>
      </c>
      <c r="B1397">
        <f t="shared" si="122"/>
        <v>50101930</v>
      </c>
      <c r="C1397" t="str">
        <f t="shared" si="123"/>
        <v>CC</v>
      </c>
      <c r="D1397" t="str">
        <f t="shared" si="120"/>
        <v>REGION GRAND SUD</v>
      </c>
      <c r="E1397" s="12" t="str">
        <f t="shared" si="124"/>
        <v>TERRAIN</v>
      </c>
      <c r="F1397" s="4" t="s">
        <v>8126</v>
      </c>
      <c r="G1397" s="4" t="s">
        <v>1739</v>
      </c>
      <c r="H1397" s="5">
        <v>2</v>
      </c>
      <c r="I1397" s="5" t="s">
        <v>6943</v>
      </c>
      <c r="J1397" s="5"/>
      <c r="K1397" s="5"/>
      <c r="L1397" s="5"/>
      <c r="M1397" s="5" t="s">
        <v>1343</v>
      </c>
      <c r="N1397" s="5"/>
      <c r="O1397" s="6"/>
      <c r="P1397" s="5"/>
      <c r="Q1397" s="5"/>
      <c r="R1397" s="5"/>
      <c r="S1397" s="5"/>
      <c r="T1397" s="5"/>
      <c r="U1397" s="6">
        <v>45474</v>
      </c>
      <c r="V1397" s="4"/>
      <c r="W1397" s="4" t="s">
        <v>1329</v>
      </c>
      <c r="X1397" s="5"/>
      <c r="Y1397" s="5"/>
      <c r="Z1397" s="5"/>
      <c r="AA1397" s="4" t="s">
        <v>1732</v>
      </c>
      <c r="AB1397" s="5"/>
      <c r="AC1397" s="5"/>
      <c r="AD1397" s="5"/>
      <c r="AE1397" s="5"/>
      <c r="AF1397" s="6"/>
      <c r="AG1397" s="5"/>
      <c r="AH1397" s="5"/>
      <c r="AI1397" s="5"/>
      <c r="AJ1397" s="6"/>
      <c r="AK1397" s="5"/>
      <c r="AL1397" s="6"/>
      <c r="AM1397" s="5"/>
      <c r="AN1397" s="5"/>
      <c r="AO1397" s="5"/>
      <c r="AP1397" s="5" t="s">
        <v>1335</v>
      </c>
      <c r="AQ1397" s="4" t="s">
        <v>1336</v>
      </c>
      <c r="AR1397" s="5" t="s">
        <v>12476</v>
      </c>
      <c r="AS1397" s="4" t="s">
        <v>1522</v>
      </c>
      <c r="AT1397" s="5" t="s">
        <v>1523</v>
      </c>
      <c r="AU1397" s="5" t="s">
        <v>41</v>
      </c>
      <c r="AV1397" s="4" t="s">
        <v>1524</v>
      </c>
      <c r="AW1397" s="5" t="s">
        <v>93</v>
      </c>
      <c r="AX1397" s="4" t="s">
        <v>1734</v>
      </c>
      <c r="AY1397" s="5" t="s">
        <v>1735</v>
      </c>
      <c r="AZ1397" s="5" t="s">
        <v>11</v>
      </c>
      <c r="BA1397" s="4" t="s">
        <v>1736</v>
      </c>
      <c r="BB1397" s="5" t="s">
        <v>1737</v>
      </c>
      <c r="BC1397" s="4" t="s">
        <v>1731</v>
      </c>
      <c r="BD1397" s="5" t="s">
        <v>1738</v>
      </c>
      <c r="BE1397" s="5" t="s">
        <v>25</v>
      </c>
      <c r="BF1397" s="5" t="s">
        <v>1333</v>
      </c>
      <c r="BG1397" s="4" t="s">
        <v>1739</v>
      </c>
      <c r="BH1397" s="5" t="s">
        <v>1343</v>
      </c>
    </row>
    <row r="1398" spans="1:60" x14ac:dyDescent="0.25">
      <c r="A1398">
        <f t="shared" si="121"/>
        <v>993696</v>
      </c>
      <c r="B1398">
        <f t="shared" si="122"/>
        <v>50101929</v>
      </c>
      <c r="C1398" t="str">
        <f t="shared" si="123"/>
        <v>CC</v>
      </c>
      <c r="D1398" t="str">
        <f t="shared" si="120"/>
        <v>REGION GRAND SUD</v>
      </c>
      <c r="E1398" s="12" t="str">
        <f t="shared" si="124"/>
        <v>TERRAIN</v>
      </c>
      <c r="F1398" s="4" t="s">
        <v>8127</v>
      </c>
      <c r="G1398" s="4" t="s">
        <v>5219</v>
      </c>
      <c r="H1398" s="5">
        <v>2</v>
      </c>
      <c r="I1398" s="5" t="s">
        <v>6943</v>
      </c>
      <c r="J1398" s="5"/>
      <c r="K1398" s="5"/>
      <c r="L1398" s="5"/>
      <c r="M1398" s="5" t="s">
        <v>1343</v>
      </c>
      <c r="N1398" s="5"/>
      <c r="O1398" s="5"/>
      <c r="P1398" s="5"/>
      <c r="Q1398" s="5"/>
      <c r="R1398" s="5"/>
      <c r="S1398" s="5"/>
      <c r="T1398" s="5"/>
      <c r="U1398" s="6">
        <v>45597</v>
      </c>
      <c r="V1398" s="5"/>
      <c r="W1398" s="4" t="s">
        <v>1329</v>
      </c>
      <c r="X1398" s="5"/>
      <c r="Y1398" s="5"/>
      <c r="Z1398" s="5"/>
      <c r="AA1398" s="5" t="s">
        <v>5216</v>
      </c>
      <c r="AB1398" s="5"/>
      <c r="AC1398" s="5"/>
      <c r="AD1398" s="5"/>
      <c r="AE1398" s="5"/>
      <c r="AF1398" s="5"/>
      <c r="AG1398" s="5"/>
      <c r="AH1398" s="5"/>
      <c r="AI1398" s="5"/>
      <c r="AJ1398" s="5"/>
      <c r="AK1398" s="5"/>
      <c r="AL1398" s="5"/>
      <c r="AM1398" s="5"/>
      <c r="AN1398" s="5"/>
      <c r="AO1398" s="5"/>
      <c r="AP1398" s="5" t="s">
        <v>1335</v>
      </c>
      <c r="AQ1398" s="4" t="s">
        <v>1336</v>
      </c>
      <c r="AR1398" s="5" t="s">
        <v>12476</v>
      </c>
      <c r="AS1398" s="4" t="s">
        <v>1522</v>
      </c>
      <c r="AT1398" s="5" t="s">
        <v>1523</v>
      </c>
      <c r="AU1398" s="5" t="s">
        <v>41</v>
      </c>
      <c r="AV1398" s="4" t="s">
        <v>1524</v>
      </c>
      <c r="AW1398" s="5" t="s">
        <v>93</v>
      </c>
      <c r="AX1398" s="4"/>
      <c r="AY1398" s="5"/>
      <c r="AZ1398" s="5"/>
      <c r="BA1398" s="4" t="s">
        <v>1525</v>
      </c>
      <c r="BB1398" s="5" t="s">
        <v>1526</v>
      </c>
      <c r="BC1398" s="5" t="s">
        <v>5214</v>
      </c>
      <c r="BD1398" s="5" t="s">
        <v>5218</v>
      </c>
      <c r="BE1398" s="5" t="s">
        <v>245</v>
      </c>
      <c r="BF1398" s="5" t="s">
        <v>1333</v>
      </c>
      <c r="BG1398" s="5" t="s">
        <v>5219</v>
      </c>
      <c r="BH1398" s="5" t="s">
        <v>1343</v>
      </c>
    </row>
    <row r="1399" spans="1:60" x14ac:dyDescent="0.25">
      <c r="A1399">
        <f t="shared" si="121"/>
        <v>993694</v>
      </c>
      <c r="B1399">
        <f t="shared" si="122"/>
        <v>50101927</v>
      </c>
      <c r="C1399" t="str">
        <f t="shared" si="123"/>
        <v>CC</v>
      </c>
      <c r="D1399" t="str">
        <f t="shared" si="120"/>
        <v>REGION GRAND SUD</v>
      </c>
      <c r="E1399" s="12" t="str">
        <f t="shared" si="124"/>
        <v>TERRAIN</v>
      </c>
      <c r="F1399" s="4" t="s">
        <v>8128</v>
      </c>
      <c r="G1399" s="4" t="s">
        <v>4770</v>
      </c>
      <c r="H1399" s="5">
        <v>2</v>
      </c>
      <c r="I1399" s="5" t="s">
        <v>6943</v>
      </c>
      <c r="J1399" s="5"/>
      <c r="K1399" s="5"/>
      <c r="L1399" s="5"/>
      <c r="M1399" s="5" t="s">
        <v>1343</v>
      </c>
      <c r="N1399" s="5"/>
      <c r="O1399" s="5"/>
      <c r="P1399" s="5"/>
      <c r="Q1399" s="5"/>
      <c r="R1399" s="5"/>
      <c r="S1399" s="5"/>
      <c r="T1399" s="5"/>
      <c r="U1399" s="6">
        <v>45474</v>
      </c>
      <c r="V1399" s="5"/>
      <c r="W1399" s="4" t="s">
        <v>1329</v>
      </c>
      <c r="X1399" s="5"/>
      <c r="Y1399" s="5"/>
      <c r="Z1399" s="5"/>
      <c r="AA1399" s="5" t="s">
        <v>4767</v>
      </c>
      <c r="AB1399" s="5"/>
      <c r="AC1399" s="5"/>
      <c r="AD1399" s="5"/>
      <c r="AE1399" s="5"/>
      <c r="AF1399" s="5"/>
      <c r="AG1399" s="5"/>
      <c r="AH1399" s="5"/>
      <c r="AI1399" s="5"/>
      <c r="AJ1399" s="5"/>
      <c r="AK1399" s="5"/>
      <c r="AL1399" s="5"/>
      <c r="AM1399" s="5"/>
      <c r="AN1399" s="5"/>
      <c r="AO1399" s="5"/>
      <c r="AP1399" s="5" t="s">
        <v>1335</v>
      </c>
      <c r="AQ1399" s="4" t="s">
        <v>1336</v>
      </c>
      <c r="AR1399" s="5" t="s">
        <v>12476</v>
      </c>
      <c r="AS1399" s="4" t="s">
        <v>1522</v>
      </c>
      <c r="AT1399" s="5" t="s">
        <v>1523</v>
      </c>
      <c r="AU1399" s="5" t="s">
        <v>41</v>
      </c>
      <c r="AV1399" s="4" t="s">
        <v>1524</v>
      </c>
      <c r="AW1399" s="5" t="s">
        <v>93</v>
      </c>
      <c r="AX1399" s="4" t="s">
        <v>1574</v>
      </c>
      <c r="AY1399" s="5" t="s">
        <v>1575</v>
      </c>
      <c r="AZ1399" s="5" t="s">
        <v>11</v>
      </c>
      <c r="BA1399" s="4" t="s">
        <v>1576</v>
      </c>
      <c r="BB1399" s="5" t="s">
        <v>1577</v>
      </c>
      <c r="BC1399" s="5" t="s">
        <v>4765</v>
      </c>
      <c r="BD1399" s="5" t="s">
        <v>4769</v>
      </c>
      <c r="BE1399" s="5" t="s">
        <v>25</v>
      </c>
      <c r="BF1399" s="5" t="s">
        <v>1333</v>
      </c>
      <c r="BG1399" s="4" t="s">
        <v>4770</v>
      </c>
      <c r="BH1399" s="5" t="s">
        <v>1343</v>
      </c>
    </row>
    <row r="1400" spans="1:60" x14ac:dyDescent="0.25">
      <c r="A1400">
        <f t="shared" si="121"/>
        <v>993693</v>
      </c>
      <c r="B1400">
        <f t="shared" si="122"/>
        <v>50101926</v>
      </c>
      <c r="C1400" t="str">
        <f t="shared" si="123"/>
        <v>CC</v>
      </c>
      <c r="D1400" t="str">
        <f t="shared" si="120"/>
        <v>REGION GRAND SUD</v>
      </c>
      <c r="E1400" s="12" t="str">
        <f t="shared" si="124"/>
        <v>TERRAIN</v>
      </c>
      <c r="F1400" s="4" t="s">
        <v>8129</v>
      </c>
      <c r="G1400" s="4" t="s">
        <v>8130</v>
      </c>
      <c r="H1400" s="5">
        <v>2</v>
      </c>
      <c r="I1400" s="5" t="s">
        <v>6943</v>
      </c>
      <c r="J1400" s="5"/>
      <c r="K1400" s="5"/>
      <c r="L1400" s="5"/>
      <c r="M1400" s="5" t="s">
        <v>1343</v>
      </c>
      <c r="N1400" s="5"/>
      <c r="O1400" s="5"/>
      <c r="P1400" s="5"/>
      <c r="Q1400" s="5"/>
      <c r="R1400" s="5"/>
      <c r="S1400" s="5"/>
      <c r="T1400" s="5"/>
      <c r="U1400" s="6">
        <v>45585</v>
      </c>
      <c r="V1400" s="5"/>
      <c r="W1400" s="4" t="s">
        <v>1329</v>
      </c>
      <c r="X1400" s="5"/>
      <c r="Y1400" s="5"/>
      <c r="Z1400" s="5"/>
      <c r="AA1400" s="4" t="s">
        <v>8131</v>
      </c>
      <c r="AB1400" s="5"/>
      <c r="AC1400" s="5"/>
      <c r="AD1400" s="5"/>
      <c r="AE1400" s="5"/>
      <c r="AF1400" s="5"/>
      <c r="AG1400" s="5"/>
      <c r="AH1400" s="5"/>
      <c r="AI1400" s="5"/>
      <c r="AJ1400" s="5"/>
      <c r="AK1400" s="5"/>
      <c r="AL1400" s="5"/>
      <c r="AM1400" s="5"/>
      <c r="AN1400" s="5"/>
      <c r="AO1400" s="5"/>
      <c r="AP1400" s="5" t="s">
        <v>1335</v>
      </c>
      <c r="AQ1400" s="4" t="s">
        <v>1336</v>
      </c>
      <c r="AR1400" s="5" t="s">
        <v>12476</v>
      </c>
      <c r="AS1400" s="4" t="s">
        <v>1522</v>
      </c>
      <c r="AT1400" s="5" t="s">
        <v>1523</v>
      </c>
      <c r="AU1400" s="5" t="s">
        <v>41</v>
      </c>
      <c r="AV1400" s="4" t="s">
        <v>1524</v>
      </c>
      <c r="AW1400" s="5" t="s">
        <v>93</v>
      </c>
      <c r="AX1400" s="4" t="s">
        <v>1574</v>
      </c>
      <c r="AY1400" s="5" t="s">
        <v>1575</v>
      </c>
      <c r="AZ1400" s="5" t="s">
        <v>11</v>
      </c>
      <c r="BA1400" s="4" t="s">
        <v>1576</v>
      </c>
      <c r="BB1400" s="5" t="s">
        <v>1577</v>
      </c>
      <c r="BC1400" s="4"/>
      <c r="BD1400" s="5"/>
      <c r="BE1400" s="5"/>
      <c r="BF1400" s="5"/>
      <c r="BG1400" s="4" t="s">
        <v>8130</v>
      </c>
      <c r="BH1400" s="5" t="s">
        <v>1343</v>
      </c>
    </row>
    <row r="1401" spans="1:60" x14ac:dyDescent="0.25">
      <c r="A1401">
        <f t="shared" si="121"/>
        <v>993692</v>
      </c>
      <c r="B1401">
        <f t="shared" si="122"/>
        <v>50101925</v>
      </c>
      <c r="C1401" t="str">
        <f t="shared" si="123"/>
        <v>CC</v>
      </c>
      <c r="D1401" t="str">
        <f t="shared" si="120"/>
        <v>REGION GRAND SUD</v>
      </c>
      <c r="E1401" s="12" t="str">
        <f t="shared" si="124"/>
        <v>TERRAIN</v>
      </c>
      <c r="F1401" s="4" t="s">
        <v>8132</v>
      </c>
      <c r="G1401" s="4" t="s">
        <v>8133</v>
      </c>
      <c r="H1401" s="5">
        <v>2</v>
      </c>
      <c r="I1401" s="5" t="s">
        <v>6943</v>
      </c>
      <c r="J1401" s="5"/>
      <c r="K1401" s="5"/>
      <c r="L1401" s="5"/>
      <c r="M1401" s="5" t="s">
        <v>1343</v>
      </c>
      <c r="N1401" s="5"/>
      <c r="O1401" s="5"/>
      <c r="P1401" s="5"/>
      <c r="Q1401" s="5"/>
      <c r="R1401" s="5"/>
      <c r="S1401" s="5"/>
      <c r="T1401" s="5"/>
      <c r="U1401" s="6">
        <v>45536</v>
      </c>
      <c r="V1401" s="5"/>
      <c r="W1401" s="4" t="s">
        <v>1329</v>
      </c>
      <c r="X1401" s="5"/>
      <c r="Y1401" s="5"/>
      <c r="Z1401" s="5"/>
      <c r="AA1401" s="4" t="s">
        <v>2021</v>
      </c>
      <c r="AB1401" s="5"/>
      <c r="AC1401" s="5"/>
      <c r="AD1401" s="5"/>
      <c r="AE1401" s="5"/>
      <c r="AF1401" s="5"/>
      <c r="AG1401" s="5"/>
      <c r="AH1401" s="5"/>
      <c r="AI1401" s="5"/>
      <c r="AJ1401" s="5"/>
      <c r="AK1401" s="5"/>
      <c r="AL1401" s="5"/>
      <c r="AM1401" s="5"/>
      <c r="AN1401" s="5"/>
      <c r="AO1401" s="5"/>
      <c r="AP1401" s="5" t="s">
        <v>1335</v>
      </c>
      <c r="AQ1401" s="4" t="s">
        <v>1336</v>
      </c>
      <c r="AR1401" s="5" t="s">
        <v>12476</v>
      </c>
      <c r="AS1401" s="4" t="s">
        <v>1522</v>
      </c>
      <c r="AT1401" s="5" t="s">
        <v>1523</v>
      </c>
      <c r="AU1401" s="5" t="s">
        <v>41</v>
      </c>
      <c r="AV1401" s="4" t="s">
        <v>1524</v>
      </c>
      <c r="AW1401" s="5" t="s">
        <v>93</v>
      </c>
      <c r="AX1401" s="4" t="s">
        <v>1574</v>
      </c>
      <c r="AY1401" s="5" t="s">
        <v>1575</v>
      </c>
      <c r="AZ1401" s="5" t="s">
        <v>11</v>
      </c>
      <c r="BA1401" s="4" t="s">
        <v>1576</v>
      </c>
      <c r="BB1401" s="5" t="s">
        <v>1577</v>
      </c>
      <c r="BC1401" s="4" t="s">
        <v>8134</v>
      </c>
      <c r="BD1401" s="5" t="s">
        <v>8135</v>
      </c>
      <c r="BE1401" s="5" t="s">
        <v>245</v>
      </c>
      <c r="BF1401" s="5" t="s">
        <v>1333</v>
      </c>
      <c r="BG1401" s="4" t="s">
        <v>8133</v>
      </c>
      <c r="BH1401" s="5" t="s">
        <v>1343</v>
      </c>
    </row>
    <row r="1402" spans="1:60" x14ac:dyDescent="0.25">
      <c r="A1402">
        <f t="shared" si="121"/>
        <v>993691</v>
      </c>
      <c r="B1402">
        <f t="shared" si="122"/>
        <v>50101924</v>
      </c>
      <c r="C1402" t="str">
        <f t="shared" si="123"/>
        <v>CC</v>
      </c>
      <c r="D1402" t="str">
        <f t="shared" si="120"/>
        <v>REGION GRAND SUD</v>
      </c>
      <c r="E1402" s="12" t="str">
        <f t="shared" si="124"/>
        <v>TERRAIN</v>
      </c>
      <c r="F1402" s="4" t="s">
        <v>8136</v>
      </c>
      <c r="G1402" s="4" t="s">
        <v>5002</v>
      </c>
      <c r="H1402" s="5">
        <v>2</v>
      </c>
      <c r="I1402" s="5" t="s">
        <v>6943</v>
      </c>
      <c r="J1402" s="5"/>
      <c r="K1402" s="5"/>
      <c r="L1402" s="5"/>
      <c r="M1402" s="5" t="s">
        <v>1343</v>
      </c>
      <c r="N1402" s="5"/>
      <c r="O1402" s="5"/>
      <c r="P1402" s="5"/>
      <c r="Q1402" s="5"/>
      <c r="R1402" s="5"/>
      <c r="S1402" s="5"/>
      <c r="T1402" s="5"/>
      <c r="U1402" s="6">
        <v>45474</v>
      </c>
      <c r="V1402" s="5"/>
      <c r="W1402" s="4" t="s">
        <v>1329</v>
      </c>
      <c r="X1402" s="5"/>
      <c r="Y1402" s="5"/>
      <c r="Z1402" s="5"/>
      <c r="AA1402" s="4" t="s">
        <v>4999</v>
      </c>
      <c r="AB1402" s="5"/>
      <c r="AC1402" s="5"/>
      <c r="AD1402" s="5"/>
      <c r="AE1402" s="5"/>
      <c r="AF1402" s="5"/>
      <c r="AG1402" s="5"/>
      <c r="AH1402" s="5"/>
      <c r="AI1402" s="5"/>
      <c r="AJ1402" s="5"/>
      <c r="AK1402" s="5"/>
      <c r="AL1402" s="5"/>
      <c r="AM1402" s="5"/>
      <c r="AN1402" s="5"/>
      <c r="AO1402" s="5"/>
      <c r="AP1402" s="5" t="s">
        <v>1335</v>
      </c>
      <c r="AQ1402" s="4" t="s">
        <v>1336</v>
      </c>
      <c r="AR1402" s="5" t="s">
        <v>12476</v>
      </c>
      <c r="AS1402" s="4" t="s">
        <v>1522</v>
      </c>
      <c r="AT1402" s="5" t="s">
        <v>1523</v>
      </c>
      <c r="AU1402" s="5" t="s">
        <v>41</v>
      </c>
      <c r="AV1402" s="4" t="s">
        <v>1524</v>
      </c>
      <c r="AW1402" s="5" t="s">
        <v>93</v>
      </c>
      <c r="AX1402" s="4" t="s">
        <v>1574</v>
      </c>
      <c r="AY1402" s="5" t="s">
        <v>1575</v>
      </c>
      <c r="AZ1402" s="5" t="s">
        <v>11</v>
      </c>
      <c r="BA1402" s="4" t="s">
        <v>1576</v>
      </c>
      <c r="BB1402" s="5" t="s">
        <v>1577</v>
      </c>
      <c r="BC1402" s="5" t="s">
        <v>4997</v>
      </c>
      <c r="BD1402" s="5" t="s">
        <v>5001</v>
      </c>
      <c r="BE1402" s="5" t="s">
        <v>25</v>
      </c>
      <c r="BF1402" s="5" t="s">
        <v>1333</v>
      </c>
      <c r="BG1402" s="4" t="s">
        <v>5002</v>
      </c>
      <c r="BH1402" s="5" t="s">
        <v>1343</v>
      </c>
    </row>
    <row r="1403" spans="1:60" x14ac:dyDescent="0.25">
      <c r="A1403">
        <f t="shared" si="121"/>
        <v>993689</v>
      </c>
      <c r="B1403">
        <f t="shared" si="122"/>
        <v>50101922</v>
      </c>
      <c r="C1403" t="str">
        <f t="shared" si="123"/>
        <v>CC</v>
      </c>
      <c r="D1403" t="str">
        <f t="shared" si="120"/>
        <v>REGION GRAND SUD</v>
      </c>
      <c r="E1403" s="12" t="str">
        <f t="shared" si="124"/>
        <v>TERRAIN</v>
      </c>
      <c r="F1403" s="4" t="s">
        <v>8137</v>
      </c>
      <c r="G1403" s="4" t="s">
        <v>8138</v>
      </c>
      <c r="H1403" s="5">
        <v>2</v>
      </c>
      <c r="I1403" s="5" t="s">
        <v>6943</v>
      </c>
      <c r="J1403" s="5"/>
      <c r="K1403" s="5"/>
      <c r="L1403" s="5"/>
      <c r="M1403" s="5" t="s">
        <v>1343</v>
      </c>
      <c r="N1403" s="5"/>
      <c r="O1403" s="5"/>
      <c r="P1403" s="5"/>
      <c r="Q1403" s="5"/>
      <c r="R1403" s="5"/>
      <c r="S1403" s="5"/>
      <c r="T1403" s="5"/>
      <c r="U1403" s="6">
        <v>45474</v>
      </c>
      <c r="V1403" s="5"/>
      <c r="W1403" s="4" t="s">
        <v>1329</v>
      </c>
      <c r="X1403" s="5"/>
      <c r="Y1403" s="5"/>
      <c r="Z1403" s="5"/>
      <c r="AA1403" s="4" t="s">
        <v>5344</v>
      </c>
      <c r="AB1403" s="5"/>
      <c r="AC1403" s="5"/>
      <c r="AD1403" s="5"/>
      <c r="AE1403" s="5"/>
      <c r="AF1403" s="5"/>
      <c r="AG1403" s="5"/>
      <c r="AH1403" s="5"/>
      <c r="AI1403" s="5"/>
      <c r="AJ1403" s="5"/>
      <c r="AK1403" s="5"/>
      <c r="AL1403" s="5"/>
      <c r="AM1403" s="5"/>
      <c r="AN1403" s="5"/>
      <c r="AO1403" s="5"/>
      <c r="AP1403" s="5" t="s">
        <v>1335</v>
      </c>
      <c r="AQ1403" s="4" t="s">
        <v>1336</v>
      </c>
      <c r="AR1403" s="5" t="s">
        <v>12476</v>
      </c>
      <c r="AS1403" s="4" t="s">
        <v>1522</v>
      </c>
      <c r="AT1403" s="5" t="s">
        <v>1523</v>
      </c>
      <c r="AU1403" s="5" t="s">
        <v>41</v>
      </c>
      <c r="AV1403" s="4" t="s">
        <v>1524</v>
      </c>
      <c r="AW1403" s="5" t="s">
        <v>93</v>
      </c>
      <c r="AX1403" s="4" t="s">
        <v>1574</v>
      </c>
      <c r="AY1403" s="5" t="s">
        <v>1575</v>
      </c>
      <c r="AZ1403" s="5" t="s">
        <v>11</v>
      </c>
      <c r="BA1403" s="4" t="s">
        <v>1576</v>
      </c>
      <c r="BB1403" s="5" t="s">
        <v>1577</v>
      </c>
      <c r="BC1403" s="4" t="s">
        <v>8139</v>
      </c>
      <c r="BD1403" s="5" t="s">
        <v>8140</v>
      </c>
      <c r="BE1403" s="5" t="s">
        <v>25</v>
      </c>
      <c r="BF1403" s="5" t="s">
        <v>1333</v>
      </c>
      <c r="BG1403" s="4" t="s">
        <v>8138</v>
      </c>
      <c r="BH1403" s="5" t="s">
        <v>1343</v>
      </c>
    </row>
    <row r="1404" spans="1:60" x14ac:dyDescent="0.25">
      <c r="A1404">
        <f t="shared" si="121"/>
        <v>993688</v>
      </c>
      <c r="B1404">
        <f t="shared" si="122"/>
        <v>50101921</v>
      </c>
      <c r="C1404" t="str">
        <f t="shared" si="123"/>
        <v>CC</v>
      </c>
      <c r="D1404" t="str">
        <f t="shared" si="120"/>
        <v>REGION GRAND SUD</v>
      </c>
      <c r="E1404" s="12" t="str">
        <f t="shared" si="124"/>
        <v>TERRAIN</v>
      </c>
      <c r="F1404" s="4" t="s">
        <v>8141</v>
      </c>
      <c r="G1404" s="4" t="s">
        <v>8142</v>
      </c>
      <c r="H1404" s="5">
        <v>2</v>
      </c>
      <c r="I1404" s="5" t="s">
        <v>6943</v>
      </c>
      <c r="J1404" s="5"/>
      <c r="K1404" s="5"/>
      <c r="L1404" s="5"/>
      <c r="M1404" s="5" t="s">
        <v>1343</v>
      </c>
      <c r="N1404" s="5"/>
      <c r="O1404" s="5"/>
      <c r="P1404" s="5"/>
      <c r="Q1404" s="5"/>
      <c r="R1404" s="5"/>
      <c r="S1404" s="5"/>
      <c r="T1404" s="5"/>
      <c r="U1404" s="6">
        <v>45474</v>
      </c>
      <c r="V1404" s="5"/>
      <c r="W1404" s="4" t="s">
        <v>1329</v>
      </c>
      <c r="X1404" s="5"/>
      <c r="Y1404" s="5"/>
      <c r="Z1404" s="5"/>
      <c r="AA1404" s="4" t="s">
        <v>4025</v>
      </c>
      <c r="AB1404" s="5"/>
      <c r="AC1404" s="5"/>
      <c r="AD1404" s="5"/>
      <c r="AE1404" s="5"/>
      <c r="AF1404" s="5"/>
      <c r="AG1404" s="5"/>
      <c r="AH1404" s="5"/>
      <c r="AI1404" s="5"/>
      <c r="AJ1404" s="5"/>
      <c r="AK1404" s="5"/>
      <c r="AL1404" s="5"/>
      <c r="AM1404" s="5"/>
      <c r="AN1404" s="5"/>
      <c r="AO1404" s="5"/>
      <c r="AP1404" s="5" t="s">
        <v>1335</v>
      </c>
      <c r="AQ1404" s="4" t="s">
        <v>1336</v>
      </c>
      <c r="AR1404" s="5" t="s">
        <v>12476</v>
      </c>
      <c r="AS1404" s="4" t="s">
        <v>1522</v>
      </c>
      <c r="AT1404" s="5" t="s">
        <v>1523</v>
      </c>
      <c r="AU1404" s="5" t="s">
        <v>41</v>
      </c>
      <c r="AV1404" s="4" t="s">
        <v>1524</v>
      </c>
      <c r="AW1404" s="5" t="s">
        <v>93</v>
      </c>
      <c r="AX1404" s="4" t="s">
        <v>1574</v>
      </c>
      <c r="AY1404" s="5" t="s">
        <v>1575</v>
      </c>
      <c r="AZ1404" s="5" t="s">
        <v>11</v>
      </c>
      <c r="BA1404" s="4" t="s">
        <v>1576</v>
      </c>
      <c r="BB1404" s="5" t="s">
        <v>1577</v>
      </c>
      <c r="BC1404" s="4"/>
      <c r="BD1404" s="5"/>
      <c r="BE1404" s="5"/>
      <c r="BF1404" s="5"/>
      <c r="BG1404" s="4" t="s">
        <v>8142</v>
      </c>
      <c r="BH1404" s="5" t="s">
        <v>1343</v>
      </c>
    </row>
    <row r="1405" spans="1:60" x14ac:dyDescent="0.25">
      <c r="A1405">
        <f t="shared" si="121"/>
        <v>993687</v>
      </c>
      <c r="B1405">
        <f t="shared" si="122"/>
        <v>50101920</v>
      </c>
      <c r="C1405" t="str">
        <f t="shared" si="123"/>
        <v>CC</v>
      </c>
      <c r="D1405" t="str">
        <f t="shared" si="120"/>
        <v>REGION GRAND SUD</v>
      </c>
      <c r="E1405" s="12" t="str">
        <f t="shared" si="124"/>
        <v>TERRAIN</v>
      </c>
      <c r="F1405" s="4" t="s">
        <v>8143</v>
      </c>
      <c r="G1405" s="4" t="s">
        <v>8144</v>
      </c>
      <c r="H1405" s="5">
        <v>2</v>
      </c>
      <c r="I1405" s="5" t="s">
        <v>6943</v>
      </c>
      <c r="J1405" s="5"/>
      <c r="K1405" s="5"/>
      <c r="L1405" s="5"/>
      <c r="M1405" s="5" t="s">
        <v>1343</v>
      </c>
      <c r="N1405" s="5"/>
      <c r="O1405" s="5"/>
      <c r="P1405" s="5"/>
      <c r="Q1405" s="5"/>
      <c r="R1405" s="5"/>
      <c r="S1405" s="5"/>
      <c r="T1405" s="5"/>
      <c r="U1405" s="6">
        <v>45474</v>
      </c>
      <c r="V1405" s="5"/>
      <c r="W1405" s="4" t="s">
        <v>1329</v>
      </c>
      <c r="X1405" s="5"/>
      <c r="Y1405" s="5"/>
      <c r="Z1405" s="5"/>
      <c r="AA1405" s="4" t="s">
        <v>5753</v>
      </c>
      <c r="AB1405" s="5"/>
      <c r="AC1405" s="5"/>
      <c r="AD1405" s="5"/>
      <c r="AE1405" s="5"/>
      <c r="AF1405" s="5"/>
      <c r="AG1405" s="5"/>
      <c r="AH1405" s="5"/>
      <c r="AI1405" s="5"/>
      <c r="AJ1405" s="5"/>
      <c r="AK1405" s="5"/>
      <c r="AL1405" s="5"/>
      <c r="AM1405" s="5"/>
      <c r="AN1405" s="5"/>
      <c r="AO1405" s="5"/>
      <c r="AP1405" s="5" t="s">
        <v>1335</v>
      </c>
      <c r="AQ1405" s="4" t="s">
        <v>1336</v>
      </c>
      <c r="AR1405" s="5" t="s">
        <v>12476</v>
      </c>
      <c r="AS1405" s="4" t="s">
        <v>1522</v>
      </c>
      <c r="AT1405" s="5" t="s">
        <v>1523</v>
      </c>
      <c r="AU1405" s="5" t="s">
        <v>41</v>
      </c>
      <c r="AV1405" s="4" t="s">
        <v>1524</v>
      </c>
      <c r="AW1405" s="5" t="s">
        <v>93</v>
      </c>
      <c r="AX1405" s="4"/>
      <c r="AY1405" s="5"/>
      <c r="AZ1405" s="5"/>
      <c r="BA1405" s="4" t="s">
        <v>1525</v>
      </c>
      <c r="BB1405" s="5" t="s">
        <v>1526</v>
      </c>
      <c r="BC1405" s="4"/>
      <c r="BD1405" s="5"/>
      <c r="BE1405" s="5"/>
      <c r="BF1405" s="5"/>
      <c r="BG1405" s="4" t="s">
        <v>8144</v>
      </c>
      <c r="BH1405" s="5" t="s">
        <v>1343</v>
      </c>
    </row>
    <row r="1406" spans="1:60" x14ac:dyDescent="0.25">
      <c r="A1406">
        <f t="shared" si="121"/>
        <v>993686</v>
      </c>
      <c r="B1406">
        <f t="shared" si="122"/>
        <v>50101919</v>
      </c>
      <c r="C1406" t="str">
        <f t="shared" si="123"/>
        <v>CC</v>
      </c>
      <c r="D1406" t="str">
        <f t="shared" si="120"/>
        <v>REGION GRAND SUD</v>
      </c>
      <c r="E1406" s="12" t="str">
        <f t="shared" si="124"/>
        <v>TERRAIN</v>
      </c>
      <c r="F1406" s="4" t="s">
        <v>8145</v>
      </c>
      <c r="G1406" s="4" t="s">
        <v>4731</v>
      </c>
      <c r="H1406" s="5">
        <v>2</v>
      </c>
      <c r="I1406" s="5" t="s">
        <v>6943</v>
      </c>
      <c r="J1406" s="5"/>
      <c r="K1406" s="5"/>
      <c r="L1406" s="5"/>
      <c r="M1406" s="5" t="s">
        <v>1343</v>
      </c>
      <c r="N1406" s="5"/>
      <c r="O1406" s="5"/>
      <c r="P1406" s="5"/>
      <c r="Q1406" s="5"/>
      <c r="R1406" s="5"/>
      <c r="S1406" s="5"/>
      <c r="T1406" s="5"/>
      <c r="U1406" s="6">
        <v>45474</v>
      </c>
      <c r="V1406" s="5"/>
      <c r="W1406" s="4" t="s">
        <v>1329</v>
      </c>
      <c r="X1406" s="5"/>
      <c r="Y1406" s="5"/>
      <c r="Z1406" s="5"/>
      <c r="AA1406" s="4" t="s">
        <v>2789</v>
      </c>
      <c r="AB1406" s="5"/>
      <c r="AC1406" s="5"/>
      <c r="AD1406" s="5"/>
      <c r="AE1406" s="5"/>
      <c r="AF1406" s="5"/>
      <c r="AG1406" s="5"/>
      <c r="AH1406" s="5"/>
      <c r="AI1406" s="5"/>
      <c r="AJ1406" s="5"/>
      <c r="AK1406" s="5"/>
      <c r="AL1406" s="5"/>
      <c r="AM1406" s="5"/>
      <c r="AN1406" s="5"/>
      <c r="AO1406" s="5"/>
      <c r="AP1406" s="5" t="s">
        <v>1335</v>
      </c>
      <c r="AQ1406" s="4" t="s">
        <v>1336</v>
      </c>
      <c r="AR1406" s="5" t="s">
        <v>12476</v>
      </c>
      <c r="AS1406" s="4" t="s">
        <v>1745</v>
      </c>
      <c r="AT1406" s="5" t="s">
        <v>1746</v>
      </c>
      <c r="AU1406" s="5" t="s">
        <v>41</v>
      </c>
      <c r="AV1406" s="4" t="s">
        <v>1747</v>
      </c>
      <c r="AW1406" s="5" t="s">
        <v>52</v>
      </c>
      <c r="AX1406" s="4" t="s">
        <v>1748</v>
      </c>
      <c r="AY1406" s="5" t="s">
        <v>1749</v>
      </c>
      <c r="AZ1406" s="5" t="s">
        <v>11</v>
      </c>
      <c r="BA1406" s="4" t="s">
        <v>1750</v>
      </c>
      <c r="BB1406" s="5" t="s">
        <v>1751</v>
      </c>
      <c r="BC1406" s="4" t="s">
        <v>4728</v>
      </c>
      <c r="BD1406" s="5" t="s">
        <v>4730</v>
      </c>
      <c r="BE1406" s="5" t="s">
        <v>25</v>
      </c>
      <c r="BF1406" s="5" t="s">
        <v>1333</v>
      </c>
      <c r="BG1406" s="4" t="s">
        <v>4731</v>
      </c>
      <c r="BH1406" s="5" t="s">
        <v>1343</v>
      </c>
    </row>
    <row r="1407" spans="1:60" x14ac:dyDescent="0.25">
      <c r="A1407">
        <f t="shared" si="121"/>
        <v>993685</v>
      </c>
      <c r="B1407">
        <f t="shared" si="122"/>
        <v>50101918</v>
      </c>
      <c r="C1407" t="str">
        <f t="shared" si="123"/>
        <v>CC</v>
      </c>
      <c r="D1407" t="str">
        <f t="shared" si="120"/>
        <v>REGION GRAND SUD</v>
      </c>
      <c r="E1407" s="12" t="str">
        <f t="shared" si="124"/>
        <v>TERRAIN</v>
      </c>
      <c r="F1407" s="4" t="s">
        <v>8146</v>
      </c>
      <c r="G1407" s="4" t="s">
        <v>6660</v>
      </c>
      <c r="H1407" s="5">
        <v>2</v>
      </c>
      <c r="I1407" s="5" t="s">
        <v>6943</v>
      </c>
      <c r="J1407" s="5"/>
      <c r="K1407" s="5"/>
      <c r="L1407" s="5"/>
      <c r="M1407" s="5" t="s">
        <v>1343</v>
      </c>
      <c r="N1407" s="5"/>
      <c r="O1407" s="5"/>
      <c r="P1407" s="5"/>
      <c r="Q1407" s="5"/>
      <c r="R1407" s="5"/>
      <c r="S1407" s="5"/>
      <c r="T1407" s="5"/>
      <c r="U1407" s="6">
        <v>45597</v>
      </c>
      <c r="V1407" s="5"/>
      <c r="W1407" s="4" t="s">
        <v>1329</v>
      </c>
      <c r="X1407" s="5"/>
      <c r="Y1407" s="5"/>
      <c r="Z1407" s="5"/>
      <c r="AA1407" s="4" t="s">
        <v>5700</v>
      </c>
      <c r="AB1407" s="5"/>
      <c r="AC1407" s="5"/>
      <c r="AD1407" s="5"/>
      <c r="AE1407" s="5"/>
      <c r="AF1407" s="5"/>
      <c r="AG1407" s="5"/>
      <c r="AH1407" s="5"/>
      <c r="AI1407" s="5"/>
      <c r="AJ1407" s="5"/>
      <c r="AK1407" s="5"/>
      <c r="AL1407" s="5"/>
      <c r="AM1407" s="5"/>
      <c r="AN1407" s="5"/>
      <c r="AO1407" s="5"/>
      <c r="AP1407" s="5" t="s">
        <v>1335</v>
      </c>
      <c r="AQ1407" s="4" t="s">
        <v>1336</v>
      </c>
      <c r="AR1407" s="5" t="s">
        <v>12476</v>
      </c>
      <c r="AS1407" s="4" t="s">
        <v>1745</v>
      </c>
      <c r="AT1407" s="5" t="s">
        <v>1746</v>
      </c>
      <c r="AU1407" s="5" t="s">
        <v>41</v>
      </c>
      <c r="AV1407" s="4" t="s">
        <v>1747</v>
      </c>
      <c r="AW1407" s="5" t="s">
        <v>52</v>
      </c>
      <c r="AX1407" s="4"/>
      <c r="AY1407" s="5"/>
      <c r="AZ1407" s="5"/>
      <c r="BA1407" s="4" t="s">
        <v>2281</v>
      </c>
      <c r="BB1407" s="5" t="s">
        <v>2282</v>
      </c>
      <c r="BC1407" s="4"/>
      <c r="BD1407" s="5"/>
      <c r="BE1407" s="5"/>
      <c r="BF1407" s="5"/>
      <c r="BG1407" s="4" t="s">
        <v>6660</v>
      </c>
      <c r="BH1407" s="5" t="s">
        <v>1343</v>
      </c>
    </row>
    <row r="1408" spans="1:60" x14ac:dyDescent="0.25">
      <c r="A1408">
        <f t="shared" si="121"/>
        <v>993684</v>
      </c>
      <c r="B1408">
        <f t="shared" si="122"/>
        <v>50101917</v>
      </c>
      <c r="C1408" t="str">
        <f t="shared" si="123"/>
        <v>CC</v>
      </c>
      <c r="D1408" t="str">
        <f t="shared" si="120"/>
        <v>REGION GRAND SUD</v>
      </c>
      <c r="E1408" s="12" t="str">
        <f t="shared" si="124"/>
        <v>TERRAIN</v>
      </c>
      <c r="F1408" s="4" t="s">
        <v>8147</v>
      </c>
      <c r="G1408" s="4" t="s">
        <v>8148</v>
      </c>
      <c r="H1408" s="5">
        <v>2</v>
      </c>
      <c r="I1408" s="5" t="s">
        <v>6943</v>
      </c>
      <c r="J1408" s="5"/>
      <c r="K1408" s="5"/>
      <c r="L1408" s="5"/>
      <c r="M1408" s="5" t="s">
        <v>1343</v>
      </c>
      <c r="N1408" s="5"/>
      <c r="O1408" s="5"/>
      <c r="P1408" s="5"/>
      <c r="Q1408" s="5"/>
      <c r="R1408" s="5"/>
      <c r="S1408" s="5"/>
      <c r="T1408" s="5"/>
      <c r="U1408" s="6">
        <v>45597</v>
      </c>
      <c r="V1408" s="5"/>
      <c r="W1408" s="4" t="s">
        <v>1329</v>
      </c>
      <c r="X1408" s="5"/>
      <c r="Y1408" s="5"/>
      <c r="Z1408" s="5"/>
      <c r="AA1408" s="4" t="s">
        <v>6923</v>
      </c>
      <c r="AB1408" s="5"/>
      <c r="AC1408" s="5"/>
      <c r="AD1408" s="5"/>
      <c r="AE1408" s="5"/>
      <c r="AF1408" s="5"/>
      <c r="AG1408" s="5"/>
      <c r="AH1408" s="5"/>
      <c r="AI1408" s="5"/>
      <c r="AJ1408" s="5"/>
      <c r="AK1408" s="5"/>
      <c r="AL1408" s="5"/>
      <c r="AM1408" s="5"/>
      <c r="AN1408" s="5"/>
      <c r="AO1408" s="5"/>
      <c r="AP1408" s="5" t="s">
        <v>1335</v>
      </c>
      <c r="AQ1408" s="4" t="s">
        <v>1336</v>
      </c>
      <c r="AR1408" s="5" t="s">
        <v>12476</v>
      </c>
      <c r="AS1408" s="4" t="s">
        <v>1745</v>
      </c>
      <c r="AT1408" s="5" t="s">
        <v>1746</v>
      </c>
      <c r="AU1408" s="5" t="s">
        <v>41</v>
      </c>
      <c r="AV1408" s="4" t="s">
        <v>1747</v>
      </c>
      <c r="AW1408" s="5" t="s">
        <v>52</v>
      </c>
      <c r="AX1408" s="4"/>
      <c r="AY1408" s="5"/>
      <c r="AZ1408" s="5"/>
      <c r="BA1408" s="4" t="s">
        <v>2281</v>
      </c>
      <c r="BB1408" s="5" t="s">
        <v>2282</v>
      </c>
      <c r="BC1408" s="5" t="s">
        <v>8149</v>
      </c>
      <c r="BD1408" s="5" t="s">
        <v>8150</v>
      </c>
      <c r="BE1408" s="5" t="s">
        <v>25</v>
      </c>
      <c r="BF1408" s="5" t="s">
        <v>1333</v>
      </c>
      <c r="BG1408" s="4" t="s">
        <v>8148</v>
      </c>
      <c r="BH1408" s="5" t="s">
        <v>1343</v>
      </c>
    </row>
    <row r="1409" spans="1:60" x14ac:dyDescent="0.25">
      <c r="A1409">
        <f t="shared" si="121"/>
        <v>993683</v>
      </c>
      <c r="B1409">
        <f t="shared" si="122"/>
        <v>50101916</v>
      </c>
      <c r="C1409" t="str">
        <f t="shared" si="123"/>
        <v>CC</v>
      </c>
      <c r="D1409" t="str">
        <f t="shared" si="120"/>
        <v>REGION GRAND SUD</v>
      </c>
      <c r="E1409" s="12" t="str">
        <f t="shared" si="124"/>
        <v>TERRAIN</v>
      </c>
      <c r="F1409" s="4" t="s">
        <v>8151</v>
      </c>
      <c r="G1409" s="4" t="s">
        <v>4420</v>
      </c>
      <c r="H1409" s="5">
        <v>2</v>
      </c>
      <c r="I1409" s="5" t="s">
        <v>6943</v>
      </c>
      <c r="J1409" s="5"/>
      <c r="K1409" s="5"/>
      <c r="L1409" s="5"/>
      <c r="M1409" s="5" t="s">
        <v>1343</v>
      </c>
      <c r="N1409" s="5"/>
      <c r="O1409" s="6"/>
      <c r="P1409" s="5"/>
      <c r="Q1409" s="5"/>
      <c r="R1409" s="5"/>
      <c r="S1409" s="5"/>
      <c r="T1409" s="5"/>
      <c r="U1409" s="6">
        <v>45597</v>
      </c>
      <c r="V1409" s="4"/>
      <c r="W1409" s="4" t="s">
        <v>1329</v>
      </c>
      <c r="X1409" s="5"/>
      <c r="Y1409" s="5"/>
      <c r="Z1409" s="5"/>
      <c r="AA1409" s="4" t="s">
        <v>4417</v>
      </c>
      <c r="AB1409" s="5"/>
      <c r="AC1409" s="5"/>
      <c r="AD1409" s="5"/>
      <c r="AE1409" s="5"/>
      <c r="AF1409" s="6"/>
      <c r="AG1409" s="5"/>
      <c r="AH1409" s="5"/>
      <c r="AI1409" s="5"/>
      <c r="AJ1409" s="6"/>
      <c r="AK1409" s="5"/>
      <c r="AL1409" s="6"/>
      <c r="AM1409" s="5"/>
      <c r="AN1409" s="5"/>
      <c r="AO1409" s="5"/>
      <c r="AP1409" s="5" t="s">
        <v>1335</v>
      </c>
      <c r="AQ1409" s="4" t="s">
        <v>1336</v>
      </c>
      <c r="AR1409" s="5" t="s">
        <v>12476</v>
      </c>
      <c r="AS1409" s="4" t="s">
        <v>1745</v>
      </c>
      <c r="AT1409" s="5" t="s">
        <v>1746</v>
      </c>
      <c r="AU1409" s="5" t="s">
        <v>41</v>
      </c>
      <c r="AV1409" s="4" t="s">
        <v>1747</v>
      </c>
      <c r="AW1409" s="5" t="s">
        <v>52</v>
      </c>
      <c r="AX1409" s="4"/>
      <c r="AY1409" s="5"/>
      <c r="AZ1409" s="5"/>
      <c r="BA1409" s="4" t="s">
        <v>2281</v>
      </c>
      <c r="BB1409" s="5" t="s">
        <v>2282</v>
      </c>
      <c r="BC1409" s="4" t="s">
        <v>4416</v>
      </c>
      <c r="BD1409" s="5" t="s">
        <v>4419</v>
      </c>
      <c r="BE1409" s="5" t="s">
        <v>60</v>
      </c>
      <c r="BF1409" s="5" t="s">
        <v>1333</v>
      </c>
      <c r="BG1409" s="4" t="s">
        <v>4420</v>
      </c>
      <c r="BH1409" s="5" t="s">
        <v>1343</v>
      </c>
    </row>
    <row r="1410" spans="1:60" x14ac:dyDescent="0.25">
      <c r="A1410">
        <f t="shared" si="121"/>
        <v>993682</v>
      </c>
      <c r="B1410">
        <f t="shared" si="122"/>
        <v>50101915</v>
      </c>
      <c r="C1410" t="str">
        <f t="shared" si="123"/>
        <v>CC</v>
      </c>
      <c r="D1410" t="str">
        <f t="shared" si="120"/>
        <v>REGION GRAND SUD</v>
      </c>
      <c r="E1410" s="12" t="str">
        <f t="shared" si="124"/>
        <v>TERRAIN</v>
      </c>
      <c r="F1410" s="4" t="s">
        <v>8152</v>
      </c>
      <c r="G1410" s="4" t="s">
        <v>4745</v>
      </c>
      <c r="H1410" s="5">
        <v>2</v>
      </c>
      <c r="I1410" s="5" t="s">
        <v>6943</v>
      </c>
      <c r="J1410" s="5"/>
      <c r="K1410" s="5"/>
      <c r="L1410" s="5"/>
      <c r="M1410" s="5" t="s">
        <v>1343</v>
      </c>
      <c r="N1410" s="5"/>
      <c r="O1410" s="6"/>
      <c r="P1410" s="5"/>
      <c r="Q1410" s="5"/>
      <c r="R1410" s="5"/>
      <c r="S1410" s="5"/>
      <c r="T1410" s="5"/>
      <c r="U1410" s="6">
        <v>45566</v>
      </c>
      <c r="V1410" s="4"/>
      <c r="W1410" s="4" t="s">
        <v>1329</v>
      </c>
      <c r="X1410" s="5"/>
      <c r="Y1410" s="5"/>
      <c r="Z1410" s="5"/>
      <c r="AA1410" s="5" t="s">
        <v>4743</v>
      </c>
      <c r="AB1410" s="5"/>
      <c r="AC1410" s="5"/>
      <c r="AD1410" s="5"/>
      <c r="AE1410" s="5"/>
      <c r="AF1410" s="6"/>
      <c r="AG1410" s="5"/>
      <c r="AH1410" s="5"/>
      <c r="AI1410" s="5"/>
      <c r="AJ1410" s="6"/>
      <c r="AK1410" s="5"/>
      <c r="AL1410" s="6"/>
      <c r="AM1410" s="5"/>
      <c r="AN1410" s="5"/>
      <c r="AO1410" s="5"/>
      <c r="AP1410" s="5" t="s">
        <v>1335</v>
      </c>
      <c r="AQ1410" s="4" t="s">
        <v>1336</v>
      </c>
      <c r="AR1410" s="5" t="s">
        <v>12476</v>
      </c>
      <c r="AS1410" s="4" t="s">
        <v>1745</v>
      </c>
      <c r="AT1410" s="5" t="s">
        <v>1746</v>
      </c>
      <c r="AU1410" s="5" t="s">
        <v>41</v>
      </c>
      <c r="AV1410" s="4" t="s">
        <v>1747</v>
      </c>
      <c r="AW1410" s="5" t="s">
        <v>52</v>
      </c>
      <c r="AX1410" s="4"/>
      <c r="AY1410" s="5"/>
      <c r="AZ1410" s="5"/>
      <c r="BA1410" s="4" t="s">
        <v>1809</v>
      </c>
      <c r="BB1410" s="5" t="s">
        <v>1810</v>
      </c>
      <c r="BC1410" s="5" t="s">
        <v>4742</v>
      </c>
      <c r="BD1410" s="5" t="s">
        <v>4744</v>
      </c>
      <c r="BE1410" s="5" t="s">
        <v>260</v>
      </c>
      <c r="BF1410" s="5" t="s">
        <v>1333</v>
      </c>
      <c r="BG1410" s="5" t="s">
        <v>4745</v>
      </c>
      <c r="BH1410" s="5" t="s">
        <v>1343</v>
      </c>
    </row>
    <row r="1411" spans="1:60" x14ac:dyDescent="0.25">
      <c r="A1411">
        <f t="shared" si="121"/>
        <v>993681</v>
      </c>
      <c r="B1411">
        <f t="shared" si="122"/>
        <v>50101914</v>
      </c>
      <c r="C1411" t="str">
        <f t="shared" si="123"/>
        <v>CC</v>
      </c>
      <c r="D1411" t="str">
        <f t="shared" ref="D1411:D1474" si="125">AR1411</f>
        <v>REGION GRAND SUD</v>
      </c>
      <c r="E1411" s="12" t="str">
        <f t="shared" si="124"/>
        <v>TERRAIN</v>
      </c>
      <c r="F1411" s="4" t="s">
        <v>8153</v>
      </c>
      <c r="G1411" s="4" t="s">
        <v>2549</v>
      </c>
      <c r="H1411" s="5">
        <v>2</v>
      </c>
      <c r="I1411" s="5" t="s">
        <v>6943</v>
      </c>
      <c r="J1411" s="5"/>
      <c r="K1411" s="5"/>
      <c r="L1411" s="5"/>
      <c r="M1411" s="5" t="s">
        <v>1343</v>
      </c>
      <c r="N1411" s="5"/>
      <c r="O1411" s="5"/>
      <c r="P1411" s="5"/>
      <c r="Q1411" s="5"/>
      <c r="R1411" s="5"/>
      <c r="S1411" s="5"/>
      <c r="T1411" s="5"/>
      <c r="U1411" s="6">
        <v>45474</v>
      </c>
      <c r="V1411" s="4"/>
      <c r="W1411" s="4" t="s">
        <v>1329</v>
      </c>
      <c r="X1411" s="5"/>
      <c r="Y1411" s="5"/>
      <c r="Z1411" s="5"/>
      <c r="AA1411" s="4" t="s">
        <v>2546</v>
      </c>
      <c r="AB1411" s="5"/>
      <c r="AC1411" s="5"/>
      <c r="AD1411" s="5"/>
      <c r="AE1411" s="5"/>
      <c r="AF1411" s="6"/>
      <c r="AG1411" s="5"/>
      <c r="AH1411" s="5"/>
      <c r="AI1411" s="5"/>
      <c r="AJ1411" s="6"/>
      <c r="AK1411" s="5"/>
      <c r="AL1411" s="6"/>
      <c r="AM1411" s="5"/>
      <c r="AN1411" s="5"/>
      <c r="AO1411" s="5"/>
      <c r="AP1411" s="5" t="s">
        <v>1335</v>
      </c>
      <c r="AQ1411" s="4" t="s">
        <v>1336</v>
      </c>
      <c r="AR1411" s="5" t="s">
        <v>12476</v>
      </c>
      <c r="AS1411" s="4" t="s">
        <v>1745</v>
      </c>
      <c r="AT1411" s="5" t="s">
        <v>1746</v>
      </c>
      <c r="AU1411" s="5" t="s">
        <v>41</v>
      </c>
      <c r="AV1411" s="4" t="s">
        <v>1747</v>
      </c>
      <c r="AW1411" s="5" t="s">
        <v>52</v>
      </c>
      <c r="AX1411" s="4" t="s">
        <v>1748</v>
      </c>
      <c r="AY1411" s="5" t="s">
        <v>1749</v>
      </c>
      <c r="AZ1411" s="5" t="s">
        <v>11</v>
      </c>
      <c r="BA1411" s="4" t="s">
        <v>1750</v>
      </c>
      <c r="BB1411" s="5" t="s">
        <v>1751</v>
      </c>
      <c r="BC1411" s="4" t="s">
        <v>2544</v>
      </c>
      <c r="BD1411" s="5" t="s">
        <v>2548</v>
      </c>
      <c r="BE1411" s="5" t="s">
        <v>71</v>
      </c>
      <c r="BF1411" s="5" t="s">
        <v>1333</v>
      </c>
      <c r="BG1411" s="4" t="s">
        <v>2549</v>
      </c>
      <c r="BH1411" s="5" t="s">
        <v>1343</v>
      </c>
    </row>
    <row r="1412" spans="1:60" x14ac:dyDescent="0.25">
      <c r="A1412">
        <f t="shared" si="121"/>
        <v>993680</v>
      </c>
      <c r="B1412">
        <f t="shared" si="122"/>
        <v>50101913</v>
      </c>
      <c r="C1412" t="str">
        <f t="shared" si="123"/>
        <v>CC</v>
      </c>
      <c r="D1412" t="str">
        <f t="shared" si="125"/>
        <v>REGION GRAND SUD</v>
      </c>
      <c r="E1412" s="12" t="str">
        <f t="shared" si="124"/>
        <v>TERRAIN</v>
      </c>
      <c r="F1412" s="4" t="s">
        <v>8154</v>
      </c>
      <c r="G1412" s="4" t="s">
        <v>8155</v>
      </c>
      <c r="H1412" s="5">
        <v>2</v>
      </c>
      <c r="I1412" s="5" t="s">
        <v>6943</v>
      </c>
      <c r="J1412" s="5"/>
      <c r="K1412" s="5"/>
      <c r="L1412" s="5"/>
      <c r="M1412" s="5" t="s">
        <v>1343</v>
      </c>
      <c r="N1412" s="5"/>
      <c r="O1412" s="5"/>
      <c r="P1412" s="5"/>
      <c r="Q1412" s="5"/>
      <c r="R1412" s="5"/>
      <c r="S1412" s="5"/>
      <c r="T1412" s="5"/>
      <c r="U1412" s="6">
        <v>45566</v>
      </c>
      <c r="V1412" s="5"/>
      <c r="W1412" s="4" t="s">
        <v>1329</v>
      </c>
      <c r="X1412" s="5"/>
      <c r="Y1412" s="5"/>
      <c r="Z1412" s="5"/>
      <c r="AA1412" s="5" t="s">
        <v>3492</v>
      </c>
      <c r="AB1412" s="5"/>
      <c r="AC1412" s="5"/>
      <c r="AD1412" s="5"/>
      <c r="AE1412" s="5"/>
      <c r="AF1412" s="5"/>
      <c r="AG1412" s="5"/>
      <c r="AH1412" s="5"/>
      <c r="AI1412" s="5"/>
      <c r="AJ1412" s="5"/>
      <c r="AK1412" s="5"/>
      <c r="AL1412" s="5"/>
      <c r="AM1412" s="5"/>
      <c r="AN1412" s="5"/>
      <c r="AO1412" s="5"/>
      <c r="AP1412" s="5" t="s">
        <v>1335</v>
      </c>
      <c r="AQ1412" s="4" t="s">
        <v>1336</v>
      </c>
      <c r="AR1412" s="5" t="s">
        <v>12476</v>
      </c>
      <c r="AS1412" s="4" t="s">
        <v>1745</v>
      </c>
      <c r="AT1412" s="5" t="s">
        <v>1746</v>
      </c>
      <c r="AU1412" s="5" t="s">
        <v>41</v>
      </c>
      <c r="AV1412" s="4" t="s">
        <v>1747</v>
      </c>
      <c r="AW1412" s="5" t="s">
        <v>52</v>
      </c>
      <c r="AX1412" s="4"/>
      <c r="AY1412" s="5"/>
      <c r="AZ1412" s="5"/>
      <c r="BA1412" s="4" t="s">
        <v>1809</v>
      </c>
      <c r="BB1412" s="5" t="s">
        <v>1810</v>
      </c>
      <c r="BC1412" s="5" t="s">
        <v>8156</v>
      </c>
      <c r="BD1412" s="5" t="s">
        <v>8157</v>
      </c>
      <c r="BE1412" s="5" t="s">
        <v>25</v>
      </c>
      <c r="BF1412" s="5" t="s">
        <v>1333</v>
      </c>
      <c r="BG1412" s="5" t="s">
        <v>8155</v>
      </c>
      <c r="BH1412" s="5" t="s">
        <v>1343</v>
      </c>
    </row>
    <row r="1413" spans="1:60" x14ac:dyDescent="0.25">
      <c r="A1413">
        <f t="shared" si="121"/>
        <v>993679</v>
      </c>
      <c r="B1413">
        <f t="shared" si="122"/>
        <v>50101912</v>
      </c>
      <c r="C1413" t="str">
        <f t="shared" si="123"/>
        <v>CC</v>
      </c>
      <c r="D1413" t="str">
        <f t="shared" si="125"/>
        <v>REGION GRAND SUD</v>
      </c>
      <c r="E1413" s="12" t="str">
        <f t="shared" si="124"/>
        <v>TERRAIN</v>
      </c>
      <c r="F1413" s="4" t="s">
        <v>8158</v>
      </c>
      <c r="G1413" s="4" t="s">
        <v>5136</v>
      </c>
      <c r="H1413" s="5">
        <v>2</v>
      </c>
      <c r="I1413" s="5" t="s">
        <v>6943</v>
      </c>
      <c r="J1413" s="5"/>
      <c r="K1413" s="5"/>
      <c r="L1413" s="5"/>
      <c r="M1413" s="5" t="s">
        <v>1343</v>
      </c>
      <c r="N1413" s="5"/>
      <c r="O1413" s="6"/>
      <c r="P1413" s="5"/>
      <c r="Q1413" s="5"/>
      <c r="R1413" s="5"/>
      <c r="S1413" s="5"/>
      <c r="T1413" s="5"/>
      <c r="U1413" s="6">
        <v>45566</v>
      </c>
      <c r="V1413" s="4"/>
      <c r="W1413" s="4" t="s">
        <v>1329</v>
      </c>
      <c r="X1413" s="5"/>
      <c r="Y1413" s="5"/>
      <c r="Z1413" s="5"/>
      <c r="AA1413" s="4" t="s">
        <v>4132</v>
      </c>
      <c r="AB1413" s="5"/>
      <c r="AC1413" s="5"/>
      <c r="AD1413" s="5"/>
      <c r="AE1413" s="5"/>
      <c r="AF1413" s="6"/>
      <c r="AG1413" s="5"/>
      <c r="AH1413" s="5"/>
      <c r="AI1413" s="5"/>
      <c r="AJ1413" s="6"/>
      <c r="AK1413" s="5"/>
      <c r="AL1413" s="6"/>
      <c r="AM1413" s="5"/>
      <c r="AN1413" s="5"/>
      <c r="AO1413" s="5"/>
      <c r="AP1413" s="5" t="s">
        <v>1335</v>
      </c>
      <c r="AQ1413" s="4" t="s">
        <v>1336</v>
      </c>
      <c r="AR1413" s="5" t="s">
        <v>12476</v>
      </c>
      <c r="AS1413" s="4" t="s">
        <v>1745</v>
      </c>
      <c r="AT1413" s="5" t="s">
        <v>1746</v>
      </c>
      <c r="AU1413" s="5" t="s">
        <v>41</v>
      </c>
      <c r="AV1413" s="4" t="s">
        <v>1747</v>
      </c>
      <c r="AW1413" s="5" t="s">
        <v>52</v>
      </c>
      <c r="AX1413" s="4"/>
      <c r="AY1413" s="5"/>
      <c r="AZ1413" s="5"/>
      <c r="BA1413" s="4" t="s">
        <v>1809</v>
      </c>
      <c r="BB1413" s="5" t="s">
        <v>1810</v>
      </c>
      <c r="BC1413" s="4" t="s">
        <v>5134</v>
      </c>
      <c r="BD1413" s="5" t="s">
        <v>5135</v>
      </c>
      <c r="BE1413" s="5" t="s">
        <v>25</v>
      </c>
      <c r="BF1413" s="5" t="s">
        <v>1333</v>
      </c>
      <c r="BG1413" s="4" t="s">
        <v>5136</v>
      </c>
      <c r="BH1413" s="5" t="s">
        <v>1343</v>
      </c>
    </row>
    <row r="1414" spans="1:60" x14ac:dyDescent="0.25">
      <c r="A1414">
        <f t="shared" si="121"/>
        <v>993678</v>
      </c>
      <c r="B1414">
        <f t="shared" si="122"/>
        <v>50101911</v>
      </c>
      <c r="C1414" t="str">
        <f t="shared" si="123"/>
        <v>CC</v>
      </c>
      <c r="D1414" t="str">
        <f t="shared" si="125"/>
        <v>REGION GRAND SUD</v>
      </c>
      <c r="E1414" s="12" t="str">
        <f t="shared" si="124"/>
        <v>TERRAIN</v>
      </c>
      <c r="F1414" s="4" t="s">
        <v>8159</v>
      </c>
      <c r="G1414" s="4" t="s">
        <v>7439</v>
      </c>
      <c r="H1414" s="5">
        <v>2</v>
      </c>
      <c r="I1414" s="5" t="s">
        <v>6943</v>
      </c>
      <c r="J1414" s="5"/>
      <c r="K1414" s="5"/>
      <c r="L1414" s="5"/>
      <c r="M1414" s="5" t="s">
        <v>1343</v>
      </c>
      <c r="N1414" s="5"/>
      <c r="O1414" s="6"/>
      <c r="P1414" s="5"/>
      <c r="Q1414" s="5"/>
      <c r="R1414" s="5"/>
      <c r="S1414" s="5"/>
      <c r="T1414" s="5"/>
      <c r="U1414" s="6">
        <v>45566</v>
      </c>
      <c r="V1414" s="4"/>
      <c r="W1414" s="4" t="s">
        <v>1329</v>
      </c>
      <c r="X1414" s="5"/>
      <c r="Y1414" s="5"/>
      <c r="Z1414" s="5"/>
      <c r="AA1414" s="4" t="s">
        <v>2937</v>
      </c>
      <c r="AB1414" s="5"/>
      <c r="AC1414" s="5"/>
      <c r="AD1414" s="5"/>
      <c r="AE1414" s="5"/>
      <c r="AF1414" s="6"/>
      <c r="AG1414" s="5"/>
      <c r="AH1414" s="5"/>
      <c r="AI1414" s="5"/>
      <c r="AJ1414" s="6"/>
      <c r="AK1414" s="5"/>
      <c r="AL1414" s="6"/>
      <c r="AM1414" s="5"/>
      <c r="AN1414" s="5"/>
      <c r="AO1414" s="5"/>
      <c r="AP1414" s="5" t="s">
        <v>1335</v>
      </c>
      <c r="AQ1414" s="4" t="s">
        <v>1336</v>
      </c>
      <c r="AR1414" s="5" t="s">
        <v>12476</v>
      </c>
      <c r="AS1414" s="4" t="s">
        <v>1473</v>
      </c>
      <c r="AT1414" s="5" t="s">
        <v>1474</v>
      </c>
      <c r="AU1414" s="5" t="s">
        <v>41</v>
      </c>
      <c r="AV1414" s="4" t="s">
        <v>1475</v>
      </c>
      <c r="AW1414" s="5" t="s">
        <v>58</v>
      </c>
      <c r="AX1414" s="4" t="s">
        <v>1819</v>
      </c>
      <c r="AY1414" s="5" t="s">
        <v>1820</v>
      </c>
      <c r="AZ1414" s="5" t="s">
        <v>11</v>
      </c>
      <c r="BA1414" s="4" t="s">
        <v>1821</v>
      </c>
      <c r="BB1414" s="5" t="s">
        <v>1822</v>
      </c>
      <c r="BC1414" s="4" t="s">
        <v>7437</v>
      </c>
      <c r="BD1414" s="5" t="s">
        <v>7438</v>
      </c>
      <c r="BE1414" s="5" t="s">
        <v>71</v>
      </c>
      <c r="BF1414" s="5" t="s">
        <v>1333</v>
      </c>
      <c r="BG1414" s="4" t="s">
        <v>7439</v>
      </c>
      <c r="BH1414" s="5" t="s">
        <v>1343</v>
      </c>
    </row>
    <row r="1415" spans="1:60" x14ac:dyDescent="0.25">
      <c r="A1415">
        <f t="shared" si="121"/>
        <v>993677</v>
      </c>
      <c r="B1415">
        <f t="shared" si="122"/>
        <v>50101910</v>
      </c>
      <c r="C1415" t="str">
        <f t="shared" si="123"/>
        <v>CC</v>
      </c>
      <c r="D1415" t="str">
        <f t="shared" si="125"/>
        <v>REGION GRAND SUD</v>
      </c>
      <c r="E1415" s="12" t="str">
        <f t="shared" si="124"/>
        <v>TERRAIN</v>
      </c>
      <c r="F1415" s="4" t="s">
        <v>8160</v>
      </c>
      <c r="G1415" s="4" t="s">
        <v>6219</v>
      </c>
      <c r="H1415" s="5">
        <v>2</v>
      </c>
      <c r="I1415" s="5" t="s">
        <v>6943</v>
      </c>
      <c r="J1415" s="5"/>
      <c r="K1415" s="5"/>
      <c r="L1415" s="5"/>
      <c r="M1415" s="5" t="s">
        <v>1343</v>
      </c>
      <c r="N1415" s="5"/>
      <c r="O1415" s="5"/>
      <c r="P1415" s="5"/>
      <c r="Q1415" s="5"/>
      <c r="R1415" s="5"/>
      <c r="S1415" s="5"/>
      <c r="T1415" s="5"/>
      <c r="U1415" s="6">
        <v>45566</v>
      </c>
      <c r="V1415" s="5"/>
      <c r="W1415" s="4" t="s">
        <v>1329</v>
      </c>
      <c r="X1415" s="5"/>
      <c r="Y1415" s="5"/>
      <c r="Z1415" s="5"/>
      <c r="AA1415" s="4" t="s">
        <v>2857</v>
      </c>
      <c r="AB1415" s="5"/>
      <c r="AC1415" s="5"/>
      <c r="AD1415" s="5"/>
      <c r="AE1415" s="5"/>
      <c r="AF1415" s="5"/>
      <c r="AG1415" s="5"/>
      <c r="AH1415" s="5"/>
      <c r="AI1415" s="5"/>
      <c r="AJ1415" s="5"/>
      <c r="AK1415" s="5"/>
      <c r="AL1415" s="5"/>
      <c r="AM1415" s="5"/>
      <c r="AN1415" s="5"/>
      <c r="AO1415" s="5"/>
      <c r="AP1415" s="5" t="s">
        <v>1335</v>
      </c>
      <c r="AQ1415" s="4" t="s">
        <v>1336</v>
      </c>
      <c r="AR1415" s="5" t="s">
        <v>12476</v>
      </c>
      <c r="AS1415" s="4" t="s">
        <v>1473</v>
      </c>
      <c r="AT1415" s="5" t="s">
        <v>1474</v>
      </c>
      <c r="AU1415" s="5" t="s">
        <v>41</v>
      </c>
      <c r="AV1415" s="4" t="s">
        <v>1475</v>
      </c>
      <c r="AW1415" s="5" t="s">
        <v>58</v>
      </c>
      <c r="AX1415" s="4" t="s">
        <v>1819</v>
      </c>
      <c r="AY1415" s="5" t="s">
        <v>1820</v>
      </c>
      <c r="AZ1415" s="5" t="s">
        <v>11</v>
      </c>
      <c r="BA1415" s="4" t="s">
        <v>1821</v>
      </c>
      <c r="BB1415" s="5" t="s">
        <v>1822</v>
      </c>
      <c r="BC1415" s="4" t="s">
        <v>6215</v>
      </c>
      <c r="BD1415" s="5" t="s">
        <v>6218</v>
      </c>
      <c r="BE1415" s="5" t="s">
        <v>25</v>
      </c>
      <c r="BF1415" s="5" t="s">
        <v>1333</v>
      </c>
      <c r="BG1415" s="4" t="s">
        <v>6219</v>
      </c>
      <c r="BH1415" s="5" t="s">
        <v>1343</v>
      </c>
    </row>
    <row r="1416" spans="1:60" x14ac:dyDescent="0.25">
      <c r="A1416">
        <f t="shared" si="121"/>
        <v>993676</v>
      </c>
      <c r="B1416">
        <f t="shared" si="122"/>
        <v>50101909</v>
      </c>
      <c r="C1416" t="str">
        <f t="shared" si="123"/>
        <v>CC</v>
      </c>
      <c r="D1416" t="str">
        <f t="shared" si="125"/>
        <v>REGION GRAND SUD</v>
      </c>
      <c r="E1416" s="12" t="str">
        <f t="shared" si="124"/>
        <v>TERRAIN</v>
      </c>
      <c r="F1416" s="4" t="s">
        <v>8161</v>
      </c>
      <c r="G1416" s="4" t="s">
        <v>1730</v>
      </c>
      <c r="H1416" s="5">
        <v>2</v>
      </c>
      <c r="I1416" s="5" t="s">
        <v>6943</v>
      </c>
      <c r="J1416" s="5"/>
      <c r="K1416" s="5"/>
      <c r="L1416" s="5"/>
      <c r="M1416" s="5" t="s">
        <v>1343</v>
      </c>
      <c r="N1416" s="5"/>
      <c r="O1416" s="5"/>
      <c r="P1416" s="5"/>
      <c r="Q1416" s="5"/>
      <c r="R1416" s="5"/>
      <c r="S1416" s="5"/>
      <c r="T1416" s="5"/>
      <c r="U1416" s="6">
        <v>45566</v>
      </c>
      <c r="V1416" s="5"/>
      <c r="W1416" s="4" t="s">
        <v>1329</v>
      </c>
      <c r="X1416" s="5"/>
      <c r="Y1416" s="5"/>
      <c r="Z1416" s="5"/>
      <c r="AA1416" s="4" t="s">
        <v>1727</v>
      </c>
      <c r="AB1416" s="5"/>
      <c r="AC1416" s="5"/>
      <c r="AD1416" s="5"/>
      <c r="AE1416" s="5"/>
      <c r="AF1416" s="5"/>
      <c r="AG1416" s="5"/>
      <c r="AH1416" s="5"/>
      <c r="AI1416" s="5"/>
      <c r="AJ1416" s="5"/>
      <c r="AK1416" s="5"/>
      <c r="AL1416" s="5"/>
      <c r="AM1416" s="5"/>
      <c r="AN1416" s="5"/>
      <c r="AO1416" s="5"/>
      <c r="AP1416" s="5" t="s">
        <v>1335</v>
      </c>
      <c r="AQ1416" s="4" t="s">
        <v>1336</v>
      </c>
      <c r="AR1416" s="5" t="s">
        <v>12476</v>
      </c>
      <c r="AS1416" s="4" t="s">
        <v>1473</v>
      </c>
      <c r="AT1416" s="5" t="s">
        <v>1474</v>
      </c>
      <c r="AU1416" s="5" t="s">
        <v>41</v>
      </c>
      <c r="AV1416" s="4" t="s">
        <v>1475</v>
      </c>
      <c r="AW1416" s="5" t="s">
        <v>58</v>
      </c>
      <c r="AX1416" s="4" t="s">
        <v>1479</v>
      </c>
      <c r="AY1416" s="5" t="s">
        <v>1480</v>
      </c>
      <c r="AZ1416" s="5" t="s">
        <v>11</v>
      </c>
      <c r="BA1416" s="4" t="s">
        <v>1481</v>
      </c>
      <c r="BB1416" s="5" t="s">
        <v>1482</v>
      </c>
      <c r="BC1416" s="4" t="s">
        <v>1726</v>
      </c>
      <c r="BD1416" s="5" t="s">
        <v>1729</v>
      </c>
      <c r="BE1416" s="5" t="s">
        <v>25</v>
      </c>
      <c r="BF1416" s="5" t="s">
        <v>1333</v>
      </c>
      <c r="BG1416" s="4" t="s">
        <v>1730</v>
      </c>
      <c r="BH1416" s="5" t="s">
        <v>1343</v>
      </c>
    </row>
    <row r="1417" spans="1:60" x14ac:dyDescent="0.25">
      <c r="A1417">
        <f t="shared" si="121"/>
        <v>993675</v>
      </c>
      <c r="B1417">
        <f t="shared" si="122"/>
        <v>50101908</v>
      </c>
      <c r="C1417" t="str">
        <f t="shared" si="123"/>
        <v>CC</v>
      </c>
      <c r="D1417" t="str">
        <f t="shared" si="125"/>
        <v>REGION GRAND SUD</v>
      </c>
      <c r="E1417" s="12" t="str">
        <f t="shared" si="124"/>
        <v>TERRAIN</v>
      </c>
      <c r="F1417" s="4" t="s">
        <v>8162</v>
      </c>
      <c r="G1417" s="4" t="s">
        <v>5436</v>
      </c>
      <c r="H1417" s="5">
        <v>2</v>
      </c>
      <c r="I1417" s="5" t="s">
        <v>6943</v>
      </c>
      <c r="J1417" s="5"/>
      <c r="K1417" s="5"/>
      <c r="L1417" s="5"/>
      <c r="M1417" s="5" t="s">
        <v>1343</v>
      </c>
      <c r="N1417" s="5"/>
      <c r="O1417" s="5"/>
      <c r="P1417" s="5"/>
      <c r="Q1417" s="5"/>
      <c r="R1417" s="5"/>
      <c r="S1417" s="5"/>
      <c r="T1417" s="5"/>
      <c r="U1417" s="6">
        <v>45566</v>
      </c>
      <c r="V1417" s="5"/>
      <c r="W1417" s="4" t="s">
        <v>1329</v>
      </c>
      <c r="X1417" s="5"/>
      <c r="Y1417" s="5"/>
      <c r="Z1417" s="5"/>
      <c r="AA1417" s="4" t="s">
        <v>5185</v>
      </c>
      <c r="AB1417" s="5"/>
      <c r="AC1417" s="5"/>
      <c r="AD1417" s="5"/>
      <c r="AE1417" s="5"/>
      <c r="AF1417" s="5"/>
      <c r="AG1417" s="5"/>
      <c r="AH1417" s="5"/>
      <c r="AI1417" s="5"/>
      <c r="AJ1417" s="5"/>
      <c r="AK1417" s="5"/>
      <c r="AL1417" s="5"/>
      <c r="AM1417" s="5"/>
      <c r="AN1417" s="5"/>
      <c r="AO1417" s="5"/>
      <c r="AP1417" s="5" t="s">
        <v>1335</v>
      </c>
      <c r="AQ1417" s="4" t="s">
        <v>1336</v>
      </c>
      <c r="AR1417" s="5" t="s">
        <v>12476</v>
      </c>
      <c r="AS1417" s="4" t="s">
        <v>1473</v>
      </c>
      <c r="AT1417" s="5" t="s">
        <v>1474</v>
      </c>
      <c r="AU1417" s="5" t="s">
        <v>41</v>
      </c>
      <c r="AV1417" s="4" t="s">
        <v>1475</v>
      </c>
      <c r="AW1417" s="5" t="s">
        <v>58</v>
      </c>
      <c r="AX1417" s="4"/>
      <c r="AY1417" s="5"/>
      <c r="AZ1417" s="5"/>
      <c r="BA1417" s="4" t="s">
        <v>2627</v>
      </c>
      <c r="BB1417" s="5" t="s">
        <v>2628</v>
      </c>
      <c r="BC1417" s="5" t="s">
        <v>5433</v>
      </c>
      <c r="BD1417" s="5" t="s">
        <v>5435</v>
      </c>
      <c r="BE1417" s="5" t="s">
        <v>25</v>
      </c>
      <c r="BF1417" s="5" t="s">
        <v>1333</v>
      </c>
      <c r="BG1417" s="4" t="s">
        <v>5436</v>
      </c>
      <c r="BH1417" s="5" t="s">
        <v>1343</v>
      </c>
    </row>
    <row r="1418" spans="1:60" x14ac:dyDescent="0.25">
      <c r="A1418">
        <f t="shared" si="121"/>
        <v>993674</v>
      </c>
      <c r="B1418">
        <f t="shared" si="122"/>
        <v>50101907</v>
      </c>
      <c r="C1418" t="str">
        <f t="shared" si="123"/>
        <v>CC</v>
      </c>
      <c r="D1418" t="str">
        <f t="shared" si="125"/>
        <v>REGION GRAND SUD</v>
      </c>
      <c r="E1418" s="12" t="str">
        <f t="shared" si="124"/>
        <v>TERRAIN</v>
      </c>
      <c r="F1418" s="4" t="s">
        <v>8163</v>
      </c>
      <c r="G1418" s="4" t="s">
        <v>2935</v>
      </c>
      <c r="H1418" s="5">
        <v>2</v>
      </c>
      <c r="I1418" s="5" t="s">
        <v>6943</v>
      </c>
      <c r="J1418" s="5"/>
      <c r="K1418" s="5"/>
      <c r="L1418" s="5"/>
      <c r="M1418" s="5" t="s">
        <v>1343</v>
      </c>
      <c r="N1418" s="5"/>
      <c r="O1418" s="5"/>
      <c r="P1418" s="5"/>
      <c r="Q1418" s="5"/>
      <c r="R1418" s="5"/>
      <c r="S1418" s="5"/>
      <c r="T1418" s="5"/>
      <c r="U1418" s="6">
        <v>45566</v>
      </c>
      <c r="V1418" s="5"/>
      <c r="W1418" s="4" t="s">
        <v>1329</v>
      </c>
      <c r="X1418" s="5"/>
      <c r="Y1418" s="5"/>
      <c r="Z1418" s="5"/>
      <c r="AA1418" s="4" t="s">
        <v>2091</v>
      </c>
      <c r="AB1418" s="5"/>
      <c r="AC1418" s="5"/>
      <c r="AD1418" s="5"/>
      <c r="AE1418" s="5"/>
      <c r="AF1418" s="5"/>
      <c r="AG1418" s="5"/>
      <c r="AH1418" s="5"/>
      <c r="AI1418" s="5"/>
      <c r="AJ1418" s="5"/>
      <c r="AK1418" s="5"/>
      <c r="AL1418" s="5"/>
      <c r="AM1418" s="5"/>
      <c r="AN1418" s="5"/>
      <c r="AO1418" s="5"/>
      <c r="AP1418" s="5" t="s">
        <v>1335</v>
      </c>
      <c r="AQ1418" s="4" t="s">
        <v>1336</v>
      </c>
      <c r="AR1418" s="5" t="s">
        <v>12476</v>
      </c>
      <c r="AS1418" s="4" t="s">
        <v>1473</v>
      </c>
      <c r="AT1418" s="5" t="s">
        <v>1474</v>
      </c>
      <c r="AU1418" s="5" t="s">
        <v>41</v>
      </c>
      <c r="AV1418" s="4" t="s">
        <v>1475</v>
      </c>
      <c r="AW1418" s="5" t="s">
        <v>58</v>
      </c>
      <c r="AX1418" s="4" t="s">
        <v>1489</v>
      </c>
      <c r="AY1418" s="5" t="s">
        <v>1490</v>
      </c>
      <c r="AZ1418" s="5" t="s">
        <v>11</v>
      </c>
      <c r="BA1418" s="4" t="s">
        <v>1491</v>
      </c>
      <c r="BB1418" s="5" t="s">
        <v>1492</v>
      </c>
      <c r="BC1418" s="4" t="s">
        <v>2931</v>
      </c>
      <c r="BD1418" s="5" t="s">
        <v>2934</v>
      </c>
      <c r="BE1418" s="5" t="s">
        <v>25</v>
      </c>
      <c r="BF1418" s="5" t="s">
        <v>1333</v>
      </c>
      <c r="BG1418" s="4" t="s">
        <v>2935</v>
      </c>
      <c r="BH1418" s="5" t="s">
        <v>1343</v>
      </c>
    </row>
    <row r="1419" spans="1:60" x14ac:dyDescent="0.25">
      <c r="A1419">
        <f t="shared" si="121"/>
        <v>993673</v>
      </c>
      <c r="B1419">
        <f t="shared" si="122"/>
        <v>50101906</v>
      </c>
      <c r="C1419" t="str">
        <f t="shared" si="123"/>
        <v>CC</v>
      </c>
      <c r="D1419" t="str">
        <f t="shared" si="125"/>
        <v>REGION GRAND SUD</v>
      </c>
      <c r="E1419" s="12" t="str">
        <f t="shared" si="124"/>
        <v>TERRAIN</v>
      </c>
      <c r="F1419" s="4" t="s">
        <v>8164</v>
      </c>
      <c r="G1419" s="4" t="s">
        <v>8165</v>
      </c>
      <c r="H1419" s="5">
        <v>2</v>
      </c>
      <c r="I1419" s="5" t="s">
        <v>6943</v>
      </c>
      <c r="J1419" s="5"/>
      <c r="K1419" s="5"/>
      <c r="L1419" s="5"/>
      <c r="M1419" s="5" t="s">
        <v>1343</v>
      </c>
      <c r="N1419" s="5"/>
      <c r="O1419" s="5"/>
      <c r="P1419" s="5"/>
      <c r="Q1419" s="5"/>
      <c r="R1419" s="5"/>
      <c r="S1419" s="5"/>
      <c r="T1419" s="5"/>
      <c r="U1419" s="6">
        <v>45566</v>
      </c>
      <c r="V1419" s="5"/>
      <c r="W1419" s="4" t="s">
        <v>1329</v>
      </c>
      <c r="X1419" s="5"/>
      <c r="Y1419" s="5"/>
      <c r="Z1419" s="5"/>
      <c r="AA1419" s="4" t="s">
        <v>4775</v>
      </c>
      <c r="AB1419" s="5"/>
      <c r="AC1419" s="5"/>
      <c r="AD1419" s="5"/>
      <c r="AE1419" s="5"/>
      <c r="AF1419" s="5"/>
      <c r="AG1419" s="5"/>
      <c r="AH1419" s="5"/>
      <c r="AI1419" s="5"/>
      <c r="AJ1419" s="5"/>
      <c r="AK1419" s="5"/>
      <c r="AL1419" s="5"/>
      <c r="AM1419" s="5"/>
      <c r="AN1419" s="5"/>
      <c r="AO1419" s="5"/>
      <c r="AP1419" s="5" t="s">
        <v>1335</v>
      </c>
      <c r="AQ1419" s="4" t="s">
        <v>1336</v>
      </c>
      <c r="AR1419" s="5" t="s">
        <v>12476</v>
      </c>
      <c r="AS1419" s="4" t="s">
        <v>1473</v>
      </c>
      <c r="AT1419" s="5" t="s">
        <v>1474</v>
      </c>
      <c r="AU1419" s="5" t="s">
        <v>41</v>
      </c>
      <c r="AV1419" s="4" t="s">
        <v>1475</v>
      </c>
      <c r="AW1419" s="5" t="s">
        <v>58</v>
      </c>
      <c r="AX1419" s="4" t="s">
        <v>1489</v>
      </c>
      <c r="AY1419" s="5" t="s">
        <v>1490</v>
      </c>
      <c r="AZ1419" s="5" t="s">
        <v>11</v>
      </c>
      <c r="BA1419" s="4" t="s">
        <v>1491</v>
      </c>
      <c r="BB1419" s="5" t="s">
        <v>1492</v>
      </c>
      <c r="BC1419" s="5" t="s">
        <v>8166</v>
      </c>
      <c r="BD1419" s="5" t="s">
        <v>8167</v>
      </c>
      <c r="BE1419" s="5" t="s">
        <v>260</v>
      </c>
      <c r="BF1419" s="5" t="s">
        <v>1333</v>
      </c>
      <c r="BG1419" s="4" t="s">
        <v>8165</v>
      </c>
      <c r="BH1419" s="5" t="s">
        <v>1343</v>
      </c>
    </row>
    <row r="1420" spans="1:60" x14ac:dyDescent="0.25">
      <c r="A1420">
        <f t="shared" si="121"/>
        <v>993672</v>
      </c>
      <c r="B1420">
        <f t="shared" si="122"/>
        <v>50101905</v>
      </c>
      <c r="C1420" t="str">
        <f t="shared" si="123"/>
        <v>CC</v>
      </c>
      <c r="D1420" t="str">
        <f t="shared" si="125"/>
        <v>REGION GRAND SUD</v>
      </c>
      <c r="E1420" s="12" t="str">
        <f t="shared" si="124"/>
        <v>TERRAIN</v>
      </c>
      <c r="F1420" s="4" t="s">
        <v>8168</v>
      </c>
      <c r="G1420" s="4" t="s">
        <v>1501</v>
      </c>
      <c r="H1420" s="5">
        <v>2</v>
      </c>
      <c r="I1420" s="5" t="s">
        <v>6943</v>
      </c>
      <c r="J1420" s="5"/>
      <c r="K1420" s="5"/>
      <c r="L1420" s="5"/>
      <c r="M1420" s="5" t="s">
        <v>1343</v>
      </c>
      <c r="N1420" s="5"/>
      <c r="O1420" s="5"/>
      <c r="P1420" s="5"/>
      <c r="Q1420" s="5"/>
      <c r="R1420" s="5"/>
      <c r="S1420" s="5"/>
      <c r="T1420" s="5"/>
      <c r="U1420" s="6">
        <v>45566</v>
      </c>
      <c r="V1420" s="5"/>
      <c r="W1420" s="4" t="s">
        <v>1329</v>
      </c>
      <c r="X1420" s="5"/>
      <c r="Y1420" s="5"/>
      <c r="Z1420" s="5"/>
      <c r="AA1420" s="4" t="s">
        <v>1498</v>
      </c>
      <c r="AB1420" s="5"/>
      <c r="AC1420" s="5"/>
      <c r="AD1420" s="5"/>
      <c r="AE1420" s="5"/>
      <c r="AF1420" s="5"/>
      <c r="AG1420" s="5"/>
      <c r="AH1420" s="5"/>
      <c r="AI1420" s="5"/>
      <c r="AJ1420" s="5"/>
      <c r="AK1420" s="5"/>
      <c r="AL1420" s="5"/>
      <c r="AM1420" s="5"/>
      <c r="AN1420" s="5"/>
      <c r="AO1420" s="5"/>
      <c r="AP1420" s="5" t="s">
        <v>1335</v>
      </c>
      <c r="AQ1420" s="4" t="s">
        <v>1336</v>
      </c>
      <c r="AR1420" s="5" t="s">
        <v>12476</v>
      </c>
      <c r="AS1420" s="4" t="s">
        <v>1473</v>
      </c>
      <c r="AT1420" s="5" t="s">
        <v>1474</v>
      </c>
      <c r="AU1420" s="5" t="s">
        <v>41</v>
      </c>
      <c r="AV1420" s="4" t="s">
        <v>1475</v>
      </c>
      <c r="AW1420" s="5" t="s">
        <v>58</v>
      </c>
      <c r="AX1420" s="4" t="s">
        <v>1479</v>
      </c>
      <c r="AY1420" s="5" t="s">
        <v>1480</v>
      </c>
      <c r="AZ1420" s="5" t="s">
        <v>11</v>
      </c>
      <c r="BA1420" s="4" t="s">
        <v>1481</v>
      </c>
      <c r="BB1420" s="5" t="s">
        <v>1482</v>
      </c>
      <c r="BC1420" s="4" t="s">
        <v>1496</v>
      </c>
      <c r="BD1420" s="5" t="s">
        <v>1500</v>
      </c>
      <c r="BE1420" s="5" t="s">
        <v>25</v>
      </c>
      <c r="BF1420" s="5" t="s">
        <v>1333</v>
      </c>
      <c r="BG1420" s="4" t="s">
        <v>1501</v>
      </c>
      <c r="BH1420" s="5" t="s">
        <v>1343</v>
      </c>
    </row>
    <row r="1421" spans="1:60" x14ac:dyDescent="0.25">
      <c r="A1421">
        <f t="shared" ref="A1421:A1484" si="126">G1421*1</f>
        <v>993671</v>
      </c>
      <c r="B1421">
        <f t="shared" ref="B1421:B1484" si="127">F1421*1</f>
        <v>50101904</v>
      </c>
      <c r="C1421" t="str">
        <f t="shared" ref="C1421:C1484" si="128">IF(LEFT(T1421,4)="ASSI","ASSISTANTE",IF(T1421="100 IMD","IMD",IF(T1421="105 IMD","IMD",IF(T1421="200 IMP","IMP",IF(T1421="310 CMA","IMP","CC")))))</f>
        <v>CC</v>
      </c>
      <c r="D1421" t="str">
        <f t="shared" si="125"/>
        <v>REGION GRAND SUD</v>
      </c>
      <c r="E1421" s="12" t="str">
        <f t="shared" ref="E1421:E1484" si="129">IF(BB1421="OC FICTIVE","EN MISSION","TERRAIN")</f>
        <v>TERRAIN</v>
      </c>
      <c r="F1421" s="4" t="s">
        <v>8169</v>
      </c>
      <c r="G1421" s="4" t="s">
        <v>8170</v>
      </c>
      <c r="H1421" s="5">
        <v>2</v>
      </c>
      <c r="I1421" s="5" t="s">
        <v>6943</v>
      </c>
      <c r="J1421" s="5"/>
      <c r="K1421" s="5"/>
      <c r="L1421" s="5"/>
      <c r="M1421" s="5" t="s">
        <v>1343</v>
      </c>
      <c r="N1421" s="5"/>
      <c r="O1421" s="5"/>
      <c r="P1421" s="5"/>
      <c r="Q1421" s="5"/>
      <c r="R1421" s="5"/>
      <c r="S1421" s="5"/>
      <c r="T1421" s="5"/>
      <c r="U1421" s="6">
        <v>45566</v>
      </c>
      <c r="V1421" s="5"/>
      <c r="W1421" s="4" t="s">
        <v>1329</v>
      </c>
      <c r="X1421" s="5"/>
      <c r="Y1421" s="5"/>
      <c r="Z1421" s="5"/>
      <c r="AA1421" s="4" t="s">
        <v>8171</v>
      </c>
      <c r="AB1421" s="5"/>
      <c r="AC1421" s="5"/>
      <c r="AD1421" s="5"/>
      <c r="AE1421" s="5"/>
      <c r="AF1421" s="5"/>
      <c r="AG1421" s="5"/>
      <c r="AH1421" s="5"/>
      <c r="AI1421" s="5"/>
      <c r="AJ1421" s="5"/>
      <c r="AK1421" s="5"/>
      <c r="AL1421" s="5"/>
      <c r="AM1421" s="5"/>
      <c r="AN1421" s="5"/>
      <c r="AO1421" s="5"/>
      <c r="AP1421" s="5" t="s">
        <v>1335</v>
      </c>
      <c r="AQ1421" s="4" t="s">
        <v>1336</v>
      </c>
      <c r="AR1421" s="5" t="s">
        <v>12476</v>
      </c>
      <c r="AS1421" s="4" t="s">
        <v>1427</v>
      </c>
      <c r="AT1421" s="5" t="s">
        <v>1428</v>
      </c>
      <c r="AU1421" s="5" t="s">
        <v>41</v>
      </c>
      <c r="AV1421" s="4" t="s">
        <v>1429</v>
      </c>
      <c r="AW1421" s="5" t="s">
        <v>129</v>
      </c>
      <c r="AX1421" s="4" t="s">
        <v>1430</v>
      </c>
      <c r="AY1421" s="5" t="s">
        <v>1431</v>
      </c>
      <c r="AZ1421" s="5" t="s">
        <v>11</v>
      </c>
      <c r="BA1421" s="4" t="s">
        <v>1432</v>
      </c>
      <c r="BB1421" s="5" t="s">
        <v>1433</v>
      </c>
      <c r="BC1421" s="5"/>
      <c r="BD1421" s="5"/>
      <c r="BE1421" s="5"/>
      <c r="BF1421" s="5"/>
      <c r="BG1421" s="4" t="s">
        <v>8170</v>
      </c>
      <c r="BH1421" s="5" t="s">
        <v>1343</v>
      </c>
    </row>
    <row r="1422" spans="1:60" x14ac:dyDescent="0.25">
      <c r="A1422">
        <f t="shared" si="126"/>
        <v>993670</v>
      </c>
      <c r="B1422">
        <f t="shared" si="127"/>
        <v>50101903</v>
      </c>
      <c r="C1422" t="str">
        <f t="shared" si="128"/>
        <v>CC</v>
      </c>
      <c r="D1422" t="str">
        <f t="shared" si="125"/>
        <v>REGION GRAND SUD</v>
      </c>
      <c r="E1422" s="12" t="str">
        <f t="shared" si="129"/>
        <v>TERRAIN</v>
      </c>
      <c r="F1422" s="4" t="s">
        <v>8172</v>
      </c>
      <c r="G1422" s="4" t="s">
        <v>8173</v>
      </c>
      <c r="H1422" s="5">
        <v>2</v>
      </c>
      <c r="I1422" s="5" t="s">
        <v>6943</v>
      </c>
      <c r="J1422" s="5"/>
      <c r="K1422" s="5"/>
      <c r="L1422" s="5"/>
      <c r="M1422" s="5" t="s">
        <v>1343</v>
      </c>
      <c r="N1422" s="5"/>
      <c r="O1422" s="5"/>
      <c r="P1422" s="5"/>
      <c r="Q1422" s="5"/>
      <c r="R1422" s="5"/>
      <c r="S1422" s="5"/>
      <c r="T1422" s="5"/>
      <c r="U1422" s="6">
        <v>45566</v>
      </c>
      <c r="V1422" s="5"/>
      <c r="W1422" s="4" t="s">
        <v>1329</v>
      </c>
      <c r="X1422" s="5"/>
      <c r="Y1422" s="5"/>
      <c r="Z1422" s="5"/>
      <c r="AA1422" s="4" t="s">
        <v>4864</v>
      </c>
      <c r="AB1422" s="5"/>
      <c r="AC1422" s="5"/>
      <c r="AD1422" s="5"/>
      <c r="AE1422" s="5"/>
      <c r="AF1422" s="5"/>
      <c r="AG1422" s="5"/>
      <c r="AH1422" s="5"/>
      <c r="AI1422" s="5"/>
      <c r="AJ1422" s="5"/>
      <c r="AK1422" s="5"/>
      <c r="AL1422" s="5"/>
      <c r="AM1422" s="5"/>
      <c r="AN1422" s="5"/>
      <c r="AO1422" s="5"/>
      <c r="AP1422" s="5" t="s">
        <v>1335</v>
      </c>
      <c r="AQ1422" s="4" t="s">
        <v>1336</v>
      </c>
      <c r="AR1422" s="5" t="s">
        <v>12476</v>
      </c>
      <c r="AS1422" s="4" t="s">
        <v>1427</v>
      </c>
      <c r="AT1422" s="5" t="s">
        <v>1428</v>
      </c>
      <c r="AU1422" s="5" t="s">
        <v>41</v>
      </c>
      <c r="AV1422" s="4" t="s">
        <v>1429</v>
      </c>
      <c r="AW1422" s="5" t="s">
        <v>129</v>
      </c>
      <c r="AX1422" s="4"/>
      <c r="AY1422" s="5"/>
      <c r="AZ1422" s="5"/>
      <c r="BA1422" s="4" t="s">
        <v>1768</v>
      </c>
      <c r="BB1422" s="5" t="s">
        <v>1769</v>
      </c>
      <c r="BC1422" s="5" t="s">
        <v>8174</v>
      </c>
      <c r="BD1422" s="5" t="s">
        <v>8175</v>
      </c>
      <c r="BE1422" s="5" t="s">
        <v>25</v>
      </c>
      <c r="BF1422" s="5" t="s">
        <v>1333</v>
      </c>
      <c r="BG1422" s="4" t="s">
        <v>8173</v>
      </c>
      <c r="BH1422" s="5" t="s">
        <v>1343</v>
      </c>
    </row>
    <row r="1423" spans="1:60" x14ac:dyDescent="0.25">
      <c r="A1423">
        <f t="shared" si="126"/>
        <v>993669</v>
      </c>
      <c r="B1423">
        <f t="shared" si="127"/>
        <v>50101902</v>
      </c>
      <c r="C1423" t="str">
        <f t="shared" si="128"/>
        <v>CC</v>
      </c>
      <c r="D1423" t="str">
        <f t="shared" si="125"/>
        <v>REGION GRAND SUD</v>
      </c>
      <c r="E1423" s="12" t="str">
        <f t="shared" si="129"/>
        <v>TERRAIN</v>
      </c>
      <c r="F1423" s="4" t="s">
        <v>8176</v>
      </c>
      <c r="G1423" s="4" t="s">
        <v>3395</v>
      </c>
      <c r="H1423" s="5">
        <v>2</v>
      </c>
      <c r="I1423" s="5" t="s">
        <v>6943</v>
      </c>
      <c r="J1423" s="5"/>
      <c r="K1423" s="5"/>
      <c r="L1423" s="5"/>
      <c r="M1423" s="5" t="s">
        <v>1343</v>
      </c>
      <c r="N1423" s="5"/>
      <c r="O1423" s="5"/>
      <c r="P1423" s="5"/>
      <c r="Q1423" s="5"/>
      <c r="R1423" s="5"/>
      <c r="S1423" s="5"/>
      <c r="T1423" s="5"/>
      <c r="U1423" s="6">
        <v>45566</v>
      </c>
      <c r="V1423" s="5"/>
      <c r="W1423" s="4" t="s">
        <v>1329</v>
      </c>
      <c r="X1423" s="5"/>
      <c r="Y1423" s="5"/>
      <c r="Z1423" s="5"/>
      <c r="AA1423" s="4" t="s">
        <v>3393</v>
      </c>
      <c r="AB1423" s="5"/>
      <c r="AC1423" s="5"/>
      <c r="AD1423" s="5"/>
      <c r="AE1423" s="5"/>
      <c r="AF1423" s="5"/>
      <c r="AG1423" s="5"/>
      <c r="AH1423" s="5"/>
      <c r="AI1423" s="5"/>
      <c r="AJ1423" s="5"/>
      <c r="AK1423" s="5"/>
      <c r="AL1423" s="5"/>
      <c r="AM1423" s="5"/>
      <c r="AN1423" s="5"/>
      <c r="AO1423" s="5"/>
      <c r="AP1423" s="5" t="s">
        <v>1335</v>
      </c>
      <c r="AQ1423" s="4" t="s">
        <v>1336</v>
      </c>
      <c r="AR1423" s="5" t="s">
        <v>12476</v>
      </c>
      <c r="AS1423" s="4" t="s">
        <v>1427</v>
      </c>
      <c r="AT1423" s="5" t="s">
        <v>1428</v>
      </c>
      <c r="AU1423" s="5" t="s">
        <v>41</v>
      </c>
      <c r="AV1423" s="4" t="s">
        <v>1429</v>
      </c>
      <c r="AW1423" s="5" t="s">
        <v>129</v>
      </c>
      <c r="AX1423" s="4"/>
      <c r="AY1423" s="5"/>
      <c r="AZ1423" s="5"/>
      <c r="BA1423" s="4" t="s">
        <v>1768</v>
      </c>
      <c r="BB1423" s="5" t="s">
        <v>1769</v>
      </c>
      <c r="BC1423" s="5" t="s">
        <v>3391</v>
      </c>
      <c r="BD1423" s="5" t="s">
        <v>3394</v>
      </c>
      <c r="BE1423" s="5" t="s">
        <v>25</v>
      </c>
      <c r="BF1423" s="5" t="s">
        <v>1333</v>
      </c>
      <c r="BG1423" s="4" t="s">
        <v>3395</v>
      </c>
      <c r="BH1423" s="5" t="s">
        <v>1343</v>
      </c>
    </row>
    <row r="1424" spans="1:60" x14ac:dyDescent="0.25">
      <c r="A1424">
        <f t="shared" si="126"/>
        <v>993667</v>
      </c>
      <c r="B1424">
        <f t="shared" si="127"/>
        <v>50101900</v>
      </c>
      <c r="C1424" t="str">
        <f t="shared" si="128"/>
        <v>CC</v>
      </c>
      <c r="D1424" t="str">
        <f t="shared" si="125"/>
        <v>REGION GRAND SUD</v>
      </c>
      <c r="E1424" s="12" t="str">
        <f t="shared" si="129"/>
        <v>TERRAIN</v>
      </c>
      <c r="F1424" s="4" t="s">
        <v>8177</v>
      </c>
      <c r="G1424" s="4" t="s">
        <v>1771</v>
      </c>
      <c r="H1424" s="5">
        <v>2</v>
      </c>
      <c r="I1424" s="5" t="s">
        <v>8060</v>
      </c>
      <c r="J1424" s="5"/>
      <c r="K1424" s="5"/>
      <c r="L1424" s="5"/>
      <c r="M1424" s="5" t="s">
        <v>1343</v>
      </c>
      <c r="N1424" s="5"/>
      <c r="O1424" s="5"/>
      <c r="P1424" s="5"/>
      <c r="Q1424" s="5"/>
      <c r="R1424" s="5"/>
      <c r="S1424" s="5"/>
      <c r="T1424" s="5"/>
      <c r="U1424" s="6">
        <v>45627</v>
      </c>
      <c r="V1424" s="5"/>
      <c r="W1424" s="4" t="s">
        <v>1329</v>
      </c>
      <c r="X1424" s="5"/>
      <c r="Y1424" s="5"/>
      <c r="Z1424" s="5"/>
      <c r="AA1424" s="4" t="s">
        <v>1766</v>
      </c>
      <c r="AB1424" s="5"/>
      <c r="AC1424" s="5"/>
      <c r="AD1424" s="5"/>
      <c r="AE1424" s="5"/>
      <c r="AF1424" s="5"/>
      <c r="AG1424" s="5"/>
      <c r="AH1424" s="5"/>
      <c r="AI1424" s="5"/>
      <c r="AJ1424" s="5"/>
      <c r="AK1424" s="5"/>
      <c r="AL1424" s="5"/>
      <c r="AM1424" s="5"/>
      <c r="AN1424" s="5"/>
      <c r="AO1424" s="5"/>
      <c r="AP1424" s="5" t="s">
        <v>1335</v>
      </c>
      <c r="AQ1424" s="4" t="s">
        <v>1336</v>
      </c>
      <c r="AR1424" s="5" t="s">
        <v>12476</v>
      </c>
      <c r="AS1424" s="4" t="s">
        <v>1427</v>
      </c>
      <c r="AT1424" s="5" t="s">
        <v>1428</v>
      </c>
      <c r="AU1424" s="5" t="s">
        <v>41</v>
      </c>
      <c r="AV1424" s="4" t="s">
        <v>1429</v>
      </c>
      <c r="AW1424" s="5" t="s">
        <v>129</v>
      </c>
      <c r="AX1424" s="4"/>
      <c r="AY1424" s="5"/>
      <c r="AZ1424" s="5"/>
      <c r="BA1424" s="4" t="s">
        <v>7029</v>
      </c>
      <c r="BB1424" s="5" t="s">
        <v>7030</v>
      </c>
      <c r="BC1424" s="4"/>
      <c r="BD1424" s="5"/>
      <c r="BE1424" s="5"/>
      <c r="BF1424" s="5"/>
      <c r="BG1424" s="4" t="s">
        <v>1771</v>
      </c>
      <c r="BH1424" s="5" t="s">
        <v>1343</v>
      </c>
    </row>
    <row r="1425" spans="1:60" x14ac:dyDescent="0.25">
      <c r="A1425">
        <f t="shared" si="126"/>
        <v>993666</v>
      </c>
      <c r="B1425">
        <f t="shared" si="127"/>
        <v>50101899</v>
      </c>
      <c r="C1425" t="str">
        <f t="shared" si="128"/>
        <v>CC</v>
      </c>
      <c r="D1425" t="str">
        <f t="shared" si="125"/>
        <v>REGION GRAND SUD</v>
      </c>
      <c r="E1425" s="12" t="str">
        <f t="shared" si="129"/>
        <v>TERRAIN</v>
      </c>
      <c r="F1425" s="4" t="s">
        <v>8178</v>
      </c>
      <c r="G1425" s="4" t="s">
        <v>6428</v>
      </c>
      <c r="H1425" s="5">
        <v>2</v>
      </c>
      <c r="I1425" s="5" t="s">
        <v>6943</v>
      </c>
      <c r="J1425" s="5"/>
      <c r="K1425" s="5"/>
      <c r="L1425" s="5"/>
      <c r="M1425" s="5" t="s">
        <v>1343</v>
      </c>
      <c r="N1425" s="5"/>
      <c r="O1425" s="5"/>
      <c r="P1425" s="5"/>
      <c r="Q1425" s="5"/>
      <c r="R1425" s="5"/>
      <c r="S1425" s="5"/>
      <c r="T1425" s="5"/>
      <c r="U1425" s="6">
        <v>45566</v>
      </c>
      <c r="V1425" s="5"/>
      <c r="W1425" s="4" t="s">
        <v>1329</v>
      </c>
      <c r="X1425" s="5"/>
      <c r="Y1425" s="5"/>
      <c r="Z1425" s="5"/>
      <c r="AA1425" s="4" t="s">
        <v>2368</v>
      </c>
      <c r="AB1425" s="5"/>
      <c r="AC1425" s="5"/>
      <c r="AD1425" s="5"/>
      <c r="AE1425" s="5"/>
      <c r="AF1425" s="5"/>
      <c r="AG1425" s="5"/>
      <c r="AH1425" s="5"/>
      <c r="AI1425" s="5"/>
      <c r="AJ1425" s="5"/>
      <c r="AK1425" s="5"/>
      <c r="AL1425" s="5"/>
      <c r="AM1425" s="5"/>
      <c r="AN1425" s="5"/>
      <c r="AO1425" s="5"/>
      <c r="AP1425" s="5" t="s">
        <v>1335</v>
      </c>
      <c r="AQ1425" s="4" t="s">
        <v>1336</v>
      </c>
      <c r="AR1425" s="5" t="s">
        <v>12476</v>
      </c>
      <c r="AS1425" s="4" t="s">
        <v>1427</v>
      </c>
      <c r="AT1425" s="5" t="s">
        <v>1428</v>
      </c>
      <c r="AU1425" s="5" t="s">
        <v>41</v>
      </c>
      <c r="AV1425" s="4" t="s">
        <v>1429</v>
      </c>
      <c r="AW1425" s="5" t="s">
        <v>129</v>
      </c>
      <c r="AX1425" s="4" t="s">
        <v>1430</v>
      </c>
      <c r="AY1425" s="5" t="s">
        <v>1431</v>
      </c>
      <c r="AZ1425" s="5" t="s">
        <v>11</v>
      </c>
      <c r="BA1425" s="4" t="s">
        <v>1432</v>
      </c>
      <c r="BB1425" s="5" t="s">
        <v>1433</v>
      </c>
      <c r="BC1425" s="4" t="s">
        <v>6425</v>
      </c>
      <c r="BD1425" s="5" t="s">
        <v>6427</v>
      </c>
      <c r="BE1425" s="5" t="s">
        <v>60</v>
      </c>
      <c r="BF1425" s="5" t="s">
        <v>1333</v>
      </c>
      <c r="BG1425" s="4" t="s">
        <v>6428</v>
      </c>
      <c r="BH1425" s="5" t="s">
        <v>1343</v>
      </c>
    </row>
    <row r="1426" spans="1:60" x14ac:dyDescent="0.25">
      <c r="A1426">
        <f t="shared" si="126"/>
        <v>993665</v>
      </c>
      <c r="B1426">
        <f t="shared" si="127"/>
        <v>50101898</v>
      </c>
      <c r="C1426" t="str">
        <f t="shared" si="128"/>
        <v>CC</v>
      </c>
      <c r="D1426" t="str">
        <f t="shared" si="125"/>
        <v>REGION GRAND SUD</v>
      </c>
      <c r="E1426" s="12" t="str">
        <f t="shared" si="129"/>
        <v>TERRAIN</v>
      </c>
      <c r="F1426" s="4" t="s">
        <v>8179</v>
      </c>
      <c r="G1426" s="4" t="s">
        <v>5453</v>
      </c>
      <c r="H1426" s="5">
        <v>2</v>
      </c>
      <c r="I1426" s="5" t="s">
        <v>6943</v>
      </c>
      <c r="J1426" s="5"/>
      <c r="K1426" s="5"/>
      <c r="L1426" s="5"/>
      <c r="M1426" s="5" t="s">
        <v>1343</v>
      </c>
      <c r="N1426" s="5"/>
      <c r="O1426" s="5"/>
      <c r="P1426" s="5"/>
      <c r="Q1426" s="5"/>
      <c r="R1426" s="5"/>
      <c r="S1426" s="5"/>
      <c r="T1426" s="5"/>
      <c r="U1426" s="6">
        <v>45626</v>
      </c>
      <c r="V1426" s="5"/>
      <c r="W1426" s="4" t="s">
        <v>1329</v>
      </c>
      <c r="X1426" s="5"/>
      <c r="Y1426" s="5"/>
      <c r="Z1426" s="5"/>
      <c r="AA1426" s="4" t="s">
        <v>4631</v>
      </c>
      <c r="AB1426" s="5"/>
      <c r="AC1426" s="5"/>
      <c r="AD1426" s="5"/>
      <c r="AE1426" s="5"/>
      <c r="AF1426" s="5"/>
      <c r="AG1426" s="5"/>
      <c r="AH1426" s="5"/>
      <c r="AI1426" s="5"/>
      <c r="AJ1426" s="5"/>
      <c r="AK1426" s="5"/>
      <c r="AL1426" s="5"/>
      <c r="AM1426" s="5"/>
      <c r="AN1426" s="5"/>
      <c r="AO1426" s="5"/>
      <c r="AP1426" s="5" t="s">
        <v>1335</v>
      </c>
      <c r="AQ1426" s="4" t="s">
        <v>1336</v>
      </c>
      <c r="AR1426" s="5" t="s">
        <v>12476</v>
      </c>
      <c r="AS1426" s="4" t="s">
        <v>1427</v>
      </c>
      <c r="AT1426" s="5" t="s">
        <v>1428</v>
      </c>
      <c r="AU1426" s="5" t="s">
        <v>41</v>
      </c>
      <c r="AV1426" s="4" t="s">
        <v>1429</v>
      </c>
      <c r="AW1426" s="5" t="s">
        <v>129</v>
      </c>
      <c r="AX1426" s="4"/>
      <c r="AY1426" s="5"/>
      <c r="AZ1426" s="5"/>
      <c r="BA1426" s="4" t="s">
        <v>1768</v>
      </c>
      <c r="BB1426" s="5" t="s">
        <v>1769</v>
      </c>
      <c r="BC1426" s="4"/>
      <c r="BD1426" s="5"/>
      <c r="BE1426" s="5"/>
      <c r="BF1426" s="5"/>
      <c r="BG1426" s="4" t="s">
        <v>5453</v>
      </c>
      <c r="BH1426" s="5" t="s">
        <v>1343</v>
      </c>
    </row>
    <row r="1427" spans="1:60" x14ac:dyDescent="0.25">
      <c r="A1427">
        <f t="shared" si="126"/>
        <v>993664</v>
      </c>
      <c r="B1427">
        <f t="shared" si="127"/>
        <v>50101897</v>
      </c>
      <c r="C1427" t="str">
        <f t="shared" si="128"/>
        <v>CC</v>
      </c>
      <c r="D1427" t="str">
        <f t="shared" si="125"/>
        <v>REGION GRAND SUD</v>
      </c>
      <c r="E1427" s="12" t="str">
        <f t="shared" si="129"/>
        <v>TERRAIN</v>
      </c>
      <c r="F1427" s="4" t="s">
        <v>8180</v>
      </c>
      <c r="G1427" s="4" t="s">
        <v>8181</v>
      </c>
      <c r="H1427" s="5">
        <v>2</v>
      </c>
      <c r="I1427" s="5" t="s">
        <v>6943</v>
      </c>
      <c r="J1427" s="5"/>
      <c r="K1427" s="5"/>
      <c r="L1427" s="5"/>
      <c r="M1427" s="5" t="s">
        <v>1343</v>
      </c>
      <c r="N1427" s="5"/>
      <c r="O1427" s="5"/>
      <c r="P1427" s="5"/>
      <c r="Q1427" s="5"/>
      <c r="R1427" s="5"/>
      <c r="S1427" s="5"/>
      <c r="T1427" s="5"/>
      <c r="U1427" s="6">
        <v>45627</v>
      </c>
      <c r="V1427" s="5"/>
      <c r="W1427" s="4" t="s">
        <v>1329</v>
      </c>
      <c r="X1427" s="5"/>
      <c r="Y1427" s="5"/>
      <c r="Z1427" s="5"/>
      <c r="AA1427" s="4" t="s">
        <v>8182</v>
      </c>
      <c r="AB1427" s="5"/>
      <c r="AC1427" s="5"/>
      <c r="AD1427" s="5"/>
      <c r="AE1427" s="5"/>
      <c r="AF1427" s="5"/>
      <c r="AG1427" s="5"/>
      <c r="AH1427" s="5"/>
      <c r="AI1427" s="5"/>
      <c r="AJ1427" s="5"/>
      <c r="AK1427" s="5"/>
      <c r="AL1427" s="5"/>
      <c r="AM1427" s="5"/>
      <c r="AN1427" s="5"/>
      <c r="AO1427" s="5"/>
      <c r="AP1427" s="5" t="s">
        <v>1335</v>
      </c>
      <c r="AQ1427" s="4" t="s">
        <v>1336</v>
      </c>
      <c r="AR1427" s="5" t="s">
        <v>12476</v>
      </c>
      <c r="AS1427" s="4" t="s">
        <v>1795</v>
      </c>
      <c r="AT1427" s="5" t="s">
        <v>1796</v>
      </c>
      <c r="AU1427" s="5" t="s">
        <v>41</v>
      </c>
      <c r="AV1427" s="4" t="s">
        <v>1797</v>
      </c>
      <c r="AW1427" s="5" t="s">
        <v>227</v>
      </c>
      <c r="AX1427" s="4" t="s">
        <v>3545</v>
      </c>
      <c r="AY1427" s="5" t="s">
        <v>3546</v>
      </c>
      <c r="AZ1427" s="5" t="s">
        <v>11</v>
      </c>
      <c r="BA1427" s="4" t="s">
        <v>3547</v>
      </c>
      <c r="BB1427" s="5" t="s">
        <v>3548</v>
      </c>
      <c r="BC1427" s="5"/>
      <c r="BD1427" s="5"/>
      <c r="BE1427" s="5"/>
      <c r="BF1427" s="5"/>
      <c r="BG1427" s="4" t="s">
        <v>8181</v>
      </c>
      <c r="BH1427" s="5" t="s">
        <v>1343</v>
      </c>
    </row>
    <row r="1428" spans="1:60" x14ac:dyDescent="0.25">
      <c r="A1428">
        <f t="shared" si="126"/>
        <v>993661</v>
      </c>
      <c r="B1428">
        <f t="shared" si="127"/>
        <v>50101894</v>
      </c>
      <c r="C1428" t="str">
        <f t="shared" si="128"/>
        <v>CC</v>
      </c>
      <c r="D1428" t="str">
        <f t="shared" si="125"/>
        <v>REGION GRAND SUD</v>
      </c>
      <c r="E1428" s="12" t="str">
        <f t="shared" si="129"/>
        <v>TERRAIN</v>
      </c>
      <c r="F1428" s="4" t="s">
        <v>8183</v>
      </c>
      <c r="G1428" s="4" t="s">
        <v>8184</v>
      </c>
      <c r="H1428" s="5">
        <v>2</v>
      </c>
      <c r="I1428" s="5" t="s">
        <v>6943</v>
      </c>
      <c r="J1428" s="5"/>
      <c r="K1428" s="5"/>
      <c r="L1428" s="5"/>
      <c r="M1428" s="5" t="s">
        <v>1343</v>
      </c>
      <c r="N1428" s="5"/>
      <c r="O1428" s="5"/>
      <c r="P1428" s="5"/>
      <c r="Q1428" s="5"/>
      <c r="R1428" s="5"/>
      <c r="S1428" s="5"/>
      <c r="T1428" s="5"/>
      <c r="U1428" s="6">
        <v>45627</v>
      </c>
      <c r="V1428" s="4"/>
      <c r="W1428" s="4" t="s">
        <v>1329</v>
      </c>
      <c r="X1428" s="5"/>
      <c r="Y1428" s="5"/>
      <c r="Z1428" s="5"/>
      <c r="AA1428" s="4" t="s">
        <v>3780</v>
      </c>
      <c r="AB1428" s="5"/>
      <c r="AC1428" s="5"/>
      <c r="AD1428" s="5"/>
      <c r="AE1428" s="5"/>
      <c r="AF1428" s="6"/>
      <c r="AG1428" s="5"/>
      <c r="AH1428" s="5"/>
      <c r="AI1428" s="5"/>
      <c r="AJ1428" s="6"/>
      <c r="AK1428" s="5"/>
      <c r="AL1428" s="6"/>
      <c r="AM1428" s="5"/>
      <c r="AN1428" s="5"/>
      <c r="AO1428" s="5"/>
      <c r="AP1428" s="5" t="s">
        <v>1335</v>
      </c>
      <c r="AQ1428" s="4" t="s">
        <v>1336</v>
      </c>
      <c r="AR1428" s="5" t="s">
        <v>12476</v>
      </c>
      <c r="AS1428" s="4" t="s">
        <v>1795</v>
      </c>
      <c r="AT1428" s="5" t="s">
        <v>1796</v>
      </c>
      <c r="AU1428" s="5" t="s">
        <v>41</v>
      </c>
      <c r="AV1428" s="4" t="s">
        <v>1797</v>
      </c>
      <c r="AW1428" s="5" t="s">
        <v>227</v>
      </c>
      <c r="AX1428" s="4" t="s">
        <v>3545</v>
      </c>
      <c r="AY1428" s="5" t="s">
        <v>3546</v>
      </c>
      <c r="AZ1428" s="5" t="s">
        <v>11</v>
      </c>
      <c r="BA1428" s="4" t="s">
        <v>3547</v>
      </c>
      <c r="BB1428" s="5" t="s">
        <v>3548</v>
      </c>
      <c r="BC1428" s="4"/>
      <c r="BD1428" s="5"/>
      <c r="BE1428" s="5"/>
      <c r="BF1428" s="5"/>
      <c r="BG1428" s="4" t="s">
        <v>8184</v>
      </c>
      <c r="BH1428" s="5" t="s">
        <v>1343</v>
      </c>
    </row>
    <row r="1429" spans="1:60" x14ac:dyDescent="0.25">
      <c r="A1429">
        <f t="shared" si="126"/>
        <v>993660</v>
      </c>
      <c r="B1429">
        <f t="shared" si="127"/>
        <v>50101893</v>
      </c>
      <c r="C1429" t="str">
        <f t="shared" si="128"/>
        <v>CC</v>
      </c>
      <c r="D1429" t="str">
        <f t="shared" si="125"/>
        <v>REGION GRAND SUD</v>
      </c>
      <c r="E1429" s="12" t="str">
        <f t="shared" si="129"/>
        <v>TERRAIN</v>
      </c>
      <c r="F1429" s="4" t="s">
        <v>8185</v>
      </c>
      <c r="G1429" s="4" t="s">
        <v>8186</v>
      </c>
      <c r="H1429" s="5">
        <v>2</v>
      </c>
      <c r="I1429" s="5" t="s">
        <v>6943</v>
      </c>
      <c r="J1429" s="5"/>
      <c r="K1429" s="5"/>
      <c r="L1429" s="5"/>
      <c r="M1429" s="5" t="s">
        <v>1343</v>
      </c>
      <c r="N1429" s="5"/>
      <c r="O1429" s="5"/>
      <c r="P1429" s="5"/>
      <c r="Q1429" s="5"/>
      <c r="R1429" s="5"/>
      <c r="S1429" s="5"/>
      <c r="T1429" s="5"/>
      <c r="U1429" s="6">
        <v>45627</v>
      </c>
      <c r="V1429" s="4"/>
      <c r="W1429" s="4" t="s">
        <v>1329</v>
      </c>
      <c r="X1429" s="5"/>
      <c r="Y1429" s="5"/>
      <c r="Z1429" s="5"/>
      <c r="AA1429" s="4" t="s">
        <v>8187</v>
      </c>
      <c r="AB1429" s="5"/>
      <c r="AC1429" s="5"/>
      <c r="AD1429" s="5"/>
      <c r="AE1429" s="5"/>
      <c r="AF1429" s="6"/>
      <c r="AG1429" s="5"/>
      <c r="AH1429" s="5"/>
      <c r="AI1429" s="5"/>
      <c r="AJ1429" s="6"/>
      <c r="AK1429" s="5"/>
      <c r="AL1429" s="6"/>
      <c r="AM1429" s="5"/>
      <c r="AN1429" s="5"/>
      <c r="AO1429" s="5"/>
      <c r="AP1429" s="5" t="s">
        <v>1335</v>
      </c>
      <c r="AQ1429" s="4" t="s">
        <v>1336</v>
      </c>
      <c r="AR1429" s="5" t="s">
        <v>12476</v>
      </c>
      <c r="AS1429" s="4" t="s">
        <v>1795</v>
      </c>
      <c r="AT1429" s="5" t="s">
        <v>1796</v>
      </c>
      <c r="AU1429" s="5" t="s">
        <v>41</v>
      </c>
      <c r="AV1429" s="4" t="s">
        <v>1797</v>
      </c>
      <c r="AW1429" s="5" t="s">
        <v>227</v>
      </c>
      <c r="AX1429" s="4" t="s">
        <v>3545</v>
      </c>
      <c r="AY1429" s="5" t="s">
        <v>3546</v>
      </c>
      <c r="AZ1429" s="5" t="s">
        <v>11</v>
      </c>
      <c r="BA1429" s="4" t="s">
        <v>3547</v>
      </c>
      <c r="BB1429" s="5" t="s">
        <v>3548</v>
      </c>
      <c r="BC1429" s="4"/>
      <c r="BD1429" s="5"/>
      <c r="BE1429" s="5"/>
      <c r="BF1429" s="5"/>
      <c r="BG1429" s="4" t="s">
        <v>8186</v>
      </c>
      <c r="BH1429" s="5" t="s">
        <v>1343</v>
      </c>
    </row>
    <row r="1430" spans="1:60" x14ac:dyDescent="0.25">
      <c r="A1430">
        <f t="shared" si="126"/>
        <v>993659</v>
      </c>
      <c r="B1430">
        <f t="shared" si="127"/>
        <v>50101892</v>
      </c>
      <c r="C1430" t="str">
        <f t="shared" si="128"/>
        <v>CC</v>
      </c>
      <c r="D1430" t="str">
        <f t="shared" si="125"/>
        <v>REGION GRAND SUD</v>
      </c>
      <c r="E1430" s="12" t="str">
        <f t="shared" si="129"/>
        <v>TERRAIN</v>
      </c>
      <c r="F1430" s="4" t="s">
        <v>8188</v>
      </c>
      <c r="G1430" s="4" t="s">
        <v>8189</v>
      </c>
      <c r="H1430" s="5">
        <v>2</v>
      </c>
      <c r="I1430" s="5" t="s">
        <v>6943</v>
      </c>
      <c r="J1430" s="5"/>
      <c r="K1430" s="5"/>
      <c r="L1430" s="5"/>
      <c r="M1430" s="5" t="s">
        <v>1343</v>
      </c>
      <c r="N1430" s="5"/>
      <c r="O1430" s="5"/>
      <c r="P1430" s="5"/>
      <c r="Q1430" s="5"/>
      <c r="R1430" s="5"/>
      <c r="S1430" s="5"/>
      <c r="T1430" s="5"/>
      <c r="U1430" s="6">
        <v>45627</v>
      </c>
      <c r="V1430" s="4"/>
      <c r="W1430" s="4" t="s">
        <v>1329</v>
      </c>
      <c r="X1430" s="5"/>
      <c r="Y1430" s="5"/>
      <c r="Z1430" s="5"/>
      <c r="AA1430" s="4" t="s">
        <v>4793</v>
      </c>
      <c r="AB1430" s="5"/>
      <c r="AC1430" s="5"/>
      <c r="AD1430" s="5"/>
      <c r="AE1430" s="5"/>
      <c r="AF1430" s="6"/>
      <c r="AG1430" s="5"/>
      <c r="AH1430" s="5"/>
      <c r="AI1430" s="5"/>
      <c r="AJ1430" s="6"/>
      <c r="AK1430" s="5"/>
      <c r="AL1430" s="6"/>
      <c r="AM1430" s="5"/>
      <c r="AN1430" s="5"/>
      <c r="AO1430" s="5"/>
      <c r="AP1430" s="5" t="s">
        <v>1335</v>
      </c>
      <c r="AQ1430" s="4" t="s">
        <v>1336</v>
      </c>
      <c r="AR1430" s="5" t="s">
        <v>12476</v>
      </c>
      <c r="AS1430" s="4" t="s">
        <v>1795</v>
      </c>
      <c r="AT1430" s="5" t="s">
        <v>1796</v>
      </c>
      <c r="AU1430" s="5" t="s">
        <v>41</v>
      </c>
      <c r="AV1430" s="4" t="s">
        <v>1797</v>
      </c>
      <c r="AW1430" s="5" t="s">
        <v>227</v>
      </c>
      <c r="AX1430" s="4" t="s">
        <v>2500</v>
      </c>
      <c r="AY1430" s="5" t="s">
        <v>2501</v>
      </c>
      <c r="AZ1430" s="5" t="s">
        <v>11</v>
      </c>
      <c r="BA1430" s="4" t="s">
        <v>2502</v>
      </c>
      <c r="BB1430" s="5" t="s">
        <v>2503</v>
      </c>
      <c r="BC1430" s="4"/>
      <c r="BD1430" s="5"/>
      <c r="BE1430" s="5"/>
      <c r="BF1430" s="5"/>
      <c r="BG1430" s="4" t="s">
        <v>8189</v>
      </c>
      <c r="BH1430" s="5" t="s">
        <v>1343</v>
      </c>
    </row>
    <row r="1431" spans="1:60" x14ac:dyDescent="0.25">
      <c r="A1431">
        <f t="shared" si="126"/>
        <v>993658</v>
      </c>
      <c r="B1431">
        <f t="shared" si="127"/>
        <v>50101891</v>
      </c>
      <c r="C1431" t="str">
        <f t="shared" si="128"/>
        <v>CC</v>
      </c>
      <c r="D1431" t="str">
        <f t="shared" si="125"/>
        <v>REGION GRAND SUD</v>
      </c>
      <c r="E1431" s="12" t="str">
        <f t="shared" si="129"/>
        <v>TERRAIN</v>
      </c>
      <c r="F1431" s="4" t="s">
        <v>8190</v>
      </c>
      <c r="G1431" s="4" t="s">
        <v>8191</v>
      </c>
      <c r="H1431" s="5">
        <v>2</v>
      </c>
      <c r="I1431" s="5" t="s">
        <v>6943</v>
      </c>
      <c r="J1431" s="5"/>
      <c r="K1431" s="5"/>
      <c r="L1431" s="5"/>
      <c r="M1431" s="5" t="s">
        <v>1343</v>
      </c>
      <c r="N1431" s="5"/>
      <c r="O1431" s="5"/>
      <c r="P1431" s="5"/>
      <c r="Q1431" s="5"/>
      <c r="R1431" s="5"/>
      <c r="S1431" s="5"/>
      <c r="T1431" s="5"/>
      <c r="U1431" s="6">
        <v>45627</v>
      </c>
      <c r="V1431" s="4"/>
      <c r="W1431" s="4" t="s">
        <v>1329</v>
      </c>
      <c r="X1431" s="5"/>
      <c r="Y1431" s="5"/>
      <c r="Z1431" s="5"/>
      <c r="AA1431" s="4" t="s">
        <v>8192</v>
      </c>
      <c r="AB1431" s="5"/>
      <c r="AC1431" s="5"/>
      <c r="AD1431" s="5"/>
      <c r="AE1431" s="5"/>
      <c r="AF1431" s="6"/>
      <c r="AG1431" s="5"/>
      <c r="AH1431" s="5"/>
      <c r="AI1431" s="5"/>
      <c r="AJ1431" s="6"/>
      <c r="AK1431" s="5"/>
      <c r="AL1431" s="6"/>
      <c r="AM1431" s="5"/>
      <c r="AN1431" s="5"/>
      <c r="AO1431" s="5"/>
      <c r="AP1431" s="5" t="s">
        <v>1335</v>
      </c>
      <c r="AQ1431" s="4" t="s">
        <v>1336</v>
      </c>
      <c r="AR1431" s="5" t="s">
        <v>12476</v>
      </c>
      <c r="AS1431" s="4" t="s">
        <v>1795</v>
      </c>
      <c r="AT1431" s="5" t="s">
        <v>1796</v>
      </c>
      <c r="AU1431" s="5" t="s">
        <v>41</v>
      </c>
      <c r="AV1431" s="4" t="s">
        <v>1797</v>
      </c>
      <c r="AW1431" s="5" t="s">
        <v>227</v>
      </c>
      <c r="AX1431" s="4" t="s">
        <v>3545</v>
      </c>
      <c r="AY1431" s="5" t="s">
        <v>3546</v>
      </c>
      <c r="AZ1431" s="5" t="s">
        <v>11</v>
      </c>
      <c r="BA1431" s="4" t="s">
        <v>3547</v>
      </c>
      <c r="BB1431" s="5" t="s">
        <v>3548</v>
      </c>
      <c r="BC1431" s="5"/>
      <c r="BD1431" s="5"/>
      <c r="BE1431" s="5"/>
      <c r="BF1431" s="5"/>
      <c r="BG1431" s="5" t="s">
        <v>8191</v>
      </c>
      <c r="BH1431" s="5" t="s">
        <v>1343</v>
      </c>
    </row>
    <row r="1432" spans="1:60" x14ac:dyDescent="0.25">
      <c r="A1432">
        <f t="shared" si="126"/>
        <v>993657</v>
      </c>
      <c r="B1432">
        <f t="shared" si="127"/>
        <v>50101890</v>
      </c>
      <c r="C1432" t="str">
        <f t="shared" si="128"/>
        <v>CC</v>
      </c>
      <c r="D1432" t="str">
        <f t="shared" si="125"/>
        <v>REGION GRAND SUD</v>
      </c>
      <c r="E1432" s="12" t="str">
        <f t="shared" si="129"/>
        <v>TERRAIN</v>
      </c>
      <c r="F1432" s="4" t="s">
        <v>8193</v>
      </c>
      <c r="G1432" s="4" t="s">
        <v>6170</v>
      </c>
      <c r="H1432" s="5">
        <v>2</v>
      </c>
      <c r="I1432" s="5" t="s">
        <v>6943</v>
      </c>
      <c r="J1432" s="5"/>
      <c r="K1432" s="5"/>
      <c r="L1432" s="5"/>
      <c r="M1432" s="5" t="s">
        <v>1343</v>
      </c>
      <c r="N1432" s="5"/>
      <c r="O1432" s="5"/>
      <c r="P1432" s="5"/>
      <c r="Q1432" s="5"/>
      <c r="R1432" s="5"/>
      <c r="S1432" s="5"/>
      <c r="T1432" s="5"/>
      <c r="U1432" s="6">
        <v>45627</v>
      </c>
      <c r="V1432" s="4"/>
      <c r="W1432" s="4" t="s">
        <v>1329</v>
      </c>
      <c r="X1432" s="5"/>
      <c r="Y1432" s="5"/>
      <c r="Z1432" s="5"/>
      <c r="AA1432" s="5" t="s">
        <v>6167</v>
      </c>
      <c r="AB1432" s="5"/>
      <c r="AC1432" s="5"/>
      <c r="AD1432" s="5"/>
      <c r="AE1432" s="5"/>
      <c r="AF1432" s="6"/>
      <c r="AG1432" s="5"/>
      <c r="AH1432" s="5"/>
      <c r="AI1432" s="5"/>
      <c r="AJ1432" s="6"/>
      <c r="AK1432" s="5"/>
      <c r="AL1432" s="6"/>
      <c r="AM1432" s="5"/>
      <c r="AN1432" s="5"/>
      <c r="AO1432" s="5"/>
      <c r="AP1432" s="5" t="s">
        <v>1335</v>
      </c>
      <c r="AQ1432" s="4" t="s">
        <v>1336</v>
      </c>
      <c r="AR1432" s="5" t="s">
        <v>12476</v>
      </c>
      <c r="AS1432" s="4" t="s">
        <v>1795</v>
      </c>
      <c r="AT1432" s="5" t="s">
        <v>1796</v>
      </c>
      <c r="AU1432" s="5" t="s">
        <v>41</v>
      </c>
      <c r="AV1432" s="4" t="s">
        <v>1797</v>
      </c>
      <c r="AW1432" s="5" t="s">
        <v>227</v>
      </c>
      <c r="AX1432" s="4" t="s">
        <v>3545</v>
      </c>
      <c r="AY1432" s="5" t="s">
        <v>3546</v>
      </c>
      <c r="AZ1432" s="5" t="s">
        <v>11</v>
      </c>
      <c r="BA1432" s="4" t="s">
        <v>3547</v>
      </c>
      <c r="BB1432" s="5" t="s">
        <v>3548</v>
      </c>
      <c r="BC1432" s="5" t="s">
        <v>6166</v>
      </c>
      <c r="BD1432" s="5" t="s">
        <v>6169</v>
      </c>
      <c r="BE1432" s="5" t="s">
        <v>25</v>
      </c>
      <c r="BF1432" s="5" t="s">
        <v>1333</v>
      </c>
      <c r="BG1432" s="5" t="s">
        <v>6170</v>
      </c>
      <c r="BH1432" s="5" t="s">
        <v>1343</v>
      </c>
    </row>
    <row r="1433" spans="1:60" x14ac:dyDescent="0.25">
      <c r="A1433">
        <f t="shared" si="126"/>
        <v>993656</v>
      </c>
      <c r="B1433">
        <f t="shared" si="127"/>
        <v>50101889</v>
      </c>
      <c r="C1433" t="str">
        <f t="shared" si="128"/>
        <v>CC</v>
      </c>
      <c r="D1433" t="str">
        <f t="shared" si="125"/>
        <v>REGION GRAND OUEST</v>
      </c>
      <c r="E1433" s="12" t="str">
        <f t="shared" si="129"/>
        <v>TERRAIN</v>
      </c>
      <c r="F1433" s="4" t="s">
        <v>8194</v>
      </c>
      <c r="G1433" s="4" t="s">
        <v>8195</v>
      </c>
      <c r="H1433" s="5">
        <v>2</v>
      </c>
      <c r="I1433" s="5" t="s">
        <v>8060</v>
      </c>
      <c r="J1433" s="5"/>
      <c r="K1433" s="5"/>
      <c r="L1433" s="5"/>
      <c r="M1433" s="5" t="s">
        <v>1343</v>
      </c>
      <c r="N1433" s="5"/>
      <c r="O1433" s="5"/>
      <c r="P1433" s="5"/>
      <c r="Q1433" s="5"/>
      <c r="R1433" s="5"/>
      <c r="S1433" s="5"/>
      <c r="T1433" s="5"/>
      <c r="U1433" s="6">
        <v>45566</v>
      </c>
      <c r="V1433" s="5"/>
      <c r="W1433" s="4" t="s">
        <v>1329</v>
      </c>
      <c r="X1433" s="5"/>
      <c r="Y1433" s="5"/>
      <c r="Z1433" s="5"/>
      <c r="AA1433" s="5" t="s">
        <v>4258</v>
      </c>
      <c r="AB1433" s="5"/>
      <c r="AC1433" s="5"/>
      <c r="AD1433" s="5"/>
      <c r="AE1433" s="5"/>
      <c r="AF1433" s="5"/>
      <c r="AG1433" s="5"/>
      <c r="AH1433" s="5"/>
      <c r="AI1433" s="5"/>
      <c r="AJ1433" s="5"/>
      <c r="AK1433" s="5"/>
      <c r="AL1433" s="5"/>
      <c r="AM1433" s="5"/>
      <c r="AN1433" s="5"/>
      <c r="AO1433" s="5"/>
      <c r="AP1433" s="5" t="s">
        <v>1413</v>
      </c>
      <c r="AQ1433" s="4" t="s">
        <v>1414</v>
      </c>
      <c r="AR1433" s="5" t="s">
        <v>19</v>
      </c>
      <c r="AS1433" s="4" t="s">
        <v>1415</v>
      </c>
      <c r="AT1433" s="5" t="s">
        <v>1416</v>
      </c>
      <c r="AU1433" s="5" t="s">
        <v>41</v>
      </c>
      <c r="AV1433" s="4" t="s">
        <v>1417</v>
      </c>
      <c r="AW1433" s="5" t="s">
        <v>20</v>
      </c>
      <c r="AX1433" s="4" t="s">
        <v>1418</v>
      </c>
      <c r="AY1433" s="5" t="s">
        <v>1419</v>
      </c>
      <c r="AZ1433" s="5" t="s">
        <v>11</v>
      </c>
      <c r="BA1433" s="4" t="s">
        <v>1420</v>
      </c>
      <c r="BB1433" s="5" t="s">
        <v>1421</v>
      </c>
      <c r="BC1433" s="5"/>
      <c r="BD1433" s="5"/>
      <c r="BE1433" s="5"/>
      <c r="BF1433" s="5"/>
      <c r="BG1433" s="5" t="s">
        <v>8195</v>
      </c>
      <c r="BH1433" s="5" t="s">
        <v>1343</v>
      </c>
    </row>
    <row r="1434" spans="1:60" x14ac:dyDescent="0.25">
      <c r="A1434">
        <f t="shared" si="126"/>
        <v>993655</v>
      </c>
      <c r="B1434">
        <f t="shared" si="127"/>
        <v>50101888</v>
      </c>
      <c r="C1434" t="str">
        <f t="shared" si="128"/>
        <v>CC</v>
      </c>
      <c r="D1434" t="str">
        <f t="shared" si="125"/>
        <v>REGION GRAND OUEST</v>
      </c>
      <c r="E1434" s="12" t="str">
        <f t="shared" si="129"/>
        <v>TERRAIN</v>
      </c>
      <c r="F1434" s="4" t="s">
        <v>8196</v>
      </c>
      <c r="G1434" s="4" t="s">
        <v>2917</v>
      </c>
      <c r="H1434" s="5">
        <v>2</v>
      </c>
      <c r="I1434" s="5" t="s">
        <v>6943</v>
      </c>
      <c r="J1434" s="5"/>
      <c r="K1434" s="5"/>
      <c r="L1434" s="5"/>
      <c r="M1434" s="5" t="s">
        <v>1343</v>
      </c>
      <c r="N1434" s="5"/>
      <c r="O1434" s="5"/>
      <c r="P1434" s="5"/>
      <c r="Q1434" s="5"/>
      <c r="R1434" s="5"/>
      <c r="S1434" s="5"/>
      <c r="T1434" s="5"/>
      <c r="U1434" s="6">
        <v>45566</v>
      </c>
      <c r="V1434" s="4"/>
      <c r="W1434" s="4" t="s">
        <v>1329</v>
      </c>
      <c r="X1434" s="5"/>
      <c r="Y1434" s="5"/>
      <c r="Z1434" s="5"/>
      <c r="AA1434" s="4" t="s">
        <v>2914</v>
      </c>
      <c r="AB1434" s="5"/>
      <c r="AC1434" s="5"/>
      <c r="AD1434" s="5"/>
      <c r="AE1434" s="5"/>
      <c r="AF1434" s="6"/>
      <c r="AG1434" s="5"/>
      <c r="AH1434" s="5"/>
      <c r="AI1434" s="5"/>
      <c r="AJ1434" s="6"/>
      <c r="AK1434" s="5"/>
      <c r="AL1434" s="6"/>
      <c r="AM1434" s="5"/>
      <c r="AN1434" s="5"/>
      <c r="AO1434" s="5"/>
      <c r="AP1434" s="5" t="s">
        <v>1413</v>
      </c>
      <c r="AQ1434" s="4" t="s">
        <v>1414</v>
      </c>
      <c r="AR1434" s="5" t="s">
        <v>19</v>
      </c>
      <c r="AS1434" s="4" t="s">
        <v>1415</v>
      </c>
      <c r="AT1434" s="5" t="s">
        <v>1416</v>
      </c>
      <c r="AU1434" s="5" t="s">
        <v>41</v>
      </c>
      <c r="AV1434" s="4" t="s">
        <v>1417</v>
      </c>
      <c r="AW1434" s="5" t="s">
        <v>20</v>
      </c>
      <c r="AX1434" s="4" t="s">
        <v>1418</v>
      </c>
      <c r="AY1434" s="5" t="s">
        <v>1419</v>
      </c>
      <c r="AZ1434" s="5" t="s">
        <v>11</v>
      </c>
      <c r="BA1434" s="4" t="s">
        <v>1420</v>
      </c>
      <c r="BB1434" s="5" t="s">
        <v>1421</v>
      </c>
      <c r="BC1434" s="4" t="s">
        <v>2911</v>
      </c>
      <c r="BD1434" s="5" t="s">
        <v>2916</v>
      </c>
      <c r="BE1434" s="5" t="s">
        <v>3</v>
      </c>
      <c r="BF1434" s="5" t="s">
        <v>1333</v>
      </c>
      <c r="BG1434" s="4" t="s">
        <v>2917</v>
      </c>
      <c r="BH1434" s="5" t="s">
        <v>1343</v>
      </c>
    </row>
    <row r="1435" spans="1:60" x14ac:dyDescent="0.25">
      <c r="A1435">
        <f t="shared" si="126"/>
        <v>993654</v>
      </c>
      <c r="B1435">
        <f t="shared" si="127"/>
        <v>50101887</v>
      </c>
      <c r="C1435" t="str">
        <f t="shared" si="128"/>
        <v>CC</v>
      </c>
      <c r="D1435" t="str">
        <f t="shared" si="125"/>
        <v>REGION GRAND OUEST</v>
      </c>
      <c r="E1435" s="12" t="str">
        <f t="shared" si="129"/>
        <v>TERRAIN</v>
      </c>
      <c r="F1435" s="4" t="s">
        <v>8197</v>
      </c>
      <c r="G1435" s="4" t="s">
        <v>5572</v>
      </c>
      <c r="H1435" s="5">
        <v>2</v>
      </c>
      <c r="I1435" s="5" t="s">
        <v>6943</v>
      </c>
      <c r="J1435" s="5"/>
      <c r="K1435" s="5"/>
      <c r="L1435" s="5"/>
      <c r="M1435" s="5" t="s">
        <v>1343</v>
      </c>
      <c r="N1435" s="5"/>
      <c r="O1435" s="5"/>
      <c r="P1435" s="5"/>
      <c r="Q1435" s="5"/>
      <c r="R1435" s="5"/>
      <c r="S1435" s="5"/>
      <c r="T1435" s="5"/>
      <c r="U1435" s="6">
        <v>45566</v>
      </c>
      <c r="V1435" s="4"/>
      <c r="W1435" s="4" t="s">
        <v>1329</v>
      </c>
      <c r="X1435" s="5"/>
      <c r="Y1435" s="5"/>
      <c r="Z1435" s="5"/>
      <c r="AA1435" s="4" t="s">
        <v>5125</v>
      </c>
      <c r="AB1435" s="5"/>
      <c r="AC1435" s="5"/>
      <c r="AD1435" s="5"/>
      <c r="AE1435" s="5"/>
      <c r="AF1435" s="6"/>
      <c r="AG1435" s="5"/>
      <c r="AH1435" s="5"/>
      <c r="AI1435" s="5"/>
      <c r="AJ1435" s="6"/>
      <c r="AK1435" s="5"/>
      <c r="AL1435" s="6"/>
      <c r="AM1435" s="5"/>
      <c r="AN1435" s="5"/>
      <c r="AO1435" s="5"/>
      <c r="AP1435" s="5" t="s">
        <v>1413</v>
      </c>
      <c r="AQ1435" s="4" t="s">
        <v>1414</v>
      </c>
      <c r="AR1435" s="5" t="s">
        <v>19</v>
      </c>
      <c r="AS1435" s="4" t="s">
        <v>1415</v>
      </c>
      <c r="AT1435" s="5" t="s">
        <v>1416</v>
      </c>
      <c r="AU1435" s="5" t="s">
        <v>41</v>
      </c>
      <c r="AV1435" s="4" t="s">
        <v>1417</v>
      </c>
      <c r="AW1435" s="5" t="s">
        <v>20</v>
      </c>
      <c r="AX1435" s="4" t="s">
        <v>1418</v>
      </c>
      <c r="AY1435" s="5" t="s">
        <v>1419</v>
      </c>
      <c r="AZ1435" s="5" t="s">
        <v>11</v>
      </c>
      <c r="BA1435" s="4" t="s">
        <v>1420</v>
      </c>
      <c r="BB1435" s="5" t="s">
        <v>1421</v>
      </c>
      <c r="BC1435" s="4" t="s">
        <v>5567</v>
      </c>
      <c r="BD1435" s="5" t="s">
        <v>5571</v>
      </c>
      <c r="BE1435" s="5" t="s">
        <v>245</v>
      </c>
      <c r="BF1435" s="5" t="s">
        <v>1333</v>
      </c>
      <c r="BG1435" s="4" t="s">
        <v>5572</v>
      </c>
      <c r="BH1435" s="5" t="s">
        <v>1343</v>
      </c>
    </row>
    <row r="1436" spans="1:60" x14ac:dyDescent="0.25">
      <c r="A1436">
        <f t="shared" si="126"/>
        <v>993653</v>
      </c>
      <c r="B1436">
        <f t="shared" si="127"/>
        <v>50101886</v>
      </c>
      <c r="C1436" t="str">
        <f t="shared" si="128"/>
        <v>CC</v>
      </c>
      <c r="D1436" t="str">
        <f t="shared" si="125"/>
        <v>REGION GRAND OUEST</v>
      </c>
      <c r="E1436" s="12" t="str">
        <f t="shared" si="129"/>
        <v>TERRAIN</v>
      </c>
      <c r="F1436" s="4" t="s">
        <v>8198</v>
      </c>
      <c r="G1436" s="4" t="s">
        <v>8199</v>
      </c>
      <c r="H1436" s="5">
        <v>2</v>
      </c>
      <c r="I1436" s="5" t="s">
        <v>6943</v>
      </c>
      <c r="J1436" s="5"/>
      <c r="K1436" s="5"/>
      <c r="L1436" s="5"/>
      <c r="M1436" s="5" t="s">
        <v>1343</v>
      </c>
      <c r="N1436" s="5"/>
      <c r="O1436" s="5"/>
      <c r="P1436" s="5"/>
      <c r="Q1436" s="5"/>
      <c r="R1436" s="5"/>
      <c r="S1436" s="5"/>
      <c r="T1436" s="5"/>
      <c r="U1436" s="6">
        <v>45566</v>
      </c>
      <c r="V1436" s="4"/>
      <c r="W1436" s="4" t="s">
        <v>1329</v>
      </c>
      <c r="X1436" s="5"/>
      <c r="Y1436" s="5"/>
      <c r="Z1436" s="5"/>
      <c r="AA1436" s="4" t="s">
        <v>7736</v>
      </c>
      <c r="AB1436" s="5"/>
      <c r="AC1436" s="5"/>
      <c r="AD1436" s="5"/>
      <c r="AE1436" s="5"/>
      <c r="AF1436" s="6"/>
      <c r="AG1436" s="5"/>
      <c r="AH1436" s="5"/>
      <c r="AI1436" s="5"/>
      <c r="AJ1436" s="6"/>
      <c r="AK1436" s="5"/>
      <c r="AL1436" s="6"/>
      <c r="AM1436" s="5"/>
      <c r="AN1436" s="5"/>
      <c r="AO1436" s="5"/>
      <c r="AP1436" s="5" t="s">
        <v>1413</v>
      </c>
      <c r="AQ1436" s="4" t="s">
        <v>1414</v>
      </c>
      <c r="AR1436" s="5" t="s">
        <v>19</v>
      </c>
      <c r="AS1436" s="4" t="s">
        <v>1415</v>
      </c>
      <c r="AT1436" s="5" t="s">
        <v>1416</v>
      </c>
      <c r="AU1436" s="5" t="s">
        <v>41</v>
      </c>
      <c r="AV1436" s="4" t="s">
        <v>1417</v>
      </c>
      <c r="AW1436" s="5" t="s">
        <v>20</v>
      </c>
      <c r="AX1436" s="4" t="s">
        <v>1418</v>
      </c>
      <c r="AY1436" s="5" t="s">
        <v>1419</v>
      </c>
      <c r="AZ1436" s="5" t="s">
        <v>11</v>
      </c>
      <c r="BA1436" s="4" t="s">
        <v>1420</v>
      </c>
      <c r="BB1436" s="5" t="s">
        <v>1421</v>
      </c>
      <c r="BC1436" s="4"/>
      <c r="BD1436" s="5"/>
      <c r="BE1436" s="5"/>
      <c r="BF1436" s="5"/>
      <c r="BG1436" s="4" t="s">
        <v>8199</v>
      </c>
      <c r="BH1436" s="5" t="s">
        <v>1343</v>
      </c>
    </row>
    <row r="1437" spans="1:60" x14ac:dyDescent="0.25">
      <c r="A1437">
        <f t="shared" si="126"/>
        <v>993651</v>
      </c>
      <c r="B1437">
        <f t="shared" si="127"/>
        <v>50101884</v>
      </c>
      <c r="C1437" t="str">
        <f t="shared" si="128"/>
        <v>CC</v>
      </c>
      <c r="D1437" t="str">
        <f t="shared" si="125"/>
        <v>REGION GRAND SUD</v>
      </c>
      <c r="E1437" s="12" t="str">
        <f t="shared" si="129"/>
        <v>TERRAIN</v>
      </c>
      <c r="F1437" s="4" t="s">
        <v>8200</v>
      </c>
      <c r="G1437" s="4" t="s">
        <v>4944</v>
      </c>
      <c r="H1437" s="5">
        <v>2</v>
      </c>
      <c r="I1437" s="5" t="s">
        <v>6943</v>
      </c>
      <c r="J1437" s="5"/>
      <c r="K1437" s="5"/>
      <c r="L1437" s="5"/>
      <c r="M1437" s="5" t="s">
        <v>1343</v>
      </c>
      <c r="N1437" s="5"/>
      <c r="O1437" s="6"/>
      <c r="P1437" s="5"/>
      <c r="Q1437" s="5"/>
      <c r="R1437" s="5"/>
      <c r="S1437" s="5"/>
      <c r="T1437" s="5"/>
      <c r="U1437" s="6">
        <v>45627</v>
      </c>
      <c r="V1437" s="4"/>
      <c r="W1437" s="4" t="s">
        <v>1329</v>
      </c>
      <c r="X1437" s="5"/>
      <c r="Y1437" s="5"/>
      <c r="Z1437" s="5"/>
      <c r="AA1437" s="5" t="s">
        <v>3179</v>
      </c>
      <c r="AB1437" s="5"/>
      <c r="AC1437" s="5"/>
      <c r="AD1437" s="5"/>
      <c r="AE1437" s="5"/>
      <c r="AF1437" s="6"/>
      <c r="AG1437" s="5"/>
      <c r="AH1437" s="5"/>
      <c r="AI1437" s="5"/>
      <c r="AJ1437" s="6"/>
      <c r="AK1437" s="5"/>
      <c r="AL1437" s="6"/>
      <c r="AM1437" s="5"/>
      <c r="AN1437" s="5"/>
      <c r="AO1437" s="5"/>
      <c r="AP1437" s="5" t="s">
        <v>1335</v>
      </c>
      <c r="AQ1437" s="4" t="s">
        <v>1336</v>
      </c>
      <c r="AR1437" s="5" t="s">
        <v>12476</v>
      </c>
      <c r="AS1437" s="4" t="s">
        <v>1795</v>
      </c>
      <c r="AT1437" s="5" t="s">
        <v>1796</v>
      </c>
      <c r="AU1437" s="5" t="s">
        <v>41</v>
      </c>
      <c r="AV1437" s="4" t="s">
        <v>1797</v>
      </c>
      <c r="AW1437" s="5" t="s">
        <v>227</v>
      </c>
      <c r="AX1437" s="4" t="s">
        <v>2500</v>
      </c>
      <c r="AY1437" s="5" t="s">
        <v>2501</v>
      </c>
      <c r="AZ1437" s="5" t="s">
        <v>11</v>
      </c>
      <c r="BA1437" s="4" t="s">
        <v>2502</v>
      </c>
      <c r="BB1437" s="5" t="s">
        <v>2503</v>
      </c>
      <c r="BC1437" s="5" t="s">
        <v>4941</v>
      </c>
      <c r="BD1437" s="5" t="s">
        <v>4943</v>
      </c>
      <c r="BE1437" s="5" t="s">
        <v>25</v>
      </c>
      <c r="BF1437" s="5" t="s">
        <v>1333</v>
      </c>
      <c r="BG1437" s="5" t="s">
        <v>4944</v>
      </c>
      <c r="BH1437" s="5" t="s">
        <v>1343</v>
      </c>
    </row>
    <row r="1438" spans="1:60" x14ac:dyDescent="0.25">
      <c r="A1438">
        <f t="shared" si="126"/>
        <v>993650</v>
      </c>
      <c r="B1438">
        <f t="shared" si="127"/>
        <v>50101883</v>
      </c>
      <c r="C1438" t="str">
        <f t="shared" si="128"/>
        <v>CC</v>
      </c>
      <c r="D1438" t="str">
        <f t="shared" si="125"/>
        <v>REGION GRAND SUD</v>
      </c>
      <c r="E1438" s="12" t="str">
        <f t="shared" si="129"/>
        <v>TERRAIN</v>
      </c>
      <c r="F1438" s="4" t="s">
        <v>8201</v>
      </c>
      <c r="G1438" s="4" t="s">
        <v>6373</v>
      </c>
      <c r="H1438" s="5">
        <v>2</v>
      </c>
      <c r="I1438" s="5" t="s">
        <v>6943</v>
      </c>
      <c r="J1438" s="5"/>
      <c r="K1438" s="5"/>
      <c r="L1438" s="5"/>
      <c r="M1438" s="5" t="s">
        <v>1343</v>
      </c>
      <c r="N1438" s="5"/>
      <c r="O1438" s="5"/>
      <c r="P1438" s="5"/>
      <c r="Q1438" s="5"/>
      <c r="R1438" s="5"/>
      <c r="S1438" s="5"/>
      <c r="T1438" s="5"/>
      <c r="U1438" s="6">
        <v>45627</v>
      </c>
      <c r="V1438" s="4"/>
      <c r="W1438" s="4" t="s">
        <v>1329</v>
      </c>
      <c r="X1438" s="5"/>
      <c r="Y1438" s="5"/>
      <c r="Z1438" s="5"/>
      <c r="AA1438" s="4" t="s">
        <v>6370</v>
      </c>
      <c r="AB1438" s="5"/>
      <c r="AC1438" s="5"/>
      <c r="AD1438" s="5"/>
      <c r="AE1438" s="5"/>
      <c r="AF1438" s="6"/>
      <c r="AG1438" s="5"/>
      <c r="AH1438" s="5"/>
      <c r="AI1438" s="5"/>
      <c r="AJ1438" s="6"/>
      <c r="AK1438" s="5"/>
      <c r="AL1438" s="6"/>
      <c r="AM1438" s="5"/>
      <c r="AN1438" s="5"/>
      <c r="AO1438" s="5"/>
      <c r="AP1438" s="5" t="s">
        <v>1335</v>
      </c>
      <c r="AQ1438" s="4" t="s">
        <v>1336</v>
      </c>
      <c r="AR1438" s="5" t="s">
        <v>12476</v>
      </c>
      <c r="AS1438" s="4" t="s">
        <v>1795</v>
      </c>
      <c r="AT1438" s="5" t="s">
        <v>1796</v>
      </c>
      <c r="AU1438" s="5" t="s">
        <v>41</v>
      </c>
      <c r="AV1438" s="4" t="s">
        <v>1797</v>
      </c>
      <c r="AW1438" s="5" t="s">
        <v>227</v>
      </c>
      <c r="AX1438" s="4" t="s">
        <v>2500</v>
      </c>
      <c r="AY1438" s="5" t="s">
        <v>2501</v>
      </c>
      <c r="AZ1438" s="5" t="s">
        <v>11</v>
      </c>
      <c r="BA1438" s="4" t="s">
        <v>2502</v>
      </c>
      <c r="BB1438" s="5" t="s">
        <v>2503</v>
      </c>
      <c r="BC1438" s="4" t="s">
        <v>6369</v>
      </c>
      <c r="BD1438" s="5" t="s">
        <v>6372</v>
      </c>
      <c r="BE1438" s="5" t="s">
        <v>25</v>
      </c>
      <c r="BF1438" s="5" t="s">
        <v>1333</v>
      </c>
      <c r="BG1438" s="4" t="s">
        <v>6373</v>
      </c>
      <c r="BH1438" s="5" t="s">
        <v>1343</v>
      </c>
    </row>
    <row r="1439" spans="1:60" x14ac:dyDescent="0.25">
      <c r="A1439">
        <f t="shared" si="126"/>
        <v>993649</v>
      </c>
      <c r="B1439">
        <f t="shared" si="127"/>
        <v>50101882</v>
      </c>
      <c r="C1439" t="str">
        <f t="shared" si="128"/>
        <v>CC</v>
      </c>
      <c r="D1439" t="str">
        <f t="shared" si="125"/>
        <v>REGION GRAND SUD</v>
      </c>
      <c r="E1439" s="12" t="str">
        <f t="shared" si="129"/>
        <v>TERRAIN</v>
      </c>
      <c r="F1439" s="4" t="s">
        <v>8202</v>
      </c>
      <c r="G1439" s="4" t="s">
        <v>4911</v>
      </c>
      <c r="H1439" s="5">
        <v>2</v>
      </c>
      <c r="I1439" s="5" t="s">
        <v>6943</v>
      </c>
      <c r="J1439" s="5"/>
      <c r="K1439" s="5"/>
      <c r="L1439" s="5"/>
      <c r="M1439" s="5" t="s">
        <v>1343</v>
      </c>
      <c r="N1439" s="5"/>
      <c r="O1439" s="5"/>
      <c r="P1439" s="5"/>
      <c r="Q1439" s="5"/>
      <c r="R1439" s="5"/>
      <c r="S1439" s="5"/>
      <c r="T1439" s="5"/>
      <c r="U1439" s="6">
        <v>45627</v>
      </c>
      <c r="V1439" s="4"/>
      <c r="W1439" s="4" t="s">
        <v>1329</v>
      </c>
      <c r="X1439" s="5"/>
      <c r="Y1439" s="5"/>
      <c r="Z1439" s="5"/>
      <c r="AA1439" s="4" t="s">
        <v>3643</v>
      </c>
      <c r="AB1439" s="5"/>
      <c r="AC1439" s="5"/>
      <c r="AD1439" s="5"/>
      <c r="AE1439" s="5"/>
      <c r="AF1439" s="6"/>
      <c r="AG1439" s="5"/>
      <c r="AH1439" s="5"/>
      <c r="AI1439" s="5"/>
      <c r="AJ1439" s="6"/>
      <c r="AK1439" s="5"/>
      <c r="AL1439" s="6"/>
      <c r="AM1439" s="5"/>
      <c r="AN1439" s="5"/>
      <c r="AO1439" s="5"/>
      <c r="AP1439" s="5" t="s">
        <v>1335</v>
      </c>
      <c r="AQ1439" s="4" t="s">
        <v>1336</v>
      </c>
      <c r="AR1439" s="5" t="s">
        <v>12476</v>
      </c>
      <c r="AS1439" s="4" t="s">
        <v>1337</v>
      </c>
      <c r="AT1439" s="5" t="s">
        <v>1338</v>
      </c>
      <c r="AU1439" s="5" t="s">
        <v>41</v>
      </c>
      <c r="AV1439" s="4" t="s">
        <v>1339</v>
      </c>
      <c r="AW1439" s="5" t="s">
        <v>76</v>
      </c>
      <c r="AX1439" s="4"/>
      <c r="AY1439" s="5"/>
      <c r="AZ1439" s="5"/>
      <c r="BA1439" s="4" t="s">
        <v>1340</v>
      </c>
      <c r="BB1439" s="5" t="s">
        <v>11118</v>
      </c>
      <c r="BC1439" s="4" t="s">
        <v>4907</v>
      </c>
      <c r="BD1439" s="5" t="s">
        <v>4910</v>
      </c>
      <c r="BE1439" s="5" t="s">
        <v>25</v>
      </c>
      <c r="BF1439" s="5" t="s">
        <v>1333</v>
      </c>
      <c r="BG1439" s="4" t="s">
        <v>4911</v>
      </c>
      <c r="BH1439" s="5" t="s">
        <v>1343</v>
      </c>
    </row>
    <row r="1440" spans="1:60" x14ac:dyDescent="0.25">
      <c r="A1440">
        <f t="shared" si="126"/>
        <v>993648</v>
      </c>
      <c r="B1440">
        <f t="shared" si="127"/>
        <v>50101881</v>
      </c>
      <c r="C1440" t="str">
        <f t="shared" si="128"/>
        <v>CC</v>
      </c>
      <c r="D1440" t="str">
        <f t="shared" si="125"/>
        <v>REGION GRAND SUD</v>
      </c>
      <c r="E1440" s="12" t="str">
        <f t="shared" si="129"/>
        <v>TERRAIN</v>
      </c>
      <c r="F1440" s="4" t="s">
        <v>8203</v>
      </c>
      <c r="G1440" s="4" t="s">
        <v>6465</v>
      </c>
      <c r="H1440" s="5">
        <v>2</v>
      </c>
      <c r="I1440" s="5" t="s">
        <v>6943</v>
      </c>
      <c r="J1440" s="5"/>
      <c r="K1440" s="5"/>
      <c r="L1440" s="5"/>
      <c r="M1440" s="5" t="s">
        <v>1343</v>
      </c>
      <c r="N1440" s="5"/>
      <c r="O1440" s="5"/>
      <c r="P1440" s="5"/>
      <c r="Q1440" s="5"/>
      <c r="R1440" s="5"/>
      <c r="S1440" s="5"/>
      <c r="T1440" s="5"/>
      <c r="U1440" s="6">
        <v>45627</v>
      </c>
      <c r="V1440" s="4"/>
      <c r="W1440" s="4" t="s">
        <v>1329</v>
      </c>
      <c r="X1440" s="5"/>
      <c r="Y1440" s="5"/>
      <c r="Z1440" s="5"/>
      <c r="AA1440" s="5" t="s">
        <v>3868</v>
      </c>
      <c r="AB1440" s="5"/>
      <c r="AC1440" s="5"/>
      <c r="AD1440" s="5"/>
      <c r="AE1440" s="5"/>
      <c r="AF1440" s="6"/>
      <c r="AG1440" s="5"/>
      <c r="AH1440" s="5"/>
      <c r="AI1440" s="5"/>
      <c r="AJ1440" s="6"/>
      <c r="AK1440" s="5"/>
      <c r="AL1440" s="6"/>
      <c r="AM1440" s="5"/>
      <c r="AN1440" s="5"/>
      <c r="AO1440" s="5"/>
      <c r="AP1440" s="5" t="s">
        <v>1335</v>
      </c>
      <c r="AQ1440" s="4" t="s">
        <v>1336</v>
      </c>
      <c r="AR1440" s="5" t="s">
        <v>12476</v>
      </c>
      <c r="AS1440" s="4" t="s">
        <v>1337</v>
      </c>
      <c r="AT1440" s="5" t="s">
        <v>1338</v>
      </c>
      <c r="AU1440" s="5" t="s">
        <v>41</v>
      </c>
      <c r="AV1440" s="4" t="s">
        <v>1339</v>
      </c>
      <c r="AW1440" s="5" t="s">
        <v>76</v>
      </c>
      <c r="AX1440" s="4"/>
      <c r="AY1440" s="5"/>
      <c r="AZ1440" s="5"/>
      <c r="BA1440" s="4" t="s">
        <v>1340</v>
      </c>
      <c r="BB1440" s="5" t="s">
        <v>11118</v>
      </c>
      <c r="BC1440" s="4" t="s">
        <v>6463</v>
      </c>
      <c r="BD1440" s="5" t="s">
        <v>6464</v>
      </c>
      <c r="BE1440" s="5" t="s">
        <v>3</v>
      </c>
      <c r="BF1440" s="5" t="s">
        <v>1333</v>
      </c>
      <c r="BG1440" s="4" t="s">
        <v>6465</v>
      </c>
      <c r="BH1440" s="5" t="s">
        <v>1343</v>
      </c>
    </row>
    <row r="1441" spans="1:60" x14ac:dyDescent="0.25">
      <c r="A1441">
        <f t="shared" si="126"/>
        <v>993647</v>
      </c>
      <c r="B1441">
        <f t="shared" si="127"/>
        <v>50101880</v>
      </c>
      <c r="C1441" t="str">
        <f t="shared" si="128"/>
        <v>CC</v>
      </c>
      <c r="D1441" t="str">
        <f t="shared" si="125"/>
        <v>REGION GRAND SUD</v>
      </c>
      <c r="E1441" s="12" t="str">
        <f t="shared" si="129"/>
        <v>TERRAIN</v>
      </c>
      <c r="F1441" s="4" t="s">
        <v>8204</v>
      </c>
      <c r="G1441" s="4" t="s">
        <v>4071</v>
      </c>
      <c r="H1441" s="5">
        <v>2</v>
      </c>
      <c r="I1441" s="5" t="s">
        <v>6943</v>
      </c>
      <c r="J1441" s="5"/>
      <c r="K1441" s="5"/>
      <c r="L1441" s="5"/>
      <c r="M1441" s="5" t="s">
        <v>1343</v>
      </c>
      <c r="N1441" s="5"/>
      <c r="O1441" s="6"/>
      <c r="P1441" s="5"/>
      <c r="Q1441" s="5"/>
      <c r="R1441" s="5"/>
      <c r="S1441" s="5"/>
      <c r="T1441" s="5"/>
      <c r="U1441" s="6">
        <v>45474</v>
      </c>
      <c r="V1441" s="4"/>
      <c r="W1441" s="4" t="s">
        <v>1329</v>
      </c>
      <c r="X1441" s="5"/>
      <c r="Y1441" s="5"/>
      <c r="Z1441" s="5"/>
      <c r="AA1441" s="4" t="s">
        <v>3898</v>
      </c>
      <c r="AB1441" s="5"/>
      <c r="AC1441" s="5"/>
      <c r="AD1441" s="5"/>
      <c r="AE1441" s="5"/>
      <c r="AF1441" s="6"/>
      <c r="AG1441" s="5"/>
      <c r="AH1441" s="5"/>
      <c r="AI1441" s="5"/>
      <c r="AJ1441" s="6"/>
      <c r="AK1441" s="5"/>
      <c r="AL1441" s="6"/>
      <c r="AM1441" s="5"/>
      <c r="AN1441" s="5"/>
      <c r="AO1441" s="5"/>
      <c r="AP1441" s="5" t="s">
        <v>1335</v>
      </c>
      <c r="AQ1441" s="4" t="s">
        <v>1336</v>
      </c>
      <c r="AR1441" s="5" t="s">
        <v>12476</v>
      </c>
      <c r="AS1441" s="4" t="s">
        <v>1337</v>
      </c>
      <c r="AT1441" s="5" t="s">
        <v>1338</v>
      </c>
      <c r="AU1441" s="5" t="s">
        <v>41</v>
      </c>
      <c r="AV1441" s="4" t="s">
        <v>1339</v>
      </c>
      <c r="AW1441" s="5" t="s">
        <v>76</v>
      </c>
      <c r="AX1441" s="4" t="s">
        <v>2007</v>
      </c>
      <c r="AY1441" s="5" t="s">
        <v>2008</v>
      </c>
      <c r="AZ1441" s="5" t="s">
        <v>11</v>
      </c>
      <c r="BA1441" s="4" t="s">
        <v>2009</v>
      </c>
      <c r="BB1441" s="5" t="s">
        <v>2010</v>
      </c>
      <c r="BC1441" s="4" t="s">
        <v>4068</v>
      </c>
      <c r="BD1441" s="5" t="s">
        <v>4070</v>
      </c>
      <c r="BE1441" s="5" t="s">
        <v>25</v>
      </c>
      <c r="BF1441" s="5" t="s">
        <v>1333</v>
      </c>
      <c r="BG1441" s="4" t="s">
        <v>4071</v>
      </c>
      <c r="BH1441" s="5" t="s">
        <v>1343</v>
      </c>
    </row>
    <row r="1442" spans="1:60" x14ac:dyDescent="0.25">
      <c r="A1442">
        <f t="shared" si="126"/>
        <v>993645</v>
      </c>
      <c r="B1442">
        <f t="shared" si="127"/>
        <v>50101878</v>
      </c>
      <c r="C1442" t="str">
        <f t="shared" si="128"/>
        <v>CC</v>
      </c>
      <c r="D1442" t="str">
        <f t="shared" si="125"/>
        <v>REGION GRAND SUD</v>
      </c>
      <c r="E1442" s="12" t="str">
        <f t="shared" si="129"/>
        <v>TERRAIN</v>
      </c>
      <c r="F1442" s="4" t="s">
        <v>8205</v>
      </c>
      <c r="G1442" s="4" t="s">
        <v>8206</v>
      </c>
      <c r="H1442" s="5">
        <v>2</v>
      </c>
      <c r="I1442" s="5" t="s">
        <v>6943</v>
      </c>
      <c r="J1442" s="5"/>
      <c r="K1442" s="5"/>
      <c r="L1442" s="5"/>
      <c r="M1442" s="5" t="s">
        <v>1343</v>
      </c>
      <c r="N1442" s="5"/>
      <c r="O1442" s="6"/>
      <c r="P1442" s="5"/>
      <c r="Q1442" s="5"/>
      <c r="R1442" s="5"/>
      <c r="S1442" s="5"/>
      <c r="T1442" s="5"/>
      <c r="U1442" s="6">
        <v>45474</v>
      </c>
      <c r="V1442" s="4"/>
      <c r="W1442" s="4" t="s">
        <v>1329</v>
      </c>
      <c r="X1442" s="5"/>
      <c r="Y1442" s="5"/>
      <c r="Z1442" s="5"/>
      <c r="AA1442" s="4" t="s">
        <v>3164</v>
      </c>
      <c r="AB1442" s="5"/>
      <c r="AC1442" s="5"/>
      <c r="AD1442" s="5"/>
      <c r="AE1442" s="5"/>
      <c r="AF1442" s="6"/>
      <c r="AG1442" s="5"/>
      <c r="AH1442" s="5"/>
      <c r="AI1442" s="5"/>
      <c r="AJ1442" s="6"/>
      <c r="AK1442" s="5"/>
      <c r="AL1442" s="6"/>
      <c r="AM1442" s="5"/>
      <c r="AN1442" s="5"/>
      <c r="AO1442" s="5"/>
      <c r="AP1442" s="5" t="s">
        <v>1335</v>
      </c>
      <c r="AQ1442" s="4" t="s">
        <v>1336</v>
      </c>
      <c r="AR1442" s="5" t="s">
        <v>12476</v>
      </c>
      <c r="AS1442" s="4" t="s">
        <v>1337</v>
      </c>
      <c r="AT1442" s="5" t="s">
        <v>1338</v>
      </c>
      <c r="AU1442" s="5" t="s">
        <v>41</v>
      </c>
      <c r="AV1442" s="4" t="s">
        <v>1339</v>
      </c>
      <c r="AW1442" s="5" t="s">
        <v>76</v>
      </c>
      <c r="AX1442" s="4" t="s">
        <v>1877</v>
      </c>
      <c r="AY1442" s="5" t="s">
        <v>1878</v>
      </c>
      <c r="AZ1442" s="5" t="s">
        <v>11</v>
      </c>
      <c r="BA1442" s="4" t="s">
        <v>1879</v>
      </c>
      <c r="BB1442" s="5" t="s">
        <v>1880</v>
      </c>
      <c r="BC1442" s="4"/>
      <c r="BD1442" s="5"/>
      <c r="BE1442" s="5"/>
      <c r="BF1442" s="5"/>
      <c r="BG1442" s="4" t="s">
        <v>8206</v>
      </c>
      <c r="BH1442" s="5" t="s">
        <v>1343</v>
      </c>
    </row>
    <row r="1443" spans="1:60" x14ac:dyDescent="0.25">
      <c r="A1443">
        <f t="shared" si="126"/>
        <v>993644</v>
      </c>
      <c r="B1443">
        <f t="shared" si="127"/>
        <v>50101877</v>
      </c>
      <c r="C1443" t="str">
        <f t="shared" si="128"/>
        <v>CC</v>
      </c>
      <c r="D1443" t="str">
        <f t="shared" si="125"/>
        <v>REGION GRAND SUD</v>
      </c>
      <c r="E1443" s="12" t="str">
        <f t="shared" si="129"/>
        <v>TERRAIN</v>
      </c>
      <c r="F1443" s="4" t="s">
        <v>8207</v>
      </c>
      <c r="G1443" s="4" t="s">
        <v>3268</v>
      </c>
      <c r="H1443" s="5">
        <v>2</v>
      </c>
      <c r="I1443" s="5" t="s">
        <v>6943</v>
      </c>
      <c r="J1443" s="5"/>
      <c r="K1443" s="5"/>
      <c r="L1443" s="5"/>
      <c r="M1443" s="5" t="s">
        <v>1343</v>
      </c>
      <c r="N1443" s="5"/>
      <c r="O1443" s="5"/>
      <c r="P1443" s="5"/>
      <c r="Q1443" s="5"/>
      <c r="R1443" s="5"/>
      <c r="S1443" s="5"/>
      <c r="T1443" s="5"/>
      <c r="U1443" s="6">
        <v>45627</v>
      </c>
      <c r="V1443" s="4"/>
      <c r="W1443" s="4" t="s">
        <v>1329</v>
      </c>
      <c r="X1443" s="5"/>
      <c r="Y1443" s="5"/>
      <c r="Z1443" s="5"/>
      <c r="AA1443" s="4" t="s">
        <v>3265</v>
      </c>
      <c r="AB1443" s="5"/>
      <c r="AC1443" s="5"/>
      <c r="AD1443" s="5"/>
      <c r="AE1443" s="5"/>
      <c r="AF1443" s="6"/>
      <c r="AG1443" s="5"/>
      <c r="AH1443" s="5"/>
      <c r="AI1443" s="5"/>
      <c r="AJ1443" s="6"/>
      <c r="AK1443" s="5"/>
      <c r="AL1443" s="6"/>
      <c r="AM1443" s="5"/>
      <c r="AN1443" s="5"/>
      <c r="AO1443" s="5"/>
      <c r="AP1443" s="5" t="s">
        <v>1335</v>
      </c>
      <c r="AQ1443" s="4" t="s">
        <v>1336</v>
      </c>
      <c r="AR1443" s="5" t="s">
        <v>12476</v>
      </c>
      <c r="AS1443" s="4" t="s">
        <v>1337</v>
      </c>
      <c r="AT1443" s="5" t="s">
        <v>1338</v>
      </c>
      <c r="AU1443" s="5" t="s">
        <v>41</v>
      </c>
      <c r="AV1443" s="4" t="s">
        <v>1339</v>
      </c>
      <c r="AW1443" s="5" t="s">
        <v>76</v>
      </c>
      <c r="AX1443" s="4" t="s">
        <v>1877</v>
      </c>
      <c r="AY1443" s="5" t="s">
        <v>1878</v>
      </c>
      <c r="AZ1443" s="5" t="s">
        <v>11</v>
      </c>
      <c r="BA1443" s="4" t="s">
        <v>1879</v>
      </c>
      <c r="BB1443" s="5" t="s">
        <v>1880</v>
      </c>
      <c r="BC1443" s="4"/>
      <c r="BD1443" s="5"/>
      <c r="BE1443" s="5"/>
      <c r="BF1443" s="5"/>
      <c r="BG1443" s="4" t="s">
        <v>3268</v>
      </c>
      <c r="BH1443" s="5" t="s">
        <v>1343</v>
      </c>
    </row>
    <row r="1444" spans="1:60" x14ac:dyDescent="0.25">
      <c r="A1444">
        <f t="shared" si="126"/>
        <v>993643</v>
      </c>
      <c r="B1444">
        <f t="shared" si="127"/>
        <v>50101876</v>
      </c>
      <c r="C1444" t="str">
        <f t="shared" si="128"/>
        <v>CC</v>
      </c>
      <c r="D1444" t="str">
        <f t="shared" si="125"/>
        <v>REGION GRAND SUD</v>
      </c>
      <c r="E1444" s="12" t="str">
        <f t="shared" si="129"/>
        <v>TERRAIN</v>
      </c>
      <c r="F1444" s="4" t="s">
        <v>8208</v>
      </c>
      <c r="G1444" s="4" t="s">
        <v>7856</v>
      </c>
      <c r="H1444" s="5">
        <v>2</v>
      </c>
      <c r="I1444" s="5" t="s">
        <v>6943</v>
      </c>
      <c r="J1444" s="5"/>
      <c r="K1444" s="5"/>
      <c r="L1444" s="5"/>
      <c r="M1444" s="5" t="s">
        <v>1343</v>
      </c>
      <c r="N1444" s="5"/>
      <c r="O1444" s="5"/>
      <c r="P1444" s="5"/>
      <c r="Q1444" s="5"/>
      <c r="R1444" s="5"/>
      <c r="S1444" s="5"/>
      <c r="T1444" s="5"/>
      <c r="U1444" s="6">
        <v>45474</v>
      </c>
      <c r="V1444" s="5"/>
      <c r="W1444" s="4" t="s">
        <v>1329</v>
      </c>
      <c r="X1444" s="5"/>
      <c r="Y1444" s="5"/>
      <c r="Z1444" s="5"/>
      <c r="AA1444" s="5" t="s">
        <v>2730</v>
      </c>
      <c r="AB1444" s="5"/>
      <c r="AC1444" s="5"/>
      <c r="AD1444" s="5"/>
      <c r="AE1444" s="5"/>
      <c r="AF1444" s="5"/>
      <c r="AG1444" s="5"/>
      <c r="AH1444" s="5"/>
      <c r="AI1444" s="5"/>
      <c r="AJ1444" s="5"/>
      <c r="AK1444" s="5"/>
      <c r="AL1444" s="5"/>
      <c r="AM1444" s="5"/>
      <c r="AN1444" s="5"/>
      <c r="AO1444" s="5"/>
      <c r="AP1444" s="5" t="s">
        <v>1335</v>
      </c>
      <c r="AQ1444" s="4" t="s">
        <v>1336</v>
      </c>
      <c r="AR1444" s="5" t="s">
        <v>12476</v>
      </c>
      <c r="AS1444" s="4" t="s">
        <v>1337</v>
      </c>
      <c r="AT1444" s="5" t="s">
        <v>1338</v>
      </c>
      <c r="AU1444" s="5" t="s">
        <v>41</v>
      </c>
      <c r="AV1444" s="4" t="s">
        <v>1339</v>
      </c>
      <c r="AW1444" s="5" t="s">
        <v>76</v>
      </c>
      <c r="AX1444" s="4" t="s">
        <v>1877</v>
      </c>
      <c r="AY1444" s="5" t="s">
        <v>1878</v>
      </c>
      <c r="AZ1444" s="5" t="s">
        <v>11</v>
      </c>
      <c r="BA1444" s="4" t="s">
        <v>1879</v>
      </c>
      <c r="BB1444" s="5" t="s">
        <v>1880</v>
      </c>
      <c r="BC1444" s="5" t="s">
        <v>7852</v>
      </c>
      <c r="BD1444" s="5" t="s">
        <v>7855</v>
      </c>
      <c r="BE1444" s="5" t="s">
        <v>25</v>
      </c>
      <c r="BF1444" s="5" t="s">
        <v>1333</v>
      </c>
      <c r="BG1444" s="5" t="s">
        <v>7856</v>
      </c>
      <c r="BH1444" s="5" t="s">
        <v>1343</v>
      </c>
    </row>
    <row r="1445" spans="1:60" x14ac:dyDescent="0.25">
      <c r="A1445">
        <f t="shared" si="126"/>
        <v>993642</v>
      </c>
      <c r="B1445">
        <f t="shared" si="127"/>
        <v>50101875</v>
      </c>
      <c r="C1445" t="str">
        <f t="shared" si="128"/>
        <v>CC</v>
      </c>
      <c r="D1445" t="str">
        <f t="shared" si="125"/>
        <v>REGION GRAND SUD</v>
      </c>
      <c r="E1445" s="12" t="str">
        <f t="shared" si="129"/>
        <v>TERRAIN</v>
      </c>
      <c r="F1445" s="4" t="s">
        <v>8209</v>
      </c>
      <c r="G1445" s="4" t="s">
        <v>4727</v>
      </c>
      <c r="H1445" s="5">
        <v>2</v>
      </c>
      <c r="I1445" s="5" t="s">
        <v>6943</v>
      </c>
      <c r="J1445" s="5"/>
      <c r="K1445" s="5"/>
      <c r="L1445" s="5"/>
      <c r="M1445" s="5" t="s">
        <v>1343</v>
      </c>
      <c r="N1445" s="5"/>
      <c r="O1445" s="5"/>
      <c r="P1445" s="5"/>
      <c r="Q1445" s="5"/>
      <c r="R1445" s="5"/>
      <c r="S1445" s="5"/>
      <c r="T1445" s="5"/>
      <c r="U1445" s="6">
        <v>45474</v>
      </c>
      <c r="V1445" s="4"/>
      <c r="W1445" s="4" t="s">
        <v>1329</v>
      </c>
      <c r="X1445" s="5"/>
      <c r="Y1445" s="5"/>
      <c r="Z1445" s="5"/>
      <c r="AA1445" s="4" t="s">
        <v>2592</v>
      </c>
      <c r="AB1445" s="5"/>
      <c r="AC1445" s="5"/>
      <c r="AD1445" s="5"/>
      <c r="AE1445" s="5"/>
      <c r="AF1445" s="6"/>
      <c r="AG1445" s="5"/>
      <c r="AH1445" s="5"/>
      <c r="AI1445" s="5"/>
      <c r="AJ1445" s="6"/>
      <c r="AK1445" s="5"/>
      <c r="AL1445" s="6"/>
      <c r="AM1445" s="5"/>
      <c r="AN1445" s="5"/>
      <c r="AO1445" s="5"/>
      <c r="AP1445" s="5" t="s">
        <v>1335</v>
      </c>
      <c r="AQ1445" s="4" t="s">
        <v>1336</v>
      </c>
      <c r="AR1445" s="5" t="s">
        <v>12476</v>
      </c>
      <c r="AS1445" s="4" t="s">
        <v>1337</v>
      </c>
      <c r="AT1445" s="5" t="s">
        <v>1338</v>
      </c>
      <c r="AU1445" s="5" t="s">
        <v>41</v>
      </c>
      <c r="AV1445" s="4" t="s">
        <v>1339</v>
      </c>
      <c r="AW1445" s="5" t="s">
        <v>76</v>
      </c>
      <c r="AX1445" s="4" t="s">
        <v>1877</v>
      </c>
      <c r="AY1445" s="5" t="s">
        <v>1878</v>
      </c>
      <c r="AZ1445" s="5" t="s">
        <v>11</v>
      </c>
      <c r="BA1445" s="4" t="s">
        <v>1879</v>
      </c>
      <c r="BB1445" s="5" t="s">
        <v>1880</v>
      </c>
      <c r="BC1445" s="4" t="s">
        <v>4723</v>
      </c>
      <c r="BD1445" s="5" t="s">
        <v>4726</v>
      </c>
      <c r="BE1445" s="5" t="s">
        <v>25</v>
      </c>
      <c r="BF1445" s="5" t="s">
        <v>1333</v>
      </c>
      <c r="BG1445" s="4" t="s">
        <v>4727</v>
      </c>
      <c r="BH1445" s="5" t="s">
        <v>1343</v>
      </c>
    </row>
    <row r="1446" spans="1:60" x14ac:dyDescent="0.25">
      <c r="A1446">
        <f t="shared" si="126"/>
        <v>993641</v>
      </c>
      <c r="B1446">
        <f t="shared" si="127"/>
        <v>50101874</v>
      </c>
      <c r="C1446" t="str">
        <f t="shared" si="128"/>
        <v>CC</v>
      </c>
      <c r="D1446" t="str">
        <f t="shared" si="125"/>
        <v>REGION GRAND OUEST</v>
      </c>
      <c r="E1446" s="12" t="str">
        <f t="shared" si="129"/>
        <v>TERRAIN</v>
      </c>
      <c r="F1446" s="4" t="s">
        <v>8210</v>
      </c>
      <c r="G1446" s="4" t="s">
        <v>8211</v>
      </c>
      <c r="H1446" s="5">
        <v>2</v>
      </c>
      <c r="I1446" s="5" t="s">
        <v>8060</v>
      </c>
      <c r="J1446" s="5"/>
      <c r="K1446" s="5"/>
      <c r="L1446" s="5"/>
      <c r="M1446" s="5" t="s">
        <v>1343</v>
      </c>
      <c r="N1446" s="5"/>
      <c r="O1446" s="5"/>
      <c r="P1446" s="5"/>
      <c r="Q1446" s="5"/>
      <c r="R1446" s="5"/>
      <c r="S1446" s="5"/>
      <c r="T1446" s="5"/>
      <c r="U1446" s="6">
        <v>45597</v>
      </c>
      <c r="V1446" s="5"/>
      <c r="W1446" s="4" t="s">
        <v>1329</v>
      </c>
      <c r="X1446" s="5"/>
      <c r="Y1446" s="5"/>
      <c r="Z1446" s="5"/>
      <c r="AA1446" s="5" t="s">
        <v>4685</v>
      </c>
      <c r="AB1446" s="5"/>
      <c r="AC1446" s="5"/>
      <c r="AD1446" s="5"/>
      <c r="AE1446" s="5"/>
      <c r="AF1446" s="5"/>
      <c r="AG1446" s="5"/>
      <c r="AH1446" s="5"/>
      <c r="AI1446" s="5"/>
      <c r="AJ1446" s="5"/>
      <c r="AK1446" s="5"/>
      <c r="AL1446" s="5"/>
      <c r="AM1446" s="5"/>
      <c r="AN1446" s="5"/>
      <c r="AO1446" s="5"/>
      <c r="AP1446" s="5" t="s">
        <v>1413</v>
      </c>
      <c r="AQ1446" s="4" t="s">
        <v>1414</v>
      </c>
      <c r="AR1446" s="5" t="s">
        <v>19</v>
      </c>
      <c r="AS1446" s="4" t="s">
        <v>1585</v>
      </c>
      <c r="AT1446" s="5" t="s">
        <v>1586</v>
      </c>
      <c r="AU1446" s="5" t="s">
        <v>41</v>
      </c>
      <c r="AV1446" s="4" t="s">
        <v>1587</v>
      </c>
      <c r="AW1446" s="5" t="s">
        <v>340</v>
      </c>
      <c r="AX1446" s="4" t="s">
        <v>2150</v>
      </c>
      <c r="AY1446" s="5" t="s">
        <v>2151</v>
      </c>
      <c r="AZ1446" s="5" t="s">
        <v>11</v>
      </c>
      <c r="BA1446" s="4" t="s">
        <v>2152</v>
      </c>
      <c r="BB1446" s="5" t="s">
        <v>2153</v>
      </c>
      <c r="BC1446" s="4"/>
      <c r="BD1446" s="5"/>
      <c r="BE1446" s="5"/>
      <c r="BF1446" s="5"/>
      <c r="BG1446" s="4" t="s">
        <v>8211</v>
      </c>
      <c r="BH1446" s="5" t="s">
        <v>1343</v>
      </c>
    </row>
    <row r="1447" spans="1:60" x14ac:dyDescent="0.25">
      <c r="A1447">
        <f t="shared" si="126"/>
        <v>993639</v>
      </c>
      <c r="B1447">
        <f t="shared" si="127"/>
        <v>50101872</v>
      </c>
      <c r="C1447" t="str">
        <f t="shared" si="128"/>
        <v>CC</v>
      </c>
      <c r="D1447" t="str">
        <f t="shared" si="125"/>
        <v>REGION GRAND OUEST</v>
      </c>
      <c r="E1447" s="12" t="str">
        <f t="shared" si="129"/>
        <v>TERRAIN</v>
      </c>
      <c r="F1447" s="4" t="s">
        <v>8212</v>
      </c>
      <c r="G1447" s="4" t="s">
        <v>8213</v>
      </c>
      <c r="H1447" s="5">
        <v>2</v>
      </c>
      <c r="I1447" s="5" t="s">
        <v>6943</v>
      </c>
      <c r="J1447" s="5"/>
      <c r="K1447" s="5"/>
      <c r="L1447" s="5"/>
      <c r="M1447" s="5" t="s">
        <v>1343</v>
      </c>
      <c r="N1447" s="5"/>
      <c r="O1447" s="5"/>
      <c r="P1447" s="5"/>
      <c r="Q1447" s="5"/>
      <c r="R1447" s="5"/>
      <c r="S1447" s="5"/>
      <c r="T1447" s="5"/>
      <c r="U1447" s="6">
        <v>45597</v>
      </c>
      <c r="V1447" s="5"/>
      <c r="W1447" s="4" t="s">
        <v>1329</v>
      </c>
      <c r="X1447" s="5"/>
      <c r="Y1447" s="5"/>
      <c r="Z1447" s="5"/>
      <c r="AA1447" s="4" t="s">
        <v>6393</v>
      </c>
      <c r="AB1447" s="5"/>
      <c r="AC1447" s="5"/>
      <c r="AD1447" s="5"/>
      <c r="AE1447" s="5"/>
      <c r="AF1447" s="5"/>
      <c r="AG1447" s="5"/>
      <c r="AH1447" s="5"/>
      <c r="AI1447" s="5"/>
      <c r="AJ1447" s="5"/>
      <c r="AK1447" s="5"/>
      <c r="AL1447" s="5"/>
      <c r="AM1447" s="5"/>
      <c r="AN1447" s="5"/>
      <c r="AO1447" s="5"/>
      <c r="AP1447" s="5" t="s">
        <v>1413</v>
      </c>
      <c r="AQ1447" s="4" t="s">
        <v>1414</v>
      </c>
      <c r="AR1447" s="5" t="s">
        <v>19</v>
      </c>
      <c r="AS1447" s="4" t="s">
        <v>1585</v>
      </c>
      <c r="AT1447" s="5" t="s">
        <v>1586</v>
      </c>
      <c r="AU1447" s="5" t="s">
        <v>41</v>
      </c>
      <c r="AV1447" s="4" t="s">
        <v>1587</v>
      </c>
      <c r="AW1447" s="5" t="s">
        <v>340</v>
      </c>
      <c r="AX1447" s="4" t="s">
        <v>2150</v>
      </c>
      <c r="AY1447" s="5" t="s">
        <v>2151</v>
      </c>
      <c r="AZ1447" s="5" t="s">
        <v>11</v>
      </c>
      <c r="BA1447" s="4" t="s">
        <v>2152</v>
      </c>
      <c r="BB1447" s="5" t="s">
        <v>2153</v>
      </c>
      <c r="BC1447" s="4"/>
      <c r="BD1447" s="5"/>
      <c r="BE1447" s="5"/>
      <c r="BF1447" s="5"/>
      <c r="BG1447" s="4" t="s">
        <v>8213</v>
      </c>
      <c r="BH1447" s="5" t="s">
        <v>1343</v>
      </c>
    </row>
    <row r="1448" spans="1:60" x14ac:dyDescent="0.25">
      <c r="A1448">
        <f t="shared" si="126"/>
        <v>993637</v>
      </c>
      <c r="B1448">
        <f t="shared" si="127"/>
        <v>50101870</v>
      </c>
      <c r="C1448" t="str">
        <f t="shared" si="128"/>
        <v>CC</v>
      </c>
      <c r="D1448" t="str">
        <f t="shared" si="125"/>
        <v>REGION GRAND OUEST</v>
      </c>
      <c r="E1448" s="12" t="str">
        <f t="shared" si="129"/>
        <v>TERRAIN</v>
      </c>
      <c r="F1448" s="4" t="s">
        <v>8214</v>
      </c>
      <c r="G1448" s="4" t="s">
        <v>6867</v>
      </c>
      <c r="H1448" s="5">
        <v>2</v>
      </c>
      <c r="I1448" s="5" t="s">
        <v>6943</v>
      </c>
      <c r="J1448" s="5"/>
      <c r="K1448" s="5"/>
      <c r="L1448" s="5"/>
      <c r="M1448" s="5" t="s">
        <v>1343</v>
      </c>
      <c r="N1448" s="5"/>
      <c r="O1448" s="5"/>
      <c r="P1448" s="5"/>
      <c r="Q1448" s="5"/>
      <c r="R1448" s="5"/>
      <c r="S1448" s="5"/>
      <c r="T1448" s="5"/>
      <c r="U1448" s="6">
        <v>45627</v>
      </c>
      <c r="V1448" s="5"/>
      <c r="W1448" s="4" t="s">
        <v>1329</v>
      </c>
      <c r="X1448" s="5"/>
      <c r="Y1448" s="5"/>
      <c r="Z1448" s="5"/>
      <c r="AA1448" s="4" t="s">
        <v>6865</v>
      </c>
      <c r="AB1448" s="5"/>
      <c r="AC1448" s="5"/>
      <c r="AD1448" s="5"/>
      <c r="AE1448" s="5"/>
      <c r="AF1448" s="5"/>
      <c r="AG1448" s="5"/>
      <c r="AH1448" s="5"/>
      <c r="AI1448" s="5"/>
      <c r="AJ1448" s="5"/>
      <c r="AK1448" s="5"/>
      <c r="AL1448" s="5"/>
      <c r="AM1448" s="5"/>
      <c r="AN1448" s="5"/>
      <c r="AO1448" s="5"/>
      <c r="AP1448" s="5" t="s">
        <v>1413</v>
      </c>
      <c r="AQ1448" s="4" t="s">
        <v>1414</v>
      </c>
      <c r="AR1448" s="5" t="s">
        <v>19</v>
      </c>
      <c r="AS1448" s="4" t="s">
        <v>2662</v>
      </c>
      <c r="AT1448" s="5" t="s">
        <v>2663</v>
      </c>
      <c r="AU1448" s="5" t="s">
        <v>41</v>
      </c>
      <c r="AV1448" s="4" t="s">
        <v>2664</v>
      </c>
      <c r="AW1448" s="5" t="s">
        <v>119</v>
      </c>
      <c r="AX1448" s="4" t="s">
        <v>4609</v>
      </c>
      <c r="AY1448" s="5" t="s">
        <v>4610</v>
      </c>
      <c r="AZ1448" s="5" t="s">
        <v>11</v>
      </c>
      <c r="BA1448" s="4" t="s">
        <v>4611</v>
      </c>
      <c r="BB1448" s="5" t="s">
        <v>4612</v>
      </c>
      <c r="BC1448" s="4" t="s">
        <v>6863</v>
      </c>
      <c r="BD1448" s="5" t="s">
        <v>6866</v>
      </c>
      <c r="BE1448" s="5" t="s">
        <v>245</v>
      </c>
      <c r="BF1448" s="5" t="s">
        <v>1333</v>
      </c>
      <c r="BG1448" s="4" t="s">
        <v>6867</v>
      </c>
      <c r="BH1448" s="5" t="s">
        <v>1343</v>
      </c>
    </row>
    <row r="1449" spans="1:60" x14ac:dyDescent="0.25">
      <c r="A1449">
        <f t="shared" si="126"/>
        <v>993635</v>
      </c>
      <c r="B1449">
        <f t="shared" si="127"/>
        <v>50101868</v>
      </c>
      <c r="C1449" t="str">
        <f t="shared" si="128"/>
        <v>CC</v>
      </c>
      <c r="D1449" t="str">
        <f t="shared" si="125"/>
        <v>REGION GRAND OUEST</v>
      </c>
      <c r="E1449" s="12" t="str">
        <f t="shared" si="129"/>
        <v>TERRAIN</v>
      </c>
      <c r="F1449" s="4" t="s">
        <v>8215</v>
      </c>
      <c r="G1449" s="4" t="s">
        <v>7436</v>
      </c>
      <c r="H1449" s="5">
        <v>2</v>
      </c>
      <c r="I1449" s="5" t="s">
        <v>6943</v>
      </c>
      <c r="J1449" s="5"/>
      <c r="K1449" s="5"/>
      <c r="L1449" s="5"/>
      <c r="M1449" s="5" t="s">
        <v>1343</v>
      </c>
      <c r="N1449" s="5"/>
      <c r="O1449" s="5"/>
      <c r="P1449" s="5"/>
      <c r="Q1449" s="5"/>
      <c r="R1449" s="5"/>
      <c r="S1449" s="5"/>
      <c r="T1449" s="5"/>
      <c r="U1449" s="6">
        <v>45627</v>
      </c>
      <c r="V1449" s="5"/>
      <c r="W1449" s="4" t="s">
        <v>1329</v>
      </c>
      <c r="X1449" s="5"/>
      <c r="Y1449" s="5"/>
      <c r="Z1449" s="5"/>
      <c r="AA1449" s="4" t="s">
        <v>2744</v>
      </c>
      <c r="AB1449" s="5"/>
      <c r="AC1449" s="5"/>
      <c r="AD1449" s="5"/>
      <c r="AE1449" s="5"/>
      <c r="AF1449" s="5"/>
      <c r="AG1449" s="5"/>
      <c r="AH1449" s="5"/>
      <c r="AI1449" s="5"/>
      <c r="AJ1449" s="5"/>
      <c r="AK1449" s="5"/>
      <c r="AL1449" s="5"/>
      <c r="AM1449" s="5"/>
      <c r="AN1449" s="5"/>
      <c r="AO1449" s="5"/>
      <c r="AP1449" s="5" t="s">
        <v>1413</v>
      </c>
      <c r="AQ1449" s="4" t="s">
        <v>1414</v>
      </c>
      <c r="AR1449" s="5" t="s">
        <v>19</v>
      </c>
      <c r="AS1449" s="4" t="s">
        <v>2662</v>
      </c>
      <c r="AT1449" s="5" t="s">
        <v>2663</v>
      </c>
      <c r="AU1449" s="5" t="s">
        <v>41</v>
      </c>
      <c r="AV1449" s="4" t="s">
        <v>2664</v>
      </c>
      <c r="AW1449" s="5" t="s">
        <v>119</v>
      </c>
      <c r="AX1449" s="4" t="s">
        <v>4609</v>
      </c>
      <c r="AY1449" s="5" t="s">
        <v>4610</v>
      </c>
      <c r="AZ1449" s="5" t="s">
        <v>11</v>
      </c>
      <c r="BA1449" s="4" t="s">
        <v>4611</v>
      </c>
      <c r="BB1449" s="5" t="s">
        <v>4612</v>
      </c>
      <c r="BC1449" s="4" t="s">
        <v>7433</v>
      </c>
      <c r="BD1449" s="5" t="s">
        <v>7435</v>
      </c>
      <c r="BE1449" s="5" t="s">
        <v>25</v>
      </c>
      <c r="BF1449" s="5" t="s">
        <v>1333</v>
      </c>
      <c r="BG1449" s="4" t="s">
        <v>7436</v>
      </c>
      <c r="BH1449" s="5" t="s">
        <v>1343</v>
      </c>
    </row>
    <row r="1450" spans="1:60" x14ac:dyDescent="0.25">
      <c r="A1450">
        <f t="shared" si="126"/>
        <v>993634</v>
      </c>
      <c r="B1450">
        <f t="shared" si="127"/>
        <v>50101867</v>
      </c>
      <c r="C1450" t="str">
        <f t="shared" si="128"/>
        <v>CC</v>
      </c>
      <c r="D1450" t="str">
        <f t="shared" si="125"/>
        <v>REGION GRAND OUEST</v>
      </c>
      <c r="E1450" s="12" t="str">
        <f t="shared" si="129"/>
        <v>TERRAIN</v>
      </c>
      <c r="F1450" s="4" t="s">
        <v>8216</v>
      </c>
      <c r="G1450" s="4" t="s">
        <v>8217</v>
      </c>
      <c r="H1450" s="5">
        <v>2</v>
      </c>
      <c r="I1450" s="5" t="s">
        <v>6943</v>
      </c>
      <c r="J1450" s="5"/>
      <c r="K1450" s="5"/>
      <c r="L1450" s="5"/>
      <c r="M1450" s="5" t="s">
        <v>1343</v>
      </c>
      <c r="N1450" s="5"/>
      <c r="O1450" s="5"/>
      <c r="P1450" s="5"/>
      <c r="Q1450" s="5"/>
      <c r="R1450" s="5"/>
      <c r="S1450" s="5"/>
      <c r="T1450" s="5"/>
      <c r="U1450" s="6">
        <v>45597</v>
      </c>
      <c r="V1450" s="5"/>
      <c r="W1450" s="4" t="s">
        <v>1329</v>
      </c>
      <c r="X1450" s="5"/>
      <c r="Y1450" s="5"/>
      <c r="Z1450" s="5"/>
      <c r="AA1450" s="4" t="s">
        <v>1349</v>
      </c>
      <c r="AB1450" s="5"/>
      <c r="AC1450" s="5"/>
      <c r="AD1450" s="5"/>
      <c r="AE1450" s="5"/>
      <c r="AF1450" s="5"/>
      <c r="AG1450" s="5"/>
      <c r="AH1450" s="5"/>
      <c r="AI1450" s="5"/>
      <c r="AJ1450" s="5"/>
      <c r="AK1450" s="5"/>
      <c r="AL1450" s="5"/>
      <c r="AM1450" s="5"/>
      <c r="AN1450" s="5"/>
      <c r="AO1450" s="5"/>
      <c r="AP1450" s="5" t="s">
        <v>1413</v>
      </c>
      <c r="AQ1450" s="4" t="s">
        <v>1414</v>
      </c>
      <c r="AR1450" s="5" t="s">
        <v>19</v>
      </c>
      <c r="AS1450" s="4" t="s">
        <v>1585</v>
      </c>
      <c r="AT1450" s="5" t="s">
        <v>1586</v>
      </c>
      <c r="AU1450" s="5" t="s">
        <v>41</v>
      </c>
      <c r="AV1450" s="4" t="s">
        <v>1587</v>
      </c>
      <c r="AW1450" s="5" t="s">
        <v>340</v>
      </c>
      <c r="AX1450" s="4" t="s">
        <v>2259</v>
      </c>
      <c r="AY1450" s="5" t="s">
        <v>2260</v>
      </c>
      <c r="AZ1450" s="5" t="s">
        <v>11</v>
      </c>
      <c r="BA1450" s="4" t="s">
        <v>2261</v>
      </c>
      <c r="BB1450" s="5" t="s">
        <v>2262</v>
      </c>
      <c r="BC1450" s="4" t="s">
        <v>8218</v>
      </c>
      <c r="BD1450" s="5" t="s">
        <v>8219</v>
      </c>
      <c r="BE1450" s="5" t="s">
        <v>245</v>
      </c>
      <c r="BF1450" s="5" t="s">
        <v>1333</v>
      </c>
      <c r="BG1450" s="4" t="s">
        <v>8217</v>
      </c>
      <c r="BH1450" s="5" t="s">
        <v>1343</v>
      </c>
    </row>
    <row r="1451" spans="1:60" x14ac:dyDescent="0.25">
      <c r="A1451">
        <f t="shared" si="126"/>
        <v>993633</v>
      </c>
      <c r="B1451">
        <f t="shared" si="127"/>
        <v>50101866</v>
      </c>
      <c r="C1451" t="str">
        <f t="shared" si="128"/>
        <v>CC</v>
      </c>
      <c r="D1451" t="str">
        <f t="shared" si="125"/>
        <v>REGION GRAND OUEST</v>
      </c>
      <c r="E1451" s="12" t="str">
        <f t="shared" si="129"/>
        <v>TERRAIN</v>
      </c>
      <c r="F1451" s="4" t="s">
        <v>8220</v>
      </c>
      <c r="G1451" s="4" t="s">
        <v>7671</v>
      </c>
      <c r="H1451" s="5">
        <v>2</v>
      </c>
      <c r="I1451" s="5" t="s">
        <v>6943</v>
      </c>
      <c r="J1451" s="5"/>
      <c r="K1451" s="5"/>
      <c r="L1451" s="5"/>
      <c r="M1451" s="5" t="s">
        <v>1343</v>
      </c>
      <c r="N1451" s="5"/>
      <c r="O1451" s="5"/>
      <c r="P1451" s="5"/>
      <c r="Q1451" s="5"/>
      <c r="R1451" s="5"/>
      <c r="S1451" s="5"/>
      <c r="T1451" s="5"/>
      <c r="U1451" s="6">
        <v>45597</v>
      </c>
      <c r="V1451" s="5"/>
      <c r="W1451" s="4" t="s">
        <v>1329</v>
      </c>
      <c r="X1451" s="5"/>
      <c r="Y1451" s="5"/>
      <c r="Z1451" s="5"/>
      <c r="AA1451" s="4" t="s">
        <v>4408</v>
      </c>
      <c r="AB1451" s="5"/>
      <c r="AC1451" s="5"/>
      <c r="AD1451" s="5"/>
      <c r="AE1451" s="5"/>
      <c r="AF1451" s="5"/>
      <c r="AG1451" s="5"/>
      <c r="AH1451" s="5"/>
      <c r="AI1451" s="5"/>
      <c r="AJ1451" s="5"/>
      <c r="AK1451" s="5"/>
      <c r="AL1451" s="5"/>
      <c r="AM1451" s="5"/>
      <c r="AN1451" s="5"/>
      <c r="AO1451" s="5"/>
      <c r="AP1451" s="5" t="s">
        <v>1413</v>
      </c>
      <c r="AQ1451" s="4" t="s">
        <v>1414</v>
      </c>
      <c r="AR1451" s="5" t="s">
        <v>19</v>
      </c>
      <c r="AS1451" s="4" t="s">
        <v>1585</v>
      </c>
      <c r="AT1451" s="5" t="s">
        <v>1586</v>
      </c>
      <c r="AU1451" s="5" t="s">
        <v>41</v>
      </c>
      <c r="AV1451" s="4" t="s">
        <v>1587</v>
      </c>
      <c r="AW1451" s="5" t="s">
        <v>340</v>
      </c>
      <c r="AX1451" s="4" t="s">
        <v>2259</v>
      </c>
      <c r="AY1451" s="5" t="s">
        <v>2260</v>
      </c>
      <c r="AZ1451" s="5" t="s">
        <v>11</v>
      </c>
      <c r="BA1451" s="4" t="s">
        <v>2261</v>
      </c>
      <c r="BB1451" s="5" t="s">
        <v>2262</v>
      </c>
      <c r="BC1451" s="4" t="s">
        <v>7667</v>
      </c>
      <c r="BD1451" s="5" t="s">
        <v>7670</v>
      </c>
      <c r="BE1451" s="5" t="s">
        <v>25</v>
      </c>
      <c r="BF1451" s="5" t="s">
        <v>1333</v>
      </c>
      <c r="BG1451" s="4" t="s">
        <v>7671</v>
      </c>
      <c r="BH1451" s="5" t="s">
        <v>1343</v>
      </c>
    </row>
    <row r="1452" spans="1:60" x14ac:dyDescent="0.25">
      <c r="A1452">
        <f t="shared" si="126"/>
        <v>993632</v>
      </c>
      <c r="B1452">
        <f t="shared" si="127"/>
        <v>50101865</v>
      </c>
      <c r="C1452" t="str">
        <f t="shared" si="128"/>
        <v>CC</v>
      </c>
      <c r="D1452" t="str">
        <f t="shared" si="125"/>
        <v>REGION GRAND OUEST</v>
      </c>
      <c r="E1452" s="12" t="str">
        <f t="shared" si="129"/>
        <v>TERRAIN</v>
      </c>
      <c r="F1452" s="4" t="s">
        <v>8221</v>
      </c>
      <c r="G1452" s="4" t="s">
        <v>4210</v>
      </c>
      <c r="H1452" s="5">
        <v>2</v>
      </c>
      <c r="I1452" s="5" t="s">
        <v>6943</v>
      </c>
      <c r="J1452" s="5"/>
      <c r="K1452" s="5"/>
      <c r="L1452" s="5"/>
      <c r="M1452" s="5" t="s">
        <v>1343</v>
      </c>
      <c r="N1452" s="5"/>
      <c r="O1452" s="5"/>
      <c r="P1452" s="5"/>
      <c r="Q1452" s="5"/>
      <c r="R1452" s="5"/>
      <c r="S1452" s="5"/>
      <c r="T1452" s="5"/>
      <c r="U1452" s="6">
        <v>45597</v>
      </c>
      <c r="V1452" s="5"/>
      <c r="W1452" s="4" t="s">
        <v>1329</v>
      </c>
      <c r="X1452" s="5"/>
      <c r="Y1452" s="5"/>
      <c r="Z1452" s="5"/>
      <c r="AA1452" s="4" t="s">
        <v>4207</v>
      </c>
      <c r="AB1452" s="5"/>
      <c r="AC1452" s="5"/>
      <c r="AD1452" s="5"/>
      <c r="AE1452" s="5"/>
      <c r="AF1452" s="5"/>
      <c r="AG1452" s="5"/>
      <c r="AH1452" s="5"/>
      <c r="AI1452" s="5"/>
      <c r="AJ1452" s="5"/>
      <c r="AK1452" s="5"/>
      <c r="AL1452" s="5"/>
      <c r="AM1452" s="5"/>
      <c r="AN1452" s="5"/>
      <c r="AO1452" s="5"/>
      <c r="AP1452" s="5" t="s">
        <v>1413</v>
      </c>
      <c r="AQ1452" s="4" t="s">
        <v>1414</v>
      </c>
      <c r="AR1452" s="5" t="s">
        <v>19</v>
      </c>
      <c r="AS1452" s="4" t="s">
        <v>1585</v>
      </c>
      <c r="AT1452" s="5" t="s">
        <v>1586</v>
      </c>
      <c r="AU1452" s="5" t="s">
        <v>41</v>
      </c>
      <c r="AV1452" s="4" t="s">
        <v>1587</v>
      </c>
      <c r="AW1452" s="5" t="s">
        <v>340</v>
      </c>
      <c r="AX1452" s="4" t="s">
        <v>2259</v>
      </c>
      <c r="AY1452" s="5" t="s">
        <v>2260</v>
      </c>
      <c r="AZ1452" s="5" t="s">
        <v>11</v>
      </c>
      <c r="BA1452" s="4" t="s">
        <v>2261</v>
      </c>
      <c r="BB1452" s="5" t="s">
        <v>2262</v>
      </c>
      <c r="BC1452" s="4" t="s">
        <v>4206</v>
      </c>
      <c r="BD1452" s="5" t="s">
        <v>4209</v>
      </c>
      <c r="BE1452" s="5" t="s">
        <v>25</v>
      </c>
      <c r="BF1452" s="5" t="s">
        <v>1333</v>
      </c>
      <c r="BG1452" s="4" t="s">
        <v>4210</v>
      </c>
      <c r="BH1452" s="5" t="s">
        <v>1343</v>
      </c>
    </row>
    <row r="1453" spans="1:60" x14ac:dyDescent="0.25">
      <c r="A1453">
        <f t="shared" si="126"/>
        <v>993631</v>
      </c>
      <c r="B1453">
        <f t="shared" si="127"/>
        <v>50101864</v>
      </c>
      <c r="C1453" t="str">
        <f t="shared" si="128"/>
        <v>CC</v>
      </c>
      <c r="D1453" t="str">
        <f t="shared" si="125"/>
        <v>REGION GRAND OUEST</v>
      </c>
      <c r="E1453" s="12" t="str">
        <f t="shared" si="129"/>
        <v>TERRAIN</v>
      </c>
      <c r="F1453" s="4" t="s">
        <v>8222</v>
      </c>
      <c r="G1453" s="4" t="s">
        <v>8223</v>
      </c>
      <c r="H1453" s="5">
        <v>2</v>
      </c>
      <c r="I1453" s="5" t="s">
        <v>6943</v>
      </c>
      <c r="J1453" s="5"/>
      <c r="K1453" s="5"/>
      <c r="L1453" s="5"/>
      <c r="M1453" s="5" t="s">
        <v>1343</v>
      </c>
      <c r="N1453" s="5"/>
      <c r="O1453" s="5"/>
      <c r="P1453" s="5"/>
      <c r="Q1453" s="5"/>
      <c r="R1453" s="5"/>
      <c r="S1453" s="5"/>
      <c r="T1453" s="5"/>
      <c r="U1453" s="6">
        <v>45597</v>
      </c>
      <c r="V1453" s="5"/>
      <c r="W1453" s="4" t="s">
        <v>1329</v>
      </c>
      <c r="X1453" s="5"/>
      <c r="Y1453" s="5"/>
      <c r="Z1453" s="5"/>
      <c r="AA1453" s="4" t="s">
        <v>3053</v>
      </c>
      <c r="AB1453" s="5"/>
      <c r="AC1453" s="5"/>
      <c r="AD1453" s="5"/>
      <c r="AE1453" s="5"/>
      <c r="AF1453" s="5"/>
      <c r="AG1453" s="5"/>
      <c r="AH1453" s="5"/>
      <c r="AI1453" s="5"/>
      <c r="AJ1453" s="5"/>
      <c r="AK1453" s="5"/>
      <c r="AL1453" s="5"/>
      <c r="AM1453" s="5"/>
      <c r="AN1453" s="5"/>
      <c r="AO1453" s="5"/>
      <c r="AP1453" s="5" t="s">
        <v>1413</v>
      </c>
      <c r="AQ1453" s="4" t="s">
        <v>1414</v>
      </c>
      <c r="AR1453" s="5" t="s">
        <v>19</v>
      </c>
      <c r="AS1453" s="4" t="s">
        <v>2225</v>
      </c>
      <c r="AT1453" s="5" t="s">
        <v>2226</v>
      </c>
      <c r="AU1453" s="5" t="s">
        <v>41</v>
      </c>
      <c r="AV1453" s="4" t="s">
        <v>2227</v>
      </c>
      <c r="AW1453" s="5" t="s">
        <v>89</v>
      </c>
      <c r="AX1453" s="4" t="s">
        <v>5596</v>
      </c>
      <c r="AY1453" s="5" t="s">
        <v>5597</v>
      </c>
      <c r="AZ1453" s="5" t="s">
        <v>11</v>
      </c>
      <c r="BA1453" s="4" t="s">
        <v>5598</v>
      </c>
      <c r="BB1453" s="5" t="s">
        <v>5599</v>
      </c>
      <c r="BC1453" s="4"/>
      <c r="BD1453" s="5"/>
      <c r="BE1453" s="5"/>
      <c r="BF1453" s="5"/>
      <c r="BG1453" s="4" t="s">
        <v>8223</v>
      </c>
      <c r="BH1453" s="5" t="s">
        <v>1343</v>
      </c>
    </row>
    <row r="1454" spans="1:60" x14ac:dyDescent="0.25">
      <c r="A1454">
        <f t="shared" si="126"/>
        <v>993630</v>
      </c>
      <c r="B1454">
        <f t="shared" si="127"/>
        <v>50101863</v>
      </c>
      <c r="C1454" t="str">
        <f t="shared" si="128"/>
        <v>CC</v>
      </c>
      <c r="D1454" t="str">
        <f t="shared" si="125"/>
        <v>REGION GRAND OUEST</v>
      </c>
      <c r="E1454" s="12" t="str">
        <f t="shared" si="129"/>
        <v>TERRAIN</v>
      </c>
      <c r="F1454" s="4" t="s">
        <v>8224</v>
      </c>
      <c r="G1454" s="4" t="s">
        <v>8225</v>
      </c>
      <c r="H1454" s="5">
        <v>2</v>
      </c>
      <c r="I1454" s="5" t="s">
        <v>6943</v>
      </c>
      <c r="J1454" s="5"/>
      <c r="K1454" s="5"/>
      <c r="L1454" s="5"/>
      <c r="M1454" s="5" t="s">
        <v>1343</v>
      </c>
      <c r="N1454" s="5"/>
      <c r="O1454" s="5"/>
      <c r="P1454" s="5"/>
      <c r="Q1454" s="5"/>
      <c r="R1454" s="5"/>
      <c r="S1454" s="5"/>
      <c r="T1454" s="5"/>
      <c r="U1454" s="6">
        <v>45597</v>
      </c>
      <c r="V1454" s="5"/>
      <c r="W1454" s="4" t="s">
        <v>1329</v>
      </c>
      <c r="X1454" s="5"/>
      <c r="Y1454" s="5"/>
      <c r="Z1454" s="5"/>
      <c r="AA1454" s="4" t="s">
        <v>7863</v>
      </c>
      <c r="AB1454" s="5"/>
      <c r="AC1454" s="5"/>
      <c r="AD1454" s="5"/>
      <c r="AE1454" s="5"/>
      <c r="AF1454" s="5"/>
      <c r="AG1454" s="5"/>
      <c r="AH1454" s="5"/>
      <c r="AI1454" s="5"/>
      <c r="AJ1454" s="5"/>
      <c r="AK1454" s="5"/>
      <c r="AL1454" s="5"/>
      <c r="AM1454" s="5"/>
      <c r="AN1454" s="5"/>
      <c r="AO1454" s="5"/>
      <c r="AP1454" s="5" t="s">
        <v>1413</v>
      </c>
      <c r="AQ1454" s="4" t="s">
        <v>1414</v>
      </c>
      <c r="AR1454" s="5" t="s">
        <v>19</v>
      </c>
      <c r="AS1454" s="4" t="s">
        <v>2225</v>
      </c>
      <c r="AT1454" s="5" t="s">
        <v>2226</v>
      </c>
      <c r="AU1454" s="5" t="s">
        <v>41</v>
      </c>
      <c r="AV1454" s="4" t="s">
        <v>2227</v>
      </c>
      <c r="AW1454" s="5" t="s">
        <v>89</v>
      </c>
      <c r="AX1454" s="4" t="s">
        <v>3900</v>
      </c>
      <c r="AY1454" s="5" t="s">
        <v>3901</v>
      </c>
      <c r="AZ1454" s="5" t="s">
        <v>11</v>
      </c>
      <c r="BA1454" s="4" t="s">
        <v>3902</v>
      </c>
      <c r="BB1454" s="5" t="s">
        <v>3903</v>
      </c>
      <c r="BC1454" s="4"/>
      <c r="BD1454" s="5"/>
      <c r="BE1454" s="5"/>
      <c r="BF1454" s="5"/>
      <c r="BG1454" s="4" t="s">
        <v>8225</v>
      </c>
      <c r="BH1454" s="5" t="s">
        <v>1343</v>
      </c>
    </row>
    <row r="1455" spans="1:60" x14ac:dyDescent="0.25">
      <c r="A1455">
        <f t="shared" si="126"/>
        <v>993629</v>
      </c>
      <c r="B1455">
        <f t="shared" si="127"/>
        <v>50101862</v>
      </c>
      <c r="C1455" t="str">
        <f t="shared" si="128"/>
        <v>CC</v>
      </c>
      <c r="D1455" t="str">
        <f t="shared" si="125"/>
        <v>REGION GRAND OUEST</v>
      </c>
      <c r="E1455" s="12" t="str">
        <f t="shared" si="129"/>
        <v>TERRAIN</v>
      </c>
      <c r="F1455" s="4" t="s">
        <v>8226</v>
      </c>
      <c r="G1455" s="4" t="s">
        <v>8227</v>
      </c>
      <c r="H1455" s="5">
        <v>2</v>
      </c>
      <c r="I1455" s="5" t="s">
        <v>6943</v>
      </c>
      <c r="J1455" s="5"/>
      <c r="K1455" s="5"/>
      <c r="L1455" s="5"/>
      <c r="M1455" s="5" t="s">
        <v>1343</v>
      </c>
      <c r="N1455" s="5"/>
      <c r="O1455" s="5"/>
      <c r="P1455" s="5"/>
      <c r="Q1455" s="5"/>
      <c r="R1455" s="5"/>
      <c r="S1455" s="5"/>
      <c r="T1455" s="5"/>
      <c r="U1455" s="6">
        <v>45597</v>
      </c>
      <c r="V1455" s="5"/>
      <c r="W1455" s="4" t="s">
        <v>1329</v>
      </c>
      <c r="X1455" s="5"/>
      <c r="Y1455" s="5"/>
      <c r="Z1455" s="5"/>
      <c r="AA1455" s="4" t="s">
        <v>3575</v>
      </c>
      <c r="AB1455" s="5"/>
      <c r="AC1455" s="5"/>
      <c r="AD1455" s="5"/>
      <c r="AE1455" s="5"/>
      <c r="AF1455" s="5"/>
      <c r="AG1455" s="5"/>
      <c r="AH1455" s="5"/>
      <c r="AI1455" s="5"/>
      <c r="AJ1455" s="5"/>
      <c r="AK1455" s="5"/>
      <c r="AL1455" s="5"/>
      <c r="AM1455" s="5"/>
      <c r="AN1455" s="5"/>
      <c r="AO1455" s="5"/>
      <c r="AP1455" s="5" t="s">
        <v>1413</v>
      </c>
      <c r="AQ1455" s="4" t="s">
        <v>1414</v>
      </c>
      <c r="AR1455" s="5" t="s">
        <v>19</v>
      </c>
      <c r="AS1455" s="4" t="s">
        <v>2225</v>
      </c>
      <c r="AT1455" s="5" t="s">
        <v>2226</v>
      </c>
      <c r="AU1455" s="5" t="s">
        <v>41</v>
      </c>
      <c r="AV1455" s="4" t="s">
        <v>2227</v>
      </c>
      <c r="AW1455" s="5" t="s">
        <v>89</v>
      </c>
      <c r="AX1455" s="4" t="s">
        <v>5596</v>
      </c>
      <c r="AY1455" s="5" t="s">
        <v>5597</v>
      </c>
      <c r="AZ1455" s="5" t="s">
        <v>11</v>
      </c>
      <c r="BA1455" s="4" t="s">
        <v>5598</v>
      </c>
      <c r="BB1455" s="5" t="s">
        <v>5599</v>
      </c>
      <c r="BC1455" s="4"/>
      <c r="BD1455" s="5"/>
      <c r="BE1455" s="5"/>
      <c r="BF1455" s="5"/>
      <c r="BG1455" s="4" t="s">
        <v>8227</v>
      </c>
      <c r="BH1455" s="5" t="s">
        <v>1343</v>
      </c>
    </row>
    <row r="1456" spans="1:60" x14ac:dyDescent="0.25">
      <c r="A1456">
        <f t="shared" si="126"/>
        <v>993628</v>
      </c>
      <c r="B1456">
        <f t="shared" si="127"/>
        <v>50101861</v>
      </c>
      <c r="C1456" t="str">
        <f t="shared" si="128"/>
        <v>CC</v>
      </c>
      <c r="D1456" t="str">
        <f t="shared" si="125"/>
        <v>REGION GRAND OUEST</v>
      </c>
      <c r="E1456" s="12" t="str">
        <f t="shared" si="129"/>
        <v>TERRAIN</v>
      </c>
      <c r="F1456" s="4" t="s">
        <v>8228</v>
      </c>
      <c r="G1456" s="4" t="s">
        <v>8229</v>
      </c>
      <c r="H1456" s="5">
        <v>2</v>
      </c>
      <c r="I1456" s="5" t="s">
        <v>6943</v>
      </c>
      <c r="J1456" s="5"/>
      <c r="K1456" s="5"/>
      <c r="L1456" s="5"/>
      <c r="M1456" s="5" t="s">
        <v>1343</v>
      </c>
      <c r="N1456" s="5"/>
      <c r="O1456" s="5"/>
      <c r="P1456" s="5"/>
      <c r="Q1456" s="5"/>
      <c r="R1456" s="5"/>
      <c r="S1456" s="5"/>
      <c r="T1456" s="5"/>
      <c r="U1456" s="6">
        <v>45597</v>
      </c>
      <c r="V1456" s="5"/>
      <c r="W1456" s="4" t="s">
        <v>1329</v>
      </c>
      <c r="X1456" s="5"/>
      <c r="Y1456" s="5"/>
      <c r="Z1456" s="5"/>
      <c r="AA1456" s="4" t="s">
        <v>8230</v>
      </c>
      <c r="AB1456" s="5"/>
      <c r="AC1456" s="5"/>
      <c r="AD1456" s="5"/>
      <c r="AE1456" s="5"/>
      <c r="AF1456" s="5"/>
      <c r="AG1456" s="5"/>
      <c r="AH1456" s="5"/>
      <c r="AI1456" s="5"/>
      <c r="AJ1456" s="5"/>
      <c r="AK1456" s="5"/>
      <c r="AL1456" s="5"/>
      <c r="AM1456" s="5"/>
      <c r="AN1456" s="5"/>
      <c r="AO1456" s="5"/>
      <c r="AP1456" s="5" t="s">
        <v>1413</v>
      </c>
      <c r="AQ1456" s="4" t="s">
        <v>1414</v>
      </c>
      <c r="AR1456" s="5" t="s">
        <v>19</v>
      </c>
      <c r="AS1456" s="4" t="s">
        <v>2225</v>
      </c>
      <c r="AT1456" s="5" t="s">
        <v>2226</v>
      </c>
      <c r="AU1456" s="5" t="s">
        <v>41</v>
      </c>
      <c r="AV1456" s="4" t="s">
        <v>2227</v>
      </c>
      <c r="AW1456" s="5" t="s">
        <v>89</v>
      </c>
      <c r="AX1456" s="4" t="s">
        <v>5596</v>
      </c>
      <c r="AY1456" s="5" t="s">
        <v>5597</v>
      </c>
      <c r="AZ1456" s="5" t="s">
        <v>11</v>
      </c>
      <c r="BA1456" s="4" t="s">
        <v>5598</v>
      </c>
      <c r="BB1456" s="5" t="s">
        <v>5599</v>
      </c>
      <c r="BC1456" s="4"/>
      <c r="BD1456" s="5"/>
      <c r="BE1456" s="5"/>
      <c r="BF1456" s="5"/>
      <c r="BG1456" s="4" t="s">
        <v>8229</v>
      </c>
      <c r="BH1456" s="5" t="s">
        <v>1343</v>
      </c>
    </row>
    <row r="1457" spans="1:60" x14ac:dyDescent="0.25">
      <c r="A1457">
        <f t="shared" si="126"/>
        <v>993627</v>
      </c>
      <c r="B1457">
        <f t="shared" si="127"/>
        <v>50101860</v>
      </c>
      <c r="C1457" t="str">
        <f t="shared" si="128"/>
        <v>CC</v>
      </c>
      <c r="D1457" t="str">
        <f t="shared" si="125"/>
        <v>REGION GRAND OUEST</v>
      </c>
      <c r="E1457" s="12" t="str">
        <f t="shared" si="129"/>
        <v>TERRAIN</v>
      </c>
      <c r="F1457" s="4" t="s">
        <v>8231</v>
      </c>
      <c r="G1457" s="4" t="s">
        <v>8232</v>
      </c>
      <c r="H1457" s="5">
        <v>2</v>
      </c>
      <c r="I1457" s="5" t="s">
        <v>6943</v>
      </c>
      <c r="J1457" s="5"/>
      <c r="K1457" s="5"/>
      <c r="L1457" s="5"/>
      <c r="M1457" s="5" t="s">
        <v>1343</v>
      </c>
      <c r="N1457" s="5"/>
      <c r="O1457" s="6"/>
      <c r="P1457" s="5"/>
      <c r="Q1457" s="5"/>
      <c r="R1457" s="5"/>
      <c r="S1457" s="5"/>
      <c r="T1457" s="5"/>
      <c r="U1457" s="6">
        <v>45597</v>
      </c>
      <c r="V1457" s="4"/>
      <c r="W1457" s="4" t="s">
        <v>1329</v>
      </c>
      <c r="X1457" s="5"/>
      <c r="Y1457" s="5"/>
      <c r="Z1457" s="5"/>
      <c r="AA1457" s="4" t="s">
        <v>4443</v>
      </c>
      <c r="AB1457" s="5"/>
      <c r="AC1457" s="5"/>
      <c r="AD1457" s="5"/>
      <c r="AE1457" s="5"/>
      <c r="AF1457" s="6"/>
      <c r="AG1457" s="5"/>
      <c r="AH1457" s="5"/>
      <c r="AI1457" s="5"/>
      <c r="AJ1457" s="6"/>
      <c r="AK1457" s="5"/>
      <c r="AL1457" s="6"/>
      <c r="AM1457" s="5"/>
      <c r="AN1457" s="5"/>
      <c r="AO1457" s="5"/>
      <c r="AP1457" s="5" t="s">
        <v>1413</v>
      </c>
      <c r="AQ1457" s="4" t="s">
        <v>1414</v>
      </c>
      <c r="AR1457" s="5" t="s">
        <v>19</v>
      </c>
      <c r="AS1457" s="4" t="s">
        <v>2225</v>
      </c>
      <c r="AT1457" s="5" t="s">
        <v>2226</v>
      </c>
      <c r="AU1457" s="5" t="s">
        <v>41</v>
      </c>
      <c r="AV1457" s="4" t="s">
        <v>2227</v>
      </c>
      <c r="AW1457" s="5" t="s">
        <v>89</v>
      </c>
      <c r="AX1457" s="4" t="s">
        <v>2228</v>
      </c>
      <c r="AY1457" s="5" t="s">
        <v>2229</v>
      </c>
      <c r="AZ1457" s="5" t="s">
        <v>11</v>
      </c>
      <c r="BA1457" s="4" t="s">
        <v>2230</v>
      </c>
      <c r="BB1457" s="5" t="s">
        <v>2231</v>
      </c>
      <c r="BC1457" s="4"/>
      <c r="BD1457" s="5"/>
      <c r="BE1457" s="5"/>
      <c r="BF1457" s="5"/>
      <c r="BG1457" s="4" t="s">
        <v>8232</v>
      </c>
      <c r="BH1457" s="5" t="s">
        <v>1343</v>
      </c>
    </row>
    <row r="1458" spans="1:60" x14ac:dyDescent="0.25">
      <c r="A1458">
        <f t="shared" si="126"/>
        <v>993626</v>
      </c>
      <c r="B1458">
        <f t="shared" si="127"/>
        <v>50101859</v>
      </c>
      <c r="C1458" t="str">
        <f t="shared" si="128"/>
        <v>CC</v>
      </c>
      <c r="D1458" t="str">
        <f t="shared" si="125"/>
        <v>REGION GRAND OUEST</v>
      </c>
      <c r="E1458" s="12" t="str">
        <f t="shared" si="129"/>
        <v>TERRAIN</v>
      </c>
      <c r="F1458" s="4" t="s">
        <v>8233</v>
      </c>
      <c r="G1458" s="4" t="s">
        <v>8234</v>
      </c>
      <c r="H1458" s="5">
        <v>2</v>
      </c>
      <c r="I1458" s="5" t="s">
        <v>6943</v>
      </c>
      <c r="J1458" s="5"/>
      <c r="K1458" s="5"/>
      <c r="L1458" s="5"/>
      <c r="M1458" s="5" t="s">
        <v>1343</v>
      </c>
      <c r="N1458" s="5"/>
      <c r="O1458" s="6"/>
      <c r="P1458" s="5"/>
      <c r="Q1458" s="5"/>
      <c r="R1458" s="5"/>
      <c r="S1458" s="5"/>
      <c r="T1458" s="5"/>
      <c r="U1458" s="6">
        <v>45597</v>
      </c>
      <c r="V1458" s="4"/>
      <c r="W1458" s="4" t="s">
        <v>1329</v>
      </c>
      <c r="X1458" s="5"/>
      <c r="Y1458" s="5"/>
      <c r="Z1458" s="5"/>
      <c r="AA1458" s="5" t="s">
        <v>4659</v>
      </c>
      <c r="AB1458" s="5"/>
      <c r="AC1458" s="5"/>
      <c r="AD1458" s="5"/>
      <c r="AE1458" s="5"/>
      <c r="AF1458" s="6"/>
      <c r="AG1458" s="5"/>
      <c r="AH1458" s="5"/>
      <c r="AI1458" s="5"/>
      <c r="AJ1458" s="6"/>
      <c r="AK1458" s="5"/>
      <c r="AL1458" s="6"/>
      <c r="AM1458" s="5"/>
      <c r="AN1458" s="5"/>
      <c r="AO1458" s="5"/>
      <c r="AP1458" s="5" t="s">
        <v>1413</v>
      </c>
      <c r="AQ1458" s="4" t="s">
        <v>1414</v>
      </c>
      <c r="AR1458" s="5" t="s">
        <v>19</v>
      </c>
      <c r="AS1458" s="4" t="s">
        <v>2225</v>
      </c>
      <c r="AT1458" s="5" t="s">
        <v>2226</v>
      </c>
      <c r="AU1458" s="5" t="s">
        <v>41</v>
      </c>
      <c r="AV1458" s="4" t="s">
        <v>2227</v>
      </c>
      <c r="AW1458" s="5" t="s">
        <v>89</v>
      </c>
      <c r="AX1458" s="4" t="s">
        <v>3900</v>
      </c>
      <c r="AY1458" s="5" t="s">
        <v>3901</v>
      </c>
      <c r="AZ1458" s="5" t="s">
        <v>11</v>
      </c>
      <c r="BA1458" s="4" t="s">
        <v>3902</v>
      </c>
      <c r="BB1458" s="5" t="s">
        <v>3903</v>
      </c>
      <c r="BC1458" s="5"/>
      <c r="BD1458" s="5"/>
      <c r="BE1458" s="5"/>
      <c r="BF1458" s="5"/>
      <c r="BG1458" s="5" t="s">
        <v>8234</v>
      </c>
      <c r="BH1458" s="5" t="s">
        <v>1343</v>
      </c>
    </row>
    <row r="1459" spans="1:60" x14ac:dyDescent="0.25">
      <c r="A1459">
        <f t="shared" si="126"/>
        <v>993616</v>
      </c>
      <c r="B1459">
        <f t="shared" si="127"/>
        <v>50101849</v>
      </c>
      <c r="C1459" t="str">
        <f t="shared" si="128"/>
        <v>CC</v>
      </c>
      <c r="D1459" t="str">
        <f t="shared" si="125"/>
        <v>REGION GRAND OUEST</v>
      </c>
      <c r="E1459" s="12" t="str">
        <f t="shared" si="129"/>
        <v>TERRAIN</v>
      </c>
      <c r="F1459" s="4" t="s">
        <v>8235</v>
      </c>
      <c r="G1459" s="4" t="s">
        <v>8236</v>
      </c>
      <c r="H1459" s="5">
        <v>2</v>
      </c>
      <c r="I1459" s="5" t="s">
        <v>6943</v>
      </c>
      <c r="J1459" s="5"/>
      <c r="K1459" s="5"/>
      <c r="L1459" s="5"/>
      <c r="M1459" s="5" t="s">
        <v>1343</v>
      </c>
      <c r="N1459" s="5"/>
      <c r="O1459" s="5"/>
      <c r="P1459" s="5"/>
      <c r="Q1459" s="5"/>
      <c r="R1459" s="5"/>
      <c r="S1459" s="5"/>
      <c r="T1459" s="5"/>
      <c r="U1459" s="6">
        <v>45566</v>
      </c>
      <c r="V1459" s="5"/>
      <c r="W1459" s="4" t="s">
        <v>1329</v>
      </c>
      <c r="X1459" s="5"/>
      <c r="Y1459" s="5"/>
      <c r="Z1459" s="5"/>
      <c r="AA1459" s="5" t="s">
        <v>4212</v>
      </c>
      <c r="AB1459" s="5"/>
      <c r="AC1459" s="5"/>
      <c r="AD1459" s="5"/>
      <c r="AE1459" s="5"/>
      <c r="AF1459" s="5"/>
      <c r="AG1459" s="5"/>
      <c r="AH1459" s="5"/>
      <c r="AI1459" s="5"/>
      <c r="AJ1459" s="5"/>
      <c r="AK1459" s="5"/>
      <c r="AL1459" s="5"/>
      <c r="AM1459" s="5"/>
      <c r="AN1459" s="5"/>
      <c r="AO1459" s="5"/>
      <c r="AP1459" s="5" t="s">
        <v>1413</v>
      </c>
      <c r="AQ1459" s="4" t="s">
        <v>1414</v>
      </c>
      <c r="AR1459" s="5" t="s">
        <v>19</v>
      </c>
      <c r="AS1459" s="4" t="s">
        <v>1415</v>
      </c>
      <c r="AT1459" s="5" t="s">
        <v>1416</v>
      </c>
      <c r="AU1459" s="5" t="s">
        <v>41</v>
      </c>
      <c r="AV1459" s="4" t="s">
        <v>1417</v>
      </c>
      <c r="AW1459" s="5" t="s">
        <v>20</v>
      </c>
      <c r="AX1459" s="4" t="s">
        <v>2873</v>
      </c>
      <c r="AY1459" s="5" t="s">
        <v>2876</v>
      </c>
      <c r="AZ1459" s="5" t="s">
        <v>11</v>
      </c>
      <c r="BA1459" s="4" t="s">
        <v>2877</v>
      </c>
      <c r="BB1459" s="5" t="s">
        <v>2878</v>
      </c>
      <c r="BC1459" s="5"/>
      <c r="BD1459" s="5"/>
      <c r="BE1459" s="5"/>
      <c r="BF1459" s="5"/>
      <c r="BG1459" s="5" t="s">
        <v>8236</v>
      </c>
      <c r="BH1459" s="5" t="s">
        <v>1343</v>
      </c>
    </row>
    <row r="1460" spans="1:60" x14ac:dyDescent="0.25">
      <c r="A1460">
        <f t="shared" si="126"/>
        <v>993614</v>
      </c>
      <c r="B1460">
        <f t="shared" si="127"/>
        <v>50101847</v>
      </c>
      <c r="C1460" t="str">
        <f t="shared" si="128"/>
        <v>CC</v>
      </c>
      <c r="D1460" t="str">
        <f t="shared" si="125"/>
        <v>REGION GRAND OUEST</v>
      </c>
      <c r="E1460" s="12" t="str">
        <f t="shared" si="129"/>
        <v>TERRAIN</v>
      </c>
      <c r="F1460" s="4" t="s">
        <v>8237</v>
      </c>
      <c r="G1460" s="4" t="s">
        <v>8238</v>
      </c>
      <c r="H1460" s="5">
        <v>2</v>
      </c>
      <c r="I1460" s="5" t="s">
        <v>6943</v>
      </c>
      <c r="J1460" s="5"/>
      <c r="K1460" s="5"/>
      <c r="L1460" s="5"/>
      <c r="M1460" s="5" t="s">
        <v>1343</v>
      </c>
      <c r="N1460" s="5"/>
      <c r="O1460" s="5"/>
      <c r="P1460" s="5"/>
      <c r="Q1460" s="5"/>
      <c r="R1460" s="5"/>
      <c r="S1460" s="5"/>
      <c r="T1460" s="5"/>
      <c r="U1460" s="6">
        <v>45566</v>
      </c>
      <c r="V1460" s="4"/>
      <c r="W1460" s="4" t="s">
        <v>1329</v>
      </c>
      <c r="X1460" s="5"/>
      <c r="Y1460" s="5"/>
      <c r="Z1460" s="5"/>
      <c r="AA1460" s="4" t="s">
        <v>2958</v>
      </c>
      <c r="AB1460" s="5"/>
      <c r="AC1460" s="5"/>
      <c r="AD1460" s="5"/>
      <c r="AE1460" s="5"/>
      <c r="AF1460" s="6"/>
      <c r="AG1460" s="5"/>
      <c r="AH1460" s="5"/>
      <c r="AI1460" s="5"/>
      <c r="AJ1460" s="6"/>
      <c r="AK1460" s="5"/>
      <c r="AL1460" s="6"/>
      <c r="AM1460" s="5"/>
      <c r="AN1460" s="5"/>
      <c r="AO1460" s="5"/>
      <c r="AP1460" s="5" t="s">
        <v>1413</v>
      </c>
      <c r="AQ1460" s="4" t="s">
        <v>1414</v>
      </c>
      <c r="AR1460" s="5" t="s">
        <v>19</v>
      </c>
      <c r="AS1460" s="4" t="s">
        <v>1415</v>
      </c>
      <c r="AT1460" s="5" t="s">
        <v>1416</v>
      </c>
      <c r="AU1460" s="5" t="s">
        <v>41</v>
      </c>
      <c r="AV1460" s="4" t="s">
        <v>1417</v>
      </c>
      <c r="AW1460" s="5" t="s">
        <v>20</v>
      </c>
      <c r="AX1460" s="4" t="s">
        <v>2873</v>
      </c>
      <c r="AY1460" s="5" t="s">
        <v>2876</v>
      </c>
      <c r="AZ1460" s="5" t="s">
        <v>11</v>
      </c>
      <c r="BA1460" s="4" t="s">
        <v>2877</v>
      </c>
      <c r="BB1460" s="5" t="s">
        <v>2878</v>
      </c>
      <c r="BC1460" s="4"/>
      <c r="BD1460" s="5"/>
      <c r="BE1460" s="5"/>
      <c r="BF1460" s="5"/>
      <c r="BG1460" s="4" t="s">
        <v>8238</v>
      </c>
      <c r="BH1460" s="5" t="s">
        <v>1343</v>
      </c>
    </row>
    <row r="1461" spans="1:60" x14ac:dyDescent="0.25">
      <c r="A1461">
        <f t="shared" si="126"/>
        <v>993613</v>
      </c>
      <c r="B1461">
        <f t="shared" si="127"/>
        <v>50101846</v>
      </c>
      <c r="C1461" t="str">
        <f t="shared" si="128"/>
        <v>CC</v>
      </c>
      <c r="D1461" t="str">
        <f t="shared" si="125"/>
        <v>REGION GRAND OUEST</v>
      </c>
      <c r="E1461" s="12" t="str">
        <f t="shared" si="129"/>
        <v>TERRAIN</v>
      </c>
      <c r="F1461" s="4" t="s">
        <v>8239</v>
      </c>
      <c r="G1461" s="4" t="s">
        <v>5416</v>
      </c>
      <c r="H1461" s="5">
        <v>2</v>
      </c>
      <c r="I1461" s="5" t="s">
        <v>6943</v>
      </c>
      <c r="J1461" s="5"/>
      <c r="K1461" s="5"/>
      <c r="L1461" s="5"/>
      <c r="M1461" s="5" t="s">
        <v>1343</v>
      </c>
      <c r="N1461" s="5"/>
      <c r="O1461" s="6"/>
      <c r="P1461" s="5"/>
      <c r="Q1461" s="5"/>
      <c r="R1461" s="5"/>
      <c r="S1461" s="5"/>
      <c r="T1461" s="5"/>
      <c r="U1461" s="6">
        <v>45566</v>
      </c>
      <c r="V1461" s="4"/>
      <c r="W1461" s="4" t="s">
        <v>1329</v>
      </c>
      <c r="X1461" s="5"/>
      <c r="Y1461" s="5"/>
      <c r="Z1461" s="5"/>
      <c r="AA1461" s="4" t="s">
        <v>2632</v>
      </c>
      <c r="AB1461" s="5"/>
      <c r="AC1461" s="5"/>
      <c r="AD1461" s="5"/>
      <c r="AE1461" s="5"/>
      <c r="AF1461" s="6"/>
      <c r="AG1461" s="5"/>
      <c r="AH1461" s="5"/>
      <c r="AI1461" s="5"/>
      <c r="AJ1461" s="6"/>
      <c r="AK1461" s="5"/>
      <c r="AL1461" s="6"/>
      <c r="AM1461" s="5"/>
      <c r="AN1461" s="5"/>
      <c r="AO1461" s="5"/>
      <c r="AP1461" s="5" t="s">
        <v>1413</v>
      </c>
      <c r="AQ1461" s="4" t="s">
        <v>1414</v>
      </c>
      <c r="AR1461" s="5" t="s">
        <v>19</v>
      </c>
      <c r="AS1461" s="4" t="s">
        <v>1415</v>
      </c>
      <c r="AT1461" s="5" t="s">
        <v>1416</v>
      </c>
      <c r="AU1461" s="5" t="s">
        <v>41</v>
      </c>
      <c r="AV1461" s="4" t="s">
        <v>1417</v>
      </c>
      <c r="AW1461" s="5" t="s">
        <v>20</v>
      </c>
      <c r="AX1461" s="4" t="s">
        <v>2873</v>
      </c>
      <c r="AY1461" s="5" t="s">
        <v>2876</v>
      </c>
      <c r="AZ1461" s="5" t="s">
        <v>11</v>
      </c>
      <c r="BA1461" s="4" t="s">
        <v>2877</v>
      </c>
      <c r="BB1461" s="5" t="s">
        <v>2878</v>
      </c>
      <c r="BC1461" s="4" t="s">
        <v>5413</v>
      </c>
      <c r="BD1461" s="5" t="s">
        <v>5415</v>
      </c>
      <c r="BE1461" s="5" t="s">
        <v>25</v>
      </c>
      <c r="BF1461" s="5" t="s">
        <v>1333</v>
      </c>
      <c r="BG1461" s="4" t="s">
        <v>5416</v>
      </c>
      <c r="BH1461" s="5" t="s">
        <v>1343</v>
      </c>
    </row>
    <row r="1462" spans="1:60" x14ac:dyDescent="0.25">
      <c r="A1462">
        <f t="shared" si="126"/>
        <v>993612</v>
      </c>
      <c r="B1462">
        <f t="shared" si="127"/>
        <v>50101845</v>
      </c>
      <c r="C1462" t="str">
        <f t="shared" si="128"/>
        <v>CC</v>
      </c>
      <c r="D1462" t="str">
        <f t="shared" si="125"/>
        <v>REGION GRAND OUEST</v>
      </c>
      <c r="E1462" s="12" t="str">
        <f t="shared" si="129"/>
        <v>TERRAIN</v>
      </c>
      <c r="F1462" s="4" t="s">
        <v>8240</v>
      </c>
      <c r="G1462" s="4" t="s">
        <v>8241</v>
      </c>
      <c r="H1462" s="5">
        <v>2</v>
      </c>
      <c r="I1462" s="5" t="s">
        <v>6943</v>
      </c>
      <c r="J1462" s="5"/>
      <c r="K1462" s="5"/>
      <c r="L1462" s="5"/>
      <c r="M1462" s="5" t="s">
        <v>1343</v>
      </c>
      <c r="N1462" s="5"/>
      <c r="O1462" s="5"/>
      <c r="P1462" s="5"/>
      <c r="Q1462" s="5"/>
      <c r="R1462" s="5"/>
      <c r="S1462" s="5"/>
      <c r="T1462" s="5"/>
      <c r="U1462" s="6">
        <v>45566</v>
      </c>
      <c r="V1462" s="4"/>
      <c r="W1462" s="4" t="s">
        <v>1329</v>
      </c>
      <c r="X1462" s="5"/>
      <c r="Y1462" s="5"/>
      <c r="Z1462" s="5"/>
      <c r="AA1462" s="4" t="s">
        <v>4707</v>
      </c>
      <c r="AB1462" s="5"/>
      <c r="AC1462" s="5"/>
      <c r="AD1462" s="5"/>
      <c r="AE1462" s="5"/>
      <c r="AF1462" s="6"/>
      <c r="AG1462" s="5"/>
      <c r="AH1462" s="5"/>
      <c r="AI1462" s="5"/>
      <c r="AJ1462" s="6"/>
      <c r="AK1462" s="5"/>
      <c r="AL1462" s="6"/>
      <c r="AM1462" s="5"/>
      <c r="AN1462" s="5"/>
      <c r="AO1462" s="5"/>
      <c r="AP1462" s="5" t="s">
        <v>1413</v>
      </c>
      <c r="AQ1462" s="4" t="s">
        <v>1414</v>
      </c>
      <c r="AR1462" s="5" t="s">
        <v>19</v>
      </c>
      <c r="AS1462" s="4" t="s">
        <v>1415</v>
      </c>
      <c r="AT1462" s="5" t="s">
        <v>1416</v>
      </c>
      <c r="AU1462" s="5" t="s">
        <v>41</v>
      </c>
      <c r="AV1462" s="4" t="s">
        <v>1417</v>
      </c>
      <c r="AW1462" s="5" t="s">
        <v>20</v>
      </c>
      <c r="AX1462" s="4" t="s">
        <v>2061</v>
      </c>
      <c r="AY1462" s="5" t="s">
        <v>2064</v>
      </c>
      <c r="AZ1462" s="5" t="s">
        <v>11</v>
      </c>
      <c r="BA1462" s="4" t="s">
        <v>2065</v>
      </c>
      <c r="BB1462" s="5" t="s">
        <v>2066</v>
      </c>
      <c r="BC1462" s="4"/>
      <c r="BD1462" s="5"/>
      <c r="BE1462" s="5"/>
      <c r="BF1462" s="5"/>
      <c r="BG1462" s="4" t="s">
        <v>8241</v>
      </c>
      <c r="BH1462" s="5" t="s">
        <v>1343</v>
      </c>
    </row>
    <row r="1463" spans="1:60" x14ac:dyDescent="0.25">
      <c r="A1463">
        <f t="shared" si="126"/>
        <v>993611</v>
      </c>
      <c r="B1463">
        <f t="shared" si="127"/>
        <v>50101844</v>
      </c>
      <c r="C1463" t="str">
        <f t="shared" si="128"/>
        <v>CC</v>
      </c>
      <c r="D1463" t="str">
        <f t="shared" si="125"/>
        <v>REGION GRAND OUEST</v>
      </c>
      <c r="E1463" s="12" t="str">
        <f t="shared" si="129"/>
        <v>TERRAIN</v>
      </c>
      <c r="F1463" s="4" t="s">
        <v>8242</v>
      </c>
      <c r="G1463" s="4" t="s">
        <v>5230</v>
      </c>
      <c r="H1463" s="5">
        <v>2</v>
      </c>
      <c r="I1463" s="5" t="s">
        <v>6943</v>
      </c>
      <c r="J1463" s="5"/>
      <c r="K1463" s="5"/>
      <c r="L1463" s="5"/>
      <c r="M1463" s="5" t="s">
        <v>1343</v>
      </c>
      <c r="N1463" s="5"/>
      <c r="O1463" s="5"/>
      <c r="P1463" s="5"/>
      <c r="Q1463" s="5"/>
      <c r="R1463" s="5"/>
      <c r="S1463" s="5"/>
      <c r="T1463" s="5"/>
      <c r="U1463" s="6">
        <v>45566</v>
      </c>
      <c r="V1463" s="4"/>
      <c r="W1463" s="4" t="s">
        <v>1329</v>
      </c>
      <c r="X1463" s="5"/>
      <c r="Y1463" s="5"/>
      <c r="Z1463" s="5"/>
      <c r="AA1463" s="4" t="s">
        <v>2160</v>
      </c>
      <c r="AB1463" s="5"/>
      <c r="AC1463" s="5"/>
      <c r="AD1463" s="5"/>
      <c r="AE1463" s="5"/>
      <c r="AF1463" s="6"/>
      <c r="AG1463" s="5"/>
      <c r="AH1463" s="5"/>
      <c r="AI1463" s="5"/>
      <c r="AJ1463" s="6"/>
      <c r="AK1463" s="5"/>
      <c r="AL1463" s="6"/>
      <c r="AM1463" s="5"/>
      <c r="AN1463" s="5"/>
      <c r="AO1463" s="5"/>
      <c r="AP1463" s="5" t="s">
        <v>1413</v>
      </c>
      <c r="AQ1463" s="4" t="s">
        <v>1414</v>
      </c>
      <c r="AR1463" s="5" t="s">
        <v>19</v>
      </c>
      <c r="AS1463" s="4" t="s">
        <v>1415</v>
      </c>
      <c r="AT1463" s="5" t="s">
        <v>1416</v>
      </c>
      <c r="AU1463" s="5" t="s">
        <v>41</v>
      </c>
      <c r="AV1463" s="4" t="s">
        <v>1417</v>
      </c>
      <c r="AW1463" s="5" t="s">
        <v>20</v>
      </c>
      <c r="AX1463" s="4" t="s">
        <v>2061</v>
      </c>
      <c r="AY1463" s="5" t="s">
        <v>2064</v>
      </c>
      <c r="AZ1463" s="5" t="s">
        <v>11</v>
      </c>
      <c r="BA1463" s="4" t="s">
        <v>2065</v>
      </c>
      <c r="BB1463" s="5" t="s">
        <v>2066</v>
      </c>
      <c r="BC1463" s="4" t="s">
        <v>5227</v>
      </c>
      <c r="BD1463" s="5" t="s">
        <v>5229</v>
      </c>
      <c r="BE1463" s="5" t="s">
        <v>25</v>
      </c>
      <c r="BF1463" s="5" t="s">
        <v>1333</v>
      </c>
      <c r="BG1463" s="4" t="s">
        <v>5230</v>
      </c>
      <c r="BH1463" s="5" t="s">
        <v>1343</v>
      </c>
    </row>
    <row r="1464" spans="1:60" x14ac:dyDescent="0.25">
      <c r="A1464">
        <f t="shared" si="126"/>
        <v>993610</v>
      </c>
      <c r="B1464">
        <f t="shared" si="127"/>
        <v>50101843</v>
      </c>
      <c r="C1464" t="str">
        <f t="shared" si="128"/>
        <v>CC</v>
      </c>
      <c r="D1464" t="str">
        <f t="shared" si="125"/>
        <v>REGION GRAND OUEST</v>
      </c>
      <c r="E1464" s="12" t="str">
        <f t="shared" si="129"/>
        <v>TERRAIN</v>
      </c>
      <c r="F1464" s="4" t="s">
        <v>8243</v>
      </c>
      <c r="G1464" s="4" t="s">
        <v>8244</v>
      </c>
      <c r="H1464" s="5">
        <v>2</v>
      </c>
      <c r="I1464" s="5" t="s">
        <v>6943</v>
      </c>
      <c r="J1464" s="5"/>
      <c r="K1464" s="5"/>
      <c r="L1464" s="5"/>
      <c r="M1464" s="5" t="s">
        <v>1343</v>
      </c>
      <c r="N1464" s="5"/>
      <c r="O1464" s="5"/>
      <c r="P1464" s="5"/>
      <c r="Q1464" s="5"/>
      <c r="R1464" s="5"/>
      <c r="S1464" s="5"/>
      <c r="T1464" s="5"/>
      <c r="U1464" s="6">
        <v>45566</v>
      </c>
      <c r="V1464" s="4"/>
      <c r="W1464" s="4" t="s">
        <v>1329</v>
      </c>
      <c r="X1464" s="5"/>
      <c r="Y1464" s="5"/>
      <c r="Z1464" s="5"/>
      <c r="AA1464" s="4" t="s">
        <v>6835</v>
      </c>
      <c r="AB1464" s="5"/>
      <c r="AC1464" s="5"/>
      <c r="AD1464" s="5"/>
      <c r="AE1464" s="5"/>
      <c r="AF1464" s="6"/>
      <c r="AG1464" s="5"/>
      <c r="AH1464" s="5"/>
      <c r="AI1464" s="5"/>
      <c r="AJ1464" s="6"/>
      <c r="AK1464" s="5"/>
      <c r="AL1464" s="6"/>
      <c r="AM1464" s="5"/>
      <c r="AN1464" s="5"/>
      <c r="AO1464" s="5"/>
      <c r="AP1464" s="5" t="s">
        <v>1413</v>
      </c>
      <c r="AQ1464" s="4" t="s">
        <v>1414</v>
      </c>
      <c r="AR1464" s="5" t="s">
        <v>19</v>
      </c>
      <c r="AS1464" s="4" t="s">
        <v>1415</v>
      </c>
      <c r="AT1464" s="5" t="s">
        <v>1416</v>
      </c>
      <c r="AU1464" s="5" t="s">
        <v>41</v>
      </c>
      <c r="AV1464" s="4" t="s">
        <v>1417</v>
      </c>
      <c r="AW1464" s="5" t="s">
        <v>20</v>
      </c>
      <c r="AX1464" s="4" t="s">
        <v>2873</v>
      </c>
      <c r="AY1464" s="5" t="s">
        <v>2876</v>
      </c>
      <c r="AZ1464" s="5" t="s">
        <v>11</v>
      </c>
      <c r="BA1464" s="4" t="s">
        <v>2877</v>
      </c>
      <c r="BB1464" s="5" t="s">
        <v>2878</v>
      </c>
      <c r="BC1464" s="4"/>
      <c r="BD1464" s="5"/>
      <c r="BE1464" s="5"/>
      <c r="BF1464" s="5"/>
      <c r="BG1464" s="4" t="s">
        <v>8244</v>
      </c>
      <c r="BH1464" s="5" t="s">
        <v>1343</v>
      </c>
    </row>
    <row r="1465" spans="1:60" x14ac:dyDescent="0.25">
      <c r="A1465">
        <f t="shared" si="126"/>
        <v>993609</v>
      </c>
      <c r="B1465">
        <f t="shared" si="127"/>
        <v>50101842</v>
      </c>
      <c r="C1465" t="str">
        <f t="shared" si="128"/>
        <v>CC</v>
      </c>
      <c r="D1465" t="str">
        <f t="shared" si="125"/>
        <v>REGION GRAND OUEST</v>
      </c>
      <c r="E1465" s="12" t="str">
        <f t="shared" si="129"/>
        <v>TERRAIN</v>
      </c>
      <c r="F1465" s="4" t="s">
        <v>8245</v>
      </c>
      <c r="G1465" s="4" t="s">
        <v>3952</v>
      </c>
      <c r="H1465" s="5">
        <v>2</v>
      </c>
      <c r="I1465" s="5" t="s">
        <v>6943</v>
      </c>
      <c r="J1465" s="5"/>
      <c r="K1465" s="5"/>
      <c r="L1465" s="5"/>
      <c r="M1465" s="5" t="s">
        <v>1343</v>
      </c>
      <c r="N1465" s="5"/>
      <c r="O1465" s="6"/>
      <c r="P1465" s="5"/>
      <c r="Q1465" s="5"/>
      <c r="R1465" s="5"/>
      <c r="S1465" s="5"/>
      <c r="T1465" s="5"/>
      <c r="U1465" s="6">
        <v>45566</v>
      </c>
      <c r="V1465" s="4"/>
      <c r="W1465" s="4" t="s">
        <v>1329</v>
      </c>
      <c r="X1465" s="5"/>
      <c r="Y1465" s="5"/>
      <c r="Z1465" s="5"/>
      <c r="AA1465" s="4" t="s">
        <v>3949</v>
      </c>
      <c r="AB1465" s="5"/>
      <c r="AC1465" s="5"/>
      <c r="AD1465" s="5"/>
      <c r="AE1465" s="5"/>
      <c r="AF1465" s="6"/>
      <c r="AG1465" s="5"/>
      <c r="AH1465" s="5"/>
      <c r="AI1465" s="5"/>
      <c r="AJ1465" s="6"/>
      <c r="AK1465" s="5"/>
      <c r="AL1465" s="6"/>
      <c r="AM1465" s="5"/>
      <c r="AN1465" s="5"/>
      <c r="AO1465" s="5"/>
      <c r="AP1465" s="5" t="s">
        <v>1413</v>
      </c>
      <c r="AQ1465" s="4" t="s">
        <v>1414</v>
      </c>
      <c r="AR1465" s="5" t="s">
        <v>19</v>
      </c>
      <c r="AS1465" s="4" t="s">
        <v>1415</v>
      </c>
      <c r="AT1465" s="5" t="s">
        <v>1416</v>
      </c>
      <c r="AU1465" s="5" t="s">
        <v>41</v>
      </c>
      <c r="AV1465" s="4" t="s">
        <v>1417</v>
      </c>
      <c r="AW1465" s="5" t="s">
        <v>20</v>
      </c>
      <c r="AX1465" s="4" t="s">
        <v>2061</v>
      </c>
      <c r="AY1465" s="5" t="s">
        <v>2064</v>
      </c>
      <c r="AZ1465" s="5" t="s">
        <v>11</v>
      </c>
      <c r="BA1465" s="4" t="s">
        <v>2065</v>
      </c>
      <c r="BB1465" s="5" t="s">
        <v>2066</v>
      </c>
      <c r="BC1465" s="4" t="s">
        <v>3947</v>
      </c>
      <c r="BD1465" s="5" t="s">
        <v>3951</v>
      </c>
      <c r="BE1465" s="5" t="s">
        <v>25</v>
      </c>
      <c r="BF1465" s="5" t="s">
        <v>1333</v>
      </c>
      <c r="BG1465" s="4" t="s">
        <v>3952</v>
      </c>
      <c r="BH1465" s="5" t="s">
        <v>1343</v>
      </c>
    </row>
    <row r="1466" spans="1:60" x14ac:dyDescent="0.25">
      <c r="A1466">
        <f t="shared" si="126"/>
        <v>993608</v>
      </c>
      <c r="B1466">
        <f t="shared" si="127"/>
        <v>50101841</v>
      </c>
      <c r="C1466" t="str">
        <f t="shared" si="128"/>
        <v>CC</v>
      </c>
      <c r="D1466" t="str">
        <f t="shared" si="125"/>
        <v>REGION GRAND OUEST</v>
      </c>
      <c r="E1466" s="12" t="str">
        <f t="shared" si="129"/>
        <v>TERRAIN</v>
      </c>
      <c r="F1466" s="4" t="s">
        <v>8246</v>
      </c>
      <c r="G1466" s="4" t="s">
        <v>8247</v>
      </c>
      <c r="H1466" s="5">
        <v>2</v>
      </c>
      <c r="I1466" s="5" t="s">
        <v>6943</v>
      </c>
      <c r="J1466" s="5"/>
      <c r="K1466" s="5"/>
      <c r="L1466" s="5"/>
      <c r="M1466" s="5" t="s">
        <v>1343</v>
      </c>
      <c r="N1466" s="5"/>
      <c r="O1466" s="5"/>
      <c r="P1466" s="5"/>
      <c r="Q1466" s="5"/>
      <c r="R1466" s="5"/>
      <c r="S1466" s="5"/>
      <c r="T1466" s="5"/>
      <c r="U1466" s="6">
        <v>45627</v>
      </c>
      <c r="V1466" s="4"/>
      <c r="W1466" s="4" t="s">
        <v>1329</v>
      </c>
      <c r="X1466" s="5"/>
      <c r="Y1466" s="5"/>
      <c r="Z1466" s="5"/>
      <c r="AA1466" s="4" t="s">
        <v>8248</v>
      </c>
      <c r="AB1466" s="5"/>
      <c r="AC1466" s="5"/>
      <c r="AD1466" s="5"/>
      <c r="AE1466" s="5"/>
      <c r="AF1466" s="6"/>
      <c r="AG1466" s="5"/>
      <c r="AH1466" s="5"/>
      <c r="AI1466" s="5"/>
      <c r="AJ1466" s="6"/>
      <c r="AK1466" s="5"/>
      <c r="AL1466" s="6"/>
      <c r="AM1466" s="5"/>
      <c r="AN1466" s="5"/>
      <c r="AO1466" s="5"/>
      <c r="AP1466" s="5" t="s">
        <v>1413</v>
      </c>
      <c r="AQ1466" s="4" t="s">
        <v>1414</v>
      </c>
      <c r="AR1466" s="5" t="s">
        <v>19</v>
      </c>
      <c r="AS1466" s="4" t="s">
        <v>1415</v>
      </c>
      <c r="AT1466" s="5" t="s">
        <v>1416</v>
      </c>
      <c r="AU1466" s="5" t="s">
        <v>41</v>
      </c>
      <c r="AV1466" s="4" t="s">
        <v>1417</v>
      </c>
      <c r="AW1466" s="5" t="s">
        <v>20</v>
      </c>
      <c r="AX1466" s="4" t="s">
        <v>2061</v>
      </c>
      <c r="AY1466" s="5" t="s">
        <v>2064</v>
      </c>
      <c r="AZ1466" s="5" t="s">
        <v>11</v>
      </c>
      <c r="BA1466" s="4" t="s">
        <v>2065</v>
      </c>
      <c r="BB1466" s="5" t="s">
        <v>2066</v>
      </c>
      <c r="BC1466" s="4"/>
      <c r="BD1466" s="5"/>
      <c r="BE1466" s="5"/>
      <c r="BF1466" s="5"/>
      <c r="BG1466" s="4" t="s">
        <v>8247</v>
      </c>
      <c r="BH1466" s="5" t="s">
        <v>1343</v>
      </c>
    </row>
    <row r="1467" spans="1:60" x14ac:dyDescent="0.25">
      <c r="A1467">
        <f t="shared" si="126"/>
        <v>993607</v>
      </c>
      <c r="B1467">
        <f t="shared" si="127"/>
        <v>50101840</v>
      </c>
      <c r="C1467" t="str">
        <f t="shared" si="128"/>
        <v>CC</v>
      </c>
      <c r="D1467" t="str">
        <f t="shared" si="125"/>
        <v>REGION GRAND OUEST</v>
      </c>
      <c r="E1467" s="12" t="str">
        <f t="shared" si="129"/>
        <v>TERRAIN</v>
      </c>
      <c r="F1467" s="4" t="s">
        <v>8249</v>
      </c>
      <c r="G1467" s="4" t="s">
        <v>8250</v>
      </c>
      <c r="H1467" s="5">
        <v>2</v>
      </c>
      <c r="I1467" s="5" t="s">
        <v>6943</v>
      </c>
      <c r="J1467" s="5"/>
      <c r="K1467" s="5"/>
      <c r="L1467" s="5"/>
      <c r="M1467" s="5" t="s">
        <v>1343</v>
      </c>
      <c r="N1467" s="5"/>
      <c r="O1467" s="6"/>
      <c r="P1467" s="5"/>
      <c r="Q1467" s="5"/>
      <c r="R1467" s="5"/>
      <c r="S1467" s="5"/>
      <c r="T1467" s="5"/>
      <c r="U1467" s="6">
        <v>45627</v>
      </c>
      <c r="V1467" s="4"/>
      <c r="W1467" s="4" t="s">
        <v>1329</v>
      </c>
      <c r="X1467" s="5"/>
      <c r="Y1467" s="5"/>
      <c r="Z1467" s="5"/>
      <c r="AA1467" s="4" t="s">
        <v>8251</v>
      </c>
      <c r="AB1467" s="5"/>
      <c r="AC1467" s="5"/>
      <c r="AD1467" s="5"/>
      <c r="AE1467" s="5"/>
      <c r="AF1467" s="6"/>
      <c r="AG1467" s="5"/>
      <c r="AH1467" s="5"/>
      <c r="AI1467" s="5"/>
      <c r="AJ1467" s="6"/>
      <c r="AK1467" s="5"/>
      <c r="AL1467" s="6"/>
      <c r="AM1467" s="5"/>
      <c r="AN1467" s="5"/>
      <c r="AO1467" s="5"/>
      <c r="AP1467" s="5" t="s">
        <v>1413</v>
      </c>
      <c r="AQ1467" s="4" t="s">
        <v>1414</v>
      </c>
      <c r="AR1467" s="5" t="s">
        <v>19</v>
      </c>
      <c r="AS1467" s="4" t="s">
        <v>1415</v>
      </c>
      <c r="AT1467" s="5" t="s">
        <v>1416</v>
      </c>
      <c r="AU1467" s="5" t="s">
        <v>41</v>
      </c>
      <c r="AV1467" s="4" t="s">
        <v>1417</v>
      </c>
      <c r="AW1467" s="5" t="s">
        <v>20</v>
      </c>
      <c r="AX1467" s="4" t="s">
        <v>2061</v>
      </c>
      <c r="AY1467" s="5" t="s">
        <v>2064</v>
      </c>
      <c r="AZ1467" s="5" t="s">
        <v>11</v>
      </c>
      <c r="BA1467" s="4" t="s">
        <v>2065</v>
      </c>
      <c r="BB1467" s="5" t="s">
        <v>2066</v>
      </c>
      <c r="BC1467" s="4"/>
      <c r="BD1467" s="5"/>
      <c r="BE1467" s="5"/>
      <c r="BF1467" s="5"/>
      <c r="BG1467" s="4" t="s">
        <v>8250</v>
      </c>
      <c r="BH1467" s="5" t="s">
        <v>1343</v>
      </c>
    </row>
    <row r="1468" spans="1:60" x14ac:dyDescent="0.25">
      <c r="A1468">
        <f t="shared" si="126"/>
        <v>993606</v>
      </c>
      <c r="B1468">
        <f t="shared" si="127"/>
        <v>50101839</v>
      </c>
      <c r="C1468" t="str">
        <f t="shared" si="128"/>
        <v>CC</v>
      </c>
      <c r="D1468" t="str">
        <f t="shared" si="125"/>
        <v>REGION GRAND OUEST</v>
      </c>
      <c r="E1468" s="12" t="str">
        <f t="shared" si="129"/>
        <v>TERRAIN</v>
      </c>
      <c r="F1468" s="4" t="s">
        <v>8252</v>
      </c>
      <c r="G1468" s="4" t="s">
        <v>8253</v>
      </c>
      <c r="H1468" s="5">
        <v>2</v>
      </c>
      <c r="I1468" s="5" t="s">
        <v>6943</v>
      </c>
      <c r="J1468" s="5"/>
      <c r="K1468" s="5"/>
      <c r="L1468" s="5"/>
      <c r="M1468" s="5" t="s">
        <v>1343</v>
      </c>
      <c r="N1468" s="5"/>
      <c r="O1468" s="5"/>
      <c r="P1468" s="5"/>
      <c r="Q1468" s="5"/>
      <c r="R1468" s="5"/>
      <c r="S1468" s="5"/>
      <c r="T1468" s="5"/>
      <c r="U1468" s="6">
        <v>45627</v>
      </c>
      <c r="V1468" s="4"/>
      <c r="W1468" s="4" t="s">
        <v>1329</v>
      </c>
      <c r="X1468" s="5"/>
      <c r="Y1468" s="5"/>
      <c r="Z1468" s="5"/>
      <c r="AA1468" s="4" t="s">
        <v>4970</v>
      </c>
      <c r="AB1468" s="5"/>
      <c r="AC1468" s="5"/>
      <c r="AD1468" s="5"/>
      <c r="AE1468" s="5"/>
      <c r="AF1468" s="6"/>
      <c r="AG1468" s="5"/>
      <c r="AH1468" s="5"/>
      <c r="AI1468" s="5"/>
      <c r="AJ1468" s="6"/>
      <c r="AK1468" s="5"/>
      <c r="AL1468" s="6"/>
      <c r="AM1468" s="5"/>
      <c r="AN1468" s="5"/>
      <c r="AO1468" s="5"/>
      <c r="AP1468" s="5" t="s">
        <v>1413</v>
      </c>
      <c r="AQ1468" s="4" t="s">
        <v>1414</v>
      </c>
      <c r="AR1468" s="5" t="s">
        <v>19</v>
      </c>
      <c r="AS1468" s="4" t="s">
        <v>1415</v>
      </c>
      <c r="AT1468" s="5" t="s">
        <v>1416</v>
      </c>
      <c r="AU1468" s="5" t="s">
        <v>41</v>
      </c>
      <c r="AV1468" s="4" t="s">
        <v>1417</v>
      </c>
      <c r="AW1468" s="5" t="s">
        <v>20</v>
      </c>
      <c r="AX1468" s="4" t="s">
        <v>2061</v>
      </c>
      <c r="AY1468" s="5" t="s">
        <v>2064</v>
      </c>
      <c r="AZ1468" s="5" t="s">
        <v>11</v>
      </c>
      <c r="BA1468" s="4" t="s">
        <v>2065</v>
      </c>
      <c r="BB1468" s="5" t="s">
        <v>2066</v>
      </c>
      <c r="BC1468" s="4"/>
      <c r="BD1468" s="5"/>
      <c r="BE1468" s="5"/>
      <c r="BF1468" s="5"/>
      <c r="BG1468" s="4" t="s">
        <v>8253</v>
      </c>
      <c r="BH1468" s="5" t="s">
        <v>1343</v>
      </c>
    </row>
    <row r="1469" spans="1:60" x14ac:dyDescent="0.25">
      <c r="A1469">
        <f t="shared" si="126"/>
        <v>993605</v>
      </c>
      <c r="B1469">
        <f t="shared" si="127"/>
        <v>50101838</v>
      </c>
      <c r="C1469" t="str">
        <f t="shared" si="128"/>
        <v>CC</v>
      </c>
      <c r="D1469" t="str">
        <f t="shared" si="125"/>
        <v>REGION GRAND OUEST</v>
      </c>
      <c r="E1469" s="12" t="str">
        <f t="shared" si="129"/>
        <v>TERRAIN</v>
      </c>
      <c r="F1469" s="4" t="s">
        <v>8254</v>
      </c>
      <c r="G1469" s="4" t="s">
        <v>8255</v>
      </c>
      <c r="H1469" s="5">
        <v>2</v>
      </c>
      <c r="I1469" s="5" t="s">
        <v>6943</v>
      </c>
      <c r="J1469" s="5"/>
      <c r="K1469" s="5"/>
      <c r="L1469" s="5"/>
      <c r="M1469" s="5" t="s">
        <v>1343</v>
      </c>
      <c r="N1469" s="5"/>
      <c r="O1469" s="5"/>
      <c r="P1469" s="5"/>
      <c r="Q1469" s="5"/>
      <c r="R1469" s="5"/>
      <c r="S1469" s="5"/>
      <c r="T1469" s="5"/>
      <c r="U1469" s="6">
        <v>45566</v>
      </c>
      <c r="V1469" s="5"/>
      <c r="W1469" s="4" t="s">
        <v>1329</v>
      </c>
      <c r="X1469" s="5"/>
      <c r="Y1469" s="5"/>
      <c r="Z1469" s="5"/>
      <c r="AA1469" s="5" t="s">
        <v>6412</v>
      </c>
      <c r="AB1469" s="5"/>
      <c r="AC1469" s="5"/>
      <c r="AD1469" s="5"/>
      <c r="AE1469" s="5"/>
      <c r="AF1469" s="5"/>
      <c r="AG1469" s="5"/>
      <c r="AH1469" s="5"/>
      <c r="AI1469" s="5"/>
      <c r="AJ1469" s="5"/>
      <c r="AK1469" s="5"/>
      <c r="AL1469" s="5"/>
      <c r="AM1469" s="5"/>
      <c r="AN1469" s="5"/>
      <c r="AO1469" s="5"/>
      <c r="AP1469" s="5" t="s">
        <v>1413</v>
      </c>
      <c r="AQ1469" s="4" t="s">
        <v>1414</v>
      </c>
      <c r="AR1469" s="5" t="s">
        <v>19</v>
      </c>
      <c r="AS1469" s="4" t="s">
        <v>1415</v>
      </c>
      <c r="AT1469" s="5" t="s">
        <v>1416</v>
      </c>
      <c r="AU1469" s="5" t="s">
        <v>41</v>
      </c>
      <c r="AV1469" s="4" t="s">
        <v>1417</v>
      </c>
      <c r="AW1469" s="5" t="s">
        <v>20</v>
      </c>
      <c r="AX1469" s="4" t="s">
        <v>2873</v>
      </c>
      <c r="AY1469" s="5" t="s">
        <v>2876</v>
      </c>
      <c r="AZ1469" s="5" t="s">
        <v>11</v>
      </c>
      <c r="BA1469" s="4" t="s">
        <v>2877</v>
      </c>
      <c r="BB1469" s="5" t="s">
        <v>2878</v>
      </c>
      <c r="BC1469" s="5"/>
      <c r="BD1469" s="5"/>
      <c r="BE1469" s="5"/>
      <c r="BF1469" s="5"/>
      <c r="BG1469" s="5" t="s">
        <v>8255</v>
      </c>
      <c r="BH1469" s="5" t="s">
        <v>1343</v>
      </c>
    </row>
    <row r="1470" spans="1:60" x14ac:dyDescent="0.25">
      <c r="A1470">
        <f t="shared" si="126"/>
        <v>993604</v>
      </c>
      <c r="B1470">
        <f t="shared" si="127"/>
        <v>50101837</v>
      </c>
      <c r="C1470" t="str">
        <f t="shared" si="128"/>
        <v>CC</v>
      </c>
      <c r="D1470" t="str">
        <f t="shared" si="125"/>
        <v>REGION GRAND OUEST</v>
      </c>
      <c r="E1470" s="12" t="str">
        <f t="shared" si="129"/>
        <v>TERRAIN</v>
      </c>
      <c r="F1470" s="4" t="s">
        <v>8256</v>
      </c>
      <c r="G1470" s="4" t="s">
        <v>8257</v>
      </c>
      <c r="H1470" s="5">
        <v>2</v>
      </c>
      <c r="I1470" s="5" t="s">
        <v>6943</v>
      </c>
      <c r="J1470" s="5"/>
      <c r="K1470" s="5"/>
      <c r="L1470" s="5"/>
      <c r="M1470" s="5" t="s">
        <v>1343</v>
      </c>
      <c r="N1470" s="5"/>
      <c r="O1470" s="6"/>
      <c r="P1470" s="5"/>
      <c r="Q1470" s="5"/>
      <c r="R1470" s="5"/>
      <c r="S1470" s="5"/>
      <c r="T1470" s="5"/>
      <c r="U1470" s="6">
        <v>45566</v>
      </c>
      <c r="V1470" s="4"/>
      <c r="W1470" s="4" t="s">
        <v>1329</v>
      </c>
      <c r="X1470" s="5"/>
      <c r="Y1470" s="5"/>
      <c r="Z1470" s="5"/>
      <c r="AA1470" s="5" t="s">
        <v>8258</v>
      </c>
      <c r="AB1470" s="5"/>
      <c r="AC1470" s="5"/>
      <c r="AD1470" s="5"/>
      <c r="AE1470" s="5"/>
      <c r="AF1470" s="6"/>
      <c r="AG1470" s="5"/>
      <c r="AH1470" s="5"/>
      <c r="AI1470" s="5"/>
      <c r="AJ1470" s="6"/>
      <c r="AK1470" s="5"/>
      <c r="AL1470" s="6"/>
      <c r="AM1470" s="5"/>
      <c r="AN1470" s="5"/>
      <c r="AO1470" s="5"/>
      <c r="AP1470" s="5" t="s">
        <v>1413</v>
      </c>
      <c r="AQ1470" s="4" t="s">
        <v>1414</v>
      </c>
      <c r="AR1470" s="5" t="s">
        <v>19</v>
      </c>
      <c r="AS1470" s="4" t="s">
        <v>1415</v>
      </c>
      <c r="AT1470" s="5" t="s">
        <v>1416</v>
      </c>
      <c r="AU1470" s="5" t="s">
        <v>41</v>
      </c>
      <c r="AV1470" s="4" t="s">
        <v>1417</v>
      </c>
      <c r="AW1470" s="5" t="s">
        <v>20</v>
      </c>
      <c r="AX1470" s="4" t="s">
        <v>2873</v>
      </c>
      <c r="AY1470" s="5" t="s">
        <v>2876</v>
      </c>
      <c r="AZ1470" s="5" t="s">
        <v>11</v>
      </c>
      <c r="BA1470" s="4" t="s">
        <v>2877</v>
      </c>
      <c r="BB1470" s="5" t="s">
        <v>2878</v>
      </c>
      <c r="BC1470" s="5"/>
      <c r="BD1470" s="5"/>
      <c r="BE1470" s="5"/>
      <c r="BF1470" s="5"/>
      <c r="BG1470" s="5" t="s">
        <v>8257</v>
      </c>
      <c r="BH1470" s="5" t="s">
        <v>1343</v>
      </c>
    </row>
    <row r="1471" spans="1:60" x14ac:dyDescent="0.25">
      <c r="A1471">
        <f t="shared" si="126"/>
        <v>993603</v>
      </c>
      <c r="B1471">
        <f t="shared" si="127"/>
        <v>50101836</v>
      </c>
      <c r="C1471" t="str">
        <f t="shared" si="128"/>
        <v>CC</v>
      </c>
      <c r="D1471" t="str">
        <f t="shared" si="125"/>
        <v>REGION GRAND OUEST</v>
      </c>
      <c r="E1471" s="12" t="str">
        <f t="shared" si="129"/>
        <v>TERRAIN</v>
      </c>
      <c r="F1471" s="4" t="s">
        <v>8259</v>
      </c>
      <c r="G1471" s="4" t="s">
        <v>8260</v>
      </c>
      <c r="H1471" s="5">
        <v>2</v>
      </c>
      <c r="I1471" s="5" t="s">
        <v>6943</v>
      </c>
      <c r="J1471" s="5"/>
      <c r="K1471" s="5"/>
      <c r="L1471" s="5"/>
      <c r="M1471" s="5" t="s">
        <v>1343</v>
      </c>
      <c r="N1471" s="5"/>
      <c r="O1471" s="5"/>
      <c r="P1471" s="5"/>
      <c r="Q1471" s="5"/>
      <c r="R1471" s="5"/>
      <c r="S1471" s="5"/>
      <c r="T1471" s="5"/>
      <c r="U1471" s="6">
        <v>45627</v>
      </c>
      <c r="V1471" s="5"/>
      <c r="W1471" s="4" t="s">
        <v>1329</v>
      </c>
      <c r="X1471" s="5"/>
      <c r="Y1471" s="5"/>
      <c r="Z1471" s="5"/>
      <c r="AA1471" s="4" t="s">
        <v>3118</v>
      </c>
      <c r="AB1471" s="5"/>
      <c r="AC1471" s="5"/>
      <c r="AD1471" s="5"/>
      <c r="AE1471" s="5"/>
      <c r="AF1471" s="5"/>
      <c r="AG1471" s="5"/>
      <c r="AH1471" s="5"/>
      <c r="AI1471" s="5"/>
      <c r="AJ1471" s="5"/>
      <c r="AK1471" s="5"/>
      <c r="AL1471" s="5"/>
      <c r="AM1471" s="5"/>
      <c r="AN1471" s="5"/>
      <c r="AO1471" s="5"/>
      <c r="AP1471" s="5" t="s">
        <v>1413</v>
      </c>
      <c r="AQ1471" s="4" t="s">
        <v>1414</v>
      </c>
      <c r="AR1471" s="5" t="s">
        <v>19</v>
      </c>
      <c r="AS1471" s="4" t="s">
        <v>1415</v>
      </c>
      <c r="AT1471" s="5" t="s">
        <v>1416</v>
      </c>
      <c r="AU1471" s="5" t="s">
        <v>41</v>
      </c>
      <c r="AV1471" s="4" t="s">
        <v>1417</v>
      </c>
      <c r="AW1471" s="5" t="s">
        <v>20</v>
      </c>
      <c r="AX1471" s="4" t="s">
        <v>2061</v>
      </c>
      <c r="AY1471" s="5" t="s">
        <v>2064</v>
      </c>
      <c r="AZ1471" s="5" t="s">
        <v>11</v>
      </c>
      <c r="BA1471" s="4" t="s">
        <v>2065</v>
      </c>
      <c r="BB1471" s="5" t="s">
        <v>2066</v>
      </c>
      <c r="BC1471" s="5"/>
      <c r="BD1471" s="5"/>
      <c r="BE1471" s="5"/>
      <c r="BF1471" s="5"/>
      <c r="BG1471" s="4" t="s">
        <v>8260</v>
      </c>
      <c r="BH1471" s="5" t="s">
        <v>1343</v>
      </c>
    </row>
    <row r="1472" spans="1:60" x14ac:dyDescent="0.25">
      <c r="A1472">
        <f t="shared" si="126"/>
        <v>993601</v>
      </c>
      <c r="B1472">
        <f t="shared" si="127"/>
        <v>50101834</v>
      </c>
      <c r="C1472" t="str">
        <f t="shared" si="128"/>
        <v>CC</v>
      </c>
      <c r="D1472" t="str">
        <f t="shared" si="125"/>
        <v>REGION GRAND OUEST</v>
      </c>
      <c r="E1472" s="12" t="str">
        <f t="shared" si="129"/>
        <v>TERRAIN</v>
      </c>
      <c r="F1472" s="4" t="s">
        <v>8261</v>
      </c>
      <c r="G1472" s="4" t="s">
        <v>3775</v>
      </c>
      <c r="H1472" s="5">
        <v>2</v>
      </c>
      <c r="I1472" s="5" t="s">
        <v>6943</v>
      </c>
      <c r="J1472" s="5"/>
      <c r="K1472" s="5"/>
      <c r="L1472" s="5"/>
      <c r="M1472" s="5" t="s">
        <v>1343</v>
      </c>
      <c r="N1472" s="5"/>
      <c r="O1472" s="5"/>
      <c r="P1472" s="5"/>
      <c r="Q1472" s="5"/>
      <c r="R1472" s="5"/>
      <c r="S1472" s="5"/>
      <c r="T1472" s="5"/>
      <c r="U1472" s="6">
        <v>45566</v>
      </c>
      <c r="V1472" s="5"/>
      <c r="W1472" s="4" t="s">
        <v>1329</v>
      </c>
      <c r="X1472" s="5"/>
      <c r="Y1472" s="5"/>
      <c r="Z1472" s="5"/>
      <c r="AA1472" s="4" t="s">
        <v>3772</v>
      </c>
      <c r="AB1472" s="5"/>
      <c r="AC1472" s="5"/>
      <c r="AD1472" s="5"/>
      <c r="AE1472" s="5"/>
      <c r="AF1472" s="5"/>
      <c r="AG1472" s="5"/>
      <c r="AH1472" s="5"/>
      <c r="AI1472" s="5"/>
      <c r="AJ1472" s="5"/>
      <c r="AK1472" s="5"/>
      <c r="AL1472" s="5"/>
      <c r="AM1472" s="5"/>
      <c r="AN1472" s="5"/>
      <c r="AO1472" s="5"/>
      <c r="AP1472" s="5" t="s">
        <v>1413</v>
      </c>
      <c r="AQ1472" s="4" t="s">
        <v>1414</v>
      </c>
      <c r="AR1472" s="5" t="s">
        <v>19</v>
      </c>
      <c r="AS1472" s="4" t="s">
        <v>1415</v>
      </c>
      <c r="AT1472" s="5" t="s">
        <v>1416</v>
      </c>
      <c r="AU1472" s="5" t="s">
        <v>41</v>
      </c>
      <c r="AV1472" s="4" t="s">
        <v>1417</v>
      </c>
      <c r="AW1472" s="5" t="s">
        <v>20</v>
      </c>
      <c r="AX1472" s="4" t="s">
        <v>2061</v>
      </c>
      <c r="AY1472" s="5" t="s">
        <v>2064</v>
      </c>
      <c r="AZ1472" s="5" t="s">
        <v>11</v>
      </c>
      <c r="BA1472" s="4" t="s">
        <v>2065</v>
      </c>
      <c r="BB1472" s="5" t="s">
        <v>2066</v>
      </c>
      <c r="BC1472" s="5" t="s">
        <v>3771</v>
      </c>
      <c r="BD1472" s="5" t="s">
        <v>3774</v>
      </c>
      <c r="BE1472" s="5" t="s">
        <v>25</v>
      </c>
      <c r="BF1472" s="5" t="s">
        <v>1333</v>
      </c>
      <c r="BG1472" s="4" t="s">
        <v>3775</v>
      </c>
      <c r="BH1472" s="5" t="s">
        <v>1343</v>
      </c>
    </row>
    <row r="1473" spans="1:60" x14ac:dyDescent="0.25">
      <c r="A1473">
        <f t="shared" si="126"/>
        <v>993600</v>
      </c>
      <c r="B1473">
        <f t="shared" si="127"/>
        <v>50101833</v>
      </c>
      <c r="C1473" t="str">
        <f t="shared" si="128"/>
        <v>CC</v>
      </c>
      <c r="D1473" t="str">
        <f t="shared" si="125"/>
        <v>REGION GRAND OUEST</v>
      </c>
      <c r="E1473" s="12" t="str">
        <f t="shared" si="129"/>
        <v>TERRAIN</v>
      </c>
      <c r="F1473" s="4" t="s">
        <v>8262</v>
      </c>
      <c r="G1473" s="4" t="s">
        <v>8263</v>
      </c>
      <c r="H1473" s="5">
        <v>2</v>
      </c>
      <c r="I1473" s="5" t="s">
        <v>6943</v>
      </c>
      <c r="J1473" s="5"/>
      <c r="K1473" s="5"/>
      <c r="L1473" s="5"/>
      <c r="M1473" s="5" t="s">
        <v>1343</v>
      </c>
      <c r="N1473" s="5"/>
      <c r="O1473" s="5"/>
      <c r="P1473" s="5"/>
      <c r="Q1473" s="5"/>
      <c r="R1473" s="5"/>
      <c r="S1473" s="5"/>
      <c r="T1473" s="5"/>
      <c r="U1473" s="6">
        <v>45597</v>
      </c>
      <c r="V1473" s="5"/>
      <c r="W1473" s="4" t="s">
        <v>1329</v>
      </c>
      <c r="X1473" s="5"/>
      <c r="Y1473" s="5"/>
      <c r="Z1473" s="5"/>
      <c r="AA1473" s="4" t="s">
        <v>6533</v>
      </c>
      <c r="AB1473" s="5"/>
      <c r="AC1473" s="5"/>
      <c r="AD1473" s="5"/>
      <c r="AE1473" s="5"/>
      <c r="AF1473" s="5"/>
      <c r="AG1473" s="5"/>
      <c r="AH1473" s="5"/>
      <c r="AI1473" s="5"/>
      <c r="AJ1473" s="5"/>
      <c r="AK1473" s="5"/>
      <c r="AL1473" s="5"/>
      <c r="AM1473" s="5"/>
      <c r="AN1473" s="5"/>
      <c r="AO1473" s="5"/>
      <c r="AP1473" s="5" t="s">
        <v>1413</v>
      </c>
      <c r="AQ1473" s="4" t="s">
        <v>1414</v>
      </c>
      <c r="AR1473" s="5" t="s">
        <v>19</v>
      </c>
      <c r="AS1473" s="4" t="s">
        <v>2225</v>
      </c>
      <c r="AT1473" s="5" t="s">
        <v>2226</v>
      </c>
      <c r="AU1473" s="5" t="s">
        <v>41</v>
      </c>
      <c r="AV1473" s="4" t="s">
        <v>2227</v>
      </c>
      <c r="AW1473" s="5" t="s">
        <v>89</v>
      </c>
      <c r="AX1473" s="4" t="s">
        <v>3900</v>
      </c>
      <c r="AY1473" s="5" t="s">
        <v>3901</v>
      </c>
      <c r="AZ1473" s="5" t="s">
        <v>11</v>
      </c>
      <c r="BA1473" s="4" t="s">
        <v>3902</v>
      </c>
      <c r="BB1473" s="5" t="s">
        <v>3903</v>
      </c>
      <c r="BC1473" s="4"/>
      <c r="BD1473" s="5"/>
      <c r="BE1473" s="5"/>
      <c r="BF1473" s="5"/>
      <c r="BG1473" s="4" t="s">
        <v>8263</v>
      </c>
      <c r="BH1473" s="5" t="s">
        <v>1343</v>
      </c>
    </row>
    <row r="1474" spans="1:60" x14ac:dyDescent="0.25">
      <c r="A1474">
        <f t="shared" si="126"/>
        <v>993599</v>
      </c>
      <c r="B1474">
        <f t="shared" si="127"/>
        <v>50101832</v>
      </c>
      <c r="C1474" t="str">
        <f t="shared" si="128"/>
        <v>CC</v>
      </c>
      <c r="D1474" t="str">
        <f t="shared" si="125"/>
        <v>REGION GRAND OUEST</v>
      </c>
      <c r="E1474" s="12" t="str">
        <f t="shared" si="129"/>
        <v>TERRAIN</v>
      </c>
      <c r="F1474" s="4" t="s">
        <v>8264</v>
      </c>
      <c r="G1474" s="4" t="s">
        <v>5723</v>
      </c>
      <c r="H1474" s="5">
        <v>2</v>
      </c>
      <c r="I1474" s="5" t="s">
        <v>6943</v>
      </c>
      <c r="J1474" s="5"/>
      <c r="K1474" s="5"/>
      <c r="L1474" s="5"/>
      <c r="M1474" s="5" t="s">
        <v>1343</v>
      </c>
      <c r="N1474" s="5"/>
      <c r="O1474" s="5"/>
      <c r="P1474" s="5"/>
      <c r="Q1474" s="5"/>
      <c r="R1474" s="5"/>
      <c r="S1474" s="5"/>
      <c r="T1474" s="5"/>
      <c r="U1474" s="6">
        <v>45597</v>
      </c>
      <c r="V1474" s="5"/>
      <c r="W1474" s="4" t="s">
        <v>1329</v>
      </c>
      <c r="X1474" s="5"/>
      <c r="Y1474" s="5"/>
      <c r="Z1474" s="5"/>
      <c r="AA1474" s="4" t="s">
        <v>5720</v>
      </c>
      <c r="AB1474" s="5"/>
      <c r="AC1474" s="5"/>
      <c r="AD1474" s="5"/>
      <c r="AE1474" s="5"/>
      <c r="AF1474" s="5"/>
      <c r="AG1474" s="5"/>
      <c r="AH1474" s="5"/>
      <c r="AI1474" s="5"/>
      <c r="AJ1474" s="5"/>
      <c r="AK1474" s="5"/>
      <c r="AL1474" s="5"/>
      <c r="AM1474" s="5"/>
      <c r="AN1474" s="5"/>
      <c r="AO1474" s="5"/>
      <c r="AP1474" s="5" t="s">
        <v>1413</v>
      </c>
      <c r="AQ1474" s="4" t="s">
        <v>1414</v>
      </c>
      <c r="AR1474" s="5" t="s">
        <v>19</v>
      </c>
      <c r="AS1474" s="4" t="s">
        <v>1585</v>
      </c>
      <c r="AT1474" s="5" t="s">
        <v>1586</v>
      </c>
      <c r="AU1474" s="5" t="s">
        <v>41</v>
      </c>
      <c r="AV1474" s="4" t="s">
        <v>1587</v>
      </c>
      <c r="AW1474" s="5" t="s">
        <v>340</v>
      </c>
      <c r="AX1474" s="4" t="s">
        <v>2410</v>
      </c>
      <c r="AY1474" s="5" t="s">
        <v>2411</v>
      </c>
      <c r="AZ1474" s="5" t="s">
        <v>11</v>
      </c>
      <c r="BA1474" s="4" t="s">
        <v>2412</v>
      </c>
      <c r="BB1474" s="5" t="s">
        <v>2413</v>
      </c>
      <c r="BC1474" s="5" t="s">
        <v>5719</v>
      </c>
      <c r="BD1474" s="5" t="s">
        <v>5722</v>
      </c>
      <c r="BE1474" s="5" t="s">
        <v>3</v>
      </c>
      <c r="BF1474" s="5" t="s">
        <v>1333</v>
      </c>
      <c r="BG1474" s="4" t="s">
        <v>5723</v>
      </c>
      <c r="BH1474" s="5" t="s">
        <v>1343</v>
      </c>
    </row>
    <row r="1475" spans="1:60" x14ac:dyDescent="0.25">
      <c r="A1475">
        <f t="shared" si="126"/>
        <v>993598</v>
      </c>
      <c r="B1475">
        <f t="shared" si="127"/>
        <v>50101831</v>
      </c>
      <c r="C1475" t="str">
        <f t="shared" si="128"/>
        <v>CC</v>
      </c>
      <c r="D1475" t="str">
        <f t="shared" ref="D1475:D1538" si="130">AR1475</f>
        <v>REGION GRAND OUEST</v>
      </c>
      <c r="E1475" s="12" t="str">
        <f t="shared" si="129"/>
        <v>TERRAIN</v>
      </c>
      <c r="F1475" s="4" t="s">
        <v>8265</v>
      </c>
      <c r="G1475" s="4" t="s">
        <v>4077</v>
      </c>
      <c r="H1475" s="5">
        <v>2</v>
      </c>
      <c r="I1475" s="5" t="s">
        <v>6943</v>
      </c>
      <c r="J1475" s="5"/>
      <c r="K1475" s="5"/>
      <c r="L1475" s="5"/>
      <c r="M1475" s="5" t="s">
        <v>1343</v>
      </c>
      <c r="N1475" s="5"/>
      <c r="O1475" s="5"/>
      <c r="P1475" s="5"/>
      <c r="Q1475" s="5"/>
      <c r="R1475" s="5"/>
      <c r="S1475" s="5"/>
      <c r="T1475" s="5"/>
      <c r="U1475" s="6">
        <v>45597</v>
      </c>
      <c r="V1475" s="5"/>
      <c r="W1475" s="4" t="s">
        <v>1329</v>
      </c>
      <c r="X1475" s="5"/>
      <c r="Y1475" s="5"/>
      <c r="Z1475" s="5"/>
      <c r="AA1475" s="4" t="s">
        <v>1448</v>
      </c>
      <c r="AB1475" s="5"/>
      <c r="AC1475" s="5"/>
      <c r="AD1475" s="5"/>
      <c r="AE1475" s="5"/>
      <c r="AF1475" s="5"/>
      <c r="AG1475" s="5"/>
      <c r="AH1475" s="5"/>
      <c r="AI1475" s="5"/>
      <c r="AJ1475" s="5"/>
      <c r="AK1475" s="5"/>
      <c r="AL1475" s="5"/>
      <c r="AM1475" s="5"/>
      <c r="AN1475" s="5"/>
      <c r="AO1475" s="5"/>
      <c r="AP1475" s="5" t="s">
        <v>1413</v>
      </c>
      <c r="AQ1475" s="4" t="s">
        <v>1414</v>
      </c>
      <c r="AR1475" s="5" t="s">
        <v>19</v>
      </c>
      <c r="AS1475" s="4" t="s">
        <v>1585</v>
      </c>
      <c r="AT1475" s="5" t="s">
        <v>1586</v>
      </c>
      <c r="AU1475" s="5" t="s">
        <v>41</v>
      </c>
      <c r="AV1475" s="4" t="s">
        <v>1587</v>
      </c>
      <c r="AW1475" s="5" t="s">
        <v>340</v>
      </c>
      <c r="AX1475" s="4" t="s">
        <v>2150</v>
      </c>
      <c r="AY1475" s="5" t="s">
        <v>2151</v>
      </c>
      <c r="AZ1475" s="5" t="s">
        <v>11</v>
      </c>
      <c r="BA1475" s="4" t="s">
        <v>2152</v>
      </c>
      <c r="BB1475" s="5" t="s">
        <v>2153</v>
      </c>
      <c r="BC1475" s="4" t="s">
        <v>4073</v>
      </c>
      <c r="BD1475" s="5" t="s">
        <v>4076</v>
      </c>
      <c r="BE1475" s="5" t="s">
        <v>245</v>
      </c>
      <c r="BF1475" s="5" t="s">
        <v>1333</v>
      </c>
      <c r="BG1475" s="4" t="s">
        <v>4077</v>
      </c>
      <c r="BH1475" s="5" t="s">
        <v>1343</v>
      </c>
    </row>
    <row r="1476" spans="1:60" x14ac:dyDescent="0.25">
      <c r="A1476">
        <f t="shared" si="126"/>
        <v>993597</v>
      </c>
      <c r="B1476">
        <f t="shared" si="127"/>
        <v>50101830</v>
      </c>
      <c r="C1476" t="str">
        <f t="shared" si="128"/>
        <v>CC</v>
      </c>
      <c r="D1476" t="str">
        <f t="shared" si="130"/>
        <v>REGION GRAND OUEST</v>
      </c>
      <c r="E1476" s="12" t="str">
        <f t="shared" si="129"/>
        <v>TERRAIN</v>
      </c>
      <c r="F1476" s="4" t="s">
        <v>8266</v>
      </c>
      <c r="G1476" s="4" t="s">
        <v>8267</v>
      </c>
      <c r="H1476" s="5">
        <v>2</v>
      </c>
      <c r="I1476" s="5" t="s">
        <v>6943</v>
      </c>
      <c r="J1476" s="5"/>
      <c r="K1476" s="5"/>
      <c r="L1476" s="5"/>
      <c r="M1476" s="5" t="s">
        <v>1343</v>
      </c>
      <c r="N1476" s="5"/>
      <c r="O1476" s="5"/>
      <c r="P1476" s="5"/>
      <c r="Q1476" s="5"/>
      <c r="R1476" s="5"/>
      <c r="S1476" s="5"/>
      <c r="T1476" s="5"/>
      <c r="U1476" s="6">
        <v>45627</v>
      </c>
      <c r="V1476" s="5"/>
      <c r="W1476" s="4" t="s">
        <v>1329</v>
      </c>
      <c r="X1476" s="5"/>
      <c r="Y1476" s="5"/>
      <c r="Z1476" s="5"/>
      <c r="AA1476" s="4" t="s">
        <v>8268</v>
      </c>
      <c r="AB1476" s="5"/>
      <c r="AC1476" s="5"/>
      <c r="AD1476" s="5"/>
      <c r="AE1476" s="5"/>
      <c r="AF1476" s="5"/>
      <c r="AG1476" s="5"/>
      <c r="AH1476" s="5"/>
      <c r="AI1476" s="5"/>
      <c r="AJ1476" s="5"/>
      <c r="AK1476" s="5"/>
      <c r="AL1476" s="5"/>
      <c r="AM1476" s="5"/>
      <c r="AN1476" s="5"/>
      <c r="AO1476" s="5"/>
      <c r="AP1476" s="5" t="s">
        <v>1413</v>
      </c>
      <c r="AQ1476" s="4" t="s">
        <v>1414</v>
      </c>
      <c r="AR1476" s="5" t="s">
        <v>19</v>
      </c>
      <c r="AS1476" s="4" t="s">
        <v>1585</v>
      </c>
      <c r="AT1476" s="5" t="s">
        <v>1586</v>
      </c>
      <c r="AU1476" s="5" t="s">
        <v>41</v>
      </c>
      <c r="AV1476" s="4" t="s">
        <v>1587</v>
      </c>
      <c r="AW1476" s="5" t="s">
        <v>340</v>
      </c>
      <c r="AX1476" s="4" t="s">
        <v>2410</v>
      </c>
      <c r="AY1476" s="5" t="s">
        <v>2411</v>
      </c>
      <c r="AZ1476" s="5" t="s">
        <v>11</v>
      </c>
      <c r="BA1476" s="4" t="s">
        <v>2412</v>
      </c>
      <c r="BB1476" s="5" t="s">
        <v>2413</v>
      </c>
      <c r="BC1476" s="4" t="s">
        <v>11158</v>
      </c>
      <c r="BD1476" s="5" t="s">
        <v>11159</v>
      </c>
      <c r="BE1476" s="5" t="s">
        <v>245</v>
      </c>
      <c r="BF1476" s="5" t="s">
        <v>1333</v>
      </c>
      <c r="BG1476" s="4" t="s">
        <v>8267</v>
      </c>
      <c r="BH1476" s="5" t="s">
        <v>1343</v>
      </c>
    </row>
    <row r="1477" spans="1:60" x14ac:dyDescent="0.25">
      <c r="A1477">
        <f t="shared" si="126"/>
        <v>993596</v>
      </c>
      <c r="B1477">
        <f t="shared" si="127"/>
        <v>50101829</v>
      </c>
      <c r="C1477" t="str">
        <f t="shared" si="128"/>
        <v>CC</v>
      </c>
      <c r="D1477" t="str">
        <f t="shared" si="130"/>
        <v>REGION GRAND OUEST</v>
      </c>
      <c r="E1477" s="12" t="str">
        <f t="shared" si="129"/>
        <v>TERRAIN</v>
      </c>
      <c r="F1477" s="4" t="s">
        <v>8269</v>
      </c>
      <c r="G1477" s="4" t="s">
        <v>8270</v>
      </c>
      <c r="H1477" s="5">
        <v>2</v>
      </c>
      <c r="I1477" s="5" t="s">
        <v>6943</v>
      </c>
      <c r="J1477" s="5"/>
      <c r="K1477" s="5"/>
      <c r="L1477" s="5"/>
      <c r="M1477" s="5" t="s">
        <v>1343</v>
      </c>
      <c r="N1477" s="5"/>
      <c r="O1477" s="5"/>
      <c r="P1477" s="5"/>
      <c r="Q1477" s="5"/>
      <c r="R1477" s="5"/>
      <c r="S1477" s="5"/>
      <c r="T1477" s="5"/>
      <c r="U1477" s="6">
        <v>45597</v>
      </c>
      <c r="V1477" s="5"/>
      <c r="W1477" s="4" t="s">
        <v>1329</v>
      </c>
      <c r="X1477" s="5"/>
      <c r="Y1477" s="5"/>
      <c r="Z1477" s="5"/>
      <c r="AA1477" s="4" t="s">
        <v>5272</v>
      </c>
      <c r="AB1477" s="5"/>
      <c r="AC1477" s="5"/>
      <c r="AD1477" s="5"/>
      <c r="AE1477" s="5"/>
      <c r="AF1477" s="5"/>
      <c r="AG1477" s="5"/>
      <c r="AH1477" s="5"/>
      <c r="AI1477" s="5"/>
      <c r="AJ1477" s="5"/>
      <c r="AK1477" s="5"/>
      <c r="AL1477" s="5"/>
      <c r="AM1477" s="5"/>
      <c r="AN1477" s="5"/>
      <c r="AO1477" s="5"/>
      <c r="AP1477" s="5" t="s">
        <v>1413</v>
      </c>
      <c r="AQ1477" s="4" t="s">
        <v>1414</v>
      </c>
      <c r="AR1477" s="5" t="s">
        <v>19</v>
      </c>
      <c r="AS1477" s="4" t="s">
        <v>1585</v>
      </c>
      <c r="AT1477" s="5" t="s">
        <v>1586</v>
      </c>
      <c r="AU1477" s="5" t="s">
        <v>41</v>
      </c>
      <c r="AV1477" s="4" t="s">
        <v>1587</v>
      </c>
      <c r="AW1477" s="5" t="s">
        <v>340</v>
      </c>
      <c r="AX1477" s="4" t="s">
        <v>1588</v>
      </c>
      <c r="AY1477" s="5" t="s">
        <v>1589</v>
      </c>
      <c r="AZ1477" s="5" t="s">
        <v>11</v>
      </c>
      <c r="BA1477" s="4" t="s">
        <v>1590</v>
      </c>
      <c r="BB1477" s="5" t="s">
        <v>1591</v>
      </c>
      <c r="BC1477" s="4"/>
      <c r="BD1477" s="5"/>
      <c r="BE1477" s="5"/>
      <c r="BF1477" s="5"/>
      <c r="BG1477" s="4" t="s">
        <v>8270</v>
      </c>
      <c r="BH1477" s="5" t="s">
        <v>1343</v>
      </c>
    </row>
    <row r="1478" spans="1:60" x14ac:dyDescent="0.25">
      <c r="A1478">
        <f t="shared" si="126"/>
        <v>993595</v>
      </c>
      <c r="B1478">
        <f t="shared" si="127"/>
        <v>50101828</v>
      </c>
      <c r="C1478" t="str">
        <f t="shared" si="128"/>
        <v>CC</v>
      </c>
      <c r="D1478" t="str">
        <f t="shared" si="130"/>
        <v>REGION GRAND OUEST</v>
      </c>
      <c r="E1478" s="12" t="str">
        <f t="shared" si="129"/>
        <v>TERRAIN</v>
      </c>
      <c r="F1478" s="4" t="s">
        <v>8271</v>
      </c>
      <c r="G1478" s="4" t="s">
        <v>5882</v>
      </c>
      <c r="H1478" s="5">
        <v>2</v>
      </c>
      <c r="I1478" s="5" t="s">
        <v>6943</v>
      </c>
      <c r="J1478" s="5"/>
      <c r="K1478" s="5"/>
      <c r="L1478" s="5"/>
      <c r="M1478" s="5" t="s">
        <v>1343</v>
      </c>
      <c r="N1478" s="5"/>
      <c r="O1478" s="5"/>
      <c r="P1478" s="5"/>
      <c r="Q1478" s="5"/>
      <c r="R1478" s="5"/>
      <c r="S1478" s="5"/>
      <c r="T1478" s="5"/>
      <c r="U1478" s="6">
        <v>45627</v>
      </c>
      <c r="V1478" s="5"/>
      <c r="W1478" s="4" t="s">
        <v>1329</v>
      </c>
      <c r="X1478" s="5"/>
      <c r="Y1478" s="5"/>
      <c r="Z1478" s="5"/>
      <c r="AA1478" s="4" t="s">
        <v>5107</v>
      </c>
      <c r="AB1478" s="5"/>
      <c r="AC1478" s="5"/>
      <c r="AD1478" s="5"/>
      <c r="AE1478" s="5"/>
      <c r="AF1478" s="5"/>
      <c r="AG1478" s="5"/>
      <c r="AH1478" s="5"/>
      <c r="AI1478" s="5"/>
      <c r="AJ1478" s="5"/>
      <c r="AK1478" s="5"/>
      <c r="AL1478" s="5"/>
      <c r="AM1478" s="5"/>
      <c r="AN1478" s="5"/>
      <c r="AO1478" s="5"/>
      <c r="AP1478" s="5" t="s">
        <v>1413</v>
      </c>
      <c r="AQ1478" s="4" t="s">
        <v>1414</v>
      </c>
      <c r="AR1478" s="5" t="s">
        <v>19</v>
      </c>
      <c r="AS1478" s="4" t="s">
        <v>1585</v>
      </c>
      <c r="AT1478" s="5" t="s">
        <v>1586</v>
      </c>
      <c r="AU1478" s="5" t="s">
        <v>41</v>
      </c>
      <c r="AV1478" s="4" t="s">
        <v>1587</v>
      </c>
      <c r="AW1478" s="5" t="s">
        <v>340</v>
      </c>
      <c r="AX1478" s="4"/>
      <c r="AY1478" s="5"/>
      <c r="AZ1478" s="5"/>
      <c r="BA1478" s="4" t="s">
        <v>3688</v>
      </c>
      <c r="BB1478" s="5" t="s">
        <v>11113</v>
      </c>
      <c r="BC1478" s="4" t="s">
        <v>5878</v>
      </c>
      <c r="BD1478" s="5" t="s">
        <v>5881</v>
      </c>
      <c r="BE1478" s="5" t="s">
        <v>245</v>
      </c>
      <c r="BF1478" s="5" t="s">
        <v>1333</v>
      </c>
      <c r="BG1478" s="4" t="s">
        <v>5882</v>
      </c>
      <c r="BH1478" s="5" t="s">
        <v>1343</v>
      </c>
    </row>
    <row r="1479" spans="1:60" x14ac:dyDescent="0.25">
      <c r="A1479">
        <f t="shared" si="126"/>
        <v>993594</v>
      </c>
      <c r="B1479">
        <f t="shared" si="127"/>
        <v>50101827</v>
      </c>
      <c r="C1479" t="str">
        <f t="shared" si="128"/>
        <v>CC</v>
      </c>
      <c r="D1479" t="str">
        <f t="shared" si="130"/>
        <v>REGION GRAND OUEST</v>
      </c>
      <c r="E1479" s="12" t="str">
        <f t="shared" si="129"/>
        <v>TERRAIN</v>
      </c>
      <c r="F1479" s="4" t="s">
        <v>8272</v>
      </c>
      <c r="G1479" s="4" t="s">
        <v>1593</v>
      </c>
      <c r="H1479" s="5">
        <v>2</v>
      </c>
      <c r="I1479" s="5" t="s">
        <v>6943</v>
      </c>
      <c r="J1479" s="5"/>
      <c r="K1479" s="5"/>
      <c r="L1479" s="5"/>
      <c r="M1479" s="5" t="s">
        <v>1343</v>
      </c>
      <c r="N1479" s="5"/>
      <c r="O1479" s="5"/>
      <c r="P1479" s="5"/>
      <c r="Q1479" s="5"/>
      <c r="R1479" s="5"/>
      <c r="S1479" s="5"/>
      <c r="T1479" s="5"/>
      <c r="U1479" s="6">
        <v>45597</v>
      </c>
      <c r="V1479" s="5"/>
      <c r="W1479" s="4" t="s">
        <v>1329</v>
      </c>
      <c r="X1479" s="5"/>
      <c r="Y1479" s="5"/>
      <c r="Z1479" s="5"/>
      <c r="AA1479" s="4" t="s">
        <v>1583</v>
      </c>
      <c r="AB1479" s="5"/>
      <c r="AC1479" s="5"/>
      <c r="AD1479" s="5"/>
      <c r="AE1479" s="5"/>
      <c r="AF1479" s="5"/>
      <c r="AG1479" s="5"/>
      <c r="AH1479" s="5"/>
      <c r="AI1479" s="5"/>
      <c r="AJ1479" s="5"/>
      <c r="AK1479" s="5"/>
      <c r="AL1479" s="5"/>
      <c r="AM1479" s="5"/>
      <c r="AN1479" s="5"/>
      <c r="AO1479" s="5"/>
      <c r="AP1479" s="5" t="s">
        <v>1413</v>
      </c>
      <c r="AQ1479" s="4" t="s">
        <v>1414</v>
      </c>
      <c r="AR1479" s="5" t="s">
        <v>19</v>
      </c>
      <c r="AS1479" s="4" t="s">
        <v>1585</v>
      </c>
      <c r="AT1479" s="5" t="s">
        <v>1586</v>
      </c>
      <c r="AU1479" s="5" t="s">
        <v>41</v>
      </c>
      <c r="AV1479" s="4" t="s">
        <v>1587</v>
      </c>
      <c r="AW1479" s="5" t="s">
        <v>340</v>
      </c>
      <c r="AX1479" s="4" t="s">
        <v>1588</v>
      </c>
      <c r="AY1479" s="5" t="s">
        <v>1589</v>
      </c>
      <c r="AZ1479" s="5" t="s">
        <v>11</v>
      </c>
      <c r="BA1479" s="4" t="s">
        <v>1590</v>
      </c>
      <c r="BB1479" s="5" t="s">
        <v>1591</v>
      </c>
      <c r="BC1479" s="5" t="s">
        <v>1581</v>
      </c>
      <c r="BD1479" s="5" t="s">
        <v>1592</v>
      </c>
      <c r="BE1479" s="5" t="s">
        <v>25</v>
      </c>
      <c r="BF1479" s="5" t="s">
        <v>1333</v>
      </c>
      <c r="BG1479" s="4" t="s">
        <v>1593</v>
      </c>
      <c r="BH1479" s="5" t="s">
        <v>1343</v>
      </c>
    </row>
    <row r="1480" spans="1:60" x14ac:dyDescent="0.25">
      <c r="A1480">
        <f t="shared" si="126"/>
        <v>993593</v>
      </c>
      <c r="B1480">
        <f t="shared" si="127"/>
        <v>50101826</v>
      </c>
      <c r="C1480" t="str">
        <f t="shared" si="128"/>
        <v>CC</v>
      </c>
      <c r="D1480" t="str">
        <f t="shared" si="130"/>
        <v>REGION GRAND OUEST</v>
      </c>
      <c r="E1480" s="12" t="str">
        <f t="shared" si="129"/>
        <v>TERRAIN</v>
      </c>
      <c r="F1480" s="4" t="s">
        <v>8273</v>
      </c>
      <c r="G1480" s="4" t="s">
        <v>8274</v>
      </c>
      <c r="H1480" s="5">
        <v>2</v>
      </c>
      <c r="I1480" s="5" t="s">
        <v>6943</v>
      </c>
      <c r="J1480" s="5"/>
      <c r="K1480" s="5"/>
      <c r="L1480" s="5"/>
      <c r="M1480" s="5" t="s">
        <v>1343</v>
      </c>
      <c r="N1480" s="5"/>
      <c r="O1480" s="5"/>
      <c r="P1480" s="5"/>
      <c r="Q1480" s="5"/>
      <c r="R1480" s="5"/>
      <c r="S1480" s="5"/>
      <c r="T1480" s="5"/>
      <c r="U1480" s="6">
        <v>45597</v>
      </c>
      <c r="V1480" s="5"/>
      <c r="W1480" s="4" t="s">
        <v>1329</v>
      </c>
      <c r="X1480" s="5"/>
      <c r="Y1480" s="5"/>
      <c r="Z1480" s="5"/>
      <c r="AA1480" s="4" t="s">
        <v>6323</v>
      </c>
      <c r="AB1480" s="5"/>
      <c r="AC1480" s="5"/>
      <c r="AD1480" s="5"/>
      <c r="AE1480" s="5"/>
      <c r="AF1480" s="5"/>
      <c r="AG1480" s="5"/>
      <c r="AH1480" s="5"/>
      <c r="AI1480" s="5"/>
      <c r="AJ1480" s="5"/>
      <c r="AK1480" s="5"/>
      <c r="AL1480" s="5"/>
      <c r="AM1480" s="5"/>
      <c r="AN1480" s="5"/>
      <c r="AO1480" s="5"/>
      <c r="AP1480" s="5" t="s">
        <v>1413</v>
      </c>
      <c r="AQ1480" s="4" t="s">
        <v>1414</v>
      </c>
      <c r="AR1480" s="5" t="s">
        <v>19</v>
      </c>
      <c r="AS1480" s="4" t="s">
        <v>1585</v>
      </c>
      <c r="AT1480" s="5" t="s">
        <v>1586</v>
      </c>
      <c r="AU1480" s="5" t="s">
        <v>41</v>
      </c>
      <c r="AV1480" s="4" t="s">
        <v>1587</v>
      </c>
      <c r="AW1480" s="5" t="s">
        <v>340</v>
      </c>
      <c r="AX1480" s="4" t="s">
        <v>1588</v>
      </c>
      <c r="AY1480" s="5" t="s">
        <v>1589</v>
      </c>
      <c r="AZ1480" s="5" t="s">
        <v>11</v>
      </c>
      <c r="BA1480" s="4" t="s">
        <v>1590</v>
      </c>
      <c r="BB1480" s="5" t="s">
        <v>1591</v>
      </c>
      <c r="BC1480" s="5"/>
      <c r="BD1480" s="5"/>
      <c r="BE1480" s="5"/>
      <c r="BF1480" s="5"/>
      <c r="BG1480" s="4" t="s">
        <v>8274</v>
      </c>
      <c r="BH1480" s="5" t="s">
        <v>1343</v>
      </c>
    </row>
    <row r="1481" spans="1:60" x14ac:dyDescent="0.25">
      <c r="A1481">
        <f t="shared" si="126"/>
        <v>993592</v>
      </c>
      <c r="B1481">
        <f t="shared" si="127"/>
        <v>50101825</v>
      </c>
      <c r="C1481" t="str">
        <f t="shared" si="128"/>
        <v>CC</v>
      </c>
      <c r="D1481" t="str">
        <f t="shared" si="130"/>
        <v>REGION GRAND OUEST</v>
      </c>
      <c r="E1481" s="12" t="str">
        <f t="shared" si="129"/>
        <v>TERRAIN</v>
      </c>
      <c r="F1481" s="4" t="s">
        <v>8275</v>
      </c>
      <c r="G1481" s="4" t="s">
        <v>7199</v>
      </c>
      <c r="H1481" s="5">
        <v>2</v>
      </c>
      <c r="I1481" s="5" t="s">
        <v>6943</v>
      </c>
      <c r="J1481" s="5"/>
      <c r="K1481" s="5"/>
      <c r="L1481" s="5"/>
      <c r="M1481" s="5" t="s">
        <v>1343</v>
      </c>
      <c r="N1481" s="5"/>
      <c r="O1481" s="5"/>
      <c r="P1481" s="5"/>
      <c r="Q1481" s="5"/>
      <c r="R1481" s="5"/>
      <c r="S1481" s="5"/>
      <c r="T1481" s="5"/>
      <c r="U1481" s="6">
        <v>45597</v>
      </c>
      <c r="V1481" s="5"/>
      <c r="W1481" s="4" t="s">
        <v>1329</v>
      </c>
      <c r="X1481" s="5"/>
      <c r="Y1481" s="5"/>
      <c r="Z1481" s="5"/>
      <c r="AA1481" s="4" t="s">
        <v>3081</v>
      </c>
      <c r="AB1481" s="5"/>
      <c r="AC1481" s="5"/>
      <c r="AD1481" s="5"/>
      <c r="AE1481" s="5"/>
      <c r="AF1481" s="5"/>
      <c r="AG1481" s="5"/>
      <c r="AH1481" s="5"/>
      <c r="AI1481" s="5"/>
      <c r="AJ1481" s="5"/>
      <c r="AK1481" s="5"/>
      <c r="AL1481" s="5"/>
      <c r="AM1481" s="5"/>
      <c r="AN1481" s="5"/>
      <c r="AO1481" s="5"/>
      <c r="AP1481" s="5" t="s">
        <v>1413</v>
      </c>
      <c r="AQ1481" s="4" t="s">
        <v>1414</v>
      </c>
      <c r="AR1481" s="5" t="s">
        <v>19</v>
      </c>
      <c r="AS1481" s="4" t="s">
        <v>1585</v>
      </c>
      <c r="AT1481" s="5" t="s">
        <v>1586</v>
      </c>
      <c r="AU1481" s="5" t="s">
        <v>41</v>
      </c>
      <c r="AV1481" s="4" t="s">
        <v>1587</v>
      </c>
      <c r="AW1481" s="5" t="s">
        <v>340</v>
      </c>
      <c r="AX1481" s="4" t="s">
        <v>2410</v>
      </c>
      <c r="AY1481" s="5" t="s">
        <v>2411</v>
      </c>
      <c r="AZ1481" s="5" t="s">
        <v>11</v>
      </c>
      <c r="BA1481" s="4" t="s">
        <v>2412</v>
      </c>
      <c r="BB1481" s="5" t="s">
        <v>2413</v>
      </c>
      <c r="BC1481" s="5" t="s">
        <v>7195</v>
      </c>
      <c r="BD1481" s="5" t="s">
        <v>7198</v>
      </c>
      <c r="BE1481" s="5" t="s">
        <v>25</v>
      </c>
      <c r="BF1481" s="5" t="s">
        <v>1333</v>
      </c>
      <c r="BG1481" s="4" t="s">
        <v>7199</v>
      </c>
      <c r="BH1481" s="5" t="s">
        <v>1343</v>
      </c>
    </row>
    <row r="1482" spans="1:60" x14ac:dyDescent="0.25">
      <c r="A1482">
        <f t="shared" si="126"/>
        <v>993591</v>
      </c>
      <c r="B1482">
        <f t="shared" si="127"/>
        <v>50101824</v>
      </c>
      <c r="C1482" t="str">
        <f t="shared" si="128"/>
        <v>CC</v>
      </c>
      <c r="D1482" t="str">
        <f t="shared" si="130"/>
        <v>REGION GRAND OUEST</v>
      </c>
      <c r="E1482" s="12" t="str">
        <f t="shared" si="129"/>
        <v>TERRAIN</v>
      </c>
      <c r="F1482" s="4" t="s">
        <v>8276</v>
      </c>
      <c r="G1482" s="4" t="s">
        <v>4808</v>
      </c>
      <c r="H1482" s="5">
        <v>2</v>
      </c>
      <c r="I1482" s="5" t="s">
        <v>6943</v>
      </c>
      <c r="J1482" s="5"/>
      <c r="K1482" s="5"/>
      <c r="L1482" s="5"/>
      <c r="M1482" s="5" t="s">
        <v>1343</v>
      </c>
      <c r="N1482" s="5"/>
      <c r="O1482" s="5"/>
      <c r="P1482" s="5"/>
      <c r="Q1482" s="5"/>
      <c r="R1482" s="5"/>
      <c r="S1482" s="5"/>
      <c r="T1482" s="5"/>
      <c r="U1482" s="6">
        <v>45597</v>
      </c>
      <c r="V1482" s="5"/>
      <c r="W1482" s="4" t="s">
        <v>1329</v>
      </c>
      <c r="X1482" s="5"/>
      <c r="Y1482" s="5"/>
      <c r="Z1482" s="5"/>
      <c r="AA1482" s="4" t="s">
        <v>4315</v>
      </c>
      <c r="AB1482" s="5"/>
      <c r="AC1482" s="5"/>
      <c r="AD1482" s="5"/>
      <c r="AE1482" s="5"/>
      <c r="AF1482" s="5"/>
      <c r="AG1482" s="5"/>
      <c r="AH1482" s="5"/>
      <c r="AI1482" s="5"/>
      <c r="AJ1482" s="5"/>
      <c r="AK1482" s="5"/>
      <c r="AL1482" s="5"/>
      <c r="AM1482" s="5"/>
      <c r="AN1482" s="5"/>
      <c r="AO1482" s="5"/>
      <c r="AP1482" s="5" t="s">
        <v>1413</v>
      </c>
      <c r="AQ1482" s="4" t="s">
        <v>1414</v>
      </c>
      <c r="AR1482" s="5" t="s">
        <v>19</v>
      </c>
      <c r="AS1482" s="4" t="s">
        <v>1585</v>
      </c>
      <c r="AT1482" s="5" t="s">
        <v>1586</v>
      </c>
      <c r="AU1482" s="5" t="s">
        <v>41</v>
      </c>
      <c r="AV1482" s="4" t="s">
        <v>1587</v>
      </c>
      <c r="AW1482" s="5" t="s">
        <v>340</v>
      </c>
      <c r="AX1482" s="4" t="s">
        <v>2410</v>
      </c>
      <c r="AY1482" s="5" t="s">
        <v>2411</v>
      </c>
      <c r="AZ1482" s="5" t="s">
        <v>11</v>
      </c>
      <c r="BA1482" s="4" t="s">
        <v>2412</v>
      </c>
      <c r="BB1482" s="5" t="s">
        <v>2413</v>
      </c>
      <c r="BC1482" s="4" t="s">
        <v>4804</v>
      </c>
      <c r="BD1482" s="5" t="s">
        <v>4807</v>
      </c>
      <c r="BE1482" s="5" t="s">
        <v>25</v>
      </c>
      <c r="BF1482" s="5" t="s">
        <v>1333</v>
      </c>
      <c r="BG1482" s="4" t="s">
        <v>4808</v>
      </c>
      <c r="BH1482" s="5" t="s">
        <v>1343</v>
      </c>
    </row>
    <row r="1483" spans="1:60" x14ac:dyDescent="0.25">
      <c r="A1483">
        <f t="shared" si="126"/>
        <v>993590</v>
      </c>
      <c r="B1483">
        <f t="shared" si="127"/>
        <v>50101823</v>
      </c>
      <c r="C1483" t="str">
        <f t="shared" si="128"/>
        <v>CC</v>
      </c>
      <c r="D1483" t="str">
        <f t="shared" si="130"/>
        <v>REGION GRAND OUEST</v>
      </c>
      <c r="E1483" s="12" t="str">
        <f t="shared" si="129"/>
        <v>TERRAIN</v>
      </c>
      <c r="F1483" s="4" t="s">
        <v>8277</v>
      </c>
      <c r="G1483" s="4" t="s">
        <v>5157</v>
      </c>
      <c r="H1483" s="5">
        <v>2</v>
      </c>
      <c r="I1483" s="5" t="s">
        <v>6943</v>
      </c>
      <c r="J1483" s="5"/>
      <c r="K1483" s="5"/>
      <c r="L1483" s="5"/>
      <c r="M1483" s="5" t="s">
        <v>1343</v>
      </c>
      <c r="N1483" s="5"/>
      <c r="O1483" s="5"/>
      <c r="P1483" s="5"/>
      <c r="Q1483" s="5"/>
      <c r="R1483" s="5"/>
      <c r="S1483" s="5"/>
      <c r="T1483" s="5"/>
      <c r="U1483" s="6">
        <v>45597</v>
      </c>
      <c r="V1483" s="5"/>
      <c r="W1483" s="4" t="s">
        <v>1329</v>
      </c>
      <c r="X1483" s="5"/>
      <c r="Y1483" s="5"/>
      <c r="Z1483" s="5"/>
      <c r="AA1483" s="4" t="s">
        <v>5154</v>
      </c>
      <c r="AB1483" s="5"/>
      <c r="AC1483" s="5"/>
      <c r="AD1483" s="5"/>
      <c r="AE1483" s="5"/>
      <c r="AF1483" s="5"/>
      <c r="AG1483" s="5"/>
      <c r="AH1483" s="5"/>
      <c r="AI1483" s="5"/>
      <c r="AJ1483" s="5"/>
      <c r="AK1483" s="5"/>
      <c r="AL1483" s="5"/>
      <c r="AM1483" s="5"/>
      <c r="AN1483" s="5"/>
      <c r="AO1483" s="5"/>
      <c r="AP1483" s="5" t="s">
        <v>1413</v>
      </c>
      <c r="AQ1483" s="4" t="s">
        <v>1414</v>
      </c>
      <c r="AR1483" s="5" t="s">
        <v>19</v>
      </c>
      <c r="AS1483" s="4" t="s">
        <v>1585</v>
      </c>
      <c r="AT1483" s="5" t="s">
        <v>1586</v>
      </c>
      <c r="AU1483" s="5" t="s">
        <v>41</v>
      </c>
      <c r="AV1483" s="4" t="s">
        <v>1587</v>
      </c>
      <c r="AW1483" s="5" t="s">
        <v>340</v>
      </c>
      <c r="AX1483" s="4" t="s">
        <v>2410</v>
      </c>
      <c r="AY1483" s="5" t="s">
        <v>2411</v>
      </c>
      <c r="AZ1483" s="5" t="s">
        <v>11</v>
      </c>
      <c r="BA1483" s="4" t="s">
        <v>2412</v>
      </c>
      <c r="BB1483" s="5" t="s">
        <v>2413</v>
      </c>
      <c r="BC1483" s="4" t="s">
        <v>5153</v>
      </c>
      <c r="BD1483" s="5" t="s">
        <v>5156</v>
      </c>
      <c r="BE1483" s="5" t="s">
        <v>25</v>
      </c>
      <c r="BF1483" s="5" t="s">
        <v>1333</v>
      </c>
      <c r="BG1483" s="4" t="s">
        <v>5157</v>
      </c>
      <c r="BH1483" s="5" t="s">
        <v>1343</v>
      </c>
    </row>
    <row r="1484" spans="1:60" x14ac:dyDescent="0.25">
      <c r="A1484">
        <f t="shared" si="126"/>
        <v>993589</v>
      </c>
      <c r="B1484">
        <f t="shared" si="127"/>
        <v>50101822</v>
      </c>
      <c r="C1484" t="str">
        <f t="shared" si="128"/>
        <v>CC</v>
      </c>
      <c r="D1484" t="str">
        <f t="shared" si="130"/>
        <v>REGION GRAND OUEST</v>
      </c>
      <c r="E1484" s="12" t="str">
        <f t="shared" si="129"/>
        <v>TERRAIN</v>
      </c>
      <c r="F1484" s="4" t="s">
        <v>8278</v>
      </c>
      <c r="G1484" s="4" t="s">
        <v>6309</v>
      </c>
      <c r="H1484" s="5">
        <v>2</v>
      </c>
      <c r="I1484" s="5" t="s">
        <v>6943</v>
      </c>
      <c r="J1484" s="5"/>
      <c r="K1484" s="5"/>
      <c r="L1484" s="5"/>
      <c r="M1484" s="5" t="s">
        <v>1343</v>
      </c>
      <c r="N1484" s="5"/>
      <c r="O1484" s="5"/>
      <c r="P1484" s="5"/>
      <c r="Q1484" s="5"/>
      <c r="R1484" s="5"/>
      <c r="S1484" s="5"/>
      <c r="T1484" s="5"/>
      <c r="U1484" s="6">
        <v>45566</v>
      </c>
      <c r="V1484" s="5"/>
      <c r="W1484" s="4" t="s">
        <v>1329</v>
      </c>
      <c r="X1484" s="5"/>
      <c r="Y1484" s="5"/>
      <c r="Z1484" s="5"/>
      <c r="AA1484" s="4" t="s">
        <v>6269</v>
      </c>
      <c r="AB1484" s="5"/>
      <c r="AC1484" s="5"/>
      <c r="AD1484" s="5"/>
      <c r="AE1484" s="5"/>
      <c r="AF1484" s="5"/>
      <c r="AG1484" s="5"/>
      <c r="AH1484" s="5"/>
      <c r="AI1484" s="5"/>
      <c r="AJ1484" s="5"/>
      <c r="AK1484" s="5"/>
      <c r="AL1484" s="5"/>
      <c r="AM1484" s="5"/>
      <c r="AN1484" s="5"/>
      <c r="AO1484" s="5"/>
      <c r="AP1484" s="5" t="s">
        <v>1413</v>
      </c>
      <c r="AQ1484" s="4" t="s">
        <v>1414</v>
      </c>
      <c r="AR1484" s="5" t="s">
        <v>19</v>
      </c>
      <c r="AS1484" s="4" t="s">
        <v>2071</v>
      </c>
      <c r="AT1484" s="5" t="s">
        <v>2072</v>
      </c>
      <c r="AU1484" s="5" t="s">
        <v>41</v>
      </c>
      <c r="AV1484" s="4" t="s">
        <v>2073</v>
      </c>
      <c r="AW1484" s="5" t="s">
        <v>112</v>
      </c>
      <c r="AX1484" s="4" t="s">
        <v>2136</v>
      </c>
      <c r="AY1484" s="5" t="s">
        <v>2137</v>
      </c>
      <c r="AZ1484" s="5" t="s">
        <v>11</v>
      </c>
      <c r="BA1484" s="4" t="s">
        <v>2138</v>
      </c>
      <c r="BB1484" s="5" t="s">
        <v>2139</v>
      </c>
      <c r="BC1484" s="4" t="s">
        <v>6306</v>
      </c>
      <c r="BD1484" s="5" t="s">
        <v>6308</v>
      </c>
      <c r="BE1484" s="5" t="s">
        <v>25</v>
      </c>
      <c r="BF1484" s="5" t="s">
        <v>1333</v>
      </c>
      <c r="BG1484" s="4" t="s">
        <v>6309</v>
      </c>
      <c r="BH1484" s="5" t="s">
        <v>1343</v>
      </c>
    </row>
    <row r="1485" spans="1:60" x14ac:dyDescent="0.25">
      <c r="A1485">
        <f t="shared" ref="A1485:A1548" si="131">G1485*1</f>
        <v>993588</v>
      </c>
      <c r="B1485">
        <f t="shared" ref="B1485:B1548" si="132">F1485*1</f>
        <v>50101821</v>
      </c>
      <c r="C1485" t="str">
        <f t="shared" ref="C1485:C1548" si="133">IF(LEFT(T1485,4)="ASSI","ASSISTANTE",IF(T1485="100 IMD","IMD",IF(T1485="105 IMD","IMD",IF(T1485="200 IMP","IMP",IF(T1485="310 CMA","IMP","CC")))))</f>
        <v>CC</v>
      </c>
      <c r="D1485" t="str">
        <f t="shared" si="130"/>
        <v>REGION GRAND OUEST</v>
      </c>
      <c r="E1485" s="12" t="str">
        <f t="shared" ref="E1485:E1548" si="134">IF(BB1485="OC FICTIVE","EN MISSION","TERRAIN")</f>
        <v>TERRAIN</v>
      </c>
      <c r="F1485" s="4" t="s">
        <v>8279</v>
      </c>
      <c r="G1485" s="4" t="s">
        <v>4571</v>
      </c>
      <c r="H1485" s="5">
        <v>2</v>
      </c>
      <c r="I1485" s="5" t="s">
        <v>6943</v>
      </c>
      <c r="J1485" s="5"/>
      <c r="K1485" s="5"/>
      <c r="L1485" s="5"/>
      <c r="M1485" s="5" t="s">
        <v>1343</v>
      </c>
      <c r="N1485" s="5"/>
      <c r="O1485" s="5"/>
      <c r="P1485" s="5"/>
      <c r="Q1485" s="5"/>
      <c r="R1485" s="5"/>
      <c r="S1485" s="5"/>
      <c r="T1485" s="5"/>
      <c r="U1485" s="6">
        <v>45566</v>
      </c>
      <c r="V1485" s="5"/>
      <c r="W1485" s="4" t="s">
        <v>1329</v>
      </c>
      <c r="X1485" s="5"/>
      <c r="Y1485" s="5"/>
      <c r="Z1485" s="5"/>
      <c r="AA1485" s="4" t="s">
        <v>3144</v>
      </c>
      <c r="AB1485" s="5"/>
      <c r="AC1485" s="5"/>
      <c r="AD1485" s="5"/>
      <c r="AE1485" s="5"/>
      <c r="AF1485" s="5"/>
      <c r="AG1485" s="5"/>
      <c r="AH1485" s="5"/>
      <c r="AI1485" s="5"/>
      <c r="AJ1485" s="5"/>
      <c r="AK1485" s="5"/>
      <c r="AL1485" s="5"/>
      <c r="AM1485" s="5"/>
      <c r="AN1485" s="5"/>
      <c r="AO1485" s="5"/>
      <c r="AP1485" s="5" t="s">
        <v>1413</v>
      </c>
      <c r="AQ1485" s="4" t="s">
        <v>1414</v>
      </c>
      <c r="AR1485" s="5" t="s">
        <v>19</v>
      </c>
      <c r="AS1485" s="4" t="s">
        <v>2071</v>
      </c>
      <c r="AT1485" s="5" t="s">
        <v>2072</v>
      </c>
      <c r="AU1485" s="5" t="s">
        <v>41</v>
      </c>
      <c r="AV1485" s="4" t="s">
        <v>2073</v>
      </c>
      <c r="AW1485" s="5" t="s">
        <v>112</v>
      </c>
      <c r="AX1485" s="4" t="s">
        <v>2136</v>
      </c>
      <c r="AY1485" s="5" t="s">
        <v>2137</v>
      </c>
      <c r="AZ1485" s="5" t="s">
        <v>11</v>
      </c>
      <c r="BA1485" s="4" t="s">
        <v>2138</v>
      </c>
      <c r="BB1485" s="5" t="s">
        <v>2139</v>
      </c>
      <c r="BC1485" s="4" t="s">
        <v>4568</v>
      </c>
      <c r="BD1485" s="5" t="s">
        <v>4570</v>
      </c>
      <c r="BE1485" s="5" t="s">
        <v>25</v>
      </c>
      <c r="BF1485" s="5" t="s">
        <v>1333</v>
      </c>
      <c r="BG1485" s="4" t="s">
        <v>4571</v>
      </c>
      <c r="BH1485" s="5" t="s">
        <v>1343</v>
      </c>
    </row>
    <row r="1486" spans="1:60" x14ac:dyDescent="0.25">
      <c r="A1486">
        <f t="shared" si="131"/>
        <v>993586</v>
      </c>
      <c r="B1486">
        <f t="shared" si="132"/>
        <v>50101819</v>
      </c>
      <c r="C1486" t="str">
        <f t="shared" si="133"/>
        <v>CC</v>
      </c>
      <c r="D1486" t="str">
        <f t="shared" si="130"/>
        <v>REGION GRAND OUEST</v>
      </c>
      <c r="E1486" s="12" t="str">
        <f t="shared" si="134"/>
        <v>TERRAIN</v>
      </c>
      <c r="F1486" s="4" t="s">
        <v>8280</v>
      </c>
      <c r="G1486" s="4" t="s">
        <v>8281</v>
      </c>
      <c r="H1486" s="5">
        <v>2</v>
      </c>
      <c r="I1486" s="5" t="s">
        <v>6943</v>
      </c>
      <c r="J1486" s="5"/>
      <c r="K1486" s="5"/>
      <c r="L1486" s="5"/>
      <c r="M1486" s="5" t="s">
        <v>1343</v>
      </c>
      <c r="N1486" s="5"/>
      <c r="O1486" s="5"/>
      <c r="P1486" s="5"/>
      <c r="Q1486" s="5"/>
      <c r="R1486" s="5"/>
      <c r="S1486" s="5"/>
      <c r="T1486" s="5"/>
      <c r="U1486" s="6">
        <v>45627</v>
      </c>
      <c r="V1486" s="4"/>
      <c r="W1486" s="4" t="s">
        <v>1329</v>
      </c>
      <c r="X1486" s="5"/>
      <c r="Y1486" s="5"/>
      <c r="Z1486" s="5"/>
      <c r="AA1486" s="4" t="s">
        <v>4642</v>
      </c>
      <c r="AB1486" s="5"/>
      <c r="AC1486" s="5"/>
      <c r="AD1486" s="5"/>
      <c r="AE1486" s="5"/>
      <c r="AF1486" s="6"/>
      <c r="AG1486" s="5"/>
      <c r="AH1486" s="5"/>
      <c r="AI1486" s="5"/>
      <c r="AJ1486" s="6"/>
      <c r="AK1486" s="5"/>
      <c r="AL1486" s="6"/>
      <c r="AM1486" s="5"/>
      <c r="AN1486" s="5"/>
      <c r="AO1486" s="5"/>
      <c r="AP1486" s="5" t="s">
        <v>1413</v>
      </c>
      <c r="AQ1486" s="4" t="s">
        <v>1414</v>
      </c>
      <c r="AR1486" s="5" t="s">
        <v>19</v>
      </c>
      <c r="AS1486" s="4" t="s">
        <v>1585</v>
      </c>
      <c r="AT1486" s="5" t="s">
        <v>1586</v>
      </c>
      <c r="AU1486" s="5" t="s">
        <v>41</v>
      </c>
      <c r="AV1486" s="4" t="s">
        <v>1587</v>
      </c>
      <c r="AW1486" s="5" t="s">
        <v>340</v>
      </c>
      <c r="AX1486" s="4" t="s">
        <v>5505</v>
      </c>
      <c r="AY1486" s="5" t="s">
        <v>5507</v>
      </c>
      <c r="AZ1486" s="5" t="s">
        <v>1357</v>
      </c>
      <c r="BA1486" s="4" t="s">
        <v>3688</v>
      </c>
      <c r="BB1486" s="5" t="s">
        <v>11113</v>
      </c>
      <c r="BC1486" s="4" t="s">
        <v>8282</v>
      </c>
      <c r="BD1486" s="5" t="s">
        <v>8283</v>
      </c>
      <c r="BE1486" s="5" t="s">
        <v>245</v>
      </c>
      <c r="BF1486" s="5" t="s">
        <v>1333</v>
      </c>
      <c r="BG1486" s="4" t="s">
        <v>8281</v>
      </c>
      <c r="BH1486" s="5" t="s">
        <v>1343</v>
      </c>
    </row>
    <row r="1487" spans="1:60" x14ac:dyDescent="0.25">
      <c r="A1487">
        <f t="shared" si="131"/>
        <v>993585</v>
      </c>
      <c r="B1487">
        <f t="shared" si="132"/>
        <v>50101818</v>
      </c>
      <c r="C1487" t="str">
        <f t="shared" si="133"/>
        <v>CC</v>
      </c>
      <c r="D1487" t="str">
        <f t="shared" si="130"/>
        <v>REGION GRAND OUEST</v>
      </c>
      <c r="E1487" s="12" t="str">
        <f t="shared" si="134"/>
        <v>TERRAIN</v>
      </c>
      <c r="F1487" s="4" t="s">
        <v>8284</v>
      </c>
      <c r="G1487" s="4" t="s">
        <v>7820</v>
      </c>
      <c r="H1487" s="5">
        <v>2</v>
      </c>
      <c r="I1487" s="5" t="s">
        <v>6943</v>
      </c>
      <c r="J1487" s="5"/>
      <c r="K1487" s="5"/>
      <c r="L1487" s="5"/>
      <c r="M1487" s="5" t="s">
        <v>1343</v>
      </c>
      <c r="N1487" s="5"/>
      <c r="O1487" s="6"/>
      <c r="P1487" s="5"/>
      <c r="Q1487" s="5"/>
      <c r="R1487" s="5"/>
      <c r="S1487" s="5"/>
      <c r="T1487" s="5"/>
      <c r="U1487" s="6">
        <v>45627</v>
      </c>
      <c r="V1487" s="4"/>
      <c r="W1487" s="4" t="s">
        <v>1329</v>
      </c>
      <c r="X1487" s="5"/>
      <c r="Y1487" s="5"/>
      <c r="Z1487" s="5"/>
      <c r="AA1487" s="5" t="s">
        <v>2780</v>
      </c>
      <c r="AB1487" s="5"/>
      <c r="AC1487" s="5"/>
      <c r="AD1487" s="5"/>
      <c r="AE1487" s="5"/>
      <c r="AF1487" s="6"/>
      <c r="AG1487" s="5"/>
      <c r="AH1487" s="5"/>
      <c r="AI1487" s="5"/>
      <c r="AJ1487" s="6"/>
      <c r="AK1487" s="5"/>
      <c r="AL1487" s="6"/>
      <c r="AM1487" s="5"/>
      <c r="AN1487" s="5"/>
      <c r="AO1487" s="5"/>
      <c r="AP1487" s="5" t="s">
        <v>1413</v>
      </c>
      <c r="AQ1487" s="4" t="s">
        <v>1414</v>
      </c>
      <c r="AR1487" s="5" t="s">
        <v>19</v>
      </c>
      <c r="AS1487" s="4" t="s">
        <v>1585</v>
      </c>
      <c r="AT1487" s="5" t="s">
        <v>1586</v>
      </c>
      <c r="AU1487" s="5" t="s">
        <v>41</v>
      </c>
      <c r="AV1487" s="4" t="s">
        <v>1587</v>
      </c>
      <c r="AW1487" s="5" t="s">
        <v>340</v>
      </c>
      <c r="AX1487" s="4" t="s">
        <v>5505</v>
      </c>
      <c r="AY1487" s="5" t="s">
        <v>5507</v>
      </c>
      <c r="AZ1487" s="5" t="s">
        <v>1357</v>
      </c>
      <c r="BA1487" s="4" t="s">
        <v>3688</v>
      </c>
      <c r="BB1487" s="5" t="s">
        <v>11113</v>
      </c>
      <c r="BC1487" s="5" t="s">
        <v>7817</v>
      </c>
      <c r="BD1487" s="5" t="s">
        <v>7819</v>
      </c>
      <c r="BE1487" s="5" t="s">
        <v>260</v>
      </c>
      <c r="BF1487" s="5" t="s">
        <v>1333</v>
      </c>
      <c r="BG1487" s="5" t="s">
        <v>7820</v>
      </c>
      <c r="BH1487" s="5" t="s">
        <v>1343</v>
      </c>
    </row>
    <row r="1488" spans="1:60" x14ac:dyDescent="0.25">
      <c r="A1488">
        <f t="shared" si="131"/>
        <v>993584</v>
      </c>
      <c r="B1488">
        <f t="shared" si="132"/>
        <v>50101817</v>
      </c>
      <c r="C1488" t="str">
        <f t="shared" si="133"/>
        <v>CC</v>
      </c>
      <c r="D1488" t="str">
        <f t="shared" si="130"/>
        <v>REGION GRAND OUEST</v>
      </c>
      <c r="E1488" s="12" t="str">
        <f t="shared" si="134"/>
        <v>TERRAIN</v>
      </c>
      <c r="F1488" s="4" t="s">
        <v>8285</v>
      </c>
      <c r="G1488" s="4" t="s">
        <v>3638</v>
      </c>
      <c r="H1488" s="5">
        <v>2</v>
      </c>
      <c r="I1488" s="5" t="s">
        <v>6943</v>
      </c>
      <c r="J1488" s="5"/>
      <c r="K1488" s="5"/>
      <c r="L1488" s="5"/>
      <c r="M1488" s="5" t="s">
        <v>1343</v>
      </c>
      <c r="N1488" s="5"/>
      <c r="O1488" s="6"/>
      <c r="P1488" s="5"/>
      <c r="Q1488" s="5"/>
      <c r="R1488" s="5"/>
      <c r="S1488" s="5"/>
      <c r="T1488" s="5"/>
      <c r="U1488" s="6">
        <v>45597</v>
      </c>
      <c r="V1488" s="4"/>
      <c r="W1488" s="4" t="s">
        <v>1329</v>
      </c>
      <c r="X1488" s="5"/>
      <c r="Y1488" s="5"/>
      <c r="Z1488" s="5"/>
      <c r="AA1488" s="4" t="s">
        <v>3635</v>
      </c>
      <c r="AB1488" s="5"/>
      <c r="AC1488" s="5"/>
      <c r="AD1488" s="5"/>
      <c r="AE1488" s="5"/>
      <c r="AF1488" s="6"/>
      <c r="AG1488" s="5"/>
      <c r="AH1488" s="5"/>
      <c r="AI1488" s="5"/>
      <c r="AJ1488" s="6"/>
      <c r="AK1488" s="5"/>
      <c r="AL1488" s="6"/>
      <c r="AM1488" s="5"/>
      <c r="AN1488" s="5"/>
      <c r="AO1488" s="5"/>
      <c r="AP1488" s="5" t="s">
        <v>1413</v>
      </c>
      <c r="AQ1488" s="4" t="s">
        <v>1414</v>
      </c>
      <c r="AR1488" s="5" t="s">
        <v>19</v>
      </c>
      <c r="AS1488" s="4" t="s">
        <v>12481</v>
      </c>
      <c r="AT1488" s="5" t="s">
        <v>12482</v>
      </c>
      <c r="AU1488" s="5" t="s">
        <v>41</v>
      </c>
      <c r="AV1488" s="4" t="s">
        <v>1683</v>
      </c>
      <c r="AW1488" s="5" t="s">
        <v>330</v>
      </c>
      <c r="AX1488" s="4" t="s">
        <v>3558</v>
      </c>
      <c r="AY1488" s="5" t="s">
        <v>3559</v>
      </c>
      <c r="AZ1488" s="5" t="s">
        <v>11</v>
      </c>
      <c r="BA1488" s="4" t="s">
        <v>3560</v>
      </c>
      <c r="BB1488" s="5" t="s">
        <v>3561</v>
      </c>
      <c r="BC1488" s="4" t="s">
        <v>3633</v>
      </c>
      <c r="BD1488" s="5" t="s">
        <v>3637</v>
      </c>
      <c r="BE1488" s="5" t="s">
        <v>25</v>
      </c>
      <c r="BF1488" s="5" t="s">
        <v>1333</v>
      </c>
      <c r="BG1488" s="4" t="s">
        <v>3638</v>
      </c>
      <c r="BH1488" s="5" t="s">
        <v>1343</v>
      </c>
    </row>
    <row r="1489" spans="1:60" x14ac:dyDescent="0.25">
      <c r="A1489">
        <f t="shared" si="131"/>
        <v>993583</v>
      </c>
      <c r="B1489">
        <f t="shared" si="132"/>
        <v>50101816</v>
      </c>
      <c r="C1489" t="str">
        <f t="shared" si="133"/>
        <v>CC</v>
      </c>
      <c r="D1489" t="str">
        <f t="shared" si="130"/>
        <v>REGION GRAND OUEST</v>
      </c>
      <c r="E1489" s="12" t="str">
        <f t="shared" si="134"/>
        <v>TERRAIN</v>
      </c>
      <c r="F1489" s="4" t="s">
        <v>8286</v>
      </c>
      <c r="G1489" s="4" t="s">
        <v>8287</v>
      </c>
      <c r="H1489" s="5">
        <v>2</v>
      </c>
      <c r="I1489" s="5" t="s">
        <v>6943</v>
      </c>
      <c r="J1489" s="5"/>
      <c r="K1489" s="5"/>
      <c r="L1489" s="5"/>
      <c r="M1489" s="5" t="s">
        <v>1343</v>
      </c>
      <c r="N1489" s="5"/>
      <c r="O1489" s="5"/>
      <c r="P1489" s="5"/>
      <c r="Q1489" s="5"/>
      <c r="R1489" s="5"/>
      <c r="S1489" s="5"/>
      <c r="T1489" s="5"/>
      <c r="U1489" s="6">
        <v>45597</v>
      </c>
      <c r="V1489" s="4"/>
      <c r="W1489" s="4" t="s">
        <v>1329</v>
      </c>
      <c r="X1489" s="5"/>
      <c r="Y1489" s="5"/>
      <c r="Z1489" s="5"/>
      <c r="AA1489" s="4" t="s">
        <v>2234</v>
      </c>
      <c r="AB1489" s="5"/>
      <c r="AC1489" s="5"/>
      <c r="AD1489" s="5"/>
      <c r="AE1489" s="5"/>
      <c r="AF1489" s="6"/>
      <c r="AG1489" s="5"/>
      <c r="AH1489" s="5"/>
      <c r="AI1489" s="5"/>
      <c r="AJ1489" s="6"/>
      <c r="AK1489" s="5"/>
      <c r="AL1489" s="6"/>
      <c r="AM1489" s="5"/>
      <c r="AN1489" s="5"/>
      <c r="AO1489" s="5"/>
      <c r="AP1489" s="5" t="s">
        <v>1413</v>
      </c>
      <c r="AQ1489" s="4" t="s">
        <v>1414</v>
      </c>
      <c r="AR1489" s="5" t="s">
        <v>19</v>
      </c>
      <c r="AS1489" s="4" t="s">
        <v>12481</v>
      </c>
      <c r="AT1489" s="5" t="s">
        <v>12482</v>
      </c>
      <c r="AU1489" s="5" t="s">
        <v>41</v>
      </c>
      <c r="AV1489" s="4" t="s">
        <v>1683</v>
      </c>
      <c r="AW1489" s="5" t="s">
        <v>330</v>
      </c>
      <c r="AX1489" s="4" t="s">
        <v>3558</v>
      </c>
      <c r="AY1489" s="5" t="s">
        <v>3559</v>
      </c>
      <c r="AZ1489" s="5" t="s">
        <v>11</v>
      </c>
      <c r="BA1489" s="4" t="s">
        <v>3560</v>
      </c>
      <c r="BB1489" s="5" t="s">
        <v>3561</v>
      </c>
      <c r="BC1489" s="4"/>
      <c r="BD1489" s="5"/>
      <c r="BE1489" s="5"/>
      <c r="BF1489" s="5"/>
      <c r="BG1489" s="4" t="s">
        <v>8287</v>
      </c>
      <c r="BH1489" s="5" t="s">
        <v>1343</v>
      </c>
    </row>
    <row r="1490" spans="1:60" x14ac:dyDescent="0.25">
      <c r="A1490">
        <f t="shared" si="131"/>
        <v>993582</v>
      </c>
      <c r="B1490">
        <f t="shared" si="132"/>
        <v>50101815</v>
      </c>
      <c r="C1490" t="str">
        <f t="shared" si="133"/>
        <v>CC</v>
      </c>
      <c r="D1490" t="str">
        <f t="shared" si="130"/>
        <v>REGION GRAND OUEST</v>
      </c>
      <c r="E1490" s="12" t="str">
        <f t="shared" si="134"/>
        <v>TERRAIN</v>
      </c>
      <c r="F1490" s="4" t="s">
        <v>8288</v>
      </c>
      <c r="G1490" s="4" t="s">
        <v>3563</v>
      </c>
      <c r="H1490" s="5">
        <v>2</v>
      </c>
      <c r="I1490" s="5" t="s">
        <v>6943</v>
      </c>
      <c r="J1490" s="5"/>
      <c r="K1490" s="5"/>
      <c r="L1490" s="5"/>
      <c r="M1490" s="5" t="s">
        <v>1343</v>
      </c>
      <c r="N1490" s="5"/>
      <c r="O1490" s="5"/>
      <c r="P1490" s="5"/>
      <c r="Q1490" s="5"/>
      <c r="R1490" s="5"/>
      <c r="S1490" s="5"/>
      <c r="T1490" s="5"/>
      <c r="U1490" s="6">
        <v>45597</v>
      </c>
      <c r="V1490" s="4"/>
      <c r="W1490" s="4" t="s">
        <v>1329</v>
      </c>
      <c r="X1490" s="5"/>
      <c r="Y1490" s="5"/>
      <c r="Z1490" s="5"/>
      <c r="AA1490" s="4" t="s">
        <v>3556</v>
      </c>
      <c r="AB1490" s="5"/>
      <c r="AC1490" s="5"/>
      <c r="AD1490" s="5"/>
      <c r="AE1490" s="5"/>
      <c r="AF1490" s="6"/>
      <c r="AG1490" s="5"/>
      <c r="AH1490" s="5"/>
      <c r="AI1490" s="5"/>
      <c r="AJ1490" s="6"/>
      <c r="AK1490" s="5"/>
      <c r="AL1490" s="6"/>
      <c r="AM1490" s="5"/>
      <c r="AN1490" s="5"/>
      <c r="AO1490" s="5"/>
      <c r="AP1490" s="5" t="s">
        <v>1413</v>
      </c>
      <c r="AQ1490" s="4" t="s">
        <v>1414</v>
      </c>
      <c r="AR1490" s="5" t="s">
        <v>19</v>
      </c>
      <c r="AS1490" s="4" t="s">
        <v>12481</v>
      </c>
      <c r="AT1490" s="5" t="s">
        <v>12482</v>
      </c>
      <c r="AU1490" s="5" t="s">
        <v>41</v>
      </c>
      <c r="AV1490" s="4" t="s">
        <v>1683</v>
      </c>
      <c r="AW1490" s="5" t="s">
        <v>330</v>
      </c>
      <c r="AX1490" s="4" t="s">
        <v>3558</v>
      </c>
      <c r="AY1490" s="5" t="s">
        <v>3559</v>
      </c>
      <c r="AZ1490" s="5" t="s">
        <v>11</v>
      </c>
      <c r="BA1490" s="4" t="s">
        <v>3560</v>
      </c>
      <c r="BB1490" s="5" t="s">
        <v>3561</v>
      </c>
      <c r="BC1490" s="4" t="s">
        <v>3555</v>
      </c>
      <c r="BD1490" s="5" t="s">
        <v>3562</v>
      </c>
      <c r="BE1490" s="5" t="s">
        <v>25</v>
      </c>
      <c r="BF1490" s="5" t="s">
        <v>1333</v>
      </c>
      <c r="BG1490" s="4" t="s">
        <v>3563</v>
      </c>
      <c r="BH1490" s="5" t="s">
        <v>1343</v>
      </c>
    </row>
    <row r="1491" spans="1:60" x14ac:dyDescent="0.25">
      <c r="A1491">
        <f t="shared" si="131"/>
        <v>993581</v>
      </c>
      <c r="B1491">
        <f t="shared" si="132"/>
        <v>50101814</v>
      </c>
      <c r="C1491" t="str">
        <f t="shared" si="133"/>
        <v>CC</v>
      </c>
      <c r="D1491" t="str">
        <f t="shared" si="130"/>
        <v>REGION GRAND OUEST</v>
      </c>
      <c r="E1491" s="12" t="str">
        <f t="shared" si="134"/>
        <v>TERRAIN</v>
      </c>
      <c r="F1491" s="4" t="s">
        <v>8289</v>
      </c>
      <c r="G1491" s="4" t="s">
        <v>8290</v>
      </c>
      <c r="H1491" s="5">
        <v>2</v>
      </c>
      <c r="I1491" s="5" t="s">
        <v>6943</v>
      </c>
      <c r="J1491" s="5"/>
      <c r="K1491" s="5"/>
      <c r="L1491" s="5"/>
      <c r="M1491" s="5" t="s">
        <v>1343</v>
      </c>
      <c r="N1491" s="5"/>
      <c r="O1491" s="5"/>
      <c r="P1491" s="5"/>
      <c r="Q1491" s="5"/>
      <c r="R1491" s="5"/>
      <c r="S1491" s="5"/>
      <c r="T1491" s="5"/>
      <c r="U1491" s="6">
        <v>45627</v>
      </c>
      <c r="V1491" s="4"/>
      <c r="W1491" s="4" t="s">
        <v>1329</v>
      </c>
      <c r="X1491" s="5"/>
      <c r="Y1491" s="5"/>
      <c r="Z1491" s="5"/>
      <c r="AA1491" s="4" t="s">
        <v>5666</v>
      </c>
      <c r="AB1491" s="5"/>
      <c r="AC1491" s="5"/>
      <c r="AD1491" s="5"/>
      <c r="AE1491" s="5"/>
      <c r="AF1491" s="6"/>
      <c r="AG1491" s="5"/>
      <c r="AH1491" s="5"/>
      <c r="AI1491" s="5"/>
      <c r="AJ1491" s="6"/>
      <c r="AK1491" s="5"/>
      <c r="AL1491" s="6"/>
      <c r="AM1491" s="5"/>
      <c r="AN1491" s="5"/>
      <c r="AO1491" s="5"/>
      <c r="AP1491" s="5" t="s">
        <v>1413</v>
      </c>
      <c r="AQ1491" s="4" t="s">
        <v>1414</v>
      </c>
      <c r="AR1491" s="5" t="s">
        <v>19</v>
      </c>
      <c r="AS1491" s="4" t="s">
        <v>12481</v>
      </c>
      <c r="AT1491" s="5" t="s">
        <v>12482</v>
      </c>
      <c r="AU1491" s="5" t="s">
        <v>41</v>
      </c>
      <c r="AV1491" s="4" t="s">
        <v>1683</v>
      </c>
      <c r="AW1491" s="5" t="s">
        <v>330</v>
      </c>
      <c r="AX1491" s="4" t="s">
        <v>5425</v>
      </c>
      <c r="AY1491" s="5" t="s">
        <v>5429</v>
      </c>
      <c r="AZ1491" s="5" t="s">
        <v>1357</v>
      </c>
      <c r="BA1491" s="4" t="s">
        <v>3138</v>
      </c>
      <c r="BB1491" s="5" t="s">
        <v>11114</v>
      </c>
      <c r="BC1491" s="4"/>
      <c r="BD1491" s="5"/>
      <c r="BE1491" s="5"/>
      <c r="BF1491" s="5"/>
      <c r="BG1491" s="4" t="s">
        <v>8290</v>
      </c>
      <c r="BH1491" s="5" t="s">
        <v>1343</v>
      </c>
    </row>
    <row r="1492" spans="1:60" x14ac:dyDescent="0.25">
      <c r="A1492">
        <f t="shared" si="131"/>
        <v>993580</v>
      </c>
      <c r="B1492">
        <f t="shared" si="132"/>
        <v>50101813</v>
      </c>
      <c r="C1492" t="str">
        <f t="shared" si="133"/>
        <v>CC</v>
      </c>
      <c r="D1492" t="str">
        <f t="shared" si="130"/>
        <v>REGION GRAND OUEST</v>
      </c>
      <c r="E1492" s="12" t="str">
        <f t="shared" si="134"/>
        <v>TERRAIN</v>
      </c>
      <c r="F1492" s="4" t="s">
        <v>8291</v>
      </c>
      <c r="G1492" s="4" t="s">
        <v>3372</v>
      </c>
      <c r="H1492" s="5">
        <v>2</v>
      </c>
      <c r="I1492" s="5" t="s">
        <v>6943</v>
      </c>
      <c r="J1492" s="5"/>
      <c r="K1492" s="5"/>
      <c r="L1492" s="5"/>
      <c r="M1492" s="5" t="s">
        <v>1343</v>
      </c>
      <c r="N1492" s="5"/>
      <c r="O1492" s="5"/>
      <c r="P1492" s="5"/>
      <c r="Q1492" s="5"/>
      <c r="R1492" s="5"/>
      <c r="S1492" s="5"/>
      <c r="T1492" s="5"/>
      <c r="U1492" s="6">
        <v>45627</v>
      </c>
      <c r="V1492" s="4"/>
      <c r="W1492" s="4" t="s">
        <v>1329</v>
      </c>
      <c r="X1492" s="5"/>
      <c r="Y1492" s="5"/>
      <c r="Z1492" s="5"/>
      <c r="AA1492" s="4" t="s">
        <v>3369</v>
      </c>
      <c r="AB1492" s="5"/>
      <c r="AC1492" s="5"/>
      <c r="AD1492" s="5"/>
      <c r="AE1492" s="5"/>
      <c r="AF1492" s="6"/>
      <c r="AG1492" s="5"/>
      <c r="AH1492" s="5"/>
      <c r="AI1492" s="5"/>
      <c r="AJ1492" s="6"/>
      <c r="AK1492" s="5"/>
      <c r="AL1492" s="6"/>
      <c r="AM1492" s="5"/>
      <c r="AN1492" s="5"/>
      <c r="AO1492" s="5"/>
      <c r="AP1492" s="5" t="s">
        <v>1413</v>
      </c>
      <c r="AQ1492" s="4" t="s">
        <v>1414</v>
      </c>
      <c r="AR1492" s="5" t="s">
        <v>19</v>
      </c>
      <c r="AS1492" s="4" t="s">
        <v>12481</v>
      </c>
      <c r="AT1492" s="5" t="s">
        <v>12482</v>
      </c>
      <c r="AU1492" s="5" t="s">
        <v>41</v>
      </c>
      <c r="AV1492" s="4" t="s">
        <v>1683</v>
      </c>
      <c r="AW1492" s="5" t="s">
        <v>330</v>
      </c>
      <c r="AX1492" s="4" t="s">
        <v>5425</v>
      </c>
      <c r="AY1492" s="5" t="s">
        <v>5429</v>
      </c>
      <c r="AZ1492" s="5" t="s">
        <v>1357</v>
      </c>
      <c r="BA1492" s="4" t="s">
        <v>3138</v>
      </c>
      <c r="BB1492" s="5" t="s">
        <v>11114</v>
      </c>
      <c r="BC1492" s="4" t="s">
        <v>3368</v>
      </c>
      <c r="BD1492" s="5" t="s">
        <v>3371</v>
      </c>
      <c r="BE1492" s="5" t="s">
        <v>25</v>
      </c>
      <c r="BF1492" s="5" t="s">
        <v>1333</v>
      </c>
      <c r="BG1492" s="4" t="s">
        <v>3372</v>
      </c>
      <c r="BH1492" s="5" t="s">
        <v>1343</v>
      </c>
    </row>
    <row r="1493" spans="1:60" x14ac:dyDescent="0.25">
      <c r="A1493">
        <f t="shared" si="131"/>
        <v>993579</v>
      </c>
      <c r="B1493">
        <f t="shared" si="132"/>
        <v>50101812</v>
      </c>
      <c r="C1493" t="str">
        <f t="shared" si="133"/>
        <v>CC</v>
      </c>
      <c r="D1493" t="str">
        <f t="shared" si="130"/>
        <v>REGION GRAND OUEST</v>
      </c>
      <c r="E1493" s="12" t="str">
        <f t="shared" si="134"/>
        <v>TERRAIN</v>
      </c>
      <c r="F1493" s="4" t="s">
        <v>8292</v>
      </c>
      <c r="G1493" s="4" t="s">
        <v>8293</v>
      </c>
      <c r="H1493" s="5">
        <v>2</v>
      </c>
      <c r="I1493" s="5" t="s">
        <v>6943</v>
      </c>
      <c r="J1493" s="5"/>
      <c r="K1493" s="5"/>
      <c r="L1493" s="5"/>
      <c r="M1493" s="5" t="s">
        <v>1343</v>
      </c>
      <c r="N1493" s="5"/>
      <c r="O1493" s="5"/>
      <c r="P1493" s="5"/>
      <c r="Q1493" s="5"/>
      <c r="R1493" s="5"/>
      <c r="S1493" s="5"/>
      <c r="T1493" s="5"/>
      <c r="U1493" s="6">
        <v>45627</v>
      </c>
      <c r="V1493" s="4"/>
      <c r="W1493" s="4" t="s">
        <v>1329</v>
      </c>
      <c r="X1493" s="5"/>
      <c r="Y1493" s="5"/>
      <c r="Z1493" s="5"/>
      <c r="AA1493" s="4" t="s">
        <v>3423</v>
      </c>
      <c r="AB1493" s="5"/>
      <c r="AC1493" s="5"/>
      <c r="AD1493" s="5"/>
      <c r="AE1493" s="5"/>
      <c r="AF1493" s="6"/>
      <c r="AG1493" s="5"/>
      <c r="AH1493" s="5"/>
      <c r="AI1493" s="5"/>
      <c r="AJ1493" s="6"/>
      <c r="AK1493" s="5"/>
      <c r="AL1493" s="6"/>
      <c r="AM1493" s="5"/>
      <c r="AN1493" s="5"/>
      <c r="AO1493" s="5"/>
      <c r="AP1493" s="5" t="s">
        <v>1413</v>
      </c>
      <c r="AQ1493" s="4" t="s">
        <v>1414</v>
      </c>
      <c r="AR1493" s="5" t="s">
        <v>19</v>
      </c>
      <c r="AS1493" s="4" t="s">
        <v>12481</v>
      </c>
      <c r="AT1493" s="5" t="s">
        <v>12482</v>
      </c>
      <c r="AU1493" s="5" t="s">
        <v>41</v>
      </c>
      <c r="AV1493" s="4" t="s">
        <v>1683</v>
      </c>
      <c r="AW1493" s="5" t="s">
        <v>330</v>
      </c>
      <c r="AX1493" s="4" t="s">
        <v>5425</v>
      </c>
      <c r="AY1493" s="5" t="s">
        <v>5429</v>
      </c>
      <c r="AZ1493" s="5" t="s">
        <v>1357</v>
      </c>
      <c r="BA1493" s="4" t="s">
        <v>3138</v>
      </c>
      <c r="BB1493" s="5" t="s">
        <v>11114</v>
      </c>
      <c r="BC1493" s="4"/>
      <c r="BD1493" s="5"/>
      <c r="BE1493" s="5"/>
      <c r="BF1493" s="5"/>
      <c r="BG1493" s="4" t="s">
        <v>8293</v>
      </c>
      <c r="BH1493" s="5" t="s">
        <v>1343</v>
      </c>
    </row>
    <row r="1494" spans="1:60" x14ac:dyDescent="0.25">
      <c r="A1494">
        <f t="shared" si="131"/>
        <v>993578</v>
      </c>
      <c r="B1494">
        <f t="shared" si="132"/>
        <v>50101811</v>
      </c>
      <c r="C1494" t="str">
        <f t="shared" si="133"/>
        <v>CC</v>
      </c>
      <c r="D1494" t="str">
        <f t="shared" si="130"/>
        <v>REGION GRAND OUEST</v>
      </c>
      <c r="E1494" s="12" t="str">
        <f t="shared" si="134"/>
        <v>TERRAIN</v>
      </c>
      <c r="F1494" s="4" t="s">
        <v>8294</v>
      </c>
      <c r="G1494" s="4" t="s">
        <v>8295</v>
      </c>
      <c r="H1494" s="5">
        <v>2</v>
      </c>
      <c r="I1494" s="5" t="s">
        <v>6943</v>
      </c>
      <c r="J1494" s="5"/>
      <c r="K1494" s="5"/>
      <c r="L1494" s="5"/>
      <c r="M1494" s="5" t="s">
        <v>1343</v>
      </c>
      <c r="N1494" s="5"/>
      <c r="O1494" s="5"/>
      <c r="P1494" s="5"/>
      <c r="Q1494" s="5"/>
      <c r="R1494" s="5"/>
      <c r="S1494" s="5"/>
      <c r="T1494" s="5"/>
      <c r="U1494" s="6">
        <v>45627</v>
      </c>
      <c r="V1494" s="5"/>
      <c r="W1494" s="4" t="s">
        <v>1329</v>
      </c>
      <c r="X1494" s="5"/>
      <c r="Y1494" s="5"/>
      <c r="Z1494" s="5"/>
      <c r="AA1494" s="5" t="s">
        <v>8095</v>
      </c>
      <c r="AB1494" s="5"/>
      <c r="AC1494" s="5"/>
      <c r="AD1494" s="5"/>
      <c r="AE1494" s="5"/>
      <c r="AF1494" s="5"/>
      <c r="AG1494" s="5"/>
      <c r="AH1494" s="5"/>
      <c r="AI1494" s="5"/>
      <c r="AJ1494" s="5"/>
      <c r="AK1494" s="5"/>
      <c r="AL1494" s="5"/>
      <c r="AM1494" s="5"/>
      <c r="AN1494" s="5"/>
      <c r="AO1494" s="5"/>
      <c r="AP1494" s="5" t="s">
        <v>1413</v>
      </c>
      <c r="AQ1494" s="4" t="s">
        <v>1414</v>
      </c>
      <c r="AR1494" s="5" t="s">
        <v>19</v>
      </c>
      <c r="AS1494" s="4" t="s">
        <v>12481</v>
      </c>
      <c r="AT1494" s="5" t="s">
        <v>12482</v>
      </c>
      <c r="AU1494" s="5" t="s">
        <v>41</v>
      </c>
      <c r="AV1494" s="4" t="s">
        <v>1683</v>
      </c>
      <c r="AW1494" s="5" t="s">
        <v>330</v>
      </c>
      <c r="AX1494" s="4" t="s">
        <v>5425</v>
      </c>
      <c r="AY1494" s="5" t="s">
        <v>5429</v>
      </c>
      <c r="AZ1494" s="5" t="s">
        <v>1357</v>
      </c>
      <c r="BA1494" s="4" t="s">
        <v>3138</v>
      </c>
      <c r="BB1494" s="5" t="s">
        <v>11114</v>
      </c>
      <c r="BC1494" s="5"/>
      <c r="BD1494" s="5"/>
      <c r="BE1494" s="5"/>
      <c r="BF1494" s="5"/>
      <c r="BG1494" s="5" t="s">
        <v>8295</v>
      </c>
      <c r="BH1494" s="5" t="s">
        <v>1343</v>
      </c>
    </row>
    <row r="1495" spans="1:60" x14ac:dyDescent="0.25">
      <c r="A1495">
        <f t="shared" si="131"/>
        <v>993576</v>
      </c>
      <c r="B1495">
        <f t="shared" si="132"/>
        <v>50101809</v>
      </c>
      <c r="C1495" t="str">
        <f t="shared" si="133"/>
        <v>CC</v>
      </c>
      <c r="D1495" t="str">
        <f t="shared" si="130"/>
        <v>REGION GRAND OUEST</v>
      </c>
      <c r="E1495" s="12" t="str">
        <f t="shared" si="134"/>
        <v>TERRAIN</v>
      </c>
      <c r="F1495" s="4" t="s">
        <v>8296</v>
      </c>
      <c r="G1495" s="4" t="s">
        <v>5815</v>
      </c>
      <c r="H1495" s="5">
        <v>2</v>
      </c>
      <c r="I1495" s="5" t="s">
        <v>6943</v>
      </c>
      <c r="J1495" s="5"/>
      <c r="K1495" s="5"/>
      <c r="L1495" s="5"/>
      <c r="M1495" s="5" t="s">
        <v>1343</v>
      </c>
      <c r="N1495" s="5"/>
      <c r="O1495" s="5"/>
      <c r="P1495" s="5"/>
      <c r="Q1495" s="5"/>
      <c r="R1495" s="5"/>
      <c r="S1495" s="5"/>
      <c r="T1495" s="5"/>
      <c r="U1495" s="6">
        <v>45597</v>
      </c>
      <c r="V1495" s="4"/>
      <c r="W1495" s="4" t="s">
        <v>1329</v>
      </c>
      <c r="X1495" s="5"/>
      <c r="Y1495" s="5"/>
      <c r="Z1495" s="5"/>
      <c r="AA1495" s="4" t="s">
        <v>5812</v>
      </c>
      <c r="AB1495" s="5"/>
      <c r="AC1495" s="5"/>
      <c r="AD1495" s="5"/>
      <c r="AE1495" s="5"/>
      <c r="AF1495" s="6"/>
      <c r="AG1495" s="5"/>
      <c r="AH1495" s="5"/>
      <c r="AI1495" s="5"/>
      <c r="AJ1495" s="6"/>
      <c r="AK1495" s="5"/>
      <c r="AL1495" s="6"/>
      <c r="AM1495" s="5"/>
      <c r="AN1495" s="5"/>
      <c r="AO1495" s="5"/>
      <c r="AP1495" s="5" t="s">
        <v>1413</v>
      </c>
      <c r="AQ1495" s="4" t="s">
        <v>1414</v>
      </c>
      <c r="AR1495" s="5" t="s">
        <v>19</v>
      </c>
      <c r="AS1495" s="4" t="s">
        <v>12481</v>
      </c>
      <c r="AT1495" s="5" t="s">
        <v>12482</v>
      </c>
      <c r="AU1495" s="5" t="s">
        <v>41</v>
      </c>
      <c r="AV1495" s="4" t="s">
        <v>1683</v>
      </c>
      <c r="AW1495" s="5" t="s">
        <v>330</v>
      </c>
      <c r="AX1495" s="4" t="s">
        <v>3558</v>
      </c>
      <c r="AY1495" s="5" t="s">
        <v>3559</v>
      </c>
      <c r="AZ1495" s="5" t="s">
        <v>11</v>
      </c>
      <c r="BA1495" s="4" t="s">
        <v>3560</v>
      </c>
      <c r="BB1495" s="5" t="s">
        <v>3561</v>
      </c>
      <c r="BC1495" s="4" t="s">
        <v>5811</v>
      </c>
      <c r="BD1495" s="5" t="s">
        <v>5814</v>
      </c>
      <c r="BE1495" s="5" t="s">
        <v>25</v>
      </c>
      <c r="BF1495" s="5" t="s">
        <v>1333</v>
      </c>
      <c r="BG1495" s="4" t="s">
        <v>5815</v>
      </c>
      <c r="BH1495" s="5" t="s">
        <v>1343</v>
      </c>
    </row>
    <row r="1496" spans="1:60" x14ac:dyDescent="0.25">
      <c r="A1496">
        <f t="shared" si="131"/>
        <v>993575</v>
      </c>
      <c r="B1496">
        <f t="shared" si="132"/>
        <v>50101808</v>
      </c>
      <c r="C1496" t="str">
        <f t="shared" si="133"/>
        <v>CC</v>
      </c>
      <c r="D1496" t="str">
        <f t="shared" si="130"/>
        <v>REGION GRAND OUEST</v>
      </c>
      <c r="E1496" s="12" t="str">
        <f t="shared" si="134"/>
        <v>TERRAIN</v>
      </c>
      <c r="F1496" s="4" t="s">
        <v>8297</v>
      </c>
      <c r="G1496" s="4" t="s">
        <v>7316</v>
      </c>
      <c r="H1496" s="5">
        <v>2</v>
      </c>
      <c r="I1496" s="5" t="s">
        <v>6943</v>
      </c>
      <c r="J1496" s="5"/>
      <c r="K1496" s="5"/>
      <c r="L1496" s="5"/>
      <c r="M1496" s="5" t="s">
        <v>1343</v>
      </c>
      <c r="N1496" s="5"/>
      <c r="O1496" s="5"/>
      <c r="P1496" s="5"/>
      <c r="Q1496" s="5"/>
      <c r="R1496" s="5"/>
      <c r="S1496" s="5"/>
      <c r="T1496" s="5"/>
      <c r="U1496" s="6">
        <v>45627</v>
      </c>
      <c r="V1496" s="5"/>
      <c r="W1496" s="4" t="s">
        <v>1329</v>
      </c>
      <c r="X1496" s="5"/>
      <c r="Y1496" s="5"/>
      <c r="Z1496" s="5"/>
      <c r="AA1496" s="4" t="s">
        <v>4857</v>
      </c>
      <c r="AB1496" s="5"/>
      <c r="AC1496" s="5"/>
      <c r="AD1496" s="5"/>
      <c r="AE1496" s="5"/>
      <c r="AF1496" s="5"/>
      <c r="AG1496" s="5"/>
      <c r="AH1496" s="5"/>
      <c r="AI1496" s="5"/>
      <c r="AJ1496" s="5"/>
      <c r="AK1496" s="5"/>
      <c r="AL1496" s="5"/>
      <c r="AM1496" s="5"/>
      <c r="AN1496" s="5"/>
      <c r="AO1496" s="5"/>
      <c r="AP1496" s="5" t="s">
        <v>1413</v>
      </c>
      <c r="AQ1496" s="4" t="s">
        <v>1414</v>
      </c>
      <c r="AR1496" s="5" t="s">
        <v>19</v>
      </c>
      <c r="AS1496" s="4" t="s">
        <v>12481</v>
      </c>
      <c r="AT1496" s="5" t="s">
        <v>12482</v>
      </c>
      <c r="AU1496" s="5" t="s">
        <v>41</v>
      </c>
      <c r="AV1496" s="4" t="s">
        <v>1683</v>
      </c>
      <c r="AW1496" s="5" t="s">
        <v>330</v>
      </c>
      <c r="AX1496" s="4" t="s">
        <v>5425</v>
      </c>
      <c r="AY1496" s="5" t="s">
        <v>5429</v>
      </c>
      <c r="AZ1496" s="5" t="s">
        <v>1357</v>
      </c>
      <c r="BA1496" s="4" t="s">
        <v>3138</v>
      </c>
      <c r="BB1496" s="5" t="s">
        <v>11114</v>
      </c>
      <c r="BC1496" s="4" t="s">
        <v>7312</v>
      </c>
      <c r="BD1496" s="5" t="s">
        <v>7315</v>
      </c>
      <c r="BE1496" s="5" t="s">
        <v>25</v>
      </c>
      <c r="BF1496" s="5" t="s">
        <v>1333</v>
      </c>
      <c r="BG1496" s="4" t="s">
        <v>7316</v>
      </c>
      <c r="BH1496" s="5" t="s">
        <v>1343</v>
      </c>
    </row>
    <row r="1497" spans="1:60" x14ac:dyDescent="0.25">
      <c r="A1497">
        <f t="shared" si="131"/>
        <v>993573</v>
      </c>
      <c r="B1497">
        <f t="shared" si="132"/>
        <v>50101806</v>
      </c>
      <c r="C1497" t="str">
        <f t="shared" si="133"/>
        <v>CC</v>
      </c>
      <c r="D1497" t="str">
        <f t="shared" si="130"/>
        <v>REGION GRAND OUEST</v>
      </c>
      <c r="E1497" s="12" t="str">
        <f t="shared" si="134"/>
        <v>TERRAIN</v>
      </c>
      <c r="F1497" s="4" t="s">
        <v>8298</v>
      </c>
      <c r="G1497" s="4" t="s">
        <v>8299</v>
      </c>
      <c r="H1497" s="5">
        <v>2</v>
      </c>
      <c r="I1497" s="5" t="s">
        <v>6943</v>
      </c>
      <c r="J1497" s="5"/>
      <c r="K1497" s="5"/>
      <c r="L1497" s="5"/>
      <c r="M1497" s="5" t="s">
        <v>1343</v>
      </c>
      <c r="N1497" s="5"/>
      <c r="O1497" s="5"/>
      <c r="P1497" s="5"/>
      <c r="Q1497" s="5"/>
      <c r="R1497" s="5"/>
      <c r="S1497" s="5"/>
      <c r="T1497" s="5"/>
      <c r="U1497" s="6">
        <v>45597</v>
      </c>
      <c r="V1497" s="5"/>
      <c r="W1497" s="4" t="s">
        <v>1329</v>
      </c>
      <c r="X1497" s="5"/>
      <c r="Y1497" s="5"/>
      <c r="Z1497" s="5"/>
      <c r="AA1497" s="4" t="s">
        <v>3787</v>
      </c>
      <c r="AB1497" s="5"/>
      <c r="AC1497" s="5"/>
      <c r="AD1497" s="5"/>
      <c r="AE1497" s="5"/>
      <c r="AF1497" s="5"/>
      <c r="AG1497" s="5"/>
      <c r="AH1497" s="5"/>
      <c r="AI1497" s="5"/>
      <c r="AJ1497" s="5"/>
      <c r="AK1497" s="5"/>
      <c r="AL1497" s="5"/>
      <c r="AM1497" s="5"/>
      <c r="AN1497" s="5"/>
      <c r="AO1497" s="5"/>
      <c r="AP1497" s="5" t="s">
        <v>1413</v>
      </c>
      <c r="AQ1497" s="4" t="s">
        <v>1414</v>
      </c>
      <c r="AR1497" s="5" t="s">
        <v>19</v>
      </c>
      <c r="AS1497" s="4" t="s">
        <v>12481</v>
      </c>
      <c r="AT1497" s="5" t="s">
        <v>12482</v>
      </c>
      <c r="AU1497" s="5" t="s">
        <v>41</v>
      </c>
      <c r="AV1497" s="4" t="s">
        <v>1683</v>
      </c>
      <c r="AW1497" s="5" t="s">
        <v>330</v>
      </c>
      <c r="AX1497" s="4" t="s">
        <v>3558</v>
      </c>
      <c r="AY1497" s="5" t="s">
        <v>3559</v>
      </c>
      <c r="AZ1497" s="5" t="s">
        <v>11</v>
      </c>
      <c r="BA1497" s="4" t="s">
        <v>3560</v>
      </c>
      <c r="BB1497" s="5" t="s">
        <v>3561</v>
      </c>
      <c r="BC1497" s="4"/>
      <c r="BD1497" s="5"/>
      <c r="BE1497" s="5"/>
      <c r="BF1497" s="5"/>
      <c r="BG1497" s="4" t="s">
        <v>8299</v>
      </c>
      <c r="BH1497" s="5" t="s">
        <v>1343</v>
      </c>
    </row>
    <row r="1498" spans="1:60" x14ac:dyDescent="0.25">
      <c r="A1498">
        <f t="shared" si="131"/>
        <v>993572</v>
      </c>
      <c r="B1498">
        <f t="shared" si="132"/>
        <v>50101805</v>
      </c>
      <c r="C1498" t="str">
        <f t="shared" si="133"/>
        <v>CC</v>
      </c>
      <c r="D1498" t="str">
        <f t="shared" si="130"/>
        <v>REGION GRAND OUEST</v>
      </c>
      <c r="E1498" s="12" t="str">
        <f t="shared" si="134"/>
        <v>TERRAIN</v>
      </c>
      <c r="F1498" s="4" t="s">
        <v>8300</v>
      </c>
      <c r="G1498" s="4" t="s">
        <v>4404</v>
      </c>
      <c r="H1498" s="5">
        <v>2</v>
      </c>
      <c r="I1498" s="5" t="s">
        <v>6943</v>
      </c>
      <c r="J1498" s="5"/>
      <c r="K1498" s="5"/>
      <c r="L1498" s="5"/>
      <c r="M1498" s="5" t="s">
        <v>1343</v>
      </c>
      <c r="N1498" s="5"/>
      <c r="O1498" s="5"/>
      <c r="P1498" s="5"/>
      <c r="Q1498" s="5"/>
      <c r="R1498" s="5"/>
      <c r="S1498" s="5"/>
      <c r="T1498" s="5"/>
      <c r="U1498" s="6">
        <v>45597</v>
      </c>
      <c r="V1498" s="5"/>
      <c r="W1498" s="4" t="s">
        <v>1329</v>
      </c>
      <c r="X1498" s="5"/>
      <c r="Y1498" s="5"/>
      <c r="Z1498" s="5"/>
      <c r="AA1498" s="4" t="s">
        <v>4402</v>
      </c>
      <c r="AB1498" s="5"/>
      <c r="AC1498" s="5"/>
      <c r="AD1498" s="5"/>
      <c r="AE1498" s="5"/>
      <c r="AF1498" s="5"/>
      <c r="AG1498" s="5"/>
      <c r="AH1498" s="5"/>
      <c r="AI1498" s="5"/>
      <c r="AJ1498" s="5"/>
      <c r="AK1498" s="5"/>
      <c r="AL1498" s="5"/>
      <c r="AM1498" s="5"/>
      <c r="AN1498" s="5"/>
      <c r="AO1498" s="5"/>
      <c r="AP1498" s="5" t="s">
        <v>1413</v>
      </c>
      <c r="AQ1498" s="4" t="s">
        <v>1414</v>
      </c>
      <c r="AR1498" s="5" t="s">
        <v>19</v>
      </c>
      <c r="AS1498" s="4" t="s">
        <v>1828</v>
      </c>
      <c r="AT1498" s="5" t="s">
        <v>1829</v>
      </c>
      <c r="AU1498" s="5" t="s">
        <v>41</v>
      </c>
      <c r="AV1498" s="4" t="s">
        <v>1830</v>
      </c>
      <c r="AW1498" s="5" t="s">
        <v>148</v>
      </c>
      <c r="AX1498" s="4" t="s">
        <v>2767</v>
      </c>
      <c r="AY1498" s="5" t="s">
        <v>2769</v>
      </c>
      <c r="AZ1498" s="5" t="s">
        <v>11</v>
      </c>
      <c r="BA1498" s="4" t="s">
        <v>2770</v>
      </c>
      <c r="BB1498" s="5" t="s">
        <v>2771</v>
      </c>
      <c r="BC1498" s="5" t="s">
        <v>4400</v>
      </c>
      <c r="BD1498" s="5" t="s">
        <v>4403</v>
      </c>
      <c r="BE1498" s="5" t="s">
        <v>3</v>
      </c>
      <c r="BF1498" s="5" t="s">
        <v>1333</v>
      </c>
      <c r="BG1498" s="4" t="s">
        <v>4404</v>
      </c>
      <c r="BH1498" s="5" t="s">
        <v>1343</v>
      </c>
    </row>
    <row r="1499" spans="1:60" x14ac:dyDescent="0.25">
      <c r="A1499">
        <f t="shared" si="131"/>
        <v>993571</v>
      </c>
      <c r="B1499">
        <f t="shared" si="132"/>
        <v>50101804</v>
      </c>
      <c r="C1499" t="str">
        <f t="shared" si="133"/>
        <v>CC</v>
      </c>
      <c r="D1499" t="str">
        <f t="shared" si="130"/>
        <v>REGION GRAND OUEST</v>
      </c>
      <c r="E1499" s="12" t="str">
        <f t="shared" si="134"/>
        <v>TERRAIN</v>
      </c>
      <c r="F1499" s="4" t="s">
        <v>8301</v>
      </c>
      <c r="G1499" s="4" t="s">
        <v>4247</v>
      </c>
      <c r="H1499" s="5">
        <v>2</v>
      </c>
      <c r="I1499" s="5" t="s">
        <v>6943</v>
      </c>
      <c r="J1499" s="5"/>
      <c r="K1499" s="5"/>
      <c r="L1499" s="5"/>
      <c r="M1499" s="5" t="s">
        <v>1343</v>
      </c>
      <c r="N1499" s="5"/>
      <c r="O1499" s="5"/>
      <c r="P1499" s="5"/>
      <c r="Q1499" s="5"/>
      <c r="R1499" s="5"/>
      <c r="S1499" s="5"/>
      <c r="T1499" s="5"/>
      <c r="U1499" s="6">
        <v>45597</v>
      </c>
      <c r="V1499" s="5"/>
      <c r="W1499" s="4" t="s">
        <v>1329</v>
      </c>
      <c r="X1499" s="5"/>
      <c r="Y1499" s="5"/>
      <c r="Z1499" s="5"/>
      <c r="AA1499" s="4" t="s">
        <v>3861</v>
      </c>
      <c r="AB1499" s="5"/>
      <c r="AC1499" s="5"/>
      <c r="AD1499" s="5"/>
      <c r="AE1499" s="5"/>
      <c r="AF1499" s="5"/>
      <c r="AG1499" s="5"/>
      <c r="AH1499" s="5"/>
      <c r="AI1499" s="5"/>
      <c r="AJ1499" s="5"/>
      <c r="AK1499" s="5"/>
      <c r="AL1499" s="5"/>
      <c r="AM1499" s="5"/>
      <c r="AN1499" s="5"/>
      <c r="AO1499" s="5"/>
      <c r="AP1499" s="5" t="s">
        <v>1413</v>
      </c>
      <c r="AQ1499" s="4" t="s">
        <v>1414</v>
      </c>
      <c r="AR1499" s="5" t="s">
        <v>19</v>
      </c>
      <c r="AS1499" s="4" t="s">
        <v>1828</v>
      </c>
      <c r="AT1499" s="5" t="s">
        <v>1829</v>
      </c>
      <c r="AU1499" s="5" t="s">
        <v>41</v>
      </c>
      <c r="AV1499" s="4" t="s">
        <v>1830</v>
      </c>
      <c r="AW1499" s="5" t="s">
        <v>148</v>
      </c>
      <c r="AX1499" s="4" t="s">
        <v>2767</v>
      </c>
      <c r="AY1499" s="5" t="s">
        <v>2769</v>
      </c>
      <c r="AZ1499" s="5" t="s">
        <v>11</v>
      </c>
      <c r="BA1499" s="4" t="s">
        <v>2770</v>
      </c>
      <c r="BB1499" s="5" t="s">
        <v>2771</v>
      </c>
      <c r="BC1499" s="5" t="s">
        <v>4243</v>
      </c>
      <c r="BD1499" s="5" t="s">
        <v>4246</v>
      </c>
      <c r="BE1499" s="5" t="s">
        <v>60</v>
      </c>
      <c r="BF1499" s="5" t="s">
        <v>1333</v>
      </c>
      <c r="BG1499" s="4" t="s">
        <v>4247</v>
      </c>
      <c r="BH1499" s="5" t="s">
        <v>1343</v>
      </c>
    </row>
    <row r="1500" spans="1:60" x14ac:dyDescent="0.25">
      <c r="A1500">
        <f t="shared" si="131"/>
        <v>993570</v>
      </c>
      <c r="B1500">
        <f t="shared" si="132"/>
        <v>50101803</v>
      </c>
      <c r="C1500" t="str">
        <f t="shared" si="133"/>
        <v>CC</v>
      </c>
      <c r="D1500" t="str">
        <f t="shared" si="130"/>
        <v>REGION GRAND OUEST</v>
      </c>
      <c r="E1500" s="12" t="str">
        <f t="shared" si="134"/>
        <v>TERRAIN</v>
      </c>
      <c r="F1500" s="4" t="s">
        <v>8302</v>
      </c>
      <c r="G1500" s="4" t="s">
        <v>8303</v>
      </c>
      <c r="H1500" s="5">
        <v>2</v>
      </c>
      <c r="I1500" s="5" t="s">
        <v>6943</v>
      </c>
      <c r="J1500" s="5"/>
      <c r="K1500" s="5"/>
      <c r="L1500" s="5"/>
      <c r="M1500" s="5" t="s">
        <v>1343</v>
      </c>
      <c r="N1500" s="5"/>
      <c r="O1500" s="5"/>
      <c r="P1500" s="5"/>
      <c r="Q1500" s="5"/>
      <c r="R1500" s="5"/>
      <c r="S1500" s="5"/>
      <c r="T1500" s="5"/>
      <c r="U1500" s="6">
        <v>45597</v>
      </c>
      <c r="V1500" s="5"/>
      <c r="W1500" s="4" t="s">
        <v>1329</v>
      </c>
      <c r="X1500" s="5"/>
      <c r="Y1500" s="5"/>
      <c r="Z1500" s="5"/>
      <c r="AA1500" s="4" t="s">
        <v>5468</v>
      </c>
      <c r="AB1500" s="5"/>
      <c r="AC1500" s="5"/>
      <c r="AD1500" s="5"/>
      <c r="AE1500" s="5"/>
      <c r="AF1500" s="5"/>
      <c r="AG1500" s="5"/>
      <c r="AH1500" s="5"/>
      <c r="AI1500" s="5"/>
      <c r="AJ1500" s="5"/>
      <c r="AK1500" s="5"/>
      <c r="AL1500" s="5"/>
      <c r="AM1500" s="5"/>
      <c r="AN1500" s="5"/>
      <c r="AO1500" s="5"/>
      <c r="AP1500" s="5" t="s">
        <v>1413</v>
      </c>
      <c r="AQ1500" s="4" t="s">
        <v>1414</v>
      </c>
      <c r="AR1500" s="5" t="s">
        <v>19</v>
      </c>
      <c r="AS1500" s="4" t="s">
        <v>1828</v>
      </c>
      <c r="AT1500" s="5" t="s">
        <v>1829</v>
      </c>
      <c r="AU1500" s="5" t="s">
        <v>41</v>
      </c>
      <c r="AV1500" s="4" t="s">
        <v>1830</v>
      </c>
      <c r="AW1500" s="5" t="s">
        <v>148</v>
      </c>
      <c r="AX1500" s="4" t="s">
        <v>3129</v>
      </c>
      <c r="AY1500" s="5" t="s">
        <v>3130</v>
      </c>
      <c r="AZ1500" s="5" t="s">
        <v>11</v>
      </c>
      <c r="BA1500" s="4" t="s">
        <v>3131</v>
      </c>
      <c r="BB1500" s="5" t="s">
        <v>3132</v>
      </c>
      <c r="BC1500" s="4"/>
      <c r="BD1500" s="5"/>
      <c r="BE1500" s="5"/>
      <c r="BF1500" s="5"/>
      <c r="BG1500" s="4" t="s">
        <v>8303</v>
      </c>
      <c r="BH1500" s="5" t="s">
        <v>1343</v>
      </c>
    </row>
    <row r="1501" spans="1:60" x14ac:dyDescent="0.25">
      <c r="A1501">
        <f t="shared" si="131"/>
        <v>993569</v>
      </c>
      <c r="B1501">
        <f t="shared" si="132"/>
        <v>50101802</v>
      </c>
      <c r="C1501" t="str">
        <f t="shared" si="133"/>
        <v>CC</v>
      </c>
      <c r="D1501" t="str">
        <f t="shared" si="130"/>
        <v>REGION GRAND OUEST</v>
      </c>
      <c r="E1501" s="12" t="str">
        <f t="shared" si="134"/>
        <v>TERRAIN</v>
      </c>
      <c r="F1501" s="4" t="s">
        <v>8304</v>
      </c>
      <c r="G1501" s="4" t="s">
        <v>8305</v>
      </c>
      <c r="H1501" s="5">
        <v>2</v>
      </c>
      <c r="I1501" s="5" t="s">
        <v>6943</v>
      </c>
      <c r="J1501" s="5"/>
      <c r="K1501" s="5"/>
      <c r="L1501" s="5"/>
      <c r="M1501" s="5" t="s">
        <v>1343</v>
      </c>
      <c r="N1501" s="5"/>
      <c r="O1501" s="5"/>
      <c r="P1501" s="5"/>
      <c r="Q1501" s="5"/>
      <c r="R1501" s="5"/>
      <c r="S1501" s="5"/>
      <c r="T1501" s="5"/>
      <c r="U1501" s="6">
        <v>45597</v>
      </c>
      <c r="V1501" s="5"/>
      <c r="W1501" s="4" t="s">
        <v>1329</v>
      </c>
      <c r="X1501" s="5"/>
      <c r="Y1501" s="5"/>
      <c r="Z1501" s="5"/>
      <c r="AA1501" s="4" t="s">
        <v>3531</v>
      </c>
      <c r="AB1501" s="5"/>
      <c r="AC1501" s="5"/>
      <c r="AD1501" s="5"/>
      <c r="AE1501" s="5"/>
      <c r="AF1501" s="5"/>
      <c r="AG1501" s="5"/>
      <c r="AH1501" s="5"/>
      <c r="AI1501" s="5"/>
      <c r="AJ1501" s="5"/>
      <c r="AK1501" s="5"/>
      <c r="AL1501" s="5"/>
      <c r="AM1501" s="5"/>
      <c r="AN1501" s="5"/>
      <c r="AO1501" s="5"/>
      <c r="AP1501" s="5" t="s">
        <v>1413</v>
      </c>
      <c r="AQ1501" s="4" t="s">
        <v>1414</v>
      </c>
      <c r="AR1501" s="5" t="s">
        <v>19</v>
      </c>
      <c r="AS1501" s="4" t="s">
        <v>1828</v>
      </c>
      <c r="AT1501" s="5" t="s">
        <v>1829</v>
      </c>
      <c r="AU1501" s="5" t="s">
        <v>41</v>
      </c>
      <c r="AV1501" s="4" t="s">
        <v>1830</v>
      </c>
      <c r="AW1501" s="5" t="s">
        <v>148</v>
      </c>
      <c r="AX1501" s="4" t="s">
        <v>2375</v>
      </c>
      <c r="AY1501" s="5" t="s">
        <v>2376</v>
      </c>
      <c r="AZ1501" s="5" t="s">
        <v>11</v>
      </c>
      <c r="BA1501" s="4" t="s">
        <v>2377</v>
      </c>
      <c r="BB1501" s="5" t="s">
        <v>2378</v>
      </c>
      <c r="BC1501" s="4"/>
      <c r="BD1501" s="5"/>
      <c r="BE1501" s="5"/>
      <c r="BF1501" s="5"/>
      <c r="BG1501" s="4" t="s">
        <v>8305</v>
      </c>
      <c r="BH1501" s="5" t="s">
        <v>1343</v>
      </c>
    </row>
    <row r="1502" spans="1:60" x14ac:dyDescent="0.25">
      <c r="A1502">
        <f t="shared" si="131"/>
        <v>993568</v>
      </c>
      <c r="B1502">
        <f t="shared" si="132"/>
        <v>50101801</v>
      </c>
      <c r="C1502" t="str">
        <f t="shared" si="133"/>
        <v>CC</v>
      </c>
      <c r="D1502" t="str">
        <f t="shared" si="130"/>
        <v>REGION GRAND OUEST</v>
      </c>
      <c r="E1502" s="12" t="str">
        <f t="shared" si="134"/>
        <v>TERRAIN</v>
      </c>
      <c r="F1502" s="4" t="s">
        <v>8306</v>
      </c>
      <c r="G1502" s="4" t="s">
        <v>2803</v>
      </c>
      <c r="H1502" s="5">
        <v>2</v>
      </c>
      <c r="I1502" s="5" t="s">
        <v>6943</v>
      </c>
      <c r="J1502" s="5"/>
      <c r="K1502" s="5"/>
      <c r="L1502" s="5"/>
      <c r="M1502" s="5" t="s">
        <v>1343</v>
      </c>
      <c r="N1502" s="5"/>
      <c r="O1502" s="5"/>
      <c r="P1502" s="5"/>
      <c r="Q1502" s="5"/>
      <c r="R1502" s="5"/>
      <c r="S1502" s="5"/>
      <c r="T1502" s="5"/>
      <c r="U1502" s="6">
        <v>45597</v>
      </c>
      <c r="V1502" s="5"/>
      <c r="W1502" s="4" t="s">
        <v>1329</v>
      </c>
      <c r="X1502" s="5"/>
      <c r="Y1502" s="5"/>
      <c r="Z1502" s="5"/>
      <c r="AA1502" s="4" t="s">
        <v>2800</v>
      </c>
      <c r="AB1502" s="5"/>
      <c r="AC1502" s="5"/>
      <c r="AD1502" s="5"/>
      <c r="AE1502" s="5"/>
      <c r="AF1502" s="5"/>
      <c r="AG1502" s="5"/>
      <c r="AH1502" s="5"/>
      <c r="AI1502" s="5"/>
      <c r="AJ1502" s="5"/>
      <c r="AK1502" s="5"/>
      <c r="AL1502" s="5"/>
      <c r="AM1502" s="5"/>
      <c r="AN1502" s="5"/>
      <c r="AO1502" s="5"/>
      <c r="AP1502" s="5" t="s">
        <v>1413</v>
      </c>
      <c r="AQ1502" s="4" t="s">
        <v>1414</v>
      </c>
      <c r="AR1502" s="5" t="s">
        <v>19</v>
      </c>
      <c r="AS1502" s="4" t="s">
        <v>1828</v>
      </c>
      <c r="AT1502" s="5" t="s">
        <v>1829</v>
      </c>
      <c r="AU1502" s="5" t="s">
        <v>41</v>
      </c>
      <c r="AV1502" s="4" t="s">
        <v>1830</v>
      </c>
      <c r="AW1502" s="5" t="s">
        <v>148</v>
      </c>
      <c r="AX1502" s="4" t="s">
        <v>2375</v>
      </c>
      <c r="AY1502" s="5" t="s">
        <v>2376</v>
      </c>
      <c r="AZ1502" s="5" t="s">
        <v>11</v>
      </c>
      <c r="BA1502" s="4" t="s">
        <v>2377</v>
      </c>
      <c r="BB1502" s="5" t="s">
        <v>2378</v>
      </c>
      <c r="BC1502" s="5" t="s">
        <v>2798</v>
      </c>
      <c r="BD1502" s="5" t="s">
        <v>2802</v>
      </c>
      <c r="BE1502" s="5" t="s">
        <v>245</v>
      </c>
      <c r="BF1502" s="5" t="s">
        <v>1333</v>
      </c>
      <c r="BG1502" s="4" t="s">
        <v>2803</v>
      </c>
      <c r="BH1502" s="5" t="s">
        <v>1343</v>
      </c>
    </row>
    <row r="1503" spans="1:60" x14ac:dyDescent="0.25">
      <c r="A1503">
        <f t="shared" si="131"/>
        <v>993567</v>
      </c>
      <c r="B1503">
        <f t="shared" si="132"/>
        <v>50101800</v>
      </c>
      <c r="C1503" t="str">
        <f t="shared" si="133"/>
        <v>CC</v>
      </c>
      <c r="D1503" t="str">
        <f t="shared" si="130"/>
        <v>REGION GRAND OUEST</v>
      </c>
      <c r="E1503" s="12" t="str">
        <f t="shared" si="134"/>
        <v>TERRAIN</v>
      </c>
      <c r="F1503" s="4" t="s">
        <v>8307</v>
      </c>
      <c r="G1503" s="4" t="s">
        <v>8308</v>
      </c>
      <c r="H1503" s="5">
        <v>2</v>
      </c>
      <c r="I1503" s="5" t="s">
        <v>6943</v>
      </c>
      <c r="J1503" s="5"/>
      <c r="K1503" s="5"/>
      <c r="L1503" s="5"/>
      <c r="M1503" s="5" t="s">
        <v>1343</v>
      </c>
      <c r="N1503" s="5"/>
      <c r="O1503" s="5"/>
      <c r="P1503" s="5"/>
      <c r="Q1503" s="5"/>
      <c r="R1503" s="5"/>
      <c r="S1503" s="5"/>
      <c r="T1503" s="5"/>
      <c r="U1503" s="6">
        <v>45597</v>
      </c>
      <c r="V1503" s="5"/>
      <c r="W1503" s="4" t="s">
        <v>1329</v>
      </c>
      <c r="X1503" s="5"/>
      <c r="Y1503" s="5"/>
      <c r="Z1503" s="5"/>
      <c r="AA1503" s="4" t="s">
        <v>7519</v>
      </c>
      <c r="AB1503" s="5"/>
      <c r="AC1503" s="5"/>
      <c r="AD1503" s="5"/>
      <c r="AE1503" s="5"/>
      <c r="AF1503" s="5"/>
      <c r="AG1503" s="5"/>
      <c r="AH1503" s="5"/>
      <c r="AI1503" s="5"/>
      <c r="AJ1503" s="5"/>
      <c r="AK1503" s="5"/>
      <c r="AL1503" s="5"/>
      <c r="AM1503" s="5"/>
      <c r="AN1503" s="5"/>
      <c r="AO1503" s="5"/>
      <c r="AP1503" s="5" t="s">
        <v>1413</v>
      </c>
      <c r="AQ1503" s="4" t="s">
        <v>1414</v>
      </c>
      <c r="AR1503" s="5" t="s">
        <v>19</v>
      </c>
      <c r="AS1503" s="4" t="s">
        <v>1828</v>
      </c>
      <c r="AT1503" s="5" t="s">
        <v>1829</v>
      </c>
      <c r="AU1503" s="5" t="s">
        <v>41</v>
      </c>
      <c r="AV1503" s="4" t="s">
        <v>1830</v>
      </c>
      <c r="AW1503" s="5" t="s">
        <v>148</v>
      </c>
      <c r="AX1503" s="4" t="s">
        <v>2375</v>
      </c>
      <c r="AY1503" s="5" t="s">
        <v>2376</v>
      </c>
      <c r="AZ1503" s="5" t="s">
        <v>11</v>
      </c>
      <c r="BA1503" s="4" t="s">
        <v>2377</v>
      </c>
      <c r="BB1503" s="5" t="s">
        <v>2378</v>
      </c>
      <c r="BC1503" s="5"/>
      <c r="BD1503" s="5"/>
      <c r="BE1503" s="5"/>
      <c r="BF1503" s="5"/>
      <c r="BG1503" s="4" t="s">
        <v>8308</v>
      </c>
      <c r="BH1503" s="5" t="s">
        <v>1343</v>
      </c>
    </row>
    <row r="1504" spans="1:60" x14ac:dyDescent="0.25">
      <c r="A1504">
        <f t="shared" si="131"/>
        <v>993565</v>
      </c>
      <c r="B1504">
        <f t="shared" si="132"/>
        <v>50101798</v>
      </c>
      <c r="C1504" t="str">
        <f t="shared" si="133"/>
        <v>CC</v>
      </c>
      <c r="D1504" t="str">
        <f t="shared" si="130"/>
        <v>REGION GRAND OUEST</v>
      </c>
      <c r="E1504" s="12" t="str">
        <f t="shared" si="134"/>
        <v>TERRAIN</v>
      </c>
      <c r="F1504" s="4" t="s">
        <v>8309</v>
      </c>
      <c r="G1504" s="4" t="s">
        <v>8310</v>
      </c>
      <c r="H1504" s="5">
        <v>2</v>
      </c>
      <c r="I1504" s="5" t="s">
        <v>6943</v>
      </c>
      <c r="J1504" s="5"/>
      <c r="K1504" s="5"/>
      <c r="L1504" s="5"/>
      <c r="M1504" s="5" t="s">
        <v>1343</v>
      </c>
      <c r="N1504" s="5"/>
      <c r="O1504" s="5"/>
      <c r="P1504" s="5"/>
      <c r="Q1504" s="5"/>
      <c r="R1504" s="5"/>
      <c r="S1504" s="5"/>
      <c r="T1504" s="5"/>
      <c r="U1504" s="6">
        <v>45597</v>
      </c>
      <c r="V1504" s="5"/>
      <c r="W1504" s="4" t="s">
        <v>1329</v>
      </c>
      <c r="X1504" s="5"/>
      <c r="Y1504" s="5"/>
      <c r="Z1504" s="5"/>
      <c r="AA1504" s="4" t="s">
        <v>4117</v>
      </c>
      <c r="AB1504" s="5"/>
      <c r="AC1504" s="5"/>
      <c r="AD1504" s="5"/>
      <c r="AE1504" s="5"/>
      <c r="AF1504" s="5"/>
      <c r="AG1504" s="5"/>
      <c r="AH1504" s="5"/>
      <c r="AI1504" s="5"/>
      <c r="AJ1504" s="5"/>
      <c r="AK1504" s="5"/>
      <c r="AL1504" s="5"/>
      <c r="AM1504" s="5"/>
      <c r="AN1504" s="5"/>
      <c r="AO1504" s="5"/>
      <c r="AP1504" s="5" t="s">
        <v>1413</v>
      </c>
      <c r="AQ1504" s="4" t="s">
        <v>1414</v>
      </c>
      <c r="AR1504" s="5" t="s">
        <v>19</v>
      </c>
      <c r="AS1504" s="4" t="s">
        <v>1828</v>
      </c>
      <c r="AT1504" s="5" t="s">
        <v>1829</v>
      </c>
      <c r="AU1504" s="5" t="s">
        <v>41</v>
      </c>
      <c r="AV1504" s="4" t="s">
        <v>1830</v>
      </c>
      <c r="AW1504" s="5" t="s">
        <v>148</v>
      </c>
      <c r="AX1504" s="4" t="s">
        <v>2375</v>
      </c>
      <c r="AY1504" s="5" t="s">
        <v>2376</v>
      </c>
      <c r="AZ1504" s="5" t="s">
        <v>11</v>
      </c>
      <c r="BA1504" s="4" t="s">
        <v>2377</v>
      </c>
      <c r="BB1504" s="5" t="s">
        <v>2378</v>
      </c>
      <c r="BC1504" s="4"/>
      <c r="BD1504" s="5"/>
      <c r="BE1504" s="5"/>
      <c r="BF1504" s="5"/>
      <c r="BG1504" s="4" t="s">
        <v>8310</v>
      </c>
      <c r="BH1504" s="5" t="s">
        <v>1343</v>
      </c>
    </row>
    <row r="1505" spans="1:60" x14ac:dyDescent="0.25">
      <c r="A1505">
        <f t="shared" si="131"/>
        <v>993564</v>
      </c>
      <c r="B1505">
        <f t="shared" si="132"/>
        <v>50101797</v>
      </c>
      <c r="C1505" t="str">
        <f t="shared" si="133"/>
        <v>CC</v>
      </c>
      <c r="D1505" t="str">
        <f t="shared" si="130"/>
        <v>REGION GRAND OUEST</v>
      </c>
      <c r="E1505" s="12" t="str">
        <f t="shared" si="134"/>
        <v>TERRAIN</v>
      </c>
      <c r="F1505" s="4" t="s">
        <v>8311</v>
      </c>
      <c r="G1505" s="4" t="s">
        <v>8312</v>
      </c>
      <c r="H1505" s="5">
        <v>2</v>
      </c>
      <c r="I1505" s="5" t="s">
        <v>6943</v>
      </c>
      <c r="J1505" s="5"/>
      <c r="K1505" s="5"/>
      <c r="L1505" s="5"/>
      <c r="M1505" s="5" t="s">
        <v>1343</v>
      </c>
      <c r="N1505" s="5"/>
      <c r="O1505" s="5"/>
      <c r="P1505" s="5"/>
      <c r="Q1505" s="5"/>
      <c r="R1505" s="5"/>
      <c r="S1505" s="5"/>
      <c r="T1505" s="5"/>
      <c r="U1505" s="6">
        <v>45597</v>
      </c>
      <c r="V1505" s="5"/>
      <c r="W1505" s="4" t="s">
        <v>1329</v>
      </c>
      <c r="X1505" s="5"/>
      <c r="Y1505" s="5"/>
      <c r="Z1505" s="5"/>
      <c r="AA1505" s="4" t="s">
        <v>2944</v>
      </c>
      <c r="AB1505" s="5"/>
      <c r="AC1505" s="5"/>
      <c r="AD1505" s="5"/>
      <c r="AE1505" s="5"/>
      <c r="AF1505" s="5"/>
      <c r="AG1505" s="5"/>
      <c r="AH1505" s="5"/>
      <c r="AI1505" s="5"/>
      <c r="AJ1505" s="5"/>
      <c r="AK1505" s="5"/>
      <c r="AL1505" s="5"/>
      <c r="AM1505" s="5"/>
      <c r="AN1505" s="5"/>
      <c r="AO1505" s="5"/>
      <c r="AP1505" s="5" t="s">
        <v>1413</v>
      </c>
      <c r="AQ1505" s="4" t="s">
        <v>1414</v>
      </c>
      <c r="AR1505" s="5" t="s">
        <v>19</v>
      </c>
      <c r="AS1505" s="4" t="s">
        <v>1828</v>
      </c>
      <c r="AT1505" s="5" t="s">
        <v>1829</v>
      </c>
      <c r="AU1505" s="5" t="s">
        <v>41</v>
      </c>
      <c r="AV1505" s="4" t="s">
        <v>1830</v>
      </c>
      <c r="AW1505" s="5" t="s">
        <v>148</v>
      </c>
      <c r="AX1505" s="4" t="s">
        <v>2375</v>
      </c>
      <c r="AY1505" s="5" t="s">
        <v>2376</v>
      </c>
      <c r="AZ1505" s="5" t="s">
        <v>11</v>
      </c>
      <c r="BA1505" s="4" t="s">
        <v>2377</v>
      </c>
      <c r="BB1505" s="5" t="s">
        <v>2378</v>
      </c>
      <c r="BC1505" s="5"/>
      <c r="BD1505" s="5"/>
      <c r="BE1505" s="5"/>
      <c r="BF1505" s="5"/>
      <c r="BG1505" s="4" t="s">
        <v>8312</v>
      </c>
      <c r="BH1505" s="5" t="s">
        <v>1343</v>
      </c>
    </row>
    <row r="1506" spans="1:60" x14ac:dyDescent="0.25">
      <c r="A1506">
        <f t="shared" si="131"/>
        <v>993563</v>
      </c>
      <c r="B1506">
        <f t="shared" si="132"/>
        <v>50101796</v>
      </c>
      <c r="C1506" t="str">
        <f t="shared" si="133"/>
        <v>CC</v>
      </c>
      <c r="D1506" t="str">
        <f t="shared" si="130"/>
        <v>REGION GRAND OUEST</v>
      </c>
      <c r="E1506" s="12" t="str">
        <f t="shared" si="134"/>
        <v>TERRAIN</v>
      </c>
      <c r="F1506" s="4" t="s">
        <v>8313</v>
      </c>
      <c r="G1506" s="4" t="s">
        <v>4925</v>
      </c>
      <c r="H1506" s="5">
        <v>2</v>
      </c>
      <c r="I1506" s="5" t="s">
        <v>6943</v>
      </c>
      <c r="J1506" s="5"/>
      <c r="K1506" s="5"/>
      <c r="L1506" s="5"/>
      <c r="M1506" s="5" t="s">
        <v>1343</v>
      </c>
      <c r="N1506" s="5"/>
      <c r="O1506" s="5"/>
      <c r="P1506" s="5"/>
      <c r="Q1506" s="5"/>
      <c r="R1506" s="5"/>
      <c r="S1506" s="5"/>
      <c r="T1506" s="5"/>
      <c r="U1506" s="6">
        <v>45597</v>
      </c>
      <c r="V1506" s="5"/>
      <c r="W1506" s="4" t="s">
        <v>1329</v>
      </c>
      <c r="X1506" s="5"/>
      <c r="Y1506" s="5"/>
      <c r="Z1506" s="5"/>
      <c r="AA1506" s="4" t="s">
        <v>4922</v>
      </c>
      <c r="AB1506" s="5"/>
      <c r="AC1506" s="5"/>
      <c r="AD1506" s="5"/>
      <c r="AE1506" s="5"/>
      <c r="AF1506" s="5"/>
      <c r="AG1506" s="5"/>
      <c r="AH1506" s="5"/>
      <c r="AI1506" s="5"/>
      <c r="AJ1506" s="5"/>
      <c r="AK1506" s="5"/>
      <c r="AL1506" s="5"/>
      <c r="AM1506" s="5"/>
      <c r="AN1506" s="5"/>
      <c r="AO1506" s="5"/>
      <c r="AP1506" s="5" t="s">
        <v>1413</v>
      </c>
      <c r="AQ1506" s="4" t="s">
        <v>1414</v>
      </c>
      <c r="AR1506" s="5" t="s">
        <v>19</v>
      </c>
      <c r="AS1506" s="4" t="s">
        <v>1828</v>
      </c>
      <c r="AT1506" s="5" t="s">
        <v>1829</v>
      </c>
      <c r="AU1506" s="5" t="s">
        <v>41</v>
      </c>
      <c r="AV1506" s="4" t="s">
        <v>1830</v>
      </c>
      <c r="AW1506" s="5" t="s">
        <v>148</v>
      </c>
      <c r="AX1506" s="4" t="s">
        <v>2375</v>
      </c>
      <c r="AY1506" s="5" t="s">
        <v>2376</v>
      </c>
      <c r="AZ1506" s="5" t="s">
        <v>11</v>
      </c>
      <c r="BA1506" s="4" t="s">
        <v>2377</v>
      </c>
      <c r="BB1506" s="5" t="s">
        <v>2378</v>
      </c>
      <c r="BC1506" s="4" t="s">
        <v>4921</v>
      </c>
      <c r="BD1506" s="5" t="s">
        <v>4924</v>
      </c>
      <c r="BE1506" s="5" t="s">
        <v>3</v>
      </c>
      <c r="BF1506" s="5" t="s">
        <v>1333</v>
      </c>
      <c r="BG1506" s="4" t="s">
        <v>4925</v>
      </c>
      <c r="BH1506" s="5" t="s">
        <v>1343</v>
      </c>
    </row>
    <row r="1507" spans="1:60" x14ac:dyDescent="0.25">
      <c r="A1507">
        <f t="shared" si="131"/>
        <v>993562</v>
      </c>
      <c r="B1507">
        <f t="shared" si="132"/>
        <v>50101795</v>
      </c>
      <c r="C1507" t="str">
        <f t="shared" si="133"/>
        <v>CC</v>
      </c>
      <c r="D1507" t="str">
        <f t="shared" si="130"/>
        <v>REGION GRAND OUEST</v>
      </c>
      <c r="E1507" s="12" t="str">
        <f t="shared" si="134"/>
        <v>TERRAIN</v>
      </c>
      <c r="F1507" s="4" t="s">
        <v>8314</v>
      </c>
      <c r="G1507" s="4" t="s">
        <v>4741</v>
      </c>
      <c r="H1507" s="5">
        <v>2</v>
      </c>
      <c r="I1507" s="5" t="s">
        <v>6943</v>
      </c>
      <c r="J1507" s="5"/>
      <c r="K1507" s="5"/>
      <c r="L1507" s="5"/>
      <c r="M1507" s="5" t="s">
        <v>1343</v>
      </c>
      <c r="N1507" s="5"/>
      <c r="O1507" s="5"/>
      <c r="P1507" s="5"/>
      <c r="Q1507" s="5"/>
      <c r="R1507" s="5"/>
      <c r="S1507" s="5"/>
      <c r="T1507" s="5"/>
      <c r="U1507" s="6">
        <v>45597</v>
      </c>
      <c r="V1507" s="5"/>
      <c r="W1507" s="4" t="s">
        <v>1329</v>
      </c>
      <c r="X1507" s="5"/>
      <c r="Y1507" s="5"/>
      <c r="Z1507" s="5"/>
      <c r="AA1507" s="4" t="s">
        <v>4738</v>
      </c>
      <c r="AB1507" s="5"/>
      <c r="AC1507" s="5"/>
      <c r="AD1507" s="5"/>
      <c r="AE1507" s="5"/>
      <c r="AF1507" s="5"/>
      <c r="AG1507" s="5"/>
      <c r="AH1507" s="5"/>
      <c r="AI1507" s="5"/>
      <c r="AJ1507" s="5"/>
      <c r="AK1507" s="5"/>
      <c r="AL1507" s="5"/>
      <c r="AM1507" s="5"/>
      <c r="AN1507" s="5"/>
      <c r="AO1507" s="5"/>
      <c r="AP1507" s="5" t="s">
        <v>1413</v>
      </c>
      <c r="AQ1507" s="4" t="s">
        <v>1414</v>
      </c>
      <c r="AR1507" s="5" t="s">
        <v>19</v>
      </c>
      <c r="AS1507" s="4" t="s">
        <v>1828</v>
      </c>
      <c r="AT1507" s="5" t="s">
        <v>1829</v>
      </c>
      <c r="AU1507" s="5" t="s">
        <v>41</v>
      </c>
      <c r="AV1507" s="4" t="s">
        <v>1830</v>
      </c>
      <c r="AW1507" s="5" t="s">
        <v>148</v>
      </c>
      <c r="AX1507" s="4" t="s">
        <v>2767</v>
      </c>
      <c r="AY1507" s="5" t="s">
        <v>2769</v>
      </c>
      <c r="AZ1507" s="5" t="s">
        <v>11</v>
      </c>
      <c r="BA1507" s="4" t="s">
        <v>2770</v>
      </c>
      <c r="BB1507" s="5" t="s">
        <v>2771</v>
      </c>
      <c r="BC1507" s="4" t="s">
        <v>4737</v>
      </c>
      <c r="BD1507" s="5" t="s">
        <v>4740</v>
      </c>
      <c r="BE1507" s="5" t="s">
        <v>60</v>
      </c>
      <c r="BF1507" s="5" t="s">
        <v>1333</v>
      </c>
      <c r="BG1507" s="4" t="s">
        <v>4741</v>
      </c>
      <c r="BH1507" s="5" t="s">
        <v>1343</v>
      </c>
    </row>
    <row r="1508" spans="1:60" x14ac:dyDescent="0.25">
      <c r="A1508">
        <f t="shared" si="131"/>
        <v>993561</v>
      </c>
      <c r="B1508">
        <f t="shared" si="132"/>
        <v>50101794</v>
      </c>
      <c r="C1508" t="str">
        <f t="shared" si="133"/>
        <v>CC</v>
      </c>
      <c r="D1508" t="str">
        <f t="shared" si="130"/>
        <v>REGION GRAND OUEST</v>
      </c>
      <c r="E1508" s="12" t="str">
        <f t="shared" si="134"/>
        <v>TERRAIN</v>
      </c>
      <c r="F1508" s="4" t="s">
        <v>8315</v>
      </c>
      <c r="G1508" s="4" t="s">
        <v>3134</v>
      </c>
      <c r="H1508" s="5">
        <v>2</v>
      </c>
      <c r="I1508" s="5" t="s">
        <v>6943</v>
      </c>
      <c r="J1508" s="5"/>
      <c r="K1508" s="5"/>
      <c r="L1508" s="5"/>
      <c r="M1508" s="5" t="s">
        <v>1343</v>
      </c>
      <c r="N1508" s="5"/>
      <c r="O1508" s="5"/>
      <c r="P1508" s="5"/>
      <c r="Q1508" s="5"/>
      <c r="R1508" s="5"/>
      <c r="S1508" s="5"/>
      <c r="T1508" s="5"/>
      <c r="U1508" s="6">
        <v>45597</v>
      </c>
      <c r="V1508" s="5"/>
      <c r="W1508" s="4" t="s">
        <v>1329</v>
      </c>
      <c r="X1508" s="5"/>
      <c r="Y1508" s="5"/>
      <c r="Z1508" s="5"/>
      <c r="AA1508" s="4" t="s">
        <v>1605</v>
      </c>
      <c r="AB1508" s="5"/>
      <c r="AC1508" s="5"/>
      <c r="AD1508" s="5"/>
      <c r="AE1508" s="5"/>
      <c r="AF1508" s="5"/>
      <c r="AG1508" s="5"/>
      <c r="AH1508" s="5"/>
      <c r="AI1508" s="5"/>
      <c r="AJ1508" s="5"/>
      <c r="AK1508" s="5"/>
      <c r="AL1508" s="5"/>
      <c r="AM1508" s="5"/>
      <c r="AN1508" s="5"/>
      <c r="AO1508" s="5"/>
      <c r="AP1508" s="5" t="s">
        <v>1413</v>
      </c>
      <c r="AQ1508" s="4" t="s">
        <v>1414</v>
      </c>
      <c r="AR1508" s="5" t="s">
        <v>19</v>
      </c>
      <c r="AS1508" s="4" t="s">
        <v>1828</v>
      </c>
      <c r="AT1508" s="5" t="s">
        <v>1829</v>
      </c>
      <c r="AU1508" s="5" t="s">
        <v>41</v>
      </c>
      <c r="AV1508" s="4" t="s">
        <v>1830</v>
      </c>
      <c r="AW1508" s="5" t="s">
        <v>148</v>
      </c>
      <c r="AX1508" s="4" t="s">
        <v>3129</v>
      </c>
      <c r="AY1508" s="5" t="s">
        <v>3130</v>
      </c>
      <c r="AZ1508" s="5" t="s">
        <v>11</v>
      </c>
      <c r="BA1508" s="4" t="s">
        <v>3131</v>
      </c>
      <c r="BB1508" s="5" t="s">
        <v>3132</v>
      </c>
      <c r="BC1508" s="4" t="s">
        <v>3127</v>
      </c>
      <c r="BD1508" s="5" t="s">
        <v>3133</v>
      </c>
      <c r="BE1508" s="5" t="s">
        <v>25</v>
      </c>
      <c r="BF1508" s="5" t="s">
        <v>1333</v>
      </c>
      <c r="BG1508" s="4" t="s">
        <v>3134</v>
      </c>
      <c r="BH1508" s="5" t="s">
        <v>1343</v>
      </c>
    </row>
    <row r="1509" spans="1:60" x14ac:dyDescent="0.25">
      <c r="A1509">
        <f t="shared" si="131"/>
        <v>993560</v>
      </c>
      <c r="B1509">
        <f t="shared" si="132"/>
        <v>50101793</v>
      </c>
      <c r="C1509" t="str">
        <f t="shared" si="133"/>
        <v>CC</v>
      </c>
      <c r="D1509" t="str">
        <f t="shared" si="130"/>
        <v>REGION GRAND OUEST</v>
      </c>
      <c r="E1509" s="12" t="str">
        <f t="shared" si="134"/>
        <v>TERRAIN</v>
      </c>
      <c r="F1509" s="4" t="s">
        <v>8316</v>
      </c>
      <c r="G1509" s="4" t="s">
        <v>6596</v>
      </c>
      <c r="H1509" s="5">
        <v>2</v>
      </c>
      <c r="I1509" s="5" t="s">
        <v>6943</v>
      </c>
      <c r="J1509" s="5"/>
      <c r="K1509" s="5"/>
      <c r="L1509" s="5"/>
      <c r="M1509" s="5" t="s">
        <v>1343</v>
      </c>
      <c r="N1509" s="5"/>
      <c r="O1509" s="5"/>
      <c r="P1509" s="5"/>
      <c r="Q1509" s="5"/>
      <c r="R1509" s="5"/>
      <c r="S1509" s="5"/>
      <c r="T1509" s="5"/>
      <c r="U1509" s="6">
        <v>45597</v>
      </c>
      <c r="V1509" s="5"/>
      <c r="W1509" s="4" t="s">
        <v>1329</v>
      </c>
      <c r="X1509" s="5"/>
      <c r="Y1509" s="5"/>
      <c r="Z1509" s="5"/>
      <c r="AA1509" s="4" t="s">
        <v>5771</v>
      </c>
      <c r="AB1509" s="5"/>
      <c r="AC1509" s="5"/>
      <c r="AD1509" s="5"/>
      <c r="AE1509" s="5"/>
      <c r="AF1509" s="5"/>
      <c r="AG1509" s="5"/>
      <c r="AH1509" s="5"/>
      <c r="AI1509" s="5"/>
      <c r="AJ1509" s="5"/>
      <c r="AK1509" s="5"/>
      <c r="AL1509" s="5"/>
      <c r="AM1509" s="5"/>
      <c r="AN1509" s="5"/>
      <c r="AO1509" s="5"/>
      <c r="AP1509" s="5" t="s">
        <v>1413</v>
      </c>
      <c r="AQ1509" s="4" t="s">
        <v>1414</v>
      </c>
      <c r="AR1509" s="5" t="s">
        <v>19</v>
      </c>
      <c r="AS1509" s="4" t="s">
        <v>1828</v>
      </c>
      <c r="AT1509" s="5" t="s">
        <v>1829</v>
      </c>
      <c r="AU1509" s="5" t="s">
        <v>41</v>
      </c>
      <c r="AV1509" s="4" t="s">
        <v>1830</v>
      </c>
      <c r="AW1509" s="5" t="s">
        <v>148</v>
      </c>
      <c r="AX1509" s="4" t="s">
        <v>3129</v>
      </c>
      <c r="AY1509" s="5" t="s">
        <v>3130</v>
      </c>
      <c r="AZ1509" s="5" t="s">
        <v>11</v>
      </c>
      <c r="BA1509" s="4" t="s">
        <v>3131</v>
      </c>
      <c r="BB1509" s="5" t="s">
        <v>3132</v>
      </c>
      <c r="BC1509" s="4" t="s">
        <v>6594</v>
      </c>
      <c r="BD1509" s="5" t="s">
        <v>6595</v>
      </c>
      <c r="BE1509" s="5" t="s">
        <v>25</v>
      </c>
      <c r="BF1509" s="5" t="s">
        <v>1333</v>
      </c>
      <c r="BG1509" s="4" t="s">
        <v>6596</v>
      </c>
      <c r="BH1509" s="5" t="s">
        <v>1343</v>
      </c>
    </row>
    <row r="1510" spans="1:60" x14ac:dyDescent="0.25">
      <c r="A1510">
        <f t="shared" si="131"/>
        <v>993559</v>
      </c>
      <c r="B1510">
        <f t="shared" si="132"/>
        <v>50101792</v>
      </c>
      <c r="C1510" t="str">
        <f t="shared" si="133"/>
        <v>CC</v>
      </c>
      <c r="D1510" t="str">
        <f t="shared" si="130"/>
        <v>REGION GRAND OUEST</v>
      </c>
      <c r="E1510" s="12" t="str">
        <f t="shared" si="134"/>
        <v>TERRAIN</v>
      </c>
      <c r="F1510" s="4" t="s">
        <v>8317</v>
      </c>
      <c r="G1510" s="4" t="s">
        <v>5743</v>
      </c>
      <c r="H1510" s="5">
        <v>2</v>
      </c>
      <c r="I1510" s="5" t="s">
        <v>6943</v>
      </c>
      <c r="J1510" s="5"/>
      <c r="K1510" s="5"/>
      <c r="L1510" s="5"/>
      <c r="M1510" s="5" t="s">
        <v>1343</v>
      </c>
      <c r="N1510" s="5"/>
      <c r="O1510" s="5"/>
      <c r="P1510" s="5"/>
      <c r="Q1510" s="5"/>
      <c r="R1510" s="5"/>
      <c r="S1510" s="5"/>
      <c r="T1510" s="5"/>
      <c r="U1510" s="6">
        <v>45566</v>
      </c>
      <c r="V1510" s="4"/>
      <c r="W1510" s="4" t="s">
        <v>1329</v>
      </c>
      <c r="X1510" s="5"/>
      <c r="Y1510" s="5"/>
      <c r="Z1510" s="5"/>
      <c r="AA1510" s="4" t="s">
        <v>3318</v>
      </c>
      <c r="AB1510" s="5"/>
      <c r="AC1510" s="5"/>
      <c r="AD1510" s="5"/>
      <c r="AE1510" s="5"/>
      <c r="AF1510" s="6"/>
      <c r="AG1510" s="5"/>
      <c r="AH1510" s="5"/>
      <c r="AI1510" s="5"/>
      <c r="AJ1510" s="6"/>
      <c r="AK1510" s="5"/>
      <c r="AL1510" s="6"/>
      <c r="AM1510" s="5"/>
      <c r="AN1510" s="5"/>
      <c r="AO1510" s="5"/>
      <c r="AP1510" s="5" t="s">
        <v>1413</v>
      </c>
      <c r="AQ1510" s="4" t="s">
        <v>1414</v>
      </c>
      <c r="AR1510" s="5" t="s">
        <v>19</v>
      </c>
      <c r="AS1510" s="4" t="s">
        <v>1549</v>
      </c>
      <c r="AT1510" s="5" t="s">
        <v>1550</v>
      </c>
      <c r="AU1510" s="5" t="s">
        <v>41</v>
      </c>
      <c r="AV1510" s="4" t="s">
        <v>1551</v>
      </c>
      <c r="AW1510" s="5" t="s">
        <v>135</v>
      </c>
      <c r="AX1510" s="4" t="s">
        <v>2822</v>
      </c>
      <c r="AY1510" s="5" t="s">
        <v>2823</v>
      </c>
      <c r="AZ1510" s="5" t="s">
        <v>11</v>
      </c>
      <c r="BA1510" s="4" t="s">
        <v>2824</v>
      </c>
      <c r="BB1510" s="5" t="s">
        <v>2825</v>
      </c>
      <c r="BC1510" s="5" t="s">
        <v>5739</v>
      </c>
      <c r="BD1510" s="5" t="s">
        <v>5742</v>
      </c>
      <c r="BE1510" s="5" t="s">
        <v>1187</v>
      </c>
      <c r="BF1510" s="5" t="s">
        <v>1333</v>
      </c>
      <c r="BG1510" s="5" t="s">
        <v>5743</v>
      </c>
      <c r="BH1510" s="5" t="s">
        <v>1343</v>
      </c>
    </row>
    <row r="1511" spans="1:60" x14ac:dyDescent="0.25">
      <c r="A1511">
        <f t="shared" si="131"/>
        <v>993558</v>
      </c>
      <c r="B1511">
        <f t="shared" si="132"/>
        <v>50101791</v>
      </c>
      <c r="C1511" t="str">
        <f t="shared" si="133"/>
        <v>CC</v>
      </c>
      <c r="D1511" t="str">
        <f t="shared" si="130"/>
        <v>REGION GRAND OUEST</v>
      </c>
      <c r="E1511" s="12" t="str">
        <f t="shared" si="134"/>
        <v>TERRAIN</v>
      </c>
      <c r="F1511" s="4" t="s">
        <v>8318</v>
      </c>
      <c r="G1511" s="4" t="s">
        <v>8319</v>
      </c>
      <c r="H1511" s="5">
        <v>2</v>
      </c>
      <c r="I1511" s="5" t="s">
        <v>6943</v>
      </c>
      <c r="J1511" s="5"/>
      <c r="K1511" s="5"/>
      <c r="L1511" s="5"/>
      <c r="M1511" s="5" t="s">
        <v>1343</v>
      </c>
      <c r="N1511" s="5"/>
      <c r="O1511" s="5"/>
      <c r="P1511" s="5"/>
      <c r="Q1511" s="5"/>
      <c r="R1511" s="5"/>
      <c r="S1511" s="5"/>
      <c r="T1511" s="5"/>
      <c r="U1511" s="6">
        <v>45566</v>
      </c>
      <c r="V1511" s="4"/>
      <c r="W1511" s="4" t="s">
        <v>1329</v>
      </c>
      <c r="X1511" s="5"/>
      <c r="Y1511" s="5"/>
      <c r="Z1511" s="5"/>
      <c r="AA1511" s="4" t="s">
        <v>5283</v>
      </c>
      <c r="AB1511" s="5"/>
      <c r="AC1511" s="5"/>
      <c r="AD1511" s="5"/>
      <c r="AE1511" s="5"/>
      <c r="AF1511" s="6"/>
      <c r="AG1511" s="5"/>
      <c r="AH1511" s="5"/>
      <c r="AI1511" s="5"/>
      <c r="AJ1511" s="6"/>
      <c r="AK1511" s="5"/>
      <c r="AL1511" s="6"/>
      <c r="AM1511" s="5"/>
      <c r="AN1511" s="5"/>
      <c r="AO1511" s="5"/>
      <c r="AP1511" s="5" t="s">
        <v>1413</v>
      </c>
      <c r="AQ1511" s="4" t="s">
        <v>1414</v>
      </c>
      <c r="AR1511" s="5" t="s">
        <v>19</v>
      </c>
      <c r="AS1511" s="4" t="s">
        <v>1549</v>
      </c>
      <c r="AT1511" s="5" t="s">
        <v>1550</v>
      </c>
      <c r="AU1511" s="5" t="s">
        <v>41</v>
      </c>
      <c r="AV1511" s="4" t="s">
        <v>1551</v>
      </c>
      <c r="AW1511" s="5" t="s">
        <v>135</v>
      </c>
      <c r="AX1511" s="4" t="s">
        <v>1552</v>
      </c>
      <c r="AY1511" s="5" t="s">
        <v>1553</v>
      </c>
      <c r="AZ1511" s="5" t="s">
        <v>11</v>
      </c>
      <c r="BA1511" s="4" t="s">
        <v>1554</v>
      </c>
      <c r="BB1511" s="5" t="s">
        <v>1555</v>
      </c>
      <c r="BC1511" s="4" t="s">
        <v>8320</v>
      </c>
      <c r="BD1511" s="5" t="s">
        <v>8321</v>
      </c>
      <c r="BE1511" s="5" t="s">
        <v>25</v>
      </c>
      <c r="BF1511" s="5" t="s">
        <v>1333</v>
      </c>
      <c r="BG1511" s="4" t="s">
        <v>8319</v>
      </c>
      <c r="BH1511" s="5" t="s">
        <v>1343</v>
      </c>
    </row>
    <row r="1512" spans="1:60" x14ac:dyDescent="0.25">
      <c r="A1512">
        <f t="shared" si="131"/>
        <v>993556</v>
      </c>
      <c r="B1512">
        <f t="shared" si="132"/>
        <v>50101790</v>
      </c>
      <c r="C1512" t="str">
        <f t="shared" si="133"/>
        <v>CC</v>
      </c>
      <c r="D1512" t="str">
        <f t="shared" si="130"/>
        <v>REGION GRAND OUEST</v>
      </c>
      <c r="E1512" s="12" t="str">
        <f t="shared" si="134"/>
        <v>TERRAIN</v>
      </c>
      <c r="F1512" s="4" t="s">
        <v>8322</v>
      </c>
      <c r="G1512" s="4" t="s">
        <v>5303</v>
      </c>
      <c r="H1512" s="5">
        <v>2</v>
      </c>
      <c r="I1512" s="5" t="s">
        <v>6943</v>
      </c>
      <c r="J1512" s="5"/>
      <c r="K1512" s="5"/>
      <c r="L1512" s="5"/>
      <c r="M1512" s="5" t="s">
        <v>1343</v>
      </c>
      <c r="N1512" s="5"/>
      <c r="O1512" s="6"/>
      <c r="P1512" s="5"/>
      <c r="Q1512" s="5"/>
      <c r="R1512" s="5"/>
      <c r="S1512" s="5"/>
      <c r="T1512" s="5"/>
      <c r="U1512" s="6">
        <v>45566</v>
      </c>
      <c r="V1512" s="4"/>
      <c r="W1512" s="4" t="s">
        <v>1329</v>
      </c>
      <c r="X1512" s="5"/>
      <c r="Y1512" s="5"/>
      <c r="Z1512" s="5"/>
      <c r="AA1512" s="4" t="s">
        <v>1938</v>
      </c>
      <c r="AB1512" s="5"/>
      <c r="AC1512" s="5"/>
      <c r="AD1512" s="5"/>
      <c r="AE1512" s="5"/>
      <c r="AF1512" s="6"/>
      <c r="AG1512" s="5"/>
      <c r="AH1512" s="5"/>
      <c r="AI1512" s="5"/>
      <c r="AJ1512" s="6"/>
      <c r="AK1512" s="5"/>
      <c r="AL1512" s="6"/>
      <c r="AM1512" s="5"/>
      <c r="AN1512" s="5"/>
      <c r="AO1512" s="5"/>
      <c r="AP1512" s="5" t="s">
        <v>1413</v>
      </c>
      <c r="AQ1512" s="4" t="s">
        <v>1414</v>
      </c>
      <c r="AR1512" s="5" t="s">
        <v>19</v>
      </c>
      <c r="AS1512" s="4" t="s">
        <v>1549</v>
      </c>
      <c r="AT1512" s="5" t="s">
        <v>1550</v>
      </c>
      <c r="AU1512" s="5" t="s">
        <v>41</v>
      </c>
      <c r="AV1512" s="4" t="s">
        <v>1551</v>
      </c>
      <c r="AW1512" s="5" t="s">
        <v>135</v>
      </c>
      <c r="AX1512" s="4" t="s">
        <v>2530</v>
      </c>
      <c r="AY1512" s="5" t="s">
        <v>2531</v>
      </c>
      <c r="AZ1512" s="5" t="s">
        <v>11</v>
      </c>
      <c r="BA1512" s="4" t="s">
        <v>2532</v>
      </c>
      <c r="BB1512" s="5" t="s">
        <v>2533</v>
      </c>
      <c r="BC1512" s="4" t="s">
        <v>5300</v>
      </c>
      <c r="BD1512" s="5" t="s">
        <v>5302</v>
      </c>
      <c r="BE1512" s="5" t="s">
        <v>71</v>
      </c>
      <c r="BF1512" s="5" t="s">
        <v>1333</v>
      </c>
      <c r="BG1512" s="4" t="s">
        <v>5303</v>
      </c>
      <c r="BH1512" s="5" t="s">
        <v>1343</v>
      </c>
    </row>
    <row r="1513" spans="1:60" x14ac:dyDescent="0.25">
      <c r="A1513">
        <f t="shared" si="131"/>
        <v>993555</v>
      </c>
      <c r="B1513">
        <f t="shared" si="132"/>
        <v>50101789</v>
      </c>
      <c r="C1513" t="str">
        <f t="shared" si="133"/>
        <v>CC</v>
      </c>
      <c r="D1513" t="str">
        <f t="shared" si="130"/>
        <v>REGION GRAND OUEST</v>
      </c>
      <c r="E1513" s="12" t="str">
        <f t="shared" si="134"/>
        <v>TERRAIN</v>
      </c>
      <c r="F1513" s="4" t="s">
        <v>8323</v>
      </c>
      <c r="G1513" s="4" t="s">
        <v>1712</v>
      </c>
      <c r="H1513" s="5">
        <v>2</v>
      </c>
      <c r="I1513" s="5" t="s">
        <v>6943</v>
      </c>
      <c r="J1513" s="5"/>
      <c r="K1513" s="5"/>
      <c r="L1513" s="5"/>
      <c r="M1513" s="5" t="s">
        <v>1343</v>
      </c>
      <c r="N1513" s="5"/>
      <c r="O1513" s="5"/>
      <c r="P1513" s="5"/>
      <c r="Q1513" s="5"/>
      <c r="R1513" s="5"/>
      <c r="S1513" s="5"/>
      <c r="T1513" s="5"/>
      <c r="U1513" s="6">
        <v>45566</v>
      </c>
      <c r="V1513" s="4"/>
      <c r="W1513" s="4" t="s">
        <v>1329</v>
      </c>
      <c r="X1513" s="5"/>
      <c r="Y1513" s="5"/>
      <c r="Z1513" s="5"/>
      <c r="AA1513" s="4" t="s">
        <v>1709</v>
      </c>
      <c r="AB1513" s="5"/>
      <c r="AC1513" s="5"/>
      <c r="AD1513" s="5"/>
      <c r="AE1513" s="5"/>
      <c r="AF1513" s="6"/>
      <c r="AG1513" s="5"/>
      <c r="AH1513" s="5"/>
      <c r="AI1513" s="5"/>
      <c r="AJ1513" s="6"/>
      <c r="AK1513" s="5"/>
      <c r="AL1513" s="6"/>
      <c r="AM1513" s="5"/>
      <c r="AN1513" s="5"/>
      <c r="AO1513" s="5"/>
      <c r="AP1513" s="5" t="s">
        <v>1413</v>
      </c>
      <c r="AQ1513" s="4" t="s">
        <v>1414</v>
      </c>
      <c r="AR1513" s="5" t="s">
        <v>19</v>
      </c>
      <c r="AS1513" s="4" t="s">
        <v>1549</v>
      </c>
      <c r="AT1513" s="5" t="s">
        <v>1550</v>
      </c>
      <c r="AU1513" s="5" t="s">
        <v>41</v>
      </c>
      <c r="AV1513" s="4" t="s">
        <v>1551</v>
      </c>
      <c r="AW1513" s="5" t="s">
        <v>135</v>
      </c>
      <c r="AX1513" s="4" t="s">
        <v>1552</v>
      </c>
      <c r="AY1513" s="5" t="s">
        <v>1553</v>
      </c>
      <c r="AZ1513" s="5" t="s">
        <v>11</v>
      </c>
      <c r="BA1513" s="4" t="s">
        <v>1554</v>
      </c>
      <c r="BB1513" s="5" t="s">
        <v>1555</v>
      </c>
      <c r="BC1513" s="4" t="s">
        <v>1706</v>
      </c>
      <c r="BD1513" s="5" t="s">
        <v>1711</v>
      </c>
      <c r="BE1513" s="5" t="s">
        <v>25</v>
      </c>
      <c r="BF1513" s="5" t="s">
        <v>1333</v>
      </c>
      <c r="BG1513" s="4" t="s">
        <v>1712</v>
      </c>
      <c r="BH1513" s="5" t="s">
        <v>1343</v>
      </c>
    </row>
    <row r="1514" spans="1:60" x14ac:dyDescent="0.25">
      <c r="A1514">
        <f t="shared" si="131"/>
        <v>993554</v>
      </c>
      <c r="B1514">
        <f t="shared" si="132"/>
        <v>50101788</v>
      </c>
      <c r="C1514" t="str">
        <f t="shared" si="133"/>
        <v>CC</v>
      </c>
      <c r="D1514" t="str">
        <f t="shared" si="130"/>
        <v>REGION GRAND OUEST</v>
      </c>
      <c r="E1514" s="12" t="str">
        <f t="shared" si="134"/>
        <v>TERRAIN</v>
      </c>
      <c r="F1514" s="4" t="s">
        <v>8324</v>
      </c>
      <c r="G1514" s="4" t="s">
        <v>5131</v>
      </c>
      <c r="H1514" s="5">
        <v>2</v>
      </c>
      <c r="I1514" s="5" t="s">
        <v>6943</v>
      </c>
      <c r="J1514" s="5"/>
      <c r="K1514" s="5"/>
      <c r="L1514" s="5"/>
      <c r="M1514" s="5" t="s">
        <v>1343</v>
      </c>
      <c r="N1514" s="5"/>
      <c r="O1514" s="5"/>
      <c r="P1514" s="5"/>
      <c r="Q1514" s="5"/>
      <c r="R1514" s="5"/>
      <c r="S1514" s="5"/>
      <c r="T1514" s="5"/>
      <c r="U1514" s="6">
        <v>45566</v>
      </c>
      <c r="V1514" s="4"/>
      <c r="W1514" s="4" t="s">
        <v>1329</v>
      </c>
      <c r="X1514" s="5"/>
      <c r="Y1514" s="5"/>
      <c r="Z1514" s="5"/>
      <c r="AA1514" s="4" t="s">
        <v>2511</v>
      </c>
      <c r="AB1514" s="5"/>
      <c r="AC1514" s="5"/>
      <c r="AD1514" s="5"/>
      <c r="AE1514" s="5"/>
      <c r="AF1514" s="6"/>
      <c r="AG1514" s="5"/>
      <c r="AH1514" s="5"/>
      <c r="AI1514" s="5"/>
      <c r="AJ1514" s="6"/>
      <c r="AK1514" s="5"/>
      <c r="AL1514" s="6"/>
      <c r="AM1514" s="5"/>
      <c r="AN1514" s="5"/>
      <c r="AO1514" s="5"/>
      <c r="AP1514" s="5" t="s">
        <v>1413</v>
      </c>
      <c r="AQ1514" s="4" t="s">
        <v>1414</v>
      </c>
      <c r="AR1514" s="5" t="s">
        <v>19</v>
      </c>
      <c r="AS1514" s="4" t="s">
        <v>1549</v>
      </c>
      <c r="AT1514" s="5" t="s">
        <v>1550</v>
      </c>
      <c r="AU1514" s="5" t="s">
        <v>41</v>
      </c>
      <c r="AV1514" s="4" t="s">
        <v>1551</v>
      </c>
      <c r="AW1514" s="5" t="s">
        <v>135</v>
      </c>
      <c r="AX1514" s="4" t="s">
        <v>2822</v>
      </c>
      <c r="AY1514" s="5" t="s">
        <v>2823</v>
      </c>
      <c r="AZ1514" s="5" t="s">
        <v>11</v>
      </c>
      <c r="BA1514" s="4" t="s">
        <v>2824</v>
      </c>
      <c r="BB1514" s="5" t="s">
        <v>2825</v>
      </c>
      <c r="BC1514" s="4" t="s">
        <v>5129</v>
      </c>
      <c r="BD1514" s="5" t="s">
        <v>5130</v>
      </c>
      <c r="BE1514" s="5" t="s">
        <v>25</v>
      </c>
      <c r="BF1514" s="5" t="s">
        <v>1333</v>
      </c>
      <c r="BG1514" s="4" t="s">
        <v>5131</v>
      </c>
      <c r="BH1514" s="5" t="s">
        <v>1343</v>
      </c>
    </row>
    <row r="1515" spans="1:60" x14ac:dyDescent="0.25">
      <c r="A1515">
        <f t="shared" si="131"/>
        <v>993553</v>
      </c>
      <c r="B1515">
        <f t="shared" si="132"/>
        <v>50101787</v>
      </c>
      <c r="C1515" t="str">
        <f t="shared" si="133"/>
        <v>CC</v>
      </c>
      <c r="D1515" t="str">
        <f t="shared" si="130"/>
        <v>REGION GRAND OUEST</v>
      </c>
      <c r="E1515" s="12" t="str">
        <f t="shared" si="134"/>
        <v>TERRAIN</v>
      </c>
      <c r="F1515" s="4" t="s">
        <v>8325</v>
      </c>
      <c r="G1515" s="4" t="s">
        <v>8326</v>
      </c>
      <c r="H1515" s="5">
        <v>2</v>
      </c>
      <c r="I1515" s="5" t="s">
        <v>6943</v>
      </c>
      <c r="J1515" s="5"/>
      <c r="K1515" s="5"/>
      <c r="L1515" s="5"/>
      <c r="M1515" s="5" t="s">
        <v>1343</v>
      </c>
      <c r="N1515" s="5"/>
      <c r="O1515" s="6"/>
      <c r="P1515" s="5"/>
      <c r="Q1515" s="5"/>
      <c r="R1515" s="5"/>
      <c r="S1515" s="5"/>
      <c r="T1515" s="5"/>
      <c r="U1515" s="6">
        <v>45597</v>
      </c>
      <c r="V1515" s="4"/>
      <c r="W1515" s="4" t="s">
        <v>1329</v>
      </c>
      <c r="X1515" s="5"/>
      <c r="Y1515" s="5"/>
      <c r="Z1515" s="5"/>
      <c r="AA1515" s="5" t="s">
        <v>6636</v>
      </c>
      <c r="AB1515" s="5"/>
      <c r="AC1515" s="5"/>
      <c r="AD1515" s="5"/>
      <c r="AE1515" s="5"/>
      <c r="AF1515" s="6"/>
      <c r="AG1515" s="5"/>
      <c r="AH1515" s="5"/>
      <c r="AI1515" s="5"/>
      <c r="AJ1515" s="6"/>
      <c r="AK1515" s="5"/>
      <c r="AL1515" s="6"/>
      <c r="AM1515" s="5"/>
      <c r="AN1515" s="5"/>
      <c r="AO1515" s="5"/>
      <c r="AP1515" s="5" t="s">
        <v>1413</v>
      </c>
      <c r="AQ1515" s="4" t="s">
        <v>1414</v>
      </c>
      <c r="AR1515" s="5" t="s">
        <v>19</v>
      </c>
      <c r="AS1515" s="4" t="s">
        <v>1828</v>
      </c>
      <c r="AT1515" s="5" t="s">
        <v>1829</v>
      </c>
      <c r="AU1515" s="5" t="s">
        <v>41</v>
      </c>
      <c r="AV1515" s="4" t="s">
        <v>1830</v>
      </c>
      <c r="AW1515" s="5" t="s">
        <v>148</v>
      </c>
      <c r="AX1515" s="4" t="s">
        <v>1831</v>
      </c>
      <c r="AY1515" s="5" t="s">
        <v>1832</v>
      </c>
      <c r="AZ1515" s="5" t="s">
        <v>11</v>
      </c>
      <c r="BA1515" s="4" t="s">
        <v>1833</v>
      </c>
      <c r="BB1515" s="5" t="s">
        <v>1834</v>
      </c>
      <c r="BC1515" s="5"/>
      <c r="BD1515" s="5"/>
      <c r="BE1515" s="5"/>
      <c r="BF1515" s="5"/>
      <c r="BG1515" s="5" t="s">
        <v>8326</v>
      </c>
      <c r="BH1515" s="5" t="s">
        <v>1343</v>
      </c>
    </row>
    <row r="1516" spans="1:60" x14ac:dyDescent="0.25">
      <c r="A1516">
        <f t="shared" si="131"/>
        <v>993552</v>
      </c>
      <c r="B1516">
        <f t="shared" si="132"/>
        <v>50101786</v>
      </c>
      <c r="C1516" t="str">
        <f t="shared" si="133"/>
        <v>CC</v>
      </c>
      <c r="D1516" t="str">
        <f t="shared" si="130"/>
        <v>REGION GRAND OUEST</v>
      </c>
      <c r="E1516" s="12" t="str">
        <f t="shared" si="134"/>
        <v>TERRAIN</v>
      </c>
      <c r="F1516" s="4" t="s">
        <v>8327</v>
      </c>
      <c r="G1516" s="4" t="s">
        <v>3834</v>
      </c>
      <c r="H1516" s="5">
        <v>2</v>
      </c>
      <c r="I1516" s="5" t="s">
        <v>6943</v>
      </c>
      <c r="J1516" s="5"/>
      <c r="K1516" s="5"/>
      <c r="L1516" s="5"/>
      <c r="M1516" s="5" t="s">
        <v>1343</v>
      </c>
      <c r="N1516" s="5"/>
      <c r="O1516" s="5"/>
      <c r="P1516" s="5"/>
      <c r="Q1516" s="5"/>
      <c r="R1516" s="5"/>
      <c r="S1516" s="5"/>
      <c r="T1516" s="5"/>
      <c r="U1516" s="6">
        <v>45597</v>
      </c>
      <c r="V1516" s="4"/>
      <c r="W1516" s="4" t="s">
        <v>1329</v>
      </c>
      <c r="X1516" s="5"/>
      <c r="Y1516" s="5"/>
      <c r="Z1516" s="5"/>
      <c r="AA1516" s="4" t="s">
        <v>3831</v>
      </c>
      <c r="AB1516" s="5"/>
      <c r="AC1516" s="5"/>
      <c r="AD1516" s="5"/>
      <c r="AE1516" s="5"/>
      <c r="AF1516" s="6"/>
      <c r="AG1516" s="5"/>
      <c r="AH1516" s="5"/>
      <c r="AI1516" s="5"/>
      <c r="AJ1516" s="6"/>
      <c r="AK1516" s="5"/>
      <c r="AL1516" s="6"/>
      <c r="AM1516" s="5"/>
      <c r="AN1516" s="5"/>
      <c r="AO1516" s="5"/>
      <c r="AP1516" s="5" t="s">
        <v>1413</v>
      </c>
      <c r="AQ1516" s="4" t="s">
        <v>1414</v>
      </c>
      <c r="AR1516" s="5" t="s">
        <v>19</v>
      </c>
      <c r="AS1516" s="4" t="s">
        <v>1828</v>
      </c>
      <c r="AT1516" s="5" t="s">
        <v>1829</v>
      </c>
      <c r="AU1516" s="5" t="s">
        <v>41</v>
      </c>
      <c r="AV1516" s="4" t="s">
        <v>1830</v>
      </c>
      <c r="AW1516" s="5" t="s">
        <v>148</v>
      </c>
      <c r="AX1516" s="4" t="s">
        <v>1831</v>
      </c>
      <c r="AY1516" s="5" t="s">
        <v>1832</v>
      </c>
      <c r="AZ1516" s="5" t="s">
        <v>11</v>
      </c>
      <c r="BA1516" s="4" t="s">
        <v>1833</v>
      </c>
      <c r="BB1516" s="5" t="s">
        <v>1834</v>
      </c>
      <c r="BC1516" s="4" t="s">
        <v>3829</v>
      </c>
      <c r="BD1516" s="5" t="s">
        <v>3833</v>
      </c>
      <c r="BE1516" s="5" t="s">
        <v>71</v>
      </c>
      <c r="BF1516" s="5" t="s">
        <v>1333</v>
      </c>
      <c r="BG1516" s="4" t="s">
        <v>3834</v>
      </c>
      <c r="BH1516" s="5" t="s">
        <v>1343</v>
      </c>
    </row>
    <row r="1517" spans="1:60" x14ac:dyDescent="0.25">
      <c r="A1517">
        <f t="shared" si="131"/>
        <v>993551</v>
      </c>
      <c r="B1517">
        <f t="shared" si="132"/>
        <v>50101785</v>
      </c>
      <c r="C1517" t="str">
        <f t="shared" si="133"/>
        <v>CC</v>
      </c>
      <c r="D1517" t="str">
        <f t="shared" si="130"/>
        <v>REGION GRAND OUEST</v>
      </c>
      <c r="E1517" s="12" t="str">
        <f t="shared" si="134"/>
        <v>TERRAIN</v>
      </c>
      <c r="F1517" s="4" t="s">
        <v>8328</v>
      </c>
      <c r="G1517" s="4" t="s">
        <v>8329</v>
      </c>
      <c r="H1517" s="5">
        <v>2</v>
      </c>
      <c r="I1517" s="5" t="s">
        <v>6943</v>
      </c>
      <c r="J1517" s="5"/>
      <c r="K1517" s="5"/>
      <c r="L1517" s="5"/>
      <c r="M1517" s="5" t="s">
        <v>1343</v>
      </c>
      <c r="N1517" s="5"/>
      <c r="O1517" s="5"/>
      <c r="P1517" s="5"/>
      <c r="Q1517" s="5"/>
      <c r="R1517" s="5"/>
      <c r="S1517" s="5"/>
      <c r="T1517" s="5"/>
      <c r="U1517" s="6">
        <v>45597</v>
      </c>
      <c r="V1517" s="4"/>
      <c r="W1517" s="4" t="s">
        <v>1329</v>
      </c>
      <c r="X1517" s="5"/>
      <c r="Y1517" s="5"/>
      <c r="Z1517" s="5"/>
      <c r="AA1517" s="4" t="s">
        <v>1401</v>
      </c>
      <c r="AB1517" s="5"/>
      <c r="AC1517" s="5"/>
      <c r="AD1517" s="5"/>
      <c r="AE1517" s="5"/>
      <c r="AF1517" s="6"/>
      <c r="AG1517" s="5"/>
      <c r="AH1517" s="5"/>
      <c r="AI1517" s="5"/>
      <c r="AJ1517" s="6"/>
      <c r="AK1517" s="5"/>
      <c r="AL1517" s="6"/>
      <c r="AM1517" s="5"/>
      <c r="AN1517" s="5"/>
      <c r="AO1517" s="5"/>
      <c r="AP1517" s="5" t="s">
        <v>1413</v>
      </c>
      <c r="AQ1517" s="4" t="s">
        <v>1414</v>
      </c>
      <c r="AR1517" s="5" t="s">
        <v>19</v>
      </c>
      <c r="AS1517" s="4" t="s">
        <v>1828</v>
      </c>
      <c r="AT1517" s="5" t="s">
        <v>1829</v>
      </c>
      <c r="AU1517" s="5" t="s">
        <v>41</v>
      </c>
      <c r="AV1517" s="4" t="s">
        <v>1830</v>
      </c>
      <c r="AW1517" s="5" t="s">
        <v>148</v>
      </c>
      <c r="AX1517" s="4" t="s">
        <v>1831</v>
      </c>
      <c r="AY1517" s="5" t="s">
        <v>1832</v>
      </c>
      <c r="AZ1517" s="5" t="s">
        <v>11</v>
      </c>
      <c r="BA1517" s="4" t="s">
        <v>1833</v>
      </c>
      <c r="BB1517" s="5" t="s">
        <v>1834</v>
      </c>
      <c r="BC1517" s="4"/>
      <c r="BD1517" s="5"/>
      <c r="BE1517" s="5"/>
      <c r="BF1517" s="5"/>
      <c r="BG1517" s="4" t="s">
        <v>8329</v>
      </c>
      <c r="BH1517" s="5" t="s">
        <v>1343</v>
      </c>
    </row>
    <row r="1518" spans="1:60" x14ac:dyDescent="0.25">
      <c r="A1518">
        <f t="shared" si="131"/>
        <v>993549</v>
      </c>
      <c r="B1518">
        <f t="shared" si="132"/>
        <v>50101783</v>
      </c>
      <c r="C1518" t="str">
        <f t="shared" si="133"/>
        <v>CC</v>
      </c>
      <c r="D1518" t="str">
        <f t="shared" si="130"/>
        <v>REGION GRAND OUEST</v>
      </c>
      <c r="E1518" s="12" t="str">
        <f t="shared" si="134"/>
        <v>TERRAIN</v>
      </c>
      <c r="F1518" s="4" t="s">
        <v>8330</v>
      </c>
      <c r="G1518" s="4" t="s">
        <v>8331</v>
      </c>
      <c r="H1518" s="5">
        <v>2</v>
      </c>
      <c r="I1518" s="5" t="s">
        <v>6943</v>
      </c>
      <c r="J1518" s="5"/>
      <c r="K1518" s="5"/>
      <c r="L1518" s="5"/>
      <c r="M1518" s="5" t="s">
        <v>1343</v>
      </c>
      <c r="N1518" s="5"/>
      <c r="O1518" s="6"/>
      <c r="P1518" s="5"/>
      <c r="Q1518" s="5"/>
      <c r="R1518" s="5"/>
      <c r="S1518" s="5"/>
      <c r="T1518" s="5"/>
      <c r="U1518" s="6">
        <v>45627</v>
      </c>
      <c r="V1518" s="4"/>
      <c r="W1518" s="4" t="s">
        <v>1329</v>
      </c>
      <c r="X1518" s="5"/>
      <c r="Y1518" s="5"/>
      <c r="Z1518" s="5"/>
      <c r="AA1518" s="4" t="s">
        <v>2446</v>
      </c>
      <c r="AB1518" s="5"/>
      <c r="AC1518" s="5"/>
      <c r="AD1518" s="5"/>
      <c r="AE1518" s="5"/>
      <c r="AF1518" s="6"/>
      <c r="AG1518" s="5"/>
      <c r="AH1518" s="5"/>
      <c r="AI1518" s="5"/>
      <c r="AJ1518" s="6"/>
      <c r="AK1518" s="5"/>
      <c r="AL1518" s="6"/>
      <c r="AM1518" s="5"/>
      <c r="AN1518" s="5"/>
      <c r="AO1518" s="5"/>
      <c r="AP1518" s="5" t="s">
        <v>1413</v>
      </c>
      <c r="AQ1518" s="4" t="s">
        <v>1414</v>
      </c>
      <c r="AR1518" s="5" t="s">
        <v>19</v>
      </c>
      <c r="AS1518" s="4" t="s">
        <v>12481</v>
      </c>
      <c r="AT1518" s="5" t="s">
        <v>12482</v>
      </c>
      <c r="AU1518" s="5" t="s">
        <v>41</v>
      </c>
      <c r="AV1518" s="4" t="s">
        <v>1683</v>
      </c>
      <c r="AW1518" s="5" t="s">
        <v>330</v>
      </c>
      <c r="AX1518" s="4"/>
      <c r="AY1518" s="5"/>
      <c r="AZ1518" s="5"/>
      <c r="BA1518" s="4" t="s">
        <v>5837</v>
      </c>
      <c r="BB1518" s="5" t="s">
        <v>5838</v>
      </c>
      <c r="BC1518" s="4"/>
      <c r="BD1518" s="5"/>
      <c r="BE1518" s="5"/>
      <c r="BF1518" s="5"/>
      <c r="BG1518" s="4" t="s">
        <v>8331</v>
      </c>
      <c r="BH1518" s="5" t="s">
        <v>1343</v>
      </c>
    </row>
    <row r="1519" spans="1:60" x14ac:dyDescent="0.25">
      <c r="A1519">
        <f t="shared" si="131"/>
        <v>993548</v>
      </c>
      <c r="B1519">
        <f t="shared" si="132"/>
        <v>50101782</v>
      </c>
      <c r="C1519" t="str">
        <f t="shared" si="133"/>
        <v>CC</v>
      </c>
      <c r="D1519" t="str">
        <f t="shared" si="130"/>
        <v>REGION GRAND OUEST</v>
      </c>
      <c r="E1519" s="12" t="str">
        <f t="shared" si="134"/>
        <v>TERRAIN</v>
      </c>
      <c r="F1519" s="4" t="s">
        <v>8332</v>
      </c>
      <c r="G1519" s="4" t="s">
        <v>8333</v>
      </c>
      <c r="H1519" s="5">
        <v>2</v>
      </c>
      <c r="I1519" s="5" t="s">
        <v>6943</v>
      </c>
      <c r="J1519" s="5"/>
      <c r="K1519" s="5"/>
      <c r="L1519" s="5"/>
      <c r="M1519" s="5" t="s">
        <v>1343</v>
      </c>
      <c r="N1519" s="5"/>
      <c r="O1519" s="5"/>
      <c r="P1519" s="5"/>
      <c r="Q1519" s="5"/>
      <c r="R1519" s="5"/>
      <c r="S1519" s="5"/>
      <c r="T1519" s="5"/>
      <c r="U1519" s="6">
        <v>45627</v>
      </c>
      <c r="V1519" s="4"/>
      <c r="W1519" s="4" t="s">
        <v>1329</v>
      </c>
      <c r="X1519" s="5"/>
      <c r="Y1519" s="5"/>
      <c r="Z1519" s="5"/>
      <c r="AA1519" s="4" t="s">
        <v>7632</v>
      </c>
      <c r="AB1519" s="5"/>
      <c r="AC1519" s="5"/>
      <c r="AD1519" s="5"/>
      <c r="AE1519" s="5"/>
      <c r="AF1519" s="6"/>
      <c r="AG1519" s="5"/>
      <c r="AH1519" s="5"/>
      <c r="AI1519" s="5"/>
      <c r="AJ1519" s="6"/>
      <c r="AK1519" s="5"/>
      <c r="AL1519" s="6"/>
      <c r="AM1519" s="5"/>
      <c r="AN1519" s="5"/>
      <c r="AO1519" s="5"/>
      <c r="AP1519" s="5" t="s">
        <v>1413</v>
      </c>
      <c r="AQ1519" s="4" t="s">
        <v>1414</v>
      </c>
      <c r="AR1519" s="5" t="s">
        <v>19</v>
      </c>
      <c r="AS1519" s="4" t="s">
        <v>12481</v>
      </c>
      <c r="AT1519" s="5" t="s">
        <v>12482</v>
      </c>
      <c r="AU1519" s="5" t="s">
        <v>41</v>
      </c>
      <c r="AV1519" s="4" t="s">
        <v>1683</v>
      </c>
      <c r="AW1519" s="5" t="s">
        <v>330</v>
      </c>
      <c r="AX1519" s="4"/>
      <c r="AY1519" s="5"/>
      <c r="AZ1519" s="5"/>
      <c r="BA1519" s="4" t="s">
        <v>5837</v>
      </c>
      <c r="BB1519" s="5" t="s">
        <v>5838</v>
      </c>
      <c r="BC1519" s="4"/>
      <c r="BD1519" s="5"/>
      <c r="BE1519" s="5"/>
      <c r="BF1519" s="5"/>
      <c r="BG1519" s="4" t="s">
        <v>8333</v>
      </c>
      <c r="BH1519" s="5" t="s">
        <v>1343</v>
      </c>
    </row>
    <row r="1520" spans="1:60" x14ac:dyDescent="0.25">
      <c r="A1520">
        <f t="shared" si="131"/>
        <v>993547</v>
      </c>
      <c r="B1520">
        <f t="shared" si="132"/>
        <v>50101781</v>
      </c>
      <c r="C1520" t="str">
        <f t="shared" si="133"/>
        <v>CC</v>
      </c>
      <c r="D1520" t="str">
        <f t="shared" si="130"/>
        <v>REGION GRAND OUEST</v>
      </c>
      <c r="E1520" s="12" t="str">
        <f t="shared" si="134"/>
        <v>TERRAIN</v>
      </c>
      <c r="F1520" s="4" t="s">
        <v>8334</v>
      </c>
      <c r="G1520" s="4" t="s">
        <v>8335</v>
      </c>
      <c r="H1520" s="5">
        <v>2</v>
      </c>
      <c r="I1520" s="5" t="s">
        <v>6943</v>
      </c>
      <c r="J1520" s="5"/>
      <c r="K1520" s="5"/>
      <c r="L1520" s="5"/>
      <c r="M1520" s="5" t="s">
        <v>1343</v>
      </c>
      <c r="N1520" s="5"/>
      <c r="O1520" s="5"/>
      <c r="P1520" s="5"/>
      <c r="Q1520" s="5"/>
      <c r="R1520" s="5"/>
      <c r="S1520" s="5"/>
      <c r="T1520" s="5"/>
      <c r="U1520" s="6">
        <v>45627</v>
      </c>
      <c r="V1520" s="5"/>
      <c r="W1520" s="4" t="s">
        <v>1329</v>
      </c>
      <c r="X1520" s="5"/>
      <c r="Y1520" s="5"/>
      <c r="Z1520" s="5"/>
      <c r="AA1520" s="5" t="s">
        <v>1732</v>
      </c>
      <c r="AB1520" s="5"/>
      <c r="AC1520" s="5"/>
      <c r="AD1520" s="5"/>
      <c r="AE1520" s="5"/>
      <c r="AF1520" s="5"/>
      <c r="AG1520" s="5"/>
      <c r="AH1520" s="5"/>
      <c r="AI1520" s="5"/>
      <c r="AJ1520" s="5"/>
      <c r="AK1520" s="5"/>
      <c r="AL1520" s="5"/>
      <c r="AM1520" s="5"/>
      <c r="AN1520" s="5"/>
      <c r="AO1520" s="5"/>
      <c r="AP1520" s="5" t="s">
        <v>1413</v>
      </c>
      <c r="AQ1520" s="4" t="s">
        <v>1414</v>
      </c>
      <c r="AR1520" s="5" t="s">
        <v>19</v>
      </c>
      <c r="AS1520" s="4" t="s">
        <v>12481</v>
      </c>
      <c r="AT1520" s="5" t="s">
        <v>12482</v>
      </c>
      <c r="AU1520" s="5" t="s">
        <v>41</v>
      </c>
      <c r="AV1520" s="4" t="s">
        <v>1683</v>
      </c>
      <c r="AW1520" s="5" t="s">
        <v>330</v>
      </c>
      <c r="AX1520" s="4"/>
      <c r="AY1520" s="5"/>
      <c r="AZ1520" s="5"/>
      <c r="BA1520" s="4" t="s">
        <v>5837</v>
      </c>
      <c r="BB1520" s="5" t="s">
        <v>5838</v>
      </c>
      <c r="BC1520" s="5"/>
      <c r="BD1520" s="5"/>
      <c r="BE1520" s="5"/>
      <c r="BF1520" s="5"/>
      <c r="BG1520" s="5" t="s">
        <v>8335</v>
      </c>
      <c r="BH1520" s="5" t="s">
        <v>1343</v>
      </c>
    </row>
    <row r="1521" spans="1:60" x14ac:dyDescent="0.25">
      <c r="A1521">
        <f t="shared" si="131"/>
        <v>993545</v>
      </c>
      <c r="B1521">
        <f t="shared" si="132"/>
        <v>50101779</v>
      </c>
      <c r="C1521" t="str">
        <f t="shared" si="133"/>
        <v>CC</v>
      </c>
      <c r="D1521" t="str">
        <f t="shared" si="130"/>
        <v>REGION GRAND OUEST</v>
      </c>
      <c r="E1521" s="12" t="str">
        <f t="shared" si="134"/>
        <v>TERRAIN</v>
      </c>
      <c r="F1521" s="4" t="s">
        <v>8336</v>
      </c>
      <c r="G1521" s="4" t="s">
        <v>8337</v>
      </c>
      <c r="H1521" s="5">
        <v>2</v>
      </c>
      <c r="I1521" s="5" t="s">
        <v>6943</v>
      </c>
      <c r="J1521" s="5"/>
      <c r="K1521" s="5"/>
      <c r="L1521" s="5"/>
      <c r="M1521" s="5" t="s">
        <v>1343</v>
      </c>
      <c r="N1521" s="5"/>
      <c r="O1521" s="5"/>
      <c r="P1521" s="5"/>
      <c r="Q1521" s="5"/>
      <c r="R1521" s="5"/>
      <c r="S1521" s="5"/>
      <c r="T1521" s="5"/>
      <c r="U1521" s="6">
        <v>45627</v>
      </c>
      <c r="V1521" s="4"/>
      <c r="W1521" s="4" t="s">
        <v>1329</v>
      </c>
      <c r="X1521" s="5"/>
      <c r="Y1521" s="5"/>
      <c r="Z1521" s="5"/>
      <c r="AA1521" s="4" t="s">
        <v>7523</v>
      </c>
      <c r="AB1521" s="5"/>
      <c r="AC1521" s="5"/>
      <c r="AD1521" s="5"/>
      <c r="AE1521" s="5"/>
      <c r="AF1521" s="6"/>
      <c r="AG1521" s="5"/>
      <c r="AH1521" s="5"/>
      <c r="AI1521" s="5"/>
      <c r="AJ1521" s="6"/>
      <c r="AK1521" s="5"/>
      <c r="AL1521" s="6"/>
      <c r="AM1521" s="5"/>
      <c r="AN1521" s="5"/>
      <c r="AO1521" s="5"/>
      <c r="AP1521" s="5" t="s">
        <v>1413</v>
      </c>
      <c r="AQ1521" s="4" t="s">
        <v>1414</v>
      </c>
      <c r="AR1521" s="5" t="s">
        <v>19</v>
      </c>
      <c r="AS1521" s="4" t="s">
        <v>12481</v>
      </c>
      <c r="AT1521" s="5" t="s">
        <v>12482</v>
      </c>
      <c r="AU1521" s="5" t="s">
        <v>41</v>
      </c>
      <c r="AV1521" s="4" t="s">
        <v>1683</v>
      </c>
      <c r="AW1521" s="5" t="s">
        <v>330</v>
      </c>
      <c r="AX1521" s="4" t="s">
        <v>1684</v>
      </c>
      <c r="AY1521" s="5" t="s">
        <v>1685</v>
      </c>
      <c r="AZ1521" s="5" t="s">
        <v>11</v>
      </c>
      <c r="BA1521" s="4" t="s">
        <v>1686</v>
      </c>
      <c r="BB1521" s="5" t="s">
        <v>1687</v>
      </c>
      <c r="BC1521" s="4"/>
      <c r="BD1521" s="5"/>
      <c r="BE1521" s="5"/>
      <c r="BF1521" s="5"/>
      <c r="BG1521" s="4" t="s">
        <v>8337</v>
      </c>
      <c r="BH1521" s="5" t="s">
        <v>1343</v>
      </c>
    </row>
    <row r="1522" spans="1:60" x14ac:dyDescent="0.25">
      <c r="A1522">
        <f t="shared" si="131"/>
        <v>993544</v>
      </c>
      <c r="B1522">
        <f t="shared" si="132"/>
        <v>50101778</v>
      </c>
      <c r="C1522" t="str">
        <f t="shared" si="133"/>
        <v>CC</v>
      </c>
      <c r="D1522" t="str">
        <f t="shared" si="130"/>
        <v>REGION GRAND OUEST</v>
      </c>
      <c r="E1522" s="12" t="str">
        <f t="shared" si="134"/>
        <v>TERRAIN</v>
      </c>
      <c r="F1522" s="4" t="s">
        <v>8338</v>
      </c>
      <c r="G1522" s="4" t="s">
        <v>5050</v>
      </c>
      <c r="H1522" s="5">
        <v>2</v>
      </c>
      <c r="I1522" s="5" t="s">
        <v>6943</v>
      </c>
      <c r="J1522" s="5"/>
      <c r="K1522" s="5"/>
      <c r="L1522" s="5"/>
      <c r="M1522" s="5" t="s">
        <v>1343</v>
      </c>
      <c r="N1522" s="5"/>
      <c r="O1522" s="6"/>
      <c r="P1522" s="5"/>
      <c r="Q1522" s="5"/>
      <c r="R1522" s="5"/>
      <c r="S1522" s="5"/>
      <c r="T1522" s="5"/>
      <c r="U1522" s="6">
        <v>45597</v>
      </c>
      <c r="V1522" s="4"/>
      <c r="W1522" s="4" t="s">
        <v>1329</v>
      </c>
      <c r="X1522" s="5"/>
      <c r="Y1522" s="5"/>
      <c r="Z1522" s="5"/>
      <c r="AA1522" s="4" t="s">
        <v>2021</v>
      </c>
      <c r="AB1522" s="5"/>
      <c r="AC1522" s="5"/>
      <c r="AD1522" s="5"/>
      <c r="AE1522" s="5"/>
      <c r="AF1522" s="6"/>
      <c r="AG1522" s="5"/>
      <c r="AH1522" s="5"/>
      <c r="AI1522" s="5"/>
      <c r="AJ1522" s="6"/>
      <c r="AK1522" s="5"/>
      <c r="AL1522" s="6"/>
      <c r="AM1522" s="5"/>
      <c r="AN1522" s="5"/>
      <c r="AO1522" s="5"/>
      <c r="AP1522" s="5" t="s">
        <v>1413</v>
      </c>
      <c r="AQ1522" s="4" t="s">
        <v>1414</v>
      </c>
      <c r="AR1522" s="5" t="s">
        <v>19</v>
      </c>
      <c r="AS1522" s="4" t="s">
        <v>12481</v>
      </c>
      <c r="AT1522" s="5" t="s">
        <v>12482</v>
      </c>
      <c r="AU1522" s="5" t="s">
        <v>41</v>
      </c>
      <c r="AV1522" s="4" t="s">
        <v>1683</v>
      </c>
      <c r="AW1522" s="5" t="s">
        <v>330</v>
      </c>
      <c r="AX1522" s="4" t="s">
        <v>1684</v>
      </c>
      <c r="AY1522" s="5" t="s">
        <v>1685</v>
      </c>
      <c r="AZ1522" s="5" t="s">
        <v>11</v>
      </c>
      <c r="BA1522" s="4" t="s">
        <v>1686</v>
      </c>
      <c r="BB1522" s="5" t="s">
        <v>1687</v>
      </c>
      <c r="BC1522" s="4" t="s">
        <v>5046</v>
      </c>
      <c r="BD1522" s="5" t="s">
        <v>5049</v>
      </c>
      <c r="BE1522" s="5" t="s">
        <v>46</v>
      </c>
      <c r="BF1522" s="5" t="s">
        <v>1333</v>
      </c>
      <c r="BG1522" s="4" t="s">
        <v>5050</v>
      </c>
      <c r="BH1522" s="5" t="s">
        <v>1343</v>
      </c>
    </row>
    <row r="1523" spans="1:60" x14ac:dyDescent="0.25">
      <c r="A1523">
        <f t="shared" si="131"/>
        <v>993543</v>
      </c>
      <c r="B1523">
        <f t="shared" si="132"/>
        <v>50101777</v>
      </c>
      <c r="C1523" t="str">
        <f t="shared" si="133"/>
        <v>CC</v>
      </c>
      <c r="D1523" t="str">
        <f t="shared" si="130"/>
        <v>REGION GRAND OUEST</v>
      </c>
      <c r="E1523" s="12" t="str">
        <f t="shared" si="134"/>
        <v>TERRAIN</v>
      </c>
      <c r="F1523" s="4" t="s">
        <v>8339</v>
      </c>
      <c r="G1523" s="4" t="s">
        <v>5856</v>
      </c>
      <c r="H1523" s="5">
        <v>2</v>
      </c>
      <c r="I1523" s="5" t="s">
        <v>6943</v>
      </c>
      <c r="J1523" s="5"/>
      <c r="K1523" s="5"/>
      <c r="L1523" s="5"/>
      <c r="M1523" s="5" t="s">
        <v>1343</v>
      </c>
      <c r="N1523" s="5"/>
      <c r="O1523" s="5"/>
      <c r="P1523" s="5"/>
      <c r="Q1523" s="5"/>
      <c r="R1523" s="5"/>
      <c r="S1523" s="5"/>
      <c r="T1523" s="5"/>
      <c r="U1523" s="6">
        <v>45597</v>
      </c>
      <c r="V1523" s="5"/>
      <c r="W1523" s="4" t="s">
        <v>1329</v>
      </c>
      <c r="X1523" s="5"/>
      <c r="Y1523" s="5"/>
      <c r="Z1523" s="5"/>
      <c r="AA1523" s="4" t="s">
        <v>4999</v>
      </c>
      <c r="AB1523" s="5"/>
      <c r="AC1523" s="5"/>
      <c r="AD1523" s="5"/>
      <c r="AE1523" s="5"/>
      <c r="AF1523" s="5"/>
      <c r="AG1523" s="5"/>
      <c r="AH1523" s="5"/>
      <c r="AI1523" s="5"/>
      <c r="AJ1523" s="5"/>
      <c r="AK1523" s="5"/>
      <c r="AL1523" s="5"/>
      <c r="AM1523" s="5"/>
      <c r="AN1523" s="5"/>
      <c r="AO1523" s="5"/>
      <c r="AP1523" s="5" t="s">
        <v>1413</v>
      </c>
      <c r="AQ1523" s="4" t="s">
        <v>1414</v>
      </c>
      <c r="AR1523" s="5" t="s">
        <v>19</v>
      </c>
      <c r="AS1523" s="4" t="s">
        <v>12481</v>
      </c>
      <c r="AT1523" s="5" t="s">
        <v>12482</v>
      </c>
      <c r="AU1523" s="5" t="s">
        <v>41</v>
      </c>
      <c r="AV1523" s="4" t="s">
        <v>1683</v>
      </c>
      <c r="AW1523" s="5" t="s">
        <v>330</v>
      </c>
      <c r="AX1523" s="4" t="s">
        <v>1684</v>
      </c>
      <c r="AY1523" s="5" t="s">
        <v>1685</v>
      </c>
      <c r="AZ1523" s="5" t="s">
        <v>11</v>
      </c>
      <c r="BA1523" s="4" t="s">
        <v>1686</v>
      </c>
      <c r="BB1523" s="5" t="s">
        <v>1687</v>
      </c>
      <c r="BC1523" s="4" t="s">
        <v>5853</v>
      </c>
      <c r="BD1523" s="5" t="s">
        <v>5855</v>
      </c>
      <c r="BE1523" s="5" t="s">
        <v>245</v>
      </c>
      <c r="BF1523" s="5" t="s">
        <v>1333</v>
      </c>
      <c r="BG1523" s="4" t="s">
        <v>5856</v>
      </c>
      <c r="BH1523" s="5" t="s">
        <v>1343</v>
      </c>
    </row>
    <row r="1524" spans="1:60" x14ac:dyDescent="0.25">
      <c r="A1524">
        <f t="shared" si="131"/>
        <v>993542</v>
      </c>
      <c r="B1524">
        <f t="shared" si="132"/>
        <v>50101776</v>
      </c>
      <c r="C1524" t="str">
        <f t="shared" si="133"/>
        <v>CC</v>
      </c>
      <c r="D1524" t="str">
        <f t="shared" si="130"/>
        <v>REGION GRAND OUEST</v>
      </c>
      <c r="E1524" s="12" t="str">
        <f t="shared" si="134"/>
        <v>TERRAIN</v>
      </c>
      <c r="F1524" s="4" t="s">
        <v>8340</v>
      </c>
      <c r="G1524" s="4" t="s">
        <v>6010</v>
      </c>
      <c r="H1524" s="5">
        <v>2</v>
      </c>
      <c r="I1524" s="5" t="s">
        <v>6943</v>
      </c>
      <c r="J1524" s="5"/>
      <c r="K1524" s="5"/>
      <c r="L1524" s="5"/>
      <c r="M1524" s="5" t="s">
        <v>1343</v>
      </c>
      <c r="N1524" s="5"/>
      <c r="O1524" s="5"/>
      <c r="P1524" s="5"/>
      <c r="Q1524" s="5"/>
      <c r="R1524" s="5"/>
      <c r="S1524" s="5"/>
      <c r="T1524" s="5"/>
      <c r="U1524" s="6">
        <v>45597</v>
      </c>
      <c r="V1524" s="5"/>
      <c r="W1524" s="4" t="s">
        <v>1329</v>
      </c>
      <c r="X1524" s="5"/>
      <c r="Y1524" s="5"/>
      <c r="Z1524" s="5"/>
      <c r="AA1524" s="4" t="s">
        <v>4025</v>
      </c>
      <c r="AB1524" s="5"/>
      <c r="AC1524" s="5"/>
      <c r="AD1524" s="5"/>
      <c r="AE1524" s="5"/>
      <c r="AF1524" s="5"/>
      <c r="AG1524" s="5"/>
      <c r="AH1524" s="5"/>
      <c r="AI1524" s="5"/>
      <c r="AJ1524" s="5"/>
      <c r="AK1524" s="5"/>
      <c r="AL1524" s="5"/>
      <c r="AM1524" s="5"/>
      <c r="AN1524" s="5"/>
      <c r="AO1524" s="5"/>
      <c r="AP1524" s="5" t="s">
        <v>1413</v>
      </c>
      <c r="AQ1524" s="4" t="s">
        <v>1414</v>
      </c>
      <c r="AR1524" s="5" t="s">
        <v>19</v>
      </c>
      <c r="AS1524" s="4" t="s">
        <v>12481</v>
      </c>
      <c r="AT1524" s="5" t="s">
        <v>12482</v>
      </c>
      <c r="AU1524" s="5" t="s">
        <v>41</v>
      </c>
      <c r="AV1524" s="4" t="s">
        <v>1683</v>
      </c>
      <c r="AW1524" s="5" t="s">
        <v>330</v>
      </c>
      <c r="AX1524" s="4" t="s">
        <v>1684</v>
      </c>
      <c r="AY1524" s="5" t="s">
        <v>1685</v>
      </c>
      <c r="AZ1524" s="5" t="s">
        <v>11</v>
      </c>
      <c r="BA1524" s="4" t="s">
        <v>1686</v>
      </c>
      <c r="BB1524" s="5" t="s">
        <v>1687</v>
      </c>
      <c r="BC1524" s="4" t="s">
        <v>6007</v>
      </c>
      <c r="BD1524" s="5" t="s">
        <v>6009</v>
      </c>
      <c r="BE1524" s="5" t="s">
        <v>25</v>
      </c>
      <c r="BF1524" s="5" t="s">
        <v>1333</v>
      </c>
      <c r="BG1524" s="4" t="s">
        <v>6010</v>
      </c>
      <c r="BH1524" s="5" t="s">
        <v>1343</v>
      </c>
    </row>
    <row r="1525" spans="1:60" x14ac:dyDescent="0.25">
      <c r="A1525">
        <f t="shared" si="131"/>
        <v>993537</v>
      </c>
      <c r="B1525">
        <f t="shared" si="132"/>
        <v>50101771</v>
      </c>
      <c r="C1525" t="str">
        <f t="shared" si="133"/>
        <v>CC</v>
      </c>
      <c r="D1525" t="str">
        <f t="shared" si="130"/>
        <v>REGION ILE DE FRANCE NORD</v>
      </c>
      <c r="E1525" s="12" t="str">
        <f t="shared" si="134"/>
        <v>TERRAIN</v>
      </c>
      <c r="F1525" s="4" t="s">
        <v>8341</v>
      </c>
      <c r="G1525" s="4" t="s">
        <v>4656</v>
      </c>
      <c r="H1525" s="5">
        <v>2</v>
      </c>
      <c r="I1525" s="5" t="s">
        <v>6943</v>
      </c>
      <c r="J1525" s="5"/>
      <c r="K1525" s="5"/>
      <c r="L1525" s="5"/>
      <c r="M1525" s="5" t="s">
        <v>1343</v>
      </c>
      <c r="N1525" s="5"/>
      <c r="O1525" s="5"/>
      <c r="P1525" s="5"/>
      <c r="Q1525" s="5"/>
      <c r="R1525" s="5"/>
      <c r="S1525" s="5"/>
      <c r="T1525" s="5"/>
      <c r="U1525" s="6">
        <v>45627</v>
      </c>
      <c r="V1525" s="5"/>
      <c r="W1525" s="4" t="s">
        <v>1329</v>
      </c>
      <c r="X1525" s="5"/>
      <c r="Y1525" s="5"/>
      <c r="Z1525" s="5"/>
      <c r="AA1525" s="4" t="s">
        <v>4653</v>
      </c>
      <c r="AB1525" s="5"/>
      <c r="AC1525" s="5"/>
      <c r="AD1525" s="5"/>
      <c r="AE1525" s="5"/>
      <c r="AF1525" s="5"/>
      <c r="AG1525" s="5"/>
      <c r="AH1525" s="5"/>
      <c r="AI1525" s="5"/>
      <c r="AJ1525" s="5"/>
      <c r="AK1525" s="5"/>
      <c r="AL1525" s="5"/>
      <c r="AM1525" s="5"/>
      <c r="AN1525" s="5"/>
      <c r="AO1525" s="5"/>
      <c r="AP1525" s="5" t="s">
        <v>12477</v>
      </c>
      <c r="AQ1525" s="4" t="s">
        <v>1351</v>
      </c>
      <c r="AR1525" s="5" t="s">
        <v>12478</v>
      </c>
      <c r="AS1525" s="4" t="s">
        <v>1656</v>
      </c>
      <c r="AT1525" s="5" t="s">
        <v>1657</v>
      </c>
      <c r="AU1525" s="5" t="s">
        <v>41</v>
      </c>
      <c r="AV1525" s="4" t="s">
        <v>1658</v>
      </c>
      <c r="AW1525" s="5" t="s">
        <v>306</v>
      </c>
      <c r="AX1525" s="4" t="s">
        <v>2991</v>
      </c>
      <c r="AY1525" s="5" t="s">
        <v>2992</v>
      </c>
      <c r="AZ1525" s="5" t="s">
        <v>11</v>
      </c>
      <c r="BA1525" s="4" t="s">
        <v>2993</v>
      </c>
      <c r="BB1525" s="5" t="s">
        <v>2994</v>
      </c>
      <c r="BC1525" s="4" t="s">
        <v>4650</v>
      </c>
      <c r="BD1525" s="5" t="s">
        <v>4655</v>
      </c>
      <c r="BE1525" s="5" t="s">
        <v>25</v>
      </c>
      <c r="BF1525" s="5" t="s">
        <v>1333</v>
      </c>
      <c r="BG1525" s="4" t="s">
        <v>4656</v>
      </c>
      <c r="BH1525" s="5" t="s">
        <v>1343</v>
      </c>
    </row>
    <row r="1526" spans="1:60" x14ac:dyDescent="0.25">
      <c r="A1526">
        <f t="shared" si="131"/>
        <v>993536</v>
      </c>
      <c r="B1526">
        <f t="shared" si="132"/>
        <v>50101770</v>
      </c>
      <c r="C1526" t="str">
        <f t="shared" si="133"/>
        <v>CC</v>
      </c>
      <c r="D1526" t="str">
        <f t="shared" si="130"/>
        <v>REGION ILE DE FRANCE NORD</v>
      </c>
      <c r="E1526" s="12" t="str">
        <f t="shared" si="134"/>
        <v>TERRAIN</v>
      </c>
      <c r="F1526" s="4" t="s">
        <v>8342</v>
      </c>
      <c r="G1526" s="4" t="s">
        <v>8343</v>
      </c>
      <c r="H1526" s="5">
        <v>2</v>
      </c>
      <c r="I1526" s="5" t="s">
        <v>6943</v>
      </c>
      <c r="J1526" s="5"/>
      <c r="K1526" s="5"/>
      <c r="L1526" s="5"/>
      <c r="M1526" s="5" t="s">
        <v>1343</v>
      </c>
      <c r="N1526" s="5"/>
      <c r="O1526" s="5"/>
      <c r="P1526" s="5"/>
      <c r="Q1526" s="5"/>
      <c r="R1526" s="5"/>
      <c r="S1526" s="5"/>
      <c r="T1526" s="5"/>
      <c r="U1526" s="6">
        <v>45627</v>
      </c>
      <c r="V1526" s="5"/>
      <c r="W1526" s="4" t="s">
        <v>1329</v>
      </c>
      <c r="X1526" s="5"/>
      <c r="Y1526" s="5"/>
      <c r="Z1526" s="5"/>
      <c r="AA1526" s="4" t="s">
        <v>8344</v>
      </c>
      <c r="AB1526" s="5"/>
      <c r="AC1526" s="5"/>
      <c r="AD1526" s="5"/>
      <c r="AE1526" s="5"/>
      <c r="AF1526" s="5"/>
      <c r="AG1526" s="5"/>
      <c r="AH1526" s="5"/>
      <c r="AI1526" s="5"/>
      <c r="AJ1526" s="5"/>
      <c r="AK1526" s="5"/>
      <c r="AL1526" s="5"/>
      <c r="AM1526" s="5"/>
      <c r="AN1526" s="5"/>
      <c r="AO1526" s="5"/>
      <c r="AP1526" s="5" t="s">
        <v>12477</v>
      </c>
      <c r="AQ1526" s="4" t="s">
        <v>1351</v>
      </c>
      <c r="AR1526" s="5" t="s">
        <v>12478</v>
      </c>
      <c r="AS1526" s="4" t="s">
        <v>1656</v>
      </c>
      <c r="AT1526" s="5" t="s">
        <v>1657</v>
      </c>
      <c r="AU1526" s="5" t="s">
        <v>41</v>
      </c>
      <c r="AV1526" s="4" t="s">
        <v>1658</v>
      </c>
      <c r="AW1526" s="5" t="s">
        <v>306</v>
      </c>
      <c r="AX1526" s="4" t="s">
        <v>2991</v>
      </c>
      <c r="AY1526" s="5" t="s">
        <v>2992</v>
      </c>
      <c r="AZ1526" s="5" t="s">
        <v>11</v>
      </c>
      <c r="BA1526" s="4" t="s">
        <v>2993</v>
      </c>
      <c r="BB1526" s="5" t="s">
        <v>2994</v>
      </c>
      <c r="BC1526" s="4"/>
      <c r="BD1526" s="5"/>
      <c r="BE1526" s="5"/>
      <c r="BF1526" s="5"/>
      <c r="BG1526" s="4" t="s">
        <v>8343</v>
      </c>
      <c r="BH1526" s="5" t="s">
        <v>1343</v>
      </c>
    </row>
    <row r="1527" spans="1:60" x14ac:dyDescent="0.25">
      <c r="A1527">
        <f t="shared" si="131"/>
        <v>993535</v>
      </c>
      <c r="B1527">
        <f t="shared" si="132"/>
        <v>50101769</v>
      </c>
      <c r="C1527" t="str">
        <f t="shared" si="133"/>
        <v>CC</v>
      </c>
      <c r="D1527" t="str">
        <f t="shared" si="130"/>
        <v>REGION ILE DE FRANCE NORD</v>
      </c>
      <c r="E1527" s="12" t="str">
        <f t="shared" si="134"/>
        <v>TERRAIN</v>
      </c>
      <c r="F1527" s="4" t="s">
        <v>8345</v>
      </c>
      <c r="G1527" s="4" t="s">
        <v>3222</v>
      </c>
      <c r="H1527" s="5">
        <v>2</v>
      </c>
      <c r="I1527" s="5" t="s">
        <v>6943</v>
      </c>
      <c r="J1527" s="5"/>
      <c r="K1527" s="5"/>
      <c r="L1527" s="5"/>
      <c r="M1527" s="5" t="s">
        <v>1343</v>
      </c>
      <c r="N1527" s="5"/>
      <c r="O1527" s="5"/>
      <c r="P1527" s="5"/>
      <c r="Q1527" s="5"/>
      <c r="R1527" s="5"/>
      <c r="S1527" s="5"/>
      <c r="T1527" s="5"/>
      <c r="U1527" s="6">
        <v>45627</v>
      </c>
      <c r="V1527" s="5"/>
      <c r="W1527" s="4" t="s">
        <v>1329</v>
      </c>
      <c r="X1527" s="5"/>
      <c r="Y1527" s="5"/>
      <c r="Z1527" s="5"/>
      <c r="AA1527" s="4" t="s">
        <v>3219</v>
      </c>
      <c r="AB1527" s="5"/>
      <c r="AC1527" s="5"/>
      <c r="AD1527" s="5"/>
      <c r="AE1527" s="5"/>
      <c r="AF1527" s="5"/>
      <c r="AG1527" s="5"/>
      <c r="AH1527" s="5"/>
      <c r="AI1527" s="5"/>
      <c r="AJ1527" s="5"/>
      <c r="AK1527" s="5"/>
      <c r="AL1527" s="5"/>
      <c r="AM1527" s="5"/>
      <c r="AN1527" s="5"/>
      <c r="AO1527" s="5"/>
      <c r="AP1527" s="5" t="s">
        <v>12477</v>
      </c>
      <c r="AQ1527" s="4" t="s">
        <v>1351</v>
      </c>
      <c r="AR1527" s="5" t="s">
        <v>12478</v>
      </c>
      <c r="AS1527" s="4" t="s">
        <v>1656</v>
      </c>
      <c r="AT1527" s="5" t="s">
        <v>1657</v>
      </c>
      <c r="AU1527" s="5" t="s">
        <v>41</v>
      </c>
      <c r="AV1527" s="4" t="s">
        <v>1658</v>
      </c>
      <c r="AW1527" s="5" t="s">
        <v>306</v>
      </c>
      <c r="AX1527" s="4" t="s">
        <v>2991</v>
      </c>
      <c r="AY1527" s="5" t="s">
        <v>2992</v>
      </c>
      <c r="AZ1527" s="5" t="s">
        <v>11</v>
      </c>
      <c r="BA1527" s="4" t="s">
        <v>2993</v>
      </c>
      <c r="BB1527" s="5" t="s">
        <v>2994</v>
      </c>
      <c r="BC1527" s="4" t="s">
        <v>3217</v>
      </c>
      <c r="BD1527" s="5" t="s">
        <v>3221</v>
      </c>
      <c r="BE1527" s="5" t="s">
        <v>245</v>
      </c>
      <c r="BF1527" s="5" t="s">
        <v>1333</v>
      </c>
      <c r="BG1527" s="4" t="s">
        <v>3222</v>
      </c>
      <c r="BH1527" s="5" t="s">
        <v>1343</v>
      </c>
    </row>
    <row r="1528" spans="1:60" x14ac:dyDescent="0.25">
      <c r="A1528">
        <f t="shared" si="131"/>
        <v>993534</v>
      </c>
      <c r="B1528">
        <f t="shared" si="132"/>
        <v>50101768</v>
      </c>
      <c r="C1528" t="str">
        <f t="shared" si="133"/>
        <v>CC</v>
      </c>
      <c r="D1528" t="str">
        <f t="shared" si="130"/>
        <v>REGION ILE DE FRANCE NORD</v>
      </c>
      <c r="E1528" s="12" t="str">
        <f t="shared" si="134"/>
        <v>TERRAIN</v>
      </c>
      <c r="F1528" s="4" t="s">
        <v>8346</v>
      </c>
      <c r="G1528" s="4" t="s">
        <v>8347</v>
      </c>
      <c r="H1528" s="5">
        <v>2</v>
      </c>
      <c r="I1528" s="5" t="s">
        <v>6943</v>
      </c>
      <c r="J1528" s="5"/>
      <c r="K1528" s="5"/>
      <c r="L1528" s="5"/>
      <c r="M1528" s="5" t="s">
        <v>1343</v>
      </c>
      <c r="N1528" s="5"/>
      <c r="O1528" s="5"/>
      <c r="P1528" s="5"/>
      <c r="Q1528" s="5"/>
      <c r="R1528" s="5"/>
      <c r="S1528" s="5"/>
      <c r="T1528" s="5"/>
      <c r="U1528" s="6">
        <v>45627</v>
      </c>
      <c r="V1528" s="5"/>
      <c r="W1528" s="4" t="s">
        <v>1329</v>
      </c>
      <c r="X1528" s="5"/>
      <c r="Y1528" s="5"/>
      <c r="Z1528" s="5"/>
      <c r="AA1528" s="4" t="s">
        <v>8348</v>
      </c>
      <c r="AB1528" s="5"/>
      <c r="AC1528" s="5"/>
      <c r="AD1528" s="5"/>
      <c r="AE1528" s="5"/>
      <c r="AF1528" s="5"/>
      <c r="AG1528" s="5"/>
      <c r="AH1528" s="5"/>
      <c r="AI1528" s="5"/>
      <c r="AJ1528" s="5"/>
      <c r="AK1528" s="5"/>
      <c r="AL1528" s="5"/>
      <c r="AM1528" s="5"/>
      <c r="AN1528" s="5"/>
      <c r="AO1528" s="5"/>
      <c r="AP1528" s="5" t="s">
        <v>12477</v>
      </c>
      <c r="AQ1528" s="4" t="s">
        <v>1351</v>
      </c>
      <c r="AR1528" s="5" t="s">
        <v>12478</v>
      </c>
      <c r="AS1528" s="4" t="s">
        <v>1656</v>
      </c>
      <c r="AT1528" s="5" t="s">
        <v>1657</v>
      </c>
      <c r="AU1528" s="5" t="s">
        <v>41</v>
      </c>
      <c r="AV1528" s="4" t="s">
        <v>1658</v>
      </c>
      <c r="AW1528" s="5" t="s">
        <v>306</v>
      </c>
      <c r="AX1528" s="4" t="s">
        <v>2991</v>
      </c>
      <c r="AY1528" s="5" t="s">
        <v>2992</v>
      </c>
      <c r="AZ1528" s="5" t="s">
        <v>11</v>
      </c>
      <c r="BA1528" s="4" t="s">
        <v>2993</v>
      </c>
      <c r="BB1528" s="5" t="s">
        <v>2994</v>
      </c>
      <c r="BC1528" s="4"/>
      <c r="BD1528" s="5"/>
      <c r="BE1528" s="5"/>
      <c r="BF1528" s="5"/>
      <c r="BG1528" s="4" t="s">
        <v>8347</v>
      </c>
      <c r="BH1528" s="5" t="s">
        <v>1343</v>
      </c>
    </row>
    <row r="1529" spans="1:60" x14ac:dyDescent="0.25">
      <c r="A1529">
        <f t="shared" si="131"/>
        <v>993532</v>
      </c>
      <c r="B1529">
        <f t="shared" si="132"/>
        <v>50101766</v>
      </c>
      <c r="C1529" t="str">
        <f t="shared" si="133"/>
        <v>CC</v>
      </c>
      <c r="D1529" t="str">
        <f t="shared" si="130"/>
        <v>REGION ILE DE FRANCE NORD</v>
      </c>
      <c r="E1529" s="12" t="str">
        <f t="shared" si="134"/>
        <v>TERRAIN</v>
      </c>
      <c r="F1529" s="4" t="s">
        <v>8349</v>
      </c>
      <c r="G1529" s="4" t="s">
        <v>7762</v>
      </c>
      <c r="H1529" s="5">
        <v>2</v>
      </c>
      <c r="I1529" s="5" t="s">
        <v>6943</v>
      </c>
      <c r="J1529" s="5"/>
      <c r="K1529" s="5"/>
      <c r="L1529" s="5"/>
      <c r="M1529" s="5" t="s">
        <v>1343</v>
      </c>
      <c r="N1529" s="5"/>
      <c r="O1529" s="5"/>
      <c r="P1529" s="5"/>
      <c r="Q1529" s="5"/>
      <c r="R1529" s="5"/>
      <c r="S1529" s="5"/>
      <c r="T1529" s="5"/>
      <c r="U1529" s="6">
        <v>45627</v>
      </c>
      <c r="V1529" s="5"/>
      <c r="W1529" s="4" t="s">
        <v>1329</v>
      </c>
      <c r="X1529" s="5"/>
      <c r="Y1529" s="5"/>
      <c r="Z1529" s="5"/>
      <c r="AA1529" s="4" t="s">
        <v>7759</v>
      </c>
      <c r="AB1529" s="5"/>
      <c r="AC1529" s="5"/>
      <c r="AD1529" s="5"/>
      <c r="AE1529" s="5"/>
      <c r="AF1529" s="5"/>
      <c r="AG1529" s="5"/>
      <c r="AH1529" s="5"/>
      <c r="AI1529" s="5"/>
      <c r="AJ1529" s="5"/>
      <c r="AK1529" s="5"/>
      <c r="AL1529" s="5"/>
      <c r="AM1529" s="5"/>
      <c r="AN1529" s="5"/>
      <c r="AO1529" s="5"/>
      <c r="AP1529" s="5" t="s">
        <v>12477</v>
      </c>
      <c r="AQ1529" s="4" t="s">
        <v>1351</v>
      </c>
      <c r="AR1529" s="5" t="s">
        <v>12478</v>
      </c>
      <c r="AS1529" s="4" t="s">
        <v>1656</v>
      </c>
      <c r="AT1529" s="5" t="s">
        <v>1657</v>
      </c>
      <c r="AU1529" s="5" t="s">
        <v>41</v>
      </c>
      <c r="AV1529" s="4" t="s">
        <v>1658</v>
      </c>
      <c r="AW1529" s="5" t="s">
        <v>306</v>
      </c>
      <c r="AX1529" s="4" t="s">
        <v>3804</v>
      </c>
      <c r="AY1529" s="5" t="s">
        <v>3805</v>
      </c>
      <c r="AZ1529" s="5" t="s">
        <v>11</v>
      </c>
      <c r="BA1529" s="4" t="s">
        <v>3806</v>
      </c>
      <c r="BB1529" s="5" t="s">
        <v>3807</v>
      </c>
      <c r="BC1529" s="4" t="s">
        <v>7757</v>
      </c>
      <c r="BD1529" s="5" t="s">
        <v>7761</v>
      </c>
      <c r="BE1529" s="5" t="s">
        <v>71</v>
      </c>
      <c r="BF1529" s="5" t="s">
        <v>1333</v>
      </c>
      <c r="BG1529" s="4" t="s">
        <v>7762</v>
      </c>
      <c r="BH1529" s="5" t="s">
        <v>1343</v>
      </c>
    </row>
    <row r="1530" spans="1:60" x14ac:dyDescent="0.25">
      <c r="A1530">
        <f t="shared" si="131"/>
        <v>993530</v>
      </c>
      <c r="B1530">
        <f t="shared" si="132"/>
        <v>50101764</v>
      </c>
      <c r="C1530" t="str">
        <f t="shared" si="133"/>
        <v>CC</v>
      </c>
      <c r="D1530" t="str">
        <f t="shared" si="130"/>
        <v>REGION ILE DE FRANCE NORD</v>
      </c>
      <c r="E1530" s="12" t="str">
        <f t="shared" si="134"/>
        <v>TERRAIN</v>
      </c>
      <c r="F1530" s="4" t="s">
        <v>8350</v>
      </c>
      <c r="G1530" s="4" t="s">
        <v>7991</v>
      </c>
      <c r="H1530" s="5">
        <v>2</v>
      </c>
      <c r="I1530" s="5" t="s">
        <v>6943</v>
      </c>
      <c r="J1530" s="5"/>
      <c r="K1530" s="5"/>
      <c r="L1530" s="5"/>
      <c r="M1530" s="5" t="s">
        <v>1343</v>
      </c>
      <c r="N1530" s="5"/>
      <c r="O1530" s="5"/>
      <c r="P1530" s="5"/>
      <c r="Q1530" s="5"/>
      <c r="R1530" s="5"/>
      <c r="S1530" s="5"/>
      <c r="T1530" s="5"/>
      <c r="U1530" s="6">
        <v>45627</v>
      </c>
      <c r="V1530" s="5"/>
      <c r="W1530" s="4" t="s">
        <v>1329</v>
      </c>
      <c r="X1530" s="5"/>
      <c r="Y1530" s="5"/>
      <c r="Z1530" s="5"/>
      <c r="AA1530" s="4" t="s">
        <v>2331</v>
      </c>
      <c r="AB1530" s="5"/>
      <c r="AC1530" s="5"/>
      <c r="AD1530" s="5"/>
      <c r="AE1530" s="5"/>
      <c r="AF1530" s="5"/>
      <c r="AG1530" s="5"/>
      <c r="AH1530" s="5"/>
      <c r="AI1530" s="5"/>
      <c r="AJ1530" s="5"/>
      <c r="AK1530" s="5"/>
      <c r="AL1530" s="5"/>
      <c r="AM1530" s="5"/>
      <c r="AN1530" s="5"/>
      <c r="AO1530" s="5"/>
      <c r="AP1530" s="5" t="s">
        <v>12477</v>
      </c>
      <c r="AQ1530" s="4" t="s">
        <v>1351</v>
      </c>
      <c r="AR1530" s="5" t="s">
        <v>12478</v>
      </c>
      <c r="AS1530" s="4" t="s">
        <v>1656</v>
      </c>
      <c r="AT1530" s="5" t="s">
        <v>1657</v>
      </c>
      <c r="AU1530" s="5" t="s">
        <v>41</v>
      </c>
      <c r="AV1530" s="4" t="s">
        <v>1658</v>
      </c>
      <c r="AW1530" s="5" t="s">
        <v>306</v>
      </c>
      <c r="AX1530" s="4" t="s">
        <v>3804</v>
      </c>
      <c r="AY1530" s="5" t="s">
        <v>3805</v>
      </c>
      <c r="AZ1530" s="5" t="s">
        <v>11</v>
      </c>
      <c r="BA1530" s="4" t="s">
        <v>3806</v>
      </c>
      <c r="BB1530" s="5" t="s">
        <v>3807</v>
      </c>
      <c r="BC1530" s="4" t="s">
        <v>7986</v>
      </c>
      <c r="BD1530" s="5" t="s">
        <v>7990</v>
      </c>
      <c r="BE1530" s="5" t="s">
        <v>25</v>
      </c>
      <c r="BF1530" s="5" t="s">
        <v>1333</v>
      </c>
      <c r="BG1530" s="4" t="s">
        <v>7991</v>
      </c>
      <c r="BH1530" s="5" t="s">
        <v>1343</v>
      </c>
    </row>
    <row r="1531" spans="1:60" x14ac:dyDescent="0.25">
      <c r="A1531">
        <f t="shared" si="131"/>
        <v>993528</v>
      </c>
      <c r="B1531">
        <f t="shared" si="132"/>
        <v>50101762</v>
      </c>
      <c r="C1531" t="str">
        <f t="shared" si="133"/>
        <v>CC</v>
      </c>
      <c r="D1531" t="str">
        <f t="shared" si="130"/>
        <v>REGION ILE DE FRANCE NORD</v>
      </c>
      <c r="E1531" s="12" t="str">
        <f t="shared" si="134"/>
        <v>TERRAIN</v>
      </c>
      <c r="F1531" s="4" t="s">
        <v>8351</v>
      </c>
      <c r="G1531" s="4" t="s">
        <v>8352</v>
      </c>
      <c r="H1531" s="5">
        <v>2</v>
      </c>
      <c r="I1531" s="5" t="s">
        <v>6943</v>
      </c>
      <c r="J1531" s="5"/>
      <c r="K1531" s="5"/>
      <c r="L1531" s="5"/>
      <c r="M1531" s="5" t="s">
        <v>1343</v>
      </c>
      <c r="N1531" s="5"/>
      <c r="O1531" s="5"/>
      <c r="P1531" s="5"/>
      <c r="Q1531" s="5"/>
      <c r="R1531" s="5"/>
      <c r="S1531" s="5"/>
      <c r="T1531" s="5"/>
      <c r="U1531" s="6">
        <v>45627</v>
      </c>
      <c r="V1531" s="5"/>
      <c r="W1531" s="4" t="s">
        <v>1329</v>
      </c>
      <c r="X1531" s="5"/>
      <c r="Y1531" s="5"/>
      <c r="Z1531" s="5"/>
      <c r="AA1531" s="4" t="s">
        <v>4385</v>
      </c>
      <c r="AB1531" s="5"/>
      <c r="AC1531" s="5"/>
      <c r="AD1531" s="5"/>
      <c r="AE1531" s="5"/>
      <c r="AF1531" s="5"/>
      <c r="AG1531" s="5"/>
      <c r="AH1531" s="5"/>
      <c r="AI1531" s="5"/>
      <c r="AJ1531" s="5"/>
      <c r="AK1531" s="5"/>
      <c r="AL1531" s="5"/>
      <c r="AM1531" s="5"/>
      <c r="AN1531" s="5"/>
      <c r="AO1531" s="5"/>
      <c r="AP1531" s="5" t="s">
        <v>12477</v>
      </c>
      <c r="AQ1531" s="4" t="s">
        <v>1351</v>
      </c>
      <c r="AR1531" s="5" t="s">
        <v>12478</v>
      </c>
      <c r="AS1531" s="4" t="s">
        <v>1352</v>
      </c>
      <c r="AT1531" s="5" t="s">
        <v>1353</v>
      </c>
      <c r="AU1531" s="5" t="s">
        <v>41</v>
      </c>
      <c r="AV1531" s="4" t="s">
        <v>1354</v>
      </c>
      <c r="AW1531" s="5" t="s">
        <v>17</v>
      </c>
      <c r="AX1531" s="4" t="s">
        <v>1355</v>
      </c>
      <c r="AY1531" s="5" t="s">
        <v>1356</v>
      </c>
      <c r="AZ1531" s="5" t="s">
        <v>11</v>
      </c>
      <c r="BA1531" s="4" t="s">
        <v>1358</v>
      </c>
      <c r="BB1531" s="5" t="s">
        <v>1359</v>
      </c>
      <c r="BC1531" s="4"/>
      <c r="BD1531" s="5"/>
      <c r="BE1531" s="5"/>
      <c r="BF1531" s="5"/>
      <c r="BG1531" s="4" t="s">
        <v>8352</v>
      </c>
      <c r="BH1531" s="5" t="s">
        <v>1343</v>
      </c>
    </row>
    <row r="1532" spans="1:60" x14ac:dyDescent="0.25">
      <c r="A1532">
        <f t="shared" si="131"/>
        <v>993527</v>
      </c>
      <c r="B1532">
        <f t="shared" si="132"/>
        <v>50101761</v>
      </c>
      <c r="C1532" t="str">
        <f t="shared" si="133"/>
        <v>CC</v>
      </c>
      <c r="D1532" t="str">
        <f t="shared" si="130"/>
        <v>REGION ILE DE FRANCE NORD</v>
      </c>
      <c r="E1532" s="12" t="str">
        <f t="shared" si="134"/>
        <v>TERRAIN</v>
      </c>
      <c r="F1532" s="4" t="s">
        <v>8353</v>
      </c>
      <c r="G1532" s="4" t="s">
        <v>2269</v>
      </c>
      <c r="H1532" s="5">
        <v>2</v>
      </c>
      <c r="I1532" s="5" t="s">
        <v>6943</v>
      </c>
      <c r="J1532" s="5"/>
      <c r="K1532" s="5"/>
      <c r="L1532" s="5"/>
      <c r="M1532" s="5" t="s">
        <v>1343</v>
      </c>
      <c r="N1532" s="5"/>
      <c r="O1532" s="5"/>
      <c r="P1532" s="5"/>
      <c r="Q1532" s="5"/>
      <c r="R1532" s="5"/>
      <c r="S1532" s="5"/>
      <c r="T1532" s="5"/>
      <c r="U1532" s="6">
        <v>45627</v>
      </c>
      <c r="V1532" s="5"/>
      <c r="W1532" s="4" t="s">
        <v>1329</v>
      </c>
      <c r="X1532" s="5"/>
      <c r="Y1532" s="5"/>
      <c r="Z1532" s="5"/>
      <c r="AA1532" s="4" t="s">
        <v>2266</v>
      </c>
      <c r="AB1532" s="5"/>
      <c r="AC1532" s="5"/>
      <c r="AD1532" s="5"/>
      <c r="AE1532" s="5"/>
      <c r="AF1532" s="5"/>
      <c r="AG1532" s="5"/>
      <c r="AH1532" s="5"/>
      <c r="AI1532" s="5"/>
      <c r="AJ1532" s="5"/>
      <c r="AK1532" s="5"/>
      <c r="AL1532" s="5"/>
      <c r="AM1532" s="5"/>
      <c r="AN1532" s="5"/>
      <c r="AO1532" s="5"/>
      <c r="AP1532" s="5" t="s">
        <v>12477</v>
      </c>
      <c r="AQ1532" s="4" t="s">
        <v>1351</v>
      </c>
      <c r="AR1532" s="5" t="s">
        <v>12478</v>
      </c>
      <c r="AS1532" s="4" t="s">
        <v>1352</v>
      </c>
      <c r="AT1532" s="5" t="s">
        <v>1353</v>
      </c>
      <c r="AU1532" s="5" t="s">
        <v>41</v>
      </c>
      <c r="AV1532" s="4" t="s">
        <v>1354</v>
      </c>
      <c r="AW1532" s="5" t="s">
        <v>17</v>
      </c>
      <c r="AX1532" s="4" t="s">
        <v>2116</v>
      </c>
      <c r="AY1532" s="5" t="s">
        <v>2117</v>
      </c>
      <c r="AZ1532" s="5" t="s">
        <v>11</v>
      </c>
      <c r="BA1532" s="4" t="s">
        <v>2118</v>
      </c>
      <c r="BB1532" s="5" t="s">
        <v>2119</v>
      </c>
      <c r="BC1532" s="4" t="s">
        <v>2265</v>
      </c>
      <c r="BD1532" s="5" t="s">
        <v>2268</v>
      </c>
      <c r="BE1532" s="5" t="s">
        <v>25</v>
      </c>
      <c r="BF1532" s="5" t="s">
        <v>1333</v>
      </c>
      <c r="BG1532" s="4" t="s">
        <v>2269</v>
      </c>
      <c r="BH1532" s="5" t="s">
        <v>1343</v>
      </c>
    </row>
    <row r="1533" spans="1:60" x14ac:dyDescent="0.25">
      <c r="A1533">
        <f t="shared" si="131"/>
        <v>993526</v>
      </c>
      <c r="B1533">
        <f t="shared" si="132"/>
        <v>50101760</v>
      </c>
      <c r="C1533" t="str">
        <f t="shared" si="133"/>
        <v>CC</v>
      </c>
      <c r="D1533" t="str">
        <f t="shared" si="130"/>
        <v>REGION ILE DE FRANCE NORD</v>
      </c>
      <c r="E1533" s="12" t="str">
        <f t="shared" si="134"/>
        <v>TERRAIN</v>
      </c>
      <c r="F1533" s="4" t="s">
        <v>8354</v>
      </c>
      <c r="G1533" s="4" t="s">
        <v>8355</v>
      </c>
      <c r="H1533" s="5">
        <v>2</v>
      </c>
      <c r="I1533" s="5" t="s">
        <v>6943</v>
      </c>
      <c r="J1533" s="5"/>
      <c r="K1533" s="5"/>
      <c r="L1533" s="5"/>
      <c r="M1533" s="5" t="s">
        <v>1343</v>
      </c>
      <c r="N1533" s="5"/>
      <c r="O1533" s="5"/>
      <c r="P1533" s="5"/>
      <c r="Q1533" s="5"/>
      <c r="R1533" s="5"/>
      <c r="S1533" s="5"/>
      <c r="T1533" s="5"/>
      <c r="U1533" s="6">
        <v>45627</v>
      </c>
      <c r="V1533" s="4"/>
      <c r="W1533" s="4" t="s">
        <v>1329</v>
      </c>
      <c r="X1533" s="5"/>
      <c r="Y1533" s="5"/>
      <c r="Z1533" s="5"/>
      <c r="AA1533" s="4" t="s">
        <v>3543</v>
      </c>
      <c r="AB1533" s="5"/>
      <c r="AC1533" s="5"/>
      <c r="AD1533" s="5"/>
      <c r="AE1533" s="5"/>
      <c r="AF1533" s="6"/>
      <c r="AG1533" s="5"/>
      <c r="AH1533" s="5"/>
      <c r="AI1533" s="5"/>
      <c r="AJ1533" s="6"/>
      <c r="AK1533" s="5"/>
      <c r="AL1533" s="6"/>
      <c r="AM1533" s="5"/>
      <c r="AN1533" s="5"/>
      <c r="AO1533" s="5"/>
      <c r="AP1533" s="5" t="s">
        <v>12477</v>
      </c>
      <c r="AQ1533" s="4" t="s">
        <v>1351</v>
      </c>
      <c r="AR1533" s="5" t="s">
        <v>12478</v>
      </c>
      <c r="AS1533" s="4" t="s">
        <v>1352</v>
      </c>
      <c r="AT1533" s="5" t="s">
        <v>1353</v>
      </c>
      <c r="AU1533" s="5" t="s">
        <v>41</v>
      </c>
      <c r="AV1533" s="4" t="s">
        <v>1354</v>
      </c>
      <c r="AW1533" s="5" t="s">
        <v>17</v>
      </c>
      <c r="AX1533" s="4" t="s">
        <v>1355</v>
      </c>
      <c r="AY1533" s="5" t="s">
        <v>1356</v>
      </c>
      <c r="AZ1533" s="5" t="s">
        <v>11</v>
      </c>
      <c r="BA1533" s="4" t="s">
        <v>1358</v>
      </c>
      <c r="BB1533" s="5" t="s">
        <v>1359</v>
      </c>
      <c r="BC1533" s="4" t="s">
        <v>8356</v>
      </c>
      <c r="BD1533" s="5" t="s">
        <v>8357</v>
      </c>
      <c r="BE1533" s="5" t="s">
        <v>260</v>
      </c>
      <c r="BF1533" s="5" t="s">
        <v>1333</v>
      </c>
      <c r="BG1533" s="4" t="s">
        <v>8355</v>
      </c>
      <c r="BH1533" s="5" t="s">
        <v>1343</v>
      </c>
    </row>
    <row r="1534" spans="1:60" x14ac:dyDescent="0.25">
      <c r="A1534">
        <f t="shared" si="131"/>
        <v>993524</v>
      </c>
      <c r="B1534">
        <f t="shared" si="132"/>
        <v>50101758</v>
      </c>
      <c r="C1534" t="str">
        <f t="shared" si="133"/>
        <v>CC</v>
      </c>
      <c r="D1534" t="str">
        <f t="shared" si="130"/>
        <v>REGION ILE DE FRANCE NORD</v>
      </c>
      <c r="E1534" s="12" t="str">
        <f t="shared" si="134"/>
        <v>TERRAIN</v>
      </c>
      <c r="F1534" s="4" t="s">
        <v>8358</v>
      </c>
      <c r="G1534" s="4" t="s">
        <v>8359</v>
      </c>
      <c r="H1534" s="5">
        <v>2</v>
      </c>
      <c r="I1534" s="5" t="s">
        <v>6943</v>
      </c>
      <c r="J1534" s="5"/>
      <c r="K1534" s="5"/>
      <c r="L1534" s="5"/>
      <c r="M1534" s="5" t="s">
        <v>1343</v>
      </c>
      <c r="N1534" s="5"/>
      <c r="O1534" s="5"/>
      <c r="P1534" s="5"/>
      <c r="Q1534" s="5"/>
      <c r="R1534" s="5"/>
      <c r="S1534" s="5"/>
      <c r="T1534" s="5"/>
      <c r="U1534" s="6">
        <v>45627</v>
      </c>
      <c r="V1534" s="4"/>
      <c r="W1534" s="4" t="s">
        <v>1329</v>
      </c>
      <c r="X1534" s="5"/>
      <c r="Y1534" s="5"/>
      <c r="Z1534" s="5"/>
      <c r="AA1534" s="4" t="s">
        <v>8360</v>
      </c>
      <c r="AB1534" s="5"/>
      <c r="AC1534" s="5"/>
      <c r="AD1534" s="5"/>
      <c r="AE1534" s="5"/>
      <c r="AF1534" s="6"/>
      <c r="AG1534" s="5"/>
      <c r="AH1534" s="5"/>
      <c r="AI1534" s="5"/>
      <c r="AJ1534" s="6"/>
      <c r="AK1534" s="5"/>
      <c r="AL1534" s="6"/>
      <c r="AM1534" s="5"/>
      <c r="AN1534" s="5"/>
      <c r="AO1534" s="5"/>
      <c r="AP1534" s="5" t="s">
        <v>12477</v>
      </c>
      <c r="AQ1534" s="4" t="s">
        <v>1351</v>
      </c>
      <c r="AR1534" s="5" t="s">
        <v>12478</v>
      </c>
      <c r="AS1534" s="4" t="s">
        <v>1352</v>
      </c>
      <c r="AT1534" s="5" t="s">
        <v>1353</v>
      </c>
      <c r="AU1534" s="5" t="s">
        <v>41</v>
      </c>
      <c r="AV1534" s="4" t="s">
        <v>1354</v>
      </c>
      <c r="AW1534" s="5" t="s">
        <v>17</v>
      </c>
      <c r="AX1534" s="4" t="s">
        <v>2116</v>
      </c>
      <c r="AY1534" s="5" t="s">
        <v>2117</v>
      </c>
      <c r="AZ1534" s="5" t="s">
        <v>11</v>
      </c>
      <c r="BA1534" s="4" t="s">
        <v>2118</v>
      </c>
      <c r="BB1534" s="5" t="s">
        <v>2119</v>
      </c>
      <c r="BC1534" s="4"/>
      <c r="BD1534" s="5"/>
      <c r="BE1534" s="5"/>
      <c r="BF1534" s="5"/>
      <c r="BG1534" s="4" t="s">
        <v>8359</v>
      </c>
      <c r="BH1534" s="5" t="s">
        <v>1343</v>
      </c>
    </row>
    <row r="1535" spans="1:60" x14ac:dyDescent="0.25">
      <c r="A1535">
        <f t="shared" si="131"/>
        <v>993522</v>
      </c>
      <c r="B1535">
        <f t="shared" si="132"/>
        <v>50101756</v>
      </c>
      <c r="C1535" t="str">
        <f t="shared" si="133"/>
        <v>CC</v>
      </c>
      <c r="D1535" t="str">
        <f t="shared" si="130"/>
        <v>REGION ILE DE FRANCE NORD</v>
      </c>
      <c r="E1535" s="12" t="str">
        <f t="shared" si="134"/>
        <v>TERRAIN</v>
      </c>
      <c r="F1535" s="4" t="s">
        <v>8361</v>
      </c>
      <c r="G1535" s="4" t="s">
        <v>3731</v>
      </c>
      <c r="H1535" s="5">
        <v>2</v>
      </c>
      <c r="I1535" s="5" t="s">
        <v>6943</v>
      </c>
      <c r="J1535" s="5"/>
      <c r="K1535" s="5"/>
      <c r="L1535" s="5"/>
      <c r="M1535" s="5" t="s">
        <v>1343</v>
      </c>
      <c r="N1535" s="5"/>
      <c r="O1535" s="5"/>
      <c r="P1535" s="5"/>
      <c r="Q1535" s="5"/>
      <c r="R1535" s="5"/>
      <c r="S1535" s="5"/>
      <c r="T1535" s="5"/>
      <c r="U1535" s="6">
        <v>45627</v>
      </c>
      <c r="V1535" s="4"/>
      <c r="W1535" s="4" t="s">
        <v>1329</v>
      </c>
      <c r="X1535" s="5"/>
      <c r="Y1535" s="5"/>
      <c r="Z1535" s="5"/>
      <c r="AA1535" s="4" t="s">
        <v>2914</v>
      </c>
      <c r="AB1535" s="5"/>
      <c r="AC1535" s="5"/>
      <c r="AD1535" s="5"/>
      <c r="AE1535" s="5"/>
      <c r="AF1535" s="6"/>
      <c r="AG1535" s="5"/>
      <c r="AH1535" s="5"/>
      <c r="AI1535" s="5"/>
      <c r="AJ1535" s="6"/>
      <c r="AK1535" s="5"/>
      <c r="AL1535" s="6"/>
      <c r="AM1535" s="5"/>
      <c r="AN1535" s="5"/>
      <c r="AO1535" s="5"/>
      <c r="AP1535" s="5" t="s">
        <v>12477</v>
      </c>
      <c r="AQ1535" s="4" t="s">
        <v>1351</v>
      </c>
      <c r="AR1535" s="5" t="s">
        <v>12478</v>
      </c>
      <c r="AS1535" s="4" t="s">
        <v>1651</v>
      </c>
      <c r="AT1535" s="5" t="s">
        <v>1652</v>
      </c>
      <c r="AU1535" s="5" t="s">
        <v>41</v>
      </c>
      <c r="AV1535" s="4" t="s">
        <v>1653</v>
      </c>
      <c r="AW1535" s="5" t="s">
        <v>35</v>
      </c>
      <c r="AX1535" s="4" t="s">
        <v>2518</v>
      </c>
      <c r="AY1535" s="5" t="s">
        <v>2519</v>
      </c>
      <c r="AZ1535" s="5" t="s">
        <v>11</v>
      </c>
      <c r="BA1535" s="4" t="s">
        <v>2520</v>
      </c>
      <c r="BB1535" s="5" t="s">
        <v>2521</v>
      </c>
      <c r="BC1535" s="4" t="s">
        <v>3726</v>
      </c>
      <c r="BD1535" s="5" t="s">
        <v>3730</v>
      </c>
      <c r="BE1535" s="5" t="s">
        <v>260</v>
      </c>
      <c r="BF1535" s="5" t="s">
        <v>1333</v>
      </c>
      <c r="BG1535" s="4" t="s">
        <v>3731</v>
      </c>
      <c r="BH1535" s="5" t="s">
        <v>1343</v>
      </c>
    </row>
    <row r="1536" spans="1:60" x14ac:dyDescent="0.25">
      <c r="A1536">
        <f t="shared" si="131"/>
        <v>993521</v>
      </c>
      <c r="B1536">
        <f t="shared" si="132"/>
        <v>50101755</v>
      </c>
      <c r="C1536" t="str">
        <f t="shared" si="133"/>
        <v>CC</v>
      </c>
      <c r="D1536" t="str">
        <f t="shared" si="130"/>
        <v>REGION ILE DE FRANCE NORD</v>
      </c>
      <c r="E1536" s="12" t="str">
        <f t="shared" si="134"/>
        <v>TERRAIN</v>
      </c>
      <c r="F1536" s="4" t="s">
        <v>8362</v>
      </c>
      <c r="G1536" s="4" t="s">
        <v>8363</v>
      </c>
      <c r="H1536" s="5">
        <v>2</v>
      </c>
      <c r="I1536" s="5" t="s">
        <v>6943</v>
      </c>
      <c r="J1536" s="5"/>
      <c r="K1536" s="5"/>
      <c r="L1536" s="5"/>
      <c r="M1536" s="5" t="s">
        <v>1343</v>
      </c>
      <c r="N1536" s="5"/>
      <c r="O1536" s="6"/>
      <c r="P1536" s="5"/>
      <c r="Q1536" s="5"/>
      <c r="R1536" s="5"/>
      <c r="S1536" s="5"/>
      <c r="T1536" s="5"/>
      <c r="U1536" s="6">
        <v>45627</v>
      </c>
      <c r="V1536" s="4"/>
      <c r="W1536" s="4" t="s">
        <v>1329</v>
      </c>
      <c r="X1536" s="5"/>
      <c r="Y1536" s="5"/>
      <c r="Z1536" s="5"/>
      <c r="AA1536" s="4" t="s">
        <v>2122</v>
      </c>
      <c r="AB1536" s="5"/>
      <c r="AC1536" s="5"/>
      <c r="AD1536" s="5"/>
      <c r="AE1536" s="5"/>
      <c r="AF1536" s="6"/>
      <c r="AG1536" s="5"/>
      <c r="AH1536" s="5"/>
      <c r="AI1536" s="5"/>
      <c r="AJ1536" s="6"/>
      <c r="AK1536" s="5"/>
      <c r="AL1536" s="6"/>
      <c r="AM1536" s="5"/>
      <c r="AN1536" s="5"/>
      <c r="AO1536" s="5"/>
      <c r="AP1536" s="5" t="s">
        <v>12477</v>
      </c>
      <c r="AQ1536" s="4" t="s">
        <v>1351</v>
      </c>
      <c r="AR1536" s="5" t="s">
        <v>12478</v>
      </c>
      <c r="AS1536" s="4" t="s">
        <v>1651</v>
      </c>
      <c r="AT1536" s="5" t="s">
        <v>1652</v>
      </c>
      <c r="AU1536" s="5" t="s">
        <v>41</v>
      </c>
      <c r="AV1536" s="4" t="s">
        <v>1653</v>
      </c>
      <c r="AW1536" s="5" t="s">
        <v>35</v>
      </c>
      <c r="AX1536" s="4" t="s">
        <v>2697</v>
      </c>
      <c r="AY1536" s="5" t="s">
        <v>2698</v>
      </c>
      <c r="AZ1536" s="5" t="s">
        <v>11</v>
      </c>
      <c r="BA1536" s="4" t="s">
        <v>2699</v>
      </c>
      <c r="BB1536" s="5" t="s">
        <v>2700</v>
      </c>
      <c r="BC1536" s="4" t="s">
        <v>8364</v>
      </c>
      <c r="BD1536" s="5" t="s">
        <v>8365</v>
      </c>
      <c r="BE1536" s="5" t="s">
        <v>25</v>
      </c>
      <c r="BF1536" s="5" t="s">
        <v>1333</v>
      </c>
      <c r="BG1536" s="4" t="s">
        <v>8363</v>
      </c>
      <c r="BH1536" s="5" t="s">
        <v>1343</v>
      </c>
    </row>
    <row r="1537" spans="1:60" x14ac:dyDescent="0.25">
      <c r="A1537">
        <f t="shared" si="131"/>
        <v>993520</v>
      </c>
      <c r="B1537">
        <f t="shared" si="132"/>
        <v>50101754</v>
      </c>
      <c r="C1537" t="str">
        <f t="shared" si="133"/>
        <v>CC</v>
      </c>
      <c r="D1537" t="str">
        <f t="shared" si="130"/>
        <v>REGION ILE DE FRANCE NORD</v>
      </c>
      <c r="E1537" s="12" t="str">
        <f t="shared" si="134"/>
        <v>TERRAIN</v>
      </c>
      <c r="F1537" s="4" t="s">
        <v>8366</v>
      </c>
      <c r="G1537" s="4" t="s">
        <v>6618</v>
      </c>
      <c r="H1537" s="5">
        <v>2</v>
      </c>
      <c r="I1537" s="5" t="s">
        <v>6943</v>
      </c>
      <c r="J1537" s="5"/>
      <c r="K1537" s="5"/>
      <c r="L1537" s="5"/>
      <c r="M1537" s="5" t="s">
        <v>1343</v>
      </c>
      <c r="N1537" s="5"/>
      <c r="O1537" s="6"/>
      <c r="P1537" s="5"/>
      <c r="Q1537" s="5"/>
      <c r="R1537" s="5"/>
      <c r="S1537" s="5"/>
      <c r="T1537" s="5"/>
      <c r="U1537" s="6">
        <v>45627</v>
      </c>
      <c r="V1537" s="4"/>
      <c r="W1537" s="4" t="s">
        <v>1329</v>
      </c>
      <c r="X1537" s="5"/>
      <c r="Y1537" s="5"/>
      <c r="Z1537" s="5"/>
      <c r="AA1537" s="5" t="s">
        <v>5125</v>
      </c>
      <c r="AB1537" s="5"/>
      <c r="AC1537" s="5"/>
      <c r="AD1537" s="5"/>
      <c r="AE1537" s="5"/>
      <c r="AF1537" s="6"/>
      <c r="AG1537" s="5"/>
      <c r="AH1537" s="5"/>
      <c r="AI1537" s="5"/>
      <c r="AJ1537" s="6"/>
      <c r="AK1537" s="5"/>
      <c r="AL1537" s="6"/>
      <c r="AM1537" s="5"/>
      <c r="AN1537" s="5"/>
      <c r="AO1537" s="5"/>
      <c r="AP1537" s="5" t="s">
        <v>12477</v>
      </c>
      <c r="AQ1537" s="4" t="s">
        <v>1351</v>
      </c>
      <c r="AR1537" s="5" t="s">
        <v>12478</v>
      </c>
      <c r="AS1537" s="4" t="s">
        <v>1651</v>
      </c>
      <c r="AT1537" s="5" t="s">
        <v>1652</v>
      </c>
      <c r="AU1537" s="5" t="s">
        <v>41</v>
      </c>
      <c r="AV1537" s="4" t="s">
        <v>1653</v>
      </c>
      <c r="AW1537" s="5" t="s">
        <v>35</v>
      </c>
      <c r="AX1537" s="4" t="s">
        <v>2697</v>
      </c>
      <c r="AY1537" s="5" t="s">
        <v>2698</v>
      </c>
      <c r="AZ1537" s="5" t="s">
        <v>11</v>
      </c>
      <c r="BA1537" s="4" t="s">
        <v>2699</v>
      </c>
      <c r="BB1537" s="5" t="s">
        <v>2700</v>
      </c>
      <c r="BC1537" s="5" t="s">
        <v>6613</v>
      </c>
      <c r="BD1537" s="5" t="s">
        <v>6617</v>
      </c>
      <c r="BE1537" s="5" t="s">
        <v>260</v>
      </c>
      <c r="BF1537" s="5" t="s">
        <v>1333</v>
      </c>
      <c r="BG1537" s="5" t="s">
        <v>6618</v>
      </c>
      <c r="BH1537" s="5" t="s">
        <v>1343</v>
      </c>
    </row>
    <row r="1538" spans="1:60" x14ac:dyDescent="0.25">
      <c r="A1538">
        <f t="shared" si="131"/>
        <v>993519</v>
      </c>
      <c r="B1538">
        <f t="shared" si="132"/>
        <v>50101753</v>
      </c>
      <c r="C1538" t="str">
        <f t="shared" si="133"/>
        <v>CC</v>
      </c>
      <c r="D1538" t="str">
        <f t="shared" si="130"/>
        <v>REGION ILE DE FRANCE NORD</v>
      </c>
      <c r="E1538" s="12" t="str">
        <f t="shared" si="134"/>
        <v>TERRAIN</v>
      </c>
      <c r="F1538" s="4" t="s">
        <v>8367</v>
      </c>
      <c r="G1538" s="4" t="s">
        <v>8368</v>
      </c>
      <c r="H1538" s="5">
        <v>2</v>
      </c>
      <c r="I1538" s="5" t="s">
        <v>6943</v>
      </c>
      <c r="J1538" s="5"/>
      <c r="K1538" s="5"/>
      <c r="L1538" s="5"/>
      <c r="M1538" s="5" t="s">
        <v>1343</v>
      </c>
      <c r="N1538" s="5"/>
      <c r="O1538" s="5"/>
      <c r="P1538" s="5"/>
      <c r="Q1538" s="5"/>
      <c r="R1538" s="5"/>
      <c r="S1538" s="5"/>
      <c r="T1538" s="5"/>
      <c r="U1538" s="6">
        <v>45627</v>
      </c>
      <c r="V1538" s="4"/>
      <c r="W1538" s="4" t="s">
        <v>1329</v>
      </c>
      <c r="X1538" s="5"/>
      <c r="Y1538" s="5"/>
      <c r="Z1538" s="5"/>
      <c r="AA1538" s="4" t="s">
        <v>7736</v>
      </c>
      <c r="AB1538" s="5"/>
      <c r="AC1538" s="5"/>
      <c r="AD1538" s="5"/>
      <c r="AE1538" s="5"/>
      <c r="AF1538" s="6"/>
      <c r="AG1538" s="5"/>
      <c r="AH1538" s="5"/>
      <c r="AI1538" s="5"/>
      <c r="AJ1538" s="6"/>
      <c r="AK1538" s="5"/>
      <c r="AL1538" s="6"/>
      <c r="AM1538" s="5"/>
      <c r="AN1538" s="5"/>
      <c r="AO1538" s="5"/>
      <c r="AP1538" s="5" t="s">
        <v>12477</v>
      </c>
      <c r="AQ1538" s="4" t="s">
        <v>1351</v>
      </c>
      <c r="AR1538" s="5" t="s">
        <v>12478</v>
      </c>
      <c r="AS1538" s="4" t="s">
        <v>1651</v>
      </c>
      <c r="AT1538" s="5" t="s">
        <v>1652</v>
      </c>
      <c r="AU1538" s="5" t="s">
        <v>41</v>
      </c>
      <c r="AV1538" s="4" t="s">
        <v>1653</v>
      </c>
      <c r="AW1538" s="5" t="s">
        <v>35</v>
      </c>
      <c r="AX1538" s="4" t="s">
        <v>3088</v>
      </c>
      <c r="AY1538" s="5" t="s">
        <v>3089</v>
      </c>
      <c r="AZ1538" s="5" t="s">
        <v>11</v>
      </c>
      <c r="BA1538" s="4" t="s">
        <v>3090</v>
      </c>
      <c r="BB1538" s="5" t="s">
        <v>3091</v>
      </c>
      <c r="BC1538" s="4"/>
      <c r="BD1538" s="5"/>
      <c r="BE1538" s="5"/>
      <c r="BF1538" s="5"/>
      <c r="BG1538" s="4" t="s">
        <v>8368</v>
      </c>
      <c r="BH1538" s="5" t="s">
        <v>1343</v>
      </c>
    </row>
    <row r="1539" spans="1:60" x14ac:dyDescent="0.25">
      <c r="A1539">
        <f t="shared" si="131"/>
        <v>993517</v>
      </c>
      <c r="B1539">
        <f t="shared" si="132"/>
        <v>50101751</v>
      </c>
      <c r="C1539" t="str">
        <f t="shared" si="133"/>
        <v>CC</v>
      </c>
      <c r="D1539" t="str">
        <f t="shared" ref="D1539:D1602" si="135">AR1539</f>
        <v>REGION ILE DE FRANCE NORD</v>
      </c>
      <c r="E1539" s="12" t="str">
        <f t="shared" si="134"/>
        <v>TERRAIN</v>
      </c>
      <c r="F1539" s="4" t="s">
        <v>8369</v>
      </c>
      <c r="G1539" s="4" t="s">
        <v>8370</v>
      </c>
      <c r="H1539" s="5">
        <v>2</v>
      </c>
      <c r="I1539" s="5" t="s">
        <v>6943</v>
      </c>
      <c r="J1539" s="5"/>
      <c r="K1539" s="5"/>
      <c r="L1539" s="5"/>
      <c r="M1539" s="5" t="s">
        <v>1343</v>
      </c>
      <c r="N1539" s="5"/>
      <c r="O1539" s="5"/>
      <c r="P1539" s="5"/>
      <c r="Q1539" s="5"/>
      <c r="R1539" s="5"/>
      <c r="S1539" s="5"/>
      <c r="T1539" s="5"/>
      <c r="U1539" s="6">
        <v>45627</v>
      </c>
      <c r="V1539" s="4"/>
      <c r="W1539" s="4" t="s">
        <v>1329</v>
      </c>
      <c r="X1539" s="5"/>
      <c r="Y1539" s="5"/>
      <c r="Z1539" s="5"/>
      <c r="AA1539" s="4" t="s">
        <v>3179</v>
      </c>
      <c r="AB1539" s="5"/>
      <c r="AC1539" s="5"/>
      <c r="AD1539" s="5"/>
      <c r="AE1539" s="5"/>
      <c r="AF1539" s="6"/>
      <c r="AG1539" s="5"/>
      <c r="AH1539" s="5"/>
      <c r="AI1539" s="5"/>
      <c r="AJ1539" s="6"/>
      <c r="AK1539" s="5"/>
      <c r="AL1539" s="6"/>
      <c r="AM1539" s="5"/>
      <c r="AN1539" s="5"/>
      <c r="AO1539" s="5"/>
      <c r="AP1539" s="5" t="s">
        <v>12477</v>
      </c>
      <c r="AQ1539" s="4" t="s">
        <v>1351</v>
      </c>
      <c r="AR1539" s="5" t="s">
        <v>12478</v>
      </c>
      <c r="AS1539" s="4" t="s">
        <v>1651</v>
      </c>
      <c r="AT1539" s="5" t="s">
        <v>1652</v>
      </c>
      <c r="AU1539" s="5" t="s">
        <v>41</v>
      </c>
      <c r="AV1539" s="4" t="s">
        <v>1653</v>
      </c>
      <c r="AW1539" s="5" t="s">
        <v>35</v>
      </c>
      <c r="AX1539" s="4" t="s">
        <v>2518</v>
      </c>
      <c r="AY1539" s="5" t="s">
        <v>2519</v>
      </c>
      <c r="AZ1539" s="5" t="s">
        <v>11</v>
      </c>
      <c r="BA1539" s="4" t="s">
        <v>2520</v>
      </c>
      <c r="BB1539" s="5" t="s">
        <v>2521</v>
      </c>
      <c r="BC1539" s="4"/>
      <c r="BD1539" s="5"/>
      <c r="BE1539" s="5"/>
      <c r="BF1539" s="5"/>
      <c r="BG1539" s="4" t="s">
        <v>8370</v>
      </c>
      <c r="BH1539" s="5" t="s">
        <v>1343</v>
      </c>
    </row>
    <row r="1540" spans="1:60" x14ac:dyDescent="0.25">
      <c r="A1540">
        <f t="shared" si="131"/>
        <v>993516</v>
      </c>
      <c r="B1540">
        <f t="shared" si="132"/>
        <v>50101750</v>
      </c>
      <c r="C1540" t="str">
        <f t="shared" si="133"/>
        <v>CC</v>
      </c>
      <c r="D1540" t="str">
        <f t="shared" si="135"/>
        <v>REGION ILE DE FRANCE NORD</v>
      </c>
      <c r="E1540" s="12" t="str">
        <f t="shared" si="134"/>
        <v>TERRAIN</v>
      </c>
      <c r="F1540" s="4" t="s">
        <v>8371</v>
      </c>
      <c r="G1540" s="4" t="s">
        <v>8372</v>
      </c>
      <c r="H1540" s="5">
        <v>2</v>
      </c>
      <c r="I1540" s="5" t="s">
        <v>6943</v>
      </c>
      <c r="J1540" s="5"/>
      <c r="K1540" s="5"/>
      <c r="L1540" s="5"/>
      <c r="M1540" s="5" t="s">
        <v>1343</v>
      </c>
      <c r="N1540" s="5"/>
      <c r="O1540" s="5"/>
      <c r="P1540" s="5"/>
      <c r="Q1540" s="5"/>
      <c r="R1540" s="5"/>
      <c r="S1540" s="5"/>
      <c r="T1540" s="5"/>
      <c r="U1540" s="6">
        <v>45627</v>
      </c>
      <c r="V1540" s="4"/>
      <c r="W1540" s="4" t="s">
        <v>1329</v>
      </c>
      <c r="X1540" s="5"/>
      <c r="Y1540" s="5"/>
      <c r="Z1540" s="5"/>
      <c r="AA1540" s="4" t="s">
        <v>6370</v>
      </c>
      <c r="AB1540" s="5"/>
      <c r="AC1540" s="5"/>
      <c r="AD1540" s="5"/>
      <c r="AE1540" s="5"/>
      <c r="AF1540" s="6"/>
      <c r="AG1540" s="5"/>
      <c r="AH1540" s="5"/>
      <c r="AI1540" s="5"/>
      <c r="AJ1540" s="6"/>
      <c r="AK1540" s="5"/>
      <c r="AL1540" s="6"/>
      <c r="AM1540" s="5"/>
      <c r="AN1540" s="5"/>
      <c r="AO1540" s="5"/>
      <c r="AP1540" s="5" t="s">
        <v>12477</v>
      </c>
      <c r="AQ1540" s="4" t="s">
        <v>1351</v>
      </c>
      <c r="AR1540" s="5" t="s">
        <v>12478</v>
      </c>
      <c r="AS1540" s="4" t="s">
        <v>1651</v>
      </c>
      <c r="AT1540" s="5" t="s">
        <v>1652</v>
      </c>
      <c r="AU1540" s="5" t="s">
        <v>41</v>
      </c>
      <c r="AV1540" s="4" t="s">
        <v>1653</v>
      </c>
      <c r="AW1540" s="5" t="s">
        <v>35</v>
      </c>
      <c r="AX1540" s="4" t="s">
        <v>2518</v>
      </c>
      <c r="AY1540" s="5" t="s">
        <v>2519</v>
      </c>
      <c r="AZ1540" s="5" t="s">
        <v>11</v>
      </c>
      <c r="BA1540" s="4" t="s">
        <v>2520</v>
      </c>
      <c r="BB1540" s="5" t="s">
        <v>2521</v>
      </c>
      <c r="BC1540" s="4"/>
      <c r="BD1540" s="5"/>
      <c r="BE1540" s="5"/>
      <c r="BF1540" s="5"/>
      <c r="BG1540" s="4" t="s">
        <v>8372</v>
      </c>
      <c r="BH1540" s="5" t="s">
        <v>1343</v>
      </c>
    </row>
    <row r="1541" spans="1:60" x14ac:dyDescent="0.25">
      <c r="A1541">
        <f t="shared" si="131"/>
        <v>993515</v>
      </c>
      <c r="B1541">
        <f t="shared" si="132"/>
        <v>50101749</v>
      </c>
      <c r="C1541" t="str">
        <f t="shared" si="133"/>
        <v>CC</v>
      </c>
      <c r="D1541" t="str">
        <f t="shared" si="135"/>
        <v>REGION ILE DE FRANCE NORD</v>
      </c>
      <c r="E1541" s="12" t="str">
        <f t="shared" si="134"/>
        <v>TERRAIN</v>
      </c>
      <c r="F1541" s="4" t="s">
        <v>8373</v>
      </c>
      <c r="G1541" s="4" t="s">
        <v>2702</v>
      </c>
      <c r="H1541" s="5">
        <v>2</v>
      </c>
      <c r="I1541" s="5" t="s">
        <v>6943</v>
      </c>
      <c r="J1541" s="5"/>
      <c r="K1541" s="5"/>
      <c r="L1541" s="5"/>
      <c r="M1541" s="5" t="s">
        <v>1343</v>
      </c>
      <c r="N1541" s="5"/>
      <c r="O1541" s="6"/>
      <c r="P1541" s="5"/>
      <c r="Q1541" s="5"/>
      <c r="R1541" s="5"/>
      <c r="S1541" s="5"/>
      <c r="T1541" s="5"/>
      <c r="U1541" s="6">
        <v>45627</v>
      </c>
      <c r="V1541" s="4"/>
      <c r="W1541" s="4" t="s">
        <v>1329</v>
      </c>
      <c r="X1541" s="5"/>
      <c r="Y1541" s="5"/>
      <c r="Z1541" s="5"/>
      <c r="AA1541" s="4" t="s">
        <v>2695</v>
      </c>
      <c r="AB1541" s="5"/>
      <c r="AC1541" s="5"/>
      <c r="AD1541" s="5"/>
      <c r="AE1541" s="5"/>
      <c r="AF1541" s="6"/>
      <c r="AG1541" s="5"/>
      <c r="AH1541" s="5"/>
      <c r="AI1541" s="5"/>
      <c r="AJ1541" s="6"/>
      <c r="AK1541" s="5"/>
      <c r="AL1541" s="6"/>
      <c r="AM1541" s="5"/>
      <c r="AN1541" s="5"/>
      <c r="AO1541" s="5"/>
      <c r="AP1541" s="5" t="s">
        <v>12477</v>
      </c>
      <c r="AQ1541" s="4" t="s">
        <v>1351</v>
      </c>
      <c r="AR1541" s="5" t="s">
        <v>12478</v>
      </c>
      <c r="AS1541" s="4" t="s">
        <v>1651</v>
      </c>
      <c r="AT1541" s="5" t="s">
        <v>1652</v>
      </c>
      <c r="AU1541" s="5" t="s">
        <v>41</v>
      </c>
      <c r="AV1541" s="4" t="s">
        <v>1653</v>
      </c>
      <c r="AW1541" s="5" t="s">
        <v>35</v>
      </c>
      <c r="AX1541" s="4" t="s">
        <v>2697</v>
      </c>
      <c r="AY1541" s="5" t="s">
        <v>2698</v>
      </c>
      <c r="AZ1541" s="5" t="s">
        <v>11</v>
      </c>
      <c r="BA1541" s="4" t="s">
        <v>2699</v>
      </c>
      <c r="BB1541" s="5" t="s">
        <v>2700</v>
      </c>
      <c r="BC1541" s="4" t="s">
        <v>2693</v>
      </c>
      <c r="BD1541" s="5" t="s">
        <v>2701</v>
      </c>
      <c r="BE1541" s="5" t="s">
        <v>245</v>
      </c>
      <c r="BF1541" s="5" t="s">
        <v>1333</v>
      </c>
      <c r="BG1541" s="4" t="s">
        <v>2702</v>
      </c>
      <c r="BH1541" s="5" t="s">
        <v>1343</v>
      </c>
    </row>
    <row r="1542" spans="1:60" x14ac:dyDescent="0.25">
      <c r="A1542">
        <f t="shared" si="131"/>
        <v>993513</v>
      </c>
      <c r="B1542">
        <f t="shared" si="132"/>
        <v>50101748</v>
      </c>
      <c r="C1542" t="str">
        <f t="shared" si="133"/>
        <v>CC</v>
      </c>
      <c r="D1542" t="str">
        <f t="shared" si="135"/>
        <v>REGION GRAND OUEST</v>
      </c>
      <c r="E1542" s="12" t="str">
        <f t="shared" si="134"/>
        <v>TERRAIN</v>
      </c>
      <c r="F1542" s="4" t="s">
        <v>8374</v>
      </c>
      <c r="G1542" s="4" t="s">
        <v>7779</v>
      </c>
      <c r="H1542" s="5">
        <v>2</v>
      </c>
      <c r="I1542" s="5" t="s">
        <v>6943</v>
      </c>
      <c r="J1542" s="5"/>
      <c r="K1542" s="5"/>
      <c r="L1542" s="5"/>
      <c r="M1542" s="5" t="s">
        <v>1343</v>
      </c>
      <c r="N1542" s="5"/>
      <c r="O1542" s="5"/>
      <c r="P1542" s="5"/>
      <c r="Q1542" s="5"/>
      <c r="R1542" s="5"/>
      <c r="S1542" s="5"/>
      <c r="T1542" s="5"/>
      <c r="U1542" s="6">
        <v>45566</v>
      </c>
      <c r="V1542" s="5"/>
      <c r="W1542" s="4" t="s">
        <v>1329</v>
      </c>
      <c r="X1542" s="5"/>
      <c r="Y1542" s="5"/>
      <c r="Z1542" s="5"/>
      <c r="AA1542" s="5" t="s">
        <v>2695</v>
      </c>
      <c r="AB1542" s="5"/>
      <c r="AC1542" s="5"/>
      <c r="AD1542" s="5"/>
      <c r="AE1542" s="5"/>
      <c r="AF1542" s="5"/>
      <c r="AG1542" s="5"/>
      <c r="AH1542" s="5"/>
      <c r="AI1542" s="5"/>
      <c r="AJ1542" s="5"/>
      <c r="AK1542" s="5"/>
      <c r="AL1542" s="5"/>
      <c r="AM1542" s="5"/>
      <c r="AN1542" s="5"/>
      <c r="AO1542" s="5"/>
      <c r="AP1542" s="5" t="s">
        <v>1413</v>
      </c>
      <c r="AQ1542" s="4" t="s">
        <v>1414</v>
      </c>
      <c r="AR1542" s="5" t="s">
        <v>19</v>
      </c>
      <c r="AS1542" s="4" t="s">
        <v>1507</v>
      </c>
      <c r="AT1542" s="5" t="s">
        <v>1508</v>
      </c>
      <c r="AU1542" s="5" t="s">
        <v>41</v>
      </c>
      <c r="AV1542" s="4" t="s">
        <v>1509</v>
      </c>
      <c r="AW1542" s="5" t="s">
        <v>375</v>
      </c>
      <c r="AX1542" s="4" t="s">
        <v>1510</v>
      </c>
      <c r="AY1542" s="5" t="s">
        <v>1511</v>
      </c>
      <c r="AZ1542" s="5" t="s">
        <v>11</v>
      </c>
      <c r="BA1542" s="4" t="s">
        <v>1512</v>
      </c>
      <c r="BB1542" s="5" t="s">
        <v>1513</v>
      </c>
      <c r="BC1542" s="5" t="s">
        <v>7776</v>
      </c>
      <c r="BD1542" s="5" t="s">
        <v>7778</v>
      </c>
      <c r="BE1542" s="5" t="s">
        <v>245</v>
      </c>
      <c r="BF1542" s="5" t="s">
        <v>1333</v>
      </c>
      <c r="BG1542" s="5" t="s">
        <v>7779</v>
      </c>
      <c r="BH1542" s="5" t="s">
        <v>1343</v>
      </c>
    </row>
    <row r="1543" spans="1:60" x14ac:dyDescent="0.25">
      <c r="A1543">
        <f t="shared" si="131"/>
        <v>993511</v>
      </c>
      <c r="B1543">
        <f t="shared" si="132"/>
        <v>50101746</v>
      </c>
      <c r="C1543" t="str">
        <f t="shared" si="133"/>
        <v>CC</v>
      </c>
      <c r="D1543" t="str">
        <f t="shared" si="135"/>
        <v>REGION GRAND OUEST</v>
      </c>
      <c r="E1543" s="12" t="str">
        <f t="shared" si="134"/>
        <v>TERRAIN</v>
      </c>
      <c r="F1543" s="4" t="s">
        <v>8375</v>
      </c>
      <c r="G1543" s="4" t="s">
        <v>8376</v>
      </c>
      <c r="H1543" s="5">
        <v>2</v>
      </c>
      <c r="I1543" s="5" t="s">
        <v>6943</v>
      </c>
      <c r="J1543" s="5"/>
      <c r="K1543" s="5"/>
      <c r="L1543" s="5"/>
      <c r="M1543" s="5" t="s">
        <v>1343</v>
      </c>
      <c r="N1543" s="5"/>
      <c r="O1543" s="5"/>
      <c r="P1543" s="5"/>
      <c r="Q1543" s="5"/>
      <c r="R1543" s="5"/>
      <c r="S1543" s="5"/>
      <c r="T1543" s="5"/>
      <c r="U1543" s="6">
        <v>45566</v>
      </c>
      <c r="V1543" s="5"/>
      <c r="W1543" s="4" t="s">
        <v>1329</v>
      </c>
      <c r="X1543" s="5"/>
      <c r="Y1543" s="5"/>
      <c r="Z1543" s="5"/>
      <c r="AA1543" s="4" t="s">
        <v>8377</v>
      </c>
      <c r="AB1543" s="5"/>
      <c r="AC1543" s="5"/>
      <c r="AD1543" s="5"/>
      <c r="AE1543" s="5"/>
      <c r="AF1543" s="5"/>
      <c r="AG1543" s="5"/>
      <c r="AH1543" s="5"/>
      <c r="AI1543" s="5"/>
      <c r="AJ1543" s="5"/>
      <c r="AK1543" s="5"/>
      <c r="AL1543" s="5"/>
      <c r="AM1543" s="5"/>
      <c r="AN1543" s="5"/>
      <c r="AO1543" s="5"/>
      <c r="AP1543" s="5" t="s">
        <v>1413</v>
      </c>
      <c r="AQ1543" s="4" t="s">
        <v>1414</v>
      </c>
      <c r="AR1543" s="5" t="s">
        <v>19</v>
      </c>
      <c r="AS1543" s="4" t="s">
        <v>1507</v>
      </c>
      <c r="AT1543" s="5" t="s">
        <v>1508</v>
      </c>
      <c r="AU1543" s="5" t="s">
        <v>41</v>
      </c>
      <c r="AV1543" s="4" t="s">
        <v>1509</v>
      </c>
      <c r="AW1543" s="5" t="s">
        <v>375</v>
      </c>
      <c r="AX1543" s="4" t="s">
        <v>1510</v>
      </c>
      <c r="AY1543" s="5" t="s">
        <v>1511</v>
      </c>
      <c r="AZ1543" s="5" t="s">
        <v>11</v>
      </c>
      <c r="BA1543" s="4" t="s">
        <v>1512</v>
      </c>
      <c r="BB1543" s="5" t="s">
        <v>1513</v>
      </c>
      <c r="BC1543" s="4"/>
      <c r="BD1543" s="5"/>
      <c r="BE1543" s="5"/>
      <c r="BF1543" s="5"/>
      <c r="BG1543" s="4" t="s">
        <v>8376</v>
      </c>
      <c r="BH1543" s="5" t="s">
        <v>1343</v>
      </c>
    </row>
    <row r="1544" spans="1:60" x14ac:dyDescent="0.25">
      <c r="A1544">
        <f t="shared" si="131"/>
        <v>993510</v>
      </c>
      <c r="B1544">
        <f t="shared" si="132"/>
        <v>50101745</v>
      </c>
      <c r="C1544" t="str">
        <f t="shared" si="133"/>
        <v>CC</v>
      </c>
      <c r="D1544" t="str">
        <f t="shared" si="135"/>
        <v>REGION GRAND OUEST</v>
      </c>
      <c r="E1544" s="12" t="str">
        <f t="shared" si="134"/>
        <v>TERRAIN</v>
      </c>
      <c r="F1544" s="4" t="s">
        <v>8378</v>
      </c>
      <c r="G1544" s="4" t="s">
        <v>8379</v>
      </c>
      <c r="H1544" s="5">
        <v>2</v>
      </c>
      <c r="I1544" s="5" t="s">
        <v>6943</v>
      </c>
      <c r="J1544" s="5"/>
      <c r="K1544" s="5"/>
      <c r="L1544" s="5"/>
      <c r="M1544" s="5" t="s">
        <v>1343</v>
      </c>
      <c r="N1544" s="5"/>
      <c r="O1544" s="5"/>
      <c r="P1544" s="5"/>
      <c r="Q1544" s="5"/>
      <c r="R1544" s="5"/>
      <c r="S1544" s="5"/>
      <c r="T1544" s="5"/>
      <c r="U1544" s="6">
        <v>45566</v>
      </c>
      <c r="V1544" s="5"/>
      <c r="W1544" s="4" t="s">
        <v>1329</v>
      </c>
      <c r="X1544" s="5"/>
      <c r="Y1544" s="5"/>
      <c r="Z1544" s="5"/>
      <c r="AA1544" s="4" t="s">
        <v>2114</v>
      </c>
      <c r="AB1544" s="5"/>
      <c r="AC1544" s="5"/>
      <c r="AD1544" s="5"/>
      <c r="AE1544" s="5"/>
      <c r="AF1544" s="5"/>
      <c r="AG1544" s="5"/>
      <c r="AH1544" s="5"/>
      <c r="AI1544" s="5"/>
      <c r="AJ1544" s="5"/>
      <c r="AK1544" s="5"/>
      <c r="AL1544" s="5"/>
      <c r="AM1544" s="5"/>
      <c r="AN1544" s="5"/>
      <c r="AO1544" s="5"/>
      <c r="AP1544" s="5" t="s">
        <v>1413</v>
      </c>
      <c r="AQ1544" s="4" t="s">
        <v>1414</v>
      </c>
      <c r="AR1544" s="5" t="s">
        <v>19</v>
      </c>
      <c r="AS1544" s="4" t="s">
        <v>1507</v>
      </c>
      <c r="AT1544" s="5" t="s">
        <v>1508</v>
      </c>
      <c r="AU1544" s="5" t="s">
        <v>41</v>
      </c>
      <c r="AV1544" s="4" t="s">
        <v>1509</v>
      </c>
      <c r="AW1544" s="5" t="s">
        <v>375</v>
      </c>
      <c r="AX1544" s="4" t="s">
        <v>2127</v>
      </c>
      <c r="AY1544" s="5" t="s">
        <v>2128</v>
      </c>
      <c r="AZ1544" s="5" t="s">
        <v>11</v>
      </c>
      <c r="BA1544" s="4" t="s">
        <v>2129</v>
      </c>
      <c r="BB1544" s="5" t="s">
        <v>2130</v>
      </c>
      <c r="BC1544" s="5"/>
      <c r="BD1544" s="5"/>
      <c r="BE1544" s="5"/>
      <c r="BF1544" s="5"/>
      <c r="BG1544" s="4" t="s">
        <v>8379</v>
      </c>
      <c r="BH1544" s="5" t="s">
        <v>1343</v>
      </c>
    </row>
    <row r="1545" spans="1:60" x14ac:dyDescent="0.25">
      <c r="A1545">
        <f t="shared" si="131"/>
        <v>993509</v>
      </c>
      <c r="B1545">
        <f t="shared" si="132"/>
        <v>50101744</v>
      </c>
      <c r="C1545" t="str">
        <f t="shared" si="133"/>
        <v>CC</v>
      </c>
      <c r="D1545" t="str">
        <f t="shared" si="135"/>
        <v>REGION GRAND OUEST</v>
      </c>
      <c r="E1545" s="12" t="str">
        <f t="shared" si="134"/>
        <v>TERRAIN</v>
      </c>
      <c r="F1545" s="4" t="s">
        <v>8380</v>
      </c>
      <c r="G1545" s="4" t="s">
        <v>4313</v>
      </c>
      <c r="H1545" s="5">
        <v>2</v>
      </c>
      <c r="I1545" s="5" t="s">
        <v>6943</v>
      </c>
      <c r="J1545" s="5"/>
      <c r="K1545" s="5"/>
      <c r="L1545" s="5"/>
      <c r="M1545" s="5" t="s">
        <v>1343</v>
      </c>
      <c r="N1545" s="5"/>
      <c r="O1545" s="5"/>
      <c r="P1545" s="5"/>
      <c r="Q1545" s="5"/>
      <c r="R1545" s="5"/>
      <c r="S1545" s="5"/>
      <c r="T1545" s="5"/>
      <c r="U1545" s="6">
        <v>45627</v>
      </c>
      <c r="V1545" s="5"/>
      <c r="W1545" s="4" t="s">
        <v>1329</v>
      </c>
      <c r="X1545" s="5"/>
      <c r="Y1545" s="5"/>
      <c r="Z1545" s="5"/>
      <c r="AA1545" s="4" t="s">
        <v>3198</v>
      </c>
      <c r="AB1545" s="5"/>
      <c r="AC1545" s="5"/>
      <c r="AD1545" s="5"/>
      <c r="AE1545" s="5"/>
      <c r="AF1545" s="5"/>
      <c r="AG1545" s="5"/>
      <c r="AH1545" s="5"/>
      <c r="AI1545" s="5"/>
      <c r="AJ1545" s="5"/>
      <c r="AK1545" s="5"/>
      <c r="AL1545" s="5"/>
      <c r="AM1545" s="5"/>
      <c r="AN1545" s="5"/>
      <c r="AO1545" s="5"/>
      <c r="AP1545" s="5" t="s">
        <v>1413</v>
      </c>
      <c r="AQ1545" s="4" t="s">
        <v>1414</v>
      </c>
      <c r="AR1545" s="5" t="s">
        <v>19</v>
      </c>
      <c r="AS1545" s="4" t="s">
        <v>1507</v>
      </c>
      <c r="AT1545" s="5" t="s">
        <v>1508</v>
      </c>
      <c r="AU1545" s="5" t="s">
        <v>41</v>
      </c>
      <c r="AV1545" s="4" t="s">
        <v>1509</v>
      </c>
      <c r="AW1545" s="5" t="s">
        <v>375</v>
      </c>
      <c r="AX1545" s="4" t="s">
        <v>1510</v>
      </c>
      <c r="AY1545" s="5" t="s">
        <v>1511</v>
      </c>
      <c r="AZ1545" s="5" t="s">
        <v>11</v>
      </c>
      <c r="BA1545" s="4" t="s">
        <v>1512</v>
      </c>
      <c r="BB1545" s="5" t="s">
        <v>1513</v>
      </c>
      <c r="BC1545" s="4"/>
      <c r="BD1545" s="5"/>
      <c r="BE1545" s="5"/>
      <c r="BF1545" s="5"/>
      <c r="BG1545" s="4" t="s">
        <v>4313</v>
      </c>
      <c r="BH1545" s="5" t="s">
        <v>1343</v>
      </c>
    </row>
    <row r="1546" spans="1:60" x14ac:dyDescent="0.25">
      <c r="A1546">
        <f t="shared" si="131"/>
        <v>993508</v>
      </c>
      <c r="B1546">
        <f t="shared" si="132"/>
        <v>50101743</v>
      </c>
      <c r="C1546" t="str">
        <f t="shared" si="133"/>
        <v>CC</v>
      </c>
      <c r="D1546" t="str">
        <f t="shared" si="135"/>
        <v>REGION GRAND OUEST</v>
      </c>
      <c r="E1546" s="12" t="str">
        <f t="shared" si="134"/>
        <v>TERRAIN</v>
      </c>
      <c r="F1546" s="4" t="s">
        <v>8381</v>
      </c>
      <c r="G1546" s="4" t="s">
        <v>1515</v>
      </c>
      <c r="H1546" s="5">
        <v>2</v>
      </c>
      <c r="I1546" s="5" t="s">
        <v>6943</v>
      </c>
      <c r="J1546" s="5"/>
      <c r="K1546" s="5"/>
      <c r="L1546" s="5"/>
      <c r="M1546" s="5" t="s">
        <v>1343</v>
      </c>
      <c r="N1546" s="5"/>
      <c r="O1546" s="5"/>
      <c r="P1546" s="5"/>
      <c r="Q1546" s="5"/>
      <c r="R1546" s="5"/>
      <c r="S1546" s="5"/>
      <c r="T1546" s="5"/>
      <c r="U1546" s="6">
        <v>45566</v>
      </c>
      <c r="V1546" s="5"/>
      <c r="W1546" s="4" t="s">
        <v>1329</v>
      </c>
      <c r="X1546" s="5"/>
      <c r="Y1546" s="5"/>
      <c r="Z1546" s="5"/>
      <c r="AA1546" s="4" t="s">
        <v>1505</v>
      </c>
      <c r="AB1546" s="5"/>
      <c r="AC1546" s="5"/>
      <c r="AD1546" s="5"/>
      <c r="AE1546" s="5"/>
      <c r="AF1546" s="5"/>
      <c r="AG1546" s="5"/>
      <c r="AH1546" s="5"/>
      <c r="AI1546" s="5"/>
      <c r="AJ1546" s="5"/>
      <c r="AK1546" s="5"/>
      <c r="AL1546" s="5"/>
      <c r="AM1546" s="5"/>
      <c r="AN1546" s="5"/>
      <c r="AO1546" s="5"/>
      <c r="AP1546" s="5" t="s">
        <v>1413</v>
      </c>
      <c r="AQ1546" s="4" t="s">
        <v>1414</v>
      </c>
      <c r="AR1546" s="5" t="s">
        <v>19</v>
      </c>
      <c r="AS1546" s="4" t="s">
        <v>1507</v>
      </c>
      <c r="AT1546" s="5" t="s">
        <v>1508</v>
      </c>
      <c r="AU1546" s="5" t="s">
        <v>41</v>
      </c>
      <c r="AV1546" s="4" t="s">
        <v>1509</v>
      </c>
      <c r="AW1546" s="5" t="s">
        <v>375</v>
      </c>
      <c r="AX1546" s="4" t="s">
        <v>1510</v>
      </c>
      <c r="AY1546" s="5" t="s">
        <v>1511</v>
      </c>
      <c r="AZ1546" s="5" t="s">
        <v>11</v>
      </c>
      <c r="BA1546" s="4" t="s">
        <v>1512</v>
      </c>
      <c r="BB1546" s="5" t="s">
        <v>1513</v>
      </c>
      <c r="BC1546" s="4" t="s">
        <v>1503</v>
      </c>
      <c r="BD1546" s="5" t="s">
        <v>1514</v>
      </c>
      <c r="BE1546" s="5" t="s">
        <v>260</v>
      </c>
      <c r="BF1546" s="5" t="s">
        <v>1333</v>
      </c>
      <c r="BG1546" s="4" t="s">
        <v>1515</v>
      </c>
      <c r="BH1546" s="5" t="s">
        <v>1343</v>
      </c>
    </row>
    <row r="1547" spans="1:60" x14ac:dyDescent="0.25">
      <c r="A1547">
        <f t="shared" si="131"/>
        <v>993506</v>
      </c>
      <c r="B1547">
        <f t="shared" si="132"/>
        <v>50101741</v>
      </c>
      <c r="C1547" t="str">
        <f t="shared" si="133"/>
        <v>CC</v>
      </c>
      <c r="D1547" t="str">
        <f t="shared" si="135"/>
        <v>REGION GRAND OUEST</v>
      </c>
      <c r="E1547" s="12" t="str">
        <f t="shared" si="134"/>
        <v>TERRAIN</v>
      </c>
      <c r="F1547" s="4" t="s">
        <v>8382</v>
      </c>
      <c r="G1547" s="4" t="s">
        <v>3641</v>
      </c>
      <c r="H1547" s="5">
        <v>2</v>
      </c>
      <c r="I1547" s="5" t="s">
        <v>6943</v>
      </c>
      <c r="J1547" s="5"/>
      <c r="K1547" s="5"/>
      <c r="L1547" s="5"/>
      <c r="M1547" s="5" t="s">
        <v>1343</v>
      </c>
      <c r="N1547" s="5"/>
      <c r="O1547" s="5"/>
      <c r="P1547" s="5"/>
      <c r="Q1547" s="5"/>
      <c r="R1547" s="5"/>
      <c r="S1547" s="5"/>
      <c r="T1547" s="5"/>
      <c r="U1547" s="6">
        <v>45566</v>
      </c>
      <c r="V1547" s="5"/>
      <c r="W1547" s="4" t="s">
        <v>1329</v>
      </c>
      <c r="X1547" s="5"/>
      <c r="Y1547" s="5"/>
      <c r="Z1547" s="5"/>
      <c r="AA1547" s="4" t="s">
        <v>1774</v>
      </c>
      <c r="AB1547" s="5"/>
      <c r="AC1547" s="5"/>
      <c r="AD1547" s="5"/>
      <c r="AE1547" s="5"/>
      <c r="AF1547" s="5"/>
      <c r="AG1547" s="5"/>
      <c r="AH1547" s="5"/>
      <c r="AI1547" s="5"/>
      <c r="AJ1547" s="5"/>
      <c r="AK1547" s="5"/>
      <c r="AL1547" s="5"/>
      <c r="AM1547" s="5"/>
      <c r="AN1547" s="5"/>
      <c r="AO1547" s="5"/>
      <c r="AP1547" s="5" t="s">
        <v>1413</v>
      </c>
      <c r="AQ1547" s="4" t="s">
        <v>1414</v>
      </c>
      <c r="AR1547" s="5" t="s">
        <v>19</v>
      </c>
      <c r="AS1547" s="4" t="s">
        <v>1507</v>
      </c>
      <c r="AT1547" s="5" t="s">
        <v>1508</v>
      </c>
      <c r="AU1547" s="5" t="s">
        <v>41</v>
      </c>
      <c r="AV1547" s="4" t="s">
        <v>1509</v>
      </c>
      <c r="AW1547" s="5" t="s">
        <v>375</v>
      </c>
      <c r="AX1547" s="4" t="s">
        <v>2127</v>
      </c>
      <c r="AY1547" s="5" t="s">
        <v>2128</v>
      </c>
      <c r="AZ1547" s="5" t="s">
        <v>11</v>
      </c>
      <c r="BA1547" s="4" t="s">
        <v>2129</v>
      </c>
      <c r="BB1547" s="5" t="s">
        <v>2130</v>
      </c>
      <c r="BC1547" s="4" t="s">
        <v>3639</v>
      </c>
      <c r="BD1547" s="5" t="s">
        <v>3640</v>
      </c>
      <c r="BE1547" s="5" t="s">
        <v>25</v>
      </c>
      <c r="BF1547" s="5" t="s">
        <v>1333</v>
      </c>
      <c r="BG1547" s="4" t="s">
        <v>3641</v>
      </c>
      <c r="BH1547" s="5" t="s">
        <v>1343</v>
      </c>
    </row>
    <row r="1548" spans="1:60" x14ac:dyDescent="0.25">
      <c r="A1548">
        <f t="shared" si="131"/>
        <v>993505</v>
      </c>
      <c r="B1548">
        <f t="shared" si="132"/>
        <v>50101740</v>
      </c>
      <c r="C1548" t="str">
        <f t="shared" si="133"/>
        <v>CC</v>
      </c>
      <c r="D1548" t="str">
        <f t="shared" si="135"/>
        <v>REGION GRAND OUEST</v>
      </c>
      <c r="E1548" s="12" t="str">
        <f t="shared" si="134"/>
        <v>TERRAIN</v>
      </c>
      <c r="F1548" s="4" t="s">
        <v>8383</v>
      </c>
      <c r="G1548" s="4" t="s">
        <v>6833</v>
      </c>
      <c r="H1548" s="5">
        <v>2</v>
      </c>
      <c r="I1548" s="5" t="s">
        <v>6943</v>
      </c>
      <c r="J1548" s="5"/>
      <c r="K1548" s="5"/>
      <c r="L1548" s="5"/>
      <c r="M1548" s="5" t="s">
        <v>1343</v>
      </c>
      <c r="N1548" s="5"/>
      <c r="O1548" s="5"/>
      <c r="P1548" s="5"/>
      <c r="Q1548" s="5"/>
      <c r="R1548" s="5"/>
      <c r="S1548" s="5"/>
      <c r="T1548" s="5"/>
      <c r="U1548" s="6">
        <v>45566</v>
      </c>
      <c r="V1548" s="5"/>
      <c r="W1548" s="4" t="s">
        <v>1329</v>
      </c>
      <c r="X1548" s="5"/>
      <c r="Y1548" s="5"/>
      <c r="Z1548" s="5"/>
      <c r="AA1548" s="4" t="s">
        <v>6467</v>
      </c>
      <c r="AB1548" s="5"/>
      <c r="AC1548" s="5"/>
      <c r="AD1548" s="5"/>
      <c r="AE1548" s="5"/>
      <c r="AF1548" s="5"/>
      <c r="AG1548" s="5"/>
      <c r="AH1548" s="5"/>
      <c r="AI1548" s="5"/>
      <c r="AJ1548" s="5"/>
      <c r="AK1548" s="5"/>
      <c r="AL1548" s="5"/>
      <c r="AM1548" s="5"/>
      <c r="AN1548" s="5"/>
      <c r="AO1548" s="5"/>
      <c r="AP1548" s="5" t="s">
        <v>1413</v>
      </c>
      <c r="AQ1548" s="4" t="s">
        <v>1414</v>
      </c>
      <c r="AR1548" s="5" t="s">
        <v>19</v>
      </c>
      <c r="AS1548" s="4" t="s">
        <v>1507</v>
      </c>
      <c r="AT1548" s="5" t="s">
        <v>1508</v>
      </c>
      <c r="AU1548" s="5" t="s">
        <v>41</v>
      </c>
      <c r="AV1548" s="4" t="s">
        <v>1509</v>
      </c>
      <c r="AW1548" s="5" t="s">
        <v>375</v>
      </c>
      <c r="AX1548" s="4" t="s">
        <v>2035</v>
      </c>
      <c r="AY1548" s="5" t="s">
        <v>2036</v>
      </c>
      <c r="AZ1548" s="5" t="s">
        <v>11</v>
      </c>
      <c r="BA1548" s="4" t="s">
        <v>2037</v>
      </c>
      <c r="BB1548" s="5" t="s">
        <v>2038</v>
      </c>
      <c r="BC1548" s="5" t="s">
        <v>6828</v>
      </c>
      <c r="BD1548" s="5" t="s">
        <v>6832</v>
      </c>
      <c r="BE1548" s="5" t="s">
        <v>25</v>
      </c>
      <c r="BF1548" s="5" t="s">
        <v>1333</v>
      </c>
      <c r="BG1548" s="4" t="s">
        <v>6833</v>
      </c>
      <c r="BH1548" s="5" t="s">
        <v>1343</v>
      </c>
    </row>
    <row r="1549" spans="1:60" x14ac:dyDescent="0.25">
      <c r="A1549">
        <f t="shared" ref="A1549:A1612" si="136">G1549*1</f>
        <v>993504</v>
      </c>
      <c r="B1549">
        <f t="shared" ref="B1549:B1612" si="137">F1549*1</f>
        <v>50101739</v>
      </c>
      <c r="C1549" t="str">
        <f t="shared" ref="C1549:C1612" si="138">IF(LEFT(T1549,4)="ASSI","ASSISTANTE",IF(T1549="100 IMD","IMD",IF(T1549="105 IMD","IMD",IF(T1549="200 IMP","IMP",IF(T1549="310 CMA","IMP","CC")))))</f>
        <v>CC</v>
      </c>
      <c r="D1549" t="str">
        <f t="shared" si="135"/>
        <v>REGION GRAND OUEST</v>
      </c>
      <c r="E1549" s="12" t="str">
        <f t="shared" ref="E1549:E1612" si="139">IF(BB1549="OC FICTIVE","EN MISSION","TERRAIN")</f>
        <v>TERRAIN</v>
      </c>
      <c r="F1549" s="4" t="s">
        <v>8384</v>
      </c>
      <c r="G1549" s="4" t="s">
        <v>2040</v>
      </c>
      <c r="H1549" s="5">
        <v>2</v>
      </c>
      <c r="I1549" s="5" t="s">
        <v>6943</v>
      </c>
      <c r="J1549" s="5"/>
      <c r="K1549" s="5"/>
      <c r="L1549" s="5"/>
      <c r="M1549" s="5" t="s">
        <v>1343</v>
      </c>
      <c r="N1549" s="5"/>
      <c r="O1549" s="5"/>
      <c r="P1549" s="5"/>
      <c r="Q1549" s="5"/>
      <c r="R1549" s="5"/>
      <c r="S1549" s="5"/>
      <c r="T1549" s="5"/>
      <c r="U1549" s="6">
        <v>45566</v>
      </c>
      <c r="V1549" s="5"/>
      <c r="W1549" s="4" t="s">
        <v>1329</v>
      </c>
      <c r="X1549" s="5"/>
      <c r="Y1549" s="5"/>
      <c r="Z1549" s="5"/>
      <c r="AA1549" s="4" t="s">
        <v>2033</v>
      </c>
      <c r="AB1549" s="5"/>
      <c r="AC1549" s="5"/>
      <c r="AD1549" s="5"/>
      <c r="AE1549" s="5"/>
      <c r="AF1549" s="5"/>
      <c r="AG1549" s="5"/>
      <c r="AH1549" s="5"/>
      <c r="AI1549" s="5"/>
      <c r="AJ1549" s="5"/>
      <c r="AK1549" s="5"/>
      <c r="AL1549" s="5"/>
      <c r="AM1549" s="5"/>
      <c r="AN1549" s="5"/>
      <c r="AO1549" s="5"/>
      <c r="AP1549" s="5" t="s">
        <v>1413</v>
      </c>
      <c r="AQ1549" s="4" t="s">
        <v>1414</v>
      </c>
      <c r="AR1549" s="5" t="s">
        <v>19</v>
      </c>
      <c r="AS1549" s="4" t="s">
        <v>1507</v>
      </c>
      <c r="AT1549" s="5" t="s">
        <v>1508</v>
      </c>
      <c r="AU1549" s="5" t="s">
        <v>41</v>
      </c>
      <c r="AV1549" s="4" t="s">
        <v>1509</v>
      </c>
      <c r="AW1549" s="5" t="s">
        <v>375</v>
      </c>
      <c r="AX1549" s="4" t="s">
        <v>2035</v>
      </c>
      <c r="AY1549" s="5" t="s">
        <v>2036</v>
      </c>
      <c r="AZ1549" s="5" t="s">
        <v>11</v>
      </c>
      <c r="BA1549" s="4" t="s">
        <v>2037</v>
      </c>
      <c r="BB1549" s="5" t="s">
        <v>2038</v>
      </c>
      <c r="BC1549" s="4" t="s">
        <v>2031</v>
      </c>
      <c r="BD1549" s="5" t="s">
        <v>2039</v>
      </c>
      <c r="BE1549" s="5" t="s">
        <v>25</v>
      </c>
      <c r="BF1549" s="5" t="s">
        <v>1333</v>
      </c>
      <c r="BG1549" s="4" t="s">
        <v>2040</v>
      </c>
      <c r="BH1549" s="5" t="s">
        <v>1343</v>
      </c>
    </row>
    <row r="1550" spans="1:60" x14ac:dyDescent="0.25">
      <c r="A1550">
        <f t="shared" si="136"/>
        <v>993503</v>
      </c>
      <c r="B1550">
        <f t="shared" si="137"/>
        <v>50101738</v>
      </c>
      <c r="C1550" t="str">
        <f t="shared" si="138"/>
        <v>CC</v>
      </c>
      <c r="D1550" t="str">
        <f t="shared" si="135"/>
        <v>REGION GRAND OUEST</v>
      </c>
      <c r="E1550" s="12" t="str">
        <f t="shared" si="139"/>
        <v>TERRAIN</v>
      </c>
      <c r="F1550" s="4" t="s">
        <v>8385</v>
      </c>
      <c r="G1550" s="4" t="s">
        <v>7366</v>
      </c>
      <c r="H1550" s="5">
        <v>2</v>
      </c>
      <c r="I1550" s="5" t="s">
        <v>6943</v>
      </c>
      <c r="J1550" s="5"/>
      <c r="K1550" s="5"/>
      <c r="L1550" s="5"/>
      <c r="M1550" s="5" t="s">
        <v>1343</v>
      </c>
      <c r="N1550" s="5"/>
      <c r="O1550" s="5"/>
      <c r="P1550" s="5"/>
      <c r="Q1550" s="5"/>
      <c r="R1550" s="5"/>
      <c r="S1550" s="5"/>
      <c r="T1550" s="5"/>
      <c r="U1550" s="6">
        <v>45566</v>
      </c>
      <c r="V1550" s="5"/>
      <c r="W1550" s="4" t="s">
        <v>1329</v>
      </c>
      <c r="X1550" s="5"/>
      <c r="Y1550" s="5"/>
      <c r="Z1550" s="5"/>
      <c r="AA1550" s="4" t="s">
        <v>7363</v>
      </c>
      <c r="AB1550" s="5"/>
      <c r="AC1550" s="5"/>
      <c r="AD1550" s="5"/>
      <c r="AE1550" s="5"/>
      <c r="AF1550" s="5"/>
      <c r="AG1550" s="5"/>
      <c r="AH1550" s="5"/>
      <c r="AI1550" s="5"/>
      <c r="AJ1550" s="5"/>
      <c r="AK1550" s="5"/>
      <c r="AL1550" s="5"/>
      <c r="AM1550" s="5"/>
      <c r="AN1550" s="5"/>
      <c r="AO1550" s="5"/>
      <c r="AP1550" s="5" t="s">
        <v>1413</v>
      </c>
      <c r="AQ1550" s="4" t="s">
        <v>1414</v>
      </c>
      <c r="AR1550" s="5" t="s">
        <v>19</v>
      </c>
      <c r="AS1550" s="4" t="s">
        <v>1507</v>
      </c>
      <c r="AT1550" s="5" t="s">
        <v>1508</v>
      </c>
      <c r="AU1550" s="5" t="s">
        <v>41</v>
      </c>
      <c r="AV1550" s="4" t="s">
        <v>1509</v>
      </c>
      <c r="AW1550" s="5" t="s">
        <v>375</v>
      </c>
      <c r="AX1550" s="4" t="s">
        <v>2035</v>
      </c>
      <c r="AY1550" s="5" t="s">
        <v>2036</v>
      </c>
      <c r="AZ1550" s="5" t="s">
        <v>11</v>
      </c>
      <c r="BA1550" s="4" t="s">
        <v>2037</v>
      </c>
      <c r="BB1550" s="5" t="s">
        <v>2038</v>
      </c>
      <c r="BC1550" s="4" t="s">
        <v>7361</v>
      </c>
      <c r="BD1550" s="5" t="s">
        <v>7365</v>
      </c>
      <c r="BE1550" s="5" t="s">
        <v>25</v>
      </c>
      <c r="BF1550" s="5" t="s">
        <v>1333</v>
      </c>
      <c r="BG1550" s="4" t="s">
        <v>7366</v>
      </c>
      <c r="BH1550" s="5" t="s">
        <v>1343</v>
      </c>
    </row>
    <row r="1551" spans="1:60" x14ac:dyDescent="0.25">
      <c r="A1551">
        <f t="shared" si="136"/>
        <v>993502</v>
      </c>
      <c r="B1551">
        <f t="shared" si="137"/>
        <v>50101737</v>
      </c>
      <c r="C1551" t="str">
        <f t="shared" si="138"/>
        <v>CC</v>
      </c>
      <c r="D1551" t="str">
        <f t="shared" si="135"/>
        <v>REGION GRAND OUEST</v>
      </c>
      <c r="E1551" s="12" t="str">
        <f t="shared" si="139"/>
        <v>TERRAIN</v>
      </c>
      <c r="F1551" s="4" t="s">
        <v>8386</v>
      </c>
      <c r="G1551" s="4" t="s">
        <v>2405</v>
      </c>
      <c r="H1551" s="5">
        <v>2</v>
      </c>
      <c r="I1551" s="5" t="s">
        <v>6943</v>
      </c>
      <c r="J1551" s="5"/>
      <c r="K1551" s="5"/>
      <c r="L1551" s="5"/>
      <c r="M1551" s="5" t="s">
        <v>1343</v>
      </c>
      <c r="N1551" s="5"/>
      <c r="O1551" s="5"/>
      <c r="P1551" s="5"/>
      <c r="Q1551" s="5"/>
      <c r="R1551" s="5"/>
      <c r="S1551" s="5"/>
      <c r="T1551" s="5"/>
      <c r="U1551" s="6">
        <v>45566</v>
      </c>
      <c r="V1551" s="5"/>
      <c r="W1551" s="4" t="s">
        <v>1329</v>
      </c>
      <c r="X1551" s="5"/>
      <c r="Y1551" s="5"/>
      <c r="Z1551" s="5"/>
      <c r="AA1551" s="4" t="s">
        <v>2402</v>
      </c>
      <c r="AB1551" s="5"/>
      <c r="AC1551" s="5"/>
      <c r="AD1551" s="5"/>
      <c r="AE1551" s="5"/>
      <c r="AF1551" s="5"/>
      <c r="AG1551" s="5"/>
      <c r="AH1551" s="5"/>
      <c r="AI1551" s="5"/>
      <c r="AJ1551" s="5"/>
      <c r="AK1551" s="5"/>
      <c r="AL1551" s="5"/>
      <c r="AM1551" s="5"/>
      <c r="AN1551" s="5"/>
      <c r="AO1551" s="5"/>
      <c r="AP1551" s="5" t="s">
        <v>1413</v>
      </c>
      <c r="AQ1551" s="4" t="s">
        <v>1414</v>
      </c>
      <c r="AR1551" s="5" t="s">
        <v>19</v>
      </c>
      <c r="AS1551" s="4" t="s">
        <v>1507</v>
      </c>
      <c r="AT1551" s="5" t="s">
        <v>1508</v>
      </c>
      <c r="AU1551" s="5" t="s">
        <v>41</v>
      </c>
      <c r="AV1551" s="4" t="s">
        <v>1509</v>
      </c>
      <c r="AW1551" s="5" t="s">
        <v>375</v>
      </c>
      <c r="AX1551" s="4" t="s">
        <v>2035</v>
      </c>
      <c r="AY1551" s="5" t="s">
        <v>2036</v>
      </c>
      <c r="AZ1551" s="5" t="s">
        <v>11</v>
      </c>
      <c r="BA1551" s="4" t="s">
        <v>2037</v>
      </c>
      <c r="BB1551" s="5" t="s">
        <v>2038</v>
      </c>
      <c r="BC1551" s="4" t="s">
        <v>2400</v>
      </c>
      <c r="BD1551" s="5" t="s">
        <v>2404</v>
      </c>
      <c r="BE1551" s="5" t="s">
        <v>71</v>
      </c>
      <c r="BF1551" s="5" t="s">
        <v>1333</v>
      </c>
      <c r="BG1551" s="4" t="s">
        <v>2405</v>
      </c>
      <c r="BH1551" s="5" t="s">
        <v>1343</v>
      </c>
    </row>
    <row r="1552" spans="1:60" x14ac:dyDescent="0.25">
      <c r="A1552">
        <f t="shared" si="136"/>
        <v>993500</v>
      </c>
      <c r="B1552">
        <f t="shared" si="137"/>
        <v>50101735</v>
      </c>
      <c r="C1552" t="str">
        <f t="shared" si="138"/>
        <v>CC</v>
      </c>
      <c r="D1552" t="str">
        <f t="shared" si="135"/>
        <v>REGION GRAND OUEST</v>
      </c>
      <c r="E1552" s="12" t="str">
        <f t="shared" si="139"/>
        <v>TERRAIN</v>
      </c>
      <c r="F1552" s="4" t="s">
        <v>8387</v>
      </c>
      <c r="G1552" s="4" t="s">
        <v>3459</v>
      </c>
      <c r="H1552" s="5">
        <v>2</v>
      </c>
      <c r="I1552" s="5" t="s">
        <v>6943</v>
      </c>
      <c r="J1552" s="5"/>
      <c r="K1552" s="5"/>
      <c r="L1552" s="5"/>
      <c r="M1552" s="5" t="s">
        <v>1343</v>
      </c>
      <c r="N1552" s="5"/>
      <c r="O1552" s="5"/>
      <c r="P1552" s="5"/>
      <c r="Q1552" s="5"/>
      <c r="R1552" s="5"/>
      <c r="S1552" s="5"/>
      <c r="T1552" s="5"/>
      <c r="U1552" s="6">
        <v>45566</v>
      </c>
      <c r="V1552" s="5"/>
      <c r="W1552" s="4" t="s">
        <v>1329</v>
      </c>
      <c r="X1552" s="5"/>
      <c r="Y1552" s="5"/>
      <c r="Z1552" s="5"/>
      <c r="AA1552" s="4" t="s">
        <v>3456</v>
      </c>
      <c r="AB1552" s="5"/>
      <c r="AC1552" s="5"/>
      <c r="AD1552" s="5"/>
      <c r="AE1552" s="5"/>
      <c r="AF1552" s="5"/>
      <c r="AG1552" s="5"/>
      <c r="AH1552" s="5"/>
      <c r="AI1552" s="5"/>
      <c r="AJ1552" s="5"/>
      <c r="AK1552" s="5"/>
      <c r="AL1552" s="5"/>
      <c r="AM1552" s="5"/>
      <c r="AN1552" s="5"/>
      <c r="AO1552" s="5"/>
      <c r="AP1552" s="5" t="s">
        <v>1413</v>
      </c>
      <c r="AQ1552" s="4" t="s">
        <v>1414</v>
      </c>
      <c r="AR1552" s="5" t="s">
        <v>19</v>
      </c>
      <c r="AS1552" s="4" t="s">
        <v>1507</v>
      </c>
      <c r="AT1552" s="5" t="s">
        <v>1508</v>
      </c>
      <c r="AU1552" s="5" t="s">
        <v>41</v>
      </c>
      <c r="AV1552" s="4" t="s">
        <v>1509</v>
      </c>
      <c r="AW1552" s="5" t="s">
        <v>375</v>
      </c>
      <c r="AX1552" s="4" t="s">
        <v>2127</v>
      </c>
      <c r="AY1552" s="5" t="s">
        <v>2128</v>
      </c>
      <c r="AZ1552" s="5" t="s">
        <v>11</v>
      </c>
      <c r="BA1552" s="4" t="s">
        <v>2129</v>
      </c>
      <c r="BB1552" s="5" t="s">
        <v>2130</v>
      </c>
      <c r="BC1552" s="4" t="s">
        <v>3454</v>
      </c>
      <c r="BD1552" s="5" t="s">
        <v>3458</v>
      </c>
      <c r="BE1552" s="5" t="s">
        <v>25</v>
      </c>
      <c r="BF1552" s="5" t="s">
        <v>1333</v>
      </c>
      <c r="BG1552" s="4" t="s">
        <v>3459</v>
      </c>
      <c r="BH1552" s="5" t="s">
        <v>1343</v>
      </c>
    </row>
    <row r="1553" spans="1:60" x14ac:dyDescent="0.25">
      <c r="A1553">
        <f t="shared" si="136"/>
        <v>993497</v>
      </c>
      <c r="B1553">
        <f t="shared" si="137"/>
        <v>50101732</v>
      </c>
      <c r="C1553" t="str">
        <f t="shared" si="138"/>
        <v>CC</v>
      </c>
      <c r="D1553" t="str">
        <f t="shared" si="135"/>
        <v>REGION ILE DE FRANCE NORD</v>
      </c>
      <c r="E1553" s="12" t="str">
        <f t="shared" si="139"/>
        <v>TERRAIN</v>
      </c>
      <c r="F1553" s="4" t="s">
        <v>8388</v>
      </c>
      <c r="G1553" s="4" t="s">
        <v>7486</v>
      </c>
      <c r="H1553" s="5">
        <v>2</v>
      </c>
      <c r="I1553" s="5" t="s">
        <v>6943</v>
      </c>
      <c r="J1553" s="5"/>
      <c r="K1553" s="5"/>
      <c r="L1553" s="5"/>
      <c r="M1553" s="5" t="s">
        <v>1343</v>
      </c>
      <c r="N1553" s="5"/>
      <c r="O1553" s="5"/>
      <c r="P1553" s="5"/>
      <c r="Q1553" s="5"/>
      <c r="R1553" s="5"/>
      <c r="S1553" s="5"/>
      <c r="T1553" s="5"/>
      <c r="U1553" s="6">
        <v>45627</v>
      </c>
      <c r="V1553" s="5"/>
      <c r="W1553" s="4" t="s">
        <v>1329</v>
      </c>
      <c r="X1553" s="5"/>
      <c r="Y1553" s="5"/>
      <c r="Z1553" s="5"/>
      <c r="AA1553" s="4" t="s">
        <v>5783</v>
      </c>
      <c r="AB1553" s="5"/>
      <c r="AC1553" s="5"/>
      <c r="AD1553" s="5"/>
      <c r="AE1553" s="5"/>
      <c r="AF1553" s="5"/>
      <c r="AG1553" s="5"/>
      <c r="AH1553" s="5"/>
      <c r="AI1553" s="5"/>
      <c r="AJ1553" s="5"/>
      <c r="AK1553" s="5"/>
      <c r="AL1553" s="5"/>
      <c r="AM1553" s="5"/>
      <c r="AN1553" s="5"/>
      <c r="AO1553" s="5"/>
      <c r="AP1553" s="5" t="s">
        <v>12477</v>
      </c>
      <c r="AQ1553" s="4" t="s">
        <v>1351</v>
      </c>
      <c r="AR1553" s="5" t="s">
        <v>12478</v>
      </c>
      <c r="AS1553" s="4" t="s">
        <v>1898</v>
      </c>
      <c r="AT1553" s="5" t="s">
        <v>1899</v>
      </c>
      <c r="AU1553" s="5" t="s">
        <v>41</v>
      </c>
      <c r="AV1553" s="4" t="s">
        <v>1900</v>
      </c>
      <c r="AW1553" s="5" t="s">
        <v>30</v>
      </c>
      <c r="AX1553" s="4"/>
      <c r="AY1553" s="5"/>
      <c r="AZ1553" s="5"/>
      <c r="BA1553" s="4" t="s">
        <v>1901</v>
      </c>
      <c r="BB1553" s="5" t="s">
        <v>1902</v>
      </c>
      <c r="BC1553" s="5" t="s">
        <v>7482</v>
      </c>
      <c r="BD1553" s="5" t="s">
        <v>7485</v>
      </c>
      <c r="BE1553" s="5" t="s">
        <v>1187</v>
      </c>
      <c r="BF1553" s="5" t="s">
        <v>1333</v>
      </c>
      <c r="BG1553" s="4" t="s">
        <v>7486</v>
      </c>
      <c r="BH1553" s="5" t="s">
        <v>1343</v>
      </c>
    </row>
    <row r="1554" spans="1:60" x14ac:dyDescent="0.25">
      <c r="A1554">
        <f t="shared" si="136"/>
        <v>993496</v>
      </c>
      <c r="B1554">
        <f t="shared" si="137"/>
        <v>50101731</v>
      </c>
      <c r="C1554" t="str">
        <f t="shared" si="138"/>
        <v>CC</v>
      </c>
      <c r="D1554" t="str">
        <f t="shared" si="135"/>
        <v>REGION ILE DE FRANCE NORD</v>
      </c>
      <c r="E1554" s="12" t="str">
        <f t="shared" si="139"/>
        <v>TERRAIN</v>
      </c>
      <c r="F1554" s="4" t="s">
        <v>8389</v>
      </c>
      <c r="G1554" s="4" t="s">
        <v>5565</v>
      </c>
      <c r="H1554" s="5">
        <v>2</v>
      </c>
      <c r="I1554" s="5" t="s">
        <v>6943</v>
      </c>
      <c r="J1554" s="5"/>
      <c r="K1554" s="5"/>
      <c r="L1554" s="5"/>
      <c r="M1554" s="5" t="s">
        <v>1343</v>
      </c>
      <c r="N1554" s="5"/>
      <c r="O1554" s="5"/>
      <c r="P1554" s="5"/>
      <c r="Q1554" s="5"/>
      <c r="R1554" s="5"/>
      <c r="S1554" s="5"/>
      <c r="T1554" s="5"/>
      <c r="U1554" s="6">
        <v>45627</v>
      </c>
      <c r="V1554" s="5"/>
      <c r="W1554" s="4" t="s">
        <v>1329</v>
      </c>
      <c r="X1554" s="5"/>
      <c r="Y1554" s="5"/>
      <c r="Z1554" s="5"/>
      <c r="AA1554" s="4" t="s">
        <v>5562</v>
      </c>
      <c r="AB1554" s="5"/>
      <c r="AC1554" s="5"/>
      <c r="AD1554" s="5"/>
      <c r="AE1554" s="5"/>
      <c r="AF1554" s="5"/>
      <c r="AG1554" s="5"/>
      <c r="AH1554" s="5"/>
      <c r="AI1554" s="5"/>
      <c r="AJ1554" s="5"/>
      <c r="AK1554" s="5"/>
      <c r="AL1554" s="5"/>
      <c r="AM1554" s="5"/>
      <c r="AN1554" s="5"/>
      <c r="AO1554" s="5"/>
      <c r="AP1554" s="5" t="s">
        <v>12477</v>
      </c>
      <c r="AQ1554" s="4" t="s">
        <v>1351</v>
      </c>
      <c r="AR1554" s="5" t="s">
        <v>12478</v>
      </c>
      <c r="AS1554" s="4" t="s">
        <v>1656</v>
      </c>
      <c r="AT1554" s="5" t="s">
        <v>1657</v>
      </c>
      <c r="AU1554" s="5" t="s">
        <v>41</v>
      </c>
      <c r="AV1554" s="4" t="s">
        <v>1658</v>
      </c>
      <c r="AW1554" s="5" t="s">
        <v>306</v>
      </c>
      <c r="AX1554" s="4" t="s">
        <v>2761</v>
      </c>
      <c r="AY1554" s="5" t="s">
        <v>2762</v>
      </c>
      <c r="AZ1554" s="5" t="s">
        <v>11</v>
      </c>
      <c r="BA1554" s="4" t="s">
        <v>2763</v>
      </c>
      <c r="BB1554" s="5" t="s">
        <v>2764</v>
      </c>
      <c r="BC1554" s="4" t="s">
        <v>5561</v>
      </c>
      <c r="BD1554" s="5" t="s">
        <v>5564</v>
      </c>
      <c r="BE1554" s="5" t="s">
        <v>25</v>
      </c>
      <c r="BF1554" s="5" t="s">
        <v>1333</v>
      </c>
      <c r="BG1554" s="4" t="s">
        <v>5565</v>
      </c>
      <c r="BH1554" s="5" t="s">
        <v>1343</v>
      </c>
    </row>
    <row r="1555" spans="1:60" x14ac:dyDescent="0.25">
      <c r="A1555">
        <f t="shared" si="136"/>
        <v>993495</v>
      </c>
      <c r="B1555">
        <f t="shared" si="137"/>
        <v>50101730</v>
      </c>
      <c r="C1555" t="str">
        <f t="shared" si="138"/>
        <v>CC</v>
      </c>
      <c r="D1555" t="str">
        <f t="shared" si="135"/>
        <v>REGION ILE DE FRANCE NORD</v>
      </c>
      <c r="E1555" s="12" t="str">
        <f t="shared" si="139"/>
        <v>TERRAIN</v>
      </c>
      <c r="F1555" s="4" t="s">
        <v>8390</v>
      </c>
      <c r="G1555" s="4" t="s">
        <v>8391</v>
      </c>
      <c r="H1555" s="5">
        <v>2</v>
      </c>
      <c r="I1555" s="5" t="s">
        <v>6943</v>
      </c>
      <c r="J1555" s="5"/>
      <c r="K1555" s="5"/>
      <c r="L1555" s="5"/>
      <c r="M1555" s="5" t="s">
        <v>1343</v>
      </c>
      <c r="N1555" s="5"/>
      <c r="O1555" s="5"/>
      <c r="P1555" s="5"/>
      <c r="Q1555" s="5"/>
      <c r="R1555" s="5"/>
      <c r="S1555" s="5"/>
      <c r="T1555" s="5"/>
      <c r="U1555" s="6">
        <v>45627</v>
      </c>
      <c r="V1555" s="4"/>
      <c r="W1555" s="4" t="s">
        <v>1329</v>
      </c>
      <c r="X1555" s="5"/>
      <c r="Y1555" s="5"/>
      <c r="Z1555" s="5"/>
      <c r="AA1555" s="4" t="s">
        <v>8392</v>
      </c>
      <c r="AB1555" s="5"/>
      <c r="AC1555" s="5"/>
      <c r="AD1555" s="5"/>
      <c r="AE1555" s="5"/>
      <c r="AF1555" s="6"/>
      <c r="AG1555" s="5"/>
      <c r="AH1555" s="5"/>
      <c r="AI1555" s="5"/>
      <c r="AJ1555" s="6"/>
      <c r="AK1555" s="5"/>
      <c r="AL1555" s="6"/>
      <c r="AM1555" s="5"/>
      <c r="AN1555" s="5"/>
      <c r="AO1555" s="5"/>
      <c r="AP1555" s="5" t="s">
        <v>12477</v>
      </c>
      <c r="AQ1555" s="4" t="s">
        <v>1351</v>
      </c>
      <c r="AR1555" s="5" t="s">
        <v>12478</v>
      </c>
      <c r="AS1555" s="4" t="s">
        <v>1656</v>
      </c>
      <c r="AT1555" s="5" t="s">
        <v>1657</v>
      </c>
      <c r="AU1555" s="5" t="s">
        <v>41</v>
      </c>
      <c r="AV1555" s="4" t="s">
        <v>1658</v>
      </c>
      <c r="AW1555" s="5" t="s">
        <v>306</v>
      </c>
      <c r="AX1555" s="4" t="s">
        <v>2761</v>
      </c>
      <c r="AY1555" s="5" t="s">
        <v>2762</v>
      </c>
      <c r="AZ1555" s="5" t="s">
        <v>11</v>
      </c>
      <c r="BA1555" s="4" t="s">
        <v>2763</v>
      </c>
      <c r="BB1555" s="5" t="s">
        <v>2764</v>
      </c>
      <c r="BC1555" s="4"/>
      <c r="BD1555" s="5"/>
      <c r="BE1555" s="5"/>
      <c r="BF1555" s="5"/>
      <c r="BG1555" s="4" t="s">
        <v>8391</v>
      </c>
      <c r="BH1555" s="5" t="s">
        <v>1343</v>
      </c>
    </row>
    <row r="1556" spans="1:60" x14ac:dyDescent="0.25">
      <c r="A1556">
        <f t="shared" si="136"/>
        <v>993494</v>
      </c>
      <c r="B1556">
        <f t="shared" si="137"/>
        <v>50101729</v>
      </c>
      <c r="C1556" t="str">
        <f t="shared" si="138"/>
        <v>CC</v>
      </c>
      <c r="D1556" t="str">
        <f t="shared" si="135"/>
        <v>REGION ILE DE FRANCE NORD</v>
      </c>
      <c r="E1556" s="12" t="str">
        <f t="shared" si="139"/>
        <v>TERRAIN</v>
      </c>
      <c r="F1556" s="4" t="s">
        <v>8393</v>
      </c>
      <c r="G1556" s="4" t="s">
        <v>8394</v>
      </c>
      <c r="H1556" s="5">
        <v>2</v>
      </c>
      <c r="I1556" s="5" t="s">
        <v>6943</v>
      </c>
      <c r="J1556" s="5"/>
      <c r="K1556" s="5"/>
      <c r="L1556" s="5"/>
      <c r="M1556" s="5" t="s">
        <v>1343</v>
      </c>
      <c r="N1556" s="5"/>
      <c r="O1556" s="5"/>
      <c r="P1556" s="5"/>
      <c r="Q1556" s="5"/>
      <c r="R1556" s="5"/>
      <c r="S1556" s="5"/>
      <c r="T1556" s="5"/>
      <c r="U1556" s="6">
        <v>45627</v>
      </c>
      <c r="V1556" s="4"/>
      <c r="W1556" s="4" t="s">
        <v>1329</v>
      </c>
      <c r="X1556" s="5"/>
      <c r="Y1556" s="5"/>
      <c r="Z1556" s="5"/>
      <c r="AA1556" s="4" t="s">
        <v>5587</v>
      </c>
      <c r="AB1556" s="5"/>
      <c r="AC1556" s="5"/>
      <c r="AD1556" s="5"/>
      <c r="AE1556" s="5"/>
      <c r="AF1556" s="6"/>
      <c r="AG1556" s="5"/>
      <c r="AH1556" s="5"/>
      <c r="AI1556" s="5"/>
      <c r="AJ1556" s="6"/>
      <c r="AK1556" s="5"/>
      <c r="AL1556" s="6"/>
      <c r="AM1556" s="5"/>
      <c r="AN1556" s="5"/>
      <c r="AO1556" s="5"/>
      <c r="AP1556" s="5" t="s">
        <v>12477</v>
      </c>
      <c r="AQ1556" s="4" t="s">
        <v>1351</v>
      </c>
      <c r="AR1556" s="5" t="s">
        <v>12478</v>
      </c>
      <c r="AS1556" s="4" t="s">
        <v>1656</v>
      </c>
      <c r="AT1556" s="5" t="s">
        <v>1657</v>
      </c>
      <c r="AU1556" s="5" t="s">
        <v>41</v>
      </c>
      <c r="AV1556" s="4" t="s">
        <v>1658</v>
      </c>
      <c r="AW1556" s="5" t="s">
        <v>306</v>
      </c>
      <c r="AX1556" s="4" t="s">
        <v>2991</v>
      </c>
      <c r="AY1556" s="5" t="s">
        <v>2992</v>
      </c>
      <c r="AZ1556" s="5" t="s">
        <v>11</v>
      </c>
      <c r="BA1556" s="4" t="s">
        <v>2993</v>
      </c>
      <c r="BB1556" s="5" t="s">
        <v>2994</v>
      </c>
      <c r="BC1556" s="4" t="s">
        <v>8395</v>
      </c>
      <c r="BD1556" s="5" t="s">
        <v>8396</v>
      </c>
      <c r="BE1556" s="5" t="s">
        <v>25</v>
      </c>
      <c r="BF1556" s="5" t="s">
        <v>1333</v>
      </c>
      <c r="BG1556" s="4" t="s">
        <v>8394</v>
      </c>
      <c r="BH1556" s="5" t="s">
        <v>1343</v>
      </c>
    </row>
    <row r="1557" spans="1:60" x14ac:dyDescent="0.25">
      <c r="A1557">
        <f t="shared" si="136"/>
        <v>993493</v>
      </c>
      <c r="B1557">
        <f t="shared" si="137"/>
        <v>50101728</v>
      </c>
      <c r="C1557" t="str">
        <f t="shared" si="138"/>
        <v>CC</v>
      </c>
      <c r="D1557" t="str">
        <f t="shared" si="135"/>
        <v>REGION ILE DE FRANCE NORD</v>
      </c>
      <c r="E1557" s="12" t="str">
        <f t="shared" si="139"/>
        <v>TERRAIN</v>
      </c>
      <c r="F1557" s="4" t="s">
        <v>8397</v>
      </c>
      <c r="G1557" s="4" t="s">
        <v>8398</v>
      </c>
      <c r="H1557" s="5">
        <v>2</v>
      </c>
      <c r="I1557" s="5" t="s">
        <v>6943</v>
      </c>
      <c r="J1557" s="5"/>
      <c r="K1557" s="5"/>
      <c r="L1557" s="5"/>
      <c r="M1557" s="5" t="s">
        <v>1343</v>
      </c>
      <c r="N1557" s="5"/>
      <c r="O1557" s="5"/>
      <c r="P1557" s="5"/>
      <c r="Q1557" s="5"/>
      <c r="R1557" s="5"/>
      <c r="S1557" s="5"/>
      <c r="T1557" s="5"/>
      <c r="U1557" s="6">
        <v>45627</v>
      </c>
      <c r="V1557" s="4"/>
      <c r="W1557" s="4" t="s">
        <v>1329</v>
      </c>
      <c r="X1557" s="5"/>
      <c r="Y1557" s="5"/>
      <c r="Z1557" s="5"/>
      <c r="AA1557" s="4" t="s">
        <v>3503</v>
      </c>
      <c r="AB1557" s="5"/>
      <c r="AC1557" s="5"/>
      <c r="AD1557" s="5"/>
      <c r="AE1557" s="5"/>
      <c r="AF1557" s="6"/>
      <c r="AG1557" s="5"/>
      <c r="AH1557" s="5"/>
      <c r="AI1557" s="5"/>
      <c r="AJ1557" s="6"/>
      <c r="AK1557" s="5"/>
      <c r="AL1557" s="6"/>
      <c r="AM1557" s="5"/>
      <c r="AN1557" s="5"/>
      <c r="AO1557" s="5"/>
      <c r="AP1557" s="5" t="s">
        <v>12477</v>
      </c>
      <c r="AQ1557" s="4" t="s">
        <v>1351</v>
      </c>
      <c r="AR1557" s="5" t="s">
        <v>12478</v>
      </c>
      <c r="AS1557" s="4" t="s">
        <v>1656</v>
      </c>
      <c r="AT1557" s="5" t="s">
        <v>1657</v>
      </c>
      <c r="AU1557" s="5" t="s">
        <v>41</v>
      </c>
      <c r="AV1557" s="4" t="s">
        <v>1658</v>
      </c>
      <c r="AW1557" s="5" t="s">
        <v>306</v>
      </c>
      <c r="AX1557" s="4" t="s">
        <v>3804</v>
      </c>
      <c r="AY1557" s="5" t="s">
        <v>3805</v>
      </c>
      <c r="AZ1557" s="5" t="s">
        <v>11</v>
      </c>
      <c r="BA1557" s="4" t="s">
        <v>3806</v>
      </c>
      <c r="BB1557" s="5" t="s">
        <v>3807</v>
      </c>
      <c r="BC1557" s="4"/>
      <c r="BD1557" s="5"/>
      <c r="BE1557" s="5"/>
      <c r="BF1557" s="5"/>
      <c r="BG1557" s="4" t="s">
        <v>8398</v>
      </c>
      <c r="BH1557" s="5" t="s">
        <v>1343</v>
      </c>
    </row>
    <row r="1558" spans="1:60" x14ac:dyDescent="0.25">
      <c r="A1558">
        <f t="shared" si="136"/>
        <v>993491</v>
      </c>
      <c r="B1558">
        <f t="shared" si="137"/>
        <v>50101726</v>
      </c>
      <c r="C1558" t="str">
        <f t="shared" si="138"/>
        <v>CC</v>
      </c>
      <c r="D1558" t="str">
        <f t="shared" si="135"/>
        <v>REGION ILE DE FRANCE NORD</v>
      </c>
      <c r="E1558" s="12" t="str">
        <f t="shared" si="139"/>
        <v>TERRAIN</v>
      </c>
      <c r="F1558" s="4" t="s">
        <v>8399</v>
      </c>
      <c r="G1558" s="4" t="s">
        <v>5547</v>
      </c>
      <c r="H1558" s="5">
        <v>2</v>
      </c>
      <c r="I1558" s="5" t="s">
        <v>6943</v>
      </c>
      <c r="J1558" s="5"/>
      <c r="K1558" s="5"/>
      <c r="L1558" s="5"/>
      <c r="M1558" s="5" t="s">
        <v>1343</v>
      </c>
      <c r="N1558" s="5"/>
      <c r="O1558" s="6"/>
      <c r="P1558" s="5"/>
      <c r="Q1558" s="5"/>
      <c r="R1558" s="5"/>
      <c r="S1558" s="5"/>
      <c r="T1558" s="5"/>
      <c r="U1558" s="6">
        <v>45627</v>
      </c>
      <c r="V1558" s="4"/>
      <c r="W1558" s="4" t="s">
        <v>1329</v>
      </c>
      <c r="X1558" s="5"/>
      <c r="Y1558" s="5"/>
      <c r="Z1558" s="5"/>
      <c r="AA1558" s="4" t="s">
        <v>5544</v>
      </c>
      <c r="AB1558" s="5"/>
      <c r="AC1558" s="5"/>
      <c r="AD1558" s="5"/>
      <c r="AE1558" s="5"/>
      <c r="AF1558" s="6"/>
      <c r="AG1558" s="5"/>
      <c r="AH1558" s="5"/>
      <c r="AI1558" s="5"/>
      <c r="AJ1558" s="6"/>
      <c r="AK1558" s="5"/>
      <c r="AL1558" s="6"/>
      <c r="AM1558" s="5"/>
      <c r="AN1558" s="5"/>
      <c r="AO1558" s="5"/>
      <c r="AP1558" s="5" t="s">
        <v>12477</v>
      </c>
      <c r="AQ1558" s="4" t="s">
        <v>1351</v>
      </c>
      <c r="AR1558" s="5" t="s">
        <v>12478</v>
      </c>
      <c r="AS1558" s="4" t="s">
        <v>1898</v>
      </c>
      <c r="AT1558" s="5" t="s">
        <v>1899</v>
      </c>
      <c r="AU1558" s="5" t="s">
        <v>41</v>
      </c>
      <c r="AV1558" s="4" t="s">
        <v>1900</v>
      </c>
      <c r="AW1558" s="5" t="s">
        <v>30</v>
      </c>
      <c r="AX1558" s="4"/>
      <c r="AY1558" s="5"/>
      <c r="AZ1558" s="5"/>
      <c r="BA1558" s="4" t="s">
        <v>1901</v>
      </c>
      <c r="BB1558" s="5" t="s">
        <v>1902</v>
      </c>
      <c r="BC1558" s="4" t="s">
        <v>5543</v>
      </c>
      <c r="BD1558" s="5" t="s">
        <v>5546</v>
      </c>
      <c r="BE1558" s="5" t="s">
        <v>25</v>
      </c>
      <c r="BF1558" s="5" t="s">
        <v>1333</v>
      </c>
      <c r="BG1558" s="4" t="s">
        <v>5547</v>
      </c>
      <c r="BH1558" s="5" t="s">
        <v>1343</v>
      </c>
    </row>
    <row r="1559" spans="1:60" x14ac:dyDescent="0.25">
      <c r="A1559">
        <f t="shared" si="136"/>
        <v>993490</v>
      </c>
      <c r="B1559">
        <f t="shared" si="137"/>
        <v>50101725</v>
      </c>
      <c r="C1559" t="str">
        <f t="shared" si="138"/>
        <v>CC</v>
      </c>
      <c r="D1559" t="str">
        <f t="shared" si="135"/>
        <v>REGION ILE DE FRANCE NORD</v>
      </c>
      <c r="E1559" s="12" t="str">
        <f t="shared" si="139"/>
        <v>TERRAIN</v>
      </c>
      <c r="F1559" s="4" t="s">
        <v>8400</v>
      </c>
      <c r="G1559" s="4" t="s">
        <v>8401</v>
      </c>
      <c r="H1559" s="5">
        <v>2</v>
      </c>
      <c r="I1559" s="5" t="s">
        <v>6943</v>
      </c>
      <c r="J1559" s="5"/>
      <c r="K1559" s="5"/>
      <c r="L1559" s="5"/>
      <c r="M1559" s="5" t="s">
        <v>1343</v>
      </c>
      <c r="N1559" s="5"/>
      <c r="O1559" s="5"/>
      <c r="P1559" s="5"/>
      <c r="Q1559" s="5"/>
      <c r="R1559" s="5"/>
      <c r="S1559" s="5"/>
      <c r="T1559" s="5"/>
      <c r="U1559" s="6">
        <v>45627</v>
      </c>
      <c r="V1559" s="4"/>
      <c r="W1559" s="4" t="s">
        <v>1329</v>
      </c>
      <c r="X1559" s="5"/>
      <c r="Y1559" s="5"/>
      <c r="Z1559" s="5"/>
      <c r="AA1559" s="4" t="s">
        <v>2608</v>
      </c>
      <c r="AB1559" s="5"/>
      <c r="AC1559" s="5"/>
      <c r="AD1559" s="5"/>
      <c r="AE1559" s="5"/>
      <c r="AF1559" s="6"/>
      <c r="AG1559" s="5"/>
      <c r="AH1559" s="5"/>
      <c r="AI1559" s="5"/>
      <c r="AJ1559" s="6"/>
      <c r="AK1559" s="5"/>
      <c r="AL1559" s="6"/>
      <c r="AM1559" s="5"/>
      <c r="AN1559" s="5"/>
      <c r="AO1559" s="5"/>
      <c r="AP1559" s="5" t="s">
        <v>12477</v>
      </c>
      <c r="AQ1559" s="4" t="s">
        <v>1351</v>
      </c>
      <c r="AR1559" s="5" t="s">
        <v>12478</v>
      </c>
      <c r="AS1559" s="4" t="s">
        <v>1898</v>
      </c>
      <c r="AT1559" s="5" t="s">
        <v>1899</v>
      </c>
      <c r="AU1559" s="5" t="s">
        <v>41</v>
      </c>
      <c r="AV1559" s="4" t="s">
        <v>1900</v>
      </c>
      <c r="AW1559" s="5" t="s">
        <v>30</v>
      </c>
      <c r="AX1559" s="4" t="s">
        <v>3793</v>
      </c>
      <c r="AY1559" s="5" t="s">
        <v>3794</v>
      </c>
      <c r="AZ1559" s="5" t="s">
        <v>11</v>
      </c>
      <c r="BA1559" s="4" t="s">
        <v>3795</v>
      </c>
      <c r="BB1559" s="5" t="s">
        <v>3796</v>
      </c>
      <c r="BC1559" s="4"/>
      <c r="BD1559" s="5"/>
      <c r="BE1559" s="5"/>
      <c r="BF1559" s="5"/>
      <c r="BG1559" s="4" t="s">
        <v>8401</v>
      </c>
      <c r="BH1559" s="5" t="s">
        <v>1343</v>
      </c>
    </row>
    <row r="1560" spans="1:60" x14ac:dyDescent="0.25">
      <c r="A1560">
        <f t="shared" si="136"/>
        <v>993489</v>
      </c>
      <c r="B1560">
        <f t="shared" si="137"/>
        <v>50101724</v>
      </c>
      <c r="C1560" t="str">
        <f t="shared" si="138"/>
        <v>CC</v>
      </c>
      <c r="D1560" t="str">
        <f t="shared" si="135"/>
        <v>REGION ILE DE FRANCE NORD</v>
      </c>
      <c r="E1560" s="12" t="str">
        <f t="shared" si="139"/>
        <v>TERRAIN</v>
      </c>
      <c r="F1560" s="4" t="s">
        <v>8402</v>
      </c>
      <c r="G1560" s="4" t="s">
        <v>8403</v>
      </c>
      <c r="H1560" s="5">
        <v>2</v>
      </c>
      <c r="I1560" s="5" t="s">
        <v>6943</v>
      </c>
      <c r="J1560" s="5"/>
      <c r="K1560" s="5"/>
      <c r="L1560" s="5"/>
      <c r="M1560" s="5" t="s">
        <v>1343</v>
      </c>
      <c r="N1560" s="5"/>
      <c r="O1560" s="6"/>
      <c r="P1560" s="5"/>
      <c r="Q1560" s="5"/>
      <c r="R1560" s="5"/>
      <c r="S1560" s="5"/>
      <c r="T1560" s="5"/>
      <c r="U1560" s="6">
        <v>45627</v>
      </c>
      <c r="V1560" s="4"/>
      <c r="W1560" s="4" t="s">
        <v>1329</v>
      </c>
      <c r="X1560" s="5"/>
      <c r="Y1560" s="5"/>
      <c r="Z1560" s="5"/>
      <c r="AA1560" s="4" t="s">
        <v>2338</v>
      </c>
      <c r="AB1560" s="5"/>
      <c r="AC1560" s="5"/>
      <c r="AD1560" s="5"/>
      <c r="AE1560" s="5"/>
      <c r="AF1560" s="6"/>
      <c r="AG1560" s="5"/>
      <c r="AH1560" s="5"/>
      <c r="AI1560" s="5"/>
      <c r="AJ1560" s="6"/>
      <c r="AK1560" s="5"/>
      <c r="AL1560" s="6"/>
      <c r="AM1560" s="5"/>
      <c r="AN1560" s="5"/>
      <c r="AO1560" s="5"/>
      <c r="AP1560" s="5" t="s">
        <v>12477</v>
      </c>
      <c r="AQ1560" s="4" t="s">
        <v>1351</v>
      </c>
      <c r="AR1560" s="5" t="s">
        <v>12478</v>
      </c>
      <c r="AS1560" s="4" t="s">
        <v>1656</v>
      </c>
      <c r="AT1560" s="5" t="s">
        <v>1657</v>
      </c>
      <c r="AU1560" s="5" t="s">
        <v>41</v>
      </c>
      <c r="AV1560" s="4" t="s">
        <v>1658</v>
      </c>
      <c r="AW1560" s="5" t="s">
        <v>306</v>
      </c>
      <c r="AX1560" s="4" t="s">
        <v>2761</v>
      </c>
      <c r="AY1560" s="5" t="s">
        <v>2762</v>
      </c>
      <c r="AZ1560" s="5" t="s">
        <v>11</v>
      </c>
      <c r="BA1560" s="4" t="s">
        <v>2763</v>
      </c>
      <c r="BB1560" s="5" t="s">
        <v>2764</v>
      </c>
      <c r="BC1560" s="4"/>
      <c r="BD1560" s="5"/>
      <c r="BE1560" s="5"/>
      <c r="BF1560" s="5"/>
      <c r="BG1560" s="4" t="s">
        <v>8403</v>
      </c>
      <c r="BH1560" s="5" t="s">
        <v>1343</v>
      </c>
    </row>
    <row r="1561" spans="1:60" x14ac:dyDescent="0.25">
      <c r="A1561">
        <f t="shared" si="136"/>
        <v>993487</v>
      </c>
      <c r="B1561">
        <f t="shared" si="137"/>
        <v>50101722</v>
      </c>
      <c r="C1561" t="str">
        <f t="shared" si="138"/>
        <v>CC</v>
      </c>
      <c r="D1561" t="str">
        <f t="shared" si="135"/>
        <v>REGION ILE DE FRANCE NORD</v>
      </c>
      <c r="E1561" s="12" t="str">
        <f t="shared" si="139"/>
        <v>TERRAIN</v>
      </c>
      <c r="F1561" s="4" t="s">
        <v>8404</v>
      </c>
      <c r="G1561" s="4" t="s">
        <v>8405</v>
      </c>
      <c r="H1561" s="5">
        <v>2</v>
      </c>
      <c r="I1561" s="5" t="s">
        <v>6943</v>
      </c>
      <c r="J1561" s="5"/>
      <c r="K1561" s="5"/>
      <c r="L1561" s="5"/>
      <c r="M1561" s="5" t="s">
        <v>1343</v>
      </c>
      <c r="N1561" s="5"/>
      <c r="O1561" s="5"/>
      <c r="P1561" s="5"/>
      <c r="Q1561" s="5"/>
      <c r="R1561" s="5"/>
      <c r="S1561" s="5"/>
      <c r="T1561" s="5"/>
      <c r="U1561" s="6">
        <v>45627</v>
      </c>
      <c r="V1561" s="4"/>
      <c r="W1561" s="4" t="s">
        <v>1329</v>
      </c>
      <c r="X1561" s="5"/>
      <c r="Y1561" s="5"/>
      <c r="Z1561" s="5"/>
      <c r="AA1561" s="4" t="s">
        <v>8406</v>
      </c>
      <c r="AB1561" s="5"/>
      <c r="AC1561" s="5"/>
      <c r="AD1561" s="5"/>
      <c r="AE1561" s="5"/>
      <c r="AF1561" s="6"/>
      <c r="AG1561" s="5"/>
      <c r="AH1561" s="5"/>
      <c r="AI1561" s="5"/>
      <c r="AJ1561" s="6"/>
      <c r="AK1561" s="5"/>
      <c r="AL1561" s="6"/>
      <c r="AM1561" s="5"/>
      <c r="AN1561" s="5"/>
      <c r="AO1561" s="5"/>
      <c r="AP1561" s="5" t="s">
        <v>12477</v>
      </c>
      <c r="AQ1561" s="4" t="s">
        <v>1351</v>
      </c>
      <c r="AR1561" s="5" t="s">
        <v>12478</v>
      </c>
      <c r="AS1561" s="4" t="s">
        <v>1656</v>
      </c>
      <c r="AT1561" s="5" t="s">
        <v>1657</v>
      </c>
      <c r="AU1561" s="5" t="s">
        <v>41</v>
      </c>
      <c r="AV1561" s="4" t="s">
        <v>1658</v>
      </c>
      <c r="AW1561" s="5" t="s">
        <v>306</v>
      </c>
      <c r="AX1561" s="4" t="s">
        <v>2761</v>
      </c>
      <c r="AY1561" s="5" t="s">
        <v>2762</v>
      </c>
      <c r="AZ1561" s="5" t="s">
        <v>11</v>
      </c>
      <c r="BA1561" s="4" t="s">
        <v>2763</v>
      </c>
      <c r="BB1561" s="5" t="s">
        <v>2764</v>
      </c>
      <c r="BC1561" s="4"/>
      <c r="BD1561" s="5"/>
      <c r="BE1561" s="5"/>
      <c r="BF1561" s="5"/>
      <c r="BG1561" s="4" t="s">
        <v>8405</v>
      </c>
      <c r="BH1561" s="5" t="s">
        <v>1343</v>
      </c>
    </row>
    <row r="1562" spans="1:60" x14ac:dyDescent="0.25">
      <c r="A1562">
        <f t="shared" si="136"/>
        <v>993485</v>
      </c>
      <c r="B1562">
        <f t="shared" si="137"/>
        <v>50101720</v>
      </c>
      <c r="C1562" t="str">
        <f t="shared" si="138"/>
        <v>CC</v>
      </c>
      <c r="D1562" t="str">
        <f t="shared" si="135"/>
        <v>REGION ILE DE FRANCE NORD</v>
      </c>
      <c r="E1562" s="12" t="str">
        <f t="shared" si="139"/>
        <v>TERRAIN</v>
      </c>
      <c r="F1562" s="4" t="s">
        <v>8407</v>
      </c>
      <c r="G1562" s="4" t="s">
        <v>8408</v>
      </c>
      <c r="H1562" s="5">
        <v>2</v>
      </c>
      <c r="I1562" s="5" t="s">
        <v>6943</v>
      </c>
      <c r="J1562" s="5"/>
      <c r="K1562" s="5"/>
      <c r="L1562" s="5"/>
      <c r="M1562" s="5" t="s">
        <v>1343</v>
      </c>
      <c r="N1562" s="5"/>
      <c r="O1562" s="6"/>
      <c r="P1562" s="5"/>
      <c r="Q1562" s="5"/>
      <c r="R1562" s="5"/>
      <c r="S1562" s="5"/>
      <c r="T1562" s="5"/>
      <c r="U1562" s="6">
        <v>45627</v>
      </c>
      <c r="V1562" s="4"/>
      <c r="W1562" s="4" t="s">
        <v>1329</v>
      </c>
      <c r="X1562" s="5"/>
      <c r="Y1562" s="5"/>
      <c r="Z1562" s="5"/>
      <c r="AA1562" s="5" t="s">
        <v>8377</v>
      </c>
      <c r="AB1562" s="5"/>
      <c r="AC1562" s="5"/>
      <c r="AD1562" s="5"/>
      <c r="AE1562" s="5"/>
      <c r="AF1562" s="6"/>
      <c r="AG1562" s="5"/>
      <c r="AH1562" s="5"/>
      <c r="AI1562" s="5"/>
      <c r="AJ1562" s="6"/>
      <c r="AK1562" s="5"/>
      <c r="AL1562" s="6"/>
      <c r="AM1562" s="5"/>
      <c r="AN1562" s="5"/>
      <c r="AO1562" s="5"/>
      <c r="AP1562" s="5" t="s">
        <v>12477</v>
      </c>
      <c r="AQ1562" s="4" t="s">
        <v>1351</v>
      </c>
      <c r="AR1562" s="5" t="s">
        <v>12478</v>
      </c>
      <c r="AS1562" s="4" t="s">
        <v>1352</v>
      </c>
      <c r="AT1562" s="5" t="s">
        <v>1353</v>
      </c>
      <c r="AU1562" s="5" t="s">
        <v>41</v>
      </c>
      <c r="AV1562" s="4" t="s">
        <v>1354</v>
      </c>
      <c r="AW1562" s="5" t="s">
        <v>17</v>
      </c>
      <c r="AX1562" s="4" t="s">
        <v>2116</v>
      </c>
      <c r="AY1562" s="5" t="s">
        <v>2117</v>
      </c>
      <c r="AZ1562" s="5" t="s">
        <v>11</v>
      </c>
      <c r="BA1562" s="4" t="s">
        <v>2118</v>
      </c>
      <c r="BB1562" s="5" t="s">
        <v>2119</v>
      </c>
      <c r="BC1562" s="5"/>
      <c r="BD1562" s="5"/>
      <c r="BE1562" s="5"/>
      <c r="BF1562" s="5"/>
      <c r="BG1562" s="5" t="s">
        <v>8408</v>
      </c>
      <c r="BH1562" s="5" t="s">
        <v>1343</v>
      </c>
    </row>
    <row r="1563" spans="1:60" x14ac:dyDescent="0.25">
      <c r="A1563">
        <f t="shared" si="136"/>
        <v>993484</v>
      </c>
      <c r="B1563">
        <f t="shared" si="137"/>
        <v>50101719</v>
      </c>
      <c r="C1563" t="str">
        <f t="shared" si="138"/>
        <v>CC</v>
      </c>
      <c r="D1563" t="str">
        <f t="shared" si="135"/>
        <v>REGION ILE DE FRANCE NORD</v>
      </c>
      <c r="E1563" s="12" t="str">
        <f t="shared" si="139"/>
        <v>TERRAIN</v>
      </c>
      <c r="F1563" s="4" t="s">
        <v>8409</v>
      </c>
      <c r="G1563" s="4" t="s">
        <v>2121</v>
      </c>
      <c r="H1563" s="5">
        <v>2</v>
      </c>
      <c r="I1563" s="5" t="s">
        <v>6943</v>
      </c>
      <c r="J1563" s="5"/>
      <c r="K1563" s="5"/>
      <c r="L1563" s="5"/>
      <c r="M1563" s="5" t="s">
        <v>1343</v>
      </c>
      <c r="N1563" s="5"/>
      <c r="O1563" s="5"/>
      <c r="P1563" s="5"/>
      <c r="Q1563" s="5"/>
      <c r="R1563" s="5"/>
      <c r="S1563" s="5"/>
      <c r="T1563" s="5"/>
      <c r="U1563" s="6">
        <v>45627</v>
      </c>
      <c r="V1563" s="4"/>
      <c r="W1563" s="4" t="s">
        <v>1329</v>
      </c>
      <c r="X1563" s="5"/>
      <c r="Y1563" s="5"/>
      <c r="Z1563" s="5"/>
      <c r="AA1563" s="4" t="s">
        <v>2114</v>
      </c>
      <c r="AB1563" s="5"/>
      <c r="AC1563" s="5"/>
      <c r="AD1563" s="5"/>
      <c r="AE1563" s="5"/>
      <c r="AF1563" s="6"/>
      <c r="AG1563" s="5"/>
      <c r="AH1563" s="5"/>
      <c r="AI1563" s="5"/>
      <c r="AJ1563" s="6"/>
      <c r="AK1563" s="5"/>
      <c r="AL1563" s="6"/>
      <c r="AM1563" s="5"/>
      <c r="AN1563" s="5"/>
      <c r="AO1563" s="5"/>
      <c r="AP1563" s="5" t="s">
        <v>12477</v>
      </c>
      <c r="AQ1563" s="4" t="s">
        <v>1351</v>
      </c>
      <c r="AR1563" s="5" t="s">
        <v>12478</v>
      </c>
      <c r="AS1563" s="4" t="s">
        <v>1352</v>
      </c>
      <c r="AT1563" s="5" t="s">
        <v>1353</v>
      </c>
      <c r="AU1563" s="5" t="s">
        <v>41</v>
      </c>
      <c r="AV1563" s="4" t="s">
        <v>1354</v>
      </c>
      <c r="AW1563" s="5" t="s">
        <v>17</v>
      </c>
      <c r="AX1563" s="4" t="s">
        <v>2116</v>
      </c>
      <c r="AY1563" s="5" t="s">
        <v>2117</v>
      </c>
      <c r="AZ1563" s="5" t="s">
        <v>11</v>
      </c>
      <c r="BA1563" s="4" t="s">
        <v>2118</v>
      </c>
      <c r="BB1563" s="5" t="s">
        <v>2119</v>
      </c>
      <c r="BC1563" s="4" t="s">
        <v>2113</v>
      </c>
      <c r="BD1563" s="5" t="s">
        <v>2120</v>
      </c>
      <c r="BE1563" s="5" t="s">
        <v>25</v>
      </c>
      <c r="BF1563" s="5" t="s">
        <v>1333</v>
      </c>
      <c r="BG1563" s="4" t="s">
        <v>2121</v>
      </c>
      <c r="BH1563" s="5" t="s">
        <v>1343</v>
      </c>
    </row>
    <row r="1564" spans="1:60" x14ac:dyDescent="0.25">
      <c r="A1564">
        <f t="shared" si="136"/>
        <v>993483</v>
      </c>
      <c r="B1564">
        <f t="shared" si="137"/>
        <v>50101718</v>
      </c>
      <c r="C1564" t="str">
        <f t="shared" si="138"/>
        <v>CC</v>
      </c>
      <c r="D1564" t="str">
        <f t="shared" si="135"/>
        <v>REGION ILE DE FRANCE NORD</v>
      </c>
      <c r="E1564" s="12" t="str">
        <f t="shared" si="139"/>
        <v>TERRAIN</v>
      </c>
      <c r="F1564" s="4" t="s">
        <v>8410</v>
      </c>
      <c r="G1564" s="4" t="s">
        <v>7389</v>
      </c>
      <c r="H1564" s="5">
        <v>2</v>
      </c>
      <c r="I1564" s="5" t="s">
        <v>6943</v>
      </c>
      <c r="J1564" s="5"/>
      <c r="K1564" s="5"/>
      <c r="L1564" s="5"/>
      <c r="M1564" s="5" t="s">
        <v>1343</v>
      </c>
      <c r="N1564" s="5"/>
      <c r="O1564" s="5"/>
      <c r="P1564" s="5"/>
      <c r="Q1564" s="5"/>
      <c r="R1564" s="5"/>
      <c r="S1564" s="5"/>
      <c r="T1564" s="5"/>
      <c r="U1564" s="6">
        <v>45627</v>
      </c>
      <c r="V1564" s="4"/>
      <c r="W1564" s="4" t="s">
        <v>1329</v>
      </c>
      <c r="X1564" s="5"/>
      <c r="Y1564" s="5"/>
      <c r="Z1564" s="5"/>
      <c r="AA1564" s="4" t="s">
        <v>3198</v>
      </c>
      <c r="AB1564" s="5"/>
      <c r="AC1564" s="5"/>
      <c r="AD1564" s="5"/>
      <c r="AE1564" s="5"/>
      <c r="AF1564" s="6"/>
      <c r="AG1564" s="5"/>
      <c r="AH1564" s="5"/>
      <c r="AI1564" s="5"/>
      <c r="AJ1564" s="6"/>
      <c r="AK1564" s="5"/>
      <c r="AL1564" s="6"/>
      <c r="AM1564" s="5"/>
      <c r="AN1564" s="5"/>
      <c r="AO1564" s="5"/>
      <c r="AP1564" s="5" t="s">
        <v>12477</v>
      </c>
      <c r="AQ1564" s="4" t="s">
        <v>1351</v>
      </c>
      <c r="AR1564" s="5" t="s">
        <v>12478</v>
      </c>
      <c r="AS1564" s="4" t="s">
        <v>1352</v>
      </c>
      <c r="AT1564" s="5" t="s">
        <v>1353</v>
      </c>
      <c r="AU1564" s="5" t="s">
        <v>41</v>
      </c>
      <c r="AV1564" s="4" t="s">
        <v>1354</v>
      </c>
      <c r="AW1564" s="5" t="s">
        <v>17</v>
      </c>
      <c r="AX1564" s="4" t="s">
        <v>1889</v>
      </c>
      <c r="AY1564" s="5" t="s">
        <v>1890</v>
      </c>
      <c r="AZ1564" s="5" t="s">
        <v>11</v>
      </c>
      <c r="BA1564" s="4" t="s">
        <v>1891</v>
      </c>
      <c r="BB1564" s="5" t="s">
        <v>1892</v>
      </c>
      <c r="BC1564" s="4" t="s">
        <v>7387</v>
      </c>
      <c r="BD1564" s="5" t="s">
        <v>7388</v>
      </c>
      <c r="BE1564" s="5" t="s">
        <v>260</v>
      </c>
      <c r="BF1564" s="5" t="s">
        <v>1333</v>
      </c>
      <c r="BG1564" s="4" t="s">
        <v>7389</v>
      </c>
      <c r="BH1564" s="5" t="s">
        <v>1343</v>
      </c>
    </row>
    <row r="1565" spans="1:60" x14ac:dyDescent="0.25">
      <c r="A1565">
        <f t="shared" si="136"/>
        <v>993482</v>
      </c>
      <c r="B1565">
        <f t="shared" si="137"/>
        <v>50101717</v>
      </c>
      <c r="C1565" t="str">
        <f t="shared" si="138"/>
        <v>CC</v>
      </c>
      <c r="D1565" t="str">
        <f t="shared" si="135"/>
        <v>REGION ILE DE FRANCE NORD</v>
      </c>
      <c r="E1565" s="12" t="str">
        <f t="shared" si="139"/>
        <v>TERRAIN</v>
      </c>
      <c r="F1565" s="4" t="s">
        <v>8411</v>
      </c>
      <c r="G1565" s="4" t="s">
        <v>5810</v>
      </c>
      <c r="H1565" s="5">
        <v>2</v>
      </c>
      <c r="I1565" s="5" t="s">
        <v>6943</v>
      </c>
      <c r="J1565" s="5"/>
      <c r="K1565" s="5"/>
      <c r="L1565" s="5"/>
      <c r="M1565" s="5" t="s">
        <v>1343</v>
      </c>
      <c r="N1565" s="5"/>
      <c r="O1565" s="5"/>
      <c r="P1565" s="5"/>
      <c r="Q1565" s="5"/>
      <c r="R1565" s="5"/>
      <c r="S1565" s="5"/>
      <c r="T1565" s="5"/>
      <c r="U1565" s="6">
        <v>45627</v>
      </c>
      <c r="V1565" s="4"/>
      <c r="W1565" s="4" t="s">
        <v>1329</v>
      </c>
      <c r="X1565" s="5"/>
      <c r="Y1565" s="5"/>
      <c r="Z1565" s="5"/>
      <c r="AA1565" s="4" t="s">
        <v>1505</v>
      </c>
      <c r="AB1565" s="5"/>
      <c r="AC1565" s="5"/>
      <c r="AD1565" s="5"/>
      <c r="AE1565" s="5"/>
      <c r="AF1565" s="6"/>
      <c r="AG1565" s="5"/>
      <c r="AH1565" s="5"/>
      <c r="AI1565" s="5"/>
      <c r="AJ1565" s="6"/>
      <c r="AK1565" s="5"/>
      <c r="AL1565" s="6"/>
      <c r="AM1565" s="5"/>
      <c r="AN1565" s="5"/>
      <c r="AO1565" s="5"/>
      <c r="AP1565" s="5" t="s">
        <v>12477</v>
      </c>
      <c r="AQ1565" s="4" t="s">
        <v>1351</v>
      </c>
      <c r="AR1565" s="5" t="s">
        <v>12478</v>
      </c>
      <c r="AS1565" s="4" t="s">
        <v>1352</v>
      </c>
      <c r="AT1565" s="5" t="s">
        <v>1353</v>
      </c>
      <c r="AU1565" s="5" t="s">
        <v>41</v>
      </c>
      <c r="AV1565" s="4" t="s">
        <v>1354</v>
      </c>
      <c r="AW1565" s="5" t="s">
        <v>17</v>
      </c>
      <c r="AX1565" s="4" t="s">
        <v>2116</v>
      </c>
      <c r="AY1565" s="5" t="s">
        <v>2117</v>
      </c>
      <c r="AZ1565" s="5" t="s">
        <v>11</v>
      </c>
      <c r="BA1565" s="4" t="s">
        <v>2118</v>
      </c>
      <c r="BB1565" s="5" t="s">
        <v>2119</v>
      </c>
      <c r="BC1565" s="4" t="s">
        <v>5807</v>
      </c>
      <c r="BD1565" s="5" t="s">
        <v>5809</v>
      </c>
      <c r="BE1565" s="5" t="s">
        <v>25</v>
      </c>
      <c r="BF1565" s="5" t="s">
        <v>1333</v>
      </c>
      <c r="BG1565" s="4" t="s">
        <v>5810</v>
      </c>
      <c r="BH1565" s="5" t="s">
        <v>1343</v>
      </c>
    </row>
    <row r="1566" spans="1:60" x14ac:dyDescent="0.25">
      <c r="A1566">
        <f t="shared" si="136"/>
        <v>993481</v>
      </c>
      <c r="B1566">
        <f t="shared" si="137"/>
        <v>50101716</v>
      </c>
      <c r="C1566" t="str">
        <f t="shared" si="138"/>
        <v>CC</v>
      </c>
      <c r="D1566" t="str">
        <f t="shared" si="135"/>
        <v>REGION ILE DE FRANCE NORD</v>
      </c>
      <c r="E1566" s="12" t="str">
        <f t="shared" si="139"/>
        <v>TERRAIN</v>
      </c>
      <c r="F1566" s="4" t="s">
        <v>8412</v>
      </c>
      <c r="G1566" s="4" t="s">
        <v>5712</v>
      </c>
      <c r="H1566" s="5">
        <v>2</v>
      </c>
      <c r="I1566" s="5" t="s">
        <v>6943</v>
      </c>
      <c r="J1566" s="5"/>
      <c r="K1566" s="5"/>
      <c r="L1566" s="5"/>
      <c r="M1566" s="5" t="s">
        <v>1343</v>
      </c>
      <c r="N1566" s="5"/>
      <c r="O1566" s="5"/>
      <c r="P1566" s="5"/>
      <c r="Q1566" s="5"/>
      <c r="R1566" s="5"/>
      <c r="S1566" s="5"/>
      <c r="T1566" s="5"/>
      <c r="U1566" s="6">
        <v>45627</v>
      </c>
      <c r="V1566" s="4"/>
      <c r="W1566" s="4" t="s">
        <v>1329</v>
      </c>
      <c r="X1566" s="5"/>
      <c r="Y1566" s="5"/>
      <c r="Z1566" s="5"/>
      <c r="AA1566" s="4" t="s">
        <v>1774</v>
      </c>
      <c r="AB1566" s="5"/>
      <c r="AC1566" s="5"/>
      <c r="AD1566" s="5"/>
      <c r="AE1566" s="5"/>
      <c r="AF1566" s="6"/>
      <c r="AG1566" s="5"/>
      <c r="AH1566" s="5"/>
      <c r="AI1566" s="5"/>
      <c r="AJ1566" s="6"/>
      <c r="AK1566" s="5"/>
      <c r="AL1566" s="6"/>
      <c r="AM1566" s="5"/>
      <c r="AN1566" s="5"/>
      <c r="AO1566" s="5"/>
      <c r="AP1566" s="5" t="s">
        <v>12477</v>
      </c>
      <c r="AQ1566" s="4" t="s">
        <v>1351</v>
      </c>
      <c r="AR1566" s="5" t="s">
        <v>12478</v>
      </c>
      <c r="AS1566" s="4" t="s">
        <v>1352</v>
      </c>
      <c r="AT1566" s="5" t="s">
        <v>1353</v>
      </c>
      <c r="AU1566" s="5" t="s">
        <v>41</v>
      </c>
      <c r="AV1566" s="4" t="s">
        <v>1354</v>
      </c>
      <c r="AW1566" s="5" t="s">
        <v>17</v>
      </c>
      <c r="AX1566" s="4" t="s">
        <v>2116</v>
      </c>
      <c r="AY1566" s="5" t="s">
        <v>2117</v>
      </c>
      <c r="AZ1566" s="5" t="s">
        <v>11</v>
      </c>
      <c r="BA1566" s="4" t="s">
        <v>2118</v>
      </c>
      <c r="BB1566" s="5" t="s">
        <v>2119</v>
      </c>
      <c r="BC1566" s="4" t="s">
        <v>5709</v>
      </c>
      <c r="BD1566" s="5" t="s">
        <v>5711</v>
      </c>
      <c r="BE1566" s="5" t="s">
        <v>245</v>
      </c>
      <c r="BF1566" s="5" t="s">
        <v>1333</v>
      </c>
      <c r="BG1566" s="4" t="s">
        <v>5712</v>
      </c>
      <c r="BH1566" s="5" t="s">
        <v>1343</v>
      </c>
    </row>
    <row r="1567" spans="1:60" x14ac:dyDescent="0.25">
      <c r="A1567">
        <f t="shared" si="136"/>
        <v>993480</v>
      </c>
      <c r="B1567">
        <f t="shared" si="137"/>
        <v>50101715</v>
      </c>
      <c r="C1567" t="str">
        <f t="shared" si="138"/>
        <v>CC</v>
      </c>
      <c r="D1567" t="str">
        <f t="shared" si="135"/>
        <v>REGION ILE DE FRANCE NORD</v>
      </c>
      <c r="E1567" s="12" t="str">
        <f t="shared" si="139"/>
        <v>TERRAIN</v>
      </c>
      <c r="F1567" s="4" t="s">
        <v>8413</v>
      </c>
      <c r="G1567" s="4" t="s">
        <v>8414</v>
      </c>
      <c r="H1567" s="5">
        <v>2</v>
      </c>
      <c r="I1567" s="5" t="s">
        <v>6943</v>
      </c>
      <c r="J1567" s="5"/>
      <c r="K1567" s="5"/>
      <c r="L1567" s="5"/>
      <c r="M1567" s="5" t="s">
        <v>1343</v>
      </c>
      <c r="N1567" s="5"/>
      <c r="O1567" s="5"/>
      <c r="P1567" s="5"/>
      <c r="Q1567" s="5"/>
      <c r="R1567" s="5"/>
      <c r="S1567" s="5"/>
      <c r="T1567" s="5"/>
      <c r="U1567" s="6">
        <v>45627</v>
      </c>
      <c r="V1567" s="4"/>
      <c r="W1567" s="4" t="s">
        <v>1329</v>
      </c>
      <c r="X1567" s="5"/>
      <c r="Y1567" s="5"/>
      <c r="Z1567" s="5"/>
      <c r="AA1567" s="4" t="s">
        <v>6467</v>
      </c>
      <c r="AB1567" s="5"/>
      <c r="AC1567" s="5"/>
      <c r="AD1567" s="5"/>
      <c r="AE1567" s="5"/>
      <c r="AF1567" s="6"/>
      <c r="AG1567" s="5"/>
      <c r="AH1567" s="5"/>
      <c r="AI1567" s="5"/>
      <c r="AJ1567" s="6"/>
      <c r="AK1567" s="5"/>
      <c r="AL1567" s="6"/>
      <c r="AM1567" s="5"/>
      <c r="AN1567" s="5"/>
      <c r="AO1567" s="5"/>
      <c r="AP1567" s="5" t="s">
        <v>12477</v>
      </c>
      <c r="AQ1567" s="4" t="s">
        <v>1351</v>
      </c>
      <c r="AR1567" s="5" t="s">
        <v>12478</v>
      </c>
      <c r="AS1567" s="4" t="s">
        <v>1352</v>
      </c>
      <c r="AT1567" s="5" t="s">
        <v>1353</v>
      </c>
      <c r="AU1567" s="5" t="s">
        <v>41</v>
      </c>
      <c r="AV1567" s="4" t="s">
        <v>1354</v>
      </c>
      <c r="AW1567" s="5" t="s">
        <v>17</v>
      </c>
      <c r="AX1567" s="4" t="s">
        <v>1355</v>
      </c>
      <c r="AY1567" s="5" t="s">
        <v>1356</v>
      </c>
      <c r="AZ1567" s="5" t="s">
        <v>11</v>
      </c>
      <c r="BA1567" s="4" t="s">
        <v>1358</v>
      </c>
      <c r="BB1567" s="5" t="s">
        <v>1359</v>
      </c>
      <c r="BC1567" s="4"/>
      <c r="BD1567" s="5"/>
      <c r="BE1567" s="5"/>
      <c r="BF1567" s="5"/>
      <c r="BG1567" s="4" t="s">
        <v>8414</v>
      </c>
      <c r="BH1567" s="5" t="s">
        <v>1343</v>
      </c>
    </row>
    <row r="1568" spans="1:60" x14ac:dyDescent="0.25">
      <c r="A1568">
        <f t="shared" si="136"/>
        <v>993478</v>
      </c>
      <c r="B1568">
        <f t="shared" si="137"/>
        <v>50101713</v>
      </c>
      <c r="C1568" t="str">
        <f t="shared" si="138"/>
        <v>CC</v>
      </c>
      <c r="D1568" t="str">
        <f t="shared" si="135"/>
        <v>REGION ILE DE FRANCE NORD</v>
      </c>
      <c r="E1568" s="12" t="str">
        <f t="shared" si="139"/>
        <v>TERRAIN</v>
      </c>
      <c r="F1568" s="4" t="s">
        <v>8415</v>
      </c>
      <c r="G1568" s="4" t="s">
        <v>8416</v>
      </c>
      <c r="H1568" s="5">
        <v>2</v>
      </c>
      <c r="I1568" s="5" t="s">
        <v>6943</v>
      </c>
      <c r="J1568" s="5"/>
      <c r="K1568" s="5"/>
      <c r="L1568" s="5"/>
      <c r="M1568" s="5" t="s">
        <v>1343</v>
      </c>
      <c r="N1568" s="5"/>
      <c r="O1568" s="6"/>
      <c r="P1568" s="5"/>
      <c r="Q1568" s="5"/>
      <c r="R1568" s="5"/>
      <c r="S1568" s="5"/>
      <c r="T1568" s="5"/>
      <c r="U1568" s="6">
        <v>45627</v>
      </c>
      <c r="V1568" s="4"/>
      <c r="W1568" s="4" t="s">
        <v>1329</v>
      </c>
      <c r="X1568" s="5"/>
      <c r="Y1568" s="5"/>
      <c r="Z1568" s="5"/>
      <c r="AA1568" s="4" t="s">
        <v>2033</v>
      </c>
      <c r="AB1568" s="5"/>
      <c r="AC1568" s="5"/>
      <c r="AD1568" s="5"/>
      <c r="AE1568" s="5"/>
      <c r="AF1568" s="6"/>
      <c r="AG1568" s="5"/>
      <c r="AH1568" s="5"/>
      <c r="AI1568" s="5"/>
      <c r="AJ1568" s="6"/>
      <c r="AK1568" s="5"/>
      <c r="AL1568" s="6"/>
      <c r="AM1568" s="5"/>
      <c r="AN1568" s="5"/>
      <c r="AO1568" s="5"/>
      <c r="AP1568" s="5" t="s">
        <v>12477</v>
      </c>
      <c r="AQ1568" s="4" t="s">
        <v>1351</v>
      </c>
      <c r="AR1568" s="5" t="s">
        <v>12478</v>
      </c>
      <c r="AS1568" s="4" t="s">
        <v>1352</v>
      </c>
      <c r="AT1568" s="5" t="s">
        <v>1353</v>
      </c>
      <c r="AU1568" s="5" t="s">
        <v>41</v>
      </c>
      <c r="AV1568" s="4" t="s">
        <v>1354</v>
      </c>
      <c r="AW1568" s="5" t="s">
        <v>17</v>
      </c>
      <c r="AX1568" s="4" t="s">
        <v>1355</v>
      </c>
      <c r="AY1568" s="5" t="s">
        <v>1356</v>
      </c>
      <c r="AZ1568" s="5" t="s">
        <v>11</v>
      </c>
      <c r="BA1568" s="4" t="s">
        <v>1358</v>
      </c>
      <c r="BB1568" s="5" t="s">
        <v>1359</v>
      </c>
      <c r="BC1568" s="4"/>
      <c r="BD1568" s="5"/>
      <c r="BE1568" s="5"/>
      <c r="BF1568" s="5"/>
      <c r="BG1568" s="4" t="s">
        <v>8416</v>
      </c>
      <c r="BH1568" s="5" t="s">
        <v>1343</v>
      </c>
    </row>
    <row r="1569" spans="1:60" x14ac:dyDescent="0.25">
      <c r="A1569">
        <f t="shared" si="136"/>
        <v>993477</v>
      </c>
      <c r="B1569">
        <f t="shared" si="137"/>
        <v>50101712</v>
      </c>
      <c r="C1569" t="str">
        <f t="shared" si="138"/>
        <v>CC</v>
      </c>
      <c r="D1569" t="str">
        <f t="shared" si="135"/>
        <v>REGION ILE DE FRANCE NORD</v>
      </c>
      <c r="E1569" s="12" t="str">
        <f t="shared" si="139"/>
        <v>TERRAIN</v>
      </c>
      <c r="F1569" s="4" t="s">
        <v>8417</v>
      </c>
      <c r="G1569" s="4" t="s">
        <v>8418</v>
      </c>
      <c r="H1569" s="5">
        <v>2</v>
      </c>
      <c r="I1569" s="5" t="s">
        <v>6943</v>
      </c>
      <c r="J1569" s="5"/>
      <c r="K1569" s="5"/>
      <c r="L1569" s="5"/>
      <c r="M1569" s="5" t="s">
        <v>1343</v>
      </c>
      <c r="N1569" s="5"/>
      <c r="O1569" s="5"/>
      <c r="P1569" s="5"/>
      <c r="Q1569" s="5"/>
      <c r="R1569" s="5"/>
      <c r="S1569" s="5"/>
      <c r="T1569" s="5"/>
      <c r="U1569" s="6">
        <v>45627</v>
      </c>
      <c r="V1569" s="5"/>
      <c r="W1569" s="4" t="s">
        <v>1329</v>
      </c>
      <c r="X1569" s="5"/>
      <c r="Y1569" s="5"/>
      <c r="Z1569" s="5"/>
      <c r="AA1569" s="5" t="s">
        <v>7363</v>
      </c>
      <c r="AB1569" s="5"/>
      <c r="AC1569" s="5"/>
      <c r="AD1569" s="5"/>
      <c r="AE1569" s="5"/>
      <c r="AF1569" s="5"/>
      <c r="AG1569" s="5"/>
      <c r="AH1569" s="5"/>
      <c r="AI1569" s="5"/>
      <c r="AJ1569" s="5"/>
      <c r="AK1569" s="5"/>
      <c r="AL1569" s="5"/>
      <c r="AM1569" s="5"/>
      <c r="AN1569" s="5"/>
      <c r="AO1569" s="5"/>
      <c r="AP1569" s="5" t="s">
        <v>12477</v>
      </c>
      <c r="AQ1569" s="4" t="s">
        <v>1351</v>
      </c>
      <c r="AR1569" s="5" t="s">
        <v>12478</v>
      </c>
      <c r="AS1569" s="4" t="s">
        <v>1352</v>
      </c>
      <c r="AT1569" s="5" t="s">
        <v>1353</v>
      </c>
      <c r="AU1569" s="5" t="s">
        <v>41</v>
      </c>
      <c r="AV1569" s="4" t="s">
        <v>1354</v>
      </c>
      <c r="AW1569" s="5" t="s">
        <v>17</v>
      </c>
      <c r="AX1569" s="4" t="s">
        <v>1355</v>
      </c>
      <c r="AY1569" s="5" t="s">
        <v>1356</v>
      </c>
      <c r="AZ1569" s="5" t="s">
        <v>11</v>
      </c>
      <c r="BA1569" s="4" t="s">
        <v>1358</v>
      </c>
      <c r="BB1569" s="5" t="s">
        <v>1359</v>
      </c>
      <c r="BC1569" s="5"/>
      <c r="BD1569" s="5"/>
      <c r="BE1569" s="5"/>
      <c r="BF1569" s="5"/>
      <c r="BG1569" s="5" t="s">
        <v>8418</v>
      </c>
      <c r="BH1569" s="5" t="s">
        <v>1343</v>
      </c>
    </row>
    <row r="1570" spans="1:60" x14ac:dyDescent="0.25">
      <c r="A1570">
        <f t="shared" si="136"/>
        <v>993475</v>
      </c>
      <c r="B1570">
        <f t="shared" si="137"/>
        <v>50101710</v>
      </c>
      <c r="C1570" t="str">
        <f t="shared" si="138"/>
        <v>CC</v>
      </c>
      <c r="D1570" t="str">
        <f t="shared" si="135"/>
        <v>REGION ILE DE FRANCE NORD</v>
      </c>
      <c r="E1570" s="12" t="str">
        <f t="shared" si="139"/>
        <v>TERRAIN</v>
      </c>
      <c r="F1570" s="4" t="s">
        <v>8419</v>
      </c>
      <c r="G1570" s="4" t="s">
        <v>8420</v>
      </c>
      <c r="H1570" s="5">
        <v>2</v>
      </c>
      <c r="I1570" s="5" t="s">
        <v>6943</v>
      </c>
      <c r="J1570" s="5"/>
      <c r="K1570" s="5"/>
      <c r="L1570" s="5"/>
      <c r="M1570" s="5" t="s">
        <v>1343</v>
      </c>
      <c r="N1570" s="5"/>
      <c r="O1570" s="5"/>
      <c r="P1570" s="5"/>
      <c r="Q1570" s="5"/>
      <c r="R1570" s="5"/>
      <c r="S1570" s="5"/>
      <c r="T1570" s="5"/>
      <c r="U1570" s="6">
        <v>45627</v>
      </c>
      <c r="V1570" s="5"/>
      <c r="W1570" s="4" t="s">
        <v>1329</v>
      </c>
      <c r="X1570" s="5"/>
      <c r="Y1570" s="5"/>
      <c r="Z1570" s="5"/>
      <c r="AA1570" s="4" t="s">
        <v>2402</v>
      </c>
      <c r="AB1570" s="5"/>
      <c r="AC1570" s="5"/>
      <c r="AD1570" s="5"/>
      <c r="AE1570" s="5"/>
      <c r="AF1570" s="5"/>
      <c r="AG1570" s="5"/>
      <c r="AH1570" s="5"/>
      <c r="AI1570" s="5"/>
      <c r="AJ1570" s="5"/>
      <c r="AK1570" s="5"/>
      <c r="AL1570" s="5"/>
      <c r="AM1570" s="5"/>
      <c r="AN1570" s="5"/>
      <c r="AO1570" s="5"/>
      <c r="AP1570" s="5" t="s">
        <v>12477</v>
      </c>
      <c r="AQ1570" s="4" t="s">
        <v>1351</v>
      </c>
      <c r="AR1570" s="5" t="s">
        <v>12478</v>
      </c>
      <c r="AS1570" s="4" t="s">
        <v>1352</v>
      </c>
      <c r="AT1570" s="5" t="s">
        <v>1353</v>
      </c>
      <c r="AU1570" s="5" t="s">
        <v>41</v>
      </c>
      <c r="AV1570" s="4" t="s">
        <v>1354</v>
      </c>
      <c r="AW1570" s="5" t="s">
        <v>17</v>
      </c>
      <c r="AX1570" s="4" t="s">
        <v>2116</v>
      </c>
      <c r="AY1570" s="5" t="s">
        <v>2117</v>
      </c>
      <c r="AZ1570" s="5" t="s">
        <v>11</v>
      </c>
      <c r="BA1570" s="4" t="s">
        <v>2118</v>
      </c>
      <c r="BB1570" s="5" t="s">
        <v>2119</v>
      </c>
      <c r="BC1570" s="4" t="s">
        <v>8421</v>
      </c>
      <c r="BD1570" s="5" t="s">
        <v>8422</v>
      </c>
      <c r="BE1570" s="5" t="s">
        <v>16</v>
      </c>
      <c r="BF1570" s="5" t="s">
        <v>1333</v>
      </c>
      <c r="BG1570" s="4" t="s">
        <v>8420</v>
      </c>
      <c r="BH1570" s="5" t="s">
        <v>1343</v>
      </c>
    </row>
    <row r="1571" spans="1:60" x14ac:dyDescent="0.25">
      <c r="A1571">
        <f t="shared" si="136"/>
        <v>993474</v>
      </c>
      <c r="B1571">
        <f t="shared" si="137"/>
        <v>50101709</v>
      </c>
      <c r="C1571" t="str">
        <f t="shared" si="138"/>
        <v>CC</v>
      </c>
      <c r="D1571" t="str">
        <f t="shared" si="135"/>
        <v>REGION ILE DE FRANCE NORD</v>
      </c>
      <c r="E1571" s="12" t="str">
        <f t="shared" si="139"/>
        <v>TERRAIN</v>
      </c>
      <c r="F1571" s="4" t="s">
        <v>8423</v>
      </c>
      <c r="G1571" s="4" t="s">
        <v>7277</v>
      </c>
      <c r="H1571" s="5">
        <v>2</v>
      </c>
      <c r="I1571" s="5" t="s">
        <v>6943</v>
      </c>
      <c r="J1571" s="5"/>
      <c r="K1571" s="5"/>
      <c r="L1571" s="5"/>
      <c r="M1571" s="5" t="s">
        <v>1343</v>
      </c>
      <c r="N1571" s="5"/>
      <c r="O1571" s="5"/>
      <c r="P1571" s="5"/>
      <c r="Q1571" s="5"/>
      <c r="R1571" s="5"/>
      <c r="S1571" s="5"/>
      <c r="T1571" s="5"/>
      <c r="U1571" s="6">
        <v>45627</v>
      </c>
      <c r="V1571" s="5"/>
      <c r="W1571" s="4" t="s">
        <v>1329</v>
      </c>
      <c r="X1571" s="5"/>
      <c r="Y1571" s="5"/>
      <c r="Z1571" s="5"/>
      <c r="AA1571" s="4" t="s">
        <v>2338</v>
      </c>
      <c r="AB1571" s="5"/>
      <c r="AC1571" s="5"/>
      <c r="AD1571" s="5"/>
      <c r="AE1571" s="5"/>
      <c r="AF1571" s="5"/>
      <c r="AG1571" s="5"/>
      <c r="AH1571" s="5"/>
      <c r="AI1571" s="5"/>
      <c r="AJ1571" s="5"/>
      <c r="AK1571" s="5"/>
      <c r="AL1571" s="5"/>
      <c r="AM1571" s="5"/>
      <c r="AN1571" s="5"/>
      <c r="AO1571" s="5"/>
      <c r="AP1571" s="5" t="s">
        <v>12477</v>
      </c>
      <c r="AQ1571" s="4" t="s">
        <v>1351</v>
      </c>
      <c r="AR1571" s="5" t="s">
        <v>12478</v>
      </c>
      <c r="AS1571" s="4" t="s">
        <v>1352</v>
      </c>
      <c r="AT1571" s="5" t="s">
        <v>1353</v>
      </c>
      <c r="AU1571" s="5" t="s">
        <v>41</v>
      </c>
      <c r="AV1571" s="4" t="s">
        <v>1354</v>
      </c>
      <c r="AW1571" s="5" t="s">
        <v>17</v>
      </c>
      <c r="AX1571" s="4" t="s">
        <v>2116</v>
      </c>
      <c r="AY1571" s="5" t="s">
        <v>2117</v>
      </c>
      <c r="AZ1571" s="5" t="s">
        <v>11</v>
      </c>
      <c r="BA1571" s="4" t="s">
        <v>2118</v>
      </c>
      <c r="BB1571" s="5" t="s">
        <v>2119</v>
      </c>
      <c r="BC1571" s="4" t="s">
        <v>7272</v>
      </c>
      <c r="BD1571" s="5" t="s">
        <v>7276</v>
      </c>
      <c r="BE1571" s="5" t="s">
        <v>25</v>
      </c>
      <c r="BF1571" s="5" t="s">
        <v>1333</v>
      </c>
      <c r="BG1571" s="4" t="s">
        <v>7277</v>
      </c>
      <c r="BH1571" s="5" t="s">
        <v>1343</v>
      </c>
    </row>
    <row r="1572" spans="1:60" x14ac:dyDescent="0.25">
      <c r="A1572">
        <f t="shared" si="136"/>
        <v>993472</v>
      </c>
      <c r="B1572">
        <f t="shared" si="137"/>
        <v>50101707</v>
      </c>
      <c r="C1572" t="str">
        <f t="shared" si="138"/>
        <v>CC</v>
      </c>
      <c r="D1572" t="str">
        <f t="shared" si="135"/>
        <v>REGION ILE DE FRANCE NORD</v>
      </c>
      <c r="E1572" s="12" t="str">
        <f t="shared" si="139"/>
        <v>TERRAIN</v>
      </c>
      <c r="F1572" s="4" t="s">
        <v>8424</v>
      </c>
      <c r="G1572" s="4" t="s">
        <v>8425</v>
      </c>
      <c r="H1572" s="5">
        <v>2</v>
      </c>
      <c r="I1572" s="5" t="s">
        <v>6943</v>
      </c>
      <c r="J1572" s="5"/>
      <c r="K1572" s="5"/>
      <c r="L1572" s="5"/>
      <c r="M1572" s="5" t="s">
        <v>1343</v>
      </c>
      <c r="N1572" s="5"/>
      <c r="O1572" s="5"/>
      <c r="P1572" s="5"/>
      <c r="Q1572" s="5"/>
      <c r="R1572" s="5"/>
      <c r="S1572" s="5"/>
      <c r="T1572" s="5"/>
      <c r="U1572" s="6">
        <v>45627</v>
      </c>
      <c r="V1572" s="5"/>
      <c r="W1572" s="4" t="s">
        <v>1329</v>
      </c>
      <c r="X1572" s="5"/>
      <c r="Y1572" s="5"/>
      <c r="Z1572" s="5"/>
      <c r="AA1572" s="4" t="s">
        <v>8406</v>
      </c>
      <c r="AB1572" s="5"/>
      <c r="AC1572" s="5"/>
      <c r="AD1572" s="5"/>
      <c r="AE1572" s="5"/>
      <c r="AF1572" s="5"/>
      <c r="AG1572" s="5"/>
      <c r="AH1572" s="5"/>
      <c r="AI1572" s="5"/>
      <c r="AJ1572" s="5"/>
      <c r="AK1572" s="5"/>
      <c r="AL1572" s="5"/>
      <c r="AM1572" s="5"/>
      <c r="AN1572" s="5"/>
      <c r="AO1572" s="5"/>
      <c r="AP1572" s="5" t="s">
        <v>12477</v>
      </c>
      <c r="AQ1572" s="4" t="s">
        <v>1351</v>
      </c>
      <c r="AR1572" s="5" t="s">
        <v>12478</v>
      </c>
      <c r="AS1572" s="4" t="s">
        <v>1352</v>
      </c>
      <c r="AT1572" s="5" t="s">
        <v>1353</v>
      </c>
      <c r="AU1572" s="5" t="s">
        <v>41</v>
      </c>
      <c r="AV1572" s="4" t="s">
        <v>1354</v>
      </c>
      <c r="AW1572" s="5" t="s">
        <v>17</v>
      </c>
      <c r="AX1572" s="4" t="s">
        <v>2116</v>
      </c>
      <c r="AY1572" s="5" t="s">
        <v>2117</v>
      </c>
      <c r="AZ1572" s="5" t="s">
        <v>11</v>
      </c>
      <c r="BA1572" s="4" t="s">
        <v>2118</v>
      </c>
      <c r="BB1572" s="5" t="s">
        <v>2119</v>
      </c>
      <c r="BC1572" s="5"/>
      <c r="BD1572" s="5"/>
      <c r="BE1572" s="5"/>
      <c r="BF1572" s="5"/>
      <c r="BG1572" s="4" t="s">
        <v>8425</v>
      </c>
      <c r="BH1572" s="5" t="s">
        <v>1343</v>
      </c>
    </row>
    <row r="1573" spans="1:60" x14ac:dyDescent="0.25">
      <c r="A1573">
        <f t="shared" si="136"/>
        <v>993471</v>
      </c>
      <c r="B1573">
        <f t="shared" si="137"/>
        <v>50101706</v>
      </c>
      <c r="C1573" t="str">
        <f t="shared" si="138"/>
        <v>CC</v>
      </c>
      <c r="D1573" t="str">
        <f t="shared" si="135"/>
        <v>REGION ILE DE FRANCE NORD</v>
      </c>
      <c r="E1573" s="12" t="str">
        <f t="shared" si="139"/>
        <v>TERRAIN</v>
      </c>
      <c r="F1573" s="4" t="s">
        <v>8426</v>
      </c>
      <c r="G1573" s="4" t="s">
        <v>8427</v>
      </c>
      <c r="H1573" s="5">
        <v>2</v>
      </c>
      <c r="I1573" s="5" t="s">
        <v>6943</v>
      </c>
      <c r="J1573" s="5"/>
      <c r="K1573" s="5"/>
      <c r="L1573" s="5"/>
      <c r="M1573" s="5" t="s">
        <v>1343</v>
      </c>
      <c r="N1573" s="5"/>
      <c r="O1573" s="5"/>
      <c r="P1573" s="5"/>
      <c r="Q1573" s="5"/>
      <c r="R1573" s="5"/>
      <c r="S1573" s="5"/>
      <c r="T1573" s="5"/>
      <c r="U1573" s="6">
        <v>45627</v>
      </c>
      <c r="V1573" s="5"/>
      <c r="W1573" s="4" t="s">
        <v>1329</v>
      </c>
      <c r="X1573" s="5"/>
      <c r="Y1573" s="5"/>
      <c r="Z1573" s="5"/>
      <c r="AA1573" s="4" t="s">
        <v>5111</v>
      </c>
      <c r="AB1573" s="5"/>
      <c r="AC1573" s="5"/>
      <c r="AD1573" s="5"/>
      <c r="AE1573" s="5"/>
      <c r="AF1573" s="5"/>
      <c r="AG1573" s="5"/>
      <c r="AH1573" s="5"/>
      <c r="AI1573" s="5"/>
      <c r="AJ1573" s="5"/>
      <c r="AK1573" s="5"/>
      <c r="AL1573" s="5"/>
      <c r="AM1573" s="5"/>
      <c r="AN1573" s="5"/>
      <c r="AO1573" s="5"/>
      <c r="AP1573" s="5" t="s">
        <v>12477</v>
      </c>
      <c r="AQ1573" s="4" t="s">
        <v>1351</v>
      </c>
      <c r="AR1573" s="5" t="s">
        <v>12478</v>
      </c>
      <c r="AS1573" s="4" t="s">
        <v>1352</v>
      </c>
      <c r="AT1573" s="5" t="s">
        <v>1353</v>
      </c>
      <c r="AU1573" s="5" t="s">
        <v>41</v>
      </c>
      <c r="AV1573" s="4" t="s">
        <v>1354</v>
      </c>
      <c r="AW1573" s="5" t="s">
        <v>17</v>
      </c>
      <c r="AX1573" s="4" t="s">
        <v>1355</v>
      </c>
      <c r="AY1573" s="5" t="s">
        <v>1356</v>
      </c>
      <c r="AZ1573" s="5" t="s">
        <v>11</v>
      </c>
      <c r="BA1573" s="4" t="s">
        <v>1358</v>
      </c>
      <c r="BB1573" s="5" t="s">
        <v>1359</v>
      </c>
      <c r="BC1573" s="4"/>
      <c r="BD1573" s="5"/>
      <c r="BE1573" s="5"/>
      <c r="BF1573" s="5"/>
      <c r="BG1573" s="4" t="s">
        <v>8427</v>
      </c>
      <c r="BH1573" s="5" t="s">
        <v>1343</v>
      </c>
    </row>
    <row r="1574" spans="1:60" x14ac:dyDescent="0.25">
      <c r="A1574">
        <f t="shared" si="136"/>
        <v>993469</v>
      </c>
      <c r="B1574">
        <f t="shared" si="137"/>
        <v>50101704</v>
      </c>
      <c r="C1574" t="str">
        <f t="shared" si="138"/>
        <v>CC</v>
      </c>
      <c r="D1574" t="str">
        <f t="shared" si="135"/>
        <v>REGION ILE DE FRANCE NORD</v>
      </c>
      <c r="E1574" s="12" t="str">
        <f t="shared" si="139"/>
        <v>TERRAIN</v>
      </c>
      <c r="F1574" s="4" t="s">
        <v>8428</v>
      </c>
      <c r="G1574" s="4" t="s">
        <v>6717</v>
      </c>
      <c r="H1574" s="5">
        <v>2</v>
      </c>
      <c r="I1574" s="5" t="s">
        <v>6943</v>
      </c>
      <c r="J1574" s="5"/>
      <c r="K1574" s="5"/>
      <c r="L1574" s="5"/>
      <c r="M1574" s="5" t="s">
        <v>1343</v>
      </c>
      <c r="N1574" s="5"/>
      <c r="O1574" s="5"/>
      <c r="P1574" s="5"/>
      <c r="Q1574" s="5"/>
      <c r="R1574" s="5"/>
      <c r="S1574" s="5"/>
      <c r="T1574" s="5"/>
      <c r="U1574" s="6">
        <v>45627</v>
      </c>
      <c r="V1574" s="5"/>
      <c r="W1574" s="4" t="s">
        <v>1329</v>
      </c>
      <c r="X1574" s="5"/>
      <c r="Y1574" s="5"/>
      <c r="Z1574" s="5"/>
      <c r="AA1574" s="4" t="s">
        <v>4220</v>
      </c>
      <c r="AB1574" s="5"/>
      <c r="AC1574" s="5"/>
      <c r="AD1574" s="5"/>
      <c r="AE1574" s="5"/>
      <c r="AF1574" s="5"/>
      <c r="AG1574" s="5"/>
      <c r="AH1574" s="5"/>
      <c r="AI1574" s="5"/>
      <c r="AJ1574" s="5"/>
      <c r="AK1574" s="5"/>
      <c r="AL1574" s="5"/>
      <c r="AM1574" s="5"/>
      <c r="AN1574" s="5"/>
      <c r="AO1574" s="5"/>
      <c r="AP1574" s="5" t="s">
        <v>12477</v>
      </c>
      <c r="AQ1574" s="4" t="s">
        <v>1351</v>
      </c>
      <c r="AR1574" s="5" t="s">
        <v>12478</v>
      </c>
      <c r="AS1574" s="4" t="s">
        <v>1352</v>
      </c>
      <c r="AT1574" s="5" t="s">
        <v>1353</v>
      </c>
      <c r="AU1574" s="5" t="s">
        <v>41</v>
      </c>
      <c r="AV1574" s="4" t="s">
        <v>1354</v>
      </c>
      <c r="AW1574" s="5" t="s">
        <v>17</v>
      </c>
      <c r="AX1574" s="4" t="s">
        <v>1355</v>
      </c>
      <c r="AY1574" s="5" t="s">
        <v>1356</v>
      </c>
      <c r="AZ1574" s="5" t="s">
        <v>11</v>
      </c>
      <c r="BA1574" s="4" t="s">
        <v>1358</v>
      </c>
      <c r="BB1574" s="5" t="s">
        <v>1359</v>
      </c>
      <c r="BC1574" s="4" t="s">
        <v>6714</v>
      </c>
      <c r="BD1574" s="5" t="s">
        <v>6716</v>
      </c>
      <c r="BE1574" s="5" t="s">
        <v>25</v>
      </c>
      <c r="BF1574" s="5" t="s">
        <v>1333</v>
      </c>
      <c r="BG1574" s="4" t="s">
        <v>6717</v>
      </c>
      <c r="BH1574" s="5" t="s">
        <v>1343</v>
      </c>
    </row>
    <row r="1575" spans="1:60" x14ac:dyDescent="0.25">
      <c r="A1575">
        <f t="shared" si="136"/>
        <v>993468</v>
      </c>
      <c r="B1575">
        <f t="shared" si="137"/>
        <v>50101703</v>
      </c>
      <c r="C1575" t="str">
        <f t="shared" si="138"/>
        <v>CC</v>
      </c>
      <c r="D1575" t="str">
        <f t="shared" si="135"/>
        <v>REGION ILE DE FRANCE NORD</v>
      </c>
      <c r="E1575" s="12" t="str">
        <f t="shared" si="139"/>
        <v>TERRAIN</v>
      </c>
      <c r="F1575" s="4" t="s">
        <v>8429</v>
      </c>
      <c r="G1575" s="4" t="s">
        <v>8430</v>
      </c>
      <c r="H1575" s="5">
        <v>2</v>
      </c>
      <c r="I1575" s="5" t="s">
        <v>6943</v>
      </c>
      <c r="J1575" s="5"/>
      <c r="K1575" s="5"/>
      <c r="L1575" s="5"/>
      <c r="M1575" s="5" t="s">
        <v>1343</v>
      </c>
      <c r="N1575" s="5"/>
      <c r="O1575" s="5"/>
      <c r="P1575" s="5"/>
      <c r="Q1575" s="5"/>
      <c r="R1575" s="5"/>
      <c r="S1575" s="5"/>
      <c r="T1575" s="5"/>
      <c r="U1575" s="6">
        <v>45627</v>
      </c>
      <c r="V1575" s="5"/>
      <c r="W1575" s="4" t="s">
        <v>1329</v>
      </c>
      <c r="X1575" s="5"/>
      <c r="Y1575" s="5"/>
      <c r="Z1575" s="5"/>
      <c r="AA1575" s="4" t="s">
        <v>2408</v>
      </c>
      <c r="AB1575" s="5"/>
      <c r="AC1575" s="5"/>
      <c r="AD1575" s="5"/>
      <c r="AE1575" s="5"/>
      <c r="AF1575" s="5"/>
      <c r="AG1575" s="5"/>
      <c r="AH1575" s="5"/>
      <c r="AI1575" s="5"/>
      <c r="AJ1575" s="5"/>
      <c r="AK1575" s="5"/>
      <c r="AL1575" s="5"/>
      <c r="AM1575" s="5"/>
      <c r="AN1575" s="5"/>
      <c r="AO1575" s="5"/>
      <c r="AP1575" s="5" t="s">
        <v>12477</v>
      </c>
      <c r="AQ1575" s="4" t="s">
        <v>1351</v>
      </c>
      <c r="AR1575" s="5" t="s">
        <v>12478</v>
      </c>
      <c r="AS1575" s="4" t="s">
        <v>1352</v>
      </c>
      <c r="AT1575" s="5" t="s">
        <v>1353</v>
      </c>
      <c r="AU1575" s="5" t="s">
        <v>41</v>
      </c>
      <c r="AV1575" s="4" t="s">
        <v>1354</v>
      </c>
      <c r="AW1575" s="5" t="s">
        <v>17</v>
      </c>
      <c r="AX1575" s="4" t="s">
        <v>1355</v>
      </c>
      <c r="AY1575" s="5" t="s">
        <v>1356</v>
      </c>
      <c r="AZ1575" s="5" t="s">
        <v>11</v>
      </c>
      <c r="BA1575" s="4" t="s">
        <v>1358</v>
      </c>
      <c r="BB1575" s="5" t="s">
        <v>1359</v>
      </c>
      <c r="BC1575" s="4"/>
      <c r="BD1575" s="5"/>
      <c r="BE1575" s="5"/>
      <c r="BF1575" s="5"/>
      <c r="BG1575" s="4" t="s">
        <v>8430</v>
      </c>
      <c r="BH1575" s="5" t="s">
        <v>1343</v>
      </c>
    </row>
    <row r="1576" spans="1:60" x14ac:dyDescent="0.25">
      <c r="A1576">
        <f t="shared" si="136"/>
        <v>993467</v>
      </c>
      <c r="B1576">
        <f t="shared" si="137"/>
        <v>50101702</v>
      </c>
      <c r="C1576" t="str">
        <f t="shared" si="138"/>
        <v>CC</v>
      </c>
      <c r="D1576" t="str">
        <f t="shared" si="135"/>
        <v>REGION ILE DE FRANCE NORD</v>
      </c>
      <c r="E1576" s="12" t="str">
        <f t="shared" si="139"/>
        <v>TERRAIN</v>
      </c>
      <c r="F1576" s="4" t="s">
        <v>8431</v>
      </c>
      <c r="G1576" s="4" t="s">
        <v>2398</v>
      </c>
      <c r="H1576" s="5">
        <v>2</v>
      </c>
      <c r="I1576" s="5" t="s">
        <v>6943</v>
      </c>
      <c r="J1576" s="5"/>
      <c r="K1576" s="5"/>
      <c r="L1576" s="5"/>
      <c r="M1576" s="5" t="s">
        <v>1343</v>
      </c>
      <c r="N1576" s="5"/>
      <c r="O1576" s="5"/>
      <c r="P1576" s="5"/>
      <c r="Q1576" s="5"/>
      <c r="R1576" s="5"/>
      <c r="S1576" s="5"/>
      <c r="T1576" s="5"/>
      <c r="U1576" s="6">
        <v>45627</v>
      </c>
      <c r="V1576" s="5"/>
      <c r="W1576" s="4" t="s">
        <v>1329</v>
      </c>
      <c r="X1576" s="5"/>
      <c r="Y1576" s="5"/>
      <c r="Z1576" s="5"/>
      <c r="AA1576" s="4" t="s">
        <v>2395</v>
      </c>
      <c r="AB1576" s="5"/>
      <c r="AC1576" s="5"/>
      <c r="AD1576" s="5"/>
      <c r="AE1576" s="5"/>
      <c r="AF1576" s="5"/>
      <c r="AG1576" s="5"/>
      <c r="AH1576" s="5"/>
      <c r="AI1576" s="5"/>
      <c r="AJ1576" s="5"/>
      <c r="AK1576" s="5"/>
      <c r="AL1576" s="5"/>
      <c r="AM1576" s="5"/>
      <c r="AN1576" s="5"/>
      <c r="AO1576" s="5"/>
      <c r="AP1576" s="5" t="s">
        <v>12477</v>
      </c>
      <c r="AQ1576" s="4" t="s">
        <v>1351</v>
      </c>
      <c r="AR1576" s="5" t="s">
        <v>12478</v>
      </c>
      <c r="AS1576" s="4" t="s">
        <v>1352</v>
      </c>
      <c r="AT1576" s="5" t="s">
        <v>1353</v>
      </c>
      <c r="AU1576" s="5" t="s">
        <v>41</v>
      </c>
      <c r="AV1576" s="4" t="s">
        <v>1354</v>
      </c>
      <c r="AW1576" s="5" t="s">
        <v>17</v>
      </c>
      <c r="AX1576" s="4" t="s">
        <v>1355</v>
      </c>
      <c r="AY1576" s="5" t="s">
        <v>1356</v>
      </c>
      <c r="AZ1576" s="5" t="s">
        <v>11</v>
      </c>
      <c r="BA1576" s="4" t="s">
        <v>1358</v>
      </c>
      <c r="BB1576" s="5" t="s">
        <v>1359</v>
      </c>
      <c r="BC1576" s="4" t="s">
        <v>2392</v>
      </c>
      <c r="BD1576" s="5" t="s">
        <v>2397</v>
      </c>
      <c r="BE1576" s="5" t="s">
        <v>25</v>
      </c>
      <c r="BF1576" s="5" t="s">
        <v>1333</v>
      </c>
      <c r="BG1576" s="4" t="s">
        <v>2398</v>
      </c>
      <c r="BH1576" s="5" t="s">
        <v>1343</v>
      </c>
    </row>
    <row r="1577" spans="1:60" x14ac:dyDescent="0.25">
      <c r="A1577">
        <f t="shared" si="136"/>
        <v>993465</v>
      </c>
      <c r="B1577">
        <f t="shared" si="137"/>
        <v>50101700</v>
      </c>
      <c r="C1577" t="str">
        <f t="shared" si="138"/>
        <v>CC</v>
      </c>
      <c r="D1577" t="str">
        <f t="shared" si="135"/>
        <v>REGION GRAND OUEST</v>
      </c>
      <c r="E1577" s="12" t="str">
        <f t="shared" si="139"/>
        <v>TERRAIN</v>
      </c>
      <c r="F1577" s="4" t="s">
        <v>8432</v>
      </c>
      <c r="G1577" s="4" t="s">
        <v>5707</v>
      </c>
      <c r="H1577" s="5">
        <v>2</v>
      </c>
      <c r="I1577" s="5" t="s">
        <v>6943</v>
      </c>
      <c r="J1577" s="5"/>
      <c r="K1577" s="5"/>
      <c r="L1577" s="5"/>
      <c r="M1577" s="5" t="s">
        <v>1343</v>
      </c>
      <c r="N1577" s="5"/>
      <c r="O1577" s="5"/>
      <c r="P1577" s="5"/>
      <c r="Q1577" s="5"/>
      <c r="R1577" s="5"/>
      <c r="S1577" s="5"/>
      <c r="T1577" s="5"/>
      <c r="U1577" s="6">
        <v>45566</v>
      </c>
      <c r="V1577" s="5"/>
      <c r="W1577" s="4" t="s">
        <v>1329</v>
      </c>
      <c r="X1577" s="5"/>
      <c r="Y1577" s="5"/>
      <c r="Z1577" s="5"/>
      <c r="AA1577" s="4" t="s">
        <v>5111</v>
      </c>
      <c r="AB1577" s="5"/>
      <c r="AC1577" s="5"/>
      <c r="AD1577" s="5"/>
      <c r="AE1577" s="5"/>
      <c r="AF1577" s="5"/>
      <c r="AG1577" s="5"/>
      <c r="AH1577" s="5"/>
      <c r="AI1577" s="5"/>
      <c r="AJ1577" s="5"/>
      <c r="AK1577" s="5"/>
      <c r="AL1577" s="5"/>
      <c r="AM1577" s="5"/>
      <c r="AN1577" s="5"/>
      <c r="AO1577" s="5"/>
      <c r="AP1577" s="5" t="s">
        <v>1413</v>
      </c>
      <c r="AQ1577" s="4" t="s">
        <v>1414</v>
      </c>
      <c r="AR1577" s="5" t="s">
        <v>19</v>
      </c>
      <c r="AS1577" s="4" t="s">
        <v>2071</v>
      </c>
      <c r="AT1577" s="5" t="s">
        <v>2072</v>
      </c>
      <c r="AU1577" s="5" t="s">
        <v>41</v>
      </c>
      <c r="AV1577" s="4" t="s">
        <v>2073</v>
      </c>
      <c r="AW1577" s="5" t="s">
        <v>112</v>
      </c>
      <c r="AX1577" s="4" t="s">
        <v>2215</v>
      </c>
      <c r="AY1577" s="5" t="s">
        <v>2216</v>
      </c>
      <c r="AZ1577" s="5" t="s">
        <v>11</v>
      </c>
      <c r="BA1577" s="4" t="s">
        <v>2217</v>
      </c>
      <c r="BB1577" s="5" t="s">
        <v>2218</v>
      </c>
      <c r="BC1577" s="4" t="s">
        <v>5705</v>
      </c>
      <c r="BD1577" s="5" t="s">
        <v>5706</v>
      </c>
      <c r="BE1577" s="5" t="s">
        <v>25</v>
      </c>
      <c r="BF1577" s="5" t="s">
        <v>1333</v>
      </c>
      <c r="BG1577" s="4" t="s">
        <v>5707</v>
      </c>
      <c r="BH1577" s="5" t="s">
        <v>1343</v>
      </c>
    </row>
    <row r="1578" spans="1:60" x14ac:dyDescent="0.25">
      <c r="A1578">
        <f t="shared" si="136"/>
        <v>993464</v>
      </c>
      <c r="B1578">
        <f t="shared" si="137"/>
        <v>50101699</v>
      </c>
      <c r="C1578" t="str">
        <f t="shared" si="138"/>
        <v>CC</v>
      </c>
      <c r="D1578" t="str">
        <f t="shared" si="135"/>
        <v>REGION GRAND OUEST</v>
      </c>
      <c r="E1578" s="12" t="str">
        <f t="shared" si="139"/>
        <v>TERRAIN</v>
      </c>
      <c r="F1578" s="4" t="s">
        <v>8433</v>
      </c>
      <c r="G1578" s="4" t="s">
        <v>4223</v>
      </c>
      <c r="H1578" s="5">
        <v>2</v>
      </c>
      <c r="I1578" s="5" t="s">
        <v>6943</v>
      </c>
      <c r="J1578" s="5"/>
      <c r="K1578" s="5"/>
      <c r="L1578" s="5"/>
      <c r="M1578" s="5" t="s">
        <v>1343</v>
      </c>
      <c r="N1578" s="5"/>
      <c r="O1578" s="5"/>
      <c r="P1578" s="5"/>
      <c r="Q1578" s="5"/>
      <c r="R1578" s="5"/>
      <c r="S1578" s="5"/>
      <c r="T1578" s="5"/>
      <c r="U1578" s="6">
        <v>45566</v>
      </c>
      <c r="V1578" s="5"/>
      <c r="W1578" s="4" t="s">
        <v>1329</v>
      </c>
      <c r="X1578" s="5"/>
      <c r="Y1578" s="5"/>
      <c r="Z1578" s="5"/>
      <c r="AA1578" s="4" t="s">
        <v>4220</v>
      </c>
      <c r="AB1578" s="5"/>
      <c r="AC1578" s="5"/>
      <c r="AD1578" s="5"/>
      <c r="AE1578" s="5"/>
      <c r="AF1578" s="5"/>
      <c r="AG1578" s="5"/>
      <c r="AH1578" s="5"/>
      <c r="AI1578" s="5"/>
      <c r="AJ1578" s="5"/>
      <c r="AK1578" s="5"/>
      <c r="AL1578" s="5"/>
      <c r="AM1578" s="5"/>
      <c r="AN1578" s="5"/>
      <c r="AO1578" s="5"/>
      <c r="AP1578" s="5" t="s">
        <v>1413</v>
      </c>
      <c r="AQ1578" s="4" t="s">
        <v>1414</v>
      </c>
      <c r="AR1578" s="5" t="s">
        <v>19</v>
      </c>
      <c r="AS1578" s="4" t="s">
        <v>2071</v>
      </c>
      <c r="AT1578" s="5" t="s">
        <v>2072</v>
      </c>
      <c r="AU1578" s="5" t="s">
        <v>41</v>
      </c>
      <c r="AV1578" s="4" t="s">
        <v>2073</v>
      </c>
      <c r="AW1578" s="5" t="s">
        <v>112</v>
      </c>
      <c r="AX1578" s="4" t="s">
        <v>2215</v>
      </c>
      <c r="AY1578" s="5" t="s">
        <v>2216</v>
      </c>
      <c r="AZ1578" s="5" t="s">
        <v>11</v>
      </c>
      <c r="BA1578" s="4" t="s">
        <v>2217</v>
      </c>
      <c r="BB1578" s="5" t="s">
        <v>2218</v>
      </c>
      <c r="BC1578" s="4" t="s">
        <v>4217</v>
      </c>
      <c r="BD1578" s="5" t="s">
        <v>4222</v>
      </c>
      <c r="BE1578" s="5" t="s">
        <v>25</v>
      </c>
      <c r="BF1578" s="5" t="s">
        <v>1333</v>
      </c>
      <c r="BG1578" s="4" t="s">
        <v>4223</v>
      </c>
      <c r="BH1578" s="5" t="s">
        <v>1343</v>
      </c>
    </row>
    <row r="1579" spans="1:60" x14ac:dyDescent="0.25">
      <c r="A1579">
        <f t="shared" si="136"/>
        <v>993463</v>
      </c>
      <c r="B1579">
        <f t="shared" si="137"/>
        <v>50101698</v>
      </c>
      <c r="C1579" t="str">
        <f t="shared" si="138"/>
        <v>CC</v>
      </c>
      <c r="D1579" t="str">
        <f t="shared" si="135"/>
        <v>REGION GRAND OUEST</v>
      </c>
      <c r="E1579" s="12" t="str">
        <f t="shared" si="139"/>
        <v>TERRAIN</v>
      </c>
      <c r="F1579" s="4" t="s">
        <v>8434</v>
      </c>
      <c r="G1579" s="4" t="s">
        <v>6720</v>
      </c>
      <c r="H1579" s="5">
        <v>2</v>
      </c>
      <c r="I1579" s="5" t="s">
        <v>6943</v>
      </c>
      <c r="J1579" s="5"/>
      <c r="K1579" s="5"/>
      <c r="L1579" s="5"/>
      <c r="M1579" s="5" t="s">
        <v>1343</v>
      </c>
      <c r="N1579" s="5"/>
      <c r="O1579" s="5"/>
      <c r="P1579" s="5"/>
      <c r="Q1579" s="5"/>
      <c r="R1579" s="5"/>
      <c r="S1579" s="5"/>
      <c r="T1579" s="5"/>
      <c r="U1579" s="6">
        <v>45566</v>
      </c>
      <c r="V1579" s="5"/>
      <c r="W1579" s="4" t="s">
        <v>1329</v>
      </c>
      <c r="X1579" s="5"/>
      <c r="Y1579" s="5"/>
      <c r="Z1579" s="5"/>
      <c r="AA1579" s="4" t="s">
        <v>5408</v>
      </c>
      <c r="AB1579" s="5"/>
      <c r="AC1579" s="5"/>
      <c r="AD1579" s="5"/>
      <c r="AE1579" s="5"/>
      <c r="AF1579" s="5"/>
      <c r="AG1579" s="5"/>
      <c r="AH1579" s="5"/>
      <c r="AI1579" s="5"/>
      <c r="AJ1579" s="5"/>
      <c r="AK1579" s="5"/>
      <c r="AL1579" s="5"/>
      <c r="AM1579" s="5"/>
      <c r="AN1579" s="5"/>
      <c r="AO1579" s="5"/>
      <c r="AP1579" s="5" t="s">
        <v>1413</v>
      </c>
      <c r="AQ1579" s="4" t="s">
        <v>1414</v>
      </c>
      <c r="AR1579" s="5" t="s">
        <v>19</v>
      </c>
      <c r="AS1579" s="4" t="s">
        <v>2071</v>
      </c>
      <c r="AT1579" s="5" t="s">
        <v>2072</v>
      </c>
      <c r="AU1579" s="5" t="s">
        <v>41</v>
      </c>
      <c r="AV1579" s="4" t="s">
        <v>2073</v>
      </c>
      <c r="AW1579" s="5" t="s">
        <v>112</v>
      </c>
      <c r="AX1579" s="4" t="s">
        <v>2215</v>
      </c>
      <c r="AY1579" s="5" t="s">
        <v>2216</v>
      </c>
      <c r="AZ1579" s="5" t="s">
        <v>11</v>
      </c>
      <c r="BA1579" s="4" t="s">
        <v>2217</v>
      </c>
      <c r="BB1579" s="5" t="s">
        <v>2218</v>
      </c>
      <c r="BC1579" s="4" t="s">
        <v>6718</v>
      </c>
      <c r="BD1579" s="5" t="s">
        <v>6719</v>
      </c>
      <c r="BE1579" s="5" t="s">
        <v>260</v>
      </c>
      <c r="BF1579" s="5" t="s">
        <v>1333</v>
      </c>
      <c r="BG1579" s="4" t="s">
        <v>6720</v>
      </c>
      <c r="BH1579" s="5" t="s">
        <v>1343</v>
      </c>
    </row>
    <row r="1580" spans="1:60" x14ac:dyDescent="0.25">
      <c r="A1580">
        <f t="shared" si="136"/>
        <v>993462</v>
      </c>
      <c r="B1580">
        <f t="shared" si="137"/>
        <v>50101697</v>
      </c>
      <c r="C1580" t="str">
        <f t="shared" si="138"/>
        <v>CC</v>
      </c>
      <c r="D1580" t="str">
        <f t="shared" si="135"/>
        <v>REGION GRAND OUEST</v>
      </c>
      <c r="E1580" s="12" t="str">
        <f t="shared" si="139"/>
        <v>TERRAIN</v>
      </c>
      <c r="F1580" s="4" t="s">
        <v>8435</v>
      </c>
      <c r="G1580" s="4" t="s">
        <v>8436</v>
      </c>
      <c r="H1580" s="5">
        <v>2</v>
      </c>
      <c r="I1580" s="5" t="s">
        <v>6943</v>
      </c>
      <c r="J1580" s="5"/>
      <c r="K1580" s="5"/>
      <c r="L1580" s="5"/>
      <c r="M1580" s="5" t="s">
        <v>1343</v>
      </c>
      <c r="N1580" s="5"/>
      <c r="O1580" s="5"/>
      <c r="P1580" s="5"/>
      <c r="Q1580" s="5"/>
      <c r="R1580" s="5"/>
      <c r="S1580" s="5"/>
      <c r="T1580" s="5"/>
      <c r="U1580" s="6">
        <v>45566</v>
      </c>
      <c r="V1580" s="5"/>
      <c r="W1580" s="4" t="s">
        <v>1329</v>
      </c>
      <c r="X1580" s="5"/>
      <c r="Y1580" s="5"/>
      <c r="Z1580" s="5"/>
      <c r="AA1580" s="4" t="s">
        <v>3616</v>
      </c>
      <c r="AB1580" s="5"/>
      <c r="AC1580" s="5"/>
      <c r="AD1580" s="5"/>
      <c r="AE1580" s="5"/>
      <c r="AF1580" s="5"/>
      <c r="AG1580" s="5"/>
      <c r="AH1580" s="5"/>
      <c r="AI1580" s="5"/>
      <c r="AJ1580" s="5"/>
      <c r="AK1580" s="5"/>
      <c r="AL1580" s="5"/>
      <c r="AM1580" s="5"/>
      <c r="AN1580" s="5"/>
      <c r="AO1580" s="5"/>
      <c r="AP1580" s="5" t="s">
        <v>1413</v>
      </c>
      <c r="AQ1580" s="4" t="s">
        <v>1414</v>
      </c>
      <c r="AR1580" s="5" t="s">
        <v>19</v>
      </c>
      <c r="AS1580" s="4" t="s">
        <v>2071</v>
      </c>
      <c r="AT1580" s="5" t="s">
        <v>2072</v>
      </c>
      <c r="AU1580" s="5" t="s">
        <v>41</v>
      </c>
      <c r="AV1580" s="4" t="s">
        <v>2073</v>
      </c>
      <c r="AW1580" s="5" t="s">
        <v>112</v>
      </c>
      <c r="AX1580" s="4" t="s">
        <v>2215</v>
      </c>
      <c r="AY1580" s="5" t="s">
        <v>2216</v>
      </c>
      <c r="AZ1580" s="5" t="s">
        <v>11</v>
      </c>
      <c r="BA1580" s="4" t="s">
        <v>2217</v>
      </c>
      <c r="BB1580" s="5" t="s">
        <v>2218</v>
      </c>
      <c r="BC1580" s="4"/>
      <c r="BD1580" s="5"/>
      <c r="BE1580" s="5"/>
      <c r="BF1580" s="5"/>
      <c r="BG1580" s="4" t="s">
        <v>8436</v>
      </c>
      <c r="BH1580" s="5" t="s">
        <v>1343</v>
      </c>
    </row>
    <row r="1581" spans="1:60" x14ac:dyDescent="0.25">
      <c r="A1581">
        <f t="shared" si="136"/>
        <v>993461</v>
      </c>
      <c r="B1581">
        <f t="shared" si="137"/>
        <v>50101696</v>
      </c>
      <c r="C1581" t="str">
        <f t="shared" si="138"/>
        <v>CC</v>
      </c>
      <c r="D1581" t="str">
        <f t="shared" si="135"/>
        <v>REGION GRAND OUEST</v>
      </c>
      <c r="E1581" s="12" t="str">
        <f t="shared" si="139"/>
        <v>TERRAIN</v>
      </c>
      <c r="F1581" s="4" t="s">
        <v>8437</v>
      </c>
      <c r="G1581" s="4" t="s">
        <v>8438</v>
      </c>
      <c r="H1581" s="5">
        <v>2</v>
      </c>
      <c r="I1581" s="5" t="s">
        <v>6943</v>
      </c>
      <c r="J1581" s="5"/>
      <c r="K1581" s="5"/>
      <c r="L1581" s="5"/>
      <c r="M1581" s="5" t="s">
        <v>1343</v>
      </c>
      <c r="N1581" s="5"/>
      <c r="O1581" s="5"/>
      <c r="P1581" s="5"/>
      <c r="Q1581" s="5"/>
      <c r="R1581" s="5"/>
      <c r="S1581" s="5"/>
      <c r="T1581" s="5"/>
      <c r="U1581" s="6">
        <v>45566</v>
      </c>
      <c r="V1581" s="5"/>
      <c r="W1581" s="4" t="s">
        <v>1329</v>
      </c>
      <c r="X1581" s="5"/>
      <c r="Y1581" s="5"/>
      <c r="Z1581" s="5"/>
      <c r="AA1581" s="4" t="s">
        <v>6825</v>
      </c>
      <c r="AB1581" s="5"/>
      <c r="AC1581" s="5"/>
      <c r="AD1581" s="5"/>
      <c r="AE1581" s="5"/>
      <c r="AF1581" s="5"/>
      <c r="AG1581" s="5"/>
      <c r="AH1581" s="5"/>
      <c r="AI1581" s="5"/>
      <c r="AJ1581" s="5"/>
      <c r="AK1581" s="5"/>
      <c r="AL1581" s="5"/>
      <c r="AM1581" s="5"/>
      <c r="AN1581" s="5"/>
      <c r="AO1581" s="5"/>
      <c r="AP1581" s="5" t="s">
        <v>1413</v>
      </c>
      <c r="AQ1581" s="4" t="s">
        <v>1414</v>
      </c>
      <c r="AR1581" s="5" t="s">
        <v>19</v>
      </c>
      <c r="AS1581" s="4" t="s">
        <v>2071</v>
      </c>
      <c r="AT1581" s="5" t="s">
        <v>2072</v>
      </c>
      <c r="AU1581" s="5" t="s">
        <v>41</v>
      </c>
      <c r="AV1581" s="4" t="s">
        <v>2073</v>
      </c>
      <c r="AW1581" s="5" t="s">
        <v>112</v>
      </c>
      <c r="AX1581" s="4" t="s">
        <v>2215</v>
      </c>
      <c r="AY1581" s="5" t="s">
        <v>2216</v>
      </c>
      <c r="AZ1581" s="5" t="s">
        <v>11</v>
      </c>
      <c r="BA1581" s="4" t="s">
        <v>2217</v>
      </c>
      <c r="BB1581" s="5" t="s">
        <v>2218</v>
      </c>
      <c r="BC1581" s="4"/>
      <c r="BD1581" s="5"/>
      <c r="BE1581" s="5"/>
      <c r="BF1581" s="5"/>
      <c r="BG1581" s="4" t="s">
        <v>8438</v>
      </c>
      <c r="BH1581" s="5" t="s">
        <v>1343</v>
      </c>
    </row>
    <row r="1582" spans="1:60" x14ac:dyDescent="0.25">
      <c r="A1582">
        <f t="shared" si="136"/>
        <v>993460</v>
      </c>
      <c r="B1582">
        <f t="shared" si="137"/>
        <v>50101695</v>
      </c>
      <c r="C1582" t="str">
        <f t="shared" si="138"/>
        <v>CC</v>
      </c>
      <c r="D1582" t="str">
        <f t="shared" si="135"/>
        <v>REGION ILE DE FRANCE NORD</v>
      </c>
      <c r="E1582" s="12" t="str">
        <f t="shared" si="139"/>
        <v>TERRAIN</v>
      </c>
      <c r="F1582" s="4" t="s">
        <v>8439</v>
      </c>
      <c r="G1582" s="4" t="s">
        <v>8440</v>
      </c>
      <c r="H1582" s="5">
        <v>2</v>
      </c>
      <c r="I1582" s="5" t="s">
        <v>6943</v>
      </c>
      <c r="J1582" s="5"/>
      <c r="K1582" s="5"/>
      <c r="L1582" s="5"/>
      <c r="M1582" s="5" t="s">
        <v>1343</v>
      </c>
      <c r="N1582" s="5"/>
      <c r="O1582" s="5"/>
      <c r="P1582" s="5"/>
      <c r="Q1582" s="5"/>
      <c r="R1582" s="5"/>
      <c r="S1582" s="5"/>
      <c r="T1582" s="5"/>
      <c r="U1582" s="6">
        <v>45627</v>
      </c>
      <c r="V1582" s="5"/>
      <c r="W1582" s="4" t="s">
        <v>1329</v>
      </c>
      <c r="X1582" s="5"/>
      <c r="Y1582" s="5"/>
      <c r="Z1582" s="5"/>
      <c r="AA1582" s="4" t="s">
        <v>5408</v>
      </c>
      <c r="AB1582" s="5"/>
      <c r="AC1582" s="5"/>
      <c r="AD1582" s="5"/>
      <c r="AE1582" s="5"/>
      <c r="AF1582" s="5"/>
      <c r="AG1582" s="5"/>
      <c r="AH1582" s="5"/>
      <c r="AI1582" s="5"/>
      <c r="AJ1582" s="5"/>
      <c r="AK1582" s="5"/>
      <c r="AL1582" s="5"/>
      <c r="AM1582" s="5"/>
      <c r="AN1582" s="5"/>
      <c r="AO1582" s="5"/>
      <c r="AP1582" s="5" t="s">
        <v>12477</v>
      </c>
      <c r="AQ1582" s="4" t="s">
        <v>1351</v>
      </c>
      <c r="AR1582" s="5" t="s">
        <v>12478</v>
      </c>
      <c r="AS1582" s="4" t="s">
        <v>1352</v>
      </c>
      <c r="AT1582" s="5" t="s">
        <v>1353</v>
      </c>
      <c r="AU1582" s="5" t="s">
        <v>41</v>
      </c>
      <c r="AV1582" s="4" t="s">
        <v>1354</v>
      </c>
      <c r="AW1582" s="5" t="s">
        <v>17</v>
      </c>
      <c r="AX1582" s="4" t="s">
        <v>1889</v>
      </c>
      <c r="AY1582" s="5" t="s">
        <v>1890</v>
      </c>
      <c r="AZ1582" s="5" t="s">
        <v>11</v>
      </c>
      <c r="BA1582" s="4" t="s">
        <v>1891</v>
      </c>
      <c r="BB1582" s="5" t="s">
        <v>1892</v>
      </c>
      <c r="BC1582" s="4"/>
      <c r="BD1582" s="5"/>
      <c r="BE1582" s="5"/>
      <c r="BF1582" s="5"/>
      <c r="BG1582" s="4" t="s">
        <v>8440</v>
      </c>
      <c r="BH1582" s="5" t="s">
        <v>1343</v>
      </c>
    </row>
    <row r="1583" spans="1:60" x14ac:dyDescent="0.25">
      <c r="A1583">
        <f t="shared" si="136"/>
        <v>993459</v>
      </c>
      <c r="B1583">
        <f t="shared" si="137"/>
        <v>50101694</v>
      </c>
      <c r="C1583" t="str">
        <f t="shared" si="138"/>
        <v>CC</v>
      </c>
      <c r="D1583" t="str">
        <f t="shared" si="135"/>
        <v>REGION ILE DE FRANCE NORD</v>
      </c>
      <c r="E1583" s="12" t="str">
        <f t="shared" si="139"/>
        <v>TERRAIN</v>
      </c>
      <c r="F1583" s="4" t="s">
        <v>8441</v>
      </c>
      <c r="G1583" s="4" t="s">
        <v>1894</v>
      </c>
      <c r="H1583" s="5">
        <v>2</v>
      </c>
      <c r="I1583" s="5" t="s">
        <v>6943</v>
      </c>
      <c r="J1583" s="5"/>
      <c r="K1583" s="5"/>
      <c r="L1583" s="5"/>
      <c r="M1583" s="5" t="s">
        <v>1343</v>
      </c>
      <c r="N1583" s="5"/>
      <c r="O1583" s="5"/>
      <c r="P1583" s="5"/>
      <c r="Q1583" s="5"/>
      <c r="R1583" s="5"/>
      <c r="S1583" s="5"/>
      <c r="T1583" s="5"/>
      <c r="U1583" s="6">
        <v>45627</v>
      </c>
      <c r="V1583" s="4"/>
      <c r="W1583" s="4" t="s">
        <v>1329</v>
      </c>
      <c r="X1583" s="5"/>
      <c r="Y1583" s="5"/>
      <c r="Z1583" s="5"/>
      <c r="AA1583" s="4" t="s">
        <v>1887</v>
      </c>
      <c r="AB1583" s="5"/>
      <c r="AC1583" s="5"/>
      <c r="AD1583" s="5"/>
      <c r="AE1583" s="5"/>
      <c r="AF1583" s="6"/>
      <c r="AG1583" s="5"/>
      <c r="AH1583" s="5"/>
      <c r="AI1583" s="5"/>
      <c r="AJ1583" s="6"/>
      <c r="AK1583" s="5"/>
      <c r="AL1583" s="6"/>
      <c r="AM1583" s="5"/>
      <c r="AN1583" s="5"/>
      <c r="AO1583" s="5"/>
      <c r="AP1583" s="5" t="s">
        <v>12477</v>
      </c>
      <c r="AQ1583" s="4" t="s">
        <v>1351</v>
      </c>
      <c r="AR1583" s="5" t="s">
        <v>12478</v>
      </c>
      <c r="AS1583" s="4" t="s">
        <v>1352</v>
      </c>
      <c r="AT1583" s="5" t="s">
        <v>1353</v>
      </c>
      <c r="AU1583" s="5" t="s">
        <v>41</v>
      </c>
      <c r="AV1583" s="4" t="s">
        <v>1354</v>
      </c>
      <c r="AW1583" s="5" t="s">
        <v>17</v>
      </c>
      <c r="AX1583" s="4" t="s">
        <v>1889</v>
      </c>
      <c r="AY1583" s="5" t="s">
        <v>1890</v>
      </c>
      <c r="AZ1583" s="5" t="s">
        <v>11</v>
      </c>
      <c r="BA1583" s="4" t="s">
        <v>1891</v>
      </c>
      <c r="BB1583" s="5" t="s">
        <v>1892</v>
      </c>
      <c r="BC1583" s="4" t="s">
        <v>1886</v>
      </c>
      <c r="BD1583" s="5" t="s">
        <v>1893</v>
      </c>
      <c r="BE1583" s="5" t="s">
        <v>25</v>
      </c>
      <c r="BF1583" s="5" t="s">
        <v>1333</v>
      </c>
      <c r="BG1583" s="4" t="s">
        <v>1894</v>
      </c>
      <c r="BH1583" s="5" t="s">
        <v>1343</v>
      </c>
    </row>
    <row r="1584" spans="1:60" x14ac:dyDescent="0.25">
      <c r="A1584">
        <f t="shared" si="136"/>
        <v>993458</v>
      </c>
      <c r="B1584">
        <f t="shared" si="137"/>
        <v>50101693</v>
      </c>
      <c r="C1584" t="str">
        <f t="shared" si="138"/>
        <v>CC</v>
      </c>
      <c r="D1584" t="str">
        <f t="shared" si="135"/>
        <v>REGION ILE DE FRANCE NORD</v>
      </c>
      <c r="E1584" s="12" t="str">
        <f t="shared" si="139"/>
        <v>TERRAIN</v>
      </c>
      <c r="F1584" s="4" t="s">
        <v>8442</v>
      </c>
      <c r="G1584" s="4" t="s">
        <v>8443</v>
      </c>
      <c r="H1584" s="5">
        <v>2</v>
      </c>
      <c r="I1584" s="5" t="s">
        <v>6943</v>
      </c>
      <c r="J1584" s="5"/>
      <c r="K1584" s="5"/>
      <c r="L1584" s="5"/>
      <c r="M1584" s="5" t="s">
        <v>1343</v>
      </c>
      <c r="N1584" s="5"/>
      <c r="O1584" s="6"/>
      <c r="P1584" s="5"/>
      <c r="Q1584" s="5"/>
      <c r="R1584" s="5"/>
      <c r="S1584" s="5"/>
      <c r="T1584" s="5"/>
      <c r="U1584" s="6">
        <v>45627</v>
      </c>
      <c r="V1584" s="4"/>
      <c r="W1584" s="4" t="s">
        <v>1329</v>
      </c>
      <c r="X1584" s="5"/>
      <c r="Y1584" s="5"/>
      <c r="Z1584" s="5"/>
      <c r="AA1584" s="5" t="s">
        <v>3616</v>
      </c>
      <c r="AB1584" s="5"/>
      <c r="AC1584" s="5"/>
      <c r="AD1584" s="5"/>
      <c r="AE1584" s="5"/>
      <c r="AF1584" s="6"/>
      <c r="AG1584" s="5"/>
      <c r="AH1584" s="5"/>
      <c r="AI1584" s="5"/>
      <c r="AJ1584" s="6"/>
      <c r="AK1584" s="5"/>
      <c r="AL1584" s="6"/>
      <c r="AM1584" s="5"/>
      <c r="AN1584" s="5"/>
      <c r="AO1584" s="5"/>
      <c r="AP1584" s="5" t="s">
        <v>12477</v>
      </c>
      <c r="AQ1584" s="4" t="s">
        <v>1351</v>
      </c>
      <c r="AR1584" s="5" t="s">
        <v>12478</v>
      </c>
      <c r="AS1584" s="4" t="s">
        <v>1352</v>
      </c>
      <c r="AT1584" s="5" t="s">
        <v>1353</v>
      </c>
      <c r="AU1584" s="5" t="s">
        <v>41</v>
      </c>
      <c r="AV1584" s="4" t="s">
        <v>1354</v>
      </c>
      <c r="AW1584" s="5" t="s">
        <v>17</v>
      </c>
      <c r="AX1584" s="4" t="s">
        <v>2439</v>
      </c>
      <c r="AY1584" s="5" t="s">
        <v>2440</v>
      </c>
      <c r="AZ1584" s="5" t="s">
        <v>11</v>
      </c>
      <c r="BA1584" s="4" t="s">
        <v>2441</v>
      </c>
      <c r="BB1584" s="5" t="s">
        <v>2442</v>
      </c>
      <c r="BC1584" s="5"/>
      <c r="BD1584" s="5"/>
      <c r="BE1584" s="5"/>
      <c r="BF1584" s="5"/>
      <c r="BG1584" s="5" t="s">
        <v>8443</v>
      </c>
      <c r="BH1584" s="5" t="s">
        <v>1343</v>
      </c>
    </row>
    <row r="1585" spans="1:60" x14ac:dyDescent="0.25">
      <c r="A1585">
        <f t="shared" si="136"/>
        <v>993457</v>
      </c>
      <c r="B1585">
        <f t="shared" si="137"/>
        <v>50101692</v>
      </c>
      <c r="C1585" t="str">
        <f t="shared" si="138"/>
        <v>CC</v>
      </c>
      <c r="D1585" t="str">
        <f t="shared" si="135"/>
        <v>REGION ILE DE FRANCE NORD</v>
      </c>
      <c r="E1585" s="12" t="str">
        <f t="shared" si="139"/>
        <v>TERRAIN</v>
      </c>
      <c r="F1585" s="4" t="s">
        <v>8444</v>
      </c>
      <c r="G1585" s="4" t="s">
        <v>7906</v>
      </c>
      <c r="H1585" s="5">
        <v>2</v>
      </c>
      <c r="I1585" s="5" t="s">
        <v>6943</v>
      </c>
      <c r="J1585" s="5"/>
      <c r="K1585" s="5"/>
      <c r="L1585" s="5"/>
      <c r="M1585" s="5" t="s">
        <v>1343</v>
      </c>
      <c r="N1585" s="5"/>
      <c r="O1585" s="5"/>
      <c r="P1585" s="5"/>
      <c r="Q1585" s="5"/>
      <c r="R1585" s="5"/>
      <c r="S1585" s="5"/>
      <c r="T1585" s="5"/>
      <c r="U1585" s="6">
        <v>45627</v>
      </c>
      <c r="V1585" s="4"/>
      <c r="W1585" s="4" t="s">
        <v>1329</v>
      </c>
      <c r="X1585" s="5"/>
      <c r="Y1585" s="5"/>
      <c r="Z1585" s="5"/>
      <c r="AA1585" s="4" t="s">
        <v>6590</v>
      </c>
      <c r="AB1585" s="5"/>
      <c r="AC1585" s="5"/>
      <c r="AD1585" s="5"/>
      <c r="AE1585" s="5"/>
      <c r="AF1585" s="6"/>
      <c r="AG1585" s="5"/>
      <c r="AH1585" s="5"/>
      <c r="AI1585" s="5"/>
      <c r="AJ1585" s="6"/>
      <c r="AK1585" s="5"/>
      <c r="AL1585" s="6"/>
      <c r="AM1585" s="5"/>
      <c r="AN1585" s="5"/>
      <c r="AO1585" s="5"/>
      <c r="AP1585" s="5" t="s">
        <v>12477</v>
      </c>
      <c r="AQ1585" s="4" t="s">
        <v>1351</v>
      </c>
      <c r="AR1585" s="5" t="s">
        <v>12478</v>
      </c>
      <c r="AS1585" s="4" t="s">
        <v>1352</v>
      </c>
      <c r="AT1585" s="5" t="s">
        <v>1353</v>
      </c>
      <c r="AU1585" s="5" t="s">
        <v>41</v>
      </c>
      <c r="AV1585" s="4" t="s">
        <v>1354</v>
      </c>
      <c r="AW1585" s="5" t="s">
        <v>17</v>
      </c>
      <c r="AX1585" s="4" t="s">
        <v>2439</v>
      </c>
      <c r="AY1585" s="5" t="s">
        <v>2440</v>
      </c>
      <c r="AZ1585" s="5" t="s">
        <v>11</v>
      </c>
      <c r="BA1585" s="4" t="s">
        <v>2441</v>
      </c>
      <c r="BB1585" s="5" t="s">
        <v>2442</v>
      </c>
      <c r="BC1585" s="4" t="s">
        <v>7903</v>
      </c>
      <c r="BD1585" s="5" t="s">
        <v>7905</v>
      </c>
      <c r="BE1585" s="5" t="s">
        <v>46</v>
      </c>
      <c r="BF1585" s="5" t="s">
        <v>1333</v>
      </c>
      <c r="BG1585" s="4" t="s">
        <v>7906</v>
      </c>
      <c r="BH1585" s="5" t="s">
        <v>1343</v>
      </c>
    </row>
    <row r="1586" spans="1:60" x14ac:dyDescent="0.25">
      <c r="A1586">
        <f t="shared" si="136"/>
        <v>993456</v>
      </c>
      <c r="B1586">
        <f t="shared" si="137"/>
        <v>50101691</v>
      </c>
      <c r="C1586" t="str">
        <f t="shared" si="138"/>
        <v>CC</v>
      </c>
      <c r="D1586" t="str">
        <f t="shared" si="135"/>
        <v>REGION ILE DE FRANCE NORD</v>
      </c>
      <c r="E1586" s="12" t="str">
        <f t="shared" si="139"/>
        <v>TERRAIN</v>
      </c>
      <c r="F1586" s="4" t="s">
        <v>8445</v>
      </c>
      <c r="G1586" s="4" t="s">
        <v>8446</v>
      </c>
      <c r="H1586" s="5">
        <v>2</v>
      </c>
      <c r="I1586" s="5" t="s">
        <v>6943</v>
      </c>
      <c r="J1586" s="5"/>
      <c r="K1586" s="5"/>
      <c r="L1586" s="5"/>
      <c r="M1586" s="5" t="s">
        <v>1343</v>
      </c>
      <c r="N1586" s="5"/>
      <c r="O1586" s="5"/>
      <c r="P1586" s="5"/>
      <c r="Q1586" s="5"/>
      <c r="R1586" s="5"/>
      <c r="S1586" s="5"/>
      <c r="T1586" s="5"/>
      <c r="U1586" s="6">
        <v>45627</v>
      </c>
      <c r="V1586" s="4"/>
      <c r="W1586" s="4" t="s">
        <v>1329</v>
      </c>
      <c r="X1586" s="5"/>
      <c r="Y1586" s="5"/>
      <c r="Z1586" s="5"/>
      <c r="AA1586" s="4" t="s">
        <v>7870</v>
      </c>
      <c r="AB1586" s="5"/>
      <c r="AC1586" s="5"/>
      <c r="AD1586" s="5"/>
      <c r="AE1586" s="5"/>
      <c r="AF1586" s="6"/>
      <c r="AG1586" s="5"/>
      <c r="AH1586" s="5"/>
      <c r="AI1586" s="5"/>
      <c r="AJ1586" s="6"/>
      <c r="AK1586" s="5"/>
      <c r="AL1586" s="6"/>
      <c r="AM1586" s="5"/>
      <c r="AN1586" s="5"/>
      <c r="AO1586" s="5"/>
      <c r="AP1586" s="5" t="s">
        <v>12477</v>
      </c>
      <c r="AQ1586" s="4" t="s">
        <v>1351</v>
      </c>
      <c r="AR1586" s="5" t="s">
        <v>12478</v>
      </c>
      <c r="AS1586" s="4" t="s">
        <v>1898</v>
      </c>
      <c r="AT1586" s="5" t="s">
        <v>1899</v>
      </c>
      <c r="AU1586" s="5" t="s">
        <v>41</v>
      </c>
      <c r="AV1586" s="4" t="s">
        <v>1900</v>
      </c>
      <c r="AW1586" s="5" t="s">
        <v>30</v>
      </c>
      <c r="AX1586" s="4" t="s">
        <v>2430</v>
      </c>
      <c r="AY1586" s="5" t="s">
        <v>2431</v>
      </c>
      <c r="AZ1586" s="5" t="s">
        <v>11</v>
      </c>
      <c r="BA1586" s="4" t="s">
        <v>2432</v>
      </c>
      <c r="BB1586" s="5" t="s">
        <v>2433</v>
      </c>
      <c r="BC1586" s="4" t="s">
        <v>8447</v>
      </c>
      <c r="BD1586" s="5" t="s">
        <v>8448</v>
      </c>
      <c r="BE1586" s="5" t="s">
        <v>25</v>
      </c>
      <c r="BF1586" s="5" t="s">
        <v>1333</v>
      </c>
      <c r="BG1586" s="4" t="s">
        <v>8446</v>
      </c>
      <c r="BH1586" s="5" t="s">
        <v>1343</v>
      </c>
    </row>
    <row r="1587" spans="1:60" x14ac:dyDescent="0.25">
      <c r="A1587">
        <f t="shared" si="136"/>
        <v>993455</v>
      </c>
      <c r="B1587">
        <f t="shared" si="137"/>
        <v>50101690</v>
      </c>
      <c r="C1587" t="str">
        <f t="shared" si="138"/>
        <v>CC</v>
      </c>
      <c r="D1587" t="str">
        <f t="shared" si="135"/>
        <v>REGION ILE DE FRANCE NORD</v>
      </c>
      <c r="E1587" s="12" t="str">
        <f t="shared" si="139"/>
        <v>TERRAIN</v>
      </c>
      <c r="F1587" s="4" t="s">
        <v>8449</v>
      </c>
      <c r="G1587" s="4" t="s">
        <v>8450</v>
      </c>
      <c r="H1587" s="5">
        <v>2</v>
      </c>
      <c r="I1587" s="5" t="s">
        <v>6943</v>
      </c>
      <c r="J1587" s="5"/>
      <c r="K1587" s="5"/>
      <c r="L1587" s="5"/>
      <c r="M1587" s="5" t="s">
        <v>1343</v>
      </c>
      <c r="N1587" s="5"/>
      <c r="O1587" s="5"/>
      <c r="P1587" s="5"/>
      <c r="Q1587" s="5"/>
      <c r="R1587" s="5"/>
      <c r="S1587" s="5"/>
      <c r="T1587" s="5"/>
      <c r="U1587" s="6">
        <v>45627</v>
      </c>
      <c r="V1587" s="4"/>
      <c r="W1587" s="4" t="s">
        <v>1329</v>
      </c>
      <c r="X1587" s="5"/>
      <c r="Y1587" s="5"/>
      <c r="Z1587" s="5"/>
      <c r="AA1587" s="4" t="s">
        <v>7604</v>
      </c>
      <c r="AB1587" s="5"/>
      <c r="AC1587" s="5"/>
      <c r="AD1587" s="5"/>
      <c r="AE1587" s="5"/>
      <c r="AF1587" s="6"/>
      <c r="AG1587" s="5"/>
      <c r="AH1587" s="5"/>
      <c r="AI1587" s="5"/>
      <c r="AJ1587" s="6"/>
      <c r="AK1587" s="5"/>
      <c r="AL1587" s="6"/>
      <c r="AM1587" s="5"/>
      <c r="AN1587" s="5"/>
      <c r="AO1587" s="5"/>
      <c r="AP1587" s="5" t="s">
        <v>12477</v>
      </c>
      <c r="AQ1587" s="4" t="s">
        <v>1351</v>
      </c>
      <c r="AR1587" s="5" t="s">
        <v>12478</v>
      </c>
      <c r="AS1587" s="4" t="s">
        <v>1898</v>
      </c>
      <c r="AT1587" s="5" t="s">
        <v>1899</v>
      </c>
      <c r="AU1587" s="5" t="s">
        <v>41</v>
      </c>
      <c r="AV1587" s="4" t="s">
        <v>1900</v>
      </c>
      <c r="AW1587" s="5" t="s">
        <v>30</v>
      </c>
      <c r="AX1587" s="4"/>
      <c r="AY1587" s="5"/>
      <c r="AZ1587" s="5"/>
      <c r="BA1587" s="4" t="s">
        <v>1901</v>
      </c>
      <c r="BB1587" s="5" t="s">
        <v>1902</v>
      </c>
      <c r="BC1587" s="4"/>
      <c r="BD1587" s="5"/>
      <c r="BE1587" s="5"/>
      <c r="BF1587" s="5"/>
      <c r="BG1587" s="4" t="s">
        <v>8450</v>
      </c>
      <c r="BH1587" s="5" t="s">
        <v>1343</v>
      </c>
    </row>
    <row r="1588" spans="1:60" x14ac:dyDescent="0.25">
      <c r="A1588">
        <f t="shared" si="136"/>
        <v>993454</v>
      </c>
      <c r="B1588">
        <f t="shared" si="137"/>
        <v>50101689</v>
      </c>
      <c r="C1588" t="str">
        <f t="shared" si="138"/>
        <v>CC</v>
      </c>
      <c r="D1588" t="str">
        <f t="shared" si="135"/>
        <v>REGION ILE DE FRANCE NORD</v>
      </c>
      <c r="E1588" s="12" t="str">
        <f t="shared" si="139"/>
        <v>TERRAIN</v>
      </c>
      <c r="F1588" s="4" t="s">
        <v>8451</v>
      </c>
      <c r="G1588" s="4" t="s">
        <v>8452</v>
      </c>
      <c r="H1588" s="5">
        <v>2</v>
      </c>
      <c r="I1588" s="5" t="s">
        <v>6943</v>
      </c>
      <c r="J1588" s="5"/>
      <c r="K1588" s="5"/>
      <c r="L1588" s="5"/>
      <c r="M1588" s="5" t="s">
        <v>1343</v>
      </c>
      <c r="N1588" s="5"/>
      <c r="O1588" s="5"/>
      <c r="P1588" s="5"/>
      <c r="Q1588" s="5"/>
      <c r="R1588" s="5"/>
      <c r="S1588" s="5"/>
      <c r="T1588" s="5"/>
      <c r="U1588" s="6">
        <v>45627</v>
      </c>
      <c r="V1588" s="4"/>
      <c r="W1588" s="4" t="s">
        <v>1329</v>
      </c>
      <c r="X1588" s="5"/>
      <c r="Y1588" s="5"/>
      <c r="Z1588" s="5"/>
      <c r="AA1588" s="4" t="s">
        <v>6814</v>
      </c>
      <c r="AB1588" s="5"/>
      <c r="AC1588" s="5"/>
      <c r="AD1588" s="5"/>
      <c r="AE1588" s="5"/>
      <c r="AF1588" s="6"/>
      <c r="AG1588" s="5"/>
      <c r="AH1588" s="5"/>
      <c r="AI1588" s="5"/>
      <c r="AJ1588" s="6"/>
      <c r="AK1588" s="5"/>
      <c r="AL1588" s="6"/>
      <c r="AM1588" s="5"/>
      <c r="AN1588" s="5"/>
      <c r="AO1588" s="5"/>
      <c r="AP1588" s="5" t="s">
        <v>12477</v>
      </c>
      <c r="AQ1588" s="4" t="s">
        <v>1351</v>
      </c>
      <c r="AR1588" s="5" t="s">
        <v>12478</v>
      </c>
      <c r="AS1588" s="4" t="s">
        <v>1898</v>
      </c>
      <c r="AT1588" s="5" t="s">
        <v>1899</v>
      </c>
      <c r="AU1588" s="5" t="s">
        <v>41</v>
      </c>
      <c r="AV1588" s="4" t="s">
        <v>1900</v>
      </c>
      <c r="AW1588" s="5" t="s">
        <v>30</v>
      </c>
      <c r="AX1588" s="4" t="s">
        <v>2430</v>
      </c>
      <c r="AY1588" s="5" t="s">
        <v>2431</v>
      </c>
      <c r="AZ1588" s="5" t="s">
        <v>11</v>
      </c>
      <c r="BA1588" s="4" t="s">
        <v>2432</v>
      </c>
      <c r="BB1588" s="5" t="s">
        <v>2433</v>
      </c>
      <c r="BC1588" s="4" t="s">
        <v>8453</v>
      </c>
      <c r="BD1588" s="5" t="s">
        <v>8454</v>
      </c>
      <c r="BE1588" s="5" t="s">
        <v>260</v>
      </c>
      <c r="BF1588" s="5" t="s">
        <v>1333</v>
      </c>
      <c r="BG1588" s="4" t="s">
        <v>8452</v>
      </c>
      <c r="BH1588" s="5" t="s">
        <v>1343</v>
      </c>
    </row>
    <row r="1589" spans="1:60" x14ac:dyDescent="0.25">
      <c r="A1589">
        <f t="shared" si="136"/>
        <v>993453</v>
      </c>
      <c r="B1589">
        <f t="shared" si="137"/>
        <v>50101688</v>
      </c>
      <c r="C1589" t="str">
        <f t="shared" si="138"/>
        <v>CC</v>
      </c>
      <c r="D1589" t="str">
        <f t="shared" si="135"/>
        <v>REGION ILE DE FRANCE NORD</v>
      </c>
      <c r="E1589" s="12" t="str">
        <f t="shared" si="139"/>
        <v>TERRAIN</v>
      </c>
      <c r="F1589" s="4" t="s">
        <v>8455</v>
      </c>
      <c r="G1589" s="4" t="s">
        <v>8456</v>
      </c>
      <c r="H1589" s="5">
        <v>2</v>
      </c>
      <c r="I1589" s="5" t="s">
        <v>6943</v>
      </c>
      <c r="J1589" s="5"/>
      <c r="K1589" s="5"/>
      <c r="L1589" s="5"/>
      <c r="M1589" s="5" t="s">
        <v>1343</v>
      </c>
      <c r="N1589" s="5"/>
      <c r="O1589" s="5"/>
      <c r="P1589" s="5"/>
      <c r="Q1589" s="5"/>
      <c r="R1589" s="5"/>
      <c r="S1589" s="5"/>
      <c r="T1589" s="5"/>
      <c r="U1589" s="6">
        <v>45627</v>
      </c>
      <c r="V1589" s="4"/>
      <c r="W1589" s="4" t="s">
        <v>1329</v>
      </c>
      <c r="X1589" s="5"/>
      <c r="Y1589" s="5"/>
      <c r="Z1589" s="5"/>
      <c r="AA1589" s="4" t="s">
        <v>2331</v>
      </c>
      <c r="AB1589" s="5"/>
      <c r="AC1589" s="5"/>
      <c r="AD1589" s="5"/>
      <c r="AE1589" s="5"/>
      <c r="AF1589" s="6"/>
      <c r="AG1589" s="5"/>
      <c r="AH1589" s="5"/>
      <c r="AI1589" s="5"/>
      <c r="AJ1589" s="6"/>
      <c r="AK1589" s="5"/>
      <c r="AL1589" s="6"/>
      <c r="AM1589" s="5"/>
      <c r="AN1589" s="5"/>
      <c r="AO1589" s="5"/>
      <c r="AP1589" s="5" t="s">
        <v>12477</v>
      </c>
      <c r="AQ1589" s="4" t="s">
        <v>1351</v>
      </c>
      <c r="AR1589" s="5" t="s">
        <v>12478</v>
      </c>
      <c r="AS1589" s="4" t="s">
        <v>1352</v>
      </c>
      <c r="AT1589" s="5" t="s">
        <v>1353</v>
      </c>
      <c r="AU1589" s="5" t="s">
        <v>41</v>
      </c>
      <c r="AV1589" s="4" t="s">
        <v>1354</v>
      </c>
      <c r="AW1589" s="5" t="s">
        <v>17</v>
      </c>
      <c r="AX1589" s="4" t="s">
        <v>1889</v>
      </c>
      <c r="AY1589" s="5" t="s">
        <v>1890</v>
      </c>
      <c r="AZ1589" s="5" t="s">
        <v>11</v>
      </c>
      <c r="BA1589" s="4" t="s">
        <v>1891</v>
      </c>
      <c r="BB1589" s="5" t="s">
        <v>1892</v>
      </c>
      <c r="BC1589" s="4"/>
      <c r="BD1589" s="5"/>
      <c r="BE1589" s="5"/>
      <c r="BF1589" s="5"/>
      <c r="BG1589" s="4" t="s">
        <v>8456</v>
      </c>
      <c r="BH1589" s="5" t="s">
        <v>1343</v>
      </c>
    </row>
    <row r="1590" spans="1:60" x14ac:dyDescent="0.25">
      <c r="A1590">
        <f t="shared" si="136"/>
        <v>993452</v>
      </c>
      <c r="B1590">
        <f t="shared" si="137"/>
        <v>50101687</v>
      </c>
      <c r="C1590" t="str">
        <f t="shared" si="138"/>
        <v>CC</v>
      </c>
      <c r="D1590" t="str">
        <f t="shared" si="135"/>
        <v>REGION ILE DE FRANCE NORD</v>
      </c>
      <c r="E1590" s="12" t="str">
        <f t="shared" si="139"/>
        <v>TERRAIN</v>
      </c>
      <c r="F1590" s="4" t="s">
        <v>8457</v>
      </c>
      <c r="G1590" s="4" t="s">
        <v>8458</v>
      </c>
      <c r="H1590" s="5">
        <v>2</v>
      </c>
      <c r="I1590" s="5" t="s">
        <v>6943</v>
      </c>
      <c r="J1590" s="5"/>
      <c r="K1590" s="5"/>
      <c r="L1590" s="5"/>
      <c r="M1590" s="5" t="s">
        <v>1343</v>
      </c>
      <c r="N1590" s="5"/>
      <c r="O1590" s="5"/>
      <c r="P1590" s="5"/>
      <c r="Q1590" s="5"/>
      <c r="R1590" s="5"/>
      <c r="S1590" s="5"/>
      <c r="T1590" s="5"/>
      <c r="U1590" s="6">
        <v>45627</v>
      </c>
      <c r="V1590" s="5"/>
      <c r="W1590" s="4" t="s">
        <v>1329</v>
      </c>
      <c r="X1590" s="5"/>
      <c r="Y1590" s="5"/>
      <c r="Z1590" s="5"/>
      <c r="AA1590" s="5" t="s">
        <v>8459</v>
      </c>
      <c r="AB1590" s="5"/>
      <c r="AC1590" s="5"/>
      <c r="AD1590" s="5"/>
      <c r="AE1590" s="5"/>
      <c r="AF1590" s="5"/>
      <c r="AG1590" s="5"/>
      <c r="AH1590" s="5"/>
      <c r="AI1590" s="5"/>
      <c r="AJ1590" s="5"/>
      <c r="AK1590" s="5"/>
      <c r="AL1590" s="5"/>
      <c r="AM1590" s="5"/>
      <c r="AN1590" s="5"/>
      <c r="AO1590" s="5"/>
      <c r="AP1590" s="5" t="s">
        <v>12477</v>
      </c>
      <c r="AQ1590" s="4" t="s">
        <v>1351</v>
      </c>
      <c r="AR1590" s="5" t="s">
        <v>12478</v>
      </c>
      <c r="AS1590" s="4" t="s">
        <v>1352</v>
      </c>
      <c r="AT1590" s="5" t="s">
        <v>1353</v>
      </c>
      <c r="AU1590" s="5" t="s">
        <v>41</v>
      </c>
      <c r="AV1590" s="4" t="s">
        <v>1354</v>
      </c>
      <c r="AW1590" s="5" t="s">
        <v>17</v>
      </c>
      <c r="AX1590" s="4" t="s">
        <v>2439</v>
      </c>
      <c r="AY1590" s="5" t="s">
        <v>2440</v>
      </c>
      <c r="AZ1590" s="5" t="s">
        <v>11</v>
      </c>
      <c r="BA1590" s="4" t="s">
        <v>2441</v>
      </c>
      <c r="BB1590" s="5" t="s">
        <v>2442</v>
      </c>
      <c r="BC1590" s="5"/>
      <c r="BD1590" s="5"/>
      <c r="BE1590" s="5"/>
      <c r="BF1590" s="5"/>
      <c r="BG1590" s="5" t="s">
        <v>8458</v>
      </c>
      <c r="BH1590" s="5" t="s">
        <v>1343</v>
      </c>
    </row>
    <row r="1591" spans="1:60" x14ac:dyDescent="0.25">
      <c r="A1591">
        <f t="shared" si="136"/>
        <v>993451</v>
      </c>
      <c r="B1591">
        <f t="shared" si="137"/>
        <v>50101686</v>
      </c>
      <c r="C1591" t="str">
        <f t="shared" si="138"/>
        <v>CC</v>
      </c>
      <c r="D1591" t="str">
        <f t="shared" si="135"/>
        <v>REGION ILE DE FRANCE NORD</v>
      </c>
      <c r="E1591" s="12" t="str">
        <f t="shared" si="139"/>
        <v>TERRAIN</v>
      </c>
      <c r="F1591" s="4" t="s">
        <v>8460</v>
      </c>
      <c r="G1591" s="4" t="s">
        <v>8461</v>
      </c>
      <c r="H1591" s="5">
        <v>2</v>
      </c>
      <c r="I1591" s="5" t="s">
        <v>6943</v>
      </c>
      <c r="J1591" s="5"/>
      <c r="K1591" s="5"/>
      <c r="L1591" s="5"/>
      <c r="M1591" s="5" t="s">
        <v>1343</v>
      </c>
      <c r="N1591" s="5"/>
      <c r="O1591" s="5"/>
      <c r="P1591" s="5"/>
      <c r="Q1591" s="5"/>
      <c r="R1591" s="5"/>
      <c r="S1591" s="5"/>
      <c r="T1591" s="5"/>
      <c r="U1591" s="6">
        <v>45627</v>
      </c>
      <c r="V1591" s="5"/>
      <c r="W1591" s="4" t="s">
        <v>1329</v>
      </c>
      <c r="X1591" s="5"/>
      <c r="Y1591" s="5"/>
      <c r="Z1591" s="5"/>
      <c r="AA1591" s="4" t="s">
        <v>3874</v>
      </c>
      <c r="AB1591" s="5"/>
      <c r="AC1591" s="5"/>
      <c r="AD1591" s="5"/>
      <c r="AE1591" s="5"/>
      <c r="AF1591" s="5"/>
      <c r="AG1591" s="5"/>
      <c r="AH1591" s="5"/>
      <c r="AI1591" s="5"/>
      <c r="AJ1591" s="5"/>
      <c r="AK1591" s="5"/>
      <c r="AL1591" s="5"/>
      <c r="AM1591" s="5"/>
      <c r="AN1591" s="5"/>
      <c r="AO1591" s="5"/>
      <c r="AP1591" s="5" t="s">
        <v>12477</v>
      </c>
      <c r="AQ1591" s="4" t="s">
        <v>1351</v>
      </c>
      <c r="AR1591" s="5" t="s">
        <v>12478</v>
      </c>
      <c r="AS1591" s="4" t="s">
        <v>1352</v>
      </c>
      <c r="AT1591" s="5" t="s">
        <v>1353</v>
      </c>
      <c r="AU1591" s="5" t="s">
        <v>41</v>
      </c>
      <c r="AV1591" s="4" t="s">
        <v>1354</v>
      </c>
      <c r="AW1591" s="5" t="s">
        <v>17</v>
      </c>
      <c r="AX1591" s="4" t="s">
        <v>2439</v>
      </c>
      <c r="AY1591" s="5" t="s">
        <v>2440</v>
      </c>
      <c r="AZ1591" s="5" t="s">
        <v>11</v>
      </c>
      <c r="BA1591" s="4" t="s">
        <v>2441</v>
      </c>
      <c r="BB1591" s="5" t="s">
        <v>2442</v>
      </c>
      <c r="BC1591" s="5"/>
      <c r="BD1591" s="5"/>
      <c r="BE1591" s="5"/>
      <c r="BF1591" s="5"/>
      <c r="BG1591" s="4" t="s">
        <v>8461</v>
      </c>
      <c r="BH1591" s="5" t="s">
        <v>1343</v>
      </c>
    </row>
    <row r="1592" spans="1:60" x14ac:dyDescent="0.25">
      <c r="A1592">
        <f t="shared" si="136"/>
        <v>993450</v>
      </c>
      <c r="B1592">
        <f t="shared" si="137"/>
        <v>50101685</v>
      </c>
      <c r="C1592" t="str">
        <f t="shared" si="138"/>
        <v>CC</v>
      </c>
      <c r="D1592" t="str">
        <f t="shared" si="135"/>
        <v>REGION ILE DE FRANCE NORD</v>
      </c>
      <c r="E1592" s="12" t="str">
        <f t="shared" si="139"/>
        <v>TERRAIN</v>
      </c>
      <c r="F1592" s="4" t="s">
        <v>8462</v>
      </c>
      <c r="G1592" s="4" t="s">
        <v>8463</v>
      </c>
      <c r="H1592" s="5">
        <v>2</v>
      </c>
      <c r="I1592" s="5" t="s">
        <v>6943</v>
      </c>
      <c r="J1592" s="5"/>
      <c r="K1592" s="5"/>
      <c r="L1592" s="5"/>
      <c r="M1592" s="5" t="s">
        <v>1343</v>
      </c>
      <c r="N1592" s="5"/>
      <c r="O1592" s="5"/>
      <c r="P1592" s="5"/>
      <c r="Q1592" s="5"/>
      <c r="R1592" s="5"/>
      <c r="S1592" s="5"/>
      <c r="T1592" s="5"/>
      <c r="U1592" s="6">
        <v>45627</v>
      </c>
      <c r="V1592" s="5"/>
      <c r="W1592" s="4" t="s">
        <v>1329</v>
      </c>
      <c r="X1592" s="5"/>
      <c r="Y1592" s="5"/>
      <c r="Z1592" s="5"/>
      <c r="AA1592" s="4" t="s">
        <v>5198</v>
      </c>
      <c r="AB1592" s="5"/>
      <c r="AC1592" s="5"/>
      <c r="AD1592" s="5"/>
      <c r="AE1592" s="5"/>
      <c r="AF1592" s="5"/>
      <c r="AG1592" s="5"/>
      <c r="AH1592" s="5"/>
      <c r="AI1592" s="5"/>
      <c r="AJ1592" s="5"/>
      <c r="AK1592" s="5"/>
      <c r="AL1592" s="5"/>
      <c r="AM1592" s="5"/>
      <c r="AN1592" s="5"/>
      <c r="AO1592" s="5"/>
      <c r="AP1592" s="5" t="s">
        <v>12477</v>
      </c>
      <c r="AQ1592" s="4" t="s">
        <v>1351</v>
      </c>
      <c r="AR1592" s="5" t="s">
        <v>12478</v>
      </c>
      <c r="AS1592" s="4" t="s">
        <v>1898</v>
      </c>
      <c r="AT1592" s="5" t="s">
        <v>1899</v>
      </c>
      <c r="AU1592" s="5" t="s">
        <v>41</v>
      </c>
      <c r="AV1592" s="4" t="s">
        <v>1900</v>
      </c>
      <c r="AW1592" s="5" t="s">
        <v>30</v>
      </c>
      <c r="AX1592" s="4" t="s">
        <v>2430</v>
      </c>
      <c r="AY1592" s="5" t="s">
        <v>2431</v>
      </c>
      <c r="AZ1592" s="5" t="s">
        <v>11</v>
      </c>
      <c r="BA1592" s="4" t="s">
        <v>2432</v>
      </c>
      <c r="BB1592" s="5" t="s">
        <v>2433</v>
      </c>
      <c r="BC1592" s="4"/>
      <c r="BD1592" s="5"/>
      <c r="BE1592" s="5"/>
      <c r="BF1592" s="5"/>
      <c r="BG1592" s="4" t="s">
        <v>8463</v>
      </c>
      <c r="BH1592" s="5" t="s">
        <v>1343</v>
      </c>
    </row>
    <row r="1593" spans="1:60" x14ac:dyDescent="0.25">
      <c r="A1593">
        <f t="shared" si="136"/>
        <v>993449</v>
      </c>
      <c r="B1593">
        <f t="shared" si="137"/>
        <v>50101684</v>
      </c>
      <c r="C1593" t="str">
        <f t="shared" si="138"/>
        <v>CC</v>
      </c>
      <c r="D1593" t="str">
        <f t="shared" si="135"/>
        <v>REGION CENTRE EST</v>
      </c>
      <c r="E1593" s="12" t="str">
        <f t="shared" si="139"/>
        <v>TERRAIN</v>
      </c>
      <c r="F1593" s="4" t="s">
        <v>8464</v>
      </c>
      <c r="G1593" s="4" t="s">
        <v>2351</v>
      </c>
      <c r="H1593" s="5">
        <v>2</v>
      </c>
      <c r="I1593" s="5" t="s">
        <v>6943</v>
      </c>
      <c r="J1593" s="5"/>
      <c r="K1593" s="5"/>
      <c r="L1593" s="5"/>
      <c r="M1593" s="5" t="s">
        <v>1343</v>
      </c>
      <c r="N1593" s="5"/>
      <c r="O1593" s="5"/>
      <c r="P1593" s="5"/>
      <c r="Q1593" s="5"/>
      <c r="R1593" s="5"/>
      <c r="S1593" s="5"/>
      <c r="T1593" s="5"/>
      <c r="U1593" s="6">
        <v>45627</v>
      </c>
      <c r="V1593" s="5"/>
      <c r="W1593" s="4" t="s">
        <v>1329</v>
      </c>
      <c r="X1593" s="5"/>
      <c r="Y1593" s="5"/>
      <c r="Z1593" s="5"/>
      <c r="AA1593" s="4" t="s">
        <v>2344</v>
      </c>
      <c r="AB1593" s="5"/>
      <c r="AC1593" s="5"/>
      <c r="AD1593" s="5"/>
      <c r="AE1593" s="5"/>
      <c r="AF1593" s="5"/>
      <c r="AG1593" s="5"/>
      <c r="AH1593" s="5"/>
      <c r="AI1593" s="5"/>
      <c r="AJ1593" s="5"/>
      <c r="AK1593" s="5"/>
      <c r="AL1593" s="5"/>
      <c r="AM1593" s="5"/>
      <c r="AN1593" s="5"/>
      <c r="AO1593" s="5"/>
      <c r="AP1593" s="5" t="s">
        <v>1536</v>
      </c>
      <c r="AQ1593" s="4" t="s">
        <v>12479</v>
      </c>
      <c r="AR1593" s="5" t="s">
        <v>12480</v>
      </c>
      <c r="AS1593" s="4" t="s">
        <v>1993</v>
      </c>
      <c r="AT1593" s="5" t="s">
        <v>1994</v>
      </c>
      <c r="AU1593" s="5" t="s">
        <v>41</v>
      </c>
      <c r="AV1593" s="4" t="s">
        <v>1995</v>
      </c>
      <c r="AW1593" s="5" t="s">
        <v>53</v>
      </c>
      <c r="AX1593" s="4" t="s">
        <v>2346</v>
      </c>
      <c r="AY1593" s="5" t="s">
        <v>2347</v>
      </c>
      <c r="AZ1593" s="5" t="s">
        <v>11</v>
      </c>
      <c r="BA1593" s="4" t="s">
        <v>2348</v>
      </c>
      <c r="BB1593" s="5" t="s">
        <v>2349</v>
      </c>
      <c r="BC1593" s="4" t="s">
        <v>2341</v>
      </c>
      <c r="BD1593" s="5" t="s">
        <v>2350</v>
      </c>
      <c r="BE1593" s="5" t="s">
        <v>71</v>
      </c>
      <c r="BF1593" s="5" t="s">
        <v>1333</v>
      </c>
      <c r="BG1593" s="4" t="s">
        <v>2351</v>
      </c>
      <c r="BH1593" s="5" t="s">
        <v>1343</v>
      </c>
    </row>
    <row r="1594" spans="1:60" x14ac:dyDescent="0.25">
      <c r="A1594">
        <f t="shared" si="136"/>
        <v>993448</v>
      </c>
      <c r="B1594">
        <f t="shared" si="137"/>
        <v>50101683</v>
      </c>
      <c r="C1594" t="str">
        <f t="shared" si="138"/>
        <v>CC</v>
      </c>
      <c r="D1594" t="str">
        <f t="shared" si="135"/>
        <v>REGION CENTRE EST</v>
      </c>
      <c r="E1594" s="12" t="str">
        <f t="shared" si="139"/>
        <v>TERRAIN</v>
      </c>
      <c r="F1594" s="4" t="s">
        <v>8465</v>
      </c>
      <c r="G1594" s="4" t="s">
        <v>6695</v>
      </c>
      <c r="H1594" s="5">
        <v>2</v>
      </c>
      <c r="I1594" s="5" t="s">
        <v>6943</v>
      </c>
      <c r="J1594" s="5"/>
      <c r="K1594" s="5"/>
      <c r="L1594" s="5"/>
      <c r="M1594" s="5" t="s">
        <v>1343</v>
      </c>
      <c r="N1594" s="5"/>
      <c r="O1594" s="5"/>
      <c r="P1594" s="5"/>
      <c r="Q1594" s="5"/>
      <c r="R1594" s="5"/>
      <c r="S1594" s="5"/>
      <c r="T1594" s="5"/>
      <c r="U1594" s="6">
        <v>45627</v>
      </c>
      <c r="V1594" s="5"/>
      <c r="W1594" s="4" t="s">
        <v>1329</v>
      </c>
      <c r="X1594" s="5"/>
      <c r="Y1594" s="5"/>
      <c r="Z1594" s="5"/>
      <c r="AA1594" s="4" t="s">
        <v>6692</v>
      </c>
      <c r="AB1594" s="5"/>
      <c r="AC1594" s="5"/>
      <c r="AD1594" s="5"/>
      <c r="AE1594" s="5"/>
      <c r="AF1594" s="5"/>
      <c r="AG1594" s="5"/>
      <c r="AH1594" s="5"/>
      <c r="AI1594" s="5"/>
      <c r="AJ1594" s="5"/>
      <c r="AK1594" s="5"/>
      <c r="AL1594" s="5"/>
      <c r="AM1594" s="5"/>
      <c r="AN1594" s="5"/>
      <c r="AO1594" s="5"/>
      <c r="AP1594" s="5" t="s">
        <v>1536</v>
      </c>
      <c r="AQ1594" s="4" t="s">
        <v>12479</v>
      </c>
      <c r="AR1594" s="5" t="s">
        <v>12480</v>
      </c>
      <c r="AS1594" s="4" t="s">
        <v>1993</v>
      </c>
      <c r="AT1594" s="5" t="s">
        <v>1994</v>
      </c>
      <c r="AU1594" s="5" t="s">
        <v>41</v>
      </c>
      <c r="AV1594" s="4" t="s">
        <v>1995</v>
      </c>
      <c r="AW1594" s="5" t="s">
        <v>53</v>
      </c>
      <c r="AX1594" s="4" t="s">
        <v>2646</v>
      </c>
      <c r="AY1594" s="5" t="s">
        <v>2647</v>
      </c>
      <c r="AZ1594" s="5" t="s">
        <v>11</v>
      </c>
      <c r="BA1594" s="4" t="s">
        <v>2648</v>
      </c>
      <c r="BB1594" s="5" t="s">
        <v>2649</v>
      </c>
      <c r="BC1594" s="4" t="s">
        <v>6690</v>
      </c>
      <c r="BD1594" s="5" t="s">
        <v>6694</v>
      </c>
      <c r="BE1594" s="5" t="s">
        <v>25</v>
      </c>
      <c r="BF1594" s="5" t="s">
        <v>1333</v>
      </c>
      <c r="BG1594" s="4" t="s">
        <v>6695</v>
      </c>
      <c r="BH1594" s="5" t="s">
        <v>1343</v>
      </c>
    </row>
    <row r="1595" spans="1:60" x14ac:dyDescent="0.25">
      <c r="A1595">
        <f t="shared" si="136"/>
        <v>993447</v>
      </c>
      <c r="B1595">
        <f t="shared" si="137"/>
        <v>50101682</v>
      </c>
      <c r="C1595" t="str">
        <f t="shared" si="138"/>
        <v>CC</v>
      </c>
      <c r="D1595" t="str">
        <f t="shared" si="135"/>
        <v>REGION CENTRE EST</v>
      </c>
      <c r="E1595" s="12" t="str">
        <f t="shared" si="139"/>
        <v>TERRAIN</v>
      </c>
      <c r="F1595" s="4" t="s">
        <v>8466</v>
      </c>
      <c r="G1595" s="4" t="s">
        <v>3437</v>
      </c>
      <c r="H1595" s="5">
        <v>2</v>
      </c>
      <c r="I1595" s="5" t="s">
        <v>6943</v>
      </c>
      <c r="J1595" s="5"/>
      <c r="K1595" s="5"/>
      <c r="L1595" s="5"/>
      <c r="M1595" s="5" t="s">
        <v>1343</v>
      </c>
      <c r="N1595" s="5"/>
      <c r="O1595" s="5"/>
      <c r="P1595" s="5"/>
      <c r="Q1595" s="5"/>
      <c r="R1595" s="5"/>
      <c r="S1595" s="5"/>
      <c r="T1595" s="5"/>
      <c r="U1595" s="6">
        <v>45627</v>
      </c>
      <c r="V1595" s="5"/>
      <c r="W1595" s="4" t="s">
        <v>1329</v>
      </c>
      <c r="X1595" s="5"/>
      <c r="Y1595" s="5"/>
      <c r="Z1595" s="5"/>
      <c r="AA1595" s="4" t="s">
        <v>2528</v>
      </c>
      <c r="AB1595" s="5"/>
      <c r="AC1595" s="5"/>
      <c r="AD1595" s="5"/>
      <c r="AE1595" s="5"/>
      <c r="AF1595" s="5"/>
      <c r="AG1595" s="5"/>
      <c r="AH1595" s="5"/>
      <c r="AI1595" s="5"/>
      <c r="AJ1595" s="5"/>
      <c r="AK1595" s="5"/>
      <c r="AL1595" s="5"/>
      <c r="AM1595" s="5"/>
      <c r="AN1595" s="5"/>
      <c r="AO1595" s="5"/>
      <c r="AP1595" s="5" t="s">
        <v>1536</v>
      </c>
      <c r="AQ1595" s="4" t="s">
        <v>12479</v>
      </c>
      <c r="AR1595" s="5" t="s">
        <v>12480</v>
      </c>
      <c r="AS1595" s="4" t="s">
        <v>1993</v>
      </c>
      <c r="AT1595" s="5" t="s">
        <v>1994</v>
      </c>
      <c r="AU1595" s="5" t="s">
        <v>41</v>
      </c>
      <c r="AV1595" s="4" t="s">
        <v>1995</v>
      </c>
      <c r="AW1595" s="5" t="s">
        <v>53</v>
      </c>
      <c r="AX1595" s="4" t="s">
        <v>1996</v>
      </c>
      <c r="AY1595" s="5" t="s">
        <v>1997</v>
      </c>
      <c r="AZ1595" s="5" t="s">
        <v>11</v>
      </c>
      <c r="BA1595" s="4" t="s">
        <v>1998</v>
      </c>
      <c r="BB1595" s="5" t="s">
        <v>1999</v>
      </c>
      <c r="BC1595" s="4" t="s">
        <v>3433</v>
      </c>
      <c r="BD1595" s="5" t="s">
        <v>3436</v>
      </c>
      <c r="BE1595" s="5" t="s">
        <v>25</v>
      </c>
      <c r="BF1595" s="5" t="s">
        <v>1333</v>
      </c>
      <c r="BG1595" s="4" t="s">
        <v>3437</v>
      </c>
      <c r="BH1595" s="5" t="s">
        <v>1343</v>
      </c>
    </row>
    <row r="1596" spans="1:60" x14ac:dyDescent="0.25">
      <c r="A1596">
        <f t="shared" si="136"/>
        <v>993446</v>
      </c>
      <c r="B1596">
        <f t="shared" si="137"/>
        <v>50101681</v>
      </c>
      <c r="C1596" t="str">
        <f t="shared" si="138"/>
        <v>CC</v>
      </c>
      <c r="D1596" t="str">
        <f t="shared" si="135"/>
        <v>REGION CENTRE EST</v>
      </c>
      <c r="E1596" s="12" t="str">
        <f t="shared" si="139"/>
        <v>TERRAIN</v>
      </c>
      <c r="F1596" s="4" t="s">
        <v>8467</v>
      </c>
      <c r="G1596" s="4" t="s">
        <v>8468</v>
      </c>
      <c r="H1596" s="5">
        <v>2</v>
      </c>
      <c r="I1596" s="5" t="s">
        <v>6943</v>
      </c>
      <c r="J1596" s="5"/>
      <c r="K1596" s="5"/>
      <c r="L1596" s="5"/>
      <c r="M1596" s="5" t="s">
        <v>1343</v>
      </c>
      <c r="N1596" s="5"/>
      <c r="O1596" s="5"/>
      <c r="P1596" s="5"/>
      <c r="Q1596" s="5"/>
      <c r="R1596" s="5"/>
      <c r="S1596" s="5"/>
      <c r="T1596" s="5"/>
      <c r="U1596" s="6">
        <v>45627</v>
      </c>
      <c r="V1596" s="5"/>
      <c r="W1596" s="4" t="s">
        <v>1329</v>
      </c>
      <c r="X1596" s="5"/>
      <c r="Y1596" s="5"/>
      <c r="Z1596" s="5"/>
      <c r="AA1596" s="4" t="s">
        <v>5650</v>
      </c>
      <c r="AB1596" s="5"/>
      <c r="AC1596" s="5"/>
      <c r="AD1596" s="5"/>
      <c r="AE1596" s="5"/>
      <c r="AF1596" s="5"/>
      <c r="AG1596" s="5"/>
      <c r="AH1596" s="5"/>
      <c r="AI1596" s="5"/>
      <c r="AJ1596" s="5"/>
      <c r="AK1596" s="5"/>
      <c r="AL1596" s="5"/>
      <c r="AM1596" s="5"/>
      <c r="AN1596" s="5"/>
      <c r="AO1596" s="5"/>
      <c r="AP1596" s="5" t="s">
        <v>1536</v>
      </c>
      <c r="AQ1596" s="4" t="s">
        <v>12479</v>
      </c>
      <c r="AR1596" s="5" t="s">
        <v>12480</v>
      </c>
      <c r="AS1596" s="4" t="s">
        <v>1993</v>
      </c>
      <c r="AT1596" s="5" t="s">
        <v>1994</v>
      </c>
      <c r="AU1596" s="5" t="s">
        <v>41</v>
      </c>
      <c r="AV1596" s="4" t="s">
        <v>1995</v>
      </c>
      <c r="AW1596" s="5" t="s">
        <v>53</v>
      </c>
      <c r="AX1596" s="4" t="s">
        <v>1996</v>
      </c>
      <c r="AY1596" s="5" t="s">
        <v>1997</v>
      </c>
      <c r="AZ1596" s="5" t="s">
        <v>11</v>
      </c>
      <c r="BA1596" s="4" t="s">
        <v>1998</v>
      </c>
      <c r="BB1596" s="5" t="s">
        <v>1999</v>
      </c>
      <c r="BC1596" s="5" t="s">
        <v>8469</v>
      </c>
      <c r="BD1596" s="5" t="s">
        <v>8470</v>
      </c>
      <c r="BE1596" s="5" t="s">
        <v>25</v>
      </c>
      <c r="BF1596" s="5" t="s">
        <v>1333</v>
      </c>
      <c r="BG1596" s="4" t="s">
        <v>8468</v>
      </c>
      <c r="BH1596" s="5" t="s">
        <v>1343</v>
      </c>
    </row>
    <row r="1597" spans="1:60" x14ac:dyDescent="0.25">
      <c r="A1597">
        <f t="shared" si="136"/>
        <v>993445</v>
      </c>
      <c r="B1597">
        <f t="shared" si="137"/>
        <v>50101680</v>
      </c>
      <c r="C1597" t="str">
        <f t="shared" si="138"/>
        <v>CC</v>
      </c>
      <c r="D1597" t="str">
        <f t="shared" si="135"/>
        <v>REGION CENTRE EST</v>
      </c>
      <c r="E1597" s="12" t="str">
        <f t="shared" si="139"/>
        <v>TERRAIN</v>
      </c>
      <c r="F1597" s="4" t="s">
        <v>8471</v>
      </c>
      <c r="G1597" s="4" t="s">
        <v>8472</v>
      </c>
      <c r="H1597" s="5">
        <v>2</v>
      </c>
      <c r="I1597" s="5" t="s">
        <v>6943</v>
      </c>
      <c r="J1597" s="5"/>
      <c r="K1597" s="5"/>
      <c r="L1597" s="5"/>
      <c r="M1597" s="5" t="s">
        <v>1343</v>
      </c>
      <c r="N1597" s="5"/>
      <c r="O1597" s="5"/>
      <c r="P1597" s="5"/>
      <c r="Q1597" s="5"/>
      <c r="R1597" s="5"/>
      <c r="S1597" s="5"/>
      <c r="T1597" s="5"/>
      <c r="U1597" s="6">
        <v>45627</v>
      </c>
      <c r="V1597" s="5"/>
      <c r="W1597" s="4" t="s">
        <v>1329</v>
      </c>
      <c r="X1597" s="5"/>
      <c r="Y1597" s="5"/>
      <c r="Z1597" s="5"/>
      <c r="AA1597" s="4" t="s">
        <v>3498</v>
      </c>
      <c r="AB1597" s="5"/>
      <c r="AC1597" s="5"/>
      <c r="AD1597" s="5"/>
      <c r="AE1597" s="5"/>
      <c r="AF1597" s="5"/>
      <c r="AG1597" s="5"/>
      <c r="AH1597" s="5"/>
      <c r="AI1597" s="5"/>
      <c r="AJ1597" s="5"/>
      <c r="AK1597" s="5"/>
      <c r="AL1597" s="5"/>
      <c r="AM1597" s="5"/>
      <c r="AN1597" s="5"/>
      <c r="AO1597" s="5"/>
      <c r="AP1597" s="5" t="s">
        <v>1536</v>
      </c>
      <c r="AQ1597" s="4" t="s">
        <v>12479</v>
      </c>
      <c r="AR1597" s="5" t="s">
        <v>12480</v>
      </c>
      <c r="AS1597" s="4" t="s">
        <v>1993</v>
      </c>
      <c r="AT1597" s="5" t="s">
        <v>1994</v>
      </c>
      <c r="AU1597" s="5" t="s">
        <v>41</v>
      </c>
      <c r="AV1597" s="4" t="s">
        <v>1995</v>
      </c>
      <c r="AW1597" s="5" t="s">
        <v>53</v>
      </c>
      <c r="AX1597" s="4" t="s">
        <v>2646</v>
      </c>
      <c r="AY1597" s="5" t="s">
        <v>2647</v>
      </c>
      <c r="AZ1597" s="5" t="s">
        <v>11</v>
      </c>
      <c r="BA1597" s="4" t="s">
        <v>2648</v>
      </c>
      <c r="BB1597" s="5" t="s">
        <v>2649</v>
      </c>
      <c r="BC1597" s="5"/>
      <c r="BD1597" s="5"/>
      <c r="BE1597" s="5"/>
      <c r="BF1597" s="5"/>
      <c r="BG1597" s="4" t="s">
        <v>8472</v>
      </c>
      <c r="BH1597" s="5" t="s">
        <v>1343</v>
      </c>
    </row>
    <row r="1598" spans="1:60" x14ac:dyDescent="0.25">
      <c r="A1598">
        <f t="shared" si="136"/>
        <v>993444</v>
      </c>
      <c r="B1598">
        <f t="shared" si="137"/>
        <v>50101679</v>
      </c>
      <c r="C1598" t="str">
        <f t="shared" si="138"/>
        <v>CC</v>
      </c>
      <c r="D1598" t="str">
        <f t="shared" si="135"/>
        <v>REGION CENTRE EST</v>
      </c>
      <c r="E1598" s="12" t="str">
        <f t="shared" si="139"/>
        <v>TERRAIN</v>
      </c>
      <c r="F1598" s="4" t="s">
        <v>8473</v>
      </c>
      <c r="G1598" s="4" t="s">
        <v>5281</v>
      </c>
      <c r="H1598" s="5">
        <v>2</v>
      </c>
      <c r="I1598" s="5" t="s">
        <v>6943</v>
      </c>
      <c r="J1598" s="5"/>
      <c r="K1598" s="5"/>
      <c r="L1598" s="5"/>
      <c r="M1598" s="5" t="s">
        <v>1343</v>
      </c>
      <c r="N1598" s="5"/>
      <c r="O1598" s="5"/>
      <c r="P1598" s="5"/>
      <c r="Q1598" s="5"/>
      <c r="R1598" s="5"/>
      <c r="S1598" s="5"/>
      <c r="T1598" s="5"/>
      <c r="U1598" s="6">
        <v>45627</v>
      </c>
      <c r="V1598" s="5"/>
      <c r="W1598" s="4" t="s">
        <v>1329</v>
      </c>
      <c r="X1598" s="5"/>
      <c r="Y1598" s="5"/>
      <c r="Z1598" s="5"/>
      <c r="AA1598" s="4" t="s">
        <v>1786</v>
      </c>
      <c r="AB1598" s="5"/>
      <c r="AC1598" s="5"/>
      <c r="AD1598" s="5"/>
      <c r="AE1598" s="5"/>
      <c r="AF1598" s="5"/>
      <c r="AG1598" s="5"/>
      <c r="AH1598" s="5"/>
      <c r="AI1598" s="5"/>
      <c r="AJ1598" s="5"/>
      <c r="AK1598" s="5"/>
      <c r="AL1598" s="5"/>
      <c r="AM1598" s="5"/>
      <c r="AN1598" s="5"/>
      <c r="AO1598" s="5"/>
      <c r="AP1598" s="5" t="s">
        <v>1536</v>
      </c>
      <c r="AQ1598" s="4" t="s">
        <v>12479</v>
      </c>
      <c r="AR1598" s="5" t="s">
        <v>12480</v>
      </c>
      <c r="AS1598" s="4" t="s">
        <v>1993</v>
      </c>
      <c r="AT1598" s="5" t="s">
        <v>1994</v>
      </c>
      <c r="AU1598" s="5" t="s">
        <v>41</v>
      </c>
      <c r="AV1598" s="4" t="s">
        <v>1995</v>
      </c>
      <c r="AW1598" s="5" t="s">
        <v>53</v>
      </c>
      <c r="AX1598" s="4" t="s">
        <v>2646</v>
      </c>
      <c r="AY1598" s="5" t="s">
        <v>2647</v>
      </c>
      <c r="AZ1598" s="5" t="s">
        <v>11</v>
      </c>
      <c r="BA1598" s="4" t="s">
        <v>2648</v>
      </c>
      <c r="BB1598" s="5" t="s">
        <v>2649</v>
      </c>
      <c r="BC1598" s="5" t="s">
        <v>5278</v>
      </c>
      <c r="BD1598" s="5" t="s">
        <v>5280</v>
      </c>
      <c r="BE1598" s="5" t="s">
        <v>25</v>
      </c>
      <c r="BF1598" s="5" t="s">
        <v>1333</v>
      </c>
      <c r="BG1598" s="4" t="s">
        <v>5281</v>
      </c>
      <c r="BH1598" s="5" t="s">
        <v>1343</v>
      </c>
    </row>
    <row r="1599" spans="1:60" x14ac:dyDescent="0.25">
      <c r="A1599">
        <f t="shared" si="136"/>
        <v>993443</v>
      </c>
      <c r="B1599">
        <f t="shared" si="137"/>
        <v>50101678</v>
      </c>
      <c r="C1599" t="str">
        <f t="shared" si="138"/>
        <v>CC</v>
      </c>
      <c r="D1599" t="str">
        <f t="shared" si="135"/>
        <v>REGION CENTRE EST</v>
      </c>
      <c r="E1599" s="12" t="str">
        <f t="shared" si="139"/>
        <v>TERRAIN</v>
      </c>
      <c r="F1599" s="4" t="s">
        <v>8474</v>
      </c>
      <c r="G1599" s="4" t="s">
        <v>4874</v>
      </c>
      <c r="H1599" s="5">
        <v>2</v>
      </c>
      <c r="I1599" s="5" t="s">
        <v>6943</v>
      </c>
      <c r="J1599" s="5"/>
      <c r="K1599" s="5"/>
      <c r="L1599" s="5"/>
      <c r="M1599" s="5" t="s">
        <v>1343</v>
      </c>
      <c r="N1599" s="5"/>
      <c r="O1599" s="5"/>
      <c r="P1599" s="5"/>
      <c r="Q1599" s="5"/>
      <c r="R1599" s="5"/>
      <c r="S1599" s="5"/>
      <c r="T1599" s="5"/>
      <c r="U1599" s="6">
        <v>45627</v>
      </c>
      <c r="V1599" s="5"/>
      <c r="W1599" s="4" t="s">
        <v>1329</v>
      </c>
      <c r="X1599" s="5"/>
      <c r="Y1599" s="5"/>
      <c r="Z1599" s="5"/>
      <c r="AA1599" s="4" t="s">
        <v>4871</v>
      </c>
      <c r="AB1599" s="5"/>
      <c r="AC1599" s="5"/>
      <c r="AD1599" s="5"/>
      <c r="AE1599" s="5"/>
      <c r="AF1599" s="5"/>
      <c r="AG1599" s="5"/>
      <c r="AH1599" s="5"/>
      <c r="AI1599" s="5"/>
      <c r="AJ1599" s="5"/>
      <c r="AK1599" s="5"/>
      <c r="AL1599" s="5"/>
      <c r="AM1599" s="5"/>
      <c r="AN1599" s="5"/>
      <c r="AO1599" s="5"/>
      <c r="AP1599" s="5" t="s">
        <v>1536</v>
      </c>
      <c r="AQ1599" s="4" t="s">
        <v>12479</v>
      </c>
      <c r="AR1599" s="5" t="s">
        <v>12480</v>
      </c>
      <c r="AS1599" s="4" t="s">
        <v>1993</v>
      </c>
      <c r="AT1599" s="5" t="s">
        <v>1994</v>
      </c>
      <c r="AU1599" s="5" t="s">
        <v>41</v>
      </c>
      <c r="AV1599" s="4" t="s">
        <v>1995</v>
      </c>
      <c r="AW1599" s="5" t="s">
        <v>53</v>
      </c>
      <c r="AX1599" s="4" t="s">
        <v>2646</v>
      </c>
      <c r="AY1599" s="5" t="s">
        <v>2647</v>
      </c>
      <c r="AZ1599" s="5" t="s">
        <v>11</v>
      </c>
      <c r="BA1599" s="4" t="s">
        <v>2648</v>
      </c>
      <c r="BB1599" s="5" t="s">
        <v>2649</v>
      </c>
      <c r="BC1599" s="4" t="s">
        <v>4869</v>
      </c>
      <c r="BD1599" s="5" t="s">
        <v>4873</v>
      </c>
      <c r="BE1599" s="5" t="s">
        <v>71</v>
      </c>
      <c r="BF1599" s="5" t="s">
        <v>1333</v>
      </c>
      <c r="BG1599" s="4" t="s">
        <v>4874</v>
      </c>
      <c r="BH1599" s="5" t="s">
        <v>1343</v>
      </c>
    </row>
    <row r="1600" spans="1:60" x14ac:dyDescent="0.25">
      <c r="A1600">
        <f t="shared" si="136"/>
        <v>993442</v>
      </c>
      <c r="B1600">
        <f t="shared" si="137"/>
        <v>50101677</v>
      </c>
      <c r="C1600" t="str">
        <f t="shared" si="138"/>
        <v>CC</v>
      </c>
      <c r="D1600" t="str">
        <f t="shared" si="135"/>
        <v>REGION CENTRE EST</v>
      </c>
      <c r="E1600" s="12" t="str">
        <f t="shared" si="139"/>
        <v>TERRAIN</v>
      </c>
      <c r="F1600" s="4" t="s">
        <v>8475</v>
      </c>
      <c r="G1600" s="4" t="s">
        <v>2651</v>
      </c>
      <c r="H1600" s="5">
        <v>2</v>
      </c>
      <c r="I1600" s="5" t="s">
        <v>6943</v>
      </c>
      <c r="J1600" s="5"/>
      <c r="K1600" s="5"/>
      <c r="L1600" s="5"/>
      <c r="M1600" s="5" t="s">
        <v>1343</v>
      </c>
      <c r="N1600" s="5"/>
      <c r="O1600" s="5"/>
      <c r="P1600" s="5"/>
      <c r="Q1600" s="5"/>
      <c r="R1600" s="5"/>
      <c r="S1600" s="5"/>
      <c r="T1600" s="5"/>
      <c r="U1600" s="6">
        <v>45627</v>
      </c>
      <c r="V1600" s="5"/>
      <c r="W1600" s="4" t="s">
        <v>1329</v>
      </c>
      <c r="X1600" s="5"/>
      <c r="Y1600" s="5"/>
      <c r="Z1600" s="5"/>
      <c r="AA1600" s="4" t="s">
        <v>2644</v>
      </c>
      <c r="AB1600" s="5"/>
      <c r="AC1600" s="5"/>
      <c r="AD1600" s="5"/>
      <c r="AE1600" s="5"/>
      <c r="AF1600" s="5"/>
      <c r="AG1600" s="5"/>
      <c r="AH1600" s="5"/>
      <c r="AI1600" s="5"/>
      <c r="AJ1600" s="5"/>
      <c r="AK1600" s="5"/>
      <c r="AL1600" s="5"/>
      <c r="AM1600" s="5"/>
      <c r="AN1600" s="5"/>
      <c r="AO1600" s="5"/>
      <c r="AP1600" s="5" t="s">
        <v>1536</v>
      </c>
      <c r="AQ1600" s="4" t="s">
        <v>12479</v>
      </c>
      <c r="AR1600" s="5" t="s">
        <v>12480</v>
      </c>
      <c r="AS1600" s="4" t="s">
        <v>1993</v>
      </c>
      <c r="AT1600" s="5" t="s">
        <v>1994</v>
      </c>
      <c r="AU1600" s="5" t="s">
        <v>41</v>
      </c>
      <c r="AV1600" s="4" t="s">
        <v>1995</v>
      </c>
      <c r="AW1600" s="5" t="s">
        <v>53</v>
      </c>
      <c r="AX1600" s="4" t="s">
        <v>2646</v>
      </c>
      <c r="AY1600" s="5" t="s">
        <v>2647</v>
      </c>
      <c r="AZ1600" s="5" t="s">
        <v>11</v>
      </c>
      <c r="BA1600" s="4" t="s">
        <v>2648</v>
      </c>
      <c r="BB1600" s="5" t="s">
        <v>2649</v>
      </c>
      <c r="BC1600" s="5" t="s">
        <v>2641</v>
      </c>
      <c r="BD1600" s="5" t="s">
        <v>2650</v>
      </c>
      <c r="BE1600" s="5" t="s">
        <v>245</v>
      </c>
      <c r="BF1600" s="5" t="s">
        <v>1333</v>
      </c>
      <c r="BG1600" s="4" t="s">
        <v>2651</v>
      </c>
      <c r="BH1600" s="5" t="s">
        <v>1343</v>
      </c>
    </row>
    <row r="1601" spans="1:60" x14ac:dyDescent="0.25">
      <c r="A1601">
        <f t="shared" si="136"/>
        <v>993441</v>
      </c>
      <c r="B1601">
        <f t="shared" si="137"/>
        <v>50101676</v>
      </c>
      <c r="C1601" t="str">
        <f t="shared" si="138"/>
        <v>CC</v>
      </c>
      <c r="D1601" t="str">
        <f t="shared" si="135"/>
        <v>REGION CENTRE EST</v>
      </c>
      <c r="E1601" s="12" t="str">
        <f t="shared" si="139"/>
        <v>TERRAIN</v>
      </c>
      <c r="F1601" s="4" t="s">
        <v>8476</v>
      </c>
      <c r="G1601" s="4" t="s">
        <v>8477</v>
      </c>
      <c r="H1601" s="5">
        <v>2</v>
      </c>
      <c r="I1601" s="5" t="s">
        <v>6943</v>
      </c>
      <c r="J1601" s="5"/>
      <c r="K1601" s="5"/>
      <c r="L1601" s="5"/>
      <c r="M1601" s="5" t="s">
        <v>1343</v>
      </c>
      <c r="N1601" s="5"/>
      <c r="O1601" s="5"/>
      <c r="P1601" s="5"/>
      <c r="Q1601" s="5"/>
      <c r="R1601" s="5"/>
      <c r="S1601" s="5"/>
      <c r="T1601" s="5"/>
      <c r="U1601" s="6">
        <v>45627</v>
      </c>
      <c r="V1601" s="5"/>
      <c r="W1601" s="4" t="s">
        <v>1329</v>
      </c>
      <c r="X1601" s="5"/>
      <c r="Y1601" s="5"/>
      <c r="Z1601" s="5"/>
      <c r="AA1601" s="4" t="s">
        <v>4106</v>
      </c>
      <c r="AB1601" s="5"/>
      <c r="AC1601" s="5"/>
      <c r="AD1601" s="5"/>
      <c r="AE1601" s="5"/>
      <c r="AF1601" s="5"/>
      <c r="AG1601" s="5"/>
      <c r="AH1601" s="5"/>
      <c r="AI1601" s="5"/>
      <c r="AJ1601" s="5"/>
      <c r="AK1601" s="5"/>
      <c r="AL1601" s="5"/>
      <c r="AM1601" s="5"/>
      <c r="AN1601" s="5"/>
      <c r="AO1601" s="5"/>
      <c r="AP1601" s="5" t="s">
        <v>1536</v>
      </c>
      <c r="AQ1601" s="4" t="s">
        <v>12479</v>
      </c>
      <c r="AR1601" s="5" t="s">
        <v>12480</v>
      </c>
      <c r="AS1601" s="4" t="s">
        <v>1376</v>
      </c>
      <c r="AT1601" s="5" t="s">
        <v>1377</v>
      </c>
      <c r="AU1601" s="5" t="s">
        <v>41</v>
      </c>
      <c r="AV1601" s="4" t="s">
        <v>1378</v>
      </c>
      <c r="AW1601" s="5" t="s">
        <v>47</v>
      </c>
      <c r="AX1601" s="4"/>
      <c r="AY1601" s="5"/>
      <c r="AZ1601" s="5"/>
      <c r="BA1601" s="4" t="s">
        <v>1861</v>
      </c>
      <c r="BB1601" s="5" t="s">
        <v>1862</v>
      </c>
      <c r="BC1601" s="5"/>
      <c r="BD1601" s="5"/>
      <c r="BE1601" s="5"/>
      <c r="BF1601" s="5"/>
      <c r="BG1601" s="4" t="s">
        <v>8477</v>
      </c>
      <c r="BH1601" s="5" t="s">
        <v>1343</v>
      </c>
    </row>
    <row r="1602" spans="1:60" x14ac:dyDescent="0.25">
      <c r="A1602">
        <f t="shared" si="136"/>
        <v>993440</v>
      </c>
      <c r="B1602">
        <f t="shared" si="137"/>
        <v>50101675</v>
      </c>
      <c r="C1602" t="str">
        <f t="shared" si="138"/>
        <v>CC</v>
      </c>
      <c r="D1602" t="str">
        <f t="shared" si="135"/>
        <v>REGION CENTRE EST</v>
      </c>
      <c r="E1602" s="12" t="str">
        <f t="shared" si="139"/>
        <v>TERRAIN</v>
      </c>
      <c r="F1602" s="4" t="s">
        <v>8478</v>
      </c>
      <c r="G1602" s="4" t="s">
        <v>3302</v>
      </c>
      <c r="H1602" s="5">
        <v>2</v>
      </c>
      <c r="I1602" s="5" t="s">
        <v>6943</v>
      </c>
      <c r="J1602" s="5"/>
      <c r="K1602" s="5"/>
      <c r="L1602" s="5"/>
      <c r="M1602" s="5" t="s">
        <v>1343</v>
      </c>
      <c r="N1602" s="5"/>
      <c r="O1602" s="5"/>
      <c r="P1602" s="5"/>
      <c r="Q1602" s="5"/>
      <c r="R1602" s="5"/>
      <c r="S1602" s="5"/>
      <c r="T1602" s="5"/>
      <c r="U1602" s="6">
        <v>45627</v>
      </c>
      <c r="V1602" s="5"/>
      <c r="W1602" s="4" t="s">
        <v>1329</v>
      </c>
      <c r="X1602" s="5"/>
      <c r="Y1602" s="5"/>
      <c r="Z1602" s="5"/>
      <c r="AA1602" s="4" t="s">
        <v>3299</v>
      </c>
      <c r="AB1602" s="5"/>
      <c r="AC1602" s="5"/>
      <c r="AD1602" s="5"/>
      <c r="AE1602" s="5"/>
      <c r="AF1602" s="5"/>
      <c r="AG1602" s="5"/>
      <c r="AH1602" s="5"/>
      <c r="AI1602" s="5"/>
      <c r="AJ1602" s="5"/>
      <c r="AK1602" s="5"/>
      <c r="AL1602" s="5"/>
      <c r="AM1602" s="5"/>
      <c r="AN1602" s="5"/>
      <c r="AO1602" s="5"/>
      <c r="AP1602" s="5" t="s">
        <v>1536</v>
      </c>
      <c r="AQ1602" s="4" t="s">
        <v>12479</v>
      </c>
      <c r="AR1602" s="5" t="s">
        <v>12480</v>
      </c>
      <c r="AS1602" s="4" t="s">
        <v>1376</v>
      </c>
      <c r="AT1602" s="5" t="s">
        <v>1377</v>
      </c>
      <c r="AU1602" s="5" t="s">
        <v>41</v>
      </c>
      <c r="AV1602" s="4" t="s">
        <v>1378</v>
      </c>
      <c r="AW1602" s="5" t="s">
        <v>47</v>
      </c>
      <c r="AX1602" s="4"/>
      <c r="AY1602" s="5"/>
      <c r="AZ1602" s="5"/>
      <c r="BA1602" s="4" t="s">
        <v>1861</v>
      </c>
      <c r="BB1602" s="5" t="s">
        <v>1862</v>
      </c>
      <c r="BC1602" s="5" t="s">
        <v>3298</v>
      </c>
      <c r="BD1602" s="5" t="s">
        <v>3301</v>
      </c>
      <c r="BE1602" s="5" t="s">
        <v>25</v>
      </c>
      <c r="BF1602" s="5" t="s">
        <v>1333</v>
      </c>
      <c r="BG1602" s="4" t="s">
        <v>3302</v>
      </c>
      <c r="BH1602" s="5" t="s">
        <v>1343</v>
      </c>
    </row>
    <row r="1603" spans="1:60" x14ac:dyDescent="0.25">
      <c r="A1603">
        <f t="shared" si="136"/>
        <v>993439</v>
      </c>
      <c r="B1603">
        <f t="shared" si="137"/>
        <v>50101674</v>
      </c>
      <c r="C1603" t="str">
        <f t="shared" si="138"/>
        <v>CC</v>
      </c>
      <c r="D1603" t="str">
        <f t="shared" ref="D1603:D1666" si="140">AR1603</f>
        <v>REGION CENTRE EST</v>
      </c>
      <c r="E1603" s="12" t="str">
        <f t="shared" si="139"/>
        <v>TERRAIN</v>
      </c>
      <c r="F1603" s="4" t="s">
        <v>8479</v>
      </c>
      <c r="G1603" s="4" t="s">
        <v>8480</v>
      </c>
      <c r="H1603" s="5">
        <v>2</v>
      </c>
      <c r="I1603" s="5" t="s">
        <v>6943</v>
      </c>
      <c r="J1603" s="5"/>
      <c r="K1603" s="5"/>
      <c r="L1603" s="5"/>
      <c r="M1603" s="5" t="s">
        <v>1343</v>
      </c>
      <c r="N1603" s="5"/>
      <c r="O1603" s="5"/>
      <c r="P1603" s="5"/>
      <c r="Q1603" s="5"/>
      <c r="R1603" s="5"/>
      <c r="S1603" s="5"/>
      <c r="T1603" s="5"/>
      <c r="U1603" s="6">
        <v>45627</v>
      </c>
      <c r="V1603" s="4"/>
      <c r="W1603" s="4" t="s">
        <v>1329</v>
      </c>
      <c r="X1603" s="5"/>
      <c r="Y1603" s="5"/>
      <c r="Z1603" s="5"/>
      <c r="AA1603" s="4" t="s">
        <v>1411</v>
      </c>
      <c r="AB1603" s="5"/>
      <c r="AC1603" s="5"/>
      <c r="AD1603" s="5"/>
      <c r="AE1603" s="5"/>
      <c r="AF1603" s="6"/>
      <c r="AG1603" s="5"/>
      <c r="AH1603" s="5"/>
      <c r="AI1603" s="5"/>
      <c r="AJ1603" s="6"/>
      <c r="AK1603" s="5"/>
      <c r="AL1603" s="6"/>
      <c r="AM1603" s="5"/>
      <c r="AN1603" s="5"/>
      <c r="AO1603" s="5"/>
      <c r="AP1603" s="5" t="s">
        <v>1536</v>
      </c>
      <c r="AQ1603" s="4" t="s">
        <v>12479</v>
      </c>
      <c r="AR1603" s="5" t="s">
        <v>12480</v>
      </c>
      <c r="AS1603" s="4" t="s">
        <v>1376</v>
      </c>
      <c r="AT1603" s="5" t="s">
        <v>1377</v>
      </c>
      <c r="AU1603" s="5" t="s">
        <v>41</v>
      </c>
      <c r="AV1603" s="4" t="s">
        <v>1378</v>
      </c>
      <c r="AW1603" s="5" t="s">
        <v>47</v>
      </c>
      <c r="AX1603" s="4" t="s">
        <v>1597</v>
      </c>
      <c r="AY1603" s="5" t="s">
        <v>1598</v>
      </c>
      <c r="AZ1603" s="5" t="s">
        <v>11</v>
      </c>
      <c r="BA1603" s="4" t="s">
        <v>1599</v>
      </c>
      <c r="BB1603" s="5" t="s">
        <v>1600</v>
      </c>
      <c r="BC1603" s="4" t="s">
        <v>1610</v>
      </c>
      <c r="BD1603" s="5" t="s">
        <v>11131</v>
      </c>
      <c r="BE1603" s="5" t="s">
        <v>245</v>
      </c>
      <c r="BF1603" s="5" t="s">
        <v>1333</v>
      </c>
      <c r="BG1603" s="4" t="s">
        <v>8480</v>
      </c>
      <c r="BH1603" s="5" t="s">
        <v>1343</v>
      </c>
    </row>
    <row r="1604" spans="1:60" x14ac:dyDescent="0.25">
      <c r="A1604">
        <f t="shared" si="136"/>
        <v>993438</v>
      </c>
      <c r="B1604">
        <f t="shared" si="137"/>
        <v>50101673</v>
      </c>
      <c r="C1604" t="str">
        <f t="shared" si="138"/>
        <v>CC</v>
      </c>
      <c r="D1604" t="str">
        <f t="shared" si="140"/>
        <v>REGION CENTRE EST</v>
      </c>
      <c r="E1604" s="12" t="str">
        <f t="shared" si="139"/>
        <v>TERRAIN</v>
      </c>
      <c r="F1604" s="4" t="s">
        <v>8481</v>
      </c>
      <c r="G1604" s="4" t="s">
        <v>4290</v>
      </c>
      <c r="H1604" s="5">
        <v>2</v>
      </c>
      <c r="I1604" s="5" t="s">
        <v>6943</v>
      </c>
      <c r="J1604" s="5"/>
      <c r="K1604" s="5"/>
      <c r="L1604" s="5"/>
      <c r="M1604" s="5" t="s">
        <v>1343</v>
      </c>
      <c r="N1604" s="5"/>
      <c r="O1604" s="5"/>
      <c r="P1604" s="5"/>
      <c r="Q1604" s="5"/>
      <c r="R1604" s="5"/>
      <c r="S1604" s="5"/>
      <c r="T1604" s="5"/>
      <c r="U1604" s="6">
        <v>45627</v>
      </c>
      <c r="V1604" s="4"/>
      <c r="W1604" s="4" t="s">
        <v>1329</v>
      </c>
      <c r="X1604" s="5"/>
      <c r="Y1604" s="5"/>
      <c r="Z1604" s="5"/>
      <c r="AA1604" s="4" t="s">
        <v>4287</v>
      </c>
      <c r="AB1604" s="5"/>
      <c r="AC1604" s="5"/>
      <c r="AD1604" s="5"/>
      <c r="AE1604" s="5"/>
      <c r="AF1604" s="6"/>
      <c r="AG1604" s="5"/>
      <c r="AH1604" s="5"/>
      <c r="AI1604" s="5"/>
      <c r="AJ1604" s="6"/>
      <c r="AK1604" s="5"/>
      <c r="AL1604" s="6"/>
      <c r="AM1604" s="5"/>
      <c r="AN1604" s="5"/>
      <c r="AO1604" s="5"/>
      <c r="AP1604" s="5" t="s">
        <v>1536</v>
      </c>
      <c r="AQ1604" s="4" t="s">
        <v>12479</v>
      </c>
      <c r="AR1604" s="5" t="s">
        <v>12480</v>
      </c>
      <c r="AS1604" s="4" t="s">
        <v>1376</v>
      </c>
      <c r="AT1604" s="5" t="s">
        <v>1377</v>
      </c>
      <c r="AU1604" s="5" t="s">
        <v>41</v>
      </c>
      <c r="AV1604" s="4" t="s">
        <v>1378</v>
      </c>
      <c r="AW1604" s="5" t="s">
        <v>47</v>
      </c>
      <c r="AX1604" s="4" t="s">
        <v>1597</v>
      </c>
      <c r="AY1604" s="5" t="s">
        <v>1598</v>
      </c>
      <c r="AZ1604" s="5" t="s">
        <v>11</v>
      </c>
      <c r="BA1604" s="4" t="s">
        <v>1599</v>
      </c>
      <c r="BB1604" s="5" t="s">
        <v>1600</v>
      </c>
      <c r="BC1604" s="4" t="s">
        <v>4286</v>
      </c>
      <c r="BD1604" s="5" t="s">
        <v>4289</v>
      </c>
      <c r="BE1604" s="5" t="s">
        <v>260</v>
      </c>
      <c r="BF1604" s="5" t="s">
        <v>1333</v>
      </c>
      <c r="BG1604" s="4" t="s">
        <v>4290</v>
      </c>
      <c r="BH1604" s="5" t="s">
        <v>1343</v>
      </c>
    </row>
    <row r="1605" spans="1:60" x14ac:dyDescent="0.25">
      <c r="A1605">
        <f t="shared" si="136"/>
        <v>993437</v>
      </c>
      <c r="B1605">
        <f t="shared" si="137"/>
        <v>50101672</v>
      </c>
      <c r="C1605" t="str">
        <f t="shared" si="138"/>
        <v>CC</v>
      </c>
      <c r="D1605" t="str">
        <f t="shared" si="140"/>
        <v>REGION CENTRE EST</v>
      </c>
      <c r="E1605" s="12" t="str">
        <f t="shared" si="139"/>
        <v>TERRAIN</v>
      </c>
      <c r="F1605" s="4" t="s">
        <v>8482</v>
      </c>
      <c r="G1605" s="4" t="s">
        <v>8483</v>
      </c>
      <c r="H1605" s="5">
        <v>2</v>
      </c>
      <c r="I1605" s="5" t="s">
        <v>6943</v>
      </c>
      <c r="J1605" s="5"/>
      <c r="K1605" s="5"/>
      <c r="L1605" s="5"/>
      <c r="M1605" s="5" t="s">
        <v>1343</v>
      </c>
      <c r="N1605" s="5"/>
      <c r="O1605" s="6"/>
      <c r="P1605" s="5"/>
      <c r="Q1605" s="5"/>
      <c r="R1605" s="5"/>
      <c r="S1605" s="5"/>
      <c r="T1605" s="5"/>
      <c r="U1605" s="6">
        <v>45627</v>
      </c>
      <c r="V1605" s="4"/>
      <c r="W1605" s="4" t="s">
        <v>1329</v>
      </c>
      <c r="X1605" s="5"/>
      <c r="Y1605" s="5"/>
      <c r="Z1605" s="5"/>
      <c r="AA1605" s="4" t="s">
        <v>6705</v>
      </c>
      <c r="AB1605" s="5"/>
      <c r="AC1605" s="5"/>
      <c r="AD1605" s="5"/>
      <c r="AE1605" s="5"/>
      <c r="AF1605" s="6"/>
      <c r="AG1605" s="5"/>
      <c r="AH1605" s="5"/>
      <c r="AI1605" s="5"/>
      <c r="AJ1605" s="6"/>
      <c r="AK1605" s="5"/>
      <c r="AL1605" s="6"/>
      <c r="AM1605" s="5"/>
      <c r="AN1605" s="5"/>
      <c r="AO1605" s="5"/>
      <c r="AP1605" s="5" t="s">
        <v>1536</v>
      </c>
      <c r="AQ1605" s="4" t="s">
        <v>12479</v>
      </c>
      <c r="AR1605" s="5" t="s">
        <v>12480</v>
      </c>
      <c r="AS1605" s="4" t="s">
        <v>1376</v>
      </c>
      <c r="AT1605" s="5" t="s">
        <v>1377</v>
      </c>
      <c r="AU1605" s="5" t="s">
        <v>41</v>
      </c>
      <c r="AV1605" s="4" t="s">
        <v>1378</v>
      </c>
      <c r="AW1605" s="5" t="s">
        <v>47</v>
      </c>
      <c r="AX1605" s="4" t="s">
        <v>1597</v>
      </c>
      <c r="AY1605" s="5" t="s">
        <v>1598</v>
      </c>
      <c r="AZ1605" s="5" t="s">
        <v>11</v>
      </c>
      <c r="BA1605" s="4" t="s">
        <v>1599</v>
      </c>
      <c r="BB1605" s="5" t="s">
        <v>1600</v>
      </c>
      <c r="BC1605" s="4"/>
      <c r="BD1605" s="5"/>
      <c r="BE1605" s="5"/>
      <c r="BF1605" s="5"/>
      <c r="BG1605" s="4" t="s">
        <v>8483</v>
      </c>
      <c r="BH1605" s="5" t="s">
        <v>1343</v>
      </c>
    </row>
    <row r="1606" spans="1:60" x14ac:dyDescent="0.25">
      <c r="A1606">
        <f t="shared" si="136"/>
        <v>993436</v>
      </c>
      <c r="B1606">
        <f t="shared" si="137"/>
        <v>50101671</v>
      </c>
      <c r="C1606" t="str">
        <f t="shared" si="138"/>
        <v>CC</v>
      </c>
      <c r="D1606" t="str">
        <f t="shared" si="140"/>
        <v>REGION CENTRE EST</v>
      </c>
      <c r="E1606" s="12" t="str">
        <f t="shared" si="139"/>
        <v>TERRAIN</v>
      </c>
      <c r="F1606" s="4" t="s">
        <v>8484</v>
      </c>
      <c r="G1606" s="4" t="s">
        <v>7331</v>
      </c>
      <c r="H1606" s="5">
        <v>2</v>
      </c>
      <c r="I1606" s="5" t="s">
        <v>6943</v>
      </c>
      <c r="J1606" s="5"/>
      <c r="K1606" s="5"/>
      <c r="L1606" s="5"/>
      <c r="M1606" s="5" t="s">
        <v>1343</v>
      </c>
      <c r="N1606" s="5"/>
      <c r="O1606" s="6"/>
      <c r="P1606" s="5"/>
      <c r="Q1606" s="5"/>
      <c r="R1606" s="5"/>
      <c r="S1606" s="5"/>
      <c r="T1606" s="5"/>
      <c r="U1606" s="6">
        <v>45627</v>
      </c>
      <c r="V1606" s="4"/>
      <c r="W1606" s="4" t="s">
        <v>1329</v>
      </c>
      <c r="X1606" s="5"/>
      <c r="Y1606" s="5"/>
      <c r="Z1606" s="5"/>
      <c r="AA1606" s="5" t="s">
        <v>4171</v>
      </c>
      <c r="AB1606" s="5"/>
      <c r="AC1606" s="5"/>
      <c r="AD1606" s="5"/>
      <c r="AE1606" s="5"/>
      <c r="AF1606" s="6"/>
      <c r="AG1606" s="5"/>
      <c r="AH1606" s="5"/>
      <c r="AI1606" s="5"/>
      <c r="AJ1606" s="6"/>
      <c r="AK1606" s="5"/>
      <c r="AL1606" s="6"/>
      <c r="AM1606" s="5"/>
      <c r="AN1606" s="5"/>
      <c r="AO1606" s="5"/>
      <c r="AP1606" s="5" t="s">
        <v>1536</v>
      </c>
      <c r="AQ1606" s="4" t="s">
        <v>12479</v>
      </c>
      <c r="AR1606" s="5" t="s">
        <v>12480</v>
      </c>
      <c r="AS1606" s="4" t="s">
        <v>1376</v>
      </c>
      <c r="AT1606" s="5" t="s">
        <v>1377</v>
      </c>
      <c r="AU1606" s="5" t="s">
        <v>41</v>
      </c>
      <c r="AV1606" s="4" t="s">
        <v>1378</v>
      </c>
      <c r="AW1606" s="5" t="s">
        <v>47</v>
      </c>
      <c r="AX1606" s="4" t="s">
        <v>1597</v>
      </c>
      <c r="AY1606" s="5" t="s">
        <v>1598</v>
      </c>
      <c r="AZ1606" s="5" t="s">
        <v>11</v>
      </c>
      <c r="BA1606" s="4" t="s">
        <v>1599</v>
      </c>
      <c r="BB1606" s="5" t="s">
        <v>1600</v>
      </c>
      <c r="BC1606" s="5" t="s">
        <v>7329</v>
      </c>
      <c r="BD1606" s="5" t="s">
        <v>7330</v>
      </c>
      <c r="BE1606" s="5" t="s">
        <v>25</v>
      </c>
      <c r="BF1606" s="5" t="s">
        <v>1333</v>
      </c>
      <c r="BG1606" s="5" t="s">
        <v>7331</v>
      </c>
      <c r="BH1606" s="5" t="s">
        <v>1343</v>
      </c>
    </row>
    <row r="1607" spans="1:60" x14ac:dyDescent="0.25">
      <c r="A1607">
        <f t="shared" si="136"/>
        <v>993435</v>
      </c>
      <c r="B1607">
        <f t="shared" si="137"/>
        <v>50101670</v>
      </c>
      <c r="C1607" t="str">
        <f t="shared" si="138"/>
        <v>CC</v>
      </c>
      <c r="D1607" t="str">
        <f t="shared" si="140"/>
        <v>REGION CENTRE EST</v>
      </c>
      <c r="E1607" s="12" t="str">
        <f t="shared" si="139"/>
        <v>TERRAIN</v>
      </c>
      <c r="F1607" s="4" t="s">
        <v>8485</v>
      </c>
      <c r="G1607" s="4" t="s">
        <v>8486</v>
      </c>
      <c r="H1607" s="5">
        <v>2</v>
      </c>
      <c r="I1607" s="5" t="s">
        <v>6943</v>
      </c>
      <c r="J1607" s="5"/>
      <c r="K1607" s="5"/>
      <c r="L1607" s="5"/>
      <c r="M1607" s="5" t="s">
        <v>1343</v>
      </c>
      <c r="N1607" s="5"/>
      <c r="O1607" s="5"/>
      <c r="P1607" s="5"/>
      <c r="Q1607" s="5"/>
      <c r="R1607" s="5"/>
      <c r="S1607" s="5"/>
      <c r="T1607" s="5"/>
      <c r="U1607" s="6">
        <v>45627</v>
      </c>
      <c r="V1607" s="4"/>
      <c r="W1607" s="4" t="s">
        <v>1329</v>
      </c>
      <c r="X1607" s="5"/>
      <c r="Y1607" s="5"/>
      <c r="Z1607" s="5"/>
      <c r="AA1607" s="4" t="s">
        <v>8487</v>
      </c>
      <c r="AB1607" s="5"/>
      <c r="AC1607" s="5"/>
      <c r="AD1607" s="5"/>
      <c r="AE1607" s="5"/>
      <c r="AF1607" s="6"/>
      <c r="AG1607" s="5"/>
      <c r="AH1607" s="5"/>
      <c r="AI1607" s="5"/>
      <c r="AJ1607" s="6"/>
      <c r="AK1607" s="5"/>
      <c r="AL1607" s="6"/>
      <c r="AM1607" s="5"/>
      <c r="AN1607" s="5"/>
      <c r="AO1607" s="5"/>
      <c r="AP1607" s="5" t="s">
        <v>1536</v>
      </c>
      <c r="AQ1607" s="4" t="s">
        <v>12479</v>
      </c>
      <c r="AR1607" s="5" t="s">
        <v>12480</v>
      </c>
      <c r="AS1607" s="4" t="s">
        <v>1376</v>
      </c>
      <c r="AT1607" s="5" t="s">
        <v>1377</v>
      </c>
      <c r="AU1607" s="5" t="s">
        <v>41</v>
      </c>
      <c r="AV1607" s="4" t="s">
        <v>1378</v>
      </c>
      <c r="AW1607" s="5" t="s">
        <v>47</v>
      </c>
      <c r="AX1607" s="4" t="s">
        <v>1597</v>
      </c>
      <c r="AY1607" s="5" t="s">
        <v>1598</v>
      </c>
      <c r="AZ1607" s="5" t="s">
        <v>11</v>
      </c>
      <c r="BA1607" s="4" t="s">
        <v>1599</v>
      </c>
      <c r="BB1607" s="5" t="s">
        <v>1600</v>
      </c>
      <c r="BC1607" s="4"/>
      <c r="BD1607" s="5"/>
      <c r="BE1607" s="5"/>
      <c r="BF1607" s="5"/>
      <c r="BG1607" s="4" t="s">
        <v>8486</v>
      </c>
      <c r="BH1607" s="5" t="s">
        <v>1343</v>
      </c>
    </row>
    <row r="1608" spans="1:60" x14ac:dyDescent="0.25">
      <c r="A1608">
        <f t="shared" si="136"/>
        <v>993434</v>
      </c>
      <c r="B1608">
        <f t="shared" si="137"/>
        <v>50101669</v>
      </c>
      <c r="C1608" t="str">
        <f t="shared" si="138"/>
        <v>CC</v>
      </c>
      <c r="D1608" t="str">
        <f t="shared" si="140"/>
        <v>REGION CENTRE EST</v>
      </c>
      <c r="E1608" s="12" t="str">
        <f t="shared" si="139"/>
        <v>TERRAIN</v>
      </c>
      <c r="F1608" s="4" t="s">
        <v>8488</v>
      </c>
      <c r="G1608" s="4" t="s">
        <v>1602</v>
      </c>
      <c r="H1608" s="5">
        <v>2</v>
      </c>
      <c r="I1608" s="5" t="s">
        <v>6943</v>
      </c>
      <c r="J1608" s="5"/>
      <c r="K1608" s="5"/>
      <c r="L1608" s="5"/>
      <c r="M1608" s="5" t="s">
        <v>1343</v>
      </c>
      <c r="N1608" s="5"/>
      <c r="O1608" s="6"/>
      <c r="P1608" s="5"/>
      <c r="Q1608" s="5"/>
      <c r="R1608" s="5"/>
      <c r="S1608" s="5"/>
      <c r="T1608" s="5"/>
      <c r="U1608" s="6">
        <v>45627</v>
      </c>
      <c r="V1608" s="4"/>
      <c r="W1608" s="4" t="s">
        <v>1329</v>
      </c>
      <c r="X1608" s="5"/>
      <c r="Y1608" s="5"/>
      <c r="Z1608" s="5"/>
      <c r="AA1608" s="4" t="s">
        <v>1595</v>
      </c>
      <c r="AB1608" s="5"/>
      <c r="AC1608" s="5"/>
      <c r="AD1608" s="5"/>
      <c r="AE1608" s="5"/>
      <c r="AF1608" s="6"/>
      <c r="AG1608" s="5"/>
      <c r="AH1608" s="5"/>
      <c r="AI1608" s="5"/>
      <c r="AJ1608" s="6"/>
      <c r="AK1608" s="5"/>
      <c r="AL1608" s="6"/>
      <c r="AM1608" s="5"/>
      <c r="AN1608" s="5"/>
      <c r="AO1608" s="5"/>
      <c r="AP1608" s="5" t="s">
        <v>1536</v>
      </c>
      <c r="AQ1608" s="4" t="s">
        <v>12479</v>
      </c>
      <c r="AR1608" s="5" t="s">
        <v>12480</v>
      </c>
      <c r="AS1608" s="4" t="s">
        <v>1376</v>
      </c>
      <c r="AT1608" s="5" t="s">
        <v>1377</v>
      </c>
      <c r="AU1608" s="5" t="s">
        <v>41</v>
      </c>
      <c r="AV1608" s="4" t="s">
        <v>1378</v>
      </c>
      <c r="AW1608" s="5" t="s">
        <v>47</v>
      </c>
      <c r="AX1608" s="4"/>
      <c r="AY1608" s="5"/>
      <c r="AZ1608" s="5"/>
      <c r="BA1608" s="4" t="s">
        <v>1861</v>
      </c>
      <c r="BB1608" s="5" t="s">
        <v>1862</v>
      </c>
      <c r="BC1608" s="4" t="s">
        <v>1594</v>
      </c>
      <c r="BD1608" s="5" t="s">
        <v>1601</v>
      </c>
      <c r="BE1608" s="5" t="s">
        <v>25</v>
      </c>
      <c r="BF1608" s="5" t="s">
        <v>1333</v>
      </c>
      <c r="BG1608" s="4" t="s">
        <v>1602</v>
      </c>
      <c r="BH1608" s="5" t="s">
        <v>1343</v>
      </c>
    </row>
    <row r="1609" spans="1:60" x14ac:dyDescent="0.25">
      <c r="A1609">
        <f t="shared" si="136"/>
        <v>993433</v>
      </c>
      <c r="B1609">
        <f t="shared" si="137"/>
        <v>50101668</v>
      </c>
      <c r="C1609" t="str">
        <f t="shared" si="138"/>
        <v>CC</v>
      </c>
      <c r="D1609" t="str">
        <f t="shared" si="140"/>
        <v>REGION CENTRE EST</v>
      </c>
      <c r="E1609" s="12" t="str">
        <f t="shared" si="139"/>
        <v>TERRAIN</v>
      </c>
      <c r="F1609" s="4" t="s">
        <v>8489</v>
      </c>
      <c r="G1609" s="4" t="s">
        <v>8490</v>
      </c>
      <c r="H1609" s="5">
        <v>2</v>
      </c>
      <c r="I1609" s="5" t="s">
        <v>6943</v>
      </c>
      <c r="J1609" s="5"/>
      <c r="K1609" s="5"/>
      <c r="L1609" s="5"/>
      <c r="M1609" s="5" t="s">
        <v>1343</v>
      </c>
      <c r="N1609" s="5"/>
      <c r="O1609" s="5"/>
      <c r="P1609" s="5"/>
      <c r="Q1609" s="5"/>
      <c r="R1609" s="5"/>
      <c r="S1609" s="5"/>
      <c r="T1609" s="5"/>
      <c r="U1609" s="6">
        <v>45627</v>
      </c>
      <c r="V1609" s="4"/>
      <c r="W1609" s="4" t="s">
        <v>1329</v>
      </c>
      <c r="X1609" s="5"/>
      <c r="Y1609" s="5"/>
      <c r="Z1609" s="5"/>
      <c r="AA1609" s="5" t="s">
        <v>8491</v>
      </c>
      <c r="AB1609" s="5"/>
      <c r="AC1609" s="5"/>
      <c r="AD1609" s="5"/>
      <c r="AE1609" s="5"/>
      <c r="AF1609" s="6"/>
      <c r="AG1609" s="5"/>
      <c r="AH1609" s="5"/>
      <c r="AI1609" s="5"/>
      <c r="AJ1609" s="6"/>
      <c r="AK1609" s="5"/>
      <c r="AL1609" s="6"/>
      <c r="AM1609" s="5"/>
      <c r="AN1609" s="5"/>
      <c r="AO1609" s="5"/>
      <c r="AP1609" s="5" t="s">
        <v>1536</v>
      </c>
      <c r="AQ1609" s="4" t="s">
        <v>12479</v>
      </c>
      <c r="AR1609" s="5" t="s">
        <v>12480</v>
      </c>
      <c r="AS1609" s="4" t="s">
        <v>1376</v>
      </c>
      <c r="AT1609" s="5" t="s">
        <v>1377</v>
      </c>
      <c r="AU1609" s="5" t="s">
        <v>41</v>
      </c>
      <c r="AV1609" s="4" t="s">
        <v>1378</v>
      </c>
      <c r="AW1609" s="5" t="s">
        <v>47</v>
      </c>
      <c r="AX1609" s="4"/>
      <c r="AY1609" s="5"/>
      <c r="AZ1609" s="5"/>
      <c r="BA1609" s="4" t="s">
        <v>1861</v>
      </c>
      <c r="BB1609" s="5" t="s">
        <v>1862</v>
      </c>
      <c r="BC1609" s="4"/>
      <c r="BD1609" s="5"/>
      <c r="BE1609" s="5"/>
      <c r="BF1609" s="5"/>
      <c r="BG1609" s="4" t="s">
        <v>8490</v>
      </c>
      <c r="BH1609" s="5" t="s">
        <v>1343</v>
      </c>
    </row>
    <row r="1610" spans="1:60" x14ac:dyDescent="0.25">
      <c r="A1610">
        <f t="shared" si="136"/>
        <v>993432</v>
      </c>
      <c r="B1610">
        <f t="shared" si="137"/>
        <v>50101667</v>
      </c>
      <c r="C1610" t="str">
        <f t="shared" si="138"/>
        <v>CC</v>
      </c>
      <c r="D1610" t="str">
        <f t="shared" si="140"/>
        <v>REGION ILE DE FRANCE NORD</v>
      </c>
      <c r="E1610" s="12" t="str">
        <f t="shared" si="139"/>
        <v>TERRAIN</v>
      </c>
      <c r="F1610" s="4" t="s">
        <v>8492</v>
      </c>
      <c r="G1610" s="4" t="s">
        <v>8493</v>
      </c>
      <c r="H1610" s="5">
        <v>2</v>
      </c>
      <c r="I1610" s="5" t="s">
        <v>6943</v>
      </c>
      <c r="J1610" s="5"/>
      <c r="K1610" s="5"/>
      <c r="L1610" s="5"/>
      <c r="M1610" s="5" t="s">
        <v>1343</v>
      </c>
      <c r="N1610" s="5"/>
      <c r="O1610" s="6"/>
      <c r="P1610" s="5"/>
      <c r="Q1610" s="5"/>
      <c r="R1610" s="5"/>
      <c r="S1610" s="5"/>
      <c r="T1610" s="5"/>
      <c r="U1610" s="6">
        <v>45627</v>
      </c>
      <c r="V1610" s="4"/>
      <c r="W1610" s="4" t="s">
        <v>1329</v>
      </c>
      <c r="X1610" s="5"/>
      <c r="Y1610" s="5"/>
      <c r="Z1610" s="5"/>
      <c r="AA1610" s="4" t="s">
        <v>8494</v>
      </c>
      <c r="AB1610" s="5"/>
      <c r="AC1610" s="5"/>
      <c r="AD1610" s="5"/>
      <c r="AE1610" s="5"/>
      <c r="AF1610" s="6"/>
      <c r="AG1610" s="5"/>
      <c r="AH1610" s="5"/>
      <c r="AI1610" s="5"/>
      <c r="AJ1610" s="6"/>
      <c r="AK1610" s="5"/>
      <c r="AL1610" s="6"/>
      <c r="AM1610" s="5"/>
      <c r="AN1610" s="5"/>
      <c r="AO1610" s="5"/>
      <c r="AP1610" s="5" t="s">
        <v>12477</v>
      </c>
      <c r="AQ1610" s="4" t="s">
        <v>1351</v>
      </c>
      <c r="AR1610" s="5" t="s">
        <v>12478</v>
      </c>
      <c r="AS1610" s="4" t="s">
        <v>1352</v>
      </c>
      <c r="AT1610" s="5" t="s">
        <v>1353</v>
      </c>
      <c r="AU1610" s="5" t="s">
        <v>41</v>
      </c>
      <c r="AV1610" s="4" t="s">
        <v>1354</v>
      </c>
      <c r="AW1610" s="5" t="s">
        <v>17</v>
      </c>
      <c r="AX1610" s="4" t="s">
        <v>2439</v>
      </c>
      <c r="AY1610" s="5" t="s">
        <v>2440</v>
      </c>
      <c r="AZ1610" s="5" t="s">
        <v>11</v>
      </c>
      <c r="BA1610" s="4" t="s">
        <v>2441</v>
      </c>
      <c r="BB1610" s="5" t="s">
        <v>2442</v>
      </c>
      <c r="BC1610" s="4"/>
      <c r="BD1610" s="5"/>
      <c r="BE1610" s="5"/>
      <c r="BF1610" s="5"/>
      <c r="BG1610" s="4" t="s">
        <v>8493</v>
      </c>
      <c r="BH1610" s="5" t="s">
        <v>1343</v>
      </c>
    </row>
    <row r="1611" spans="1:60" x14ac:dyDescent="0.25">
      <c r="A1611">
        <f t="shared" si="136"/>
        <v>993431</v>
      </c>
      <c r="B1611">
        <f t="shared" si="137"/>
        <v>50101666</v>
      </c>
      <c r="C1611" t="str">
        <f t="shared" si="138"/>
        <v>CC</v>
      </c>
      <c r="D1611" t="str">
        <f t="shared" si="140"/>
        <v>REGION ILE DE FRANCE NORD</v>
      </c>
      <c r="E1611" s="12" t="str">
        <f t="shared" si="139"/>
        <v>TERRAIN</v>
      </c>
      <c r="F1611" s="4" t="s">
        <v>8495</v>
      </c>
      <c r="G1611" s="4" t="s">
        <v>5206</v>
      </c>
      <c r="H1611" s="5">
        <v>2</v>
      </c>
      <c r="I1611" s="5" t="s">
        <v>6943</v>
      </c>
      <c r="J1611" s="5"/>
      <c r="K1611" s="5"/>
      <c r="L1611" s="5"/>
      <c r="M1611" s="5" t="s">
        <v>1343</v>
      </c>
      <c r="N1611" s="5"/>
      <c r="O1611" s="5"/>
      <c r="P1611" s="5"/>
      <c r="Q1611" s="5"/>
      <c r="R1611" s="5"/>
      <c r="S1611" s="5"/>
      <c r="T1611" s="5"/>
      <c r="U1611" s="6">
        <v>45627</v>
      </c>
      <c r="V1611" s="4"/>
      <c r="W1611" s="4" t="s">
        <v>1329</v>
      </c>
      <c r="X1611" s="5"/>
      <c r="Y1611" s="5"/>
      <c r="Z1611" s="5"/>
      <c r="AA1611" s="4" t="s">
        <v>5203</v>
      </c>
      <c r="AB1611" s="5"/>
      <c r="AC1611" s="5"/>
      <c r="AD1611" s="5"/>
      <c r="AE1611" s="5"/>
      <c r="AF1611" s="6"/>
      <c r="AG1611" s="5"/>
      <c r="AH1611" s="5"/>
      <c r="AI1611" s="5"/>
      <c r="AJ1611" s="6"/>
      <c r="AK1611" s="5"/>
      <c r="AL1611" s="6"/>
      <c r="AM1611" s="5"/>
      <c r="AN1611" s="5"/>
      <c r="AO1611" s="5"/>
      <c r="AP1611" s="5" t="s">
        <v>12477</v>
      </c>
      <c r="AQ1611" s="4" t="s">
        <v>1351</v>
      </c>
      <c r="AR1611" s="5" t="s">
        <v>12478</v>
      </c>
      <c r="AS1611" s="4" t="s">
        <v>1352</v>
      </c>
      <c r="AT1611" s="5" t="s">
        <v>1353</v>
      </c>
      <c r="AU1611" s="5" t="s">
        <v>41</v>
      </c>
      <c r="AV1611" s="4" t="s">
        <v>1354</v>
      </c>
      <c r="AW1611" s="5" t="s">
        <v>17</v>
      </c>
      <c r="AX1611" s="4" t="s">
        <v>1889</v>
      </c>
      <c r="AY1611" s="5" t="s">
        <v>1890</v>
      </c>
      <c r="AZ1611" s="5" t="s">
        <v>11</v>
      </c>
      <c r="BA1611" s="4" t="s">
        <v>1891</v>
      </c>
      <c r="BB1611" s="5" t="s">
        <v>1892</v>
      </c>
      <c r="BC1611" s="4" t="s">
        <v>5202</v>
      </c>
      <c r="BD1611" s="5" t="s">
        <v>5205</v>
      </c>
      <c r="BE1611" s="5" t="s">
        <v>25</v>
      </c>
      <c r="BF1611" s="5" t="s">
        <v>1333</v>
      </c>
      <c r="BG1611" s="4" t="s">
        <v>5206</v>
      </c>
      <c r="BH1611" s="5" t="s">
        <v>1343</v>
      </c>
    </row>
    <row r="1612" spans="1:60" x14ac:dyDescent="0.25">
      <c r="A1612">
        <f t="shared" si="136"/>
        <v>993429</v>
      </c>
      <c r="B1612">
        <f t="shared" si="137"/>
        <v>50101664</v>
      </c>
      <c r="C1612" t="str">
        <f t="shared" si="138"/>
        <v>CC</v>
      </c>
      <c r="D1612" t="str">
        <f t="shared" si="140"/>
        <v>REGION ILE DE FRANCE NORD</v>
      </c>
      <c r="E1612" s="12" t="str">
        <f t="shared" si="139"/>
        <v>TERRAIN</v>
      </c>
      <c r="F1612" s="4" t="s">
        <v>8496</v>
      </c>
      <c r="G1612" s="4" t="s">
        <v>8497</v>
      </c>
      <c r="H1612" s="5">
        <v>2</v>
      </c>
      <c r="I1612" s="5" t="s">
        <v>6943</v>
      </c>
      <c r="J1612" s="5"/>
      <c r="K1612" s="5"/>
      <c r="L1612" s="5"/>
      <c r="M1612" s="5" t="s">
        <v>1343</v>
      </c>
      <c r="N1612" s="5"/>
      <c r="O1612" s="5"/>
      <c r="P1612" s="5"/>
      <c r="Q1612" s="5"/>
      <c r="R1612" s="5"/>
      <c r="S1612" s="5"/>
      <c r="T1612" s="5"/>
      <c r="U1612" s="6">
        <v>45627</v>
      </c>
      <c r="V1612" s="5"/>
      <c r="W1612" s="4" t="s">
        <v>1329</v>
      </c>
      <c r="X1612" s="5"/>
      <c r="Y1612" s="5"/>
      <c r="Z1612" s="5"/>
      <c r="AA1612" s="5" t="s">
        <v>2271</v>
      </c>
      <c r="AB1612" s="5"/>
      <c r="AC1612" s="5"/>
      <c r="AD1612" s="5"/>
      <c r="AE1612" s="5"/>
      <c r="AF1612" s="5"/>
      <c r="AG1612" s="5"/>
      <c r="AH1612" s="5"/>
      <c r="AI1612" s="5"/>
      <c r="AJ1612" s="5"/>
      <c r="AK1612" s="5"/>
      <c r="AL1612" s="5"/>
      <c r="AM1612" s="5"/>
      <c r="AN1612" s="5"/>
      <c r="AO1612" s="5"/>
      <c r="AP1612" s="5" t="s">
        <v>12477</v>
      </c>
      <c r="AQ1612" s="4" t="s">
        <v>1351</v>
      </c>
      <c r="AR1612" s="5" t="s">
        <v>12478</v>
      </c>
      <c r="AS1612" s="4" t="s">
        <v>1352</v>
      </c>
      <c r="AT1612" s="5" t="s">
        <v>1353</v>
      </c>
      <c r="AU1612" s="5" t="s">
        <v>41</v>
      </c>
      <c r="AV1612" s="4" t="s">
        <v>1354</v>
      </c>
      <c r="AW1612" s="5" t="s">
        <v>17</v>
      </c>
      <c r="AX1612" s="4" t="s">
        <v>2439</v>
      </c>
      <c r="AY1612" s="5" t="s">
        <v>2440</v>
      </c>
      <c r="AZ1612" s="5" t="s">
        <v>11</v>
      </c>
      <c r="BA1612" s="4" t="s">
        <v>2441</v>
      </c>
      <c r="BB1612" s="5" t="s">
        <v>2442</v>
      </c>
      <c r="BC1612" s="5"/>
      <c r="BD1612" s="5"/>
      <c r="BE1612" s="5"/>
      <c r="BF1612" s="5"/>
      <c r="BG1612" s="5" t="s">
        <v>8497</v>
      </c>
      <c r="BH1612" s="5" t="s">
        <v>1343</v>
      </c>
    </row>
    <row r="1613" spans="1:60" x14ac:dyDescent="0.25">
      <c r="A1613">
        <f t="shared" ref="A1613:A1676" si="141">G1613*1</f>
        <v>993428</v>
      </c>
      <c r="B1613">
        <f t="shared" ref="B1613:B1676" si="142">F1613*1</f>
        <v>50101663</v>
      </c>
      <c r="C1613" t="str">
        <f t="shared" ref="C1613:C1676" si="143">IF(LEFT(T1613,4)="ASSI","ASSISTANTE",IF(T1613="100 IMD","IMD",IF(T1613="105 IMD","IMD",IF(T1613="200 IMP","IMP",IF(T1613="310 CMA","IMP","CC")))))</f>
        <v>CC</v>
      </c>
      <c r="D1613" t="str">
        <f t="shared" si="140"/>
        <v>REGION ILE DE FRANCE NORD</v>
      </c>
      <c r="E1613" s="12" t="str">
        <f t="shared" ref="E1613:E1676" si="144">IF(BB1613="OC FICTIVE","EN MISSION","TERRAIN")</f>
        <v>TERRAIN</v>
      </c>
      <c r="F1613" s="4" t="s">
        <v>8498</v>
      </c>
      <c r="G1613" s="4" t="s">
        <v>8499</v>
      </c>
      <c r="H1613" s="5">
        <v>2</v>
      </c>
      <c r="I1613" s="5" t="s">
        <v>6943</v>
      </c>
      <c r="J1613" s="5"/>
      <c r="K1613" s="5"/>
      <c r="L1613" s="5"/>
      <c r="M1613" s="5" t="s">
        <v>1343</v>
      </c>
      <c r="N1613" s="5"/>
      <c r="O1613" s="5"/>
      <c r="P1613" s="5"/>
      <c r="Q1613" s="5"/>
      <c r="R1613" s="5"/>
      <c r="S1613" s="5"/>
      <c r="T1613" s="5"/>
      <c r="U1613" s="6">
        <v>45627</v>
      </c>
      <c r="V1613" s="4"/>
      <c r="W1613" s="4" t="s">
        <v>1329</v>
      </c>
      <c r="X1613" s="5"/>
      <c r="Y1613" s="5"/>
      <c r="Z1613" s="5"/>
      <c r="AA1613" s="4" t="s">
        <v>7891</v>
      </c>
      <c r="AB1613" s="5"/>
      <c r="AC1613" s="5"/>
      <c r="AD1613" s="5"/>
      <c r="AE1613" s="5"/>
      <c r="AF1613" s="6"/>
      <c r="AG1613" s="5"/>
      <c r="AH1613" s="5"/>
      <c r="AI1613" s="5"/>
      <c r="AJ1613" s="6"/>
      <c r="AK1613" s="5"/>
      <c r="AL1613" s="6"/>
      <c r="AM1613" s="5"/>
      <c r="AN1613" s="5"/>
      <c r="AO1613" s="5"/>
      <c r="AP1613" s="5" t="s">
        <v>12477</v>
      </c>
      <c r="AQ1613" s="4" t="s">
        <v>1351</v>
      </c>
      <c r="AR1613" s="5" t="s">
        <v>12478</v>
      </c>
      <c r="AS1613" s="4" t="s">
        <v>1352</v>
      </c>
      <c r="AT1613" s="5" t="s">
        <v>1353</v>
      </c>
      <c r="AU1613" s="5" t="s">
        <v>41</v>
      </c>
      <c r="AV1613" s="4" t="s">
        <v>1354</v>
      </c>
      <c r="AW1613" s="5" t="s">
        <v>17</v>
      </c>
      <c r="AX1613" s="4" t="s">
        <v>1889</v>
      </c>
      <c r="AY1613" s="5" t="s">
        <v>1890</v>
      </c>
      <c r="AZ1613" s="5" t="s">
        <v>11</v>
      </c>
      <c r="BA1613" s="4" t="s">
        <v>1891</v>
      </c>
      <c r="BB1613" s="5" t="s">
        <v>1892</v>
      </c>
      <c r="BC1613" s="4"/>
      <c r="BD1613" s="5"/>
      <c r="BE1613" s="5"/>
      <c r="BF1613" s="5"/>
      <c r="BG1613" s="4" t="s">
        <v>8499</v>
      </c>
      <c r="BH1613" s="5" t="s">
        <v>1343</v>
      </c>
    </row>
    <row r="1614" spans="1:60" x14ac:dyDescent="0.25">
      <c r="A1614">
        <f t="shared" si="141"/>
        <v>993426</v>
      </c>
      <c r="B1614">
        <f t="shared" si="142"/>
        <v>50101661</v>
      </c>
      <c r="C1614" t="str">
        <f t="shared" si="143"/>
        <v>CC</v>
      </c>
      <c r="D1614" t="str">
        <f t="shared" si="140"/>
        <v>REGION ILE DE FRANCE NORD</v>
      </c>
      <c r="E1614" s="12" t="str">
        <f t="shared" si="144"/>
        <v>TERRAIN</v>
      </c>
      <c r="F1614" s="4" t="s">
        <v>8500</v>
      </c>
      <c r="G1614" s="4" t="s">
        <v>6298</v>
      </c>
      <c r="H1614" s="5">
        <v>2</v>
      </c>
      <c r="I1614" s="5" t="s">
        <v>6943</v>
      </c>
      <c r="J1614" s="5"/>
      <c r="K1614" s="5"/>
      <c r="L1614" s="5"/>
      <c r="M1614" s="5" t="s">
        <v>1343</v>
      </c>
      <c r="N1614" s="5"/>
      <c r="O1614" s="5"/>
      <c r="P1614" s="5"/>
      <c r="Q1614" s="5"/>
      <c r="R1614" s="5"/>
      <c r="S1614" s="5"/>
      <c r="T1614" s="5"/>
      <c r="U1614" s="6">
        <v>45627</v>
      </c>
      <c r="V1614" s="5"/>
      <c r="W1614" s="4" t="s">
        <v>1329</v>
      </c>
      <c r="X1614" s="5"/>
      <c r="Y1614" s="5"/>
      <c r="Z1614" s="5"/>
      <c r="AA1614" s="5" t="s">
        <v>2080</v>
      </c>
      <c r="AB1614" s="5"/>
      <c r="AC1614" s="5"/>
      <c r="AD1614" s="5"/>
      <c r="AE1614" s="5"/>
      <c r="AF1614" s="5"/>
      <c r="AG1614" s="5"/>
      <c r="AH1614" s="5"/>
      <c r="AI1614" s="5"/>
      <c r="AJ1614" s="5"/>
      <c r="AK1614" s="5"/>
      <c r="AL1614" s="5"/>
      <c r="AM1614" s="5"/>
      <c r="AN1614" s="5"/>
      <c r="AO1614" s="5"/>
      <c r="AP1614" s="5" t="s">
        <v>12477</v>
      </c>
      <c r="AQ1614" s="4" t="s">
        <v>1351</v>
      </c>
      <c r="AR1614" s="5" t="s">
        <v>12478</v>
      </c>
      <c r="AS1614" s="4" t="s">
        <v>1352</v>
      </c>
      <c r="AT1614" s="5" t="s">
        <v>1353</v>
      </c>
      <c r="AU1614" s="5" t="s">
        <v>41</v>
      </c>
      <c r="AV1614" s="4" t="s">
        <v>1354</v>
      </c>
      <c r="AW1614" s="5" t="s">
        <v>17</v>
      </c>
      <c r="AX1614" s="4" t="s">
        <v>2439</v>
      </c>
      <c r="AY1614" s="5" t="s">
        <v>2440</v>
      </c>
      <c r="AZ1614" s="5" t="s">
        <v>11</v>
      </c>
      <c r="BA1614" s="4" t="s">
        <v>2441</v>
      </c>
      <c r="BB1614" s="5" t="s">
        <v>2442</v>
      </c>
      <c r="BC1614" s="4" t="s">
        <v>6295</v>
      </c>
      <c r="BD1614" s="5" t="s">
        <v>6297</v>
      </c>
      <c r="BE1614" s="5" t="s">
        <v>60</v>
      </c>
      <c r="BF1614" s="5" t="s">
        <v>1333</v>
      </c>
      <c r="BG1614" s="4" t="s">
        <v>6298</v>
      </c>
      <c r="BH1614" s="5" t="s">
        <v>1343</v>
      </c>
    </row>
    <row r="1615" spans="1:60" x14ac:dyDescent="0.25">
      <c r="A1615">
        <f t="shared" si="141"/>
        <v>993425</v>
      </c>
      <c r="B1615">
        <f t="shared" si="142"/>
        <v>50101660</v>
      </c>
      <c r="C1615" t="str">
        <f t="shared" si="143"/>
        <v>CC</v>
      </c>
      <c r="D1615" t="str">
        <f t="shared" si="140"/>
        <v>REGION ILE DE FRANCE NORD</v>
      </c>
      <c r="E1615" s="12" t="str">
        <f t="shared" si="144"/>
        <v>TERRAIN</v>
      </c>
      <c r="F1615" s="4" t="s">
        <v>8501</v>
      </c>
      <c r="G1615" s="4" t="s">
        <v>8502</v>
      </c>
      <c r="H1615" s="5">
        <v>2</v>
      </c>
      <c r="I1615" s="5" t="s">
        <v>6943</v>
      </c>
      <c r="J1615" s="5"/>
      <c r="K1615" s="5"/>
      <c r="L1615" s="5"/>
      <c r="M1615" s="5" t="s">
        <v>1343</v>
      </c>
      <c r="N1615" s="5"/>
      <c r="O1615" s="5"/>
      <c r="P1615" s="5"/>
      <c r="Q1615" s="5"/>
      <c r="R1615" s="5"/>
      <c r="S1615" s="5"/>
      <c r="T1615" s="5"/>
      <c r="U1615" s="6">
        <v>45627</v>
      </c>
      <c r="V1615" s="5"/>
      <c r="W1615" s="4" t="s">
        <v>1329</v>
      </c>
      <c r="X1615" s="5"/>
      <c r="Y1615" s="5"/>
      <c r="Z1615" s="5"/>
      <c r="AA1615" s="4" t="s">
        <v>7352</v>
      </c>
      <c r="AB1615" s="5"/>
      <c r="AC1615" s="5"/>
      <c r="AD1615" s="5"/>
      <c r="AE1615" s="5"/>
      <c r="AF1615" s="5"/>
      <c r="AG1615" s="5"/>
      <c r="AH1615" s="5"/>
      <c r="AI1615" s="5"/>
      <c r="AJ1615" s="5"/>
      <c r="AK1615" s="5"/>
      <c r="AL1615" s="5"/>
      <c r="AM1615" s="5"/>
      <c r="AN1615" s="5"/>
      <c r="AO1615" s="5"/>
      <c r="AP1615" s="5" t="s">
        <v>12477</v>
      </c>
      <c r="AQ1615" s="4" t="s">
        <v>1351</v>
      </c>
      <c r="AR1615" s="5" t="s">
        <v>12478</v>
      </c>
      <c r="AS1615" s="4" t="s">
        <v>1352</v>
      </c>
      <c r="AT1615" s="5" t="s">
        <v>1353</v>
      </c>
      <c r="AU1615" s="5" t="s">
        <v>41</v>
      </c>
      <c r="AV1615" s="4" t="s">
        <v>1354</v>
      </c>
      <c r="AW1615" s="5" t="s">
        <v>17</v>
      </c>
      <c r="AX1615" s="4" t="s">
        <v>1889</v>
      </c>
      <c r="AY1615" s="5" t="s">
        <v>1890</v>
      </c>
      <c r="AZ1615" s="5" t="s">
        <v>11</v>
      </c>
      <c r="BA1615" s="4" t="s">
        <v>1891</v>
      </c>
      <c r="BB1615" s="5" t="s">
        <v>1892</v>
      </c>
      <c r="BC1615" s="4"/>
      <c r="BD1615" s="5"/>
      <c r="BE1615" s="5"/>
      <c r="BF1615" s="5"/>
      <c r="BG1615" s="4" t="s">
        <v>8502</v>
      </c>
      <c r="BH1615" s="5" t="s">
        <v>1343</v>
      </c>
    </row>
    <row r="1616" spans="1:60" x14ac:dyDescent="0.25">
      <c r="A1616">
        <f t="shared" si="141"/>
        <v>993422</v>
      </c>
      <c r="B1616">
        <f t="shared" si="142"/>
        <v>50101657</v>
      </c>
      <c r="C1616" t="str">
        <f t="shared" si="143"/>
        <v>CC</v>
      </c>
      <c r="D1616" t="str">
        <f t="shared" si="140"/>
        <v>REGION ILE DE FRANCE NORD</v>
      </c>
      <c r="E1616" s="12" t="str">
        <f t="shared" si="144"/>
        <v>TERRAIN</v>
      </c>
      <c r="F1616" s="4" t="s">
        <v>8503</v>
      </c>
      <c r="G1616" s="4" t="s">
        <v>8504</v>
      </c>
      <c r="H1616" s="5">
        <v>2</v>
      </c>
      <c r="I1616" s="5" t="s">
        <v>6943</v>
      </c>
      <c r="J1616" s="5"/>
      <c r="K1616" s="5"/>
      <c r="L1616" s="5"/>
      <c r="M1616" s="5" t="s">
        <v>1343</v>
      </c>
      <c r="N1616" s="5"/>
      <c r="O1616" s="5"/>
      <c r="P1616" s="5"/>
      <c r="Q1616" s="5"/>
      <c r="R1616" s="5"/>
      <c r="S1616" s="5"/>
      <c r="T1616" s="5"/>
      <c r="U1616" s="6">
        <v>45627</v>
      </c>
      <c r="V1616" s="5"/>
      <c r="W1616" s="4" t="s">
        <v>1329</v>
      </c>
      <c r="X1616" s="5"/>
      <c r="Y1616" s="5"/>
      <c r="Z1616" s="5"/>
      <c r="AA1616" s="4" t="s">
        <v>3849</v>
      </c>
      <c r="AB1616" s="5"/>
      <c r="AC1616" s="5"/>
      <c r="AD1616" s="5"/>
      <c r="AE1616" s="5"/>
      <c r="AF1616" s="5"/>
      <c r="AG1616" s="5"/>
      <c r="AH1616" s="5"/>
      <c r="AI1616" s="5"/>
      <c r="AJ1616" s="5"/>
      <c r="AK1616" s="5"/>
      <c r="AL1616" s="5"/>
      <c r="AM1616" s="5"/>
      <c r="AN1616" s="5"/>
      <c r="AO1616" s="5"/>
      <c r="AP1616" s="5" t="s">
        <v>12477</v>
      </c>
      <c r="AQ1616" s="4" t="s">
        <v>1351</v>
      </c>
      <c r="AR1616" s="5" t="s">
        <v>12478</v>
      </c>
      <c r="AS1616" s="4" t="s">
        <v>1352</v>
      </c>
      <c r="AT1616" s="5" t="s">
        <v>1353</v>
      </c>
      <c r="AU1616" s="5" t="s">
        <v>41</v>
      </c>
      <c r="AV1616" s="4" t="s">
        <v>1354</v>
      </c>
      <c r="AW1616" s="5" t="s">
        <v>17</v>
      </c>
      <c r="AX1616" s="4" t="s">
        <v>2439</v>
      </c>
      <c r="AY1616" s="5" t="s">
        <v>2440</v>
      </c>
      <c r="AZ1616" s="5" t="s">
        <v>11</v>
      </c>
      <c r="BA1616" s="4" t="s">
        <v>2441</v>
      </c>
      <c r="BB1616" s="5" t="s">
        <v>2442</v>
      </c>
      <c r="BC1616" s="5" t="s">
        <v>8505</v>
      </c>
      <c r="BD1616" s="5" t="s">
        <v>8506</v>
      </c>
      <c r="BE1616" s="5" t="s">
        <v>25</v>
      </c>
      <c r="BF1616" s="5" t="s">
        <v>1333</v>
      </c>
      <c r="BG1616" s="4" t="s">
        <v>8504</v>
      </c>
      <c r="BH1616" s="5" t="s">
        <v>1343</v>
      </c>
    </row>
    <row r="1617" spans="1:60" x14ac:dyDescent="0.25">
      <c r="A1617">
        <f t="shared" si="141"/>
        <v>993421</v>
      </c>
      <c r="B1617">
        <f t="shared" si="142"/>
        <v>50101656</v>
      </c>
      <c r="C1617" t="str">
        <f t="shared" si="143"/>
        <v>CC</v>
      </c>
      <c r="D1617" t="str">
        <f t="shared" si="140"/>
        <v>REGION ILE DE FRANCE NORD</v>
      </c>
      <c r="E1617" s="12" t="str">
        <f t="shared" si="144"/>
        <v>TERRAIN</v>
      </c>
      <c r="F1617" s="4" t="s">
        <v>8507</v>
      </c>
      <c r="G1617" s="4" t="s">
        <v>8508</v>
      </c>
      <c r="H1617" s="5">
        <v>2</v>
      </c>
      <c r="I1617" s="5" t="s">
        <v>6943</v>
      </c>
      <c r="J1617" s="5"/>
      <c r="K1617" s="5"/>
      <c r="L1617" s="5"/>
      <c r="M1617" s="5" t="s">
        <v>1343</v>
      </c>
      <c r="N1617" s="5"/>
      <c r="O1617" s="5"/>
      <c r="P1617" s="5"/>
      <c r="Q1617" s="5"/>
      <c r="R1617" s="5"/>
      <c r="S1617" s="5"/>
      <c r="T1617" s="5"/>
      <c r="U1617" s="6">
        <v>45627</v>
      </c>
      <c r="V1617" s="5"/>
      <c r="W1617" s="4" t="s">
        <v>1329</v>
      </c>
      <c r="X1617" s="5"/>
      <c r="Y1617" s="5"/>
      <c r="Z1617" s="5"/>
      <c r="AA1617" s="4" t="s">
        <v>4337</v>
      </c>
      <c r="AB1617" s="5"/>
      <c r="AC1617" s="5"/>
      <c r="AD1617" s="5"/>
      <c r="AE1617" s="5"/>
      <c r="AF1617" s="5"/>
      <c r="AG1617" s="5"/>
      <c r="AH1617" s="5"/>
      <c r="AI1617" s="5"/>
      <c r="AJ1617" s="5"/>
      <c r="AK1617" s="5"/>
      <c r="AL1617" s="5"/>
      <c r="AM1617" s="5"/>
      <c r="AN1617" s="5"/>
      <c r="AO1617" s="5"/>
      <c r="AP1617" s="5" t="s">
        <v>12477</v>
      </c>
      <c r="AQ1617" s="4" t="s">
        <v>1351</v>
      </c>
      <c r="AR1617" s="5" t="s">
        <v>12478</v>
      </c>
      <c r="AS1617" s="4" t="s">
        <v>1352</v>
      </c>
      <c r="AT1617" s="5" t="s">
        <v>1353</v>
      </c>
      <c r="AU1617" s="5" t="s">
        <v>41</v>
      </c>
      <c r="AV1617" s="4" t="s">
        <v>1354</v>
      </c>
      <c r="AW1617" s="5" t="s">
        <v>17</v>
      </c>
      <c r="AX1617" s="4" t="s">
        <v>2439</v>
      </c>
      <c r="AY1617" s="5" t="s">
        <v>2440</v>
      </c>
      <c r="AZ1617" s="5" t="s">
        <v>11</v>
      </c>
      <c r="BA1617" s="4" t="s">
        <v>2441</v>
      </c>
      <c r="BB1617" s="5" t="s">
        <v>2442</v>
      </c>
      <c r="BC1617" s="5" t="s">
        <v>8509</v>
      </c>
      <c r="BD1617" s="5" t="s">
        <v>8510</v>
      </c>
      <c r="BE1617" s="5" t="s">
        <v>25</v>
      </c>
      <c r="BF1617" s="5" t="s">
        <v>1333</v>
      </c>
      <c r="BG1617" s="4" t="s">
        <v>8508</v>
      </c>
      <c r="BH1617" s="5" t="s">
        <v>1343</v>
      </c>
    </row>
    <row r="1618" spans="1:60" x14ac:dyDescent="0.25">
      <c r="A1618">
        <f t="shared" si="141"/>
        <v>993419</v>
      </c>
      <c r="B1618">
        <f t="shared" si="142"/>
        <v>50101654</v>
      </c>
      <c r="C1618" t="str">
        <f t="shared" si="143"/>
        <v>CC</v>
      </c>
      <c r="D1618" t="str">
        <f t="shared" si="140"/>
        <v>REGION CENTRE EST</v>
      </c>
      <c r="E1618" s="12" t="str">
        <f t="shared" si="144"/>
        <v>TERRAIN</v>
      </c>
      <c r="F1618" s="4" t="s">
        <v>8511</v>
      </c>
      <c r="G1618" s="4" t="s">
        <v>7343</v>
      </c>
      <c r="H1618" s="5">
        <v>2</v>
      </c>
      <c r="I1618" s="5" t="s">
        <v>6943</v>
      </c>
      <c r="J1618" s="5"/>
      <c r="K1618" s="5"/>
      <c r="L1618" s="5"/>
      <c r="M1618" s="5" t="s">
        <v>1343</v>
      </c>
      <c r="N1618" s="5"/>
      <c r="O1618" s="5"/>
      <c r="P1618" s="5"/>
      <c r="Q1618" s="5"/>
      <c r="R1618" s="5"/>
      <c r="S1618" s="5"/>
      <c r="T1618" s="5"/>
      <c r="U1618" s="6">
        <v>45627</v>
      </c>
      <c r="V1618" s="5"/>
      <c r="W1618" s="4" t="s">
        <v>1329</v>
      </c>
      <c r="X1618" s="5"/>
      <c r="Y1618" s="5"/>
      <c r="Z1618" s="5"/>
      <c r="AA1618" s="4" t="s">
        <v>3575</v>
      </c>
      <c r="AB1618" s="5"/>
      <c r="AC1618" s="5"/>
      <c r="AD1618" s="5"/>
      <c r="AE1618" s="5"/>
      <c r="AF1618" s="5"/>
      <c r="AG1618" s="5"/>
      <c r="AH1618" s="5"/>
      <c r="AI1618" s="5"/>
      <c r="AJ1618" s="5"/>
      <c r="AK1618" s="5"/>
      <c r="AL1618" s="5"/>
      <c r="AM1618" s="5"/>
      <c r="AN1618" s="5"/>
      <c r="AO1618" s="5"/>
      <c r="AP1618" s="5" t="s">
        <v>1536</v>
      </c>
      <c r="AQ1618" s="4" t="s">
        <v>12479</v>
      </c>
      <c r="AR1618" s="5" t="s">
        <v>12480</v>
      </c>
      <c r="AS1618" s="4" t="s">
        <v>1906</v>
      </c>
      <c r="AT1618" s="5" t="s">
        <v>1909</v>
      </c>
      <c r="AU1618" s="5" t="s">
        <v>41</v>
      </c>
      <c r="AV1618" s="4" t="s">
        <v>1910</v>
      </c>
      <c r="AW1618" s="5" t="s">
        <v>48</v>
      </c>
      <c r="AX1618" s="4" t="s">
        <v>2634</v>
      </c>
      <c r="AY1618" s="5" t="s">
        <v>2635</v>
      </c>
      <c r="AZ1618" s="5" t="s">
        <v>11</v>
      </c>
      <c r="BA1618" s="4" t="s">
        <v>2636</v>
      </c>
      <c r="BB1618" s="5" t="s">
        <v>2637</v>
      </c>
      <c r="BC1618" s="4" t="s">
        <v>7340</v>
      </c>
      <c r="BD1618" s="5" t="s">
        <v>7342</v>
      </c>
      <c r="BE1618" s="5" t="s">
        <v>25</v>
      </c>
      <c r="BF1618" s="5" t="s">
        <v>1333</v>
      </c>
      <c r="BG1618" s="4" t="s">
        <v>7343</v>
      </c>
      <c r="BH1618" s="5" t="s">
        <v>1343</v>
      </c>
    </row>
    <row r="1619" spans="1:60" x14ac:dyDescent="0.25">
      <c r="A1619">
        <f t="shared" si="141"/>
        <v>993418</v>
      </c>
      <c r="B1619">
        <f t="shared" si="142"/>
        <v>50101653</v>
      </c>
      <c r="C1619" t="str">
        <f t="shared" si="143"/>
        <v>CC</v>
      </c>
      <c r="D1619" t="str">
        <f t="shared" si="140"/>
        <v>REGION CENTRE EST</v>
      </c>
      <c r="E1619" s="12" t="str">
        <f t="shared" si="144"/>
        <v>TERRAIN</v>
      </c>
      <c r="F1619" s="4" t="s">
        <v>8512</v>
      </c>
      <c r="G1619" s="4" t="s">
        <v>8513</v>
      </c>
      <c r="H1619" s="5">
        <v>2</v>
      </c>
      <c r="I1619" s="5" t="s">
        <v>6943</v>
      </c>
      <c r="J1619" s="5"/>
      <c r="K1619" s="5"/>
      <c r="L1619" s="5"/>
      <c r="M1619" s="5" t="s">
        <v>1343</v>
      </c>
      <c r="N1619" s="5"/>
      <c r="O1619" s="5"/>
      <c r="P1619" s="5"/>
      <c r="Q1619" s="5"/>
      <c r="R1619" s="5"/>
      <c r="S1619" s="5"/>
      <c r="T1619" s="5"/>
      <c r="U1619" s="6">
        <v>45627</v>
      </c>
      <c r="V1619" s="5"/>
      <c r="W1619" s="4" t="s">
        <v>1329</v>
      </c>
      <c r="X1619" s="5"/>
      <c r="Y1619" s="5"/>
      <c r="Z1619" s="5"/>
      <c r="AA1619" s="4" t="s">
        <v>8230</v>
      </c>
      <c r="AB1619" s="5"/>
      <c r="AC1619" s="5"/>
      <c r="AD1619" s="5"/>
      <c r="AE1619" s="5"/>
      <c r="AF1619" s="5"/>
      <c r="AG1619" s="5"/>
      <c r="AH1619" s="5"/>
      <c r="AI1619" s="5"/>
      <c r="AJ1619" s="5"/>
      <c r="AK1619" s="5"/>
      <c r="AL1619" s="5"/>
      <c r="AM1619" s="5"/>
      <c r="AN1619" s="5"/>
      <c r="AO1619" s="5"/>
      <c r="AP1619" s="5" t="s">
        <v>1536</v>
      </c>
      <c r="AQ1619" s="4" t="s">
        <v>12479</v>
      </c>
      <c r="AR1619" s="5" t="s">
        <v>12480</v>
      </c>
      <c r="AS1619" s="4" t="s">
        <v>1906</v>
      </c>
      <c r="AT1619" s="5" t="s">
        <v>1909</v>
      </c>
      <c r="AU1619" s="5" t="s">
        <v>41</v>
      </c>
      <c r="AV1619" s="4" t="s">
        <v>1910</v>
      </c>
      <c r="AW1619" s="5" t="s">
        <v>48</v>
      </c>
      <c r="AX1619" s="4" t="s">
        <v>2634</v>
      </c>
      <c r="AY1619" s="5" t="s">
        <v>2635</v>
      </c>
      <c r="AZ1619" s="5" t="s">
        <v>11</v>
      </c>
      <c r="BA1619" s="4" t="s">
        <v>2636</v>
      </c>
      <c r="BB1619" s="5" t="s">
        <v>2637</v>
      </c>
      <c r="BC1619" s="4"/>
      <c r="BD1619" s="5"/>
      <c r="BE1619" s="5"/>
      <c r="BF1619" s="5"/>
      <c r="BG1619" s="4" t="s">
        <v>8513</v>
      </c>
      <c r="BH1619" s="5" t="s">
        <v>1343</v>
      </c>
    </row>
    <row r="1620" spans="1:60" x14ac:dyDescent="0.25">
      <c r="A1620">
        <f t="shared" si="141"/>
        <v>993417</v>
      </c>
      <c r="B1620">
        <f t="shared" si="142"/>
        <v>50101652</v>
      </c>
      <c r="C1620" t="str">
        <f t="shared" si="143"/>
        <v>CC</v>
      </c>
      <c r="D1620" t="str">
        <f t="shared" si="140"/>
        <v>REGION CENTRE EST</v>
      </c>
      <c r="E1620" s="12" t="str">
        <f t="shared" si="144"/>
        <v>TERRAIN</v>
      </c>
      <c r="F1620" s="4" t="s">
        <v>8514</v>
      </c>
      <c r="G1620" s="4" t="s">
        <v>4450</v>
      </c>
      <c r="H1620" s="5">
        <v>2</v>
      </c>
      <c r="I1620" s="5" t="s">
        <v>6943</v>
      </c>
      <c r="J1620" s="5"/>
      <c r="K1620" s="5"/>
      <c r="L1620" s="5"/>
      <c r="M1620" s="5" t="s">
        <v>1343</v>
      </c>
      <c r="N1620" s="5"/>
      <c r="O1620" s="5"/>
      <c r="P1620" s="5"/>
      <c r="Q1620" s="5"/>
      <c r="R1620" s="5"/>
      <c r="S1620" s="5"/>
      <c r="T1620" s="5"/>
      <c r="U1620" s="6">
        <v>45627</v>
      </c>
      <c r="V1620" s="5"/>
      <c r="W1620" s="4" t="s">
        <v>1329</v>
      </c>
      <c r="X1620" s="5"/>
      <c r="Y1620" s="5"/>
      <c r="Z1620" s="5"/>
      <c r="AA1620" s="4" t="s">
        <v>4443</v>
      </c>
      <c r="AB1620" s="5"/>
      <c r="AC1620" s="5"/>
      <c r="AD1620" s="5"/>
      <c r="AE1620" s="5"/>
      <c r="AF1620" s="5"/>
      <c r="AG1620" s="5"/>
      <c r="AH1620" s="5"/>
      <c r="AI1620" s="5"/>
      <c r="AJ1620" s="5"/>
      <c r="AK1620" s="5"/>
      <c r="AL1620" s="5"/>
      <c r="AM1620" s="5"/>
      <c r="AN1620" s="5"/>
      <c r="AO1620" s="5"/>
      <c r="AP1620" s="5" t="s">
        <v>1536</v>
      </c>
      <c r="AQ1620" s="4" t="s">
        <v>12479</v>
      </c>
      <c r="AR1620" s="5" t="s">
        <v>12480</v>
      </c>
      <c r="AS1620" s="4" t="s">
        <v>1906</v>
      </c>
      <c r="AT1620" s="5" t="s">
        <v>1909</v>
      </c>
      <c r="AU1620" s="5" t="s">
        <v>41</v>
      </c>
      <c r="AV1620" s="4" t="s">
        <v>1910</v>
      </c>
      <c r="AW1620" s="5" t="s">
        <v>48</v>
      </c>
      <c r="AX1620" s="4" t="s">
        <v>4445</v>
      </c>
      <c r="AY1620" s="5" t="s">
        <v>4446</v>
      </c>
      <c r="AZ1620" s="5" t="s">
        <v>11</v>
      </c>
      <c r="BA1620" s="4" t="s">
        <v>4447</v>
      </c>
      <c r="BB1620" s="5" t="s">
        <v>4448</v>
      </c>
      <c r="BC1620" s="4" t="s">
        <v>4440</v>
      </c>
      <c r="BD1620" s="5" t="s">
        <v>4449</v>
      </c>
      <c r="BE1620" s="5" t="s">
        <v>25</v>
      </c>
      <c r="BF1620" s="5" t="s">
        <v>1333</v>
      </c>
      <c r="BG1620" s="4" t="s">
        <v>4450</v>
      </c>
      <c r="BH1620" s="5" t="s">
        <v>1343</v>
      </c>
    </row>
    <row r="1621" spans="1:60" x14ac:dyDescent="0.25">
      <c r="A1621">
        <f t="shared" si="141"/>
        <v>993416</v>
      </c>
      <c r="B1621">
        <f t="shared" si="142"/>
        <v>50101651</v>
      </c>
      <c r="C1621" t="str">
        <f t="shared" si="143"/>
        <v>CC</v>
      </c>
      <c r="D1621" t="str">
        <f t="shared" si="140"/>
        <v>REGION CENTRE EST</v>
      </c>
      <c r="E1621" s="12" t="str">
        <f t="shared" si="144"/>
        <v>TERRAIN</v>
      </c>
      <c r="F1621" s="4" t="s">
        <v>8515</v>
      </c>
      <c r="G1621" s="4" t="s">
        <v>8516</v>
      </c>
      <c r="H1621" s="5">
        <v>2</v>
      </c>
      <c r="I1621" s="5" t="s">
        <v>6943</v>
      </c>
      <c r="J1621" s="5"/>
      <c r="K1621" s="5"/>
      <c r="L1621" s="5"/>
      <c r="M1621" s="5" t="s">
        <v>1343</v>
      </c>
      <c r="N1621" s="5"/>
      <c r="O1621" s="5"/>
      <c r="P1621" s="5"/>
      <c r="Q1621" s="5"/>
      <c r="R1621" s="5"/>
      <c r="S1621" s="5"/>
      <c r="T1621" s="5"/>
      <c r="U1621" s="6">
        <v>45627</v>
      </c>
      <c r="V1621" s="5"/>
      <c r="W1621" s="4" t="s">
        <v>1329</v>
      </c>
      <c r="X1621" s="5"/>
      <c r="Y1621" s="5"/>
      <c r="Z1621" s="5"/>
      <c r="AA1621" s="4" t="s">
        <v>4659</v>
      </c>
      <c r="AB1621" s="5"/>
      <c r="AC1621" s="5"/>
      <c r="AD1621" s="5"/>
      <c r="AE1621" s="5"/>
      <c r="AF1621" s="5"/>
      <c r="AG1621" s="5"/>
      <c r="AH1621" s="5"/>
      <c r="AI1621" s="5"/>
      <c r="AJ1621" s="5"/>
      <c r="AK1621" s="5"/>
      <c r="AL1621" s="5"/>
      <c r="AM1621" s="5"/>
      <c r="AN1621" s="5"/>
      <c r="AO1621" s="5"/>
      <c r="AP1621" s="5" t="s">
        <v>1536</v>
      </c>
      <c r="AQ1621" s="4" t="s">
        <v>12479</v>
      </c>
      <c r="AR1621" s="5" t="s">
        <v>12480</v>
      </c>
      <c r="AS1621" s="4" t="s">
        <v>1906</v>
      </c>
      <c r="AT1621" s="5" t="s">
        <v>1909</v>
      </c>
      <c r="AU1621" s="5" t="s">
        <v>41</v>
      </c>
      <c r="AV1621" s="4" t="s">
        <v>1910</v>
      </c>
      <c r="AW1621" s="5" t="s">
        <v>48</v>
      </c>
      <c r="AX1621" s="4" t="s">
        <v>4445</v>
      </c>
      <c r="AY1621" s="5" t="s">
        <v>4446</v>
      </c>
      <c r="AZ1621" s="5" t="s">
        <v>11</v>
      </c>
      <c r="BA1621" s="4" t="s">
        <v>4447</v>
      </c>
      <c r="BB1621" s="5" t="s">
        <v>4448</v>
      </c>
      <c r="BC1621" s="5"/>
      <c r="BD1621" s="5"/>
      <c r="BE1621" s="5"/>
      <c r="BF1621" s="5"/>
      <c r="BG1621" s="4" t="s">
        <v>8516</v>
      </c>
      <c r="BH1621" s="5" t="s">
        <v>1343</v>
      </c>
    </row>
    <row r="1622" spans="1:60" x14ac:dyDescent="0.25">
      <c r="A1622">
        <f t="shared" si="141"/>
        <v>993415</v>
      </c>
      <c r="B1622">
        <f t="shared" si="142"/>
        <v>50101650</v>
      </c>
      <c r="C1622" t="str">
        <f t="shared" si="143"/>
        <v>CC</v>
      </c>
      <c r="D1622" t="str">
        <f t="shared" si="140"/>
        <v>REGION CENTRE EST</v>
      </c>
      <c r="E1622" s="12" t="str">
        <f t="shared" si="144"/>
        <v>TERRAIN</v>
      </c>
      <c r="F1622" s="4" t="s">
        <v>8517</v>
      </c>
      <c r="G1622" s="4" t="s">
        <v>8518</v>
      </c>
      <c r="H1622" s="5">
        <v>2</v>
      </c>
      <c r="I1622" s="5" t="s">
        <v>6943</v>
      </c>
      <c r="J1622" s="5"/>
      <c r="K1622" s="5"/>
      <c r="L1622" s="5"/>
      <c r="M1622" s="5" t="s">
        <v>1343</v>
      </c>
      <c r="N1622" s="5"/>
      <c r="O1622" s="5"/>
      <c r="P1622" s="5"/>
      <c r="Q1622" s="5"/>
      <c r="R1622" s="5"/>
      <c r="S1622" s="5"/>
      <c r="T1622" s="5"/>
      <c r="U1622" s="6">
        <v>45627</v>
      </c>
      <c r="V1622" s="5"/>
      <c r="W1622" s="4" t="s">
        <v>1329</v>
      </c>
      <c r="X1622" s="5"/>
      <c r="Y1622" s="5"/>
      <c r="Z1622" s="5"/>
      <c r="AA1622" s="4" t="s">
        <v>4112</v>
      </c>
      <c r="AB1622" s="5"/>
      <c r="AC1622" s="5"/>
      <c r="AD1622" s="5"/>
      <c r="AE1622" s="5"/>
      <c r="AF1622" s="5"/>
      <c r="AG1622" s="5"/>
      <c r="AH1622" s="5"/>
      <c r="AI1622" s="5"/>
      <c r="AJ1622" s="5"/>
      <c r="AK1622" s="5"/>
      <c r="AL1622" s="5"/>
      <c r="AM1622" s="5"/>
      <c r="AN1622" s="5"/>
      <c r="AO1622" s="5"/>
      <c r="AP1622" s="5" t="s">
        <v>1536</v>
      </c>
      <c r="AQ1622" s="4" t="s">
        <v>12479</v>
      </c>
      <c r="AR1622" s="5" t="s">
        <v>12480</v>
      </c>
      <c r="AS1622" s="4" t="s">
        <v>1906</v>
      </c>
      <c r="AT1622" s="5" t="s">
        <v>1909</v>
      </c>
      <c r="AU1622" s="5" t="s">
        <v>41</v>
      </c>
      <c r="AV1622" s="4" t="s">
        <v>1910</v>
      </c>
      <c r="AW1622" s="5" t="s">
        <v>48</v>
      </c>
      <c r="AX1622" s="4" t="s">
        <v>4445</v>
      </c>
      <c r="AY1622" s="5" t="s">
        <v>4446</v>
      </c>
      <c r="AZ1622" s="5" t="s">
        <v>11</v>
      </c>
      <c r="BA1622" s="4" t="s">
        <v>4447</v>
      </c>
      <c r="BB1622" s="5" t="s">
        <v>4448</v>
      </c>
      <c r="BC1622" s="4" t="s">
        <v>8519</v>
      </c>
      <c r="BD1622" s="5" t="s">
        <v>8520</v>
      </c>
      <c r="BE1622" s="5" t="s">
        <v>25</v>
      </c>
      <c r="BF1622" s="5" t="s">
        <v>1333</v>
      </c>
      <c r="BG1622" s="4" t="s">
        <v>8518</v>
      </c>
      <c r="BH1622" s="5" t="s">
        <v>1343</v>
      </c>
    </row>
    <row r="1623" spans="1:60" x14ac:dyDescent="0.25">
      <c r="A1623">
        <f t="shared" si="141"/>
        <v>993413</v>
      </c>
      <c r="B1623">
        <f t="shared" si="142"/>
        <v>50101648</v>
      </c>
      <c r="C1623" t="str">
        <f t="shared" si="143"/>
        <v>CC</v>
      </c>
      <c r="D1623" t="str">
        <f t="shared" si="140"/>
        <v>REGION CENTRE EST</v>
      </c>
      <c r="E1623" s="12" t="str">
        <f t="shared" si="144"/>
        <v>TERRAIN</v>
      </c>
      <c r="F1623" s="4" t="s">
        <v>8521</v>
      </c>
      <c r="G1623" s="4" t="s">
        <v>4459</v>
      </c>
      <c r="H1623" s="5">
        <v>2</v>
      </c>
      <c r="I1623" s="5" t="s">
        <v>6943</v>
      </c>
      <c r="J1623" s="5"/>
      <c r="K1623" s="5"/>
      <c r="L1623" s="5"/>
      <c r="M1623" s="5" t="s">
        <v>1343</v>
      </c>
      <c r="N1623" s="5"/>
      <c r="O1623" s="5"/>
      <c r="P1623" s="5"/>
      <c r="Q1623" s="5"/>
      <c r="R1623" s="5"/>
      <c r="S1623" s="5"/>
      <c r="T1623" s="5"/>
      <c r="U1623" s="6">
        <v>45627</v>
      </c>
      <c r="V1623" s="5"/>
      <c r="W1623" s="4" t="s">
        <v>1329</v>
      </c>
      <c r="X1623" s="5"/>
      <c r="Y1623" s="5"/>
      <c r="Z1623" s="5"/>
      <c r="AA1623" s="4" t="s">
        <v>4201</v>
      </c>
      <c r="AB1623" s="5"/>
      <c r="AC1623" s="5"/>
      <c r="AD1623" s="5"/>
      <c r="AE1623" s="5"/>
      <c r="AF1623" s="5"/>
      <c r="AG1623" s="5"/>
      <c r="AH1623" s="5"/>
      <c r="AI1623" s="5"/>
      <c r="AJ1623" s="5"/>
      <c r="AK1623" s="5"/>
      <c r="AL1623" s="5"/>
      <c r="AM1623" s="5"/>
      <c r="AN1623" s="5"/>
      <c r="AO1623" s="5"/>
      <c r="AP1623" s="5" t="s">
        <v>1536</v>
      </c>
      <c r="AQ1623" s="4" t="s">
        <v>12479</v>
      </c>
      <c r="AR1623" s="5" t="s">
        <v>12480</v>
      </c>
      <c r="AS1623" s="4" t="s">
        <v>1906</v>
      </c>
      <c r="AT1623" s="5" t="s">
        <v>1909</v>
      </c>
      <c r="AU1623" s="5" t="s">
        <v>41</v>
      </c>
      <c r="AV1623" s="4" t="s">
        <v>1910</v>
      </c>
      <c r="AW1623" s="5" t="s">
        <v>48</v>
      </c>
      <c r="AX1623" s="4" t="s">
        <v>4445</v>
      </c>
      <c r="AY1623" s="5" t="s">
        <v>4446</v>
      </c>
      <c r="AZ1623" s="5" t="s">
        <v>11</v>
      </c>
      <c r="BA1623" s="4" t="s">
        <v>4447</v>
      </c>
      <c r="BB1623" s="5" t="s">
        <v>4448</v>
      </c>
      <c r="BC1623" s="4" t="s">
        <v>4456</v>
      </c>
      <c r="BD1623" s="5" t="s">
        <v>4458</v>
      </c>
      <c r="BE1623" s="5" t="s">
        <v>260</v>
      </c>
      <c r="BF1623" s="5" t="s">
        <v>1333</v>
      </c>
      <c r="BG1623" s="4" t="s">
        <v>4459</v>
      </c>
      <c r="BH1623" s="5" t="s">
        <v>1343</v>
      </c>
    </row>
    <row r="1624" spans="1:60" x14ac:dyDescent="0.25">
      <c r="A1624">
        <f t="shared" si="141"/>
        <v>993412</v>
      </c>
      <c r="B1624">
        <f t="shared" si="142"/>
        <v>50101647</v>
      </c>
      <c r="C1624" t="str">
        <f t="shared" si="143"/>
        <v>CC</v>
      </c>
      <c r="D1624" t="str">
        <f t="shared" si="140"/>
        <v>REGION CENTRE EST</v>
      </c>
      <c r="E1624" s="12" t="str">
        <f t="shared" si="144"/>
        <v>TERRAIN</v>
      </c>
      <c r="F1624" s="4" t="s">
        <v>8522</v>
      </c>
      <c r="G1624" s="4" t="s">
        <v>8523</v>
      </c>
      <c r="H1624" s="5">
        <v>2</v>
      </c>
      <c r="I1624" s="5" t="s">
        <v>6943</v>
      </c>
      <c r="J1624" s="5"/>
      <c r="K1624" s="5"/>
      <c r="L1624" s="5"/>
      <c r="M1624" s="5" t="s">
        <v>1343</v>
      </c>
      <c r="N1624" s="5"/>
      <c r="O1624" s="5"/>
      <c r="P1624" s="5"/>
      <c r="Q1624" s="5"/>
      <c r="R1624" s="5"/>
      <c r="S1624" s="5"/>
      <c r="T1624" s="5"/>
      <c r="U1624" s="6">
        <v>45627</v>
      </c>
      <c r="V1624" s="5"/>
      <c r="W1624" s="4" t="s">
        <v>1329</v>
      </c>
      <c r="X1624" s="5"/>
      <c r="Y1624" s="5"/>
      <c r="Z1624" s="5"/>
      <c r="AA1624" s="4" t="s">
        <v>5170</v>
      </c>
      <c r="AB1624" s="5"/>
      <c r="AC1624" s="5"/>
      <c r="AD1624" s="5"/>
      <c r="AE1624" s="5"/>
      <c r="AF1624" s="5"/>
      <c r="AG1624" s="5"/>
      <c r="AH1624" s="5"/>
      <c r="AI1624" s="5"/>
      <c r="AJ1624" s="5"/>
      <c r="AK1624" s="5"/>
      <c r="AL1624" s="5"/>
      <c r="AM1624" s="5"/>
      <c r="AN1624" s="5"/>
      <c r="AO1624" s="5"/>
      <c r="AP1624" s="5" t="s">
        <v>1536</v>
      </c>
      <c r="AQ1624" s="4" t="s">
        <v>12479</v>
      </c>
      <c r="AR1624" s="5" t="s">
        <v>12480</v>
      </c>
      <c r="AS1624" s="4" t="s">
        <v>1906</v>
      </c>
      <c r="AT1624" s="5" t="s">
        <v>1909</v>
      </c>
      <c r="AU1624" s="5" t="s">
        <v>41</v>
      </c>
      <c r="AV1624" s="4" t="s">
        <v>1910</v>
      </c>
      <c r="AW1624" s="5" t="s">
        <v>48</v>
      </c>
      <c r="AX1624" s="4" t="s">
        <v>2960</v>
      </c>
      <c r="AY1624" s="5" t="s">
        <v>2961</v>
      </c>
      <c r="AZ1624" s="5" t="s">
        <v>11</v>
      </c>
      <c r="BA1624" s="4" t="s">
        <v>2962</v>
      </c>
      <c r="BB1624" s="5" t="s">
        <v>2963</v>
      </c>
      <c r="BC1624" s="4"/>
      <c r="BD1624" s="5"/>
      <c r="BE1624" s="5"/>
      <c r="BF1624" s="5"/>
      <c r="BG1624" s="4" t="s">
        <v>8523</v>
      </c>
      <c r="BH1624" s="5" t="s">
        <v>1343</v>
      </c>
    </row>
    <row r="1625" spans="1:60" x14ac:dyDescent="0.25">
      <c r="A1625">
        <f t="shared" si="141"/>
        <v>993410</v>
      </c>
      <c r="B1625">
        <f t="shared" si="142"/>
        <v>50101645</v>
      </c>
      <c r="C1625" t="str">
        <f t="shared" si="143"/>
        <v>CC</v>
      </c>
      <c r="D1625" t="str">
        <f t="shared" si="140"/>
        <v>REGION CENTRE EST</v>
      </c>
      <c r="E1625" s="12" t="str">
        <f t="shared" si="144"/>
        <v>TERRAIN</v>
      </c>
      <c r="F1625" s="4" t="s">
        <v>8524</v>
      </c>
      <c r="G1625" s="4" t="s">
        <v>5911</v>
      </c>
      <c r="H1625" s="5">
        <v>2</v>
      </c>
      <c r="I1625" s="5" t="s">
        <v>6943</v>
      </c>
      <c r="J1625" s="5"/>
      <c r="K1625" s="5"/>
      <c r="L1625" s="5"/>
      <c r="M1625" s="5" t="s">
        <v>1343</v>
      </c>
      <c r="N1625" s="5"/>
      <c r="O1625" s="5"/>
      <c r="P1625" s="5"/>
      <c r="Q1625" s="5"/>
      <c r="R1625" s="5"/>
      <c r="S1625" s="5"/>
      <c r="T1625" s="5"/>
      <c r="U1625" s="6">
        <v>45627</v>
      </c>
      <c r="V1625" s="5"/>
      <c r="W1625" s="4" t="s">
        <v>1329</v>
      </c>
      <c r="X1625" s="5"/>
      <c r="Y1625" s="5"/>
      <c r="Z1625" s="5"/>
      <c r="AA1625" s="4" t="s">
        <v>5237</v>
      </c>
      <c r="AB1625" s="5"/>
      <c r="AC1625" s="5"/>
      <c r="AD1625" s="5"/>
      <c r="AE1625" s="5"/>
      <c r="AF1625" s="5"/>
      <c r="AG1625" s="5"/>
      <c r="AH1625" s="5"/>
      <c r="AI1625" s="5"/>
      <c r="AJ1625" s="5"/>
      <c r="AK1625" s="5"/>
      <c r="AL1625" s="5"/>
      <c r="AM1625" s="5"/>
      <c r="AN1625" s="5"/>
      <c r="AO1625" s="5"/>
      <c r="AP1625" s="5" t="s">
        <v>1536</v>
      </c>
      <c r="AQ1625" s="4" t="s">
        <v>12479</v>
      </c>
      <c r="AR1625" s="5" t="s">
        <v>12480</v>
      </c>
      <c r="AS1625" s="4" t="s">
        <v>1906</v>
      </c>
      <c r="AT1625" s="5" t="s">
        <v>1909</v>
      </c>
      <c r="AU1625" s="5" t="s">
        <v>41</v>
      </c>
      <c r="AV1625" s="4" t="s">
        <v>1910</v>
      </c>
      <c r="AW1625" s="5" t="s">
        <v>48</v>
      </c>
      <c r="AX1625" s="4" t="s">
        <v>4445</v>
      </c>
      <c r="AY1625" s="5" t="s">
        <v>4446</v>
      </c>
      <c r="AZ1625" s="5" t="s">
        <v>11</v>
      </c>
      <c r="BA1625" s="4" t="s">
        <v>4447</v>
      </c>
      <c r="BB1625" s="5" t="s">
        <v>4448</v>
      </c>
      <c r="BC1625" s="5" t="s">
        <v>5908</v>
      </c>
      <c r="BD1625" s="5" t="s">
        <v>5910</v>
      </c>
      <c r="BE1625" s="5" t="s">
        <v>245</v>
      </c>
      <c r="BF1625" s="5" t="s">
        <v>1333</v>
      </c>
      <c r="BG1625" s="4" t="s">
        <v>5911</v>
      </c>
      <c r="BH1625" s="5" t="s">
        <v>1343</v>
      </c>
    </row>
    <row r="1626" spans="1:60" x14ac:dyDescent="0.25">
      <c r="A1626">
        <f t="shared" si="141"/>
        <v>993408</v>
      </c>
      <c r="B1626">
        <f t="shared" si="142"/>
        <v>50101643</v>
      </c>
      <c r="C1626" t="str">
        <f t="shared" si="143"/>
        <v>CC</v>
      </c>
      <c r="D1626" t="str">
        <f t="shared" si="140"/>
        <v>REGION CENTRE EST</v>
      </c>
      <c r="E1626" s="12" t="str">
        <f t="shared" si="144"/>
        <v>TERRAIN</v>
      </c>
      <c r="F1626" s="4" t="s">
        <v>8525</v>
      </c>
      <c r="G1626" s="4" t="s">
        <v>8526</v>
      </c>
      <c r="H1626" s="5">
        <v>2</v>
      </c>
      <c r="I1626" s="5" t="s">
        <v>6943</v>
      </c>
      <c r="J1626" s="5"/>
      <c r="K1626" s="5"/>
      <c r="L1626" s="5"/>
      <c r="M1626" s="5" t="s">
        <v>1343</v>
      </c>
      <c r="N1626" s="5"/>
      <c r="O1626" s="5"/>
      <c r="P1626" s="5"/>
      <c r="Q1626" s="5"/>
      <c r="R1626" s="5"/>
      <c r="S1626" s="5"/>
      <c r="T1626" s="5"/>
      <c r="U1626" s="6">
        <v>45627</v>
      </c>
      <c r="V1626" s="5"/>
      <c r="W1626" s="4" t="s">
        <v>1329</v>
      </c>
      <c r="X1626" s="5"/>
      <c r="Y1626" s="5"/>
      <c r="Z1626" s="5"/>
      <c r="AA1626" s="4" t="s">
        <v>3854</v>
      </c>
      <c r="AB1626" s="5"/>
      <c r="AC1626" s="5"/>
      <c r="AD1626" s="5"/>
      <c r="AE1626" s="5"/>
      <c r="AF1626" s="5"/>
      <c r="AG1626" s="5"/>
      <c r="AH1626" s="5"/>
      <c r="AI1626" s="5"/>
      <c r="AJ1626" s="5"/>
      <c r="AK1626" s="5"/>
      <c r="AL1626" s="5"/>
      <c r="AM1626" s="5"/>
      <c r="AN1626" s="5"/>
      <c r="AO1626" s="5"/>
      <c r="AP1626" s="5" t="s">
        <v>1536</v>
      </c>
      <c r="AQ1626" s="4" t="s">
        <v>12479</v>
      </c>
      <c r="AR1626" s="5" t="s">
        <v>12480</v>
      </c>
      <c r="AS1626" s="4" t="s">
        <v>1906</v>
      </c>
      <c r="AT1626" s="5" t="s">
        <v>1909</v>
      </c>
      <c r="AU1626" s="5" t="s">
        <v>41</v>
      </c>
      <c r="AV1626" s="4" t="s">
        <v>1910</v>
      </c>
      <c r="AW1626" s="5" t="s">
        <v>48</v>
      </c>
      <c r="AX1626" s="4" t="s">
        <v>4445</v>
      </c>
      <c r="AY1626" s="5" t="s">
        <v>4446</v>
      </c>
      <c r="AZ1626" s="5" t="s">
        <v>11</v>
      </c>
      <c r="BA1626" s="4" t="s">
        <v>4447</v>
      </c>
      <c r="BB1626" s="5" t="s">
        <v>4448</v>
      </c>
      <c r="BC1626" s="4" t="s">
        <v>8527</v>
      </c>
      <c r="BD1626" s="5" t="s">
        <v>8528</v>
      </c>
      <c r="BE1626" s="5" t="s">
        <v>25</v>
      </c>
      <c r="BF1626" s="5" t="s">
        <v>1333</v>
      </c>
      <c r="BG1626" s="4" t="s">
        <v>8526</v>
      </c>
      <c r="BH1626" s="5" t="s">
        <v>1343</v>
      </c>
    </row>
    <row r="1627" spans="1:60" x14ac:dyDescent="0.25">
      <c r="A1627">
        <f t="shared" si="141"/>
        <v>993407</v>
      </c>
      <c r="B1627">
        <f t="shared" si="142"/>
        <v>50101642</v>
      </c>
      <c r="C1627" t="str">
        <f t="shared" si="143"/>
        <v>CC</v>
      </c>
      <c r="D1627" t="str">
        <f t="shared" si="140"/>
        <v>REGION CENTRE EST</v>
      </c>
      <c r="E1627" s="12" t="str">
        <f t="shared" si="144"/>
        <v>TERRAIN</v>
      </c>
      <c r="F1627" s="4" t="s">
        <v>8529</v>
      </c>
      <c r="G1627" s="4" t="s">
        <v>7489</v>
      </c>
      <c r="H1627" s="5">
        <v>2</v>
      </c>
      <c r="I1627" s="5" t="s">
        <v>6943</v>
      </c>
      <c r="J1627" s="5"/>
      <c r="K1627" s="5"/>
      <c r="L1627" s="5"/>
      <c r="M1627" s="5" t="s">
        <v>1343</v>
      </c>
      <c r="N1627" s="5"/>
      <c r="O1627" s="5"/>
      <c r="P1627" s="5"/>
      <c r="Q1627" s="5"/>
      <c r="R1627" s="5"/>
      <c r="S1627" s="5"/>
      <c r="T1627" s="5"/>
      <c r="U1627" s="6">
        <v>45627</v>
      </c>
      <c r="V1627" s="5"/>
      <c r="W1627" s="4" t="s">
        <v>1329</v>
      </c>
      <c r="X1627" s="5"/>
      <c r="Y1627" s="5"/>
      <c r="Z1627" s="5"/>
      <c r="AA1627" s="4" t="s">
        <v>4715</v>
      </c>
      <c r="AB1627" s="5"/>
      <c r="AC1627" s="5"/>
      <c r="AD1627" s="5"/>
      <c r="AE1627" s="5"/>
      <c r="AF1627" s="5"/>
      <c r="AG1627" s="5"/>
      <c r="AH1627" s="5"/>
      <c r="AI1627" s="5"/>
      <c r="AJ1627" s="5"/>
      <c r="AK1627" s="5"/>
      <c r="AL1627" s="5"/>
      <c r="AM1627" s="5"/>
      <c r="AN1627" s="5"/>
      <c r="AO1627" s="5"/>
      <c r="AP1627" s="5" t="s">
        <v>1536</v>
      </c>
      <c r="AQ1627" s="4" t="s">
        <v>12479</v>
      </c>
      <c r="AR1627" s="5" t="s">
        <v>12480</v>
      </c>
      <c r="AS1627" s="4" t="s">
        <v>1906</v>
      </c>
      <c r="AT1627" s="5" t="s">
        <v>1909</v>
      </c>
      <c r="AU1627" s="5" t="s">
        <v>41</v>
      </c>
      <c r="AV1627" s="4" t="s">
        <v>1910</v>
      </c>
      <c r="AW1627" s="5" t="s">
        <v>48</v>
      </c>
      <c r="AX1627" s="4" t="s">
        <v>2960</v>
      </c>
      <c r="AY1627" s="5" t="s">
        <v>2961</v>
      </c>
      <c r="AZ1627" s="5" t="s">
        <v>11</v>
      </c>
      <c r="BA1627" s="4" t="s">
        <v>2962</v>
      </c>
      <c r="BB1627" s="5" t="s">
        <v>2963</v>
      </c>
      <c r="BC1627" s="5" t="s">
        <v>7487</v>
      </c>
      <c r="BD1627" s="5" t="s">
        <v>7488</v>
      </c>
      <c r="BE1627" s="5" t="s">
        <v>25</v>
      </c>
      <c r="BF1627" s="5" t="s">
        <v>1333</v>
      </c>
      <c r="BG1627" s="4" t="s">
        <v>7489</v>
      </c>
      <c r="BH1627" s="5" t="s">
        <v>1343</v>
      </c>
    </row>
    <row r="1628" spans="1:60" x14ac:dyDescent="0.25">
      <c r="A1628">
        <f t="shared" si="141"/>
        <v>993406</v>
      </c>
      <c r="B1628">
        <f t="shared" si="142"/>
        <v>50101641</v>
      </c>
      <c r="C1628" t="str">
        <f t="shared" si="143"/>
        <v>CC</v>
      </c>
      <c r="D1628" t="str">
        <f t="shared" si="140"/>
        <v>REGION CENTRE EST</v>
      </c>
      <c r="E1628" s="12" t="str">
        <f t="shared" si="144"/>
        <v>TERRAIN</v>
      </c>
      <c r="F1628" s="4" t="s">
        <v>8530</v>
      </c>
      <c r="G1628" s="4" t="s">
        <v>8531</v>
      </c>
      <c r="H1628" s="5">
        <v>2</v>
      </c>
      <c r="I1628" s="5" t="s">
        <v>6943</v>
      </c>
      <c r="J1628" s="5"/>
      <c r="K1628" s="5"/>
      <c r="L1628" s="5"/>
      <c r="M1628" s="5" t="s">
        <v>1343</v>
      </c>
      <c r="N1628" s="5"/>
      <c r="O1628" s="5"/>
      <c r="P1628" s="5"/>
      <c r="Q1628" s="5"/>
      <c r="R1628" s="5"/>
      <c r="S1628" s="5"/>
      <c r="T1628" s="5"/>
      <c r="U1628" s="6">
        <v>45627</v>
      </c>
      <c r="V1628" s="4"/>
      <c r="W1628" s="4" t="s">
        <v>1329</v>
      </c>
      <c r="X1628" s="5"/>
      <c r="Y1628" s="5"/>
      <c r="Z1628" s="5"/>
      <c r="AA1628" s="4" t="s">
        <v>4212</v>
      </c>
      <c r="AB1628" s="5"/>
      <c r="AC1628" s="5"/>
      <c r="AD1628" s="5"/>
      <c r="AE1628" s="5"/>
      <c r="AF1628" s="6"/>
      <c r="AG1628" s="5"/>
      <c r="AH1628" s="5"/>
      <c r="AI1628" s="5"/>
      <c r="AJ1628" s="6"/>
      <c r="AK1628" s="5"/>
      <c r="AL1628" s="6"/>
      <c r="AM1628" s="5"/>
      <c r="AN1628" s="5"/>
      <c r="AO1628" s="5"/>
      <c r="AP1628" s="5" t="s">
        <v>1536</v>
      </c>
      <c r="AQ1628" s="4" t="s">
        <v>12479</v>
      </c>
      <c r="AR1628" s="5" t="s">
        <v>12480</v>
      </c>
      <c r="AS1628" s="4" t="s">
        <v>1906</v>
      </c>
      <c r="AT1628" s="5" t="s">
        <v>1909</v>
      </c>
      <c r="AU1628" s="5" t="s">
        <v>41</v>
      </c>
      <c r="AV1628" s="4" t="s">
        <v>1910</v>
      </c>
      <c r="AW1628" s="5" t="s">
        <v>48</v>
      </c>
      <c r="AX1628" s="4" t="s">
        <v>2960</v>
      </c>
      <c r="AY1628" s="5" t="s">
        <v>2961</v>
      </c>
      <c r="AZ1628" s="5" t="s">
        <v>11</v>
      </c>
      <c r="BA1628" s="4" t="s">
        <v>2962</v>
      </c>
      <c r="BB1628" s="5" t="s">
        <v>2963</v>
      </c>
      <c r="BC1628" s="4"/>
      <c r="BD1628" s="5"/>
      <c r="BE1628" s="5"/>
      <c r="BF1628" s="5"/>
      <c r="BG1628" s="4" t="s">
        <v>8531</v>
      </c>
      <c r="BH1628" s="5" t="s">
        <v>1343</v>
      </c>
    </row>
    <row r="1629" spans="1:60" x14ac:dyDescent="0.25">
      <c r="A1629">
        <f t="shared" si="141"/>
        <v>993405</v>
      </c>
      <c r="B1629">
        <f t="shared" si="142"/>
        <v>50101640</v>
      </c>
      <c r="C1629" t="str">
        <f t="shared" si="143"/>
        <v>CC</v>
      </c>
      <c r="D1629" t="str">
        <f t="shared" si="140"/>
        <v>REGION CENTRE EST</v>
      </c>
      <c r="E1629" s="12" t="str">
        <f t="shared" si="144"/>
        <v>TERRAIN</v>
      </c>
      <c r="F1629" s="4" t="s">
        <v>8532</v>
      </c>
      <c r="G1629" s="4" t="s">
        <v>6861</v>
      </c>
      <c r="H1629" s="5">
        <v>2</v>
      </c>
      <c r="I1629" s="5" t="s">
        <v>6943</v>
      </c>
      <c r="J1629" s="5"/>
      <c r="K1629" s="5"/>
      <c r="L1629" s="5"/>
      <c r="M1629" s="5" t="s">
        <v>1343</v>
      </c>
      <c r="N1629" s="5"/>
      <c r="O1629" s="5"/>
      <c r="P1629" s="5"/>
      <c r="Q1629" s="5"/>
      <c r="R1629" s="5"/>
      <c r="S1629" s="5"/>
      <c r="T1629" s="5"/>
      <c r="U1629" s="6">
        <v>45627</v>
      </c>
      <c r="V1629" s="4"/>
      <c r="W1629" s="4" t="s">
        <v>1329</v>
      </c>
      <c r="X1629" s="5"/>
      <c r="Y1629" s="5"/>
      <c r="Z1629" s="5"/>
      <c r="AA1629" s="4" t="s">
        <v>6087</v>
      </c>
      <c r="AB1629" s="5"/>
      <c r="AC1629" s="5"/>
      <c r="AD1629" s="5"/>
      <c r="AE1629" s="5"/>
      <c r="AF1629" s="6"/>
      <c r="AG1629" s="5"/>
      <c r="AH1629" s="5"/>
      <c r="AI1629" s="5"/>
      <c r="AJ1629" s="6"/>
      <c r="AK1629" s="5"/>
      <c r="AL1629" s="6"/>
      <c r="AM1629" s="5"/>
      <c r="AN1629" s="5"/>
      <c r="AO1629" s="5"/>
      <c r="AP1629" s="5" t="s">
        <v>1536</v>
      </c>
      <c r="AQ1629" s="4" t="s">
        <v>12479</v>
      </c>
      <c r="AR1629" s="5" t="s">
        <v>12480</v>
      </c>
      <c r="AS1629" s="4" t="s">
        <v>1906</v>
      </c>
      <c r="AT1629" s="5" t="s">
        <v>1909</v>
      </c>
      <c r="AU1629" s="5" t="s">
        <v>41</v>
      </c>
      <c r="AV1629" s="4" t="s">
        <v>1910</v>
      </c>
      <c r="AW1629" s="5" t="s">
        <v>48</v>
      </c>
      <c r="AX1629" s="4" t="s">
        <v>2960</v>
      </c>
      <c r="AY1629" s="5" t="s">
        <v>2961</v>
      </c>
      <c r="AZ1629" s="5" t="s">
        <v>11</v>
      </c>
      <c r="BA1629" s="4" t="s">
        <v>2962</v>
      </c>
      <c r="BB1629" s="5" t="s">
        <v>2963</v>
      </c>
      <c r="BC1629" s="4" t="s">
        <v>6858</v>
      </c>
      <c r="BD1629" s="5" t="s">
        <v>6860</v>
      </c>
      <c r="BE1629" s="5" t="s">
        <v>260</v>
      </c>
      <c r="BF1629" s="5" t="s">
        <v>1333</v>
      </c>
      <c r="BG1629" s="4" t="s">
        <v>6861</v>
      </c>
      <c r="BH1629" s="5" t="s">
        <v>1343</v>
      </c>
    </row>
    <row r="1630" spans="1:60" x14ac:dyDescent="0.25">
      <c r="A1630">
        <f t="shared" si="141"/>
        <v>993404</v>
      </c>
      <c r="B1630">
        <f t="shared" si="142"/>
        <v>50101639</v>
      </c>
      <c r="C1630" t="str">
        <f t="shared" si="143"/>
        <v>CC</v>
      </c>
      <c r="D1630" t="str">
        <f t="shared" si="140"/>
        <v>REGION CENTRE EST</v>
      </c>
      <c r="E1630" s="12" t="str">
        <f t="shared" si="144"/>
        <v>TERRAIN</v>
      </c>
      <c r="F1630" s="4" t="s">
        <v>8533</v>
      </c>
      <c r="G1630" s="4" t="s">
        <v>2965</v>
      </c>
      <c r="H1630" s="5">
        <v>2</v>
      </c>
      <c r="I1630" s="5" t="s">
        <v>6943</v>
      </c>
      <c r="J1630" s="5"/>
      <c r="K1630" s="5"/>
      <c r="L1630" s="5"/>
      <c r="M1630" s="5" t="s">
        <v>1343</v>
      </c>
      <c r="N1630" s="5"/>
      <c r="O1630" s="5"/>
      <c r="P1630" s="5"/>
      <c r="Q1630" s="5"/>
      <c r="R1630" s="5"/>
      <c r="S1630" s="5"/>
      <c r="T1630" s="5"/>
      <c r="U1630" s="6">
        <v>45627</v>
      </c>
      <c r="V1630" s="4"/>
      <c r="W1630" s="4" t="s">
        <v>1329</v>
      </c>
      <c r="X1630" s="5"/>
      <c r="Y1630" s="5"/>
      <c r="Z1630" s="5"/>
      <c r="AA1630" s="4" t="s">
        <v>2958</v>
      </c>
      <c r="AB1630" s="5"/>
      <c r="AC1630" s="5"/>
      <c r="AD1630" s="5"/>
      <c r="AE1630" s="5"/>
      <c r="AF1630" s="6"/>
      <c r="AG1630" s="5"/>
      <c r="AH1630" s="5"/>
      <c r="AI1630" s="5"/>
      <c r="AJ1630" s="6"/>
      <c r="AK1630" s="5"/>
      <c r="AL1630" s="6"/>
      <c r="AM1630" s="5"/>
      <c r="AN1630" s="5"/>
      <c r="AO1630" s="5"/>
      <c r="AP1630" s="5" t="s">
        <v>1536</v>
      </c>
      <c r="AQ1630" s="4" t="s">
        <v>12479</v>
      </c>
      <c r="AR1630" s="5" t="s">
        <v>12480</v>
      </c>
      <c r="AS1630" s="4" t="s">
        <v>1906</v>
      </c>
      <c r="AT1630" s="5" t="s">
        <v>1909</v>
      </c>
      <c r="AU1630" s="5" t="s">
        <v>41</v>
      </c>
      <c r="AV1630" s="4" t="s">
        <v>1910</v>
      </c>
      <c r="AW1630" s="5" t="s">
        <v>48</v>
      </c>
      <c r="AX1630" s="4" t="s">
        <v>2960</v>
      </c>
      <c r="AY1630" s="5" t="s">
        <v>2961</v>
      </c>
      <c r="AZ1630" s="5" t="s">
        <v>11</v>
      </c>
      <c r="BA1630" s="4" t="s">
        <v>2962</v>
      </c>
      <c r="BB1630" s="5" t="s">
        <v>2963</v>
      </c>
      <c r="BC1630" s="4" t="s">
        <v>2956</v>
      </c>
      <c r="BD1630" s="5" t="s">
        <v>2964</v>
      </c>
      <c r="BE1630" s="5" t="s">
        <v>245</v>
      </c>
      <c r="BF1630" s="5" t="s">
        <v>1333</v>
      </c>
      <c r="BG1630" s="4" t="s">
        <v>2965</v>
      </c>
      <c r="BH1630" s="5" t="s">
        <v>1343</v>
      </c>
    </row>
    <row r="1631" spans="1:60" x14ac:dyDescent="0.25">
      <c r="A1631">
        <f t="shared" si="141"/>
        <v>993402</v>
      </c>
      <c r="B1631">
        <f t="shared" si="142"/>
        <v>50101637</v>
      </c>
      <c r="C1631" t="str">
        <f t="shared" si="143"/>
        <v>CC</v>
      </c>
      <c r="D1631" t="str">
        <f t="shared" si="140"/>
        <v>REGION CENTRE EST</v>
      </c>
      <c r="E1631" s="12" t="str">
        <f t="shared" si="144"/>
        <v>TERRAIN</v>
      </c>
      <c r="F1631" s="4" t="s">
        <v>8534</v>
      </c>
      <c r="G1631" s="4" t="s">
        <v>4710</v>
      </c>
      <c r="H1631" s="5">
        <v>2</v>
      </c>
      <c r="I1631" s="5" t="s">
        <v>6943</v>
      </c>
      <c r="J1631" s="5"/>
      <c r="K1631" s="5"/>
      <c r="L1631" s="5"/>
      <c r="M1631" s="5" t="s">
        <v>1343</v>
      </c>
      <c r="N1631" s="5"/>
      <c r="O1631" s="6"/>
      <c r="P1631" s="5"/>
      <c r="Q1631" s="5"/>
      <c r="R1631" s="5"/>
      <c r="S1631" s="5"/>
      <c r="T1631" s="5"/>
      <c r="U1631" s="6">
        <v>45627</v>
      </c>
      <c r="V1631" s="4"/>
      <c r="W1631" s="4" t="s">
        <v>1329</v>
      </c>
      <c r="X1631" s="5"/>
      <c r="Y1631" s="5"/>
      <c r="Z1631" s="5"/>
      <c r="AA1631" s="4" t="s">
        <v>4707</v>
      </c>
      <c r="AB1631" s="5"/>
      <c r="AC1631" s="5"/>
      <c r="AD1631" s="5"/>
      <c r="AE1631" s="5"/>
      <c r="AF1631" s="6"/>
      <c r="AG1631" s="5"/>
      <c r="AH1631" s="5"/>
      <c r="AI1631" s="5"/>
      <c r="AJ1631" s="6"/>
      <c r="AK1631" s="5"/>
      <c r="AL1631" s="6"/>
      <c r="AM1631" s="5"/>
      <c r="AN1631" s="5"/>
      <c r="AO1631" s="5"/>
      <c r="AP1631" s="5" t="s">
        <v>1536</v>
      </c>
      <c r="AQ1631" s="4" t="s">
        <v>12479</v>
      </c>
      <c r="AR1631" s="5" t="s">
        <v>12480</v>
      </c>
      <c r="AS1631" s="4" t="s">
        <v>1906</v>
      </c>
      <c r="AT1631" s="5" t="s">
        <v>1909</v>
      </c>
      <c r="AU1631" s="5" t="s">
        <v>41</v>
      </c>
      <c r="AV1631" s="4" t="s">
        <v>1910</v>
      </c>
      <c r="AW1631" s="5" t="s">
        <v>48</v>
      </c>
      <c r="AX1631" s="4" t="s">
        <v>2960</v>
      </c>
      <c r="AY1631" s="5" t="s">
        <v>2961</v>
      </c>
      <c r="AZ1631" s="5" t="s">
        <v>11</v>
      </c>
      <c r="BA1631" s="4" t="s">
        <v>2962</v>
      </c>
      <c r="BB1631" s="5" t="s">
        <v>2963</v>
      </c>
      <c r="BC1631" s="4" t="s">
        <v>4706</v>
      </c>
      <c r="BD1631" s="5" t="s">
        <v>4709</v>
      </c>
      <c r="BE1631" s="5" t="s">
        <v>25</v>
      </c>
      <c r="BF1631" s="5" t="s">
        <v>1333</v>
      </c>
      <c r="BG1631" s="4" t="s">
        <v>4710</v>
      </c>
      <c r="BH1631" s="5" t="s">
        <v>1343</v>
      </c>
    </row>
    <row r="1632" spans="1:60" x14ac:dyDescent="0.25">
      <c r="A1632">
        <f t="shared" si="141"/>
        <v>993401</v>
      </c>
      <c r="B1632">
        <f t="shared" si="142"/>
        <v>50101636</v>
      </c>
      <c r="C1632" t="str">
        <f t="shared" si="143"/>
        <v>CC</v>
      </c>
      <c r="D1632" t="str">
        <f t="shared" si="140"/>
        <v>REGION CENTRE EST</v>
      </c>
      <c r="E1632" s="12" t="str">
        <f t="shared" si="144"/>
        <v>TERRAIN</v>
      </c>
      <c r="F1632" s="4" t="s">
        <v>8535</v>
      </c>
      <c r="G1632" s="4" t="s">
        <v>8536</v>
      </c>
      <c r="H1632" s="5">
        <v>2</v>
      </c>
      <c r="I1632" s="5" t="s">
        <v>6943</v>
      </c>
      <c r="J1632" s="5"/>
      <c r="K1632" s="5"/>
      <c r="L1632" s="5"/>
      <c r="M1632" s="5" t="s">
        <v>1343</v>
      </c>
      <c r="N1632" s="5"/>
      <c r="O1632" s="5"/>
      <c r="P1632" s="5"/>
      <c r="Q1632" s="5"/>
      <c r="R1632" s="5"/>
      <c r="S1632" s="5"/>
      <c r="T1632" s="5"/>
      <c r="U1632" s="6">
        <v>45627</v>
      </c>
      <c r="V1632" s="4"/>
      <c r="W1632" s="4" t="s">
        <v>1329</v>
      </c>
      <c r="X1632" s="5"/>
      <c r="Y1632" s="5"/>
      <c r="Z1632" s="5"/>
      <c r="AA1632" s="4" t="s">
        <v>2160</v>
      </c>
      <c r="AB1632" s="5"/>
      <c r="AC1632" s="5"/>
      <c r="AD1632" s="5"/>
      <c r="AE1632" s="5"/>
      <c r="AF1632" s="6"/>
      <c r="AG1632" s="5"/>
      <c r="AH1632" s="5"/>
      <c r="AI1632" s="5"/>
      <c r="AJ1632" s="6"/>
      <c r="AK1632" s="5"/>
      <c r="AL1632" s="6"/>
      <c r="AM1632" s="5"/>
      <c r="AN1632" s="5"/>
      <c r="AO1632" s="5"/>
      <c r="AP1632" s="5" t="s">
        <v>1536</v>
      </c>
      <c r="AQ1632" s="4" t="s">
        <v>12479</v>
      </c>
      <c r="AR1632" s="5" t="s">
        <v>12480</v>
      </c>
      <c r="AS1632" s="4" t="s">
        <v>1906</v>
      </c>
      <c r="AT1632" s="5" t="s">
        <v>1909</v>
      </c>
      <c r="AU1632" s="5" t="s">
        <v>41</v>
      </c>
      <c r="AV1632" s="4" t="s">
        <v>1910</v>
      </c>
      <c r="AW1632" s="5" t="s">
        <v>48</v>
      </c>
      <c r="AX1632" s="4" t="s">
        <v>2960</v>
      </c>
      <c r="AY1632" s="5" t="s">
        <v>2961</v>
      </c>
      <c r="AZ1632" s="5" t="s">
        <v>11</v>
      </c>
      <c r="BA1632" s="4" t="s">
        <v>2962</v>
      </c>
      <c r="BB1632" s="5" t="s">
        <v>2963</v>
      </c>
      <c r="BC1632" s="4" t="s">
        <v>8537</v>
      </c>
      <c r="BD1632" s="5" t="s">
        <v>8538</v>
      </c>
      <c r="BE1632" s="5" t="s">
        <v>25</v>
      </c>
      <c r="BF1632" s="5" t="s">
        <v>1333</v>
      </c>
      <c r="BG1632" s="4" t="s">
        <v>8536</v>
      </c>
      <c r="BH1632" s="5" t="s">
        <v>1343</v>
      </c>
    </row>
    <row r="1633" spans="1:60" x14ac:dyDescent="0.25">
      <c r="A1633">
        <f t="shared" si="141"/>
        <v>993400</v>
      </c>
      <c r="B1633">
        <f t="shared" si="142"/>
        <v>50101635</v>
      </c>
      <c r="C1633" t="str">
        <f t="shared" si="143"/>
        <v>CC</v>
      </c>
      <c r="D1633" t="str">
        <f t="shared" si="140"/>
        <v>REGION CENTRE EST</v>
      </c>
      <c r="E1633" s="12" t="str">
        <f t="shared" si="144"/>
        <v>TERRAIN</v>
      </c>
      <c r="F1633" s="4" t="s">
        <v>8539</v>
      </c>
      <c r="G1633" s="4" t="s">
        <v>6838</v>
      </c>
      <c r="H1633" s="5">
        <v>2</v>
      </c>
      <c r="I1633" s="5" t="s">
        <v>6943</v>
      </c>
      <c r="J1633" s="5"/>
      <c r="K1633" s="5"/>
      <c r="L1633" s="5"/>
      <c r="M1633" s="5" t="s">
        <v>1343</v>
      </c>
      <c r="N1633" s="5"/>
      <c r="O1633" s="6"/>
      <c r="P1633" s="5"/>
      <c r="Q1633" s="5"/>
      <c r="R1633" s="5"/>
      <c r="S1633" s="5"/>
      <c r="T1633" s="5"/>
      <c r="U1633" s="6">
        <v>45627</v>
      </c>
      <c r="V1633" s="4"/>
      <c r="W1633" s="4" t="s">
        <v>1329</v>
      </c>
      <c r="X1633" s="5"/>
      <c r="Y1633" s="5"/>
      <c r="Z1633" s="5"/>
      <c r="AA1633" s="4" t="s">
        <v>6835</v>
      </c>
      <c r="AB1633" s="5"/>
      <c r="AC1633" s="5"/>
      <c r="AD1633" s="5"/>
      <c r="AE1633" s="5"/>
      <c r="AF1633" s="6"/>
      <c r="AG1633" s="5"/>
      <c r="AH1633" s="5"/>
      <c r="AI1633" s="5"/>
      <c r="AJ1633" s="6"/>
      <c r="AK1633" s="5"/>
      <c r="AL1633" s="6"/>
      <c r="AM1633" s="5"/>
      <c r="AN1633" s="5"/>
      <c r="AO1633" s="5"/>
      <c r="AP1633" s="5" t="s">
        <v>1536</v>
      </c>
      <c r="AQ1633" s="4" t="s">
        <v>12479</v>
      </c>
      <c r="AR1633" s="5" t="s">
        <v>12480</v>
      </c>
      <c r="AS1633" s="4" t="s">
        <v>2290</v>
      </c>
      <c r="AT1633" s="5" t="s">
        <v>2291</v>
      </c>
      <c r="AU1633" s="5" t="s">
        <v>41</v>
      </c>
      <c r="AV1633" s="4" t="s">
        <v>2292</v>
      </c>
      <c r="AW1633" s="5" t="s">
        <v>108</v>
      </c>
      <c r="AX1633" s="4" t="s">
        <v>2293</v>
      </c>
      <c r="AY1633" s="5" t="s">
        <v>2294</v>
      </c>
      <c r="AZ1633" s="5" t="s">
        <v>11</v>
      </c>
      <c r="BA1633" s="4" t="s">
        <v>2295</v>
      </c>
      <c r="BB1633" s="5" t="s">
        <v>2296</v>
      </c>
      <c r="BC1633" s="4" t="s">
        <v>6834</v>
      </c>
      <c r="BD1633" s="5" t="s">
        <v>6837</v>
      </c>
      <c r="BE1633" s="5" t="s">
        <v>260</v>
      </c>
      <c r="BF1633" s="5" t="s">
        <v>1333</v>
      </c>
      <c r="BG1633" s="4" t="s">
        <v>6838</v>
      </c>
      <c r="BH1633" s="5" t="s">
        <v>1343</v>
      </c>
    </row>
    <row r="1634" spans="1:60" x14ac:dyDescent="0.25">
      <c r="A1634">
        <f t="shared" si="141"/>
        <v>993398</v>
      </c>
      <c r="B1634">
        <f t="shared" si="142"/>
        <v>50101633</v>
      </c>
      <c r="C1634" t="str">
        <f t="shared" si="143"/>
        <v>CC</v>
      </c>
      <c r="D1634" t="str">
        <f t="shared" si="140"/>
        <v>REGION CENTRE EST</v>
      </c>
      <c r="E1634" s="12" t="str">
        <f t="shared" si="144"/>
        <v>TERRAIN</v>
      </c>
      <c r="F1634" s="4" t="s">
        <v>8540</v>
      </c>
      <c r="G1634" s="4" t="s">
        <v>8541</v>
      </c>
      <c r="H1634" s="5">
        <v>2</v>
      </c>
      <c r="I1634" s="5" t="s">
        <v>6943</v>
      </c>
      <c r="J1634" s="5"/>
      <c r="K1634" s="5"/>
      <c r="L1634" s="5"/>
      <c r="M1634" s="5" t="s">
        <v>1343</v>
      </c>
      <c r="N1634" s="5"/>
      <c r="O1634" s="5"/>
      <c r="P1634" s="5"/>
      <c r="Q1634" s="5"/>
      <c r="R1634" s="5"/>
      <c r="S1634" s="5"/>
      <c r="T1634" s="5"/>
      <c r="U1634" s="6">
        <v>45627</v>
      </c>
      <c r="V1634" s="4"/>
      <c r="W1634" s="4" t="s">
        <v>1329</v>
      </c>
      <c r="X1634" s="5"/>
      <c r="Y1634" s="5"/>
      <c r="Z1634" s="5"/>
      <c r="AA1634" s="4" t="s">
        <v>8248</v>
      </c>
      <c r="AB1634" s="5"/>
      <c r="AC1634" s="5"/>
      <c r="AD1634" s="5"/>
      <c r="AE1634" s="5"/>
      <c r="AF1634" s="6"/>
      <c r="AG1634" s="5"/>
      <c r="AH1634" s="5"/>
      <c r="AI1634" s="5"/>
      <c r="AJ1634" s="6"/>
      <c r="AK1634" s="5"/>
      <c r="AL1634" s="6"/>
      <c r="AM1634" s="5"/>
      <c r="AN1634" s="5"/>
      <c r="AO1634" s="5"/>
      <c r="AP1634" s="5" t="s">
        <v>1536</v>
      </c>
      <c r="AQ1634" s="4" t="s">
        <v>12479</v>
      </c>
      <c r="AR1634" s="5" t="s">
        <v>12480</v>
      </c>
      <c r="AS1634" s="4" t="s">
        <v>2290</v>
      </c>
      <c r="AT1634" s="5" t="s">
        <v>2291</v>
      </c>
      <c r="AU1634" s="5" t="s">
        <v>41</v>
      </c>
      <c r="AV1634" s="4" t="s">
        <v>2292</v>
      </c>
      <c r="AW1634" s="5" t="s">
        <v>108</v>
      </c>
      <c r="AX1634" s="4" t="s">
        <v>2293</v>
      </c>
      <c r="AY1634" s="5" t="s">
        <v>2294</v>
      </c>
      <c r="AZ1634" s="5" t="s">
        <v>11</v>
      </c>
      <c r="BA1634" s="4" t="s">
        <v>2295</v>
      </c>
      <c r="BB1634" s="5" t="s">
        <v>2296</v>
      </c>
      <c r="BC1634" s="4" t="s">
        <v>11156</v>
      </c>
      <c r="BD1634" s="5" t="s">
        <v>11157</v>
      </c>
      <c r="BE1634" s="5" t="s">
        <v>245</v>
      </c>
      <c r="BF1634" s="5" t="s">
        <v>1333</v>
      </c>
      <c r="BG1634" s="4" t="s">
        <v>8541</v>
      </c>
      <c r="BH1634" s="5" t="s">
        <v>1343</v>
      </c>
    </row>
    <row r="1635" spans="1:60" x14ac:dyDescent="0.25">
      <c r="A1635">
        <f t="shared" si="141"/>
        <v>993397</v>
      </c>
      <c r="B1635">
        <f t="shared" si="142"/>
        <v>50101632</v>
      </c>
      <c r="C1635" t="str">
        <f t="shared" si="143"/>
        <v>CC</v>
      </c>
      <c r="D1635" t="str">
        <f t="shared" si="140"/>
        <v>REGION CENTRE EST</v>
      </c>
      <c r="E1635" s="12" t="str">
        <f t="shared" si="144"/>
        <v>TERRAIN</v>
      </c>
      <c r="F1635" s="4" t="s">
        <v>8542</v>
      </c>
      <c r="G1635" s="4" t="s">
        <v>8543</v>
      </c>
      <c r="H1635" s="5">
        <v>2</v>
      </c>
      <c r="I1635" s="5" t="s">
        <v>6943</v>
      </c>
      <c r="J1635" s="5"/>
      <c r="K1635" s="5"/>
      <c r="L1635" s="5"/>
      <c r="M1635" s="5" t="s">
        <v>1343</v>
      </c>
      <c r="N1635" s="5"/>
      <c r="O1635" s="5"/>
      <c r="P1635" s="5"/>
      <c r="Q1635" s="5"/>
      <c r="R1635" s="5"/>
      <c r="S1635" s="5"/>
      <c r="T1635" s="5"/>
      <c r="U1635" s="6">
        <v>45627</v>
      </c>
      <c r="V1635" s="4"/>
      <c r="W1635" s="4" t="s">
        <v>1329</v>
      </c>
      <c r="X1635" s="5"/>
      <c r="Y1635" s="5"/>
      <c r="Z1635" s="5"/>
      <c r="AA1635" s="4" t="s">
        <v>8251</v>
      </c>
      <c r="AB1635" s="5"/>
      <c r="AC1635" s="5"/>
      <c r="AD1635" s="5"/>
      <c r="AE1635" s="5"/>
      <c r="AF1635" s="6"/>
      <c r="AG1635" s="5"/>
      <c r="AH1635" s="5"/>
      <c r="AI1635" s="5"/>
      <c r="AJ1635" s="6"/>
      <c r="AK1635" s="5"/>
      <c r="AL1635" s="6"/>
      <c r="AM1635" s="5"/>
      <c r="AN1635" s="5"/>
      <c r="AO1635" s="5"/>
      <c r="AP1635" s="5" t="s">
        <v>1536</v>
      </c>
      <c r="AQ1635" s="4" t="s">
        <v>12479</v>
      </c>
      <c r="AR1635" s="5" t="s">
        <v>12480</v>
      </c>
      <c r="AS1635" s="4" t="s">
        <v>2290</v>
      </c>
      <c r="AT1635" s="5" t="s">
        <v>2291</v>
      </c>
      <c r="AU1635" s="5" t="s">
        <v>41</v>
      </c>
      <c r="AV1635" s="4" t="s">
        <v>2292</v>
      </c>
      <c r="AW1635" s="5" t="s">
        <v>108</v>
      </c>
      <c r="AX1635" s="4" t="s">
        <v>2293</v>
      </c>
      <c r="AY1635" s="5" t="s">
        <v>2294</v>
      </c>
      <c r="AZ1635" s="5" t="s">
        <v>11</v>
      </c>
      <c r="BA1635" s="4" t="s">
        <v>2295</v>
      </c>
      <c r="BB1635" s="5" t="s">
        <v>2296</v>
      </c>
      <c r="BC1635" s="4" t="s">
        <v>11129</v>
      </c>
      <c r="BD1635" s="5" t="s">
        <v>11130</v>
      </c>
      <c r="BE1635" s="5" t="s">
        <v>245</v>
      </c>
      <c r="BF1635" s="5" t="s">
        <v>1333</v>
      </c>
      <c r="BG1635" s="4" t="s">
        <v>8543</v>
      </c>
      <c r="BH1635" s="5" t="s">
        <v>1343</v>
      </c>
    </row>
    <row r="1636" spans="1:60" x14ac:dyDescent="0.25">
      <c r="A1636">
        <f t="shared" si="141"/>
        <v>993396</v>
      </c>
      <c r="B1636">
        <f t="shared" si="142"/>
        <v>50101631</v>
      </c>
      <c r="C1636" t="str">
        <f t="shared" si="143"/>
        <v>CC</v>
      </c>
      <c r="D1636" t="str">
        <f t="shared" si="140"/>
        <v>REGION CENTRE EST</v>
      </c>
      <c r="E1636" s="12" t="str">
        <f t="shared" si="144"/>
        <v>TERRAIN</v>
      </c>
      <c r="F1636" s="4" t="s">
        <v>8544</v>
      </c>
      <c r="G1636" s="4" t="s">
        <v>4973</v>
      </c>
      <c r="H1636" s="5">
        <v>2</v>
      </c>
      <c r="I1636" s="5" t="s">
        <v>6943</v>
      </c>
      <c r="J1636" s="5"/>
      <c r="K1636" s="5"/>
      <c r="L1636" s="5"/>
      <c r="M1636" s="5" t="s">
        <v>1343</v>
      </c>
      <c r="N1636" s="5"/>
      <c r="O1636" s="5"/>
      <c r="P1636" s="5"/>
      <c r="Q1636" s="5"/>
      <c r="R1636" s="5"/>
      <c r="S1636" s="5"/>
      <c r="T1636" s="5"/>
      <c r="U1636" s="6">
        <v>45627</v>
      </c>
      <c r="V1636" s="4"/>
      <c r="W1636" s="4" t="s">
        <v>1329</v>
      </c>
      <c r="X1636" s="5"/>
      <c r="Y1636" s="5"/>
      <c r="Z1636" s="5"/>
      <c r="AA1636" s="4" t="s">
        <v>4970</v>
      </c>
      <c r="AB1636" s="5"/>
      <c r="AC1636" s="5"/>
      <c r="AD1636" s="5"/>
      <c r="AE1636" s="5"/>
      <c r="AF1636" s="6"/>
      <c r="AG1636" s="5"/>
      <c r="AH1636" s="5"/>
      <c r="AI1636" s="5"/>
      <c r="AJ1636" s="6"/>
      <c r="AK1636" s="5"/>
      <c r="AL1636" s="6"/>
      <c r="AM1636" s="5"/>
      <c r="AN1636" s="5"/>
      <c r="AO1636" s="5"/>
      <c r="AP1636" s="5" t="s">
        <v>1536</v>
      </c>
      <c r="AQ1636" s="4" t="s">
        <v>12479</v>
      </c>
      <c r="AR1636" s="5" t="s">
        <v>12480</v>
      </c>
      <c r="AS1636" s="4" t="s">
        <v>2290</v>
      </c>
      <c r="AT1636" s="5" t="s">
        <v>2291</v>
      </c>
      <c r="AU1636" s="5" t="s">
        <v>41</v>
      </c>
      <c r="AV1636" s="4" t="s">
        <v>2292</v>
      </c>
      <c r="AW1636" s="5" t="s">
        <v>108</v>
      </c>
      <c r="AX1636" s="4" t="s">
        <v>2293</v>
      </c>
      <c r="AY1636" s="5" t="s">
        <v>2294</v>
      </c>
      <c r="AZ1636" s="5" t="s">
        <v>11</v>
      </c>
      <c r="BA1636" s="4" t="s">
        <v>2295</v>
      </c>
      <c r="BB1636" s="5" t="s">
        <v>2296</v>
      </c>
      <c r="BC1636" s="4" t="s">
        <v>4969</v>
      </c>
      <c r="BD1636" s="5" t="s">
        <v>4972</v>
      </c>
      <c r="BE1636" s="5" t="s">
        <v>25</v>
      </c>
      <c r="BF1636" s="5" t="s">
        <v>1333</v>
      </c>
      <c r="BG1636" s="4" t="s">
        <v>4973</v>
      </c>
      <c r="BH1636" s="5" t="s">
        <v>1343</v>
      </c>
    </row>
    <row r="1637" spans="1:60" x14ac:dyDescent="0.25">
      <c r="A1637">
        <f t="shared" si="141"/>
        <v>993394</v>
      </c>
      <c r="B1637">
        <f t="shared" si="142"/>
        <v>50101629</v>
      </c>
      <c r="C1637" t="str">
        <f t="shared" si="143"/>
        <v>CC</v>
      </c>
      <c r="D1637" t="str">
        <f t="shared" si="140"/>
        <v>REGION CENTRE EST</v>
      </c>
      <c r="E1637" s="12" t="str">
        <f t="shared" si="144"/>
        <v>TERRAIN</v>
      </c>
      <c r="F1637" s="4" t="s">
        <v>8545</v>
      </c>
      <c r="G1637" s="4" t="s">
        <v>8546</v>
      </c>
      <c r="H1637" s="5">
        <v>2</v>
      </c>
      <c r="I1637" s="5" t="s">
        <v>6943</v>
      </c>
      <c r="J1637" s="5"/>
      <c r="K1637" s="5"/>
      <c r="L1637" s="5"/>
      <c r="M1637" s="5" t="s">
        <v>1343</v>
      </c>
      <c r="N1637" s="5"/>
      <c r="O1637" s="6"/>
      <c r="P1637" s="5"/>
      <c r="Q1637" s="5"/>
      <c r="R1637" s="5"/>
      <c r="S1637" s="5"/>
      <c r="T1637" s="5"/>
      <c r="U1637" s="6">
        <v>45627</v>
      </c>
      <c r="V1637" s="4"/>
      <c r="W1637" s="4" t="s">
        <v>1329</v>
      </c>
      <c r="X1637" s="5"/>
      <c r="Y1637" s="5"/>
      <c r="Z1637" s="5"/>
      <c r="AA1637" s="5" t="s">
        <v>8258</v>
      </c>
      <c r="AB1637" s="5"/>
      <c r="AC1637" s="5"/>
      <c r="AD1637" s="5"/>
      <c r="AE1637" s="5"/>
      <c r="AF1637" s="6"/>
      <c r="AG1637" s="5"/>
      <c r="AH1637" s="5"/>
      <c r="AI1637" s="5"/>
      <c r="AJ1637" s="6"/>
      <c r="AK1637" s="5"/>
      <c r="AL1637" s="6"/>
      <c r="AM1637" s="5"/>
      <c r="AN1637" s="5"/>
      <c r="AO1637" s="5"/>
      <c r="AP1637" s="5" t="s">
        <v>1536</v>
      </c>
      <c r="AQ1637" s="4" t="s">
        <v>12479</v>
      </c>
      <c r="AR1637" s="5" t="s">
        <v>12480</v>
      </c>
      <c r="AS1637" s="4" t="s">
        <v>2290</v>
      </c>
      <c r="AT1637" s="5" t="s">
        <v>2291</v>
      </c>
      <c r="AU1637" s="5" t="s">
        <v>41</v>
      </c>
      <c r="AV1637" s="4" t="s">
        <v>2292</v>
      </c>
      <c r="AW1637" s="5" t="s">
        <v>108</v>
      </c>
      <c r="AX1637" s="4" t="s">
        <v>2293</v>
      </c>
      <c r="AY1637" s="5" t="s">
        <v>2294</v>
      </c>
      <c r="AZ1637" s="5" t="s">
        <v>11</v>
      </c>
      <c r="BA1637" s="4" t="s">
        <v>2295</v>
      </c>
      <c r="BB1637" s="5" t="s">
        <v>2296</v>
      </c>
      <c r="BC1637" s="5"/>
      <c r="BD1637" s="5"/>
      <c r="BE1637" s="5"/>
      <c r="BF1637" s="5"/>
      <c r="BG1637" s="5" t="s">
        <v>8546</v>
      </c>
      <c r="BH1637" s="5" t="s">
        <v>1343</v>
      </c>
    </row>
    <row r="1638" spans="1:60" x14ac:dyDescent="0.25">
      <c r="A1638">
        <f t="shared" si="141"/>
        <v>993393</v>
      </c>
      <c r="B1638">
        <f t="shared" si="142"/>
        <v>50101628</v>
      </c>
      <c r="C1638" t="str">
        <f t="shared" si="143"/>
        <v>CC</v>
      </c>
      <c r="D1638" t="str">
        <f t="shared" si="140"/>
        <v>REGION CENTRE EST</v>
      </c>
      <c r="E1638" s="12" t="str">
        <f t="shared" si="144"/>
        <v>TERRAIN</v>
      </c>
      <c r="F1638" s="4" t="s">
        <v>8547</v>
      </c>
      <c r="G1638" s="4" t="s">
        <v>3121</v>
      </c>
      <c r="H1638" s="5">
        <v>2</v>
      </c>
      <c r="I1638" s="5" t="s">
        <v>6943</v>
      </c>
      <c r="J1638" s="5"/>
      <c r="K1638" s="5"/>
      <c r="L1638" s="5"/>
      <c r="M1638" s="5" t="s">
        <v>1343</v>
      </c>
      <c r="N1638" s="5"/>
      <c r="O1638" s="5"/>
      <c r="P1638" s="5"/>
      <c r="Q1638" s="5"/>
      <c r="R1638" s="5"/>
      <c r="S1638" s="5"/>
      <c r="T1638" s="5"/>
      <c r="U1638" s="6">
        <v>45627</v>
      </c>
      <c r="V1638" s="5"/>
      <c r="W1638" s="4" t="s">
        <v>1329</v>
      </c>
      <c r="X1638" s="5"/>
      <c r="Y1638" s="5"/>
      <c r="Z1638" s="5"/>
      <c r="AA1638" s="5" t="s">
        <v>3118</v>
      </c>
      <c r="AB1638" s="5"/>
      <c r="AC1638" s="5"/>
      <c r="AD1638" s="5"/>
      <c r="AE1638" s="5"/>
      <c r="AF1638" s="5"/>
      <c r="AG1638" s="5"/>
      <c r="AH1638" s="5"/>
      <c r="AI1638" s="5"/>
      <c r="AJ1638" s="5"/>
      <c r="AK1638" s="5"/>
      <c r="AL1638" s="5"/>
      <c r="AM1638" s="5"/>
      <c r="AN1638" s="5"/>
      <c r="AO1638" s="5"/>
      <c r="AP1638" s="5" t="s">
        <v>1536</v>
      </c>
      <c r="AQ1638" s="4" t="s">
        <v>12479</v>
      </c>
      <c r="AR1638" s="5" t="s">
        <v>12480</v>
      </c>
      <c r="AS1638" s="4" t="s">
        <v>2290</v>
      </c>
      <c r="AT1638" s="5" t="s">
        <v>2291</v>
      </c>
      <c r="AU1638" s="5" t="s">
        <v>41</v>
      </c>
      <c r="AV1638" s="4" t="s">
        <v>2292</v>
      </c>
      <c r="AW1638" s="5" t="s">
        <v>108</v>
      </c>
      <c r="AX1638" s="4" t="s">
        <v>2293</v>
      </c>
      <c r="AY1638" s="5" t="s">
        <v>2294</v>
      </c>
      <c r="AZ1638" s="5" t="s">
        <v>11</v>
      </c>
      <c r="BA1638" s="4" t="s">
        <v>2295</v>
      </c>
      <c r="BB1638" s="5" t="s">
        <v>2296</v>
      </c>
      <c r="BC1638" s="5" t="s">
        <v>3116</v>
      </c>
      <c r="BD1638" s="5" t="s">
        <v>3120</v>
      </c>
      <c r="BE1638" s="5" t="s">
        <v>25</v>
      </c>
      <c r="BF1638" s="5" t="s">
        <v>1333</v>
      </c>
      <c r="BG1638" s="5" t="s">
        <v>3121</v>
      </c>
      <c r="BH1638" s="5" t="s">
        <v>1343</v>
      </c>
    </row>
    <row r="1639" spans="1:60" x14ac:dyDescent="0.25">
      <c r="A1639">
        <f t="shared" si="141"/>
        <v>993392</v>
      </c>
      <c r="B1639">
        <f t="shared" si="142"/>
        <v>50101627</v>
      </c>
      <c r="C1639" t="str">
        <f t="shared" si="143"/>
        <v>CC</v>
      </c>
      <c r="D1639" t="str">
        <f t="shared" si="140"/>
        <v>REGION CENTRE EST</v>
      </c>
      <c r="E1639" s="12" t="str">
        <f t="shared" si="144"/>
        <v>TERRAIN</v>
      </c>
      <c r="F1639" s="4" t="s">
        <v>8548</v>
      </c>
      <c r="G1639" s="4" t="s">
        <v>8549</v>
      </c>
      <c r="H1639" s="5">
        <v>2</v>
      </c>
      <c r="I1639" s="5" t="s">
        <v>6943</v>
      </c>
      <c r="J1639" s="5"/>
      <c r="K1639" s="5"/>
      <c r="L1639" s="5"/>
      <c r="M1639" s="5" t="s">
        <v>1343</v>
      </c>
      <c r="N1639" s="5"/>
      <c r="O1639" s="5"/>
      <c r="P1639" s="5"/>
      <c r="Q1639" s="5"/>
      <c r="R1639" s="5"/>
      <c r="S1639" s="5"/>
      <c r="T1639" s="5"/>
      <c r="U1639" s="6">
        <v>45627</v>
      </c>
      <c r="V1639" s="4"/>
      <c r="W1639" s="4" t="s">
        <v>1329</v>
      </c>
      <c r="X1639" s="5"/>
      <c r="Y1639" s="5"/>
      <c r="Z1639" s="5"/>
      <c r="AA1639" s="4" t="s">
        <v>6237</v>
      </c>
      <c r="AB1639" s="5"/>
      <c r="AC1639" s="5"/>
      <c r="AD1639" s="5"/>
      <c r="AE1639" s="5"/>
      <c r="AF1639" s="6"/>
      <c r="AG1639" s="5"/>
      <c r="AH1639" s="5"/>
      <c r="AI1639" s="5"/>
      <c r="AJ1639" s="6"/>
      <c r="AK1639" s="5"/>
      <c r="AL1639" s="6"/>
      <c r="AM1639" s="5"/>
      <c r="AN1639" s="5"/>
      <c r="AO1639" s="5"/>
      <c r="AP1639" s="5" t="s">
        <v>1536</v>
      </c>
      <c r="AQ1639" s="4" t="s">
        <v>12479</v>
      </c>
      <c r="AR1639" s="5" t="s">
        <v>12480</v>
      </c>
      <c r="AS1639" s="4" t="s">
        <v>2290</v>
      </c>
      <c r="AT1639" s="5" t="s">
        <v>2291</v>
      </c>
      <c r="AU1639" s="5" t="s">
        <v>41</v>
      </c>
      <c r="AV1639" s="4" t="s">
        <v>2292</v>
      </c>
      <c r="AW1639" s="5" t="s">
        <v>108</v>
      </c>
      <c r="AX1639" s="4" t="s">
        <v>2553</v>
      </c>
      <c r="AY1639" s="5" t="s">
        <v>2554</v>
      </c>
      <c r="AZ1639" s="5" t="s">
        <v>11</v>
      </c>
      <c r="BA1639" s="4" t="s">
        <v>2555</v>
      </c>
      <c r="BB1639" s="5" t="s">
        <v>2556</v>
      </c>
      <c r="BC1639" s="4"/>
      <c r="BD1639" s="5"/>
      <c r="BE1639" s="5"/>
      <c r="BF1639" s="5"/>
      <c r="BG1639" s="4" t="s">
        <v>8549</v>
      </c>
      <c r="BH1639" s="5" t="s">
        <v>1343</v>
      </c>
    </row>
    <row r="1640" spans="1:60" x14ac:dyDescent="0.25">
      <c r="A1640">
        <f t="shared" si="141"/>
        <v>993391</v>
      </c>
      <c r="B1640">
        <f t="shared" si="142"/>
        <v>50101626</v>
      </c>
      <c r="C1640" t="str">
        <f t="shared" si="143"/>
        <v>CC</v>
      </c>
      <c r="D1640" t="str">
        <f t="shared" si="140"/>
        <v>REGION CENTRE EST</v>
      </c>
      <c r="E1640" s="12" t="str">
        <f t="shared" si="144"/>
        <v>TERRAIN</v>
      </c>
      <c r="F1640" s="4" t="s">
        <v>8550</v>
      </c>
      <c r="G1640" s="4" t="s">
        <v>5109</v>
      </c>
      <c r="H1640" s="5">
        <v>2</v>
      </c>
      <c r="I1640" s="5" t="s">
        <v>6943</v>
      </c>
      <c r="J1640" s="5"/>
      <c r="K1640" s="5"/>
      <c r="L1640" s="5"/>
      <c r="M1640" s="5" t="s">
        <v>1343</v>
      </c>
      <c r="N1640" s="5"/>
      <c r="O1640" s="5"/>
      <c r="P1640" s="5"/>
      <c r="Q1640" s="5"/>
      <c r="R1640" s="5"/>
      <c r="S1640" s="5"/>
      <c r="T1640" s="5"/>
      <c r="U1640" s="6">
        <v>45627</v>
      </c>
      <c r="V1640" s="5"/>
      <c r="W1640" s="4" t="s">
        <v>1329</v>
      </c>
      <c r="X1640" s="5"/>
      <c r="Y1640" s="5"/>
      <c r="Z1640" s="5"/>
      <c r="AA1640" s="4" t="s">
        <v>5107</v>
      </c>
      <c r="AB1640" s="5"/>
      <c r="AC1640" s="5"/>
      <c r="AD1640" s="5"/>
      <c r="AE1640" s="5"/>
      <c r="AF1640" s="5"/>
      <c r="AG1640" s="5"/>
      <c r="AH1640" s="5"/>
      <c r="AI1640" s="5"/>
      <c r="AJ1640" s="5"/>
      <c r="AK1640" s="5"/>
      <c r="AL1640" s="5"/>
      <c r="AM1640" s="5"/>
      <c r="AN1640" s="5"/>
      <c r="AO1640" s="5"/>
      <c r="AP1640" s="5" t="s">
        <v>1536</v>
      </c>
      <c r="AQ1640" s="4" t="s">
        <v>12479</v>
      </c>
      <c r="AR1640" s="5" t="s">
        <v>12480</v>
      </c>
      <c r="AS1640" s="4" t="s">
        <v>2290</v>
      </c>
      <c r="AT1640" s="5" t="s">
        <v>2291</v>
      </c>
      <c r="AU1640" s="5" t="s">
        <v>41</v>
      </c>
      <c r="AV1640" s="4" t="s">
        <v>2292</v>
      </c>
      <c r="AW1640" s="5" t="s">
        <v>108</v>
      </c>
      <c r="AX1640" s="4" t="s">
        <v>2553</v>
      </c>
      <c r="AY1640" s="5" t="s">
        <v>2554</v>
      </c>
      <c r="AZ1640" s="5" t="s">
        <v>11</v>
      </c>
      <c r="BA1640" s="4" t="s">
        <v>2555</v>
      </c>
      <c r="BB1640" s="5" t="s">
        <v>2556</v>
      </c>
      <c r="BC1640" s="4" t="s">
        <v>5106</v>
      </c>
      <c r="BD1640" s="5" t="s">
        <v>5108</v>
      </c>
      <c r="BE1640" s="5" t="s">
        <v>260</v>
      </c>
      <c r="BF1640" s="5" t="s">
        <v>1333</v>
      </c>
      <c r="BG1640" s="4" t="s">
        <v>5109</v>
      </c>
      <c r="BH1640" s="5" t="s">
        <v>1343</v>
      </c>
    </row>
    <row r="1641" spans="1:60" x14ac:dyDescent="0.25">
      <c r="A1641">
        <f t="shared" si="141"/>
        <v>993390</v>
      </c>
      <c r="B1641">
        <f t="shared" si="142"/>
        <v>50101625</v>
      </c>
      <c r="C1641" t="str">
        <f t="shared" si="143"/>
        <v>CC</v>
      </c>
      <c r="D1641" t="str">
        <f t="shared" si="140"/>
        <v>REGION CENTRE EST</v>
      </c>
      <c r="E1641" s="12" t="str">
        <f t="shared" si="144"/>
        <v>TERRAIN</v>
      </c>
      <c r="F1641" s="4" t="s">
        <v>8551</v>
      </c>
      <c r="G1641" s="4" t="s">
        <v>5255</v>
      </c>
      <c r="H1641" s="5">
        <v>2</v>
      </c>
      <c r="I1641" s="5" t="s">
        <v>6943</v>
      </c>
      <c r="J1641" s="5"/>
      <c r="K1641" s="5"/>
      <c r="L1641" s="5"/>
      <c r="M1641" s="5" t="s">
        <v>1343</v>
      </c>
      <c r="N1641" s="5"/>
      <c r="O1641" s="5"/>
      <c r="P1641" s="5"/>
      <c r="Q1641" s="5"/>
      <c r="R1641" s="5"/>
      <c r="S1641" s="5"/>
      <c r="T1641" s="5"/>
      <c r="U1641" s="6">
        <v>45627</v>
      </c>
      <c r="V1641" s="5"/>
      <c r="W1641" s="4" t="s">
        <v>1329</v>
      </c>
      <c r="X1641" s="5"/>
      <c r="Y1641" s="5"/>
      <c r="Z1641" s="5"/>
      <c r="AA1641" s="4" t="s">
        <v>1583</v>
      </c>
      <c r="AB1641" s="5"/>
      <c r="AC1641" s="5"/>
      <c r="AD1641" s="5"/>
      <c r="AE1641" s="5"/>
      <c r="AF1641" s="5"/>
      <c r="AG1641" s="5"/>
      <c r="AH1641" s="5"/>
      <c r="AI1641" s="5"/>
      <c r="AJ1641" s="5"/>
      <c r="AK1641" s="5"/>
      <c r="AL1641" s="5"/>
      <c r="AM1641" s="5"/>
      <c r="AN1641" s="5"/>
      <c r="AO1641" s="5"/>
      <c r="AP1641" s="5" t="s">
        <v>1536</v>
      </c>
      <c r="AQ1641" s="4" t="s">
        <v>12479</v>
      </c>
      <c r="AR1641" s="5" t="s">
        <v>12480</v>
      </c>
      <c r="AS1641" s="4" t="s">
        <v>2290</v>
      </c>
      <c r="AT1641" s="5" t="s">
        <v>2291</v>
      </c>
      <c r="AU1641" s="5" t="s">
        <v>41</v>
      </c>
      <c r="AV1641" s="4" t="s">
        <v>2292</v>
      </c>
      <c r="AW1641" s="5" t="s">
        <v>108</v>
      </c>
      <c r="AX1641" s="4" t="s">
        <v>2553</v>
      </c>
      <c r="AY1641" s="5" t="s">
        <v>2554</v>
      </c>
      <c r="AZ1641" s="5" t="s">
        <v>11</v>
      </c>
      <c r="BA1641" s="4" t="s">
        <v>2555</v>
      </c>
      <c r="BB1641" s="5" t="s">
        <v>2556</v>
      </c>
      <c r="BC1641" s="5" t="s">
        <v>5251</v>
      </c>
      <c r="BD1641" s="5" t="s">
        <v>5254</v>
      </c>
      <c r="BE1641" s="5" t="s">
        <v>25</v>
      </c>
      <c r="BF1641" s="5" t="s">
        <v>1333</v>
      </c>
      <c r="BG1641" s="4" t="s">
        <v>5255</v>
      </c>
      <c r="BH1641" s="5" t="s">
        <v>1343</v>
      </c>
    </row>
    <row r="1642" spans="1:60" x14ac:dyDescent="0.25">
      <c r="A1642">
        <f t="shared" si="141"/>
        <v>993389</v>
      </c>
      <c r="B1642">
        <f t="shared" si="142"/>
        <v>50101624</v>
      </c>
      <c r="C1642" t="str">
        <f t="shared" si="143"/>
        <v>CC</v>
      </c>
      <c r="D1642" t="str">
        <f t="shared" si="140"/>
        <v>REGION CENTRE EST</v>
      </c>
      <c r="E1642" s="12" t="str">
        <f t="shared" si="144"/>
        <v>TERRAIN</v>
      </c>
      <c r="F1642" s="4" t="s">
        <v>8552</v>
      </c>
      <c r="G1642" s="4" t="s">
        <v>8553</v>
      </c>
      <c r="H1642" s="5">
        <v>2</v>
      </c>
      <c r="I1642" s="5" t="s">
        <v>6943</v>
      </c>
      <c r="J1642" s="5"/>
      <c r="K1642" s="5"/>
      <c r="L1642" s="5"/>
      <c r="M1642" s="5" t="s">
        <v>1343</v>
      </c>
      <c r="N1642" s="5"/>
      <c r="O1642" s="5"/>
      <c r="P1642" s="5"/>
      <c r="Q1642" s="5"/>
      <c r="R1642" s="5"/>
      <c r="S1642" s="5"/>
      <c r="T1642" s="5"/>
      <c r="U1642" s="6">
        <v>45627</v>
      </c>
      <c r="V1642" s="5"/>
      <c r="W1642" s="4" t="s">
        <v>1329</v>
      </c>
      <c r="X1642" s="5"/>
      <c r="Y1642" s="5"/>
      <c r="Z1642" s="5"/>
      <c r="AA1642" s="4" t="s">
        <v>5154</v>
      </c>
      <c r="AB1642" s="5"/>
      <c r="AC1642" s="5"/>
      <c r="AD1642" s="5"/>
      <c r="AE1642" s="5"/>
      <c r="AF1642" s="5"/>
      <c r="AG1642" s="5"/>
      <c r="AH1642" s="5"/>
      <c r="AI1642" s="5"/>
      <c r="AJ1642" s="5"/>
      <c r="AK1642" s="5"/>
      <c r="AL1642" s="5"/>
      <c r="AM1642" s="5"/>
      <c r="AN1642" s="5"/>
      <c r="AO1642" s="5"/>
      <c r="AP1642" s="5" t="s">
        <v>1536</v>
      </c>
      <c r="AQ1642" s="4" t="s">
        <v>12479</v>
      </c>
      <c r="AR1642" s="5" t="s">
        <v>12480</v>
      </c>
      <c r="AS1642" s="4" t="s">
        <v>1696</v>
      </c>
      <c r="AT1642" s="5" t="s">
        <v>1697</v>
      </c>
      <c r="AU1642" s="5" t="s">
        <v>41</v>
      </c>
      <c r="AV1642" s="4" t="s">
        <v>1698</v>
      </c>
      <c r="AW1642" s="5" t="s">
        <v>66</v>
      </c>
      <c r="AX1642" s="4" t="s">
        <v>6646</v>
      </c>
      <c r="AY1642" s="5" t="s">
        <v>6649</v>
      </c>
      <c r="AZ1642" s="5" t="s">
        <v>1357</v>
      </c>
      <c r="BA1642" s="4" t="s">
        <v>2902</v>
      </c>
      <c r="BB1642" s="5" t="s">
        <v>11115</v>
      </c>
      <c r="BC1642" s="5"/>
      <c r="BD1642" s="5"/>
      <c r="BE1642" s="5"/>
      <c r="BF1642" s="5"/>
      <c r="BG1642" s="4" t="s">
        <v>8553</v>
      </c>
      <c r="BH1642" s="5" t="s">
        <v>1343</v>
      </c>
    </row>
    <row r="1643" spans="1:60" x14ac:dyDescent="0.25">
      <c r="A1643">
        <f t="shared" si="141"/>
        <v>993388</v>
      </c>
      <c r="B1643">
        <f t="shared" si="142"/>
        <v>50101623</v>
      </c>
      <c r="C1643" t="str">
        <f t="shared" si="143"/>
        <v>CC</v>
      </c>
      <c r="D1643" t="str">
        <f t="shared" si="140"/>
        <v>REGION CENTRE EST</v>
      </c>
      <c r="E1643" s="12" t="str">
        <f t="shared" si="144"/>
        <v>TERRAIN</v>
      </c>
      <c r="F1643" s="4" t="s">
        <v>8554</v>
      </c>
      <c r="G1643" s="4" t="s">
        <v>6272</v>
      </c>
      <c r="H1643" s="5">
        <v>2</v>
      </c>
      <c r="I1643" s="5" t="s">
        <v>6943</v>
      </c>
      <c r="J1643" s="5"/>
      <c r="K1643" s="5"/>
      <c r="L1643" s="5"/>
      <c r="M1643" s="5" t="s">
        <v>1343</v>
      </c>
      <c r="N1643" s="5"/>
      <c r="O1643" s="5"/>
      <c r="P1643" s="5"/>
      <c r="Q1643" s="5"/>
      <c r="R1643" s="5"/>
      <c r="S1643" s="5"/>
      <c r="T1643" s="5"/>
      <c r="U1643" s="6">
        <v>45627</v>
      </c>
      <c r="V1643" s="5"/>
      <c r="W1643" s="4" t="s">
        <v>1329</v>
      </c>
      <c r="X1643" s="5"/>
      <c r="Y1643" s="5"/>
      <c r="Z1643" s="5"/>
      <c r="AA1643" s="4" t="s">
        <v>6269</v>
      </c>
      <c r="AB1643" s="5"/>
      <c r="AC1643" s="5"/>
      <c r="AD1643" s="5"/>
      <c r="AE1643" s="5"/>
      <c r="AF1643" s="5"/>
      <c r="AG1643" s="5"/>
      <c r="AH1643" s="5"/>
      <c r="AI1643" s="5"/>
      <c r="AJ1643" s="5"/>
      <c r="AK1643" s="5"/>
      <c r="AL1643" s="5"/>
      <c r="AM1643" s="5"/>
      <c r="AN1643" s="5"/>
      <c r="AO1643" s="5"/>
      <c r="AP1643" s="5" t="s">
        <v>1536</v>
      </c>
      <c r="AQ1643" s="4" t="s">
        <v>12479</v>
      </c>
      <c r="AR1643" s="5" t="s">
        <v>12480</v>
      </c>
      <c r="AS1643" s="4" t="s">
        <v>1696</v>
      </c>
      <c r="AT1643" s="5" t="s">
        <v>1697</v>
      </c>
      <c r="AU1643" s="5" t="s">
        <v>41</v>
      </c>
      <c r="AV1643" s="4" t="s">
        <v>1698</v>
      </c>
      <c r="AW1643" s="5" t="s">
        <v>66</v>
      </c>
      <c r="AX1643" s="4" t="s">
        <v>6646</v>
      </c>
      <c r="AY1643" s="5" t="s">
        <v>6649</v>
      </c>
      <c r="AZ1643" s="5" t="s">
        <v>1357</v>
      </c>
      <c r="BA1643" s="4" t="s">
        <v>2902</v>
      </c>
      <c r="BB1643" s="5" t="s">
        <v>11115</v>
      </c>
      <c r="BC1643" s="4" t="s">
        <v>6267</v>
      </c>
      <c r="BD1643" s="5" t="s">
        <v>6271</v>
      </c>
      <c r="BE1643" s="5" t="s">
        <v>71</v>
      </c>
      <c r="BF1643" s="5" t="s">
        <v>1333</v>
      </c>
      <c r="BG1643" s="4" t="s">
        <v>6272</v>
      </c>
      <c r="BH1643" s="5" t="s">
        <v>1343</v>
      </c>
    </row>
    <row r="1644" spans="1:60" x14ac:dyDescent="0.25">
      <c r="A1644">
        <f t="shared" si="141"/>
        <v>993385</v>
      </c>
      <c r="B1644">
        <f t="shared" si="142"/>
        <v>50101620</v>
      </c>
      <c r="C1644" t="str">
        <f t="shared" si="143"/>
        <v>CC</v>
      </c>
      <c r="D1644" t="str">
        <f t="shared" si="140"/>
        <v>REGION CENTRE EST</v>
      </c>
      <c r="E1644" s="12" t="str">
        <f t="shared" si="144"/>
        <v>TERRAIN</v>
      </c>
      <c r="F1644" s="4" t="s">
        <v>8555</v>
      </c>
      <c r="G1644" s="4" t="s">
        <v>3426</v>
      </c>
      <c r="H1644" s="5">
        <v>2</v>
      </c>
      <c r="I1644" s="5" t="s">
        <v>6943</v>
      </c>
      <c r="J1644" s="5"/>
      <c r="K1644" s="5"/>
      <c r="L1644" s="5"/>
      <c r="M1644" s="5" t="s">
        <v>1343</v>
      </c>
      <c r="N1644" s="5"/>
      <c r="O1644" s="5"/>
      <c r="P1644" s="5"/>
      <c r="Q1644" s="5"/>
      <c r="R1644" s="5"/>
      <c r="S1644" s="5"/>
      <c r="T1644" s="5"/>
      <c r="U1644" s="6">
        <v>45627</v>
      </c>
      <c r="V1644" s="5"/>
      <c r="W1644" s="4" t="s">
        <v>1329</v>
      </c>
      <c r="X1644" s="5"/>
      <c r="Y1644" s="5"/>
      <c r="Z1644" s="5"/>
      <c r="AA1644" s="4" t="s">
        <v>3423</v>
      </c>
      <c r="AB1644" s="5"/>
      <c r="AC1644" s="5"/>
      <c r="AD1644" s="5"/>
      <c r="AE1644" s="5"/>
      <c r="AF1644" s="5"/>
      <c r="AG1644" s="5"/>
      <c r="AH1644" s="5"/>
      <c r="AI1644" s="5"/>
      <c r="AJ1644" s="5"/>
      <c r="AK1644" s="5"/>
      <c r="AL1644" s="5"/>
      <c r="AM1644" s="5"/>
      <c r="AN1644" s="5"/>
      <c r="AO1644" s="5"/>
      <c r="AP1644" s="5" t="s">
        <v>1536</v>
      </c>
      <c r="AQ1644" s="4" t="s">
        <v>12479</v>
      </c>
      <c r="AR1644" s="5" t="s">
        <v>12480</v>
      </c>
      <c r="AS1644" s="4" t="s">
        <v>1696</v>
      </c>
      <c r="AT1644" s="5" t="s">
        <v>1697</v>
      </c>
      <c r="AU1644" s="5" t="s">
        <v>41</v>
      </c>
      <c r="AV1644" s="4" t="s">
        <v>1698</v>
      </c>
      <c r="AW1644" s="5" t="s">
        <v>66</v>
      </c>
      <c r="AX1644" s="4" t="s">
        <v>6646</v>
      </c>
      <c r="AY1644" s="5" t="s">
        <v>6649</v>
      </c>
      <c r="AZ1644" s="5" t="s">
        <v>1357</v>
      </c>
      <c r="BA1644" s="4" t="s">
        <v>2902</v>
      </c>
      <c r="BB1644" s="5" t="s">
        <v>11115</v>
      </c>
      <c r="BC1644" s="4" t="s">
        <v>3422</v>
      </c>
      <c r="BD1644" s="5" t="s">
        <v>3425</v>
      </c>
      <c r="BE1644" s="5" t="s">
        <v>25</v>
      </c>
      <c r="BF1644" s="5" t="s">
        <v>1333</v>
      </c>
      <c r="BG1644" s="4" t="s">
        <v>3426</v>
      </c>
      <c r="BH1644" s="5" t="s">
        <v>1343</v>
      </c>
    </row>
    <row r="1645" spans="1:60" x14ac:dyDescent="0.25">
      <c r="A1645">
        <f t="shared" si="141"/>
        <v>993384</v>
      </c>
      <c r="B1645">
        <f t="shared" si="142"/>
        <v>50101619</v>
      </c>
      <c r="C1645" t="str">
        <f t="shared" si="143"/>
        <v>CC</v>
      </c>
      <c r="D1645" t="str">
        <f t="shared" si="140"/>
        <v>REGION CENTRE EST</v>
      </c>
      <c r="E1645" s="12" t="str">
        <f t="shared" si="144"/>
        <v>TERRAIN</v>
      </c>
      <c r="F1645" s="4" t="s">
        <v>8556</v>
      </c>
      <c r="G1645" s="4" t="s">
        <v>3864</v>
      </c>
      <c r="H1645" s="5">
        <v>2</v>
      </c>
      <c r="I1645" s="5" t="s">
        <v>6943</v>
      </c>
      <c r="J1645" s="5"/>
      <c r="K1645" s="5"/>
      <c r="L1645" s="5"/>
      <c r="M1645" s="5" t="s">
        <v>1343</v>
      </c>
      <c r="N1645" s="5"/>
      <c r="O1645" s="5"/>
      <c r="P1645" s="5"/>
      <c r="Q1645" s="5"/>
      <c r="R1645" s="5"/>
      <c r="S1645" s="5"/>
      <c r="T1645" s="5"/>
      <c r="U1645" s="6">
        <v>45627</v>
      </c>
      <c r="V1645" s="5"/>
      <c r="W1645" s="4" t="s">
        <v>1329</v>
      </c>
      <c r="X1645" s="5"/>
      <c r="Y1645" s="5"/>
      <c r="Z1645" s="5"/>
      <c r="AA1645" s="4" t="s">
        <v>3861</v>
      </c>
      <c r="AB1645" s="5"/>
      <c r="AC1645" s="5"/>
      <c r="AD1645" s="5"/>
      <c r="AE1645" s="5"/>
      <c r="AF1645" s="5"/>
      <c r="AG1645" s="5"/>
      <c r="AH1645" s="5"/>
      <c r="AI1645" s="5"/>
      <c r="AJ1645" s="5"/>
      <c r="AK1645" s="5"/>
      <c r="AL1645" s="5"/>
      <c r="AM1645" s="5"/>
      <c r="AN1645" s="5"/>
      <c r="AO1645" s="5"/>
      <c r="AP1645" s="5" t="s">
        <v>1536</v>
      </c>
      <c r="AQ1645" s="4" t="s">
        <v>12479</v>
      </c>
      <c r="AR1645" s="5" t="s">
        <v>12480</v>
      </c>
      <c r="AS1645" s="4" t="s">
        <v>1696</v>
      </c>
      <c r="AT1645" s="5" t="s">
        <v>1697</v>
      </c>
      <c r="AU1645" s="5" t="s">
        <v>41</v>
      </c>
      <c r="AV1645" s="4" t="s">
        <v>1698</v>
      </c>
      <c r="AW1645" s="5" t="s">
        <v>66</v>
      </c>
      <c r="AX1645" s="4" t="s">
        <v>1699</v>
      </c>
      <c r="AY1645" s="5" t="s">
        <v>1700</v>
      </c>
      <c r="AZ1645" s="5" t="s">
        <v>11</v>
      </c>
      <c r="BA1645" s="4" t="s">
        <v>1701</v>
      </c>
      <c r="BB1645" s="5" t="s">
        <v>1702</v>
      </c>
      <c r="BC1645" s="4" t="s">
        <v>3859</v>
      </c>
      <c r="BD1645" s="5" t="s">
        <v>3863</v>
      </c>
      <c r="BE1645" s="5" t="s">
        <v>25</v>
      </c>
      <c r="BF1645" s="5" t="s">
        <v>1333</v>
      </c>
      <c r="BG1645" s="4" t="s">
        <v>3864</v>
      </c>
      <c r="BH1645" s="5" t="s">
        <v>1343</v>
      </c>
    </row>
    <row r="1646" spans="1:60" x14ac:dyDescent="0.25">
      <c r="A1646">
        <f t="shared" si="141"/>
        <v>993383</v>
      </c>
      <c r="B1646">
        <f t="shared" si="142"/>
        <v>50101618</v>
      </c>
      <c r="C1646" t="str">
        <f t="shared" si="143"/>
        <v>CC</v>
      </c>
      <c r="D1646" t="str">
        <f t="shared" si="140"/>
        <v>REGION ILE DE FRANCE NORD</v>
      </c>
      <c r="E1646" s="12" t="str">
        <f t="shared" si="144"/>
        <v>TERRAIN</v>
      </c>
      <c r="F1646" s="4" t="s">
        <v>8557</v>
      </c>
      <c r="G1646" s="4" t="s">
        <v>5471</v>
      </c>
      <c r="H1646" s="5">
        <v>2</v>
      </c>
      <c r="I1646" s="5" t="s">
        <v>6943</v>
      </c>
      <c r="J1646" s="5"/>
      <c r="K1646" s="5"/>
      <c r="L1646" s="5"/>
      <c r="M1646" s="5" t="s">
        <v>1343</v>
      </c>
      <c r="N1646" s="5"/>
      <c r="O1646" s="5"/>
      <c r="P1646" s="5"/>
      <c r="Q1646" s="5"/>
      <c r="R1646" s="5"/>
      <c r="S1646" s="5"/>
      <c r="T1646" s="5"/>
      <c r="U1646" s="6">
        <v>45597</v>
      </c>
      <c r="V1646" s="5"/>
      <c r="W1646" s="4" t="s">
        <v>1329</v>
      </c>
      <c r="X1646" s="5"/>
      <c r="Y1646" s="5"/>
      <c r="Z1646" s="5"/>
      <c r="AA1646" s="4" t="s">
        <v>5468</v>
      </c>
      <c r="AB1646" s="5"/>
      <c r="AC1646" s="5"/>
      <c r="AD1646" s="5"/>
      <c r="AE1646" s="5"/>
      <c r="AF1646" s="5"/>
      <c r="AG1646" s="5"/>
      <c r="AH1646" s="5"/>
      <c r="AI1646" s="5"/>
      <c r="AJ1646" s="5"/>
      <c r="AK1646" s="5"/>
      <c r="AL1646" s="5"/>
      <c r="AM1646" s="5"/>
      <c r="AN1646" s="5"/>
      <c r="AO1646" s="5"/>
      <c r="AP1646" s="5" t="s">
        <v>12477</v>
      </c>
      <c r="AQ1646" s="4" t="s">
        <v>1351</v>
      </c>
      <c r="AR1646" s="5" t="s">
        <v>12478</v>
      </c>
      <c r="AS1646" s="4" t="s">
        <v>1450</v>
      </c>
      <c r="AT1646" s="5" t="s">
        <v>1451</v>
      </c>
      <c r="AU1646" s="5" t="s">
        <v>41</v>
      </c>
      <c r="AV1646" s="4" t="s">
        <v>1452</v>
      </c>
      <c r="AW1646" s="5" t="s">
        <v>230</v>
      </c>
      <c r="AX1646" s="4" t="s">
        <v>3039</v>
      </c>
      <c r="AY1646" s="5" t="s">
        <v>3040</v>
      </c>
      <c r="AZ1646" s="5" t="s">
        <v>11</v>
      </c>
      <c r="BA1646" s="4" t="s">
        <v>3041</v>
      </c>
      <c r="BB1646" s="5" t="s">
        <v>3042</v>
      </c>
      <c r="BC1646" s="4" t="s">
        <v>5466</v>
      </c>
      <c r="BD1646" s="5" t="s">
        <v>5470</v>
      </c>
      <c r="BE1646" s="5" t="s">
        <v>25</v>
      </c>
      <c r="BF1646" s="5" t="s">
        <v>1333</v>
      </c>
      <c r="BG1646" s="4" t="s">
        <v>5471</v>
      </c>
      <c r="BH1646" s="5" t="s">
        <v>1343</v>
      </c>
    </row>
    <row r="1647" spans="1:60" x14ac:dyDescent="0.25">
      <c r="A1647">
        <f t="shared" si="141"/>
        <v>993382</v>
      </c>
      <c r="B1647">
        <f t="shared" si="142"/>
        <v>50101617</v>
      </c>
      <c r="C1647" t="str">
        <f t="shared" si="143"/>
        <v>CC</v>
      </c>
      <c r="D1647" t="str">
        <f t="shared" si="140"/>
        <v>REGION ILE DE FRANCE NORD</v>
      </c>
      <c r="E1647" s="12" t="str">
        <f t="shared" si="144"/>
        <v>TERRAIN</v>
      </c>
      <c r="F1647" s="4" t="s">
        <v>8558</v>
      </c>
      <c r="G1647" s="4" t="s">
        <v>8559</v>
      </c>
      <c r="H1647" s="5">
        <v>2</v>
      </c>
      <c r="I1647" s="5" t="s">
        <v>6943</v>
      </c>
      <c r="J1647" s="5"/>
      <c r="K1647" s="5"/>
      <c r="L1647" s="5"/>
      <c r="M1647" s="5" t="s">
        <v>1343</v>
      </c>
      <c r="N1647" s="5"/>
      <c r="O1647" s="5"/>
      <c r="P1647" s="5"/>
      <c r="Q1647" s="5"/>
      <c r="R1647" s="5"/>
      <c r="S1647" s="5"/>
      <c r="T1647" s="5"/>
      <c r="U1647" s="6">
        <v>45627</v>
      </c>
      <c r="V1647" s="5"/>
      <c r="W1647" s="4" t="s">
        <v>1329</v>
      </c>
      <c r="X1647" s="5"/>
      <c r="Y1647" s="5"/>
      <c r="Z1647" s="5"/>
      <c r="AA1647" s="4" t="s">
        <v>3531</v>
      </c>
      <c r="AB1647" s="5"/>
      <c r="AC1647" s="5"/>
      <c r="AD1647" s="5"/>
      <c r="AE1647" s="5"/>
      <c r="AF1647" s="5"/>
      <c r="AG1647" s="5"/>
      <c r="AH1647" s="5"/>
      <c r="AI1647" s="5"/>
      <c r="AJ1647" s="5"/>
      <c r="AK1647" s="5"/>
      <c r="AL1647" s="5"/>
      <c r="AM1647" s="5"/>
      <c r="AN1647" s="5"/>
      <c r="AO1647" s="5"/>
      <c r="AP1647" s="5" t="s">
        <v>12477</v>
      </c>
      <c r="AQ1647" s="4" t="s">
        <v>1351</v>
      </c>
      <c r="AR1647" s="5" t="s">
        <v>12478</v>
      </c>
      <c r="AS1647" s="4" t="s">
        <v>1450</v>
      </c>
      <c r="AT1647" s="5" t="s">
        <v>1451</v>
      </c>
      <c r="AU1647" s="5" t="s">
        <v>41</v>
      </c>
      <c r="AV1647" s="4" t="s">
        <v>1452</v>
      </c>
      <c r="AW1647" s="5" t="s">
        <v>230</v>
      </c>
      <c r="AX1647" s="4" t="s">
        <v>3039</v>
      </c>
      <c r="AY1647" s="5" t="s">
        <v>3040</v>
      </c>
      <c r="AZ1647" s="5" t="s">
        <v>11</v>
      </c>
      <c r="BA1647" s="4" t="s">
        <v>3041</v>
      </c>
      <c r="BB1647" s="5" t="s">
        <v>3042</v>
      </c>
      <c r="BC1647" s="4" t="s">
        <v>7625</v>
      </c>
      <c r="BD1647" s="5" t="s">
        <v>7629</v>
      </c>
      <c r="BE1647" s="5" t="s">
        <v>25</v>
      </c>
      <c r="BF1647" s="5" t="s">
        <v>1333</v>
      </c>
      <c r="BG1647" s="4" t="s">
        <v>8559</v>
      </c>
      <c r="BH1647" s="5" t="s">
        <v>1343</v>
      </c>
    </row>
    <row r="1648" spans="1:60" x14ac:dyDescent="0.25">
      <c r="A1648">
        <f t="shared" si="141"/>
        <v>993381</v>
      </c>
      <c r="B1648">
        <f t="shared" si="142"/>
        <v>50101616</v>
      </c>
      <c r="C1648" t="str">
        <f t="shared" si="143"/>
        <v>CC</v>
      </c>
      <c r="D1648" t="str">
        <f t="shared" si="140"/>
        <v>REGION ILE DE FRANCE NORD</v>
      </c>
      <c r="E1648" s="12" t="str">
        <f t="shared" si="144"/>
        <v>TERRAIN</v>
      </c>
      <c r="F1648" s="4" t="s">
        <v>8560</v>
      </c>
      <c r="G1648" s="4" t="s">
        <v>4502</v>
      </c>
      <c r="H1648" s="5">
        <v>2</v>
      </c>
      <c r="I1648" s="5" t="s">
        <v>6943</v>
      </c>
      <c r="J1648" s="5"/>
      <c r="K1648" s="5"/>
      <c r="L1648" s="5"/>
      <c r="M1648" s="5" t="s">
        <v>1343</v>
      </c>
      <c r="N1648" s="5"/>
      <c r="O1648" s="5"/>
      <c r="P1648" s="5"/>
      <c r="Q1648" s="5"/>
      <c r="R1648" s="5"/>
      <c r="S1648" s="5"/>
      <c r="T1648" s="5"/>
      <c r="U1648" s="6">
        <v>45597</v>
      </c>
      <c r="V1648" s="5"/>
      <c r="W1648" s="4" t="s">
        <v>1329</v>
      </c>
      <c r="X1648" s="5"/>
      <c r="Y1648" s="5"/>
      <c r="Z1648" s="5"/>
      <c r="AA1648" s="4" t="s">
        <v>4499</v>
      </c>
      <c r="AB1648" s="5"/>
      <c r="AC1648" s="5"/>
      <c r="AD1648" s="5"/>
      <c r="AE1648" s="5"/>
      <c r="AF1648" s="5"/>
      <c r="AG1648" s="5"/>
      <c r="AH1648" s="5"/>
      <c r="AI1648" s="5"/>
      <c r="AJ1648" s="5"/>
      <c r="AK1648" s="5"/>
      <c r="AL1648" s="5"/>
      <c r="AM1648" s="5"/>
      <c r="AN1648" s="5"/>
      <c r="AO1648" s="5"/>
      <c r="AP1648" s="5" t="s">
        <v>12477</v>
      </c>
      <c r="AQ1648" s="4" t="s">
        <v>1351</v>
      </c>
      <c r="AR1648" s="5" t="s">
        <v>12478</v>
      </c>
      <c r="AS1648" s="4" t="s">
        <v>1450</v>
      </c>
      <c r="AT1648" s="5" t="s">
        <v>1451</v>
      </c>
      <c r="AU1648" s="5" t="s">
        <v>41</v>
      </c>
      <c r="AV1648" s="4" t="s">
        <v>1452</v>
      </c>
      <c r="AW1648" s="5" t="s">
        <v>230</v>
      </c>
      <c r="AX1648" s="4" t="s">
        <v>3039</v>
      </c>
      <c r="AY1648" s="5" t="s">
        <v>3040</v>
      </c>
      <c r="AZ1648" s="5" t="s">
        <v>11</v>
      </c>
      <c r="BA1648" s="4" t="s">
        <v>3041</v>
      </c>
      <c r="BB1648" s="5" t="s">
        <v>3042</v>
      </c>
      <c r="BC1648" s="5" t="s">
        <v>4498</v>
      </c>
      <c r="BD1648" s="5" t="s">
        <v>4501</v>
      </c>
      <c r="BE1648" s="5" t="s">
        <v>25</v>
      </c>
      <c r="BF1648" s="5" t="s">
        <v>1333</v>
      </c>
      <c r="BG1648" s="4" t="s">
        <v>4502</v>
      </c>
      <c r="BH1648" s="5" t="s">
        <v>1343</v>
      </c>
    </row>
    <row r="1649" spans="1:60" x14ac:dyDescent="0.25">
      <c r="A1649">
        <f t="shared" si="141"/>
        <v>993380</v>
      </c>
      <c r="B1649">
        <f t="shared" si="142"/>
        <v>50101615</v>
      </c>
      <c r="C1649" t="str">
        <f t="shared" si="143"/>
        <v>CC</v>
      </c>
      <c r="D1649" t="str">
        <f t="shared" si="140"/>
        <v>REGION ILE DE FRANCE NORD</v>
      </c>
      <c r="E1649" s="12" t="str">
        <f t="shared" si="144"/>
        <v>TERRAIN</v>
      </c>
      <c r="F1649" s="4" t="s">
        <v>8561</v>
      </c>
      <c r="G1649" s="4" t="s">
        <v>5773</v>
      </c>
      <c r="H1649" s="5">
        <v>2</v>
      </c>
      <c r="I1649" s="5" t="s">
        <v>6943</v>
      </c>
      <c r="J1649" s="5"/>
      <c r="K1649" s="5"/>
      <c r="L1649" s="5"/>
      <c r="M1649" s="5" t="s">
        <v>1343</v>
      </c>
      <c r="N1649" s="5"/>
      <c r="O1649" s="5"/>
      <c r="P1649" s="5"/>
      <c r="Q1649" s="5"/>
      <c r="R1649" s="5"/>
      <c r="S1649" s="5"/>
      <c r="T1649" s="5"/>
      <c r="U1649" s="6">
        <v>45597</v>
      </c>
      <c r="V1649" s="5"/>
      <c r="W1649" s="4" t="s">
        <v>1329</v>
      </c>
      <c r="X1649" s="5"/>
      <c r="Y1649" s="5"/>
      <c r="Z1649" s="5"/>
      <c r="AA1649" s="4" t="s">
        <v>5771</v>
      </c>
      <c r="AB1649" s="5"/>
      <c r="AC1649" s="5"/>
      <c r="AD1649" s="5"/>
      <c r="AE1649" s="5"/>
      <c r="AF1649" s="5"/>
      <c r="AG1649" s="5"/>
      <c r="AH1649" s="5"/>
      <c r="AI1649" s="5"/>
      <c r="AJ1649" s="5"/>
      <c r="AK1649" s="5"/>
      <c r="AL1649" s="5"/>
      <c r="AM1649" s="5"/>
      <c r="AN1649" s="5"/>
      <c r="AO1649" s="5"/>
      <c r="AP1649" s="5" t="s">
        <v>12477</v>
      </c>
      <c r="AQ1649" s="4" t="s">
        <v>1351</v>
      </c>
      <c r="AR1649" s="5" t="s">
        <v>12478</v>
      </c>
      <c r="AS1649" s="4" t="s">
        <v>1450</v>
      </c>
      <c r="AT1649" s="5" t="s">
        <v>1451</v>
      </c>
      <c r="AU1649" s="5" t="s">
        <v>41</v>
      </c>
      <c r="AV1649" s="4" t="s">
        <v>1452</v>
      </c>
      <c r="AW1649" s="5" t="s">
        <v>230</v>
      </c>
      <c r="AX1649" s="4" t="s">
        <v>3039</v>
      </c>
      <c r="AY1649" s="5" t="s">
        <v>3040</v>
      </c>
      <c r="AZ1649" s="5" t="s">
        <v>11</v>
      </c>
      <c r="BA1649" s="4" t="s">
        <v>3041</v>
      </c>
      <c r="BB1649" s="5" t="s">
        <v>3042</v>
      </c>
      <c r="BC1649" s="4" t="s">
        <v>5770</v>
      </c>
      <c r="BD1649" s="5" t="s">
        <v>5772</v>
      </c>
      <c r="BE1649" s="5" t="s">
        <v>3</v>
      </c>
      <c r="BF1649" s="5" t="s">
        <v>1333</v>
      </c>
      <c r="BG1649" s="4" t="s">
        <v>5773</v>
      </c>
      <c r="BH1649" s="5" t="s">
        <v>1343</v>
      </c>
    </row>
    <row r="1650" spans="1:60" x14ac:dyDescent="0.25">
      <c r="A1650">
        <f t="shared" si="141"/>
        <v>993379</v>
      </c>
      <c r="B1650">
        <f t="shared" si="142"/>
        <v>50101614</v>
      </c>
      <c r="C1650" t="str">
        <f t="shared" si="143"/>
        <v>CC</v>
      </c>
      <c r="D1650" t="str">
        <f t="shared" si="140"/>
        <v>REGION ILE DE FRANCE NORD</v>
      </c>
      <c r="E1650" s="12" t="str">
        <f t="shared" si="144"/>
        <v>TERRAIN</v>
      </c>
      <c r="F1650" s="4" t="s">
        <v>8562</v>
      </c>
      <c r="G1650" s="4" t="s">
        <v>5008</v>
      </c>
      <c r="H1650" s="5">
        <v>2</v>
      </c>
      <c r="I1650" s="5" t="s">
        <v>6943</v>
      </c>
      <c r="J1650" s="5"/>
      <c r="K1650" s="5"/>
      <c r="L1650" s="5"/>
      <c r="M1650" s="5" t="s">
        <v>1343</v>
      </c>
      <c r="N1650" s="5"/>
      <c r="O1650" s="5"/>
      <c r="P1650" s="5"/>
      <c r="Q1650" s="5"/>
      <c r="R1650" s="5"/>
      <c r="S1650" s="5"/>
      <c r="T1650" s="5"/>
      <c r="U1650" s="6">
        <v>45627</v>
      </c>
      <c r="V1650" s="5"/>
      <c r="W1650" s="4" t="s">
        <v>1329</v>
      </c>
      <c r="X1650" s="5"/>
      <c r="Y1650" s="5"/>
      <c r="Z1650" s="5"/>
      <c r="AA1650" s="4" t="s">
        <v>3318</v>
      </c>
      <c r="AB1650" s="5"/>
      <c r="AC1650" s="5"/>
      <c r="AD1650" s="5"/>
      <c r="AE1650" s="5"/>
      <c r="AF1650" s="5"/>
      <c r="AG1650" s="5"/>
      <c r="AH1650" s="5"/>
      <c r="AI1650" s="5"/>
      <c r="AJ1650" s="5"/>
      <c r="AK1650" s="5"/>
      <c r="AL1650" s="5"/>
      <c r="AM1650" s="5"/>
      <c r="AN1650" s="5"/>
      <c r="AO1650" s="5"/>
      <c r="AP1650" s="5" t="s">
        <v>12477</v>
      </c>
      <c r="AQ1650" s="4" t="s">
        <v>1351</v>
      </c>
      <c r="AR1650" s="5" t="s">
        <v>12478</v>
      </c>
      <c r="AS1650" s="4" t="s">
        <v>1450</v>
      </c>
      <c r="AT1650" s="5" t="s">
        <v>1451</v>
      </c>
      <c r="AU1650" s="5" t="s">
        <v>41</v>
      </c>
      <c r="AV1650" s="4" t="s">
        <v>1452</v>
      </c>
      <c r="AW1650" s="5" t="s">
        <v>230</v>
      </c>
      <c r="AX1650" s="4" t="s">
        <v>3039</v>
      </c>
      <c r="AY1650" s="5" t="s">
        <v>3040</v>
      </c>
      <c r="AZ1650" s="5" t="s">
        <v>11</v>
      </c>
      <c r="BA1650" s="4" t="s">
        <v>3041</v>
      </c>
      <c r="BB1650" s="5" t="s">
        <v>3042</v>
      </c>
      <c r="BC1650" s="5" t="s">
        <v>5004</v>
      </c>
      <c r="BD1650" s="5" t="s">
        <v>5007</v>
      </c>
      <c r="BE1650" s="5" t="s">
        <v>25</v>
      </c>
      <c r="BF1650" s="5" t="s">
        <v>1333</v>
      </c>
      <c r="BG1650" s="4" t="s">
        <v>5008</v>
      </c>
      <c r="BH1650" s="5" t="s">
        <v>1343</v>
      </c>
    </row>
    <row r="1651" spans="1:60" x14ac:dyDescent="0.25">
      <c r="A1651">
        <f t="shared" si="141"/>
        <v>993378</v>
      </c>
      <c r="B1651">
        <f t="shared" si="142"/>
        <v>50101613</v>
      </c>
      <c r="C1651" t="str">
        <f t="shared" si="143"/>
        <v>CC</v>
      </c>
      <c r="D1651" t="str">
        <f t="shared" si="140"/>
        <v>REGION ILE DE FRANCE NORD</v>
      </c>
      <c r="E1651" s="12" t="str">
        <f t="shared" si="144"/>
        <v>TERRAIN</v>
      </c>
      <c r="F1651" s="4" t="s">
        <v>8563</v>
      </c>
      <c r="G1651" s="4" t="s">
        <v>5286</v>
      </c>
      <c r="H1651" s="5">
        <v>2</v>
      </c>
      <c r="I1651" s="5" t="s">
        <v>6943</v>
      </c>
      <c r="J1651" s="5"/>
      <c r="K1651" s="5"/>
      <c r="L1651" s="5"/>
      <c r="M1651" s="5" t="s">
        <v>1343</v>
      </c>
      <c r="N1651" s="5"/>
      <c r="O1651" s="5"/>
      <c r="P1651" s="5"/>
      <c r="Q1651" s="5"/>
      <c r="R1651" s="5"/>
      <c r="S1651" s="5"/>
      <c r="T1651" s="5"/>
      <c r="U1651" s="6">
        <v>45597</v>
      </c>
      <c r="V1651" s="5"/>
      <c r="W1651" s="4" t="s">
        <v>1329</v>
      </c>
      <c r="X1651" s="5"/>
      <c r="Y1651" s="5"/>
      <c r="Z1651" s="5"/>
      <c r="AA1651" s="4" t="s">
        <v>5283</v>
      </c>
      <c r="AB1651" s="5"/>
      <c r="AC1651" s="5"/>
      <c r="AD1651" s="5"/>
      <c r="AE1651" s="5"/>
      <c r="AF1651" s="5"/>
      <c r="AG1651" s="5"/>
      <c r="AH1651" s="5"/>
      <c r="AI1651" s="5"/>
      <c r="AJ1651" s="5"/>
      <c r="AK1651" s="5"/>
      <c r="AL1651" s="5"/>
      <c r="AM1651" s="5"/>
      <c r="AN1651" s="5"/>
      <c r="AO1651" s="5"/>
      <c r="AP1651" s="5" t="s">
        <v>12477</v>
      </c>
      <c r="AQ1651" s="4" t="s">
        <v>1351</v>
      </c>
      <c r="AR1651" s="5" t="s">
        <v>12478</v>
      </c>
      <c r="AS1651" s="4" t="s">
        <v>1450</v>
      </c>
      <c r="AT1651" s="5" t="s">
        <v>1451</v>
      </c>
      <c r="AU1651" s="5" t="s">
        <v>41</v>
      </c>
      <c r="AV1651" s="4" t="s">
        <v>1452</v>
      </c>
      <c r="AW1651" s="5" t="s">
        <v>230</v>
      </c>
      <c r="AX1651" s="4" t="s">
        <v>3039</v>
      </c>
      <c r="AY1651" s="5" t="s">
        <v>3040</v>
      </c>
      <c r="AZ1651" s="5" t="s">
        <v>11</v>
      </c>
      <c r="BA1651" s="4" t="s">
        <v>3041</v>
      </c>
      <c r="BB1651" s="5" t="s">
        <v>3042</v>
      </c>
      <c r="BC1651" s="5" t="s">
        <v>5282</v>
      </c>
      <c r="BD1651" s="5" t="s">
        <v>5285</v>
      </c>
      <c r="BE1651" s="5" t="s">
        <v>46</v>
      </c>
      <c r="BF1651" s="5" t="s">
        <v>1333</v>
      </c>
      <c r="BG1651" s="4" t="s">
        <v>5286</v>
      </c>
      <c r="BH1651" s="5" t="s">
        <v>1343</v>
      </c>
    </row>
    <row r="1652" spans="1:60" x14ac:dyDescent="0.25">
      <c r="A1652">
        <f t="shared" si="141"/>
        <v>993376</v>
      </c>
      <c r="B1652">
        <f t="shared" si="142"/>
        <v>50101611</v>
      </c>
      <c r="C1652" t="str">
        <f t="shared" si="143"/>
        <v>CC</v>
      </c>
      <c r="D1652" t="str">
        <f t="shared" si="140"/>
        <v>REGION ILE DE FRANCE NORD</v>
      </c>
      <c r="E1652" s="12" t="str">
        <f t="shared" si="144"/>
        <v>TERRAIN</v>
      </c>
      <c r="F1652" s="4" t="s">
        <v>8564</v>
      </c>
      <c r="G1652" s="4" t="s">
        <v>8565</v>
      </c>
      <c r="H1652" s="5">
        <v>2</v>
      </c>
      <c r="I1652" s="5" t="s">
        <v>6943</v>
      </c>
      <c r="J1652" s="5"/>
      <c r="K1652" s="5"/>
      <c r="L1652" s="5"/>
      <c r="M1652" s="5" t="s">
        <v>1343</v>
      </c>
      <c r="N1652" s="5"/>
      <c r="O1652" s="5"/>
      <c r="P1652" s="5"/>
      <c r="Q1652" s="5"/>
      <c r="R1652" s="5"/>
      <c r="S1652" s="5"/>
      <c r="T1652" s="5"/>
      <c r="U1652" s="6">
        <v>45627</v>
      </c>
      <c r="V1652" s="5"/>
      <c r="W1652" s="4" t="s">
        <v>1329</v>
      </c>
      <c r="X1652" s="5"/>
      <c r="Y1652" s="5"/>
      <c r="Z1652" s="5"/>
      <c r="AA1652" s="4" t="s">
        <v>1709</v>
      </c>
      <c r="AB1652" s="5"/>
      <c r="AC1652" s="5"/>
      <c r="AD1652" s="5"/>
      <c r="AE1652" s="5"/>
      <c r="AF1652" s="5"/>
      <c r="AG1652" s="5"/>
      <c r="AH1652" s="5"/>
      <c r="AI1652" s="5"/>
      <c r="AJ1652" s="5"/>
      <c r="AK1652" s="5"/>
      <c r="AL1652" s="5"/>
      <c r="AM1652" s="5"/>
      <c r="AN1652" s="5"/>
      <c r="AO1652" s="5"/>
      <c r="AP1652" s="5" t="s">
        <v>12477</v>
      </c>
      <c r="AQ1652" s="4" t="s">
        <v>1351</v>
      </c>
      <c r="AR1652" s="5" t="s">
        <v>12478</v>
      </c>
      <c r="AS1652" s="4" t="s">
        <v>1450</v>
      </c>
      <c r="AT1652" s="5" t="s">
        <v>1451</v>
      </c>
      <c r="AU1652" s="5" t="s">
        <v>41</v>
      </c>
      <c r="AV1652" s="4" t="s">
        <v>1452</v>
      </c>
      <c r="AW1652" s="5" t="s">
        <v>230</v>
      </c>
      <c r="AX1652" s="4" t="s">
        <v>1914</v>
      </c>
      <c r="AY1652" s="5" t="s">
        <v>1915</v>
      </c>
      <c r="AZ1652" s="5" t="s">
        <v>11</v>
      </c>
      <c r="BA1652" s="4" t="s">
        <v>1916</v>
      </c>
      <c r="BB1652" s="5" t="s">
        <v>1917</v>
      </c>
      <c r="BC1652" s="4"/>
      <c r="BD1652" s="5"/>
      <c r="BE1652" s="5"/>
      <c r="BF1652" s="5"/>
      <c r="BG1652" s="4" t="s">
        <v>8565</v>
      </c>
      <c r="BH1652" s="5" t="s">
        <v>1343</v>
      </c>
    </row>
    <row r="1653" spans="1:60" x14ac:dyDescent="0.25">
      <c r="A1653">
        <f t="shared" si="141"/>
        <v>993374</v>
      </c>
      <c r="B1653">
        <f t="shared" si="142"/>
        <v>50101609</v>
      </c>
      <c r="C1653" t="str">
        <f t="shared" si="143"/>
        <v>CC</v>
      </c>
      <c r="D1653" t="str">
        <f t="shared" si="140"/>
        <v>REGION ILE DE FRANCE NORD</v>
      </c>
      <c r="E1653" s="12" t="str">
        <f t="shared" si="144"/>
        <v>TERRAIN</v>
      </c>
      <c r="F1653" s="4" t="s">
        <v>8566</v>
      </c>
      <c r="G1653" s="4" t="s">
        <v>8567</v>
      </c>
      <c r="H1653" s="5">
        <v>2</v>
      </c>
      <c r="I1653" s="5" t="s">
        <v>6943</v>
      </c>
      <c r="J1653" s="5"/>
      <c r="K1653" s="5"/>
      <c r="L1653" s="5"/>
      <c r="M1653" s="5" t="s">
        <v>1343</v>
      </c>
      <c r="N1653" s="5"/>
      <c r="O1653" s="5"/>
      <c r="P1653" s="5"/>
      <c r="Q1653" s="5"/>
      <c r="R1653" s="5"/>
      <c r="S1653" s="5"/>
      <c r="T1653" s="5"/>
      <c r="U1653" s="6">
        <v>45597</v>
      </c>
      <c r="V1653" s="5"/>
      <c r="W1653" s="4" t="s">
        <v>1329</v>
      </c>
      <c r="X1653" s="5"/>
      <c r="Y1653" s="5"/>
      <c r="Z1653" s="5"/>
      <c r="AA1653" s="4" t="s">
        <v>6636</v>
      </c>
      <c r="AB1653" s="5"/>
      <c r="AC1653" s="5"/>
      <c r="AD1653" s="5"/>
      <c r="AE1653" s="5"/>
      <c r="AF1653" s="5"/>
      <c r="AG1653" s="5"/>
      <c r="AH1653" s="5"/>
      <c r="AI1653" s="5"/>
      <c r="AJ1653" s="5"/>
      <c r="AK1653" s="5"/>
      <c r="AL1653" s="5"/>
      <c r="AM1653" s="5"/>
      <c r="AN1653" s="5"/>
      <c r="AO1653" s="5"/>
      <c r="AP1653" s="5" t="s">
        <v>12477</v>
      </c>
      <c r="AQ1653" s="4" t="s">
        <v>1351</v>
      </c>
      <c r="AR1653" s="5" t="s">
        <v>12478</v>
      </c>
      <c r="AS1653" s="4" t="s">
        <v>1450</v>
      </c>
      <c r="AT1653" s="5" t="s">
        <v>1451</v>
      </c>
      <c r="AU1653" s="5" t="s">
        <v>41</v>
      </c>
      <c r="AV1653" s="4" t="s">
        <v>1452</v>
      </c>
      <c r="AW1653" s="5" t="s">
        <v>230</v>
      </c>
      <c r="AX1653" s="4" t="s">
        <v>3039</v>
      </c>
      <c r="AY1653" s="5" t="s">
        <v>3040</v>
      </c>
      <c r="AZ1653" s="5" t="s">
        <v>11</v>
      </c>
      <c r="BA1653" s="4" t="s">
        <v>3041</v>
      </c>
      <c r="BB1653" s="5" t="s">
        <v>3042</v>
      </c>
      <c r="BC1653" s="5"/>
      <c r="BD1653" s="5"/>
      <c r="BE1653" s="5"/>
      <c r="BF1653" s="5"/>
      <c r="BG1653" s="4" t="s">
        <v>8567</v>
      </c>
      <c r="BH1653" s="5" t="s">
        <v>1343</v>
      </c>
    </row>
    <row r="1654" spans="1:60" x14ac:dyDescent="0.25">
      <c r="A1654">
        <f t="shared" si="141"/>
        <v>993372</v>
      </c>
      <c r="B1654">
        <f t="shared" si="142"/>
        <v>50101608</v>
      </c>
      <c r="C1654" t="str">
        <f t="shared" si="143"/>
        <v>CC</v>
      </c>
      <c r="D1654" t="str">
        <f t="shared" si="140"/>
        <v>REGION ILE DE FRANCE NORD</v>
      </c>
      <c r="E1654" s="12" t="str">
        <f t="shared" si="144"/>
        <v>TERRAIN</v>
      </c>
      <c r="F1654" s="4" t="s">
        <v>8568</v>
      </c>
      <c r="G1654" s="4" t="s">
        <v>6384</v>
      </c>
      <c r="H1654" s="5">
        <v>2</v>
      </c>
      <c r="I1654" s="5" t="s">
        <v>6943</v>
      </c>
      <c r="J1654" s="5"/>
      <c r="K1654" s="5"/>
      <c r="L1654" s="5"/>
      <c r="M1654" s="5" t="s">
        <v>1343</v>
      </c>
      <c r="N1654" s="5"/>
      <c r="O1654" s="5"/>
      <c r="P1654" s="5"/>
      <c r="Q1654" s="5"/>
      <c r="R1654" s="5"/>
      <c r="S1654" s="5"/>
      <c r="T1654" s="5"/>
      <c r="U1654" s="6">
        <v>45627</v>
      </c>
      <c r="V1654" s="5"/>
      <c r="W1654" s="4" t="s">
        <v>1329</v>
      </c>
      <c r="X1654" s="5"/>
      <c r="Y1654" s="5"/>
      <c r="Z1654" s="5"/>
      <c r="AA1654" s="4" t="s">
        <v>1401</v>
      </c>
      <c r="AB1654" s="5"/>
      <c r="AC1654" s="5"/>
      <c r="AD1654" s="5"/>
      <c r="AE1654" s="5"/>
      <c r="AF1654" s="5"/>
      <c r="AG1654" s="5"/>
      <c r="AH1654" s="5"/>
      <c r="AI1654" s="5"/>
      <c r="AJ1654" s="5"/>
      <c r="AK1654" s="5"/>
      <c r="AL1654" s="5"/>
      <c r="AM1654" s="5"/>
      <c r="AN1654" s="5"/>
      <c r="AO1654" s="5"/>
      <c r="AP1654" s="5" t="s">
        <v>12477</v>
      </c>
      <c r="AQ1654" s="4" t="s">
        <v>1351</v>
      </c>
      <c r="AR1654" s="5" t="s">
        <v>12478</v>
      </c>
      <c r="AS1654" s="4" t="s">
        <v>2180</v>
      </c>
      <c r="AT1654" s="5" t="s">
        <v>2181</v>
      </c>
      <c r="AU1654" s="5" t="s">
        <v>41</v>
      </c>
      <c r="AV1654" s="4" t="s">
        <v>2182</v>
      </c>
      <c r="AW1654" s="5" t="s">
        <v>4</v>
      </c>
      <c r="AX1654" s="4" t="s">
        <v>2183</v>
      </c>
      <c r="AY1654" s="5" t="s">
        <v>2184</v>
      </c>
      <c r="AZ1654" s="5" t="s">
        <v>11</v>
      </c>
      <c r="BA1654" s="4" t="s">
        <v>2185</v>
      </c>
      <c r="BB1654" s="5" t="s">
        <v>2186</v>
      </c>
      <c r="BC1654" s="5" t="s">
        <v>6381</v>
      </c>
      <c r="BD1654" s="5" t="s">
        <v>6383</v>
      </c>
      <c r="BE1654" s="5" t="s">
        <v>260</v>
      </c>
      <c r="BF1654" s="5" t="s">
        <v>1333</v>
      </c>
      <c r="BG1654" s="4" t="s">
        <v>6384</v>
      </c>
      <c r="BH1654" s="5" t="s">
        <v>1343</v>
      </c>
    </row>
    <row r="1655" spans="1:60" x14ac:dyDescent="0.25">
      <c r="A1655">
        <f t="shared" si="141"/>
        <v>993370</v>
      </c>
      <c r="B1655">
        <f t="shared" si="142"/>
        <v>50101606</v>
      </c>
      <c r="C1655" t="str">
        <f t="shared" si="143"/>
        <v>CC</v>
      </c>
      <c r="D1655" t="str">
        <f t="shared" si="140"/>
        <v>REGION ILE DE FRANCE NORD</v>
      </c>
      <c r="E1655" s="12" t="str">
        <f t="shared" si="144"/>
        <v>TERRAIN</v>
      </c>
      <c r="F1655" s="4" t="s">
        <v>8569</v>
      </c>
      <c r="G1655" s="4" t="s">
        <v>6875</v>
      </c>
      <c r="H1655" s="5">
        <v>2</v>
      </c>
      <c r="I1655" s="5" t="s">
        <v>6943</v>
      </c>
      <c r="J1655" s="5"/>
      <c r="K1655" s="5"/>
      <c r="L1655" s="5"/>
      <c r="M1655" s="5" t="s">
        <v>1343</v>
      </c>
      <c r="N1655" s="5"/>
      <c r="O1655" s="5"/>
      <c r="P1655" s="5"/>
      <c r="Q1655" s="5"/>
      <c r="R1655" s="5"/>
      <c r="S1655" s="5"/>
      <c r="T1655" s="5"/>
      <c r="U1655" s="6">
        <v>45627</v>
      </c>
      <c r="V1655" s="5"/>
      <c r="W1655" s="4" t="s">
        <v>1329</v>
      </c>
      <c r="X1655" s="5"/>
      <c r="Y1655" s="5"/>
      <c r="Z1655" s="5"/>
      <c r="AA1655" s="4" t="s">
        <v>5344</v>
      </c>
      <c r="AB1655" s="5"/>
      <c r="AC1655" s="5"/>
      <c r="AD1655" s="5"/>
      <c r="AE1655" s="5"/>
      <c r="AF1655" s="5"/>
      <c r="AG1655" s="5"/>
      <c r="AH1655" s="5"/>
      <c r="AI1655" s="5"/>
      <c r="AJ1655" s="5"/>
      <c r="AK1655" s="5"/>
      <c r="AL1655" s="5"/>
      <c r="AM1655" s="5"/>
      <c r="AN1655" s="5"/>
      <c r="AO1655" s="5"/>
      <c r="AP1655" s="5" t="s">
        <v>12477</v>
      </c>
      <c r="AQ1655" s="4" t="s">
        <v>1351</v>
      </c>
      <c r="AR1655" s="5" t="s">
        <v>12478</v>
      </c>
      <c r="AS1655" s="4" t="s">
        <v>2180</v>
      </c>
      <c r="AT1655" s="5" t="s">
        <v>2181</v>
      </c>
      <c r="AU1655" s="5" t="s">
        <v>41</v>
      </c>
      <c r="AV1655" s="4" t="s">
        <v>2182</v>
      </c>
      <c r="AW1655" s="5" t="s">
        <v>4</v>
      </c>
      <c r="AX1655" s="4" t="s">
        <v>2183</v>
      </c>
      <c r="AY1655" s="5" t="s">
        <v>2184</v>
      </c>
      <c r="AZ1655" s="5" t="s">
        <v>11</v>
      </c>
      <c r="BA1655" s="4" t="s">
        <v>2185</v>
      </c>
      <c r="BB1655" s="5" t="s">
        <v>2186</v>
      </c>
      <c r="BC1655" s="4" t="s">
        <v>6872</v>
      </c>
      <c r="BD1655" s="5" t="s">
        <v>6874</v>
      </c>
      <c r="BE1655" s="5" t="s">
        <v>25</v>
      </c>
      <c r="BF1655" s="5" t="s">
        <v>1333</v>
      </c>
      <c r="BG1655" s="4" t="s">
        <v>6875</v>
      </c>
      <c r="BH1655" s="5" t="s">
        <v>1343</v>
      </c>
    </row>
    <row r="1656" spans="1:60" x14ac:dyDescent="0.25">
      <c r="A1656">
        <f t="shared" si="141"/>
        <v>993369</v>
      </c>
      <c r="B1656">
        <f t="shared" si="142"/>
        <v>50101605</v>
      </c>
      <c r="C1656" t="str">
        <f t="shared" si="143"/>
        <v>CC</v>
      </c>
      <c r="D1656" t="str">
        <f t="shared" si="140"/>
        <v>REGION ILE DE FRANCE NORD</v>
      </c>
      <c r="E1656" s="12" t="str">
        <f t="shared" si="144"/>
        <v>TERRAIN</v>
      </c>
      <c r="F1656" s="4" t="s">
        <v>8570</v>
      </c>
      <c r="G1656" s="4" t="s">
        <v>4028</v>
      </c>
      <c r="H1656" s="5">
        <v>2</v>
      </c>
      <c r="I1656" s="5" t="s">
        <v>6943</v>
      </c>
      <c r="J1656" s="5"/>
      <c r="K1656" s="5"/>
      <c r="L1656" s="5"/>
      <c r="M1656" s="5" t="s">
        <v>1343</v>
      </c>
      <c r="N1656" s="5"/>
      <c r="O1656" s="5"/>
      <c r="P1656" s="5"/>
      <c r="Q1656" s="5"/>
      <c r="R1656" s="5"/>
      <c r="S1656" s="5"/>
      <c r="T1656" s="5"/>
      <c r="U1656" s="6">
        <v>45627</v>
      </c>
      <c r="V1656" s="5"/>
      <c r="W1656" s="4" t="s">
        <v>1329</v>
      </c>
      <c r="X1656" s="5"/>
      <c r="Y1656" s="5"/>
      <c r="Z1656" s="5"/>
      <c r="AA1656" s="4" t="s">
        <v>4025</v>
      </c>
      <c r="AB1656" s="5"/>
      <c r="AC1656" s="5"/>
      <c r="AD1656" s="5"/>
      <c r="AE1656" s="5"/>
      <c r="AF1656" s="5"/>
      <c r="AG1656" s="5"/>
      <c r="AH1656" s="5"/>
      <c r="AI1656" s="5"/>
      <c r="AJ1656" s="5"/>
      <c r="AK1656" s="5"/>
      <c r="AL1656" s="5"/>
      <c r="AM1656" s="5"/>
      <c r="AN1656" s="5"/>
      <c r="AO1656" s="5"/>
      <c r="AP1656" s="5" t="s">
        <v>12477</v>
      </c>
      <c r="AQ1656" s="4" t="s">
        <v>1351</v>
      </c>
      <c r="AR1656" s="5" t="s">
        <v>12478</v>
      </c>
      <c r="AS1656" s="4" t="s">
        <v>2180</v>
      </c>
      <c r="AT1656" s="5" t="s">
        <v>2181</v>
      </c>
      <c r="AU1656" s="5" t="s">
        <v>41</v>
      </c>
      <c r="AV1656" s="4" t="s">
        <v>2182</v>
      </c>
      <c r="AW1656" s="5" t="s">
        <v>4</v>
      </c>
      <c r="AX1656" s="4" t="s">
        <v>2183</v>
      </c>
      <c r="AY1656" s="5" t="s">
        <v>2184</v>
      </c>
      <c r="AZ1656" s="5" t="s">
        <v>11</v>
      </c>
      <c r="BA1656" s="4" t="s">
        <v>2185</v>
      </c>
      <c r="BB1656" s="5" t="s">
        <v>2186</v>
      </c>
      <c r="BC1656" s="5" t="s">
        <v>4023</v>
      </c>
      <c r="BD1656" s="5" t="s">
        <v>4027</v>
      </c>
      <c r="BE1656" s="5" t="s">
        <v>25</v>
      </c>
      <c r="BF1656" s="5" t="s">
        <v>1333</v>
      </c>
      <c r="BG1656" s="4" t="s">
        <v>4028</v>
      </c>
      <c r="BH1656" s="5" t="s">
        <v>1343</v>
      </c>
    </row>
    <row r="1657" spans="1:60" x14ac:dyDescent="0.25">
      <c r="A1657">
        <f t="shared" si="141"/>
        <v>993368</v>
      </c>
      <c r="B1657">
        <f t="shared" si="142"/>
        <v>50101604</v>
      </c>
      <c r="C1657" t="str">
        <f t="shared" si="143"/>
        <v>CC</v>
      </c>
      <c r="D1657" t="str">
        <f t="shared" si="140"/>
        <v>REGION ILE DE FRANCE NORD</v>
      </c>
      <c r="E1657" s="12" t="str">
        <f t="shared" si="144"/>
        <v>TERRAIN</v>
      </c>
      <c r="F1657" s="4" t="s">
        <v>8571</v>
      </c>
      <c r="G1657" s="4" t="s">
        <v>6146</v>
      </c>
      <c r="H1657" s="5">
        <v>2</v>
      </c>
      <c r="I1657" s="5" t="s">
        <v>6943</v>
      </c>
      <c r="J1657" s="5"/>
      <c r="K1657" s="5"/>
      <c r="L1657" s="5"/>
      <c r="M1657" s="5" t="s">
        <v>1343</v>
      </c>
      <c r="N1657" s="5"/>
      <c r="O1657" s="5"/>
      <c r="P1657" s="5"/>
      <c r="Q1657" s="5"/>
      <c r="R1657" s="5"/>
      <c r="S1657" s="5"/>
      <c r="T1657" s="5"/>
      <c r="U1657" s="6">
        <v>45627</v>
      </c>
      <c r="V1657" s="5"/>
      <c r="W1657" s="4" t="s">
        <v>1329</v>
      </c>
      <c r="X1657" s="5"/>
      <c r="Y1657" s="5"/>
      <c r="Z1657" s="5"/>
      <c r="AA1657" s="4" t="s">
        <v>5753</v>
      </c>
      <c r="AB1657" s="5"/>
      <c r="AC1657" s="5"/>
      <c r="AD1657" s="5"/>
      <c r="AE1657" s="5"/>
      <c r="AF1657" s="5"/>
      <c r="AG1657" s="5"/>
      <c r="AH1657" s="5"/>
      <c r="AI1657" s="5"/>
      <c r="AJ1657" s="5"/>
      <c r="AK1657" s="5"/>
      <c r="AL1657" s="5"/>
      <c r="AM1657" s="5"/>
      <c r="AN1657" s="5"/>
      <c r="AO1657" s="5"/>
      <c r="AP1657" s="5" t="s">
        <v>12477</v>
      </c>
      <c r="AQ1657" s="4" t="s">
        <v>1351</v>
      </c>
      <c r="AR1657" s="5" t="s">
        <v>12478</v>
      </c>
      <c r="AS1657" s="4" t="s">
        <v>2180</v>
      </c>
      <c r="AT1657" s="5" t="s">
        <v>2181</v>
      </c>
      <c r="AU1657" s="5" t="s">
        <v>41</v>
      </c>
      <c r="AV1657" s="4" t="s">
        <v>2182</v>
      </c>
      <c r="AW1657" s="5" t="s">
        <v>4</v>
      </c>
      <c r="AX1657" s="4" t="s">
        <v>2183</v>
      </c>
      <c r="AY1657" s="5" t="s">
        <v>2184</v>
      </c>
      <c r="AZ1657" s="5" t="s">
        <v>11</v>
      </c>
      <c r="BA1657" s="4" t="s">
        <v>2185</v>
      </c>
      <c r="BB1657" s="5" t="s">
        <v>2186</v>
      </c>
      <c r="BC1657" s="4" t="s">
        <v>6142</v>
      </c>
      <c r="BD1657" s="5" t="s">
        <v>6145</v>
      </c>
      <c r="BE1657" s="5" t="s">
        <v>71</v>
      </c>
      <c r="BF1657" s="5" t="s">
        <v>1333</v>
      </c>
      <c r="BG1657" s="4" t="s">
        <v>6146</v>
      </c>
      <c r="BH1657" s="5" t="s">
        <v>1343</v>
      </c>
    </row>
    <row r="1658" spans="1:60" x14ac:dyDescent="0.25">
      <c r="A1658">
        <f t="shared" si="141"/>
        <v>993367</v>
      </c>
      <c r="B1658">
        <f t="shared" si="142"/>
        <v>50101603</v>
      </c>
      <c r="C1658" t="str">
        <f t="shared" si="143"/>
        <v>CC</v>
      </c>
      <c r="D1658" t="str">
        <f t="shared" si="140"/>
        <v>REGION ILE DE FRANCE NORD</v>
      </c>
      <c r="E1658" s="12" t="str">
        <f t="shared" si="144"/>
        <v>TERRAIN</v>
      </c>
      <c r="F1658" s="4" t="s">
        <v>8572</v>
      </c>
      <c r="G1658" s="4" t="s">
        <v>2796</v>
      </c>
      <c r="H1658" s="5">
        <v>2</v>
      </c>
      <c r="I1658" s="5" t="s">
        <v>6943</v>
      </c>
      <c r="J1658" s="5"/>
      <c r="K1658" s="5"/>
      <c r="L1658" s="5"/>
      <c r="M1658" s="5" t="s">
        <v>1343</v>
      </c>
      <c r="N1658" s="5"/>
      <c r="O1658" s="5"/>
      <c r="P1658" s="5"/>
      <c r="Q1658" s="5"/>
      <c r="R1658" s="5"/>
      <c r="S1658" s="5"/>
      <c r="T1658" s="5"/>
      <c r="U1658" s="6">
        <v>45627</v>
      </c>
      <c r="V1658" s="5"/>
      <c r="W1658" s="4" t="s">
        <v>1329</v>
      </c>
      <c r="X1658" s="5"/>
      <c r="Y1658" s="5"/>
      <c r="Z1658" s="5"/>
      <c r="AA1658" s="4" t="s">
        <v>2789</v>
      </c>
      <c r="AB1658" s="5"/>
      <c r="AC1658" s="5"/>
      <c r="AD1658" s="5"/>
      <c r="AE1658" s="5"/>
      <c r="AF1658" s="5"/>
      <c r="AG1658" s="5"/>
      <c r="AH1658" s="5"/>
      <c r="AI1658" s="5"/>
      <c r="AJ1658" s="5"/>
      <c r="AK1658" s="5"/>
      <c r="AL1658" s="5"/>
      <c r="AM1658" s="5"/>
      <c r="AN1658" s="5"/>
      <c r="AO1658" s="5"/>
      <c r="AP1658" s="5" t="s">
        <v>12477</v>
      </c>
      <c r="AQ1658" s="4" t="s">
        <v>1351</v>
      </c>
      <c r="AR1658" s="5" t="s">
        <v>12478</v>
      </c>
      <c r="AS1658" s="4" t="s">
        <v>2180</v>
      </c>
      <c r="AT1658" s="5" t="s">
        <v>2181</v>
      </c>
      <c r="AU1658" s="5" t="s">
        <v>41</v>
      </c>
      <c r="AV1658" s="4" t="s">
        <v>2182</v>
      </c>
      <c r="AW1658" s="5" t="s">
        <v>4</v>
      </c>
      <c r="AX1658" s="4" t="s">
        <v>2791</v>
      </c>
      <c r="AY1658" s="5" t="s">
        <v>2792</v>
      </c>
      <c r="AZ1658" s="5" t="s">
        <v>11</v>
      </c>
      <c r="BA1658" s="4" t="s">
        <v>2793</v>
      </c>
      <c r="BB1658" s="5" t="s">
        <v>2794</v>
      </c>
      <c r="BC1658" s="4" t="s">
        <v>2785</v>
      </c>
      <c r="BD1658" s="5" t="s">
        <v>2795</v>
      </c>
      <c r="BE1658" s="5" t="s">
        <v>732</v>
      </c>
      <c r="BF1658" s="5" t="s">
        <v>1333</v>
      </c>
      <c r="BG1658" s="4" t="s">
        <v>2796</v>
      </c>
      <c r="BH1658" s="5" t="s">
        <v>1343</v>
      </c>
    </row>
    <row r="1659" spans="1:60" x14ac:dyDescent="0.25">
      <c r="A1659">
        <f t="shared" si="141"/>
        <v>993366</v>
      </c>
      <c r="B1659">
        <f t="shared" si="142"/>
        <v>50101602</v>
      </c>
      <c r="C1659" t="str">
        <f t="shared" si="143"/>
        <v>CC</v>
      </c>
      <c r="D1659" t="str">
        <f t="shared" si="140"/>
        <v>REGION ILE DE FRANCE NORD</v>
      </c>
      <c r="E1659" s="12" t="str">
        <f t="shared" si="144"/>
        <v>TERRAIN</v>
      </c>
      <c r="F1659" s="4" t="s">
        <v>8573</v>
      </c>
      <c r="G1659" s="4" t="s">
        <v>5703</v>
      </c>
      <c r="H1659" s="5">
        <v>2</v>
      </c>
      <c r="I1659" s="5" t="s">
        <v>6943</v>
      </c>
      <c r="J1659" s="5"/>
      <c r="K1659" s="5"/>
      <c r="L1659" s="5"/>
      <c r="M1659" s="5" t="s">
        <v>1343</v>
      </c>
      <c r="N1659" s="5"/>
      <c r="O1659" s="5"/>
      <c r="P1659" s="5"/>
      <c r="Q1659" s="5"/>
      <c r="R1659" s="5"/>
      <c r="S1659" s="5"/>
      <c r="T1659" s="5"/>
      <c r="U1659" s="6">
        <v>45627</v>
      </c>
      <c r="V1659" s="4"/>
      <c r="W1659" s="4" t="s">
        <v>1329</v>
      </c>
      <c r="X1659" s="5"/>
      <c r="Y1659" s="5"/>
      <c r="Z1659" s="5"/>
      <c r="AA1659" s="4" t="s">
        <v>5700</v>
      </c>
      <c r="AB1659" s="5"/>
      <c r="AC1659" s="5"/>
      <c r="AD1659" s="5"/>
      <c r="AE1659" s="5"/>
      <c r="AF1659" s="6"/>
      <c r="AG1659" s="5"/>
      <c r="AH1659" s="5"/>
      <c r="AI1659" s="5"/>
      <c r="AJ1659" s="6"/>
      <c r="AK1659" s="5"/>
      <c r="AL1659" s="6"/>
      <c r="AM1659" s="5"/>
      <c r="AN1659" s="5"/>
      <c r="AO1659" s="5"/>
      <c r="AP1659" s="5" t="s">
        <v>12477</v>
      </c>
      <c r="AQ1659" s="4" t="s">
        <v>1351</v>
      </c>
      <c r="AR1659" s="5" t="s">
        <v>12478</v>
      </c>
      <c r="AS1659" s="4" t="s">
        <v>2180</v>
      </c>
      <c r="AT1659" s="5" t="s">
        <v>2181</v>
      </c>
      <c r="AU1659" s="5" t="s">
        <v>41</v>
      </c>
      <c r="AV1659" s="4" t="s">
        <v>2182</v>
      </c>
      <c r="AW1659" s="5" t="s">
        <v>4</v>
      </c>
      <c r="AX1659" s="4" t="s">
        <v>2791</v>
      </c>
      <c r="AY1659" s="5" t="s">
        <v>2792</v>
      </c>
      <c r="AZ1659" s="5" t="s">
        <v>11</v>
      </c>
      <c r="BA1659" s="4" t="s">
        <v>2793</v>
      </c>
      <c r="BB1659" s="5" t="s">
        <v>2794</v>
      </c>
      <c r="BC1659" s="4" t="s">
        <v>5699</v>
      </c>
      <c r="BD1659" s="5" t="s">
        <v>5702</v>
      </c>
      <c r="BE1659" s="5" t="s">
        <v>25</v>
      </c>
      <c r="BF1659" s="5" t="s">
        <v>1333</v>
      </c>
      <c r="BG1659" s="4" t="s">
        <v>5703</v>
      </c>
      <c r="BH1659" s="5" t="s">
        <v>1343</v>
      </c>
    </row>
    <row r="1660" spans="1:60" x14ac:dyDescent="0.25">
      <c r="A1660">
        <f t="shared" si="141"/>
        <v>993365</v>
      </c>
      <c r="B1660">
        <f t="shared" si="142"/>
        <v>50101601</v>
      </c>
      <c r="C1660" t="str">
        <f t="shared" si="143"/>
        <v>CC</v>
      </c>
      <c r="D1660" t="str">
        <f t="shared" si="140"/>
        <v>REGION ILE DE FRANCE NORD</v>
      </c>
      <c r="E1660" s="12" t="str">
        <f t="shared" si="144"/>
        <v>TERRAIN</v>
      </c>
      <c r="F1660" s="4" t="s">
        <v>8574</v>
      </c>
      <c r="G1660" s="4" t="s">
        <v>6926</v>
      </c>
      <c r="H1660" s="5">
        <v>2</v>
      </c>
      <c r="I1660" s="5" t="s">
        <v>6943</v>
      </c>
      <c r="J1660" s="5"/>
      <c r="K1660" s="5"/>
      <c r="L1660" s="5"/>
      <c r="M1660" s="5" t="s">
        <v>1343</v>
      </c>
      <c r="N1660" s="5"/>
      <c r="O1660" s="5"/>
      <c r="P1660" s="5"/>
      <c r="Q1660" s="5"/>
      <c r="R1660" s="5"/>
      <c r="S1660" s="5"/>
      <c r="T1660" s="5"/>
      <c r="U1660" s="6">
        <v>45627</v>
      </c>
      <c r="V1660" s="4"/>
      <c r="W1660" s="4" t="s">
        <v>1329</v>
      </c>
      <c r="X1660" s="5"/>
      <c r="Y1660" s="5"/>
      <c r="Z1660" s="5"/>
      <c r="AA1660" s="4" t="s">
        <v>6923</v>
      </c>
      <c r="AB1660" s="5"/>
      <c r="AC1660" s="5"/>
      <c r="AD1660" s="5"/>
      <c r="AE1660" s="5"/>
      <c r="AF1660" s="6"/>
      <c r="AG1660" s="5"/>
      <c r="AH1660" s="5"/>
      <c r="AI1660" s="5"/>
      <c r="AJ1660" s="6"/>
      <c r="AK1660" s="5"/>
      <c r="AL1660" s="6"/>
      <c r="AM1660" s="5"/>
      <c r="AN1660" s="5"/>
      <c r="AO1660" s="5"/>
      <c r="AP1660" s="5" t="s">
        <v>12477</v>
      </c>
      <c r="AQ1660" s="4" t="s">
        <v>1351</v>
      </c>
      <c r="AR1660" s="5" t="s">
        <v>12478</v>
      </c>
      <c r="AS1660" s="4" t="s">
        <v>2180</v>
      </c>
      <c r="AT1660" s="5" t="s">
        <v>2181</v>
      </c>
      <c r="AU1660" s="5" t="s">
        <v>41</v>
      </c>
      <c r="AV1660" s="4" t="s">
        <v>2182</v>
      </c>
      <c r="AW1660" s="5" t="s">
        <v>4</v>
      </c>
      <c r="AX1660" s="4" t="s">
        <v>4598</v>
      </c>
      <c r="AY1660" s="5" t="s">
        <v>4599</v>
      </c>
      <c r="AZ1660" s="5" t="s">
        <v>11</v>
      </c>
      <c r="BA1660" s="4" t="s">
        <v>4600</v>
      </c>
      <c r="BB1660" s="5" t="s">
        <v>4601</v>
      </c>
      <c r="BC1660" s="4" t="s">
        <v>6920</v>
      </c>
      <c r="BD1660" s="5" t="s">
        <v>6925</v>
      </c>
      <c r="BE1660" s="5" t="s">
        <v>25</v>
      </c>
      <c r="BF1660" s="5" t="s">
        <v>1333</v>
      </c>
      <c r="BG1660" s="4" t="s">
        <v>6926</v>
      </c>
      <c r="BH1660" s="5" t="s">
        <v>1343</v>
      </c>
    </row>
    <row r="1661" spans="1:60" x14ac:dyDescent="0.25">
      <c r="A1661">
        <f t="shared" si="141"/>
        <v>993364</v>
      </c>
      <c r="B1661">
        <f t="shared" si="142"/>
        <v>50101600</v>
      </c>
      <c r="C1661" t="str">
        <f t="shared" si="143"/>
        <v>CC</v>
      </c>
      <c r="D1661" t="str">
        <f t="shared" si="140"/>
        <v>REGION ILE DE FRANCE NORD</v>
      </c>
      <c r="E1661" s="12" t="str">
        <f t="shared" si="144"/>
        <v>TERRAIN</v>
      </c>
      <c r="F1661" s="4" t="s">
        <v>8575</v>
      </c>
      <c r="G1661" s="4" t="s">
        <v>8576</v>
      </c>
      <c r="H1661" s="5">
        <v>2</v>
      </c>
      <c r="I1661" s="5" t="s">
        <v>6943</v>
      </c>
      <c r="J1661" s="5"/>
      <c r="K1661" s="5"/>
      <c r="L1661" s="5"/>
      <c r="M1661" s="5" t="s">
        <v>1343</v>
      </c>
      <c r="N1661" s="5"/>
      <c r="O1661" s="5"/>
      <c r="P1661" s="5"/>
      <c r="Q1661" s="5"/>
      <c r="R1661" s="5"/>
      <c r="S1661" s="5"/>
      <c r="T1661" s="5"/>
      <c r="U1661" s="6">
        <v>45627</v>
      </c>
      <c r="V1661" s="4"/>
      <c r="W1661" s="4" t="s">
        <v>1329</v>
      </c>
      <c r="X1661" s="5"/>
      <c r="Y1661" s="5"/>
      <c r="Z1661" s="5"/>
      <c r="AA1661" s="4" t="s">
        <v>4417</v>
      </c>
      <c r="AB1661" s="5"/>
      <c r="AC1661" s="5"/>
      <c r="AD1661" s="5"/>
      <c r="AE1661" s="5"/>
      <c r="AF1661" s="6"/>
      <c r="AG1661" s="5"/>
      <c r="AH1661" s="5"/>
      <c r="AI1661" s="5"/>
      <c r="AJ1661" s="6"/>
      <c r="AK1661" s="5"/>
      <c r="AL1661" s="6"/>
      <c r="AM1661" s="5"/>
      <c r="AN1661" s="5"/>
      <c r="AO1661" s="5"/>
      <c r="AP1661" s="5" t="s">
        <v>12477</v>
      </c>
      <c r="AQ1661" s="4" t="s">
        <v>1351</v>
      </c>
      <c r="AR1661" s="5" t="s">
        <v>12478</v>
      </c>
      <c r="AS1661" s="4" t="s">
        <v>2180</v>
      </c>
      <c r="AT1661" s="5" t="s">
        <v>2181</v>
      </c>
      <c r="AU1661" s="5" t="s">
        <v>41</v>
      </c>
      <c r="AV1661" s="4" t="s">
        <v>2182</v>
      </c>
      <c r="AW1661" s="5" t="s">
        <v>4</v>
      </c>
      <c r="AX1661" s="4" t="s">
        <v>4598</v>
      </c>
      <c r="AY1661" s="5" t="s">
        <v>4599</v>
      </c>
      <c r="AZ1661" s="5" t="s">
        <v>11</v>
      </c>
      <c r="BA1661" s="4" t="s">
        <v>4600</v>
      </c>
      <c r="BB1661" s="5" t="s">
        <v>4601</v>
      </c>
      <c r="BC1661" s="4"/>
      <c r="BD1661" s="5"/>
      <c r="BE1661" s="5"/>
      <c r="BF1661" s="5"/>
      <c r="BG1661" s="4" t="s">
        <v>8576</v>
      </c>
      <c r="BH1661" s="5" t="s">
        <v>1343</v>
      </c>
    </row>
    <row r="1662" spans="1:60" x14ac:dyDescent="0.25">
      <c r="A1662">
        <f t="shared" si="141"/>
        <v>993362</v>
      </c>
      <c r="B1662">
        <f t="shared" si="142"/>
        <v>50101598</v>
      </c>
      <c r="C1662" t="str">
        <f t="shared" si="143"/>
        <v>CC</v>
      </c>
      <c r="D1662" t="str">
        <f t="shared" si="140"/>
        <v>REGION ILE DE FRANCE NORD</v>
      </c>
      <c r="E1662" s="12" t="str">
        <f t="shared" si="144"/>
        <v>TERRAIN</v>
      </c>
      <c r="F1662" s="4" t="s">
        <v>8577</v>
      </c>
      <c r="G1662" s="4" t="s">
        <v>6019</v>
      </c>
      <c r="H1662" s="5">
        <v>2</v>
      </c>
      <c r="I1662" s="5" t="s">
        <v>6943</v>
      </c>
      <c r="J1662" s="5"/>
      <c r="K1662" s="5"/>
      <c r="L1662" s="5"/>
      <c r="M1662" s="5" t="s">
        <v>1343</v>
      </c>
      <c r="N1662" s="5"/>
      <c r="O1662" s="5"/>
      <c r="P1662" s="5"/>
      <c r="Q1662" s="5"/>
      <c r="R1662" s="5"/>
      <c r="S1662" s="5"/>
      <c r="T1662" s="5"/>
      <c r="U1662" s="6">
        <v>45627</v>
      </c>
      <c r="V1662" s="4"/>
      <c r="W1662" s="4" t="s">
        <v>1329</v>
      </c>
      <c r="X1662" s="5"/>
      <c r="Y1662" s="5"/>
      <c r="Z1662" s="5"/>
      <c r="AA1662" s="4" t="s">
        <v>2546</v>
      </c>
      <c r="AB1662" s="5"/>
      <c r="AC1662" s="5"/>
      <c r="AD1662" s="5"/>
      <c r="AE1662" s="5"/>
      <c r="AF1662" s="6"/>
      <c r="AG1662" s="5"/>
      <c r="AH1662" s="5"/>
      <c r="AI1662" s="5"/>
      <c r="AJ1662" s="6"/>
      <c r="AK1662" s="5"/>
      <c r="AL1662" s="6"/>
      <c r="AM1662" s="5"/>
      <c r="AN1662" s="5"/>
      <c r="AO1662" s="5"/>
      <c r="AP1662" s="5" t="s">
        <v>12477</v>
      </c>
      <c r="AQ1662" s="4" t="s">
        <v>1351</v>
      </c>
      <c r="AR1662" s="5" t="s">
        <v>12478</v>
      </c>
      <c r="AS1662" s="4" t="s">
        <v>2180</v>
      </c>
      <c r="AT1662" s="5" t="s">
        <v>2181</v>
      </c>
      <c r="AU1662" s="5" t="s">
        <v>41</v>
      </c>
      <c r="AV1662" s="4" t="s">
        <v>2182</v>
      </c>
      <c r="AW1662" s="5" t="s">
        <v>4</v>
      </c>
      <c r="AX1662" s="4" t="s">
        <v>2681</v>
      </c>
      <c r="AY1662" s="5" t="s">
        <v>2682</v>
      </c>
      <c r="AZ1662" s="5" t="s">
        <v>11</v>
      </c>
      <c r="BA1662" s="4" t="s">
        <v>2683</v>
      </c>
      <c r="BB1662" s="5" t="s">
        <v>2684</v>
      </c>
      <c r="BC1662" s="4" t="s">
        <v>6016</v>
      </c>
      <c r="BD1662" s="5" t="s">
        <v>6018</v>
      </c>
      <c r="BE1662" s="5" t="s">
        <v>245</v>
      </c>
      <c r="BF1662" s="5" t="s">
        <v>1333</v>
      </c>
      <c r="BG1662" s="4" t="s">
        <v>6019</v>
      </c>
      <c r="BH1662" s="5" t="s">
        <v>1343</v>
      </c>
    </row>
    <row r="1663" spans="1:60" x14ac:dyDescent="0.25">
      <c r="A1663">
        <f t="shared" si="141"/>
        <v>993361</v>
      </c>
      <c r="B1663">
        <f t="shared" si="142"/>
        <v>50101597</v>
      </c>
      <c r="C1663" t="str">
        <f t="shared" si="143"/>
        <v>CC</v>
      </c>
      <c r="D1663" t="str">
        <f t="shared" si="140"/>
        <v>REGION ILE DE FRANCE NORD</v>
      </c>
      <c r="E1663" s="12" t="str">
        <f t="shared" si="144"/>
        <v>TERRAIN</v>
      </c>
      <c r="F1663" s="4" t="s">
        <v>8578</v>
      </c>
      <c r="G1663" s="4" t="s">
        <v>7236</v>
      </c>
      <c r="H1663" s="5">
        <v>2</v>
      </c>
      <c r="I1663" s="5" t="s">
        <v>6943</v>
      </c>
      <c r="J1663" s="5"/>
      <c r="K1663" s="5"/>
      <c r="L1663" s="5"/>
      <c r="M1663" s="5" t="s">
        <v>1343</v>
      </c>
      <c r="N1663" s="5"/>
      <c r="O1663" s="5"/>
      <c r="P1663" s="5"/>
      <c r="Q1663" s="5"/>
      <c r="R1663" s="5"/>
      <c r="S1663" s="5"/>
      <c r="T1663" s="5"/>
      <c r="U1663" s="6">
        <v>45597</v>
      </c>
      <c r="V1663" s="4"/>
      <c r="W1663" s="4" t="s">
        <v>1329</v>
      </c>
      <c r="X1663" s="5"/>
      <c r="Y1663" s="5"/>
      <c r="Z1663" s="5"/>
      <c r="AA1663" s="4" t="s">
        <v>1727</v>
      </c>
      <c r="AB1663" s="5"/>
      <c r="AC1663" s="5"/>
      <c r="AD1663" s="5"/>
      <c r="AE1663" s="5"/>
      <c r="AF1663" s="6"/>
      <c r="AG1663" s="5"/>
      <c r="AH1663" s="5"/>
      <c r="AI1663" s="5"/>
      <c r="AJ1663" s="6"/>
      <c r="AK1663" s="5"/>
      <c r="AL1663" s="6"/>
      <c r="AM1663" s="5"/>
      <c r="AN1663" s="5"/>
      <c r="AO1663" s="5"/>
      <c r="AP1663" s="5" t="s">
        <v>12477</v>
      </c>
      <c r="AQ1663" s="4" t="s">
        <v>1351</v>
      </c>
      <c r="AR1663" s="5" t="s">
        <v>12478</v>
      </c>
      <c r="AS1663" s="4" t="s">
        <v>1638</v>
      </c>
      <c r="AT1663" s="5" t="s">
        <v>1639</v>
      </c>
      <c r="AU1663" s="5" t="s">
        <v>41</v>
      </c>
      <c r="AV1663" s="4" t="s">
        <v>1640</v>
      </c>
      <c r="AW1663" s="5" t="s">
        <v>142</v>
      </c>
      <c r="AX1663" s="4" t="s">
        <v>1982</v>
      </c>
      <c r="AY1663" s="5" t="s">
        <v>1983</v>
      </c>
      <c r="AZ1663" s="5" t="s">
        <v>11</v>
      </c>
      <c r="BA1663" s="4" t="s">
        <v>1984</v>
      </c>
      <c r="BB1663" s="5" t="s">
        <v>1985</v>
      </c>
      <c r="BC1663" s="4" t="s">
        <v>7233</v>
      </c>
      <c r="BD1663" s="5" t="s">
        <v>7235</v>
      </c>
      <c r="BE1663" s="5" t="s">
        <v>25</v>
      </c>
      <c r="BF1663" s="5" t="s">
        <v>1333</v>
      </c>
      <c r="BG1663" s="4" t="s">
        <v>7236</v>
      </c>
      <c r="BH1663" s="5" t="s">
        <v>1343</v>
      </c>
    </row>
    <row r="1664" spans="1:60" x14ac:dyDescent="0.25">
      <c r="A1664">
        <f t="shared" si="141"/>
        <v>993359</v>
      </c>
      <c r="B1664">
        <f t="shared" si="142"/>
        <v>50101595</v>
      </c>
      <c r="C1664" t="str">
        <f t="shared" si="143"/>
        <v>CC</v>
      </c>
      <c r="D1664" t="str">
        <f t="shared" si="140"/>
        <v>REGION ILE DE FRANCE NORD</v>
      </c>
      <c r="E1664" s="12" t="str">
        <f t="shared" si="144"/>
        <v>TERRAIN</v>
      </c>
      <c r="F1664" s="4" t="s">
        <v>8579</v>
      </c>
      <c r="G1664" s="4" t="s">
        <v>4016</v>
      </c>
      <c r="H1664" s="5">
        <v>2</v>
      </c>
      <c r="I1664" s="5" t="s">
        <v>6943</v>
      </c>
      <c r="J1664" s="5"/>
      <c r="K1664" s="5"/>
      <c r="L1664" s="5"/>
      <c r="M1664" s="5" t="s">
        <v>1343</v>
      </c>
      <c r="N1664" s="5"/>
      <c r="O1664" s="5"/>
      <c r="P1664" s="5"/>
      <c r="Q1664" s="5"/>
      <c r="R1664" s="5"/>
      <c r="S1664" s="5"/>
      <c r="T1664" s="5"/>
      <c r="U1664" s="6">
        <v>45627</v>
      </c>
      <c r="V1664" s="4"/>
      <c r="W1664" s="4" t="s">
        <v>1329</v>
      </c>
      <c r="X1664" s="5"/>
      <c r="Y1664" s="5"/>
      <c r="Z1664" s="5"/>
      <c r="AA1664" s="4" t="s">
        <v>3393</v>
      </c>
      <c r="AB1664" s="5"/>
      <c r="AC1664" s="5"/>
      <c r="AD1664" s="5"/>
      <c r="AE1664" s="5"/>
      <c r="AF1664" s="6"/>
      <c r="AG1664" s="5"/>
      <c r="AH1664" s="5"/>
      <c r="AI1664" s="5"/>
      <c r="AJ1664" s="6"/>
      <c r="AK1664" s="5"/>
      <c r="AL1664" s="6"/>
      <c r="AM1664" s="5"/>
      <c r="AN1664" s="5"/>
      <c r="AO1664" s="5"/>
      <c r="AP1664" s="5" t="s">
        <v>12477</v>
      </c>
      <c r="AQ1664" s="4" t="s">
        <v>1351</v>
      </c>
      <c r="AR1664" s="5" t="s">
        <v>12478</v>
      </c>
      <c r="AS1664" s="4" t="s">
        <v>1638</v>
      </c>
      <c r="AT1664" s="5" t="s">
        <v>1639</v>
      </c>
      <c r="AU1664" s="5" t="s">
        <v>41</v>
      </c>
      <c r="AV1664" s="4" t="s">
        <v>1640</v>
      </c>
      <c r="AW1664" s="5" t="s">
        <v>142</v>
      </c>
      <c r="AX1664" s="4" t="s">
        <v>1982</v>
      </c>
      <c r="AY1664" s="5" t="s">
        <v>1983</v>
      </c>
      <c r="AZ1664" s="5" t="s">
        <v>11</v>
      </c>
      <c r="BA1664" s="4" t="s">
        <v>1984</v>
      </c>
      <c r="BB1664" s="5" t="s">
        <v>1985</v>
      </c>
      <c r="BC1664" s="4" t="s">
        <v>11154</v>
      </c>
      <c r="BD1664" s="5" t="s">
        <v>11155</v>
      </c>
      <c r="BE1664" s="5" t="s">
        <v>245</v>
      </c>
      <c r="BF1664" s="5" t="s">
        <v>1333</v>
      </c>
      <c r="BG1664" s="4" t="s">
        <v>4016</v>
      </c>
      <c r="BH1664" s="5" t="s">
        <v>1343</v>
      </c>
    </row>
    <row r="1665" spans="1:60" x14ac:dyDescent="0.25">
      <c r="A1665">
        <f t="shared" si="141"/>
        <v>993358</v>
      </c>
      <c r="B1665">
        <f t="shared" si="142"/>
        <v>50101594</v>
      </c>
      <c r="C1665" t="str">
        <f t="shared" si="143"/>
        <v>CC</v>
      </c>
      <c r="D1665" t="str">
        <f t="shared" si="140"/>
        <v>REGION ILE DE FRANCE NORD</v>
      </c>
      <c r="E1665" s="12" t="str">
        <f t="shared" si="144"/>
        <v>TERRAIN</v>
      </c>
      <c r="F1665" s="4" t="s">
        <v>8580</v>
      </c>
      <c r="G1665" s="4" t="s">
        <v>4012</v>
      </c>
      <c r="H1665" s="5">
        <v>2</v>
      </c>
      <c r="I1665" s="5" t="s">
        <v>6943</v>
      </c>
      <c r="J1665" s="5"/>
      <c r="K1665" s="5"/>
      <c r="L1665" s="5"/>
      <c r="M1665" s="5" t="s">
        <v>1343</v>
      </c>
      <c r="N1665" s="5"/>
      <c r="O1665" s="5"/>
      <c r="P1665" s="5"/>
      <c r="Q1665" s="5"/>
      <c r="R1665" s="5"/>
      <c r="S1665" s="5"/>
      <c r="T1665" s="5"/>
      <c r="U1665" s="6">
        <v>45597</v>
      </c>
      <c r="V1665" s="5"/>
      <c r="W1665" s="4" t="s">
        <v>1329</v>
      </c>
      <c r="X1665" s="5"/>
      <c r="Y1665" s="5"/>
      <c r="Z1665" s="5"/>
      <c r="AA1665" s="5" t="s">
        <v>4009</v>
      </c>
      <c r="AB1665" s="5"/>
      <c r="AC1665" s="5"/>
      <c r="AD1665" s="5"/>
      <c r="AE1665" s="5"/>
      <c r="AF1665" s="5"/>
      <c r="AG1665" s="5"/>
      <c r="AH1665" s="5"/>
      <c r="AI1665" s="5"/>
      <c r="AJ1665" s="5"/>
      <c r="AK1665" s="5"/>
      <c r="AL1665" s="5"/>
      <c r="AM1665" s="5"/>
      <c r="AN1665" s="5"/>
      <c r="AO1665" s="5"/>
      <c r="AP1665" s="5" t="s">
        <v>12477</v>
      </c>
      <c r="AQ1665" s="4" t="s">
        <v>1351</v>
      </c>
      <c r="AR1665" s="5" t="s">
        <v>12478</v>
      </c>
      <c r="AS1665" s="4" t="s">
        <v>1638</v>
      </c>
      <c r="AT1665" s="5" t="s">
        <v>1639</v>
      </c>
      <c r="AU1665" s="5" t="s">
        <v>41</v>
      </c>
      <c r="AV1665" s="4" t="s">
        <v>1640</v>
      </c>
      <c r="AW1665" s="5" t="s">
        <v>142</v>
      </c>
      <c r="AX1665" s="4" t="s">
        <v>1982</v>
      </c>
      <c r="AY1665" s="5" t="s">
        <v>1983</v>
      </c>
      <c r="AZ1665" s="5" t="s">
        <v>11</v>
      </c>
      <c r="BA1665" s="4" t="s">
        <v>1984</v>
      </c>
      <c r="BB1665" s="5" t="s">
        <v>1985</v>
      </c>
      <c r="BC1665" s="5" t="s">
        <v>4008</v>
      </c>
      <c r="BD1665" s="5" t="s">
        <v>4011</v>
      </c>
      <c r="BE1665" s="5" t="s">
        <v>25</v>
      </c>
      <c r="BF1665" s="5" t="s">
        <v>1333</v>
      </c>
      <c r="BG1665" s="5" t="s">
        <v>4012</v>
      </c>
      <c r="BH1665" s="5" t="s">
        <v>1343</v>
      </c>
    </row>
    <row r="1666" spans="1:60" x14ac:dyDescent="0.25">
      <c r="A1666">
        <f t="shared" si="141"/>
        <v>993357</v>
      </c>
      <c r="B1666">
        <f t="shared" si="142"/>
        <v>50101593</v>
      </c>
      <c r="C1666" t="str">
        <f t="shared" si="143"/>
        <v>CC</v>
      </c>
      <c r="D1666" t="str">
        <f t="shared" si="140"/>
        <v>REGION ILE DE FRANCE NORD</v>
      </c>
      <c r="E1666" s="12" t="str">
        <f t="shared" si="144"/>
        <v>TERRAIN</v>
      </c>
      <c r="F1666" s="4" t="s">
        <v>8581</v>
      </c>
      <c r="G1666" s="4" t="s">
        <v>3984</v>
      </c>
      <c r="H1666" s="5">
        <v>2</v>
      </c>
      <c r="I1666" s="5" t="s">
        <v>6943</v>
      </c>
      <c r="J1666" s="5"/>
      <c r="K1666" s="5"/>
      <c r="L1666" s="5"/>
      <c r="M1666" s="5" t="s">
        <v>1343</v>
      </c>
      <c r="N1666" s="5"/>
      <c r="O1666" s="5"/>
      <c r="P1666" s="5"/>
      <c r="Q1666" s="5"/>
      <c r="R1666" s="5"/>
      <c r="S1666" s="5"/>
      <c r="T1666" s="5"/>
      <c r="U1666" s="6">
        <v>45597</v>
      </c>
      <c r="V1666" s="4"/>
      <c r="W1666" s="4" t="s">
        <v>1329</v>
      </c>
      <c r="X1666" s="5"/>
      <c r="Y1666" s="5"/>
      <c r="Z1666" s="5"/>
      <c r="AA1666" s="4" t="s">
        <v>1766</v>
      </c>
      <c r="AB1666" s="5"/>
      <c r="AC1666" s="5"/>
      <c r="AD1666" s="5"/>
      <c r="AE1666" s="5"/>
      <c r="AF1666" s="6"/>
      <c r="AG1666" s="5"/>
      <c r="AH1666" s="5"/>
      <c r="AI1666" s="5"/>
      <c r="AJ1666" s="6"/>
      <c r="AK1666" s="5"/>
      <c r="AL1666" s="6"/>
      <c r="AM1666" s="5"/>
      <c r="AN1666" s="5"/>
      <c r="AO1666" s="5"/>
      <c r="AP1666" s="5" t="s">
        <v>12477</v>
      </c>
      <c r="AQ1666" s="4" t="s">
        <v>1351</v>
      </c>
      <c r="AR1666" s="5" t="s">
        <v>12478</v>
      </c>
      <c r="AS1666" s="4" t="s">
        <v>2022</v>
      </c>
      <c r="AT1666" s="5" t="s">
        <v>2023</v>
      </c>
      <c r="AU1666" s="5" t="s">
        <v>41</v>
      </c>
      <c r="AV1666" s="4" t="s">
        <v>2024</v>
      </c>
      <c r="AW1666" s="5" t="s">
        <v>26</v>
      </c>
      <c r="AX1666" s="4" t="s">
        <v>2732</v>
      </c>
      <c r="AY1666" s="5" t="s">
        <v>2733</v>
      </c>
      <c r="AZ1666" s="5" t="s">
        <v>11</v>
      </c>
      <c r="BA1666" s="4" t="s">
        <v>2734</v>
      </c>
      <c r="BB1666" s="5" t="s">
        <v>2735</v>
      </c>
      <c r="BC1666" s="4" t="s">
        <v>3980</v>
      </c>
      <c r="BD1666" s="5" t="s">
        <v>3983</v>
      </c>
      <c r="BE1666" s="5" t="s">
        <v>71</v>
      </c>
      <c r="BF1666" s="5" t="s">
        <v>1333</v>
      </c>
      <c r="BG1666" s="4" t="s">
        <v>3984</v>
      </c>
      <c r="BH1666" s="5" t="s">
        <v>1343</v>
      </c>
    </row>
    <row r="1667" spans="1:60" x14ac:dyDescent="0.25">
      <c r="A1667">
        <f t="shared" si="141"/>
        <v>993355</v>
      </c>
      <c r="B1667">
        <f t="shared" si="142"/>
        <v>50101591</v>
      </c>
      <c r="C1667" t="str">
        <f t="shared" si="143"/>
        <v>CC</v>
      </c>
      <c r="D1667" t="str">
        <f t="shared" ref="D1667:D1730" si="145">AR1667</f>
        <v>REGION ILE DE FRANCE NORD</v>
      </c>
      <c r="E1667" s="12" t="str">
        <f t="shared" si="144"/>
        <v>TERRAIN</v>
      </c>
      <c r="F1667" s="4" t="s">
        <v>8582</v>
      </c>
      <c r="G1667" s="4" t="s">
        <v>8583</v>
      </c>
      <c r="H1667" s="5">
        <v>2</v>
      </c>
      <c r="I1667" s="5" t="s">
        <v>6943</v>
      </c>
      <c r="J1667" s="5"/>
      <c r="K1667" s="5"/>
      <c r="L1667" s="5"/>
      <c r="M1667" s="5" t="s">
        <v>1343</v>
      </c>
      <c r="N1667" s="5"/>
      <c r="O1667" s="6"/>
      <c r="P1667" s="5"/>
      <c r="Q1667" s="5"/>
      <c r="R1667" s="5"/>
      <c r="S1667" s="5"/>
      <c r="T1667" s="5"/>
      <c r="U1667" s="6">
        <v>45597</v>
      </c>
      <c r="V1667" s="4"/>
      <c r="W1667" s="4" t="s">
        <v>1329</v>
      </c>
      <c r="X1667" s="5"/>
      <c r="Y1667" s="5"/>
      <c r="Z1667" s="5"/>
      <c r="AA1667" s="5" t="s">
        <v>4631</v>
      </c>
      <c r="AB1667" s="5"/>
      <c r="AC1667" s="5"/>
      <c r="AD1667" s="5"/>
      <c r="AE1667" s="5"/>
      <c r="AF1667" s="6"/>
      <c r="AG1667" s="5"/>
      <c r="AH1667" s="5"/>
      <c r="AI1667" s="5"/>
      <c r="AJ1667" s="6"/>
      <c r="AK1667" s="5"/>
      <c r="AL1667" s="6"/>
      <c r="AM1667" s="5"/>
      <c r="AN1667" s="5"/>
      <c r="AO1667" s="5"/>
      <c r="AP1667" s="5" t="s">
        <v>12477</v>
      </c>
      <c r="AQ1667" s="4" t="s">
        <v>1351</v>
      </c>
      <c r="AR1667" s="5" t="s">
        <v>12478</v>
      </c>
      <c r="AS1667" s="4" t="s">
        <v>2022</v>
      </c>
      <c r="AT1667" s="5" t="s">
        <v>2023</v>
      </c>
      <c r="AU1667" s="5" t="s">
        <v>41</v>
      </c>
      <c r="AV1667" s="4" t="s">
        <v>2024</v>
      </c>
      <c r="AW1667" s="5" t="s">
        <v>26</v>
      </c>
      <c r="AX1667" s="4" t="s">
        <v>2732</v>
      </c>
      <c r="AY1667" s="5" t="s">
        <v>2733</v>
      </c>
      <c r="AZ1667" s="5" t="s">
        <v>11</v>
      </c>
      <c r="BA1667" s="4" t="s">
        <v>2734</v>
      </c>
      <c r="BB1667" s="5" t="s">
        <v>2735</v>
      </c>
      <c r="BC1667" s="5" t="s">
        <v>8584</v>
      </c>
      <c r="BD1667" s="5" t="s">
        <v>8585</v>
      </c>
      <c r="BE1667" s="5" t="s">
        <v>25</v>
      </c>
      <c r="BF1667" s="5" t="s">
        <v>1333</v>
      </c>
      <c r="BG1667" s="5" t="s">
        <v>8583</v>
      </c>
      <c r="BH1667" s="5" t="s">
        <v>1343</v>
      </c>
    </row>
    <row r="1668" spans="1:60" x14ac:dyDescent="0.25">
      <c r="A1668">
        <f t="shared" si="141"/>
        <v>993354</v>
      </c>
      <c r="B1668">
        <f t="shared" si="142"/>
        <v>50101590</v>
      </c>
      <c r="C1668" t="str">
        <f t="shared" si="143"/>
        <v>CC</v>
      </c>
      <c r="D1668" t="str">
        <f t="shared" si="145"/>
        <v>REGION ILE DE FRANCE NORD</v>
      </c>
      <c r="E1668" s="12" t="str">
        <f t="shared" si="144"/>
        <v>TERRAIN</v>
      </c>
      <c r="F1668" s="4" t="s">
        <v>8586</v>
      </c>
      <c r="G1668" s="4" t="s">
        <v>6339</v>
      </c>
      <c r="H1668" s="5">
        <v>2</v>
      </c>
      <c r="I1668" s="5" t="s">
        <v>6943</v>
      </c>
      <c r="J1668" s="5"/>
      <c r="K1668" s="5"/>
      <c r="L1668" s="5"/>
      <c r="M1668" s="5" t="s">
        <v>1343</v>
      </c>
      <c r="N1668" s="5"/>
      <c r="O1668" s="5"/>
      <c r="P1668" s="5"/>
      <c r="Q1668" s="5"/>
      <c r="R1668" s="5"/>
      <c r="S1668" s="5"/>
      <c r="T1668" s="5"/>
      <c r="U1668" s="6">
        <v>45597</v>
      </c>
      <c r="V1668" s="5"/>
      <c r="W1668" s="4" t="s">
        <v>1329</v>
      </c>
      <c r="X1668" s="5"/>
      <c r="Y1668" s="5"/>
      <c r="Z1668" s="5"/>
      <c r="AA1668" s="5" t="s">
        <v>3802</v>
      </c>
      <c r="AB1668" s="5"/>
      <c r="AC1668" s="5"/>
      <c r="AD1668" s="5"/>
      <c r="AE1668" s="5"/>
      <c r="AF1668" s="5"/>
      <c r="AG1668" s="5"/>
      <c r="AH1668" s="5"/>
      <c r="AI1668" s="5"/>
      <c r="AJ1668" s="5"/>
      <c r="AK1668" s="5"/>
      <c r="AL1668" s="5"/>
      <c r="AM1668" s="5"/>
      <c r="AN1668" s="5"/>
      <c r="AO1668" s="5"/>
      <c r="AP1668" s="5" t="s">
        <v>12477</v>
      </c>
      <c r="AQ1668" s="4" t="s">
        <v>1351</v>
      </c>
      <c r="AR1668" s="5" t="s">
        <v>12478</v>
      </c>
      <c r="AS1668" s="4" t="s">
        <v>1638</v>
      </c>
      <c r="AT1668" s="5" t="s">
        <v>1639</v>
      </c>
      <c r="AU1668" s="5" t="s">
        <v>41</v>
      </c>
      <c r="AV1668" s="4" t="s">
        <v>1640</v>
      </c>
      <c r="AW1668" s="5" t="s">
        <v>142</v>
      </c>
      <c r="AX1668" s="4" t="s">
        <v>2593</v>
      </c>
      <c r="AY1668" s="5" t="s">
        <v>2594</v>
      </c>
      <c r="AZ1668" s="5" t="s">
        <v>11</v>
      </c>
      <c r="BA1668" s="4" t="s">
        <v>2595</v>
      </c>
      <c r="BB1668" s="5" t="s">
        <v>2596</v>
      </c>
      <c r="BC1668" s="4" t="s">
        <v>6334</v>
      </c>
      <c r="BD1668" s="5" t="s">
        <v>6338</v>
      </c>
      <c r="BE1668" s="5" t="s">
        <v>245</v>
      </c>
      <c r="BF1668" s="5" t="s">
        <v>1333</v>
      </c>
      <c r="BG1668" s="4" t="s">
        <v>6339</v>
      </c>
      <c r="BH1668" s="5" t="s">
        <v>1343</v>
      </c>
    </row>
    <row r="1669" spans="1:60" x14ac:dyDescent="0.25">
      <c r="A1669">
        <f t="shared" si="141"/>
        <v>993353</v>
      </c>
      <c r="B1669">
        <f t="shared" si="142"/>
        <v>50101589</v>
      </c>
      <c r="C1669" t="str">
        <f t="shared" si="143"/>
        <v>CC</v>
      </c>
      <c r="D1669" t="str">
        <f t="shared" si="145"/>
        <v>REGION ILE DE FRANCE NORD</v>
      </c>
      <c r="E1669" s="12" t="str">
        <f t="shared" si="144"/>
        <v>TERRAIN</v>
      </c>
      <c r="F1669" s="4" t="s">
        <v>8587</v>
      </c>
      <c r="G1669" s="4" t="s">
        <v>3583</v>
      </c>
      <c r="H1669" s="5">
        <v>2</v>
      </c>
      <c r="I1669" s="5" t="s">
        <v>6943</v>
      </c>
      <c r="J1669" s="5"/>
      <c r="K1669" s="5"/>
      <c r="L1669" s="5"/>
      <c r="M1669" s="5" t="s">
        <v>1343</v>
      </c>
      <c r="N1669" s="5"/>
      <c r="O1669" s="5"/>
      <c r="P1669" s="5"/>
      <c r="Q1669" s="5"/>
      <c r="R1669" s="5"/>
      <c r="S1669" s="5"/>
      <c r="T1669" s="5"/>
      <c r="U1669" s="6">
        <v>45597</v>
      </c>
      <c r="V1669" s="5"/>
      <c r="W1669" s="4" t="s">
        <v>1329</v>
      </c>
      <c r="X1669" s="5"/>
      <c r="Y1669" s="5"/>
      <c r="Z1669" s="5"/>
      <c r="AA1669" s="4" t="s">
        <v>3580</v>
      </c>
      <c r="AB1669" s="5"/>
      <c r="AC1669" s="5"/>
      <c r="AD1669" s="5"/>
      <c r="AE1669" s="5"/>
      <c r="AF1669" s="5"/>
      <c r="AG1669" s="5"/>
      <c r="AH1669" s="5"/>
      <c r="AI1669" s="5"/>
      <c r="AJ1669" s="5"/>
      <c r="AK1669" s="5"/>
      <c r="AL1669" s="5"/>
      <c r="AM1669" s="5"/>
      <c r="AN1669" s="5"/>
      <c r="AO1669" s="5"/>
      <c r="AP1669" s="5" t="s">
        <v>12477</v>
      </c>
      <c r="AQ1669" s="4" t="s">
        <v>1351</v>
      </c>
      <c r="AR1669" s="5" t="s">
        <v>12478</v>
      </c>
      <c r="AS1669" s="4" t="s">
        <v>2022</v>
      </c>
      <c r="AT1669" s="5" t="s">
        <v>2023</v>
      </c>
      <c r="AU1669" s="5" t="s">
        <v>41</v>
      </c>
      <c r="AV1669" s="4" t="s">
        <v>2024</v>
      </c>
      <c r="AW1669" s="5" t="s">
        <v>26</v>
      </c>
      <c r="AX1669" s="4" t="s">
        <v>2732</v>
      </c>
      <c r="AY1669" s="5" t="s">
        <v>2733</v>
      </c>
      <c r="AZ1669" s="5" t="s">
        <v>11</v>
      </c>
      <c r="BA1669" s="4" t="s">
        <v>2734</v>
      </c>
      <c r="BB1669" s="5" t="s">
        <v>2735</v>
      </c>
      <c r="BC1669" s="4" t="s">
        <v>3579</v>
      </c>
      <c r="BD1669" s="5" t="s">
        <v>3582</v>
      </c>
      <c r="BE1669" s="5" t="s">
        <v>25</v>
      </c>
      <c r="BF1669" s="5" t="s">
        <v>1333</v>
      </c>
      <c r="BG1669" s="4" t="s">
        <v>3583</v>
      </c>
      <c r="BH1669" s="5" t="s">
        <v>1343</v>
      </c>
    </row>
    <row r="1670" spans="1:60" x14ac:dyDescent="0.25">
      <c r="A1670">
        <f t="shared" si="141"/>
        <v>993352</v>
      </c>
      <c r="B1670">
        <f t="shared" si="142"/>
        <v>50101588</v>
      </c>
      <c r="C1670" t="str">
        <f t="shared" si="143"/>
        <v>CC</v>
      </c>
      <c r="D1670" t="str">
        <f t="shared" si="145"/>
        <v>REGION ILE DE FRANCE NORD</v>
      </c>
      <c r="E1670" s="12" t="str">
        <f t="shared" si="144"/>
        <v>TERRAIN</v>
      </c>
      <c r="F1670" s="4" t="s">
        <v>8588</v>
      </c>
      <c r="G1670" s="4" t="s">
        <v>5993</v>
      </c>
      <c r="H1670" s="5">
        <v>2</v>
      </c>
      <c r="I1670" s="5" t="s">
        <v>6943</v>
      </c>
      <c r="J1670" s="5"/>
      <c r="K1670" s="5"/>
      <c r="L1670" s="5"/>
      <c r="M1670" s="5" t="s">
        <v>1343</v>
      </c>
      <c r="N1670" s="5"/>
      <c r="O1670" s="5"/>
      <c r="P1670" s="5"/>
      <c r="Q1670" s="5"/>
      <c r="R1670" s="5"/>
      <c r="S1670" s="5"/>
      <c r="T1670" s="5"/>
      <c r="U1670" s="6">
        <v>45597</v>
      </c>
      <c r="V1670" s="5"/>
      <c r="W1670" s="4" t="s">
        <v>1329</v>
      </c>
      <c r="X1670" s="5"/>
      <c r="Y1670" s="5"/>
      <c r="Z1670" s="5"/>
      <c r="AA1670" s="4" t="s">
        <v>5990</v>
      </c>
      <c r="AB1670" s="5"/>
      <c r="AC1670" s="5"/>
      <c r="AD1670" s="5"/>
      <c r="AE1670" s="5"/>
      <c r="AF1670" s="5"/>
      <c r="AG1670" s="5"/>
      <c r="AH1670" s="5"/>
      <c r="AI1670" s="5"/>
      <c r="AJ1670" s="5"/>
      <c r="AK1670" s="5"/>
      <c r="AL1670" s="5"/>
      <c r="AM1670" s="5"/>
      <c r="AN1670" s="5"/>
      <c r="AO1670" s="5"/>
      <c r="AP1670" s="5" t="s">
        <v>12477</v>
      </c>
      <c r="AQ1670" s="4" t="s">
        <v>1351</v>
      </c>
      <c r="AR1670" s="5" t="s">
        <v>12478</v>
      </c>
      <c r="AS1670" s="4" t="s">
        <v>2022</v>
      </c>
      <c r="AT1670" s="5" t="s">
        <v>2023</v>
      </c>
      <c r="AU1670" s="5" t="s">
        <v>41</v>
      </c>
      <c r="AV1670" s="4" t="s">
        <v>2024</v>
      </c>
      <c r="AW1670" s="5" t="s">
        <v>26</v>
      </c>
      <c r="AX1670" s="4" t="s">
        <v>2732</v>
      </c>
      <c r="AY1670" s="5" t="s">
        <v>2733</v>
      </c>
      <c r="AZ1670" s="5" t="s">
        <v>11</v>
      </c>
      <c r="BA1670" s="4" t="s">
        <v>2734</v>
      </c>
      <c r="BB1670" s="5" t="s">
        <v>2735</v>
      </c>
      <c r="BC1670" s="5" t="s">
        <v>5989</v>
      </c>
      <c r="BD1670" s="5" t="s">
        <v>5992</v>
      </c>
      <c r="BE1670" s="5" t="s">
        <v>25</v>
      </c>
      <c r="BF1670" s="5" t="s">
        <v>1333</v>
      </c>
      <c r="BG1670" s="4" t="s">
        <v>5993</v>
      </c>
      <c r="BH1670" s="5" t="s">
        <v>1343</v>
      </c>
    </row>
    <row r="1671" spans="1:60" x14ac:dyDescent="0.25">
      <c r="A1671">
        <f t="shared" si="141"/>
        <v>993351</v>
      </c>
      <c r="B1671">
        <f t="shared" si="142"/>
        <v>50101587</v>
      </c>
      <c r="C1671" t="str">
        <f t="shared" si="143"/>
        <v>CC</v>
      </c>
      <c r="D1671" t="str">
        <f t="shared" si="145"/>
        <v>REGION ILE DE FRANCE NORD</v>
      </c>
      <c r="E1671" s="12" t="str">
        <f t="shared" si="144"/>
        <v>TERRAIN</v>
      </c>
      <c r="F1671" s="4" t="s">
        <v>8589</v>
      </c>
      <c r="G1671" s="4" t="s">
        <v>2598</v>
      </c>
      <c r="H1671" s="5">
        <v>2</v>
      </c>
      <c r="I1671" s="5" t="s">
        <v>6943</v>
      </c>
      <c r="J1671" s="5"/>
      <c r="K1671" s="5"/>
      <c r="L1671" s="5"/>
      <c r="M1671" s="5" t="s">
        <v>1343</v>
      </c>
      <c r="N1671" s="5"/>
      <c r="O1671" s="5"/>
      <c r="P1671" s="5"/>
      <c r="Q1671" s="5"/>
      <c r="R1671" s="5"/>
      <c r="S1671" s="5"/>
      <c r="T1671" s="5"/>
      <c r="U1671" s="6">
        <v>45597</v>
      </c>
      <c r="V1671" s="5"/>
      <c r="W1671" s="4" t="s">
        <v>1329</v>
      </c>
      <c r="X1671" s="5"/>
      <c r="Y1671" s="5"/>
      <c r="Z1671" s="5"/>
      <c r="AA1671" s="4" t="s">
        <v>2592</v>
      </c>
      <c r="AB1671" s="5"/>
      <c r="AC1671" s="5"/>
      <c r="AD1671" s="5"/>
      <c r="AE1671" s="5"/>
      <c r="AF1671" s="5"/>
      <c r="AG1671" s="5"/>
      <c r="AH1671" s="5"/>
      <c r="AI1671" s="5"/>
      <c r="AJ1671" s="5"/>
      <c r="AK1671" s="5"/>
      <c r="AL1671" s="5"/>
      <c r="AM1671" s="5"/>
      <c r="AN1671" s="5"/>
      <c r="AO1671" s="5"/>
      <c r="AP1671" s="5" t="s">
        <v>12477</v>
      </c>
      <c r="AQ1671" s="4" t="s">
        <v>1351</v>
      </c>
      <c r="AR1671" s="5" t="s">
        <v>12478</v>
      </c>
      <c r="AS1671" s="4" t="s">
        <v>1638</v>
      </c>
      <c r="AT1671" s="5" t="s">
        <v>1639</v>
      </c>
      <c r="AU1671" s="5" t="s">
        <v>41</v>
      </c>
      <c r="AV1671" s="4" t="s">
        <v>1640</v>
      </c>
      <c r="AW1671" s="5" t="s">
        <v>142</v>
      </c>
      <c r="AX1671" s="4" t="s">
        <v>2593</v>
      </c>
      <c r="AY1671" s="5" t="s">
        <v>2594</v>
      </c>
      <c r="AZ1671" s="5" t="s">
        <v>11</v>
      </c>
      <c r="BA1671" s="4" t="s">
        <v>2595</v>
      </c>
      <c r="BB1671" s="5" t="s">
        <v>2596</v>
      </c>
      <c r="BC1671" s="4" t="s">
        <v>2591</v>
      </c>
      <c r="BD1671" s="5" t="s">
        <v>2597</v>
      </c>
      <c r="BE1671" s="5" t="s">
        <v>25</v>
      </c>
      <c r="BF1671" s="5" t="s">
        <v>1333</v>
      </c>
      <c r="BG1671" s="4" t="s">
        <v>2598</v>
      </c>
      <c r="BH1671" s="5" t="s">
        <v>1343</v>
      </c>
    </row>
    <row r="1672" spans="1:60" x14ac:dyDescent="0.25">
      <c r="A1672">
        <f t="shared" si="141"/>
        <v>993349</v>
      </c>
      <c r="B1672">
        <f t="shared" si="142"/>
        <v>50101585</v>
      </c>
      <c r="C1672" t="str">
        <f t="shared" si="143"/>
        <v>CC</v>
      </c>
      <c r="D1672" t="str">
        <f t="shared" si="145"/>
        <v>REGION ILE DE FRANCE NORD</v>
      </c>
      <c r="E1672" s="12" t="str">
        <f t="shared" si="144"/>
        <v>TERRAIN</v>
      </c>
      <c r="F1672" s="4" t="s">
        <v>8590</v>
      </c>
      <c r="G1672" s="4" t="s">
        <v>7914</v>
      </c>
      <c r="H1672" s="5">
        <v>2</v>
      </c>
      <c r="I1672" s="5" t="s">
        <v>6943</v>
      </c>
      <c r="J1672" s="5"/>
      <c r="K1672" s="5"/>
      <c r="L1672" s="5"/>
      <c r="M1672" s="5" t="s">
        <v>1343</v>
      </c>
      <c r="N1672" s="5"/>
      <c r="O1672" s="5"/>
      <c r="P1672" s="5"/>
      <c r="Q1672" s="5"/>
      <c r="R1672" s="5"/>
      <c r="S1672" s="5"/>
      <c r="T1672" s="5"/>
      <c r="U1672" s="6">
        <v>45597</v>
      </c>
      <c r="V1672" s="5"/>
      <c r="W1672" s="4" t="s">
        <v>1329</v>
      </c>
      <c r="X1672" s="5"/>
      <c r="Y1672" s="5"/>
      <c r="Z1672" s="5"/>
      <c r="AA1672" s="4" t="s">
        <v>7911</v>
      </c>
      <c r="AB1672" s="5"/>
      <c r="AC1672" s="5"/>
      <c r="AD1672" s="5"/>
      <c r="AE1672" s="5"/>
      <c r="AF1672" s="5"/>
      <c r="AG1672" s="5"/>
      <c r="AH1672" s="5"/>
      <c r="AI1672" s="5"/>
      <c r="AJ1672" s="5"/>
      <c r="AK1672" s="5"/>
      <c r="AL1672" s="5"/>
      <c r="AM1672" s="5"/>
      <c r="AN1672" s="5"/>
      <c r="AO1672" s="5"/>
      <c r="AP1672" s="5" t="s">
        <v>12477</v>
      </c>
      <c r="AQ1672" s="4" t="s">
        <v>1351</v>
      </c>
      <c r="AR1672" s="5" t="s">
        <v>12478</v>
      </c>
      <c r="AS1672" s="4" t="s">
        <v>1638</v>
      </c>
      <c r="AT1672" s="5" t="s">
        <v>1639</v>
      </c>
      <c r="AU1672" s="5" t="s">
        <v>41</v>
      </c>
      <c r="AV1672" s="4" t="s">
        <v>1640</v>
      </c>
      <c r="AW1672" s="5" t="s">
        <v>142</v>
      </c>
      <c r="AX1672" s="4" t="s">
        <v>2593</v>
      </c>
      <c r="AY1672" s="5" t="s">
        <v>2594</v>
      </c>
      <c r="AZ1672" s="5" t="s">
        <v>11</v>
      </c>
      <c r="BA1672" s="4" t="s">
        <v>2595</v>
      </c>
      <c r="BB1672" s="5" t="s">
        <v>2596</v>
      </c>
      <c r="BC1672" s="4" t="s">
        <v>7908</v>
      </c>
      <c r="BD1672" s="5" t="s">
        <v>7913</v>
      </c>
      <c r="BE1672" s="5" t="s">
        <v>25</v>
      </c>
      <c r="BF1672" s="5" t="s">
        <v>1333</v>
      </c>
      <c r="BG1672" s="4" t="s">
        <v>7914</v>
      </c>
      <c r="BH1672" s="5" t="s">
        <v>1343</v>
      </c>
    </row>
    <row r="1673" spans="1:60" x14ac:dyDescent="0.25">
      <c r="A1673">
        <f t="shared" si="141"/>
        <v>993348</v>
      </c>
      <c r="B1673">
        <f t="shared" si="142"/>
        <v>50101584</v>
      </c>
      <c r="C1673" t="str">
        <f t="shared" si="143"/>
        <v>CC</v>
      </c>
      <c r="D1673" t="str">
        <f t="shared" si="145"/>
        <v>REGION ILE DE FRANCE NORD</v>
      </c>
      <c r="E1673" s="12" t="str">
        <f t="shared" si="144"/>
        <v>TERRAIN</v>
      </c>
      <c r="F1673" s="4" t="s">
        <v>8591</v>
      </c>
      <c r="G1673" s="4" t="s">
        <v>8592</v>
      </c>
      <c r="H1673" s="5">
        <v>2</v>
      </c>
      <c r="I1673" s="5" t="s">
        <v>6943</v>
      </c>
      <c r="J1673" s="5"/>
      <c r="K1673" s="5"/>
      <c r="L1673" s="5"/>
      <c r="M1673" s="5" t="s">
        <v>1343</v>
      </c>
      <c r="N1673" s="5"/>
      <c r="O1673" s="5"/>
      <c r="P1673" s="5"/>
      <c r="Q1673" s="5"/>
      <c r="R1673" s="5"/>
      <c r="S1673" s="5"/>
      <c r="T1673" s="5"/>
      <c r="U1673" s="6">
        <v>45597</v>
      </c>
      <c r="V1673" s="5"/>
      <c r="W1673" s="4" t="s">
        <v>1329</v>
      </c>
      <c r="X1673" s="5"/>
      <c r="Y1673" s="5"/>
      <c r="Z1673" s="5"/>
      <c r="AA1673" s="4" t="s">
        <v>8593</v>
      </c>
      <c r="AB1673" s="5"/>
      <c r="AC1673" s="5"/>
      <c r="AD1673" s="5"/>
      <c r="AE1673" s="5"/>
      <c r="AF1673" s="5"/>
      <c r="AG1673" s="5"/>
      <c r="AH1673" s="5"/>
      <c r="AI1673" s="5"/>
      <c r="AJ1673" s="5"/>
      <c r="AK1673" s="5"/>
      <c r="AL1673" s="5"/>
      <c r="AM1673" s="5"/>
      <c r="AN1673" s="5"/>
      <c r="AO1673" s="5"/>
      <c r="AP1673" s="5" t="s">
        <v>12477</v>
      </c>
      <c r="AQ1673" s="4" t="s">
        <v>1351</v>
      </c>
      <c r="AR1673" s="5" t="s">
        <v>12478</v>
      </c>
      <c r="AS1673" s="4" t="s">
        <v>2022</v>
      </c>
      <c r="AT1673" s="5" t="s">
        <v>2023</v>
      </c>
      <c r="AU1673" s="5" t="s">
        <v>41</v>
      </c>
      <c r="AV1673" s="4" t="s">
        <v>2024</v>
      </c>
      <c r="AW1673" s="5" t="s">
        <v>26</v>
      </c>
      <c r="AX1673" s="4" t="s">
        <v>2025</v>
      </c>
      <c r="AY1673" s="5" t="s">
        <v>2026</v>
      </c>
      <c r="AZ1673" s="5" t="s">
        <v>11</v>
      </c>
      <c r="BA1673" s="4" t="s">
        <v>2027</v>
      </c>
      <c r="BB1673" s="5" t="s">
        <v>2028</v>
      </c>
      <c r="BC1673" s="4"/>
      <c r="BD1673" s="5"/>
      <c r="BE1673" s="5"/>
      <c r="BF1673" s="5"/>
      <c r="BG1673" s="4" t="s">
        <v>8592</v>
      </c>
      <c r="BH1673" s="5" t="s">
        <v>1343</v>
      </c>
    </row>
    <row r="1674" spans="1:60" x14ac:dyDescent="0.25">
      <c r="A1674">
        <f t="shared" si="141"/>
        <v>993347</v>
      </c>
      <c r="B1674">
        <f t="shared" si="142"/>
        <v>50101583</v>
      </c>
      <c r="C1674" t="str">
        <f t="shared" si="143"/>
        <v>CC</v>
      </c>
      <c r="D1674" t="str">
        <f t="shared" si="145"/>
        <v>REGION CENTRE EST</v>
      </c>
      <c r="E1674" s="12" t="str">
        <f t="shared" si="144"/>
        <v>TERRAIN</v>
      </c>
      <c r="F1674" s="4" t="s">
        <v>8594</v>
      </c>
      <c r="G1674" s="4" t="s">
        <v>6500</v>
      </c>
      <c r="H1674" s="5">
        <v>2</v>
      </c>
      <c r="I1674" s="5" t="s">
        <v>6943</v>
      </c>
      <c r="J1674" s="5"/>
      <c r="K1674" s="5"/>
      <c r="L1674" s="5"/>
      <c r="M1674" s="5" t="s">
        <v>1343</v>
      </c>
      <c r="N1674" s="5"/>
      <c r="O1674" s="5"/>
      <c r="P1674" s="5"/>
      <c r="Q1674" s="5"/>
      <c r="R1674" s="5"/>
      <c r="S1674" s="5"/>
      <c r="T1674" s="5"/>
      <c r="U1674" s="6">
        <v>45627</v>
      </c>
      <c r="V1674" s="5"/>
      <c r="W1674" s="4" t="s">
        <v>1329</v>
      </c>
      <c r="X1674" s="5"/>
      <c r="Y1674" s="5"/>
      <c r="Z1674" s="5"/>
      <c r="AA1674" s="4" t="s">
        <v>6497</v>
      </c>
      <c r="AB1674" s="5"/>
      <c r="AC1674" s="5"/>
      <c r="AD1674" s="5"/>
      <c r="AE1674" s="5"/>
      <c r="AF1674" s="5"/>
      <c r="AG1674" s="5"/>
      <c r="AH1674" s="5"/>
      <c r="AI1674" s="5"/>
      <c r="AJ1674" s="5"/>
      <c r="AK1674" s="5"/>
      <c r="AL1674" s="5"/>
      <c r="AM1674" s="5"/>
      <c r="AN1674" s="5"/>
      <c r="AO1674" s="5"/>
      <c r="AP1674" s="5" t="s">
        <v>1536</v>
      </c>
      <c r="AQ1674" s="4" t="s">
        <v>12479</v>
      </c>
      <c r="AR1674" s="5" t="s">
        <v>12480</v>
      </c>
      <c r="AS1674" s="4" t="s">
        <v>1993</v>
      </c>
      <c r="AT1674" s="5" t="s">
        <v>1994</v>
      </c>
      <c r="AU1674" s="5" t="s">
        <v>41</v>
      </c>
      <c r="AV1674" s="4" t="s">
        <v>1995</v>
      </c>
      <c r="AW1674" s="5" t="s">
        <v>53</v>
      </c>
      <c r="AX1674" s="4" t="s">
        <v>2322</v>
      </c>
      <c r="AY1674" s="5" t="s">
        <v>2323</v>
      </c>
      <c r="AZ1674" s="5" t="s">
        <v>11</v>
      </c>
      <c r="BA1674" s="4" t="s">
        <v>2324</v>
      </c>
      <c r="BB1674" s="5" t="s">
        <v>2325</v>
      </c>
      <c r="BC1674" s="4" t="s">
        <v>6495</v>
      </c>
      <c r="BD1674" s="5" t="s">
        <v>6499</v>
      </c>
      <c r="BE1674" s="5" t="s">
        <v>25</v>
      </c>
      <c r="BF1674" s="5" t="s">
        <v>1333</v>
      </c>
      <c r="BG1674" s="4" t="s">
        <v>6500</v>
      </c>
      <c r="BH1674" s="5" t="s">
        <v>1343</v>
      </c>
    </row>
    <row r="1675" spans="1:60" x14ac:dyDescent="0.25">
      <c r="A1675">
        <f t="shared" si="141"/>
        <v>993346</v>
      </c>
      <c r="B1675">
        <f t="shared" si="142"/>
        <v>50101582</v>
      </c>
      <c r="C1675" t="str">
        <f t="shared" si="143"/>
        <v>CC</v>
      </c>
      <c r="D1675" t="str">
        <f t="shared" si="145"/>
        <v>REGION CENTRE EST</v>
      </c>
      <c r="E1675" s="12" t="str">
        <f t="shared" si="144"/>
        <v>TERRAIN</v>
      </c>
      <c r="F1675" s="4" t="s">
        <v>8595</v>
      </c>
      <c r="G1675" s="4" t="s">
        <v>8596</v>
      </c>
      <c r="H1675" s="5">
        <v>2</v>
      </c>
      <c r="I1675" s="5" t="s">
        <v>6943</v>
      </c>
      <c r="J1675" s="5"/>
      <c r="K1675" s="5"/>
      <c r="L1675" s="5"/>
      <c r="M1675" s="5" t="s">
        <v>1343</v>
      </c>
      <c r="N1675" s="5"/>
      <c r="O1675" s="5"/>
      <c r="P1675" s="5"/>
      <c r="Q1675" s="5"/>
      <c r="R1675" s="5"/>
      <c r="S1675" s="5"/>
      <c r="T1675" s="5"/>
      <c r="U1675" s="6">
        <v>45627</v>
      </c>
      <c r="V1675" s="5"/>
      <c r="W1675" s="4" t="s">
        <v>1329</v>
      </c>
      <c r="X1675" s="5"/>
      <c r="Y1675" s="5"/>
      <c r="Z1675" s="5"/>
      <c r="AA1675" s="4" t="s">
        <v>4344</v>
      </c>
      <c r="AB1675" s="5"/>
      <c r="AC1675" s="5"/>
      <c r="AD1675" s="5"/>
      <c r="AE1675" s="5"/>
      <c r="AF1675" s="5"/>
      <c r="AG1675" s="5"/>
      <c r="AH1675" s="5"/>
      <c r="AI1675" s="5"/>
      <c r="AJ1675" s="5"/>
      <c r="AK1675" s="5"/>
      <c r="AL1675" s="5"/>
      <c r="AM1675" s="5"/>
      <c r="AN1675" s="5"/>
      <c r="AO1675" s="5"/>
      <c r="AP1675" s="5" t="s">
        <v>1536</v>
      </c>
      <c r="AQ1675" s="4" t="s">
        <v>12479</v>
      </c>
      <c r="AR1675" s="5" t="s">
        <v>12480</v>
      </c>
      <c r="AS1675" s="4" t="s">
        <v>1993</v>
      </c>
      <c r="AT1675" s="5" t="s">
        <v>1994</v>
      </c>
      <c r="AU1675" s="5" t="s">
        <v>41</v>
      </c>
      <c r="AV1675" s="4" t="s">
        <v>1995</v>
      </c>
      <c r="AW1675" s="5" t="s">
        <v>53</v>
      </c>
      <c r="AX1675" s="4" t="s">
        <v>2322</v>
      </c>
      <c r="AY1675" s="5" t="s">
        <v>2323</v>
      </c>
      <c r="AZ1675" s="5" t="s">
        <v>11</v>
      </c>
      <c r="BA1675" s="4" t="s">
        <v>2324</v>
      </c>
      <c r="BB1675" s="5" t="s">
        <v>2325</v>
      </c>
      <c r="BC1675" s="5"/>
      <c r="BD1675" s="5"/>
      <c r="BE1675" s="5"/>
      <c r="BF1675" s="5"/>
      <c r="BG1675" s="4" t="s">
        <v>8596</v>
      </c>
      <c r="BH1675" s="5" t="s">
        <v>1343</v>
      </c>
    </row>
    <row r="1676" spans="1:60" x14ac:dyDescent="0.25">
      <c r="A1676">
        <f t="shared" si="141"/>
        <v>993344</v>
      </c>
      <c r="B1676">
        <f t="shared" si="142"/>
        <v>50101580</v>
      </c>
      <c r="C1676" t="str">
        <f t="shared" si="143"/>
        <v>CC</v>
      </c>
      <c r="D1676" t="str">
        <f t="shared" si="145"/>
        <v>REGION CENTRE EST</v>
      </c>
      <c r="E1676" s="12" t="str">
        <f t="shared" si="144"/>
        <v>TERRAIN</v>
      </c>
      <c r="F1676" s="4" t="s">
        <v>8597</v>
      </c>
      <c r="G1676" s="4" t="s">
        <v>8598</v>
      </c>
      <c r="H1676" s="5">
        <v>2</v>
      </c>
      <c r="I1676" s="5" t="s">
        <v>6943</v>
      </c>
      <c r="J1676" s="5"/>
      <c r="K1676" s="5"/>
      <c r="L1676" s="5"/>
      <c r="M1676" s="5" t="s">
        <v>1343</v>
      </c>
      <c r="N1676" s="5"/>
      <c r="O1676" s="5"/>
      <c r="P1676" s="5"/>
      <c r="Q1676" s="5"/>
      <c r="R1676" s="5"/>
      <c r="S1676" s="5"/>
      <c r="T1676" s="5"/>
      <c r="U1676" s="6">
        <v>45627</v>
      </c>
      <c r="V1676" s="5"/>
      <c r="W1676" s="4" t="s">
        <v>1329</v>
      </c>
      <c r="X1676" s="5"/>
      <c r="Y1676" s="5"/>
      <c r="Z1676" s="5"/>
      <c r="AA1676" s="4" t="s">
        <v>3136</v>
      </c>
      <c r="AB1676" s="5"/>
      <c r="AC1676" s="5"/>
      <c r="AD1676" s="5"/>
      <c r="AE1676" s="5"/>
      <c r="AF1676" s="5"/>
      <c r="AG1676" s="5"/>
      <c r="AH1676" s="5"/>
      <c r="AI1676" s="5"/>
      <c r="AJ1676" s="5"/>
      <c r="AK1676" s="5"/>
      <c r="AL1676" s="5"/>
      <c r="AM1676" s="5"/>
      <c r="AN1676" s="5"/>
      <c r="AO1676" s="5"/>
      <c r="AP1676" s="5" t="s">
        <v>1536</v>
      </c>
      <c r="AQ1676" s="4" t="s">
        <v>12479</v>
      </c>
      <c r="AR1676" s="5" t="s">
        <v>12480</v>
      </c>
      <c r="AS1676" s="4"/>
      <c r="AT1676" s="5"/>
      <c r="AU1676" s="5"/>
      <c r="AV1676" s="4" t="s">
        <v>1442</v>
      </c>
      <c r="AW1676" s="5" t="s">
        <v>12</v>
      </c>
      <c r="AX1676" s="4" t="s">
        <v>3355</v>
      </c>
      <c r="AY1676" s="5" t="s">
        <v>3356</v>
      </c>
      <c r="AZ1676" s="5" t="s">
        <v>11</v>
      </c>
      <c r="BA1676" s="4" t="s">
        <v>3357</v>
      </c>
      <c r="BB1676" s="5" t="s">
        <v>3358</v>
      </c>
      <c r="BC1676" s="4"/>
      <c r="BD1676" s="5"/>
      <c r="BE1676" s="5"/>
      <c r="BF1676" s="5"/>
      <c r="BG1676" s="4" t="s">
        <v>8598</v>
      </c>
      <c r="BH1676" s="5" t="s">
        <v>1343</v>
      </c>
    </row>
    <row r="1677" spans="1:60" x14ac:dyDescent="0.25">
      <c r="A1677">
        <f t="shared" ref="A1677:A1740" si="146">G1677*1</f>
        <v>993343</v>
      </c>
      <c r="B1677">
        <f t="shared" ref="B1677:B1740" si="147">F1677*1</f>
        <v>50101579</v>
      </c>
      <c r="C1677" t="str">
        <f t="shared" ref="C1677:C1740" si="148">IF(LEFT(T1677,4)="ASSI","ASSISTANTE",IF(T1677="100 IMD","IMD",IF(T1677="105 IMD","IMD",IF(T1677="200 IMP","IMP",IF(T1677="310 CMA","IMP","CC")))))</f>
        <v>CC</v>
      </c>
      <c r="D1677" t="str">
        <f t="shared" si="145"/>
        <v>REGION CENTRE EST</v>
      </c>
      <c r="E1677" s="12" t="str">
        <f t="shared" ref="E1677:E1740" si="149">IF(BB1677="OC FICTIVE","EN MISSION","TERRAIN")</f>
        <v>TERRAIN</v>
      </c>
      <c r="F1677" s="4" t="s">
        <v>8599</v>
      </c>
      <c r="G1677" s="4" t="s">
        <v>8600</v>
      </c>
      <c r="H1677" s="5">
        <v>2</v>
      </c>
      <c r="I1677" s="5" t="s">
        <v>6943</v>
      </c>
      <c r="J1677" s="5"/>
      <c r="K1677" s="5"/>
      <c r="L1677" s="5"/>
      <c r="M1677" s="5" t="s">
        <v>1343</v>
      </c>
      <c r="N1677" s="5"/>
      <c r="O1677" s="5"/>
      <c r="P1677" s="5"/>
      <c r="Q1677" s="5"/>
      <c r="R1677" s="5"/>
      <c r="S1677" s="5"/>
      <c r="T1677" s="5"/>
      <c r="U1677" s="6">
        <v>45627</v>
      </c>
      <c r="V1677" s="5"/>
      <c r="W1677" s="4" t="s">
        <v>1329</v>
      </c>
      <c r="X1677" s="5"/>
      <c r="Y1677" s="5"/>
      <c r="Z1677" s="5"/>
      <c r="AA1677" s="4" t="s">
        <v>8601</v>
      </c>
      <c r="AB1677" s="5"/>
      <c r="AC1677" s="5"/>
      <c r="AD1677" s="5"/>
      <c r="AE1677" s="5"/>
      <c r="AF1677" s="5"/>
      <c r="AG1677" s="5"/>
      <c r="AH1677" s="5"/>
      <c r="AI1677" s="5"/>
      <c r="AJ1677" s="5"/>
      <c r="AK1677" s="5"/>
      <c r="AL1677" s="5"/>
      <c r="AM1677" s="5"/>
      <c r="AN1677" s="5"/>
      <c r="AO1677" s="5"/>
      <c r="AP1677" s="5" t="s">
        <v>1536</v>
      </c>
      <c r="AQ1677" s="4" t="s">
        <v>12479</v>
      </c>
      <c r="AR1677" s="5" t="s">
        <v>12480</v>
      </c>
      <c r="AS1677" s="4"/>
      <c r="AT1677" s="5"/>
      <c r="AU1677" s="5"/>
      <c r="AV1677" s="4" t="s">
        <v>1442</v>
      </c>
      <c r="AW1677" s="5" t="s">
        <v>12</v>
      </c>
      <c r="AX1677" s="4"/>
      <c r="AY1677" s="5"/>
      <c r="AZ1677" s="5"/>
      <c r="BA1677" s="4" t="s">
        <v>1443</v>
      </c>
      <c r="BB1677" s="5" t="s">
        <v>1444</v>
      </c>
      <c r="BC1677" s="5"/>
      <c r="BD1677" s="5"/>
      <c r="BE1677" s="5"/>
      <c r="BF1677" s="5"/>
      <c r="BG1677" s="4" t="s">
        <v>8600</v>
      </c>
      <c r="BH1677" s="5" t="s">
        <v>1343</v>
      </c>
    </row>
    <row r="1678" spans="1:60" x14ac:dyDescent="0.25">
      <c r="A1678">
        <f t="shared" si="146"/>
        <v>993342</v>
      </c>
      <c r="B1678">
        <f t="shared" si="147"/>
        <v>50101578</v>
      </c>
      <c r="C1678" t="str">
        <f t="shared" si="148"/>
        <v>CC</v>
      </c>
      <c r="D1678" t="str">
        <f t="shared" si="145"/>
        <v>REGION CENTRE EST</v>
      </c>
      <c r="E1678" s="12" t="str">
        <f t="shared" si="149"/>
        <v>TERRAIN</v>
      </c>
      <c r="F1678" s="4" t="s">
        <v>8602</v>
      </c>
      <c r="G1678" s="4" t="s">
        <v>8603</v>
      </c>
      <c r="H1678" s="5">
        <v>2</v>
      </c>
      <c r="I1678" s="5" t="s">
        <v>6943</v>
      </c>
      <c r="J1678" s="5"/>
      <c r="K1678" s="5"/>
      <c r="L1678" s="5"/>
      <c r="M1678" s="5" t="s">
        <v>1343</v>
      </c>
      <c r="N1678" s="5"/>
      <c r="O1678" s="5"/>
      <c r="P1678" s="5"/>
      <c r="Q1678" s="5"/>
      <c r="R1678" s="5"/>
      <c r="S1678" s="5"/>
      <c r="T1678" s="5"/>
      <c r="U1678" s="6">
        <v>45627</v>
      </c>
      <c r="V1678" s="5"/>
      <c r="W1678" s="4" t="s">
        <v>1329</v>
      </c>
      <c r="X1678" s="5"/>
      <c r="Y1678" s="5"/>
      <c r="Z1678" s="5"/>
      <c r="AA1678" s="4" t="s">
        <v>8604</v>
      </c>
      <c r="AB1678" s="5"/>
      <c r="AC1678" s="5"/>
      <c r="AD1678" s="5"/>
      <c r="AE1678" s="5"/>
      <c r="AF1678" s="5"/>
      <c r="AG1678" s="5"/>
      <c r="AH1678" s="5"/>
      <c r="AI1678" s="5"/>
      <c r="AJ1678" s="5"/>
      <c r="AK1678" s="5"/>
      <c r="AL1678" s="5"/>
      <c r="AM1678" s="5"/>
      <c r="AN1678" s="5"/>
      <c r="AO1678" s="5"/>
      <c r="AP1678" s="5" t="s">
        <v>1536</v>
      </c>
      <c r="AQ1678" s="4" t="s">
        <v>12479</v>
      </c>
      <c r="AR1678" s="5" t="s">
        <v>12480</v>
      </c>
      <c r="AS1678" s="4"/>
      <c r="AT1678" s="5"/>
      <c r="AU1678" s="5"/>
      <c r="AV1678" s="4" t="s">
        <v>1442</v>
      </c>
      <c r="AW1678" s="5" t="s">
        <v>12</v>
      </c>
      <c r="AX1678" s="4" t="s">
        <v>3355</v>
      </c>
      <c r="AY1678" s="5" t="s">
        <v>3356</v>
      </c>
      <c r="AZ1678" s="5" t="s">
        <v>11</v>
      </c>
      <c r="BA1678" s="4" t="s">
        <v>3357</v>
      </c>
      <c r="BB1678" s="5" t="s">
        <v>3358</v>
      </c>
      <c r="BC1678" s="4"/>
      <c r="BD1678" s="5"/>
      <c r="BE1678" s="5"/>
      <c r="BF1678" s="5"/>
      <c r="BG1678" s="4" t="s">
        <v>8603</v>
      </c>
      <c r="BH1678" s="5" t="s">
        <v>1343</v>
      </c>
    </row>
    <row r="1679" spans="1:60" x14ac:dyDescent="0.25">
      <c r="A1679">
        <f t="shared" si="146"/>
        <v>993341</v>
      </c>
      <c r="B1679">
        <f t="shared" si="147"/>
        <v>50101577</v>
      </c>
      <c r="C1679" t="str">
        <f t="shared" si="148"/>
        <v>CC</v>
      </c>
      <c r="D1679" t="str">
        <f t="shared" si="145"/>
        <v>REGION CENTRE EST</v>
      </c>
      <c r="E1679" s="12" t="str">
        <f t="shared" si="149"/>
        <v>TERRAIN</v>
      </c>
      <c r="F1679" s="4" t="s">
        <v>8605</v>
      </c>
      <c r="G1679" s="4" t="s">
        <v>8606</v>
      </c>
      <c r="H1679" s="5">
        <v>2</v>
      </c>
      <c r="I1679" s="5" t="s">
        <v>6943</v>
      </c>
      <c r="J1679" s="5"/>
      <c r="K1679" s="5"/>
      <c r="L1679" s="5"/>
      <c r="M1679" s="5" t="s">
        <v>1343</v>
      </c>
      <c r="N1679" s="5"/>
      <c r="O1679" s="5"/>
      <c r="P1679" s="5"/>
      <c r="Q1679" s="5"/>
      <c r="R1679" s="5"/>
      <c r="S1679" s="5"/>
      <c r="T1679" s="5"/>
      <c r="U1679" s="6">
        <v>45627</v>
      </c>
      <c r="V1679" s="5"/>
      <c r="W1679" s="4" t="s">
        <v>1329</v>
      </c>
      <c r="X1679" s="5"/>
      <c r="Y1679" s="5"/>
      <c r="Z1679" s="5"/>
      <c r="AA1679" s="4" t="s">
        <v>8607</v>
      </c>
      <c r="AB1679" s="5"/>
      <c r="AC1679" s="5"/>
      <c r="AD1679" s="5"/>
      <c r="AE1679" s="5"/>
      <c r="AF1679" s="5"/>
      <c r="AG1679" s="5"/>
      <c r="AH1679" s="5"/>
      <c r="AI1679" s="5"/>
      <c r="AJ1679" s="5"/>
      <c r="AK1679" s="5"/>
      <c r="AL1679" s="5"/>
      <c r="AM1679" s="5"/>
      <c r="AN1679" s="5"/>
      <c r="AO1679" s="5"/>
      <c r="AP1679" s="5" t="s">
        <v>1536</v>
      </c>
      <c r="AQ1679" s="4" t="s">
        <v>12479</v>
      </c>
      <c r="AR1679" s="5" t="s">
        <v>12480</v>
      </c>
      <c r="AS1679" s="4"/>
      <c r="AT1679" s="5"/>
      <c r="AU1679" s="5"/>
      <c r="AV1679" s="4" t="s">
        <v>1442</v>
      </c>
      <c r="AW1679" s="5" t="s">
        <v>12</v>
      </c>
      <c r="AX1679" s="4" t="s">
        <v>3355</v>
      </c>
      <c r="AY1679" s="5" t="s">
        <v>3356</v>
      </c>
      <c r="AZ1679" s="5" t="s">
        <v>11</v>
      </c>
      <c r="BA1679" s="4" t="s">
        <v>3357</v>
      </c>
      <c r="BB1679" s="5" t="s">
        <v>3358</v>
      </c>
      <c r="BC1679" s="5"/>
      <c r="BD1679" s="5"/>
      <c r="BE1679" s="5"/>
      <c r="BF1679" s="5"/>
      <c r="BG1679" s="4" t="s">
        <v>8606</v>
      </c>
      <c r="BH1679" s="5" t="s">
        <v>1343</v>
      </c>
    </row>
    <row r="1680" spans="1:60" x14ac:dyDescent="0.25">
      <c r="A1680">
        <f t="shared" si="146"/>
        <v>993340</v>
      </c>
      <c r="B1680">
        <f t="shared" si="147"/>
        <v>50101576</v>
      </c>
      <c r="C1680" t="str">
        <f t="shared" si="148"/>
        <v>CC</v>
      </c>
      <c r="D1680" t="str">
        <f t="shared" si="145"/>
        <v>REGION CENTRE EST</v>
      </c>
      <c r="E1680" s="12" t="str">
        <f t="shared" si="149"/>
        <v>TERRAIN</v>
      </c>
      <c r="F1680" s="4" t="s">
        <v>8608</v>
      </c>
      <c r="G1680" s="4" t="s">
        <v>8609</v>
      </c>
      <c r="H1680" s="5">
        <v>2</v>
      </c>
      <c r="I1680" s="5" t="s">
        <v>6943</v>
      </c>
      <c r="J1680" s="5"/>
      <c r="K1680" s="5"/>
      <c r="L1680" s="5"/>
      <c r="M1680" s="5" t="s">
        <v>1343</v>
      </c>
      <c r="N1680" s="5"/>
      <c r="O1680" s="5"/>
      <c r="P1680" s="5"/>
      <c r="Q1680" s="5"/>
      <c r="R1680" s="5"/>
      <c r="S1680" s="5"/>
      <c r="T1680" s="5"/>
      <c r="U1680" s="6">
        <v>45627</v>
      </c>
      <c r="V1680" s="5"/>
      <c r="W1680" s="4" t="s">
        <v>1329</v>
      </c>
      <c r="X1680" s="5"/>
      <c r="Y1680" s="5"/>
      <c r="Z1680" s="5"/>
      <c r="AA1680" s="4" t="s">
        <v>7379</v>
      </c>
      <c r="AB1680" s="5"/>
      <c r="AC1680" s="5"/>
      <c r="AD1680" s="5"/>
      <c r="AE1680" s="5"/>
      <c r="AF1680" s="5"/>
      <c r="AG1680" s="5"/>
      <c r="AH1680" s="5"/>
      <c r="AI1680" s="5"/>
      <c r="AJ1680" s="5"/>
      <c r="AK1680" s="5"/>
      <c r="AL1680" s="5"/>
      <c r="AM1680" s="5"/>
      <c r="AN1680" s="5"/>
      <c r="AO1680" s="5"/>
      <c r="AP1680" s="5" t="s">
        <v>1536</v>
      </c>
      <c r="AQ1680" s="4" t="s">
        <v>12479</v>
      </c>
      <c r="AR1680" s="5" t="s">
        <v>12480</v>
      </c>
      <c r="AS1680" s="4"/>
      <c r="AT1680" s="5"/>
      <c r="AU1680" s="5"/>
      <c r="AV1680" s="4" t="s">
        <v>1442</v>
      </c>
      <c r="AW1680" s="5" t="s">
        <v>12</v>
      </c>
      <c r="AX1680" s="4"/>
      <c r="AY1680" s="5"/>
      <c r="AZ1680" s="5"/>
      <c r="BA1680" s="4" t="s">
        <v>4979</v>
      </c>
      <c r="BB1680" s="5" t="s">
        <v>4980</v>
      </c>
      <c r="BC1680" s="4"/>
      <c r="BD1680" s="5"/>
      <c r="BE1680" s="5"/>
      <c r="BF1680" s="5"/>
      <c r="BG1680" s="4" t="s">
        <v>8609</v>
      </c>
      <c r="BH1680" s="5" t="s">
        <v>1343</v>
      </c>
    </row>
    <row r="1681" spans="1:60" x14ac:dyDescent="0.25">
      <c r="A1681">
        <f t="shared" si="146"/>
        <v>993339</v>
      </c>
      <c r="B1681">
        <f t="shared" si="147"/>
        <v>50101575</v>
      </c>
      <c r="C1681" t="str">
        <f t="shared" si="148"/>
        <v>CC</v>
      </c>
      <c r="D1681" t="str">
        <f t="shared" si="145"/>
        <v>REGION CENTRE EST</v>
      </c>
      <c r="E1681" s="12" t="str">
        <f t="shared" si="149"/>
        <v>TERRAIN</v>
      </c>
      <c r="F1681" s="4" t="s">
        <v>8610</v>
      </c>
      <c r="G1681" s="4" t="s">
        <v>8611</v>
      </c>
      <c r="H1681" s="5">
        <v>2</v>
      </c>
      <c r="I1681" s="5" t="s">
        <v>6943</v>
      </c>
      <c r="J1681" s="5"/>
      <c r="K1681" s="5"/>
      <c r="L1681" s="5"/>
      <c r="M1681" s="5" t="s">
        <v>1343</v>
      </c>
      <c r="N1681" s="5"/>
      <c r="O1681" s="5"/>
      <c r="P1681" s="5"/>
      <c r="Q1681" s="5"/>
      <c r="R1681" s="5"/>
      <c r="S1681" s="5"/>
      <c r="T1681" s="5"/>
      <c r="U1681" s="6">
        <v>45627</v>
      </c>
      <c r="V1681" s="4"/>
      <c r="W1681" s="4" t="s">
        <v>1329</v>
      </c>
      <c r="X1681" s="5"/>
      <c r="Y1681" s="5"/>
      <c r="Z1681" s="5"/>
      <c r="AA1681" s="5" t="s">
        <v>4494</v>
      </c>
      <c r="AB1681" s="5"/>
      <c r="AC1681" s="5"/>
      <c r="AD1681" s="5"/>
      <c r="AE1681" s="5"/>
      <c r="AF1681" s="6"/>
      <c r="AG1681" s="5"/>
      <c r="AH1681" s="5"/>
      <c r="AI1681" s="5"/>
      <c r="AJ1681" s="6"/>
      <c r="AK1681" s="5"/>
      <c r="AL1681" s="6"/>
      <c r="AM1681" s="5"/>
      <c r="AN1681" s="5"/>
      <c r="AO1681" s="5"/>
      <c r="AP1681" s="5" t="s">
        <v>1536</v>
      </c>
      <c r="AQ1681" s="4" t="s">
        <v>12479</v>
      </c>
      <c r="AR1681" s="5" t="s">
        <v>12480</v>
      </c>
      <c r="AS1681" s="4" t="s">
        <v>1993</v>
      </c>
      <c r="AT1681" s="5" t="s">
        <v>1994</v>
      </c>
      <c r="AU1681" s="5" t="s">
        <v>41</v>
      </c>
      <c r="AV1681" s="4" t="s">
        <v>1995</v>
      </c>
      <c r="AW1681" s="5" t="s">
        <v>53</v>
      </c>
      <c r="AX1681" s="4" t="s">
        <v>2322</v>
      </c>
      <c r="AY1681" s="5" t="s">
        <v>2323</v>
      </c>
      <c r="AZ1681" s="5" t="s">
        <v>11</v>
      </c>
      <c r="BA1681" s="4" t="s">
        <v>2324</v>
      </c>
      <c r="BB1681" s="5" t="s">
        <v>2325</v>
      </c>
      <c r="BC1681" s="4"/>
      <c r="BD1681" s="5"/>
      <c r="BE1681" s="5"/>
      <c r="BF1681" s="5"/>
      <c r="BG1681" s="4" t="s">
        <v>8611</v>
      </c>
      <c r="BH1681" s="5" t="s">
        <v>1343</v>
      </c>
    </row>
    <row r="1682" spans="1:60" x14ac:dyDescent="0.25">
      <c r="A1682">
        <f t="shared" si="146"/>
        <v>993338</v>
      </c>
      <c r="B1682">
        <f t="shared" si="147"/>
        <v>50101574</v>
      </c>
      <c r="C1682" t="str">
        <f t="shared" si="148"/>
        <v>CC</v>
      </c>
      <c r="D1682" t="str">
        <f t="shared" si="145"/>
        <v>REGION CENTRE EST</v>
      </c>
      <c r="E1682" s="12" t="str">
        <f t="shared" si="149"/>
        <v>TERRAIN</v>
      </c>
      <c r="F1682" s="4" t="s">
        <v>8612</v>
      </c>
      <c r="G1682" s="4" t="s">
        <v>8613</v>
      </c>
      <c r="H1682" s="5">
        <v>2</v>
      </c>
      <c r="I1682" s="5" t="s">
        <v>6943</v>
      </c>
      <c r="J1682" s="5"/>
      <c r="K1682" s="5"/>
      <c r="L1682" s="5"/>
      <c r="M1682" s="5" t="s">
        <v>1343</v>
      </c>
      <c r="N1682" s="5"/>
      <c r="O1682" s="5"/>
      <c r="P1682" s="5"/>
      <c r="Q1682" s="5"/>
      <c r="R1682" s="5"/>
      <c r="S1682" s="5"/>
      <c r="T1682" s="5"/>
      <c r="U1682" s="6">
        <v>45627</v>
      </c>
      <c r="V1682" s="4"/>
      <c r="W1682" s="4" t="s">
        <v>1329</v>
      </c>
      <c r="X1682" s="5"/>
      <c r="Y1682" s="5"/>
      <c r="Z1682" s="5"/>
      <c r="AA1682" s="4" t="s">
        <v>8614</v>
      </c>
      <c r="AB1682" s="5"/>
      <c r="AC1682" s="5"/>
      <c r="AD1682" s="5"/>
      <c r="AE1682" s="5"/>
      <c r="AF1682" s="6"/>
      <c r="AG1682" s="5"/>
      <c r="AH1682" s="5"/>
      <c r="AI1682" s="5"/>
      <c r="AJ1682" s="6"/>
      <c r="AK1682" s="5"/>
      <c r="AL1682" s="6"/>
      <c r="AM1682" s="5"/>
      <c r="AN1682" s="5"/>
      <c r="AO1682" s="5"/>
      <c r="AP1682" s="5" t="s">
        <v>1536</v>
      </c>
      <c r="AQ1682" s="4" t="s">
        <v>12479</v>
      </c>
      <c r="AR1682" s="5" t="s">
        <v>12480</v>
      </c>
      <c r="AS1682" s="4"/>
      <c r="AT1682" s="5"/>
      <c r="AU1682" s="5"/>
      <c r="AV1682" s="4" t="s">
        <v>1442</v>
      </c>
      <c r="AW1682" s="5" t="s">
        <v>12</v>
      </c>
      <c r="AX1682" s="4"/>
      <c r="AY1682" s="5"/>
      <c r="AZ1682" s="5"/>
      <c r="BA1682" s="4" t="s">
        <v>4979</v>
      </c>
      <c r="BB1682" s="5" t="s">
        <v>4980</v>
      </c>
      <c r="BC1682" s="4"/>
      <c r="BD1682" s="5"/>
      <c r="BE1682" s="5"/>
      <c r="BF1682" s="5"/>
      <c r="BG1682" s="4" t="s">
        <v>8613</v>
      </c>
      <c r="BH1682" s="5" t="s">
        <v>1343</v>
      </c>
    </row>
    <row r="1683" spans="1:60" x14ac:dyDescent="0.25">
      <c r="A1683">
        <f t="shared" si="146"/>
        <v>993337</v>
      </c>
      <c r="B1683">
        <f t="shared" si="147"/>
        <v>50101573</v>
      </c>
      <c r="C1683" t="str">
        <f t="shared" si="148"/>
        <v>CC</v>
      </c>
      <c r="D1683" t="str">
        <f t="shared" si="145"/>
        <v>REGION CENTRE EST</v>
      </c>
      <c r="E1683" s="12" t="str">
        <f t="shared" si="149"/>
        <v>TERRAIN</v>
      </c>
      <c r="F1683" s="4" t="s">
        <v>8615</v>
      </c>
      <c r="G1683" s="4" t="s">
        <v>2816</v>
      </c>
      <c r="H1683" s="5">
        <v>2</v>
      </c>
      <c r="I1683" s="5" t="s">
        <v>6943</v>
      </c>
      <c r="J1683" s="5"/>
      <c r="K1683" s="5"/>
      <c r="L1683" s="5"/>
      <c r="M1683" s="5" t="s">
        <v>1343</v>
      </c>
      <c r="N1683" s="5"/>
      <c r="O1683" s="5"/>
      <c r="P1683" s="5"/>
      <c r="Q1683" s="5"/>
      <c r="R1683" s="5"/>
      <c r="S1683" s="5"/>
      <c r="T1683" s="5"/>
      <c r="U1683" s="6">
        <v>45627</v>
      </c>
      <c r="V1683" s="4"/>
      <c r="W1683" s="4" t="s">
        <v>1329</v>
      </c>
      <c r="X1683" s="5"/>
      <c r="Y1683" s="5"/>
      <c r="Z1683" s="5"/>
      <c r="AA1683" s="4" t="s">
        <v>2813</v>
      </c>
      <c r="AB1683" s="5"/>
      <c r="AC1683" s="5"/>
      <c r="AD1683" s="5"/>
      <c r="AE1683" s="5"/>
      <c r="AF1683" s="6"/>
      <c r="AG1683" s="5"/>
      <c r="AH1683" s="5"/>
      <c r="AI1683" s="5"/>
      <c r="AJ1683" s="6"/>
      <c r="AK1683" s="5"/>
      <c r="AL1683" s="6"/>
      <c r="AM1683" s="5"/>
      <c r="AN1683" s="5"/>
      <c r="AO1683" s="5"/>
      <c r="AP1683" s="5" t="s">
        <v>1536</v>
      </c>
      <c r="AQ1683" s="4" t="s">
        <v>12479</v>
      </c>
      <c r="AR1683" s="5" t="s">
        <v>12480</v>
      </c>
      <c r="AS1683" s="4" t="s">
        <v>1993</v>
      </c>
      <c r="AT1683" s="5" t="s">
        <v>1994</v>
      </c>
      <c r="AU1683" s="5" t="s">
        <v>41</v>
      </c>
      <c r="AV1683" s="4" t="s">
        <v>1995</v>
      </c>
      <c r="AW1683" s="5" t="s">
        <v>53</v>
      </c>
      <c r="AX1683" s="4" t="s">
        <v>2322</v>
      </c>
      <c r="AY1683" s="5" t="s">
        <v>2323</v>
      </c>
      <c r="AZ1683" s="5" t="s">
        <v>11</v>
      </c>
      <c r="BA1683" s="4" t="s">
        <v>2324</v>
      </c>
      <c r="BB1683" s="5" t="s">
        <v>2325</v>
      </c>
      <c r="BC1683" s="4" t="s">
        <v>2811</v>
      </c>
      <c r="BD1683" s="5" t="s">
        <v>2815</v>
      </c>
      <c r="BE1683" s="5" t="s">
        <v>25</v>
      </c>
      <c r="BF1683" s="5" t="s">
        <v>1333</v>
      </c>
      <c r="BG1683" s="4" t="s">
        <v>2816</v>
      </c>
      <c r="BH1683" s="5" t="s">
        <v>1343</v>
      </c>
    </row>
    <row r="1684" spans="1:60" x14ac:dyDescent="0.25">
      <c r="A1684">
        <f t="shared" si="146"/>
        <v>993336</v>
      </c>
      <c r="B1684">
        <f t="shared" si="147"/>
        <v>50101572</v>
      </c>
      <c r="C1684" t="str">
        <f t="shared" si="148"/>
        <v>CC</v>
      </c>
      <c r="D1684" t="str">
        <f t="shared" si="145"/>
        <v>REGION GRAND OUEST</v>
      </c>
      <c r="E1684" s="12" t="str">
        <f t="shared" si="149"/>
        <v>TERRAIN</v>
      </c>
      <c r="F1684" s="4" t="s">
        <v>8616</v>
      </c>
      <c r="G1684" s="4" t="s">
        <v>6940</v>
      </c>
      <c r="H1684" s="5">
        <v>2</v>
      </c>
      <c r="I1684" s="5" t="s">
        <v>6943</v>
      </c>
      <c r="J1684" s="5"/>
      <c r="K1684" s="5"/>
      <c r="L1684" s="5"/>
      <c r="M1684" s="5" t="s">
        <v>1343</v>
      </c>
      <c r="N1684" s="5"/>
      <c r="O1684" s="5"/>
      <c r="P1684" s="5"/>
      <c r="Q1684" s="5"/>
      <c r="R1684" s="5"/>
      <c r="S1684" s="5"/>
      <c r="T1684" s="5"/>
      <c r="U1684" s="6">
        <v>45627</v>
      </c>
      <c r="V1684" s="4"/>
      <c r="W1684" s="4" t="s">
        <v>1329</v>
      </c>
      <c r="X1684" s="5"/>
      <c r="Y1684" s="5"/>
      <c r="Z1684" s="5"/>
      <c r="AA1684" s="5" t="s">
        <v>2099</v>
      </c>
      <c r="AB1684" s="5"/>
      <c r="AC1684" s="5"/>
      <c r="AD1684" s="5"/>
      <c r="AE1684" s="5"/>
      <c r="AF1684" s="6"/>
      <c r="AG1684" s="5"/>
      <c r="AH1684" s="5"/>
      <c r="AI1684" s="5"/>
      <c r="AJ1684" s="6"/>
      <c r="AK1684" s="5"/>
      <c r="AL1684" s="6"/>
      <c r="AM1684" s="5"/>
      <c r="AN1684" s="5"/>
      <c r="AO1684" s="5"/>
      <c r="AP1684" s="5" t="s">
        <v>1413</v>
      </c>
      <c r="AQ1684" s="4" t="s">
        <v>1414</v>
      </c>
      <c r="AR1684" s="5" t="s">
        <v>19</v>
      </c>
      <c r="AS1684" s="4" t="s">
        <v>2662</v>
      </c>
      <c r="AT1684" s="5" t="s">
        <v>2663</v>
      </c>
      <c r="AU1684" s="5" t="s">
        <v>41</v>
      </c>
      <c r="AV1684" s="4" t="s">
        <v>2664</v>
      </c>
      <c r="AW1684" s="5" t="s">
        <v>119</v>
      </c>
      <c r="AX1684" s="4" t="s">
        <v>2665</v>
      </c>
      <c r="AY1684" s="5" t="s">
        <v>2666</v>
      </c>
      <c r="AZ1684" s="5" t="s">
        <v>11</v>
      </c>
      <c r="BA1684" s="4" t="s">
        <v>2667</v>
      </c>
      <c r="BB1684" s="5" t="s">
        <v>2668</v>
      </c>
      <c r="BC1684" s="5" t="s">
        <v>6937</v>
      </c>
      <c r="BD1684" s="5" t="s">
        <v>6939</v>
      </c>
      <c r="BE1684" s="5" t="s">
        <v>25</v>
      </c>
      <c r="BF1684" s="5" t="s">
        <v>1333</v>
      </c>
      <c r="BG1684" s="5" t="s">
        <v>6940</v>
      </c>
      <c r="BH1684" s="5" t="s">
        <v>1343</v>
      </c>
    </row>
    <row r="1685" spans="1:60" x14ac:dyDescent="0.25">
      <c r="A1685">
        <f t="shared" si="146"/>
        <v>993335</v>
      </c>
      <c r="B1685">
        <f t="shared" si="147"/>
        <v>50101571</v>
      </c>
      <c r="C1685" t="str">
        <f t="shared" si="148"/>
        <v>CC</v>
      </c>
      <c r="D1685" t="str">
        <f t="shared" si="145"/>
        <v>REGION GRAND OUEST</v>
      </c>
      <c r="E1685" s="12" t="str">
        <f t="shared" si="149"/>
        <v>TERRAIN</v>
      </c>
      <c r="F1685" s="4" t="s">
        <v>8617</v>
      </c>
      <c r="G1685" s="4" t="s">
        <v>8618</v>
      </c>
      <c r="H1685" s="5">
        <v>2</v>
      </c>
      <c r="I1685" s="5" t="s">
        <v>6943</v>
      </c>
      <c r="J1685" s="5"/>
      <c r="K1685" s="5"/>
      <c r="L1685" s="5"/>
      <c r="M1685" s="5" t="s">
        <v>1343</v>
      </c>
      <c r="N1685" s="5"/>
      <c r="O1685" s="5"/>
      <c r="P1685" s="5"/>
      <c r="Q1685" s="5"/>
      <c r="R1685" s="5"/>
      <c r="S1685" s="5"/>
      <c r="T1685" s="5"/>
      <c r="U1685" s="6">
        <v>45627</v>
      </c>
      <c r="V1685" s="5"/>
      <c r="W1685" s="4" t="s">
        <v>1329</v>
      </c>
      <c r="X1685" s="5"/>
      <c r="Y1685" s="5"/>
      <c r="Z1685" s="5"/>
      <c r="AA1685" s="5" t="s">
        <v>8619</v>
      </c>
      <c r="AB1685" s="5"/>
      <c r="AC1685" s="5"/>
      <c r="AD1685" s="5"/>
      <c r="AE1685" s="5"/>
      <c r="AF1685" s="5"/>
      <c r="AG1685" s="5"/>
      <c r="AH1685" s="5"/>
      <c r="AI1685" s="5"/>
      <c r="AJ1685" s="5"/>
      <c r="AK1685" s="5"/>
      <c r="AL1685" s="5"/>
      <c r="AM1685" s="5"/>
      <c r="AN1685" s="5"/>
      <c r="AO1685" s="5"/>
      <c r="AP1685" s="5" t="s">
        <v>1413</v>
      </c>
      <c r="AQ1685" s="4" t="s">
        <v>1414</v>
      </c>
      <c r="AR1685" s="5" t="s">
        <v>19</v>
      </c>
      <c r="AS1685" s="4" t="s">
        <v>2662</v>
      </c>
      <c r="AT1685" s="5" t="s">
        <v>2663</v>
      </c>
      <c r="AU1685" s="5" t="s">
        <v>41</v>
      </c>
      <c r="AV1685" s="4" t="s">
        <v>2664</v>
      </c>
      <c r="AW1685" s="5" t="s">
        <v>119</v>
      </c>
      <c r="AX1685" s="4" t="s">
        <v>3099</v>
      </c>
      <c r="AY1685" s="5" t="s">
        <v>3101</v>
      </c>
      <c r="AZ1685" s="5" t="s">
        <v>11</v>
      </c>
      <c r="BA1685" s="4" t="s">
        <v>3102</v>
      </c>
      <c r="BB1685" s="5" t="s">
        <v>3103</v>
      </c>
      <c r="BC1685" s="5"/>
      <c r="BD1685" s="5"/>
      <c r="BE1685" s="5"/>
      <c r="BF1685" s="5"/>
      <c r="BG1685" s="5" t="s">
        <v>8618</v>
      </c>
      <c r="BH1685" s="5" t="s">
        <v>1343</v>
      </c>
    </row>
    <row r="1686" spans="1:60" x14ac:dyDescent="0.25">
      <c r="A1686">
        <f t="shared" si="146"/>
        <v>993334</v>
      </c>
      <c r="B1686">
        <f t="shared" si="147"/>
        <v>50101570</v>
      </c>
      <c r="C1686" t="str">
        <f t="shared" si="148"/>
        <v>CC</v>
      </c>
      <c r="D1686" t="str">
        <f t="shared" si="145"/>
        <v>REGION GRAND OUEST</v>
      </c>
      <c r="E1686" s="12" t="str">
        <f t="shared" si="149"/>
        <v>TERRAIN</v>
      </c>
      <c r="F1686" s="4" t="s">
        <v>8620</v>
      </c>
      <c r="G1686" s="4" t="s">
        <v>8621</v>
      </c>
      <c r="H1686" s="5">
        <v>2</v>
      </c>
      <c r="I1686" s="5" t="s">
        <v>6943</v>
      </c>
      <c r="J1686" s="5"/>
      <c r="K1686" s="5"/>
      <c r="L1686" s="5"/>
      <c r="M1686" s="5" t="s">
        <v>1343</v>
      </c>
      <c r="N1686" s="5"/>
      <c r="O1686" s="5"/>
      <c r="P1686" s="5"/>
      <c r="Q1686" s="5"/>
      <c r="R1686" s="5"/>
      <c r="S1686" s="5"/>
      <c r="T1686" s="5"/>
      <c r="U1686" s="6">
        <v>45627</v>
      </c>
      <c r="V1686" s="4"/>
      <c r="W1686" s="4" t="s">
        <v>1329</v>
      </c>
      <c r="X1686" s="5"/>
      <c r="Y1686" s="5"/>
      <c r="Z1686" s="5"/>
      <c r="AA1686" s="4" t="s">
        <v>5178</v>
      </c>
      <c r="AB1686" s="5"/>
      <c r="AC1686" s="5"/>
      <c r="AD1686" s="5"/>
      <c r="AE1686" s="5"/>
      <c r="AF1686" s="6"/>
      <c r="AG1686" s="5"/>
      <c r="AH1686" s="5"/>
      <c r="AI1686" s="5"/>
      <c r="AJ1686" s="6"/>
      <c r="AK1686" s="5"/>
      <c r="AL1686" s="6"/>
      <c r="AM1686" s="5"/>
      <c r="AN1686" s="5"/>
      <c r="AO1686" s="5"/>
      <c r="AP1686" s="5" t="s">
        <v>1413</v>
      </c>
      <c r="AQ1686" s="4" t="s">
        <v>1414</v>
      </c>
      <c r="AR1686" s="5" t="s">
        <v>19</v>
      </c>
      <c r="AS1686" s="4" t="s">
        <v>2662</v>
      </c>
      <c r="AT1686" s="5" t="s">
        <v>2663</v>
      </c>
      <c r="AU1686" s="5" t="s">
        <v>41</v>
      </c>
      <c r="AV1686" s="4" t="s">
        <v>2664</v>
      </c>
      <c r="AW1686" s="5" t="s">
        <v>119</v>
      </c>
      <c r="AX1686" s="4" t="s">
        <v>3099</v>
      </c>
      <c r="AY1686" s="5" t="s">
        <v>3101</v>
      </c>
      <c r="AZ1686" s="5" t="s">
        <v>11</v>
      </c>
      <c r="BA1686" s="4" t="s">
        <v>3102</v>
      </c>
      <c r="BB1686" s="5" t="s">
        <v>3103</v>
      </c>
      <c r="BC1686" s="4"/>
      <c r="BD1686" s="5"/>
      <c r="BE1686" s="5"/>
      <c r="BF1686" s="5"/>
      <c r="BG1686" s="4" t="s">
        <v>8621</v>
      </c>
      <c r="BH1686" s="5" t="s">
        <v>1343</v>
      </c>
    </row>
    <row r="1687" spans="1:60" x14ac:dyDescent="0.25">
      <c r="A1687">
        <f t="shared" si="146"/>
        <v>993333</v>
      </c>
      <c r="B1687">
        <f t="shared" si="147"/>
        <v>50101569</v>
      </c>
      <c r="C1687" t="str">
        <f t="shared" si="148"/>
        <v>CC</v>
      </c>
      <c r="D1687" t="str">
        <f t="shared" si="145"/>
        <v>REGION GRAND OUEST</v>
      </c>
      <c r="E1687" s="12" t="str">
        <f t="shared" si="149"/>
        <v>TERRAIN</v>
      </c>
      <c r="F1687" s="4" t="s">
        <v>8622</v>
      </c>
      <c r="G1687" s="4" t="s">
        <v>8623</v>
      </c>
      <c r="H1687" s="5">
        <v>2</v>
      </c>
      <c r="I1687" s="5" t="s">
        <v>6943</v>
      </c>
      <c r="J1687" s="5"/>
      <c r="K1687" s="5"/>
      <c r="L1687" s="5"/>
      <c r="M1687" s="5" t="s">
        <v>1343</v>
      </c>
      <c r="N1687" s="5"/>
      <c r="O1687" s="5"/>
      <c r="P1687" s="5"/>
      <c r="Q1687" s="5"/>
      <c r="R1687" s="5"/>
      <c r="S1687" s="5"/>
      <c r="T1687" s="5"/>
      <c r="U1687" s="6">
        <v>45627</v>
      </c>
      <c r="V1687" s="4"/>
      <c r="W1687" s="4" t="s">
        <v>1329</v>
      </c>
      <c r="X1687" s="5"/>
      <c r="Y1687" s="5"/>
      <c r="Z1687" s="5"/>
      <c r="AA1687" s="4" t="s">
        <v>2109</v>
      </c>
      <c r="AB1687" s="5"/>
      <c r="AC1687" s="5"/>
      <c r="AD1687" s="5"/>
      <c r="AE1687" s="5"/>
      <c r="AF1687" s="6"/>
      <c r="AG1687" s="5"/>
      <c r="AH1687" s="5"/>
      <c r="AI1687" s="5"/>
      <c r="AJ1687" s="6"/>
      <c r="AK1687" s="5"/>
      <c r="AL1687" s="6"/>
      <c r="AM1687" s="5"/>
      <c r="AN1687" s="5"/>
      <c r="AO1687" s="5"/>
      <c r="AP1687" s="5" t="s">
        <v>1413</v>
      </c>
      <c r="AQ1687" s="4" t="s">
        <v>1414</v>
      </c>
      <c r="AR1687" s="5" t="s">
        <v>19</v>
      </c>
      <c r="AS1687" s="4" t="s">
        <v>2662</v>
      </c>
      <c r="AT1687" s="5" t="s">
        <v>2663</v>
      </c>
      <c r="AU1687" s="5" t="s">
        <v>41</v>
      </c>
      <c r="AV1687" s="4" t="s">
        <v>2664</v>
      </c>
      <c r="AW1687" s="5" t="s">
        <v>119</v>
      </c>
      <c r="AX1687" s="4" t="s">
        <v>3099</v>
      </c>
      <c r="AY1687" s="5" t="s">
        <v>3101</v>
      </c>
      <c r="AZ1687" s="5" t="s">
        <v>11</v>
      </c>
      <c r="BA1687" s="4" t="s">
        <v>3102</v>
      </c>
      <c r="BB1687" s="5" t="s">
        <v>3103</v>
      </c>
      <c r="BC1687" s="4"/>
      <c r="BD1687" s="5"/>
      <c r="BE1687" s="5"/>
      <c r="BF1687" s="5"/>
      <c r="BG1687" s="4" t="s">
        <v>8623</v>
      </c>
      <c r="BH1687" s="5" t="s">
        <v>1343</v>
      </c>
    </row>
    <row r="1688" spans="1:60" x14ac:dyDescent="0.25">
      <c r="A1688">
        <f t="shared" si="146"/>
        <v>993332</v>
      </c>
      <c r="B1688">
        <f t="shared" si="147"/>
        <v>50101568</v>
      </c>
      <c r="C1688" t="str">
        <f t="shared" si="148"/>
        <v>CC</v>
      </c>
      <c r="D1688" t="str">
        <f t="shared" si="145"/>
        <v>REGION CENTRE EST</v>
      </c>
      <c r="E1688" s="12" t="str">
        <f t="shared" si="149"/>
        <v>TERRAIN</v>
      </c>
      <c r="F1688" s="4" t="s">
        <v>8624</v>
      </c>
      <c r="G1688" s="4" t="s">
        <v>6140</v>
      </c>
      <c r="H1688" s="5">
        <v>2</v>
      </c>
      <c r="I1688" s="5" t="s">
        <v>6943</v>
      </c>
      <c r="J1688" s="5"/>
      <c r="K1688" s="5"/>
      <c r="L1688" s="5"/>
      <c r="M1688" s="5" t="s">
        <v>1343</v>
      </c>
      <c r="N1688" s="5"/>
      <c r="O1688" s="6"/>
      <c r="P1688" s="5"/>
      <c r="Q1688" s="5"/>
      <c r="R1688" s="5"/>
      <c r="S1688" s="5"/>
      <c r="T1688" s="5"/>
      <c r="U1688" s="6">
        <v>45627</v>
      </c>
      <c r="V1688" s="4"/>
      <c r="W1688" s="4" t="s">
        <v>1329</v>
      </c>
      <c r="X1688" s="5"/>
      <c r="Y1688" s="5"/>
      <c r="Z1688" s="5"/>
      <c r="AA1688" s="4" t="s">
        <v>3735</v>
      </c>
      <c r="AB1688" s="5"/>
      <c r="AC1688" s="5"/>
      <c r="AD1688" s="5"/>
      <c r="AE1688" s="5"/>
      <c r="AF1688" s="6"/>
      <c r="AG1688" s="5"/>
      <c r="AH1688" s="5"/>
      <c r="AI1688" s="5"/>
      <c r="AJ1688" s="6"/>
      <c r="AK1688" s="5"/>
      <c r="AL1688" s="6"/>
      <c r="AM1688" s="5"/>
      <c r="AN1688" s="5"/>
      <c r="AO1688" s="5"/>
      <c r="AP1688" s="5" t="s">
        <v>1536</v>
      </c>
      <c r="AQ1688" s="4" t="s">
        <v>12479</v>
      </c>
      <c r="AR1688" s="5" t="s">
        <v>12480</v>
      </c>
      <c r="AS1688" s="4" t="s">
        <v>1564</v>
      </c>
      <c r="AT1688" s="5" t="s">
        <v>1565</v>
      </c>
      <c r="AU1688" s="5" t="s">
        <v>41</v>
      </c>
      <c r="AV1688" s="4" t="s">
        <v>1566</v>
      </c>
      <c r="AW1688" s="5" t="s">
        <v>68</v>
      </c>
      <c r="AX1688" s="4" t="s">
        <v>1970</v>
      </c>
      <c r="AY1688" s="5" t="s">
        <v>1974</v>
      </c>
      <c r="AZ1688" s="5" t="s">
        <v>11</v>
      </c>
      <c r="BA1688" s="4" t="s">
        <v>1975</v>
      </c>
      <c r="BB1688" s="5" t="s">
        <v>1976</v>
      </c>
      <c r="BC1688" s="4" t="s">
        <v>6137</v>
      </c>
      <c r="BD1688" s="5" t="s">
        <v>6139</v>
      </c>
      <c r="BE1688" s="5" t="s">
        <v>25</v>
      </c>
      <c r="BF1688" s="5" t="s">
        <v>1333</v>
      </c>
      <c r="BG1688" s="4" t="s">
        <v>6140</v>
      </c>
      <c r="BH1688" s="5" t="s">
        <v>1343</v>
      </c>
    </row>
    <row r="1689" spans="1:60" x14ac:dyDescent="0.25">
      <c r="A1689">
        <f t="shared" si="146"/>
        <v>993331</v>
      </c>
      <c r="B1689">
        <f t="shared" si="147"/>
        <v>50101567</v>
      </c>
      <c r="C1689" t="str">
        <f t="shared" si="148"/>
        <v>CC</v>
      </c>
      <c r="D1689" t="str">
        <f t="shared" si="145"/>
        <v>REGION CENTRE EST</v>
      </c>
      <c r="E1689" s="12" t="str">
        <f t="shared" si="149"/>
        <v>TERRAIN</v>
      </c>
      <c r="F1689" s="4" t="s">
        <v>8625</v>
      </c>
      <c r="G1689" s="4" t="s">
        <v>8626</v>
      </c>
      <c r="H1689" s="5">
        <v>2</v>
      </c>
      <c r="I1689" s="5" t="s">
        <v>6943</v>
      </c>
      <c r="J1689" s="5"/>
      <c r="K1689" s="5"/>
      <c r="L1689" s="5"/>
      <c r="M1689" s="5" t="s">
        <v>1343</v>
      </c>
      <c r="N1689" s="5"/>
      <c r="O1689" s="5"/>
      <c r="P1689" s="5"/>
      <c r="Q1689" s="5"/>
      <c r="R1689" s="5"/>
      <c r="S1689" s="5"/>
      <c r="T1689" s="5"/>
      <c r="U1689" s="6">
        <v>45627</v>
      </c>
      <c r="V1689" s="5"/>
      <c r="W1689" s="4" t="s">
        <v>1329</v>
      </c>
      <c r="X1689" s="5"/>
      <c r="Y1689" s="5"/>
      <c r="Z1689" s="5"/>
      <c r="AA1689" s="5" t="s">
        <v>8627</v>
      </c>
      <c r="AB1689" s="5"/>
      <c r="AC1689" s="5"/>
      <c r="AD1689" s="5"/>
      <c r="AE1689" s="5"/>
      <c r="AF1689" s="5"/>
      <c r="AG1689" s="5"/>
      <c r="AH1689" s="5"/>
      <c r="AI1689" s="5"/>
      <c r="AJ1689" s="5"/>
      <c r="AK1689" s="5"/>
      <c r="AL1689" s="5"/>
      <c r="AM1689" s="5"/>
      <c r="AN1689" s="5"/>
      <c r="AO1689" s="5"/>
      <c r="AP1689" s="5" t="s">
        <v>1536</v>
      </c>
      <c r="AQ1689" s="4" t="s">
        <v>12479</v>
      </c>
      <c r="AR1689" s="5" t="s">
        <v>12480</v>
      </c>
      <c r="AS1689" s="4" t="s">
        <v>1564</v>
      </c>
      <c r="AT1689" s="5" t="s">
        <v>1565</v>
      </c>
      <c r="AU1689" s="5" t="s">
        <v>41</v>
      </c>
      <c r="AV1689" s="4" t="s">
        <v>1566</v>
      </c>
      <c r="AW1689" s="5" t="s">
        <v>68</v>
      </c>
      <c r="AX1689" s="4" t="s">
        <v>1970</v>
      </c>
      <c r="AY1689" s="5" t="s">
        <v>1974</v>
      </c>
      <c r="AZ1689" s="5" t="s">
        <v>11</v>
      </c>
      <c r="BA1689" s="4" t="s">
        <v>1975</v>
      </c>
      <c r="BB1689" s="5" t="s">
        <v>1976</v>
      </c>
      <c r="BC1689" s="5"/>
      <c r="BD1689" s="5"/>
      <c r="BE1689" s="5"/>
      <c r="BF1689" s="5"/>
      <c r="BG1689" s="5" t="s">
        <v>8626</v>
      </c>
      <c r="BH1689" s="5" t="s">
        <v>1343</v>
      </c>
    </row>
    <row r="1690" spans="1:60" x14ac:dyDescent="0.25">
      <c r="A1690">
        <f t="shared" si="146"/>
        <v>993328</v>
      </c>
      <c r="B1690">
        <f t="shared" si="147"/>
        <v>50101564</v>
      </c>
      <c r="C1690" t="str">
        <f t="shared" si="148"/>
        <v>CC</v>
      </c>
      <c r="D1690" t="str">
        <f t="shared" si="145"/>
        <v>REGION CENTRE EST</v>
      </c>
      <c r="E1690" s="12" t="str">
        <f t="shared" si="149"/>
        <v>TERRAIN</v>
      </c>
      <c r="F1690" s="4" t="s">
        <v>8628</v>
      </c>
      <c r="G1690" s="4" t="s">
        <v>8629</v>
      </c>
      <c r="H1690" s="5">
        <v>2</v>
      </c>
      <c r="I1690" s="5" t="s">
        <v>6943</v>
      </c>
      <c r="J1690" s="5"/>
      <c r="K1690" s="5"/>
      <c r="L1690" s="5"/>
      <c r="M1690" s="5" t="s">
        <v>1343</v>
      </c>
      <c r="N1690" s="5"/>
      <c r="O1690" s="5"/>
      <c r="P1690" s="5"/>
      <c r="Q1690" s="5"/>
      <c r="R1690" s="5"/>
      <c r="S1690" s="5"/>
      <c r="T1690" s="5"/>
      <c r="U1690" s="6">
        <v>45627</v>
      </c>
      <c r="V1690" s="4"/>
      <c r="W1690" s="4" t="s">
        <v>1329</v>
      </c>
      <c r="X1690" s="5"/>
      <c r="Y1690" s="5"/>
      <c r="Z1690" s="5"/>
      <c r="AA1690" s="4" t="s">
        <v>8630</v>
      </c>
      <c r="AB1690" s="5"/>
      <c r="AC1690" s="5"/>
      <c r="AD1690" s="5"/>
      <c r="AE1690" s="5"/>
      <c r="AF1690" s="6"/>
      <c r="AG1690" s="5"/>
      <c r="AH1690" s="5"/>
      <c r="AI1690" s="5"/>
      <c r="AJ1690" s="6"/>
      <c r="AK1690" s="5"/>
      <c r="AL1690" s="6"/>
      <c r="AM1690" s="5"/>
      <c r="AN1690" s="5"/>
      <c r="AO1690" s="5"/>
      <c r="AP1690" s="5" t="s">
        <v>1536</v>
      </c>
      <c r="AQ1690" s="4" t="s">
        <v>12479</v>
      </c>
      <c r="AR1690" s="5" t="s">
        <v>12480</v>
      </c>
      <c r="AS1690" s="4" t="s">
        <v>1564</v>
      </c>
      <c r="AT1690" s="5" t="s">
        <v>1565</v>
      </c>
      <c r="AU1690" s="5" t="s">
        <v>41</v>
      </c>
      <c r="AV1690" s="4" t="s">
        <v>1566</v>
      </c>
      <c r="AW1690" s="5" t="s">
        <v>68</v>
      </c>
      <c r="AX1690" s="4"/>
      <c r="AY1690" s="5"/>
      <c r="AZ1690" s="5"/>
      <c r="BA1690" s="4" t="s">
        <v>7099</v>
      </c>
      <c r="BB1690" s="5" t="s">
        <v>7100</v>
      </c>
      <c r="BC1690" s="4"/>
      <c r="BD1690" s="5"/>
      <c r="BE1690" s="5"/>
      <c r="BF1690" s="5"/>
      <c r="BG1690" s="4" t="s">
        <v>8629</v>
      </c>
      <c r="BH1690" s="5" t="s">
        <v>1343</v>
      </c>
    </row>
    <row r="1691" spans="1:60" x14ac:dyDescent="0.25">
      <c r="A1691">
        <f t="shared" si="146"/>
        <v>993327</v>
      </c>
      <c r="B1691">
        <f t="shared" si="147"/>
        <v>50101563</v>
      </c>
      <c r="C1691" t="str">
        <f t="shared" si="148"/>
        <v>CC</v>
      </c>
      <c r="D1691" t="str">
        <f t="shared" si="145"/>
        <v>REGION CENTRE EST</v>
      </c>
      <c r="E1691" s="12" t="str">
        <f t="shared" si="149"/>
        <v>TERRAIN</v>
      </c>
      <c r="F1691" s="4" t="s">
        <v>8631</v>
      </c>
      <c r="G1691" s="4" t="s">
        <v>4736</v>
      </c>
      <c r="H1691" s="5">
        <v>2</v>
      </c>
      <c r="I1691" s="5" t="s">
        <v>6943</v>
      </c>
      <c r="J1691" s="5"/>
      <c r="K1691" s="5"/>
      <c r="L1691" s="5"/>
      <c r="M1691" s="5" t="s">
        <v>1343</v>
      </c>
      <c r="N1691" s="5"/>
      <c r="O1691" s="5"/>
      <c r="P1691" s="5"/>
      <c r="Q1691" s="5"/>
      <c r="R1691" s="5"/>
      <c r="S1691" s="5"/>
      <c r="T1691" s="5"/>
      <c r="U1691" s="6">
        <v>45627</v>
      </c>
      <c r="V1691" s="5"/>
      <c r="W1691" s="4" t="s">
        <v>1329</v>
      </c>
      <c r="X1691" s="5"/>
      <c r="Y1691" s="5"/>
      <c r="Z1691" s="5"/>
      <c r="AA1691" s="5" t="s">
        <v>4733</v>
      </c>
      <c r="AB1691" s="5"/>
      <c r="AC1691" s="5"/>
      <c r="AD1691" s="5"/>
      <c r="AE1691" s="5"/>
      <c r="AF1691" s="5"/>
      <c r="AG1691" s="5"/>
      <c r="AH1691" s="5"/>
      <c r="AI1691" s="5"/>
      <c r="AJ1691" s="5"/>
      <c r="AK1691" s="5"/>
      <c r="AL1691" s="5"/>
      <c r="AM1691" s="5"/>
      <c r="AN1691" s="5"/>
      <c r="AO1691" s="5"/>
      <c r="AP1691" s="5" t="s">
        <v>1536</v>
      </c>
      <c r="AQ1691" s="4" t="s">
        <v>12479</v>
      </c>
      <c r="AR1691" s="5" t="s">
        <v>12480</v>
      </c>
      <c r="AS1691" s="4" t="s">
        <v>1564</v>
      </c>
      <c r="AT1691" s="5" t="s">
        <v>1565</v>
      </c>
      <c r="AU1691" s="5" t="s">
        <v>41</v>
      </c>
      <c r="AV1691" s="4" t="s">
        <v>1566</v>
      </c>
      <c r="AW1691" s="5" t="s">
        <v>68</v>
      </c>
      <c r="AX1691" s="4" t="s">
        <v>4164</v>
      </c>
      <c r="AY1691" s="5" t="s">
        <v>4165</v>
      </c>
      <c r="AZ1691" s="5" t="s">
        <v>11</v>
      </c>
      <c r="BA1691" s="4" t="s">
        <v>4166</v>
      </c>
      <c r="BB1691" s="5" t="s">
        <v>4167</v>
      </c>
      <c r="BC1691" s="4" t="s">
        <v>4732</v>
      </c>
      <c r="BD1691" s="5" t="s">
        <v>4735</v>
      </c>
      <c r="BE1691" s="5" t="s">
        <v>25</v>
      </c>
      <c r="BF1691" s="5" t="s">
        <v>1333</v>
      </c>
      <c r="BG1691" s="4" t="s">
        <v>4736</v>
      </c>
      <c r="BH1691" s="5" t="s">
        <v>1343</v>
      </c>
    </row>
    <row r="1692" spans="1:60" x14ac:dyDescent="0.25">
      <c r="A1692">
        <f t="shared" si="146"/>
        <v>993326</v>
      </c>
      <c r="B1692">
        <f t="shared" si="147"/>
        <v>50101562</v>
      </c>
      <c r="C1692" t="str">
        <f t="shared" si="148"/>
        <v>CC</v>
      </c>
      <c r="D1692" t="str">
        <f t="shared" si="145"/>
        <v>REGION CENTRE EST</v>
      </c>
      <c r="E1692" s="12" t="str">
        <f t="shared" si="149"/>
        <v>TERRAIN</v>
      </c>
      <c r="F1692" s="4" t="s">
        <v>8632</v>
      </c>
      <c r="G1692" s="4" t="s">
        <v>8633</v>
      </c>
      <c r="H1692" s="5">
        <v>2</v>
      </c>
      <c r="I1692" s="5" t="s">
        <v>8060</v>
      </c>
      <c r="J1692" s="5"/>
      <c r="K1692" s="5"/>
      <c r="L1692" s="5"/>
      <c r="M1692" s="5" t="s">
        <v>1343</v>
      </c>
      <c r="N1692" s="5"/>
      <c r="O1692" s="5"/>
      <c r="P1692" s="5"/>
      <c r="Q1692" s="5"/>
      <c r="R1692" s="5"/>
      <c r="S1692" s="5"/>
      <c r="T1692" s="5"/>
      <c r="U1692" s="6">
        <v>45627</v>
      </c>
      <c r="V1692" s="5"/>
      <c r="W1692" s="4" t="s">
        <v>1329</v>
      </c>
      <c r="X1692" s="5"/>
      <c r="Y1692" s="5"/>
      <c r="Z1692" s="5"/>
      <c r="AA1692" s="4" t="s">
        <v>6244</v>
      </c>
      <c r="AB1692" s="5"/>
      <c r="AC1692" s="5"/>
      <c r="AD1692" s="5"/>
      <c r="AE1692" s="5"/>
      <c r="AF1692" s="5"/>
      <c r="AG1692" s="5"/>
      <c r="AH1692" s="5"/>
      <c r="AI1692" s="5"/>
      <c r="AJ1692" s="5"/>
      <c r="AK1692" s="5"/>
      <c r="AL1692" s="5"/>
      <c r="AM1692" s="5"/>
      <c r="AN1692" s="5"/>
      <c r="AO1692" s="5"/>
      <c r="AP1692" s="5" t="s">
        <v>1536</v>
      </c>
      <c r="AQ1692" s="4" t="s">
        <v>12479</v>
      </c>
      <c r="AR1692" s="5" t="s">
        <v>12480</v>
      </c>
      <c r="AS1692" s="4" t="s">
        <v>1564</v>
      </c>
      <c r="AT1692" s="5" t="s">
        <v>1565</v>
      </c>
      <c r="AU1692" s="5" t="s">
        <v>41</v>
      </c>
      <c r="AV1692" s="4" t="s">
        <v>1566</v>
      </c>
      <c r="AW1692" s="5" t="s">
        <v>68</v>
      </c>
      <c r="AX1692" s="4" t="s">
        <v>4164</v>
      </c>
      <c r="AY1692" s="5" t="s">
        <v>4165</v>
      </c>
      <c r="AZ1692" s="5" t="s">
        <v>11</v>
      </c>
      <c r="BA1692" s="4" t="s">
        <v>4166</v>
      </c>
      <c r="BB1692" s="5" t="s">
        <v>4167</v>
      </c>
      <c r="BC1692" s="4"/>
      <c r="BD1692" s="5"/>
      <c r="BE1692" s="5"/>
      <c r="BF1692" s="5"/>
      <c r="BG1692" s="4" t="s">
        <v>8633</v>
      </c>
      <c r="BH1692" s="5" t="s">
        <v>1343</v>
      </c>
    </row>
    <row r="1693" spans="1:60" x14ac:dyDescent="0.25">
      <c r="A1693">
        <f t="shared" si="146"/>
        <v>993325</v>
      </c>
      <c r="B1693">
        <f t="shared" si="147"/>
        <v>50101561</v>
      </c>
      <c r="C1693" t="str">
        <f t="shared" si="148"/>
        <v>CC</v>
      </c>
      <c r="D1693" t="str">
        <f t="shared" si="145"/>
        <v>REGION CENTRE EST</v>
      </c>
      <c r="E1693" s="12" t="str">
        <f t="shared" si="149"/>
        <v>TERRAIN</v>
      </c>
      <c r="F1693" s="4" t="s">
        <v>8634</v>
      </c>
      <c r="G1693" s="4" t="s">
        <v>6743</v>
      </c>
      <c r="H1693" s="5">
        <v>2</v>
      </c>
      <c r="I1693" s="5" t="s">
        <v>6943</v>
      </c>
      <c r="J1693" s="5"/>
      <c r="K1693" s="5"/>
      <c r="L1693" s="5"/>
      <c r="M1693" s="5" t="s">
        <v>1343</v>
      </c>
      <c r="N1693" s="5"/>
      <c r="O1693" s="5"/>
      <c r="P1693" s="5"/>
      <c r="Q1693" s="5"/>
      <c r="R1693" s="5"/>
      <c r="S1693" s="5"/>
      <c r="T1693" s="5"/>
      <c r="U1693" s="6">
        <v>45627</v>
      </c>
      <c r="V1693" s="5"/>
      <c r="W1693" s="4" t="s">
        <v>1329</v>
      </c>
      <c r="X1693" s="5"/>
      <c r="Y1693" s="5"/>
      <c r="Z1693" s="5"/>
      <c r="AA1693" s="4" t="s">
        <v>6740</v>
      </c>
      <c r="AB1693" s="5"/>
      <c r="AC1693" s="5"/>
      <c r="AD1693" s="5"/>
      <c r="AE1693" s="5"/>
      <c r="AF1693" s="5"/>
      <c r="AG1693" s="5"/>
      <c r="AH1693" s="5"/>
      <c r="AI1693" s="5"/>
      <c r="AJ1693" s="5"/>
      <c r="AK1693" s="5"/>
      <c r="AL1693" s="5"/>
      <c r="AM1693" s="5"/>
      <c r="AN1693" s="5"/>
      <c r="AO1693" s="5"/>
      <c r="AP1693" s="5" t="s">
        <v>1536</v>
      </c>
      <c r="AQ1693" s="4" t="s">
        <v>12479</v>
      </c>
      <c r="AR1693" s="5" t="s">
        <v>12480</v>
      </c>
      <c r="AS1693" s="4" t="s">
        <v>1564</v>
      </c>
      <c r="AT1693" s="5" t="s">
        <v>1565</v>
      </c>
      <c r="AU1693" s="5" t="s">
        <v>41</v>
      </c>
      <c r="AV1693" s="4" t="s">
        <v>1566</v>
      </c>
      <c r="AW1693" s="5" t="s">
        <v>68</v>
      </c>
      <c r="AX1693" s="4" t="s">
        <v>4164</v>
      </c>
      <c r="AY1693" s="5" t="s">
        <v>4165</v>
      </c>
      <c r="AZ1693" s="5" t="s">
        <v>11</v>
      </c>
      <c r="BA1693" s="4" t="s">
        <v>4166</v>
      </c>
      <c r="BB1693" s="5" t="s">
        <v>4167</v>
      </c>
      <c r="BC1693" s="5" t="s">
        <v>6738</v>
      </c>
      <c r="BD1693" s="5" t="s">
        <v>6742</v>
      </c>
      <c r="BE1693" s="5" t="s">
        <v>25</v>
      </c>
      <c r="BF1693" s="5" t="s">
        <v>1333</v>
      </c>
      <c r="BG1693" s="4" t="s">
        <v>6743</v>
      </c>
      <c r="BH1693" s="5" t="s">
        <v>1343</v>
      </c>
    </row>
    <row r="1694" spans="1:60" x14ac:dyDescent="0.25">
      <c r="A1694">
        <f t="shared" si="146"/>
        <v>993324</v>
      </c>
      <c r="B1694">
        <f t="shared" si="147"/>
        <v>50101560</v>
      </c>
      <c r="C1694" t="str">
        <f t="shared" si="148"/>
        <v>CC</v>
      </c>
      <c r="D1694" t="str">
        <f t="shared" si="145"/>
        <v>REGION CENTRE EST</v>
      </c>
      <c r="E1694" s="12" t="str">
        <f t="shared" si="149"/>
        <v>TERRAIN</v>
      </c>
      <c r="F1694" s="4" t="s">
        <v>8635</v>
      </c>
      <c r="G1694" s="4" t="s">
        <v>5149</v>
      </c>
      <c r="H1694" s="5">
        <v>2</v>
      </c>
      <c r="I1694" s="5" t="s">
        <v>6943</v>
      </c>
      <c r="J1694" s="5"/>
      <c r="K1694" s="5"/>
      <c r="L1694" s="5"/>
      <c r="M1694" s="5" t="s">
        <v>1343</v>
      </c>
      <c r="N1694" s="5"/>
      <c r="O1694" s="5"/>
      <c r="P1694" s="5"/>
      <c r="Q1694" s="5"/>
      <c r="R1694" s="5"/>
      <c r="S1694" s="5"/>
      <c r="T1694" s="5"/>
      <c r="U1694" s="6">
        <v>45627</v>
      </c>
      <c r="V1694" s="5"/>
      <c r="W1694" s="4" t="s">
        <v>1329</v>
      </c>
      <c r="X1694" s="5"/>
      <c r="Y1694" s="5"/>
      <c r="Z1694" s="5"/>
      <c r="AA1694" s="4" t="s">
        <v>5147</v>
      </c>
      <c r="AB1694" s="5"/>
      <c r="AC1694" s="5"/>
      <c r="AD1694" s="5"/>
      <c r="AE1694" s="5"/>
      <c r="AF1694" s="5"/>
      <c r="AG1694" s="5"/>
      <c r="AH1694" s="5"/>
      <c r="AI1694" s="5"/>
      <c r="AJ1694" s="5"/>
      <c r="AK1694" s="5"/>
      <c r="AL1694" s="5"/>
      <c r="AM1694" s="5"/>
      <c r="AN1694" s="5"/>
      <c r="AO1694" s="5"/>
      <c r="AP1694" s="5" t="s">
        <v>1536</v>
      </c>
      <c r="AQ1694" s="4" t="s">
        <v>12479</v>
      </c>
      <c r="AR1694" s="5" t="s">
        <v>12480</v>
      </c>
      <c r="AS1694" s="4" t="s">
        <v>1564</v>
      </c>
      <c r="AT1694" s="5" t="s">
        <v>1565</v>
      </c>
      <c r="AU1694" s="5" t="s">
        <v>41</v>
      </c>
      <c r="AV1694" s="4" t="s">
        <v>1566</v>
      </c>
      <c r="AW1694" s="5" t="s">
        <v>68</v>
      </c>
      <c r="AX1694" s="4" t="s">
        <v>4164</v>
      </c>
      <c r="AY1694" s="5" t="s">
        <v>4165</v>
      </c>
      <c r="AZ1694" s="5" t="s">
        <v>11</v>
      </c>
      <c r="BA1694" s="4" t="s">
        <v>4166</v>
      </c>
      <c r="BB1694" s="5" t="s">
        <v>4167</v>
      </c>
      <c r="BC1694" s="5" t="s">
        <v>5146</v>
      </c>
      <c r="BD1694" s="5" t="s">
        <v>5148</v>
      </c>
      <c r="BE1694" s="5" t="s">
        <v>25</v>
      </c>
      <c r="BF1694" s="5" t="s">
        <v>1333</v>
      </c>
      <c r="BG1694" s="4" t="s">
        <v>5149</v>
      </c>
      <c r="BH1694" s="5" t="s">
        <v>1343</v>
      </c>
    </row>
    <row r="1695" spans="1:60" x14ac:dyDescent="0.25">
      <c r="A1695">
        <f t="shared" si="146"/>
        <v>993323</v>
      </c>
      <c r="B1695">
        <f t="shared" si="147"/>
        <v>50101559</v>
      </c>
      <c r="C1695" t="str">
        <f t="shared" si="148"/>
        <v>CC</v>
      </c>
      <c r="D1695" t="str">
        <f t="shared" si="145"/>
        <v>REGION CENTRE EST</v>
      </c>
      <c r="E1695" s="12" t="str">
        <f t="shared" si="149"/>
        <v>TERRAIN</v>
      </c>
      <c r="F1695" s="4" t="s">
        <v>8636</v>
      </c>
      <c r="G1695" s="4" t="s">
        <v>8637</v>
      </c>
      <c r="H1695" s="5">
        <v>2</v>
      </c>
      <c r="I1695" s="5" t="s">
        <v>6943</v>
      </c>
      <c r="J1695" s="5"/>
      <c r="K1695" s="5"/>
      <c r="L1695" s="5"/>
      <c r="M1695" s="5" t="s">
        <v>1343</v>
      </c>
      <c r="N1695" s="5"/>
      <c r="O1695" s="5"/>
      <c r="P1695" s="5"/>
      <c r="Q1695" s="5"/>
      <c r="R1695" s="5"/>
      <c r="S1695" s="5"/>
      <c r="T1695" s="5"/>
      <c r="U1695" s="6">
        <v>45627</v>
      </c>
      <c r="V1695" s="5"/>
      <c r="W1695" s="4" t="s">
        <v>1329</v>
      </c>
      <c r="X1695" s="5"/>
      <c r="Y1695" s="5"/>
      <c r="Z1695" s="5"/>
      <c r="AA1695" s="4" t="s">
        <v>3069</v>
      </c>
      <c r="AB1695" s="5"/>
      <c r="AC1695" s="5"/>
      <c r="AD1695" s="5"/>
      <c r="AE1695" s="5"/>
      <c r="AF1695" s="5"/>
      <c r="AG1695" s="5"/>
      <c r="AH1695" s="5"/>
      <c r="AI1695" s="5"/>
      <c r="AJ1695" s="5"/>
      <c r="AK1695" s="5"/>
      <c r="AL1695" s="5"/>
      <c r="AM1695" s="5"/>
      <c r="AN1695" s="5"/>
      <c r="AO1695" s="5"/>
      <c r="AP1695" s="5" t="s">
        <v>1536</v>
      </c>
      <c r="AQ1695" s="4" t="s">
        <v>12479</v>
      </c>
      <c r="AR1695" s="5" t="s">
        <v>12480</v>
      </c>
      <c r="AS1695" s="4" t="s">
        <v>1564</v>
      </c>
      <c r="AT1695" s="5" t="s">
        <v>1565</v>
      </c>
      <c r="AU1695" s="5" t="s">
        <v>41</v>
      </c>
      <c r="AV1695" s="4" t="s">
        <v>1566</v>
      </c>
      <c r="AW1695" s="5" t="s">
        <v>68</v>
      </c>
      <c r="AX1695" s="4" t="s">
        <v>4164</v>
      </c>
      <c r="AY1695" s="5" t="s">
        <v>4165</v>
      </c>
      <c r="AZ1695" s="5" t="s">
        <v>11</v>
      </c>
      <c r="BA1695" s="4" t="s">
        <v>4166</v>
      </c>
      <c r="BB1695" s="5" t="s">
        <v>4167</v>
      </c>
      <c r="BC1695" s="4" t="s">
        <v>8638</v>
      </c>
      <c r="BD1695" s="5" t="s">
        <v>8639</v>
      </c>
      <c r="BE1695" s="5" t="s">
        <v>245</v>
      </c>
      <c r="BF1695" s="5" t="s">
        <v>1333</v>
      </c>
      <c r="BG1695" s="4" t="s">
        <v>8637</v>
      </c>
      <c r="BH1695" s="5" t="s">
        <v>1343</v>
      </c>
    </row>
    <row r="1696" spans="1:60" x14ac:dyDescent="0.25">
      <c r="A1696">
        <f t="shared" si="146"/>
        <v>993322</v>
      </c>
      <c r="B1696">
        <f t="shared" si="147"/>
        <v>50101558</v>
      </c>
      <c r="C1696" t="str">
        <f t="shared" si="148"/>
        <v>CC</v>
      </c>
      <c r="D1696" t="str">
        <f t="shared" si="145"/>
        <v>REGION CENTRE EST</v>
      </c>
      <c r="E1696" s="12" t="str">
        <f t="shared" si="149"/>
        <v>TERRAIN</v>
      </c>
      <c r="F1696" s="4" t="s">
        <v>8640</v>
      </c>
      <c r="G1696" s="4" t="s">
        <v>8641</v>
      </c>
      <c r="H1696" s="5">
        <v>2</v>
      </c>
      <c r="I1696" s="5" t="s">
        <v>6943</v>
      </c>
      <c r="J1696" s="5"/>
      <c r="K1696" s="5"/>
      <c r="L1696" s="5"/>
      <c r="M1696" s="5" t="s">
        <v>1343</v>
      </c>
      <c r="N1696" s="5"/>
      <c r="O1696" s="5"/>
      <c r="P1696" s="5"/>
      <c r="Q1696" s="5"/>
      <c r="R1696" s="5"/>
      <c r="S1696" s="5"/>
      <c r="T1696" s="5"/>
      <c r="U1696" s="6">
        <v>45627</v>
      </c>
      <c r="V1696" s="5"/>
      <c r="W1696" s="4" t="s">
        <v>1329</v>
      </c>
      <c r="X1696" s="5"/>
      <c r="Y1696" s="5"/>
      <c r="Z1696" s="5"/>
      <c r="AA1696" s="4" t="s">
        <v>8642</v>
      </c>
      <c r="AB1696" s="5"/>
      <c r="AC1696" s="5"/>
      <c r="AD1696" s="5"/>
      <c r="AE1696" s="5"/>
      <c r="AF1696" s="5"/>
      <c r="AG1696" s="5"/>
      <c r="AH1696" s="5"/>
      <c r="AI1696" s="5"/>
      <c r="AJ1696" s="5"/>
      <c r="AK1696" s="5"/>
      <c r="AL1696" s="5"/>
      <c r="AM1696" s="5"/>
      <c r="AN1696" s="5"/>
      <c r="AO1696" s="5"/>
      <c r="AP1696" s="5" t="s">
        <v>1536</v>
      </c>
      <c r="AQ1696" s="4" t="s">
        <v>12479</v>
      </c>
      <c r="AR1696" s="5" t="s">
        <v>12480</v>
      </c>
      <c r="AS1696" s="4" t="s">
        <v>1564</v>
      </c>
      <c r="AT1696" s="5" t="s">
        <v>1565</v>
      </c>
      <c r="AU1696" s="5" t="s">
        <v>41</v>
      </c>
      <c r="AV1696" s="4" t="s">
        <v>1566</v>
      </c>
      <c r="AW1696" s="5" t="s">
        <v>68</v>
      </c>
      <c r="AX1696" s="4" t="s">
        <v>4164</v>
      </c>
      <c r="AY1696" s="5" t="s">
        <v>4165</v>
      </c>
      <c r="AZ1696" s="5" t="s">
        <v>11</v>
      </c>
      <c r="BA1696" s="4" t="s">
        <v>4166</v>
      </c>
      <c r="BB1696" s="5" t="s">
        <v>4167</v>
      </c>
      <c r="BC1696" s="4" t="s">
        <v>8643</v>
      </c>
      <c r="BD1696" s="5" t="s">
        <v>8644</v>
      </c>
      <c r="BE1696" s="5" t="s">
        <v>25</v>
      </c>
      <c r="BF1696" s="5" t="s">
        <v>1333</v>
      </c>
      <c r="BG1696" s="4" t="s">
        <v>8641</v>
      </c>
      <c r="BH1696" s="5" t="s">
        <v>1343</v>
      </c>
    </row>
    <row r="1697" spans="1:60" x14ac:dyDescent="0.25">
      <c r="A1697">
        <f t="shared" si="146"/>
        <v>993321</v>
      </c>
      <c r="B1697">
        <f t="shared" si="147"/>
        <v>50101557</v>
      </c>
      <c r="C1697" t="str">
        <f t="shared" si="148"/>
        <v>CC</v>
      </c>
      <c r="D1697" t="str">
        <f t="shared" si="145"/>
        <v>REGION CENTRE EST</v>
      </c>
      <c r="E1697" s="12" t="str">
        <f t="shared" si="149"/>
        <v>TERRAIN</v>
      </c>
      <c r="F1697" s="4" t="s">
        <v>8645</v>
      </c>
      <c r="G1697" s="4" t="s">
        <v>8646</v>
      </c>
      <c r="H1697" s="5">
        <v>2</v>
      </c>
      <c r="I1697" s="5" t="s">
        <v>6943</v>
      </c>
      <c r="J1697" s="5"/>
      <c r="K1697" s="5"/>
      <c r="L1697" s="5"/>
      <c r="M1697" s="5" t="s">
        <v>1343</v>
      </c>
      <c r="N1697" s="5"/>
      <c r="O1697" s="5"/>
      <c r="P1697" s="5"/>
      <c r="Q1697" s="5"/>
      <c r="R1697" s="5"/>
      <c r="S1697" s="5"/>
      <c r="T1697" s="5"/>
      <c r="U1697" s="6">
        <v>45627</v>
      </c>
      <c r="V1697" s="5"/>
      <c r="W1697" s="4" t="s">
        <v>1329</v>
      </c>
      <c r="X1697" s="5"/>
      <c r="Y1697" s="5"/>
      <c r="Z1697" s="5"/>
      <c r="AA1697" s="4" t="s">
        <v>8647</v>
      </c>
      <c r="AB1697" s="5"/>
      <c r="AC1697" s="5"/>
      <c r="AD1697" s="5"/>
      <c r="AE1697" s="5"/>
      <c r="AF1697" s="5"/>
      <c r="AG1697" s="5"/>
      <c r="AH1697" s="5"/>
      <c r="AI1697" s="5"/>
      <c r="AJ1697" s="5"/>
      <c r="AK1697" s="5"/>
      <c r="AL1697" s="5"/>
      <c r="AM1697" s="5"/>
      <c r="AN1697" s="5"/>
      <c r="AO1697" s="5"/>
      <c r="AP1697" s="5" t="s">
        <v>1536</v>
      </c>
      <c r="AQ1697" s="4" t="s">
        <v>12479</v>
      </c>
      <c r="AR1697" s="5" t="s">
        <v>12480</v>
      </c>
      <c r="AS1697" s="4" t="s">
        <v>1564</v>
      </c>
      <c r="AT1697" s="5" t="s">
        <v>1565</v>
      </c>
      <c r="AU1697" s="5" t="s">
        <v>41</v>
      </c>
      <c r="AV1697" s="4" t="s">
        <v>1566</v>
      </c>
      <c r="AW1697" s="5" t="s">
        <v>68</v>
      </c>
      <c r="AX1697" s="4" t="s">
        <v>4164</v>
      </c>
      <c r="AY1697" s="5" t="s">
        <v>4165</v>
      </c>
      <c r="AZ1697" s="5" t="s">
        <v>11</v>
      </c>
      <c r="BA1697" s="4" t="s">
        <v>4166</v>
      </c>
      <c r="BB1697" s="5" t="s">
        <v>4167</v>
      </c>
      <c r="BC1697" s="4"/>
      <c r="BD1697" s="5"/>
      <c r="BE1697" s="5"/>
      <c r="BF1697" s="5"/>
      <c r="BG1697" s="4" t="s">
        <v>8646</v>
      </c>
      <c r="BH1697" s="5" t="s">
        <v>1343</v>
      </c>
    </row>
    <row r="1698" spans="1:60" x14ac:dyDescent="0.25">
      <c r="A1698">
        <f t="shared" si="146"/>
        <v>993318</v>
      </c>
      <c r="B1698">
        <f t="shared" si="147"/>
        <v>50101554</v>
      </c>
      <c r="C1698" t="str">
        <f t="shared" si="148"/>
        <v>CC</v>
      </c>
      <c r="D1698" t="str">
        <f t="shared" si="145"/>
        <v>REGION CENTRE EST</v>
      </c>
      <c r="E1698" s="12" t="str">
        <f t="shared" si="149"/>
        <v>TERRAIN</v>
      </c>
      <c r="F1698" s="4" t="s">
        <v>8648</v>
      </c>
      <c r="G1698" s="4" t="s">
        <v>2714</v>
      </c>
      <c r="H1698" s="5">
        <v>2</v>
      </c>
      <c r="I1698" s="5" t="s">
        <v>6943</v>
      </c>
      <c r="J1698" s="5"/>
      <c r="K1698" s="5"/>
      <c r="L1698" s="5"/>
      <c r="M1698" s="5" t="s">
        <v>1343</v>
      </c>
      <c r="N1698" s="5"/>
      <c r="O1698" s="5"/>
      <c r="P1698" s="5"/>
      <c r="Q1698" s="5"/>
      <c r="R1698" s="5"/>
      <c r="S1698" s="5"/>
      <c r="T1698" s="5"/>
      <c r="U1698" s="6">
        <v>45627</v>
      </c>
      <c r="V1698" s="5"/>
      <c r="W1698" s="4" t="s">
        <v>1329</v>
      </c>
      <c r="X1698" s="5"/>
      <c r="Y1698" s="5"/>
      <c r="Z1698" s="5"/>
      <c r="AA1698" s="4" t="s">
        <v>2711</v>
      </c>
      <c r="AB1698" s="5"/>
      <c r="AC1698" s="5"/>
      <c r="AD1698" s="5"/>
      <c r="AE1698" s="5"/>
      <c r="AF1698" s="5"/>
      <c r="AG1698" s="5"/>
      <c r="AH1698" s="5"/>
      <c r="AI1698" s="5"/>
      <c r="AJ1698" s="5"/>
      <c r="AK1698" s="5"/>
      <c r="AL1698" s="5"/>
      <c r="AM1698" s="5"/>
      <c r="AN1698" s="5"/>
      <c r="AO1698" s="5"/>
      <c r="AP1698" s="5" t="s">
        <v>1536</v>
      </c>
      <c r="AQ1698" s="4" t="s">
        <v>12479</v>
      </c>
      <c r="AR1698" s="5" t="s">
        <v>12480</v>
      </c>
      <c r="AS1698" s="4" t="s">
        <v>1564</v>
      </c>
      <c r="AT1698" s="5" t="s">
        <v>1565</v>
      </c>
      <c r="AU1698" s="5" t="s">
        <v>41</v>
      </c>
      <c r="AV1698" s="4" t="s">
        <v>1566</v>
      </c>
      <c r="AW1698" s="5" t="s">
        <v>68</v>
      </c>
      <c r="AX1698" s="4" t="s">
        <v>1970</v>
      </c>
      <c r="AY1698" s="5" t="s">
        <v>1974</v>
      </c>
      <c r="AZ1698" s="5" t="s">
        <v>11</v>
      </c>
      <c r="BA1698" s="4" t="s">
        <v>1975</v>
      </c>
      <c r="BB1698" s="5" t="s">
        <v>1976</v>
      </c>
      <c r="BC1698" s="4"/>
      <c r="BD1698" s="5"/>
      <c r="BE1698" s="5"/>
      <c r="BF1698" s="5"/>
      <c r="BG1698" s="4" t="s">
        <v>2714</v>
      </c>
      <c r="BH1698" s="5" t="s">
        <v>1343</v>
      </c>
    </row>
    <row r="1699" spans="1:60" x14ac:dyDescent="0.25">
      <c r="A1699">
        <f t="shared" si="146"/>
        <v>993317</v>
      </c>
      <c r="B1699">
        <f t="shared" si="147"/>
        <v>50101553</v>
      </c>
      <c r="C1699" t="str">
        <f t="shared" si="148"/>
        <v>CC</v>
      </c>
      <c r="D1699" t="str">
        <f t="shared" si="145"/>
        <v>REGION CENTRE EST</v>
      </c>
      <c r="E1699" s="12" t="str">
        <f t="shared" si="149"/>
        <v>TERRAIN</v>
      </c>
      <c r="F1699" s="4" t="s">
        <v>8649</v>
      </c>
      <c r="G1699" s="4" t="s">
        <v>3444</v>
      </c>
      <c r="H1699" s="5">
        <v>2</v>
      </c>
      <c r="I1699" s="5" t="s">
        <v>6943</v>
      </c>
      <c r="J1699" s="5"/>
      <c r="K1699" s="5"/>
      <c r="L1699" s="5"/>
      <c r="M1699" s="5" t="s">
        <v>1343</v>
      </c>
      <c r="N1699" s="5"/>
      <c r="O1699" s="5"/>
      <c r="P1699" s="5"/>
      <c r="Q1699" s="5"/>
      <c r="R1699" s="5"/>
      <c r="S1699" s="5"/>
      <c r="T1699" s="5"/>
      <c r="U1699" s="6">
        <v>45627</v>
      </c>
      <c r="V1699" s="5"/>
      <c r="W1699" s="4" t="s">
        <v>1329</v>
      </c>
      <c r="X1699" s="5"/>
      <c r="Y1699" s="5"/>
      <c r="Z1699" s="5"/>
      <c r="AA1699" s="4" t="s">
        <v>3441</v>
      </c>
      <c r="AB1699" s="5"/>
      <c r="AC1699" s="5"/>
      <c r="AD1699" s="5"/>
      <c r="AE1699" s="5"/>
      <c r="AF1699" s="5"/>
      <c r="AG1699" s="5"/>
      <c r="AH1699" s="5"/>
      <c r="AI1699" s="5"/>
      <c r="AJ1699" s="5"/>
      <c r="AK1699" s="5"/>
      <c r="AL1699" s="5"/>
      <c r="AM1699" s="5"/>
      <c r="AN1699" s="5"/>
      <c r="AO1699" s="5"/>
      <c r="AP1699" s="5" t="s">
        <v>1536</v>
      </c>
      <c r="AQ1699" s="4" t="s">
        <v>12479</v>
      </c>
      <c r="AR1699" s="5" t="s">
        <v>12480</v>
      </c>
      <c r="AS1699" s="4" t="s">
        <v>1564</v>
      </c>
      <c r="AT1699" s="5" t="s">
        <v>1565</v>
      </c>
      <c r="AU1699" s="5" t="s">
        <v>41</v>
      </c>
      <c r="AV1699" s="4" t="s">
        <v>1566</v>
      </c>
      <c r="AW1699" s="5" t="s">
        <v>68</v>
      </c>
      <c r="AX1699" s="4" t="s">
        <v>1970</v>
      </c>
      <c r="AY1699" s="5" t="s">
        <v>1974</v>
      </c>
      <c r="AZ1699" s="5" t="s">
        <v>11</v>
      </c>
      <c r="BA1699" s="4" t="s">
        <v>1975</v>
      </c>
      <c r="BB1699" s="5" t="s">
        <v>1976</v>
      </c>
      <c r="BC1699" s="5"/>
      <c r="BD1699" s="5"/>
      <c r="BE1699" s="5"/>
      <c r="BF1699" s="5"/>
      <c r="BG1699" s="4" t="s">
        <v>3444</v>
      </c>
      <c r="BH1699" s="5" t="s">
        <v>1343</v>
      </c>
    </row>
    <row r="1700" spans="1:60" x14ac:dyDescent="0.25">
      <c r="A1700">
        <f t="shared" si="146"/>
        <v>993316</v>
      </c>
      <c r="B1700">
        <f t="shared" si="147"/>
        <v>50101552</v>
      </c>
      <c r="C1700" t="str">
        <f t="shared" si="148"/>
        <v>CC</v>
      </c>
      <c r="D1700" t="str">
        <f t="shared" si="145"/>
        <v>REGION CENTRE EST</v>
      </c>
      <c r="E1700" s="12" t="str">
        <f t="shared" si="149"/>
        <v>TERRAIN</v>
      </c>
      <c r="F1700" s="4" t="s">
        <v>8650</v>
      </c>
      <c r="G1700" s="4" t="s">
        <v>6279</v>
      </c>
      <c r="H1700" s="5">
        <v>2</v>
      </c>
      <c r="I1700" s="5" t="s">
        <v>6943</v>
      </c>
      <c r="J1700" s="5"/>
      <c r="K1700" s="5"/>
      <c r="L1700" s="5"/>
      <c r="M1700" s="5" t="s">
        <v>1343</v>
      </c>
      <c r="N1700" s="5"/>
      <c r="O1700" s="5"/>
      <c r="P1700" s="5"/>
      <c r="Q1700" s="5"/>
      <c r="R1700" s="5"/>
      <c r="S1700" s="5"/>
      <c r="T1700" s="5"/>
      <c r="U1700" s="6">
        <v>45627</v>
      </c>
      <c r="V1700" s="5"/>
      <c r="W1700" s="4" t="s">
        <v>1329</v>
      </c>
      <c r="X1700" s="5"/>
      <c r="Y1700" s="5"/>
      <c r="Z1700" s="5"/>
      <c r="AA1700" s="4" t="s">
        <v>6276</v>
      </c>
      <c r="AB1700" s="5"/>
      <c r="AC1700" s="5"/>
      <c r="AD1700" s="5"/>
      <c r="AE1700" s="5"/>
      <c r="AF1700" s="5"/>
      <c r="AG1700" s="5"/>
      <c r="AH1700" s="5"/>
      <c r="AI1700" s="5"/>
      <c r="AJ1700" s="5"/>
      <c r="AK1700" s="5"/>
      <c r="AL1700" s="5"/>
      <c r="AM1700" s="5"/>
      <c r="AN1700" s="5"/>
      <c r="AO1700" s="5"/>
      <c r="AP1700" s="5" t="s">
        <v>1536</v>
      </c>
      <c r="AQ1700" s="4" t="s">
        <v>12479</v>
      </c>
      <c r="AR1700" s="5" t="s">
        <v>12480</v>
      </c>
      <c r="AS1700" s="4" t="s">
        <v>1564</v>
      </c>
      <c r="AT1700" s="5" t="s">
        <v>1565</v>
      </c>
      <c r="AU1700" s="5" t="s">
        <v>41</v>
      </c>
      <c r="AV1700" s="4" t="s">
        <v>1566</v>
      </c>
      <c r="AW1700" s="5" t="s">
        <v>68</v>
      </c>
      <c r="AX1700" s="4" t="s">
        <v>1970</v>
      </c>
      <c r="AY1700" s="5" t="s">
        <v>1974</v>
      </c>
      <c r="AZ1700" s="5" t="s">
        <v>11</v>
      </c>
      <c r="BA1700" s="4" t="s">
        <v>1975</v>
      </c>
      <c r="BB1700" s="5" t="s">
        <v>1976</v>
      </c>
      <c r="BC1700" s="4" t="s">
        <v>6274</v>
      </c>
      <c r="BD1700" s="5" t="s">
        <v>6278</v>
      </c>
      <c r="BE1700" s="5" t="s">
        <v>25</v>
      </c>
      <c r="BF1700" s="5" t="s">
        <v>1333</v>
      </c>
      <c r="BG1700" s="4" t="s">
        <v>6279</v>
      </c>
      <c r="BH1700" s="5" t="s">
        <v>1343</v>
      </c>
    </row>
    <row r="1701" spans="1:60" x14ac:dyDescent="0.25">
      <c r="A1701">
        <f t="shared" si="146"/>
        <v>993314</v>
      </c>
      <c r="B1701">
        <f t="shared" si="147"/>
        <v>50101550</v>
      </c>
      <c r="C1701" t="str">
        <f t="shared" si="148"/>
        <v>CC</v>
      </c>
      <c r="D1701" t="str">
        <f t="shared" si="145"/>
        <v>REGION CENTRE EST</v>
      </c>
      <c r="E1701" s="12" t="str">
        <f t="shared" si="149"/>
        <v>TERRAIN</v>
      </c>
      <c r="F1701" s="4" t="s">
        <v>8651</v>
      </c>
      <c r="G1701" s="4" t="s">
        <v>8652</v>
      </c>
      <c r="H1701" s="5">
        <v>2</v>
      </c>
      <c r="I1701" s="5" t="s">
        <v>6943</v>
      </c>
      <c r="J1701" s="5"/>
      <c r="K1701" s="5"/>
      <c r="L1701" s="5"/>
      <c r="M1701" s="5" t="s">
        <v>1343</v>
      </c>
      <c r="N1701" s="5"/>
      <c r="O1701" s="5"/>
      <c r="P1701" s="5"/>
      <c r="Q1701" s="5"/>
      <c r="R1701" s="5"/>
      <c r="S1701" s="5"/>
      <c r="T1701" s="5"/>
      <c r="U1701" s="6">
        <v>45627</v>
      </c>
      <c r="V1701" s="5"/>
      <c r="W1701" s="4" t="s">
        <v>1329</v>
      </c>
      <c r="X1701" s="5"/>
      <c r="Y1701" s="5"/>
      <c r="Z1701" s="5"/>
      <c r="AA1701" s="4" t="s">
        <v>8653</v>
      </c>
      <c r="AB1701" s="5"/>
      <c r="AC1701" s="5"/>
      <c r="AD1701" s="5"/>
      <c r="AE1701" s="5"/>
      <c r="AF1701" s="5"/>
      <c r="AG1701" s="5"/>
      <c r="AH1701" s="5"/>
      <c r="AI1701" s="5"/>
      <c r="AJ1701" s="5"/>
      <c r="AK1701" s="5"/>
      <c r="AL1701" s="5"/>
      <c r="AM1701" s="5"/>
      <c r="AN1701" s="5"/>
      <c r="AO1701" s="5"/>
      <c r="AP1701" s="5" t="s">
        <v>1536</v>
      </c>
      <c r="AQ1701" s="4" t="s">
        <v>12479</v>
      </c>
      <c r="AR1701" s="5" t="s">
        <v>12480</v>
      </c>
      <c r="AS1701" s="4" t="s">
        <v>1564</v>
      </c>
      <c r="AT1701" s="5" t="s">
        <v>1565</v>
      </c>
      <c r="AU1701" s="5" t="s">
        <v>41</v>
      </c>
      <c r="AV1701" s="4" t="s">
        <v>1566</v>
      </c>
      <c r="AW1701" s="5" t="s">
        <v>68</v>
      </c>
      <c r="AX1701" s="4"/>
      <c r="AY1701" s="5"/>
      <c r="AZ1701" s="5"/>
      <c r="BA1701" s="4" t="s">
        <v>7099</v>
      </c>
      <c r="BB1701" s="5" t="s">
        <v>7100</v>
      </c>
      <c r="BC1701" s="4"/>
      <c r="BD1701" s="5"/>
      <c r="BE1701" s="5"/>
      <c r="BF1701" s="5"/>
      <c r="BG1701" s="4" t="s">
        <v>8652</v>
      </c>
      <c r="BH1701" s="5" t="s">
        <v>1343</v>
      </c>
    </row>
    <row r="1702" spans="1:60" x14ac:dyDescent="0.25">
      <c r="A1702">
        <f t="shared" si="146"/>
        <v>993313</v>
      </c>
      <c r="B1702">
        <f t="shared" si="147"/>
        <v>50101549</v>
      </c>
      <c r="C1702" t="str">
        <f t="shared" si="148"/>
        <v>CC</v>
      </c>
      <c r="D1702" t="str">
        <f t="shared" si="145"/>
        <v>REGION CENTRE EST</v>
      </c>
      <c r="E1702" s="12" t="str">
        <f t="shared" si="149"/>
        <v>TERRAIN</v>
      </c>
      <c r="F1702" s="4" t="s">
        <v>8654</v>
      </c>
      <c r="G1702" s="4" t="s">
        <v>8655</v>
      </c>
      <c r="H1702" s="5">
        <v>2</v>
      </c>
      <c r="I1702" s="5" t="s">
        <v>6943</v>
      </c>
      <c r="J1702" s="5"/>
      <c r="K1702" s="5"/>
      <c r="L1702" s="5"/>
      <c r="M1702" s="5" t="s">
        <v>1343</v>
      </c>
      <c r="N1702" s="5"/>
      <c r="O1702" s="6"/>
      <c r="P1702" s="5"/>
      <c r="Q1702" s="5"/>
      <c r="R1702" s="5"/>
      <c r="S1702" s="5"/>
      <c r="T1702" s="5"/>
      <c r="U1702" s="6">
        <v>45627</v>
      </c>
      <c r="V1702" s="4"/>
      <c r="W1702" s="4" t="s">
        <v>1329</v>
      </c>
      <c r="X1702" s="5"/>
      <c r="Y1702" s="5"/>
      <c r="Z1702" s="5"/>
      <c r="AA1702" s="4" t="s">
        <v>4653</v>
      </c>
      <c r="AB1702" s="5"/>
      <c r="AC1702" s="5"/>
      <c r="AD1702" s="5"/>
      <c r="AE1702" s="5"/>
      <c r="AF1702" s="6"/>
      <c r="AG1702" s="5"/>
      <c r="AH1702" s="5"/>
      <c r="AI1702" s="5"/>
      <c r="AJ1702" s="6"/>
      <c r="AK1702" s="5"/>
      <c r="AL1702" s="6"/>
      <c r="AM1702" s="5"/>
      <c r="AN1702" s="5"/>
      <c r="AO1702" s="5"/>
      <c r="AP1702" s="5" t="s">
        <v>1536</v>
      </c>
      <c r="AQ1702" s="4" t="s">
        <v>12479</v>
      </c>
      <c r="AR1702" s="5" t="s">
        <v>12480</v>
      </c>
      <c r="AS1702" s="4" t="s">
        <v>1564</v>
      </c>
      <c r="AT1702" s="5" t="s">
        <v>1565</v>
      </c>
      <c r="AU1702" s="5" t="s">
        <v>41</v>
      </c>
      <c r="AV1702" s="4" t="s">
        <v>1566</v>
      </c>
      <c r="AW1702" s="5" t="s">
        <v>68</v>
      </c>
      <c r="AX1702" s="4"/>
      <c r="AY1702" s="5"/>
      <c r="AZ1702" s="5"/>
      <c r="BA1702" s="4" t="s">
        <v>7099</v>
      </c>
      <c r="BB1702" s="5" t="s">
        <v>7100</v>
      </c>
      <c r="BC1702" s="4"/>
      <c r="BD1702" s="5"/>
      <c r="BE1702" s="5"/>
      <c r="BF1702" s="5"/>
      <c r="BG1702" s="4" t="s">
        <v>8655</v>
      </c>
      <c r="BH1702" s="5" t="s">
        <v>1343</v>
      </c>
    </row>
    <row r="1703" spans="1:60" x14ac:dyDescent="0.25">
      <c r="A1703">
        <f t="shared" si="146"/>
        <v>993312</v>
      </c>
      <c r="B1703">
        <f t="shared" si="147"/>
        <v>50101548</v>
      </c>
      <c r="C1703" t="str">
        <f t="shared" si="148"/>
        <v>CC</v>
      </c>
      <c r="D1703" t="str">
        <f t="shared" si="145"/>
        <v>REGION CENTRE EST</v>
      </c>
      <c r="E1703" s="12" t="str">
        <f t="shared" si="149"/>
        <v>TERRAIN</v>
      </c>
      <c r="F1703" s="4" t="s">
        <v>8656</v>
      </c>
      <c r="G1703" s="4" t="s">
        <v>8657</v>
      </c>
      <c r="H1703" s="5">
        <v>2</v>
      </c>
      <c r="I1703" s="5" t="s">
        <v>6943</v>
      </c>
      <c r="J1703" s="5"/>
      <c r="K1703" s="5"/>
      <c r="L1703" s="5"/>
      <c r="M1703" s="5" t="s">
        <v>1343</v>
      </c>
      <c r="N1703" s="5"/>
      <c r="O1703" s="6"/>
      <c r="P1703" s="5"/>
      <c r="Q1703" s="5"/>
      <c r="R1703" s="5"/>
      <c r="S1703" s="5"/>
      <c r="T1703" s="5"/>
      <c r="U1703" s="6">
        <v>45627</v>
      </c>
      <c r="V1703" s="4"/>
      <c r="W1703" s="4" t="s">
        <v>1329</v>
      </c>
      <c r="X1703" s="5"/>
      <c r="Y1703" s="5"/>
      <c r="Z1703" s="5"/>
      <c r="AA1703" s="5" t="s">
        <v>8344</v>
      </c>
      <c r="AB1703" s="5"/>
      <c r="AC1703" s="5"/>
      <c r="AD1703" s="5"/>
      <c r="AE1703" s="5"/>
      <c r="AF1703" s="6"/>
      <c r="AG1703" s="5"/>
      <c r="AH1703" s="5"/>
      <c r="AI1703" s="5"/>
      <c r="AJ1703" s="6"/>
      <c r="AK1703" s="5"/>
      <c r="AL1703" s="6"/>
      <c r="AM1703" s="5"/>
      <c r="AN1703" s="5"/>
      <c r="AO1703" s="5"/>
      <c r="AP1703" s="5" t="s">
        <v>1536</v>
      </c>
      <c r="AQ1703" s="4" t="s">
        <v>12479</v>
      </c>
      <c r="AR1703" s="5" t="s">
        <v>12480</v>
      </c>
      <c r="AS1703" s="4" t="s">
        <v>1564</v>
      </c>
      <c r="AT1703" s="5" t="s">
        <v>1565</v>
      </c>
      <c r="AU1703" s="5" t="s">
        <v>41</v>
      </c>
      <c r="AV1703" s="4" t="s">
        <v>1566</v>
      </c>
      <c r="AW1703" s="5" t="s">
        <v>68</v>
      </c>
      <c r="AX1703" s="4" t="s">
        <v>4164</v>
      </c>
      <c r="AY1703" s="5" t="s">
        <v>4165</v>
      </c>
      <c r="AZ1703" s="5" t="s">
        <v>11</v>
      </c>
      <c r="BA1703" s="4" t="s">
        <v>4166</v>
      </c>
      <c r="BB1703" s="5" t="s">
        <v>4167</v>
      </c>
      <c r="BC1703" s="4" t="s">
        <v>11127</v>
      </c>
      <c r="BD1703" s="5" t="s">
        <v>11128</v>
      </c>
      <c r="BE1703" s="5" t="s">
        <v>1187</v>
      </c>
      <c r="BF1703" s="5" t="s">
        <v>1333</v>
      </c>
      <c r="BG1703" s="4" t="s">
        <v>8657</v>
      </c>
      <c r="BH1703" s="5" t="s">
        <v>1343</v>
      </c>
    </row>
    <row r="1704" spans="1:60" x14ac:dyDescent="0.25">
      <c r="A1704">
        <f t="shared" si="146"/>
        <v>993311</v>
      </c>
      <c r="B1704">
        <f t="shared" si="147"/>
        <v>50101547</v>
      </c>
      <c r="C1704" t="str">
        <f t="shared" si="148"/>
        <v>CC</v>
      </c>
      <c r="D1704" t="str">
        <f t="shared" si="145"/>
        <v>REGION CENTRE EST</v>
      </c>
      <c r="E1704" s="12" t="str">
        <f t="shared" si="149"/>
        <v>TERRAIN</v>
      </c>
      <c r="F1704" s="4" t="s">
        <v>8658</v>
      </c>
      <c r="G1704" s="4" t="s">
        <v>4820</v>
      </c>
      <c r="H1704" s="5">
        <v>2</v>
      </c>
      <c r="I1704" s="5" t="s">
        <v>6943</v>
      </c>
      <c r="J1704" s="5"/>
      <c r="K1704" s="5"/>
      <c r="L1704" s="5"/>
      <c r="M1704" s="5" t="s">
        <v>1343</v>
      </c>
      <c r="N1704" s="5"/>
      <c r="O1704" s="5"/>
      <c r="P1704" s="5"/>
      <c r="Q1704" s="5"/>
      <c r="R1704" s="5"/>
      <c r="S1704" s="5"/>
      <c r="T1704" s="5"/>
      <c r="U1704" s="6">
        <v>45627</v>
      </c>
      <c r="V1704" s="4"/>
      <c r="W1704" s="4" t="s">
        <v>1329</v>
      </c>
      <c r="X1704" s="5"/>
      <c r="Y1704" s="5"/>
      <c r="Z1704" s="5"/>
      <c r="AA1704" s="4" t="s">
        <v>3219</v>
      </c>
      <c r="AB1704" s="5"/>
      <c r="AC1704" s="5"/>
      <c r="AD1704" s="5"/>
      <c r="AE1704" s="5"/>
      <c r="AF1704" s="6"/>
      <c r="AG1704" s="5"/>
      <c r="AH1704" s="5"/>
      <c r="AI1704" s="5"/>
      <c r="AJ1704" s="6"/>
      <c r="AK1704" s="5"/>
      <c r="AL1704" s="6"/>
      <c r="AM1704" s="5"/>
      <c r="AN1704" s="5"/>
      <c r="AO1704" s="5"/>
      <c r="AP1704" s="5" t="s">
        <v>1536</v>
      </c>
      <c r="AQ1704" s="4" t="s">
        <v>12479</v>
      </c>
      <c r="AR1704" s="5" t="s">
        <v>12480</v>
      </c>
      <c r="AS1704" s="4" t="s">
        <v>2273</v>
      </c>
      <c r="AT1704" s="5" t="s">
        <v>2274</v>
      </c>
      <c r="AU1704" s="5" t="s">
        <v>41</v>
      </c>
      <c r="AV1704" s="4" t="s">
        <v>2275</v>
      </c>
      <c r="AW1704" s="5" t="s">
        <v>256</v>
      </c>
      <c r="AX1704" s="4" t="s">
        <v>2486</v>
      </c>
      <c r="AY1704" s="5" t="s">
        <v>2487</v>
      </c>
      <c r="AZ1704" s="5" t="s">
        <v>11</v>
      </c>
      <c r="BA1704" s="4" t="s">
        <v>2488</v>
      </c>
      <c r="BB1704" s="5" t="s">
        <v>2489</v>
      </c>
      <c r="BC1704" s="4" t="s">
        <v>4817</v>
      </c>
      <c r="BD1704" s="5" t="s">
        <v>4819</v>
      </c>
      <c r="BE1704" s="5" t="s">
        <v>25</v>
      </c>
      <c r="BF1704" s="5" t="s">
        <v>1333</v>
      </c>
      <c r="BG1704" s="4" t="s">
        <v>4820</v>
      </c>
      <c r="BH1704" s="5" t="s">
        <v>1343</v>
      </c>
    </row>
    <row r="1705" spans="1:60" x14ac:dyDescent="0.25">
      <c r="A1705">
        <f t="shared" si="146"/>
        <v>993310</v>
      </c>
      <c r="B1705">
        <f t="shared" si="147"/>
        <v>50101546</v>
      </c>
      <c r="C1705" t="str">
        <f t="shared" si="148"/>
        <v>CC</v>
      </c>
      <c r="D1705" t="str">
        <f t="shared" si="145"/>
        <v>REGION CENTRE EST</v>
      </c>
      <c r="E1705" s="12" t="str">
        <f t="shared" si="149"/>
        <v>TERRAIN</v>
      </c>
      <c r="F1705" s="4" t="s">
        <v>8659</v>
      </c>
      <c r="G1705" s="4" t="s">
        <v>8660</v>
      </c>
      <c r="H1705" s="5">
        <v>2</v>
      </c>
      <c r="I1705" s="5" t="s">
        <v>6943</v>
      </c>
      <c r="J1705" s="5"/>
      <c r="K1705" s="5"/>
      <c r="L1705" s="5"/>
      <c r="M1705" s="5" t="s">
        <v>1343</v>
      </c>
      <c r="N1705" s="5"/>
      <c r="O1705" s="5"/>
      <c r="P1705" s="5"/>
      <c r="Q1705" s="5"/>
      <c r="R1705" s="5"/>
      <c r="S1705" s="5"/>
      <c r="T1705" s="5"/>
      <c r="U1705" s="6">
        <v>45627</v>
      </c>
      <c r="V1705" s="4"/>
      <c r="W1705" s="4" t="s">
        <v>1329</v>
      </c>
      <c r="X1705" s="5"/>
      <c r="Y1705" s="5"/>
      <c r="Z1705" s="5"/>
      <c r="AA1705" s="4" t="s">
        <v>8348</v>
      </c>
      <c r="AB1705" s="5"/>
      <c r="AC1705" s="5"/>
      <c r="AD1705" s="5"/>
      <c r="AE1705" s="5"/>
      <c r="AF1705" s="6"/>
      <c r="AG1705" s="5"/>
      <c r="AH1705" s="5"/>
      <c r="AI1705" s="5"/>
      <c r="AJ1705" s="6"/>
      <c r="AK1705" s="5"/>
      <c r="AL1705" s="6"/>
      <c r="AM1705" s="5"/>
      <c r="AN1705" s="5"/>
      <c r="AO1705" s="5"/>
      <c r="AP1705" s="5" t="s">
        <v>1536</v>
      </c>
      <c r="AQ1705" s="4" t="s">
        <v>12479</v>
      </c>
      <c r="AR1705" s="5" t="s">
        <v>12480</v>
      </c>
      <c r="AS1705" s="4" t="s">
        <v>2273</v>
      </c>
      <c r="AT1705" s="5" t="s">
        <v>2274</v>
      </c>
      <c r="AU1705" s="5" t="s">
        <v>41</v>
      </c>
      <c r="AV1705" s="4" t="s">
        <v>2275</v>
      </c>
      <c r="AW1705" s="5" t="s">
        <v>256</v>
      </c>
      <c r="AX1705" s="4" t="s">
        <v>2582</v>
      </c>
      <c r="AY1705" s="5" t="s">
        <v>2584</v>
      </c>
      <c r="AZ1705" s="5" t="s">
        <v>11</v>
      </c>
      <c r="BA1705" s="4" t="s">
        <v>2585</v>
      </c>
      <c r="BB1705" s="5" t="s">
        <v>2586</v>
      </c>
      <c r="BC1705" s="4"/>
      <c r="BD1705" s="5"/>
      <c r="BE1705" s="5"/>
      <c r="BF1705" s="5"/>
      <c r="BG1705" s="4" t="s">
        <v>8660</v>
      </c>
      <c r="BH1705" s="5" t="s">
        <v>1343</v>
      </c>
    </row>
    <row r="1706" spans="1:60" x14ac:dyDescent="0.25">
      <c r="A1706">
        <f t="shared" si="146"/>
        <v>993309</v>
      </c>
      <c r="B1706">
        <f t="shared" si="147"/>
        <v>50101545</v>
      </c>
      <c r="C1706" t="str">
        <f t="shared" si="148"/>
        <v>CC</v>
      </c>
      <c r="D1706" t="str">
        <f t="shared" si="145"/>
        <v>REGION CENTRE EST</v>
      </c>
      <c r="E1706" s="12" t="str">
        <f t="shared" si="149"/>
        <v>TERRAIN</v>
      </c>
      <c r="F1706" s="4" t="s">
        <v>8661</v>
      </c>
      <c r="G1706" s="4" t="s">
        <v>7850</v>
      </c>
      <c r="H1706" s="5">
        <v>2</v>
      </c>
      <c r="I1706" s="5" t="s">
        <v>6943</v>
      </c>
      <c r="J1706" s="5"/>
      <c r="K1706" s="5"/>
      <c r="L1706" s="5"/>
      <c r="M1706" s="5" t="s">
        <v>1343</v>
      </c>
      <c r="N1706" s="5"/>
      <c r="O1706" s="5"/>
      <c r="P1706" s="5"/>
      <c r="Q1706" s="5"/>
      <c r="R1706" s="5"/>
      <c r="S1706" s="5"/>
      <c r="T1706" s="5"/>
      <c r="U1706" s="6">
        <v>45627</v>
      </c>
      <c r="V1706" s="4"/>
      <c r="W1706" s="4" t="s">
        <v>1329</v>
      </c>
      <c r="X1706" s="5"/>
      <c r="Y1706" s="5"/>
      <c r="Z1706" s="5"/>
      <c r="AA1706" s="5" t="s">
        <v>7759</v>
      </c>
      <c r="AB1706" s="5"/>
      <c r="AC1706" s="5"/>
      <c r="AD1706" s="5"/>
      <c r="AE1706" s="5"/>
      <c r="AF1706" s="6"/>
      <c r="AG1706" s="5"/>
      <c r="AH1706" s="5"/>
      <c r="AI1706" s="5"/>
      <c r="AJ1706" s="6"/>
      <c r="AK1706" s="5"/>
      <c r="AL1706" s="6"/>
      <c r="AM1706" s="5"/>
      <c r="AN1706" s="5"/>
      <c r="AO1706" s="5"/>
      <c r="AP1706" s="5" t="s">
        <v>1536</v>
      </c>
      <c r="AQ1706" s="4" t="s">
        <v>12479</v>
      </c>
      <c r="AR1706" s="5" t="s">
        <v>12480</v>
      </c>
      <c r="AS1706" s="4" t="s">
        <v>2273</v>
      </c>
      <c r="AT1706" s="5" t="s">
        <v>2274</v>
      </c>
      <c r="AU1706" s="5" t="s">
        <v>41</v>
      </c>
      <c r="AV1706" s="4" t="s">
        <v>2275</v>
      </c>
      <c r="AW1706" s="5" t="s">
        <v>256</v>
      </c>
      <c r="AX1706" s="4" t="s">
        <v>2582</v>
      </c>
      <c r="AY1706" s="5" t="s">
        <v>2584</v>
      </c>
      <c r="AZ1706" s="5" t="s">
        <v>11</v>
      </c>
      <c r="BA1706" s="4" t="s">
        <v>2585</v>
      </c>
      <c r="BB1706" s="5" t="s">
        <v>2586</v>
      </c>
      <c r="BC1706" s="5" t="s">
        <v>7847</v>
      </c>
      <c r="BD1706" s="5" t="s">
        <v>7849</v>
      </c>
      <c r="BE1706" s="5" t="s">
        <v>25</v>
      </c>
      <c r="BF1706" s="5" t="s">
        <v>1333</v>
      </c>
      <c r="BG1706" s="5" t="s">
        <v>7850</v>
      </c>
      <c r="BH1706" s="5" t="s">
        <v>1343</v>
      </c>
    </row>
    <row r="1707" spans="1:60" x14ac:dyDescent="0.25">
      <c r="A1707">
        <f t="shared" si="146"/>
        <v>993308</v>
      </c>
      <c r="B1707">
        <f t="shared" si="147"/>
        <v>50101544</v>
      </c>
      <c r="C1707" t="str">
        <f t="shared" si="148"/>
        <v>CC</v>
      </c>
      <c r="D1707" t="str">
        <f t="shared" si="145"/>
        <v>REGION CENTRE EST</v>
      </c>
      <c r="E1707" s="12" t="str">
        <f t="shared" si="149"/>
        <v>TERRAIN</v>
      </c>
      <c r="F1707" s="4" t="s">
        <v>8662</v>
      </c>
      <c r="G1707" s="4" t="s">
        <v>2832</v>
      </c>
      <c r="H1707" s="5">
        <v>2</v>
      </c>
      <c r="I1707" s="5" t="s">
        <v>6943</v>
      </c>
      <c r="J1707" s="5"/>
      <c r="K1707" s="5"/>
      <c r="L1707" s="5"/>
      <c r="M1707" s="5" t="s">
        <v>1343</v>
      </c>
      <c r="N1707" s="5"/>
      <c r="O1707" s="6"/>
      <c r="P1707" s="5"/>
      <c r="Q1707" s="5"/>
      <c r="R1707" s="5"/>
      <c r="S1707" s="5"/>
      <c r="T1707" s="5"/>
      <c r="U1707" s="6">
        <v>45627</v>
      </c>
      <c r="V1707" s="4"/>
      <c r="W1707" s="4" t="s">
        <v>1329</v>
      </c>
      <c r="X1707" s="5"/>
      <c r="Y1707" s="5"/>
      <c r="Z1707" s="5"/>
      <c r="AA1707" s="4" t="s">
        <v>2829</v>
      </c>
      <c r="AB1707" s="5"/>
      <c r="AC1707" s="5"/>
      <c r="AD1707" s="5"/>
      <c r="AE1707" s="5"/>
      <c r="AF1707" s="6"/>
      <c r="AG1707" s="5"/>
      <c r="AH1707" s="5"/>
      <c r="AI1707" s="5"/>
      <c r="AJ1707" s="6"/>
      <c r="AK1707" s="5"/>
      <c r="AL1707" s="6"/>
      <c r="AM1707" s="5"/>
      <c r="AN1707" s="5"/>
      <c r="AO1707" s="5"/>
      <c r="AP1707" s="5" t="s">
        <v>1536</v>
      </c>
      <c r="AQ1707" s="4" t="s">
        <v>12479</v>
      </c>
      <c r="AR1707" s="5" t="s">
        <v>12480</v>
      </c>
      <c r="AS1707" s="4" t="s">
        <v>2273</v>
      </c>
      <c r="AT1707" s="5" t="s">
        <v>2274</v>
      </c>
      <c r="AU1707" s="5" t="s">
        <v>41</v>
      </c>
      <c r="AV1707" s="4" t="s">
        <v>2275</v>
      </c>
      <c r="AW1707" s="5" t="s">
        <v>256</v>
      </c>
      <c r="AX1707" s="4" t="s">
        <v>2582</v>
      </c>
      <c r="AY1707" s="5" t="s">
        <v>2584</v>
      </c>
      <c r="AZ1707" s="5" t="s">
        <v>11</v>
      </c>
      <c r="BA1707" s="4" t="s">
        <v>2585</v>
      </c>
      <c r="BB1707" s="5" t="s">
        <v>2586</v>
      </c>
      <c r="BC1707" s="4" t="s">
        <v>2828</v>
      </c>
      <c r="BD1707" s="5" t="s">
        <v>2831</v>
      </c>
      <c r="BE1707" s="5" t="s">
        <v>3</v>
      </c>
      <c r="BF1707" s="5" t="s">
        <v>1333</v>
      </c>
      <c r="BG1707" s="4" t="s">
        <v>2832</v>
      </c>
      <c r="BH1707" s="5" t="s">
        <v>1343</v>
      </c>
    </row>
    <row r="1708" spans="1:60" x14ac:dyDescent="0.25">
      <c r="A1708">
        <f t="shared" si="146"/>
        <v>993307</v>
      </c>
      <c r="B1708">
        <f t="shared" si="147"/>
        <v>50101543</v>
      </c>
      <c r="C1708" t="str">
        <f t="shared" si="148"/>
        <v>CC</v>
      </c>
      <c r="D1708" t="str">
        <f t="shared" si="145"/>
        <v>REGION CENTRE EST</v>
      </c>
      <c r="E1708" s="12" t="str">
        <f t="shared" si="149"/>
        <v>TERRAIN</v>
      </c>
      <c r="F1708" s="4" t="s">
        <v>8663</v>
      </c>
      <c r="G1708" s="4" t="s">
        <v>8664</v>
      </c>
      <c r="H1708" s="5">
        <v>2</v>
      </c>
      <c r="I1708" s="5" t="s">
        <v>6943</v>
      </c>
      <c r="J1708" s="5"/>
      <c r="K1708" s="5"/>
      <c r="L1708" s="5"/>
      <c r="M1708" s="5" t="s">
        <v>1343</v>
      </c>
      <c r="N1708" s="5"/>
      <c r="O1708" s="5"/>
      <c r="P1708" s="5"/>
      <c r="Q1708" s="5"/>
      <c r="R1708" s="5"/>
      <c r="S1708" s="5"/>
      <c r="T1708" s="5"/>
      <c r="U1708" s="6">
        <v>45627</v>
      </c>
      <c r="V1708" s="4"/>
      <c r="W1708" s="4" t="s">
        <v>1329</v>
      </c>
      <c r="X1708" s="5"/>
      <c r="Y1708" s="5"/>
      <c r="Z1708" s="5"/>
      <c r="AA1708" s="4" t="s">
        <v>8665</v>
      </c>
      <c r="AB1708" s="5"/>
      <c r="AC1708" s="5"/>
      <c r="AD1708" s="5"/>
      <c r="AE1708" s="5"/>
      <c r="AF1708" s="6"/>
      <c r="AG1708" s="5"/>
      <c r="AH1708" s="5"/>
      <c r="AI1708" s="5"/>
      <c r="AJ1708" s="6"/>
      <c r="AK1708" s="5"/>
      <c r="AL1708" s="6"/>
      <c r="AM1708" s="5"/>
      <c r="AN1708" s="5"/>
      <c r="AO1708" s="5"/>
      <c r="AP1708" s="5" t="s">
        <v>1536</v>
      </c>
      <c r="AQ1708" s="4" t="s">
        <v>12479</v>
      </c>
      <c r="AR1708" s="5" t="s">
        <v>12480</v>
      </c>
      <c r="AS1708" s="4" t="s">
        <v>2273</v>
      </c>
      <c r="AT1708" s="5" t="s">
        <v>2274</v>
      </c>
      <c r="AU1708" s="5" t="s">
        <v>41</v>
      </c>
      <c r="AV1708" s="4" t="s">
        <v>2275</v>
      </c>
      <c r="AW1708" s="5" t="s">
        <v>256</v>
      </c>
      <c r="AX1708" s="4" t="s">
        <v>2582</v>
      </c>
      <c r="AY1708" s="5" t="s">
        <v>2584</v>
      </c>
      <c r="AZ1708" s="5" t="s">
        <v>11</v>
      </c>
      <c r="BA1708" s="4" t="s">
        <v>2585</v>
      </c>
      <c r="BB1708" s="5" t="s">
        <v>2586</v>
      </c>
      <c r="BC1708" s="4"/>
      <c r="BD1708" s="5"/>
      <c r="BE1708" s="5"/>
      <c r="BF1708" s="5"/>
      <c r="BG1708" s="4" t="s">
        <v>8664</v>
      </c>
      <c r="BH1708" s="5" t="s">
        <v>1343</v>
      </c>
    </row>
    <row r="1709" spans="1:60" x14ac:dyDescent="0.25">
      <c r="A1709">
        <f t="shared" si="146"/>
        <v>993306</v>
      </c>
      <c r="B1709">
        <f t="shared" si="147"/>
        <v>50101542</v>
      </c>
      <c r="C1709" t="str">
        <f t="shared" si="148"/>
        <v>CC</v>
      </c>
      <c r="D1709" t="str">
        <f t="shared" si="145"/>
        <v>REGION CENTRE EST</v>
      </c>
      <c r="E1709" s="12" t="str">
        <f t="shared" si="149"/>
        <v>TERRAIN</v>
      </c>
      <c r="F1709" s="4" t="s">
        <v>8666</v>
      </c>
      <c r="G1709" s="4" t="s">
        <v>7647</v>
      </c>
      <c r="H1709" s="5">
        <v>2</v>
      </c>
      <c r="I1709" s="5" t="s">
        <v>6943</v>
      </c>
      <c r="J1709" s="5"/>
      <c r="K1709" s="5"/>
      <c r="L1709" s="5"/>
      <c r="M1709" s="5" t="s">
        <v>1343</v>
      </c>
      <c r="N1709" s="5"/>
      <c r="O1709" s="6"/>
      <c r="P1709" s="5"/>
      <c r="Q1709" s="5"/>
      <c r="R1709" s="5"/>
      <c r="S1709" s="5"/>
      <c r="T1709" s="5"/>
      <c r="U1709" s="6">
        <v>45627</v>
      </c>
      <c r="V1709" s="4"/>
      <c r="W1709" s="4" t="s">
        <v>1329</v>
      </c>
      <c r="X1709" s="5"/>
      <c r="Y1709" s="5"/>
      <c r="Z1709" s="5"/>
      <c r="AA1709" s="4" t="s">
        <v>7644</v>
      </c>
      <c r="AB1709" s="5"/>
      <c r="AC1709" s="5"/>
      <c r="AD1709" s="5"/>
      <c r="AE1709" s="5"/>
      <c r="AF1709" s="6"/>
      <c r="AG1709" s="5"/>
      <c r="AH1709" s="5"/>
      <c r="AI1709" s="5"/>
      <c r="AJ1709" s="6"/>
      <c r="AK1709" s="5"/>
      <c r="AL1709" s="6"/>
      <c r="AM1709" s="5"/>
      <c r="AN1709" s="5"/>
      <c r="AO1709" s="5"/>
      <c r="AP1709" s="5" t="s">
        <v>1536</v>
      </c>
      <c r="AQ1709" s="4" t="s">
        <v>12479</v>
      </c>
      <c r="AR1709" s="5" t="s">
        <v>12480</v>
      </c>
      <c r="AS1709" s="4" t="s">
        <v>2273</v>
      </c>
      <c r="AT1709" s="5" t="s">
        <v>2274</v>
      </c>
      <c r="AU1709" s="5" t="s">
        <v>41</v>
      </c>
      <c r="AV1709" s="4" t="s">
        <v>2275</v>
      </c>
      <c r="AW1709" s="5" t="s">
        <v>256</v>
      </c>
      <c r="AX1709" s="4" t="s">
        <v>2582</v>
      </c>
      <c r="AY1709" s="5" t="s">
        <v>2584</v>
      </c>
      <c r="AZ1709" s="5" t="s">
        <v>11</v>
      </c>
      <c r="BA1709" s="4" t="s">
        <v>2585</v>
      </c>
      <c r="BB1709" s="5" t="s">
        <v>2586</v>
      </c>
      <c r="BC1709" s="4" t="s">
        <v>7642</v>
      </c>
      <c r="BD1709" s="5" t="s">
        <v>7646</v>
      </c>
      <c r="BE1709" s="5" t="s">
        <v>25</v>
      </c>
      <c r="BF1709" s="5" t="s">
        <v>1333</v>
      </c>
      <c r="BG1709" s="4" t="s">
        <v>7647</v>
      </c>
      <c r="BH1709" s="5" t="s">
        <v>1343</v>
      </c>
    </row>
    <row r="1710" spans="1:60" x14ac:dyDescent="0.25">
      <c r="A1710">
        <f t="shared" si="146"/>
        <v>993305</v>
      </c>
      <c r="B1710">
        <f t="shared" si="147"/>
        <v>50101541</v>
      </c>
      <c r="C1710" t="str">
        <f t="shared" si="148"/>
        <v>CC</v>
      </c>
      <c r="D1710" t="str">
        <f t="shared" si="145"/>
        <v>REGION CENTRE EST</v>
      </c>
      <c r="E1710" s="12" t="str">
        <f t="shared" si="149"/>
        <v>TERRAIN</v>
      </c>
      <c r="F1710" s="4" t="s">
        <v>8667</v>
      </c>
      <c r="G1710" s="4" t="s">
        <v>8668</v>
      </c>
      <c r="H1710" s="5">
        <v>2</v>
      </c>
      <c r="I1710" s="5" t="s">
        <v>6943</v>
      </c>
      <c r="J1710" s="5"/>
      <c r="K1710" s="5"/>
      <c r="L1710" s="5"/>
      <c r="M1710" s="5" t="s">
        <v>1343</v>
      </c>
      <c r="N1710" s="5"/>
      <c r="O1710" s="5"/>
      <c r="P1710" s="5"/>
      <c r="Q1710" s="5"/>
      <c r="R1710" s="5"/>
      <c r="S1710" s="5"/>
      <c r="T1710" s="5"/>
      <c r="U1710" s="6">
        <v>45627</v>
      </c>
      <c r="V1710" s="4"/>
      <c r="W1710" s="4" t="s">
        <v>1329</v>
      </c>
      <c r="X1710" s="5"/>
      <c r="Y1710" s="5"/>
      <c r="Z1710" s="5"/>
      <c r="AA1710" s="4" t="s">
        <v>8669</v>
      </c>
      <c r="AB1710" s="5"/>
      <c r="AC1710" s="5"/>
      <c r="AD1710" s="5"/>
      <c r="AE1710" s="5"/>
      <c r="AF1710" s="6"/>
      <c r="AG1710" s="5"/>
      <c r="AH1710" s="5"/>
      <c r="AI1710" s="5"/>
      <c r="AJ1710" s="6"/>
      <c r="AK1710" s="5"/>
      <c r="AL1710" s="6"/>
      <c r="AM1710" s="5"/>
      <c r="AN1710" s="5"/>
      <c r="AO1710" s="5"/>
      <c r="AP1710" s="5" t="s">
        <v>1536</v>
      </c>
      <c r="AQ1710" s="4" t="s">
        <v>12479</v>
      </c>
      <c r="AR1710" s="5" t="s">
        <v>12480</v>
      </c>
      <c r="AS1710" s="4" t="s">
        <v>2273</v>
      </c>
      <c r="AT1710" s="5" t="s">
        <v>2274</v>
      </c>
      <c r="AU1710" s="5" t="s">
        <v>41</v>
      </c>
      <c r="AV1710" s="4" t="s">
        <v>2275</v>
      </c>
      <c r="AW1710" s="5" t="s">
        <v>256</v>
      </c>
      <c r="AX1710" s="4" t="s">
        <v>2582</v>
      </c>
      <c r="AY1710" s="5" t="s">
        <v>2584</v>
      </c>
      <c r="AZ1710" s="5" t="s">
        <v>11</v>
      </c>
      <c r="BA1710" s="4" t="s">
        <v>2585</v>
      </c>
      <c r="BB1710" s="5" t="s">
        <v>2586</v>
      </c>
      <c r="BC1710" s="4"/>
      <c r="BD1710" s="5"/>
      <c r="BE1710" s="5"/>
      <c r="BF1710" s="5"/>
      <c r="BG1710" s="4" t="s">
        <v>8668</v>
      </c>
      <c r="BH1710" s="5" t="s">
        <v>1343</v>
      </c>
    </row>
    <row r="1711" spans="1:60" x14ac:dyDescent="0.25">
      <c r="A1711">
        <f t="shared" si="146"/>
        <v>993304</v>
      </c>
      <c r="B1711">
        <f t="shared" si="147"/>
        <v>50101540</v>
      </c>
      <c r="C1711" t="str">
        <f t="shared" si="148"/>
        <v>CC</v>
      </c>
      <c r="D1711" t="str">
        <f t="shared" si="145"/>
        <v>REGION CENTRE EST</v>
      </c>
      <c r="E1711" s="12" t="str">
        <f t="shared" si="149"/>
        <v>TERRAIN</v>
      </c>
      <c r="F1711" s="4" t="s">
        <v>8670</v>
      </c>
      <c r="G1711" s="4" t="s">
        <v>7873</v>
      </c>
      <c r="H1711" s="5">
        <v>2</v>
      </c>
      <c r="I1711" s="5" t="s">
        <v>6943</v>
      </c>
      <c r="J1711" s="5"/>
      <c r="K1711" s="5"/>
      <c r="L1711" s="5"/>
      <c r="M1711" s="5" t="s">
        <v>1343</v>
      </c>
      <c r="N1711" s="5"/>
      <c r="O1711" s="5"/>
      <c r="P1711" s="5"/>
      <c r="Q1711" s="5"/>
      <c r="R1711" s="5"/>
      <c r="S1711" s="5"/>
      <c r="T1711" s="5"/>
      <c r="U1711" s="6">
        <v>45627</v>
      </c>
      <c r="V1711" s="4"/>
      <c r="W1711" s="4" t="s">
        <v>1329</v>
      </c>
      <c r="X1711" s="5"/>
      <c r="Y1711" s="5"/>
      <c r="Z1711" s="5"/>
      <c r="AA1711" s="4" t="s">
        <v>7870</v>
      </c>
      <c r="AB1711" s="5"/>
      <c r="AC1711" s="5"/>
      <c r="AD1711" s="5"/>
      <c r="AE1711" s="5"/>
      <c r="AF1711" s="6"/>
      <c r="AG1711" s="5"/>
      <c r="AH1711" s="5"/>
      <c r="AI1711" s="5"/>
      <c r="AJ1711" s="6"/>
      <c r="AK1711" s="5"/>
      <c r="AL1711" s="6"/>
      <c r="AM1711" s="5"/>
      <c r="AN1711" s="5"/>
      <c r="AO1711" s="5"/>
      <c r="AP1711" s="5" t="s">
        <v>1536</v>
      </c>
      <c r="AQ1711" s="4" t="s">
        <v>12479</v>
      </c>
      <c r="AR1711" s="5" t="s">
        <v>12480</v>
      </c>
      <c r="AS1711" s="4" t="s">
        <v>2273</v>
      </c>
      <c r="AT1711" s="5" t="s">
        <v>2274</v>
      </c>
      <c r="AU1711" s="5" t="s">
        <v>41</v>
      </c>
      <c r="AV1711" s="4" t="s">
        <v>2275</v>
      </c>
      <c r="AW1711" s="5" t="s">
        <v>256</v>
      </c>
      <c r="AX1711" s="4" t="s">
        <v>7391</v>
      </c>
      <c r="AY1711" s="5" t="s">
        <v>7393</v>
      </c>
      <c r="AZ1711" s="5" t="s">
        <v>1357</v>
      </c>
      <c r="BA1711" s="4" t="s">
        <v>2276</v>
      </c>
      <c r="BB1711" s="5" t="s">
        <v>11116</v>
      </c>
      <c r="BC1711" s="4" t="s">
        <v>7868</v>
      </c>
      <c r="BD1711" s="5" t="s">
        <v>7872</v>
      </c>
      <c r="BE1711" s="5" t="s">
        <v>25</v>
      </c>
      <c r="BF1711" s="5" t="s">
        <v>1333</v>
      </c>
      <c r="BG1711" s="4" t="s">
        <v>7873</v>
      </c>
      <c r="BH1711" s="5" t="s">
        <v>1343</v>
      </c>
    </row>
    <row r="1712" spans="1:60" x14ac:dyDescent="0.25">
      <c r="A1712">
        <f t="shared" si="146"/>
        <v>993303</v>
      </c>
      <c r="B1712">
        <f t="shared" si="147"/>
        <v>50101539</v>
      </c>
      <c r="C1712" t="str">
        <f t="shared" si="148"/>
        <v>CC</v>
      </c>
      <c r="D1712" t="str">
        <f t="shared" si="145"/>
        <v>REGION CENTRE EST</v>
      </c>
      <c r="E1712" s="12" t="str">
        <f t="shared" si="149"/>
        <v>TERRAIN</v>
      </c>
      <c r="F1712" s="4" t="s">
        <v>8671</v>
      </c>
      <c r="G1712" s="4" t="s">
        <v>7607</v>
      </c>
      <c r="H1712" s="5">
        <v>2</v>
      </c>
      <c r="I1712" s="5" t="s">
        <v>6943</v>
      </c>
      <c r="J1712" s="5"/>
      <c r="K1712" s="5"/>
      <c r="L1712" s="5"/>
      <c r="M1712" s="5" t="s">
        <v>1343</v>
      </c>
      <c r="N1712" s="5"/>
      <c r="O1712" s="5"/>
      <c r="P1712" s="5"/>
      <c r="Q1712" s="5"/>
      <c r="R1712" s="5"/>
      <c r="S1712" s="5"/>
      <c r="T1712" s="5"/>
      <c r="U1712" s="6">
        <v>45627</v>
      </c>
      <c r="V1712" s="4"/>
      <c r="W1712" s="4" t="s">
        <v>1329</v>
      </c>
      <c r="X1712" s="5"/>
      <c r="Y1712" s="5"/>
      <c r="Z1712" s="5"/>
      <c r="AA1712" s="4" t="s">
        <v>7604</v>
      </c>
      <c r="AB1712" s="5"/>
      <c r="AC1712" s="5"/>
      <c r="AD1712" s="5"/>
      <c r="AE1712" s="5"/>
      <c r="AF1712" s="6"/>
      <c r="AG1712" s="5"/>
      <c r="AH1712" s="5"/>
      <c r="AI1712" s="5"/>
      <c r="AJ1712" s="6"/>
      <c r="AK1712" s="5"/>
      <c r="AL1712" s="6"/>
      <c r="AM1712" s="5"/>
      <c r="AN1712" s="5"/>
      <c r="AO1712" s="5"/>
      <c r="AP1712" s="5" t="s">
        <v>1536</v>
      </c>
      <c r="AQ1712" s="4" t="s">
        <v>12479</v>
      </c>
      <c r="AR1712" s="5" t="s">
        <v>12480</v>
      </c>
      <c r="AS1712" s="4" t="s">
        <v>2273</v>
      </c>
      <c r="AT1712" s="5" t="s">
        <v>2274</v>
      </c>
      <c r="AU1712" s="5" t="s">
        <v>41</v>
      </c>
      <c r="AV1712" s="4" t="s">
        <v>2275</v>
      </c>
      <c r="AW1712" s="5" t="s">
        <v>256</v>
      </c>
      <c r="AX1712" s="4" t="s">
        <v>7391</v>
      </c>
      <c r="AY1712" s="5" t="s">
        <v>7393</v>
      </c>
      <c r="AZ1712" s="5" t="s">
        <v>1357</v>
      </c>
      <c r="BA1712" s="4" t="s">
        <v>2276</v>
      </c>
      <c r="BB1712" s="5" t="s">
        <v>11116</v>
      </c>
      <c r="BC1712" s="4" t="s">
        <v>7602</v>
      </c>
      <c r="BD1712" s="5" t="s">
        <v>7606</v>
      </c>
      <c r="BE1712" s="5" t="s">
        <v>245</v>
      </c>
      <c r="BF1712" s="5" t="s">
        <v>1333</v>
      </c>
      <c r="BG1712" s="4" t="s">
        <v>7607</v>
      </c>
      <c r="BH1712" s="5" t="s">
        <v>1343</v>
      </c>
    </row>
    <row r="1713" spans="1:60" x14ac:dyDescent="0.25">
      <c r="A1713">
        <f t="shared" si="146"/>
        <v>993301</v>
      </c>
      <c r="B1713">
        <f t="shared" si="147"/>
        <v>50101537</v>
      </c>
      <c r="C1713" t="str">
        <f t="shared" si="148"/>
        <v>CC</v>
      </c>
      <c r="D1713" t="str">
        <f t="shared" si="145"/>
        <v>REGION CENTRE EST</v>
      </c>
      <c r="E1713" s="12" t="str">
        <f t="shared" si="149"/>
        <v>TERRAIN</v>
      </c>
      <c r="F1713" s="4" t="s">
        <v>8672</v>
      </c>
      <c r="G1713" s="4" t="s">
        <v>6817</v>
      </c>
      <c r="H1713" s="5">
        <v>2</v>
      </c>
      <c r="I1713" s="5" t="s">
        <v>6943</v>
      </c>
      <c r="J1713" s="5"/>
      <c r="K1713" s="5"/>
      <c r="L1713" s="5"/>
      <c r="M1713" s="5" t="s">
        <v>1343</v>
      </c>
      <c r="N1713" s="5"/>
      <c r="O1713" s="5"/>
      <c r="P1713" s="5"/>
      <c r="Q1713" s="5"/>
      <c r="R1713" s="5"/>
      <c r="S1713" s="5"/>
      <c r="T1713" s="5"/>
      <c r="U1713" s="6">
        <v>45627</v>
      </c>
      <c r="V1713" s="4"/>
      <c r="W1713" s="4" t="s">
        <v>1329</v>
      </c>
      <c r="X1713" s="5"/>
      <c r="Y1713" s="5"/>
      <c r="Z1713" s="5"/>
      <c r="AA1713" s="5" t="s">
        <v>6814</v>
      </c>
      <c r="AB1713" s="5"/>
      <c r="AC1713" s="5"/>
      <c r="AD1713" s="5"/>
      <c r="AE1713" s="5"/>
      <c r="AF1713" s="6"/>
      <c r="AG1713" s="5"/>
      <c r="AH1713" s="5"/>
      <c r="AI1713" s="5"/>
      <c r="AJ1713" s="6"/>
      <c r="AK1713" s="5"/>
      <c r="AL1713" s="6"/>
      <c r="AM1713" s="5"/>
      <c r="AN1713" s="5"/>
      <c r="AO1713" s="5"/>
      <c r="AP1713" s="5" t="s">
        <v>1536</v>
      </c>
      <c r="AQ1713" s="4" t="s">
        <v>12479</v>
      </c>
      <c r="AR1713" s="5" t="s">
        <v>12480</v>
      </c>
      <c r="AS1713" s="4" t="s">
        <v>2273</v>
      </c>
      <c r="AT1713" s="5" t="s">
        <v>2274</v>
      </c>
      <c r="AU1713" s="5" t="s">
        <v>41</v>
      </c>
      <c r="AV1713" s="4" t="s">
        <v>2275</v>
      </c>
      <c r="AW1713" s="5" t="s">
        <v>256</v>
      </c>
      <c r="AX1713" s="4" t="s">
        <v>2486</v>
      </c>
      <c r="AY1713" s="5" t="s">
        <v>2487</v>
      </c>
      <c r="AZ1713" s="5" t="s">
        <v>11</v>
      </c>
      <c r="BA1713" s="4" t="s">
        <v>2488</v>
      </c>
      <c r="BB1713" s="5" t="s">
        <v>2489</v>
      </c>
      <c r="BC1713" s="5" t="s">
        <v>6812</v>
      </c>
      <c r="BD1713" s="5" t="s">
        <v>6816</v>
      </c>
      <c r="BE1713" s="5" t="s">
        <v>25</v>
      </c>
      <c r="BF1713" s="5" t="s">
        <v>1333</v>
      </c>
      <c r="BG1713" s="5" t="s">
        <v>6817</v>
      </c>
      <c r="BH1713" s="5" t="s">
        <v>1343</v>
      </c>
    </row>
    <row r="1714" spans="1:60" x14ac:dyDescent="0.25">
      <c r="A1714">
        <f t="shared" si="146"/>
        <v>993299</v>
      </c>
      <c r="B1714">
        <f t="shared" si="147"/>
        <v>50101535</v>
      </c>
      <c r="C1714" t="str">
        <f t="shared" si="148"/>
        <v>CC</v>
      </c>
      <c r="D1714" t="str">
        <f t="shared" si="145"/>
        <v>REGION CENTRE EST</v>
      </c>
      <c r="E1714" s="12" t="str">
        <f t="shared" si="149"/>
        <v>TERRAIN</v>
      </c>
      <c r="F1714" s="4" t="s">
        <v>8673</v>
      </c>
      <c r="G1714" s="4" t="s">
        <v>6644</v>
      </c>
      <c r="H1714" s="5">
        <v>2</v>
      </c>
      <c r="I1714" s="5" t="s">
        <v>6943</v>
      </c>
      <c r="J1714" s="5"/>
      <c r="K1714" s="5"/>
      <c r="L1714" s="5"/>
      <c r="M1714" s="5" t="s">
        <v>1343</v>
      </c>
      <c r="N1714" s="5"/>
      <c r="O1714" s="6"/>
      <c r="P1714" s="5"/>
      <c r="Q1714" s="5"/>
      <c r="R1714" s="5"/>
      <c r="S1714" s="5"/>
      <c r="T1714" s="5"/>
      <c r="U1714" s="6">
        <v>45627</v>
      </c>
      <c r="V1714" s="4"/>
      <c r="W1714" s="4" t="s">
        <v>1329</v>
      </c>
      <c r="X1714" s="5"/>
      <c r="Y1714" s="5"/>
      <c r="Z1714" s="5"/>
      <c r="AA1714" s="4" t="s">
        <v>6641</v>
      </c>
      <c r="AB1714" s="5"/>
      <c r="AC1714" s="5"/>
      <c r="AD1714" s="5"/>
      <c r="AE1714" s="5"/>
      <c r="AF1714" s="6"/>
      <c r="AG1714" s="5"/>
      <c r="AH1714" s="5"/>
      <c r="AI1714" s="5"/>
      <c r="AJ1714" s="6"/>
      <c r="AK1714" s="5"/>
      <c r="AL1714" s="6"/>
      <c r="AM1714" s="5"/>
      <c r="AN1714" s="5"/>
      <c r="AO1714" s="5"/>
      <c r="AP1714" s="5" t="s">
        <v>1536</v>
      </c>
      <c r="AQ1714" s="4" t="s">
        <v>12479</v>
      </c>
      <c r="AR1714" s="5" t="s">
        <v>12480</v>
      </c>
      <c r="AS1714" s="4" t="s">
        <v>2273</v>
      </c>
      <c r="AT1714" s="5" t="s">
        <v>2274</v>
      </c>
      <c r="AU1714" s="5" t="s">
        <v>41</v>
      </c>
      <c r="AV1714" s="4" t="s">
        <v>2275</v>
      </c>
      <c r="AW1714" s="5" t="s">
        <v>256</v>
      </c>
      <c r="AX1714" s="4" t="s">
        <v>2486</v>
      </c>
      <c r="AY1714" s="5" t="s">
        <v>2487</v>
      </c>
      <c r="AZ1714" s="5" t="s">
        <v>11</v>
      </c>
      <c r="BA1714" s="4" t="s">
        <v>2488</v>
      </c>
      <c r="BB1714" s="5" t="s">
        <v>2489</v>
      </c>
      <c r="BC1714" s="4" t="s">
        <v>6640</v>
      </c>
      <c r="BD1714" s="5" t="s">
        <v>6643</v>
      </c>
      <c r="BE1714" s="5" t="s">
        <v>25</v>
      </c>
      <c r="BF1714" s="5" t="s">
        <v>1333</v>
      </c>
      <c r="BG1714" s="4" t="s">
        <v>6644</v>
      </c>
      <c r="BH1714" s="5" t="s">
        <v>1343</v>
      </c>
    </row>
    <row r="1715" spans="1:60" x14ac:dyDescent="0.25">
      <c r="A1715">
        <f t="shared" si="146"/>
        <v>993298</v>
      </c>
      <c r="B1715">
        <f t="shared" si="147"/>
        <v>50101534</v>
      </c>
      <c r="C1715" t="str">
        <f t="shared" si="148"/>
        <v>CC</v>
      </c>
      <c r="D1715" t="str">
        <f t="shared" si="145"/>
        <v>REGION CENTRE EST</v>
      </c>
      <c r="E1715" s="12" t="str">
        <f t="shared" si="149"/>
        <v>TERRAIN</v>
      </c>
      <c r="F1715" s="4" t="s">
        <v>8674</v>
      </c>
      <c r="G1715" s="4" t="s">
        <v>2542</v>
      </c>
      <c r="H1715" s="5">
        <v>2</v>
      </c>
      <c r="I1715" s="5" t="s">
        <v>6943</v>
      </c>
      <c r="J1715" s="5"/>
      <c r="K1715" s="5"/>
      <c r="L1715" s="5"/>
      <c r="M1715" s="5" t="s">
        <v>1343</v>
      </c>
      <c r="N1715" s="5"/>
      <c r="O1715" s="6"/>
      <c r="P1715" s="5"/>
      <c r="Q1715" s="5"/>
      <c r="R1715" s="5"/>
      <c r="S1715" s="5"/>
      <c r="T1715" s="5"/>
      <c r="U1715" s="6">
        <v>45627</v>
      </c>
      <c r="V1715" s="4"/>
      <c r="W1715" s="4" t="s">
        <v>1329</v>
      </c>
      <c r="X1715" s="5"/>
      <c r="Y1715" s="5"/>
      <c r="Z1715" s="5"/>
      <c r="AA1715" s="4" t="s">
        <v>2539</v>
      </c>
      <c r="AB1715" s="5"/>
      <c r="AC1715" s="5"/>
      <c r="AD1715" s="5"/>
      <c r="AE1715" s="5"/>
      <c r="AF1715" s="6"/>
      <c r="AG1715" s="5"/>
      <c r="AH1715" s="5"/>
      <c r="AI1715" s="5"/>
      <c r="AJ1715" s="6"/>
      <c r="AK1715" s="5"/>
      <c r="AL1715" s="6"/>
      <c r="AM1715" s="5"/>
      <c r="AN1715" s="5"/>
      <c r="AO1715" s="5"/>
      <c r="AP1715" s="5" t="s">
        <v>1536</v>
      </c>
      <c r="AQ1715" s="4" t="s">
        <v>12479</v>
      </c>
      <c r="AR1715" s="5" t="s">
        <v>12480</v>
      </c>
      <c r="AS1715" s="4" t="s">
        <v>2273</v>
      </c>
      <c r="AT1715" s="5" t="s">
        <v>2274</v>
      </c>
      <c r="AU1715" s="5" t="s">
        <v>41</v>
      </c>
      <c r="AV1715" s="4" t="s">
        <v>2275</v>
      </c>
      <c r="AW1715" s="5" t="s">
        <v>256</v>
      </c>
      <c r="AX1715" s="4" t="s">
        <v>2486</v>
      </c>
      <c r="AY1715" s="5" t="s">
        <v>2487</v>
      </c>
      <c r="AZ1715" s="5" t="s">
        <v>11</v>
      </c>
      <c r="BA1715" s="4" t="s">
        <v>2488</v>
      </c>
      <c r="BB1715" s="5" t="s">
        <v>2489</v>
      </c>
      <c r="BC1715" s="4" t="s">
        <v>2537</v>
      </c>
      <c r="BD1715" s="5" t="s">
        <v>2541</v>
      </c>
      <c r="BE1715" s="5" t="s">
        <v>260</v>
      </c>
      <c r="BF1715" s="5" t="s">
        <v>1333</v>
      </c>
      <c r="BG1715" s="4" t="s">
        <v>2542</v>
      </c>
      <c r="BH1715" s="5" t="s">
        <v>1343</v>
      </c>
    </row>
    <row r="1716" spans="1:60" x14ac:dyDescent="0.25">
      <c r="A1716">
        <f t="shared" si="146"/>
        <v>993297</v>
      </c>
      <c r="B1716">
        <f t="shared" si="147"/>
        <v>50101533</v>
      </c>
      <c r="C1716" t="str">
        <f t="shared" si="148"/>
        <v>CC</v>
      </c>
      <c r="D1716" t="str">
        <f t="shared" si="145"/>
        <v>REGION CENTRE EST</v>
      </c>
      <c r="E1716" s="12" t="str">
        <f t="shared" si="149"/>
        <v>TERRAIN</v>
      </c>
      <c r="F1716" s="4" t="s">
        <v>8675</v>
      </c>
      <c r="G1716" s="4" t="s">
        <v>8676</v>
      </c>
      <c r="H1716" s="5">
        <v>2</v>
      </c>
      <c r="I1716" s="5" t="s">
        <v>6943</v>
      </c>
      <c r="J1716" s="5"/>
      <c r="K1716" s="5"/>
      <c r="L1716" s="5"/>
      <c r="M1716" s="5" t="s">
        <v>1343</v>
      </c>
      <c r="N1716" s="5"/>
      <c r="O1716" s="5"/>
      <c r="P1716" s="5"/>
      <c r="Q1716" s="5"/>
      <c r="R1716" s="5"/>
      <c r="S1716" s="5"/>
      <c r="T1716" s="5"/>
      <c r="U1716" s="6">
        <v>45627</v>
      </c>
      <c r="V1716" s="5"/>
      <c r="W1716" s="4" t="s">
        <v>1329</v>
      </c>
      <c r="X1716" s="5"/>
      <c r="Y1716" s="5"/>
      <c r="Z1716" s="5"/>
      <c r="AA1716" s="5" t="s">
        <v>8619</v>
      </c>
      <c r="AB1716" s="5"/>
      <c r="AC1716" s="5"/>
      <c r="AD1716" s="5"/>
      <c r="AE1716" s="5"/>
      <c r="AF1716" s="5"/>
      <c r="AG1716" s="5"/>
      <c r="AH1716" s="5"/>
      <c r="AI1716" s="5"/>
      <c r="AJ1716" s="5"/>
      <c r="AK1716" s="5"/>
      <c r="AL1716" s="5"/>
      <c r="AM1716" s="5"/>
      <c r="AN1716" s="5"/>
      <c r="AO1716" s="5"/>
      <c r="AP1716" s="5" t="s">
        <v>1536</v>
      </c>
      <c r="AQ1716" s="4" t="s">
        <v>12479</v>
      </c>
      <c r="AR1716" s="5" t="s">
        <v>12480</v>
      </c>
      <c r="AS1716" s="4" t="s">
        <v>2273</v>
      </c>
      <c r="AT1716" s="5" t="s">
        <v>2274</v>
      </c>
      <c r="AU1716" s="5" t="s">
        <v>41</v>
      </c>
      <c r="AV1716" s="4" t="s">
        <v>2275</v>
      </c>
      <c r="AW1716" s="5" t="s">
        <v>256</v>
      </c>
      <c r="AX1716" s="4" t="s">
        <v>2486</v>
      </c>
      <c r="AY1716" s="5" t="s">
        <v>2487</v>
      </c>
      <c r="AZ1716" s="5" t="s">
        <v>11</v>
      </c>
      <c r="BA1716" s="4" t="s">
        <v>2488</v>
      </c>
      <c r="BB1716" s="5" t="s">
        <v>2489</v>
      </c>
      <c r="BC1716" s="5"/>
      <c r="BD1716" s="5"/>
      <c r="BE1716" s="5"/>
      <c r="BF1716" s="5"/>
      <c r="BG1716" s="5" t="s">
        <v>8676</v>
      </c>
      <c r="BH1716" s="5" t="s">
        <v>1343</v>
      </c>
    </row>
    <row r="1717" spans="1:60" x14ac:dyDescent="0.25">
      <c r="A1717">
        <f t="shared" si="146"/>
        <v>993296</v>
      </c>
      <c r="B1717">
        <f t="shared" si="147"/>
        <v>50101532</v>
      </c>
      <c r="C1717" t="str">
        <f t="shared" si="148"/>
        <v>CC</v>
      </c>
      <c r="D1717" t="str">
        <f t="shared" si="145"/>
        <v>REGION CENTRE EST</v>
      </c>
      <c r="E1717" s="12" t="str">
        <f t="shared" si="149"/>
        <v>TERRAIN</v>
      </c>
      <c r="F1717" s="4" t="s">
        <v>8677</v>
      </c>
      <c r="G1717" s="4" t="s">
        <v>5090</v>
      </c>
      <c r="H1717" s="5">
        <v>2</v>
      </c>
      <c r="I1717" s="5" t="s">
        <v>6943</v>
      </c>
      <c r="J1717" s="5"/>
      <c r="K1717" s="5"/>
      <c r="L1717" s="5"/>
      <c r="M1717" s="5" t="s">
        <v>1343</v>
      </c>
      <c r="N1717" s="5"/>
      <c r="O1717" s="5"/>
      <c r="P1717" s="5"/>
      <c r="Q1717" s="5"/>
      <c r="R1717" s="5"/>
      <c r="S1717" s="5"/>
      <c r="T1717" s="5"/>
      <c r="U1717" s="6">
        <v>45627</v>
      </c>
      <c r="V1717" s="4"/>
      <c r="W1717" s="4" t="s">
        <v>1329</v>
      </c>
      <c r="X1717" s="5"/>
      <c r="Y1717" s="5"/>
      <c r="Z1717" s="5"/>
      <c r="AA1717" s="4" t="s">
        <v>5088</v>
      </c>
      <c r="AB1717" s="5"/>
      <c r="AC1717" s="5"/>
      <c r="AD1717" s="5"/>
      <c r="AE1717" s="5"/>
      <c r="AF1717" s="6"/>
      <c r="AG1717" s="5"/>
      <c r="AH1717" s="5"/>
      <c r="AI1717" s="5"/>
      <c r="AJ1717" s="6"/>
      <c r="AK1717" s="5"/>
      <c r="AL1717" s="6"/>
      <c r="AM1717" s="5"/>
      <c r="AN1717" s="5"/>
      <c r="AO1717" s="5"/>
      <c r="AP1717" s="5" t="s">
        <v>1536</v>
      </c>
      <c r="AQ1717" s="4" t="s">
        <v>12479</v>
      </c>
      <c r="AR1717" s="5" t="s">
        <v>12480</v>
      </c>
      <c r="AS1717" s="4" t="s">
        <v>2273</v>
      </c>
      <c r="AT1717" s="5" t="s">
        <v>2274</v>
      </c>
      <c r="AU1717" s="5" t="s">
        <v>41</v>
      </c>
      <c r="AV1717" s="4" t="s">
        <v>2275</v>
      </c>
      <c r="AW1717" s="5" t="s">
        <v>256</v>
      </c>
      <c r="AX1717" s="4" t="s">
        <v>2486</v>
      </c>
      <c r="AY1717" s="5" t="s">
        <v>2487</v>
      </c>
      <c r="AZ1717" s="5" t="s">
        <v>11</v>
      </c>
      <c r="BA1717" s="4" t="s">
        <v>2488</v>
      </c>
      <c r="BB1717" s="5" t="s">
        <v>2489</v>
      </c>
      <c r="BC1717" s="4" t="s">
        <v>5087</v>
      </c>
      <c r="BD1717" s="5" t="s">
        <v>5089</v>
      </c>
      <c r="BE1717" s="5" t="s">
        <v>25</v>
      </c>
      <c r="BF1717" s="5" t="s">
        <v>1333</v>
      </c>
      <c r="BG1717" s="4" t="s">
        <v>5090</v>
      </c>
      <c r="BH1717" s="5" t="s">
        <v>1343</v>
      </c>
    </row>
    <row r="1718" spans="1:60" x14ac:dyDescent="0.25">
      <c r="A1718">
        <f t="shared" si="146"/>
        <v>993294</v>
      </c>
      <c r="B1718">
        <f t="shared" si="147"/>
        <v>50101530</v>
      </c>
      <c r="C1718" t="str">
        <f t="shared" si="148"/>
        <v>CC</v>
      </c>
      <c r="D1718" t="str">
        <f t="shared" si="145"/>
        <v>REGION GRAND OUEST</v>
      </c>
      <c r="E1718" s="12" t="str">
        <f t="shared" si="149"/>
        <v>TERRAIN</v>
      </c>
      <c r="F1718" s="4" t="s">
        <v>8678</v>
      </c>
      <c r="G1718" s="4" t="s">
        <v>5869</v>
      </c>
      <c r="H1718" s="5">
        <v>2</v>
      </c>
      <c r="I1718" s="5" t="s">
        <v>6943</v>
      </c>
      <c r="J1718" s="5"/>
      <c r="K1718" s="5"/>
      <c r="L1718" s="5"/>
      <c r="M1718" s="5" t="s">
        <v>1343</v>
      </c>
      <c r="N1718" s="5"/>
      <c r="O1718" s="5"/>
      <c r="P1718" s="5"/>
      <c r="Q1718" s="5"/>
      <c r="R1718" s="5"/>
      <c r="S1718" s="5"/>
      <c r="T1718" s="5"/>
      <c r="U1718" s="6">
        <v>45627</v>
      </c>
      <c r="V1718" s="5"/>
      <c r="W1718" s="4" t="s">
        <v>1329</v>
      </c>
      <c r="X1718" s="5"/>
      <c r="Y1718" s="5"/>
      <c r="Z1718" s="5"/>
      <c r="AA1718" s="4" t="s">
        <v>5866</v>
      </c>
      <c r="AB1718" s="5"/>
      <c r="AC1718" s="5"/>
      <c r="AD1718" s="5"/>
      <c r="AE1718" s="5"/>
      <c r="AF1718" s="5"/>
      <c r="AG1718" s="5"/>
      <c r="AH1718" s="5"/>
      <c r="AI1718" s="5"/>
      <c r="AJ1718" s="5"/>
      <c r="AK1718" s="5"/>
      <c r="AL1718" s="5"/>
      <c r="AM1718" s="5"/>
      <c r="AN1718" s="5"/>
      <c r="AO1718" s="5"/>
      <c r="AP1718" s="5" t="s">
        <v>1413</v>
      </c>
      <c r="AQ1718" s="4" t="s">
        <v>1414</v>
      </c>
      <c r="AR1718" s="5" t="s">
        <v>19</v>
      </c>
      <c r="AS1718" s="4" t="s">
        <v>2662</v>
      </c>
      <c r="AT1718" s="5" t="s">
        <v>2663</v>
      </c>
      <c r="AU1718" s="5" t="s">
        <v>41</v>
      </c>
      <c r="AV1718" s="4" t="s">
        <v>2664</v>
      </c>
      <c r="AW1718" s="5" t="s">
        <v>119</v>
      </c>
      <c r="AX1718" s="4" t="s">
        <v>2665</v>
      </c>
      <c r="AY1718" s="5" t="s">
        <v>2666</v>
      </c>
      <c r="AZ1718" s="5" t="s">
        <v>11</v>
      </c>
      <c r="BA1718" s="4" t="s">
        <v>2667</v>
      </c>
      <c r="BB1718" s="5" t="s">
        <v>2668</v>
      </c>
      <c r="BC1718" s="4"/>
      <c r="BD1718" s="5"/>
      <c r="BE1718" s="5"/>
      <c r="BF1718" s="5"/>
      <c r="BG1718" s="4" t="s">
        <v>5869</v>
      </c>
      <c r="BH1718" s="5" t="s">
        <v>1343</v>
      </c>
    </row>
    <row r="1719" spans="1:60" x14ac:dyDescent="0.25">
      <c r="A1719">
        <f t="shared" si="146"/>
        <v>993293</v>
      </c>
      <c r="B1719">
        <f t="shared" si="147"/>
        <v>50101529</v>
      </c>
      <c r="C1719" t="str">
        <f t="shared" si="148"/>
        <v>CC</v>
      </c>
      <c r="D1719" t="str">
        <f t="shared" si="145"/>
        <v>REGION GRAND OUEST</v>
      </c>
      <c r="E1719" s="12" t="str">
        <f t="shared" si="149"/>
        <v>TERRAIN</v>
      </c>
      <c r="F1719" s="4" t="s">
        <v>8679</v>
      </c>
      <c r="G1719" s="4" t="s">
        <v>8680</v>
      </c>
      <c r="H1719" s="5">
        <v>2</v>
      </c>
      <c r="I1719" s="5" t="s">
        <v>6943</v>
      </c>
      <c r="J1719" s="5"/>
      <c r="K1719" s="5"/>
      <c r="L1719" s="5"/>
      <c r="M1719" s="5" t="s">
        <v>1343</v>
      </c>
      <c r="N1719" s="5"/>
      <c r="O1719" s="5"/>
      <c r="P1719" s="5"/>
      <c r="Q1719" s="5"/>
      <c r="R1719" s="5"/>
      <c r="S1719" s="5"/>
      <c r="T1719" s="5"/>
      <c r="U1719" s="6">
        <v>45627</v>
      </c>
      <c r="V1719" s="5"/>
      <c r="W1719" s="4" t="s">
        <v>1329</v>
      </c>
      <c r="X1719" s="5"/>
      <c r="Y1719" s="5"/>
      <c r="Z1719" s="5"/>
      <c r="AA1719" s="4" t="s">
        <v>1478</v>
      </c>
      <c r="AB1719" s="5"/>
      <c r="AC1719" s="5"/>
      <c r="AD1719" s="5"/>
      <c r="AE1719" s="5"/>
      <c r="AF1719" s="5"/>
      <c r="AG1719" s="5"/>
      <c r="AH1719" s="5"/>
      <c r="AI1719" s="5"/>
      <c r="AJ1719" s="5"/>
      <c r="AK1719" s="5"/>
      <c r="AL1719" s="5"/>
      <c r="AM1719" s="5"/>
      <c r="AN1719" s="5"/>
      <c r="AO1719" s="5"/>
      <c r="AP1719" s="5" t="s">
        <v>1413</v>
      </c>
      <c r="AQ1719" s="4" t="s">
        <v>1414</v>
      </c>
      <c r="AR1719" s="5" t="s">
        <v>19</v>
      </c>
      <c r="AS1719" s="4" t="s">
        <v>2662</v>
      </c>
      <c r="AT1719" s="5" t="s">
        <v>2663</v>
      </c>
      <c r="AU1719" s="5" t="s">
        <v>41</v>
      </c>
      <c r="AV1719" s="4" t="s">
        <v>2664</v>
      </c>
      <c r="AW1719" s="5" t="s">
        <v>119</v>
      </c>
      <c r="AX1719" s="4" t="s">
        <v>2665</v>
      </c>
      <c r="AY1719" s="5" t="s">
        <v>2666</v>
      </c>
      <c r="AZ1719" s="5" t="s">
        <v>11</v>
      </c>
      <c r="BA1719" s="4" t="s">
        <v>2667</v>
      </c>
      <c r="BB1719" s="5" t="s">
        <v>2668</v>
      </c>
      <c r="BC1719" s="4"/>
      <c r="BD1719" s="5"/>
      <c r="BE1719" s="5"/>
      <c r="BF1719" s="5"/>
      <c r="BG1719" s="4" t="s">
        <v>8680</v>
      </c>
      <c r="BH1719" s="5" t="s">
        <v>1343</v>
      </c>
    </row>
    <row r="1720" spans="1:60" x14ac:dyDescent="0.25">
      <c r="A1720">
        <f t="shared" si="146"/>
        <v>993292</v>
      </c>
      <c r="B1720">
        <f t="shared" si="147"/>
        <v>50101528</v>
      </c>
      <c r="C1720" t="str">
        <f t="shared" si="148"/>
        <v>CC</v>
      </c>
      <c r="D1720" t="str">
        <f t="shared" si="145"/>
        <v>REGION CENTRE EST</v>
      </c>
      <c r="E1720" s="12" t="str">
        <f t="shared" si="149"/>
        <v>TERRAIN</v>
      </c>
      <c r="F1720" s="4" t="s">
        <v>8681</v>
      </c>
      <c r="G1720" s="4" t="s">
        <v>7373</v>
      </c>
      <c r="H1720" s="5">
        <v>2</v>
      </c>
      <c r="I1720" s="5" t="s">
        <v>6943</v>
      </c>
      <c r="J1720" s="5"/>
      <c r="K1720" s="5"/>
      <c r="L1720" s="5"/>
      <c r="M1720" s="5" t="s">
        <v>1343</v>
      </c>
      <c r="N1720" s="5"/>
      <c r="O1720" s="5"/>
      <c r="P1720" s="5"/>
      <c r="Q1720" s="5"/>
      <c r="R1720" s="5"/>
      <c r="S1720" s="5"/>
      <c r="T1720" s="5"/>
      <c r="U1720" s="6">
        <v>45627</v>
      </c>
      <c r="V1720" s="5"/>
      <c r="W1720" s="4" t="s">
        <v>1329</v>
      </c>
      <c r="X1720" s="5"/>
      <c r="Y1720" s="5"/>
      <c r="Z1720" s="5"/>
      <c r="AA1720" s="4" t="s">
        <v>2989</v>
      </c>
      <c r="AB1720" s="5"/>
      <c r="AC1720" s="5"/>
      <c r="AD1720" s="5"/>
      <c r="AE1720" s="5"/>
      <c r="AF1720" s="5"/>
      <c r="AG1720" s="5"/>
      <c r="AH1720" s="5"/>
      <c r="AI1720" s="5"/>
      <c r="AJ1720" s="5"/>
      <c r="AK1720" s="5"/>
      <c r="AL1720" s="5"/>
      <c r="AM1720" s="5"/>
      <c r="AN1720" s="5"/>
      <c r="AO1720" s="5"/>
      <c r="AP1720" s="5" t="s">
        <v>1536</v>
      </c>
      <c r="AQ1720" s="4" t="s">
        <v>12479</v>
      </c>
      <c r="AR1720" s="5" t="s">
        <v>12480</v>
      </c>
      <c r="AS1720" s="4" t="s">
        <v>1376</v>
      </c>
      <c r="AT1720" s="5" t="s">
        <v>1377</v>
      </c>
      <c r="AU1720" s="5" t="s">
        <v>41</v>
      </c>
      <c r="AV1720" s="4" t="s">
        <v>1378</v>
      </c>
      <c r="AW1720" s="5" t="s">
        <v>47</v>
      </c>
      <c r="AX1720" s="4" t="s">
        <v>1379</v>
      </c>
      <c r="AY1720" s="5" t="s">
        <v>1380</v>
      </c>
      <c r="AZ1720" s="5" t="s">
        <v>11</v>
      </c>
      <c r="BA1720" s="4" t="s">
        <v>1381</v>
      </c>
      <c r="BB1720" s="5" t="s">
        <v>1382</v>
      </c>
      <c r="BC1720" s="4" t="s">
        <v>7368</v>
      </c>
      <c r="BD1720" s="5" t="s">
        <v>7372</v>
      </c>
      <c r="BE1720" s="5" t="s">
        <v>245</v>
      </c>
      <c r="BF1720" s="5" t="s">
        <v>1333</v>
      </c>
      <c r="BG1720" s="4" t="s">
        <v>7373</v>
      </c>
      <c r="BH1720" s="5" t="s">
        <v>1343</v>
      </c>
    </row>
    <row r="1721" spans="1:60" x14ac:dyDescent="0.25">
      <c r="A1721">
        <f t="shared" si="146"/>
        <v>993291</v>
      </c>
      <c r="B1721">
        <f t="shared" si="147"/>
        <v>50101527</v>
      </c>
      <c r="C1721" t="str">
        <f t="shared" si="148"/>
        <v>CC</v>
      </c>
      <c r="D1721" t="str">
        <f t="shared" si="145"/>
        <v>REGION CENTRE EST</v>
      </c>
      <c r="E1721" s="12" t="str">
        <f t="shared" si="149"/>
        <v>TERRAIN</v>
      </c>
      <c r="F1721" s="4" t="s">
        <v>8682</v>
      </c>
      <c r="G1721" s="4" t="s">
        <v>8683</v>
      </c>
      <c r="H1721" s="5">
        <v>2</v>
      </c>
      <c r="I1721" s="5" t="s">
        <v>6943</v>
      </c>
      <c r="J1721" s="5"/>
      <c r="K1721" s="5"/>
      <c r="L1721" s="5"/>
      <c r="M1721" s="5" t="s">
        <v>1343</v>
      </c>
      <c r="N1721" s="5"/>
      <c r="O1721" s="5"/>
      <c r="P1721" s="5"/>
      <c r="Q1721" s="5"/>
      <c r="R1721" s="5"/>
      <c r="S1721" s="5"/>
      <c r="T1721" s="5"/>
      <c r="U1721" s="6">
        <v>45627</v>
      </c>
      <c r="V1721" s="5"/>
      <c r="W1721" s="4" t="s">
        <v>1329</v>
      </c>
      <c r="X1721" s="5"/>
      <c r="Y1721" s="5"/>
      <c r="Z1721" s="5"/>
      <c r="AA1721" s="4" t="s">
        <v>5232</v>
      </c>
      <c r="AB1721" s="5"/>
      <c r="AC1721" s="5"/>
      <c r="AD1721" s="5"/>
      <c r="AE1721" s="5"/>
      <c r="AF1721" s="5"/>
      <c r="AG1721" s="5"/>
      <c r="AH1721" s="5"/>
      <c r="AI1721" s="5"/>
      <c r="AJ1721" s="5"/>
      <c r="AK1721" s="5"/>
      <c r="AL1721" s="5"/>
      <c r="AM1721" s="5"/>
      <c r="AN1721" s="5"/>
      <c r="AO1721" s="5"/>
      <c r="AP1721" s="5" t="s">
        <v>1536</v>
      </c>
      <c r="AQ1721" s="4" t="s">
        <v>12479</v>
      </c>
      <c r="AR1721" s="5" t="s">
        <v>12480</v>
      </c>
      <c r="AS1721" s="4" t="s">
        <v>1376</v>
      </c>
      <c r="AT1721" s="5" t="s">
        <v>1377</v>
      </c>
      <c r="AU1721" s="5" t="s">
        <v>41</v>
      </c>
      <c r="AV1721" s="4" t="s">
        <v>1378</v>
      </c>
      <c r="AW1721" s="5" t="s">
        <v>47</v>
      </c>
      <c r="AX1721" s="4" t="s">
        <v>1379</v>
      </c>
      <c r="AY1721" s="5" t="s">
        <v>1380</v>
      </c>
      <c r="AZ1721" s="5" t="s">
        <v>11</v>
      </c>
      <c r="BA1721" s="4" t="s">
        <v>1381</v>
      </c>
      <c r="BB1721" s="5" t="s">
        <v>1382</v>
      </c>
      <c r="BC1721" s="4" t="s">
        <v>8684</v>
      </c>
      <c r="BD1721" s="5" t="s">
        <v>8685</v>
      </c>
      <c r="BE1721" s="5" t="s">
        <v>25</v>
      </c>
      <c r="BF1721" s="5" t="s">
        <v>1333</v>
      </c>
      <c r="BG1721" s="4" t="s">
        <v>8683</v>
      </c>
      <c r="BH1721" s="5" t="s">
        <v>1343</v>
      </c>
    </row>
    <row r="1722" spans="1:60" x14ac:dyDescent="0.25">
      <c r="A1722">
        <f t="shared" si="146"/>
        <v>993290</v>
      </c>
      <c r="B1722">
        <f t="shared" si="147"/>
        <v>50101526</v>
      </c>
      <c r="C1722" t="str">
        <f t="shared" si="148"/>
        <v>CC</v>
      </c>
      <c r="D1722" t="str">
        <f t="shared" si="145"/>
        <v>REGION CENTRE EST</v>
      </c>
      <c r="E1722" s="12" t="str">
        <f t="shared" si="149"/>
        <v>TERRAIN</v>
      </c>
      <c r="F1722" s="4" t="s">
        <v>8686</v>
      </c>
      <c r="G1722" s="4" t="s">
        <v>8687</v>
      </c>
      <c r="H1722" s="5">
        <v>2</v>
      </c>
      <c r="I1722" s="5" t="s">
        <v>6943</v>
      </c>
      <c r="J1722" s="5"/>
      <c r="K1722" s="5"/>
      <c r="L1722" s="5"/>
      <c r="M1722" s="5" t="s">
        <v>1343</v>
      </c>
      <c r="N1722" s="5"/>
      <c r="O1722" s="5"/>
      <c r="P1722" s="5"/>
      <c r="Q1722" s="5"/>
      <c r="R1722" s="5"/>
      <c r="S1722" s="5"/>
      <c r="T1722" s="5"/>
      <c r="U1722" s="6">
        <v>45627</v>
      </c>
      <c r="V1722" s="5"/>
      <c r="W1722" s="4" t="s">
        <v>1329</v>
      </c>
      <c r="X1722" s="5"/>
      <c r="Y1722" s="5"/>
      <c r="Z1722" s="5"/>
      <c r="AA1722" s="4" t="s">
        <v>4056</v>
      </c>
      <c r="AB1722" s="5"/>
      <c r="AC1722" s="5"/>
      <c r="AD1722" s="5"/>
      <c r="AE1722" s="5"/>
      <c r="AF1722" s="5"/>
      <c r="AG1722" s="5"/>
      <c r="AH1722" s="5"/>
      <c r="AI1722" s="5"/>
      <c r="AJ1722" s="5"/>
      <c r="AK1722" s="5"/>
      <c r="AL1722" s="5"/>
      <c r="AM1722" s="5"/>
      <c r="AN1722" s="5"/>
      <c r="AO1722" s="5"/>
      <c r="AP1722" s="5" t="s">
        <v>1536</v>
      </c>
      <c r="AQ1722" s="4" t="s">
        <v>12479</v>
      </c>
      <c r="AR1722" s="5" t="s">
        <v>12480</v>
      </c>
      <c r="AS1722" s="4" t="s">
        <v>1376</v>
      </c>
      <c r="AT1722" s="5" t="s">
        <v>1377</v>
      </c>
      <c r="AU1722" s="5" t="s">
        <v>41</v>
      </c>
      <c r="AV1722" s="4" t="s">
        <v>1378</v>
      </c>
      <c r="AW1722" s="5" t="s">
        <v>47</v>
      </c>
      <c r="AX1722" s="4" t="s">
        <v>1379</v>
      </c>
      <c r="AY1722" s="5" t="s">
        <v>1380</v>
      </c>
      <c r="AZ1722" s="5" t="s">
        <v>11</v>
      </c>
      <c r="BA1722" s="4" t="s">
        <v>1381</v>
      </c>
      <c r="BB1722" s="5" t="s">
        <v>1382</v>
      </c>
      <c r="BC1722" s="4"/>
      <c r="BD1722" s="5"/>
      <c r="BE1722" s="5"/>
      <c r="BF1722" s="5"/>
      <c r="BG1722" s="4" t="s">
        <v>8687</v>
      </c>
      <c r="BH1722" s="5" t="s">
        <v>1343</v>
      </c>
    </row>
    <row r="1723" spans="1:60" x14ac:dyDescent="0.25">
      <c r="A1723">
        <f t="shared" si="146"/>
        <v>993289</v>
      </c>
      <c r="B1723">
        <f t="shared" si="147"/>
        <v>50101525</v>
      </c>
      <c r="C1723" t="str">
        <f t="shared" si="148"/>
        <v>CC</v>
      </c>
      <c r="D1723" t="str">
        <f t="shared" si="145"/>
        <v>REGION CENTRE EST</v>
      </c>
      <c r="E1723" s="12" t="str">
        <f t="shared" si="149"/>
        <v>TERRAIN</v>
      </c>
      <c r="F1723" s="4" t="s">
        <v>8688</v>
      </c>
      <c r="G1723" s="4" t="s">
        <v>7580</v>
      </c>
      <c r="H1723" s="5">
        <v>2</v>
      </c>
      <c r="I1723" s="5" t="s">
        <v>6943</v>
      </c>
      <c r="J1723" s="5"/>
      <c r="K1723" s="5"/>
      <c r="L1723" s="5"/>
      <c r="M1723" s="5" t="s">
        <v>1343</v>
      </c>
      <c r="N1723" s="5"/>
      <c r="O1723" s="5"/>
      <c r="P1723" s="5"/>
      <c r="Q1723" s="5"/>
      <c r="R1723" s="5"/>
      <c r="S1723" s="5"/>
      <c r="T1723" s="5"/>
      <c r="U1723" s="6">
        <v>45627</v>
      </c>
      <c r="V1723" s="5"/>
      <c r="W1723" s="4" t="s">
        <v>1329</v>
      </c>
      <c r="X1723" s="5"/>
      <c r="Y1723" s="5"/>
      <c r="Z1723" s="5"/>
      <c r="AA1723" s="4" t="s">
        <v>7577</v>
      </c>
      <c r="AB1723" s="5"/>
      <c r="AC1723" s="5"/>
      <c r="AD1723" s="5"/>
      <c r="AE1723" s="5"/>
      <c r="AF1723" s="5"/>
      <c r="AG1723" s="5"/>
      <c r="AH1723" s="5"/>
      <c r="AI1723" s="5"/>
      <c r="AJ1723" s="5"/>
      <c r="AK1723" s="5"/>
      <c r="AL1723" s="5"/>
      <c r="AM1723" s="5"/>
      <c r="AN1723" s="5"/>
      <c r="AO1723" s="5"/>
      <c r="AP1723" s="5" t="s">
        <v>1536</v>
      </c>
      <c r="AQ1723" s="4" t="s">
        <v>12479</v>
      </c>
      <c r="AR1723" s="5" t="s">
        <v>12480</v>
      </c>
      <c r="AS1723" s="4" t="s">
        <v>1376</v>
      </c>
      <c r="AT1723" s="5" t="s">
        <v>1377</v>
      </c>
      <c r="AU1723" s="5" t="s">
        <v>41</v>
      </c>
      <c r="AV1723" s="4" t="s">
        <v>1378</v>
      </c>
      <c r="AW1723" s="5" t="s">
        <v>47</v>
      </c>
      <c r="AX1723" s="4" t="s">
        <v>1379</v>
      </c>
      <c r="AY1723" s="5" t="s">
        <v>1380</v>
      </c>
      <c r="AZ1723" s="5" t="s">
        <v>11</v>
      </c>
      <c r="BA1723" s="4" t="s">
        <v>1381</v>
      </c>
      <c r="BB1723" s="5" t="s">
        <v>1382</v>
      </c>
      <c r="BC1723" s="4" t="s">
        <v>7576</v>
      </c>
      <c r="BD1723" s="5" t="s">
        <v>7579</v>
      </c>
      <c r="BE1723" s="5" t="s">
        <v>732</v>
      </c>
      <c r="BF1723" s="5" t="s">
        <v>1333</v>
      </c>
      <c r="BG1723" s="4" t="s">
        <v>7580</v>
      </c>
      <c r="BH1723" s="5" t="s">
        <v>1343</v>
      </c>
    </row>
    <row r="1724" spans="1:60" x14ac:dyDescent="0.25">
      <c r="A1724">
        <f t="shared" si="146"/>
        <v>993288</v>
      </c>
      <c r="B1724">
        <f t="shared" si="147"/>
        <v>50101524</v>
      </c>
      <c r="C1724" t="str">
        <f t="shared" si="148"/>
        <v>CC</v>
      </c>
      <c r="D1724" t="str">
        <f t="shared" si="145"/>
        <v>REGION CENTRE EST</v>
      </c>
      <c r="E1724" s="12" t="str">
        <f t="shared" si="149"/>
        <v>TERRAIN</v>
      </c>
      <c r="F1724" s="4" t="s">
        <v>8689</v>
      </c>
      <c r="G1724" s="4" t="s">
        <v>8690</v>
      </c>
      <c r="H1724" s="5">
        <v>2</v>
      </c>
      <c r="I1724" s="5" t="s">
        <v>6943</v>
      </c>
      <c r="J1724" s="5"/>
      <c r="K1724" s="5"/>
      <c r="L1724" s="5"/>
      <c r="M1724" s="5" t="s">
        <v>1343</v>
      </c>
      <c r="N1724" s="5"/>
      <c r="O1724" s="5"/>
      <c r="P1724" s="5"/>
      <c r="Q1724" s="5"/>
      <c r="R1724" s="5"/>
      <c r="S1724" s="5"/>
      <c r="T1724" s="5"/>
      <c r="U1724" s="6">
        <v>45627</v>
      </c>
      <c r="V1724" s="5"/>
      <c r="W1724" s="4" t="s">
        <v>1329</v>
      </c>
      <c r="X1724" s="5"/>
      <c r="Y1724" s="5"/>
      <c r="Z1724" s="5"/>
      <c r="AA1724" s="4" t="s">
        <v>5929</v>
      </c>
      <c r="AB1724" s="5"/>
      <c r="AC1724" s="5"/>
      <c r="AD1724" s="5"/>
      <c r="AE1724" s="5"/>
      <c r="AF1724" s="5"/>
      <c r="AG1724" s="5"/>
      <c r="AH1724" s="5"/>
      <c r="AI1724" s="5"/>
      <c r="AJ1724" s="5"/>
      <c r="AK1724" s="5"/>
      <c r="AL1724" s="5"/>
      <c r="AM1724" s="5"/>
      <c r="AN1724" s="5"/>
      <c r="AO1724" s="5"/>
      <c r="AP1724" s="5" t="s">
        <v>1536</v>
      </c>
      <c r="AQ1724" s="4" t="s">
        <v>12479</v>
      </c>
      <c r="AR1724" s="5" t="s">
        <v>12480</v>
      </c>
      <c r="AS1724" s="4" t="s">
        <v>1376</v>
      </c>
      <c r="AT1724" s="5" t="s">
        <v>1377</v>
      </c>
      <c r="AU1724" s="5" t="s">
        <v>41</v>
      </c>
      <c r="AV1724" s="4" t="s">
        <v>1378</v>
      </c>
      <c r="AW1724" s="5" t="s">
        <v>47</v>
      </c>
      <c r="AX1724" s="4" t="s">
        <v>1379</v>
      </c>
      <c r="AY1724" s="5" t="s">
        <v>1380</v>
      </c>
      <c r="AZ1724" s="5" t="s">
        <v>11</v>
      </c>
      <c r="BA1724" s="4" t="s">
        <v>1381</v>
      </c>
      <c r="BB1724" s="5" t="s">
        <v>1382</v>
      </c>
      <c r="BC1724" s="4"/>
      <c r="BD1724" s="5"/>
      <c r="BE1724" s="5"/>
      <c r="BF1724" s="5"/>
      <c r="BG1724" s="4" t="s">
        <v>8690</v>
      </c>
      <c r="BH1724" s="5" t="s">
        <v>1343</v>
      </c>
    </row>
    <row r="1725" spans="1:60" x14ac:dyDescent="0.25">
      <c r="A1725">
        <f t="shared" si="146"/>
        <v>993287</v>
      </c>
      <c r="B1725">
        <f t="shared" si="147"/>
        <v>50101523</v>
      </c>
      <c r="C1725" t="str">
        <f t="shared" si="148"/>
        <v>CC</v>
      </c>
      <c r="D1725" t="str">
        <f t="shared" si="145"/>
        <v>REGION CENTRE EST</v>
      </c>
      <c r="E1725" s="12" t="str">
        <f t="shared" si="149"/>
        <v>TERRAIN</v>
      </c>
      <c r="F1725" s="4" t="s">
        <v>8691</v>
      </c>
      <c r="G1725" s="4" t="s">
        <v>8692</v>
      </c>
      <c r="H1725" s="5">
        <v>2</v>
      </c>
      <c r="I1725" s="5" t="s">
        <v>6943</v>
      </c>
      <c r="J1725" s="5"/>
      <c r="K1725" s="5"/>
      <c r="L1725" s="5"/>
      <c r="M1725" s="5" t="s">
        <v>1343</v>
      </c>
      <c r="N1725" s="5"/>
      <c r="O1725" s="5"/>
      <c r="P1725" s="5"/>
      <c r="Q1725" s="5"/>
      <c r="R1725" s="5"/>
      <c r="S1725" s="5"/>
      <c r="T1725" s="5"/>
      <c r="U1725" s="6">
        <v>45627</v>
      </c>
      <c r="V1725" s="5"/>
      <c r="W1725" s="4" t="s">
        <v>1329</v>
      </c>
      <c r="X1725" s="5"/>
      <c r="Y1725" s="5"/>
      <c r="Z1725" s="5"/>
      <c r="AA1725" s="4" t="s">
        <v>8693</v>
      </c>
      <c r="AB1725" s="5"/>
      <c r="AC1725" s="5"/>
      <c r="AD1725" s="5"/>
      <c r="AE1725" s="5"/>
      <c r="AF1725" s="5"/>
      <c r="AG1725" s="5"/>
      <c r="AH1725" s="5"/>
      <c r="AI1725" s="5"/>
      <c r="AJ1725" s="5"/>
      <c r="AK1725" s="5"/>
      <c r="AL1725" s="5"/>
      <c r="AM1725" s="5"/>
      <c r="AN1725" s="5"/>
      <c r="AO1725" s="5"/>
      <c r="AP1725" s="5" t="s">
        <v>1536</v>
      </c>
      <c r="AQ1725" s="4" t="s">
        <v>12479</v>
      </c>
      <c r="AR1725" s="5" t="s">
        <v>12480</v>
      </c>
      <c r="AS1725" s="4" t="s">
        <v>1376</v>
      </c>
      <c r="AT1725" s="5" t="s">
        <v>1377</v>
      </c>
      <c r="AU1725" s="5" t="s">
        <v>41</v>
      </c>
      <c r="AV1725" s="4" t="s">
        <v>1378</v>
      </c>
      <c r="AW1725" s="5" t="s">
        <v>47</v>
      </c>
      <c r="AX1725" s="4" t="s">
        <v>1379</v>
      </c>
      <c r="AY1725" s="5" t="s">
        <v>1380</v>
      </c>
      <c r="AZ1725" s="5" t="s">
        <v>11</v>
      </c>
      <c r="BA1725" s="4" t="s">
        <v>1381</v>
      </c>
      <c r="BB1725" s="5" t="s">
        <v>1382</v>
      </c>
      <c r="BC1725" s="4"/>
      <c r="BD1725" s="5"/>
      <c r="BE1725" s="5"/>
      <c r="BF1725" s="5"/>
      <c r="BG1725" s="4" t="s">
        <v>8692</v>
      </c>
      <c r="BH1725" s="5" t="s">
        <v>1343</v>
      </c>
    </row>
    <row r="1726" spans="1:60" x14ac:dyDescent="0.25">
      <c r="A1726">
        <f t="shared" si="146"/>
        <v>993286</v>
      </c>
      <c r="B1726">
        <f t="shared" si="147"/>
        <v>50101522</v>
      </c>
      <c r="C1726" t="str">
        <f t="shared" si="148"/>
        <v>CC</v>
      </c>
      <c r="D1726" t="str">
        <f t="shared" si="145"/>
        <v>REGION CENTRE EST</v>
      </c>
      <c r="E1726" s="12" t="str">
        <f t="shared" si="149"/>
        <v>TERRAIN</v>
      </c>
      <c r="F1726" s="4" t="s">
        <v>8694</v>
      </c>
      <c r="G1726" s="4" t="s">
        <v>8695</v>
      </c>
      <c r="H1726" s="5">
        <v>2</v>
      </c>
      <c r="I1726" s="5" t="s">
        <v>6943</v>
      </c>
      <c r="J1726" s="5"/>
      <c r="K1726" s="5"/>
      <c r="L1726" s="5"/>
      <c r="M1726" s="5" t="s">
        <v>1343</v>
      </c>
      <c r="N1726" s="5"/>
      <c r="O1726" s="5"/>
      <c r="P1726" s="5"/>
      <c r="Q1726" s="5"/>
      <c r="R1726" s="5"/>
      <c r="S1726" s="5"/>
      <c r="T1726" s="5"/>
      <c r="U1726" s="6">
        <v>45627</v>
      </c>
      <c r="V1726" s="5"/>
      <c r="W1726" s="4" t="s">
        <v>1329</v>
      </c>
      <c r="X1726" s="5"/>
      <c r="Y1726" s="5"/>
      <c r="Z1726" s="5"/>
      <c r="AA1726" s="4" t="s">
        <v>8696</v>
      </c>
      <c r="AB1726" s="5"/>
      <c r="AC1726" s="5"/>
      <c r="AD1726" s="5"/>
      <c r="AE1726" s="5"/>
      <c r="AF1726" s="5"/>
      <c r="AG1726" s="5"/>
      <c r="AH1726" s="5"/>
      <c r="AI1726" s="5"/>
      <c r="AJ1726" s="5"/>
      <c r="AK1726" s="5"/>
      <c r="AL1726" s="5"/>
      <c r="AM1726" s="5"/>
      <c r="AN1726" s="5"/>
      <c r="AO1726" s="5"/>
      <c r="AP1726" s="5" t="s">
        <v>1536</v>
      </c>
      <c r="AQ1726" s="4" t="s">
        <v>12479</v>
      </c>
      <c r="AR1726" s="5" t="s">
        <v>12480</v>
      </c>
      <c r="AS1726" s="4" t="s">
        <v>1376</v>
      </c>
      <c r="AT1726" s="5" t="s">
        <v>1377</v>
      </c>
      <c r="AU1726" s="5" t="s">
        <v>41</v>
      </c>
      <c r="AV1726" s="4" t="s">
        <v>1378</v>
      </c>
      <c r="AW1726" s="5" t="s">
        <v>47</v>
      </c>
      <c r="AX1726" s="4" t="s">
        <v>1379</v>
      </c>
      <c r="AY1726" s="5" t="s">
        <v>1380</v>
      </c>
      <c r="AZ1726" s="5" t="s">
        <v>11</v>
      </c>
      <c r="BA1726" s="4" t="s">
        <v>1381</v>
      </c>
      <c r="BB1726" s="5" t="s">
        <v>1382</v>
      </c>
      <c r="BC1726" s="4"/>
      <c r="BD1726" s="5"/>
      <c r="BE1726" s="5"/>
      <c r="BF1726" s="5"/>
      <c r="BG1726" s="4" t="s">
        <v>8695</v>
      </c>
      <c r="BH1726" s="5" t="s">
        <v>1343</v>
      </c>
    </row>
    <row r="1727" spans="1:60" x14ac:dyDescent="0.25">
      <c r="A1727">
        <f t="shared" si="146"/>
        <v>993285</v>
      </c>
      <c r="B1727">
        <f t="shared" si="147"/>
        <v>50101521</v>
      </c>
      <c r="C1727" t="str">
        <f t="shared" si="148"/>
        <v>CC</v>
      </c>
      <c r="D1727" t="str">
        <f t="shared" si="145"/>
        <v>REGION CENTRE EST</v>
      </c>
      <c r="E1727" s="12" t="str">
        <f t="shared" si="149"/>
        <v>TERRAIN</v>
      </c>
      <c r="F1727" s="4" t="s">
        <v>8697</v>
      </c>
      <c r="G1727" s="4" t="s">
        <v>8698</v>
      </c>
      <c r="H1727" s="5">
        <v>2</v>
      </c>
      <c r="I1727" s="5" t="s">
        <v>6943</v>
      </c>
      <c r="J1727" s="5"/>
      <c r="K1727" s="5"/>
      <c r="L1727" s="5"/>
      <c r="M1727" s="5" t="s">
        <v>1343</v>
      </c>
      <c r="N1727" s="5"/>
      <c r="O1727" s="5"/>
      <c r="P1727" s="5"/>
      <c r="Q1727" s="5"/>
      <c r="R1727" s="5"/>
      <c r="S1727" s="5"/>
      <c r="T1727" s="5"/>
      <c r="U1727" s="6">
        <v>45627</v>
      </c>
      <c r="V1727" s="5"/>
      <c r="W1727" s="4" t="s">
        <v>1329</v>
      </c>
      <c r="X1727" s="5"/>
      <c r="Y1727" s="5"/>
      <c r="Z1727" s="5"/>
      <c r="AA1727" s="4" t="s">
        <v>8071</v>
      </c>
      <c r="AB1727" s="5"/>
      <c r="AC1727" s="5"/>
      <c r="AD1727" s="5"/>
      <c r="AE1727" s="5"/>
      <c r="AF1727" s="5"/>
      <c r="AG1727" s="5"/>
      <c r="AH1727" s="5"/>
      <c r="AI1727" s="5"/>
      <c r="AJ1727" s="5"/>
      <c r="AK1727" s="5"/>
      <c r="AL1727" s="5"/>
      <c r="AM1727" s="5"/>
      <c r="AN1727" s="5"/>
      <c r="AO1727" s="5"/>
      <c r="AP1727" s="5" t="s">
        <v>1536</v>
      </c>
      <c r="AQ1727" s="4" t="s">
        <v>12479</v>
      </c>
      <c r="AR1727" s="5" t="s">
        <v>12480</v>
      </c>
      <c r="AS1727" s="4" t="s">
        <v>1376</v>
      </c>
      <c r="AT1727" s="5" t="s">
        <v>1377</v>
      </c>
      <c r="AU1727" s="5" t="s">
        <v>41</v>
      </c>
      <c r="AV1727" s="4" t="s">
        <v>1378</v>
      </c>
      <c r="AW1727" s="5" t="s">
        <v>47</v>
      </c>
      <c r="AX1727" s="4" t="s">
        <v>1379</v>
      </c>
      <c r="AY1727" s="5" t="s">
        <v>1380</v>
      </c>
      <c r="AZ1727" s="5" t="s">
        <v>11</v>
      </c>
      <c r="BA1727" s="4" t="s">
        <v>1381</v>
      </c>
      <c r="BB1727" s="5" t="s">
        <v>1382</v>
      </c>
      <c r="BC1727" s="4"/>
      <c r="BD1727" s="5"/>
      <c r="BE1727" s="5"/>
      <c r="BF1727" s="5"/>
      <c r="BG1727" s="4" t="s">
        <v>8698</v>
      </c>
      <c r="BH1727" s="5" t="s">
        <v>1343</v>
      </c>
    </row>
    <row r="1728" spans="1:60" x14ac:dyDescent="0.25">
      <c r="A1728">
        <f t="shared" si="146"/>
        <v>993284</v>
      </c>
      <c r="B1728">
        <f t="shared" si="147"/>
        <v>50101520</v>
      </c>
      <c r="C1728" t="str">
        <f t="shared" si="148"/>
        <v>CC</v>
      </c>
      <c r="D1728" t="str">
        <f t="shared" si="145"/>
        <v>REGION GRAND OUEST</v>
      </c>
      <c r="E1728" s="12" t="str">
        <f t="shared" si="149"/>
        <v>TERRAIN</v>
      </c>
      <c r="F1728" s="4" t="s">
        <v>8699</v>
      </c>
      <c r="G1728" s="4" t="s">
        <v>8700</v>
      </c>
      <c r="H1728" s="5">
        <v>2</v>
      </c>
      <c r="I1728" s="5" t="s">
        <v>6943</v>
      </c>
      <c r="J1728" s="5"/>
      <c r="K1728" s="5"/>
      <c r="L1728" s="5"/>
      <c r="M1728" s="5" t="s">
        <v>1343</v>
      </c>
      <c r="N1728" s="5"/>
      <c r="O1728" s="5"/>
      <c r="P1728" s="5"/>
      <c r="Q1728" s="5"/>
      <c r="R1728" s="5"/>
      <c r="S1728" s="5"/>
      <c r="T1728" s="5"/>
      <c r="U1728" s="6">
        <v>45627</v>
      </c>
      <c r="V1728" s="4"/>
      <c r="W1728" s="4" t="s">
        <v>1329</v>
      </c>
      <c r="X1728" s="5"/>
      <c r="Y1728" s="5"/>
      <c r="Z1728" s="5"/>
      <c r="AA1728" s="4" t="s">
        <v>8701</v>
      </c>
      <c r="AB1728" s="5"/>
      <c r="AC1728" s="5"/>
      <c r="AD1728" s="5"/>
      <c r="AE1728" s="5"/>
      <c r="AF1728" s="6"/>
      <c r="AG1728" s="5"/>
      <c r="AH1728" s="5"/>
      <c r="AI1728" s="5"/>
      <c r="AJ1728" s="6"/>
      <c r="AK1728" s="5"/>
      <c r="AL1728" s="6"/>
      <c r="AM1728" s="5"/>
      <c r="AN1728" s="5"/>
      <c r="AO1728" s="5"/>
      <c r="AP1728" s="5" t="s">
        <v>1413</v>
      </c>
      <c r="AQ1728" s="4" t="s">
        <v>1414</v>
      </c>
      <c r="AR1728" s="5" t="s">
        <v>19</v>
      </c>
      <c r="AS1728" s="4" t="s">
        <v>2662</v>
      </c>
      <c r="AT1728" s="5" t="s">
        <v>2663</v>
      </c>
      <c r="AU1728" s="5" t="s">
        <v>41</v>
      </c>
      <c r="AV1728" s="4" t="s">
        <v>2664</v>
      </c>
      <c r="AW1728" s="5" t="s">
        <v>119</v>
      </c>
      <c r="AX1728" s="4" t="s">
        <v>3099</v>
      </c>
      <c r="AY1728" s="5" t="s">
        <v>3101</v>
      </c>
      <c r="AZ1728" s="5" t="s">
        <v>11</v>
      </c>
      <c r="BA1728" s="4" t="s">
        <v>3102</v>
      </c>
      <c r="BB1728" s="5" t="s">
        <v>3103</v>
      </c>
      <c r="BC1728" s="4"/>
      <c r="BD1728" s="5"/>
      <c r="BE1728" s="5"/>
      <c r="BF1728" s="5"/>
      <c r="BG1728" s="4" t="s">
        <v>8700</v>
      </c>
      <c r="BH1728" s="5" t="s">
        <v>1343</v>
      </c>
    </row>
    <row r="1729" spans="1:60" x14ac:dyDescent="0.25">
      <c r="A1729">
        <f t="shared" si="146"/>
        <v>993283</v>
      </c>
      <c r="B1729">
        <f t="shared" si="147"/>
        <v>50101519</v>
      </c>
      <c r="C1729" t="str">
        <f t="shared" si="148"/>
        <v>CC</v>
      </c>
      <c r="D1729" t="str">
        <f t="shared" si="145"/>
        <v>REGION GRAND OUEST</v>
      </c>
      <c r="E1729" s="12" t="str">
        <f t="shared" si="149"/>
        <v>TERRAIN</v>
      </c>
      <c r="F1729" s="4" t="s">
        <v>8702</v>
      </c>
      <c r="G1729" s="4" t="s">
        <v>3501</v>
      </c>
      <c r="H1729" s="5">
        <v>2</v>
      </c>
      <c r="I1729" s="5" t="s">
        <v>6943</v>
      </c>
      <c r="J1729" s="5"/>
      <c r="K1729" s="5"/>
      <c r="L1729" s="5"/>
      <c r="M1729" s="5" t="s">
        <v>1343</v>
      </c>
      <c r="N1729" s="5"/>
      <c r="O1729" s="5"/>
      <c r="P1729" s="5"/>
      <c r="Q1729" s="5"/>
      <c r="R1729" s="5"/>
      <c r="S1729" s="5"/>
      <c r="T1729" s="5"/>
      <c r="U1729" s="6">
        <v>45627</v>
      </c>
      <c r="V1729" s="4"/>
      <c r="W1729" s="4" t="s">
        <v>1329</v>
      </c>
      <c r="X1729" s="5"/>
      <c r="Y1729" s="5"/>
      <c r="Z1729" s="5"/>
      <c r="AA1729" s="4" t="s">
        <v>3498</v>
      </c>
      <c r="AB1729" s="5"/>
      <c r="AC1729" s="5"/>
      <c r="AD1729" s="5"/>
      <c r="AE1729" s="5"/>
      <c r="AF1729" s="6"/>
      <c r="AG1729" s="5"/>
      <c r="AH1729" s="5"/>
      <c r="AI1729" s="5"/>
      <c r="AJ1729" s="6"/>
      <c r="AK1729" s="5"/>
      <c r="AL1729" s="6"/>
      <c r="AM1729" s="5"/>
      <c r="AN1729" s="5"/>
      <c r="AO1729" s="5"/>
      <c r="AP1729" s="5" t="s">
        <v>1413</v>
      </c>
      <c r="AQ1729" s="4" t="s">
        <v>1414</v>
      </c>
      <c r="AR1729" s="5" t="s">
        <v>19</v>
      </c>
      <c r="AS1729" s="4" t="s">
        <v>2662</v>
      </c>
      <c r="AT1729" s="5" t="s">
        <v>2663</v>
      </c>
      <c r="AU1729" s="5" t="s">
        <v>41</v>
      </c>
      <c r="AV1729" s="4" t="s">
        <v>2664</v>
      </c>
      <c r="AW1729" s="5" t="s">
        <v>119</v>
      </c>
      <c r="AX1729" s="4" t="s">
        <v>3099</v>
      </c>
      <c r="AY1729" s="5" t="s">
        <v>3101</v>
      </c>
      <c r="AZ1729" s="5" t="s">
        <v>11</v>
      </c>
      <c r="BA1729" s="4" t="s">
        <v>3102</v>
      </c>
      <c r="BB1729" s="5" t="s">
        <v>3103</v>
      </c>
      <c r="BC1729" s="4" t="s">
        <v>3496</v>
      </c>
      <c r="BD1729" s="5" t="s">
        <v>3500</v>
      </c>
      <c r="BE1729" s="5" t="s">
        <v>60</v>
      </c>
      <c r="BF1729" s="5" t="s">
        <v>1333</v>
      </c>
      <c r="BG1729" s="4" t="s">
        <v>3501</v>
      </c>
      <c r="BH1729" s="5" t="s">
        <v>1343</v>
      </c>
    </row>
    <row r="1730" spans="1:60" x14ac:dyDescent="0.25">
      <c r="A1730">
        <f t="shared" si="146"/>
        <v>993281</v>
      </c>
      <c r="B1730">
        <f t="shared" si="147"/>
        <v>50101517</v>
      </c>
      <c r="C1730" t="str">
        <f t="shared" si="148"/>
        <v>CC</v>
      </c>
      <c r="D1730" t="str">
        <f t="shared" si="145"/>
        <v>REGION GRAND OUEST</v>
      </c>
      <c r="E1730" s="12" t="str">
        <f t="shared" si="149"/>
        <v>TERRAIN</v>
      </c>
      <c r="F1730" s="4" t="s">
        <v>8703</v>
      </c>
      <c r="G1730" s="4" t="s">
        <v>8704</v>
      </c>
      <c r="H1730" s="5">
        <v>2</v>
      </c>
      <c r="I1730" s="5" t="s">
        <v>6943</v>
      </c>
      <c r="J1730" s="5"/>
      <c r="K1730" s="5"/>
      <c r="L1730" s="5"/>
      <c r="M1730" s="5" t="s">
        <v>1343</v>
      </c>
      <c r="N1730" s="5"/>
      <c r="O1730" s="5"/>
      <c r="P1730" s="5"/>
      <c r="Q1730" s="5"/>
      <c r="R1730" s="5"/>
      <c r="S1730" s="5"/>
      <c r="T1730" s="5"/>
      <c r="U1730" s="6">
        <v>45627</v>
      </c>
      <c r="V1730" s="4"/>
      <c r="W1730" s="4" t="s">
        <v>1329</v>
      </c>
      <c r="X1730" s="5"/>
      <c r="Y1730" s="5"/>
      <c r="Z1730" s="5"/>
      <c r="AA1730" s="4" t="s">
        <v>3929</v>
      </c>
      <c r="AB1730" s="5"/>
      <c r="AC1730" s="5"/>
      <c r="AD1730" s="5"/>
      <c r="AE1730" s="5"/>
      <c r="AF1730" s="6"/>
      <c r="AG1730" s="5"/>
      <c r="AH1730" s="5"/>
      <c r="AI1730" s="5"/>
      <c r="AJ1730" s="6"/>
      <c r="AK1730" s="5"/>
      <c r="AL1730" s="6"/>
      <c r="AM1730" s="5"/>
      <c r="AN1730" s="5"/>
      <c r="AO1730" s="5"/>
      <c r="AP1730" s="5" t="s">
        <v>1413</v>
      </c>
      <c r="AQ1730" s="4" t="s">
        <v>1414</v>
      </c>
      <c r="AR1730" s="5" t="s">
        <v>19</v>
      </c>
      <c r="AS1730" s="4" t="s">
        <v>2662</v>
      </c>
      <c r="AT1730" s="5" t="s">
        <v>2663</v>
      </c>
      <c r="AU1730" s="5" t="s">
        <v>41</v>
      </c>
      <c r="AV1730" s="4" t="s">
        <v>2664</v>
      </c>
      <c r="AW1730" s="5" t="s">
        <v>119</v>
      </c>
      <c r="AX1730" s="4" t="s">
        <v>3099</v>
      </c>
      <c r="AY1730" s="5" t="s">
        <v>3101</v>
      </c>
      <c r="AZ1730" s="5" t="s">
        <v>11</v>
      </c>
      <c r="BA1730" s="4" t="s">
        <v>3102</v>
      </c>
      <c r="BB1730" s="5" t="s">
        <v>3103</v>
      </c>
      <c r="BC1730" s="4"/>
      <c r="BD1730" s="5"/>
      <c r="BE1730" s="5"/>
      <c r="BF1730" s="5"/>
      <c r="BG1730" s="4" t="s">
        <v>8704</v>
      </c>
      <c r="BH1730" s="5" t="s">
        <v>1343</v>
      </c>
    </row>
    <row r="1731" spans="1:60" x14ac:dyDescent="0.25">
      <c r="A1731">
        <f t="shared" si="146"/>
        <v>993280</v>
      </c>
      <c r="B1731">
        <f t="shared" si="147"/>
        <v>50101516</v>
      </c>
      <c r="C1731" t="str">
        <f t="shared" si="148"/>
        <v>CC</v>
      </c>
      <c r="D1731" t="str">
        <f t="shared" ref="D1731:D1794" si="150">AR1731</f>
        <v>REGION GRAND SUD</v>
      </c>
      <c r="E1731" s="12" t="str">
        <f t="shared" si="149"/>
        <v>TERRAIN</v>
      </c>
      <c r="F1731" s="4" t="s">
        <v>8705</v>
      </c>
      <c r="G1731" s="4" t="s">
        <v>5072</v>
      </c>
      <c r="H1731" s="5">
        <v>2</v>
      </c>
      <c r="I1731" s="5" t="s">
        <v>6943</v>
      </c>
      <c r="J1731" s="5"/>
      <c r="K1731" s="5"/>
      <c r="L1731" s="5"/>
      <c r="M1731" s="5" t="s">
        <v>1343</v>
      </c>
      <c r="N1731" s="5"/>
      <c r="O1731" s="5"/>
      <c r="P1731" s="5"/>
      <c r="Q1731" s="5"/>
      <c r="R1731" s="5"/>
      <c r="S1731" s="5"/>
      <c r="T1731" s="5"/>
      <c r="U1731" s="6">
        <v>45474</v>
      </c>
      <c r="V1731" s="4"/>
      <c r="W1731" s="4" t="s">
        <v>1329</v>
      </c>
      <c r="X1731" s="5"/>
      <c r="Y1731" s="5"/>
      <c r="Z1731" s="5"/>
      <c r="AA1731" s="5" t="s">
        <v>4494</v>
      </c>
      <c r="AB1731" s="5"/>
      <c r="AC1731" s="5"/>
      <c r="AD1731" s="5"/>
      <c r="AE1731" s="5"/>
      <c r="AF1731" s="6"/>
      <c r="AG1731" s="5"/>
      <c r="AH1731" s="5"/>
      <c r="AI1731" s="5"/>
      <c r="AJ1731" s="6"/>
      <c r="AK1731" s="5"/>
      <c r="AL1731" s="6"/>
      <c r="AM1731" s="5"/>
      <c r="AN1731" s="5"/>
      <c r="AO1731" s="5"/>
      <c r="AP1731" s="5" t="s">
        <v>1335</v>
      </c>
      <c r="AQ1731" s="4" t="s">
        <v>1336</v>
      </c>
      <c r="AR1731" s="5" t="s">
        <v>12476</v>
      </c>
      <c r="AS1731" s="4" t="s">
        <v>1629</v>
      </c>
      <c r="AT1731" s="5" t="s">
        <v>1630</v>
      </c>
      <c r="AU1731" s="5" t="s">
        <v>41</v>
      </c>
      <c r="AV1731" s="4" t="s">
        <v>1631</v>
      </c>
      <c r="AW1731" s="5" t="s">
        <v>7</v>
      </c>
      <c r="AX1731" s="4" t="s">
        <v>3055</v>
      </c>
      <c r="AY1731" s="5" t="s">
        <v>3056</v>
      </c>
      <c r="AZ1731" s="5" t="s">
        <v>11</v>
      </c>
      <c r="BA1731" s="4" t="s">
        <v>3057</v>
      </c>
      <c r="BB1731" s="5" t="s">
        <v>3058</v>
      </c>
      <c r="BC1731" s="5" t="s">
        <v>5068</v>
      </c>
      <c r="BD1731" s="5" t="s">
        <v>5071</v>
      </c>
      <c r="BE1731" s="5" t="s">
        <v>3</v>
      </c>
      <c r="BF1731" s="5" t="s">
        <v>1333</v>
      </c>
      <c r="BG1731" s="5" t="s">
        <v>5072</v>
      </c>
      <c r="BH1731" s="5" t="s">
        <v>1343</v>
      </c>
    </row>
    <row r="1732" spans="1:60" x14ac:dyDescent="0.25">
      <c r="A1732">
        <f t="shared" si="146"/>
        <v>993279</v>
      </c>
      <c r="B1732">
        <f t="shared" si="147"/>
        <v>50101515</v>
      </c>
      <c r="C1732" t="str">
        <f t="shared" si="148"/>
        <v>CC</v>
      </c>
      <c r="D1732" t="str">
        <f t="shared" si="150"/>
        <v>REGION GRAND SUD</v>
      </c>
      <c r="E1732" s="12" t="str">
        <f t="shared" si="149"/>
        <v>TERRAIN</v>
      </c>
      <c r="F1732" s="4" t="s">
        <v>8706</v>
      </c>
      <c r="G1732" s="4" t="s">
        <v>6757</v>
      </c>
      <c r="H1732" s="5">
        <v>2</v>
      </c>
      <c r="I1732" s="5" t="s">
        <v>6943</v>
      </c>
      <c r="J1732" s="5"/>
      <c r="K1732" s="5"/>
      <c r="L1732" s="5"/>
      <c r="M1732" s="5" t="s">
        <v>1343</v>
      </c>
      <c r="N1732" s="5"/>
      <c r="O1732" s="5"/>
      <c r="P1732" s="5"/>
      <c r="Q1732" s="5"/>
      <c r="R1732" s="5"/>
      <c r="S1732" s="5"/>
      <c r="T1732" s="5"/>
      <c r="U1732" s="6">
        <v>45474</v>
      </c>
      <c r="V1732" s="4"/>
      <c r="W1732" s="4" t="s">
        <v>1329</v>
      </c>
      <c r="X1732" s="5"/>
      <c r="Y1732" s="5"/>
      <c r="Z1732" s="5"/>
      <c r="AA1732" s="4" t="s">
        <v>2813</v>
      </c>
      <c r="AB1732" s="5"/>
      <c r="AC1732" s="5"/>
      <c r="AD1732" s="5"/>
      <c r="AE1732" s="5"/>
      <c r="AF1732" s="6"/>
      <c r="AG1732" s="5"/>
      <c r="AH1732" s="5"/>
      <c r="AI1732" s="5"/>
      <c r="AJ1732" s="6"/>
      <c r="AK1732" s="5"/>
      <c r="AL1732" s="6"/>
      <c r="AM1732" s="5"/>
      <c r="AN1732" s="5"/>
      <c r="AO1732" s="5"/>
      <c r="AP1732" s="5" t="s">
        <v>1335</v>
      </c>
      <c r="AQ1732" s="4" t="s">
        <v>1336</v>
      </c>
      <c r="AR1732" s="5" t="s">
        <v>12476</v>
      </c>
      <c r="AS1732" s="4" t="s">
        <v>1629</v>
      </c>
      <c r="AT1732" s="5" t="s">
        <v>1630</v>
      </c>
      <c r="AU1732" s="5" t="s">
        <v>41</v>
      </c>
      <c r="AV1732" s="4" t="s">
        <v>1631</v>
      </c>
      <c r="AW1732" s="5" t="s">
        <v>7</v>
      </c>
      <c r="AX1732" s="4" t="s">
        <v>3473</v>
      </c>
      <c r="AY1732" s="5" t="s">
        <v>3475</v>
      </c>
      <c r="AZ1732" s="5" t="s">
        <v>11</v>
      </c>
      <c r="BA1732" s="4" t="s">
        <v>3476</v>
      </c>
      <c r="BB1732" s="5" t="s">
        <v>3477</v>
      </c>
      <c r="BC1732" s="4" t="s">
        <v>6753</v>
      </c>
      <c r="BD1732" s="5" t="s">
        <v>6756</v>
      </c>
      <c r="BE1732" s="5" t="s">
        <v>25</v>
      </c>
      <c r="BF1732" s="5" t="s">
        <v>1333</v>
      </c>
      <c r="BG1732" s="4" t="s">
        <v>6757</v>
      </c>
      <c r="BH1732" s="5" t="s">
        <v>1343</v>
      </c>
    </row>
    <row r="1733" spans="1:60" x14ac:dyDescent="0.25">
      <c r="A1733">
        <f t="shared" si="146"/>
        <v>993278</v>
      </c>
      <c r="B1733">
        <f t="shared" si="147"/>
        <v>50101514</v>
      </c>
      <c r="C1733" t="str">
        <f t="shared" si="148"/>
        <v>CC</v>
      </c>
      <c r="D1733" t="str">
        <f t="shared" si="150"/>
        <v>REGION GRAND SUD</v>
      </c>
      <c r="E1733" s="12" t="str">
        <f t="shared" si="149"/>
        <v>TERRAIN</v>
      </c>
      <c r="F1733" s="4" t="s">
        <v>8707</v>
      </c>
      <c r="G1733" s="4" t="s">
        <v>8708</v>
      </c>
      <c r="H1733" s="5">
        <v>2</v>
      </c>
      <c r="I1733" s="5" t="s">
        <v>6943</v>
      </c>
      <c r="J1733" s="5"/>
      <c r="K1733" s="5"/>
      <c r="L1733" s="5"/>
      <c r="M1733" s="5" t="s">
        <v>1343</v>
      </c>
      <c r="N1733" s="5"/>
      <c r="O1733" s="6"/>
      <c r="P1733" s="5"/>
      <c r="Q1733" s="5"/>
      <c r="R1733" s="5"/>
      <c r="S1733" s="5"/>
      <c r="T1733" s="5"/>
      <c r="U1733" s="6">
        <v>45474</v>
      </c>
      <c r="V1733" s="4"/>
      <c r="W1733" s="4" t="s">
        <v>1329</v>
      </c>
      <c r="X1733" s="5"/>
      <c r="Y1733" s="5"/>
      <c r="Z1733" s="5"/>
      <c r="AA1733" s="5" t="s">
        <v>7962</v>
      </c>
      <c r="AB1733" s="5"/>
      <c r="AC1733" s="5"/>
      <c r="AD1733" s="5"/>
      <c r="AE1733" s="5"/>
      <c r="AF1733" s="6"/>
      <c r="AG1733" s="5"/>
      <c r="AH1733" s="5"/>
      <c r="AI1733" s="5"/>
      <c r="AJ1733" s="6"/>
      <c r="AK1733" s="5"/>
      <c r="AL1733" s="6"/>
      <c r="AM1733" s="5"/>
      <c r="AN1733" s="5"/>
      <c r="AO1733" s="5"/>
      <c r="AP1733" s="5" t="s">
        <v>1335</v>
      </c>
      <c r="AQ1733" s="4" t="s">
        <v>1336</v>
      </c>
      <c r="AR1733" s="5" t="s">
        <v>12476</v>
      </c>
      <c r="AS1733" s="4" t="s">
        <v>1629</v>
      </c>
      <c r="AT1733" s="5" t="s">
        <v>1630</v>
      </c>
      <c r="AU1733" s="5" t="s">
        <v>41</v>
      </c>
      <c r="AV1733" s="4" t="s">
        <v>1631</v>
      </c>
      <c r="AW1733" s="5" t="s">
        <v>7</v>
      </c>
      <c r="AX1733" s="4" t="s">
        <v>3473</v>
      </c>
      <c r="AY1733" s="5" t="s">
        <v>3475</v>
      </c>
      <c r="AZ1733" s="5" t="s">
        <v>11</v>
      </c>
      <c r="BA1733" s="4" t="s">
        <v>3476</v>
      </c>
      <c r="BB1733" s="5" t="s">
        <v>3477</v>
      </c>
      <c r="BC1733" s="4"/>
      <c r="BD1733" s="5"/>
      <c r="BE1733" s="5"/>
      <c r="BF1733" s="5"/>
      <c r="BG1733" s="4" t="s">
        <v>8708</v>
      </c>
      <c r="BH1733" s="5" t="s">
        <v>1343</v>
      </c>
    </row>
    <row r="1734" spans="1:60" x14ac:dyDescent="0.25">
      <c r="A1734">
        <f t="shared" si="146"/>
        <v>993277</v>
      </c>
      <c r="B1734">
        <f t="shared" si="147"/>
        <v>50101513</v>
      </c>
      <c r="C1734" t="str">
        <f t="shared" si="148"/>
        <v>CC</v>
      </c>
      <c r="D1734" t="str">
        <f t="shared" si="150"/>
        <v>REGION GRAND SUD</v>
      </c>
      <c r="E1734" s="12" t="str">
        <f t="shared" si="149"/>
        <v>TERRAIN</v>
      </c>
      <c r="F1734" s="4" t="s">
        <v>8709</v>
      </c>
      <c r="G1734" s="4" t="s">
        <v>5671</v>
      </c>
      <c r="H1734" s="5">
        <v>2</v>
      </c>
      <c r="I1734" s="5" t="s">
        <v>6943</v>
      </c>
      <c r="J1734" s="5"/>
      <c r="K1734" s="5"/>
      <c r="L1734" s="5"/>
      <c r="M1734" s="5" t="s">
        <v>1343</v>
      </c>
      <c r="N1734" s="5"/>
      <c r="O1734" s="6"/>
      <c r="P1734" s="5"/>
      <c r="Q1734" s="5"/>
      <c r="R1734" s="5"/>
      <c r="S1734" s="5"/>
      <c r="T1734" s="5"/>
      <c r="U1734" s="6">
        <v>45474</v>
      </c>
      <c r="V1734" s="4"/>
      <c r="W1734" s="4" t="s">
        <v>1329</v>
      </c>
      <c r="X1734" s="5"/>
      <c r="Y1734" s="5"/>
      <c r="Z1734" s="5"/>
      <c r="AA1734" s="4" t="s">
        <v>2989</v>
      </c>
      <c r="AB1734" s="5"/>
      <c r="AC1734" s="5"/>
      <c r="AD1734" s="5"/>
      <c r="AE1734" s="5"/>
      <c r="AF1734" s="6"/>
      <c r="AG1734" s="5"/>
      <c r="AH1734" s="5"/>
      <c r="AI1734" s="5"/>
      <c r="AJ1734" s="6"/>
      <c r="AK1734" s="5"/>
      <c r="AL1734" s="6"/>
      <c r="AM1734" s="5"/>
      <c r="AN1734" s="5"/>
      <c r="AO1734" s="5"/>
      <c r="AP1734" s="5" t="s">
        <v>1335</v>
      </c>
      <c r="AQ1734" s="4" t="s">
        <v>1336</v>
      </c>
      <c r="AR1734" s="5" t="s">
        <v>12476</v>
      </c>
      <c r="AS1734" s="4" t="s">
        <v>1629</v>
      </c>
      <c r="AT1734" s="5" t="s">
        <v>1630</v>
      </c>
      <c r="AU1734" s="5" t="s">
        <v>41</v>
      </c>
      <c r="AV1734" s="4" t="s">
        <v>1631</v>
      </c>
      <c r="AW1734" s="5" t="s">
        <v>7</v>
      </c>
      <c r="AX1734" s="4" t="s">
        <v>3473</v>
      </c>
      <c r="AY1734" s="5" t="s">
        <v>3475</v>
      </c>
      <c r="AZ1734" s="5" t="s">
        <v>11</v>
      </c>
      <c r="BA1734" s="4" t="s">
        <v>3476</v>
      </c>
      <c r="BB1734" s="5" t="s">
        <v>3477</v>
      </c>
      <c r="BC1734" s="4" t="s">
        <v>5669</v>
      </c>
      <c r="BD1734" s="5" t="s">
        <v>5670</v>
      </c>
      <c r="BE1734" s="5" t="s">
        <v>25</v>
      </c>
      <c r="BF1734" s="5" t="s">
        <v>1333</v>
      </c>
      <c r="BG1734" s="4" t="s">
        <v>5671</v>
      </c>
      <c r="BH1734" s="5" t="s">
        <v>1343</v>
      </c>
    </row>
    <row r="1735" spans="1:60" x14ac:dyDescent="0.25">
      <c r="A1735">
        <f t="shared" si="146"/>
        <v>993276</v>
      </c>
      <c r="B1735">
        <f t="shared" si="147"/>
        <v>50101512</v>
      </c>
      <c r="C1735" t="str">
        <f t="shared" si="148"/>
        <v>CC</v>
      </c>
      <c r="D1735" t="str">
        <f t="shared" si="150"/>
        <v>REGION GRAND SUD</v>
      </c>
      <c r="E1735" s="12" t="str">
        <f t="shared" si="149"/>
        <v>TERRAIN</v>
      </c>
      <c r="F1735" s="4" t="s">
        <v>8710</v>
      </c>
      <c r="G1735" s="4" t="s">
        <v>8711</v>
      </c>
      <c r="H1735" s="5">
        <v>2</v>
      </c>
      <c r="I1735" s="5" t="s">
        <v>6943</v>
      </c>
      <c r="J1735" s="5"/>
      <c r="K1735" s="5"/>
      <c r="L1735" s="5"/>
      <c r="M1735" s="5" t="s">
        <v>1343</v>
      </c>
      <c r="N1735" s="5"/>
      <c r="O1735" s="5"/>
      <c r="P1735" s="5"/>
      <c r="Q1735" s="5"/>
      <c r="R1735" s="5"/>
      <c r="S1735" s="5"/>
      <c r="T1735" s="5"/>
      <c r="U1735" s="6">
        <v>45474</v>
      </c>
      <c r="V1735" s="4"/>
      <c r="W1735" s="4" t="s">
        <v>1329</v>
      </c>
      <c r="X1735" s="5"/>
      <c r="Y1735" s="5"/>
      <c r="Z1735" s="5"/>
      <c r="AA1735" s="4" t="s">
        <v>5232</v>
      </c>
      <c r="AB1735" s="5"/>
      <c r="AC1735" s="5"/>
      <c r="AD1735" s="5"/>
      <c r="AE1735" s="5"/>
      <c r="AF1735" s="6"/>
      <c r="AG1735" s="5"/>
      <c r="AH1735" s="5"/>
      <c r="AI1735" s="5"/>
      <c r="AJ1735" s="6"/>
      <c r="AK1735" s="5"/>
      <c r="AL1735" s="6"/>
      <c r="AM1735" s="5"/>
      <c r="AN1735" s="5"/>
      <c r="AO1735" s="5"/>
      <c r="AP1735" s="5" t="s">
        <v>1335</v>
      </c>
      <c r="AQ1735" s="4" t="s">
        <v>1336</v>
      </c>
      <c r="AR1735" s="5" t="s">
        <v>12476</v>
      </c>
      <c r="AS1735" s="4" t="s">
        <v>1629</v>
      </c>
      <c r="AT1735" s="5" t="s">
        <v>1630</v>
      </c>
      <c r="AU1735" s="5" t="s">
        <v>41</v>
      </c>
      <c r="AV1735" s="4" t="s">
        <v>1631</v>
      </c>
      <c r="AW1735" s="5" t="s">
        <v>7</v>
      </c>
      <c r="AX1735" s="4" t="s">
        <v>1666</v>
      </c>
      <c r="AY1735" s="5" t="s">
        <v>1667</v>
      </c>
      <c r="AZ1735" s="5" t="s">
        <v>11</v>
      </c>
      <c r="BA1735" s="4" t="s">
        <v>1668</v>
      </c>
      <c r="BB1735" s="5" t="s">
        <v>1669</v>
      </c>
      <c r="BC1735" s="4"/>
      <c r="BD1735" s="5"/>
      <c r="BE1735" s="5"/>
      <c r="BF1735" s="5"/>
      <c r="BG1735" s="4" t="s">
        <v>8711</v>
      </c>
      <c r="BH1735" s="5" t="s">
        <v>1343</v>
      </c>
    </row>
    <row r="1736" spans="1:60" x14ac:dyDescent="0.25">
      <c r="A1736">
        <f t="shared" si="146"/>
        <v>993275</v>
      </c>
      <c r="B1736">
        <f t="shared" si="147"/>
        <v>50101511</v>
      </c>
      <c r="C1736" t="str">
        <f t="shared" si="148"/>
        <v>CC</v>
      </c>
      <c r="D1736" t="str">
        <f t="shared" si="150"/>
        <v>REGION GRAND SUD</v>
      </c>
      <c r="E1736" s="12" t="str">
        <f t="shared" si="149"/>
        <v>TERRAIN</v>
      </c>
      <c r="F1736" s="4" t="s">
        <v>8712</v>
      </c>
      <c r="G1736" s="4" t="s">
        <v>4059</v>
      </c>
      <c r="H1736" s="5">
        <v>2</v>
      </c>
      <c r="I1736" s="5" t="s">
        <v>6943</v>
      </c>
      <c r="J1736" s="5"/>
      <c r="K1736" s="5"/>
      <c r="L1736" s="5"/>
      <c r="M1736" s="5" t="s">
        <v>1343</v>
      </c>
      <c r="N1736" s="5"/>
      <c r="O1736" s="6"/>
      <c r="P1736" s="5"/>
      <c r="Q1736" s="5"/>
      <c r="R1736" s="5"/>
      <c r="S1736" s="5"/>
      <c r="T1736" s="5"/>
      <c r="U1736" s="6">
        <v>45474</v>
      </c>
      <c r="V1736" s="4"/>
      <c r="W1736" s="4" t="s">
        <v>1329</v>
      </c>
      <c r="X1736" s="5"/>
      <c r="Y1736" s="5"/>
      <c r="Z1736" s="5"/>
      <c r="AA1736" s="4" t="s">
        <v>4056</v>
      </c>
      <c r="AB1736" s="5"/>
      <c r="AC1736" s="5"/>
      <c r="AD1736" s="5"/>
      <c r="AE1736" s="5"/>
      <c r="AF1736" s="6"/>
      <c r="AG1736" s="5"/>
      <c r="AH1736" s="5"/>
      <c r="AI1736" s="5"/>
      <c r="AJ1736" s="6"/>
      <c r="AK1736" s="5"/>
      <c r="AL1736" s="6"/>
      <c r="AM1736" s="5"/>
      <c r="AN1736" s="5"/>
      <c r="AO1736" s="5"/>
      <c r="AP1736" s="5" t="s">
        <v>1335</v>
      </c>
      <c r="AQ1736" s="4" t="s">
        <v>1336</v>
      </c>
      <c r="AR1736" s="5" t="s">
        <v>12476</v>
      </c>
      <c r="AS1736" s="4" t="s">
        <v>1629</v>
      </c>
      <c r="AT1736" s="5" t="s">
        <v>1630</v>
      </c>
      <c r="AU1736" s="5" t="s">
        <v>41</v>
      </c>
      <c r="AV1736" s="4" t="s">
        <v>1631</v>
      </c>
      <c r="AW1736" s="5" t="s">
        <v>7</v>
      </c>
      <c r="AX1736" s="4" t="s">
        <v>1666</v>
      </c>
      <c r="AY1736" s="5" t="s">
        <v>1667</v>
      </c>
      <c r="AZ1736" s="5" t="s">
        <v>11</v>
      </c>
      <c r="BA1736" s="4" t="s">
        <v>1668</v>
      </c>
      <c r="BB1736" s="5" t="s">
        <v>1669</v>
      </c>
      <c r="BC1736" s="4" t="s">
        <v>4055</v>
      </c>
      <c r="BD1736" s="5" t="s">
        <v>4058</v>
      </c>
      <c r="BE1736" s="5" t="s">
        <v>71</v>
      </c>
      <c r="BF1736" s="5" t="s">
        <v>1333</v>
      </c>
      <c r="BG1736" s="4" t="s">
        <v>4059</v>
      </c>
      <c r="BH1736" s="5" t="s">
        <v>1343</v>
      </c>
    </row>
    <row r="1737" spans="1:60" x14ac:dyDescent="0.25">
      <c r="A1737">
        <f t="shared" si="146"/>
        <v>993274</v>
      </c>
      <c r="B1737">
        <f t="shared" si="147"/>
        <v>50101510</v>
      </c>
      <c r="C1737" t="str">
        <f t="shared" si="148"/>
        <v>CC</v>
      </c>
      <c r="D1737" t="str">
        <f t="shared" si="150"/>
        <v>REGION GRAND SUD</v>
      </c>
      <c r="E1737" s="12" t="str">
        <f t="shared" si="149"/>
        <v>TERRAIN</v>
      </c>
      <c r="F1737" s="4" t="s">
        <v>8713</v>
      </c>
      <c r="G1737" s="4" t="s">
        <v>7613</v>
      </c>
      <c r="H1737" s="5">
        <v>2</v>
      </c>
      <c r="I1737" s="5" t="s">
        <v>6943</v>
      </c>
      <c r="J1737" s="5"/>
      <c r="K1737" s="5"/>
      <c r="L1737" s="5"/>
      <c r="M1737" s="5" t="s">
        <v>1343</v>
      </c>
      <c r="N1737" s="5"/>
      <c r="O1737" s="5"/>
      <c r="P1737" s="5"/>
      <c r="Q1737" s="5"/>
      <c r="R1737" s="5"/>
      <c r="S1737" s="5"/>
      <c r="T1737" s="5"/>
      <c r="U1737" s="6">
        <v>45536</v>
      </c>
      <c r="V1737" s="4"/>
      <c r="W1737" s="4" t="s">
        <v>1329</v>
      </c>
      <c r="X1737" s="5"/>
      <c r="Y1737" s="5"/>
      <c r="Z1737" s="5"/>
      <c r="AA1737" s="4" t="s">
        <v>7577</v>
      </c>
      <c r="AB1737" s="5"/>
      <c r="AC1737" s="5"/>
      <c r="AD1737" s="5"/>
      <c r="AE1737" s="5"/>
      <c r="AF1737" s="6"/>
      <c r="AG1737" s="5"/>
      <c r="AH1737" s="5"/>
      <c r="AI1737" s="5"/>
      <c r="AJ1737" s="6"/>
      <c r="AK1737" s="5"/>
      <c r="AL1737" s="6"/>
      <c r="AM1737" s="5"/>
      <c r="AN1737" s="5"/>
      <c r="AO1737" s="5"/>
      <c r="AP1737" s="5" t="s">
        <v>1335</v>
      </c>
      <c r="AQ1737" s="4" t="s">
        <v>1336</v>
      </c>
      <c r="AR1737" s="5" t="s">
        <v>12476</v>
      </c>
      <c r="AS1737" s="4" t="s">
        <v>1629</v>
      </c>
      <c r="AT1737" s="5" t="s">
        <v>1630</v>
      </c>
      <c r="AU1737" s="5" t="s">
        <v>41</v>
      </c>
      <c r="AV1737" s="4" t="s">
        <v>1631</v>
      </c>
      <c r="AW1737" s="5" t="s">
        <v>7</v>
      </c>
      <c r="AX1737" s="4" t="s">
        <v>1666</v>
      </c>
      <c r="AY1737" s="5" t="s">
        <v>1667</v>
      </c>
      <c r="AZ1737" s="5" t="s">
        <v>11</v>
      </c>
      <c r="BA1737" s="4" t="s">
        <v>1668</v>
      </c>
      <c r="BB1737" s="5" t="s">
        <v>1669</v>
      </c>
      <c r="BC1737" s="4" t="s">
        <v>7609</v>
      </c>
      <c r="BD1737" s="5" t="s">
        <v>7612</v>
      </c>
      <c r="BE1737" s="5" t="s">
        <v>245</v>
      </c>
      <c r="BF1737" s="5" t="s">
        <v>1333</v>
      </c>
      <c r="BG1737" s="4" t="s">
        <v>7613</v>
      </c>
      <c r="BH1737" s="5" t="s">
        <v>1343</v>
      </c>
    </row>
    <row r="1738" spans="1:60" x14ac:dyDescent="0.25">
      <c r="A1738">
        <f t="shared" si="146"/>
        <v>993273</v>
      </c>
      <c r="B1738">
        <f t="shared" si="147"/>
        <v>50101509</v>
      </c>
      <c r="C1738" t="str">
        <f t="shared" si="148"/>
        <v>CC</v>
      </c>
      <c r="D1738" t="str">
        <f t="shared" si="150"/>
        <v>REGION GRAND SUD</v>
      </c>
      <c r="E1738" s="12" t="str">
        <f t="shared" si="149"/>
        <v>TERRAIN</v>
      </c>
      <c r="F1738" s="4" t="s">
        <v>8714</v>
      </c>
      <c r="G1738" s="4" t="s">
        <v>5932</v>
      </c>
      <c r="H1738" s="5">
        <v>2</v>
      </c>
      <c r="I1738" s="5" t="s">
        <v>6943</v>
      </c>
      <c r="J1738" s="5"/>
      <c r="K1738" s="5"/>
      <c r="L1738" s="5"/>
      <c r="M1738" s="5" t="s">
        <v>1343</v>
      </c>
      <c r="N1738" s="5"/>
      <c r="O1738" s="6"/>
      <c r="P1738" s="5"/>
      <c r="Q1738" s="5"/>
      <c r="R1738" s="5"/>
      <c r="S1738" s="5"/>
      <c r="T1738" s="5"/>
      <c r="U1738" s="6">
        <v>45474</v>
      </c>
      <c r="V1738" s="4"/>
      <c r="W1738" s="4" t="s">
        <v>1329</v>
      </c>
      <c r="X1738" s="5"/>
      <c r="Y1738" s="5"/>
      <c r="Z1738" s="5"/>
      <c r="AA1738" s="4" t="s">
        <v>5929</v>
      </c>
      <c r="AB1738" s="5"/>
      <c r="AC1738" s="5"/>
      <c r="AD1738" s="5"/>
      <c r="AE1738" s="5"/>
      <c r="AF1738" s="6"/>
      <c r="AG1738" s="5"/>
      <c r="AH1738" s="5"/>
      <c r="AI1738" s="5"/>
      <c r="AJ1738" s="6"/>
      <c r="AK1738" s="5"/>
      <c r="AL1738" s="6"/>
      <c r="AM1738" s="5"/>
      <c r="AN1738" s="5"/>
      <c r="AO1738" s="5"/>
      <c r="AP1738" s="5" t="s">
        <v>1335</v>
      </c>
      <c r="AQ1738" s="4" t="s">
        <v>1336</v>
      </c>
      <c r="AR1738" s="5" t="s">
        <v>12476</v>
      </c>
      <c r="AS1738" s="4" t="s">
        <v>1629</v>
      </c>
      <c r="AT1738" s="5" t="s">
        <v>1630</v>
      </c>
      <c r="AU1738" s="5" t="s">
        <v>41</v>
      </c>
      <c r="AV1738" s="4" t="s">
        <v>1631</v>
      </c>
      <c r="AW1738" s="5" t="s">
        <v>7</v>
      </c>
      <c r="AX1738" s="4" t="s">
        <v>1666</v>
      </c>
      <c r="AY1738" s="5" t="s">
        <v>1667</v>
      </c>
      <c r="AZ1738" s="5" t="s">
        <v>11</v>
      </c>
      <c r="BA1738" s="4" t="s">
        <v>1668</v>
      </c>
      <c r="BB1738" s="5" t="s">
        <v>1669</v>
      </c>
      <c r="BC1738" s="4" t="s">
        <v>5928</v>
      </c>
      <c r="BD1738" s="5" t="s">
        <v>5931</v>
      </c>
      <c r="BE1738" s="5" t="s">
        <v>25</v>
      </c>
      <c r="BF1738" s="5" t="s">
        <v>1333</v>
      </c>
      <c r="BG1738" s="4" t="s">
        <v>5932</v>
      </c>
      <c r="BH1738" s="5" t="s">
        <v>1343</v>
      </c>
    </row>
    <row r="1739" spans="1:60" x14ac:dyDescent="0.25">
      <c r="A1739">
        <f t="shared" si="146"/>
        <v>993272</v>
      </c>
      <c r="B1739">
        <f t="shared" si="147"/>
        <v>50101508</v>
      </c>
      <c r="C1739" t="str">
        <f t="shared" si="148"/>
        <v>CC</v>
      </c>
      <c r="D1739" t="str">
        <f t="shared" si="150"/>
        <v>REGION CENTRE EST</v>
      </c>
      <c r="E1739" s="12" t="str">
        <f t="shared" si="149"/>
        <v>TERRAIN</v>
      </c>
      <c r="F1739" s="4" t="s">
        <v>8715</v>
      </c>
      <c r="G1739" s="4" t="s">
        <v>8716</v>
      </c>
      <c r="H1739" s="5">
        <v>2</v>
      </c>
      <c r="I1739" s="5" t="s">
        <v>6943</v>
      </c>
      <c r="J1739" s="5"/>
      <c r="K1739" s="5"/>
      <c r="L1739" s="5"/>
      <c r="M1739" s="5" t="s">
        <v>1343</v>
      </c>
      <c r="N1739" s="5"/>
      <c r="O1739" s="5"/>
      <c r="P1739" s="5"/>
      <c r="Q1739" s="5"/>
      <c r="R1739" s="5"/>
      <c r="S1739" s="5"/>
      <c r="T1739" s="5"/>
      <c r="U1739" s="6">
        <v>45627</v>
      </c>
      <c r="V1739" s="5"/>
      <c r="W1739" s="4" t="s">
        <v>1329</v>
      </c>
      <c r="X1739" s="5"/>
      <c r="Y1739" s="5"/>
      <c r="Z1739" s="5"/>
      <c r="AA1739" s="5" t="s">
        <v>8693</v>
      </c>
      <c r="AB1739" s="5"/>
      <c r="AC1739" s="5"/>
      <c r="AD1739" s="5"/>
      <c r="AE1739" s="5"/>
      <c r="AF1739" s="5"/>
      <c r="AG1739" s="5"/>
      <c r="AH1739" s="5"/>
      <c r="AI1739" s="5"/>
      <c r="AJ1739" s="5"/>
      <c r="AK1739" s="5"/>
      <c r="AL1739" s="5"/>
      <c r="AM1739" s="5"/>
      <c r="AN1739" s="5"/>
      <c r="AO1739" s="5"/>
      <c r="AP1739" s="5" t="s">
        <v>1536</v>
      </c>
      <c r="AQ1739" s="4" t="s">
        <v>12479</v>
      </c>
      <c r="AR1739" s="5" t="s">
        <v>12480</v>
      </c>
      <c r="AS1739" s="4" t="s">
        <v>1564</v>
      </c>
      <c r="AT1739" s="5" t="s">
        <v>1565</v>
      </c>
      <c r="AU1739" s="5" t="s">
        <v>41</v>
      </c>
      <c r="AV1739" s="4" t="s">
        <v>1566</v>
      </c>
      <c r="AW1739" s="5" t="s">
        <v>68</v>
      </c>
      <c r="AX1739" s="4" t="s">
        <v>4164</v>
      </c>
      <c r="AY1739" s="5" t="s">
        <v>4165</v>
      </c>
      <c r="AZ1739" s="5" t="s">
        <v>11</v>
      </c>
      <c r="BA1739" s="4" t="s">
        <v>4166</v>
      </c>
      <c r="BB1739" s="5" t="s">
        <v>4167</v>
      </c>
      <c r="BC1739" s="5"/>
      <c r="BD1739" s="5"/>
      <c r="BE1739" s="5"/>
      <c r="BF1739" s="5"/>
      <c r="BG1739" s="5" t="s">
        <v>8716</v>
      </c>
      <c r="BH1739" s="5" t="s">
        <v>1343</v>
      </c>
    </row>
    <row r="1740" spans="1:60" x14ac:dyDescent="0.25">
      <c r="A1740">
        <f t="shared" si="146"/>
        <v>993271</v>
      </c>
      <c r="B1740">
        <f t="shared" si="147"/>
        <v>50101507</v>
      </c>
      <c r="C1740" t="str">
        <f t="shared" si="148"/>
        <v>CC</v>
      </c>
      <c r="D1740" t="str">
        <f t="shared" si="150"/>
        <v>REGION CENTRE EST</v>
      </c>
      <c r="E1740" s="12" t="str">
        <f t="shared" si="149"/>
        <v>TERRAIN</v>
      </c>
      <c r="F1740" s="4" t="s">
        <v>8717</v>
      </c>
      <c r="G1740" s="4" t="s">
        <v>8718</v>
      </c>
      <c r="H1740" s="5">
        <v>2</v>
      </c>
      <c r="I1740" s="5" t="s">
        <v>6943</v>
      </c>
      <c r="J1740" s="5"/>
      <c r="K1740" s="5"/>
      <c r="L1740" s="5"/>
      <c r="M1740" s="5" t="s">
        <v>1343</v>
      </c>
      <c r="N1740" s="5"/>
      <c r="O1740" s="5"/>
      <c r="P1740" s="5"/>
      <c r="Q1740" s="5"/>
      <c r="R1740" s="5"/>
      <c r="S1740" s="5"/>
      <c r="T1740" s="5"/>
      <c r="U1740" s="6">
        <v>45627</v>
      </c>
      <c r="V1740" s="5"/>
      <c r="W1740" s="4" t="s">
        <v>1329</v>
      </c>
      <c r="X1740" s="5"/>
      <c r="Y1740" s="5"/>
      <c r="Z1740" s="5"/>
      <c r="AA1740" s="5" t="s">
        <v>8696</v>
      </c>
      <c r="AB1740" s="5"/>
      <c r="AC1740" s="5"/>
      <c r="AD1740" s="5"/>
      <c r="AE1740" s="5"/>
      <c r="AF1740" s="5"/>
      <c r="AG1740" s="5"/>
      <c r="AH1740" s="5"/>
      <c r="AI1740" s="5"/>
      <c r="AJ1740" s="5"/>
      <c r="AK1740" s="5"/>
      <c r="AL1740" s="5"/>
      <c r="AM1740" s="5"/>
      <c r="AN1740" s="5"/>
      <c r="AO1740" s="5"/>
      <c r="AP1740" s="5" t="s">
        <v>1536</v>
      </c>
      <c r="AQ1740" s="4" t="s">
        <v>12479</v>
      </c>
      <c r="AR1740" s="5" t="s">
        <v>12480</v>
      </c>
      <c r="AS1740" s="4" t="s">
        <v>1564</v>
      </c>
      <c r="AT1740" s="5" t="s">
        <v>1565</v>
      </c>
      <c r="AU1740" s="5" t="s">
        <v>41</v>
      </c>
      <c r="AV1740" s="4" t="s">
        <v>1566</v>
      </c>
      <c r="AW1740" s="5" t="s">
        <v>68</v>
      </c>
      <c r="AX1740" s="4" t="s">
        <v>4164</v>
      </c>
      <c r="AY1740" s="5" t="s">
        <v>4165</v>
      </c>
      <c r="AZ1740" s="5" t="s">
        <v>11</v>
      </c>
      <c r="BA1740" s="4" t="s">
        <v>4166</v>
      </c>
      <c r="BB1740" s="5" t="s">
        <v>4167</v>
      </c>
      <c r="BC1740" s="4"/>
      <c r="BD1740" s="5"/>
      <c r="BE1740" s="5"/>
      <c r="BF1740" s="5"/>
      <c r="BG1740" s="4" t="s">
        <v>8718</v>
      </c>
      <c r="BH1740" s="5" t="s">
        <v>1343</v>
      </c>
    </row>
    <row r="1741" spans="1:60" x14ac:dyDescent="0.25">
      <c r="A1741">
        <f t="shared" ref="A1741:A1804" si="151">G1741*1</f>
        <v>993270</v>
      </c>
      <c r="B1741">
        <f t="shared" ref="B1741:B1804" si="152">F1741*1</f>
        <v>50101506</v>
      </c>
      <c r="C1741" t="str">
        <f t="shared" ref="C1741:C1804" si="153">IF(LEFT(T1741,4)="ASSI","ASSISTANTE",IF(T1741="100 IMD","IMD",IF(T1741="105 IMD","IMD",IF(T1741="200 IMP","IMP",IF(T1741="310 CMA","IMP","CC")))))</f>
        <v>CC</v>
      </c>
      <c r="D1741" t="str">
        <f t="shared" si="150"/>
        <v>REGION CENTRE EST</v>
      </c>
      <c r="E1741" s="12" t="str">
        <f t="shared" ref="E1741:E1804" si="154">IF(BB1741="OC FICTIVE","EN MISSION","TERRAIN")</f>
        <v>TERRAIN</v>
      </c>
      <c r="F1741" s="4" t="s">
        <v>8719</v>
      </c>
      <c r="G1741" s="4" t="s">
        <v>8720</v>
      </c>
      <c r="H1741" s="5">
        <v>2</v>
      </c>
      <c r="I1741" s="5" t="s">
        <v>6943</v>
      </c>
      <c r="J1741" s="5"/>
      <c r="K1741" s="5"/>
      <c r="L1741" s="5"/>
      <c r="M1741" s="5" t="s">
        <v>1343</v>
      </c>
      <c r="N1741" s="5"/>
      <c r="O1741" s="5"/>
      <c r="P1741" s="5"/>
      <c r="Q1741" s="5"/>
      <c r="R1741" s="5"/>
      <c r="S1741" s="5"/>
      <c r="T1741" s="5"/>
      <c r="U1741" s="6">
        <v>45627</v>
      </c>
      <c r="V1741" s="5"/>
      <c r="W1741" s="4" t="s">
        <v>1329</v>
      </c>
      <c r="X1741" s="5"/>
      <c r="Y1741" s="5"/>
      <c r="Z1741" s="5"/>
      <c r="AA1741" s="4" t="s">
        <v>8071</v>
      </c>
      <c r="AB1741" s="5"/>
      <c r="AC1741" s="5"/>
      <c r="AD1741" s="5"/>
      <c r="AE1741" s="5"/>
      <c r="AF1741" s="5"/>
      <c r="AG1741" s="5"/>
      <c r="AH1741" s="5"/>
      <c r="AI1741" s="5"/>
      <c r="AJ1741" s="5"/>
      <c r="AK1741" s="5"/>
      <c r="AL1741" s="5"/>
      <c r="AM1741" s="5"/>
      <c r="AN1741" s="5"/>
      <c r="AO1741" s="5"/>
      <c r="AP1741" s="5" t="s">
        <v>1536</v>
      </c>
      <c r="AQ1741" s="4" t="s">
        <v>12479</v>
      </c>
      <c r="AR1741" s="5" t="s">
        <v>12480</v>
      </c>
      <c r="AS1741" s="4" t="s">
        <v>1564</v>
      </c>
      <c r="AT1741" s="5" t="s">
        <v>1565</v>
      </c>
      <c r="AU1741" s="5" t="s">
        <v>41</v>
      </c>
      <c r="AV1741" s="4" t="s">
        <v>1566</v>
      </c>
      <c r="AW1741" s="5" t="s">
        <v>68</v>
      </c>
      <c r="AX1741" s="4"/>
      <c r="AY1741" s="5"/>
      <c r="AZ1741" s="5"/>
      <c r="BA1741" s="4" t="s">
        <v>1975</v>
      </c>
      <c r="BB1741" s="5" t="s">
        <v>1976</v>
      </c>
      <c r="BC1741" s="4" t="s">
        <v>3439</v>
      </c>
      <c r="BD1741" s="5" t="s">
        <v>3443</v>
      </c>
      <c r="BE1741" s="5" t="s">
        <v>245</v>
      </c>
      <c r="BF1741" s="5" t="s">
        <v>1333</v>
      </c>
      <c r="BG1741" s="4" t="s">
        <v>8720</v>
      </c>
      <c r="BH1741" s="5" t="s">
        <v>1343</v>
      </c>
    </row>
    <row r="1742" spans="1:60" x14ac:dyDescent="0.25">
      <c r="A1742">
        <f t="shared" si="151"/>
        <v>993269</v>
      </c>
      <c r="B1742">
        <f t="shared" si="152"/>
        <v>50101505</v>
      </c>
      <c r="C1742" t="str">
        <f t="shared" si="153"/>
        <v>CC</v>
      </c>
      <c r="D1742" t="str">
        <f t="shared" si="150"/>
        <v>REGION CENTRE EST</v>
      </c>
      <c r="E1742" s="12" t="str">
        <f t="shared" si="154"/>
        <v>TERRAIN</v>
      </c>
      <c r="F1742" s="4" t="s">
        <v>8721</v>
      </c>
      <c r="G1742" s="4" t="s">
        <v>8722</v>
      </c>
      <c r="H1742" s="5">
        <v>2</v>
      </c>
      <c r="I1742" s="5" t="s">
        <v>6943</v>
      </c>
      <c r="J1742" s="5"/>
      <c r="K1742" s="5"/>
      <c r="L1742" s="5"/>
      <c r="M1742" s="5" t="s">
        <v>1343</v>
      </c>
      <c r="N1742" s="5"/>
      <c r="O1742" s="5"/>
      <c r="P1742" s="5"/>
      <c r="Q1742" s="5"/>
      <c r="R1742" s="5"/>
      <c r="S1742" s="5"/>
      <c r="T1742" s="5"/>
      <c r="U1742" s="6">
        <v>45627</v>
      </c>
      <c r="V1742" s="5"/>
      <c r="W1742" s="4" t="s">
        <v>1329</v>
      </c>
      <c r="X1742" s="5"/>
      <c r="Y1742" s="5"/>
      <c r="Z1742" s="5"/>
      <c r="AA1742" s="4" t="s">
        <v>8074</v>
      </c>
      <c r="AB1742" s="5"/>
      <c r="AC1742" s="5"/>
      <c r="AD1742" s="5"/>
      <c r="AE1742" s="5"/>
      <c r="AF1742" s="5"/>
      <c r="AG1742" s="5"/>
      <c r="AH1742" s="5"/>
      <c r="AI1742" s="5"/>
      <c r="AJ1742" s="5"/>
      <c r="AK1742" s="5"/>
      <c r="AL1742" s="5"/>
      <c r="AM1742" s="5"/>
      <c r="AN1742" s="5"/>
      <c r="AO1742" s="5"/>
      <c r="AP1742" s="5" t="s">
        <v>1536</v>
      </c>
      <c r="AQ1742" s="4" t="s">
        <v>12479</v>
      </c>
      <c r="AR1742" s="5" t="s">
        <v>12480</v>
      </c>
      <c r="AS1742" s="4" t="s">
        <v>1564</v>
      </c>
      <c r="AT1742" s="5" t="s">
        <v>1565</v>
      </c>
      <c r="AU1742" s="5" t="s">
        <v>41</v>
      </c>
      <c r="AV1742" s="4" t="s">
        <v>1566</v>
      </c>
      <c r="AW1742" s="5" t="s">
        <v>68</v>
      </c>
      <c r="AX1742" s="4" t="s">
        <v>1970</v>
      </c>
      <c r="AY1742" s="5" t="s">
        <v>1974</v>
      </c>
      <c r="AZ1742" s="5" t="s">
        <v>11</v>
      </c>
      <c r="BA1742" s="4" t="s">
        <v>1975</v>
      </c>
      <c r="BB1742" s="5" t="s">
        <v>1976</v>
      </c>
      <c r="BC1742" s="4"/>
      <c r="BD1742" s="5"/>
      <c r="BE1742" s="5"/>
      <c r="BF1742" s="5"/>
      <c r="BG1742" s="4" t="s">
        <v>8722</v>
      </c>
      <c r="BH1742" s="5" t="s">
        <v>1343</v>
      </c>
    </row>
    <row r="1743" spans="1:60" x14ac:dyDescent="0.25">
      <c r="A1743">
        <f t="shared" si="151"/>
        <v>993268</v>
      </c>
      <c r="B1743">
        <f t="shared" si="152"/>
        <v>50101504</v>
      </c>
      <c r="C1743" t="str">
        <f t="shared" si="153"/>
        <v>CC</v>
      </c>
      <c r="D1743" t="str">
        <f t="shared" si="150"/>
        <v>REGION CENTRE EST</v>
      </c>
      <c r="E1743" s="12" t="str">
        <f t="shared" si="154"/>
        <v>TERRAIN</v>
      </c>
      <c r="F1743" s="4" t="s">
        <v>8723</v>
      </c>
      <c r="G1743" s="4" t="s">
        <v>8724</v>
      </c>
      <c r="H1743" s="5">
        <v>2</v>
      </c>
      <c r="I1743" s="5" t="s">
        <v>6943</v>
      </c>
      <c r="J1743" s="5"/>
      <c r="K1743" s="5"/>
      <c r="L1743" s="5"/>
      <c r="M1743" s="5" t="s">
        <v>1343</v>
      </c>
      <c r="N1743" s="5"/>
      <c r="O1743" s="5"/>
      <c r="P1743" s="5"/>
      <c r="Q1743" s="5"/>
      <c r="R1743" s="5"/>
      <c r="S1743" s="5"/>
      <c r="T1743" s="5"/>
      <c r="U1743" s="6">
        <v>45627</v>
      </c>
      <c r="V1743" s="5"/>
      <c r="W1743" s="4" t="s">
        <v>1329</v>
      </c>
      <c r="X1743" s="5"/>
      <c r="Y1743" s="5"/>
      <c r="Z1743" s="5"/>
      <c r="AA1743" s="4" t="s">
        <v>4992</v>
      </c>
      <c r="AB1743" s="5"/>
      <c r="AC1743" s="5"/>
      <c r="AD1743" s="5"/>
      <c r="AE1743" s="5"/>
      <c r="AF1743" s="5"/>
      <c r="AG1743" s="5"/>
      <c r="AH1743" s="5"/>
      <c r="AI1743" s="5"/>
      <c r="AJ1743" s="5"/>
      <c r="AK1743" s="5"/>
      <c r="AL1743" s="5"/>
      <c r="AM1743" s="5"/>
      <c r="AN1743" s="5"/>
      <c r="AO1743" s="5"/>
      <c r="AP1743" s="5" t="s">
        <v>1536</v>
      </c>
      <c r="AQ1743" s="4" t="s">
        <v>12479</v>
      </c>
      <c r="AR1743" s="5" t="s">
        <v>12480</v>
      </c>
      <c r="AS1743" s="4" t="s">
        <v>1564</v>
      </c>
      <c r="AT1743" s="5" t="s">
        <v>1565</v>
      </c>
      <c r="AU1743" s="5" t="s">
        <v>41</v>
      </c>
      <c r="AV1743" s="4" t="s">
        <v>1566</v>
      </c>
      <c r="AW1743" s="5" t="s">
        <v>68</v>
      </c>
      <c r="AX1743" s="4" t="s">
        <v>1970</v>
      </c>
      <c r="AY1743" s="5" t="s">
        <v>1974</v>
      </c>
      <c r="AZ1743" s="5" t="s">
        <v>11</v>
      </c>
      <c r="BA1743" s="4" t="s">
        <v>1975</v>
      </c>
      <c r="BB1743" s="5" t="s">
        <v>1976</v>
      </c>
      <c r="BC1743" s="4"/>
      <c r="BD1743" s="5"/>
      <c r="BE1743" s="5"/>
      <c r="BF1743" s="5"/>
      <c r="BG1743" s="4" t="s">
        <v>8724</v>
      </c>
      <c r="BH1743" s="5" t="s">
        <v>1343</v>
      </c>
    </row>
    <row r="1744" spans="1:60" x14ac:dyDescent="0.25">
      <c r="A1744">
        <f t="shared" si="151"/>
        <v>993267</v>
      </c>
      <c r="B1744">
        <f t="shared" si="152"/>
        <v>50101503</v>
      </c>
      <c r="C1744" t="str">
        <f t="shared" si="153"/>
        <v>CC</v>
      </c>
      <c r="D1744" t="str">
        <f t="shared" si="150"/>
        <v>REGION CENTRE EST</v>
      </c>
      <c r="E1744" s="12" t="str">
        <f t="shared" si="154"/>
        <v>TERRAIN</v>
      </c>
      <c r="F1744" s="4" t="s">
        <v>8725</v>
      </c>
      <c r="G1744" s="4" t="s">
        <v>8726</v>
      </c>
      <c r="H1744" s="5">
        <v>2</v>
      </c>
      <c r="I1744" s="5" t="s">
        <v>6943</v>
      </c>
      <c r="J1744" s="5"/>
      <c r="K1744" s="5"/>
      <c r="L1744" s="5"/>
      <c r="M1744" s="5" t="s">
        <v>1343</v>
      </c>
      <c r="N1744" s="5"/>
      <c r="O1744" s="5"/>
      <c r="P1744" s="5"/>
      <c r="Q1744" s="5"/>
      <c r="R1744" s="5"/>
      <c r="S1744" s="5"/>
      <c r="T1744" s="5"/>
      <c r="U1744" s="6">
        <v>45627</v>
      </c>
      <c r="V1744" s="5"/>
      <c r="W1744" s="4" t="s">
        <v>1329</v>
      </c>
      <c r="X1744" s="5"/>
      <c r="Y1744" s="5"/>
      <c r="Z1744" s="5"/>
      <c r="AA1744" s="4" t="s">
        <v>6808</v>
      </c>
      <c r="AB1744" s="5"/>
      <c r="AC1744" s="5"/>
      <c r="AD1744" s="5"/>
      <c r="AE1744" s="5"/>
      <c r="AF1744" s="5"/>
      <c r="AG1744" s="5"/>
      <c r="AH1744" s="5"/>
      <c r="AI1744" s="5"/>
      <c r="AJ1744" s="5"/>
      <c r="AK1744" s="5"/>
      <c r="AL1744" s="5"/>
      <c r="AM1744" s="5"/>
      <c r="AN1744" s="5"/>
      <c r="AO1744" s="5"/>
      <c r="AP1744" s="5" t="s">
        <v>1536</v>
      </c>
      <c r="AQ1744" s="4" t="s">
        <v>12479</v>
      </c>
      <c r="AR1744" s="5" t="s">
        <v>12480</v>
      </c>
      <c r="AS1744" s="4"/>
      <c r="AT1744" s="5"/>
      <c r="AU1744" s="5"/>
      <c r="AV1744" s="4" t="s">
        <v>1442</v>
      </c>
      <c r="AW1744" s="5" t="s">
        <v>12</v>
      </c>
      <c r="AX1744" s="4"/>
      <c r="AY1744" s="5"/>
      <c r="AZ1744" s="5"/>
      <c r="BA1744" s="4" t="s">
        <v>4979</v>
      </c>
      <c r="BB1744" s="5" t="s">
        <v>4980</v>
      </c>
      <c r="BC1744" s="4"/>
      <c r="BD1744" s="5"/>
      <c r="BE1744" s="5"/>
      <c r="BF1744" s="5"/>
      <c r="BG1744" s="4" t="s">
        <v>8726</v>
      </c>
      <c r="BH1744" s="5" t="s">
        <v>1343</v>
      </c>
    </row>
    <row r="1745" spans="1:60" x14ac:dyDescent="0.25">
      <c r="A1745">
        <f t="shared" si="151"/>
        <v>993266</v>
      </c>
      <c r="B1745">
        <f t="shared" si="152"/>
        <v>50101502</v>
      </c>
      <c r="C1745" t="str">
        <f t="shared" si="153"/>
        <v>CC</v>
      </c>
      <c r="D1745" t="str">
        <f t="shared" si="150"/>
        <v>REGION CENTRE EST</v>
      </c>
      <c r="E1745" s="12" t="str">
        <f t="shared" si="154"/>
        <v>TERRAIN</v>
      </c>
      <c r="F1745" s="4" t="s">
        <v>8727</v>
      </c>
      <c r="G1745" s="4" t="s">
        <v>8728</v>
      </c>
      <c r="H1745" s="5">
        <v>2</v>
      </c>
      <c r="I1745" s="5" t="s">
        <v>6943</v>
      </c>
      <c r="J1745" s="5"/>
      <c r="K1745" s="5"/>
      <c r="L1745" s="5"/>
      <c r="M1745" s="5" t="s">
        <v>1343</v>
      </c>
      <c r="N1745" s="5"/>
      <c r="O1745" s="5"/>
      <c r="P1745" s="5"/>
      <c r="Q1745" s="5"/>
      <c r="R1745" s="5"/>
      <c r="S1745" s="5"/>
      <c r="T1745" s="5"/>
      <c r="U1745" s="6">
        <v>45627</v>
      </c>
      <c r="V1745" s="5"/>
      <c r="W1745" s="4" t="s">
        <v>1329</v>
      </c>
      <c r="X1745" s="5"/>
      <c r="Y1745" s="5"/>
      <c r="Z1745" s="5"/>
      <c r="AA1745" s="4" t="s">
        <v>8080</v>
      </c>
      <c r="AB1745" s="5"/>
      <c r="AC1745" s="5"/>
      <c r="AD1745" s="5"/>
      <c r="AE1745" s="5"/>
      <c r="AF1745" s="5"/>
      <c r="AG1745" s="5"/>
      <c r="AH1745" s="5"/>
      <c r="AI1745" s="5"/>
      <c r="AJ1745" s="5"/>
      <c r="AK1745" s="5"/>
      <c r="AL1745" s="5"/>
      <c r="AM1745" s="5"/>
      <c r="AN1745" s="5"/>
      <c r="AO1745" s="5"/>
      <c r="AP1745" s="5" t="s">
        <v>1536</v>
      </c>
      <c r="AQ1745" s="4" t="s">
        <v>12479</v>
      </c>
      <c r="AR1745" s="5" t="s">
        <v>12480</v>
      </c>
      <c r="AS1745" s="4"/>
      <c r="AT1745" s="5"/>
      <c r="AU1745" s="5"/>
      <c r="AV1745" s="4" t="s">
        <v>1442</v>
      </c>
      <c r="AW1745" s="5" t="s">
        <v>12</v>
      </c>
      <c r="AX1745" s="4"/>
      <c r="AY1745" s="5"/>
      <c r="AZ1745" s="5"/>
      <c r="BA1745" s="4" t="s">
        <v>4979</v>
      </c>
      <c r="BB1745" s="5" t="s">
        <v>4980</v>
      </c>
      <c r="BC1745" s="4"/>
      <c r="BD1745" s="5"/>
      <c r="BE1745" s="5"/>
      <c r="BF1745" s="5"/>
      <c r="BG1745" s="4" t="s">
        <v>8728</v>
      </c>
      <c r="BH1745" s="5" t="s">
        <v>1343</v>
      </c>
    </row>
    <row r="1746" spans="1:60" x14ac:dyDescent="0.25">
      <c r="A1746">
        <f t="shared" si="151"/>
        <v>993265</v>
      </c>
      <c r="B1746">
        <f t="shared" si="152"/>
        <v>50101501</v>
      </c>
      <c r="C1746" t="str">
        <f t="shared" si="153"/>
        <v>CC</v>
      </c>
      <c r="D1746" t="str">
        <f t="shared" si="150"/>
        <v>REGION CENTRE EST</v>
      </c>
      <c r="E1746" s="12" t="str">
        <f t="shared" si="154"/>
        <v>TERRAIN</v>
      </c>
      <c r="F1746" s="4" t="s">
        <v>8729</v>
      </c>
      <c r="G1746" s="4" t="s">
        <v>8730</v>
      </c>
      <c r="H1746" s="5">
        <v>2</v>
      </c>
      <c r="I1746" s="5" t="s">
        <v>6943</v>
      </c>
      <c r="J1746" s="5"/>
      <c r="K1746" s="5"/>
      <c r="L1746" s="5"/>
      <c r="M1746" s="5" t="s">
        <v>1343</v>
      </c>
      <c r="N1746" s="5"/>
      <c r="O1746" s="5"/>
      <c r="P1746" s="5"/>
      <c r="Q1746" s="5"/>
      <c r="R1746" s="5"/>
      <c r="S1746" s="5"/>
      <c r="T1746" s="5"/>
      <c r="U1746" s="6">
        <v>45627</v>
      </c>
      <c r="V1746" s="5"/>
      <c r="W1746" s="4" t="s">
        <v>1329</v>
      </c>
      <c r="X1746" s="5"/>
      <c r="Y1746" s="5"/>
      <c r="Z1746" s="5"/>
      <c r="AA1746" s="4" t="s">
        <v>8182</v>
      </c>
      <c r="AB1746" s="5"/>
      <c r="AC1746" s="5"/>
      <c r="AD1746" s="5"/>
      <c r="AE1746" s="5"/>
      <c r="AF1746" s="5"/>
      <c r="AG1746" s="5"/>
      <c r="AH1746" s="5"/>
      <c r="AI1746" s="5"/>
      <c r="AJ1746" s="5"/>
      <c r="AK1746" s="5"/>
      <c r="AL1746" s="5"/>
      <c r="AM1746" s="5"/>
      <c r="AN1746" s="5"/>
      <c r="AO1746" s="5"/>
      <c r="AP1746" s="5" t="s">
        <v>1536</v>
      </c>
      <c r="AQ1746" s="4" t="s">
        <v>12479</v>
      </c>
      <c r="AR1746" s="5" t="s">
        <v>12480</v>
      </c>
      <c r="AS1746" s="4"/>
      <c r="AT1746" s="5"/>
      <c r="AU1746" s="5"/>
      <c r="AV1746" s="4" t="s">
        <v>1442</v>
      </c>
      <c r="AW1746" s="5" t="s">
        <v>12</v>
      </c>
      <c r="AX1746" s="4"/>
      <c r="AY1746" s="5"/>
      <c r="AZ1746" s="5"/>
      <c r="BA1746" s="4" t="s">
        <v>4979</v>
      </c>
      <c r="BB1746" s="5" t="s">
        <v>4980</v>
      </c>
      <c r="BC1746" s="4"/>
      <c r="BD1746" s="5"/>
      <c r="BE1746" s="5"/>
      <c r="BF1746" s="5"/>
      <c r="BG1746" s="4" t="s">
        <v>8730</v>
      </c>
      <c r="BH1746" s="5" t="s">
        <v>1343</v>
      </c>
    </row>
    <row r="1747" spans="1:60" x14ac:dyDescent="0.25">
      <c r="A1747">
        <f t="shared" si="151"/>
        <v>993264</v>
      </c>
      <c r="B1747">
        <f t="shared" si="152"/>
        <v>50101500</v>
      </c>
      <c r="C1747" t="str">
        <f t="shared" si="153"/>
        <v>CC</v>
      </c>
      <c r="D1747" t="str">
        <f t="shared" si="150"/>
        <v>REGION CENTRE EST</v>
      </c>
      <c r="E1747" s="12" t="str">
        <f t="shared" si="154"/>
        <v>TERRAIN</v>
      </c>
      <c r="F1747" s="4" t="s">
        <v>8731</v>
      </c>
      <c r="G1747" s="4" t="s">
        <v>3783</v>
      </c>
      <c r="H1747" s="5">
        <v>2</v>
      </c>
      <c r="I1747" s="5" t="s">
        <v>6943</v>
      </c>
      <c r="J1747" s="5"/>
      <c r="K1747" s="5"/>
      <c r="L1747" s="5"/>
      <c r="M1747" s="5" t="s">
        <v>1343</v>
      </c>
      <c r="N1747" s="5"/>
      <c r="O1747" s="5"/>
      <c r="P1747" s="5"/>
      <c r="Q1747" s="5"/>
      <c r="R1747" s="5"/>
      <c r="S1747" s="5"/>
      <c r="T1747" s="5"/>
      <c r="U1747" s="6">
        <v>45627</v>
      </c>
      <c r="V1747" s="5"/>
      <c r="W1747" s="4" t="s">
        <v>1329</v>
      </c>
      <c r="X1747" s="5"/>
      <c r="Y1747" s="5"/>
      <c r="Z1747" s="5"/>
      <c r="AA1747" s="4" t="s">
        <v>3780</v>
      </c>
      <c r="AB1747" s="5"/>
      <c r="AC1747" s="5"/>
      <c r="AD1747" s="5"/>
      <c r="AE1747" s="5"/>
      <c r="AF1747" s="5"/>
      <c r="AG1747" s="5"/>
      <c r="AH1747" s="5"/>
      <c r="AI1747" s="5"/>
      <c r="AJ1747" s="5"/>
      <c r="AK1747" s="5"/>
      <c r="AL1747" s="5"/>
      <c r="AM1747" s="5"/>
      <c r="AN1747" s="5"/>
      <c r="AO1747" s="5"/>
      <c r="AP1747" s="5" t="s">
        <v>1536</v>
      </c>
      <c r="AQ1747" s="4" t="s">
        <v>12479</v>
      </c>
      <c r="AR1747" s="5" t="s">
        <v>12480</v>
      </c>
      <c r="AS1747" s="4"/>
      <c r="AT1747" s="5"/>
      <c r="AU1747" s="5"/>
      <c r="AV1747" s="4" t="s">
        <v>1442</v>
      </c>
      <c r="AW1747" s="5" t="s">
        <v>12</v>
      </c>
      <c r="AX1747" s="4" t="s">
        <v>2359</v>
      </c>
      <c r="AY1747" s="5" t="s">
        <v>2360</v>
      </c>
      <c r="AZ1747" s="5" t="s">
        <v>11</v>
      </c>
      <c r="BA1747" s="4" t="s">
        <v>2361</v>
      </c>
      <c r="BB1747" s="5" t="s">
        <v>2362</v>
      </c>
      <c r="BC1747" s="4" t="s">
        <v>3777</v>
      </c>
      <c r="BD1747" s="5" t="s">
        <v>3782</v>
      </c>
      <c r="BE1747" s="5" t="s">
        <v>25</v>
      </c>
      <c r="BF1747" s="5" t="s">
        <v>1333</v>
      </c>
      <c r="BG1747" s="4" t="s">
        <v>3783</v>
      </c>
      <c r="BH1747" s="5" t="s">
        <v>1343</v>
      </c>
    </row>
    <row r="1748" spans="1:60" x14ac:dyDescent="0.25">
      <c r="A1748">
        <f t="shared" si="151"/>
        <v>993263</v>
      </c>
      <c r="B1748">
        <f t="shared" si="152"/>
        <v>50101499</v>
      </c>
      <c r="C1748" t="str">
        <f t="shared" si="153"/>
        <v>CC</v>
      </c>
      <c r="D1748" t="str">
        <f t="shared" si="150"/>
        <v>REGION CENTRE EST</v>
      </c>
      <c r="E1748" s="12" t="str">
        <f t="shared" si="154"/>
        <v>TERRAIN</v>
      </c>
      <c r="F1748" s="4" t="s">
        <v>8732</v>
      </c>
      <c r="G1748" s="4" t="s">
        <v>4995</v>
      </c>
      <c r="H1748" s="5">
        <v>2</v>
      </c>
      <c r="I1748" s="5" t="s">
        <v>6943</v>
      </c>
      <c r="J1748" s="5"/>
      <c r="K1748" s="5"/>
      <c r="L1748" s="5"/>
      <c r="M1748" s="5" t="s">
        <v>1343</v>
      </c>
      <c r="N1748" s="5"/>
      <c r="O1748" s="5"/>
      <c r="P1748" s="5"/>
      <c r="Q1748" s="5"/>
      <c r="R1748" s="5"/>
      <c r="S1748" s="5"/>
      <c r="T1748" s="5"/>
      <c r="U1748" s="6">
        <v>45627</v>
      </c>
      <c r="V1748" s="5"/>
      <c r="W1748" s="4" t="s">
        <v>1329</v>
      </c>
      <c r="X1748" s="5"/>
      <c r="Y1748" s="5"/>
      <c r="Z1748" s="5"/>
      <c r="AA1748" s="4" t="s">
        <v>4992</v>
      </c>
      <c r="AB1748" s="5"/>
      <c r="AC1748" s="5"/>
      <c r="AD1748" s="5"/>
      <c r="AE1748" s="5"/>
      <c r="AF1748" s="5"/>
      <c r="AG1748" s="5"/>
      <c r="AH1748" s="5"/>
      <c r="AI1748" s="5"/>
      <c r="AJ1748" s="5"/>
      <c r="AK1748" s="5"/>
      <c r="AL1748" s="5"/>
      <c r="AM1748" s="5"/>
      <c r="AN1748" s="5"/>
      <c r="AO1748" s="5"/>
      <c r="AP1748" s="5" t="s">
        <v>1536</v>
      </c>
      <c r="AQ1748" s="4" t="s">
        <v>12479</v>
      </c>
      <c r="AR1748" s="5" t="s">
        <v>12480</v>
      </c>
      <c r="AS1748" s="4" t="s">
        <v>1906</v>
      </c>
      <c r="AT1748" s="5" t="s">
        <v>1909</v>
      </c>
      <c r="AU1748" s="5" t="s">
        <v>41</v>
      </c>
      <c r="AV1748" s="4" t="s">
        <v>1910</v>
      </c>
      <c r="AW1748" s="5" t="s">
        <v>48</v>
      </c>
      <c r="AX1748" s="4" t="s">
        <v>2634</v>
      </c>
      <c r="AY1748" s="5" t="s">
        <v>2635</v>
      </c>
      <c r="AZ1748" s="5" t="s">
        <v>11</v>
      </c>
      <c r="BA1748" s="4" t="s">
        <v>2636</v>
      </c>
      <c r="BB1748" s="5" t="s">
        <v>2637</v>
      </c>
      <c r="BC1748" s="4" t="s">
        <v>4989</v>
      </c>
      <c r="BD1748" s="5" t="s">
        <v>4994</v>
      </c>
      <c r="BE1748" s="5" t="s">
        <v>25</v>
      </c>
      <c r="BF1748" s="5" t="s">
        <v>1333</v>
      </c>
      <c r="BG1748" s="4" t="s">
        <v>4995</v>
      </c>
      <c r="BH1748" s="5" t="s">
        <v>1343</v>
      </c>
    </row>
    <row r="1749" spans="1:60" x14ac:dyDescent="0.25">
      <c r="A1749">
        <f t="shared" si="151"/>
        <v>993260</v>
      </c>
      <c r="B1749">
        <f t="shared" si="152"/>
        <v>50101497</v>
      </c>
      <c r="C1749" t="str">
        <f t="shared" si="153"/>
        <v>CC</v>
      </c>
      <c r="D1749" t="str">
        <f t="shared" si="150"/>
        <v>REGION CENTRE EST</v>
      </c>
      <c r="E1749" s="12" t="str">
        <f t="shared" si="154"/>
        <v>TERRAIN</v>
      </c>
      <c r="F1749" s="4" t="s">
        <v>8733</v>
      </c>
      <c r="G1749" s="4" t="s">
        <v>8734</v>
      </c>
      <c r="H1749" s="5">
        <v>2</v>
      </c>
      <c r="I1749" s="5" t="s">
        <v>6943</v>
      </c>
      <c r="J1749" s="5"/>
      <c r="K1749" s="5"/>
      <c r="L1749" s="5"/>
      <c r="M1749" s="5" t="s">
        <v>1343</v>
      </c>
      <c r="N1749" s="5"/>
      <c r="O1749" s="5"/>
      <c r="P1749" s="5"/>
      <c r="Q1749" s="5"/>
      <c r="R1749" s="5"/>
      <c r="S1749" s="5"/>
      <c r="T1749" s="5"/>
      <c r="U1749" s="6">
        <v>45627</v>
      </c>
      <c r="V1749" s="4"/>
      <c r="W1749" s="4" t="s">
        <v>1329</v>
      </c>
      <c r="X1749" s="5"/>
      <c r="Y1749" s="5"/>
      <c r="Z1749" s="5"/>
      <c r="AA1749" s="4" t="s">
        <v>8735</v>
      </c>
      <c r="AB1749" s="5"/>
      <c r="AC1749" s="5"/>
      <c r="AD1749" s="5"/>
      <c r="AE1749" s="5"/>
      <c r="AF1749" s="6"/>
      <c r="AG1749" s="5"/>
      <c r="AH1749" s="5"/>
      <c r="AI1749" s="5"/>
      <c r="AJ1749" s="6"/>
      <c r="AK1749" s="5"/>
      <c r="AL1749" s="6"/>
      <c r="AM1749" s="5"/>
      <c r="AN1749" s="5"/>
      <c r="AO1749" s="5"/>
      <c r="AP1749" s="5" t="s">
        <v>1536</v>
      </c>
      <c r="AQ1749" s="4" t="s">
        <v>12479</v>
      </c>
      <c r="AR1749" s="5" t="s">
        <v>12480</v>
      </c>
      <c r="AS1749" s="4"/>
      <c r="AT1749" s="5"/>
      <c r="AU1749" s="5"/>
      <c r="AV1749" s="4" t="s">
        <v>1442</v>
      </c>
      <c r="AW1749" s="5" t="s">
        <v>12</v>
      </c>
      <c r="AX1749" s="4" t="s">
        <v>3355</v>
      </c>
      <c r="AY1749" s="5" t="s">
        <v>3356</v>
      </c>
      <c r="AZ1749" s="5" t="s">
        <v>11</v>
      </c>
      <c r="BA1749" s="4" t="s">
        <v>3357</v>
      </c>
      <c r="BB1749" s="5" t="s">
        <v>3358</v>
      </c>
      <c r="BC1749" s="4"/>
      <c r="BD1749" s="5"/>
      <c r="BE1749" s="5"/>
      <c r="BF1749" s="5"/>
      <c r="BG1749" s="4" t="s">
        <v>8734</v>
      </c>
      <c r="BH1749" s="5" t="s">
        <v>1343</v>
      </c>
    </row>
    <row r="1750" spans="1:60" x14ac:dyDescent="0.25">
      <c r="A1750">
        <f t="shared" si="151"/>
        <v>993259</v>
      </c>
      <c r="B1750">
        <f t="shared" si="152"/>
        <v>50101496</v>
      </c>
      <c r="C1750" t="str">
        <f t="shared" si="153"/>
        <v>CC</v>
      </c>
      <c r="D1750" t="str">
        <f t="shared" si="150"/>
        <v>REGION CENTRE EST</v>
      </c>
      <c r="E1750" s="12" t="str">
        <f t="shared" si="154"/>
        <v>TERRAIN</v>
      </c>
      <c r="F1750" s="4" t="s">
        <v>8736</v>
      </c>
      <c r="G1750" s="4" t="s">
        <v>8737</v>
      </c>
      <c r="H1750" s="5">
        <v>2</v>
      </c>
      <c r="I1750" s="5" t="s">
        <v>6943</v>
      </c>
      <c r="J1750" s="5"/>
      <c r="K1750" s="5"/>
      <c r="L1750" s="5"/>
      <c r="M1750" s="5" t="s">
        <v>1343</v>
      </c>
      <c r="N1750" s="5"/>
      <c r="O1750" s="6"/>
      <c r="P1750" s="5"/>
      <c r="Q1750" s="5"/>
      <c r="R1750" s="5"/>
      <c r="S1750" s="5"/>
      <c r="T1750" s="5"/>
      <c r="U1750" s="6">
        <v>45627</v>
      </c>
      <c r="V1750" s="4"/>
      <c r="W1750" s="4" t="s">
        <v>1329</v>
      </c>
      <c r="X1750" s="5"/>
      <c r="Y1750" s="5"/>
      <c r="Z1750" s="5"/>
      <c r="AA1750" s="5" t="s">
        <v>8192</v>
      </c>
      <c r="AB1750" s="5"/>
      <c r="AC1750" s="5"/>
      <c r="AD1750" s="5"/>
      <c r="AE1750" s="5"/>
      <c r="AF1750" s="6"/>
      <c r="AG1750" s="5"/>
      <c r="AH1750" s="5"/>
      <c r="AI1750" s="5"/>
      <c r="AJ1750" s="6"/>
      <c r="AK1750" s="5"/>
      <c r="AL1750" s="6"/>
      <c r="AM1750" s="5"/>
      <c r="AN1750" s="5"/>
      <c r="AO1750" s="5"/>
      <c r="AP1750" s="5" t="s">
        <v>1536</v>
      </c>
      <c r="AQ1750" s="4" t="s">
        <v>12479</v>
      </c>
      <c r="AR1750" s="5" t="s">
        <v>12480</v>
      </c>
      <c r="AS1750" s="4"/>
      <c r="AT1750" s="5"/>
      <c r="AU1750" s="5"/>
      <c r="AV1750" s="4" t="s">
        <v>1442</v>
      </c>
      <c r="AW1750" s="5" t="s">
        <v>12</v>
      </c>
      <c r="AX1750" s="4" t="s">
        <v>3355</v>
      </c>
      <c r="AY1750" s="5" t="s">
        <v>3356</v>
      </c>
      <c r="AZ1750" s="5" t="s">
        <v>11</v>
      </c>
      <c r="BA1750" s="4" t="s">
        <v>3357</v>
      </c>
      <c r="BB1750" s="5" t="s">
        <v>3358</v>
      </c>
      <c r="BC1750" s="5"/>
      <c r="BD1750" s="5"/>
      <c r="BE1750" s="5"/>
      <c r="BF1750" s="5"/>
      <c r="BG1750" s="5" t="s">
        <v>8737</v>
      </c>
      <c r="BH1750" s="5" t="s">
        <v>1343</v>
      </c>
    </row>
    <row r="1751" spans="1:60" x14ac:dyDescent="0.25">
      <c r="A1751">
        <f t="shared" si="151"/>
        <v>993258</v>
      </c>
      <c r="B1751">
        <f t="shared" si="152"/>
        <v>50101495</v>
      </c>
      <c r="C1751" t="str">
        <f t="shared" si="153"/>
        <v>CC</v>
      </c>
      <c r="D1751" t="str">
        <f t="shared" si="150"/>
        <v>REGION CENTRE EST</v>
      </c>
      <c r="E1751" s="12" t="str">
        <f t="shared" si="154"/>
        <v>TERRAIN</v>
      </c>
      <c r="F1751" s="4" t="s">
        <v>8738</v>
      </c>
      <c r="G1751" s="4" t="s">
        <v>7590</v>
      </c>
      <c r="H1751" s="5">
        <v>2</v>
      </c>
      <c r="I1751" s="5" t="s">
        <v>6943</v>
      </c>
      <c r="J1751" s="5"/>
      <c r="K1751" s="5"/>
      <c r="L1751" s="5"/>
      <c r="M1751" s="5" t="s">
        <v>1343</v>
      </c>
      <c r="N1751" s="5"/>
      <c r="O1751" s="5"/>
      <c r="P1751" s="5"/>
      <c r="Q1751" s="5"/>
      <c r="R1751" s="5"/>
      <c r="S1751" s="5"/>
      <c r="T1751" s="5"/>
      <c r="U1751" s="6">
        <v>45627</v>
      </c>
      <c r="V1751" s="4"/>
      <c r="W1751" s="4" t="s">
        <v>1329</v>
      </c>
      <c r="X1751" s="5"/>
      <c r="Y1751" s="5"/>
      <c r="Z1751" s="5"/>
      <c r="AA1751" s="4" t="s">
        <v>6167</v>
      </c>
      <c r="AB1751" s="5"/>
      <c r="AC1751" s="5"/>
      <c r="AD1751" s="5"/>
      <c r="AE1751" s="5"/>
      <c r="AF1751" s="6"/>
      <c r="AG1751" s="5"/>
      <c r="AH1751" s="5"/>
      <c r="AI1751" s="5"/>
      <c r="AJ1751" s="6"/>
      <c r="AK1751" s="5"/>
      <c r="AL1751" s="6"/>
      <c r="AM1751" s="5"/>
      <c r="AN1751" s="5"/>
      <c r="AO1751" s="5"/>
      <c r="AP1751" s="5" t="s">
        <v>1536</v>
      </c>
      <c r="AQ1751" s="4" t="s">
        <v>12479</v>
      </c>
      <c r="AR1751" s="5" t="s">
        <v>12480</v>
      </c>
      <c r="AS1751" s="4"/>
      <c r="AT1751" s="5"/>
      <c r="AU1751" s="5"/>
      <c r="AV1751" s="4" t="s">
        <v>1442</v>
      </c>
      <c r="AW1751" s="5" t="s">
        <v>12</v>
      </c>
      <c r="AX1751" s="4" t="s">
        <v>3355</v>
      </c>
      <c r="AY1751" s="5" t="s">
        <v>3356</v>
      </c>
      <c r="AZ1751" s="5" t="s">
        <v>11</v>
      </c>
      <c r="BA1751" s="4" t="s">
        <v>3357</v>
      </c>
      <c r="BB1751" s="5" t="s">
        <v>3358</v>
      </c>
      <c r="BC1751" s="4" t="s">
        <v>7585</v>
      </c>
      <c r="BD1751" s="5" t="s">
        <v>7589</v>
      </c>
      <c r="BE1751" s="5" t="s">
        <v>25</v>
      </c>
      <c r="BF1751" s="5" t="s">
        <v>1333</v>
      </c>
      <c r="BG1751" s="4" t="s">
        <v>7590</v>
      </c>
      <c r="BH1751" s="5" t="s">
        <v>1343</v>
      </c>
    </row>
    <row r="1752" spans="1:60" x14ac:dyDescent="0.25">
      <c r="A1752">
        <f t="shared" si="151"/>
        <v>993256</v>
      </c>
      <c r="B1752">
        <f t="shared" si="152"/>
        <v>50101493</v>
      </c>
      <c r="C1752" t="str">
        <f t="shared" si="153"/>
        <v>CC</v>
      </c>
      <c r="D1752" t="str">
        <f t="shared" si="150"/>
        <v>REGION GRAND SUD</v>
      </c>
      <c r="E1752" s="12" t="str">
        <f t="shared" si="154"/>
        <v>TERRAIN</v>
      </c>
      <c r="F1752" s="4" t="s">
        <v>8739</v>
      </c>
      <c r="G1752" s="4" t="s">
        <v>4261</v>
      </c>
      <c r="H1752" s="5">
        <v>2</v>
      </c>
      <c r="I1752" s="5" t="s">
        <v>6943</v>
      </c>
      <c r="J1752" s="5"/>
      <c r="K1752" s="5"/>
      <c r="L1752" s="5"/>
      <c r="M1752" s="5" t="s">
        <v>1343</v>
      </c>
      <c r="N1752" s="5"/>
      <c r="O1752" s="6"/>
      <c r="P1752" s="5"/>
      <c r="Q1752" s="5"/>
      <c r="R1752" s="5"/>
      <c r="S1752" s="5"/>
      <c r="T1752" s="5"/>
      <c r="U1752" s="6">
        <v>45474</v>
      </c>
      <c r="V1752" s="4"/>
      <c r="W1752" s="4" t="s">
        <v>1329</v>
      </c>
      <c r="X1752" s="5"/>
      <c r="Y1752" s="5"/>
      <c r="Z1752" s="5"/>
      <c r="AA1752" s="4" t="s">
        <v>4258</v>
      </c>
      <c r="AB1752" s="5"/>
      <c r="AC1752" s="5"/>
      <c r="AD1752" s="5"/>
      <c r="AE1752" s="5"/>
      <c r="AF1752" s="6"/>
      <c r="AG1752" s="5"/>
      <c r="AH1752" s="5"/>
      <c r="AI1752" s="5"/>
      <c r="AJ1752" s="6"/>
      <c r="AK1752" s="5"/>
      <c r="AL1752" s="6"/>
      <c r="AM1752" s="5"/>
      <c r="AN1752" s="5"/>
      <c r="AO1752" s="5"/>
      <c r="AP1752" s="5" t="s">
        <v>1335</v>
      </c>
      <c r="AQ1752" s="4" t="s">
        <v>1336</v>
      </c>
      <c r="AR1752" s="5" t="s">
        <v>12476</v>
      </c>
      <c r="AS1752" s="4" t="s">
        <v>1629</v>
      </c>
      <c r="AT1752" s="5" t="s">
        <v>1630</v>
      </c>
      <c r="AU1752" s="5" t="s">
        <v>41</v>
      </c>
      <c r="AV1752" s="4" t="s">
        <v>1631</v>
      </c>
      <c r="AW1752" s="5" t="s">
        <v>7</v>
      </c>
      <c r="AX1752" s="4" t="s">
        <v>1625</v>
      </c>
      <c r="AY1752" s="5" t="s">
        <v>1632</v>
      </c>
      <c r="AZ1752" s="5" t="s">
        <v>11</v>
      </c>
      <c r="BA1752" s="4" t="s">
        <v>1633</v>
      </c>
      <c r="BB1752" s="5" t="s">
        <v>1634</v>
      </c>
      <c r="BC1752" s="4" t="s">
        <v>4256</v>
      </c>
      <c r="BD1752" s="5" t="s">
        <v>4260</v>
      </c>
      <c r="BE1752" s="5" t="s">
        <v>25</v>
      </c>
      <c r="BF1752" s="5" t="s">
        <v>1333</v>
      </c>
      <c r="BG1752" s="4" t="s">
        <v>4261</v>
      </c>
      <c r="BH1752" s="5" t="s">
        <v>1343</v>
      </c>
    </row>
    <row r="1753" spans="1:60" x14ac:dyDescent="0.25">
      <c r="A1753">
        <f t="shared" si="151"/>
        <v>993255</v>
      </c>
      <c r="B1753">
        <f t="shared" si="152"/>
        <v>50101492</v>
      </c>
      <c r="C1753" t="str">
        <f t="shared" si="153"/>
        <v>CC</v>
      </c>
      <c r="D1753" t="str">
        <f t="shared" si="150"/>
        <v>REGION GRAND SUD</v>
      </c>
      <c r="E1753" s="12" t="str">
        <f t="shared" si="154"/>
        <v>TERRAIN</v>
      </c>
      <c r="F1753" s="4" t="s">
        <v>8740</v>
      </c>
      <c r="G1753" s="4" t="s">
        <v>8741</v>
      </c>
      <c r="H1753" s="5">
        <v>2</v>
      </c>
      <c r="I1753" s="5" t="s">
        <v>8060</v>
      </c>
      <c r="J1753" s="5"/>
      <c r="K1753" s="5"/>
      <c r="L1753" s="5"/>
      <c r="M1753" s="5" t="s">
        <v>1343</v>
      </c>
      <c r="N1753" s="5"/>
      <c r="O1753" s="5"/>
      <c r="P1753" s="5"/>
      <c r="Q1753" s="5"/>
      <c r="R1753" s="5"/>
      <c r="S1753" s="5"/>
      <c r="T1753" s="5"/>
      <c r="U1753" s="6">
        <v>45474</v>
      </c>
      <c r="V1753" s="4"/>
      <c r="W1753" s="4" t="s">
        <v>1329</v>
      </c>
      <c r="X1753" s="5"/>
      <c r="Y1753" s="5"/>
      <c r="Z1753" s="5"/>
      <c r="AA1753" s="4" t="s">
        <v>8360</v>
      </c>
      <c r="AB1753" s="5"/>
      <c r="AC1753" s="5"/>
      <c r="AD1753" s="5"/>
      <c r="AE1753" s="5"/>
      <c r="AF1753" s="6"/>
      <c r="AG1753" s="5"/>
      <c r="AH1753" s="5"/>
      <c r="AI1753" s="5"/>
      <c r="AJ1753" s="6"/>
      <c r="AK1753" s="5"/>
      <c r="AL1753" s="6"/>
      <c r="AM1753" s="5"/>
      <c r="AN1753" s="5"/>
      <c r="AO1753" s="5"/>
      <c r="AP1753" s="5" t="s">
        <v>1335</v>
      </c>
      <c r="AQ1753" s="4" t="s">
        <v>1336</v>
      </c>
      <c r="AR1753" s="5" t="s">
        <v>12476</v>
      </c>
      <c r="AS1753" s="4" t="s">
        <v>1629</v>
      </c>
      <c r="AT1753" s="5" t="s">
        <v>1630</v>
      </c>
      <c r="AU1753" s="5" t="s">
        <v>41</v>
      </c>
      <c r="AV1753" s="4" t="s">
        <v>1631</v>
      </c>
      <c r="AW1753" s="5" t="s">
        <v>7</v>
      </c>
      <c r="AX1753" s="4" t="s">
        <v>3473</v>
      </c>
      <c r="AY1753" s="5" t="s">
        <v>3475</v>
      </c>
      <c r="AZ1753" s="5" t="s">
        <v>11</v>
      </c>
      <c r="BA1753" s="4" t="s">
        <v>3476</v>
      </c>
      <c r="BB1753" s="5" t="s">
        <v>3477</v>
      </c>
      <c r="BC1753" s="4"/>
      <c r="BD1753" s="5"/>
      <c r="BE1753" s="5"/>
      <c r="BF1753" s="5"/>
      <c r="BG1753" s="4" t="s">
        <v>8741</v>
      </c>
      <c r="BH1753" s="5" t="s">
        <v>1343</v>
      </c>
    </row>
    <row r="1754" spans="1:60" x14ac:dyDescent="0.25">
      <c r="A1754">
        <f t="shared" si="151"/>
        <v>993254</v>
      </c>
      <c r="B1754">
        <f t="shared" si="152"/>
        <v>50101491</v>
      </c>
      <c r="C1754" t="str">
        <f t="shared" si="153"/>
        <v>CC</v>
      </c>
      <c r="D1754" t="str">
        <f t="shared" si="150"/>
        <v>REGION GRAND SUD</v>
      </c>
      <c r="E1754" s="12" t="str">
        <f t="shared" si="154"/>
        <v>TERRAIN</v>
      </c>
      <c r="F1754" s="4" t="s">
        <v>8742</v>
      </c>
      <c r="G1754" s="4" t="s">
        <v>8743</v>
      </c>
      <c r="H1754" s="5">
        <v>2</v>
      </c>
      <c r="I1754" s="5" t="s">
        <v>6943</v>
      </c>
      <c r="J1754" s="5"/>
      <c r="K1754" s="5"/>
      <c r="L1754" s="5"/>
      <c r="M1754" s="5" t="s">
        <v>1343</v>
      </c>
      <c r="N1754" s="5"/>
      <c r="O1754" s="5"/>
      <c r="P1754" s="5"/>
      <c r="Q1754" s="5"/>
      <c r="R1754" s="5"/>
      <c r="S1754" s="5"/>
      <c r="T1754" s="5"/>
      <c r="U1754" s="6">
        <v>45474</v>
      </c>
      <c r="V1754" s="5"/>
      <c r="W1754" s="4" t="s">
        <v>1329</v>
      </c>
      <c r="X1754" s="5"/>
      <c r="Y1754" s="5"/>
      <c r="Z1754" s="5"/>
      <c r="AA1754" s="5" t="s">
        <v>2914</v>
      </c>
      <c r="AB1754" s="5"/>
      <c r="AC1754" s="5"/>
      <c r="AD1754" s="5"/>
      <c r="AE1754" s="5"/>
      <c r="AF1754" s="5"/>
      <c r="AG1754" s="5"/>
      <c r="AH1754" s="5"/>
      <c r="AI1754" s="5"/>
      <c r="AJ1754" s="5"/>
      <c r="AK1754" s="5"/>
      <c r="AL1754" s="5"/>
      <c r="AM1754" s="5"/>
      <c r="AN1754" s="5"/>
      <c r="AO1754" s="5"/>
      <c r="AP1754" s="5" t="s">
        <v>1335</v>
      </c>
      <c r="AQ1754" s="4" t="s">
        <v>1336</v>
      </c>
      <c r="AR1754" s="5" t="s">
        <v>12476</v>
      </c>
      <c r="AS1754" s="4" t="s">
        <v>1629</v>
      </c>
      <c r="AT1754" s="5" t="s">
        <v>1630</v>
      </c>
      <c r="AU1754" s="5" t="s">
        <v>41</v>
      </c>
      <c r="AV1754" s="4" t="s">
        <v>1631</v>
      </c>
      <c r="AW1754" s="5" t="s">
        <v>7</v>
      </c>
      <c r="AX1754" s="4" t="s">
        <v>1625</v>
      </c>
      <c r="AY1754" s="5" t="s">
        <v>1632</v>
      </c>
      <c r="AZ1754" s="5" t="s">
        <v>11</v>
      </c>
      <c r="BA1754" s="4" t="s">
        <v>1633</v>
      </c>
      <c r="BB1754" s="5" t="s">
        <v>1634</v>
      </c>
      <c r="BC1754" s="5"/>
      <c r="BD1754" s="5"/>
      <c r="BE1754" s="5"/>
      <c r="BF1754" s="5"/>
      <c r="BG1754" s="5" t="s">
        <v>8743</v>
      </c>
      <c r="BH1754" s="5" t="s">
        <v>1343</v>
      </c>
    </row>
    <row r="1755" spans="1:60" x14ac:dyDescent="0.25">
      <c r="A1755">
        <f t="shared" si="151"/>
        <v>993253</v>
      </c>
      <c r="B1755">
        <f t="shared" si="152"/>
        <v>50101490</v>
      </c>
      <c r="C1755" t="str">
        <f t="shared" si="153"/>
        <v>CC</v>
      </c>
      <c r="D1755" t="str">
        <f t="shared" si="150"/>
        <v>REGION GRAND SUD</v>
      </c>
      <c r="E1755" s="12" t="str">
        <f t="shared" si="154"/>
        <v>TERRAIN</v>
      </c>
      <c r="F1755" s="4" t="s">
        <v>8744</v>
      </c>
      <c r="G1755" s="4" t="s">
        <v>2123</v>
      </c>
      <c r="H1755" s="5">
        <v>2</v>
      </c>
      <c r="I1755" s="5" t="s">
        <v>6943</v>
      </c>
      <c r="J1755" s="5"/>
      <c r="K1755" s="5"/>
      <c r="L1755" s="5"/>
      <c r="M1755" s="5" t="s">
        <v>1343</v>
      </c>
      <c r="N1755" s="5"/>
      <c r="O1755" s="5"/>
      <c r="P1755" s="5"/>
      <c r="Q1755" s="5"/>
      <c r="R1755" s="5"/>
      <c r="S1755" s="5"/>
      <c r="T1755" s="5"/>
      <c r="U1755" s="6">
        <v>45626</v>
      </c>
      <c r="V1755" s="4"/>
      <c r="W1755" s="4" t="s">
        <v>1329</v>
      </c>
      <c r="X1755" s="5"/>
      <c r="Y1755" s="5"/>
      <c r="Z1755" s="5"/>
      <c r="AA1755" s="4" t="s">
        <v>2122</v>
      </c>
      <c r="AB1755" s="5"/>
      <c r="AC1755" s="5"/>
      <c r="AD1755" s="5"/>
      <c r="AE1755" s="5"/>
      <c r="AF1755" s="6"/>
      <c r="AG1755" s="5"/>
      <c r="AH1755" s="5"/>
      <c r="AI1755" s="5"/>
      <c r="AJ1755" s="6"/>
      <c r="AK1755" s="5"/>
      <c r="AL1755" s="6"/>
      <c r="AM1755" s="5"/>
      <c r="AN1755" s="5"/>
      <c r="AO1755" s="5"/>
      <c r="AP1755" s="5" t="s">
        <v>1335</v>
      </c>
      <c r="AQ1755" s="4" t="s">
        <v>1336</v>
      </c>
      <c r="AR1755" s="5" t="s">
        <v>12476</v>
      </c>
      <c r="AS1755" s="4" t="s">
        <v>1629</v>
      </c>
      <c r="AT1755" s="5" t="s">
        <v>1630</v>
      </c>
      <c r="AU1755" s="5" t="s">
        <v>41</v>
      </c>
      <c r="AV1755" s="4" t="s">
        <v>1631</v>
      </c>
      <c r="AW1755" s="5" t="s">
        <v>7</v>
      </c>
      <c r="AX1755" s="4" t="s">
        <v>1625</v>
      </c>
      <c r="AY1755" s="5" t="s">
        <v>1632</v>
      </c>
      <c r="AZ1755" s="5" t="s">
        <v>11</v>
      </c>
      <c r="BA1755" s="4" t="s">
        <v>1633</v>
      </c>
      <c r="BB1755" s="5" t="s">
        <v>1634</v>
      </c>
      <c r="BC1755" s="4"/>
      <c r="BD1755" s="5"/>
      <c r="BE1755" s="5"/>
      <c r="BF1755" s="5"/>
      <c r="BG1755" s="4" t="s">
        <v>2123</v>
      </c>
      <c r="BH1755" s="5" t="s">
        <v>1343</v>
      </c>
    </row>
    <row r="1756" spans="1:60" x14ac:dyDescent="0.25">
      <c r="A1756">
        <f t="shared" si="151"/>
        <v>993252</v>
      </c>
      <c r="B1756">
        <f t="shared" si="152"/>
        <v>50101489</v>
      </c>
      <c r="C1756" t="str">
        <f t="shared" si="153"/>
        <v>CC</v>
      </c>
      <c r="D1756" t="str">
        <f t="shared" si="150"/>
        <v>REGION GRAND SUD</v>
      </c>
      <c r="E1756" s="12" t="str">
        <f t="shared" si="154"/>
        <v>TERRAIN</v>
      </c>
      <c r="F1756" s="4" t="s">
        <v>8745</v>
      </c>
      <c r="G1756" s="4" t="s">
        <v>7737</v>
      </c>
      <c r="H1756" s="5">
        <v>2</v>
      </c>
      <c r="I1756" s="5" t="s">
        <v>6943</v>
      </c>
      <c r="J1756" s="5"/>
      <c r="K1756" s="5"/>
      <c r="L1756" s="5"/>
      <c r="M1756" s="5" t="s">
        <v>1343</v>
      </c>
      <c r="N1756" s="5"/>
      <c r="O1756" s="5"/>
      <c r="P1756" s="5"/>
      <c r="Q1756" s="5"/>
      <c r="R1756" s="5"/>
      <c r="S1756" s="5"/>
      <c r="T1756" s="5"/>
      <c r="U1756" s="6">
        <v>45627</v>
      </c>
      <c r="V1756" s="4"/>
      <c r="W1756" s="4" t="s">
        <v>1329</v>
      </c>
      <c r="X1756" s="5"/>
      <c r="Y1756" s="5"/>
      <c r="Z1756" s="5"/>
      <c r="AA1756" s="4" t="s">
        <v>7736</v>
      </c>
      <c r="AB1756" s="5"/>
      <c r="AC1756" s="5"/>
      <c r="AD1756" s="5"/>
      <c r="AE1756" s="5"/>
      <c r="AF1756" s="6"/>
      <c r="AG1756" s="5"/>
      <c r="AH1756" s="5"/>
      <c r="AI1756" s="5"/>
      <c r="AJ1756" s="6"/>
      <c r="AK1756" s="5"/>
      <c r="AL1756" s="6"/>
      <c r="AM1756" s="5"/>
      <c r="AN1756" s="5"/>
      <c r="AO1756" s="5"/>
      <c r="AP1756" s="5" t="s">
        <v>1335</v>
      </c>
      <c r="AQ1756" s="4" t="s">
        <v>1336</v>
      </c>
      <c r="AR1756" s="5" t="s">
        <v>12476</v>
      </c>
      <c r="AS1756" s="4" t="s">
        <v>1629</v>
      </c>
      <c r="AT1756" s="5" t="s">
        <v>1630</v>
      </c>
      <c r="AU1756" s="5" t="s">
        <v>41</v>
      </c>
      <c r="AV1756" s="4" t="s">
        <v>1631</v>
      </c>
      <c r="AW1756" s="5" t="s">
        <v>7</v>
      </c>
      <c r="AX1756" s="4" t="s">
        <v>1625</v>
      </c>
      <c r="AY1756" s="5" t="s">
        <v>1632</v>
      </c>
      <c r="AZ1756" s="5" t="s">
        <v>11</v>
      </c>
      <c r="BA1756" s="4" t="s">
        <v>1633</v>
      </c>
      <c r="BB1756" s="5" t="s">
        <v>1634</v>
      </c>
      <c r="BC1756" s="4"/>
      <c r="BD1756" s="5"/>
      <c r="BE1756" s="5"/>
      <c r="BF1756" s="5"/>
      <c r="BG1756" s="4" t="s">
        <v>7737</v>
      </c>
      <c r="BH1756" s="5" t="s">
        <v>1343</v>
      </c>
    </row>
    <row r="1757" spans="1:60" x14ac:dyDescent="0.25">
      <c r="A1757">
        <f t="shared" si="151"/>
        <v>993251</v>
      </c>
      <c r="B1757">
        <f t="shared" si="152"/>
        <v>50101488</v>
      </c>
      <c r="C1757" t="str">
        <f t="shared" si="153"/>
        <v>CC</v>
      </c>
      <c r="D1757" t="str">
        <f t="shared" si="150"/>
        <v>REGION GRAND SUD</v>
      </c>
      <c r="E1757" s="12" t="str">
        <f t="shared" si="154"/>
        <v>TERRAIN</v>
      </c>
      <c r="F1757" s="4" t="s">
        <v>8746</v>
      </c>
      <c r="G1757" s="4" t="s">
        <v>4518</v>
      </c>
      <c r="H1757" s="5">
        <v>2</v>
      </c>
      <c r="I1757" s="5" t="s">
        <v>6943</v>
      </c>
      <c r="J1757" s="5"/>
      <c r="K1757" s="5"/>
      <c r="L1757" s="5"/>
      <c r="M1757" s="5" t="s">
        <v>1343</v>
      </c>
      <c r="N1757" s="5"/>
      <c r="O1757" s="5"/>
      <c r="P1757" s="5"/>
      <c r="Q1757" s="5"/>
      <c r="R1757" s="5"/>
      <c r="S1757" s="5"/>
      <c r="T1757" s="5"/>
      <c r="U1757" s="6">
        <v>45474</v>
      </c>
      <c r="V1757" s="5"/>
      <c r="W1757" s="4" t="s">
        <v>1329</v>
      </c>
      <c r="X1757" s="5"/>
      <c r="Y1757" s="5"/>
      <c r="Z1757" s="5"/>
      <c r="AA1757" s="4" t="s">
        <v>2695</v>
      </c>
      <c r="AB1757" s="5"/>
      <c r="AC1757" s="5"/>
      <c r="AD1757" s="5"/>
      <c r="AE1757" s="5"/>
      <c r="AF1757" s="5"/>
      <c r="AG1757" s="5"/>
      <c r="AH1757" s="5"/>
      <c r="AI1757" s="5"/>
      <c r="AJ1757" s="5"/>
      <c r="AK1757" s="5"/>
      <c r="AL1757" s="5"/>
      <c r="AM1757" s="5"/>
      <c r="AN1757" s="5"/>
      <c r="AO1757" s="5"/>
      <c r="AP1757" s="5" t="s">
        <v>1335</v>
      </c>
      <c r="AQ1757" s="4" t="s">
        <v>1336</v>
      </c>
      <c r="AR1757" s="5" t="s">
        <v>12476</v>
      </c>
      <c r="AS1757" s="4" t="s">
        <v>1629</v>
      </c>
      <c r="AT1757" s="5" t="s">
        <v>1630</v>
      </c>
      <c r="AU1757" s="5" t="s">
        <v>41</v>
      </c>
      <c r="AV1757" s="4" t="s">
        <v>1631</v>
      </c>
      <c r="AW1757" s="5" t="s">
        <v>7</v>
      </c>
      <c r="AX1757" s="4" t="s">
        <v>1625</v>
      </c>
      <c r="AY1757" s="5" t="s">
        <v>1632</v>
      </c>
      <c r="AZ1757" s="5" t="s">
        <v>11</v>
      </c>
      <c r="BA1757" s="4" t="s">
        <v>1633</v>
      </c>
      <c r="BB1757" s="5" t="s">
        <v>1634</v>
      </c>
      <c r="BC1757" s="4" t="s">
        <v>4513</v>
      </c>
      <c r="BD1757" s="5" t="s">
        <v>4517</v>
      </c>
      <c r="BE1757" s="5" t="s">
        <v>25</v>
      </c>
      <c r="BF1757" s="5" t="s">
        <v>1333</v>
      </c>
      <c r="BG1757" s="4" t="s">
        <v>4518</v>
      </c>
      <c r="BH1757" s="5" t="s">
        <v>1343</v>
      </c>
    </row>
    <row r="1758" spans="1:60" x14ac:dyDescent="0.25">
      <c r="A1758">
        <f t="shared" si="151"/>
        <v>993250</v>
      </c>
      <c r="B1758">
        <f t="shared" si="152"/>
        <v>50101487</v>
      </c>
      <c r="C1758" t="str">
        <f t="shared" si="153"/>
        <v>CC</v>
      </c>
      <c r="D1758" t="str">
        <f t="shared" si="150"/>
        <v>REGION CENTRE EST</v>
      </c>
      <c r="E1758" s="12" t="str">
        <f t="shared" si="154"/>
        <v>TERRAIN</v>
      </c>
      <c r="F1758" s="4" t="s">
        <v>8747</v>
      </c>
      <c r="G1758" s="4" t="s">
        <v>8748</v>
      </c>
      <c r="H1758" s="5">
        <v>2</v>
      </c>
      <c r="I1758" s="5" t="s">
        <v>6943</v>
      </c>
      <c r="J1758" s="5"/>
      <c r="K1758" s="5"/>
      <c r="L1758" s="5"/>
      <c r="M1758" s="5" t="s">
        <v>1343</v>
      </c>
      <c r="N1758" s="5"/>
      <c r="O1758" s="5"/>
      <c r="P1758" s="5"/>
      <c r="Q1758" s="5"/>
      <c r="R1758" s="5"/>
      <c r="S1758" s="5"/>
      <c r="T1758" s="5"/>
      <c r="U1758" s="6">
        <v>45627</v>
      </c>
      <c r="V1758" s="5"/>
      <c r="W1758" s="4" t="s">
        <v>1329</v>
      </c>
      <c r="X1758" s="5"/>
      <c r="Y1758" s="5"/>
      <c r="Z1758" s="5"/>
      <c r="AA1758" s="4" t="s">
        <v>8377</v>
      </c>
      <c r="AB1758" s="5"/>
      <c r="AC1758" s="5"/>
      <c r="AD1758" s="5"/>
      <c r="AE1758" s="5"/>
      <c r="AF1758" s="5"/>
      <c r="AG1758" s="5"/>
      <c r="AH1758" s="5"/>
      <c r="AI1758" s="5"/>
      <c r="AJ1758" s="5"/>
      <c r="AK1758" s="5"/>
      <c r="AL1758" s="5"/>
      <c r="AM1758" s="5"/>
      <c r="AN1758" s="5"/>
      <c r="AO1758" s="5"/>
      <c r="AP1758" s="5" t="s">
        <v>1536</v>
      </c>
      <c r="AQ1758" s="4" t="s">
        <v>12479</v>
      </c>
      <c r="AR1758" s="5" t="s">
        <v>12480</v>
      </c>
      <c r="AS1758" s="4"/>
      <c r="AT1758" s="5"/>
      <c r="AU1758" s="5"/>
      <c r="AV1758" s="4" t="s">
        <v>1442</v>
      </c>
      <c r="AW1758" s="5" t="s">
        <v>12</v>
      </c>
      <c r="AX1758" s="4"/>
      <c r="AY1758" s="5"/>
      <c r="AZ1758" s="5"/>
      <c r="BA1758" s="4" t="s">
        <v>1443</v>
      </c>
      <c r="BB1758" s="5" t="s">
        <v>1444</v>
      </c>
      <c r="BC1758" s="5"/>
      <c r="BD1758" s="5"/>
      <c r="BE1758" s="5"/>
      <c r="BF1758" s="5"/>
      <c r="BG1758" s="4" t="s">
        <v>8748</v>
      </c>
      <c r="BH1758" s="5" t="s">
        <v>1343</v>
      </c>
    </row>
    <row r="1759" spans="1:60" x14ac:dyDescent="0.25">
      <c r="A1759">
        <f t="shared" si="151"/>
        <v>993249</v>
      </c>
      <c r="B1759">
        <f t="shared" si="152"/>
        <v>50101486</v>
      </c>
      <c r="C1759" t="str">
        <f t="shared" si="153"/>
        <v>CC</v>
      </c>
      <c r="D1759" t="str">
        <f t="shared" si="150"/>
        <v>REGION CENTRE EST</v>
      </c>
      <c r="E1759" s="12" t="str">
        <f t="shared" si="154"/>
        <v>TERRAIN</v>
      </c>
      <c r="F1759" s="4" t="s">
        <v>8749</v>
      </c>
      <c r="G1759" s="4" t="s">
        <v>4629</v>
      </c>
      <c r="H1759" s="5">
        <v>2</v>
      </c>
      <c r="I1759" s="5" t="s">
        <v>6943</v>
      </c>
      <c r="J1759" s="5"/>
      <c r="K1759" s="5"/>
      <c r="L1759" s="5"/>
      <c r="M1759" s="5" t="s">
        <v>1343</v>
      </c>
      <c r="N1759" s="5"/>
      <c r="O1759" s="5"/>
      <c r="P1759" s="5"/>
      <c r="Q1759" s="5"/>
      <c r="R1759" s="5"/>
      <c r="S1759" s="5"/>
      <c r="T1759" s="5"/>
      <c r="U1759" s="6">
        <v>45627</v>
      </c>
      <c r="V1759" s="5"/>
      <c r="W1759" s="4" t="s">
        <v>1329</v>
      </c>
      <c r="X1759" s="5"/>
      <c r="Y1759" s="5"/>
      <c r="Z1759" s="5"/>
      <c r="AA1759" s="4" t="s">
        <v>2114</v>
      </c>
      <c r="AB1759" s="5"/>
      <c r="AC1759" s="5"/>
      <c r="AD1759" s="5"/>
      <c r="AE1759" s="5"/>
      <c r="AF1759" s="5"/>
      <c r="AG1759" s="5"/>
      <c r="AH1759" s="5"/>
      <c r="AI1759" s="5"/>
      <c r="AJ1759" s="5"/>
      <c r="AK1759" s="5"/>
      <c r="AL1759" s="5"/>
      <c r="AM1759" s="5"/>
      <c r="AN1759" s="5"/>
      <c r="AO1759" s="5"/>
      <c r="AP1759" s="5" t="s">
        <v>1536</v>
      </c>
      <c r="AQ1759" s="4" t="s">
        <v>12479</v>
      </c>
      <c r="AR1759" s="5" t="s">
        <v>12480</v>
      </c>
      <c r="AS1759" s="4"/>
      <c r="AT1759" s="5"/>
      <c r="AU1759" s="5"/>
      <c r="AV1759" s="4" t="s">
        <v>1442</v>
      </c>
      <c r="AW1759" s="5" t="s">
        <v>12</v>
      </c>
      <c r="AX1759" s="4"/>
      <c r="AY1759" s="5"/>
      <c r="AZ1759" s="5"/>
      <c r="BA1759" s="4" t="s">
        <v>1443</v>
      </c>
      <c r="BB1759" s="5" t="s">
        <v>1444</v>
      </c>
      <c r="BC1759" s="5" t="s">
        <v>4625</v>
      </c>
      <c r="BD1759" s="5" t="s">
        <v>4628</v>
      </c>
      <c r="BE1759" s="5" t="s">
        <v>25</v>
      </c>
      <c r="BF1759" s="5" t="s">
        <v>1333</v>
      </c>
      <c r="BG1759" s="4" t="s">
        <v>4629</v>
      </c>
      <c r="BH1759" s="5" t="s">
        <v>1343</v>
      </c>
    </row>
    <row r="1760" spans="1:60" x14ac:dyDescent="0.25">
      <c r="A1760">
        <f t="shared" si="151"/>
        <v>993248</v>
      </c>
      <c r="B1760">
        <f t="shared" si="152"/>
        <v>50101485</v>
      </c>
      <c r="C1760" t="str">
        <f t="shared" si="153"/>
        <v>CC</v>
      </c>
      <c r="D1760" t="str">
        <f t="shared" si="150"/>
        <v>REGION CENTRE EST</v>
      </c>
      <c r="E1760" s="12" t="str">
        <f t="shared" si="154"/>
        <v>TERRAIN</v>
      </c>
      <c r="F1760" s="4" t="s">
        <v>8750</v>
      </c>
      <c r="G1760" s="4" t="s">
        <v>6469</v>
      </c>
      <c r="H1760" s="5">
        <v>2</v>
      </c>
      <c r="I1760" s="5" t="s">
        <v>6943</v>
      </c>
      <c r="J1760" s="5"/>
      <c r="K1760" s="5"/>
      <c r="L1760" s="5"/>
      <c r="M1760" s="5" t="s">
        <v>1343</v>
      </c>
      <c r="N1760" s="5"/>
      <c r="O1760" s="5"/>
      <c r="P1760" s="5"/>
      <c r="Q1760" s="5"/>
      <c r="R1760" s="5"/>
      <c r="S1760" s="5"/>
      <c r="T1760" s="5"/>
      <c r="U1760" s="6">
        <v>45627</v>
      </c>
      <c r="V1760" s="5"/>
      <c r="W1760" s="4" t="s">
        <v>1329</v>
      </c>
      <c r="X1760" s="5"/>
      <c r="Y1760" s="5"/>
      <c r="Z1760" s="5"/>
      <c r="AA1760" s="4" t="s">
        <v>6467</v>
      </c>
      <c r="AB1760" s="5"/>
      <c r="AC1760" s="5"/>
      <c r="AD1760" s="5"/>
      <c r="AE1760" s="5"/>
      <c r="AF1760" s="5"/>
      <c r="AG1760" s="5"/>
      <c r="AH1760" s="5"/>
      <c r="AI1760" s="5"/>
      <c r="AJ1760" s="5"/>
      <c r="AK1760" s="5"/>
      <c r="AL1760" s="5"/>
      <c r="AM1760" s="5"/>
      <c r="AN1760" s="5"/>
      <c r="AO1760" s="5"/>
      <c r="AP1760" s="5" t="s">
        <v>1536</v>
      </c>
      <c r="AQ1760" s="4" t="s">
        <v>12479</v>
      </c>
      <c r="AR1760" s="5" t="s">
        <v>12480</v>
      </c>
      <c r="AS1760" s="4"/>
      <c r="AT1760" s="5"/>
      <c r="AU1760" s="5"/>
      <c r="AV1760" s="4" t="s">
        <v>1442</v>
      </c>
      <c r="AW1760" s="5" t="s">
        <v>12</v>
      </c>
      <c r="AX1760" s="4"/>
      <c r="AY1760" s="5"/>
      <c r="AZ1760" s="5"/>
      <c r="BA1760" s="4" t="s">
        <v>1443</v>
      </c>
      <c r="BB1760" s="5" t="s">
        <v>1444</v>
      </c>
      <c r="BC1760" s="5" t="s">
        <v>6466</v>
      </c>
      <c r="BD1760" s="5" t="s">
        <v>6468</v>
      </c>
      <c r="BE1760" s="5" t="s">
        <v>260</v>
      </c>
      <c r="BF1760" s="5" t="s">
        <v>1333</v>
      </c>
      <c r="BG1760" s="4" t="s">
        <v>6469</v>
      </c>
      <c r="BH1760" s="5" t="s">
        <v>1343</v>
      </c>
    </row>
    <row r="1761" spans="1:60" x14ac:dyDescent="0.25">
      <c r="A1761">
        <f t="shared" si="151"/>
        <v>993247</v>
      </c>
      <c r="B1761">
        <f t="shared" si="152"/>
        <v>50101484</v>
      </c>
      <c r="C1761" t="str">
        <f t="shared" si="153"/>
        <v>CC</v>
      </c>
      <c r="D1761" t="str">
        <f t="shared" si="150"/>
        <v>REGION CENTRE EST</v>
      </c>
      <c r="E1761" s="12" t="str">
        <f t="shared" si="154"/>
        <v>TERRAIN</v>
      </c>
      <c r="F1761" s="4" t="s">
        <v>8751</v>
      </c>
      <c r="G1761" s="4" t="s">
        <v>8752</v>
      </c>
      <c r="H1761" s="5">
        <v>2</v>
      </c>
      <c r="I1761" s="5" t="s">
        <v>6943</v>
      </c>
      <c r="J1761" s="5"/>
      <c r="K1761" s="5"/>
      <c r="L1761" s="5"/>
      <c r="M1761" s="5" t="s">
        <v>1343</v>
      </c>
      <c r="N1761" s="5"/>
      <c r="O1761" s="5"/>
      <c r="P1761" s="5"/>
      <c r="Q1761" s="5"/>
      <c r="R1761" s="5"/>
      <c r="S1761" s="5"/>
      <c r="T1761" s="5"/>
      <c r="U1761" s="6">
        <v>45627</v>
      </c>
      <c r="V1761" s="5"/>
      <c r="W1761" s="4" t="s">
        <v>1329</v>
      </c>
      <c r="X1761" s="5"/>
      <c r="Y1761" s="5"/>
      <c r="Z1761" s="5"/>
      <c r="AA1761" s="4" t="s">
        <v>2033</v>
      </c>
      <c r="AB1761" s="5"/>
      <c r="AC1761" s="5"/>
      <c r="AD1761" s="5"/>
      <c r="AE1761" s="5"/>
      <c r="AF1761" s="5"/>
      <c r="AG1761" s="5"/>
      <c r="AH1761" s="5"/>
      <c r="AI1761" s="5"/>
      <c r="AJ1761" s="5"/>
      <c r="AK1761" s="5"/>
      <c r="AL1761" s="5"/>
      <c r="AM1761" s="5"/>
      <c r="AN1761" s="5"/>
      <c r="AO1761" s="5"/>
      <c r="AP1761" s="5" t="s">
        <v>1536</v>
      </c>
      <c r="AQ1761" s="4" t="s">
        <v>12479</v>
      </c>
      <c r="AR1761" s="5" t="s">
        <v>12480</v>
      </c>
      <c r="AS1761" s="4"/>
      <c r="AT1761" s="5"/>
      <c r="AU1761" s="5"/>
      <c r="AV1761" s="4" t="s">
        <v>1442</v>
      </c>
      <c r="AW1761" s="5" t="s">
        <v>12</v>
      </c>
      <c r="AX1761" s="4"/>
      <c r="AY1761" s="5"/>
      <c r="AZ1761" s="5"/>
      <c r="BA1761" s="4" t="s">
        <v>1443</v>
      </c>
      <c r="BB1761" s="5" t="s">
        <v>1444</v>
      </c>
      <c r="BC1761" s="4"/>
      <c r="BD1761" s="5"/>
      <c r="BE1761" s="5"/>
      <c r="BF1761" s="5"/>
      <c r="BG1761" s="4" t="s">
        <v>8752</v>
      </c>
      <c r="BH1761" s="5" t="s">
        <v>1343</v>
      </c>
    </row>
    <row r="1762" spans="1:60" x14ac:dyDescent="0.25">
      <c r="A1762">
        <f t="shared" si="151"/>
        <v>993246</v>
      </c>
      <c r="B1762">
        <f t="shared" si="152"/>
        <v>50101483</v>
      </c>
      <c r="C1762" t="str">
        <f t="shared" si="153"/>
        <v>CC</v>
      </c>
      <c r="D1762" t="str">
        <f t="shared" si="150"/>
        <v>REGION CENTRE EST</v>
      </c>
      <c r="E1762" s="12" t="str">
        <f t="shared" si="154"/>
        <v>TERRAIN</v>
      </c>
      <c r="F1762" s="4" t="s">
        <v>8753</v>
      </c>
      <c r="G1762" s="4" t="s">
        <v>8754</v>
      </c>
      <c r="H1762" s="5">
        <v>2</v>
      </c>
      <c r="I1762" s="5" t="s">
        <v>6943</v>
      </c>
      <c r="J1762" s="5"/>
      <c r="K1762" s="5"/>
      <c r="L1762" s="5"/>
      <c r="M1762" s="5" t="s">
        <v>1343</v>
      </c>
      <c r="N1762" s="5"/>
      <c r="O1762" s="5"/>
      <c r="P1762" s="5"/>
      <c r="Q1762" s="5"/>
      <c r="R1762" s="5"/>
      <c r="S1762" s="5"/>
      <c r="T1762" s="5"/>
      <c r="U1762" s="6">
        <v>45627</v>
      </c>
      <c r="V1762" s="5"/>
      <c r="W1762" s="4" t="s">
        <v>1329</v>
      </c>
      <c r="X1762" s="5"/>
      <c r="Y1762" s="5"/>
      <c r="Z1762" s="5"/>
      <c r="AA1762" s="4" t="s">
        <v>7363</v>
      </c>
      <c r="AB1762" s="5"/>
      <c r="AC1762" s="5"/>
      <c r="AD1762" s="5"/>
      <c r="AE1762" s="5"/>
      <c r="AF1762" s="5"/>
      <c r="AG1762" s="5"/>
      <c r="AH1762" s="5"/>
      <c r="AI1762" s="5"/>
      <c r="AJ1762" s="5"/>
      <c r="AK1762" s="5"/>
      <c r="AL1762" s="5"/>
      <c r="AM1762" s="5"/>
      <c r="AN1762" s="5"/>
      <c r="AO1762" s="5"/>
      <c r="AP1762" s="5" t="s">
        <v>1536</v>
      </c>
      <c r="AQ1762" s="4" t="s">
        <v>12479</v>
      </c>
      <c r="AR1762" s="5" t="s">
        <v>12480</v>
      </c>
      <c r="AS1762" s="4"/>
      <c r="AT1762" s="5"/>
      <c r="AU1762" s="5"/>
      <c r="AV1762" s="4" t="s">
        <v>1442</v>
      </c>
      <c r="AW1762" s="5" t="s">
        <v>12</v>
      </c>
      <c r="AX1762" s="4"/>
      <c r="AY1762" s="5"/>
      <c r="AZ1762" s="5"/>
      <c r="BA1762" s="4" t="s">
        <v>1443</v>
      </c>
      <c r="BB1762" s="5" t="s">
        <v>1444</v>
      </c>
      <c r="BC1762" s="4"/>
      <c r="BD1762" s="5"/>
      <c r="BE1762" s="5"/>
      <c r="BF1762" s="5"/>
      <c r="BG1762" s="4" t="s">
        <v>8754</v>
      </c>
      <c r="BH1762" s="5" t="s">
        <v>1343</v>
      </c>
    </row>
    <row r="1763" spans="1:60" x14ac:dyDescent="0.25">
      <c r="A1763">
        <f t="shared" si="151"/>
        <v>993245</v>
      </c>
      <c r="B1763">
        <f t="shared" si="152"/>
        <v>50101482</v>
      </c>
      <c r="C1763" t="str">
        <f t="shared" si="153"/>
        <v>CC</v>
      </c>
      <c r="D1763" t="str">
        <f t="shared" si="150"/>
        <v>REGION CENTRE EST</v>
      </c>
      <c r="E1763" s="12" t="str">
        <f t="shared" si="154"/>
        <v>TERRAIN</v>
      </c>
      <c r="F1763" s="4" t="s">
        <v>8755</v>
      </c>
      <c r="G1763" s="4" t="s">
        <v>8756</v>
      </c>
      <c r="H1763" s="5">
        <v>2</v>
      </c>
      <c r="I1763" s="5" t="s">
        <v>6943</v>
      </c>
      <c r="J1763" s="5"/>
      <c r="K1763" s="5"/>
      <c r="L1763" s="5"/>
      <c r="M1763" s="5" t="s">
        <v>1343</v>
      </c>
      <c r="N1763" s="5"/>
      <c r="O1763" s="5"/>
      <c r="P1763" s="5"/>
      <c r="Q1763" s="5"/>
      <c r="R1763" s="5"/>
      <c r="S1763" s="5"/>
      <c r="T1763" s="5"/>
      <c r="U1763" s="6">
        <v>45627</v>
      </c>
      <c r="V1763" s="5"/>
      <c r="W1763" s="4" t="s">
        <v>1329</v>
      </c>
      <c r="X1763" s="5"/>
      <c r="Y1763" s="5"/>
      <c r="Z1763" s="5"/>
      <c r="AA1763" s="4" t="s">
        <v>2402</v>
      </c>
      <c r="AB1763" s="5"/>
      <c r="AC1763" s="5"/>
      <c r="AD1763" s="5"/>
      <c r="AE1763" s="5"/>
      <c r="AF1763" s="5"/>
      <c r="AG1763" s="5"/>
      <c r="AH1763" s="5"/>
      <c r="AI1763" s="5"/>
      <c r="AJ1763" s="5"/>
      <c r="AK1763" s="5"/>
      <c r="AL1763" s="5"/>
      <c r="AM1763" s="5"/>
      <c r="AN1763" s="5"/>
      <c r="AO1763" s="5"/>
      <c r="AP1763" s="5" t="s">
        <v>1536</v>
      </c>
      <c r="AQ1763" s="4" t="s">
        <v>12479</v>
      </c>
      <c r="AR1763" s="5" t="s">
        <v>12480</v>
      </c>
      <c r="AS1763" s="4"/>
      <c r="AT1763" s="5"/>
      <c r="AU1763" s="5"/>
      <c r="AV1763" s="4" t="s">
        <v>1442</v>
      </c>
      <c r="AW1763" s="5" t="s">
        <v>12</v>
      </c>
      <c r="AX1763" s="4"/>
      <c r="AY1763" s="5"/>
      <c r="AZ1763" s="5"/>
      <c r="BA1763" s="4" t="s">
        <v>1443</v>
      </c>
      <c r="BB1763" s="5" t="s">
        <v>1444</v>
      </c>
      <c r="BC1763" s="4"/>
      <c r="BD1763" s="5"/>
      <c r="BE1763" s="5"/>
      <c r="BF1763" s="5"/>
      <c r="BG1763" s="4" t="s">
        <v>8756</v>
      </c>
      <c r="BH1763" s="5" t="s">
        <v>1343</v>
      </c>
    </row>
    <row r="1764" spans="1:60" x14ac:dyDescent="0.25">
      <c r="A1764">
        <f t="shared" si="151"/>
        <v>993244</v>
      </c>
      <c r="B1764">
        <f t="shared" si="152"/>
        <v>50101481</v>
      </c>
      <c r="C1764" t="str">
        <f t="shared" si="153"/>
        <v>CC</v>
      </c>
      <c r="D1764" t="str">
        <f t="shared" si="150"/>
        <v>REGION CENTRE EST</v>
      </c>
      <c r="E1764" s="12" t="str">
        <f t="shared" si="154"/>
        <v>TERRAIN</v>
      </c>
      <c r="F1764" s="4" t="s">
        <v>8757</v>
      </c>
      <c r="G1764" s="4" t="s">
        <v>8758</v>
      </c>
      <c r="H1764" s="5">
        <v>2</v>
      </c>
      <c r="I1764" s="5" t="s">
        <v>6943</v>
      </c>
      <c r="J1764" s="5"/>
      <c r="K1764" s="5"/>
      <c r="L1764" s="5"/>
      <c r="M1764" s="5" t="s">
        <v>1343</v>
      </c>
      <c r="N1764" s="5"/>
      <c r="O1764" s="5"/>
      <c r="P1764" s="5"/>
      <c r="Q1764" s="5"/>
      <c r="R1764" s="5"/>
      <c r="S1764" s="5"/>
      <c r="T1764" s="5"/>
      <c r="U1764" s="6">
        <v>45627</v>
      </c>
      <c r="V1764" s="5"/>
      <c r="W1764" s="4" t="s">
        <v>1329</v>
      </c>
      <c r="X1764" s="5"/>
      <c r="Y1764" s="5"/>
      <c r="Z1764" s="5"/>
      <c r="AA1764" s="4" t="s">
        <v>3456</v>
      </c>
      <c r="AB1764" s="5"/>
      <c r="AC1764" s="5"/>
      <c r="AD1764" s="5"/>
      <c r="AE1764" s="5"/>
      <c r="AF1764" s="5"/>
      <c r="AG1764" s="5"/>
      <c r="AH1764" s="5"/>
      <c r="AI1764" s="5"/>
      <c r="AJ1764" s="5"/>
      <c r="AK1764" s="5"/>
      <c r="AL1764" s="5"/>
      <c r="AM1764" s="5"/>
      <c r="AN1764" s="5"/>
      <c r="AO1764" s="5"/>
      <c r="AP1764" s="5" t="s">
        <v>1536</v>
      </c>
      <c r="AQ1764" s="4" t="s">
        <v>12479</v>
      </c>
      <c r="AR1764" s="5" t="s">
        <v>12480</v>
      </c>
      <c r="AS1764" s="4"/>
      <c r="AT1764" s="5"/>
      <c r="AU1764" s="5"/>
      <c r="AV1764" s="4" t="s">
        <v>1442</v>
      </c>
      <c r="AW1764" s="5" t="s">
        <v>12</v>
      </c>
      <c r="AX1764" s="4"/>
      <c r="AY1764" s="5"/>
      <c r="AZ1764" s="5"/>
      <c r="BA1764" s="4" t="s">
        <v>1443</v>
      </c>
      <c r="BB1764" s="5" t="s">
        <v>1444</v>
      </c>
      <c r="BC1764" s="4"/>
      <c r="BD1764" s="5"/>
      <c r="BE1764" s="5"/>
      <c r="BF1764" s="5"/>
      <c r="BG1764" s="4" t="s">
        <v>8758</v>
      </c>
      <c r="BH1764" s="5" t="s">
        <v>1343</v>
      </c>
    </row>
    <row r="1765" spans="1:60" x14ac:dyDescent="0.25">
      <c r="A1765">
        <f t="shared" si="151"/>
        <v>993243</v>
      </c>
      <c r="B1765">
        <f t="shared" si="152"/>
        <v>50101480</v>
      </c>
      <c r="C1765" t="str">
        <f t="shared" si="153"/>
        <v>CC</v>
      </c>
      <c r="D1765" t="str">
        <f t="shared" si="150"/>
        <v>REGION GRAND SUD</v>
      </c>
      <c r="E1765" s="12" t="str">
        <f t="shared" si="154"/>
        <v>TERRAIN</v>
      </c>
      <c r="F1765" s="4" t="s">
        <v>8759</v>
      </c>
      <c r="G1765" s="4" t="s">
        <v>8760</v>
      </c>
      <c r="H1765" s="5">
        <v>2</v>
      </c>
      <c r="I1765" s="5" t="s">
        <v>6943</v>
      </c>
      <c r="J1765" s="5"/>
      <c r="K1765" s="5"/>
      <c r="L1765" s="5"/>
      <c r="M1765" s="5" t="s">
        <v>1343</v>
      </c>
      <c r="N1765" s="5"/>
      <c r="O1765" s="5"/>
      <c r="P1765" s="5"/>
      <c r="Q1765" s="5"/>
      <c r="R1765" s="5"/>
      <c r="S1765" s="5"/>
      <c r="T1765" s="5"/>
      <c r="U1765" s="6">
        <v>45474</v>
      </c>
      <c r="V1765" s="5"/>
      <c r="W1765" s="4" t="s">
        <v>1329</v>
      </c>
      <c r="X1765" s="5"/>
      <c r="Y1765" s="5"/>
      <c r="Z1765" s="5"/>
      <c r="AA1765" s="4" t="s">
        <v>5783</v>
      </c>
      <c r="AB1765" s="5"/>
      <c r="AC1765" s="5"/>
      <c r="AD1765" s="5"/>
      <c r="AE1765" s="5"/>
      <c r="AF1765" s="5"/>
      <c r="AG1765" s="5"/>
      <c r="AH1765" s="5"/>
      <c r="AI1765" s="5"/>
      <c r="AJ1765" s="5"/>
      <c r="AK1765" s="5"/>
      <c r="AL1765" s="5"/>
      <c r="AM1765" s="5"/>
      <c r="AN1765" s="5"/>
      <c r="AO1765" s="5"/>
      <c r="AP1765" s="5" t="s">
        <v>1335</v>
      </c>
      <c r="AQ1765" s="4" t="s">
        <v>1336</v>
      </c>
      <c r="AR1765" s="5" t="s">
        <v>12476</v>
      </c>
      <c r="AS1765" s="4" t="s">
        <v>1440</v>
      </c>
      <c r="AT1765" s="5" t="s">
        <v>1441</v>
      </c>
      <c r="AU1765" s="5" t="s">
        <v>41</v>
      </c>
      <c r="AV1765" s="4" t="s">
        <v>1537</v>
      </c>
      <c r="AW1765" s="5" t="s">
        <v>31</v>
      </c>
      <c r="AX1765" s="4" t="s">
        <v>2310</v>
      </c>
      <c r="AY1765" s="5" t="s">
        <v>2311</v>
      </c>
      <c r="AZ1765" s="5" t="s">
        <v>11</v>
      </c>
      <c r="BA1765" s="4" t="s">
        <v>2312</v>
      </c>
      <c r="BB1765" s="5" t="s">
        <v>2313</v>
      </c>
      <c r="BC1765" s="4" t="s">
        <v>8761</v>
      </c>
      <c r="BD1765" s="5" t="s">
        <v>8762</v>
      </c>
      <c r="BE1765" s="5" t="s">
        <v>25</v>
      </c>
      <c r="BF1765" s="5" t="s">
        <v>1333</v>
      </c>
      <c r="BG1765" s="4" t="s">
        <v>8760</v>
      </c>
      <c r="BH1765" s="5" t="s">
        <v>1343</v>
      </c>
    </row>
    <row r="1766" spans="1:60" x14ac:dyDescent="0.25">
      <c r="A1766">
        <f t="shared" si="151"/>
        <v>993242</v>
      </c>
      <c r="B1766">
        <f t="shared" si="152"/>
        <v>50101479</v>
      </c>
      <c r="C1766" t="str">
        <f t="shared" si="153"/>
        <v>CC</v>
      </c>
      <c r="D1766" t="str">
        <f t="shared" si="150"/>
        <v>REGION GRAND SUD</v>
      </c>
      <c r="E1766" s="12" t="str">
        <f t="shared" si="154"/>
        <v>TERRAIN</v>
      </c>
      <c r="F1766" s="4" t="s">
        <v>8763</v>
      </c>
      <c r="G1766" s="4" t="s">
        <v>8764</v>
      </c>
      <c r="H1766" s="5">
        <v>2</v>
      </c>
      <c r="I1766" s="5" t="s">
        <v>6943</v>
      </c>
      <c r="J1766" s="5"/>
      <c r="K1766" s="5"/>
      <c r="L1766" s="5"/>
      <c r="M1766" s="5" t="s">
        <v>1343</v>
      </c>
      <c r="N1766" s="5"/>
      <c r="O1766" s="5"/>
      <c r="P1766" s="5"/>
      <c r="Q1766" s="5"/>
      <c r="R1766" s="5"/>
      <c r="S1766" s="5"/>
      <c r="T1766" s="5"/>
      <c r="U1766" s="6">
        <v>45474</v>
      </c>
      <c r="V1766" s="5"/>
      <c r="W1766" s="4" t="s">
        <v>1329</v>
      </c>
      <c r="X1766" s="5"/>
      <c r="Y1766" s="5"/>
      <c r="Z1766" s="5"/>
      <c r="AA1766" s="4" t="s">
        <v>5562</v>
      </c>
      <c r="AB1766" s="5"/>
      <c r="AC1766" s="5"/>
      <c r="AD1766" s="5"/>
      <c r="AE1766" s="5"/>
      <c r="AF1766" s="5"/>
      <c r="AG1766" s="5"/>
      <c r="AH1766" s="5"/>
      <c r="AI1766" s="5"/>
      <c r="AJ1766" s="5"/>
      <c r="AK1766" s="5"/>
      <c r="AL1766" s="5"/>
      <c r="AM1766" s="5"/>
      <c r="AN1766" s="5"/>
      <c r="AO1766" s="5"/>
      <c r="AP1766" s="5" t="s">
        <v>1335</v>
      </c>
      <c r="AQ1766" s="4" t="s">
        <v>1336</v>
      </c>
      <c r="AR1766" s="5" t="s">
        <v>12476</v>
      </c>
      <c r="AS1766" s="4" t="s">
        <v>1440</v>
      </c>
      <c r="AT1766" s="5" t="s">
        <v>1441</v>
      </c>
      <c r="AU1766" s="5" t="s">
        <v>41</v>
      </c>
      <c r="AV1766" s="4" t="s">
        <v>1537</v>
      </c>
      <c r="AW1766" s="5" t="s">
        <v>31</v>
      </c>
      <c r="AX1766" s="4" t="s">
        <v>2310</v>
      </c>
      <c r="AY1766" s="5" t="s">
        <v>2311</v>
      </c>
      <c r="AZ1766" s="5" t="s">
        <v>11</v>
      </c>
      <c r="BA1766" s="4" t="s">
        <v>2312</v>
      </c>
      <c r="BB1766" s="5" t="s">
        <v>2313</v>
      </c>
      <c r="BC1766" s="4"/>
      <c r="BD1766" s="5"/>
      <c r="BE1766" s="5"/>
      <c r="BF1766" s="5"/>
      <c r="BG1766" s="4" t="s">
        <v>8764</v>
      </c>
      <c r="BH1766" s="5" t="s">
        <v>1343</v>
      </c>
    </row>
    <row r="1767" spans="1:60" x14ac:dyDescent="0.25">
      <c r="A1767">
        <f t="shared" si="151"/>
        <v>993241</v>
      </c>
      <c r="B1767">
        <f t="shared" si="152"/>
        <v>50101478</v>
      </c>
      <c r="C1767" t="str">
        <f t="shared" si="153"/>
        <v>CC</v>
      </c>
      <c r="D1767" t="str">
        <f t="shared" si="150"/>
        <v>REGION GRAND SUD</v>
      </c>
      <c r="E1767" s="12" t="str">
        <f t="shared" si="154"/>
        <v>TERRAIN</v>
      </c>
      <c r="F1767" s="4" t="s">
        <v>8765</v>
      </c>
      <c r="G1767" s="4" t="s">
        <v>8766</v>
      </c>
      <c r="H1767" s="5">
        <v>2</v>
      </c>
      <c r="I1767" s="5" t="s">
        <v>6943</v>
      </c>
      <c r="J1767" s="5"/>
      <c r="K1767" s="5"/>
      <c r="L1767" s="5"/>
      <c r="M1767" s="5" t="s">
        <v>1343</v>
      </c>
      <c r="N1767" s="5"/>
      <c r="O1767" s="5"/>
      <c r="P1767" s="5"/>
      <c r="Q1767" s="5"/>
      <c r="R1767" s="5"/>
      <c r="S1767" s="5"/>
      <c r="T1767" s="5"/>
      <c r="U1767" s="6">
        <v>45576</v>
      </c>
      <c r="V1767" s="5"/>
      <c r="W1767" s="4" t="s">
        <v>1329</v>
      </c>
      <c r="X1767" s="5"/>
      <c r="Y1767" s="5"/>
      <c r="Z1767" s="5"/>
      <c r="AA1767" s="4" t="s">
        <v>8392</v>
      </c>
      <c r="AB1767" s="5"/>
      <c r="AC1767" s="5"/>
      <c r="AD1767" s="5"/>
      <c r="AE1767" s="5"/>
      <c r="AF1767" s="5"/>
      <c r="AG1767" s="5"/>
      <c r="AH1767" s="5"/>
      <c r="AI1767" s="5"/>
      <c r="AJ1767" s="5"/>
      <c r="AK1767" s="5"/>
      <c r="AL1767" s="5"/>
      <c r="AM1767" s="5"/>
      <c r="AN1767" s="5"/>
      <c r="AO1767" s="5"/>
      <c r="AP1767" s="5" t="s">
        <v>1335</v>
      </c>
      <c r="AQ1767" s="4" t="s">
        <v>1336</v>
      </c>
      <c r="AR1767" s="5" t="s">
        <v>12476</v>
      </c>
      <c r="AS1767" s="4" t="s">
        <v>1440</v>
      </c>
      <c r="AT1767" s="5" t="s">
        <v>1441</v>
      </c>
      <c r="AU1767" s="5" t="s">
        <v>41</v>
      </c>
      <c r="AV1767" s="4" t="s">
        <v>1537</v>
      </c>
      <c r="AW1767" s="5" t="s">
        <v>31</v>
      </c>
      <c r="AX1767" s="4" t="s">
        <v>2310</v>
      </c>
      <c r="AY1767" s="5" t="s">
        <v>2311</v>
      </c>
      <c r="AZ1767" s="5" t="s">
        <v>11</v>
      </c>
      <c r="BA1767" s="4" t="s">
        <v>2312</v>
      </c>
      <c r="BB1767" s="5" t="s">
        <v>2313</v>
      </c>
      <c r="BC1767" s="5"/>
      <c r="BD1767" s="5"/>
      <c r="BE1767" s="5"/>
      <c r="BF1767" s="5"/>
      <c r="BG1767" s="4" t="s">
        <v>8766</v>
      </c>
      <c r="BH1767" s="5" t="s">
        <v>1343</v>
      </c>
    </row>
    <row r="1768" spans="1:60" x14ac:dyDescent="0.25">
      <c r="A1768">
        <f t="shared" si="151"/>
        <v>993240</v>
      </c>
      <c r="B1768">
        <f t="shared" si="152"/>
        <v>50101477</v>
      </c>
      <c r="C1768" t="str">
        <f t="shared" si="153"/>
        <v>CC</v>
      </c>
      <c r="D1768" t="str">
        <f t="shared" si="150"/>
        <v>REGION GRAND SUD</v>
      </c>
      <c r="E1768" s="12" t="str">
        <f t="shared" si="154"/>
        <v>TERRAIN</v>
      </c>
      <c r="F1768" s="4" t="s">
        <v>8767</v>
      </c>
      <c r="G1768" s="4" t="s">
        <v>5590</v>
      </c>
      <c r="H1768" s="5">
        <v>2</v>
      </c>
      <c r="I1768" s="5" t="s">
        <v>6943</v>
      </c>
      <c r="J1768" s="5"/>
      <c r="K1768" s="5"/>
      <c r="L1768" s="5"/>
      <c r="M1768" s="5" t="s">
        <v>1343</v>
      </c>
      <c r="N1768" s="5"/>
      <c r="O1768" s="5"/>
      <c r="P1768" s="5"/>
      <c r="Q1768" s="5"/>
      <c r="R1768" s="5"/>
      <c r="S1768" s="5"/>
      <c r="T1768" s="5"/>
      <c r="U1768" s="6">
        <v>45536</v>
      </c>
      <c r="V1768" s="5"/>
      <c r="W1768" s="4" t="s">
        <v>1329</v>
      </c>
      <c r="X1768" s="5"/>
      <c r="Y1768" s="5"/>
      <c r="Z1768" s="5"/>
      <c r="AA1768" s="4" t="s">
        <v>5587</v>
      </c>
      <c r="AB1768" s="5"/>
      <c r="AC1768" s="5"/>
      <c r="AD1768" s="5"/>
      <c r="AE1768" s="5"/>
      <c r="AF1768" s="5"/>
      <c r="AG1768" s="5"/>
      <c r="AH1768" s="5"/>
      <c r="AI1768" s="5"/>
      <c r="AJ1768" s="5"/>
      <c r="AK1768" s="5"/>
      <c r="AL1768" s="5"/>
      <c r="AM1768" s="5"/>
      <c r="AN1768" s="5"/>
      <c r="AO1768" s="5"/>
      <c r="AP1768" s="5" t="s">
        <v>1335</v>
      </c>
      <c r="AQ1768" s="4" t="s">
        <v>1336</v>
      </c>
      <c r="AR1768" s="5" t="s">
        <v>12476</v>
      </c>
      <c r="AS1768" s="4" t="s">
        <v>1440</v>
      </c>
      <c r="AT1768" s="5" t="s">
        <v>1441</v>
      </c>
      <c r="AU1768" s="5" t="s">
        <v>41</v>
      </c>
      <c r="AV1768" s="4" t="s">
        <v>1537</v>
      </c>
      <c r="AW1768" s="5" t="s">
        <v>31</v>
      </c>
      <c r="AX1768" s="4" t="s">
        <v>3505</v>
      </c>
      <c r="AY1768" s="5" t="s">
        <v>3506</v>
      </c>
      <c r="AZ1768" s="5" t="s">
        <v>11</v>
      </c>
      <c r="BA1768" s="4" t="s">
        <v>3507</v>
      </c>
      <c r="BB1768" s="5" t="s">
        <v>3508</v>
      </c>
      <c r="BC1768" s="5" t="s">
        <v>5585</v>
      </c>
      <c r="BD1768" s="5" t="s">
        <v>5589</v>
      </c>
      <c r="BE1768" s="5" t="s">
        <v>245</v>
      </c>
      <c r="BF1768" s="5" t="s">
        <v>1333</v>
      </c>
      <c r="BG1768" s="4" t="s">
        <v>5590</v>
      </c>
      <c r="BH1768" s="5" t="s">
        <v>1343</v>
      </c>
    </row>
    <row r="1769" spans="1:60" x14ac:dyDescent="0.25">
      <c r="A1769">
        <f t="shared" si="151"/>
        <v>993239</v>
      </c>
      <c r="B1769">
        <f t="shared" si="152"/>
        <v>50101476</v>
      </c>
      <c r="C1769" t="str">
        <f t="shared" si="153"/>
        <v>CC</v>
      </c>
      <c r="D1769" t="str">
        <f t="shared" si="150"/>
        <v>REGION GRAND SUD</v>
      </c>
      <c r="E1769" s="12" t="str">
        <f t="shared" si="154"/>
        <v>TERRAIN</v>
      </c>
      <c r="F1769" s="4" t="s">
        <v>8768</v>
      </c>
      <c r="G1769" s="4" t="s">
        <v>3510</v>
      </c>
      <c r="H1769" s="5">
        <v>2</v>
      </c>
      <c r="I1769" s="5" t="s">
        <v>6943</v>
      </c>
      <c r="J1769" s="5"/>
      <c r="K1769" s="5"/>
      <c r="L1769" s="5"/>
      <c r="M1769" s="5" t="s">
        <v>1343</v>
      </c>
      <c r="N1769" s="5"/>
      <c r="O1769" s="5"/>
      <c r="P1769" s="5"/>
      <c r="Q1769" s="5"/>
      <c r="R1769" s="5"/>
      <c r="S1769" s="5"/>
      <c r="T1769" s="5"/>
      <c r="U1769" s="6">
        <v>45474</v>
      </c>
      <c r="V1769" s="4"/>
      <c r="W1769" s="4" t="s">
        <v>1329</v>
      </c>
      <c r="X1769" s="5"/>
      <c r="Y1769" s="5"/>
      <c r="Z1769" s="5"/>
      <c r="AA1769" s="4" t="s">
        <v>3503</v>
      </c>
      <c r="AB1769" s="5"/>
      <c r="AC1769" s="5"/>
      <c r="AD1769" s="5"/>
      <c r="AE1769" s="5"/>
      <c r="AF1769" s="6"/>
      <c r="AG1769" s="5"/>
      <c r="AH1769" s="5"/>
      <c r="AI1769" s="5"/>
      <c r="AJ1769" s="6"/>
      <c r="AK1769" s="5"/>
      <c r="AL1769" s="6"/>
      <c r="AM1769" s="5"/>
      <c r="AN1769" s="5"/>
      <c r="AO1769" s="5"/>
      <c r="AP1769" s="5" t="s">
        <v>1335</v>
      </c>
      <c r="AQ1769" s="4" t="s">
        <v>1336</v>
      </c>
      <c r="AR1769" s="5" t="s">
        <v>12476</v>
      </c>
      <c r="AS1769" s="4" t="s">
        <v>1440</v>
      </c>
      <c r="AT1769" s="5" t="s">
        <v>1441</v>
      </c>
      <c r="AU1769" s="5" t="s">
        <v>41</v>
      </c>
      <c r="AV1769" s="4" t="s">
        <v>1537</v>
      </c>
      <c r="AW1769" s="5" t="s">
        <v>31</v>
      </c>
      <c r="AX1769" s="4" t="s">
        <v>3505</v>
      </c>
      <c r="AY1769" s="5" t="s">
        <v>3506</v>
      </c>
      <c r="AZ1769" s="5" t="s">
        <v>11</v>
      </c>
      <c r="BA1769" s="4" t="s">
        <v>3507</v>
      </c>
      <c r="BB1769" s="5" t="s">
        <v>3508</v>
      </c>
      <c r="BC1769" s="4" t="s">
        <v>3502</v>
      </c>
      <c r="BD1769" s="5" t="s">
        <v>3509</v>
      </c>
      <c r="BE1769" s="5" t="s">
        <v>25</v>
      </c>
      <c r="BF1769" s="5" t="s">
        <v>1333</v>
      </c>
      <c r="BG1769" s="4" t="s">
        <v>3510</v>
      </c>
      <c r="BH1769" s="5" t="s">
        <v>1343</v>
      </c>
    </row>
    <row r="1770" spans="1:60" x14ac:dyDescent="0.25">
      <c r="A1770">
        <f t="shared" si="151"/>
        <v>993238</v>
      </c>
      <c r="B1770">
        <f t="shared" si="152"/>
        <v>50101475</v>
      </c>
      <c r="C1770" t="str">
        <f t="shared" si="153"/>
        <v>CC</v>
      </c>
      <c r="D1770" t="str">
        <f t="shared" si="150"/>
        <v>REGION CENTRE EST</v>
      </c>
      <c r="E1770" s="12" t="str">
        <f t="shared" si="154"/>
        <v>TERRAIN</v>
      </c>
      <c r="F1770" s="4" t="s">
        <v>8769</v>
      </c>
      <c r="G1770" s="4" t="s">
        <v>8770</v>
      </c>
      <c r="H1770" s="5">
        <v>2</v>
      </c>
      <c r="I1770" s="5" t="s">
        <v>6943</v>
      </c>
      <c r="J1770" s="5"/>
      <c r="K1770" s="5"/>
      <c r="L1770" s="5"/>
      <c r="M1770" s="5" t="s">
        <v>1343</v>
      </c>
      <c r="N1770" s="5"/>
      <c r="O1770" s="5"/>
      <c r="P1770" s="5"/>
      <c r="Q1770" s="5"/>
      <c r="R1770" s="5"/>
      <c r="S1770" s="5"/>
      <c r="T1770" s="5"/>
      <c r="U1770" s="6">
        <v>45627</v>
      </c>
      <c r="V1770" s="4"/>
      <c r="W1770" s="4" t="s">
        <v>1329</v>
      </c>
      <c r="X1770" s="5"/>
      <c r="Y1770" s="5"/>
      <c r="Z1770" s="5"/>
      <c r="AA1770" s="4" t="s">
        <v>5544</v>
      </c>
      <c r="AB1770" s="5"/>
      <c r="AC1770" s="5"/>
      <c r="AD1770" s="5"/>
      <c r="AE1770" s="5"/>
      <c r="AF1770" s="6"/>
      <c r="AG1770" s="5"/>
      <c r="AH1770" s="5"/>
      <c r="AI1770" s="5"/>
      <c r="AJ1770" s="6"/>
      <c r="AK1770" s="5"/>
      <c r="AL1770" s="6"/>
      <c r="AM1770" s="5"/>
      <c r="AN1770" s="5"/>
      <c r="AO1770" s="5"/>
      <c r="AP1770" s="5" t="s">
        <v>1536</v>
      </c>
      <c r="AQ1770" s="4" t="s">
        <v>12479</v>
      </c>
      <c r="AR1770" s="5" t="s">
        <v>12480</v>
      </c>
      <c r="AS1770" s="4"/>
      <c r="AT1770" s="5"/>
      <c r="AU1770" s="5"/>
      <c r="AV1770" s="4" t="s">
        <v>1442</v>
      </c>
      <c r="AW1770" s="5" t="s">
        <v>12</v>
      </c>
      <c r="AX1770" s="4"/>
      <c r="AY1770" s="5"/>
      <c r="AZ1770" s="5"/>
      <c r="BA1770" s="4" t="s">
        <v>1443</v>
      </c>
      <c r="BB1770" s="5" t="s">
        <v>1444</v>
      </c>
      <c r="BC1770" s="4"/>
      <c r="BD1770" s="5"/>
      <c r="BE1770" s="5"/>
      <c r="BF1770" s="5"/>
      <c r="BG1770" s="4" t="s">
        <v>8770</v>
      </c>
      <c r="BH1770" s="5" t="s">
        <v>1343</v>
      </c>
    </row>
    <row r="1771" spans="1:60" x14ac:dyDescent="0.25">
      <c r="A1771">
        <f t="shared" si="151"/>
        <v>993237</v>
      </c>
      <c r="B1771">
        <f t="shared" si="152"/>
        <v>50101474</v>
      </c>
      <c r="C1771" t="str">
        <f t="shared" si="153"/>
        <v>CC</v>
      </c>
      <c r="D1771" t="str">
        <f t="shared" si="150"/>
        <v>REGION GRAND SUD</v>
      </c>
      <c r="E1771" s="12" t="str">
        <f t="shared" si="154"/>
        <v>TERRAIN</v>
      </c>
      <c r="F1771" s="4" t="s">
        <v>8771</v>
      </c>
      <c r="G1771" s="4" t="s">
        <v>2611</v>
      </c>
      <c r="H1771" s="5">
        <v>2</v>
      </c>
      <c r="I1771" s="5" t="s">
        <v>6943</v>
      </c>
      <c r="J1771" s="5"/>
      <c r="K1771" s="5"/>
      <c r="L1771" s="5"/>
      <c r="M1771" s="5" t="s">
        <v>1343</v>
      </c>
      <c r="N1771" s="5"/>
      <c r="O1771" s="5"/>
      <c r="P1771" s="5"/>
      <c r="Q1771" s="5"/>
      <c r="R1771" s="5"/>
      <c r="S1771" s="5"/>
      <c r="T1771" s="5"/>
      <c r="U1771" s="6">
        <v>45627</v>
      </c>
      <c r="V1771" s="4"/>
      <c r="W1771" s="4" t="s">
        <v>1329</v>
      </c>
      <c r="X1771" s="5"/>
      <c r="Y1771" s="5"/>
      <c r="Z1771" s="5"/>
      <c r="AA1771" s="4" t="s">
        <v>2608</v>
      </c>
      <c r="AB1771" s="5"/>
      <c r="AC1771" s="5"/>
      <c r="AD1771" s="5"/>
      <c r="AE1771" s="5"/>
      <c r="AF1771" s="6"/>
      <c r="AG1771" s="5"/>
      <c r="AH1771" s="5"/>
      <c r="AI1771" s="5"/>
      <c r="AJ1771" s="6"/>
      <c r="AK1771" s="5"/>
      <c r="AL1771" s="6"/>
      <c r="AM1771" s="5"/>
      <c r="AN1771" s="5"/>
      <c r="AO1771" s="5"/>
      <c r="AP1771" s="5" t="s">
        <v>1335</v>
      </c>
      <c r="AQ1771" s="4" t="s">
        <v>1336</v>
      </c>
      <c r="AR1771" s="5" t="s">
        <v>12476</v>
      </c>
      <c r="AS1771" s="4" t="s">
        <v>1440</v>
      </c>
      <c r="AT1771" s="5" t="s">
        <v>1441</v>
      </c>
      <c r="AU1771" s="5" t="s">
        <v>41</v>
      </c>
      <c r="AV1771" s="4" t="s">
        <v>1537</v>
      </c>
      <c r="AW1771" s="5" t="s">
        <v>31</v>
      </c>
      <c r="AX1771" s="4"/>
      <c r="AY1771" s="5"/>
      <c r="AZ1771" s="5"/>
      <c r="BA1771" s="4" t="s">
        <v>1966</v>
      </c>
      <c r="BB1771" s="5" t="s">
        <v>11119</v>
      </c>
      <c r="BC1771" s="4" t="s">
        <v>2607</v>
      </c>
      <c r="BD1771" s="5" t="s">
        <v>2610</v>
      </c>
      <c r="BE1771" s="5" t="s">
        <v>25</v>
      </c>
      <c r="BF1771" s="5" t="s">
        <v>1333</v>
      </c>
      <c r="BG1771" s="4" t="s">
        <v>2611</v>
      </c>
      <c r="BH1771" s="5" t="s">
        <v>1343</v>
      </c>
    </row>
    <row r="1772" spans="1:60" x14ac:dyDescent="0.25">
      <c r="A1772">
        <f t="shared" si="151"/>
        <v>993236</v>
      </c>
      <c r="B1772">
        <f t="shared" si="152"/>
        <v>50101473</v>
      </c>
      <c r="C1772" t="str">
        <f t="shared" si="153"/>
        <v>CC</v>
      </c>
      <c r="D1772" t="str">
        <f t="shared" si="150"/>
        <v>REGION GRAND SUD</v>
      </c>
      <c r="E1772" s="12" t="str">
        <f t="shared" si="154"/>
        <v>TERRAIN</v>
      </c>
      <c r="F1772" s="4" t="s">
        <v>8772</v>
      </c>
      <c r="G1772" s="4" t="s">
        <v>4196</v>
      </c>
      <c r="H1772" s="5">
        <v>2</v>
      </c>
      <c r="I1772" s="5" t="s">
        <v>6943</v>
      </c>
      <c r="J1772" s="5"/>
      <c r="K1772" s="5"/>
      <c r="L1772" s="5"/>
      <c r="M1772" s="5" t="s">
        <v>1343</v>
      </c>
      <c r="N1772" s="5"/>
      <c r="O1772" s="5"/>
      <c r="P1772" s="5"/>
      <c r="Q1772" s="5"/>
      <c r="R1772" s="5"/>
      <c r="S1772" s="5"/>
      <c r="T1772" s="5"/>
      <c r="U1772" s="6">
        <v>45474</v>
      </c>
      <c r="V1772" s="4"/>
      <c r="W1772" s="4" t="s">
        <v>1329</v>
      </c>
      <c r="X1772" s="5"/>
      <c r="Y1772" s="5"/>
      <c r="Z1772" s="5"/>
      <c r="AA1772" s="4" t="s">
        <v>2338</v>
      </c>
      <c r="AB1772" s="5"/>
      <c r="AC1772" s="5"/>
      <c r="AD1772" s="5"/>
      <c r="AE1772" s="5"/>
      <c r="AF1772" s="6"/>
      <c r="AG1772" s="5"/>
      <c r="AH1772" s="5"/>
      <c r="AI1772" s="5"/>
      <c r="AJ1772" s="6"/>
      <c r="AK1772" s="5"/>
      <c r="AL1772" s="6"/>
      <c r="AM1772" s="5"/>
      <c r="AN1772" s="5"/>
      <c r="AO1772" s="5"/>
      <c r="AP1772" s="5" t="s">
        <v>1335</v>
      </c>
      <c r="AQ1772" s="4" t="s">
        <v>1336</v>
      </c>
      <c r="AR1772" s="5" t="s">
        <v>12476</v>
      </c>
      <c r="AS1772" s="4" t="s">
        <v>1440</v>
      </c>
      <c r="AT1772" s="5" t="s">
        <v>1441</v>
      </c>
      <c r="AU1772" s="5" t="s">
        <v>41</v>
      </c>
      <c r="AV1772" s="4" t="s">
        <v>1537</v>
      </c>
      <c r="AW1772" s="5" t="s">
        <v>31</v>
      </c>
      <c r="AX1772" s="4" t="s">
        <v>3505</v>
      </c>
      <c r="AY1772" s="5" t="s">
        <v>3506</v>
      </c>
      <c r="AZ1772" s="5" t="s">
        <v>11</v>
      </c>
      <c r="BA1772" s="4" t="s">
        <v>3507</v>
      </c>
      <c r="BB1772" s="5" t="s">
        <v>3508</v>
      </c>
      <c r="BC1772" s="4" t="s">
        <v>4192</v>
      </c>
      <c r="BD1772" s="5" t="s">
        <v>4195</v>
      </c>
      <c r="BE1772" s="5" t="s">
        <v>25</v>
      </c>
      <c r="BF1772" s="5" t="s">
        <v>1333</v>
      </c>
      <c r="BG1772" s="4" t="s">
        <v>4196</v>
      </c>
      <c r="BH1772" s="5" t="s">
        <v>1343</v>
      </c>
    </row>
    <row r="1773" spans="1:60" x14ac:dyDescent="0.25">
      <c r="A1773">
        <f t="shared" si="151"/>
        <v>993190</v>
      </c>
      <c r="B1773">
        <f t="shared" si="152"/>
        <v>50101467</v>
      </c>
      <c r="C1773" t="str">
        <f t="shared" si="153"/>
        <v>CC</v>
      </c>
      <c r="D1773" t="str">
        <f t="shared" si="150"/>
        <v>REGION CENTRE EST</v>
      </c>
      <c r="E1773" s="12" t="str">
        <f t="shared" si="154"/>
        <v>TERRAIN</v>
      </c>
      <c r="F1773" s="4" t="s">
        <v>8773</v>
      </c>
      <c r="G1773" s="4" t="s">
        <v>6810</v>
      </c>
      <c r="H1773" s="5">
        <v>2</v>
      </c>
      <c r="I1773" s="5" t="s">
        <v>6943</v>
      </c>
      <c r="J1773" s="5"/>
      <c r="K1773" s="5"/>
      <c r="L1773" s="5"/>
      <c r="M1773" s="5" t="s">
        <v>1343</v>
      </c>
      <c r="N1773" s="5"/>
      <c r="O1773" s="5"/>
      <c r="P1773" s="5"/>
      <c r="Q1773" s="5"/>
      <c r="R1773" s="5"/>
      <c r="S1773" s="5"/>
      <c r="T1773" s="5"/>
      <c r="U1773" s="6">
        <v>45627</v>
      </c>
      <c r="V1773" s="4"/>
      <c r="W1773" s="4" t="s">
        <v>1329</v>
      </c>
      <c r="X1773" s="5"/>
      <c r="Y1773" s="5"/>
      <c r="Z1773" s="5"/>
      <c r="AA1773" s="4" t="s">
        <v>6808</v>
      </c>
      <c r="AB1773" s="5"/>
      <c r="AC1773" s="5"/>
      <c r="AD1773" s="5"/>
      <c r="AE1773" s="5"/>
      <c r="AF1773" s="6"/>
      <c r="AG1773" s="5"/>
      <c r="AH1773" s="5"/>
      <c r="AI1773" s="5"/>
      <c r="AJ1773" s="6"/>
      <c r="AK1773" s="5"/>
      <c r="AL1773" s="6"/>
      <c r="AM1773" s="5"/>
      <c r="AN1773" s="5"/>
      <c r="AO1773" s="5"/>
      <c r="AP1773" s="5" t="s">
        <v>1536</v>
      </c>
      <c r="AQ1773" s="4" t="s">
        <v>12479</v>
      </c>
      <c r="AR1773" s="5" t="s">
        <v>12480</v>
      </c>
      <c r="AS1773" s="4" t="s">
        <v>1376</v>
      </c>
      <c r="AT1773" s="5" t="s">
        <v>1377</v>
      </c>
      <c r="AU1773" s="5" t="s">
        <v>41</v>
      </c>
      <c r="AV1773" s="4" t="s">
        <v>1378</v>
      </c>
      <c r="AW1773" s="5" t="s">
        <v>47</v>
      </c>
      <c r="AX1773" s="4" t="s">
        <v>1379</v>
      </c>
      <c r="AY1773" s="5" t="s">
        <v>1380</v>
      </c>
      <c r="AZ1773" s="5" t="s">
        <v>11</v>
      </c>
      <c r="BA1773" s="4" t="s">
        <v>1381</v>
      </c>
      <c r="BB1773" s="5" t="s">
        <v>1382</v>
      </c>
      <c r="BC1773" s="4" t="s">
        <v>6807</v>
      </c>
      <c r="BD1773" s="5" t="s">
        <v>6809</v>
      </c>
      <c r="BE1773" s="5" t="s">
        <v>25</v>
      </c>
      <c r="BF1773" s="5" t="s">
        <v>1333</v>
      </c>
      <c r="BG1773" s="4" t="s">
        <v>6810</v>
      </c>
      <c r="BH1773" s="5" t="s">
        <v>1343</v>
      </c>
    </row>
    <row r="1774" spans="1:60" x14ac:dyDescent="0.25">
      <c r="A1774">
        <f t="shared" si="151"/>
        <v>993163</v>
      </c>
      <c r="B1774">
        <f t="shared" si="152"/>
        <v>50101464</v>
      </c>
      <c r="C1774" t="str">
        <f t="shared" si="153"/>
        <v>CC</v>
      </c>
      <c r="D1774" t="str">
        <f t="shared" si="150"/>
        <v>REGION GRAND SUD</v>
      </c>
      <c r="E1774" s="12" t="str">
        <f t="shared" si="154"/>
        <v>TERRAIN</v>
      </c>
      <c r="F1774" s="4" t="s">
        <v>8774</v>
      </c>
      <c r="G1774" s="4" t="s">
        <v>2987</v>
      </c>
      <c r="H1774" s="5">
        <v>2</v>
      </c>
      <c r="I1774" s="5" t="s">
        <v>6943</v>
      </c>
      <c r="J1774" s="5"/>
      <c r="K1774" s="5"/>
      <c r="L1774" s="5"/>
      <c r="M1774" s="5" t="s">
        <v>1343</v>
      </c>
      <c r="N1774" s="5"/>
      <c r="O1774" s="5"/>
      <c r="P1774" s="5"/>
      <c r="Q1774" s="5"/>
      <c r="R1774" s="5"/>
      <c r="S1774" s="5"/>
      <c r="T1774" s="5"/>
      <c r="U1774" s="6">
        <v>45597</v>
      </c>
      <c r="V1774" s="4"/>
      <c r="W1774" s="4" t="s">
        <v>1329</v>
      </c>
      <c r="X1774" s="5"/>
      <c r="Y1774" s="5"/>
      <c r="Z1774" s="5"/>
      <c r="AA1774" s="4" t="s">
        <v>2984</v>
      </c>
      <c r="AB1774" s="5"/>
      <c r="AC1774" s="5"/>
      <c r="AD1774" s="5"/>
      <c r="AE1774" s="5"/>
      <c r="AF1774" s="6"/>
      <c r="AG1774" s="5"/>
      <c r="AH1774" s="5"/>
      <c r="AI1774" s="5"/>
      <c r="AJ1774" s="6"/>
      <c r="AK1774" s="5"/>
      <c r="AL1774" s="6"/>
      <c r="AM1774" s="5"/>
      <c r="AN1774" s="5"/>
      <c r="AO1774" s="5"/>
      <c r="AP1774" s="5" t="s">
        <v>1335</v>
      </c>
      <c r="AQ1774" s="4" t="s">
        <v>1336</v>
      </c>
      <c r="AR1774" s="5" t="s">
        <v>12476</v>
      </c>
      <c r="AS1774" s="4" t="s">
        <v>1745</v>
      </c>
      <c r="AT1774" s="5" t="s">
        <v>1746</v>
      </c>
      <c r="AU1774" s="5" t="s">
        <v>41</v>
      </c>
      <c r="AV1774" s="4" t="s">
        <v>1747</v>
      </c>
      <c r="AW1774" s="5" t="s">
        <v>52</v>
      </c>
      <c r="AX1774" s="4"/>
      <c r="AY1774" s="5"/>
      <c r="AZ1774" s="5"/>
      <c r="BA1774" s="4" t="s">
        <v>2281</v>
      </c>
      <c r="BB1774" s="5" t="s">
        <v>2282</v>
      </c>
      <c r="BC1774" s="4" t="s">
        <v>2982</v>
      </c>
      <c r="BD1774" s="5" t="s">
        <v>2986</v>
      </c>
      <c r="BE1774" s="5" t="s">
        <v>25</v>
      </c>
      <c r="BF1774" s="5" t="s">
        <v>1333</v>
      </c>
      <c r="BG1774" s="4" t="s">
        <v>2987</v>
      </c>
      <c r="BH1774" s="5" t="s">
        <v>1343</v>
      </c>
    </row>
    <row r="1775" spans="1:60" x14ac:dyDescent="0.25">
      <c r="A1775">
        <f t="shared" si="151"/>
        <v>993139</v>
      </c>
      <c r="B1775">
        <f t="shared" si="152"/>
        <v>50101460</v>
      </c>
      <c r="C1775" t="str">
        <f t="shared" si="153"/>
        <v>CC</v>
      </c>
      <c r="D1775" t="str">
        <f t="shared" si="150"/>
        <v>REGION GRAND OUEST</v>
      </c>
      <c r="E1775" s="12" t="str">
        <f t="shared" si="154"/>
        <v>TERRAIN</v>
      </c>
      <c r="F1775" s="4" t="s">
        <v>8775</v>
      </c>
      <c r="G1775" s="4" t="s">
        <v>3327</v>
      </c>
      <c r="H1775" s="5">
        <v>2</v>
      </c>
      <c r="I1775" s="5" t="s">
        <v>6943</v>
      </c>
      <c r="J1775" s="5"/>
      <c r="K1775" s="5"/>
      <c r="L1775" s="5"/>
      <c r="M1775" s="5" t="s">
        <v>1343</v>
      </c>
      <c r="N1775" s="5"/>
      <c r="O1775" s="5"/>
      <c r="P1775" s="5"/>
      <c r="Q1775" s="5"/>
      <c r="R1775" s="5"/>
      <c r="S1775" s="5"/>
      <c r="T1775" s="5"/>
      <c r="U1775" s="6">
        <v>45566</v>
      </c>
      <c r="V1775" s="5"/>
      <c r="W1775" s="4" t="s">
        <v>1329</v>
      </c>
      <c r="X1775" s="5"/>
      <c r="Y1775" s="5"/>
      <c r="Z1775" s="5"/>
      <c r="AA1775" s="5" t="s">
        <v>3324</v>
      </c>
      <c r="AB1775" s="5"/>
      <c r="AC1775" s="5"/>
      <c r="AD1775" s="5"/>
      <c r="AE1775" s="5"/>
      <c r="AF1775" s="5"/>
      <c r="AG1775" s="5"/>
      <c r="AH1775" s="5"/>
      <c r="AI1775" s="5"/>
      <c r="AJ1775" s="5"/>
      <c r="AK1775" s="5"/>
      <c r="AL1775" s="5"/>
      <c r="AM1775" s="5"/>
      <c r="AN1775" s="5"/>
      <c r="AO1775" s="5"/>
      <c r="AP1775" s="5" t="s">
        <v>1413</v>
      </c>
      <c r="AQ1775" s="4" t="s">
        <v>1414</v>
      </c>
      <c r="AR1775" s="5" t="s">
        <v>19</v>
      </c>
      <c r="AS1775" s="4" t="s">
        <v>2071</v>
      </c>
      <c r="AT1775" s="5" t="s">
        <v>2072</v>
      </c>
      <c r="AU1775" s="5" t="s">
        <v>41</v>
      </c>
      <c r="AV1775" s="4" t="s">
        <v>2073</v>
      </c>
      <c r="AW1775" s="5" t="s">
        <v>112</v>
      </c>
      <c r="AX1775" s="4" t="s">
        <v>2215</v>
      </c>
      <c r="AY1775" s="5" t="s">
        <v>2216</v>
      </c>
      <c r="AZ1775" s="5" t="s">
        <v>11</v>
      </c>
      <c r="BA1775" s="4" t="s">
        <v>2217</v>
      </c>
      <c r="BB1775" s="5" t="s">
        <v>2218</v>
      </c>
      <c r="BC1775" s="5" t="s">
        <v>3323</v>
      </c>
      <c r="BD1775" s="5" t="s">
        <v>3326</v>
      </c>
      <c r="BE1775" s="5" t="s">
        <v>25</v>
      </c>
      <c r="BF1775" s="5" t="s">
        <v>1333</v>
      </c>
      <c r="BG1775" s="5" t="s">
        <v>3327</v>
      </c>
      <c r="BH1775" s="5" t="s">
        <v>1343</v>
      </c>
    </row>
    <row r="1776" spans="1:60" x14ac:dyDescent="0.25">
      <c r="A1776">
        <f t="shared" si="151"/>
        <v>993138</v>
      </c>
      <c r="B1776">
        <f t="shared" si="152"/>
        <v>50101459</v>
      </c>
      <c r="C1776" t="str">
        <f t="shared" si="153"/>
        <v>CC</v>
      </c>
      <c r="D1776" t="str">
        <f t="shared" si="150"/>
        <v>REGION GRAND OUEST</v>
      </c>
      <c r="E1776" s="12" t="str">
        <f t="shared" si="154"/>
        <v>TERRAIN</v>
      </c>
      <c r="F1776" s="4" t="s">
        <v>8776</v>
      </c>
      <c r="G1776" s="4" t="s">
        <v>4721</v>
      </c>
      <c r="H1776" s="5">
        <v>2</v>
      </c>
      <c r="I1776" s="5" t="s">
        <v>6943</v>
      </c>
      <c r="J1776" s="5"/>
      <c r="K1776" s="5"/>
      <c r="L1776" s="5"/>
      <c r="M1776" s="5" t="s">
        <v>1343</v>
      </c>
      <c r="N1776" s="5"/>
      <c r="O1776" s="6"/>
      <c r="P1776" s="5"/>
      <c r="Q1776" s="5"/>
      <c r="R1776" s="5"/>
      <c r="S1776" s="5"/>
      <c r="T1776" s="5"/>
      <c r="U1776" s="6">
        <v>45566</v>
      </c>
      <c r="V1776" s="4"/>
      <c r="W1776" s="4" t="s">
        <v>1329</v>
      </c>
      <c r="X1776" s="5"/>
      <c r="Y1776" s="5"/>
      <c r="Z1776" s="5"/>
      <c r="AA1776" s="4" t="s">
        <v>2644</v>
      </c>
      <c r="AB1776" s="5"/>
      <c r="AC1776" s="5"/>
      <c r="AD1776" s="5"/>
      <c r="AE1776" s="5"/>
      <c r="AF1776" s="6"/>
      <c r="AG1776" s="5"/>
      <c r="AH1776" s="5"/>
      <c r="AI1776" s="5"/>
      <c r="AJ1776" s="6"/>
      <c r="AK1776" s="5"/>
      <c r="AL1776" s="6"/>
      <c r="AM1776" s="5"/>
      <c r="AN1776" s="5"/>
      <c r="AO1776" s="5"/>
      <c r="AP1776" s="5" t="s">
        <v>1413</v>
      </c>
      <c r="AQ1776" s="4" t="s">
        <v>1414</v>
      </c>
      <c r="AR1776" s="5" t="s">
        <v>19</v>
      </c>
      <c r="AS1776" s="4" t="s">
        <v>2071</v>
      </c>
      <c r="AT1776" s="5" t="s">
        <v>2072</v>
      </c>
      <c r="AU1776" s="5" t="s">
        <v>41</v>
      </c>
      <c r="AV1776" s="4" t="s">
        <v>2073</v>
      </c>
      <c r="AW1776" s="5" t="s">
        <v>112</v>
      </c>
      <c r="AX1776" s="4" t="s">
        <v>2136</v>
      </c>
      <c r="AY1776" s="5" t="s">
        <v>2137</v>
      </c>
      <c r="AZ1776" s="5" t="s">
        <v>11</v>
      </c>
      <c r="BA1776" s="4" t="s">
        <v>2138</v>
      </c>
      <c r="BB1776" s="5" t="s">
        <v>2139</v>
      </c>
      <c r="BC1776" s="4" t="s">
        <v>4718</v>
      </c>
      <c r="BD1776" s="5" t="s">
        <v>4720</v>
      </c>
      <c r="BE1776" s="5" t="s">
        <v>25</v>
      </c>
      <c r="BF1776" s="5" t="s">
        <v>1333</v>
      </c>
      <c r="BG1776" s="4" t="s">
        <v>4721</v>
      </c>
      <c r="BH1776" s="5" t="s">
        <v>1343</v>
      </c>
    </row>
    <row r="1777" spans="1:60" x14ac:dyDescent="0.25">
      <c r="A1777">
        <f t="shared" si="151"/>
        <v>993132</v>
      </c>
      <c r="B1777">
        <f t="shared" si="152"/>
        <v>50101458</v>
      </c>
      <c r="C1777" t="str">
        <f t="shared" si="153"/>
        <v>CC</v>
      </c>
      <c r="D1777" t="str">
        <f t="shared" si="150"/>
        <v>REGION GRAND OUEST</v>
      </c>
      <c r="E1777" s="12" t="str">
        <f t="shared" si="154"/>
        <v>TERRAIN</v>
      </c>
      <c r="F1777" s="4" t="s">
        <v>8777</v>
      </c>
      <c r="G1777" s="4" t="s">
        <v>8778</v>
      </c>
      <c r="H1777" s="5">
        <v>2</v>
      </c>
      <c r="I1777" s="5" t="s">
        <v>6943</v>
      </c>
      <c r="J1777" s="5"/>
      <c r="K1777" s="5"/>
      <c r="L1777" s="5"/>
      <c r="M1777" s="5" t="s">
        <v>1343</v>
      </c>
      <c r="N1777" s="5"/>
      <c r="O1777" s="5"/>
      <c r="P1777" s="5"/>
      <c r="Q1777" s="5"/>
      <c r="R1777" s="5"/>
      <c r="S1777" s="5"/>
      <c r="T1777" s="5"/>
      <c r="U1777" s="6">
        <v>45627</v>
      </c>
      <c r="V1777" s="5"/>
      <c r="W1777" s="4" t="s">
        <v>1329</v>
      </c>
      <c r="X1777" s="5"/>
      <c r="Y1777" s="5"/>
      <c r="Z1777" s="5"/>
      <c r="AA1777" s="4" t="s">
        <v>2895</v>
      </c>
      <c r="AB1777" s="5"/>
      <c r="AC1777" s="5"/>
      <c r="AD1777" s="5"/>
      <c r="AE1777" s="5"/>
      <c r="AF1777" s="5"/>
      <c r="AG1777" s="5"/>
      <c r="AH1777" s="5"/>
      <c r="AI1777" s="5"/>
      <c r="AJ1777" s="5"/>
      <c r="AK1777" s="5"/>
      <c r="AL1777" s="5"/>
      <c r="AM1777" s="5"/>
      <c r="AN1777" s="5"/>
      <c r="AO1777" s="5"/>
      <c r="AP1777" s="5" t="s">
        <v>1413</v>
      </c>
      <c r="AQ1777" s="4" t="s">
        <v>1414</v>
      </c>
      <c r="AR1777" s="5" t="s">
        <v>19</v>
      </c>
      <c r="AS1777" s="4" t="s">
        <v>2662</v>
      </c>
      <c r="AT1777" s="5" t="s">
        <v>2663</v>
      </c>
      <c r="AU1777" s="5" t="s">
        <v>41</v>
      </c>
      <c r="AV1777" s="4" t="s">
        <v>2664</v>
      </c>
      <c r="AW1777" s="5" t="s">
        <v>119</v>
      </c>
      <c r="AX1777" s="4" t="s">
        <v>3099</v>
      </c>
      <c r="AY1777" s="5" t="s">
        <v>3101</v>
      </c>
      <c r="AZ1777" s="5" t="s">
        <v>11</v>
      </c>
      <c r="BA1777" s="4" t="s">
        <v>3102</v>
      </c>
      <c r="BB1777" s="5" t="s">
        <v>3103</v>
      </c>
      <c r="BC1777" s="4"/>
      <c r="BD1777" s="5"/>
      <c r="BE1777" s="5"/>
      <c r="BF1777" s="5"/>
      <c r="BG1777" s="4" t="s">
        <v>8778</v>
      </c>
      <c r="BH1777" s="5" t="s">
        <v>1343</v>
      </c>
    </row>
    <row r="1778" spans="1:60" x14ac:dyDescent="0.25">
      <c r="A1778">
        <f t="shared" si="151"/>
        <v>993131</v>
      </c>
      <c r="B1778">
        <f t="shared" si="152"/>
        <v>50101457</v>
      </c>
      <c r="C1778" t="str">
        <f t="shared" si="153"/>
        <v>CC</v>
      </c>
      <c r="D1778" t="str">
        <f t="shared" si="150"/>
        <v>REGION GRAND OUEST</v>
      </c>
      <c r="E1778" s="12" t="str">
        <f t="shared" si="154"/>
        <v>TERRAIN</v>
      </c>
      <c r="F1778" s="4" t="s">
        <v>8779</v>
      </c>
      <c r="G1778" s="4" t="s">
        <v>3495</v>
      </c>
      <c r="H1778" s="5">
        <v>2</v>
      </c>
      <c r="I1778" s="5" t="s">
        <v>6943</v>
      </c>
      <c r="J1778" s="5"/>
      <c r="K1778" s="5"/>
      <c r="L1778" s="5"/>
      <c r="M1778" s="5" t="s">
        <v>1343</v>
      </c>
      <c r="N1778" s="5"/>
      <c r="O1778" s="5"/>
      <c r="P1778" s="5"/>
      <c r="Q1778" s="5"/>
      <c r="R1778" s="5"/>
      <c r="S1778" s="5"/>
      <c r="T1778" s="5"/>
      <c r="U1778" s="6">
        <v>45597</v>
      </c>
      <c r="V1778" s="5"/>
      <c r="W1778" s="4" t="s">
        <v>1329</v>
      </c>
      <c r="X1778" s="5"/>
      <c r="Y1778" s="5"/>
      <c r="Z1778" s="5"/>
      <c r="AA1778" s="4" t="s">
        <v>3492</v>
      </c>
      <c r="AB1778" s="5"/>
      <c r="AC1778" s="5"/>
      <c r="AD1778" s="5"/>
      <c r="AE1778" s="5"/>
      <c r="AF1778" s="5"/>
      <c r="AG1778" s="5"/>
      <c r="AH1778" s="5"/>
      <c r="AI1778" s="5"/>
      <c r="AJ1778" s="5"/>
      <c r="AK1778" s="5"/>
      <c r="AL1778" s="5"/>
      <c r="AM1778" s="5"/>
      <c r="AN1778" s="5"/>
      <c r="AO1778" s="5"/>
      <c r="AP1778" s="5" t="s">
        <v>1413</v>
      </c>
      <c r="AQ1778" s="4" t="s">
        <v>1414</v>
      </c>
      <c r="AR1778" s="5" t="s">
        <v>19</v>
      </c>
      <c r="AS1778" s="4" t="s">
        <v>1828</v>
      </c>
      <c r="AT1778" s="5" t="s">
        <v>1829</v>
      </c>
      <c r="AU1778" s="5" t="s">
        <v>41</v>
      </c>
      <c r="AV1778" s="4" t="s">
        <v>1830</v>
      </c>
      <c r="AW1778" s="5" t="s">
        <v>148</v>
      </c>
      <c r="AX1778" s="4" t="s">
        <v>1831</v>
      </c>
      <c r="AY1778" s="5" t="s">
        <v>1832</v>
      </c>
      <c r="AZ1778" s="5" t="s">
        <v>11</v>
      </c>
      <c r="BA1778" s="4" t="s">
        <v>1833</v>
      </c>
      <c r="BB1778" s="5" t="s">
        <v>1834</v>
      </c>
      <c r="BC1778" s="4" t="s">
        <v>3490</v>
      </c>
      <c r="BD1778" s="5" t="s">
        <v>3494</v>
      </c>
      <c r="BE1778" s="5" t="s">
        <v>25</v>
      </c>
      <c r="BF1778" s="5" t="s">
        <v>1333</v>
      </c>
      <c r="BG1778" s="4" t="s">
        <v>3495</v>
      </c>
      <c r="BH1778" s="5" t="s">
        <v>1343</v>
      </c>
    </row>
    <row r="1779" spans="1:60" x14ac:dyDescent="0.25">
      <c r="A1779">
        <f t="shared" si="151"/>
        <v>993126</v>
      </c>
      <c r="B1779">
        <f t="shared" si="152"/>
        <v>50101456</v>
      </c>
      <c r="C1779" t="str">
        <f t="shared" si="153"/>
        <v>CC</v>
      </c>
      <c r="D1779" t="str">
        <f t="shared" si="150"/>
        <v>REGION GRAND SUD</v>
      </c>
      <c r="E1779" s="12" t="str">
        <f t="shared" si="154"/>
        <v>TERRAIN</v>
      </c>
      <c r="F1779" s="4" t="s">
        <v>8780</v>
      </c>
      <c r="G1779" s="4" t="s">
        <v>7321</v>
      </c>
      <c r="H1779" s="5">
        <v>2</v>
      </c>
      <c r="I1779" s="5" t="s">
        <v>6943</v>
      </c>
      <c r="J1779" s="5"/>
      <c r="K1779" s="5"/>
      <c r="L1779" s="5"/>
      <c r="M1779" s="5" t="s">
        <v>1343</v>
      </c>
      <c r="N1779" s="5"/>
      <c r="O1779" s="5"/>
      <c r="P1779" s="5"/>
      <c r="Q1779" s="5"/>
      <c r="R1779" s="5"/>
      <c r="S1779" s="5"/>
      <c r="T1779" s="5"/>
      <c r="U1779" s="6">
        <v>45566</v>
      </c>
      <c r="V1779" s="5"/>
      <c r="W1779" s="4" t="s">
        <v>1329</v>
      </c>
      <c r="X1779" s="5"/>
      <c r="Y1779" s="5"/>
      <c r="Z1779" s="5"/>
      <c r="AA1779" s="4" t="s">
        <v>7318</v>
      </c>
      <c r="AB1779" s="5"/>
      <c r="AC1779" s="5"/>
      <c r="AD1779" s="5"/>
      <c r="AE1779" s="5"/>
      <c r="AF1779" s="5"/>
      <c r="AG1779" s="5"/>
      <c r="AH1779" s="5"/>
      <c r="AI1779" s="5"/>
      <c r="AJ1779" s="5"/>
      <c r="AK1779" s="5"/>
      <c r="AL1779" s="5"/>
      <c r="AM1779" s="5"/>
      <c r="AN1779" s="5"/>
      <c r="AO1779" s="5"/>
      <c r="AP1779" s="5" t="s">
        <v>1335</v>
      </c>
      <c r="AQ1779" s="4" t="s">
        <v>1336</v>
      </c>
      <c r="AR1779" s="5" t="s">
        <v>12476</v>
      </c>
      <c r="AS1779" s="4" t="s">
        <v>1403</v>
      </c>
      <c r="AT1779" s="5" t="s">
        <v>1404</v>
      </c>
      <c r="AU1779" s="5" t="s">
        <v>41</v>
      </c>
      <c r="AV1779" s="4" t="s">
        <v>1405</v>
      </c>
      <c r="AW1779" s="5" t="s">
        <v>61</v>
      </c>
      <c r="AX1779" s="4" t="s">
        <v>1618</v>
      </c>
      <c r="AY1779" s="5" t="s">
        <v>1619</v>
      </c>
      <c r="AZ1779" s="5" t="s">
        <v>11</v>
      </c>
      <c r="BA1779" s="4" t="s">
        <v>1620</v>
      </c>
      <c r="BB1779" s="5" t="s">
        <v>1621</v>
      </c>
      <c r="BC1779" s="4" t="s">
        <v>7317</v>
      </c>
      <c r="BD1779" s="5" t="s">
        <v>7320</v>
      </c>
      <c r="BE1779" s="5" t="s">
        <v>260</v>
      </c>
      <c r="BF1779" s="5" t="s">
        <v>1333</v>
      </c>
      <c r="BG1779" s="4" t="s">
        <v>7321</v>
      </c>
      <c r="BH1779" s="5" t="s">
        <v>1343</v>
      </c>
    </row>
    <row r="1780" spans="1:60" x14ac:dyDescent="0.25">
      <c r="A1780">
        <f t="shared" si="151"/>
        <v>993125</v>
      </c>
      <c r="B1780">
        <f t="shared" si="152"/>
        <v>50101455</v>
      </c>
      <c r="C1780" t="str">
        <f t="shared" si="153"/>
        <v>CC</v>
      </c>
      <c r="D1780" t="str">
        <f t="shared" si="150"/>
        <v>REGION GRAND SUD</v>
      </c>
      <c r="E1780" s="12" t="str">
        <f t="shared" si="154"/>
        <v>TERRAIN</v>
      </c>
      <c r="F1780" s="4" t="s">
        <v>8781</v>
      </c>
      <c r="G1780" s="4" t="s">
        <v>5086</v>
      </c>
      <c r="H1780" s="5">
        <v>2</v>
      </c>
      <c r="I1780" s="5" t="s">
        <v>6943</v>
      </c>
      <c r="J1780" s="5"/>
      <c r="K1780" s="5"/>
      <c r="L1780" s="5"/>
      <c r="M1780" s="5" t="s">
        <v>1343</v>
      </c>
      <c r="N1780" s="5"/>
      <c r="O1780" s="5"/>
      <c r="P1780" s="5"/>
      <c r="Q1780" s="5"/>
      <c r="R1780" s="5"/>
      <c r="S1780" s="5"/>
      <c r="T1780" s="5"/>
      <c r="U1780" s="6">
        <v>45566</v>
      </c>
      <c r="V1780" s="5"/>
      <c r="W1780" s="4" t="s">
        <v>1329</v>
      </c>
      <c r="X1780" s="5"/>
      <c r="Y1780" s="5"/>
      <c r="Z1780" s="5"/>
      <c r="AA1780" s="4" t="s">
        <v>3306</v>
      </c>
      <c r="AB1780" s="5"/>
      <c r="AC1780" s="5"/>
      <c r="AD1780" s="5"/>
      <c r="AE1780" s="5"/>
      <c r="AF1780" s="5"/>
      <c r="AG1780" s="5"/>
      <c r="AH1780" s="5"/>
      <c r="AI1780" s="5"/>
      <c r="AJ1780" s="5"/>
      <c r="AK1780" s="5"/>
      <c r="AL1780" s="5"/>
      <c r="AM1780" s="5"/>
      <c r="AN1780" s="5"/>
      <c r="AO1780" s="5"/>
      <c r="AP1780" s="5" t="s">
        <v>1335</v>
      </c>
      <c r="AQ1780" s="4" t="s">
        <v>1336</v>
      </c>
      <c r="AR1780" s="5" t="s">
        <v>12476</v>
      </c>
      <c r="AS1780" s="4" t="s">
        <v>1403</v>
      </c>
      <c r="AT1780" s="5" t="s">
        <v>1404</v>
      </c>
      <c r="AU1780" s="5" t="s">
        <v>41</v>
      </c>
      <c r="AV1780" s="4" t="s">
        <v>1405</v>
      </c>
      <c r="AW1780" s="5" t="s">
        <v>61</v>
      </c>
      <c r="AX1780" s="4" t="s">
        <v>1842</v>
      </c>
      <c r="AY1780" s="5" t="s">
        <v>1843</v>
      </c>
      <c r="AZ1780" s="5" t="s">
        <v>11</v>
      </c>
      <c r="BA1780" s="4" t="s">
        <v>1844</v>
      </c>
      <c r="BB1780" s="5" t="s">
        <v>1845</v>
      </c>
      <c r="BC1780" s="5" t="s">
        <v>5083</v>
      </c>
      <c r="BD1780" s="5" t="s">
        <v>5085</v>
      </c>
      <c r="BE1780" s="5" t="s">
        <v>25</v>
      </c>
      <c r="BF1780" s="5" t="s">
        <v>1333</v>
      </c>
      <c r="BG1780" s="4" t="s">
        <v>5086</v>
      </c>
      <c r="BH1780" s="5" t="s">
        <v>1343</v>
      </c>
    </row>
    <row r="1781" spans="1:60" x14ac:dyDescent="0.25">
      <c r="A1781">
        <f t="shared" si="151"/>
        <v>993124</v>
      </c>
      <c r="B1781">
        <f t="shared" si="152"/>
        <v>50101454</v>
      </c>
      <c r="C1781" t="str">
        <f t="shared" si="153"/>
        <v>CC</v>
      </c>
      <c r="D1781" t="str">
        <f t="shared" si="150"/>
        <v>REGION GRAND SUD</v>
      </c>
      <c r="E1781" s="12" t="str">
        <f t="shared" si="154"/>
        <v>TERRAIN</v>
      </c>
      <c r="F1781" s="4" t="s">
        <v>8782</v>
      </c>
      <c r="G1781" s="4" t="s">
        <v>4285</v>
      </c>
      <c r="H1781" s="5">
        <v>2</v>
      </c>
      <c r="I1781" s="5" t="s">
        <v>6943</v>
      </c>
      <c r="J1781" s="5"/>
      <c r="K1781" s="5"/>
      <c r="L1781" s="5"/>
      <c r="M1781" s="5" t="s">
        <v>1343</v>
      </c>
      <c r="N1781" s="5"/>
      <c r="O1781" s="5"/>
      <c r="P1781" s="5"/>
      <c r="Q1781" s="5"/>
      <c r="R1781" s="5"/>
      <c r="S1781" s="5"/>
      <c r="T1781" s="5"/>
      <c r="U1781" s="6">
        <v>45566</v>
      </c>
      <c r="V1781" s="5"/>
      <c r="W1781" s="4" t="s">
        <v>1329</v>
      </c>
      <c r="X1781" s="5"/>
      <c r="Y1781" s="5"/>
      <c r="Z1781" s="5"/>
      <c r="AA1781" s="4" t="s">
        <v>4282</v>
      </c>
      <c r="AB1781" s="5"/>
      <c r="AC1781" s="5"/>
      <c r="AD1781" s="5"/>
      <c r="AE1781" s="5"/>
      <c r="AF1781" s="5"/>
      <c r="AG1781" s="5"/>
      <c r="AH1781" s="5"/>
      <c r="AI1781" s="5"/>
      <c r="AJ1781" s="5"/>
      <c r="AK1781" s="5"/>
      <c r="AL1781" s="5"/>
      <c r="AM1781" s="5"/>
      <c r="AN1781" s="5"/>
      <c r="AO1781" s="5"/>
      <c r="AP1781" s="5" t="s">
        <v>1335</v>
      </c>
      <c r="AQ1781" s="4" t="s">
        <v>1336</v>
      </c>
      <c r="AR1781" s="5" t="s">
        <v>12476</v>
      </c>
      <c r="AS1781" s="4" t="s">
        <v>1403</v>
      </c>
      <c r="AT1781" s="5" t="s">
        <v>1404</v>
      </c>
      <c r="AU1781" s="5" t="s">
        <v>41</v>
      </c>
      <c r="AV1781" s="4" t="s">
        <v>1405</v>
      </c>
      <c r="AW1781" s="5" t="s">
        <v>61</v>
      </c>
      <c r="AX1781" s="4" t="s">
        <v>1618</v>
      </c>
      <c r="AY1781" s="5" t="s">
        <v>1619</v>
      </c>
      <c r="AZ1781" s="5" t="s">
        <v>11</v>
      </c>
      <c r="BA1781" s="4" t="s">
        <v>1620</v>
      </c>
      <c r="BB1781" s="5" t="s">
        <v>1621</v>
      </c>
      <c r="BC1781" s="4" t="s">
        <v>4281</v>
      </c>
      <c r="BD1781" s="5" t="s">
        <v>4284</v>
      </c>
      <c r="BE1781" s="5" t="s">
        <v>65</v>
      </c>
      <c r="BF1781" s="5" t="s">
        <v>1333</v>
      </c>
      <c r="BG1781" s="4" t="s">
        <v>4285</v>
      </c>
      <c r="BH1781" s="5" t="s">
        <v>1343</v>
      </c>
    </row>
    <row r="1782" spans="1:60" x14ac:dyDescent="0.25">
      <c r="A1782">
        <f t="shared" si="151"/>
        <v>993119</v>
      </c>
      <c r="B1782">
        <f t="shared" si="152"/>
        <v>50101453</v>
      </c>
      <c r="C1782" t="str">
        <f t="shared" si="153"/>
        <v>CC</v>
      </c>
      <c r="D1782" t="str">
        <f t="shared" si="150"/>
        <v>REGION GRAND SUD</v>
      </c>
      <c r="E1782" s="12" t="str">
        <f t="shared" si="154"/>
        <v>TERRAIN</v>
      </c>
      <c r="F1782" s="4" t="s">
        <v>8783</v>
      </c>
      <c r="G1782" s="4" t="s">
        <v>8784</v>
      </c>
      <c r="H1782" s="5">
        <v>2</v>
      </c>
      <c r="I1782" s="5" t="s">
        <v>6943</v>
      </c>
      <c r="J1782" s="5"/>
      <c r="K1782" s="5"/>
      <c r="L1782" s="5"/>
      <c r="M1782" s="5" t="s">
        <v>1343</v>
      </c>
      <c r="N1782" s="5"/>
      <c r="O1782" s="5"/>
      <c r="P1782" s="5"/>
      <c r="Q1782" s="5"/>
      <c r="R1782" s="5"/>
      <c r="S1782" s="5"/>
      <c r="T1782" s="5"/>
      <c r="U1782" s="6">
        <v>45474</v>
      </c>
      <c r="V1782" s="5"/>
      <c r="W1782" s="4" t="s">
        <v>1329</v>
      </c>
      <c r="X1782" s="5"/>
      <c r="Y1782" s="5"/>
      <c r="Z1782" s="5"/>
      <c r="AA1782" s="4" t="s">
        <v>8785</v>
      </c>
      <c r="AB1782" s="5"/>
      <c r="AC1782" s="5"/>
      <c r="AD1782" s="5"/>
      <c r="AE1782" s="5"/>
      <c r="AF1782" s="5"/>
      <c r="AG1782" s="5"/>
      <c r="AH1782" s="5"/>
      <c r="AI1782" s="5"/>
      <c r="AJ1782" s="5"/>
      <c r="AK1782" s="5"/>
      <c r="AL1782" s="5"/>
      <c r="AM1782" s="5"/>
      <c r="AN1782" s="5"/>
      <c r="AO1782" s="5"/>
      <c r="AP1782" s="5" t="s">
        <v>1335</v>
      </c>
      <c r="AQ1782" s="4" t="s">
        <v>1336</v>
      </c>
      <c r="AR1782" s="5" t="s">
        <v>12476</v>
      </c>
      <c r="AS1782" s="4" t="s">
        <v>1337</v>
      </c>
      <c r="AT1782" s="5" t="s">
        <v>1338</v>
      </c>
      <c r="AU1782" s="5" t="s">
        <v>41</v>
      </c>
      <c r="AV1782" s="4" t="s">
        <v>1339</v>
      </c>
      <c r="AW1782" s="5" t="s">
        <v>76</v>
      </c>
      <c r="AX1782" s="4" t="s">
        <v>1877</v>
      </c>
      <c r="AY1782" s="5" t="s">
        <v>1878</v>
      </c>
      <c r="AZ1782" s="5" t="s">
        <v>11</v>
      </c>
      <c r="BA1782" s="4" t="s">
        <v>1879</v>
      </c>
      <c r="BB1782" s="5" t="s">
        <v>1880</v>
      </c>
      <c r="BC1782" s="5"/>
      <c r="BD1782" s="5"/>
      <c r="BE1782" s="5"/>
      <c r="BF1782" s="5"/>
      <c r="BG1782" s="4" t="s">
        <v>8784</v>
      </c>
      <c r="BH1782" s="5" t="s">
        <v>1343</v>
      </c>
    </row>
    <row r="1783" spans="1:60" x14ac:dyDescent="0.25">
      <c r="A1783">
        <f t="shared" si="151"/>
        <v>993116</v>
      </c>
      <c r="B1783">
        <f t="shared" si="152"/>
        <v>50101452</v>
      </c>
      <c r="C1783" t="str">
        <f t="shared" si="153"/>
        <v>CC</v>
      </c>
      <c r="D1783" t="str">
        <f t="shared" si="150"/>
        <v>REGION GRAND SUD</v>
      </c>
      <c r="E1783" s="12" t="str">
        <f t="shared" si="154"/>
        <v>TERRAIN</v>
      </c>
      <c r="F1783" s="4" t="s">
        <v>8786</v>
      </c>
      <c r="G1783" s="4" t="s">
        <v>8787</v>
      </c>
      <c r="H1783" s="5">
        <v>2</v>
      </c>
      <c r="I1783" s="5" t="s">
        <v>6943</v>
      </c>
      <c r="J1783" s="5"/>
      <c r="K1783" s="5"/>
      <c r="L1783" s="5"/>
      <c r="M1783" s="5" t="s">
        <v>1343</v>
      </c>
      <c r="N1783" s="5"/>
      <c r="O1783" s="5"/>
      <c r="P1783" s="5"/>
      <c r="Q1783" s="5"/>
      <c r="R1783" s="5"/>
      <c r="S1783" s="5"/>
      <c r="T1783" s="5"/>
      <c r="U1783" s="6">
        <v>45627</v>
      </c>
      <c r="V1783" s="5"/>
      <c r="W1783" s="4" t="s">
        <v>1329</v>
      </c>
      <c r="X1783" s="5"/>
      <c r="Y1783" s="5"/>
      <c r="Z1783" s="5"/>
      <c r="AA1783" s="4" t="s">
        <v>7658</v>
      </c>
      <c r="AB1783" s="5"/>
      <c r="AC1783" s="5"/>
      <c r="AD1783" s="5"/>
      <c r="AE1783" s="5"/>
      <c r="AF1783" s="5"/>
      <c r="AG1783" s="5"/>
      <c r="AH1783" s="5"/>
      <c r="AI1783" s="5"/>
      <c r="AJ1783" s="5"/>
      <c r="AK1783" s="5"/>
      <c r="AL1783" s="5"/>
      <c r="AM1783" s="5"/>
      <c r="AN1783" s="5"/>
      <c r="AO1783" s="5"/>
      <c r="AP1783" s="5" t="s">
        <v>1335</v>
      </c>
      <c r="AQ1783" s="4" t="s">
        <v>1336</v>
      </c>
      <c r="AR1783" s="5" t="s">
        <v>12476</v>
      </c>
      <c r="AS1783" s="4" t="s">
        <v>1795</v>
      </c>
      <c r="AT1783" s="5" t="s">
        <v>1796</v>
      </c>
      <c r="AU1783" s="5" t="s">
        <v>41</v>
      </c>
      <c r="AV1783" s="4" t="s">
        <v>1797</v>
      </c>
      <c r="AW1783" s="5" t="s">
        <v>227</v>
      </c>
      <c r="AX1783" s="4" t="s">
        <v>1798</v>
      </c>
      <c r="AY1783" s="5" t="s">
        <v>1799</v>
      </c>
      <c r="AZ1783" s="5" t="s">
        <v>11</v>
      </c>
      <c r="BA1783" s="4" t="s">
        <v>1800</v>
      </c>
      <c r="BB1783" s="5" t="s">
        <v>1801</v>
      </c>
      <c r="BC1783" s="4"/>
      <c r="BD1783" s="5"/>
      <c r="BE1783" s="5"/>
      <c r="BF1783" s="5"/>
      <c r="BG1783" s="4" t="s">
        <v>8787</v>
      </c>
      <c r="BH1783" s="5" t="s">
        <v>1343</v>
      </c>
    </row>
    <row r="1784" spans="1:60" x14ac:dyDescent="0.25">
      <c r="A1784">
        <f t="shared" si="151"/>
        <v>993110</v>
      </c>
      <c r="B1784">
        <f t="shared" si="152"/>
        <v>50101451</v>
      </c>
      <c r="C1784" t="str">
        <f t="shared" si="153"/>
        <v>CC</v>
      </c>
      <c r="D1784" t="str">
        <f t="shared" si="150"/>
        <v>REGION CENTRE EST</v>
      </c>
      <c r="E1784" s="12" t="str">
        <f t="shared" si="154"/>
        <v>TERRAIN</v>
      </c>
      <c r="F1784" s="4" t="s">
        <v>8788</v>
      </c>
      <c r="G1784" s="4" t="s">
        <v>8789</v>
      </c>
      <c r="H1784" s="5">
        <v>2</v>
      </c>
      <c r="I1784" s="5" t="s">
        <v>6943</v>
      </c>
      <c r="J1784" s="5"/>
      <c r="K1784" s="5"/>
      <c r="L1784" s="5"/>
      <c r="M1784" s="5" t="s">
        <v>1343</v>
      </c>
      <c r="N1784" s="5"/>
      <c r="O1784" s="5"/>
      <c r="P1784" s="5"/>
      <c r="Q1784" s="5"/>
      <c r="R1784" s="5"/>
      <c r="S1784" s="5"/>
      <c r="T1784" s="5"/>
      <c r="U1784" s="6">
        <v>45627</v>
      </c>
      <c r="V1784" s="5"/>
      <c r="W1784" s="4" t="s">
        <v>1329</v>
      </c>
      <c r="X1784" s="5"/>
      <c r="Y1784" s="5"/>
      <c r="Z1784" s="5"/>
      <c r="AA1784" s="4" t="s">
        <v>8406</v>
      </c>
      <c r="AB1784" s="5"/>
      <c r="AC1784" s="5"/>
      <c r="AD1784" s="5"/>
      <c r="AE1784" s="5"/>
      <c r="AF1784" s="5"/>
      <c r="AG1784" s="5"/>
      <c r="AH1784" s="5"/>
      <c r="AI1784" s="5"/>
      <c r="AJ1784" s="5"/>
      <c r="AK1784" s="5"/>
      <c r="AL1784" s="5"/>
      <c r="AM1784" s="5"/>
      <c r="AN1784" s="5"/>
      <c r="AO1784" s="5"/>
      <c r="AP1784" s="5" t="s">
        <v>1536</v>
      </c>
      <c r="AQ1784" s="4" t="s">
        <v>12479</v>
      </c>
      <c r="AR1784" s="5" t="s">
        <v>12480</v>
      </c>
      <c r="AS1784" s="4"/>
      <c r="AT1784" s="5"/>
      <c r="AU1784" s="5"/>
      <c r="AV1784" s="4" t="s">
        <v>1442</v>
      </c>
      <c r="AW1784" s="5" t="s">
        <v>12</v>
      </c>
      <c r="AX1784" s="4"/>
      <c r="AY1784" s="5"/>
      <c r="AZ1784" s="5"/>
      <c r="BA1784" s="4" t="s">
        <v>1443</v>
      </c>
      <c r="BB1784" s="5" t="s">
        <v>1444</v>
      </c>
      <c r="BC1784" s="5"/>
      <c r="BD1784" s="5"/>
      <c r="BE1784" s="5"/>
      <c r="BF1784" s="5"/>
      <c r="BG1784" s="4" t="s">
        <v>8789</v>
      </c>
      <c r="BH1784" s="5" t="s">
        <v>1343</v>
      </c>
    </row>
    <row r="1785" spans="1:60" x14ac:dyDescent="0.25">
      <c r="A1785">
        <f t="shared" si="151"/>
        <v>993108</v>
      </c>
      <c r="B1785">
        <f t="shared" si="152"/>
        <v>50101450</v>
      </c>
      <c r="C1785" t="str">
        <f t="shared" si="153"/>
        <v>CC</v>
      </c>
      <c r="D1785" t="str">
        <f t="shared" si="150"/>
        <v>REGION ILE DE FRANCE NORD</v>
      </c>
      <c r="E1785" s="12" t="str">
        <f t="shared" si="154"/>
        <v>TERRAIN</v>
      </c>
      <c r="F1785" s="4" t="s">
        <v>8790</v>
      </c>
      <c r="G1785" s="4" t="s">
        <v>5862</v>
      </c>
      <c r="H1785" s="5">
        <v>2</v>
      </c>
      <c r="I1785" s="5" t="s">
        <v>6943</v>
      </c>
      <c r="J1785" s="5"/>
      <c r="K1785" s="5"/>
      <c r="L1785" s="5"/>
      <c r="M1785" s="5" t="s">
        <v>1343</v>
      </c>
      <c r="N1785" s="5"/>
      <c r="O1785" s="5"/>
      <c r="P1785" s="5"/>
      <c r="Q1785" s="5"/>
      <c r="R1785" s="5"/>
      <c r="S1785" s="5"/>
      <c r="T1785" s="5"/>
      <c r="U1785" s="6">
        <v>45627</v>
      </c>
      <c r="V1785" s="5"/>
      <c r="W1785" s="4" t="s">
        <v>1329</v>
      </c>
      <c r="X1785" s="5"/>
      <c r="Y1785" s="5"/>
      <c r="Z1785" s="5"/>
      <c r="AA1785" s="4" t="s">
        <v>4854</v>
      </c>
      <c r="AB1785" s="5"/>
      <c r="AC1785" s="5"/>
      <c r="AD1785" s="5"/>
      <c r="AE1785" s="5"/>
      <c r="AF1785" s="5"/>
      <c r="AG1785" s="5"/>
      <c r="AH1785" s="5"/>
      <c r="AI1785" s="5"/>
      <c r="AJ1785" s="5"/>
      <c r="AK1785" s="5"/>
      <c r="AL1785" s="5"/>
      <c r="AM1785" s="5"/>
      <c r="AN1785" s="5"/>
      <c r="AO1785" s="5"/>
      <c r="AP1785" s="5" t="s">
        <v>12477</v>
      </c>
      <c r="AQ1785" s="4" t="s">
        <v>1351</v>
      </c>
      <c r="AR1785" s="5" t="s">
        <v>12478</v>
      </c>
      <c r="AS1785" s="4" t="s">
        <v>1898</v>
      </c>
      <c r="AT1785" s="5" t="s">
        <v>1899</v>
      </c>
      <c r="AU1785" s="5" t="s">
        <v>41</v>
      </c>
      <c r="AV1785" s="4" t="s">
        <v>1900</v>
      </c>
      <c r="AW1785" s="5" t="s">
        <v>30</v>
      </c>
      <c r="AX1785" s="4" t="s">
        <v>2430</v>
      </c>
      <c r="AY1785" s="5" t="s">
        <v>2431</v>
      </c>
      <c r="AZ1785" s="5" t="s">
        <v>11</v>
      </c>
      <c r="BA1785" s="4" t="s">
        <v>2432</v>
      </c>
      <c r="BB1785" s="5" t="s">
        <v>2433</v>
      </c>
      <c r="BC1785" s="4" t="s">
        <v>5858</v>
      </c>
      <c r="BD1785" s="5" t="s">
        <v>5861</v>
      </c>
      <c r="BE1785" s="5" t="s">
        <v>245</v>
      </c>
      <c r="BF1785" s="5" t="s">
        <v>1333</v>
      </c>
      <c r="BG1785" s="4" t="s">
        <v>5862</v>
      </c>
      <c r="BH1785" s="5" t="s">
        <v>1343</v>
      </c>
    </row>
    <row r="1786" spans="1:60" x14ac:dyDescent="0.25">
      <c r="A1786">
        <f t="shared" si="151"/>
        <v>993107</v>
      </c>
      <c r="B1786">
        <f t="shared" si="152"/>
        <v>50101449</v>
      </c>
      <c r="C1786" t="str">
        <f t="shared" si="153"/>
        <v>CC</v>
      </c>
      <c r="D1786" t="str">
        <f t="shared" si="150"/>
        <v>REGION ILE DE FRANCE NORD</v>
      </c>
      <c r="E1786" s="12" t="str">
        <f t="shared" si="154"/>
        <v>TERRAIN</v>
      </c>
      <c r="F1786" s="4" t="s">
        <v>8791</v>
      </c>
      <c r="G1786" s="4" t="s">
        <v>7304</v>
      </c>
      <c r="H1786" s="5">
        <v>2</v>
      </c>
      <c r="I1786" s="5" t="s">
        <v>6943</v>
      </c>
      <c r="J1786" s="5"/>
      <c r="K1786" s="5"/>
      <c r="L1786" s="5"/>
      <c r="M1786" s="5" t="s">
        <v>1343</v>
      </c>
      <c r="N1786" s="5"/>
      <c r="O1786" s="5"/>
      <c r="P1786" s="5"/>
      <c r="Q1786" s="5"/>
      <c r="R1786" s="5"/>
      <c r="S1786" s="5"/>
      <c r="T1786" s="5"/>
      <c r="U1786" s="6">
        <v>45627</v>
      </c>
      <c r="V1786" s="5"/>
      <c r="W1786" s="4" t="s">
        <v>1329</v>
      </c>
      <c r="X1786" s="5"/>
      <c r="Y1786" s="5"/>
      <c r="Z1786" s="5"/>
      <c r="AA1786" s="4" t="s">
        <v>7301</v>
      </c>
      <c r="AB1786" s="5"/>
      <c r="AC1786" s="5"/>
      <c r="AD1786" s="5"/>
      <c r="AE1786" s="5"/>
      <c r="AF1786" s="5"/>
      <c r="AG1786" s="5"/>
      <c r="AH1786" s="5"/>
      <c r="AI1786" s="5"/>
      <c r="AJ1786" s="5"/>
      <c r="AK1786" s="5"/>
      <c r="AL1786" s="5"/>
      <c r="AM1786" s="5"/>
      <c r="AN1786" s="5"/>
      <c r="AO1786" s="5"/>
      <c r="AP1786" s="5" t="s">
        <v>12477</v>
      </c>
      <c r="AQ1786" s="4" t="s">
        <v>1351</v>
      </c>
      <c r="AR1786" s="5" t="s">
        <v>12478</v>
      </c>
      <c r="AS1786" s="4" t="s">
        <v>1898</v>
      </c>
      <c r="AT1786" s="5" t="s">
        <v>1899</v>
      </c>
      <c r="AU1786" s="5" t="s">
        <v>41</v>
      </c>
      <c r="AV1786" s="4" t="s">
        <v>1900</v>
      </c>
      <c r="AW1786" s="5" t="s">
        <v>30</v>
      </c>
      <c r="AX1786" s="4" t="s">
        <v>2430</v>
      </c>
      <c r="AY1786" s="5" t="s">
        <v>2431</v>
      </c>
      <c r="AZ1786" s="5" t="s">
        <v>11</v>
      </c>
      <c r="BA1786" s="4" t="s">
        <v>2432</v>
      </c>
      <c r="BB1786" s="5" t="s">
        <v>2433</v>
      </c>
      <c r="BC1786" s="4" t="s">
        <v>7298</v>
      </c>
      <c r="BD1786" s="5" t="s">
        <v>7303</v>
      </c>
      <c r="BE1786" s="5" t="s">
        <v>1187</v>
      </c>
      <c r="BF1786" s="5" t="s">
        <v>1333</v>
      </c>
      <c r="BG1786" s="4" t="s">
        <v>7304</v>
      </c>
      <c r="BH1786" s="5" t="s">
        <v>1343</v>
      </c>
    </row>
    <row r="1787" spans="1:60" x14ac:dyDescent="0.25">
      <c r="A1787">
        <f t="shared" si="151"/>
        <v>993106</v>
      </c>
      <c r="B1787">
        <f t="shared" si="152"/>
        <v>50101448</v>
      </c>
      <c r="C1787" t="str">
        <f t="shared" si="153"/>
        <v>CC</v>
      </c>
      <c r="D1787" t="str">
        <f t="shared" si="150"/>
        <v>REGION ILE DE FRANCE NORD</v>
      </c>
      <c r="E1787" s="12" t="str">
        <f t="shared" si="154"/>
        <v>TERRAIN</v>
      </c>
      <c r="F1787" s="4" t="s">
        <v>8792</v>
      </c>
      <c r="G1787" s="4" t="s">
        <v>8793</v>
      </c>
      <c r="H1787" s="5">
        <v>2</v>
      </c>
      <c r="I1787" s="5" t="s">
        <v>6943</v>
      </c>
      <c r="J1787" s="5"/>
      <c r="K1787" s="5"/>
      <c r="L1787" s="5"/>
      <c r="M1787" s="5" t="s">
        <v>1343</v>
      </c>
      <c r="N1787" s="5"/>
      <c r="O1787" s="6"/>
      <c r="P1787" s="5"/>
      <c r="Q1787" s="5"/>
      <c r="R1787" s="5"/>
      <c r="S1787" s="5"/>
      <c r="T1787" s="5"/>
      <c r="U1787" s="6">
        <v>45627</v>
      </c>
      <c r="V1787" s="4"/>
      <c r="W1787" s="4" t="s">
        <v>1329</v>
      </c>
      <c r="X1787" s="5"/>
      <c r="Y1787" s="5"/>
      <c r="Z1787" s="5"/>
      <c r="AA1787" s="5" t="s">
        <v>4395</v>
      </c>
      <c r="AB1787" s="5"/>
      <c r="AC1787" s="5"/>
      <c r="AD1787" s="5"/>
      <c r="AE1787" s="5"/>
      <c r="AF1787" s="6"/>
      <c r="AG1787" s="5"/>
      <c r="AH1787" s="5"/>
      <c r="AI1787" s="5"/>
      <c r="AJ1787" s="6"/>
      <c r="AK1787" s="5"/>
      <c r="AL1787" s="6"/>
      <c r="AM1787" s="5"/>
      <c r="AN1787" s="5"/>
      <c r="AO1787" s="5"/>
      <c r="AP1787" s="5" t="s">
        <v>12477</v>
      </c>
      <c r="AQ1787" s="4" t="s">
        <v>1351</v>
      </c>
      <c r="AR1787" s="5" t="s">
        <v>12478</v>
      </c>
      <c r="AS1787" s="4" t="s">
        <v>1352</v>
      </c>
      <c r="AT1787" s="5" t="s">
        <v>1353</v>
      </c>
      <c r="AU1787" s="5" t="s">
        <v>41</v>
      </c>
      <c r="AV1787" s="4" t="s">
        <v>1354</v>
      </c>
      <c r="AW1787" s="5" t="s">
        <v>17</v>
      </c>
      <c r="AX1787" s="4" t="s">
        <v>1889</v>
      </c>
      <c r="AY1787" s="5" t="s">
        <v>1890</v>
      </c>
      <c r="AZ1787" s="5" t="s">
        <v>11</v>
      </c>
      <c r="BA1787" s="4" t="s">
        <v>1891</v>
      </c>
      <c r="BB1787" s="5" t="s">
        <v>1892</v>
      </c>
      <c r="BC1787" s="5"/>
      <c r="BD1787" s="5"/>
      <c r="BE1787" s="5"/>
      <c r="BF1787" s="5"/>
      <c r="BG1787" s="5" t="s">
        <v>8793</v>
      </c>
      <c r="BH1787" s="5" t="s">
        <v>1343</v>
      </c>
    </row>
    <row r="1788" spans="1:60" x14ac:dyDescent="0.25">
      <c r="A1788">
        <f t="shared" si="151"/>
        <v>993103</v>
      </c>
      <c r="B1788">
        <f t="shared" si="152"/>
        <v>50101447</v>
      </c>
      <c r="C1788" t="str">
        <f t="shared" si="153"/>
        <v>CC</v>
      </c>
      <c r="D1788" t="str">
        <f t="shared" si="150"/>
        <v>REGION ILE DE FRANCE NORD</v>
      </c>
      <c r="E1788" s="12" t="str">
        <f t="shared" si="154"/>
        <v>TERRAIN</v>
      </c>
      <c r="F1788" s="4" t="s">
        <v>8794</v>
      </c>
      <c r="G1788" s="4" t="s">
        <v>8795</v>
      </c>
      <c r="H1788" s="5">
        <v>2</v>
      </c>
      <c r="I1788" s="5" t="s">
        <v>6943</v>
      </c>
      <c r="J1788" s="5"/>
      <c r="K1788" s="5"/>
      <c r="L1788" s="5"/>
      <c r="M1788" s="5" t="s">
        <v>1343</v>
      </c>
      <c r="N1788" s="5"/>
      <c r="O1788" s="5"/>
      <c r="P1788" s="5"/>
      <c r="Q1788" s="5"/>
      <c r="R1788" s="5"/>
      <c r="S1788" s="5"/>
      <c r="T1788" s="5"/>
      <c r="U1788" s="6">
        <v>45627</v>
      </c>
      <c r="V1788" s="4"/>
      <c r="W1788" s="4" t="s">
        <v>1329</v>
      </c>
      <c r="X1788" s="5"/>
      <c r="Y1788" s="5"/>
      <c r="Z1788" s="5"/>
      <c r="AA1788" s="4" t="s">
        <v>8796</v>
      </c>
      <c r="AB1788" s="5"/>
      <c r="AC1788" s="5"/>
      <c r="AD1788" s="5"/>
      <c r="AE1788" s="5"/>
      <c r="AF1788" s="6"/>
      <c r="AG1788" s="5"/>
      <c r="AH1788" s="5"/>
      <c r="AI1788" s="5"/>
      <c r="AJ1788" s="6"/>
      <c r="AK1788" s="5"/>
      <c r="AL1788" s="6"/>
      <c r="AM1788" s="5"/>
      <c r="AN1788" s="5"/>
      <c r="AO1788" s="5"/>
      <c r="AP1788" s="5" t="s">
        <v>12477</v>
      </c>
      <c r="AQ1788" s="4" t="s">
        <v>1351</v>
      </c>
      <c r="AR1788" s="5" t="s">
        <v>12478</v>
      </c>
      <c r="AS1788" s="4" t="s">
        <v>1352</v>
      </c>
      <c r="AT1788" s="5" t="s">
        <v>1353</v>
      </c>
      <c r="AU1788" s="5" t="s">
        <v>41</v>
      </c>
      <c r="AV1788" s="4" t="s">
        <v>1354</v>
      </c>
      <c r="AW1788" s="5" t="s">
        <v>17</v>
      </c>
      <c r="AX1788" s="4" t="s">
        <v>1889</v>
      </c>
      <c r="AY1788" s="5" t="s">
        <v>1890</v>
      </c>
      <c r="AZ1788" s="5" t="s">
        <v>11</v>
      </c>
      <c r="BA1788" s="4" t="s">
        <v>1891</v>
      </c>
      <c r="BB1788" s="5" t="s">
        <v>1892</v>
      </c>
      <c r="BC1788" s="4"/>
      <c r="BD1788" s="5"/>
      <c r="BE1788" s="5"/>
      <c r="BF1788" s="5"/>
      <c r="BG1788" s="4" t="s">
        <v>8795</v>
      </c>
      <c r="BH1788" s="5" t="s">
        <v>1343</v>
      </c>
    </row>
    <row r="1789" spans="1:60" x14ac:dyDescent="0.25">
      <c r="A1789">
        <f t="shared" si="151"/>
        <v>993102</v>
      </c>
      <c r="B1789">
        <f t="shared" si="152"/>
        <v>50101446</v>
      </c>
      <c r="C1789" t="str">
        <f t="shared" si="153"/>
        <v>CC</v>
      </c>
      <c r="D1789" t="str">
        <f t="shared" si="150"/>
        <v>REGION ILE DE FRANCE NORD</v>
      </c>
      <c r="E1789" s="12" t="str">
        <f t="shared" si="154"/>
        <v>TERRAIN</v>
      </c>
      <c r="F1789" s="4" t="s">
        <v>8797</v>
      </c>
      <c r="G1789" s="4" t="s">
        <v>8798</v>
      </c>
      <c r="H1789" s="5">
        <v>2</v>
      </c>
      <c r="I1789" s="5" t="s">
        <v>6943</v>
      </c>
      <c r="J1789" s="5"/>
      <c r="K1789" s="5"/>
      <c r="L1789" s="5"/>
      <c r="M1789" s="5" t="s">
        <v>1343</v>
      </c>
      <c r="N1789" s="5"/>
      <c r="O1789" s="5"/>
      <c r="P1789" s="5"/>
      <c r="Q1789" s="5"/>
      <c r="R1789" s="5"/>
      <c r="S1789" s="5"/>
      <c r="T1789" s="5"/>
      <c r="U1789" s="6">
        <v>45627</v>
      </c>
      <c r="V1789" s="4"/>
      <c r="W1789" s="4" t="s">
        <v>1329</v>
      </c>
      <c r="X1789" s="5"/>
      <c r="Y1789" s="5"/>
      <c r="Z1789" s="5"/>
      <c r="AA1789" s="4" t="s">
        <v>4879</v>
      </c>
      <c r="AB1789" s="5"/>
      <c r="AC1789" s="5"/>
      <c r="AD1789" s="5"/>
      <c r="AE1789" s="5"/>
      <c r="AF1789" s="6"/>
      <c r="AG1789" s="5"/>
      <c r="AH1789" s="5"/>
      <c r="AI1789" s="5"/>
      <c r="AJ1789" s="6"/>
      <c r="AK1789" s="5"/>
      <c r="AL1789" s="6"/>
      <c r="AM1789" s="5"/>
      <c r="AN1789" s="5"/>
      <c r="AO1789" s="5"/>
      <c r="AP1789" s="5" t="s">
        <v>12477</v>
      </c>
      <c r="AQ1789" s="4" t="s">
        <v>1351</v>
      </c>
      <c r="AR1789" s="5" t="s">
        <v>12478</v>
      </c>
      <c r="AS1789" s="4" t="s">
        <v>1352</v>
      </c>
      <c r="AT1789" s="5" t="s">
        <v>1353</v>
      </c>
      <c r="AU1789" s="5" t="s">
        <v>41</v>
      </c>
      <c r="AV1789" s="4" t="s">
        <v>1354</v>
      </c>
      <c r="AW1789" s="5" t="s">
        <v>17</v>
      </c>
      <c r="AX1789" s="4" t="s">
        <v>1889</v>
      </c>
      <c r="AY1789" s="5" t="s">
        <v>1890</v>
      </c>
      <c r="AZ1789" s="5" t="s">
        <v>11</v>
      </c>
      <c r="BA1789" s="4" t="s">
        <v>1891</v>
      </c>
      <c r="BB1789" s="5" t="s">
        <v>1892</v>
      </c>
      <c r="BC1789" s="4"/>
      <c r="BD1789" s="5"/>
      <c r="BE1789" s="5"/>
      <c r="BF1789" s="5"/>
      <c r="BG1789" s="4" t="s">
        <v>8798</v>
      </c>
      <c r="BH1789" s="5" t="s">
        <v>1343</v>
      </c>
    </row>
    <row r="1790" spans="1:60" x14ac:dyDescent="0.25">
      <c r="A1790">
        <f t="shared" si="151"/>
        <v>993101</v>
      </c>
      <c r="B1790">
        <f t="shared" si="152"/>
        <v>50101445</v>
      </c>
      <c r="C1790" t="str">
        <f t="shared" si="153"/>
        <v>CC</v>
      </c>
      <c r="D1790" t="str">
        <f t="shared" si="150"/>
        <v>REGION ILE DE FRANCE NORD</v>
      </c>
      <c r="E1790" s="12" t="str">
        <f t="shared" si="154"/>
        <v>TERRAIN</v>
      </c>
      <c r="F1790" s="4" t="s">
        <v>8799</v>
      </c>
      <c r="G1790" s="4" t="s">
        <v>8800</v>
      </c>
      <c r="H1790" s="5">
        <v>2</v>
      </c>
      <c r="I1790" s="5" t="s">
        <v>6943</v>
      </c>
      <c r="J1790" s="5"/>
      <c r="K1790" s="5"/>
      <c r="L1790" s="5"/>
      <c r="M1790" s="5" t="s">
        <v>1343</v>
      </c>
      <c r="N1790" s="5"/>
      <c r="O1790" s="5"/>
      <c r="P1790" s="5"/>
      <c r="Q1790" s="5"/>
      <c r="R1790" s="5"/>
      <c r="S1790" s="5"/>
      <c r="T1790" s="5"/>
      <c r="U1790" s="6">
        <v>45627</v>
      </c>
      <c r="V1790" s="4"/>
      <c r="W1790" s="4" t="s">
        <v>1329</v>
      </c>
      <c r="X1790" s="5"/>
      <c r="Y1790" s="5"/>
      <c r="Z1790" s="5"/>
      <c r="AA1790" s="4" t="s">
        <v>3205</v>
      </c>
      <c r="AB1790" s="5"/>
      <c r="AC1790" s="5"/>
      <c r="AD1790" s="5"/>
      <c r="AE1790" s="5"/>
      <c r="AF1790" s="6"/>
      <c r="AG1790" s="5"/>
      <c r="AH1790" s="5"/>
      <c r="AI1790" s="5"/>
      <c r="AJ1790" s="6"/>
      <c r="AK1790" s="5"/>
      <c r="AL1790" s="6"/>
      <c r="AM1790" s="5"/>
      <c r="AN1790" s="5"/>
      <c r="AO1790" s="5"/>
      <c r="AP1790" s="5" t="s">
        <v>12477</v>
      </c>
      <c r="AQ1790" s="4" t="s">
        <v>1351</v>
      </c>
      <c r="AR1790" s="5" t="s">
        <v>12478</v>
      </c>
      <c r="AS1790" s="4" t="s">
        <v>1352</v>
      </c>
      <c r="AT1790" s="5" t="s">
        <v>1353</v>
      </c>
      <c r="AU1790" s="5" t="s">
        <v>41</v>
      </c>
      <c r="AV1790" s="4" t="s">
        <v>1354</v>
      </c>
      <c r="AW1790" s="5" t="s">
        <v>17</v>
      </c>
      <c r="AX1790" s="4" t="s">
        <v>2439</v>
      </c>
      <c r="AY1790" s="5" t="s">
        <v>2440</v>
      </c>
      <c r="AZ1790" s="5" t="s">
        <v>11</v>
      </c>
      <c r="BA1790" s="4" t="s">
        <v>2441</v>
      </c>
      <c r="BB1790" s="5" t="s">
        <v>2442</v>
      </c>
      <c r="BC1790" s="4"/>
      <c r="BD1790" s="5"/>
      <c r="BE1790" s="5"/>
      <c r="BF1790" s="5"/>
      <c r="BG1790" s="4" t="s">
        <v>8800</v>
      </c>
      <c r="BH1790" s="5" t="s">
        <v>1343</v>
      </c>
    </row>
    <row r="1791" spans="1:60" x14ac:dyDescent="0.25">
      <c r="A1791">
        <f t="shared" si="151"/>
        <v>993100</v>
      </c>
      <c r="B1791">
        <f t="shared" si="152"/>
        <v>50101444</v>
      </c>
      <c r="C1791" t="str">
        <f t="shared" si="153"/>
        <v>CC</v>
      </c>
      <c r="D1791" t="str">
        <f t="shared" si="150"/>
        <v>REGION GRAND OUEST</v>
      </c>
      <c r="E1791" s="12" t="str">
        <f t="shared" si="154"/>
        <v>TERRAIN</v>
      </c>
      <c r="F1791" s="4" t="s">
        <v>8801</v>
      </c>
      <c r="G1791" s="4" t="s">
        <v>6593</v>
      </c>
      <c r="H1791" s="5">
        <v>2</v>
      </c>
      <c r="I1791" s="5" t="s">
        <v>6943</v>
      </c>
      <c r="J1791" s="5"/>
      <c r="K1791" s="5"/>
      <c r="L1791" s="5"/>
      <c r="M1791" s="5" t="s">
        <v>1343</v>
      </c>
      <c r="N1791" s="5"/>
      <c r="O1791" s="5"/>
      <c r="P1791" s="5"/>
      <c r="Q1791" s="5"/>
      <c r="R1791" s="5"/>
      <c r="S1791" s="5"/>
      <c r="T1791" s="5"/>
      <c r="U1791" s="6">
        <v>45566</v>
      </c>
      <c r="V1791" s="4"/>
      <c r="W1791" s="4" t="s">
        <v>1329</v>
      </c>
      <c r="X1791" s="5"/>
      <c r="Y1791" s="5"/>
      <c r="Z1791" s="5"/>
      <c r="AA1791" s="4" t="s">
        <v>6590</v>
      </c>
      <c r="AB1791" s="5"/>
      <c r="AC1791" s="5"/>
      <c r="AD1791" s="5"/>
      <c r="AE1791" s="5"/>
      <c r="AF1791" s="6"/>
      <c r="AG1791" s="5"/>
      <c r="AH1791" s="5"/>
      <c r="AI1791" s="5"/>
      <c r="AJ1791" s="6"/>
      <c r="AK1791" s="5"/>
      <c r="AL1791" s="6"/>
      <c r="AM1791" s="5"/>
      <c r="AN1791" s="5"/>
      <c r="AO1791" s="5"/>
      <c r="AP1791" s="5" t="s">
        <v>1413</v>
      </c>
      <c r="AQ1791" s="4" t="s">
        <v>1414</v>
      </c>
      <c r="AR1791" s="5" t="s">
        <v>19</v>
      </c>
      <c r="AS1791" s="4" t="s">
        <v>1415</v>
      </c>
      <c r="AT1791" s="5" t="s">
        <v>1416</v>
      </c>
      <c r="AU1791" s="5" t="s">
        <v>41</v>
      </c>
      <c r="AV1791" s="4" t="s">
        <v>1417</v>
      </c>
      <c r="AW1791" s="5" t="s">
        <v>20</v>
      </c>
      <c r="AX1791" s="4" t="s">
        <v>2061</v>
      </c>
      <c r="AY1791" s="5" t="s">
        <v>2064</v>
      </c>
      <c r="AZ1791" s="5" t="s">
        <v>11</v>
      </c>
      <c r="BA1791" s="4" t="s">
        <v>2065</v>
      </c>
      <c r="BB1791" s="5" t="s">
        <v>2066</v>
      </c>
      <c r="BC1791" s="4" t="s">
        <v>6589</v>
      </c>
      <c r="BD1791" s="5" t="s">
        <v>6592</v>
      </c>
      <c r="BE1791" s="5" t="s">
        <v>25</v>
      </c>
      <c r="BF1791" s="5" t="s">
        <v>1333</v>
      </c>
      <c r="BG1791" s="4" t="s">
        <v>6593</v>
      </c>
      <c r="BH1791" s="5" t="s">
        <v>1343</v>
      </c>
    </row>
    <row r="1792" spans="1:60" x14ac:dyDescent="0.25">
      <c r="A1792">
        <f t="shared" si="151"/>
        <v>993097</v>
      </c>
      <c r="B1792">
        <f t="shared" si="152"/>
        <v>50101443</v>
      </c>
      <c r="C1792" t="str">
        <f t="shared" si="153"/>
        <v>CC</v>
      </c>
      <c r="D1792" t="str">
        <f t="shared" si="150"/>
        <v>REGION ILE DE FRANCE NORD</v>
      </c>
      <c r="E1792" s="12" t="str">
        <f t="shared" si="154"/>
        <v>TERRAIN</v>
      </c>
      <c r="F1792" s="4" t="s">
        <v>8802</v>
      </c>
      <c r="G1792" s="4" t="s">
        <v>8803</v>
      </c>
      <c r="H1792" s="5">
        <v>2</v>
      </c>
      <c r="I1792" s="5" t="s">
        <v>6943</v>
      </c>
      <c r="J1792" s="5"/>
      <c r="K1792" s="5"/>
      <c r="L1792" s="5"/>
      <c r="M1792" s="5" t="s">
        <v>1343</v>
      </c>
      <c r="N1792" s="5"/>
      <c r="O1792" s="6"/>
      <c r="P1792" s="5"/>
      <c r="Q1792" s="5"/>
      <c r="R1792" s="5"/>
      <c r="S1792" s="5"/>
      <c r="T1792" s="5"/>
      <c r="U1792" s="6">
        <v>45627</v>
      </c>
      <c r="V1792" s="4"/>
      <c r="W1792" s="4" t="s">
        <v>1329</v>
      </c>
      <c r="X1792" s="5"/>
      <c r="Y1792" s="5"/>
      <c r="Z1792" s="5"/>
      <c r="AA1792" s="4" t="s">
        <v>1875</v>
      </c>
      <c r="AB1792" s="5"/>
      <c r="AC1792" s="5"/>
      <c r="AD1792" s="5"/>
      <c r="AE1792" s="5"/>
      <c r="AF1792" s="6"/>
      <c r="AG1792" s="5"/>
      <c r="AH1792" s="5"/>
      <c r="AI1792" s="5"/>
      <c r="AJ1792" s="6"/>
      <c r="AK1792" s="5"/>
      <c r="AL1792" s="6"/>
      <c r="AM1792" s="5"/>
      <c r="AN1792" s="5"/>
      <c r="AO1792" s="5"/>
      <c r="AP1792" s="5" t="s">
        <v>12477</v>
      </c>
      <c r="AQ1792" s="4" t="s">
        <v>1351</v>
      </c>
      <c r="AR1792" s="5" t="s">
        <v>12478</v>
      </c>
      <c r="AS1792" s="4" t="s">
        <v>2022</v>
      </c>
      <c r="AT1792" s="5" t="s">
        <v>2023</v>
      </c>
      <c r="AU1792" s="5" t="s">
        <v>41</v>
      </c>
      <c r="AV1792" s="4" t="s">
        <v>2024</v>
      </c>
      <c r="AW1792" s="5" t="s">
        <v>26</v>
      </c>
      <c r="AX1792" s="4" t="s">
        <v>5983</v>
      </c>
      <c r="AY1792" s="5" t="s">
        <v>5986</v>
      </c>
      <c r="AZ1792" s="5" t="s">
        <v>1357</v>
      </c>
      <c r="BA1792" s="4" t="s">
        <v>2448</v>
      </c>
      <c r="BB1792" s="5" t="s">
        <v>11111</v>
      </c>
      <c r="BC1792" s="4"/>
      <c r="BD1792" s="5"/>
      <c r="BE1792" s="5"/>
      <c r="BF1792" s="5"/>
      <c r="BG1792" s="4" t="s">
        <v>8803</v>
      </c>
      <c r="BH1792" s="5" t="s">
        <v>1343</v>
      </c>
    </row>
    <row r="1793" spans="1:60" x14ac:dyDescent="0.25">
      <c r="A1793">
        <f t="shared" si="151"/>
        <v>993096</v>
      </c>
      <c r="B1793">
        <f t="shared" si="152"/>
        <v>50101442</v>
      </c>
      <c r="C1793" t="str">
        <f t="shared" si="153"/>
        <v>CC</v>
      </c>
      <c r="D1793" t="str">
        <f t="shared" si="150"/>
        <v>REGION ILE DE FRANCE NORD</v>
      </c>
      <c r="E1793" s="12" t="str">
        <f t="shared" si="154"/>
        <v>TERRAIN</v>
      </c>
      <c r="F1793" s="4" t="s">
        <v>8804</v>
      </c>
      <c r="G1793" s="4" t="s">
        <v>3421</v>
      </c>
      <c r="H1793" s="5">
        <v>2</v>
      </c>
      <c r="I1793" s="5" t="s">
        <v>6943</v>
      </c>
      <c r="J1793" s="5"/>
      <c r="K1793" s="5"/>
      <c r="L1793" s="5"/>
      <c r="M1793" s="5" t="s">
        <v>1343</v>
      </c>
      <c r="N1793" s="5"/>
      <c r="O1793" s="6"/>
      <c r="P1793" s="5"/>
      <c r="Q1793" s="5"/>
      <c r="R1793" s="5"/>
      <c r="S1793" s="5"/>
      <c r="T1793" s="5"/>
      <c r="U1793" s="6">
        <v>45597</v>
      </c>
      <c r="V1793" s="4"/>
      <c r="W1793" s="4" t="s">
        <v>1329</v>
      </c>
      <c r="X1793" s="5"/>
      <c r="Y1793" s="5"/>
      <c r="Z1793" s="5"/>
      <c r="AA1793" s="4" t="s">
        <v>3418</v>
      </c>
      <c r="AB1793" s="5"/>
      <c r="AC1793" s="5"/>
      <c r="AD1793" s="5"/>
      <c r="AE1793" s="5"/>
      <c r="AF1793" s="6"/>
      <c r="AG1793" s="5"/>
      <c r="AH1793" s="5"/>
      <c r="AI1793" s="5"/>
      <c r="AJ1793" s="6"/>
      <c r="AK1793" s="5"/>
      <c r="AL1793" s="6"/>
      <c r="AM1793" s="5"/>
      <c r="AN1793" s="5"/>
      <c r="AO1793" s="5"/>
      <c r="AP1793" s="5" t="s">
        <v>12477</v>
      </c>
      <c r="AQ1793" s="4" t="s">
        <v>1351</v>
      </c>
      <c r="AR1793" s="5" t="s">
        <v>12478</v>
      </c>
      <c r="AS1793" s="4" t="s">
        <v>2022</v>
      </c>
      <c r="AT1793" s="5" t="s">
        <v>2023</v>
      </c>
      <c r="AU1793" s="5" t="s">
        <v>41</v>
      </c>
      <c r="AV1793" s="4" t="s">
        <v>2024</v>
      </c>
      <c r="AW1793" s="5" t="s">
        <v>26</v>
      </c>
      <c r="AX1793" s="4" t="s">
        <v>3308</v>
      </c>
      <c r="AY1793" s="5" t="s">
        <v>3309</v>
      </c>
      <c r="AZ1793" s="5" t="s">
        <v>11</v>
      </c>
      <c r="BA1793" s="4" t="s">
        <v>3310</v>
      </c>
      <c r="BB1793" s="5" t="s">
        <v>3311</v>
      </c>
      <c r="BC1793" s="4" t="s">
        <v>3417</v>
      </c>
      <c r="BD1793" s="5" t="s">
        <v>3420</v>
      </c>
      <c r="BE1793" s="5" t="s">
        <v>25</v>
      </c>
      <c r="BF1793" s="5" t="s">
        <v>1333</v>
      </c>
      <c r="BG1793" s="4" t="s">
        <v>3421</v>
      </c>
      <c r="BH1793" s="5" t="s">
        <v>1343</v>
      </c>
    </row>
    <row r="1794" spans="1:60" x14ac:dyDescent="0.25">
      <c r="A1794">
        <f t="shared" si="151"/>
        <v>993089</v>
      </c>
      <c r="B1794">
        <f t="shared" si="152"/>
        <v>50101440</v>
      </c>
      <c r="C1794" t="str">
        <f t="shared" si="153"/>
        <v>CC</v>
      </c>
      <c r="D1794" t="str">
        <f t="shared" si="150"/>
        <v>REGION GRAND OUEST</v>
      </c>
      <c r="E1794" s="12" t="str">
        <f t="shared" si="154"/>
        <v>TERRAIN</v>
      </c>
      <c r="F1794" s="4" t="s">
        <v>8805</v>
      </c>
      <c r="G1794" s="4" t="s">
        <v>8806</v>
      </c>
      <c r="H1794" s="5">
        <v>2</v>
      </c>
      <c r="I1794" s="5" t="s">
        <v>6943</v>
      </c>
      <c r="J1794" s="5"/>
      <c r="K1794" s="5"/>
      <c r="L1794" s="5"/>
      <c r="M1794" s="5" t="s">
        <v>1343</v>
      </c>
      <c r="N1794" s="5"/>
      <c r="O1794" s="5"/>
      <c r="P1794" s="5"/>
      <c r="Q1794" s="5"/>
      <c r="R1794" s="5"/>
      <c r="S1794" s="5"/>
      <c r="T1794" s="5"/>
      <c r="U1794" s="6">
        <v>45627</v>
      </c>
      <c r="V1794" s="4"/>
      <c r="W1794" s="4" t="s">
        <v>1329</v>
      </c>
      <c r="X1794" s="5"/>
      <c r="Y1794" s="5"/>
      <c r="Z1794" s="5"/>
      <c r="AA1794" s="4" t="s">
        <v>8171</v>
      </c>
      <c r="AB1794" s="5"/>
      <c r="AC1794" s="5"/>
      <c r="AD1794" s="5"/>
      <c r="AE1794" s="5"/>
      <c r="AF1794" s="6"/>
      <c r="AG1794" s="5"/>
      <c r="AH1794" s="5"/>
      <c r="AI1794" s="5"/>
      <c r="AJ1794" s="6"/>
      <c r="AK1794" s="5"/>
      <c r="AL1794" s="6"/>
      <c r="AM1794" s="5"/>
      <c r="AN1794" s="5"/>
      <c r="AO1794" s="5"/>
      <c r="AP1794" s="5" t="s">
        <v>1413</v>
      </c>
      <c r="AQ1794" s="4" t="s">
        <v>1414</v>
      </c>
      <c r="AR1794" s="5" t="s">
        <v>19</v>
      </c>
      <c r="AS1794" s="4" t="s">
        <v>12481</v>
      </c>
      <c r="AT1794" s="5" t="s">
        <v>12482</v>
      </c>
      <c r="AU1794" s="5" t="s">
        <v>41</v>
      </c>
      <c r="AV1794" s="4" t="s">
        <v>1683</v>
      </c>
      <c r="AW1794" s="5" t="s">
        <v>330</v>
      </c>
      <c r="AX1794" s="4"/>
      <c r="AY1794" s="5"/>
      <c r="AZ1794" s="5"/>
      <c r="BA1794" s="4" t="s">
        <v>5837</v>
      </c>
      <c r="BB1794" s="5" t="s">
        <v>5838</v>
      </c>
      <c r="BC1794" s="4"/>
      <c r="BD1794" s="5"/>
      <c r="BE1794" s="5"/>
      <c r="BF1794" s="5"/>
      <c r="BG1794" s="4" t="s">
        <v>8806</v>
      </c>
      <c r="BH1794" s="5" t="s">
        <v>1343</v>
      </c>
    </row>
    <row r="1795" spans="1:60" x14ac:dyDescent="0.25">
      <c r="A1795">
        <f t="shared" si="151"/>
        <v>993077</v>
      </c>
      <c r="B1795">
        <f t="shared" si="152"/>
        <v>50101439</v>
      </c>
      <c r="C1795" t="str">
        <f t="shared" si="153"/>
        <v>CC</v>
      </c>
      <c r="D1795" t="str">
        <f t="shared" ref="D1795:D1858" si="155">AR1795</f>
        <v>REGION GRAND OUEST</v>
      </c>
      <c r="E1795" s="12" t="str">
        <f t="shared" si="154"/>
        <v>TERRAIN</v>
      </c>
      <c r="F1795" s="4" t="s">
        <v>8807</v>
      </c>
      <c r="G1795" s="4" t="s">
        <v>4867</v>
      </c>
      <c r="H1795" s="5">
        <v>2</v>
      </c>
      <c r="I1795" s="5" t="s">
        <v>6943</v>
      </c>
      <c r="J1795" s="5"/>
      <c r="K1795" s="5"/>
      <c r="L1795" s="5"/>
      <c r="M1795" s="5" t="s">
        <v>1343</v>
      </c>
      <c r="N1795" s="5"/>
      <c r="O1795" s="5"/>
      <c r="P1795" s="5"/>
      <c r="Q1795" s="5"/>
      <c r="R1795" s="5"/>
      <c r="S1795" s="5"/>
      <c r="T1795" s="5"/>
      <c r="U1795" s="6">
        <v>45597</v>
      </c>
      <c r="V1795" s="4"/>
      <c r="W1795" s="4" t="s">
        <v>1329</v>
      </c>
      <c r="X1795" s="5"/>
      <c r="Y1795" s="5"/>
      <c r="Z1795" s="5"/>
      <c r="AA1795" s="4" t="s">
        <v>4864</v>
      </c>
      <c r="AB1795" s="5"/>
      <c r="AC1795" s="5"/>
      <c r="AD1795" s="5"/>
      <c r="AE1795" s="5"/>
      <c r="AF1795" s="6"/>
      <c r="AG1795" s="5"/>
      <c r="AH1795" s="5"/>
      <c r="AI1795" s="5"/>
      <c r="AJ1795" s="6"/>
      <c r="AK1795" s="5"/>
      <c r="AL1795" s="6"/>
      <c r="AM1795" s="5"/>
      <c r="AN1795" s="5"/>
      <c r="AO1795" s="5"/>
      <c r="AP1795" s="5" t="s">
        <v>1413</v>
      </c>
      <c r="AQ1795" s="4" t="s">
        <v>1414</v>
      </c>
      <c r="AR1795" s="5" t="s">
        <v>19</v>
      </c>
      <c r="AS1795" s="4" t="s">
        <v>1828</v>
      </c>
      <c r="AT1795" s="5" t="s">
        <v>1829</v>
      </c>
      <c r="AU1795" s="5" t="s">
        <v>41</v>
      </c>
      <c r="AV1795" s="4" t="s">
        <v>1830</v>
      </c>
      <c r="AW1795" s="5" t="s">
        <v>148</v>
      </c>
      <c r="AX1795" s="4" t="s">
        <v>3129</v>
      </c>
      <c r="AY1795" s="5" t="s">
        <v>3130</v>
      </c>
      <c r="AZ1795" s="5" t="s">
        <v>11</v>
      </c>
      <c r="BA1795" s="4" t="s">
        <v>3131</v>
      </c>
      <c r="BB1795" s="5" t="s">
        <v>3132</v>
      </c>
      <c r="BC1795" s="5" t="s">
        <v>4862</v>
      </c>
      <c r="BD1795" s="5" t="s">
        <v>4866</v>
      </c>
      <c r="BE1795" s="5" t="s">
        <v>245</v>
      </c>
      <c r="BF1795" s="5" t="s">
        <v>1333</v>
      </c>
      <c r="BG1795" s="5" t="s">
        <v>4867</v>
      </c>
      <c r="BH1795" s="5" t="s">
        <v>1343</v>
      </c>
    </row>
    <row r="1796" spans="1:60" x14ac:dyDescent="0.25">
      <c r="A1796">
        <f t="shared" si="151"/>
        <v>993074</v>
      </c>
      <c r="B1796">
        <f t="shared" si="152"/>
        <v>50101438</v>
      </c>
      <c r="C1796" t="str">
        <f t="shared" si="153"/>
        <v>CC</v>
      </c>
      <c r="D1796" t="str">
        <f t="shared" si="155"/>
        <v>REGION GRAND SUD</v>
      </c>
      <c r="E1796" s="12" t="str">
        <f t="shared" si="154"/>
        <v>TERRAIN</v>
      </c>
      <c r="F1796" s="4" t="s">
        <v>8808</v>
      </c>
      <c r="G1796" s="4" t="s">
        <v>8809</v>
      </c>
      <c r="H1796" s="5">
        <v>2</v>
      </c>
      <c r="I1796" s="5" t="s">
        <v>6943</v>
      </c>
      <c r="J1796" s="5"/>
      <c r="K1796" s="5"/>
      <c r="L1796" s="5"/>
      <c r="M1796" s="5" t="s">
        <v>1343</v>
      </c>
      <c r="N1796" s="5"/>
      <c r="O1796" s="5"/>
      <c r="P1796" s="5"/>
      <c r="Q1796" s="5"/>
      <c r="R1796" s="5"/>
      <c r="S1796" s="5"/>
      <c r="T1796" s="5"/>
      <c r="U1796" s="6">
        <v>45627</v>
      </c>
      <c r="V1796" s="4"/>
      <c r="W1796" s="4" t="s">
        <v>1329</v>
      </c>
      <c r="X1796" s="5"/>
      <c r="Y1796" s="5"/>
      <c r="Z1796" s="5"/>
      <c r="AA1796" s="4" t="s">
        <v>4325</v>
      </c>
      <c r="AB1796" s="5"/>
      <c r="AC1796" s="5"/>
      <c r="AD1796" s="5"/>
      <c r="AE1796" s="5"/>
      <c r="AF1796" s="6"/>
      <c r="AG1796" s="5"/>
      <c r="AH1796" s="5"/>
      <c r="AI1796" s="5"/>
      <c r="AJ1796" s="6"/>
      <c r="AK1796" s="5"/>
      <c r="AL1796" s="6"/>
      <c r="AM1796" s="5"/>
      <c r="AN1796" s="5"/>
      <c r="AO1796" s="5"/>
      <c r="AP1796" s="5" t="s">
        <v>1335</v>
      </c>
      <c r="AQ1796" s="4" t="s">
        <v>1336</v>
      </c>
      <c r="AR1796" s="5" t="s">
        <v>12476</v>
      </c>
      <c r="AS1796" s="4" t="s">
        <v>1795</v>
      </c>
      <c r="AT1796" s="5" t="s">
        <v>1796</v>
      </c>
      <c r="AU1796" s="5" t="s">
        <v>41</v>
      </c>
      <c r="AV1796" s="4" t="s">
        <v>1797</v>
      </c>
      <c r="AW1796" s="5" t="s">
        <v>227</v>
      </c>
      <c r="AX1796" s="4" t="s">
        <v>1951</v>
      </c>
      <c r="AY1796" s="5" t="s">
        <v>1952</v>
      </c>
      <c r="AZ1796" s="5" t="s">
        <v>11</v>
      </c>
      <c r="BA1796" s="4" t="s">
        <v>1953</v>
      </c>
      <c r="BB1796" s="5" t="s">
        <v>1954</v>
      </c>
      <c r="BC1796" s="4"/>
      <c r="BD1796" s="5"/>
      <c r="BE1796" s="5"/>
      <c r="BF1796" s="5"/>
      <c r="BG1796" s="4" t="s">
        <v>8809</v>
      </c>
      <c r="BH1796" s="5" t="s">
        <v>1343</v>
      </c>
    </row>
    <row r="1797" spans="1:60" x14ac:dyDescent="0.25">
      <c r="A1797">
        <f t="shared" si="151"/>
        <v>993052</v>
      </c>
      <c r="B1797">
        <f t="shared" si="152"/>
        <v>50101437</v>
      </c>
      <c r="C1797" t="str">
        <f t="shared" si="153"/>
        <v>CC</v>
      </c>
      <c r="D1797" t="str">
        <f t="shared" si="155"/>
        <v>REGION GRAND OUEST</v>
      </c>
      <c r="E1797" s="12" t="str">
        <f t="shared" si="154"/>
        <v>TERRAIN</v>
      </c>
      <c r="F1797" s="4" t="s">
        <v>8810</v>
      </c>
      <c r="G1797" s="4" t="s">
        <v>7786</v>
      </c>
      <c r="H1797" s="5">
        <v>2</v>
      </c>
      <c r="I1797" s="5" t="s">
        <v>6943</v>
      </c>
      <c r="J1797" s="5"/>
      <c r="K1797" s="5"/>
      <c r="L1797" s="5"/>
      <c r="M1797" s="5" t="s">
        <v>1343</v>
      </c>
      <c r="N1797" s="5"/>
      <c r="O1797" s="5"/>
      <c r="P1797" s="5"/>
      <c r="Q1797" s="5"/>
      <c r="R1797" s="5"/>
      <c r="S1797" s="5"/>
      <c r="T1797" s="5"/>
      <c r="U1797" s="6">
        <v>45566</v>
      </c>
      <c r="V1797" s="5"/>
      <c r="W1797" s="4" t="s">
        <v>1329</v>
      </c>
      <c r="X1797" s="5"/>
      <c r="Y1797" s="5"/>
      <c r="Z1797" s="5"/>
      <c r="AA1797" s="5" t="s">
        <v>3393</v>
      </c>
      <c r="AB1797" s="5"/>
      <c r="AC1797" s="5"/>
      <c r="AD1797" s="5"/>
      <c r="AE1797" s="5"/>
      <c r="AF1797" s="5"/>
      <c r="AG1797" s="5"/>
      <c r="AH1797" s="5"/>
      <c r="AI1797" s="5"/>
      <c r="AJ1797" s="5"/>
      <c r="AK1797" s="5"/>
      <c r="AL1797" s="5"/>
      <c r="AM1797" s="5"/>
      <c r="AN1797" s="5"/>
      <c r="AO1797" s="5"/>
      <c r="AP1797" s="5" t="s">
        <v>1413</v>
      </c>
      <c r="AQ1797" s="4" t="s">
        <v>1414</v>
      </c>
      <c r="AR1797" s="5" t="s">
        <v>19</v>
      </c>
      <c r="AS1797" s="4" t="s">
        <v>1549</v>
      </c>
      <c r="AT1797" s="5" t="s">
        <v>1550</v>
      </c>
      <c r="AU1797" s="5" t="s">
        <v>41</v>
      </c>
      <c r="AV1797" s="4" t="s">
        <v>1551</v>
      </c>
      <c r="AW1797" s="5" t="s">
        <v>135</v>
      </c>
      <c r="AX1797" s="4" t="s">
        <v>2822</v>
      </c>
      <c r="AY1797" s="5" t="s">
        <v>2823</v>
      </c>
      <c r="AZ1797" s="5" t="s">
        <v>11</v>
      </c>
      <c r="BA1797" s="4" t="s">
        <v>2824</v>
      </c>
      <c r="BB1797" s="5" t="s">
        <v>2825</v>
      </c>
      <c r="BC1797" s="5" t="s">
        <v>7781</v>
      </c>
      <c r="BD1797" s="5" t="s">
        <v>7785</v>
      </c>
      <c r="BE1797" s="5" t="s">
        <v>25</v>
      </c>
      <c r="BF1797" s="5" t="s">
        <v>1333</v>
      </c>
      <c r="BG1797" s="5" t="s">
        <v>7786</v>
      </c>
      <c r="BH1797" s="5" t="s">
        <v>1343</v>
      </c>
    </row>
    <row r="1798" spans="1:60" x14ac:dyDescent="0.25">
      <c r="A1798">
        <f t="shared" si="151"/>
        <v>993044</v>
      </c>
      <c r="B1798">
        <f t="shared" si="152"/>
        <v>50101435</v>
      </c>
      <c r="C1798" t="str">
        <f t="shared" si="153"/>
        <v>CC</v>
      </c>
      <c r="D1798" t="str">
        <f t="shared" si="155"/>
        <v>REGION GRAND OUEST</v>
      </c>
      <c r="E1798" s="12" t="str">
        <f t="shared" si="154"/>
        <v>TERRAIN</v>
      </c>
      <c r="F1798" s="4" t="s">
        <v>8811</v>
      </c>
      <c r="G1798" s="4" t="s">
        <v>8812</v>
      </c>
      <c r="H1798" s="5">
        <v>2</v>
      </c>
      <c r="I1798" s="5" t="s">
        <v>6943</v>
      </c>
      <c r="J1798" s="5"/>
      <c r="K1798" s="5"/>
      <c r="L1798" s="5"/>
      <c r="M1798" s="5" t="s">
        <v>1343</v>
      </c>
      <c r="N1798" s="5"/>
      <c r="O1798" s="5"/>
      <c r="P1798" s="5"/>
      <c r="Q1798" s="5"/>
      <c r="R1798" s="5"/>
      <c r="S1798" s="5"/>
      <c r="T1798" s="5"/>
      <c r="U1798" s="6">
        <v>45597</v>
      </c>
      <c r="V1798" s="4"/>
      <c r="W1798" s="4" t="s">
        <v>1329</v>
      </c>
      <c r="X1798" s="5"/>
      <c r="Y1798" s="5"/>
      <c r="Z1798" s="5"/>
      <c r="AA1798" s="5" t="s">
        <v>4009</v>
      </c>
      <c r="AB1798" s="5"/>
      <c r="AC1798" s="5"/>
      <c r="AD1798" s="5"/>
      <c r="AE1798" s="5"/>
      <c r="AF1798" s="6"/>
      <c r="AG1798" s="5"/>
      <c r="AH1798" s="5"/>
      <c r="AI1798" s="5"/>
      <c r="AJ1798" s="6"/>
      <c r="AK1798" s="5"/>
      <c r="AL1798" s="6"/>
      <c r="AM1798" s="5"/>
      <c r="AN1798" s="5"/>
      <c r="AO1798" s="5"/>
      <c r="AP1798" s="5" t="s">
        <v>1413</v>
      </c>
      <c r="AQ1798" s="4" t="s">
        <v>1414</v>
      </c>
      <c r="AR1798" s="5" t="s">
        <v>19</v>
      </c>
      <c r="AS1798" s="4" t="s">
        <v>12481</v>
      </c>
      <c r="AT1798" s="5" t="s">
        <v>12482</v>
      </c>
      <c r="AU1798" s="5" t="s">
        <v>41</v>
      </c>
      <c r="AV1798" s="4" t="s">
        <v>1683</v>
      </c>
      <c r="AW1798" s="5" t="s">
        <v>330</v>
      </c>
      <c r="AX1798" s="4" t="s">
        <v>3558</v>
      </c>
      <c r="AY1798" s="5" t="s">
        <v>3559</v>
      </c>
      <c r="AZ1798" s="5" t="s">
        <v>11</v>
      </c>
      <c r="BA1798" s="4" t="s">
        <v>3560</v>
      </c>
      <c r="BB1798" s="5" t="s">
        <v>3561</v>
      </c>
      <c r="BC1798" s="5"/>
      <c r="BD1798" s="5"/>
      <c r="BE1798" s="5"/>
      <c r="BF1798" s="5"/>
      <c r="BG1798" s="5" t="s">
        <v>8812</v>
      </c>
      <c r="BH1798" s="5" t="s">
        <v>1343</v>
      </c>
    </row>
    <row r="1799" spans="1:60" x14ac:dyDescent="0.25">
      <c r="A1799">
        <f t="shared" si="151"/>
        <v>993043</v>
      </c>
      <c r="B1799">
        <f t="shared" si="152"/>
        <v>50101434</v>
      </c>
      <c r="C1799" t="str">
        <f t="shared" si="153"/>
        <v>CC</v>
      </c>
      <c r="D1799" t="str">
        <f t="shared" si="155"/>
        <v>REGION GRAND OUEST</v>
      </c>
      <c r="E1799" s="12" t="str">
        <f t="shared" si="154"/>
        <v>TERRAIN</v>
      </c>
      <c r="F1799" s="4" t="s">
        <v>8813</v>
      </c>
      <c r="G1799" s="4" t="s">
        <v>8814</v>
      </c>
      <c r="H1799" s="5">
        <v>2</v>
      </c>
      <c r="I1799" s="5" t="s">
        <v>6943</v>
      </c>
      <c r="J1799" s="5"/>
      <c r="K1799" s="5"/>
      <c r="L1799" s="5"/>
      <c r="M1799" s="5" t="s">
        <v>1343</v>
      </c>
      <c r="N1799" s="5"/>
      <c r="O1799" s="5"/>
      <c r="P1799" s="5"/>
      <c r="Q1799" s="5"/>
      <c r="R1799" s="5"/>
      <c r="S1799" s="5"/>
      <c r="T1799" s="5"/>
      <c r="U1799" s="6">
        <v>45597</v>
      </c>
      <c r="V1799" s="4"/>
      <c r="W1799" s="4" t="s">
        <v>1329</v>
      </c>
      <c r="X1799" s="5"/>
      <c r="Y1799" s="5"/>
      <c r="Z1799" s="5"/>
      <c r="AA1799" s="4" t="s">
        <v>1766</v>
      </c>
      <c r="AB1799" s="5"/>
      <c r="AC1799" s="5"/>
      <c r="AD1799" s="5"/>
      <c r="AE1799" s="5"/>
      <c r="AF1799" s="6"/>
      <c r="AG1799" s="5"/>
      <c r="AH1799" s="5"/>
      <c r="AI1799" s="5"/>
      <c r="AJ1799" s="6"/>
      <c r="AK1799" s="5"/>
      <c r="AL1799" s="6"/>
      <c r="AM1799" s="5"/>
      <c r="AN1799" s="5"/>
      <c r="AO1799" s="5"/>
      <c r="AP1799" s="5" t="s">
        <v>1413</v>
      </c>
      <c r="AQ1799" s="4" t="s">
        <v>1414</v>
      </c>
      <c r="AR1799" s="5" t="s">
        <v>19</v>
      </c>
      <c r="AS1799" s="4" t="s">
        <v>12481</v>
      </c>
      <c r="AT1799" s="5" t="s">
        <v>12482</v>
      </c>
      <c r="AU1799" s="5" t="s">
        <v>41</v>
      </c>
      <c r="AV1799" s="4" t="s">
        <v>1683</v>
      </c>
      <c r="AW1799" s="5" t="s">
        <v>330</v>
      </c>
      <c r="AX1799" s="4" t="s">
        <v>3558</v>
      </c>
      <c r="AY1799" s="5" t="s">
        <v>3559</v>
      </c>
      <c r="AZ1799" s="5" t="s">
        <v>11</v>
      </c>
      <c r="BA1799" s="4" t="s">
        <v>3560</v>
      </c>
      <c r="BB1799" s="5" t="s">
        <v>3561</v>
      </c>
      <c r="BC1799" s="4"/>
      <c r="BD1799" s="5"/>
      <c r="BE1799" s="5"/>
      <c r="BF1799" s="5"/>
      <c r="BG1799" s="4" t="s">
        <v>8814</v>
      </c>
      <c r="BH1799" s="5" t="s">
        <v>1343</v>
      </c>
    </row>
    <row r="1800" spans="1:60" x14ac:dyDescent="0.25">
      <c r="A1800">
        <f t="shared" si="151"/>
        <v>993041</v>
      </c>
      <c r="B1800">
        <f t="shared" si="152"/>
        <v>50101433</v>
      </c>
      <c r="C1800" t="str">
        <f t="shared" si="153"/>
        <v>CC</v>
      </c>
      <c r="D1800" t="str">
        <f t="shared" si="155"/>
        <v>REGION CENTRE EST</v>
      </c>
      <c r="E1800" s="12" t="str">
        <f t="shared" si="154"/>
        <v>TERRAIN</v>
      </c>
      <c r="F1800" s="4" t="s">
        <v>8815</v>
      </c>
      <c r="G1800" s="4" t="s">
        <v>8816</v>
      </c>
      <c r="H1800" s="5">
        <v>2</v>
      </c>
      <c r="I1800" s="5" t="s">
        <v>6943</v>
      </c>
      <c r="J1800" s="5"/>
      <c r="K1800" s="5"/>
      <c r="L1800" s="5"/>
      <c r="M1800" s="5" t="s">
        <v>1343</v>
      </c>
      <c r="N1800" s="5"/>
      <c r="O1800" s="5"/>
      <c r="P1800" s="5"/>
      <c r="Q1800" s="5"/>
      <c r="R1800" s="5"/>
      <c r="S1800" s="5"/>
      <c r="T1800" s="5"/>
      <c r="U1800" s="6">
        <v>45627</v>
      </c>
      <c r="V1800" s="5"/>
      <c r="W1800" s="4" t="s">
        <v>1329</v>
      </c>
      <c r="X1800" s="5"/>
      <c r="Y1800" s="5"/>
      <c r="Z1800" s="5"/>
      <c r="AA1800" s="4" t="s">
        <v>8817</v>
      </c>
      <c r="AB1800" s="5"/>
      <c r="AC1800" s="5"/>
      <c r="AD1800" s="5"/>
      <c r="AE1800" s="5"/>
      <c r="AF1800" s="5"/>
      <c r="AG1800" s="5"/>
      <c r="AH1800" s="5"/>
      <c r="AI1800" s="5"/>
      <c r="AJ1800" s="5"/>
      <c r="AK1800" s="5"/>
      <c r="AL1800" s="5"/>
      <c r="AM1800" s="5"/>
      <c r="AN1800" s="5"/>
      <c r="AO1800" s="5"/>
      <c r="AP1800" s="5" t="s">
        <v>1536</v>
      </c>
      <c r="AQ1800" s="4" t="s">
        <v>12479</v>
      </c>
      <c r="AR1800" s="5" t="s">
        <v>12480</v>
      </c>
      <c r="AS1800" s="4" t="s">
        <v>1376</v>
      </c>
      <c r="AT1800" s="5" t="s">
        <v>1377</v>
      </c>
      <c r="AU1800" s="5" t="s">
        <v>41</v>
      </c>
      <c r="AV1800" s="4" t="s">
        <v>1378</v>
      </c>
      <c r="AW1800" s="5" t="s">
        <v>47</v>
      </c>
      <c r="AX1800" s="4" t="s">
        <v>1597</v>
      </c>
      <c r="AY1800" s="5" t="s">
        <v>1598</v>
      </c>
      <c r="AZ1800" s="5" t="s">
        <v>11</v>
      </c>
      <c r="BA1800" s="4" t="s">
        <v>1599</v>
      </c>
      <c r="BB1800" s="5" t="s">
        <v>1600</v>
      </c>
      <c r="BC1800" s="4"/>
      <c r="BD1800" s="5"/>
      <c r="BE1800" s="5"/>
      <c r="BF1800" s="5"/>
      <c r="BG1800" s="4" t="s">
        <v>8816</v>
      </c>
      <c r="BH1800" s="5" t="s">
        <v>1343</v>
      </c>
    </row>
    <row r="1801" spans="1:60" x14ac:dyDescent="0.25">
      <c r="A1801">
        <f t="shared" si="151"/>
        <v>993032</v>
      </c>
      <c r="B1801">
        <f t="shared" si="152"/>
        <v>50101432</v>
      </c>
      <c r="C1801" t="str">
        <f t="shared" si="153"/>
        <v>CC</v>
      </c>
      <c r="D1801" t="str">
        <f t="shared" si="155"/>
        <v>REGION GRAND OUEST</v>
      </c>
      <c r="E1801" s="12" t="str">
        <f t="shared" si="154"/>
        <v>TERRAIN</v>
      </c>
      <c r="F1801" s="4" t="s">
        <v>8818</v>
      </c>
      <c r="G1801" s="4" t="s">
        <v>8819</v>
      </c>
      <c r="H1801" s="5">
        <v>2</v>
      </c>
      <c r="I1801" s="5" t="s">
        <v>6943</v>
      </c>
      <c r="J1801" s="5"/>
      <c r="K1801" s="5"/>
      <c r="L1801" s="5"/>
      <c r="M1801" s="5" t="s">
        <v>1343</v>
      </c>
      <c r="N1801" s="5"/>
      <c r="O1801" s="5"/>
      <c r="P1801" s="5"/>
      <c r="Q1801" s="5"/>
      <c r="R1801" s="5"/>
      <c r="S1801" s="5"/>
      <c r="T1801" s="5"/>
      <c r="U1801" s="6">
        <v>45566</v>
      </c>
      <c r="V1801" s="5"/>
      <c r="W1801" s="4" t="s">
        <v>1329</v>
      </c>
      <c r="X1801" s="5"/>
      <c r="Y1801" s="5"/>
      <c r="Z1801" s="5"/>
      <c r="AA1801" s="4" t="s">
        <v>4238</v>
      </c>
      <c r="AB1801" s="5"/>
      <c r="AC1801" s="5"/>
      <c r="AD1801" s="5"/>
      <c r="AE1801" s="5"/>
      <c r="AF1801" s="5"/>
      <c r="AG1801" s="5"/>
      <c r="AH1801" s="5"/>
      <c r="AI1801" s="5"/>
      <c r="AJ1801" s="5"/>
      <c r="AK1801" s="5"/>
      <c r="AL1801" s="5"/>
      <c r="AM1801" s="5"/>
      <c r="AN1801" s="5"/>
      <c r="AO1801" s="5"/>
      <c r="AP1801" s="5" t="s">
        <v>1413</v>
      </c>
      <c r="AQ1801" s="4" t="s">
        <v>1414</v>
      </c>
      <c r="AR1801" s="5" t="s">
        <v>19</v>
      </c>
      <c r="AS1801" s="4" t="s">
        <v>1415</v>
      </c>
      <c r="AT1801" s="5" t="s">
        <v>1416</v>
      </c>
      <c r="AU1801" s="5" t="s">
        <v>41</v>
      </c>
      <c r="AV1801" s="4" t="s">
        <v>1417</v>
      </c>
      <c r="AW1801" s="5" t="s">
        <v>20</v>
      </c>
      <c r="AX1801" s="4" t="s">
        <v>2061</v>
      </c>
      <c r="AY1801" s="5" t="s">
        <v>2064</v>
      </c>
      <c r="AZ1801" s="5" t="s">
        <v>11</v>
      </c>
      <c r="BA1801" s="4" t="s">
        <v>2065</v>
      </c>
      <c r="BB1801" s="5" t="s">
        <v>2066</v>
      </c>
      <c r="BC1801" s="4"/>
      <c r="BD1801" s="5"/>
      <c r="BE1801" s="5"/>
      <c r="BF1801" s="5"/>
      <c r="BG1801" s="4" t="s">
        <v>8819</v>
      </c>
      <c r="BH1801" s="5" t="s">
        <v>1343</v>
      </c>
    </row>
    <row r="1802" spans="1:60" x14ac:dyDescent="0.25">
      <c r="A1802">
        <f t="shared" si="151"/>
        <v>993030</v>
      </c>
      <c r="B1802">
        <f t="shared" si="152"/>
        <v>50101431</v>
      </c>
      <c r="C1802" t="str">
        <f t="shared" si="153"/>
        <v>CC</v>
      </c>
      <c r="D1802" t="str">
        <f t="shared" si="155"/>
        <v>REGION ILE DE FRANCE NORD</v>
      </c>
      <c r="E1802" s="12" t="str">
        <f t="shared" si="154"/>
        <v>TERRAIN</v>
      </c>
      <c r="F1802" s="4" t="s">
        <v>8820</v>
      </c>
      <c r="G1802" s="4" t="s">
        <v>8821</v>
      </c>
      <c r="H1802" s="5">
        <v>2</v>
      </c>
      <c r="I1802" s="5" t="s">
        <v>6943</v>
      </c>
      <c r="J1802" s="5"/>
      <c r="K1802" s="5"/>
      <c r="L1802" s="5"/>
      <c r="M1802" s="5" t="s">
        <v>1343</v>
      </c>
      <c r="N1802" s="5"/>
      <c r="O1802" s="5"/>
      <c r="P1802" s="5"/>
      <c r="Q1802" s="5"/>
      <c r="R1802" s="5"/>
      <c r="S1802" s="5"/>
      <c r="T1802" s="5"/>
      <c r="U1802" s="6">
        <v>45627</v>
      </c>
      <c r="V1802" s="5"/>
      <c r="W1802" s="4" t="s">
        <v>1329</v>
      </c>
      <c r="X1802" s="5"/>
      <c r="Y1802" s="5"/>
      <c r="Z1802" s="5"/>
      <c r="AA1802" s="4" t="s">
        <v>8822</v>
      </c>
      <c r="AB1802" s="5"/>
      <c r="AC1802" s="5"/>
      <c r="AD1802" s="5"/>
      <c r="AE1802" s="5"/>
      <c r="AF1802" s="5"/>
      <c r="AG1802" s="5"/>
      <c r="AH1802" s="5"/>
      <c r="AI1802" s="5"/>
      <c r="AJ1802" s="5"/>
      <c r="AK1802" s="5"/>
      <c r="AL1802" s="5"/>
      <c r="AM1802" s="5"/>
      <c r="AN1802" s="5"/>
      <c r="AO1802" s="5"/>
      <c r="AP1802" s="5" t="s">
        <v>12477</v>
      </c>
      <c r="AQ1802" s="4" t="s">
        <v>1351</v>
      </c>
      <c r="AR1802" s="5" t="s">
        <v>12478</v>
      </c>
      <c r="AS1802" s="4" t="s">
        <v>2022</v>
      </c>
      <c r="AT1802" s="5" t="s">
        <v>2023</v>
      </c>
      <c r="AU1802" s="5" t="s">
        <v>41</v>
      </c>
      <c r="AV1802" s="4" t="s">
        <v>2024</v>
      </c>
      <c r="AW1802" s="5" t="s">
        <v>26</v>
      </c>
      <c r="AX1802" s="4" t="s">
        <v>5983</v>
      </c>
      <c r="AY1802" s="5" t="s">
        <v>5986</v>
      </c>
      <c r="AZ1802" s="5" t="s">
        <v>1357</v>
      </c>
      <c r="BA1802" s="4" t="s">
        <v>2448</v>
      </c>
      <c r="BB1802" s="5" t="s">
        <v>11111</v>
      </c>
      <c r="BC1802" s="4"/>
      <c r="BD1802" s="5"/>
      <c r="BE1802" s="5"/>
      <c r="BF1802" s="5"/>
      <c r="BG1802" s="4" t="s">
        <v>8821</v>
      </c>
      <c r="BH1802" s="5" t="s">
        <v>1343</v>
      </c>
    </row>
    <row r="1803" spans="1:60" x14ac:dyDescent="0.25">
      <c r="A1803">
        <f t="shared" si="151"/>
        <v>993029</v>
      </c>
      <c r="B1803">
        <f t="shared" si="152"/>
        <v>50101430</v>
      </c>
      <c r="C1803" t="str">
        <f t="shared" si="153"/>
        <v>CC</v>
      </c>
      <c r="D1803" t="str">
        <f t="shared" si="155"/>
        <v>REGION ILE DE FRANCE NORD</v>
      </c>
      <c r="E1803" s="12" t="str">
        <f t="shared" si="154"/>
        <v>TERRAIN</v>
      </c>
      <c r="F1803" s="4" t="s">
        <v>8823</v>
      </c>
      <c r="G1803" s="4" t="s">
        <v>8824</v>
      </c>
      <c r="H1803" s="5">
        <v>2</v>
      </c>
      <c r="I1803" s="5" t="s">
        <v>6943</v>
      </c>
      <c r="J1803" s="5"/>
      <c r="K1803" s="5"/>
      <c r="L1803" s="5"/>
      <c r="M1803" s="5" t="s">
        <v>1343</v>
      </c>
      <c r="N1803" s="5"/>
      <c r="O1803" s="5"/>
      <c r="P1803" s="5"/>
      <c r="Q1803" s="5"/>
      <c r="R1803" s="5"/>
      <c r="S1803" s="5"/>
      <c r="T1803" s="5"/>
      <c r="U1803" s="6">
        <v>45597</v>
      </c>
      <c r="V1803" s="5"/>
      <c r="W1803" s="4" t="s">
        <v>1329</v>
      </c>
      <c r="X1803" s="5"/>
      <c r="Y1803" s="5"/>
      <c r="Z1803" s="5"/>
      <c r="AA1803" s="4" t="s">
        <v>3492</v>
      </c>
      <c r="AB1803" s="5"/>
      <c r="AC1803" s="5"/>
      <c r="AD1803" s="5"/>
      <c r="AE1803" s="5"/>
      <c r="AF1803" s="5"/>
      <c r="AG1803" s="5"/>
      <c r="AH1803" s="5"/>
      <c r="AI1803" s="5"/>
      <c r="AJ1803" s="5"/>
      <c r="AK1803" s="5"/>
      <c r="AL1803" s="5"/>
      <c r="AM1803" s="5"/>
      <c r="AN1803" s="5"/>
      <c r="AO1803" s="5"/>
      <c r="AP1803" s="5" t="s">
        <v>12477</v>
      </c>
      <c r="AQ1803" s="4" t="s">
        <v>1351</v>
      </c>
      <c r="AR1803" s="5" t="s">
        <v>12478</v>
      </c>
      <c r="AS1803" s="4" t="s">
        <v>2022</v>
      </c>
      <c r="AT1803" s="5" t="s">
        <v>2023</v>
      </c>
      <c r="AU1803" s="5" t="s">
        <v>41</v>
      </c>
      <c r="AV1803" s="4" t="s">
        <v>2024</v>
      </c>
      <c r="AW1803" s="5" t="s">
        <v>26</v>
      </c>
      <c r="AX1803" s="4" t="s">
        <v>2025</v>
      </c>
      <c r="AY1803" s="5" t="s">
        <v>2026</v>
      </c>
      <c r="AZ1803" s="5" t="s">
        <v>11</v>
      </c>
      <c r="BA1803" s="4" t="s">
        <v>2027</v>
      </c>
      <c r="BB1803" s="5" t="s">
        <v>2028</v>
      </c>
      <c r="BC1803" s="5"/>
      <c r="BD1803" s="5"/>
      <c r="BE1803" s="5"/>
      <c r="BF1803" s="5"/>
      <c r="BG1803" s="4" t="s">
        <v>8824</v>
      </c>
      <c r="BH1803" s="5" t="s">
        <v>1343</v>
      </c>
    </row>
    <row r="1804" spans="1:60" x14ac:dyDescent="0.25">
      <c r="A1804">
        <f t="shared" si="151"/>
        <v>993017</v>
      </c>
      <c r="B1804">
        <f t="shared" si="152"/>
        <v>50101429</v>
      </c>
      <c r="C1804" t="str">
        <f t="shared" si="153"/>
        <v>CC</v>
      </c>
      <c r="D1804" t="str">
        <f t="shared" si="155"/>
        <v>REGION CENTRE EST</v>
      </c>
      <c r="E1804" s="12" t="str">
        <f t="shared" si="154"/>
        <v>TERRAIN</v>
      </c>
      <c r="F1804" s="4" t="s">
        <v>8825</v>
      </c>
      <c r="G1804" s="4" t="s">
        <v>2909</v>
      </c>
      <c r="H1804" s="5">
        <v>2</v>
      </c>
      <c r="I1804" s="5" t="s">
        <v>6943</v>
      </c>
      <c r="J1804" s="5"/>
      <c r="K1804" s="5"/>
      <c r="L1804" s="5"/>
      <c r="M1804" s="5" t="s">
        <v>1343</v>
      </c>
      <c r="N1804" s="5"/>
      <c r="O1804" s="5"/>
      <c r="P1804" s="5"/>
      <c r="Q1804" s="5"/>
      <c r="R1804" s="5"/>
      <c r="S1804" s="5"/>
      <c r="T1804" s="5"/>
      <c r="U1804" s="6">
        <v>45627</v>
      </c>
      <c r="V1804" s="5"/>
      <c r="W1804" s="4" t="s">
        <v>1329</v>
      </c>
      <c r="X1804" s="5"/>
      <c r="Y1804" s="5"/>
      <c r="Z1804" s="5"/>
      <c r="AA1804" s="4" t="s">
        <v>1461</v>
      </c>
      <c r="AB1804" s="5"/>
      <c r="AC1804" s="5"/>
      <c r="AD1804" s="5"/>
      <c r="AE1804" s="5"/>
      <c r="AF1804" s="5"/>
      <c r="AG1804" s="5"/>
      <c r="AH1804" s="5"/>
      <c r="AI1804" s="5"/>
      <c r="AJ1804" s="5"/>
      <c r="AK1804" s="5"/>
      <c r="AL1804" s="5"/>
      <c r="AM1804" s="5"/>
      <c r="AN1804" s="5"/>
      <c r="AO1804" s="5"/>
      <c r="AP1804" s="5" t="s">
        <v>1536</v>
      </c>
      <c r="AQ1804" s="4" t="s">
        <v>12479</v>
      </c>
      <c r="AR1804" s="5" t="s">
        <v>12480</v>
      </c>
      <c r="AS1804" s="4" t="s">
        <v>1993</v>
      </c>
      <c r="AT1804" s="5" t="s">
        <v>1994</v>
      </c>
      <c r="AU1804" s="5" t="s">
        <v>41</v>
      </c>
      <c r="AV1804" s="4" t="s">
        <v>1995</v>
      </c>
      <c r="AW1804" s="5" t="s">
        <v>53</v>
      </c>
      <c r="AX1804" s="4" t="s">
        <v>2646</v>
      </c>
      <c r="AY1804" s="5" t="s">
        <v>2647</v>
      </c>
      <c r="AZ1804" s="5" t="s">
        <v>11</v>
      </c>
      <c r="BA1804" s="4" t="s">
        <v>2648</v>
      </c>
      <c r="BB1804" s="5" t="s">
        <v>2649</v>
      </c>
      <c r="BC1804" s="4" t="s">
        <v>2905</v>
      </c>
      <c r="BD1804" s="5" t="s">
        <v>2908</v>
      </c>
      <c r="BE1804" s="5" t="s">
        <v>71</v>
      </c>
      <c r="BF1804" s="5" t="s">
        <v>1333</v>
      </c>
      <c r="BG1804" s="4" t="s">
        <v>2909</v>
      </c>
      <c r="BH1804" s="5" t="s">
        <v>1343</v>
      </c>
    </row>
    <row r="1805" spans="1:60" x14ac:dyDescent="0.25">
      <c r="A1805">
        <f t="shared" ref="A1805:A1868" si="156">G1805*1</f>
        <v>993014</v>
      </c>
      <c r="B1805">
        <f t="shared" ref="B1805:B1868" si="157">F1805*1</f>
        <v>50101428</v>
      </c>
      <c r="C1805" t="str">
        <f t="shared" ref="C1805:C1868" si="158">IF(LEFT(T1805,4)="ASSI","ASSISTANTE",IF(T1805="100 IMD","IMD",IF(T1805="105 IMD","IMD",IF(T1805="200 IMP","IMP",IF(T1805="310 CMA","IMP","CC")))))</f>
        <v>CC</v>
      </c>
      <c r="D1805" t="str">
        <f t="shared" si="155"/>
        <v>REGION GRAND OUEST</v>
      </c>
      <c r="E1805" s="12" t="str">
        <f t="shared" ref="E1805:E1868" si="159">IF(BB1805="OC FICTIVE","EN MISSION","TERRAIN")</f>
        <v>TERRAIN</v>
      </c>
      <c r="F1805" s="4" t="s">
        <v>8826</v>
      </c>
      <c r="G1805" s="4" t="s">
        <v>4585</v>
      </c>
      <c r="H1805" s="5">
        <v>2</v>
      </c>
      <c r="I1805" s="5" t="s">
        <v>6943</v>
      </c>
      <c r="J1805" s="5"/>
      <c r="K1805" s="5"/>
      <c r="L1805" s="5"/>
      <c r="M1805" s="5" t="s">
        <v>1343</v>
      </c>
      <c r="N1805" s="5"/>
      <c r="O1805" s="5"/>
      <c r="P1805" s="5"/>
      <c r="Q1805" s="5"/>
      <c r="R1805" s="5"/>
      <c r="S1805" s="5"/>
      <c r="T1805" s="5"/>
      <c r="U1805" s="6">
        <v>45657</v>
      </c>
      <c r="V1805" s="5"/>
      <c r="W1805" s="4" t="s">
        <v>1329</v>
      </c>
      <c r="X1805" s="5"/>
      <c r="Y1805" s="5"/>
      <c r="Z1805" s="5"/>
      <c r="AA1805" s="4" t="s">
        <v>2368</v>
      </c>
      <c r="AB1805" s="5"/>
      <c r="AC1805" s="5"/>
      <c r="AD1805" s="5"/>
      <c r="AE1805" s="5"/>
      <c r="AF1805" s="5"/>
      <c r="AG1805" s="5"/>
      <c r="AH1805" s="5"/>
      <c r="AI1805" s="5"/>
      <c r="AJ1805" s="5"/>
      <c r="AK1805" s="5"/>
      <c r="AL1805" s="5"/>
      <c r="AM1805" s="5"/>
      <c r="AN1805" s="5"/>
      <c r="AO1805" s="5"/>
      <c r="AP1805" s="5" t="s">
        <v>1413</v>
      </c>
      <c r="AQ1805" s="4" t="s">
        <v>1414</v>
      </c>
      <c r="AR1805" s="5" t="s">
        <v>19</v>
      </c>
      <c r="AS1805" s="4" t="s">
        <v>1549</v>
      </c>
      <c r="AT1805" s="5" t="s">
        <v>1550</v>
      </c>
      <c r="AU1805" s="5" t="s">
        <v>41</v>
      </c>
      <c r="AV1805" s="4" t="s">
        <v>1551</v>
      </c>
      <c r="AW1805" s="5" t="s">
        <v>135</v>
      </c>
      <c r="AX1805" s="4" t="s">
        <v>1552</v>
      </c>
      <c r="AY1805" s="5" t="s">
        <v>1553</v>
      </c>
      <c r="AZ1805" s="5" t="s">
        <v>11</v>
      </c>
      <c r="BA1805" s="4" t="s">
        <v>1554</v>
      </c>
      <c r="BB1805" s="5" t="s">
        <v>1555</v>
      </c>
      <c r="BC1805" s="4"/>
      <c r="BD1805" s="5"/>
      <c r="BE1805" s="5"/>
      <c r="BF1805" s="5"/>
      <c r="BG1805" s="4" t="s">
        <v>4585</v>
      </c>
      <c r="BH1805" s="5" t="s">
        <v>1343</v>
      </c>
    </row>
    <row r="1806" spans="1:60" x14ac:dyDescent="0.25">
      <c r="A1806">
        <f t="shared" si="156"/>
        <v>993013</v>
      </c>
      <c r="B1806">
        <f t="shared" si="157"/>
        <v>50101427</v>
      </c>
      <c r="C1806" t="str">
        <f t="shared" si="158"/>
        <v>CC</v>
      </c>
      <c r="D1806" t="str">
        <f t="shared" si="155"/>
        <v>REGION GRAND OUEST</v>
      </c>
      <c r="E1806" s="12" t="str">
        <f t="shared" si="159"/>
        <v>TERRAIN</v>
      </c>
      <c r="F1806" s="4" t="s">
        <v>8827</v>
      </c>
      <c r="G1806" s="4" t="s">
        <v>4634</v>
      </c>
      <c r="H1806" s="5">
        <v>2</v>
      </c>
      <c r="I1806" s="5" t="s">
        <v>6943</v>
      </c>
      <c r="J1806" s="5"/>
      <c r="K1806" s="5"/>
      <c r="L1806" s="5"/>
      <c r="M1806" s="5" t="s">
        <v>1343</v>
      </c>
      <c r="N1806" s="5"/>
      <c r="O1806" s="5"/>
      <c r="P1806" s="5"/>
      <c r="Q1806" s="5"/>
      <c r="R1806" s="5"/>
      <c r="S1806" s="5"/>
      <c r="T1806" s="5"/>
      <c r="U1806" s="6">
        <v>45566</v>
      </c>
      <c r="V1806" s="5"/>
      <c r="W1806" s="4" t="s">
        <v>1329</v>
      </c>
      <c r="X1806" s="5"/>
      <c r="Y1806" s="5"/>
      <c r="Z1806" s="5"/>
      <c r="AA1806" s="4" t="s">
        <v>4631</v>
      </c>
      <c r="AB1806" s="5"/>
      <c r="AC1806" s="5"/>
      <c r="AD1806" s="5"/>
      <c r="AE1806" s="5"/>
      <c r="AF1806" s="5"/>
      <c r="AG1806" s="5"/>
      <c r="AH1806" s="5"/>
      <c r="AI1806" s="5"/>
      <c r="AJ1806" s="5"/>
      <c r="AK1806" s="5"/>
      <c r="AL1806" s="5"/>
      <c r="AM1806" s="5"/>
      <c r="AN1806" s="5"/>
      <c r="AO1806" s="5"/>
      <c r="AP1806" s="5" t="s">
        <v>1413</v>
      </c>
      <c r="AQ1806" s="4" t="s">
        <v>1414</v>
      </c>
      <c r="AR1806" s="5" t="s">
        <v>19</v>
      </c>
      <c r="AS1806" s="4" t="s">
        <v>1549</v>
      </c>
      <c r="AT1806" s="5" t="s">
        <v>1550</v>
      </c>
      <c r="AU1806" s="5" t="s">
        <v>41</v>
      </c>
      <c r="AV1806" s="4" t="s">
        <v>1551</v>
      </c>
      <c r="AW1806" s="5" t="s">
        <v>135</v>
      </c>
      <c r="AX1806" s="4" t="s">
        <v>1552</v>
      </c>
      <c r="AY1806" s="5" t="s">
        <v>1553</v>
      </c>
      <c r="AZ1806" s="5" t="s">
        <v>11</v>
      </c>
      <c r="BA1806" s="4" t="s">
        <v>1554</v>
      </c>
      <c r="BB1806" s="5" t="s">
        <v>1555</v>
      </c>
      <c r="BC1806" s="5" t="s">
        <v>4630</v>
      </c>
      <c r="BD1806" s="5" t="s">
        <v>4633</v>
      </c>
      <c r="BE1806" s="5" t="s">
        <v>25</v>
      </c>
      <c r="BF1806" s="5" t="s">
        <v>1333</v>
      </c>
      <c r="BG1806" s="4" t="s">
        <v>4634</v>
      </c>
      <c r="BH1806" s="5" t="s">
        <v>1343</v>
      </c>
    </row>
    <row r="1807" spans="1:60" x14ac:dyDescent="0.25">
      <c r="A1807">
        <f t="shared" si="156"/>
        <v>993003</v>
      </c>
      <c r="B1807">
        <f t="shared" si="157"/>
        <v>50101426</v>
      </c>
      <c r="C1807" t="str">
        <f t="shared" si="158"/>
        <v>CC</v>
      </c>
      <c r="D1807" t="str">
        <f t="shared" si="155"/>
        <v>REGION GRAND SUD</v>
      </c>
      <c r="E1807" s="12" t="str">
        <f t="shared" si="159"/>
        <v>TERRAIN</v>
      </c>
      <c r="F1807" s="4" t="s">
        <v>8828</v>
      </c>
      <c r="G1807" s="4" t="s">
        <v>8014</v>
      </c>
      <c r="H1807" s="5">
        <v>2</v>
      </c>
      <c r="I1807" s="5" t="s">
        <v>6943</v>
      </c>
      <c r="J1807" s="5"/>
      <c r="K1807" s="5"/>
      <c r="L1807" s="5"/>
      <c r="M1807" s="5" t="s">
        <v>1343</v>
      </c>
      <c r="N1807" s="5"/>
      <c r="O1807" s="5"/>
      <c r="P1807" s="5"/>
      <c r="Q1807" s="5"/>
      <c r="R1807" s="5"/>
      <c r="S1807" s="5"/>
      <c r="T1807" s="5"/>
      <c r="U1807" s="6">
        <v>45566</v>
      </c>
      <c r="V1807" s="5"/>
      <c r="W1807" s="4" t="s">
        <v>1329</v>
      </c>
      <c r="X1807" s="5"/>
      <c r="Y1807" s="5"/>
      <c r="Z1807" s="5"/>
      <c r="AA1807" s="4" t="s">
        <v>4376</v>
      </c>
      <c r="AB1807" s="5"/>
      <c r="AC1807" s="5"/>
      <c r="AD1807" s="5"/>
      <c r="AE1807" s="5"/>
      <c r="AF1807" s="5"/>
      <c r="AG1807" s="5"/>
      <c r="AH1807" s="5"/>
      <c r="AI1807" s="5"/>
      <c r="AJ1807" s="5"/>
      <c r="AK1807" s="5"/>
      <c r="AL1807" s="5"/>
      <c r="AM1807" s="5"/>
      <c r="AN1807" s="5"/>
      <c r="AO1807" s="5"/>
      <c r="AP1807" s="5" t="s">
        <v>1335</v>
      </c>
      <c r="AQ1807" s="4" t="s">
        <v>1336</v>
      </c>
      <c r="AR1807" s="5" t="s">
        <v>12476</v>
      </c>
      <c r="AS1807" s="4" t="s">
        <v>1403</v>
      </c>
      <c r="AT1807" s="5" t="s">
        <v>1404</v>
      </c>
      <c r="AU1807" s="5" t="s">
        <v>41</v>
      </c>
      <c r="AV1807" s="4" t="s">
        <v>1405</v>
      </c>
      <c r="AW1807" s="5" t="s">
        <v>61</v>
      </c>
      <c r="AX1807" s="4" t="s">
        <v>1618</v>
      </c>
      <c r="AY1807" s="5" t="s">
        <v>1619</v>
      </c>
      <c r="AZ1807" s="5" t="s">
        <v>11</v>
      </c>
      <c r="BA1807" s="4" t="s">
        <v>1620</v>
      </c>
      <c r="BB1807" s="5" t="s">
        <v>1621</v>
      </c>
      <c r="BC1807" s="4" t="s">
        <v>8011</v>
      </c>
      <c r="BD1807" s="5" t="s">
        <v>8013</v>
      </c>
      <c r="BE1807" s="5" t="s">
        <v>245</v>
      </c>
      <c r="BF1807" s="5" t="s">
        <v>1333</v>
      </c>
      <c r="BG1807" s="4" t="s">
        <v>8014</v>
      </c>
      <c r="BH1807" s="5" t="s">
        <v>1343</v>
      </c>
    </row>
    <row r="1808" spans="1:60" x14ac:dyDescent="0.25">
      <c r="A1808">
        <f t="shared" si="156"/>
        <v>993000</v>
      </c>
      <c r="B1808">
        <f t="shared" si="157"/>
        <v>50101425</v>
      </c>
      <c r="C1808" t="str">
        <f t="shared" si="158"/>
        <v>CC</v>
      </c>
      <c r="D1808" t="str">
        <f t="shared" si="155"/>
        <v>REGION GRAND SUD</v>
      </c>
      <c r="E1808" s="12" t="str">
        <f t="shared" si="159"/>
        <v>TERRAIN</v>
      </c>
      <c r="F1808" s="4" t="s">
        <v>8829</v>
      </c>
      <c r="G1808" s="4" t="s">
        <v>8830</v>
      </c>
      <c r="H1808" s="5">
        <v>2</v>
      </c>
      <c r="I1808" s="5" t="s">
        <v>6943</v>
      </c>
      <c r="J1808" s="5"/>
      <c r="K1808" s="5"/>
      <c r="L1808" s="5"/>
      <c r="M1808" s="5" t="s">
        <v>1343</v>
      </c>
      <c r="N1808" s="5"/>
      <c r="O1808" s="5"/>
      <c r="P1808" s="5"/>
      <c r="Q1808" s="5"/>
      <c r="R1808" s="5"/>
      <c r="S1808" s="5"/>
      <c r="T1808" s="5"/>
      <c r="U1808" s="6">
        <v>45627</v>
      </c>
      <c r="V1808" s="5"/>
      <c r="W1808" s="4" t="s">
        <v>1329</v>
      </c>
      <c r="X1808" s="5"/>
      <c r="Y1808" s="5"/>
      <c r="Z1808" s="5"/>
      <c r="AA1808" s="4" t="s">
        <v>4064</v>
      </c>
      <c r="AB1808" s="5"/>
      <c r="AC1808" s="5"/>
      <c r="AD1808" s="5"/>
      <c r="AE1808" s="5"/>
      <c r="AF1808" s="5"/>
      <c r="AG1808" s="5"/>
      <c r="AH1808" s="5"/>
      <c r="AI1808" s="5"/>
      <c r="AJ1808" s="5"/>
      <c r="AK1808" s="5"/>
      <c r="AL1808" s="5"/>
      <c r="AM1808" s="5"/>
      <c r="AN1808" s="5"/>
      <c r="AO1808" s="5"/>
      <c r="AP1808" s="5" t="s">
        <v>1335</v>
      </c>
      <c r="AQ1808" s="4" t="s">
        <v>1336</v>
      </c>
      <c r="AR1808" s="5" t="s">
        <v>12476</v>
      </c>
      <c r="AS1808" s="4" t="s">
        <v>1403</v>
      </c>
      <c r="AT1808" s="5" t="s">
        <v>1404</v>
      </c>
      <c r="AU1808" s="5" t="s">
        <v>41</v>
      </c>
      <c r="AV1808" s="4" t="s">
        <v>1405</v>
      </c>
      <c r="AW1808" s="5" t="s">
        <v>61</v>
      </c>
      <c r="AX1808" s="4" t="s">
        <v>1618</v>
      </c>
      <c r="AY1808" s="5" t="s">
        <v>1619</v>
      </c>
      <c r="AZ1808" s="5" t="s">
        <v>11</v>
      </c>
      <c r="BA1808" s="4" t="s">
        <v>1620</v>
      </c>
      <c r="BB1808" s="5" t="s">
        <v>1621</v>
      </c>
      <c r="BC1808" s="5" t="s">
        <v>3970</v>
      </c>
      <c r="BD1808" s="5" t="s">
        <v>3974</v>
      </c>
      <c r="BE1808" s="5" t="s">
        <v>245</v>
      </c>
      <c r="BF1808" s="5" t="s">
        <v>1333</v>
      </c>
      <c r="BG1808" s="4" t="s">
        <v>8830</v>
      </c>
      <c r="BH1808" s="5" t="s">
        <v>1343</v>
      </c>
    </row>
    <row r="1809" spans="1:60" x14ac:dyDescent="0.25">
      <c r="A1809">
        <f t="shared" si="156"/>
        <v>992998</v>
      </c>
      <c r="B1809">
        <f t="shared" si="157"/>
        <v>50101423</v>
      </c>
      <c r="C1809" t="str">
        <f t="shared" si="158"/>
        <v>CC</v>
      </c>
      <c r="D1809" t="str">
        <f t="shared" si="155"/>
        <v>REGION GRAND OUEST</v>
      </c>
      <c r="E1809" s="12" t="str">
        <f t="shared" si="159"/>
        <v>TERRAIN</v>
      </c>
      <c r="F1809" s="4" t="s">
        <v>8831</v>
      </c>
      <c r="G1809" s="4" t="s">
        <v>8832</v>
      </c>
      <c r="H1809" s="5">
        <v>2</v>
      </c>
      <c r="I1809" s="5" t="s">
        <v>6943</v>
      </c>
      <c r="J1809" s="5"/>
      <c r="K1809" s="5"/>
      <c r="L1809" s="5"/>
      <c r="M1809" s="5" t="s">
        <v>1343</v>
      </c>
      <c r="N1809" s="5"/>
      <c r="O1809" s="5"/>
      <c r="P1809" s="5"/>
      <c r="Q1809" s="5"/>
      <c r="R1809" s="5"/>
      <c r="S1809" s="5"/>
      <c r="T1809" s="5"/>
      <c r="U1809" s="6">
        <v>45627</v>
      </c>
      <c r="V1809" s="5"/>
      <c r="W1809" s="4" t="s">
        <v>1329</v>
      </c>
      <c r="X1809" s="5"/>
      <c r="Y1809" s="5"/>
      <c r="Z1809" s="5"/>
      <c r="AA1809" s="4" t="s">
        <v>4385</v>
      </c>
      <c r="AB1809" s="5"/>
      <c r="AC1809" s="5"/>
      <c r="AD1809" s="5"/>
      <c r="AE1809" s="5"/>
      <c r="AF1809" s="5"/>
      <c r="AG1809" s="5"/>
      <c r="AH1809" s="5"/>
      <c r="AI1809" s="5"/>
      <c r="AJ1809" s="5"/>
      <c r="AK1809" s="5"/>
      <c r="AL1809" s="5"/>
      <c r="AM1809" s="5"/>
      <c r="AN1809" s="5"/>
      <c r="AO1809" s="5"/>
      <c r="AP1809" s="5" t="s">
        <v>1413</v>
      </c>
      <c r="AQ1809" s="4" t="s">
        <v>1414</v>
      </c>
      <c r="AR1809" s="5" t="s">
        <v>19</v>
      </c>
      <c r="AS1809" s="4" t="s">
        <v>1415</v>
      </c>
      <c r="AT1809" s="5" t="s">
        <v>1416</v>
      </c>
      <c r="AU1809" s="5" t="s">
        <v>41</v>
      </c>
      <c r="AV1809" s="4" t="s">
        <v>1417</v>
      </c>
      <c r="AW1809" s="5" t="s">
        <v>20</v>
      </c>
      <c r="AX1809" s="4" t="s">
        <v>2873</v>
      </c>
      <c r="AY1809" s="5" t="s">
        <v>2876</v>
      </c>
      <c r="AZ1809" s="5" t="s">
        <v>11</v>
      </c>
      <c r="BA1809" s="4" t="s">
        <v>2877</v>
      </c>
      <c r="BB1809" s="5" t="s">
        <v>2878</v>
      </c>
      <c r="BC1809" s="5" t="s">
        <v>11152</v>
      </c>
      <c r="BD1809" s="5" t="s">
        <v>11153</v>
      </c>
      <c r="BE1809" s="5" t="s">
        <v>245</v>
      </c>
      <c r="BF1809" s="5" t="s">
        <v>1333</v>
      </c>
      <c r="BG1809" s="4" t="s">
        <v>8832</v>
      </c>
      <c r="BH1809" s="5" t="s">
        <v>1343</v>
      </c>
    </row>
    <row r="1810" spans="1:60" x14ac:dyDescent="0.25">
      <c r="A1810">
        <f t="shared" si="156"/>
        <v>992997</v>
      </c>
      <c r="B1810">
        <f t="shared" si="157"/>
        <v>50101421</v>
      </c>
      <c r="C1810" t="str">
        <f t="shared" si="158"/>
        <v>CC</v>
      </c>
      <c r="D1810" t="str">
        <f t="shared" si="155"/>
        <v>REGION GRAND SUD</v>
      </c>
      <c r="E1810" s="12" t="str">
        <f t="shared" si="159"/>
        <v>TERRAIN</v>
      </c>
      <c r="F1810" s="4" t="s">
        <v>8833</v>
      </c>
      <c r="G1810" s="4" t="s">
        <v>8834</v>
      </c>
      <c r="H1810" s="5">
        <v>2</v>
      </c>
      <c r="I1810" s="5" t="s">
        <v>6943</v>
      </c>
      <c r="J1810" s="5"/>
      <c r="K1810" s="5"/>
      <c r="L1810" s="5"/>
      <c r="M1810" s="5" t="s">
        <v>1343</v>
      </c>
      <c r="N1810" s="5"/>
      <c r="O1810" s="5"/>
      <c r="P1810" s="5"/>
      <c r="Q1810" s="5"/>
      <c r="R1810" s="5"/>
      <c r="S1810" s="5"/>
      <c r="T1810" s="5"/>
      <c r="U1810" s="6">
        <v>45627</v>
      </c>
      <c r="V1810" s="5"/>
      <c r="W1810" s="4" t="s">
        <v>1329</v>
      </c>
      <c r="X1810" s="5"/>
      <c r="Y1810" s="5"/>
      <c r="Z1810" s="5"/>
      <c r="AA1810" s="4" t="s">
        <v>8835</v>
      </c>
      <c r="AB1810" s="5"/>
      <c r="AC1810" s="5"/>
      <c r="AD1810" s="5"/>
      <c r="AE1810" s="5"/>
      <c r="AF1810" s="5"/>
      <c r="AG1810" s="5"/>
      <c r="AH1810" s="5"/>
      <c r="AI1810" s="5"/>
      <c r="AJ1810" s="5"/>
      <c r="AK1810" s="5"/>
      <c r="AL1810" s="5"/>
      <c r="AM1810" s="5"/>
      <c r="AN1810" s="5"/>
      <c r="AO1810" s="5"/>
      <c r="AP1810" s="5" t="s">
        <v>1335</v>
      </c>
      <c r="AQ1810" s="4" t="s">
        <v>1336</v>
      </c>
      <c r="AR1810" s="5" t="s">
        <v>12476</v>
      </c>
      <c r="AS1810" s="4" t="s">
        <v>1795</v>
      </c>
      <c r="AT1810" s="5" t="s">
        <v>1796</v>
      </c>
      <c r="AU1810" s="5" t="s">
        <v>41</v>
      </c>
      <c r="AV1810" s="4" t="s">
        <v>1797</v>
      </c>
      <c r="AW1810" s="5" t="s">
        <v>227</v>
      </c>
      <c r="AX1810" s="4" t="s">
        <v>2500</v>
      </c>
      <c r="AY1810" s="5" t="s">
        <v>2501</v>
      </c>
      <c r="AZ1810" s="5" t="s">
        <v>11</v>
      </c>
      <c r="BA1810" s="4" t="s">
        <v>2502</v>
      </c>
      <c r="BB1810" s="5" t="s">
        <v>2503</v>
      </c>
      <c r="BC1810" s="5"/>
      <c r="BD1810" s="5"/>
      <c r="BE1810" s="5"/>
      <c r="BF1810" s="5"/>
      <c r="BG1810" s="4" t="s">
        <v>8834</v>
      </c>
      <c r="BH1810" s="5" t="s">
        <v>1343</v>
      </c>
    </row>
    <row r="1811" spans="1:60" x14ac:dyDescent="0.25">
      <c r="A1811">
        <f t="shared" si="156"/>
        <v>992996</v>
      </c>
      <c r="B1811">
        <f t="shared" si="157"/>
        <v>50101420</v>
      </c>
      <c r="C1811" t="str">
        <f t="shared" si="158"/>
        <v>CC</v>
      </c>
      <c r="D1811" t="str">
        <f t="shared" si="155"/>
        <v>REGION GRAND SUD</v>
      </c>
      <c r="E1811" s="12" t="str">
        <f t="shared" si="159"/>
        <v>TERRAIN</v>
      </c>
      <c r="F1811" s="4" t="s">
        <v>8836</v>
      </c>
      <c r="G1811" s="4" t="s">
        <v>5094</v>
      </c>
      <c r="H1811" s="5">
        <v>2</v>
      </c>
      <c r="I1811" s="5" t="s">
        <v>6943</v>
      </c>
      <c r="J1811" s="5"/>
      <c r="K1811" s="5"/>
      <c r="L1811" s="5"/>
      <c r="M1811" s="5" t="s">
        <v>1343</v>
      </c>
      <c r="N1811" s="5"/>
      <c r="O1811" s="5"/>
      <c r="P1811" s="5"/>
      <c r="Q1811" s="5"/>
      <c r="R1811" s="5"/>
      <c r="S1811" s="5"/>
      <c r="T1811" s="5"/>
      <c r="U1811" s="6">
        <v>45474</v>
      </c>
      <c r="V1811" s="5"/>
      <c r="W1811" s="4" t="s">
        <v>1329</v>
      </c>
      <c r="X1811" s="5"/>
      <c r="Y1811" s="5"/>
      <c r="Z1811" s="5"/>
      <c r="AA1811" s="4" t="s">
        <v>1826</v>
      </c>
      <c r="AB1811" s="5"/>
      <c r="AC1811" s="5"/>
      <c r="AD1811" s="5"/>
      <c r="AE1811" s="5"/>
      <c r="AF1811" s="5"/>
      <c r="AG1811" s="5"/>
      <c r="AH1811" s="5"/>
      <c r="AI1811" s="5"/>
      <c r="AJ1811" s="5"/>
      <c r="AK1811" s="5"/>
      <c r="AL1811" s="5"/>
      <c r="AM1811" s="5"/>
      <c r="AN1811" s="5"/>
      <c r="AO1811" s="5"/>
      <c r="AP1811" s="5" t="s">
        <v>1335</v>
      </c>
      <c r="AQ1811" s="4" t="s">
        <v>1336</v>
      </c>
      <c r="AR1811" s="5" t="s">
        <v>12476</v>
      </c>
      <c r="AS1811" s="4" t="s">
        <v>1337</v>
      </c>
      <c r="AT1811" s="5" t="s">
        <v>1338</v>
      </c>
      <c r="AU1811" s="5" t="s">
        <v>41</v>
      </c>
      <c r="AV1811" s="4" t="s">
        <v>1339</v>
      </c>
      <c r="AW1811" s="5" t="s">
        <v>76</v>
      </c>
      <c r="AX1811" s="4" t="s">
        <v>1877</v>
      </c>
      <c r="AY1811" s="5" t="s">
        <v>1878</v>
      </c>
      <c r="AZ1811" s="5" t="s">
        <v>11</v>
      </c>
      <c r="BA1811" s="4" t="s">
        <v>1879</v>
      </c>
      <c r="BB1811" s="5" t="s">
        <v>1880</v>
      </c>
      <c r="BC1811" s="5" t="s">
        <v>5091</v>
      </c>
      <c r="BD1811" s="5" t="s">
        <v>5093</v>
      </c>
      <c r="BE1811" s="5" t="s">
        <v>25</v>
      </c>
      <c r="BF1811" s="5" t="s">
        <v>1333</v>
      </c>
      <c r="BG1811" s="4" t="s">
        <v>5094</v>
      </c>
      <c r="BH1811" s="5" t="s">
        <v>1343</v>
      </c>
    </row>
    <row r="1812" spans="1:60" x14ac:dyDescent="0.25">
      <c r="A1812">
        <f t="shared" si="156"/>
        <v>992995</v>
      </c>
      <c r="B1812">
        <f t="shared" si="157"/>
        <v>50101419</v>
      </c>
      <c r="C1812" t="str">
        <f t="shared" si="158"/>
        <v>CC</v>
      </c>
      <c r="D1812" t="str">
        <f t="shared" si="155"/>
        <v>REGION GRAND SUD</v>
      </c>
      <c r="E1812" s="12" t="str">
        <f t="shared" si="159"/>
        <v>TERRAIN</v>
      </c>
      <c r="F1812" s="4" t="s">
        <v>8837</v>
      </c>
      <c r="G1812" s="4" t="s">
        <v>8838</v>
      </c>
      <c r="H1812" s="5">
        <v>2</v>
      </c>
      <c r="I1812" s="5" t="s">
        <v>6943</v>
      </c>
      <c r="J1812" s="5"/>
      <c r="K1812" s="5"/>
      <c r="L1812" s="5"/>
      <c r="M1812" s="5" t="s">
        <v>1343</v>
      </c>
      <c r="N1812" s="5"/>
      <c r="O1812" s="5"/>
      <c r="P1812" s="5"/>
      <c r="Q1812" s="5"/>
      <c r="R1812" s="5"/>
      <c r="S1812" s="5"/>
      <c r="T1812" s="5"/>
      <c r="U1812" s="6">
        <v>45474</v>
      </c>
      <c r="V1812" s="5"/>
      <c r="W1812" s="4" t="s">
        <v>1329</v>
      </c>
      <c r="X1812" s="5"/>
      <c r="Y1812" s="5"/>
      <c r="Z1812" s="5"/>
      <c r="AA1812" s="4" t="s">
        <v>5745</v>
      </c>
      <c r="AB1812" s="5"/>
      <c r="AC1812" s="5"/>
      <c r="AD1812" s="5"/>
      <c r="AE1812" s="5"/>
      <c r="AF1812" s="5"/>
      <c r="AG1812" s="5"/>
      <c r="AH1812" s="5"/>
      <c r="AI1812" s="5"/>
      <c r="AJ1812" s="5"/>
      <c r="AK1812" s="5"/>
      <c r="AL1812" s="5"/>
      <c r="AM1812" s="5"/>
      <c r="AN1812" s="5"/>
      <c r="AO1812" s="5"/>
      <c r="AP1812" s="5" t="s">
        <v>1335</v>
      </c>
      <c r="AQ1812" s="4" t="s">
        <v>1336</v>
      </c>
      <c r="AR1812" s="5" t="s">
        <v>12476</v>
      </c>
      <c r="AS1812" s="4" t="s">
        <v>1337</v>
      </c>
      <c r="AT1812" s="5" t="s">
        <v>1338</v>
      </c>
      <c r="AU1812" s="5" t="s">
        <v>41</v>
      </c>
      <c r="AV1812" s="4" t="s">
        <v>1339</v>
      </c>
      <c r="AW1812" s="5" t="s">
        <v>76</v>
      </c>
      <c r="AX1812" s="4" t="s">
        <v>2171</v>
      </c>
      <c r="AY1812" s="5" t="s">
        <v>2172</v>
      </c>
      <c r="AZ1812" s="5" t="s">
        <v>11</v>
      </c>
      <c r="BA1812" s="4" t="s">
        <v>2173</v>
      </c>
      <c r="BB1812" s="5" t="s">
        <v>2174</v>
      </c>
      <c r="BC1812" s="4" t="s">
        <v>8839</v>
      </c>
      <c r="BD1812" s="5" t="s">
        <v>8840</v>
      </c>
      <c r="BE1812" s="5" t="s">
        <v>25</v>
      </c>
      <c r="BF1812" s="5" t="s">
        <v>1333</v>
      </c>
      <c r="BG1812" s="4" t="s">
        <v>8838</v>
      </c>
      <c r="BH1812" s="5" t="s">
        <v>1343</v>
      </c>
    </row>
    <row r="1813" spans="1:60" x14ac:dyDescent="0.25">
      <c r="A1813">
        <f t="shared" si="156"/>
        <v>992993</v>
      </c>
      <c r="B1813">
        <f t="shared" si="157"/>
        <v>50101418</v>
      </c>
      <c r="C1813" t="str">
        <f t="shared" si="158"/>
        <v>CC</v>
      </c>
      <c r="D1813" t="str">
        <f t="shared" si="155"/>
        <v>REGION GRAND SUD</v>
      </c>
      <c r="E1813" s="12" t="str">
        <f t="shared" si="159"/>
        <v>TERRAIN</v>
      </c>
      <c r="F1813" s="4" t="s">
        <v>8841</v>
      </c>
      <c r="G1813" s="4" t="s">
        <v>1882</v>
      </c>
      <c r="H1813" s="5">
        <v>2</v>
      </c>
      <c r="I1813" s="5" t="s">
        <v>6943</v>
      </c>
      <c r="J1813" s="5"/>
      <c r="K1813" s="5"/>
      <c r="L1813" s="5"/>
      <c r="M1813" s="5" t="s">
        <v>1343</v>
      </c>
      <c r="N1813" s="5"/>
      <c r="O1813" s="5"/>
      <c r="P1813" s="5"/>
      <c r="Q1813" s="5"/>
      <c r="R1813" s="5"/>
      <c r="S1813" s="5"/>
      <c r="T1813" s="5"/>
      <c r="U1813" s="6">
        <v>45474</v>
      </c>
      <c r="V1813" s="5"/>
      <c r="W1813" s="4" t="s">
        <v>1329</v>
      </c>
      <c r="X1813" s="5"/>
      <c r="Y1813" s="5"/>
      <c r="Z1813" s="5"/>
      <c r="AA1813" s="4" t="s">
        <v>1875</v>
      </c>
      <c r="AB1813" s="5"/>
      <c r="AC1813" s="5"/>
      <c r="AD1813" s="5"/>
      <c r="AE1813" s="5"/>
      <c r="AF1813" s="5"/>
      <c r="AG1813" s="5"/>
      <c r="AH1813" s="5"/>
      <c r="AI1813" s="5"/>
      <c r="AJ1813" s="5"/>
      <c r="AK1813" s="5"/>
      <c r="AL1813" s="5"/>
      <c r="AM1813" s="5"/>
      <c r="AN1813" s="5"/>
      <c r="AO1813" s="5"/>
      <c r="AP1813" s="5" t="s">
        <v>1335</v>
      </c>
      <c r="AQ1813" s="4" t="s">
        <v>1336</v>
      </c>
      <c r="AR1813" s="5" t="s">
        <v>12476</v>
      </c>
      <c r="AS1813" s="4" t="s">
        <v>1337</v>
      </c>
      <c r="AT1813" s="5" t="s">
        <v>1338</v>
      </c>
      <c r="AU1813" s="5" t="s">
        <v>41</v>
      </c>
      <c r="AV1813" s="4" t="s">
        <v>1339</v>
      </c>
      <c r="AW1813" s="5" t="s">
        <v>76</v>
      </c>
      <c r="AX1813" s="4" t="s">
        <v>1877</v>
      </c>
      <c r="AY1813" s="5" t="s">
        <v>1878</v>
      </c>
      <c r="AZ1813" s="5" t="s">
        <v>11</v>
      </c>
      <c r="BA1813" s="4" t="s">
        <v>1879</v>
      </c>
      <c r="BB1813" s="5" t="s">
        <v>1880</v>
      </c>
      <c r="BC1813" s="5" t="s">
        <v>1873</v>
      </c>
      <c r="BD1813" s="5" t="s">
        <v>1881</v>
      </c>
      <c r="BE1813" s="5" t="s">
        <v>25</v>
      </c>
      <c r="BF1813" s="5" t="s">
        <v>1333</v>
      </c>
      <c r="BG1813" s="4" t="s">
        <v>1882</v>
      </c>
      <c r="BH1813" s="5" t="s">
        <v>1343</v>
      </c>
    </row>
    <row r="1814" spans="1:60" x14ac:dyDescent="0.25">
      <c r="A1814">
        <f t="shared" si="156"/>
        <v>992986</v>
      </c>
      <c r="B1814">
        <f t="shared" si="157"/>
        <v>50101417</v>
      </c>
      <c r="C1814" t="str">
        <f t="shared" si="158"/>
        <v>CC</v>
      </c>
      <c r="D1814" t="str">
        <f t="shared" si="155"/>
        <v>REGION ILE DE FRANCE NORD</v>
      </c>
      <c r="E1814" s="12" t="str">
        <f t="shared" si="159"/>
        <v>TERRAIN</v>
      </c>
      <c r="F1814" s="4" t="s">
        <v>8842</v>
      </c>
      <c r="G1814" s="4" t="s">
        <v>8843</v>
      </c>
      <c r="H1814" s="5">
        <v>2</v>
      </c>
      <c r="I1814" s="5" t="s">
        <v>6943</v>
      </c>
      <c r="J1814" s="5"/>
      <c r="K1814" s="5"/>
      <c r="L1814" s="5"/>
      <c r="M1814" s="5" t="s">
        <v>1343</v>
      </c>
      <c r="N1814" s="5"/>
      <c r="O1814" s="5"/>
      <c r="P1814" s="5"/>
      <c r="Q1814" s="5"/>
      <c r="R1814" s="5"/>
      <c r="S1814" s="5"/>
      <c r="T1814" s="5"/>
      <c r="U1814" s="6">
        <v>45597</v>
      </c>
      <c r="V1814" s="5"/>
      <c r="W1814" s="4" t="s">
        <v>1329</v>
      </c>
      <c r="X1814" s="5"/>
      <c r="Y1814" s="5"/>
      <c r="Z1814" s="5"/>
      <c r="AA1814" s="4" t="s">
        <v>8043</v>
      </c>
      <c r="AB1814" s="5"/>
      <c r="AC1814" s="5"/>
      <c r="AD1814" s="5"/>
      <c r="AE1814" s="5"/>
      <c r="AF1814" s="5"/>
      <c r="AG1814" s="5"/>
      <c r="AH1814" s="5"/>
      <c r="AI1814" s="5"/>
      <c r="AJ1814" s="5"/>
      <c r="AK1814" s="5"/>
      <c r="AL1814" s="5"/>
      <c r="AM1814" s="5"/>
      <c r="AN1814" s="5"/>
      <c r="AO1814" s="5"/>
      <c r="AP1814" s="5" t="s">
        <v>12477</v>
      </c>
      <c r="AQ1814" s="4" t="s">
        <v>1351</v>
      </c>
      <c r="AR1814" s="5" t="s">
        <v>12478</v>
      </c>
      <c r="AS1814" s="4" t="s">
        <v>2022</v>
      </c>
      <c r="AT1814" s="5" t="s">
        <v>2023</v>
      </c>
      <c r="AU1814" s="5" t="s">
        <v>41</v>
      </c>
      <c r="AV1814" s="4" t="s">
        <v>2024</v>
      </c>
      <c r="AW1814" s="5" t="s">
        <v>26</v>
      </c>
      <c r="AX1814" s="4" t="s">
        <v>3308</v>
      </c>
      <c r="AY1814" s="5" t="s">
        <v>3309</v>
      </c>
      <c r="AZ1814" s="5" t="s">
        <v>11</v>
      </c>
      <c r="BA1814" s="4" t="s">
        <v>3310</v>
      </c>
      <c r="BB1814" s="5" t="s">
        <v>3311</v>
      </c>
      <c r="BC1814" s="4"/>
      <c r="BD1814" s="5"/>
      <c r="BE1814" s="5"/>
      <c r="BF1814" s="5"/>
      <c r="BG1814" s="4" t="s">
        <v>8843</v>
      </c>
      <c r="BH1814" s="5" t="s">
        <v>1343</v>
      </c>
    </row>
    <row r="1815" spans="1:60" x14ac:dyDescent="0.25">
      <c r="A1815">
        <f t="shared" si="156"/>
        <v>992985</v>
      </c>
      <c r="B1815">
        <f t="shared" si="157"/>
        <v>50101416</v>
      </c>
      <c r="C1815" t="str">
        <f t="shared" si="158"/>
        <v>CC</v>
      </c>
      <c r="D1815" t="str">
        <f t="shared" si="155"/>
        <v>REGION ILE DE FRANCE NORD</v>
      </c>
      <c r="E1815" s="12" t="str">
        <f t="shared" si="159"/>
        <v>TERRAIN</v>
      </c>
      <c r="F1815" s="4" t="s">
        <v>8844</v>
      </c>
      <c r="G1815" s="4" t="s">
        <v>2450</v>
      </c>
      <c r="H1815" s="5">
        <v>2</v>
      </c>
      <c r="I1815" s="5" t="s">
        <v>6943</v>
      </c>
      <c r="J1815" s="5"/>
      <c r="K1815" s="5"/>
      <c r="L1815" s="5"/>
      <c r="M1815" s="5" t="s">
        <v>1343</v>
      </c>
      <c r="N1815" s="5"/>
      <c r="O1815" s="5"/>
      <c r="P1815" s="5"/>
      <c r="Q1815" s="5"/>
      <c r="R1815" s="5"/>
      <c r="S1815" s="5"/>
      <c r="T1815" s="5"/>
      <c r="U1815" s="6">
        <v>45627</v>
      </c>
      <c r="V1815" s="5"/>
      <c r="W1815" s="4" t="s">
        <v>1329</v>
      </c>
      <c r="X1815" s="5"/>
      <c r="Y1815" s="5"/>
      <c r="Z1815" s="5"/>
      <c r="AA1815" s="4" t="s">
        <v>2446</v>
      </c>
      <c r="AB1815" s="5"/>
      <c r="AC1815" s="5"/>
      <c r="AD1815" s="5"/>
      <c r="AE1815" s="5"/>
      <c r="AF1815" s="5"/>
      <c r="AG1815" s="5"/>
      <c r="AH1815" s="5"/>
      <c r="AI1815" s="5"/>
      <c r="AJ1815" s="5"/>
      <c r="AK1815" s="5"/>
      <c r="AL1815" s="5"/>
      <c r="AM1815" s="5"/>
      <c r="AN1815" s="5"/>
      <c r="AO1815" s="5"/>
      <c r="AP1815" s="5" t="s">
        <v>12477</v>
      </c>
      <c r="AQ1815" s="4" t="s">
        <v>1351</v>
      </c>
      <c r="AR1815" s="5" t="s">
        <v>12478</v>
      </c>
      <c r="AS1815" s="4" t="s">
        <v>2022</v>
      </c>
      <c r="AT1815" s="5" t="s">
        <v>2023</v>
      </c>
      <c r="AU1815" s="5" t="s">
        <v>41</v>
      </c>
      <c r="AV1815" s="4" t="s">
        <v>2024</v>
      </c>
      <c r="AW1815" s="5" t="s">
        <v>26</v>
      </c>
      <c r="AX1815" s="4" t="s">
        <v>5983</v>
      </c>
      <c r="AY1815" s="5" t="s">
        <v>5986</v>
      </c>
      <c r="AZ1815" s="5" t="s">
        <v>1357</v>
      </c>
      <c r="BA1815" s="4" t="s">
        <v>2448</v>
      </c>
      <c r="BB1815" s="5" t="s">
        <v>11111</v>
      </c>
      <c r="BC1815" s="5" t="s">
        <v>2445</v>
      </c>
      <c r="BD1815" s="5" t="s">
        <v>2449</v>
      </c>
      <c r="BE1815" s="5" t="s">
        <v>3</v>
      </c>
      <c r="BF1815" s="5" t="s">
        <v>1333</v>
      </c>
      <c r="BG1815" s="4" t="s">
        <v>2450</v>
      </c>
      <c r="BH1815" s="5" t="s">
        <v>1343</v>
      </c>
    </row>
    <row r="1816" spans="1:60" x14ac:dyDescent="0.25">
      <c r="A1816">
        <f t="shared" si="156"/>
        <v>992984</v>
      </c>
      <c r="B1816">
        <f t="shared" si="157"/>
        <v>50101415</v>
      </c>
      <c r="C1816" t="str">
        <f t="shared" si="158"/>
        <v>CC</v>
      </c>
      <c r="D1816" t="str">
        <f t="shared" si="155"/>
        <v>REGION ILE DE FRANCE NORD</v>
      </c>
      <c r="E1816" s="12" t="str">
        <f t="shared" si="159"/>
        <v>TERRAIN</v>
      </c>
      <c r="F1816" s="4" t="s">
        <v>8845</v>
      </c>
      <c r="G1816" s="4" t="s">
        <v>8846</v>
      </c>
      <c r="H1816" s="5">
        <v>2</v>
      </c>
      <c r="I1816" s="5" t="s">
        <v>6943</v>
      </c>
      <c r="J1816" s="5"/>
      <c r="K1816" s="5"/>
      <c r="L1816" s="5"/>
      <c r="M1816" s="5" t="s">
        <v>1343</v>
      </c>
      <c r="N1816" s="5"/>
      <c r="O1816" s="5"/>
      <c r="P1816" s="5"/>
      <c r="Q1816" s="5"/>
      <c r="R1816" s="5"/>
      <c r="S1816" s="5"/>
      <c r="T1816" s="5"/>
      <c r="U1816" s="6">
        <v>45627</v>
      </c>
      <c r="V1816" s="4"/>
      <c r="W1816" s="4" t="s">
        <v>1329</v>
      </c>
      <c r="X1816" s="5"/>
      <c r="Y1816" s="5"/>
      <c r="Z1816" s="5"/>
      <c r="AA1816" s="4" t="s">
        <v>8131</v>
      </c>
      <c r="AB1816" s="5"/>
      <c r="AC1816" s="5"/>
      <c r="AD1816" s="5"/>
      <c r="AE1816" s="5"/>
      <c r="AF1816" s="6"/>
      <c r="AG1816" s="5"/>
      <c r="AH1816" s="5"/>
      <c r="AI1816" s="5"/>
      <c r="AJ1816" s="6"/>
      <c r="AK1816" s="5"/>
      <c r="AL1816" s="6"/>
      <c r="AM1816" s="5"/>
      <c r="AN1816" s="5"/>
      <c r="AO1816" s="5"/>
      <c r="AP1816" s="5" t="s">
        <v>12477</v>
      </c>
      <c r="AQ1816" s="4" t="s">
        <v>1351</v>
      </c>
      <c r="AR1816" s="5" t="s">
        <v>12478</v>
      </c>
      <c r="AS1816" s="5" t="s">
        <v>2022</v>
      </c>
      <c r="AT1816" s="5" t="s">
        <v>2023</v>
      </c>
      <c r="AU1816" s="5" t="s">
        <v>41</v>
      </c>
      <c r="AV1816" s="4" t="s">
        <v>2024</v>
      </c>
      <c r="AW1816" s="5" t="s">
        <v>26</v>
      </c>
      <c r="AX1816" s="4" t="s">
        <v>5983</v>
      </c>
      <c r="AY1816" s="5" t="s">
        <v>5986</v>
      </c>
      <c r="AZ1816" s="5" t="s">
        <v>1357</v>
      </c>
      <c r="BA1816" s="4" t="s">
        <v>2448</v>
      </c>
      <c r="BB1816" s="5" t="s">
        <v>11111</v>
      </c>
      <c r="BC1816" s="4" t="s">
        <v>8847</v>
      </c>
      <c r="BD1816" s="5" t="s">
        <v>8848</v>
      </c>
      <c r="BE1816" s="5" t="s">
        <v>25</v>
      </c>
      <c r="BF1816" s="5" t="s">
        <v>1333</v>
      </c>
      <c r="BG1816" s="4" t="s">
        <v>8846</v>
      </c>
      <c r="BH1816" s="5" t="s">
        <v>1343</v>
      </c>
    </row>
    <row r="1817" spans="1:60" x14ac:dyDescent="0.25">
      <c r="A1817">
        <f t="shared" si="156"/>
        <v>992983</v>
      </c>
      <c r="B1817">
        <f t="shared" si="157"/>
        <v>50101414</v>
      </c>
      <c r="C1817" t="str">
        <f t="shared" si="158"/>
        <v>CC</v>
      </c>
      <c r="D1817" t="str">
        <f t="shared" si="155"/>
        <v>REGION ILE DE FRANCE NORD</v>
      </c>
      <c r="E1817" s="12" t="str">
        <f t="shared" si="159"/>
        <v>TERRAIN</v>
      </c>
      <c r="F1817" s="4" t="s">
        <v>8849</v>
      </c>
      <c r="G1817" s="4" t="s">
        <v>5631</v>
      </c>
      <c r="H1817" s="5">
        <v>2</v>
      </c>
      <c r="I1817" s="5" t="s">
        <v>6943</v>
      </c>
      <c r="J1817" s="5"/>
      <c r="K1817" s="5"/>
      <c r="L1817" s="5"/>
      <c r="M1817" s="5" t="s">
        <v>1343</v>
      </c>
      <c r="N1817" s="5"/>
      <c r="O1817" s="5"/>
      <c r="P1817" s="5"/>
      <c r="Q1817" s="5"/>
      <c r="R1817" s="5"/>
      <c r="S1817" s="5"/>
      <c r="T1817" s="5"/>
      <c r="U1817" s="6">
        <v>45627</v>
      </c>
      <c r="V1817" s="4"/>
      <c r="W1817" s="4" t="s">
        <v>1329</v>
      </c>
      <c r="X1817" s="5"/>
      <c r="Y1817" s="5"/>
      <c r="Z1817" s="5"/>
      <c r="AA1817" s="4" t="s">
        <v>4999</v>
      </c>
      <c r="AB1817" s="5"/>
      <c r="AC1817" s="5"/>
      <c r="AD1817" s="5"/>
      <c r="AE1817" s="5"/>
      <c r="AF1817" s="6"/>
      <c r="AG1817" s="5"/>
      <c r="AH1817" s="5"/>
      <c r="AI1817" s="5"/>
      <c r="AJ1817" s="6"/>
      <c r="AK1817" s="5"/>
      <c r="AL1817" s="6"/>
      <c r="AM1817" s="5"/>
      <c r="AN1817" s="5"/>
      <c r="AO1817" s="5"/>
      <c r="AP1817" s="5" t="s">
        <v>12477</v>
      </c>
      <c r="AQ1817" s="4" t="s">
        <v>1351</v>
      </c>
      <c r="AR1817" s="5" t="s">
        <v>12478</v>
      </c>
      <c r="AS1817" s="5" t="s">
        <v>2022</v>
      </c>
      <c r="AT1817" s="5" t="s">
        <v>2023</v>
      </c>
      <c r="AU1817" s="5" t="s">
        <v>41</v>
      </c>
      <c r="AV1817" s="4" t="s">
        <v>2024</v>
      </c>
      <c r="AW1817" s="5" t="s">
        <v>26</v>
      </c>
      <c r="AX1817" s="4" t="s">
        <v>5983</v>
      </c>
      <c r="AY1817" s="5" t="s">
        <v>5986</v>
      </c>
      <c r="AZ1817" s="5" t="s">
        <v>1357</v>
      </c>
      <c r="BA1817" s="4" t="s">
        <v>2448</v>
      </c>
      <c r="BB1817" s="5" t="s">
        <v>11111</v>
      </c>
      <c r="BC1817" s="4" t="s">
        <v>5628</v>
      </c>
      <c r="BD1817" s="5" t="s">
        <v>5630</v>
      </c>
      <c r="BE1817" s="5" t="s">
        <v>16</v>
      </c>
      <c r="BF1817" s="5" t="s">
        <v>1333</v>
      </c>
      <c r="BG1817" s="4" t="s">
        <v>5631</v>
      </c>
      <c r="BH1817" s="5" t="s">
        <v>1343</v>
      </c>
    </row>
    <row r="1818" spans="1:60" x14ac:dyDescent="0.25">
      <c r="A1818">
        <f t="shared" si="156"/>
        <v>992976</v>
      </c>
      <c r="B1818">
        <f t="shared" si="157"/>
        <v>50101413</v>
      </c>
      <c r="C1818" t="str">
        <f t="shared" si="158"/>
        <v>CC</v>
      </c>
      <c r="D1818" t="str">
        <f t="shared" si="155"/>
        <v>REGION GRAND SUD</v>
      </c>
      <c r="E1818" s="12" t="str">
        <f t="shared" si="159"/>
        <v>TERRAIN</v>
      </c>
      <c r="F1818" s="4" t="s">
        <v>8850</v>
      </c>
      <c r="G1818" s="4" t="s">
        <v>1543</v>
      </c>
      <c r="H1818" s="5">
        <v>2</v>
      </c>
      <c r="I1818" s="5" t="s">
        <v>6943</v>
      </c>
      <c r="J1818" s="5"/>
      <c r="K1818" s="5"/>
      <c r="L1818" s="5"/>
      <c r="M1818" s="5" t="s">
        <v>1343</v>
      </c>
      <c r="N1818" s="5"/>
      <c r="O1818" s="6"/>
      <c r="P1818" s="5"/>
      <c r="Q1818" s="5"/>
      <c r="R1818" s="5"/>
      <c r="S1818" s="5"/>
      <c r="T1818" s="5"/>
      <c r="U1818" s="6">
        <v>45474</v>
      </c>
      <c r="V1818" s="4"/>
      <c r="W1818" s="4" t="s">
        <v>1329</v>
      </c>
      <c r="X1818" s="5"/>
      <c r="Y1818" s="5"/>
      <c r="Z1818" s="5"/>
      <c r="AA1818" s="5" t="s">
        <v>1533</v>
      </c>
      <c r="AB1818" s="5"/>
      <c r="AC1818" s="5"/>
      <c r="AD1818" s="5"/>
      <c r="AE1818" s="5"/>
      <c r="AF1818" s="6"/>
      <c r="AG1818" s="5"/>
      <c r="AH1818" s="5"/>
      <c r="AI1818" s="5"/>
      <c r="AJ1818" s="6"/>
      <c r="AK1818" s="5"/>
      <c r="AL1818" s="6"/>
      <c r="AM1818" s="5"/>
      <c r="AN1818" s="5"/>
      <c r="AO1818" s="5"/>
      <c r="AP1818" s="5" t="s">
        <v>1335</v>
      </c>
      <c r="AQ1818" s="4" t="s">
        <v>1336</v>
      </c>
      <c r="AR1818" s="5" t="s">
        <v>12476</v>
      </c>
      <c r="AS1818" s="5" t="s">
        <v>1440</v>
      </c>
      <c r="AT1818" s="5" t="s">
        <v>1441</v>
      </c>
      <c r="AU1818" s="5" t="s">
        <v>41</v>
      </c>
      <c r="AV1818" s="4" t="s">
        <v>1537</v>
      </c>
      <c r="AW1818" s="5" t="s">
        <v>31</v>
      </c>
      <c r="AX1818" s="4" t="s">
        <v>1538</v>
      </c>
      <c r="AY1818" s="5" t="s">
        <v>1539</v>
      </c>
      <c r="AZ1818" s="5" t="s">
        <v>11</v>
      </c>
      <c r="BA1818" s="4" t="s">
        <v>1540</v>
      </c>
      <c r="BB1818" s="5" t="s">
        <v>1541</v>
      </c>
      <c r="BC1818" s="5" t="s">
        <v>1530</v>
      </c>
      <c r="BD1818" s="5" t="s">
        <v>1542</v>
      </c>
      <c r="BE1818" s="5" t="s">
        <v>25</v>
      </c>
      <c r="BF1818" s="5" t="s">
        <v>1333</v>
      </c>
      <c r="BG1818" s="5" t="s">
        <v>1543</v>
      </c>
      <c r="BH1818" s="5" t="s">
        <v>1343</v>
      </c>
    </row>
    <row r="1819" spans="1:60" x14ac:dyDescent="0.25">
      <c r="A1819">
        <f t="shared" si="156"/>
        <v>992975</v>
      </c>
      <c r="B1819">
        <f t="shared" si="157"/>
        <v>50101412</v>
      </c>
      <c r="C1819" t="str">
        <f t="shared" si="158"/>
        <v>CC</v>
      </c>
      <c r="D1819" t="str">
        <f t="shared" si="155"/>
        <v>REGION GRAND SUD</v>
      </c>
      <c r="E1819" s="12" t="str">
        <f t="shared" si="159"/>
        <v>TERRAIN</v>
      </c>
      <c r="F1819" s="4" t="s">
        <v>8851</v>
      </c>
      <c r="G1819" s="4" t="s">
        <v>6423</v>
      </c>
      <c r="H1819" s="5">
        <v>2</v>
      </c>
      <c r="I1819" s="5" t="s">
        <v>6943</v>
      </c>
      <c r="J1819" s="5"/>
      <c r="K1819" s="5"/>
      <c r="L1819" s="5"/>
      <c r="M1819" s="5" t="s">
        <v>1343</v>
      </c>
      <c r="N1819" s="5"/>
      <c r="O1819" s="5"/>
      <c r="P1819" s="5"/>
      <c r="Q1819" s="5"/>
      <c r="R1819" s="5"/>
      <c r="S1819" s="5"/>
      <c r="T1819" s="5"/>
      <c r="U1819" s="6">
        <v>45474</v>
      </c>
      <c r="V1819" s="4"/>
      <c r="W1819" s="4" t="s">
        <v>1329</v>
      </c>
      <c r="X1819" s="5"/>
      <c r="Y1819" s="5"/>
      <c r="Z1819" s="5"/>
      <c r="AA1819" s="4" t="s">
        <v>6421</v>
      </c>
      <c r="AB1819" s="5"/>
      <c r="AC1819" s="5"/>
      <c r="AD1819" s="5"/>
      <c r="AE1819" s="5"/>
      <c r="AF1819" s="6"/>
      <c r="AG1819" s="5"/>
      <c r="AH1819" s="5"/>
      <c r="AI1819" s="5"/>
      <c r="AJ1819" s="6"/>
      <c r="AK1819" s="5"/>
      <c r="AL1819" s="6"/>
      <c r="AM1819" s="5"/>
      <c r="AN1819" s="5"/>
      <c r="AO1819" s="5"/>
      <c r="AP1819" s="5" t="s">
        <v>1335</v>
      </c>
      <c r="AQ1819" s="4" t="s">
        <v>1336</v>
      </c>
      <c r="AR1819" s="5" t="s">
        <v>12476</v>
      </c>
      <c r="AS1819" s="5" t="s">
        <v>1440</v>
      </c>
      <c r="AT1819" s="5" t="s">
        <v>1441</v>
      </c>
      <c r="AU1819" s="5" t="s">
        <v>41</v>
      </c>
      <c r="AV1819" s="4" t="s">
        <v>1537</v>
      </c>
      <c r="AW1819" s="5" t="s">
        <v>31</v>
      </c>
      <c r="AX1819" s="4" t="s">
        <v>1538</v>
      </c>
      <c r="AY1819" s="5" t="s">
        <v>1539</v>
      </c>
      <c r="AZ1819" s="5" t="s">
        <v>11</v>
      </c>
      <c r="BA1819" s="4" t="s">
        <v>1540</v>
      </c>
      <c r="BB1819" s="5" t="s">
        <v>1541</v>
      </c>
      <c r="BC1819" s="4" t="s">
        <v>6420</v>
      </c>
      <c r="BD1819" s="5" t="s">
        <v>6422</v>
      </c>
      <c r="BE1819" s="5" t="s">
        <v>3</v>
      </c>
      <c r="BF1819" s="5" t="s">
        <v>1333</v>
      </c>
      <c r="BG1819" s="4" t="s">
        <v>6423</v>
      </c>
      <c r="BH1819" s="5" t="s">
        <v>1343</v>
      </c>
    </row>
    <row r="1820" spans="1:60" x14ac:dyDescent="0.25">
      <c r="A1820">
        <f t="shared" si="156"/>
        <v>992974</v>
      </c>
      <c r="B1820">
        <f t="shared" si="157"/>
        <v>50101411</v>
      </c>
      <c r="C1820" t="str">
        <f t="shared" si="158"/>
        <v>CC</v>
      </c>
      <c r="D1820" t="str">
        <f t="shared" si="155"/>
        <v>REGION GRAND SUD</v>
      </c>
      <c r="E1820" s="12" t="str">
        <f t="shared" si="159"/>
        <v>TERRAIN</v>
      </c>
      <c r="F1820" s="4" t="s">
        <v>8852</v>
      </c>
      <c r="G1820" s="4" t="s">
        <v>8853</v>
      </c>
      <c r="H1820" s="5">
        <v>2</v>
      </c>
      <c r="I1820" s="5" t="s">
        <v>6943</v>
      </c>
      <c r="J1820" s="5"/>
      <c r="K1820" s="5"/>
      <c r="L1820" s="5"/>
      <c r="M1820" s="5" t="s">
        <v>1343</v>
      </c>
      <c r="N1820" s="5"/>
      <c r="O1820" s="6"/>
      <c r="P1820" s="5"/>
      <c r="Q1820" s="5"/>
      <c r="R1820" s="5"/>
      <c r="S1820" s="5"/>
      <c r="T1820" s="5"/>
      <c r="U1820" s="6">
        <v>45627</v>
      </c>
      <c r="V1820" s="4"/>
      <c r="W1820" s="4" t="s">
        <v>1329</v>
      </c>
      <c r="X1820" s="5"/>
      <c r="Y1820" s="5"/>
      <c r="Z1820" s="5"/>
      <c r="AA1820" s="4" t="s">
        <v>2148</v>
      </c>
      <c r="AB1820" s="5"/>
      <c r="AC1820" s="5"/>
      <c r="AD1820" s="5"/>
      <c r="AE1820" s="5"/>
      <c r="AF1820" s="6"/>
      <c r="AG1820" s="5"/>
      <c r="AH1820" s="5"/>
      <c r="AI1820" s="5"/>
      <c r="AJ1820" s="6"/>
      <c r="AK1820" s="5"/>
      <c r="AL1820" s="6"/>
      <c r="AM1820" s="5"/>
      <c r="AN1820" s="5"/>
      <c r="AO1820" s="5"/>
      <c r="AP1820" s="5" t="s">
        <v>1335</v>
      </c>
      <c r="AQ1820" s="4" t="s">
        <v>1336</v>
      </c>
      <c r="AR1820" s="5" t="s">
        <v>12476</v>
      </c>
      <c r="AS1820" s="5" t="s">
        <v>1440</v>
      </c>
      <c r="AT1820" s="5" t="s">
        <v>1441</v>
      </c>
      <c r="AU1820" s="5" t="s">
        <v>41</v>
      </c>
      <c r="AV1820" s="4" t="s">
        <v>1537</v>
      </c>
      <c r="AW1820" s="5" t="s">
        <v>31</v>
      </c>
      <c r="AX1820" s="4"/>
      <c r="AY1820" s="5"/>
      <c r="AZ1820" s="5"/>
      <c r="BA1820" s="4" t="s">
        <v>1966</v>
      </c>
      <c r="BB1820" s="5" t="s">
        <v>11119</v>
      </c>
      <c r="BC1820" s="4"/>
      <c r="BD1820" s="5"/>
      <c r="BE1820" s="5"/>
      <c r="BF1820" s="5"/>
      <c r="BG1820" s="4" t="s">
        <v>8853</v>
      </c>
      <c r="BH1820" s="5" t="s">
        <v>1343</v>
      </c>
    </row>
    <row r="1821" spans="1:60" x14ac:dyDescent="0.25">
      <c r="A1821">
        <f t="shared" si="156"/>
        <v>992973</v>
      </c>
      <c r="B1821">
        <f t="shared" si="157"/>
        <v>50101410</v>
      </c>
      <c r="C1821" t="str">
        <f t="shared" si="158"/>
        <v>CC</v>
      </c>
      <c r="D1821" t="str">
        <f t="shared" si="155"/>
        <v>REGION GRAND SUD</v>
      </c>
      <c r="E1821" s="12" t="str">
        <f t="shared" si="159"/>
        <v>TERRAIN</v>
      </c>
      <c r="F1821" s="4" t="s">
        <v>8854</v>
      </c>
      <c r="G1821" s="4" t="s">
        <v>8855</v>
      </c>
      <c r="H1821" s="5">
        <v>2</v>
      </c>
      <c r="I1821" s="5" t="s">
        <v>6943</v>
      </c>
      <c r="J1821" s="5"/>
      <c r="K1821" s="5"/>
      <c r="L1821" s="5"/>
      <c r="M1821" s="5" t="s">
        <v>1343</v>
      </c>
      <c r="N1821" s="5"/>
      <c r="O1821" s="5"/>
      <c r="P1821" s="5"/>
      <c r="Q1821" s="5"/>
      <c r="R1821" s="5"/>
      <c r="S1821" s="5"/>
      <c r="T1821" s="5"/>
      <c r="U1821" s="6">
        <v>45627</v>
      </c>
      <c r="V1821" s="4"/>
      <c r="W1821" s="4" t="s">
        <v>1329</v>
      </c>
      <c r="X1821" s="5"/>
      <c r="Y1821" s="5"/>
      <c r="Z1821" s="5"/>
      <c r="AA1821" s="4" t="s">
        <v>8856</v>
      </c>
      <c r="AB1821" s="5"/>
      <c r="AC1821" s="5"/>
      <c r="AD1821" s="5"/>
      <c r="AE1821" s="5"/>
      <c r="AF1821" s="6"/>
      <c r="AG1821" s="5"/>
      <c r="AH1821" s="5"/>
      <c r="AI1821" s="5"/>
      <c r="AJ1821" s="6"/>
      <c r="AK1821" s="5"/>
      <c r="AL1821" s="6"/>
      <c r="AM1821" s="5"/>
      <c r="AN1821" s="5"/>
      <c r="AO1821" s="5"/>
      <c r="AP1821" s="5" t="s">
        <v>1335</v>
      </c>
      <c r="AQ1821" s="4" t="s">
        <v>1336</v>
      </c>
      <c r="AR1821" s="5" t="s">
        <v>12476</v>
      </c>
      <c r="AS1821" s="5" t="s">
        <v>1440</v>
      </c>
      <c r="AT1821" s="5" t="s">
        <v>1441</v>
      </c>
      <c r="AU1821" s="5" t="s">
        <v>41</v>
      </c>
      <c r="AV1821" s="4" t="s">
        <v>1537</v>
      </c>
      <c r="AW1821" s="5" t="s">
        <v>31</v>
      </c>
      <c r="AX1821" s="4"/>
      <c r="AY1821" s="5"/>
      <c r="AZ1821" s="5"/>
      <c r="BA1821" s="4" t="s">
        <v>1966</v>
      </c>
      <c r="BB1821" s="5" t="s">
        <v>11119</v>
      </c>
      <c r="BC1821" s="4"/>
      <c r="BD1821" s="5"/>
      <c r="BE1821" s="5"/>
      <c r="BF1821" s="5"/>
      <c r="BG1821" s="4" t="s">
        <v>8855</v>
      </c>
      <c r="BH1821" s="5" t="s">
        <v>1343</v>
      </c>
    </row>
    <row r="1822" spans="1:60" x14ac:dyDescent="0.25">
      <c r="A1822">
        <f t="shared" si="156"/>
        <v>992971</v>
      </c>
      <c r="B1822">
        <f t="shared" si="157"/>
        <v>50101409</v>
      </c>
      <c r="C1822" t="str">
        <f t="shared" si="158"/>
        <v>CC</v>
      </c>
      <c r="D1822" t="str">
        <f t="shared" si="155"/>
        <v>REGION GRAND SUD</v>
      </c>
      <c r="E1822" s="12" t="str">
        <f t="shared" si="159"/>
        <v>TERRAIN</v>
      </c>
      <c r="F1822" s="4" t="s">
        <v>8857</v>
      </c>
      <c r="G1822" s="4" t="s">
        <v>8858</v>
      </c>
      <c r="H1822" s="5">
        <v>2</v>
      </c>
      <c r="I1822" s="5" t="s">
        <v>6943</v>
      </c>
      <c r="J1822" s="5"/>
      <c r="K1822" s="5"/>
      <c r="L1822" s="5"/>
      <c r="M1822" s="5" t="s">
        <v>1343</v>
      </c>
      <c r="N1822" s="5"/>
      <c r="O1822" s="6"/>
      <c r="P1822" s="5"/>
      <c r="Q1822" s="5"/>
      <c r="R1822" s="5"/>
      <c r="S1822" s="5"/>
      <c r="T1822" s="5"/>
      <c r="U1822" s="6">
        <v>45597</v>
      </c>
      <c r="V1822" s="4"/>
      <c r="W1822" s="4" t="s">
        <v>1329</v>
      </c>
      <c r="X1822" s="5"/>
      <c r="Y1822" s="5"/>
      <c r="Z1822" s="5"/>
      <c r="AA1822" s="4" t="s">
        <v>7301</v>
      </c>
      <c r="AB1822" s="5"/>
      <c r="AC1822" s="5"/>
      <c r="AD1822" s="5"/>
      <c r="AE1822" s="5"/>
      <c r="AF1822" s="6"/>
      <c r="AG1822" s="5"/>
      <c r="AH1822" s="5"/>
      <c r="AI1822" s="5"/>
      <c r="AJ1822" s="6"/>
      <c r="AK1822" s="5"/>
      <c r="AL1822" s="6"/>
      <c r="AM1822" s="5"/>
      <c r="AN1822" s="5"/>
      <c r="AO1822" s="5"/>
      <c r="AP1822" s="5" t="s">
        <v>1335</v>
      </c>
      <c r="AQ1822" s="4" t="s">
        <v>1336</v>
      </c>
      <c r="AR1822" s="5" t="s">
        <v>12476</v>
      </c>
      <c r="AS1822" s="5" t="s">
        <v>1745</v>
      </c>
      <c r="AT1822" s="5" t="s">
        <v>1746</v>
      </c>
      <c r="AU1822" s="5" t="s">
        <v>41</v>
      </c>
      <c r="AV1822" s="4" t="s">
        <v>1747</v>
      </c>
      <c r="AW1822" s="5" t="s">
        <v>52</v>
      </c>
      <c r="AX1822" s="4"/>
      <c r="AY1822" s="5"/>
      <c r="AZ1822" s="5"/>
      <c r="BA1822" s="4" t="s">
        <v>2281</v>
      </c>
      <c r="BB1822" s="5" t="s">
        <v>2282</v>
      </c>
      <c r="BC1822" s="4" t="s">
        <v>8859</v>
      </c>
      <c r="BD1822" s="5" t="s">
        <v>8860</v>
      </c>
      <c r="BE1822" s="5" t="s">
        <v>71</v>
      </c>
      <c r="BF1822" s="5" t="s">
        <v>1333</v>
      </c>
      <c r="BG1822" s="4" t="s">
        <v>8858</v>
      </c>
      <c r="BH1822" s="5" t="s">
        <v>1343</v>
      </c>
    </row>
    <row r="1823" spans="1:60" x14ac:dyDescent="0.25">
      <c r="A1823">
        <f t="shared" si="156"/>
        <v>992969</v>
      </c>
      <c r="B1823">
        <f t="shared" si="157"/>
        <v>50101408</v>
      </c>
      <c r="C1823" t="str">
        <f t="shared" si="158"/>
        <v>CC</v>
      </c>
      <c r="D1823" t="str">
        <f t="shared" si="155"/>
        <v>REGION GRAND OUEST</v>
      </c>
      <c r="E1823" s="12" t="str">
        <f t="shared" si="159"/>
        <v>TERRAIN</v>
      </c>
      <c r="F1823" s="4" t="s">
        <v>8861</v>
      </c>
      <c r="G1823" s="4" t="s">
        <v>6493</v>
      </c>
      <c r="H1823" s="5">
        <v>2</v>
      </c>
      <c r="I1823" s="5" t="s">
        <v>6943</v>
      </c>
      <c r="J1823" s="5"/>
      <c r="K1823" s="5"/>
      <c r="L1823" s="5"/>
      <c r="M1823" s="5" t="s">
        <v>1343</v>
      </c>
      <c r="N1823" s="5"/>
      <c r="O1823" s="5"/>
      <c r="P1823" s="5"/>
      <c r="Q1823" s="5"/>
      <c r="R1823" s="5"/>
      <c r="S1823" s="5"/>
      <c r="T1823" s="5"/>
      <c r="U1823" s="6">
        <v>45597</v>
      </c>
      <c r="V1823" s="4"/>
      <c r="W1823" s="4" t="s">
        <v>1329</v>
      </c>
      <c r="X1823" s="5"/>
      <c r="Y1823" s="5"/>
      <c r="Z1823" s="5"/>
      <c r="AA1823" s="4" t="s">
        <v>2592</v>
      </c>
      <c r="AB1823" s="5"/>
      <c r="AC1823" s="5"/>
      <c r="AD1823" s="5"/>
      <c r="AE1823" s="5"/>
      <c r="AF1823" s="6"/>
      <c r="AG1823" s="5"/>
      <c r="AH1823" s="5"/>
      <c r="AI1823" s="5"/>
      <c r="AJ1823" s="6"/>
      <c r="AK1823" s="5"/>
      <c r="AL1823" s="6"/>
      <c r="AM1823" s="5"/>
      <c r="AN1823" s="5"/>
      <c r="AO1823" s="5"/>
      <c r="AP1823" s="5" t="s">
        <v>1413</v>
      </c>
      <c r="AQ1823" s="4" t="s">
        <v>1414</v>
      </c>
      <c r="AR1823" s="5" t="s">
        <v>19</v>
      </c>
      <c r="AS1823" s="5" t="s">
        <v>2225</v>
      </c>
      <c r="AT1823" s="5" t="s">
        <v>2226</v>
      </c>
      <c r="AU1823" s="5" t="s">
        <v>41</v>
      </c>
      <c r="AV1823" s="4" t="s">
        <v>2227</v>
      </c>
      <c r="AW1823" s="5" t="s">
        <v>89</v>
      </c>
      <c r="AX1823" s="4" t="s">
        <v>5596</v>
      </c>
      <c r="AY1823" s="5" t="s">
        <v>5597</v>
      </c>
      <c r="AZ1823" s="5" t="s">
        <v>11</v>
      </c>
      <c r="BA1823" s="4" t="s">
        <v>5598</v>
      </c>
      <c r="BB1823" s="5" t="s">
        <v>5599</v>
      </c>
      <c r="BC1823" s="4" t="s">
        <v>6491</v>
      </c>
      <c r="BD1823" s="5" t="s">
        <v>6492</v>
      </c>
      <c r="BE1823" s="5" t="s">
        <v>25</v>
      </c>
      <c r="BF1823" s="5" t="s">
        <v>1333</v>
      </c>
      <c r="BG1823" s="4" t="s">
        <v>6493</v>
      </c>
      <c r="BH1823" s="5" t="s">
        <v>1343</v>
      </c>
    </row>
    <row r="1824" spans="1:60" x14ac:dyDescent="0.25">
      <c r="A1824">
        <f t="shared" si="156"/>
        <v>992967</v>
      </c>
      <c r="B1824">
        <f t="shared" si="157"/>
        <v>50101406</v>
      </c>
      <c r="C1824" t="str">
        <f t="shared" si="158"/>
        <v>CC</v>
      </c>
      <c r="D1824" t="str">
        <f t="shared" si="155"/>
        <v>REGION GRAND SUD</v>
      </c>
      <c r="E1824" s="12" t="str">
        <f t="shared" si="159"/>
        <v>TERRAIN</v>
      </c>
      <c r="F1824" s="4" t="s">
        <v>8862</v>
      </c>
      <c r="G1824" s="4" t="s">
        <v>8863</v>
      </c>
      <c r="H1824" s="5">
        <v>2</v>
      </c>
      <c r="I1824" s="5" t="s">
        <v>6943</v>
      </c>
      <c r="J1824" s="5"/>
      <c r="K1824" s="5"/>
      <c r="L1824" s="5"/>
      <c r="M1824" s="5" t="s">
        <v>1343</v>
      </c>
      <c r="N1824" s="5"/>
      <c r="O1824" s="6"/>
      <c r="P1824" s="5"/>
      <c r="Q1824" s="5"/>
      <c r="R1824" s="5"/>
      <c r="S1824" s="5"/>
      <c r="T1824" s="5"/>
      <c r="U1824" s="6">
        <v>45474</v>
      </c>
      <c r="V1824" s="4"/>
      <c r="W1824" s="4" t="s">
        <v>1329</v>
      </c>
      <c r="X1824" s="5"/>
      <c r="Y1824" s="5"/>
      <c r="Z1824" s="5"/>
      <c r="AA1824" s="4" t="s">
        <v>8864</v>
      </c>
      <c r="AB1824" s="5"/>
      <c r="AC1824" s="5"/>
      <c r="AD1824" s="5"/>
      <c r="AE1824" s="5"/>
      <c r="AF1824" s="6"/>
      <c r="AG1824" s="5"/>
      <c r="AH1824" s="5"/>
      <c r="AI1824" s="5"/>
      <c r="AJ1824" s="6"/>
      <c r="AK1824" s="5"/>
      <c r="AL1824" s="6"/>
      <c r="AM1824" s="5"/>
      <c r="AN1824" s="5"/>
      <c r="AO1824" s="5"/>
      <c r="AP1824" s="5" t="s">
        <v>1335</v>
      </c>
      <c r="AQ1824" s="4" t="s">
        <v>1336</v>
      </c>
      <c r="AR1824" s="5" t="s">
        <v>12476</v>
      </c>
      <c r="AS1824" s="5" t="s">
        <v>1522</v>
      </c>
      <c r="AT1824" s="5" t="s">
        <v>1523</v>
      </c>
      <c r="AU1824" s="5" t="s">
        <v>41</v>
      </c>
      <c r="AV1824" s="4" t="s">
        <v>1524</v>
      </c>
      <c r="AW1824" s="5" t="s">
        <v>93</v>
      </c>
      <c r="AX1824" s="4" t="s">
        <v>1734</v>
      </c>
      <c r="AY1824" s="5" t="s">
        <v>1735</v>
      </c>
      <c r="AZ1824" s="5" t="s">
        <v>11</v>
      </c>
      <c r="BA1824" s="4" t="s">
        <v>1736</v>
      </c>
      <c r="BB1824" s="5" t="s">
        <v>1737</v>
      </c>
      <c r="BC1824" s="4"/>
      <c r="BD1824" s="5"/>
      <c r="BE1824" s="5"/>
      <c r="BF1824" s="5"/>
      <c r="BG1824" s="4" t="s">
        <v>8863</v>
      </c>
      <c r="BH1824" s="5" t="s">
        <v>1343</v>
      </c>
    </row>
    <row r="1825" spans="1:60" x14ac:dyDescent="0.25">
      <c r="A1825">
        <f t="shared" si="156"/>
        <v>992961</v>
      </c>
      <c r="B1825">
        <f t="shared" si="157"/>
        <v>50101405</v>
      </c>
      <c r="C1825" t="str">
        <f t="shared" si="158"/>
        <v>CC</v>
      </c>
      <c r="D1825" t="str">
        <f t="shared" si="155"/>
        <v>REGION GRAND SUD</v>
      </c>
      <c r="E1825" s="12" t="str">
        <f t="shared" si="159"/>
        <v>TERRAIN</v>
      </c>
      <c r="F1825" s="4" t="s">
        <v>8865</v>
      </c>
      <c r="G1825" s="4" t="s">
        <v>6795</v>
      </c>
      <c r="H1825" s="5">
        <v>2</v>
      </c>
      <c r="I1825" s="5" t="s">
        <v>6943</v>
      </c>
      <c r="J1825" s="5"/>
      <c r="K1825" s="5"/>
      <c r="L1825" s="5"/>
      <c r="M1825" s="5" t="s">
        <v>1343</v>
      </c>
      <c r="N1825" s="5"/>
      <c r="O1825" s="5"/>
      <c r="P1825" s="5"/>
      <c r="Q1825" s="5"/>
      <c r="R1825" s="5"/>
      <c r="S1825" s="5"/>
      <c r="T1825" s="5"/>
      <c r="U1825" s="6">
        <v>45474</v>
      </c>
      <c r="V1825" s="4"/>
      <c r="W1825" s="4" t="s">
        <v>1329</v>
      </c>
      <c r="X1825" s="5"/>
      <c r="Y1825" s="5"/>
      <c r="Z1825" s="5"/>
      <c r="AA1825" s="4" t="s">
        <v>3418</v>
      </c>
      <c r="AB1825" s="5"/>
      <c r="AC1825" s="5"/>
      <c r="AD1825" s="5"/>
      <c r="AE1825" s="5"/>
      <c r="AF1825" s="6"/>
      <c r="AG1825" s="5"/>
      <c r="AH1825" s="5"/>
      <c r="AI1825" s="5"/>
      <c r="AJ1825" s="6"/>
      <c r="AK1825" s="5"/>
      <c r="AL1825" s="6"/>
      <c r="AM1825" s="5"/>
      <c r="AN1825" s="5"/>
      <c r="AO1825" s="5"/>
      <c r="AP1825" s="5" t="s">
        <v>1335</v>
      </c>
      <c r="AQ1825" s="4" t="s">
        <v>1336</v>
      </c>
      <c r="AR1825" s="5" t="s">
        <v>12476</v>
      </c>
      <c r="AS1825" s="5" t="s">
        <v>1337</v>
      </c>
      <c r="AT1825" s="5" t="s">
        <v>1338</v>
      </c>
      <c r="AU1825" s="5" t="s">
        <v>41</v>
      </c>
      <c r="AV1825" s="4" t="s">
        <v>1339</v>
      </c>
      <c r="AW1825" s="5" t="s">
        <v>76</v>
      </c>
      <c r="AX1825" s="4" t="s">
        <v>1877</v>
      </c>
      <c r="AY1825" s="5" t="s">
        <v>1878</v>
      </c>
      <c r="AZ1825" s="5" t="s">
        <v>11</v>
      </c>
      <c r="BA1825" s="4" t="s">
        <v>1879</v>
      </c>
      <c r="BB1825" s="5" t="s">
        <v>1880</v>
      </c>
      <c r="BC1825" s="4" t="s">
        <v>6790</v>
      </c>
      <c r="BD1825" s="5" t="s">
        <v>6794</v>
      </c>
      <c r="BE1825" s="5" t="s">
        <v>60</v>
      </c>
      <c r="BF1825" s="5" t="s">
        <v>1333</v>
      </c>
      <c r="BG1825" s="4" t="s">
        <v>6795</v>
      </c>
      <c r="BH1825" s="5" t="s">
        <v>1343</v>
      </c>
    </row>
    <row r="1826" spans="1:60" x14ac:dyDescent="0.25">
      <c r="A1826">
        <f t="shared" si="156"/>
        <v>992957</v>
      </c>
      <c r="B1826">
        <f t="shared" si="157"/>
        <v>50101404</v>
      </c>
      <c r="C1826" t="str">
        <f t="shared" si="158"/>
        <v>CC</v>
      </c>
      <c r="D1826" t="str">
        <f t="shared" si="155"/>
        <v>REGION CENTRE EST</v>
      </c>
      <c r="E1826" s="12" t="str">
        <f t="shared" si="159"/>
        <v>TERRAIN</v>
      </c>
      <c r="F1826" s="4" t="s">
        <v>8866</v>
      </c>
      <c r="G1826" s="4" t="s">
        <v>5114</v>
      </c>
      <c r="H1826" s="5">
        <v>2</v>
      </c>
      <c r="I1826" s="5" t="s">
        <v>6943</v>
      </c>
      <c r="J1826" s="5"/>
      <c r="K1826" s="5"/>
      <c r="L1826" s="5"/>
      <c r="M1826" s="5" t="s">
        <v>1343</v>
      </c>
      <c r="N1826" s="5"/>
      <c r="O1826" s="5"/>
      <c r="P1826" s="5"/>
      <c r="Q1826" s="5"/>
      <c r="R1826" s="5"/>
      <c r="S1826" s="5"/>
      <c r="T1826" s="5"/>
      <c r="U1826" s="6">
        <v>45627</v>
      </c>
      <c r="V1826" s="5"/>
      <c r="W1826" s="4" t="s">
        <v>1329</v>
      </c>
      <c r="X1826" s="5"/>
      <c r="Y1826" s="5"/>
      <c r="Z1826" s="5"/>
      <c r="AA1826" s="5" t="s">
        <v>5111</v>
      </c>
      <c r="AB1826" s="5"/>
      <c r="AC1826" s="5"/>
      <c r="AD1826" s="5"/>
      <c r="AE1826" s="5"/>
      <c r="AF1826" s="5"/>
      <c r="AG1826" s="5"/>
      <c r="AH1826" s="5"/>
      <c r="AI1826" s="5"/>
      <c r="AJ1826" s="5"/>
      <c r="AK1826" s="5"/>
      <c r="AL1826" s="5"/>
      <c r="AM1826" s="5"/>
      <c r="AN1826" s="5"/>
      <c r="AO1826" s="5"/>
      <c r="AP1826" s="5" t="s">
        <v>1536</v>
      </c>
      <c r="AQ1826" s="4" t="s">
        <v>12479</v>
      </c>
      <c r="AR1826" s="5" t="s">
        <v>12480</v>
      </c>
      <c r="AS1826" s="5"/>
      <c r="AT1826" s="5"/>
      <c r="AU1826" s="5"/>
      <c r="AV1826" s="4" t="s">
        <v>1442</v>
      </c>
      <c r="AW1826" s="5" t="s">
        <v>12</v>
      </c>
      <c r="AX1826" s="4" t="s">
        <v>2359</v>
      </c>
      <c r="AY1826" s="5" t="s">
        <v>2360</v>
      </c>
      <c r="AZ1826" s="5" t="s">
        <v>11</v>
      </c>
      <c r="BA1826" s="4" t="s">
        <v>2361</v>
      </c>
      <c r="BB1826" s="5" t="s">
        <v>2362</v>
      </c>
      <c r="BC1826" s="5" t="s">
        <v>5110</v>
      </c>
      <c r="BD1826" s="5" t="s">
        <v>5113</v>
      </c>
      <c r="BE1826" s="5" t="s">
        <v>25</v>
      </c>
      <c r="BF1826" s="5" t="s">
        <v>1333</v>
      </c>
      <c r="BG1826" s="5" t="s">
        <v>5114</v>
      </c>
      <c r="BH1826" s="5" t="s">
        <v>1343</v>
      </c>
    </row>
    <row r="1827" spans="1:60" x14ac:dyDescent="0.25">
      <c r="A1827">
        <f t="shared" si="156"/>
        <v>992955</v>
      </c>
      <c r="B1827">
        <f t="shared" si="157"/>
        <v>50101403</v>
      </c>
      <c r="C1827" t="str">
        <f t="shared" si="158"/>
        <v>CC</v>
      </c>
      <c r="D1827" t="str">
        <f t="shared" si="155"/>
        <v>REGION CENTRE EST</v>
      </c>
      <c r="E1827" s="12" t="str">
        <f t="shared" si="159"/>
        <v>TERRAIN</v>
      </c>
      <c r="F1827" s="4" t="s">
        <v>8867</v>
      </c>
      <c r="G1827" s="4" t="s">
        <v>7359</v>
      </c>
      <c r="H1827" s="5">
        <v>2</v>
      </c>
      <c r="I1827" s="5" t="s">
        <v>6943</v>
      </c>
      <c r="J1827" s="5"/>
      <c r="K1827" s="5"/>
      <c r="L1827" s="5"/>
      <c r="M1827" s="5" t="s">
        <v>1343</v>
      </c>
      <c r="N1827" s="5"/>
      <c r="O1827" s="5"/>
      <c r="P1827" s="5"/>
      <c r="Q1827" s="5"/>
      <c r="R1827" s="5"/>
      <c r="S1827" s="5"/>
      <c r="T1827" s="5"/>
      <c r="U1827" s="6">
        <v>45627</v>
      </c>
      <c r="V1827" s="4"/>
      <c r="W1827" s="4" t="s">
        <v>1329</v>
      </c>
      <c r="X1827" s="5"/>
      <c r="Y1827" s="5"/>
      <c r="Z1827" s="5"/>
      <c r="AA1827" s="4" t="s">
        <v>4220</v>
      </c>
      <c r="AB1827" s="5"/>
      <c r="AC1827" s="5"/>
      <c r="AD1827" s="5"/>
      <c r="AE1827" s="5"/>
      <c r="AF1827" s="6"/>
      <c r="AG1827" s="5"/>
      <c r="AH1827" s="5"/>
      <c r="AI1827" s="5"/>
      <c r="AJ1827" s="6"/>
      <c r="AK1827" s="5"/>
      <c r="AL1827" s="6"/>
      <c r="AM1827" s="5"/>
      <c r="AN1827" s="5"/>
      <c r="AO1827" s="5"/>
      <c r="AP1827" s="5" t="s">
        <v>1536</v>
      </c>
      <c r="AQ1827" s="4" t="s">
        <v>12479</v>
      </c>
      <c r="AR1827" s="5" t="s">
        <v>12480</v>
      </c>
      <c r="AS1827" s="5"/>
      <c r="AT1827" s="5"/>
      <c r="AU1827" s="5"/>
      <c r="AV1827" s="4" t="s">
        <v>1442</v>
      </c>
      <c r="AW1827" s="5" t="s">
        <v>12</v>
      </c>
      <c r="AX1827" s="4" t="s">
        <v>2359</v>
      </c>
      <c r="AY1827" s="5" t="s">
        <v>2360</v>
      </c>
      <c r="AZ1827" s="5" t="s">
        <v>11</v>
      </c>
      <c r="BA1827" s="4" t="s">
        <v>2361</v>
      </c>
      <c r="BB1827" s="5" t="s">
        <v>2362</v>
      </c>
      <c r="BC1827" s="4" t="s">
        <v>7356</v>
      </c>
      <c r="BD1827" s="5" t="s">
        <v>7358</v>
      </c>
      <c r="BE1827" s="5" t="s">
        <v>3</v>
      </c>
      <c r="BF1827" s="5" t="s">
        <v>1333</v>
      </c>
      <c r="BG1827" s="4" t="s">
        <v>7359</v>
      </c>
      <c r="BH1827" s="5" t="s">
        <v>1343</v>
      </c>
    </row>
    <row r="1828" spans="1:60" x14ac:dyDescent="0.25">
      <c r="A1828">
        <f t="shared" si="156"/>
        <v>992942</v>
      </c>
      <c r="B1828">
        <f t="shared" si="157"/>
        <v>50101402</v>
      </c>
      <c r="C1828" t="str">
        <f t="shared" si="158"/>
        <v>CC</v>
      </c>
      <c r="D1828" t="str">
        <f t="shared" si="155"/>
        <v>REGION CENTRE EST</v>
      </c>
      <c r="E1828" s="12" t="str">
        <f t="shared" si="159"/>
        <v>TERRAIN</v>
      </c>
      <c r="F1828" s="4" t="s">
        <v>8868</v>
      </c>
      <c r="G1828" s="4" t="s">
        <v>6581</v>
      </c>
      <c r="H1828" s="5">
        <v>2</v>
      </c>
      <c r="I1828" s="5" t="s">
        <v>6943</v>
      </c>
      <c r="J1828" s="5"/>
      <c r="K1828" s="5"/>
      <c r="L1828" s="5"/>
      <c r="M1828" s="5" t="s">
        <v>1343</v>
      </c>
      <c r="N1828" s="5"/>
      <c r="O1828" s="5"/>
      <c r="P1828" s="5"/>
      <c r="Q1828" s="5"/>
      <c r="R1828" s="5"/>
      <c r="S1828" s="5"/>
      <c r="T1828" s="5"/>
      <c r="U1828" s="6">
        <v>45627</v>
      </c>
      <c r="V1828" s="5"/>
      <c r="W1828" s="4" t="s">
        <v>1329</v>
      </c>
      <c r="X1828" s="5"/>
      <c r="Y1828" s="5"/>
      <c r="Z1828" s="5"/>
      <c r="AA1828" s="4" t="s">
        <v>6578</v>
      </c>
      <c r="AB1828" s="5"/>
      <c r="AC1828" s="5"/>
      <c r="AD1828" s="5"/>
      <c r="AE1828" s="5"/>
      <c r="AF1828" s="5"/>
      <c r="AG1828" s="5"/>
      <c r="AH1828" s="5"/>
      <c r="AI1828" s="5"/>
      <c r="AJ1828" s="5"/>
      <c r="AK1828" s="5"/>
      <c r="AL1828" s="5"/>
      <c r="AM1828" s="5"/>
      <c r="AN1828" s="5"/>
      <c r="AO1828" s="5"/>
      <c r="AP1828" s="5" t="s">
        <v>1536</v>
      </c>
      <c r="AQ1828" s="4" t="s">
        <v>12479</v>
      </c>
      <c r="AR1828" s="5" t="s">
        <v>12480</v>
      </c>
      <c r="AS1828" s="5" t="s">
        <v>2290</v>
      </c>
      <c r="AT1828" s="5" t="s">
        <v>2291</v>
      </c>
      <c r="AU1828" s="5" t="s">
        <v>41</v>
      </c>
      <c r="AV1828" s="4" t="s">
        <v>2292</v>
      </c>
      <c r="AW1828" s="5" t="s">
        <v>108</v>
      </c>
      <c r="AX1828" s="4" t="s">
        <v>2293</v>
      </c>
      <c r="AY1828" s="5" t="s">
        <v>2294</v>
      </c>
      <c r="AZ1828" s="5" t="s">
        <v>11</v>
      </c>
      <c r="BA1828" s="4" t="s">
        <v>2295</v>
      </c>
      <c r="BB1828" s="5" t="s">
        <v>2296</v>
      </c>
      <c r="BC1828" s="4" t="s">
        <v>6577</v>
      </c>
      <c r="BD1828" s="5" t="s">
        <v>6580</v>
      </c>
      <c r="BE1828" s="5" t="s">
        <v>260</v>
      </c>
      <c r="BF1828" s="5" t="s">
        <v>1333</v>
      </c>
      <c r="BG1828" s="4" t="s">
        <v>6581</v>
      </c>
      <c r="BH1828" s="5" t="s">
        <v>1343</v>
      </c>
    </row>
    <row r="1829" spans="1:60" x14ac:dyDescent="0.25">
      <c r="A1829">
        <f t="shared" si="156"/>
        <v>992939</v>
      </c>
      <c r="B1829">
        <f t="shared" si="157"/>
        <v>50101400</v>
      </c>
      <c r="C1829" t="str">
        <f t="shared" si="158"/>
        <v>CC</v>
      </c>
      <c r="D1829" t="str">
        <f t="shared" si="155"/>
        <v>REGION CENTRE EST</v>
      </c>
      <c r="E1829" s="12" t="str">
        <f t="shared" si="159"/>
        <v>TERRAIN</v>
      </c>
      <c r="F1829" s="4" t="s">
        <v>8869</v>
      </c>
      <c r="G1829" s="4" t="s">
        <v>8870</v>
      </c>
      <c r="H1829" s="5">
        <v>2</v>
      </c>
      <c r="I1829" s="5" t="s">
        <v>6943</v>
      </c>
      <c r="J1829" s="5"/>
      <c r="K1829" s="5"/>
      <c r="L1829" s="5"/>
      <c r="M1829" s="5" t="s">
        <v>1343</v>
      </c>
      <c r="N1829" s="5"/>
      <c r="O1829" s="5"/>
      <c r="P1829" s="5"/>
      <c r="Q1829" s="5"/>
      <c r="R1829" s="5"/>
      <c r="S1829" s="5"/>
      <c r="T1829" s="5"/>
      <c r="U1829" s="6">
        <v>45627</v>
      </c>
      <c r="V1829" s="5"/>
      <c r="W1829" s="4" t="s">
        <v>1329</v>
      </c>
      <c r="X1829" s="5"/>
      <c r="Y1829" s="5"/>
      <c r="Z1829" s="5"/>
      <c r="AA1829" s="4" t="s">
        <v>2408</v>
      </c>
      <c r="AB1829" s="5"/>
      <c r="AC1829" s="5"/>
      <c r="AD1829" s="5"/>
      <c r="AE1829" s="5"/>
      <c r="AF1829" s="5"/>
      <c r="AG1829" s="5"/>
      <c r="AH1829" s="5"/>
      <c r="AI1829" s="5"/>
      <c r="AJ1829" s="5"/>
      <c r="AK1829" s="5"/>
      <c r="AL1829" s="5"/>
      <c r="AM1829" s="5"/>
      <c r="AN1829" s="5"/>
      <c r="AO1829" s="5"/>
      <c r="AP1829" s="5" t="s">
        <v>1536</v>
      </c>
      <c r="AQ1829" s="4" t="s">
        <v>12479</v>
      </c>
      <c r="AR1829" s="5" t="s">
        <v>12480</v>
      </c>
      <c r="AS1829" s="5" t="s">
        <v>1564</v>
      </c>
      <c r="AT1829" s="5" t="s">
        <v>1565</v>
      </c>
      <c r="AU1829" s="5" t="s">
        <v>41</v>
      </c>
      <c r="AV1829" s="4" t="s">
        <v>1566</v>
      </c>
      <c r="AW1829" s="5" t="s">
        <v>68</v>
      </c>
      <c r="AX1829" s="4" t="s">
        <v>4164</v>
      </c>
      <c r="AY1829" s="5" t="s">
        <v>4165</v>
      </c>
      <c r="AZ1829" s="5" t="s">
        <v>11</v>
      </c>
      <c r="BA1829" s="4" t="s">
        <v>4166</v>
      </c>
      <c r="BB1829" s="5" t="s">
        <v>4167</v>
      </c>
      <c r="BC1829" s="4" t="s">
        <v>8871</v>
      </c>
      <c r="BD1829" s="5" t="s">
        <v>8872</v>
      </c>
      <c r="BE1829" s="5" t="s">
        <v>260</v>
      </c>
      <c r="BF1829" s="5" t="s">
        <v>1333</v>
      </c>
      <c r="BG1829" s="4" t="s">
        <v>8870</v>
      </c>
      <c r="BH1829" s="5" t="s">
        <v>1343</v>
      </c>
    </row>
    <row r="1830" spans="1:60" x14ac:dyDescent="0.25">
      <c r="A1830">
        <f t="shared" si="156"/>
        <v>992936</v>
      </c>
      <c r="B1830">
        <f t="shared" si="157"/>
        <v>50101399</v>
      </c>
      <c r="C1830" t="str">
        <f t="shared" si="158"/>
        <v>CC</v>
      </c>
      <c r="D1830" t="str">
        <f t="shared" si="155"/>
        <v>REGION GRAND SUD</v>
      </c>
      <c r="E1830" s="12" t="str">
        <f t="shared" si="159"/>
        <v>TERRAIN</v>
      </c>
      <c r="F1830" s="4" t="s">
        <v>8873</v>
      </c>
      <c r="G1830" s="4" t="s">
        <v>8874</v>
      </c>
      <c r="H1830" s="5">
        <v>2</v>
      </c>
      <c r="I1830" s="5" t="s">
        <v>6943</v>
      </c>
      <c r="J1830" s="5"/>
      <c r="K1830" s="5"/>
      <c r="L1830" s="5"/>
      <c r="M1830" s="5" t="s">
        <v>1343</v>
      </c>
      <c r="N1830" s="5"/>
      <c r="O1830" s="5"/>
      <c r="P1830" s="5"/>
      <c r="Q1830" s="5"/>
      <c r="R1830" s="5"/>
      <c r="S1830" s="5"/>
      <c r="T1830" s="5"/>
      <c r="U1830" s="6">
        <v>45566</v>
      </c>
      <c r="V1830" s="5"/>
      <c r="W1830" s="4" t="s">
        <v>1329</v>
      </c>
      <c r="X1830" s="5"/>
      <c r="Y1830" s="5"/>
      <c r="Z1830" s="5"/>
      <c r="AA1830" s="4" t="s">
        <v>8875</v>
      </c>
      <c r="AB1830" s="5"/>
      <c r="AC1830" s="5"/>
      <c r="AD1830" s="5"/>
      <c r="AE1830" s="5"/>
      <c r="AF1830" s="5"/>
      <c r="AG1830" s="5"/>
      <c r="AH1830" s="5"/>
      <c r="AI1830" s="5"/>
      <c r="AJ1830" s="5"/>
      <c r="AK1830" s="5"/>
      <c r="AL1830" s="5"/>
      <c r="AM1830" s="5"/>
      <c r="AN1830" s="5"/>
      <c r="AO1830" s="5"/>
      <c r="AP1830" s="5" t="s">
        <v>1335</v>
      </c>
      <c r="AQ1830" s="4" t="s">
        <v>1336</v>
      </c>
      <c r="AR1830" s="5" t="s">
        <v>12476</v>
      </c>
      <c r="AS1830" s="5" t="s">
        <v>1427</v>
      </c>
      <c r="AT1830" s="5" t="s">
        <v>1428</v>
      </c>
      <c r="AU1830" s="5" t="s">
        <v>41</v>
      </c>
      <c r="AV1830" s="4" t="s">
        <v>1429</v>
      </c>
      <c r="AW1830" s="5" t="s">
        <v>129</v>
      </c>
      <c r="AX1830" s="4"/>
      <c r="AY1830" s="5"/>
      <c r="AZ1830" s="5"/>
      <c r="BA1830" s="4" t="s">
        <v>1768</v>
      </c>
      <c r="BB1830" s="5" t="s">
        <v>1769</v>
      </c>
      <c r="BC1830" s="4" t="s">
        <v>8876</v>
      </c>
      <c r="BD1830" s="5" t="s">
        <v>8877</v>
      </c>
      <c r="BE1830" s="5" t="s">
        <v>25</v>
      </c>
      <c r="BF1830" s="5" t="s">
        <v>1333</v>
      </c>
      <c r="BG1830" s="4" t="s">
        <v>8874</v>
      </c>
      <c r="BH1830" s="5" t="s">
        <v>1343</v>
      </c>
    </row>
    <row r="1831" spans="1:60" x14ac:dyDescent="0.25">
      <c r="A1831">
        <f t="shared" si="156"/>
        <v>992926</v>
      </c>
      <c r="B1831">
        <f t="shared" si="157"/>
        <v>50101398</v>
      </c>
      <c r="C1831" t="str">
        <f t="shared" si="158"/>
        <v>CC</v>
      </c>
      <c r="D1831" t="str">
        <f t="shared" si="155"/>
        <v>REGION GRAND SUD</v>
      </c>
      <c r="E1831" s="12" t="str">
        <f t="shared" si="159"/>
        <v>TERRAIN</v>
      </c>
      <c r="F1831" s="4" t="s">
        <v>8878</v>
      </c>
      <c r="G1831" s="4" t="s">
        <v>2707</v>
      </c>
      <c r="H1831" s="5">
        <v>2</v>
      </c>
      <c r="I1831" s="5" t="s">
        <v>6943</v>
      </c>
      <c r="J1831" s="5"/>
      <c r="K1831" s="5"/>
      <c r="L1831" s="5"/>
      <c r="M1831" s="5" t="s">
        <v>1343</v>
      </c>
      <c r="N1831" s="5"/>
      <c r="O1831" s="5"/>
      <c r="P1831" s="5"/>
      <c r="Q1831" s="5"/>
      <c r="R1831" s="5"/>
      <c r="S1831" s="5"/>
      <c r="T1831" s="5"/>
      <c r="U1831" s="6">
        <v>45474</v>
      </c>
      <c r="V1831" s="5"/>
      <c r="W1831" s="4" t="s">
        <v>1329</v>
      </c>
      <c r="X1831" s="5"/>
      <c r="Y1831" s="5"/>
      <c r="Z1831" s="5"/>
      <c r="AA1831" s="4" t="s">
        <v>2704</v>
      </c>
      <c r="AB1831" s="5"/>
      <c r="AC1831" s="5"/>
      <c r="AD1831" s="5"/>
      <c r="AE1831" s="5"/>
      <c r="AF1831" s="5"/>
      <c r="AG1831" s="5"/>
      <c r="AH1831" s="5"/>
      <c r="AI1831" s="5"/>
      <c r="AJ1831" s="5"/>
      <c r="AK1831" s="5"/>
      <c r="AL1831" s="5"/>
      <c r="AM1831" s="5"/>
      <c r="AN1831" s="5"/>
      <c r="AO1831" s="5"/>
      <c r="AP1831" s="5" t="s">
        <v>1335</v>
      </c>
      <c r="AQ1831" s="4" t="s">
        <v>1336</v>
      </c>
      <c r="AR1831" s="5" t="s">
        <v>12476</v>
      </c>
      <c r="AS1831" s="5" t="s">
        <v>1337</v>
      </c>
      <c r="AT1831" s="5" t="s">
        <v>1338</v>
      </c>
      <c r="AU1831" s="5" t="s">
        <v>41</v>
      </c>
      <c r="AV1831" s="4" t="s">
        <v>1339</v>
      </c>
      <c r="AW1831" s="5" t="s">
        <v>76</v>
      </c>
      <c r="AX1831" s="4" t="s">
        <v>2242</v>
      </c>
      <c r="AY1831" s="5" t="s">
        <v>2243</v>
      </c>
      <c r="AZ1831" s="5" t="s">
        <v>11</v>
      </c>
      <c r="BA1831" s="4" t="s">
        <v>2244</v>
      </c>
      <c r="BB1831" s="5" t="s">
        <v>2245</v>
      </c>
      <c r="BC1831" s="5" t="s">
        <v>2703</v>
      </c>
      <c r="BD1831" s="5" t="s">
        <v>2706</v>
      </c>
      <c r="BE1831" s="5" t="s">
        <v>25</v>
      </c>
      <c r="BF1831" s="5" t="s">
        <v>1333</v>
      </c>
      <c r="BG1831" s="4" t="s">
        <v>2707</v>
      </c>
      <c r="BH1831" s="5" t="s">
        <v>1343</v>
      </c>
    </row>
    <row r="1832" spans="1:60" x14ac:dyDescent="0.25">
      <c r="A1832">
        <f t="shared" si="156"/>
        <v>992925</v>
      </c>
      <c r="B1832">
        <f t="shared" si="157"/>
        <v>50101397</v>
      </c>
      <c r="C1832" t="str">
        <f t="shared" si="158"/>
        <v>CC</v>
      </c>
      <c r="D1832" t="str">
        <f t="shared" si="155"/>
        <v>REGION GRAND SUD</v>
      </c>
      <c r="E1832" s="12" t="str">
        <f t="shared" si="159"/>
        <v>TERRAIN</v>
      </c>
      <c r="F1832" s="4" t="s">
        <v>8879</v>
      </c>
      <c r="G1832" s="4" t="s">
        <v>2677</v>
      </c>
      <c r="H1832" s="5">
        <v>2</v>
      </c>
      <c r="I1832" s="5" t="s">
        <v>6943</v>
      </c>
      <c r="J1832" s="5"/>
      <c r="K1832" s="5"/>
      <c r="L1832" s="5"/>
      <c r="M1832" s="5" t="s">
        <v>1343</v>
      </c>
      <c r="N1832" s="5"/>
      <c r="O1832" s="5"/>
      <c r="P1832" s="5"/>
      <c r="Q1832" s="5"/>
      <c r="R1832" s="5"/>
      <c r="S1832" s="5"/>
      <c r="T1832" s="5"/>
      <c r="U1832" s="6">
        <v>45474</v>
      </c>
      <c r="V1832" s="5"/>
      <c r="W1832" s="4" t="s">
        <v>1329</v>
      </c>
      <c r="X1832" s="5"/>
      <c r="Y1832" s="5"/>
      <c r="Z1832" s="5"/>
      <c r="AA1832" s="4" t="s">
        <v>2674</v>
      </c>
      <c r="AB1832" s="5"/>
      <c r="AC1832" s="5"/>
      <c r="AD1832" s="5"/>
      <c r="AE1832" s="5"/>
      <c r="AF1832" s="5"/>
      <c r="AG1832" s="5"/>
      <c r="AH1832" s="5"/>
      <c r="AI1832" s="5"/>
      <c r="AJ1832" s="5"/>
      <c r="AK1832" s="5"/>
      <c r="AL1832" s="5"/>
      <c r="AM1832" s="5"/>
      <c r="AN1832" s="5"/>
      <c r="AO1832" s="5"/>
      <c r="AP1832" s="5" t="s">
        <v>1335</v>
      </c>
      <c r="AQ1832" s="4" t="s">
        <v>1336</v>
      </c>
      <c r="AR1832" s="5" t="s">
        <v>12476</v>
      </c>
      <c r="AS1832" s="5" t="s">
        <v>1337</v>
      </c>
      <c r="AT1832" s="5" t="s">
        <v>1338</v>
      </c>
      <c r="AU1832" s="5" t="s">
        <v>41</v>
      </c>
      <c r="AV1832" s="4" t="s">
        <v>1339</v>
      </c>
      <c r="AW1832" s="5" t="s">
        <v>76</v>
      </c>
      <c r="AX1832" s="4" t="s">
        <v>2242</v>
      </c>
      <c r="AY1832" s="5" t="s">
        <v>2243</v>
      </c>
      <c r="AZ1832" s="5" t="s">
        <v>11</v>
      </c>
      <c r="BA1832" s="4" t="s">
        <v>2244</v>
      </c>
      <c r="BB1832" s="5" t="s">
        <v>2245</v>
      </c>
      <c r="BC1832" s="5" t="s">
        <v>2672</v>
      </c>
      <c r="BD1832" s="5" t="s">
        <v>2676</v>
      </c>
      <c r="BE1832" s="5" t="s">
        <v>260</v>
      </c>
      <c r="BF1832" s="5" t="s">
        <v>1333</v>
      </c>
      <c r="BG1832" s="4" t="s">
        <v>2677</v>
      </c>
      <c r="BH1832" s="5" t="s">
        <v>1343</v>
      </c>
    </row>
    <row r="1833" spans="1:60" x14ac:dyDescent="0.25">
      <c r="A1833">
        <f t="shared" si="156"/>
        <v>992922</v>
      </c>
      <c r="B1833">
        <f t="shared" si="157"/>
        <v>50101395</v>
      </c>
      <c r="C1833" t="str">
        <f t="shared" si="158"/>
        <v>CC</v>
      </c>
      <c r="D1833" t="str">
        <f t="shared" si="155"/>
        <v>REGION GRAND OUEST</v>
      </c>
      <c r="E1833" s="12" t="str">
        <f t="shared" si="159"/>
        <v>TERRAIN</v>
      </c>
      <c r="F1833" s="4" t="s">
        <v>8880</v>
      </c>
      <c r="G1833" s="4" t="s">
        <v>2132</v>
      </c>
      <c r="H1833" s="5">
        <v>2</v>
      </c>
      <c r="I1833" s="5" t="s">
        <v>6943</v>
      </c>
      <c r="J1833" s="5"/>
      <c r="K1833" s="5"/>
      <c r="L1833" s="5"/>
      <c r="M1833" s="5" t="s">
        <v>1343</v>
      </c>
      <c r="N1833" s="5"/>
      <c r="O1833" s="5"/>
      <c r="P1833" s="5"/>
      <c r="Q1833" s="5"/>
      <c r="R1833" s="5"/>
      <c r="S1833" s="5"/>
      <c r="T1833" s="5"/>
      <c r="U1833" s="6">
        <v>45566</v>
      </c>
      <c r="V1833" s="5"/>
      <c r="W1833" s="4" t="s">
        <v>1329</v>
      </c>
      <c r="X1833" s="5"/>
      <c r="Y1833" s="5"/>
      <c r="Z1833" s="5"/>
      <c r="AA1833" s="4" t="s">
        <v>2125</v>
      </c>
      <c r="AB1833" s="5"/>
      <c r="AC1833" s="5"/>
      <c r="AD1833" s="5"/>
      <c r="AE1833" s="5"/>
      <c r="AF1833" s="5"/>
      <c r="AG1833" s="5"/>
      <c r="AH1833" s="5"/>
      <c r="AI1833" s="5"/>
      <c r="AJ1833" s="5"/>
      <c r="AK1833" s="5"/>
      <c r="AL1833" s="5"/>
      <c r="AM1833" s="5"/>
      <c r="AN1833" s="5"/>
      <c r="AO1833" s="5"/>
      <c r="AP1833" s="5" t="s">
        <v>1413</v>
      </c>
      <c r="AQ1833" s="4" t="s">
        <v>1414</v>
      </c>
      <c r="AR1833" s="5" t="s">
        <v>19</v>
      </c>
      <c r="AS1833" s="5" t="s">
        <v>1507</v>
      </c>
      <c r="AT1833" s="5" t="s">
        <v>1508</v>
      </c>
      <c r="AU1833" s="5" t="s">
        <v>41</v>
      </c>
      <c r="AV1833" s="4" t="s">
        <v>1509</v>
      </c>
      <c r="AW1833" s="5" t="s">
        <v>375</v>
      </c>
      <c r="AX1833" s="4" t="s">
        <v>2127</v>
      </c>
      <c r="AY1833" s="5" t="s">
        <v>2128</v>
      </c>
      <c r="AZ1833" s="5" t="s">
        <v>11</v>
      </c>
      <c r="BA1833" s="4" t="s">
        <v>2129</v>
      </c>
      <c r="BB1833" s="5" t="s">
        <v>2130</v>
      </c>
      <c r="BC1833" s="4" t="s">
        <v>2124</v>
      </c>
      <c r="BD1833" s="5" t="s">
        <v>2131</v>
      </c>
      <c r="BE1833" s="5" t="s">
        <v>3</v>
      </c>
      <c r="BF1833" s="5" t="s">
        <v>1333</v>
      </c>
      <c r="BG1833" s="4" t="s">
        <v>2132</v>
      </c>
      <c r="BH1833" s="5" t="s">
        <v>1343</v>
      </c>
    </row>
    <row r="1834" spans="1:60" x14ac:dyDescent="0.25">
      <c r="A1834">
        <f t="shared" si="156"/>
        <v>992920</v>
      </c>
      <c r="B1834">
        <f t="shared" si="157"/>
        <v>50101393</v>
      </c>
      <c r="C1834" t="str">
        <f t="shared" si="158"/>
        <v>CC</v>
      </c>
      <c r="D1834" t="str">
        <f t="shared" si="155"/>
        <v>REGION ILE DE FRANCE NORD</v>
      </c>
      <c r="E1834" s="12" t="str">
        <f t="shared" si="159"/>
        <v>TERRAIN</v>
      </c>
      <c r="F1834" s="4" t="s">
        <v>8881</v>
      </c>
      <c r="G1834" s="4" t="s">
        <v>8882</v>
      </c>
      <c r="H1834" s="5">
        <v>2</v>
      </c>
      <c r="I1834" s="5" t="s">
        <v>6943</v>
      </c>
      <c r="J1834" s="5"/>
      <c r="K1834" s="5"/>
      <c r="L1834" s="5"/>
      <c r="M1834" s="5" t="s">
        <v>1343</v>
      </c>
      <c r="N1834" s="5"/>
      <c r="O1834" s="5"/>
      <c r="P1834" s="5"/>
      <c r="Q1834" s="5"/>
      <c r="R1834" s="5"/>
      <c r="S1834" s="5"/>
      <c r="T1834" s="5"/>
      <c r="U1834" s="6">
        <v>45627</v>
      </c>
      <c r="V1834" s="5"/>
      <c r="W1834" s="4" t="s">
        <v>1329</v>
      </c>
      <c r="X1834" s="5"/>
      <c r="Y1834" s="5"/>
      <c r="Z1834" s="5"/>
      <c r="AA1834" s="4" t="s">
        <v>1363</v>
      </c>
      <c r="AB1834" s="5"/>
      <c r="AC1834" s="5"/>
      <c r="AD1834" s="5"/>
      <c r="AE1834" s="5"/>
      <c r="AF1834" s="5"/>
      <c r="AG1834" s="5"/>
      <c r="AH1834" s="5"/>
      <c r="AI1834" s="5"/>
      <c r="AJ1834" s="5"/>
      <c r="AK1834" s="5"/>
      <c r="AL1834" s="5"/>
      <c r="AM1834" s="5"/>
      <c r="AN1834" s="5"/>
      <c r="AO1834" s="5"/>
      <c r="AP1834" s="5" t="s">
        <v>12477</v>
      </c>
      <c r="AQ1834" s="4" t="s">
        <v>1351</v>
      </c>
      <c r="AR1834" s="5" t="s">
        <v>12478</v>
      </c>
      <c r="AS1834" s="5" t="s">
        <v>1450</v>
      </c>
      <c r="AT1834" s="5" t="s">
        <v>1451</v>
      </c>
      <c r="AU1834" s="5" t="s">
        <v>41</v>
      </c>
      <c r="AV1834" s="4" t="s">
        <v>1452</v>
      </c>
      <c r="AW1834" s="5" t="s">
        <v>230</v>
      </c>
      <c r="AX1834" s="4" t="s">
        <v>1914</v>
      </c>
      <c r="AY1834" s="5" t="s">
        <v>1915</v>
      </c>
      <c r="AZ1834" s="5" t="s">
        <v>11</v>
      </c>
      <c r="BA1834" s="4" t="s">
        <v>1916</v>
      </c>
      <c r="BB1834" s="5" t="s">
        <v>1917</v>
      </c>
      <c r="BC1834" s="4"/>
      <c r="BD1834" s="5"/>
      <c r="BE1834" s="5"/>
      <c r="BF1834" s="5"/>
      <c r="BG1834" s="4" t="s">
        <v>8882</v>
      </c>
      <c r="BH1834" s="5" t="s">
        <v>1343</v>
      </c>
    </row>
    <row r="1835" spans="1:60" x14ac:dyDescent="0.25">
      <c r="A1835">
        <f t="shared" si="156"/>
        <v>992917</v>
      </c>
      <c r="B1835">
        <f t="shared" si="157"/>
        <v>50101392</v>
      </c>
      <c r="C1835" t="str">
        <f t="shared" si="158"/>
        <v>CC</v>
      </c>
      <c r="D1835" t="str">
        <f t="shared" si="155"/>
        <v>REGION GRAND OUEST</v>
      </c>
      <c r="E1835" s="12" t="str">
        <f t="shared" si="159"/>
        <v>TERRAIN</v>
      </c>
      <c r="F1835" s="4" t="s">
        <v>8883</v>
      </c>
      <c r="G1835" s="4" t="s">
        <v>3248</v>
      </c>
      <c r="H1835" s="5">
        <v>2</v>
      </c>
      <c r="I1835" s="5" t="s">
        <v>6943</v>
      </c>
      <c r="J1835" s="5"/>
      <c r="K1835" s="5"/>
      <c r="L1835" s="5"/>
      <c r="M1835" s="5" t="s">
        <v>1343</v>
      </c>
      <c r="N1835" s="5"/>
      <c r="O1835" s="5"/>
      <c r="P1835" s="5"/>
      <c r="Q1835" s="5"/>
      <c r="R1835" s="5"/>
      <c r="S1835" s="5"/>
      <c r="T1835" s="5"/>
      <c r="U1835" s="6">
        <v>45566</v>
      </c>
      <c r="V1835" s="5"/>
      <c r="W1835" s="4" t="s">
        <v>1329</v>
      </c>
      <c r="X1835" s="5"/>
      <c r="Y1835" s="5"/>
      <c r="Z1835" s="5"/>
      <c r="AA1835" s="4" t="s">
        <v>3245</v>
      </c>
      <c r="AB1835" s="5"/>
      <c r="AC1835" s="5"/>
      <c r="AD1835" s="5"/>
      <c r="AE1835" s="5"/>
      <c r="AF1835" s="5"/>
      <c r="AG1835" s="5"/>
      <c r="AH1835" s="5"/>
      <c r="AI1835" s="5"/>
      <c r="AJ1835" s="5"/>
      <c r="AK1835" s="5"/>
      <c r="AL1835" s="5"/>
      <c r="AM1835" s="5"/>
      <c r="AN1835" s="5"/>
      <c r="AO1835" s="5"/>
      <c r="AP1835" s="5" t="s">
        <v>1413</v>
      </c>
      <c r="AQ1835" s="4" t="s">
        <v>1414</v>
      </c>
      <c r="AR1835" s="5" t="s">
        <v>19</v>
      </c>
      <c r="AS1835" s="5" t="s">
        <v>1415</v>
      </c>
      <c r="AT1835" s="5" t="s">
        <v>1416</v>
      </c>
      <c r="AU1835" s="5" t="s">
        <v>41</v>
      </c>
      <c r="AV1835" s="4" t="s">
        <v>1417</v>
      </c>
      <c r="AW1835" s="5" t="s">
        <v>20</v>
      </c>
      <c r="AX1835" s="4" t="s">
        <v>2873</v>
      </c>
      <c r="AY1835" s="5" t="s">
        <v>2876</v>
      </c>
      <c r="AZ1835" s="5" t="s">
        <v>11</v>
      </c>
      <c r="BA1835" s="4" t="s">
        <v>2877</v>
      </c>
      <c r="BB1835" s="5" t="s">
        <v>2878</v>
      </c>
      <c r="BC1835" s="5" t="s">
        <v>3243</v>
      </c>
      <c r="BD1835" s="5" t="s">
        <v>3247</v>
      </c>
      <c r="BE1835" s="5" t="s">
        <v>245</v>
      </c>
      <c r="BF1835" s="5" t="s">
        <v>1333</v>
      </c>
      <c r="BG1835" s="4" t="s">
        <v>3248</v>
      </c>
      <c r="BH1835" s="5" t="s">
        <v>1343</v>
      </c>
    </row>
    <row r="1836" spans="1:60" x14ac:dyDescent="0.25">
      <c r="A1836">
        <f t="shared" si="156"/>
        <v>992912</v>
      </c>
      <c r="B1836">
        <f t="shared" si="157"/>
        <v>50101391</v>
      </c>
      <c r="C1836" t="str">
        <f t="shared" si="158"/>
        <v>CC</v>
      </c>
      <c r="D1836" t="str">
        <f t="shared" si="155"/>
        <v>REGION CENTRE EST</v>
      </c>
      <c r="E1836" s="12" t="str">
        <f t="shared" si="159"/>
        <v>TERRAIN</v>
      </c>
      <c r="F1836" s="4" t="s">
        <v>8884</v>
      </c>
      <c r="G1836" s="4" t="s">
        <v>6461</v>
      </c>
      <c r="H1836" s="5">
        <v>2</v>
      </c>
      <c r="I1836" s="5" t="s">
        <v>6943</v>
      </c>
      <c r="J1836" s="5"/>
      <c r="K1836" s="5"/>
      <c r="L1836" s="5"/>
      <c r="M1836" s="5" t="s">
        <v>1343</v>
      </c>
      <c r="N1836" s="5"/>
      <c r="O1836" s="5"/>
      <c r="P1836" s="5"/>
      <c r="Q1836" s="5"/>
      <c r="R1836" s="5"/>
      <c r="S1836" s="5"/>
      <c r="T1836" s="5"/>
      <c r="U1836" s="6">
        <v>45627</v>
      </c>
      <c r="V1836" s="5"/>
      <c r="W1836" s="4" t="s">
        <v>1329</v>
      </c>
      <c r="X1836" s="5"/>
      <c r="Y1836" s="5"/>
      <c r="Z1836" s="5"/>
      <c r="AA1836" s="4" t="s">
        <v>3891</v>
      </c>
      <c r="AB1836" s="5"/>
      <c r="AC1836" s="5"/>
      <c r="AD1836" s="5"/>
      <c r="AE1836" s="5"/>
      <c r="AF1836" s="5"/>
      <c r="AG1836" s="5"/>
      <c r="AH1836" s="5"/>
      <c r="AI1836" s="5"/>
      <c r="AJ1836" s="5"/>
      <c r="AK1836" s="5"/>
      <c r="AL1836" s="5"/>
      <c r="AM1836" s="5"/>
      <c r="AN1836" s="5"/>
      <c r="AO1836" s="5"/>
      <c r="AP1836" s="5" t="s">
        <v>1536</v>
      </c>
      <c r="AQ1836" s="4" t="s">
        <v>12479</v>
      </c>
      <c r="AR1836" s="5" t="s">
        <v>12480</v>
      </c>
      <c r="AS1836" s="5" t="s">
        <v>1696</v>
      </c>
      <c r="AT1836" s="5" t="s">
        <v>1697</v>
      </c>
      <c r="AU1836" s="5" t="s">
        <v>41</v>
      </c>
      <c r="AV1836" s="4" t="s">
        <v>1698</v>
      </c>
      <c r="AW1836" s="5" t="s">
        <v>66</v>
      </c>
      <c r="AX1836" s="4" t="s">
        <v>1699</v>
      </c>
      <c r="AY1836" s="5" t="s">
        <v>1700</v>
      </c>
      <c r="AZ1836" s="5" t="s">
        <v>11</v>
      </c>
      <c r="BA1836" s="4" t="s">
        <v>1701</v>
      </c>
      <c r="BB1836" s="5" t="s">
        <v>1702</v>
      </c>
      <c r="BC1836" s="4" t="s">
        <v>6457</v>
      </c>
      <c r="BD1836" s="5" t="s">
        <v>6460</v>
      </c>
      <c r="BE1836" s="5" t="s">
        <v>25</v>
      </c>
      <c r="BF1836" s="5" t="s">
        <v>1333</v>
      </c>
      <c r="BG1836" s="4" t="s">
        <v>6461</v>
      </c>
      <c r="BH1836" s="5" t="s">
        <v>1343</v>
      </c>
    </row>
    <row r="1837" spans="1:60" x14ac:dyDescent="0.25">
      <c r="A1837">
        <f t="shared" si="156"/>
        <v>992911</v>
      </c>
      <c r="B1837">
        <f t="shared" si="157"/>
        <v>50101390</v>
      </c>
      <c r="C1837" t="str">
        <f t="shared" si="158"/>
        <v>CC</v>
      </c>
      <c r="D1837" t="str">
        <f t="shared" si="155"/>
        <v>REGION CENTRE EST</v>
      </c>
      <c r="E1837" s="12" t="str">
        <f t="shared" si="159"/>
        <v>TERRAIN</v>
      </c>
      <c r="F1837" s="4" t="s">
        <v>8885</v>
      </c>
      <c r="G1837" s="4" t="s">
        <v>3389</v>
      </c>
      <c r="H1837" s="5">
        <v>2</v>
      </c>
      <c r="I1837" s="5" t="s">
        <v>6943</v>
      </c>
      <c r="J1837" s="5"/>
      <c r="K1837" s="5"/>
      <c r="L1837" s="5"/>
      <c r="M1837" s="5" t="s">
        <v>1343</v>
      </c>
      <c r="N1837" s="5"/>
      <c r="O1837" s="5"/>
      <c r="P1837" s="5"/>
      <c r="Q1837" s="5"/>
      <c r="R1837" s="5"/>
      <c r="S1837" s="5"/>
      <c r="T1837" s="5"/>
      <c r="U1837" s="6">
        <v>45627</v>
      </c>
      <c r="V1837" s="5"/>
      <c r="W1837" s="4" t="s">
        <v>1329</v>
      </c>
      <c r="X1837" s="5"/>
      <c r="Y1837" s="5"/>
      <c r="Z1837" s="5"/>
      <c r="AA1837" s="4" t="s">
        <v>3387</v>
      </c>
      <c r="AB1837" s="5"/>
      <c r="AC1837" s="5"/>
      <c r="AD1837" s="5"/>
      <c r="AE1837" s="5"/>
      <c r="AF1837" s="5"/>
      <c r="AG1837" s="5"/>
      <c r="AH1837" s="5"/>
      <c r="AI1837" s="5"/>
      <c r="AJ1837" s="5"/>
      <c r="AK1837" s="5"/>
      <c r="AL1837" s="5"/>
      <c r="AM1837" s="5"/>
      <c r="AN1837" s="5"/>
      <c r="AO1837" s="5"/>
      <c r="AP1837" s="5" t="s">
        <v>1536</v>
      </c>
      <c r="AQ1837" s="4" t="s">
        <v>12479</v>
      </c>
      <c r="AR1837" s="5" t="s">
        <v>12480</v>
      </c>
      <c r="AS1837" s="5" t="s">
        <v>1696</v>
      </c>
      <c r="AT1837" s="5" t="s">
        <v>1697</v>
      </c>
      <c r="AU1837" s="5" t="s">
        <v>41</v>
      </c>
      <c r="AV1837" s="4" t="s">
        <v>1698</v>
      </c>
      <c r="AW1837" s="5" t="s">
        <v>66</v>
      </c>
      <c r="AX1837" s="4" t="s">
        <v>1699</v>
      </c>
      <c r="AY1837" s="5" t="s">
        <v>1700</v>
      </c>
      <c r="AZ1837" s="5" t="s">
        <v>11</v>
      </c>
      <c r="BA1837" s="4" t="s">
        <v>1701</v>
      </c>
      <c r="BB1837" s="5" t="s">
        <v>1702</v>
      </c>
      <c r="BC1837" s="5" t="s">
        <v>3385</v>
      </c>
      <c r="BD1837" s="5" t="s">
        <v>3388</v>
      </c>
      <c r="BE1837" s="5" t="s">
        <v>25</v>
      </c>
      <c r="BF1837" s="5" t="s">
        <v>1333</v>
      </c>
      <c r="BG1837" s="4" t="s">
        <v>3389</v>
      </c>
      <c r="BH1837" s="5" t="s">
        <v>1343</v>
      </c>
    </row>
    <row r="1838" spans="1:60" x14ac:dyDescent="0.25">
      <c r="A1838">
        <f t="shared" si="156"/>
        <v>992903</v>
      </c>
      <c r="B1838">
        <f t="shared" si="157"/>
        <v>50101389</v>
      </c>
      <c r="C1838" t="str">
        <f t="shared" si="158"/>
        <v>CC</v>
      </c>
      <c r="D1838" t="str">
        <f t="shared" si="155"/>
        <v>REGION ILE DE FRANCE NORD</v>
      </c>
      <c r="E1838" s="12" t="str">
        <f t="shared" si="159"/>
        <v>TERRAIN</v>
      </c>
      <c r="F1838" s="4" t="s">
        <v>8886</v>
      </c>
      <c r="G1838" s="4" t="s">
        <v>4802</v>
      </c>
      <c r="H1838" s="5">
        <v>2</v>
      </c>
      <c r="I1838" s="5" t="s">
        <v>6943</v>
      </c>
      <c r="J1838" s="5"/>
      <c r="K1838" s="5"/>
      <c r="L1838" s="5"/>
      <c r="M1838" s="5" t="s">
        <v>1343</v>
      </c>
      <c r="N1838" s="5"/>
      <c r="O1838" s="5"/>
      <c r="P1838" s="5"/>
      <c r="Q1838" s="5"/>
      <c r="R1838" s="5"/>
      <c r="S1838" s="5"/>
      <c r="T1838" s="5"/>
      <c r="U1838" s="6">
        <v>45627</v>
      </c>
      <c r="V1838" s="5"/>
      <c r="W1838" s="4" t="s">
        <v>1329</v>
      </c>
      <c r="X1838" s="5"/>
      <c r="Y1838" s="5"/>
      <c r="Z1838" s="5"/>
      <c r="AA1838" s="4" t="s">
        <v>1487</v>
      </c>
      <c r="AB1838" s="5"/>
      <c r="AC1838" s="5"/>
      <c r="AD1838" s="5"/>
      <c r="AE1838" s="5"/>
      <c r="AF1838" s="5"/>
      <c r="AG1838" s="5"/>
      <c r="AH1838" s="5"/>
      <c r="AI1838" s="5"/>
      <c r="AJ1838" s="5"/>
      <c r="AK1838" s="5"/>
      <c r="AL1838" s="5"/>
      <c r="AM1838" s="5"/>
      <c r="AN1838" s="5"/>
      <c r="AO1838" s="5"/>
      <c r="AP1838" s="5" t="s">
        <v>12477</v>
      </c>
      <c r="AQ1838" s="4" t="s">
        <v>1351</v>
      </c>
      <c r="AR1838" s="5" t="s">
        <v>12478</v>
      </c>
      <c r="AS1838" s="5" t="s">
        <v>1651</v>
      </c>
      <c r="AT1838" s="5" t="s">
        <v>1652</v>
      </c>
      <c r="AU1838" s="5" t="s">
        <v>41</v>
      </c>
      <c r="AV1838" s="4" t="s">
        <v>1653</v>
      </c>
      <c r="AW1838" s="5" t="s">
        <v>35</v>
      </c>
      <c r="AX1838" s="4" t="s">
        <v>2518</v>
      </c>
      <c r="AY1838" s="5" t="s">
        <v>2519</v>
      </c>
      <c r="AZ1838" s="5" t="s">
        <v>11</v>
      </c>
      <c r="BA1838" s="4" t="s">
        <v>2520</v>
      </c>
      <c r="BB1838" s="5" t="s">
        <v>2521</v>
      </c>
      <c r="BC1838" s="4" t="s">
        <v>4798</v>
      </c>
      <c r="BD1838" s="5" t="s">
        <v>4801</v>
      </c>
      <c r="BE1838" s="5" t="s">
        <v>245</v>
      </c>
      <c r="BF1838" s="5" t="s">
        <v>1333</v>
      </c>
      <c r="BG1838" s="4" t="s">
        <v>4802</v>
      </c>
      <c r="BH1838" s="5" t="s">
        <v>1343</v>
      </c>
    </row>
    <row r="1839" spans="1:60" x14ac:dyDescent="0.25">
      <c r="A1839">
        <f t="shared" si="156"/>
        <v>992902</v>
      </c>
      <c r="B1839">
        <f t="shared" si="157"/>
        <v>50101388</v>
      </c>
      <c r="C1839" t="str">
        <f t="shared" si="158"/>
        <v>CC</v>
      </c>
      <c r="D1839" t="str">
        <f t="shared" si="155"/>
        <v>REGION ILE DE FRANCE NORD</v>
      </c>
      <c r="E1839" s="12" t="str">
        <f t="shared" si="159"/>
        <v>TERRAIN</v>
      </c>
      <c r="F1839" s="4" t="s">
        <v>8887</v>
      </c>
      <c r="G1839" s="4" t="s">
        <v>5370</v>
      </c>
      <c r="H1839" s="5">
        <v>2</v>
      </c>
      <c r="I1839" s="5" t="s">
        <v>6943</v>
      </c>
      <c r="J1839" s="5"/>
      <c r="K1839" s="5"/>
      <c r="L1839" s="5"/>
      <c r="M1839" s="5" t="s">
        <v>1343</v>
      </c>
      <c r="N1839" s="5"/>
      <c r="O1839" s="5"/>
      <c r="P1839" s="5"/>
      <c r="Q1839" s="5"/>
      <c r="R1839" s="5"/>
      <c r="S1839" s="5"/>
      <c r="T1839" s="5"/>
      <c r="U1839" s="6">
        <v>45627</v>
      </c>
      <c r="V1839" s="5"/>
      <c r="W1839" s="4" t="s">
        <v>1329</v>
      </c>
      <c r="X1839" s="5"/>
      <c r="Y1839" s="5"/>
      <c r="Z1839" s="5"/>
      <c r="AA1839" s="4" t="s">
        <v>2759</v>
      </c>
      <c r="AB1839" s="5"/>
      <c r="AC1839" s="5"/>
      <c r="AD1839" s="5"/>
      <c r="AE1839" s="5"/>
      <c r="AF1839" s="5"/>
      <c r="AG1839" s="5"/>
      <c r="AH1839" s="5"/>
      <c r="AI1839" s="5"/>
      <c r="AJ1839" s="5"/>
      <c r="AK1839" s="5"/>
      <c r="AL1839" s="5"/>
      <c r="AM1839" s="5"/>
      <c r="AN1839" s="5"/>
      <c r="AO1839" s="5"/>
      <c r="AP1839" s="5" t="s">
        <v>12477</v>
      </c>
      <c r="AQ1839" s="4" t="s">
        <v>1351</v>
      </c>
      <c r="AR1839" s="5" t="s">
        <v>12478</v>
      </c>
      <c r="AS1839" s="5" t="s">
        <v>1651</v>
      </c>
      <c r="AT1839" s="5" t="s">
        <v>1652</v>
      </c>
      <c r="AU1839" s="5" t="s">
        <v>41</v>
      </c>
      <c r="AV1839" s="4" t="s">
        <v>1653</v>
      </c>
      <c r="AW1839" s="5" t="s">
        <v>35</v>
      </c>
      <c r="AX1839" s="4" t="s">
        <v>3088</v>
      </c>
      <c r="AY1839" s="5" t="s">
        <v>3089</v>
      </c>
      <c r="AZ1839" s="5" t="s">
        <v>11</v>
      </c>
      <c r="BA1839" s="4" t="s">
        <v>3090</v>
      </c>
      <c r="BB1839" s="5" t="s">
        <v>3091</v>
      </c>
      <c r="BC1839" s="4" t="s">
        <v>5367</v>
      </c>
      <c r="BD1839" s="5" t="s">
        <v>5369</v>
      </c>
      <c r="BE1839" s="5" t="s">
        <v>25</v>
      </c>
      <c r="BF1839" s="5" t="s">
        <v>1333</v>
      </c>
      <c r="BG1839" s="4" t="s">
        <v>5370</v>
      </c>
      <c r="BH1839" s="5" t="s">
        <v>1343</v>
      </c>
    </row>
    <row r="1840" spans="1:60" x14ac:dyDescent="0.25">
      <c r="A1840">
        <f t="shared" si="156"/>
        <v>992896</v>
      </c>
      <c r="B1840">
        <f t="shared" si="157"/>
        <v>50101387</v>
      </c>
      <c r="C1840" t="str">
        <f t="shared" si="158"/>
        <v>CC</v>
      </c>
      <c r="D1840" t="str">
        <f t="shared" si="155"/>
        <v>REGION CENTRE EST</v>
      </c>
      <c r="E1840" s="12" t="str">
        <f t="shared" si="159"/>
        <v>TERRAIN</v>
      </c>
      <c r="F1840" s="4" t="s">
        <v>8888</v>
      </c>
      <c r="G1840" s="4" t="s">
        <v>8889</v>
      </c>
      <c r="H1840" s="5">
        <v>2</v>
      </c>
      <c r="I1840" s="5" t="s">
        <v>6943</v>
      </c>
      <c r="J1840" s="5"/>
      <c r="K1840" s="5"/>
      <c r="L1840" s="5"/>
      <c r="M1840" s="5" t="s">
        <v>1343</v>
      </c>
      <c r="N1840" s="5"/>
      <c r="O1840" s="5"/>
      <c r="P1840" s="5"/>
      <c r="Q1840" s="5"/>
      <c r="R1840" s="5"/>
      <c r="S1840" s="5"/>
      <c r="T1840" s="5"/>
      <c r="U1840" s="6">
        <v>45627</v>
      </c>
      <c r="V1840" s="5"/>
      <c r="W1840" s="4" t="s">
        <v>1329</v>
      </c>
      <c r="X1840" s="5"/>
      <c r="Y1840" s="5"/>
      <c r="Z1840" s="5"/>
      <c r="AA1840" s="4" t="s">
        <v>2395</v>
      </c>
      <c r="AB1840" s="5"/>
      <c r="AC1840" s="5"/>
      <c r="AD1840" s="5"/>
      <c r="AE1840" s="5"/>
      <c r="AF1840" s="5"/>
      <c r="AG1840" s="5"/>
      <c r="AH1840" s="5"/>
      <c r="AI1840" s="5"/>
      <c r="AJ1840" s="5"/>
      <c r="AK1840" s="5"/>
      <c r="AL1840" s="5"/>
      <c r="AM1840" s="5"/>
      <c r="AN1840" s="5"/>
      <c r="AO1840" s="5"/>
      <c r="AP1840" s="5" t="s">
        <v>1536</v>
      </c>
      <c r="AQ1840" s="4" t="s">
        <v>12479</v>
      </c>
      <c r="AR1840" s="5" t="s">
        <v>12480</v>
      </c>
      <c r="AS1840" s="5" t="s">
        <v>1564</v>
      </c>
      <c r="AT1840" s="5" t="s">
        <v>1565</v>
      </c>
      <c r="AU1840" s="5" t="s">
        <v>41</v>
      </c>
      <c r="AV1840" s="4" t="s">
        <v>1566</v>
      </c>
      <c r="AW1840" s="5" t="s">
        <v>68</v>
      </c>
      <c r="AX1840" s="4"/>
      <c r="AY1840" s="5"/>
      <c r="AZ1840" s="5"/>
      <c r="BA1840" s="4" t="s">
        <v>7099</v>
      </c>
      <c r="BB1840" s="5" t="s">
        <v>7100</v>
      </c>
      <c r="BC1840" s="5"/>
      <c r="BD1840" s="5"/>
      <c r="BE1840" s="5"/>
      <c r="BF1840" s="5"/>
      <c r="BG1840" s="4" t="s">
        <v>8889</v>
      </c>
      <c r="BH1840" s="5" t="s">
        <v>1343</v>
      </c>
    </row>
    <row r="1841" spans="1:60" x14ac:dyDescent="0.25">
      <c r="A1841">
        <f t="shared" si="156"/>
        <v>992895</v>
      </c>
      <c r="B1841">
        <f t="shared" si="157"/>
        <v>50101386</v>
      </c>
      <c r="C1841" t="str">
        <f t="shared" si="158"/>
        <v>CC</v>
      </c>
      <c r="D1841" t="str">
        <f t="shared" si="155"/>
        <v>REGION CENTRE EST</v>
      </c>
      <c r="E1841" s="12" t="str">
        <f t="shared" si="159"/>
        <v>TERRAIN</v>
      </c>
      <c r="F1841" s="4" t="s">
        <v>8890</v>
      </c>
      <c r="G1841" s="4" t="s">
        <v>5411</v>
      </c>
      <c r="H1841" s="5">
        <v>2</v>
      </c>
      <c r="I1841" s="5" t="s">
        <v>6943</v>
      </c>
      <c r="J1841" s="5"/>
      <c r="K1841" s="5"/>
      <c r="L1841" s="5"/>
      <c r="M1841" s="5" t="s">
        <v>1343</v>
      </c>
      <c r="N1841" s="5"/>
      <c r="O1841" s="5"/>
      <c r="P1841" s="5"/>
      <c r="Q1841" s="5"/>
      <c r="R1841" s="5"/>
      <c r="S1841" s="5"/>
      <c r="T1841" s="5"/>
      <c r="U1841" s="6">
        <v>45627</v>
      </c>
      <c r="V1841" s="5"/>
      <c r="W1841" s="4" t="s">
        <v>1329</v>
      </c>
      <c r="X1841" s="5"/>
      <c r="Y1841" s="5"/>
      <c r="Z1841" s="5"/>
      <c r="AA1841" s="4" t="s">
        <v>5408</v>
      </c>
      <c r="AB1841" s="5"/>
      <c r="AC1841" s="5"/>
      <c r="AD1841" s="5"/>
      <c r="AE1841" s="5"/>
      <c r="AF1841" s="5"/>
      <c r="AG1841" s="5"/>
      <c r="AH1841" s="5"/>
      <c r="AI1841" s="5"/>
      <c r="AJ1841" s="5"/>
      <c r="AK1841" s="5"/>
      <c r="AL1841" s="5"/>
      <c r="AM1841" s="5"/>
      <c r="AN1841" s="5"/>
      <c r="AO1841" s="5"/>
      <c r="AP1841" s="5" t="s">
        <v>1536</v>
      </c>
      <c r="AQ1841" s="4" t="s">
        <v>12479</v>
      </c>
      <c r="AR1841" s="5" t="s">
        <v>12480</v>
      </c>
      <c r="AS1841" s="5" t="s">
        <v>1564</v>
      </c>
      <c r="AT1841" s="5" t="s">
        <v>1565</v>
      </c>
      <c r="AU1841" s="5" t="s">
        <v>41</v>
      </c>
      <c r="AV1841" s="4" t="s">
        <v>1566</v>
      </c>
      <c r="AW1841" s="5" t="s">
        <v>68</v>
      </c>
      <c r="AX1841" s="4"/>
      <c r="AY1841" s="5"/>
      <c r="AZ1841" s="5"/>
      <c r="BA1841" s="4" t="s">
        <v>7099</v>
      </c>
      <c r="BB1841" s="5" t="s">
        <v>7100</v>
      </c>
      <c r="BC1841" s="4" t="s">
        <v>5406</v>
      </c>
      <c r="BD1841" s="5" t="s">
        <v>5410</v>
      </c>
      <c r="BE1841" s="5" t="s">
        <v>25</v>
      </c>
      <c r="BF1841" s="5" t="s">
        <v>1333</v>
      </c>
      <c r="BG1841" s="4" t="s">
        <v>5411</v>
      </c>
      <c r="BH1841" s="5" t="s">
        <v>1343</v>
      </c>
    </row>
    <row r="1842" spans="1:60" x14ac:dyDescent="0.25">
      <c r="A1842">
        <f t="shared" si="156"/>
        <v>992890</v>
      </c>
      <c r="B1842">
        <f t="shared" si="157"/>
        <v>50101385</v>
      </c>
      <c r="C1842" t="str">
        <f t="shared" si="158"/>
        <v>CC</v>
      </c>
      <c r="D1842" t="str">
        <f t="shared" si="155"/>
        <v>REGION ILE DE FRANCE NORD</v>
      </c>
      <c r="E1842" s="12" t="str">
        <f t="shared" si="159"/>
        <v>TERRAIN</v>
      </c>
      <c r="F1842" s="4" t="s">
        <v>8891</v>
      </c>
      <c r="G1842" s="4" t="s">
        <v>4815</v>
      </c>
      <c r="H1842" s="5">
        <v>2</v>
      </c>
      <c r="I1842" s="5" t="s">
        <v>6943</v>
      </c>
      <c r="J1842" s="5"/>
      <c r="K1842" s="5"/>
      <c r="L1842" s="5"/>
      <c r="M1842" s="5" t="s">
        <v>1343</v>
      </c>
      <c r="N1842" s="5"/>
      <c r="O1842" s="5"/>
      <c r="P1842" s="5"/>
      <c r="Q1842" s="5"/>
      <c r="R1842" s="5"/>
      <c r="S1842" s="5"/>
      <c r="T1842" s="5"/>
      <c r="U1842" s="6">
        <v>45627</v>
      </c>
      <c r="V1842" s="5"/>
      <c r="W1842" s="4" t="s">
        <v>1329</v>
      </c>
      <c r="X1842" s="5"/>
      <c r="Y1842" s="5"/>
      <c r="Z1842" s="5"/>
      <c r="AA1842" s="4" t="s">
        <v>4812</v>
      </c>
      <c r="AB1842" s="5"/>
      <c r="AC1842" s="5"/>
      <c r="AD1842" s="5"/>
      <c r="AE1842" s="5"/>
      <c r="AF1842" s="5"/>
      <c r="AG1842" s="5"/>
      <c r="AH1842" s="5"/>
      <c r="AI1842" s="5"/>
      <c r="AJ1842" s="5"/>
      <c r="AK1842" s="5"/>
      <c r="AL1842" s="5"/>
      <c r="AM1842" s="5"/>
      <c r="AN1842" s="5"/>
      <c r="AO1842" s="5"/>
      <c r="AP1842" s="5" t="s">
        <v>12477</v>
      </c>
      <c r="AQ1842" s="4" t="s">
        <v>1351</v>
      </c>
      <c r="AR1842" s="5" t="s">
        <v>12478</v>
      </c>
      <c r="AS1842" s="5" t="s">
        <v>1352</v>
      </c>
      <c r="AT1842" s="5" t="s">
        <v>1353</v>
      </c>
      <c r="AU1842" s="5" t="s">
        <v>41</v>
      </c>
      <c r="AV1842" s="4" t="s">
        <v>1354</v>
      </c>
      <c r="AW1842" s="5" t="s">
        <v>17</v>
      </c>
      <c r="AX1842" s="4" t="s">
        <v>2116</v>
      </c>
      <c r="AY1842" s="5" t="s">
        <v>2117</v>
      </c>
      <c r="AZ1842" s="5" t="s">
        <v>11</v>
      </c>
      <c r="BA1842" s="4" t="s">
        <v>2118</v>
      </c>
      <c r="BB1842" s="5" t="s">
        <v>2119</v>
      </c>
      <c r="BC1842" s="5" t="s">
        <v>4810</v>
      </c>
      <c r="BD1842" s="5" t="s">
        <v>4814</v>
      </c>
      <c r="BE1842" s="5" t="s">
        <v>25</v>
      </c>
      <c r="BF1842" s="5" t="s">
        <v>1333</v>
      </c>
      <c r="BG1842" s="4" t="s">
        <v>4815</v>
      </c>
      <c r="BH1842" s="5" t="s">
        <v>1343</v>
      </c>
    </row>
    <row r="1843" spans="1:60" x14ac:dyDescent="0.25">
      <c r="A1843">
        <f t="shared" si="156"/>
        <v>992889</v>
      </c>
      <c r="B1843">
        <f t="shared" si="157"/>
        <v>50101384</v>
      </c>
      <c r="C1843" t="str">
        <f t="shared" si="158"/>
        <v>CC</v>
      </c>
      <c r="D1843" t="str">
        <f t="shared" si="155"/>
        <v>REGION ILE DE FRANCE NORD</v>
      </c>
      <c r="E1843" s="12" t="str">
        <f t="shared" si="159"/>
        <v>TERRAIN</v>
      </c>
      <c r="F1843" s="4" t="s">
        <v>8892</v>
      </c>
      <c r="G1843" s="4" t="s">
        <v>8893</v>
      </c>
      <c r="H1843" s="5">
        <v>2</v>
      </c>
      <c r="I1843" s="5" t="s">
        <v>6943</v>
      </c>
      <c r="J1843" s="5"/>
      <c r="K1843" s="5"/>
      <c r="L1843" s="5"/>
      <c r="M1843" s="5" t="s">
        <v>1343</v>
      </c>
      <c r="N1843" s="5"/>
      <c r="O1843" s="5"/>
      <c r="P1843" s="5"/>
      <c r="Q1843" s="5"/>
      <c r="R1843" s="5"/>
      <c r="S1843" s="5"/>
      <c r="T1843" s="5"/>
      <c r="U1843" s="6">
        <v>45627</v>
      </c>
      <c r="V1843" s="5"/>
      <c r="W1843" s="4" t="s">
        <v>1329</v>
      </c>
      <c r="X1843" s="5"/>
      <c r="Y1843" s="5"/>
      <c r="Z1843" s="5"/>
      <c r="AA1843" s="4" t="s">
        <v>8894</v>
      </c>
      <c r="AB1843" s="5"/>
      <c r="AC1843" s="5"/>
      <c r="AD1843" s="5"/>
      <c r="AE1843" s="5"/>
      <c r="AF1843" s="5"/>
      <c r="AG1843" s="5"/>
      <c r="AH1843" s="5"/>
      <c r="AI1843" s="5"/>
      <c r="AJ1843" s="5"/>
      <c r="AK1843" s="5"/>
      <c r="AL1843" s="5"/>
      <c r="AM1843" s="5"/>
      <c r="AN1843" s="5"/>
      <c r="AO1843" s="5"/>
      <c r="AP1843" s="5" t="s">
        <v>12477</v>
      </c>
      <c r="AQ1843" s="4" t="s">
        <v>1351</v>
      </c>
      <c r="AR1843" s="5" t="s">
        <v>12478</v>
      </c>
      <c r="AS1843" s="5" t="s">
        <v>1352</v>
      </c>
      <c r="AT1843" s="5" t="s">
        <v>1353</v>
      </c>
      <c r="AU1843" s="5" t="s">
        <v>41</v>
      </c>
      <c r="AV1843" s="4" t="s">
        <v>1354</v>
      </c>
      <c r="AW1843" s="5" t="s">
        <v>17</v>
      </c>
      <c r="AX1843" s="4" t="s">
        <v>2116</v>
      </c>
      <c r="AY1843" s="5" t="s">
        <v>2117</v>
      </c>
      <c r="AZ1843" s="5" t="s">
        <v>11</v>
      </c>
      <c r="BA1843" s="4" t="s">
        <v>2118</v>
      </c>
      <c r="BB1843" s="5" t="s">
        <v>2119</v>
      </c>
      <c r="BC1843" s="4"/>
      <c r="BD1843" s="5"/>
      <c r="BE1843" s="5"/>
      <c r="BF1843" s="5"/>
      <c r="BG1843" s="4" t="s">
        <v>8893</v>
      </c>
      <c r="BH1843" s="5" t="s">
        <v>1343</v>
      </c>
    </row>
    <row r="1844" spans="1:60" x14ac:dyDescent="0.25">
      <c r="A1844">
        <f t="shared" si="156"/>
        <v>992888</v>
      </c>
      <c r="B1844">
        <f t="shared" si="157"/>
        <v>50101383</v>
      </c>
      <c r="C1844" t="str">
        <f t="shared" si="158"/>
        <v>CC</v>
      </c>
      <c r="D1844" t="str">
        <f t="shared" si="155"/>
        <v>REGION ILE DE FRANCE NORD</v>
      </c>
      <c r="E1844" s="12" t="str">
        <f t="shared" si="159"/>
        <v>TERRAIN</v>
      </c>
      <c r="F1844" s="4" t="s">
        <v>8895</v>
      </c>
      <c r="G1844" s="4" t="s">
        <v>8896</v>
      </c>
      <c r="H1844" s="5">
        <v>2</v>
      </c>
      <c r="I1844" s="5" t="s">
        <v>6943</v>
      </c>
      <c r="J1844" s="5"/>
      <c r="K1844" s="5"/>
      <c r="L1844" s="5"/>
      <c r="M1844" s="5" t="s">
        <v>1343</v>
      </c>
      <c r="N1844" s="5"/>
      <c r="O1844" s="6"/>
      <c r="P1844" s="5"/>
      <c r="Q1844" s="5"/>
      <c r="R1844" s="5"/>
      <c r="S1844" s="5"/>
      <c r="T1844" s="5"/>
      <c r="U1844" s="6">
        <v>45627</v>
      </c>
      <c r="V1844" s="4"/>
      <c r="W1844" s="4" t="s">
        <v>1329</v>
      </c>
      <c r="X1844" s="5"/>
      <c r="Y1844" s="5"/>
      <c r="Z1844" s="5"/>
      <c r="AA1844" s="4" t="s">
        <v>8897</v>
      </c>
      <c r="AB1844" s="5"/>
      <c r="AC1844" s="5"/>
      <c r="AD1844" s="5"/>
      <c r="AE1844" s="5"/>
      <c r="AF1844" s="6"/>
      <c r="AG1844" s="5"/>
      <c r="AH1844" s="5"/>
      <c r="AI1844" s="5"/>
      <c r="AJ1844" s="6"/>
      <c r="AK1844" s="5"/>
      <c r="AL1844" s="6"/>
      <c r="AM1844" s="5"/>
      <c r="AN1844" s="5"/>
      <c r="AO1844" s="5"/>
      <c r="AP1844" s="5" t="s">
        <v>12477</v>
      </c>
      <c r="AQ1844" s="4" t="s">
        <v>1351</v>
      </c>
      <c r="AR1844" s="5" t="s">
        <v>12478</v>
      </c>
      <c r="AS1844" s="4" t="s">
        <v>1352</v>
      </c>
      <c r="AT1844" s="5" t="s">
        <v>1353</v>
      </c>
      <c r="AU1844" s="5" t="s">
        <v>41</v>
      </c>
      <c r="AV1844" s="4" t="s">
        <v>1354</v>
      </c>
      <c r="AW1844" s="5" t="s">
        <v>17</v>
      </c>
      <c r="AX1844" s="4" t="s">
        <v>1355</v>
      </c>
      <c r="AY1844" s="5" t="s">
        <v>1356</v>
      </c>
      <c r="AZ1844" s="5" t="s">
        <v>11</v>
      </c>
      <c r="BA1844" s="4" t="s">
        <v>1358</v>
      </c>
      <c r="BB1844" s="5" t="s">
        <v>1359</v>
      </c>
      <c r="BC1844" s="4"/>
      <c r="BD1844" s="5"/>
      <c r="BE1844" s="5"/>
      <c r="BF1844" s="5"/>
      <c r="BG1844" s="4" t="s">
        <v>8896</v>
      </c>
      <c r="BH1844" s="5" t="s">
        <v>1343</v>
      </c>
    </row>
    <row r="1845" spans="1:60" x14ac:dyDescent="0.25">
      <c r="A1845">
        <f t="shared" si="156"/>
        <v>992886</v>
      </c>
      <c r="B1845">
        <f t="shared" si="157"/>
        <v>50101382</v>
      </c>
      <c r="C1845" t="str">
        <f t="shared" si="158"/>
        <v>CC</v>
      </c>
      <c r="D1845" t="str">
        <f t="shared" si="155"/>
        <v>REGION ILE DE FRANCE NORD</v>
      </c>
      <c r="E1845" s="12" t="str">
        <f t="shared" si="159"/>
        <v>TERRAIN</v>
      </c>
      <c r="F1845" s="4" t="s">
        <v>8898</v>
      </c>
      <c r="G1845" s="4" t="s">
        <v>8899</v>
      </c>
      <c r="H1845" s="5">
        <v>2</v>
      </c>
      <c r="I1845" s="5" t="s">
        <v>6943</v>
      </c>
      <c r="J1845" s="5"/>
      <c r="K1845" s="5"/>
      <c r="L1845" s="5"/>
      <c r="M1845" s="5" t="s">
        <v>1343</v>
      </c>
      <c r="N1845" s="5"/>
      <c r="O1845" s="5"/>
      <c r="P1845" s="5"/>
      <c r="Q1845" s="5"/>
      <c r="R1845" s="5"/>
      <c r="S1845" s="5"/>
      <c r="T1845" s="5"/>
      <c r="U1845" s="6">
        <v>45627</v>
      </c>
      <c r="V1845" s="4"/>
      <c r="W1845" s="4" t="s">
        <v>1329</v>
      </c>
      <c r="X1845" s="5"/>
      <c r="Y1845" s="5"/>
      <c r="Z1845" s="5"/>
      <c r="AA1845" s="4" t="s">
        <v>8900</v>
      </c>
      <c r="AB1845" s="5"/>
      <c r="AC1845" s="5"/>
      <c r="AD1845" s="5"/>
      <c r="AE1845" s="5"/>
      <c r="AF1845" s="6"/>
      <c r="AG1845" s="5"/>
      <c r="AH1845" s="5"/>
      <c r="AI1845" s="5"/>
      <c r="AJ1845" s="6"/>
      <c r="AK1845" s="5"/>
      <c r="AL1845" s="6"/>
      <c r="AM1845" s="5"/>
      <c r="AN1845" s="5"/>
      <c r="AO1845" s="5"/>
      <c r="AP1845" s="5" t="s">
        <v>12477</v>
      </c>
      <c r="AQ1845" s="4" t="s">
        <v>1351</v>
      </c>
      <c r="AR1845" s="5" t="s">
        <v>12478</v>
      </c>
      <c r="AS1845" s="4" t="s">
        <v>2180</v>
      </c>
      <c r="AT1845" s="5" t="s">
        <v>2181</v>
      </c>
      <c r="AU1845" s="5" t="s">
        <v>41</v>
      </c>
      <c r="AV1845" s="4" t="s">
        <v>2182</v>
      </c>
      <c r="AW1845" s="5" t="s">
        <v>4</v>
      </c>
      <c r="AX1845" s="4" t="s">
        <v>4598</v>
      </c>
      <c r="AY1845" s="5" t="s">
        <v>4599</v>
      </c>
      <c r="AZ1845" s="5" t="s">
        <v>11</v>
      </c>
      <c r="BA1845" s="4" t="s">
        <v>4600</v>
      </c>
      <c r="BB1845" s="5" t="s">
        <v>4601</v>
      </c>
      <c r="BC1845" s="4"/>
      <c r="BD1845" s="5"/>
      <c r="BE1845" s="5"/>
      <c r="BF1845" s="5"/>
      <c r="BG1845" s="4" t="s">
        <v>8899</v>
      </c>
      <c r="BH1845" s="5" t="s">
        <v>1343</v>
      </c>
    </row>
    <row r="1846" spans="1:60" x14ac:dyDescent="0.25">
      <c r="A1846">
        <f t="shared" si="156"/>
        <v>992882</v>
      </c>
      <c r="B1846">
        <f t="shared" si="157"/>
        <v>50101381</v>
      </c>
      <c r="C1846" t="str">
        <f t="shared" si="158"/>
        <v>CC</v>
      </c>
      <c r="D1846" t="str">
        <f t="shared" si="155"/>
        <v>REGION ILE DE FRANCE NORD</v>
      </c>
      <c r="E1846" s="12" t="str">
        <f t="shared" si="159"/>
        <v>TERRAIN</v>
      </c>
      <c r="F1846" s="4" t="s">
        <v>8901</v>
      </c>
      <c r="G1846" s="4" t="s">
        <v>8902</v>
      </c>
      <c r="H1846" s="5">
        <v>2</v>
      </c>
      <c r="I1846" s="5" t="s">
        <v>6943</v>
      </c>
      <c r="J1846" s="5"/>
      <c r="K1846" s="5"/>
      <c r="L1846" s="5"/>
      <c r="M1846" s="5" t="s">
        <v>1343</v>
      </c>
      <c r="N1846" s="5"/>
      <c r="O1846" s="5"/>
      <c r="P1846" s="5"/>
      <c r="Q1846" s="5"/>
      <c r="R1846" s="5"/>
      <c r="S1846" s="5"/>
      <c r="T1846" s="5"/>
      <c r="U1846" s="6">
        <v>45627</v>
      </c>
      <c r="V1846" s="4"/>
      <c r="W1846" s="4" t="s">
        <v>1329</v>
      </c>
      <c r="X1846" s="5"/>
      <c r="Y1846" s="5"/>
      <c r="Z1846" s="5"/>
      <c r="AA1846" s="4" t="s">
        <v>8903</v>
      </c>
      <c r="AB1846" s="5"/>
      <c r="AC1846" s="5"/>
      <c r="AD1846" s="5"/>
      <c r="AE1846" s="5"/>
      <c r="AF1846" s="6"/>
      <c r="AG1846" s="5"/>
      <c r="AH1846" s="5"/>
      <c r="AI1846" s="5"/>
      <c r="AJ1846" s="6"/>
      <c r="AK1846" s="5"/>
      <c r="AL1846" s="6"/>
      <c r="AM1846" s="5"/>
      <c r="AN1846" s="5"/>
      <c r="AO1846" s="5"/>
      <c r="AP1846" s="5" t="s">
        <v>12477</v>
      </c>
      <c r="AQ1846" s="4" t="s">
        <v>1351</v>
      </c>
      <c r="AR1846" s="5" t="s">
        <v>12478</v>
      </c>
      <c r="AS1846" s="4" t="s">
        <v>2180</v>
      </c>
      <c r="AT1846" s="5" t="s">
        <v>2181</v>
      </c>
      <c r="AU1846" s="5" t="s">
        <v>41</v>
      </c>
      <c r="AV1846" s="4" t="s">
        <v>2182</v>
      </c>
      <c r="AW1846" s="5" t="s">
        <v>4</v>
      </c>
      <c r="AX1846" s="4" t="s">
        <v>4598</v>
      </c>
      <c r="AY1846" s="5" t="s">
        <v>4599</v>
      </c>
      <c r="AZ1846" s="5" t="s">
        <v>11</v>
      </c>
      <c r="BA1846" s="4" t="s">
        <v>4600</v>
      </c>
      <c r="BB1846" s="5" t="s">
        <v>4601</v>
      </c>
      <c r="BC1846" s="4"/>
      <c r="BD1846" s="5"/>
      <c r="BE1846" s="5"/>
      <c r="BF1846" s="5"/>
      <c r="BG1846" s="4" t="s">
        <v>8902</v>
      </c>
      <c r="BH1846" s="5" t="s">
        <v>1343</v>
      </c>
    </row>
    <row r="1847" spans="1:60" x14ac:dyDescent="0.25">
      <c r="A1847">
        <f t="shared" si="156"/>
        <v>992881</v>
      </c>
      <c r="B1847">
        <f t="shared" si="157"/>
        <v>50101380</v>
      </c>
      <c r="C1847" t="str">
        <f t="shared" si="158"/>
        <v>CC</v>
      </c>
      <c r="D1847" t="str">
        <f t="shared" si="155"/>
        <v>REGION ILE DE FRANCE NORD</v>
      </c>
      <c r="E1847" s="12" t="str">
        <f t="shared" si="159"/>
        <v>TERRAIN</v>
      </c>
      <c r="F1847" s="4" t="s">
        <v>8904</v>
      </c>
      <c r="G1847" s="4" t="s">
        <v>8905</v>
      </c>
      <c r="H1847" s="5">
        <v>2</v>
      </c>
      <c r="I1847" s="5" t="s">
        <v>6943</v>
      </c>
      <c r="J1847" s="5"/>
      <c r="K1847" s="5"/>
      <c r="L1847" s="5"/>
      <c r="M1847" s="5" t="s">
        <v>1343</v>
      </c>
      <c r="N1847" s="5"/>
      <c r="O1847" s="5"/>
      <c r="P1847" s="5"/>
      <c r="Q1847" s="5"/>
      <c r="R1847" s="5"/>
      <c r="S1847" s="5"/>
      <c r="T1847" s="5"/>
      <c r="U1847" s="6">
        <v>45627</v>
      </c>
      <c r="V1847" s="4"/>
      <c r="W1847" s="4" t="s">
        <v>1329</v>
      </c>
      <c r="X1847" s="5"/>
      <c r="Y1847" s="5"/>
      <c r="Z1847" s="5"/>
      <c r="AA1847" s="4" t="s">
        <v>8906</v>
      </c>
      <c r="AB1847" s="5"/>
      <c r="AC1847" s="5"/>
      <c r="AD1847" s="5"/>
      <c r="AE1847" s="5"/>
      <c r="AF1847" s="6"/>
      <c r="AG1847" s="5"/>
      <c r="AH1847" s="5"/>
      <c r="AI1847" s="5"/>
      <c r="AJ1847" s="6"/>
      <c r="AK1847" s="5"/>
      <c r="AL1847" s="6"/>
      <c r="AM1847" s="5"/>
      <c r="AN1847" s="5"/>
      <c r="AO1847" s="5"/>
      <c r="AP1847" s="5" t="s">
        <v>12477</v>
      </c>
      <c r="AQ1847" s="4" t="s">
        <v>1351</v>
      </c>
      <c r="AR1847" s="5" t="s">
        <v>12478</v>
      </c>
      <c r="AS1847" s="4" t="s">
        <v>2180</v>
      </c>
      <c r="AT1847" s="5" t="s">
        <v>2181</v>
      </c>
      <c r="AU1847" s="5" t="s">
        <v>41</v>
      </c>
      <c r="AV1847" s="4" t="s">
        <v>2182</v>
      </c>
      <c r="AW1847" s="5" t="s">
        <v>4</v>
      </c>
      <c r="AX1847" s="4" t="s">
        <v>4598</v>
      </c>
      <c r="AY1847" s="5" t="s">
        <v>4599</v>
      </c>
      <c r="AZ1847" s="5" t="s">
        <v>11</v>
      </c>
      <c r="BA1847" s="4" t="s">
        <v>4600</v>
      </c>
      <c r="BB1847" s="5" t="s">
        <v>4601</v>
      </c>
      <c r="BC1847" s="5"/>
      <c r="BD1847" s="5"/>
      <c r="BE1847" s="5"/>
      <c r="BF1847" s="5"/>
      <c r="BG1847" s="5" t="s">
        <v>8905</v>
      </c>
      <c r="BH1847" s="5" t="s">
        <v>1343</v>
      </c>
    </row>
    <row r="1848" spans="1:60" x14ac:dyDescent="0.25">
      <c r="A1848">
        <f t="shared" si="156"/>
        <v>992880</v>
      </c>
      <c r="B1848">
        <f t="shared" si="157"/>
        <v>50101379</v>
      </c>
      <c r="C1848" t="str">
        <f t="shared" si="158"/>
        <v>CC</v>
      </c>
      <c r="D1848" t="str">
        <f t="shared" si="155"/>
        <v>REGION GRAND SUD</v>
      </c>
      <c r="E1848" s="12" t="str">
        <f t="shared" si="159"/>
        <v>TERRAIN</v>
      </c>
      <c r="F1848" s="4" t="s">
        <v>8907</v>
      </c>
      <c r="G1848" s="4" t="s">
        <v>5299</v>
      </c>
      <c r="H1848" s="5">
        <v>2</v>
      </c>
      <c r="I1848" s="5" t="s">
        <v>6943</v>
      </c>
      <c r="J1848" s="5"/>
      <c r="K1848" s="5"/>
      <c r="L1848" s="5"/>
      <c r="M1848" s="5" t="s">
        <v>1343</v>
      </c>
      <c r="N1848" s="5"/>
      <c r="O1848" s="5"/>
      <c r="P1848" s="5"/>
      <c r="Q1848" s="5"/>
      <c r="R1848" s="5"/>
      <c r="S1848" s="5"/>
      <c r="T1848" s="5"/>
      <c r="U1848" s="6">
        <v>45627</v>
      </c>
      <c r="V1848" s="4"/>
      <c r="W1848" s="4" t="s">
        <v>1329</v>
      </c>
      <c r="X1848" s="5"/>
      <c r="Y1848" s="5"/>
      <c r="Z1848" s="5"/>
      <c r="AA1848" s="4" t="s">
        <v>3411</v>
      </c>
      <c r="AB1848" s="5"/>
      <c r="AC1848" s="5"/>
      <c r="AD1848" s="5"/>
      <c r="AE1848" s="5"/>
      <c r="AF1848" s="6"/>
      <c r="AG1848" s="5"/>
      <c r="AH1848" s="5"/>
      <c r="AI1848" s="5"/>
      <c r="AJ1848" s="6"/>
      <c r="AK1848" s="5"/>
      <c r="AL1848" s="6"/>
      <c r="AM1848" s="5"/>
      <c r="AN1848" s="5"/>
      <c r="AO1848" s="5"/>
      <c r="AP1848" s="5" t="s">
        <v>1335</v>
      </c>
      <c r="AQ1848" s="4" t="s">
        <v>1336</v>
      </c>
      <c r="AR1848" s="5" t="s">
        <v>12476</v>
      </c>
      <c r="AS1848" s="4" t="s">
        <v>1795</v>
      </c>
      <c r="AT1848" s="5" t="s">
        <v>1796</v>
      </c>
      <c r="AU1848" s="5" t="s">
        <v>41</v>
      </c>
      <c r="AV1848" s="4" t="s">
        <v>1797</v>
      </c>
      <c r="AW1848" s="5" t="s">
        <v>227</v>
      </c>
      <c r="AX1848" s="4" t="s">
        <v>3545</v>
      </c>
      <c r="AY1848" s="5" t="s">
        <v>3546</v>
      </c>
      <c r="AZ1848" s="5" t="s">
        <v>11</v>
      </c>
      <c r="BA1848" s="4" t="s">
        <v>3547</v>
      </c>
      <c r="BB1848" s="5" t="s">
        <v>3548</v>
      </c>
      <c r="BC1848" s="4" t="s">
        <v>5295</v>
      </c>
      <c r="BD1848" s="5" t="s">
        <v>5298</v>
      </c>
      <c r="BE1848" s="5" t="s">
        <v>25</v>
      </c>
      <c r="BF1848" s="5" t="s">
        <v>1333</v>
      </c>
      <c r="BG1848" s="4" t="s">
        <v>5299</v>
      </c>
      <c r="BH1848" s="5" t="s">
        <v>1343</v>
      </c>
    </row>
    <row r="1849" spans="1:60" x14ac:dyDescent="0.25">
      <c r="A1849">
        <f t="shared" si="156"/>
        <v>992873</v>
      </c>
      <c r="B1849">
        <f t="shared" si="157"/>
        <v>50101378</v>
      </c>
      <c r="C1849" t="str">
        <f t="shared" si="158"/>
        <v>CC</v>
      </c>
      <c r="D1849" t="str">
        <f t="shared" si="155"/>
        <v>REGION GRAND SUD</v>
      </c>
      <c r="E1849" s="12" t="str">
        <f t="shared" si="159"/>
        <v>TERRAIN</v>
      </c>
      <c r="F1849" s="4" t="s">
        <v>8908</v>
      </c>
      <c r="G1849" s="4" t="s">
        <v>2315</v>
      </c>
      <c r="H1849" s="5">
        <v>2</v>
      </c>
      <c r="I1849" s="5" t="s">
        <v>6943</v>
      </c>
      <c r="J1849" s="5"/>
      <c r="K1849" s="5"/>
      <c r="L1849" s="5"/>
      <c r="M1849" s="5" t="s">
        <v>1343</v>
      </c>
      <c r="N1849" s="5"/>
      <c r="O1849" s="5"/>
      <c r="P1849" s="5"/>
      <c r="Q1849" s="5"/>
      <c r="R1849" s="5"/>
      <c r="S1849" s="5"/>
      <c r="T1849" s="5"/>
      <c r="U1849" s="6">
        <v>45536</v>
      </c>
      <c r="V1849" s="4"/>
      <c r="W1849" s="4" t="s">
        <v>1329</v>
      </c>
      <c r="X1849" s="5"/>
      <c r="Y1849" s="5"/>
      <c r="Z1849" s="5"/>
      <c r="AA1849" s="4" t="s">
        <v>1887</v>
      </c>
      <c r="AB1849" s="5"/>
      <c r="AC1849" s="5"/>
      <c r="AD1849" s="5"/>
      <c r="AE1849" s="5"/>
      <c r="AF1849" s="6"/>
      <c r="AG1849" s="5"/>
      <c r="AH1849" s="5"/>
      <c r="AI1849" s="5"/>
      <c r="AJ1849" s="6"/>
      <c r="AK1849" s="5"/>
      <c r="AL1849" s="6"/>
      <c r="AM1849" s="5"/>
      <c r="AN1849" s="5"/>
      <c r="AO1849" s="5"/>
      <c r="AP1849" s="5" t="s">
        <v>1335</v>
      </c>
      <c r="AQ1849" s="4" t="s">
        <v>1336</v>
      </c>
      <c r="AR1849" s="5" t="s">
        <v>12476</v>
      </c>
      <c r="AS1849" s="4" t="s">
        <v>1440</v>
      </c>
      <c r="AT1849" s="5" t="s">
        <v>1441</v>
      </c>
      <c r="AU1849" s="5" t="s">
        <v>41</v>
      </c>
      <c r="AV1849" s="4" t="s">
        <v>1537</v>
      </c>
      <c r="AW1849" s="5" t="s">
        <v>31</v>
      </c>
      <c r="AX1849" s="4" t="s">
        <v>2310</v>
      </c>
      <c r="AY1849" s="5" t="s">
        <v>2311</v>
      </c>
      <c r="AZ1849" s="5" t="s">
        <v>11</v>
      </c>
      <c r="BA1849" s="4" t="s">
        <v>2312</v>
      </c>
      <c r="BB1849" s="5" t="s">
        <v>2313</v>
      </c>
      <c r="BC1849" s="4" t="s">
        <v>2308</v>
      </c>
      <c r="BD1849" s="5" t="s">
        <v>2314</v>
      </c>
      <c r="BE1849" s="5" t="s">
        <v>245</v>
      </c>
      <c r="BF1849" s="5" t="s">
        <v>1333</v>
      </c>
      <c r="BG1849" s="4" t="s">
        <v>2315</v>
      </c>
      <c r="BH1849" s="5" t="s">
        <v>1343</v>
      </c>
    </row>
    <row r="1850" spans="1:60" x14ac:dyDescent="0.25">
      <c r="A1850">
        <f t="shared" si="156"/>
        <v>992870</v>
      </c>
      <c r="B1850">
        <f t="shared" si="157"/>
        <v>50101377</v>
      </c>
      <c r="C1850" t="str">
        <f t="shared" si="158"/>
        <v>CC</v>
      </c>
      <c r="D1850" t="str">
        <f t="shared" si="155"/>
        <v>REGION GRAND SUD</v>
      </c>
      <c r="E1850" s="12" t="str">
        <f t="shared" si="159"/>
        <v>TERRAIN</v>
      </c>
      <c r="F1850" s="4" t="s">
        <v>8909</v>
      </c>
      <c r="G1850" s="4" t="s">
        <v>3894</v>
      </c>
      <c r="H1850" s="5">
        <v>2</v>
      </c>
      <c r="I1850" s="5" t="s">
        <v>6943</v>
      </c>
      <c r="J1850" s="5"/>
      <c r="K1850" s="5"/>
      <c r="L1850" s="5"/>
      <c r="M1850" s="5" t="s">
        <v>1343</v>
      </c>
      <c r="N1850" s="5"/>
      <c r="O1850" s="6"/>
      <c r="P1850" s="5"/>
      <c r="Q1850" s="5"/>
      <c r="R1850" s="5"/>
      <c r="S1850" s="5"/>
      <c r="T1850" s="5"/>
      <c r="U1850" s="6">
        <v>45566</v>
      </c>
      <c r="V1850" s="4"/>
      <c r="W1850" s="4" t="s">
        <v>1329</v>
      </c>
      <c r="X1850" s="5"/>
      <c r="Y1850" s="5"/>
      <c r="Z1850" s="5"/>
      <c r="AA1850" s="5" t="s">
        <v>3891</v>
      </c>
      <c r="AB1850" s="5"/>
      <c r="AC1850" s="5"/>
      <c r="AD1850" s="5"/>
      <c r="AE1850" s="5"/>
      <c r="AF1850" s="6"/>
      <c r="AG1850" s="5"/>
      <c r="AH1850" s="5"/>
      <c r="AI1850" s="5"/>
      <c r="AJ1850" s="6"/>
      <c r="AK1850" s="5"/>
      <c r="AL1850" s="6"/>
      <c r="AM1850" s="5"/>
      <c r="AN1850" s="5"/>
      <c r="AO1850" s="5"/>
      <c r="AP1850" s="5" t="s">
        <v>1335</v>
      </c>
      <c r="AQ1850" s="4" t="s">
        <v>1336</v>
      </c>
      <c r="AR1850" s="5" t="s">
        <v>12476</v>
      </c>
      <c r="AS1850" s="4" t="s">
        <v>1403</v>
      </c>
      <c r="AT1850" s="5" t="s">
        <v>1404</v>
      </c>
      <c r="AU1850" s="5" t="s">
        <v>41</v>
      </c>
      <c r="AV1850" s="4" t="s">
        <v>1405</v>
      </c>
      <c r="AW1850" s="5" t="s">
        <v>61</v>
      </c>
      <c r="AX1850" s="4"/>
      <c r="AY1850" s="5"/>
      <c r="AZ1850" s="5"/>
      <c r="BA1850" s="4" t="s">
        <v>1406</v>
      </c>
      <c r="BB1850" s="5" t="s">
        <v>1407</v>
      </c>
      <c r="BC1850" s="5" t="s">
        <v>3889</v>
      </c>
      <c r="BD1850" s="5" t="s">
        <v>3893</v>
      </c>
      <c r="BE1850" s="5" t="s">
        <v>25</v>
      </c>
      <c r="BF1850" s="5" t="s">
        <v>1333</v>
      </c>
      <c r="BG1850" s="5" t="s">
        <v>3894</v>
      </c>
      <c r="BH1850" s="5" t="s">
        <v>1343</v>
      </c>
    </row>
    <row r="1851" spans="1:60" x14ac:dyDescent="0.25">
      <c r="A1851">
        <f t="shared" si="156"/>
        <v>992865</v>
      </c>
      <c r="B1851">
        <f t="shared" si="157"/>
        <v>50101376</v>
      </c>
      <c r="C1851" t="str">
        <f t="shared" si="158"/>
        <v>CC</v>
      </c>
      <c r="D1851" t="str">
        <f t="shared" si="155"/>
        <v>REGION GRAND SUD</v>
      </c>
      <c r="E1851" s="12" t="str">
        <f t="shared" si="159"/>
        <v>TERRAIN</v>
      </c>
      <c r="F1851" s="4" t="s">
        <v>8910</v>
      </c>
      <c r="G1851" s="4" t="s">
        <v>8911</v>
      </c>
      <c r="H1851" s="5">
        <v>2</v>
      </c>
      <c r="I1851" s="5" t="s">
        <v>6943</v>
      </c>
      <c r="J1851" s="5"/>
      <c r="K1851" s="5"/>
      <c r="L1851" s="5"/>
      <c r="M1851" s="5" t="s">
        <v>1343</v>
      </c>
      <c r="N1851" s="5"/>
      <c r="O1851" s="6"/>
      <c r="P1851" s="5"/>
      <c r="Q1851" s="5"/>
      <c r="R1851" s="5"/>
      <c r="S1851" s="5"/>
      <c r="T1851" s="5"/>
      <c r="U1851" s="6">
        <v>45474</v>
      </c>
      <c r="V1851" s="4"/>
      <c r="W1851" s="4" t="s">
        <v>1329</v>
      </c>
      <c r="X1851" s="5"/>
      <c r="Y1851" s="5"/>
      <c r="Z1851" s="5"/>
      <c r="AA1851" s="4" t="s">
        <v>8912</v>
      </c>
      <c r="AB1851" s="5"/>
      <c r="AC1851" s="5"/>
      <c r="AD1851" s="5"/>
      <c r="AE1851" s="5"/>
      <c r="AF1851" s="6"/>
      <c r="AG1851" s="5"/>
      <c r="AH1851" s="5"/>
      <c r="AI1851" s="5"/>
      <c r="AJ1851" s="6"/>
      <c r="AK1851" s="5"/>
      <c r="AL1851" s="6"/>
      <c r="AM1851" s="5"/>
      <c r="AN1851" s="5"/>
      <c r="AO1851" s="5"/>
      <c r="AP1851" s="5" t="s">
        <v>1335</v>
      </c>
      <c r="AQ1851" s="4" t="s">
        <v>1336</v>
      </c>
      <c r="AR1851" s="5" t="s">
        <v>12476</v>
      </c>
      <c r="AS1851" s="4" t="s">
        <v>1522</v>
      </c>
      <c r="AT1851" s="5" t="s">
        <v>1523</v>
      </c>
      <c r="AU1851" s="5" t="s">
        <v>41</v>
      </c>
      <c r="AV1851" s="4" t="s">
        <v>1524</v>
      </c>
      <c r="AW1851" s="5" t="s">
        <v>93</v>
      </c>
      <c r="AX1851" s="4"/>
      <c r="AY1851" s="5"/>
      <c r="AZ1851" s="5"/>
      <c r="BA1851" s="4" t="s">
        <v>3295</v>
      </c>
      <c r="BB1851" s="5" t="s">
        <v>3296</v>
      </c>
      <c r="BC1851" s="4"/>
      <c r="BD1851" s="5"/>
      <c r="BE1851" s="5"/>
      <c r="BF1851" s="5"/>
      <c r="BG1851" s="4" t="s">
        <v>8911</v>
      </c>
      <c r="BH1851" s="5" t="s">
        <v>1343</v>
      </c>
    </row>
    <row r="1852" spans="1:60" x14ac:dyDescent="0.25">
      <c r="A1852">
        <f t="shared" si="156"/>
        <v>992851</v>
      </c>
      <c r="B1852">
        <f t="shared" si="157"/>
        <v>50101375</v>
      </c>
      <c r="C1852" t="str">
        <f t="shared" si="158"/>
        <v>CC</v>
      </c>
      <c r="D1852" t="str">
        <f t="shared" si="155"/>
        <v>REGION ILE DE FRANCE NORD</v>
      </c>
      <c r="E1852" s="12" t="str">
        <f t="shared" si="159"/>
        <v>TERRAIN</v>
      </c>
      <c r="F1852" s="4" t="s">
        <v>8913</v>
      </c>
      <c r="G1852" s="4" t="s">
        <v>4560</v>
      </c>
      <c r="H1852" s="5">
        <v>2</v>
      </c>
      <c r="I1852" s="5" t="s">
        <v>6943</v>
      </c>
      <c r="J1852" s="5"/>
      <c r="K1852" s="5"/>
      <c r="L1852" s="5"/>
      <c r="M1852" s="5" t="s">
        <v>1343</v>
      </c>
      <c r="N1852" s="5"/>
      <c r="O1852" s="5"/>
      <c r="P1852" s="5"/>
      <c r="Q1852" s="5"/>
      <c r="R1852" s="5"/>
      <c r="S1852" s="5"/>
      <c r="T1852" s="5"/>
      <c r="U1852" s="6">
        <v>45627</v>
      </c>
      <c r="V1852" s="4"/>
      <c r="W1852" s="4" t="s">
        <v>1329</v>
      </c>
      <c r="X1852" s="5"/>
      <c r="Y1852" s="5"/>
      <c r="Z1852" s="5"/>
      <c r="AA1852" s="4" t="s">
        <v>3929</v>
      </c>
      <c r="AB1852" s="5"/>
      <c r="AC1852" s="5"/>
      <c r="AD1852" s="5"/>
      <c r="AE1852" s="5"/>
      <c r="AF1852" s="6"/>
      <c r="AG1852" s="5"/>
      <c r="AH1852" s="5"/>
      <c r="AI1852" s="5"/>
      <c r="AJ1852" s="6"/>
      <c r="AK1852" s="5"/>
      <c r="AL1852" s="6"/>
      <c r="AM1852" s="5"/>
      <c r="AN1852" s="5"/>
      <c r="AO1852" s="5"/>
      <c r="AP1852" s="5" t="s">
        <v>12477</v>
      </c>
      <c r="AQ1852" s="4" t="s">
        <v>1351</v>
      </c>
      <c r="AR1852" s="5" t="s">
        <v>12478</v>
      </c>
      <c r="AS1852" s="4" t="s">
        <v>1638</v>
      </c>
      <c r="AT1852" s="5" t="s">
        <v>1639</v>
      </c>
      <c r="AU1852" s="5" t="s">
        <v>41</v>
      </c>
      <c r="AV1852" s="4" t="s">
        <v>1640</v>
      </c>
      <c r="AW1852" s="5" t="s">
        <v>142</v>
      </c>
      <c r="AX1852" s="4" t="s">
        <v>4013</v>
      </c>
      <c r="AY1852" s="5" t="s">
        <v>4015</v>
      </c>
      <c r="AZ1852" s="5" t="s">
        <v>1357</v>
      </c>
      <c r="BA1852" s="4" t="s">
        <v>3413</v>
      </c>
      <c r="BB1852" s="5" t="s">
        <v>11117</v>
      </c>
      <c r="BC1852" s="4" t="s">
        <v>4558</v>
      </c>
      <c r="BD1852" s="5" t="s">
        <v>4559</v>
      </c>
      <c r="BE1852" s="5" t="s">
        <v>25</v>
      </c>
      <c r="BF1852" s="5" t="s">
        <v>1333</v>
      </c>
      <c r="BG1852" s="4" t="s">
        <v>4560</v>
      </c>
      <c r="BH1852" s="5" t="s">
        <v>1343</v>
      </c>
    </row>
    <row r="1853" spans="1:60" x14ac:dyDescent="0.25">
      <c r="A1853">
        <f t="shared" si="156"/>
        <v>992849</v>
      </c>
      <c r="B1853">
        <f t="shared" si="157"/>
        <v>50101374</v>
      </c>
      <c r="C1853" t="str">
        <f t="shared" si="158"/>
        <v>CC</v>
      </c>
      <c r="D1853" t="str">
        <f t="shared" si="155"/>
        <v>REGION ILE DE FRANCE NORD</v>
      </c>
      <c r="E1853" s="12" t="str">
        <f t="shared" si="159"/>
        <v>TERRAIN</v>
      </c>
      <c r="F1853" s="4" t="s">
        <v>8914</v>
      </c>
      <c r="G1853" s="4" t="s">
        <v>8915</v>
      </c>
      <c r="H1853" s="5">
        <v>2</v>
      </c>
      <c r="I1853" s="5" t="s">
        <v>6943</v>
      </c>
      <c r="J1853" s="5"/>
      <c r="K1853" s="5"/>
      <c r="L1853" s="5"/>
      <c r="M1853" s="5" t="s">
        <v>1343</v>
      </c>
      <c r="N1853" s="5"/>
      <c r="O1853" s="5"/>
      <c r="P1853" s="5"/>
      <c r="Q1853" s="5"/>
      <c r="R1853" s="5"/>
      <c r="S1853" s="5"/>
      <c r="T1853" s="5"/>
      <c r="U1853" s="6">
        <v>45627</v>
      </c>
      <c r="V1853" s="4"/>
      <c r="W1853" s="4" t="s">
        <v>1329</v>
      </c>
      <c r="X1853" s="5"/>
      <c r="Y1853" s="5"/>
      <c r="Z1853" s="5"/>
      <c r="AA1853" s="4" t="s">
        <v>8835</v>
      </c>
      <c r="AB1853" s="5"/>
      <c r="AC1853" s="5"/>
      <c r="AD1853" s="5"/>
      <c r="AE1853" s="5"/>
      <c r="AF1853" s="6"/>
      <c r="AG1853" s="5"/>
      <c r="AH1853" s="5"/>
      <c r="AI1853" s="5"/>
      <c r="AJ1853" s="6"/>
      <c r="AK1853" s="5"/>
      <c r="AL1853" s="6"/>
      <c r="AM1853" s="5"/>
      <c r="AN1853" s="5"/>
      <c r="AO1853" s="5"/>
      <c r="AP1853" s="5" t="s">
        <v>12477</v>
      </c>
      <c r="AQ1853" s="4" t="s">
        <v>1351</v>
      </c>
      <c r="AR1853" s="5" t="s">
        <v>12478</v>
      </c>
      <c r="AS1853" s="4" t="s">
        <v>1638</v>
      </c>
      <c r="AT1853" s="5" t="s">
        <v>1639</v>
      </c>
      <c r="AU1853" s="5" t="s">
        <v>41</v>
      </c>
      <c r="AV1853" s="4" t="s">
        <v>1640</v>
      </c>
      <c r="AW1853" s="5" t="s">
        <v>142</v>
      </c>
      <c r="AX1853" s="4" t="s">
        <v>4013</v>
      </c>
      <c r="AY1853" s="5" t="s">
        <v>4015</v>
      </c>
      <c r="AZ1853" s="5" t="s">
        <v>1357</v>
      </c>
      <c r="BA1853" s="4" t="s">
        <v>3413</v>
      </c>
      <c r="BB1853" s="5" t="s">
        <v>11117</v>
      </c>
      <c r="BC1853" s="4"/>
      <c r="BD1853" s="5"/>
      <c r="BE1853" s="5"/>
      <c r="BF1853" s="5"/>
      <c r="BG1853" s="4" t="s">
        <v>8915</v>
      </c>
      <c r="BH1853" s="5" t="s">
        <v>1343</v>
      </c>
    </row>
    <row r="1854" spans="1:60" x14ac:dyDescent="0.25">
      <c r="A1854">
        <f t="shared" si="156"/>
        <v>992848</v>
      </c>
      <c r="B1854">
        <f t="shared" si="157"/>
        <v>50101373</v>
      </c>
      <c r="C1854" t="str">
        <f t="shared" si="158"/>
        <v>CC</v>
      </c>
      <c r="D1854" t="str">
        <f t="shared" si="155"/>
        <v>REGION ILE DE FRANCE NORD</v>
      </c>
      <c r="E1854" s="12" t="str">
        <f t="shared" si="159"/>
        <v>TERRAIN</v>
      </c>
      <c r="F1854" s="4" t="s">
        <v>8916</v>
      </c>
      <c r="G1854" s="4" t="s">
        <v>8917</v>
      </c>
      <c r="H1854" s="5">
        <v>2</v>
      </c>
      <c r="I1854" s="5" t="s">
        <v>6943</v>
      </c>
      <c r="J1854" s="5"/>
      <c r="K1854" s="5"/>
      <c r="L1854" s="5"/>
      <c r="M1854" s="5" t="s">
        <v>1343</v>
      </c>
      <c r="N1854" s="5"/>
      <c r="O1854" s="5"/>
      <c r="P1854" s="5"/>
      <c r="Q1854" s="5"/>
      <c r="R1854" s="5"/>
      <c r="S1854" s="5"/>
      <c r="T1854" s="5"/>
      <c r="U1854" s="6">
        <v>45627</v>
      </c>
      <c r="V1854" s="4"/>
      <c r="W1854" s="4" t="s">
        <v>1329</v>
      </c>
      <c r="X1854" s="5"/>
      <c r="Y1854" s="5"/>
      <c r="Z1854" s="5"/>
      <c r="AA1854" s="4" t="s">
        <v>8918</v>
      </c>
      <c r="AB1854" s="5"/>
      <c r="AC1854" s="5"/>
      <c r="AD1854" s="5"/>
      <c r="AE1854" s="5"/>
      <c r="AF1854" s="6"/>
      <c r="AG1854" s="5"/>
      <c r="AH1854" s="5"/>
      <c r="AI1854" s="5"/>
      <c r="AJ1854" s="6"/>
      <c r="AK1854" s="5"/>
      <c r="AL1854" s="6"/>
      <c r="AM1854" s="5"/>
      <c r="AN1854" s="5"/>
      <c r="AO1854" s="5"/>
      <c r="AP1854" s="5" t="s">
        <v>12477</v>
      </c>
      <c r="AQ1854" s="4" t="s">
        <v>1351</v>
      </c>
      <c r="AR1854" s="5" t="s">
        <v>12478</v>
      </c>
      <c r="AS1854" s="4" t="s">
        <v>1638</v>
      </c>
      <c r="AT1854" s="5" t="s">
        <v>1639</v>
      </c>
      <c r="AU1854" s="5" t="s">
        <v>41</v>
      </c>
      <c r="AV1854" s="4" t="s">
        <v>1640</v>
      </c>
      <c r="AW1854" s="5" t="s">
        <v>142</v>
      </c>
      <c r="AX1854" s="4" t="s">
        <v>4013</v>
      </c>
      <c r="AY1854" s="5" t="s">
        <v>4015</v>
      </c>
      <c r="AZ1854" s="5" t="s">
        <v>1357</v>
      </c>
      <c r="BA1854" s="4" t="s">
        <v>3413</v>
      </c>
      <c r="BB1854" s="5" t="s">
        <v>11117</v>
      </c>
      <c r="BC1854" s="4"/>
      <c r="BD1854" s="5"/>
      <c r="BE1854" s="5"/>
      <c r="BF1854" s="5"/>
      <c r="BG1854" s="4" t="s">
        <v>8917</v>
      </c>
      <c r="BH1854" s="5" t="s">
        <v>1343</v>
      </c>
    </row>
    <row r="1855" spans="1:60" x14ac:dyDescent="0.25">
      <c r="A1855">
        <f t="shared" si="156"/>
        <v>992845</v>
      </c>
      <c r="B1855">
        <f t="shared" si="157"/>
        <v>50101372</v>
      </c>
      <c r="C1855" t="str">
        <f t="shared" si="158"/>
        <v>CC</v>
      </c>
      <c r="D1855" t="str">
        <f t="shared" si="155"/>
        <v>REGION CENTRE EST</v>
      </c>
      <c r="E1855" s="12" t="str">
        <f t="shared" si="159"/>
        <v>TERRAIN</v>
      </c>
      <c r="F1855" s="4" t="s">
        <v>8919</v>
      </c>
      <c r="G1855" s="4" t="s">
        <v>3619</v>
      </c>
      <c r="H1855" s="5">
        <v>2</v>
      </c>
      <c r="I1855" s="5" t="s">
        <v>6943</v>
      </c>
      <c r="J1855" s="5"/>
      <c r="K1855" s="5"/>
      <c r="L1855" s="5"/>
      <c r="M1855" s="5" t="s">
        <v>1343</v>
      </c>
      <c r="N1855" s="5"/>
      <c r="O1855" s="5"/>
      <c r="P1855" s="5"/>
      <c r="Q1855" s="5"/>
      <c r="R1855" s="5"/>
      <c r="S1855" s="5"/>
      <c r="T1855" s="5"/>
      <c r="U1855" s="6">
        <v>45627</v>
      </c>
      <c r="V1855" s="5"/>
      <c r="W1855" s="4" t="s">
        <v>1329</v>
      </c>
      <c r="X1855" s="5"/>
      <c r="Y1855" s="5"/>
      <c r="Z1855" s="5"/>
      <c r="AA1855" s="5" t="s">
        <v>3616</v>
      </c>
      <c r="AB1855" s="5"/>
      <c r="AC1855" s="5"/>
      <c r="AD1855" s="5"/>
      <c r="AE1855" s="5"/>
      <c r="AF1855" s="5"/>
      <c r="AG1855" s="5"/>
      <c r="AH1855" s="5"/>
      <c r="AI1855" s="5"/>
      <c r="AJ1855" s="5"/>
      <c r="AK1855" s="5"/>
      <c r="AL1855" s="5"/>
      <c r="AM1855" s="5"/>
      <c r="AN1855" s="5"/>
      <c r="AO1855" s="5"/>
      <c r="AP1855" s="5" t="s">
        <v>1536</v>
      </c>
      <c r="AQ1855" s="4" t="s">
        <v>12479</v>
      </c>
      <c r="AR1855" s="5" t="s">
        <v>12480</v>
      </c>
      <c r="AS1855" s="4"/>
      <c r="AT1855" s="5"/>
      <c r="AU1855" s="5"/>
      <c r="AV1855" s="4" t="s">
        <v>1442</v>
      </c>
      <c r="AW1855" s="5" t="s">
        <v>12</v>
      </c>
      <c r="AX1855" s="4" t="s">
        <v>3355</v>
      </c>
      <c r="AY1855" s="5" t="s">
        <v>3356</v>
      </c>
      <c r="AZ1855" s="5" t="s">
        <v>11</v>
      </c>
      <c r="BA1855" s="4" t="s">
        <v>3357</v>
      </c>
      <c r="BB1855" s="5" t="s">
        <v>3358</v>
      </c>
      <c r="BC1855" s="5" t="s">
        <v>3613</v>
      </c>
      <c r="BD1855" s="5" t="s">
        <v>3618</v>
      </c>
      <c r="BE1855" s="5" t="s">
        <v>25</v>
      </c>
      <c r="BF1855" s="5" t="s">
        <v>1333</v>
      </c>
      <c r="BG1855" s="5" t="s">
        <v>3619</v>
      </c>
      <c r="BH1855" s="5" t="s">
        <v>1343</v>
      </c>
    </row>
    <row r="1856" spans="1:60" x14ac:dyDescent="0.25">
      <c r="A1856">
        <f t="shared" si="156"/>
        <v>992832</v>
      </c>
      <c r="B1856">
        <f t="shared" si="157"/>
        <v>50101371</v>
      </c>
      <c r="C1856" t="str">
        <f t="shared" si="158"/>
        <v>CC</v>
      </c>
      <c r="D1856" t="str">
        <f t="shared" si="155"/>
        <v>REGION GRAND SUD</v>
      </c>
      <c r="E1856" s="12" t="str">
        <f t="shared" si="159"/>
        <v>TERRAIN</v>
      </c>
      <c r="F1856" s="4" t="s">
        <v>8920</v>
      </c>
      <c r="G1856" s="4" t="s">
        <v>8921</v>
      </c>
      <c r="H1856" s="5">
        <v>2</v>
      </c>
      <c r="I1856" s="5" t="s">
        <v>6943</v>
      </c>
      <c r="J1856" s="5"/>
      <c r="K1856" s="5"/>
      <c r="L1856" s="5"/>
      <c r="M1856" s="5" t="s">
        <v>1343</v>
      </c>
      <c r="N1856" s="5"/>
      <c r="O1856" s="5"/>
      <c r="P1856" s="5"/>
      <c r="Q1856" s="5"/>
      <c r="R1856" s="5"/>
      <c r="S1856" s="5"/>
      <c r="T1856" s="5"/>
      <c r="U1856" s="6">
        <v>45474</v>
      </c>
      <c r="V1856" s="4"/>
      <c r="W1856" s="4" t="s">
        <v>1329</v>
      </c>
      <c r="X1856" s="5"/>
      <c r="Y1856" s="5"/>
      <c r="Z1856" s="5"/>
      <c r="AA1856" s="4" t="s">
        <v>8922</v>
      </c>
      <c r="AB1856" s="5"/>
      <c r="AC1856" s="5"/>
      <c r="AD1856" s="5"/>
      <c r="AE1856" s="5"/>
      <c r="AF1856" s="6"/>
      <c r="AG1856" s="5"/>
      <c r="AH1856" s="5"/>
      <c r="AI1856" s="5"/>
      <c r="AJ1856" s="6"/>
      <c r="AK1856" s="5"/>
      <c r="AL1856" s="6"/>
      <c r="AM1856" s="5"/>
      <c r="AN1856" s="5"/>
      <c r="AO1856" s="5"/>
      <c r="AP1856" s="5" t="s">
        <v>1335</v>
      </c>
      <c r="AQ1856" s="4" t="s">
        <v>1336</v>
      </c>
      <c r="AR1856" s="5" t="s">
        <v>12476</v>
      </c>
      <c r="AS1856" s="4" t="s">
        <v>1440</v>
      </c>
      <c r="AT1856" s="5" t="s">
        <v>1441</v>
      </c>
      <c r="AU1856" s="5" t="s">
        <v>41</v>
      </c>
      <c r="AV1856" s="4" t="s">
        <v>1537</v>
      </c>
      <c r="AW1856" s="5" t="s">
        <v>31</v>
      </c>
      <c r="AX1856" s="4" t="s">
        <v>1538</v>
      </c>
      <c r="AY1856" s="5" t="s">
        <v>1539</v>
      </c>
      <c r="AZ1856" s="5" t="s">
        <v>11</v>
      </c>
      <c r="BA1856" s="4" t="s">
        <v>1540</v>
      </c>
      <c r="BB1856" s="5" t="s">
        <v>1541</v>
      </c>
      <c r="BC1856" s="4"/>
      <c r="BD1856" s="5"/>
      <c r="BE1856" s="5"/>
      <c r="BF1856" s="5"/>
      <c r="BG1856" s="4" t="s">
        <v>8921</v>
      </c>
      <c r="BH1856" s="5" t="s">
        <v>1343</v>
      </c>
    </row>
    <row r="1857" spans="1:60" x14ac:dyDescent="0.25">
      <c r="A1857">
        <f t="shared" si="156"/>
        <v>992827</v>
      </c>
      <c r="B1857">
        <f t="shared" si="157"/>
        <v>50101370</v>
      </c>
      <c r="C1857" t="str">
        <f t="shared" si="158"/>
        <v>CC</v>
      </c>
      <c r="D1857" t="str">
        <f t="shared" si="155"/>
        <v>REGION GRAND OUEST</v>
      </c>
      <c r="E1857" s="12" t="str">
        <f t="shared" si="159"/>
        <v>TERRAIN</v>
      </c>
      <c r="F1857" s="4" t="s">
        <v>8923</v>
      </c>
      <c r="G1857" s="4" t="s">
        <v>5730</v>
      </c>
      <c r="H1857" s="5">
        <v>2</v>
      </c>
      <c r="I1857" s="5" t="s">
        <v>6943</v>
      </c>
      <c r="J1857" s="5"/>
      <c r="K1857" s="5"/>
      <c r="L1857" s="5"/>
      <c r="M1857" s="5" t="s">
        <v>1343</v>
      </c>
      <c r="N1857" s="5"/>
      <c r="O1857" s="5"/>
      <c r="P1857" s="5"/>
      <c r="Q1857" s="5"/>
      <c r="R1857" s="5"/>
      <c r="S1857" s="5"/>
      <c r="T1857" s="5"/>
      <c r="U1857" s="6">
        <v>45597</v>
      </c>
      <c r="V1857" s="4"/>
      <c r="W1857" s="4" t="s">
        <v>1329</v>
      </c>
      <c r="X1857" s="5"/>
      <c r="Y1857" s="5"/>
      <c r="Z1857" s="5"/>
      <c r="AA1857" s="4" t="s">
        <v>5727</v>
      </c>
      <c r="AB1857" s="5"/>
      <c r="AC1857" s="5"/>
      <c r="AD1857" s="5"/>
      <c r="AE1857" s="5"/>
      <c r="AF1857" s="6"/>
      <c r="AG1857" s="5"/>
      <c r="AH1857" s="5"/>
      <c r="AI1857" s="5"/>
      <c r="AJ1857" s="6"/>
      <c r="AK1857" s="5"/>
      <c r="AL1857" s="6"/>
      <c r="AM1857" s="5"/>
      <c r="AN1857" s="5"/>
      <c r="AO1857" s="5"/>
      <c r="AP1857" s="5" t="s">
        <v>1413</v>
      </c>
      <c r="AQ1857" s="4" t="s">
        <v>1414</v>
      </c>
      <c r="AR1857" s="5" t="s">
        <v>19</v>
      </c>
      <c r="AS1857" s="4" t="s">
        <v>1585</v>
      </c>
      <c r="AT1857" s="5" t="s">
        <v>1586</v>
      </c>
      <c r="AU1857" s="5" t="s">
        <v>41</v>
      </c>
      <c r="AV1857" s="4" t="s">
        <v>1587</v>
      </c>
      <c r="AW1857" s="5" t="s">
        <v>340</v>
      </c>
      <c r="AX1857" s="4" t="s">
        <v>2150</v>
      </c>
      <c r="AY1857" s="5" t="s">
        <v>2151</v>
      </c>
      <c r="AZ1857" s="5" t="s">
        <v>11</v>
      </c>
      <c r="BA1857" s="4" t="s">
        <v>2152</v>
      </c>
      <c r="BB1857" s="5" t="s">
        <v>2153</v>
      </c>
      <c r="BC1857" s="4" t="s">
        <v>5725</v>
      </c>
      <c r="BD1857" s="5" t="s">
        <v>5729</v>
      </c>
      <c r="BE1857" s="5" t="s">
        <v>245</v>
      </c>
      <c r="BF1857" s="5" t="s">
        <v>1333</v>
      </c>
      <c r="BG1857" s="4" t="s">
        <v>5730</v>
      </c>
      <c r="BH1857" s="5" t="s">
        <v>1343</v>
      </c>
    </row>
    <row r="1858" spans="1:60" x14ac:dyDescent="0.25">
      <c r="A1858">
        <f t="shared" si="156"/>
        <v>992826</v>
      </c>
      <c r="B1858">
        <f t="shared" si="157"/>
        <v>50101369</v>
      </c>
      <c r="C1858" t="str">
        <f t="shared" si="158"/>
        <v>CC</v>
      </c>
      <c r="D1858" t="str">
        <f t="shared" si="155"/>
        <v>REGION GRAND OUEST</v>
      </c>
      <c r="E1858" s="12" t="str">
        <f t="shared" si="159"/>
        <v>TERRAIN</v>
      </c>
      <c r="F1858" s="4" t="s">
        <v>8924</v>
      </c>
      <c r="G1858" s="4" t="s">
        <v>6084</v>
      </c>
      <c r="H1858" s="5">
        <v>2</v>
      </c>
      <c r="I1858" s="5" t="s">
        <v>6943</v>
      </c>
      <c r="J1858" s="5"/>
      <c r="K1858" s="5"/>
      <c r="L1858" s="5"/>
      <c r="M1858" s="5" t="s">
        <v>1343</v>
      </c>
      <c r="N1858" s="5"/>
      <c r="O1858" s="5"/>
      <c r="P1858" s="5"/>
      <c r="Q1858" s="5"/>
      <c r="R1858" s="5"/>
      <c r="S1858" s="5"/>
      <c r="T1858" s="5"/>
      <c r="U1858" s="6">
        <v>45597</v>
      </c>
      <c r="V1858" s="5"/>
      <c r="W1858" s="4" t="s">
        <v>1329</v>
      </c>
      <c r="X1858" s="5"/>
      <c r="Y1858" s="5"/>
      <c r="Z1858" s="5"/>
      <c r="AA1858" s="4" t="s">
        <v>6081</v>
      </c>
      <c r="AB1858" s="5"/>
      <c r="AC1858" s="5"/>
      <c r="AD1858" s="5"/>
      <c r="AE1858" s="5"/>
      <c r="AF1858" s="5"/>
      <c r="AG1858" s="5"/>
      <c r="AH1858" s="5"/>
      <c r="AI1858" s="5"/>
      <c r="AJ1858" s="5"/>
      <c r="AK1858" s="5"/>
      <c r="AL1858" s="5"/>
      <c r="AM1858" s="5"/>
      <c r="AN1858" s="5"/>
      <c r="AO1858" s="5"/>
      <c r="AP1858" s="5" t="s">
        <v>1413</v>
      </c>
      <c r="AQ1858" s="4" t="s">
        <v>1414</v>
      </c>
      <c r="AR1858" s="5" t="s">
        <v>19</v>
      </c>
      <c r="AS1858" s="4" t="s">
        <v>1585</v>
      </c>
      <c r="AT1858" s="5" t="s">
        <v>1586</v>
      </c>
      <c r="AU1858" s="5" t="s">
        <v>41</v>
      </c>
      <c r="AV1858" s="4" t="s">
        <v>1587</v>
      </c>
      <c r="AW1858" s="5" t="s">
        <v>340</v>
      </c>
      <c r="AX1858" s="4" t="s">
        <v>2150</v>
      </c>
      <c r="AY1858" s="5" t="s">
        <v>2151</v>
      </c>
      <c r="AZ1858" s="5" t="s">
        <v>11</v>
      </c>
      <c r="BA1858" s="4" t="s">
        <v>2152</v>
      </c>
      <c r="BB1858" s="5" t="s">
        <v>2153</v>
      </c>
      <c r="BC1858" s="4" t="s">
        <v>6079</v>
      </c>
      <c r="BD1858" s="5" t="s">
        <v>6083</v>
      </c>
      <c r="BE1858" s="5" t="s">
        <v>25</v>
      </c>
      <c r="BF1858" s="5" t="s">
        <v>1333</v>
      </c>
      <c r="BG1858" s="4" t="s">
        <v>6084</v>
      </c>
      <c r="BH1858" s="5" t="s">
        <v>1343</v>
      </c>
    </row>
    <row r="1859" spans="1:60" x14ac:dyDescent="0.25">
      <c r="A1859">
        <f t="shared" si="156"/>
        <v>992813</v>
      </c>
      <c r="B1859">
        <f t="shared" si="157"/>
        <v>50101365</v>
      </c>
      <c r="C1859" t="str">
        <f t="shared" si="158"/>
        <v>CC</v>
      </c>
      <c r="D1859" t="str">
        <f t="shared" ref="D1859:D1922" si="160">AR1859</f>
        <v>REGION ILE DE FRANCE NORD</v>
      </c>
      <c r="E1859" s="12" t="str">
        <f t="shared" si="159"/>
        <v>TERRAIN</v>
      </c>
      <c r="F1859" s="4" t="s">
        <v>8925</v>
      </c>
      <c r="G1859" s="4" t="s">
        <v>4438</v>
      </c>
      <c r="H1859" s="5">
        <v>2</v>
      </c>
      <c r="I1859" s="5" t="s">
        <v>6943</v>
      </c>
      <c r="J1859" s="5"/>
      <c r="K1859" s="5"/>
      <c r="L1859" s="5"/>
      <c r="M1859" s="5" t="s">
        <v>1343</v>
      </c>
      <c r="N1859" s="5"/>
      <c r="O1859" s="5"/>
      <c r="P1859" s="5"/>
      <c r="Q1859" s="5"/>
      <c r="R1859" s="5"/>
      <c r="S1859" s="5"/>
      <c r="T1859" s="5"/>
      <c r="U1859" s="6">
        <v>45627</v>
      </c>
      <c r="V1859" s="5"/>
      <c r="W1859" s="4" t="s">
        <v>1329</v>
      </c>
      <c r="X1859" s="5"/>
      <c r="Y1859" s="5"/>
      <c r="Z1859" s="5"/>
      <c r="AA1859" s="4" t="s">
        <v>4435</v>
      </c>
      <c r="AB1859" s="5"/>
      <c r="AC1859" s="5"/>
      <c r="AD1859" s="5"/>
      <c r="AE1859" s="5"/>
      <c r="AF1859" s="5"/>
      <c r="AG1859" s="5"/>
      <c r="AH1859" s="5"/>
      <c r="AI1859" s="5"/>
      <c r="AJ1859" s="5"/>
      <c r="AK1859" s="5"/>
      <c r="AL1859" s="5"/>
      <c r="AM1859" s="5"/>
      <c r="AN1859" s="5"/>
      <c r="AO1859" s="5"/>
      <c r="AP1859" s="5" t="s">
        <v>12477</v>
      </c>
      <c r="AQ1859" s="4" t="s">
        <v>1351</v>
      </c>
      <c r="AR1859" s="5" t="s">
        <v>12478</v>
      </c>
      <c r="AS1859" s="4" t="s">
        <v>1352</v>
      </c>
      <c r="AT1859" s="5" t="s">
        <v>1353</v>
      </c>
      <c r="AU1859" s="5" t="s">
        <v>41</v>
      </c>
      <c r="AV1859" s="4" t="s">
        <v>1354</v>
      </c>
      <c r="AW1859" s="5" t="s">
        <v>17</v>
      </c>
      <c r="AX1859" s="4" t="s">
        <v>1355</v>
      </c>
      <c r="AY1859" s="5" t="s">
        <v>1356</v>
      </c>
      <c r="AZ1859" s="5" t="s">
        <v>11</v>
      </c>
      <c r="BA1859" s="4" t="s">
        <v>1358</v>
      </c>
      <c r="BB1859" s="5" t="s">
        <v>1359</v>
      </c>
      <c r="BC1859" s="4" t="s">
        <v>4433</v>
      </c>
      <c r="BD1859" s="5" t="s">
        <v>4437</v>
      </c>
      <c r="BE1859" s="5" t="s">
        <v>25</v>
      </c>
      <c r="BF1859" s="5" t="s">
        <v>1333</v>
      </c>
      <c r="BG1859" s="4" t="s">
        <v>4438</v>
      </c>
      <c r="BH1859" s="5" t="s">
        <v>1343</v>
      </c>
    </row>
    <row r="1860" spans="1:60" x14ac:dyDescent="0.25">
      <c r="A1860">
        <f t="shared" si="156"/>
        <v>992812</v>
      </c>
      <c r="B1860">
        <f t="shared" si="157"/>
        <v>50101364</v>
      </c>
      <c r="C1860" t="str">
        <f t="shared" si="158"/>
        <v>CC</v>
      </c>
      <c r="D1860" t="str">
        <f t="shared" si="160"/>
        <v>REGION ILE DE FRANCE NORD</v>
      </c>
      <c r="E1860" s="12" t="str">
        <f t="shared" si="159"/>
        <v>TERRAIN</v>
      </c>
      <c r="F1860" s="4" t="s">
        <v>8926</v>
      </c>
      <c r="G1860" s="4" t="s">
        <v>8927</v>
      </c>
      <c r="H1860" s="5">
        <v>2</v>
      </c>
      <c r="I1860" s="5" t="s">
        <v>6943</v>
      </c>
      <c r="J1860" s="5"/>
      <c r="K1860" s="5"/>
      <c r="L1860" s="5"/>
      <c r="M1860" s="5" t="s">
        <v>1343</v>
      </c>
      <c r="N1860" s="5"/>
      <c r="O1860" s="5"/>
      <c r="P1860" s="5"/>
      <c r="Q1860" s="5"/>
      <c r="R1860" s="5"/>
      <c r="S1860" s="5"/>
      <c r="T1860" s="5"/>
      <c r="U1860" s="6">
        <v>45627</v>
      </c>
      <c r="V1860" s="5"/>
      <c r="W1860" s="4" t="s">
        <v>1329</v>
      </c>
      <c r="X1860" s="5"/>
      <c r="Y1860" s="5"/>
      <c r="Z1860" s="5"/>
      <c r="AA1860" s="4" t="s">
        <v>3592</v>
      </c>
      <c r="AB1860" s="5"/>
      <c r="AC1860" s="5"/>
      <c r="AD1860" s="5"/>
      <c r="AE1860" s="5"/>
      <c r="AF1860" s="5"/>
      <c r="AG1860" s="5"/>
      <c r="AH1860" s="5"/>
      <c r="AI1860" s="5"/>
      <c r="AJ1860" s="5"/>
      <c r="AK1860" s="5"/>
      <c r="AL1860" s="5"/>
      <c r="AM1860" s="5"/>
      <c r="AN1860" s="5"/>
      <c r="AO1860" s="5"/>
      <c r="AP1860" s="5" t="s">
        <v>12477</v>
      </c>
      <c r="AQ1860" s="4" t="s">
        <v>1351</v>
      </c>
      <c r="AR1860" s="5" t="s">
        <v>12478</v>
      </c>
      <c r="AS1860" s="4" t="s">
        <v>1352</v>
      </c>
      <c r="AT1860" s="5" t="s">
        <v>1353</v>
      </c>
      <c r="AU1860" s="5" t="s">
        <v>41</v>
      </c>
      <c r="AV1860" s="4" t="s">
        <v>1354</v>
      </c>
      <c r="AW1860" s="5" t="s">
        <v>17</v>
      </c>
      <c r="AX1860" s="4" t="s">
        <v>1355</v>
      </c>
      <c r="AY1860" s="5" t="s">
        <v>1356</v>
      </c>
      <c r="AZ1860" s="5" t="s">
        <v>11</v>
      </c>
      <c r="BA1860" s="4" t="s">
        <v>1358</v>
      </c>
      <c r="BB1860" s="5" t="s">
        <v>1359</v>
      </c>
      <c r="BC1860" s="4"/>
      <c r="BD1860" s="5"/>
      <c r="BE1860" s="5"/>
      <c r="BF1860" s="5"/>
      <c r="BG1860" s="4" t="s">
        <v>8927</v>
      </c>
      <c r="BH1860" s="5" t="s">
        <v>1343</v>
      </c>
    </row>
    <row r="1861" spans="1:60" x14ac:dyDescent="0.25">
      <c r="A1861">
        <f t="shared" si="156"/>
        <v>992811</v>
      </c>
      <c r="B1861">
        <f t="shared" si="157"/>
        <v>50101363</v>
      </c>
      <c r="C1861" t="str">
        <f t="shared" si="158"/>
        <v>CC</v>
      </c>
      <c r="D1861" t="str">
        <f t="shared" si="160"/>
        <v>REGION ILE DE FRANCE NORD</v>
      </c>
      <c r="E1861" s="12" t="str">
        <f t="shared" si="159"/>
        <v>TERRAIN</v>
      </c>
      <c r="F1861" s="4" t="s">
        <v>8928</v>
      </c>
      <c r="G1861" s="4" t="s">
        <v>6632</v>
      </c>
      <c r="H1861" s="5">
        <v>2</v>
      </c>
      <c r="I1861" s="5" t="s">
        <v>6943</v>
      </c>
      <c r="J1861" s="5"/>
      <c r="K1861" s="5"/>
      <c r="L1861" s="5"/>
      <c r="M1861" s="5" t="s">
        <v>1343</v>
      </c>
      <c r="N1861" s="5"/>
      <c r="O1861" s="5"/>
      <c r="P1861" s="5"/>
      <c r="Q1861" s="5"/>
      <c r="R1861" s="5"/>
      <c r="S1861" s="5"/>
      <c r="T1861" s="5"/>
      <c r="U1861" s="6">
        <v>45627</v>
      </c>
      <c r="V1861" s="5"/>
      <c r="W1861" s="4" t="s">
        <v>1329</v>
      </c>
      <c r="X1861" s="5"/>
      <c r="Y1861" s="5"/>
      <c r="Z1861" s="5"/>
      <c r="AA1861" s="4" t="s">
        <v>6629</v>
      </c>
      <c r="AB1861" s="5"/>
      <c r="AC1861" s="5"/>
      <c r="AD1861" s="5"/>
      <c r="AE1861" s="5"/>
      <c r="AF1861" s="5"/>
      <c r="AG1861" s="5"/>
      <c r="AH1861" s="5"/>
      <c r="AI1861" s="5"/>
      <c r="AJ1861" s="5"/>
      <c r="AK1861" s="5"/>
      <c r="AL1861" s="5"/>
      <c r="AM1861" s="5"/>
      <c r="AN1861" s="5"/>
      <c r="AO1861" s="5"/>
      <c r="AP1861" s="5" t="s">
        <v>12477</v>
      </c>
      <c r="AQ1861" s="4" t="s">
        <v>1351</v>
      </c>
      <c r="AR1861" s="5" t="s">
        <v>12478</v>
      </c>
      <c r="AS1861" s="4" t="s">
        <v>2180</v>
      </c>
      <c r="AT1861" s="5" t="s">
        <v>2181</v>
      </c>
      <c r="AU1861" s="5" t="s">
        <v>41</v>
      </c>
      <c r="AV1861" s="4" t="s">
        <v>2182</v>
      </c>
      <c r="AW1861" s="5" t="s">
        <v>4</v>
      </c>
      <c r="AX1861" s="4" t="s">
        <v>2791</v>
      </c>
      <c r="AY1861" s="5" t="s">
        <v>2792</v>
      </c>
      <c r="AZ1861" s="5" t="s">
        <v>11</v>
      </c>
      <c r="BA1861" s="4" t="s">
        <v>2793</v>
      </c>
      <c r="BB1861" s="5" t="s">
        <v>2794</v>
      </c>
      <c r="BC1861" s="5" t="s">
        <v>6627</v>
      </c>
      <c r="BD1861" s="5" t="s">
        <v>6631</v>
      </c>
      <c r="BE1861" s="5" t="s">
        <v>3</v>
      </c>
      <c r="BF1861" s="5" t="s">
        <v>1333</v>
      </c>
      <c r="BG1861" s="4" t="s">
        <v>6632</v>
      </c>
      <c r="BH1861" s="5" t="s">
        <v>1343</v>
      </c>
    </row>
    <row r="1862" spans="1:60" x14ac:dyDescent="0.25">
      <c r="A1862">
        <f t="shared" si="156"/>
        <v>992809</v>
      </c>
      <c r="B1862">
        <f t="shared" si="157"/>
        <v>50101362</v>
      </c>
      <c r="C1862" t="str">
        <f t="shared" si="158"/>
        <v>CC</v>
      </c>
      <c r="D1862" t="str">
        <f t="shared" si="160"/>
        <v>REGION ILE DE FRANCE NORD</v>
      </c>
      <c r="E1862" s="12" t="str">
        <f t="shared" si="159"/>
        <v>TERRAIN</v>
      </c>
      <c r="F1862" s="4" t="s">
        <v>8929</v>
      </c>
      <c r="G1862" s="4" t="s">
        <v>8930</v>
      </c>
      <c r="H1862" s="5">
        <v>2</v>
      </c>
      <c r="I1862" s="5" t="s">
        <v>6943</v>
      </c>
      <c r="J1862" s="5"/>
      <c r="K1862" s="5"/>
      <c r="L1862" s="5"/>
      <c r="M1862" s="5" t="s">
        <v>1343</v>
      </c>
      <c r="N1862" s="5"/>
      <c r="O1862" s="5"/>
      <c r="P1862" s="5"/>
      <c r="Q1862" s="5"/>
      <c r="R1862" s="5"/>
      <c r="S1862" s="5"/>
      <c r="T1862" s="5"/>
      <c r="U1862" s="6">
        <v>45627</v>
      </c>
      <c r="V1862" s="5"/>
      <c r="W1862" s="4" t="s">
        <v>1329</v>
      </c>
      <c r="X1862" s="5"/>
      <c r="Y1862" s="5"/>
      <c r="Z1862" s="5"/>
      <c r="AA1862" s="4" t="s">
        <v>8931</v>
      </c>
      <c r="AB1862" s="5"/>
      <c r="AC1862" s="5"/>
      <c r="AD1862" s="5"/>
      <c r="AE1862" s="5"/>
      <c r="AF1862" s="5"/>
      <c r="AG1862" s="5"/>
      <c r="AH1862" s="5"/>
      <c r="AI1862" s="5"/>
      <c r="AJ1862" s="5"/>
      <c r="AK1862" s="5"/>
      <c r="AL1862" s="5"/>
      <c r="AM1862" s="5"/>
      <c r="AN1862" s="5"/>
      <c r="AO1862" s="5"/>
      <c r="AP1862" s="5" t="s">
        <v>12477</v>
      </c>
      <c r="AQ1862" s="4" t="s">
        <v>1351</v>
      </c>
      <c r="AR1862" s="5" t="s">
        <v>12478</v>
      </c>
      <c r="AS1862" s="4" t="s">
        <v>2180</v>
      </c>
      <c r="AT1862" s="5" t="s">
        <v>2181</v>
      </c>
      <c r="AU1862" s="5" t="s">
        <v>41</v>
      </c>
      <c r="AV1862" s="4" t="s">
        <v>2182</v>
      </c>
      <c r="AW1862" s="5" t="s">
        <v>4</v>
      </c>
      <c r="AX1862" s="4" t="s">
        <v>2183</v>
      </c>
      <c r="AY1862" s="5" t="s">
        <v>2184</v>
      </c>
      <c r="AZ1862" s="5" t="s">
        <v>11</v>
      </c>
      <c r="BA1862" s="4" t="s">
        <v>2185</v>
      </c>
      <c r="BB1862" s="5" t="s">
        <v>2186</v>
      </c>
      <c r="BC1862" s="5" t="s">
        <v>8932</v>
      </c>
      <c r="BD1862" s="5" t="s">
        <v>8933</v>
      </c>
      <c r="BE1862" s="5" t="s">
        <v>25</v>
      </c>
      <c r="BF1862" s="5" t="s">
        <v>1333</v>
      </c>
      <c r="BG1862" s="4" t="s">
        <v>8930</v>
      </c>
      <c r="BH1862" s="5" t="s">
        <v>1343</v>
      </c>
    </row>
    <row r="1863" spans="1:60" x14ac:dyDescent="0.25">
      <c r="A1863">
        <f t="shared" si="156"/>
        <v>992808</v>
      </c>
      <c r="B1863">
        <f t="shared" si="157"/>
        <v>50101361</v>
      </c>
      <c r="C1863" t="str">
        <f t="shared" si="158"/>
        <v>CC</v>
      </c>
      <c r="D1863" t="str">
        <f t="shared" si="160"/>
        <v>REGION ILE DE FRANCE NORD</v>
      </c>
      <c r="E1863" s="12" t="str">
        <f t="shared" si="159"/>
        <v>TERRAIN</v>
      </c>
      <c r="F1863" s="4" t="s">
        <v>8934</v>
      </c>
      <c r="G1863" s="4" t="s">
        <v>4940</v>
      </c>
      <c r="H1863" s="5">
        <v>2</v>
      </c>
      <c r="I1863" s="5" t="s">
        <v>6943</v>
      </c>
      <c r="J1863" s="5"/>
      <c r="K1863" s="5"/>
      <c r="L1863" s="5"/>
      <c r="M1863" s="5" t="s">
        <v>1343</v>
      </c>
      <c r="N1863" s="5"/>
      <c r="O1863" s="5"/>
      <c r="P1863" s="5"/>
      <c r="Q1863" s="5"/>
      <c r="R1863" s="5"/>
      <c r="S1863" s="5"/>
      <c r="T1863" s="5"/>
      <c r="U1863" s="6">
        <v>45627</v>
      </c>
      <c r="V1863" s="5"/>
      <c r="W1863" s="4" t="s">
        <v>1329</v>
      </c>
      <c r="X1863" s="5"/>
      <c r="Y1863" s="5"/>
      <c r="Z1863" s="5"/>
      <c r="AA1863" s="4" t="s">
        <v>4937</v>
      </c>
      <c r="AB1863" s="5"/>
      <c r="AC1863" s="5"/>
      <c r="AD1863" s="5"/>
      <c r="AE1863" s="5"/>
      <c r="AF1863" s="5"/>
      <c r="AG1863" s="5"/>
      <c r="AH1863" s="5"/>
      <c r="AI1863" s="5"/>
      <c r="AJ1863" s="5"/>
      <c r="AK1863" s="5"/>
      <c r="AL1863" s="5"/>
      <c r="AM1863" s="5"/>
      <c r="AN1863" s="5"/>
      <c r="AO1863" s="5"/>
      <c r="AP1863" s="5" t="s">
        <v>12477</v>
      </c>
      <c r="AQ1863" s="4" t="s">
        <v>1351</v>
      </c>
      <c r="AR1863" s="5" t="s">
        <v>12478</v>
      </c>
      <c r="AS1863" s="4" t="s">
        <v>2180</v>
      </c>
      <c r="AT1863" s="5" t="s">
        <v>2181</v>
      </c>
      <c r="AU1863" s="5" t="s">
        <v>41</v>
      </c>
      <c r="AV1863" s="4" t="s">
        <v>2182</v>
      </c>
      <c r="AW1863" s="5" t="s">
        <v>4</v>
      </c>
      <c r="AX1863" s="4" t="s">
        <v>2183</v>
      </c>
      <c r="AY1863" s="5" t="s">
        <v>2184</v>
      </c>
      <c r="AZ1863" s="5" t="s">
        <v>11</v>
      </c>
      <c r="BA1863" s="4" t="s">
        <v>2185</v>
      </c>
      <c r="BB1863" s="5" t="s">
        <v>2186</v>
      </c>
      <c r="BC1863" s="4" t="s">
        <v>4936</v>
      </c>
      <c r="BD1863" s="5" t="s">
        <v>4939</v>
      </c>
      <c r="BE1863" s="5" t="s">
        <v>25</v>
      </c>
      <c r="BF1863" s="5" t="s">
        <v>1333</v>
      </c>
      <c r="BG1863" s="4" t="s">
        <v>4940</v>
      </c>
      <c r="BH1863" s="5" t="s">
        <v>1343</v>
      </c>
    </row>
    <row r="1864" spans="1:60" x14ac:dyDescent="0.25">
      <c r="A1864">
        <f t="shared" si="156"/>
        <v>992806</v>
      </c>
      <c r="B1864">
        <f t="shared" si="157"/>
        <v>50101359</v>
      </c>
      <c r="C1864" t="str">
        <f t="shared" si="158"/>
        <v>CC</v>
      </c>
      <c r="D1864" t="str">
        <f t="shared" si="160"/>
        <v>REGION GRAND SUD</v>
      </c>
      <c r="E1864" s="12" t="str">
        <f t="shared" si="159"/>
        <v>TERRAIN</v>
      </c>
      <c r="F1864" s="4" t="s">
        <v>8935</v>
      </c>
      <c r="G1864" s="4" t="s">
        <v>6826</v>
      </c>
      <c r="H1864" s="5">
        <v>2</v>
      </c>
      <c r="I1864" s="5" t="s">
        <v>6943</v>
      </c>
      <c r="J1864" s="5"/>
      <c r="K1864" s="5"/>
      <c r="L1864" s="5"/>
      <c r="M1864" s="5" t="s">
        <v>1343</v>
      </c>
      <c r="N1864" s="5"/>
      <c r="O1864" s="5"/>
      <c r="P1864" s="5"/>
      <c r="Q1864" s="5"/>
      <c r="R1864" s="5"/>
      <c r="S1864" s="5"/>
      <c r="T1864" s="5"/>
      <c r="U1864" s="6">
        <v>45628</v>
      </c>
      <c r="V1864" s="5"/>
      <c r="W1864" s="4" t="s">
        <v>1329</v>
      </c>
      <c r="X1864" s="5"/>
      <c r="Y1864" s="5"/>
      <c r="Z1864" s="5"/>
      <c r="AA1864" s="4" t="s">
        <v>6825</v>
      </c>
      <c r="AB1864" s="5"/>
      <c r="AC1864" s="5"/>
      <c r="AD1864" s="5"/>
      <c r="AE1864" s="5"/>
      <c r="AF1864" s="5"/>
      <c r="AG1864" s="5"/>
      <c r="AH1864" s="5"/>
      <c r="AI1864" s="5"/>
      <c r="AJ1864" s="5"/>
      <c r="AK1864" s="5"/>
      <c r="AL1864" s="5"/>
      <c r="AM1864" s="5"/>
      <c r="AN1864" s="5"/>
      <c r="AO1864" s="5"/>
      <c r="AP1864" s="5" t="s">
        <v>1335</v>
      </c>
      <c r="AQ1864" s="4" t="s">
        <v>1336</v>
      </c>
      <c r="AR1864" s="5" t="s">
        <v>12476</v>
      </c>
      <c r="AS1864" s="4" t="s">
        <v>1629</v>
      </c>
      <c r="AT1864" s="5" t="s">
        <v>1630</v>
      </c>
      <c r="AU1864" s="5" t="s">
        <v>41</v>
      </c>
      <c r="AV1864" s="4" t="s">
        <v>1631</v>
      </c>
      <c r="AW1864" s="5" t="s">
        <v>7</v>
      </c>
      <c r="AX1864" s="4" t="s">
        <v>3055</v>
      </c>
      <c r="AY1864" s="5" t="s">
        <v>3056</v>
      </c>
      <c r="AZ1864" s="5" t="s">
        <v>11</v>
      </c>
      <c r="BA1864" s="4" t="s">
        <v>3057</v>
      </c>
      <c r="BB1864" s="5" t="s">
        <v>3058</v>
      </c>
      <c r="BC1864" s="5"/>
      <c r="BD1864" s="5"/>
      <c r="BE1864" s="5"/>
      <c r="BF1864" s="5"/>
      <c r="BG1864" s="4" t="s">
        <v>6826</v>
      </c>
      <c r="BH1864" s="5" t="s">
        <v>1343</v>
      </c>
    </row>
    <row r="1865" spans="1:60" x14ac:dyDescent="0.25">
      <c r="A1865">
        <f t="shared" si="156"/>
        <v>992805</v>
      </c>
      <c r="B1865">
        <f t="shared" si="157"/>
        <v>50101358</v>
      </c>
      <c r="C1865" t="str">
        <f t="shared" si="158"/>
        <v>CC</v>
      </c>
      <c r="D1865" t="str">
        <f t="shared" si="160"/>
        <v>REGION GRAND SUD</v>
      </c>
      <c r="E1865" s="12" t="str">
        <f t="shared" si="159"/>
        <v>TERRAIN</v>
      </c>
      <c r="F1865" s="4" t="s">
        <v>8936</v>
      </c>
      <c r="G1865" s="4" t="s">
        <v>8937</v>
      </c>
      <c r="H1865" s="5">
        <v>2</v>
      </c>
      <c r="I1865" s="5" t="s">
        <v>6943</v>
      </c>
      <c r="J1865" s="5"/>
      <c r="K1865" s="5"/>
      <c r="L1865" s="5"/>
      <c r="M1865" s="5" t="s">
        <v>1343</v>
      </c>
      <c r="N1865" s="5"/>
      <c r="O1865" s="5"/>
      <c r="P1865" s="5"/>
      <c r="Q1865" s="5"/>
      <c r="R1865" s="5"/>
      <c r="S1865" s="5"/>
      <c r="T1865" s="5"/>
      <c r="U1865" s="6">
        <v>45474</v>
      </c>
      <c r="V1865" s="5"/>
      <c r="W1865" s="4" t="s">
        <v>1329</v>
      </c>
      <c r="X1865" s="5"/>
      <c r="Y1865" s="5"/>
      <c r="Z1865" s="5"/>
      <c r="AA1865" s="4" t="s">
        <v>8938</v>
      </c>
      <c r="AB1865" s="5"/>
      <c r="AC1865" s="5"/>
      <c r="AD1865" s="5"/>
      <c r="AE1865" s="5"/>
      <c r="AF1865" s="5"/>
      <c r="AG1865" s="5"/>
      <c r="AH1865" s="5"/>
      <c r="AI1865" s="5"/>
      <c r="AJ1865" s="5"/>
      <c r="AK1865" s="5"/>
      <c r="AL1865" s="5"/>
      <c r="AM1865" s="5"/>
      <c r="AN1865" s="5"/>
      <c r="AO1865" s="5"/>
      <c r="AP1865" s="5" t="s">
        <v>1335</v>
      </c>
      <c r="AQ1865" s="4" t="s">
        <v>1336</v>
      </c>
      <c r="AR1865" s="5" t="s">
        <v>12476</v>
      </c>
      <c r="AS1865" s="4" t="s">
        <v>1629</v>
      </c>
      <c r="AT1865" s="5" t="s">
        <v>1630</v>
      </c>
      <c r="AU1865" s="5" t="s">
        <v>41</v>
      </c>
      <c r="AV1865" s="4" t="s">
        <v>1631</v>
      </c>
      <c r="AW1865" s="5" t="s">
        <v>7</v>
      </c>
      <c r="AX1865" s="4" t="s">
        <v>3055</v>
      </c>
      <c r="AY1865" s="5" t="s">
        <v>3056</v>
      </c>
      <c r="AZ1865" s="5" t="s">
        <v>11</v>
      </c>
      <c r="BA1865" s="4" t="s">
        <v>3057</v>
      </c>
      <c r="BB1865" s="5" t="s">
        <v>3058</v>
      </c>
      <c r="BC1865" s="4"/>
      <c r="BD1865" s="5"/>
      <c r="BE1865" s="5"/>
      <c r="BF1865" s="5"/>
      <c r="BG1865" s="4" t="s">
        <v>8937</v>
      </c>
      <c r="BH1865" s="5" t="s">
        <v>1343</v>
      </c>
    </row>
    <row r="1866" spans="1:60" x14ac:dyDescent="0.25">
      <c r="A1866">
        <f t="shared" si="156"/>
        <v>992801</v>
      </c>
      <c r="B1866">
        <f t="shared" si="157"/>
        <v>50101357</v>
      </c>
      <c r="C1866" t="str">
        <f t="shared" si="158"/>
        <v>CC</v>
      </c>
      <c r="D1866" t="str">
        <f t="shared" si="160"/>
        <v>REGION ILE DE FRANCE NORD</v>
      </c>
      <c r="E1866" s="12" t="str">
        <f t="shared" si="159"/>
        <v>TERRAIN</v>
      </c>
      <c r="F1866" s="4" t="s">
        <v>8939</v>
      </c>
      <c r="G1866" s="4" t="s">
        <v>8940</v>
      </c>
      <c r="H1866" s="5">
        <v>2</v>
      </c>
      <c r="I1866" s="5" t="s">
        <v>6943</v>
      </c>
      <c r="J1866" s="5"/>
      <c r="K1866" s="5"/>
      <c r="L1866" s="5"/>
      <c r="M1866" s="5" t="s">
        <v>1343</v>
      </c>
      <c r="N1866" s="5"/>
      <c r="O1866" s="5"/>
      <c r="P1866" s="5"/>
      <c r="Q1866" s="5"/>
      <c r="R1866" s="5"/>
      <c r="S1866" s="5"/>
      <c r="T1866" s="5"/>
      <c r="U1866" s="6">
        <v>45597</v>
      </c>
      <c r="V1866" s="5"/>
      <c r="W1866" s="4" t="s">
        <v>1329</v>
      </c>
      <c r="X1866" s="5"/>
      <c r="Y1866" s="5"/>
      <c r="Z1866" s="5"/>
      <c r="AA1866" s="4" t="s">
        <v>1896</v>
      </c>
      <c r="AB1866" s="5"/>
      <c r="AC1866" s="5"/>
      <c r="AD1866" s="5"/>
      <c r="AE1866" s="5"/>
      <c r="AF1866" s="5"/>
      <c r="AG1866" s="5"/>
      <c r="AH1866" s="5"/>
      <c r="AI1866" s="5"/>
      <c r="AJ1866" s="5"/>
      <c r="AK1866" s="5"/>
      <c r="AL1866" s="5"/>
      <c r="AM1866" s="5"/>
      <c r="AN1866" s="5"/>
      <c r="AO1866" s="5"/>
      <c r="AP1866" s="5" t="s">
        <v>12477</v>
      </c>
      <c r="AQ1866" s="4" t="s">
        <v>1351</v>
      </c>
      <c r="AR1866" s="5" t="s">
        <v>12478</v>
      </c>
      <c r="AS1866" s="4" t="s">
        <v>2022</v>
      </c>
      <c r="AT1866" s="5" t="s">
        <v>2023</v>
      </c>
      <c r="AU1866" s="5" t="s">
        <v>41</v>
      </c>
      <c r="AV1866" s="4" t="s">
        <v>2024</v>
      </c>
      <c r="AW1866" s="5" t="s">
        <v>26</v>
      </c>
      <c r="AX1866" s="4" t="s">
        <v>3308</v>
      </c>
      <c r="AY1866" s="5" t="s">
        <v>3309</v>
      </c>
      <c r="AZ1866" s="5" t="s">
        <v>11</v>
      </c>
      <c r="BA1866" s="4" t="s">
        <v>3310</v>
      </c>
      <c r="BB1866" s="5" t="s">
        <v>3311</v>
      </c>
      <c r="BC1866" s="4"/>
      <c r="BD1866" s="5"/>
      <c r="BE1866" s="5"/>
      <c r="BF1866" s="5"/>
      <c r="BG1866" s="4" t="s">
        <v>8940</v>
      </c>
      <c r="BH1866" s="5" t="s">
        <v>1343</v>
      </c>
    </row>
    <row r="1867" spans="1:60" x14ac:dyDescent="0.25">
      <c r="A1867">
        <f t="shared" si="156"/>
        <v>992800</v>
      </c>
      <c r="B1867">
        <f t="shared" si="157"/>
        <v>50101356</v>
      </c>
      <c r="C1867" t="str">
        <f t="shared" si="158"/>
        <v>CC</v>
      </c>
      <c r="D1867" t="str">
        <f t="shared" si="160"/>
        <v>REGION ILE DE FRANCE NORD</v>
      </c>
      <c r="E1867" s="12" t="str">
        <f t="shared" si="159"/>
        <v>TERRAIN</v>
      </c>
      <c r="F1867" s="4" t="s">
        <v>8941</v>
      </c>
      <c r="G1867" s="4" t="s">
        <v>8942</v>
      </c>
      <c r="H1867" s="5">
        <v>2</v>
      </c>
      <c r="I1867" s="5" t="s">
        <v>6943</v>
      </c>
      <c r="J1867" s="5"/>
      <c r="K1867" s="5"/>
      <c r="L1867" s="5"/>
      <c r="M1867" s="5" t="s">
        <v>1343</v>
      </c>
      <c r="N1867" s="5"/>
      <c r="O1867" s="5"/>
      <c r="P1867" s="5"/>
      <c r="Q1867" s="5"/>
      <c r="R1867" s="5"/>
      <c r="S1867" s="5"/>
      <c r="T1867" s="5"/>
      <c r="U1867" s="6">
        <v>45597</v>
      </c>
      <c r="V1867" s="5"/>
      <c r="W1867" s="4" t="s">
        <v>1329</v>
      </c>
      <c r="X1867" s="5"/>
      <c r="Y1867" s="5"/>
      <c r="Z1867" s="5"/>
      <c r="AA1867" s="4" t="s">
        <v>8943</v>
      </c>
      <c r="AB1867" s="5"/>
      <c r="AC1867" s="5"/>
      <c r="AD1867" s="5"/>
      <c r="AE1867" s="5"/>
      <c r="AF1867" s="5"/>
      <c r="AG1867" s="5"/>
      <c r="AH1867" s="5"/>
      <c r="AI1867" s="5"/>
      <c r="AJ1867" s="5"/>
      <c r="AK1867" s="5"/>
      <c r="AL1867" s="5"/>
      <c r="AM1867" s="5"/>
      <c r="AN1867" s="5"/>
      <c r="AO1867" s="5"/>
      <c r="AP1867" s="5" t="s">
        <v>12477</v>
      </c>
      <c r="AQ1867" s="4" t="s">
        <v>1351</v>
      </c>
      <c r="AR1867" s="5" t="s">
        <v>12478</v>
      </c>
      <c r="AS1867" s="4" t="s">
        <v>2022</v>
      </c>
      <c r="AT1867" s="5" t="s">
        <v>2023</v>
      </c>
      <c r="AU1867" s="5" t="s">
        <v>41</v>
      </c>
      <c r="AV1867" s="4" t="s">
        <v>2024</v>
      </c>
      <c r="AW1867" s="5" t="s">
        <v>26</v>
      </c>
      <c r="AX1867" s="4" t="s">
        <v>2025</v>
      </c>
      <c r="AY1867" s="5" t="s">
        <v>2026</v>
      </c>
      <c r="AZ1867" s="5" t="s">
        <v>11</v>
      </c>
      <c r="BA1867" s="4" t="s">
        <v>2027</v>
      </c>
      <c r="BB1867" s="5" t="s">
        <v>2028</v>
      </c>
      <c r="BC1867" s="4" t="s">
        <v>8944</v>
      </c>
      <c r="BD1867" s="5" t="s">
        <v>8945</v>
      </c>
      <c r="BE1867" s="5" t="s">
        <v>71</v>
      </c>
      <c r="BF1867" s="5" t="s">
        <v>1333</v>
      </c>
      <c r="BG1867" s="4" t="s">
        <v>8942</v>
      </c>
      <c r="BH1867" s="5" t="s">
        <v>1343</v>
      </c>
    </row>
    <row r="1868" spans="1:60" x14ac:dyDescent="0.25">
      <c r="A1868">
        <f t="shared" si="156"/>
        <v>992791</v>
      </c>
      <c r="B1868">
        <f t="shared" si="157"/>
        <v>50101355</v>
      </c>
      <c r="C1868" t="str">
        <f t="shared" si="158"/>
        <v>CC</v>
      </c>
      <c r="D1868" t="str">
        <f t="shared" si="160"/>
        <v>REGION CENTRE EST</v>
      </c>
      <c r="E1868" s="12" t="str">
        <f t="shared" si="159"/>
        <v>TERRAIN</v>
      </c>
      <c r="F1868" s="4" t="s">
        <v>8946</v>
      </c>
      <c r="G1868" s="4" t="s">
        <v>2619</v>
      </c>
      <c r="H1868" s="5">
        <v>2</v>
      </c>
      <c r="I1868" s="5" t="s">
        <v>6943</v>
      </c>
      <c r="J1868" s="5"/>
      <c r="K1868" s="5"/>
      <c r="L1868" s="5"/>
      <c r="M1868" s="5" t="s">
        <v>1343</v>
      </c>
      <c r="N1868" s="5"/>
      <c r="O1868" s="5"/>
      <c r="P1868" s="5"/>
      <c r="Q1868" s="5"/>
      <c r="R1868" s="5"/>
      <c r="S1868" s="5"/>
      <c r="T1868" s="5"/>
      <c r="U1868" s="6">
        <v>45627</v>
      </c>
      <c r="V1868" s="5"/>
      <c r="W1868" s="4" t="s">
        <v>1329</v>
      </c>
      <c r="X1868" s="5"/>
      <c r="Y1868" s="5"/>
      <c r="Z1868" s="5"/>
      <c r="AA1868" s="4" t="s">
        <v>2017</v>
      </c>
      <c r="AB1868" s="5"/>
      <c r="AC1868" s="5"/>
      <c r="AD1868" s="5"/>
      <c r="AE1868" s="5"/>
      <c r="AF1868" s="5"/>
      <c r="AG1868" s="5"/>
      <c r="AH1868" s="5"/>
      <c r="AI1868" s="5"/>
      <c r="AJ1868" s="5"/>
      <c r="AK1868" s="5"/>
      <c r="AL1868" s="5"/>
      <c r="AM1868" s="5"/>
      <c r="AN1868" s="5"/>
      <c r="AO1868" s="5"/>
      <c r="AP1868" s="5" t="s">
        <v>1536</v>
      </c>
      <c r="AQ1868" s="4" t="s">
        <v>12479</v>
      </c>
      <c r="AR1868" s="5" t="s">
        <v>12480</v>
      </c>
      <c r="AS1868" s="4" t="s">
        <v>1696</v>
      </c>
      <c r="AT1868" s="5" t="s">
        <v>1697</v>
      </c>
      <c r="AU1868" s="5" t="s">
        <v>41</v>
      </c>
      <c r="AV1868" s="4" t="s">
        <v>1698</v>
      </c>
      <c r="AW1868" s="5" t="s">
        <v>66</v>
      </c>
      <c r="AX1868" s="4" t="s">
        <v>6646</v>
      </c>
      <c r="AY1868" s="5" t="s">
        <v>6649</v>
      </c>
      <c r="AZ1868" s="5" t="s">
        <v>1357</v>
      </c>
      <c r="BA1868" s="4" t="s">
        <v>2902</v>
      </c>
      <c r="BB1868" s="5" t="s">
        <v>11115</v>
      </c>
      <c r="BC1868" s="5" t="s">
        <v>2612</v>
      </c>
      <c r="BD1868" s="5" t="s">
        <v>2618</v>
      </c>
      <c r="BE1868" s="5" t="s">
        <v>25</v>
      </c>
      <c r="BF1868" s="5" t="s">
        <v>1333</v>
      </c>
      <c r="BG1868" s="4" t="s">
        <v>2619</v>
      </c>
      <c r="BH1868" s="5" t="s">
        <v>1343</v>
      </c>
    </row>
    <row r="1869" spans="1:60" x14ac:dyDescent="0.25">
      <c r="A1869">
        <f t="shared" ref="A1869:A1932" si="161">G1869*1</f>
        <v>992788</v>
      </c>
      <c r="B1869">
        <f t="shared" ref="B1869:B1932" si="162">F1869*1</f>
        <v>50101354</v>
      </c>
      <c r="C1869" t="str">
        <f t="shared" ref="C1869:C1932" si="163">IF(LEFT(T1869,4)="ASSI","ASSISTANTE",IF(T1869="100 IMD","IMD",IF(T1869="105 IMD","IMD",IF(T1869="200 IMP","IMP",IF(T1869="310 CMA","IMP","CC")))))</f>
        <v>CC</v>
      </c>
      <c r="D1869" t="str">
        <f t="shared" si="160"/>
        <v>REGION GRAND SUD</v>
      </c>
      <c r="E1869" s="12" t="str">
        <f t="shared" ref="E1869:E1932" si="164">IF(BB1869="OC FICTIVE","EN MISSION","TERRAIN")</f>
        <v>TERRAIN</v>
      </c>
      <c r="F1869" s="4" t="s">
        <v>8947</v>
      </c>
      <c r="G1869" s="4" t="s">
        <v>5394</v>
      </c>
      <c r="H1869" s="5">
        <v>2</v>
      </c>
      <c r="I1869" s="5" t="s">
        <v>6943</v>
      </c>
      <c r="J1869" s="5"/>
      <c r="K1869" s="5"/>
      <c r="L1869" s="5"/>
      <c r="M1869" s="5" t="s">
        <v>1343</v>
      </c>
      <c r="N1869" s="5"/>
      <c r="O1869" s="5"/>
      <c r="P1869" s="5"/>
      <c r="Q1869" s="5"/>
      <c r="R1869" s="5"/>
      <c r="S1869" s="5"/>
      <c r="T1869" s="5"/>
      <c r="U1869" s="6">
        <v>45566</v>
      </c>
      <c r="V1869" s="5"/>
      <c r="W1869" s="4" t="s">
        <v>1329</v>
      </c>
      <c r="X1869" s="5"/>
      <c r="Y1869" s="5"/>
      <c r="Z1869" s="5"/>
      <c r="AA1869" s="4" t="s">
        <v>4850</v>
      </c>
      <c r="AB1869" s="5"/>
      <c r="AC1869" s="5"/>
      <c r="AD1869" s="5"/>
      <c r="AE1869" s="5"/>
      <c r="AF1869" s="5"/>
      <c r="AG1869" s="5"/>
      <c r="AH1869" s="5"/>
      <c r="AI1869" s="5"/>
      <c r="AJ1869" s="5"/>
      <c r="AK1869" s="5"/>
      <c r="AL1869" s="5"/>
      <c r="AM1869" s="5"/>
      <c r="AN1869" s="5"/>
      <c r="AO1869" s="5"/>
      <c r="AP1869" s="5" t="s">
        <v>1335</v>
      </c>
      <c r="AQ1869" s="4" t="s">
        <v>1336</v>
      </c>
      <c r="AR1869" s="5" t="s">
        <v>12476</v>
      </c>
      <c r="AS1869" s="4" t="s">
        <v>1473</v>
      </c>
      <c r="AT1869" s="5" t="s">
        <v>1474</v>
      </c>
      <c r="AU1869" s="5" t="s">
        <v>41</v>
      </c>
      <c r="AV1869" s="4" t="s">
        <v>1475</v>
      </c>
      <c r="AW1869" s="5" t="s">
        <v>58</v>
      </c>
      <c r="AX1869" s="4" t="s">
        <v>1479</v>
      </c>
      <c r="AY1869" s="5" t="s">
        <v>1480</v>
      </c>
      <c r="AZ1869" s="5" t="s">
        <v>11</v>
      </c>
      <c r="BA1869" s="4" t="s">
        <v>1481</v>
      </c>
      <c r="BB1869" s="5" t="s">
        <v>1482</v>
      </c>
      <c r="BC1869" s="4" t="s">
        <v>5390</v>
      </c>
      <c r="BD1869" s="5" t="s">
        <v>5393</v>
      </c>
      <c r="BE1869" s="5" t="s">
        <v>65</v>
      </c>
      <c r="BF1869" s="5" t="s">
        <v>1333</v>
      </c>
      <c r="BG1869" s="4" t="s">
        <v>5394</v>
      </c>
      <c r="BH1869" s="5" t="s">
        <v>1343</v>
      </c>
    </row>
    <row r="1870" spans="1:60" x14ac:dyDescent="0.25">
      <c r="A1870">
        <f t="shared" si="161"/>
        <v>992781</v>
      </c>
      <c r="B1870">
        <f t="shared" si="162"/>
        <v>50101353</v>
      </c>
      <c r="C1870" t="str">
        <f t="shared" si="163"/>
        <v>CC</v>
      </c>
      <c r="D1870" t="str">
        <f t="shared" si="160"/>
        <v>REGION GRAND SUD</v>
      </c>
      <c r="E1870" s="12" t="str">
        <f t="shared" si="164"/>
        <v>TERRAIN</v>
      </c>
      <c r="F1870" s="4" t="s">
        <v>8948</v>
      </c>
      <c r="G1870" s="4" t="s">
        <v>5128</v>
      </c>
      <c r="H1870" s="5">
        <v>2</v>
      </c>
      <c r="I1870" s="5" t="s">
        <v>6943</v>
      </c>
      <c r="J1870" s="5"/>
      <c r="K1870" s="5"/>
      <c r="L1870" s="5"/>
      <c r="M1870" s="5" t="s">
        <v>1343</v>
      </c>
      <c r="N1870" s="5"/>
      <c r="O1870" s="5"/>
      <c r="P1870" s="5"/>
      <c r="Q1870" s="5"/>
      <c r="R1870" s="5"/>
      <c r="S1870" s="5"/>
      <c r="T1870" s="5"/>
      <c r="U1870" s="6">
        <v>45566</v>
      </c>
      <c r="V1870" s="5"/>
      <c r="W1870" s="4" t="s">
        <v>1329</v>
      </c>
      <c r="X1870" s="5"/>
      <c r="Y1870" s="5"/>
      <c r="Z1870" s="5"/>
      <c r="AA1870" s="4" t="s">
        <v>5125</v>
      </c>
      <c r="AB1870" s="5"/>
      <c r="AC1870" s="5"/>
      <c r="AD1870" s="5"/>
      <c r="AE1870" s="5"/>
      <c r="AF1870" s="5"/>
      <c r="AG1870" s="5"/>
      <c r="AH1870" s="5"/>
      <c r="AI1870" s="5"/>
      <c r="AJ1870" s="5"/>
      <c r="AK1870" s="5"/>
      <c r="AL1870" s="5"/>
      <c r="AM1870" s="5"/>
      <c r="AN1870" s="5"/>
      <c r="AO1870" s="5"/>
      <c r="AP1870" s="5" t="s">
        <v>1335</v>
      </c>
      <c r="AQ1870" s="4" t="s">
        <v>1336</v>
      </c>
      <c r="AR1870" s="5" t="s">
        <v>12476</v>
      </c>
      <c r="AS1870" s="4" t="s">
        <v>1473</v>
      </c>
      <c r="AT1870" s="5" t="s">
        <v>1474</v>
      </c>
      <c r="AU1870" s="5" t="s">
        <v>41</v>
      </c>
      <c r="AV1870" s="4" t="s">
        <v>1475</v>
      </c>
      <c r="AW1870" s="5" t="s">
        <v>58</v>
      </c>
      <c r="AX1870" s="4" t="s">
        <v>1479</v>
      </c>
      <c r="AY1870" s="5" t="s">
        <v>1480</v>
      </c>
      <c r="AZ1870" s="5" t="s">
        <v>11</v>
      </c>
      <c r="BA1870" s="4" t="s">
        <v>1481</v>
      </c>
      <c r="BB1870" s="5" t="s">
        <v>1482</v>
      </c>
      <c r="BC1870" s="4" t="s">
        <v>5124</v>
      </c>
      <c r="BD1870" s="5" t="s">
        <v>5127</v>
      </c>
      <c r="BE1870" s="5" t="s">
        <v>25</v>
      </c>
      <c r="BF1870" s="5" t="s">
        <v>1333</v>
      </c>
      <c r="BG1870" s="4" t="s">
        <v>5128</v>
      </c>
      <c r="BH1870" s="5" t="s">
        <v>1343</v>
      </c>
    </row>
    <row r="1871" spans="1:60" x14ac:dyDescent="0.25">
      <c r="A1871">
        <f t="shared" si="161"/>
        <v>992772</v>
      </c>
      <c r="B1871">
        <f t="shared" si="162"/>
        <v>50101352</v>
      </c>
      <c r="C1871" t="str">
        <f t="shared" si="163"/>
        <v>CC</v>
      </c>
      <c r="D1871" t="str">
        <f t="shared" si="160"/>
        <v>REGION ILE DE FRANCE NORD</v>
      </c>
      <c r="E1871" s="12" t="str">
        <f t="shared" si="164"/>
        <v>TERRAIN</v>
      </c>
      <c r="F1871" s="4" t="s">
        <v>8949</v>
      </c>
      <c r="G1871" s="4" t="s">
        <v>6732</v>
      </c>
      <c r="H1871" s="5">
        <v>2</v>
      </c>
      <c r="I1871" s="5" t="s">
        <v>6943</v>
      </c>
      <c r="J1871" s="5"/>
      <c r="K1871" s="5"/>
      <c r="L1871" s="5"/>
      <c r="M1871" s="5" t="s">
        <v>1343</v>
      </c>
      <c r="N1871" s="5"/>
      <c r="O1871" s="5"/>
      <c r="P1871" s="5"/>
      <c r="Q1871" s="5"/>
      <c r="R1871" s="5"/>
      <c r="S1871" s="5"/>
      <c r="T1871" s="5"/>
      <c r="U1871" s="6">
        <v>45597</v>
      </c>
      <c r="V1871" s="5"/>
      <c r="W1871" s="4" t="s">
        <v>1329</v>
      </c>
      <c r="X1871" s="5"/>
      <c r="Y1871" s="5"/>
      <c r="Z1871" s="5"/>
      <c r="AA1871" s="4" t="s">
        <v>4948</v>
      </c>
      <c r="AB1871" s="5"/>
      <c r="AC1871" s="5"/>
      <c r="AD1871" s="5"/>
      <c r="AE1871" s="5"/>
      <c r="AF1871" s="5"/>
      <c r="AG1871" s="5"/>
      <c r="AH1871" s="5"/>
      <c r="AI1871" s="5"/>
      <c r="AJ1871" s="5"/>
      <c r="AK1871" s="5"/>
      <c r="AL1871" s="5"/>
      <c r="AM1871" s="5"/>
      <c r="AN1871" s="5"/>
      <c r="AO1871" s="5"/>
      <c r="AP1871" s="5" t="s">
        <v>12477</v>
      </c>
      <c r="AQ1871" s="4" t="s">
        <v>1351</v>
      </c>
      <c r="AR1871" s="5" t="s">
        <v>12478</v>
      </c>
      <c r="AS1871" s="4" t="s">
        <v>2022</v>
      </c>
      <c r="AT1871" s="5" t="s">
        <v>2023</v>
      </c>
      <c r="AU1871" s="5" t="s">
        <v>41</v>
      </c>
      <c r="AV1871" s="4" t="s">
        <v>2024</v>
      </c>
      <c r="AW1871" s="5" t="s">
        <v>26</v>
      </c>
      <c r="AX1871" s="4" t="s">
        <v>3308</v>
      </c>
      <c r="AY1871" s="5" t="s">
        <v>3309</v>
      </c>
      <c r="AZ1871" s="5" t="s">
        <v>11</v>
      </c>
      <c r="BA1871" s="4" t="s">
        <v>3310</v>
      </c>
      <c r="BB1871" s="5" t="s">
        <v>3311</v>
      </c>
      <c r="BC1871" s="4" t="s">
        <v>6728</v>
      </c>
      <c r="BD1871" s="5" t="s">
        <v>6731</v>
      </c>
      <c r="BE1871" s="5" t="s">
        <v>60</v>
      </c>
      <c r="BF1871" s="5" t="s">
        <v>1333</v>
      </c>
      <c r="BG1871" s="4" t="s">
        <v>6732</v>
      </c>
      <c r="BH1871" s="5" t="s">
        <v>1343</v>
      </c>
    </row>
    <row r="1872" spans="1:60" x14ac:dyDescent="0.25">
      <c r="A1872">
        <f t="shared" si="161"/>
        <v>992771</v>
      </c>
      <c r="B1872">
        <f t="shared" si="162"/>
        <v>50101351</v>
      </c>
      <c r="C1872" t="str">
        <f t="shared" si="163"/>
        <v>CC</v>
      </c>
      <c r="D1872" t="str">
        <f t="shared" si="160"/>
        <v>REGION ILE DE FRANCE NORD</v>
      </c>
      <c r="E1872" s="12" t="str">
        <f t="shared" si="164"/>
        <v>TERRAIN</v>
      </c>
      <c r="F1872" s="4" t="s">
        <v>8950</v>
      </c>
      <c r="G1872" s="4" t="s">
        <v>8951</v>
      </c>
      <c r="H1872" s="5">
        <v>2</v>
      </c>
      <c r="I1872" s="5" t="s">
        <v>6943</v>
      </c>
      <c r="J1872" s="5"/>
      <c r="K1872" s="5"/>
      <c r="L1872" s="5"/>
      <c r="M1872" s="5" t="s">
        <v>1343</v>
      </c>
      <c r="N1872" s="5"/>
      <c r="O1872" s="5"/>
      <c r="P1872" s="5"/>
      <c r="Q1872" s="5"/>
      <c r="R1872" s="5"/>
      <c r="S1872" s="5"/>
      <c r="T1872" s="5"/>
      <c r="U1872" s="6">
        <v>45597</v>
      </c>
      <c r="V1872" s="5"/>
      <c r="W1872" s="4" t="s">
        <v>1329</v>
      </c>
      <c r="X1872" s="5"/>
      <c r="Y1872" s="5"/>
      <c r="Z1872" s="5"/>
      <c r="AA1872" s="4" t="s">
        <v>4376</v>
      </c>
      <c r="AB1872" s="5"/>
      <c r="AC1872" s="5"/>
      <c r="AD1872" s="5"/>
      <c r="AE1872" s="5"/>
      <c r="AF1872" s="5"/>
      <c r="AG1872" s="5"/>
      <c r="AH1872" s="5"/>
      <c r="AI1872" s="5"/>
      <c r="AJ1872" s="5"/>
      <c r="AK1872" s="5"/>
      <c r="AL1872" s="5"/>
      <c r="AM1872" s="5"/>
      <c r="AN1872" s="5"/>
      <c r="AO1872" s="5"/>
      <c r="AP1872" s="5" t="s">
        <v>12477</v>
      </c>
      <c r="AQ1872" s="4" t="s">
        <v>1351</v>
      </c>
      <c r="AR1872" s="5" t="s">
        <v>12478</v>
      </c>
      <c r="AS1872" s="4" t="s">
        <v>2022</v>
      </c>
      <c r="AT1872" s="5" t="s">
        <v>2023</v>
      </c>
      <c r="AU1872" s="5" t="s">
        <v>41</v>
      </c>
      <c r="AV1872" s="4" t="s">
        <v>2024</v>
      </c>
      <c r="AW1872" s="5" t="s">
        <v>26</v>
      </c>
      <c r="AX1872" s="4" t="s">
        <v>2732</v>
      </c>
      <c r="AY1872" s="5" t="s">
        <v>2733</v>
      </c>
      <c r="AZ1872" s="5" t="s">
        <v>11</v>
      </c>
      <c r="BA1872" s="4" t="s">
        <v>2734</v>
      </c>
      <c r="BB1872" s="5" t="s">
        <v>2735</v>
      </c>
      <c r="BC1872" s="4"/>
      <c r="BD1872" s="5"/>
      <c r="BE1872" s="5"/>
      <c r="BF1872" s="5"/>
      <c r="BG1872" s="4" t="s">
        <v>8951</v>
      </c>
      <c r="BH1872" s="5" t="s">
        <v>1343</v>
      </c>
    </row>
    <row r="1873" spans="1:60" x14ac:dyDescent="0.25">
      <c r="A1873">
        <f t="shared" si="161"/>
        <v>992758</v>
      </c>
      <c r="B1873">
        <f t="shared" si="162"/>
        <v>50101350</v>
      </c>
      <c r="C1873" t="str">
        <f t="shared" si="163"/>
        <v>CC</v>
      </c>
      <c r="D1873" t="str">
        <f t="shared" si="160"/>
        <v>REGION ILE DE FRANCE NORD</v>
      </c>
      <c r="E1873" s="12" t="str">
        <f t="shared" si="164"/>
        <v>TERRAIN</v>
      </c>
      <c r="F1873" s="4" t="s">
        <v>8952</v>
      </c>
      <c r="G1873" s="4" t="s">
        <v>8953</v>
      </c>
      <c r="H1873" s="5">
        <v>2</v>
      </c>
      <c r="I1873" s="5" t="s">
        <v>6943</v>
      </c>
      <c r="J1873" s="5"/>
      <c r="K1873" s="5"/>
      <c r="L1873" s="5"/>
      <c r="M1873" s="5" t="s">
        <v>1343</v>
      </c>
      <c r="N1873" s="5"/>
      <c r="O1873" s="5"/>
      <c r="P1873" s="5"/>
      <c r="Q1873" s="5"/>
      <c r="R1873" s="5"/>
      <c r="S1873" s="5"/>
      <c r="T1873" s="5"/>
      <c r="U1873" s="6">
        <v>45627</v>
      </c>
      <c r="V1873" s="5"/>
      <c r="W1873" s="4" t="s">
        <v>1329</v>
      </c>
      <c r="X1873" s="5"/>
      <c r="Y1873" s="5"/>
      <c r="Z1873" s="5"/>
      <c r="AA1873" s="4" t="s">
        <v>8954</v>
      </c>
      <c r="AB1873" s="5"/>
      <c r="AC1873" s="5"/>
      <c r="AD1873" s="5"/>
      <c r="AE1873" s="5"/>
      <c r="AF1873" s="5"/>
      <c r="AG1873" s="5"/>
      <c r="AH1873" s="5"/>
      <c r="AI1873" s="5"/>
      <c r="AJ1873" s="5"/>
      <c r="AK1873" s="5"/>
      <c r="AL1873" s="5"/>
      <c r="AM1873" s="5"/>
      <c r="AN1873" s="5"/>
      <c r="AO1873" s="5"/>
      <c r="AP1873" s="5" t="s">
        <v>12477</v>
      </c>
      <c r="AQ1873" s="4" t="s">
        <v>1351</v>
      </c>
      <c r="AR1873" s="5" t="s">
        <v>12478</v>
      </c>
      <c r="AS1873" s="4" t="s">
        <v>2180</v>
      </c>
      <c r="AT1873" s="5" t="s">
        <v>2181</v>
      </c>
      <c r="AU1873" s="5" t="s">
        <v>41</v>
      </c>
      <c r="AV1873" s="4" t="s">
        <v>2182</v>
      </c>
      <c r="AW1873" s="5" t="s">
        <v>4</v>
      </c>
      <c r="AX1873" s="4" t="s">
        <v>4598</v>
      </c>
      <c r="AY1873" s="5" t="s">
        <v>4599</v>
      </c>
      <c r="AZ1873" s="5" t="s">
        <v>11</v>
      </c>
      <c r="BA1873" s="4" t="s">
        <v>4600</v>
      </c>
      <c r="BB1873" s="5" t="s">
        <v>4601</v>
      </c>
      <c r="BC1873" s="4"/>
      <c r="BD1873" s="5"/>
      <c r="BE1873" s="5"/>
      <c r="BF1873" s="5"/>
      <c r="BG1873" s="4" t="s">
        <v>8953</v>
      </c>
      <c r="BH1873" s="5" t="s">
        <v>1343</v>
      </c>
    </row>
    <row r="1874" spans="1:60" x14ac:dyDescent="0.25">
      <c r="A1874">
        <f t="shared" si="161"/>
        <v>992757</v>
      </c>
      <c r="B1874">
        <f t="shared" si="162"/>
        <v>50101349</v>
      </c>
      <c r="C1874" t="str">
        <f t="shared" si="163"/>
        <v>CC</v>
      </c>
      <c r="D1874" t="str">
        <f t="shared" si="160"/>
        <v>REGION ILE DE FRANCE NORD</v>
      </c>
      <c r="E1874" s="12" t="str">
        <f t="shared" si="164"/>
        <v>TERRAIN</v>
      </c>
      <c r="F1874" s="4" t="s">
        <v>8955</v>
      </c>
      <c r="G1874" s="4" t="s">
        <v>4603</v>
      </c>
      <c r="H1874" s="5">
        <v>2</v>
      </c>
      <c r="I1874" s="5" t="s">
        <v>6943</v>
      </c>
      <c r="J1874" s="5"/>
      <c r="K1874" s="5"/>
      <c r="L1874" s="5"/>
      <c r="M1874" s="5" t="s">
        <v>1343</v>
      </c>
      <c r="N1874" s="5"/>
      <c r="O1874" s="5"/>
      <c r="P1874" s="5"/>
      <c r="Q1874" s="5"/>
      <c r="R1874" s="5"/>
      <c r="S1874" s="5"/>
      <c r="T1874" s="5"/>
      <c r="U1874" s="6">
        <v>45627</v>
      </c>
      <c r="V1874" s="4"/>
      <c r="W1874" s="4" t="s">
        <v>1329</v>
      </c>
      <c r="X1874" s="5"/>
      <c r="Y1874" s="5"/>
      <c r="Z1874" s="5"/>
      <c r="AA1874" s="4" t="s">
        <v>4596</v>
      </c>
      <c r="AB1874" s="5"/>
      <c r="AC1874" s="5"/>
      <c r="AD1874" s="5"/>
      <c r="AE1874" s="5"/>
      <c r="AF1874" s="6"/>
      <c r="AG1874" s="5"/>
      <c r="AH1874" s="5"/>
      <c r="AI1874" s="5"/>
      <c r="AJ1874" s="6"/>
      <c r="AK1874" s="5"/>
      <c r="AL1874" s="6"/>
      <c r="AM1874" s="5"/>
      <c r="AN1874" s="5"/>
      <c r="AO1874" s="5"/>
      <c r="AP1874" s="5" t="s">
        <v>12477</v>
      </c>
      <c r="AQ1874" s="4" t="s">
        <v>1351</v>
      </c>
      <c r="AR1874" s="5" t="s">
        <v>12478</v>
      </c>
      <c r="AS1874" s="4" t="s">
        <v>2180</v>
      </c>
      <c r="AT1874" s="5" t="s">
        <v>2181</v>
      </c>
      <c r="AU1874" s="5" t="s">
        <v>41</v>
      </c>
      <c r="AV1874" s="4" t="s">
        <v>2182</v>
      </c>
      <c r="AW1874" s="5" t="s">
        <v>4</v>
      </c>
      <c r="AX1874" s="4" t="s">
        <v>4598</v>
      </c>
      <c r="AY1874" s="5" t="s">
        <v>4599</v>
      </c>
      <c r="AZ1874" s="5" t="s">
        <v>11</v>
      </c>
      <c r="BA1874" s="4" t="s">
        <v>4600</v>
      </c>
      <c r="BB1874" s="5" t="s">
        <v>4601</v>
      </c>
      <c r="BC1874" s="4" t="s">
        <v>4595</v>
      </c>
      <c r="BD1874" s="5" t="s">
        <v>4602</v>
      </c>
      <c r="BE1874" s="5" t="s">
        <v>3</v>
      </c>
      <c r="BF1874" s="5" t="s">
        <v>1333</v>
      </c>
      <c r="BG1874" s="4" t="s">
        <v>4603</v>
      </c>
      <c r="BH1874" s="5" t="s">
        <v>1343</v>
      </c>
    </row>
    <row r="1875" spans="1:60" x14ac:dyDescent="0.25">
      <c r="A1875">
        <f t="shared" si="161"/>
        <v>992752</v>
      </c>
      <c r="B1875">
        <f t="shared" si="162"/>
        <v>50101348</v>
      </c>
      <c r="C1875" t="str">
        <f t="shared" si="163"/>
        <v>CC</v>
      </c>
      <c r="D1875" t="str">
        <f t="shared" si="160"/>
        <v>REGION ILE DE FRANCE NORD</v>
      </c>
      <c r="E1875" s="12" t="str">
        <f t="shared" si="164"/>
        <v>TERRAIN</v>
      </c>
      <c r="F1875" s="4" t="s">
        <v>8956</v>
      </c>
      <c r="G1875" s="4" t="s">
        <v>5440</v>
      </c>
      <c r="H1875" s="5">
        <v>2</v>
      </c>
      <c r="I1875" s="5" t="s">
        <v>6943</v>
      </c>
      <c r="J1875" s="5"/>
      <c r="K1875" s="5"/>
      <c r="L1875" s="5"/>
      <c r="M1875" s="5" t="s">
        <v>1343</v>
      </c>
      <c r="N1875" s="5"/>
      <c r="O1875" s="6"/>
      <c r="P1875" s="5"/>
      <c r="Q1875" s="5"/>
      <c r="R1875" s="5"/>
      <c r="S1875" s="5"/>
      <c r="T1875" s="5"/>
      <c r="U1875" s="6">
        <v>45627</v>
      </c>
      <c r="V1875" s="4"/>
      <c r="W1875" s="4" t="s">
        <v>1329</v>
      </c>
      <c r="X1875" s="5"/>
      <c r="Y1875" s="5"/>
      <c r="Z1875" s="5"/>
      <c r="AA1875" s="5" t="s">
        <v>5088</v>
      </c>
      <c r="AB1875" s="5"/>
      <c r="AC1875" s="5"/>
      <c r="AD1875" s="5"/>
      <c r="AE1875" s="5"/>
      <c r="AF1875" s="6"/>
      <c r="AG1875" s="5"/>
      <c r="AH1875" s="5"/>
      <c r="AI1875" s="5"/>
      <c r="AJ1875" s="6"/>
      <c r="AK1875" s="5"/>
      <c r="AL1875" s="6"/>
      <c r="AM1875" s="5"/>
      <c r="AN1875" s="5"/>
      <c r="AO1875" s="5"/>
      <c r="AP1875" s="5" t="s">
        <v>12477</v>
      </c>
      <c r="AQ1875" s="4" t="s">
        <v>1351</v>
      </c>
      <c r="AR1875" s="5" t="s">
        <v>12478</v>
      </c>
      <c r="AS1875" s="4" t="s">
        <v>1898</v>
      </c>
      <c r="AT1875" s="5" t="s">
        <v>1899</v>
      </c>
      <c r="AU1875" s="5" t="s">
        <v>41</v>
      </c>
      <c r="AV1875" s="4" t="s">
        <v>1900</v>
      </c>
      <c r="AW1875" s="5" t="s">
        <v>30</v>
      </c>
      <c r="AX1875" s="4" t="s">
        <v>2430</v>
      </c>
      <c r="AY1875" s="5" t="s">
        <v>2431</v>
      </c>
      <c r="AZ1875" s="5" t="s">
        <v>11</v>
      </c>
      <c r="BA1875" s="4" t="s">
        <v>2432</v>
      </c>
      <c r="BB1875" s="5" t="s">
        <v>2433</v>
      </c>
      <c r="BC1875" s="5" t="s">
        <v>5437</v>
      </c>
      <c r="BD1875" s="5" t="s">
        <v>5439</v>
      </c>
      <c r="BE1875" s="5" t="s">
        <v>260</v>
      </c>
      <c r="BF1875" s="5" t="s">
        <v>1333</v>
      </c>
      <c r="BG1875" s="5" t="s">
        <v>5440</v>
      </c>
      <c r="BH1875" s="5" t="s">
        <v>1343</v>
      </c>
    </row>
    <row r="1876" spans="1:60" x14ac:dyDescent="0.25">
      <c r="A1876">
        <f t="shared" si="161"/>
        <v>992749</v>
      </c>
      <c r="B1876">
        <f t="shared" si="162"/>
        <v>50101347</v>
      </c>
      <c r="C1876" t="str">
        <f t="shared" si="163"/>
        <v>CC</v>
      </c>
      <c r="D1876" t="str">
        <f t="shared" si="160"/>
        <v>REGION ILE DE FRANCE NORD</v>
      </c>
      <c r="E1876" s="12" t="str">
        <f t="shared" si="164"/>
        <v>TERRAIN</v>
      </c>
      <c r="F1876" s="4" t="s">
        <v>8957</v>
      </c>
      <c r="G1876" s="4" t="s">
        <v>4497</v>
      </c>
      <c r="H1876" s="5">
        <v>2</v>
      </c>
      <c r="I1876" s="5" t="s">
        <v>6943</v>
      </c>
      <c r="J1876" s="5"/>
      <c r="K1876" s="5"/>
      <c r="L1876" s="5"/>
      <c r="M1876" s="5" t="s">
        <v>1343</v>
      </c>
      <c r="N1876" s="5"/>
      <c r="O1876" s="6"/>
      <c r="P1876" s="5"/>
      <c r="Q1876" s="5"/>
      <c r="R1876" s="5"/>
      <c r="S1876" s="5"/>
      <c r="T1876" s="5"/>
      <c r="U1876" s="6">
        <v>45627</v>
      </c>
      <c r="V1876" s="4"/>
      <c r="W1876" s="4" t="s">
        <v>1329</v>
      </c>
      <c r="X1876" s="5"/>
      <c r="Y1876" s="5"/>
      <c r="Z1876" s="5"/>
      <c r="AA1876" s="4" t="s">
        <v>4494</v>
      </c>
      <c r="AB1876" s="5"/>
      <c r="AC1876" s="5"/>
      <c r="AD1876" s="5"/>
      <c r="AE1876" s="5"/>
      <c r="AF1876" s="6"/>
      <c r="AG1876" s="5"/>
      <c r="AH1876" s="5"/>
      <c r="AI1876" s="5"/>
      <c r="AJ1876" s="6"/>
      <c r="AK1876" s="5"/>
      <c r="AL1876" s="6"/>
      <c r="AM1876" s="5"/>
      <c r="AN1876" s="5"/>
      <c r="AO1876" s="5"/>
      <c r="AP1876" s="5" t="s">
        <v>12477</v>
      </c>
      <c r="AQ1876" s="4" t="s">
        <v>1351</v>
      </c>
      <c r="AR1876" s="5" t="s">
        <v>12478</v>
      </c>
      <c r="AS1876" s="4" t="s">
        <v>1898</v>
      </c>
      <c r="AT1876" s="5" t="s">
        <v>1899</v>
      </c>
      <c r="AU1876" s="5" t="s">
        <v>41</v>
      </c>
      <c r="AV1876" s="4" t="s">
        <v>1900</v>
      </c>
      <c r="AW1876" s="5" t="s">
        <v>30</v>
      </c>
      <c r="AX1876" s="4" t="s">
        <v>2430</v>
      </c>
      <c r="AY1876" s="5" t="s">
        <v>2431</v>
      </c>
      <c r="AZ1876" s="5" t="s">
        <v>11</v>
      </c>
      <c r="BA1876" s="4" t="s">
        <v>2432</v>
      </c>
      <c r="BB1876" s="5" t="s">
        <v>2433</v>
      </c>
      <c r="BC1876" s="4" t="s">
        <v>4493</v>
      </c>
      <c r="BD1876" s="5" t="s">
        <v>4496</v>
      </c>
      <c r="BE1876" s="5" t="s">
        <v>25</v>
      </c>
      <c r="BF1876" s="5" t="s">
        <v>1333</v>
      </c>
      <c r="BG1876" s="4" t="s">
        <v>4497</v>
      </c>
      <c r="BH1876" s="5" t="s">
        <v>1343</v>
      </c>
    </row>
    <row r="1877" spans="1:60" x14ac:dyDescent="0.25">
      <c r="A1877">
        <f t="shared" si="161"/>
        <v>992748</v>
      </c>
      <c r="B1877">
        <f t="shared" si="162"/>
        <v>50101346</v>
      </c>
      <c r="C1877" t="str">
        <f t="shared" si="163"/>
        <v>CC</v>
      </c>
      <c r="D1877" t="str">
        <f t="shared" si="160"/>
        <v>REGION ILE DE FRANCE NORD</v>
      </c>
      <c r="E1877" s="12" t="str">
        <f t="shared" si="164"/>
        <v>TERRAIN</v>
      </c>
      <c r="F1877" s="4" t="s">
        <v>8958</v>
      </c>
      <c r="G1877" s="4" t="s">
        <v>6675</v>
      </c>
      <c r="H1877" s="5">
        <v>2</v>
      </c>
      <c r="I1877" s="5" t="s">
        <v>6943</v>
      </c>
      <c r="J1877" s="5"/>
      <c r="K1877" s="5"/>
      <c r="L1877" s="5"/>
      <c r="M1877" s="5" t="s">
        <v>1343</v>
      </c>
      <c r="N1877" s="5"/>
      <c r="O1877" s="6"/>
      <c r="P1877" s="5"/>
      <c r="Q1877" s="5"/>
      <c r="R1877" s="5"/>
      <c r="S1877" s="5"/>
      <c r="T1877" s="5"/>
      <c r="U1877" s="6">
        <v>45627</v>
      </c>
      <c r="V1877" s="4"/>
      <c r="W1877" s="4" t="s">
        <v>1329</v>
      </c>
      <c r="X1877" s="5"/>
      <c r="Y1877" s="5"/>
      <c r="Z1877" s="5"/>
      <c r="AA1877" s="4" t="s">
        <v>2813</v>
      </c>
      <c r="AB1877" s="5"/>
      <c r="AC1877" s="5"/>
      <c r="AD1877" s="5"/>
      <c r="AE1877" s="5"/>
      <c r="AF1877" s="6"/>
      <c r="AG1877" s="5"/>
      <c r="AH1877" s="5"/>
      <c r="AI1877" s="5"/>
      <c r="AJ1877" s="6"/>
      <c r="AK1877" s="5"/>
      <c r="AL1877" s="6"/>
      <c r="AM1877" s="5"/>
      <c r="AN1877" s="5"/>
      <c r="AO1877" s="5"/>
      <c r="AP1877" s="5" t="s">
        <v>12477</v>
      </c>
      <c r="AQ1877" s="4" t="s">
        <v>1351</v>
      </c>
      <c r="AR1877" s="5" t="s">
        <v>12478</v>
      </c>
      <c r="AS1877" s="4" t="s">
        <v>1898</v>
      </c>
      <c r="AT1877" s="5" t="s">
        <v>1899</v>
      </c>
      <c r="AU1877" s="5" t="s">
        <v>41</v>
      </c>
      <c r="AV1877" s="4" t="s">
        <v>1900</v>
      </c>
      <c r="AW1877" s="5" t="s">
        <v>30</v>
      </c>
      <c r="AX1877" s="4"/>
      <c r="AY1877" s="5"/>
      <c r="AZ1877" s="5"/>
      <c r="BA1877" s="4" t="s">
        <v>1901</v>
      </c>
      <c r="BB1877" s="5" t="s">
        <v>1902</v>
      </c>
      <c r="BC1877" s="4" t="s">
        <v>6672</v>
      </c>
      <c r="BD1877" s="5" t="s">
        <v>6674</v>
      </c>
      <c r="BE1877" s="5" t="s">
        <v>25</v>
      </c>
      <c r="BF1877" s="5" t="s">
        <v>1333</v>
      </c>
      <c r="BG1877" s="4" t="s">
        <v>6675</v>
      </c>
      <c r="BH1877" s="5" t="s">
        <v>1343</v>
      </c>
    </row>
    <row r="1878" spans="1:60" x14ac:dyDescent="0.25">
      <c r="A1878">
        <f t="shared" si="161"/>
        <v>992737</v>
      </c>
      <c r="B1878">
        <f t="shared" si="162"/>
        <v>50101345</v>
      </c>
      <c r="C1878" t="str">
        <f t="shared" si="163"/>
        <v>CC</v>
      </c>
      <c r="D1878" t="str">
        <f t="shared" si="160"/>
        <v>REGION CENTRE EST</v>
      </c>
      <c r="E1878" s="12" t="str">
        <f t="shared" si="164"/>
        <v>TERRAIN</v>
      </c>
      <c r="F1878" s="4" t="s">
        <v>8959</v>
      </c>
      <c r="G1878" s="4" t="s">
        <v>4638</v>
      </c>
      <c r="H1878" s="5">
        <v>2</v>
      </c>
      <c r="I1878" s="5" t="s">
        <v>6943</v>
      </c>
      <c r="J1878" s="5"/>
      <c r="K1878" s="5"/>
      <c r="L1878" s="5"/>
      <c r="M1878" s="5" t="s">
        <v>1343</v>
      </c>
      <c r="N1878" s="5"/>
      <c r="O1878" s="5"/>
      <c r="P1878" s="5"/>
      <c r="Q1878" s="5"/>
      <c r="R1878" s="5"/>
      <c r="S1878" s="5"/>
      <c r="T1878" s="5"/>
      <c r="U1878" s="6">
        <v>45627</v>
      </c>
      <c r="V1878" s="4"/>
      <c r="W1878" s="4" t="s">
        <v>1329</v>
      </c>
      <c r="X1878" s="5"/>
      <c r="Y1878" s="5"/>
      <c r="Z1878" s="5"/>
      <c r="AA1878" s="4" t="s">
        <v>1636</v>
      </c>
      <c r="AB1878" s="5"/>
      <c r="AC1878" s="5"/>
      <c r="AD1878" s="5"/>
      <c r="AE1878" s="5"/>
      <c r="AF1878" s="6"/>
      <c r="AG1878" s="5"/>
      <c r="AH1878" s="5"/>
      <c r="AI1878" s="5"/>
      <c r="AJ1878" s="6"/>
      <c r="AK1878" s="5"/>
      <c r="AL1878" s="6"/>
      <c r="AM1878" s="5"/>
      <c r="AN1878" s="5"/>
      <c r="AO1878" s="5"/>
      <c r="AP1878" s="5" t="s">
        <v>1536</v>
      </c>
      <c r="AQ1878" s="4" t="s">
        <v>12479</v>
      </c>
      <c r="AR1878" s="5" t="s">
        <v>12480</v>
      </c>
      <c r="AS1878" s="4" t="s">
        <v>1564</v>
      </c>
      <c r="AT1878" s="5" t="s">
        <v>1565</v>
      </c>
      <c r="AU1878" s="5" t="s">
        <v>41</v>
      </c>
      <c r="AV1878" s="4" t="s">
        <v>1566</v>
      </c>
      <c r="AW1878" s="5" t="s">
        <v>68</v>
      </c>
      <c r="AX1878" s="4" t="s">
        <v>1970</v>
      </c>
      <c r="AY1878" s="5" t="s">
        <v>1974</v>
      </c>
      <c r="AZ1878" s="5" t="s">
        <v>11</v>
      </c>
      <c r="BA1878" s="4" t="s">
        <v>1975</v>
      </c>
      <c r="BB1878" s="5" t="s">
        <v>1976</v>
      </c>
      <c r="BC1878" s="4" t="s">
        <v>4635</v>
      </c>
      <c r="BD1878" s="5" t="s">
        <v>4637</v>
      </c>
      <c r="BE1878" s="5" t="s">
        <v>25</v>
      </c>
      <c r="BF1878" s="5" t="s">
        <v>1333</v>
      </c>
      <c r="BG1878" s="4" t="s">
        <v>4638</v>
      </c>
      <c r="BH1878" s="5" t="s">
        <v>1343</v>
      </c>
    </row>
    <row r="1879" spans="1:60" x14ac:dyDescent="0.25">
      <c r="A1879">
        <f t="shared" si="161"/>
        <v>992736</v>
      </c>
      <c r="B1879">
        <f t="shared" si="162"/>
        <v>50101344</v>
      </c>
      <c r="C1879" t="str">
        <f t="shared" si="163"/>
        <v>CC</v>
      </c>
      <c r="D1879" t="str">
        <f t="shared" si="160"/>
        <v>REGION CENTRE EST</v>
      </c>
      <c r="E1879" s="12" t="str">
        <f t="shared" si="164"/>
        <v>TERRAIN</v>
      </c>
      <c r="F1879" s="4" t="s">
        <v>8960</v>
      </c>
      <c r="G1879" s="4" t="s">
        <v>6918</v>
      </c>
      <c r="H1879" s="5">
        <v>2</v>
      </c>
      <c r="I1879" s="5" t="s">
        <v>6943</v>
      </c>
      <c r="J1879" s="5"/>
      <c r="K1879" s="5"/>
      <c r="L1879" s="5"/>
      <c r="M1879" s="5" t="s">
        <v>1343</v>
      </c>
      <c r="N1879" s="5"/>
      <c r="O1879" s="5"/>
      <c r="P1879" s="5"/>
      <c r="Q1879" s="5"/>
      <c r="R1879" s="5"/>
      <c r="S1879" s="5"/>
      <c r="T1879" s="5"/>
      <c r="U1879" s="6">
        <v>45627</v>
      </c>
      <c r="V1879" s="4"/>
      <c r="W1879" s="4" t="s">
        <v>1329</v>
      </c>
      <c r="X1879" s="5"/>
      <c r="Y1879" s="5"/>
      <c r="Z1879" s="5"/>
      <c r="AA1879" s="4" t="s">
        <v>1328</v>
      </c>
      <c r="AB1879" s="5"/>
      <c r="AC1879" s="5"/>
      <c r="AD1879" s="5"/>
      <c r="AE1879" s="5"/>
      <c r="AF1879" s="6"/>
      <c r="AG1879" s="5"/>
      <c r="AH1879" s="5"/>
      <c r="AI1879" s="5"/>
      <c r="AJ1879" s="6"/>
      <c r="AK1879" s="5"/>
      <c r="AL1879" s="6"/>
      <c r="AM1879" s="5"/>
      <c r="AN1879" s="5"/>
      <c r="AO1879" s="5"/>
      <c r="AP1879" s="5" t="s">
        <v>1536</v>
      </c>
      <c r="AQ1879" s="4" t="s">
        <v>12479</v>
      </c>
      <c r="AR1879" s="5" t="s">
        <v>12480</v>
      </c>
      <c r="AS1879" s="4" t="s">
        <v>1564</v>
      </c>
      <c r="AT1879" s="5" t="s">
        <v>1565</v>
      </c>
      <c r="AU1879" s="5" t="s">
        <v>41</v>
      </c>
      <c r="AV1879" s="4" t="s">
        <v>1566</v>
      </c>
      <c r="AW1879" s="5" t="s">
        <v>68</v>
      </c>
      <c r="AX1879" s="4" t="s">
        <v>1970</v>
      </c>
      <c r="AY1879" s="5" t="s">
        <v>1974</v>
      </c>
      <c r="AZ1879" s="5" t="s">
        <v>11</v>
      </c>
      <c r="BA1879" s="4" t="s">
        <v>1975</v>
      </c>
      <c r="BB1879" s="5" t="s">
        <v>1976</v>
      </c>
      <c r="BC1879" s="4" t="s">
        <v>6915</v>
      </c>
      <c r="BD1879" s="5" t="s">
        <v>6917</v>
      </c>
      <c r="BE1879" s="5" t="s">
        <v>25</v>
      </c>
      <c r="BF1879" s="5" t="s">
        <v>1333</v>
      </c>
      <c r="BG1879" s="4" t="s">
        <v>6918</v>
      </c>
      <c r="BH1879" s="5" t="s">
        <v>1343</v>
      </c>
    </row>
    <row r="1880" spans="1:60" x14ac:dyDescent="0.25">
      <c r="A1880">
        <f t="shared" si="161"/>
        <v>992720</v>
      </c>
      <c r="B1880">
        <f t="shared" si="162"/>
        <v>50101343</v>
      </c>
      <c r="C1880" t="str">
        <f t="shared" si="163"/>
        <v>CC</v>
      </c>
      <c r="D1880" t="str">
        <f t="shared" si="160"/>
        <v>REGION CENTRE EST</v>
      </c>
      <c r="E1880" s="12" t="str">
        <f t="shared" si="164"/>
        <v>TERRAIN</v>
      </c>
      <c r="F1880" s="4" t="s">
        <v>8961</v>
      </c>
      <c r="G1880" s="4" t="s">
        <v>8962</v>
      </c>
      <c r="H1880" s="5">
        <v>2</v>
      </c>
      <c r="I1880" s="5" t="s">
        <v>6943</v>
      </c>
      <c r="J1880" s="5"/>
      <c r="K1880" s="5"/>
      <c r="L1880" s="5"/>
      <c r="M1880" s="5" t="s">
        <v>1343</v>
      </c>
      <c r="N1880" s="5"/>
      <c r="O1880" s="6"/>
      <c r="P1880" s="5"/>
      <c r="Q1880" s="5"/>
      <c r="R1880" s="5"/>
      <c r="S1880" s="5"/>
      <c r="T1880" s="5"/>
      <c r="U1880" s="6">
        <v>45627</v>
      </c>
      <c r="V1880" s="4"/>
      <c r="W1880" s="4" t="s">
        <v>1329</v>
      </c>
      <c r="X1880" s="5"/>
      <c r="Y1880" s="5"/>
      <c r="Z1880" s="5"/>
      <c r="AA1880" s="4" t="s">
        <v>2788</v>
      </c>
      <c r="AB1880" s="5"/>
      <c r="AC1880" s="5"/>
      <c r="AD1880" s="5"/>
      <c r="AE1880" s="5"/>
      <c r="AF1880" s="6"/>
      <c r="AG1880" s="5"/>
      <c r="AH1880" s="5"/>
      <c r="AI1880" s="5"/>
      <c r="AJ1880" s="6"/>
      <c r="AK1880" s="5"/>
      <c r="AL1880" s="6"/>
      <c r="AM1880" s="5"/>
      <c r="AN1880" s="5"/>
      <c r="AO1880" s="5"/>
      <c r="AP1880" s="5" t="s">
        <v>1536</v>
      </c>
      <c r="AQ1880" s="4" t="s">
        <v>12479</v>
      </c>
      <c r="AR1880" s="5" t="s">
        <v>12480</v>
      </c>
      <c r="AS1880" s="4" t="s">
        <v>2273</v>
      </c>
      <c r="AT1880" s="5" t="s">
        <v>2274</v>
      </c>
      <c r="AU1880" s="5" t="s">
        <v>41</v>
      </c>
      <c r="AV1880" s="4" t="s">
        <v>2275</v>
      </c>
      <c r="AW1880" s="5" t="s">
        <v>256</v>
      </c>
      <c r="AX1880" s="4" t="s">
        <v>2582</v>
      </c>
      <c r="AY1880" s="5" t="s">
        <v>2584</v>
      </c>
      <c r="AZ1880" s="5" t="s">
        <v>11</v>
      </c>
      <c r="BA1880" s="4" t="s">
        <v>2585</v>
      </c>
      <c r="BB1880" s="5" t="s">
        <v>2586</v>
      </c>
      <c r="BC1880" s="4" t="s">
        <v>8963</v>
      </c>
      <c r="BD1880" s="5" t="s">
        <v>8964</v>
      </c>
      <c r="BE1880" s="5" t="s">
        <v>25</v>
      </c>
      <c r="BF1880" s="5" t="s">
        <v>1333</v>
      </c>
      <c r="BG1880" s="4" t="s">
        <v>8962</v>
      </c>
      <c r="BH1880" s="5" t="s">
        <v>1343</v>
      </c>
    </row>
    <row r="1881" spans="1:60" x14ac:dyDescent="0.25">
      <c r="A1881">
        <f t="shared" si="161"/>
        <v>992714</v>
      </c>
      <c r="B1881">
        <f t="shared" si="162"/>
        <v>50101342</v>
      </c>
      <c r="C1881" t="str">
        <f t="shared" si="163"/>
        <v>CC</v>
      </c>
      <c r="D1881" t="str">
        <f t="shared" si="160"/>
        <v>REGION ILE DE FRANCE NORD</v>
      </c>
      <c r="E1881" s="12" t="str">
        <f t="shared" si="164"/>
        <v>TERRAIN</v>
      </c>
      <c r="F1881" s="4" t="s">
        <v>8965</v>
      </c>
      <c r="G1881" s="4" t="s">
        <v>6671</v>
      </c>
      <c r="H1881" s="5">
        <v>2</v>
      </c>
      <c r="I1881" s="5" t="s">
        <v>6943</v>
      </c>
      <c r="J1881" s="5"/>
      <c r="K1881" s="5"/>
      <c r="L1881" s="5"/>
      <c r="M1881" s="5" t="s">
        <v>1343</v>
      </c>
      <c r="N1881" s="5"/>
      <c r="O1881" s="6"/>
      <c r="P1881" s="5"/>
      <c r="Q1881" s="5"/>
      <c r="R1881" s="5"/>
      <c r="S1881" s="5"/>
      <c r="T1881" s="5"/>
      <c r="U1881" s="6">
        <v>45597</v>
      </c>
      <c r="V1881" s="4"/>
      <c r="W1881" s="4" t="s">
        <v>1329</v>
      </c>
      <c r="X1881" s="5"/>
      <c r="Y1881" s="5"/>
      <c r="Z1881" s="5"/>
      <c r="AA1881" s="4" t="s">
        <v>6668</v>
      </c>
      <c r="AB1881" s="5"/>
      <c r="AC1881" s="5"/>
      <c r="AD1881" s="5"/>
      <c r="AE1881" s="5"/>
      <c r="AF1881" s="6"/>
      <c r="AG1881" s="5"/>
      <c r="AH1881" s="5"/>
      <c r="AI1881" s="5"/>
      <c r="AJ1881" s="6"/>
      <c r="AK1881" s="5"/>
      <c r="AL1881" s="6"/>
      <c r="AM1881" s="5"/>
      <c r="AN1881" s="5"/>
      <c r="AO1881" s="5"/>
      <c r="AP1881" s="5" t="s">
        <v>12477</v>
      </c>
      <c r="AQ1881" s="4" t="s">
        <v>1351</v>
      </c>
      <c r="AR1881" s="5" t="s">
        <v>12478</v>
      </c>
      <c r="AS1881" s="4" t="s">
        <v>1638</v>
      </c>
      <c r="AT1881" s="5" t="s">
        <v>1639</v>
      </c>
      <c r="AU1881" s="5" t="s">
        <v>41</v>
      </c>
      <c r="AV1881" s="4" t="s">
        <v>1640</v>
      </c>
      <c r="AW1881" s="5" t="s">
        <v>142</v>
      </c>
      <c r="AX1881" s="4" t="s">
        <v>1982</v>
      </c>
      <c r="AY1881" s="5" t="s">
        <v>1983</v>
      </c>
      <c r="AZ1881" s="5" t="s">
        <v>11</v>
      </c>
      <c r="BA1881" s="4" t="s">
        <v>1984</v>
      </c>
      <c r="BB1881" s="5" t="s">
        <v>1985</v>
      </c>
      <c r="BC1881" s="4" t="s">
        <v>6666</v>
      </c>
      <c r="BD1881" s="5" t="s">
        <v>6670</v>
      </c>
      <c r="BE1881" s="5" t="s">
        <v>3</v>
      </c>
      <c r="BF1881" s="5" t="s">
        <v>1333</v>
      </c>
      <c r="BG1881" s="4" t="s">
        <v>6671</v>
      </c>
      <c r="BH1881" s="5" t="s">
        <v>1343</v>
      </c>
    </row>
    <row r="1882" spans="1:60" x14ac:dyDescent="0.25">
      <c r="A1882">
        <f t="shared" si="161"/>
        <v>992711</v>
      </c>
      <c r="B1882">
        <f t="shared" si="162"/>
        <v>50101341</v>
      </c>
      <c r="C1882" t="str">
        <f t="shared" si="163"/>
        <v>CC</v>
      </c>
      <c r="D1882" t="str">
        <f t="shared" si="160"/>
        <v>REGION ILE DE FRANCE NORD</v>
      </c>
      <c r="E1882" s="12" t="str">
        <f t="shared" si="164"/>
        <v>TERRAIN</v>
      </c>
      <c r="F1882" s="4" t="s">
        <v>8966</v>
      </c>
      <c r="G1882" s="4" t="s">
        <v>5924</v>
      </c>
      <c r="H1882" s="5">
        <v>2</v>
      </c>
      <c r="I1882" s="5" t="s">
        <v>6943</v>
      </c>
      <c r="J1882" s="5"/>
      <c r="K1882" s="5"/>
      <c r="L1882" s="5"/>
      <c r="M1882" s="5" t="s">
        <v>1343</v>
      </c>
      <c r="N1882" s="5"/>
      <c r="O1882" s="5"/>
      <c r="P1882" s="5"/>
      <c r="Q1882" s="5"/>
      <c r="R1882" s="5"/>
      <c r="S1882" s="5"/>
      <c r="T1882" s="5"/>
      <c r="U1882" s="6">
        <v>45597</v>
      </c>
      <c r="V1882" s="4"/>
      <c r="W1882" s="4" t="s">
        <v>1329</v>
      </c>
      <c r="X1882" s="5"/>
      <c r="Y1882" s="5"/>
      <c r="Z1882" s="5"/>
      <c r="AA1882" s="4" t="s">
        <v>5921</v>
      </c>
      <c r="AB1882" s="5"/>
      <c r="AC1882" s="5"/>
      <c r="AD1882" s="5"/>
      <c r="AE1882" s="5"/>
      <c r="AF1882" s="6"/>
      <c r="AG1882" s="5"/>
      <c r="AH1882" s="5"/>
      <c r="AI1882" s="5"/>
      <c r="AJ1882" s="6"/>
      <c r="AK1882" s="5"/>
      <c r="AL1882" s="6"/>
      <c r="AM1882" s="5"/>
      <c r="AN1882" s="5"/>
      <c r="AO1882" s="5"/>
      <c r="AP1882" s="5" t="s">
        <v>12477</v>
      </c>
      <c r="AQ1882" s="4" t="s">
        <v>1351</v>
      </c>
      <c r="AR1882" s="5" t="s">
        <v>12478</v>
      </c>
      <c r="AS1882" s="4" t="s">
        <v>1638</v>
      </c>
      <c r="AT1882" s="5" t="s">
        <v>1639</v>
      </c>
      <c r="AU1882" s="5" t="s">
        <v>41</v>
      </c>
      <c r="AV1882" s="4" t="s">
        <v>1640</v>
      </c>
      <c r="AW1882" s="5" t="s">
        <v>142</v>
      </c>
      <c r="AX1882" s="4" t="s">
        <v>1641</v>
      </c>
      <c r="AY1882" s="5" t="s">
        <v>1642</v>
      </c>
      <c r="AZ1882" s="5" t="s">
        <v>11</v>
      </c>
      <c r="BA1882" s="4" t="s">
        <v>1643</v>
      </c>
      <c r="BB1882" s="5" t="s">
        <v>1644</v>
      </c>
      <c r="BC1882" s="4" t="s">
        <v>5920</v>
      </c>
      <c r="BD1882" s="5" t="s">
        <v>5923</v>
      </c>
      <c r="BE1882" s="5" t="s">
        <v>260</v>
      </c>
      <c r="BF1882" s="5" t="s">
        <v>1333</v>
      </c>
      <c r="BG1882" s="4" t="s">
        <v>5924</v>
      </c>
      <c r="BH1882" s="5" t="s">
        <v>1343</v>
      </c>
    </row>
    <row r="1883" spans="1:60" x14ac:dyDescent="0.25">
      <c r="A1883">
        <f t="shared" si="161"/>
        <v>992709</v>
      </c>
      <c r="B1883">
        <f t="shared" si="162"/>
        <v>50101340</v>
      </c>
      <c r="C1883" t="str">
        <f t="shared" si="163"/>
        <v>CC</v>
      </c>
      <c r="D1883" t="str">
        <f t="shared" si="160"/>
        <v>REGION ILE DE FRANCE NORD</v>
      </c>
      <c r="E1883" s="12" t="str">
        <f t="shared" si="164"/>
        <v>TERRAIN</v>
      </c>
      <c r="F1883" s="4" t="s">
        <v>8967</v>
      </c>
      <c r="G1883" s="4" t="s">
        <v>7571</v>
      </c>
      <c r="H1883" s="5">
        <v>2</v>
      </c>
      <c r="I1883" s="5" t="s">
        <v>6943</v>
      </c>
      <c r="J1883" s="5"/>
      <c r="K1883" s="5"/>
      <c r="L1883" s="5"/>
      <c r="M1883" s="5" t="s">
        <v>1343</v>
      </c>
      <c r="N1883" s="5"/>
      <c r="O1883" s="5"/>
      <c r="P1883" s="5"/>
      <c r="Q1883" s="5"/>
      <c r="R1883" s="5"/>
      <c r="S1883" s="5"/>
      <c r="T1883" s="5"/>
      <c r="U1883" s="6">
        <v>45597</v>
      </c>
      <c r="V1883" s="5"/>
      <c r="W1883" s="4" t="s">
        <v>1329</v>
      </c>
      <c r="X1883" s="5"/>
      <c r="Y1883" s="5"/>
      <c r="Z1883" s="5"/>
      <c r="AA1883" s="5" t="s">
        <v>7569</v>
      </c>
      <c r="AB1883" s="5"/>
      <c r="AC1883" s="5"/>
      <c r="AD1883" s="5"/>
      <c r="AE1883" s="5"/>
      <c r="AF1883" s="5"/>
      <c r="AG1883" s="5"/>
      <c r="AH1883" s="5"/>
      <c r="AI1883" s="5"/>
      <c r="AJ1883" s="5"/>
      <c r="AK1883" s="5"/>
      <c r="AL1883" s="5"/>
      <c r="AM1883" s="5"/>
      <c r="AN1883" s="5"/>
      <c r="AO1883" s="5"/>
      <c r="AP1883" s="5" t="s">
        <v>12477</v>
      </c>
      <c r="AQ1883" s="4" t="s">
        <v>1351</v>
      </c>
      <c r="AR1883" s="5" t="s">
        <v>12478</v>
      </c>
      <c r="AS1883" s="4" t="s">
        <v>1638</v>
      </c>
      <c r="AT1883" s="5" t="s">
        <v>1639</v>
      </c>
      <c r="AU1883" s="5" t="s">
        <v>41</v>
      </c>
      <c r="AV1883" s="4" t="s">
        <v>1640</v>
      </c>
      <c r="AW1883" s="5" t="s">
        <v>142</v>
      </c>
      <c r="AX1883" s="4" t="s">
        <v>1982</v>
      </c>
      <c r="AY1883" s="5" t="s">
        <v>1983</v>
      </c>
      <c r="AZ1883" s="5" t="s">
        <v>11</v>
      </c>
      <c r="BA1883" s="4" t="s">
        <v>1984</v>
      </c>
      <c r="BB1883" s="5" t="s">
        <v>1985</v>
      </c>
      <c r="BC1883" s="5" t="s">
        <v>7568</v>
      </c>
      <c r="BD1883" s="5" t="s">
        <v>7570</v>
      </c>
      <c r="BE1883" s="5" t="s">
        <v>71</v>
      </c>
      <c r="BF1883" s="5" t="s">
        <v>1333</v>
      </c>
      <c r="BG1883" s="5" t="s">
        <v>7571</v>
      </c>
      <c r="BH1883" s="5" t="s">
        <v>1343</v>
      </c>
    </row>
    <row r="1884" spans="1:60" x14ac:dyDescent="0.25">
      <c r="A1884">
        <f t="shared" si="161"/>
        <v>992708</v>
      </c>
      <c r="B1884">
        <f t="shared" si="162"/>
        <v>50101339</v>
      </c>
      <c r="C1884" t="str">
        <f t="shared" si="163"/>
        <v>CC</v>
      </c>
      <c r="D1884" t="str">
        <f t="shared" si="160"/>
        <v>REGION ILE DE FRANCE NORD</v>
      </c>
      <c r="E1884" s="12" t="str">
        <f t="shared" si="164"/>
        <v>TERRAIN</v>
      </c>
      <c r="F1884" s="4" t="s">
        <v>8968</v>
      </c>
      <c r="G1884" s="4" t="s">
        <v>8969</v>
      </c>
      <c r="H1884" s="5">
        <v>2</v>
      </c>
      <c r="I1884" s="5" t="s">
        <v>6943</v>
      </c>
      <c r="J1884" s="5"/>
      <c r="K1884" s="5"/>
      <c r="L1884" s="5"/>
      <c r="M1884" s="5" t="s">
        <v>1343</v>
      </c>
      <c r="N1884" s="5"/>
      <c r="O1884" s="5"/>
      <c r="P1884" s="5"/>
      <c r="Q1884" s="5"/>
      <c r="R1884" s="5"/>
      <c r="S1884" s="5"/>
      <c r="T1884" s="5"/>
      <c r="U1884" s="6">
        <v>45597</v>
      </c>
      <c r="V1884" s="5"/>
      <c r="W1884" s="4" t="s">
        <v>1329</v>
      </c>
      <c r="X1884" s="5"/>
      <c r="Y1884" s="5"/>
      <c r="Z1884" s="5"/>
      <c r="AA1884" s="4" t="s">
        <v>8970</v>
      </c>
      <c r="AB1884" s="5"/>
      <c r="AC1884" s="5"/>
      <c r="AD1884" s="5"/>
      <c r="AE1884" s="5"/>
      <c r="AF1884" s="5"/>
      <c r="AG1884" s="5"/>
      <c r="AH1884" s="5"/>
      <c r="AI1884" s="5"/>
      <c r="AJ1884" s="5"/>
      <c r="AK1884" s="5"/>
      <c r="AL1884" s="5"/>
      <c r="AM1884" s="5"/>
      <c r="AN1884" s="5"/>
      <c r="AO1884" s="5"/>
      <c r="AP1884" s="5" t="s">
        <v>12477</v>
      </c>
      <c r="AQ1884" s="4" t="s">
        <v>1351</v>
      </c>
      <c r="AR1884" s="5" t="s">
        <v>12478</v>
      </c>
      <c r="AS1884" s="4" t="s">
        <v>1638</v>
      </c>
      <c r="AT1884" s="5" t="s">
        <v>1639</v>
      </c>
      <c r="AU1884" s="5" t="s">
        <v>41</v>
      </c>
      <c r="AV1884" s="4" t="s">
        <v>1640</v>
      </c>
      <c r="AW1884" s="5" t="s">
        <v>142</v>
      </c>
      <c r="AX1884" s="4" t="s">
        <v>1641</v>
      </c>
      <c r="AY1884" s="5" t="s">
        <v>1642</v>
      </c>
      <c r="AZ1884" s="5" t="s">
        <v>11</v>
      </c>
      <c r="BA1884" s="4" t="s">
        <v>1643</v>
      </c>
      <c r="BB1884" s="5" t="s">
        <v>1644</v>
      </c>
      <c r="BC1884" s="4"/>
      <c r="BD1884" s="5"/>
      <c r="BE1884" s="5"/>
      <c r="BF1884" s="5"/>
      <c r="BG1884" s="4" t="s">
        <v>8969</v>
      </c>
      <c r="BH1884" s="5" t="s">
        <v>1343</v>
      </c>
    </row>
    <row r="1885" spans="1:60" x14ac:dyDescent="0.25">
      <c r="A1885">
        <f t="shared" si="161"/>
        <v>992707</v>
      </c>
      <c r="B1885">
        <f t="shared" si="162"/>
        <v>50101338</v>
      </c>
      <c r="C1885" t="str">
        <f t="shared" si="163"/>
        <v>CC</v>
      </c>
      <c r="D1885" t="str">
        <f t="shared" si="160"/>
        <v>REGION ILE DE FRANCE NORD</v>
      </c>
      <c r="E1885" s="12" t="str">
        <f t="shared" si="164"/>
        <v>TERRAIN</v>
      </c>
      <c r="F1885" s="4" t="s">
        <v>8971</v>
      </c>
      <c r="G1885" s="4" t="s">
        <v>7522</v>
      </c>
      <c r="H1885" s="5">
        <v>2</v>
      </c>
      <c r="I1885" s="5" t="s">
        <v>6943</v>
      </c>
      <c r="J1885" s="5"/>
      <c r="K1885" s="5"/>
      <c r="L1885" s="5"/>
      <c r="M1885" s="5" t="s">
        <v>1343</v>
      </c>
      <c r="N1885" s="5"/>
      <c r="O1885" s="5"/>
      <c r="P1885" s="5"/>
      <c r="Q1885" s="5"/>
      <c r="R1885" s="5"/>
      <c r="S1885" s="5"/>
      <c r="T1885" s="5"/>
      <c r="U1885" s="6">
        <v>45597</v>
      </c>
      <c r="V1885" s="5"/>
      <c r="W1885" s="4" t="s">
        <v>1329</v>
      </c>
      <c r="X1885" s="5"/>
      <c r="Y1885" s="5"/>
      <c r="Z1885" s="5"/>
      <c r="AA1885" s="4" t="s">
        <v>7519</v>
      </c>
      <c r="AB1885" s="5"/>
      <c r="AC1885" s="5"/>
      <c r="AD1885" s="5"/>
      <c r="AE1885" s="5"/>
      <c r="AF1885" s="5"/>
      <c r="AG1885" s="5"/>
      <c r="AH1885" s="5"/>
      <c r="AI1885" s="5"/>
      <c r="AJ1885" s="5"/>
      <c r="AK1885" s="5"/>
      <c r="AL1885" s="5"/>
      <c r="AM1885" s="5"/>
      <c r="AN1885" s="5"/>
      <c r="AO1885" s="5"/>
      <c r="AP1885" s="5" t="s">
        <v>12477</v>
      </c>
      <c r="AQ1885" s="4" t="s">
        <v>1351</v>
      </c>
      <c r="AR1885" s="5" t="s">
        <v>12478</v>
      </c>
      <c r="AS1885" s="4" t="s">
        <v>1638</v>
      </c>
      <c r="AT1885" s="5" t="s">
        <v>1639</v>
      </c>
      <c r="AU1885" s="5" t="s">
        <v>41</v>
      </c>
      <c r="AV1885" s="4" t="s">
        <v>1640</v>
      </c>
      <c r="AW1885" s="5" t="s">
        <v>142</v>
      </c>
      <c r="AX1885" s="4" t="s">
        <v>2593</v>
      </c>
      <c r="AY1885" s="5" t="s">
        <v>2594</v>
      </c>
      <c r="AZ1885" s="5" t="s">
        <v>11</v>
      </c>
      <c r="BA1885" s="4" t="s">
        <v>2595</v>
      </c>
      <c r="BB1885" s="5" t="s">
        <v>2596</v>
      </c>
      <c r="BC1885" s="4" t="s">
        <v>7517</v>
      </c>
      <c r="BD1885" s="5" t="s">
        <v>7521</v>
      </c>
      <c r="BE1885" s="5" t="s">
        <v>25</v>
      </c>
      <c r="BF1885" s="5" t="s">
        <v>1333</v>
      </c>
      <c r="BG1885" s="4" t="s">
        <v>7522</v>
      </c>
      <c r="BH1885" s="5" t="s">
        <v>1343</v>
      </c>
    </row>
    <row r="1886" spans="1:60" x14ac:dyDescent="0.25">
      <c r="A1886">
        <f t="shared" si="161"/>
        <v>992706</v>
      </c>
      <c r="B1886">
        <f t="shared" si="162"/>
        <v>50101337</v>
      </c>
      <c r="C1886" t="str">
        <f t="shared" si="163"/>
        <v>CC</v>
      </c>
      <c r="D1886" t="str">
        <f t="shared" si="160"/>
        <v>REGION ILE DE FRANCE NORD</v>
      </c>
      <c r="E1886" s="12" t="str">
        <f t="shared" si="164"/>
        <v>TERRAIN</v>
      </c>
      <c r="F1886" s="4" t="s">
        <v>8972</v>
      </c>
      <c r="G1886" s="4" t="s">
        <v>4537</v>
      </c>
      <c r="H1886" s="5">
        <v>2</v>
      </c>
      <c r="I1886" s="5" t="s">
        <v>6943</v>
      </c>
      <c r="J1886" s="5"/>
      <c r="K1886" s="5"/>
      <c r="L1886" s="5"/>
      <c r="M1886" s="5" t="s">
        <v>1343</v>
      </c>
      <c r="N1886" s="5"/>
      <c r="O1886" s="5"/>
      <c r="P1886" s="5"/>
      <c r="Q1886" s="5"/>
      <c r="R1886" s="5"/>
      <c r="S1886" s="5"/>
      <c r="T1886" s="5"/>
      <c r="U1886" s="6">
        <v>45597</v>
      </c>
      <c r="V1886" s="5"/>
      <c r="W1886" s="4" t="s">
        <v>1329</v>
      </c>
      <c r="X1886" s="5"/>
      <c r="Y1886" s="5"/>
      <c r="Z1886" s="5"/>
      <c r="AA1886" s="4" t="s">
        <v>1605</v>
      </c>
      <c r="AB1886" s="5"/>
      <c r="AC1886" s="5"/>
      <c r="AD1886" s="5"/>
      <c r="AE1886" s="5"/>
      <c r="AF1886" s="5"/>
      <c r="AG1886" s="5"/>
      <c r="AH1886" s="5"/>
      <c r="AI1886" s="5"/>
      <c r="AJ1886" s="5"/>
      <c r="AK1886" s="5"/>
      <c r="AL1886" s="5"/>
      <c r="AM1886" s="5"/>
      <c r="AN1886" s="5"/>
      <c r="AO1886" s="5"/>
      <c r="AP1886" s="5" t="s">
        <v>12477</v>
      </c>
      <c r="AQ1886" s="4" t="s">
        <v>1351</v>
      </c>
      <c r="AR1886" s="5" t="s">
        <v>12478</v>
      </c>
      <c r="AS1886" s="4" t="s">
        <v>1638</v>
      </c>
      <c r="AT1886" s="5" t="s">
        <v>1639</v>
      </c>
      <c r="AU1886" s="5" t="s">
        <v>41</v>
      </c>
      <c r="AV1886" s="4" t="s">
        <v>1640</v>
      </c>
      <c r="AW1886" s="5" t="s">
        <v>142</v>
      </c>
      <c r="AX1886" s="4" t="s">
        <v>2593</v>
      </c>
      <c r="AY1886" s="5" t="s">
        <v>2594</v>
      </c>
      <c r="AZ1886" s="5" t="s">
        <v>11</v>
      </c>
      <c r="BA1886" s="4" t="s">
        <v>2595</v>
      </c>
      <c r="BB1886" s="5" t="s">
        <v>2596</v>
      </c>
      <c r="BC1886" s="5" t="s">
        <v>4532</v>
      </c>
      <c r="BD1886" s="5" t="s">
        <v>4536</v>
      </c>
      <c r="BE1886" s="5" t="s">
        <v>25</v>
      </c>
      <c r="BF1886" s="5" t="s">
        <v>1333</v>
      </c>
      <c r="BG1886" s="4" t="s">
        <v>4537</v>
      </c>
      <c r="BH1886" s="5" t="s">
        <v>1343</v>
      </c>
    </row>
    <row r="1887" spans="1:60" x14ac:dyDescent="0.25">
      <c r="A1887">
        <f t="shared" si="161"/>
        <v>992691</v>
      </c>
      <c r="B1887">
        <f t="shared" si="162"/>
        <v>50101336</v>
      </c>
      <c r="C1887" t="str">
        <f t="shared" si="163"/>
        <v>CC</v>
      </c>
      <c r="D1887" t="str">
        <f t="shared" si="160"/>
        <v>REGION ILE DE FRANCE NORD</v>
      </c>
      <c r="E1887" s="12" t="str">
        <f t="shared" si="164"/>
        <v>TERRAIN</v>
      </c>
      <c r="F1887" s="4" t="s">
        <v>8973</v>
      </c>
      <c r="G1887" s="4" t="s">
        <v>7296</v>
      </c>
      <c r="H1887" s="5">
        <v>2</v>
      </c>
      <c r="I1887" s="5" t="s">
        <v>6943</v>
      </c>
      <c r="J1887" s="5"/>
      <c r="K1887" s="5"/>
      <c r="L1887" s="5"/>
      <c r="M1887" s="5" t="s">
        <v>1343</v>
      </c>
      <c r="N1887" s="5"/>
      <c r="O1887" s="5"/>
      <c r="P1887" s="5"/>
      <c r="Q1887" s="5"/>
      <c r="R1887" s="5"/>
      <c r="S1887" s="5"/>
      <c r="T1887" s="5"/>
      <c r="U1887" s="6">
        <v>45597</v>
      </c>
      <c r="V1887" s="5"/>
      <c r="W1887" s="4" t="s">
        <v>1329</v>
      </c>
      <c r="X1887" s="5"/>
      <c r="Y1887" s="5"/>
      <c r="Z1887" s="5"/>
      <c r="AA1887" s="4" t="s">
        <v>3772</v>
      </c>
      <c r="AB1887" s="5"/>
      <c r="AC1887" s="5"/>
      <c r="AD1887" s="5"/>
      <c r="AE1887" s="5"/>
      <c r="AF1887" s="5"/>
      <c r="AG1887" s="5"/>
      <c r="AH1887" s="5"/>
      <c r="AI1887" s="5"/>
      <c r="AJ1887" s="5"/>
      <c r="AK1887" s="5"/>
      <c r="AL1887" s="5"/>
      <c r="AM1887" s="5"/>
      <c r="AN1887" s="5"/>
      <c r="AO1887" s="5"/>
      <c r="AP1887" s="5" t="s">
        <v>12477</v>
      </c>
      <c r="AQ1887" s="4" t="s">
        <v>1351</v>
      </c>
      <c r="AR1887" s="5" t="s">
        <v>12478</v>
      </c>
      <c r="AS1887" s="4" t="s">
        <v>1450</v>
      </c>
      <c r="AT1887" s="5" t="s">
        <v>1451</v>
      </c>
      <c r="AU1887" s="5" t="s">
        <v>41</v>
      </c>
      <c r="AV1887" s="4" t="s">
        <v>1452</v>
      </c>
      <c r="AW1887" s="5" t="s">
        <v>230</v>
      </c>
      <c r="AX1887" s="4" t="s">
        <v>1914</v>
      </c>
      <c r="AY1887" s="5" t="s">
        <v>1915</v>
      </c>
      <c r="AZ1887" s="5" t="s">
        <v>11</v>
      </c>
      <c r="BA1887" s="4" t="s">
        <v>1916</v>
      </c>
      <c r="BB1887" s="5" t="s">
        <v>1917</v>
      </c>
      <c r="BC1887" s="4" t="s">
        <v>7293</v>
      </c>
      <c r="BD1887" s="5" t="s">
        <v>7295</v>
      </c>
      <c r="BE1887" s="5" t="s">
        <v>25</v>
      </c>
      <c r="BF1887" s="5" t="s">
        <v>1333</v>
      </c>
      <c r="BG1887" s="4" t="s">
        <v>7296</v>
      </c>
      <c r="BH1887" s="5" t="s">
        <v>1343</v>
      </c>
    </row>
    <row r="1888" spans="1:60" x14ac:dyDescent="0.25">
      <c r="A1888">
        <f t="shared" si="161"/>
        <v>992686</v>
      </c>
      <c r="B1888">
        <f t="shared" si="162"/>
        <v>50101335</v>
      </c>
      <c r="C1888" t="str">
        <f t="shared" si="163"/>
        <v>CC</v>
      </c>
      <c r="D1888" t="str">
        <f t="shared" si="160"/>
        <v>REGION GRAND SUD</v>
      </c>
      <c r="E1888" s="12" t="str">
        <f t="shared" si="164"/>
        <v>TERRAIN</v>
      </c>
      <c r="F1888" s="4" t="s">
        <v>8974</v>
      </c>
      <c r="G1888" s="4" t="s">
        <v>1494</v>
      </c>
      <c r="H1888" s="5">
        <v>2</v>
      </c>
      <c r="I1888" s="5" t="s">
        <v>6943</v>
      </c>
      <c r="J1888" s="5"/>
      <c r="K1888" s="5"/>
      <c r="L1888" s="5"/>
      <c r="M1888" s="5" t="s">
        <v>1343</v>
      </c>
      <c r="N1888" s="5"/>
      <c r="O1888" s="5"/>
      <c r="P1888" s="5"/>
      <c r="Q1888" s="5"/>
      <c r="R1888" s="5"/>
      <c r="S1888" s="5"/>
      <c r="T1888" s="5"/>
      <c r="U1888" s="6">
        <v>45566</v>
      </c>
      <c r="V1888" s="5"/>
      <c r="W1888" s="4" t="s">
        <v>1329</v>
      </c>
      <c r="X1888" s="5"/>
      <c r="Y1888" s="5"/>
      <c r="Z1888" s="5"/>
      <c r="AA1888" s="4" t="s">
        <v>1363</v>
      </c>
      <c r="AB1888" s="5"/>
      <c r="AC1888" s="5"/>
      <c r="AD1888" s="5"/>
      <c r="AE1888" s="5"/>
      <c r="AF1888" s="5"/>
      <c r="AG1888" s="5"/>
      <c r="AH1888" s="5"/>
      <c r="AI1888" s="5"/>
      <c r="AJ1888" s="5"/>
      <c r="AK1888" s="5"/>
      <c r="AL1888" s="5"/>
      <c r="AM1888" s="5"/>
      <c r="AN1888" s="5"/>
      <c r="AO1888" s="5"/>
      <c r="AP1888" s="5" t="s">
        <v>1335</v>
      </c>
      <c r="AQ1888" s="4" t="s">
        <v>1336</v>
      </c>
      <c r="AR1888" s="5" t="s">
        <v>12476</v>
      </c>
      <c r="AS1888" s="4" t="s">
        <v>1473</v>
      </c>
      <c r="AT1888" s="5" t="s">
        <v>1474</v>
      </c>
      <c r="AU1888" s="5" t="s">
        <v>41</v>
      </c>
      <c r="AV1888" s="4" t="s">
        <v>1475</v>
      </c>
      <c r="AW1888" s="5" t="s">
        <v>58</v>
      </c>
      <c r="AX1888" s="4" t="s">
        <v>1489</v>
      </c>
      <c r="AY1888" s="5" t="s">
        <v>1490</v>
      </c>
      <c r="AZ1888" s="5" t="s">
        <v>11</v>
      </c>
      <c r="BA1888" s="4" t="s">
        <v>1491</v>
      </c>
      <c r="BB1888" s="5" t="s">
        <v>1492</v>
      </c>
      <c r="BC1888" s="4" t="s">
        <v>1486</v>
      </c>
      <c r="BD1888" s="5" t="s">
        <v>1493</v>
      </c>
      <c r="BE1888" s="5" t="s">
        <v>3</v>
      </c>
      <c r="BF1888" s="5" t="s">
        <v>1333</v>
      </c>
      <c r="BG1888" s="4" t="s">
        <v>1494</v>
      </c>
      <c r="BH1888" s="5" t="s">
        <v>1343</v>
      </c>
    </row>
    <row r="1889" spans="1:60" x14ac:dyDescent="0.25">
      <c r="A1889">
        <f t="shared" si="161"/>
        <v>992678</v>
      </c>
      <c r="B1889">
        <f t="shared" si="162"/>
        <v>50101334</v>
      </c>
      <c r="C1889" t="str">
        <f t="shared" si="163"/>
        <v>CC</v>
      </c>
      <c r="D1889" t="str">
        <f t="shared" si="160"/>
        <v>REGION GRAND SUD</v>
      </c>
      <c r="E1889" s="12" t="str">
        <f t="shared" si="164"/>
        <v>TERRAIN</v>
      </c>
      <c r="F1889" s="4" t="s">
        <v>8975</v>
      </c>
      <c r="G1889" s="4" t="s">
        <v>1931</v>
      </c>
      <c r="H1889" s="5">
        <v>2</v>
      </c>
      <c r="I1889" s="5" t="s">
        <v>6943</v>
      </c>
      <c r="J1889" s="5"/>
      <c r="K1889" s="5"/>
      <c r="L1889" s="5"/>
      <c r="M1889" s="5" t="s">
        <v>1343</v>
      </c>
      <c r="N1889" s="5"/>
      <c r="O1889" s="5"/>
      <c r="P1889" s="5"/>
      <c r="Q1889" s="5"/>
      <c r="R1889" s="5"/>
      <c r="S1889" s="5"/>
      <c r="T1889" s="5"/>
      <c r="U1889" s="6">
        <v>45566</v>
      </c>
      <c r="V1889" s="5"/>
      <c r="W1889" s="4" t="s">
        <v>1329</v>
      </c>
      <c r="X1889" s="5"/>
      <c r="Y1889" s="5"/>
      <c r="Z1889" s="5"/>
      <c r="AA1889" s="4" t="s">
        <v>1928</v>
      </c>
      <c r="AB1889" s="5"/>
      <c r="AC1889" s="5"/>
      <c r="AD1889" s="5"/>
      <c r="AE1889" s="5"/>
      <c r="AF1889" s="5"/>
      <c r="AG1889" s="5"/>
      <c r="AH1889" s="5"/>
      <c r="AI1889" s="5"/>
      <c r="AJ1889" s="5"/>
      <c r="AK1889" s="5"/>
      <c r="AL1889" s="5"/>
      <c r="AM1889" s="5"/>
      <c r="AN1889" s="5"/>
      <c r="AO1889" s="5"/>
      <c r="AP1889" s="5" t="s">
        <v>1335</v>
      </c>
      <c r="AQ1889" s="4" t="s">
        <v>1336</v>
      </c>
      <c r="AR1889" s="5" t="s">
        <v>12476</v>
      </c>
      <c r="AS1889" s="4" t="s">
        <v>1473</v>
      </c>
      <c r="AT1889" s="5" t="s">
        <v>1474</v>
      </c>
      <c r="AU1889" s="5" t="s">
        <v>41</v>
      </c>
      <c r="AV1889" s="4" t="s">
        <v>1475</v>
      </c>
      <c r="AW1889" s="5" t="s">
        <v>58</v>
      </c>
      <c r="AX1889" s="4" t="s">
        <v>1479</v>
      </c>
      <c r="AY1889" s="5" t="s">
        <v>1480</v>
      </c>
      <c r="AZ1889" s="5" t="s">
        <v>11</v>
      </c>
      <c r="BA1889" s="4" t="s">
        <v>1481</v>
      </c>
      <c r="BB1889" s="5" t="s">
        <v>1482</v>
      </c>
      <c r="BC1889" s="4" t="s">
        <v>1926</v>
      </c>
      <c r="BD1889" s="5" t="s">
        <v>1930</v>
      </c>
      <c r="BE1889" s="5" t="s">
        <v>25</v>
      </c>
      <c r="BF1889" s="5" t="s">
        <v>1333</v>
      </c>
      <c r="BG1889" s="4" t="s">
        <v>1931</v>
      </c>
      <c r="BH1889" s="5" t="s">
        <v>1343</v>
      </c>
    </row>
    <row r="1890" spans="1:60" x14ac:dyDescent="0.25">
      <c r="A1890">
        <f t="shared" si="161"/>
        <v>992653</v>
      </c>
      <c r="B1890">
        <f t="shared" si="162"/>
        <v>50101332</v>
      </c>
      <c r="C1890" t="str">
        <f t="shared" si="163"/>
        <v>CC</v>
      </c>
      <c r="D1890" t="str">
        <f t="shared" si="160"/>
        <v>REGION GRAND SUD</v>
      </c>
      <c r="E1890" s="12" t="str">
        <f t="shared" si="164"/>
        <v>TERRAIN</v>
      </c>
      <c r="F1890" s="4" t="s">
        <v>8976</v>
      </c>
      <c r="G1890" s="4" t="s">
        <v>5575</v>
      </c>
      <c r="H1890" s="5">
        <v>2</v>
      </c>
      <c r="I1890" s="5" t="s">
        <v>6943</v>
      </c>
      <c r="J1890" s="5"/>
      <c r="K1890" s="5"/>
      <c r="L1890" s="5"/>
      <c r="M1890" s="5" t="s">
        <v>1343</v>
      </c>
      <c r="N1890" s="5"/>
      <c r="O1890" s="5"/>
      <c r="P1890" s="5"/>
      <c r="Q1890" s="5"/>
      <c r="R1890" s="5"/>
      <c r="S1890" s="5"/>
      <c r="T1890" s="5"/>
      <c r="U1890" s="6">
        <v>45474</v>
      </c>
      <c r="V1890" s="5"/>
      <c r="W1890" s="4" t="s">
        <v>1329</v>
      </c>
      <c r="X1890" s="5"/>
      <c r="Y1890" s="5"/>
      <c r="Z1890" s="5"/>
      <c r="AA1890" s="4" t="s">
        <v>1347</v>
      </c>
      <c r="AB1890" s="5"/>
      <c r="AC1890" s="5"/>
      <c r="AD1890" s="5"/>
      <c r="AE1890" s="5"/>
      <c r="AF1890" s="5"/>
      <c r="AG1890" s="5"/>
      <c r="AH1890" s="5"/>
      <c r="AI1890" s="5"/>
      <c r="AJ1890" s="5"/>
      <c r="AK1890" s="5"/>
      <c r="AL1890" s="5"/>
      <c r="AM1890" s="5"/>
      <c r="AN1890" s="5"/>
      <c r="AO1890" s="5"/>
      <c r="AP1890" s="5" t="s">
        <v>1335</v>
      </c>
      <c r="AQ1890" s="4" t="s">
        <v>1336</v>
      </c>
      <c r="AR1890" s="5" t="s">
        <v>12476</v>
      </c>
      <c r="AS1890" s="4" t="s">
        <v>1629</v>
      </c>
      <c r="AT1890" s="5" t="s">
        <v>1630</v>
      </c>
      <c r="AU1890" s="5" t="s">
        <v>41</v>
      </c>
      <c r="AV1890" s="4" t="s">
        <v>1631</v>
      </c>
      <c r="AW1890" s="5" t="s">
        <v>7</v>
      </c>
      <c r="AX1890" s="4" t="s">
        <v>3055</v>
      </c>
      <c r="AY1890" s="5" t="s">
        <v>3056</v>
      </c>
      <c r="AZ1890" s="5" t="s">
        <v>11</v>
      </c>
      <c r="BA1890" s="4" t="s">
        <v>3057</v>
      </c>
      <c r="BB1890" s="5" t="s">
        <v>3058</v>
      </c>
      <c r="BC1890" s="4" t="s">
        <v>5573</v>
      </c>
      <c r="BD1890" s="5" t="s">
        <v>5574</v>
      </c>
      <c r="BE1890" s="5" t="s">
        <v>25</v>
      </c>
      <c r="BF1890" s="5" t="s">
        <v>1333</v>
      </c>
      <c r="BG1890" s="4" t="s">
        <v>5575</v>
      </c>
      <c r="BH1890" s="5" t="s">
        <v>1343</v>
      </c>
    </row>
    <row r="1891" spans="1:60" x14ac:dyDescent="0.25">
      <c r="A1891">
        <f t="shared" si="161"/>
        <v>992640</v>
      </c>
      <c r="B1891">
        <f t="shared" si="162"/>
        <v>50101331</v>
      </c>
      <c r="C1891" t="str">
        <f t="shared" si="163"/>
        <v>CC</v>
      </c>
      <c r="D1891" t="str">
        <f t="shared" si="160"/>
        <v>REGION CENTRE EST</v>
      </c>
      <c r="E1891" s="12" t="str">
        <f t="shared" si="164"/>
        <v>TERRAIN</v>
      </c>
      <c r="F1891" s="4" t="s">
        <v>8977</v>
      </c>
      <c r="G1891" s="4" t="s">
        <v>8978</v>
      </c>
      <c r="H1891" s="5">
        <v>2</v>
      </c>
      <c r="I1891" s="5" t="s">
        <v>6943</v>
      </c>
      <c r="J1891" s="5"/>
      <c r="K1891" s="5"/>
      <c r="L1891" s="5"/>
      <c r="M1891" s="5" t="s">
        <v>1343</v>
      </c>
      <c r="N1891" s="5"/>
      <c r="O1891" s="5"/>
      <c r="P1891" s="5"/>
      <c r="Q1891" s="5"/>
      <c r="R1891" s="5"/>
      <c r="S1891" s="5"/>
      <c r="T1891" s="5"/>
      <c r="U1891" s="6">
        <v>45627</v>
      </c>
      <c r="V1891" s="5"/>
      <c r="W1891" s="4" t="s">
        <v>1329</v>
      </c>
      <c r="X1891" s="5"/>
      <c r="Y1891" s="5"/>
      <c r="Z1891" s="5"/>
      <c r="AA1891" s="4" t="s">
        <v>8979</v>
      </c>
      <c r="AB1891" s="5"/>
      <c r="AC1891" s="5"/>
      <c r="AD1891" s="5"/>
      <c r="AE1891" s="5"/>
      <c r="AF1891" s="5"/>
      <c r="AG1891" s="5"/>
      <c r="AH1891" s="5"/>
      <c r="AI1891" s="5"/>
      <c r="AJ1891" s="5"/>
      <c r="AK1891" s="5"/>
      <c r="AL1891" s="5"/>
      <c r="AM1891" s="5"/>
      <c r="AN1891" s="5"/>
      <c r="AO1891" s="5"/>
      <c r="AP1891" s="5" t="s">
        <v>1536</v>
      </c>
      <c r="AQ1891" s="4" t="s">
        <v>12479</v>
      </c>
      <c r="AR1891" s="5" t="s">
        <v>12480</v>
      </c>
      <c r="AS1891" s="4" t="s">
        <v>1564</v>
      </c>
      <c r="AT1891" s="5" t="s">
        <v>1565</v>
      </c>
      <c r="AU1891" s="5" t="s">
        <v>41</v>
      </c>
      <c r="AV1891" s="4" t="s">
        <v>1566</v>
      </c>
      <c r="AW1891" s="5" t="s">
        <v>68</v>
      </c>
      <c r="AX1891" s="4" t="s">
        <v>4164</v>
      </c>
      <c r="AY1891" s="5" t="s">
        <v>4165</v>
      </c>
      <c r="AZ1891" s="5" t="s">
        <v>11</v>
      </c>
      <c r="BA1891" s="4" t="s">
        <v>4166</v>
      </c>
      <c r="BB1891" s="5" t="s">
        <v>4167</v>
      </c>
      <c r="BC1891" s="5"/>
      <c r="BD1891" s="5"/>
      <c r="BE1891" s="5"/>
      <c r="BF1891" s="5"/>
      <c r="BG1891" s="4" t="s">
        <v>8978</v>
      </c>
      <c r="BH1891" s="5" t="s">
        <v>1343</v>
      </c>
    </row>
    <row r="1892" spans="1:60" x14ac:dyDescent="0.25">
      <c r="A1892">
        <f t="shared" si="161"/>
        <v>992636</v>
      </c>
      <c r="B1892">
        <f t="shared" si="162"/>
        <v>50101330</v>
      </c>
      <c r="C1892" t="str">
        <f t="shared" si="163"/>
        <v>CC</v>
      </c>
      <c r="D1892" t="str">
        <f t="shared" si="160"/>
        <v>REGION CENTRE EST</v>
      </c>
      <c r="E1892" s="12" t="str">
        <f t="shared" si="164"/>
        <v>TERRAIN</v>
      </c>
      <c r="F1892" s="4" t="s">
        <v>8980</v>
      </c>
      <c r="G1892" s="4" t="s">
        <v>8981</v>
      </c>
      <c r="H1892" s="5">
        <v>2</v>
      </c>
      <c r="I1892" s="5" t="s">
        <v>6943</v>
      </c>
      <c r="J1892" s="5"/>
      <c r="K1892" s="5"/>
      <c r="L1892" s="5"/>
      <c r="M1892" s="5" t="s">
        <v>1343</v>
      </c>
      <c r="N1892" s="5"/>
      <c r="O1892" s="5"/>
      <c r="P1892" s="5"/>
      <c r="Q1892" s="5"/>
      <c r="R1892" s="5"/>
      <c r="S1892" s="5"/>
      <c r="T1892" s="5"/>
      <c r="U1892" s="6">
        <v>45627</v>
      </c>
      <c r="V1892" s="5"/>
      <c r="W1892" s="4" t="s">
        <v>1329</v>
      </c>
      <c r="X1892" s="5"/>
      <c r="Y1892" s="5"/>
      <c r="Z1892" s="5"/>
      <c r="AA1892" s="4" t="s">
        <v>6654</v>
      </c>
      <c r="AB1892" s="5"/>
      <c r="AC1892" s="5"/>
      <c r="AD1892" s="5"/>
      <c r="AE1892" s="5"/>
      <c r="AF1892" s="5"/>
      <c r="AG1892" s="5"/>
      <c r="AH1892" s="5"/>
      <c r="AI1892" s="5"/>
      <c r="AJ1892" s="5"/>
      <c r="AK1892" s="5"/>
      <c r="AL1892" s="5"/>
      <c r="AM1892" s="5"/>
      <c r="AN1892" s="5"/>
      <c r="AO1892" s="5"/>
      <c r="AP1892" s="5" t="s">
        <v>1536</v>
      </c>
      <c r="AQ1892" s="4" t="s">
        <v>12479</v>
      </c>
      <c r="AR1892" s="5" t="s">
        <v>12480</v>
      </c>
      <c r="AS1892" s="4" t="s">
        <v>1564</v>
      </c>
      <c r="AT1892" s="5" t="s">
        <v>1565</v>
      </c>
      <c r="AU1892" s="5" t="s">
        <v>41</v>
      </c>
      <c r="AV1892" s="4" t="s">
        <v>1566</v>
      </c>
      <c r="AW1892" s="5" t="s">
        <v>68</v>
      </c>
      <c r="AX1892" s="4" t="s">
        <v>1970</v>
      </c>
      <c r="AY1892" s="5" t="s">
        <v>1974</v>
      </c>
      <c r="AZ1892" s="5" t="s">
        <v>11</v>
      </c>
      <c r="BA1892" s="4" t="s">
        <v>1975</v>
      </c>
      <c r="BB1892" s="5" t="s">
        <v>1976</v>
      </c>
      <c r="BC1892" s="4"/>
      <c r="BD1892" s="5"/>
      <c r="BE1892" s="5"/>
      <c r="BF1892" s="5"/>
      <c r="BG1892" s="4" t="s">
        <v>8981</v>
      </c>
      <c r="BH1892" s="5" t="s">
        <v>1343</v>
      </c>
    </row>
    <row r="1893" spans="1:60" x14ac:dyDescent="0.25">
      <c r="A1893">
        <f t="shared" si="161"/>
        <v>992633</v>
      </c>
      <c r="B1893">
        <f t="shared" si="162"/>
        <v>50101329</v>
      </c>
      <c r="C1893" t="str">
        <f t="shared" si="163"/>
        <v>CC</v>
      </c>
      <c r="D1893" t="str">
        <f t="shared" si="160"/>
        <v>REGION CENTRE EST</v>
      </c>
      <c r="E1893" s="12" t="str">
        <f t="shared" si="164"/>
        <v>TERRAIN</v>
      </c>
      <c r="F1893" s="4" t="s">
        <v>8982</v>
      </c>
      <c r="G1893" s="4" t="s">
        <v>8983</v>
      </c>
      <c r="H1893" s="5">
        <v>2</v>
      </c>
      <c r="I1893" s="5" t="s">
        <v>6943</v>
      </c>
      <c r="J1893" s="5"/>
      <c r="K1893" s="5"/>
      <c r="L1893" s="5"/>
      <c r="M1893" s="5" t="s">
        <v>1343</v>
      </c>
      <c r="N1893" s="5"/>
      <c r="O1893" s="5"/>
      <c r="P1893" s="5"/>
      <c r="Q1893" s="5"/>
      <c r="R1893" s="5"/>
      <c r="S1893" s="5"/>
      <c r="T1893" s="5"/>
      <c r="U1893" s="6">
        <v>45627</v>
      </c>
      <c r="V1893" s="5"/>
      <c r="W1893" s="4" t="s">
        <v>1329</v>
      </c>
      <c r="X1893" s="5"/>
      <c r="Y1893" s="5"/>
      <c r="Z1893" s="5"/>
      <c r="AA1893" s="4" t="s">
        <v>1328</v>
      </c>
      <c r="AB1893" s="5"/>
      <c r="AC1893" s="5"/>
      <c r="AD1893" s="5"/>
      <c r="AE1893" s="5"/>
      <c r="AF1893" s="5"/>
      <c r="AG1893" s="5"/>
      <c r="AH1893" s="5"/>
      <c r="AI1893" s="5"/>
      <c r="AJ1893" s="5"/>
      <c r="AK1893" s="5"/>
      <c r="AL1893" s="5"/>
      <c r="AM1893" s="5"/>
      <c r="AN1893" s="5"/>
      <c r="AO1893" s="5"/>
      <c r="AP1893" s="5" t="s">
        <v>1536</v>
      </c>
      <c r="AQ1893" s="4" t="s">
        <v>12479</v>
      </c>
      <c r="AR1893" s="5" t="s">
        <v>12480</v>
      </c>
      <c r="AS1893" s="4" t="s">
        <v>1906</v>
      </c>
      <c r="AT1893" s="5" t="s">
        <v>1909</v>
      </c>
      <c r="AU1893" s="5" t="s">
        <v>41</v>
      </c>
      <c r="AV1893" s="4" t="s">
        <v>1910</v>
      </c>
      <c r="AW1893" s="5" t="s">
        <v>48</v>
      </c>
      <c r="AX1893" s="4" t="s">
        <v>2634</v>
      </c>
      <c r="AY1893" s="5" t="s">
        <v>2635</v>
      </c>
      <c r="AZ1893" s="5" t="s">
        <v>11</v>
      </c>
      <c r="BA1893" s="4" t="s">
        <v>2636</v>
      </c>
      <c r="BB1893" s="5" t="s">
        <v>2637</v>
      </c>
      <c r="BC1893" s="4" t="s">
        <v>3714</v>
      </c>
      <c r="BD1893" s="5" t="s">
        <v>3718</v>
      </c>
      <c r="BE1893" s="5" t="s">
        <v>25</v>
      </c>
      <c r="BF1893" s="5" t="s">
        <v>1333</v>
      </c>
      <c r="BG1893" s="4" t="s">
        <v>8983</v>
      </c>
      <c r="BH1893" s="5" t="s">
        <v>1343</v>
      </c>
    </row>
    <row r="1894" spans="1:60" x14ac:dyDescent="0.25">
      <c r="A1894">
        <f t="shared" si="161"/>
        <v>992632</v>
      </c>
      <c r="B1894">
        <f t="shared" si="162"/>
        <v>50101328</v>
      </c>
      <c r="C1894" t="str">
        <f t="shared" si="163"/>
        <v>CC</v>
      </c>
      <c r="D1894" t="str">
        <f t="shared" si="160"/>
        <v>REGION CENTRE EST</v>
      </c>
      <c r="E1894" s="12" t="str">
        <f t="shared" si="164"/>
        <v>TERRAIN</v>
      </c>
      <c r="F1894" s="4" t="s">
        <v>8984</v>
      </c>
      <c r="G1894" s="4" t="s">
        <v>3719</v>
      </c>
      <c r="H1894" s="5">
        <v>2</v>
      </c>
      <c r="I1894" s="5" t="s">
        <v>6943</v>
      </c>
      <c r="J1894" s="5"/>
      <c r="K1894" s="5"/>
      <c r="L1894" s="5"/>
      <c r="M1894" s="5" t="s">
        <v>1343</v>
      </c>
      <c r="N1894" s="5"/>
      <c r="O1894" s="5"/>
      <c r="P1894" s="5"/>
      <c r="Q1894" s="5"/>
      <c r="R1894" s="5"/>
      <c r="S1894" s="5"/>
      <c r="T1894" s="5"/>
      <c r="U1894" s="6">
        <v>45627</v>
      </c>
      <c r="V1894" s="5"/>
      <c r="W1894" s="4" t="s">
        <v>1329</v>
      </c>
      <c r="X1894" s="5"/>
      <c r="Y1894" s="5"/>
      <c r="Z1894" s="5"/>
      <c r="AA1894" s="4" t="s">
        <v>3716</v>
      </c>
      <c r="AB1894" s="5"/>
      <c r="AC1894" s="5"/>
      <c r="AD1894" s="5"/>
      <c r="AE1894" s="5"/>
      <c r="AF1894" s="5"/>
      <c r="AG1894" s="5"/>
      <c r="AH1894" s="5"/>
      <c r="AI1894" s="5"/>
      <c r="AJ1894" s="5"/>
      <c r="AK1894" s="5"/>
      <c r="AL1894" s="5"/>
      <c r="AM1894" s="5"/>
      <c r="AN1894" s="5"/>
      <c r="AO1894" s="5"/>
      <c r="AP1894" s="5" t="s">
        <v>1536</v>
      </c>
      <c r="AQ1894" s="4" t="s">
        <v>12479</v>
      </c>
      <c r="AR1894" s="5" t="s">
        <v>12480</v>
      </c>
      <c r="AS1894" s="4" t="s">
        <v>1906</v>
      </c>
      <c r="AT1894" s="5" t="s">
        <v>1909</v>
      </c>
      <c r="AU1894" s="5" t="s">
        <v>41</v>
      </c>
      <c r="AV1894" s="4" t="s">
        <v>1910</v>
      </c>
      <c r="AW1894" s="5" t="s">
        <v>48</v>
      </c>
      <c r="AX1894" s="4" t="s">
        <v>2634</v>
      </c>
      <c r="AY1894" s="5" t="s">
        <v>2635</v>
      </c>
      <c r="AZ1894" s="5" t="s">
        <v>11</v>
      </c>
      <c r="BA1894" s="4" t="s">
        <v>2636</v>
      </c>
      <c r="BB1894" s="5" t="s">
        <v>2637</v>
      </c>
      <c r="BC1894" s="4"/>
      <c r="BD1894" s="5"/>
      <c r="BE1894" s="5"/>
      <c r="BF1894" s="5"/>
      <c r="BG1894" s="4" t="s">
        <v>3719</v>
      </c>
      <c r="BH1894" s="5" t="s">
        <v>1343</v>
      </c>
    </row>
    <row r="1895" spans="1:60" x14ac:dyDescent="0.25">
      <c r="A1895">
        <f t="shared" si="161"/>
        <v>992631</v>
      </c>
      <c r="B1895">
        <f t="shared" si="162"/>
        <v>50101327</v>
      </c>
      <c r="C1895" t="str">
        <f t="shared" si="163"/>
        <v>CC</v>
      </c>
      <c r="D1895" t="str">
        <f t="shared" si="160"/>
        <v>REGION CENTRE EST</v>
      </c>
      <c r="E1895" s="12" t="str">
        <f t="shared" si="164"/>
        <v>TERRAIN</v>
      </c>
      <c r="F1895" s="4" t="s">
        <v>8985</v>
      </c>
      <c r="G1895" s="4" t="s">
        <v>8986</v>
      </c>
      <c r="H1895" s="5">
        <v>2</v>
      </c>
      <c r="I1895" s="5" t="s">
        <v>6943</v>
      </c>
      <c r="J1895" s="5"/>
      <c r="K1895" s="5"/>
      <c r="L1895" s="5"/>
      <c r="M1895" s="5" t="s">
        <v>1343</v>
      </c>
      <c r="N1895" s="5"/>
      <c r="O1895" s="5"/>
      <c r="P1895" s="5"/>
      <c r="Q1895" s="5"/>
      <c r="R1895" s="5"/>
      <c r="S1895" s="5"/>
      <c r="T1895" s="5"/>
      <c r="U1895" s="6">
        <v>45627</v>
      </c>
      <c r="V1895" s="5"/>
      <c r="W1895" s="4" t="s">
        <v>1329</v>
      </c>
      <c r="X1895" s="5"/>
      <c r="Y1895" s="5"/>
      <c r="Z1895" s="5"/>
      <c r="AA1895" s="4" t="s">
        <v>3933</v>
      </c>
      <c r="AB1895" s="5"/>
      <c r="AC1895" s="5"/>
      <c r="AD1895" s="5"/>
      <c r="AE1895" s="5"/>
      <c r="AF1895" s="5"/>
      <c r="AG1895" s="5"/>
      <c r="AH1895" s="5"/>
      <c r="AI1895" s="5"/>
      <c r="AJ1895" s="5"/>
      <c r="AK1895" s="5"/>
      <c r="AL1895" s="5"/>
      <c r="AM1895" s="5"/>
      <c r="AN1895" s="5"/>
      <c r="AO1895" s="5"/>
      <c r="AP1895" s="5" t="s">
        <v>1536</v>
      </c>
      <c r="AQ1895" s="4" t="s">
        <v>12479</v>
      </c>
      <c r="AR1895" s="5" t="s">
        <v>12480</v>
      </c>
      <c r="AS1895" s="4" t="s">
        <v>1906</v>
      </c>
      <c r="AT1895" s="5" t="s">
        <v>1909</v>
      </c>
      <c r="AU1895" s="5" t="s">
        <v>41</v>
      </c>
      <c r="AV1895" s="4" t="s">
        <v>1910</v>
      </c>
      <c r="AW1895" s="5" t="s">
        <v>48</v>
      </c>
      <c r="AX1895" s="4" t="s">
        <v>2634</v>
      </c>
      <c r="AY1895" s="5" t="s">
        <v>2635</v>
      </c>
      <c r="AZ1895" s="5" t="s">
        <v>11</v>
      </c>
      <c r="BA1895" s="4" t="s">
        <v>2636</v>
      </c>
      <c r="BB1895" s="5" t="s">
        <v>2637</v>
      </c>
      <c r="BC1895" s="4"/>
      <c r="BD1895" s="5"/>
      <c r="BE1895" s="5"/>
      <c r="BF1895" s="5"/>
      <c r="BG1895" s="4" t="s">
        <v>8986</v>
      </c>
      <c r="BH1895" s="5" t="s">
        <v>1343</v>
      </c>
    </row>
    <row r="1896" spans="1:60" x14ac:dyDescent="0.25">
      <c r="A1896">
        <f t="shared" si="161"/>
        <v>992630</v>
      </c>
      <c r="B1896">
        <f t="shared" si="162"/>
        <v>50101326</v>
      </c>
      <c r="C1896" t="str">
        <f t="shared" si="163"/>
        <v>CC</v>
      </c>
      <c r="D1896" t="str">
        <f t="shared" si="160"/>
        <v>REGION CENTRE EST</v>
      </c>
      <c r="E1896" s="12" t="str">
        <f t="shared" si="164"/>
        <v>TERRAIN</v>
      </c>
      <c r="F1896" s="4" t="s">
        <v>8987</v>
      </c>
      <c r="G1896" s="4" t="s">
        <v>6823</v>
      </c>
      <c r="H1896" s="5">
        <v>2</v>
      </c>
      <c r="I1896" s="5" t="s">
        <v>6943</v>
      </c>
      <c r="J1896" s="5"/>
      <c r="K1896" s="5"/>
      <c r="L1896" s="5"/>
      <c r="M1896" s="5" t="s">
        <v>1343</v>
      </c>
      <c r="N1896" s="5"/>
      <c r="O1896" s="5"/>
      <c r="P1896" s="5"/>
      <c r="Q1896" s="5"/>
      <c r="R1896" s="5"/>
      <c r="S1896" s="5"/>
      <c r="T1896" s="5"/>
      <c r="U1896" s="6">
        <v>45627</v>
      </c>
      <c r="V1896" s="4"/>
      <c r="W1896" s="4" t="s">
        <v>1329</v>
      </c>
      <c r="X1896" s="5"/>
      <c r="Y1896" s="5"/>
      <c r="Z1896" s="5"/>
      <c r="AA1896" s="4" t="s">
        <v>1425</v>
      </c>
      <c r="AB1896" s="5"/>
      <c r="AC1896" s="5"/>
      <c r="AD1896" s="5"/>
      <c r="AE1896" s="5"/>
      <c r="AF1896" s="6"/>
      <c r="AG1896" s="5"/>
      <c r="AH1896" s="5"/>
      <c r="AI1896" s="5"/>
      <c r="AJ1896" s="6"/>
      <c r="AK1896" s="5"/>
      <c r="AL1896" s="6"/>
      <c r="AM1896" s="5"/>
      <c r="AN1896" s="5"/>
      <c r="AO1896" s="5"/>
      <c r="AP1896" s="5" t="s">
        <v>1536</v>
      </c>
      <c r="AQ1896" s="4" t="s">
        <v>12479</v>
      </c>
      <c r="AR1896" s="5" t="s">
        <v>12480</v>
      </c>
      <c r="AS1896" s="4" t="s">
        <v>1906</v>
      </c>
      <c r="AT1896" s="5" t="s">
        <v>1909</v>
      </c>
      <c r="AU1896" s="5" t="s">
        <v>41</v>
      </c>
      <c r="AV1896" s="4" t="s">
        <v>1910</v>
      </c>
      <c r="AW1896" s="5" t="s">
        <v>48</v>
      </c>
      <c r="AX1896" s="4" t="s">
        <v>2634</v>
      </c>
      <c r="AY1896" s="5" t="s">
        <v>2635</v>
      </c>
      <c r="AZ1896" s="5" t="s">
        <v>11</v>
      </c>
      <c r="BA1896" s="4" t="s">
        <v>2636</v>
      </c>
      <c r="BB1896" s="5" t="s">
        <v>2637</v>
      </c>
      <c r="BC1896" s="4" t="s">
        <v>6819</v>
      </c>
      <c r="BD1896" s="5" t="s">
        <v>6822</v>
      </c>
      <c r="BE1896" s="5" t="s">
        <v>25</v>
      </c>
      <c r="BF1896" s="5" t="s">
        <v>1333</v>
      </c>
      <c r="BG1896" s="4" t="s">
        <v>6823</v>
      </c>
      <c r="BH1896" s="5" t="s">
        <v>1343</v>
      </c>
    </row>
    <row r="1897" spans="1:60" x14ac:dyDescent="0.25">
      <c r="A1897">
        <f t="shared" si="161"/>
        <v>992628</v>
      </c>
      <c r="B1897">
        <f t="shared" si="162"/>
        <v>50101324</v>
      </c>
      <c r="C1897" t="str">
        <f t="shared" si="163"/>
        <v>CC</v>
      </c>
      <c r="D1897" t="str">
        <f t="shared" si="160"/>
        <v>REGION CENTRE EST</v>
      </c>
      <c r="E1897" s="12" t="str">
        <f t="shared" si="164"/>
        <v>TERRAIN</v>
      </c>
      <c r="F1897" s="4" t="s">
        <v>8988</v>
      </c>
      <c r="G1897" s="4" t="s">
        <v>8989</v>
      </c>
      <c r="H1897" s="5">
        <v>2</v>
      </c>
      <c r="I1897" s="5" t="s">
        <v>6943</v>
      </c>
      <c r="J1897" s="5"/>
      <c r="K1897" s="5"/>
      <c r="L1897" s="5"/>
      <c r="M1897" s="5" t="s">
        <v>1343</v>
      </c>
      <c r="N1897" s="5"/>
      <c r="O1897" s="5"/>
      <c r="P1897" s="5"/>
      <c r="Q1897" s="5"/>
      <c r="R1897" s="5"/>
      <c r="S1897" s="5"/>
      <c r="T1897" s="5"/>
      <c r="U1897" s="6">
        <v>45627</v>
      </c>
      <c r="V1897" s="4"/>
      <c r="W1897" s="4" t="s">
        <v>1329</v>
      </c>
      <c r="X1897" s="5"/>
      <c r="Y1897" s="5"/>
      <c r="Z1897" s="5"/>
      <c r="AA1897" s="4" t="s">
        <v>6782</v>
      </c>
      <c r="AB1897" s="5"/>
      <c r="AC1897" s="5"/>
      <c r="AD1897" s="5"/>
      <c r="AE1897" s="5"/>
      <c r="AF1897" s="6"/>
      <c r="AG1897" s="5"/>
      <c r="AH1897" s="5"/>
      <c r="AI1897" s="5"/>
      <c r="AJ1897" s="6"/>
      <c r="AK1897" s="5"/>
      <c r="AL1897" s="6"/>
      <c r="AM1897" s="5"/>
      <c r="AN1897" s="5"/>
      <c r="AO1897" s="5"/>
      <c r="AP1897" s="5" t="s">
        <v>1536</v>
      </c>
      <c r="AQ1897" s="4" t="s">
        <v>12479</v>
      </c>
      <c r="AR1897" s="5" t="s">
        <v>12480</v>
      </c>
      <c r="AS1897" s="4" t="s">
        <v>1906</v>
      </c>
      <c r="AT1897" s="5" t="s">
        <v>1909</v>
      </c>
      <c r="AU1897" s="5" t="s">
        <v>41</v>
      </c>
      <c r="AV1897" s="4" t="s">
        <v>1910</v>
      </c>
      <c r="AW1897" s="5" t="s">
        <v>48</v>
      </c>
      <c r="AX1897" s="4" t="s">
        <v>2634</v>
      </c>
      <c r="AY1897" s="5" t="s">
        <v>2635</v>
      </c>
      <c r="AZ1897" s="5" t="s">
        <v>11</v>
      </c>
      <c r="BA1897" s="4" t="s">
        <v>2636</v>
      </c>
      <c r="BB1897" s="5" t="s">
        <v>2637</v>
      </c>
      <c r="BC1897" s="4"/>
      <c r="BD1897" s="5"/>
      <c r="BE1897" s="5"/>
      <c r="BF1897" s="5"/>
      <c r="BG1897" s="4" t="s">
        <v>8989</v>
      </c>
      <c r="BH1897" s="5" t="s">
        <v>1343</v>
      </c>
    </row>
    <row r="1898" spans="1:60" x14ac:dyDescent="0.25">
      <c r="A1898">
        <f t="shared" si="161"/>
        <v>992627</v>
      </c>
      <c r="B1898">
        <f t="shared" si="162"/>
        <v>50101323</v>
      </c>
      <c r="C1898" t="str">
        <f t="shared" si="163"/>
        <v>CC</v>
      </c>
      <c r="D1898" t="str">
        <f t="shared" si="160"/>
        <v>REGION CENTRE EST</v>
      </c>
      <c r="E1898" s="12" t="str">
        <f t="shared" si="164"/>
        <v>TERRAIN</v>
      </c>
      <c r="F1898" s="4" t="s">
        <v>8990</v>
      </c>
      <c r="G1898" s="4" t="s">
        <v>2639</v>
      </c>
      <c r="H1898" s="5">
        <v>2</v>
      </c>
      <c r="I1898" s="5" t="s">
        <v>6943</v>
      </c>
      <c r="J1898" s="5"/>
      <c r="K1898" s="5"/>
      <c r="L1898" s="5"/>
      <c r="M1898" s="5" t="s">
        <v>1343</v>
      </c>
      <c r="N1898" s="5"/>
      <c r="O1898" s="6"/>
      <c r="P1898" s="5"/>
      <c r="Q1898" s="5"/>
      <c r="R1898" s="5"/>
      <c r="S1898" s="5"/>
      <c r="T1898" s="5"/>
      <c r="U1898" s="6">
        <v>45627</v>
      </c>
      <c r="V1898" s="4"/>
      <c r="W1898" s="4" t="s">
        <v>1329</v>
      </c>
      <c r="X1898" s="5"/>
      <c r="Y1898" s="5"/>
      <c r="Z1898" s="5"/>
      <c r="AA1898" s="5" t="s">
        <v>2632</v>
      </c>
      <c r="AB1898" s="5"/>
      <c r="AC1898" s="5"/>
      <c r="AD1898" s="5"/>
      <c r="AE1898" s="5"/>
      <c r="AF1898" s="6"/>
      <c r="AG1898" s="5"/>
      <c r="AH1898" s="5"/>
      <c r="AI1898" s="5"/>
      <c r="AJ1898" s="6"/>
      <c r="AK1898" s="5"/>
      <c r="AL1898" s="6"/>
      <c r="AM1898" s="5"/>
      <c r="AN1898" s="5"/>
      <c r="AO1898" s="5"/>
      <c r="AP1898" s="5" t="s">
        <v>1536</v>
      </c>
      <c r="AQ1898" s="4" t="s">
        <v>12479</v>
      </c>
      <c r="AR1898" s="5" t="s">
        <v>12480</v>
      </c>
      <c r="AS1898" s="4" t="s">
        <v>1906</v>
      </c>
      <c r="AT1898" s="5" t="s">
        <v>1909</v>
      </c>
      <c r="AU1898" s="5" t="s">
        <v>41</v>
      </c>
      <c r="AV1898" s="4" t="s">
        <v>1910</v>
      </c>
      <c r="AW1898" s="5" t="s">
        <v>48</v>
      </c>
      <c r="AX1898" s="4" t="s">
        <v>2634</v>
      </c>
      <c r="AY1898" s="5" t="s">
        <v>2635</v>
      </c>
      <c r="AZ1898" s="5" t="s">
        <v>11</v>
      </c>
      <c r="BA1898" s="4" t="s">
        <v>2636</v>
      </c>
      <c r="BB1898" s="5" t="s">
        <v>2637</v>
      </c>
      <c r="BC1898" s="5" t="s">
        <v>2631</v>
      </c>
      <c r="BD1898" s="5" t="s">
        <v>2638</v>
      </c>
      <c r="BE1898" s="5" t="s">
        <v>25</v>
      </c>
      <c r="BF1898" s="5" t="s">
        <v>1333</v>
      </c>
      <c r="BG1898" s="5" t="s">
        <v>2639</v>
      </c>
      <c r="BH1898" s="5" t="s">
        <v>1343</v>
      </c>
    </row>
    <row r="1899" spans="1:60" x14ac:dyDescent="0.25">
      <c r="A1899">
        <f t="shared" si="161"/>
        <v>992624</v>
      </c>
      <c r="B1899">
        <f t="shared" si="162"/>
        <v>50101322</v>
      </c>
      <c r="C1899" t="str">
        <f t="shared" si="163"/>
        <v>CC</v>
      </c>
      <c r="D1899" t="str">
        <f t="shared" si="160"/>
        <v>REGION CENTRE EST</v>
      </c>
      <c r="E1899" s="12" t="str">
        <f t="shared" si="164"/>
        <v>TERRAIN</v>
      </c>
      <c r="F1899" s="4" t="s">
        <v>8991</v>
      </c>
      <c r="G1899" s="4" t="s">
        <v>4961</v>
      </c>
      <c r="H1899" s="5">
        <v>2</v>
      </c>
      <c r="I1899" s="5" t="s">
        <v>6943</v>
      </c>
      <c r="J1899" s="5"/>
      <c r="K1899" s="5"/>
      <c r="L1899" s="5"/>
      <c r="M1899" s="5" t="s">
        <v>1343</v>
      </c>
      <c r="N1899" s="5"/>
      <c r="O1899" s="6"/>
      <c r="P1899" s="5"/>
      <c r="Q1899" s="5"/>
      <c r="R1899" s="5"/>
      <c r="S1899" s="5"/>
      <c r="T1899" s="5"/>
      <c r="U1899" s="6">
        <v>45627</v>
      </c>
      <c r="V1899" s="4"/>
      <c r="W1899" s="4" t="s">
        <v>1329</v>
      </c>
      <c r="X1899" s="5"/>
      <c r="Y1899" s="5"/>
      <c r="Z1899" s="5"/>
      <c r="AA1899" s="4" t="s">
        <v>3949</v>
      </c>
      <c r="AB1899" s="5"/>
      <c r="AC1899" s="5"/>
      <c r="AD1899" s="5"/>
      <c r="AE1899" s="5"/>
      <c r="AF1899" s="6"/>
      <c r="AG1899" s="5"/>
      <c r="AH1899" s="5"/>
      <c r="AI1899" s="5"/>
      <c r="AJ1899" s="6"/>
      <c r="AK1899" s="5"/>
      <c r="AL1899" s="6"/>
      <c r="AM1899" s="5"/>
      <c r="AN1899" s="5"/>
      <c r="AO1899" s="5"/>
      <c r="AP1899" s="5" t="s">
        <v>1536</v>
      </c>
      <c r="AQ1899" s="4" t="s">
        <v>12479</v>
      </c>
      <c r="AR1899" s="5" t="s">
        <v>12480</v>
      </c>
      <c r="AS1899" s="4" t="s">
        <v>1906</v>
      </c>
      <c r="AT1899" s="5" t="s">
        <v>1909</v>
      </c>
      <c r="AU1899" s="5" t="s">
        <v>41</v>
      </c>
      <c r="AV1899" s="4" t="s">
        <v>1910</v>
      </c>
      <c r="AW1899" s="5" t="s">
        <v>48</v>
      </c>
      <c r="AX1899" s="4" t="s">
        <v>2634</v>
      </c>
      <c r="AY1899" s="5" t="s">
        <v>2635</v>
      </c>
      <c r="AZ1899" s="5" t="s">
        <v>11</v>
      </c>
      <c r="BA1899" s="4" t="s">
        <v>2636</v>
      </c>
      <c r="BB1899" s="5" t="s">
        <v>2637</v>
      </c>
      <c r="BC1899" s="4" t="s">
        <v>4958</v>
      </c>
      <c r="BD1899" s="5" t="s">
        <v>4960</v>
      </c>
      <c r="BE1899" s="5" t="s">
        <v>25</v>
      </c>
      <c r="BF1899" s="5" t="s">
        <v>1333</v>
      </c>
      <c r="BG1899" s="4" t="s">
        <v>4961</v>
      </c>
      <c r="BH1899" s="5" t="s">
        <v>1343</v>
      </c>
    </row>
    <row r="1900" spans="1:60" x14ac:dyDescent="0.25">
      <c r="A1900">
        <f t="shared" si="161"/>
        <v>992618</v>
      </c>
      <c r="B1900">
        <f t="shared" si="162"/>
        <v>50101321</v>
      </c>
      <c r="C1900" t="str">
        <f t="shared" si="163"/>
        <v>CC</v>
      </c>
      <c r="D1900" t="str">
        <f t="shared" si="160"/>
        <v>REGION CENTRE EST</v>
      </c>
      <c r="E1900" s="12" t="str">
        <f t="shared" si="164"/>
        <v>TERRAIN</v>
      </c>
      <c r="F1900" s="4" t="s">
        <v>8992</v>
      </c>
      <c r="G1900" s="4" t="s">
        <v>8993</v>
      </c>
      <c r="H1900" s="5">
        <v>2</v>
      </c>
      <c r="I1900" s="5" t="s">
        <v>6943</v>
      </c>
      <c r="J1900" s="5"/>
      <c r="K1900" s="5"/>
      <c r="L1900" s="5"/>
      <c r="M1900" s="5" t="s">
        <v>1343</v>
      </c>
      <c r="N1900" s="5"/>
      <c r="O1900" s="6"/>
      <c r="P1900" s="5"/>
      <c r="Q1900" s="5"/>
      <c r="R1900" s="5"/>
      <c r="S1900" s="5"/>
      <c r="T1900" s="5"/>
      <c r="U1900" s="6">
        <v>45627</v>
      </c>
      <c r="V1900" s="4"/>
      <c r="W1900" s="4" t="s">
        <v>1329</v>
      </c>
      <c r="X1900" s="5"/>
      <c r="Y1900" s="5"/>
      <c r="Z1900" s="5"/>
      <c r="AA1900" s="4" t="s">
        <v>8994</v>
      </c>
      <c r="AB1900" s="5"/>
      <c r="AC1900" s="5"/>
      <c r="AD1900" s="5"/>
      <c r="AE1900" s="5"/>
      <c r="AF1900" s="6"/>
      <c r="AG1900" s="5"/>
      <c r="AH1900" s="5"/>
      <c r="AI1900" s="5"/>
      <c r="AJ1900" s="6"/>
      <c r="AK1900" s="5"/>
      <c r="AL1900" s="6"/>
      <c r="AM1900" s="5"/>
      <c r="AN1900" s="5"/>
      <c r="AO1900" s="5"/>
      <c r="AP1900" s="5" t="s">
        <v>1536</v>
      </c>
      <c r="AQ1900" s="4" t="s">
        <v>12479</v>
      </c>
      <c r="AR1900" s="5" t="s">
        <v>12480</v>
      </c>
      <c r="AS1900" s="4" t="s">
        <v>1906</v>
      </c>
      <c r="AT1900" s="5" t="s">
        <v>1909</v>
      </c>
      <c r="AU1900" s="5" t="s">
        <v>41</v>
      </c>
      <c r="AV1900" s="4" t="s">
        <v>1910</v>
      </c>
      <c r="AW1900" s="5" t="s">
        <v>48</v>
      </c>
      <c r="AX1900" s="4" t="s">
        <v>4445</v>
      </c>
      <c r="AY1900" s="5" t="s">
        <v>4446</v>
      </c>
      <c r="AZ1900" s="5" t="s">
        <v>11</v>
      </c>
      <c r="BA1900" s="4" t="s">
        <v>4447</v>
      </c>
      <c r="BB1900" s="5" t="s">
        <v>4448</v>
      </c>
      <c r="BC1900" s="4"/>
      <c r="BD1900" s="5"/>
      <c r="BE1900" s="5"/>
      <c r="BF1900" s="5"/>
      <c r="BG1900" s="4" t="s">
        <v>8993</v>
      </c>
      <c r="BH1900" s="5" t="s">
        <v>1343</v>
      </c>
    </row>
    <row r="1901" spans="1:60" x14ac:dyDescent="0.25">
      <c r="A1901">
        <f t="shared" si="161"/>
        <v>992614</v>
      </c>
      <c r="B1901">
        <f t="shared" si="162"/>
        <v>50101320</v>
      </c>
      <c r="C1901" t="str">
        <f t="shared" si="163"/>
        <v>CC</v>
      </c>
      <c r="D1901" t="str">
        <f t="shared" si="160"/>
        <v>REGION CENTRE EST</v>
      </c>
      <c r="E1901" s="12" t="str">
        <f t="shared" si="164"/>
        <v>TERRAIN</v>
      </c>
      <c r="F1901" s="4" t="s">
        <v>8995</v>
      </c>
      <c r="G1901" s="4" t="s">
        <v>1791</v>
      </c>
      <c r="H1901" s="5">
        <v>2</v>
      </c>
      <c r="I1901" s="5" t="s">
        <v>6943</v>
      </c>
      <c r="J1901" s="5"/>
      <c r="K1901" s="5"/>
      <c r="L1901" s="5"/>
      <c r="M1901" s="5" t="s">
        <v>1343</v>
      </c>
      <c r="N1901" s="5"/>
      <c r="O1901" s="5"/>
      <c r="P1901" s="5"/>
      <c r="Q1901" s="5"/>
      <c r="R1901" s="5"/>
      <c r="S1901" s="5"/>
      <c r="T1901" s="5"/>
      <c r="U1901" s="6">
        <v>45627</v>
      </c>
      <c r="V1901" s="4"/>
      <c r="W1901" s="4" t="s">
        <v>1329</v>
      </c>
      <c r="X1901" s="5"/>
      <c r="Y1901" s="5"/>
      <c r="Z1901" s="5"/>
      <c r="AA1901" s="4" t="s">
        <v>1786</v>
      </c>
      <c r="AB1901" s="5"/>
      <c r="AC1901" s="5"/>
      <c r="AD1901" s="5"/>
      <c r="AE1901" s="5"/>
      <c r="AF1901" s="6"/>
      <c r="AG1901" s="5"/>
      <c r="AH1901" s="5"/>
      <c r="AI1901" s="5"/>
      <c r="AJ1901" s="6"/>
      <c r="AK1901" s="5"/>
      <c r="AL1901" s="6"/>
      <c r="AM1901" s="5"/>
      <c r="AN1901" s="5"/>
      <c r="AO1901" s="5"/>
      <c r="AP1901" s="5" t="s">
        <v>1536</v>
      </c>
      <c r="AQ1901" s="4" t="s">
        <v>12479</v>
      </c>
      <c r="AR1901" s="5" t="s">
        <v>12480</v>
      </c>
      <c r="AS1901" s="4" t="s">
        <v>1564</v>
      </c>
      <c r="AT1901" s="5" t="s">
        <v>1565</v>
      </c>
      <c r="AU1901" s="5" t="s">
        <v>41</v>
      </c>
      <c r="AV1901" s="4" t="s">
        <v>1566</v>
      </c>
      <c r="AW1901" s="5" t="s">
        <v>68</v>
      </c>
      <c r="AX1901" s="4" t="s">
        <v>1970</v>
      </c>
      <c r="AY1901" s="5" t="s">
        <v>1974</v>
      </c>
      <c r="AZ1901" s="5" t="s">
        <v>11</v>
      </c>
      <c r="BA1901" s="4" t="s">
        <v>1975</v>
      </c>
      <c r="BB1901" s="5" t="s">
        <v>1976</v>
      </c>
      <c r="BC1901" s="4" t="s">
        <v>1785</v>
      </c>
      <c r="BD1901" s="5" t="s">
        <v>1790</v>
      </c>
      <c r="BE1901" s="5" t="s">
        <v>3</v>
      </c>
      <c r="BF1901" s="5" t="s">
        <v>1333</v>
      </c>
      <c r="BG1901" s="4" t="s">
        <v>1791</v>
      </c>
      <c r="BH1901" s="5" t="s">
        <v>1343</v>
      </c>
    </row>
    <row r="1902" spans="1:60" x14ac:dyDescent="0.25">
      <c r="A1902">
        <f t="shared" si="161"/>
        <v>992610</v>
      </c>
      <c r="B1902">
        <f t="shared" si="162"/>
        <v>50101319</v>
      </c>
      <c r="C1902" t="str">
        <f t="shared" si="163"/>
        <v>CC</v>
      </c>
      <c r="D1902" t="str">
        <f t="shared" si="160"/>
        <v>REGION CENTRE EST</v>
      </c>
      <c r="E1902" s="12" t="str">
        <f t="shared" si="164"/>
        <v>TERRAIN</v>
      </c>
      <c r="F1902" s="4" t="s">
        <v>8996</v>
      </c>
      <c r="G1902" s="4" t="s">
        <v>8997</v>
      </c>
      <c r="H1902" s="5">
        <v>2</v>
      </c>
      <c r="I1902" s="5" t="s">
        <v>6943</v>
      </c>
      <c r="J1902" s="5"/>
      <c r="K1902" s="5"/>
      <c r="L1902" s="5"/>
      <c r="M1902" s="5" t="s">
        <v>1343</v>
      </c>
      <c r="N1902" s="5"/>
      <c r="O1902" s="5"/>
      <c r="P1902" s="5"/>
      <c r="Q1902" s="5"/>
      <c r="R1902" s="5"/>
      <c r="S1902" s="5"/>
      <c r="T1902" s="5"/>
      <c r="U1902" s="6">
        <v>45627</v>
      </c>
      <c r="V1902" s="4"/>
      <c r="W1902" s="4" t="s">
        <v>1329</v>
      </c>
      <c r="X1902" s="5"/>
      <c r="Y1902" s="5"/>
      <c r="Z1902" s="5"/>
      <c r="AA1902" s="4" t="s">
        <v>4871</v>
      </c>
      <c r="AB1902" s="5"/>
      <c r="AC1902" s="5"/>
      <c r="AD1902" s="5"/>
      <c r="AE1902" s="5"/>
      <c r="AF1902" s="6"/>
      <c r="AG1902" s="5"/>
      <c r="AH1902" s="5"/>
      <c r="AI1902" s="5"/>
      <c r="AJ1902" s="6"/>
      <c r="AK1902" s="5"/>
      <c r="AL1902" s="6"/>
      <c r="AM1902" s="5"/>
      <c r="AN1902" s="5"/>
      <c r="AO1902" s="5"/>
      <c r="AP1902" s="5" t="s">
        <v>1536</v>
      </c>
      <c r="AQ1902" s="4" t="s">
        <v>12479</v>
      </c>
      <c r="AR1902" s="5" t="s">
        <v>12480</v>
      </c>
      <c r="AS1902" s="4" t="s">
        <v>1564</v>
      </c>
      <c r="AT1902" s="5" t="s">
        <v>1565</v>
      </c>
      <c r="AU1902" s="5" t="s">
        <v>41</v>
      </c>
      <c r="AV1902" s="4" t="s">
        <v>1566</v>
      </c>
      <c r="AW1902" s="5" t="s">
        <v>68</v>
      </c>
      <c r="AX1902" s="4" t="s">
        <v>1970</v>
      </c>
      <c r="AY1902" s="5" t="s">
        <v>1974</v>
      </c>
      <c r="AZ1902" s="5" t="s">
        <v>11</v>
      </c>
      <c r="BA1902" s="4" t="s">
        <v>1975</v>
      </c>
      <c r="BB1902" s="5" t="s">
        <v>1976</v>
      </c>
      <c r="BC1902" s="4"/>
      <c r="BD1902" s="5"/>
      <c r="BE1902" s="5"/>
      <c r="BF1902" s="5"/>
      <c r="BG1902" s="4" t="s">
        <v>8997</v>
      </c>
      <c r="BH1902" s="5" t="s">
        <v>1343</v>
      </c>
    </row>
    <row r="1903" spans="1:60" x14ac:dyDescent="0.25">
      <c r="A1903">
        <f t="shared" si="161"/>
        <v>992603</v>
      </c>
      <c r="B1903">
        <f t="shared" si="162"/>
        <v>50101318</v>
      </c>
      <c r="C1903" t="str">
        <f t="shared" si="163"/>
        <v>CC</v>
      </c>
      <c r="D1903" t="str">
        <f t="shared" si="160"/>
        <v>REGION GRAND SUD</v>
      </c>
      <c r="E1903" s="12" t="str">
        <f t="shared" si="164"/>
        <v>TERRAIN</v>
      </c>
      <c r="F1903" s="4" t="s">
        <v>8998</v>
      </c>
      <c r="G1903" s="4" t="s">
        <v>1528</v>
      </c>
      <c r="H1903" s="5">
        <v>2</v>
      </c>
      <c r="I1903" s="5" t="s">
        <v>6943</v>
      </c>
      <c r="J1903" s="5"/>
      <c r="K1903" s="5"/>
      <c r="L1903" s="5"/>
      <c r="M1903" s="5" t="s">
        <v>1343</v>
      </c>
      <c r="N1903" s="5"/>
      <c r="O1903" s="5"/>
      <c r="P1903" s="5"/>
      <c r="Q1903" s="5"/>
      <c r="R1903" s="5"/>
      <c r="S1903" s="5"/>
      <c r="T1903" s="5"/>
      <c r="U1903" s="6">
        <v>45474</v>
      </c>
      <c r="V1903" s="4"/>
      <c r="W1903" s="4" t="s">
        <v>1329</v>
      </c>
      <c r="X1903" s="5"/>
      <c r="Y1903" s="5"/>
      <c r="Z1903" s="5"/>
      <c r="AA1903" s="4" t="s">
        <v>1520</v>
      </c>
      <c r="AB1903" s="5"/>
      <c r="AC1903" s="5"/>
      <c r="AD1903" s="5"/>
      <c r="AE1903" s="5"/>
      <c r="AF1903" s="6"/>
      <c r="AG1903" s="5"/>
      <c r="AH1903" s="5"/>
      <c r="AI1903" s="5"/>
      <c r="AJ1903" s="6"/>
      <c r="AK1903" s="5"/>
      <c r="AL1903" s="6"/>
      <c r="AM1903" s="5"/>
      <c r="AN1903" s="5"/>
      <c r="AO1903" s="5"/>
      <c r="AP1903" s="5" t="s">
        <v>1335</v>
      </c>
      <c r="AQ1903" s="4" t="s">
        <v>1336</v>
      </c>
      <c r="AR1903" s="5" t="s">
        <v>12476</v>
      </c>
      <c r="AS1903" s="4" t="s">
        <v>1522</v>
      </c>
      <c r="AT1903" s="5" t="s">
        <v>1523</v>
      </c>
      <c r="AU1903" s="5" t="s">
        <v>41</v>
      </c>
      <c r="AV1903" s="4" t="s">
        <v>1524</v>
      </c>
      <c r="AW1903" s="5" t="s">
        <v>93</v>
      </c>
      <c r="AX1903" s="4"/>
      <c r="AY1903" s="5"/>
      <c r="AZ1903" s="5"/>
      <c r="BA1903" s="4" t="s">
        <v>1525</v>
      </c>
      <c r="BB1903" s="5" t="s">
        <v>1526</v>
      </c>
      <c r="BC1903" s="4" t="s">
        <v>1517</v>
      </c>
      <c r="BD1903" s="5" t="s">
        <v>1527</v>
      </c>
      <c r="BE1903" s="5" t="s">
        <v>25</v>
      </c>
      <c r="BF1903" s="5" t="s">
        <v>1333</v>
      </c>
      <c r="BG1903" s="4" t="s">
        <v>1528</v>
      </c>
      <c r="BH1903" s="5" t="s">
        <v>1343</v>
      </c>
    </row>
    <row r="1904" spans="1:60" x14ac:dyDescent="0.25">
      <c r="A1904">
        <f t="shared" si="161"/>
        <v>992598</v>
      </c>
      <c r="B1904">
        <f t="shared" si="162"/>
        <v>50101317</v>
      </c>
      <c r="C1904" t="str">
        <f t="shared" si="163"/>
        <v>CC</v>
      </c>
      <c r="D1904" t="str">
        <f t="shared" si="160"/>
        <v>REGION GRAND SUD</v>
      </c>
      <c r="E1904" s="12" t="str">
        <f t="shared" si="164"/>
        <v>TERRAIN</v>
      </c>
      <c r="F1904" s="4" t="s">
        <v>8999</v>
      </c>
      <c r="G1904" s="4" t="s">
        <v>7984</v>
      </c>
      <c r="H1904" s="5">
        <v>2</v>
      </c>
      <c r="I1904" s="5" t="s">
        <v>6943</v>
      </c>
      <c r="J1904" s="5"/>
      <c r="K1904" s="5"/>
      <c r="L1904" s="5"/>
      <c r="M1904" s="5" t="s">
        <v>1343</v>
      </c>
      <c r="N1904" s="5"/>
      <c r="O1904" s="6"/>
      <c r="P1904" s="5"/>
      <c r="Q1904" s="5"/>
      <c r="R1904" s="5"/>
      <c r="S1904" s="5"/>
      <c r="T1904" s="5"/>
      <c r="U1904" s="6">
        <v>45536</v>
      </c>
      <c r="V1904" s="4"/>
      <c r="W1904" s="4" t="s">
        <v>1329</v>
      </c>
      <c r="X1904" s="5"/>
      <c r="Y1904" s="5"/>
      <c r="Z1904" s="5"/>
      <c r="AA1904" s="4" t="s">
        <v>7981</v>
      </c>
      <c r="AB1904" s="5"/>
      <c r="AC1904" s="5"/>
      <c r="AD1904" s="5"/>
      <c r="AE1904" s="5"/>
      <c r="AF1904" s="6"/>
      <c r="AG1904" s="5"/>
      <c r="AH1904" s="5"/>
      <c r="AI1904" s="5"/>
      <c r="AJ1904" s="6"/>
      <c r="AK1904" s="5"/>
      <c r="AL1904" s="6"/>
      <c r="AM1904" s="5"/>
      <c r="AN1904" s="5"/>
      <c r="AO1904" s="5"/>
      <c r="AP1904" s="5" t="s">
        <v>1335</v>
      </c>
      <c r="AQ1904" s="4" t="s">
        <v>1336</v>
      </c>
      <c r="AR1904" s="5" t="s">
        <v>12476</v>
      </c>
      <c r="AS1904" s="4" t="s">
        <v>1522</v>
      </c>
      <c r="AT1904" s="5" t="s">
        <v>1523</v>
      </c>
      <c r="AU1904" s="5" t="s">
        <v>41</v>
      </c>
      <c r="AV1904" s="4" t="s">
        <v>1524</v>
      </c>
      <c r="AW1904" s="5" t="s">
        <v>93</v>
      </c>
      <c r="AX1904" s="4" t="s">
        <v>1734</v>
      </c>
      <c r="AY1904" s="5" t="s">
        <v>1735</v>
      </c>
      <c r="AZ1904" s="5" t="s">
        <v>11</v>
      </c>
      <c r="BA1904" s="4" t="s">
        <v>1736</v>
      </c>
      <c r="BB1904" s="5" t="s">
        <v>1737</v>
      </c>
      <c r="BC1904" s="4" t="s">
        <v>7979</v>
      </c>
      <c r="BD1904" s="5" t="s">
        <v>7983</v>
      </c>
      <c r="BE1904" s="5" t="s">
        <v>245</v>
      </c>
      <c r="BF1904" s="5" t="s">
        <v>1333</v>
      </c>
      <c r="BG1904" s="4" t="s">
        <v>7984</v>
      </c>
      <c r="BH1904" s="5" t="s">
        <v>1343</v>
      </c>
    </row>
    <row r="1905" spans="1:60" x14ac:dyDescent="0.25">
      <c r="A1905">
        <f t="shared" si="161"/>
        <v>992596</v>
      </c>
      <c r="B1905">
        <f t="shared" si="162"/>
        <v>50101316</v>
      </c>
      <c r="C1905" t="str">
        <f t="shared" si="163"/>
        <v>CC</v>
      </c>
      <c r="D1905" t="str">
        <f t="shared" si="160"/>
        <v>REGION CENTRE EST</v>
      </c>
      <c r="E1905" s="12" t="str">
        <f t="shared" si="164"/>
        <v>TERRAIN</v>
      </c>
      <c r="F1905" s="4" t="s">
        <v>9000</v>
      </c>
      <c r="G1905" s="4" t="s">
        <v>4887</v>
      </c>
      <c r="H1905" s="5">
        <v>2</v>
      </c>
      <c r="I1905" s="5" t="s">
        <v>6943</v>
      </c>
      <c r="J1905" s="5"/>
      <c r="K1905" s="5"/>
      <c r="L1905" s="5"/>
      <c r="M1905" s="5" t="s">
        <v>1343</v>
      </c>
      <c r="N1905" s="5"/>
      <c r="O1905" s="6"/>
      <c r="P1905" s="5"/>
      <c r="Q1905" s="5"/>
      <c r="R1905" s="5"/>
      <c r="S1905" s="5"/>
      <c r="T1905" s="5"/>
      <c r="U1905" s="6">
        <v>45627</v>
      </c>
      <c r="V1905" s="4"/>
      <c r="W1905" s="4" t="s">
        <v>1329</v>
      </c>
      <c r="X1905" s="5"/>
      <c r="Y1905" s="5"/>
      <c r="Z1905" s="5"/>
      <c r="AA1905" s="4" t="s">
        <v>4885</v>
      </c>
      <c r="AB1905" s="5"/>
      <c r="AC1905" s="5"/>
      <c r="AD1905" s="5"/>
      <c r="AE1905" s="5"/>
      <c r="AF1905" s="6"/>
      <c r="AG1905" s="5"/>
      <c r="AH1905" s="5"/>
      <c r="AI1905" s="5"/>
      <c r="AJ1905" s="6"/>
      <c r="AK1905" s="5"/>
      <c r="AL1905" s="6"/>
      <c r="AM1905" s="5"/>
      <c r="AN1905" s="5"/>
      <c r="AO1905" s="5"/>
      <c r="AP1905" s="5" t="s">
        <v>1536</v>
      </c>
      <c r="AQ1905" s="4" t="s">
        <v>12479</v>
      </c>
      <c r="AR1905" s="5" t="s">
        <v>12480</v>
      </c>
      <c r="AS1905" s="4" t="s">
        <v>1993</v>
      </c>
      <c r="AT1905" s="5" t="s">
        <v>1994</v>
      </c>
      <c r="AU1905" s="5" t="s">
        <v>41</v>
      </c>
      <c r="AV1905" s="4" t="s">
        <v>1995</v>
      </c>
      <c r="AW1905" s="5" t="s">
        <v>53</v>
      </c>
      <c r="AX1905" s="4" t="s">
        <v>2346</v>
      </c>
      <c r="AY1905" s="5" t="s">
        <v>2347</v>
      </c>
      <c r="AZ1905" s="5" t="s">
        <v>11</v>
      </c>
      <c r="BA1905" s="4" t="s">
        <v>2348</v>
      </c>
      <c r="BB1905" s="5" t="s">
        <v>2349</v>
      </c>
      <c r="BC1905" s="4" t="s">
        <v>4883</v>
      </c>
      <c r="BD1905" s="5" t="s">
        <v>4886</v>
      </c>
      <c r="BE1905" s="5" t="s">
        <v>25</v>
      </c>
      <c r="BF1905" s="5" t="s">
        <v>1333</v>
      </c>
      <c r="BG1905" s="4" t="s">
        <v>4887</v>
      </c>
      <c r="BH1905" s="5" t="s">
        <v>1343</v>
      </c>
    </row>
    <row r="1906" spans="1:60" x14ac:dyDescent="0.25">
      <c r="A1906">
        <f t="shared" si="161"/>
        <v>992566</v>
      </c>
      <c r="B1906">
        <f t="shared" si="162"/>
        <v>50101315</v>
      </c>
      <c r="C1906" t="str">
        <f t="shared" si="163"/>
        <v>CC</v>
      </c>
      <c r="D1906" t="str">
        <f t="shared" si="160"/>
        <v>REGION CENTRE EST</v>
      </c>
      <c r="E1906" s="12" t="str">
        <f t="shared" si="164"/>
        <v>TERRAIN</v>
      </c>
      <c r="F1906" s="4" t="s">
        <v>9001</v>
      </c>
      <c r="G1906" s="4" t="s">
        <v>2898</v>
      </c>
      <c r="H1906" s="5">
        <v>2</v>
      </c>
      <c r="I1906" s="5" t="s">
        <v>6943</v>
      </c>
      <c r="J1906" s="5"/>
      <c r="K1906" s="5"/>
      <c r="L1906" s="5"/>
      <c r="M1906" s="5" t="s">
        <v>1343</v>
      </c>
      <c r="N1906" s="5"/>
      <c r="O1906" s="5"/>
      <c r="P1906" s="5"/>
      <c r="Q1906" s="5"/>
      <c r="R1906" s="5"/>
      <c r="S1906" s="5"/>
      <c r="T1906" s="5"/>
      <c r="U1906" s="6">
        <v>45627</v>
      </c>
      <c r="V1906" s="4"/>
      <c r="W1906" s="4" t="s">
        <v>1329</v>
      </c>
      <c r="X1906" s="5"/>
      <c r="Y1906" s="5"/>
      <c r="Z1906" s="5"/>
      <c r="AA1906" s="4" t="s">
        <v>2895</v>
      </c>
      <c r="AB1906" s="5"/>
      <c r="AC1906" s="5"/>
      <c r="AD1906" s="5"/>
      <c r="AE1906" s="5"/>
      <c r="AF1906" s="6"/>
      <c r="AG1906" s="5"/>
      <c r="AH1906" s="5"/>
      <c r="AI1906" s="5"/>
      <c r="AJ1906" s="6"/>
      <c r="AK1906" s="5"/>
      <c r="AL1906" s="6"/>
      <c r="AM1906" s="5"/>
      <c r="AN1906" s="5"/>
      <c r="AO1906" s="5"/>
      <c r="AP1906" s="5" t="s">
        <v>1536</v>
      </c>
      <c r="AQ1906" s="4" t="s">
        <v>12479</v>
      </c>
      <c r="AR1906" s="5" t="s">
        <v>12480</v>
      </c>
      <c r="AS1906" s="4" t="s">
        <v>1564</v>
      </c>
      <c r="AT1906" s="5" t="s">
        <v>1565</v>
      </c>
      <c r="AU1906" s="5" t="s">
        <v>41</v>
      </c>
      <c r="AV1906" s="4" t="s">
        <v>1566</v>
      </c>
      <c r="AW1906" s="5" t="s">
        <v>68</v>
      </c>
      <c r="AX1906" s="4"/>
      <c r="AY1906" s="5"/>
      <c r="AZ1906" s="5"/>
      <c r="BA1906" s="4" t="s">
        <v>7099</v>
      </c>
      <c r="BB1906" s="5" t="s">
        <v>7100</v>
      </c>
      <c r="BC1906" s="4" t="s">
        <v>2893</v>
      </c>
      <c r="BD1906" s="5" t="s">
        <v>2897</v>
      </c>
      <c r="BE1906" s="5" t="s">
        <v>25</v>
      </c>
      <c r="BF1906" s="5" t="s">
        <v>1333</v>
      </c>
      <c r="BG1906" s="4" t="s">
        <v>2898</v>
      </c>
      <c r="BH1906" s="5" t="s">
        <v>1343</v>
      </c>
    </row>
    <row r="1907" spans="1:60" x14ac:dyDescent="0.25">
      <c r="A1907">
        <f t="shared" si="161"/>
        <v>992564</v>
      </c>
      <c r="B1907">
        <f t="shared" si="162"/>
        <v>50101314</v>
      </c>
      <c r="C1907" t="str">
        <f t="shared" si="163"/>
        <v>CC</v>
      </c>
      <c r="D1907" t="str">
        <f t="shared" si="160"/>
        <v>REGION CENTRE EST</v>
      </c>
      <c r="E1907" s="12" t="str">
        <f t="shared" si="164"/>
        <v>TERRAIN</v>
      </c>
      <c r="F1907" s="4" t="s">
        <v>9002</v>
      </c>
      <c r="G1907" s="4" t="s">
        <v>7661</v>
      </c>
      <c r="H1907" s="5">
        <v>2</v>
      </c>
      <c r="I1907" s="5" t="s">
        <v>6943</v>
      </c>
      <c r="J1907" s="5"/>
      <c r="K1907" s="5"/>
      <c r="L1907" s="5"/>
      <c r="M1907" s="5" t="s">
        <v>1343</v>
      </c>
      <c r="N1907" s="5"/>
      <c r="O1907" s="5"/>
      <c r="P1907" s="5"/>
      <c r="Q1907" s="5"/>
      <c r="R1907" s="5"/>
      <c r="S1907" s="5"/>
      <c r="T1907" s="5"/>
      <c r="U1907" s="6">
        <v>45627</v>
      </c>
      <c r="V1907" s="4"/>
      <c r="W1907" s="4" t="s">
        <v>1329</v>
      </c>
      <c r="X1907" s="5"/>
      <c r="Y1907" s="5"/>
      <c r="Z1907" s="5"/>
      <c r="AA1907" s="4" t="s">
        <v>7658</v>
      </c>
      <c r="AB1907" s="5"/>
      <c r="AC1907" s="5"/>
      <c r="AD1907" s="5"/>
      <c r="AE1907" s="5"/>
      <c r="AF1907" s="6"/>
      <c r="AG1907" s="5"/>
      <c r="AH1907" s="5"/>
      <c r="AI1907" s="5"/>
      <c r="AJ1907" s="6"/>
      <c r="AK1907" s="5"/>
      <c r="AL1907" s="6"/>
      <c r="AM1907" s="5"/>
      <c r="AN1907" s="5"/>
      <c r="AO1907" s="5"/>
      <c r="AP1907" s="5" t="s">
        <v>1536</v>
      </c>
      <c r="AQ1907" s="4" t="s">
        <v>12479</v>
      </c>
      <c r="AR1907" s="5" t="s">
        <v>12480</v>
      </c>
      <c r="AS1907" s="4" t="s">
        <v>1564</v>
      </c>
      <c r="AT1907" s="5" t="s">
        <v>1565</v>
      </c>
      <c r="AU1907" s="5" t="s">
        <v>41</v>
      </c>
      <c r="AV1907" s="4" t="s">
        <v>1566</v>
      </c>
      <c r="AW1907" s="5" t="s">
        <v>68</v>
      </c>
      <c r="AX1907" s="4" t="s">
        <v>4164</v>
      </c>
      <c r="AY1907" s="5" t="s">
        <v>4165</v>
      </c>
      <c r="AZ1907" s="5" t="s">
        <v>11</v>
      </c>
      <c r="BA1907" s="4" t="s">
        <v>4166</v>
      </c>
      <c r="BB1907" s="5" t="s">
        <v>4167</v>
      </c>
      <c r="BC1907" s="4" t="s">
        <v>7657</v>
      </c>
      <c r="BD1907" s="5" t="s">
        <v>7660</v>
      </c>
      <c r="BE1907" s="5" t="s">
        <v>25</v>
      </c>
      <c r="BF1907" s="5" t="s">
        <v>1333</v>
      </c>
      <c r="BG1907" s="4" t="s">
        <v>7661</v>
      </c>
      <c r="BH1907" s="5" t="s">
        <v>1343</v>
      </c>
    </row>
    <row r="1908" spans="1:60" x14ac:dyDescent="0.25">
      <c r="A1908">
        <f t="shared" si="161"/>
        <v>992562</v>
      </c>
      <c r="B1908">
        <f t="shared" si="162"/>
        <v>50101312</v>
      </c>
      <c r="C1908" t="str">
        <f t="shared" si="163"/>
        <v>CC</v>
      </c>
      <c r="D1908" t="str">
        <f t="shared" si="160"/>
        <v>REGION GRAND OUEST</v>
      </c>
      <c r="E1908" s="12" t="str">
        <f t="shared" si="164"/>
        <v>TERRAIN</v>
      </c>
      <c r="F1908" s="4" t="s">
        <v>9003</v>
      </c>
      <c r="G1908" s="4" t="s">
        <v>9004</v>
      </c>
      <c r="H1908" s="5">
        <v>2</v>
      </c>
      <c r="I1908" s="5" t="s">
        <v>6943</v>
      </c>
      <c r="J1908" s="5"/>
      <c r="K1908" s="5"/>
      <c r="L1908" s="5"/>
      <c r="M1908" s="5" t="s">
        <v>1343</v>
      </c>
      <c r="N1908" s="5"/>
      <c r="O1908" s="6"/>
      <c r="P1908" s="5"/>
      <c r="Q1908" s="5"/>
      <c r="R1908" s="5"/>
      <c r="S1908" s="5"/>
      <c r="T1908" s="5"/>
      <c r="U1908" s="6">
        <v>45566</v>
      </c>
      <c r="V1908" s="4"/>
      <c r="W1908" s="4" t="s">
        <v>1329</v>
      </c>
      <c r="X1908" s="5"/>
      <c r="Y1908" s="5"/>
      <c r="Z1908" s="5"/>
      <c r="AA1908" s="4" t="s">
        <v>3580</v>
      </c>
      <c r="AB1908" s="5"/>
      <c r="AC1908" s="5"/>
      <c r="AD1908" s="5"/>
      <c r="AE1908" s="5"/>
      <c r="AF1908" s="6"/>
      <c r="AG1908" s="5"/>
      <c r="AH1908" s="5"/>
      <c r="AI1908" s="5"/>
      <c r="AJ1908" s="6"/>
      <c r="AK1908" s="5"/>
      <c r="AL1908" s="6"/>
      <c r="AM1908" s="5"/>
      <c r="AN1908" s="5"/>
      <c r="AO1908" s="5"/>
      <c r="AP1908" s="5" t="s">
        <v>1413</v>
      </c>
      <c r="AQ1908" s="4" t="s">
        <v>1414</v>
      </c>
      <c r="AR1908" s="5" t="s">
        <v>19</v>
      </c>
      <c r="AS1908" s="4" t="s">
        <v>2071</v>
      </c>
      <c r="AT1908" s="5" t="s">
        <v>2072</v>
      </c>
      <c r="AU1908" s="5" t="s">
        <v>41</v>
      </c>
      <c r="AV1908" s="4" t="s">
        <v>2073</v>
      </c>
      <c r="AW1908" s="5" t="s">
        <v>112</v>
      </c>
      <c r="AX1908" s="4" t="s">
        <v>2068</v>
      </c>
      <c r="AY1908" s="5" t="s">
        <v>2074</v>
      </c>
      <c r="AZ1908" s="5" t="s">
        <v>11</v>
      </c>
      <c r="BA1908" s="4" t="s">
        <v>2075</v>
      </c>
      <c r="BB1908" s="5" t="s">
        <v>2076</v>
      </c>
      <c r="BC1908" s="4"/>
      <c r="BD1908" s="5"/>
      <c r="BE1908" s="5"/>
      <c r="BF1908" s="5"/>
      <c r="BG1908" s="4" t="s">
        <v>9004</v>
      </c>
      <c r="BH1908" s="5" t="s">
        <v>1343</v>
      </c>
    </row>
    <row r="1909" spans="1:60" x14ac:dyDescent="0.25">
      <c r="A1909">
        <f t="shared" si="161"/>
        <v>992540</v>
      </c>
      <c r="B1909">
        <f t="shared" si="162"/>
        <v>50101311</v>
      </c>
      <c r="C1909" t="str">
        <f t="shared" si="163"/>
        <v>CC</v>
      </c>
      <c r="D1909" t="str">
        <f t="shared" si="160"/>
        <v>REGION ILE DE FRANCE NORD</v>
      </c>
      <c r="E1909" s="12" t="str">
        <f t="shared" si="164"/>
        <v>TERRAIN</v>
      </c>
      <c r="F1909" s="4" t="s">
        <v>9005</v>
      </c>
      <c r="G1909" s="4" t="s">
        <v>9006</v>
      </c>
      <c r="H1909" s="5">
        <v>2</v>
      </c>
      <c r="I1909" s="5" t="s">
        <v>6943</v>
      </c>
      <c r="J1909" s="5"/>
      <c r="K1909" s="5"/>
      <c r="L1909" s="5"/>
      <c r="M1909" s="5" t="s">
        <v>1343</v>
      </c>
      <c r="N1909" s="5"/>
      <c r="O1909" s="5"/>
      <c r="P1909" s="5"/>
      <c r="Q1909" s="5"/>
      <c r="R1909" s="5"/>
      <c r="S1909" s="5"/>
      <c r="T1909" s="5"/>
      <c r="U1909" s="6">
        <v>45627</v>
      </c>
      <c r="V1909" s="5"/>
      <c r="W1909" s="4" t="s">
        <v>1329</v>
      </c>
      <c r="X1909" s="5"/>
      <c r="Y1909" s="5"/>
      <c r="Z1909" s="5"/>
      <c r="AA1909" s="5" t="s">
        <v>1391</v>
      </c>
      <c r="AB1909" s="5"/>
      <c r="AC1909" s="5"/>
      <c r="AD1909" s="5"/>
      <c r="AE1909" s="5"/>
      <c r="AF1909" s="5"/>
      <c r="AG1909" s="5"/>
      <c r="AH1909" s="5"/>
      <c r="AI1909" s="5"/>
      <c r="AJ1909" s="5"/>
      <c r="AK1909" s="5"/>
      <c r="AL1909" s="5"/>
      <c r="AM1909" s="5"/>
      <c r="AN1909" s="5"/>
      <c r="AO1909" s="5"/>
      <c r="AP1909" s="5" t="s">
        <v>12477</v>
      </c>
      <c r="AQ1909" s="4" t="s">
        <v>1351</v>
      </c>
      <c r="AR1909" s="5" t="s">
        <v>12478</v>
      </c>
      <c r="AS1909" s="4" t="s">
        <v>1352</v>
      </c>
      <c r="AT1909" s="5" t="s">
        <v>1353</v>
      </c>
      <c r="AU1909" s="5" t="s">
        <v>41</v>
      </c>
      <c r="AV1909" s="4" t="s">
        <v>1354</v>
      </c>
      <c r="AW1909" s="5" t="s">
        <v>17</v>
      </c>
      <c r="AX1909" s="4" t="s">
        <v>2116</v>
      </c>
      <c r="AY1909" s="5" t="s">
        <v>2117</v>
      </c>
      <c r="AZ1909" s="5" t="s">
        <v>11</v>
      </c>
      <c r="BA1909" s="4" t="s">
        <v>2118</v>
      </c>
      <c r="BB1909" s="5" t="s">
        <v>2119</v>
      </c>
      <c r="BC1909" s="5"/>
      <c r="BD1909" s="5"/>
      <c r="BE1909" s="5"/>
      <c r="BF1909" s="5"/>
      <c r="BG1909" s="5" t="s">
        <v>9006</v>
      </c>
      <c r="BH1909" s="5" t="s">
        <v>1343</v>
      </c>
    </row>
    <row r="1910" spans="1:60" x14ac:dyDescent="0.25">
      <c r="A1910">
        <f t="shared" si="161"/>
        <v>992533</v>
      </c>
      <c r="B1910">
        <f t="shared" si="162"/>
        <v>50101310</v>
      </c>
      <c r="C1910" t="str">
        <f t="shared" si="163"/>
        <v>CC</v>
      </c>
      <c r="D1910" t="str">
        <f t="shared" si="160"/>
        <v>REGION GRAND SUD</v>
      </c>
      <c r="E1910" s="12" t="str">
        <f t="shared" si="164"/>
        <v>TERRAIN</v>
      </c>
      <c r="F1910" s="4" t="s">
        <v>9007</v>
      </c>
      <c r="G1910" s="4" t="s">
        <v>5212</v>
      </c>
      <c r="H1910" s="5">
        <v>2</v>
      </c>
      <c r="I1910" s="5" t="s">
        <v>6943</v>
      </c>
      <c r="J1910" s="5"/>
      <c r="K1910" s="5"/>
      <c r="L1910" s="5"/>
      <c r="M1910" s="5" t="s">
        <v>1343</v>
      </c>
      <c r="N1910" s="5"/>
      <c r="O1910" s="5"/>
      <c r="P1910" s="5"/>
      <c r="Q1910" s="5"/>
      <c r="R1910" s="5"/>
      <c r="S1910" s="5"/>
      <c r="T1910" s="5"/>
      <c r="U1910" s="6">
        <v>45474</v>
      </c>
      <c r="V1910" s="5"/>
      <c r="W1910" s="4" t="s">
        <v>1329</v>
      </c>
      <c r="X1910" s="5"/>
      <c r="Y1910" s="5"/>
      <c r="Z1910" s="5"/>
      <c r="AA1910" s="4" t="s">
        <v>5210</v>
      </c>
      <c r="AB1910" s="5"/>
      <c r="AC1910" s="5"/>
      <c r="AD1910" s="5"/>
      <c r="AE1910" s="5"/>
      <c r="AF1910" s="5"/>
      <c r="AG1910" s="5"/>
      <c r="AH1910" s="5"/>
      <c r="AI1910" s="5"/>
      <c r="AJ1910" s="5"/>
      <c r="AK1910" s="5"/>
      <c r="AL1910" s="5"/>
      <c r="AM1910" s="5"/>
      <c r="AN1910" s="5"/>
      <c r="AO1910" s="5"/>
      <c r="AP1910" s="5" t="s">
        <v>1335</v>
      </c>
      <c r="AQ1910" s="4" t="s">
        <v>1336</v>
      </c>
      <c r="AR1910" s="5" t="s">
        <v>12476</v>
      </c>
      <c r="AS1910" s="4" t="s">
        <v>1522</v>
      </c>
      <c r="AT1910" s="5" t="s">
        <v>1523</v>
      </c>
      <c r="AU1910" s="5" t="s">
        <v>41</v>
      </c>
      <c r="AV1910" s="4" t="s">
        <v>1524</v>
      </c>
      <c r="AW1910" s="5" t="s">
        <v>93</v>
      </c>
      <c r="AX1910" s="4" t="s">
        <v>1734</v>
      </c>
      <c r="AY1910" s="5" t="s">
        <v>1735</v>
      </c>
      <c r="AZ1910" s="5" t="s">
        <v>11</v>
      </c>
      <c r="BA1910" s="4" t="s">
        <v>1736</v>
      </c>
      <c r="BB1910" s="5" t="s">
        <v>1737</v>
      </c>
      <c r="BC1910" s="4" t="s">
        <v>5208</v>
      </c>
      <c r="BD1910" s="5" t="s">
        <v>5211</v>
      </c>
      <c r="BE1910" s="5" t="s">
        <v>3</v>
      </c>
      <c r="BF1910" s="5" t="s">
        <v>1333</v>
      </c>
      <c r="BG1910" s="4" t="s">
        <v>5212</v>
      </c>
      <c r="BH1910" s="5" t="s">
        <v>1343</v>
      </c>
    </row>
    <row r="1911" spans="1:60" x14ac:dyDescent="0.25">
      <c r="A1911">
        <f t="shared" si="161"/>
        <v>992506</v>
      </c>
      <c r="B1911">
        <f t="shared" si="162"/>
        <v>50101309</v>
      </c>
      <c r="C1911" t="str">
        <f t="shared" si="163"/>
        <v>CC</v>
      </c>
      <c r="D1911" t="str">
        <f t="shared" si="160"/>
        <v>REGION ILE DE FRANCE NORD</v>
      </c>
      <c r="E1911" s="12" t="str">
        <f t="shared" si="164"/>
        <v>TERRAIN</v>
      </c>
      <c r="F1911" s="4" t="s">
        <v>9008</v>
      </c>
      <c r="G1911" s="4" t="s">
        <v>6536</v>
      </c>
      <c r="H1911" s="5">
        <v>2</v>
      </c>
      <c r="I1911" s="5" t="s">
        <v>6943</v>
      </c>
      <c r="J1911" s="5"/>
      <c r="K1911" s="5"/>
      <c r="L1911" s="5"/>
      <c r="M1911" s="5" t="s">
        <v>1343</v>
      </c>
      <c r="N1911" s="5"/>
      <c r="O1911" s="5"/>
      <c r="P1911" s="5"/>
      <c r="Q1911" s="5"/>
      <c r="R1911" s="5"/>
      <c r="S1911" s="5"/>
      <c r="T1911" s="5"/>
      <c r="U1911" s="6">
        <v>45597</v>
      </c>
      <c r="V1911" s="5"/>
      <c r="W1911" s="4" t="s">
        <v>1329</v>
      </c>
      <c r="X1911" s="5"/>
      <c r="Y1911" s="5"/>
      <c r="Z1911" s="5"/>
      <c r="AA1911" s="4" t="s">
        <v>6533</v>
      </c>
      <c r="AB1911" s="5"/>
      <c r="AC1911" s="5"/>
      <c r="AD1911" s="5"/>
      <c r="AE1911" s="5"/>
      <c r="AF1911" s="5"/>
      <c r="AG1911" s="5"/>
      <c r="AH1911" s="5"/>
      <c r="AI1911" s="5"/>
      <c r="AJ1911" s="5"/>
      <c r="AK1911" s="5"/>
      <c r="AL1911" s="5"/>
      <c r="AM1911" s="5"/>
      <c r="AN1911" s="5"/>
      <c r="AO1911" s="5"/>
      <c r="AP1911" s="5" t="s">
        <v>12477</v>
      </c>
      <c r="AQ1911" s="4" t="s">
        <v>1351</v>
      </c>
      <c r="AR1911" s="5" t="s">
        <v>12478</v>
      </c>
      <c r="AS1911" s="4" t="s">
        <v>1450</v>
      </c>
      <c r="AT1911" s="5" t="s">
        <v>1451</v>
      </c>
      <c r="AU1911" s="5" t="s">
        <v>41</v>
      </c>
      <c r="AV1911" s="4" t="s">
        <v>1452</v>
      </c>
      <c r="AW1911" s="5" t="s">
        <v>230</v>
      </c>
      <c r="AX1911" s="4" t="s">
        <v>1453</v>
      </c>
      <c r="AY1911" s="5" t="s">
        <v>1454</v>
      </c>
      <c r="AZ1911" s="5" t="s">
        <v>11</v>
      </c>
      <c r="BA1911" s="4" t="s">
        <v>1455</v>
      </c>
      <c r="BB1911" s="5" t="s">
        <v>1456</v>
      </c>
      <c r="BC1911" s="4" t="s">
        <v>6532</v>
      </c>
      <c r="BD1911" s="5" t="s">
        <v>6535</v>
      </c>
      <c r="BE1911" s="5" t="s">
        <v>3</v>
      </c>
      <c r="BF1911" s="5" t="s">
        <v>1333</v>
      </c>
      <c r="BG1911" s="4" t="s">
        <v>6536</v>
      </c>
      <c r="BH1911" s="5" t="s">
        <v>1343</v>
      </c>
    </row>
    <row r="1912" spans="1:60" x14ac:dyDescent="0.25">
      <c r="A1912">
        <f t="shared" si="161"/>
        <v>992505</v>
      </c>
      <c r="B1912">
        <f t="shared" si="162"/>
        <v>50101308</v>
      </c>
      <c r="C1912" t="str">
        <f t="shared" si="163"/>
        <v>CC</v>
      </c>
      <c r="D1912" t="str">
        <f t="shared" si="160"/>
        <v>REGION ILE DE FRANCE NORD</v>
      </c>
      <c r="E1912" s="12" t="str">
        <f t="shared" si="164"/>
        <v>TERRAIN</v>
      </c>
      <c r="F1912" s="4" t="s">
        <v>9009</v>
      </c>
      <c r="G1912" s="4" t="s">
        <v>4318</v>
      </c>
      <c r="H1912" s="5">
        <v>2</v>
      </c>
      <c r="I1912" s="5" t="s">
        <v>6943</v>
      </c>
      <c r="J1912" s="5"/>
      <c r="K1912" s="5"/>
      <c r="L1912" s="5"/>
      <c r="M1912" s="5" t="s">
        <v>1343</v>
      </c>
      <c r="N1912" s="5"/>
      <c r="O1912" s="5"/>
      <c r="P1912" s="5"/>
      <c r="Q1912" s="5"/>
      <c r="R1912" s="5"/>
      <c r="S1912" s="5"/>
      <c r="T1912" s="5"/>
      <c r="U1912" s="6">
        <v>45597</v>
      </c>
      <c r="V1912" s="5"/>
      <c r="W1912" s="4" t="s">
        <v>1329</v>
      </c>
      <c r="X1912" s="5"/>
      <c r="Y1912" s="5"/>
      <c r="Z1912" s="5"/>
      <c r="AA1912" s="4" t="s">
        <v>4315</v>
      </c>
      <c r="AB1912" s="5"/>
      <c r="AC1912" s="5"/>
      <c r="AD1912" s="5"/>
      <c r="AE1912" s="5"/>
      <c r="AF1912" s="5"/>
      <c r="AG1912" s="5"/>
      <c r="AH1912" s="5"/>
      <c r="AI1912" s="5"/>
      <c r="AJ1912" s="5"/>
      <c r="AK1912" s="5"/>
      <c r="AL1912" s="5"/>
      <c r="AM1912" s="5"/>
      <c r="AN1912" s="5"/>
      <c r="AO1912" s="5"/>
      <c r="AP1912" s="5" t="s">
        <v>12477</v>
      </c>
      <c r="AQ1912" s="4" t="s">
        <v>1351</v>
      </c>
      <c r="AR1912" s="5" t="s">
        <v>12478</v>
      </c>
      <c r="AS1912" s="4" t="s">
        <v>1450</v>
      </c>
      <c r="AT1912" s="5" t="s">
        <v>1451</v>
      </c>
      <c r="AU1912" s="5" t="s">
        <v>41</v>
      </c>
      <c r="AV1912" s="4" t="s">
        <v>1452</v>
      </c>
      <c r="AW1912" s="5" t="s">
        <v>230</v>
      </c>
      <c r="AX1912" s="4" t="s">
        <v>1453</v>
      </c>
      <c r="AY1912" s="5" t="s">
        <v>1454</v>
      </c>
      <c r="AZ1912" s="5" t="s">
        <v>11</v>
      </c>
      <c r="BA1912" s="4" t="s">
        <v>1455</v>
      </c>
      <c r="BB1912" s="5" t="s">
        <v>1456</v>
      </c>
      <c r="BC1912" s="4" t="s">
        <v>4314</v>
      </c>
      <c r="BD1912" s="5" t="s">
        <v>4317</v>
      </c>
      <c r="BE1912" s="5" t="s">
        <v>60</v>
      </c>
      <c r="BF1912" s="5" t="s">
        <v>1333</v>
      </c>
      <c r="BG1912" s="4" t="s">
        <v>4318</v>
      </c>
      <c r="BH1912" s="5" t="s">
        <v>1343</v>
      </c>
    </row>
    <row r="1913" spans="1:60" x14ac:dyDescent="0.25">
      <c r="A1913">
        <f t="shared" si="161"/>
        <v>992504</v>
      </c>
      <c r="B1913">
        <f t="shared" si="162"/>
        <v>50101307</v>
      </c>
      <c r="C1913" t="str">
        <f t="shared" si="163"/>
        <v>CC</v>
      </c>
      <c r="D1913" t="str">
        <f t="shared" si="160"/>
        <v>REGION GRAND OUEST</v>
      </c>
      <c r="E1913" s="12" t="str">
        <f t="shared" si="164"/>
        <v>TERRAIN</v>
      </c>
      <c r="F1913" s="4" t="s">
        <v>9010</v>
      </c>
      <c r="G1913" s="4" t="s">
        <v>9011</v>
      </c>
      <c r="H1913" s="5">
        <v>2</v>
      </c>
      <c r="I1913" s="5" t="s">
        <v>6943</v>
      </c>
      <c r="J1913" s="5"/>
      <c r="K1913" s="5"/>
      <c r="L1913" s="5"/>
      <c r="M1913" s="5" t="s">
        <v>1343</v>
      </c>
      <c r="N1913" s="5"/>
      <c r="O1913" s="5"/>
      <c r="P1913" s="5"/>
      <c r="Q1913" s="5"/>
      <c r="R1913" s="5"/>
      <c r="S1913" s="5"/>
      <c r="T1913" s="5"/>
      <c r="U1913" s="6">
        <v>45566</v>
      </c>
      <c r="V1913" s="5"/>
      <c r="W1913" s="4" t="s">
        <v>1329</v>
      </c>
      <c r="X1913" s="5"/>
      <c r="Y1913" s="5"/>
      <c r="Z1913" s="5"/>
      <c r="AA1913" s="4" t="s">
        <v>6249</v>
      </c>
      <c r="AB1913" s="5"/>
      <c r="AC1913" s="5"/>
      <c r="AD1913" s="5"/>
      <c r="AE1913" s="5"/>
      <c r="AF1913" s="5"/>
      <c r="AG1913" s="5"/>
      <c r="AH1913" s="5"/>
      <c r="AI1913" s="5"/>
      <c r="AJ1913" s="5"/>
      <c r="AK1913" s="5"/>
      <c r="AL1913" s="5"/>
      <c r="AM1913" s="5"/>
      <c r="AN1913" s="5"/>
      <c r="AO1913" s="5"/>
      <c r="AP1913" s="5" t="s">
        <v>1413</v>
      </c>
      <c r="AQ1913" s="4" t="s">
        <v>1414</v>
      </c>
      <c r="AR1913" s="5" t="s">
        <v>19</v>
      </c>
      <c r="AS1913" s="4" t="s">
        <v>1415</v>
      </c>
      <c r="AT1913" s="5" t="s">
        <v>1416</v>
      </c>
      <c r="AU1913" s="5" t="s">
        <v>41</v>
      </c>
      <c r="AV1913" s="4" t="s">
        <v>1417</v>
      </c>
      <c r="AW1913" s="5" t="s">
        <v>20</v>
      </c>
      <c r="AX1913" s="4" t="s">
        <v>2873</v>
      </c>
      <c r="AY1913" s="5" t="s">
        <v>2876</v>
      </c>
      <c r="AZ1913" s="5" t="s">
        <v>11</v>
      </c>
      <c r="BA1913" s="4" t="s">
        <v>2877</v>
      </c>
      <c r="BB1913" s="5" t="s">
        <v>2878</v>
      </c>
      <c r="BC1913" s="5"/>
      <c r="BD1913" s="5"/>
      <c r="BE1913" s="5"/>
      <c r="BF1913" s="5"/>
      <c r="BG1913" s="4" t="s">
        <v>9011</v>
      </c>
      <c r="BH1913" s="5" t="s">
        <v>1343</v>
      </c>
    </row>
    <row r="1914" spans="1:60" x14ac:dyDescent="0.25">
      <c r="A1914">
        <f t="shared" si="161"/>
        <v>992498</v>
      </c>
      <c r="B1914">
        <f t="shared" si="162"/>
        <v>50101306</v>
      </c>
      <c r="C1914" t="str">
        <f t="shared" si="163"/>
        <v>CC</v>
      </c>
      <c r="D1914" t="str">
        <f t="shared" si="160"/>
        <v>REGION CENTRE EST</v>
      </c>
      <c r="E1914" s="12" t="str">
        <f t="shared" si="164"/>
        <v>TERRAIN</v>
      </c>
      <c r="F1914" s="4" t="s">
        <v>9012</v>
      </c>
      <c r="G1914" s="4" t="s">
        <v>9013</v>
      </c>
      <c r="H1914" s="5">
        <v>2</v>
      </c>
      <c r="I1914" s="5" t="s">
        <v>6943</v>
      </c>
      <c r="J1914" s="5"/>
      <c r="K1914" s="5"/>
      <c r="L1914" s="5"/>
      <c r="M1914" s="5" t="s">
        <v>1343</v>
      </c>
      <c r="N1914" s="5"/>
      <c r="O1914" s="5"/>
      <c r="P1914" s="5"/>
      <c r="Q1914" s="5"/>
      <c r="R1914" s="5"/>
      <c r="S1914" s="5"/>
      <c r="T1914" s="5"/>
      <c r="U1914" s="6">
        <v>45627</v>
      </c>
      <c r="V1914" s="5"/>
      <c r="W1914" s="4" t="s">
        <v>1329</v>
      </c>
      <c r="X1914" s="5"/>
      <c r="Y1914" s="5"/>
      <c r="Z1914" s="5"/>
      <c r="AA1914" s="4" t="s">
        <v>3716</v>
      </c>
      <c r="AB1914" s="5"/>
      <c r="AC1914" s="5"/>
      <c r="AD1914" s="5"/>
      <c r="AE1914" s="5"/>
      <c r="AF1914" s="5"/>
      <c r="AG1914" s="5"/>
      <c r="AH1914" s="5"/>
      <c r="AI1914" s="5"/>
      <c r="AJ1914" s="5"/>
      <c r="AK1914" s="5"/>
      <c r="AL1914" s="5"/>
      <c r="AM1914" s="5"/>
      <c r="AN1914" s="5"/>
      <c r="AO1914" s="5"/>
      <c r="AP1914" s="5" t="s">
        <v>1536</v>
      </c>
      <c r="AQ1914" s="4" t="s">
        <v>12479</v>
      </c>
      <c r="AR1914" s="5" t="s">
        <v>12480</v>
      </c>
      <c r="AS1914" s="4" t="s">
        <v>1564</v>
      </c>
      <c r="AT1914" s="5" t="s">
        <v>1565</v>
      </c>
      <c r="AU1914" s="5" t="s">
        <v>41</v>
      </c>
      <c r="AV1914" s="4" t="s">
        <v>1566</v>
      </c>
      <c r="AW1914" s="5" t="s">
        <v>68</v>
      </c>
      <c r="AX1914" s="4"/>
      <c r="AY1914" s="5"/>
      <c r="AZ1914" s="5"/>
      <c r="BA1914" s="4" t="s">
        <v>7099</v>
      </c>
      <c r="BB1914" s="5" t="s">
        <v>7100</v>
      </c>
      <c r="BC1914" s="4"/>
      <c r="BD1914" s="5"/>
      <c r="BE1914" s="5"/>
      <c r="BF1914" s="5"/>
      <c r="BG1914" s="4" t="s">
        <v>9013</v>
      </c>
      <c r="BH1914" s="5" t="s">
        <v>1343</v>
      </c>
    </row>
    <row r="1915" spans="1:60" x14ac:dyDescent="0.25">
      <c r="A1915">
        <f t="shared" si="161"/>
        <v>992497</v>
      </c>
      <c r="B1915">
        <f t="shared" si="162"/>
        <v>50101305</v>
      </c>
      <c r="C1915" t="str">
        <f t="shared" si="163"/>
        <v>CC</v>
      </c>
      <c r="D1915" t="str">
        <f t="shared" si="160"/>
        <v>REGION CENTRE EST</v>
      </c>
      <c r="E1915" s="12" t="str">
        <f t="shared" si="164"/>
        <v>TERRAIN</v>
      </c>
      <c r="F1915" s="4" t="s">
        <v>9014</v>
      </c>
      <c r="G1915" s="4" t="s">
        <v>6587</v>
      </c>
      <c r="H1915" s="5">
        <v>2</v>
      </c>
      <c r="I1915" s="5" t="s">
        <v>6943</v>
      </c>
      <c r="J1915" s="5"/>
      <c r="K1915" s="5"/>
      <c r="L1915" s="5"/>
      <c r="M1915" s="5" t="s">
        <v>1343</v>
      </c>
      <c r="N1915" s="5"/>
      <c r="O1915" s="5"/>
      <c r="P1915" s="5"/>
      <c r="Q1915" s="5"/>
      <c r="R1915" s="5"/>
      <c r="S1915" s="5"/>
      <c r="T1915" s="5"/>
      <c r="U1915" s="6">
        <v>45627</v>
      </c>
      <c r="V1915" s="5"/>
      <c r="W1915" s="4" t="s">
        <v>1329</v>
      </c>
      <c r="X1915" s="5"/>
      <c r="Y1915" s="5"/>
      <c r="Z1915" s="5"/>
      <c r="AA1915" s="4" t="s">
        <v>6584</v>
      </c>
      <c r="AB1915" s="5"/>
      <c r="AC1915" s="5"/>
      <c r="AD1915" s="5"/>
      <c r="AE1915" s="5"/>
      <c r="AF1915" s="5"/>
      <c r="AG1915" s="5"/>
      <c r="AH1915" s="5"/>
      <c r="AI1915" s="5"/>
      <c r="AJ1915" s="5"/>
      <c r="AK1915" s="5"/>
      <c r="AL1915" s="5"/>
      <c r="AM1915" s="5"/>
      <c r="AN1915" s="5"/>
      <c r="AO1915" s="5"/>
      <c r="AP1915" s="5" t="s">
        <v>1536</v>
      </c>
      <c r="AQ1915" s="4" t="s">
        <v>12479</v>
      </c>
      <c r="AR1915" s="5" t="s">
        <v>12480</v>
      </c>
      <c r="AS1915" s="4" t="s">
        <v>2290</v>
      </c>
      <c r="AT1915" s="5" t="s">
        <v>2291</v>
      </c>
      <c r="AU1915" s="5" t="s">
        <v>41</v>
      </c>
      <c r="AV1915" s="4" t="s">
        <v>2292</v>
      </c>
      <c r="AW1915" s="5" t="s">
        <v>108</v>
      </c>
      <c r="AX1915" s="4" t="s">
        <v>2293</v>
      </c>
      <c r="AY1915" s="5" t="s">
        <v>2294</v>
      </c>
      <c r="AZ1915" s="5" t="s">
        <v>11</v>
      </c>
      <c r="BA1915" s="4" t="s">
        <v>2295</v>
      </c>
      <c r="BB1915" s="5" t="s">
        <v>2296</v>
      </c>
      <c r="BC1915" s="5" t="s">
        <v>6583</v>
      </c>
      <c r="BD1915" s="5" t="s">
        <v>6586</v>
      </c>
      <c r="BE1915" s="5" t="s">
        <v>25</v>
      </c>
      <c r="BF1915" s="5" t="s">
        <v>1333</v>
      </c>
      <c r="BG1915" s="4" t="s">
        <v>6587</v>
      </c>
      <c r="BH1915" s="5" t="s">
        <v>1343</v>
      </c>
    </row>
    <row r="1916" spans="1:60" x14ac:dyDescent="0.25">
      <c r="A1916">
        <f t="shared" si="161"/>
        <v>992496</v>
      </c>
      <c r="B1916">
        <f t="shared" si="162"/>
        <v>50101304</v>
      </c>
      <c r="C1916" t="str">
        <f t="shared" si="163"/>
        <v>CC</v>
      </c>
      <c r="D1916" t="str">
        <f t="shared" si="160"/>
        <v>REGION CENTRE EST</v>
      </c>
      <c r="E1916" s="12" t="str">
        <f t="shared" si="164"/>
        <v>TERRAIN</v>
      </c>
      <c r="F1916" s="4" t="s">
        <v>9015</v>
      </c>
      <c r="G1916" s="4" t="s">
        <v>9016</v>
      </c>
      <c r="H1916" s="5">
        <v>2</v>
      </c>
      <c r="I1916" s="5" t="s">
        <v>6943</v>
      </c>
      <c r="J1916" s="5"/>
      <c r="K1916" s="5"/>
      <c r="L1916" s="5"/>
      <c r="M1916" s="5" t="s">
        <v>1343</v>
      </c>
      <c r="N1916" s="5"/>
      <c r="O1916" s="5"/>
      <c r="P1916" s="5"/>
      <c r="Q1916" s="5"/>
      <c r="R1916" s="5"/>
      <c r="S1916" s="5"/>
      <c r="T1916" s="5"/>
      <c r="U1916" s="6">
        <v>45627</v>
      </c>
      <c r="V1916" s="5"/>
      <c r="W1916" s="4" t="s">
        <v>1329</v>
      </c>
      <c r="X1916" s="5"/>
      <c r="Y1916" s="5"/>
      <c r="Z1916" s="5"/>
      <c r="AA1916" s="4" t="s">
        <v>6094</v>
      </c>
      <c r="AB1916" s="5"/>
      <c r="AC1916" s="5"/>
      <c r="AD1916" s="5"/>
      <c r="AE1916" s="5"/>
      <c r="AF1916" s="5"/>
      <c r="AG1916" s="5"/>
      <c r="AH1916" s="5"/>
      <c r="AI1916" s="5"/>
      <c r="AJ1916" s="5"/>
      <c r="AK1916" s="5"/>
      <c r="AL1916" s="5"/>
      <c r="AM1916" s="5"/>
      <c r="AN1916" s="5"/>
      <c r="AO1916" s="5"/>
      <c r="AP1916" s="5" t="s">
        <v>1536</v>
      </c>
      <c r="AQ1916" s="4" t="s">
        <v>12479</v>
      </c>
      <c r="AR1916" s="5" t="s">
        <v>12480</v>
      </c>
      <c r="AS1916" s="4" t="s">
        <v>2290</v>
      </c>
      <c r="AT1916" s="5" t="s">
        <v>2291</v>
      </c>
      <c r="AU1916" s="5" t="s">
        <v>41</v>
      </c>
      <c r="AV1916" s="4" t="s">
        <v>2292</v>
      </c>
      <c r="AW1916" s="5" t="s">
        <v>108</v>
      </c>
      <c r="AX1916" s="4" t="s">
        <v>2553</v>
      </c>
      <c r="AY1916" s="5" t="s">
        <v>2554</v>
      </c>
      <c r="AZ1916" s="5" t="s">
        <v>11</v>
      </c>
      <c r="BA1916" s="4" t="s">
        <v>2555</v>
      </c>
      <c r="BB1916" s="5" t="s">
        <v>2556</v>
      </c>
      <c r="BC1916" s="4"/>
      <c r="BD1916" s="5"/>
      <c r="BE1916" s="5"/>
      <c r="BF1916" s="5"/>
      <c r="BG1916" s="4" t="s">
        <v>9016</v>
      </c>
      <c r="BH1916" s="5" t="s">
        <v>1343</v>
      </c>
    </row>
    <row r="1917" spans="1:60" x14ac:dyDescent="0.25">
      <c r="A1917">
        <f t="shared" si="161"/>
        <v>992486</v>
      </c>
      <c r="B1917">
        <f t="shared" si="162"/>
        <v>50101303</v>
      </c>
      <c r="C1917" t="str">
        <f t="shared" si="163"/>
        <v>CC</v>
      </c>
      <c r="D1917" t="str">
        <f t="shared" si="160"/>
        <v>REGION GRAND OUEST</v>
      </c>
      <c r="E1917" s="12" t="str">
        <f t="shared" si="164"/>
        <v>TERRAIN</v>
      </c>
      <c r="F1917" s="4" t="s">
        <v>9017</v>
      </c>
      <c r="G1917" s="4" t="s">
        <v>9018</v>
      </c>
      <c r="H1917" s="5">
        <v>2</v>
      </c>
      <c r="I1917" s="5" t="s">
        <v>6943</v>
      </c>
      <c r="J1917" s="5"/>
      <c r="K1917" s="5"/>
      <c r="L1917" s="5"/>
      <c r="M1917" s="5" t="s">
        <v>1343</v>
      </c>
      <c r="N1917" s="5"/>
      <c r="O1917" s="5"/>
      <c r="P1917" s="5"/>
      <c r="Q1917" s="5"/>
      <c r="R1917" s="5"/>
      <c r="S1917" s="5"/>
      <c r="T1917" s="5"/>
      <c r="U1917" s="6">
        <v>45566</v>
      </c>
      <c r="V1917" s="5"/>
      <c r="W1917" s="4" t="s">
        <v>1329</v>
      </c>
      <c r="X1917" s="5"/>
      <c r="Y1917" s="5"/>
      <c r="Z1917" s="5"/>
      <c r="AA1917" s="4" t="s">
        <v>8943</v>
      </c>
      <c r="AB1917" s="5"/>
      <c r="AC1917" s="5"/>
      <c r="AD1917" s="5"/>
      <c r="AE1917" s="5"/>
      <c r="AF1917" s="5"/>
      <c r="AG1917" s="5"/>
      <c r="AH1917" s="5"/>
      <c r="AI1917" s="5"/>
      <c r="AJ1917" s="5"/>
      <c r="AK1917" s="5"/>
      <c r="AL1917" s="5"/>
      <c r="AM1917" s="5"/>
      <c r="AN1917" s="5"/>
      <c r="AO1917" s="5"/>
      <c r="AP1917" s="5" t="s">
        <v>1413</v>
      </c>
      <c r="AQ1917" s="4" t="s">
        <v>1414</v>
      </c>
      <c r="AR1917" s="5" t="s">
        <v>19</v>
      </c>
      <c r="AS1917" s="4" t="s">
        <v>2071</v>
      </c>
      <c r="AT1917" s="5" t="s">
        <v>2072</v>
      </c>
      <c r="AU1917" s="5" t="s">
        <v>41</v>
      </c>
      <c r="AV1917" s="4" t="s">
        <v>2073</v>
      </c>
      <c r="AW1917" s="5" t="s">
        <v>112</v>
      </c>
      <c r="AX1917" s="4" t="s">
        <v>2136</v>
      </c>
      <c r="AY1917" s="5" t="s">
        <v>2137</v>
      </c>
      <c r="AZ1917" s="5" t="s">
        <v>11</v>
      </c>
      <c r="BA1917" s="4" t="s">
        <v>2138</v>
      </c>
      <c r="BB1917" s="5" t="s">
        <v>2139</v>
      </c>
      <c r="BC1917" s="4"/>
      <c r="BD1917" s="5"/>
      <c r="BE1917" s="5"/>
      <c r="BF1917" s="5"/>
      <c r="BG1917" s="4" t="s">
        <v>9018</v>
      </c>
      <c r="BH1917" s="5" t="s">
        <v>1343</v>
      </c>
    </row>
    <row r="1918" spans="1:60" x14ac:dyDescent="0.25">
      <c r="A1918">
        <f t="shared" si="161"/>
        <v>992485</v>
      </c>
      <c r="B1918">
        <f t="shared" si="162"/>
        <v>50101302</v>
      </c>
      <c r="C1918" t="str">
        <f t="shared" si="163"/>
        <v>CC</v>
      </c>
      <c r="D1918" t="str">
        <f t="shared" si="160"/>
        <v>REGION GRAND OUEST</v>
      </c>
      <c r="E1918" s="12" t="str">
        <f t="shared" si="164"/>
        <v>TERRAIN</v>
      </c>
      <c r="F1918" s="4" t="s">
        <v>9019</v>
      </c>
      <c r="G1918" s="4" t="s">
        <v>9020</v>
      </c>
      <c r="H1918" s="5">
        <v>2</v>
      </c>
      <c r="I1918" s="5" t="s">
        <v>6943</v>
      </c>
      <c r="J1918" s="5"/>
      <c r="K1918" s="5"/>
      <c r="L1918" s="5"/>
      <c r="M1918" s="5" t="s">
        <v>1343</v>
      </c>
      <c r="N1918" s="5"/>
      <c r="O1918" s="5"/>
      <c r="P1918" s="5"/>
      <c r="Q1918" s="5"/>
      <c r="R1918" s="5"/>
      <c r="S1918" s="5"/>
      <c r="T1918" s="5"/>
      <c r="U1918" s="6">
        <v>45566</v>
      </c>
      <c r="V1918" s="5"/>
      <c r="W1918" s="4" t="s">
        <v>1329</v>
      </c>
      <c r="X1918" s="5"/>
      <c r="Y1918" s="5"/>
      <c r="Z1918" s="5"/>
      <c r="AA1918" s="4" t="s">
        <v>6343</v>
      </c>
      <c r="AB1918" s="5"/>
      <c r="AC1918" s="5"/>
      <c r="AD1918" s="5"/>
      <c r="AE1918" s="5"/>
      <c r="AF1918" s="5"/>
      <c r="AG1918" s="5"/>
      <c r="AH1918" s="5"/>
      <c r="AI1918" s="5"/>
      <c r="AJ1918" s="5"/>
      <c r="AK1918" s="5"/>
      <c r="AL1918" s="5"/>
      <c r="AM1918" s="5"/>
      <c r="AN1918" s="5"/>
      <c r="AO1918" s="5"/>
      <c r="AP1918" s="5" t="s">
        <v>1413</v>
      </c>
      <c r="AQ1918" s="4" t="s">
        <v>1414</v>
      </c>
      <c r="AR1918" s="5" t="s">
        <v>19</v>
      </c>
      <c r="AS1918" s="4" t="s">
        <v>2071</v>
      </c>
      <c r="AT1918" s="5" t="s">
        <v>2072</v>
      </c>
      <c r="AU1918" s="5" t="s">
        <v>41</v>
      </c>
      <c r="AV1918" s="4" t="s">
        <v>2073</v>
      </c>
      <c r="AW1918" s="5" t="s">
        <v>112</v>
      </c>
      <c r="AX1918" s="4" t="s">
        <v>2068</v>
      </c>
      <c r="AY1918" s="5" t="s">
        <v>2074</v>
      </c>
      <c r="AZ1918" s="5" t="s">
        <v>11</v>
      </c>
      <c r="BA1918" s="4" t="s">
        <v>2075</v>
      </c>
      <c r="BB1918" s="5" t="s">
        <v>2076</v>
      </c>
      <c r="BC1918" s="4" t="s">
        <v>9021</v>
      </c>
      <c r="BD1918" s="5" t="s">
        <v>9022</v>
      </c>
      <c r="BE1918" s="5" t="s">
        <v>25</v>
      </c>
      <c r="BF1918" s="5" t="s">
        <v>1333</v>
      </c>
      <c r="BG1918" s="4" t="s">
        <v>9020</v>
      </c>
      <c r="BH1918" s="5" t="s">
        <v>1343</v>
      </c>
    </row>
    <row r="1919" spans="1:60" x14ac:dyDescent="0.25">
      <c r="A1919">
        <f t="shared" si="161"/>
        <v>992483</v>
      </c>
      <c r="B1919">
        <f t="shared" si="162"/>
        <v>50101300</v>
      </c>
      <c r="C1919" t="str">
        <f t="shared" si="163"/>
        <v>CC</v>
      </c>
      <c r="D1919" t="str">
        <f t="shared" si="160"/>
        <v>REGION CENTRE EST</v>
      </c>
      <c r="E1919" s="12" t="str">
        <f t="shared" si="164"/>
        <v>TERRAIN</v>
      </c>
      <c r="F1919" s="4" t="s">
        <v>9023</v>
      </c>
      <c r="G1919" s="4" t="s">
        <v>9024</v>
      </c>
      <c r="H1919" s="5">
        <v>2</v>
      </c>
      <c r="I1919" s="5" t="s">
        <v>6943</v>
      </c>
      <c r="J1919" s="5"/>
      <c r="K1919" s="5"/>
      <c r="L1919" s="5"/>
      <c r="M1919" s="5" t="s">
        <v>1343</v>
      </c>
      <c r="N1919" s="5"/>
      <c r="O1919" s="5"/>
      <c r="P1919" s="5"/>
      <c r="Q1919" s="5"/>
      <c r="R1919" s="5"/>
      <c r="S1919" s="5"/>
      <c r="T1919" s="5"/>
      <c r="U1919" s="6">
        <v>45627</v>
      </c>
      <c r="V1919" s="5"/>
      <c r="W1919" s="4" t="s">
        <v>1329</v>
      </c>
      <c r="X1919" s="5"/>
      <c r="Y1919" s="5"/>
      <c r="Z1919" s="5"/>
      <c r="AA1919" s="4" t="s">
        <v>9025</v>
      </c>
      <c r="AB1919" s="5"/>
      <c r="AC1919" s="5"/>
      <c r="AD1919" s="5"/>
      <c r="AE1919" s="5"/>
      <c r="AF1919" s="5"/>
      <c r="AG1919" s="5"/>
      <c r="AH1919" s="5"/>
      <c r="AI1919" s="5"/>
      <c r="AJ1919" s="5"/>
      <c r="AK1919" s="5"/>
      <c r="AL1919" s="5"/>
      <c r="AM1919" s="5"/>
      <c r="AN1919" s="5"/>
      <c r="AO1919" s="5"/>
      <c r="AP1919" s="5" t="s">
        <v>1536</v>
      </c>
      <c r="AQ1919" s="4" t="s">
        <v>12479</v>
      </c>
      <c r="AR1919" s="5" t="s">
        <v>12480</v>
      </c>
      <c r="AS1919" s="4" t="s">
        <v>1906</v>
      </c>
      <c r="AT1919" s="5" t="s">
        <v>1909</v>
      </c>
      <c r="AU1919" s="5" t="s">
        <v>41</v>
      </c>
      <c r="AV1919" s="4" t="s">
        <v>1910</v>
      </c>
      <c r="AW1919" s="5" t="s">
        <v>48</v>
      </c>
      <c r="AX1919" s="4" t="s">
        <v>4445</v>
      </c>
      <c r="AY1919" s="5" t="s">
        <v>4446</v>
      </c>
      <c r="AZ1919" s="5" t="s">
        <v>11</v>
      </c>
      <c r="BA1919" s="4" t="s">
        <v>4447</v>
      </c>
      <c r="BB1919" s="5" t="s">
        <v>4448</v>
      </c>
      <c r="BC1919" s="4"/>
      <c r="BD1919" s="5"/>
      <c r="BE1919" s="5"/>
      <c r="BF1919" s="5"/>
      <c r="BG1919" s="4" t="s">
        <v>9024</v>
      </c>
      <c r="BH1919" s="5" t="s">
        <v>1343</v>
      </c>
    </row>
    <row r="1920" spans="1:60" x14ac:dyDescent="0.25">
      <c r="A1920">
        <f t="shared" si="161"/>
        <v>992480</v>
      </c>
      <c r="B1920">
        <f t="shared" si="162"/>
        <v>50101299</v>
      </c>
      <c r="C1920" t="str">
        <f t="shared" si="163"/>
        <v>CC</v>
      </c>
      <c r="D1920" t="str">
        <f t="shared" si="160"/>
        <v>REGION CENTRE EST</v>
      </c>
      <c r="E1920" s="12" t="str">
        <f t="shared" si="164"/>
        <v>TERRAIN</v>
      </c>
      <c r="F1920" s="4" t="s">
        <v>9026</v>
      </c>
      <c r="G1920" s="4" t="s">
        <v>5915</v>
      </c>
      <c r="H1920" s="5">
        <v>2</v>
      </c>
      <c r="I1920" s="5" t="s">
        <v>6943</v>
      </c>
      <c r="J1920" s="5"/>
      <c r="K1920" s="5"/>
      <c r="L1920" s="5"/>
      <c r="M1920" s="5" t="s">
        <v>1343</v>
      </c>
      <c r="N1920" s="5"/>
      <c r="O1920" s="5"/>
      <c r="P1920" s="5"/>
      <c r="Q1920" s="5"/>
      <c r="R1920" s="5"/>
      <c r="S1920" s="5"/>
      <c r="T1920" s="5"/>
      <c r="U1920" s="6">
        <v>45627</v>
      </c>
      <c r="V1920" s="5"/>
      <c r="W1920" s="4" t="s">
        <v>1329</v>
      </c>
      <c r="X1920" s="5"/>
      <c r="Y1920" s="5"/>
      <c r="Z1920" s="5"/>
      <c r="AA1920" s="4" t="s">
        <v>4697</v>
      </c>
      <c r="AB1920" s="5"/>
      <c r="AC1920" s="5"/>
      <c r="AD1920" s="5"/>
      <c r="AE1920" s="5"/>
      <c r="AF1920" s="5"/>
      <c r="AG1920" s="5"/>
      <c r="AH1920" s="5"/>
      <c r="AI1920" s="5"/>
      <c r="AJ1920" s="5"/>
      <c r="AK1920" s="5"/>
      <c r="AL1920" s="5"/>
      <c r="AM1920" s="5"/>
      <c r="AN1920" s="5"/>
      <c r="AO1920" s="5"/>
      <c r="AP1920" s="5" t="s">
        <v>1536</v>
      </c>
      <c r="AQ1920" s="4" t="s">
        <v>12479</v>
      </c>
      <c r="AR1920" s="5" t="s">
        <v>12480</v>
      </c>
      <c r="AS1920" s="4"/>
      <c r="AT1920" s="5"/>
      <c r="AU1920" s="5"/>
      <c r="AV1920" s="4" t="s">
        <v>1442</v>
      </c>
      <c r="AW1920" s="5" t="s">
        <v>12</v>
      </c>
      <c r="AX1920" s="4"/>
      <c r="AY1920" s="5"/>
      <c r="AZ1920" s="5"/>
      <c r="BA1920" s="4" t="s">
        <v>4979</v>
      </c>
      <c r="BB1920" s="5" t="s">
        <v>4980</v>
      </c>
      <c r="BC1920" s="4"/>
      <c r="BD1920" s="5"/>
      <c r="BE1920" s="5"/>
      <c r="BF1920" s="5"/>
      <c r="BG1920" s="4" t="s">
        <v>5915</v>
      </c>
      <c r="BH1920" s="5" t="s">
        <v>1343</v>
      </c>
    </row>
    <row r="1921" spans="1:60" x14ac:dyDescent="0.25">
      <c r="A1921">
        <f t="shared" si="161"/>
        <v>992478</v>
      </c>
      <c r="B1921">
        <f t="shared" si="162"/>
        <v>50101298</v>
      </c>
      <c r="C1921" t="str">
        <f t="shared" si="163"/>
        <v>CC</v>
      </c>
      <c r="D1921" t="str">
        <f t="shared" si="160"/>
        <v>REGION CENTRE EST</v>
      </c>
      <c r="E1921" s="12" t="str">
        <f t="shared" si="164"/>
        <v>TERRAIN</v>
      </c>
      <c r="F1921" s="4" t="s">
        <v>9027</v>
      </c>
      <c r="G1921" s="4" t="s">
        <v>4982</v>
      </c>
      <c r="H1921" s="5">
        <v>2</v>
      </c>
      <c r="I1921" s="5" t="s">
        <v>6943</v>
      </c>
      <c r="J1921" s="5"/>
      <c r="K1921" s="5"/>
      <c r="L1921" s="5"/>
      <c r="M1921" s="5" t="s">
        <v>1343</v>
      </c>
      <c r="N1921" s="5"/>
      <c r="O1921" s="5"/>
      <c r="P1921" s="5"/>
      <c r="Q1921" s="5"/>
      <c r="R1921" s="5"/>
      <c r="S1921" s="5"/>
      <c r="T1921" s="5"/>
      <c r="U1921" s="6">
        <v>45627</v>
      </c>
      <c r="V1921" s="5"/>
      <c r="W1921" s="4" t="s">
        <v>1329</v>
      </c>
      <c r="X1921" s="5"/>
      <c r="Y1921" s="5"/>
      <c r="Z1921" s="5"/>
      <c r="AA1921" s="4" t="s">
        <v>4977</v>
      </c>
      <c r="AB1921" s="5"/>
      <c r="AC1921" s="5"/>
      <c r="AD1921" s="5"/>
      <c r="AE1921" s="5"/>
      <c r="AF1921" s="5"/>
      <c r="AG1921" s="5"/>
      <c r="AH1921" s="5"/>
      <c r="AI1921" s="5"/>
      <c r="AJ1921" s="5"/>
      <c r="AK1921" s="5"/>
      <c r="AL1921" s="5"/>
      <c r="AM1921" s="5"/>
      <c r="AN1921" s="5"/>
      <c r="AO1921" s="5"/>
      <c r="AP1921" s="5" t="s">
        <v>1536</v>
      </c>
      <c r="AQ1921" s="4" t="s">
        <v>12479</v>
      </c>
      <c r="AR1921" s="5" t="s">
        <v>12480</v>
      </c>
      <c r="AS1921" s="4"/>
      <c r="AT1921" s="5"/>
      <c r="AU1921" s="5"/>
      <c r="AV1921" s="4" t="s">
        <v>1442</v>
      </c>
      <c r="AW1921" s="5" t="s">
        <v>12</v>
      </c>
      <c r="AX1921" s="4"/>
      <c r="AY1921" s="5"/>
      <c r="AZ1921" s="5"/>
      <c r="BA1921" s="4" t="s">
        <v>4979</v>
      </c>
      <c r="BB1921" s="5" t="s">
        <v>4980</v>
      </c>
      <c r="BC1921" s="5" t="s">
        <v>4975</v>
      </c>
      <c r="BD1921" s="5" t="s">
        <v>4981</v>
      </c>
      <c r="BE1921" s="5" t="s">
        <v>260</v>
      </c>
      <c r="BF1921" s="5" t="s">
        <v>1333</v>
      </c>
      <c r="BG1921" s="4" t="s">
        <v>4982</v>
      </c>
      <c r="BH1921" s="5" t="s">
        <v>1343</v>
      </c>
    </row>
    <row r="1922" spans="1:60" x14ac:dyDescent="0.25">
      <c r="A1922">
        <f t="shared" si="161"/>
        <v>992476</v>
      </c>
      <c r="B1922">
        <f t="shared" si="162"/>
        <v>50101297</v>
      </c>
      <c r="C1922" t="str">
        <f t="shared" si="163"/>
        <v>CC</v>
      </c>
      <c r="D1922" t="str">
        <f t="shared" si="160"/>
        <v>REGION CENTRE EST</v>
      </c>
      <c r="E1922" s="12" t="str">
        <f t="shared" si="164"/>
        <v>TERRAIN</v>
      </c>
      <c r="F1922" s="4" t="s">
        <v>9028</v>
      </c>
      <c r="G1922" s="4" t="s">
        <v>9029</v>
      </c>
      <c r="H1922" s="5">
        <v>2</v>
      </c>
      <c r="I1922" s="5" t="s">
        <v>6943</v>
      </c>
      <c r="J1922" s="5"/>
      <c r="K1922" s="5"/>
      <c r="L1922" s="5"/>
      <c r="M1922" s="5" t="s">
        <v>1343</v>
      </c>
      <c r="N1922" s="5"/>
      <c r="O1922" s="5"/>
      <c r="P1922" s="5"/>
      <c r="Q1922" s="5"/>
      <c r="R1922" s="5"/>
      <c r="S1922" s="5"/>
      <c r="T1922" s="5"/>
      <c r="U1922" s="6">
        <v>45627</v>
      </c>
      <c r="V1922" s="5"/>
      <c r="W1922" s="4" t="s">
        <v>1329</v>
      </c>
      <c r="X1922" s="5"/>
      <c r="Y1922" s="5"/>
      <c r="Z1922" s="5"/>
      <c r="AA1922" s="4" t="s">
        <v>1411</v>
      </c>
      <c r="AB1922" s="5"/>
      <c r="AC1922" s="5"/>
      <c r="AD1922" s="5"/>
      <c r="AE1922" s="5"/>
      <c r="AF1922" s="5"/>
      <c r="AG1922" s="5"/>
      <c r="AH1922" s="5"/>
      <c r="AI1922" s="5"/>
      <c r="AJ1922" s="5"/>
      <c r="AK1922" s="5"/>
      <c r="AL1922" s="5"/>
      <c r="AM1922" s="5"/>
      <c r="AN1922" s="5"/>
      <c r="AO1922" s="5"/>
      <c r="AP1922" s="5" t="s">
        <v>1536</v>
      </c>
      <c r="AQ1922" s="4" t="s">
        <v>12479</v>
      </c>
      <c r="AR1922" s="5" t="s">
        <v>12480</v>
      </c>
      <c r="AS1922" s="4"/>
      <c r="AT1922" s="5"/>
      <c r="AU1922" s="5"/>
      <c r="AV1922" s="4" t="s">
        <v>1442</v>
      </c>
      <c r="AW1922" s="5" t="s">
        <v>12</v>
      </c>
      <c r="AX1922" s="4" t="s">
        <v>2359</v>
      </c>
      <c r="AY1922" s="5" t="s">
        <v>2360</v>
      </c>
      <c r="AZ1922" s="5" t="s">
        <v>11</v>
      </c>
      <c r="BA1922" s="4" t="s">
        <v>2361</v>
      </c>
      <c r="BB1922" s="5" t="s">
        <v>2362</v>
      </c>
      <c r="BC1922" s="4" t="s">
        <v>10406</v>
      </c>
      <c r="BD1922" s="5" t="s">
        <v>10407</v>
      </c>
      <c r="BE1922" s="5" t="s">
        <v>260</v>
      </c>
      <c r="BF1922" s="5" t="s">
        <v>1333</v>
      </c>
      <c r="BG1922" s="4" t="s">
        <v>9029</v>
      </c>
      <c r="BH1922" s="5" t="s">
        <v>1343</v>
      </c>
    </row>
    <row r="1923" spans="1:60" x14ac:dyDescent="0.25">
      <c r="A1923">
        <f t="shared" si="161"/>
        <v>992459</v>
      </c>
      <c r="B1923">
        <f t="shared" si="162"/>
        <v>50101296</v>
      </c>
      <c r="C1923" t="str">
        <f t="shared" si="163"/>
        <v>CC</v>
      </c>
      <c r="D1923" t="str">
        <f t="shared" ref="D1923:D1986" si="165">AR1923</f>
        <v>REGION GRAND OUEST</v>
      </c>
      <c r="E1923" s="12" t="str">
        <f t="shared" si="164"/>
        <v>TERRAIN</v>
      </c>
      <c r="F1923" s="4" t="s">
        <v>9030</v>
      </c>
      <c r="G1923" s="4" t="s">
        <v>9031</v>
      </c>
      <c r="H1923" s="5">
        <v>2</v>
      </c>
      <c r="I1923" s="5" t="s">
        <v>6943</v>
      </c>
      <c r="J1923" s="5"/>
      <c r="K1923" s="5"/>
      <c r="L1923" s="5"/>
      <c r="M1923" s="5" t="s">
        <v>1343</v>
      </c>
      <c r="N1923" s="5"/>
      <c r="O1923" s="5"/>
      <c r="P1923" s="5"/>
      <c r="Q1923" s="5"/>
      <c r="R1923" s="5"/>
      <c r="S1923" s="5"/>
      <c r="T1923" s="5"/>
      <c r="U1923" s="6">
        <v>45627</v>
      </c>
      <c r="V1923" s="4"/>
      <c r="W1923" s="4" t="s">
        <v>1329</v>
      </c>
      <c r="X1923" s="5"/>
      <c r="Y1923" s="5"/>
      <c r="Z1923" s="5"/>
      <c r="AA1923" s="4" t="s">
        <v>5984</v>
      </c>
      <c r="AB1923" s="5"/>
      <c r="AC1923" s="5"/>
      <c r="AD1923" s="5"/>
      <c r="AE1923" s="5"/>
      <c r="AF1923" s="6"/>
      <c r="AG1923" s="5"/>
      <c r="AH1923" s="5"/>
      <c r="AI1923" s="5"/>
      <c r="AJ1923" s="6"/>
      <c r="AK1923" s="5"/>
      <c r="AL1923" s="6"/>
      <c r="AM1923" s="5"/>
      <c r="AN1923" s="5"/>
      <c r="AO1923" s="5"/>
      <c r="AP1923" s="5" t="s">
        <v>1413</v>
      </c>
      <c r="AQ1923" s="4" t="s">
        <v>1414</v>
      </c>
      <c r="AR1923" s="5" t="s">
        <v>19</v>
      </c>
      <c r="AS1923" s="4" t="s">
        <v>12481</v>
      </c>
      <c r="AT1923" s="5" t="s">
        <v>12482</v>
      </c>
      <c r="AU1923" s="5" t="s">
        <v>41</v>
      </c>
      <c r="AV1923" s="4" t="s">
        <v>1683</v>
      </c>
      <c r="AW1923" s="5" t="s">
        <v>330</v>
      </c>
      <c r="AX1923" s="4" t="s">
        <v>5425</v>
      </c>
      <c r="AY1923" s="5" t="s">
        <v>5429</v>
      </c>
      <c r="AZ1923" s="5" t="s">
        <v>1357</v>
      </c>
      <c r="BA1923" s="4" t="s">
        <v>3138</v>
      </c>
      <c r="BB1923" s="5" t="s">
        <v>11114</v>
      </c>
      <c r="BC1923" s="4"/>
      <c r="BD1923" s="5"/>
      <c r="BE1923" s="5"/>
      <c r="BF1923" s="5"/>
      <c r="BG1923" s="4" t="s">
        <v>9031</v>
      </c>
      <c r="BH1923" s="5" t="s">
        <v>1343</v>
      </c>
    </row>
    <row r="1924" spans="1:60" x14ac:dyDescent="0.25">
      <c r="A1924">
        <f t="shared" si="161"/>
        <v>992455</v>
      </c>
      <c r="B1924">
        <f t="shared" si="162"/>
        <v>50101295</v>
      </c>
      <c r="C1924" t="str">
        <f t="shared" si="163"/>
        <v>CC</v>
      </c>
      <c r="D1924" t="str">
        <f t="shared" si="165"/>
        <v>REGION GRAND OUEST</v>
      </c>
      <c r="E1924" s="12" t="str">
        <f t="shared" si="164"/>
        <v>TERRAIN</v>
      </c>
      <c r="F1924" s="4" t="s">
        <v>9032</v>
      </c>
      <c r="G1924" s="4" t="s">
        <v>9033</v>
      </c>
      <c r="H1924" s="5">
        <v>2</v>
      </c>
      <c r="I1924" s="5" t="s">
        <v>6943</v>
      </c>
      <c r="J1924" s="5"/>
      <c r="K1924" s="5"/>
      <c r="L1924" s="5"/>
      <c r="M1924" s="5" t="s">
        <v>1343</v>
      </c>
      <c r="N1924" s="5"/>
      <c r="O1924" s="5"/>
      <c r="P1924" s="5"/>
      <c r="Q1924" s="5"/>
      <c r="R1924" s="5"/>
      <c r="S1924" s="5"/>
      <c r="T1924" s="5"/>
      <c r="U1924" s="6">
        <v>45597</v>
      </c>
      <c r="V1924" s="4"/>
      <c r="W1924" s="4" t="s">
        <v>1329</v>
      </c>
      <c r="X1924" s="5"/>
      <c r="Y1924" s="5"/>
      <c r="Z1924" s="5"/>
      <c r="AA1924" s="4" t="s">
        <v>5990</v>
      </c>
      <c r="AB1924" s="5"/>
      <c r="AC1924" s="5"/>
      <c r="AD1924" s="5"/>
      <c r="AE1924" s="5"/>
      <c r="AF1924" s="6"/>
      <c r="AG1924" s="5"/>
      <c r="AH1924" s="5"/>
      <c r="AI1924" s="5"/>
      <c r="AJ1924" s="6"/>
      <c r="AK1924" s="5"/>
      <c r="AL1924" s="6"/>
      <c r="AM1924" s="5"/>
      <c r="AN1924" s="5"/>
      <c r="AO1924" s="5"/>
      <c r="AP1924" s="5" t="s">
        <v>1413</v>
      </c>
      <c r="AQ1924" s="4" t="s">
        <v>1414</v>
      </c>
      <c r="AR1924" s="5" t="s">
        <v>19</v>
      </c>
      <c r="AS1924" s="4" t="s">
        <v>12481</v>
      </c>
      <c r="AT1924" s="5" t="s">
        <v>12482</v>
      </c>
      <c r="AU1924" s="5" t="s">
        <v>41</v>
      </c>
      <c r="AV1924" s="4" t="s">
        <v>1683</v>
      </c>
      <c r="AW1924" s="5" t="s">
        <v>330</v>
      </c>
      <c r="AX1924" s="4" t="s">
        <v>3558</v>
      </c>
      <c r="AY1924" s="5" t="s">
        <v>3559</v>
      </c>
      <c r="AZ1924" s="5" t="s">
        <v>11</v>
      </c>
      <c r="BA1924" s="4" t="s">
        <v>3560</v>
      </c>
      <c r="BB1924" s="5" t="s">
        <v>3561</v>
      </c>
      <c r="BC1924" s="4"/>
      <c r="BD1924" s="5"/>
      <c r="BE1924" s="5"/>
      <c r="BF1924" s="5"/>
      <c r="BG1924" s="4" t="s">
        <v>9033</v>
      </c>
      <c r="BH1924" s="5" t="s">
        <v>1343</v>
      </c>
    </row>
    <row r="1925" spans="1:60" x14ac:dyDescent="0.25">
      <c r="A1925">
        <f t="shared" si="161"/>
        <v>992453</v>
      </c>
      <c r="B1925">
        <f t="shared" si="162"/>
        <v>50101294</v>
      </c>
      <c r="C1925" t="str">
        <f t="shared" si="163"/>
        <v>CC</v>
      </c>
      <c r="D1925" t="str">
        <f t="shared" si="165"/>
        <v>REGION GRAND SUD</v>
      </c>
      <c r="E1925" s="12" t="str">
        <f t="shared" si="164"/>
        <v>TERRAIN</v>
      </c>
      <c r="F1925" s="4" t="s">
        <v>9034</v>
      </c>
      <c r="G1925" s="4" t="s">
        <v>2102</v>
      </c>
      <c r="H1925" s="5">
        <v>2</v>
      </c>
      <c r="I1925" s="5" t="s">
        <v>6943</v>
      </c>
      <c r="J1925" s="5"/>
      <c r="K1925" s="5"/>
      <c r="L1925" s="5"/>
      <c r="M1925" s="5" t="s">
        <v>1343</v>
      </c>
      <c r="N1925" s="5"/>
      <c r="O1925" s="5"/>
      <c r="P1925" s="5"/>
      <c r="Q1925" s="5"/>
      <c r="R1925" s="5"/>
      <c r="S1925" s="5"/>
      <c r="T1925" s="5"/>
      <c r="U1925" s="6">
        <v>45536</v>
      </c>
      <c r="V1925" s="4"/>
      <c r="W1925" s="4" t="s">
        <v>1329</v>
      </c>
      <c r="X1925" s="5"/>
      <c r="Y1925" s="5"/>
      <c r="Z1925" s="5"/>
      <c r="AA1925" s="5" t="s">
        <v>2099</v>
      </c>
      <c r="AB1925" s="5"/>
      <c r="AC1925" s="5"/>
      <c r="AD1925" s="5"/>
      <c r="AE1925" s="5"/>
      <c r="AF1925" s="6"/>
      <c r="AG1925" s="5"/>
      <c r="AH1925" s="5"/>
      <c r="AI1925" s="5"/>
      <c r="AJ1925" s="6"/>
      <c r="AK1925" s="5"/>
      <c r="AL1925" s="6"/>
      <c r="AM1925" s="5"/>
      <c r="AN1925" s="5"/>
      <c r="AO1925" s="5"/>
      <c r="AP1925" s="5" t="s">
        <v>1335</v>
      </c>
      <c r="AQ1925" s="4" t="s">
        <v>1336</v>
      </c>
      <c r="AR1925" s="5" t="s">
        <v>12476</v>
      </c>
      <c r="AS1925" s="4" t="s">
        <v>1745</v>
      </c>
      <c r="AT1925" s="5" t="s">
        <v>1746</v>
      </c>
      <c r="AU1925" s="5" t="s">
        <v>41</v>
      </c>
      <c r="AV1925" s="4" t="s">
        <v>1747</v>
      </c>
      <c r="AW1925" s="5" t="s">
        <v>52</v>
      </c>
      <c r="AX1925" s="4" t="s">
        <v>1748</v>
      </c>
      <c r="AY1925" s="5" t="s">
        <v>1749</v>
      </c>
      <c r="AZ1925" s="5" t="s">
        <v>11</v>
      </c>
      <c r="BA1925" s="4" t="s">
        <v>1750</v>
      </c>
      <c r="BB1925" s="5" t="s">
        <v>1751</v>
      </c>
      <c r="BC1925" s="5" t="s">
        <v>2096</v>
      </c>
      <c r="BD1925" s="5" t="s">
        <v>2101</v>
      </c>
      <c r="BE1925" s="5" t="s">
        <v>245</v>
      </c>
      <c r="BF1925" s="5" t="s">
        <v>1333</v>
      </c>
      <c r="BG1925" s="5" t="s">
        <v>2102</v>
      </c>
      <c r="BH1925" s="5" t="s">
        <v>1343</v>
      </c>
    </row>
    <row r="1926" spans="1:60" x14ac:dyDescent="0.25">
      <c r="A1926">
        <f t="shared" si="161"/>
        <v>992452</v>
      </c>
      <c r="B1926">
        <f t="shared" si="162"/>
        <v>50101293</v>
      </c>
      <c r="C1926" t="str">
        <f t="shared" si="163"/>
        <v>CC</v>
      </c>
      <c r="D1926" t="str">
        <f t="shared" si="165"/>
        <v>REGION GRAND SUD</v>
      </c>
      <c r="E1926" s="12" t="str">
        <f t="shared" si="164"/>
        <v>TERRAIN</v>
      </c>
      <c r="F1926" s="4" t="s">
        <v>9035</v>
      </c>
      <c r="G1926" s="4" t="s">
        <v>6852</v>
      </c>
      <c r="H1926" s="5">
        <v>2</v>
      </c>
      <c r="I1926" s="5" t="s">
        <v>6943</v>
      </c>
      <c r="J1926" s="5"/>
      <c r="K1926" s="5"/>
      <c r="L1926" s="5"/>
      <c r="M1926" s="5" t="s">
        <v>1343</v>
      </c>
      <c r="N1926" s="5"/>
      <c r="O1926" s="5"/>
      <c r="P1926" s="5"/>
      <c r="Q1926" s="5"/>
      <c r="R1926" s="5"/>
      <c r="S1926" s="5"/>
      <c r="T1926" s="5"/>
      <c r="U1926" s="6">
        <v>45474</v>
      </c>
      <c r="V1926" s="4"/>
      <c r="W1926" s="4" t="s">
        <v>1329</v>
      </c>
      <c r="X1926" s="5"/>
      <c r="Y1926" s="5"/>
      <c r="Z1926" s="5"/>
      <c r="AA1926" s="5" t="s">
        <v>4287</v>
      </c>
      <c r="AB1926" s="5"/>
      <c r="AC1926" s="5"/>
      <c r="AD1926" s="5"/>
      <c r="AE1926" s="5"/>
      <c r="AF1926" s="6"/>
      <c r="AG1926" s="5"/>
      <c r="AH1926" s="5"/>
      <c r="AI1926" s="5"/>
      <c r="AJ1926" s="6"/>
      <c r="AK1926" s="5"/>
      <c r="AL1926" s="6"/>
      <c r="AM1926" s="5"/>
      <c r="AN1926" s="5"/>
      <c r="AO1926" s="5"/>
      <c r="AP1926" s="5" t="s">
        <v>1335</v>
      </c>
      <c r="AQ1926" s="4" t="s">
        <v>1336</v>
      </c>
      <c r="AR1926" s="5" t="s">
        <v>12476</v>
      </c>
      <c r="AS1926" s="4" t="s">
        <v>1440</v>
      </c>
      <c r="AT1926" s="5" t="s">
        <v>1441</v>
      </c>
      <c r="AU1926" s="5" t="s">
        <v>41</v>
      </c>
      <c r="AV1926" s="4" t="s">
        <v>1537</v>
      </c>
      <c r="AW1926" s="5" t="s">
        <v>31</v>
      </c>
      <c r="AX1926" s="4" t="s">
        <v>2310</v>
      </c>
      <c r="AY1926" s="5" t="s">
        <v>2311</v>
      </c>
      <c r="AZ1926" s="5" t="s">
        <v>11</v>
      </c>
      <c r="BA1926" s="4" t="s">
        <v>2312</v>
      </c>
      <c r="BB1926" s="5" t="s">
        <v>2313</v>
      </c>
      <c r="BC1926" s="4" t="s">
        <v>6847</v>
      </c>
      <c r="BD1926" s="5" t="s">
        <v>6851</v>
      </c>
      <c r="BE1926" s="5" t="s">
        <v>260</v>
      </c>
      <c r="BF1926" s="5" t="s">
        <v>1333</v>
      </c>
      <c r="BG1926" s="4" t="s">
        <v>6852</v>
      </c>
      <c r="BH1926" s="5" t="s">
        <v>1343</v>
      </c>
    </row>
    <row r="1927" spans="1:60" x14ac:dyDescent="0.25">
      <c r="A1927">
        <f t="shared" si="161"/>
        <v>992451</v>
      </c>
      <c r="B1927">
        <f t="shared" si="162"/>
        <v>50101292</v>
      </c>
      <c r="C1927" t="str">
        <f t="shared" si="163"/>
        <v>CC</v>
      </c>
      <c r="D1927" t="str">
        <f t="shared" si="165"/>
        <v>REGION GRAND SUD</v>
      </c>
      <c r="E1927" s="12" t="str">
        <f t="shared" si="164"/>
        <v>TERRAIN</v>
      </c>
      <c r="F1927" s="4" t="s">
        <v>9036</v>
      </c>
      <c r="G1927" s="4" t="s">
        <v>7617</v>
      </c>
      <c r="H1927" s="5">
        <v>2</v>
      </c>
      <c r="I1927" s="5" t="s">
        <v>6943</v>
      </c>
      <c r="J1927" s="5"/>
      <c r="K1927" s="5"/>
      <c r="L1927" s="5"/>
      <c r="M1927" s="5" t="s">
        <v>1343</v>
      </c>
      <c r="N1927" s="5"/>
      <c r="O1927" s="6"/>
      <c r="P1927" s="5"/>
      <c r="Q1927" s="5"/>
      <c r="R1927" s="5"/>
      <c r="S1927" s="5"/>
      <c r="T1927" s="5"/>
      <c r="U1927" s="6">
        <v>45474</v>
      </c>
      <c r="V1927" s="4"/>
      <c r="W1927" s="4" t="s">
        <v>1329</v>
      </c>
      <c r="X1927" s="5"/>
      <c r="Y1927" s="5"/>
      <c r="Z1927" s="5"/>
      <c r="AA1927" s="4" t="s">
        <v>6705</v>
      </c>
      <c r="AB1927" s="5"/>
      <c r="AC1927" s="5"/>
      <c r="AD1927" s="5"/>
      <c r="AE1927" s="5"/>
      <c r="AF1927" s="6"/>
      <c r="AG1927" s="5"/>
      <c r="AH1927" s="5"/>
      <c r="AI1927" s="5"/>
      <c r="AJ1927" s="6"/>
      <c r="AK1927" s="5"/>
      <c r="AL1927" s="6"/>
      <c r="AM1927" s="5"/>
      <c r="AN1927" s="5"/>
      <c r="AO1927" s="5"/>
      <c r="AP1927" s="5" t="s">
        <v>1335</v>
      </c>
      <c r="AQ1927" s="4" t="s">
        <v>1336</v>
      </c>
      <c r="AR1927" s="5" t="s">
        <v>12476</v>
      </c>
      <c r="AS1927" s="4" t="s">
        <v>1440</v>
      </c>
      <c r="AT1927" s="5" t="s">
        <v>1441</v>
      </c>
      <c r="AU1927" s="5" t="s">
        <v>41</v>
      </c>
      <c r="AV1927" s="4" t="s">
        <v>1537</v>
      </c>
      <c r="AW1927" s="5" t="s">
        <v>31</v>
      </c>
      <c r="AX1927" s="4" t="s">
        <v>1538</v>
      </c>
      <c r="AY1927" s="5" t="s">
        <v>1539</v>
      </c>
      <c r="AZ1927" s="5" t="s">
        <v>11</v>
      </c>
      <c r="BA1927" s="4" t="s">
        <v>1540</v>
      </c>
      <c r="BB1927" s="5" t="s">
        <v>1541</v>
      </c>
      <c r="BC1927" s="4" t="s">
        <v>7614</v>
      </c>
      <c r="BD1927" s="5" t="s">
        <v>7616</v>
      </c>
      <c r="BE1927" s="5" t="s">
        <v>25</v>
      </c>
      <c r="BF1927" s="5" t="s">
        <v>1333</v>
      </c>
      <c r="BG1927" s="4" t="s">
        <v>7617</v>
      </c>
      <c r="BH1927" s="5" t="s">
        <v>1343</v>
      </c>
    </row>
    <row r="1928" spans="1:60" x14ac:dyDescent="0.25">
      <c r="A1928">
        <f t="shared" si="161"/>
        <v>992450</v>
      </c>
      <c r="B1928">
        <f t="shared" si="162"/>
        <v>50101291</v>
      </c>
      <c r="C1928" t="str">
        <f t="shared" si="163"/>
        <v>CC</v>
      </c>
      <c r="D1928" t="str">
        <f t="shared" si="165"/>
        <v>REGION GRAND SUD</v>
      </c>
      <c r="E1928" s="12" t="str">
        <f t="shared" si="164"/>
        <v>TERRAIN</v>
      </c>
      <c r="F1928" s="4" t="s">
        <v>9037</v>
      </c>
      <c r="G1928" s="4" t="s">
        <v>7475</v>
      </c>
      <c r="H1928" s="5">
        <v>2</v>
      </c>
      <c r="I1928" s="5" t="s">
        <v>6943</v>
      </c>
      <c r="J1928" s="5"/>
      <c r="K1928" s="5"/>
      <c r="L1928" s="5"/>
      <c r="M1928" s="5" t="s">
        <v>1343</v>
      </c>
      <c r="N1928" s="5"/>
      <c r="O1928" s="5"/>
      <c r="P1928" s="5"/>
      <c r="Q1928" s="5"/>
      <c r="R1928" s="5"/>
      <c r="S1928" s="5"/>
      <c r="T1928" s="5"/>
      <c r="U1928" s="6">
        <v>45474</v>
      </c>
      <c r="V1928" s="4"/>
      <c r="W1928" s="4" t="s">
        <v>1329</v>
      </c>
      <c r="X1928" s="5"/>
      <c r="Y1928" s="5"/>
      <c r="Z1928" s="5"/>
      <c r="AA1928" s="4" t="s">
        <v>4171</v>
      </c>
      <c r="AB1928" s="5"/>
      <c r="AC1928" s="5"/>
      <c r="AD1928" s="5"/>
      <c r="AE1928" s="5"/>
      <c r="AF1928" s="6"/>
      <c r="AG1928" s="5"/>
      <c r="AH1928" s="5"/>
      <c r="AI1928" s="5"/>
      <c r="AJ1928" s="6"/>
      <c r="AK1928" s="5"/>
      <c r="AL1928" s="6"/>
      <c r="AM1928" s="5"/>
      <c r="AN1928" s="5"/>
      <c r="AO1928" s="5"/>
      <c r="AP1928" s="5" t="s">
        <v>1335</v>
      </c>
      <c r="AQ1928" s="4" t="s">
        <v>1336</v>
      </c>
      <c r="AR1928" s="5" t="s">
        <v>12476</v>
      </c>
      <c r="AS1928" s="4" t="s">
        <v>1440</v>
      </c>
      <c r="AT1928" s="5" t="s">
        <v>1441</v>
      </c>
      <c r="AU1928" s="5" t="s">
        <v>41</v>
      </c>
      <c r="AV1928" s="4" t="s">
        <v>1537</v>
      </c>
      <c r="AW1928" s="5" t="s">
        <v>31</v>
      </c>
      <c r="AX1928" s="4" t="s">
        <v>1538</v>
      </c>
      <c r="AY1928" s="5" t="s">
        <v>1539</v>
      </c>
      <c r="AZ1928" s="5" t="s">
        <v>11</v>
      </c>
      <c r="BA1928" s="4" t="s">
        <v>1540</v>
      </c>
      <c r="BB1928" s="5" t="s">
        <v>1541</v>
      </c>
      <c r="BC1928" s="4" t="s">
        <v>7472</v>
      </c>
      <c r="BD1928" s="5" t="s">
        <v>7474</v>
      </c>
      <c r="BE1928" s="5" t="s">
        <v>25</v>
      </c>
      <c r="BF1928" s="5" t="s">
        <v>1333</v>
      </c>
      <c r="BG1928" s="4" t="s">
        <v>7475</v>
      </c>
      <c r="BH1928" s="5" t="s">
        <v>1343</v>
      </c>
    </row>
    <row r="1929" spans="1:60" x14ac:dyDescent="0.25">
      <c r="A1929">
        <f t="shared" si="161"/>
        <v>992448</v>
      </c>
      <c r="B1929">
        <f t="shared" si="162"/>
        <v>50101290</v>
      </c>
      <c r="C1929" t="str">
        <f t="shared" si="163"/>
        <v>CC</v>
      </c>
      <c r="D1929" t="str">
        <f t="shared" si="165"/>
        <v>REGION ILE DE FRANCE NORD</v>
      </c>
      <c r="E1929" s="12" t="str">
        <f t="shared" si="164"/>
        <v>TERRAIN</v>
      </c>
      <c r="F1929" s="4" t="s">
        <v>9038</v>
      </c>
      <c r="G1929" s="4" t="s">
        <v>3065</v>
      </c>
      <c r="H1929" s="5">
        <v>2</v>
      </c>
      <c r="I1929" s="5" t="s">
        <v>6943</v>
      </c>
      <c r="J1929" s="5"/>
      <c r="K1929" s="5"/>
      <c r="L1929" s="5"/>
      <c r="M1929" s="5" t="s">
        <v>1343</v>
      </c>
      <c r="N1929" s="5"/>
      <c r="O1929" s="5"/>
      <c r="P1929" s="5"/>
      <c r="Q1929" s="5"/>
      <c r="R1929" s="5"/>
      <c r="S1929" s="5"/>
      <c r="T1929" s="5"/>
      <c r="U1929" s="6">
        <v>45627</v>
      </c>
      <c r="V1929" s="4"/>
      <c r="W1929" s="4" t="s">
        <v>1329</v>
      </c>
      <c r="X1929" s="5"/>
      <c r="Y1929" s="5"/>
      <c r="Z1929" s="5"/>
      <c r="AA1929" s="4" t="s">
        <v>3062</v>
      </c>
      <c r="AB1929" s="5"/>
      <c r="AC1929" s="5"/>
      <c r="AD1929" s="5"/>
      <c r="AE1929" s="5"/>
      <c r="AF1929" s="6"/>
      <c r="AG1929" s="5"/>
      <c r="AH1929" s="5"/>
      <c r="AI1929" s="5"/>
      <c r="AJ1929" s="6"/>
      <c r="AK1929" s="5"/>
      <c r="AL1929" s="6"/>
      <c r="AM1929" s="5"/>
      <c r="AN1929" s="5"/>
      <c r="AO1929" s="5"/>
      <c r="AP1929" s="5" t="s">
        <v>12477</v>
      </c>
      <c r="AQ1929" s="4" t="s">
        <v>1351</v>
      </c>
      <c r="AR1929" s="5" t="s">
        <v>12478</v>
      </c>
      <c r="AS1929" s="4" t="s">
        <v>1352</v>
      </c>
      <c r="AT1929" s="5" t="s">
        <v>1353</v>
      </c>
      <c r="AU1929" s="5" t="s">
        <v>41</v>
      </c>
      <c r="AV1929" s="4" t="s">
        <v>1354</v>
      </c>
      <c r="AW1929" s="5" t="s">
        <v>17</v>
      </c>
      <c r="AX1929" s="4" t="s">
        <v>1355</v>
      </c>
      <c r="AY1929" s="5" t="s">
        <v>1356</v>
      </c>
      <c r="AZ1929" s="5" t="s">
        <v>11</v>
      </c>
      <c r="BA1929" s="4" t="s">
        <v>1358</v>
      </c>
      <c r="BB1929" s="5" t="s">
        <v>1359</v>
      </c>
      <c r="BC1929" s="4" t="s">
        <v>3061</v>
      </c>
      <c r="BD1929" s="5" t="s">
        <v>3064</v>
      </c>
      <c r="BE1929" s="5" t="s">
        <v>25</v>
      </c>
      <c r="BF1929" s="5" t="s">
        <v>1333</v>
      </c>
      <c r="BG1929" s="4" t="s">
        <v>3065</v>
      </c>
      <c r="BH1929" s="5" t="s">
        <v>1343</v>
      </c>
    </row>
    <row r="1930" spans="1:60" x14ac:dyDescent="0.25">
      <c r="A1930">
        <f t="shared" si="161"/>
        <v>992445</v>
      </c>
      <c r="B1930">
        <f t="shared" si="162"/>
        <v>50101289</v>
      </c>
      <c r="C1930" t="str">
        <f t="shared" si="163"/>
        <v>CC</v>
      </c>
      <c r="D1930" t="str">
        <f t="shared" si="165"/>
        <v>REGION ILE DE FRANCE NORD</v>
      </c>
      <c r="E1930" s="12" t="str">
        <f t="shared" si="164"/>
        <v>TERRAIN</v>
      </c>
      <c r="F1930" s="4" t="s">
        <v>9039</v>
      </c>
      <c r="G1930" s="4" t="s">
        <v>9040</v>
      </c>
      <c r="H1930" s="5">
        <v>2</v>
      </c>
      <c r="I1930" s="5" t="s">
        <v>6943</v>
      </c>
      <c r="J1930" s="5"/>
      <c r="K1930" s="5"/>
      <c r="L1930" s="5"/>
      <c r="M1930" s="5" t="s">
        <v>1343</v>
      </c>
      <c r="N1930" s="5"/>
      <c r="O1930" s="5"/>
      <c r="P1930" s="5"/>
      <c r="Q1930" s="5"/>
      <c r="R1930" s="5"/>
      <c r="S1930" s="5"/>
      <c r="T1930" s="5"/>
      <c r="U1930" s="6">
        <v>45627</v>
      </c>
      <c r="V1930" s="4"/>
      <c r="W1930" s="4" t="s">
        <v>1329</v>
      </c>
      <c r="X1930" s="5"/>
      <c r="Y1930" s="5"/>
      <c r="Z1930" s="5"/>
      <c r="AA1930" s="4" t="s">
        <v>2882</v>
      </c>
      <c r="AB1930" s="5"/>
      <c r="AC1930" s="5"/>
      <c r="AD1930" s="5"/>
      <c r="AE1930" s="5"/>
      <c r="AF1930" s="6"/>
      <c r="AG1930" s="5"/>
      <c r="AH1930" s="5"/>
      <c r="AI1930" s="5"/>
      <c r="AJ1930" s="6"/>
      <c r="AK1930" s="5"/>
      <c r="AL1930" s="6"/>
      <c r="AM1930" s="5"/>
      <c r="AN1930" s="5"/>
      <c r="AO1930" s="5"/>
      <c r="AP1930" s="5" t="s">
        <v>12477</v>
      </c>
      <c r="AQ1930" s="4" t="s">
        <v>1351</v>
      </c>
      <c r="AR1930" s="5" t="s">
        <v>12478</v>
      </c>
      <c r="AS1930" s="4" t="s">
        <v>1352</v>
      </c>
      <c r="AT1930" s="5" t="s">
        <v>1353</v>
      </c>
      <c r="AU1930" s="5" t="s">
        <v>41</v>
      </c>
      <c r="AV1930" s="4" t="s">
        <v>1354</v>
      </c>
      <c r="AW1930" s="5" t="s">
        <v>17</v>
      </c>
      <c r="AX1930" s="4" t="s">
        <v>1355</v>
      </c>
      <c r="AY1930" s="5" t="s">
        <v>1356</v>
      </c>
      <c r="AZ1930" s="5" t="s">
        <v>11</v>
      </c>
      <c r="BA1930" s="4" t="s">
        <v>1358</v>
      </c>
      <c r="BB1930" s="5" t="s">
        <v>1359</v>
      </c>
      <c r="BC1930" s="4"/>
      <c r="BD1930" s="5"/>
      <c r="BE1930" s="5"/>
      <c r="BF1930" s="5"/>
      <c r="BG1930" s="4" t="s">
        <v>9040</v>
      </c>
      <c r="BH1930" s="5" t="s">
        <v>1343</v>
      </c>
    </row>
    <row r="1931" spans="1:60" x14ac:dyDescent="0.25">
      <c r="A1931">
        <f t="shared" si="161"/>
        <v>992420</v>
      </c>
      <c r="B1931">
        <f t="shared" si="162"/>
        <v>50101287</v>
      </c>
      <c r="C1931" t="str">
        <f t="shared" si="163"/>
        <v>CC</v>
      </c>
      <c r="D1931" t="str">
        <f t="shared" si="165"/>
        <v>REGION ILE DE FRANCE NORD</v>
      </c>
      <c r="E1931" s="12" t="str">
        <f t="shared" si="164"/>
        <v>TERRAIN</v>
      </c>
      <c r="F1931" s="4" t="s">
        <v>9041</v>
      </c>
      <c r="G1931" s="4" t="s">
        <v>7839</v>
      </c>
      <c r="H1931" s="5">
        <v>2</v>
      </c>
      <c r="I1931" s="5" t="s">
        <v>6943</v>
      </c>
      <c r="J1931" s="5"/>
      <c r="K1931" s="5"/>
      <c r="L1931" s="5"/>
      <c r="M1931" s="5" t="s">
        <v>1343</v>
      </c>
      <c r="N1931" s="5"/>
      <c r="O1931" s="5"/>
      <c r="P1931" s="5"/>
      <c r="Q1931" s="5"/>
      <c r="R1931" s="5"/>
      <c r="S1931" s="5"/>
      <c r="T1931" s="5"/>
      <c r="U1931" s="6">
        <v>45597</v>
      </c>
      <c r="V1931" s="4"/>
      <c r="W1931" s="4" t="s">
        <v>1329</v>
      </c>
      <c r="X1931" s="5"/>
      <c r="Y1931" s="5"/>
      <c r="Z1931" s="5"/>
      <c r="AA1931" s="4" t="s">
        <v>1826</v>
      </c>
      <c r="AB1931" s="5"/>
      <c r="AC1931" s="5"/>
      <c r="AD1931" s="5"/>
      <c r="AE1931" s="5"/>
      <c r="AF1931" s="6"/>
      <c r="AG1931" s="5"/>
      <c r="AH1931" s="5"/>
      <c r="AI1931" s="5"/>
      <c r="AJ1931" s="6"/>
      <c r="AK1931" s="5"/>
      <c r="AL1931" s="6"/>
      <c r="AM1931" s="5"/>
      <c r="AN1931" s="5"/>
      <c r="AO1931" s="5"/>
      <c r="AP1931" s="5" t="s">
        <v>12477</v>
      </c>
      <c r="AQ1931" s="4" t="s">
        <v>1351</v>
      </c>
      <c r="AR1931" s="5" t="s">
        <v>12478</v>
      </c>
      <c r="AS1931" s="4" t="s">
        <v>2022</v>
      </c>
      <c r="AT1931" s="5" t="s">
        <v>2023</v>
      </c>
      <c r="AU1931" s="5" t="s">
        <v>41</v>
      </c>
      <c r="AV1931" s="4" t="s">
        <v>2024</v>
      </c>
      <c r="AW1931" s="5" t="s">
        <v>26</v>
      </c>
      <c r="AX1931" s="4" t="s">
        <v>2025</v>
      </c>
      <c r="AY1931" s="5" t="s">
        <v>2026</v>
      </c>
      <c r="AZ1931" s="5" t="s">
        <v>11</v>
      </c>
      <c r="BA1931" s="4" t="s">
        <v>2027</v>
      </c>
      <c r="BB1931" s="5" t="s">
        <v>2028</v>
      </c>
      <c r="BC1931" s="4" t="s">
        <v>7836</v>
      </c>
      <c r="BD1931" s="5" t="s">
        <v>7838</v>
      </c>
      <c r="BE1931" s="5" t="s">
        <v>25</v>
      </c>
      <c r="BF1931" s="5" t="s">
        <v>1333</v>
      </c>
      <c r="BG1931" s="4" t="s">
        <v>7839</v>
      </c>
      <c r="BH1931" s="5" t="s">
        <v>1343</v>
      </c>
    </row>
    <row r="1932" spans="1:60" x14ac:dyDescent="0.25">
      <c r="A1932">
        <f t="shared" si="161"/>
        <v>992409</v>
      </c>
      <c r="B1932">
        <f t="shared" si="162"/>
        <v>50101286</v>
      </c>
      <c r="C1932" t="str">
        <f t="shared" si="163"/>
        <v>CC</v>
      </c>
      <c r="D1932" t="str">
        <f t="shared" si="165"/>
        <v>REGION GRAND SUD</v>
      </c>
      <c r="E1932" s="12" t="str">
        <f t="shared" si="164"/>
        <v>TERRAIN</v>
      </c>
      <c r="F1932" s="4" t="s">
        <v>9042</v>
      </c>
      <c r="G1932" s="4" t="s">
        <v>7471</v>
      </c>
      <c r="H1932" s="5">
        <v>2</v>
      </c>
      <c r="I1932" s="5" t="s">
        <v>6943</v>
      </c>
      <c r="J1932" s="5"/>
      <c r="K1932" s="5"/>
      <c r="L1932" s="5"/>
      <c r="M1932" s="5" t="s">
        <v>1343</v>
      </c>
      <c r="N1932" s="5"/>
      <c r="O1932" s="5"/>
      <c r="P1932" s="5"/>
      <c r="Q1932" s="5"/>
      <c r="R1932" s="5"/>
      <c r="S1932" s="5"/>
      <c r="T1932" s="5"/>
      <c r="U1932" s="6">
        <v>45566</v>
      </c>
      <c r="V1932" s="5"/>
      <c r="W1932" s="4" t="s">
        <v>1329</v>
      </c>
      <c r="X1932" s="5"/>
      <c r="Y1932" s="5"/>
      <c r="Z1932" s="5"/>
      <c r="AA1932" s="5" t="s">
        <v>3387</v>
      </c>
      <c r="AB1932" s="5"/>
      <c r="AC1932" s="5"/>
      <c r="AD1932" s="5"/>
      <c r="AE1932" s="5"/>
      <c r="AF1932" s="5"/>
      <c r="AG1932" s="5"/>
      <c r="AH1932" s="5"/>
      <c r="AI1932" s="5"/>
      <c r="AJ1932" s="5"/>
      <c r="AK1932" s="5"/>
      <c r="AL1932" s="5"/>
      <c r="AM1932" s="5"/>
      <c r="AN1932" s="5"/>
      <c r="AO1932" s="5"/>
      <c r="AP1932" s="5" t="s">
        <v>1335</v>
      </c>
      <c r="AQ1932" s="4" t="s">
        <v>1336</v>
      </c>
      <c r="AR1932" s="5" t="s">
        <v>12476</v>
      </c>
      <c r="AS1932" s="4" t="s">
        <v>1403</v>
      </c>
      <c r="AT1932" s="5" t="s">
        <v>1404</v>
      </c>
      <c r="AU1932" s="5" t="s">
        <v>41</v>
      </c>
      <c r="AV1932" s="4" t="s">
        <v>1405</v>
      </c>
      <c r="AW1932" s="5" t="s">
        <v>61</v>
      </c>
      <c r="AX1932" s="4" t="s">
        <v>2047</v>
      </c>
      <c r="AY1932" s="5" t="s">
        <v>2048</v>
      </c>
      <c r="AZ1932" s="5" t="s">
        <v>11</v>
      </c>
      <c r="BA1932" s="4" t="s">
        <v>2049</v>
      </c>
      <c r="BB1932" s="5" t="s">
        <v>2050</v>
      </c>
      <c r="BC1932" s="5" t="s">
        <v>7469</v>
      </c>
      <c r="BD1932" s="5" t="s">
        <v>7470</v>
      </c>
      <c r="BE1932" s="5" t="s">
        <v>25</v>
      </c>
      <c r="BF1932" s="5" t="s">
        <v>1333</v>
      </c>
      <c r="BG1932" s="5" t="s">
        <v>7471</v>
      </c>
      <c r="BH1932" s="5" t="s">
        <v>1343</v>
      </c>
    </row>
    <row r="1933" spans="1:60" x14ac:dyDescent="0.25">
      <c r="A1933">
        <f t="shared" ref="A1933:A1996" si="166">G1933*1</f>
        <v>992399</v>
      </c>
      <c r="B1933">
        <f t="shared" ref="B1933:B1996" si="167">F1933*1</f>
        <v>50101285</v>
      </c>
      <c r="C1933" t="str">
        <f t="shared" ref="C1933:C1996" si="168">IF(LEFT(T1933,4)="ASSI","ASSISTANTE",IF(T1933="100 IMD","IMD",IF(T1933="105 IMD","IMD",IF(T1933="200 IMP","IMP",IF(T1933="310 CMA","IMP","CC")))))</f>
        <v>CC</v>
      </c>
      <c r="D1933" t="str">
        <f t="shared" si="165"/>
        <v>REGION GRAND OUEST</v>
      </c>
      <c r="E1933" s="12" t="str">
        <f t="shared" ref="E1933:E1996" si="169">IF(BB1933="OC FICTIVE","EN MISSION","TERRAIN")</f>
        <v>TERRAIN</v>
      </c>
      <c r="F1933" s="4" t="s">
        <v>9043</v>
      </c>
      <c r="G1933" s="4" t="s">
        <v>5423</v>
      </c>
      <c r="H1933" s="5">
        <v>2</v>
      </c>
      <c r="I1933" s="5" t="s">
        <v>6943</v>
      </c>
      <c r="J1933" s="5"/>
      <c r="K1933" s="5"/>
      <c r="L1933" s="5"/>
      <c r="M1933" s="5" t="s">
        <v>1343</v>
      </c>
      <c r="N1933" s="5"/>
      <c r="O1933" s="6"/>
      <c r="P1933" s="5"/>
      <c r="Q1933" s="5"/>
      <c r="R1933" s="5"/>
      <c r="S1933" s="5"/>
      <c r="T1933" s="5"/>
      <c r="U1933" s="6">
        <v>45597</v>
      </c>
      <c r="V1933" s="4"/>
      <c r="W1933" s="4" t="s">
        <v>1329</v>
      </c>
      <c r="X1933" s="5"/>
      <c r="Y1933" s="5"/>
      <c r="Z1933" s="5"/>
      <c r="AA1933" s="4" t="s">
        <v>3643</v>
      </c>
      <c r="AB1933" s="5"/>
      <c r="AC1933" s="5"/>
      <c r="AD1933" s="5"/>
      <c r="AE1933" s="5"/>
      <c r="AF1933" s="6"/>
      <c r="AG1933" s="5"/>
      <c r="AH1933" s="5"/>
      <c r="AI1933" s="5"/>
      <c r="AJ1933" s="6"/>
      <c r="AK1933" s="5"/>
      <c r="AL1933" s="6"/>
      <c r="AM1933" s="5"/>
      <c r="AN1933" s="5"/>
      <c r="AO1933" s="5"/>
      <c r="AP1933" s="5" t="s">
        <v>1413</v>
      </c>
      <c r="AQ1933" s="4" t="s">
        <v>1414</v>
      </c>
      <c r="AR1933" s="5" t="s">
        <v>19</v>
      </c>
      <c r="AS1933" s="4" t="s">
        <v>1828</v>
      </c>
      <c r="AT1933" s="5" t="s">
        <v>1829</v>
      </c>
      <c r="AU1933" s="5" t="s">
        <v>41</v>
      </c>
      <c r="AV1933" s="4" t="s">
        <v>1830</v>
      </c>
      <c r="AW1933" s="5" t="s">
        <v>148</v>
      </c>
      <c r="AX1933" s="4" t="s">
        <v>1831</v>
      </c>
      <c r="AY1933" s="5" t="s">
        <v>1832</v>
      </c>
      <c r="AZ1933" s="5" t="s">
        <v>11</v>
      </c>
      <c r="BA1933" s="4" t="s">
        <v>1833</v>
      </c>
      <c r="BB1933" s="5" t="s">
        <v>1834</v>
      </c>
      <c r="BC1933" s="4" t="s">
        <v>5418</v>
      </c>
      <c r="BD1933" s="5" t="s">
        <v>5422</v>
      </c>
      <c r="BE1933" s="5" t="s">
        <v>25</v>
      </c>
      <c r="BF1933" s="5" t="s">
        <v>1333</v>
      </c>
      <c r="BG1933" s="4" t="s">
        <v>5423</v>
      </c>
      <c r="BH1933" s="5" t="s">
        <v>1343</v>
      </c>
    </row>
    <row r="1934" spans="1:60" x14ac:dyDescent="0.25">
      <c r="A1934">
        <f t="shared" si="166"/>
        <v>992397</v>
      </c>
      <c r="B1934">
        <f t="shared" si="167"/>
        <v>50101283</v>
      </c>
      <c r="C1934" t="str">
        <f t="shared" si="168"/>
        <v>CC</v>
      </c>
      <c r="D1934" t="str">
        <f t="shared" si="165"/>
        <v>REGION GRAND OUEST</v>
      </c>
      <c r="E1934" s="12" t="str">
        <f t="shared" si="169"/>
        <v>TERRAIN</v>
      </c>
      <c r="F1934" s="4" t="s">
        <v>9044</v>
      </c>
      <c r="G1934" s="4" t="s">
        <v>9045</v>
      </c>
      <c r="H1934" s="5">
        <v>2</v>
      </c>
      <c r="I1934" s="5" t="s">
        <v>6943</v>
      </c>
      <c r="J1934" s="5"/>
      <c r="K1934" s="5"/>
      <c r="L1934" s="5"/>
      <c r="M1934" s="5" t="s">
        <v>1343</v>
      </c>
      <c r="N1934" s="5"/>
      <c r="O1934" s="5"/>
      <c r="P1934" s="5"/>
      <c r="Q1934" s="5"/>
      <c r="R1934" s="5"/>
      <c r="S1934" s="5"/>
      <c r="T1934" s="5"/>
      <c r="U1934" s="6">
        <v>45597</v>
      </c>
      <c r="V1934" s="5"/>
      <c r="W1934" s="4" t="s">
        <v>1329</v>
      </c>
      <c r="X1934" s="5"/>
      <c r="Y1934" s="5"/>
      <c r="Z1934" s="5"/>
      <c r="AA1934" s="4" t="s">
        <v>4282</v>
      </c>
      <c r="AB1934" s="5"/>
      <c r="AC1934" s="5"/>
      <c r="AD1934" s="5"/>
      <c r="AE1934" s="5"/>
      <c r="AF1934" s="5"/>
      <c r="AG1934" s="5"/>
      <c r="AH1934" s="5"/>
      <c r="AI1934" s="5"/>
      <c r="AJ1934" s="5"/>
      <c r="AK1934" s="5"/>
      <c r="AL1934" s="5"/>
      <c r="AM1934" s="5"/>
      <c r="AN1934" s="5"/>
      <c r="AO1934" s="5"/>
      <c r="AP1934" s="5" t="s">
        <v>1413</v>
      </c>
      <c r="AQ1934" s="4" t="s">
        <v>1414</v>
      </c>
      <c r="AR1934" s="5" t="s">
        <v>19</v>
      </c>
      <c r="AS1934" s="4" t="s">
        <v>1828</v>
      </c>
      <c r="AT1934" s="5" t="s">
        <v>1829</v>
      </c>
      <c r="AU1934" s="5" t="s">
        <v>41</v>
      </c>
      <c r="AV1934" s="4" t="s">
        <v>1830</v>
      </c>
      <c r="AW1934" s="5" t="s">
        <v>148</v>
      </c>
      <c r="AX1934" s="4" t="s">
        <v>1831</v>
      </c>
      <c r="AY1934" s="5" t="s">
        <v>1832</v>
      </c>
      <c r="AZ1934" s="5" t="s">
        <v>11</v>
      </c>
      <c r="BA1934" s="4" t="s">
        <v>1833</v>
      </c>
      <c r="BB1934" s="5" t="s">
        <v>1834</v>
      </c>
      <c r="BC1934" s="5"/>
      <c r="BD1934" s="5"/>
      <c r="BE1934" s="5"/>
      <c r="BF1934" s="5"/>
      <c r="BG1934" s="4" t="s">
        <v>9045</v>
      </c>
      <c r="BH1934" s="5" t="s">
        <v>1343</v>
      </c>
    </row>
    <row r="1935" spans="1:60" x14ac:dyDescent="0.25">
      <c r="A1935">
        <f t="shared" si="166"/>
        <v>992396</v>
      </c>
      <c r="B1935">
        <f t="shared" si="167"/>
        <v>50101282</v>
      </c>
      <c r="C1935" t="str">
        <f t="shared" si="168"/>
        <v>CC</v>
      </c>
      <c r="D1935" t="str">
        <f t="shared" si="165"/>
        <v>REGION GRAND OUEST</v>
      </c>
      <c r="E1935" s="12" t="str">
        <f t="shared" si="169"/>
        <v>TERRAIN</v>
      </c>
      <c r="F1935" s="4" t="s">
        <v>9046</v>
      </c>
      <c r="G1935" s="4" t="s">
        <v>9047</v>
      </c>
      <c r="H1935" s="5">
        <v>2</v>
      </c>
      <c r="I1935" s="5" t="s">
        <v>6943</v>
      </c>
      <c r="J1935" s="5"/>
      <c r="K1935" s="5"/>
      <c r="L1935" s="5"/>
      <c r="M1935" s="5" t="s">
        <v>1343</v>
      </c>
      <c r="N1935" s="5"/>
      <c r="O1935" s="5"/>
      <c r="P1935" s="5"/>
      <c r="Q1935" s="5"/>
      <c r="R1935" s="5"/>
      <c r="S1935" s="5"/>
      <c r="T1935" s="5"/>
      <c r="U1935" s="6">
        <v>45627</v>
      </c>
      <c r="V1935" s="5"/>
      <c r="W1935" s="4" t="s">
        <v>1329</v>
      </c>
      <c r="X1935" s="5"/>
      <c r="Y1935" s="5"/>
      <c r="Z1935" s="5"/>
      <c r="AA1935" s="4" t="s">
        <v>8785</v>
      </c>
      <c r="AB1935" s="5"/>
      <c r="AC1935" s="5"/>
      <c r="AD1935" s="5"/>
      <c r="AE1935" s="5"/>
      <c r="AF1935" s="5"/>
      <c r="AG1935" s="5"/>
      <c r="AH1935" s="5"/>
      <c r="AI1935" s="5"/>
      <c r="AJ1935" s="5"/>
      <c r="AK1935" s="5"/>
      <c r="AL1935" s="5"/>
      <c r="AM1935" s="5"/>
      <c r="AN1935" s="5"/>
      <c r="AO1935" s="5"/>
      <c r="AP1935" s="5" t="s">
        <v>1413</v>
      </c>
      <c r="AQ1935" s="4" t="s">
        <v>1414</v>
      </c>
      <c r="AR1935" s="5" t="s">
        <v>19</v>
      </c>
      <c r="AS1935" s="4" t="s">
        <v>1828</v>
      </c>
      <c r="AT1935" s="5" t="s">
        <v>1829</v>
      </c>
      <c r="AU1935" s="5" t="s">
        <v>41</v>
      </c>
      <c r="AV1935" s="4" t="s">
        <v>1830</v>
      </c>
      <c r="AW1935" s="5" t="s">
        <v>148</v>
      </c>
      <c r="AX1935" s="4" t="s">
        <v>1831</v>
      </c>
      <c r="AY1935" s="5" t="s">
        <v>1832</v>
      </c>
      <c r="AZ1935" s="5" t="s">
        <v>11</v>
      </c>
      <c r="BA1935" s="4" t="s">
        <v>1833</v>
      </c>
      <c r="BB1935" s="5" t="s">
        <v>1834</v>
      </c>
      <c r="BC1935" s="4" t="s">
        <v>3666</v>
      </c>
      <c r="BD1935" s="5" t="s">
        <v>3669</v>
      </c>
      <c r="BE1935" s="5" t="s">
        <v>46</v>
      </c>
      <c r="BF1935" s="5" t="s">
        <v>1333</v>
      </c>
      <c r="BG1935" s="4" t="s">
        <v>9047</v>
      </c>
      <c r="BH1935" s="5" t="s">
        <v>1343</v>
      </c>
    </row>
    <row r="1936" spans="1:60" x14ac:dyDescent="0.25">
      <c r="A1936">
        <f t="shared" si="166"/>
        <v>992395</v>
      </c>
      <c r="B1936">
        <f t="shared" si="167"/>
        <v>50101281</v>
      </c>
      <c r="C1936" t="str">
        <f t="shared" si="168"/>
        <v>CC</v>
      </c>
      <c r="D1936" t="str">
        <f t="shared" si="165"/>
        <v>REGION GRAND OUEST</v>
      </c>
      <c r="E1936" s="12" t="str">
        <f t="shared" si="169"/>
        <v>TERRAIN</v>
      </c>
      <c r="F1936" s="4" t="s">
        <v>9048</v>
      </c>
      <c r="G1936" s="4" t="s">
        <v>9049</v>
      </c>
      <c r="H1936" s="5">
        <v>2</v>
      </c>
      <c r="I1936" s="5" t="s">
        <v>6943</v>
      </c>
      <c r="J1936" s="5"/>
      <c r="K1936" s="5"/>
      <c r="L1936" s="5"/>
      <c r="M1936" s="5" t="s">
        <v>1343</v>
      </c>
      <c r="N1936" s="5"/>
      <c r="O1936" s="5"/>
      <c r="P1936" s="5"/>
      <c r="Q1936" s="5"/>
      <c r="R1936" s="5"/>
      <c r="S1936" s="5"/>
      <c r="T1936" s="5"/>
      <c r="U1936" s="6">
        <v>45597</v>
      </c>
      <c r="V1936" s="5"/>
      <c r="W1936" s="4" t="s">
        <v>1329</v>
      </c>
      <c r="X1936" s="5"/>
      <c r="Y1936" s="5"/>
      <c r="Z1936" s="5"/>
      <c r="AA1936" s="4" t="s">
        <v>9050</v>
      </c>
      <c r="AB1936" s="5"/>
      <c r="AC1936" s="5"/>
      <c r="AD1936" s="5"/>
      <c r="AE1936" s="5"/>
      <c r="AF1936" s="5"/>
      <c r="AG1936" s="5"/>
      <c r="AH1936" s="5"/>
      <c r="AI1936" s="5"/>
      <c r="AJ1936" s="5"/>
      <c r="AK1936" s="5"/>
      <c r="AL1936" s="5"/>
      <c r="AM1936" s="5"/>
      <c r="AN1936" s="5"/>
      <c r="AO1936" s="5"/>
      <c r="AP1936" s="5" t="s">
        <v>1413</v>
      </c>
      <c r="AQ1936" s="4" t="s">
        <v>1414</v>
      </c>
      <c r="AR1936" s="5" t="s">
        <v>19</v>
      </c>
      <c r="AS1936" s="4" t="s">
        <v>1828</v>
      </c>
      <c r="AT1936" s="5" t="s">
        <v>1829</v>
      </c>
      <c r="AU1936" s="5" t="s">
        <v>41</v>
      </c>
      <c r="AV1936" s="4" t="s">
        <v>1830</v>
      </c>
      <c r="AW1936" s="5" t="s">
        <v>148</v>
      </c>
      <c r="AX1936" s="4" t="s">
        <v>2767</v>
      </c>
      <c r="AY1936" s="5" t="s">
        <v>2769</v>
      </c>
      <c r="AZ1936" s="5" t="s">
        <v>11</v>
      </c>
      <c r="BA1936" s="4" t="s">
        <v>2770</v>
      </c>
      <c r="BB1936" s="5" t="s">
        <v>2771</v>
      </c>
      <c r="BC1936" s="5"/>
      <c r="BD1936" s="5"/>
      <c r="BE1936" s="5"/>
      <c r="BF1936" s="5"/>
      <c r="BG1936" s="4" t="s">
        <v>9049</v>
      </c>
      <c r="BH1936" s="5" t="s">
        <v>1343</v>
      </c>
    </row>
    <row r="1937" spans="1:60" x14ac:dyDescent="0.25">
      <c r="A1937">
        <f t="shared" si="166"/>
        <v>992394</v>
      </c>
      <c r="B1937">
        <f t="shared" si="167"/>
        <v>50101280</v>
      </c>
      <c r="C1937" t="str">
        <f t="shared" si="168"/>
        <v>CC</v>
      </c>
      <c r="D1937" t="str">
        <f t="shared" si="165"/>
        <v>REGION GRAND OUEST</v>
      </c>
      <c r="E1937" s="12" t="str">
        <f t="shared" si="169"/>
        <v>TERRAIN</v>
      </c>
      <c r="F1937" s="4" t="s">
        <v>9051</v>
      </c>
      <c r="G1937" s="4" t="s">
        <v>4951</v>
      </c>
      <c r="H1937" s="5">
        <v>2</v>
      </c>
      <c r="I1937" s="5" t="s">
        <v>6943</v>
      </c>
      <c r="J1937" s="5"/>
      <c r="K1937" s="5"/>
      <c r="L1937" s="5"/>
      <c r="M1937" s="5" t="s">
        <v>1343</v>
      </c>
      <c r="N1937" s="5"/>
      <c r="O1937" s="5"/>
      <c r="P1937" s="5"/>
      <c r="Q1937" s="5"/>
      <c r="R1937" s="5"/>
      <c r="S1937" s="5"/>
      <c r="T1937" s="5"/>
      <c r="U1937" s="6">
        <v>45597</v>
      </c>
      <c r="V1937" s="5"/>
      <c r="W1937" s="4" t="s">
        <v>1329</v>
      </c>
      <c r="X1937" s="5"/>
      <c r="Y1937" s="5"/>
      <c r="Z1937" s="5"/>
      <c r="AA1937" s="4" t="s">
        <v>4948</v>
      </c>
      <c r="AB1937" s="5"/>
      <c r="AC1937" s="5"/>
      <c r="AD1937" s="5"/>
      <c r="AE1937" s="5"/>
      <c r="AF1937" s="5"/>
      <c r="AG1937" s="5"/>
      <c r="AH1937" s="5"/>
      <c r="AI1937" s="5"/>
      <c r="AJ1937" s="5"/>
      <c r="AK1937" s="5"/>
      <c r="AL1937" s="5"/>
      <c r="AM1937" s="5"/>
      <c r="AN1937" s="5"/>
      <c r="AO1937" s="5"/>
      <c r="AP1937" s="5" t="s">
        <v>1413</v>
      </c>
      <c r="AQ1937" s="4" t="s">
        <v>1414</v>
      </c>
      <c r="AR1937" s="5" t="s">
        <v>19</v>
      </c>
      <c r="AS1937" s="4" t="s">
        <v>1828</v>
      </c>
      <c r="AT1937" s="5" t="s">
        <v>1829</v>
      </c>
      <c r="AU1937" s="5" t="s">
        <v>41</v>
      </c>
      <c r="AV1937" s="4" t="s">
        <v>1830</v>
      </c>
      <c r="AW1937" s="5" t="s">
        <v>148</v>
      </c>
      <c r="AX1937" s="4" t="s">
        <v>3129</v>
      </c>
      <c r="AY1937" s="5" t="s">
        <v>3130</v>
      </c>
      <c r="AZ1937" s="5" t="s">
        <v>11</v>
      </c>
      <c r="BA1937" s="4" t="s">
        <v>3131</v>
      </c>
      <c r="BB1937" s="5" t="s">
        <v>3132</v>
      </c>
      <c r="BC1937" s="4" t="s">
        <v>4946</v>
      </c>
      <c r="BD1937" s="5" t="s">
        <v>4950</v>
      </c>
      <c r="BE1937" s="5" t="s">
        <v>25</v>
      </c>
      <c r="BF1937" s="5" t="s">
        <v>1333</v>
      </c>
      <c r="BG1937" s="4" t="s">
        <v>4951</v>
      </c>
      <c r="BH1937" s="5" t="s">
        <v>1343</v>
      </c>
    </row>
    <row r="1938" spans="1:60" x14ac:dyDescent="0.25">
      <c r="A1938">
        <f t="shared" si="166"/>
        <v>992393</v>
      </c>
      <c r="B1938">
        <f t="shared" si="167"/>
        <v>50101279</v>
      </c>
      <c r="C1938" t="str">
        <f t="shared" si="168"/>
        <v>CC</v>
      </c>
      <c r="D1938" t="str">
        <f t="shared" si="165"/>
        <v>REGION GRAND OUEST</v>
      </c>
      <c r="E1938" s="12" t="str">
        <f t="shared" si="169"/>
        <v>TERRAIN</v>
      </c>
      <c r="F1938" s="4" t="s">
        <v>9052</v>
      </c>
      <c r="G1938" s="4" t="s">
        <v>4378</v>
      </c>
      <c r="H1938" s="5">
        <v>2</v>
      </c>
      <c r="I1938" s="5" t="s">
        <v>6943</v>
      </c>
      <c r="J1938" s="5"/>
      <c r="K1938" s="5"/>
      <c r="L1938" s="5"/>
      <c r="M1938" s="5" t="s">
        <v>1343</v>
      </c>
      <c r="N1938" s="5"/>
      <c r="O1938" s="5"/>
      <c r="P1938" s="5"/>
      <c r="Q1938" s="5"/>
      <c r="R1938" s="5"/>
      <c r="S1938" s="5"/>
      <c r="T1938" s="5"/>
      <c r="U1938" s="6">
        <v>45597</v>
      </c>
      <c r="V1938" s="5"/>
      <c r="W1938" s="4" t="s">
        <v>1329</v>
      </c>
      <c r="X1938" s="5"/>
      <c r="Y1938" s="5"/>
      <c r="Z1938" s="5"/>
      <c r="AA1938" s="4" t="s">
        <v>4376</v>
      </c>
      <c r="AB1938" s="5"/>
      <c r="AC1938" s="5"/>
      <c r="AD1938" s="5"/>
      <c r="AE1938" s="5"/>
      <c r="AF1938" s="5"/>
      <c r="AG1938" s="5"/>
      <c r="AH1938" s="5"/>
      <c r="AI1938" s="5"/>
      <c r="AJ1938" s="5"/>
      <c r="AK1938" s="5"/>
      <c r="AL1938" s="5"/>
      <c r="AM1938" s="5"/>
      <c r="AN1938" s="5"/>
      <c r="AO1938" s="5"/>
      <c r="AP1938" s="5" t="s">
        <v>1413</v>
      </c>
      <c r="AQ1938" s="4" t="s">
        <v>1414</v>
      </c>
      <c r="AR1938" s="5" t="s">
        <v>19</v>
      </c>
      <c r="AS1938" s="4" t="s">
        <v>1828</v>
      </c>
      <c r="AT1938" s="5" t="s">
        <v>1829</v>
      </c>
      <c r="AU1938" s="5" t="s">
        <v>41</v>
      </c>
      <c r="AV1938" s="4" t="s">
        <v>1830</v>
      </c>
      <c r="AW1938" s="5" t="s">
        <v>148</v>
      </c>
      <c r="AX1938" s="4" t="s">
        <v>2767</v>
      </c>
      <c r="AY1938" s="5" t="s">
        <v>2769</v>
      </c>
      <c r="AZ1938" s="5" t="s">
        <v>11</v>
      </c>
      <c r="BA1938" s="4" t="s">
        <v>2770</v>
      </c>
      <c r="BB1938" s="5" t="s">
        <v>2771</v>
      </c>
      <c r="BC1938" s="5" t="s">
        <v>4375</v>
      </c>
      <c r="BD1938" s="5" t="s">
        <v>4377</v>
      </c>
      <c r="BE1938" s="5" t="s">
        <v>25</v>
      </c>
      <c r="BF1938" s="5" t="s">
        <v>1333</v>
      </c>
      <c r="BG1938" s="4" t="s">
        <v>4378</v>
      </c>
      <c r="BH1938" s="5" t="s">
        <v>1343</v>
      </c>
    </row>
    <row r="1939" spans="1:60" x14ac:dyDescent="0.25">
      <c r="A1939">
        <f t="shared" si="166"/>
        <v>992392</v>
      </c>
      <c r="B1939">
        <f t="shared" si="167"/>
        <v>50101278</v>
      </c>
      <c r="C1939" t="str">
        <f t="shared" si="168"/>
        <v>CC</v>
      </c>
      <c r="D1939" t="str">
        <f t="shared" si="165"/>
        <v>REGION GRAND OUEST</v>
      </c>
      <c r="E1939" s="12" t="str">
        <f t="shared" si="169"/>
        <v>TERRAIN</v>
      </c>
      <c r="F1939" s="4" t="s">
        <v>9053</v>
      </c>
      <c r="G1939" s="4" t="s">
        <v>4067</v>
      </c>
      <c r="H1939" s="5">
        <v>2</v>
      </c>
      <c r="I1939" s="5" t="s">
        <v>6943</v>
      </c>
      <c r="J1939" s="5"/>
      <c r="K1939" s="5"/>
      <c r="L1939" s="5"/>
      <c r="M1939" s="5" t="s">
        <v>1343</v>
      </c>
      <c r="N1939" s="5"/>
      <c r="O1939" s="5"/>
      <c r="P1939" s="5"/>
      <c r="Q1939" s="5"/>
      <c r="R1939" s="5"/>
      <c r="S1939" s="5"/>
      <c r="T1939" s="5"/>
      <c r="U1939" s="6">
        <v>45597</v>
      </c>
      <c r="V1939" s="5"/>
      <c r="W1939" s="4" t="s">
        <v>1329</v>
      </c>
      <c r="X1939" s="5"/>
      <c r="Y1939" s="5"/>
      <c r="Z1939" s="5"/>
      <c r="AA1939" s="4" t="s">
        <v>4064</v>
      </c>
      <c r="AB1939" s="5"/>
      <c r="AC1939" s="5"/>
      <c r="AD1939" s="5"/>
      <c r="AE1939" s="5"/>
      <c r="AF1939" s="5"/>
      <c r="AG1939" s="5"/>
      <c r="AH1939" s="5"/>
      <c r="AI1939" s="5"/>
      <c r="AJ1939" s="5"/>
      <c r="AK1939" s="5"/>
      <c r="AL1939" s="5"/>
      <c r="AM1939" s="5"/>
      <c r="AN1939" s="5"/>
      <c r="AO1939" s="5"/>
      <c r="AP1939" s="5" t="s">
        <v>1413</v>
      </c>
      <c r="AQ1939" s="4" t="s">
        <v>1414</v>
      </c>
      <c r="AR1939" s="5" t="s">
        <v>19</v>
      </c>
      <c r="AS1939" s="4" t="s">
        <v>1828</v>
      </c>
      <c r="AT1939" s="5" t="s">
        <v>1829</v>
      </c>
      <c r="AU1939" s="5" t="s">
        <v>41</v>
      </c>
      <c r="AV1939" s="4" t="s">
        <v>1830</v>
      </c>
      <c r="AW1939" s="5" t="s">
        <v>148</v>
      </c>
      <c r="AX1939" s="4" t="s">
        <v>3129</v>
      </c>
      <c r="AY1939" s="5" t="s">
        <v>3130</v>
      </c>
      <c r="AZ1939" s="5" t="s">
        <v>11</v>
      </c>
      <c r="BA1939" s="4" t="s">
        <v>3131</v>
      </c>
      <c r="BB1939" s="5" t="s">
        <v>3132</v>
      </c>
      <c r="BC1939" s="4" t="s">
        <v>4061</v>
      </c>
      <c r="BD1939" s="5" t="s">
        <v>4066</v>
      </c>
      <c r="BE1939" s="5" t="s">
        <v>25</v>
      </c>
      <c r="BF1939" s="5" t="s">
        <v>1333</v>
      </c>
      <c r="BG1939" s="4" t="s">
        <v>4067</v>
      </c>
      <c r="BH1939" s="5" t="s">
        <v>1343</v>
      </c>
    </row>
    <row r="1940" spans="1:60" x14ac:dyDescent="0.25">
      <c r="A1940">
        <f t="shared" si="166"/>
        <v>992391</v>
      </c>
      <c r="B1940">
        <f t="shared" si="167"/>
        <v>50101277</v>
      </c>
      <c r="C1940" t="str">
        <f t="shared" si="168"/>
        <v>CC</v>
      </c>
      <c r="D1940" t="str">
        <f t="shared" si="165"/>
        <v>REGION GRAND OUEST</v>
      </c>
      <c r="E1940" s="12" t="str">
        <f t="shared" si="169"/>
        <v>TERRAIN</v>
      </c>
      <c r="F1940" s="4" t="s">
        <v>9054</v>
      </c>
      <c r="G1940" s="4" t="s">
        <v>9055</v>
      </c>
      <c r="H1940" s="5">
        <v>2</v>
      </c>
      <c r="I1940" s="5" t="s">
        <v>6943</v>
      </c>
      <c r="J1940" s="5"/>
      <c r="K1940" s="5"/>
      <c r="L1940" s="5"/>
      <c r="M1940" s="5" t="s">
        <v>1343</v>
      </c>
      <c r="N1940" s="5"/>
      <c r="O1940" s="5"/>
      <c r="P1940" s="5"/>
      <c r="Q1940" s="5"/>
      <c r="R1940" s="5"/>
      <c r="S1940" s="5"/>
      <c r="T1940" s="5"/>
      <c r="U1940" s="6">
        <v>45597</v>
      </c>
      <c r="V1940" s="5"/>
      <c r="W1940" s="4" t="s">
        <v>1329</v>
      </c>
      <c r="X1940" s="5"/>
      <c r="Y1940" s="5"/>
      <c r="Z1940" s="5"/>
      <c r="AA1940" s="4" t="s">
        <v>7911</v>
      </c>
      <c r="AB1940" s="5"/>
      <c r="AC1940" s="5"/>
      <c r="AD1940" s="5"/>
      <c r="AE1940" s="5"/>
      <c r="AF1940" s="5"/>
      <c r="AG1940" s="5"/>
      <c r="AH1940" s="5"/>
      <c r="AI1940" s="5"/>
      <c r="AJ1940" s="5"/>
      <c r="AK1940" s="5"/>
      <c r="AL1940" s="5"/>
      <c r="AM1940" s="5"/>
      <c r="AN1940" s="5"/>
      <c r="AO1940" s="5"/>
      <c r="AP1940" s="5" t="s">
        <v>1413</v>
      </c>
      <c r="AQ1940" s="4" t="s">
        <v>1414</v>
      </c>
      <c r="AR1940" s="5" t="s">
        <v>19</v>
      </c>
      <c r="AS1940" s="4" t="s">
        <v>1828</v>
      </c>
      <c r="AT1940" s="5" t="s">
        <v>1829</v>
      </c>
      <c r="AU1940" s="5" t="s">
        <v>41</v>
      </c>
      <c r="AV1940" s="4" t="s">
        <v>1830</v>
      </c>
      <c r="AW1940" s="5" t="s">
        <v>148</v>
      </c>
      <c r="AX1940" s="4" t="s">
        <v>1831</v>
      </c>
      <c r="AY1940" s="5" t="s">
        <v>1832</v>
      </c>
      <c r="AZ1940" s="5" t="s">
        <v>11</v>
      </c>
      <c r="BA1940" s="4" t="s">
        <v>1833</v>
      </c>
      <c r="BB1940" s="5" t="s">
        <v>1834</v>
      </c>
      <c r="BC1940" s="4"/>
      <c r="BD1940" s="5"/>
      <c r="BE1940" s="5"/>
      <c r="BF1940" s="5"/>
      <c r="BG1940" s="4" t="s">
        <v>9055</v>
      </c>
      <c r="BH1940" s="5" t="s">
        <v>1343</v>
      </c>
    </row>
    <row r="1941" spans="1:60" x14ac:dyDescent="0.25">
      <c r="A1941">
        <f t="shared" si="166"/>
        <v>992389</v>
      </c>
      <c r="B1941">
        <f t="shared" si="167"/>
        <v>50101276</v>
      </c>
      <c r="C1941" t="str">
        <f t="shared" si="168"/>
        <v>CC</v>
      </c>
      <c r="D1941" t="str">
        <f t="shared" si="165"/>
        <v>REGION GRAND OUEST</v>
      </c>
      <c r="E1941" s="12" t="str">
        <f t="shared" si="169"/>
        <v>TERRAIN</v>
      </c>
      <c r="F1941" s="4" t="s">
        <v>9056</v>
      </c>
      <c r="G1941" s="4" t="s">
        <v>1836</v>
      </c>
      <c r="H1941" s="5">
        <v>2</v>
      </c>
      <c r="I1941" s="5" t="s">
        <v>6943</v>
      </c>
      <c r="J1941" s="5"/>
      <c r="K1941" s="5"/>
      <c r="L1941" s="5"/>
      <c r="M1941" s="5" t="s">
        <v>1343</v>
      </c>
      <c r="N1941" s="5"/>
      <c r="O1941" s="5"/>
      <c r="P1941" s="5"/>
      <c r="Q1941" s="5"/>
      <c r="R1941" s="5"/>
      <c r="S1941" s="5"/>
      <c r="T1941" s="5"/>
      <c r="U1941" s="6">
        <v>45597</v>
      </c>
      <c r="V1941" s="5"/>
      <c r="W1941" s="4" t="s">
        <v>1329</v>
      </c>
      <c r="X1941" s="5"/>
      <c r="Y1941" s="5"/>
      <c r="Z1941" s="5"/>
      <c r="AA1941" s="4" t="s">
        <v>1826</v>
      </c>
      <c r="AB1941" s="5"/>
      <c r="AC1941" s="5"/>
      <c r="AD1941" s="5"/>
      <c r="AE1941" s="5"/>
      <c r="AF1941" s="5"/>
      <c r="AG1941" s="5"/>
      <c r="AH1941" s="5"/>
      <c r="AI1941" s="5"/>
      <c r="AJ1941" s="5"/>
      <c r="AK1941" s="5"/>
      <c r="AL1941" s="5"/>
      <c r="AM1941" s="5"/>
      <c r="AN1941" s="5"/>
      <c r="AO1941" s="5"/>
      <c r="AP1941" s="5" t="s">
        <v>1413</v>
      </c>
      <c r="AQ1941" s="4" t="s">
        <v>1414</v>
      </c>
      <c r="AR1941" s="5" t="s">
        <v>19</v>
      </c>
      <c r="AS1941" s="4" t="s">
        <v>1828</v>
      </c>
      <c r="AT1941" s="5" t="s">
        <v>1829</v>
      </c>
      <c r="AU1941" s="5" t="s">
        <v>41</v>
      </c>
      <c r="AV1941" s="4" t="s">
        <v>1830</v>
      </c>
      <c r="AW1941" s="5" t="s">
        <v>148</v>
      </c>
      <c r="AX1941" s="4" t="s">
        <v>1831</v>
      </c>
      <c r="AY1941" s="5" t="s">
        <v>1832</v>
      </c>
      <c r="AZ1941" s="5" t="s">
        <v>11</v>
      </c>
      <c r="BA1941" s="4" t="s">
        <v>1833</v>
      </c>
      <c r="BB1941" s="5" t="s">
        <v>1834</v>
      </c>
      <c r="BC1941" s="4" t="s">
        <v>1825</v>
      </c>
      <c r="BD1941" s="5" t="s">
        <v>1835</v>
      </c>
      <c r="BE1941" s="5" t="s">
        <v>3</v>
      </c>
      <c r="BF1941" s="5" t="s">
        <v>1333</v>
      </c>
      <c r="BG1941" s="4" t="s">
        <v>1836</v>
      </c>
      <c r="BH1941" s="5" t="s">
        <v>1343</v>
      </c>
    </row>
    <row r="1942" spans="1:60" x14ac:dyDescent="0.25">
      <c r="A1942">
        <f t="shared" si="166"/>
        <v>992388</v>
      </c>
      <c r="B1942">
        <f t="shared" si="167"/>
        <v>50101275</v>
      </c>
      <c r="C1942" t="str">
        <f t="shared" si="168"/>
        <v>CC</v>
      </c>
      <c r="D1942" t="str">
        <f t="shared" si="165"/>
        <v>REGION GRAND OUEST</v>
      </c>
      <c r="E1942" s="12" t="str">
        <f t="shared" si="169"/>
        <v>TERRAIN</v>
      </c>
      <c r="F1942" s="4" t="s">
        <v>9057</v>
      </c>
      <c r="G1942" s="4" t="s">
        <v>6117</v>
      </c>
      <c r="H1942" s="5">
        <v>2</v>
      </c>
      <c r="I1942" s="5" t="s">
        <v>6943</v>
      </c>
      <c r="J1942" s="5"/>
      <c r="K1942" s="5"/>
      <c r="L1942" s="5"/>
      <c r="M1942" s="5" t="s">
        <v>1343</v>
      </c>
      <c r="N1942" s="5"/>
      <c r="O1942" s="5"/>
      <c r="P1942" s="5"/>
      <c r="Q1942" s="5"/>
      <c r="R1942" s="5"/>
      <c r="S1942" s="5"/>
      <c r="T1942" s="5"/>
      <c r="U1942" s="6">
        <v>45597</v>
      </c>
      <c r="V1942" s="5"/>
      <c r="W1942" s="4" t="s">
        <v>1329</v>
      </c>
      <c r="X1942" s="5"/>
      <c r="Y1942" s="5"/>
      <c r="Z1942" s="5"/>
      <c r="AA1942" s="4" t="s">
        <v>5745</v>
      </c>
      <c r="AB1942" s="5"/>
      <c r="AC1942" s="5"/>
      <c r="AD1942" s="5"/>
      <c r="AE1942" s="5"/>
      <c r="AF1942" s="5"/>
      <c r="AG1942" s="5"/>
      <c r="AH1942" s="5"/>
      <c r="AI1942" s="5"/>
      <c r="AJ1942" s="5"/>
      <c r="AK1942" s="5"/>
      <c r="AL1942" s="5"/>
      <c r="AM1942" s="5"/>
      <c r="AN1942" s="5"/>
      <c r="AO1942" s="5"/>
      <c r="AP1942" s="5" t="s">
        <v>1413</v>
      </c>
      <c r="AQ1942" s="4" t="s">
        <v>1414</v>
      </c>
      <c r="AR1942" s="5" t="s">
        <v>19</v>
      </c>
      <c r="AS1942" s="4" t="s">
        <v>1828</v>
      </c>
      <c r="AT1942" s="5" t="s">
        <v>1829</v>
      </c>
      <c r="AU1942" s="5" t="s">
        <v>41</v>
      </c>
      <c r="AV1942" s="4" t="s">
        <v>1830</v>
      </c>
      <c r="AW1942" s="5" t="s">
        <v>148</v>
      </c>
      <c r="AX1942" s="4" t="s">
        <v>1831</v>
      </c>
      <c r="AY1942" s="5" t="s">
        <v>1832</v>
      </c>
      <c r="AZ1942" s="5" t="s">
        <v>11</v>
      </c>
      <c r="BA1942" s="4" t="s">
        <v>1833</v>
      </c>
      <c r="BB1942" s="5" t="s">
        <v>1834</v>
      </c>
      <c r="BC1942" s="5" t="s">
        <v>6113</v>
      </c>
      <c r="BD1942" s="5" t="s">
        <v>6116</v>
      </c>
      <c r="BE1942" s="5" t="s">
        <v>60</v>
      </c>
      <c r="BF1942" s="5" t="s">
        <v>1333</v>
      </c>
      <c r="BG1942" s="4" t="s">
        <v>6117</v>
      </c>
      <c r="BH1942" s="5" t="s">
        <v>1343</v>
      </c>
    </row>
    <row r="1943" spans="1:60" x14ac:dyDescent="0.25">
      <c r="A1943">
        <f t="shared" si="166"/>
        <v>992387</v>
      </c>
      <c r="B1943">
        <f t="shared" si="167"/>
        <v>50101274</v>
      </c>
      <c r="C1943" t="str">
        <f t="shared" si="168"/>
        <v>CC</v>
      </c>
      <c r="D1943" t="str">
        <f t="shared" si="165"/>
        <v>REGION GRAND OUEST</v>
      </c>
      <c r="E1943" s="12" t="str">
        <f t="shared" si="169"/>
        <v>TERRAIN</v>
      </c>
      <c r="F1943" s="4" t="s">
        <v>9058</v>
      </c>
      <c r="G1943" s="4" t="s">
        <v>9059</v>
      </c>
      <c r="H1943" s="5">
        <v>2</v>
      </c>
      <c r="I1943" s="5" t="s">
        <v>6943</v>
      </c>
      <c r="J1943" s="5"/>
      <c r="K1943" s="5"/>
      <c r="L1943" s="5"/>
      <c r="M1943" s="5" t="s">
        <v>1343</v>
      </c>
      <c r="N1943" s="5"/>
      <c r="O1943" s="5"/>
      <c r="P1943" s="5"/>
      <c r="Q1943" s="5"/>
      <c r="R1943" s="5"/>
      <c r="S1943" s="5"/>
      <c r="T1943" s="5"/>
      <c r="U1943" s="6">
        <v>45597</v>
      </c>
      <c r="V1943" s="5"/>
      <c r="W1943" s="4" t="s">
        <v>1329</v>
      </c>
      <c r="X1943" s="5"/>
      <c r="Y1943" s="5"/>
      <c r="Z1943" s="5"/>
      <c r="AA1943" s="4" t="s">
        <v>1875</v>
      </c>
      <c r="AB1943" s="5"/>
      <c r="AC1943" s="5"/>
      <c r="AD1943" s="5"/>
      <c r="AE1943" s="5"/>
      <c r="AF1943" s="5"/>
      <c r="AG1943" s="5"/>
      <c r="AH1943" s="5"/>
      <c r="AI1943" s="5"/>
      <c r="AJ1943" s="5"/>
      <c r="AK1943" s="5"/>
      <c r="AL1943" s="5"/>
      <c r="AM1943" s="5"/>
      <c r="AN1943" s="5"/>
      <c r="AO1943" s="5"/>
      <c r="AP1943" s="5" t="s">
        <v>1413</v>
      </c>
      <c r="AQ1943" s="4" t="s">
        <v>1414</v>
      </c>
      <c r="AR1943" s="5" t="s">
        <v>19</v>
      </c>
      <c r="AS1943" s="4" t="s">
        <v>1828</v>
      </c>
      <c r="AT1943" s="5" t="s">
        <v>1829</v>
      </c>
      <c r="AU1943" s="5" t="s">
        <v>41</v>
      </c>
      <c r="AV1943" s="4" t="s">
        <v>1830</v>
      </c>
      <c r="AW1943" s="5" t="s">
        <v>148</v>
      </c>
      <c r="AX1943" s="4" t="s">
        <v>1831</v>
      </c>
      <c r="AY1943" s="5" t="s">
        <v>1832</v>
      </c>
      <c r="AZ1943" s="5" t="s">
        <v>11</v>
      </c>
      <c r="BA1943" s="4" t="s">
        <v>1833</v>
      </c>
      <c r="BB1943" s="5" t="s">
        <v>1834</v>
      </c>
      <c r="BC1943" s="4"/>
      <c r="BD1943" s="5"/>
      <c r="BE1943" s="5"/>
      <c r="BF1943" s="5"/>
      <c r="BG1943" s="4" t="s">
        <v>9059</v>
      </c>
      <c r="BH1943" s="5" t="s">
        <v>1343</v>
      </c>
    </row>
    <row r="1944" spans="1:60" x14ac:dyDescent="0.25">
      <c r="A1944">
        <f t="shared" si="166"/>
        <v>992383</v>
      </c>
      <c r="B1944">
        <f t="shared" si="167"/>
        <v>50101273</v>
      </c>
      <c r="C1944" t="str">
        <f t="shared" si="168"/>
        <v>CC</v>
      </c>
      <c r="D1944" t="str">
        <f t="shared" si="165"/>
        <v>REGION GRAND OUEST</v>
      </c>
      <c r="E1944" s="12" t="str">
        <f t="shared" si="169"/>
        <v>TERRAIN</v>
      </c>
      <c r="F1944" s="4" t="s">
        <v>9060</v>
      </c>
      <c r="G1944" s="4" t="s">
        <v>9061</v>
      </c>
      <c r="H1944" s="5">
        <v>2</v>
      </c>
      <c r="I1944" s="5" t="s">
        <v>6943</v>
      </c>
      <c r="J1944" s="5"/>
      <c r="K1944" s="5"/>
      <c r="L1944" s="5"/>
      <c r="M1944" s="5" t="s">
        <v>1343</v>
      </c>
      <c r="N1944" s="5"/>
      <c r="O1944" s="5"/>
      <c r="P1944" s="5"/>
      <c r="Q1944" s="5"/>
      <c r="R1944" s="5"/>
      <c r="S1944" s="5"/>
      <c r="T1944" s="5"/>
      <c r="U1944" s="6">
        <v>45597</v>
      </c>
      <c r="V1944" s="5"/>
      <c r="W1944" s="4" t="s">
        <v>1329</v>
      </c>
      <c r="X1944" s="5"/>
      <c r="Y1944" s="5"/>
      <c r="Z1944" s="5"/>
      <c r="AA1944" s="4" t="s">
        <v>3418</v>
      </c>
      <c r="AB1944" s="5"/>
      <c r="AC1944" s="5"/>
      <c r="AD1944" s="5"/>
      <c r="AE1944" s="5"/>
      <c r="AF1944" s="5"/>
      <c r="AG1944" s="5"/>
      <c r="AH1944" s="5"/>
      <c r="AI1944" s="5"/>
      <c r="AJ1944" s="5"/>
      <c r="AK1944" s="5"/>
      <c r="AL1944" s="5"/>
      <c r="AM1944" s="5"/>
      <c r="AN1944" s="5"/>
      <c r="AO1944" s="5"/>
      <c r="AP1944" s="5" t="s">
        <v>1413</v>
      </c>
      <c r="AQ1944" s="4" t="s">
        <v>1414</v>
      </c>
      <c r="AR1944" s="5" t="s">
        <v>19</v>
      </c>
      <c r="AS1944" s="4" t="s">
        <v>1828</v>
      </c>
      <c r="AT1944" s="5" t="s">
        <v>1829</v>
      </c>
      <c r="AU1944" s="5" t="s">
        <v>41</v>
      </c>
      <c r="AV1944" s="4" t="s">
        <v>1830</v>
      </c>
      <c r="AW1944" s="5" t="s">
        <v>148</v>
      </c>
      <c r="AX1944" s="4" t="s">
        <v>1831</v>
      </c>
      <c r="AY1944" s="5" t="s">
        <v>1832</v>
      </c>
      <c r="AZ1944" s="5" t="s">
        <v>11</v>
      </c>
      <c r="BA1944" s="4" t="s">
        <v>1833</v>
      </c>
      <c r="BB1944" s="5" t="s">
        <v>1834</v>
      </c>
      <c r="BC1944" s="4"/>
      <c r="BD1944" s="5"/>
      <c r="BE1944" s="5"/>
      <c r="BF1944" s="5"/>
      <c r="BG1944" s="4" t="s">
        <v>9061</v>
      </c>
      <c r="BH1944" s="5" t="s">
        <v>1343</v>
      </c>
    </row>
    <row r="1945" spans="1:60" x14ac:dyDescent="0.25">
      <c r="A1945">
        <f t="shared" si="166"/>
        <v>992378</v>
      </c>
      <c r="B1945">
        <f t="shared" si="167"/>
        <v>50101272</v>
      </c>
      <c r="C1945" t="str">
        <f t="shared" si="168"/>
        <v>CC</v>
      </c>
      <c r="D1945" t="str">
        <f t="shared" si="165"/>
        <v>REGION GRAND SUD</v>
      </c>
      <c r="E1945" s="12" t="str">
        <f t="shared" si="169"/>
        <v>TERRAIN</v>
      </c>
      <c r="F1945" s="4" t="s">
        <v>9062</v>
      </c>
      <c r="G1945" s="4" t="s">
        <v>6725</v>
      </c>
      <c r="H1945" s="5">
        <v>2</v>
      </c>
      <c r="I1945" s="5" t="s">
        <v>6943</v>
      </c>
      <c r="J1945" s="5"/>
      <c r="K1945" s="5"/>
      <c r="L1945" s="5"/>
      <c r="M1945" s="5" t="s">
        <v>1343</v>
      </c>
      <c r="N1945" s="5"/>
      <c r="O1945" s="5"/>
      <c r="P1945" s="5"/>
      <c r="Q1945" s="5"/>
      <c r="R1945" s="5"/>
      <c r="S1945" s="5"/>
      <c r="T1945" s="5"/>
      <c r="U1945" s="6">
        <v>45566</v>
      </c>
      <c r="V1945" s="5"/>
      <c r="W1945" s="4" t="s">
        <v>1329</v>
      </c>
      <c r="X1945" s="5"/>
      <c r="Y1945" s="5"/>
      <c r="Z1945" s="5"/>
      <c r="AA1945" s="4" t="s">
        <v>4707</v>
      </c>
      <c r="AB1945" s="5"/>
      <c r="AC1945" s="5"/>
      <c r="AD1945" s="5"/>
      <c r="AE1945" s="5"/>
      <c r="AF1945" s="5"/>
      <c r="AG1945" s="5"/>
      <c r="AH1945" s="5"/>
      <c r="AI1945" s="5"/>
      <c r="AJ1945" s="5"/>
      <c r="AK1945" s="5"/>
      <c r="AL1945" s="5"/>
      <c r="AM1945" s="5"/>
      <c r="AN1945" s="5"/>
      <c r="AO1945" s="5"/>
      <c r="AP1945" s="5" t="s">
        <v>1335</v>
      </c>
      <c r="AQ1945" s="4" t="s">
        <v>1336</v>
      </c>
      <c r="AR1945" s="5" t="s">
        <v>12476</v>
      </c>
      <c r="AS1945" s="4" t="s">
        <v>1427</v>
      </c>
      <c r="AT1945" s="5" t="s">
        <v>1428</v>
      </c>
      <c r="AU1945" s="5" t="s">
        <v>41</v>
      </c>
      <c r="AV1945" s="4" t="s">
        <v>1429</v>
      </c>
      <c r="AW1945" s="5" t="s">
        <v>129</v>
      </c>
      <c r="AX1945" s="4" t="s">
        <v>1430</v>
      </c>
      <c r="AY1945" s="5" t="s">
        <v>1431</v>
      </c>
      <c r="AZ1945" s="5" t="s">
        <v>11</v>
      </c>
      <c r="BA1945" s="4" t="s">
        <v>1432</v>
      </c>
      <c r="BB1945" s="5" t="s">
        <v>1433</v>
      </c>
      <c r="BC1945" s="4" t="s">
        <v>6722</v>
      </c>
      <c r="BD1945" s="5" t="s">
        <v>6724</v>
      </c>
      <c r="BE1945" s="5" t="s">
        <v>25</v>
      </c>
      <c r="BF1945" s="5" t="s">
        <v>1333</v>
      </c>
      <c r="BG1945" s="4" t="s">
        <v>6725</v>
      </c>
      <c r="BH1945" s="5" t="s">
        <v>1343</v>
      </c>
    </row>
    <row r="1946" spans="1:60" x14ac:dyDescent="0.25">
      <c r="A1946">
        <f t="shared" si="166"/>
        <v>992377</v>
      </c>
      <c r="B1946">
        <f t="shared" si="167"/>
        <v>50101271</v>
      </c>
      <c r="C1946" t="str">
        <f t="shared" si="168"/>
        <v>CC</v>
      </c>
      <c r="D1946" t="str">
        <f t="shared" si="165"/>
        <v>REGION GRAND SUD</v>
      </c>
      <c r="E1946" s="12" t="str">
        <f t="shared" si="169"/>
        <v>TERRAIN</v>
      </c>
      <c r="F1946" s="4" t="s">
        <v>9063</v>
      </c>
      <c r="G1946" s="4" t="s">
        <v>9064</v>
      </c>
      <c r="H1946" s="5">
        <v>2</v>
      </c>
      <c r="I1946" s="5" t="s">
        <v>6943</v>
      </c>
      <c r="J1946" s="5"/>
      <c r="K1946" s="5"/>
      <c r="L1946" s="5"/>
      <c r="M1946" s="5" t="s">
        <v>1343</v>
      </c>
      <c r="N1946" s="5"/>
      <c r="O1946" s="5"/>
      <c r="P1946" s="5"/>
      <c r="Q1946" s="5"/>
      <c r="R1946" s="5"/>
      <c r="S1946" s="5"/>
      <c r="T1946" s="5"/>
      <c r="U1946" s="6">
        <v>45566</v>
      </c>
      <c r="V1946" s="5"/>
      <c r="W1946" s="4" t="s">
        <v>1329</v>
      </c>
      <c r="X1946" s="5"/>
      <c r="Y1946" s="5"/>
      <c r="Z1946" s="5"/>
      <c r="AA1946" s="4" t="s">
        <v>7519</v>
      </c>
      <c r="AB1946" s="5"/>
      <c r="AC1946" s="5"/>
      <c r="AD1946" s="5"/>
      <c r="AE1946" s="5"/>
      <c r="AF1946" s="5"/>
      <c r="AG1946" s="5"/>
      <c r="AH1946" s="5"/>
      <c r="AI1946" s="5"/>
      <c r="AJ1946" s="5"/>
      <c r="AK1946" s="5"/>
      <c r="AL1946" s="5"/>
      <c r="AM1946" s="5"/>
      <c r="AN1946" s="5"/>
      <c r="AO1946" s="5"/>
      <c r="AP1946" s="5" t="s">
        <v>1335</v>
      </c>
      <c r="AQ1946" s="4" t="s">
        <v>1336</v>
      </c>
      <c r="AR1946" s="5" t="s">
        <v>12476</v>
      </c>
      <c r="AS1946" s="4" t="s">
        <v>1427</v>
      </c>
      <c r="AT1946" s="5" t="s">
        <v>1428</v>
      </c>
      <c r="AU1946" s="5" t="s">
        <v>41</v>
      </c>
      <c r="AV1946" s="4" t="s">
        <v>1429</v>
      </c>
      <c r="AW1946" s="5" t="s">
        <v>129</v>
      </c>
      <c r="AX1946" s="4"/>
      <c r="AY1946" s="5"/>
      <c r="AZ1946" s="5"/>
      <c r="BA1946" s="4" t="s">
        <v>1768</v>
      </c>
      <c r="BB1946" s="5" t="s">
        <v>1769</v>
      </c>
      <c r="BC1946" s="4"/>
      <c r="BD1946" s="5"/>
      <c r="BE1946" s="5"/>
      <c r="BF1946" s="5"/>
      <c r="BG1946" s="4" t="s">
        <v>9064</v>
      </c>
      <c r="BH1946" s="5" t="s">
        <v>1343</v>
      </c>
    </row>
    <row r="1947" spans="1:60" x14ac:dyDescent="0.25">
      <c r="A1947">
        <f t="shared" si="166"/>
        <v>992376</v>
      </c>
      <c r="B1947">
        <f t="shared" si="167"/>
        <v>50101270</v>
      </c>
      <c r="C1947" t="str">
        <f t="shared" si="168"/>
        <v>CC</v>
      </c>
      <c r="D1947" t="str">
        <f t="shared" si="165"/>
        <v>REGION GRAND SUD</v>
      </c>
      <c r="E1947" s="12" t="str">
        <f t="shared" si="169"/>
        <v>TERRAIN</v>
      </c>
      <c r="F1947" s="4" t="s">
        <v>9065</v>
      </c>
      <c r="G1947" s="4" t="s">
        <v>5648</v>
      </c>
      <c r="H1947" s="5">
        <v>2</v>
      </c>
      <c r="I1947" s="5" t="s">
        <v>6943</v>
      </c>
      <c r="J1947" s="5"/>
      <c r="K1947" s="5"/>
      <c r="L1947" s="5"/>
      <c r="M1947" s="5" t="s">
        <v>1343</v>
      </c>
      <c r="N1947" s="5"/>
      <c r="O1947" s="5"/>
      <c r="P1947" s="5"/>
      <c r="Q1947" s="5"/>
      <c r="R1947" s="5"/>
      <c r="S1947" s="5"/>
      <c r="T1947" s="5"/>
      <c r="U1947" s="6">
        <v>45566</v>
      </c>
      <c r="V1947" s="5"/>
      <c r="W1947" s="4" t="s">
        <v>1329</v>
      </c>
      <c r="X1947" s="5"/>
      <c r="Y1947" s="5"/>
      <c r="Z1947" s="5"/>
      <c r="AA1947" s="4" t="s">
        <v>5468</v>
      </c>
      <c r="AB1947" s="5"/>
      <c r="AC1947" s="5"/>
      <c r="AD1947" s="5"/>
      <c r="AE1947" s="5"/>
      <c r="AF1947" s="5"/>
      <c r="AG1947" s="5"/>
      <c r="AH1947" s="5"/>
      <c r="AI1947" s="5"/>
      <c r="AJ1947" s="5"/>
      <c r="AK1947" s="5"/>
      <c r="AL1947" s="5"/>
      <c r="AM1947" s="5"/>
      <c r="AN1947" s="5"/>
      <c r="AO1947" s="5"/>
      <c r="AP1947" s="5" t="s">
        <v>1335</v>
      </c>
      <c r="AQ1947" s="4" t="s">
        <v>1336</v>
      </c>
      <c r="AR1947" s="5" t="s">
        <v>12476</v>
      </c>
      <c r="AS1947" s="4" t="s">
        <v>1427</v>
      </c>
      <c r="AT1947" s="5" t="s">
        <v>1428</v>
      </c>
      <c r="AU1947" s="5" t="s">
        <v>41</v>
      </c>
      <c r="AV1947" s="4" t="s">
        <v>1429</v>
      </c>
      <c r="AW1947" s="5" t="s">
        <v>129</v>
      </c>
      <c r="AX1947" s="4" t="s">
        <v>1430</v>
      </c>
      <c r="AY1947" s="5" t="s">
        <v>1431</v>
      </c>
      <c r="AZ1947" s="5" t="s">
        <v>11</v>
      </c>
      <c r="BA1947" s="4" t="s">
        <v>1432</v>
      </c>
      <c r="BB1947" s="5" t="s">
        <v>1433</v>
      </c>
      <c r="BC1947" s="5" t="s">
        <v>5644</v>
      </c>
      <c r="BD1947" s="5" t="s">
        <v>5647</v>
      </c>
      <c r="BE1947" s="5" t="s">
        <v>25</v>
      </c>
      <c r="BF1947" s="5" t="s">
        <v>1333</v>
      </c>
      <c r="BG1947" s="4" t="s">
        <v>5648</v>
      </c>
      <c r="BH1947" s="5" t="s">
        <v>1343</v>
      </c>
    </row>
    <row r="1948" spans="1:60" x14ac:dyDescent="0.25">
      <c r="A1948">
        <f t="shared" si="166"/>
        <v>992359</v>
      </c>
      <c r="B1948">
        <f t="shared" si="167"/>
        <v>50101269</v>
      </c>
      <c r="C1948" t="str">
        <f t="shared" si="168"/>
        <v>CC</v>
      </c>
      <c r="D1948" t="str">
        <f t="shared" si="165"/>
        <v>REGION ILE DE FRANCE NORD</v>
      </c>
      <c r="E1948" s="12" t="str">
        <f t="shared" si="169"/>
        <v>TERRAIN</v>
      </c>
      <c r="F1948" s="4" t="s">
        <v>9066</v>
      </c>
      <c r="G1948" s="4" t="s">
        <v>7965</v>
      </c>
      <c r="H1948" s="5">
        <v>2</v>
      </c>
      <c r="I1948" s="5" t="s">
        <v>6943</v>
      </c>
      <c r="J1948" s="5"/>
      <c r="K1948" s="5"/>
      <c r="L1948" s="5"/>
      <c r="M1948" s="5" t="s">
        <v>1343</v>
      </c>
      <c r="N1948" s="5"/>
      <c r="O1948" s="5"/>
      <c r="P1948" s="5"/>
      <c r="Q1948" s="5"/>
      <c r="R1948" s="5"/>
      <c r="S1948" s="5"/>
      <c r="T1948" s="5"/>
      <c r="U1948" s="6">
        <v>45627</v>
      </c>
      <c r="V1948" s="5"/>
      <c r="W1948" s="4" t="s">
        <v>1329</v>
      </c>
      <c r="X1948" s="5"/>
      <c r="Y1948" s="5"/>
      <c r="Z1948" s="5"/>
      <c r="AA1948" s="4" t="s">
        <v>7962</v>
      </c>
      <c r="AB1948" s="5"/>
      <c r="AC1948" s="5"/>
      <c r="AD1948" s="5"/>
      <c r="AE1948" s="5"/>
      <c r="AF1948" s="5"/>
      <c r="AG1948" s="5"/>
      <c r="AH1948" s="5"/>
      <c r="AI1948" s="5"/>
      <c r="AJ1948" s="5"/>
      <c r="AK1948" s="5"/>
      <c r="AL1948" s="5"/>
      <c r="AM1948" s="5"/>
      <c r="AN1948" s="5"/>
      <c r="AO1948" s="5"/>
      <c r="AP1948" s="5" t="s">
        <v>12477</v>
      </c>
      <c r="AQ1948" s="4" t="s">
        <v>1351</v>
      </c>
      <c r="AR1948" s="5" t="s">
        <v>12478</v>
      </c>
      <c r="AS1948" s="4" t="s">
        <v>1656</v>
      </c>
      <c r="AT1948" s="5" t="s">
        <v>1657</v>
      </c>
      <c r="AU1948" s="5" t="s">
        <v>41</v>
      </c>
      <c r="AV1948" s="4" t="s">
        <v>1658</v>
      </c>
      <c r="AW1948" s="5" t="s">
        <v>306</v>
      </c>
      <c r="AX1948" s="4" t="s">
        <v>2991</v>
      </c>
      <c r="AY1948" s="5" t="s">
        <v>2992</v>
      </c>
      <c r="AZ1948" s="5" t="s">
        <v>11</v>
      </c>
      <c r="BA1948" s="4" t="s">
        <v>2993</v>
      </c>
      <c r="BB1948" s="5" t="s">
        <v>2994</v>
      </c>
      <c r="BC1948" s="4" t="s">
        <v>7960</v>
      </c>
      <c r="BD1948" s="5" t="s">
        <v>7964</v>
      </c>
      <c r="BE1948" s="5" t="s">
        <v>25</v>
      </c>
      <c r="BF1948" s="5" t="s">
        <v>1333</v>
      </c>
      <c r="BG1948" s="4" t="s">
        <v>7965</v>
      </c>
      <c r="BH1948" s="5" t="s">
        <v>1343</v>
      </c>
    </row>
    <row r="1949" spans="1:60" x14ac:dyDescent="0.25">
      <c r="A1949">
        <f t="shared" si="166"/>
        <v>992355</v>
      </c>
      <c r="B1949">
        <f t="shared" si="167"/>
        <v>50101268</v>
      </c>
      <c r="C1949" t="str">
        <f t="shared" si="168"/>
        <v>CC</v>
      </c>
      <c r="D1949" t="str">
        <f t="shared" si="165"/>
        <v>REGION ILE DE FRANCE NORD</v>
      </c>
      <c r="E1949" s="12" t="str">
        <f t="shared" si="169"/>
        <v>TERRAIN</v>
      </c>
      <c r="F1949" s="4" t="s">
        <v>9067</v>
      </c>
      <c r="G1949" s="4" t="s">
        <v>2996</v>
      </c>
      <c r="H1949" s="5">
        <v>2</v>
      </c>
      <c r="I1949" s="5" t="s">
        <v>6943</v>
      </c>
      <c r="J1949" s="5"/>
      <c r="K1949" s="5"/>
      <c r="L1949" s="5"/>
      <c r="M1949" s="5" t="s">
        <v>1343</v>
      </c>
      <c r="N1949" s="5"/>
      <c r="O1949" s="5"/>
      <c r="P1949" s="5"/>
      <c r="Q1949" s="5"/>
      <c r="R1949" s="5"/>
      <c r="S1949" s="5"/>
      <c r="T1949" s="5"/>
      <c r="U1949" s="6">
        <v>45627</v>
      </c>
      <c r="V1949" s="5"/>
      <c r="W1949" s="4" t="s">
        <v>1329</v>
      </c>
      <c r="X1949" s="5"/>
      <c r="Y1949" s="5"/>
      <c r="Z1949" s="5"/>
      <c r="AA1949" s="5" t="s">
        <v>2989</v>
      </c>
      <c r="AB1949" s="5"/>
      <c r="AC1949" s="5"/>
      <c r="AD1949" s="5"/>
      <c r="AE1949" s="5"/>
      <c r="AF1949" s="5"/>
      <c r="AG1949" s="5"/>
      <c r="AH1949" s="5"/>
      <c r="AI1949" s="5"/>
      <c r="AJ1949" s="5"/>
      <c r="AK1949" s="5"/>
      <c r="AL1949" s="5"/>
      <c r="AM1949" s="5"/>
      <c r="AN1949" s="5"/>
      <c r="AO1949" s="5"/>
      <c r="AP1949" s="5" t="s">
        <v>12477</v>
      </c>
      <c r="AQ1949" s="4" t="s">
        <v>1351</v>
      </c>
      <c r="AR1949" s="5" t="s">
        <v>12478</v>
      </c>
      <c r="AS1949" s="4" t="s">
        <v>1656</v>
      </c>
      <c r="AT1949" s="5" t="s">
        <v>1657</v>
      </c>
      <c r="AU1949" s="5" t="s">
        <v>41</v>
      </c>
      <c r="AV1949" s="4" t="s">
        <v>1658</v>
      </c>
      <c r="AW1949" s="5" t="s">
        <v>306</v>
      </c>
      <c r="AX1949" s="4" t="s">
        <v>2991</v>
      </c>
      <c r="AY1949" s="5" t="s">
        <v>2992</v>
      </c>
      <c r="AZ1949" s="5" t="s">
        <v>11</v>
      </c>
      <c r="BA1949" s="4" t="s">
        <v>2993</v>
      </c>
      <c r="BB1949" s="5" t="s">
        <v>2994</v>
      </c>
      <c r="BC1949" s="4" t="s">
        <v>2988</v>
      </c>
      <c r="BD1949" s="5" t="s">
        <v>2995</v>
      </c>
      <c r="BE1949" s="5" t="s">
        <v>25</v>
      </c>
      <c r="BF1949" s="5" t="s">
        <v>1333</v>
      </c>
      <c r="BG1949" s="4" t="s">
        <v>2996</v>
      </c>
      <c r="BH1949" s="5" t="s">
        <v>1343</v>
      </c>
    </row>
    <row r="1950" spans="1:60" x14ac:dyDescent="0.25">
      <c r="A1950">
        <f t="shared" si="166"/>
        <v>992354</v>
      </c>
      <c r="B1950">
        <f t="shared" si="167"/>
        <v>50101267</v>
      </c>
      <c r="C1950" t="str">
        <f t="shared" si="168"/>
        <v>CC</v>
      </c>
      <c r="D1950" t="str">
        <f t="shared" si="165"/>
        <v>REGION ILE DE FRANCE NORD</v>
      </c>
      <c r="E1950" s="12" t="str">
        <f t="shared" si="169"/>
        <v>TERRAIN</v>
      </c>
      <c r="F1950" s="4" t="s">
        <v>9068</v>
      </c>
      <c r="G1950" s="4" t="s">
        <v>5235</v>
      </c>
      <c r="H1950" s="5">
        <v>2</v>
      </c>
      <c r="I1950" s="5" t="s">
        <v>6943</v>
      </c>
      <c r="J1950" s="5"/>
      <c r="K1950" s="5"/>
      <c r="L1950" s="5"/>
      <c r="M1950" s="5" t="s">
        <v>1343</v>
      </c>
      <c r="N1950" s="5"/>
      <c r="O1950" s="5"/>
      <c r="P1950" s="5"/>
      <c r="Q1950" s="5"/>
      <c r="R1950" s="5"/>
      <c r="S1950" s="5"/>
      <c r="T1950" s="5"/>
      <c r="U1950" s="6">
        <v>45627</v>
      </c>
      <c r="V1950" s="4"/>
      <c r="W1950" s="4" t="s">
        <v>1329</v>
      </c>
      <c r="X1950" s="5"/>
      <c r="Y1950" s="5"/>
      <c r="Z1950" s="5"/>
      <c r="AA1950" s="4" t="s">
        <v>5232</v>
      </c>
      <c r="AB1950" s="5"/>
      <c r="AC1950" s="5"/>
      <c r="AD1950" s="5"/>
      <c r="AE1950" s="5"/>
      <c r="AF1950" s="6"/>
      <c r="AG1950" s="5"/>
      <c r="AH1950" s="5"/>
      <c r="AI1950" s="5"/>
      <c r="AJ1950" s="6"/>
      <c r="AK1950" s="5"/>
      <c r="AL1950" s="6"/>
      <c r="AM1950" s="5"/>
      <c r="AN1950" s="5"/>
      <c r="AO1950" s="5"/>
      <c r="AP1950" s="5" t="s">
        <v>12477</v>
      </c>
      <c r="AQ1950" s="4" t="s">
        <v>1351</v>
      </c>
      <c r="AR1950" s="5" t="s">
        <v>12478</v>
      </c>
      <c r="AS1950" s="4" t="s">
        <v>1656</v>
      </c>
      <c r="AT1950" s="5" t="s">
        <v>1657</v>
      </c>
      <c r="AU1950" s="5" t="s">
        <v>41</v>
      </c>
      <c r="AV1950" s="4" t="s">
        <v>1658</v>
      </c>
      <c r="AW1950" s="5" t="s">
        <v>306</v>
      </c>
      <c r="AX1950" s="4" t="s">
        <v>2991</v>
      </c>
      <c r="AY1950" s="5" t="s">
        <v>2992</v>
      </c>
      <c r="AZ1950" s="5" t="s">
        <v>11</v>
      </c>
      <c r="BA1950" s="4" t="s">
        <v>2993</v>
      </c>
      <c r="BB1950" s="5" t="s">
        <v>2994</v>
      </c>
      <c r="BC1950" s="4" t="s">
        <v>5231</v>
      </c>
      <c r="BD1950" s="5" t="s">
        <v>5234</v>
      </c>
      <c r="BE1950" s="5" t="s">
        <v>25</v>
      </c>
      <c r="BF1950" s="5" t="s">
        <v>1333</v>
      </c>
      <c r="BG1950" s="4" t="s">
        <v>5235</v>
      </c>
      <c r="BH1950" s="5" t="s">
        <v>1343</v>
      </c>
    </row>
    <row r="1951" spans="1:60" x14ac:dyDescent="0.25">
      <c r="A1951">
        <f t="shared" si="166"/>
        <v>992348</v>
      </c>
      <c r="B1951">
        <f t="shared" si="167"/>
        <v>50101266</v>
      </c>
      <c r="C1951" t="str">
        <f t="shared" si="168"/>
        <v>CC</v>
      </c>
      <c r="D1951" t="str">
        <f t="shared" si="165"/>
        <v>REGION ILE DE FRANCE NORD</v>
      </c>
      <c r="E1951" s="12" t="str">
        <f t="shared" si="169"/>
        <v>TERRAIN</v>
      </c>
      <c r="F1951" s="4" t="s">
        <v>9069</v>
      </c>
      <c r="G1951" s="4" t="s">
        <v>9070</v>
      </c>
      <c r="H1951" s="5">
        <v>2</v>
      </c>
      <c r="I1951" s="5" t="s">
        <v>6943</v>
      </c>
      <c r="J1951" s="5"/>
      <c r="K1951" s="5"/>
      <c r="L1951" s="5"/>
      <c r="M1951" s="5" t="s">
        <v>1343</v>
      </c>
      <c r="N1951" s="5"/>
      <c r="O1951" s="5"/>
      <c r="P1951" s="5"/>
      <c r="Q1951" s="5"/>
      <c r="R1951" s="5"/>
      <c r="S1951" s="5"/>
      <c r="T1951" s="5"/>
      <c r="U1951" s="6">
        <v>45627</v>
      </c>
      <c r="V1951" s="4"/>
      <c r="W1951" s="4" t="s">
        <v>1329</v>
      </c>
      <c r="X1951" s="5"/>
      <c r="Y1951" s="5"/>
      <c r="Z1951" s="5"/>
      <c r="AA1951" s="4" t="s">
        <v>4056</v>
      </c>
      <c r="AB1951" s="5"/>
      <c r="AC1951" s="5"/>
      <c r="AD1951" s="5"/>
      <c r="AE1951" s="5"/>
      <c r="AF1951" s="6"/>
      <c r="AG1951" s="5"/>
      <c r="AH1951" s="5"/>
      <c r="AI1951" s="5"/>
      <c r="AJ1951" s="6"/>
      <c r="AK1951" s="5"/>
      <c r="AL1951" s="6"/>
      <c r="AM1951" s="5"/>
      <c r="AN1951" s="5"/>
      <c r="AO1951" s="5"/>
      <c r="AP1951" s="5" t="s">
        <v>12477</v>
      </c>
      <c r="AQ1951" s="4" t="s">
        <v>1351</v>
      </c>
      <c r="AR1951" s="5" t="s">
        <v>12478</v>
      </c>
      <c r="AS1951" s="4" t="s">
        <v>1656</v>
      </c>
      <c r="AT1951" s="5" t="s">
        <v>1657</v>
      </c>
      <c r="AU1951" s="5" t="s">
        <v>41</v>
      </c>
      <c r="AV1951" s="4" t="s">
        <v>1658</v>
      </c>
      <c r="AW1951" s="5" t="s">
        <v>306</v>
      </c>
      <c r="AX1951" s="4" t="s">
        <v>3804</v>
      </c>
      <c r="AY1951" s="5" t="s">
        <v>3805</v>
      </c>
      <c r="AZ1951" s="5" t="s">
        <v>11</v>
      </c>
      <c r="BA1951" s="4" t="s">
        <v>3806</v>
      </c>
      <c r="BB1951" s="5" t="s">
        <v>3807</v>
      </c>
      <c r="BC1951" s="4"/>
      <c r="BD1951" s="5"/>
      <c r="BE1951" s="5"/>
      <c r="BF1951" s="5"/>
      <c r="BG1951" s="4" t="s">
        <v>9070</v>
      </c>
      <c r="BH1951" s="5" t="s">
        <v>1343</v>
      </c>
    </row>
    <row r="1952" spans="1:60" x14ac:dyDescent="0.25">
      <c r="A1952">
        <f t="shared" si="166"/>
        <v>992345</v>
      </c>
      <c r="B1952">
        <f t="shared" si="167"/>
        <v>50101265</v>
      </c>
      <c r="C1952" t="str">
        <f t="shared" si="168"/>
        <v>CC</v>
      </c>
      <c r="D1952" t="str">
        <f t="shared" si="165"/>
        <v>REGION ILE DE FRANCE NORD</v>
      </c>
      <c r="E1952" s="12" t="str">
        <f t="shared" si="169"/>
        <v>TERRAIN</v>
      </c>
      <c r="F1952" s="4" t="s">
        <v>9071</v>
      </c>
      <c r="G1952" s="4" t="s">
        <v>9072</v>
      </c>
      <c r="H1952" s="5">
        <v>2</v>
      </c>
      <c r="I1952" s="5" t="s">
        <v>6943</v>
      </c>
      <c r="J1952" s="5"/>
      <c r="K1952" s="5"/>
      <c r="L1952" s="5"/>
      <c r="M1952" s="5" t="s">
        <v>1343</v>
      </c>
      <c r="N1952" s="5"/>
      <c r="O1952" s="6"/>
      <c r="P1952" s="5"/>
      <c r="Q1952" s="5"/>
      <c r="R1952" s="5"/>
      <c r="S1952" s="5"/>
      <c r="T1952" s="5"/>
      <c r="U1952" s="6">
        <v>45627</v>
      </c>
      <c r="V1952" s="4"/>
      <c r="W1952" s="4" t="s">
        <v>1329</v>
      </c>
      <c r="X1952" s="5"/>
      <c r="Y1952" s="5"/>
      <c r="Z1952" s="5"/>
      <c r="AA1952" s="4" t="s">
        <v>8735</v>
      </c>
      <c r="AB1952" s="5"/>
      <c r="AC1952" s="5"/>
      <c r="AD1952" s="5"/>
      <c r="AE1952" s="5"/>
      <c r="AF1952" s="6"/>
      <c r="AG1952" s="5"/>
      <c r="AH1952" s="5"/>
      <c r="AI1952" s="5"/>
      <c r="AJ1952" s="6"/>
      <c r="AK1952" s="5"/>
      <c r="AL1952" s="6"/>
      <c r="AM1952" s="5"/>
      <c r="AN1952" s="5"/>
      <c r="AO1952" s="5"/>
      <c r="AP1952" s="5" t="s">
        <v>12477</v>
      </c>
      <c r="AQ1952" s="4" t="s">
        <v>1351</v>
      </c>
      <c r="AR1952" s="5" t="s">
        <v>12478</v>
      </c>
      <c r="AS1952" s="4" t="s">
        <v>1656</v>
      </c>
      <c r="AT1952" s="5" t="s">
        <v>1657</v>
      </c>
      <c r="AU1952" s="5" t="s">
        <v>41</v>
      </c>
      <c r="AV1952" s="4" t="s">
        <v>1658</v>
      </c>
      <c r="AW1952" s="5" t="s">
        <v>306</v>
      </c>
      <c r="AX1952" s="4" t="s">
        <v>3804</v>
      </c>
      <c r="AY1952" s="5" t="s">
        <v>3805</v>
      </c>
      <c r="AZ1952" s="5" t="s">
        <v>11</v>
      </c>
      <c r="BA1952" s="4" t="s">
        <v>3806</v>
      </c>
      <c r="BB1952" s="5" t="s">
        <v>3807</v>
      </c>
      <c r="BC1952" s="4"/>
      <c r="BD1952" s="5"/>
      <c r="BE1952" s="5"/>
      <c r="BF1952" s="5"/>
      <c r="BG1952" s="4" t="s">
        <v>9072</v>
      </c>
      <c r="BH1952" s="5" t="s">
        <v>1343</v>
      </c>
    </row>
    <row r="1953" spans="1:60" x14ac:dyDescent="0.25">
      <c r="A1953">
        <f t="shared" si="166"/>
        <v>992344</v>
      </c>
      <c r="B1953">
        <f t="shared" si="167"/>
        <v>50101264</v>
      </c>
      <c r="C1953" t="str">
        <f t="shared" si="168"/>
        <v>CC</v>
      </c>
      <c r="D1953" t="str">
        <f t="shared" si="165"/>
        <v>REGION ILE DE FRANCE NORD</v>
      </c>
      <c r="E1953" s="12" t="str">
        <f t="shared" si="169"/>
        <v>TERRAIN</v>
      </c>
      <c r="F1953" s="4" t="s">
        <v>9073</v>
      </c>
      <c r="G1953" s="4" t="s">
        <v>9074</v>
      </c>
      <c r="H1953" s="5">
        <v>2</v>
      </c>
      <c r="I1953" s="5" t="s">
        <v>6943</v>
      </c>
      <c r="J1953" s="5"/>
      <c r="K1953" s="5"/>
      <c r="L1953" s="5"/>
      <c r="M1953" s="5" t="s">
        <v>1343</v>
      </c>
      <c r="N1953" s="5"/>
      <c r="O1953" s="5"/>
      <c r="P1953" s="5"/>
      <c r="Q1953" s="5"/>
      <c r="R1953" s="5"/>
      <c r="S1953" s="5"/>
      <c r="T1953" s="5"/>
      <c r="U1953" s="6">
        <v>45627</v>
      </c>
      <c r="V1953" s="4"/>
      <c r="W1953" s="4" t="s">
        <v>1329</v>
      </c>
      <c r="X1953" s="5"/>
      <c r="Y1953" s="5"/>
      <c r="Z1953" s="5"/>
      <c r="AA1953" s="4" t="s">
        <v>2751</v>
      </c>
      <c r="AB1953" s="5"/>
      <c r="AC1953" s="5"/>
      <c r="AD1953" s="5"/>
      <c r="AE1953" s="5"/>
      <c r="AF1953" s="6"/>
      <c r="AG1953" s="5"/>
      <c r="AH1953" s="5"/>
      <c r="AI1953" s="5"/>
      <c r="AJ1953" s="6"/>
      <c r="AK1953" s="5"/>
      <c r="AL1953" s="6"/>
      <c r="AM1953" s="5"/>
      <c r="AN1953" s="5"/>
      <c r="AO1953" s="5"/>
      <c r="AP1953" s="5" t="s">
        <v>12477</v>
      </c>
      <c r="AQ1953" s="4" t="s">
        <v>1351</v>
      </c>
      <c r="AR1953" s="5" t="s">
        <v>12478</v>
      </c>
      <c r="AS1953" s="4" t="s">
        <v>1656</v>
      </c>
      <c r="AT1953" s="5" t="s">
        <v>1657</v>
      </c>
      <c r="AU1953" s="5" t="s">
        <v>41</v>
      </c>
      <c r="AV1953" s="4" t="s">
        <v>1658</v>
      </c>
      <c r="AW1953" s="5" t="s">
        <v>306</v>
      </c>
      <c r="AX1953" s="4" t="s">
        <v>3804</v>
      </c>
      <c r="AY1953" s="5" t="s">
        <v>3805</v>
      </c>
      <c r="AZ1953" s="5" t="s">
        <v>11</v>
      </c>
      <c r="BA1953" s="4" t="s">
        <v>3806</v>
      </c>
      <c r="BB1953" s="5" t="s">
        <v>3807</v>
      </c>
      <c r="BC1953" s="4"/>
      <c r="BD1953" s="5"/>
      <c r="BE1953" s="5"/>
      <c r="BF1953" s="5"/>
      <c r="BG1953" s="4" t="s">
        <v>9074</v>
      </c>
      <c r="BH1953" s="5" t="s">
        <v>1343</v>
      </c>
    </row>
    <row r="1954" spans="1:60" x14ac:dyDescent="0.25">
      <c r="A1954">
        <f t="shared" si="166"/>
        <v>992342</v>
      </c>
      <c r="B1954">
        <f t="shared" si="167"/>
        <v>50101263</v>
      </c>
      <c r="C1954" t="str">
        <f t="shared" si="168"/>
        <v>CC</v>
      </c>
      <c r="D1954" t="str">
        <f t="shared" si="165"/>
        <v>REGION ILE DE FRANCE NORD</v>
      </c>
      <c r="E1954" s="12" t="str">
        <f t="shared" si="169"/>
        <v>TERRAIN</v>
      </c>
      <c r="F1954" s="4" t="s">
        <v>9075</v>
      </c>
      <c r="G1954" s="4" t="s">
        <v>7832</v>
      </c>
      <c r="H1954" s="5">
        <v>2</v>
      </c>
      <c r="I1954" s="5" t="s">
        <v>6943</v>
      </c>
      <c r="J1954" s="5"/>
      <c r="K1954" s="5"/>
      <c r="L1954" s="5"/>
      <c r="M1954" s="5" t="s">
        <v>1343</v>
      </c>
      <c r="N1954" s="5"/>
      <c r="O1954" s="6"/>
      <c r="P1954" s="5"/>
      <c r="Q1954" s="5"/>
      <c r="R1954" s="5"/>
      <c r="S1954" s="5"/>
      <c r="T1954" s="5"/>
      <c r="U1954" s="6">
        <v>45627</v>
      </c>
      <c r="V1954" s="4"/>
      <c r="W1954" s="4" t="s">
        <v>1329</v>
      </c>
      <c r="X1954" s="5"/>
      <c r="Y1954" s="5"/>
      <c r="Z1954" s="5"/>
      <c r="AA1954" s="5" t="s">
        <v>3299</v>
      </c>
      <c r="AB1954" s="5"/>
      <c r="AC1954" s="5"/>
      <c r="AD1954" s="5"/>
      <c r="AE1954" s="5"/>
      <c r="AF1954" s="6"/>
      <c r="AG1954" s="5"/>
      <c r="AH1954" s="5"/>
      <c r="AI1954" s="5"/>
      <c r="AJ1954" s="6"/>
      <c r="AK1954" s="5"/>
      <c r="AL1954" s="6"/>
      <c r="AM1954" s="5"/>
      <c r="AN1954" s="5"/>
      <c r="AO1954" s="5"/>
      <c r="AP1954" s="5" t="s">
        <v>12477</v>
      </c>
      <c r="AQ1954" s="4" t="s">
        <v>1351</v>
      </c>
      <c r="AR1954" s="5" t="s">
        <v>12478</v>
      </c>
      <c r="AS1954" s="4" t="s">
        <v>1656</v>
      </c>
      <c r="AT1954" s="5" t="s">
        <v>1657</v>
      </c>
      <c r="AU1954" s="5" t="s">
        <v>41</v>
      </c>
      <c r="AV1954" s="4" t="s">
        <v>1658</v>
      </c>
      <c r="AW1954" s="5" t="s">
        <v>306</v>
      </c>
      <c r="AX1954" s="4" t="s">
        <v>2991</v>
      </c>
      <c r="AY1954" s="5" t="s">
        <v>2992</v>
      </c>
      <c r="AZ1954" s="5" t="s">
        <v>11</v>
      </c>
      <c r="BA1954" s="4" t="s">
        <v>2993</v>
      </c>
      <c r="BB1954" s="5" t="s">
        <v>2994</v>
      </c>
      <c r="BC1954" s="5" t="s">
        <v>7829</v>
      </c>
      <c r="BD1954" s="5" t="s">
        <v>7831</v>
      </c>
      <c r="BE1954" s="5" t="s">
        <v>25</v>
      </c>
      <c r="BF1954" s="5" t="s">
        <v>1333</v>
      </c>
      <c r="BG1954" s="5" t="s">
        <v>7832</v>
      </c>
      <c r="BH1954" s="5" t="s">
        <v>1343</v>
      </c>
    </row>
    <row r="1955" spans="1:60" x14ac:dyDescent="0.25">
      <c r="A1955">
        <f t="shared" si="166"/>
        <v>992334</v>
      </c>
      <c r="B1955">
        <f t="shared" si="167"/>
        <v>50101262</v>
      </c>
      <c r="C1955" t="str">
        <f t="shared" si="168"/>
        <v>CC</v>
      </c>
      <c r="D1955" t="str">
        <f t="shared" si="165"/>
        <v>REGION ILE DE FRANCE NORD</v>
      </c>
      <c r="E1955" s="12" t="str">
        <f t="shared" si="169"/>
        <v>TERRAIN</v>
      </c>
      <c r="F1955" s="4" t="s">
        <v>9076</v>
      </c>
      <c r="G1955" s="4" t="s">
        <v>4905</v>
      </c>
      <c r="H1955" s="5">
        <v>2</v>
      </c>
      <c r="I1955" s="5" t="s">
        <v>6943</v>
      </c>
      <c r="J1955" s="5"/>
      <c r="K1955" s="5"/>
      <c r="L1955" s="5"/>
      <c r="M1955" s="5" t="s">
        <v>1343</v>
      </c>
      <c r="N1955" s="5"/>
      <c r="O1955" s="6"/>
      <c r="P1955" s="5"/>
      <c r="Q1955" s="5"/>
      <c r="R1955" s="5"/>
      <c r="S1955" s="5"/>
      <c r="T1955" s="5"/>
      <c r="U1955" s="6">
        <v>45627</v>
      </c>
      <c r="V1955" s="4"/>
      <c r="W1955" s="4" t="s">
        <v>1329</v>
      </c>
      <c r="X1955" s="5"/>
      <c r="Y1955" s="5"/>
      <c r="Z1955" s="5"/>
      <c r="AA1955" s="4" t="s">
        <v>3111</v>
      </c>
      <c r="AB1955" s="5"/>
      <c r="AC1955" s="5"/>
      <c r="AD1955" s="5"/>
      <c r="AE1955" s="5"/>
      <c r="AF1955" s="6"/>
      <c r="AG1955" s="5"/>
      <c r="AH1955" s="5"/>
      <c r="AI1955" s="5"/>
      <c r="AJ1955" s="6"/>
      <c r="AK1955" s="5"/>
      <c r="AL1955" s="6"/>
      <c r="AM1955" s="5"/>
      <c r="AN1955" s="5"/>
      <c r="AO1955" s="5"/>
      <c r="AP1955" s="5" t="s">
        <v>12477</v>
      </c>
      <c r="AQ1955" s="4" t="s">
        <v>1351</v>
      </c>
      <c r="AR1955" s="5" t="s">
        <v>12478</v>
      </c>
      <c r="AS1955" s="4" t="s">
        <v>1656</v>
      </c>
      <c r="AT1955" s="5" t="s">
        <v>1657</v>
      </c>
      <c r="AU1955" s="5" t="s">
        <v>41</v>
      </c>
      <c r="AV1955" s="4" t="s">
        <v>1658</v>
      </c>
      <c r="AW1955" s="5" t="s">
        <v>306</v>
      </c>
      <c r="AX1955" s="4" t="s">
        <v>3804</v>
      </c>
      <c r="AY1955" s="5" t="s">
        <v>3805</v>
      </c>
      <c r="AZ1955" s="5" t="s">
        <v>11</v>
      </c>
      <c r="BA1955" s="4" t="s">
        <v>3806</v>
      </c>
      <c r="BB1955" s="5" t="s">
        <v>3807</v>
      </c>
      <c r="BC1955" s="4" t="s">
        <v>4901</v>
      </c>
      <c r="BD1955" s="5" t="s">
        <v>4904</v>
      </c>
      <c r="BE1955" s="5" t="s">
        <v>46</v>
      </c>
      <c r="BF1955" s="5" t="s">
        <v>1333</v>
      </c>
      <c r="BG1955" s="4" t="s">
        <v>4905</v>
      </c>
      <c r="BH1955" s="5" t="s">
        <v>1343</v>
      </c>
    </row>
    <row r="1956" spans="1:60" x14ac:dyDescent="0.25">
      <c r="A1956">
        <f t="shared" si="166"/>
        <v>992332</v>
      </c>
      <c r="B1956">
        <f t="shared" si="167"/>
        <v>50101261</v>
      </c>
      <c r="C1956" t="str">
        <f t="shared" si="168"/>
        <v>CC</v>
      </c>
      <c r="D1956" t="str">
        <f t="shared" si="165"/>
        <v>REGION GRAND SUD</v>
      </c>
      <c r="E1956" s="12" t="str">
        <f t="shared" si="169"/>
        <v>TERRAIN</v>
      </c>
      <c r="F1956" s="4" t="s">
        <v>9077</v>
      </c>
      <c r="G1956" s="4" t="s">
        <v>9078</v>
      </c>
      <c r="H1956" s="5">
        <v>2</v>
      </c>
      <c r="I1956" s="5" t="s">
        <v>6943</v>
      </c>
      <c r="J1956" s="5"/>
      <c r="K1956" s="5"/>
      <c r="L1956" s="5"/>
      <c r="M1956" s="5" t="s">
        <v>1343</v>
      </c>
      <c r="N1956" s="5"/>
      <c r="O1956" s="6"/>
      <c r="P1956" s="5"/>
      <c r="Q1956" s="5"/>
      <c r="R1956" s="5"/>
      <c r="S1956" s="5"/>
      <c r="T1956" s="5"/>
      <c r="U1956" s="6">
        <v>45627</v>
      </c>
      <c r="V1956" s="4"/>
      <c r="W1956" s="4" t="s">
        <v>1329</v>
      </c>
      <c r="X1956" s="5"/>
      <c r="Y1956" s="5"/>
      <c r="Z1956" s="5"/>
      <c r="AA1956" s="4" t="s">
        <v>9079</v>
      </c>
      <c r="AB1956" s="5"/>
      <c r="AC1956" s="5"/>
      <c r="AD1956" s="5"/>
      <c r="AE1956" s="5"/>
      <c r="AF1956" s="6"/>
      <c r="AG1956" s="5"/>
      <c r="AH1956" s="5"/>
      <c r="AI1956" s="5"/>
      <c r="AJ1956" s="6"/>
      <c r="AK1956" s="5"/>
      <c r="AL1956" s="6"/>
      <c r="AM1956" s="5"/>
      <c r="AN1956" s="5"/>
      <c r="AO1956" s="5"/>
      <c r="AP1956" s="5" t="s">
        <v>1335</v>
      </c>
      <c r="AQ1956" s="4" t="s">
        <v>1336</v>
      </c>
      <c r="AR1956" s="5" t="s">
        <v>12476</v>
      </c>
      <c r="AS1956" s="4" t="s">
        <v>1440</v>
      </c>
      <c r="AT1956" s="5" t="s">
        <v>1441</v>
      </c>
      <c r="AU1956" s="5" t="s">
        <v>41</v>
      </c>
      <c r="AV1956" s="4" t="s">
        <v>1537</v>
      </c>
      <c r="AW1956" s="5" t="s">
        <v>31</v>
      </c>
      <c r="AX1956" s="4"/>
      <c r="AY1956" s="5"/>
      <c r="AZ1956" s="5"/>
      <c r="BA1956" s="4" t="s">
        <v>1966</v>
      </c>
      <c r="BB1956" s="5" t="s">
        <v>11119</v>
      </c>
      <c r="BC1956" s="4"/>
      <c r="BD1956" s="5"/>
      <c r="BE1956" s="5"/>
      <c r="BF1956" s="5"/>
      <c r="BG1956" s="4" t="s">
        <v>9078</v>
      </c>
      <c r="BH1956" s="5" t="s">
        <v>1343</v>
      </c>
    </row>
    <row r="1957" spans="1:60" x14ac:dyDescent="0.25">
      <c r="A1957">
        <f t="shared" si="166"/>
        <v>992321</v>
      </c>
      <c r="B1957">
        <f t="shared" si="167"/>
        <v>50101260</v>
      </c>
      <c r="C1957" t="str">
        <f t="shared" si="168"/>
        <v>CC</v>
      </c>
      <c r="D1957" t="str">
        <f t="shared" si="165"/>
        <v>REGION CENTRE EST</v>
      </c>
      <c r="E1957" s="12" t="str">
        <f t="shared" si="169"/>
        <v>TERRAIN</v>
      </c>
      <c r="F1957" s="4" t="s">
        <v>9080</v>
      </c>
      <c r="G1957" s="4" t="s">
        <v>6913</v>
      </c>
      <c r="H1957" s="5">
        <v>2</v>
      </c>
      <c r="I1957" s="5" t="s">
        <v>6943</v>
      </c>
      <c r="J1957" s="5"/>
      <c r="K1957" s="5"/>
      <c r="L1957" s="5"/>
      <c r="M1957" s="5" t="s">
        <v>1343</v>
      </c>
      <c r="N1957" s="5"/>
      <c r="O1957" s="5"/>
      <c r="P1957" s="5"/>
      <c r="Q1957" s="5"/>
      <c r="R1957" s="5"/>
      <c r="S1957" s="5"/>
      <c r="T1957" s="5"/>
      <c r="U1957" s="6">
        <v>45627</v>
      </c>
      <c r="V1957" s="5"/>
      <c r="W1957" s="4" t="s">
        <v>1329</v>
      </c>
      <c r="X1957" s="5"/>
      <c r="Y1957" s="5"/>
      <c r="Z1957" s="5"/>
      <c r="AA1957" s="5" t="s">
        <v>2724</v>
      </c>
      <c r="AB1957" s="5"/>
      <c r="AC1957" s="5"/>
      <c r="AD1957" s="5"/>
      <c r="AE1957" s="5"/>
      <c r="AF1957" s="5"/>
      <c r="AG1957" s="5"/>
      <c r="AH1957" s="5"/>
      <c r="AI1957" s="5"/>
      <c r="AJ1957" s="5"/>
      <c r="AK1957" s="5"/>
      <c r="AL1957" s="5"/>
      <c r="AM1957" s="5"/>
      <c r="AN1957" s="5"/>
      <c r="AO1957" s="5"/>
      <c r="AP1957" s="5" t="s">
        <v>1536</v>
      </c>
      <c r="AQ1957" s="4" t="s">
        <v>12479</v>
      </c>
      <c r="AR1957" s="5" t="s">
        <v>12480</v>
      </c>
      <c r="AS1957" s="4" t="s">
        <v>1906</v>
      </c>
      <c r="AT1957" s="5" t="s">
        <v>1909</v>
      </c>
      <c r="AU1957" s="5" t="s">
        <v>41</v>
      </c>
      <c r="AV1957" s="4" t="s">
        <v>1910</v>
      </c>
      <c r="AW1957" s="5" t="s">
        <v>48</v>
      </c>
      <c r="AX1957" s="4" t="s">
        <v>2960</v>
      </c>
      <c r="AY1957" s="5" t="s">
        <v>2961</v>
      </c>
      <c r="AZ1957" s="5" t="s">
        <v>11</v>
      </c>
      <c r="BA1957" s="4" t="s">
        <v>2962</v>
      </c>
      <c r="BB1957" s="5" t="s">
        <v>2963</v>
      </c>
      <c r="BC1957" s="5" t="s">
        <v>6911</v>
      </c>
      <c r="BD1957" s="5" t="s">
        <v>6912</v>
      </c>
      <c r="BE1957" s="5" t="s">
        <v>25</v>
      </c>
      <c r="BF1957" s="5" t="s">
        <v>1333</v>
      </c>
      <c r="BG1957" s="5" t="s">
        <v>6913</v>
      </c>
      <c r="BH1957" s="5" t="s">
        <v>1343</v>
      </c>
    </row>
    <row r="1958" spans="1:60" x14ac:dyDescent="0.25">
      <c r="A1958">
        <f t="shared" si="166"/>
        <v>992320</v>
      </c>
      <c r="B1958">
        <f t="shared" si="167"/>
        <v>50101259</v>
      </c>
      <c r="C1958" t="str">
        <f t="shared" si="168"/>
        <v>CC</v>
      </c>
      <c r="D1958" t="str">
        <f t="shared" si="165"/>
        <v>REGION CENTRE EST</v>
      </c>
      <c r="E1958" s="12" t="str">
        <f t="shared" si="169"/>
        <v>TERRAIN</v>
      </c>
      <c r="F1958" s="4" t="s">
        <v>9081</v>
      </c>
      <c r="G1958" s="4" t="s">
        <v>6517</v>
      </c>
      <c r="H1958" s="5">
        <v>2</v>
      </c>
      <c r="I1958" s="5" t="s">
        <v>6943</v>
      </c>
      <c r="J1958" s="5"/>
      <c r="K1958" s="5"/>
      <c r="L1958" s="5"/>
      <c r="M1958" s="5" t="s">
        <v>1343</v>
      </c>
      <c r="N1958" s="5"/>
      <c r="O1958" s="6"/>
      <c r="P1958" s="5"/>
      <c r="Q1958" s="5"/>
      <c r="R1958" s="5"/>
      <c r="S1958" s="5"/>
      <c r="T1958" s="5"/>
      <c r="U1958" s="6">
        <v>45627</v>
      </c>
      <c r="V1958" s="4"/>
      <c r="W1958" s="4" t="s">
        <v>1329</v>
      </c>
      <c r="X1958" s="5"/>
      <c r="Y1958" s="5"/>
      <c r="Z1958" s="5"/>
      <c r="AA1958" s="4" t="s">
        <v>3986</v>
      </c>
      <c r="AB1958" s="5"/>
      <c r="AC1958" s="5"/>
      <c r="AD1958" s="5"/>
      <c r="AE1958" s="5"/>
      <c r="AF1958" s="6"/>
      <c r="AG1958" s="5"/>
      <c r="AH1958" s="5"/>
      <c r="AI1958" s="5"/>
      <c r="AJ1958" s="6"/>
      <c r="AK1958" s="5"/>
      <c r="AL1958" s="6"/>
      <c r="AM1958" s="5"/>
      <c r="AN1958" s="5"/>
      <c r="AO1958" s="5"/>
      <c r="AP1958" s="5" t="s">
        <v>1536</v>
      </c>
      <c r="AQ1958" s="4" t="s">
        <v>12479</v>
      </c>
      <c r="AR1958" s="5" t="s">
        <v>12480</v>
      </c>
      <c r="AS1958" s="4" t="s">
        <v>1906</v>
      </c>
      <c r="AT1958" s="5" t="s">
        <v>1909</v>
      </c>
      <c r="AU1958" s="5" t="s">
        <v>41</v>
      </c>
      <c r="AV1958" s="4" t="s">
        <v>1910</v>
      </c>
      <c r="AW1958" s="5" t="s">
        <v>48</v>
      </c>
      <c r="AX1958" s="4" t="s">
        <v>2960</v>
      </c>
      <c r="AY1958" s="5" t="s">
        <v>2961</v>
      </c>
      <c r="AZ1958" s="5" t="s">
        <v>11</v>
      </c>
      <c r="BA1958" s="4" t="s">
        <v>2962</v>
      </c>
      <c r="BB1958" s="5" t="s">
        <v>2963</v>
      </c>
      <c r="BC1958" s="4" t="s">
        <v>6513</v>
      </c>
      <c r="BD1958" s="5" t="s">
        <v>6516</v>
      </c>
      <c r="BE1958" s="5" t="s">
        <v>25</v>
      </c>
      <c r="BF1958" s="5" t="s">
        <v>1333</v>
      </c>
      <c r="BG1958" s="4" t="s">
        <v>6517</v>
      </c>
      <c r="BH1958" s="5" t="s">
        <v>1343</v>
      </c>
    </row>
    <row r="1959" spans="1:60" x14ac:dyDescent="0.25">
      <c r="A1959">
        <f t="shared" si="166"/>
        <v>992317</v>
      </c>
      <c r="B1959">
        <f t="shared" si="167"/>
        <v>50101257</v>
      </c>
      <c r="C1959" t="str">
        <f t="shared" si="168"/>
        <v>CC</v>
      </c>
      <c r="D1959" t="str">
        <f t="shared" si="165"/>
        <v>REGION CENTRE EST</v>
      </c>
      <c r="E1959" s="12" t="str">
        <f t="shared" si="169"/>
        <v>TERRAIN</v>
      </c>
      <c r="F1959" s="4" t="s">
        <v>9082</v>
      </c>
      <c r="G1959" s="4" t="s">
        <v>9083</v>
      </c>
      <c r="H1959" s="5">
        <v>2</v>
      </c>
      <c r="I1959" s="5" t="s">
        <v>6943</v>
      </c>
      <c r="J1959" s="5"/>
      <c r="K1959" s="5"/>
      <c r="L1959" s="5"/>
      <c r="M1959" s="5" t="s">
        <v>1343</v>
      </c>
      <c r="N1959" s="5"/>
      <c r="O1959" s="5"/>
      <c r="P1959" s="5"/>
      <c r="Q1959" s="5"/>
      <c r="R1959" s="5"/>
      <c r="S1959" s="5"/>
      <c r="T1959" s="5"/>
      <c r="U1959" s="6">
        <v>45627</v>
      </c>
      <c r="V1959" s="4"/>
      <c r="W1959" s="4" t="s">
        <v>1329</v>
      </c>
      <c r="X1959" s="5"/>
      <c r="Y1959" s="5"/>
      <c r="Z1959" s="5"/>
      <c r="AA1959" s="4" t="s">
        <v>8487</v>
      </c>
      <c r="AB1959" s="5"/>
      <c r="AC1959" s="5"/>
      <c r="AD1959" s="5"/>
      <c r="AE1959" s="5"/>
      <c r="AF1959" s="6"/>
      <c r="AG1959" s="5"/>
      <c r="AH1959" s="5"/>
      <c r="AI1959" s="5"/>
      <c r="AJ1959" s="6"/>
      <c r="AK1959" s="5"/>
      <c r="AL1959" s="6"/>
      <c r="AM1959" s="5"/>
      <c r="AN1959" s="5"/>
      <c r="AO1959" s="5"/>
      <c r="AP1959" s="5" t="s">
        <v>1536</v>
      </c>
      <c r="AQ1959" s="4" t="s">
        <v>12479</v>
      </c>
      <c r="AR1959" s="5" t="s">
        <v>12480</v>
      </c>
      <c r="AS1959" s="4" t="s">
        <v>1564</v>
      </c>
      <c r="AT1959" s="5" t="s">
        <v>1565</v>
      </c>
      <c r="AU1959" s="5" t="s">
        <v>41</v>
      </c>
      <c r="AV1959" s="4" t="s">
        <v>1566</v>
      </c>
      <c r="AW1959" s="5" t="s">
        <v>68</v>
      </c>
      <c r="AX1959" s="4" t="s">
        <v>1970</v>
      </c>
      <c r="AY1959" s="5" t="s">
        <v>1974</v>
      </c>
      <c r="AZ1959" s="5" t="s">
        <v>11</v>
      </c>
      <c r="BA1959" s="4" t="s">
        <v>1975</v>
      </c>
      <c r="BB1959" s="5" t="s">
        <v>1976</v>
      </c>
      <c r="BC1959" s="4"/>
      <c r="BD1959" s="5"/>
      <c r="BE1959" s="5"/>
      <c r="BF1959" s="5"/>
      <c r="BG1959" s="4" t="s">
        <v>9083</v>
      </c>
      <c r="BH1959" s="5" t="s">
        <v>1343</v>
      </c>
    </row>
    <row r="1960" spans="1:60" x14ac:dyDescent="0.25">
      <c r="A1960">
        <f t="shared" si="166"/>
        <v>992302</v>
      </c>
      <c r="B1960">
        <f t="shared" si="167"/>
        <v>50101256</v>
      </c>
      <c r="C1960" t="str">
        <f t="shared" si="168"/>
        <v>CC</v>
      </c>
      <c r="D1960" t="str">
        <f t="shared" si="165"/>
        <v>REGION CENTRE EST</v>
      </c>
      <c r="E1960" s="12" t="str">
        <f t="shared" si="169"/>
        <v>TERRAIN</v>
      </c>
      <c r="F1960" s="4" t="s">
        <v>9084</v>
      </c>
      <c r="G1960" s="4" t="s">
        <v>2298</v>
      </c>
      <c r="H1960" s="5">
        <v>2</v>
      </c>
      <c r="I1960" s="5" t="s">
        <v>6943</v>
      </c>
      <c r="J1960" s="5"/>
      <c r="K1960" s="5"/>
      <c r="L1960" s="5"/>
      <c r="M1960" s="5" t="s">
        <v>1343</v>
      </c>
      <c r="N1960" s="5"/>
      <c r="O1960" s="5"/>
      <c r="P1960" s="5"/>
      <c r="Q1960" s="5"/>
      <c r="R1960" s="5"/>
      <c r="S1960" s="5"/>
      <c r="T1960" s="5"/>
      <c r="U1960" s="6">
        <v>45627</v>
      </c>
      <c r="V1960" s="5"/>
      <c r="W1960" s="4" t="s">
        <v>1329</v>
      </c>
      <c r="X1960" s="5"/>
      <c r="Y1960" s="5"/>
      <c r="Z1960" s="5"/>
      <c r="AA1960" s="4" t="s">
        <v>2288</v>
      </c>
      <c r="AB1960" s="5"/>
      <c r="AC1960" s="5"/>
      <c r="AD1960" s="5"/>
      <c r="AE1960" s="5"/>
      <c r="AF1960" s="5"/>
      <c r="AG1960" s="5"/>
      <c r="AH1960" s="5"/>
      <c r="AI1960" s="5"/>
      <c r="AJ1960" s="5"/>
      <c r="AK1960" s="5"/>
      <c r="AL1960" s="5"/>
      <c r="AM1960" s="5"/>
      <c r="AN1960" s="5"/>
      <c r="AO1960" s="5"/>
      <c r="AP1960" s="5" t="s">
        <v>1536</v>
      </c>
      <c r="AQ1960" s="4" t="s">
        <v>12479</v>
      </c>
      <c r="AR1960" s="5" t="s">
        <v>12480</v>
      </c>
      <c r="AS1960" s="4" t="s">
        <v>2290</v>
      </c>
      <c r="AT1960" s="5" t="s">
        <v>2291</v>
      </c>
      <c r="AU1960" s="5" t="s">
        <v>41</v>
      </c>
      <c r="AV1960" s="4" t="s">
        <v>2292</v>
      </c>
      <c r="AW1960" s="5" t="s">
        <v>108</v>
      </c>
      <c r="AX1960" s="4" t="s">
        <v>2293</v>
      </c>
      <c r="AY1960" s="5" t="s">
        <v>2294</v>
      </c>
      <c r="AZ1960" s="5" t="s">
        <v>11</v>
      </c>
      <c r="BA1960" s="4" t="s">
        <v>2295</v>
      </c>
      <c r="BB1960" s="5" t="s">
        <v>2296</v>
      </c>
      <c r="BC1960" s="4" t="s">
        <v>2286</v>
      </c>
      <c r="BD1960" s="5" t="s">
        <v>2297</v>
      </c>
      <c r="BE1960" s="5" t="s">
        <v>245</v>
      </c>
      <c r="BF1960" s="5" t="s">
        <v>1333</v>
      </c>
      <c r="BG1960" s="4" t="s">
        <v>2298</v>
      </c>
      <c r="BH1960" s="5" t="s">
        <v>1343</v>
      </c>
    </row>
    <row r="1961" spans="1:60" x14ac:dyDescent="0.25">
      <c r="A1961">
        <f t="shared" si="166"/>
        <v>992301</v>
      </c>
      <c r="B1961">
        <f t="shared" si="167"/>
        <v>50101255</v>
      </c>
      <c r="C1961" t="str">
        <f t="shared" si="168"/>
        <v>CC</v>
      </c>
      <c r="D1961" t="str">
        <f t="shared" si="165"/>
        <v>REGION CENTRE EST</v>
      </c>
      <c r="E1961" s="12" t="str">
        <f t="shared" si="169"/>
        <v>TERRAIN</v>
      </c>
      <c r="F1961" s="4" t="s">
        <v>9085</v>
      </c>
      <c r="G1961" s="4" t="s">
        <v>9086</v>
      </c>
      <c r="H1961" s="5">
        <v>2</v>
      </c>
      <c r="I1961" s="5" t="s">
        <v>6943</v>
      </c>
      <c r="J1961" s="5"/>
      <c r="K1961" s="5"/>
      <c r="L1961" s="5"/>
      <c r="M1961" s="5" t="s">
        <v>1343</v>
      </c>
      <c r="N1961" s="5"/>
      <c r="O1961" s="5"/>
      <c r="P1961" s="5"/>
      <c r="Q1961" s="5"/>
      <c r="R1961" s="5"/>
      <c r="S1961" s="5"/>
      <c r="T1961" s="5"/>
      <c r="U1961" s="6">
        <v>45627</v>
      </c>
      <c r="V1961" s="5"/>
      <c r="W1961" s="4" t="s">
        <v>1329</v>
      </c>
      <c r="X1961" s="5"/>
      <c r="Y1961" s="5"/>
      <c r="Z1961" s="5"/>
      <c r="AA1961" s="4" t="s">
        <v>9087</v>
      </c>
      <c r="AB1961" s="5"/>
      <c r="AC1961" s="5"/>
      <c r="AD1961" s="5"/>
      <c r="AE1961" s="5"/>
      <c r="AF1961" s="5"/>
      <c r="AG1961" s="5"/>
      <c r="AH1961" s="5"/>
      <c r="AI1961" s="5"/>
      <c r="AJ1961" s="5"/>
      <c r="AK1961" s="5"/>
      <c r="AL1961" s="5"/>
      <c r="AM1961" s="5"/>
      <c r="AN1961" s="5"/>
      <c r="AO1961" s="5"/>
      <c r="AP1961" s="5" t="s">
        <v>1536</v>
      </c>
      <c r="AQ1961" s="4" t="s">
        <v>12479</v>
      </c>
      <c r="AR1961" s="5" t="s">
        <v>12480</v>
      </c>
      <c r="AS1961" s="4" t="s">
        <v>2290</v>
      </c>
      <c r="AT1961" s="5" t="s">
        <v>2291</v>
      </c>
      <c r="AU1961" s="5" t="s">
        <v>41</v>
      </c>
      <c r="AV1961" s="4" t="s">
        <v>2292</v>
      </c>
      <c r="AW1961" s="5" t="s">
        <v>108</v>
      </c>
      <c r="AX1961" s="4" t="s">
        <v>2293</v>
      </c>
      <c r="AY1961" s="5" t="s">
        <v>2294</v>
      </c>
      <c r="AZ1961" s="5" t="s">
        <v>11</v>
      </c>
      <c r="BA1961" s="4" t="s">
        <v>2295</v>
      </c>
      <c r="BB1961" s="5" t="s">
        <v>2296</v>
      </c>
      <c r="BC1961" s="4"/>
      <c r="BD1961" s="5"/>
      <c r="BE1961" s="5"/>
      <c r="BF1961" s="5"/>
      <c r="BG1961" s="4" t="s">
        <v>9086</v>
      </c>
      <c r="BH1961" s="5" t="s">
        <v>1343</v>
      </c>
    </row>
    <row r="1962" spans="1:60" x14ac:dyDescent="0.25">
      <c r="A1962">
        <f t="shared" si="166"/>
        <v>992299</v>
      </c>
      <c r="B1962">
        <f t="shared" si="167"/>
        <v>50101254</v>
      </c>
      <c r="C1962" t="str">
        <f t="shared" si="168"/>
        <v>CC</v>
      </c>
      <c r="D1962" t="str">
        <f t="shared" si="165"/>
        <v>REGION CENTRE EST</v>
      </c>
      <c r="E1962" s="12" t="str">
        <f t="shared" si="169"/>
        <v>TERRAIN</v>
      </c>
      <c r="F1962" s="4" t="s">
        <v>9088</v>
      </c>
      <c r="G1962" s="4" t="s">
        <v>6575</v>
      </c>
      <c r="H1962" s="5">
        <v>2</v>
      </c>
      <c r="I1962" s="5" t="s">
        <v>6943</v>
      </c>
      <c r="J1962" s="5"/>
      <c r="K1962" s="5"/>
      <c r="L1962" s="5"/>
      <c r="M1962" s="5" t="s">
        <v>1343</v>
      </c>
      <c r="N1962" s="5"/>
      <c r="O1962" s="5"/>
      <c r="P1962" s="5"/>
      <c r="Q1962" s="5"/>
      <c r="R1962" s="5"/>
      <c r="S1962" s="5"/>
      <c r="T1962" s="5"/>
      <c r="U1962" s="6">
        <v>45627</v>
      </c>
      <c r="V1962" s="5"/>
      <c r="W1962" s="4" t="s">
        <v>1329</v>
      </c>
      <c r="X1962" s="5"/>
      <c r="Y1962" s="5"/>
      <c r="Z1962" s="5"/>
      <c r="AA1962" s="4" t="s">
        <v>6572</v>
      </c>
      <c r="AB1962" s="5"/>
      <c r="AC1962" s="5"/>
      <c r="AD1962" s="5"/>
      <c r="AE1962" s="5"/>
      <c r="AF1962" s="5"/>
      <c r="AG1962" s="5"/>
      <c r="AH1962" s="5"/>
      <c r="AI1962" s="5"/>
      <c r="AJ1962" s="5"/>
      <c r="AK1962" s="5"/>
      <c r="AL1962" s="5"/>
      <c r="AM1962" s="5"/>
      <c r="AN1962" s="5"/>
      <c r="AO1962" s="5"/>
      <c r="AP1962" s="5" t="s">
        <v>1536</v>
      </c>
      <c r="AQ1962" s="4" t="s">
        <v>12479</v>
      </c>
      <c r="AR1962" s="5" t="s">
        <v>12480</v>
      </c>
      <c r="AS1962" s="4" t="s">
        <v>2290</v>
      </c>
      <c r="AT1962" s="5" t="s">
        <v>2291</v>
      </c>
      <c r="AU1962" s="5" t="s">
        <v>41</v>
      </c>
      <c r="AV1962" s="4" t="s">
        <v>2292</v>
      </c>
      <c r="AW1962" s="5" t="s">
        <v>108</v>
      </c>
      <c r="AX1962" s="4" t="s">
        <v>2460</v>
      </c>
      <c r="AY1962" s="5" t="s">
        <v>2463</v>
      </c>
      <c r="AZ1962" s="5" t="s">
        <v>11</v>
      </c>
      <c r="BA1962" s="4" t="s">
        <v>2464</v>
      </c>
      <c r="BB1962" s="5" t="s">
        <v>2465</v>
      </c>
      <c r="BC1962" s="5" t="s">
        <v>6571</v>
      </c>
      <c r="BD1962" s="5" t="s">
        <v>6574</v>
      </c>
      <c r="BE1962" s="5" t="s">
        <v>25</v>
      </c>
      <c r="BF1962" s="5" t="s">
        <v>1333</v>
      </c>
      <c r="BG1962" s="4" t="s">
        <v>6575</v>
      </c>
      <c r="BH1962" s="5" t="s">
        <v>1343</v>
      </c>
    </row>
    <row r="1963" spans="1:60" x14ac:dyDescent="0.25">
      <c r="A1963">
        <f t="shared" si="166"/>
        <v>992298</v>
      </c>
      <c r="B1963">
        <f t="shared" si="167"/>
        <v>50101253</v>
      </c>
      <c r="C1963" t="str">
        <f t="shared" si="168"/>
        <v>CC</v>
      </c>
      <c r="D1963" t="str">
        <f t="shared" si="165"/>
        <v>REGION CENTRE EST</v>
      </c>
      <c r="E1963" s="12" t="str">
        <f t="shared" si="169"/>
        <v>TERRAIN</v>
      </c>
      <c r="F1963" s="4" t="s">
        <v>9089</v>
      </c>
      <c r="G1963" s="4" t="s">
        <v>9090</v>
      </c>
      <c r="H1963" s="5">
        <v>2</v>
      </c>
      <c r="I1963" s="5" t="s">
        <v>6943</v>
      </c>
      <c r="J1963" s="5"/>
      <c r="K1963" s="5"/>
      <c r="L1963" s="5"/>
      <c r="M1963" s="5" t="s">
        <v>1343</v>
      </c>
      <c r="N1963" s="5"/>
      <c r="O1963" s="5"/>
      <c r="P1963" s="5"/>
      <c r="Q1963" s="5"/>
      <c r="R1963" s="5"/>
      <c r="S1963" s="5"/>
      <c r="T1963" s="5"/>
      <c r="U1963" s="6">
        <v>45627</v>
      </c>
      <c r="V1963" s="5"/>
      <c r="W1963" s="4" t="s">
        <v>1329</v>
      </c>
      <c r="X1963" s="5"/>
      <c r="Y1963" s="5"/>
      <c r="Z1963" s="5"/>
      <c r="AA1963" s="4" t="s">
        <v>1673</v>
      </c>
      <c r="AB1963" s="5"/>
      <c r="AC1963" s="5"/>
      <c r="AD1963" s="5"/>
      <c r="AE1963" s="5"/>
      <c r="AF1963" s="5"/>
      <c r="AG1963" s="5"/>
      <c r="AH1963" s="5"/>
      <c r="AI1963" s="5"/>
      <c r="AJ1963" s="5"/>
      <c r="AK1963" s="5"/>
      <c r="AL1963" s="5"/>
      <c r="AM1963" s="5"/>
      <c r="AN1963" s="5"/>
      <c r="AO1963" s="5"/>
      <c r="AP1963" s="5" t="s">
        <v>1536</v>
      </c>
      <c r="AQ1963" s="4" t="s">
        <v>12479</v>
      </c>
      <c r="AR1963" s="5" t="s">
        <v>12480</v>
      </c>
      <c r="AS1963" s="4" t="s">
        <v>2290</v>
      </c>
      <c r="AT1963" s="5" t="s">
        <v>2291</v>
      </c>
      <c r="AU1963" s="5" t="s">
        <v>41</v>
      </c>
      <c r="AV1963" s="4" t="s">
        <v>2292</v>
      </c>
      <c r="AW1963" s="5" t="s">
        <v>108</v>
      </c>
      <c r="AX1963" s="4" t="s">
        <v>2293</v>
      </c>
      <c r="AY1963" s="5" t="s">
        <v>2294</v>
      </c>
      <c r="AZ1963" s="5" t="s">
        <v>11</v>
      </c>
      <c r="BA1963" s="4" t="s">
        <v>2295</v>
      </c>
      <c r="BB1963" s="5" t="s">
        <v>2296</v>
      </c>
      <c r="BC1963" s="5"/>
      <c r="BD1963" s="5"/>
      <c r="BE1963" s="5"/>
      <c r="BF1963" s="5"/>
      <c r="BG1963" s="4" t="s">
        <v>9090</v>
      </c>
      <c r="BH1963" s="5" t="s">
        <v>1343</v>
      </c>
    </row>
    <row r="1964" spans="1:60" x14ac:dyDescent="0.25">
      <c r="A1964">
        <f t="shared" si="166"/>
        <v>992297</v>
      </c>
      <c r="B1964">
        <f t="shared" si="167"/>
        <v>50101252</v>
      </c>
      <c r="C1964" t="str">
        <f t="shared" si="168"/>
        <v>CC</v>
      </c>
      <c r="D1964" t="str">
        <f t="shared" si="165"/>
        <v>REGION CENTRE EST</v>
      </c>
      <c r="E1964" s="12" t="str">
        <f t="shared" si="169"/>
        <v>TERRAIN</v>
      </c>
      <c r="F1964" s="4" t="s">
        <v>9091</v>
      </c>
      <c r="G1964" s="4" t="s">
        <v>9092</v>
      </c>
      <c r="H1964" s="5">
        <v>2</v>
      </c>
      <c r="I1964" s="5" t="s">
        <v>6943</v>
      </c>
      <c r="J1964" s="5"/>
      <c r="K1964" s="5"/>
      <c r="L1964" s="5"/>
      <c r="M1964" s="5" t="s">
        <v>1343</v>
      </c>
      <c r="N1964" s="5"/>
      <c r="O1964" s="5"/>
      <c r="P1964" s="5"/>
      <c r="Q1964" s="5"/>
      <c r="R1964" s="5"/>
      <c r="S1964" s="5"/>
      <c r="T1964" s="5"/>
      <c r="U1964" s="6">
        <v>45627</v>
      </c>
      <c r="V1964" s="5"/>
      <c r="W1964" s="4" t="s">
        <v>1329</v>
      </c>
      <c r="X1964" s="5"/>
      <c r="Y1964" s="5"/>
      <c r="Z1964" s="5"/>
      <c r="AA1964" s="4" t="s">
        <v>2373</v>
      </c>
      <c r="AB1964" s="5"/>
      <c r="AC1964" s="5"/>
      <c r="AD1964" s="5"/>
      <c r="AE1964" s="5"/>
      <c r="AF1964" s="5"/>
      <c r="AG1964" s="5"/>
      <c r="AH1964" s="5"/>
      <c r="AI1964" s="5"/>
      <c r="AJ1964" s="5"/>
      <c r="AK1964" s="5"/>
      <c r="AL1964" s="5"/>
      <c r="AM1964" s="5"/>
      <c r="AN1964" s="5"/>
      <c r="AO1964" s="5"/>
      <c r="AP1964" s="5" t="s">
        <v>1536</v>
      </c>
      <c r="AQ1964" s="4" t="s">
        <v>12479</v>
      </c>
      <c r="AR1964" s="5" t="s">
        <v>12480</v>
      </c>
      <c r="AS1964" s="4" t="s">
        <v>2290</v>
      </c>
      <c r="AT1964" s="5" t="s">
        <v>2291</v>
      </c>
      <c r="AU1964" s="5" t="s">
        <v>41</v>
      </c>
      <c r="AV1964" s="4" t="s">
        <v>2292</v>
      </c>
      <c r="AW1964" s="5" t="s">
        <v>108</v>
      </c>
      <c r="AX1964" s="4" t="s">
        <v>2460</v>
      </c>
      <c r="AY1964" s="5" t="s">
        <v>2463</v>
      </c>
      <c r="AZ1964" s="5" t="s">
        <v>11</v>
      </c>
      <c r="BA1964" s="4" t="s">
        <v>2464</v>
      </c>
      <c r="BB1964" s="5" t="s">
        <v>2465</v>
      </c>
      <c r="BC1964" s="5"/>
      <c r="BD1964" s="5"/>
      <c r="BE1964" s="5"/>
      <c r="BF1964" s="5"/>
      <c r="BG1964" s="4" t="s">
        <v>9092</v>
      </c>
      <c r="BH1964" s="5" t="s">
        <v>1343</v>
      </c>
    </row>
    <row r="1965" spans="1:60" x14ac:dyDescent="0.25">
      <c r="A1965">
        <f t="shared" si="166"/>
        <v>992295</v>
      </c>
      <c r="B1965">
        <f t="shared" si="167"/>
        <v>50101251</v>
      </c>
      <c r="C1965" t="str">
        <f t="shared" si="168"/>
        <v>CC</v>
      </c>
      <c r="D1965" t="str">
        <f t="shared" si="165"/>
        <v>REGION GRAND OUEST</v>
      </c>
      <c r="E1965" s="12" t="str">
        <f t="shared" si="169"/>
        <v>TERRAIN</v>
      </c>
      <c r="F1965" s="4" t="s">
        <v>9093</v>
      </c>
      <c r="G1965" s="4" t="s">
        <v>9094</v>
      </c>
      <c r="H1965" s="5">
        <v>2</v>
      </c>
      <c r="I1965" s="5" t="s">
        <v>6943</v>
      </c>
      <c r="J1965" s="5"/>
      <c r="K1965" s="5"/>
      <c r="L1965" s="5"/>
      <c r="M1965" s="5" t="s">
        <v>1343</v>
      </c>
      <c r="N1965" s="5"/>
      <c r="O1965" s="5"/>
      <c r="P1965" s="5"/>
      <c r="Q1965" s="5"/>
      <c r="R1965" s="5"/>
      <c r="S1965" s="5"/>
      <c r="T1965" s="5"/>
      <c r="U1965" s="6">
        <v>45597</v>
      </c>
      <c r="V1965" s="5"/>
      <c r="W1965" s="4" t="s">
        <v>1329</v>
      </c>
      <c r="X1965" s="5"/>
      <c r="Y1965" s="5"/>
      <c r="Z1965" s="5"/>
      <c r="AA1965" s="4" t="s">
        <v>8593</v>
      </c>
      <c r="AB1965" s="5"/>
      <c r="AC1965" s="5"/>
      <c r="AD1965" s="5"/>
      <c r="AE1965" s="5"/>
      <c r="AF1965" s="5"/>
      <c r="AG1965" s="5"/>
      <c r="AH1965" s="5"/>
      <c r="AI1965" s="5"/>
      <c r="AJ1965" s="5"/>
      <c r="AK1965" s="5"/>
      <c r="AL1965" s="5"/>
      <c r="AM1965" s="5"/>
      <c r="AN1965" s="5"/>
      <c r="AO1965" s="5"/>
      <c r="AP1965" s="5" t="s">
        <v>1413</v>
      </c>
      <c r="AQ1965" s="4" t="s">
        <v>1414</v>
      </c>
      <c r="AR1965" s="5" t="s">
        <v>19</v>
      </c>
      <c r="AS1965" s="4" t="s">
        <v>12481</v>
      </c>
      <c r="AT1965" s="5" t="s">
        <v>12482</v>
      </c>
      <c r="AU1965" s="5" t="s">
        <v>41</v>
      </c>
      <c r="AV1965" s="4" t="s">
        <v>1683</v>
      </c>
      <c r="AW1965" s="5" t="s">
        <v>330</v>
      </c>
      <c r="AX1965" s="4" t="s">
        <v>1684</v>
      </c>
      <c r="AY1965" s="5" t="s">
        <v>1685</v>
      </c>
      <c r="AZ1965" s="5" t="s">
        <v>11</v>
      </c>
      <c r="BA1965" s="4" t="s">
        <v>1686</v>
      </c>
      <c r="BB1965" s="5" t="s">
        <v>1687</v>
      </c>
      <c r="BC1965" s="5"/>
      <c r="BD1965" s="5"/>
      <c r="BE1965" s="5"/>
      <c r="BF1965" s="5"/>
      <c r="BG1965" s="4" t="s">
        <v>9094</v>
      </c>
      <c r="BH1965" s="5" t="s">
        <v>1343</v>
      </c>
    </row>
    <row r="1966" spans="1:60" x14ac:dyDescent="0.25">
      <c r="A1966">
        <f t="shared" si="166"/>
        <v>992293</v>
      </c>
      <c r="B1966">
        <f t="shared" si="167"/>
        <v>50101250</v>
      </c>
      <c r="C1966" t="str">
        <f t="shared" si="168"/>
        <v>CC</v>
      </c>
      <c r="D1966" t="str">
        <f t="shared" si="165"/>
        <v>REGION GRAND OUEST</v>
      </c>
      <c r="E1966" s="12" t="str">
        <f t="shared" si="169"/>
        <v>TERRAIN</v>
      </c>
      <c r="F1966" s="4" t="s">
        <v>9095</v>
      </c>
      <c r="G1966" s="4" t="s">
        <v>9096</v>
      </c>
      <c r="H1966" s="5">
        <v>2</v>
      </c>
      <c r="I1966" s="5" t="s">
        <v>6943</v>
      </c>
      <c r="J1966" s="5"/>
      <c r="K1966" s="5"/>
      <c r="L1966" s="5"/>
      <c r="M1966" s="5" t="s">
        <v>1343</v>
      </c>
      <c r="N1966" s="5"/>
      <c r="O1966" s="5"/>
      <c r="P1966" s="5"/>
      <c r="Q1966" s="5"/>
      <c r="R1966" s="5"/>
      <c r="S1966" s="5"/>
      <c r="T1966" s="5"/>
      <c r="U1966" s="6">
        <v>45627</v>
      </c>
      <c r="V1966" s="5"/>
      <c r="W1966" s="4" t="s">
        <v>1329</v>
      </c>
      <c r="X1966" s="5"/>
      <c r="Y1966" s="5"/>
      <c r="Z1966" s="5"/>
      <c r="AA1966" s="4" t="s">
        <v>6578</v>
      </c>
      <c r="AB1966" s="5"/>
      <c r="AC1966" s="5"/>
      <c r="AD1966" s="5"/>
      <c r="AE1966" s="5"/>
      <c r="AF1966" s="5"/>
      <c r="AG1966" s="5"/>
      <c r="AH1966" s="5"/>
      <c r="AI1966" s="5"/>
      <c r="AJ1966" s="5"/>
      <c r="AK1966" s="5"/>
      <c r="AL1966" s="5"/>
      <c r="AM1966" s="5"/>
      <c r="AN1966" s="5"/>
      <c r="AO1966" s="5"/>
      <c r="AP1966" s="5" t="s">
        <v>1413</v>
      </c>
      <c r="AQ1966" s="4" t="s">
        <v>1414</v>
      </c>
      <c r="AR1966" s="5" t="s">
        <v>19</v>
      </c>
      <c r="AS1966" s="4" t="s">
        <v>12481</v>
      </c>
      <c r="AT1966" s="5" t="s">
        <v>12482</v>
      </c>
      <c r="AU1966" s="5" t="s">
        <v>41</v>
      </c>
      <c r="AV1966" s="4" t="s">
        <v>1683</v>
      </c>
      <c r="AW1966" s="5" t="s">
        <v>330</v>
      </c>
      <c r="AX1966" s="4"/>
      <c r="AY1966" s="5"/>
      <c r="AZ1966" s="5"/>
      <c r="BA1966" s="4" t="s">
        <v>5837</v>
      </c>
      <c r="BB1966" s="5" t="s">
        <v>5838</v>
      </c>
      <c r="BC1966" s="4"/>
      <c r="BD1966" s="5"/>
      <c r="BE1966" s="5"/>
      <c r="BF1966" s="5"/>
      <c r="BG1966" s="4" t="s">
        <v>9096</v>
      </c>
      <c r="BH1966" s="5" t="s">
        <v>1343</v>
      </c>
    </row>
    <row r="1967" spans="1:60" x14ac:dyDescent="0.25">
      <c r="A1967">
        <f t="shared" si="166"/>
        <v>992292</v>
      </c>
      <c r="B1967">
        <f t="shared" si="167"/>
        <v>50101249</v>
      </c>
      <c r="C1967" t="str">
        <f t="shared" si="168"/>
        <v>CC</v>
      </c>
      <c r="D1967" t="str">
        <f t="shared" si="165"/>
        <v>REGION GRAND OUEST</v>
      </c>
      <c r="E1967" s="12" t="str">
        <f t="shared" si="169"/>
        <v>TERRAIN</v>
      </c>
      <c r="F1967" s="4" t="s">
        <v>9097</v>
      </c>
      <c r="G1967" s="4" t="s">
        <v>6265</v>
      </c>
      <c r="H1967" s="5">
        <v>2</v>
      </c>
      <c r="I1967" s="5" t="s">
        <v>6943</v>
      </c>
      <c r="J1967" s="5"/>
      <c r="K1967" s="5"/>
      <c r="L1967" s="5"/>
      <c r="M1967" s="5" t="s">
        <v>1343</v>
      </c>
      <c r="N1967" s="5"/>
      <c r="O1967" s="5"/>
      <c r="P1967" s="5"/>
      <c r="Q1967" s="5"/>
      <c r="R1967" s="5"/>
      <c r="S1967" s="5"/>
      <c r="T1967" s="5"/>
      <c r="U1967" s="6">
        <v>45597</v>
      </c>
      <c r="V1967" s="5"/>
      <c r="W1967" s="4" t="s">
        <v>1329</v>
      </c>
      <c r="X1967" s="5"/>
      <c r="Y1967" s="5"/>
      <c r="Z1967" s="5"/>
      <c r="AA1967" s="4" t="s">
        <v>2320</v>
      </c>
      <c r="AB1967" s="5"/>
      <c r="AC1967" s="5"/>
      <c r="AD1967" s="5"/>
      <c r="AE1967" s="5"/>
      <c r="AF1967" s="5"/>
      <c r="AG1967" s="5"/>
      <c r="AH1967" s="5"/>
      <c r="AI1967" s="5"/>
      <c r="AJ1967" s="5"/>
      <c r="AK1967" s="5"/>
      <c r="AL1967" s="5"/>
      <c r="AM1967" s="5"/>
      <c r="AN1967" s="5"/>
      <c r="AO1967" s="5"/>
      <c r="AP1967" s="5" t="s">
        <v>1413</v>
      </c>
      <c r="AQ1967" s="4" t="s">
        <v>1414</v>
      </c>
      <c r="AR1967" s="5" t="s">
        <v>19</v>
      </c>
      <c r="AS1967" s="4" t="s">
        <v>12481</v>
      </c>
      <c r="AT1967" s="5" t="s">
        <v>12482</v>
      </c>
      <c r="AU1967" s="5" t="s">
        <v>41</v>
      </c>
      <c r="AV1967" s="4" t="s">
        <v>1683</v>
      </c>
      <c r="AW1967" s="5" t="s">
        <v>330</v>
      </c>
      <c r="AX1967" s="4" t="s">
        <v>1684</v>
      </c>
      <c r="AY1967" s="5" t="s">
        <v>1685</v>
      </c>
      <c r="AZ1967" s="5" t="s">
        <v>11</v>
      </c>
      <c r="BA1967" s="4" t="s">
        <v>1686</v>
      </c>
      <c r="BB1967" s="5" t="s">
        <v>1687</v>
      </c>
      <c r="BC1967" s="4" t="s">
        <v>6262</v>
      </c>
      <c r="BD1967" s="5" t="s">
        <v>6264</v>
      </c>
      <c r="BE1967" s="5" t="s">
        <v>25</v>
      </c>
      <c r="BF1967" s="5" t="s">
        <v>1333</v>
      </c>
      <c r="BG1967" s="4" t="s">
        <v>6265</v>
      </c>
      <c r="BH1967" s="5" t="s">
        <v>1343</v>
      </c>
    </row>
    <row r="1968" spans="1:60" x14ac:dyDescent="0.25">
      <c r="A1968">
        <f t="shared" si="166"/>
        <v>992279</v>
      </c>
      <c r="B1968">
        <f t="shared" si="167"/>
        <v>50101248</v>
      </c>
      <c r="C1968" t="str">
        <f t="shared" si="168"/>
        <v>CC</v>
      </c>
      <c r="D1968" t="str">
        <f t="shared" si="165"/>
        <v>REGION GRAND OUEST</v>
      </c>
      <c r="E1968" s="12" t="str">
        <f t="shared" si="169"/>
        <v>TERRAIN</v>
      </c>
      <c r="F1968" s="4" t="s">
        <v>9098</v>
      </c>
      <c r="G1968" s="4" t="s">
        <v>6530</v>
      </c>
      <c r="H1968" s="5">
        <v>2</v>
      </c>
      <c r="I1968" s="5" t="s">
        <v>6943</v>
      </c>
      <c r="J1968" s="5"/>
      <c r="K1968" s="5"/>
      <c r="L1968" s="5"/>
      <c r="M1968" s="5" t="s">
        <v>1343</v>
      </c>
      <c r="N1968" s="5"/>
      <c r="O1968" s="5"/>
      <c r="P1968" s="5"/>
      <c r="Q1968" s="5"/>
      <c r="R1968" s="5"/>
      <c r="S1968" s="5"/>
      <c r="T1968" s="5"/>
      <c r="U1968" s="6">
        <v>45597</v>
      </c>
      <c r="V1968" s="5"/>
      <c r="W1968" s="4" t="s">
        <v>1329</v>
      </c>
      <c r="X1968" s="5"/>
      <c r="Y1968" s="5"/>
      <c r="Z1968" s="5"/>
      <c r="AA1968" s="4" t="s">
        <v>6527</v>
      </c>
      <c r="AB1968" s="5"/>
      <c r="AC1968" s="5"/>
      <c r="AD1968" s="5"/>
      <c r="AE1968" s="5"/>
      <c r="AF1968" s="5"/>
      <c r="AG1968" s="5"/>
      <c r="AH1968" s="5"/>
      <c r="AI1968" s="5"/>
      <c r="AJ1968" s="5"/>
      <c r="AK1968" s="5"/>
      <c r="AL1968" s="5"/>
      <c r="AM1968" s="5"/>
      <c r="AN1968" s="5"/>
      <c r="AO1968" s="5"/>
      <c r="AP1968" s="5" t="s">
        <v>1413</v>
      </c>
      <c r="AQ1968" s="4" t="s">
        <v>1414</v>
      </c>
      <c r="AR1968" s="5" t="s">
        <v>19</v>
      </c>
      <c r="AS1968" s="4" t="s">
        <v>2225</v>
      </c>
      <c r="AT1968" s="5" t="s">
        <v>2226</v>
      </c>
      <c r="AU1968" s="5" t="s">
        <v>41</v>
      </c>
      <c r="AV1968" s="4" t="s">
        <v>2227</v>
      </c>
      <c r="AW1968" s="5" t="s">
        <v>89</v>
      </c>
      <c r="AX1968" s="4" t="s">
        <v>3900</v>
      </c>
      <c r="AY1968" s="5" t="s">
        <v>3901</v>
      </c>
      <c r="AZ1968" s="5" t="s">
        <v>11</v>
      </c>
      <c r="BA1968" s="4" t="s">
        <v>3902</v>
      </c>
      <c r="BB1968" s="5" t="s">
        <v>3903</v>
      </c>
      <c r="BC1968" s="5" t="s">
        <v>6525</v>
      </c>
      <c r="BD1968" s="5" t="s">
        <v>6529</v>
      </c>
      <c r="BE1968" s="5" t="s">
        <v>245</v>
      </c>
      <c r="BF1968" s="5" t="s">
        <v>1333</v>
      </c>
      <c r="BG1968" s="4" t="s">
        <v>6530</v>
      </c>
      <c r="BH1968" s="5" t="s">
        <v>1343</v>
      </c>
    </row>
    <row r="1969" spans="1:60" x14ac:dyDescent="0.25">
      <c r="A1969">
        <f t="shared" si="166"/>
        <v>992275</v>
      </c>
      <c r="B1969">
        <f t="shared" si="167"/>
        <v>50101247</v>
      </c>
      <c r="C1969" t="str">
        <f t="shared" si="168"/>
        <v>CC</v>
      </c>
      <c r="D1969" t="str">
        <f t="shared" si="165"/>
        <v>REGION GRAND OUEST</v>
      </c>
      <c r="E1969" s="12" t="str">
        <f t="shared" si="169"/>
        <v>TERRAIN</v>
      </c>
      <c r="F1969" s="4" t="s">
        <v>9099</v>
      </c>
      <c r="G1969" s="4" t="s">
        <v>7263</v>
      </c>
      <c r="H1969" s="5">
        <v>2</v>
      </c>
      <c r="I1969" s="5" t="s">
        <v>6943</v>
      </c>
      <c r="J1969" s="5"/>
      <c r="K1969" s="5"/>
      <c r="L1969" s="5"/>
      <c r="M1969" s="5" t="s">
        <v>1343</v>
      </c>
      <c r="N1969" s="5"/>
      <c r="O1969" s="5"/>
      <c r="P1969" s="5"/>
      <c r="Q1969" s="5"/>
      <c r="R1969" s="5"/>
      <c r="S1969" s="5"/>
      <c r="T1969" s="5"/>
      <c r="U1969" s="6">
        <v>45597</v>
      </c>
      <c r="V1969" s="5"/>
      <c r="W1969" s="4" t="s">
        <v>1329</v>
      </c>
      <c r="X1969" s="5"/>
      <c r="Y1969" s="5"/>
      <c r="Z1969" s="5"/>
      <c r="AA1969" s="4" t="s">
        <v>7260</v>
      </c>
      <c r="AB1969" s="5"/>
      <c r="AC1969" s="5"/>
      <c r="AD1969" s="5"/>
      <c r="AE1969" s="5"/>
      <c r="AF1969" s="5"/>
      <c r="AG1969" s="5"/>
      <c r="AH1969" s="5"/>
      <c r="AI1969" s="5"/>
      <c r="AJ1969" s="5"/>
      <c r="AK1969" s="5"/>
      <c r="AL1969" s="5"/>
      <c r="AM1969" s="5"/>
      <c r="AN1969" s="5"/>
      <c r="AO1969" s="5"/>
      <c r="AP1969" s="5" t="s">
        <v>1413</v>
      </c>
      <c r="AQ1969" s="4" t="s">
        <v>1414</v>
      </c>
      <c r="AR1969" s="5" t="s">
        <v>19</v>
      </c>
      <c r="AS1969" s="4" t="s">
        <v>2225</v>
      </c>
      <c r="AT1969" s="5" t="s">
        <v>2226</v>
      </c>
      <c r="AU1969" s="5" t="s">
        <v>41</v>
      </c>
      <c r="AV1969" s="4" t="s">
        <v>2227</v>
      </c>
      <c r="AW1969" s="5" t="s">
        <v>89</v>
      </c>
      <c r="AX1969" s="4" t="s">
        <v>3900</v>
      </c>
      <c r="AY1969" s="5" t="s">
        <v>3901</v>
      </c>
      <c r="AZ1969" s="5" t="s">
        <v>11</v>
      </c>
      <c r="BA1969" s="4" t="s">
        <v>3902</v>
      </c>
      <c r="BB1969" s="5" t="s">
        <v>3903</v>
      </c>
      <c r="BC1969" s="4" t="s">
        <v>7257</v>
      </c>
      <c r="BD1969" s="5" t="s">
        <v>7262</v>
      </c>
      <c r="BE1969" s="5" t="s">
        <v>245</v>
      </c>
      <c r="BF1969" s="5" t="s">
        <v>1333</v>
      </c>
      <c r="BG1969" s="4" t="s">
        <v>7263</v>
      </c>
      <c r="BH1969" s="5" t="s">
        <v>1343</v>
      </c>
    </row>
    <row r="1970" spans="1:60" x14ac:dyDescent="0.25">
      <c r="A1970">
        <f t="shared" si="166"/>
        <v>992265</v>
      </c>
      <c r="B1970">
        <f t="shared" si="167"/>
        <v>50101245</v>
      </c>
      <c r="C1970" t="str">
        <f t="shared" si="168"/>
        <v>CC</v>
      </c>
      <c r="D1970" t="str">
        <f t="shared" si="165"/>
        <v>REGION GRAND OUEST</v>
      </c>
      <c r="E1970" s="12" t="str">
        <f t="shared" si="169"/>
        <v>TERRAIN</v>
      </c>
      <c r="F1970" s="4" t="s">
        <v>9100</v>
      </c>
      <c r="G1970" s="4" t="s">
        <v>7815</v>
      </c>
      <c r="H1970" s="5">
        <v>2</v>
      </c>
      <c r="I1970" s="5" t="s">
        <v>6943</v>
      </c>
      <c r="J1970" s="5"/>
      <c r="K1970" s="5"/>
      <c r="L1970" s="5"/>
      <c r="M1970" s="5" t="s">
        <v>1343</v>
      </c>
      <c r="N1970" s="5"/>
      <c r="O1970" s="5"/>
      <c r="P1970" s="5"/>
      <c r="Q1970" s="5"/>
      <c r="R1970" s="5"/>
      <c r="S1970" s="5"/>
      <c r="T1970" s="5"/>
      <c r="U1970" s="6">
        <v>45597</v>
      </c>
      <c r="V1970" s="5"/>
      <c r="W1970" s="4" t="s">
        <v>1329</v>
      </c>
      <c r="X1970" s="5"/>
      <c r="Y1970" s="5"/>
      <c r="Z1970" s="5"/>
      <c r="AA1970" s="4" t="s">
        <v>4835</v>
      </c>
      <c r="AB1970" s="5"/>
      <c r="AC1970" s="5"/>
      <c r="AD1970" s="5"/>
      <c r="AE1970" s="5"/>
      <c r="AF1970" s="5"/>
      <c r="AG1970" s="5"/>
      <c r="AH1970" s="5"/>
      <c r="AI1970" s="5"/>
      <c r="AJ1970" s="5"/>
      <c r="AK1970" s="5"/>
      <c r="AL1970" s="5"/>
      <c r="AM1970" s="5"/>
      <c r="AN1970" s="5"/>
      <c r="AO1970" s="5"/>
      <c r="AP1970" s="5" t="s">
        <v>1413</v>
      </c>
      <c r="AQ1970" s="4" t="s">
        <v>1414</v>
      </c>
      <c r="AR1970" s="5" t="s">
        <v>19</v>
      </c>
      <c r="AS1970" s="4" t="s">
        <v>2225</v>
      </c>
      <c r="AT1970" s="5" t="s">
        <v>2226</v>
      </c>
      <c r="AU1970" s="5" t="s">
        <v>41</v>
      </c>
      <c r="AV1970" s="4" t="s">
        <v>2227</v>
      </c>
      <c r="AW1970" s="5" t="s">
        <v>89</v>
      </c>
      <c r="AX1970" s="4" t="s">
        <v>3900</v>
      </c>
      <c r="AY1970" s="5" t="s">
        <v>3901</v>
      </c>
      <c r="AZ1970" s="5" t="s">
        <v>11</v>
      </c>
      <c r="BA1970" s="4" t="s">
        <v>3902</v>
      </c>
      <c r="BB1970" s="5" t="s">
        <v>3903</v>
      </c>
      <c r="BC1970" s="5" t="s">
        <v>7811</v>
      </c>
      <c r="BD1970" s="5" t="s">
        <v>7814</v>
      </c>
      <c r="BE1970" s="5" t="s">
        <v>25</v>
      </c>
      <c r="BF1970" s="5" t="s">
        <v>1333</v>
      </c>
      <c r="BG1970" s="4" t="s">
        <v>7815</v>
      </c>
      <c r="BH1970" s="5" t="s">
        <v>1343</v>
      </c>
    </row>
    <row r="1971" spans="1:60" x14ac:dyDescent="0.25">
      <c r="A1971">
        <f t="shared" si="166"/>
        <v>992264</v>
      </c>
      <c r="B1971">
        <f t="shared" si="167"/>
        <v>50101244</v>
      </c>
      <c r="C1971" t="str">
        <f t="shared" si="168"/>
        <v>CC</v>
      </c>
      <c r="D1971" t="str">
        <f t="shared" si="165"/>
        <v>REGION GRAND OUEST</v>
      </c>
      <c r="E1971" s="12" t="str">
        <f t="shared" si="169"/>
        <v>TERRAIN</v>
      </c>
      <c r="F1971" s="4" t="s">
        <v>9101</v>
      </c>
      <c r="G1971" s="4" t="s">
        <v>9102</v>
      </c>
      <c r="H1971" s="5">
        <v>2</v>
      </c>
      <c r="I1971" s="5" t="s">
        <v>6943</v>
      </c>
      <c r="J1971" s="5"/>
      <c r="K1971" s="5"/>
      <c r="L1971" s="5"/>
      <c r="M1971" s="5" t="s">
        <v>1343</v>
      </c>
      <c r="N1971" s="5"/>
      <c r="O1971" s="5"/>
      <c r="P1971" s="5"/>
      <c r="Q1971" s="5"/>
      <c r="R1971" s="5"/>
      <c r="S1971" s="5"/>
      <c r="T1971" s="5"/>
      <c r="U1971" s="6">
        <v>45597</v>
      </c>
      <c r="V1971" s="5"/>
      <c r="W1971" s="4" t="s">
        <v>1329</v>
      </c>
      <c r="X1971" s="5"/>
      <c r="Y1971" s="5"/>
      <c r="Z1971" s="5"/>
      <c r="AA1971" s="4" t="s">
        <v>4937</v>
      </c>
      <c r="AB1971" s="5"/>
      <c r="AC1971" s="5"/>
      <c r="AD1971" s="5"/>
      <c r="AE1971" s="5"/>
      <c r="AF1971" s="5"/>
      <c r="AG1971" s="5"/>
      <c r="AH1971" s="5"/>
      <c r="AI1971" s="5"/>
      <c r="AJ1971" s="5"/>
      <c r="AK1971" s="5"/>
      <c r="AL1971" s="5"/>
      <c r="AM1971" s="5"/>
      <c r="AN1971" s="5"/>
      <c r="AO1971" s="5"/>
      <c r="AP1971" s="5" t="s">
        <v>1413</v>
      </c>
      <c r="AQ1971" s="4" t="s">
        <v>1414</v>
      </c>
      <c r="AR1971" s="5" t="s">
        <v>19</v>
      </c>
      <c r="AS1971" s="4" t="s">
        <v>2225</v>
      </c>
      <c r="AT1971" s="5" t="s">
        <v>2226</v>
      </c>
      <c r="AU1971" s="5" t="s">
        <v>41</v>
      </c>
      <c r="AV1971" s="4" t="s">
        <v>2227</v>
      </c>
      <c r="AW1971" s="5" t="s">
        <v>89</v>
      </c>
      <c r="AX1971" s="4" t="s">
        <v>3900</v>
      </c>
      <c r="AY1971" s="5" t="s">
        <v>3901</v>
      </c>
      <c r="AZ1971" s="5" t="s">
        <v>11</v>
      </c>
      <c r="BA1971" s="4" t="s">
        <v>3902</v>
      </c>
      <c r="BB1971" s="5" t="s">
        <v>3903</v>
      </c>
      <c r="BC1971" s="4"/>
      <c r="BD1971" s="5"/>
      <c r="BE1971" s="5"/>
      <c r="BF1971" s="5"/>
      <c r="BG1971" s="4" t="s">
        <v>9102</v>
      </c>
      <c r="BH1971" s="5" t="s">
        <v>1343</v>
      </c>
    </row>
    <row r="1972" spans="1:60" x14ac:dyDescent="0.25">
      <c r="A1972">
        <f t="shared" si="166"/>
        <v>992262</v>
      </c>
      <c r="B1972">
        <f t="shared" si="167"/>
        <v>50101243</v>
      </c>
      <c r="C1972" t="str">
        <f t="shared" si="168"/>
        <v>CC</v>
      </c>
      <c r="D1972" t="str">
        <f t="shared" si="165"/>
        <v>REGION CENTRE EST</v>
      </c>
      <c r="E1972" s="12" t="str">
        <f t="shared" si="169"/>
        <v>TERRAIN</v>
      </c>
      <c r="F1972" s="4" t="s">
        <v>9103</v>
      </c>
      <c r="G1972" s="4" t="s">
        <v>9104</v>
      </c>
      <c r="H1972" s="5">
        <v>2</v>
      </c>
      <c r="I1972" s="5" t="s">
        <v>6943</v>
      </c>
      <c r="J1972" s="5"/>
      <c r="K1972" s="5"/>
      <c r="L1972" s="5"/>
      <c r="M1972" s="5" t="s">
        <v>1343</v>
      </c>
      <c r="N1972" s="5"/>
      <c r="O1972" s="5"/>
      <c r="P1972" s="5"/>
      <c r="Q1972" s="5"/>
      <c r="R1972" s="5"/>
      <c r="S1972" s="5"/>
      <c r="T1972" s="5"/>
      <c r="U1972" s="6">
        <v>45627</v>
      </c>
      <c r="V1972" s="4"/>
      <c r="W1972" s="4" t="s">
        <v>1329</v>
      </c>
      <c r="X1972" s="5"/>
      <c r="Y1972" s="5"/>
      <c r="Z1972" s="5"/>
      <c r="AA1972" s="4" t="s">
        <v>1595</v>
      </c>
      <c r="AB1972" s="5"/>
      <c r="AC1972" s="5"/>
      <c r="AD1972" s="5"/>
      <c r="AE1972" s="5"/>
      <c r="AF1972" s="6"/>
      <c r="AG1972" s="5"/>
      <c r="AH1972" s="5"/>
      <c r="AI1972" s="5"/>
      <c r="AJ1972" s="6"/>
      <c r="AK1972" s="5"/>
      <c r="AL1972" s="6"/>
      <c r="AM1972" s="5"/>
      <c r="AN1972" s="5"/>
      <c r="AO1972" s="5"/>
      <c r="AP1972" s="5" t="s">
        <v>1536</v>
      </c>
      <c r="AQ1972" s="4" t="s">
        <v>12479</v>
      </c>
      <c r="AR1972" s="5" t="s">
        <v>12480</v>
      </c>
      <c r="AS1972" s="4"/>
      <c r="AT1972" s="5"/>
      <c r="AU1972" s="5"/>
      <c r="AV1972" s="4" t="s">
        <v>1442</v>
      </c>
      <c r="AW1972" s="5" t="s">
        <v>12</v>
      </c>
      <c r="AX1972" s="4" t="s">
        <v>3355</v>
      </c>
      <c r="AY1972" s="5" t="s">
        <v>3356</v>
      </c>
      <c r="AZ1972" s="5" t="s">
        <v>11</v>
      </c>
      <c r="BA1972" s="4" t="s">
        <v>3357</v>
      </c>
      <c r="BB1972" s="5" t="s">
        <v>3358</v>
      </c>
      <c r="BC1972" s="4"/>
      <c r="BD1972" s="5"/>
      <c r="BE1972" s="5"/>
      <c r="BF1972" s="5"/>
      <c r="BG1972" s="4" t="s">
        <v>9104</v>
      </c>
      <c r="BH1972" s="5" t="s">
        <v>1343</v>
      </c>
    </row>
    <row r="1973" spans="1:60" x14ac:dyDescent="0.25">
      <c r="A1973">
        <f t="shared" si="166"/>
        <v>992261</v>
      </c>
      <c r="B1973">
        <f t="shared" si="167"/>
        <v>50101242</v>
      </c>
      <c r="C1973" t="str">
        <f t="shared" si="168"/>
        <v>CC</v>
      </c>
      <c r="D1973" t="str">
        <f t="shared" si="165"/>
        <v>REGION CENTRE EST</v>
      </c>
      <c r="E1973" s="12" t="str">
        <f t="shared" si="169"/>
        <v>TERRAIN</v>
      </c>
      <c r="F1973" s="4" t="s">
        <v>9105</v>
      </c>
      <c r="G1973" s="4" t="s">
        <v>9106</v>
      </c>
      <c r="H1973" s="5">
        <v>2</v>
      </c>
      <c r="I1973" s="5" t="s">
        <v>6943</v>
      </c>
      <c r="J1973" s="5"/>
      <c r="K1973" s="5"/>
      <c r="L1973" s="5"/>
      <c r="M1973" s="5" t="s">
        <v>1343</v>
      </c>
      <c r="N1973" s="5"/>
      <c r="O1973" s="5"/>
      <c r="P1973" s="5"/>
      <c r="Q1973" s="5"/>
      <c r="R1973" s="5"/>
      <c r="S1973" s="5"/>
      <c r="T1973" s="5"/>
      <c r="U1973" s="6">
        <v>45627</v>
      </c>
      <c r="V1973" s="4"/>
      <c r="W1973" s="4" t="s">
        <v>1329</v>
      </c>
      <c r="X1973" s="5"/>
      <c r="Y1973" s="5"/>
      <c r="Z1973" s="5"/>
      <c r="AA1973" s="4" t="s">
        <v>8491</v>
      </c>
      <c r="AB1973" s="5"/>
      <c r="AC1973" s="5"/>
      <c r="AD1973" s="5"/>
      <c r="AE1973" s="5"/>
      <c r="AF1973" s="6"/>
      <c r="AG1973" s="5"/>
      <c r="AH1973" s="5"/>
      <c r="AI1973" s="5"/>
      <c r="AJ1973" s="6"/>
      <c r="AK1973" s="5"/>
      <c r="AL1973" s="6"/>
      <c r="AM1973" s="5"/>
      <c r="AN1973" s="5"/>
      <c r="AO1973" s="5"/>
      <c r="AP1973" s="5" t="s">
        <v>1536</v>
      </c>
      <c r="AQ1973" s="4" t="s">
        <v>12479</v>
      </c>
      <c r="AR1973" s="5" t="s">
        <v>12480</v>
      </c>
      <c r="AS1973" s="4"/>
      <c r="AT1973" s="5"/>
      <c r="AU1973" s="5"/>
      <c r="AV1973" s="4" t="s">
        <v>1442</v>
      </c>
      <c r="AW1973" s="5" t="s">
        <v>12</v>
      </c>
      <c r="AX1973" s="4"/>
      <c r="AY1973" s="5"/>
      <c r="AZ1973" s="5"/>
      <c r="BA1973" s="4" t="s">
        <v>4979</v>
      </c>
      <c r="BB1973" s="5" t="s">
        <v>4980</v>
      </c>
      <c r="BC1973" s="4"/>
      <c r="BD1973" s="5"/>
      <c r="BE1973" s="5"/>
      <c r="BF1973" s="5"/>
      <c r="BG1973" s="4" t="s">
        <v>9106</v>
      </c>
      <c r="BH1973" s="5" t="s">
        <v>1343</v>
      </c>
    </row>
    <row r="1974" spans="1:60" x14ac:dyDescent="0.25">
      <c r="A1974">
        <f t="shared" si="166"/>
        <v>992256</v>
      </c>
      <c r="B1974">
        <f t="shared" si="167"/>
        <v>50101240</v>
      </c>
      <c r="C1974" t="str">
        <f t="shared" si="168"/>
        <v>CC</v>
      </c>
      <c r="D1974" t="str">
        <f t="shared" si="165"/>
        <v>REGION CENTRE EST</v>
      </c>
      <c r="E1974" s="12" t="str">
        <f t="shared" si="169"/>
        <v>TERRAIN</v>
      </c>
      <c r="F1974" s="4" t="s">
        <v>9107</v>
      </c>
      <c r="G1974" s="4" t="s">
        <v>6415</v>
      </c>
      <c r="H1974" s="5">
        <v>2</v>
      </c>
      <c r="I1974" s="5" t="s">
        <v>6943</v>
      </c>
      <c r="J1974" s="5"/>
      <c r="K1974" s="5"/>
      <c r="L1974" s="5"/>
      <c r="M1974" s="5" t="s">
        <v>1343</v>
      </c>
      <c r="N1974" s="5"/>
      <c r="O1974" s="5"/>
      <c r="P1974" s="5"/>
      <c r="Q1974" s="5"/>
      <c r="R1974" s="5"/>
      <c r="S1974" s="5"/>
      <c r="T1974" s="5"/>
      <c r="U1974" s="6">
        <v>45627</v>
      </c>
      <c r="V1974" s="4"/>
      <c r="W1974" s="4" t="s">
        <v>1329</v>
      </c>
      <c r="X1974" s="5"/>
      <c r="Y1974" s="5"/>
      <c r="Z1974" s="5"/>
      <c r="AA1974" s="4" t="s">
        <v>6412</v>
      </c>
      <c r="AB1974" s="5"/>
      <c r="AC1974" s="5"/>
      <c r="AD1974" s="5"/>
      <c r="AE1974" s="5"/>
      <c r="AF1974" s="6"/>
      <c r="AG1974" s="5"/>
      <c r="AH1974" s="5"/>
      <c r="AI1974" s="5"/>
      <c r="AJ1974" s="6"/>
      <c r="AK1974" s="5"/>
      <c r="AL1974" s="6"/>
      <c r="AM1974" s="5"/>
      <c r="AN1974" s="5"/>
      <c r="AO1974" s="5"/>
      <c r="AP1974" s="5" t="s">
        <v>1536</v>
      </c>
      <c r="AQ1974" s="4" t="s">
        <v>12479</v>
      </c>
      <c r="AR1974" s="5" t="s">
        <v>12480</v>
      </c>
      <c r="AS1974" s="4" t="s">
        <v>1993</v>
      </c>
      <c r="AT1974" s="5" t="s">
        <v>1994</v>
      </c>
      <c r="AU1974" s="5" t="s">
        <v>41</v>
      </c>
      <c r="AV1974" s="4" t="s">
        <v>1995</v>
      </c>
      <c r="AW1974" s="5" t="s">
        <v>53</v>
      </c>
      <c r="AX1974" s="4" t="s">
        <v>2322</v>
      </c>
      <c r="AY1974" s="5" t="s">
        <v>2323</v>
      </c>
      <c r="AZ1974" s="5" t="s">
        <v>11</v>
      </c>
      <c r="BA1974" s="4" t="s">
        <v>2324</v>
      </c>
      <c r="BB1974" s="5" t="s">
        <v>2325</v>
      </c>
      <c r="BC1974" s="4" t="s">
        <v>6410</v>
      </c>
      <c r="BD1974" s="5" t="s">
        <v>6414</v>
      </c>
      <c r="BE1974" s="5" t="s">
        <v>245</v>
      </c>
      <c r="BF1974" s="5" t="s">
        <v>1333</v>
      </c>
      <c r="BG1974" s="4" t="s">
        <v>6415</v>
      </c>
      <c r="BH1974" s="5" t="s">
        <v>1343</v>
      </c>
    </row>
    <row r="1975" spans="1:60" x14ac:dyDescent="0.25">
      <c r="A1975">
        <f t="shared" si="166"/>
        <v>992245</v>
      </c>
      <c r="B1975">
        <f t="shared" si="167"/>
        <v>50101239</v>
      </c>
      <c r="C1975" t="str">
        <f t="shared" si="168"/>
        <v>CC</v>
      </c>
      <c r="D1975" t="str">
        <f t="shared" si="165"/>
        <v>REGION ILE DE FRANCE NORD</v>
      </c>
      <c r="E1975" s="12" t="str">
        <f t="shared" si="169"/>
        <v>TERRAIN</v>
      </c>
      <c r="F1975" s="4" t="s">
        <v>9108</v>
      </c>
      <c r="G1975" s="4" t="s">
        <v>9109</v>
      </c>
      <c r="H1975" s="5">
        <v>2</v>
      </c>
      <c r="I1975" s="5" t="s">
        <v>6943</v>
      </c>
      <c r="J1975" s="5"/>
      <c r="K1975" s="5"/>
      <c r="L1975" s="5"/>
      <c r="M1975" s="5" t="s">
        <v>1343</v>
      </c>
      <c r="N1975" s="5"/>
      <c r="O1975" s="5"/>
      <c r="P1975" s="5"/>
      <c r="Q1975" s="5"/>
      <c r="R1975" s="5"/>
      <c r="S1975" s="5"/>
      <c r="T1975" s="5"/>
      <c r="U1975" s="6">
        <v>45627</v>
      </c>
      <c r="V1975" s="4"/>
      <c r="W1975" s="4" t="s">
        <v>1329</v>
      </c>
      <c r="X1975" s="5"/>
      <c r="Y1975" s="5"/>
      <c r="Z1975" s="5"/>
      <c r="AA1975" s="4" t="s">
        <v>5098</v>
      </c>
      <c r="AB1975" s="5"/>
      <c r="AC1975" s="5"/>
      <c r="AD1975" s="5"/>
      <c r="AE1975" s="5"/>
      <c r="AF1975" s="6"/>
      <c r="AG1975" s="5"/>
      <c r="AH1975" s="5"/>
      <c r="AI1975" s="5"/>
      <c r="AJ1975" s="6"/>
      <c r="AK1975" s="5"/>
      <c r="AL1975" s="6"/>
      <c r="AM1975" s="5"/>
      <c r="AN1975" s="5"/>
      <c r="AO1975" s="5"/>
      <c r="AP1975" s="5" t="s">
        <v>12477</v>
      </c>
      <c r="AQ1975" s="4" t="s">
        <v>1351</v>
      </c>
      <c r="AR1975" s="5" t="s">
        <v>12478</v>
      </c>
      <c r="AS1975" s="4" t="s">
        <v>1352</v>
      </c>
      <c r="AT1975" s="5" t="s">
        <v>1353</v>
      </c>
      <c r="AU1975" s="5" t="s">
        <v>41</v>
      </c>
      <c r="AV1975" s="4" t="s">
        <v>1354</v>
      </c>
      <c r="AW1975" s="5" t="s">
        <v>17</v>
      </c>
      <c r="AX1975" s="4" t="s">
        <v>2439</v>
      </c>
      <c r="AY1975" s="5" t="s">
        <v>2440</v>
      </c>
      <c r="AZ1975" s="5" t="s">
        <v>11</v>
      </c>
      <c r="BA1975" s="4" t="s">
        <v>2441</v>
      </c>
      <c r="BB1975" s="5" t="s">
        <v>2442</v>
      </c>
      <c r="BC1975" s="4" t="s">
        <v>9110</v>
      </c>
      <c r="BD1975" s="5" t="s">
        <v>9111</v>
      </c>
      <c r="BE1975" s="5" t="s">
        <v>25</v>
      </c>
      <c r="BF1975" s="5" t="s">
        <v>1333</v>
      </c>
      <c r="BG1975" s="4" t="s">
        <v>9109</v>
      </c>
      <c r="BH1975" s="5" t="s">
        <v>1343</v>
      </c>
    </row>
    <row r="1976" spans="1:60" x14ac:dyDescent="0.25">
      <c r="A1976">
        <f t="shared" si="166"/>
        <v>992241</v>
      </c>
      <c r="B1976">
        <f t="shared" si="167"/>
        <v>50101238</v>
      </c>
      <c r="C1976" t="str">
        <f t="shared" si="168"/>
        <v>CC</v>
      </c>
      <c r="D1976" t="str">
        <f t="shared" si="165"/>
        <v>REGION ILE DE FRANCE NORD</v>
      </c>
      <c r="E1976" s="12" t="str">
        <f t="shared" si="169"/>
        <v>TERRAIN</v>
      </c>
      <c r="F1976" s="4" t="s">
        <v>9112</v>
      </c>
      <c r="G1976" s="4" t="s">
        <v>9113</v>
      </c>
      <c r="H1976" s="5">
        <v>2</v>
      </c>
      <c r="I1976" s="5" t="s">
        <v>6943</v>
      </c>
      <c r="J1976" s="5"/>
      <c r="K1976" s="5"/>
      <c r="L1976" s="5"/>
      <c r="M1976" s="5" t="s">
        <v>1343</v>
      </c>
      <c r="N1976" s="5"/>
      <c r="O1976" s="5"/>
      <c r="P1976" s="5"/>
      <c r="Q1976" s="5"/>
      <c r="R1976" s="5"/>
      <c r="S1976" s="5"/>
      <c r="T1976" s="5"/>
      <c r="U1976" s="6">
        <v>45627</v>
      </c>
      <c r="V1976" s="4"/>
      <c r="W1976" s="4" t="s">
        <v>1329</v>
      </c>
      <c r="X1976" s="5"/>
      <c r="Y1976" s="5"/>
      <c r="Z1976" s="5"/>
      <c r="AA1976" s="4" t="s">
        <v>9114</v>
      </c>
      <c r="AB1976" s="5"/>
      <c r="AC1976" s="5"/>
      <c r="AD1976" s="5"/>
      <c r="AE1976" s="5"/>
      <c r="AF1976" s="6"/>
      <c r="AG1976" s="5"/>
      <c r="AH1976" s="5"/>
      <c r="AI1976" s="5"/>
      <c r="AJ1976" s="6"/>
      <c r="AK1976" s="5"/>
      <c r="AL1976" s="6"/>
      <c r="AM1976" s="5"/>
      <c r="AN1976" s="5"/>
      <c r="AO1976" s="5"/>
      <c r="AP1976" s="5" t="s">
        <v>12477</v>
      </c>
      <c r="AQ1976" s="4" t="s">
        <v>1351</v>
      </c>
      <c r="AR1976" s="5" t="s">
        <v>12478</v>
      </c>
      <c r="AS1976" s="4" t="s">
        <v>1352</v>
      </c>
      <c r="AT1976" s="5" t="s">
        <v>1353</v>
      </c>
      <c r="AU1976" s="5" t="s">
        <v>41</v>
      </c>
      <c r="AV1976" s="4" t="s">
        <v>1354</v>
      </c>
      <c r="AW1976" s="5" t="s">
        <v>17</v>
      </c>
      <c r="AX1976" s="4" t="s">
        <v>2439</v>
      </c>
      <c r="AY1976" s="5" t="s">
        <v>2440</v>
      </c>
      <c r="AZ1976" s="5" t="s">
        <v>11</v>
      </c>
      <c r="BA1976" s="4" t="s">
        <v>2441</v>
      </c>
      <c r="BB1976" s="5" t="s">
        <v>2442</v>
      </c>
      <c r="BC1976" s="4"/>
      <c r="BD1976" s="5"/>
      <c r="BE1976" s="5"/>
      <c r="BF1976" s="5"/>
      <c r="BG1976" s="4" t="s">
        <v>9113</v>
      </c>
      <c r="BH1976" s="5" t="s">
        <v>1343</v>
      </c>
    </row>
    <row r="1977" spans="1:60" x14ac:dyDescent="0.25">
      <c r="A1977">
        <f t="shared" si="166"/>
        <v>992240</v>
      </c>
      <c r="B1977">
        <f t="shared" si="167"/>
        <v>50101237</v>
      </c>
      <c r="C1977" t="str">
        <f t="shared" si="168"/>
        <v>CC</v>
      </c>
      <c r="D1977" t="str">
        <f t="shared" si="165"/>
        <v>REGION ILE DE FRANCE NORD</v>
      </c>
      <c r="E1977" s="12" t="str">
        <f t="shared" si="169"/>
        <v>TERRAIN</v>
      </c>
      <c r="F1977" s="4" t="s">
        <v>9115</v>
      </c>
      <c r="G1977" s="4" t="s">
        <v>9116</v>
      </c>
      <c r="H1977" s="5">
        <v>2</v>
      </c>
      <c r="I1977" s="5" t="s">
        <v>6943</v>
      </c>
      <c r="J1977" s="5"/>
      <c r="K1977" s="5"/>
      <c r="L1977" s="5"/>
      <c r="M1977" s="5" t="s">
        <v>1343</v>
      </c>
      <c r="N1977" s="5"/>
      <c r="O1977" s="5"/>
      <c r="P1977" s="5"/>
      <c r="Q1977" s="5"/>
      <c r="R1977" s="5"/>
      <c r="S1977" s="5"/>
      <c r="T1977" s="5"/>
      <c r="U1977" s="6">
        <v>45627</v>
      </c>
      <c r="V1977" s="4"/>
      <c r="W1977" s="4" t="s">
        <v>1329</v>
      </c>
      <c r="X1977" s="5"/>
      <c r="Y1977" s="5"/>
      <c r="Z1977" s="5"/>
      <c r="AA1977" s="4" t="s">
        <v>5624</v>
      </c>
      <c r="AB1977" s="5"/>
      <c r="AC1977" s="5"/>
      <c r="AD1977" s="5"/>
      <c r="AE1977" s="5"/>
      <c r="AF1977" s="6"/>
      <c r="AG1977" s="5"/>
      <c r="AH1977" s="5"/>
      <c r="AI1977" s="5"/>
      <c r="AJ1977" s="6"/>
      <c r="AK1977" s="5"/>
      <c r="AL1977" s="6"/>
      <c r="AM1977" s="5"/>
      <c r="AN1977" s="5"/>
      <c r="AO1977" s="5"/>
      <c r="AP1977" s="5" t="s">
        <v>12477</v>
      </c>
      <c r="AQ1977" s="4" t="s">
        <v>1351</v>
      </c>
      <c r="AR1977" s="5" t="s">
        <v>12478</v>
      </c>
      <c r="AS1977" s="4" t="s">
        <v>1352</v>
      </c>
      <c r="AT1977" s="5" t="s">
        <v>1353</v>
      </c>
      <c r="AU1977" s="5" t="s">
        <v>41</v>
      </c>
      <c r="AV1977" s="4" t="s">
        <v>1354</v>
      </c>
      <c r="AW1977" s="5" t="s">
        <v>17</v>
      </c>
      <c r="AX1977" s="4" t="s">
        <v>2439</v>
      </c>
      <c r="AY1977" s="5" t="s">
        <v>2440</v>
      </c>
      <c r="AZ1977" s="5" t="s">
        <v>11</v>
      </c>
      <c r="BA1977" s="4" t="s">
        <v>2441</v>
      </c>
      <c r="BB1977" s="5" t="s">
        <v>2442</v>
      </c>
      <c r="BC1977" s="4" t="s">
        <v>9117</v>
      </c>
      <c r="BD1977" s="5" t="s">
        <v>9118</v>
      </c>
      <c r="BE1977" s="5" t="s">
        <v>71</v>
      </c>
      <c r="BF1977" s="5" t="s">
        <v>1333</v>
      </c>
      <c r="BG1977" s="4" t="s">
        <v>9116</v>
      </c>
      <c r="BH1977" s="5" t="s">
        <v>1343</v>
      </c>
    </row>
    <row r="1978" spans="1:60" x14ac:dyDescent="0.25">
      <c r="A1978">
        <f t="shared" si="166"/>
        <v>992237</v>
      </c>
      <c r="B1978">
        <f t="shared" si="167"/>
        <v>50101235</v>
      </c>
      <c r="C1978" t="str">
        <f t="shared" si="168"/>
        <v>CC</v>
      </c>
      <c r="D1978" t="str">
        <f t="shared" si="165"/>
        <v>REGION ILE DE FRANCE NORD</v>
      </c>
      <c r="E1978" s="12" t="str">
        <f t="shared" si="169"/>
        <v>TERRAIN</v>
      </c>
      <c r="F1978" s="4" t="s">
        <v>9119</v>
      </c>
      <c r="G1978" s="4" t="s">
        <v>7861</v>
      </c>
      <c r="H1978" s="5">
        <v>2</v>
      </c>
      <c r="I1978" s="5" t="s">
        <v>6943</v>
      </c>
      <c r="J1978" s="5"/>
      <c r="K1978" s="5"/>
      <c r="L1978" s="5"/>
      <c r="M1978" s="5" t="s">
        <v>1343</v>
      </c>
      <c r="N1978" s="5"/>
      <c r="O1978" s="6"/>
      <c r="P1978" s="5"/>
      <c r="Q1978" s="5"/>
      <c r="R1978" s="5"/>
      <c r="S1978" s="5"/>
      <c r="T1978" s="5"/>
      <c r="U1978" s="6">
        <v>45627</v>
      </c>
      <c r="V1978" s="4"/>
      <c r="W1978" s="4" t="s">
        <v>1329</v>
      </c>
      <c r="X1978" s="5"/>
      <c r="Y1978" s="5"/>
      <c r="Z1978" s="5"/>
      <c r="AA1978" s="4" t="s">
        <v>3674</v>
      </c>
      <c r="AB1978" s="5"/>
      <c r="AC1978" s="5"/>
      <c r="AD1978" s="5"/>
      <c r="AE1978" s="5"/>
      <c r="AF1978" s="6"/>
      <c r="AG1978" s="5"/>
      <c r="AH1978" s="5"/>
      <c r="AI1978" s="5"/>
      <c r="AJ1978" s="6"/>
      <c r="AK1978" s="5"/>
      <c r="AL1978" s="6"/>
      <c r="AM1978" s="5"/>
      <c r="AN1978" s="5"/>
      <c r="AO1978" s="5"/>
      <c r="AP1978" s="5" t="s">
        <v>12477</v>
      </c>
      <c r="AQ1978" s="4" t="s">
        <v>1351</v>
      </c>
      <c r="AR1978" s="5" t="s">
        <v>12478</v>
      </c>
      <c r="AS1978" s="4" t="s">
        <v>1352</v>
      </c>
      <c r="AT1978" s="5" t="s">
        <v>1353</v>
      </c>
      <c r="AU1978" s="5" t="s">
        <v>41</v>
      </c>
      <c r="AV1978" s="4" t="s">
        <v>1354</v>
      </c>
      <c r="AW1978" s="5" t="s">
        <v>17</v>
      </c>
      <c r="AX1978" s="4" t="s">
        <v>2439</v>
      </c>
      <c r="AY1978" s="5" t="s">
        <v>2440</v>
      </c>
      <c r="AZ1978" s="5" t="s">
        <v>11</v>
      </c>
      <c r="BA1978" s="4" t="s">
        <v>2441</v>
      </c>
      <c r="BB1978" s="5" t="s">
        <v>2442</v>
      </c>
      <c r="BC1978" s="4" t="s">
        <v>7858</v>
      </c>
      <c r="BD1978" s="5" t="s">
        <v>7860</v>
      </c>
      <c r="BE1978" s="5" t="s">
        <v>245</v>
      </c>
      <c r="BF1978" s="5" t="s">
        <v>1333</v>
      </c>
      <c r="BG1978" s="4" t="s">
        <v>7861</v>
      </c>
      <c r="BH1978" s="5" t="s">
        <v>1343</v>
      </c>
    </row>
    <row r="1979" spans="1:60" x14ac:dyDescent="0.25">
      <c r="A1979">
        <f t="shared" si="166"/>
        <v>992235</v>
      </c>
      <c r="B1979">
        <f t="shared" si="167"/>
        <v>50101234</v>
      </c>
      <c r="C1979" t="str">
        <f t="shared" si="168"/>
        <v>CC</v>
      </c>
      <c r="D1979" t="str">
        <f t="shared" si="165"/>
        <v>REGION ILE DE FRANCE NORD</v>
      </c>
      <c r="E1979" s="12" t="str">
        <f t="shared" si="169"/>
        <v>TERRAIN</v>
      </c>
      <c r="F1979" s="4" t="s">
        <v>9120</v>
      </c>
      <c r="G1979" s="4" t="s">
        <v>2444</v>
      </c>
      <c r="H1979" s="5">
        <v>2</v>
      </c>
      <c r="I1979" s="5" t="s">
        <v>6943</v>
      </c>
      <c r="J1979" s="5"/>
      <c r="K1979" s="5"/>
      <c r="L1979" s="5"/>
      <c r="M1979" s="5" t="s">
        <v>1343</v>
      </c>
      <c r="N1979" s="5"/>
      <c r="O1979" s="5"/>
      <c r="P1979" s="5"/>
      <c r="Q1979" s="5"/>
      <c r="R1979" s="5"/>
      <c r="S1979" s="5"/>
      <c r="T1979" s="5"/>
      <c r="U1979" s="6">
        <v>45627</v>
      </c>
      <c r="V1979" s="4"/>
      <c r="W1979" s="4" t="s">
        <v>1329</v>
      </c>
      <c r="X1979" s="5"/>
      <c r="Y1979" s="5"/>
      <c r="Z1979" s="5"/>
      <c r="AA1979" s="5" t="s">
        <v>2437</v>
      </c>
      <c r="AB1979" s="5"/>
      <c r="AC1979" s="5"/>
      <c r="AD1979" s="5"/>
      <c r="AE1979" s="5"/>
      <c r="AF1979" s="6"/>
      <c r="AG1979" s="5"/>
      <c r="AH1979" s="5"/>
      <c r="AI1979" s="5"/>
      <c r="AJ1979" s="6"/>
      <c r="AK1979" s="5"/>
      <c r="AL1979" s="6"/>
      <c r="AM1979" s="5"/>
      <c r="AN1979" s="5"/>
      <c r="AO1979" s="5"/>
      <c r="AP1979" s="5" t="s">
        <v>12477</v>
      </c>
      <c r="AQ1979" s="4" t="s">
        <v>1351</v>
      </c>
      <c r="AR1979" s="5" t="s">
        <v>12478</v>
      </c>
      <c r="AS1979" s="4" t="s">
        <v>1352</v>
      </c>
      <c r="AT1979" s="5" t="s">
        <v>1353</v>
      </c>
      <c r="AU1979" s="5" t="s">
        <v>41</v>
      </c>
      <c r="AV1979" s="4" t="s">
        <v>1354</v>
      </c>
      <c r="AW1979" s="5" t="s">
        <v>17</v>
      </c>
      <c r="AX1979" s="4" t="s">
        <v>2439</v>
      </c>
      <c r="AY1979" s="5" t="s">
        <v>2440</v>
      </c>
      <c r="AZ1979" s="5" t="s">
        <v>11</v>
      </c>
      <c r="BA1979" s="4" t="s">
        <v>2441</v>
      </c>
      <c r="BB1979" s="5" t="s">
        <v>2442</v>
      </c>
      <c r="BC1979" s="5" t="s">
        <v>2436</v>
      </c>
      <c r="BD1979" s="5" t="s">
        <v>2443</v>
      </c>
      <c r="BE1979" s="5" t="s">
        <v>25</v>
      </c>
      <c r="BF1979" s="5" t="s">
        <v>1333</v>
      </c>
      <c r="BG1979" s="5" t="s">
        <v>2444</v>
      </c>
      <c r="BH1979" s="5" t="s">
        <v>1343</v>
      </c>
    </row>
    <row r="1980" spans="1:60" x14ac:dyDescent="0.25">
      <c r="A1980">
        <f t="shared" si="166"/>
        <v>992232</v>
      </c>
      <c r="B1980">
        <f t="shared" si="167"/>
        <v>50101233</v>
      </c>
      <c r="C1980" t="str">
        <f t="shared" si="168"/>
        <v>CC</v>
      </c>
      <c r="D1980" t="str">
        <f t="shared" si="165"/>
        <v>REGION ILE DE FRANCE NORD</v>
      </c>
      <c r="E1980" s="12" t="str">
        <f t="shared" si="169"/>
        <v>TERRAIN</v>
      </c>
      <c r="F1980" s="4" t="s">
        <v>9121</v>
      </c>
      <c r="G1980" s="4" t="s">
        <v>9122</v>
      </c>
      <c r="H1980" s="5">
        <v>2</v>
      </c>
      <c r="I1980" s="5" t="s">
        <v>6943</v>
      </c>
      <c r="J1980" s="5"/>
      <c r="K1980" s="5"/>
      <c r="L1980" s="5"/>
      <c r="M1980" s="5" t="s">
        <v>1343</v>
      </c>
      <c r="N1980" s="5"/>
      <c r="O1980" s="5"/>
      <c r="P1980" s="5"/>
      <c r="Q1980" s="5"/>
      <c r="R1980" s="5"/>
      <c r="S1980" s="5"/>
      <c r="T1980" s="5"/>
      <c r="U1980" s="6">
        <v>45627</v>
      </c>
      <c r="V1980" s="4"/>
      <c r="W1980" s="4" t="s">
        <v>1329</v>
      </c>
      <c r="X1980" s="5"/>
      <c r="Y1980" s="5"/>
      <c r="Z1980" s="5"/>
      <c r="AA1980" s="4" t="s">
        <v>5120</v>
      </c>
      <c r="AB1980" s="5"/>
      <c r="AC1980" s="5"/>
      <c r="AD1980" s="5"/>
      <c r="AE1980" s="5"/>
      <c r="AF1980" s="6"/>
      <c r="AG1980" s="5"/>
      <c r="AH1980" s="5"/>
      <c r="AI1980" s="5"/>
      <c r="AJ1980" s="6"/>
      <c r="AK1980" s="5"/>
      <c r="AL1980" s="6"/>
      <c r="AM1980" s="5"/>
      <c r="AN1980" s="5"/>
      <c r="AO1980" s="5"/>
      <c r="AP1980" s="5" t="s">
        <v>12477</v>
      </c>
      <c r="AQ1980" s="4" t="s">
        <v>1351</v>
      </c>
      <c r="AR1980" s="5" t="s">
        <v>12478</v>
      </c>
      <c r="AS1980" s="4" t="s">
        <v>1352</v>
      </c>
      <c r="AT1980" s="5" t="s">
        <v>1353</v>
      </c>
      <c r="AU1980" s="5" t="s">
        <v>41</v>
      </c>
      <c r="AV1980" s="4" t="s">
        <v>1354</v>
      </c>
      <c r="AW1980" s="5" t="s">
        <v>17</v>
      </c>
      <c r="AX1980" s="4" t="s">
        <v>1889</v>
      </c>
      <c r="AY1980" s="5" t="s">
        <v>1890</v>
      </c>
      <c r="AZ1980" s="5" t="s">
        <v>11</v>
      </c>
      <c r="BA1980" s="4" t="s">
        <v>1891</v>
      </c>
      <c r="BB1980" s="5" t="s">
        <v>1892</v>
      </c>
      <c r="BC1980" s="4" t="s">
        <v>9123</v>
      </c>
      <c r="BD1980" s="5" t="s">
        <v>9124</v>
      </c>
      <c r="BE1980" s="5" t="s">
        <v>25</v>
      </c>
      <c r="BF1980" s="5" t="s">
        <v>1333</v>
      </c>
      <c r="BG1980" s="4" t="s">
        <v>9122</v>
      </c>
      <c r="BH1980" s="5" t="s">
        <v>1343</v>
      </c>
    </row>
    <row r="1981" spans="1:60" x14ac:dyDescent="0.25">
      <c r="A1981">
        <f t="shared" si="166"/>
        <v>992231</v>
      </c>
      <c r="B1981">
        <f t="shared" si="167"/>
        <v>50101232</v>
      </c>
      <c r="C1981" t="str">
        <f t="shared" si="168"/>
        <v>CC</v>
      </c>
      <c r="D1981" t="str">
        <f t="shared" si="165"/>
        <v>REGION ILE DE FRANCE NORD</v>
      </c>
      <c r="E1981" s="12" t="str">
        <f t="shared" si="169"/>
        <v>TERRAIN</v>
      </c>
      <c r="F1981" s="4" t="s">
        <v>9125</v>
      </c>
      <c r="G1981" s="4" t="s">
        <v>6845</v>
      </c>
      <c r="H1981" s="5">
        <v>2</v>
      </c>
      <c r="I1981" s="5" t="s">
        <v>6943</v>
      </c>
      <c r="J1981" s="5"/>
      <c r="K1981" s="5"/>
      <c r="L1981" s="5"/>
      <c r="M1981" s="5" t="s">
        <v>1343</v>
      </c>
      <c r="N1981" s="5"/>
      <c r="O1981" s="5"/>
      <c r="P1981" s="5"/>
      <c r="Q1981" s="5"/>
      <c r="R1981" s="5"/>
      <c r="S1981" s="5"/>
      <c r="T1981" s="5"/>
      <c r="U1981" s="6">
        <v>45627</v>
      </c>
      <c r="V1981" s="4"/>
      <c r="W1981" s="4" t="s">
        <v>1329</v>
      </c>
      <c r="X1981" s="5"/>
      <c r="Y1981" s="5"/>
      <c r="Z1981" s="5"/>
      <c r="AA1981" s="4" t="s">
        <v>5191</v>
      </c>
      <c r="AB1981" s="5"/>
      <c r="AC1981" s="5"/>
      <c r="AD1981" s="5"/>
      <c r="AE1981" s="5"/>
      <c r="AF1981" s="6"/>
      <c r="AG1981" s="5"/>
      <c r="AH1981" s="5"/>
      <c r="AI1981" s="5"/>
      <c r="AJ1981" s="6"/>
      <c r="AK1981" s="5"/>
      <c r="AL1981" s="6"/>
      <c r="AM1981" s="5"/>
      <c r="AN1981" s="5"/>
      <c r="AO1981" s="5"/>
      <c r="AP1981" s="5" t="s">
        <v>12477</v>
      </c>
      <c r="AQ1981" s="4" t="s">
        <v>1351</v>
      </c>
      <c r="AR1981" s="5" t="s">
        <v>12478</v>
      </c>
      <c r="AS1981" s="4" t="s">
        <v>1352</v>
      </c>
      <c r="AT1981" s="5" t="s">
        <v>1353</v>
      </c>
      <c r="AU1981" s="5" t="s">
        <v>41</v>
      </c>
      <c r="AV1981" s="4" t="s">
        <v>1354</v>
      </c>
      <c r="AW1981" s="5" t="s">
        <v>17</v>
      </c>
      <c r="AX1981" s="4" t="s">
        <v>1889</v>
      </c>
      <c r="AY1981" s="5" t="s">
        <v>1890</v>
      </c>
      <c r="AZ1981" s="5" t="s">
        <v>11</v>
      </c>
      <c r="BA1981" s="4" t="s">
        <v>1891</v>
      </c>
      <c r="BB1981" s="5" t="s">
        <v>1892</v>
      </c>
      <c r="BC1981" s="4" t="s">
        <v>6843</v>
      </c>
      <c r="BD1981" s="5" t="s">
        <v>6844</v>
      </c>
      <c r="BE1981" s="5" t="s">
        <v>25</v>
      </c>
      <c r="BF1981" s="5" t="s">
        <v>1333</v>
      </c>
      <c r="BG1981" s="4" t="s">
        <v>6845</v>
      </c>
      <c r="BH1981" s="5" t="s">
        <v>1343</v>
      </c>
    </row>
    <row r="1982" spans="1:60" x14ac:dyDescent="0.25">
      <c r="A1982">
        <f t="shared" si="166"/>
        <v>992224</v>
      </c>
      <c r="B1982">
        <f t="shared" si="167"/>
        <v>50101230</v>
      </c>
      <c r="C1982" t="str">
        <f t="shared" si="168"/>
        <v>CC</v>
      </c>
      <c r="D1982" t="str">
        <f t="shared" si="165"/>
        <v>REGION GRAND SUD</v>
      </c>
      <c r="E1982" s="12" t="str">
        <f t="shared" si="169"/>
        <v>TERRAIN</v>
      </c>
      <c r="F1982" s="4" t="s">
        <v>9126</v>
      </c>
      <c r="G1982" s="4" t="s">
        <v>6886</v>
      </c>
      <c r="H1982" s="5">
        <v>2</v>
      </c>
      <c r="I1982" s="5" t="s">
        <v>6943</v>
      </c>
      <c r="J1982" s="5"/>
      <c r="K1982" s="5"/>
      <c r="L1982" s="5"/>
      <c r="M1982" s="5" t="s">
        <v>1343</v>
      </c>
      <c r="N1982" s="5"/>
      <c r="O1982" s="5"/>
      <c r="P1982" s="5"/>
      <c r="Q1982" s="5"/>
      <c r="R1982" s="5"/>
      <c r="S1982" s="5"/>
      <c r="T1982" s="5"/>
      <c r="U1982" s="6">
        <v>45536</v>
      </c>
      <c r="V1982" s="4"/>
      <c r="W1982" s="4" t="s">
        <v>1329</v>
      </c>
      <c r="X1982" s="5"/>
      <c r="Y1982" s="5"/>
      <c r="Z1982" s="5"/>
      <c r="AA1982" s="4" t="s">
        <v>6883</v>
      </c>
      <c r="AB1982" s="5"/>
      <c r="AC1982" s="5"/>
      <c r="AD1982" s="5"/>
      <c r="AE1982" s="5"/>
      <c r="AF1982" s="6"/>
      <c r="AG1982" s="5"/>
      <c r="AH1982" s="5"/>
      <c r="AI1982" s="5"/>
      <c r="AJ1982" s="6"/>
      <c r="AK1982" s="5"/>
      <c r="AL1982" s="6"/>
      <c r="AM1982" s="5"/>
      <c r="AN1982" s="5"/>
      <c r="AO1982" s="5"/>
      <c r="AP1982" s="5" t="s">
        <v>1335</v>
      </c>
      <c r="AQ1982" s="4" t="s">
        <v>1336</v>
      </c>
      <c r="AR1982" s="5" t="s">
        <v>12476</v>
      </c>
      <c r="AS1982" s="4" t="s">
        <v>1440</v>
      </c>
      <c r="AT1982" s="5" t="s">
        <v>1441</v>
      </c>
      <c r="AU1982" s="5" t="s">
        <v>41</v>
      </c>
      <c r="AV1982" s="4" t="s">
        <v>1537</v>
      </c>
      <c r="AW1982" s="5" t="s">
        <v>31</v>
      </c>
      <c r="AX1982" s="4" t="s">
        <v>1538</v>
      </c>
      <c r="AY1982" s="5" t="s">
        <v>1539</v>
      </c>
      <c r="AZ1982" s="5" t="s">
        <v>11</v>
      </c>
      <c r="BA1982" s="4" t="s">
        <v>1540</v>
      </c>
      <c r="BB1982" s="5" t="s">
        <v>1541</v>
      </c>
      <c r="BC1982" s="4" t="s">
        <v>6881</v>
      </c>
      <c r="BD1982" s="5" t="s">
        <v>6885</v>
      </c>
      <c r="BE1982" s="5" t="s">
        <v>245</v>
      </c>
      <c r="BF1982" s="5" t="s">
        <v>1333</v>
      </c>
      <c r="BG1982" s="4" t="s">
        <v>6886</v>
      </c>
      <c r="BH1982" s="5" t="s">
        <v>1343</v>
      </c>
    </row>
    <row r="1983" spans="1:60" x14ac:dyDescent="0.25">
      <c r="A1983">
        <f t="shared" si="166"/>
        <v>992217</v>
      </c>
      <c r="B1983">
        <f t="shared" si="167"/>
        <v>50101229</v>
      </c>
      <c r="C1983" t="str">
        <f t="shared" si="168"/>
        <v>CC</v>
      </c>
      <c r="D1983" t="str">
        <f t="shared" si="165"/>
        <v>REGION GRAND SUD</v>
      </c>
      <c r="E1983" s="12" t="str">
        <f t="shared" si="169"/>
        <v>TERRAIN</v>
      </c>
      <c r="F1983" s="4" t="s">
        <v>9127</v>
      </c>
      <c r="G1983" s="4" t="s">
        <v>1824</v>
      </c>
      <c r="H1983" s="5">
        <v>2</v>
      </c>
      <c r="I1983" s="5" t="s">
        <v>6943</v>
      </c>
      <c r="J1983" s="5"/>
      <c r="K1983" s="5"/>
      <c r="L1983" s="5"/>
      <c r="M1983" s="5" t="s">
        <v>1343</v>
      </c>
      <c r="N1983" s="5"/>
      <c r="O1983" s="5"/>
      <c r="P1983" s="5"/>
      <c r="Q1983" s="5"/>
      <c r="R1983" s="5"/>
      <c r="S1983" s="5"/>
      <c r="T1983" s="5"/>
      <c r="U1983" s="6">
        <v>45566</v>
      </c>
      <c r="V1983" s="5"/>
      <c r="W1983" s="4" t="s">
        <v>1329</v>
      </c>
      <c r="X1983" s="5"/>
      <c r="Y1983" s="5"/>
      <c r="Z1983" s="5"/>
      <c r="AA1983" s="5" t="s">
        <v>1817</v>
      </c>
      <c r="AB1983" s="5"/>
      <c r="AC1983" s="5"/>
      <c r="AD1983" s="5"/>
      <c r="AE1983" s="5"/>
      <c r="AF1983" s="5"/>
      <c r="AG1983" s="5"/>
      <c r="AH1983" s="5"/>
      <c r="AI1983" s="5"/>
      <c r="AJ1983" s="5"/>
      <c r="AK1983" s="5"/>
      <c r="AL1983" s="5"/>
      <c r="AM1983" s="5"/>
      <c r="AN1983" s="5"/>
      <c r="AO1983" s="5"/>
      <c r="AP1983" s="5" t="s">
        <v>1335</v>
      </c>
      <c r="AQ1983" s="4" t="s">
        <v>1336</v>
      </c>
      <c r="AR1983" s="5" t="s">
        <v>12476</v>
      </c>
      <c r="AS1983" s="4" t="s">
        <v>1473</v>
      </c>
      <c r="AT1983" s="5" t="s">
        <v>1474</v>
      </c>
      <c r="AU1983" s="5" t="s">
        <v>41</v>
      </c>
      <c r="AV1983" s="4" t="s">
        <v>1475</v>
      </c>
      <c r="AW1983" s="5" t="s">
        <v>58</v>
      </c>
      <c r="AX1983" s="4" t="s">
        <v>1819</v>
      </c>
      <c r="AY1983" s="5" t="s">
        <v>1820</v>
      </c>
      <c r="AZ1983" s="5" t="s">
        <v>11</v>
      </c>
      <c r="BA1983" s="4" t="s">
        <v>1821</v>
      </c>
      <c r="BB1983" s="5" t="s">
        <v>1822</v>
      </c>
      <c r="BC1983" s="5" t="s">
        <v>1814</v>
      </c>
      <c r="BD1983" s="5" t="s">
        <v>1823</v>
      </c>
      <c r="BE1983" s="5" t="s">
        <v>260</v>
      </c>
      <c r="BF1983" s="5" t="s">
        <v>1333</v>
      </c>
      <c r="BG1983" s="5" t="s">
        <v>1824</v>
      </c>
      <c r="BH1983" s="5" t="s">
        <v>1343</v>
      </c>
    </row>
    <row r="1984" spans="1:60" x14ac:dyDescent="0.25">
      <c r="A1984">
        <f t="shared" si="166"/>
        <v>992213</v>
      </c>
      <c r="B1984">
        <f t="shared" si="167"/>
        <v>50101228</v>
      </c>
      <c r="C1984" t="str">
        <f t="shared" si="168"/>
        <v>CC</v>
      </c>
      <c r="D1984" t="str">
        <f t="shared" si="165"/>
        <v>REGION GRAND SUD</v>
      </c>
      <c r="E1984" s="12" t="str">
        <f t="shared" si="169"/>
        <v>TERRAIN</v>
      </c>
      <c r="F1984" s="4" t="s">
        <v>9128</v>
      </c>
      <c r="G1984" s="4" t="s">
        <v>7417</v>
      </c>
      <c r="H1984" s="5">
        <v>2</v>
      </c>
      <c r="I1984" s="5" t="s">
        <v>6943</v>
      </c>
      <c r="J1984" s="5"/>
      <c r="K1984" s="5"/>
      <c r="L1984" s="5"/>
      <c r="M1984" s="5" t="s">
        <v>1343</v>
      </c>
      <c r="N1984" s="5"/>
      <c r="O1984" s="6"/>
      <c r="P1984" s="5"/>
      <c r="Q1984" s="5"/>
      <c r="R1984" s="5"/>
      <c r="S1984" s="5"/>
      <c r="T1984" s="5"/>
      <c r="U1984" s="6">
        <v>45566</v>
      </c>
      <c r="V1984" s="4"/>
      <c r="W1984" s="4" t="s">
        <v>1329</v>
      </c>
      <c r="X1984" s="5"/>
      <c r="Y1984" s="5"/>
      <c r="Z1984" s="5"/>
      <c r="AA1984" s="4" t="s">
        <v>7415</v>
      </c>
      <c r="AB1984" s="5"/>
      <c r="AC1984" s="5"/>
      <c r="AD1984" s="5"/>
      <c r="AE1984" s="5"/>
      <c r="AF1984" s="6"/>
      <c r="AG1984" s="5"/>
      <c r="AH1984" s="5"/>
      <c r="AI1984" s="5"/>
      <c r="AJ1984" s="6"/>
      <c r="AK1984" s="5"/>
      <c r="AL1984" s="6"/>
      <c r="AM1984" s="5"/>
      <c r="AN1984" s="5"/>
      <c r="AO1984" s="5"/>
      <c r="AP1984" s="5" t="s">
        <v>1335</v>
      </c>
      <c r="AQ1984" s="4" t="s">
        <v>1336</v>
      </c>
      <c r="AR1984" s="5" t="s">
        <v>12476</v>
      </c>
      <c r="AS1984" s="4" t="s">
        <v>1427</v>
      </c>
      <c r="AT1984" s="5" t="s">
        <v>1428</v>
      </c>
      <c r="AU1984" s="5" t="s">
        <v>41</v>
      </c>
      <c r="AV1984" s="4" t="s">
        <v>1429</v>
      </c>
      <c r="AW1984" s="5" t="s">
        <v>129</v>
      </c>
      <c r="AX1984" s="4"/>
      <c r="AY1984" s="5"/>
      <c r="AZ1984" s="5"/>
      <c r="BA1984" s="4" t="s">
        <v>1768</v>
      </c>
      <c r="BB1984" s="5" t="s">
        <v>1769</v>
      </c>
      <c r="BC1984" s="4" t="s">
        <v>7414</v>
      </c>
      <c r="BD1984" s="5" t="s">
        <v>7416</v>
      </c>
      <c r="BE1984" s="5" t="s">
        <v>25</v>
      </c>
      <c r="BF1984" s="5" t="s">
        <v>1333</v>
      </c>
      <c r="BG1984" s="4" t="s">
        <v>7417</v>
      </c>
      <c r="BH1984" s="5" t="s">
        <v>1343</v>
      </c>
    </row>
    <row r="1985" spans="1:60" x14ac:dyDescent="0.25">
      <c r="A1985">
        <f t="shared" si="166"/>
        <v>992208</v>
      </c>
      <c r="B1985">
        <f t="shared" si="167"/>
        <v>50101227</v>
      </c>
      <c r="C1985" t="str">
        <f t="shared" si="168"/>
        <v>CC</v>
      </c>
      <c r="D1985" t="str">
        <f t="shared" si="165"/>
        <v>REGION GRAND SUD</v>
      </c>
      <c r="E1985" s="12" t="str">
        <f t="shared" si="169"/>
        <v>TERRAIN</v>
      </c>
      <c r="F1985" s="4" t="s">
        <v>9129</v>
      </c>
      <c r="G1985" s="4" t="s">
        <v>2624</v>
      </c>
      <c r="H1985" s="5">
        <v>2</v>
      </c>
      <c r="I1985" s="5" t="s">
        <v>6943</v>
      </c>
      <c r="J1985" s="5"/>
      <c r="K1985" s="5"/>
      <c r="L1985" s="5"/>
      <c r="M1985" s="5" t="s">
        <v>1343</v>
      </c>
      <c r="N1985" s="5"/>
      <c r="O1985" s="5"/>
      <c r="P1985" s="5"/>
      <c r="Q1985" s="5"/>
      <c r="R1985" s="5"/>
      <c r="S1985" s="5"/>
      <c r="T1985" s="5"/>
      <c r="U1985" s="6">
        <v>45566</v>
      </c>
      <c r="V1985" s="5"/>
      <c r="W1985" s="4" t="s">
        <v>1329</v>
      </c>
      <c r="X1985" s="5"/>
      <c r="Y1985" s="5"/>
      <c r="Z1985" s="5"/>
      <c r="AA1985" s="4" t="s">
        <v>2622</v>
      </c>
      <c r="AB1985" s="5"/>
      <c r="AC1985" s="5"/>
      <c r="AD1985" s="5"/>
      <c r="AE1985" s="5"/>
      <c r="AF1985" s="5"/>
      <c r="AG1985" s="5"/>
      <c r="AH1985" s="5"/>
      <c r="AI1985" s="5"/>
      <c r="AJ1985" s="5"/>
      <c r="AK1985" s="5"/>
      <c r="AL1985" s="5"/>
      <c r="AM1985" s="5"/>
      <c r="AN1985" s="5"/>
      <c r="AO1985" s="5"/>
      <c r="AP1985" s="5" t="s">
        <v>1335</v>
      </c>
      <c r="AQ1985" s="4" t="s">
        <v>1336</v>
      </c>
      <c r="AR1985" s="5" t="s">
        <v>12476</v>
      </c>
      <c r="AS1985" s="4" t="s">
        <v>1473</v>
      </c>
      <c r="AT1985" s="5" t="s">
        <v>1474</v>
      </c>
      <c r="AU1985" s="5" t="s">
        <v>41</v>
      </c>
      <c r="AV1985" s="4" t="s">
        <v>1475</v>
      </c>
      <c r="AW1985" s="5" t="s">
        <v>58</v>
      </c>
      <c r="AX1985" s="4" t="s">
        <v>1819</v>
      </c>
      <c r="AY1985" s="5" t="s">
        <v>1820</v>
      </c>
      <c r="AZ1985" s="5" t="s">
        <v>11</v>
      </c>
      <c r="BA1985" s="4" t="s">
        <v>1821</v>
      </c>
      <c r="BB1985" s="5" t="s">
        <v>1822</v>
      </c>
      <c r="BC1985" s="5" t="s">
        <v>2621</v>
      </c>
      <c r="BD1985" s="5" t="s">
        <v>2623</v>
      </c>
      <c r="BE1985" s="5" t="s">
        <v>25</v>
      </c>
      <c r="BF1985" s="5" t="s">
        <v>1333</v>
      </c>
      <c r="BG1985" s="4" t="s">
        <v>2624</v>
      </c>
      <c r="BH1985" s="5" t="s">
        <v>1343</v>
      </c>
    </row>
    <row r="1986" spans="1:60" x14ac:dyDescent="0.25">
      <c r="A1986">
        <f t="shared" si="166"/>
        <v>992202</v>
      </c>
      <c r="B1986">
        <f t="shared" si="167"/>
        <v>50101226</v>
      </c>
      <c r="C1986" t="str">
        <f t="shared" si="168"/>
        <v>CC</v>
      </c>
      <c r="D1986" t="str">
        <f t="shared" si="165"/>
        <v>REGION GRAND SUD</v>
      </c>
      <c r="E1986" s="12" t="str">
        <f t="shared" si="169"/>
        <v>TERRAIN</v>
      </c>
      <c r="F1986" s="4" t="s">
        <v>9130</v>
      </c>
      <c r="G1986" s="4" t="s">
        <v>7946</v>
      </c>
      <c r="H1986" s="5">
        <v>2</v>
      </c>
      <c r="I1986" s="5" t="s">
        <v>6943</v>
      </c>
      <c r="J1986" s="5"/>
      <c r="K1986" s="5"/>
      <c r="L1986" s="5"/>
      <c r="M1986" s="5" t="s">
        <v>1343</v>
      </c>
      <c r="N1986" s="5"/>
      <c r="O1986" s="5"/>
      <c r="P1986" s="5"/>
      <c r="Q1986" s="5"/>
      <c r="R1986" s="5"/>
      <c r="S1986" s="5"/>
      <c r="T1986" s="5"/>
      <c r="U1986" s="6">
        <v>45566</v>
      </c>
      <c r="V1986" s="5"/>
      <c r="W1986" s="4" t="s">
        <v>1329</v>
      </c>
      <c r="X1986" s="5"/>
      <c r="Y1986" s="5"/>
      <c r="Z1986" s="5"/>
      <c r="AA1986" s="4" t="s">
        <v>4885</v>
      </c>
      <c r="AB1986" s="5"/>
      <c r="AC1986" s="5"/>
      <c r="AD1986" s="5"/>
      <c r="AE1986" s="5"/>
      <c r="AF1986" s="5"/>
      <c r="AG1986" s="5"/>
      <c r="AH1986" s="5"/>
      <c r="AI1986" s="5"/>
      <c r="AJ1986" s="5"/>
      <c r="AK1986" s="5"/>
      <c r="AL1986" s="5"/>
      <c r="AM1986" s="5"/>
      <c r="AN1986" s="5"/>
      <c r="AO1986" s="5"/>
      <c r="AP1986" s="5" t="s">
        <v>1335</v>
      </c>
      <c r="AQ1986" s="4" t="s">
        <v>1336</v>
      </c>
      <c r="AR1986" s="5" t="s">
        <v>12476</v>
      </c>
      <c r="AS1986" s="4" t="s">
        <v>1427</v>
      </c>
      <c r="AT1986" s="5" t="s">
        <v>1428</v>
      </c>
      <c r="AU1986" s="5" t="s">
        <v>41</v>
      </c>
      <c r="AV1986" s="4" t="s">
        <v>1429</v>
      </c>
      <c r="AW1986" s="5" t="s">
        <v>129</v>
      </c>
      <c r="AX1986" s="4" t="s">
        <v>1430</v>
      </c>
      <c r="AY1986" s="5" t="s">
        <v>1431</v>
      </c>
      <c r="AZ1986" s="5" t="s">
        <v>11</v>
      </c>
      <c r="BA1986" s="4" t="s">
        <v>1432</v>
      </c>
      <c r="BB1986" s="5" t="s">
        <v>1433</v>
      </c>
      <c r="BC1986" s="4" t="s">
        <v>7943</v>
      </c>
      <c r="BD1986" s="5" t="s">
        <v>7945</v>
      </c>
      <c r="BE1986" s="5" t="s">
        <v>71</v>
      </c>
      <c r="BF1986" s="5" t="s">
        <v>1333</v>
      </c>
      <c r="BG1986" s="4" t="s">
        <v>7946</v>
      </c>
      <c r="BH1986" s="5" t="s">
        <v>1343</v>
      </c>
    </row>
    <row r="1987" spans="1:60" x14ac:dyDescent="0.25">
      <c r="A1987">
        <f t="shared" si="166"/>
        <v>992189</v>
      </c>
      <c r="B1987">
        <f t="shared" si="167"/>
        <v>50101225</v>
      </c>
      <c r="C1987" t="str">
        <f t="shared" si="168"/>
        <v>CC</v>
      </c>
      <c r="D1987" t="str">
        <f t="shared" ref="D1987:D2050" si="170">AR1987</f>
        <v>REGION GRAND SUD</v>
      </c>
      <c r="E1987" s="12" t="str">
        <f t="shared" si="169"/>
        <v>TERRAIN</v>
      </c>
      <c r="F1987" s="4" t="s">
        <v>9131</v>
      </c>
      <c r="G1987" s="4" t="s">
        <v>9132</v>
      </c>
      <c r="H1987" s="5">
        <v>2</v>
      </c>
      <c r="I1987" s="5" t="s">
        <v>6943</v>
      </c>
      <c r="J1987" s="5"/>
      <c r="K1987" s="5"/>
      <c r="L1987" s="5"/>
      <c r="M1987" s="5" t="s">
        <v>1343</v>
      </c>
      <c r="N1987" s="5"/>
      <c r="O1987" s="5"/>
      <c r="P1987" s="5"/>
      <c r="Q1987" s="5"/>
      <c r="R1987" s="5"/>
      <c r="S1987" s="5"/>
      <c r="T1987" s="5"/>
      <c r="U1987" s="6">
        <v>45536</v>
      </c>
      <c r="V1987" s="5"/>
      <c r="W1987" s="4" t="s">
        <v>1329</v>
      </c>
      <c r="X1987" s="5"/>
      <c r="Y1987" s="5"/>
      <c r="Z1987" s="5"/>
      <c r="AA1987" s="4" t="s">
        <v>9133</v>
      </c>
      <c r="AB1987" s="5"/>
      <c r="AC1987" s="5"/>
      <c r="AD1987" s="5"/>
      <c r="AE1987" s="5"/>
      <c r="AF1987" s="5"/>
      <c r="AG1987" s="5"/>
      <c r="AH1987" s="5"/>
      <c r="AI1987" s="5"/>
      <c r="AJ1987" s="5"/>
      <c r="AK1987" s="5"/>
      <c r="AL1987" s="5"/>
      <c r="AM1987" s="5"/>
      <c r="AN1987" s="5"/>
      <c r="AO1987" s="5"/>
      <c r="AP1987" s="5" t="s">
        <v>1335</v>
      </c>
      <c r="AQ1987" s="4" t="s">
        <v>1336</v>
      </c>
      <c r="AR1987" s="5" t="s">
        <v>12476</v>
      </c>
      <c r="AS1987" s="4" t="s">
        <v>1745</v>
      </c>
      <c r="AT1987" s="5" t="s">
        <v>1746</v>
      </c>
      <c r="AU1987" s="5" t="s">
        <v>41</v>
      </c>
      <c r="AV1987" s="4" t="s">
        <v>1747</v>
      </c>
      <c r="AW1987" s="5" t="s">
        <v>52</v>
      </c>
      <c r="AX1987" s="4" t="s">
        <v>1748</v>
      </c>
      <c r="AY1987" s="5" t="s">
        <v>1749</v>
      </c>
      <c r="AZ1987" s="5" t="s">
        <v>11</v>
      </c>
      <c r="BA1987" s="4" t="s">
        <v>1750</v>
      </c>
      <c r="BB1987" s="5" t="s">
        <v>1751</v>
      </c>
      <c r="BC1987" s="4" t="s">
        <v>9134</v>
      </c>
      <c r="BD1987" s="5" t="s">
        <v>9135</v>
      </c>
      <c r="BE1987" s="5" t="s">
        <v>245</v>
      </c>
      <c r="BF1987" s="5" t="s">
        <v>1333</v>
      </c>
      <c r="BG1987" s="4" t="s">
        <v>9132</v>
      </c>
      <c r="BH1987" s="5" t="s">
        <v>1343</v>
      </c>
    </row>
    <row r="1988" spans="1:60" x14ac:dyDescent="0.25">
      <c r="A1988">
        <f t="shared" si="166"/>
        <v>992188</v>
      </c>
      <c r="B1988">
        <f t="shared" si="167"/>
        <v>50101224</v>
      </c>
      <c r="C1988" t="str">
        <f t="shared" si="168"/>
        <v>CC</v>
      </c>
      <c r="D1988" t="str">
        <f t="shared" si="170"/>
        <v>REGION CENTRE EST</v>
      </c>
      <c r="E1988" s="12" t="str">
        <f t="shared" si="169"/>
        <v>TERRAIN</v>
      </c>
      <c r="F1988" s="4" t="s">
        <v>9136</v>
      </c>
      <c r="G1988" s="4" t="s">
        <v>9137</v>
      </c>
      <c r="H1988" s="5">
        <v>2</v>
      </c>
      <c r="I1988" s="5" t="s">
        <v>6943</v>
      </c>
      <c r="J1988" s="5"/>
      <c r="K1988" s="5"/>
      <c r="L1988" s="5"/>
      <c r="M1988" s="5" t="s">
        <v>1343</v>
      </c>
      <c r="N1988" s="5"/>
      <c r="O1988" s="5"/>
      <c r="P1988" s="5"/>
      <c r="Q1988" s="5"/>
      <c r="R1988" s="5"/>
      <c r="S1988" s="5"/>
      <c r="T1988" s="5"/>
      <c r="U1988" s="6">
        <v>45627</v>
      </c>
      <c r="V1988" s="5"/>
      <c r="W1988" s="4" t="s">
        <v>1329</v>
      </c>
      <c r="X1988" s="5"/>
      <c r="Y1988" s="5"/>
      <c r="Z1988" s="5"/>
      <c r="AA1988" s="4" t="s">
        <v>5203</v>
      </c>
      <c r="AB1988" s="5"/>
      <c r="AC1988" s="5"/>
      <c r="AD1988" s="5"/>
      <c r="AE1988" s="5"/>
      <c r="AF1988" s="5"/>
      <c r="AG1988" s="5"/>
      <c r="AH1988" s="5"/>
      <c r="AI1988" s="5"/>
      <c r="AJ1988" s="5"/>
      <c r="AK1988" s="5"/>
      <c r="AL1988" s="5"/>
      <c r="AM1988" s="5"/>
      <c r="AN1988" s="5"/>
      <c r="AO1988" s="5"/>
      <c r="AP1988" s="5" t="s">
        <v>1536</v>
      </c>
      <c r="AQ1988" s="4" t="s">
        <v>12479</v>
      </c>
      <c r="AR1988" s="5" t="s">
        <v>12480</v>
      </c>
      <c r="AS1988" s="4" t="s">
        <v>2273</v>
      </c>
      <c r="AT1988" s="5" t="s">
        <v>2274</v>
      </c>
      <c r="AU1988" s="5" t="s">
        <v>41</v>
      </c>
      <c r="AV1988" s="4" t="s">
        <v>2275</v>
      </c>
      <c r="AW1988" s="5" t="s">
        <v>256</v>
      </c>
      <c r="AX1988" s="4" t="s">
        <v>2486</v>
      </c>
      <c r="AY1988" s="5" t="s">
        <v>2487</v>
      </c>
      <c r="AZ1988" s="5" t="s">
        <v>11</v>
      </c>
      <c r="BA1988" s="4" t="s">
        <v>2488</v>
      </c>
      <c r="BB1988" s="5" t="s">
        <v>2489</v>
      </c>
      <c r="BC1988" s="4"/>
      <c r="BD1988" s="5"/>
      <c r="BE1988" s="5"/>
      <c r="BF1988" s="5"/>
      <c r="BG1988" s="4" t="s">
        <v>9137</v>
      </c>
      <c r="BH1988" s="5" t="s">
        <v>1343</v>
      </c>
    </row>
    <row r="1989" spans="1:60" x14ac:dyDescent="0.25">
      <c r="A1989">
        <f t="shared" si="166"/>
        <v>992178</v>
      </c>
      <c r="B1989">
        <f t="shared" si="167"/>
        <v>50101223</v>
      </c>
      <c r="C1989" t="str">
        <f t="shared" si="168"/>
        <v>CC</v>
      </c>
      <c r="D1989" t="str">
        <f t="shared" si="170"/>
        <v>REGION GRAND SUD</v>
      </c>
      <c r="E1989" s="12" t="str">
        <f t="shared" si="169"/>
        <v>TERRAIN</v>
      </c>
      <c r="F1989" s="4" t="s">
        <v>9138</v>
      </c>
      <c r="G1989" s="4" t="s">
        <v>2020</v>
      </c>
      <c r="H1989" s="5">
        <v>2</v>
      </c>
      <c r="I1989" s="5" t="s">
        <v>6943</v>
      </c>
      <c r="J1989" s="5"/>
      <c r="K1989" s="5"/>
      <c r="L1989" s="5"/>
      <c r="M1989" s="5" t="s">
        <v>1343</v>
      </c>
      <c r="N1989" s="5"/>
      <c r="O1989" s="5"/>
      <c r="P1989" s="5"/>
      <c r="Q1989" s="5"/>
      <c r="R1989" s="5"/>
      <c r="S1989" s="5"/>
      <c r="T1989" s="5"/>
      <c r="U1989" s="6">
        <v>45566</v>
      </c>
      <c r="V1989" s="5"/>
      <c r="W1989" s="4" t="s">
        <v>1329</v>
      </c>
      <c r="X1989" s="5"/>
      <c r="Y1989" s="5"/>
      <c r="Z1989" s="5"/>
      <c r="AA1989" s="4" t="s">
        <v>2017</v>
      </c>
      <c r="AB1989" s="5"/>
      <c r="AC1989" s="5"/>
      <c r="AD1989" s="5"/>
      <c r="AE1989" s="5"/>
      <c r="AF1989" s="5"/>
      <c r="AG1989" s="5"/>
      <c r="AH1989" s="5"/>
      <c r="AI1989" s="5"/>
      <c r="AJ1989" s="5"/>
      <c r="AK1989" s="5"/>
      <c r="AL1989" s="5"/>
      <c r="AM1989" s="5"/>
      <c r="AN1989" s="5"/>
      <c r="AO1989" s="5"/>
      <c r="AP1989" s="5" t="s">
        <v>1335</v>
      </c>
      <c r="AQ1989" s="4" t="s">
        <v>1336</v>
      </c>
      <c r="AR1989" s="5" t="s">
        <v>12476</v>
      </c>
      <c r="AS1989" s="4" t="s">
        <v>1403</v>
      </c>
      <c r="AT1989" s="5" t="s">
        <v>1404</v>
      </c>
      <c r="AU1989" s="5" t="s">
        <v>41</v>
      </c>
      <c r="AV1989" s="4" t="s">
        <v>1405</v>
      </c>
      <c r="AW1989" s="5" t="s">
        <v>61</v>
      </c>
      <c r="AX1989" s="4" t="s">
        <v>1842</v>
      </c>
      <c r="AY1989" s="5" t="s">
        <v>1843</v>
      </c>
      <c r="AZ1989" s="5" t="s">
        <v>11</v>
      </c>
      <c r="BA1989" s="4" t="s">
        <v>1844</v>
      </c>
      <c r="BB1989" s="5" t="s">
        <v>1845</v>
      </c>
      <c r="BC1989" s="4" t="s">
        <v>2014</v>
      </c>
      <c r="BD1989" s="5" t="s">
        <v>2019</v>
      </c>
      <c r="BE1989" s="5" t="s">
        <v>25</v>
      </c>
      <c r="BF1989" s="5" t="s">
        <v>1333</v>
      </c>
      <c r="BG1989" s="4" t="s">
        <v>2020</v>
      </c>
      <c r="BH1989" s="5" t="s">
        <v>1343</v>
      </c>
    </row>
    <row r="1990" spans="1:60" x14ac:dyDescent="0.25">
      <c r="A1990">
        <f t="shared" si="166"/>
        <v>992174</v>
      </c>
      <c r="B1990">
        <f t="shared" si="167"/>
        <v>50101222</v>
      </c>
      <c r="C1990" t="str">
        <f t="shared" si="168"/>
        <v>CC</v>
      </c>
      <c r="D1990" t="str">
        <f t="shared" si="170"/>
        <v>REGION GRAND OUEST</v>
      </c>
      <c r="E1990" s="12" t="str">
        <f t="shared" si="169"/>
        <v>TERRAIN</v>
      </c>
      <c r="F1990" s="4" t="s">
        <v>9139</v>
      </c>
      <c r="G1990" s="4" t="s">
        <v>9140</v>
      </c>
      <c r="H1990" s="5">
        <v>2</v>
      </c>
      <c r="I1990" s="5" t="s">
        <v>6943</v>
      </c>
      <c r="J1990" s="5"/>
      <c r="K1990" s="5"/>
      <c r="L1990" s="5"/>
      <c r="M1990" s="5" t="s">
        <v>1343</v>
      </c>
      <c r="N1990" s="5"/>
      <c r="O1990" s="5"/>
      <c r="P1990" s="5"/>
      <c r="Q1990" s="5"/>
      <c r="R1990" s="5"/>
      <c r="S1990" s="5"/>
      <c r="T1990" s="5"/>
      <c r="U1990" s="6">
        <v>45566</v>
      </c>
      <c r="V1990" s="5"/>
      <c r="W1990" s="4" t="s">
        <v>1329</v>
      </c>
      <c r="X1990" s="5"/>
      <c r="Y1990" s="5"/>
      <c r="Z1990" s="5"/>
      <c r="AA1990" s="4" t="s">
        <v>3891</v>
      </c>
      <c r="AB1990" s="5"/>
      <c r="AC1990" s="5"/>
      <c r="AD1990" s="5"/>
      <c r="AE1990" s="5"/>
      <c r="AF1990" s="5"/>
      <c r="AG1990" s="5"/>
      <c r="AH1990" s="5"/>
      <c r="AI1990" s="5"/>
      <c r="AJ1990" s="5"/>
      <c r="AK1990" s="5"/>
      <c r="AL1990" s="5"/>
      <c r="AM1990" s="5"/>
      <c r="AN1990" s="5"/>
      <c r="AO1990" s="5"/>
      <c r="AP1990" s="5" t="s">
        <v>1413</v>
      </c>
      <c r="AQ1990" s="4" t="s">
        <v>1414</v>
      </c>
      <c r="AR1990" s="5" t="s">
        <v>19</v>
      </c>
      <c r="AS1990" s="4" t="s">
        <v>2071</v>
      </c>
      <c r="AT1990" s="5" t="s">
        <v>2072</v>
      </c>
      <c r="AU1990" s="5" t="s">
        <v>41</v>
      </c>
      <c r="AV1990" s="4" t="s">
        <v>2073</v>
      </c>
      <c r="AW1990" s="5" t="s">
        <v>112</v>
      </c>
      <c r="AX1990" s="4" t="s">
        <v>2068</v>
      </c>
      <c r="AY1990" s="5" t="s">
        <v>2074</v>
      </c>
      <c r="AZ1990" s="5" t="s">
        <v>11</v>
      </c>
      <c r="BA1990" s="4" t="s">
        <v>2075</v>
      </c>
      <c r="BB1990" s="5" t="s">
        <v>2076</v>
      </c>
      <c r="BC1990" s="4" t="s">
        <v>9141</v>
      </c>
      <c r="BD1990" s="5" t="s">
        <v>9142</v>
      </c>
      <c r="BE1990" s="5" t="s">
        <v>245</v>
      </c>
      <c r="BF1990" s="5" t="s">
        <v>1333</v>
      </c>
      <c r="BG1990" s="4" t="s">
        <v>9140</v>
      </c>
      <c r="BH1990" s="5" t="s">
        <v>1343</v>
      </c>
    </row>
    <row r="1991" spans="1:60" x14ac:dyDescent="0.25">
      <c r="A1991">
        <f t="shared" si="166"/>
        <v>992139</v>
      </c>
      <c r="B1991">
        <f t="shared" si="167"/>
        <v>50101220</v>
      </c>
      <c r="C1991" t="str">
        <f t="shared" si="168"/>
        <v>CC</v>
      </c>
      <c r="D1991" t="str">
        <f t="shared" si="170"/>
        <v>REGION GRAND OUEST</v>
      </c>
      <c r="E1991" s="12" t="str">
        <f t="shared" si="169"/>
        <v>TERRAIN</v>
      </c>
      <c r="F1991" s="4" t="s">
        <v>9143</v>
      </c>
      <c r="G1991" s="4" t="s">
        <v>7952</v>
      </c>
      <c r="H1991" s="5">
        <v>2</v>
      </c>
      <c r="I1991" s="5" t="s">
        <v>6943</v>
      </c>
      <c r="J1991" s="5"/>
      <c r="K1991" s="5"/>
      <c r="L1991" s="5"/>
      <c r="M1991" s="5" t="s">
        <v>1343</v>
      </c>
      <c r="N1991" s="5"/>
      <c r="O1991" s="5"/>
      <c r="P1991" s="5"/>
      <c r="Q1991" s="5"/>
      <c r="R1991" s="5"/>
      <c r="S1991" s="5"/>
      <c r="T1991" s="5"/>
      <c r="U1991" s="6">
        <v>45597</v>
      </c>
      <c r="V1991" s="5"/>
      <c r="W1991" s="4" t="s">
        <v>1329</v>
      </c>
      <c r="X1991" s="5"/>
      <c r="Y1991" s="5"/>
      <c r="Z1991" s="5"/>
      <c r="AA1991" s="4" t="s">
        <v>3387</v>
      </c>
      <c r="AB1991" s="5"/>
      <c r="AC1991" s="5"/>
      <c r="AD1991" s="5"/>
      <c r="AE1991" s="5"/>
      <c r="AF1991" s="5"/>
      <c r="AG1991" s="5"/>
      <c r="AH1991" s="5"/>
      <c r="AI1991" s="5"/>
      <c r="AJ1991" s="5"/>
      <c r="AK1991" s="5"/>
      <c r="AL1991" s="5"/>
      <c r="AM1991" s="5"/>
      <c r="AN1991" s="5"/>
      <c r="AO1991" s="5"/>
      <c r="AP1991" s="5" t="s">
        <v>1413</v>
      </c>
      <c r="AQ1991" s="4" t="s">
        <v>1414</v>
      </c>
      <c r="AR1991" s="5" t="s">
        <v>19</v>
      </c>
      <c r="AS1991" s="4" t="s">
        <v>1828</v>
      </c>
      <c r="AT1991" s="5" t="s">
        <v>1829</v>
      </c>
      <c r="AU1991" s="5" t="s">
        <v>41</v>
      </c>
      <c r="AV1991" s="4" t="s">
        <v>1830</v>
      </c>
      <c r="AW1991" s="5" t="s">
        <v>148</v>
      </c>
      <c r="AX1991" s="4" t="s">
        <v>2375</v>
      </c>
      <c r="AY1991" s="5" t="s">
        <v>2376</v>
      </c>
      <c r="AZ1991" s="5" t="s">
        <v>11</v>
      </c>
      <c r="BA1991" s="4" t="s">
        <v>2377</v>
      </c>
      <c r="BB1991" s="5" t="s">
        <v>2378</v>
      </c>
      <c r="BC1991" s="4" t="s">
        <v>7948</v>
      </c>
      <c r="BD1991" s="5" t="s">
        <v>7951</v>
      </c>
      <c r="BE1991" s="5" t="s">
        <v>25</v>
      </c>
      <c r="BF1991" s="5" t="s">
        <v>1333</v>
      </c>
      <c r="BG1991" s="4" t="s">
        <v>7952</v>
      </c>
      <c r="BH1991" s="5" t="s">
        <v>1343</v>
      </c>
    </row>
    <row r="1992" spans="1:60" x14ac:dyDescent="0.25">
      <c r="A1992">
        <f t="shared" si="166"/>
        <v>992138</v>
      </c>
      <c r="B1992">
        <f t="shared" si="167"/>
        <v>50101219</v>
      </c>
      <c r="C1992" t="str">
        <f t="shared" si="168"/>
        <v>CC</v>
      </c>
      <c r="D1992" t="str">
        <f t="shared" si="170"/>
        <v>REGION GRAND OUEST</v>
      </c>
      <c r="E1992" s="12" t="str">
        <f t="shared" si="169"/>
        <v>TERRAIN</v>
      </c>
      <c r="F1992" s="4" t="s">
        <v>9144</v>
      </c>
      <c r="G1992" s="4" t="s">
        <v>9145</v>
      </c>
      <c r="H1992" s="5">
        <v>2</v>
      </c>
      <c r="I1992" s="5" t="s">
        <v>6943</v>
      </c>
      <c r="J1992" s="5"/>
      <c r="K1992" s="5"/>
      <c r="L1992" s="5"/>
      <c r="M1992" s="5" t="s">
        <v>1343</v>
      </c>
      <c r="N1992" s="5"/>
      <c r="O1992" s="5"/>
      <c r="P1992" s="5"/>
      <c r="Q1992" s="5"/>
      <c r="R1992" s="5"/>
      <c r="S1992" s="5"/>
      <c r="T1992" s="5"/>
      <c r="U1992" s="6">
        <v>45597</v>
      </c>
      <c r="V1992" s="5"/>
      <c r="W1992" s="4" t="s">
        <v>1329</v>
      </c>
      <c r="X1992" s="5"/>
      <c r="Y1992" s="5"/>
      <c r="Z1992" s="5"/>
      <c r="AA1992" s="4" t="s">
        <v>2017</v>
      </c>
      <c r="AB1992" s="5"/>
      <c r="AC1992" s="5"/>
      <c r="AD1992" s="5"/>
      <c r="AE1992" s="5"/>
      <c r="AF1992" s="5"/>
      <c r="AG1992" s="5"/>
      <c r="AH1992" s="5"/>
      <c r="AI1992" s="5"/>
      <c r="AJ1992" s="5"/>
      <c r="AK1992" s="5"/>
      <c r="AL1992" s="5"/>
      <c r="AM1992" s="5"/>
      <c r="AN1992" s="5"/>
      <c r="AO1992" s="5"/>
      <c r="AP1992" s="5" t="s">
        <v>1413</v>
      </c>
      <c r="AQ1992" s="4" t="s">
        <v>1414</v>
      </c>
      <c r="AR1992" s="5" t="s">
        <v>19</v>
      </c>
      <c r="AS1992" s="4" t="s">
        <v>1828</v>
      </c>
      <c r="AT1992" s="5" t="s">
        <v>1829</v>
      </c>
      <c r="AU1992" s="5" t="s">
        <v>41</v>
      </c>
      <c r="AV1992" s="4" t="s">
        <v>1830</v>
      </c>
      <c r="AW1992" s="5" t="s">
        <v>148</v>
      </c>
      <c r="AX1992" s="4" t="s">
        <v>2767</v>
      </c>
      <c r="AY1992" s="5" t="s">
        <v>2769</v>
      </c>
      <c r="AZ1992" s="5" t="s">
        <v>11</v>
      </c>
      <c r="BA1992" s="4" t="s">
        <v>2770</v>
      </c>
      <c r="BB1992" s="5" t="s">
        <v>2771</v>
      </c>
      <c r="BC1992" s="5"/>
      <c r="BD1992" s="5"/>
      <c r="BE1992" s="5"/>
      <c r="BF1992" s="5"/>
      <c r="BG1992" s="4" t="s">
        <v>9145</v>
      </c>
      <c r="BH1992" s="5" t="s">
        <v>1343</v>
      </c>
    </row>
    <row r="1993" spans="1:60" x14ac:dyDescent="0.25">
      <c r="A1993">
        <f t="shared" si="166"/>
        <v>992137</v>
      </c>
      <c r="B1993">
        <f t="shared" si="167"/>
        <v>50101218</v>
      </c>
      <c r="C1993" t="str">
        <f t="shared" si="168"/>
        <v>CC</v>
      </c>
      <c r="D1993" t="str">
        <f t="shared" si="170"/>
        <v>REGION GRAND OUEST</v>
      </c>
      <c r="E1993" s="12" t="str">
        <f t="shared" si="169"/>
        <v>TERRAIN</v>
      </c>
      <c r="F1993" s="4" t="s">
        <v>9146</v>
      </c>
      <c r="G1993" s="4" t="s">
        <v>6604</v>
      </c>
      <c r="H1993" s="5">
        <v>2</v>
      </c>
      <c r="I1993" s="5" t="s">
        <v>6943</v>
      </c>
      <c r="J1993" s="5"/>
      <c r="K1993" s="5"/>
      <c r="L1993" s="5"/>
      <c r="M1993" s="5" t="s">
        <v>1343</v>
      </c>
      <c r="N1993" s="5"/>
      <c r="O1993" s="5"/>
      <c r="P1993" s="5"/>
      <c r="Q1993" s="5"/>
      <c r="R1993" s="5"/>
      <c r="S1993" s="5"/>
      <c r="T1993" s="5"/>
      <c r="U1993" s="6">
        <v>45597</v>
      </c>
      <c r="V1993" s="5"/>
      <c r="W1993" s="4" t="s">
        <v>1329</v>
      </c>
      <c r="X1993" s="5"/>
      <c r="Y1993" s="5"/>
      <c r="Z1993" s="5"/>
      <c r="AA1993" s="4" t="s">
        <v>1673</v>
      </c>
      <c r="AB1993" s="5"/>
      <c r="AC1993" s="5"/>
      <c r="AD1993" s="5"/>
      <c r="AE1993" s="5"/>
      <c r="AF1993" s="5"/>
      <c r="AG1993" s="5"/>
      <c r="AH1993" s="5"/>
      <c r="AI1993" s="5"/>
      <c r="AJ1993" s="5"/>
      <c r="AK1993" s="5"/>
      <c r="AL1993" s="5"/>
      <c r="AM1993" s="5"/>
      <c r="AN1993" s="5"/>
      <c r="AO1993" s="5"/>
      <c r="AP1993" s="5" t="s">
        <v>1413</v>
      </c>
      <c r="AQ1993" s="4" t="s">
        <v>1414</v>
      </c>
      <c r="AR1993" s="5" t="s">
        <v>19</v>
      </c>
      <c r="AS1993" s="4" t="s">
        <v>1828</v>
      </c>
      <c r="AT1993" s="5" t="s">
        <v>1829</v>
      </c>
      <c r="AU1993" s="5" t="s">
        <v>41</v>
      </c>
      <c r="AV1993" s="4" t="s">
        <v>1830</v>
      </c>
      <c r="AW1993" s="5" t="s">
        <v>148</v>
      </c>
      <c r="AX1993" s="4" t="s">
        <v>3129</v>
      </c>
      <c r="AY1993" s="5" t="s">
        <v>3130</v>
      </c>
      <c r="AZ1993" s="5" t="s">
        <v>11</v>
      </c>
      <c r="BA1993" s="4" t="s">
        <v>3131</v>
      </c>
      <c r="BB1993" s="5" t="s">
        <v>3132</v>
      </c>
      <c r="BC1993" s="5" t="s">
        <v>6601</v>
      </c>
      <c r="BD1993" s="5" t="s">
        <v>6603</v>
      </c>
      <c r="BE1993" s="5" t="s">
        <v>3</v>
      </c>
      <c r="BF1993" s="5" t="s">
        <v>1333</v>
      </c>
      <c r="BG1993" s="4" t="s">
        <v>6604</v>
      </c>
      <c r="BH1993" s="5" t="s">
        <v>1343</v>
      </c>
    </row>
    <row r="1994" spans="1:60" x14ac:dyDescent="0.25">
      <c r="A1994">
        <f t="shared" si="166"/>
        <v>992136</v>
      </c>
      <c r="B1994">
        <f t="shared" si="167"/>
        <v>50101217</v>
      </c>
      <c r="C1994" t="str">
        <f t="shared" si="168"/>
        <v>CC</v>
      </c>
      <c r="D1994" t="str">
        <f t="shared" si="170"/>
        <v>REGION GRAND OUEST</v>
      </c>
      <c r="E1994" s="12" t="str">
        <f t="shared" si="169"/>
        <v>TERRAIN</v>
      </c>
      <c r="F1994" s="4" t="s">
        <v>9147</v>
      </c>
      <c r="G1994" s="4" t="s">
        <v>2380</v>
      </c>
      <c r="H1994" s="5">
        <v>2</v>
      </c>
      <c r="I1994" s="5" t="s">
        <v>6943</v>
      </c>
      <c r="J1994" s="5"/>
      <c r="K1994" s="5"/>
      <c r="L1994" s="5"/>
      <c r="M1994" s="5" t="s">
        <v>1343</v>
      </c>
      <c r="N1994" s="5"/>
      <c r="O1994" s="5"/>
      <c r="P1994" s="5"/>
      <c r="Q1994" s="5"/>
      <c r="R1994" s="5"/>
      <c r="S1994" s="5"/>
      <c r="T1994" s="5"/>
      <c r="U1994" s="6">
        <v>45597</v>
      </c>
      <c r="V1994" s="5"/>
      <c r="W1994" s="4" t="s">
        <v>1329</v>
      </c>
      <c r="X1994" s="5"/>
      <c r="Y1994" s="5"/>
      <c r="Z1994" s="5"/>
      <c r="AA1994" s="4" t="s">
        <v>2373</v>
      </c>
      <c r="AB1994" s="5"/>
      <c r="AC1994" s="5"/>
      <c r="AD1994" s="5"/>
      <c r="AE1994" s="5"/>
      <c r="AF1994" s="5"/>
      <c r="AG1994" s="5"/>
      <c r="AH1994" s="5"/>
      <c r="AI1994" s="5"/>
      <c r="AJ1994" s="5"/>
      <c r="AK1994" s="5"/>
      <c r="AL1994" s="5"/>
      <c r="AM1994" s="5"/>
      <c r="AN1994" s="5"/>
      <c r="AO1994" s="5"/>
      <c r="AP1994" s="5" t="s">
        <v>1413</v>
      </c>
      <c r="AQ1994" s="4" t="s">
        <v>1414</v>
      </c>
      <c r="AR1994" s="5" t="s">
        <v>19</v>
      </c>
      <c r="AS1994" s="4" t="s">
        <v>1828</v>
      </c>
      <c r="AT1994" s="5" t="s">
        <v>1829</v>
      </c>
      <c r="AU1994" s="5" t="s">
        <v>41</v>
      </c>
      <c r="AV1994" s="4" t="s">
        <v>1830</v>
      </c>
      <c r="AW1994" s="5" t="s">
        <v>148</v>
      </c>
      <c r="AX1994" s="4" t="s">
        <v>2375</v>
      </c>
      <c r="AY1994" s="5" t="s">
        <v>2376</v>
      </c>
      <c r="AZ1994" s="5" t="s">
        <v>11</v>
      </c>
      <c r="BA1994" s="4" t="s">
        <v>2377</v>
      </c>
      <c r="BB1994" s="5" t="s">
        <v>2378</v>
      </c>
      <c r="BC1994" s="5" t="s">
        <v>2372</v>
      </c>
      <c r="BD1994" s="5" t="s">
        <v>2379</v>
      </c>
      <c r="BE1994" s="5" t="s">
        <v>60</v>
      </c>
      <c r="BF1994" s="5" t="s">
        <v>1333</v>
      </c>
      <c r="BG1994" s="4" t="s">
        <v>2380</v>
      </c>
      <c r="BH1994" s="5" t="s">
        <v>1343</v>
      </c>
    </row>
    <row r="1995" spans="1:60" x14ac:dyDescent="0.25">
      <c r="A1995">
        <f t="shared" si="166"/>
        <v>992135</v>
      </c>
      <c r="B1995">
        <f t="shared" si="167"/>
        <v>50101216</v>
      </c>
      <c r="C1995" t="str">
        <f t="shared" si="168"/>
        <v>CC</v>
      </c>
      <c r="D1995" t="str">
        <f t="shared" si="170"/>
        <v>REGION GRAND OUEST</v>
      </c>
      <c r="E1995" s="12" t="str">
        <f t="shared" si="169"/>
        <v>TERRAIN</v>
      </c>
      <c r="F1995" s="4" t="s">
        <v>9148</v>
      </c>
      <c r="G1995" s="4" t="s">
        <v>5534</v>
      </c>
      <c r="H1995" s="5">
        <v>2</v>
      </c>
      <c r="I1995" s="5" t="s">
        <v>6943</v>
      </c>
      <c r="J1995" s="5"/>
      <c r="K1995" s="5"/>
      <c r="L1995" s="5"/>
      <c r="M1995" s="5" t="s">
        <v>1343</v>
      </c>
      <c r="N1995" s="5"/>
      <c r="O1995" s="5"/>
      <c r="P1995" s="5"/>
      <c r="Q1995" s="5"/>
      <c r="R1995" s="5"/>
      <c r="S1995" s="5"/>
      <c r="T1995" s="5"/>
      <c r="U1995" s="6">
        <v>45597</v>
      </c>
      <c r="V1995" s="5"/>
      <c r="W1995" s="4" t="s">
        <v>1329</v>
      </c>
      <c r="X1995" s="5"/>
      <c r="Y1995" s="5"/>
      <c r="Z1995" s="5"/>
      <c r="AA1995" s="4" t="s">
        <v>2104</v>
      </c>
      <c r="AB1995" s="5"/>
      <c r="AC1995" s="5"/>
      <c r="AD1995" s="5"/>
      <c r="AE1995" s="5"/>
      <c r="AF1995" s="5"/>
      <c r="AG1995" s="5"/>
      <c r="AH1995" s="5"/>
      <c r="AI1995" s="5"/>
      <c r="AJ1995" s="5"/>
      <c r="AK1995" s="5"/>
      <c r="AL1995" s="5"/>
      <c r="AM1995" s="5"/>
      <c r="AN1995" s="5"/>
      <c r="AO1995" s="5"/>
      <c r="AP1995" s="5" t="s">
        <v>1413</v>
      </c>
      <c r="AQ1995" s="4" t="s">
        <v>1414</v>
      </c>
      <c r="AR1995" s="5" t="s">
        <v>19</v>
      </c>
      <c r="AS1995" s="4" t="s">
        <v>1828</v>
      </c>
      <c r="AT1995" s="5" t="s">
        <v>1829</v>
      </c>
      <c r="AU1995" s="5" t="s">
        <v>41</v>
      </c>
      <c r="AV1995" s="4" t="s">
        <v>1830</v>
      </c>
      <c r="AW1995" s="5" t="s">
        <v>148</v>
      </c>
      <c r="AX1995" s="4" t="s">
        <v>2767</v>
      </c>
      <c r="AY1995" s="5" t="s">
        <v>2769</v>
      </c>
      <c r="AZ1995" s="5" t="s">
        <v>11</v>
      </c>
      <c r="BA1995" s="4" t="s">
        <v>2770</v>
      </c>
      <c r="BB1995" s="5" t="s">
        <v>2771</v>
      </c>
      <c r="BC1995" s="4" t="s">
        <v>5531</v>
      </c>
      <c r="BD1995" s="5" t="s">
        <v>5533</v>
      </c>
      <c r="BE1995" s="5" t="s">
        <v>25</v>
      </c>
      <c r="BF1995" s="5" t="s">
        <v>1333</v>
      </c>
      <c r="BG1995" s="4" t="s">
        <v>5534</v>
      </c>
      <c r="BH1995" s="5" t="s">
        <v>1343</v>
      </c>
    </row>
    <row r="1996" spans="1:60" x14ac:dyDescent="0.25">
      <c r="A1996">
        <f t="shared" si="166"/>
        <v>992134</v>
      </c>
      <c r="B1996">
        <f t="shared" si="167"/>
        <v>50101215</v>
      </c>
      <c r="C1996" t="str">
        <f t="shared" si="168"/>
        <v>CC</v>
      </c>
      <c r="D1996" t="str">
        <f t="shared" si="170"/>
        <v>REGION GRAND OUEST</v>
      </c>
      <c r="E1996" s="12" t="str">
        <f t="shared" si="169"/>
        <v>TERRAIN</v>
      </c>
      <c r="F1996" s="4" t="s">
        <v>9149</v>
      </c>
      <c r="G1996" s="4" t="s">
        <v>5781</v>
      </c>
      <c r="H1996" s="5">
        <v>2</v>
      </c>
      <c r="I1996" s="5" t="s">
        <v>6943</v>
      </c>
      <c r="J1996" s="5"/>
      <c r="K1996" s="5"/>
      <c r="L1996" s="5"/>
      <c r="M1996" s="5" t="s">
        <v>1343</v>
      </c>
      <c r="N1996" s="5"/>
      <c r="O1996" s="5"/>
      <c r="P1996" s="5"/>
      <c r="Q1996" s="5"/>
      <c r="R1996" s="5"/>
      <c r="S1996" s="5"/>
      <c r="T1996" s="5"/>
      <c r="U1996" s="6">
        <v>45597</v>
      </c>
      <c r="V1996" s="5"/>
      <c r="W1996" s="4" t="s">
        <v>1329</v>
      </c>
      <c r="X1996" s="5"/>
      <c r="Y1996" s="5"/>
      <c r="Z1996" s="5"/>
      <c r="AA1996" s="4" t="s">
        <v>5778</v>
      </c>
      <c r="AB1996" s="5"/>
      <c r="AC1996" s="5"/>
      <c r="AD1996" s="5"/>
      <c r="AE1996" s="5"/>
      <c r="AF1996" s="5"/>
      <c r="AG1996" s="5"/>
      <c r="AH1996" s="5"/>
      <c r="AI1996" s="5"/>
      <c r="AJ1996" s="5"/>
      <c r="AK1996" s="5"/>
      <c r="AL1996" s="5"/>
      <c r="AM1996" s="5"/>
      <c r="AN1996" s="5"/>
      <c r="AO1996" s="5"/>
      <c r="AP1996" s="5" t="s">
        <v>1413</v>
      </c>
      <c r="AQ1996" s="4" t="s">
        <v>1414</v>
      </c>
      <c r="AR1996" s="5" t="s">
        <v>19</v>
      </c>
      <c r="AS1996" s="4" t="s">
        <v>1828</v>
      </c>
      <c r="AT1996" s="5" t="s">
        <v>1829</v>
      </c>
      <c r="AU1996" s="5" t="s">
        <v>41</v>
      </c>
      <c r="AV1996" s="4" t="s">
        <v>1830</v>
      </c>
      <c r="AW1996" s="5" t="s">
        <v>148</v>
      </c>
      <c r="AX1996" s="4" t="s">
        <v>2375</v>
      </c>
      <c r="AY1996" s="5" t="s">
        <v>2376</v>
      </c>
      <c r="AZ1996" s="5" t="s">
        <v>11</v>
      </c>
      <c r="BA1996" s="4" t="s">
        <v>2377</v>
      </c>
      <c r="BB1996" s="5" t="s">
        <v>2378</v>
      </c>
      <c r="BC1996" s="5" t="s">
        <v>5775</v>
      </c>
      <c r="BD1996" s="5" t="s">
        <v>5780</v>
      </c>
      <c r="BE1996" s="5" t="s">
        <v>25</v>
      </c>
      <c r="BF1996" s="5" t="s">
        <v>1333</v>
      </c>
      <c r="BG1996" s="4" t="s">
        <v>5781</v>
      </c>
      <c r="BH1996" s="5" t="s">
        <v>1343</v>
      </c>
    </row>
    <row r="1997" spans="1:60" x14ac:dyDescent="0.25">
      <c r="A1997">
        <f t="shared" ref="A1997:A2060" si="171">G1997*1</f>
        <v>992133</v>
      </c>
      <c r="B1997">
        <f t="shared" ref="B1997:B2060" si="172">F1997*1</f>
        <v>50101214</v>
      </c>
      <c r="C1997" t="str">
        <f t="shared" ref="C1997:C2060" si="173">IF(LEFT(T1997,4)="ASSI","ASSISTANTE",IF(T1997="100 IMD","IMD",IF(T1997="105 IMD","IMD",IF(T1997="200 IMP","IMP",IF(T1997="310 CMA","IMP","CC")))))</f>
        <v>CC</v>
      </c>
      <c r="D1997" t="str">
        <f t="shared" si="170"/>
        <v>REGION GRAND OUEST</v>
      </c>
      <c r="E1997" s="12" t="str">
        <f t="shared" ref="E1997:E2060" si="174">IF(BB1997="OC FICTIVE","EN MISSION","TERRAIN")</f>
        <v>TERRAIN</v>
      </c>
      <c r="F1997" s="4" t="s">
        <v>9150</v>
      </c>
      <c r="G1997" s="4" t="s">
        <v>5293</v>
      </c>
      <c r="H1997" s="5">
        <v>2</v>
      </c>
      <c r="I1997" s="5" t="s">
        <v>6943</v>
      </c>
      <c r="J1997" s="5"/>
      <c r="K1997" s="5"/>
      <c r="L1997" s="5"/>
      <c r="M1997" s="5" t="s">
        <v>1343</v>
      </c>
      <c r="N1997" s="5"/>
      <c r="O1997" s="5"/>
      <c r="P1997" s="5"/>
      <c r="Q1997" s="5"/>
      <c r="R1997" s="5"/>
      <c r="S1997" s="5"/>
      <c r="T1997" s="5"/>
      <c r="U1997" s="6">
        <v>45597</v>
      </c>
      <c r="V1997" s="5"/>
      <c r="W1997" s="4" t="s">
        <v>1329</v>
      </c>
      <c r="X1997" s="5"/>
      <c r="Y1997" s="5"/>
      <c r="Z1997" s="5"/>
      <c r="AA1997" s="4" t="s">
        <v>3123</v>
      </c>
      <c r="AB1997" s="5"/>
      <c r="AC1997" s="5"/>
      <c r="AD1997" s="5"/>
      <c r="AE1997" s="5"/>
      <c r="AF1997" s="5"/>
      <c r="AG1997" s="5"/>
      <c r="AH1997" s="5"/>
      <c r="AI1997" s="5"/>
      <c r="AJ1997" s="5"/>
      <c r="AK1997" s="5"/>
      <c r="AL1997" s="5"/>
      <c r="AM1997" s="5"/>
      <c r="AN1997" s="5"/>
      <c r="AO1997" s="5"/>
      <c r="AP1997" s="5" t="s">
        <v>1413</v>
      </c>
      <c r="AQ1997" s="4" t="s">
        <v>1414</v>
      </c>
      <c r="AR1997" s="5" t="s">
        <v>19</v>
      </c>
      <c r="AS1997" s="4" t="s">
        <v>1828</v>
      </c>
      <c r="AT1997" s="5" t="s">
        <v>1829</v>
      </c>
      <c r="AU1997" s="5" t="s">
        <v>41</v>
      </c>
      <c r="AV1997" s="4" t="s">
        <v>1830</v>
      </c>
      <c r="AW1997" s="5" t="s">
        <v>148</v>
      </c>
      <c r="AX1997" s="4" t="s">
        <v>2767</v>
      </c>
      <c r="AY1997" s="5" t="s">
        <v>2769</v>
      </c>
      <c r="AZ1997" s="5" t="s">
        <v>11</v>
      </c>
      <c r="BA1997" s="4" t="s">
        <v>2770</v>
      </c>
      <c r="BB1997" s="5" t="s">
        <v>2771</v>
      </c>
      <c r="BC1997" s="4" t="s">
        <v>5288</v>
      </c>
      <c r="BD1997" s="5" t="s">
        <v>5292</v>
      </c>
      <c r="BE1997" s="5" t="s">
        <v>25</v>
      </c>
      <c r="BF1997" s="5" t="s">
        <v>1333</v>
      </c>
      <c r="BG1997" s="4" t="s">
        <v>5293</v>
      </c>
      <c r="BH1997" s="5" t="s">
        <v>1343</v>
      </c>
    </row>
    <row r="1998" spans="1:60" x14ac:dyDescent="0.25">
      <c r="A1998">
        <f t="shared" si="171"/>
        <v>992132</v>
      </c>
      <c r="B1998">
        <f t="shared" si="172"/>
        <v>50101213</v>
      </c>
      <c r="C1998" t="str">
        <f t="shared" si="173"/>
        <v>CC</v>
      </c>
      <c r="D1998" t="str">
        <f t="shared" si="170"/>
        <v>REGION GRAND OUEST</v>
      </c>
      <c r="E1998" s="12" t="str">
        <f t="shared" si="174"/>
        <v>TERRAIN</v>
      </c>
      <c r="F1998" s="4" t="s">
        <v>9151</v>
      </c>
      <c r="G1998" s="4" t="s">
        <v>7683</v>
      </c>
      <c r="H1998" s="5">
        <v>2</v>
      </c>
      <c r="I1998" s="5" t="s">
        <v>6943</v>
      </c>
      <c r="J1998" s="5"/>
      <c r="K1998" s="5"/>
      <c r="L1998" s="5"/>
      <c r="M1998" s="5" t="s">
        <v>1343</v>
      </c>
      <c r="N1998" s="5"/>
      <c r="O1998" s="5"/>
      <c r="P1998" s="5"/>
      <c r="Q1998" s="5"/>
      <c r="R1998" s="5"/>
      <c r="S1998" s="5"/>
      <c r="T1998" s="5"/>
      <c r="U1998" s="6">
        <v>45597</v>
      </c>
      <c r="V1998" s="5"/>
      <c r="W1998" s="4" t="s">
        <v>1329</v>
      </c>
      <c r="X1998" s="5"/>
      <c r="Y1998" s="5"/>
      <c r="Z1998" s="5"/>
      <c r="AA1998" s="4" t="s">
        <v>2005</v>
      </c>
      <c r="AB1998" s="5"/>
      <c r="AC1998" s="5"/>
      <c r="AD1998" s="5"/>
      <c r="AE1998" s="5"/>
      <c r="AF1998" s="5"/>
      <c r="AG1998" s="5"/>
      <c r="AH1998" s="5"/>
      <c r="AI1998" s="5"/>
      <c r="AJ1998" s="5"/>
      <c r="AK1998" s="5"/>
      <c r="AL1998" s="5"/>
      <c r="AM1998" s="5"/>
      <c r="AN1998" s="5"/>
      <c r="AO1998" s="5"/>
      <c r="AP1998" s="5" t="s">
        <v>1413</v>
      </c>
      <c r="AQ1998" s="4" t="s">
        <v>1414</v>
      </c>
      <c r="AR1998" s="5" t="s">
        <v>19</v>
      </c>
      <c r="AS1998" s="4" t="s">
        <v>1828</v>
      </c>
      <c r="AT1998" s="5" t="s">
        <v>1829</v>
      </c>
      <c r="AU1998" s="5" t="s">
        <v>41</v>
      </c>
      <c r="AV1998" s="4" t="s">
        <v>1830</v>
      </c>
      <c r="AW1998" s="5" t="s">
        <v>148</v>
      </c>
      <c r="AX1998" s="4" t="s">
        <v>2375</v>
      </c>
      <c r="AY1998" s="5" t="s">
        <v>2376</v>
      </c>
      <c r="AZ1998" s="5" t="s">
        <v>11</v>
      </c>
      <c r="BA1998" s="4" t="s">
        <v>2377</v>
      </c>
      <c r="BB1998" s="5" t="s">
        <v>2378</v>
      </c>
      <c r="BC1998" s="5" t="s">
        <v>7679</v>
      </c>
      <c r="BD1998" s="5" t="s">
        <v>7682</v>
      </c>
      <c r="BE1998" s="5" t="s">
        <v>25</v>
      </c>
      <c r="BF1998" s="5" t="s">
        <v>1333</v>
      </c>
      <c r="BG1998" s="4" t="s">
        <v>7683</v>
      </c>
      <c r="BH1998" s="5" t="s">
        <v>1343</v>
      </c>
    </row>
    <row r="1999" spans="1:60" x14ac:dyDescent="0.25">
      <c r="A1999">
        <f t="shared" si="171"/>
        <v>992131</v>
      </c>
      <c r="B1999">
        <f t="shared" si="172"/>
        <v>50101212</v>
      </c>
      <c r="C1999" t="str">
        <f t="shared" si="173"/>
        <v>CC</v>
      </c>
      <c r="D1999" t="str">
        <f t="shared" si="170"/>
        <v>REGION GRAND OUEST</v>
      </c>
      <c r="E1999" s="12" t="str">
        <f t="shared" si="174"/>
        <v>TERRAIN</v>
      </c>
      <c r="F1999" s="4" t="s">
        <v>9152</v>
      </c>
      <c r="G1999" s="4" t="s">
        <v>2478</v>
      </c>
      <c r="H1999" s="5">
        <v>2</v>
      </c>
      <c r="I1999" s="5" t="s">
        <v>6943</v>
      </c>
      <c r="J1999" s="5"/>
      <c r="K1999" s="5"/>
      <c r="L1999" s="5"/>
      <c r="M1999" s="5" t="s">
        <v>1343</v>
      </c>
      <c r="N1999" s="5"/>
      <c r="O1999" s="5"/>
      <c r="P1999" s="5"/>
      <c r="Q1999" s="5"/>
      <c r="R1999" s="5"/>
      <c r="S1999" s="5"/>
      <c r="T1999" s="5"/>
      <c r="U1999" s="6">
        <v>45597</v>
      </c>
      <c r="V1999" s="5"/>
      <c r="W1999" s="4" t="s">
        <v>1329</v>
      </c>
      <c r="X1999" s="5"/>
      <c r="Y1999" s="5"/>
      <c r="Z1999" s="5"/>
      <c r="AA1999" s="4" t="s">
        <v>2475</v>
      </c>
      <c r="AB1999" s="5"/>
      <c r="AC1999" s="5"/>
      <c r="AD1999" s="5"/>
      <c r="AE1999" s="5"/>
      <c r="AF1999" s="5"/>
      <c r="AG1999" s="5"/>
      <c r="AH1999" s="5"/>
      <c r="AI1999" s="5"/>
      <c r="AJ1999" s="5"/>
      <c r="AK1999" s="5"/>
      <c r="AL1999" s="5"/>
      <c r="AM1999" s="5"/>
      <c r="AN1999" s="5"/>
      <c r="AO1999" s="5"/>
      <c r="AP1999" s="5" t="s">
        <v>1413</v>
      </c>
      <c r="AQ1999" s="4" t="s">
        <v>1414</v>
      </c>
      <c r="AR1999" s="5" t="s">
        <v>19</v>
      </c>
      <c r="AS1999" s="4" t="s">
        <v>1828</v>
      </c>
      <c r="AT1999" s="5" t="s">
        <v>1829</v>
      </c>
      <c r="AU1999" s="5" t="s">
        <v>41</v>
      </c>
      <c r="AV1999" s="4" t="s">
        <v>1830</v>
      </c>
      <c r="AW1999" s="5" t="s">
        <v>148</v>
      </c>
      <c r="AX1999" s="4" t="s">
        <v>2375</v>
      </c>
      <c r="AY1999" s="5" t="s">
        <v>2376</v>
      </c>
      <c r="AZ1999" s="5" t="s">
        <v>11</v>
      </c>
      <c r="BA1999" s="4" t="s">
        <v>2377</v>
      </c>
      <c r="BB1999" s="5" t="s">
        <v>2378</v>
      </c>
      <c r="BC1999" s="4" t="s">
        <v>2473</v>
      </c>
      <c r="BD1999" s="5" t="s">
        <v>2477</v>
      </c>
      <c r="BE1999" s="5" t="s">
        <v>245</v>
      </c>
      <c r="BF1999" s="5" t="s">
        <v>1333</v>
      </c>
      <c r="BG1999" s="4" t="s">
        <v>2478</v>
      </c>
      <c r="BH1999" s="5" t="s">
        <v>1343</v>
      </c>
    </row>
    <row r="2000" spans="1:60" x14ac:dyDescent="0.25">
      <c r="A2000">
        <f t="shared" si="171"/>
        <v>992114</v>
      </c>
      <c r="B2000">
        <f t="shared" si="172"/>
        <v>50101211</v>
      </c>
      <c r="C2000" t="str">
        <f t="shared" si="173"/>
        <v>CC</v>
      </c>
      <c r="D2000" t="str">
        <f t="shared" si="170"/>
        <v>REGION GRAND SUD</v>
      </c>
      <c r="E2000" s="12" t="str">
        <f t="shared" si="174"/>
        <v>TERRAIN</v>
      </c>
      <c r="F2000" s="4" t="s">
        <v>9153</v>
      </c>
      <c r="G2000" s="4" t="s">
        <v>7795</v>
      </c>
      <c r="H2000" s="5">
        <v>2</v>
      </c>
      <c r="I2000" s="5" t="s">
        <v>6943</v>
      </c>
      <c r="J2000" s="5"/>
      <c r="K2000" s="5"/>
      <c r="L2000" s="5"/>
      <c r="M2000" s="5" t="s">
        <v>1343</v>
      </c>
      <c r="N2000" s="5"/>
      <c r="O2000" s="5"/>
      <c r="P2000" s="5"/>
      <c r="Q2000" s="5"/>
      <c r="R2000" s="5"/>
      <c r="S2000" s="5"/>
      <c r="T2000" s="5"/>
      <c r="U2000" s="6">
        <v>45627</v>
      </c>
      <c r="V2000" s="5"/>
      <c r="W2000" s="4" t="s">
        <v>1329</v>
      </c>
      <c r="X2000" s="5"/>
      <c r="Y2000" s="5"/>
      <c r="Z2000" s="5"/>
      <c r="AA2000" s="4" t="s">
        <v>2759</v>
      </c>
      <c r="AB2000" s="5"/>
      <c r="AC2000" s="5"/>
      <c r="AD2000" s="5"/>
      <c r="AE2000" s="5"/>
      <c r="AF2000" s="5"/>
      <c r="AG2000" s="5"/>
      <c r="AH2000" s="5"/>
      <c r="AI2000" s="5"/>
      <c r="AJ2000" s="5"/>
      <c r="AK2000" s="5"/>
      <c r="AL2000" s="5"/>
      <c r="AM2000" s="5"/>
      <c r="AN2000" s="5"/>
      <c r="AO2000" s="5"/>
      <c r="AP2000" s="5" t="s">
        <v>1335</v>
      </c>
      <c r="AQ2000" s="4" t="s">
        <v>1336</v>
      </c>
      <c r="AR2000" s="5" t="s">
        <v>12476</v>
      </c>
      <c r="AS2000" s="4" t="s">
        <v>1427</v>
      </c>
      <c r="AT2000" s="5" t="s">
        <v>1428</v>
      </c>
      <c r="AU2000" s="5" t="s">
        <v>41</v>
      </c>
      <c r="AV2000" s="4" t="s">
        <v>1429</v>
      </c>
      <c r="AW2000" s="5" t="s">
        <v>129</v>
      </c>
      <c r="AX2000" s="4" t="s">
        <v>5448</v>
      </c>
      <c r="AY2000" s="5" t="s">
        <v>5452</v>
      </c>
      <c r="AZ2000" s="5" t="s">
        <v>1357</v>
      </c>
      <c r="BA2000" s="4" t="s">
        <v>7090</v>
      </c>
      <c r="BB2000" s="5" t="s">
        <v>11112</v>
      </c>
      <c r="BC2000" s="5" t="s">
        <v>7793</v>
      </c>
      <c r="BD2000" s="5" t="s">
        <v>7794</v>
      </c>
      <c r="BE2000" s="5" t="s">
        <v>46</v>
      </c>
      <c r="BF2000" s="5" t="s">
        <v>1333</v>
      </c>
      <c r="BG2000" s="4" t="s">
        <v>7795</v>
      </c>
      <c r="BH2000" s="5" t="s">
        <v>1343</v>
      </c>
    </row>
    <row r="2001" spans="1:60" x14ac:dyDescent="0.25">
      <c r="A2001">
        <f t="shared" si="171"/>
        <v>992110</v>
      </c>
      <c r="B2001">
        <f t="shared" si="172"/>
        <v>50101210</v>
      </c>
      <c r="C2001" t="str">
        <f t="shared" si="173"/>
        <v>CC</v>
      </c>
      <c r="D2001" t="str">
        <f t="shared" si="170"/>
        <v>REGION GRAND SUD</v>
      </c>
      <c r="E2001" s="12" t="str">
        <f t="shared" si="174"/>
        <v>TERRAIN</v>
      </c>
      <c r="F2001" s="4" t="s">
        <v>9154</v>
      </c>
      <c r="G2001" s="4" t="s">
        <v>9155</v>
      </c>
      <c r="H2001" s="5">
        <v>2</v>
      </c>
      <c r="I2001" s="5" t="s">
        <v>6943</v>
      </c>
      <c r="J2001" s="5"/>
      <c r="K2001" s="5"/>
      <c r="L2001" s="5"/>
      <c r="M2001" s="5" t="s">
        <v>1343</v>
      </c>
      <c r="N2001" s="5"/>
      <c r="O2001" s="5"/>
      <c r="P2001" s="5"/>
      <c r="Q2001" s="5"/>
      <c r="R2001" s="5"/>
      <c r="S2001" s="5"/>
      <c r="T2001" s="5"/>
      <c r="U2001" s="6">
        <v>45566</v>
      </c>
      <c r="V2001" s="5"/>
      <c r="W2001" s="4" t="s">
        <v>1329</v>
      </c>
      <c r="X2001" s="5"/>
      <c r="Y2001" s="5"/>
      <c r="Z2001" s="5"/>
      <c r="AA2001" s="4" t="s">
        <v>3597</v>
      </c>
      <c r="AB2001" s="5"/>
      <c r="AC2001" s="5"/>
      <c r="AD2001" s="5"/>
      <c r="AE2001" s="5"/>
      <c r="AF2001" s="5"/>
      <c r="AG2001" s="5"/>
      <c r="AH2001" s="5"/>
      <c r="AI2001" s="5"/>
      <c r="AJ2001" s="5"/>
      <c r="AK2001" s="5"/>
      <c r="AL2001" s="5"/>
      <c r="AM2001" s="5"/>
      <c r="AN2001" s="5"/>
      <c r="AO2001" s="5"/>
      <c r="AP2001" s="5" t="s">
        <v>1335</v>
      </c>
      <c r="AQ2001" s="4" t="s">
        <v>1336</v>
      </c>
      <c r="AR2001" s="5" t="s">
        <v>12476</v>
      </c>
      <c r="AS2001" s="4" t="s">
        <v>1427</v>
      </c>
      <c r="AT2001" s="5" t="s">
        <v>1428</v>
      </c>
      <c r="AU2001" s="5" t="s">
        <v>41</v>
      </c>
      <c r="AV2001" s="4" t="s">
        <v>1429</v>
      </c>
      <c r="AW2001" s="5" t="s">
        <v>129</v>
      </c>
      <c r="AX2001" s="4" t="s">
        <v>1430</v>
      </c>
      <c r="AY2001" s="5" t="s">
        <v>1431</v>
      </c>
      <c r="AZ2001" s="5" t="s">
        <v>11</v>
      </c>
      <c r="BA2001" s="4" t="s">
        <v>1432</v>
      </c>
      <c r="BB2001" s="5" t="s">
        <v>1433</v>
      </c>
      <c r="BC2001" s="5" t="s">
        <v>9156</v>
      </c>
      <c r="BD2001" s="5" t="s">
        <v>9157</v>
      </c>
      <c r="BE2001" s="5" t="s">
        <v>25</v>
      </c>
      <c r="BF2001" s="5" t="s">
        <v>1333</v>
      </c>
      <c r="BG2001" s="4" t="s">
        <v>9155</v>
      </c>
      <c r="BH2001" s="5" t="s">
        <v>1343</v>
      </c>
    </row>
    <row r="2002" spans="1:60" x14ac:dyDescent="0.25">
      <c r="A2002">
        <f t="shared" si="171"/>
        <v>992109</v>
      </c>
      <c r="B2002">
        <f t="shared" si="172"/>
        <v>50101209</v>
      </c>
      <c r="C2002" t="str">
        <f t="shared" si="173"/>
        <v>CC</v>
      </c>
      <c r="D2002" t="str">
        <f t="shared" si="170"/>
        <v>REGION GRAND SUD</v>
      </c>
      <c r="E2002" s="12" t="str">
        <f t="shared" si="174"/>
        <v>TERRAIN</v>
      </c>
      <c r="F2002" s="4" t="s">
        <v>9158</v>
      </c>
      <c r="G2002" s="4" t="s">
        <v>5152</v>
      </c>
      <c r="H2002" s="5">
        <v>2</v>
      </c>
      <c r="I2002" s="5" t="s">
        <v>6943</v>
      </c>
      <c r="J2002" s="5"/>
      <c r="K2002" s="5"/>
      <c r="L2002" s="5"/>
      <c r="M2002" s="5" t="s">
        <v>1343</v>
      </c>
      <c r="N2002" s="5"/>
      <c r="O2002" s="5"/>
      <c r="P2002" s="5"/>
      <c r="Q2002" s="5"/>
      <c r="R2002" s="5"/>
      <c r="S2002" s="5"/>
      <c r="T2002" s="5"/>
      <c r="U2002" s="6">
        <v>45566</v>
      </c>
      <c r="V2002" s="5"/>
      <c r="W2002" s="4" t="s">
        <v>1329</v>
      </c>
      <c r="X2002" s="5"/>
      <c r="Y2002" s="5"/>
      <c r="Z2002" s="5"/>
      <c r="AA2002" s="4" t="s">
        <v>3062</v>
      </c>
      <c r="AB2002" s="5"/>
      <c r="AC2002" s="5"/>
      <c r="AD2002" s="5"/>
      <c r="AE2002" s="5"/>
      <c r="AF2002" s="5"/>
      <c r="AG2002" s="5"/>
      <c r="AH2002" s="5"/>
      <c r="AI2002" s="5"/>
      <c r="AJ2002" s="5"/>
      <c r="AK2002" s="5"/>
      <c r="AL2002" s="5"/>
      <c r="AM2002" s="5"/>
      <c r="AN2002" s="5"/>
      <c r="AO2002" s="5"/>
      <c r="AP2002" s="5" t="s">
        <v>1335</v>
      </c>
      <c r="AQ2002" s="4" t="s">
        <v>1336</v>
      </c>
      <c r="AR2002" s="5" t="s">
        <v>12476</v>
      </c>
      <c r="AS2002" s="4" t="s">
        <v>1473</v>
      </c>
      <c r="AT2002" s="5" t="s">
        <v>1474</v>
      </c>
      <c r="AU2002" s="5" t="s">
        <v>41</v>
      </c>
      <c r="AV2002" s="4" t="s">
        <v>1475</v>
      </c>
      <c r="AW2002" s="5" t="s">
        <v>58</v>
      </c>
      <c r="AX2002" s="4" t="s">
        <v>1819</v>
      </c>
      <c r="AY2002" s="5" t="s">
        <v>1820</v>
      </c>
      <c r="AZ2002" s="5" t="s">
        <v>11</v>
      </c>
      <c r="BA2002" s="4" t="s">
        <v>1821</v>
      </c>
      <c r="BB2002" s="5" t="s">
        <v>1822</v>
      </c>
      <c r="BC2002" s="4" t="s">
        <v>5150</v>
      </c>
      <c r="BD2002" s="5" t="s">
        <v>5151</v>
      </c>
      <c r="BE2002" s="5" t="s">
        <v>25</v>
      </c>
      <c r="BF2002" s="5" t="s">
        <v>1333</v>
      </c>
      <c r="BG2002" s="4" t="s">
        <v>5152</v>
      </c>
      <c r="BH2002" s="5" t="s">
        <v>1343</v>
      </c>
    </row>
    <row r="2003" spans="1:60" x14ac:dyDescent="0.25">
      <c r="A2003">
        <f t="shared" si="171"/>
        <v>992103</v>
      </c>
      <c r="B2003">
        <f t="shared" si="172"/>
        <v>50101208</v>
      </c>
      <c r="C2003" t="str">
        <f t="shared" si="173"/>
        <v>CC</v>
      </c>
      <c r="D2003" t="str">
        <f t="shared" si="170"/>
        <v>REGION GRAND SUD</v>
      </c>
      <c r="E2003" s="12" t="str">
        <f t="shared" si="174"/>
        <v>TERRAIN</v>
      </c>
      <c r="F2003" s="4" t="s">
        <v>9159</v>
      </c>
      <c r="G2003" s="4" t="s">
        <v>3378</v>
      </c>
      <c r="H2003" s="5">
        <v>2</v>
      </c>
      <c r="I2003" s="5" t="s">
        <v>6943</v>
      </c>
      <c r="J2003" s="5"/>
      <c r="K2003" s="5"/>
      <c r="L2003" s="5"/>
      <c r="M2003" s="5" t="s">
        <v>1343</v>
      </c>
      <c r="N2003" s="5"/>
      <c r="O2003" s="5"/>
      <c r="P2003" s="5"/>
      <c r="Q2003" s="5"/>
      <c r="R2003" s="5"/>
      <c r="S2003" s="5"/>
      <c r="T2003" s="5"/>
      <c r="U2003" s="6">
        <v>45474</v>
      </c>
      <c r="V2003" s="5"/>
      <c r="W2003" s="4" t="s">
        <v>1329</v>
      </c>
      <c r="X2003" s="5"/>
      <c r="Y2003" s="5"/>
      <c r="Z2003" s="5"/>
      <c r="AA2003" s="4" t="s">
        <v>3375</v>
      </c>
      <c r="AB2003" s="5"/>
      <c r="AC2003" s="5"/>
      <c r="AD2003" s="5"/>
      <c r="AE2003" s="5"/>
      <c r="AF2003" s="5"/>
      <c r="AG2003" s="5"/>
      <c r="AH2003" s="5"/>
      <c r="AI2003" s="5"/>
      <c r="AJ2003" s="5"/>
      <c r="AK2003" s="5"/>
      <c r="AL2003" s="5"/>
      <c r="AM2003" s="5"/>
      <c r="AN2003" s="5"/>
      <c r="AO2003" s="5"/>
      <c r="AP2003" s="5" t="s">
        <v>1335</v>
      </c>
      <c r="AQ2003" s="4" t="s">
        <v>1336</v>
      </c>
      <c r="AR2003" s="5" t="s">
        <v>12476</v>
      </c>
      <c r="AS2003" s="4" t="s">
        <v>1522</v>
      </c>
      <c r="AT2003" s="5" t="s">
        <v>1523</v>
      </c>
      <c r="AU2003" s="5" t="s">
        <v>41</v>
      </c>
      <c r="AV2003" s="4" t="s">
        <v>1524</v>
      </c>
      <c r="AW2003" s="5" t="s">
        <v>93</v>
      </c>
      <c r="AX2003" s="4"/>
      <c r="AY2003" s="5"/>
      <c r="AZ2003" s="5"/>
      <c r="BA2003" s="4" t="s">
        <v>1525</v>
      </c>
      <c r="BB2003" s="5" t="s">
        <v>1526</v>
      </c>
      <c r="BC2003" s="5" t="s">
        <v>3374</v>
      </c>
      <c r="BD2003" s="5" t="s">
        <v>3377</v>
      </c>
      <c r="BE2003" s="5" t="s">
        <v>25</v>
      </c>
      <c r="BF2003" s="5" t="s">
        <v>1333</v>
      </c>
      <c r="BG2003" s="4" t="s">
        <v>3378</v>
      </c>
      <c r="BH2003" s="5" t="s">
        <v>1343</v>
      </c>
    </row>
    <row r="2004" spans="1:60" x14ac:dyDescent="0.25">
      <c r="A2004">
        <f t="shared" si="171"/>
        <v>992101</v>
      </c>
      <c r="B2004">
        <f t="shared" si="172"/>
        <v>50101207</v>
      </c>
      <c r="C2004" t="str">
        <f t="shared" si="173"/>
        <v>CC</v>
      </c>
      <c r="D2004" t="str">
        <f t="shared" si="170"/>
        <v>REGION GRAND OUEST</v>
      </c>
      <c r="E2004" s="12" t="str">
        <f t="shared" si="174"/>
        <v>TERRAIN</v>
      </c>
      <c r="F2004" s="4" t="s">
        <v>9160</v>
      </c>
      <c r="G2004" s="4" t="s">
        <v>6006</v>
      </c>
      <c r="H2004" s="5">
        <v>2</v>
      </c>
      <c r="I2004" s="5" t="s">
        <v>6943</v>
      </c>
      <c r="J2004" s="5"/>
      <c r="K2004" s="5"/>
      <c r="L2004" s="5"/>
      <c r="M2004" s="5" t="s">
        <v>1343</v>
      </c>
      <c r="N2004" s="5"/>
      <c r="O2004" s="5"/>
      <c r="P2004" s="5"/>
      <c r="Q2004" s="5"/>
      <c r="R2004" s="5"/>
      <c r="S2004" s="5"/>
      <c r="T2004" s="5"/>
      <c r="U2004" s="6">
        <v>45566</v>
      </c>
      <c r="V2004" s="5"/>
      <c r="W2004" s="4" t="s">
        <v>1329</v>
      </c>
      <c r="X2004" s="5"/>
      <c r="Y2004" s="5"/>
      <c r="Z2004" s="5"/>
      <c r="AA2004" s="4" t="s">
        <v>1330</v>
      </c>
      <c r="AB2004" s="5"/>
      <c r="AC2004" s="5"/>
      <c r="AD2004" s="5"/>
      <c r="AE2004" s="5"/>
      <c r="AF2004" s="5"/>
      <c r="AG2004" s="5"/>
      <c r="AH2004" s="5"/>
      <c r="AI2004" s="5"/>
      <c r="AJ2004" s="5"/>
      <c r="AK2004" s="5"/>
      <c r="AL2004" s="5"/>
      <c r="AM2004" s="5"/>
      <c r="AN2004" s="5"/>
      <c r="AO2004" s="5"/>
      <c r="AP2004" s="5" t="s">
        <v>1413</v>
      </c>
      <c r="AQ2004" s="4" t="s">
        <v>1414</v>
      </c>
      <c r="AR2004" s="5" t="s">
        <v>19</v>
      </c>
      <c r="AS2004" s="4" t="s">
        <v>2071</v>
      </c>
      <c r="AT2004" s="5" t="s">
        <v>2072</v>
      </c>
      <c r="AU2004" s="5" t="s">
        <v>41</v>
      </c>
      <c r="AV2004" s="4" t="s">
        <v>2073</v>
      </c>
      <c r="AW2004" s="5" t="s">
        <v>112</v>
      </c>
      <c r="AX2004" s="4" t="s">
        <v>2068</v>
      </c>
      <c r="AY2004" s="5" t="s">
        <v>2074</v>
      </c>
      <c r="AZ2004" s="5" t="s">
        <v>11</v>
      </c>
      <c r="BA2004" s="4" t="s">
        <v>2075</v>
      </c>
      <c r="BB2004" s="5" t="s">
        <v>2076</v>
      </c>
      <c r="BC2004" s="4" t="s">
        <v>6002</v>
      </c>
      <c r="BD2004" s="5" t="s">
        <v>6005</v>
      </c>
      <c r="BE2004" s="5" t="s">
        <v>3</v>
      </c>
      <c r="BF2004" s="5" t="s">
        <v>1333</v>
      </c>
      <c r="BG2004" s="4" t="s">
        <v>6006</v>
      </c>
      <c r="BH2004" s="5" t="s">
        <v>1343</v>
      </c>
    </row>
    <row r="2005" spans="1:60" x14ac:dyDescent="0.25">
      <c r="A2005">
        <f t="shared" si="171"/>
        <v>992090</v>
      </c>
      <c r="B2005">
        <f t="shared" si="172"/>
        <v>50101206</v>
      </c>
      <c r="C2005" t="str">
        <f t="shared" si="173"/>
        <v>CC</v>
      </c>
      <c r="D2005" t="str">
        <f t="shared" si="170"/>
        <v>REGION ILE DE FRANCE NORD</v>
      </c>
      <c r="E2005" s="12" t="str">
        <f t="shared" si="174"/>
        <v>TERRAIN</v>
      </c>
      <c r="F2005" s="4" t="s">
        <v>9161</v>
      </c>
      <c r="G2005" s="4" t="s">
        <v>6131</v>
      </c>
      <c r="H2005" s="5">
        <v>2</v>
      </c>
      <c r="I2005" s="5" t="s">
        <v>6943</v>
      </c>
      <c r="J2005" s="5"/>
      <c r="K2005" s="5"/>
      <c r="L2005" s="5"/>
      <c r="M2005" s="5" t="s">
        <v>1343</v>
      </c>
      <c r="N2005" s="5"/>
      <c r="O2005" s="5"/>
      <c r="P2005" s="5"/>
      <c r="Q2005" s="5"/>
      <c r="R2005" s="5"/>
      <c r="S2005" s="5"/>
      <c r="T2005" s="5"/>
      <c r="U2005" s="6">
        <v>45597</v>
      </c>
      <c r="V2005" s="5"/>
      <c r="W2005" s="4" t="s">
        <v>1329</v>
      </c>
      <c r="X2005" s="5"/>
      <c r="Y2005" s="5"/>
      <c r="Z2005" s="5"/>
      <c r="AA2005" s="4" t="s">
        <v>4977</v>
      </c>
      <c r="AB2005" s="5"/>
      <c r="AC2005" s="5"/>
      <c r="AD2005" s="5"/>
      <c r="AE2005" s="5"/>
      <c r="AF2005" s="5"/>
      <c r="AG2005" s="5"/>
      <c r="AH2005" s="5"/>
      <c r="AI2005" s="5"/>
      <c r="AJ2005" s="5"/>
      <c r="AK2005" s="5"/>
      <c r="AL2005" s="5"/>
      <c r="AM2005" s="5"/>
      <c r="AN2005" s="5"/>
      <c r="AO2005" s="5"/>
      <c r="AP2005" s="5" t="s">
        <v>12477</v>
      </c>
      <c r="AQ2005" s="4" t="s">
        <v>1351</v>
      </c>
      <c r="AR2005" s="5" t="s">
        <v>12478</v>
      </c>
      <c r="AS2005" s="4" t="s">
        <v>1638</v>
      </c>
      <c r="AT2005" s="5" t="s">
        <v>1639</v>
      </c>
      <c r="AU2005" s="5" t="s">
        <v>41</v>
      </c>
      <c r="AV2005" s="4" t="s">
        <v>1640</v>
      </c>
      <c r="AW2005" s="5" t="s">
        <v>142</v>
      </c>
      <c r="AX2005" s="4" t="s">
        <v>2593</v>
      </c>
      <c r="AY2005" s="5" t="s">
        <v>2594</v>
      </c>
      <c r="AZ2005" s="5" t="s">
        <v>11</v>
      </c>
      <c r="BA2005" s="4" t="s">
        <v>2595</v>
      </c>
      <c r="BB2005" s="5" t="s">
        <v>2596</v>
      </c>
      <c r="BC2005" s="5" t="s">
        <v>6127</v>
      </c>
      <c r="BD2005" s="5" t="s">
        <v>6130</v>
      </c>
      <c r="BE2005" s="5" t="s">
        <v>25</v>
      </c>
      <c r="BF2005" s="5" t="s">
        <v>1333</v>
      </c>
      <c r="BG2005" s="4" t="s">
        <v>6131</v>
      </c>
      <c r="BH2005" s="5" t="s">
        <v>1343</v>
      </c>
    </row>
    <row r="2006" spans="1:60" x14ac:dyDescent="0.25">
      <c r="A2006">
        <f t="shared" si="171"/>
        <v>992062</v>
      </c>
      <c r="B2006">
        <f t="shared" si="172"/>
        <v>50101205</v>
      </c>
      <c r="C2006" t="str">
        <f t="shared" si="173"/>
        <v>CC</v>
      </c>
      <c r="D2006" t="str">
        <f t="shared" si="170"/>
        <v>REGION GRAND OUEST</v>
      </c>
      <c r="E2006" s="12" t="str">
        <f t="shared" si="174"/>
        <v>TERRAIN</v>
      </c>
      <c r="F2006" s="4" t="s">
        <v>9162</v>
      </c>
      <c r="G2006" s="4" t="s">
        <v>5026</v>
      </c>
      <c r="H2006" s="5">
        <v>2</v>
      </c>
      <c r="I2006" s="5" t="s">
        <v>6943</v>
      </c>
      <c r="J2006" s="5"/>
      <c r="K2006" s="5"/>
      <c r="L2006" s="5"/>
      <c r="M2006" s="5" t="s">
        <v>1343</v>
      </c>
      <c r="N2006" s="5"/>
      <c r="O2006" s="5"/>
      <c r="P2006" s="5"/>
      <c r="Q2006" s="5"/>
      <c r="R2006" s="5"/>
      <c r="S2006" s="5"/>
      <c r="T2006" s="5"/>
      <c r="U2006" s="6">
        <v>45566</v>
      </c>
      <c r="V2006" s="5"/>
      <c r="W2006" s="4" t="s">
        <v>1329</v>
      </c>
      <c r="X2006" s="5"/>
      <c r="Y2006" s="5"/>
      <c r="Z2006" s="5"/>
      <c r="AA2006" s="4" t="s">
        <v>2603</v>
      </c>
      <c r="AB2006" s="5"/>
      <c r="AC2006" s="5"/>
      <c r="AD2006" s="5"/>
      <c r="AE2006" s="5"/>
      <c r="AF2006" s="5"/>
      <c r="AG2006" s="5"/>
      <c r="AH2006" s="5"/>
      <c r="AI2006" s="5"/>
      <c r="AJ2006" s="5"/>
      <c r="AK2006" s="5"/>
      <c r="AL2006" s="5"/>
      <c r="AM2006" s="5"/>
      <c r="AN2006" s="5"/>
      <c r="AO2006" s="5"/>
      <c r="AP2006" s="5" t="s">
        <v>1413</v>
      </c>
      <c r="AQ2006" s="4" t="s">
        <v>1414</v>
      </c>
      <c r="AR2006" s="5" t="s">
        <v>19</v>
      </c>
      <c r="AS2006" s="4" t="s">
        <v>2071</v>
      </c>
      <c r="AT2006" s="5" t="s">
        <v>2072</v>
      </c>
      <c r="AU2006" s="5" t="s">
        <v>41</v>
      </c>
      <c r="AV2006" s="4" t="s">
        <v>2073</v>
      </c>
      <c r="AW2006" s="5" t="s">
        <v>112</v>
      </c>
      <c r="AX2006" s="4" t="s">
        <v>2136</v>
      </c>
      <c r="AY2006" s="5" t="s">
        <v>2137</v>
      </c>
      <c r="AZ2006" s="5" t="s">
        <v>11</v>
      </c>
      <c r="BA2006" s="4" t="s">
        <v>2138</v>
      </c>
      <c r="BB2006" s="5" t="s">
        <v>2139</v>
      </c>
      <c r="BC2006" s="5" t="s">
        <v>5022</v>
      </c>
      <c r="BD2006" s="5" t="s">
        <v>5025</v>
      </c>
      <c r="BE2006" s="5" t="s">
        <v>16</v>
      </c>
      <c r="BF2006" s="5" t="s">
        <v>1333</v>
      </c>
      <c r="BG2006" s="4" t="s">
        <v>5026</v>
      </c>
      <c r="BH2006" s="5" t="s">
        <v>1343</v>
      </c>
    </row>
    <row r="2007" spans="1:60" x14ac:dyDescent="0.25">
      <c r="A2007">
        <f t="shared" si="171"/>
        <v>992053</v>
      </c>
      <c r="B2007">
        <f t="shared" si="172"/>
        <v>50101204</v>
      </c>
      <c r="C2007" t="str">
        <f t="shared" si="173"/>
        <v>CC</v>
      </c>
      <c r="D2007" t="str">
        <f t="shared" si="170"/>
        <v>REGION GRAND OUEST</v>
      </c>
      <c r="E2007" s="12" t="str">
        <f t="shared" si="174"/>
        <v>TERRAIN</v>
      </c>
      <c r="F2007" s="4" t="s">
        <v>9163</v>
      </c>
      <c r="G2007" s="4" t="s">
        <v>9164</v>
      </c>
      <c r="H2007" s="5">
        <v>2</v>
      </c>
      <c r="I2007" s="5" t="s">
        <v>6943</v>
      </c>
      <c r="J2007" s="5"/>
      <c r="K2007" s="5"/>
      <c r="L2007" s="5"/>
      <c r="M2007" s="5" t="s">
        <v>1343</v>
      </c>
      <c r="N2007" s="5"/>
      <c r="O2007" s="5"/>
      <c r="P2007" s="5"/>
      <c r="Q2007" s="5"/>
      <c r="R2007" s="5"/>
      <c r="S2007" s="5"/>
      <c r="T2007" s="5"/>
      <c r="U2007" s="6">
        <v>45566</v>
      </c>
      <c r="V2007" s="5"/>
      <c r="W2007" s="4" t="s">
        <v>1329</v>
      </c>
      <c r="X2007" s="5"/>
      <c r="Y2007" s="5"/>
      <c r="Z2007" s="5"/>
      <c r="AA2007" s="4" t="s">
        <v>1374</v>
      </c>
      <c r="AB2007" s="5"/>
      <c r="AC2007" s="5"/>
      <c r="AD2007" s="5"/>
      <c r="AE2007" s="5"/>
      <c r="AF2007" s="5"/>
      <c r="AG2007" s="5"/>
      <c r="AH2007" s="5"/>
      <c r="AI2007" s="5"/>
      <c r="AJ2007" s="5"/>
      <c r="AK2007" s="5"/>
      <c r="AL2007" s="5"/>
      <c r="AM2007" s="5"/>
      <c r="AN2007" s="5"/>
      <c r="AO2007" s="5"/>
      <c r="AP2007" s="5" t="s">
        <v>1413</v>
      </c>
      <c r="AQ2007" s="4" t="s">
        <v>1414</v>
      </c>
      <c r="AR2007" s="5" t="s">
        <v>19</v>
      </c>
      <c r="AS2007" s="4" t="s">
        <v>2071</v>
      </c>
      <c r="AT2007" s="5" t="s">
        <v>2072</v>
      </c>
      <c r="AU2007" s="5" t="s">
        <v>41</v>
      </c>
      <c r="AV2007" s="4" t="s">
        <v>2073</v>
      </c>
      <c r="AW2007" s="5" t="s">
        <v>112</v>
      </c>
      <c r="AX2007" s="4" t="s">
        <v>2068</v>
      </c>
      <c r="AY2007" s="5" t="s">
        <v>2074</v>
      </c>
      <c r="AZ2007" s="5" t="s">
        <v>11</v>
      </c>
      <c r="BA2007" s="4" t="s">
        <v>2075</v>
      </c>
      <c r="BB2007" s="5" t="s">
        <v>2076</v>
      </c>
      <c r="BC2007" s="4"/>
      <c r="BD2007" s="5"/>
      <c r="BE2007" s="5"/>
      <c r="BF2007" s="5"/>
      <c r="BG2007" s="4" t="s">
        <v>9164</v>
      </c>
      <c r="BH2007" s="5" t="s">
        <v>1343</v>
      </c>
    </row>
    <row r="2008" spans="1:60" x14ac:dyDescent="0.25">
      <c r="A2008">
        <f t="shared" si="171"/>
        <v>992049</v>
      </c>
      <c r="B2008">
        <f t="shared" si="172"/>
        <v>50101202</v>
      </c>
      <c r="C2008" t="str">
        <f t="shared" si="173"/>
        <v>CC</v>
      </c>
      <c r="D2008" t="str">
        <f t="shared" si="170"/>
        <v>REGION GRAND OUEST</v>
      </c>
      <c r="E2008" s="12" t="str">
        <f t="shared" si="174"/>
        <v>TERRAIN</v>
      </c>
      <c r="F2008" s="4" t="s">
        <v>9165</v>
      </c>
      <c r="G2008" s="4" t="s">
        <v>2141</v>
      </c>
      <c r="H2008" s="5">
        <v>2</v>
      </c>
      <c r="I2008" s="5" t="s">
        <v>6943</v>
      </c>
      <c r="J2008" s="5"/>
      <c r="K2008" s="5"/>
      <c r="L2008" s="5"/>
      <c r="M2008" s="5" t="s">
        <v>1343</v>
      </c>
      <c r="N2008" s="5"/>
      <c r="O2008" s="5"/>
      <c r="P2008" s="5"/>
      <c r="Q2008" s="5"/>
      <c r="R2008" s="5"/>
      <c r="S2008" s="5"/>
      <c r="T2008" s="5"/>
      <c r="U2008" s="6">
        <v>45566</v>
      </c>
      <c r="V2008" s="4"/>
      <c r="W2008" s="4" t="s">
        <v>1329</v>
      </c>
      <c r="X2008" s="5"/>
      <c r="Y2008" s="5"/>
      <c r="Z2008" s="5"/>
      <c r="AA2008" s="4" t="s">
        <v>2134</v>
      </c>
      <c r="AB2008" s="5"/>
      <c r="AC2008" s="5"/>
      <c r="AD2008" s="5"/>
      <c r="AE2008" s="5"/>
      <c r="AF2008" s="6"/>
      <c r="AG2008" s="5"/>
      <c r="AH2008" s="5"/>
      <c r="AI2008" s="5"/>
      <c r="AJ2008" s="6"/>
      <c r="AK2008" s="5"/>
      <c r="AL2008" s="6"/>
      <c r="AM2008" s="5"/>
      <c r="AN2008" s="5"/>
      <c r="AO2008" s="5"/>
      <c r="AP2008" s="5" t="s">
        <v>1413</v>
      </c>
      <c r="AQ2008" s="4" t="s">
        <v>1414</v>
      </c>
      <c r="AR2008" s="5" t="s">
        <v>19</v>
      </c>
      <c r="AS2008" s="4" t="s">
        <v>2071</v>
      </c>
      <c r="AT2008" s="5" t="s">
        <v>2072</v>
      </c>
      <c r="AU2008" s="5" t="s">
        <v>41</v>
      </c>
      <c r="AV2008" s="4" t="s">
        <v>2073</v>
      </c>
      <c r="AW2008" s="5" t="s">
        <v>112</v>
      </c>
      <c r="AX2008" s="4" t="s">
        <v>2136</v>
      </c>
      <c r="AY2008" s="5" t="s">
        <v>2137</v>
      </c>
      <c r="AZ2008" s="5" t="s">
        <v>11</v>
      </c>
      <c r="BA2008" s="4" t="s">
        <v>2138</v>
      </c>
      <c r="BB2008" s="5" t="s">
        <v>2139</v>
      </c>
      <c r="BC2008" s="4" t="s">
        <v>2133</v>
      </c>
      <c r="BD2008" s="5" t="s">
        <v>2140</v>
      </c>
      <c r="BE2008" s="5" t="s">
        <v>25</v>
      </c>
      <c r="BF2008" s="5" t="s">
        <v>1333</v>
      </c>
      <c r="BG2008" s="4" t="s">
        <v>2141</v>
      </c>
      <c r="BH2008" s="5" t="s">
        <v>1343</v>
      </c>
    </row>
    <row r="2009" spans="1:60" x14ac:dyDescent="0.25">
      <c r="A2009">
        <f t="shared" si="171"/>
        <v>992048</v>
      </c>
      <c r="B2009">
        <f t="shared" si="172"/>
        <v>50101201</v>
      </c>
      <c r="C2009" t="str">
        <f t="shared" si="173"/>
        <v>CC</v>
      </c>
      <c r="D2009" t="str">
        <f t="shared" si="170"/>
        <v>REGION GRAND OUEST</v>
      </c>
      <c r="E2009" s="12" t="str">
        <f t="shared" si="174"/>
        <v>TERRAIN</v>
      </c>
      <c r="F2009" s="4" t="s">
        <v>9166</v>
      </c>
      <c r="G2009" s="4" t="s">
        <v>7480</v>
      </c>
      <c r="H2009" s="5">
        <v>2</v>
      </c>
      <c r="I2009" s="5" t="s">
        <v>6943</v>
      </c>
      <c r="J2009" s="5"/>
      <c r="K2009" s="5"/>
      <c r="L2009" s="5"/>
      <c r="M2009" s="5" t="s">
        <v>1343</v>
      </c>
      <c r="N2009" s="5"/>
      <c r="O2009" s="5"/>
      <c r="P2009" s="5"/>
      <c r="Q2009" s="5"/>
      <c r="R2009" s="5"/>
      <c r="S2009" s="5"/>
      <c r="T2009" s="5"/>
      <c r="U2009" s="6">
        <v>45566</v>
      </c>
      <c r="V2009" s="4"/>
      <c r="W2009" s="4" t="s">
        <v>1329</v>
      </c>
      <c r="X2009" s="5"/>
      <c r="Y2009" s="5"/>
      <c r="Z2009" s="5"/>
      <c r="AA2009" s="4" t="s">
        <v>7477</v>
      </c>
      <c r="AB2009" s="5"/>
      <c r="AC2009" s="5"/>
      <c r="AD2009" s="5"/>
      <c r="AE2009" s="5"/>
      <c r="AF2009" s="6"/>
      <c r="AG2009" s="5"/>
      <c r="AH2009" s="5"/>
      <c r="AI2009" s="5"/>
      <c r="AJ2009" s="6"/>
      <c r="AK2009" s="5"/>
      <c r="AL2009" s="6"/>
      <c r="AM2009" s="5"/>
      <c r="AN2009" s="5"/>
      <c r="AO2009" s="5"/>
      <c r="AP2009" s="5" t="s">
        <v>1413</v>
      </c>
      <c r="AQ2009" s="4" t="s">
        <v>1414</v>
      </c>
      <c r="AR2009" s="5" t="s">
        <v>19</v>
      </c>
      <c r="AS2009" s="4" t="s">
        <v>2071</v>
      </c>
      <c r="AT2009" s="5" t="s">
        <v>2072</v>
      </c>
      <c r="AU2009" s="5" t="s">
        <v>41</v>
      </c>
      <c r="AV2009" s="4" t="s">
        <v>2073</v>
      </c>
      <c r="AW2009" s="5" t="s">
        <v>112</v>
      </c>
      <c r="AX2009" s="4" t="s">
        <v>2068</v>
      </c>
      <c r="AY2009" s="5" t="s">
        <v>2074</v>
      </c>
      <c r="AZ2009" s="5" t="s">
        <v>11</v>
      </c>
      <c r="BA2009" s="4" t="s">
        <v>2075</v>
      </c>
      <c r="BB2009" s="5" t="s">
        <v>2076</v>
      </c>
      <c r="BC2009" s="4" t="s">
        <v>7476</v>
      </c>
      <c r="BD2009" s="5" t="s">
        <v>7479</v>
      </c>
      <c r="BE2009" s="5" t="s">
        <v>25</v>
      </c>
      <c r="BF2009" s="5" t="s">
        <v>1333</v>
      </c>
      <c r="BG2009" s="4" t="s">
        <v>7480</v>
      </c>
      <c r="BH2009" s="5" t="s">
        <v>1343</v>
      </c>
    </row>
    <row r="2010" spans="1:60" x14ac:dyDescent="0.25">
      <c r="A2010">
        <f t="shared" si="171"/>
        <v>992047</v>
      </c>
      <c r="B2010">
        <f t="shared" si="172"/>
        <v>50101200</v>
      </c>
      <c r="C2010" t="str">
        <f t="shared" si="173"/>
        <v>CC</v>
      </c>
      <c r="D2010" t="str">
        <f t="shared" si="170"/>
        <v>REGION GRAND OUEST</v>
      </c>
      <c r="E2010" s="12" t="str">
        <f t="shared" si="174"/>
        <v>TERRAIN</v>
      </c>
      <c r="F2010" s="4" t="s">
        <v>9167</v>
      </c>
      <c r="G2010" s="4" t="s">
        <v>9168</v>
      </c>
      <c r="H2010" s="5">
        <v>2</v>
      </c>
      <c r="I2010" s="5" t="s">
        <v>6943</v>
      </c>
      <c r="J2010" s="5"/>
      <c r="K2010" s="5"/>
      <c r="L2010" s="5"/>
      <c r="M2010" s="5" t="s">
        <v>1343</v>
      </c>
      <c r="N2010" s="5"/>
      <c r="O2010" s="5"/>
      <c r="P2010" s="5"/>
      <c r="Q2010" s="5"/>
      <c r="R2010" s="5"/>
      <c r="S2010" s="5"/>
      <c r="T2010" s="5"/>
      <c r="U2010" s="6">
        <v>45597</v>
      </c>
      <c r="V2010" s="4"/>
      <c r="W2010" s="4" t="s">
        <v>1329</v>
      </c>
      <c r="X2010" s="5"/>
      <c r="Y2010" s="5"/>
      <c r="Z2010" s="5"/>
      <c r="AA2010" s="4" t="s">
        <v>2900</v>
      </c>
      <c r="AB2010" s="5"/>
      <c r="AC2010" s="5"/>
      <c r="AD2010" s="5"/>
      <c r="AE2010" s="5"/>
      <c r="AF2010" s="6"/>
      <c r="AG2010" s="5"/>
      <c r="AH2010" s="5"/>
      <c r="AI2010" s="5"/>
      <c r="AJ2010" s="6"/>
      <c r="AK2010" s="5"/>
      <c r="AL2010" s="6"/>
      <c r="AM2010" s="5"/>
      <c r="AN2010" s="5"/>
      <c r="AO2010" s="5"/>
      <c r="AP2010" s="5" t="s">
        <v>1413</v>
      </c>
      <c r="AQ2010" s="4" t="s">
        <v>1414</v>
      </c>
      <c r="AR2010" s="5" t="s">
        <v>19</v>
      </c>
      <c r="AS2010" s="4" t="s">
        <v>2071</v>
      </c>
      <c r="AT2010" s="5" t="s">
        <v>2072</v>
      </c>
      <c r="AU2010" s="5" t="s">
        <v>41</v>
      </c>
      <c r="AV2010" s="4" t="s">
        <v>2073</v>
      </c>
      <c r="AW2010" s="5" t="s">
        <v>112</v>
      </c>
      <c r="AX2010" s="4" t="s">
        <v>2136</v>
      </c>
      <c r="AY2010" s="5" t="s">
        <v>2137</v>
      </c>
      <c r="AZ2010" s="5" t="s">
        <v>11</v>
      </c>
      <c r="BA2010" s="4" t="s">
        <v>2138</v>
      </c>
      <c r="BB2010" s="5" t="s">
        <v>2139</v>
      </c>
      <c r="BC2010" s="4" t="s">
        <v>6119</v>
      </c>
      <c r="BD2010" s="5" t="s">
        <v>11126</v>
      </c>
      <c r="BE2010" s="5" t="s">
        <v>245</v>
      </c>
      <c r="BF2010" s="5" t="s">
        <v>1333</v>
      </c>
      <c r="BG2010" s="4" t="s">
        <v>9168</v>
      </c>
      <c r="BH2010" s="5" t="s">
        <v>1343</v>
      </c>
    </row>
    <row r="2011" spans="1:60" x14ac:dyDescent="0.25">
      <c r="A2011">
        <f t="shared" si="171"/>
        <v>992046</v>
      </c>
      <c r="B2011">
        <f t="shared" si="172"/>
        <v>50101199</v>
      </c>
      <c r="C2011" t="str">
        <f t="shared" si="173"/>
        <v>CC</v>
      </c>
      <c r="D2011" t="str">
        <f t="shared" si="170"/>
        <v>REGION GRAND OUEST</v>
      </c>
      <c r="E2011" s="12" t="str">
        <f t="shared" si="174"/>
        <v>TERRAIN</v>
      </c>
      <c r="F2011" s="4" t="s">
        <v>9169</v>
      </c>
      <c r="G2011" s="4" t="s">
        <v>3229</v>
      </c>
      <c r="H2011" s="5">
        <v>2</v>
      </c>
      <c r="I2011" s="5" t="s">
        <v>6943</v>
      </c>
      <c r="J2011" s="5"/>
      <c r="K2011" s="5"/>
      <c r="L2011" s="5"/>
      <c r="M2011" s="5" t="s">
        <v>1343</v>
      </c>
      <c r="N2011" s="5"/>
      <c r="O2011" s="6"/>
      <c r="P2011" s="5"/>
      <c r="Q2011" s="5"/>
      <c r="R2011" s="5"/>
      <c r="S2011" s="5"/>
      <c r="T2011" s="5"/>
      <c r="U2011" s="6">
        <v>45566</v>
      </c>
      <c r="V2011" s="4"/>
      <c r="W2011" s="4" t="s">
        <v>1329</v>
      </c>
      <c r="X2011" s="5"/>
      <c r="Y2011" s="5"/>
      <c r="Z2011" s="5"/>
      <c r="AA2011" s="4" t="s">
        <v>2739</v>
      </c>
      <c r="AB2011" s="5"/>
      <c r="AC2011" s="5"/>
      <c r="AD2011" s="5"/>
      <c r="AE2011" s="5"/>
      <c r="AF2011" s="6"/>
      <c r="AG2011" s="5"/>
      <c r="AH2011" s="5"/>
      <c r="AI2011" s="5"/>
      <c r="AJ2011" s="6"/>
      <c r="AK2011" s="5"/>
      <c r="AL2011" s="6"/>
      <c r="AM2011" s="5"/>
      <c r="AN2011" s="5"/>
      <c r="AO2011" s="5"/>
      <c r="AP2011" s="5" t="s">
        <v>1413</v>
      </c>
      <c r="AQ2011" s="4" t="s">
        <v>1414</v>
      </c>
      <c r="AR2011" s="5" t="s">
        <v>19</v>
      </c>
      <c r="AS2011" s="4" t="s">
        <v>2071</v>
      </c>
      <c r="AT2011" s="5" t="s">
        <v>2072</v>
      </c>
      <c r="AU2011" s="5" t="s">
        <v>41</v>
      </c>
      <c r="AV2011" s="4" t="s">
        <v>2073</v>
      </c>
      <c r="AW2011" s="5" t="s">
        <v>112</v>
      </c>
      <c r="AX2011" s="4" t="s">
        <v>2136</v>
      </c>
      <c r="AY2011" s="5" t="s">
        <v>2137</v>
      </c>
      <c r="AZ2011" s="5" t="s">
        <v>11</v>
      </c>
      <c r="BA2011" s="4" t="s">
        <v>2138</v>
      </c>
      <c r="BB2011" s="5" t="s">
        <v>2139</v>
      </c>
      <c r="BC2011" s="4" t="s">
        <v>3224</v>
      </c>
      <c r="BD2011" s="5" t="s">
        <v>3228</v>
      </c>
      <c r="BE2011" s="5" t="s">
        <v>245</v>
      </c>
      <c r="BF2011" s="5" t="s">
        <v>1333</v>
      </c>
      <c r="BG2011" s="4" t="s">
        <v>3229</v>
      </c>
      <c r="BH2011" s="5" t="s">
        <v>1343</v>
      </c>
    </row>
    <row r="2012" spans="1:60" x14ac:dyDescent="0.25">
      <c r="A2012">
        <f t="shared" si="171"/>
        <v>992045</v>
      </c>
      <c r="B2012">
        <f t="shared" si="172"/>
        <v>50101198</v>
      </c>
      <c r="C2012" t="str">
        <f t="shared" si="173"/>
        <v>CC</v>
      </c>
      <c r="D2012" t="str">
        <f t="shared" si="170"/>
        <v>REGION CENTRE EST</v>
      </c>
      <c r="E2012" s="12" t="str">
        <f t="shared" si="174"/>
        <v>TERRAIN</v>
      </c>
      <c r="F2012" s="4" t="s">
        <v>9170</v>
      </c>
      <c r="G2012" s="4" t="s">
        <v>5668</v>
      </c>
      <c r="H2012" s="5">
        <v>2</v>
      </c>
      <c r="I2012" s="5" t="s">
        <v>6943</v>
      </c>
      <c r="J2012" s="5"/>
      <c r="K2012" s="5"/>
      <c r="L2012" s="5"/>
      <c r="M2012" s="5" t="s">
        <v>1343</v>
      </c>
      <c r="N2012" s="5"/>
      <c r="O2012" s="6"/>
      <c r="P2012" s="5"/>
      <c r="Q2012" s="5"/>
      <c r="R2012" s="5"/>
      <c r="S2012" s="5"/>
      <c r="T2012" s="5"/>
      <c r="U2012" s="6">
        <v>45636</v>
      </c>
      <c r="V2012" s="4"/>
      <c r="W2012" s="4" t="s">
        <v>1329</v>
      </c>
      <c r="X2012" s="5"/>
      <c r="Y2012" s="5"/>
      <c r="Z2012" s="5"/>
      <c r="AA2012" s="4" t="s">
        <v>5666</v>
      </c>
      <c r="AB2012" s="5"/>
      <c r="AC2012" s="5"/>
      <c r="AD2012" s="5"/>
      <c r="AE2012" s="5"/>
      <c r="AF2012" s="6"/>
      <c r="AG2012" s="5"/>
      <c r="AH2012" s="5"/>
      <c r="AI2012" s="5"/>
      <c r="AJ2012" s="6"/>
      <c r="AK2012" s="5"/>
      <c r="AL2012" s="6"/>
      <c r="AM2012" s="5"/>
      <c r="AN2012" s="5"/>
      <c r="AO2012" s="5"/>
      <c r="AP2012" s="5" t="s">
        <v>1536</v>
      </c>
      <c r="AQ2012" s="4" t="s">
        <v>12479</v>
      </c>
      <c r="AR2012" s="5" t="s">
        <v>12480</v>
      </c>
      <c r="AS2012" s="4" t="s">
        <v>1376</v>
      </c>
      <c r="AT2012" s="5" t="s">
        <v>1377</v>
      </c>
      <c r="AU2012" s="5" t="s">
        <v>41</v>
      </c>
      <c r="AV2012" s="4" t="s">
        <v>1378</v>
      </c>
      <c r="AW2012" s="5" t="s">
        <v>47</v>
      </c>
      <c r="AX2012" s="4" t="s">
        <v>1379</v>
      </c>
      <c r="AY2012" s="5" t="s">
        <v>1380</v>
      </c>
      <c r="AZ2012" s="5" t="s">
        <v>11</v>
      </c>
      <c r="BA2012" s="4" t="s">
        <v>1381</v>
      </c>
      <c r="BB2012" s="5" t="s">
        <v>1382</v>
      </c>
      <c r="BC2012" s="4"/>
      <c r="BD2012" s="5"/>
      <c r="BE2012" s="5"/>
      <c r="BF2012" s="5"/>
      <c r="BG2012" s="4" t="s">
        <v>5668</v>
      </c>
      <c r="BH2012" s="5" t="s">
        <v>1343</v>
      </c>
    </row>
    <row r="2013" spans="1:60" x14ac:dyDescent="0.25">
      <c r="A2013">
        <f t="shared" si="171"/>
        <v>992022</v>
      </c>
      <c r="B2013">
        <f t="shared" si="172"/>
        <v>50101196</v>
      </c>
      <c r="C2013" t="str">
        <f t="shared" si="173"/>
        <v>CC</v>
      </c>
      <c r="D2013" t="str">
        <f t="shared" si="170"/>
        <v>REGION GRAND SUD</v>
      </c>
      <c r="E2013" s="12" t="str">
        <f t="shared" si="174"/>
        <v>TERRAIN</v>
      </c>
      <c r="F2013" s="4" t="s">
        <v>9171</v>
      </c>
      <c r="G2013" s="4" t="s">
        <v>9172</v>
      </c>
      <c r="H2013" s="5">
        <v>2</v>
      </c>
      <c r="I2013" s="5" t="s">
        <v>6943</v>
      </c>
      <c r="J2013" s="5"/>
      <c r="K2013" s="5"/>
      <c r="L2013" s="5"/>
      <c r="M2013" s="5" t="s">
        <v>1343</v>
      </c>
      <c r="N2013" s="5"/>
      <c r="O2013" s="6"/>
      <c r="P2013" s="5"/>
      <c r="Q2013" s="5"/>
      <c r="R2013" s="5"/>
      <c r="S2013" s="5"/>
      <c r="T2013" s="5"/>
      <c r="U2013" s="6">
        <v>45627</v>
      </c>
      <c r="V2013" s="4"/>
      <c r="W2013" s="4" t="s">
        <v>1329</v>
      </c>
      <c r="X2013" s="5"/>
      <c r="Y2013" s="5"/>
      <c r="Z2013" s="5"/>
      <c r="AA2013" s="4" t="s">
        <v>3716</v>
      </c>
      <c r="AB2013" s="5"/>
      <c r="AC2013" s="5"/>
      <c r="AD2013" s="5"/>
      <c r="AE2013" s="5"/>
      <c r="AF2013" s="6"/>
      <c r="AG2013" s="5"/>
      <c r="AH2013" s="5"/>
      <c r="AI2013" s="5"/>
      <c r="AJ2013" s="6"/>
      <c r="AK2013" s="5"/>
      <c r="AL2013" s="6"/>
      <c r="AM2013" s="5"/>
      <c r="AN2013" s="5"/>
      <c r="AO2013" s="5"/>
      <c r="AP2013" s="5" t="s">
        <v>1335</v>
      </c>
      <c r="AQ2013" s="4" t="s">
        <v>1336</v>
      </c>
      <c r="AR2013" s="5" t="s">
        <v>12476</v>
      </c>
      <c r="AS2013" s="4" t="s">
        <v>1795</v>
      </c>
      <c r="AT2013" s="5" t="s">
        <v>1796</v>
      </c>
      <c r="AU2013" s="5" t="s">
        <v>41</v>
      </c>
      <c r="AV2013" s="4" t="s">
        <v>1797</v>
      </c>
      <c r="AW2013" s="5" t="s">
        <v>227</v>
      </c>
      <c r="AX2013" s="4" t="s">
        <v>2500</v>
      </c>
      <c r="AY2013" s="5" t="s">
        <v>2501</v>
      </c>
      <c r="AZ2013" s="5" t="s">
        <v>11</v>
      </c>
      <c r="BA2013" s="4" t="s">
        <v>2502</v>
      </c>
      <c r="BB2013" s="5" t="s">
        <v>2503</v>
      </c>
      <c r="BC2013" s="4"/>
      <c r="BD2013" s="5"/>
      <c r="BE2013" s="5"/>
      <c r="BF2013" s="5"/>
      <c r="BG2013" s="4" t="s">
        <v>9172</v>
      </c>
      <c r="BH2013" s="5" t="s">
        <v>1343</v>
      </c>
    </row>
    <row r="2014" spans="1:60" x14ac:dyDescent="0.25">
      <c r="A2014">
        <f t="shared" si="171"/>
        <v>992020</v>
      </c>
      <c r="B2014">
        <f t="shared" si="172"/>
        <v>50101195</v>
      </c>
      <c r="C2014" t="str">
        <f t="shared" si="173"/>
        <v>CC</v>
      </c>
      <c r="D2014" t="str">
        <f t="shared" si="170"/>
        <v>REGION GRAND SUD</v>
      </c>
      <c r="E2014" s="12" t="str">
        <f t="shared" si="174"/>
        <v>TERRAIN</v>
      </c>
      <c r="F2014" s="4" t="s">
        <v>9173</v>
      </c>
      <c r="G2014" s="4" t="s">
        <v>4700</v>
      </c>
      <c r="H2014" s="5">
        <v>2</v>
      </c>
      <c r="I2014" s="5" t="s">
        <v>6943</v>
      </c>
      <c r="J2014" s="5"/>
      <c r="K2014" s="5"/>
      <c r="L2014" s="5"/>
      <c r="M2014" s="5" t="s">
        <v>1343</v>
      </c>
      <c r="N2014" s="5"/>
      <c r="O2014" s="6"/>
      <c r="P2014" s="5"/>
      <c r="Q2014" s="5"/>
      <c r="R2014" s="5"/>
      <c r="S2014" s="5"/>
      <c r="T2014" s="5"/>
      <c r="U2014" s="6">
        <v>45627</v>
      </c>
      <c r="V2014" s="4"/>
      <c r="W2014" s="4" t="s">
        <v>1329</v>
      </c>
      <c r="X2014" s="5"/>
      <c r="Y2014" s="5"/>
      <c r="Z2014" s="5"/>
      <c r="AA2014" s="4" t="s">
        <v>4697</v>
      </c>
      <c r="AB2014" s="5"/>
      <c r="AC2014" s="5"/>
      <c r="AD2014" s="5"/>
      <c r="AE2014" s="5"/>
      <c r="AF2014" s="6"/>
      <c r="AG2014" s="5"/>
      <c r="AH2014" s="5"/>
      <c r="AI2014" s="5"/>
      <c r="AJ2014" s="6"/>
      <c r="AK2014" s="5"/>
      <c r="AL2014" s="6"/>
      <c r="AM2014" s="5"/>
      <c r="AN2014" s="5"/>
      <c r="AO2014" s="5"/>
      <c r="AP2014" s="5" t="s">
        <v>1335</v>
      </c>
      <c r="AQ2014" s="4" t="s">
        <v>1336</v>
      </c>
      <c r="AR2014" s="5" t="s">
        <v>12476</v>
      </c>
      <c r="AS2014" s="4" t="s">
        <v>1795</v>
      </c>
      <c r="AT2014" s="5" t="s">
        <v>1796</v>
      </c>
      <c r="AU2014" s="5" t="s">
        <v>41</v>
      </c>
      <c r="AV2014" s="4" t="s">
        <v>1797</v>
      </c>
      <c r="AW2014" s="5" t="s">
        <v>227</v>
      </c>
      <c r="AX2014" s="4" t="s">
        <v>2500</v>
      </c>
      <c r="AY2014" s="5" t="s">
        <v>2501</v>
      </c>
      <c r="AZ2014" s="5" t="s">
        <v>11</v>
      </c>
      <c r="BA2014" s="4" t="s">
        <v>2502</v>
      </c>
      <c r="BB2014" s="5" t="s">
        <v>2503</v>
      </c>
      <c r="BC2014" s="4" t="s">
        <v>4695</v>
      </c>
      <c r="BD2014" s="5" t="s">
        <v>4699</v>
      </c>
      <c r="BE2014" s="5" t="s">
        <v>25</v>
      </c>
      <c r="BF2014" s="5" t="s">
        <v>1333</v>
      </c>
      <c r="BG2014" s="4" t="s">
        <v>4700</v>
      </c>
      <c r="BH2014" s="5" t="s">
        <v>1343</v>
      </c>
    </row>
    <row r="2015" spans="1:60" x14ac:dyDescent="0.25">
      <c r="A2015">
        <f t="shared" si="171"/>
        <v>992019</v>
      </c>
      <c r="B2015">
        <f t="shared" si="172"/>
        <v>50101194</v>
      </c>
      <c r="C2015" t="str">
        <f t="shared" si="173"/>
        <v>CC</v>
      </c>
      <c r="D2015" t="str">
        <f t="shared" si="170"/>
        <v>REGION GRAND SUD</v>
      </c>
      <c r="E2015" s="12" t="str">
        <f t="shared" si="174"/>
        <v>TERRAIN</v>
      </c>
      <c r="F2015" s="4" t="s">
        <v>9174</v>
      </c>
      <c r="G2015" s="4" t="s">
        <v>2809</v>
      </c>
      <c r="H2015" s="5">
        <v>2</v>
      </c>
      <c r="I2015" s="5" t="s">
        <v>6943</v>
      </c>
      <c r="J2015" s="5"/>
      <c r="K2015" s="5"/>
      <c r="L2015" s="5"/>
      <c r="M2015" s="5" t="s">
        <v>1343</v>
      </c>
      <c r="N2015" s="5"/>
      <c r="O2015" s="5"/>
      <c r="P2015" s="5"/>
      <c r="Q2015" s="5"/>
      <c r="R2015" s="5"/>
      <c r="S2015" s="5"/>
      <c r="T2015" s="5"/>
      <c r="U2015" s="6">
        <v>45627</v>
      </c>
      <c r="V2015" s="5"/>
      <c r="W2015" s="4" t="s">
        <v>1329</v>
      </c>
      <c r="X2015" s="5"/>
      <c r="Y2015" s="5"/>
      <c r="Z2015" s="5"/>
      <c r="AA2015" s="5" t="s">
        <v>1928</v>
      </c>
      <c r="AB2015" s="5"/>
      <c r="AC2015" s="5"/>
      <c r="AD2015" s="5"/>
      <c r="AE2015" s="5"/>
      <c r="AF2015" s="5"/>
      <c r="AG2015" s="5"/>
      <c r="AH2015" s="5"/>
      <c r="AI2015" s="5"/>
      <c r="AJ2015" s="5"/>
      <c r="AK2015" s="5"/>
      <c r="AL2015" s="5"/>
      <c r="AM2015" s="5"/>
      <c r="AN2015" s="5"/>
      <c r="AO2015" s="5"/>
      <c r="AP2015" s="5" t="s">
        <v>1335</v>
      </c>
      <c r="AQ2015" s="4" t="s">
        <v>1336</v>
      </c>
      <c r="AR2015" s="5" t="s">
        <v>12476</v>
      </c>
      <c r="AS2015" s="4" t="s">
        <v>1795</v>
      </c>
      <c r="AT2015" s="5" t="s">
        <v>1796</v>
      </c>
      <c r="AU2015" s="5" t="s">
        <v>41</v>
      </c>
      <c r="AV2015" s="4" t="s">
        <v>1797</v>
      </c>
      <c r="AW2015" s="5" t="s">
        <v>227</v>
      </c>
      <c r="AX2015" s="4" t="s">
        <v>2500</v>
      </c>
      <c r="AY2015" s="5" t="s">
        <v>2501</v>
      </c>
      <c r="AZ2015" s="5" t="s">
        <v>11</v>
      </c>
      <c r="BA2015" s="4" t="s">
        <v>2502</v>
      </c>
      <c r="BB2015" s="5" t="s">
        <v>2503</v>
      </c>
      <c r="BC2015" s="5" t="s">
        <v>2805</v>
      </c>
      <c r="BD2015" s="5" t="s">
        <v>2808</v>
      </c>
      <c r="BE2015" s="5" t="s">
        <v>60</v>
      </c>
      <c r="BF2015" s="5" t="s">
        <v>1333</v>
      </c>
      <c r="BG2015" s="5" t="s">
        <v>2809</v>
      </c>
      <c r="BH2015" s="5" t="s">
        <v>1343</v>
      </c>
    </row>
    <row r="2016" spans="1:60" x14ac:dyDescent="0.25">
      <c r="A2016">
        <f t="shared" si="171"/>
        <v>992005</v>
      </c>
      <c r="B2016">
        <f t="shared" si="172"/>
        <v>50101193</v>
      </c>
      <c r="C2016" t="str">
        <f t="shared" si="173"/>
        <v>CC</v>
      </c>
      <c r="D2016" t="str">
        <f t="shared" si="170"/>
        <v>REGION GRAND OUEST</v>
      </c>
      <c r="E2016" s="12" t="str">
        <f t="shared" si="174"/>
        <v>TERRAIN</v>
      </c>
      <c r="F2016" s="4" t="s">
        <v>9175</v>
      </c>
      <c r="G2016" s="4" t="s">
        <v>6261</v>
      </c>
      <c r="H2016" s="5">
        <v>2</v>
      </c>
      <c r="I2016" s="5" t="s">
        <v>6943</v>
      </c>
      <c r="J2016" s="5"/>
      <c r="K2016" s="5"/>
      <c r="L2016" s="5"/>
      <c r="M2016" s="5" t="s">
        <v>1343</v>
      </c>
      <c r="N2016" s="5"/>
      <c r="O2016" s="6"/>
      <c r="P2016" s="5"/>
      <c r="Q2016" s="5"/>
      <c r="R2016" s="5"/>
      <c r="S2016" s="5"/>
      <c r="T2016" s="5"/>
      <c r="U2016" s="6">
        <v>45566</v>
      </c>
      <c r="V2016" s="4"/>
      <c r="W2016" s="4" t="s">
        <v>1329</v>
      </c>
      <c r="X2016" s="5"/>
      <c r="Y2016" s="5"/>
      <c r="Z2016" s="5"/>
      <c r="AA2016" s="4" t="s">
        <v>1722</v>
      </c>
      <c r="AB2016" s="5"/>
      <c r="AC2016" s="5"/>
      <c r="AD2016" s="5"/>
      <c r="AE2016" s="5"/>
      <c r="AF2016" s="6"/>
      <c r="AG2016" s="5"/>
      <c r="AH2016" s="5"/>
      <c r="AI2016" s="5"/>
      <c r="AJ2016" s="6"/>
      <c r="AK2016" s="5"/>
      <c r="AL2016" s="6"/>
      <c r="AM2016" s="5"/>
      <c r="AN2016" s="5"/>
      <c r="AO2016" s="5"/>
      <c r="AP2016" s="5" t="s">
        <v>1413</v>
      </c>
      <c r="AQ2016" s="4" t="s">
        <v>1414</v>
      </c>
      <c r="AR2016" s="5" t="s">
        <v>19</v>
      </c>
      <c r="AS2016" s="4" t="s">
        <v>1415</v>
      </c>
      <c r="AT2016" s="5" t="s">
        <v>1416</v>
      </c>
      <c r="AU2016" s="5" t="s">
        <v>41</v>
      </c>
      <c r="AV2016" s="4" t="s">
        <v>1417</v>
      </c>
      <c r="AW2016" s="5" t="s">
        <v>20</v>
      </c>
      <c r="AX2016" s="4" t="s">
        <v>1418</v>
      </c>
      <c r="AY2016" s="5" t="s">
        <v>1419</v>
      </c>
      <c r="AZ2016" s="5" t="s">
        <v>11</v>
      </c>
      <c r="BA2016" s="4" t="s">
        <v>1420</v>
      </c>
      <c r="BB2016" s="5" t="s">
        <v>1421</v>
      </c>
      <c r="BC2016" s="4" t="s">
        <v>6257</v>
      </c>
      <c r="BD2016" s="5" t="s">
        <v>6260</v>
      </c>
      <c r="BE2016" s="5" t="s">
        <v>25</v>
      </c>
      <c r="BF2016" s="5" t="s">
        <v>1333</v>
      </c>
      <c r="BG2016" s="4" t="s">
        <v>6261</v>
      </c>
      <c r="BH2016" s="5" t="s">
        <v>1343</v>
      </c>
    </row>
    <row r="2017" spans="1:60" x14ac:dyDescent="0.25">
      <c r="A2017">
        <f t="shared" si="171"/>
        <v>992004</v>
      </c>
      <c r="B2017">
        <f t="shared" si="172"/>
        <v>50101192</v>
      </c>
      <c r="C2017" t="str">
        <f t="shared" si="173"/>
        <v>CC</v>
      </c>
      <c r="D2017" t="str">
        <f t="shared" si="170"/>
        <v>REGION GRAND SUD</v>
      </c>
      <c r="E2017" s="12" t="str">
        <f t="shared" si="174"/>
        <v>TERRAIN</v>
      </c>
      <c r="F2017" s="4" t="s">
        <v>9176</v>
      </c>
      <c r="G2017" s="4" t="s">
        <v>9177</v>
      </c>
      <c r="H2017" s="5">
        <v>2</v>
      </c>
      <c r="I2017" s="5" t="s">
        <v>6943</v>
      </c>
      <c r="J2017" s="5"/>
      <c r="K2017" s="5"/>
      <c r="L2017" s="5"/>
      <c r="M2017" s="5" t="s">
        <v>1343</v>
      </c>
      <c r="N2017" s="5"/>
      <c r="O2017" s="6"/>
      <c r="P2017" s="5"/>
      <c r="Q2017" s="5"/>
      <c r="R2017" s="5"/>
      <c r="S2017" s="5"/>
      <c r="T2017" s="5"/>
      <c r="U2017" s="6">
        <v>45627</v>
      </c>
      <c r="V2017" s="4"/>
      <c r="W2017" s="4" t="s">
        <v>1329</v>
      </c>
      <c r="X2017" s="5"/>
      <c r="Y2017" s="5"/>
      <c r="Z2017" s="5"/>
      <c r="AA2017" s="4" t="s">
        <v>4977</v>
      </c>
      <c r="AB2017" s="5"/>
      <c r="AC2017" s="5"/>
      <c r="AD2017" s="5"/>
      <c r="AE2017" s="5"/>
      <c r="AF2017" s="6"/>
      <c r="AG2017" s="5"/>
      <c r="AH2017" s="5"/>
      <c r="AI2017" s="5"/>
      <c r="AJ2017" s="6"/>
      <c r="AK2017" s="5"/>
      <c r="AL2017" s="6"/>
      <c r="AM2017" s="5"/>
      <c r="AN2017" s="5"/>
      <c r="AO2017" s="5"/>
      <c r="AP2017" s="5" t="s">
        <v>1335</v>
      </c>
      <c r="AQ2017" s="4" t="s">
        <v>1336</v>
      </c>
      <c r="AR2017" s="5" t="s">
        <v>12476</v>
      </c>
      <c r="AS2017" s="4" t="s">
        <v>1795</v>
      </c>
      <c r="AT2017" s="5" t="s">
        <v>1796</v>
      </c>
      <c r="AU2017" s="5" t="s">
        <v>41</v>
      </c>
      <c r="AV2017" s="4" t="s">
        <v>1797</v>
      </c>
      <c r="AW2017" s="5" t="s">
        <v>227</v>
      </c>
      <c r="AX2017" s="4" t="s">
        <v>2500</v>
      </c>
      <c r="AY2017" s="5" t="s">
        <v>2501</v>
      </c>
      <c r="AZ2017" s="5" t="s">
        <v>11</v>
      </c>
      <c r="BA2017" s="4" t="s">
        <v>2502</v>
      </c>
      <c r="BB2017" s="5" t="s">
        <v>2503</v>
      </c>
      <c r="BC2017" s="4"/>
      <c r="BD2017" s="5"/>
      <c r="BE2017" s="5"/>
      <c r="BF2017" s="5"/>
      <c r="BG2017" s="4" t="s">
        <v>9177</v>
      </c>
      <c r="BH2017" s="5" t="s">
        <v>1343</v>
      </c>
    </row>
    <row r="2018" spans="1:60" x14ac:dyDescent="0.25">
      <c r="A2018">
        <f t="shared" si="171"/>
        <v>992003</v>
      </c>
      <c r="B2018">
        <f t="shared" si="172"/>
        <v>50101191</v>
      </c>
      <c r="C2018" t="str">
        <f t="shared" si="173"/>
        <v>CC</v>
      </c>
      <c r="D2018" t="str">
        <f t="shared" si="170"/>
        <v>REGION GRAND OUEST</v>
      </c>
      <c r="E2018" s="12" t="str">
        <f t="shared" si="174"/>
        <v>TERRAIN</v>
      </c>
      <c r="F2018" s="4" t="s">
        <v>9178</v>
      </c>
      <c r="G2018" s="4" t="s">
        <v>1423</v>
      </c>
      <c r="H2018" s="5">
        <v>2</v>
      </c>
      <c r="I2018" s="5" t="s">
        <v>6943</v>
      </c>
      <c r="J2018" s="5"/>
      <c r="K2018" s="5"/>
      <c r="L2018" s="5"/>
      <c r="M2018" s="5" t="s">
        <v>1343</v>
      </c>
      <c r="N2018" s="5"/>
      <c r="O2018" s="5"/>
      <c r="P2018" s="5"/>
      <c r="Q2018" s="5"/>
      <c r="R2018" s="5"/>
      <c r="S2018" s="5"/>
      <c r="T2018" s="5"/>
      <c r="U2018" s="6">
        <v>45566</v>
      </c>
      <c r="V2018" s="5"/>
      <c r="W2018" s="4" t="s">
        <v>1329</v>
      </c>
      <c r="X2018" s="5"/>
      <c r="Y2018" s="5"/>
      <c r="Z2018" s="5"/>
      <c r="AA2018" s="4" t="s">
        <v>1411</v>
      </c>
      <c r="AB2018" s="5"/>
      <c r="AC2018" s="5"/>
      <c r="AD2018" s="5"/>
      <c r="AE2018" s="5"/>
      <c r="AF2018" s="5"/>
      <c r="AG2018" s="5"/>
      <c r="AH2018" s="5"/>
      <c r="AI2018" s="5"/>
      <c r="AJ2018" s="5"/>
      <c r="AK2018" s="5"/>
      <c r="AL2018" s="5"/>
      <c r="AM2018" s="5"/>
      <c r="AN2018" s="5"/>
      <c r="AO2018" s="5"/>
      <c r="AP2018" s="5" t="s">
        <v>1413</v>
      </c>
      <c r="AQ2018" s="4" t="s">
        <v>1414</v>
      </c>
      <c r="AR2018" s="5" t="s">
        <v>19</v>
      </c>
      <c r="AS2018" s="4" t="s">
        <v>1415</v>
      </c>
      <c r="AT2018" s="5" t="s">
        <v>1416</v>
      </c>
      <c r="AU2018" s="5" t="s">
        <v>41</v>
      </c>
      <c r="AV2018" s="4" t="s">
        <v>1417</v>
      </c>
      <c r="AW2018" s="5" t="s">
        <v>20</v>
      </c>
      <c r="AX2018" s="4" t="s">
        <v>1418</v>
      </c>
      <c r="AY2018" s="5" t="s">
        <v>1419</v>
      </c>
      <c r="AZ2018" s="5" t="s">
        <v>11</v>
      </c>
      <c r="BA2018" s="4" t="s">
        <v>1420</v>
      </c>
      <c r="BB2018" s="5" t="s">
        <v>1421</v>
      </c>
      <c r="BC2018" s="5" t="s">
        <v>1410</v>
      </c>
      <c r="BD2018" s="5" t="s">
        <v>1422</v>
      </c>
      <c r="BE2018" s="5" t="s">
        <v>25</v>
      </c>
      <c r="BF2018" s="5" t="s">
        <v>1333</v>
      </c>
      <c r="BG2018" s="4" t="s">
        <v>1423</v>
      </c>
      <c r="BH2018" s="5" t="s">
        <v>1343</v>
      </c>
    </row>
    <row r="2019" spans="1:60" x14ac:dyDescent="0.25">
      <c r="A2019">
        <f t="shared" si="171"/>
        <v>992001</v>
      </c>
      <c r="B2019">
        <f t="shared" si="172"/>
        <v>50101190</v>
      </c>
      <c r="C2019" t="str">
        <f t="shared" si="173"/>
        <v>CC</v>
      </c>
      <c r="D2019" t="str">
        <f t="shared" si="170"/>
        <v>REGION GRAND OUEST</v>
      </c>
      <c r="E2019" s="12" t="str">
        <f t="shared" si="174"/>
        <v>TERRAIN</v>
      </c>
      <c r="F2019" s="4" t="s">
        <v>9179</v>
      </c>
      <c r="G2019" s="4" t="s">
        <v>6708</v>
      </c>
      <c r="H2019" s="5">
        <v>2</v>
      </c>
      <c r="I2019" s="5" t="s">
        <v>6943</v>
      </c>
      <c r="J2019" s="5"/>
      <c r="K2019" s="5"/>
      <c r="L2019" s="5"/>
      <c r="M2019" s="5" t="s">
        <v>1343</v>
      </c>
      <c r="N2019" s="5"/>
      <c r="O2019" s="5"/>
      <c r="P2019" s="5"/>
      <c r="Q2019" s="5"/>
      <c r="R2019" s="5"/>
      <c r="S2019" s="5"/>
      <c r="T2019" s="5"/>
      <c r="U2019" s="6">
        <v>45566</v>
      </c>
      <c r="V2019" s="5"/>
      <c r="W2019" s="4" t="s">
        <v>1329</v>
      </c>
      <c r="X2019" s="5"/>
      <c r="Y2019" s="5"/>
      <c r="Z2019" s="5"/>
      <c r="AA2019" s="4" t="s">
        <v>6705</v>
      </c>
      <c r="AB2019" s="5"/>
      <c r="AC2019" s="5"/>
      <c r="AD2019" s="5"/>
      <c r="AE2019" s="5"/>
      <c r="AF2019" s="5"/>
      <c r="AG2019" s="5"/>
      <c r="AH2019" s="5"/>
      <c r="AI2019" s="5"/>
      <c r="AJ2019" s="5"/>
      <c r="AK2019" s="5"/>
      <c r="AL2019" s="5"/>
      <c r="AM2019" s="5"/>
      <c r="AN2019" s="5"/>
      <c r="AO2019" s="5"/>
      <c r="AP2019" s="5" t="s">
        <v>1413</v>
      </c>
      <c r="AQ2019" s="4" t="s">
        <v>1414</v>
      </c>
      <c r="AR2019" s="5" t="s">
        <v>19</v>
      </c>
      <c r="AS2019" s="4" t="s">
        <v>1415</v>
      </c>
      <c r="AT2019" s="5" t="s">
        <v>1416</v>
      </c>
      <c r="AU2019" s="5" t="s">
        <v>41</v>
      </c>
      <c r="AV2019" s="4" t="s">
        <v>1417</v>
      </c>
      <c r="AW2019" s="5" t="s">
        <v>20</v>
      </c>
      <c r="AX2019" s="4" t="s">
        <v>1418</v>
      </c>
      <c r="AY2019" s="5" t="s">
        <v>1419</v>
      </c>
      <c r="AZ2019" s="5" t="s">
        <v>11</v>
      </c>
      <c r="BA2019" s="4" t="s">
        <v>1420</v>
      </c>
      <c r="BB2019" s="5" t="s">
        <v>1421</v>
      </c>
      <c r="BC2019" s="4" t="s">
        <v>6704</v>
      </c>
      <c r="BD2019" s="5" t="s">
        <v>6707</v>
      </c>
      <c r="BE2019" s="5" t="s">
        <v>25</v>
      </c>
      <c r="BF2019" s="5" t="s">
        <v>1333</v>
      </c>
      <c r="BG2019" s="4" t="s">
        <v>6708</v>
      </c>
      <c r="BH2019" s="5" t="s">
        <v>1343</v>
      </c>
    </row>
    <row r="2020" spans="1:60" x14ac:dyDescent="0.25">
      <c r="A2020">
        <f t="shared" si="171"/>
        <v>991991</v>
      </c>
      <c r="B2020">
        <f t="shared" si="172"/>
        <v>50101188</v>
      </c>
      <c r="C2020" t="str">
        <f t="shared" si="173"/>
        <v>CC</v>
      </c>
      <c r="D2020" t="str">
        <f t="shared" si="170"/>
        <v>REGION CENTRE EST</v>
      </c>
      <c r="E2020" s="12" t="str">
        <f t="shared" si="174"/>
        <v>TERRAIN</v>
      </c>
      <c r="F2020" s="4" t="s">
        <v>9180</v>
      </c>
      <c r="G2020" s="4" t="s">
        <v>2278</v>
      </c>
      <c r="H2020" s="5">
        <v>2</v>
      </c>
      <c r="I2020" s="5" t="s">
        <v>6943</v>
      </c>
      <c r="J2020" s="5"/>
      <c r="K2020" s="5"/>
      <c r="L2020" s="5"/>
      <c r="M2020" s="5" t="s">
        <v>1343</v>
      </c>
      <c r="N2020" s="5"/>
      <c r="O2020" s="5"/>
      <c r="P2020" s="5"/>
      <c r="Q2020" s="5"/>
      <c r="R2020" s="5"/>
      <c r="S2020" s="5"/>
      <c r="T2020" s="5"/>
      <c r="U2020" s="6">
        <v>45627</v>
      </c>
      <c r="V2020" s="5"/>
      <c r="W2020" s="4" t="s">
        <v>1329</v>
      </c>
      <c r="X2020" s="5"/>
      <c r="Y2020" s="5"/>
      <c r="Z2020" s="5"/>
      <c r="AA2020" s="4" t="s">
        <v>2271</v>
      </c>
      <c r="AB2020" s="5"/>
      <c r="AC2020" s="5"/>
      <c r="AD2020" s="5"/>
      <c r="AE2020" s="5"/>
      <c r="AF2020" s="5"/>
      <c r="AG2020" s="5"/>
      <c r="AH2020" s="5"/>
      <c r="AI2020" s="5"/>
      <c r="AJ2020" s="5"/>
      <c r="AK2020" s="5"/>
      <c r="AL2020" s="5"/>
      <c r="AM2020" s="5"/>
      <c r="AN2020" s="5"/>
      <c r="AO2020" s="5"/>
      <c r="AP2020" s="5" t="s">
        <v>1536</v>
      </c>
      <c r="AQ2020" s="4" t="s">
        <v>12479</v>
      </c>
      <c r="AR2020" s="5" t="s">
        <v>12480</v>
      </c>
      <c r="AS2020" s="4" t="s">
        <v>2273</v>
      </c>
      <c r="AT2020" s="5" t="s">
        <v>2274</v>
      </c>
      <c r="AU2020" s="5" t="s">
        <v>41</v>
      </c>
      <c r="AV2020" s="4" t="s">
        <v>2275</v>
      </c>
      <c r="AW2020" s="5" t="s">
        <v>256</v>
      </c>
      <c r="AX2020" s="4" t="s">
        <v>2486</v>
      </c>
      <c r="AY2020" s="5" t="s">
        <v>2487</v>
      </c>
      <c r="AZ2020" s="5" t="s">
        <v>11</v>
      </c>
      <c r="BA2020" s="4" t="s">
        <v>2488</v>
      </c>
      <c r="BB2020" s="5" t="s">
        <v>2489</v>
      </c>
      <c r="BC2020" s="4" t="s">
        <v>2270</v>
      </c>
      <c r="BD2020" s="5" t="s">
        <v>2277</v>
      </c>
      <c r="BE2020" s="5" t="s">
        <v>25</v>
      </c>
      <c r="BF2020" s="5" t="s">
        <v>1333</v>
      </c>
      <c r="BG2020" s="4" t="s">
        <v>2278</v>
      </c>
      <c r="BH2020" s="5" t="s">
        <v>1343</v>
      </c>
    </row>
    <row r="2021" spans="1:60" x14ac:dyDescent="0.25">
      <c r="A2021">
        <f t="shared" si="171"/>
        <v>991988</v>
      </c>
      <c r="B2021">
        <f t="shared" si="172"/>
        <v>50101187</v>
      </c>
      <c r="C2021" t="str">
        <f t="shared" si="173"/>
        <v>CC</v>
      </c>
      <c r="D2021" t="str">
        <f t="shared" si="170"/>
        <v>REGION GRAND OUEST</v>
      </c>
      <c r="E2021" s="12" t="str">
        <f t="shared" si="174"/>
        <v>TERRAIN</v>
      </c>
      <c r="F2021" s="4" t="s">
        <v>9181</v>
      </c>
      <c r="G2021" s="4" t="s">
        <v>4824</v>
      </c>
      <c r="H2021" s="5">
        <v>2</v>
      </c>
      <c r="I2021" s="5" t="s">
        <v>6943</v>
      </c>
      <c r="J2021" s="5"/>
      <c r="K2021" s="5"/>
      <c r="L2021" s="5"/>
      <c r="M2021" s="5" t="s">
        <v>1343</v>
      </c>
      <c r="N2021" s="5"/>
      <c r="O2021" s="5"/>
      <c r="P2021" s="5"/>
      <c r="Q2021" s="5"/>
      <c r="R2021" s="5"/>
      <c r="S2021" s="5"/>
      <c r="T2021" s="5"/>
      <c r="U2021" s="6">
        <v>45566</v>
      </c>
      <c r="V2021" s="5"/>
      <c r="W2021" s="4" t="s">
        <v>1329</v>
      </c>
      <c r="X2021" s="5"/>
      <c r="Y2021" s="5"/>
      <c r="Z2021" s="5"/>
      <c r="AA2021" s="4" t="s">
        <v>3239</v>
      </c>
      <c r="AB2021" s="5"/>
      <c r="AC2021" s="5"/>
      <c r="AD2021" s="5"/>
      <c r="AE2021" s="5"/>
      <c r="AF2021" s="5"/>
      <c r="AG2021" s="5"/>
      <c r="AH2021" s="5"/>
      <c r="AI2021" s="5"/>
      <c r="AJ2021" s="5"/>
      <c r="AK2021" s="5"/>
      <c r="AL2021" s="5"/>
      <c r="AM2021" s="5"/>
      <c r="AN2021" s="5"/>
      <c r="AO2021" s="5"/>
      <c r="AP2021" s="5" t="s">
        <v>1413</v>
      </c>
      <c r="AQ2021" s="4" t="s">
        <v>1414</v>
      </c>
      <c r="AR2021" s="5" t="s">
        <v>19</v>
      </c>
      <c r="AS2021" s="4" t="s">
        <v>1549</v>
      </c>
      <c r="AT2021" s="5" t="s">
        <v>1550</v>
      </c>
      <c r="AU2021" s="5" t="s">
        <v>41</v>
      </c>
      <c r="AV2021" s="4" t="s">
        <v>1551</v>
      </c>
      <c r="AW2021" s="5" t="s">
        <v>135</v>
      </c>
      <c r="AX2021" s="4" t="s">
        <v>1552</v>
      </c>
      <c r="AY2021" s="5" t="s">
        <v>1553</v>
      </c>
      <c r="AZ2021" s="5" t="s">
        <v>11</v>
      </c>
      <c r="BA2021" s="4" t="s">
        <v>1554</v>
      </c>
      <c r="BB2021" s="5" t="s">
        <v>1555</v>
      </c>
      <c r="BC2021" s="4" t="s">
        <v>4821</v>
      </c>
      <c r="BD2021" s="5" t="s">
        <v>4823</v>
      </c>
      <c r="BE2021" s="5" t="s">
        <v>25</v>
      </c>
      <c r="BF2021" s="5" t="s">
        <v>1333</v>
      </c>
      <c r="BG2021" s="4" t="s">
        <v>4824</v>
      </c>
      <c r="BH2021" s="5" t="s">
        <v>1343</v>
      </c>
    </row>
    <row r="2022" spans="1:60" x14ac:dyDescent="0.25">
      <c r="A2022">
        <f t="shared" si="171"/>
        <v>991987</v>
      </c>
      <c r="B2022">
        <f t="shared" si="172"/>
        <v>50101186</v>
      </c>
      <c r="C2022" t="str">
        <f t="shared" si="173"/>
        <v>CC</v>
      </c>
      <c r="D2022" t="str">
        <f t="shared" si="170"/>
        <v>REGION GRAND OUEST</v>
      </c>
      <c r="E2022" s="12" t="str">
        <f t="shared" si="174"/>
        <v>TERRAIN</v>
      </c>
      <c r="F2022" s="4" t="s">
        <v>9182</v>
      </c>
      <c r="G2022" s="4" t="s">
        <v>3682</v>
      </c>
      <c r="H2022" s="5">
        <v>2</v>
      </c>
      <c r="I2022" s="5" t="s">
        <v>6943</v>
      </c>
      <c r="J2022" s="5"/>
      <c r="K2022" s="5"/>
      <c r="L2022" s="5"/>
      <c r="M2022" s="5" t="s">
        <v>1343</v>
      </c>
      <c r="N2022" s="5"/>
      <c r="O2022" s="5"/>
      <c r="P2022" s="5"/>
      <c r="Q2022" s="5"/>
      <c r="R2022" s="5"/>
      <c r="S2022" s="5"/>
      <c r="T2022" s="5"/>
      <c r="U2022" s="6">
        <v>45566</v>
      </c>
      <c r="V2022" s="5"/>
      <c r="W2022" s="4" t="s">
        <v>1329</v>
      </c>
      <c r="X2022" s="5"/>
      <c r="Y2022" s="5"/>
      <c r="Z2022" s="5"/>
      <c r="AA2022" s="4" t="s">
        <v>3076</v>
      </c>
      <c r="AB2022" s="5"/>
      <c r="AC2022" s="5"/>
      <c r="AD2022" s="5"/>
      <c r="AE2022" s="5"/>
      <c r="AF2022" s="5"/>
      <c r="AG2022" s="5"/>
      <c r="AH2022" s="5"/>
      <c r="AI2022" s="5"/>
      <c r="AJ2022" s="5"/>
      <c r="AK2022" s="5"/>
      <c r="AL2022" s="5"/>
      <c r="AM2022" s="5"/>
      <c r="AN2022" s="5"/>
      <c r="AO2022" s="5"/>
      <c r="AP2022" s="5" t="s">
        <v>1413</v>
      </c>
      <c r="AQ2022" s="4" t="s">
        <v>1414</v>
      </c>
      <c r="AR2022" s="5" t="s">
        <v>19</v>
      </c>
      <c r="AS2022" s="4" t="s">
        <v>1549</v>
      </c>
      <c r="AT2022" s="5" t="s">
        <v>1550</v>
      </c>
      <c r="AU2022" s="5" t="s">
        <v>41</v>
      </c>
      <c r="AV2022" s="4" t="s">
        <v>1551</v>
      </c>
      <c r="AW2022" s="5" t="s">
        <v>135</v>
      </c>
      <c r="AX2022" s="4" t="s">
        <v>1552</v>
      </c>
      <c r="AY2022" s="5" t="s">
        <v>1553</v>
      </c>
      <c r="AZ2022" s="5" t="s">
        <v>11</v>
      </c>
      <c r="BA2022" s="4" t="s">
        <v>1554</v>
      </c>
      <c r="BB2022" s="5" t="s">
        <v>1555</v>
      </c>
      <c r="BC2022" s="4" t="s">
        <v>3678</v>
      </c>
      <c r="BD2022" s="5" t="s">
        <v>3681</v>
      </c>
      <c r="BE2022" s="5" t="s">
        <v>60</v>
      </c>
      <c r="BF2022" s="5" t="s">
        <v>1333</v>
      </c>
      <c r="BG2022" s="4" t="s">
        <v>3682</v>
      </c>
      <c r="BH2022" s="5" t="s">
        <v>1343</v>
      </c>
    </row>
    <row r="2023" spans="1:60" x14ac:dyDescent="0.25">
      <c r="A2023">
        <f t="shared" si="171"/>
        <v>991981</v>
      </c>
      <c r="B2023">
        <f t="shared" si="172"/>
        <v>50101185</v>
      </c>
      <c r="C2023" t="str">
        <f t="shared" si="173"/>
        <v>CC</v>
      </c>
      <c r="D2023" t="str">
        <f t="shared" si="170"/>
        <v>REGION GRAND SUD</v>
      </c>
      <c r="E2023" s="12" t="str">
        <f t="shared" si="174"/>
        <v>TERRAIN</v>
      </c>
      <c r="F2023" s="4" t="s">
        <v>9183</v>
      </c>
      <c r="G2023" s="4" t="s">
        <v>9184</v>
      </c>
      <c r="H2023" s="5">
        <v>2</v>
      </c>
      <c r="I2023" s="5" t="s">
        <v>6943</v>
      </c>
      <c r="J2023" s="5"/>
      <c r="K2023" s="5"/>
      <c r="L2023" s="5"/>
      <c r="M2023" s="5" t="s">
        <v>1343</v>
      </c>
      <c r="N2023" s="5"/>
      <c r="O2023" s="5"/>
      <c r="P2023" s="5"/>
      <c r="Q2023" s="5"/>
      <c r="R2023" s="5"/>
      <c r="S2023" s="5"/>
      <c r="T2023" s="5"/>
      <c r="U2023" s="6">
        <v>45627</v>
      </c>
      <c r="V2023" s="5"/>
      <c r="W2023" s="4" t="s">
        <v>1329</v>
      </c>
      <c r="X2023" s="5"/>
      <c r="Y2023" s="5"/>
      <c r="Z2023" s="5"/>
      <c r="AA2023" s="4" t="s">
        <v>9185</v>
      </c>
      <c r="AB2023" s="5"/>
      <c r="AC2023" s="5"/>
      <c r="AD2023" s="5"/>
      <c r="AE2023" s="5"/>
      <c r="AF2023" s="5"/>
      <c r="AG2023" s="5"/>
      <c r="AH2023" s="5"/>
      <c r="AI2023" s="5"/>
      <c r="AJ2023" s="5"/>
      <c r="AK2023" s="5"/>
      <c r="AL2023" s="5"/>
      <c r="AM2023" s="5"/>
      <c r="AN2023" s="5"/>
      <c r="AO2023" s="5"/>
      <c r="AP2023" s="5" t="s">
        <v>1335</v>
      </c>
      <c r="AQ2023" s="4" t="s">
        <v>1336</v>
      </c>
      <c r="AR2023" s="5" t="s">
        <v>12476</v>
      </c>
      <c r="AS2023" s="4" t="s">
        <v>1440</v>
      </c>
      <c r="AT2023" s="5" t="s">
        <v>1441</v>
      </c>
      <c r="AU2023" s="5" t="s">
        <v>41</v>
      </c>
      <c r="AV2023" s="4" t="s">
        <v>1537</v>
      </c>
      <c r="AW2023" s="5" t="s">
        <v>31</v>
      </c>
      <c r="AX2023" s="4"/>
      <c r="AY2023" s="5"/>
      <c r="AZ2023" s="5"/>
      <c r="BA2023" s="4" t="s">
        <v>1966</v>
      </c>
      <c r="BB2023" s="5" t="s">
        <v>11119</v>
      </c>
      <c r="BC2023" s="4"/>
      <c r="BD2023" s="5"/>
      <c r="BE2023" s="5"/>
      <c r="BF2023" s="5"/>
      <c r="BG2023" s="4" t="s">
        <v>9184</v>
      </c>
      <c r="BH2023" s="5" t="s">
        <v>1343</v>
      </c>
    </row>
    <row r="2024" spans="1:60" x14ac:dyDescent="0.25">
      <c r="A2024">
        <f t="shared" si="171"/>
        <v>991974</v>
      </c>
      <c r="B2024">
        <f t="shared" si="172"/>
        <v>50101184</v>
      </c>
      <c r="C2024" t="str">
        <f t="shared" si="173"/>
        <v>CC</v>
      </c>
      <c r="D2024" t="str">
        <f t="shared" si="170"/>
        <v>REGION GRAND SUD</v>
      </c>
      <c r="E2024" s="12" t="str">
        <f t="shared" si="174"/>
        <v>TERRAIN</v>
      </c>
      <c r="F2024" s="4" t="s">
        <v>9186</v>
      </c>
      <c r="G2024" s="4" t="s">
        <v>9187</v>
      </c>
      <c r="H2024" s="5">
        <v>2</v>
      </c>
      <c r="I2024" s="5" t="s">
        <v>6943</v>
      </c>
      <c r="J2024" s="5"/>
      <c r="K2024" s="5"/>
      <c r="L2024" s="5"/>
      <c r="M2024" s="5" t="s">
        <v>1343</v>
      </c>
      <c r="N2024" s="5"/>
      <c r="O2024" s="5"/>
      <c r="P2024" s="5"/>
      <c r="Q2024" s="5"/>
      <c r="R2024" s="5"/>
      <c r="S2024" s="5"/>
      <c r="T2024" s="5"/>
      <c r="U2024" s="6">
        <v>45627</v>
      </c>
      <c r="V2024" s="5"/>
      <c r="W2024" s="4" t="s">
        <v>1329</v>
      </c>
      <c r="X2024" s="5"/>
      <c r="Y2024" s="5"/>
      <c r="Z2024" s="5"/>
      <c r="AA2024" s="4" t="s">
        <v>9188</v>
      </c>
      <c r="AB2024" s="5"/>
      <c r="AC2024" s="5"/>
      <c r="AD2024" s="5"/>
      <c r="AE2024" s="5"/>
      <c r="AF2024" s="5"/>
      <c r="AG2024" s="5"/>
      <c r="AH2024" s="5"/>
      <c r="AI2024" s="5"/>
      <c r="AJ2024" s="5"/>
      <c r="AK2024" s="5"/>
      <c r="AL2024" s="5"/>
      <c r="AM2024" s="5"/>
      <c r="AN2024" s="5"/>
      <c r="AO2024" s="5"/>
      <c r="AP2024" s="5" t="s">
        <v>1335</v>
      </c>
      <c r="AQ2024" s="4" t="s">
        <v>1336</v>
      </c>
      <c r="AR2024" s="5" t="s">
        <v>12476</v>
      </c>
      <c r="AS2024" s="4" t="s">
        <v>1440</v>
      </c>
      <c r="AT2024" s="5" t="s">
        <v>1441</v>
      </c>
      <c r="AU2024" s="5" t="s">
        <v>41</v>
      </c>
      <c r="AV2024" s="4" t="s">
        <v>1537</v>
      </c>
      <c r="AW2024" s="5" t="s">
        <v>31</v>
      </c>
      <c r="AX2024" s="4"/>
      <c r="AY2024" s="5"/>
      <c r="AZ2024" s="5"/>
      <c r="BA2024" s="4" t="s">
        <v>1966</v>
      </c>
      <c r="BB2024" s="5" t="s">
        <v>11119</v>
      </c>
      <c r="BC2024" s="5"/>
      <c r="BD2024" s="5"/>
      <c r="BE2024" s="5"/>
      <c r="BF2024" s="5"/>
      <c r="BG2024" s="4" t="s">
        <v>9187</v>
      </c>
      <c r="BH2024" s="5" t="s">
        <v>1343</v>
      </c>
    </row>
    <row r="2025" spans="1:60" x14ac:dyDescent="0.25">
      <c r="A2025">
        <f t="shared" si="171"/>
        <v>991970</v>
      </c>
      <c r="B2025">
        <f t="shared" si="172"/>
        <v>50101183</v>
      </c>
      <c r="C2025" t="str">
        <f t="shared" si="173"/>
        <v>CC</v>
      </c>
      <c r="D2025" t="str">
        <f t="shared" si="170"/>
        <v>REGION GRAND SUD</v>
      </c>
      <c r="E2025" s="12" t="str">
        <f t="shared" si="174"/>
        <v>TERRAIN</v>
      </c>
      <c r="F2025" s="4" t="s">
        <v>9189</v>
      </c>
      <c r="G2025" s="4" t="s">
        <v>9190</v>
      </c>
      <c r="H2025" s="5">
        <v>2</v>
      </c>
      <c r="I2025" s="5" t="s">
        <v>6943</v>
      </c>
      <c r="J2025" s="5"/>
      <c r="K2025" s="5"/>
      <c r="L2025" s="5"/>
      <c r="M2025" s="5" t="s">
        <v>1343</v>
      </c>
      <c r="N2025" s="5"/>
      <c r="O2025" s="5"/>
      <c r="P2025" s="5"/>
      <c r="Q2025" s="5"/>
      <c r="R2025" s="5"/>
      <c r="S2025" s="5"/>
      <c r="T2025" s="5"/>
      <c r="U2025" s="6">
        <v>45627</v>
      </c>
      <c r="V2025" s="5"/>
      <c r="W2025" s="4" t="s">
        <v>1329</v>
      </c>
      <c r="X2025" s="5"/>
      <c r="Y2025" s="5"/>
      <c r="Z2025" s="5"/>
      <c r="AA2025" s="4" t="s">
        <v>9191</v>
      </c>
      <c r="AB2025" s="5"/>
      <c r="AC2025" s="5"/>
      <c r="AD2025" s="5"/>
      <c r="AE2025" s="5"/>
      <c r="AF2025" s="5"/>
      <c r="AG2025" s="5"/>
      <c r="AH2025" s="5"/>
      <c r="AI2025" s="5"/>
      <c r="AJ2025" s="5"/>
      <c r="AK2025" s="5"/>
      <c r="AL2025" s="5"/>
      <c r="AM2025" s="5"/>
      <c r="AN2025" s="5"/>
      <c r="AO2025" s="5"/>
      <c r="AP2025" s="5" t="s">
        <v>1335</v>
      </c>
      <c r="AQ2025" s="4" t="s">
        <v>1336</v>
      </c>
      <c r="AR2025" s="5" t="s">
        <v>12476</v>
      </c>
      <c r="AS2025" s="4" t="s">
        <v>1440</v>
      </c>
      <c r="AT2025" s="5" t="s">
        <v>1441</v>
      </c>
      <c r="AU2025" s="5" t="s">
        <v>41</v>
      </c>
      <c r="AV2025" s="4" t="s">
        <v>1537</v>
      </c>
      <c r="AW2025" s="5" t="s">
        <v>31</v>
      </c>
      <c r="AX2025" s="4"/>
      <c r="AY2025" s="5"/>
      <c r="AZ2025" s="5"/>
      <c r="BA2025" s="4" t="s">
        <v>1966</v>
      </c>
      <c r="BB2025" s="5" t="s">
        <v>11119</v>
      </c>
      <c r="BC2025" s="4"/>
      <c r="BD2025" s="5"/>
      <c r="BE2025" s="5"/>
      <c r="BF2025" s="5"/>
      <c r="BG2025" s="4" t="s">
        <v>9190</v>
      </c>
      <c r="BH2025" s="5" t="s">
        <v>1343</v>
      </c>
    </row>
    <row r="2026" spans="1:60" x14ac:dyDescent="0.25">
      <c r="A2026">
        <f t="shared" si="171"/>
        <v>991966</v>
      </c>
      <c r="B2026">
        <f t="shared" si="172"/>
        <v>50101182</v>
      </c>
      <c r="C2026" t="str">
        <f t="shared" si="173"/>
        <v>CC</v>
      </c>
      <c r="D2026" t="str">
        <f t="shared" si="170"/>
        <v>REGION GRAND SUD</v>
      </c>
      <c r="E2026" s="12" t="str">
        <f t="shared" si="174"/>
        <v>TERRAIN</v>
      </c>
      <c r="F2026" s="4" t="s">
        <v>9192</v>
      </c>
      <c r="G2026" s="4" t="s">
        <v>4589</v>
      </c>
      <c r="H2026" s="5">
        <v>2</v>
      </c>
      <c r="I2026" s="5" t="s">
        <v>6943</v>
      </c>
      <c r="J2026" s="5"/>
      <c r="K2026" s="5"/>
      <c r="L2026" s="5"/>
      <c r="M2026" s="5" t="s">
        <v>1343</v>
      </c>
      <c r="N2026" s="5"/>
      <c r="O2026" s="5"/>
      <c r="P2026" s="5"/>
      <c r="Q2026" s="5"/>
      <c r="R2026" s="5"/>
      <c r="S2026" s="5"/>
      <c r="T2026" s="5"/>
      <c r="U2026" s="6">
        <v>45597</v>
      </c>
      <c r="V2026" s="5"/>
      <c r="W2026" s="4" t="s">
        <v>1329</v>
      </c>
      <c r="X2026" s="5"/>
      <c r="Y2026" s="5"/>
      <c r="Z2026" s="5"/>
      <c r="AA2026" s="4" t="s">
        <v>4587</v>
      </c>
      <c r="AB2026" s="5"/>
      <c r="AC2026" s="5"/>
      <c r="AD2026" s="5"/>
      <c r="AE2026" s="5"/>
      <c r="AF2026" s="5"/>
      <c r="AG2026" s="5"/>
      <c r="AH2026" s="5"/>
      <c r="AI2026" s="5"/>
      <c r="AJ2026" s="5"/>
      <c r="AK2026" s="5"/>
      <c r="AL2026" s="5"/>
      <c r="AM2026" s="5"/>
      <c r="AN2026" s="5"/>
      <c r="AO2026" s="5"/>
      <c r="AP2026" s="5" t="s">
        <v>1335</v>
      </c>
      <c r="AQ2026" s="4" t="s">
        <v>1336</v>
      </c>
      <c r="AR2026" s="5" t="s">
        <v>12476</v>
      </c>
      <c r="AS2026" s="4" t="s">
        <v>1745</v>
      </c>
      <c r="AT2026" s="5" t="s">
        <v>1746</v>
      </c>
      <c r="AU2026" s="5" t="s">
        <v>41</v>
      </c>
      <c r="AV2026" s="4" t="s">
        <v>1747</v>
      </c>
      <c r="AW2026" s="5" t="s">
        <v>52</v>
      </c>
      <c r="AX2026" s="4"/>
      <c r="AY2026" s="5"/>
      <c r="AZ2026" s="5"/>
      <c r="BA2026" s="4" t="s">
        <v>2281</v>
      </c>
      <c r="BB2026" s="5" t="s">
        <v>2282</v>
      </c>
      <c r="BC2026" s="4" t="s">
        <v>4586</v>
      </c>
      <c r="BD2026" s="5" t="s">
        <v>4588</v>
      </c>
      <c r="BE2026" s="5" t="s">
        <v>25</v>
      </c>
      <c r="BF2026" s="5" t="s">
        <v>1333</v>
      </c>
      <c r="BG2026" s="4" t="s">
        <v>4589</v>
      </c>
      <c r="BH2026" s="5" t="s">
        <v>1343</v>
      </c>
    </row>
    <row r="2027" spans="1:60" x14ac:dyDescent="0.25">
      <c r="A2027">
        <f t="shared" si="171"/>
        <v>991964</v>
      </c>
      <c r="B2027">
        <f t="shared" si="172"/>
        <v>50101181</v>
      </c>
      <c r="C2027" t="str">
        <f t="shared" si="173"/>
        <v>CC</v>
      </c>
      <c r="D2027" t="str">
        <f t="shared" si="170"/>
        <v>REGION CENTRE EST</v>
      </c>
      <c r="E2027" s="12" t="str">
        <f t="shared" si="174"/>
        <v>TERRAIN</v>
      </c>
      <c r="F2027" s="4" t="s">
        <v>9193</v>
      </c>
      <c r="G2027" s="4" t="s">
        <v>2510</v>
      </c>
      <c r="H2027" s="5">
        <v>2</v>
      </c>
      <c r="I2027" s="5" t="s">
        <v>6943</v>
      </c>
      <c r="J2027" s="5"/>
      <c r="K2027" s="5"/>
      <c r="L2027" s="5"/>
      <c r="M2027" s="5" t="s">
        <v>1343</v>
      </c>
      <c r="N2027" s="5"/>
      <c r="O2027" s="5"/>
      <c r="P2027" s="5"/>
      <c r="Q2027" s="5"/>
      <c r="R2027" s="5"/>
      <c r="S2027" s="5"/>
      <c r="T2027" s="5"/>
      <c r="U2027" s="6">
        <v>45627</v>
      </c>
      <c r="V2027" s="5"/>
      <c r="W2027" s="4" t="s">
        <v>1329</v>
      </c>
      <c r="X2027" s="5"/>
      <c r="Y2027" s="5"/>
      <c r="Z2027" s="5"/>
      <c r="AA2027" s="4" t="s">
        <v>2507</v>
      </c>
      <c r="AB2027" s="5"/>
      <c r="AC2027" s="5"/>
      <c r="AD2027" s="5"/>
      <c r="AE2027" s="5"/>
      <c r="AF2027" s="5"/>
      <c r="AG2027" s="5"/>
      <c r="AH2027" s="5"/>
      <c r="AI2027" s="5"/>
      <c r="AJ2027" s="5"/>
      <c r="AK2027" s="5"/>
      <c r="AL2027" s="5"/>
      <c r="AM2027" s="5"/>
      <c r="AN2027" s="5"/>
      <c r="AO2027" s="5"/>
      <c r="AP2027" s="5" t="s">
        <v>1536</v>
      </c>
      <c r="AQ2027" s="4" t="s">
        <v>12479</v>
      </c>
      <c r="AR2027" s="5" t="s">
        <v>12480</v>
      </c>
      <c r="AS2027" s="4" t="s">
        <v>1376</v>
      </c>
      <c r="AT2027" s="5" t="s">
        <v>1377</v>
      </c>
      <c r="AU2027" s="5" t="s">
        <v>41</v>
      </c>
      <c r="AV2027" s="4" t="s">
        <v>1378</v>
      </c>
      <c r="AW2027" s="5" t="s">
        <v>47</v>
      </c>
      <c r="AX2027" s="4" t="s">
        <v>1597</v>
      </c>
      <c r="AY2027" s="5" t="s">
        <v>1598</v>
      </c>
      <c r="AZ2027" s="5" t="s">
        <v>11</v>
      </c>
      <c r="BA2027" s="4" t="s">
        <v>1599</v>
      </c>
      <c r="BB2027" s="5" t="s">
        <v>1600</v>
      </c>
      <c r="BC2027" s="5" t="s">
        <v>2506</v>
      </c>
      <c r="BD2027" s="5" t="s">
        <v>2509</v>
      </c>
      <c r="BE2027" s="5" t="s">
        <v>25</v>
      </c>
      <c r="BF2027" s="5" t="s">
        <v>1333</v>
      </c>
      <c r="BG2027" s="4" t="s">
        <v>2510</v>
      </c>
      <c r="BH2027" s="5" t="s">
        <v>1343</v>
      </c>
    </row>
    <row r="2028" spans="1:60" x14ac:dyDescent="0.25">
      <c r="A2028">
        <f t="shared" si="171"/>
        <v>991963</v>
      </c>
      <c r="B2028">
        <f t="shared" si="172"/>
        <v>50101180</v>
      </c>
      <c r="C2028" t="str">
        <f t="shared" si="173"/>
        <v>CC</v>
      </c>
      <c r="D2028" t="str">
        <f t="shared" si="170"/>
        <v>REGION CENTRE EST</v>
      </c>
      <c r="E2028" s="12" t="str">
        <f t="shared" si="174"/>
        <v>TERRAIN</v>
      </c>
      <c r="F2028" s="4" t="s">
        <v>9194</v>
      </c>
      <c r="G2028" s="4" t="s">
        <v>3519</v>
      </c>
      <c r="H2028" s="5">
        <v>2</v>
      </c>
      <c r="I2028" s="5" t="s">
        <v>6943</v>
      </c>
      <c r="J2028" s="5"/>
      <c r="K2028" s="5"/>
      <c r="L2028" s="5"/>
      <c r="M2028" s="5" t="s">
        <v>1343</v>
      </c>
      <c r="N2028" s="5"/>
      <c r="O2028" s="5"/>
      <c r="P2028" s="5"/>
      <c r="Q2028" s="5"/>
      <c r="R2028" s="5"/>
      <c r="S2028" s="5"/>
      <c r="T2028" s="5"/>
      <c r="U2028" s="6">
        <v>45627</v>
      </c>
      <c r="V2028" s="5"/>
      <c r="W2028" s="4" t="s">
        <v>1329</v>
      </c>
      <c r="X2028" s="5"/>
      <c r="Y2028" s="5"/>
      <c r="Z2028" s="5"/>
      <c r="AA2028" s="4" t="s">
        <v>3515</v>
      </c>
      <c r="AB2028" s="5"/>
      <c r="AC2028" s="5"/>
      <c r="AD2028" s="5"/>
      <c r="AE2028" s="5"/>
      <c r="AF2028" s="5"/>
      <c r="AG2028" s="5"/>
      <c r="AH2028" s="5"/>
      <c r="AI2028" s="5"/>
      <c r="AJ2028" s="5"/>
      <c r="AK2028" s="5"/>
      <c r="AL2028" s="5"/>
      <c r="AM2028" s="5"/>
      <c r="AN2028" s="5"/>
      <c r="AO2028" s="5"/>
      <c r="AP2028" s="5" t="s">
        <v>1536</v>
      </c>
      <c r="AQ2028" s="4" t="s">
        <v>12479</v>
      </c>
      <c r="AR2028" s="5" t="s">
        <v>12480</v>
      </c>
      <c r="AS2028" s="4" t="s">
        <v>1376</v>
      </c>
      <c r="AT2028" s="5" t="s">
        <v>1377</v>
      </c>
      <c r="AU2028" s="5" t="s">
        <v>41</v>
      </c>
      <c r="AV2028" s="4" t="s">
        <v>1378</v>
      </c>
      <c r="AW2028" s="5" t="s">
        <v>47</v>
      </c>
      <c r="AX2028" s="4" t="s">
        <v>1597</v>
      </c>
      <c r="AY2028" s="5" t="s">
        <v>1598</v>
      </c>
      <c r="AZ2028" s="5" t="s">
        <v>11</v>
      </c>
      <c r="BA2028" s="4" t="s">
        <v>1599</v>
      </c>
      <c r="BB2028" s="5" t="s">
        <v>1600</v>
      </c>
      <c r="BC2028" s="5" t="s">
        <v>3514</v>
      </c>
      <c r="BD2028" s="5" t="s">
        <v>3518</v>
      </c>
      <c r="BE2028" s="5" t="s">
        <v>25</v>
      </c>
      <c r="BF2028" s="5" t="s">
        <v>1333</v>
      </c>
      <c r="BG2028" s="4" t="s">
        <v>3519</v>
      </c>
      <c r="BH2028" s="5" t="s">
        <v>1343</v>
      </c>
    </row>
    <row r="2029" spans="1:60" x14ac:dyDescent="0.25">
      <c r="A2029">
        <f t="shared" si="171"/>
        <v>991958</v>
      </c>
      <c r="B2029">
        <f t="shared" si="172"/>
        <v>50101179</v>
      </c>
      <c r="C2029" t="str">
        <f t="shared" si="173"/>
        <v>CC</v>
      </c>
      <c r="D2029" t="str">
        <f t="shared" si="170"/>
        <v>REGION CENTRE EST</v>
      </c>
      <c r="E2029" s="12" t="str">
        <f t="shared" si="174"/>
        <v>TERRAIN</v>
      </c>
      <c r="F2029" s="4" t="s">
        <v>9195</v>
      </c>
      <c r="G2029" s="4" t="s">
        <v>1864</v>
      </c>
      <c r="H2029" s="5">
        <v>2</v>
      </c>
      <c r="I2029" s="5" t="s">
        <v>6943</v>
      </c>
      <c r="J2029" s="5"/>
      <c r="K2029" s="5"/>
      <c r="L2029" s="5"/>
      <c r="M2029" s="5" t="s">
        <v>1343</v>
      </c>
      <c r="N2029" s="5"/>
      <c r="O2029" s="5"/>
      <c r="P2029" s="5"/>
      <c r="Q2029" s="5"/>
      <c r="R2029" s="5"/>
      <c r="S2029" s="5"/>
      <c r="T2029" s="5"/>
      <c r="U2029" s="6">
        <v>45627</v>
      </c>
      <c r="V2029" s="5"/>
      <c r="W2029" s="4" t="s">
        <v>1329</v>
      </c>
      <c r="X2029" s="5"/>
      <c r="Y2029" s="5"/>
      <c r="Z2029" s="5"/>
      <c r="AA2029" s="4" t="s">
        <v>1859</v>
      </c>
      <c r="AB2029" s="5"/>
      <c r="AC2029" s="5"/>
      <c r="AD2029" s="5"/>
      <c r="AE2029" s="5"/>
      <c r="AF2029" s="5"/>
      <c r="AG2029" s="5"/>
      <c r="AH2029" s="5"/>
      <c r="AI2029" s="5"/>
      <c r="AJ2029" s="5"/>
      <c r="AK2029" s="5"/>
      <c r="AL2029" s="5"/>
      <c r="AM2029" s="5"/>
      <c r="AN2029" s="5"/>
      <c r="AO2029" s="5"/>
      <c r="AP2029" s="5" t="s">
        <v>1536</v>
      </c>
      <c r="AQ2029" s="4" t="s">
        <v>12479</v>
      </c>
      <c r="AR2029" s="5" t="s">
        <v>12480</v>
      </c>
      <c r="AS2029" s="4" t="s">
        <v>1376</v>
      </c>
      <c r="AT2029" s="5" t="s">
        <v>1377</v>
      </c>
      <c r="AU2029" s="5" t="s">
        <v>41</v>
      </c>
      <c r="AV2029" s="4" t="s">
        <v>1378</v>
      </c>
      <c r="AW2029" s="5" t="s">
        <v>47</v>
      </c>
      <c r="AX2029" s="4"/>
      <c r="AY2029" s="5"/>
      <c r="AZ2029" s="5"/>
      <c r="BA2029" s="4" t="s">
        <v>1861</v>
      </c>
      <c r="BB2029" s="5" t="s">
        <v>1862</v>
      </c>
      <c r="BC2029" s="4" t="s">
        <v>1858</v>
      </c>
      <c r="BD2029" s="5" t="s">
        <v>1863</v>
      </c>
      <c r="BE2029" s="5" t="s">
        <v>25</v>
      </c>
      <c r="BF2029" s="5" t="s">
        <v>1333</v>
      </c>
      <c r="BG2029" s="4" t="s">
        <v>1864</v>
      </c>
      <c r="BH2029" s="5" t="s">
        <v>1343</v>
      </c>
    </row>
    <row r="2030" spans="1:60" x14ac:dyDescent="0.25">
      <c r="A2030">
        <f t="shared" si="171"/>
        <v>991957</v>
      </c>
      <c r="B2030">
        <f t="shared" si="172"/>
        <v>50101178</v>
      </c>
      <c r="C2030" t="str">
        <f t="shared" si="173"/>
        <v>CC</v>
      </c>
      <c r="D2030" t="str">
        <f t="shared" si="170"/>
        <v>REGION CENTRE EST</v>
      </c>
      <c r="E2030" s="12" t="str">
        <f t="shared" si="174"/>
        <v>TERRAIN</v>
      </c>
      <c r="F2030" s="4" t="s">
        <v>9196</v>
      </c>
      <c r="G2030" s="4" t="s">
        <v>5831</v>
      </c>
      <c r="H2030" s="5">
        <v>2</v>
      </c>
      <c r="I2030" s="5" t="s">
        <v>6943</v>
      </c>
      <c r="J2030" s="5"/>
      <c r="K2030" s="5"/>
      <c r="L2030" s="5"/>
      <c r="M2030" s="5" t="s">
        <v>1343</v>
      </c>
      <c r="N2030" s="5"/>
      <c r="O2030" s="5"/>
      <c r="P2030" s="5"/>
      <c r="Q2030" s="5"/>
      <c r="R2030" s="5"/>
      <c r="S2030" s="5"/>
      <c r="T2030" s="5"/>
      <c r="U2030" s="6">
        <v>45627</v>
      </c>
      <c r="V2030" s="5"/>
      <c r="W2030" s="4" t="s">
        <v>1329</v>
      </c>
      <c r="X2030" s="5"/>
      <c r="Y2030" s="5"/>
      <c r="Z2030" s="5"/>
      <c r="AA2030" s="4" t="s">
        <v>5828</v>
      </c>
      <c r="AB2030" s="5"/>
      <c r="AC2030" s="5"/>
      <c r="AD2030" s="5"/>
      <c r="AE2030" s="5"/>
      <c r="AF2030" s="5"/>
      <c r="AG2030" s="5"/>
      <c r="AH2030" s="5"/>
      <c r="AI2030" s="5"/>
      <c r="AJ2030" s="5"/>
      <c r="AK2030" s="5"/>
      <c r="AL2030" s="5"/>
      <c r="AM2030" s="5"/>
      <c r="AN2030" s="5"/>
      <c r="AO2030" s="5"/>
      <c r="AP2030" s="5" t="s">
        <v>1536</v>
      </c>
      <c r="AQ2030" s="4" t="s">
        <v>12479</v>
      </c>
      <c r="AR2030" s="5" t="s">
        <v>12480</v>
      </c>
      <c r="AS2030" s="4" t="s">
        <v>1376</v>
      </c>
      <c r="AT2030" s="5" t="s">
        <v>1377</v>
      </c>
      <c r="AU2030" s="5" t="s">
        <v>41</v>
      </c>
      <c r="AV2030" s="4" t="s">
        <v>1378</v>
      </c>
      <c r="AW2030" s="5" t="s">
        <v>47</v>
      </c>
      <c r="AX2030" s="4" t="s">
        <v>1597</v>
      </c>
      <c r="AY2030" s="5" t="s">
        <v>1598</v>
      </c>
      <c r="AZ2030" s="5" t="s">
        <v>11</v>
      </c>
      <c r="BA2030" s="4" t="s">
        <v>1599</v>
      </c>
      <c r="BB2030" s="5" t="s">
        <v>1600</v>
      </c>
      <c r="BC2030" s="4" t="s">
        <v>5825</v>
      </c>
      <c r="BD2030" s="5" t="s">
        <v>5830</v>
      </c>
      <c r="BE2030" s="5" t="s">
        <v>25</v>
      </c>
      <c r="BF2030" s="5" t="s">
        <v>1333</v>
      </c>
      <c r="BG2030" s="4" t="s">
        <v>5831</v>
      </c>
      <c r="BH2030" s="5" t="s">
        <v>1343</v>
      </c>
    </row>
    <row r="2031" spans="1:60" x14ac:dyDescent="0.25">
      <c r="A2031">
        <f t="shared" si="171"/>
        <v>991956</v>
      </c>
      <c r="B2031">
        <f t="shared" si="172"/>
        <v>50101177</v>
      </c>
      <c r="C2031" t="str">
        <f t="shared" si="173"/>
        <v>CC</v>
      </c>
      <c r="D2031" t="str">
        <f t="shared" si="170"/>
        <v>REGION CENTRE EST</v>
      </c>
      <c r="E2031" s="12" t="str">
        <f t="shared" si="174"/>
        <v>TERRAIN</v>
      </c>
      <c r="F2031" s="4" t="s">
        <v>9197</v>
      </c>
      <c r="G2031" s="4" t="s">
        <v>9198</v>
      </c>
      <c r="H2031" s="5">
        <v>2</v>
      </c>
      <c r="I2031" s="5" t="s">
        <v>6943</v>
      </c>
      <c r="J2031" s="5"/>
      <c r="K2031" s="5"/>
      <c r="L2031" s="5"/>
      <c r="M2031" s="5" t="s">
        <v>1343</v>
      </c>
      <c r="N2031" s="5"/>
      <c r="O2031" s="6"/>
      <c r="P2031" s="5"/>
      <c r="Q2031" s="5"/>
      <c r="R2031" s="5"/>
      <c r="S2031" s="5"/>
      <c r="T2031" s="5"/>
      <c r="U2031" s="6">
        <v>45627</v>
      </c>
      <c r="V2031" s="4"/>
      <c r="W2031" s="4" t="s">
        <v>1329</v>
      </c>
      <c r="X2031" s="5"/>
      <c r="Y2031" s="5"/>
      <c r="Z2031" s="5"/>
      <c r="AA2031" s="4" t="s">
        <v>7512</v>
      </c>
      <c r="AB2031" s="5"/>
      <c r="AC2031" s="5"/>
      <c r="AD2031" s="5"/>
      <c r="AE2031" s="5"/>
      <c r="AF2031" s="6"/>
      <c r="AG2031" s="5"/>
      <c r="AH2031" s="5"/>
      <c r="AI2031" s="5"/>
      <c r="AJ2031" s="6"/>
      <c r="AK2031" s="5"/>
      <c r="AL2031" s="6"/>
      <c r="AM2031" s="5"/>
      <c r="AN2031" s="5"/>
      <c r="AO2031" s="5"/>
      <c r="AP2031" s="5" t="s">
        <v>1536</v>
      </c>
      <c r="AQ2031" s="4" t="s">
        <v>12479</v>
      </c>
      <c r="AR2031" s="5" t="s">
        <v>12480</v>
      </c>
      <c r="AS2031" s="4" t="s">
        <v>1376</v>
      </c>
      <c r="AT2031" s="5" t="s">
        <v>1377</v>
      </c>
      <c r="AU2031" s="5" t="s">
        <v>41</v>
      </c>
      <c r="AV2031" s="4" t="s">
        <v>1378</v>
      </c>
      <c r="AW2031" s="5" t="s">
        <v>47</v>
      </c>
      <c r="AX2031" s="4" t="s">
        <v>1597</v>
      </c>
      <c r="AY2031" s="5" t="s">
        <v>1598</v>
      </c>
      <c r="AZ2031" s="5" t="s">
        <v>11</v>
      </c>
      <c r="BA2031" s="4" t="s">
        <v>1599</v>
      </c>
      <c r="BB2031" s="5" t="s">
        <v>1600</v>
      </c>
      <c r="BC2031" s="4"/>
      <c r="BD2031" s="5"/>
      <c r="BE2031" s="5"/>
      <c r="BF2031" s="5"/>
      <c r="BG2031" s="4" t="s">
        <v>9198</v>
      </c>
      <c r="BH2031" s="5" t="s">
        <v>1343</v>
      </c>
    </row>
    <row r="2032" spans="1:60" x14ac:dyDescent="0.25">
      <c r="A2032">
        <f t="shared" si="171"/>
        <v>991949</v>
      </c>
      <c r="B2032">
        <f t="shared" si="172"/>
        <v>50101176</v>
      </c>
      <c r="C2032" t="str">
        <f t="shared" si="173"/>
        <v>CC</v>
      </c>
      <c r="D2032" t="str">
        <f t="shared" si="170"/>
        <v>REGION GRAND SUD</v>
      </c>
      <c r="E2032" s="12" t="str">
        <f t="shared" si="174"/>
        <v>TERRAIN</v>
      </c>
      <c r="F2032" s="4" t="s">
        <v>9199</v>
      </c>
      <c r="G2032" s="4" t="s">
        <v>9200</v>
      </c>
      <c r="H2032" s="5">
        <v>2</v>
      </c>
      <c r="I2032" s="5" t="s">
        <v>6943</v>
      </c>
      <c r="J2032" s="5"/>
      <c r="K2032" s="5"/>
      <c r="L2032" s="5"/>
      <c r="M2032" s="5" t="s">
        <v>1343</v>
      </c>
      <c r="N2032" s="5"/>
      <c r="O2032" s="6"/>
      <c r="P2032" s="5"/>
      <c r="Q2032" s="5"/>
      <c r="R2032" s="5"/>
      <c r="S2032" s="5"/>
      <c r="T2032" s="5"/>
      <c r="U2032" s="6">
        <v>45627</v>
      </c>
      <c r="V2032" s="4"/>
      <c r="W2032" s="4" t="s">
        <v>1329</v>
      </c>
      <c r="X2032" s="5"/>
      <c r="Y2032" s="5"/>
      <c r="Z2032" s="5"/>
      <c r="AA2032" s="5" t="s">
        <v>9201</v>
      </c>
      <c r="AB2032" s="5"/>
      <c r="AC2032" s="5"/>
      <c r="AD2032" s="5"/>
      <c r="AE2032" s="5"/>
      <c r="AF2032" s="6"/>
      <c r="AG2032" s="5"/>
      <c r="AH2032" s="5"/>
      <c r="AI2032" s="5"/>
      <c r="AJ2032" s="6"/>
      <c r="AK2032" s="5"/>
      <c r="AL2032" s="6"/>
      <c r="AM2032" s="5"/>
      <c r="AN2032" s="5"/>
      <c r="AO2032" s="5"/>
      <c r="AP2032" s="5" t="s">
        <v>1335</v>
      </c>
      <c r="AQ2032" s="4" t="s">
        <v>1336</v>
      </c>
      <c r="AR2032" s="5" t="s">
        <v>12476</v>
      </c>
      <c r="AS2032" s="4" t="s">
        <v>1745</v>
      </c>
      <c r="AT2032" s="5" t="s">
        <v>1746</v>
      </c>
      <c r="AU2032" s="5" t="s">
        <v>41</v>
      </c>
      <c r="AV2032" s="4" t="s">
        <v>1747</v>
      </c>
      <c r="AW2032" s="5" t="s">
        <v>52</v>
      </c>
      <c r="AX2032" s="4"/>
      <c r="AY2032" s="5"/>
      <c r="AZ2032" s="5"/>
      <c r="BA2032" s="4" t="s">
        <v>2281</v>
      </c>
      <c r="BB2032" s="5" t="s">
        <v>2282</v>
      </c>
      <c r="BC2032" s="5"/>
      <c r="BD2032" s="5"/>
      <c r="BE2032" s="5"/>
      <c r="BF2032" s="5"/>
      <c r="BG2032" s="5" t="s">
        <v>9200</v>
      </c>
      <c r="BH2032" s="5" t="s">
        <v>1343</v>
      </c>
    </row>
    <row r="2033" spans="1:60" x14ac:dyDescent="0.25">
      <c r="A2033">
        <f t="shared" si="171"/>
        <v>991948</v>
      </c>
      <c r="B2033">
        <f t="shared" si="172"/>
        <v>50101175</v>
      </c>
      <c r="C2033" t="str">
        <f t="shared" si="173"/>
        <v>CC</v>
      </c>
      <c r="D2033" t="str">
        <f t="shared" si="170"/>
        <v>REGION GRAND SUD</v>
      </c>
      <c r="E2033" s="12" t="str">
        <f t="shared" si="174"/>
        <v>TERRAIN</v>
      </c>
      <c r="F2033" s="4" t="s">
        <v>9202</v>
      </c>
      <c r="G2033" s="4" t="s">
        <v>9203</v>
      </c>
      <c r="H2033" s="5">
        <v>2</v>
      </c>
      <c r="I2033" s="5" t="s">
        <v>6943</v>
      </c>
      <c r="J2033" s="5"/>
      <c r="K2033" s="5"/>
      <c r="L2033" s="5"/>
      <c r="M2033" s="5" t="s">
        <v>1343</v>
      </c>
      <c r="N2033" s="5"/>
      <c r="O2033" s="6"/>
      <c r="P2033" s="5"/>
      <c r="Q2033" s="5"/>
      <c r="R2033" s="5"/>
      <c r="S2033" s="5"/>
      <c r="T2033" s="5"/>
      <c r="U2033" s="6">
        <v>45627</v>
      </c>
      <c r="V2033" s="4"/>
      <c r="W2033" s="4" t="s">
        <v>1329</v>
      </c>
      <c r="X2033" s="5"/>
      <c r="Y2033" s="5"/>
      <c r="Z2033" s="5"/>
      <c r="AA2033" s="4" t="s">
        <v>9204</v>
      </c>
      <c r="AB2033" s="5"/>
      <c r="AC2033" s="5"/>
      <c r="AD2033" s="5"/>
      <c r="AE2033" s="5"/>
      <c r="AF2033" s="6"/>
      <c r="AG2033" s="5"/>
      <c r="AH2033" s="5"/>
      <c r="AI2033" s="5"/>
      <c r="AJ2033" s="6"/>
      <c r="AK2033" s="5"/>
      <c r="AL2033" s="6"/>
      <c r="AM2033" s="5"/>
      <c r="AN2033" s="5"/>
      <c r="AO2033" s="5"/>
      <c r="AP2033" s="5" t="s">
        <v>1335</v>
      </c>
      <c r="AQ2033" s="4" t="s">
        <v>1336</v>
      </c>
      <c r="AR2033" s="5" t="s">
        <v>12476</v>
      </c>
      <c r="AS2033" s="4" t="s">
        <v>1745</v>
      </c>
      <c r="AT2033" s="5" t="s">
        <v>1746</v>
      </c>
      <c r="AU2033" s="5" t="s">
        <v>41</v>
      </c>
      <c r="AV2033" s="4" t="s">
        <v>1747</v>
      </c>
      <c r="AW2033" s="5" t="s">
        <v>52</v>
      </c>
      <c r="AX2033" s="4"/>
      <c r="AY2033" s="5"/>
      <c r="AZ2033" s="5"/>
      <c r="BA2033" s="4" t="s">
        <v>2281</v>
      </c>
      <c r="BB2033" s="5" t="s">
        <v>2282</v>
      </c>
      <c r="BC2033" s="4" t="s">
        <v>11124</v>
      </c>
      <c r="BD2033" s="5" t="s">
        <v>11125</v>
      </c>
      <c r="BE2033" s="5" t="s">
        <v>245</v>
      </c>
      <c r="BF2033" s="5" t="s">
        <v>1333</v>
      </c>
      <c r="BG2033" s="4" t="s">
        <v>9203</v>
      </c>
      <c r="BH2033" s="5" t="s">
        <v>1343</v>
      </c>
    </row>
    <row r="2034" spans="1:60" x14ac:dyDescent="0.25">
      <c r="A2034">
        <f t="shared" si="171"/>
        <v>991947</v>
      </c>
      <c r="B2034">
        <f t="shared" si="172"/>
        <v>50101174</v>
      </c>
      <c r="C2034" t="str">
        <f t="shared" si="173"/>
        <v>CC</v>
      </c>
      <c r="D2034" t="str">
        <f t="shared" si="170"/>
        <v>REGION ILE DE FRANCE NORD</v>
      </c>
      <c r="E2034" s="12" t="str">
        <f t="shared" si="174"/>
        <v>TERRAIN</v>
      </c>
      <c r="F2034" s="4" t="s">
        <v>9205</v>
      </c>
      <c r="G2034" s="4" t="s">
        <v>9206</v>
      </c>
      <c r="H2034" s="5">
        <v>2</v>
      </c>
      <c r="I2034" s="5" t="s">
        <v>6943</v>
      </c>
      <c r="J2034" s="5"/>
      <c r="K2034" s="5"/>
      <c r="L2034" s="5"/>
      <c r="M2034" s="5" t="s">
        <v>1343</v>
      </c>
      <c r="N2034" s="5"/>
      <c r="O2034" s="5"/>
      <c r="P2034" s="5"/>
      <c r="Q2034" s="5"/>
      <c r="R2034" s="5"/>
      <c r="S2034" s="5"/>
      <c r="T2034" s="5"/>
      <c r="U2034" s="6">
        <v>45627</v>
      </c>
      <c r="V2034" s="4"/>
      <c r="W2034" s="4" t="s">
        <v>1329</v>
      </c>
      <c r="X2034" s="5"/>
      <c r="Y2034" s="5"/>
      <c r="Z2034" s="5"/>
      <c r="AA2034" s="4" t="s">
        <v>6074</v>
      </c>
      <c r="AB2034" s="5"/>
      <c r="AC2034" s="5"/>
      <c r="AD2034" s="5"/>
      <c r="AE2034" s="5"/>
      <c r="AF2034" s="6"/>
      <c r="AG2034" s="5"/>
      <c r="AH2034" s="5"/>
      <c r="AI2034" s="5"/>
      <c r="AJ2034" s="6"/>
      <c r="AK2034" s="5"/>
      <c r="AL2034" s="6"/>
      <c r="AM2034" s="5"/>
      <c r="AN2034" s="5"/>
      <c r="AO2034" s="5"/>
      <c r="AP2034" s="5" t="s">
        <v>12477</v>
      </c>
      <c r="AQ2034" s="4" t="s">
        <v>1351</v>
      </c>
      <c r="AR2034" s="5" t="s">
        <v>12478</v>
      </c>
      <c r="AS2034" s="4" t="s">
        <v>1651</v>
      </c>
      <c r="AT2034" s="5" t="s">
        <v>1652</v>
      </c>
      <c r="AU2034" s="5" t="s">
        <v>41</v>
      </c>
      <c r="AV2034" s="4" t="s">
        <v>1653</v>
      </c>
      <c r="AW2034" s="5" t="s">
        <v>35</v>
      </c>
      <c r="AX2034" s="4" t="s">
        <v>3088</v>
      </c>
      <c r="AY2034" s="5" t="s">
        <v>3089</v>
      </c>
      <c r="AZ2034" s="5" t="s">
        <v>11</v>
      </c>
      <c r="BA2034" s="4" t="s">
        <v>3090</v>
      </c>
      <c r="BB2034" s="5" t="s">
        <v>3091</v>
      </c>
      <c r="BC2034" s="4"/>
      <c r="BD2034" s="5"/>
      <c r="BE2034" s="5"/>
      <c r="BF2034" s="5"/>
      <c r="BG2034" s="4" t="s">
        <v>9206</v>
      </c>
      <c r="BH2034" s="5" t="s">
        <v>1343</v>
      </c>
    </row>
    <row r="2035" spans="1:60" x14ac:dyDescent="0.25">
      <c r="A2035">
        <f t="shared" si="171"/>
        <v>991896</v>
      </c>
      <c r="B2035">
        <f t="shared" si="172"/>
        <v>50101173</v>
      </c>
      <c r="C2035" t="str">
        <f t="shared" si="173"/>
        <v>CC</v>
      </c>
      <c r="D2035" t="str">
        <f t="shared" si="170"/>
        <v>REGION ILE DE FRANCE NORD</v>
      </c>
      <c r="E2035" s="12" t="str">
        <f t="shared" si="174"/>
        <v>TERRAIN</v>
      </c>
      <c r="F2035" s="4" t="s">
        <v>9207</v>
      </c>
      <c r="G2035" s="4" t="s">
        <v>3013</v>
      </c>
      <c r="H2035" s="5">
        <v>2</v>
      </c>
      <c r="I2035" s="5" t="s">
        <v>6943</v>
      </c>
      <c r="J2035" s="5"/>
      <c r="K2035" s="5"/>
      <c r="L2035" s="5"/>
      <c r="M2035" s="5" t="s">
        <v>1343</v>
      </c>
      <c r="N2035" s="5"/>
      <c r="O2035" s="5"/>
      <c r="P2035" s="5"/>
      <c r="Q2035" s="5"/>
      <c r="R2035" s="5"/>
      <c r="S2035" s="5"/>
      <c r="T2035" s="5"/>
      <c r="U2035" s="6">
        <v>45627</v>
      </c>
      <c r="V2035" s="4"/>
      <c r="W2035" s="4" t="s">
        <v>1329</v>
      </c>
      <c r="X2035" s="5"/>
      <c r="Y2035" s="5"/>
      <c r="Z2035" s="5"/>
      <c r="AA2035" s="4" t="s">
        <v>3010</v>
      </c>
      <c r="AB2035" s="5"/>
      <c r="AC2035" s="5"/>
      <c r="AD2035" s="5"/>
      <c r="AE2035" s="5"/>
      <c r="AF2035" s="6"/>
      <c r="AG2035" s="5"/>
      <c r="AH2035" s="5"/>
      <c r="AI2035" s="5"/>
      <c r="AJ2035" s="6"/>
      <c r="AK2035" s="5"/>
      <c r="AL2035" s="6"/>
      <c r="AM2035" s="5"/>
      <c r="AN2035" s="5"/>
      <c r="AO2035" s="5"/>
      <c r="AP2035" s="5" t="s">
        <v>12477</v>
      </c>
      <c r="AQ2035" s="4" t="s">
        <v>1351</v>
      </c>
      <c r="AR2035" s="5" t="s">
        <v>12478</v>
      </c>
      <c r="AS2035" s="4" t="s">
        <v>1352</v>
      </c>
      <c r="AT2035" s="5" t="s">
        <v>1353</v>
      </c>
      <c r="AU2035" s="5" t="s">
        <v>41</v>
      </c>
      <c r="AV2035" s="4" t="s">
        <v>1354</v>
      </c>
      <c r="AW2035" s="5" t="s">
        <v>17</v>
      </c>
      <c r="AX2035" s="4" t="s">
        <v>2116</v>
      </c>
      <c r="AY2035" s="5" t="s">
        <v>2117</v>
      </c>
      <c r="AZ2035" s="5" t="s">
        <v>11</v>
      </c>
      <c r="BA2035" s="4" t="s">
        <v>2118</v>
      </c>
      <c r="BB2035" s="5" t="s">
        <v>2119</v>
      </c>
      <c r="BC2035" s="4" t="s">
        <v>3008</v>
      </c>
      <c r="BD2035" s="5" t="s">
        <v>3012</v>
      </c>
      <c r="BE2035" s="5" t="s">
        <v>260</v>
      </c>
      <c r="BF2035" s="5" t="s">
        <v>1333</v>
      </c>
      <c r="BG2035" s="4" t="s">
        <v>3013</v>
      </c>
      <c r="BH2035" s="5" t="s">
        <v>1343</v>
      </c>
    </row>
    <row r="2036" spans="1:60" x14ac:dyDescent="0.25">
      <c r="A2036">
        <f t="shared" si="171"/>
        <v>991857</v>
      </c>
      <c r="B2036">
        <f t="shared" si="172"/>
        <v>50101172</v>
      </c>
      <c r="C2036" t="str">
        <f t="shared" si="173"/>
        <v>CC</v>
      </c>
      <c r="D2036" t="str">
        <f t="shared" si="170"/>
        <v>REGION GRAND SUD</v>
      </c>
      <c r="E2036" s="12" t="str">
        <f t="shared" si="174"/>
        <v>TERRAIN</v>
      </c>
      <c r="F2036" s="4" t="s">
        <v>9208</v>
      </c>
      <c r="G2036" s="4" t="s">
        <v>1944</v>
      </c>
      <c r="H2036" s="5">
        <v>2</v>
      </c>
      <c r="I2036" s="5" t="s">
        <v>24</v>
      </c>
      <c r="J2036" s="5"/>
      <c r="K2036" s="5"/>
      <c r="L2036" s="5"/>
      <c r="M2036" s="5" t="s">
        <v>1343</v>
      </c>
      <c r="N2036" s="5"/>
      <c r="O2036" s="5"/>
      <c r="P2036" s="5"/>
      <c r="Q2036" s="5"/>
      <c r="R2036" s="5"/>
      <c r="S2036" s="5"/>
      <c r="T2036" s="5"/>
      <c r="U2036" s="6">
        <v>45566</v>
      </c>
      <c r="V2036" s="4"/>
      <c r="W2036" s="4" t="s">
        <v>1329</v>
      </c>
      <c r="X2036" s="5"/>
      <c r="Y2036" s="5"/>
      <c r="Z2036" s="5"/>
      <c r="AA2036" s="4"/>
      <c r="AB2036" s="5"/>
      <c r="AC2036" s="5"/>
      <c r="AD2036" s="5"/>
      <c r="AE2036" s="5"/>
      <c r="AF2036" s="6"/>
      <c r="AG2036" s="5"/>
      <c r="AH2036" s="5"/>
      <c r="AI2036" s="5"/>
      <c r="AJ2036" s="6"/>
      <c r="AK2036" s="5"/>
      <c r="AL2036" s="6"/>
      <c r="AM2036" s="5"/>
      <c r="AN2036" s="5"/>
      <c r="AO2036" s="5"/>
      <c r="AP2036" s="5" t="s">
        <v>1335</v>
      </c>
      <c r="AQ2036" s="4" t="s">
        <v>1336</v>
      </c>
      <c r="AR2036" s="5" t="s">
        <v>12476</v>
      </c>
      <c r="AS2036" s="4" t="s">
        <v>1473</v>
      </c>
      <c r="AT2036" s="5" t="s">
        <v>1474</v>
      </c>
      <c r="AU2036" s="5" t="s">
        <v>41</v>
      </c>
      <c r="AV2036" s="4" t="s">
        <v>1475</v>
      </c>
      <c r="AW2036" s="5" t="s">
        <v>58</v>
      </c>
      <c r="AX2036" s="4" t="s">
        <v>1479</v>
      </c>
      <c r="AY2036" s="5" t="s">
        <v>1480</v>
      </c>
      <c r="AZ2036" s="5" t="s">
        <v>11</v>
      </c>
      <c r="BA2036" s="4" t="s">
        <v>1481</v>
      </c>
      <c r="BB2036" s="5" t="s">
        <v>1482</v>
      </c>
      <c r="BC2036" s="4" t="s">
        <v>1941</v>
      </c>
      <c r="BD2036" s="5" t="s">
        <v>1943</v>
      </c>
      <c r="BE2036" s="5" t="s">
        <v>25</v>
      </c>
      <c r="BF2036" s="5" t="s">
        <v>1333</v>
      </c>
      <c r="BG2036" s="4" t="s">
        <v>1944</v>
      </c>
      <c r="BH2036" s="5" t="s">
        <v>1343</v>
      </c>
    </row>
    <row r="2037" spans="1:60" x14ac:dyDescent="0.25">
      <c r="A2037">
        <f t="shared" si="171"/>
        <v>991847</v>
      </c>
      <c r="B2037">
        <f t="shared" si="172"/>
        <v>50101171</v>
      </c>
      <c r="C2037" t="str">
        <f t="shared" si="173"/>
        <v>CC</v>
      </c>
      <c r="D2037" t="str">
        <f t="shared" si="170"/>
        <v>REGION CENTRE EST</v>
      </c>
      <c r="E2037" s="12" t="str">
        <f t="shared" si="174"/>
        <v>TERRAIN</v>
      </c>
      <c r="F2037" s="4" t="s">
        <v>9209</v>
      </c>
      <c r="G2037" s="4" t="s">
        <v>6871</v>
      </c>
      <c r="H2037" s="5">
        <v>2</v>
      </c>
      <c r="I2037" s="5" t="s">
        <v>6943</v>
      </c>
      <c r="J2037" s="5"/>
      <c r="K2037" s="5"/>
      <c r="L2037" s="5"/>
      <c r="M2037" s="5" t="s">
        <v>1343</v>
      </c>
      <c r="N2037" s="5"/>
      <c r="O2037" s="5"/>
      <c r="P2037" s="5"/>
      <c r="Q2037" s="5"/>
      <c r="R2037" s="5"/>
      <c r="S2037" s="5"/>
      <c r="T2037" s="5"/>
      <c r="U2037" s="6">
        <v>45627</v>
      </c>
      <c r="V2037" s="4"/>
      <c r="W2037" s="4" t="s">
        <v>1329</v>
      </c>
      <c r="X2037" s="5"/>
      <c r="Y2037" s="5"/>
      <c r="Z2037" s="5"/>
      <c r="AA2037" s="4" t="s">
        <v>6249</v>
      </c>
      <c r="AB2037" s="5"/>
      <c r="AC2037" s="5"/>
      <c r="AD2037" s="5"/>
      <c r="AE2037" s="5"/>
      <c r="AF2037" s="6"/>
      <c r="AG2037" s="5"/>
      <c r="AH2037" s="5"/>
      <c r="AI2037" s="5"/>
      <c r="AJ2037" s="6"/>
      <c r="AK2037" s="5"/>
      <c r="AL2037" s="6"/>
      <c r="AM2037" s="5"/>
      <c r="AN2037" s="5"/>
      <c r="AO2037" s="5"/>
      <c r="AP2037" s="5" t="s">
        <v>1536</v>
      </c>
      <c r="AQ2037" s="4" t="s">
        <v>12479</v>
      </c>
      <c r="AR2037" s="5" t="s">
        <v>12480</v>
      </c>
      <c r="AS2037" s="4" t="s">
        <v>1993</v>
      </c>
      <c r="AT2037" s="5" t="s">
        <v>1994</v>
      </c>
      <c r="AU2037" s="5" t="s">
        <v>41</v>
      </c>
      <c r="AV2037" s="4" t="s">
        <v>1995</v>
      </c>
      <c r="AW2037" s="5" t="s">
        <v>53</v>
      </c>
      <c r="AX2037" s="4" t="s">
        <v>1996</v>
      </c>
      <c r="AY2037" s="5" t="s">
        <v>1997</v>
      </c>
      <c r="AZ2037" s="5" t="s">
        <v>11</v>
      </c>
      <c r="BA2037" s="4" t="s">
        <v>1998</v>
      </c>
      <c r="BB2037" s="5" t="s">
        <v>1999</v>
      </c>
      <c r="BC2037" s="4" t="s">
        <v>6868</v>
      </c>
      <c r="BD2037" s="5" t="s">
        <v>6870</v>
      </c>
      <c r="BE2037" s="5" t="s">
        <v>25</v>
      </c>
      <c r="BF2037" s="5" t="s">
        <v>1333</v>
      </c>
      <c r="BG2037" s="4" t="s">
        <v>6871</v>
      </c>
      <c r="BH2037" s="5" t="s">
        <v>1343</v>
      </c>
    </row>
    <row r="2038" spans="1:60" x14ac:dyDescent="0.25">
      <c r="A2038">
        <f t="shared" si="171"/>
        <v>991845</v>
      </c>
      <c r="B2038">
        <f t="shared" si="172"/>
        <v>50101170</v>
      </c>
      <c r="C2038" t="str">
        <f t="shared" si="173"/>
        <v>CC</v>
      </c>
      <c r="D2038" t="str">
        <f t="shared" si="170"/>
        <v>REGION GRAND SUD</v>
      </c>
      <c r="E2038" s="12" t="str">
        <f t="shared" si="174"/>
        <v>TERRAIN</v>
      </c>
      <c r="F2038" s="4" t="s">
        <v>9210</v>
      </c>
      <c r="G2038" s="4" t="s">
        <v>1435</v>
      </c>
      <c r="H2038" s="5">
        <v>2</v>
      </c>
      <c r="I2038" s="5" t="s">
        <v>6943</v>
      </c>
      <c r="J2038" s="5"/>
      <c r="K2038" s="5"/>
      <c r="L2038" s="5"/>
      <c r="M2038" s="5" t="s">
        <v>1343</v>
      </c>
      <c r="N2038" s="5"/>
      <c r="O2038" s="5"/>
      <c r="P2038" s="5"/>
      <c r="Q2038" s="5"/>
      <c r="R2038" s="5"/>
      <c r="S2038" s="5"/>
      <c r="T2038" s="5"/>
      <c r="U2038" s="6">
        <v>45566</v>
      </c>
      <c r="V2038" s="4"/>
      <c r="W2038" s="4" t="s">
        <v>1329</v>
      </c>
      <c r="X2038" s="5"/>
      <c r="Y2038" s="5"/>
      <c r="Z2038" s="5"/>
      <c r="AA2038" s="4" t="s">
        <v>1425</v>
      </c>
      <c r="AB2038" s="5"/>
      <c r="AC2038" s="5"/>
      <c r="AD2038" s="5"/>
      <c r="AE2038" s="5"/>
      <c r="AF2038" s="6"/>
      <c r="AG2038" s="5"/>
      <c r="AH2038" s="5"/>
      <c r="AI2038" s="5"/>
      <c r="AJ2038" s="6"/>
      <c r="AK2038" s="5"/>
      <c r="AL2038" s="6"/>
      <c r="AM2038" s="5"/>
      <c r="AN2038" s="5"/>
      <c r="AO2038" s="5"/>
      <c r="AP2038" s="5" t="s">
        <v>1335</v>
      </c>
      <c r="AQ2038" s="4" t="s">
        <v>1336</v>
      </c>
      <c r="AR2038" s="5" t="s">
        <v>12476</v>
      </c>
      <c r="AS2038" s="4" t="s">
        <v>1427</v>
      </c>
      <c r="AT2038" s="5" t="s">
        <v>1428</v>
      </c>
      <c r="AU2038" s="5" t="s">
        <v>41</v>
      </c>
      <c r="AV2038" s="4" t="s">
        <v>1429</v>
      </c>
      <c r="AW2038" s="5" t="s">
        <v>129</v>
      </c>
      <c r="AX2038" s="4" t="s">
        <v>1430</v>
      </c>
      <c r="AY2038" s="5" t="s">
        <v>1431</v>
      </c>
      <c r="AZ2038" s="5" t="s">
        <v>11</v>
      </c>
      <c r="BA2038" s="4" t="s">
        <v>1432</v>
      </c>
      <c r="BB2038" s="5" t="s">
        <v>1433</v>
      </c>
      <c r="BC2038" s="4" t="s">
        <v>1424</v>
      </c>
      <c r="BD2038" s="5" t="s">
        <v>1434</v>
      </c>
      <c r="BE2038" s="5" t="s">
        <v>25</v>
      </c>
      <c r="BF2038" s="5" t="s">
        <v>1333</v>
      </c>
      <c r="BG2038" s="4" t="s">
        <v>1435</v>
      </c>
      <c r="BH2038" s="5" t="s">
        <v>1343</v>
      </c>
    </row>
    <row r="2039" spans="1:60" x14ac:dyDescent="0.25">
      <c r="A2039">
        <f t="shared" si="171"/>
        <v>991843</v>
      </c>
      <c r="B2039">
        <f t="shared" si="172"/>
        <v>50101169</v>
      </c>
      <c r="C2039" t="str">
        <f t="shared" si="173"/>
        <v>CC</v>
      </c>
      <c r="D2039" t="str">
        <f t="shared" si="170"/>
        <v>REGION GRAND SUD</v>
      </c>
      <c r="E2039" s="12" t="str">
        <f t="shared" si="174"/>
        <v>TERRAIN</v>
      </c>
      <c r="F2039" s="4" t="s">
        <v>9211</v>
      </c>
      <c r="G2039" s="4" t="s">
        <v>9212</v>
      </c>
      <c r="H2039" s="5">
        <v>2</v>
      </c>
      <c r="I2039" s="5" t="s">
        <v>6943</v>
      </c>
      <c r="J2039" s="5"/>
      <c r="K2039" s="5"/>
      <c r="L2039" s="5"/>
      <c r="M2039" s="5" t="s">
        <v>1343</v>
      </c>
      <c r="N2039" s="5"/>
      <c r="O2039" s="6"/>
      <c r="P2039" s="5"/>
      <c r="Q2039" s="5"/>
      <c r="R2039" s="5"/>
      <c r="S2039" s="5"/>
      <c r="T2039" s="5"/>
      <c r="U2039" s="6">
        <v>45627</v>
      </c>
      <c r="V2039" s="4"/>
      <c r="W2039" s="4" t="s">
        <v>1329</v>
      </c>
      <c r="X2039" s="5"/>
      <c r="Y2039" s="5"/>
      <c r="Z2039" s="5"/>
      <c r="AA2039" s="4" t="s">
        <v>2160</v>
      </c>
      <c r="AB2039" s="5"/>
      <c r="AC2039" s="5"/>
      <c r="AD2039" s="5"/>
      <c r="AE2039" s="5"/>
      <c r="AF2039" s="6"/>
      <c r="AG2039" s="5"/>
      <c r="AH2039" s="5"/>
      <c r="AI2039" s="5"/>
      <c r="AJ2039" s="6"/>
      <c r="AK2039" s="5"/>
      <c r="AL2039" s="6"/>
      <c r="AM2039" s="5"/>
      <c r="AN2039" s="5"/>
      <c r="AO2039" s="5"/>
      <c r="AP2039" s="5" t="s">
        <v>1335</v>
      </c>
      <c r="AQ2039" s="4" t="s">
        <v>1336</v>
      </c>
      <c r="AR2039" s="5" t="s">
        <v>12476</v>
      </c>
      <c r="AS2039" s="4" t="s">
        <v>1427</v>
      </c>
      <c r="AT2039" s="5" t="s">
        <v>1428</v>
      </c>
      <c r="AU2039" s="5" t="s">
        <v>41</v>
      </c>
      <c r="AV2039" s="4" t="s">
        <v>1429</v>
      </c>
      <c r="AW2039" s="5" t="s">
        <v>129</v>
      </c>
      <c r="AX2039" s="4" t="s">
        <v>5448</v>
      </c>
      <c r="AY2039" s="5" t="s">
        <v>5452</v>
      </c>
      <c r="AZ2039" s="5" t="s">
        <v>1357</v>
      </c>
      <c r="BA2039" s="4" t="s">
        <v>7090</v>
      </c>
      <c r="BB2039" s="5" t="s">
        <v>11112</v>
      </c>
      <c r="BC2039" s="4"/>
      <c r="BD2039" s="5"/>
      <c r="BE2039" s="5"/>
      <c r="BF2039" s="5"/>
      <c r="BG2039" s="4" t="s">
        <v>9212</v>
      </c>
      <c r="BH2039" s="5" t="s">
        <v>1343</v>
      </c>
    </row>
    <row r="2040" spans="1:60" x14ac:dyDescent="0.25">
      <c r="A2040">
        <f t="shared" si="171"/>
        <v>991803</v>
      </c>
      <c r="B2040">
        <f t="shared" si="172"/>
        <v>50101167</v>
      </c>
      <c r="C2040" t="str">
        <f t="shared" si="173"/>
        <v>CC</v>
      </c>
      <c r="D2040" t="str">
        <f t="shared" si="170"/>
        <v>REGION GRAND SUD</v>
      </c>
      <c r="E2040" s="12" t="str">
        <f t="shared" si="174"/>
        <v>TERRAIN</v>
      </c>
      <c r="F2040" s="4" t="s">
        <v>9213</v>
      </c>
      <c r="G2040" s="4" t="s">
        <v>4374</v>
      </c>
      <c r="H2040" s="5">
        <v>2</v>
      </c>
      <c r="I2040" s="5" t="s">
        <v>6943</v>
      </c>
      <c r="J2040" s="5"/>
      <c r="K2040" s="5"/>
      <c r="L2040" s="5"/>
      <c r="M2040" s="5" t="s">
        <v>1343</v>
      </c>
      <c r="N2040" s="5"/>
      <c r="O2040" s="5"/>
      <c r="P2040" s="5"/>
      <c r="Q2040" s="5"/>
      <c r="R2040" s="5"/>
      <c r="S2040" s="5"/>
      <c r="T2040" s="5"/>
      <c r="U2040" s="6">
        <v>45566</v>
      </c>
      <c r="V2040" s="5"/>
      <c r="W2040" s="4" t="s">
        <v>1329</v>
      </c>
      <c r="X2040" s="5"/>
      <c r="Y2040" s="5"/>
      <c r="Z2040" s="5"/>
      <c r="AA2040" s="5" t="s">
        <v>2288</v>
      </c>
      <c r="AB2040" s="5"/>
      <c r="AC2040" s="5"/>
      <c r="AD2040" s="5"/>
      <c r="AE2040" s="5"/>
      <c r="AF2040" s="5"/>
      <c r="AG2040" s="5"/>
      <c r="AH2040" s="5"/>
      <c r="AI2040" s="5"/>
      <c r="AJ2040" s="5"/>
      <c r="AK2040" s="5"/>
      <c r="AL2040" s="5"/>
      <c r="AM2040" s="5"/>
      <c r="AN2040" s="5"/>
      <c r="AO2040" s="5"/>
      <c r="AP2040" s="5" t="s">
        <v>1335</v>
      </c>
      <c r="AQ2040" s="4" t="s">
        <v>1336</v>
      </c>
      <c r="AR2040" s="5" t="s">
        <v>12476</v>
      </c>
      <c r="AS2040" s="4" t="s">
        <v>1403</v>
      </c>
      <c r="AT2040" s="5" t="s">
        <v>1404</v>
      </c>
      <c r="AU2040" s="5" t="s">
        <v>41</v>
      </c>
      <c r="AV2040" s="4" t="s">
        <v>1405</v>
      </c>
      <c r="AW2040" s="5" t="s">
        <v>61</v>
      </c>
      <c r="AX2040" s="4" t="s">
        <v>2047</v>
      </c>
      <c r="AY2040" s="5" t="s">
        <v>2048</v>
      </c>
      <c r="AZ2040" s="5" t="s">
        <v>11</v>
      </c>
      <c r="BA2040" s="4" t="s">
        <v>2049</v>
      </c>
      <c r="BB2040" s="5" t="s">
        <v>2050</v>
      </c>
      <c r="BC2040" s="5" t="s">
        <v>4371</v>
      </c>
      <c r="BD2040" s="5" t="s">
        <v>4373</v>
      </c>
      <c r="BE2040" s="5" t="s">
        <v>25</v>
      </c>
      <c r="BF2040" s="5" t="s">
        <v>1333</v>
      </c>
      <c r="BG2040" s="5" t="s">
        <v>4374</v>
      </c>
      <c r="BH2040" s="5" t="s">
        <v>1343</v>
      </c>
    </row>
    <row r="2041" spans="1:60" x14ac:dyDescent="0.25">
      <c r="A2041">
        <f t="shared" si="171"/>
        <v>991801</v>
      </c>
      <c r="B2041">
        <f t="shared" si="172"/>
        <v>50101166</v>
      </c>
      <c r="C2041" t="str">
        <f t="shared" si="173"/>
        <v>CC</v>
      </c>
      <c r="D2041" t="str">
        <f t="shared" si="170"/>
        <v>REGION ILE DE FRANCE NORD</v>
      </c>
      <c r="E2041" s="12" t="str">
        <f t="shared" si="174"/>
        <v>TERRAIN</v>
      </c>
      <c r="F2041" s="4" t="s">
        <v>9214</v>
      </c>
      <c r="G2041" s="4" t="s">
        <v>2435</v>
      </c>
      <c r="H2041" s="5">
        <v>2</v>
      </c>
      <c r="I2041" s="5" t="s">
        <v>6943</v>
      </c>
      <c r="J2041" s="5"/>
      <c r="K2041" s="5"/>
      <c r="L2041" s="5"/>
      <c r="M2041" s="5" t="s">
        <v>1343</v>
      </c>
      <c r="N2041" s="5"/>
      <c r="O2041" s="5"/>
      <c r="P2041" s="5"/>
      <c r="Q2041" s="5"/>
      <c r="R2041" s="5"/>
      <c r="S2041" s="5"/>
      <c r="T2041" s="5"/>
      <c r="U2041" s="6">
        <v>45627</v>
      </c>
      <c r="V2041" s="5"/>
      <c r="W2041" s="4" t="s">
        <v>1329</v>
      </c>
      <c r="X2041" s="5"/>
      <c r="Y2041" s="5"/>
      <c r="Z2041" s="5"/>
      <c r="AA2041" s="4" t="s">
        <v>2428</v>
      </c>
      <c r="AB2041" s="5"/>
      <c r="AC2041" s="5"/>
      <c r="AD2041" s="5"/>
      <c r="AE2041" s="5"/>
      <c r="AF2041" s="5"/>
      <c r="AG2041" s="5"/>
      <c r="AH2041" s="5"/>
      <c r="AI2041" s="5"/>
      <c r="AJ2041" s="5"/>
      <c r="AK2041" s="5"/>
      <c r="AL2041" s="5"/>
      <c r="AM2041" s="5"/>
      <c r="AN2041" s="5"/>
      <c r="AO2041" s="5"/>
      <c r="AP2041" s="5" t="s">
        <v>12477</v>
      </c>
      <c r="AQ2041" s="4" t="s">
        <v>1351</v>
      </c>
      <c r="AR2041" s="5" t="s">
        <v>12478</v>
      </c>
      <c r="AS2041" s="4" t="s">
        <v>1898</v>
      </c>
      <c r="AT2041" s="5" t="s">
        <v>1899</v>
      </c>
      <c r="AU2041" s="5" t="s">
        <v>41</v>
      </c>
      <c r="AV2041" s="4" t="s">
        <v>1900</v>
      </c>
      <c r="AW2041" s="5" t="s">
        <v>30</v>
      </c>
      <c r="AX2041" s="4" t="s">
        <v>2430</v>
      </c>
      <c r="AY2041" s="5" t="s">
        <v>2431</v>
      </c>
      <c r="AZ2041" s="5" t="s">
        <v>11</v>
      </c>
      <c r="BA2041" s="4" t="s">
        <v>2432</v>
      </c>
      <c r="BB2041" s="5" t="s">
        <v>2433</v>
      </c>
      <c r="BC2041" s="4" t="s">
        <v>2426</v>
      </c>
      <c r="BD2041" s="5" t="s">
        <v>2434</v>
      </c>
      <c r="BE2041" s="5" t="s">
        <v>25</v>
      </c>
      <c r="BF2041" s="5" t="s">
        <v>1333</v>
      </c>
      <c r="BG2041" s="4" t="s">
        <v>2435</v>
      </c>
      <c r="BH2041" s="5" t="s">
        <v>1343</v>
      </c>
    </row>
    <row r="2042" spans="1:60" x14ac:dyDescent="0.25">
      <c r="A2042">
        <f t="shared" si="171"/>
        <v>991799</v>
      </c>
      <c r="B2042">
        <f t="shared" si="172"/>
        <v>50101165</v>
      </c>
      <c r="C2042" t="str">
        <f t="shared" si="173"/>
        <v>CC</v>
      </c>
      <c r="D2042" t="str">
        <f t="shared" si="170"/>
        <v>REGION ILE DE FRANCE NORD</v>
      </c>
      <c r="E2042" s="12" t="str">
        <f t="shared" si="174"/>
        <v>TERRAIN</v>
      </c>
      <c r="F2042" s="4" t="s">
        <v>9215</v>
      </c>
      <c r="G2042" s="4" t="s">
        <v>9216</v>
      </c>
      <c r="H2042" s="5">
        <v>2</v>
      </c>
      <c r="I2042" s="5" t="s">
        <v>6943</v>
      </c>
      <c r="J2042" s="5"/>
      <c r="K2042" s="5"/>
      <c r="L2042" s="5"/>
      <c r="M2042" s="5" t="s">
        <v>1343</v>
      </c>
      <c r="N2042" s="5"/>
      <c r="O2042" s="5"/>
      <c r="P2042" s="5"/>
      <c r="Q2042" s="5"/>
      <c r="R2042" s="5"/>
      <c r="S2042" s="5"/>
      <c r="T2042" s="5"/>
      <c r="U2042" s="6">
        <v>45627</v>
      </c>
      <c r="V2042" s="5"/>
      <c r="W2042" s="4" t="s">
        <v>1329</v>
      </c>
      <c r="X2042" s="5"/>
      <c r="Y2042" s="5"/>
      <c r="Z2042" s="5"/>
      <c r="AA2042" s="4" t="s">
        <v>6210</v>
      </c>
      <c r="AB2042" s="5"/>
      <c r="AC2042" s="5"/>
      <c r="AD2042" s="5"/>
      <c r="AE2042" s="5"/>
      <c r="AF2042" s="5"/>
      <c r="AG2042" s="5"/>
      <c r="AH2042" s="5"/>
      <c r="AI2042" s="5"/>
      <c r="AJ2042" s="5"/>
      <c r="AK2042" s="5"/>
      <c r="AL2042" s="5"/>
      <c r="AM2042" s="5"/>
      <c r="AN2042" s="5"/>
      <c r="AO2042" s="5"/>
      <c r="AP2042" s="5" t="s">
        <v>12477</v>
      </c>
      <c r="AQ2042" s="4" t="s">
        <v>1351</v>
      </c>
      <c r="AR2042" s="5" t="s">
        <v>12478</v>
      </c>
      <c r="AS2042" s="4" t="s">
        <v>1898</v>
      </c>
      <c r="AT2042" s="5" t="s">
        <v>1899</v>
      </c>
      <c r="AU2042" s="5" t="s">
        <v>41</v>
      </c>
      <c r="AV2042" s="4" t="s">
        <v>1900</v>
      </c>
      <c r="AW2042" s="5" t="s">
        <v>30</v>
      </c>
      <c r="AX2042" s="4" t="s">
        <v>2430</v>
      </c>
      <c r="AY2042" s="5" t="s">
        <v>2431</v>
      </c>
      <c r="AZ2042" s="5" t="s">
        <v>11</v>
      </c>
      <c r="BA2042" s="4" t="s">
        <v>2432</v>
      </c>
      <c r="BB2042" s="5" t="s">
        <v>2433</v>
      </c>
      <c r="BC2042" s="5"/>
      <c r="BD2042" s="5"/>
      <c r="BE2042" s="5"/>
      <c r="BF2042" s="5"/>
      <c r="BG2042" s="4" t="s">
        <v>9216</v>
      </c>
      <c r="BH2042" s="5" t="s">
        <v>1343</v>
      </c>
    </row>
    <row r="2043" spans="1:60" x14ac:dyDescent="0.25">
      <c r="A2043">
        <f t="shared" si="171"/>
        <v>991788</v>
      </c>
      <c r="B2043">
        <f t="shared" si="172"/>
        <v>50101164</v>
      </c>
      <c r="C2043" t="str">
        <f t="shared" si="173"/>
        <v>CC</v>
      </c>
      <c r="D2043" t="str">
        <f t="shared" si="170"/>
        <v>REGION ILE DE FRANCE NORD</v>
      </c>
      <c r="E2043" s="12" t="str">
        <f t="shared" si="174"/>
        <v>TERRAIN</v>
      </c>
      <c r="F2043" s="4" t="s">
        <v>9217</v>
      </c>
      <c r="G2043" s="4" t="s">
        <v>6483</v>
      </c>
      <c r="H2043" s="5">
        <v>2</v>
      </c>
      <c r="I2043" s="5" t="s">
        <v>6943</v>
      </c>
      <c r="J2043" s="5"/>
      <c r="K2043" s="5"/>
      <c r="L2043" s="5"/>
      <c r="M2043" s="5" t="s">
        <v>1343</v>
      </c>
      <c r="N2043" s="5"/>
      <c r="O2043" s="5"/>
      <c r="P2043" s="5"/>
      <c r="Q2043" s="5"/>
      <c r="R2043" s="5"/>
      <c r="S2043" s="5"/>
      <c r="T2043" s="5"/>
      <c r="U2043" s="6">
        <v>45627</v>
      </c>
      <c r="V2043" s="5"/>
      <c r="W2043" s="4" t="s">
        <v>1329</v>
      </c>
      <c r="X2043" s="5"/>
      <c r="Y2043" s="5"/>
      <c r="Z2043" s="5"/>
      <c r="AA2043" s="4" t="s">
        <v>1991</v>
      </c>
      <c r="AB2043" s="5"/>
      <c r="AC2043" s="5"/>
      <c r="AD2043" s="5"/>
      <c r="AE2043" s="5"/>
      <c r="AF2043" s="5"/>
      <c r="AG2043" s="5"/>
      <c r="AH2043" s="5"/>
      <c r="AI2043" s="5"/>
      <c r="AJ2043" s="5"/>
      <c r="AK2043" s="5"/>
      <c r="AL2043" s="5"/>
      <c r="AM2043" s="5"/>
      <c r="AN2043" s="5"/>
      <c r="AO2043" s="5"/>
      <c r="AP2043" s="5" t="s">
        <v>12477</v>
      </c>
      <c r="AQ2043" s="4" t="s">
        <v>1351</v>
      </c>
      <c r="AR2043" s="5" t="s">
        <v>12478</v>
      </c>
      <c r="AS2043" s="4" t="s">
        <v>1898</v>
      </c>
      <c r="AT2043" s="5" t="s">
        <v>1899</v>
      </c>
      <c r="AU2043" s="5" t="s">
        <v>41</v>
      </c>
      <c r="AV2043" s="4" t="s">
        <v>1900</v>
      </c>
      <c r="AW2043" s="5" t="s">
        <v>30</v>
      </c>
      <c r="AX2043" s="4" t="s">
        <v>2430</v>
      </c>
      <c r="AY2043" s="5" t="s">
        <v>2431</v>
      </c>
      <c r="AZ2043" s="5" t="s">
        <v>11</v>
      </c>
      <c r="BA2043" s="4" t="s">
        <v>2432</v>
      </c>
      <c r="BB2043" s="5" t="s">
        <v>2433</v>
      </c>
      <c r="BC2043" s="5" t="s">
        <v>6479</v>
      </c>
      <c r="BD2043" s="5" t="s">
        <v>6482</v>
      </c>
      <c r="BE2043" s="5" t="s">
        <v>25</v>
      </c>
      <c r="BF2043" s="5" t="s">
        <v>1333</v>
      </c>
      <c r="BG2043" s="4" t="s">
        <v>6483</v>
      </c>
      <c r="BH2043" s="5" t="s">
        <v>1343</v>
      </c>
    </row>
    <row r="2044" spans="1:60" x14ac:dyDescent="0.25">
      <c r="A2044">
        <f t="shared" si="171"/>
        <v>991773</v>
      </c>
      <c r="B2044">
        <f t="shared" si="172"/>
        <v>50101163</v>
      </c>
      <c r="C2044" t="str">
        <f t="shared" si="173"/>
        <v>CC</v>
      </c>
      <c r="D2044" t="str">
        <f t="shared" si="170"/>
        <v>REGION ILE DE FRANCE NORD</v>
      </c>
      <c r="E2044" s="12" t="str">
        <f t="shared" si="174"/>
        <v>TERRAIN</v>
      </c>
      <c r="F2044" s="4" t="s">
        <v>9218</v>
      </c>
      <c r="G2044" s="4" t="s">
        <v>2722</v>
      </c>
      <c r="H2044" s="5">
        <v>2</v>
      </c>
      <c r="I2044" s="5" t="s">
        <v>6943</v>
      </c>
      <c r="J2044" s="5"/>
      <c r="K2044" s="5"/>
      <c r="L2044" s="5"/>
      <c r="M2044" s="5" t="s">
        <v>1343</v>
      </c>
      <c r="N2044" s="5"/>
      <c r="O2044" s="5"/>
      <c r="P2044" s="5"/>
      <c r="Q2044" s="5"/>
      <c r="R2044" s="5"/>
      <c r="S2044" s="5"/>
      <c r="T2044" s="5"/>
      <c r="U2044" s="6">
        <v>45627</v>
      </c>
      <c r="V2044" s="5"/>
      <c r="W2044" s="4" t="s">
        <v>1329</v>
      </c>
      <c r="X2044" s="5"/>
      <c r="Y2044" s="5"/>
      <c r="Z2044" s="5"/>
      <c r="AA2044" s="4" t="s">
        <v>2720</v>
      </c>
      <c r="AB2044" s="5"/>
      <c r="AC2044" s="5"/>
      <c r="AD2044" s="5"/>
      <c r="AE2044" s="5"/>
      <c r="AF2044" s="5"/>
      <c r="AG2044" s="5"/>
      <c r="AH2044" s="5"/>
      <c r="AI2044" s="5"/>
      <c r="AJ2044" s="5"/>
      <c r="AK2044" s="5"/>
      <c r="AL2044" s="5"/>
      <c r="AM2044" s="5"/>
      <c r="AN2044" s="5"/>
      <c r="AO2044" s="5"/>
      <c r="AP2044" s="5" t="s">
        <v>12477</v>
      </c>
      <c r="AQ2044" s="4" t="s">
        <v>1351</v>
      </c>
      <c r="AR2044" s="5" t="s">
        <v>12478</v>
      </c>
      <c r="AS2044" s="4" t="s">
        <v>1352</v>
      </c>
      <c r="AT2044" s="5" t="s">
        <v>1353</v>
      </c>
      <c r="AU2044" s="5" t="s">
        <v>41</v>
      </c>
      <c r="AV2044" s="4" t="s">
        <v>1354</v>
      </c>
      <c r="AW2044" s="5" t="s">
        <v>17</v>
      </c>
      <c r="AX2044" s="4" t="s">
        <v>1355</v>
      </c>
      <c r="AY2044" s="5" t="s">
        <v>1356</v>
      </c>
      <c r="AZ2044" s="5" t="s">
        <v>11</v>
      </c>
      <c r="BA2044" s="4" t="s">
        <v>1358</v>
      </c>
      <c r="BB2044" s="5" t="s">
        <v>1359</v>
      </c>
      <c r="BC2044" s="4" t="s">
        <v>2718</v>
      </c>
      <c r="BD2044" s="5" t="s">
        <v>2721</v>
      </c>
      <c r="BE2044" s="5" t="s">
        <v>3</v>
      </c>
      <c r="BF2044" s="5" t="s">
        <v>1333</v>
      </c>
      <c r="BG2044" s="4" t="s">
        <v>2722</v>
      </c>
      <c r="BH2044" s="5" t="s">
        <v>1343</v>
      </c>
    </row>
    <row r="2045" spans="1:60" x14ac:dyDescent="0.25">
      <c r="A2045">
        <f t="shared" si="171"/>
        <v>991746</v>
      </c>
      <c r="B2045">
        <f t="shared" si="172"/>
        <v>50101161</v>
      </c>
      <c r="C2045" t="str">
        <f t="shared" si="173"/>
        <v>CC</v>
      </c>
      <c r="D2045" t="str">
        <f t="shared" si="170"/>
        <v>REGION ILE DE FRANCE NORD</v>
      </c>
      <c r="E2045" s="12" t="str">
        <f t="shared" si="174"/>
        <v>TERRAIN</v>
      </c>
      <c r="F2045" s="4" t="s">
        <v>9219</v>
      </c>
      <c r="G2045" s="4" t="s">
        <v>1367</v>
      </c>
      <c r="H2045" s="5">
        <v>2</v>
      </c>
      <c r="I2045" s="5" t="s">
        <v>6943</v>
      </c>
      <c r="J2045" s="5"/>
      <c r="K2045" s="5"/>
      <c r="L2045" s="5"/>
      <c r="M2045" s="5" t="s">
        <v>1343</v>
      </c>
      <c r="N2045" s="5"/>
      <c r="O2045" s="5"/>
      <c r="P2045" s="5"/>
      <c r="Q2045" s="5"/>
      <c r="R2045" s="5"/>
      <c r="S2045" s="5"/>
      <c r="T2045" s="5"/>
      <c r="U2045" s="6">
        <v>45627</v>
      </c>
      <c r="V2045" s="5"/>
      <c r="W2045" s="4" t="s">
        <v>1329</v>
      </c>
      <c r="X2045" s="5"/>
      <c r="Y2045" s="5"/>
      <c r="Z2045" s="5"/>
      <c r="AA2045" s="4" t="s">
        <v>1364</v>
      </c>
      <c r="AB2045" s="5"/>
      <c r="AC2045" s="5"/>
      <c r="AD2045" s="5"/>
      <c r="AE2045" s="5"/>
      <c r="AF2045" s="5"/>
      <c r="AG2045" s="5"/>
      <c r="AH2045" s="5"/>
      <c r="AI2045" s="5"/>
      <c r="AJ2045" s="5"/>
      <c r="AK2045" s="5"/>
      <c r="AL2045" s="5"/>
      <c r="AM2045" s="5"/>
      <c r="AN2045" s="5"/>
      <c r="AO2045" s="5"/>
      <c r="AP2045" s="5" t="s">
        <v>12477</v>
      </c>
      <c r="AQ2045" s="4" t="s">
        <v>1351</v>
      </c>
      <c r="AR2045" s="5" t="s">
        <v>12478</v>
      </c>
      <c r="AS2045" s="4" t="s">
        <v>1352</v>
      </c>
      <c r="AT2045" s="5" t="s">
        <v>1353</v>
      </c>
      <c r="AU2045" s="5" t="s">
        <v>41</v>
      </c>
      <c r="AV2045" s="4" t="s">
        <v>1354</v>
      </c>
      <c r="AW2045" s="5" t="s">
        <v>17</v>
      </c>
      <c r="AX2045" s="4" t="s">
        <v>1355</v>
      </c>
      <c r="AY2045" s="5" t="s">
        <v>1356</v>
      </c>
      <c r="AZ2045" s="5" t="s">
        <v>11</v>
      </c>
      <c r="BA2045" s="4" t="s">
        <v>1358</v>
      </c>
      <c r="BB2045" s="5" t="s">
        <v>1359</v>
      </c>
      <c r="BC2045" s="4" t="s">
        <v>1362</v>
      </c>
      <c r="BD2045" s="5" t="s">
        <v>1366</v>
      </c>
      <c r="BE2045" s="5" t="s">
        <v>25</v>
      </c>
      <c r="BF2045" s="5" t="s">
        <v>1333</v>
      </c>
      <c r="BG2045" s="4" t="s">
        <v>1367</v>
      </c>
      <c r="BH2045" s="5" t="s">
        <v>1343</v>
      </c>
    </row>
    <row r="2046" spans="1:60" x14ac:dyDescent="0.25">
      <c r="A2046">
        <f t="shared" si="171"/>
        <v>991744</v>
      </c>
      <c r="B2046">
        <f t="shared" si="172"/>
        <v>50101160</v>
      </c>
      <c r="C2046" t="str">
        <f t="shared" si="173"/>
        <v>CC</v>
      </c>
      <c r="D2046" t="str">
        <f t="shared" si="170"/>
        <v>REGION GRAND OUEST</v>
      </c>
      <c r="E2046" s="12" t="str">
        <f t="shared" si="174"/>
        <v>TERRAIN</v>
      </c>
      <c r="F2046" s="4" t="s">
        <v>9220</v>
      </c>
      <c r="G2046" s="4" t="s">
        <v>4174</v>
      </c>
      <c r="H2046" s="5">
        <v>2</v>
      </c>
      <c r="I2046" s="5" t="s">
        <v>6943</v>
      </c>
      <c r="J2046" s="5"/>
      <c r="K2046" s="5"/>
      <c r="L2046" s="5"/>
      <c r="M2046" s="5" t="s">
        <v>1343</v>
      </c>
      <c r="N2046" s="5"/>
      <c r="O2046" s="5"/>
      <c r="P2046" s="5"/>
      <c r="Q2046" s="5"/>
      <c r="R2046" s="5"/>
      <c r="S2046" s="5"/>
      <c r="T2046" s="5"/>
      <c r="U2046" s="6">
        <v>45627</v>
      </c>
      <c r="V2046" s="5"/>
      <c r="W2046" s="4" t="s">
        <v>1329</v>
      </c>
      <c r="X2046" s="5"/>
      <c r="Y2046" s="5"/>
      <c r="Z2046" s="5"/>
      <c r="AA2046" s="4" t="s">
        <v>4171</v>
      </c>
      <c r="AB2046" s="5"/>
      <c r="AC2046" s="5"/>
      <c r="AD2046" s="5"/>
      <c r="AE2046" s="5"/>
      <c r="AF2046" s="5"/>
      <c r="AG2046" s="5"/>
      <c r="AH2046" s="5"/>
      <c r="AI2046" s="5"/>
      <c r="AJ2046" s="5"/>
      <c r="AK2046" s="5"/>
      <c r="AL2046" s="5"/>
      <c r="AM2046" s="5"/>
      <c r="AN2046" s="5"/>
      <c r="AO2046" s="5"/>
      <c r="AP2046" s="5" t="s">
        <v>1413</v>
      </c>
      <c r="AQ2046" s="4" t="s">
        <v>1414</v>
      </c>
      <c r="AR2046" s="5" t="s">
        <v>19</v>
      </c>
      <c r="AS2046" s="4" t="s">
        <v>2662</v>
      </c>
      <c r="AT2046" s="5" t="s">
        <v>2663</v>
      </c>
      <c r="AU2046" s="5" t="s">
        <v>41</v>
      </c>
      <c r="AV2046" s="4" t="s">
        <v>2664</v>
      </c>
      <c r="AW2046" s="5" t="s">
        <v>119</v>
      </c>
      <c r="AX2046" s="4" t="s">
        <v>2665</v>
      </c>
      <c r="AY2046" s="5" t="s">
        <v>2666</v>
      </c>
      <c r="AZ2046" s="5" t="s">
        <v>11</v>
      </c>
      <c r="BA2046" s="4" t="s">
        <v>2667</v>
      </c>
      <c r="BB2046" s="5" t="s">
        <v>2668</v>
      </c>
      <c r="BC2046" s="5" t="s">
        <v>4170</v>
      </c>
      <c r="BD2046" s="5" t="s">
        <v>4173</v>
      </c>
      <c r="BE2046" s="5" t="s">
        <v>25</v>
      </c>
      <c r="BF2046" s="5" t="s">
        <v>1333</v>
      </c>
      <c r="BG2046" s="4" t="s">
        <v>4174</v>
      </c>
      <c r="BH2046" s="5" t="s">
        <v>1343</v>
      </c>
    </row>
    <row r="2047" spans="1:60" x14ac:dyDescent="0.25">
      <c r="A2047">
        <f t="shared" si="171"/>
        <v>991742</v>
      </c>
      <c r="B2047">
        <f t="shared" si="172"/>
        <v>50101159</v>
      </c>
      <c r="C2047" t="str">
        <f t="shared" si="173"/>
        <v>CC</v>
      </c>
      <c r="D2047" t="str">
        <f t="shared" si="170"/>
        <v>REGION ILE DE FRANCE NORD</v>
      </c>
      <c r="E2047" s="12" t="str">
        <f t="shared" si="174"/>
        <v>TERRAIN</v>
      </c>
      <c r="F2047" s="4" t="s">
        <v>9221</v>
      </c>
      <c r="G2047" s="4" t="s">
        <v>1458</v>
      </c>
      <c r="H2047" s="5">
        <v>2</v>
      </c>
      <c r="I2047" s="5" t="s">
        <v>6943</v>
      </c>
      <c r="J2047" s="5"/>
      <c r="K2047" s="5"/>
      <c r="L2047" s="5"/>
      <c r="M2047" s="5" t="s">
        <v>1343</v>
      </c>
      <c r="N2047" s="5"/>
      <c r="O2047" s="5"/>
      <c r="P2047" s="5"/>
      <c r="Q2047" s="5"/>
      <c r="R2047" s="5"/>
      <c r="S2047" s="5"/>
      <c r="T2047" s="5"/>
      <c r="U2047" s="6">
        <v>45597</v>
      </c>
      <c r="V2047" s="5"/>
      <c r="W2047" s="4" t="s">
        <v>1329</v>
      </c>
      <c r="X2047" s="5"/>
      <c r="Y2047" s="5"/>
      <c r="Z2047" s="5"/>
      <c r="AA2047" s="4" t="s">
        <v>1448</v>
      </c>
      <c r="AB2047" s="5"/>
      <c r="AC2047" s="5"/>
      <c r="AD2047" s="5"/>
      <c r="AE2047" s="5"/>
      <c r="AF2047" s="5"/>
      <c r="AG2047" s="5"/>
      <c r="AH2047" s="5"/>
      <c r="AI2047" s="5"/>
      <c r="AJ2047" s="5"/>
      <c r="AK2047" s="5"/>
      <c r="AL2047" s="5"/>
      <c r="AM2047" s="5"/>
      <c r="AN2047" s="5"/>
      <c r="AO2047" s="5"/>
      <c r="AP2047" s="5" t="s">
        <v>12477</v>
      </c>
      <c r="AQ2047" s="4" t="s">
        <v>1351</v>
      </c>
      <c r="AR2047" s="5" t="s">
        <v>12478</v>
      </c>
      <c r="AS2047" s="4" t="s">
        <v>1450</v>
      </c>
      <c r="AT2047" s="5" t="s">
        <v>1451</v>
      </c>
      <c r="AU2047" s="5" t="s">
        <v>41</v>
      </c>
      <c r="AV2047" s="4" t="s">
        <v>1452</v>
      </c>
      <c r="AW2047" s="5" t="s">
        <v>230</v>
      </c>
      <c r="AX2047" s="4" t="s">
        <v>1453</v>
      </c>
      <c r="AY2047" s="5" t="s">
        <v>1454</v>
      </c>
      <c r="AZ2047" s="5" t="s">
        <v>11</v>
      </c>
      <c r="BA2047" s="4" t="s">
        <v>1455</v>
      </c>
      <c r="BB2047" s="5" t="s">
        <v>1456</v>
      </c>
      <c r="BC2047" s="4" t="s">
        <v>1447</v>
      </c>
      <c r="BD2047" s="5" t="s">
        <v>1457</v>
      </c>
      <c r="BE2047" s="5" t="s">
        <v>25</v>
      </c>
      <c r="BF2047" s="5" t="s">
        <v>1333</v>
      </c>
      <c r="BG2047" s="4" t="s">
        <v>1458</v>
      </c>
      <c r="BH2047" s="5" t="s">
        <v>1343</v>
      </c>
    </row>
    <row r="2048" spans="1:60" x14ac:dyDescent="0.25">
      <c r="A2048">
        <f t="shared" si="171"/>
        <v>991741</v>
      </c>
      <c r="B2048">
        <f t="shared" si="172"/>
        <v>50101158</v>
      </c>
      <c r="C2048" t="str">
        <f t="shared" si="173"/>
        <v>CC</v>
      </c>
      <c r="D2048" t="str">
        <f t="shared" si="170"/>
        <v>REGION ILE DE FRANCE NORD</v>
      </c>
      <c r="E2048" s="12" t="str">
        <f t="shared" si="174"/>
        <v>TERRAIN</v>
      </c>
      <c r="F2048" s="4" t="s">
        <v>9222</v>
      </c>
      <c r="G2048" s="4" t="s">
        <v>5275</v>
      </c>
      <c r="H2048" s="5">
        <v>2</v>
      </c>
      <c r="I2048" s="5" t="s">
        <v>6943</v>
      </c>
      <c r="J2048" s="5"/>
      <c r="K2048" s="5"/>
      <c r="L2048" s="5"/>
      <c r="M2048" s="5" t="s">
        <v>1343</v>
      </c>
      <c r="N2048" s="5"/>
      <c r="O2048" s="5"/>
      <c r="P2048" s="5"/>
      <c r="Q2048" s="5"/>
      <c r="R2048" s="5"/>
      <c r="S2048" s="5"/>
      <c r="T2048" s="5"/>
      <c r="U2048" s="6">
        <v>45597</v>
      </c>
      <c r="V2048" s="5"/>
      <c r="W2048" s="4" t="s">
        <v>1329</v>
      </c>
      <c r="X2048" s="5"/>
      <c r="Y2048" s="5"/>
      <c r="Z2048" s="5"/>
      <c r="AA2048" s="4" t="s">
        <v>5272</v>
      </c>
      <c r="AB2048" s="5"/>
      <c r="AC2048" s="5"/>
      <c r="AD2048" s="5"/>
      <c r="AE2048" s="5"/>
      <c r="AF2048" s="5"/>
      <c r="AG2048" s="5"/>
      <c r="AH2048" s="5"/>
      <c r="AI2048" s="5"/>
      <c r="AJ2048" s="5"/>
      <c r="AK2048" s="5"/>
      <c r="AL2048" s="5"/>
      <c r="AM2048" s="5"/>
      <c r="AN2048" s="5"/>
      <c r="AO2048" s="5"/>
      <c r="AP2048" s="5" t="s">
        <v>12477</v>
      </c>
      <c r="AQ2048" s="4" t="s">
        <v>1351</v>
      </c>
      <c r="AR2048" s="5" t="s">
        <v>12478</v>
      </c>
      <c r="AS2048" s="4" t="s">
        <v>1450</v>
      </c>
      <c r="AT2048" s="5" t="s">
        <v>1451</v>
      </c>
      <c r="AU2048" s="5" t="s">
        <v>41</v>
      </c>
      <c r="AV2048" s="4" t="s">
        <v>1452</v>
      </c>
      <c r="AW2048" s="5" t="s">
        <v>230</v>
      </c>
      <c r="AX2048" s="4" t="s">
        <v>1453</v>
      </c>
      <c r="AY2048" s="5" t="s">
        <v>1454</v>
      </c>
      <c r="AZ2048" s="5" t="s">
        <v>11</v>
      </c>
      <c r="BA2048" s="4" t="s">
        <v>1455</v>
      </c>
      <c r="BB2048" s="5" t="s">
        <v>1456</v>
      </c>
      <c r="BC2048" s="5" t="s">
        <v>5270</v>
      </c>
      <c r="BD2048" s="5" t="s">
        <v>5274</v>
      </c>
      <c r="BE2048" s="5" t="s">
        <v>60</v>
      </c>
      <c r="BF2048" s="5" t="s">
        <v>1333</v>
      </c>
      <c r="BG2048" s="4" t="s">
        <v>5275</v>
      </c>
      <c r="BH2048" s="5" t="s">
        <v>1343</v>
      </c>
    </row>
    <row r="2049" spans="1:60" x14ac:dyDescent="0.25">
      <c r="A2049">
        <f t="shared" si="171"/>
        <v>991728</v>
      </c>
      <c r="B2049">
        <f t="shared" si="172"/>
        <v>50101157</v>
      </c>
      <c r="C2049" t="str">
        <f t="shared" si="173"/>
        <v>CC</v>
      </c>
      <c r="D2049" t="str">
        <f t="shared" si="170"/>
        <v>REGION GRAND OUEST</v>
      </c>
      <c r="E2049" s="12" t="str">
        <f t="shared" si="174"/>
        <v>TERRAIN</v>
      </c>
      <c r="F2049" s="4" t="s">
        <v>9223</v>
      </c>
      <c r="G2049" s="4" t="s">
        <v>9224</v>
      </c>
      <c r="H2049" s="5">
        <v>2</v>
      </c>
      <c r="I2049" s="5" t="s">
        <v>6943</v>
      </c>
      <c r="J2049" s="5"/>
      <c r="K2049" s="5"/>
      <c r="L2049" s="5"/>
      <c r="M2049" s="5" t="s">
        <v>1343</v>
      </c>
      <c r="N2049" s="5"/>
      <c r="O2049" s="5"/>
      <c r="P2049" s="5"/>
      <c r="Q2049" s="5"/>
      <c r="R2049" s="5"/>
      <c r="S2049" s="5"/>
      <c r="T2049" s="5"/>
      <c r="U2049" s="6">
        <v>45627</v>
      </c>
      <c r="V2049" s="5"/>
      <c r="W2049" s="4" t="s">
        <v>1329</v>
      </c>
      <c r="X2049" s="5"/>
      <c r="Y2049" s="5"/>
      <c r="Z2049" s="5"/>
      <c r="AA2049" s="4" t="s">
        <v>3157</v>
      </c>
      <c r="AB2049" s="5"/>
      <c r="AC2049" s="5"/>
      <c r="AD2049" s="5"/>
      <c r="AE2049" s="5"/>
      <c r="AF2049" s="5"/>
      <c r="AG2049" s="5"/>
      <c r="AH2049" s="5"/>
      <c r="AI2049" s="5"/>
      <c r="AJ2049" s="5"/>
      <c r="AK2049" s="5"/>
      <c r="AL2049" s="5"/>
      <c r="AM2049" s="5"/>
      <c r="AN2049" s="5"/>
      <c r="AO2049" s="5"/>
      <c r="AP2049" s="5" t="s">
        <v>1413</v>
      </c>
      <c r="AQ2049" s="4" t="s">
        <v>1414</v>
      </c>
      <c r="AR2049" s="5" t="s">
        <v>19</v>
      </c>
      <c r="AS2049" s="4" t="s">
        <v>12481</v>
      </c>
      <c r="AT2049" s="5" t="s">
        <v>12482</v>
      </c>
      <c r="AU2049" s="5" t="s">
        <v>41</v>
      </c>
      <c r="AV2049" s="4" t="s">
        <v>1683</v>
      </c>
      <c r="AW2049" s="5" t="s">
        <v>330</v>
      </c>
      <c r="AX2049" s="4" t="s">
        <v>1684</v>
      </c>
      <c r="AY2049" s="5" t="s">
        <v>1685</v>
      </c>
      <c r="AZ2049" s="5" t="s">
        <v>11</v>
      </c>
      <c r="BA2049" s="4" t="s">
        <v>1686</v>
      </c>
      <c r="BB2049" s="5" t="s">
        <v>1687</v>
      </c>
      <c r="BC2049" s="5"/>
      <c r="BD2049" s="5"/>
      <c r="BE2049" s="5"/>
      <c r="BF2049" s="5"/>
      <c r="BG2049" s="4" t="s">
        <v>9224</v>
      </c>
      <c r="BH2049" s="5" t="s">
        <v>1343</v>
      </c>
    </row>
    <row r="2050" spans="1:60" x14ac:dyDescent="0.25">
      <c r="A2050">
        <f t="shared" si="171"/>
        <v>991726</v>
      </c>
      <c r="B2050">
        <f t="shared" si="172"/>
        <v>50101156</v>
      </c>
      <c r="C2050" t="str">
        <f t="shared" si="173"/>
        <v>CC</v>
      </c>
      <c r="D2050" t="str">
        <f t="shared" si="170"/>
        <v>REGION GRAND OUEST</v>
      </c>
      <c r="E2050" s="12" t="str">
        <f t="shared" si="174"/>
        <v>TERRAIN</v>
      </c>
      <c r="F2050" s="4" t="s">
        <v>9225</v>
      </c>
      <c r="G2050" s="4" t="s">
        <v>9226</v>
      </c>
      <c r="H2050" s="5">
        <v>2</v>
      </c>
      <c r="I2050" s="5" t="s">
        <v>6943</v>
      </c>
      <c r="J2050" s="5"/>
      <c r="K2050" s="5"/>
      <c r="L2050" s="5"/>
      <c r="M2050" s="5" t="s">
        <v>1343</v>
      </c>
      <c r="N2050" s="5"/>
      <c r="O2050" s="5"/>
      <c r="P2050" s="5"/>
      <c r="Q2050" s="5"/>
      <c r="R2050" s="5"/>
      <c r="S2050" s="5"/>
      <c r="T2050" s="5"/>
      <c r="U2050" s="6">
        <v>45627</v>
      </c>
      <c r="V2050" s="5"/>
      <c r="W2050" s="4" t="s">
        <v>1329</v>
      </c>
      <c r="X2050" s="5"/>
      <c r="Y2050" s="5"/>
      <c r="Z2050" s="5"/>
      <c r="AA2050" s="4" t="s">
        <v>2143</v>
      </c>
      <c r="AB2050" s="5"/>
      <c r="AC2050" s="5"/>
      <c r="AD2050" s="5"/>
      <c r="AE2050" s="5"/>
      <c r="AF2050" s="5"/>
      <c r="AG2050" s="5"/>
      <c r="AH2050" s="5"/>
      <c r="AI2050" s="5"/>
      <c r="AJ2050" s="5"/>
      <c r="AK2050" s="5"/>
      <c r="AL2050" s="5"/>
      <c r="AM2050" s="5"/>
      <c r="AN2050" s="5"/>
      <c r="AO2050" s="5"/>
      <c r="AP2050" s="5" t="s">
        <v>1413</v>
      </c>
      <c r="AQ2050" s="4" t="s">
        <v>1414</v>
      </c>
      <c r="AR2050" s="5" t="s">
        <v>19</v>
      </c>
      <c r="AS2050" s="4" t="s">
        <v>12481</v>
      </c>
      <c r="AT2050" s="5" t="s">
        <v>12482</v>
      </c>
      <c r="AU2050" s="5" t="s">
        <v>41</v>
      </c>
      <c r="AV2050" s="4" t="s">
        <v>1683</v>
      </c>
      <c r="AW2050" s="5" t="s">
        <v>330</v>
      </c>
      <c r="AX2050" s="4" t="s">
        <v>5425</v>
      </c>
      <c r="AY2050" s="5" t="s">
        <v>5429</v>
      </c>
      <c r="AZ2050" s="5" t="s">
        <v>1357</v>
      </c>
      <c r="BA2050" s="4" t="s">
        <v>3138</v>
      </c>
      <c r="BB2050" s="5" t="s">
        <v>11114</v>
      </c>
      <c r="BC2050" s="4"/>
      <c r="BD2050" s="5"/>
      <c r="BE2050" s="5"/>
      <c r="BF2050" s="5"/>
      <c r="BG2050" s="4" t="s">
        <v>9226</v>
      </c>
      <c r="BH2050" s="5" t="s">
        <v>1343</v>
      </c>
    </row>
    <row r="2051" spans="1:60" x14ac:dyDescent="0.25">
      <c r="A2051">
        <f t="shared" si="171"/>
        <v>991725</v>
      </c>
      <c r="B2051">
        <f t="shared" si="172"/>
        <v>50101155</v>
      </c>
      <c r="C2051" t="str">
        <f t="shared" si="173"/>
        <v>CC</v>
      </c>
      <c r="D2051" t="str">
        <f t="shared" ref="D2051:D2114" si="175">AR2051</f>
        <v>REGION GRAND OUEST</v>
      </c>
      <c r="E2051" s="12" t="str">
        <f t="shared" si="174"/>
        <v>TERRAIN</v>
      </c>
      <c r="F2051" s="4" t="s">
        <v>9227</v>
      </c>
      <c r="G2051" s="4" t="s">
        <v>9228</v>
      </c>
      <c r="H2051" s="5">
        <v>2</v>
      </c>
      <c r="I2051" s="5" t="s">
        <v>6943</v>
      </c>
      <c r="J2051" s="5"/>
      <c r="K2051" s="5"/>
      <c r="L2051" s="5"/>
      <c r="M2051" s="5" t="s">
        <v>1343</v>
      </c>
      <c r="N2051" s="5"/>
      <c r="O2051" s="5"/>
      <c r="P2051" s="5"/>
      <c r="Q2051" s="5"/>
      <c r="R2051" s="5"/>
      <c r="S2051" s="5"/>
      <c r="T2051" s="5"/>
      <c r="U2051" s="6">
        <v>45627</v>
      </c>
      <c r="V2051" s="5"/>
      <c r="W2051" s="4" t="s">
        <v>1329</v>
      </c>
      <c r="X2051" s="5"/>
      <c r="Y2051" s="5"/>
      <c r="Z2051" s="5"/>
      <c r="AA2051" s="4" t="s">
        <v>5012</v>
      </c>
      <c r="AB2051" s="5"/>
      <c r="AC2051" s="5"/>
      <c r="AD2051" s="5"/>
      <c r="AE2051" s="5"/>
      <c r="AF2051" s="5"/>
      <c r="AG2051" s="5"/>
      <c r="AH2051" s="5"/>
      <c r="AI2051" s="5"/>
      <c r="AJ2051" s="5"/>
      <c r="AK2051" s="5"/>
      <c r="AL2051" s="5"/>
      <c r="AM2051" s="5"/>
      <c r="AN2051" s="5"/>
      <c r="AO2051" s="5"/>
      <c r="AP2051" s="5" t="s">
        <v>1413</v>
      </c>
      <c r="AQ2051" s="4" t="s">
        <v>1414</v>
      </c>
      <c r="AR2051" s="5" t="s">
        <v>19</v>
      </c>
      <c r="AS2051" s="4" t="s">
        <v>12481</v>
      </c>
      <c r="AT2051" s="5" t="s">
        <v>12482</v>
      </c>
      <c r="AU2051" s="5" t="s">
        <v>41</v>
      </c>
      <c r="AV2051" s="4" t="s">
        <v>1683</v>
      </c>
      <c r="AW2051" s="5" t="s">
        <v>330</v>
      </c>
      <c r="AX2051" s="4" t="s">
        <v>5425</v>
      </c>
      <c r="AY2051" s="5" t="s">
        <v>5429</v>
      </c>
      <c r="AZ2051" s="5" t="s">
        <v>1357</v>
      </c>
      <c r="BA2051" s="4" t="s">
        <v>3138</v>
      </c>
      <c r="BB2051" s="5" t="s">
        <v>11114</v>
      </c>
      <c r="BC2051" s="5"/>
      <c r="BD2051" s="5"/>
      <c r="BE2051" s="5"/>
      <c r="BF2051" s="5"/>
      <c r="BG2051" s="4" t="s">
        <v>9228</v>
      </c>
      <c r="BH2051" s="5" t="s">
        <v>1343</v>
      </c>
    </row>
    <row r="2052" spans="1:60" x14ac:dyDescent="0.25">
      <c r="A2052">
        <f t="shared" si="171"/>
        <v>991695</v>
      </c>
      <c r="B2052">
        <f t="shared" si="172"/>
        <v>50101154</v>
      </c>
      <c r="C2052" t="str">
        <f t="shared" si="173"/>
        <v>CC</v>
      </c>
      <c r="D2052" t="str">
        <f t="shared" si="175"/>
        <v>REGION CENTRE EST</v>
      </c>
      <c r="E2052" s="12" t="str">
        <f t="shared" si="174"/>
        <v>TERRAIN</v>
      </c>
      <c r="F2052" s="4" t="s">
        <v>9229</v>
      </c>
      <c r="G2052" s="4" t="s">
        <v>9230</v>
      </c>
      <c r="H2052" s="5">
        <v>2</v>
      </c>
      <c r="I2052" s="5" t="s">
        <v>6943</v>
      </c>
      <c r="J2052" s="5"/>
      <c r="K2052" s="5"/>
      <c r="L2052" s="5"/>
      <c r="M2052" s="5" t="s">
        <v>1343</v>
      </c>
      <c r="N2052" s="5"/>
      <c r="O2052" s="5"/>
      <c r="P2052" s="5"/>
      <c r="Q2052" s="5"/>
      <c r="R2052" s="5"/>
      <c r="S2052" s="5"/>
      <c r="T2052" s="5"/>
      <c r="U2052" s="6">
        <v>45627</v>
      </c>
      <c r="V2052" s="5"/>
      <c r="W2052" s="4" t="s">
        <v>1329</v>
      </c>
      <c r="X2052" s="5"/>
      <c r="Y2052" s="5"/>
      <c r="Z2052" s="5"/>
      <c r="AA2052" s="4" t="s">
        <v>7503</v>
      </c>
      <c r="AB2052" s="5"/>
      <c r="AC2052" s="5"/>
      <c r="AD2052" s="5"/>
      <c r="AE2052" s="5"/>
      <c r="AF2052" s="5"/>
      <c r="AG2052" s="5"/>
      <c r="AH2052" s="5"/>
      <c r="AI2052" s="5"/>
      <c r="AJ2052" s="5"/>
      <c r="AK2052" s="5"/>
      <c r="AL2052" s="5"/>
      <c r="AM2052" s="5"/>
      <c r="AN2052" s="5"/>
      <c r="AO2052" s="5"/>
      <c r="AP2052" s="5" t="s">
        <v>1536</v>
      </c>
      <c r="AQ2052" s="4" t="s">
        <v>12479</v>
      </c>
      <c r="AR2052" s="5" t="s">
        <v>12480</v>
      </c>
      <c r="AS2052" s="4" t="s">
        <v>1376</v>
      </c>
      <c r="AT2052" s="5" t="s">
        <v>1377</v>
      </c>
      <c r="AU2052" s="5" t="s">
        <v>41</v>
      </c>
      <c r="AV2052" s="4" t="s">
        <v>1378</v>
      </c>
      <c r="AW2052" s="5" t="s">
        <v>47</v>
      </c>
      <c r="AX2052" s="4" t="s">
        <v>1597</v>
      </c>
      <c r="AY2052" s="5" t="s">
        <v>1598</v>
      </c>
      <c r="AZ2052" s="5" t="s">
        <v>11</v>
      </c>
      <c r="BA2052" s="4" t="s">
        <v>1599</v>
      </c>
      <c r="BB2052" s="5" t="s">
        <v>1600</v>
      </c>
      <c r="BC2052" s="4"/>
      <c r="BD2052" s="5"/>
      <c r="BE2052" s="5"/>
      <c r="BF2052" s="5"/>
      <c r="BG2052" s="4" t="s">
        <v>9230</v>
      </c>
      <c r="BH2052" s="5" t="s">
        <v>1343</v>
      </c>
    </row>
    <row r="2053" spans="1:60" x14ac:dyDescent="0.25">
      <c r="A2053">
        <f t="shared" si="171"/>
        <v>991659</v>
      </c>
      <c r="B2053">
        <f t="shared" si="172"/>
        <v>50101153</v>
      </c>
      <c r="C2053" t="str">
        <f t="shared" si="173"/>
        <v>CC</v>
      </c>
      <c r="D2053" t="str">
        <f t="shared" si="175"/>
        <v>REGION GRAND OUEST</v>
      </c>
      <c r="E2053" s="12" t="str">
        <f t="shared" si="174"/>
        <v>TERRAIN</v>
      </c>
      <c r="F2053" s="4" t="s">
        <v>9231</v>
      </c>
      <c r="G2053" s="4" t="s">
        <v>9232</v>
      </c>
      <c r="H2053" s="5">
        <v>2</v>
      </c>
      <c r="I2053" s="5" t="s">
        <v>6943</v>
      </c>
      <c r="J2053" s="5"/>
      <c r="K2053" s="5"/>
      <c r="L2053" s="5"/>
      <c r="M2053" s="5" t="s">
        <v>1343</v>
      </c>
      <c r="N2053" s="5"/>
      <c r="O2053" s="5"/>
      <c r="P2053" s="5"/>
      <c r="Q2053" s="5"/>
      <c r="R2053" s="5"/>
      <c r="S2053" s="5"/>
      <c r="T2053" s="5"/>
      <c r="U2053" s="6">
        <v>45566</v>
      </c>
      <c r="V2053" s="5"/>
      <c r="W2053" s="4" t="s">
        <v>1329</v>
      </c>
      <c r="X2053" s="5"/>
      <c r="Y2053" s="5"/>
      <c r="Z2053" s="5"/>
      <c r="AA2053" s="4" t="s">
        <v>5203</v>
      </c>
      <c r="AB2053" s="5"/>
      <c r="AC2053" s="5"/>
      <c r="AD2053" s="5"/>
      <c r="AE2053" s="5"/>
      <c r="AF2053" s="5"/>
      <c r="AG2053" s="5"/>
      <c r="AH2053" s="5"/>
      <c r="AI2053" s="5"/>
      <c r="AJ2053" s="5"/>
      <c r="AK2053" s="5"/>
      <c r="AL2053" s="5"/>
      <c r="AM2053" s="5"/>
      <c r="AN2053" s="5"/>
      <c r="AO2053" s="5"/>
      <c r="AP2053" s="5" t="s">
        <v>1413</v>
      </c>
      <c r="AQ2053" s="4" t="s">
        <v>1414</v>
      </c>
      <c r="AR2053" s="5" t="s">
        <v>19</v>
      </c>
      <c r="AS2053" s="4" t="s">
        <v>1415</v>
      </c>
      <c r="AT2053" s="5" t="s">
        <v>1416</v>
      </c>
      <c r="AU2053" s="5" t="s">
        <v>41</v>
      </c>
      <c r="AV2053" s="4" t="s">
        <v>1417</v>
      </c>
      <c r="AW2053" s="5" t="s">
        <v>20</v>
      </c>
      <c r="AX2053" s="4" t="s">
        <v>1418</v>
      </c>
      <c r="AY2053" s="5" t="s">
        <v>1419</v>
      </c>
      <c r="AZ2053" s="5" t="s">
        <v>11</v>
      </c>
      <c r="BA2053" s="4" t="s">
        <v>1420</v>
      </c>
      <c r="BB2053" s="5" t="s">
        <v>1421</v>
      </c>
      <c r="BC2053" s="4" t="s">
        <v>9233</v>
      </c>
      <c r="BD2053" s="5" t="s">
        <v>9234</v>
      </c>
      <c r="BE2053" s="5" t="s">
        <v>25</v>
      </c>
      <c r="BF2053" s="5" t="s">
        <v>1333</v>
      </c>
      <c r="BG2053" s="4" t="s">
        <v>9232</v>
      </c>
      <c r="BH2053" s="5" t="s">
        <v>1343</v>
      </c>
    </row>
    <row r="2054" spans="1:60" x14ac:dyDescent="0.25">
      <c r="A2054">
        <f t="shared" si="171"/>
        <v>991658</v>
      </c>
      <c r="B2054">
        <f t="shared" si="172"/>
        <v>50101152</v>
      </c>
      <c r="C2054" t="str">
        <f t="shared" si="173"/>
        <v>CC</v>
      </c>
      <c r="D2054" t="str">
        <f t="shared" si="175"/>
        <v>REGION GRAND OUEST</v>
      </c>
      <c r="E2054" s="12" t="str">
        <f t="shared" si="174"/>
        <v>TERRAIN</v>
      </c>
      <c r="F2054" s="4" t="s">
        <v>9235</v>
      </c>
      <c r="G2054" s="4" t="s">
        <v>9236</v>
      </c>
      <c r="H2054" s="5">
        <v>2</v>
      </c>
      <c r="I2054" s="5" t="s">
        <v>6943</v>
      </c>
      <c r="J2054" s="5"/>
      <c r="K2054" s="5"/>
      <c r="L2054" s="5"/>
      <c r="M2054" s="5" t="s">
        <v>1343</v>
      </c>
      <c r="N2054" s="5"/>
      <c r="O2054" s="5"/>
      <c r="P2054" s="5"/>
      <c r="Q2054" s="5"/>
      <c r="R2054" s="5"/>
      <c r="S2054" s="5"/>
      <c r="T2054" s="5"/>
      <c r="U2054" s="6">
        <v>45566</v>
      </c>
      <c r="V2054" s="5"/>
      <c r="W2054" s="4" t="s">
        <v>1329</v>
      </c>
      <c r="X2054" s="5"/>
      <c r="Y2054" s="5"/>
      <c r="Z2054" s="5"/>
      <c r="AA2054" s="4" t="s">
        <v>7891</v>
      </c>
      <c r="AB2054" s="5"/>
      <c r="AC2054" s="5"/>
      <c r="AD2054" s="5"/>
      <c r="AE2054" s="5"/>
      <c r="AF2054" s="5"/>
      <c r="AG2054" s="5"/>
      <c r="AH2054" s="5"/>
      <c r="AI2054" s="5"/>
      <c r="AJ2054" s="5"/>
      <c r="AK2054" s="5"/>
      <c r="AL2054" s="5"/>
      <c r="AM2054" s="5"/>
      <c r="AN2054" s="5"/>
      <c r="AO2054" s="5"/>
      <c r="AP2054" s="5" t="s">
        <v>1413</v>
      </c>
      <c r="AQ2054" s="4" t="s">
        <v>1414</v>
      </c>
      <c r="AR2054" s="5" t="s">
        <v>19</v>
      </c>
      <c r="AS2054" s="4" t="s">
        <v>1415</v>
      </c>
      <c r="AT2054" s="5" t="s">
        <v>1416</v>
      </c>
      <c r="AU2054" s="5" t="s">
        <v>41</v>
      </c>
      <c r="AV2054" s="4" t="s">
        <v>1417</v>
      </c>
      <c r="AW2054" s="5" t="s">
        <v>20</v>
      </c>
      <c r="AX2054" s="4" t="s">
        <v>1418</v>
      </c>
      <c r="AY2054" s="5" t="s">
        <v>1419</v>
      </c>
      <c r="AZ2054" s="5" t="s">
        <v>11</v>
      </c>
      <c r="BA2054" s="4" t="s">
        <v>1420</v>
      </c>
      <c r="BB2054" s="5" t="s">
        <v>1421</v>
      </c>
      <c r="BC2054" s="4"/>
      <c r="BD2054" s="5"/>
      <c r="BE2054" s="5"/>
      <c r="BF2054" s="5"/>
      <c r="BG2054" s="4" t="s">
        <v>9236</v>
      </c>
      <c r="BH2054" s="5" t="s">
        <v>1343</v>
      </c>
    </row>
    <row r="2055" spans="1:60" x14ac:dyDescent="0.25">
      <c r="A2055">
        <f t="shared" si="171"/>
        <v>991657</v>
      </c>
      <c r="B2055">
        <f t="shared" si="172"/>
        <v>50101151</v>
      </c>
      <c r="C2055" t="str">
        <f t="shared" si="173"/>
        <v>CC</v>
      </c>
      <c r="D2055" t="str">
        <f t="shared" si="175"/>
        <v>REGION GRAND OUEST</v>
      </c>
      <c r="E2055" s="12" t="str">
        <f t="shared" si="174"/>
        <v>TERRAIN</v>
      </c>
      <c r="F2055" s="4" t="s">
        <v>9237</v>
      </c>
      <c r="G2055" s="4" t="s">
        <v>9238</v>
      </c>
      <c r="H2055" s="5">
        <v>2</v>
      </c>
      <c r="I2055" s="5" t="s">
        <v>6943</v>
      </c>
      <c r="J2055" s="5"/>
      <c r="K2055" s="5"/>
      <c r="L2055" s="5"/>
      <c r="M2055" s="5" t="s">
        <v>1343</v>
      </c>
      <c r="N2055" s="5"/>
      <c r="O2055" s="5"/>
      <c r="P2055" s="5"/>
      <c r="Q2055" s="5"/>
      <c r="R2055" s="5"/>
      <c r="S2055" s="5"/>
      <c r="T2055" s="5"/>
      <c r="U2055" s="6">
        <v>45566</v>
      </c>
      <c r="V2055" s="4"/>
      <c r="W2055" s="4" t="s">
        <v>1329</v>
      </c>
      <c r="X2055" s="5"/>
      <c r="Y2055" s="5"/>
      <c r="Z2055" s="5"/>
      <c r="AA2055" s="5" t="s">
        <v>2080</v>
      </c>
      <c r="AB2055" s="5"/>
      <c r="AC2055" s="5"/>
      <c r="AD2055" s="5"/>
      <c r="AE2055" s="5"/>
      <c r="AF2055" s="6"/>
      <c r="AG2055" s="5"/>
      <c r="AH2055" s="5"/>
      <c r="AI2055" s="5"/>
      <c r="AJ2055" s="6"/>
      <c r="AK2055" s="5"/>
      <c r="AL2055" s="6"/>
      <c r="AM2055" s="5"/>
      <c r="AN2055" s="5"/>
      <c r="AO2055" s="5"/>
      <c r="AP2055" s="5" t="s">
        <v>1413</v>
      </c>
      <c r="AQ2055" s="4" t="s">
        <v>1414</v>
      </c>
      <c r="AR2055" s="5" t="s">
        <v>19</v>
      </c>
      <c r="AS2055" s="4" t="s">
        <v>1415</v>
      </c>
      <c r="AT2055" s="5" t="s">
        <v>1416</v>
      </c>
      <c r="AU2055" s="5" t="s">
        <v>41</v>
      </c>
      <c r="AV2055" s="4" t="s">
        <v>1417</v>
      </c>
      <c r="AW2055" s="5" t="s">
        <v>20</v>
      </c>
      <c r="AX2055" s="4" t="s">
        <v>1418</v>
      </c>
      <c r="AY2055" s="5" t="s">
        <v>1419</v>
      </c>
      <c r="AZ2055" s="5" t="s">
        <v>11</v>
      </c>
      <c r="BA2055" s="4" t="s">
        <v>1420</v>
      </c>
      <c r="BB2055" s="5" t="s">
        <v>1421</v>
      </c>
      <c r="BC2055" s="5"/>
      <c r="BD2055" s="5"/>
      <c r="BE2055" s="5"/>
      <c r="BF2055" s="5"/>
      <c r="BG2055" s="5" t="s">
        <v>9238</v>
      </c>
      <c r="BH2055" s="5" t="s">
        <v>1343</v>
      </c>
    </row>
    <row r="2056" spans="1:60" x14ac:dyDescent="0.25">
      <c r="A2056">
        <f t="shared" si="171"/>
        <v>991654</v>
      </c>
      <c r="B2056">
        <f t="shared" si="172"/>
        <v>50101149</v>
      </c>
      <c r="C2056" t="str">
        <f t="shared" si="173"/>
        <v>CC</v>
      </c>
      <c r="D2056" t="str">
        <f t="shared" si="175"/>
        <v>REGION GRAND SUD</v>
      </c>
      <c r="E2056" s="12" t="str">
        <f t="shared" si="174"/>
        <v>TERRAIN</v>
      </c>
      <c r="F2056" s="4" t="s">
        <v>9239</v>
      </c>
      <c r="G2056" s="4" t="s">
        <v>7894</v>
      </c>
      <c r="H2056" s="5">
        <v>2</v>
      </c>
      <c r="I2056" s="5" t="s">
        <v>6943</v>
      </c>
      <c r="J2056" s="5"/>
      <c r="K2056" s="5"/>
      <c r="L2056" s="5"/>
      <c r="M2056" s="5" t="s">
        <v>1343</v>
      </c>
      <c r="N2056" s="5"/>
      <c r="O2056" s="5"/>
      <c r="P2056" s="5"/>
      <c r="Q2056" s="5"/>
      <c r="R2056" s="5"/>
      <c r="S2056" s="5"/>
      <c r="T2056" s="5"/>
      <c r="U2056" s="6">
        <v>45474</v>
      </c>
      <c r="V2056" s="4"/>
      <c r="W2056" s="4" t="s">
        <v>1329</v>
      </c>
      <c r="X2056" s="5"/>
      <c r="Y2056" s="5"/>
      <c r="Z2056" s="5"/>
      <c r="AA2056" s="4" t="s">
        <v>7891</v>
      </c>
      <c r="AB2056" s="5"/>
      <c r="AC2056" s="5"/>
      <c r="AD2056" s="5"/>
      <c r="AE2056" s="5"/>
      <c r="AF2056" s="6"/>
      <c r="AG2056" s="5"/>
      <c r="AH2056" s="5"/>
      <c r="AI2056" s="5"/>
      <c r="AJ2056" s="6"/>
      <c r="AK2056" s="5"/>
      <c r="AL2056" s="6"/>
      <c r="AM2056" s="5"/>
      <c r="AN2056" s="5"/>
      <c r="AO2056" s="5"/>
      <c r="AP2056" s="5" t="s">
        <v>1335</v>
      </c>
      <c r="AQ2056" s="4" t="s">
        <v>1336</v>
      </c>
      <c r="AR2056" s="5" t="s">
        <v>12476</v>
      </c>
      <c r="AS2056" s="4" t="s">
        <v>1629</v>
      </c>
      <c r="AT2056" s="5" t="s">
        <v>1630</v>
      </c>
      <c r="AU2056" s="5" t="s">
        <v>41</v>
      </c>
      <c r="AV2056" s="4" t="s">
        <v>1631</v>
      </c>
      <c r="AW2056" s="5" t="s">
        <v>7</v>
      </c>
      <c r="AX2056" s="4" t="s">
        <v>3473</v>
      </c>
      <c r="AY2056" s="5" t="s">
        <v>3475</v>
      </c>
      <c r="AZ2056" s="5" t="s">
        <v>11</v>
      </c>
      <c r="BA2056" s="4" t="s">
        <v>3476</v>
      </c>
      <c r="BB2056" s="5" t="s">
        <v>3477</v>
      </c>
      <c r="BC2056" s="4" t="s">
        <v>7888</v>
      </c>
      <c r="BD2056" s="5" t="s">
        <v>7893</v>
      </c>
      <c r="BE2056" s="5" t="s">
        <v>71</v>
      </c>
      <c r="BF2056" s="5" t="s">
        <v>1333</v>
      </c>
      <c r="BG2056" s="4" t="s">
        <v>7894</v>
      </c>
      <c r="BH2056" s="5" t="s">
        <v>1343</v>
      </c>
    </row>
    <row r="2057" spans="1:60" x14ac:dyDescent="0.25">
      <c r="A2057">
        <f t="shared" si="171"/>
        <v>991653</v>
      </c>
      <c r="B2057">
        <f t="shared" si="172"/>
        <v>50101148</v>
      </c>
      <c r="C2057" t="str">
        <f t="shared" si="173"/>
        <v>CC</v>
      </c>
      <c r="D2057" t="str">
        <f t="shared" si="175"/>
        <v>REGION GRAND SUD</v>
      </c>
      <c r="E2057" s="12" t="str">
        <f t="shared" si="174"/>
        <v>TERRAIN</v>
      </c>
      <c r="F2057" s="4" t="s">
        <v>9240</v>
      </c>
      <c r="G2057" s="4" t="s">
        <v>2083</v>
      </c>
      <c r="H2057" s="5">
        <v>2</v>
      </c>
      <c r="I2057" s="5" t="s">
        <v>6943</v>
      </c>
      <c r="J2057" s="5"/>
      <c r="K2057" s="5"/>
      <c r="L2057" s="5"/>
      <c r="M2057" s="5" t="s">
        <v>1343</v>
      </c>
      <c r="N2057" s="5"/>
      <c r="O2057" s="5"/>
      <c r="P2057" s="5"/>
      <c r="Q2057" s="5"/>
      <c r="R2057" s="5"/>
      <c r="S2057" s="5"/>
      <c r="T2057" s="5"/>
      <c r="U2057" s="6">
        <v>45474</v>
      </c>
      <c r="V2057" s="4"/>
      <c r="W2057" s="4" t="s">
        <v>1329</v>
      </c>
      <c r="X2057" s="5"/>
      <c r="Y2057" s="5"/>
      <c r="Z2057" s="5"/>
      <c r="AA2057" s="4" t="s">
        <v>2080</v>
      </c>
      <c r="AB2057" s="5"/>
      <c r="AC2057" s="5"/>
      <c r="AD2057" s="5"/>
      <c r="AE2057" s="5"/>
      <c r="AF2057" s="6"/>
      <c r="AG2057" s="5"/>
      <c r="AH2057" s="5"/>
      <c r="AI2057" s="5"/>
      <c r="AJ2057" s="6"/>
      <c r="AK2057" s="5"/>
      <c r="AL2057" s="6"/>
      <c r="AM2057" s="5"/>
      <c r="AN2057" s="5"/>
      <c r="AO2057" s="5"/>
      <c r="AP2057" s="5" t="s">
        <v>1335</v>
      </c>
      <c r="AQ2057" s="4" t="s">
        <v>1336</v>
      </c>
      <c r="AR2057" s="5" t="s">
        <v>12476</v>
      </c>
      <c r="AS2057" s="4" t="s">
        <v>1629</v>
      </c>
      <c r="AT2057" s="5" t="s">
        <v>1630</v>
      </c>
      <c r="AU2057" s="5" t="s">
        <v>41</v>
      </c>
      <c r="AV2057" s="4" t="s">
        <v>1631</v>
      </c>
      <c r="AW2057" s="5" t="s">
        <v>7</v>
      </c>
      <c r="AX2057" s="4" t="s">
        <v>1666</v>
      </c>
      <c r="AY2057" s="5" t="s">
        <v>1667</v>
      </c>
      <c r="AZ2057" s="5" t="s">
        <v>11</v>
      </c>
      <c r="BA2057" s="4" t="s">
        <v>1668</v>
      </c>
      <c r="BB2057" s="5" t="s">
        <v>1669</v>
      </c>
      <c r="BC2057" s="4" t="s">
        <v>2078</v>
      </c>
      <c r="BD2057" s="5" t="s">
        <v>2082</v>
      </c>
      <c r="BE2057" s="5" t="s">
        <v>25</v>
      </c>
      <c r="BF2057" s="5" t="s">
        <v>1333</v>
      </c>
      <c r="BG2057" s="4" t="s">
        <v>2083</v>
      </c>
      <c r="BH2057" s="5" t="s">
        <v>1343</v>
      </c>
    </row>
    <row r="2058" spans="1:60" x14ac:dyDescent="0.25">
      <c r="A2058">
        <f t="shared" si="171"/>
        <v>991610</v>
      </c>
      <c r="B2058">
        <f t="shared" si="172"/>
        <v>50101146</v>
      </c>
      <c r="C2058" t="str">
        <f t="shared" si="173"/>
        <v>CC</v>
      </c>
      <c r="D2058" t="str">
        <f t="shared" si="175"/>
        <v>REGION GRAND SUD</v>
      </c>
      <c r="E2058" s="12" t="str">
        <f t="shared" si="174"/>
        <v>TERRAIN</v>
      </c>
      <c r="F2058" s="4" t="s">
        <v>9241</v>
      </c>
      <c r="G2058" s="4" t="s">
        <v>2247</v>
      </c>
      <c r="H2058" s="5">
        <v>2</v>
      </c>
      <c r="I2058" s="5" t="s">
        <v>6943</v>
      </c>
      <c r="J2058" s="5"/>
      <c r="K2058" s="5"/>
      <c r="L2058" s="5"/>
      <c r="M2058" s="5" t="s">
        <v>1343</v>
      </c>
      <c r="N2058" s="5"/>
      <c r="O2058" s="6"/>
      <c r="P2058" s="5"/>
      <c r="Q2058" s="5"/>
      <c r="R2058" s="5"/>
      <c r="S2058" s="5"/>
      <c r="T2058" s="5"/>
      <c r="U2058" s="6">
        <v>45474</v>
      </c>
      <c r="V2058" s="4"/>
      <c r="W2058" s="4" t="s">
        <v>1329</v>
      </c>
      <c r="X2058" s="5"/>
      <c r="Y2058" s="5"/>
      <c r="Z2058" s="5"/>
      <c r="AA2058" s="4" t="s">
        <v>2240</v>
      </c>
      <c r="AB2058" s="5"/>
      <c r="AC2058" s="5"/>
      <c r="AD2058" s="5"/>
      <c r="AE2058" s="5"/>
      <c r="AF2058" s="6"/>
      <c r="AG2058" s="5"/>
      <c r="AH2058" s="5"/>
      <c r="AI2058" s="5"/>
      <c r="AJ2058" s="6"/>
      <c r="AK2058" s="5"/>
      <c r="AL2058" s="6"/>
      <c r="AM2058" s="5"/>
      <c r="AN2058" s="5"/>
      <c r="AO2058" s="5"/>
      <c r="AP2058" s="5" t="s">
        <v>1335</v>
      </c>
      <c r="AQ2058" s="4" t="s">
        <v>1336</v>
      </c>
      <c r="AR2058" s="5" t="s">
        <v>12476</v>
      </c>
      <c r="AS2058" s="4" t="s">
        <v>1337</v>
      </c>
      <c r="AT2058" s="5" t="s">
        <v>1338</v>
      </c>
      <c r="AU2058" s="5" t="s">
        <v>41</v>
      </c>
      <c r="AV2058" s="4" t="s">
        <v>1339</v>
      </c>
      <c r="AW2058" s="5" t="s">
        <v>76</v>
      </c>
      <c r="AX2058" s="4" t="s">
        <v>2242</v>
      </c>
      <c r="AY2058" s="5" t="s">
        <v>2243</v>
      </c>
      <c r="AZ2058" s="5" t="s">
        <v>11</v>
      </c>
      <c r="BA2058" s="4" t="s">
        <v>2244</v>
      </c>
      <c r="BB2058" s="5" t="s">
        <v>2245</v>
      </c>
      <c r="BC2058" s="4" t="s">
        <v>2237</v>
      </c>
      <c r="BD2058" s="5" t="s">
        <v>2246</v>
      </c>
      <c r="BE2058" s="5" t="s">
        <v>25</v>
      </c>
      <c r="BF2058" s="5" t="s">
        <v>1333</v>
      </c>
      <c r="BG2058" s="4" t="s">
        <v>2247</v>
      </c>
      <c r="BH2058" s="5" t="s">
        <v>1343</v>
      </c>
    </row>
    <row r="2059" spans="1:60" x14ac:dyDescent="0.25">
      <c r="A2059">
        <f t="shared" si="171"/>
        <v>991608</v>
      </c>
      <c r="B2059">
        <f t="shared" si="172"/>
        <v>50101145</v>
      </c>
      <c r="C2059" t="str">
        <f t="shared" si="173"/>
        <v>CC</v>
      </c>
      <c r="D2059" t="str">
        <f t="shared" si="175"/>
        <v>REGION GRAND SUD</v>
      </c>
      <c r="E2059" s="12" t="str">
        <f t="shared" si="174"/>
        <v>TERRAIN</v>
      </c>
      <c r="F2059" s="4" t="s">
        <v>9242</v>
      </c>
      <c r="G2059" s="4" t="s">
        <v>6155</v>
      </c>
      <c r="H2059" s="5">
        <v>2</v>
      </c>
      <c r="I2059" s="5" t="s">
        <v>6943</v>
      </c>
      <c r="J2059" s="5"/>
      <c r="K2059" s="5"/>
      <c r="L2059" s="5"/>
      <c r="M2059" s="5" t="s">
        <v>1343</v>
      </c>
      <c r="N2059" s="5"/>
      <c r="O2059" s="6"/>
      <c r="P2059" s="5"/>
      <c r="Q2059" s="5"/>
      <c r="R2059" s="5"/>
      <c r="S2059" s="5"/>
      <c r="T2059" s="5"/>
      <c r="U2059" s="6">
        <v>45627</v>
      </c>
      <c r="V2059" s="4"/>
      <c r="W2059" s="4" t="s">
        <v>1329</v>
      </c>
      <c r="X2059" s="5"/>
      <c r="Y2059" s="5"/>
      <c r="Z2059" s="5"/>
      <c r="AA2059" s="5" t="s">
        <v>3849</v>
      </c>
      <c r="AB2059" s="5"/>
      <c r="AC2059" s="5"/>
      <c r="AD2059" s="5"/>
      <c r="AE2059" s="5"/>
      <c r="AF2059" s="6"/>
      <c r="AG2059" s="5"/>
      <c r="AH2059" s="5"/>
      <c r="AI2059" s="5"/>
      <c r="AJ2059" s="6"/>
      <c r="AK2059" s="5"/>
      <c r="AL2059" s="6"/>
      <c r="AM2059" s="5"/>
      <c r="AN2059" s="5"/>
      <c r="AO2059" s="5"/>
      <c r="AP2059" s="5" t="s">
        <v>1335</v>
      </c>
      <c r="AQ2059" s="4" t="s">
        <v>1336</v>
      </c>
      <c r="AR2059" s="5" t="s">
        <v>12476</v>
      </c>
      <c r="AS2059" s="4" t="s">
        <v>1795</v>
      </c>
      <c r="AT2059" s="5" t="s">
        <v>1796</v>
      </c>
      <c r="AU2059" s="5" t="s">
        <v>41</v>
      </c>
      <c r="AV2059" s="4" t="s">
        <v>1797</v>
      </c>
      <c r="AW2059" s="5" t="s">
        <v>227</v>
      </c>
      <c r="AX2059" s="4" t="s">
        <v>1798</v>
      </c>
      <c r="AY2059" s="5" t="s">
        <v>1799</v>
      </c>
      <c r="AZ2059" s="5" t="s">
        <v>11</v>
      </c>
      <c r="BA2059" s="4" t="s">
        <v>1800</v>
      </c>
      <c r="BB2059" s="5" t="s">
        <v>1801</v>
      </c>
      <c r="BC2059" s="5" t="s">
        <v>6152</v>
      </c>
      <c r="BD2059" s="5" t="s">
        <v>6154</v>
      </c>
      <c r="BE2059" s="5" t="s">
        <v>245</v>
      </c>
      <c r="BF2059" s="5" t="s">
        <v>1333</v>
      </c>
      <c r="BG2059" s="5" t="s">
        <v>6155</v>
      </c>
      <c r="BH2059" s="5" t="s">
        <v>1343</v>
      </c>
    </row>
    <row r="2060" spans="1:60" x14ac:dyDescent="0.25">
      <c r="A2060">
        <f t="shared" si="171"/>
        <v>991607</v>
      </c>
      <c r="B2060">
        <f t="shared" si="172"/>
        <v>50101144</v>
      </c>
      <c r="C2060" t="str">
        <f t="shared" si="173"/>
        <v>CC</v>
      </c>
      <c r="D2060" t="str">
        <f t="shared" si="175"/>
        <v>REGION GRAND SUD</v>
      </c>
      <c r="E2060" s="12" t="str">
        <f t="shared" si="174"/>
        <v>TERRAIN</v>
      </c>
      <c r="F2060" s="4" t="s">
        <v>9243</v>
      </c>
      <c r="G2060" s="4" t="s">
        <v>9244</v>
      </c>
      <c r="H2060" s="5">
        <v>2</v>
      </c>
      <c r="I2060" s="5" t="s">
        <v>6943</v>
      </c>
      <c r="J2060" s="5"/>
      <c r="K2060" s="5"/>
      <c r="L2060" s="5"/>
      <c r="M2060" s="5" t="s">
        <v>1343</v>
      </c>
      <c r="N2060" s="5"/>
      <c r="O2060" s="5"/>
      <c r="P2060" s="5"/>
      <c r="Q2060" s="5"/>
      <c r="R2060" s="5"/>
      <c r="S2060" s="5"/>
      <c r="T2060" s="5"/>
      <c r="U2060" s="6">
        <v>45627</v>
      </c>
      <c r="V2060" s="4"/>
      <c r="W2060" s="4" t="s">
        <v>1329</v>
      </c>
      <c r="X2060" s="5"/>
      <c r="Y2060" s="5"/>
      <c r="Z2060" s="5"/>
      <c r="AA2060" s="4" t="s">
        <v>4337</v>
      </c>
      <c r="AB2060" s="5"/>
      <c r="AC2060" s="5"/>
      <c r="AD2060" s="5"/>
      <c r="AE2060" s="5"/>
      <c r="AF2060" s="6"/>
      <c r="AG2060" s="5"/>
      <c r="AH2060" s="5"/>
      <c r="AI2060" s="5"/>
      <c r="AJ2060" s="6"/>
      <c r="AK2060" s="5"/>
      <c r="AL2060" s="6"/>
      <c r="AM2060" s="5"/>
      <c r="AN2060" s="5"/>
      <c r="AO2060" s="5"/>
      <c r="AP2060" s="5" t="s">
        <v>1335</v>
      </c>
      <c r="AQ2060" s="4" t="s">
        <v>1336</v>
      </c>
      <c r="AR2060" s="5" t="s">
        <v>12476</v>
      </c>
      <c r="AS2060" s="4" t="s">
        <v>1795</v>
      </c>
      <c r="AT2060" s="5" t="s">
        <v>1796</v>
      </c>
      <c r="AU2060" s="5" t="s">
        <v>41</v>
      </c>
      <c r="AV2060" s="4" t="s">
        <v>1797</v>
      </c>
      <c r="AW2060" s="5" t="s">
        <v>227</v>
      </c>
      <c r="AX2060" s="4" t="s">
        <v>1951</v>
      </c>
      <c r="AY2060" s="5" t="s">
        <v>1952</v>
      </c>
      <c r="AZ2060" s="5" t="s">
        <v>11</v>
      </c>
      <c r="BA2060" s="4" t="s">
        <v>1953</v>
      </c>
      <c r="BB2060" s="5" t="s">
        <v>1954</v>
      </c>
      <c r="BC2060" s="4"/>
      <c r="BD2060" s="5"/>
      <c r="BE2060" s="5"/>
      <c r="BF2060" s="5"/>
      <c r="BG2060" s="4" t="s">
        <v>9244</v>
      </c>
      <c r="BH2060" s="5" t="s">
        <v>1343</v>
      </c>
    </row>
    <row r="2061" spans="1:60" x14ac:dyDescent="0.25">
      <c r="A2061">
        <f t="shared" ref="A2061:A2124" si="176">G2061*1</f>
        <v>991586</v>
      </c>
      <c r="B2061">
        <f t="shared" ref="B2061:B2124" si="177">F2061*1</f>
        <v>50101143</v>
      </c>
      <c r="C2061" t="str">
        <f t="shared" ref="C2061:C2124" si="178">IF(LEFT(T2061,4)="ASSI","ASSISTANTE",IF(T2061="100 IMD","IMD",IF(T2061="105 IMD","IMD",IF(T2061="200 IMP","IMP",IF(T2061="310 CMA","IMP","CC")))))</f>
        <v>CC</v>
      </c>
      <c r="D2061" t="str">
        <f t="shared" si="175"/>
        <v>REGION CENTRE EST</v>
      </c>
      <c r="E2061" s="12" t="str">
        <f t="shared" ref="E2061:E2124" si="179">IF(BB2061="OC FICTIVE","EN MISSION","TERRAIN")</f>
        <v>TERRAIN</v>
      </c>
      <c r="F2061" s="4" t="s">
        <v>9245</v>
      </c>
      <c r="G2061" s="4" t="s">
        <v>7355</v>
      </c>
      <c r="H2061" s="5">
        <v>2</v>
      </c>
      <c r="I2061" s="5" t="s">
        <v>6943</v>
      </c>
      <c r="J2061" s="5"/>
      <c r="K2061" s="5"/>
      <c r="L2061" s="5"/>
      <c r="M2061" s="5" t="s">
        <v>1343</v>
      </c>
      <c r="N2061" s="5"/>
      <c r="O2061" s="5"/>
      <c r="P2061" s="5"/>
      <c r="Q2061" s="5"/>
      <c r="R2061" s="5"/>
      <c r="S2061" s="5"/>
      <c r="T2061" s="5"/>
      <c r="U2061" s="6">
        <v>45627</v>
      </c>
      <c r="V2061" s="4"/>
      <c r="W2061" s="4" t="s">
        <v>1329</v>
      </c>
      <c r="X2061" s="5"/>
      <c r="Y2061" s="5"/>
      <c r="Z2061" s="5"/>
      <c r="AA2061" s="4" t="s">
        <v>7352</v>
      </c>
      <c r="AB2061" s="5"/>
      <c r="AC2061" s="5"/>
      <c r="AD2061" s="5"/>
      <c r="AE2061" s="5"/>
      <c r="AF2061" s="6"/>
      <c r="AG2061" s="5"/>
      <c r="AH2061" s="5"/>
      <c r="AI2061" s="5"/>
      <c r="AJ2061" s="6"/>
      <c r="AK2061" s="5"/>
      <c r="AL2061" s="6"/>
      <c r="AM2061" s="5"/>
      <c r="AN2061" s="5"/>
      <c r="AO2061" s="5"/>
      <c r="AP2061" s="5" t="s">
        <v>1536</v>
      </c>
      <c r="AQ2061" s="4" t="s">
        <v>12479</v>
      </c>
      <c r="AR2061" s="5" t="s">
        <v>12480</v>
      </c>
      <c r="AS2061" s="4"/>
      <c r="AT2061" s="5"/>
      <c r="AU2061" s="5"/>
      <c r="AV2061" s="4" t="s">
        <v>1442</v>
      </c>
      <c r="AW2061" s="5" t="s">
        <v>12</v>
      </c>
      <c r="AX2061" s="4" t="s">
        <v>3355</v>
      </c>
      <c r="AY2061" s="5" t="s">
        <v>3356</v>
      </c>
      <c r="AZ2061" s="5" t="s">
        <v>11</v>
      </c>
      <c r="BA2061" s="4" t="s">
        <v>3357</v>
      </c>
      <c r="BB2061" s="5" t="s">
        <v>3358</v>
      </c>
      <c r="BC2061" s="4" t="s">
        <v>7350</v>
      </c>
      <c r="BD2061" s="5" t="s">
        <v>7354</v>
      </c>
      <c r="BE2061" s="5" t="s">
        <v>25</v>
      </c>
      <c r="BF2061" s="5" t="s">
        <v>1333</v>
      </c>
      <c r="BG2061" s="4" t="s">
        <v>7355</v>
      </c>
      <c r="BH2061" s="5" t="s">
        <v>1343</v>
      </c>
    </row>
    <row r="2062" spans="1:60" x14ac:dyDescent="0.25">
      <c r="A2062">
        <f t="shared" si="176"/>
        <v>991585</v>
      </c>
      <c r="B2062">
        <f t="shared" si="177"/>
        <v>50101142</v>
      </c>
      <c r="C2062" t="str">
        <f t="shared" si="178"/>
        <v>CC</v>
      </c>
      <c r="D2062" t="str">
        <f t="shared" si="175"/>
        <v>REGION GRAND SUD</v>
      </c>
      <c r="E2062" s="12" t="str">
        <f t="shared" si="179"/>
        <v>TERRAIN</v>
      </c>
      <c r="F2062" s="4" t="s">
        <v>9246</v>
      </c>
      <c r="G2062" s="4" t="s">
        <v>3852</v>
      </c>
      <c r="H2062" s="5">
        <v>2</v>
      </c>
      <c r="I2062" s="5" t="s">
        <v>6943</v>
      </c>
      <c r="J2062" s="5"/>
      <c r="K2062" s="5"/>
      <c r="L2062" s="5"/>
      <c r="M2062" s="5" t="s">
        <v>1343</v>
      </c>
      <c r="N2062" s="5"/>
      <c r="O2062" s="5"/>
      <c r="P2062" s="5"/>
      <c r="Q2062" s="5"/>
      <c r="R2062" s="5"/>
      <c r="S2062" s="5"/>
      <c r="T2062" s="5"/>
      <c r="U2062" s="6">
        <v>45566</v>
      </c>
      <c r="V2062" s="4"/>
      <c r="W2062" s="4" t="s">
        <v>1329</v>
      </c>
      <c r="X2062" s="5"/>
      <c r="Y2062" s="5"/>
      <c r="Z2062" s="5"/>
      <c r="AA2062" s="4" t="s">
        <v>3849</v>
      </c>
      <c r="AB2062" s="5"/>
      <c r="AC2062" s="5"/>
      <c r="AD2062" s="5"/>
      <c r="AE2062" s="5"/>
      <c r="AF2062" s="6"/>
      <c r="AG2062" s="5"/>
      <c r="AH2062" s="5"/>
      <c r="AI2062" s="5"/>
      <c r="AJ2062" s="6"/>
      <c r="AK2062" s="5"/>
      <c r="AL2062" s="6"/>
      <c r="AM2062" s="5"/>
      <c r="AN2062" s="5"/>
      <c r="AO2062" s="5"/>
      <c r="AP2062" s="5" t="s">
        <v>1335</v>
      </c>
      <c r="AQ2062" s="4" t="s">
        <v>1336</v>
      </c>
      <c r="AR2062" s="5" t="s">
        <v>12476</v>
      </c>
      <c r="AS2062" s="4" t="s">
        <v>1629</v>
      </c>
      <c r="AT2062" s="5" t="s">
        <v>1630</v>
      </c>
      <c r="AU2062" s="5" t="s">
        <v>41</v>
      </c>
      <c r="AV2062" s="4" t="s">
        <v>1631</v>
      </c>
      <c r="AW2062" s="5" t="s">
        <v>7</v>
      </c>
      <c r="AX2062" s="4" t="s">
        <v>3473</v>
      </c>
      <c r="AY2062" s="5" t="s">
        <v>3475</v>
      </c>
      <c r="AZ2062" s="5" t="s">
        <v>11</v>
      </c>
      <c r="BA2062" s="4" t="s">
        <v>3476</v>
      </c>
      <c r="BB2062" s="5" t="s">
        <v>3477</v>
      </c>
      <c r="BC2062" s="4" t="s">
        <v>3847</v>
      </c>
      <c r="BD2062" s="5" t="s">
        <v>3851</v>
      </c>
      <c r="BE2062" s="5" t="s">
        <v>245</v>
      </c>
      <c r="BF2062" s="5" t="s">
        <v>1333</v>
      </c>
      <c r="BG2062" s="4" t="s">
        <v>3852</v>
      </c>
      <c r="BH2062" s="5" t="s">
        <v>1343</v>
      </c>
    </row>
    <row r="2063" spans="1:60" x14ac:dyDescent="0.25">
      <c r="A2063">
        <f t="shared" si="176"/>
        <v>991584</v>
      </c>
      <c r="B2063">
        <f t="shared" si="177"/>
        <v>50101141</v>
      </c>
      <c r="C2063" t="str">
        <f t="shared" si="178"/>
        <v>CC</v>
      </c>
      <c r="D2063" t="str">
        <f t="shared" si="175"/>
        <v>REGION GRAND SUD</v>
      </c>
      <c r="E2063" s="12" t="str">
        <f t="shared" si="179"/>
        <v>TERRAIN</v>
      </c>
      <c r="F2063" s="4" t="s">
        <v>9247</v>
      </c>
      <c r="G2063" s="4" t="s">
        <v>4340</v>
      </c>
      <c r="H2063" s="5">
        <v>2</v>
      </c>
      <c r="I2063" s="5" t="s">
        <v>6943</v>
      </c>
      <c r="J2063" s="5"/>
      <c r="K2063" s="5"/>
      <c r="L2063" s="5"/>
      <c r="M2063" s="5" t="s">
        <v>1343</v>
      </c>
      <c r="N2063" s="5"/>
      <c r="O2063" s="5"/>
      <c r="P2063" s="5"/>
      <c r="Q2063" s="5"/>
      <c r="R2063" s="5"/>
      <c r="S2063" s="5"/>
      <c r="T2063" s="5"/>
      <c r="U2063" s="6">
        <v>45474</v>
      </c>
      <c r="V2063" s="5"/>
      <c r="W2063" s="4" t="s">
        <v>1329</v>
      </c>
      <c r="X2063" s="5"/>
      <c r="Y2063" s="5"/>
      <c r="Z2063" s="5"/>
      <c r="AA2063" s="5" t="s">
        <v>4337</v>
      </c>
      <c r="AB2063" s="5"/>
      <c r="AC2063" s="5"/>
      <c r="AD2063" s="5"/>
      <c r="AE2063" s="5"/>
      <c r="AF2063" s="5"/>
      <c r="AG2063" s="5"/>
      <c r="AH2063" s="5"/>
      <c r="AI2063" s="5"/>
      <c r="AJ2063" s="5"/>
      <c r="AK2063" s="5"/>
      <c r="AL2063" s="5"/>
      <c r="AM2063" s="5"/>
      <c r="AN2063" s="5"/>
      <c r="AO2063" s="5"/>
      <c r="AP2063" s="5" t="s">
        <v>1335</v>
      </c>
      <c r="AQ2063" s="4" t="s">
        <v>1336</v>
      </c>
      <c r="AR2063" s="5" t="s">
        <v>12476</v>
      </c>
      <c r="AS2063" s="4" t="s">
        <v>1629</v>
      </c>
      <c r="AT2063" s="5" t="s">
        <v>1630</v>
      </c>
      <c r="AU2063" s="5" t="s">
        <v>41</v>
      </c>
      <c r="AV2063" s="4" t="s">
        <v>1631</v>
      </c>
      <c r="AW2063" s="5" t="s">
        <v>7</v>
      </c>
      <c r="AX2063" s="4" t="s">
        <v>3473</v>
      </c>
      <c r="AY2063" s="5" t="s">
        <v>3475</v>
      </c>
      <c r="AZ2063" s="5" t="s">
        <v>11</v>
      </c>
      <c r="BA2063" s="4" t="s">
        <v>3476</v>
      </c>
      <c r="BB2063" s="5" t="s">
        <v>3477</v>
      </c>
      <c r="BC2063" s="5" t="s">
        <v>4336</v>
      </c>
      <c r="BD2063" s="5" t="s">
        <v>4339</v>
      </c>
      <c r="BE2063" s="5" t="s">
        <v>25</v>
      </c>
      <c r="BF2063" s="5" t="s">
        <v>1333</v>
      </c>
      <c r="BG2063" s="5" t="s">
        <v>4340</v>
      </c>
      <c r="BH2063" s="5" t="s">
        <v>1343</v>
      </c>
    </row>
    <row r="2064" spans="1:60" x14ac:dyDescent="0.25">
      <c r="A2064">
        <f t="shared" si="176"/>
        <v>991566</v>
      </c>
      <c r="B2064">
        <f t="shared" si="177"/>
        <v>50101140</v>
      </c>
      <c r="C2064" t="str">
        <f t="shared" si="178"/>
        <v>CC</v>
      </c>
      <c r="D2064" t="str">
        <f t="shared" si="175"/>
        <v>REGION GRAND SUD</v>
      </c>
      <c r="E2064" s="12" t="str">
        <f t="shared" si="179"/>
        <v>TERRAIN</v>
      </c>
      <c r="F2064" s="4" t="s">
        <v>9248</v>
      </c>
      <c r="G2064" s="4" t="s">
        <v>9249</v>
      </c>
      <c r="H2064" s="5">
        <v>2</v>
      </c>
      <c r="I2064" s="5" t="s">
        <v>6943</v>
      </c>
      <c r="J2064" s="5"/>
      <c r="K2064" s="5"/>
      <c r="L2064" s="5"/>
      <c r="M2064" s="5" t="s">
        <v>1343</v>
      </c>
      <c r="N2064" s="5"/>
      <c r="O2064" s="5"/>
      <c r="P2064" s="5"/>
      <c r="Q2064" s="5"/>
      <c r="R2064" s="5"/>
      <c r="S2064" s="5"/>
      <c r="T2064" s="5"/>
      <c r="U2064" s="6">
        <v>45536</v>
      </c>
      <c r="V2064" s="4"/>
      <c r="W2064" s="4" t="s">
        <v>1329</v>
      </c>
      <c r="X2064" s="5"/>
      <c r="Y2064" s="5"/>
      <c r="Z2064" s="5"/>
      <c r="AA2064" s="4" t="s">
        <v>9250</v>
      </c>
      <c r="AB2064" s="5"/>
      <c r="AC2064" s="5"/>
      <c r="AD2064" s="5"/>
      <c r="AE2064" s="5"/>
      <c r="AF2064" s="6"/>
      <c r="AG2064" s="5"/>
      <c r="AH2064" s="5"/>
      <c r="AI2064" s="5"/>
      <c r="AJ2064" s="6"/>
      <c r="AK2064" s="5"/>
      <c r="AL2064" s="6"/>
      <c r="AM2064" s="5"/>
      <c r="AN2064" s="5"/>
      <c r="AO2064" s="5"/>
      <c r="AP2064" s="5" t="s">
        <v>1335</v>
      </c>
      <c r="AQ2064" s="4" t="s">
        <v>1336</v>
      </c>
      <c r="AR2064" s="5" t="s">
        <v>12476</v>
      </c>
      <c r="AS2064" s="4" t="s">
        <v>1629</v>
      </c>
      <c r="AT2064" s="5" t="s">
        <v>1630</v>
      </c>
      <c r="AU2064" s="5" t="s">
        <v>41</v>
      </c>
      <c r="AV2064" s="4" t="s">
        <v>1631</v>
      </c>
      <c r="AW2064" s="5" t="s">
        <v>7</v>
      </c>
      <c r="AX2064" s="4" t="s">
        <v>3055</v>
      </c>
      <c r="AY2064" s="5" t="s">
        <v>3056</v>
      </c>
      <c r="AZ2064" s="5" t="s">
        <v>11</v>
      </c>
      <c r="BA2064" s="4" t="s">
        <v>3057</v>
      </c>
      <c r="BB2064" s="5" t="s">
        <v>3058</v>
      </c>
      <c r="BC2064" s="4" t="s">
        <v>9251</v>
      </c>
      <c r="BD2064" s="5" t="s">
        <v>9252</v>
      </c>
      <c r="BE2064" s="5" t="s">
        <v>245</v>
      </c>
      <c r="BF2064" s="5" t="s">
        <v>1333</v>
      </c>
      <c r="BG2064" s="4" t="s">
        <v>9249</v>
      </c>
      <c r="BH2064" s="5" t="s">
        <v>1343</v>
      </c>
    </row>
    <row r="2065" spans="1:60" x14ac:dyDescent="0.25">
      <c r="A2065">
        <f t="shared" si="176"/>
        <v>991544</v>
      </c>
      <c r="B2065">
        <f t="shared" si="177"/>
        <v>50101139</v>
      </c>
      <c r="C2065" t="str">
        <f t="shared" si="178"/>
        <v>CC</v>
      </c>
      <c r="D2065" t="str">
        <f t="shared" si="175"/>
        <v>REGION GRAND SUD</v>
      </c>
      <c r="E2065" s="12" t="str">
        <f t="shared" si="179"/>
        <v>TERRAIN</v>
      </c>
      <c r="F2065" s="4" t="s">
        <v>9253</v>
      </c>
      <c r="G2065" s="4" t="s">
        <v>3913</v>
      </c>
      <c r="H2065" s="5">
        <v>2</v>
      </c>
      <c r="I2065" s="5" t="s">
        <v>6943</v>
      </c>
      <c r="J2065" s="5"/>
      <c r="K2065" s="5"/>
      <c r="L2065" s="5"/>
      <c r="M2065" s="5" t="s">
        <v>1343</v>
      </c>
      <c r="N2065" s="5"/>
      <c r="O2065" s="5"/>
      <c r="P2065" s="5"/>
      <c r="Q2065" s="5"/>
      <c r="R2065" s="5"/>
      <c r="S2065" s="5"/>
      <c r="T2065" s="5"/>
      <c r="U2065" s="6">
        <v>45627</v>
      </c>
      <c r="V2065" s="5"/>
      <c r="W2065" s="4" t="s">
        <v>1329</v>
      </c>
      <c r="X2065" s="5"/>
      <c r="Y2065" s="5"/>
      <c r="Z2065" s="5"/>
      <c r="AA2065" s="4" t="s">
        <v>3910</v>
      </c>
      <c r="AB2065" s="5"/>
      <c r="AC2065" s="5"/>
      <c r="AD2065" s="5"/>
      <c r="AE2065" s="5"/>
      <c r="AF2065" s="5"/>
      <c r="AG2065" s="5"/>
      <c r="AH2065" s="5"/>
      <c r="AI2065" s="5"/>
      <c r="AJ2065" s="5"/>
      <c r="AK2065" s="5"/>
      <c r="AL2065" s="5"/>
      <c r="AM2065" s="5"/>
      <c r="AN2065" s="5"/>
      <c r="AO2065" s="5"/>
      <c r="AP2065" s="5" t="s">
        <v>1335</v>
      </c>
      <c r="AQ2065" s="4" t="s">
        <v>1336</v>
      </c>
      <c r="AR2065" s="5" t="s">
        <v>12476</v>
      </c>
      <c r="AS2065" s="4" t="s">
        <v>1440</v>
      </c>
      <c r="AT2065" s="5" t="s">
        <v>1441</v>
      </c>
      <c r="AU2065" s="5" t="s">
        <v>41</v>
      </c>
      <c r="AV2065" s="4" t="s">
        <v>1537</v>
      </c>
      <c r="AW2065" s="5" t="s">
        <v>31</v>
      </c>
      <c r="AX2065" s="4"/>
      <c r="AY2065" s="5"/>
      <c r="AZ2065" s="5"/>
      <c r="BA2065" s="4" t="s">
        <v>1966</v>
      </c>
      <c r="BB2065" s="5" t="s">
        <v>11119</v>
      </c>
      <c r="BC2065" s="5" t="s">
        <v>3907</v>
      </c>
      <c r="BD2065" s="5" t="s">
        <v>3912</v>
      </c>
      <c r="BE2065" s="5" t="s">
        <v>25</v>
      </c>
      <c r="BF2065" s="5" t="s">
        <v>1333</v>
      </c>
      <c r="BG2065" s="4" t="s">
        <v>3913</v>
      </c>
      <c r="BH2065" s="5" t="s">
        <v>1343</v>
      </c>
    </row>
    <row r="2066" spans="1:60" x14ac:dyDescent="0.25">
      <c r="A2066">
        <f t="shared" si="176"/>
        <v>991537</v>
      </c>
      <c r="B2066">
        <f t="shared" si="177"/>
        <v>50101138</v>
      </c>
      <c r="C2066" t="str">
        <f t="shared" si="178"/>
        <v>CC</v>
      </c>
      <c r="D2066" t="str">
        <f t="shared" si="175"/>
        <v>REGION GRAND SUD</v>
      </c>
      <c r="E2066" s="12" t="str">
        <f t="shared" si="179"/>
        <v>TERRAIN</v>
      </c>
      <c r="F2066" s="4" t="s">
        <v>9254</v>
      </c>
      <c r="G2066" s="4" t="s">
        <v>9255</v>
      </c>
      <c r="H2066" s="5">
        <v>2</v>
      </c>
      <c r="I2066" s="5" t="s">
        <v>6943</v>
      </c>
      <c r="J2066" s="5"/>
      <c r="K2066" s="5"/>
      <c r="L2066" s="5"/>
      <c r="M2066" s="5" t="s">
        <v>1343</v>
      </c>
      <c r="N2066" s="5"/>
      <c r="O2066" s="5"/>
      <c r="P2066" s="5"/>
      <c r="Q2066" s="5"/>
      <c r="R2066" s="5"/>
      <c r="S2066" s="5"/>
      <c r="T2066" s="5"/>
      <c r="U2066" s="6">
        <v>45627</v>
      </c>
      <c r="V2066" s="5"/>
      <c r="W2066" s="4" t="s">
        <v>1329</v>
      </c>
      <c r="X2066" s="5"/>
      <c r="Y2066" s="5"/>
      <c r="Z2066" s="5"/>
      <c r="AA2066" s="4" t="s">
        <v>9256</v>
      </c>
      <c r="AB2066" s="5"/>
      <c r="AC2066" s="5"/>
      <c r="AD2066" s="5"/>
      <c r="AE2066" s="5"/>
      <c r="AF2066" s="5"/>
      <c r="AG2066" s="5"/>
      <c r="AH2066" s="5"/>
      <c r="AI2066" s="5"/>
      <c r="AJ2066" s="5"/>
      <c r="AK2066" s="5"/>
      <c r="AL2066" s="5"/>
      <c r="AM2066" s="5"/>
      <c r="AN2066" s="5"/>
      <c r="AO2066" s="5"/>
      <c r="AP2066" s="5" t="s">
        <v>1335</v>
      </c>
      <c r="AQ2066" s="4" t="s">
        <v>1336</v>
      </c>
      <c r="AR2066" s="5" t="s">
        <v>12476</v>
      </c>
      <c r="AS2066" s="4" t="s">
        <v>1427</v>
      </c>
      <c r="AT2066" s="5" t="s">
        <v>1428</v>
      </c>
      <c r="AU2066" s="5" t="s">
        <v>41</v>
      </c>
      <c r="AV2066" s="4" t="s">
        <v>1429</v>
      </c>
      <c r="AW2066" s="5" t="s">
        <v>129</v>
      </c>
      <c r="AX2066" s="4" t="s">
        <v>5448</v>
      </c>
      <c r="AY2066" s="5" t="s">
        <v>5452</v>
      </c>
      <c r="AZ2066" s="5" t="s">
        <v>1357</v>
      </c>
      <c r="BA2066" s="4" t="s">
        <v>7090</v>
      </c>
      <c r="BB2066" s="5" t="s">
        <v>11112</v>
      </c>
      <c r="BC2066" s="5" t="s">
        <v>1764</v>
      </c>
      <c r="BD2066" s="5" t="s">
        <v>1770</v>
      </c>
      <c r="BE2066" s="5" t="s">
        <v>245</v>
      </c>
      <c r="BF2066" s="5" t="s">
        <v>1333</v>
      </c>
      <c r="BG2066" s="4" t="s">
        <v>9255</v>
      </c>
      <c r="BH2066" s="5" t="s">
        <v>1343</v>
      </c>
    </row>
    <row r="2067" spans="1:60" x14ac:dyDescent="0.25">
      <c r="A2067">
        <f t="shared" si="176"/>
        <v>991516</v>
      </c>
      <c r="B2067">
        <f t="shared" si="177"/>
        <v>50101137</v>
      </c>
      <c r="C2067" t="str">
        <f t="shared" si="178"/>
        <v>CC</v>
      </c>
      <c r="D2067" t="str">
        <f t="shared" si="175"/>
        <v>REGION GRAND SUD</v>
      </c>
      <c r="E2067" s="12" t="str">
        <f t="shared" si="179"/>
        <v>TERRAIN</v>
      </c>
      <c r="F2067" s="4" t="s">
        <v>9257</v>
      </c>
      <c r="G2067" s="4" t="s">
        <v>6542</v>
      </c>
      <c r="H2067" s="5">
        <v>2</v>
      </c>
      <c r="I2067" s="5" t="s">
        <v>6943</v>
      </c>
      <c r="J2067" s="5"/>
      <c r="K2067" s="5"/>
      <c r="L2067" s="5"/>
      <c r="M2067" s="5" t="s">
        <v>1343</v>
      </c>
      <c r="N2067" s="5"/>
      <c r="O2067" s="5"/>
      <c r="P2067" s="5"/>
      <c r="Q2067" s="5"/>
      <c r="R2067" s="5"/>
      <c r="S2067" s="5"/>
      <c r="T2067" s="5"/>
      <c r="U2067" s="6">
        <v>45474</v>
      </c>
      <c r="V2067" s="5"/>
      <c r="W2067" s="4" t="s">
        <v>1329</v>
      </c>
      <c r="X2067" s="5"/>
      <c r="Y2067" s="5"/>
      <c r="Z2067" s="5"/>
      <c r="AA2067" s="4" t="s">
        <v>2213</v>
      </c>
      <c r="AB2067" s="5"/>
      <c r="AC2067" s="5"/>
      <c r="AD2067" s="5"/>
      <c r="AE2067" s="5"/>
      <c r="AF2067" s="5"/>
      <c r="AG2067" s="5"/>
      <c r="AH2067" s="5"/>
      <c r="AI2067" s="5"/>
      <c r="AJ2067" s="5"/>
      <c r="AK2067" s="5"/>
      <c r="AL2067" s="5"/>
      <c r="AM2067" s="5"/>
      <c r="AN2067" s="5"/>
      <c r="AO2067" s="5"/>
      <c r="AP2067" s="5" t="s">
        <v>1335</v>
      </c>
      <c r="AQ2067" s="4" t="s">
        <v>1336</v>
      </c>
      <c r="AR2067" s="5" t="s">
        <v>12476</v>
      </c>
      <c r="AS2067" s="4" t="s">
        <v>1440</v>
      </c>
      <c r="AT2067" s="5" t="s">
        <v>1441</v>
      </c>
      <c r="AU2067" s="5" t="s">
        <v>41</v>
      </c>
      <c r="AV2067" s="4" t="s">
        <v>1537</v>
      </c>
      <c r="AW2067" s="5" t="s">
        <v>31</v>
      </c>
      <c r="AX2067" s="4" t="s">
        <v>2310</v>
      </c>
      <c r="AY2067" s="5" t="s">
        <v>2311</v>
      </c>
      <c r="AZ2067" s="5" t="s">
        <v>11</v>
      </c>
      <c r="BA2067" s="4" t="s">
        <v>2312</v>
      </c>
      <c r="BB2067" s="5" t="s">
        <v>2313</v>
      </c>
      <c r="BC2067" s="4" t="s">
        <v>6538</v>
      </c>
      <c r="BD2067" s="5" t="s">
        <v>6541</v>
      </c>
      <c r="BE2067" s="5" t="s">
        <v>260</v>
      </c>
      <c r="BF2067" s="5" t="s">
        <v>1333</v>
      </c>
      <c r="BG2067" s="4" t="s">
        <v>6542</v>
      </c>
      <c r="BH2067" s="5" t="s">
        <v>1343</v>
      </c>
    </row>
    <row r="2068" spans="1:60" x14ac:dyDescent="0.25">
      <c r="A2068">
        <f t="shared" si="176"/>
        <v>991497</v>
      </c>
      <c r="B2068">
        <f t="shared" si="177"/>
        <v>50101136</v>
      </c>
      <c r="C2068" t="str">
        <f t="shared" si="178"/>
        <v>CC</v>
      </c>
      <c r="D2068" t="str">
        <f t="shared" si="175"/>
        <v>REGION ILE DE FRANCE NORD</v>
      </c>
      <c r="E2068" s="12" t="str">
        <f t="shared" si="179"/>
        <v>TERRAIN</v>
      </c>
      <c r="F2068" s="4" t="s">
        <v>9258</v>
      </c>
      <c r="G2068" s="4" t="s">
        <v>9259</v>
      </c>
      <c r="H2068" s="5">
        <v>2</v>
      </c>
      <c r="I2068" s="5" t="s">
        <v>6943</v>
      </c>
      <c r="J2068" s="5"/>
      <c r="K2068" s="5"/>
      <c r="L2068" s="5"/>
      <c r="M2068" s="5" t="s">
        <v>1343</v>
      </c>
      <c r="N2068" s="5"/>
      <c r="O2068" s="5"/>
      <c r="P2068" s="5"/>
      <c r="Q2068" s="5"/>
      <c r="R2068" s="5"/>
      <c r="S2068" s="5"/>
      <c r="T2068" s="5"/>
      <c r="U2068" s="6">
        <v>45627</v>
      </c>
      <c r="V2068" s="5"/>
      <c r="W2068" s="4" t="s">
        <v>1329</v>
      </c>
      <c r="X2068" s="5"/>
      <c r="Y2068" s="5"/>
      <c r="Z2068" s="5"/>
      <c r="AA2068" s="4" t="s">
        <v>4112</v>
      </c>
      <c r="AB2068" s="5"/>
      <c r="AC2068" s="5"/>
      <c r="AD2068" s="5"/>
      <c r="AE2068" s="5"/>
      <c r="AF2068" s="5"/>
      <c r="AG2068" s="5"/>
      <c r="AH2068" s="5"/>
      <c r="AI2068" s="5"/>
      <c r="AJ2068" s="5"/>
      <c r="AK2068" s="5"/>
      <c r="AL2068" s="5"/>
      <c r="AM2068" s="5"/>
      <c r="AN2068" s="5"/>
      <c r="AO2068" s="5"/>
      <c r="AP2068" s="5" t="s">
        <v>12477</v>
      </c>
      <c r="AQ2068" s="4" t="s">
        <v>1351</v>
      </c>
      <c r="AR2068" s="5" t="s">
        <v>12478</v>
      </c>
      <c r="AS2068" s="4" t="s">
        <v>1898</v>
      </c>
      <c r="AT2068" s="5" t="s">
        <v>1899</v>
      </c>
      <c r="AU2068" s="5" t="s">
        <v>41</v>
      </c>
      <c r="AV2068" s="4" t="s">
        <v>1900</v>
      </c>
      <c r="AW2068" s="5" t="s">
        <v>30</v>
      </c>
      <c r="AX2068" s="4" t="s">
        <v>2430</v>
      </c>
      <c r="AY2068" s="5" t="s">
        <v>2431</v>
      </c>
      <c r="AZ2068" s="5" t="s">
        <v>11</v>
      </c>
      <c r="BA2068" s="4" t="s">
        <v>2432</v>
      </c>
      <c r="BB2068" s="5" t="s">
        <v>2433</v>
      </c>
      <c r="BC2068" s="4" t="s">
        <v>9260</v>
      </c>
      <c r="BD2068" s="5" t="s">
        <v>9261</v>
      </c>
      <c r="BE2068" s="5" t="s">
        <v>25</v>
      </c>
      <c r="BF2068" s="5" t="s">
        <v>1333</v>
      </c>
      <c r="BG2068" s="4" t="s">
        <v>9259</v>
      </c>
      <c r="BH2068" s="5" t="s">
        <v>1343</v>
      </c>
    </row>
    <row r="2069" spans="1:60" x14ac:dyDescent="0.25">
      <c r="A2069">
        <f t="shared" si="176"/>
        <v>991496</v>
      </c>
      <c r="B2069">
        <f t="shared" si="177"/>
        <v>50101135</v>
      </c>
      <c r="C2069" t="str">
        <f t="shared" si="178"/>
        <v>CC</v>
      </c>
      <c r="D2069" t="str">
        <f t="shared" si="175"/>
        <v>REGION ILE DE FRANCE NORD</v>
      </c>
      <c r="E2069" s="12" t="str">
        <f t="shared" si="179"/>
        <v>TERRAIN</v>
      </c>
      <c r="F2069" s="4" t="s">
        <v>9262</v>
      </c>
      <c r="G2069" s="4" t="s">
        <v>9263</v>
      </c>
      <c r="H2069" s="5">
        <v>2</v>
      </c>
      <c r="I2069" s="5" t="s">
        <v>6943</v>
      </c>
      <c r="J2069" s="5"/>
      <c r="K2069" s="5"/>
      <c r="L2069" s="5"/>
      <c r="M2069" s="5" t="s">
        <v>1343</v>
      </c>
      <c r="N2069" s="5"/>
      <c r="O2069" s="5"/>
      <c r="P2069" s="5"/>
      <c r="Q2069" s="5"/>
      <c r="R2069" s="5"/>
      <c r="S2069" s="5"/>
      <c r="T2069" s="5"/>
      <c r="U2069" s="6">
        <v>45627</v>
      </c>
      <c r="V2069" s="5"/>
      <c r="W2069" s="4" t="s">
        <v>1329</v>
      </c>
      <c r="X2069" s="5"/>
      <c r="Y2069" s="5"/>
      <c r="Z2069" s="5"/>
      <c r="AA2069" s="4" t="s">
        <v>3933</v>
      </c>
      <c r="AB2069" s="5"/>
      <c r="AC2069" s="5"/>
      <c r="AD2069" s="5"/>
      <c r="AE2069" s="5"/>
      <c r="AF2069" s="5"/>
      <c r="AG2069" s="5"/>
      <c r="AH2069" s="5"/>
      <c r="AI2069" s="5"/>
      <c r="AJ2069" s="5"/>
      <c r="AK2069" s="5"/>
      <c r="AL2069" s="5"/>
      <c r="AM2069" s="5"/>
      <c r="AN2069" s="5"/>
      <c r="AO2069" s="5"/>
      <c r="AP2069" s="5" t="s">
        <v>12477</v>
      </c>
      <c r="AQ2069" s="4" t="s">
        <v>1351</v>
      </c>
      <c r="AR2069" s="5" t="s">
        <v>12478</v>
      </c>
      <c r="AS2069" s="4" t="s">
        <v>1898</v>
      </c>
      <c r="AT2069" s="5" t="s">
        <v>1899</v>
      </c>
      <c r="AU2069" s="5" t="s">
        <v>41</v>
      </c>
      <c r="AV2069" s="4" t="s">
        <v>1900</v>
      </c>
      <c r="AW2069" s="5" t="s">
        <v>30</v>
      </c>
      <c r="AX2069" s="4" t="s">
        <v>2430</v>
      </c>
      <c r="AY2069" s="5" t="s">
        <v>2431</v>
      </c>
      <c r="AZ2069" s="5" t="s">
        <v>11</v>
      </c>
      <c r="BA2069" s="4" t="s">
        <v>2432</v>
      </c>
      <c r="BB2069" s="5" t="s">
        <v>2433</v>
      </c>
      <c r="BC2069" s="4" t="s">
        <v>9264</v>
      </c>
      <c r="BD2069" s="5" t="s">
        <v>9265</v>
      </c>
      <c r="BE2069" s="5" t="s">
        <v>25</v>
      </c>
      <c r="BF2069" s="5" t="s">
        <v>1333</v>
      </c>
      <c r="BG2069" s="4" t="s">
        <v>9263</v>
      </c>
      <c r="BH2069" s="5" t="s">
        <v>1343</v>
      </c>
    </row>
    <row r="2070" spans="1:60" x14ac:dyDescent="0.25">
      <c r="A2070">
        <f t="shared" si="176"/>
        <v>991494</v>
      </c>
      <c r="B2070">
        <f t="shared" si="177"/>
        <v>50101134</v>
      </c>
      <c r="C2070" t="str">
        <f t="shared" si="178"/>
        <v>CC</v>
      </c>
      <c r="D2070" t="str">
        <f t="shared" si="175"/>
        <v>REGION GRAND SUD</v>
      </c>
      <c r="E2070" s="12" t="str">
        <f t="shared" si="179"/>
        <v>TERRAIN</v>
      </c>
      <c r="F2070" s="4" t="s">
        <v>9266</v>
      </c>
      <c r="G2070" s="4" t="s">
        <v>4784</v>
      </c>
      <c r="H2070" s="5">
        <v>2</v>
      </c>
      <c r="I2070" s="5" t="s">
        <v>6943</v>
      </c>
      <c r="J2070" s="5"/>
      <c r="K2070" s="5"/>
      <c r="L2070" s="5"/>
      <c r="M2070" s="5" t="s">
        <v>1343</v>
      </c>
      <c r="N2070" s="5"/>
      <c r="O2070" s="5"/>
      <c r="P2070" s="5"/>
      <c r="Q2070" s="5"/>
      <c r="R2070" s="5"/>
      <c r="S2070" s="5"/>
      <c r="T2070" s="5"/>
      <c r="U2070" s="6">
        <v>45566</v>
      </c>
      <c r="V2070" s="5"/>
      <c r="W2070" s="4" t="s">
        <v>1329</v>
      </c>
      <c r="X2070" s="5"/>
      <c r="Y2070" s="5"/>
      <c r="Z2070" s="5"/>
      <c r="AA2070" s="4" t="s">
        <v>3123</v>
      </c>
      <c r="AB2070" s="5"/>
      <c r="AC2070" s="5"/>
      <c r="AD2070" s="5"/>
      <c r="AE2070" s="5"/>
      <c r="AF2070" s="5"/>
      <c r="AG2070" s="5"/>
      <c r="AH2070" s="5"/>
      <c r="AI2070" s="5"/>
      <c r="AJ2070" s="5"/>
      <c r="AK2070" s="5"/>
      <c r="AL2070" s="5"/>
      <c r="AM2070" s="5"/>
      <c r="AN2070" s="5"/>
      <c r="AO2070" s="5"/>
      <c r="AP2070" s="5" t="s">
        <v>1335</v>
      </c>
      <c r="AQ2070" s="4" t="s">
        <v>1336</v>
      </c>
      <c r="AR2070" s="5" t="s">
        <v>12476</v>
      </c>
      <c r="AS2070" s="4" t="s">
        <v>1403</v>
      </c>
      <c r="AT2070" s="5" t="s">
        <v>1404</v>
      </c>
      <c r="AU2070" s="5" t="s">
        <v>41</v>
      </c>
      <c r="AV2070" s="4" t="s">
        <v>1405</v>
      </c>
      <c r="AW2070" s="5" t="s">
        <v>61</v>
      </c>
      <c r="AX2070" s="4" t="s">
        <v>1842</v>
      </c>
      <c r="AY2070" s="5" t="s">
        <v>1843</v>
      </c>
      <c r="AZ2070" s="5" t="s">
        <v>11</v>
      </c>
      <c r="BA2070" s="4" t="s">
        <v>1844</v>
      </c>
      <c r="BB2070" s="5" t="s">
        <v>1845</v>
      </c>
      <c r="BC2070" s="5" t="s">
        <v>4780</v>
      </c>
      <c r="BD2070" s="5" t="s">
        <v>4783</v>
      </c>
      <c r="BE2070" s="5" t="s">
        <v>25</v>
      </c>
      <c r="BF2070" s="5" t="s">
        <v>1333</v>
      </c>
      <c r="BG2070" s="4" t="s">
        <v>4784</v>
      </c>
      <c r="BH2070" s="5" t="s">
        <v>1343</v>
      </c>
    </row>
    <row r="2071" spans="1:60" x14ac:dyDescent="0.25">
      <c r="A2071">
        <f t="shared" si="176"/>
        <v>991487</v>
      </c>
      <c r="B2071">
        <f t="shared" si="177"/>
        <v>50101133</v>
      </c>
      <c r="C2071" t="str">
        <f t="shared" si="178"/>
        <v>CC</v>
      </c>
      <c r="D2071" t="str">
        <f t="shared" si="175"/>
        <v>REGION CENTRE EST</v>
      </c>
      <c r="E2071" s="12" t="str">
        <f t="shared" si="179"/>
        <v>TERRAIN</v>
      </c>
      <c r="F2071" s="4" t="s">
        <v>9267</v>
      </c>
      <c r="G2071" s="4" t="s">
        <v>4241</v>
      </c>
      <c r="H2071" s="5">
        <v>2</v>
      </c>
      <c r="I2071" s="5" t="s">
        <v>6943</v>
      </c>
      <c r="J2071" s="5"/>
      <c r="K2071" s="5"/>
      <c r="L2071" s="5"/>
      <c r="M2071" s="5" t="s">
        <v>1343</v>
      </c>
      <c r="N2071" s="5"/>
      <c r="O2071" s="5"/>
      <c r="P2071" s="5"/>
      <c r="Q2071" s="5"/>
      <c r="R2071" s="5"/>
      <c r="S2071" s="5"/>
      <c r="T2071" s="5"/>
      <c r="U2071" s="6">
        <v>45627</v>
      </c>
      <c r="V2071" s="5"/>
      <c r="W2071" s="4" t="s">
        <v>1329</v>
      </c>
      <c r="X2071" s="5"/>
      <c r="Y2071" s="5"/>
      <c r="Z2071" s="5"/>
      <c r="AA2071" s="4" t="s">
        <v>4238</v>
      </c>
      <c r="AB2071" s="5"/>
      <c r="AC2071" s="5"/>
      <c r="AD2071" s="5"/>
      <c r="AE2071" s="5"/>
      <c r="AF2071" s="5"/>
      <c r="AG2071" s="5"/>
      <c r="AH2071" s="5"/>
      <c r="AI2071" s="5"/>
      <c r="AJ2071" s="5"/>
      <c r="AK2071" s="5"/>
      <c r="AL2071" s="5"/>
      <c r="AM2071" s="5"/>
      <c r="AN2071" s="5"/>
      <c r="AO2071" s="5"/>
      <c r="AP2071" s="5" t="s">
        <v>1536</v>
      </c>
      <c r="AQ2071" s="4" t="s">
        <v>12479</v>
      </c>
      <c r="AR2071" s="5" t="s">
        <v>12480</v>
      </c>
      <c r="AS2071" s="4" t="s">
        <v>1376</v>
      </c>
      <c r="AT2071" s="5" t="s">
        <v>1377</v>
      </c>
      <c r="AU2071" s="5" t="s">
        <v>41</v>
      </c>
      <c r="AV2071" s="4" t="s">
        <v>1378</v>
      </c>
      <c r="AW2071" s="5" t="s">
        <v>47</v>
      </c>
      <c r="AX2071" s="4" t="s">
        <v>1597</v>
      </c>
      <c r="AY2071" s="5" t="s">
        <v>1598</v>
      </c>
      <c r="AZ2071" s="5" t="s">
        <v>11</v>
      </c>
      <c r="BA2071" s="4" t="s">
        <v>1599</v>
      </c>
      <c r="BB2071" s="5" t="s">
        <v>1600</v>
      </c>
      <c r="BC2071" s="4" t="s">
        <v>4236</v>
      </c>
      <c r="BD2071" s="5" t="s">
        <v>4240</v>
      </c>
      <c r="BE2071" s="5" t="s">
        <v>245</v>
      </c>
      <c r="BF2071" s="5" t="s">
        <v>1333</v>
      </c>
      <c r="BG2071" s="4" t="s">
        <v>4241</v>
      </c>
      <c r="BH2071" s="5" t="s">
        <v>1343</v>
      </c>
    </row>
    <row r="2072" spans="1:60" x14ac:dyDescent="0.25">
      <c r="A2072">
        <f t="shared" si="176"/>
        <v>991465</v>
      </c>
      <c r="B2072">
        <f t="shared" si="177"/>
        <v>50101132</v>
      </c>
      <c r="C2072" t="str">
        <f t="shared" si="178"/>
        <v>CC</v>
      </c>
      <c r="D2072" t="str">
        <f t="shared" si="175"/>
        <v>REGION ILE DE FRANCE NORD</v>
      </c>
      <c r="E2072" s="12" t="str">
        <f t="shared" si="179"/>
        <v>TERRAIN</v>
      </c>
      <c r="F2072" s="4" t="s">
        <v>9268</v>
      </c>
      <c r="G2072" s="4" t="s">
        <v>9269</v>
      </c>
      <c r="H2072" s="5">
        <v>2</v>
      </c>
      <c r="I2072" s="5" t="s">
        <v>6943</v>
      </c>
      <c r="J2072" s="5"/>
      <c r="K2072" s="5"/>
      <c r="L2072" s="5"/>
      <c r="M2072" s="5" t="s">
        <v>1343</v>
      </c>
      <c r="N2072" s="5"/>
      <c r="O2072" s="5"/>
      <c r="P2072" s="5"/>
      <c r="Q2072" s="5"/>
      <c r="R2072" s="5"/>
      <c r="S2072" s="5"/>
      <c r="T2072" s="5"/>
      <c r="U2072" s="6">
        <v>45597</v>
      </c>
      <c r="V2072" s="5"/>
      <c r="W2072" s="4" t="s">
        <v>1329</v>
      </c>
      <c r="X2072" s="5"/>
      <c r="Y2072" s="5"/>
      <c r="Z2072" s="5"/>
      <c r="AA2072" s="4" t="s">
        <v>6377</v>
      </c>
      <c r="AB2072" s="5"/>
      <c r="AC2072" s="5"/>
      <c r="AD2072" s="5"/>
      <c r="AE2072" s="5"/>
      <c r="AF2072" s="5"/>
      <c r="AG2072" s="5"/>
      <c r="AH2072" s="5"/>
      <c r="AI2072" s="5"/>
      <c r="AJ2072" s="5"/>
      <c r="AK2072" s="5"/>
      <c r="AL2072" s="5"/>
      <c r="AM2072" s="5"/>
      <c r="AN2072" s="5"/>
      <c r="AO2072" s="5"/>
      <c r="AP2072" s="5" t="s">
        <v>12477</v>
      </c>
      <c r="AQ2072" s="4" t="s">
        <v>1351</v>
      </c>
      <c r="AR2072" s="5" t="s">
        <v>12478</v>
      </c>
      <c r="AS2072" s="4" t="s">
        <v>1450</v>
      </c>
      <c r="AT2072" s="5" t="s">
        <v>1451</v>
      </c>
      <c r="AU2072" s="5" t="s">
        <v>41</v>
      </c>
      <c r="AV2072" s="4" t="s">
        <v>1452</v>
      </c>
      <c r="AW2072" s="5" t="s">
        <v>230</v>
      </c>
      <c r="AX2072" s="4" t="s">
        <v>1453</v>
      </c>
      <c r="AY2072" s="5" t="s">
        <v>1454</v>
      </c>
      <c r="AZ2072" s="5" t="s">
        <v>11</v>
      </c>
      <c r="BA2072" s="4" t="s">
        <v>1455</v>
      </c>
      <c r="BB2072" s="5" t="s">
        <v>1456</v>
      </c>
      <c r="BC2072" s="4" t="s">
        <v>9270</v>
      </c>
      <c r="BD2072" s="5" t="s">
        <v>9271</v>
      </c>
      <c r="BE2072" s="5" t="s">
        <v>60</v>
      </c>
      <c r="BF2072" s="5" t="s">
        <v>1333</v>
      </c>
      <c r="BG2072" s="4" t="s">
        <v>9269</v>
      </c>
      <c r="BH2072" s="5" t="s">
        <v>1343</v>
      </c>
    </row>
    <row r="2073" spans="1:60" x14ac:dyDescent="0.25">
      <c r="A2073">
        <f t="shared" si="176"/>
        <v>991455</v>
      </c>
      <c r="B2073">
        <f t="shared" si="177"/>
        <v>50101131</v>
      </c>
      <c r="C2073" t="str">
        <f t="shared" si="178"/>
        <v>CC</v>
      </c>
      <c r="D2073" t="str">
        <f t="shared" si="175"/>
        <v>REGION GRAND OUEST</v>
      </c>
      <c r="E2073" s="12" t="str">
        <f t="shared" si="179"/>
        <v>TERRAIN</v>
      </c>
      <c r="F2073" s="4" t="s">
        <v>9272</v>
      </c>
      <c r="G2073" s="4" t="s">
        <v>2838</v>
      </c>
      <c r="H2073" s="5">
        <v>2</v>
      </c>
      <c r="I2073" s="5" t="s">
        <v>6943</v>
      </c>
      <c r="J2073" s="5"/>
      <c r="K2073" s="5"/>
      <c r="L2073" s="5"/>
      <c r="M2073" s="5" t="s">
        <v>1343</v>
      </c>
      <c r="N2073" s="5"/>
      <c r="O2073" s="5"/>
      <c r="P2073" s="5"/>
      <c r="Q2073" s="5"/>
      <c r="R2073" s="5"/>
      <c r="S2073" s="5"/>
      <c r="T2073" s="5"/>
      <c r="U2073" s="6">
        <v>45597</v>
      </c>
      <c r="V2073" s="5"/>
      <c r="W2073" s="4" t="s">
        <v>1329</v>
      </c>
      <c r="X2073" s="5"/>
      <c r="Y2073" s="5"/>
      <c r="Z2073" s="5"/>
      <c r="AA2073" s="4" t="s">
        <v>2056</v>
      </c>
      <c r="AB2073" s="5"/>
      <c r="AC2073" s="5"/>
      <c r="AD2073" s="5"/>
      <c r="AE2073" s="5"/>
      <c r="AF2073" s="5"/>
      <c r="AG2073" s="5"/>
      <c r="AH2073" s="5"/>
      <c r="AI2073" s="5"/>
      <c r="AJ2073" s="5"/>
      <c r="AK2073" s="5"/>
      <c r="AL2073" s="5"/>
      <c r="AM2073" s="5"/>
      <c r="AN2073" s="5"/>
      <c r="AO2073" s="5"/>
      <c r="AP2073" s="5" t="s">
        <v>1413</v>
      </c>
      <c r="AQ2073" s="4" t="s">
        <v>1414</v>
      </c>
      <c r="AR2073" s="5" t="s">
        <v>19</v>
      </c>
      <c r="AS2073" s="4" t="s">
        <v>1828</v>
      </c>
      <c r="AT2073" s="5" t="s">
        <v>1829</v>
      </c>
      <c r="AU2073" s="5" t="s">
        <v>41</v>
      </c>
      <c r="AV2073" s="4" t="s">
        <v>1830</v>
      </c>
      <c r="AW2073" s="5" t="s">
        <v>148</v>
      </c>
      <c r="AX2073" s="4" t="s">
        <v>2767</v>
      </c>
      <c r="AY2073" s="5" t="s">
        <v>2769</v>
      </c>
      <c r="AZ2073" s="5" t="s">
        <v>11</v>
      </c>
      <c r="BA2073" s="4" t="s">
        <v>2770</v>
      </c>
      <c r="BB2073" s="5" t="s">
        <v>2771</v>
      </c>
      <c r="BC2073" s="5" t="s">
        <v>2834</v>
      </c>
      <c r="BD2073" s="5" t="s">
        <v>2837</v>
      </c>
      <c r="BE2073" s="5" t="s">
        <v>25</v>
      </c>
      <c r="BF2073" s="5" t="s">
        <v>1333</v>
      </c>
      <c r="BG2073" s="4" t="s">
        <v>2838</v>
      </c>
      <c r="BH2073" s="5" t="s">
        <v>1343</v>
      </c>
    </row>
    <row r="2074" spans="1:60" x14ac:dyDescent="0.25">
      <c r="A2074">
        <f t="shared" si="176"/>
        <v>991452</v>
      </c>
      <c r="B2074">
        <f t="shared" si="177"/>
        <v>50101130</v>
      </c>
      <c r="C2074" t="str">
        <f t="shared" si="178"/>
        <v>CC</v>
      </c>
      <c r="D2074" t="str">
        <f t="shared" si="175"/>
        <v>REGION GRAND OUEST</v>
      </c>
      <c r="E2074" s="12" t="str">
        <f t="shared" si="179"/>
        <v>TERRAIN</v>
      </c>
      <c r="F2074" s="4" t="s">
        <v>9273</v>
      </c>
      <c r="G2074" s="4" t="s">
        <v>3670</v>
      </c>
      <c r="H2074" s="5">
        <v>2</v>
      </c>
      <c r="I2074" s="5" t="s">
        <v>6943</v>
      </c>
      <c r="J2074" s="5"/>
      <c r="K2074" s="5"/>
      <c r="L2074" s="5"/>
      <c r="M2074" s="5" t="s">
        <v>1343</v>
      </c>
      <c r="N2074" s="5"/>
      <c r="O2074" s="5"/>
      <c r="P2074" s="5"/>
      <c r="Q2074" s="5"/>
      <c r="R2074" s="5"/>
      <c r="S2074" s="5"/>
      <c r="T2074" s="5"/>
      <c r="U2074" s="6">
        <v>45627</v>
      </c>
      <c r="V2074" s="5"/>
      <c r="W2074" s="4" t="s">
        <v>1329</v>
      </c>
      <c r="X2074" s="5"/>
      <c r="Y2074" s="5"/>
      <c r="Z2074" s="5"/>
      <c r="AA2074" s="4" t="s">
        <v>3667</v>
      </c>
      <c r="AB2074" s="5"/>
      <c r="AC2074" s="5"/>
      <c r="AD2074" s="5"/>
      <c r="AE2074" s="5"/>
      <c r="AF2074" s="5"/>
      <c r="AG2074" s="5"/>
      <c r="AH2074" s="5"/>
      <c r="AI2074" s="5"/>
      <c r="AJ2074" s="5"/>
      <c r="AK2074" s="5"/>
      <c r="AL2074" s="5"/>
      <c r="AM2074" s="5"/>
      <c r="AN2074" s="5"/>
      <c r="AO2074" s="5"/>
      <c r="AP2074" s="5" t="s">
        <v>1413</v>
      </c>
      <c r="AQ2074" s="4" t="s">
        <v>1414</v>
      </c>
      <c r="AR2074" s="5" t="s">
        <v>19</v>
      </c>
      <c r="AS2074" s="4" t="s">
        <v>1828</v>
      </c>
      <c r="AT2074" s="5" t="s">
        <v>1829</v>
      </c>
      <c r="AU2074" s="5" t="s">
        <v>41</v>
      </c>
      <c r="AV2074" s="4" t="s">
        <v>1830</v>
      </c>
      <c r="AW2074" s="5" t="s">
        <v>148</v>
      </c>
      <c r="AX2074" s="4" t="s">
        <v>2767</v>
      </c>
      <c r="AY2074" s="5" t="s">
        <v>2769</v>
      </c>
      <c r="AZ2074" s="5" t="s">
        <v>11</v>
      </c>
      <c r="BA2074" s="4" t="s">
        <v>2770</v>
      </c>
      <c r="BB2074" s="5" t="s">
        <v>2771</v>
      </c>
      <c r="BC2074" s="4"/>
      <c r="BD2074" s="5"/>
      <c r="BE2074" s="5"/>
      <c r="BF2074" s="5"/>
      <c r="BG2074" s="4" t="s">
        <v>3670</v>
      </c>
      <c r="BH2074" s="5" t="s">
        <v>1343</v>
      </c>
    </row>
    <row r="2075" spans="1:60" x14ac:dyDescent="0.25">
      <c r="A2075">
        <f t="shared" si="176"/>
        <v>991389</v>
      </c>
      <c r="B2075">
        <f t="shared" si="177"/>
        <v>50101129</v>
      </c>
      <c r="C2075" t="str">
        <f t="shared" si="178"/>
        <v>CC</v>
      </c>
      <c r="D2075" t="str">
        <f t="shared" si="175"/>
        <v>REGION GRAND SUD</v>
      </c>
      <c r="E2075" s="12" t="str">
        <f t="shared" si="179"/>
        <v>TERRAIN</v>
      </c>
      <c r="F2075" s="4" t="s">
        <v>9274</v>
      </c>
      <c r="G2075" s="4" t="s">
        <v>2012</v>
      </c>
      <c r="H2075" s="5">
        <v>2</v>
      </c>
      <c r="I2075" s="5" t="s">
        <v>6943</v>
      </c>
      <c r="J2075" s="5"/>
      <c r="K2075" s="5"/>
      <c r="L2075" s="5"/>
      <c r="M2075" s="5" t="s">
        <v>1343</v>
      </c>
      <c r="N2075" s="5"/>
      <c r="O2075" s="5"/>
      <c r="P2075" s="5"/>
      <c r="Q2075" s="5"/>
      <c r="R2075" s="5"/>
      <c r="S2075" s="5"/>
      <c r="T2075" s="5"/>
      <c r="U2075" s="6">
        <v>45474</v>
      </c>
      <c r="V2075" s="5"/>
      <c r="W2075" s="4" t="s">
        <v>1329</v>
      </c>
      <c r="X2075" s="5"/>
      <c r="Y2075" s="5"/>
      <c r="Z2075" s="5"/>
      <c r="AA2075" s="4" t="s">
        <v>2005</v>
      </c>
      <c r="AB2075" s="5"/>
      <c r="AC2075" s="5"/>
      <c r="AD2075" s="5"/>
      <c r="AE2075" s="5"/>
      <c r="AF2075" s="5"/>
      <c r="AG2075" s="5"/>
      <c r="AH2075" s="5"/>
      <c r="AI2075" s="5"/>
      <c r="AJ2075" s="5"/>
      <c r="AK2075" s="5"/>
      <c r="AL2075" s="5"/>
      <c r="AM2075" s="5"/>
      <c r="AN2075" s="5"/>
      <c r="AO2075" s="5"/>
      <c r="AP2075" s="5" t="s">
        <v>1335</v>
      </c>
      <c r="AQ2075" s="4" t="s">
        <v>1336</v>
      </c>
      <c r="AR2075" s="5" t="s">
        <v>12476</v>
      </c>
      <c r="AS2075" s="4" t="s">
        <v>1337</v>
      </c>
      <c r="AT2075" s="5" t="s">
        <v>1338</v>
      </c>
      <c r="AU2075" s="5" t="s">
        <v>41</v>
      </c>
      <c r="AV2075" s="4" t="s">
        <v>1339</v>
      </c>
      <c r="AW2075" s="5" t="s">
        <v>76</v>
      </c>
      <c r="AX2075" s="4" t="s">
        <v>2007</v>
      </c>
      <c r="AY2075" s="5" t="s">
        <v>2008</v>
      </c>
      <c r="AZ2075" s="5" t="s">
        <v>11</v>
      </c>
      <c r="BA2075" s="4" t="s">
        <v>2009</v>
      </c>
      <c r="BB2075" s="5" t="s">
        <v>2010</v>
      </c>
      <c r="BC2075" s="5" t="s">
        <v>2003</v>
      </c>
      <c r="BD2075" s="5" t="s">
        <v>2011</v>
      </c>
      <c r="BE2075" s="5" t="s">
        <v>3</v>
      </c>
      <c r="BF2075" s="5" t="s">
        <v>1333</v>
      </c>
      <c r="BG2075" s="4" t="s">
        <v>2012</v>
      </c>
      <c r="BH2075" s="5" t="s">
        <v>1343</v>
      </c>
    </row>
    <row r="2076" spans="1:60" x14ac:dyDescent="0.25">
      <c r="A2076">
        <f t="shared" si="176"/>
        <v>991388</v>
      </c>
      <c r="B2076">
        <f t="shared" si="177"/>
        <v>50101128</v>
      </c>
      <c r="C2076" t="str">
        <f t="shared" si="178"/>
        <v>CC</v>
      </c>
      <c r="D2076" t="str">
        <f t="shared" si="175"/>
        <v>REGION GRAND SUD</v>
      </c>
      <c r="E2076" s="12" t="str">
        <f t="shared" si="179"/>
        <v>TERRAIN</v>
      </c>
      <c r="F2076" s="4" t="s">
        <v>9275</v>
      </c>
      <c r="G2076" s="4" t="s">
        <v>3943</v>
      </c>
      <c r="H2076" s="5">
        <v>2</v>
      </c>
      <c r="I2076" s="5" t="s">
        <v>6943</v>
      </c>
      <c r="J2076" s="5"/>
      <c r="K2076" s="5"/>
      <c r="L2076" s="5"/>
      <c r="M2076" s="5" t="s">
        <v>1343</v>
      </c>
      <c r="N2076" s="5"/>
      <c r="O2076" s="5"/>
      <c r="P2076" s="5"/>
      <c r="Q2076" s="5"/>
      <c r="R2076" s="5"/>
      <c r="S2076" s="5"/>
      <c r="T2076" s="5"/>
      <c r="U2076" s="6">
        <v>45474</v>
      </c>
      <c r="V2076" s="5"/>
      <c r="W2076" s="4" t="s">
        <v>1329</v>
      </c>
      <c r="X2076" s="5"/>
      <c r="Y2076" s="5"/>
      <c r="Z2076" s="5"/>
      <c r="AA2076" s="4" t="s">
        <v>2475</v>
      </c>
      <c r="AB2076" s="5"/>
      <c r="AC2076" s="5"/>
      <c r="AD2076" s="5"/>
      <c r="AE2076" s="5"/>
      <c r="AF2076" s="5"/>
      <c r="AG2076" s="5"/>
      <c r="AH2076" s="5"/>
      <c r="AI2076" s="5"/>
      <c r="AJ2076" s="5"/>
      <c r="AK2076" s="5"/>
      <c r="AL2076" s="5"/>
      <c r="AM2076" s="5"/>
      <c r="AN2076" s="5"/>
      <c r="AO2076" s="5"/>
      <c r="AP2076" s="5" t="s">
        <v>1335</v>
      </c>
      <c r="AQ2076" s="4" t="s">
        <v>1336</v>
      </c>
      <c r="AR2076" s="5" t="s">
        <v>12476</v>
      </c>
      <c r="AS2076" s="4" t="s">
        <v>1337</v>
      </c>
      <c r="AT2076" s="5" t="s">
        <v>1338</v>
      </c>
      <c r="AU2076" s="5" t="s">
        <v>41</v>
      </c>
      <c r="AV2076" s="4" t="s">
        <v>1339</v>
      </c>
      <c r="AW2076" s="5" t="s">
        <v>76</v>
      </c>
      <c r="AX2076" s="4" t="s">
        <v>2007</v>
      </c>
      <c r="AY2076" s="5" t="s">
        <v>2008</v>
      </c>
      <c r="AZ2076" s="5" t="s">
        <v>11</v>
      </c>
      <c r="BA2076" s="4" t="s">
        <v>2009</v>
      </c>
      <c r="BB2076" s="5" t="s">
        <v>2010</v>
      </c>
      <c r="BC2076" s="5" t="s">
        <v>3939</v>
      </c>
      <c r="BD2076" s="5" t="s">
        <v>3942</v>
      </c>
      <c r="BE2076" s="5" t="s">
        <v>25</v>
      </c>
      <c r="BF2076" s="5" t="s">
        <v>1333</v>
      </c>
      <c r="BG2076" s="4" t="s">
        <v>3943</v>
      </c>
      <c r="BH2076" s="5" t="s">
        <v>1343</v>
      </c>
    </row>
    <row r="2077" spans="1:60" x14ac:dyDescent="0.25">
      <c r="A2077">
        <f t="shared" si="176"/>
        <v>991387</v>
      </c>
      <c r="B2077">
        <f t="shared" si="177"/>
        <v>50101127</v>
      </c>
      <c r="C2077" t="str">
        <f t="shared" si="178"/>
        <v>CC</v>
      </c>
      <c r="D2077" t="str">
        <f t="shared" si="175"/>
        <v>REGION GRAND SUD</v>
      </c>
      <c r="E2077" s="12" t="str">
        <f t="shared" si="179"/>
        <v>TERRAIN</v>
      </c>
      <c r="F2077" s="4" t="s">
        <v>9276</v>
      </c>
      <c r="G2077" s="4" t="s">
        <v>1342</v>
      </c>
      <c r="H2077" s="5">
        <v>2</v>
      </c>
      <c r="I2077" s="5" t="s">
        <v>6943</v>
      </c>
      <c r="J2077" s="5"/>
      <c r="K2077" s="5"/>
      <c r="L2077" s="5"/>
      <c r="M2077" s="5" t="s">
        <v>1343</v>
      </c>
      <c r="N2077" s="5"/>
      <c r="O2077" s="6"/>
      <c r="P2077" s="5"/>
      <c r="Q2077" s="5"/>
      <c r="R2077" s="5"/>
      <c r="S2077" s="5"/>
      <c r="T2077" s="5"/>
      <c r="U2077" s="6">
        <v>45627</v>
      </c>
      <c r="V2077" s="4"/>
      <c r="W2077" s="4" t="s">
        <v>1329</v>
      </c>
      <c r="X2077" s="5"/>
      <c r="Y2077" s="5"/>
      <c r="Z2077" s="5"/>
      <c r="AA2077" s="5" t="s">
        <v>1330</v>
      </c>
      <c r="AB2077" s="5"/>
      <c r="AC2077" s="5"/>
      <c r="AD2077" s="5"/>
      <c r="AE2077" s="5"/>
      <c r="AF2077" s="6"/>
      <c r="AG2077" s="5"/>
      <c r="AH2077" s="5"/>
      <c r="AI2077" s="5"/>
      <c r="AJ2077" s="6"/>
      <c r="AK2077" s="5"/>
      <c r="AL2077" s="6"/>
      <c r="AM2077" s="5"/>
      <c r="AN2077" s="5"/>
      <c r="AO2077" s="5"/>
      <c r="AP2077" s="5" t="s">
        <v>1335</v>
      </c>
      <c r="AQ2077" s="4" t="s">
        <v>1336</v>
      </c>
      <c r="AR2077" s="5" t="s">
        <v>12476</v>
      </c>
      <c r="AS2077" s="4" t="s">
        <v>1337</v>
      </c>
      <c r="AT2077" s="5" t="s">
        <v>1338</v>
      </c>
      <c r="AU2077" s="5" t="s">
        <v>41</v>
      </c>
      <c r="AV2077" s="4" t="s">
        <v>1339</v>
      </c>
      <c r="AW2077" s="5" t="s">
        <v>76</v>
      </c>
      <c r="AX2077" s="4"/>
      <c r="AY2077" s="5"/>
      <c r="AZ2077" s="5"/>
      <c r="BA2077" s="4" t="s">
        <v>1340</v>
      </c>
      <c r="BB2077" s="5" t="s">
        <v>11118</v>
      </c>
      <c r="BC2077" s="5" t="s">
        <v>1324</v>
      </c>
      <c r="BD2077" s="5" t="s">
        <v>1341</v>
      </c>
      <c r="BE2077" s="5" t="s">
        <v>245</v>
      </c>
      <c r="BF2077" s="5" t="s">
        <v>1333</v>
      </c>
      <c r="BG2077" s="5" t="s">
        <v>1342</v>
      </c>
      <c r="BH2077" s="5" t="s">
        <v>1343</v>
      </c>
    </row>
    <row r="2078" spans="1:60" x14ac:dyDescent="0.25">
      <c r="A2078">
        <f t="shared" si="176"/>
        <v>991385</v>
      </c>
      <c r="B2078">
        <f t="shared" si="177"/>
        <v>50101126</v>
      </c>
      <c r="C2078" t="str">
        <f t="shared" si="178"/>
        <v>CC</v>
      </c>
      <c r="D2078" t="str">
        <f t="shared" si="175"/>
        <v>REGION GRAND SUD</v>
      </c>
      <c r="E2078" s="12" t="str">
        <f t="shared" si="179"/>
        <v>TERRAIN</v>
      </c>
      <c r="F2078" s="4" t="s">
        <v>9277</v>
      </c>
      <c r="G2078" s="4" t="s">
        <v>4893</v>
      </c>
      <c r="H2078" s="5">
        <v>2</v>
      </c>
      <c r="I2078" s="5" t="s">
        <v>6943</v>
      </c>
      <c r="J2078" s="5"/>
      <c r="K2078" s="5"/>
      <c r="L2078" s="5"/>
      <c r="M2078" s="5" t="s">
        <v>1343</v>
      </c>
      <c r="N2078" s="5"/>
      <c r="O2078" s="5"/>
      <c r="P2078" s="5"/>
      <c r="Q2078" s="5"/>
      <c r="R2078" s="5"/>
      <c r="S2078" s="5"/>
      <c r="T2078" s="5"/>
      <c r="U2078" s="6">
        <v>45627</v>
      </c>
      <c r="V2078" s="4"/>
      <c r="W2078" s="4" t="s">
        <v>1329</v>
      </c>
      <c r="X2078" s="5"/>
      <c r="Y2078" s="5"/>
      <c r="Z2078" s="5"/>
      <c r="AA2078" s="4" t="s">
        <v>2603</v>
      </c>
      <c r="AB2078" s="5"/>
      <c r="AC2078" s="5"/>
      <c r="AD2078" s="5"/>
      <c r="AE2078" s="5"/>
      <c r="AF2078" s="6"/>
      <c r="AG2078" s="5"/>
      <c r="AH2078" s="5"/>
      <c r="AI2078" s="5"/>
      <c r="AJ2078" s="6"/>
      <c r="AK2078" s="5"/>
      <c r="AL2078" s="6"/>
      <c r="AM2078" s="5"/>
      <c r="AN2078" s="5"/>
      <c r="AO2078" s="5"/>
      <c r="AP2078" s="5" t="s">
        <v>1335</v>
      </c>
      <c r="AQ2078" s="4" t="s">
        <v>1336</v>
      </c>
      <c r="AR2078" s="5" t="s">
        <v>12476</v>
      </c>
      <c r="AS2078" s="4" t="s">
        <v>1337</v>
      </c>
      <c r="AT2078" s="5" t="s">
        <v>1338</v>
      </c>
      <c r="AU2078" s="5" t="s">
        <v>41</v>
      </c>
      <c r="AV2078" s="4" t="s">
        <v>1339</v>
      </c>
      <c r="AW2078" s="5" t="s">
        <v>76</v>
      </c>
      <c r="AX2078" s="4"/>
      <c r="AY2078" s="5"/>
      <c r="AZ2078" s="5"/>
      <c r="BA2078" s="4" t="s">
        <v>1340</v>
      </c>
      <c r="BB2078" s="5" t="s">
        <v>11118</v>
      </c>
      <c r="BC2078" s="4" t="s">
        <v>4889</v>
      </c>
      <c r="BD2078" s="5" t="s">
        <v>4892</v>
      </c>
      <c r="BE2078" s="5" t="s">
        <v>25</v>
      </c>
      <c r="BF2078" s="5" t="s">
        <v>1333</v>
      </c>
      <c r="BG2078" s="4" t="s">
        <v>4893</v>
      </c>
      <c r="BH2078" s="5" t="s">
        <v>1343</v>
      </c>
    </row>
    <row r="2079" spans="1:60" x14ac:dyDescent="0.25">
      <c r="A2079">
        <f t="shared" si="176"/>
        <v>991383</v>
      </c>
      <c r="B2079">
        <f t="shared" si="177"/>
        <v>50101125</v>
      </c>
      <c r="C2079" t="str">
        <f t="shared" si="178"/>
        <v>CC</v>
      </c>
      <c r="D2079" t="str">
        <f t="shared" si="175"/>
        <v>REGION GRAND SUD</v>
      </c>
      <c r="E2079" s="12" t="str">
        <f t="shared" si="179"/>
        <v>TERRAIN</v>
      </c>
      <c r="F2079" s="4" t="s">
        <v>9278</v>
      </c>
      <c r="G2079" s="4" t="s">
        <v>4084</v>
      </c>
      <c r="H2079" s="5">
        <v>2</v>
      </c>
      <c r="I2079" s="5" t="s">
        <v>6943</v>
      </c>
      <c r="J2079" s="5"/>
      <c r="K2079" s="5"/>
      <c r="L2079" s="5"/>
      <c r="M2079" s="5" t="s">
        <v>1343</v>
      </c>
      <c r="N2079" s="5"/>
      <c r="O2079" s="6"/>
      <c r="P2079" s="5"/>
      <c r="Q2079" s="5"/>
      <c r="R2079" s="5"/>
      <c r="S2079" s="5"/>
      <c r="T2079" s="5"/>
      <c r="U2079" s="6">
        <v>45627</v>
      </c>
      <c r="V2079" s="4"/>
      <c r="W2079" s="4" t="s">
        <v>1329</v>
      </c>
      <c r="X2079" s="5"/>
      <c r="Y2079" s="5"/>
      <c r="Z2079" s="5"/>
      <c r="AA2079" s="4" t="s">
        <v>1374</v>
      </c>
      <c r="AB2079" s="5"/>
      <c r="AC2079" s="5"/>
      <c r="AD2079" s="5"/>
      <c r="AE2079" s="5"/>
      <c r="AF2079" s="6"/>
      <c r="AG2079" s="5"/>
      <c r="AH2079" s="5"/>
      <c r="AI2079" s="5"/>
      <c r="AJ2079" s="6"/>
      <c r="AK2079" s="5"/>
      <c r="AL2079" s="6"/>
      <c r="AM2079" s="5"/>
      <c r="AN2079" s="5"/>
      <c r="AO2079" s="5"/>
      <c r="AP2079" s="5" t="s">
        <v>1335</v>
      </c>
      <c r="AQ2079" s="4" t="s">
        <v>1336</v>
      </c>
      <c r="AR2079" s="5" t="s">
        <v>12476</v>
      </c>
      <c r="AS2079" s="4" t="s">
        <v>1337</v>
      </c>
      <c r="AT2079" s="5" t="s">
        <v>1338</v>
      </c>
      <c r="AU2079" s="5" t="s">
        <v>41</v>
      </c>
      <c r="AV2079" s="4" t="s">
        <v>1339</v>
      </c>
      <c r="AW2079" s="5" t="s">
        <v>76</v>
      </c>
      <c r="AX2079" s="4"/>
      <c r="AY2079" s="5"/>
      <c r="AZ2079" s="5"/>
      <c r="BA2079" s="4" t="s">
        <v>1340</v>
      </c>
      <c r="BB2079" s="5" t="s">
        <v>11118</v>
      </c>
      <c r="BC2079" s="4" t="s">
        <v>4079</v>
      </c>
      <c r="BD2079" s="5" t="s">
        <v>4083</v>
      </c>
      <c r="BE2079" s="5" t="s">
        <v>71</v>
      </c>
      <c r="BF2079" s="5" t="s">
        <v>1333</v>
      </c>
      <c r="BG2079" s="4" t="s">
        <v>4084</v>
      </c>
      <c r="BH2079" s="5" t="s">
        <v>1343</v>
      </c>
    </row>
    <row r="2080" spans="1:60" x14ac:dyDescent="0.25">
      <c r="A2080">
        <f t="shared" si="176"/>
        <v>991382</v>
      </c>
      <c r="B2080">
        <f t="shared" si="177"/>
        <v>50101124</v>
      </c>
      <c r="C2080" t="str">
        <f t="shared" si="178"/>
        <v>CC</v>
      </c>
      <c r="D2080" t="str">
        <f t="shared" si="175"/>
        <v>REGION GRAND SUD</v>
      </c>
      <c r="E2080" s="12" t="str">
        <f t="shared" si="179"/>
        <v>TERRAIN</v>
      </c>
      <c r="F2080" s="4" t="s">
        <v>9279</v>
      </c>
      <c r="G2080" s="4" t="s">
        <v>1372</v>
      </c>
      <c r="H2080" s="5">
        <v>2</v>
      </c>
      <c r="I2080" s="5" t="s">
        <v>6943</v>
      </c>
      <c r="J2080" s="5"/>
      <c r="K2080" s="5"/>
      <c r="L2080" s="5"/>
      <c r="M2080" s="5" t="s">
        <v>1343</v>
      </c>
      <c r="N2080" s="5"/>
      <c r="O2080" s="6"/>
      <c r="P2080" s="5"/>
      <c r="Q2080" s="5"/>
      <c r="R2080" s="5"/>
      <c r="S2080" s="5"/>
      <c r="T2080" s="5"/>
      <c r="U2080" s="6">
        <v>45627</v>
      </c>
      <c r="V2080" s="4"/>
      <c r="W2080" s="4" t="s">
        <v>1329</v>
      </c>
      <c r="X2080" s="5"/>
      <c r="Y2080" s="5"/>
      <c r="Z2080" s="5"/>
      <c r="AA2080" s="4" t="s">
        <v>1369</v>
      </c>
      <c r="AB2080" s="5"/>
      <c r="AC2080" s="5"/>
      <c r="AD2080" s="5"/>
      <c r="AE2080" s="5"/>
      <c r="AF2080" s="6"/>
      <c r="AG2080" s="5"/>
      <c r="AH2080" s="5"/>
      <c r="AI2080" s="5"/>
      <c r="AJ2080" s="6"/>
      <c r="AK2080" s="5"/>
      <c r="AL2080" s="6"/>
      <c r="AM2080" s="5"/>
      <c r="AN2080" s="5"/>
      <c r="AO2080" s="5"/>
      <c r="AP2080" s="5" t="s">
        <v>1335</v>
      </c>
      <c r="AQ2080" s="4" t="s">
        <v>1336</v>
      </c>
      <c r="AR2080" s="5" t="s">
        <v>12476</v>
      </c>
      <c r="AS2080" s="4" t="s">
        <v>1337</v>
      </c>
      <c r="AT2080" s="5" t="s">
        <v>1338</v>
      </c>
      <c r="AU2080" s="5" t="s">
        <v>41</v>
      </c>
      <c r="AV2080" s="4" t="s">
        <v>1339</v>
      </c>
      <c r="AW2080" s="5" t="s">
        <v>76</v>
      </c>
      <c r="AX2080" s="4"/>
      <c r="AY2080" s="5"/>
      <c r="AZ2080" s="5"/>
      <c r="BA2080" s="4" t="s">
        <v>1340</v>
      </c>
      <c r="BB2080" s="5" t="s">
        <v>11118</v>
      </c>
      <c r="BC2080" s="4" t="s">
        <v>1368</v>
      </c>
      <c r="BD2080" s="5" t="s">
        <v>1371</v>
      </c>
      <c r="BE2080" s="5" t="s">
        <v>25</v>
      </c>
      <c r="BF2080" s="5" t="s">
        <v>1333</v>
      </c>
      <c r="BG2080" s="4" t="s">
        <v>1372</v>
      </c>
      <c r="BH2080" s="5" t="s">
        <v>1343</v>
      </c>
    </row>
    <row r="2081" spans="1:60" x14ac:dyDescent="0.25">
      <c r="A2081">
        <f t="shared" si="176"/>
        <v>991381</v>
      </c>
      <c r="B2081">
        <f t="shared" si="177"/>
        <v>50101123</v>
      </c>
      <c r="C2081" t="str">
        <f t="shared" si="178"/>
        <v>CC</v>
      </c>
      <c r="D2081" t="str">
        <f t="shared" si="175"/>
        <v>REGION GRAND SUD</v>
      </c>
      <c r="E2081" s="12" t="str">
        <f t="shared" si="179"/>
        <v>TERRAIN</v>
      </c>
      <c r="F2081" s="4" t="s">
        <v>9280</v>
      </c>
      <c r="G2081" s="4" t="s">
        <v>3235</v>
      </c>
      <c r="H2081" s="5">
        <v>2</v>
      </c>
      <c r="I2081" s="5" t="s">
        <v>6943</v>
      </c>
      <c r="J2081" s="5"/>
      <c r="K2081" s="5"/>
      <c r="L2081" s="5"/>
      <c r="M2081" s="5" t="s">
        <v>1343</v>
      </c>
      <c r="N2081" s="5"/>
      <c r="O2081" s="5"/>
      <c r="P2081" s="5"/>
      <c r="Q2081" s="5"/>
      <c r="R2081" s="5"/>
      <c r="S2081" s="5"/>
      <c r="T2081" s="5"/>
      <c r="U2081" s="6">
        <v>45566</v>
      </c>
      <c r="V2081" s="4"/>
      <c r="W2081" s="4" t="s">
        <v>1329</v>
      </c>
      <c r="X2081" s="5"/>
      <c r="Y2081" s="5"/>
      <c r="Z2081" s="5"/>
      <c r="AA2081" s="4" t="s">
        <v>2134</v>
      </c>
      <c r="AB2081" s="5"/>
      <c r="AC2081" s="5"/>
      <c r="AD2081" s="5"/>
      <c r="AE2081" s="5"/>
      <c r="AF2081" s="6"/>
      <c r="AG2081" s="5"/>
      <c r="AH2081" s="5"/>
      <c r="AI2081" s="5"/>
      <c r="AJ2081" s="6"/>
      <c r="AK2081" s="5"/>
      <c r="AL2081" s="6"/>
      <c r="AM2081" s="5"/>
      <c r="AN2081" s="5"/>
      <c r="AO2081" s="5"/>
      <c r="AP2081" s="5" t="s">
        <v>1335</v>
      </c>
      <c r="AQ2081" s="4" t="s">
        <v>1336</v>
      </c>
      <c r="AR2081" s="5" t="s">
        <v>12476</v>
      </c>
      <c r="AS2081" s="4" t="s">
        <v>1403</v>
      </c>
      <c r="AT2081" s="5" t="s">
        <v>1404</v>
      </c>
      <c r="AU2081" s="5" t="s">
        <v>41</v>
      </c>
      <c r="AV2081" s="4" t="s">
        <v>1405</v>
      </c>
      <c r="AW2081" s="5" t="s">
        <v>61</v>
      </c>
      <c r="AX2081" s="4" t="s">
        <v>2047</v>
      </c>
      <c r="AY2081" s="5" t="s">
        <v>2048</v>
      </c>
      <c r="AZ2081" s="5" t="s">
        <v>11</v>
      </c>
      <c r="BA2081" s="4" t="s">
        <v>2049</v>
      </c>
      <c r="BB2081" s="5" t="s">
        <v>2050</v>
      </c>
      <c r="BC2081" s="4" t="s">
        <v>3231</v>
      </c>
      <c r="BD2081" s="5" t="s">
        <v>3234</v>
      </c>
      <c r="BE2081" s="5" t="s">
        <v>3</v>
      </c>
      <c r="BF2081" s="5" t="s">
        <v>1333</v>
      </c>
      <c r="BG2081" s="4" t="s">
        <v>3235</v>
      </c>
      <c r="BH2081" s="5" t="s">
        <v>1343</v>
      </c>
    </row>
    <row r="2082" spans="1:60" x14ac:dyDescent="0.25">
      <c r="A2082">
        <f t="shared" si="176"/>
        <v>991378</v>
      </c>
      <c r="B2082">
        <f t="shared" si="177"/>
        <v>50101122</v>
      </c>
      <c r="C2082" t="str">
        <f t="shared" si="178"/>
        <v>CC</v>
      </c>
      <c r="D2082" t="str">
        <f t="shared" si="175"/>
        <v>REGION GRAND SUD</v>
      </c>
      <c r="E2082" s="12" t="str">
        <f t="shared" si="179"/>
        <v>TERRAIN</v>
      </c>
      <c r="F2082" s="4" t="s">
        <v>9281</v>
      </c>
      <c r="G2082" s="4" t="s">
        <v>9282</v>
      </c>
      <c r="H2082" s="5">
        <v>2</v>
      </c>
      <c r="I2082" s="5" t="s">
        <v>6943</v>
      </c>
      <c r="J2082" s="5"/>
      <c r="K2082" s="5"/>
      <c r="L2082" s="5"/>
      <c r="M2082" s="5" t="s">
        <v>1343</v>
      </c>
      <c r="N2082" s="5"/>
      <c r="O2082" s="5"/>
      <c r="P2082" s="5"/>
      <c r="Q2082" s="5"/>
      <c r="R2082" s="5"/>
      <c r="S2082" s="5"/>
      <c r="T2082" s="5"/>
      <c r="U2082" s="6">
        <v>45566</v>
      </c>
      <c r="V2082" s="4"/>
      <c r="W2082" s="4" t="s">
        <v>1329</v>
      </c>
      <c r="X2082" s="5"/>
      <c r="Y2082" s="5"/>
      <c r="Z2082" s="5"/>
      <c r="AA2082" s="4" t="s">
        <v>7477</v>
      </c>
      <c r="AB2082" s="5"/>
      <c r="AC2082" s="5"/>
      <c r="AD2082" s="5"/>
      <c r="AE2082" s="5"/>
      <c r="AF2082" s="6"/>
      <c r="AG2082" s="5"/>
      <c r="AH2082" s="5"/>
      <c r="AI2082" s="5"/>
      <c r="AJ2082" s="6"/>
      <c r="AK2082" s="5"/>
      <c r="AL2082" s="6"/>
      <c r="AM2082" s="5"/>
      <c r="AN2082" s="5"/>
      <c r="AO2082" s="5"/>
      <c r="AP2082" s="5" t="s">
        <v>1335</v>
      </c>
      <c r="AQ2082" s="4" t="s">
        <v>1336</v>
      </c>
      <c r="AR2082" s="5" t="s">
        <v>12476</v>
      </c>
      <c r="AS2082" s="4" t="s">
        <v>1403</v>
      </c>
      <c r="AT2082" s="5" t="s">
        <v>1404</v>
      </c>
      <c r="AU2082" s="5" t="s">
        <v>41</v>
      </c>
      <c r="AV2082" s="4" t="s">
        <v>1405</v>
      </c>
      <c r="AW2082" s="5" t="s">
        <v>61</v>
      </c>
      <c r="AX2082" s="4" t="s">
        <v>2047</v>
      </c>
      <c r="AY2082" s="5" t="s">
        <v>2048</v>
      </c>
      <c r="AZ2082" s="5" t="s">
        <v>11</v>
      </c>
      <c r="BA2082" s="4" t="s">
        <v>2049</v>
      </c>
      <c r="BB2082" s="5" t="s">
        <v>2050</v>
      </c>
      <c r="BC2082" s="4"/>
      <c r="BD2082" s="5"/>
      <c r="BE2082" s="5"/>
      <c r="BF2082" s="5"/>
      <c r="BG2082" s="4" t="s">
        <v>9282</v>
      </c>
      <c r="BH2082" s="5" t="s">
        <v>1343</v>
      </c>
    </row>
    <row r="2083" spans="1:60" x14ac:dyDescent="0.25">
      <c r="A2083">
        <f t="shared" si="176"/>
        <v>991375</v>
      </c>
      <c r="B2083">
        <f t="shared" si="177"/>
        <v>50101121</v>
      </c>
      <c r="C2083" t="str">
        <f t="shared" si="178"/>
        <v>CC</v>
      </c>
      <c r="D2083" t="str">
        <f t="shared" si="175"/>
        <v>REGION GRAND SUD</v>
      </c>
      <c r="E2083" s="12" t="str">
        <f t="shared" si="179"/>
        <v>TERRAIN</v>
      </c>
      <c r="F2083" s="4" t="s">
        <v>9283</v>
      </c>
      <c r="G2083" s="4" t="s">
        <v>5677</v>
      </c>
      <c r="H2083" s="5">
        <v>2</v>
      </c>
      <c r="I2083" s="5" t="s">
        <v>6943</v>
      </c>
      <c r="J2083" s="5"/>
      <c r="K2083" s="5"/>
      <c r="L2083" s="5"/>
      <c r="M2083" s="5" t="s">
        <v>1343</v>
      </c>
      <c r="N2083" s="5"/>
      <c r="O2083" s="5"/>
      <c r="P2083" s="5"/>
      <c r="Q2083" s="5"/>
      <c r="R2083" s="5"/>
      <c r="S2083" s="5"/>
      <c r="T2083" s="5"/>
      <c r="U2083" s="6">
        <v>45474</v>
      </c>
      <c r="V2083" s="4"/>
      <c r="W2083" s="4" t="s">
        <v>1329</v>
      </c>
      <c r="X2083" s="5"/>
      <c r="Y2083" s="5"/>
      <c r="Z2083" s="5"/>
      <c r="AA2083" s="4" t="s">
        <v>2900</v>
      </c>
      <c r="AB2083" s="5"/>
      <c r="AC2083" s="5"/>
      <c r="AD2083" s="5"/>
      <c r="AE2083" s="5"/>
      <c r="AF2083" s="6"/>
      <c r="AG2083" s="5"/>
      <c r="AH2083" s="5"/>
      <c r="AI2083" s="5"/>
      <c r="AJ2083" s="6"/>
      <c r="AK2083" s="5"/>
      <c r="AL2083" s="6"/>
      <c r="AM2083" s="5"/>
      <c r="AN2083" s="5"/>
      <c r="AO2083" s="5"/>
      <c r="AP2083" s="5" t="s">
        <v>1335</v>
      </c>
      <c r="AQ2083" s="4" t="s">
        <v>1336</v>
      </c>
      <c r="AR2083" s="5" t="s">
        <v>12476</v>
      </c>
      <c r="AS2083" s="4" t="s">
        <v>1337</v>
      </c>
      <c r="AT2083" s="5" t="s">
        <v>1338</v>
      </c>
      <c r="AU2083" s="5" t="s">
        <v>41</v>
      </c>
      <c r="AV2083" s="4" t="s">
        <v>1339</v>
      </c>
      <c r="AW2083" s="5" t="s">
        <v>76</v>
      </c>
      <c r="AX2083" s="4" t="s">
        <v>2007</v>
      </c>
      <c r="AY2083" s="5" t="s">
        <v>2008</v>
      </c>
      <c r="AZ2083" s="5" t="s">
        <v>11</v>
      </c>
      <c r="BA2083" s="4" t="s">
        <v>2009</v>
      </c>
      <c r="BB2083" s="5" t="s">
        <v>2010</v>
      </c>
      <c r="BC2083" s="4" t="s">
        <v>5673</v>
      </c>
      <c r="BD2083" s="5" t="s">
        <v>5676</v>
      </c>
      <c r="BE2083" s="5" t="s">
        <v>25</v>
      </c>
      <c r="BF2083" s="5" t="s">
        <v>1333</v>
      </c>
      <c r="BG2083" s="4" t="s">
        <v>5677</v>
      </c>
      <c r="BH2083" s="5" t="s">
        <v>1343</v>
      </c>
    </row>
    <row r="2084" spans="1:60" x14ac:dyDescent="0.25">
      <c r="A2084">
        <f t="shared" si="176"/>
        <v>991370</v>
      </c>
      <c r="B2084">
        <f t="shared" si="177"/>
        <v>50101120</v>
      </c>
      <c r="C2084" t="str">
        <f t="shared" si="178"/>
        <v>CC</v>
      </c>
      <c r="D2084" t="str">
        <f t="shared" si="175"/>
        <v>REGION GRAND SUD</v>
      </c>
      <c r="E2084" s="12" t="str">
        <f t="shared" si="179"/>
        <v>TERRAIN</v>
      </c>
      <c r="F2084" s="4" t="s">
        <v>9284</v>
      </c>
      <c r="G2084" s="4" t="s">
        <v>2742</v>
      </c>
      <c r="H2084" s="5">
        <v>2</v>
      </c>
      <c r="I2084" s="5" t="s">
        <v>6943</v>
      </c>
      <c r="J2084" s="5"/>
      <c r="K2084" s="5"/>
      <c r="L2084" s="5"/>
      <c r="M2084" s="5" t="s">
        <v>1343</v>
      </c>
      <c r="N2084" s="5"/>
      <c r="O2084" s="5"/>
      <c r="P2084" s="5"/>
      <c r="Q2084" s="5"/>
      <c r="R2084" s="5"/>
      <c r="S2084" s="5"/>
      <c r="T2084" s="5"/>
      <c r="U2084" s="6">
        <v>45627</v>
      </c>
      <c r="V2084" s="4"/>
      <c r="W2084" s="4" t="s">
        <v>1329</v>
      </c>
      <c r="X2084" s="5"/>
      <c r="Y2084" s="5"/>
      <c r="Z2084" s="5"/>
      <c r="AA2084" s="4" t="s">
        <v>2739</v>
      </c>
      <c r="AB2084" s="5"/>
      <c r="AC2084" s="5"/>
      <c r="AD2084" s="5"/>
      <c r="AE2084" s="5"/>
      <c r="AF2084" s="6"/>
      <c r="AG2084" s="5"/>
      <c r="AH2084" s="5"/>
      <c r="AI2084" s="5"/>
      <c r="AJ2084" s="6"/>
      <c r="AK2084" s="5"/>
      <c r="AL2084" s="6"/>
      <c r="AM2084" s="5"/>
      <c r="AN2084" s="5"/>
      <c r="AO2084" s="5"/>
      <c r="AP2084" s="5" t="s">
        <v>1335</v>
      </c>
      <c r="AQ2084" s="4" t="s">
        <v>1336</v>
      </c>
      <c r="AR2084" s="5" t="s">
        <v>12476</v>
      </c>
      <c r="AS2084" s="4" t="s">
        <v>1337</v>
      </c>
      <c r="AT2084" s="5" t="s">
        <v>1338</v>
      </c>
      <c r="AU2084" s="5" t="s">
        <v>41</v>
      </c>
      <c r="AV2084" s="4" t="s">
        <v>1339</v>
      </c>
      <c r="AW2084" s="5" t="s">
        <v>76</v>
      </c>
      <c r="AX2084" s="4"/>
      <c r="AY2084" s="5"/>
      <c r="AZ2084" s="5"/>
      <c r="BA2084" s="4" t="s">
        <v>1340</v>
      </c>
      <c r="BB2084" s="5" t="s">
        <v>11118</v>
      </c>
      <c r="BC2084" s="4" t="s">
        <v>2738</v>
      </c>
      <c r="BD2084" s="5" t="s">
        <v>2741</v>
      </c>
      <c r="BE2084" s="5" t="s">
        <v>260</v>
      </c>
      <c r="BF2084" s="5" t="s">
        <v>1333</v>
      </c>
      <c r="BG2084" s="4" t="s">
        <v>2742</v>
      </c>
      <c r="BH2084" s="5" t="s">
        <v>1343</v>
      </c>
    </row>
    <row r="2085" spans="1:60" x14ac:dyDescent="0.25">
      <c r="A2085">
        <f t="shared" si="176"/>
        <v>991367</v>
      </c>
      <c r="B2085">
        <f t="shared" si="177"/>
        <v>50101119</v>
      </c>
      <c r="C2085" t="str">
        <f t="shared" si="178"/>
        <v>CC</v>
      </c>
      <c r="D2085" t="str">
        <f t="shared" si="175"/>
        <v>REGION GRAND SUD</v>
      </c>
      <c r="E2085" s="12" t="str">
        <f t="shared" si="179"/>
        <v>TERRAIN</v>
      </c>
      <c r="F2085" s="4" t="s">
        <v>9285</v>
      </c>
      <c r="G2085" s="4" t="s">
        <v>3241</v>
      </c>
      <c r="H2085" s="5">
        <v>2</v>
      </c>
      <c r="I2085" s="5" t="s">
        <v>6943</v>
      </c>
      <c r="J2085" s="5"/>
      <c r="K2085" s="5"/>
      <c r="L2085" s="5"/>
      <c r="M2085" s="5" t="s">
        <v>1343</v>
      </c>
      <c r="N2085" s="5"/>
      <c r="O2085" s="5"/>
      <c r="P2085" s="5"/>
      <c r="Q2085" s="5"/>
      <c r="R2085" s="5"/>
      <c r="S2085" s="5"/>
      <c r="T2085" s="5"/>
      <c r="U2085" s="6">
        <v>45474</v>
      </c>
      <c r="V2085" s="5"/>
      <c r="W2085" s="4" t="s">
        <v>1329</v>
      </c>
      <c r="X2085" s="5"/>
      <c r="Y2085" s="5"/>
      <c r="Z2085" s="5"/>
      <c r="AA2085" s="5" t="s">
        <v>3239</v>
      </c>
      <c r="AB2085" s="5"/>
      <c r="AC2085" s="5"/>
      <c r="AD2085" s="5"/>
      <c r="AE2085" s="5"/>
      <c r="AF2085" s="5"/>
      <c r="AG2085" s="5"/>
      <c r="AH2085" s="5"/>
      <c r="AI2085" s="5"/>
      <c r="AJ2085" s="5"/>
      <c r="AK2085" s="5"/>
      <c r="AL2085" s="5"/>
      <c r="AM2085" s="5"/>
      <c r="AN2085" s="5"/>
      <c r="AO2085" s="5"/>
      <c r="AP2085" s="5" t="s">
        <v>1335</v>
      </c>
      <c r="AQ2085" s="4" t="s">
        <v>1336</v>
      </c>
      <c r="AR2085" s="5" t="s">
        <v>12476</v>
      </c>
      <c r="AS2085" s="4" t="s">
        <v>1337</v>
      </c>
      <c r="AT2085" s="5" t="s">
        <v>1338</v>
      </c>
      <c r="AU2085" s="5" t="s">
        <v>41</v>
      </c>
      <c r="AV2085" s="4" t="s">
        <v>1339</v>
      </c>
      <c r="AW2085" s="5" t="s">
        <v>76</v>
      </c>
      <c r="AX2085" s="4" t="s">
        <v>2007</v>
      </c>
      <c r="AY2085" s="5" t="s">
        <v>2008</v>
      </c>
      <c r="AZ2085" s="5" t="s">
        <v>11</v>
      </c>
      <c r="BA2085" s="4" t="s">
        <v>2009</v>
      </c>
      <c r="BB2085" s="5" t="s">
        <v>2010</v>
      </c>
      <c r="BC2085" s="5" t="s">
        <v>3237</v>
      </c>
      <c r="BD2085" s="5" t="s">
        <v>3240</v>
      </c>
      <c r="BE2085" s="5" t="s">
        <v>260</v>
      </c>
      <c r="BF2085" s="5" t="s">
        <v>1333</v>
      </c>
      <c r="BG2085" s="5" t="s">
        <v>3241</v>
      </c>
      <c r="BH2085" s="5" t="s">
        <v>1343</v>
      </c>
    </row>
    <row r="2086" spans="1:60" x14ac:dyDescent="0.25">
      <c r="A2086">
        <f t="shared" si="176"/>
        <v>991366</v>
      </c>
      <c r="B2086">
        <f t="shared" si="177"/>
        <v>50101118</v>
      </c>
      <c r="C2086" t="str">
        <f t="shared" si="178"/>
        <v>CC</v>
      </c>
      <c r="D2086" t="str">
        <f t="shared" si="175"/>
        <v>REGION GRAND SUD</v>
      </c>
      <c r="E2086" s="12" t="str">
        <f t="shared" si="179"/>
        <v>TERRAIN</v>
      </c>
      <c r="F2086" s="4" t="s">
        <v>9286</v>
      </c>
      <c r="G2086" s="4" t="s">
        <v>3079</v>
      </c>
      <c r="H2086" s="5">
        <v>2</v>
      </c>
      <c r="I2086" s="5" t="s">
        <v>6943</v>
      </c>
      <c r="J2086" s="5"/>
      <c r="K2086" s="5"/>
      <c r="L2086" s="5"/>
      <c r="M2086" s="5" t="s">
        <v>1343</v>
      </c>
      <c r="N2086" s="5"/>
      <c r="O2086" s="5"/>
      <c r="P2086" s="5"/>
      <c r="Q2086" s="5"/>
      <c r="R2086" s="5"/>
      <c r="S2086" s="5"/>
      <c r="T2086" s="5"/>
      <c r="U2086" s="6">
        <v>45474</v>
      </c>
      <c r="V2086" s="4"/>
      <c r="W2086" s="4" t="s">
        <v>1329</v>
      </c>
      <c r="X2086" s="5"/>
      <c r="Y2086" s="5"/>
      <c r="Z2086" s="5"/>
      <c r="AA2086" s="4" t="s">
        <v>3076</v>
      </c>
      <c r="AB2086" s="5"/>
      <c r="AC2086" s="5"/>
      <c r="AD2086" s="5"/>
      <c r="AE2086" s="5"/>
      <c r="AF2086" s="6"/>
      <c r="AG2086" s="5"/>
      <c r="AH2086" s="5"/>
      <c r="AI2086" s="5"/>
      <c r="AJ2086" s="6"/>
      <c r="AK2086" s="5"/>
      <c r="AL2086" s="6"/>
      <c r="AM2086" s="5"/>
      <c r="AN2086" s="5"/>
      <c r="AO2086" s="5"/>
      <c r="AP2086" s="5" t="s">
        <v>1335</v>
      </c>
      <c r="AQ2086" s="4" t="s">
        <v>1336</v>
      </c>
      <c r="AR2086" s="5" t="s">
        <v>12476</v>
      </c>
      <c r="AS2086" s="4" t="s">
        <v>1337</v>
      </c>
      <c r="AT2086" s="5" t="s">
        <v>1338</v>
      </c>
      <c r="AU2086" s="5" t="s">
        <v>41</v>
      </c>
      <c r="AV2086" s="4" t="s">
        <v>1339</v>
      </c>
      <c r="AW2086" s="5" t="s">
        <v>76</v>
      </c>
      <c r="AX2086" s="4" t="s">
        <v>2007</v>
      </c>
      <c r="AY2086" s="5" t="s">
        <v>2008</v>
      </c>
      <c r="AZ2086" s="5" t="s">
        <v>11</v>
      </c>
      <c r="BA2086" s="4" t="s">
        <v>2009</v>
      </c>
      <c r="BB2086" s="5" t="s">
        <v>2010</v>
      </c>
      <c r="BC2086" s="4" t="s">
        <v>3074</v>
      </c>
      <c r="BD2086" s="5" t="s">
        <v>3078</v>
      </c>
      <c r="BE2086" s="5" t="s">
        <v>25</v>
      </c>
      <c r="BF2086" s="5" t="s">
        <v>1333</v>
      </c>
      <c r="BG2086" s="4" t="s">
        <v>3079</v>
      </c>
      <c r="BH2086" s="5" t="s">
        <v>1343</v>
      </c>
    </row>
    <row r="2087" spans="1:60" x14ac:dyDescent="0.25">
      <c r="A2087">
        <f t="shared" si="176"/>
        <v>991365</v>
      </c>
      <c r="B2087">
        <f t="shared" si="177"/>
        <v>50101117</v>
      </c>
      <c r="C2087" t="str">
        <f t="shared" si="178"/>
        <v>CC</v>
      </c>
      <c r="D2087" t="str">
        <f t="shared" si="175"/>
        <v>REGION GRAND SUD</v>
      </c>
      <c r="E2087" s="12" t="str">
        <f t="shared" si="179"/>
        <v>TERRAIN</v>
      </c>
      <c r="F2087" s="4" t="s">
        <v>9287</v>
      </c>
      <c r="G2087" s="4" t="s">
        <v>9288</v>
      </c>
      <c r="H2087" s="5">
        <v>2</v>
      </c>
      <c r="I2087" s="5" t="s">
        <v>6943</v>
      </c>
      <c r="J2087" s="5"/>
      <c r="K2087" s="5"/>
      <c r="L2087" s="5"/>
      <c r="M2087" s="5" t="s">
        <v>1343</v>
      </c>
      <c r="N2087" s="5"/>
      <c r="O2087" s="5"/>
      <c r="P2087" s="5"/>
      <c r="Q2087" s="5"/>
      <c r="R2087" s="5"/>
      <c r="S2087" s="5"/>
      <c r="T2087" s="5"/>
      <c r="U2087" s="6">
        <v>45474</v>
      </c>
      <c r="V2087" s="5"/>
      <c r="W2087" s="4" t="s">
        <v>1329</v>
      </c>
      <c r="X2087" s="5"/>
      <c r="Y2087" s="5"/>
      <c r="Z2087" s="5"/>
      <c r="AA2087" s="4" t="s">
        <v>3157</v>
      </c>
      <c r="AB2087" s="5"/>
      <c r="AC2087" s="5"/>
      <c r="AD2087" s="5"/>
      <c r="AE2087" s="5"/>
      <c r="AF2087" s="5"/>
      <c r="AG2087" s="5"/>
      <c r="AH2087" s="5"/>
      <c r="AI2087" s="5"/>
      <c r="AJ2087" s="5"/>
      <c r="AK2087" s="5"/>
      <c r="AL2087" s="5"/>
      <c r="AM2087" s="5"/>
      <c r="AN2087" s="5"/>
      <c r="AO2087" s="5"/>
      <c r="AP2087" s="5" t="s">
        <v>1335</v>
      </c>
      <c r="AQ2087" s="4" t="s">
        <v>1336</v>
      </c>
      <c r="AR2087" s="5" t="s">
        <v>12476</v>
      </c>
      <c r="AS2087" s="4" t="s">
        <v>1337</v>
      </c>
      <c r="AT2087" s="5" t="s">
        <v>1338</v>
      </c>
      <c r="AU2087" s="5" t="s">
        <v>41</v>
      </c>
      <c r="AV2087" s="4" t="s">
        <v>1339</v>
      </c>
      <c r="AW2087" s="5" t="s">
        <v>76</v>
      </c>
      <c r="AX2087" s="4" t="s">
        <v>2007</v>
      </c>
      <c r="AY2087" s="5" t="s">
        <v>2008</v>
      </c>
      <c r="AZ2087" s="5" t="s">
        <v>11</v>
      </c>
      <c r="BA2087" s="4" t="s">
        <v>2009</v>
      </c>
      <c r="BB2087" s="5" t="s">
        <v>2010</v>
      </c>
      <c r="BC2087" s="4" t="s">
        <v>9289</v>
      </c>
      <c r="BD2087" s="5" t="s">
        <v>9290</v>
      </c>
      <c r="BE2087" s="5" t="s">
        <v>25</v>
      </c>
      <c r="BF2087" s="5" t="s">
        <v>1333</v>
      </c>
      <c r="BG2087" s="4" t="s">
        <v>9288</v>
      </c>
      <c r="BH2087" s="5" t="s">
        <v>1343</v>
      </c>
    </row>
    <row r="2088" spans="1:60" x14ac:dyDescent="0.25">
      <c r="A2088">
        <f t="shared" si="176"/>
        <v>991364</v>
      </c>
      <c r="B2088">
        <f t="shared" si="177"/>
        <v>50101116</v>
      </c>
      <c r="C2088" t="str">
        <f t="shared" si="178"/>
        <v>CC</v>
      </c>
      <c r="D2088" t="str">
        <f t="shared" si="175"/>
        <v>REGION GRAND SUD</v>
      </c>
      <c r="E2088" s="12" t="str">
        <f t="shared" si="179"/>
        <v>TERRAIN</v>
      </c>
      <c r="F2088" s="4" t="s">
        <v>9291</v>
      </c>
      <c r="G2088" s="4" t="s">
        <v>2146</v>
      </c>
      <c r="H2088" s="5">
        <v>2</v>
      </c>
      <c r="I2088" s="5" t="s">
        <v>6943</v>
      </c>
      <c r="J2088" s="5"/>
      <c r="K2088" s="5"/>
      <c r="L2088" s="5"/>
      <c r="M2088" s="5" t="s">
        <v>1343</v>
      </c>
      <c r="N2088" s="5"/>
      <c r="O2088" s="5"/>
      <c r="P2088" s="5"/>
      <c r="Q2088" s="5"/>
      <c r="R2088" s="5"/>
      <c r="S2088" s="5"/>
      <c r="T2088" s="5"/>
      <c r="U2088" s="6">
        <v>45474</v>
      </c>
      <c r="V2088" s="5"/>
      <c r="W2088" s="4" t="s">
        <v>1329</v>
      </c>
      <c r="X2088" s="5"/>
      <c r="Y2088" s="5"/>
      <c r="Z2088" s="5"/>
      <c r="AA2088" s="4" t="s">
        <v>2143</v>
      </c>
      <c r="AB2088" s="5"/>
      <c r="AC2088" s="5"/>
      <c r="AD2088" s="5"/>
      <c r="AE2088" s="5"/>
      <c r="AF2088" s="5"/>
      <c r="AG2088" s="5"/>
      <c r="AH2088" s="5"/>
      <c r="AI2088" s="5"/>
      <c r="AJ2088" s="5"/>
      <c r="AK2088" s="5"/>
      <c r="AL2088" s="5"/>
      <c r="AM2088" s="5"/>
      <c r="AN2088" s="5"/>
      <c r="AO2088" s="5"/>
      <c r="AP2088" s="5" t="s">
        <v>1335</v>
      </c>
      <c r="AQ2088" s="4" t="s">
        <v>1336</v>
      </c>
      <c r="AR2088" s="5" t="s">
        <v>12476</v>
      </c>
      <c r="AS2088" s="4" t="s">
        <v>1337</v>
      </c>
      <c r="AT2088" s="5" t="s">
        <v>1338</v>
      </c>
      <c r="AU2088" s="5" t="s">
        <v>41</v>
      </c>
      <c r="AV2088" s="4" t="s">
        <v>1339</v>
      </c>
      <c r="AW2088" s="5" t="s">
        <v>76</v>
      </c>
      <c r="AX2088" s="4" t="s">
        <v>1877</v>
      </c>
      <c r="AY2088" s="5" t="s">
        <v>1878</v>
      </c>
      <c r="AZ2088" s="5" t="s">
        <v>11</v>
      </c>
      <c r="BA2088" s="4" t="s">
        <v>1879</v>
      </c>
      <c r="BB2088" s="5" t="s">
        <v>1880</v>
      </c>
      <c r="BC2088" s="5" t="s">
        <v>2142</v>
      </c>
      <c r="BD2088" s="5" t="s">
        <v>2145</v>
      </c>
      <c r="BE2088" s="5" t="s">
        <v>25</v>
      </c>
      <c r="BF2088" s="5" t="s">
        <v>1333</v>
      </c>
      <c r="BG2088" s="4" t="s">
        <v>2146</v>
      </c>
      <c r="BH2088" s="5" t="s">
        <v>1343</v>
      </c>
    </row>
    <row r="2089" spans="1:60" x14ac:dyDescent="0.25">
      <c r="A2089">
        <f t="shared" si="176"/>
        <v>991363</v>
      </c>
      <c r="B2089">
        <f t="shared" si="177"/>
        <v>50101115</v>
      </c>
      <c r="C2089" t="str">
        <f t="shared" si="178"/>
        <v>CC</v>
      </c>
      <c r="D2089" t="str">
        <f t="shared" si="175"/>
        <v>REGION GRAND SUD</v>
      </c>
      <c r="E2089" s="12" t="str">
        <f t="shared" si="179"/>
        <v>TERRAIN</v>
      </c>
      <c r="F2089" s="4" t="s">
        <v>9292</v>
      </c>
      <c r="G2089" s="4" t="s">
        <v>2980</v>
      </c>
      <c r="H2089" s="5">
        <v>2</v>
      </c>
      <c r="I2089" s="5" t="s">
        <v>6943</v>
      </c>
      <c r="J2089" s="5"/>
      <c r="K2089" s="5"/>
      <c r="L2089" s="5"/>
      <c r="M2089" s="5" t="s">
        <v>1343</v>
      </c>
      <c r="N2089" s="5"/>
      <c r="O2089" s="5"/>
      <c r="P2089" s="5"/>
      <c r="Q2089" s="5"/>
      <c r="R2089" s="5"/>
      <c r="S2089" s="5"/>
      <c r="T2089" s="5"/>
      <c r="U2089" s="6">
        <v>45474</v>
      </c>
      <c r="V2089" s="5"/>
      <c r="W2089" s="4" t="s">
        <v>1329</v>
      </c>
      <c r="X2089" s="5"/>
      <c r="Y2089" s="5"/>
      <c r="Z2089" s="5"/>
      <c r="AA2089" s="4" t="s">
        <v>2977</v>
      </c>
      <c r="AB2089" s="5"/>
      <c r="AC2089" s="5"/>
      <c r="AD2089" s="5"/>
      <c r="AE2089" s="5"/>
      <c r="AF2089" s="5"/>
      <c r="AG2089" s="5"/>
      <c r="AH2089" s="5"/>
      <c r="AI2089" s="5"/>
      <c r="AJ2089" s="5"/>
      <c r="AK2089" s="5"/>
      <c r="AL2089" s="5"/>
      <c r="AM2089" s="5"/>
      <c r="AN2089" s="5"/>
      <c r="AO2089" s="5"/>
      <c r="AP2089" s="5" t="s">
        <v>1335</v>
      </c>
      <c r="AQ2089" s="4" t="s">
        <v>1336</v>
      </c>
      <c r="AR2089" s="5" t="s">
        <v>12476</v>
      </c>
      <c r="AS2089" s="4" t="s">
        <v>1522</v>
      </c>
      <c r="AT2089" s="5" t="s">
        <v>1523</v>
      </c>
      <c r="AU2089" s="5" t="s">
        <v>41</v>
      </c>
      <c r="AV2089" s="4" t="s">
        <v>1524</v>
      </c>
      <c r="AW2089" s="5" t="s">
        <v>93</v>
      </c>
      <c r="AX2089" s="4" t="s">
        <v>1574</v>
      </c>
      <c r="AY2089" s="5" t="s">
        <v>1575</v>
      </c>
      <c r="AZ2089" s="5" t="s">
        <v>11</v>
      </c>
      <c r="BA2089" s="4" t="s">
        <v>1576</v>
      </c>
      <c r="BB2089" s="5" t="s">
        <v>1577</v>
      </c>
      <c r="BC2089" s="4" t="s">
        <v>2974</v>
      </c>
      <c r="BD2089" s="5" t="s">
        <v>2979</v>
      </c>
      <c r="BE2089" s="5" t="s">
        <v>71</v>
      </c>
      <c r="BF2089" s="5" t="s">
        <v>1333</v>
      </c>
      <c r="BG2089" s="4" t="s">
        <v>2980</v>
      </c>
      <c r="BH2089" s="5" t="s">
        <v>1343</v>
      </c>
    </row>
    <row r="2090" spans="1:60" x14ac:dyDescent="0.25">
      <c r="A2090">
        <f t="shared" si="176"/>
        <v>991360</v>
      </c>
      <c r="B2090">
        <f t="shared" si="177"/>
        <v>50101114</v>
      </c>
      <c r="C2090" t="str">
        <f t="shared" si="178"/>
        <v>CC</v>
      </c>
      <c r="D2090" t="str">
        <f t="shared" si="175"/>
        <v>REGION GRAND SUD</v>
      </c>
      <c r="E2090" s="12" t="str">
        <f t="shared" si="179"/>
        <v>TERRAIN</v>
      </c>
      <c r="F2090" s="4" t="s">
        <v>9293</v>
      </c>
      <c r="G2090" s="4" t="s">
        <v>4398</v>
      </c>
      <c r="H2090" s="5">
        <v>2</v>
      </c>
      <c r="I2090" s="5" t="s">
        <v>6943</v>
      </c>
      <c r="J2090" s="5"/>
      <c r="K2090" s="5"/>
      <c r="L2090" s="5"/>
      <c r="M2090" s="5" t="s">
        <v>1343</v>
      </c>
      <c r="N2090" s="5"/>
      <c r="O2090" s="5"/>
      <c r="P2090" s="5"/>
      <c r="Q2090" s="5"/>
      <c r="R2090" s="5"/>
      <c r="S2090" s="5"/>
      <c r="T2090" s="5"/>
      <c r="U2090" s="6">
        <v>45474</v>
      </c>
      <c r="V2090" s="5"/>
      <c r="W2090" s="4" t="s">
        <v>1329</v>
      </c>
      <c r="X2090" s="5"/>
      <c r="Y2090" s="5"/>
      <c r="Z2090" s="5"/>
      <c r="AA2090" s="4" t="s">
        <v>4395</v>
      </c>
      <c r="AB2090" s="5"/>
      <c r="AC2090" s="5"/>
      <c r="AD2090" s="5"/>
      <c r="AE2090" s="5"/>
      <c r="AF2090" s="5"/>
      <c r="AG2090" s="5"/>
      <c r="AH2090" s="5"/>
      <c r="AI2090" s="5"/>
      <c r="AJ2090" s="5"/>
      <c r="AK2090" s="5"/>
      <c r="AL2090" s="5"/>
      <c r="AM2090" s="5"/>
      <c r="AN2090" s="5"/>
      <c r="AO2090" s="5"/>
      <c r="AP2090" s="5" t="s">
        <v>1335</v>
      </c>
      <c r="AQ2090" s="4" t="s">
        <v>1336</v>
      </c>
      <c r="AR2090" s="5" t="s">
        <v>12476</v>
      </c>
      <c r="AS2090" s="4" t="s">
        <v>1440</v>
      </c>
      <c r="AT2090" s="5" t="s">
        <v>1441</v>
      </c>
      <c r="AU2090" s="5" t="s">
        <v>41</v>
      </c>
      <c r="AV2090" s="4" t="s">
        <v>1537</v>
      </c>
      <c r="AW2090" s="5" t="s">
        <v>31</v>
      </c>
      <c r="AX2090" s="4" t="s">
        <v>3505</v>
      </c>
      <c r="AY2090" s="5" t="s">
        <v>3506</v>
      </c>
      <c r="AZ2090" s="5" t="s">
        <v>11</v>
      </c>
      <c r="BA2090" s="4" t="s">
        <v>3507</v>
      </c>
      <c r="BB2090" s="5" t="s">
        <v>3508</v>
      </c>
      <c r="BC2090" s="4" t="s">
        <v>4394</v>
      </c>
      <c r="BD2090" s="5" t="s">
        <v>4397</v>
      </c>
      <c r="BE2090" s="5" t="s">
        <v>71</v>
      </c>
      <c r="BF2090" s="5" t="s">
        <v>1333</v>
      </c>
      <c r="BG2090" s="4" t="s">
        <v>4398</v>
      </c>
      <c r="BH2090" s="5" t="s">
        <v>1343</v>
      </c>
    </row>
    <row r="2091" spans="1:60" x14ac:dyDescent="0.25">
      <c r="A2091">
        <f t="shared" si="176"/>
        <v>991357</v>
      </c>
      <c r="B2091">
        <f t="shared" si="177"/>
        <v>50101113</v>
      </c>
      <c r="C2091" t="str">
        <f t="shared" si="178"/>
        <v>CC</v>
      </c>
      <c r="D2091" t="str">
        <f t="shared" si="175"/>
        <v>REGION CENTRE EST</v>
      </c>
      <c r="E2091" s="12" t="str">
        <f t="shared" si="179"/>
        <v>TERRAIN</v>
      </c>
      <c r="F2091" s="4" t="s">
        <v>9294</v>
      </c>
      <c r="G2091" s="4" t="s">
        <v>9295</v>
      </c>
      <c r="H2091" s="5">
        <v>2</v>
      </c>
      <c r="I2091" s="5" t="s">
        <v>6943</v>
      </c>
      <c r="J2091" s="5"/>
      <c r="K2091" s="5"/>
      <c r="L2091" s="5"/>
      <c r="M2091" s="5" t="s">
        <v>1343</v>
      </c>
      <c r="N2091" s="5"/>
      <c r="O2091" s="5"/>
      <c r="P2091" s="5"/>
      <c r="Q2091" s="5"/>
      <c r="R2091" s="5"/>
      <c r="S2091" s="5"/>
      <c r="T2091" s="5"/>
      <c r="U2091" s="6">
        <v>45627</v>
      </c>
      <c r="V2091" s="5"/>
      <c r="W2091" s="4" t="s">
        <v>1329</v>
      </c>
      <c r="X2091" s="5"/>
      <c r="Y2091" s="5"/>
      <c r="Z2091" s="5"/>
      <c r="AA2091" s="4" t="s">
        <v>2976</v>
      </c>
      <c r="AB2091" s="5"/>
      <c r="AC2091" s="5"/>
      <c r="AD2091" s="5"/>
      <c r="AE2091" s="5"/>
      <c r="AF2091" s="5"/>
      <c r="AG2091" s="5"/>
      <c r="AH2091" s="5"/>
      <c r="AI2091" s="5"/>
      <c r="AJ2091" s="5"/>
      <c r="AK2091" s="5"/>
      <c r="AL2091" s="5"/>
      <c r="AM2091" s="5"/>
      <c r="AN2091" s="5"/>
      <c r="AO2091" s="5"/>
      <c r="AP2091" s="5" t="s">
        <v>1536</v>
      </c>
      <c r="AQ2091" s="4" t="s">
        <v>12479</v>
      </c>
      <c r="AR2091" s="5" t="s">
        <v>12480</v>
      </c>
      <c r="AS2091" s="4" t="s">
        <v>2273</v>
      </c>
      <c r="AT2091" s="5" t="s">
        <v>2274</v>
      </c>
      <c r="AU2091" s="5" t="s">
        <v>41</v>
      </c>
      <c r="AV2091" s="4" t="s">
        <v>2275</v>
      </c>
      <c r="AW2091" s="5" t="s">
        <v>256</v>
      </c>
      <c r="AX2091" s="4" t="s">
        <v>2582</v>
      </c>
      <c r="AY2091" s="5" t="s">
        <v>2584</v>
      </c>
      <c r="AZ2091" s="5" t="s">
        <v>11</v>
      </c>
      <c r="BA2091" s="4" t="s">
        <v>2585</v>
      </c>
      <c r="BB2091" s="5" t="s">
        <v>2586</v>
      </c>
      <c r="BC2091" s="4"/>
      <c r="BD2091" s="5"/>
      <c r="BE2091" s="5"/>
      <c r="BF2091" s="5"/>
      <c r="BG2091" s="4" t="s">
        <v>9295</v>
      </c>
      <c r="BH2091" s="5" t="s">
        <v>1343</v>
      </c>
    </row>
    <row r="2092" spans="1:60" x14ac:dyDescent="0.25">
      <c r="A2092">
        <f t="shared" si="176"/>
        <v>991350</v>
      </c>
      <c r="B2092">
        <f t="shared" si="177"/>
        <v>50101112</v>
      </c>
      <c r="C2092" t="str">
        <f t="shared" si="178"/>
        <v>CC</v>
      </c>
      <c r="D2092" t="str">
        <f t="shared" si="175"/>
        <v>REGION CENTRE EST</v>
      </c>
      <c r="E2092" s="12" t="str">
        <f t="shared" si="179"/>
        <v>TERRAIN</v>
      </c>
      <c r="F2092" s="4" t="s">
        <v>9296</v>
      </c>
      <c r="G2092" s="4" t="s">
        <v>2107</v>
      </c>
      <c r="H2092" s="5">
        <v>2</v>
      </c>
      <c r="I2092" s="5" t="s">
        <v>6943</v>
      </c>
      <c r="J2092" s="5"/>
      <c r="K2092" s="5"/>
      <c r="L2092" s="5"/>
      <c r="M2092" s="5" t="s">
        <v>1343</v>
      </c>
      <c r="N2092" s="5"/>
      <c r="O2092" s="5"/>
      <c r="P2092" s="5"/>
      <c r="Q2092" s="5"/>
      <c r="R2092" s="5"/>
      <c r="S2092" s="5"/>
      <c r="T2092" s="5"/>
      <c r="U2092" s="6">
        <v>45627</v>
      </c>
      <c r="V2092" s="5"/>
      <c r="W2092" s="4" t="s">
        <v>1329</v>
      </c>
      <c r="X2092" s="5"/>
      <c r="Y2092" s="5"/>
      <c r="Z2092" s="5"/>
      <c r="AA2092" s="4" t="s">
        <v>2104</v>
      </c>
      <c r="AB2092" s="5"/>
      <c r="AC2092" s="5"/>
      <c r="AD2092" s="5"/>
      <c r="AE2092" s="5"/>
      <c r="AF2092" s="5"/>
      <c r="AG2092" s="5"/>
      <c r="AH2092" s="5"/>
      <c r="AI2092" s="5"/>
      <c r="AJ2092" s="5"/>
      <c r="AK2092" s="5"/>
      <c r="AL2092" s="5"/>
      <c r="AM2092" s="5"/>
      <c r="AN2092" s="5"/>
      <c r="AO2092" s="5"/>
      <c r="AP2092" s="5" t="s">
        <v>1536</v>
      </c>
      <c r="AQ2092" s="4" t="s">
        <v>12479</v>
      </c>
      <c r="AR2092" s="5" t="s">
        <v>12480</v>
      </c>
      <c r="AS2092" s="4" t="s">
        <v>1696</v>
      </c>
      <c r="AT2092" s="5" t="s">
        <v>1697</v>
      </c>
      <c r="AU2092" s="5" t="s">
        <v>41</v>
      </c>
      <c r="AV2092" s="4" t="s">
        <v>1698</v>
      </c>
      <c r="AW2092" s="5" t="s">
        <v>66</v>
      </c>
      <c r="AX2092" s="4" t="s">
        <v>1699</v>
      </c>
      <c r="AY2092" s="5" t="s">
        <v>1700</v>
      </c>
      <c r="AZ2092" s="5" t="s">
        <v>11</v>
      </c>
      <c r="BA2092" s="4" t="s">
        <v>1701</v>
      </c>
      <c r="BB2092" s="5" t="s">
        <v>1702</v>
      </c>
      <c r="BC2092" s="4" t="s">
        <v>2103</v>
      </c>
      <c r="BD2092" s="5" t="s">
        <v>2106</v>
      </c>
      <c r="BE2092" s="5" t="s">
        <v>25</v>
      </c>
      <c r="BF2092" s="5" t="s">
        <v>1333</v>
      </c>
      <c r="BG2092" s="4" t="s">
        <v>2107</v>
      </c>
      <c r="BH2092" s="5" t="s">
        <v>1343</v>
      </c>
    </row>
    <row r="2093" spans="1:60" x14ac:dyDescent="0.25">
      <c r="A2093">
        <f t="shared" si="176"/>
        <v>991347</v>
      </c>
      <c r="B2093">
        <f t="shared" si="177"/>
        <v>50101111</v>
      </c>
      <c r="C2093" t="str">
        <f t="shared" si="178"/>
        <v>CC</v>
      </c>
      <c r="D2093" t="str">
        <f t="shared" si="175"/>
        <v>REGION CENTRE EST</v>
      </c>
      <c r="E2093" s="12" t="str">
        <f t="shared" si="179"/>
        <v>TERRAIN</v>
      </c>
      <c r="F2093" s="4" t="s">
        <v>9297</v>
      </c>
      <c r="G2093" s="4" t="s">
        <v>9298</v>
      </c>
      <c r="H2093" s="5">
        <v>2</v>
      </c>
      <c r="I2093" s="5" t="s">
        <v>6943</v>
      </c>
      <c r="J2093" s="5"/>
      <c r="K2093" s="5"/>
      <c r="L2093" s="5"/>
      <c r="M2093" s="5" t="s">
        <v>1343</v>
      </c>
      <c r="N2093" s="5"/>
      <c r="O2093" s="5"/>
      <c r="P2093" s="5"/>
      <c r="Q2093" s="5"/>
      <c r="R2093" s="5"/>
      <c r="S2093" s="5"/>
      <c r="T2093" s="5"/>
      <c r="U2093" s="6">
        <v>45627</v>
      </c>
      <c r="V2093" s="5"/>
      <c r="W2093" s="4" t="s">
        <v>1329</v>
      </c>
      <c r="X2093" s="5"/>
      <c r="Y2093" s="5"/>
      <c r="Z2093" s="5"/>
      <c r="AA2093" s="4" t="s">
        <v>5778</v>
      </c>
      <c r="AB2093" s="5"/>
      <c r="AC2093" s="5"/>
      <c r="AD2093" s="5"/>
      <c r="AE2093" s="5"/>
      <c r="AF2093" s="5"/>
      <c r="AG2093" s="5"/>
      <c r="AH2093" s="5"/>
      <c r="AI2093" s="5"/>
      <c r="AJ2093" s="5"/>
      <c r="AK2093" s="5"/>
      <c r="AL2093" s="5"/>
      <c r="AM2093" s="5"/>
      <c r="AN2093" s="5"/>
      <c r="AO2093" s="5"/>
      <c r="AP2093" s="5" t="s">
        <v>1536</v>
      </c>
      <c r="AQ2093" s="4" t="s">
        <v>12479</v>
      </c>
      <c r="AR2093" s="5" t="s">
        <v>12480</v>
      </c>
      <c r="AS2093" s="4" t="s">
        <v>1696</v>
      </c>
      <c r="AT2093" s="5" t="s">
        <v>1697</v>
      </c>
      <c r="AU2093" s="5" t="s">
        <v>41</v>
      </c>
      <c r="AV2093" s="4" t="s">
        <v>1698</v>
      </c>
      <c r="AW2093" s="5" t="s">
        <v>66</v>
      </c>
      <c r="AX2093" s="4" t="s">
        <v>2614</v>
      </c>
      <c r="AY2093" s="5" t="s">
        <v>2615</v>
      </c>
      <c r="AZ2093" s="5" t="s">
        <v>11</v>
      </c>
      <c r="BA2093" s="4" t="s">
        <v>2616</v>
      </c>
      <c r="BB2093" s="5" t="s">
        <v>2617</v>
      </c>
      <c r="BC2093" s="5"/>
      <c r="BD2093" s="5"/>
      <c r="BE2093" s="5"/>
      <c r="BF2093" s="5"/>
      <c r="BG2093" s="4" t="s">
        <v>9298</v>
      </c>
      <c r="BH2093" s="5" t="s">
        <v>1343</v>
      </c>
    </row>
    <row r="2094" spans="1:60" x14ac:dyDescent="0.25">
      <c r="A2094">
        <f t="shared" si="176"/>
        <v>991338</v>
      </c>
      <c r="B2094">
        <f t="shared" si="177"/>
        <v>50101109</v>
      </c>
      <c r="C2094" t="str">
        <f t="shared" si="178"/>
        <v>CC</v>
      </c>
      <c r="D2094" t="str">
        <f t="shared" si="175"/>
        <v>REGION CENTRE EST</v>
      </c>
      <c r="E2094" s="12" t="str">
        <f t="shared" si="179"/>
        <v>TERRAIN</v>
      </c>
      <c r="F2094" s="4" t="s">
        <v>9299</v>
      </c>
      <c r="G2094" s="4" t="s">
        <v>9300</v>
      </c>
      <c r="H2094" s="5">
        <v>2</v>
      </c>
      <c r="I2094" s="5" t="s">
        <v>6943</v>
      </c>
      <c r="J2094" s="5"/>
      <c r="K2094" s="5"/>
      <c r="L2094" s="5"/>
      <c r="M2094" s="5" t="s">
        <v>1343</v>
      </c>
      <c r="N2094" s="5"/>
      <c r="O2094" s="5"/>
      <c r="P2094" s="5"/>
      <c r="Q2094" s="5"/>
      <c r="R2094" s="5"/>
      <c r="S2094" s="5"/>
      <c r="T2094" s="5"/>
      <c r="U2094" s="6">
        <v>45627</v>
      </c>
      <c r="V2094" s="5"/>
      <c r="W2094" s="4" t="s">
        <v>1329</v>
      </c>
      <c r="X2094" s="5"/>
      <c r="Y2094" s="5"/>
      <c r="Z2094" s="5"/>
      <c r="AA2094" s="4" t="s">
        <v>3701</v>
      </c>
      <c r="AB2094" s="5"/>
      <c r="AC2094" s="5"/>
      <c r="AD2094" s="5"/>
      <c r="AE2094" s="5"/>
      <c r="AF2094" s="5"/>
      <c r="AG2094" s="5"/>
      <c r="AH2094" s="5"/>
      <c r="AI2094" s="5"/>
      <c r="AJ2094" s="5"/>
      <c r="AK2094" s="5"/>
      <c r="AL2094" s="5"/>
      <c r="AM2094" s="5"/>
      <c r="AN2094" s="5"/>
      <c r="AO2094" s="5"/>
      <c r="AP2094" s="5" t="s">
        <v>1536</v>
      </c>
      <c r="AQ2094" s="4" t="s">
        <v>12479</v>
      </c>
      <c r="AR2094" s="5" t="s">
        <v>12480</v>
      </c>
      <c r="AS2094" s="4" t="s">
        <v>1564</v>
      </c>
      <c r="AT2094" s="5" t="s">
        <v>1565</v>
      </c>
      <c r="AU2094" s="5" t="s">
        <v>41</v>
      </c>
      <c r="AV2094" s="4" t="s">
        <v>1566</v>
      </c>
      <c r="AW2094" s="5" t="s">
        <v>68</v>
      </c>
      <c r="AX2094" s="4" t="s">
        <v>1970</v>
      </c>
      <c r="AY2094" s="5" t="s">
        <v>1974</v>
      </c>
      <c r="AZ2094" s="5" t="s">
        <v>11</v>
      </c>
      <c r="BA2094" s="4" t="s">
        <v>1975</v>
      </c>
      <c r="BB2094" s="5" t="s">
        <v>1976</v>
      </c>
      <c r="BC2094" s="4"/>
      <c r="BD2094" s="5"/>
      <c r="BE2094" s="5"/>
      <c r="BF2094" s="5"/>
      <c r="BG2094" s="4" t="s">
        <v>9300</v>
      </c>
      <c r="BH2094" s="5" t="s">
        <v>1343</v>
      </c>
    </row>
    <row r="2095" spans="1:60" x14ac:dyDescent="0.25">
      <c r="A2095">
        <f t="shared" si="176"/>
        <v>991325</v>
      </c>
      <c r="B2095">
        <f t="shared" si="177"/>
        <v>50101108</v>
      </c>
      <c r="C2095" t="str">
        <f t="shared" si="178"/>
        <v>CC</v>
      </c>
      <c r="D2095" t="str">
        <f t="shared" si="175"/>
        <v>REGION ILE DE FRANCE NORD</v>
      </c>
      <c r="E2095" s="12" t="str">
        <f t="shared" si="179"/>
        <v>TERRAIN</v>
      </c>
      <c r="F2095" s="4" t="s">
        <v>9301</v>
      </c>
      <c r="G2095" s="4" t="s">
        <v>4204</v>
      </c>
      <c r="H2095" s="5">
        <v>2</v>
      </c>
      <c r="I2095" s="5" t="s">
        <v>6943</v>
      </c>
      <c r="J2095" s="5"/>
      <c r="K2095" s="5"/>
      <c r="L2095" s="5"/>
      <c r="M2095" s="5" t="s">
        <v>1343</v>
      </c>
      <c r="N2095" s="5"/>
      <c r="O2095" s="5"/>
      <c r="P2095" s="5"/>
      <c r="Q2095" s="5"/>
      <c r="R2095" s="5"/>
      <c r="S2095" s="5"/>
      <c r="T2095" s="5"/>
      <c r="U2095" s="6">
        <v>45627</v>
      </c>
      <c r="V2095" s="5"/>
      <c r="W2095" s="4" t="s">
        <v>1329</v>
      </c>
      <c r="X2095" s="5"/>
      <c r="Y2095" s="5"/>
      <c r="Z2095" s="5"/>
      <c r="AA2095" s="4" t="s">
        <v>4201</v>
      </c>
      <c r="AB2095" s="5"/>
      <c r="AC2095" s="5"/>
      <c r="AD2095" s="5"/>
      <c r="AE2095" s="5"/>
      <c r="AF2095" s="5"/>
      <c r="AG2095" s="5"/>
      <c r="AH2095" s="5"/>
      <c r="AI2095" s="5"/>
      <c r="AJ2095" s="5"/>
      <c r="AK2095" s="5"/>
      <c r="AL2095" s="5"/>
      <c r="AM2095" s="5"/>
      <c r="AN2095" s="5"/>
      <c r="AO2095" s="5"/>
      <c r="AP2095" s="5" t="s">
        <v>12477</v>
      </c>
      <c r="AQ2095" s="4" t="s">
        <v>1351</v>
      </c>
      <c r="AR2095" s="5" t="s">
        <v>12478</v>
      </c>
      <c r="AS2095" s="4" t="s">
        <v>1898</v>
      </c>
      <c r="AT2095" s="5" t="s">
        <v>1899</v>
      </c>
      <c r="AU2095" s="5" t="s">
        <v>41</v>
      </c>
      <c r="AV2095" s="4" t="s">
        <v>1900</v>
      </c>
      <c r="AW2095" s="5" t="s">
        <v>30</v>
      </c>
      <c r="AX2095" s="4" t="s">
        <v>2430</v>
      </c>
      <c r="AY2095" s="5" t="s">
        <v>2431</v>
      </c>
      <c r="AZ2095" s="5" t="s">
        <v>11</v>
      </c>
      <c r="BA2095" s="4" t="s">
        <v>2432</v>
      </c>
      <c r="BB2095" s="5" t="s">
        <v>2433</v>
      </c>
      <c r="BC2095" s="4" t="s">
        <v>4198</v>
      </c>
      <c r="BD2095" s="5" t="s">
        <v>4203</v>
      </c>
      <c r="BE2095" s="5" t="s">
        <v>25</v>
      </c>
      <c r="BF2095" s="5" t="s">
        <v>1333</v>
      </c>
      <c r="BG2095" s="4" t="s">
        <v>4204</v>
      </c>
      <c r="BH2095" s="5" t="s">
        <v>1343</v>
      </c>
    </row>
    <row r="2096" spans="1:60" x14ac:dyDescent="0.25">
      <c r="A2096">
        <f t="shared" si="176"/>
        <v>991323</v>
      </c>
      <c r="B2096">
        <f t="shared" si="177"/>
        <v>50101107</v>
      </c>
      <c r="C2096" t="str">
        <f t="shared" si="178"/>
        <v>CC</v>
      </c>
      <c r="D2096" t="str">
        <f t="shared" si="175"/>
        <v>REGION ILE DE FRANCE NORD</v>
      </c>
      <c r="E2096" s="12" t="str">
        <f t="shared" si="179"/>
        <v>TERRAIN</v>
      </c>
      <c r="F2096" s="4" t="s">
        <v>9302</v>
      </c>
      <c r="G2096" s="4" t="s">
        <v>5173</v>
      </c>
      <c r="H2096" s="5">
        <v>2</v>
      </c>
      <c r="I2096" s="5" t="s">
        <v>6943</v>
      </c>
      <c r="J2096" s="5"/>
      <c r="K2096" s="5"/>
      <c r="L2096" s="5"/>
      <c r="M2096" s="5" t="s">
        <v>1343</v>
      </c>
      <c r="N2096" s="5"/>
      <c r="O2096" s="5"/>
      <c r="P2096" s="5"/>
      <c r="Q2096" s="5"/>
      <c r="R2096" s="5"/>
      <c r="S2096" s="5"/>
      <c r="T2096" s="5"/>
      <c r="U2096" s="6">
        <v>45627</v>
      </c>
      <c r="V2096" s="5"/>
      <c r="W2096" s="4" t="s">
        <v>1329</v>
      </c>
      <c r="X2096" s="5"/>
      <c r="Y2096" s="5"/>
      <c r="Z2096" s="5"/>
      <c r="AA2096" s="4" t="s">
        <v>5170</v>
      </c>
      <c r="AB2096" s="5"/>
      <c r="AC2096" s="5"/>
      <c r="AD2096" s="5"/>
      <c r="AE2096" s="5"/>
      <c r="AF2096" s="5"/>
      <c r="AG2096" s="5"/>
      <c r="AH2096" s="5"/>
      <c r="AI2096" s="5"/>
      <c r="AJ2096" s="5"/>
      <c r="AK2096" s="5"/>
      <c r="AL2096" s="5"/>
      <c r="AM2096" s="5"/>
      <c r="AN2096" s="5"/>
      <c r="AO2096" s="5"/>
      <c r="AP2096" s="5" t="s">
        <v>12477</v>
      </c>
      <c r="AQ2096" s="4" t="s">
        <v>1351</v>
      </c>
      <c r="AR2096" s="5" t="s">
        <v>12478</v>
      </c>
      <c r="AS2096" s="4" t="s">
        <v>1898</v>
      </c>
      <c r="AT2096" s="5" t="s">
        <v>1899</v>
      </c>
      <c r="AU2096" s="5" t="s">
        <v>41</v>
      </c>
      <c r="AV2096" s="4" t="s">
        <v>1900</v>
      </c>
      <c r="AW2096" s="5" t="s">
        <v>30</v>
      </c>
      <c r="AX2096" s="4" t="s">
        <v>2430</v>
      </c>
      <c r="AY2096" s="5" t="s">
        <v>2431</v>
      </c>
      <c r="AZ2096" s="5" t="s">
        <v>11</v>
      </c>
      <c r="BA2096" s="4" t="s">
        <v>2432</v>
      </c>
      <c r="BB2096" s="5" t="s">
        <v>2433</v>
      </c>
      <c r="BC2096" s="4" t="s">
        <v>5167</v>
      </c>
      <c r="BD2096" s="5" t="s">
        <v>5172</v>
      </c>
      <c r="BE2096" s="5" t="s">
        <v>245</v>
      </c>
      <c r="BF2096" s="5" t="s">
        <v>1333</v>
      </c>
      <c r="BG2096" s="4" t="s">
        <v>5173</v>
      </c>
      <c r="BH2096" s="5" t="s">
        <v>1343</v>
      </c>
    </row>
    <row r="2097" spans="1:60" x14ac:dyDescent="0.25">
      <c r="A2097">
        <f t="shared" si="176"/>
        <v>991320</v>
      </c>
      <c r="B2097">
        <f t="shared" si="177"/>
        <v>50101106</v>
      </c>
      <c r="C2097" t="str">
        <f t="shared" si="178"/>
        <v>CC</v>
      </c>
      <c r="D2097" t="str">
        <f t="shared" si="175"/>
        <v>REGION ILE DE FRANCE NORD</v>
      </c>
      <c r="E2097" s="12" t="str">
        <f t="shared" si="179"/>
        <v>TERRAIN</v>
      </c>
      <c r="F2097" s="4" t="s">
        <v>9303</v>
      </c>
      <c r="G2097" s="4" t="s">
        <v>9304</v>
      </c>
      <c r="H2097" s="5">
        <v>2</v>
      </c>
      <c r="I2097" s="5" t="s">
        <v>6943</v>
      </c>
      <c r="J2097" s="5"/>
      <c r="K2097" s="5"/>
      <c r="L2097" s="5"/>
      <c r="M2097" s="5" t="s">
        <v>1343</v>
      </c>
      <c r="N2097" s="5"/>
      <c r="O2097" s="5"/>
      <c r="P2097" s="5"/>
      <c r="Q2097" s="5"/>
      <c r="R2097" s="5"/>
      <c r="S2097" s="5"/>
      <c r="T2097" s="5"/>
      <c r="U2097" s="6">
        <v>45627</v>
      </c>
      <c r="V2097" s="5"/>
      <c r="W2097" s="4" t="s">
        <v>1329</v>
      </c>
      <c r="X2097" s="5"/>
      <c r="Y2097" s="5"/>
      <c r="Z2097" s="5"/>
      <c r="AA2097" s="4" t="s">
        <v>1425</v>
      </c>
      <c r="AB2097" s="5"/>
      <c r="AC2097" s="5"/>
      <c r="AD2097" s="5"/>
      <c r="AE2097" s="5"/>
      <c r="AF2097" s="5"/>
      <c r="AG2097" s="5"/>
      <c r="AH2097" s="5"/>
      <c r="AI2097" s="5"/>
      <c r="AJ2097" s="5"/>
      <c r="AK2097" s="5"/>
      <c r="AL2097" s="5"/>
      <c r="AM2097" s="5"/>
      <c r="AN2097" s="5"/>
      <c r="AO2097" s="5"/>
      <c r="AP2097" s="5" t="s">
        <v>12477</v>
      </c>
      <c r="AQ2097" s="4" t="s">
        <v>1351</v>
      </c>
      <c r="AR2097" s="5" t="s">
        <v>12478</v>
      </c>
      <c r="AS2097" s="4" t="s">
        <v>1898</v>
      </c>
      <c r="AT2097" s="5" t="s">
        <v>1899</v>
      </c>
      <c r="AU2097" s="5" t="s">
        <v>41</v>
      </c>
      <c r="AV2097" s="4" t="s">
        <v>1900</v>
      </c>
      <c r="AW2097" s="5" t="s">
        <v>30</v>
      </c>
      <c r="AX2097" s="4"/>
      <c r="AY2097" s="5"/>
      <c r="AZ2097" s="5"/>
      <c r="BA2097" s="4" t="s">
        <v>5239</v>
      </c>
      <c r="BB2097" s="5" t="s">
        <v>5240</v>
      </c>
      <c r="BC2097" s="4"/>
      <c r="BD2097" s="5"/>
      <c r="BE2097" s="5"/>
      <c r="BF2097" s="5"/>
      <c r="BG2097" s="4" t="s">
        <v>9304</v>
      </c>
      <c r="BH2097" s="5" t="s">
        <v>1343</v>
      </c>
    </row>
    <row r="2098" spans="1:60" x14ac:dyDescent="0.25">
      <c r="A2098">
        <f t="shared" si="176"/>
        <v>991299</v>
      </c>
      <c r="B2098">
        <f t="shared" si="177"/>
        <v>50101105</v>
      </c>
      <c r="C2098" t="str">
        <f t="shared" si="178"/>
        <v>CC</v>
      </c>
      <c r="D2098" t="str">
        <f t="shared" si="175"/>
        <v>REGION CENTRE EST</v>
      </c>
      <c r="E2098" s="12" t="str">
        <f t="shared" si="179"/>
        <v>TERRAIN</v>
      </c>
      <c r="F2098" s="4" t="s">
        <v>9305</v>
      </c>
      <c r="G2098" s="4" t="s">
        <v>3126</v>
      </c>
      <c r="H2098" s="5">
        <v>2</v>
      </c>
      <c r="I2098" s="5" t="s">
        <v>6943</v>
      </c>
      <c r="J2098" s="5"/>
      <c r="K2098" s="5"/>
      <c r="L2098" s="5"/>
      <c r="M2098" s="5" t="s">
        <v>1343</v>
      </c>
      <c r="N2098" s="5"/>
      <c r="O2098" s="5"/>
      <c r="P2098" s="5"/>
      <c r="Q2098" s="5"/>
      <c r="R2098" s="5"/>
      <c r="S2098" s="5"/>
      <c r="T2098" s="5"/>
      <c r="U2098" s="6">
        <v>45627</v>
      </c>
      <c r="V2098" s="5"/>
      <c r="W2098" s="4" t="s">
        <v>1329</v>
      </c>
      <c r="X2098" s="5"/>
      <c r="Y2098" s="5"/>
      <c r="Z2098" s="5"/>
      <c r="AA2098" s="4" t="s">
        <v>3123</v>
      </c>
      <c r="AB2098" s="5"/>
      <c r="AC2098" s="5"/>
      <c r="AD2098" s="5"/>
      <c r="AE2098" s="5"/>
      <c r="AF2098" s="5"/>
      <c r="AG2098" s="5"/>
      <c r="AH2098" s="5"/>
      <c r="AI2098" s="5"/>
      <c r="AJ2098" s="5"/>
      <c r="AK2098" s="5"/>
      <c r="AL2098" s="5"/>
      <c r="AM2098" s="5"/>
      <c r="AN2098" s="5"/>
      <c r="AO2098" s="5"/>
      <c r="AP2098" s="5" t="s">
        <v>1536</v>
      </c>
      <c r="AQ2098" s="4" t="s">
        <v>12479</v>
      </c>
      <c r="AR2098" s="5" t="s">
        <v>12480</v>
      </c>
      <c r="AS2098" s="4" t="s">
        <v>1696</v>
      </c>
      <c r="AT2098" s="5" t="s">
        <v>1697</v>
      </c>
      <c r="AU2098" s="5" t="s">
        <v>41</v>
      </c>
      <c r="AV2098" s="4" t="s">
        <v>1698</v>
      </c>
      <c r="AW2098" s="5" t="s">
        <v>66</v>
      </c>
      <c r="AX2098" s="4" t="s">
        <v>2614</v>
      </c>
      <c r="AY2098" s="5" t="s">
        <v>2615</v>
      </c>
      <c r="AZ2098" s="5" t="s">
        <v>11</v>
      </c>
      <c r="BA2098" s="4" t="s">
        <v>2616</v>
      </c>
      <c r="BB2098" s="5" t="s">
        <v>2617</v>
      </c>
      <c r="BC2098" s="5" t="s">
        <v>3122</v>
      </c>
      <c r="BD2098" s="5" t="s">
        <v>3125</v>
      </c>
      <c r="BE2098" s="5" t="s">
        <v>25</v>
      </c>
      <c r="BF2098" s="5" t="s">
        <v>1333</v>
      </c>
      <c r="BG2098" s="4" t="s">
        <v>3126</v>
      </c>
      <c r="BH2098" s="5" t="s">
        <v>1343</v>
      </c>
    </row>
    <row r="2099" spans="1:60" x14ac:dyDescent="0.25">
      <c r="A2099">
        <f t="shared" si="176"/>
        <v>991297</v>
      </c>
      <c r="B2099">
        <f t="shared" si="177"/>
        <v>50101104</v>
      </c>
      <c r="C2099" t="str">
        <f t="shared" si="178"/>
        <v>CC</v>
      </c>
      <c r="D2099" t="str">
        <f t="shared" si="175"/>
        <v>REGION CENTRE EST</v>
      </c>
      <c r="E2099" s="12" t="str">
        <f t="shared" si="179"/>
        <v>TERRAIN</v>
      </c>
      <c r="F2099" s="4" t="s">
        <v>9306</v>
      </c>
      <c r="G2099" s="4" t="s">
        <v>4234</v>
      </c>
      <c r="H2099" s="5">
        <v>2</v>
      </c>
      <c r="I2099" s="5" t="s">
        <v>6943</v>
      </c>
      <c r="J2099" s="5"/>
      <c r="K2099" s="5"/>
      <c r="L2099" s="5"/>
      <c r="M2099" s="5" t="s">
        <v>1343</v>
      </c>
      <c r="N2099" s="5"/>
      <c r="O2099" s="5"/>
      <c r="P2099" s="5"/>
      <c r="Q2099" s="5"/>
      <c r="R2099" s="5"/>
      <c r="S2099" s="5"/>
      <c r="T2099" s="5"/>
      <c r="U2099" s="6">
        <v>45627</v>
      </c>
      <c r="V2099" s="5"/>
      <c r="W2099" s="4" t="s">
        <v>1329</v>
      </c>
      <c r="X2099" s="5"/>
      <c r="Y2099" s="5"/>
      <c r="Z2099" s="5"/>
      <c r="AA2099" s="4" t="s">
        <v>2005</v>
      </c>
      <c r="AB2099" s="5"/>
      <c r="AC2099" s="5"/>
      <c r="AD2099" s="5"/>
      <c r="AE2099" s="5"/>
      <c r="AF2099" s="5"/>
      <c r="AG2099" s="5"/>
      <c r="AH2099" s="5"/>
      <c r="AI2099" s="5"/>
      <c r="AJ2099" s="5"/>
      <c r="AK2099" s="5"/>
      <c r="AL2099" s="5"/>
      <c r="AM2099" s="5"/>
      <c r="AN2099" s="5"/>
      <c r="AO2099" s="5"/>
      <c r="AP2099" s="5" t="s">
        <v>1536</v>
      </c>
      <c r="AQ2099" s="4" t="s">
        <v>12479</v>
      </c>
      <c r="AR2099" s="5" t="s">
        <v>12480</v>
      </c>
      <c r="AS2099" s="4" t="s">
        <v>2290</v>
      </c>
      <c r="AT2099" s="5" t="s">
        <v>2291</v>
      </c>
      <c r="AU2099" s="5" t="s">
        <v>41</v>
      </c>
      <c r="AV2099" s="4" t="s">
        <v>2292</v>
      </c>
      <c r="AW2099" s="5" t="s">
        <v>108</v>
      </c>
      <c r="AX2099" s="4" t="s">
        <v>2460</v>
      </c>
      <c r="AY2099" s="5" t="s">
        <v>2463</v>
      </c>
      <c r="AZ2099" s="5" t="s">
        <v>11</v>
      </c>
      <c r="BA2099" s="4" t="s">
        <v>2464</v>
      </c>
      <c r="BB2099" s="5" t="s">
        <v>2465</v>
      </c>
      <c r="BC2099" s="4" t="s">
        <v>4231</v>
      </c>
      <c r="BD2099" s="5" t="s">
        <v>4233</v>
      </c>
      <c r="BE2099" s="5" t="s">
        <v>25</v>
      </c>
      <c r="BF2099" s="5" t="s">
        <v>1333</v>
      </c>
      <c r="BG2099" s="4" t="s">
        <v>4234</v>
      </c>
      <c r="BH2099" s="5" t="s">
        <v>1343</v>
      </c>
    </row>
    <row r="2100" spans="1:60" x14ac:dyDescent="0.25">
      <c r="A2100">
        <f t="shared" si="176"/>
        <v>991290</v>
      </c>
      <c r="B2100">
        <f t="shared" si="177"/>
        <v>50101102</v>
      </c>
      <c r="C2100" t="str">
        <f t="shared" si="178"/>
        <v>CC</v>
      </c>
      <c r="D2100" t="str">
        <f t="shared" si="175"/>
        <v>REGION GRAND SUD</v>
      </c>
      <c r="E2100" s="12" t="str">
        <f t="shared" si="179"/>
        <v>TERRAIN</v>
      </c>
      <c r="F2100" s="4" t="s">
        <v>9307</v>
      </c>
      <c r="G2100" s="4" t="s">
        <v>3208</v>
      </c>
      <c r="H2100" s="5">
        <v>2</v>
      </c>
      <c r="I2100" s="5" t="s">
        <v>6943</v>
      </c>
      <c r="J2100" s="5"/>
      <c r="K2100" s="5"/>
      <c r="L2100" s="5"/>
      <c r="M2100" s="5" t="s">
        <v>1343</v>
      </c>
      <c r="N2100" s="5"/>
      <c r="O2100" s="5"/>
      <c r="P2100" s="5"/>
      <c r="Q2100" s="5"/>
      <c r="R2100" s="5"/>
      <c r="S2100" s="5"/>
      <c r="T2100" s="5"/>
      <c r="U2100" s="6">
        <v>45505</v>
      </c>
      <c r="V2100" s="5"/>
      <c r="W2100" s="4" t="s">
        <v>1329</v>
      </c>
      <c r="X2100" s="5"/>
      <c r="Y2100" s="5"/>
      <c r="Z2100" s="5"/>
      <c r="AA2100" s="4" t="s">
        <v>3205</v>
      </c>
      <c r="AB2100" s="5"/>
      <c r="AC2100" s="5"/>
      <c r="AD2100" s="5"/>
      <c r="AE2100" s="5"/>
      <c r="AF2100" s="5"/>
      <c r="AG2100" s="5"/>
      <c r="AH2100" s="5"/>
      <c r="AI2100" s="5"/>
      <c r="AJ2100" s="5"/>
      <c r="AK2100" s="5"/>
      <c r="AL2100" s="5"/>
      <c r="AM2100" s="5"/>
      <c r="AN2100" s="5"/>
      <c r="AO2100" s="5"/>
      <c r="AP2100" s="5" t="s">
        <v>1335</v>
      </c>
      <c r="AQ2100" s="4" t="s">
        <v>1336</v>
      </c>
      <c r="AR2100" s="5" t="s">
        <v>12476</v>
      </c>
      <c r="AS2100" s="4" t="s">
        <v>1440</v>
      </c>
      <c r="AT2100" s="5" t="s">
        <v>1441</v>
      </c>
      <c r="AU2100" s="5" t="s">
        <v>41</v>
      </c>
      <c r="AV2100" s="4" t="s">
        <v>1537</v>
      </c>
      <c r="AW2100" s="5" t="s">
        <v>31</v>
      </c>
      <c r="AX2100" s="4" t="s">
        <v>2310</v>
      </c>
      <c r="AY2100" s="5" t="s">
        <v>2311</v>
      </c>
      <c r="AZ2100" s="5" t="s">
        <v>11</v>
      </c>
      <c r="BA2100" s="4" t="s">
        <v>2312</v>
      </c>
      <c r="BB2100" s="5" t="s">
        <v>2313</v>
      </c>
      <c r="BC2100" s="5" t="s">
        <v>3203</v>
      </c>
      <c r="BD2100" s="5" t="s">
        <v>3207</v>
      </c>
      <c r="BE2100" s="5" t="s">
        <v>25</v>
      </c>
      <c r="BF2100" s="5" t="s">
        <v>1333</v>
      </c>
      <c r="BG2100" s="4" t="s">
        <v>3208</v>
      </c>
      <c r="BH2100" s="5" t="s">
        <v>1343</v>
      </c>
    </row>
    <row r="2101" spans="1:60" x14ac:dyDescent="0.25">
      <c r="A2101">
        <f t="shared" si="176"/>
        <v>991289</v>
      </c>
      <c r="B2101">
        <f t="shared" si="177"/>
        <v>50101101</v>
      </c>
      <c r="C2101" t="str">
        <f t="shared" si="178"/>
        <v>CC</v>
      </c>
      <c r="D2101" t="str">
        <f t="shared" si="175"/>
        <v>REGION CENTRE EST</v>
      </c>
      <c r="E2101" s="12" t="str">
        <f t="shared" si="179"/>
        <v>TERRAIN</v>
      </c>
      <c r="F2101" s="4" t="s">
        <v>9308</v>
      </c>
      <c r="G2101" s="4" t="s">
        <v>9309</v>
      </c>
      <c r="H2101" s="5">
        <v>2</v>
      </c>
      <c r="I2101" s="5" t="s">
        <v>6943</v>
      </c>
      <c r="J2101" s="5"/>
      <c r="K2101" s="5"/>
      <c r="L2101" s="5"/>
      <c r="M2101" s="5" t="s">
        <v>1343</v>
      </c>
      <c r="N2101" s="5"/>
      <c r="O2101" s="5"/>
      <c r="P2101" s="5"/>
      <c r="Q2101" s="5"/>
      <c r="R2101" s="5"/>
      <c r="S2101" s="5"/>
      <c r="T2101" s="5"/>
      <c r="U2101" s="6">
        <v>45627</v>
      </c>
      <c r="V2101" s="5"/>
      <c r="W2101" s="4" t="s">
        <v>1329</v>
      </c>
      <c r="X2101" s="5"/>
      <c r="Y2101" s="5"/>
      <c r="Z2101" s="5"/>
      <c r="AA2101" s="4" t="s">
        <v>3369</v>
      </c>
      <c r="AB2101" s="5"/>
      <c r="AC2101" s="5"/>
      <c r="AD2101" s="5"/>
      <c r="AE2101" s="5"/>
      <c r="AF2101" s="5"/>
      <c r="AG2101" s="5"/>
      <c r="AH2101" s="5"/>
      <c r="AI2101" s="5"/>
      <c r="AJ2101" s="5"/>
      <c r="AK2101" s="5"/>
      <c r="AL2101" s="5"/>
      <c r="AM2101" s="5"/>
      <c r="AN2101" s="5"/>
      <c r="AO2101" s="5"/>
      <c r="AP2101" s="5" t="s">
        <v>1536</v>
      </c>
      <c r="AQ2101" s="4" t="s">
        <v>12479</v>
      </c>
      <c r="AR2101" s="5" t="s">
        <v>12480</v>
      </c>
      <c r="AS2101" s="4" t="s">
        <v>1993</v>
      </c>
      <c r="AT2101" s="5" t="s">
        <v>1994</v>
      </c>
      <c r="AU2101" s="5" t="s">
        <v>41</v>
      </c>
      <c r="AV2101" s="4" t="s">
        <v>1995</v>
      </c>
      <c r="AW2101" s="5" t="s">
        <v>53</v>
      </c>
      <c r="AX2101" s="4" t="s">
        <v>2322</v>
      </c>
      <c r="AY2101" s="5" t="s">
        <v>2323</v>
      </c>
      <c r="AZ2101" s="5" t="s">
        <v>11</v>
      </c>
      <c r="BA2101" s="4" t="s">
        <v>2324</v>
      </c>
      <c r="BB2101" s="5" t="s">
        <v>2325</v>
      </c>
      <c r="BC2101" s="5"/>
      <c r="BD2101" s="5"/>
      <c r="BE2101" s="5"/>
      <c r="BF2101" s="5"/>
      <c r="BG2101" s="4" t="s">
        <v>9309</v>
      </c>
      <c r="BH2101" s="5" t="s">
        <v>1343</v>
      </c>
    </row>
    <row r="2102" spans="1:60" x14ac:dyDescent="0.25">
      <c r="A2102">
        <f t="shared" si="176"/>
        <v>991263</v>
      </c>
      <c r="B2102">
        <f t="shared" si="177"/>
        <v>50101100</v>
      </c>
      <c r="C2102" t="str">
        <f t="shared" si="178"/>
        <v>CC</v>
      </c>
      <c r="D2102" t="str">
        <f t="shared" si="175"/>
        <v>REGION ILE DE FRANCE NORD</v>
      </c>
      <c r="E2102" s="12" t="str">
        <f t="shared" si="179"/>
        <v>TERRAIN</v>
      </c>
      <c r="F2102" s="4" t="s">
        <v>9310</v>
      </c>
      <c r="G2102" s="4" t="s">
        <v>6060</v>
      </c>
      <c r="H2102" s="5">
        <v>2</v>
      </c>
      <c r="I2102" s="5" t="s">
        <v>6943</v>
      </c>
      <c r="J2102" s="5"/>
      <c r="K2102" s="5"/>
      <c r="L2102" s="5"/>
      <c r="M2102" s="5" t="s">
        <v>1343</v>
      </c>
      <c r="N2102" s="5"/>
      <c r="O2102" s="5"/>
      <c r="P2102" s="5"/>
      <c r="Q2102" s="5"/>
      <c r="R2102" s="5"/>
      <c r="S2102" s="5"/>
      <c r="T2102" s="5"/>
      <c r="U2102" s="6">
        <v>45597</v>
      </c>
      <c r="V2102" s="5"/>
      <c r="W2102" s="4" t="s">
        <v>1329</v>
      </c>
      <c r="X2102" s="5"/>
      <c r="Y2102" s="5"/>
      <c r="Z2102" s="5"/>
      <c r="AA2102" s="4" t="s">
        <v>6057</v>
      </c>
      <c r="AB2102" s="5"/>
      <c r="AC2102" s="5"/>
      <c r="AD2102" s="5"/>
      <c r="AE2102" s="5"/>
      <c r="AF2102" s="5"/>
      <c r="AG2102" s="5"/>
      <c r="AH2102" s="5"/>
      <c r="AI2102" s="5"/>
      <c r="AJ2102" s="5"/>
      <c r="AK2102" s="5"/>
      <c r="AL2102" s="5"/>
      <c r="AM2102" s="5"/>
      <c r="AN2102" s="5"/>
      <c r="AO2102" s="5"/>
      <c r="AP2102" s="5" t="s">
        <v>12477</v>
      </c>
      <c r="AQ2102" s="4" t="s">
        <v>1351</v>
      </c>
      <c r="AR2102" s="5" t="s">
        <v>12478</v>
      </c>
      <c r="AS2102" s="4" t="s">
        <v>1638</v>
      </c>
      <c r="AT2102" s="5" t="s">
        <v>1639</v>
      </c>
      <c r="AU2102" s="5" t="s">
        <v>41</v>
      </c>
      <c r="AV2102" s="4" t="s">
        <v>1640</v>
      </c>
      <c r="AW2102" s="5" t="s">
        <v>142</v>
      </c>
      <c r="AX2102" s="4" t="s">
        <v>1982</v>
      </c>
      <c r="AY2102" s="5" t="s">
        <v>1983</v>
      </c>
      <c r="AZ2102" s="5" t="s">
        <v>11</v>
      </c>
      <c r="BA2102" s="4" t="s">
        <v>1984</v>
      </c>
      <c r="BB2102" s="5" t="s">
        <v>1985</v>
      </c>
      <c r="BC2102" s="5" t="s">
        <v>6056</v>
      </c>
      <c r="BD2102" s="5" t="s">
        <v>6059</v>
      </c>
      <c r="BE2102" s="5" t="s">
        <v>25</v>
      </c>
      <c r="BF2102" s="5" t="s">
        <v>1333</v>
      </c>
      <c r="BG2102" s="4" t="s">
        <v>6060</v>
      </c>
      <c r="BH2102" s="5" t="s">
        <v>1343</v>
      </c>
    </row>
    <row r="2103" spans="1:60" x14ac:dyDescent="0.25">
      <c r="A2103">
        <f t="shared" si="176"/>
        <v>991262</v>
      </c>
      <c r="B2103">
        <f t="shared" si="177"/>
        <v>50101099</v>
      </c>
      <c r="C2103" t="str">
        <f t="shared" si="178"/>
        <v>CC</v>
      </c>
      <c r="D2103" t="str">
        <f t="shared" si="175"/>
        <v>REGION ILE DE FRANCE NORD</v>
      </c>
      <c r="E2103" s="12" t="str">
        <f t="shared" si="179"/>
        <v>TERRAIN</v>
      </c>
      <c r="F2103" s="4" t="s">
        <v>9311</v>
      </c>
      <c r="G2103" s="4" t="s">
        <v>7919</v>
      </c>
      <c r="H2103" s="5">
        <v>2</v>
      </c>
      <c r="I2103" s="5" t="s">
        <v>6943</v>
      </c>
      <c r="J2103" s="5"/>
      <c r="K2103" s="5"/>
      <c r="L2103" s="5"/>
      <c r="M2103" s="5" t="s">
        <v>1343</v>
      </c>
      <c r="N2103" s="5"/>
      <c r="O2103" s="5"/>
      <c r="P2103" s="5"/>
      <c r="Q2103" s="5"/>
      <c r="R2103" s="5"/>
      <c r="S2103" s="5"/>
      <c r="T2103" s="5"/>
      <c r="U2103" s="6">
        <v>45597</v>
      </c>
      <c r="V2103" s="4"/>
      <c r="W2103" s="4" t="s">
        <v>1329</v>
      </c>
      <c r="X2103" s="5"/>
      <c r="Y2103" s="5"/>
      <c r="Z2103" s="5"/>
      <c r="AA2103" s="4" t="s">
        <v>7916</v>
      </c>
      <c r="AB2103" s="5"/>
      <c r="AC2103" s="5"/>
      <c r="AD2103" s="5"/>
      <c r="AE2103" s="5"/>
      <c r="AF2103" s="6"/>
      <c r="AG2103" s="5"/>
      <c r="AH2103" s="5"/>
      <c r="AI2103" s="5"/>
      <c r="AJ2103" s="6"/>
      <c r="AK2103" s="5"/>
      <c r="AL2103" s="6"/>
      <c r="AM2103" s="5"/>
      <c r="AN2103" s="5"/>
      <c r="AO2103" s="5"/>
      <c r="AP2103" s="5" t="s">
        <v>12477</v>
      </c>
      <c r="AQ2103" s="4" t="s">
        <v>1351</v>
      </c>
      <c r="AR2103" s="5" t="s">
        <v>12478</v>
      </c>
      <c r="AS2103" s="4" t="s">
        <v>1638</v>
      </c>
      <c r="AT2103" s="5" t="s">
        <v>1639</v>
      </c>
      <c r="AU2103" s="5" t="s">
        <v>41</v>
      </c>
      <c r="AV2103" s="4" t="s">
        <v>1640</v>
      </c>
      <c r="AW2103" s="5" t="s">
        <v>142</v>
      </c>
      <c r="AX2103" s="4" t="s">
        <v>1982</v>
      </c>
      <c r="AY2103" s="5" t="s">
        <v>1983</v>
      </c>
      <c r="AZ2103" s="5" t="s">
        <v>11</v>
      </c>
      <c r="BA2103" s="4" t="s">
        <v>1984</v>
      </c>
      <c r="BB2103" s="5" t="s">
        <v>1985</v>
      </c>
      <c r="BC2103" s="4" t="s">
        <v>7915</v>
      </c>
      <c r="BD2103" s="5" t="s">
        <v>7918</v>
      </c>
      <c r="BE2103" s="5" t="s">
        <v>25</v>
      </c>
      <c r="BF2103" s="5" t="s">
        <v>1333</v>
      </c>
      <c r="BG2103" s="4" t="s">
        <v>7919</v>
      </c>
      <c r="BH2103" s="5" t="s">
        <v>1343</v>
      </c>
    </row>
    <row r="2104" spans="1:60" x14ac:dyDescent="0.25">
      <c r="A2104">
        <f t="shared" si="176"/>
        <v>991261</v>
      </c>
      <c r="B2104">
        <f t="shared" si="177"/>
        <v>50101098</v>
      </c>
      <c r="C2104" t="str">
        <f t="shared" si="178"/>
        <v>CC</v>
      </c>
      <c r="D2104" t="str">
        <f t="shared" si="175"/>
        <v>REGION ILE DE FRANCE NORD</v>
      </c>
      <c r="E2104" s="12" t="str">
        <f t="shared" si="179"/>
        <v>TERRAIN</v>
      </c>
      <c r="F2104" s="4" t="s">
        <v>9312</v>
      </c>
      <c r="G2104" s="4" t="s">
        <v>9313</v>
      </c>
      <c r="H2104" s="5">
        <v>2</v>
      </c>
      <c r="I2104" s="5" t="s">
        <v>6943</v>
      </c>
      <c r="J2104" s="5"/>
      <c r="K2104" s="5"/>
      <c r="L2104" s="5"/>
      <c r="M2104" s="5" t="s">
        <v>1343</v>
      </c>
      <c r="N2104" s="5"/>
      <c r="O2104" s="6"/>
      <c r="P2104" s="5"/>
      <c r="Q2104" s="5"/>
      <c r="R2104" s="5"/>
      <c r="S2104" s="5"/>
      <c r="T2104" s="5"/>
      <c r="U2104" s="6">
        <v>45597</v>
      </c>
      <c r="V2104" s="4"/>
      <c r="W2104" s="4" t="s">
        <v>1329</v>
      </c>
      <c r="X2104" s="5"/>
      <c r="Y2104" s="5"/>
      <c r="Z2104" s="5"/>
      <c r="AA2104" s="4" t="s">
        <v>9314</v>
      </c>
      <c r="AB2104" s="5"/>
      <c r="AC2104" s="5"/>
      <c r="AD2104" s="5"/>
      <c r="AE2104" s="5"/>
      <c r="AF2104" s="6"/>
      <c r="AG2104" s="5"/>
      <c r="AH2104" s="5"/>
      <c r="AI2104" s="5"/>
      <c r="AJ2104" s="6"/>
      <c r="AK2104" s="5"/>
      <c r="AL2104" s="6"/>
      <c r="AM2104" s="5"/>
      <c r="AN2104" s="5"/>
      <c r="AO2104" s="5"/>
      <c r="AP2104" s="5" t="s">
        <v>12477</v>
      </c>
      <c r="AQ2104" s="4" t="s">
        <v>1351</v>
      </c>
      <c r="AR2104" s="5" t="s">
        <v>12478</v>
      </c>
      <c r="AS2104" s="4" t="s">
        <v>1638</v>
      </c>
      <c r="AT2104" s="5" t="s">
        <v>1639</v>
      </c>
      <c r="AU2104" s="5" t="s">
        <v>41</v>
      </c>
      <c r="AV2104" s="4" t="s">
        <v>1640</v>
      </c>
      <c r="AW2104" s="5" t="s">
        <v>142</v>
      </c>
      <c r="AX2104" s="4" t="s">
        <v>1982</v>
      </c>
      <c r="AY2104" s="5" t="s">
        <v>1983</v>
      </c>
      <c r="AZ2104" s="5" t="s">
        <v>11</v>
      </c>
      <c r="BA2104" s="4" t="s">
        <v>1984</v>
      </c>
      <c r="BB2104" s="5" t="s">
        <v>1985</v>
      </c>
      <c r="BC2104" s="4"/>
      <c r="BD2104" s="5"/>
      <c r="BE2104" s="5"/>
      <c r="BF2104" s="5"/>
      <c r="BG2104" s="4" t="s">
        <v>9313</v>
      </c>
      <c r="BH2104" s="5" t="s">
        <v>1343</v>
      </c>
    </row>
    <row r="2105" spans="1:60" x14ac:dyDescent="0.25">
      <c r="A2105">
        <f t="shared" si="176"/>
        <v>991260</v>
      </c>
      <c r="B2105">
        <f t="shared" si="177"/>
        <v>50101097</v>
      </c>
      <c r="C2105" t="str">
        <f t="shared" si="178"/>
        <v>CC</v>
      </c>
      <c r="D2105" t="str">
        <f t="shared" si="175"/>
        <v>REGION ILE DE FRANCE NORD</v>
      </c>
      <c r="E2105" s="12" t="str">
        <f t="shared" si="179"/>
        <v>TERRAIN</v>
      </c>
      <c r="F2105" s="4" t="s">
        <v>9315</v>
      </c>
      <c r="G2105" s="4" t="s">
        <v>6037</v>
      </c>
      <c r="H2105" s="5">
        <v>2</v>
      </c>
      <c r="I2105" s="5" t="s">
        <v>6943</v>
      </c>
      <c r="J2105" s="5"/>
      <c r="K2105" s="5"/>
      <c r="L2105" s="5"/>
      <c r="M2105" s="5" t="s">
        <v>1343</v>
      </c>
      <c r="N2105" s="5"/>
      <c r="O2105" s="6"/>
      <c r="P2105" s="5"/>
      <c r="Q2105" s="5"/>
      <c r="R2105" s="5"/>
      <c r="S2105" s="5"/>
      <c r="T2105" s="5"/>
      <c r="U2105" s="6">
        <v>45597</v>
      </c>
      <c r="V2105" s="4"/>
      <c r="W2105" s="4" t="s">
        <v>1329</v>
      </c>
      <c r="X2105" s="5"/>
      <c r="Y2105" s="5"/>
      <c r="Z2105" s="5"/>
      <c r="AA2105" s="5" t="s">
        <v>6034</v>
      </c>
      <c r="AB2105" s="5"/>
      <c r="AC2105" s="5"/>
      <c r="AD2105" s="5"/>
      <c r="AE2105" s="5"/>
      <c r="AF2105" s="6"/>
      <c r="AG2105" s="5"/>
      <c r="AH2105" s="5"/>
      <c r="AI2105" s="5"/>
      <c r="AJ2105" s="6"/>
      <c r="AK2105" s="5"/>
      <c r="AL2105" s="6"/>
      <c r="AM2105" s="5"/>
      <c r="AN2105" s="5"/>
      <c r="AO2105" s="5"/>
      <c r="AP2105" s="5" t="s">
        <v>12477</v>
      </c>
      <c r="AQ2105" s="4" t="s">
        <v>1351</v>
      </c>
      <c r="AR2105" s="5" t="s">
        <v>12478</v>
      </c>
      <c r="AS2105" s="4" t="s">
        <v>1450</v>
      </c>
      <c r="AT2105" s="5" t="s">
        <v>1451</v>
      </c>
      <c r="AU2105" s="5" t="s">
        <v>41</v>
      </c>
      <c r="AV2105" s="4" t="s">
        <v>1452</v>
      </c>
      <c r="AW2105" s="5" t="s">
        <v>230</v>
      </c>
      <c r="AX2105" s="4" t="s">
        <v>3149</v>
      </c>
      <c r="AY2105" s="5" t="s">
        <v>3153</v>
      </c>
      <c r="AZ2105" s="5" t="s">
        <v>11</v>
      </c>
      <c r="BA2105" s="4" t="s">
        <v>3154</v>
      </c>
      <c r="BB2105" s="5" t="s">
        <v>3155</v>
      </c>
      <c r="BC2105" s="5" t="s">
        <v>6032</v>
      </c>
      <c r="BD2105" s="5" t="s">
        <v>6036</v>
      </c>
      <c r="BE2105" s="5" t="s">
        <v>3</v>
      </c>
      <c r="BF2105" s="5" t="s">
        <v>1333</v>
      </c>
      <c r="BG2105" s="5" t="s">
        <v>6037</v>
      </c>
      <c r="BH2105" s="5" t="s">
        <v>1343</v>
      </c>
    </row>
    <row r="2106" spans="1:60" x14ac:dyDescent="0.25">
      <c r="A2106">
        <f t="shared" si="176"/>
        <v>991259</v>
      </c>
      <c r="B2106">
        <f t="shared" si="177"/>
        <v>50101096</v>
      </c>
      <c r="C2106" t="str">
        <f t="shared" si="178"/>
        <v>CC</v>
      </c>
      <c r="D2106" t="str">
        <f t="shared" si="175"/>
        <v>REGION ILE DE FRANCE NORD</v>
      </c>
      <c r="E2106" s="12" t="str">
        <f t="shared" si="179"/>
        <v>TERRAIN</v>
      </c>
      <c r="F2106" s="4" t="s">
        <v>9316</v>
      </c>
      <c r="G2106" s="4" t="s">
        <v>6177</v>
      </c>
      <c r="H2106" s="5">
        <v>2</v>
      </c>
      <c r="I2106" s="5" t="s">
        <v>6943</v>
      </c>
      <c r="J2106" s="5"/>
      <c r="K2106" s="5"/>
      <c r="L2106" s="5"/>
      <c r="M2106" s="5" t="s">
        <v>1343</v>
      </c>
      <c r="N2106" s="5"/>
      <c r="O2106" s="5"/>
      <c r="P2106" s="5"/>
      <c r="Q2106" s="5"/>
      <c r="R2106" s="5"/>
      <c r="S2106" s="5"/>
      <c r="T2106" s="5"/>
      <c r="U2106" s="6">
        <v>45597</v>
      </c>
      <c r="V2106" s="4"/>
      <c r="W2106" s="4" t="s">
        <v>1329</v>
      </c>
      <c r="X2106" s="5"/>
      <c r="Y2106" s="5"/>
      <c r="Z2106" s="5"/>
      <c r="AA2106" s="4" t="s">
        <v>6174</v>
      </c>
      <c r="AB2106" s="5"/>
      <c r="AC2106" s="5"/>
      <c r="AD2106" s="5"/>
      <c r="AE2106" s="5"/>
      <c r="AF2106" s="6"/>
      <c r="AG2106" s="5"/>
      <c r="AH2106" s="5"/>
      <c r="AI2106" s="5"/>
      <c r="AJ2106" s="6"/>
      <c r="AK2106" s="5"/>
      <c r="AL2106" s="6"/>
      <c r="AM2106" s="5"/>
      <c r="AN2106" s="5"/>
      <c r="AO2106" s="5"/>
      <c r="AP2106" s="5" t="s">
        <v>12477</v>
      </c>
      <c r="AQ2106" s="4" t="s">
        <v>1351</v>
      </c>
      <c r="AR2106" s="5" t="s">
        <v>12478</v>
      </c>
      <c r="AS2106" s="4" t="s">
        <v>1450</v>
      </c>
      <c r="AT2106" s="5" t="s">
        <v>1451</v>
      </c>
      <c r="AU2106" s="5" t="s">
        <v>41</v>
      </c>
      <c r="AV2106" s="4" t="s">
        <v>1452</v>
      </c>
      <c r="AW2106" s="5" t="s">
        <v>230</v>
      </c>
      <c r="AX2106" s="4" t="s">
        <v>3149</v>
      </c>
      <c r="AY2106" s="5" t="s">
        <v>3153</v>
      </c>
      <c r="AZ2106" s="5" t="s">
        <v>11</v>
      </c>
      <c r="BA2106" s="4" t="s">
        <v>3154</v>
      </c>
      <c r="BB2106" s="5" t="s">
        <v>3155</v>
      </c>
      <c r="BC2106" s="5" t="s">
        <v>6172</v>
      </c>
      <c r="BD2106" s="5" t="s">
        <v>6176</v>
      </c>
      <c r="BE2106" s="5" t="s">
        <v>25</v>
      </c>
      <c r="BF2106" s="5" t="s">
        <v>1333</v>
      </c>
      <c r="BG2106" s="5" t="s">
        <v>6177</v>
      </c>
      <c r="BH2106" s="5" t="s">
        <v>1343</v>
      </c>
    </row>
    <row r="2107" spans="1:60" x14ac:dyDescent="0.25">
      <c r="A2107">
        <f t="shared" si="176"/>
        <v>991257</v>
      </c>
      <c r="B2107">
        <f t="shared" si="177"/>
        <v>50101095</v>
      </c>
      <c r="C2107" t="str">
        <f t="shared" si="178"/>
        <v>CC</v>
      </c>
      <c r="D2107" t="str">
        <f t="shared" si="175"/>
        <v>REGION ILE DE FRANCE NORD</v>
      </c>
      <c r="E2107" s="12" t="str">
        <f t="shared" si="179"/>
        <v>TERRAIN</v>
      </c>
      <c r="F2107" s="4" t="s">
        <v>9317</v>
      </c>
      <c r="G2107" s="4" t="s">
        <v>9318</v>
      </c>
      <c r="H2107" s="5">
        <v>2</v>
      </c>
      <c r="I2107" s="5" t="s">
        <v>6943</v>
      </c>
      <c r="J2107" s="5"/>
      <c r="K2107" s="5"/>
      <c r="L2107" s="5"/>
      <c r="M2107" s="5" t="s">
        <v>1343</v>
      </c>
      <c r="N2107" s="5"/>
      <c r="O2107" s="5"/>
      <c r="P2107" s="5"/>
      <c r="Q2107" s="5"/>
      <c r="R2107" s="5"/>
      <c r="S2107" s="5"/>
      <c r="T2107" s="5"/>
      <c r="U2107" s="6">
        <v>45597</v>
      </c>
      <c r="V2107" s="4"/>
      <c r="W2107" s="4" t="s">
        <v>1329</v>
      </c>
      <c r="X2107" s="5"/>
      <c r="Y2107" s="5"/>
      <c r="Z2107" s="5"/>
      <c r="AA2107" s="4" t="s">
        <v>9319</v>
      </c>
      <c r="AB2107" s="5"/>
      <c r="AC2107" s="5"/>
      <c r="AD2107" s="5"/>
      <c r="AE2107" s="5"/>
      <c r="AF2107" s="6"/>
      <c r="AG2107" s="5"/>
      <c r="AH2107" s="5"/>
      <c r="AI2107" s="5"/>
      <c r="AJ2107" s="6"/>
      <c r="AK2107" s="5"/>
      <c r="AL2107" s="6"/>
      <c r="AM2107" s="5"/>
      <c r="AN2107" s="5"/>
      <c r="AO2107" s="5"/>
      <c r="AP2107" s="5" t="s">
        <v>12477</v>
      </c>
      <c r="AQ2107" s="4" t="s">
        <v>1351</v>
      </c>
      <c r="AR2107" s="5" t="s">
        <v>12478</v>
      </c>
      <c r="AS2107" s="4" t="s">
        <v>1638</v>
      </c>
      <c r="AT2107" s="5" t="s">
        <v>1639</v>
      </c>
      <c r="AU2107" s="5" t="s">
        <v>41</v>
      </c>
      <c r="AV2107" s="4" t="s">
        <v>1640</v>
      </c>
      <c r="AW2107" s="5" t="s">
        <v>142</v>
      </c>
      <c r="AX2107" s="4" t="s">
        <v>1982</v>
      </c>
      <c r="AY2107" s="5" t="s">
        <v>1983</v>
      </c>
      <c r="AZ2107" s="5" t="s">
        <v>11</v>
      </c>
      <c r="BA2107" s="4" t="s">
        <v>1984</v>
      </c>
      <c r="BB2107" s="5" t="s">
        <v>1985</v>
      </c>
      <c r="BC2107" s="4"/>
      <c r="BD2107" s="5"/>
      <c r="BE2107" s="5"/>
      <c r="BF2107" s="5"/>
      <c r="BG2107" s="4" t="s">
        <v>9318</v>
      </c>
      <c r="BH2107" s="5" t="s">
        <v>1343</v>
      </c>
    </row>
    <row r="2108" spans="1:60" x14ac:dyDescent="0.25">
      <c r="A2108">
        <f t="shared" si="176"/>
        <v>991232</v>
      </c>
      <c r="B2108">
        <f t="shared" si="177"/>
        <v>50101094</v>
      </c>
      <c r="C2108" t="str">
        <f t="shared" si="178"/>
        <v>CC</v>
      </c>
      <c r="D2108" t="str">
        <f t="shared" si="175"/>
        <v>REGION CENTRE EST</v>
      </c>
      <c r="E2108" s="12" t="str">
        <f t="shared" si="179"/>
        <v>TERRAIN</v>
      </c>
      <c r="F2108" s="4" t="s">
        <v>9320</v>
      </c>
      <c r="G2108" s="4" t="s">
        <v>3595</v>
      </c>
      <c r="H2108" s="5">
        <v>2</v>
      </c>
      <c r="I2108" s="5" t="s">
        <v>6943</v>
      </c>
      <c r="J2108" s="5"/>
      <c r="K2108" s="5"/>
      <c r="L2108" s="5"/>
      <c r="M2108" s="5" t="s">
        <v>1343</v>
      </c>
      <c r="N2108" s="5"/>
      <c r="O2108" s="6"/>
      <c r="P2108" s="5"/>
      <c r="Q2108" s="5"/>
      <c r="R2108" s="5"/>
      <c r="S2108" s="5"/>
      <c r="T2108" s="5"/>
      <c r="U2108" s="6">
        <v>45627</v>
      </c>
      <c r="V2108" s="4"/>
      <c r="W2108" s="4" t="s">
        <v>1329</v>
      </c>
      <c r="X2108" s="5"/>
      <c r="Y2108" s="5"/>
      <c r="Z2108" s="5"/>
      <c r="AA2108" s="4" t="s">
        <v>3592</v>
      </c>
      <c r="AB2108" s="5"/>
      <c r="AC2108" s="5"/>
      <c r="AD2108" s="5"/>
      <c r="AE2108" s="5"/>
      <c r="AF2108" s="6"/>
      <c r="AG2108" s="5"/>
      <c r="AH2108" s="5"/>
      <c r="AI2108" s="5"/>
      <c r="AJ2108" s="6"/>
      <c r="AK2108" s="5"/>
      <c r="AL2108" s="6"/>
      <c r="AM2108" s="5"/>
      <c r="AN2108" s="5"/>
      <c r="AO2108" s="5"/>
      <c r="AP2108" s="5" t="s">
        <v>1536</v>
      </c>
      <c r="AQ2108" s="4" t="s">
        <v>12479</v>
      </c>
      <c r="AR2108" s="5" t="s">
        <v>12480</v>
      </c>
      <c r="AS2108" s="4" t="s">
        <v>1564</v>
      </c>
      <c r="AT2108" s="5" t="s">
        <v>1565</v>
      </c>
      <c r="AU2108" s="5" t="s">
        <v>41</v>
      </c>
      <c r="AV2108" s="4" t="s">
        <v>1566</v>
      </c>
      <c r="AW2108" s="5" t="s">
        <v>68</v>
      </c>
      <c r="AX2108" s="4" t="s">
        <v>1970</v>
      </c>
      <c r="AY2108" s="5" t="s">
        <v>1974</v>
      </c>
      <c r="AZ2108" s="5" t="s">
        <v>11</v>
      </c>
      <c r="BA2108" s="4" t="s">
        <v>1975</v>
      </c>
      <c r="BB2108" s="5" t="s">
        <v>1976</v>
      </c>
      <c r="BC2108" s="4" t="s">
        <v>3591</v>
      </c>
      <c r="BD2108" s="5" t="s">
        <v>3594</v>
      </c>
      <c r="BE2108" s="5" t="s">
        <v>3</v>
      </c>
      <c r="BF2108" s="5" t="s">
        <v>1333</v>
      </c>
      <c r="BG2108" s="4" t="s">
        <v>3595</v>
      </c>
      <c r="BH2108" s="5" t="s">
        <v>1343</v>
      </c>
    </row>
    <row r="2109" spans="1:60" x14ac:dyDescent="0.25">
      <c r="A2109">
        <f t="shared" si="176"/>
        <v>991227</v>
      </c>
      <c r="B2109">
        <f t="shared" si="177"/>
        <v>50101093</v>
      </c>
      <c r="C2109" t="str">
        <f t="shared" si="178"/>
        <v>CC</v>
      </c>
      <c r="D2109" t="str">
        <f t="shared" si="175"/>
        <v>REGION GRAND SUD</v>
      </c>
      <c r="E2109" s="12" t="str">
        <f t="shared" si="179"/>
        <v>TERRAIN</v>
      </c>
      <c r="F2109" s="4" t="s">
        <v>9321</v>
      </c>
      <c r="G2109" s="4" t="s">
        <v>6184</v>
      </c>
      <c r="H2109" s="5">
        <v>2</v>
      </c>
      <c r="I2109" s="5" t="s">
        <v>6943</v>
      </c>
      <c r="J2109" s="5"/>
      <c r="K2109" s="5"/>
      <c r="L2109" s="5"/>
      <c r="M2109" s="5" t="s">
        <v>1343</v>
      </c>
      <c r="N2109" s="5"/>
      <c r="O2109" s="6"/>
      <c r="P2109" s="5"/>
      <c r="Q2109" s="5"/>
      <c r="R2109" s="5"/>
      <c r="S2109" s="5"/>
      <c r="T2109" s="5"/>
      <c r="U2109" s="6">
        <v>45474</v>
      </c>
      <c r="V2109" s="4"/>
      <c r="W2109" s="4" t="s">
        <v>1329</v>
      </c>
      <c r="X2109" s="5"/>
      <c r="Y2109" s="5"/>
      <c r="Z2109" s="5"/>
      <c r="AA2109" s="4" t="s">
        <v>5385</v>
      </c>
      <c r="AB2109" s="5"/>
      <c r="AC2109" s="5"/>
      <c r="AD2109" s="5"/>
      <c r="AE2109" s="5"/>
      <c r="AF2109" s="6"/>
      <c r="AG2109" s="5"/>
      <c r="AH2109" s="5"/>
      <c r="AI2109" s="5"/>
      <c r="AJ2109" s="6"/>
      <c r="AK2109" s="5"/>
      <c r="AL2109" s="6"/>
      <c r="AM2109" s="5"/>
      <c r="AN2109" s="5"/>
      <c r="AO2109" s="5"/>
      <c r="AP2109" s="5" t="s">
        <v>1335</v>
      </c>
      <c r="AQ2109" s="4" t="s">
        <v>1336</v>
      </c>
      <c r="AR2109" s="5" t="s">
        <v>12476</v>
      </c>
      <c r="AS2109" s="4" t="s">
        <v>1440</v>
      </c>
      <c r="AT2109" s="5" t="s">
        <v>1441</v>
      </c>
      <c r="AU2109" s="5" t="s">
        <v>41</v>
      </c>
      <c r="AV2109" s="4" t="s">
        <v>1537</v>
      </c>
      <c r="AW2109" s="5" t="s">
        <v>31</v>
      </c>
      <c r="AX2109" s="4" t="s">
        <v>3505</v>
      </c>
      <c r="AY2109" s="5" t="s">
        <v>3506</v>
      </c>
      <c r="AZ2109" s="5" t="s">
        <v>11</v>
      </c>
      <c r="BA2109" s="4" t="s">
        <v>3507</v>
      </c>
      <c r="BB2109" s="5" t="s">
        <v>3508</v>
      </c>
      <c r="BC2109" s="4" t="s">
        <v>6179</v>
      </c>
      <c r="BD2109" s="5" t="s">
        <v>6183</v>
      </c>
      <c r="BE2109" s="5" t="s">
        <v>71</v>
      </c>
      <c r="BF2109" s="5" t="s">
        <v>1333</v>
      </c>
      <c r="BG2109" s="4" t="s">
        <v>6184</v>
      </c>
      <c r="BH2109" s="5" t="s">
        <v>1343</v>
      </c>
    </row>
    <row r="2110" spans="1:60" x14ac:dyDescent="0.25">
      <c r="A2110">
        <f t="shared" si="176"/>
        <v>991226</v>
      </c>
      <c r="B2110">
        <f t="shared" si="177"/>
        <v>50101092</v>
      </c>
      <c r="C2110" t="str">
        <f t="shared" si="178"/>
        <v>CC</v>
      </c>
      <c r="D2110" t="str">
        <f t="shared" si="175"/>
        <v>REGION GRAND SUD</v>
      </c>
      <c r="E2110" s="12" t="str">
        <f t="shared" si="179"/>
        <v>TERRAIN</v>
      </c>
      <c r="F2110" s="4" t="s">
        <v>9322</v>
      </c>
      <c r="G2110" s="4" t="s">
        <v>4152</v>
      </c>
      <c r="H2110" s="5">
        <v>2</v>
      </c>
      <c r="I2110" s="5" t="s">
        <v>6943</v>
      </c>
      <c r="J2110" s="5"/>
      <c r="K2110" s="5"/>
      <c r="L2110" s="5"/>
      <c r="M2110" s="5" t="s">
        <v>1343</v>
      </c>
      <c r="N2110" s="5"/>
      <c r="O2110" s="5"/>
      <c r="P2110" s="5"/>
      <c r="Q2110" s="5"/>
      <c r="R2110" s="5"/>
      <c r="S2110" s="5"/>
      <c r="T2110" s="5"/>
      <c r="U2110" s="6">
        <v>45474</v>
      </c>
      <c r="V2110" s="4"/>
      <c r="W2110" s="4" t="s">
        <v>1329</v>
      </c>
      <c r="X2110" s="5"/>
      <c r="Y2110" s="5"/>
      <c r="Z2110" s="5"/>
      <c r="AA2110" s="4" t="s">
        <v>4149</v>
      </c>
      <c r="AB2110" s="5"/>
      <c r="AC2110" s="5"/>
      <c r="AD2110" s="5"/>
      <c r="AE2110" s="5"/>
      <c r="AF2110" s="6"/>
      <c r="AG2110" s="5"/>
      <c r="AH2110" s="5"/>
      <c r="AI2110" s="5"/>
      <c r="AJ2110" s="6"/>
      <c r="AK2110" s="5"/>
      <c r="AL2110" s="6"/>
      <c r="AM2110" s="5"/>
      <c r="AN2110" s="5"/>
      <c r="AO2110" s="5"/>
      <c r="AP2110" s="5" t="s">
        <v>1335</v>
      </c>
      <c r="AQ2110" s="4" t="s">
        <v>1336</v>
      </c>
      <c r="AR2110" s="5" t="s">
        <v>12476</v>
      </c>
      <c r="AS2110" s="4" t="s">
        <v>1440</v>
      </c>
      <c r="AT2110" s="5" t="s">
        <v>1441</v>
      </c>
      <c r="AU2110" s="5" t="s">
        <v>41</v>
      </c>
      <c r="AV2110" s="4" t="s">
        <v>1537</v>
      </c>
      <c r="AW2110" s="5" t="s">
        <v>31</v>
      </c>
      <c r="AX2110" s="4" t="s">
        <v>2310</v>
      </c>
      <c r="AY2110" s="5" t="s">
        <v>2311</v>
      </c>
      <c r="AZ2110" s="5" t="s">
        <v>11</v>
      </c>
      <c r="BA2110" s="4" t="s">
        <v>2312</v>
      </c>
      <c r="BB2110" s="5" t="s">
        <v>2313</v>
      </c>
      <c r="BC2110" s="4" t="s">
        <v>4147</v>
      </c>
      <c r="BD2110" s="5" t="s">
        <v>4151</v>
      </c>
      <c r="BE2110" s="5" t="s">
        <v>3</v>
      </c>
      <c r="BF2110" s="5" t="s">
        <v>1333</v>
      </c>
      <c r="BG2110" s="4" t="s">
        <v>4152</v>
      </c>
      <c r="BH2110" s="5" t="s">
        <v>1343</v>
      </c>
    </row>
    <row r="2111" spans="1:60" x14ac:dyDescent="0.25">
      <c r="A2111">
        <f t="shared" si="176"/>
        <v>991225</v>
      </c>
      <c r="B2111">
        <f t="shared" si="177"/>
        <v>50101091</v>
      </c>
      <c r="C2111" t="str">
        <f t="shared" si="178"/>
        <v>CC</v>
      </c>
      <c r="D2111" t="str">
        <f t="shared" si="175"/>
        <v>REGION GRAND SUD</v>
      </c>
      <c r="E2111" s="12" t="str">
        <f t="shared" si="179"/>
        <v>TERRAIN</v>
      </c>
      <c r="F2111" s="4" t="s">
        <v>9323</v>
      </c>
      <c r="G2111" s="4" t="s">
        <v>7622</v>
      </c>
      <c r="H2111" s="5">
        <v>2</v>
      </c>
      <c r="I2111" s="5" t="s">
        <v>6943</v>
      </c>
      <c r="J2111" s="5"/>
      <c r="K2111" s="5"/>
      <c r="L2111" s="5"/>
      <c r="M2111" s="5" t="s">
        <v>1343</v>
      </c>
      <c r="N2111" s="5"/>
      <c r="O2111" s="5"/>
      <c r="P2111" s="5"/>
      <c r="Q2111" s="5"/>
      <c r="R2111" s="5"/>
      <c r="S2111" s="5"/>
      <c r="T2111" s="5"/>
      <c r="U2111" s="6">
        <v>45474</v>
      </c>
      <c r="V2111" s="5"/>
      <c r="W2111" s="4" t="s">
        <v>1329</v>
      </c>
      <c r="X2111" s="5"/>
      <c r="Y2111" s="5"/>
      <c r="Z2111" s="5"/>
      <c r="AA2111" s="5" t="s">
        <v>2882</v>
      </c>
      <c r="AB2111" s="5"/>
      <c r="AC2111" s="5"/>
      <c r="AD2111" s="5"/>
      <c r="AE2111" s="5"/>
      <c r="AF2111" s="5"/>
      <c r="AG2111" s="5"/>
      <c r="AH2111" s="5"/>
      <c r="AI2111" s="5"/>
      <c r="AJ2111" s="5"/>
      <c r="AK2111" s="5"/>
      <c r="AL2111" s="5"/>
      <c r="AM2111" s="5"/>
      <c r="AN2111" s="5"/>
      <c r="AO2111" s="5"/>
      <c r="AP2111" s="5" t="s">
        <v>1335</v>
      </c>
      <c r="AQ2111" s="4" t="s">
        <v>1336</v>
      </c>
      <c r="AR2111" s="5" t="s">
        <v>12476</v>
      </c>
      <c r="AS2111" s="4" t="s">
        <v>1440</v>
      </c>
      <c r="AT2111" s="5" t="s">
        <v>1441</v>
      </c>
      <c r="AU2111" s="5" t="s">
        <v>41</v>
      </c>
      <c r="AV2111" s="4" t="s">
        <v>1537</v>
      </c>
      <c r="AW2111" s="5" t="s">
        <v>31</v>
      </c>
      <c r="AX2111" s="4" t="s">
        <v>3505</v>
      </c>
      <c r="AY2111" s="5" t="s">
        <v>3506</v>
      </c>
      <c r="AZ2111" s="5" t="s">
        <v>11</v>
      </c>
      <c r="BA2111" s="4" t="s">
        <v>3507</v>
      </c>
      <c r="BB2111" s="5" t="s">
        <v>3508</v>
      </c>
      <c r="BC2111" s="5" t="s">
        <v>7619</v>
      </c>
      <c r="BD2111" s="5" t="s">
        <v>7621</v>
      </c>
      <c r="BE2111" s="5" t="s">
        <v>25</v>
      </c>
      <c r="BF2111" s="5" t="s">
        <v>1333</v>
      </c>
      <c r="BG2111" s="5" t="s">
        <v>7622</v>
      </c>
      <c r="BH2111" s="5" t="s">
        <v>1343</v>
      </c>
    </row>
    <row r="2112" spans="1:60" x14ac:dyDescent="0.25">
      <c r="A2112">
        <f t="shared" si="176"/>
        <v>991224</v>
      </c>
      <c r="B2112">
        <f t="shared" si="177"/>
        <v>50101090</v>
      </c>
      <c r="C2112" t="str">
        <f t="shared" si="178"/>
        <v>CC</v>
      </c>
      <c r="D2112" t="str">
        <f t="shared" si="175"/>
        <v>REGION GRAND SUD</v>
      </c>
      <c r="E2112" s="12" t="str">
        <f t="shared" si="179"/>
        <v>TERRAIN</v>
      </c>
      <c r="F2112" s="4" t="s">
        <v>9324</v>
      </c>
      <c r="G2112" s="4" t="s">
        <v>7702</v>
      </c>
      <c r="H2112" s="5">
        <v>2</v>
      </c>
      <c r="I2112" s="5" t="s">
        <v>6943</v>
      </c>
      <c r="J2112" s="5"/>
      <c r="K2112" s="5"/>
      <c r="L2112" s="5"/>
      <c r="M2112" s="5" t="s">
        <v>1343</v>
      </c>
      <c r="N2112" s="5"/>
      <c r="O2112" s="5"/>
      <c r="P2112" s="5"/>
      <c r="Q2112" s="5"/>
      <c r="R2112" s="5"/>
      <c r="S2112" s="5"/>
      <c r="T2112" s="5"/>
      <c r="U2112" s="6">
        <v>45566</v>
      </c>
      <c r="V2112" s="4"/>
      <c r="W2112" s="4" t="s">
        <v>1329</v>
      </c>
      <c r="X2112" s="5"/>
      <c r="Y2112" s="5"/>
      <c r="Z2112" s="5"/>
      <c r="AA2112" s="4" t="s">
        <v>5012</v>
      </c>
      <c r="AB2112" s="5"/>
      <c r="AC2112" s="5"/>
      <c r="AD2112" s="5"/>
      <c r="AE2112" s="5"/>
      <c r="AF2112" s="6"/>
      <c r="AG2112" s="5"/>
      <c r="AH2112" s="5"/>
      <c r="AI2112" s="5"/>
      <c r="AJ2112" s="6"/>
      <c r="AK2112" s="5"/>
      <c r="AL2112" s="6"/>
      <c r="AM2112" s="5"/>
      <c r="AN2112" s="5"/>
      <c r="AO2112" s="5"/>
      <c r="AP2112" s="5" t="s">
        <v>1335</v>
      </c>
      <c r="AQ2112" s="4" t="s">
        <v>1336</v>
      </c>
      <c r="AR2112" s="5" t="s">
        <v>12476</v>
      </c>
      <c r="AS2112" s="4" t="s">
        <v>1403</v>
      </c>
      <c r="AT2112" s="5" t="s">
        <v>1404</v>
      </c>
      <c r="AU2112" s="5" t="s">
        <v>41</v>
      </c>
      <c r="AV2112" s="4" t="s">
        <v>1405</v>
      </c>
      <c r="AW2112" s="5" t="s">
        <v>61</v>
      </c>
      <c r="AX2112" s="4"/>
      <c r="AY2112" s="5"/>
      <c r="AZ2112" s="5"/>
      <c r="BA2112" s="4" t="s">
        <v>1406</v>
      </c>
      <c r="BB2112" s="5" t="s">
        <v>1407</v>
      </c>
      <c r="BC2112" s="4" t="s">
        <v>7698</v>
      </c>
      <c r="BD2112" s="5" t="s">
        <v>7701</v>
      </c>
      <c r="BE2112" s="5" t="s">
        <v>3</v>
      </c>
      <c r="BF2112" s="5" t="s">
        <v>1333</v>
      </c>
      <c r="BG2112" s="4" t="s">
        <v>7702</v>
      </c>
      <c r="BH2112" s="5" t="s">
        <v>1343</v>
      </c>
    </row>
    <row r="2113" spans="1:60" x14ac:dyDescent="0.25">
      <c r="A2113">
        <f t="shared" si="176"/>
        <v>991222</v>
      </c>
      <c r="B2113">
        <f t="shared" si="177"/>
        <v>50101089</v>
      </c>
      <c r="C2113" t="str">
        <f t="shared" si="178"/>
        <v>CC</v>
      </c>
      <c r="D2113" t="str">
        <f t="shared" si="175"/>
        <v>REGION ILE DE FRANCE NORD</v>
      </c>
      <c r="E2113" s="12" t="str">
        <f t="shared" si="179"/>
        <v>TERRAIN</v>
      </c>
      <c r="F2113" s="4" t="s">
        <v>9325</v>
      </c>
      <c r="G2113" s="4" t="s">
        <v>9326</v>
      </c>
      <c r="H2113" s="5">
        <v>2</v>
      </c>
      <c r="I2113" s="5" t="s">
        <v>6943</v>
      </c>
      <c r="J2113" s="5"/>
      <c r="K2113" s="5"/>
      <c r="L2113" s="5"/>
      <c r="M2113" s="5" t="s">
        <v>1343</v>
      </c>
      <c r="N2113" s="5"/>
      <c r="O2113" s="5"/>
      <c r="P2113" s="5"/>
      <c r="Q2113" s="5"/>
      <c r="R2113" s="5"/>
      <c r="S2113" s="5"/>
      <c r="T2113" s="5"/>
      <c r="U2113" s="6">
        <v>45597</v>
      </c>
      <c r="V2113" s="5"/>
      <c r="W2113" s="4" t="s">
        <v>1329</v>
      </c>
      <c r="X2113" s="5"/>
      <c r="Y2113" s="5"/>
      <c r="Z2113" s="5"/>
      <c r="AA2113" s="4" t="s">
        <v>3028</v>
      </c>
      <c r="AB2113" s="5"/>
      <c r="AC2113" s="5"/>
      <c r="AD2113" s="5"/>
      <c r="AE2113" s="5"/>
      <c r="AF2113" s="5"/>
      <c r="AG2113" s="5"/>
      <c r="AH2113" s="5"/>
      <c r="AI2113" s="5"/>
      <c r="AJ2113" s="5"/>
      <c r="AK2113" s="5"/>
      <c r="AL2113" s="5"/>
      <c r="AM2113" s="5"/>
      <c r="AN2113" s="5"/>
      <c r="AO2113" s="5"/>
      <c r="AP2113" s="5" t="s">
        <v>12477</v>
      </c>
      <c r="AQ2113" s="4" t="s">
        <v>1351</v>
      </c>
      <c r="AR2113" s="5" t="s">
        <v>12478</v>
      </c>
      <c r="AS2113" s="4" t="s">
        <v>2022</v>
      </c>
      <c r="AT2113" s="5" t="s">
        <v>2023</v>
      </c>
      <c r="AU2113" s="5" t="s">
        <v>41</v>
      </c>
      <c r="AV2113" s="4" t="s">
        <v>2024</v>
      </c>
      <c r="AW2113" s="5" t="s">
        <v>26</v>
      </c>
      <c r="AX2113" s="4" t="s">
        <v>3308</v>
      </c>
      <c r="AY2113" s="5" t="s">
        <v>3309</v>
      </c>
      <c r="AZ2113" s="5" t="s">
        <v>11</v>
      </c>
      <c r="BA2113" s="4" t="s">
        <v>3310</v>
      </c>
      <c r="BB2113" s="5" t="s">
        <v>3311</v>
      </c>
      <c r="BC2113" s="5"/>
      <c r="BD2113" s="5"/>
      <c r="BE2113" s="5"/>
      <c r="BF2113" s="5"/>
      <c r="BG2113" s="4" t="s">
        <v>9326</v>
      </c>
      <c r="BH2113" s="5" t="s">
        <v>1343</v>
      </c>
    </row>
    <row r="2114" spans="1:60" x14ac:dyDescent="0.25">
      <c r="A2114">
        <f t="shared" si="176"/>
        <v>991221</v>
      </c>
      <c r="B2114">
        <f t="shared" si="177"/>
        <v>50101088</v>
      </c>
      <c r="C2114" t="str">
        <f t="shared" si="178"/>
        <v>CC</v>
      </c>
      <c r="D2114" t="str">
        <f t="shared" si="175"/>
        <v>REGION ILE DE FRANCE NORD</v>
      </c>
      <c r="E2114" s="12" t="str">
        <f t="shared" si="179"/>
        <v>TERRAIN</v>
      </c>
      <c r="F2114" s="4" t="s">
        <v>9327</v>
      </c>
      <c r="G2114" s="4" t="s">
        <v>9328</v>
      </c>
      <c r="H2114" s="5">
        <v>2</v>
      </c>
      <c r="I2114" s="5" t="s">
        <v>6943</v>
      </c>
      <c r="J2114" s="5"/>
      <c r="K2114" s="5"/>
      <c r="L2114" s="5"/>
      <c r="M2114" s="5" t="s">
        <v>1343</v>
      </c>
      <c r="N2114" s="5"/>
      <c r="O2114" s="5"/>
      <c r="P2114" s="5"/>
      <c r="Q2114" s="5"/>
      <c r="R2114" s="5"/>
      <c r="S2114" s="5"/>
      <c r="T2114" s="5"/>
      <c r="U2114" s="6">
        <v>45597</v>
      </c>
      <c r="V2114" s="5"/>
      <c r="W2114" s="4" t="s">
        <v>1329</v>
      </c>
      <c r="X2114" s="5"/>
      <c r="Y2114" s="5"/>
      <c r="Z2114" s="5"/>
      <c r="AA2114" s="4" t="s">
        <v>2223</v>
      </c>
      <c r="AB2114" s="5"/>
      <c r="AC2114" s="5"/>
      <c r="AD2114" s="5"/>
      <c r="AE2114" s="5"/>
      <c r="AF2114" s="5"/>
      <c r="AG2114" s="5"/>
      <c r="AH2114" s="5"/>
      <c r="AI2114" s="5"/>
      <c r="AJ2114" s="5"/>
      <c r="AK2114" s="5"/>
      <c r="AL2114" s="5"/>
      <c r="AM2114" s="5"/>
      <c r="AN2114" s="5"/>
      <c r="AO2114" s="5"/>
      <c r="AP2114" s="5" t="s">
        <v>12477</v>
      </c>
      <c r="AQ2114" s="4" t="s">
        <v>1351</v>
      </c>
      <c r="AR2114" s="5" t="s">
        <v>12478</v>
      </c>
      <c r="AS2114" s="4" t="s">
        <v>2022</v>
      </c>
      <c r="AT2114" s="5" t="s">
        <v>2023</v>
      </c>
      <c r="AU2114" s="5" t="s">
        <v>41</v>
      </c>
      <c r="AV2114" s="4" t="s">
        <v>2024</v>
      </c>
      <c r="AW2114" s="5" t="s">
        <v>26</v>
      </c>
      <c r="AX2114" s="4" t="s">
        <v>3308</v>
      </c>
      <c r="AY2114" s="5" t="s">
        <v>3309</v>
      </c>
      <c r="AZ2114" s="5" t="s">
        <v>11</v>
      </c>
      <c r="BA2114" s="4" t="s">
        <v>3310</v>
      </c>
      <c r="BB2114" s="5" t="s">
        <v>3311</v>
      </c>
      <c r="BC2114" s="4" t="s">
        <v>9329</v>
      </c>
      <c r="BD2114" s="5" t="s">
        <v>9330</v>
      </c>
      <c r="BE2114" s="5" t="s">
        <v>25</v>
      </c>
      <c r="BF2114" s="5" t="s">
        <v>1333</v>
      </c>
      <c r="BG2114" s="4" t="s">
        <v>9328</v>
      </c>
      <c r="BH2114" s="5" t="s">
        <v>1343</v>
      </c>
    </row>
    <row r="2115" spans="1:60" x14ac:dyDescent="0.25">
      <c r="A2115">
        <f t="shared" si="176"/>
        <v>991210</v>
      </c>
      <c r="B2115">
        <f t="shared" si="177"/>
        <v>50101087</v>
      </c>
      <c r="C2115" t="str">
        <f t="shared" si="178"/>
        <v>CC</v>
      </c>
      <c r="D2115" t="str">
        <f t="shared" ref="D2115:D2178" si="180">AR2115</f>
        <v>REGION ILE DE FRANCE NORD</v>
      </c>
      <c r="E2115" s="12" t="str">
        <f t="shared" si="179"/>
        <v>TERRAIN</v>
      </c>
      <c r="F2115" s="4" t="s">
        <v>9331</v>
      </c>
      <c r="G2115" s="4" t="s">
        <v>9332</v>
      </c>
      <c r="H2115" s="5">
        <v>2</v>
      </c>
      <c r="I2115" s="5" t="s">
        <v>6943</v>
      </c>
      <c r="J2115" s="5"/>
      <c r="K2115" s="5"/>
      <c r="L2115" s="5"/>
      <c r="M2115" s="5" t="s">
        <v>1343</v>
      </c>
      <c r="N2115" s="5"/>
      <c r="O2115" s="5"/>
      <c r="P2115" s="5"/>
      <c r="Q2115" s="5"/>
      <c r="R2115" s="5"/>
      <c r="S2115" s="5"/>
      <c r="T2115" s="5"/>
      <c r="U2115" s="6">
        <v>45627</v>
      </c>
      <c r="V2115" s="5"/>
      <c r="W2115" s="4" t="s">
        <v>1329</v>
      </c>
      <c r="X2115" s="5"/>
      <c r="Y2115" s="5"/>
      <c r="Z2115" s="5"/>
      <c r="AA2115" s="4" t="s">
        <v>2565</v>
      </c>
      <c r="AB2115" s="5"/>
      <c r="AC2115" s="5"/>
      <c r="AD2115" s="5"/>
      <c r="AE2115" s="5"/>
      <c r="AF2115" s="5"/>
      <c r="AG2115" s="5"/>
      <c r="AH2115" s="5"/>
      <c r="AI2115" s="5"/>
      <c r="AJ2115" s="5"/>
      <c r="AK2115" s="5"/>
      <c r="AL2115" s="5"/>
      <c r="AM2115" s="5"/>
      <c r="AN2115" s="5"/>
      <c r="AO2115" s="5"/>
      <c r="AP2115" s="5" t="s">
        <v>12477</v>
      </c>
      <c r="AQ2115" s="4" t="s">
        <v>1351</v>
      </c>
      <c r="AR2115" s="5" t="s">
        <v>12478</v>
      </c>
      <c r="AS2115" s="4" t="s">
        <v>1352</v>
      </c>
      <c r="AT2115" s="5" t="s">
        <v>1353</v>
      </c>
      <c r="AU2115" s="5" t="s">
        <v>41</v>
      </c>
      <c r="AV2115" s="4" t="s">
        <v>1354</v>
      </c>
      <c r="AW2115" s="5" t="s">
        <v>17</v>
      </c>
      <c r="AX2115" s="4" t="s">
        <v>2116</v>
      </c>
      <c r="AY2115" s="5" t="s">
        <v>2117</v>
      </c>
      <c r="AZ2115" s="5" t="s">
        <v>11</v>
      </c>
      <c r="BA2115" s="4" t="s">
        <v>2118</v>
      </c>
      <c r="BB2115" s="5" t="s">
        <v>2119</v>
      </c>
      <c r="BC2115" s="4"/>
      <c r="BD2115" s="5"/>
      <c r="BE2115" s="5"/>
      <c r="BF2115" s="5"/>
      <c r="BG2115" s="4" t="s">
        <v>9332</v>
      </c>
      <c r="BH2115" s="5" t="s">
        <v>1343</v>
      </c>
    </row>
    <row r="2116" spans="1:60" x14ac:dyDescent="0.25">
      <c r="A2116">
        <f t="shared" si="176"/>
        <v>991186</v>
      </c>
      <c r="B2116">
        <f t="shared" si="177"/>
        <v>50101086</v>
      </c>
      <c r="C2116" t="str">
        <f t="shared" si="178"/>
        <v>CC</v>
      </c>
      <c r="D2116" t="str">
        <f t="shared" si="180"/>
        <v>REGION GRAND SUD</v>
      </c>
      <c r="E2116" s="12" t="str">
        <f t="shared" si="179"/>
        <v>TERRAIN</v>
      </c>
      <c r="F2116" s="4" t="s">
        <v>9333</v>
      </c>
      <c r="G2116" s="4" t="s">
        <v>2059</v>
      </c>
      <c r="H2116" s="5">
        <v>2</v>
      </c>
      <c r="I2116" s="5" t="s">
        <v>6943</v>
      </c>
      <c r="J2116" s="5"/>
      <c r="K2116" s="5"/>
      <c r="L2116" s="5"/>
      <c r="M2116" s="5" t="s">
        <v>1343</v>
      </c>
      <c r="N2116" s="5"/>
      <c r="O2116" s="5"/>
      <c r="P2116" s="5"/>
      <c r="Q2116" s="5"/>
      <c r="R2116" s="5"/>
      <c r="S2116" s="5"/>
      <c r="T2116" s="5"/>
      <c r="U2116" s="6">
        <v>45566</v>
      </c>
      <c r="V2116" s="5"/>
      <c r="W2116" s="4" t="s">
        <v>1329</v>
      </c>
      <c r="X2116" s="5"/>
      <c r="Y2116" s="5"/>
      <c r="Z2116" s="5"/>
      <c r="AA2116" s="4" t="s">
        <v>2056</v>
      </c>
      <c r="AB2116" s="5"/>
      <c r="AC2116" s="5"/>
      <c r="AD2116" s="5"/>
      <c r="AE2116" s="5"/>
      <c r="AF2116" s="5"/>
      <c r="AG2116" s="5"/>
      <c r="AH2116" s="5"/>
      <c r="AI2116" s="5"/>
      <c r="AJ2116" s="5"/>
      <c r="AK2116" s="5"/>
      <c r="AL2116" s="5"/>
      <c r="AM2116" s="5"/>
      <c r="AN2116" s="5"/>
      <c r="AO2116" s="5"/>
      <c r="AP2116" s="5" t="s">
        <v>1335</v>
      </c>
      <c r="AQ2116" s="4" t="s">
        <v>1336</v>
      </c>
      <c r="AR2116" s="5" t="s">
        <v>12476</v>
      </c>
      <c r="AS2116" s="4" t="s">
        <v>1403</v>
      </c>
      <c r="AT2116" s="5" t="s">
        <v>1404</v>
      </c>
      <c r="AU2116" s="5" t="s">
        <v>41</v>
      </c>
      <c r="AV2116" s="4" t="s">
        <v>1405</v>
      </c>
      <c r="AW2116" s="5" t="s">
        <v>61</v>
      </c>
      <c r="AX2116" s="4"/>
      <c r="AY2116" s="5"/>
      <c r="AZ2116" s="5"/>
      <c r="BA2116" s="4" t="s">
        <v>1406</v>
      </c>
      <c r="BB2116" s="5" t="s">
        <v>1407</v>
      </c>
      <c r="BC2116" s="4" t="s">
        <v>2054</v>
      </c>
      <c r="BD2116" s="5" t="s">
        <v>2058</v>
      </c>
      <c r="BE2116" s="5" t="s">
        <v>60</v>
      </c>
      <c r="BF2116" s="5" t="s">
        <v>1333</v>
      </c>
      <c r="BG2116" s="4" t="s">
        <v>2059</v>
      </c>
      <c r="BH2116" s="5" t="s">
        <v>1343</v>
      </c>
    </row>
    <row r="2117" spans="1:60" x14ac:dyDescent="0.25">
      <c r="A2117">
        <f t="shared" si="176"/>
        <v>991168</v>
      </c>
      <c r="B2117">
        <f t="shared" si="177"/>
        <v>50101085</v>
      </c>
      <c r="C2117" t="str">
        <f t="shared" si="178"/>
        <v>CC</v>
      </c>
      <c r="D2117" t="str">
        <f t="shared" si="180"/>
        <v>REGION GRAND OUEST</v>
      </c>
      <c r="E2117" s="12" t="str">
        <f t="shared" si="179"/>
        <v>TERRAIN</v>
      </c>
      <c r="F2117" s="4" t="s">
        <v>9334</v>
      </c>
      <c r="G2117" s="4" t="s">
        <v>9335</v>
      </c>
      <c r="H2117" s="5">
        <v>2</v>
      </c>
      <c r="I2117" s="5" t="s">
        <v>6943</v>
      </c>
      <c r="J2117" s="5"/>
      <c r="K2117" s="5"/>
      <c r="L2117" s="5"/>
      <c r="M2117" s="5" t="s">
        <v>1343</v>
      </c>
      <c r="N2117" s="5"/>
      <c r="O2117" s="5"/>
      <c r="P2117" s="5"/>
      <c r="Q2117" s="5"/>
      <c r="R2117" s="5"/>
      <c r="S2117" s="5"/>
      <c r="T2117" s="5"/>
      <c r="U2117" s="6">
        <v>45566</v>
      </c>
      <c r="V2117" s="5"/>
      <c r="W2117" s="4" t="s">
        <v>1329</v>
      </c>
      <c r="X2117" s="5"/>
      <c r="Y2117" s="5"/>
      <c r="Z2117" s="5"/>
      <c r="AA2117" s="4" t="s">
        <v>9250</v>
      </c>
      <c r="AB2117" s="5"/>
      <c r="AC2117" s="5"/>
      <c r="AD2117" s="5"/>
      <c r="AE2117" s="5"/>
      <c r="AF2117" s="5"/>
      <c r="AG2117" s="5"/>
      <c r="AH2117" s="5"/>
      <c r="AI2117" s="5"/>
      <c r="AJ2117" s="5"/>
      <c r="AK2117" s="5"/>
      <c r="AL2117" s="5"/>
      <c r="AM2117" s="5"/>
      <c r="AN2117" s="5"/>
      <c r="AO2117" s="5"/>
      <c r="AP2117" s="5" t="s">
        <v>1413</v>
      </c>
      <c r="AQ2117" s="4" t="s">
        <v>1414</v>
      </c>
      <c r="AR2117" s="5" t="s">
        <v>19</v>
      </c>
      <c r="AS2117" s="4" t="s">
        <v>2071</v>
      </c>
      <c r="AT2117" s="5" t="s">
        <v>2072</v>
      </c>
      <c r="AU2117" s="5" t="s">
        <v>41</v>
      </c>
      <c r="AV2117" s="4" t="s">
        <v>2073</v>
      </c>
      <c r="AW2117" s="5" t="s">
        <v>112</v>
      </c>
      <c r="AX2117" s="4" t="s">
        <v>2215</v>
      </c>
      <c r="AY2117" s="5" t="s">
        <v>2216</v>
      </c>
      <c r="AZ2117" s="5" t="s">
        <v>11</v>
      </c>
      <c r="BA2117" s="4" t="s">
        <v>2217</v>
      </c>
      <c r="BB2117" s="5" t="s">
        <v>2218</v>
      </c>
      <c r="BC2117" s="5"/>
      <c r="BD2117" s="5"/>
      <c r="BE2117" s="5"/>
      <c r="BF2117" s="5"/>
      <c r="BG2117" s="4" t="s">
        <v>9335</v>
      </c>
      <c r="BH2117" s="5" t="s">
        <v>1343</v>
      </c>
    </row>
    <row r="2118" spans="1:60" x14ac:dyDescent="0.25">
      <c r="A2118">
        <f t="shared" si="176"/>
        <v>991166</v>
      </c>
      <c r="B2118">
        <f t="shared" si="177"/>
        <v>50101084</v>
      </c>
      <c r="C2118" t="str">
        <f t="shared" si="178"/>
        <v>CC</v>
      </c>
      <c r="D2118" t="str">
        <f t="shared" si="180"/>
        <v>REGION GRAND OUEST</v>
      </c>
      <c r="E2118" s="12" t="str">
        <f t="shared" si="179"/>
        <v>TERRAIN</v>
      </c>
      <c r="F2118" s="4" t="s">
        <v>9336</v>
      </c>
      <c r="G2118" s="4" t="s">
        <v>2220</v>
      </c>
      <c r="H2118" s="5">
        <v>2</v>
      </c>
      <c r="I2118" s="5" t="s">
        <v>6943</v>
      </c>
      <c r="J2118" s="5"/>
      <c r="K2118" s="5"/>
      <c r="L2118" s="5"/>
      <c r="M2118" s="5" t="s">
        <v>1343</v>
      </c>
      <c r="N2118" s="5"/>
      <c r="O2118" s="5"/>
      <c r="P2118" s="5"/>
      <c r="Q2118" s="5"/>
      <c r="R2118" s="5"/>
      <c r="S2118" s="5"/>
      <c r="T2118" s="5"/>
      <c r="U2118" s="6">
        <v>45566</v>
      </c>
      <c r="V2118" s="5"/>
      <c r="W2118" s="4" t="s">
        <v>1329</v>
      </c>
      <c r="X2118" s="5"/>
      <c r="Y2118" s="5"/>
      <c r="Z2118" s="5"/>
      <c r="AA2118" s="4" t="s">
        <v>2213</v>
      </c>
      <c r="AB2118" s="5"/>
      <c r="AC2118" s="5"/>
      <c r="AD2118" s="5"/>
      <c r="AE2118" s="5"/>
      <c r="AF2118" s="5"/>
      <c r="AG2118" s="5"/>
      <c r="AH2118" s="5"/>
      <c r="AI2118" s="5"/>
      <c r="AJ2118" s="5"/>
      <c r="AK2118" s="5"/>
      <c r="AL2118" s="5"/>
      <c r="AM2118" s="5"/>
      <c r="AN2118" s="5"/>
      <c r="AO2118" s="5"/>
      <c r="AP2118" s="5" t="s">
        <v>1413</v>
      </c>
      <c r="AQ2118" s="4" t="s">
        <v>1414</v>
      </c>
      <c r="AR2118" s="5" t="s">
        <v>19</v>
      </c>
      <c r="AS2118" s="4" t="s">
        <v>2071</v>
      </c>
      <c r="AT2118" s="5" t="s">
        <v>2072</v>
      </c>
      <c r="AU2118" s="5" t="s">
        <v>41</v>
      </c>
      <c r="AV2118" s="4" t="s">
        <v>2073</v>
      </c>
      <c r="AW2118" s="5" t="s">
        <v>112</v>
      </c>
      <c r="AX2118" s="4" t="s">
        <v>2215</v>
      </c>
      <c r="AY2118" s="5" t="s">
        <v>2216</v>
      </c>
      <c r="AZ2118" s="5" t="s">
        <v>11</v>
      </c>
      <c r="BA2118" s="4" t="s">
        <v>2217</v>
      </c>
      <c r="BB2118" s="5" t="s">
        <v>2218</v>
      </c>
      <c r="BC2118" s="4" t="s">
        <v>2212</v>
      </c>
      <c r="BD2118" s="5" t="s">
        <v>2219</v>
      </c>
      <c r="BE2118" s="5" t="s">
        <v>25</v>
      </c>
      <c r="BF2118" s="5" t="s">
        <v>1333</v>
      </c>
      <c r="BG2118" s="4" t="s">
        <v>2220</v>
      </c>
      <c r="BH2118" s="5" t="s">
        <v>1343</v>
      </c>
    </row>
    <row r="2119" spans="1:60" x14ac:dyDescent="0.25">
      <c r="A2119">
        <f t="shared" si="176"/>
        <v>991164</v>
      </c>
      <c r="B2119">
        <f t="shared" si="177"/>
        <v>50101083</v>
      </c>
      <c r="C2119" t="str">
        <f t="shared" si="178"/>
        <v>CC</v>
      </c>
      <c r="D2119" t="str">
        <f t="shared" si="180"/>
        <v>REGION GRAND OUEST</v>
      </c>
      <c r="E2119" s="12" t="str">
        <f t="shared" si="179"/>
        <v>TERRAIN</v>
      </c>
      <c r="F2119" s="4" t="s">
        <v>9337</v>
      </c>
      <c r="G2119" s="4" t="s">
        <v>5488</v>
      </c>
      <c r="H2119" s="5">
        <v>2</v>
      </c>
      <c r="I2119" s="5" t="s">
        <v>6943</v>
      </c>
      <c r="J2119" s="5"/>
      <c r="K2119" s="5"/>
      <c r="L2119" s="5"/>
      <c r="M2119" s="5" t="s">
        <v>1343</v>
      </c>
      <c r="N2119" s="5"/>
      <c r="O2119" s="5"/>
      <c r="P2119" s="5"/>
      <c r="Q2119" s="5"/>
      <c r="R2119" s="5"/>
      <c r="S2119" s="5"/>
      <c r="T2119" s="5"/>
      <c r="U2119" s="6">
        <v>45566</v>
      </c>
      <c r="V2119" s="5"/>
      <c r="W2119" s="4" t="s">
        <v>1329</v>
      </c>
      <c r="X2119" s="5"/>
      <c r="Y2119" s="5"/>
      <c r="Z2119" s="5"/>
      <c r="AA2119" s="4" t="s">
        <v>4395</v>
      </c>
      <c r="AB2119" s="5"/>
      <c r="AC2119" s="5"/>
      <c r="AD2119" s="5"/>
      <c r="AE2119" s="5"/>
      <c r="AF2119" s="5"/>
      <c r="AG2119" s="5"/>
      <c r="AH2119" s="5"/>
      <c r="AI2119" s="5"/>
      <c r="AJ2119" s="5"/>
      <c r="AK2119" s="5"/>
      <c r="AL2119" s="5"/>
      <c r="AM2119" s="5"/>
      <c r="AN2119" s="5"/>
      <c r="AO2119" s="5"/>
      <c r="AP2119" s="5" t="s">
        <v>1413</v>
      </c>
      <c r="AQ2119" s="4" t="s">
        <v>1414</v>
      </c>
      <c r="AR2119" s="5" t="s">
        <v>19</v>
      </c>
      <c r="AS2119" s="4" t="s">
        <v>2071</v>
      </c>
      <c r="AT2119" s="5" t="s">
        <v>2072</v>
      </c>
      <c r="AU2119" s="5" t="s">
        <v>41</v>
      </c>
      <c r="AV2119" s="4" t="s">
        <v>2073</v>
      </c>
      <c r="AW2119" s="5" t="s">
        <v>112</v>
      </c>
      <c r="AX2119" s="4" t="s">
        <v>2215</v>
      </c>
      <c r="AY2119" s="5" t="s">
        <v>2216</v>
      </c>
      <c r="AZ2119" s="5" t="s">
        <v>11</v>
      </c>
      <c r="BA2119" s="4" t="s">
        <v>2217</v>
      </c>
      <c r="BB2119" s="5" t="s">
        <v>2218</v>
      </c>
      <c r="BC2119" s="4" t="s">
        <v>5486</v>
      </c>
      <c r="BD2119" s="5" t="s">
        <v>5487</v>
      </c>
      <c r="BE2119" s="5" t="s">
        <v>25</v>
      </c>
      <c r="BF2119" s="5" t="s">
        <v>1333</v>
      </c>
      <c r="BG2119" s="4" t="s">
        <v>5488</v>
      </c>
      <c r="BH2119" s="5" t="s">
        <v>1343</v>
      </c>
    </row>
    <row r="2120" spans="1:60" x14ac:dyDescent="0.25">
      <c r="A2120">
        <f t="shared" si="176"/>
        <v>991163</v>
      </c>
      <c r="B2120">
        <f t="shared" si="177"/>
        <v>50101082</v>
      </c>
      <c r="C2120" t="str">
        <f t="shared" si="178"/>
        <v>CC</v>
      </c>
      <c r="D2120" t="str">
        <f t="shared" si="180"/>
        <v>REGION GRAND OUEST</v>
      </c>
      <c r="E2120" s="12" t="str">
        <f t="shared" si="179"/>
        <v>TERRAIN</v>
      </c>
      <c r="F2120" s="4" t="s">
        <v>9338</v>
      </c>
      <c r="G2120" s="4" t="s">
        <v>9339</v>
      </c>
      <c r="H2120" s="5">
        <v>2</v>
      </c>
      <c r="I2120" s="5" t="s">
        <v>6943</v>
      </c>
      <c r="J2120" s="5"/>
      <c r="K2120" s="5"/>
      <c r="L2120" s="5"/>
      <c r="M2120" s="5" t="s">
        <v>1343</v>
      </c>
      <c r="N2120" s="5"/>
      <c r="O2120" s="5"/>
      <c r="P2120" s="5"/>
      <c r="Q2120" s="5"/>
      <c r="R2120" s="5"/>
      <c r="S2120" s="5"/>
      <c r="T2120" s="5"/>
      <c r="U2120" s="6">
        <v>45566</v>
      </c>
      <c r="V2120" s="5"/>
      <c r="W2120" s="4" t="s">
        <v>1329</v>
      </c>
      <c r="X2120" s="5"/>
      <c r="Y2120" s="5"/>
      <c r="Z2120" s="5"/>
      <c r="AA2120" s="4" t="s">
        <v>2976</v>
      </c>
      <c r="AB2120" s="5"/>
      <c r="AC2120" s="5"/>
      <c r="AD2120" s="5"/>
      <c r="AE2120" s="5"/>
      <c r="AF2120" s="5"/>
      <c r="AG2120" s="5"/>
      <c r="AH2120" s="5"/>
      <c r="AI2120" s="5"/>
      <c r="AJ2120" s="5"/>
      <c r="AK2120" s="5"/>
      <c r="AL2120" s="5"/>
      <c r="AM2120" s="5"/>
      <c r="AN2120" s="5"/>
      <c r="AO2120" s="5"/>
      <c r="AP2120" s="5" t="s">
        <v>1413</v>
      </c>
      <c r="AQ2120" s="4" t="s">
        <v>1414</v>
      </c>
      <c r="AR2120" s="5" t="s">
        <v>19</v>
      </c>
      <c r="AS2120" s="4" t="s">
        <v>1507</v>
      </c>
      <c r="AT2120" s="5" t="s">
        <v>1508</v>
      </c>
      <c r="AU2120" s="5" t="s">
        <v>41</v>
      </c>
      <c r="AV2120" s="4" t="s">
        <v>1509</v>
      </c>
      <c r="AW2120" s="5" t="s">
        <v>375</v>
      </c>
      <c r="AX2120" s="4" t="s">
        <v>4267</v>
      </c>
      <c r="AY2120" s="5" t="s">
        <v>4268</v>
      </c>
      <c r="AZ2120" s="5" t="s">
        <v>11</v>
      </c>
      <c r="BA2120" s="4" t="s">
        <v>4269</v>
      </c>
      <c r="BB2120" s="5" t="s">
        <v>4270</v>
      </c>
      <c r="BC2120" s="4"/>
      <c r="BD2120" s="5"/>
      <c r="BE2120" s="5"/>
      <c r="BF2120" s="5"/>
      <c r="BG2120" s="4" t="s">
        <v>9339</v>
      </c>
      <c r="BH2120" s="5" t="s">
        <v>1343</v>
      </c>
    </row>
    <row r="2121" spans="1:60" x14ac:dyDescent="0.25">
      <c r="A2121">
        <f t="shared" si="176"/>
        <v>991161</v>
      </c>
      <c r="B2121">
        <f t="shared" si="177"/>
        <v>50101081</v>
      </c>
      <c r="C2121" t="str">
        <f t="shared" si="178"/>
        <v>CC</v>
      </c>
      <c r="D2121" t="str">
        <f t="shared" si="180"/>
        <v>REGION GRAND OUEST</v>
      </c>
      <c r="E2121" s="12" t="str">
        <f t="shared" si="179"/>
        <v>TERRAIN</v>
      </c>
      <c r="F2121" s="4" t="s">
        <v>9340</v>
      </c>
      <c r="G2121" s="4" t="s">
        <v>7886</v>
      </c>
      <c r="H2121" s="5">
        <v>2</v>
      </c>
      <c r="I2121" s="5" t="s">
        <v>6943</v>
      </c>
      <c r="J2121" s="5"/>
      <c r="K2121" s="5"/>
      <c r="L2121" s="5"/>
      <c r="M2121" s="5" t="s">
        <v>1343</v>
      </c>
      <c r="N2121" s="5"/>
      <c r="O2121" s="5"/>
      <c r="P2121" s="5"/>
      <c r="Q2121" s="5"/>
      <c r="R2121" s="5"/>
      <c r="S2121" s="5"/>
      <c r="T2121" s="5"/>
      <c r="U2121" s="6">
        <v>45566</v>
      </c>
      <c r="V2121" s="5"/>
      <c r="W2121" s="4" t="s">
        <v>1329</v>
      </c>
      <c r="X2121" s="5"/>
      <c r="Y2121" s="5"/>
      <c r="Z2121" s="5"/>
      <c r="AA2121" s="4" t="s">
        <v>3701</v>
      </c>
      <c r="AB2121" s="5"/>
      <c r="AC2121" s="5"/>
      <c r="AD2121" s="5"/>
      <c r="AE2121" s="5"/>
      <c r="AF2121" s="5"/>
      <c r="AG2121" s="5"/>
      <c r="AH2121" s="5"/>
      <c r="AI2121" s="5"/>
      <c r="AJ2121" s="5"/>
      <c r="AK2121" s="5"/>
      <c r="AL2121" s="5"/>
      <c r="AM2121" s="5"/>
      <c r="AN2121" s="5"/>
      <c r="AO2121" s="5"/>
      <c r="AP2121" s="5" t="s">
        <v>1413</v>
      </c>
      <c r="AQ2121" s="4" t="s">
        <v>1414</v>
      </c>
      <c r="AR2121" s="5" t="s">
        <v>19</v>
      </c>
      <c r="AS2121" s="4" t="s">
        <v>1507</v>
      </c>
      <c r="AT2121" s="5" t="s">
        <v>1508</v>
      </c>
      <c r="AU2121" s="5" t="s">
        <v>41</v>
      </c>
      <c r="AV2121" s="4" t="s">
        <v>1509</v>
      </c>
      <c r="AW2121" s="5" t="s">
        <v>375</v>
      </c>
      <c r="AX2121" s="4" t="s">
        <v>4267</v>
      </c>
      <c r="AY2121" s="5" t="s">
        <v>4268</v>
      </c>
      <c r="AZ2121" s="5" t="s">
        <v>11</v>
      </c>
      <c r="BA2121" s="4" t="s">
        <v>4269</v>
      </c>
      <c r="BB2121" s="5" t="s">
        <v>4270</v>
      </c>
      <c r="BC2121" s="5" t="s">
        <v>7883</v>
      </c>
      <c r="BD2121" s="5" t="s">
        <v>7885</v>
      </c>
      <c r="BE2121" s="5" t="s">
        <v>25</v>
      </c>
      <c r="BF2121" s="5" t="s">
        <v>1333</v>
      </c>
      <c r="BG2121" s="4" t="s">
        <v>7886</v>
      </c>
      <c r="BH2121" s="5" t="s">
        <v>1343</v>
      </c>
    </row>
    <row r="2122" spans="1:60" x14ac:dyDescent="0.25">
      <c r="A2122">
        <f t="shared" si="176"/>
        <v>991160</v>
      </c>
      <c r="B2122">
        <f t="shared" si="177"/>
        <v>50101080</v>
      </c>
      <c r="C2122" t="str">
        <f t="shared" si="178"/>
        <v>CC</v>
      </c>
      <c r="D2122" t="str">
        <f t="shared" si="180"/>
        <v>REGION GRAND OUEST</v>
      </c>
      <c r="E2122" s="12" t="str">
        <f t="shared" si="179"/>
        <v>TERRAIN</v>
      </c>
      <c r="F2122" s="4" t="s">
        <v>9341</v>
      </c>
      <c r="G2122" s="4" t="s">
        <v>9342</v>
      </c>
      <c r="H2122" s="5">
        <v>2</v>
      </c>
      <c r="I2122" s="5" t="s">
        <v>6943</v>
      </c>
      <c r="J2122" s="5"/>
      <c r="K2122" s="5"/>
      <c r="L2122" s="5"/>
      <c r="M2122" s="5" t="s">
        <v>1343</v>
      </c>
      <c r="N2122" s="5"/>
      <c r="O2122" s="5"/>
      <c r="P2122" s="5"/>
      <c r="Q2122" s="5"/>
      <c r="R2122" s="5"/>
      <c r="S2122" s="5"/>
      <c r="T2122" s="5"/>
      <c r="U2122" s="6">
        <v>45566</v>
      </c>
      <c r="V2122" s="5"/>
      <c r="W2122" s="4" t="s">
        <v>1329</v>
      </c>
      <c r="X2122" s="5"/>
      <c r="Y2122" s="5"/>
      <c r="Z2122" s="5"/>
      <c r="AA2122" s="4" t="s">
        <v>3205</v>
      </c>
      <c r="AB2122" s="5"/>
      <c r="AC2122" s="5"/>
      <c r="AD2122" s="5"/>
      <c r="AE2122" s="5"/>
      <c r="AF2122" s="5"/>
      <c r="AG2122" s="5"/>
      <c r="AH2122" s="5"/>
      <c r="AI2122" s="5"/>
      <c r="AJ2122" s="5"/>
      <c r="AK2122" s="5"/>
      <c r="AL2122" s="5"/>
      <c r="AM2122" s="5"/>
      <c r="AN2122" s="5"/>
      <c r="AO2122" s="5"/>
      <c r="AP2122" s="5" t="s">
        <v>1413</v>
      </c>
      <c r="AQ2122" s="4" t="s">
        <v>1414</v>
      </c>
      <c r="AR2122" s="5" t="s">
        <v>19</v>
      </c>
      <c r="AS2122" s="4" t="s">
        <v>1507</v>
      </c>
      <c r="AT2122" s="5" t="s">
        <v>1508</v>
      </c>
      <c r="AU2122" s="5" t="s">
        <v>41</v>
      </c>
      <c r="AV2122" s="4" t="s">
        <v>1509</v>
      </c>
      <c r="AW2122" s="5" t="s">
        <v>375</v>
      </c>
      <c r="AX2122" s="4" t="s">
        <v>4267</v>
      </c>
      <c r="AY2122" s="5" t="s">
        <v>4268</v>
      </c>
      <c r="AZ2122" s="5" t="s">
        <v>11</v>
      </c>
      <c r="BA2122" s="4" t="s">
        <v>4269</v>
      </c>
      <c r="BB2122" s="5" t="s">
        <v>4270</v>
      </c>
      <c r="BC2122" s="5"/>
      <c r="BD2122" s="5"/>
      <c r="BE2122" s="5"/>
      <c r="BF2122" s="5"/>
      <c r="BG2122" s="4" t="s">
        <v>9342</v>
      </c>
      <c r="BH2122" s="5" t="s">
        <v>1343</v>
      </c>
    </row>
    <row r="2123" spans="1:60" x14ac:dyDescent="0.25">
      <c r="A2123">
        <f t="shared" si="176"/>
        <v>991159</v>
      </c>
      <c r="B2123">
        <f t="shared" si="177"/>
        <v>50101079</v>
      </c>
      <c r="C2123" t="str">
        <f t="shared" si="178"/>
        <v>CC</v>
      </c>
      <c r="D2123" t="str">
        <f t="shared" si="180"/>
        <v>REGION GRAND OUEST</v>
      </c>
      <c r="E2123" s="12" t="str">
        <f t="shared" si="179"/>
        <v>TERRAIN</v>
      </c>
      <c r="F2123" s="4" t="s">
        <v>9343</v>
      </c>
      <c r="G2123" s="4" t="s">
        <v>9344</v>
      </c>
      <c r="H2123" s="5">
        <v>2</v>
      </c>
      <c r="I2123" s="5" t="s">
        <v>6943</v>
      </c>
      <c r="J2123" s="5"/>
      <c r="K2123" s="5"/>
      <c r="L2123" s="5"/>
      <c r="M2123" s="5" t="s">
        <v>1343</v>
      </c>
      <c r="N2123" s="5"/>
      <c r="O2123" s="5"/>
      <c r="P2123" s="5"/>
      <c r="Q2123" s="5"/>
      <c r="R2123" s="5"/>
      <c r="S2123" s="5"/>
      <c r="T2123" s="5"/>
      <c r="U2123" s="6">
        <v>45566</v>
      </c>
      <c r="V2123" s="5"/>
      <c r="W2123" s="4" t="s">
        <v>1329</v>
      </c>
      <c r="X2123" s="5"/>
      <c r="Y2123" s="5"/>
      <c r="Z2123" s="5"/>
      <c r="AA2123" s="4" t="s">
        <v>8817</v>
      </c>
      <c r="AB2123" s="5"/>
      <c r="AC2123" s="5"/>
      <c r="AD2123" s="5"/>
      <c r="AE2123" s="5"/>
      <c r="AF2123" s="5"/>
      <c r="AG2123" s="5"/>
      <c r="AH2123" s="5"/>
      <c r="AI2123" s="5"/>
      <c r="AJ2123" s="5"/>
      <c r="AK2123" s="5"/>
      <c r="AL2123" s="5"/>
      <c r="AM2123" s="5"/>
      <c r="AN2123" s="5"/>
      <c r="AO2123" s="5"/>
      <c r="AP2123" s="5" t="s">
        <v>1413</v>
      </c>
      <c r="AQ2123" s="4" t="s">
        <v>1414</v>
      </c>
      <c r="AR2123" s="5" t="s">
        <v>19</v>
      </c>
      <c r="AS2123" s="4" t="s">
        <v>1507</v>
      </c>
      <c r="AT2123" s="5" t="s">
        <v>1508</v>
      </c>
      <c r="AU2123" s="5" t="s">
        <v>41</v>
      </c>
      <c r="AV2123" s="4" t="s">
        <v>1509</v>
      </c>
      <c r="AW2123" s="5" t="s">
        <v>375</v>
      </c>
      <c r="AX2123" s="4" t="s">
        <v>4267</v>
      </c>
      <c r="AY2123" s="5" t="s">
        <v>4268</v>
      </c>
      <c r="AZ2123" s="5" t="s">
        <v>11</v>
      </c>
      <c r="BA2123" s="4" t="s">
        <v>4269</v>
      </c>
      <c r="BB2123" s="5" t="s">
        <v>4270</v>
      </c>
      <c r="BC2123" s="5"/>
      <c r="BD2123" s="5"/>
      <c r="BE2123" s="5"/>
      <c r="BF2123" s="5"/>
      <c r="BG2123" s="4" t="s">
        <v>9344</v>
      </c>
      <c r="BH2123" s="5" t="s">
        <v>1343</v>
      </c>
    </row>
    <row r="2124" spans="1:60" x14ac:dyDescent="0.25">
      <c r="A2124">
        <f t="shared" si="176"/>
        <v>991158</v>
      </c>
      <c r="B2124">
        <f t="shared" si="177"/>
        <v>50101078</v>
      </c>
      <c r="C2124" t="str">
        <f t="shared" si="178"/>
        <v>CC</v>
      </c>
      <c r="D2124" t="str">
        <f t="shared" si="180"/>
        <v>REGION GRAND OUEST</v>
      </c>
      <c r="E2124" s="12" t="str">
        <f t="shared" si="179"/>
        <v>TERRAIN</v>
      </c>
      <c r="F2124" s="4" t="s">
        <v>9345</v>
      </c>
      <c r="G2124" s="4" t="s">
        <v>7556</v>
      </c>
      <c r="H2124" s="5">
        <v>2</v>
      </c>
      <c r="I2124" s="5" t="s">
        <v>6943</v>
      </c>
      <c r="J2124" s="5"/>
      <c r="K2124" s="5"/>
      <c r="L2124" s="5"/>
      <c r="M2124" s="5" t="s">
        <v>1343</v>
      </c>
      <c r="N2124" s="5"/>
      <c r="O2124" s="5"/>
      <c r="P2124" s="5"/>
      <c r="Q2124" s="5"/>
      <c r="R2124" s="5"/>
      <c r="S2124" s="5"/>
      <c r="T2124" s="5"/>
      <c r="U2124" s="6">
        <v>45566</v>
      </c>
      <c r="V2124" s="5"/>
      <c r="W2124" s="4" t="s">
        <v>1329</v>
      </c>
      <c r="X2124" s="5"/>
      <c r="Y2124" s="5"/>
      <c r="Z2124" s="5"/>
      <c r="AA2124" s="4" t="s">
        <v>1461</v>
      </c>
      <c r="AB2124" s="5"/>
      <c r="AC2124" s="5"/>
      <c r="AD2124" s="5"/>
      <c r="AE2124" s="5"/>
      <c r="AF2124" s="5"/>
      <c r="AG2124" s="5"/>
      <c r="AH2124" s="5"/>
      <c r="AI2124" s="5"/>
      <c r="AJ2124" s="5"/>
      <c r="AK2124" s="5"/>
      <c r="AL2124" s="5"/>
      <c r="AM2124" s="5"/>
      <c r="AN2124" s="5"/>
      <c r="AO2124" s="5"/>
      <c r="AP2124" s="5" t="s">
        <v>1413</v>
      </c>
      <c r="AQ2124" s="4" t="s">
        <v>1414</v>
      </c>
      <c r="AR2124" s="5" t="s">
        <v>19</v>
      </c>
      <c r="AS2124" s="4" t="s">
        <v>1507</v>
      </c>
      <c r="AT2124" s="5" t="s">
        <v>1508</v>
      </c>
      <c r="AU2124" s="5" t="s">
        <v>41</v>
      </c>
      <c r="AV2124" s="4" t="s">
        <v>1509</v>
      </c>
      <c r="AW2124" s="5" t="s">
        <v>375</v>
      </c>
      <c r="AX2124" s="4" t="s">
        <v>4267</v>
      </c>
      <c r="AY2124" s="5" t="s">
        <v>4268</v>
      </c>
      <c r="AZ2124" s="5" t="s">
        <v>11</v>
      </c>
      <c r="BA2124" s="4" t="s">
        <v>4269</v>
      </c>
      <c r="BB2124" s="5" t="s">
        <v>4270</v>
      </c>
      <c r="BC2124" s="4" t="s">
        <v>7552</v>
      </c>
      <c r="BD2124" s="5" t="s">
        <v>7555</v>
      </c>
      <c r="BE2124" s="5" t="s">
        <v>3</v>
      </c>
      <c r="BF2124" s="5" t="s">
        <v>1333</v>
      </c>
      <c r="BG2124" s="4" t="s">
        <v>7556</v>
      </c>
      <c r="BH2124" s="5" t="s">
        <v>1343</v>
      </c>
    </row>
    <row r="2125" spans="1:60" x14ac:dyDescent="0.25">
      <c r="A2125">
        <f t="shared" ref="A2125:A2188" si="181">G2125*1</f>
        <v>991082</v>
      </c>
      <c r="B2125">
        <f t="shared" ref="B2125:B2188" si="182">F2125*1</f>
        <v>50101077</v>
      </c>
      <c r="C2125" t="str">
        <f t="shared" ref="C2125:C2188" si="183">IF(LEFT(T2125,4)="ASSI","ASSISTANTE",IF(T2125="100 IMD","IMD",IF(T2125="105 IMD","IMD",IF(T2125="200 IMP","IMP",IF(T2125="310 CMA","IMP","CC")))))</f>
        <v>CC</v>
      </c>
      <c r="D2125" t="str">
        <f t="shared" si="180"/>
        <v>REGION ILE DE FRANCE NORD</v>
      </c>
      <c r="E2125" s="12" t="str">
        <f t="shared" ref="E2125:E2188" si="184">IF(BB2125="OC FICTIVE","EN MISSION","TERRAIN")</f>
        <v>TERRAIN</v>
      </c>
      <c r="F2125" s="4" t="s">
        <v>9346</v>
      </c>
      <c r="G2125" s="4" t="s">
        <v>9347</v>
      </c>
      <c r="H2125" s="5">
        <v>2</v>
      </c>
      <c r="I2125" s="5" t="s">
        <v>6943</v>
      </c>
      <c r="J2125" s="5"/>
      <c r="K2125" s="5"/>
      <c r="L2125" s="5"/>
      <c r="M2125" s="5" t="s">
        <v>1343</v>
      </c>
      <c r="N2125" s="5"/>
      <c r="O2125" s="5"/>
      <c r="P2125" s="5"/>
      <c r="Q2125" s="5"/>
      <c r="R2125" s="5"/>
      <c r="S2125" s="5"/>
      <c r="T2125" s="5"/>
      <c r="U2125" s="6">
        <v>45627</v>
      </c>
      <c r="V2125" s="5"/>
      <c r="W2125" s="4" t="s">
        <v>1329</v>
      </c>
      <c r="X2125" s="5"/>
      <c r="Y2125" s="5"/>
      <c r="Z2125" s="5"/>
      <c r="AA2125" s="4" t="s">
        <v>2484</v>
      </c>
      <c r="AB2125" s="5"/>
      <c r="AC2125" s="5"/>
      <c r="AD2125" s="5"/>
      <c r="AE2125" s="5"/>
      <c r="AF2125" s="5"/>
      <c r="AG2125" s="5"/>
      <c r="AH2125" s="5"/>
      <c r="AI2125" s="5"/>
      <c r="AJ2125" s="5"/>
      <c r="AK2125" s="5"/>
      <c r="AL2125" s="5"/>
      <c r="AM2125" s="5"/>
      <c r="AN2125" s="5"/>
      <c r="AO2125" s="5"/>
      <c r="AP2125" s="5" t="s">
        <v>12477</v>
      </c>
      <c r="AQ2125" s="4" t="s">
        <v>1351</v>
      </c>
      <c r="AR2125" s="5" t="s">
        <v>12478</v>
      </c>
      <c r="AS2125" s="4" t="s">
        <v>1352</v>
      </c>
      <c r="AT2125" s="5" t="s">
        <v>1353</v>
      </c>
      <c r="AU2125" s="5" t="s">
        <v>41</v>
      </c>
      <c r="AV2125" s="4" t="s">
        <v>1354</v>
      </c>
      <c r="AW2125" s="5" t="s">
        <v>17</v>
      </c>
      <c r="AX2125" s="4" t="s">
        <v>1889</v>
      </c>
      <c r="AY2125" s="5" t="s">
        <v>1890</v>
      </c>
      <c r="AZ2125" s="5" t="s">
        <v>11</v>
      </c>
      <c r="BA2125" s="4" t="s">
        <v>1891</v>
      </c>
      <c r="BB2125" s="5" t="s">
        <v>1892</v>
      </c>
      <c r="BC2125" s="5"/>
      <c r="BD2125" s="5"/>
      <c r="BE2125" s="5"/>
      <c r="BF2125" s="5"/>
      <c r="BG2125" s="4" t="s">
        <v>9347</v>
      </c>
      <c r="BH2125" s="5" t="s">
        <v>1343</v>
      </c>
    </row>
    <row r="2126" spans="1:60" x14ac:dyDescent="0.25">
      <c r="A2126">
        <f t="shared" si="181"/>
        <v>991081</v>
      </c>
      <c r="B2126">
        <f t="shared" si="182"/>
        <v>50101076</v>
      </c>
      <c r="C2126" t="str">
        <f t="shared" si="183"/>
        <v>CC</v>
      </c>
      <c r="D2126" t="str">
        <f t="shared" si="180"/>
        <v>REGION ILE DE FRANCE NORD</v>
      </c>
      <c r="E2126" s="12" t="str">
        <f t="shared" si="184"/>
        <v>TERRAIN</v>
      </c>
      <c r="F2126" s="4" t="s">
        <v>9348</v>
      </c>
      <c r="G2126" s="4" t="s">
        <v>9349</v>
      </c>
      <c r="H2126" s="5">
        <v>2</v>
      </c>
      <c r="I2126" s="5" t="s">
        <v>6943</v>
      </c>
      <c r="J2126" s="5"/>
      <c r="K2126" s="5"/>
      <c r="L2126" s="5"/>
      <c r="M2126" s="5" t="s">
        <v>1343</v>
      </c>
      <c r="N2126" s="5"/>
      <c r="O2126" s="5"/>
      <c r="P2126" s="5"/>
      <c r="Q2126" s="5"/>
      <c r="R2126" s="5"/>
      <c r="S2126" s="5"/>
      <c r="T2126" s="5"/>
      <c r="U2126" s="6">
        <v>45627</v>
      </c>
      <c r="V2126" s="5"/>
      <c r="W2126" s="4" t="s">
        <v>1329</v>
      </c>
      <c r="X2126" s="5"/>
      <c r="Y2126" s="5"/>
      <c r="Z2126" s="5"/>
      <c r="AA2126" s="4" t="s">
        <v>3111</v>
      </c>
      <c r="AB2126" s="5"/>
      <c r="AC2126" s="5"/>
      <c r="AD2126" s="5"/>
      <c r="AE2126" s="5"/>
      <c r="AF2126" s="5"/>
      <c r="AG2126" s="5"/>
      <c r="AH2126" s="5"/>
      <c r="AI2126" s="5"/>
      <c r="AJ2126" s="5"/>
      <c r="AK2126" s="5"/>
      <c r="AL2126" s="5"/>
      <c r="AM2126" s="5"/>
      <c r="AN2126" s="5"/>
      <c r="AO2126" s="5"/>
      <c r="AP2126" s="5" t="s">
        <v>12477</v>
      </c>
      <c r="AQ2126" s="4" t="s">
        <v>1351</v>
      </c>
      <c r="AR2126" s="5" t="s">
        <v>12478</v>
      </c>
      <c r="AS2126" s="4" t="s">
        <v>1352</v>
      </c>
      <c r="AT2126" s="5" t="s">
        <v>1353</v>
      </c>
      <c r="AU2126" s="5" t="s">
        <v>41</v>
      </c>
      <c r="AV2126" s="4" t="s">
        <v>1354</v>
      </c>
      <c r="AW2126" s="5" t="s">
        <v>17</v>
      </c>
      <c r="AX2126" s="4" t="s">
        <v>2439</v>
      </c>
      <c r="AY2126" s="5" t="s">
        <v>2440</v>
      </c>
      <c r="AZ2126" s="5" t="s">
        <v>11</v>
      </c>
      <c r="BA2126" s="4" t="s">
        <v>2441</v>
      </c>
      <c r="BB2126" s="5" t="s">
        <v>2442</v>
      </c>
      <c r="BC2126" s="5"/>
      <c r="BD2126" s="5"/>
      <c r="BE2126" s="5"/>
      <c r="BF2126" s="5"/>
      <c r="BG2126" s="4" t="s">
        <v>9349</v>
      </c>
      <c r="BH2126" s="5" t="s">
        <v>1343</v>
      </c>
    </row>
    <row r="2127" spans="1:60" x14ac:dyDescent="0.25">
      <c r="A2127">
        <f t="shared" si="181"/>
        <v>991073</v>
      </c>
      <c r="B2127">
        <f t="shared" si="182"/>
        <v>50101075</v>
      </c>
      <c r="C2127" t="str">
        <f t="shared" si="183"/>
        <v>CC</v>
      </c>
      <c r="D2127" t="str">
        <f t="shared" si="180"/>
        <v>REGION CENTRE EST</v>
      </c>
      <c r="E2127" s="12" t="str">
        <f t="shared" si="184"/>
        <v>TERRAIN</v>
      </c>
      <c r="F2127" s="4" t="s">
        <v>9350</v>
      </c>
      <c r="G2127" s="4" t="s">
        <v>2590</v>
      </c>
      <c r="H2127" s="5">
        <v>2</v>
      </c>
      <c r="I2127" s="5" t="s">
        <v>6943</v>
      </c>
      <c r="J2127" s="5"/>
      <c r="K2127" s="5"/>
      <c r="L2127" s="5"/>
      <c r="M2127" s="5" t="s">
        <v>1343</v>
      </c>
      <c r="N2127" s="5"/>
      <c r="O2127" s="5"/>
      <c r="P2127" s="5"/>
      <c r="Q2127" s="5"/>
      <c r="R2127" s="5"/>
      <c r="S2127" s="5"/>
      <c r="T2127" s="5"/>
      <c r="U2127" s="6">
        <v>45627</v>
      </c>
      <c r="V2127" s="5"/>
      <c r="W2127" s="4" t="s">
        <v>1329</v>
      </c>
      <c r="X2127" s="5"/>
      <c r="Y2127" s="5"/>
      <c r="Z2127" s="5"/>
      <c r="AA2127" s="4" t="s">
        <v>1949</v>
      </c>
      <c r="AB2127" s="5"/>
      <c r="AC2127" s="5"/>
      <c r="AD2127" s="5"/>
      <c r="AE2127" s="5"/>
      <c r="AF2127" s="5"/>
      <c r="AG2127" s="5"/>
      <c r="AH2127" s="5"/>
      <c r="AI2127" s="5"/>
      <c r="AJ2127" s="5"/>
      <c r="AK2127" s="5"/>
      <c r="AL2127" s="5"/>
      <c r="AM2127" s="5"/>
      <c r="AN2127" s="5"/>
      <c r="AO2127" s="5"/>
      <c r="AP2127" s="5" t="s">
        <v>1536</v>
      </c>
      <c r="AQ2127" s="4" t="s">
        <v>12479</v>
      </c>
      <c r="AR2127" s="5" t="s">
        <v>12480</v>
      </c>
      <c r="AS2127" s="4" t="s">
        <v>1993</v>
      </c>
      <c r="AT2127" s="5" t="s">
        <v>1994</v>
      </c>
      <c r="AU2127" s="5" t="s">
        <v>41</v>
      </c>
      <c r="AV2127" s="4" t="s">
        <v>1995</v>
      </c>
      <c r="AW2127" s="5" t="s">
        <v>53</v>
      </c>
      <c r="AX2127" s="4" t="s">
        <v>2346</v>
      </c>
      <c r="AY2127" s="5" t="s">
        <v>2347</v>
      </c>
      <c r="AZ2127" s="5" t="s">
        <v>11</v>
      </c>
      <c r="BA2127" s="4" t="s">
        <v>2348</v>
      </c>
      <c r="BB2127" s="5" t="s">
        <v>2349</v>
      </c>
      <c r="BC2127" s="5" t="s">
        <v>2587</v>
      </c>
      <c r="BD2127" s="5" t="s">
        <v>2589</v>
      </c>
      <c r="BE2127" s="5" t="s">
        <v>260</v>
      </c>
      <c r="BF2127" s="5" t="s">
        <v>1333</v>
      </c>
      <c r="BG2127" s="4" t="s">
        <v>2590</v>
      </c>
      <c r="BH2127" s="5" t="s">
        <v>1343</v>
      </c>
    </row>
    <row r="2128" spans="1:60" x14ac:dyDescent="0.25">
      <c r="A2128">
        <f t="shared" si="181"/>
        <v>991054</v>
      </c>
      <c r="B2128">
        <f t="shared" si="182"/>
        <v>50101074</v>
      </c>
      <c r="C2128" t="str">
        <f t="shared" si="183"/>
        <v>CC</v>
      </c>
      <c r="D2128" t="str">
        <f t="shared" si="180"/>
        <v>REGION ILE DE FRANCE NORD</v>
      </c>
      <c r="E2128" s="12" t="str">
        <f t="shared" si="184"/>
        <v>TERRAIN</v>
      </c>
      <c r="F2128" s="4" t="s">
        <v>9351</v>
      </c>
      <c r="G2128" s="4" t="s">
        <v>9352</v>
      </c>
      <c r="H2128" s="5">
        <v>2</v>
      </c>
      <c r="I2128" s="5" t="s">
        <v>6943</v>
      </c>
      <c r="J2128" s="5"/>
      <c r="K2128" s="5"/>
      <c r="L2128" s="5"/>
      <c r="M2128" s="5" t="s">
        <v>1343</v>
      </c>
      <c r="N2128" s="5"/>
      <c r="O2128" s="5"/>
      <c r="P2128" s="5"/>
      <c r="Q2128" s="5"/>
      <c r="R2128" s="5"/>
      <c r="S2128" s="5"/>
      <c r="T2128" s="5"/>
      <c r="U2128" s="6">
        <v>45627</v>
      </c>
      <c r="V2128" s="4"/>
      <c r="W2128" s="4" t="s">
        <v>1329</v>
      </c>
      <c r="X2128" s="5"/>
      <c r="Y2128" s="5"/>
      <c r="Z2128" s="5"/>
      <c r="AA2128" s="4" t="s">
        <v>3324</v>
      </c>
      <c r="AB2128" s="5"/>
      <c r="AC2128" s="5"/>
      <c r="AD2128" s="5"/>
      <c r="AE2128" s="5"/>
      <c r="AF2128" s="6"/>
      <c r="AG2128" s="5"/>
      <c r="AH2128" s="5"/>
      <c r="AI2128" s="5"/>
      <c r="AJ2128" s="6"/>
      <c r="AK2128" s="5"/>
      <c r="AL2128" s="6"/>
      <c r="AM2128" s="5"/>
      <c r="AN2128" s="5"/>
      <c r="AO2128" s="5"/>
      <c r="AP2128" s="5" t="s">
        <v>12477</v>
      </c>
      <c r="AQ2128" s="4" t="s">
        <v>1351</v>
      </c>
      <c r="AR2128" s="5" t="s">
        <v>12478</v>
      </c>
      <c r="AS2128" s="4" t="s">
        <v>1638</v>
      </c>
      <c r="AT2128" s="5" t="s">
        <v>1639</v>
      </c>
      <c r="AU2128" s="5" t="s">
        <v>41</v>
      </c>
      <c r="AV2128" s="4" t="s">
        <v>1640</v>
      </c>
      <c r="AW2128" s="5" t="s">
        <v>142</v>
      </c>
      <c r="AX2128" s="4" t="s">
        <v>4013</v>
      </c>
      <c r="AY2128" s="5" t="s">
        <v>4015</v>
      </c>
      <c r="AZ2128" s="5" t="s">
        <v>1357</v>
      </c>
      <c r="BA2128" s="4" t="s">
        <v>3413</v>
      </c>
      <c r="BB2128" s="5" t="s">
        <v>11117</v>
      </c>
      <c r="BC2128" s="4" t="s">
        <v>9353</v>
      </c>
      <c r="BD2128" s="5" t="s">
        <v>9354</v>
      </c>
      <c r="BE2128" s="5" t="s">
        <v>25</v>
      </c>
      <c r="BF2128" s="5" t="s">
        <v>1333</v>
      </c>
      <c r="BG2128" s="4" t="s">
        <v>9352</v>
      </c>
      <c r="BH2128" s="5" t="s">
        <v>1343</v>
      </c>
    </row>
    <row r="2129" spans="1:60" x14ac:dyDescent="0.25">
      <c r="A2129">
        <f t="shared" si="181"/>
        <v>990999</v>
      </c>
      <c r="B2129">
        <f t="shared" si="182"/>
        <v>50101073</v>
      </c>
      <c r="C2129" t="str">
        <f t="shared" si="183"/>
        <v>CC</v>
      </c>
      <c r="D2129" t="str">
        <f t="shared" si="180"/>
        <v>REGION CENTRE EST</v>
      </c>
      <c r="E2129" s="12" t="str">
        <f t="shared" si="184"/>
        <v>TERRAIN</v>
      </c>
      <c r="F2129" s="4" t="s">
        <v>9355</v>
      </c>
      <c r="G2129" s="4" t="s">
        <v>3765</v>
      </c>
      <c r="H2129" s="5">
        <v>2</v>
      </c>
      <c r="I2129" s="5" t="s">
        <v>6943</v>
      </c>
      <c r="J2129" s="5"/>
      <c r="K2129" s="5"/>
      <c r="L2129" s="5"/>
      <c r="M2129" s="5" t="s">
        <v>1343</v>
      </c>
      <c r="N2129" s="5"/>
      <c r="O2129" s="5"/>
      <c r="P2129" s="5"/>
      <c r="Q2129" s="5"/>
      <c r="R2129" s="5"/>
      <c r="S2129" s="5"/>
      <c r="T2129" s="5"/>
      <c r="U2129" s="6">
        <v>45627</v>
      </c>
      <c r="V2129" s="4"/>
      <c r="W2129" s="4" t="s">
        <v>1329</v>
      </c>
      <c r="X2129" s="5"/>
      <c r="Y2129" s="5"/>
      <c r="Z2129" s="5"/>
      <c r="AA2129" s="4" t="s">
        <v>1773</v>
      </c>
      <c r="AB2129" s="5"/>
      <c r="AC2129" s="5"/>
      <c r="AD2129" s="5"/>
      <c r="AE2129" s="5"/>
      <c r="AF2129" s="6"/>
      <c r="AG2129" s="5"/>
      <c r="AH2129" s="5"/>
      <c r="AI2129" s="5"/>
      <c r="AJ2129" s="6"/>
      <c r="AK2129" s="5"/>
      <c r="AL2129" s="6"/>
      <c r="AM2129" s="5"/>
      <c r="AN2129" s="5"/>
      <c r="AO2129" s="5"/>
      <c r="AP2129" s="5" t="s">
        <v>1536</v>
      </c>
      <c r="AQ2129" s="4" t="s">
        <v>12479</v>
      </c>
      <c r="AR2129" s="5" t="s">
        <v>12480</v>
      </c>
      <c r="AS2129" s="4"/>
      <c r="AT2129" s="5"/>
      <c r="AU2129" s="5"/>
      <c r="AV2129" s="4" t="s">
        <v>1442</v>
      </c>
      <c r="AW2129" s="5" t="s">
        <v>12</v>
      </c>
      <c r="AX2129" s="4"/>
      <c r="AY2129" s="5"/>
      <c r="AZ2129" s="5"/>
      <c r="BA2129" s="4" t="s">
        <v>1443</v>
      </c>
      <c r="BB2129" s="5" t="s">
        <v>1444</v>
      </c>
      <c r="BC2129" s="4" t="s">
        <v>3760</v>
      </c>
      <c r="BD2129" s="5" t="s">
        <v>3764</v>
      </c>
      <c r="BE2129" s="5" t="s">
        <v>25</v>
      </c>
      <c r="BF2129" s="5" t="s">
        <v>1333</v>
      </c>
      <c r="BG2129" s="4" t="s">
        <v>3765</v>
      </c>
      <c r="BH2129" s="5" t="s">
        <v>1343</v>
      </c>
    </row>
    <row r="2130" spans="1:60" x14ac:dyDescent="0.25">
      <c r="A2130">
        <f t="shared" si="181"/>
        <v>990997</v>
      </c>
      <c r="B2130">
        <f t="shared" si="182"/>
        <v>50101072</v>
      </c>
      <c r="C2130" t="str">
        <f t="shared" si="183"/>
        <v>CC</v>
      </c>
      <c r="D2130" t="str">
        <f t="shared" si="180"/>
        <v>REGION CENTRE EST</v>
      </c>
      <c r="E2130" s="12" t="str">
        <f t="shared" si="184"/>
        <v>TERRAIN</v>
      </c>
      <c r="F2130" s="4" t="s">
        <v>9356</v>
      </c>
      <c r="G2130" s="4" t="s">
        <v>9357</v>
      </c>
      <c r="H2130" s="5">
        <v>2</v>
      </c>
      <c r="I2130" s="5" t="s">
        <v>6943</v>
      </c>
      <c r="J2130" s="5"/>
      <c r="K2130" s="5"/>
      <c r="L2130" s="5"/>
      <c r="M2130" s="5" t="s">
        <v>1343</v>
      </c>
      <c r="N2130" s="5"/>
      <c r="O2130" s="6"/>
      <c r="P2130" s="5"/>
      <c r="Q2130" s="5"/>
      <c r="R2130" s="5"/>
      <c r="S2130" s="5"/>
      <c r="T2130" s="5"/>
      <c r="U2130" s="6">
        <v>45627</v>
      </c>
      <c r="V2130" s="4"/>
      <c r="W2130" s="4" t="s">
        <v>1329</v>
      </c>
      <c r="X2130" s="5"/>
      <c r="Y2130" s="5"/>
      <c r="Z2130" s="5"/>
      <c r="AA2130" s="4" t="s">
        <v>9358</v>
      </c>
      <c r="AB2130" s="5"/>
      <c r="AC2130" s="5"/>
      <c r="AD2130" s="5"/>
      <c r="AE2130" s="5"/>
      <c r="AF2130" s="6"/>
      <c r="AG2130" s="5"/>
      <c r="AH2130" s="5"/>
      <c r="AI2130" s="5"/>
      <c r="AJ2130" s="6"/>
      <c r="AK2130" s="5"/>
      <c r="AL2130" s="6"/>
      <c r="AM2130" s="5"/>
      <c r="AN2130" s="5"/>
      <c r="AO2130" s="5"/>
      <c r="AP2130" s="5" t="s">
        <v>1536</v>
      </c>
      <c r="AQ2130" s="4" t="s">
        <v>12479</v>
      </c>
      <c r="AR2130" s="5" t="s">
        <v>12480</v>
      </c>
      <c r="AS2130" s="4"/>
      <c r="AT2130" s="5"/>
      <c r="AU2130" s="5"/>
      <c r="AV2130" s="4" t="s">
        <v>1442</v>
      </c>
      <c r="AW2130" s="5" t="s">
        <v>12</v>
      </c>
      <c r="AX2130" s="4"/>
      <c r="AY2130" s="5"/>
      <c r="AZ2130" s="5"/>
      <c r="BA2130" s="4" t="s">
        <v>1443</v>
      </c>
      <c r="BB2130" s="5" t="s">
        <v>1444</v>
      </c>
      <c r="BC2130" s="4"/>
      <c r="BD2130" s="5"/>
      <c r="BE2130" s="5"/>
      <c r="BF2130" s="5"/>
      <c r="BG2130" s="4" t="s">
        <v>9357</v>
      </c>
      <c r="BH2130" s="5" t="s">
        <v>1343</v>
      </c>
    </row>
    <row r="2131" spans="1:60" x14ac:dyDescent="0.25">
      <c r="A2131">
        <f t="shared" si="181"/>
        <v>990996</v>
      </c>
      <c r="B2131">
        <f t="shared" si="182"/>
        <v>50101071</v>
      </c>
      <c r="C2131" t="str">
        <f t="shared" si="183"/>
        <v>CC</v>
      </c>
      <c r="D2131" t="str">
        <f t="shared" si="180"/>
        <v>REGION CENTRE EST</v>
      </c>
      <c r="E2131" s="12" t="str">
        <f t="shared" si="184"/>
        <v>TERRAIN</v>
      </c>
      <c r="F2131" s="4" t="s">
        <v>9359</v>
      </c>
      <c r="G2131" s="4" t="s">
        <v>3341</v>
      </c>
      <c r="H2131" s="5">
        <v>2</v>
      </c>
      <c r="I2131" s="5" t="s">
        <v>6943</v>
      </c>
      <c r="J2131" s="5"/>
      <c r="K2131" s="5"/>
      <c r="L2131" s="5"/>
      <c r="M2131" s="5" t="s">
        <v>1343</v>
      </c>
      <c r="N2131" s="5"/>
      <c r="O2131" s="5"/>
      <c r="P2131" s="5"/>
      <c r="Q2131" s="5"/>
      <c r="R2131" s="5"/>
      <c r="S2131" s="5"/>
      <c r="T2131" s="5"/>
      <c r="U2131" s="6">
        <v>45627</v>
      </c>
      <c r="V2131" s="4"/>
      <c r="W2131" s="4" t="s">
        <v>1329</v>
      </c>
      <c r="X2131" s="5"/>
      <c r="Y2131" s="5"/>
      <c r="Z2131" s="5"/>
      <c r="AA2131" s="4" t="s">
        <v>3338</v>
      </c>
      <c r="AB2131" s="5"/>
      <c r="AC2131" s="5"/>
      <c r="AD2131" s="5"/>
      <c r="AE2131" s="5"/>
      <c r="AF2131" s="6"/>
      <c r="AG2131" s="5"/>
      <c r="AH2131" s="5"/>
      <c r="AI2131" s="5"/>
      <c r="AJ2131" s="6"/>
      <c r="AK2131" s="5"/>
      <c r="AL2131" s="6"/>
      <c r="AM2131" s="5"/>
      <c r="AN2131" s="5"/>
      <c r="AO2131" s="5"/>
      <c r="AP2131" s="5" t="s">
        <v>1536</v>
      </c>
      <c r="AQ2131" s="4" t="s">
        <v>12479</v>
      </c>
      <c r="AR2131" s="5" t="s">
        <v>12480</v>
      </c>
      <c r="AS2131" s="4"/>
      <c r="AT2131" s="5"/>
      <c r="AU2131" s="5"/>
      <c r="AV2131" s="4" t="s">
        <v>1442</v>
      </c>
      <c r="AW2131" s="5" t="s">
        <v>12</v>
      </c>
      <c r="AX2131" s="4"/>
      <c r="AY2131" s="5"/>
      <c r="AZ2131" s="5"/>
      <c r="BA2131" s="4" t="s">
        <v>1443</v>
      </c>
      <c r="BB2131" s="5" t="s">
        <v>1444</v>
      </c>
      <c r="BC2131" s="4" t="s">
        <v>3335</v>
      </c>
      <c r="BD2131" s="5" t="s">
        <v>3340</v>
      </c>
      <c r="BE2131" s="5" t="s">
        <v>3</v>
      </c>
      <c r="BF2131" s="5" t="s">
        <v>1333</v>
      </c>
      <c r="BG2131" s="4" t="s">
        <v>3341</v>
      </c>
      <c r="BH2131" s="5" t="s">
        <v>1343</v>
      </c>
    </row>
    <row r="2132" spans="1:60" x14ac:dyDescent="0.25">
      <c r="A2132">
        <f t="shared" si="181"/>
        <v>990991</v>
      </c>
      <c r="B2132">
        <f t="shared" si="182"/>
        <v>50101070</v>
      </c>
      <c r="C2132" t="str">
        <f t="shared" si="183"/>
        <v>CC</v>
      </c>
      <c r="D2132" t="str">
        <f t="shared" si="180"/>
        <v>REGION CENTRE EST</v>
      </c>
      <c r="E2132" s="12" t="str">
        <f t="shared" si="184"/>
        <v>TERRAIN</v>
      </c>
      <c r="F2132" s="4" t="s">
        <v>9360</v>
      </c>
      <c r="G2132" s="4" t="s">
        <v>1446</v>
      </c>
      <c r="H2132" s="5">
        <v>2</v>
      </c>
      <c r="I2132" s="5" t="s">
        <v>6943</v>
      </c>
      <c r="J2132" s="5"/>
      <c r="K2132" s="5"/>
      <c r="L2132" s="5"/>
      <c r="M2132" s="5" t="s">
        <v>1343</v>
      </c>
      <c r="N2132" s="5"/>
      <c r="O2132" s="6"/>
      <c r="P2132" s="5"/>
      <c r="Q2132" s="5"/>
      <c r="R2132" s="5"/>
      <c r="S2132" s="5"/>
      <c r="T2132" s="5"/>
      <c r="U2132" s="6">
        <v>45627</v>
      </c>
      <c r="V2132" s="4"/>
      <c r="W2132" s="4" t="s">
        <v>1329</v>
      </c>
      <c r="X2132" s="5"/>
      <c r="Y2132" s="5"/>
      <c r="Z2132" s="5"/>
      <c r="AA2132" s="4" t="s">
        <v>1438</v>
      </c>
      <c r="AB2132" s="5"/>
      <c r="AC2132" s="5"/>
      <c r="AD2132" s="5"/>
      <c r="AE2132" s="5"/>
      <c r="AF2132" s="6"/>
      <c r="AG2132" s="5"/>
      <c r="AH2132" s="5"/>
      <c r="AI2132" s="5"/>
      <c r="AJ2132" s="6"/>
      <c r="AK2132" s="5"/>
      <c r="AL2132" s="6"/>
      <c r="AM2132" s="5"/>
      <c r="AN2132" s="5"/>
      <c r="AO2132" s="5"/>
      <c r="AP2132" s="5" t="s">
        <v>1536</v>
      </c>
      <c r="AQ2132" s="4" t="s">
        <v>12479</v>
      </c>
      <c r="AR2132" s="5" t="s">
        <v>12480</v>
      </c>
      <c r="AS2132" s="4"/>
      <c r="AT2132" s="5"/>
      <c r="AU2132" s="5"/>
      <c r="AV2132" s="4" t="s">
        <v>1442</v>
      </c>
      <c r="AW2132" s="5" t="s">
        <v>12</v>
      </c>
      <c r="AX2132" s="4"/>
      <c r="AY2132" s="5"/>
      <c r="AZ2132" s="5"/>
      <c r="BA2132" s="4" t="s">
        <v>1443</v>
      </c>
      <c r="BB2132" s="5" t="s">
        <v>1444</v>
      </c>
      <c r="BC2132" s="4" t="s">
        <v>1436</v>
      </c>
      <c r="BD2132" s="5" t="s">
        <v>1445</v>
      </c>
      <c r="BE2132" s="5" t="s">
        <v>71</v>
      </c>
      <c r="BF2132" s="5" t="s">
        <v>1333</v>
      </c>
      <c r="BG2132" s="4" t="s">
        <v>1446</v>
      </c>
      <c r="BH2132" s="5" t="s">
        <v>1343</v>
      </c>
    </row>
    <row r="2133" spans="1:60" x14ac:dyDescent="0.25">
      <c r="A2133">
        <f t="shared" si="181"/>
        <v>990986</v>
      </c>
      <c r="B2133">
        <f t="shared" si="182"/>
        <v>50101069</v>
      </c>
      <c r="C2133" t="str">
        <f t="shared" si="183"/>
        <v>CC</v>
      </c>
      <c r="D2133" t="str">
        <f t="shared" si="180"/>
        <v>REGION CENTRE EST</v>
      </c>
      <c r="E2133" s="12" t="str">
        <f t="shared" si="184"/>
        <v>TERRAIN</v>
      </c>
      <c r="F2133" s="4" t="s">
        <v>9361</v>
      </c>
      <c r="G2133" s="4" t="s">
        <v>9362</v>
      </c>
      <c r="H2133" s="5">
        <v>2</v>
      </c>
      <c r="I2133" s="5" t="s">
        <v>6943</v>
      </c>
      <c r="J2133" s="5"/>
      <c r="K2133" s="5"/>
      <c r="L2133" s="5"/>
      <c r="M2133" s="5" t="s">
        <v>1343</v>
      </c>
      <c r="N2133" s="5"/>
      <c r="O2133" s="5"/>
      <c r="P2133" s="5"/>
      <c r="Q2133" s="5"/>
      <c r="R2133" s="5"/>
      <c r="S2133" s="5"/>
      <c r="T2133" s="5"/>
      <c r="U2133" s="6">
        <v>45627</v>
      </c>
      <c r="V2133" s="4"/>
      <c r="W2133" s="4" t="s">
        <v>1329</v>
      </c>
      <c r="X2133" s="5"/>
      <c r="Y2133" s="5"/>
      <c r="Z2133" s="5"/>
      <c r="AA2133" s="5" t="s">
        <v>9363</v>
      </c>
      <c r="AB2133" s="5"/>
      <c r="AC2133" s="5"/>
      <c r="AD2133" s="5"/>
      <c r="AE2133" s="5"/>
      <c r="AF2133" s="6"/>
      <c r="AG2133" s="5"/>
      <c r="AH2133" s="5"/>
      <c r="AI2133" s="5"/>
      <c r="AJ2133" s="6"/>
      <c r="AK2133" s="5"/>
      <c r="AL2133" s="6"/>
      <c r="AM2133" s="5"/>
      <c r="AN2133" s="5"/>
      <c r="AO2133" s="5"/>
      <c r="AP2133" s="5" t="s">
        <v>1536</v>
      </c>
      <c r="AQ2133" s="4" t="s">
        <v>12479</v>
      </c>
      <c r="AR2133" s="5" t="s">
        <v>12480</v>
      </c>
      <c r="AS2133" s="4"/>
      <c r="AT2133" s="5"/>
      <c r="AU2133" s="5"/>
      <c r="AV2133" s="4" t="s">
        <v>1442</v>
      </c>
      <c r="AW2133" s="5" t="s">
        <v>12</v>
      </c>
      <c r="AX2133" s="4"/>
      <c r="AY2133" s="5"/>
      <c r="AZ2133" s="5"/>
      <c r="BA2133" s="4" t="s">
        <v>1443</v>
      </c>
      <c r="BB2133" s="5" t="s">
        <v>1444</v>
      </c>
      <c r="BC2133" s="5"/>
      <c r="BD2133" s="5"/>
      <c r="BE2133" s="5"/>
      <c r="BF2133" s="5"/>
      <c r="BG2133" s="5" t="s">
        <v>9362</v>
      </c>
      <c r="BH2133" s="5" t="s">
        <v>1343</v>
      </c>
    </row>
    <row r="2134" spans="1:60" x14ac:dyDescent="0.25">
      <c r="A2134">
        <f t="shared" si="181"/>
        <v>990982</v>
      </c>
      <c r="B2134">
        <f t="shared" si="182"/>
        <v>50101068</v>
      </c>
      <c r="C2134" t="str">
        <f t="shared" si="183"/>
        <v>CC</v>
      </c>
      <c r="D2134" t="str">
        <f t="shared" si="180"/>
        <v>REGION CENTRE EST</v>
      </c>
      <c r="E2134" s="12" t="str">
        <f t="shared" si="184"/>
        <v>TERRAIN</v>
      </c>
      <c r="F2134" s="4" t="s">
        <v>9364</v>
      </c>
      <c r="G2134" s="4" t="s">
        <v>5851</v>
      </c>
      <c r="H2134" s="5">
        <v>2</v>
      </c>
      <c r="I2134" s="5" t="s">
        <v>6943</v>
      </c>
      <c r="J2134" s="5"/>
      <c r="K2134" s="5"/>
      <c r="L2134" s="5"/>
      <c r="M2134" s="5" t="s">
        <v>1343</v>
      </c>
      <c r="N2134" s="5"/>
      <c r="O2134" s="5"/>
      <c r="P2134" s="5"/>
      <c r="Q2134" s="5"/>
      <c r="R2134" s="5"/>
      <c r="S2134" s="5"/>
      <c r="T2134" s="5"/>
      <c r="U2134" s="6">
        <v>45627</v>
      </c>
      <c r="V2134" s="4"/>
      <c r="W2134" s="4" t="s">
        <v>1329</v>
      </c>
      <c r="X2134" s="5"/>
      <c r="Y2134" s="5"/>
      <c r="Z2134" s="5"/>
      <c r="AA2134" s="4" t="s">
        <v>5848</v>
      </c>
      <c r="AB2134" s="5"/>
      <c r="AC2134" s="5"/>
      <c r="AD2134" s="5"/>
      <c r="AE2134" s="5"/>
      <c r="AF2134" s="6"/>
      <c r="AG2134" s="5"/>
      <c r="AH2134" s="5"/>
      <c r="AI2134" s="5"/>
      <c r="AJ2134" s="6"/>
      <c r="AK2134" s="5"/>
      <c r="AL2134" s="6"/>
      <c r="AM2134" s="5"/>
      <c r="AN2134" s="5"/>
      <c r="AO2134" s="5"/>
      <c r="AP2134" s="5" t="s">
        <v>1536</v>
      </c>
      <c r="AQ2134" s="4" t="s">
        <v>12479</v>
      </c>
      <c r="AR2134" s="5" t="s">
        <v>12480</v>
      </c>
      <c r="AS2134" s="4"/>
      <c r="AT2134" s="5"/>
      <c r="AU2134" s="5"/>
      <c r="AV2134" s="4" t="s">
        <v>1442</v>
      </c>
      <c r="AW2134" s="5" t="s">
        <v>12</v>
      </c>
      <c r="AX2134" s="4"/>
      <c r="AY2134" s="5"/>
      <c r="AZ2134" s="5"/>
      <c r="BA2134" s="4" t="s">
        <v>1443</v>
      </c>
      <c r="BB2134" s="5" t="s">
        <v>1444</v>
      </c>
      <c r="BC2134" s="4" t="s">
        <v>5846</v>
      </c>
      <c r="BD2134" s="5" t="s">
        <v>5850</v>
      </c>
      <c r="BE2134" s="5" t="s">
        <v>1187</v>
      </c>
      <c r="BF2134" s="5" t="s">
        <v>1333</v>
      </c>
      <c r="BG2134" s="4" t="s">
        <v>5851</v>
      </c>
      <c r="BH2134" s="5" t="s">
        <v>1343</v>
      </c>
    </row>
    <row r="2135" spans="1:60" x14ac:dyDescent="0.25">
      <c r="A2135">
        <f t="shared" si="181"/>
        <v>990978</v>
      </c>
      <c r="B2135">
        <f t="shared" si="182"/>
        <v>50101067</v>
      </c>
      <c r="C2135" t="str">
        <f t="shared" si="183"/>
        <v>CC</v>
      </c>
      <c r="D2135" t="str">
        <f t="shared" si="180"/>
        <v>REGION CENTRE EST</v>
      </c>
      <c r="E2135" s="12" t="str">
        <f t="shared" si="184"/>
        <v>TERRAIN</v>
      </c>
      <c r="F2135" s="4" t="s">
        <v>9365</v>
      </c>
      <c r="G2135" s="4" t="s">
        <v>5101</v>
      </c>
      <c r="H2135" s="5">
        <v>2</v>
      </c>
      <c r="I2135" s="5" t="s">
        <v>6943</v>
      </c>
      <c r="J2135" s="5"/>
      <c r="K2135" s="5"/>
      <c r="L2135" s="5"/>
      <c r="M2135" s="5" t="s">
        <v>1343</v>
      </c>
      <c r="N2135" s="5"/>
      <c r="O2135" s="5"/>
      <c r="P2135" s="5"/>
      <c r="Q2135" s="5"/>
      <c r="R2135" s="5"/>
      <c r="S2135" s="5"/>
      <c r="T2135" s="5"/>
      <c r="U2135" s="6">
        <v>45627</v>
      </c>
      <c r="V2135" s="4"/>
      <c r="W2135" s="4" t="s">
        <v>1329</v>
      </c>
      <c r="X2135" s="5"/>
      <c r="Y2135" s="5"/>
      <c r="Z2135" s="5"/>
      <c r="AA2135" s="4" t="s">
        <v>5098</v>
      </c>
      <c r="AB2135" s="5"/>
      <c r="AC2135" s="5"/>
      <c r="AD2135" s="5"/>
      <c r="AE2135" s="5"/>
      <c r="AF2135" s="6"/>
      <c r="AG2135" s="5"/>
      <c r="AH2135" s="5"/>
      <c r="AI2135" s="5"/>
      <c r="AJ2135" s="6"/>
      <c r="AK2135" s="5"/>
      <c r="AL2135" s="6"/>
      <c r="AM2135" s="5"/>
      <c r="AN2135" s="5"/>
      <c r="AO2135" s="5"/>
      <c r="AP2135" s="5" t="s">
        <v>1536</v>
      </c>
      <c r="AQ2135" s="4" t="s">
        <v>12479</v>
      </c>
      <c r="AR2135" s="5" t="s">
        <v>12480</v>
      </c>
      <c r="AS2135" s="4"/>
      <c r="AT2135" s="5"/>
      <c r="AU2135" s="5"/>
      <c r="AV2135" s="4" t="s">
        <v>1442</v>
      </c>
      <c r="AW2135" s="5" t="s">
        <v>12</v>
      </c>
      <c r="AX2135" s="4"/>
      <c r="AY2135" s="5"/>
      <c r="AZ2135" s="5"/>
      <c r="BA2135" s="4" t="s">
        <v>1443</v>
      </c>
      <c r="BB2135" s="5" t="s">
        <v>1444</v>
      </c>
      <c r="BC2135" s="4" t="s">
        <v>5096</v>
      </c>
      <c r="BD2135" s="5" t="s">
        <v>5100</v>
      </c>
      <c r="BE2135" s="5" t="s">
        <v>16</v>
      </c>
      <c r="BF2135" s="5" t="s">
        <v>1333</v>
      </c>
      <c r="BG2135" s="4" t="s">
        <v>5101</v>
      </c>
      <c r="BH2135" s="5" t="s">
        <v>1343</v>
      </c>
    </row>
    <row r="2136" spans="1:60" x14ac:dyDescent="0.25">
      <c r="A2136">
        <f t="shared" si="181"/>
        <v>990955</v>
      </c>
      <c r="B2136">
        <f t="shared" si="182"/>
        <v>50101066</v>
      </c>
      <c r="C2136" t="str">
        <f t="shared" si="183"/>
        <v>CC</v>
      </c>
      <c r="D2136" t="str">
        <f t="shared" si="180"/>
        <v>REGION ILE DE FRANCE NORD</v>
      </c>
      <c r="E2136" s="12" t="str">
        <f t="shared" si="184"/>
        <v>TERRAIN</v>
      </c>
      <c r="F2136" s="4" t="s">
        <v>9366</v>
      </c>
      <c r="G2136" s="4" t="s">
        <v>5242</v>
      </c>
      <c r="H2136" s="5">
        <v>2</v>
      </c>
      <c r="I2136" s="5" t="s">
        <v>6943</v>
      </c>
      <c r="J2136" s="5"/>
      <c r="K2136" s="5"/>
      <c r="L2136" s="5"/>
      <c r="M2136" s="5" t="s">
        <v>1343</v>
      </c>
      <c r="N2136" s="5"/>
      <c r="O2136" s="5"/>
      <c r="P2136" s="5"/>
      <c r="Q2136" s="5"/>
      <c r="R2136" s="5"/>
      <c r="S2136" s="5"/>
      <c r="T2136" s="5"/>
      <c r="U2136" s="6">
        <v>45627</v>
      </c>
      <c r="V2136" s="5"/>
      <c r="W2136" s="4" t="s">
        <v>1329</v>
      </c>
      <c r="X2136" s="5"/>
      <c r="Y2136" s="5"/>
      <c r="Z2136" s="5"/>
      <c r="AA2136" s="5" t="s">
        <v>5237</v>
      </c>
      <c r="AB2136" s="5"/>
      <c r="AC2136" s="5"/>
      <c r="AD2136" s="5"/>
      <c r="AE2136" s="5"/>
      <c r="AF2136" s="5"/>
      <c r="AG2136" s="5"/>
      <c r="AH2136" s="5"/>
      <c r="AI2136" s="5"/>
      <c r="AJ2136" s="5"/>
      <c r="AK2136" s="5"/>
      <c r="AL2136" s="5"/>
      <c r="AM2136" s="5"/>
      <c r="AN2136" s="5"/>
      <c r="AO2136" s="5"/>
      <c r="AP2136" s="5" t="s">
        <v>12477</v>
      </c>
      <c r="AQ2136" s="4" t="s">
        <v>1351</v>
      </c>
      <c r="AR2136" s="5" t="s">
        <v>12478</v>
      </c>
      <c r="AS2136" s="4" t="s">
        <v>1898</v>
      </c>
      <c r="AT2136" s="5" t="s">
        <v>1899</v>
      </c>
      <c r="AU2136" s="5" t="s">
        <v>41</v>
      </c>
      <c r="AV2136" s="4" t="s">
        <v>1900</v>
      </c>
      <c r="AW2136" s="5" t="s">
        <v>30</v>
      </c>
      <c r="AX2136" s="4"/>
      <c r="AY2136" s="5"/>
      <c r="AZ2136" s="5"/>
      <c r="BA2136" s="4" t="s">
        <v>5239</v>
      </c>
      <c r="BB2136" s="5" t="s">
        <v>5240</v>
      </c>
      <c r="BC2136" s="5" t="s">
        <v>5236</v>
      </c>
      <c r="BD2136" s="5" t="s">
        <v>5241</v>
      </c>
      <c r="BE2136" s="5" t="s">
        <v>3</v>
      </c>
      <c r="BF2136" s="5" t="s">
        <v>1333</v>
      </c>
      <c r="BG2136" s="5" t="s">
        <v>5242</v>
      </c>
      <c r="BH2136" s="5" t="s">
        <v>1343</v>
      </c>
    </row>
    <row r="2137" spans="1:60" x14ac:dyDescent="0.25">
      <c r="A2137">
        <f t="shared" si="181"/>
        <v>990948</v>
      </c>
      <c r="B2137">
        <f t="shared" si="182"/>
        <v>50101065</v>
      </c>
      <c r="C2137" t="str">
        <f t="shared" si="183"/>
        <v>CC</v>
      </c>
      <c r="D2137" t="str">
        <f t="shared" si="180"/>
        <v>REGION ILE DE FRANCE NORD</v>
      </c>
      <c r="E2137" s="12" t="str">
        <f t="shared" si="184"/>
        <v>TERRAIN</v>
      </c>
      <c r="F2137" s="4" t="s">
        <v>9367</v>
      </c>
      <c r="G2137" s="4" t="s">
        <v>6785</v>
      </c>
      <c r="H2137" s="5">
        <v>2</v>
      </c>
      <c r="I2137" s="5" t="s">
        <v>6943</v>
      </c>
      <c r="J2137" s="5"/>
      <c r="K2137" s="5"/>
      <c r="L2137" s="5"/>
      <c r="M2137" s="5" t="s">
        <v>1343</v>
      </c>
      <c r="N2137" s="5"/>
      <c r="O2137" s="5"/>
      <c r="P2137" s="5"/>
      <c r="Q2137" s="5"/>
      <c r="R2137" s="5"/>
      <c r="S2137" s="5"/>
      <c r="T2137" s="5"/>
      <c r="U2137" s="6">
        <v>45627</v>
      </c>
      <c r="V2137" s="5"/>
      <c r="W2137" s="4" t="s">
        <v>1329</v>
      </c>
      <c r="X2137" s="5"/>
      <c r="Y2137" s="5"/>
      <c r="Z2137" s="5"/>
      <c r="AA2137" s="4" t="s">
        <v>6782</v>
      </c>
      <c r="AB2137" s="5"/>
      <c r="AC2137" s="5"/>
      <c r="AD2137" s="5"/>
      <c r="AE2137" s="5"/>
      <c r="AF2137" s="5"/>
      <c r="AG2137" s="5"/>
      <c r="AH2137" s="5"/>
      <c r="AI2137" s="5"/>
      <c r="AJ2137" s="5"/>
      <c r="AK2137" s="5"/>
      <c r="AL2137" s="5"/>
      <c r="AM2137" s="5"/>
      <c r="AN2137" s="5"/>
      <c r="AO2137" s="5"/>
      <c r="AP2137" s="5" t="s">
        <v>12477</v>
      </c>
      <c r="AQ2137" s="4" t="s">
        <v>1351</v>
      </c>
      <c r="AR2137" s="5" t="s">
        <v>12478</v>
      </c>
      <c r="AS2137" s="4" t="s">
        <v>1656</v>
      </c>
      <c r="AT2137" s="5" t="s">
        <v>1657</v>
      </c>
      <c r="AU2137" s="5" t="s">
        <v>41</v>
      </c>
      <c r="AV2137" s="4" t="s">
        <v>1658</v>
      </c>
      <c r="AW2137" s="5" t="s">
        <v>306</v>
      </c>
      <c r="AX2137" s="4" t="s">
        <v>2991</v>
      </c>
      <c r="AY2137" s="5" t="s">
        <v>2992</v>
      </c>
      <c r="AZ2137" s="5" t="s">
        <v>11</v>
      </c>
      <c r="BA2137" s="4" t="s">
        <v>2993</v>
      </c>
      <c r="BB2137" s="5" t="s">
        <v>2994</v>
      </c>
      <c r="BC2137" s="5" t="s">
        <v>6780</v>
      </c>
      <c r="BD2137" s="5" t="s">
        <v>6784</v>
      </c>
      <c r="BE2137" s="5" t="s">
        <v>25</v>
      </c>
      <c r="BF2137" s="5" t="s">
        <v>1333</v>
      </c>
      <c r="BG2137" s="4" t="s">
        <v>6785</v>
      </c>
      <c r="BH2137" s="5" t="s">
        <v>1343</v>
      </c>
    </row>
    <row r="2138" spans="1:60" x14ac:dyDescent="0.25">
      <c r="A2138">
        <f t="shared" si="181"/>
        <v>990945</v>
      </c>
      <c r="B2138">
        <f t="shared" si="182"/>
        <v>50101064</v>
      </c>
      <c r="C2138" t="str">
        <f t="shared" si="183"/>
        <v>CC</v>
      </c>
      <c r="D2138" t="str">
        <f t="shared" si="180"/>
        <v>REGION ILE DE FRANCE NORD</v>
      </c>
      <c r="E2138" s="12" t="str">
        <f t="shared" si="184"/>
        <v>TERRAIN</v>
      </c>
      <c r="F2138" s="4" t="s">
        <v>9368</v>
      </c>
      <c r="G2138" s="4" t="s">
        <v>3857</v>
      </c>
      <c r="H2138" s="5">
        <v>2</v>
      </c>
      <c r="I2138" s="5" t="s">
        <v>6943</v>
      </c>
      <c r="J2138" s="5"/>
      <c r="K2138" s="5"/>
      <c r="L2138" s="5"/>
      <c r="M2138" s="5" t="s">
        <v>1343</v>
      </c>
      <c r="N2138" s="5"/>
      <c r="O2138" s="5"/>
      <c r="P2138" s="5"/>
      <c r="Q2138" s="5"/>
      <c r="R2138" s="5"/>
      <c r="S2138" s="5"/>
      <c r="T2138" s="5"/>
      <c r="U2138" s="6">
        <v>45627</v>
      </c>
      <c r="V2138" s="5"/>
      <c r="W2138" s="4" t="s">
        <v>1329</v>
      </c>
      <c r="X2138" s="5"/>
      <c r="Y2138" s="5"/>
      <c r="Z2138" s="5"/>
      <c r="AA2138" s="4" t="s">
        <v>3854</v>
      </c>
      <c r="AB2138" s="5"/>
      <c r="AC2138" s="5"/>
      <c r="AD2138" s="5"/>
      <c r="AE2138" s="5"/>
      <c r="AF2138" s="5"/>
      <c r="AG2138" s="5"/>
      <c r="AH2138" s="5"/>
      <c r="AI2138" s="5"/>
      <c r="AJ2138" s="5"/>
      <c r="AK2138" s="5"/>
      <c r="AL2138" s="5"/>
      <c r="AM2138" s="5"/>
      <c r="AN2138" s="5"/>
      <c r="AO2138" s="5"/>
      <c r="AP2138" s="5" t="s">
        <v>12477</v>
      </c>
      <c r="AQ2138" s="4" t="s">
        <v>1351</v>
      </c>
      <c r="AR2138" s="5" t="s">
        <v>12478</v>
      </c>
      <c r="AS2138" s="4" t="s">
        <v>1656</v>
      </c>
      <c r="AT2138" s="5" t="s">
        <v>1657</v>
      </c>
      <c r="AU2138" s="5" t="s">
        <v>41</v>
      </c>
      <c r="AV2138" s="4" t="s">
        <v>1658</v>
      </c>
      <c r="AW2138" s="5" t="s">
        <v>306</v>
      </c>
      <c r="AX2138" s="4" t="s">
        <v>3804</v>
      </c>
      <c r="AY2138" s="5" t="s">
        <v>3805</v>
      </c>
      <c r="AZ2138" s="5" t="s">
        <v>11</v>
      </c>
      <c r="BA2138" s="4" t="s">
        <v>3806</v>
      </c>
      <c r="BB2138" s="5" t="s">
        <v>3807</v>
      </c>
      <c r="BC2138" s="4" t="s">
        <v>3853</v>
      </c>
      <c r="BD2138" s="5" t="s">
        <v>3856</v>
      </c>
      <c r="BE2138" s="5" t="s">
        <v>25</v>
      </c>
      <c r="BF2138" s="5" t="s">
        <v>1333</v>
      </c>
      <c r="BG2138" s="4" t="s">
        <v>3857</v>
      </c>
      <c r="BH2138" s="5" t="s">
        <v>1343</v>
      </c>
    </row>
    <row r="2139" spans="1:60" x14ac:dyDescent="0.25">
      <c r="A2139">
        <f t="shared" si="181"/>
        <v>990941</v>
      </c>
      <c r="B2139">
        <f t="shared" si="182"/>
        <v>50101063</v>
      </c>
      <c r="C2139" t="str">
        <f t="shared" si="183"/>
        <v>CC</v>
      </c>
      <c r="D2139" t="str">
        <f t="shared" si="180"/>
        <v>REGION ILE DE FRANCE NORD</v>
      </c>
      <c r="E2139" s="12" t="str">
        <f t="shared" si="184"/>
        <v>TERRAIN</v>
      </c>
      <c r="F2139" s="4" t="s">
        <v>9369</v>
      </c>
      <c r="G2139" s="4" t="s">
        <v>9370</v>
      </c>
      <c r="H2139" s="5">
        <v>2</v>
      </c>
      <c r="I2139" s="5" t="s">
        <v>6943</v>
      </c>
      <c r="J2139" s="5"/>
      <c r="K2139" s="5"/>
      <c r="L2139" s="5"/>
      <c r="M2139" s="5" t="s">
        <v>1343</v>
      </c>
      <c r="N2139" s="5"/>
      <c r="O2139" s="5"/>
      <c r="P2139" s="5"/>
      <c r="Q2139" s="5"/>
      <c r="R2139" s="5"/>
      <c r="S2139" s="5"/>
      <c r="T2139" s="5"/>
      <c r="U2139" s="6">
        <v>45627</v>
      </c>
      <c r="V2139" s="5"/>
      <c r="W2139" s="4" t="s">
        <v>1329</v>
      </c>
      <c r="X2139" s="5"/>
      <c r="Y2139" s="5"/>
      <c r="Z2139" s="5"/>
      <c r="AA2139" s="4" t="s">
        <v>4715</v>
      </c>
      <c r="AB2139" s="5"/>
      <c r="AC2139" s="5"/>
      <c r="AD2139" s="5"/>
      <c r="AE2139" s="5"/>
      <c r="AF2139" s="5"/>
      <c r="AG2139" s="5"/>
      <c r="AH2139" s="5"/>
      <c r="AI2139" s="5"/>
      <c r="AJ2139" s="5"/>
      <c r="AK2139" s="5"/>
      <c r="AL2139" s="5"/>
      <c r="AM2139" s="5"/>
      <c r="AN2139" s="5"/>
      <c r="AO2139" s="5"/>
      <c r="AP2139" s="5" t="s">
        <v>12477</v>
      </c>
      <c r="AQ2139" s="4" t="s">
        <v>1351</v>
      </c>
      <c r="AR2139" s="5" t="s">
        <v>12478</v>
      </c>
      <c r="AS2139" s="4" t="s">
        <v>1656</v>
      </c>
      <c r="AT2139" s="5" t="s">
        <v>1657</v>
      </c>
      <c r="AU2139" s="5" t="s">
        <v>41</v>
      </c>
      <c r="AV2139" s="4" t="s">
        <v>1658</v>
      </c>
      <c r="AW2139" s="5" t="s">
        <v>306</v>
      </c>
      <c r="AX2139" s="4" t="s">
        <v>3804</v>
      </c>
      <c r="AY2139" s="5" t="s">
        <v>3805</v>
      </c>
      <c r="AZ2139" s="5" t="s">
        <v>11</v>
      </c>
      <c r="BA2139" s="4" t="s">
        <v>3806</v>
      </c>
      <c r="BB2139" s="5" t="s">
        <v>3807</v>
      </c>
      <c r="BC2139" s="5"/>
      <c r="BD2139" s="5"/>
      <c r="BE2139" s="5"/>
      <c r="BF2139" s="5"/>
      <c r="BG2139" s="4" t="s">
        <v>9370</v>
      </c>
      <c r="BH2139" s="5" t="s">
        <v>1343</v>
      </c>
    </row>
    <row r="2140" spans="1:60" x14ac:dyDescent="0.25">
      <c r="A2140">
        <f t="shared" si="181"/>
        <v>990939</v>
      </c>
      <c r="B2140">
        <f t="shared" si="182"/>
        <v>50101062</v>
      </c>
      <c r="C2140" t="str">
        <f t="shared" si="183"/>
        <v>CC</v>
      </c>
      <c r="D2140" t="str">
        <f t="shared" si="180"/>
        <v>REGION ILE DE FRANCE NORD</v>
      </c>
      <c r="E2140" s="12" t="str">
        <f t="shared" si="184"/>
        <v>TERRAIN</v>
      </c>
      <c r="F2140" s="4" t="s">
        <v>9371</v>
      </c>
      <c r="G2140" s="4" t="s">
        <v>6090</v>
      </c>
      <c r="H2140" s="5">
        <v>2</v>
      </c>
      <c r="I2140" s="5" t="s">
        <v>6943</v>
      </c>
      <c r="J2140" s="5"/>
      <c r="K2140" s="5"/>
      <c r="L2140" s="5"/>
      <c r="M2140" s="5" t="s">
        <v>1343</v>
      </c>
      <c r="N2140" s="5"/>
      <c r="O2140" s="5"/>
      <c r="P2140" s="5"/>
      <c r="Q2140" s="5"/>
      <c r="R2140" s="5"/>
      <c r="S2140" s="5"/>
      <c r="T2140" s="5"/>
      <c r="U2140" s="6">
        <v>45627</v>
      </c>
      <c r="V2140" s="5"/>
      <c r="W2140" s="4" t="s">
        <v>1329</v>
      </c>
      <c r="X2140" s="5"/>
      <c r="Y2140" s="5"/>
      <c r="Z2140" s="5"/>
      <c r="AA2140" s="4" t="s">
        <v>6087</v>
      </c>
      <c r="AB2140" s="5"/>
      <c r="AC2140" s="5"/>
      <c r="AD2140" s="5"/>
      <c r="AE2140" s="5"/>
      <c r="AF2140" s="5"/>
      <c r="AG2140" s="5"/>
      <c r="AH2140" s="5"/>
      <c r="AI2140" s="5"/>
      <c r="AJ2140" s="5"/>
      <c r="AK2140" s="5"/>
      <c r="AL2140" s="5"/>
      <c r="AM2140" s="5"/>
      <c r="AN2140" s="5"/>
      <c r="AO2140" s="5"/>
      <c r="AP2140" s="5" t="s">
        <v>12477</v>
      </c>
      <c r="AQ2140" s="4" t="s">
        <v>1351</v>
      </c>
      <c r="AR2140" s="5" t="s">
        <v>12478</v>
      </c>
      <c r="AS2140" s="4" t="s">
        <v>1656</v>
      </c>
      <c r="AT2140" s="5" t="s">
        <v>1657</v>
      </c>
      <c r="AU2140" s="5" t="s">
        <v>41</v>
      </c>
      <c r="AV2140" s="4" t="s">
        <v>1658</v>
      </c>
      <c r="AW2140" s="5" t="s">
        <v>306</v>
      </c>
      <c r="AX2140" s="4" t="s">
        <v>3804</v>
      </c>
      <c r="AY2140" s="5" t="s">
        <v>3805</v>
      </c>
      <c r="AZ2140" s="5" t="s">
        <v>11</v>
      </c>
      <c r="BA2140" s="4" t="s">
        <v>3806</v>
      </c>
      <c r="BB2140" s="5" t="s">
        <v>3807</v>
      </c>
      <c r="BC2140" s="4" t="s">
        <v>6086</v>
      </c>
      <c r="BD2140" s="5" t="s">
        <v>6089</v>
      </c>
      <c r="BE2140" s="5" t="s">
        <v>65</v>
      </c>
      <c r="BF2140" s="5" t="s">
        <v>1333</v>
      </c>
      <c r="BG2140" s="4" t="s">
        <v>6090</v>
      </c>
      <c r="BH2140" s="5" t="s">
        <v>1343</v>
      </c>
    </row>
    <row r="2141" spans="1:60" x14ac:dyDescent="0.25">
      <c r="A2141">
        <f t="shared" si="181"/>
        <v>990906</v>
      </c>
      <c r="B2141">
        <f t="shared" si="182"/>
        <v>50101060</v>
      </c>
      <c r="C2141" t="str">
        <f t="shared" si="183"/>
        <v>CC</v>
      </c>
      <c r="D2141" t="str">
        <f t="shared" si="180"/>
        <v>REGION GRAND SUD</v>
      </c>
      <c r="E2141" s="12" t="str">
        <f t="shared" si="184"/>
        <v>TERRAIN</v>
      </c>
      <c r="F2141" s="4" t="s">
        <v>9372</v>
      </c>
      <c r="G2141" s="4" t="s">
        <v>9373</v>
      </c>
      <c r="H2141" s="5">
        <v>2</v>
      </c>
      <c r="I2141" s="5" t="s">
        <v>6943</v>
      </c>
      <c r="J2141" s="5"/>
      <c r="K2141" s="5"/>
      <c r="L2141" s="5"/>
      <c r="M2141" s="5" t="s">
        <v>1343</v>
      </c>
      <c r="N2141" s="5"/>
      <c r="O2141" s="5"/>
      <c r="P2141" s="5"/>
      <c r="Q2141" s="5"/>
      <c r="R2141" s="5"/>
      <c r="S2141" s="5"/>
      <c r="T2141" s="5"/>
      <c r="U2141" s="6">
        <v>45627</v>
      </c>
      <c r="V2141" s="5"/>
      <c r="W2141" s="4" t="s">
        <v>1329</v>
      </c>
      <c r="X2141" s="5"/>
      <c r="Y2141" s="5"/>
      <c r="Z2141" s="5"/>
      <c r="AA2141" s="4" t="s">
        <v>5714</v>
      </c>
      <c r="AB2141" s="5"/>
      <c r="AC2141" s="5"/>
      <c r="AD2141" s="5"/>
      <c r="AE2141" s="5"/>
      <c r="AF2141" s="5"/>
      <c r="AG2141" s="5"/>
      <c r="AH2141" s="5"/>
      <c r="AI2141" s="5"/>
      <c r="AJ2141" s="5"/>
      <c r="AK2141" s="5"/>
      <c r="AL2141" s="5"/>
      <c r="AM2141" s="5"/>
      <c r="AN2141" s="5"/>
      <c r="AO2141" s="5"/>
      <c r="AP2141" s="5" t="s">
        <v>1335</v>
      </c>
      <c r="AQ2141" s="4" t="s">
        <v>1336</v>
      </c>
      <c r="AR2141" s="5" t="s">
        <v>12476</v>
      </c>
      <c r="AS2141" s="4" t="s">
        <v>1427</v>
      </c>
      <c r="AT2141" s="5" t="s">
        <v>1428</v>
      </c>
      <c r="AU2141" s="5" t="s">
        <v>41</v>
      </c>
      <c r="AV2141" s="4" t="s">
        <v>1429</v>
      </c>
      <c r="AW2141" s="5" t="s">
        <v>129</v>
      </c>
      <c r="AX2141" s="4"/>
      <c r="AY2141" s="5"/>
      <c r="AZ2141" s="5"/>
      <c r="BA2141" s="4" t="s">
        <v>1768</v>
      </c>
      <c r="BB2141" s="5" t="s">
        <v>1769</v>
      </c>
      <c r="BC2141" s="4"/>
      <c r="BD2141" s="5"/>
      <c r="BE2141" s="5"/>
      <c r="BF2141" s="5"/>
      <c r="BG2141" s="4" t="s">
        <v>9373</v>
      </c>
      <c r="BH2141" s="5" t="s">
        <v>1343</v>
      </c>
    </row>
    <row r="2142" spans="1:60" x14ac:dyDescent="0.25">
      <c r="A2142">
        <f t="shared" si="181"/>
        <v>990900</v>
      </c>
      <c r="B2142">
        <f t="shared" si="182"/>
        <v>50101059</v>
      </c>
      <c r="C2142" t="str">
        <f t="shared" si="183"/>
        <v>CC</v>
      </c>
      <c r="D2142" t="str">
        <f t="shared" si="180"/>
        <v>REGION GRAND SUD</v>
      </c>
      <c r="E2142" s="12" t="str">
        <f t="shared" si="184"/>
        <v>TERRAIN</v>
      </c>
      <c r="F2142" s="4" t="s">
        <v>9374</v>
      </c>
      <c r="G2142" s="4" t="s">
        <v>9375</v>
      </c>
      <c r="H2142" s="5">
        <v>2</v>
      </c>
      <c r="I2142" s="5" t="s">
        <v>6943</v>
      </c>
      <c r="J2142" s="5"/>
      <c r="K2142" s="5"/>
      <c r="L2142" s="5"/>
      <c r="M2142" s="5" t="s">
        <v>1343</v>
      </c>
      <c r="N2142" s="5"/>
      <c r="O2142" s="5"/>
      <c r="P2142" s="5"/>
      <c r="Q2142" s="5"/>
      <c r="R2142" s="5"/>
      <c r="S2142" s="5"/>
      <c r="T2142" s="5"/>
      <c r="U2142" s="6">
        <v>45566</v>
      </c>
      <c r="V2142" s="5"/>
      <c r="W2142" s="4" t="s">
        <v>1329</v>
      </c>
      <c r="X2142" s="5"/>
      <c r="Y2142" s="5"/>
      <c r="Z2142" s="5"/>
      <c r="AA2142" s="4" t="s">
        <v>3526</v>
      </c>
      <c r="AB2142" s="5"/>
      <c r="AC2142" s="5"/>
      <c r="AD2142" s="5"/>
      <c r="AE2142" s="5"/>
      <c r="AF2142" s="5"/>
      <c r="AG2142" s="5"/>
      <c r="AH2142" s="5"/>
      <c r="AI2142" s="5"/>
      <c r="AJ2142" s="5"/>
      <c r="AK2142" s="5"/>
      <c r="AL2142" s="5"/>
      <c r="AM2142" s="5"/>
      <c r="AN2142" s="5"/>
      <c r="AO2142" s="5"/>
      <c r="AP2142" s="5" t="s">
        <v>1335</v>
      </c>
      <c r="AQ2142" s="4" t="s">
        <v>1336</v>
      </c>
      <c r="AR2142" s="5" t="s">
        <v>12476</v>
      </c>
      <c r="AS2142" s="4" t="s">
        <v>1427</v>
      </c>
      <c r="AT2142" s="5" t="s">
        <v>1428</v>
      </c>
      <c r="AU2142" s="5" t="s">
        <v>41</v>
      </c>
      <c r="AV2142" s="4" t="s">
        <v>1429</v>
      </c>
      <c r="AW2142" s="5" t="s">
        <v>129</v>
      </c>
      <c r="AX2142" s="4"/>
      <c r="AY2142" s="5"/>
      <c r="AZ2142" s="5"/>
      <c r="BA2142" s="4" t="s">
        <v>1768</v>
      </c>
      <c r="BB2142" s="5" t="s">
        <v>1769</v>
      </c>
      <c r="BC2142" s="5"/>
      <c r="BD2142" s="5"/>
      <c r="BE2142" s="5"/>
      <c r="BF2142" s="5"/>
      <c r="BG2142" s="4" t="s">
        <v>9375</v>
      </c>
      <c r="BH2142" s="5" t="s">
        <v>1343</v>
      </c>
    </row>
    <row r="2143" spans="1:60" x14ac:dyDescent="0.25">
      <c r="A2143">
        <f t="shared" si="181"/>
        <v>990899</v>
      </c>
      <c r="B2143">
        <f t="shared" si="182"/>
        <v>50101058</v>
      </c>
      <c r="C2143" t="str">
        <f t="shared" si="183"/>
        <v>CC</v>
      </c>
      <c r="D2143" t="str">
        <f t="shared" si="180"/>
        <v>REGION GRAND SUD</v>
      </c>
      <c r="E2143" s="12" t="str">
        <f t="shared" si="184"/>
        <v>TERRAIN</v>
      </c>
      <c r="F2143" s="4" t="s">
        <v>9376</v>
      </c>
      <c r="G2143" s="4" t="s">
        <v>7958</v>
      </c>
      <c r="H2143" s="5">
        <v>2</v>
      </c>
      <c r="I2143" s="5" t="s">
        <v>6943</v>
      </c>
      <c r="J2143" s="5"/>
      <c r="K2143" s="5"/>
      <c r="L2143" s="5"/>
      <c r="M2143" s="5" t="s">
        <v>1343</v>
      </c>
      <c r="N2143" s="5"/>
      <c r="O2143" s="5"/>
      <c r="P2143" s="5"/>
      <c r="Q2143" s="5"/>
      <c r="R2143" s="5"/>
      <c r="S2143" s="5"/>
      <c r="T2143" s="5"/>
      <c r="U2143" s="6">
        <v>45566</v>
      </c>
      <c r="V2143" s="5"/>
      <c r="W2143" s="4" t="s">
        <v>1329</v>
      </c>
      <c r="X2143" s="5"/>
      <c r="Y2143" s="5"/>
      <c r="Z2143" s="5"/>
      <c r="AA2143" s="4" t="s">
        <v>7956</v>
      </c>
      <c r="AB2143" s="5"/>
      <c r="AC2143" s="5"/>
      <c r="AD2143" s="5"/>
      <c r="AE2143" s="5"/>
      <c r="AF2143" s="5"/>
      <c r="AG2143" s="5"/>
      <c r="AH2143" s="5"/>
      <c r="AI2143" s="5"/>
      <c r="AJ2143" s="5"/>
      <c r="AK2143" s="5"/>
      <c r="AL2143" s="5"/>
      <c r="AM2143" s="5"/>
      <c r="AN2143" s="5"/>
      <c r="AO2143" s="5"/>
      <c r="AP2143" s="5" t="s">
        <v>1335</v>
      </c>
      <c r="AQ2143" s="4" t="s">
        <v>1336</v>
      </c>
      <c r="AR2143" s="5" t="s">
        <v>12476</v>
      </c>
      <c r="AS2143" s="4" t="s">
        <v>1427</v>
      </c>
      <c r="AT2143" s="5" t="s">
        <v>1428</v>
      </c>
      <c r="AU2143" s="5" t="s">
        <v>41</v>
      </c>
      <c r="AV2143" s="4" t="s">
        <v>1429</v>
      </c>
      <c r="AW2143" s="5" t="s">
        <v>129</v>
      </c>
      <c r="AX2143" s="4"/>
      <c r="AY2143" s="5"/>
      <c r="AZ2143" s="5"/>
      <c r="BA2143" s="4" t="s">
        <v>1768</v>
      </c>
      <c r="BB2143" s="5" t="s">
        <v>1769</v>
      </c>
      <c r="BC2143" s="5" t="s">
        <v>7955</v>
      </c>
      <c r="BD2143" s="5" t="s">
        <v>7957</v>
      </c>
      <c r="BE2143" s="5" t="s">
        <v>25</v>
      </c>
      <c r="BF2143" s="5" t="s">
        <v>1333</v>
      </c>
      <c r="BG2143" s="4" t="s">
        <v>7958</v>
      </c>
      <c r="BH2143" s="5" t="s">
        <v>1343</v>
      </c>
    </row>
    <row r="2144" spans="1:60" x14ac:dyDescent="0.25">
      <c r="A2144">
        <f t="shared" si="181"/>
        <v>990889</v>
      </c>
      <c r="B2144">
        <f t="shared" si="182"/>
        <v>50101057</v>
      </c>
      <c r="C2144" t="str">
        <f t="shared" si="183"/>
        <v>CC</v>
      </c>
      <c r="D2144" t="str">
        <f t="shared" si="180"/>
        <v>REGION CENTRE EST</v>
      </c>
      <c r="E2144" s="12" t="str">
        <f t="shared" si="184"/>
        <v>TERRAIN</v>
      </c>
      <c r="F2144" s="4" t="s">
        <v>9377</v>
      </c>
      <c r="G2144" s="4" t="s">
        <v>9378</v>
      </c>
      <c r="H2144" s="5">
        <v>2</v>
      </c>
      <c r="I2144" s="5" t="s">
        <v>6943</v>
      </c>
      <c r="J2144" s="5"/>
      <c r="K2144" s="5"/>
      <c r="L2144" s="5"/>
      <c r="M2144" s="5" t="s">
        <v>1343</v>
      </c>
      <c r="N2144" s="5"/>
      <c r="O2144" s="5"/>
      <c r="P2144" s="5"/>
      <c r="Q2144" s="5"/>
      <c r="R2144" s="5"/>
      <c r="S2144" s="5"/>
      <c r="T2144" s="5"/>
      <c r="U2144" s="6">
        <v>45627</v>
      </c>
      <c r="V2144" s="5"/>
      <c r="W2144" s="4" t="s">
        <v>1329</v>
      </c>
      <c r="X2144" s="5"/>
      <c r="Y2144" s="5"/>
      <c r="Z2144" s="5"/>
      <c r="AA2144" s="4" t="s">
        <v>9114</v>
      </c>
      <c r="AB2144" s="5"/>
      <c r="AC2144" s="5"/>
      <c r="AD2144" s="5"/>
      <c r="AE2144" s="5"/>
      <c r="AF2144" s="5"/>
      <c r="AG2144" s="5"/>
      <c r="AH2144" s="5"/>
      <c r="AI2144" s="5"/>
      <c r="AJ2144" s="5"/>
      <c r="AK2144" s="5"/>
      <c r="AL2144" s="5"/>
      <c r="AM2144" s="5"/>
      <c r="AN2144" s="5"/>
      <c r="AO2144" s="5"/>
      <c r="AP2144" s="5" t="s">
        <v>1536</v>
      </c>
      <c r="AQ2144" s="4" t="s">
        <v>12479</v>
      </c>
      <c r="AR2144" s="5" t="s">
        <v>12480</v>
      </c>
      <c r="AS2144" s="4" t="s">
        <v>2273</v>
      </c>
      <c r="AT2144" s="5" t="s">
        <v>2274</v>
      </c>
      <c r="AU2144" s="5" t="s">
        <v>41</v>
      </c>
      <c r="AV2144" s="4" t="s">
        <v>2275</v>
      </c>
      <c r="AW2144" s="5" t="s">
        <v>256</v>
      </c>
      <c r="AX2144" s="4" t="s">
        <v>7391</v>
      </c>
      <c r="AY2144" s="5" t="s">
        <v>7393</v>
      </c>
      <c r="AZ2144" s="5" t="s">
        <v>1357</v>
      </c>
      <c r="BA2144" s="4" t="s">
        <v>2276</v>
      </c>
      <c r="BB2144" s="5" t="s">
        <v>11116</v>
      </c>
      <c r="BC2144" s="5"/>
      <c r="BD2144" s="5"/>
      <c r="BE2144" s="5"/>
      <c r="BF2144" s="5"/>
      <c r="BG2144" s="4" t="s">
        <v>9378</v>
      </c>
      <c r="BH2144" s="5" t="s">
        <v>1343</v>
      </c>
    </row>
    <row r="2145" spans="1:60" x14ac:dyDescent="0.25">
      <c r="A2145">
        <f t="shared" si="181"/>
        <v>990888</v>
      </c>
      <c r="B2145">
        <f t="shared" si="182"/>
        <v>50101056</v>
      </c>
      <c r="C2145" t="str">
        <f t="shared" si="183"/>
        <v>CC</v>
      </c>
      <c r="D2145" t="str">
        <f t="shared" si="180"/>
        <v>REGION ILE DE FRANCE NORD</v>
      </c>
      <c r="E2145" s="12" t="str">
        <f t="shared" si="184"/>
        <v>TERRAIN</v>
      </c>
      <c r="F2145" s="4" t="s">
        <v>9379</v>
      </c>
      <c r="G2145" s="4" t="s">
        <v>3313</v>
      </c>
      <c r="H2145" s="5">
        <v>2</v>
      </c>
      <c r="I2145" s="5" t="s">
        <v>6943</v>
      </c>
      <c r="J2145" s="5"/>
      <c r="K2145" s="5"/>
      <c r="L2145" s="5"/>
      <c r="M2145" s="5" t="s">
        <v>1343</v>
      </c>
      <c r="N2145" s="5"/>
      <c r="O2145" s="5"/>
      <c r="P2145" s="5"/>
      <c r="Q2145" s="5"/>
      <c r="R2145" s="5"/>
      <c r="S2145" s="5"/>
      <c r="T2145" s="5"/>
      <c r="U2145" s="6">
        <v>45597</v>
      </c>
      <c r="V2145" s="5"/>
      <c r="W2145" s="4" t="s">
        <v>1329</v>
      </c>
      <c r="X2145" s="5"/>
      <c r="Y2145" s="5"/>
      <c r="Z2145" s="5"/>
      <c r="AA2145" s="4" t="s">
        <v>3306</v>
      </c>
      <c r="AB2145" s="5"/>
      <c r="AC2145" s="5"/>
      <c r="AD2145" s="5"/>
      <c r="AE2145" s="5"/>
      <c r="AF2145" s="5"/>
      <c r="AG2145" s="5"/>
      <c r="AH2145" s="5"/>
      <c r="AI2145" s="5"/>
      <c r="AJ2145" s="5"/>
      <c r="AK2145" s="5"/>
      <c r="AL2145" s="5"/>
      <c r="AM2145" s="5"/>
      <c r="AN2145" s="5"/>
      <c r="AO2145" s="5"/>
      <c r="AP2145" s="5" t="s">
        <v>12477</v>
      </c>
      <c r="AQ2145" s="4" t="s">
        <v>1351</v>
      </c>
      <c r="AR2145" s="5" t="s">
        <v>12478</v>
      </c>
      <c r="AS2145" s="4" t="s">
        <v>2022</v>
      </c>
      <c r="AT2145" s="5" t="s">
        <v>2023</v>
      </c>
      <c r="AU2145" s="5" t="s">
        <v>41</v>
      </c>
      <c r="AV2145" s="4" t="s">
        <v>2024</v>
      </c>
      <c r="AW2145" s="5" t="s">
        <v>26</v>
      </c>
      <c r="AX2145" s="4" t="s">
        <v>3308</v>
      </c>
      <c r="AY2145" s="5" t="s">
        <v>3309</v>
      </c>
      <c r="AZ2145" s="5" t="s">
        <v>11</v>
      </c>
      <c r="BA2145" s="4" t="s">
        <v>3310</v>
      </c>
      <c r="BB2145" s="5" t="s">
        <v>3311</v>
      </c>
      <c r="BC2145" s="4" t="s">
        <v>3304</v>
      </c>
      <c r="BD2145" s="5" t="s">
        <v>3312</v>
      </c>
      <c r="BE2145" s="5" t="s">
        <v>25</v>
      </c>
      <c r="BF2145" s="5" t="s">
        <v>1333</v>
      </c>
      <c r="BG2145" s="4" t="s">
        <v>3313</v>
      </c>
      <c r="BH2145" s="5" t="s">
        <v>1343</v>
      </c>
    </row>
    <row r="2146" spans="1:60" x14ac:dyDescent="0.25">
      <c r="A2146">
        <f t="shared" si="181"/>
        <v>990886</v>
      </c>
      <c r="B2146">
        <f t="shared" si="182"/>
        <v>50101054</v>
      </c>
      <c r="C2146" t="str">
        <f t="shared" si="183"/>
        <v>CC</v>
      </c>
      <c r="D2146" t="str">
        <f t="shared" si="180"/>
        <v>REGION ILE DE FRANCE NORD</v>
      </c>
      <c r="E2146" s="12" t="str">
        <f t="shared" si="184"/>
        <v>TERRAIN</v>
      </c>
      <c r="F2146" s="4" t="s">
        <v>9380</v>
      </c>
      <c r="G2146" s="4" t="s">
        <v>5987</v>
      </c>
      <c r="H2146" s="5">
        <v>2</v>
      </c>
      <c r="I2146" s="5" t="s">
        <v>6943</v>
      </c>
      <c r="J2146" s="5"/>
      <c r="K2146" s="5"/>
      <c r="L2146" s="5"/>
      <c r="M2146" s="5" t="s">
        <v>1343</v>
      </c>
      <c r="N2146" s="5"/>
      <c r="O2146" s="5"/>
      <c r="P2146" s="5"/>
      <c r="Q2146" s="5"/>
      <c r="R2146" s="5"/>
      <c r="S2146" s="5"/>
      <c r="T2146" s="5"/>
      <c r="U2146" s="6">
        <v>45626</v>
      </c>
      <c r="V2146" s="5"/>
      <c r="W2146" s="4" t="s">
        <v>1329</v>
      </c>
      <c r="X2146" s="5"/>
      <c r="Y2146" s="5"/>
      <c r="Z2146" s="5"/>
      <c r="AA2146" s="4" t="s">
        <v>5984</v>
      </c>
      <c r="AB2146" s="5"/>
      <c r="AC2146" s="5"/>
      <c r="AD2146" s="5"/>
      <c r="AE2146" s="5"/>
      <c r="AF2146" s="5"/>
      <c r="AG2146" s="5"/>
      <c r="AH2146" s="5"/>
      <c r="AI2146" s="5"/>
      <c r="AJ2146" s="5"/>
      <c r="AK2146" s="5"/>
      <c r="AL2146" s="5"/>
      <c r="AM2146" s="5"/>
      <c r="AN2146" s="5"/>
      <c r="AO2146" s="5"/>
      <c r="AP2146" s="5" t="s">
        <v>12477</v>
      </c>
      <c r="AQ2146" s="4" t="s">
        <v>1351</v>
      </c>
      <c r="AR2146" s="5" t="s">
        <v>12478</v>
      </c>
      <c r="AS2146" s="4" t="s">
        <v>2022</v>
      </c>
      <c r="AT2146" s="5" t="s">
        <v>2023</v>
      </c>
      <c r="AU2146" s="5" t="s">
        <v>41</v>
      </c>
      <c r="AV2146" s="4" t="s">
        <v>2024</v>
      </c>
      <c r="AW2146" s="5" t="s">
        <v>26</v>
      </c>
      <c r="AX2146" s="4" t="s">
        <v>3308</v>
      </c>
      <c r="AY2146" s="5" t="s">
        <v>3309</v>
      </c>
      <c r="AZ2146" s="5" t="s">
        <v>11</v>
      </c>
      <c r="BA2146" s="4" t="s">
        <v>3310</v>
      </c>
      <c r="BB2146" s="5" t="s">
        <v>3311</v>
      </c>
      <c r="BC2146" s="4"/>
      <c r="BD2146" s="5"/>
      <c r="BE2146" s="5"/>
      <c r="BF2146" s="5"/>
      <c r="BG2146" s="4" t="s">
        <v>5987</v>
      </c>
      <c r="BH2146" s="5" t="s">
        <v>1343</v>
      </c>
    </row>
    <row r="2147" spans="1:60" x14ac:dyDescent="0.25">
      <c r="A2147">
        <f t="shared" si="181"/>
        <v>990878</v>
      </c>
      <c r="B2147">
        <f t="shared" si="182"/>
        <v>50101053</v>
      </c>
      <c r="C2147" t="str">
        <f t="shared" si="183"/>
        <v>CC</v>
      </c>
      <c r="D2147" t="str">
        <f t="shared" si="180"/>
        <v>REGION CENTRE EST</v>
      </c>
      <c r="E2147" s="12" t="str">
        <f t="shared" si="184"/>
        <v>TERRAIN</v>
      </c>
      <c r="F2147" s="4" t="s">
        <v>9381</v>
      </c>
      <c r="G2147" s="4" t="s">
        <v>5627</v>
      </c>
      <c r="H2147" s="5">
        <v>2</v>
      </c>
      <c r="I2147" s="5" t="s">
        <v>6943</v>
      </c>
      <c r="J2147" s="5"/>
      <c r="K2147" s="5"/>
      <c r="L2147" s="5"/>
      <c r="M2147" s="5" t="s">
        <v>1343</v>
      </c>
      <c r="N2147" s="5"/>
      <c r="O2147" s="5"/>
      <c r="P2147" s="5"/>
      <c r="Q2147" s="5"/>
      <c r="R2147" s="5"/>
      <c r="S2147" s="5"/>
      <c r="T2147" s="5"/>
      <c r="U2147" s="6">
        <v>45627</v>
      </c>
      <c r="V2147" s="5"/>
      <c r="W2147" s="4" t="s">
        <v>1329</v>
      </c>
      <c r="X2147" s="5"/>
      <c r="Y2147" s="5"/>
      <c r="Z2147" s="5"/>
      <c r="AA2147" s="4" t="s">
        <v>5624</v>
      </c>
      <c r="AB2147" s="5"/>
      <c r="AC2147" s="5"/>
      <c r="AD2147" s="5"/>
      <c r="AE2147" s="5"/>
      <c r="AF2147" s="5"/>
      <c r="AG2147" s="5"/>
      <c r="AH2147" s="5"/>
      <c r="AI2147" s="5"/>
      <c r="AJ2147" s="5"/>
      <c r="AK2147" s="5"/>
      <c r="AL2147" s="5"/>
      <c r="AM2147" s="5"/>
      <c r="AN2147" s="5"/>
      <c r="AO2147" s="5"/>
      <c r="AP2147" s="5" t="s">
        <v>1536</v>
      </c>
      <c r="AQ2147" s="4" t="s">
        <v>12479</v>
      </c>
      <c r="AR2147" s="5" t="s">
        <v>12480</v>
      </c>
      <c r="AS2147" s="4"/>
      <c r="AT2147" s="5"/>
      <c r="AU2147" s="5"/>
      <c r="AV2147" s="4" t="s">
        <v>1442</v>
      </c>
      <c r="AW2147" s="5" t="s">
        <v>12</v>
      </c>
      <c r="AX2147" s="4"/>
      <c r="AY2147" s="5"/>
      <c r="AZ2147" s="5"/>
      <c r="BA2147" s="4" t="s">
        <v>4979</v>
      </c>
      <c r="BB2147" s="5" t="s">
        <v>4980</v>
      </c>
      <c r="BC2147" s="5" t="s">
        <v>5622</v>
      </c>
      <c r="BD2147" s="5" t="s">
        <v>5626</v>
      </c>
      <c r="BE2147" s="5" t="s">
        <v>3</v>
      </c>
      <c r="BF2147" s="5" t="s">
        <v>1333</v>
      </c>
      <c r="BG2147" s="4" t="s">
        <v>5627</v>
      </c>
      <c r="BH2147" s="5" t="s">
        <v>1343</v>
      </c>
    </row>
    <row r="2148" spans="1:60" x14ac:dyDescent="0.25">
      <c r="A2148">
        <f t="shared" si="181"/>
        <v>990869</v>
      </c>
      <c r="B2148">
        <f t="shared" si="182"/>
        <v>50101052</v>
      </c>
      <c r="C2148" t="str">
        <f t="shared" si="183"/>
        <v>CC</v>
      </c>
      <c r="D2148" t="str">
        <f t="shared" si="180"/>
        <v>REGION CENTRE EST</v>
      </c>
      <c r="E2148" s="12" t="str">
        <f t="shared" si="184"/>
        <v>TERRAIN</v>
      </c>
      <c r="F2148" s="4" t="s">
        <v>9382</v>
      </c>
      <c r="G2148" s="4" t="s">
        <v>3676</v>
      </c>
      <c r="H2148" s="5">
        <v>2</v>
      </c>
      <c r="I2148" s="5" t="s">
        <v>6943</v>
      </c>
      <c r="J2148" s="5"/>
      <c r="K2148" s="5"/>
      <c r="L2148" s="5"/>
      <c r="M2148" s="5" t="s">
        <v>1343</v>
      </c>
      <c r="N2148" s="5"/>
      <c r="O2148" s="5"/>
      <c r="P2148" s="5"/>
      <c r="Q2148" s="5"/>
      <c r="R2148" s="5"/>
      <c r="S2148" s="5"/>
      <c r="T2148" s="5"/>
      <c r="U2148" s="6">
        <v>45627</v>
      </c>
      <c r="V2148" s="5"/>
      <c r="W2148" s="4" t="s">
        <v>1329</v>
      </c>
      <c r="X2148" s="5"/>
      <c r="Y2148" s="5"/>
      <c r="Z2148" s="5"/>
      <c r="AA2148" s="4" t="s">
        <v>3674</v>
      </c>
      <c r="AB2148" s="5"/>
      <c r="AC2148" s="5"/>
      <c r="AD2148" s="5"/>
      <c r="AE2148" s="5"/>
      <c r="AF2148" s="5"/>
      <c r="AG2148" s="5"/>
      <c r="AH2148" s="5"/>
      <c r="AI2148" s="5"/>
      <c r="AJ2148" s="5"/>
      <c r="AK2148" s="5"/>
      <c r="AL2148" s="5"/>
      <c r="AM2148" s="5"/>
      <c r="AN2148" s="5"/>
      <c r="AO2148" s="5"/>
      <c r="AP2148" s="5" t="s">
        <v>1536</v>
      </c>
      <c r="AQ2148" s="4" t="s">
        <v>12479</v>
      </c>
      <c r="AR2148" s="5" t="s">
        <v>12480</v>
      </c>
      <c r="AS2148" s="4"/>
      <c r="AT2148" s="5"/>
      <c r="AU2148" s="5"/>
      <c r="AV2148" s="4" t="s">
        <v>1442</v>
      </c>
      <c r="AW2148" s="5" t="s">
        <v>12</v>
      </c>
      <c r="AX2148" s="4" t="s">
        <v>2359</v>
      </c>
      <c r="AY2148" s="5" t="s">
        <v>2360</v>
      </c>
      <c r="AZ2148" s="5" t="s">
        <v>11</v>
      </c>
      <c r="BA2148" s="4" t="s">
        <v>2361</v>
      </c>
      <c r="BB2148" s="5" t="s">
        <v>2362</v>
      </c>
      <c r="BC2148" s="5" t="s">
        <v>3672</v>
      </c>
      <c r="BD2148" s="5" t="s">
        <v>3675</v>
      </c>
      <c r="BE2148" s="5" t="s">
        <v>25</v>
      </c>
      <c r="BF2148" s="5" t="s">
        <v>1333</v>
      </c>
      <c r="BG2148" s="4" t="s">
        <v>3676</v>
      </c>
      <c r="BH2148" s="5" t="s">
        <v>1343</v>
      </c>
    </row>
    <row r="2149" spans="1:60" x14ac:dyDescent="0.25">
      <c r="A2149">
        <f t="shared" si="181"/>
        <v>990868</v>
      </c>
      <c r="B2149">
        <f t="shared" si="182"/>
        <v>50101051</v>
      </c>
      <c r="C2149" t="str">
        <f t="shared" si="183"/>
        <v>CC</v>
      </c>
      <c r="D2149" t="str">
        <f t="shared" si="180"/>
        <v>REGION CENTRE EST</v>
      </c>
      <c r="E2149" s="12" t="str">
        <f t="shared" si="184"/>
        <v>TERRAIN</v>
      </c>
      <c r="F2149" s="4" t="s">
        <v>9383</v>
      </c>
      <c r="G2149" s="4" t="s">
        <v>9384</v>
      </c>
      <c r="H2149" s="5">
        <v>2</v>
      </c>
      <c r="I2149" s="5" t="s">
        <v>6943</v>
      </c>
      <c r="J2149" s="5"/>
      <c r="K2149" s="5"/>
      <c r="L2149" s="5"/>
      <c r="M2149" s="5" t="s">
        <v>1343</v>
      </c>
      <c r="N2149" s="5"/>
      <c r="O2149" s="5"/>
      <c r="P2149" s="5"/>
      <c r="Q2149" s="5"/>
      <c r="R2149" s="5"/>
      <c r="S2149" s="5"/>
      <c r="T2149" s="5"/>
      <c r="U2149" s="6">
        <v>45627</v>
      </c>
      <c r="V2149" s="5"/>
      <c r="W2149" s="4" t="s">
        <v>1329</v>
      </c>
      <c r="X2149" s="5"/>
      <c r="Y2149" s="5"/>
      <c r="Z2149" s="5"/>
      <c r="AA2149" s="4" t="s">
        <v>2437</v>
      </c>
      <c r="AB2149" s="5"/>
      <c r="AC2149" s="5"/>
      <c r="AD2149" s="5"/>
      <c r="AE2149" s="5"/>
      <c r="AF2149" s="5"/>
      <c r="AG2149" s="5"/>
      <c r="AH2149" s="5"/>
      <c r="AI2149" s="5"/>
      <c r="AJ2149" s="5"/>
      <c r="AK2149" s="5"/>
      <c r="AL2149" s="5"/>
      <c r="AM2149" s="5"/>
      <c r="AN2149" s="5"/>
      <c r="AO2149" s="5"/>
      <c r="AP2149" s="5" t="s">
        <v>1536</v>
      </c>
      <c r="AQ2149" s="4" t="s">
        <v>12479</v>
      </c>
      <c r="AR2149" s="5" t="s">
        <v>12480</v>
      </c>
      <c r="AS2149" s="4"/>
      <c r="AT2149" s="5"/>
      <c r="AU2149" s="5"/>
      <c r="AV2149" s="4" t="s">
        <v>1442</v>
      </c>
      <c r="AW2149" s="5" t="s">
        <v>12</v>
      </c>
      <c r="AX2149" s="4" t="s">
        <v>2359</v>
      </c>
      <c r="AY2149" s="5" t="s">
        <v>2360</v>
      </c>
      <c r="AZ2149" s="5" t="s">
        <v>11</v>
      </c>
      <c r="BA2149" s="4" t="s">
        <v>2361</v>
      </c>
      <c r="BB2149" s="5" t="s">
        <v>2362</v>
      </c>
      <c r="BC2149" s="5"/>
      <c r="BD2149" s="5"/>
      <c r="BE2149" s="5"/>
      <c r="BF2149" s="5"/>
      <c r="BG2149" s="4" t="s">
        <v>9384</v>
      </c>
      <c r="BH2149" s="5" t="s">
        <v>1343</v>
      </c>
    </row>
    <row r="2150" spans="1:60" x14ac:dyDescent="0.25">
      <c r="A2150">
        <f t="shared" si="181"/>
        <v>990857</v>
      </c>
      <c r="B2150">
        <f t="shared" si="182"/>
        <v>50101050</v>
      </c>
      <c r="C2150" t="str">
        <f t="shared" si="183"/>
        <v>CC</v>
      </c>
      <c r="D2150" t="str">
        <f t="shared" si="180"/>
        <v>REGION ILE DE FRANCE NORD</v>
      </c>
      <c r="E2150" s="12" t="str">
        <f t="shared" si="184"/>
        <v>TERRAIN</v>
      </c>
      <c r="F2150" s="4" t="s">
        <v>9385</v>
      </c>
      <c r="G2150" s="4" t="s">
        <v>6240</v>
      </c>
      <c r="H2150" s="5">
        <v>2</v>
      </c>
      <c r="I2150" s="5" t="s">
        <v>6943</v>
      </c>
      <c r="J2150" s="5"/>
      <c r="K2150" s="5"/>
      <c r="L2150" s="5"/>
      <c r="M2150" s="5" t="s">
        <v>1343</v>
      </c>
      <c r="N2150" s="5"/>
      <c r="O2150" s="5"/>
      <c r="P2150" s="5"/>
      <c r="Q2150" s="5"/>
      <c r="R2150" s="5"/>
      <c r="S2150" s="5"/>
      <c r="T2150" s="5"/>
      <c r="U2150" s="6">
        <v>45627</v>
      </c>
      <c r="V2150" s="5"/>
      <c r="W2150" s="4" t="s">
        <v>1329</v>
      </c>
      <c r="X2150" s="5"/>
      <c r="Y2150" s="5"/>
      <c r="Z2150" s="5"/>
      <c r="AA2150" s="4" t="s">
        <v>6237</v>
      </c>
      <c r="AB2150" s="5"/>
      <c r="AC2150" s="5"/>
      <c r="AD2150" s="5"/>
      <c r="AE2150" s="5"/>
      <c r="AF2150" s="5"/>
      <c r="AG2150" s="5"/>
      <c r="AH2150" s="5"/>
      <c r="AI2150" s="5"/>
      <c r="AJ2150" s="5"/>
      <c r="AK2150" s="5"/>
      <c r="AL2150" s="5"/>
      <c r="AM2150" s="5"/>
      <c r="AN2150" s="5"/>
      <c r="AO2150" s="5"/>
      <c r="AP2150" s="5" t="s">
        <v>12477</v>
      </c>
      <c r="AQ2150" s="4" t="s">
        <v>1351</v>
      </c>
      <c r="AR2150" s="5" t="s">
        <v>12478</v>
      </c>
      <c r="AS2150" s="4" t="s">
        <v>1656</v>
      </c>
      <c r="AT2150" s="5" t="s">
        <v>1657</v>
      </c>
      <c r="AU2150" s="5" t="s">
        <v>41</v>
      </c>
      <c r="AV2150" s="4" t="s">
        <v>1658</v>
      </c>
      <c r="AW2150" s="5" t="s">
        <v>306</v>
      </c>
      <c r="AX2150" s="4" t="s">
        <v>2991</v>
      </c>
      <c r="AY2150" s="5" t="s">
        <v>2992</v>
      </c>
      <c r="AZ2150" s="5" t="s">
        <v>11</v>
      </c>
      <c r="BA2150" s="4" t="s">
        <v>2993</v>
      </c>
      <c r="BB2150" s="5" t="s">
        <v>2994</v>
      </c>
      <c r="BC2150" s="5" t="s">
        <v>6235</v>
      </c>
      <c r="BD2150" s="5" t="s">
        <v>6239</v>
      </c>
      <c r="BE2150" s="5" t="s">
        <v>245</v>
      </c>
      <c r="BF2150" s="5" t="s">
        <v>1333</v>
      </c>
      <c r="BG2150" s="4" t="s">
        <v>6240</v>
      </c>
      <c r="BH2150" s="5" t="s">
        <v>1343</v>
      </c>
    </row>
    <row r="2151" spans="1:60" x14ac:dyDescent="0.25">
      <c r="A2151">
        <f t="shared" si="181"/>
        <v>990856</v>
      </c>
      <c r="B2151">
        <f t="shared" si="182"/>
        <v>50101049</v>
      </c>
      <c r="C2151" t="str">
        <f t="shared" si="183"/>
        <v>CC</v>
      </c>
      <c r="D2151" t="str">
        <f t="shared" si="180"/>
        <v>REGION ILE DE FRANCE NORD</v>
      </c>
      <c r="E2151" s="12" t="str">
        <f t="shared" si="184"/>
        <v>TERRAIN</v>
      </c>
      <c r="F2151" s="4" t="s">
        <v>9386</v>
      </c>
      <c r="G2151" s="4" t="s">
        <v>9387</v>
      </c>
      <c r="H2151" s="5">
        <v>2</v>
      </c>
      <c r="I2151" s="5" t="s">
        <v>6943</v>
      </c>
      <c r="J2151" s="5"/>
      <c r="K2151" s="5"/>
      <c r="L2151" s="5"/>
      <c r="M2151" s="5" t="s">
        <v>1343</v>
      </c>
      <c r="N2151" s="5"/>
      <c r="O2151" s="6"/>
      <c r="P2151" s="5"/>
      <c r="Q2151" s="5"/>
      <c r="R2151" s="5"/>
      <c r="S2151" s="5"/>
      <c r="T2151" s="5"/>
      <c r="U2151" s="6">
        <v>45627</v>
      </c>
      <c r="V2151" s="4"/>
      <c r="W2151" s="4" t="s">
        <v>1329</v>
      </c>
      <c r="X2151" s="5"/>
      <c r="Y2151" s="5"/>
      <c r="Z2151" s="5"/>
      <c r="AA2151" s="4" t="s">
        <v>6377</v>
      </c>
      <c r="AB2151" s="5"/>
      <c r="AC2151" s="5"/>
      <c r="AD2151" s="5"/>
      <c r="AE2151" s="5"/>
      <c r="AF2151" s="6"/>
      <c r="AG2151" s="5"/>
      <c r="AH2151" s="5"/>
      <c r="AI2151" s="5"/>
      <c r="AJ2151" s="6"/>
      <c r="AK2151" s="5"/>
      <c r="AL2151" s="6"/>
      <c r="AM2151" s="5"/>
      <c r="AN2151" s="5"/>
      <c r="AO2151" s="5"/>
      <c r="AP2151" s="5" t="s">
        <v>12477</v>
      </c>
      <c r="AQ2151" s="4" t="s">
        <v>1351</v>
      </c>
      <c r="AR2151" s="5" t="s">
        <v>12478</v>
      </c>
      <c r="AS2151" s="4" t="s">
        <v>1656</v>
      </c>
      <c r="AT2151" s="5" t="s">
        <v>1657</v>
      </c>
      <c r="AU2151" s="5" t="s">
        <v>41</v>
      </c>
      <c r="AV2151" s="4" t="s">
        <v>1658</v>
      </c>
      <c r="AW2151" s="5" t="s">
        <v>306</v>
      </c>
      <c r="AX2151" s="4" t="s">
        <v>2991</v>
      </c>
      <c r="AY2151" s="5" t="s">
        <v>2992</v>
      </c>
      <c r="AZ2151" s="5" t="s">
        <v>11</v>
      </c>
      <c r="BA2151" s="4" t="s">
        <v>2993</v>
      </c>
      <c r="BB2151" s="5" t="s">
        <v>2994</v>
      </c>
      <c r="BC2151" s="4"/>
      <c r="BD2151" s="5"/>
      <c r="BE2151" s="5"/>
      <c r="BF2151" s="5"/>
      <c r="BG2151" s="4" t="s">
        <v>9387</v>
      </c>
      <c r="BH2151" s="5" t="s">
        <v>1343</v>
      </c>
    </row>
    <row r="2152" spans="1:60" x14ac:dyDescent="0.25">
      <c r="A2152">
        <f t="shared" si="181"/>
        <v>990797</v>
      </c>
      <c r="B2152">
        <f t="shared" si="182"/>
        <v>50101048</v>
      </c>
      <c r="C2152" t="str">
        <f t="shared" si="183"/>
        <v>CC</v>
      </c>
      <c r="D2152" t="str">
        <f t="shared" si="180"/>
        <v>REGION GRAND SUD</v>
      </c>
      <c r="E2152" s="12" t="str">
        <f t="shared" si="184"/>
        <v>TERRAIN</v>
      </c>
      <c r="F2152" s="4" t="s">
        <v>9388</v>
      </c>
      <c r="G2152" s="4" t="s">
        <v>6566</v>
      </c>
      <c r="H2152" s="5">
        <v>2</v>
      </c>
      <c r="I2152" s="5" t="s">
        <v>6943</v>
      </c>
      <c r="J2152" s="5"/>
      <c r="K2152" s="5"/>
      <c r="L2152" s="5"/>
      <c r="M2152" s="5" t="s">
        <v>1343</v>
      </c>
      <c r="N2152" s="5"/>
      <c r="O2152" s="5"/>
      <c r="P2152" s="5"/>
      <c r="Q2152" s="5"/>
      <c r="R2152" s="5"/>
      <c r="S2152" s="5"/>
      <c r="T2152" s="5"/>
      <c r="U2152" s="6">
        <v>45474</v>
      </c>
      <c r="V2152" s="4"/>
      <c r="W2152" s="4" t="s">
        <v>1329</v>
      </c>
      <c r="X2152" s="5"/>
      <c r="Y2152" s="5"/>
      <c r="Z2152" s="5"/>
      <c r="AA2152" s="4" t="s">
        <v>6563</v>
      </c>
      <c r="AB2152" s="5"/>
      <c r="AC2152" s="5"/>
      <c r="AD2152" s="5"/>
      <c r="AE2152" s="5"/>
      <c r="AF2152" s="6"/>
      <c r="AG2152" s="5"/>
      <c r="AH2152" s="5"/>
      <c r="AI2152" s="5"/>
      <c r="AJ2152" s="6"/>
      <c r="AK2152" s="5"/>
      <c r="AL2152" s="6"/>
      <c r="AM2152" s="5"/>
      <c r="AN2152" s="5"/>
      <c r="AO2152" s="5"/>
      <c r="AP2152" s="5" t="s">
        <v>1335</v>
      </c>
      <c r="AQ2152" s="4" t="s">
        <v>1336</v>
      </c>
      <c r="AR2152" s="5" t="s">
        <v>12476</v>
      </c>
      <c r="AS2152" s="4" t="s">
        <v>1522</v>
      </c>
      <c r="AT2152" s="5" t="s">
        <v>1523</v>
      </c>
      <c r="AU2152" s="5" t="s">
        <v>41</v>
      </c>
      <c r="AV2152" s="4" t="s">
        <v>1524</v>
      </c>
      <c r="AW2152" s="5" t="s">
        <v>93</v>
      </c>
      <c r="AX2152" s="4"/>
      <c r="AY2152" s="5"/>
      <c r="AZ2152" s="5"/>
      <c r="BA2152" s="4" t="s">
        <v>1525</v>
      </c>
      <c r="BB2152" s="5" t="s">
        <v>1526</v>
      </c>
      <c r="BC2152" s="4" t="s">
        <v>6562</v>
      </c>
      <c r="BD2152" s="5" t="s">
        <v>6565</v>
      </c>
      <c r="BE2152" s="5" t="s">
        <v>25</v>
      </c>
      <c r="BF2152" s="5" t="s">
        <v>1333</v>
      </c>
      <c r="BG2152" s="4" t="s">
        <v>6566</v>
      </c>
      <c r="BH2152" s="5" t="s">
        <v>1343</v>
      </c>
    </row>
    <row r="2153" spans="1:60" x14ac:dyDescent="0.25">
      <c r="A2153">
        <f t="shared" si="181"/>
        <v>990795</v>
      </c>
      <c r="B2153">
        <f t="shared" si="182"/>
        <v>50101047</v>
      </c>
      <c r="C2153" t="str">
        <f t="shared" si="183"/>
        <v>CC</v>
      </c>
      <c r="D2153" t="str">
        <f t="shared" si="180"/>
        <v>REGION GRAND SUD</v>
      </c>
      <c r="E2153" s="12" t="str">
        <f t="shared" si="184"/>
        <v>TERRAIN</v>
      </c>
      <c r="F2153" s="4" t="s">
        <v>9389</v>
      </c>
      <c r="G2153" s="4" t="s">
        <v>7328</v>
      </c>
      <c r="H2153" s="5">
        <v>2</v>
      </c>
      <c r="I2153" s="5" t="s">
        <v>6943</v>
      </c>
      <c r="J2153" s="5"/>
      <c r="K2153" s="5"/>
      <c r="L2153" s="5"/>
      <c r="M2153" s="5" t="s">
        <v>1343</v>
      </c>
      <c r="N2153" s="5"/>
      <c r="O2153" s="6"/>
      <c r="P2153" s="5"/>
      <c r="Q2153" s="5"/>
      <c r="R2153" s="5"/>
      <c r="S2153" s="5"/>
      <c r="T2153" s="5"/>
      <c r="U2153" s="6">
        <v>45474</v>
      </c>
      <c r="V2153" s="4"/>
      <c r="W2153" s="4" t="s">
        <v>1329</v>
      </c>
      <c r="X2153" s="5"/>
      <c r="Y2153" s="5"/>
      <c r="Z2153" s="5"/>
      <c r="AA2153" s="4" t="s">
        <v>7326</v>
      </c>
      <c r="AB2153" s="5"/>
      <c r="AC2153" s="5"/>
      <c r="AD2153" s="5"/>
      <c r="AE2153" s="5"/>
      <c r="AF2153" s="6"/>
      <c r="AG2153" s="5"/>
      <c r="AH2153" s="5"/>
      <c r="AI2153" s="5"/>
      <c r="AJ2153" s="6"/>
      <c r="AK2153" s="5"/>
      <c r="AL2153" s="6"/>
      <c r="AM2153" s="5"/>
      <c r="AN2153" s="5"/>
      <c r="AO2153" s="5"/>
      <c r="AP2153" s="5" t="s">
        <v>1335</v>
      </c>
      <c r="AQ2153" s="4" t="s">
        <v>1336</v>
      </c>
      <c r="AR2153" s="5" t="s">
        <v>12476</v>
      </c>
      <c r="AS2153" s="4" t="s">
        <v>1522</v>
      </c>
      <c r="AT2153" s="5" t="s">
        <v>1523</v>
      </c>
      <c r="AU2153" s="5" t="s">
        <v>41</v>
      </c>
      <c r="AV2153" s="4" t="s">
        <v>1524</v>
      </c>
      <c r="AW2153" s="5" t="s">
        <v>93</v>
      </c>
      <c r="AX2153" s="4"/>
      <c r="AY2153" s="5"/>
      <c r="AZ2153" s="5"/>
      <c r="BA2153" s="4" t="s">
        <v>1525</v>
      </c>
      <c r="BB2153" s="5" t="s">
        <v>1526</v>
      </c>
      <c r="BC2153" s="4" t="s">
        <v>7323</v>
      </c>
      <c r="BD2153" s="5" t="s">
        <v>7327</v>
      </c>
      <c r="BE2153" s="5" t="s">
        <v>25</v>
      </c>
      <c r="BF2153" s="5" t="s">
        <v>1333</v>
      </c>
      <c r="BG2153" s="4" t="s">
        <v>7328</v>
      </c>
      <c r="BH2153" s="5" t="s">
        <v>1343</v>
      </c>
    </row>
    <row r="2154" spans="1:60" x14ac:dyDescent="0.25">
      <c r="A2154">
        <f t="shared" si="181"/>
        <v>990794</v>
      </c>
      <c r="B2154">
        <f t="shared" si="182"/>
        <v>50101046</v>
      </c>
      <c r="C2154" t="str">
        <f t="shared" si="183"/>
        <v>CC</v>
      </c>
      <c r="D2154" t="str">
        <f t="shared" si="180"/>
        <v>REGION GRAND SUD</v>
      </c>
      <c r="E2154" s="12" t="str">
        <f t="shared" si="184"/>
        <v>TERRAIN</v>
      </c>
      <c r="F2154" s="4" t="s">
        <v>9390</v>
      </c>
      <c r="G2154" s="4" t="s">
        <v>9391</v>
      </c>
      <c r="H2154" s="5">
        <v>2</v>
      </c>
      <c r="I2154" s="5" t="s">
        <v>6943</v>
      </c>
      <c r="J2154" s="5"/>
      <c r="K2154" s="5"/>
      <c r="L2154" s="5"/>
      <c r="M2154" s="5" t="s">
        <v>1343</v>
      </c>
      <c r="N2154" s="5"/>
      <c r="O2154" s="5"/>
      <c r="P2154" s="5"/>
      <c r="Q2154" s="5"/>
      <c r="R2154" s="5"/>
      <c r="S2154" s="5"/>
      <c r="T2154" s="5"/>
      <c r="U2154" s="6">
        <v>45474</v>
      </c>
      <c r="V2154" s="4"/>
      <c r="W2154" s="4" t="s">
        <v>1329</v>
      </c>
      <c r="X2154" s="5"/>
      <c r="Y2154" s="5"/>
      <c r="Z2154" s="5"/>
      <c r="AA2154" s="4" t="s">
        <v>9392</v>
      </c>
      <c r="AB2154" s="5"/>
      <c r="AC2154" s="5"/>
      <c r="AD2154" s="5"/>
      <c r="AE2154" s="5"/>
      <c r="AF2154" s="6"/>
      <c r="AG2154" s="5"/>
      <c r="AH2154" s="5"/>
      <c r="AI2154" s="5"/>
      <c r="AJ2154" s="6"/>
      <c r="AK2154" s="5"/>
      <c r="AL2154" s="6"/>
      <c r="AM2154" s="5"/>
      <c r="AN2154" s="5"/>
      <c r="AO2154" s="5"/>
      <c r="AP2154" s="5" t="s">
        <v>1335</v>
      </c>
      <c r="AQ2154" s="4" t="s">
        <v>1336</v>
      </c>
      <c r="AR2154" s="5" t="s">
        <v>12476</v>
      </c>
      <c r="AS2154" s="4" t="s">
        <v>1522</v>
      </c>
      <c r="AT2154" s="5" t="s">
        <v>1523</v>
      </c>
      <c r="AU2154" s="5" t="s">
        <v>41</v>
      </c>
      <c r="AV2154" s="4" t="s">
        <v>1524</v>
      </c>
      <c r="AW2154" s="5" t="s">
        <v>93</v>
      </c>
      <c r="AX2154" s="4"/>
      <c r="AY2154" s="5"/>
      <c r="AZ2154" s="5"/>
      <c r="BA2154" s="4" t="s">
        <v>3295</v>
      </c>
      <c r="BB2154" s="5" t="s">
        <v>3296</v>
      </c>
      <c r="BC2154" s="4"/>
      <c r="BD2154" s="5"/>
      <c r="BE2154" s="5"/>
      <c r="BF2154" s="5"/>
      <c r="BG2154" s="4" t="s">
        <v>9391</v>
      </c>
      <c r="BH2154" s="5" t="s">
        <v>1343</v>
      </c>
    </row>
    <row r="2155" spans="1:60" x14ac:dyDescent="0.25">
      <c r="A2155">
        <f t="shared" si="181"/>
        <v>990789</v>
      </c>
      <c r="B2155">
        <f t="shared" si="182"/>
        <v>50101045</v>
      </c>
      <c r="C2155" t="str">
        <f t="shared" si="183"/>
        <v>CC</v>
      </c>
      <c r="D2155" t="str">
        <f t="shared" si="180"/>
        <v>REGION ILE DE FRANCE NORD</v>
      </c>
      <c r="E2155" s="12" t="str">
        <f t="shared" si="184"/>
        <v>TERRAIN</v>
      </c>
      <c r="F2155" s="4" t="s">
        <v>9393</v>
      </c>
      <c r="G2155" s="4" t="s">
        <v>3485</v>
      </c>
      <c r="H2155" s="5">
        <v>2</v>
      </c>
      <c r="I2155" s="5" t="s">
        <v>6943</v>
      </c>
      <c r="J2155" s="5"/>
      <c r="K2155" s="5"/>
      <c r="L2155" s="5"/>
      <c r="M2155" s="5" t="s">
        <v>1343</v>
      </c>
      <c r="N2155" s="5"/>
      <c r="O2155" s="5"/>
      <c r="P2155" s="5"/>
      <c r="Q2155" s="5"/>
      <c r="R2155" s="5"/>
      <c r="S2155" s="5"/>
      <c r="T2155" s="5"/>
      <c r="U2155" s="6">
        <v>45597</v>
      </c>
      <c r="V2155" s="4"/>
      <c r="W2155" s="4" t="s">
        <v>1329</v>
      </c>
      <c r="X2155" s="5"/>
      <c r="Y2155" s="5"/>
      <c r="Z2155" s="5"/>
      <c r="AA2155" s="4" t="s">
        <v>3482</v>
      </c>
      <c r="AB2155" s="5"/>
      <c r="AC2155" s="5"/>
      <c r="AD2155" s="5"/>
      <c r="AE2155" s="5"/>
      <c r="AF2155" s="6"/>
      <c r="AG2155" s="5"/>
      <c r="AH2155" s="5"/>
      <c r="AI2155" s="5"/>
      <c r="AJ2155" s="6"/>
      <c r="AK2155" s="5"/>
      <c r="AL2155" s="6"/>
      <c r="AM2155" s="5"/>
      <c r="AN2155" s="5"/>
      <c r="AO2155" s="5"/>
      <c r="AP2155" s="5" t="s">
        <v>12477</v>
      </c>
      <c r="AQ2155" s="4" t="s">
        <v>1351</v>
      </c>
      <c r="AR2155" s="5" t="s">
        <v>12478</v>
      </c>
      <c r="AS2155" s="4" t="s">
        <v>2022</v>
      </c>
      <c r="AT2155" s="5" t="s">
        <v>2023</v>
      </c>
      <c r="AU2155" s="5" t="s">
        <v>41</v>
      </c>
      <c r="AV2155" s="4" t="s">
        <v>2024</v>
      </c>
      <c r="AW2155" s="5" t="s">
        <v>26</v>
      </c>
      <c r="AX2155" s="4" t="s">
        <v>2732</v>
      </c>
      <c r="AY2155" s="5" t="s">
        <v>2733</v>
      </c>
      <c r="AZ2155" s="5" t="s">
        <v>11</v>
      </c>
      <c r="BA2155" s="4" t="s">
        <v>2734</v>
      </c>
      <c r="BB2155" s="5" t="s">
        <v>2735</v>
      </c>
      <c r="BC2155" s="4" t="s">
        <v>3480</v>
      </c>
      <c r="BD2155" s="5" t="s">
        <v>3484</v>
      </c>
      <c r="BE2155" s="5" t="s">
        <v>245</v>
      </c>
      <c r="BF2155" s="5" t="s">
        <v>1333</v>
      </c>
      <c r="BG2155" s="4" t="s">
        <v>3485</v>
      </c>
      <c r="BH2155" s="5" t="s">
        <v>1343</v>
      </c>
    </row>
    <row r="2156" spans="1:60" x14ac:dyDescent="0.25">
      <c r="A2156">
        <f t="shared" si="181"/>
        <v>990788</v>
      </c>
      <c r="B2156">
        <f t="shared" si="182"/>
        <v>50101044</v>
      </c>
      <c r="C2156" t="str">
        <f t="shared" si="183"/>
        <v>CC</v>
      </c>
      <c r="D2156" t="str">
        <f t="shared" si="180"/>
        <v>REGION ILE DE FRANCE NORD</v>
      </c>
      <c r="E2156" s="12" t="str">
        <f t="shared" si="184"/>
        <v>TERRAIN</v>
      </c>
      <c r="F2156" s="4" t="s">
        <v>9394</v>
      </c>
      <c r="G2156" s="4" t="s">
        <v>9395</v>
      </c>
      <c r="H2156" s="5">
        <v>2</v>
      </c>
      <c r="I2156" s="5" t="s">
        <v>6943</v>
      </c>
      <c r="J2156" s="5"/>
      <c r="K2156" s="5"/>
      <c r="L2156" s="5"/>
      <c r="M2156" s="5" t="s">
        <v>1343</v>
      </c>
      <c r="N2156" s="5"/>
      <c r="O2156" s="5"/>
      <c r="P2156" s="5"/>
      <c r="Q2156" s="5"/>
      <c r="R2156" s="5"/>
      <c r="S2156" s="5"/>
      <c r="T2156" s="5"/>
      <c r="U2156" s="6">
        <v>45597</v>
      </c>
      <c r="V2156" s="4"/>
      <c r="W2156" s="4" t="s">
        <v>1329</v>
      </c>
      <c r="X2156" s="5"/>
      <c r="Y2156" s="5"/>
      <c r="Z2156" s="5"/>
      <c r="AA2156" s="5" t="s">
        <v>9396</v>
      </c>
      <c r="AB2156" s="5"/>
      <c r="AC2156" s="5"/>
      <c r="AD2156" s="5"/>
      <c r="AE2156" s="5"/>
      <c r="AF2156" s="6"/>
      <c r="AG2156" s="5"/>
      <c r="AH2156" s="5"/>
      <c r="AI2156" s="5"/>
      <c r="AJ2156" s="6"/>
      <c r="AK2156" s="5"/>
      <c r="AL2156" s="6"/>
      <c r="AM2156" s="5"/>
      <c r="AN2156" s="5"/>
      <c r="AO2156" s="5"/>
      <c r="AP2156" s="5" t="s">
        <v>12477</v>
      </c>
      <c r="AQ2156" s="4" t="s">
        <v>1351</v>
      </c>
      <c r="AR2156" s="5" t="s">
        <v>12478</v>
      </c>
      <c r="AS2156" s="4" t="s">
        <v>2022</v>
      </c>
      <c r="AT2156" s="5" t="s">
        <v>2023</v>
      </c>
      <c r="AU2156" s="5" t="s">
        <v>41</v>
      </c>
      <c r="AV2156" s="4" t="s">
        <v>2024</v>
      </c>
      <c r="AW2156" s="5" t="s">
        <v>26</v>
      </c>
      <c r="AX2156" s="4" t="s">
        <v>3308</v>
      </c>
      <c r="AY2156" s="5" t="s">
        <v>3309</v>
      </c>
      <c r="AZ2156" s="5" t="s">
        <v>11</v>
      </c>
      <c r="BA2156" s="4" t="s">
        <v>3310</v>
      </c>
      <c r="BB2156" s="5" t="s">
        <v>3311</v>
      </c>
      <c r="BC2156" s="5"/>
      <c r="BD2156" s="5"/>
      <c r="BE2156" s="5"/>
      <c r="BF2156" s="5"/>
      <c r="BG2156" s="5" t="s">
        <v>9395</v>
      </c>
      <c r="BH2156" s="5" t="s">
        <v>1343</v>
      </c>
    </row>
    <row r="2157" spans="1:60" x14ac:dyDescent="0.25">
      <c r="A2157">
        <f t="shared" si="181"/>
        <v>990767</v>
      </c>
      <c r="B2157">
        <f t="shared" si="182"/>
        <v>50101043</v>
      </c>
      <c r="C2157" t="str">
        <f t="shared" si="183"/>
        <v>CC</v>
      </c>
      <c r="D2157" t="str">
        <f t="shared" si="180"/>
        <v>REGION GRAND OUEST</v>
      </c>
      <c r="E2157" s="12" t="str">
        <f t="shared" si="184"/>
        <v>TERRAIN</v>
      </c>
      <c r="F2157" s="4" t="s">
        <v>9397</v>
      </c>
      <c r="G2157" s="4" t="s">
        <v>9398</v>
      </c>
      <c r="H2157" s="5">
        <v>2</v>
      </c>
      <c r="I2157" s="5" t="s">
        <v>6943</v>
      </c>
      <c r="J2157" s="5"/>
      <c r="K2157" s="5"/>
      <c r="L2157" s="5"/>
      <c r="M2157" s="5" t="s">
        <v>1343</v>
      </c>
      <c r="N2157" s="5"/>
      <c r="O2157" s="5"/>
      <c r="P2157" s="5"/>
      <c r="Q2157" s="5"/>
      <c r="R2157" s="5"/>
      <c r="S2157" s="5"/>
      <c r="T2157" s="5"/>
      <c r="U2157" s="6">
        <v>45597</v>
      </c>
      <c r="V2157" s="4"/>
      <c r="W2157" s="4" t="s">
        <v>1329</v>
      </c>
      <c r="X2157" s="5"/>
      <c r="Y2157" s="5"/>
      <c r="Z2157" s="5"/>
      <c r="AA2157" s="4" t="s">
        <v>9399</v>
      </c>
      <c r="AB2157" s="5"/>
      <c r="AC2157" s="5"/>
      <c r="AD2157" s="5"/>
      <c r="AE2157" s="5"/>
      <c r="AF2157" s="6"/>
      <c r="AG2157" s="5"/>
      <c r="AH2157" s="5"/>
      <c r="AI2157" s="5"/>
      <c r="AJ2157" s="6"/>
      <c r="AK2157" s="5"/>
      <c r="AL2157" s="6"/>
      <c r="AM2157" s="5"/>
      <c r="AN2157" s="5"/>
      <c r="AO2157" s="5"/>
      <c r="AP2157" s="5" t="s">
        <v>1413</v>
      </c>
      <c r="AQ2157" s="4" t="s">
        <v>1414</v>
      </c>
      <c r="AR2157" s="5" t="s">
        <v>19</v>
      </c>
      <c r="AS2157" s="4" t="s">
        <v>1585</v>
      </c>
      <c r="AT2157" s="5" t="s">
        <v>1586</v>
      </c>
      <c r="AU2157" s="5" t="s">
        <v>41</v>
      </c>
      <c r="AV2157" s="4" t="s">
        <v>1587</v>
      </c>
      <c r="AW2157" s="5" t="s">
        <v>340</v>
      </c>
      <c r="AX2157" s="4" t="s">
        <v>2150</v>
      </c>
      <c r="AY2157" s="5" t="s">
        <v>2151</v>
      </c>
      <c r="AZ2157" s="5" t="s">
        <v>11</v>
      </c>
      <c r="BA2157" s="4" t="s">
        <v>2152</v>
      </c>
      <c r="BB2157" s="5" t="s">
        <v>2153</v>
      </c>
      <c r="BC2157" s="4"/>
      <c r="BD2157" s="5"/>
      <c r="BE2157" s="5"/>
      <c r="BF2157" s="5"/>
      <c r="BG2157" s="4" t="s">
        <v>9398</v>
      </c>
      <c r="BH2157" s="5" t="s">
        <v>1343</v>
      </c>
    </row>
    <row r="2158" spans="1:60" x14ac:dyDescent="0.25">
      <c r="A2158">
        <f t="shared" si="181"/>
        <v>990766</v>
      </c>
      <c r="B2158">
        <f t="shared" si="182"/>
        <v>50101042</v>
      </c>
      <c r="C2158" t="str">
        <f t="shared" si="183"/>
        <v>CC</v>
      </c>
      <c r="D2158" t="str">
        <f t="shared" si="180"/>
        <v>REGION GRAND SUD</v>
      </c>
      <c r="E2158" s="12" t="str">
        <f t="shared" si="184"/>
        <v>TERRAIN</v>
      </c>
      <c r="F2158" s="4" t="s">
        <v>9400</v>
      </c>
      <c r="G2158" s="4" t="s">
        <v>9401</v>
      </c>
      <c r="H2158" s="5">
        <v>2</v>
      </c>
      <c r="I2158" s="5" t="s">
        <v>6943</v>
      </c>
      <c r="J2158" s="5"/>
      <c r="K2158" s="5"/>
      <c r="L2158" s="5"/>
      <c r="M2158" s="5" t="s">
        <v>1343</v>
      </c>
      <c r="N2158" s="5"/>
      <c r="O2158" s="5"/>
      <c r="P2158" s="5"/>
      <c r="Q2158" s="5"/>
      <c r="R2158" s="5"/>
      <c r="S2158" s="5"/>
      <c r="T2158" s="5"/>
      <c r="U2158" s="6">
        <v>45566</v>
      </c>
      <c r="V2158" s="4"/>
      <c r="W2158" s="4" t="s">
        <v>1329</v>
      </c>
      <c r="X2158" s="5"/>
      <c r="Y2158" s="5"/>
      <c r="Z2158" s="5"/>
      <c r="AA2158" s="4" t="s">
        <v>8835</v>
      </c>
      <c r="AB2158" s="5"/>
      <c r="AC2158" s="5"/>
      <c r="AD2158" s="5"/>
      <c r="AE2158" s="5"/>
      <c r="AF2158" s="6"/>
      <c r="AG2158" s="5"/>
      <c r="AH2158" s="5"/>
      <c r="AI2158" s="5"/>
      <c r="AJ2158" s="6"/>
      <c r="AK2158" s="5"/>
      <c r="AL2158" s="6"/>
      <c r="AM2158" s="5"/>
      <c r="AN2158" s="5"/>
      <c r="AO2158" s="5"/>
      <c r="AP2158" s="5" t="s">
        <v>1335</v>
      </c>
      <c r="AQ2158" s="4" t="s">
        <v>1336</v>
      </c>
      <c r="AR2158" s="5" t="s">
        <v>12476</v>
      </c>
      <c r="AS2158" s="4" t="s">
        <v>1473</v>
      </c>
      <c r="AT2158" s="5" t="s">
        <v>1474</v>
      </c>
      <c r="AU2158" s="5" t="s">
        <v>41</v>
      </c>
      <c r="AV2158" s="4" t="s">
        <v>1475</v>
      </c>
      <c r="AW2158" s="5" t="s">
        <v>58</v>
      </c>
      <c r="AX2158" s="4"/>
      <c r="AY2158" s="5"/>
      <c r="AZ2158" s="5"/>
      <c r="BA2158" s="4" t="s">
        <v>2627</v>
      </c>
      <c r="BB2158" s="5" t="s">
        <v>2628</v>
      </c>
      <c r="BC2158" s="4"/>
      <c r="BD2158" s="5"/>
      <c r="BE2158" s="5"/>
      <c r="BF2158" s="5"/>
      <c r="BG2158" s="4" t="s">
        <v>9401</v>
      </c>
      <c r="BH2158" s="5" t="s">
        <v>1343</v>
      </c>
    </row>
    <row r="2159" spans="1:60" x14ac:dyDescent="0.25">
      <c r="A2159">
        <f t="shared" si="181"/>
        <v>990746</v>
      </c>
      <c r="B2159">
        <f t="shared" si="182"/>
        <v>50101040</v>
      </c>
      <c r="C2159" t="str">
        <f t="shared" si="183"/>
        <v>CC</v>
      </c>
      <c r="D2159" t="str">
        <f t="shared" si="180"/>
        <v>REGION ILE DE FRANCE NORD</v>
      </c>
      <c r="E2159" s="12" t="str">
        <f t="shared" si="184"/>
        <v>TERRAIN</v>
      </c>
      <c r="F2159" s="4" t="s">
        <v>9402</v>
      </c>
      <c r="G2159" s="4" t="s">
        <v>6549</v>
      </c>
      <c r="H2159" s="5">
        <v>2</v>
      </c>
      <c r="I2159" s="5" t="s">
        <v>6943</v>
      </c>
      <c r="J2159" s="5"/>
      <c r="K2159" s="5"/>
      <c r="L2159" s="5"/>
      <c r="M2159" s="5" t="s">
        <v>1343</v>
      </c>
      <c r="N2159" s="5"/>
      <c r="O2159" s="5"/>
      <c r="P2159" s="5"/>
      <c r="Q2159" s="5"/>
      <c r="R2159" s="5"/>
      <c r="S2159" s="5"/>
      <c r="T2159" s="5"/>
      <c r="U2159" s="6">
        <v>45627</v>
      </c>
      <c r="V2159" s="5"/>
      <c r="W2159" s="4" t="s">
        <v>1329</v>
      </c>
      <c r="X2159" s="5"/>
      <c r="Y2159" s="5"/>
      <c r="Z2159" s="5"/>
      <c r="AA2159" s="5" t="s">
        <v>4252</v>
      </c>
      <c r="AB2159" s="5"/>
      <c r="AC2159" s="5"/>
      <c r="AD2159" s="5"/>
      <c r="AE2159" s="5"/>
      <c r="AF2159" s="5"/>
      <c r="AG2159" s="5"/>
      <c r="AH2159" s="5"/>
      <c r="AI2159" s="5"/>
      <c r="AJ2159" s="5"/>
      <c r="AK2159" s="5"/>
      <c r="AL2159" s="5"/>
      <c r="AM2159" s="5"/>
      <c r="AN2159" s="5"/>
      <c r="AO2159" s="5"/>
      <c r="AP2159" s="5" t="s">
        <v>12477</v>
      </c>
      <c r="AQ2159" s="4" t="s">
        <v>1351</v>
      </c>
      <c r="AR2159" s="5" t="s">
        <v>12478</v>
      </c>
      <c r="AS2159" s="4" t="s">
        <v>1352</v>
      </c>
      <c r="AT2159" s="5" t="s">
        <v>1353</v>
      </c>
      <c r="AU2159" s="5" t="s">
        <v>41</v>
      </c>
      <c r="AV2159" s="4" t="s">
        <v>1354</v>
      </c>
      <c r="AW2159" s="5" t="s">
        <v>17</v>
      </c>
      <c r="AX2159" s="4" t="s">
        <v>2439</v>
      </c>
      <c r="AY2159" s="5" t="s">
        <v>2440</v>
      </c>
      <c r="AZ2159" s="5" t="s">
        <v>11</v>
      </c>
      <c r="BA2159" s="4" t="s">
        <v>2441</v>
      </c>
      <c r="BB2159" s="5" t="s">
        <v>2442</v>
      </c>
      <c r="BC2159" s="5" t="s">
        <v>6544</v>
      </c>
      <c r="BD2159" s="5" t="s">
        <v>6548</v>
      </c>
      <c r="BE2159" s="5" t="s">
        <v>25</v>
      </c>
      <c r="BF2159" s="5" t="s">
        <v>1333</v>
      </c>
      <c r="BG2159" s="5" t="s">
        <v>6549</v>
      </c>
      <c r="BH2159" s="5" t="s">
        <v>1343</v>
      </c>
    </row>
    <row r="2160" spans="1:60" x14ac:dyDescent="0.25">
      <c r="A2160">
        <f t="shared" si="181"/>
        <v>990743</v>
      </c>
      <c r="B2160">
        <f t="shared" si="182"/>
        <v>50101038</v>
      </c>
      <c r="C2160" t="str">
        <f t="shared" si="183"/>
        <v>CC</v>
      </c>
      <c r="D2160" t="str">
        <f t="shared" si="180"/>
        <v>REGION CENTRE EST</v>
      </c>
      <c r="E2160" s="12" t="str">
        <f t="shared" si="184"/>
        <v>TERRAIN</v>
      </c>
      <c r="F2160" s="4" t="s">
        <v>9403</v>
      </c>
      <c r="G2160" s="4" t="s">
        <v>9404</v>
      </c>
      <c r="H2160" s="5">
        <v>2</v>
      </c>
      <c r="I2160" s="5" t="s">
        <v>6943</v>
      </c>
      <c r="J2160" s="5"/>
      <c r="K2160" s="5"/>
      <c r="L2160" s="5"/>
      <c r="M2160" s="5" t="s">
        <v>1343</v>
      </c>
      <c r="N2160" s="5"/>
      <c r="O2160" s="6"/>
      <c r="P2160" s="5"/>
      <c r="Q2160" s="5"/>
      <c r="R2160" s="5"/>
      <c r="S2160" s="5"/>
      <c r="T2160" s="5"/>
      <c r="U2160" s="6">
        <v>45627</v>
      </c>
      <c r="V2160" s="4"/>
      <c r="W2160" s="4" t="s">
        <v>1329</v>
      </c>
      <c r="X2160" s="5"/>
      <c r="Y2160" s="5"/>
      <c r="Z2160" s="5"/>
      <c r="AA2160" s="4" t="s">
        <v>6776</v>
      </c>
      <c r="AB2160" s="5"/>
      <c r="AC2160" s="5"/>
      <c r="AD2160" s="5"/>
      <c r="AE2160" s="5"/>
      <c r="AF2160" s="6"/>
      <c r="AG2160" s="5"/>
      <c r="AH2160" s="5"/>
      <c r="AI2160" s="5"/>
      <c r="AJ2160" s="6"/>
      <c r="AK2160" s="5"/>
      <c r="AL2160" s="6"/>
      <c r="AM2160" s="5"/>
      <c r="AN2160" s="5"/>
      <c r="AO2160" s="5"/>
      <c r="AP2160" s="5" t="s">
        <v>1536</v>
      </c>
      <c r="AQ2160" s="4" t="s">
        <v>12479</v>
      </c>
      <c r="AR2160" s="5" t="s">
        <v>12480</v>
      </c>
      <c r="AS2160" s="4" t="s">
        <v>1376</v>
      </c>
      <c r="AT2160" s="5" t="s">
        <v>1377</v>
      </c>
      <c r="AU2160" s="5" t="s">
        <v>41</v>
      </c>
      <c r="AV2160" s="4" t="s">
        <v>1378</v>
      </c>
      <c r="AW2160" s="5" t="s">
        <v>47</v>
      </c>
      <c r="AX2160" s="4" t="s">
        <v>1597</v>
      </c>
      <c r="AY2160" s="5" t="s">
        <v>1598</v>
      </c>
      <c r="AZ2160" s="5" t="s">
        <v>11</v>
      </c>
      <c r="BA2160" s="4" t="s">
        <v>1599</v>
      </c>
      <c r="BB2160" s="5" t="s">
        <v>1600</v>
      </c>
      <c r="BC2160" s="4"/>
      <c r="BD2160" s="5"/>
      <c r="BE2160" s="5"/>
      <c r="BF2160" s="5"/>
      <c r="BG2160" s="4" t="s">
        <v>9404</v>
      </c>
      <c r="BH2160" s="5" t="s">
        <v>1343</v>
      </c>
    </row>
    <row r="2161" spans="1:60" x14ac:dyDescent="0.25">
      <c r="A2161">
        <f t="shared" si="181"/>
        <v>990741</v>
      </c>
      <c r="B2161">
        <f t="shared" si="182"/>
        <v>50101037</v>
      </c>
      <c r="C2161" t="str">
        <f t="shared" si="183"/>
        <v>CC</v>
      </c>
      <c r="D2161" t="str">
        <f t="shared" si="180"/>
        <v>REGION CENTRE EST</v>
      </c>
      <c r="E2161" s="12" t="str">
        <f t="shared" si="184"/>
        <v>TERRAIN</v>
      </c>
      <c r="F2161" s="4" t="s">
        <v>9405</v>
      </c>
      <c r="G2161" s="4" t="s">
        <v>9406</v>
      </c>
      <c r="H2161" s="5">
        <v>2</v>
      </c>
      <c r="I2161" s="5" t="s">
        <v>6943</v>
      </c>
      <c r="J2161" s="5"/>
      <c r="K2161" s="5"/>
      <c r="L2161" s="5"/>
      <c r="M2161" s="5" t="s">
        <v>1343</v>
      </c>
      <c r="N2161" s="5"/>
      <c r="O2161" s="5"/>
      <c r="P2161" s="5"/>
      <c r="Q2161" s="5"/>
      <c r="R2161" s="5"/>
      <c r="S2161" s="5"/>
      <c r="T2161" s="5"/>
      <c r="U2161" s="6">
        <v>45627</v>
      </c>
      <c r="V2161" s="4"/>
      <c r="W2161" s="4" t="s">
        <v>1329</v>
      </c>
      <c r="X2161" s="5"/>
      <c r="Y2161" s="5"/>
      <c r="Z2161" s="5"/>
      <c r="AA2161" s="4" t="s">
        <v>6405</v>
      </c>
      <c r="AB2161" s="5"/>
      <c r="AC2161" s="5"/>
      <c r="AD2161" s="5"/>
      <c r="AE2161" s="5"/>
      <c r="AF2161" s="6"/>
      <c r="AG2161" s="5"/>
      <c r="AH2161" s="5"/>
      <c r="AI2161" s="5"/>
      <c r="AJ2161" s="6"/>
      <c r="AK2161" s="5"/>
      <c r="AL2161" s="6"/>
      <c r="AM2161" s="5"/>
      <c r="AN2161" s="5"/>
      <c r="AO2161" s="5"/>
      <c r="AP2161" s="5" t="s">
        <v>1536</v>
      </c>
      <c r="AQ2161" s="4" t="s">
        <v>12479</v>
      </c>
      <c r="AR2161" s="5" t="s">
        <v>12480</v>
      </c>
      <c r="AS2161" s="4" t="s">
        <v>1376</v>
      </c>
      <c r="AT2161" s="5" t="s">
        <v>1377</v>
      </c>
      <c r="AU2161" s="5" t="s">
        <v>41</v>
      </c>
      <c r="AV2161" s="4" t="s">
        <v>1378</v>
      </c>
      <c r="AW2161" s="5" t="s">
        <v>47</v>
      </c>
      <c r="AX2161" s="4" t="s">
        <v>1597</v>
      </c>
      <c r="AY2161" s="5" t="s">
        <v>1598</v>
      </c>
      <c r="AZ2161" s="5" t="s">
        <v>11</v>
      </c>
      <c r="BA2161" s="4" t="s">
        <v>1599</v>
      </c>
      <c r="BB2161" s="5" t="s">
        <v>1600</v>
      </c>
      <c r="BC2161" s="4" t="s">
        <v>9407</v>
      </c>
      <c r="BD2161" s="5" t="s">
        <v>9408</v>
      </c>
      <c r="BE2161" s="5" t="s">
        <v>25</v>
      </c>
      <c r="BF2161" s="5" t="s">
        <v>1333</v>
      </c>
      <c r="BG2161" s="4" t="s">
        <v>9406</v>
      </c>
      <c r="BH2161" s="5" t="s">
        <v>1343</v>
      </c>
    </row>
    <row r="2162" spans="1:60" x14ac:dyDescent="0.25">
      <c r="A2162">
        <f t="shared" si="181"/>
        <v>990740</v>
      </c>
      <c r="B2162">
        <f t="shared" si="182"/>
        <v>50101036</v>
      </c>
      <c r="C2162" t="str">
        <f t="shared" si="183"/>
        <v>CC</v>
      </c>
      <c r="D2162" t="str">
        <f t="shared" si="180"/>
        <v>REGION CENTRE EST</v>
      </c>
      <c r="E2162" s="12" t="str">
        <f t="shared" si="184"/>
        <v>TERRAIN</v>
      </c>
      <c r="F2162" s="4" t="s">
        <v>9409</v>
      </c>
      <c r="G2162" s="4" t="s">
        <v>5066</v>
      </c>
      <c r="H2162" s="5">
        <v>2</v>
      </c>
      <c r="I2162" s="5" t="s">
        <v>6943</v>
      </c>
      <c r="J2162" s="5"/>
      <c r="K2162" s="5"/>
      <c r="L2162" s="5"/>
      <c r="M2162" s="5" t="s">
        <v>1343</v>
      </c>
      <c r="N2162" s="5"/>
      <c r="O2162" s="5"/>
      <c r="P2162" s="5"/>
      <c r="Q2162" s="5"/>
      <c r="R2162" s="5"/>
      <c r="S2162" s="5"/>
      <c r="T2162" s="5"/>
      <c r="U2162" s="6">
        <v>45627</v>
      </c>
      <c r="V2162" s="5"/>
      <c r="W2162" s="4" t="s">
        <v>1329</v>
      </c>
      <c r="X2162" s="5"/>
      <c r="Y2162" s="5"/>
      <c r="Z2162" s="5"/>
      <c r="AA2162" s="4" t="s">
        <v>3884</v>
      </c>
      <c r="AB2162" s="5"/>
      <c r="AC2162" s="5"/>
      <c r="AD2162" s="5"/>
      <c r="AE2162" s="5"/>
      <c r="AF2162" s="5"/>
      <c r="AG2162" s="5"/>
      <c r="AH2162" s="5"/>
      <c r="AI2162" s="5"/>
      <c r="AJ2162" s="5"/>
      <c r="AK2162" s="5"/>
      <c r="AL2162" s="5"/>
      <c r="AM2162" s="5"/>
      <c r="AN2162" s="5"/>
      <c r="AO2162" s="5"/>
      <c r="AP2162" s="5" t="s">
        <v>1536</v>
      </c>
      <c r="AQ2162" s="4" t="s">
        <v>12479</v>
      </c>
      <c r="AR2162" s="5" t="s">
        <v>12480</v>
      </c>
      <c r="AS2162" s="4" t="s">
        <v>1376</v>
      </c>
      <c r="AT2162" s="5" t="s">
        <v>1377</v>
      </c>
      <c r="AU2162" s="5" t="s">
        <v>41</v>
      </c>
      <c r="AV2162" s="4" t="s">
        <v>1378</v>
      </c>
      <c r="AW2162" s="5" t="s">
        <v>47</v>
      </c>
      <c r="AX2162" s="4" t="s">
        <v>1597</v>
      </c>
      <c r="AY2162" s="5" t="s">
        <v>1598</v>
      </c>
      <c r="AZ2162" s="5" t="s">
        <v>11</v>
      </c>
      <c r="BA2162" s="4" t="s">
        <v>1599</v>
      </c>
      <c r="BB2162" s="5" t="s">
        <v>1600</v>
      </c>
      <c r="BC2162" s="4" t="s">
        <v>5063</v>
      </c>
      <c r="BD2162" s="5" t="s">
        <v>5065</v>
      </c>
      <c r="BE2162" s="5" t="s">
        <v>25</v>
      </c>
      <c r="BF2162" s="5" t="s">
        <v>1333</v>
      </c>
      <c r="BG2162" s="4" t="s">
        <v>5066</v>
      </c>
      <c r="BH2162" s="5" t="s">
        <v>1343</v>
      </c>
    </row>
    <row r="2163" spans="1:60" x14ac:dyDescent="0.25">
      <c r="A2163">
        <f t="shared" si="181"/>
        <v>990739</v>
      </c>
      <c r="B2163">
        <f t="shared" si="182"/>
        <v>50101035</v>
      </c>
      <c r="C2163" t="str">
        <f t="shared" si="183"/>
        <v>CC</v>
      </c>
      <c r="D2163" t="str">
        <f t="shared" si="180"/>
        <v>REGION CENTRE EST</v>
      </c>
      <c r="E2163" s="12" t="str">
        <f t="shared" si="184"/>
        <v>TERRAIN</v>
      </c>
      <c r="F2163" s="4" t="s">
        <v>9410</v>
      </c>
      <c r="G2163" s="4" t="s">
        <v>9411</v>
      </c>
      <c r="H2163" s="5">
        <v>2</v>
      </c>
      <c r="I2163" s="5" t="s">
        <v>6943</v>
      </c>
      <c r="J2163" s="5"/>
      <c r="K2163" s="5"/>
      <c r="L2163" s="5"/>
      <c r="M2163" s="5" t="s">
        <v>1343</v>
      </c>
      <c r="N2163" s="5"/>
      <c r="O2163" s="5"/>
      <c r="P2163" s="5"/>
      <c r="Q2163" s="5"/>
      <c r="R2163" s="5"/>
      <c r="S2163" s="5"/>
      <c r="T2163" s="5"/>
      <c r="U2163" s="6">
        <v>45627</v>
      </c>
      <c r="V2163" s="5"/>
      <c r="W2163" s="4" t="s">
        <v>1329</v>
      </c>
      <c r="X2163" s="5"/>
      <c r="Y2163" s="5"/>
      <c r="Z2163" s="5"/>
      <c r="AA2163" s="4" t="s">
        <v>3597</v>
      </c>
      <c r="AB2163" s="5"/>
      <c r="AC2163" s="5"/>
      <c r="AD2163" s="5"/>
      <c r="AE2163" s="5"/>
      <c r="AF2163" s="5"/>
      <c r="AG2163" s="5"/>
      <c r="AH2163" s="5"/>
      <c r="AI2163" s="5"/>
      <c r="AJ2163" s="5"/>
      <c r="AK2163" s="5"/>
      <c r="AL2163" s="5"/>
      <c r="AM2163" s="5"/>
      <c r="AN2163" s="5"/>
      <c r="AO2163" s="5"/>
      <c r="AP2163" s="5" t="s">
        <v>1536</v>
      </c>
      <c r="AQ2163" s="4" t="s">
        <v>12479</v>
      </c>
      <c r="AR2163" s="5" t="s">
        <v>12480</v>
      </c>
      <c r="AS2163" s="4" t="s">
        <v>1376</v>
      </c>
      <c r="AT2163" s="5" t="s">
        <v>1377</v>
      </c>
      <c r="AU2163" s="5" t="s">
        <v>41</v>
      </c>
      <c r="AV2163" s="4" t="s">
        <v>1378</v>
      </c>
      <c r="AW2163" s="5" t="s">
        <v>47</v>
      </c>
      <c r="AX2163" s="4" t="s">
        <v>1597</v>
      </c>
      <c r="AY2163" s="5" t="s">
        <v>1598</v>
      </c>
      <c r="AZ2163" s="5" t="s">
        <v>11</v>
      </c>
      <c r="BA2163" s="4" t="s">
        <v>1599</v>
      </c>
      <c r="BB2163" s="5" t="s">
        <v>1600</v>
      </c>
      <c r="BC2163" s="5"/>
      <c r="BD2163" s="5"/>
      <c r="BE2163" s="5"/>
      <c r="BF2163" s="5"/>
      <c r="BG2163" s="4" t="s">
        <v>9411</v>
      </c>
      <c r="BH2163" s="5" t="s">
        <v>1343</v>
      </c>
    </row>
    <row r="2164" spans="1:60" x14ac:dyDescent="0.25">
      <c r="A2164">
        <f t="shared" si="181"/>
        <v>990731</v>
      </c>
      <c r="B2164">
        <f t="shared" si="182"/>
        <v>50101034</v>
      </c>
      <c r="C2164" t="str">
        <f t="shared" si="183"/>
        <v>CC</v>
      </c>
      <c r="D2164" t="str">
        <f t="shared" si="180"/>
        <v>REGION ILE DE FRANCE NORD</v>
      </c>
      <c r="E2164" s="12" t="str">
        <f t="shared" si="184"/>
        <v>TERRAIN</v>
      </c>
      <c r="F2164" s="4" t="s">
        <v>9412</v>
      </c>
      <c r="G2164" s="4" t="s">
        <v>6228</v>
      </c>
      <c r="H2164" s="5">
        <v>2</v>
      </c>
      <c r="I2164" s="5" t="s">
        <v>6943</v>
      </c>
      <c r="J2164" s="5"/>
      <c r="K2164" s="5"/>
      <c r="L2164" s="5"/>
      <c r="M2164" s="5" t="s">
        <v>1343</v>
      </c>
      <c r="N2164" s="5"/>
      <c r="O2164" s="5"/>
      <c r="P2164" s="5"/>
      <c r="Q2164" s="5"/>
      <c r="R2164" s="5"/>
      <c r="S2164" s="5"/>
      <c r="T2164" s="5"/>
      <c r="U2164" s="6">
        <v>45627</v>
      </c>
      <c r="V2164" s="5"/>
      <c r="W2164" s="4" t="s">
        <v>1329</v>
      </c>
      <c r="X2164" s="5"/>
      <c r="Y2164" s="5"/>
      <c r="Z2164" s="5"/>
      <c r="AA2164" s="4" t="s">
        <v>1487</v>
      </c>
      <c r="AB2164" s="5"/>
      <c r="AC2164" s="5"/>
      <c r="AD2164" s="5"/>
      <c r="AE2164" s="5"/>
      <c r="AF2164" s="5"/>
      <c r="AG2164" s="5"/>
      <c r="AH2164" s="5"/>
      <c r="AI2164" s="5"/>
      <c r="AJ2164" s="5"/>
      <c r="AK2164" s="5"/>
      <c r="AL2164" s="5"/>
      <c r="AM2164" s="5"/>
      <c r="AN2164" s="5"/>
      <c r="AO2164" s="5"/>
      <c r="AP2164" s="5" t="s">
        <v>12477</v>
      </c>
      <c r="AQ2164" s="4" t="s">
        <v>1351</v>
      </c>
      <c r="AR2164" s="5" t="s">
        <v>12478</v>
      </c>
      <c r="AS2164" s="4" t="s">
        <v>1656</v>
      </c>
      <c r="AT2164" s="5" t="s">
        <v>1657</v>
      </c>
      <c r="AU2164" s="5" t="s">
        <v>41</v>
      </c>
      <c r="AV2164" s="4" t="s">
        <v>1658</v>
      </c>
      <c r="AW2164" s="5" t="s">
        <v>306</v>
      </c>
      <c r="AX2164" s="4" t="s">
        <v>2761</v>
      </c>
      <c r="AY2164" s="5" t="s">
        <v>2762</v>
      </c>
      <c r="AZ2164" s="5" t="s">
        <v>11</v>
      </c>
      <c r="BA2164" s="4" t="s">
        <v>2763</v>
      </c>
      <c r="BB2164" s="5" t="s">
        <v>2764</v>
      </c>
      <c r="BC2164" s="4" t="s">
        <v>6224</v>
      </c>
      <c r="BD2164" s="5" t="s">
        <v>6227</v>
      </c>
      <c r="BE2164" s="5" t="s">
        <v>25</v>
      </c>
      <c r="BF2164" s="5" t="s">
        <v>1333</v>
      </c>
      <c r="BG2164" s="4" t="s">
        <v>6228</v>
      </c>
      <c r="BH2164" s="5" t="s">
        <v>1343</v>
      </c>
    </row>
    <row r="2165" spans="1:60" x14ac:dyDescent="0.25">
      <c r="A2165">
        <f t="shared" si="181"/>
        <v>990729</v>
      </c>
      <c r="B2165">
        <f t="shared" si="182"/>
        <v>50101032</v>
      </c>
      <c r="C2165" t="str">
        <f t="shared" si="183"/>
        <v>CC</v>
      </c>
      <c r="D2165" t="str">
        <f t="shared" si="180"/>
        <v>REGION ILE DE FRANCE NORD</v>
      </c>
      <c r="E2165" s="12" t="str">
        <f t="shared" si="184"/>
        <v>TERRAIN</v>
      </c>
      <c r="F2165" s="4" t="s">
        <v>9413</v>
      </c>
      <c r="G2165" s="4" t="s">
        <v>2766</v>
      </c>
      <c r="H2165" s="5">
        <v>2</v>
      </c>
      <c r="I2165" s="5" t="s">
        <v>6943</v>
      </c>
      <c r="J2165" s="5"/>
      <c r="K2165" s="5"/>
      <c r="L2165" s="5"/>
      <c r="M2165" s="5" t="s">
        <v>1343</v>
      </c>
      <c r="N2165" s="5"/>
      <c r="O2165" s="5"/>
      <c r="P2165" s="5"/>
      <c r="Q2165" s="5"/>
      <c r="R2165" s="5"/>
      <c r="S2165" s="5"/>
      <c r="T2165" s="5"/>
      <c r="U2165" s="6">
        <v>45627</v>
      </c>
      <c r="V2165" s="5"/>
      <c r="W2165" s="4" t="s">
        <v>1329</v>
      </c>
      <c r="X2165" s="5"/>
      <c r="Y2165" s="5"/>
      <c r="Z2165" s="5"/>
      <c r="AA2165" s="4" t="s">
        <v>2759</v>
      </c>
      <c r="AB2165" s="5"/>
      <c r="AC2165" s="5"/>
      <c r="AD2165" s="5"/>
      <c r="AE2165" s="5"/>
      <c r="AF2165" s="5"/>
      <c r="AG2165" s="5"/>
      <c r="AH2165" s="5"/>
      <c r="AI2165" s="5"/>
      <c r="AJ2165" s="5"/>
      <c r="AK2165" s="5"/>
      <c r="AL2165" s="5"/>
      <c r="AM2165" s="5"/>
      <c r="AN2165" s="5"/>
      <c r="AO2165" s="5"/>
      <c r="AP2165" s="5" t="s">
        <v>12477</v>
      </c>
      <c r="AQ2165" s="4" t="s">
        <v>1351</v>
      </c>
      <c r="AR2165" s="5" t="s">
        <v>12478</v>
      </c>
      <c r="AS2165" s="4" t="s">
        <v>1656</v>
      </c>
      <c r="AT2165" s="5" t="s">
        <v>1657</v>
      </c>
      <c r="AU2165" s="5" t="s">
        <v>41</v>
      </c>
      <c r="AV2165" s="4" t="s">
        <v>1658</v>
      </c>
      <c r="AW2165" s="5" t="s">
        <v>306</v>
      </c>
      <c r="AX2165" s="4" t="s">
        <v>2761</v>
      </c>
      <c r="AY2165" s="5" t="s">
        <v>2762</v>
      </c>
      <c r="AZ2165" s="5" t="s">
        <v>11</v>
      </c>
      <c r="BA2165" s="4" t="s">
        <v>2763</v>
      </c>
      <c r="BB2165" s="5" t="s">
        <v>2764</v>
      </c>
      <c r="BC2165" s="5" t="s">
        <v>2757</v>
      </c>
      <c r="BD2165" s="5" t="s">
        <v>2765</v>
      </c>
      <c r="BE2165" s="5" t="s">
        <v>25</v>
      </c>
      <c r="BF2165" s="5" t="s">
        <v>1333</v>
      </c>
      <c r="BG2165" s="4" t="s">
        <v>2766</v>
      </c>
      <c r="BH2165" s="5" t="s">
        <v>1343</v>
      </c>
    </row>
    <row r="2166" spans="1:60" x14ac:dyDescent="0.25">
      <c r="A2166">
        <f t="shared" si="181"/>
        <v>990728</v>
      </c>
      <c r="B2166">
        <f t="shared" si="182"/>
        <v>50101031</v>
      </c>
      <c r="C2166" t="str">
        <f t="shared" si="183"/>
        <v>CC</v>
      </c>
      <c r="D2166" t="str">
        <f t="shared" si="180"/>
        <v>REGION ILE DE FRANCE NORD</v>
      </c>
      <c r="E2166" s="12" t="str">
        <f t="shared" si="184"/>
        <v>TERRAIN</v>
      </c>
      <c r="F2166" s="4" t="s">
        <v>9414</v>
      </c>
      <c r="G2166" s="4" t="s">
        <v>7443</v>
      </c>
      <c r="H2166" s="5">
        <v>2</v>
      </c>
      <c r="I2166" s="5" t="s">
        <v>6943</v>
      </c>
      <c r="J2166" s="5"/>
      <c r="K2166" s="5"/>
      <c r="L2166" s="5"/>
      <c r="M2166" s="5" t="s">
        <v>1343</v>
      </c>
      <c r="N2166" s="5"/>
      <c r="O2166" s="5"/>
      <c r="P2166" s="5"/>
      <c r="Q2166" s="5"/>
      <c r="R2166" s="5"/>
      <c r="S2166" s="5"/>
      <c r="T2166" s="5"/>
      <c r="U2166" s="6">
        <v>45627</v>
      </c>
      <c r="V2166" s="5"/>
      <c r="W2166" s="4" t="s">
        <v>1329</v>
      </c>
      <c r="X2166" s="5"/>
      <c r="Y2166" s="5"/>
      <c r="Z2166" s="5"/>
      <c r="AA2166" s="4" t="s">
        <v>1781</v>
      </c>
      <c r="AB2166" s="5"/>
      <c r="AC2166" s="5"/>
      <c r="AD2166" s="5"/>
      <c r="AE2166" s="5"/>
      <c r="AF2166" s="5"/>
      <c r="AG2166" s="5"/>
      <c r="AH2166" s="5"/>
      <c r="AI2166" s="5"/>
      <c r="AJ2166" s="5"/>
      <c r="AK2166" s="5"/>
      <c r="AL2166" s="5"/>
      <c r="AM2166" s="5"/>
      <c r="AN2166" s="5"/>
      <c r="AO2166" s="5"/>
      <c r="AP2166" s="5" t="s">
        <v>12477</v>
      </c>
      <c r="AQ2166" s="4" t="s">
        <v>1351</v>
      </c>
      <c r="AR2166" s="5" t="s">
        <v>12478</v>
      </c>
      <c r="AS2166" s="4" t="s">
        <v>1656</v>
      </c>
      <c r="AT2166" s="5" t="s">
        <v>1657</v>
      </c>
      <c r="AU2166" s="5" t="s">
        <v>41</v>
      </c>
      <c r="AV2166" s="4" t="s">
        <v>1658</v>
      </c>
      <c r="AW2166" s="5" t="s">
        <v>306</v>
      </c>
      <c r="AX2166" s="4" t="s">
        <v>2761</v>
      </c>
      <c r="AY2166" s="5" t="s">
        <v>2762</v>
      </c>
      <c r="AZ2166" s="5" t="s">
        <v>11</v>
      </c>
      <c r="BA2166" s="4" t="s">
        <v>2763</v>
      </c>
      <c r="BB2166" s="5" t="s">
        <v>2764</v>
      </c>
      <c r="BC2166" s="4" t="s">
        <v>7440</v>
      </c>
      <c r="BD2166" s="5" t="s">
        <v>7442</v>
      </c>
      <c r="BE2166" s="5" t="s">
        <v>25</v>
      </c>
      <c r="BF2166" s="5" t="s">
        <v>1333</v>
      </c>
      <c r="BG2166" s="4" t="s">
        <v>7443</v>
      </c>
      <c r="BH2166" s="5" t="s">
        <v>1343</v>
      </c>
    </row>
    <row r="2167" spans="1:60" x14ac:dyDescent="0.25">
      <c r="A2167">
        <f t="shared" si="181"/>
        <v>990727</v>
      </c>
      <c r="B2167">
        <f t="shared" si="182"/>
        <v>50101030</v>
      </c>
      <c r="C2167" t="str">
        <f t="shared" si="183"/>
        <v>CC</v>
      </c>
      <c r="D2167" t="str">
        <f t="shared" si="180"/>
        <v>REGION ILE DE FRANCE NORD</v>
      </c>
      <c r="E2167" s="12" t="str">
        <f t="shared" si="184"/>
        <v>TERRAIN</v>
      </c>
      <c r="F2167" s="4" t="s">
        <v>9415</v>
      </c>
      <c r="G2167" s="4" t="s">
        <v>7824</v>
      </c>
      <c r="H2167" s="5">
        <v>2</v>
      </c>
      <c r="I2167" s="5" t="s">
        <v>6943</v>
      </c>
      <c r="J2167" s="5"/>
      <c r="K2167" s="5"/>
      <c r="L2167" s="5"/>
      <c r="M2167" s="5" t="s">
        <v>1343</v>
      </c>
      <c r="N2167" s="5"/>
      <c r="O2167" s="5"/>
      <c r="P2167" s="5"/>
      <c r="Q2167" s="5"/>
      <c r="R2167" s="5"/>
      <c r="S2167" s="5"/>
      <c r="T2167" s="5"/>
      <c r="U2167" s="6">
        <v>45627</v>
      </c>
      <c r="V2167" s="5"/>
      <c r="W2167" s="4" t="s">
        <v>1329</v>
      </c>
      <c r="X2167" s="5"/>
      <c r="Y2167" s="5"/>
      <c r="Z2167" s="5"/>
      <c r="AA2167" s="4" t="s">
        <v>3348</v>
      </c>
      <c r="AB2167" s="5"/>
      <c r="AC2167" s="5"/>
      <c r="AD2167" s="5"/>
      <c r="AE2167" s="5"/>
      <c r="AF2167" s="5"/>
      <c r="AG2167" s="5"/>
      <c r="AH2167" s="5"/>
      <c r="AI2167" s="5"/>
      <c r="AJ2167" s="5"/>
      <c r="AK2167" s="5"/>
      <c r="AL2167" s="5"/>
      <c r="AM2167" s="5"/>
      <c r="AN2167" s="5"/>
      <c r="AO2167" s="5"/>
      <c r="AP2167" s="5" t="s">
        <v>12477</v>
      </c>
      <c r="AQ2167" s="4" t="s">
        <v>1351</v>
      </c>
      <c r="AR2167" s="5" t="s">
        <v>12478</v>
      </c>
      <c r="AS2167" s="4" t="s">
        <v>1656</v>
      </c>
      <c r="AT2167" s="5" t="s">
        <v>1657</v>
      </c>
      <c r="AU2167" s="5" t="s">
        <v>41</v>
      </c>
      <c r="AV2167" s="4" t="s">
        <v>1658</v>
      </c>
      <c r="AW2167" s="5" t="s">
        <v>306</v>
      </c>
      <c r="AX2167" s="4" t="s">
        <v>2761</v>
      </c>
      <c r="AY2167" s="5" t="s">
        <v>2762</v>
      </c>
      <c r="AZ2167" s="5" t="s">
        <v>11</v>
      </c>
      <c r="BA2167" s="4" t="s">
        <v>2763</v>
      </c>
      <c r="BB2167" s="5" t="s">
        <v>2764</v>
      </c>
      <c r="BC2167" s="4" t="s">
        <v>7822</v>
      </c>
      <c r="BD2167" s="5" t="s">
        <v>7823</v>
      </c>
      <c r="BE2167" s="5" t="s">
        <v>25</v>
      </c>
      <c r="BF2167" s="5" t="s">
        <v>1333</v>
      </c>
      <c r="BG2167" s="4" t="s">
        <v>7824</v>
      </c>
      <c r="BH2167" s="5" t="s">
        <v>1343</v>
      </c>
    </row>
    <row r="2168" spans="1:60" x14ac:dyDescent="0.25">
      <c r="A2168">
        <f t="shared" si="181"/>
        <v>990725</v>
      </c>
      <c r="B2168">
        <f t="shared" si="182"/>
        <v>50101029</v>
      </c>
      <c r="C2168" t="str">
        <f t="shared" si="183"/>
        <v>CC</v>
      </c>
      <c r="D2168" t="str">
        <f t="shared" si="180"/>
        <v>REGION ILE DE FRANCE NORD</v>
      </c>
      <c r="E2168" s="12" t="str">
        <f t="shared" si="184"/>
        <v>TERRAIN</v>
      </c>
      <c r="F2168" s="4" t="s">
        <v>9416</v>
      </c>
      <c r="G2168" s="4" t="s">
        <v>9417</v>
      </c>
      <c r="H2168" s="5">
        <v>2</v>
      </c>
      <c r="I2168" s="5" t="s">
        <v>6943</v>
      </c>
      <c r="J2168" s="5"/>
      <c r="K2168" s="5"/>
      <c r="L2168" s="5"/>
      <c r="M2168" s="5" t="s">
        <v>1343</v>
      </c>
      <c r="N2168" s="5"/>
      <c r="O2168" s="5"/>
      <c r="P2168" s="5"/>
      <c r="Q2168" s="5"/>
      <c r="R2168" s="5"/>
      <c r="S2168" s="5"/>
      <c r="T2168" s="5"/>
      <c r="U2168" s="6">
        <v>45627</v>
      </c>
      <c r="V2168" s="5"/>
      <c r="W2168" s="4" t="s">
        <v>1329</v>
      </c>
      <c r="X2168" s="5"/>
      <c r="Y2168" s="5"/>
      <c r="Z2168" s="5"/>
      <c r="AA2168" s="4" t="s">
        <v>8897</v>
      </c>
      <c r="AB2168" s="5"/>
      <c r="AC2168" s="5"/>
      <c r="AD2168" s="5"/>
      <c r="AE2168" s="5"/>
      <c r="AF2168" s="5"/>
      <c r="AG2168" s="5"/>
      <c r="AH2168" s="5"/>
      <c r="AI2168" s="5"/>
      <c r="AJ2168" s="5"/>
      <c r="AK2168" s="5"/>
      <c r="AL2168" s="5"/>
      <c r="AM2168" s="5"/>
      <c r="AN2168" s="5"/>
      <c r="AO2168" s="5"/>
      <c r="AP2168" s="5" t="s">
        <v>12477</v>
      </c>
      <c r="AQ2168" s="4" t="s">
        <v>1351</v>
      </c>
      <c r="AR2168" s="5" t="s">
        <v>12478</v>
      </c>
      <c r="AS2168" s="4" t="s">
        <v>1656</v>
      </c>
      <c r="AT2168" s="5" t="s">
        <v>1657</v>
      </c>
      <c r="AU2168" s="5" t="s">
        <v>41</v>
      </c>
      <c r="AV2168" s="4" t="s">
        <v>1658</v>
      </c>
      <c r="AW2168" s="5" t="s">
        <v>306</v>
      </c>
      <c r="AX2168" s="4" t="s">
        <v>2761</v>
      </c>
      <c r="AY2168" s="5" t="s">
        <v>2762</v>
      </c>
      <c r="AZ2168" s="5" t="s">
        <v>11</v>
      </c>
      <c r="BA2168" s="4" t="s">
        <v>2763</v>
      </c>
      <c r="BB2168" s="5" t="s">
        <v>2764</v>
      </c>
      <c r="BC2168" s="4" t="s">
        <v>9418</v>
      </c>
      <c r="BD2168" s="5" t="s">
        <v>9419</v>
      </c>
      <c r="BE2168" s="5" t="s">
        <v>25</v>
      </c>
      <c r="BF2168" s="5" t="s">
        <v>1333</v>
      </c>
      <c r="BG2168" s="4" t="s">
        <v>9417</v>
      </c>
      <c r="BH2168" s="5" t="s">
        <v>1343</v>
      </c>
    </row>
    <row r="2169" spans="1:60" x14ac:dyDescent="0.25">
      <c r="A2169">
        <f t="shared" si="181"/>
        <v>990723</v>
      </c>
      <c r="B2169">
        <f t="shared" si="182"/>
        <v>50101028</v>
      </c>
      <c r="C2169" t="str">
        <f t="shared" si="183"/>
        <v>CC</v>
      </c>
      <c r="D2169" t="str">
        <f t="shared" si="180"/>
        <v>REGION ILE DE FRANCE NORD</v>
      </c>
      <c r="E2169" s="12" t="str">
        <f t="shared" si="184"/>
        <v>TERRAIN</v>
      </c>
      <c r="F2169" s="4" t="s">
        <v>9420</v>
      </c>
      <c r="G2169" s="4" t="s">
        <v>6523</v>
      </c>
      <c r="H2169" s="5">
        <v>2</v>
      </c>
      <c r="I2169" s="5" t="s">
        <v>6943</v>
      </c>
      <c r="J2169" s="5"/>
      <c r="K2169" s="5"/>
      <c r="L2169" s="5"/>
      <c r="M2169" s="5" t="s">
        <v>1343</v>
      </c>
      <c r="N2169" s="5"/>
      <c r="O2169" s="5"/>
      <c r="P2169" s="5"/>
      <c r="Q2169" s="5"/>
      <c r="R2169" s="5"/>
      <c r="S2169" s="5"/>
      <c r="T2169" s="5"/>
      <c r="U2169" s="6">
        <v>45627</v>
      </c>
      <c r="V2169" s="5"/>
      <c r="W2169" s="4" t="s">
        <v>1329</v>
      </c>
      <c r="X2169" s="5"/>
      <c r="Y2169" s="5"/>
      <c r="Z2169" s="5"/>
      <c r="AA2169" s="4" t="s">
        <v>4435</v>
      </c>
      <c r="AB2169" s="5"/>
      <c r="AC2169" s="5"/>
      <c r="AD2169" s="5"/>
      <c r="AE2169" s="5"/>
      <c r="AF2169" s="5"/>
      <c r="AG2169" s="5"/>
      <c r="AH2169" s="5"/>
      <c r="AI2169" s="5"/>
      <c r="AJ2169" s="5"/>
      <c r="AK2169" s="5"/>
      <c r="AL2169" s="5"/>
      <c r="AM2169" s="5"/>
      <c r="AN2169" s="5"/>
      <c r="AO2169" s="5"/>
      <c r="AP2169" s="5" t="s">
        <v>12477</v>
      </c>
      <c r="AQ2169" s="4" t="s">
        <v>1351</v>
      </c>
      <c r="AR2169" s="5" t="s">
        <v>12478</v>
      </c>
      <c r="AS2169" s="4" t="s">
        <v>1656</v>
      </c>
      <c r="AT2169" s="5" t="s">
        <v>1657</v>
      </c>
      <c r="AU2169" s="5" t="s">
        <v>41</v>
      </c>
      <c r="AV2169" s="4" t="s">
        <v>1658</v>
      </c>
      <c r="AW2169" s="5" t="s">
        <v>306</v>
      </c>
      <c r="AX2169" s="4" t="s">
        <v>2761</v>
      </c>
      <c r="AY2169" s="5" t="s">
        <v>2762</v>
      </c>
      <c r="AZ2169" s="5" t="s">
        <v>11</v>
      </c>
      <c r="BA2169" s="4" t="s">
        <v>2763</v>
      </c>
      <c r="BB2169" s="5" t="s">
        <v>2764</v>
      </c>
      <c r="BC2169" s="4" t="s">
        <v>6519</v>
      </c>
      <c r="BD2169" s="5" t="s">
        <v>6522</v>
      </c>
      <c r="BE2169" s="5" t="s">
        <v>3</v>
      </c>
      <c r="BF2169" s="5" t="s">
        <v>1333</v>
      </c>
      <c r="BG2169" s="4" t="s">
        <v>6523</v>
      </c>
      <c r="BH2169" s="5" t="s">
        <v>1343</v>
      </c>
    </row>
    <row r="2170" spans="1:60" x14ac:dyDescent="0.25">
      <c r="A2170">
        <f t="shared" si="181"/>
        <v>990722</v>
      </c>
      <c r="B2170">
        <f t="shared" si="182"/>
        <v>50101027</v>
      </c>
      <c r="C2170" t="str">
        <f t="shared" si="183"/>
        <v>CC</v>
      </c>
      <c r="D2170" t="str">
        <f t="shared" si="180"/>
        <v>REGION ILE DE FRANCE NORD</v>
      </c>
      <c r="E2170" s="12" t="str">
        <f t="shared" si="184"/>
        <v>TERRAIN</v>
      </c>
      <c r="F2170" s="4" t="s">
        <v>9421</v>
      </c>
      <c r="G2170" s="4" t="s">
        <v>9422</v>
      </c>
      <c r="H2170" s="5">
        <v>2</v>
      </c>
      <c r="I2170" s="5" t="s">
        <v>6943</v>
      </c>
      <c r="J2170" s="5"/>
      <c r="K2170" s="5"/>
      <c r="L2170" s="5"/>
      <c r="M2170" s="5" t="s">
        <v>1343</v>
      </c>
      <c r="N2170" s="5"/>
      <c r="O2170" s="5"/>
      <c r="P2170" s="5"/>
      <c r="Q2170" s="5"/>
      <c r="R2170" s="5"/>
      <c r="S2170" s="5"/>
      <c r="T2170" s="5"/>
      <c r="U2170" s="6">
        <v>45627</v>
      </c>
      <c r="V2170" s="5"/>
      <c r="W2170" s="4" t="s">
        <v>1329</v>
      </c>
      <c r="X2170" s="5"/>
      <c r="Y2170" s="5"/>
      <c r="Z2170" s="5"/>
      <c r="AA2170" s="4" t="s">
        <v>3592</v>
      </c>
      <c r="AB2170" s="5"/>
      <c r="AC2170" s="5"/>
      <c r="AD2170" s="5"/>
      <c r="AE2170" s="5"/>
      <c r="AF2170" s="5"/>
      <c r="AG2170" s="5"/>
      <c r="AH2170" s="5"/>
      <c r="AI2170" s="5"/>
      <c r="AJ2170" s="5"/>
      <c r="AK2170" s="5"/>
      <c r="AL2170" s="5"/>
      <c r="AM2170" s="5"/>
      <c r="AN2170" s="5"/>
      <c r="AO2170" s="5"/>
      <c r="AP2170" s="5" t="s">
        <v>12477</v>
      </c>
      <c r="AQ2170" s="4" t="s">
        <v>1351</v>
      </c>
      <c r="AR2170" s="5" t="s">
        <v>12478</v>
      </c>
      <c r="AS2170" s="4" t="s">
        <v>1656</v>
      </c>
      <c r="AT2170" s="5" t="s">
        <v>1657</v>
      </c>
      <c r="AU2170" s="5" t="s">
        <v>41</v>
      </c>
      <c r="AV2170" s="4" t="s">
        <v>1658</v>
      </c>
      <c r="AW2170" s="5" t="s">
        <v>306</v>
      </c>
      <c r="AX2170" s="4" t="s">
        <v>2991</v>
      </c>
      <c r="AY2170" s="5" t="s">
        <v>2992</v>
      </c>
      <c r="AZ2170" s="5" t="s">
        <v>11</v>
      </c>
      <c r="BA2170" s="4" t="s">
        <v>2993</v>
      </c>
      <c r="BB2170" s="5" t="s">
        <v>2994</v>
      </c>
      <c r="BC2170" s="4"/>
      <c r="BD2170" s="5"/>
      <c r="BE2170" s="5"/>
      <c r="BF2170" s="5"/>
      <c r="BG2170" s="4" t="s">
        <v>9422</v>
      </c>
      <c r="BH2170" s="5" t="s">
        <v>1343</v>
      </c>
    </row>
    <row r="2171" spans="1:60" x14ac:dyDescent="0.25">
      <c r="A2171">
        <f t="shared" si="181"/>
        <v>990691</v>
      </c>
      <c r="B2171">
        <f t="shared" si="182"/>
        <v>50101025</v>
      </c>
      <c r="C2171" t="str">
        <f t="shared" si="183"/>
        <v>CC</v>
      </c>
      <c r="D2171" t="str">
        <f t="shared" si="180"/>
        <v>REGION GRAND OUEST</v>
      </c>
      <c r="E2171" s="12" t="str">
        <f t="shared" si="184"/>
        <v>TERRAIN</v>
      </c>
      <c r="F2171" s="4" t="s">
        <v>9423</v>
      </c>
      <c r="G2171" s="4" t="s">
        <v>5388</v>
      </c>
      <c r="H2171" s="5">
        <v>2</v>
      </c>
      <c r="I2171" s="5" t="s">
        <v>6943</v>
      </c>
      <c r="J2171" s="5"/>
      <c r="K2171" s="5"/>
      <c r="L2171" s="5"/>
      <c r="M2171" s="5" t="s">
        <v>1343</v>
      </c>
      <c r="N2171" s="5"/>
      <c r="O2171" s="5"/>
      <c r="P2171" s="5"/>
      <c r="Q2171" s="5"/>
      <c r="R2171" s="5"/>
      <c r="S2171" s="5"/>
      <c r="T2171" s="5"/>
      <c r="U2171" s="6">
        <v>45566</v>
      </c>
      <c r="V2171" s="5"/>
      <c r="W2171" s="4" t="s">
        <v>1329</v>
      </c>
      <c r="X2171" s="5"/>
      <c r="Y2171" s="5"/>
      <c r="Z2171" s="5"/>
      <c r="AA2171" s="4" t="s">
        <v>5385</v>
      </c>
      <c r="AB2171" s="5"/>
      <c r="AC2171" s="5"/>
      <c r="AD2171" s="5"/>
      <c r="AE2171" s="5"/>
      <c r="AF2171" s="5"/>
      <c r="AG2171" s="5"/>
      <c r="AH2171" s="5"/>
      <c r="AI2171" s="5"/>
      <c r="AJ2171" s="5"/>
      <c r="AK2171" s="5"/>
      <c r="AL2171" s="5"/>
      <c r="AM2171" s="5"/>
      <c r="AN2171" s="5"/>
      <c r="AO2171" s="5"/>
      <c r="AP2171" s="5" t="s">
        <v>1413</v>
      </c>
      <c r="AQ2171" s="4" t="s">
        <v>1414</v>
      </c>
      <c r="AR2171" s="5" t="s">
        <v>19</v>
      </c>
      <c r="AS2171" s="4" t="s">
        <v>1507</v>
      </c>
      <c r="AT2171" s="5" t="s">
        <v>1508</v>
      </c>
      <c r="AU2171" s="5" t="s">
        <v>41</v>
      </c>
      <c r="AV2171" s="4" t="s">
        <v>1509</v>
      </c>
      <c r="AW2171" s="5" t="s">
        <v>375</v>
      </c>
      <c r="AX2171" s="4" t="s">
        <v>1510</v>
      </c>
      <c r="AY2171" s="5" t="s">
        <v>1511</v>
      </c>
      <c r="AZ2171" s="5" t="s">
        <v>11</v>
      </c>
      <c r="BA2171" s="4" t="s">
        <v>1512</v>
      </c>
      <c r="BB2171" s="5" t="s">
        <v>1513</v>
      </c>
      <c r="BC2171" s="4" t="s">
        <v>5384</v>
      </c>
      <c r="BD2171" s="5" t="s">
        <v>5387</v>
      </c>
      <c r="BE2171" s="5" t="s">
        <v>25</v>
      </c>
      <c r="BF2171" s="5" t="s">
        <v>1333</v>
      </c>
      <c r="BG2171" s="4" t="s">
        <v>5388</v>
      </c>
      <c r="BH2171" s="5" t="s">
        <v>1343</v>
      </c>
    </row>
    <row r="2172" spans="1:60" x14ac:dyDescent="0.25">
      <c r="A2172">
        <f t="shared" si="181"/>
        <v>990689</v>
      </c>
      <c r="B2172">
        <f t="shared" si="182"/>
        <v>50101024</v>
      </c>
      <c r="C2172" t="str">
        <f t="shared" si="183"/>
        <v>CC</v>
      </c>
      <c r="D2172" t="str">
        <f t="shared" si="180"/>
        <v>REGION GRAND OUEST</v>
      </c>
      <c r="E2172" s="12" t="str">
        <f t="shared" si="184"/>
        <v>TERRAIN</v>
      </c>
      <c r="F2172" s="4" t="s">
        <v>9424</v>
      </c>
      <c r="G2172" s="4" t="s">
        <v>9425</v>
      </c>
      <c r="H2172" s="5">
        <v>2</v>
      </c>
      <c r="I2172" s="5" t="s">
        <v>6943</v>
      </c>
      <c r="J2172" s="5"/>
      <c r="K2172" s="5"/>
      <c r="L2172" s="5"/>
      <c r="M2172" s="5" t="s">
        <v>1343</v>
      </c>
      <c r="N2172" s="5"/>
      <c r="O2172" s="5"/>
      <c r="P2172" s="5"/>
      <c r="Q2172" s="5"/>
      <c r="R2172" s="5"/>
      <c r="S2172" s="5"/>
      <c r="T2172" s="5"/>
      <c r="U2172" s="6">
        <v>45627</v>
      </c>
      <c r="V2172" s="5"/>
      <c r="W2172" s="4" t="s">
        <v>1329</v>
      </c>
      <c r="X2172" s="5"/>
      <c r="Y2172" s="5"/>
      <c r="Z2172" s="5"/>
      <c r="AA2172" s="4" t="s">
        <v>9256</v>
      </c>
      <c r="AB2172" s="5"/>
      <c r="AC2172" s="5"/>
      <c r="AD2172" s="5"/>
      <c r="AE2172" s="5"/>
      <c r="AF2172" s="5"/>
      <c r="AG2172" s="5"/>
      <c r="AH2172" s="5"/>
      <c r="AI2172" s="5"/>
      <c r="AJ2172" s="5"/>
      <c r="AK2172" s="5"/>
      <c r="AL2172" s="5"/>
      <c r="AM2172" s="5"/>
      <c r="AN2172" s="5"/>
      <c r="AO2172" s="5"/>
      <c r="AP2172" s="5" t="s">
        <v>1413</v>
      </c>
      <c r="AQ2172" s="4" t="s">
        <v>1414</v>
      </c>
      <c r="AR2172" s="5" t="s">
        <v>19</v>
      </c>
      <c r="AS2172" s="4" t="s">
        <v>1507</v>
      </c>
      <c r="AT2172" s="5" t="s">
        <v>1508</v>
      </c>
      <c r="AU2172" s="5" t="s">
        <v>41</v>
      </c>
      <c r="AV2172" s="4" t="s">
        <v>1509</v>
      </c>
      <c r="AW2172" s="5" t="s">
        <v>375</v>
      </c>
      <c r="AX2172" s="4" t="s">
        <v>1510</v>
      </c>
      <c r="AY2172" s="5" t="s">
        <v>1511</v>
      </c>
      <c r="AZ2172" s="5" t="s">
        <v>11</v>
      </c>
      <c r="BA2172" s="4" t="s">
        <v>1512</v>
      </c>
      <c r="BB2172" s="5" t="s">
        <v>1513</v>
      </c>
      <c r="BC2172" s="4" t="s">
        <v>7805</v>
      </c>
      <c r="BD2172" s="5" t="s">
        <v>7808</v>
      </c>
      <c r="BE2172" s="5" t="s">
        <v>245</v>
      </c>
      <c r="BF2172" s="5" t="s">
        <v>1333</v>
      </c>
      <c r="BG2172" s="4" t="s">
        <v>9425</v>
      </c>
      <c r="BH2172" s="5" t="s">
        <v>1343</v>
      </c>
    </row>
    <row r="2173" spans="1:60" x14ac:dyDescent="0.25">
      <c r="A2173">
        <f t="shared" si="181"/>
        <v>990686</v>
      </c>
      <c r="B2173">
        <f t="shared" si="182"/>
        <v>50101023</v>
      </c>
      <c r="C2173" t="str">
        <f t="shared" si="183"/>
        <v>CC</v>
      </c>
      <c r="D2173" t="str">
        <f t="shared" si="180"/>
        <v>REGION GRAND OUEST</v>
      </c>
      <c r="E2173" s="12" t="str">
        <f t="shared" si="184"/>
        <v>TERRAIN</v>
      </c>
      <c r="F2173" s="4" t="s">
        <v>9426</v>
      </c>
      <c r="G2173" s="4" t="s">
        <v>7809</v>
      </c>
      <c r="H2173" s="5">
        <v>2</v>
      </c>
      <c r="I2173" s="5" t="s">
        <v>6943</v>
      </c>
      <c r="J2173" s="5"/>
      <c r="K2173" s="5"/>
      <c r="L2173" s="5"/>
      <c r="M2173" s="5" t="s">
        <v>1343</v>
      </c>
      <c r="N2173" s="5"/>
      <c r="O2173" s="5"/>
      <c r="P2173" s="5"/>
      <c r="Q2173" s="5"/>
      <c r="R2173" s="5"/>
      <c r="S2173" s="5"/>
      <c r="T2173" s="5"/>
      <c r="U2173" s="6">
        <v>45627</v>
      </c>
      <c r="V2173" s="5"/>
      <c r="W2173" s="4" t="s">
        <v>1329</v>
      </c>
      <c r="X2173" s="5"/>
      <c r="Y2173" s="5"/>
      <c r="Z2173" s="5"/>
      <c r="AA2173" s="4" t="s">
        <v>4149</v>
      </c>
      <c r="AB2173" s="5"/>
      <c r="AC2173" s="5"/>
      <c r="AD2173" s="5"/>
      <c r="AE2173" s="5"/>
      <c r="AF2173" s="5"/>
      <c r="AG2173" s="5"/>
      <c r="AH2173" s="5"/>
      <c r="AI2173" s="5"/>
      <c r="AJ2173" s="5"/>
      <c r="AK2173" s="5"/>
      <c r="AL2173" s="5"/>
      <c r="AM2173" s="5"/>
      <c r="AN2173" s="5"/>
      <c r="AO2173" s="5"/>
      <c r="AP2173" s="5" t="s">
        <v>1413</v>
      </c>
      <c r="AQ2173" s="4" t="s">
        <v>1414</v>
      </c>
      <c r="AR2173" s="5" t="s">
        <v>19</v>
      </c>
      <c r="AS2173" s="4" t="s">
        <v>1507</v>
      </c>
      <c r="AT2173" s="5" t="s">
        <v>1508</v>
      </c>
      <c r="AU2173" s="5" t="s">
        <v>41</v>
      </c>
      <c r="AV2173" s="4" t="s">
        <v>1509</v>
      </c>
      <c r="AW2173" s="5" t="s">
        <v>375</v>
      </c>
      <c r="AX2173" s="4" t="s">
        <v>1510</v>
      </c>
      <c r="AY2173" s="5" t="s">
        <v>1511</v>
      </c>
      <c r="AZ2173" s="5" t="s">
        <v>11</v>
      </c>
      <c r="BA2173" s="4" t="s">
        <v>1512</v>
      </c>
      <c r="BB2173" s="5" t="s">
        <v>1513</v>
      </c>
      <c r="BC2173" s="5"/>
      <c r="BD2173" s="5"/>
      <c r="BE2173" s="5"/>
      <c r="BF2173" s="5"/>
      <c r="BG2173" s="4" t="s">
        <v>7809</v>
      </c>
      <c r="BH2173" s="5" t="s">
        <v>1343</v>
      </c>
    </row>
    <row r="2174" spans="1:60" x14ac:dyDescent="0.25">
      <c r="A2174">
        <f t="shared" si="181"/>
        <v>990668</v>
      </c>
      <c r="B2174">
        <f t="shared" si="182"/>
        <v>50101021</v>
      </c>
      <c r="C2174" t="str">
        <f t="shared" si="183"/>
        <v>CC</v>
      </c>
      <c r="D2174" t="str">
        <f t="shared" si="180"/>
        <v>REGION GRAND SUD</v>
      </c>
      <c r="E2174" s="12" t="str">
        <f t="shared" si="184"/>
        <v>TERRAIN</v>
      </c>
      <c r="F2174" s="4" t="s">
        <v>9427</v>
      </c>
      <c r="G2174" s="4" t="s">
        <v>5201</v>
      </c>
      <c r="H2174" s="5">
        <v>2</v>
      </c>
      <c r="I2174" s="5" t="s">
        <v>6943</v>
      </c>
      <c r="J2174" s="5"/>
      <c r="K2174" s="5"/>
      <c r="L2174" s="5"/>
      <c r="M2174" s="5" t="s">
        <v>1343</v>
      </c>
      <c r="N2174" s="5"/>
      <c r="O2174" s="5"/>
      <c r="P2174" s="5"/>
      <c r="Q2174" s="5"/>
      <c r="R2174" s="5"/>
      <c r="S2174" s="5"/>
      <c r="T2174" s="5"/>
      <c r="U2174" s="6">
        <v>45597</v>
      </c>
      <c r="V2174" s="5"/>
      <c r="W2174" s="4" t="s">
        <v>1329</v>
      </c>
      <c r="X2174" s="5"/>
      <c r="Y2174" s="5"/>
      <c r="Z2174" s="5"/>
      <c r="AA2174" s="4" t="s">
        <v>5198</v>
      </c>
      <c r="AB2174" s="5"/>
      <c r="AC2174" s="5"/>
      <c r="AD2174" s="5"/>
      <c r="AE2174" s="5"/>
      <c r="AF2174" s="5"/>
      <c r="AG2174" s="5"/>
      <c r="AH2174" s="5"/>
      <c r="AI2174" s="5"/>
      <c r="AJ2174" s="5"/>
      <c r="AK2174" s="5"/>
      <c r="AL2174" s="5"/>
      <c r="AM2174" s="5"/>
      <c r="AN2174" s="5"/>
      <c r="AO2174" s="5"/>
      <c r="AP2174" s="5" t="s">
        <v>1335</v>
      </c>
      <c r="AQ2174" s="4" t="s">
        <v>1336</v>
      </c>
      <c r="AR2174" s="5" t="s">
        <v>12476</v>
      </c>
      <c r="AS2174" s="4" t="s">
        <v>1745</v>
      </c>
      <c r="AT2174" s="5" t="s">
        <v>1746</v>
      </c>
      <c r="AU2174" s="5" t="s">
        <v>41</v>
      </c>
      <c r="AV2174" s="4" t="s">
        <v>1747</v>
      </c>
      <c r="AW2174" s="5" t="s">
        <v>52</v>
      </c>
      <c r="AX2174" s="4"/>
      <c r="AY2174" s="5"/>
      <c r="AZ2174" s="5"/>
      <c r="BA2174" s="4" t="s">
        <v>2281</v>
      </c>
      <c r="BB2174" s="5" t="s">
        <v>2282</v>
      </c>
      <c r="BC2174" s="5" t="s">
        <v>5196</v>
      </c>
      <c r="BD2174" s="5" t="s">
        <v>5200</v>
      </c>
      <c r="BE2174" s="5" t="s">
        <v>1187</v>
      </c>
      <c r="BF2174" s="5" t="s">
        <v>1333</v>
      </c>
      <c r="BG2174" s="4" t="s">
        <v>5201</v>
      </c>
      <c r="BH2174" s="5" t="s">
        <v>1343</v>
      </c>
    </row>
    <row r="2175" spans="1:60" x14ac:dyDescent="0.25">
      <c r="A2175">
        <f t="shared" si="181"/>
        <v>990667</v>
      </c>
      <c r="B2175">
        <f t="shared" si="182"/>
        <v>50101020</v>
      </c>
      <c r="C2175" t="str">
        <f t="shared" si="183"/>
        <v>CC</v>
      </c>
      <c r="D2175" t="str">
        <f t="shared" si="180"/>
        <v>REGION GRAND SUD</v>
      </c>
      <c r="E2175" s="12" t="str">
        <f t="shared" si="184"/>
        <v>TERRAIN</v>
      </c>
      <c r="F2175" s="4" t="s">
        <v>9428</v>
      </c>
      <c r="G2175" s="4" t="s">
        <v>9429</v>
      </c>
      <c r="H2175" s="5">
        <v>2</v>
      </c>
      <c r="I2175" s="5" t="s">
        <v>6943</v>
      </c>
      <c r="J2175" s="5"/>
      <c r="K2175" s="5"/>
      <c r="L2175" s="5"/>
      <c r="M2175" s="5" t="s">
        <v>1343</v>
      </c>
      <c r="N2175" s="5"/>
      <c r="O2175" s="5"/>
      <c r="P2175" s="5"/>
      <c r="Q2175" s="5"/>
      <c r="R2175" s="5"/>
      <c r="S2175" s="5"/>
      <c r="T2175" s="5"/>
      <c r="U2175" s="6">
        <v>45474</v>
      </c>
      <c r="V2175" s="5"/>
      <c r="W2175" s="4" t="s">
        <v>1329</v>
      </c>
      <c r="X2175" s="5"/>
      <c r="Y2175" s="5"/>
      <c r="Z2175" s="5"/>
      <c r="AA2175" s="4" t="s">
        <v>9430</v>
      </c>
      <c r="AB2175" s="5"/>
      <c r="AC2175" s="5"/>
      <c r="AD2175" s="5"/>
      <c r="AE2175" s="5"/>
      <c r="AF2175" s="5"/>
      <c r="AG2175" s="5"/>
      <c r="AH2175" s="5"/>
      <c r="AI2175" s="5"/>
      <c r="AJ2175" s="5"/>
      <c r="AK2175" s="5"/>
      <c r="AL2175" s="5"/>
      <c r="AM2175" s="5"/>
      <c r="AN2175" s="5"/>
      <c r="AO2175" s="5"/>
      <c r="AP2175" s="5" t="s">
        <v>1335</v>
      </c>
      <c r="AQ2175" s="4" t="s">
        <v>1336</v>
      </c>
      <c r="AR2175" s="5" t="s">
        <v>12476</v>
      </c>
      <c r="AS2175" s="4" t="s">
        <v>1745</v>
      </c>
      <c r="AT2175" s="5" t="s">
        <v>1746</v>
      </c>
      <c r="AU2175" s="5" t="s">
        <v>41</v>
      </c>
      <c r="AV2175" s="4" t="s">
        <v>1747</v>
      </c>
      <c r="AW2175" s="5" t="s">
        <v>52</v>
      </c>
      <c r="AX2175" s="4" t="s">
        <v>1748</v>
      </c>
      <c r="AY2175" s="5" t="s">
        <v>1749</v>
      </c>
      <c r="AZ2175" s="5" t="s">
        <v>11</v>
      </c>
      <c r="BA2175" s="4" t="s">
        <v>1750</v>
      </c>
      <c r="BB2175" s="5" t="s">
        <v>1751</v>
      </c>
      <c r="BC2175" s="4" t="s">
        <v>9431</v>
      </c>
      <c r="BD2175" s="5" t="s">
        <v>9432</v>
      </c>
      <c r="BE2175" s="5" t="s">
        <v>25</v>
      </c>
      <c r="BF2175" s="5" t="s">
        <v>1333</v>
      </c>
      <c r="BG2175" s="4" t="s">
        <v>9429</v>
      </c>
      <c r="BH2175" s="5" t="s">
        <v>1343</v>
      </c>
    </row>
    <row r="2176" spans="1:60" x14ac:dyDescent="0.25">
      <c r="A2176">
        <f t="shared" si="181"/>
        <v>990665</v>
      </c>
      <c r="B2176">
        <f t="shared" si="182"/>
        <v>50101019</v>
      </c>
      <c r="C2176" t="str">
        <f t="shared" si="183"/>
        <v>CC</v>
      </c>
      <c r="D2176" t="str">
        <f t="shared" si="180"/>
        <v>REGION GRAND SUD</v>
      </c>
      <c r="E2176" s="12" t="str">
        <f t="shared" si="184"/>
        <v>TERRAIN</v>
      </c>
      <c r="F2176" s="4" t="s">
        <v>9433</v>
      </c>
      <c r="G2176" s="4" t="s">
        <v>1484</v>
      </c>
      <c r="H2176" s="5">
        <v>2</v>
      </c>
      <c r="I2176" s="5" t="s">
        <v>6943</v>
      </c>
      <c r="J2176" s="5"/>
      <c r="K2176" s="5"/>
      <c r="L2176" s="5"/>
      <c r="M2176" s="5" t="s">
        <v>1343</v>
      </c>
      <c r="N2176" s="5"/>
      <c r="O2176" s="5"/>
      <c r="P2176" s="5"/>
      <c r="Q2176" s="5"/>
      <c r="R2176" s="5"/>
      <c r="S2176" s="5"/>
      <c r="T2176" s="5"/>
      <c r="U2176" s="6">
        <v>45566</v>
      </c>
      <c r="V2176" s="4"/>
      <c r="W2176" s="4" t="s">
        <v>1329</v>
      </c>
      <c r="X2176" s="5"/>
      <c r="Y2176" s="5"/>
      <c r="Z2176" s="5"/>
      <c r="AA2176" s="4" t="s">
        <v>1478</v>
      </c>
      <c r="AB2176" s="5"/>
      <c r="AC2176" s="5"/>
      <c r="AD2176" s="5"/>
      <c r="AE2176" s="5"/>
      <c r="AF2176" s="6"/>
      <c r="AG2176" s="5"/>
      <c r="AH2176" s="5"/>
      <c r="AI2176" s="5"/>
      <c r="AJ2176" s="6"/>
      <c r="AK2176" s="5"/>
      <c r="AL2176" s="6"/>
      <c r="AM2176" s="5"/>
      <c r="AN2176" s="5"/>
      <c r="AO2176" s="5"/>
      <c r="AP2176" s="5" t="s">
        <v>1335</v>
      </c>
      <c r="AQ2176" s="4" t="s">
        <v>1336</v>
      </c>
      <c r="AR2176" s="5" t="s">
        <v>12476</v>
      </c>
      <c r="AS2176" s="4" t="s">
        <v>1473</v>
      </c>
      <c r="AT2176" s="5" t="s">
        <v>1474</v>
      </c>
      <c r="AU2176" s="5" t="s">
        <v>41</v>
      </c>
      <c r="AV2176" s="4" t="s">
        <v>1475</v>
      </c>
      <c r="AW2176" s="5" t="s">
        <v>58</v>
      </c>
      <c r="AX2176" s="4" t="s">
        <v>1479</v>
      </c>
      <c r="AY2176" s="5" t="s">
        <v>1480</v>
      </c>
      <c r="AZ2176" s="5" t="s">
        <v>11</v>
      </c>
      <c r="BA2176" s="4" t="s">
        <v>1481</v>
      </c>
      <c r="BB2176" s="5" t="s">
        <v>1482</v>
      </c>
      <c r="BC2176" s="4" t="s">
        <v>1477</v>
      </c>
      <c r="BD2176" s="5" t="s">
        <v>1483</v>
      </c>
      <c r="BE2176" s="5" t="s">
        <v>260</v>
      </c>
      <c r="BF2176" s="5" t="s">
        <v>1333</v>
      </c>
      <c r="BG2176" s="4" t="s">
        <v>1484</v>
      </c>
      <c r="BH2176" s="5" t="s">
        <v>1343</v>
      </c>
    </row>
    <row r="2177" spans="1:60" x14ac:dyDescent="0.25">
      <c r="A2177">
        <f t="shared" si="181"/>
        <v>990664</v>
      </c>
      <c r="B2177">
        <f t="shared" si="182"/>
        <v>50101018</v>
      </c>
      <c r="C2177" t="str">
        <f t="shared" si="183"/>
        <v>CC</v>
      </c>
      <c r="D2177" t="str">
        <f t="shared" si="180"/>
        <v>REGION GRAND OUEST</v>
      </c>
      <c r="E2177" s="12" t="str">
        <f t="shared" si="184"/>
        <v>TERRAIN</v>
      </c>
      <c r="F2177" s="4" t="s">
        <v>9434</v>
      </c>
      <c r="G2177" s="4" t="s">
        <v>6165</v>
      </c>
      <c r="H2177" s="5">
        <v>2</v>
      </c>
      <c r="I2177" s="5" t="s">
        <v>6943</v>
      </c>
      <c r="J2177" s="5"/>
      <c r="K2177" s="5"/>
      <c r="L2177" s="5"/>
      <c r="M2177" s="5" t="s">
        <v>1343</v>
      </c>
      <c r="N2177" s="5"/>
      <c r="O2177" s="5"/>
      <c r="P2177" s="5"/>
      <c r="Q2177" s="5"/>
      <c r="R2177" s="5"/>
      <c r="S2177" s="5"/>
      <c r="T2177" s="5"/>
      <c r="U2177" s="6">
        <v>45566</v>
      </c>
      <c r="V2177" s="4"/>
      <c r="W2177" s="4" t="s">
        <v>1329</v>
      </c>
      <c r="X2177" s="5"/>
      <c r="Y2177" s="5"/>
      <c r="Z2177" s="5"/>
      <c r="AA2177" s="4" t="s">
        <v>2266</v>
      </c>
      <c r="AB2177" s="5"/>
      <c r="AC2177" s="5"/>
      <c r="AD2177" s="5"/>
      <c r="AE2177" s="5"/>
      <c r="AF2177" s="6"/>
      <c r="AG2177" s="5"/>
      <c r="AH2177" s="5"/>
      <c r="AI2177" s="5"/>
      <c r="AJ2177" s="6"/>
      <c r="AK2177" s="5"/>
      <c r="AL2177" s="6"/>
      <c r="AM2177" s="5"/>
      <c r="AN2177" s="5"/>
      <c r="AO2177" s="5"/>
      <c r="AP2177" s="5" t="s">
        <v>1413</v>
      </c>
      <c r="AQ2177" s="4" t="s">
        <v>1414</v>
      </c>
      <c r="AR2177" s="5" t="s">
        <v>19</v>
      </c>
      <c r="AS2177" s="4" t="s">
        <v>1415</v>
      </c>
      <c r="AT2177" s="5" t="s">
        <v>1416</v>
      </c>
      <c r="AU2177" s="5" t="s">
        <v>41</v>
      </c>
      <c r="AV2177" s="4" t="s">
        <v>1417</v>
      </c>
      <c r="AW2177" s="5" t="s">
        <v>20</v>
      </c>
      <c r="AX2177" s="4" t="s">
        <v>2873</v>
      </c>
      <c r="AY2177" s="5" t="s">
        <v>2876</v>
      </c>
      <c r="AZ2177" s="5" t="s">
        <v>11</v>
      </c>
      <c r="BA2177" s="4" t="s">
        <v>2877</v>
      </c>
      <c r="BB2177" s="5" t="s">
        <v>2878</v>
      </c>
      <c r="BC2177" s="4" t="s">
        <v>6160</v>
      </c>
      <c r="BD2177" s="5" t="s">
        <v>6164</v>
      </c>
      <c r="BE2177" s="5" t="s">
        <v>71</v>
      </c>
      <c r="BF2177" s="5" t="s">
        <v>1333</v>
      </c>
      <c r="BG2177" s="4" t="s">
        <v>6165</v>
      </c>
      <c r="BH2177" s="5" t="s">
        <v>1343</v>
      </c>
    </row>
    <row r="2178" spans="1:60" x14ac:dyDescent="0.25">
      <c r="A2178">
        <f t="shared" si="181"/>
        <v>990649</v>
      </c>
      <c r="B2178">
        <f t="shared" si="182"/>
        <v>50101017</v>
      </c>
      <c r="C2178" t="str">
        <f t="shared" si="183"/>
        <v>CC</v>
      </c>
      <c r="D2178" t="str">
        <f t="shared" si="180"/>
        <v>REGION GRAND OUEST</v>
      </c>
      <c r="E2178" s="12" t="str">
        <f t="shared" si="184"/>
        <v>TERRAIN</v>
      </c>
      <c r="F2178" s="4" t="s">
        <v>9435</v>
      </c>
      <c r="G2178" s="4" t="s">
        <v>5382</v>
      </c>
      <c r="H2178" s="5">
        <v>2</v>
      </c>
      <c r="I2178" s="5" t="s">
        <v>6943</v>
      </c>
      <c r="J2178" s="5"/>
      <c r="K2178" s="5"/>
      <c r="L2178" s="5"/>
      <c r="M2178" s="5" t="s">
        <v>1343</v>
      </c>
      <c r="N2178" s="5"/>
      <c r="O2178" s="6"/>
      <c r="P2178" s="5"/>
      <c r="Q2178" s="5"/>
      <c r="R2178" s="5"/>
      <c r="S2178" s="5"/>
      <c r="T2178" s="5"/>
      <c r="U2178" s="6">
        <v>45566</v>
      </c>
      <c r="V2178" s="4"/>
      <c r="W2178" s="4" t="s">
        <v>1329</v>
      </c>
      <c r="X2178" s="5"/>
      <c r="Y2178" s="5"/>
      <c r="Z2178" s="5"/>
      <c r="AA2178" s="4" t="s">
        <v>4885</v>
      </c>
      <c r="AB2178" s="5"/>
      <c r="AC2178" s="5"/>
      <c r="AD2178" s="5"/>
      <c r="AE2178" s="5"/>
      <c r="AF2178" s="6"/>
      <c r="AG2178" s="5"/>
      <c r="AH2178" s="5"/>
      <c r="AI2178" s="5"/>
      <c r="AJ2178" s="6"/>
      <c r="AK2178" s="5"/>
      <c r="AL2178" s="6"/>
      <c r="AM2178" s="5"/>
      <c r="AN2178" s="5"/>
      <c r="AO2178" s="5"/>
      <c r="AP2178" s="5" t="s">
        <v>1413</v>
      </c>
      <c r="AQ2178" s="4" t="s">
        <v>1414</v>
      </c>
      <c r="AR2178" s="5" t="s">
        <v>19</v>
      </c>
      <c r="AS2178" s="4" t="s">
        <v>1507</v>
      </c>
      <c r="AT2178" s="5" t="s">
        <v>1508</v>
      </c>
      <c r="AU2178" s="5" t="s">
        <v>41</v>
      </c>
      <c r="AV2178" s="4" t="s">
        <v>1509</v>
      </c>
      <c r="AW2178" s="5" t="s">
        <v>375</v>
      </c>
      <c r="AX2178" s="4" t="s">
        <v>2127</v>
      </c>
      <c r="AY2178" s="5" t="s">
        <v>2128</v>
      </c>
      <c r="AZ2178" s="5" t="s">
        <v>11</v>
      </c>
      <c r="BA2178" s="4" t="s">
        <v>2129</v>
      </c>
      <c r="BB2178" s="5" t="s">
        <v>2130</v>
      </c>
      <c r="BC2178" s="4" t="s">
        <v>5378</v>
      </c>
      <c r="BD2178" s="5" t="s">
        <v>5381</v>
      </c>
      <c r="BE2178" s="5" t="s">
        <v>25</v>
      </c>
      <c r="BF2178" s="5" t="s">
        <v>1333</v>
      </c>
      <c r="BG2178" s="4" t="s">
        <v>5382</v>
      </c>
      <c r="BH2178" s="5" t="s">
        <v>1343</v>
      </c>
    </row>
    <row r="2179" spans="1:60" x14ac:dyDescent="0.25">
      <c r="A2179">
        <f t="shared" si="181"/>
        <v>990646</v>
      </c>
      <c r="B2179">
        <f t="shared" si="182"/>
        <v>50101016</v>
      </c>
      <c r="C2179" t="str">
        <f t="shared" si="183"/>
        <v>CC</v>
      </c>
      <c r="D2179" t="str">
        <f t="shared" ref="D2179:D2242" si="185">AR2179</f>
        <v>REGION ILE DE FRANCE NORD</v>
      </c>
      <c r="E2179" s="12" t="str">
        <f t="shared" si="184"/>
        <v>TERRAIN</v>
      </c>
      <c r="F2179" s="4" t="s">
        <v>9436</v>
      </c>
      <c r="G2179" s="4" t="s">
        <v>6108</v>
      </c>
      <c r="H2179" s="5">
        <v>2</v>
      </c>
      <c r="I2179" s="5" t="s">
        <v>6943</v>
      </c>
      <c r="J2179" s="5"/>
      <c r="K2179" s="5"/>
      <c r="L2179" s="5"/>
      <c r="M2179" s="5" t="s">
        <v>1343</v>
      </c>
      <c r="N2179" s="5"/>
      <c r="O2179" s="5"/>
      <c r="P2179" s="5"/>
      <c r="Q2179" s="5"/>
      <c r="R2179" s="5"/>
      <c r="S2179" s="5"/>
      <c r="T2179" s="5"/>
      <c r="U2179" s="6">
        <v>45627</v>
      </c>
      <c r="V2179" s="4"/>
      <c r="W2179" s="4" t="s">
        <v>1329</v>
      </c>
      <c r="X2179" s="5"/>
      <c r="Y2179" s="5"/>
      <c r="Z2179" s="5"/>
      <c r="AA2179" s="4" t="s">
        <v>6105</v>
      </c>
      <c r="AB2179" s="5"/>
      <c r="AC2179" s="5"/>
      <c r="AD2179" s="5"/>
      <c r="AE2179" s="5"/>
      <c r="AF2179" s="6"/>
      <c r="AG2179" s="5"/>
      <c r="AH2179" s="5"/>
      <c r="AI2179" s="5"/>
      <c r="AJ2179" s="6"/>
      <c r="AK2179" s="5"/>
      <c r="AL2179" s="6"/>
      <c r="AM2179" s="5"/>
      <c r="AN2179" s="5"/>
      <c r="AO2179" s="5"/>
      <c r="AP2179" s="5" t="s">
        <v>12477</v>
      </c>
      <c r="AQ2179" s="4" t="s">
        <v>1351</v>
      </c>
      <c r="AR2179" s="5" t="s">
        <v>12478</v>
      </c>
      <c r="AS2179" s="4" t="s">
        <v>2180</v>
      </c>
      <c r="AT2179" s="5" t="s">
        <v>2181</v>
      </c>
      <c r="AU2179" s="5" t="s">
        <v>41</v>
      </c>
      <c r="AV2179" s="4" t="s">
        <v>2182</v>
      </c>
      <c r="AW2179" s="5" t="s">
        <v>4</v>
      </c>
      <c r="AX2179" s="4" t="s">
        <v>2681</v>
      </c>
      <c r="AY2179" s="5" t="s">
        <v>2682</v>
      </c>
      <c r="AZ2179" s="5" t="s">
        <v>11</v>
      </c>
      <c r="BA2179" s="4" t="s">
        <v>2683</v>
      </c>
      <c r="BB2179" s="5" t="s">
        <v>2684</v>
      </c>
      <c r="BC2179" s="4" t="s">
        <v>6103</v>
      </c>
      <c r="BD2179" s="5" t="s">
        <v>6107</v>
      </c>
      <c r="BE2179" s="5" t="s">
        <v>3</v>
      </c>
      <c r="BF2179" s="5" t="s">
        <v>1333</v>
      </c>
      <c r="BG2179" s="4" t="s">
        <v>6108</v>
      </c>
      <c r="BH2179" s="5" t="s">
        <v>1343</v>
      </c>
    </row>
    <row r="2180" spans="1:60" x14ac:dyDescent="0.25">
      <c r="A2180">
        <f t="shared" si="181"/>
        <v>990645</v>
      </c>
      <c r="B2180">
        <f t="shared" si="182"/>
        <v>50101015</v>
      </c>
      <c r="C2180" t="str">
        <f t="shared" si="183"/>
        <v>CC</v>
      </c>
      <c r="D2180" t="str">
        <f t="shared" si="185"/>
        <v>REGION GRAND SUD</v>
      </c>
      <c r="E2180" s="12" t="str">
        <f t="shared" si="184"/>
        <v>TERRAIN</v>
      </c>
      <c r="F2180" s="4" t="s">
        <v>9437</v>
      </c>
      <c r="G2180" s="4" t="s">
        <v>5123</v>
      </c>
      <c r="H2180" s="5">
        <v>2</v>
      </c>
      <c r="I2180" s="5" t="s">
        <v>6943</v>
      </c>
      <c r="J2180" s="5"/>
      <c r="K2180" s="5"/>
      <c r="L2180" s="5"/>
      <c r="M2180" s="5" t="s">
        <v>1343</v>
      </c>
      <c r="N2180" s="5"/>
      <c r="O2180" s="5"/>
      <c r="P2180" s="5"/>
      <c r="Q2180" s="5"/>
      <c r="R2180" s="5"/>
      <c r="S2180" s="5"/>
      <c r="T2180" s="5"/>
      <c r="U2180" s="6">
        <v>45474</v>
      </c>
      <c r="V2180" s="4"/>
      <c r="W2180" s="4" t="s">
        <v>1329</v>
      </c>
      <c r="X2180" s="5"/>
      <c r="Y2180" s="5"/>
      <c r="Z2180" s="5"/>
      <c r="AA2180" s="4" t="s">
        <v>5120</v>
      </c>
      <c r="AB2180" s="5"/>
      <c r="AC2180" s="5"/>
      <c r="AD2180" s="5"/>
      <c r="AE2180" s="5"/>
      <c r="AF2180" s="6"/>
      <c r="AG2180" s="5"/>
      <c r="AH2180" s="5"/>
      <c r="AI2180" s="5"/>
      <c r="AJ2180" s="6"/>
      <c r="AK2180" s="5"/>
      <c r="AL2180" s="6"/>
      <c r="AM2180" s="5"/>
      <c r="AN2180" s="5"/>
      <c r="AO2180" s="5"/>
      <c r="AP2180" s="5" t="s">
        <v>1335</v>
      </c>
      <c r="AQ2180" s="4" t="s">
        <v>1336</v>
      </c>
      <c r="AR2180" s="5" t="s">
        <v>12476</v>
      </c>
      <c r="AS2180" s="4" t="s">
        <v>1440</v>
      </c>
      <c r="AT2180" s="5" t="s">
        <v>1441</v>
      </c>
      <c r="AU2180" s="5" t="s">
        <v>41</v>
      </c>
      <c r="AV2180" s="4" t="s">
        <v>1537</v>
      </c>
      <c r="AW2180" s="5" t="s">
        <v>31</v>
      </c>
      <c r="AX2180" s="4" t="s">
        <v>3505</v>
      </c>
      <c r="AY2180" s="5" t="s">
        <v>3506</v>
      </c>
      <c r="AZ2180" s="5" t="s">
        <v>11</v>
      </c>
      <c r="BA2180" s="4" t="s">
        <v>3507</v>
      </c>
      <c r="BB2180" s="5" t="s">
        <v>3508</v>
      </c>
      <c r="BC2180" s="4" t="s">
        <v>5119</v>
      </c>
      <c r="BD2180" s="5" t="s">
        <v>5122</v>
      </c>
      <c r="BE2180" s="5" t="s">
        <v>260</v>
      </c>
      <c r="BF2180" s="5" t="s">
        <v>1333</v>
      </c>
      <c r="BG2180" s="4" t="s">
        <v>5123</v>
      </c>
      <c r="BH2180" s="5" t="s">
        <v>1343</v>
      </c>
    </row>
    <row r="2181" spans="1:60" x14ac:dyDescent="0.25">
      <c r="A2181">
        <f t="shared" si="181"/>
        <v>990636</v>
      </c>
      <c r="B2181">
        <f t="shared" si="182"/>
        <v>50101014</v>
      </c>
      <c r="C2181" t="str">
        <f t="shared" si="183"/>
        <v>CC</v>
      </c>
      <c r="D2181" t="str">
        <f t="shared" si="185"/>
        <v>REGION ILE DE FRANCE NORD</v>
      </c>
      <c r="E2181" s="12" t="str">
        <f t="shared" si="184"/>
        <v>TERRAIN</v>
      </c>
      <c r="F2181" s="4" t="s">
        <v>9438</v>
      </c>
      <c r="G2181" s="4" t="s">
        <v>9439</v>
      </c>
      <c r="H2181" s="5">
        <v>2</v>
      </c>
      <c r="I2181" s="5" t="s">
        <v>6943</v>
      </c>
      <c r="J2181" s="5"/>
      <c r="K2181" s="5"/>
      <c r="L2181" s="5"/>
      <c r="M2181" s="5" t="s">
        <v>1343</v>
      </c>
      <c r="N2181" s="5"/>
      <c r="O2181" s="6"/>
      <c r="P2181" s="5"/>
      <c r="Q2181" s="5"/>
      <c r="R2181" s="5"/>
      <c r="S2181" s="5"/>
      <c r="T2181" s="5"/>
      <c r="U2181" s="6">
        <v>45627</v>
      </c>
      <c r="V2181" s="4"/>
      <c r="W2181" s="4" t="s">
        <v>1329</v>
      </c>
      <c r="X2181" s="5"/>
      <c r="Y2181" s="5"/>
      <c r="Z2181" s="5"/>
      <c r="AA2181" s="5" t="s">
        <v>7493</v>
      </c>
      <c r="AB2181" s="5"/>
      <c r="AC2181" s="5"/>
      <c r="AD2181" s="5"/>
      <c r="AE2181" s="5"/>
      <c r="AF2181" s="6"/>
      <c r="AG2181" s="5"/>
      <c r="AH2181" s="5"/>
      <c r="AI2181" s="5"/>
      <c r="AJ2181" s="6"/>
      <c r="AK2181" s="5"/>
      <c r="AL2181" s="6"/>
      <c r="AM2181" s="5"/>
      <c r="AN2181" s="5"/>
      <c r="AO2181" s="5"/>
      <c r="AP2181" s="5" t="s">
        <v>12477</v>
      </c>
      <c r="AQ2181" s="4" t="s">
        <v>1351</v>
      </c>
      <c r="AR2181" s="5" t="s">
        <v>12478</v>
      </c>
      <c r="AS2181" s="4" t="s">
        <v>1352</v>
      </c>
      <c r="AT2181" s="5" t="s">
        <v>1353</v>
      </c>
      <c r="AU2181" s="5" t="s">
        <v>41</v>
      </c>
      <c r="AV2181" s="4" t="s">
        <v>1354</v>
      </c>
      <c r="AW2181" s="5" t="s">
        <v>17</v>
      </c>
      <c r="AX2181" s="4" t="s">
        <v>1889</v>
      </c>
      <c r="AY2181" s="5" t="s">
        <v>1890</v>
      </c>
      <c r="AZ2181" s="5" t="s">
        <v>11</v>
      </c>
      <c r="BA2181" s="4" t="s">
        <v>1891</v>
      </c>
      <c r="BB2181" s="5" t="s">
        <v>1892</v>
      </c>
      <c r="BC2181" s="5"/>
      <c r="BD2181" s="5"/>
      <c r="BE2181" s="5"/>
      <c r="BF2181" s="5"/>
      <c r="BG2181" s="5" t="s">
        <v>9439</v>
      </c>
      <c r="BH2181" s="5" t="s">
        <v>1343</v>
      </c>
    </row>
    <row r="2182" spans="1:60" x14ac:dyDescent="0.25">
      <c r="A2182">
        <f t="shared" si="181"/>
        <v>990630</v>
      </c>
      <c r="B2182">
        <f t="shared" si="182"/>
        <v>50101013</v>
      </c>
      <c r="C2182" t="str">
        <f t="shared" si="183"/>
        <v>CC</v>
      </c>
      <c r="D2182" t="str">
        <f t="shared" si="185"/>
        <v>REGION GRAND SUD</v>
      </c>
      <c r="E2182" s="12" t="str">
        <f t="shared" si="184"/>
        <v>TERRAIN</v>
      </c>
      <c r="F2182" s="4" t="s">
        <v>9440</v>
      </c>
      <c r="G2182" s="4" t="s">
        <v>2334</v>
      </c>
      <c r="H2182" s="5">
        <v>2</v>
      </c>
      <c r="I2182" s="5" t="s">
        <v>6943</v>
      </c>
      <c r="J2182" s="5"/>
      <c r="K2182" s="5"/>
      <c r="L2182" s="5"/>
      <c r="M2182" s="5" t="s">
        <v>1343</v>
      </c>
      <c r="N2182" s="5"/>
      <c r="O2182" s="5"/>
      <c r="P2182" s="5"/>
      <c r="Q2182" s="5"/>
      <c r="R2182" s="5"/>
      <c r="S2182" s="5"/>
      <c r="T2182" s="5"/>
      <c r="U2182" s="6">
        <v>45627</v>
      </c>
      <c r="V2182" s="5"/>
      <c r="W2182" s="4" t="s">
        <v>1329</v>
      </c>
      <c r="X2182" s="5"/>
      <c r="Y2182" s="5"/>
      <c r="Z2182" s="5"/>
      <c r="AA2182" s="5" t="s">
        <v>2331</v>
      </c>
      <c r="AB2182" s="5"/>
      <c r="AC2182" s="5"/>
      <c r="AD2182" s="5"/>
      <c r="AE2182" s="5"/>
      <c r="AF2182" s="5"/>
      <c r="AG2182" s="5"/>
      <c r="AH2182" s="5"/>
      <c r="AI2182" s="5"/>
      <c r="AJ2182" s="5"/>
      <c r="AK2182" s="5"/>
      <c r="AL2182" s="5"/>
      <c r="AM2182" s="5"/>
      <c r="AN2182" s="5"/>
      <c r="AO2182" s="5"/>
      <c r="AP2182" s="5" t="s">
        <v>1335</v>
      </c>
      <c r="AQ2182" s="4" t="s">
        <v>1336</v>
      </c>
      <c r="AR2182" s="5" t="s">
        <v>12476</v>
      </c>
      <c r="AS2182" s="4" t="s">
        <v>1427</v>
      </c>
      <c r="AT2182" s="5" t="s">
        <v>1428</v>
      </c>
      <c r="AU2182" s="5" t="s">
        <v>41</v>
      </c>
      <c r="AV2182" s="4" t="s">
        <v>1429</v>
      </c>
      <c r="AW2182" s="5" t="s">
        <v>129</v>
      </c>
      <c r="AX2182" s="4" t="s">
        <v>5448</v>
      </c>
      <c r="AY2182" s="5" t="s">
        <v>5452</v>
      </c>
      <c r="AZ2182" s="5" t="s">
        <v>1357</v>
      </c>
      <c r="BA2182" s="4" t="s">
        <v>7090</v>
      </c>
      <c r="BB2182" s="5" t="s">
        <v>11112</v>
      </c>
      <c r="BC2182" s="5" t="s">
        <v>2329</v>
      </c>
      <c r="BD2182" s="5" t="s">
        <v>2333</v>
      </c>
      <c r="BE2182" s="5" t="s">
        <v>245</v>
      </c>
      <c r="BF2182" s="5" t="s">
        <v>1333</v>
      </c>
      <c r="BG2182" s="5" t="s">
        <v>2334</v>
      </c>
      <c r="BH2182" s="5" t="s">
        <v>1343</v>
      </c>
    </row>
    <row r="2183" spans="1:60" x14ac:dyDescent="0.25">
      <c r="A2183">
        <f t="shared" si="181"/>
        <v>990629</v>
      </c>
      <c r="B2183">
        <f t="shared" si="182"/>
        <v>50101012</v>
      </c>
      <c r="C2183" t="str">
        <f t="shared" si="183"/>
        <v>CC</v>
      </c>
      <c r="D2183" t="str">
        <f t="shared" si="185"/>
        <v>REGION GRAND SUD</v>
      </c>
      <c r="E2183" s="12" t="str">
        <f t="shared" si="184"/>
        <v>TERRAIN</v>
      </c>
      <c r="F2183" s="4" t="s">
        <v>9441</v>
      </c>
      <c r="G2183" s="4" t="s">
        <v>9442</v>
      </c>
      <c r="H2183" s="5">
        <v>2</v>
      </c>
      <c r="I2183" s="5" t="s">
        <v>6943</v>
      </c>
      <c r="J2183" s="5"/>
      <c r="K2183" s="5"/>
      <c r="L2183" s="5"/>
      <c r="M2183" s="5" t="s">
        <v>1343</v>
      </c>
      <c r="N2183" s="5"/>
      <c r="O2183" s="5"/>
      <c r="P2183" s="5"/>
      <c r="Q2183" s="5"/>
      <c r="R2183" s="5"/>
      <c r="S2183" s="5"/>
      <c r="T2183" s="5"/>
      <c r="U2183" s="6">
        <v>45627</v>
      </c>
      <c r="V2183" s="4"/>
      <c r="W2183" s="4" t="s">
        <v>1329</v>
      </c>
      <c r="X2183" s="5"/>
      <c r="Y2183" s="5"/>
      <c r="Z2183" s="5"/>
      <c r="AA2183" s="4" t="s">
        <v>4435</v>
      </c>
      <c r="AB2183" s="5"/>
      <c r="AC2183" s="5"/>
      <c r="AD2183" s="5"/>
      <c r="AE2183" s="5"/>
      <c r="AF2183" s="6"/>
      <c r="AG2183" s="5"/>
      <c r="AH2183" s="5"/>
      <c r="AI2183" s="5"/>
      <c r="AJ2183" s="6"/>
      <c r="AK2183" s="5"/>
      <c r="AL2183" s="6"/>
      <c r="AM2183" s="5"/>
      <c r="AN2183" s="5"/>
      <c r="AO2183" s="5"/>
      <c r="AP2183" s="5" t="s">
        <v>1335</v>
      </c>
      <c r="AQ2183" s="4" t="s">
        <v>1336</v>
      </c>
      <c r="AR2183" s="5" t="s">
        <v>12476</v>
      </c>
      <c r="AS2183" s="4" t="s">
        <v>1427</v>
      </c>
      <c r="AT2183" s="5" t="s">
        <v>1428</v>
      </c>
      <c r="AU2183" s="5" t="s">
        <v>41</v>
      </c>
      <c r="AV2183" s="4" t="s">
        <v>1429</v>
      </c>
      <c r="AW2183" s="5" t="s">
        <v>129</v>
      </c>
      <c r="AX2183" s="4" t="s">
        <v>5448</v>
      </c>
      <c r="AY2183" s="5" t="s">
        <v>5452</v>
      </c>
      <c r="AZ2183" s="5" t="s">
        <v>1357</v>
      </c>
      <c r="BA2183" s="4" t="s">
        <v>7090</v>
      </c>
      <c r="BB2183" s="5" t="s">
        <v>11112</v>
      </c>
      <c r="BC2183" s="4"/>
      <c r="BD2183" s="5"/>
      <c r="BE2183" s="5"/>
      <c r="BF2183" s="5"/>
      <c r="BG2183" s="4" t="s">
        <v>9442</v>
      </c>
      <c r="BH2183" s="5" t="s">
        <v>1343</v>
      </c>
    </row>
    <row r="2184" spans="1:60" x14ac:dyDescent="0.25">
      <c r="A2184">
        <f t="shared" si="181"/>
        <v>990627</v>
      </c>
      <c r="B2184">
        <f t="shared" si="182"/>
        <v>50101011</v>
      </c>
      <c r="C2184" t="str">
        <f t="shared" si="183"/>
        <v>CC</v>
      </c>
      <c r="D2184" t="str">
        <f t="shared" si="185"/>
        <v>REGION GRAND SUD</v>
      </c>
      <c r="E2184" s="12" t="str">
        <f t="shared" si="184"/>
        <v>TERRAIN</v>
      </c>
      <c r="F2184" s="4" t="s">
        <v>9443</v>
      </c>
      <c r="G2184" s="4" t="s">
        <v>9444</v>
      </c>
      <c r="H2184" s="5">
        <v>2</v>
      </c>
      <c r="I2184" s="5" t="s">
        <v>6943</v>
      </c>
      <c r="J2184" s="5"/>
      <c r="K2184" s="5"/>
      <c r="L2184" s="5"/>
      <c r="M2184" s="5" t="s">
        <v>1343</v>
      </c>
      <c r="N2184" s="5"/>
      <c r="O2184" s="5"/>
      <c r="P2184" s="5"/>
      <c r="Q2184" s="5"/>
      <c r="R2184" s="5"/>
      <c r="S2184" s="5"/>
      <c r="T2184" s="5"/>
      <c r="U2184" s="6">
        <v>45566</v>
      </c>
      <c r="V2184" s="5"/>
      <c r="W2184" s="4" t="s">
        <v>1329</v>
      </c>
      <c r="X2184" s="5"/>
      <c r="Y2184" s="5"/>
      <c r="Z2184" s="5"/>
      <c r="AA2184" s="4" t="s">
        <v>3369</v>
      </c>
      <c r="AB2184" s="5"/>
      <c r="AC2184" s="5"/>
      <c r="AD2184" s="5"/>
      <c r="AE2184" s="5"/>
      <c r="AF2184" s="5"/>
      <c r="AG2184" s="5"/>
      <c r="AH2184" s="5"/>
      <c r="AI2184" s="5"/>
      <c r="AJ2184" s="5"/>
      <c r="AK2184" s="5"/>
      <c r="AL2184" s="5"/>
      <c r="AM2184" s="5"/>
      <c r="AN2184" s="5"/>
      <c r="AO2184" s="5"/>
      <c r="AP2184" s="5" t="s">
        <v>1335</v>
      </c>
      <c r="AQ2184" s="4" t="s">
        <v>1336</v>
      </c>
      <c r="AR2184" s="5" t="s">
        <v>12476</v>
      </c>
      <c r="AS2184" s="4" t="s">
        <v>1427</v>
      </c>
      <c r="AT2184" s="5" t="s">
        <v>1428</v>
      </c>
      <c r="AU2184" s="5" t="s">
        <v>41</v>
      </c>
      <c r="AV2184" s="4" t="s">
        <v>1429</v>
      </c>
      <c r="AW2184" s="5" t="s">
        <v>129</v>
      </c>
      <c r="AX2184" s="4" t="s">
        <v>1430</v>
      </c>
      <c r="AY2184" s="5" t="s">
        <v>1431</v>
      </c>
      <c r="AZ2184" s="5" t="s">
        <v>11</v>
      </c>
      <c r="BA2184" s="4" t="s">
        <v>1432</v>
      </c>
      <c r="BB2184" s="5" t="s">
        <v>1433</v>
      </c>
      <c r="BC2184" s="5"/>
      <c r="BD2184" s="5"/>
      <c r="BE2184" s="5"/>
      <c r="BF2184" s="5"/>
      <c r="BG2184" s="4" t="s">
        <v>9444</v>
      </c>
      <c r="BH2184" s="5" t="s">
        <v>1343</v>
      </c>
    </row>
    <row r="2185" spans="1:60" x14ac:dyDescent="0.25">
      <c r="A2185">
        <f t="shared" si="181"/>
        <v>990624</v>
      </c>
      <c r="B2185">
        <f t="shared" si="182"/>
        <v>50101010</v>
      </c>
      <c r="C2185" t="str">
        <f t="shared" si="183"/>
        <v>CC</v>
      </c>
      <c r="D2185" t="str">
        <f t="shared" si="185"/>
        <v>REGION GRAND OUEST</v>
      </c>
      <c r="E2185" s="12" t="str">
        <f t="shared" si="184"/>
        <v>TERRAIN</v>
      </c>
      <c r="F2185" s="4" t="s">
        <v>9445</v>
      </c>
      <c r="G2185" s="4" t="s">
        <v>9446</v>
      </c>
      <c r="H2185" s="5">
        <v>2</v>
      </c>
      <c r="I2185" s="5" t="s">
        <v>6943</v>
      </c>
      <c r="J2185" s="5"/>
      <c r="K2185" s="5"/>
      <c r="L2185" s="5"/>
      <c r="M2185" s="5" t="s">
        <v>1343</v>
      </c>
      <c r="N2185" s="5"/>
      <c r="O2185" s="5"/>
      <c r="P2185" s="5"/>
      <c r="Q2185" s="5"/>
      <c r="R2185" s="5"/>
      <c r="S2185" s="5"/>
      <c r="T2185" s="5"/>
      <c r="U2185" s="6">
        <v>45566</v>
      </c>
      <c r="V2185" s="5"/>
      <c r="W2185" s="4" t="s">
        <v>1329</v>
      </c>
      <c r="X2185" s="5"/>
      <c r="Y2185" s="5"/>
      <c r="Z2185" s="5"/>
      <c r="AA2185" s="4" t="s">
        <v>3884</v>
      </c>
      <c r="AB2185" s="5"/>
      <c r="AC2185" s="5"/>
      <c r="AD2185" s="5"/>
      <c r="AE2185" s="5"/>
      <c r="AF2185" s="5"/>
      <c r="AG2185" s="5"/>
      <c r="AH2185" s="5"/>
      <c r="AI2185" s="5"/>
      <c r="AJ2185" s="5"/>
      <c r="AK2185" s="5"/>
      <c r="AL2185" s="5"/>
      <c r="AM2185" s="5"/>
      <c r="AN2185" s="5"/>
      <c r="AO2185" s="5"/>
      <c r="AP2185" s="5" t="s">
        <v>1413</v>
      </c>
      <c r="AQ2185" s="4" t="s">
        <v>1414</v>
      </c>
      <c r="AR2185" s="5" t="s">
        <v>19</v>
      </c>
      <c r="AS2185" s="4" t="s">
        <v>1415</v>
      </c>
      <c r="AT2185" s="5" t="s">
        <v>1416</v>
      </c>
      <c r="AU2185" s="5" t="s">
        <v>41</v>
      </c>
      <c r="AV2185" s="4" t="s">
        <v>1417</v>
      </c>
      <c r="AW2185" s="5" t="s">
        <v>20</v>
      </c>
      <c r="AX2185" s="4" t="s">
        <v>2061</v>
      </c>
      <c r="AY2185" s="5" t="s">
        <v>2064</v>
      </c>
      <c r="AZ2185" s="5" t="s">
        <v>11</v>
      </c>
      <c r="BA2185" s="4" t="s">
        <v>2065</v>
      </c>
      <c r="BB2185" s="5" t="s">
        <v>2066</v>
      </c>
      <c r="BC2185" s="5"/>
      <c r="BD2185" s="5"/>
      <c r="BE2185" s="5"/>
      <c r="BF2185" s="5"/>
      <c r="BG2185" s="4" t="s">
        <v>9446</v>
      </c>
      <c r="BH2185" s="5" t="s">
        <v>1343</v>
      </c>
    </row>
    <row r="2186" spans="1:60" x14ac:dyDescent="0.25">
      <c r="A2186">
        <f t="shared" si="181"/>
        <v>990621</v>
      </c>
      <c r="B2186">
        <f t="shared" si="182"/>
        <v>50101009</v>
      </c>
      <c r="C2186" t="str">
        <f t="shared" si="183"/>
        <v>CC</v>
      </c>
      <c r="D2186" t="str">
        <f t="shared" si="185"/>
        <v>REGION CENTRE EST</v>
      </c>
      <c r="E2186" s="12" t="str">
        <f t="shared" si="184"/>
        <v>TERRAIN</v>
      </c>
      <c r="F2186" s="4" t="s">
        <v>9447</v>
      </c>
      <c r="G2186" s="4" t="s">
        <v>5194</v>
      </c>
      <c r="H2186" s="5">
        <v>2</v>
      </c>
      <c r="I2186" s="5" t="s">
        <v>6943</v>
      </c>
      <c r="J2186" s="5"/>
      <c r="K2186" s="5"/>
      <c r="L2186" s="5"/>
      <c r="M2186" s="5" t="s">
        <v>1343</v>
      </c>
      <c r="N2186" s="5"/>
      <c r="O2186" s="5"/>
      <c r="P2186" s="5"/>
      <c r="Q2186" s="5"/>
      <c r="R2186" s="5"/>
      <c r="S2186" s="5"/>
      <c r="T2186" s="5"/>
      <c r="U2186" s="6">
        <v>45627</v>
      </c>
      <c r="V2186" s="5"/>
      <c r="W2186" s="4" t="s">
        <v>1329</v>
      </c>
      <c r="X2186" s="5"/>
      <c r="Y2186" s="5"/>
      <c r="Z2186" s="5"/>
      <c r="AA2186" s="4" t="s">
        <v>5191</v>
      </c>
      <c r="AB2186" s="5"/>
      <c r="AC2186" s="5"/>
      <c r="AD2186" s="5"/>
      <c r="AE2186" s="5"/>
      <c r="AF2186" s="5"/>
      <c r="AG2186" s="5"/>
      <c r="AH2186" s="5"/>
      <c r="AI2186" s="5"/>
      <c r="AJ2186" s="5"/>
      <c r="AK2186" s="5"/>
      <c r="AL2186" s="5"/>
      <c r="AM2186" s="5"/>
      <c r="AN2186" s="5"/>
      <c r="AO2186" s="5"/>
      <c r="AP2186" s="5" t="s">
        <v>1536</v>
      </c>
      <c r="AQ2186" s="4" t="s">
        <v>12479</v>
      </c>
      <c r="AR2186" s="5" t="s">
        <v>12480</v>
      </c>
      <c r="AS2186" s="4" t="s">
        <v>2273</v>
      </c>
      <c r="AT2186" s="5" t="s">
        <v>2274</v>
      </c>
      <c r="AU2186" s="5" t="s">
        <v>41</v>
      </c>
      <c r="AV2186" s="4" t="s">
        <v>2275</v>
      </c>
      <c r="AW2186" s="5" t="s">
        <v>256</v>
      </c>
      <c r="AX2186" s="4" t="s">
        <v>2582</v>
      </c>
      <c r="AY2186" s="5" t="s">
        <v>2584</v>
      </c>
      <c r="AZ2186" s="5" t="s">
        <v>11</v>
      </c>
      <c r="BA2186" s="4" t="s">
        <v>2585</v>
      </c>
      <c r="BB2186" s="5" t="s">
        <v>2586</v>
      </c>
      <c r="BC2186" s="5" t="s">
        <v>5189</v>
      </c>
      <c r="BD2186" s="5" t="s">
        <v>5193</v>
      </c>
      <c r="BE2186" s="5" t="s">
        <v>25</v>
      </c>
      <c r="BF2186" s="5" t="s">
        <v>1333</v>
      </c>
      <c r="BG2186" s="4" t="s">
        <v>5194</v>
      </c>
      <c r="BH2186" s="5" t="s">
        <v>1343</v>
      </c>
    </row>
    <row r="2187" spans="1:60" x14ac:dyDescent="0.25">
      <c r="A2187">
        <f t="shared" si="181"/>
        <v>990585</v>
      </c>
      <c r="B2187">
        <f t="shared" si="182"/>
        <v>50101008</v>
      </c>
      <c r="C2187" t="str">
        <f t="shared" si="183"/>
        <v>CC</v>
      </c>
      <c r="D2187" t="str">
        <f t="shared" si="185"/>
        <v>REGION GRAND SUD</v>
      </c>
      <c r="E2187" s="12" t="str">
        <f t="shared" si="184"/>
        <v>TERRAIN</v>
      </c>
      <c r="F2187" s="4" t="s">
        <v>9448</v>
      </c>
      <c r="G2187" s="4" t="s">
        <v>9449</v>
      </c>
      <c r="H2187" s="5">
        <v>2</v>
      </c>
      <c r="I2187" s="5" t="s">
        <v>8060</v>
      </c>
      <c r="J2187" s="5"/>
      <c r="K2187" s="5"/>
      <c r="L2187" s="5"/>
      <c r="M2187" s="5" t="s">
        <v>1343</v>
      </c>
      <c r="N2187" s="5"/>
      <c r="O2187" s="5"/>
      <c r="P2187" s="5"/>
      <c r="Q2187" s="5"/>
      <c r="R2187" s="5"/>
      <c r="S2187" s="5"/>
      <c r="T2187" s="5"/>
      <c r="U2187" s="6">
        <v>45474</v>
      </c>
      <c r="V2187" s="5"/>
      <c r="W2187" s="4" t="s">
        <v>1329</v>
      </c>
      <c r="X2187" s="5"/>
      <c r="Y2187" s="5"/>
      <c r="Z2187" s="5"/>
      <c r="AA2187" s="4" t="s">
        <v>9450</v>
      </c>
      <c r="AB2187" s="5"/>
      <c r="AC2187" s="5"/>
      <c r="AD2187" s="5"/>
      <c r="AE2187" s="5"/>
      <c r="AF2187" s="5"/>
      <c r="AG2187" s="5"/>
      <c r="AH2187" s="5"/>
      <c r="AI2187" s="5"/>
      <c r="AJ2187" s="5"/>
      <c r="AK2187" s="5"/>
      <c r="AL2187" s="5"/>
      <c r="AM2187" s="5"/>
      <c r="AN2187" s="5"/>
      <c r="AO2187" s="5"/>
      <c r="AP2187" s="5" t="s">
        <v>1335</v>
      </c>
      <c r="AQ2187" s="4" t="s">
        <v>1336</v>
      </c>
      <c r="AR2187" s="5" t="s">
        <v>12476</v>
      </c>
      <c r="AS2187" s="4"/>
      <c r="AT2187" s="5"/>
      <c r="AU2187" s="5"/>
      <c r="AV2187" s="4" t="s">
        <v>9449</v>
      </c>
      <c r="AW2187" s="5" t="s">
        <v>1343</v>
      </c>
      <c r="AX2187" s="4"/>
      <c r="AY2187" s="5"/>
      <c r="AZ2187" s="5"/>
      <c r="BA2187" s="4"/>
      <c r="BB2187" s="5"/>
      <c r="BC2187" s="5"/>
      <c r="BD2187" s="5"/>
      <c r="BE2187" s="5"/>
      <c r="BF2187" s="5"/>
      <c r="BG2187" s="4" t="s">
        <v>9449</v>
      </c>
      <c r="BH2187" s="5" t="s">
        <v>1343</v>
      </c>
    </row>
    <row r="2188" spans="1:60" x14ac:dyDescent="0.25">
      <c r="A2188">
        <f t="shared" si="181"/>
        <v>990572</v>
      </c>
      <c r="B2188">
        <f t="shared" si="182"/>
        <v>50101007</v>
      </c>
      <c r="C2188" t="str">
        <f t="shared" si="183"/>
        <v>CC</v>
      </c>
      <c r="D2188" t="str">
        <f t="shared" si="185"/>
        <v>REGION GRAND SUD</v>
      </c>
      <c r="E2188" s="12" t="str">
        <f t="shared" si="184"/>
        <v>TERRAIN</v>
      </c>
      <c r="F2188" s="4" t="s">
        <v>9451</v>
      </c>
      <c r="G2188" s="4" t="s">
        <v>9452</v>
      </c>
      <c r="H2188" s="5">
        <v>2</v>
      </c>
      <c r="I2188" s="5" t="s">
        <v>8060</v>
      </c>
      <c r="J2188" s="5"/>
      <c r="K2188" s="5"/>
      <c r="L2188" s="5"/>
      <c r="M2188" s="5" t="s">
        <v>1343</v>
      </c>
      <c r="N2188" s="5"/>
      <c r="O2188" s="5"/>
      <c r="P2188" s="5"/>
      <c r="Q2188" s="5"/>
      <c r="R2188" s="5"/>
      <c r="S2188" s="5"/>
      <c r="T2188" s="5"/>
      <c r="U2188" s="6">
        <v>45474</v>
      </c>
      <c r="V2188" s="5"/>
      <c r="W2188" s="4" t="s">
        <v>1329</v>
      </c>
      <c r="X2188" s="5"/>
      <c r="Y2188" s="5"/>
      <c r="Z2188" s="5"/>
      <c r="AA2188" s="4" t="s">
        <v>9453</v>
      </c>
      <c r="AB2188" s="5"/>
      <c r="AC2188" s="5"/>
      <c r="AD2188" s="5"/>
      <c r="AE2188" s="5"/>
      <c r="AF2188" s="5"/>
      <c r="AG2188" s="5"/>
      <c r="AH2188" s="5"/>
      <c r="AI2188" s="5"/>
      <c r="AJ2188" s="5"/>
      <c r="AK2188" s="5"/>
      <c r="AL2188" s="5"/>
      <c r="AM2188" s="5"/>
      <c r="AN2188" s="5"/>
      <c r="AO2188" s="5"/>
      <c r="AP2188" s="5" t="s">
        <v>1335</v>
      </c>
      <c r="AQ2188" s="4" t="s">
        <v>1336</v>
      </c>
      <c r="AR2188" s="5" t="s">
        <v>12476</v>
      </c>
      <c r="AS2188" s="4"/>
      <c r="AT2188" s="5"/>
      <c r="AU2188" s="5"/>
      <c r="AV2188" s="4" t="s">
        <v>9452</v>
      </c>
      <c r="AW2188" s="5" t="s">
        <v>1343</v>
      </c>
      <c r="AX2188" s="4"/>
      <c r="AY2188" s="5"/>
      <c r="AZ2188" s="5"/>
      <c r="BA2188" s="4"/>
      <c r="BB2188" s="5"/>
      <c r="BC2188" s="4"/>
      <c r="BD2188" s="5"/>
      <c r="BE2188" s="5"/>
      <c r="BF2188" s="5"/>
      <c r="BG2188" s="4" t="s">
        <v>9452</v>
      </c>
      <c r="BH2188" s="5" t="s">
        <v>1343</v>
      </c>
    </row>
    <row r="2189" spans="1:60" x14ac:dyDescent="0.25">
      <c r="A2189">
        <f t="shared" ref="A2189:A2252" si="186">G2189*1</f>
        <v>990571</v>
      </c>
      <c r="B2189">
        <f t="shared" ref="B2189:B2252" si="187">F2189*1</f>
        <v>50101006</v>
      </c>
      <c r="C2189" t="str">
        <f t="shared" ref="C2189:C2252" si="188">IF(LEFT(T2189,4)="ASSI","ASSISTANTE",IF(T2189="100 IMD","IMD",IF(T2189="105 IMD","IMD",IF(T2189="200 IMP","IMP",IF(T2189="310 CMA","IMP","CC")))))</f>
        <v>CC</v>
      </c>
      <c r="D2189" t="str">
        <f t="shared" si="185"/>
        <v>REGION GRAND OUEST</v>
      </c>
      <c r="E2189" s="12" t="str">
        <f t="shared" ref="E2189:E2252" si="189">IF(BB2189="OC FICTIVE","EN MISSION","TERRAIN")</f>
        <v>TERRAIN</v>
      </c>
      <c r="F2189" s="4" t="s">
        <v>9454</v>
      </c>
      <c r="G2189" s="4" t="s">
        <v>9455</v>
      </c>
      <c r="H2189" s="5">
        <v>2</v>
      </c>
      <c r="I2189" s="5" t="s">
        <v>8060</v>
      </c>
      <c r="J2189" s="5"/>
      <c r="K2189" s="5"/>
      <c r="L2189" s="5"/>
      <c r="M2189" s="5" t="s">
        <v>1343</v>
      </c>
      <c r="N2189" s="5"/>
      <c r="O2189" s="5"/>
      <c r="P2189" s="5"/>
      <c r="Q2189" s="5"/>
      <c r="R2189" s="5"/>
      <c r="S2189" s="5"/>
      <c r="T2189" s="5"/>
      <c r="U2189" s="6">
        <v>45566</v>
      </c>
      <c r="V2189" s="5"/>
      <c r="W2189" s="4" t="s">
        <v>1329</v>
      </c>
      <c r="X2189" s="5"/>
      <c r="Y2189" s="5"/>
      <c r="Z2189" s="5"/>
      <c r="AA2189" s="4" t="s">
        <v>9450</v>
      </c>
      <c r="AB2189" s="5"/>
      <c r="AC2189" s="5"/>
      <c r="AD2189" s="5"/>
      <c r="AE2189" s="5"/>
      <c r="AF2189" s="5"/>
      <c r="AG2189" s="5"/>
      <c r="AH2189" s="5"/>
      <c r="AI2189" s="5"/>
      <c r="AJ2189" s="5"/>
      <c r="AK2189" s="5"/>
      <c r="AL2189" s="5"/>
      <c r="AM2189" s="5"/>
      <c r="AN2189" s="5"/>
      <c r="AO2189" s="5"/>
      <c r="AP2189" s="5" t="s">
        <v>1413</v>
      </c>
      <c r="AQ2189" s="4" t="s">
        <v>1414</v>
      </c>
      <c r="AR2189" s="5" t="s">
        <v>19</v>
      </c>
      <c r="AS2189" s="4"/>
      <c r="AT2189" s="5"/>
      <c r="AU2189" s="5"/>
      <c r="AV2189" s="4" t="s">
        <v>9455</v>
      </c>
      <c r="AW2189" s="5" t="s">
        <v>1343</v>
      </c>
      <c r="AX2189" s="4"/>
      <c r="AY2189" s="5"/>
      <c r="AZ2189" s="5"/>
      <c r="BA2189" s="4"/>
      <c r="BB2189" s="5"/>
      <c r="BC2189" s="4"/>
      <c r="BD2189" s="5"/>
      <c r="BE2189" s="5"/>
      <c r="BF2189" s="5"/>
      <c r="BG2189" s="4" t="s">
        <v>9455</v>
      </c>
      <c r="BH2189" s="5" t="s">
        <v>1343</v>
      </c>
    </row>
    <row r="2190" spans="1:60" x14ac:dyDescent="0.25">
      <c r="A2190">
        <f t="shared" si="186"/>
        <v>990463</v>
      </c>
      <c r="B2190">
        <f t="shared" si="187"/>
        <v>50101003</v>
      </c>
      <c r="C2190" t="str">
        <f t="shared" si="188"/>
        <v>CC</v>
      </c>
      <c r="D2190" t="str">
        <f t="shared" si="185"/>
        <v>REGION ILE DE FRANCE NORD</v>
      </c>
      <c r="E2190" s="12" t="str">
        <f t="shared" si="189"/>
        <v>TERRAIN</v>
      </c>
      <c r="F2190" s="4" t="s">
        <v>9456</v>
      </c>
      <c r="G2190" s="4" t="s">
        <v>9457</v>
      </c>
      <c r="H2190" s="5">
        <v>2</v>
      </c>
      <c r="I2190" s="5" t="s">
        <v>8060</v>
      </c>
      <c r="J2190" s="5"/>
      <c r="K2190" s="5"/>
      <c r="L2190" s="5"/>
      <c r="M2190" s="5" t="s">
        <v>1343</v>
      </c>
      <c r="N2190" s="5"/>
      <c r="O2190" s="5"/>
      <c r="P2190" s="5"/>
      <c r="Q2190" s="5"/>
      <c r="R2190" s="5"/>
      <c r="S2190" s="5"/>
      <c r="T2190" s="5"/>
      <c r="U2190" s="6">
        <v>45627</v>
      </c>
      <c r="V2190" s="5"/>
      <c r="W2190" s="4" t="s">
        <v>1329</v>
      </c>
      <c r="X2190" s="5"/>
      <c r="Y2190" s="5"/>
      <c r="Z2190" s="5"/>
      <c r="AA2190" s="4" t="s">
        <v>9453</v>
      </c>
      <c r="AB2190" s="5"/>
      <c r="AC2190" s="5"/>
      <c r="AD2190" s="5"/>
      <c r="AE2190" s="5"/>
      <c r="AF2190" s="5"/>
      <c r="AG2190" s="5"/>
      <c r="AH2190" s="5"/>
      <c r="AI2190" s="5"/>
      <c r="AJ2190" s="5"/>
      <c r="AK2190" s="5"/>
      <c r="AL2190" s="5"/>
      <c r="AM2190" s="5"/>
      <c r="AN2190" s="5"/>
      <c r="AO2190" s="5"/>
      <c r="AP2190" s="5" t="s">
        <v>12477</v>
      </c>
      <c r="AQ2190" s="4" t="s">
        <v>1351</v>
      </c>
      <c r="AR2190" s="5" t="s">
        <v>12478</v>
      </c>
      <c r="AS2190" s="4"/>
      <c r="AT2190" s="5"/>
      <c r="AU2190" s="5"/>
      <c r="AV2190" s="4" t="s">
        <v>9457</v>
      </c>
      <c r="AW2190" s="5" t="s">
        <v>1343</v>
      </c>
      <c r="AX2190" s="4"/>
      <c r="AY2190" s="5"/>
      <c r="AZ2190" s="5"/>
      <c r="BA2190" s="4"/>
      <c r="BB2190" s="5"/>
      <c r="BC2190" s="5"/>
      <c r="BD2190" s="5"/>
      <c r="BE2190" s="5"/>
      <c r="BF2190" s="5"/>
      <c r="BG2190" s="4" t="s">
        <v>9457</v>
      </c>
      <c r="BH2190" s="5" t="s">
        <v>1343</v>
      </c>
    </row>
    <row r="2191" spans="1:60" x14ac:dyDescent="0.25">
      <c r="A2191">
        <f t="shared" si="186"/>
        <v>990461</v>
      </c>
      <c r="B2191">
        <f t="shared" si="187"/>
        <v>50101002</v>
      </c>
      <c r="C2191" t="str">
        <f t="shared" si="188"/>
        <v>CC</v>
      </c>
      <c r="D2191" t="str">
        <f t="shared" si="185"/>
        <v>REGION ILE DE FRANCE NORD</v>
      </c>
      <c r="E2191" s="12" t="str">
        <f t="shared" si="189"/>
        <v>TERRAIN</v>
      </c>
      <c r="F2191" s="4" t="s">
        <v>9458</v>
      </c>
      <c r="G2191" s="4" t="s">
        <v>9459</v>
      </c>
      <c r="H2191" s="5">
        <v>2</v>
      </c>
      <c r="I2191" s="5" t="s">
        <v>8060</v>
      </c>
      <c r="J2191" s="5"/>
      <c r="K2191" s="5"/>
      <c r="L2191" s="5"/>
      <c r="M2191" s="5" t="s">
        <v>1343</v>
      </c>
      <c r="N2191" s="5"/>
      <c r="O2191" s="5"/>
      <c r="P2191" s="5"/>
      <c r="Q2191" s="5"/>
      <c r="R2191" s="5"/>
      <c r="S2191" s="5"/>
      <c r="T2191" s="5"/>
      <c r="U2191" s="6">
        <v>45627</v>
      </c>
      <c r="V2191" s="5"/>
      <c r="W2191" s="4" t="s">
        <v>1329</v>
      </c>
      <c r="X2191" s="5"/>
      <c r="Y2191" s="5"/>
      <c r="Z2191" s="5"/>
      <c r="AA2191" s="4" t="s">
        <v>9450</v>
      </c>
      <c r="AB2191" s="5"/>
      <c r="AC2191" s="5"/>
      <c r="AD2191" s="5"/>
      <c r="AE2191" s="5"/>
      <c r="AF2191" s="5"/>
      <c r="AG2191" s="5"/>
      <c r="AH2191" s="5"/>
      <c r="AI2191" s="5"/>
      <c r="AJ2191" s="5"/>
      <c r="AK2191" s="5"/>
      <c r="AL2191" s="5"/>
      <c r="AM2191" s="5"/>
      <c r="AN2191" s="5"/>
      <c r="AO2191" s="5"/>
      <c r="AP2191" s="5" t="s">
        <v>12477</v>
      </c>
      <c r="AQ2191" s="4" t="s">
        <v>1351</v>
      </c>
      <c r="AR2191" s="5" t="s">
        <v>12478</v>
      </c>
      <c r="AS2191" s="4"/>
      <c r="AT2191" s="5"/>
      <c r="AU2191" s="5"/>
      <c r="AV2191" s="4" t="s">
        <v>9459</v>
      </c>
      <c r="AW2191" s="5" t="s">
        <v>1343</v>
      </c>
      <c r="AX2191" s="4"/>
      <c r="AY2191" s="5"/>
      <c r="AZ2191" s="5"/>
      <c r="BA2191" s="4"/>
      <c r="BB2191" s="5"/>
      <c r="BC2191" s="4"/>
      <c r="BD2191" s="5"/>
      <c r="BE2191" s="5"/>
      <c r="BF2191" s="5"/>
      <c r="BG2191" s="4" t="s">
        <v>9459</v>
      </c>
      <c r="BH2191" s="5" t="s">
        <v>1343</v>
      </c>
    </row>
    <row r="2192" spans="1:60" x14ac:dyDescent="0.25">
      <c r="A2192">
        <f t="shared" si="186"/>
        <v>990437</v>
      </c>
      <c r="B2192">
        <f t="shared" si="187"/>
        <v>50100999</v>
      </c>
      <c r="C2192" t="str">
        <f t="shared" si="188"/>
        <v>CC</v>
      </c>
      <c r="D2192" t="str">
        <f t="shared" si="185"/>
        <v>REGION GRAND OUEST</v>
      </c>
      <c r="E2192" s="12" t="str">
        <f t="shared" si="189"/>
        <v>TERRAIN</v>
      </c>
      <c r="F2192" s="4" t="s">
        <v>9460</v>
      </c>
      <c r="G2192" s="4" t="s">
        <v>9461</v>
      </c>
      <c r="H2192" s="5">
        <v>2</v>
      </c>
      <c r="I2192" s="5" t="s">
        <v>8060</v>
      </c>
      <c r="J2192" s="5"/>
      <c r="K2192" s="5"/>
      <c r="L2192" s="5"/>
      <c r="M2192" s="5" t="s">
        <v>1343</v>
      </c>
      <c r="N2192" s="5"/>
      <c r="O2192" s="5"/>
      <c r="P2192" s="5"/>
      <c r="Q2192" s="5"/>
      <c r="R2192" s="5"/>
      <c r="S2192" s="5"/>
      <c r="T2192" s="5"/>
      <c r="U2192" s="6">
        <v>45566</v>
      </c>
      <c r="V2192" s="5"/>
      <c r="W2192" s="4" t="s">
        <v>1329</v>
      </c>
      <c r="X2192" s="5"/>
      <c r="Y2192" s="5"/>
      <c r="Z2192" s="5"/>
      <c r="AA2192" s="4" t="s">
        <v>9453</v>
      </c>
      <c r="AB2192" s="5"/>
      <c r="AC2192" s="5"/>
      <c r="AD2192" s="5"/>
      <c r="AE2192" s="5"/>
      <c r="AF2192" s="5"/>
      <c r="AG2192" s="5"/>
      <c r="AH2192" s="5"/>
      <c r="AI2192" s="5"/>
      <c r="AJ2192" s="5"/>
      <c r="AK2192" s="5"/>
      <c r="AL2192" s="5"/>
      <c r="AM2192" s="5"/>
      <c r="AN2192" s="5"/>
      <c r="AO2192" s="5"/>
      <c r="AP2192" s="5" t="s">
        <v>1413</v>
      </c>
      <c r="AQ2192" s="4" t="s">
        <v>1414</v>
      </c>
      <c r="AR2192" s="5" t="s">
        <v>19</v>
      </c>
      <c r="AS2192" s="4"/>
      <c r="AT2192" s="5"/>
      <c r="AU2192" s="5"/>
      <c r="AV2192" s="4" t="s">
        <v>9461</v>
      </c>
      <c r="AW2192" s="5" t="s">
        <v>1343</v>
      </c>
      <c r="AX2192" s="4"/>
      <c r="AY2192" s="5"/>
      <c r="AZ2192" s="5"/>
      <c r="BA2192" s="4"/>
      <c r="BB2192" s="5"/>
      <c r="BC2192" s="4"/>
      <c r="BD2192" s="5"/>
      <c r="BE2192" s="5"/>
      <c r="BF2192" s="5"/>
      <c r="BG2192" s="4" t="s">
        <v>9461</v>
      </c>
      <c r="BH2192" s="5" t="s">
        <v>1343</v>
      </c>
    </row>
    <row r="2193" spans="1:60" x14ac:dyDescent="0.25">
      <c r="A2193">
        <f t="shared" si="186"/>
        <v>990419</v>
      </c>
      <c r="B2193">
        <f t="shared" si="187"/>
        <v>50100998</v>
      </c>
      <c r="C2193" t="str">
        <f t="shared" si="188"/>
        <v>CC</v>
      </c>
      <c r="D2193" t="str">
        <f t="shared" si="185"/>
        <v>REGION ILE DE FRANCE NORD</v>
      </c>
      <c r="E2193" s="12" t="str">
        <f t="shared" si="189"/>
        <v>TERRAIN</v>
      </c>
      <c r="F2193" s="4" t="s">
        <v>9462</v>
      </c>
      <c r="G2193" s="4" t="s">
        <v>5542</v>
      </c>
      <c r="H2193" s="5">
        <v>2</v>
      </c>
      <c r="I2193" s="5" t="s">
        <v>6943</v>
      </c>
      <c r="J2193" s="5"/>
      <c r="K2193" s="5"/>
      <c r="L2193" s="5"/>
      <c r="M2193" s="5" t="s">
        <v>1343</v>
      </c>
      <c r="N2193" s="5"/>
      <c r="O2193" s="5"/>
      <c r="P2193" s="5"/>
      <c r="Q2193" s="5"/>
      <c r="R2193" s="5"/>
      <c r="S2193" s="5"/>
      <c r="T2193" s="5"/>
      <c r="U2193" s="6">
        <v>45627</v>
      </c>
      <c r="V2193" s="5"/>
      <c r="W2193" s="4" t="s">
        <v>1329</v>
      </c>
      <c r="X2193" s="5"/>
      <c r="Y2193" s="5"/>
      <c r="Z2193" s="5"/>
      <c r="AA2193" s="4" t="s">
        <v>2084</v>
      </c>
      <c r="AB2193" s="5"/>
      <c r="AC2193" s="5"/>
      <c r="AD2193" s="5"/>
      <c r="AE2193" s="5"/>
      <c r="AF2193" s="5"/>
      <c r="AG2193" s="5"/>
      <c r="AH2193" s="5"/>
      <c r="AI2193" s="5"/>
      <c r="AJ2193" s="5"/>
      <c r="AK2193" s="5"/>
      <c r="AL2193" s="5"/>
      <c r="AM2193" s="5"/>
      <c r="AN2193" s="5"/>
      <c r="AO2193" s="5"/>
      <c r="AP2193" s="5" t="s">
        <v>12477</v>
      </c>
      <c r="AQ2193" s="4" t="s">
        <v>1351</v>
      </c>
      <c r="AR2193" s="5" t="s">
        <v>12478</v>
      </c>
      <c r="AS2193" s="4" t="s">
        <v>1651</v>
      </c>
      <c r="AT2193" s="5" t="s">
        <v>1652</v>
      </c>
      <c r="AU2193" s="5" t="s">
        <v>41</v>
      </c>
      <c r="AV2193" s="4" t="s">
        <v>1653</v>
      </c>
      <c r="AW2193" s="5" t="s">
        <v>35</v>
      </c>
      <c r="AX2193" s="4" t="s">
        <v>3088</v>
      </c>
      <c r="AY2193" s="5" t="s">
        <v>3089</v>
      </c>
      <c r="AZ2193" s="5" t="s">
        <v>11</v>
      </c>
      <c r="BA2193" s="4" t="s">
        <v>3090</v>
      </c>
      <c r="BB2193" s="5" t="s">
        <v>3091</v>
      </c>
      <c r="BC2193" s="5" t="s">
        <v>5539</v>
      </c>
      <c r="BD2193" s="5" t="s">
        <v>5541</v>
      </c>
      <c r="BE2193" s="5" t="s">
        <v>25</v>
      </c>
      <c r="BF2193" s="5" t="s">
        <v>1333</v>
      </c>
      <c r="BG2193" s="4" t="s">
        <v>5542</v>
      </c>
      <c r="BH2193" s="5" t="s">
        <v>1343</v>
      </c>
    </row>
    <row r="2194" spans="1:60" x14ac:dyDescent="0.25">
      <c r="A2194">
        <f t="shared" si="186"/>
        <v>990393</v>
      </c>
      <c r="B2194">
        <f t="shared" si="187"/>
        <v>50100996</v>
      </c>
      <c r="C2194" t="str">
        <f t="shared" si="188"/>
        <v>CC</v>
      </c>
      <c r="D2194" t="str">
        <f t="shared" si="185"/>
        <v>REGION ILE DE FRANCE NORD</v>
      </c>
      <c r="E2194" s="12" t="str">
        <f t="shared" si="189"/>
        <v>TERRAIN</v>
      </c>
      <c r="F2194" s="4" t="s">
        <v>9463</v>
      </c>
      <c r="G2194" s="4" t="s">
        <v>5659</v>
      </c>
      <c r="H2194" s="5">
        <v>2</v>
      </c>
      <c r="I2194" s="5" t="s">
        <v>6943</v>
      </c>
      <c r="J2194" s="5"/>
      <c r="K2194" s="5"/>
      <c r="L2194" s="5"/>
      <c r="M2194" s="5" t="s">
        <v>1343</v>
      </c>
      <c r="N2194" s="5"/>
      <c r="O2194" s="5"/>
      <c r="P2194" s="5"/>
      <c r="Q2194" s="5"/>
      <c r="R2194" s="5"/>
      <c r="S2194" s="5"/>
      <c r="T2194" s="5"/>
      <c r="U2194" s="6">
        <v>45627</v>
      </c>
      <c r="V2194" s="5"/>
      <c r="W2194" s="4" t="s">
        <v>1329</v>
      </c>
      <c r="X2194" s="5"/>
      <c r="Y2194" s="5"/>
      <c r="Z2194" s="5"/>
      <c r="AA2194" s="4" t="s">
        <v>1391</v>
      </c>
      <c r="AB2194" s="5"/>
      <c r="AC2194" s="5"/>
      <c r="AD2194" s="5"/>
      <c r="AE2194" s="5"/>
      <c r="AF2194" s="5"/>
      <c r="AG2194" s="5"/>
      <c r="AH2194" s="5"/>
      <c r="AI2194" s="5"/>
      <c r="AJ2194" s="5"/>
      <c r="AK2194" s="5"/>
      <c r="AL2194" s="5"/>
      <c r="AM2194" s="5"/>
      <c r="AN2194" s="5"/>
      <c r="AO2194" s="5"/>
      <c r="AP2194" s="5" t="s">
        <v>12477</v>
      </c>
      <c r="AQ2194" s="4" t="s">
        <v>1351</v>
      </c>
      <c r="AR2194" s="5" t="s">
        <v>12478</v>
      </c>
      <c r="AS2194" s="4" t="s">
        <v>1898</v>
      </c>
      <c r="AT2194" s="5" t="s">
        <v>1899</v>
      </c>
      <c r="AU2194" s="5" t="s">
        <v>41</v>
      </c>
      <c r="AV2194" s="4" t="s">
        <v>1900</v>
      </c>
      <c r="AW2194" s="5" t="s">
        <v>30</v>
      </c>
      <c r="AX2194" s="4"/>
      <c r="AY2194" s="5"/>
      <c r="AZ2194" s="5"/>
      <c r="BA2194" s="4" t="s">
        <v>1901</v>
      </c>
      <c r="BB2194" s="5" t="s">
        <v>1902</v>
      </c>
      <c r="BC2194" s="4" t="s">
        <v>5655</v>
      </c>
      <c r="BD2194" s="5" t="s">
        <v>5658</v>
      </c>
      <c r="BE2194" s="5" t="s">
        <v>3</v>
      </c>
      <c r="BF2194" s="5" t="s">
        <v>1333</v>
      </c>
      <c r="BG2194" s="4" t="s">
        <v>5659</v>
      </c>
      <c r="BH2194" s="5" t="s">
        <v>1343</v>
      </c>
    </row>
    <row r="2195" spans="1:60" x14ac:dyDescent="0.25">
      <c r="A2195">
        <f t="shared" si="186"/>
        <v>990389</v>
      </c>
      <c r="B2195">
        <f t="shared" si="187"/>
        <v>50100995</v>
      </c>
      <c r="C2195" t="str">
        <f t="shared" si="188"/>
        <v>CC</v>
      </c>
      <c r="D2195" t="str">
        <f t="shared" si="185"/>
        <v>REGION GRAND OUEST</v>
      </c>
      <c r="E2195" s="12" t="str">
        <f t="shared" si="189"/>
        <v>TERRAIN</v>
      </c>
      <c r="F2195" s="4" t="s">
        <v>9464</v>
      </c>
      <c r="G2195" s="4" t="s">
        <v>2233</v>
      </c>
      <c r="H2195" s="5">
        <v>2</v>
      </c>
      <c r="I2195" s="5" t="s">
        <v>6943</v>
      </c>
      <c r="J2195" s="5"/>
      <c r="K2195" s="5"/>
      <c r="L2195" s="5"/>
      <c r="M2195" s="5" t="s">
        <v>1343</v>
      </c>
      <c r="N2195" s="5"/>
      <c r="O2195" s="5"/>
      <c r="P2195" s="5"/>
      <c r="Q2195" s="5"/>
      <c r="R2195" s="5"/>
      <c r="S2195" s="5"/>
      <c r="T2195" s="5"/>
      <c r="U2195" s="6">
        <v>45597</v>
      </c>
      <c r="V2195" s="5"/>
      <c r="W2195" s="4" t="s">
        <v>1329</v>
      </c>
      <c r="X2195" s="5"/>
      <c r="Y2195" s="5"/>
      <c r="Z2195" s="5"/>
      <c r="AA2195" s="4" t="s">
        <v>2223</v>
      </c>
      <c r="AB2195" s="5"/>
      <c r="AC2195" s="5"/>
      <c r="AD2195" s="5"/>
      <c r="AE2195" s="5"/>
      <c r="AF2195" s="5"/>
      <c r="AG2195" s="5"/>
      <c r="AH2195" s="5"/>
      <c r="AI2195" s="5"/>
      <c r="AJ2195" s="5"/>
      <c r="AK2195" s="5"/>
      <c r="AL2195" s="5"/>
      <c r="AM2195" s="5"/>
      <c r="AN2195" s="5"/>
      <c r="AO2195" s="5"/>
      <c r="AP2195" s="5" t="s">
        <v>1413</v>
      </c>
      <c r="AQ2195" s="4" t="s">
        <v>1414</v>
      </c>
      <c r="AR2195" s="5" t="s">
        <v>19</v>
      </c>
      <c r="AS2195" s="4" t="s">
        <v>2225</v>
      </c>
      <c r="AT2195" s="5" t="s">
        <v>2226</v>
      </c>
      <c r="AU2195" s="5" t="s">
        <v>41</v>
      </c>
      <c r="AV2195" s="4" t="s">
        <v>2227</v>
      </c>
      <c r="AW2195" s="5" t="s">
        <v>89</v>
      </c>
      <c r="AX2195" s="4" t="s">
        <v>2228</v>
      </c>
      <c r="AY2195" s="5" t="s">
        <v>2229</v>
      </c>
      <c r="AZ2195" s="5" t="s">
        <v>11</v>
      </c>
      <c r="BA2195" s="4" t="s">
        <v>2230</v>
      </c>
      <c r="BB2195" s="5" t="s">
        <v>2231</v>
      </c>
      <c r="BC2195" s="5" t="s">
        <v>2222</v>
      </c>
      <c r="BD2195" s="5" t="s">
        <v>2232</v>
      </c>
      <c r="BE2195" s="5" t="s">
        <v>25</v>
      </c>
      <c r="BF2195" s="5" t="s">
        <v>1333</v>
      </c>
      <c r="BG2195" s="4" t="s">
        <v>2233</v>
      </c>
      <c r="BH2195" s="5" t="s">
        <v>1343</v>
      </c>
    </row>
    <row r="2196" spans="1:60" x14ac:dyDescent="0.25">
      <c r="A2196">
        <f t="shared" si="186"/>
        <v>990384</v>
      </c>
      <c r="B2196">
        <f t="shared" si="187"/>
        <v>50100994</v>
      </c>
      <c r="C2196" t="str">
        <f t="shared" si="188"/>
        <v>CC</v>
      </c>
      <c r="D2196" t="str">
        <f t="shared" si="185"/>
        <v>REGION GRAND SUD</v>
      </c>
      <c r="E2196" s="12" t="str">
        <f t="shared" si="189"/>
        <v>TERRAIN</v>
      </c>
      <c r="F2196" s="4" t="s">
        <v>9465</v>
      </c>
      <c r="G2196" s="4" t="s">
        <v>1812</v>
      </c>
      <c r="H2196" s="5">
        <v>2</v>
      </c>
      <c r="I2196" s="5" t="s">
        <v>6943</v>
      </c>
      <c r="J2196" s="5"/>
      <c r="K2196" s="5"/>
      <c r="L2196" s="5"/>
      <c r="M2196" s="5" t="s">
        <v>1343</v>
      </c>
      <c r="N2196" s="5"/>
      <c r="O2196" s="5"/>
      <c r="P2196" s="5"/>
      <c r="Q2196" s="5"/>
      <c r="R2196" s="5"/>
      <c r="S2196" s="5"/>
      <c r="T2196" s="5"/>
      <c r="U2196" s="6">
        <v>45566</v>
      </c>
      <c r="V2196" s="4"/>
      <c r="W2196" s="4" t="s">
        <v>1329</v>
      </c>
      <c r="X2196" s="5"/>
      <c r="Y2196" s="5"/>
      <c r="Z2196" s="5"/>
      <c r="AA2196" s="4" t="s">
        <v>1807</v>
      </c>
      <c r="AB2196" s="5"/>
      <c r="AC2196" s="5"/>
      <c r="AD2196" s="5"/>
      <c r="AE2196" s="5"/>
      <c r="AF2196" s="6"/>
      <c r="AG2196" s="5"/>
      <c r="AH2196" s="5"/>
      <c r="AI2196" s="5"/>
      <c r="AJ2196" s="6"/>
      <c r="AK2196" s="5"/>
      <c r="AL2196" s="6"/>
      <c r="AM2196" s="5"/>
      <c r="AN2196" s="5"/>
      <c r="AO2196" s="5"/>
      <c r="AP2196" s="5" t="s">
        <v>1335</v>
      </c>
      <c r="AQ2196" s="4" t="s">
        <v>1336</v>
      </c>
      <c r="AR2196" s="5" t="s">
        <v>12476</v>
      </c>
      <c r="AS2196" s="4" t="s">
        <v>1745</v>
      </c>
      <c r="AT2196" s="5" t="s">
        <v>1746</v>
      </c>
      <c r="AU2196" s="5" t="s">
        <v>41</v>
      </c>
      <c r="AV2196" s="4" t="s">
        <v>1747</v>
      </c>
      <c r="AW2196" s="5" t="s">
        <v>52</v>
      </c>
      <c r="AX2196" s="4"/>
      <c r="AY2196" s="5"/>
      <c r="AZ2196" s="5"/>
      <c r="BA2196" s="4" t="s">
        <v>1809</v>
      </c>
      <c r="BB2196" s="5" t="s">
        <v>1810</v>
      </c>
      <c r="BC2196" s="4" t="s">
        <v>1805</v>
      </c>
      <c r="BD2196" s="5" t="s">
        <v>1811</v>
      </c>
      <c r="BE2196" s="5" t="s">
        <v>25</v>
      </c>
      <c r="BF2196" s="5" t="s">
        <v>1333</v>
      </c>
      <c r="BG2196" s="4" t="s">
        <v>1812</v>
      </c>
      <c r="BH2196" s="5" t="s">
        <v>1343</v>
      </c>
    </row>
    <row r="2197" spans="1:60" x14ac:dyDescent="0.25">
      <c r="A2197">
        <f t="shared" si="186"/>
        <v>990368</v>
      </c>
      <c r="B2197">
        <f t="shared" si="187"/>
        <v>50100993</v>
      </c>
      <c r="C2197" t="str">
        <f t="shared" si="188"/>
        <v>CC</v>
      </c>
      <c r="D2197" t="str">
        <f t="shared" si="185"/>
        <v>REGION GRAND OUEST</v>
      </c>
      <c r="E2197" s="12" t="str">
        <f t="shared" si="189"/>
        <v>TERRAIN</v>
      </c>
      <c r="F2197" s="4" t="s">
        <v>9466</v>
      </c>
      <c r="G2197" s="4" t="s">
        <v>3690</v>
      </c>
      <c r="H2197" s="5">
        <v>2</v>
      </c>
      <c r="I2197" s="5" t="s">
        <v>6943</v>
      </c>
      <c r="J2197" s="5"/>
      <c r="K2197" s="5"/>
      <c r="L2197" s="5"/>
      <c r="M2197" s="5" t="s">
        <v>1343</v>
      </c>
      <c r="N2197" s="5"/>
      <c r="O2197" s="5"/>
      <c r="P2197" s="5"/>
      <c r="Q2197" s="5"/>
      <c r="R2197" s="5"/>
      <c r="S2197" s="5"/>
      <c r="T2197" s="5"/>
      <c r="U2197" s="6">
        <v>45627</v>
      </c>
      <c r="V2197" s="4"/>
      <c r="W2197" s="4" t="s">
        <v>1329</v>
      </c>
      <c r="X2197" s="5"/>
      <c r="Y2197" s="5"/>
      <c r="Z2197" s="5"/>
      <c r="AA2197" s="4" t="s">
        <v>3686</v>
      </c>
      <c r="AB2197" s="5"/>
      <c r="AC2197" s="5"/>
      <c r="AD2197" s="5"/>
      <c r="AE2197" s="5"/>
      <c r="AF2197" s="6"/>
      <c r="AG2197" s="5"/>
      <c r="AH2197" s="5"/>
      <c r="AI2197" s="5"/>
      <c r="AJ2197" s="6"/>
      <c r="AK2197" s="5"/>
      <c r="AL2197" s="6"/>
      <c r="AM2197" s="5"/>
      <c r="AN2197" s="5"/>
      <c r="AO2197" s="5"/>
      <c r="AP2197" s="5" t="s">
        <v>1413</v>
      </c>
      <c r="AQ2197" s="4" t="s">
        <v>1414</v>
      </c>
      <c r="AR2197" s="5" t="s">
        <v>19</v>
      </c>
      <c r="AS2197" s="4" t="s">
        <v>1585</v>
      </c>
      <c r="AT2197" s="5" t="s">
        <v>1586</v>
      </c>
      <c r="AU2197" s="5" t="s">
        <v>41</v>
      </c>
      <c r="AV2197" s="4" t="s">
        <v>1587</v>
      </c>
      <c r="AW2197" s="5" t="s">
        <v>340</v>
      </c>
      <c r="AX2197" s="4" t="s">
        <v>5505</v>
      </c>
      <c r="AY2197" s="5" t="s">
        <v>5507</v>
      </c>
      <c r="AZ2197" s="5" t="s">
        <v>1357</v>
      </c>
      <c r="BA2197" s="4" t="s">
        <v>3688</v>
      </c>
      <c r="BB2197" s="5" t="s">
        <v>11113</v>
      </c>
      <c r="BC2197" s="4" t="s">
        <v>3684</v>
      </c>
      <c r="BD2197" s="5" t="s">
        <v>3689</v>
      </c>
      <c r="BE2197" s="5" t="s">
        <v>25</v>
      </c>
      <c r="BF2197" s="5" t="s">
        <v>1333</v>
      </c>
      <c r="BG2197" s="4" t="s">
        <v>3690</v>
      </c>
      <c r="BH2197" s="5" t="s">
        <v>1343</v>
      </c>
    </row>
    <row r="2198" spans="1:60" x14ac:dyDescent="0.25">
      <c r="A2198">
        <f t="shared" si="186"/>
        <v>990364</v>
      </c>
      <c r="B2198">
        <f t="shared" si="187"/>
        <v>50100992</v>
      </c>
      <c r="C2198" t="str">
        <f t="shared" si="188"/>
        <v>CC</v>
      </c>
      <c r="D2198" t="str">
        <f t="shared" si="185"/>
        <v>REGION GRAND OUEST</v>
      </c>
      <c r="E2198" s="12" t="str">
        <f t="shared" si="189"/>
        <v>TERRAIN</v>
      </c>
      <c r="F2198" s="4" t="s">
        <v>9467</v>
      </c>
      <c r="G2198" s="4" t="s">
        <v>9468</v>
      </c>
      <c r="H2198" s="5">
        <v>2</v>
      </c>
      <c r="I2198" s="5" t="s">
        <v>6943</v>
      </c>
      <c r="J2198" s="5"/>
      <c r="K2198" s="5"/>
      <c r="L2198" s="5"/>
      <c r="M2198" s="5" t="s">
        <v>1343</v>
      </c>
      <c r="N2198" s="5"/>
      <c r="O2198" s="5"/>
      <c r="P2198" s="5"/>
      <c r="Q2198" s="5"/>
      <c r="R2198" s="5"/>
      <c r="S2198" s="5"/>
      <c r="T2198" s="5"/>
      <c r="U2198" s="6">
        <v>45627</v>
      </c>
      <c r="V2198" s="4"/>
      <c r="W2198" s="4" t="s">
        <v>1329</v>
      </c>
      <c r="X2198" s="5"/>
      <c r="Y2198" s="5"/>
      <c r="Z2198" s="5"/>
      <c r="AA2198" s="4" t="s">
        <v>9469</v>
      </c>
      <c r="AB2198" s="5"/>
      <c r="AC2198" s="5"/>
      <c r="AD2198" s="5"/>
      <c r="AE2198" s="5"/>
      <c r="AF2198" s="6"/>
      <c r="AG2198" s="5"/>
      <c r="AH2198" s="5"/>
      <c r="AI2198" s="5"/>
      <c r="AJ2198" s="6"/>
      <c r="AK2198" s="5"/>
      <c r="AL2198" s="6"/>
      <c r="AM2198" s="5"/>
      <c r="AN2198" s="5"/>
      <c r="AO2198" s="5"/>
      <c r="AP2198" s="5" t="s">
        <v>1413</v>
      </c>
      <c r="AQ2198" s="4" t="s">
        <v>1414</v>
      </c>
      <c r="AR2198" s="5" t="s">
        <v>19</v>
      </c>
      <c r="AS2198" s="4" t="s">
        <v>1585</v>
      </c>
      <c r="AT2198" s="5" t="s">
        <v>1586</v>
      </c>
      <c r="AU2198" s="5" t="s">
        <v>41</v>
      </c>
      <c r="AV2198" s="4" t="s">
        <v>1587</v>
      </c>
      <c r="AW2198" s="5" t="s">
        <v>340</v>
      </c>
      <c r="AX2198" s="4" t="s">
        <v>1588</v>
      </c>
      <c r="AY2198" s="5" t="s">
        <v>1589</v>
      </c>
      <c r="AZ2198" s="5" t="s">
        <v>11</v>
      </c>
      <c r="BA2198" s="4" t="s">
        <v>1590</v>
      </c>
      <c r="BB2198" s="5" t="s">
        <v>1591</v>
      </c>
      <c r="BC2198" s="4"/>
      <c r="BD2198" s="5"/>
      <c r="BE2198" s="5"/>
      <c r="BF2198" s="5"/>
      <c r="BG2198" s="4" t="s">
        <v>9468</v>
      </c>
      <c r="BH2198" s="5" t="s">
        <v>1343</v>
      </c>
    </row>
    <row r="2199" spans="1:60" x14ac:dyDescent="0.25">
      <c r="A2199">
        <f t="shared" si="186"/>
        <v>990359</v>
      </c>
      <c r="B2199">
        <f t="shared" si="187"/>
        <v>50100991</v>
      </c>
      <c r="C2199" t="str">
        <f t="shared" si="188"/>
        <v>CC</v>
      </c>
      <c r="D2199" t="str">
        <f t="shared" si="185"/>
        <v>REGION CENTRE EST</v>
      </c>
      <c r="E2199" s="12" t="str">
        <f t="shared" si="189"/>
        <v>TERRAIN</v>
      </c>
      <c r="F2199" s="4" t="s">
        <v>9470</v>
      </c>
      <c r="G2199" s="4" t="s">
        <v>6558</v>
      </c>
      <c r="H2199" s="5">
        <v>2</v>
      </c>
      <c r="I2199" s="5" t="s">
        <v>6943</v>
      </c>
      <c r="J2199" s="5"/>
      <c r="K2199" s="5"/>
      <c r="L2199" s="5"/>
      <c r="M2199" s="5" t="s">
        <v>1343</v>
      </c>
      <c r="N2199" s="5"/>
      <c r="O2199" s="6"/>
      <c r="P2199" s="5"/>
      <c r="Q2199" s="5"/>
      <c r="R2199" s="5"/>
      <c r="S2199" s="5"/>
      <c r="T2199" s="5"/>
      <c r="U2199" s="6">
        <v>45627</v>
      </c>
      <c r="V2199" s="4"/>
      <c r="W2199" s="4" t="s">
        <v>1329</v>
      </c>
      <c r="X2199" s="5"/>
      <c r="Y2199" s="5"/>
      <c r="Z2199" s="5"/>
      <c r="AA2199" s="4" t="s">
        <v>2475</v>
      </c>
      <c r="AB2199" s="5"/>
      <c r="AC2199" s="5"/>
      <c r="AD2199" s="5"/>
      <c r="AE2199" s="5"/>
      <c r="AF2199" s="6"/>
      <c r="AG2199" s="5"/>
      <c r="AH2199" s="5"/>
      <c r="AI2199" s="5"/>
      <c r="AJ2199" s="6"/>
      <c r="AK2199" s="5"/>
      <c r="AL2199" s="6"/>
      <c r="AM2199" s="5"/>
      <c r="AN2199" s="5"/>
      <c r="AO2199" s="5"/>
      <c r="AP2199" s="5" t="s">
        <v>1536</v>
      </c>
      <c r="AQ2199" s="4" t="s">
        <v>12479</v>
      </c>
      <c r="AR2199" s="5" t="s">
        <v>12480</v>
      </c>
      <c r="AS2199" s="4" t="s">
        <v>2290</v>
      </c>
      <c r="AT2199" s="5" t="s">
        <v>2291</v>
      </c>
      <c r="AU2199" s="5" t="s">
        <v>41</v>
      </c>
      <c r="AV2199" s="4" t="s">
        <v>2292</v>
      </c>
      <c r="AW2199" s="5" t="s">
        <v>108</v>
      </c>
      <c r="AX2199" s="4" t="s">
        <v>2460</v>
      </c>
      <c r="AY2199" s="5" t="s">
        <v>2463</v>
      </c>
      <c r="AZ2199" s="5" t="s">
        <v>11</v>
      </c>
      <c r="BA2199" s="4" t="s">
        <v>2464</v>
      </c>
      <c r="BB2199" s="5" t="s">
        <v>2465</v>
      </c>
      <c r="BC2199" s="4" t="s">
        <v>6555</v>
      </c>
      <c r="BD2199" s="5" t="s">
        <v>6557</v>
      </c>
      <c r="BE2199" s="5" t="s">
        <v>25</v>
      </c>
      <c r="BF2199" s="5" t="s">
        <v>1333</v>
      </c>
      <c r="BG2199" s="4" t="s">
        <v>6558</v>
      </c>
      <c r="BH2199" s="5" t="s">
        <v>1343</v>
      </c>
    </row>
    <row r="2200" spans="1:60" x14ac:dyDescent="0.25">
      <c r="A2200">
        <f t="shared" si="186"/>
        <v>990356</v>
      </c>
      <c r="B2200">
        <f t="shared" si="187"/>
        <v>50100990</v>
      </c>
      <c r="C2200" t="str">
        <f t="shared" si="188"/>
        <v>CC</v>
      </c>
      <c r="D2200" t="str">
        <f t="shared" si="185"/>
        <v>REGION GRAND SUD</v>
      </c>
      <c r="E2200" s="12" t="str">
        <f t="shared" si="189"/>
        <v>TERRAIN</v>
      </c>
      <c r="F2200" s="4" t="s">
        <v>9471</v>
      </c>
      <c r="G2200" s="4" t="s">
        <v>2972</v>
      </c>
      <c r="H2200" s="5">
        <v>2</v>
      </c>
      <c r="I2200" s="5" t="s">
        <v>6943</v>
      </c>
      <c r="J2200" s="5"/>
      <c r="K2200" s="5"/>
      <c r="L2200" s="5"/>
      <c r="M2200" s="5" t="s">
        <v>1343</v>
      </c>
      <c r="N2200" s="5"/>
      <c r="O2200" s="5"/>
      <c r="P2200" s="5"/>
      <c r="Q2200" s="5"/>
      <c r="R2200" s="5"/>
      <c r="S2200" s="5"/>
      <c r="T2200" s="5"/>
      <c r="U2200" s="6">
        <v>45627</v>
      </c>
      <c r="V2200" s="4"/>
      <c r="W2200" s="4" t="s">
        <v>1329</v>
      </c>
      <c r="X2200" s="5"/>
      <c r="Y2200" s="5"/>
      <c r="Z2200" s="5"/>
      <c r="AA2200" s="4" t="s">
        <v>2969</v>
      </c>
      <c r="AB2200" s="5"/>
      <c r="AC2200" s="5"/>
      <c r="AD2200" s="5"/>
      <c r="AE2200" s="5"/>
      <c r="AF2200" s="6"/>
      <c r="AG2200" s="5"/>
      <c r="AH2200" s="5"/>
      <c r="AI2200" s="5"/>
      <c r="AJ2200" s="6"/>
      <c r="AK2200" s="5"/>
      <c r="AL2200" s="6"/>
      <c r="AM2200" s="5"/>
      <c r="AN2200" s="5"/>
      <c r="AO2200" s="5"/>
      <c r="AP2200" s="5" t="s">
        <v>1335</v>
      </c>
      <c r="AQ2200" s="4" t="s">
        <v>1336</v>
      </c>
      <c r="AR2200" s="5" t="s">
        <v>12476</v>
      </c>
      <c r="AS2200" s="4" t="s">
        <v>1403</v>
      </c>
      <c r="AT2200" s="5" t="s">
        <v>1404</v>
      </c>
      <c r="AU2200" s="5" t="s">
        <v>41</v>
      </c>
      <c r="AV2200" s="4" t="s">
        <v>1405</v>
      </c>
      <c r="AW2200" s="5" t="s">
        <v>61</v>
      </c>
      <c r="AX2200" s="4" t="s">
        <v>1842</v>
      </c>
      <c r="AY2200" s="5" t="s">
        <v>1843</v>
      </c>
      <c r="AZ2200" s="5" t="s">
        <v>11</v>
      </c>
      <c r="BA2200" s="4" t="s">
        <v>1844</v>
      </c>
      <c r="BB2200" s="5" t="s">
        <v>1845</v>
      </c>
      <c r="BC2200" s="4" t="s">
        <v>2967</v>
      </c>
      <c r="BD2200" s="5" t="s">
        <v>2971</v>
      </c>
      <c r="BE2200" s="5" t="s">
        <v>245</v>
      </c>
      <c r="BF2200" s="5" t="s">
        <v>1333</v>
      </c>
      <c r="BG2200" s="4" t="s">
        <v>2972</v>
      </c>
      <c r="BH2200" s="5" t="s">
        <v>1343</v>
      </c>
    </row>
    <row r="2201" spans="1:60" x14ac:dyDescent="0.25">
      <c r="A2201">
        <f t="shared" si="186"/>
        <v>990349</v>
      </c>
      <c r="B2201">
        <f t="shared" si="187"/>
        <v>50100989</v>
      </c>
      <c r="C2201" t="str">
        <f t="shared" si="188"/>
        <v>CC</v>
      </c>
      <c r="D2201" t="str">
        <f t="shared" si="185"/>
        <v>REGION GRAND OUEST</v>
      </c>
      <c r="E2201" s="12" t="str">
        <f t="shared" si="189"/>
        <v>TERRAIN</v>
      </c>
      <c r="F2201" s="4" t="s">
        <v>9472</v>
      </c>
      <c r="G2201" s="4" t="s">
        <v>2155</v>
      </c>
      <c r="H2201" s="5">
        <v>2</v>
      </c>
      <c r="I2201" s="5" t="s">
        <v>6943</v>
      </c>
      <c r="J2201" s="5"/>
      <c r="K2201" s="5"/>
      <c r="L2201" s="5"/>
      <c r="M2201" s="5" t="s">
        <v>1343</v>
      </c>
      <c r="N2201" s="5"/>
      <c r="O2201" s="6"/>
      <c r="P2201" s="5"/>
      <c r="Q2201" s="5"/>
      <c r="R2201" s="5"/>
      <c r="S2201" s="5"/>
      <c r="T2201" s="5"/>
      <c r="U2201" s="6">
        <v>45597</v>
      </c>
      <c r="V2201" s="4"/>
      <c r="W2201" s="4" t="s">
        <v>1329</v>
      </c>
      <c r="X2201" s="5"/>
      <c r="Y2201" s="5"/>
      <c r="Z2201" s="5"/>
      <c r="AA2201" s="4" t="s">
        <v>2148</v>
      </c>
      <c r="AB2201" s="5"/>
      <c r="AC2201" s="5"/>
      <c r="AD2201" s="5"/>
      <c r="AE2201" s="5"/>
      <c r="AF2201" s="6"/>
      <c r="AG2201" s="5"/>
      <c r="AH2201" s="5"/>
      <c r="AI2201" s="5"/>
      <c r="AJ2201" s="6"/>
      <c r="AK2201" s="5"/>
      <c r="AL2201" s="6"/>
      <c r="AM2201" s="5"/>
      <c r="AN2201" s="5"/>
      <c r="AO2201" s="5"/>
      <c r="AP2201" s="5" t="s">
        <v>1413</v>
      </c>
      <c r="AQ2201" s="4" t="s">
        <v>1414</v>
      </c>
      <c r="AR2201" s="5" t="s">
        <v>19</v>
      </c>
      <c r="AS2201" s="4" t="s">
        <v>1585</v>
      </c>
      <c r="AT2201" s="5" t="s">
        <v>1586</v>
      </c>
      <c r="AU2201" s="5" t="s">
        <v>41</v>
      </c>
      <c r="AV2201" s="4" t="s">
        <v>1587</v>
      </c>
      <c r="AW2201" s="5" t="s">
        <v>340</v>
      </c>
      <c r="AX2201" s="4" t="s">
        <v>2150</v>
      </c>
      <c r="AY2201" s="5" t="s">
        <v>2151</v>
      </c>
      <c r="AZ2201" s="5" t="s">
        <v>11</v>
      </c>
      <c r="BA2201" s="4" t="s">
        <v>2152</v>
      </c>
      <c r="BB2201" s="5" t="s">
        <v>2153</v>
      </c>
      <c r="BC2201" s="4" t="s">
        <v>2147</v>
      </c>
      <c r="BD2201" s="5" t="s">
        <v>2154</v>
      </c>
      <c r="BE2201" s="5" t="s">
        <v>25</v>
      </c>
      <c r="BF2201" s="5" t="s">
        <v>1333</v>
      </c>
      <c r="BG2201" s="4" t="s">
        <v>2155</v>
      </c>
      <c r="BH2201" s="5" t="s">
        <v>1343</v>
      </c>
    </row>
    <row r="2202" spans="1:60" x14ac:dyDescent="0.25">
      <c r="A2202">
        <f t="shared" si="186"/>
        <v>990348</v>
      </c>
      <c r="B2202">
        <f t="shared" si="187"/>
        <v>50100988</v>
      </c>
      <c r="C2202" t="str">
        <f t="shared" si="188"/>
        <v>CC</v>
      </c>
      <c r="D2202" t="str">
        <f t="shared" si="185"/>
        <v>REGION GRAND SUD</v>
      </c>
      <c r="E2202" s="12" t="str">
        <f t="shared" si="189"/>
        <v>TERRAIN</v>
      </c>
      <c r="F2202" s="4" t="s">
        <v>9473</v>
      </c>
      <c r="G2202" s="4" t="s">
        <v>9474</v>
      </c>
      <c r="H2202" s="5">
        <v>2</v>
      </c>
      <c r="I2202" s="5" t="s">
        <v>6943</v>
      </c>
      <c r="J2202" s="5"/>
      <c r="K2202" s="5"/>
      <c r="L2202" s="5"/>
      <c r="M2202" s="5" t="s">
        <v>1343</v>
      </c>
      <c r="N2202" s="5"/>
      <c r="O2202" s="5"/>
      <c r="P2202" s="5"/>
      <c r="Q2202" s="5"/>
      <c r="R2202" s="5"/>
      <c r="S2202" s="5"/>
      <c r="T2202" s="5"/>
      <c r="U2202" s="6">
        <v>45566</v>
      </c>
      <c r="V2202" s="5"/>
      <c r="W2202" s="4" t="s">
        <v>1329</v>
      </c>
      <c r="X2202" s="5"/>
      <c r="Y2202" s="5"/>
      <c r="Z2202" s="5"/>
      <c r="AA2202" s="5" t="s">
        <v>8918</v>
      </c>
      <c r="AB2202" s="5"/>
      <c r="AC2202" s="5"/>
      <c r="AD2202" s="5"/>
      <c r="AE2202" s="5"/>
      <c r="AF2202" s="5"/>
      <c r="AG2202" s="5"/>
      <c r="AH2202" s="5"/>
      <c r="AI2202" s="5"/>
      <c r="AJ2202" s="5"/>
      <c r="AK2202" s="5"/>
      <c r="AL2202" s="5"/>
      <c r="AM2202" s="5"/>
      <c r="AN2202" s="5"/>
      <c r="AO2202" s="5"/>
      <c r="AP2202" s="5" t="s">
        <v>1335</v>
      </c>
      <c r="AQ2202" s="4" t="s">
        <v>1336</v>
      </c>
      <c r="AR2202" s="5" t="s">
        <v>12476</v>
      </c>
      <c r="AS2202" s="4" t="s">
        <v>1473</v>
      </c>
      <c r="AT2202" s="5" t="s">
        <v>1474</v>
      </c>
      <c r="AU2202" s="5" t="s">
        <v>41</v>
      </c>
      <c r="AV2202" s="4" t="s">
        <v>1475</v>
      </c>
      <c r="AW2202" s="5" t="s">
        <v>58</v>
      </c>
      <c r="AX2202" s="4" t="s">
        <v>1489</v>
      </c>
      <c r="AY2202" s="5" t="s">
        <v>1490</v>
      </c>
      <c r="AZ2202" s="5" t="s">
        <v>11</v>
      </c>
      <c r="BA2202" s="4" t="s">
        <v>1491</v>
      </c>
      <c r="BB2202" s="5" t="s">
        <v>1492</v>
      </c>
      <c r="BC2202" s="5" t="s">
        <v>9475</v>
      </c>
      <c r="BD2202" s="5" t="s">
        <v>9476</v>
      </c>
      <c r="BE2202" s="5" t="s">
        <v>25</v>
      </c>
      <c r="BF2202" s="5" t="s">
        <v>1333</v>
      </c>
      <c r="BG2202" s="5" t="s">
        <v>9474</v>
      </c>
      <c r="BH2202" s="5" t="s">
        <v>1343</v>
      </c>
    </row>
    <row r="2203" spans="1:60" x14ac:dyDescent="0.25">
      <c r="A2203">
        <f t="shared" si="186"/>
        <v>990340</v>
      </c>
      <c r="B2203">
        <f t="shared" si="187"/>
        <v>50100987</v>
      </c>
      <c r="C2203" t="str">
        <f t="shared" si="188"/>
        <v>CC</v>
      </c>
      <c r="D2203" t="str">
        <f t="shared" si="185"/>
        <v>REGION GRAND SUD</v>
      </c>
      <c r="E2203" s="12" t="str">
        <f t="shared" si="189"/>
        <v>TERRAIN</v>
      </c>
      <c r="F2203" s="4" t="s">
        <v>9477</v>
      </c>
      <c r="G2203" s="4" t="s">
        <v>9478</v>
      </c>
      <c r="H2203" s="5">
        <v>2</v>
      </c>
      <c r="I2203" s="5" t="s">
        <v>6943</v>
      </c>
      <c r="J2203" s="5"/>
      <c r="K2203" s="5"/>
      <c r="L2203" s="5"/>
      <c r="M2203" s="5" t="s">
        <v>1343</v>
      </c>
      <c r="N2203" s="5"/>
      <c r="O2203" s="5"/>
      <c r="P2203" s="5"/>
      <c r="Q2203" s="5"/>
      <c r="R2203" s="5"/>
      <c r="S2203" s="5"/>
      <c r="T2203" s="5"/>
      <c r="U2203" s="6">
        <v>45474</v>
      </c>
      <c r="V2203" s="5"/>
      <c r="W2203" s="4" t="s">
        <v>1329</v>
      </c>
      <c r="X2203" s="5"/>
      <c r="Y2203" s="5"/>
      <c r="Z2203" s="5"/>
      <c r="AA2203" s="4" t="s">
        <v>1681</v>
      </c>
      <c r="AB2203" s="5"/>
      <c r="AC2203" s="5"/>
      <c r="AD2203" s="5"/>
      <c r="AE2203" s="5"/>
      <c r="AF2203" s="5"/>
      <c r="AG2203" s="5"/>
      <c r="AH2203" s="5"/>
      <c r="AI2203" s="5"/>
      <c r="AJ2203" s="5"/>
      <c r="AK2203" s="5"/>
      <c r="AL2203" s="5"/>
      <c r="AM2203" s="5"/>
      <c r="AN2203" s="5"/>
      <c r="AO2203" s="5"/>
      <c r="AP2203" s="5" t="s">
        <v>1335</v>
      </c>
      <c r="AQ2203" s="4" t="s">
        <v>1336</v>
      </c>
      <c r="AR2203" s="5" t="s">
        <v>12476</v>
      </c>
      <c r="AS2203" s="4" t="s">
        <v>1337</v>
      </c>
      <c r="AT2203" s="5" t="s">
        <v>1338</v>
      </c>
      <c r="AU2203" s="5" t="s">
        <v>41</v>
      </c>
      <c r="AV2203" s="4" t="s">
        <v>1339</v>
      </c>
      <c r="AW2203" s="5" t="s">
        <v>76</v>
      </c>
      <c r="AX2203" s="4" t="s">
        <v>2171</v>
      </c>
      <c r="AY2203" s="5" t="s">
        <v>2172</v>
      </c>
      <c r="AZ2203" s="5" t="s">
        <v>11</v>
      </c>
      <c r="BA2203" s="4" t="s">
        <v>2173</v>
      </c>
      <c r="BB2203" s="5" t="s">
        <v>2174</v>
      </c>
      <c r="BC2203" s="4"/>
      <c r="BD2203" s="5"/>
      <c r="BE2203" s="5"/>
      <c r="BF2203" s="5"/>
      <c r="BG2203" s="4" t="s">
        <v>9478</v>
      </c>
      <c r="BH2203" s="5" t="s">
        <v>1343</v>
      </c>
    </row>
    <row r="2204" spans="1:60" x14ac:dyDescent="0.25">
      <c r="A2204">
        <f t="shared" si="186"/>
        <v>990336</v>
      </c>
      <c r="B2204">
        <f t="shared" si="187"/>
        <v>50100986</v>
      </c>
      <c r="C2204" t="str">
        <f t="shared" si="188"/>
        <v>CC</v>
      </c>
      <c r="D2204" t="str">
        <f t="shared" si="185"/>
        <v>REGION ILE DE FRANCE NORD</v>
      </c>
      <c r="E2204" s="12" t="str">
        <f t="shared" si="189"/>
        <v>TERRAIN</v>
      </c>
      <c r="F2204" s="4" t="s">
        <v>9479</v>
      </c>
      <c r="G2204" s="4" t="s">
        <v>6879</v>
      </c>
      <c r="H2204" s="5">
        <v>2</v>
      </c>
      <c r="I2204" s="5" t="s">
        <v>6943</v>
      </c>
      <c r="J2204" s="5"/>
      <c r="K2204" s="5"/>
      <c r="L2204" s="5"/>
      <c r="M2204" s="5" t="s">
        <v>1343</v>
      </c>
      <c r="N2204" s="5"/>
      <c r="O2204" s="5"/>
      <c r="P2204" s="5"/>
      <c r="Q2204" s="5"/>
      <c r="R2204" s="5"/>
      <c r="S2204" s="5"/>
      <c r="T2204" s="5"/>
      <c r="U2204" s="6">
        <v>45597</v>
      </c>
      <c r="V2204" s="5"/>
      <c r="W2204" s="4" t="s">
        <v>1329</v>
      </c>
      <c r="X2204" s="5"/>
      <c r="Y2204" s="5"/>
      <c r="Z2204" s="5"/>
      <c r="AA2204" s="4" t="s">
        <v>1478</v>
      </c>
      <c r="AB2204" s="5"/>
      <c r="AC2204" s="5"/>
      <c r="AD2204" s="5"/>
      <c r="AE2204" s="5"/>
      <c r="AF2204" s="5"/>
      <c r="AG2204" s="5"/>
      <c r="AH2204" s="5"/>
      <c r="AI2204" s="5"/>
      <c r="AJ2204" s="5"/>
      <c r="AK2204" s="5"/>
      <c r="AL2204" s="5"/>
      <c r="AM2204" s="5"/>
      <c r="AN2204" s="5"/>
      <c r="AO2204" s="5"/>
      <c r="AP2204" s="5" t="s">
        <v>12477</v>
      </c>
      <c r="AQ2204" s="4" t="s">
        <v>1351</v>
      </c>
      <c r="AR2204" s="5" t="s">
        <v>12478</v>
      </c>
      <c r="AS2204" s="4" t="s">
        <v>1450</v>
      </c>
      <c r="AT2204" s="5" t="s">
        <v>1451</v>
      </c>
      <c r="AU2204" s="5" t="s">
        <v>41</v>
      </c>
      <c r="AV2204" s="4" t="s">
        <v>1452</v>
      </c>
      <c r="AW2204" s="5" t="s">
        <v>230</v>
      </c>
      <c r="AX2204" s="4" t="s">
        <v>3149</v>
      </c>
      <c r="AY2204" s="5" t="s">
        <v>3153</v>
      </c>
      <c r="AZ2204" s="5" t="s">
        <v>11</v>
      </c>
      <c r="BA2204" s="4" t="s">
        <v>3154</v>
      </c>
      <c r="BB2204" s="5" t="s">
        <v>3155</v>
      </c>
      <c r="BC2204" s="5" t="s">
        <v>6876</v>
      </c>
      <c r="BD2204" s="5" t="s">
        <v>6878</v>
      </c>
      <c r="BE2204" s="5" t="s">
        <v>260</v>
      </c>
      <c r="BF2204" s="5" t="s">
        <v>1333</v>
      </c>
      <c r="BG2204" s="4" t="s">
        <v>6879</v>
      </c>
      <c r="BH2204" s="5" t="s">
        <v>1343</v>
      </c>
    </row>
    <row r="2205" spans="1:60" x14ac:dyDescent="0.25">
      <c r="A2205">
        <f t="shared" si="186"/>
        <v>990333</v>
      </c>
      <c r="B2205">
        <f t="shared" si="187"/>
        <v>50100985</v>
      </c>
      <c r="C2205" t="str">
        <f t="shared" si="188"/>
        <v>CC</v>
      </c>
      <c r="D2205" t="str">
        <f t="shared" si="185"/>
        <v>REGION GRAND SUD</v>
      </c>
      <c r="E2205" s="12" t="str">
        <f t="shared" si="189"/>
        <v>TERRAIN</v>
      </c>
      <c r="F2205" s="4" t="s">
        <v>9480</v>
      </c>
      <c r="G2205" s="4" t="s">
        <v>5446</v>
      </c>
      <c r="H2205" s="5">
        <v>2</v>
      </c>
      <c r="I2205" s="5" t="s">
        <v>6943</v>
      </c>
      <c r="J2205" s="5"/>
      <c r="K2205" s="5"/>
      <c r="L2205" s="5"/>
      <c r="M2205" s="5" t="s">
        <v>1343</v>
      </c>
      <c r="N2205" s="5"/>
      <c r="O2205" s="5"/>
      <c r="P2205" s="5"/>
      <c r="Q2205" s="5"/>
      <c r="R2205" s="5"/>
      <c r="S2205" s="5"/>
      <c r="T2205" s="5"/>
      <c r="U2205" s="6">
        <v>45566</v>
      </c>
      <c r="V2205" s="5"/>
      <c r="W2205" s="4" t="s">
        <v>1329</v>
      </c>
      <c r="X2205" s="5"/>
      <c r="Y2205" s="5"/>
      <c r="Z2205" s="5"/>
      <c r="AA2205" s="4" t="s">
        <v>3879</v>
      </c>
      <c r="AB2205" s="5"/>
      <c r="AC2205" s="5"/>
      <c r="AD2205" s="5"/>
      <c r="AE2205" s="5"/>
      <c r="AF2205" s="5"/>
      <c r="AG2205" s="5"/>
      <c r="AH2205" s="5"/>
      <c r="AI2205" s="5"/>
      <c r="AJ2205" s="5"/>
      <c r="AK2205" s="5"/>
      <c r="AL2205" s="5"/>
      <c r="AM2205" s="5"/>
      <c r="AN2205" s="5"/>
      <c r="AO2205" s="5"/>
      <c r="AP2205" s="5" t="s">
        <v>1335</v>
      </c>
      <c r="AQ2205" s="4" t="s">
        <v>1336</v>
      </c>
      <c r="AR2205" s="5" t="s">
        <v>12476</v>
      </c>
      <c r="AS2205" s="4" t="s">
        <v>1403</v>
      </c>
      <c r="AT2205" s="5" t="s">
        <v>1404</v>
      </c>
      <c r="AU2205" s="5" t="s">
        <v>41</v>
      </c>
      <c r="AV2205" s="4" t="s">
        <v>1405</v>
      </c>
      <c r="AW2205" s="5" t="s">
        <v>61</v>
      </c>
      <c r="AX2205" s="4"/>
      <c r="AY2205" s="5"/>
      <c r="AZ2205" s="5"/>
      <c r="BA2205" s="4" t="s">
        <v>1406</v>
      </c>
      <c r="BB2205" s="5" t="s">
        <v>1407</v>
      </c>
      <c r="BC2205" s="5" t="s">
        <v>5442</v>
      </c>
      <c r="BD2205" s="5" t="s">
        <v>5445</v>
      </c>
      <c r="BE2205" s="5" t="s">
        <v>25</v>
      </c>
      <c r="BF2205" s="5" t="s">
        <v>1333</v>
      </c>
      <c r="BG2205" s="4" t="s">
        <v>5446</v>
      </c>
      <c r="BH2205" s="5" t="s">
        <v>1343</v>
      </c>
    </row>
    <row r="2206" spans="1:60" x14ac:dyDescent="0.25">
      <c r="A2206">
        <f t="shared" si="186"/>
        <v>990271</v>
      </c>
      <c r="B2206">
        <f t="shared" si="187"/>
        <v>50100984</v>
      </c>
      <c r="C2206" t="str">
        <f t="shared" si="188"/>
        <v>CC</v>
      </c>
      <c r="D2206" t="str">
        <f t="shared" si="185"/>
        <v>REGION GRAND SUD</v>
      </c>
      <c r="E2206" s="12" t="str">
        <f t="shared" si="189"/>
        <v>TERRAIN</v>
      </c>
      <c r="F2206" s="4" t="s">
        <v>9481</v>
      </c>
      <c r="G2206" s="4" t="s">
        <v>2052</v>
      </c>
      <c r="H2206" s="5">
        <v>2</v>
      </c>
      <c r="I2206" s="5" t="s">
        <v>6943</v>
      </c>
      <c r="J2206" s="5"/>
      <c r="K2206" s="5"/>
      <c r="L2206" s="5"/>
      <c r="M2206" s="5" t="s">
        <v>1343</v>
      </c>
      <c r="N2206" s="5"/>
      <c r="O2206" s="5"/>
      <c r="P2206" s="5"/>
      <c r="Q2206" s="5"/>
      <c r="R2206" s="5"/>
      <c r="S2206" s="5"/>
      <c r="T2206" s="5"/>
      <c r="U2206" s="6">
        <v>45566</v>
      </c>
      <c r="V2206" s="5"/>
      <c r="W2206" s="4" t="s">
        <v>1329</v>
      </c>
      <c r="X2206" s="5"/>
      <c r="Y2206" s="5"/>
      <c r="Z2206" s="5"/>
      <c r="AA2206" s="4" t="s">
        <v>2045</v>
      </c>
      <c r="AB2206" s="5"/>
      <c r="AC2206" s="5"/>
      <c r="AD2206" s="5"/>
      <c r="AE2206" s="5"/>
      <c r="AF2206" s="5"/>
      <c r="AG2206" s="5"/>
      <c r="AH2206" s="5"/>
      <c r="AI2206" s="5"/>
      <c r="AJ2206" s="5"/>
      <c r="AK2206" s="5"/>
      <c r="AL2206" s="5"/>
      <c r="AM2206" s="5"/>
      <c r="AN2206" s="5"/>
      <c r="AO2206" s="5"/>
      <c r="AP2206" s="5" t="s">
        <v>1335</v>
      </c>
      <c r="AQ2206" s="4" t="s">
        <v>1336</v>
      </c>
      <c r="AR2206" s="5" t="s">
        <v>12476</v>
      </c>
      <c r="AS2206" s="4" t="s">
        <v>1403</v>
      </c>
      <c r="AT2206" s="5" t="s">
        <v>1404</v>
      </c>
      <c r="AU2206" s="5" t="s">
        <v>41</v>
      </c>
      <c r="AV2206" s="4" t="s">
        <v>1405</v>
      </c>
      <c r="AW2206" s="5" t="s">
        <v>61</v>
      </c>
      <c r="AX2206" s="4" t="s">
        <v>2047</v>
      </c>
      <c r="AY2206" s="5" t="s">
        <v>2048</v>
      </c>
      <c r="AZ2206" s="5" t="s">
        <v>11</v>
      </c>
      <c r="BA2206" s="4" t="s">
        <v>2049</v>
      </c>
      <c r="BB2206" s="5" t="s">
        <v>2050</v>
      </c>
      <c r="BC2206" s="4" t="s">
        <v>2042</v>
      </c>
      <c r="BD2206" s="5" t="s">
        <v>2051</v>
      </c>
      <c r="BE2206" s="5" t="s">
        <v>25</v>
      </c>
      <c r="BF2206" s="5" t="s">
        <v>1333</v>
      </c>
      <c r="BG2206" s="4" t="s">
        <v>2052</v>
      </c>
      <c r="BH2206" s="5" t="s">
        <v>1343</v>
      </c>
    </row>
    <row r="2207" spans="1:60" x14ac:dyDescent="0.25">
      <c r="A2207">
        <f t="shared" si="186"/>
        <v>990270</v>
      </c>
      <c r="B2207">
        <f t="shared" si="187"/>
        <v>50100983</v>
      </c>
      <c r="C2207" t="str">
        <f t="shared" si="188"/>
        <v>CC</v>
      </c>
      <c r="D2207" t="str">
        <f t="shared" si="185"/>
        <v>REGION GRAND SUD</v>
      </c>
      <c r="E2207" s="12" t="str">
        <f t="shared" si="189"/>
        <v>TERRAIN</v>
      </c>
      <c r="F2207" s="4" t="s">
        <v>9482</v>
      </c>
      <c r="G2207" s="4" t="s">
        <v>9483</v>
      </c>
      <c r="H2207" s="5">
        <v>2</v>
      </c>
      <c r="I2207" s="5" t="s">
        <v>6943</v>
      </c>
      <c r="J2207" s="5"/>
      <c r="K2207" s="5"/>
      <c r="L2207" s="5"/>
      <c r="M2207" s="5" t="s">
        <v>1343</v>
      </c>
      <c r="N2207" s="5"/>
      <c r="O2207" s="5"/>
      <c r="P2207" s="5"/>
      <c r="Q2207" s="5"/>
      <c r="R2207" s="5"/>
      <c r="S2207" s="5"/>
      <c r="T2207" s="5"/>
      <c r="U2207" s="6">
        <v>45474</v>
      </c>
      <c r="V2207" s="5"/>
      <c r="W2207" s="4" t="s">
        <v>1329</v>
      </c>
      <c r="X2207" s="5"/>
      <c r="Y2207" s="5"/>
      <c r="Z2207" s="5"/>
      <c r="AA2207" s="4" t="s">
        <v>4295</v>
      </c>
      <c r="AB2207" s="5"/>
      <c r="AC2207" s="5"/>
      <c r="AD2207" s="5"/>
      <c r="AE2207" s="5"/>
      <c r="AF2207" s="5"/>
      <c r="AG2207" s="5"/>
      <c r="AH2207" s="5"/>
      <c r="AI2207" s="5"/>
      <c r="AJ2207" s="5"/>
      <c r="AK2207" s="5"/>
      <c r="AL2207" s="5"/>
      <c r="AM2207" s="5"/>
      <c r="AN2207" s="5"/>
      <c r="AO2207" s="5"/>
      <c r="AP2207" s="5" t="s">
        <v>1335</v>
      </c>
      <c r="AQ2207" s="4" t="s">
        <v>1336</v>
      </c>
      <c r="AR2207" s="5" t="s">
        <v>12476</v>
      </c>
      <c r="AS2207" s="4" t="s">
        <v>1337</v>
      </c>
      <c r="AT2207" s="5" t="s">
        <v>1338</v>
      </c>
      <c r="AU2207" s="5" t="s">
        <v>41</v>
      </c>
      <c r="AV2207" s="4" t="s">
        <v>1339</v>
      </c>
      <c r="AW2207" s="5" t="s">
        <v>76</v>
      </c>
      <c r="AX2207" s="4" t="s">
        <v>2171</v>
      </c>
      <c r="AY2207" s="5" t="s">
        <v>2172</v>
      </c>
      <c r="AZ2207" s="5" t="s">
        <v>11</v>
      </c>
      <c r="BA2207" s="4" t="s">
        <v>2173</v>
      </c>
      <c r="BB2207" s="5" t="s">
        <v>2174</v>
      </c>
      <c r="BC2207" s="4"/>
      <c r="BD2207" s="5"/>
      <c r="BE2207" s="5"/>
      <c r="BF2207" s="5"/>
      <c r="BG2207" s="4" t="s">
        <v>9483</v>
      </c>
      <c r="BH2207" s="5" t="s">
        <v>1343</v>
      </c>
    </row>
    <row r="2208" spans="1:60" x14ac:dyDescent="0.25">
      <c r="A2208">
        <f t="shared" si="186"/>
        <v>990245</v>
      </c>
      <c r="B2208">
        <f t="shared" si="187"/>
        <v>50100982</v>
      </c>
      <c r="C2208" t="str">
        <f t="shared" si="188"/>
        <v>CC</v>
      </c>
      <c r="D2208" t="str">
        <f t="shared" si="185"/>
        <v>REGION GRAND SUD</v>
      </c>
      <c r="E2208" s="12" t="str">
        <f t="shared" si="189"/>
        <v>TERRAIN</v>
      </c>
      <c r="F2208" s="4" t="s">
        <v>9484</v>
      </c>
      <c r="G2208" s="4" t="s">
        <v>9485</v>
      </c>
      <c r="H2208" s="5">
        <v>2</v>
      </c>
      <c r="I2208" s="5" t="s">
        <v>6943</v>
      </c>
      <c r="J2208" s="5"/>
      <c r="K2208" s="5"/>
      <c r="L2208" s="5"/>
      <c r="M2208" s="5" t="s">
        <v>1343</v>
      </c>
      <c r="N2208" s="5"/>
      <c r="O2208" s="5"/>
      <c r="P2208" s="5"/>
      <c r="Q2208" s="5"/>
      <c r="R2208" s="5"/>
      <c r="S2208" s="5"/>
      <c r="T2208" s="5"/>
      <c r="U2208" s="6">
        <v>45474</v>
      </c>
      <c r="V2208" s="5"/>
      <c r="W2208" s="4" t="s">
        <v>1329</v>
      </c>
      <c r="X2208" s="5"/>
      <c r="Y2208" s="5"/>
      <c r="Z2208" s="5"/>
      <c r="AA2208" s="4" t="s">
        <v>5959</v>
      </c>
      <c r="AB2208" s="5"/>
      <c r="AC2208" s="5"/>
      <c r="AD2208" s="5"/>
      <c r="AE2208" s="5"/>
      <c r="AF2208" s="5"/>
      <c r="AG2208" s="5"/>
      <c r="AH2208" s="5"/>
      <c r="AI2208" s="5"/>
      <c r="AJ2208" s="5"/>
      <c r="AK2208" s="5"/>
      <c r="AL2208" s="5"/>
      <c r="AM2208" s="5"/>
      <c r="AN2208" s="5"/>
      <c r="AO2208" s="5"/>
      <c r="AP2208" s="5" t="s">
        <v>1335</v>
      </c>
      <c r="AQ2208" s="4" t="s">
        <v>1336</v>
      </c>
      <c r="AR2208" s="5" t="s">
        <v>12476</v>
      </c>
      <c r="AS2208" s="4" t="s">
        <v>1337</v>
      </c>
      <c r="AT2208" s="5" t="s">
        <v>1338</v>
      </c>
      <c r="AU2208" s="5" t="s">
        <v>41</v>
      </c>
      <c r="AV2208" s="4" t="s">
        <v>1339</v>
      </c>
      <c r="AW2208" s="5" t="s">
        <v>76</v>
      </c>
      <c r="AX2208" s="4" t="s">
        <v>2171</v>
      </c>
      <c r="AY2208" s="5" t="s">
        <v>2172</v>
      </c>
      <c r="AZ2208" s="5" t="s">
        <v>11</v>
      </c>
      <c r="BA2208" s="4" t="s">
        <v>2173</v>
      </c>
      <c r="BB2208" s="5" t="s">
        <v>2174</v>
      </c>
      <c r="BC2208" s="4" t="s">
        <v>9486</v>
      </c>
      <c r="BD2208" s="5" t="s">
        <v>9487</v>
      </c>
      <c r="BE2208" s="5" t="s">
        <v>25</v>
      </c>
      <c r="BF2208" s="5" t="s">
        <v>1333</v>
      </c>
      <c r="BG2208" s="4" t="s">
        <v>9485</v>
      </c>
      <c r="BH2208" s="5" t="s">
        <v>1343</v>
      </c>
    </row>
    <row r="2209" spans="1:60" x14ac:dyDescent="0.25">
      <c r="A2209">
        <f t="shared" si="186"/>
        <v>990216</v>
      </c>
      <c r="B2209">
        <f t="shared" si="187"/>
        <v>50100980</v>
      </c>
      <c r="C2209" t="str">
        <f t="shared" si="188"/>
        <v>CC</v>
      </c>
      <c r="D2209" t="str">
        <f t="shared" si="185"/>
        <v>REGION ILE DE FRANCE NORD</v>
      </c>
      <c r="E2209" s="12" t="str">
        <f t="shared" si="189"/>
        <v>TERRAIN</v>
      </c>
      <c r="F2209" s="4" t="s">
        <v>9488</v>
      </c>
      <c r="G2209" s="4" t="s">
        <v>7635</v>
      </c>
      <c r="H2209" s="5">
        <v>2</v>
      </c>
      <c r="I2209" s="5" t="s">
        <v>6943</v>
      </c>
      <c r="J2209" s="5"/>
      <c r="K2209" s="5"/>
      <c r="L2209" s="5"/>
      <c r="M2209" s="5" t="s">
        <v>1343</v>
      </c>
      <c r="N2209" s="5"/>
      <c r="O2209" s="5"/>
      <c r="P2209" s="5"/>
      <c r="Q2209" s="5"/>
      <c r="R2209" s="5"/>
      <c r="S2209" s="5"/>
      <c r="T2209" s="5"/>
      <c r="U2209" s="6">
        <v>45627</v>
      </c>
      <c r="V2209" s="5"/>
      <c r="W2209" s="4" t="s">
        <v>1329</v>
      </c>
      <c r="X2209" s="5"/>
      <c r="Y2209" s="5"/>
      <c r="Z2209" s="5"/>
      <c r="AA2209" s="4" t="s">
        <v>7632</v>
      </c>
      <c r="AB2209" s="5"/>
      <c r="AC2209" s="5"/>
      <c r="AD2209" s="5"/>
      <c r="AE2209" s="5"/>
      <c r="AF2209" s="5"/>
      <c r="AG2209" s="5"/>
      <c r="AH2209" s="5"/>
      <c r="AI2209" s="5"/>
      <c r="AJ2209" s="5"/>
      <c r="AK2209" s="5"/>
      <c r="AL2209" s="5"/>
      <c r="AM2209" s="5"/>
      <c r="AN2209" s="5"/>
      <c r="AO2209" s="5"/>
      <c r="AP2209" s="5" t="s">
        <v>12477</v>
      </c>
      <c r="AQ2209" s="4" t="s">
        <v>1351</v>
      </c>
      <c r="AR2209" s="5" t="s">
        <v>12478</v>
      </c>
      <c r="AS2209" s="4" t="s">
        <v>2022</v>
      </c>
      <c r="AT2209" s="5" t="s">
        <v>2023</v>
      </c>
      <c r="AU2209" s="5" t="s">
        <v>41</v>
      </c>
      <c r="AV2209" s="4" t="s">
        <v>2024</v>
      </c>
      <c r="AW2209" s="5" t="s">
        <v>26</v>
      </c>
      <c r="AX2209" s="4" t="s">
        <v>5983</v>
      </c>
      <c r="AY2209" s="5" t="s">
        <v>5986</v>
      </c>
      <c r="AZ2209" s="5" t="s">
        <v>1357</v>
      </c>
      <c r="BA2209" s="4" t="s">
        <v>2448</v>
      </c>
      <c r="BB2209" s="5" t="s">
        <v>11111</v>
      </c>
      <c r="BC2209" s="4" t="s">
        <v>7631</v>
      </c>
      <c r="BD2209" s="5" t="s">
        <v>7634</v>
      </c>
      <c r="BE2209" s="5" t="s">
        <v>25</v>
      </c>
      <c r="BF2209" s="5" t="s">
        <v>1333</v>
      </c>
      <c r="BG2209" s="4" t="s">
        <v>7635</v>
      </c>
      <c r="BH2209" s="5" t="s">
        <v>1343</v>
      </c>
    </row>
    <row r="2210" spans="1:60" x14ac:dyDescent="0.25">
      <c r="A2210">
        <f t="shared" si="186"/>
        <v>990204</v>
      </c>
      <c r="B2210">
        <f t="shared" si="187"/>
        <v>50100979</v>
      </c>
      <c r="C2210" t="str">
        <f t="shared" si="188"/>
        <v>CC</v>
      </c>
      <c r="D2210" t="str">
        <f t="shared" si="185"/>
        <v>REGION GRAND SUD</v>
      </c>
      <c r="E2210" s="12" t="str">
        <f t="shared" si="189"/>
        <v>TERRAIN</v>
      </c>
      <c r="F2210" s="4" t="s">
        <v>9489</v>
      </c>
      <c r="G2210" s="4" t="s">
        <v>6477</v>
      </c>
      <c r="H2210" s="5">
        <v>2</v>
      </c>
      <c r="I2210" s="5" t="s">
        <v>6943</v>
      </c>
      <c r="J2210" s="5"/>
      <c r="K2210" s="5"/>
      <c r="L2210" s="5"/>
      <c r="M2210" s="5" t="s">
        <v>1343</v>
      </c>
      <c r="N2210" s="5"/>
      <c r="O2210" s="5"/>
      <c r="P2210" s="5"/>
      <c r="Q2210" s="5"/>
      <c r="R2210" s="5"/>
      <c r="S2210" s="5"/>
      <c r="T2210" s="5"/>
      <c r="U2210" s="6">
        <v>45474</v>
      </c>
      <c r="V2210" s="5"/>
      <c r="W2210" s="4" t="s">
        <v>1329</v>
      </c>
      <c r="X2210" s="5"/>
      <c r="Y2210" s="5"/>
      <c r="Z2210" s="5"/>
      <c r="AA2210" s="4" t="s">
        <v>2507</v>
      </c>
      <c r="AB2210" s="5"/>
      <c r="AC2210" s="5"/>
      <c r="AD2210" s="5"/>
      <c r="AE2210" s="5"/>
      <c r="AF2210" s="5"/>
      <c r="AG2210" s="5"/>
      <c r="AH2210" s="5"/>
      <c r="AI2210" s="5"/>
      <c r="AJ2210" s="5"/>
      <c r="AK2210" s="5"/>
      <c r="AL2210" s="5"/>
      <c r="AM2210" s="5"/>
      <c r="AN2210" s="5"/>
      <c r="AO2210" s="5"/>
      <c r="AP2210" s="5" t="s">
        <v>1335</v>
      </c>
      <c r="AQ2210" s="4" t="s">
        <v>1336</v>
      </c>
      <c r="AR2210" s="5" t="s">
        <v>12476</v>
      </c>
      <c r="AS2210" s="4" t="s">
        <v>1629</v>
      </c>
      <c r="AT2210" s="5" t="s">
        <v>1630</v>
      </c>
      <c r="AU2210" s="5" t="s">
        <v>41</v>
      </c>
      <c r="AV2210" s="4" t="s">
        <v>1631</v>
      </c>
      <c r="AW2210" s="5" t="s">
        <v>7</v>
      </c>
      <c r="AX2210" s="4" t="s">
        <v>1625</v>
      </c>
      <c r="AY2210" s="5" t="s">
        <v>1632</v>
      </c>
      <c r="AZ2210" s="5" t="s">
        <v>11</v>
      </c>
      <c r="BA2210" s="4" t="s">
        <v>1633</v>
      </c>
      <c r="BB2210" s="5" t="s">
        <v>1634</v>
      </c>
      <c r="BC2210" s="4" t="s">
        <v>6474</v>
      </c>
      <c r="BD2210" s="5" t="s">
        <v>6476</v>
      </c>
      <c r="BE2210" s="5" t="s">
        <v>25</v>
      </c>
      <c r="BF2210" s="5" t="s">
        <v>1333</v>
      </c>
      <c r="BG2210" s="4" t="s">
        <v>6477</v>
      </c>
      <c r="BH2210" s="5" t="s">
        <v>1343</v>
      </c>
    </row>
    <row r="2211" spans="1:60" x14ac:dyDescent="0.25">
      <c r="A2211">
        <f t="shared" si="186"/>
        <v>990203</v>
      </c>
      <c r="B2211">
        <f t="shared" si="187"/>
        <v>50100978</v>
      </c>
      <c r="C2211" t="str">
        <f t="shared" si="188"/>
        <v>CC</v>
      </c>
      <c r="D2211" t="str">
        <f t="shared" si="185"/>
        <v>REGION GRAND SUD</v>
      </c>
      <c r="E2211" s="12" t="str">
        <f t="shared" si="189"/>
        <v>TERRAIN</v>
      </c>
      <c r="F2211" s="4" t="s">
        <v>9490</v>
      </c>
      <c r="G2211" s="4" t="s">
        <v>9491</v>
      </c>
      <c r="H2211" s="5">
        <v>2</v>
      </c>
      <c r="I2211" s="5" t="s">
        <v>6943</v>
      </c>
      <c r="J2211" s="5"/>
      <c r="K2211" s="5"/>
      <c r="L2211" s="5"/>
      <c r="M2211" s="5" t="s">
        <v>1343</v>
      </c>
      <c r="N2211" s="5"/>
      <c r="O2211" s="5"/>
      <c r="P2211" s="5"/>
      <c r="Q2211" s="5"/>
      <c r="R2211" s="5"/>
      <c r="S2211" s="5"/>
      <c r="T2211" s="5"/>
      <c r="U2211" s="6">
        <v>45474</v>
      </c>
      <c r="V2211" s="5"/>
      <c r="W2211" s="4" t="s">
        <v>1329</v>
      </c>
      <c r="X2211" s="5"/>
      <c r="Y2211" s="5"/>
      <c r="Z2211" s="5"/>
      <c r="AA2211" s="4" t="s">
        <v>3515</v>
      </c>
      <c r="AB2211" s="5"/>
      <c r="AC2211" s="5"/>
      <c r="AD2211" s="5"/>
      <c r="AE2211" s="5"/>
      <c r="AF2211" s="5"/>
      <c r="AG2211" s="5"/>
      <c r="AH2211" s="5"/>
      <c r="AI2211" s="5"/>
      <c r="AJ2211" s="5"/>
      <c r="AK2211" s="5"/>
      <c r="AL2211" s="5"/>
      <c r="AM2211" s="5"/>
      <c r="AN2211" s="5"/>
      <c r="AO2211" s="5"/>
      <c r="AP2211" s="5" t="s">
        <v>1335</v>
      </c>
      <c r="AQ2211" s="4" t="s">
        <v>1336</v>
      </c>
      <c r="AR2211" s="5" t="s">
        <v>12476</v>
      </c>
      <c r="AS2211" s="4" t="s">
        <v>1629</v>
      </c>
      <c r="AT2211" s="5" t="s">
        <v>1630</v>
      </c>
      <c r="AU2211" s="5" t="s">
        <v>41</v>
      </c>
      <c r="AV2211" s="4" t="s">
        <v>1631</v>
      </c>
      <c r="AW2211" s="5" t="s">
        <v>7</v>
      </c>
      <c r="AX2211" s="4" t="s">
        <v>1625</v>
      </c>
      <c r="AY2211" s="5" t="s">
        <v>1632</v>
      </c>
      <c r="AZ2211" s="5" t="s">
        <v>11</v>
      </c>
      <c r="BA2211" s="4" t="s">
        <v>1633</v>
      </c>
      <c r="BB2211" s="5" t="s">
        <v>1634</v>
      </c>
      <c r="BC2211" s="5"/>
      <c r="BD2211" s="5"/>
      <c r="BE2211" s="5"/>
      <c r="BF2211" s="5"/>
      <c r="BG2211" s="4" t="s">
        <v>9491</v>
      </c>
      <c r="BH2211" s="5" t="s">
        <v>1343</v>
      </c>
    </row>
    <row r="2212" spans="1:60" x14ac:dyDescent="0.25">
      <c r="A2212">
        <f t="shared" si="186"/>
        <v>990201</v>
      </c>
      <c r="B2212">
        <f t="shared" si="187"/>
        <v>50100977</v>
      </c>
      <c r="C2212" t="str">
        <f t="shared" si="188"/>
        <v>CC</v>
      </c>
      <c r="D2212" t="str">
        <f t="shared" si="185"/>
        <v>REGION GRAND OUEST</v>
      </c>
      <c r="E2212" s="12" t="str">
        <f t="shared" si="189"/>
        <v>TERRAIN</v>
      </c>
      <c r="F2212" s="4" t="s">
        <v>9492</v>
      </c>
      <c r="G2212" s="4" t="s">
        <v>9493</v>
      </c>
      <c r="H2212" s="5">
        <v>2</v>
      </c>
      <c r="I2212" s="5" t="s">
        <v>6943</v>
      </c>
      <c r="J2212" s="5"/>
      <c r="K2212" s="5"/>
      <c r="L2212" s="5"/>
      <c r="M2212" s="5" t="s">
        <v>1343</v>
      </c>
      <c r="N2212" s="5"/>
      <c r="O2212" s="5"/>
      <c r="P2212" s="5"/>
      <c r="Q2212" s="5"/>
      <c r="R2212" s="5"/>
      <c r="S2212" s="5"/>
      <c r="T2212" s="5"/>
      <c r="U2212" s="6">
        <v>45566</v>
      </c>
      <c r="V2212" s="5"/>
      <c r="W2212" s="4" t="s">
        <v>1329</v>
      </c>
      <c r="X2212" s="5"/>
      <c r="Y2212" s="5"/>
      <c r="Z2212" s="5"/>
      <c r="AA2212" s="4" t="s">
        <v>3062</v>
      </c>
      <c r="AB2212" s="5"/>
      <c r="AC2212" s="5"/>
      <c r="AD2212" s="5"/>
      <c r="AE2212" s="5"/>
      <c r="AF2212" s="5"/>
      <c r="AG2212" s="5"/>
      <c r="AH2212" s="5"/>
      <c r="AI2212" s="5"/>
      <c r="AJ2212" s="5"/>
      <c r="AK2212" s="5"/>
      <c r="AL2212" s="5"/>
      <c r="AM2212" s="5"/>
      <c r="AN2212" s="5"/>
      <c r="AO2212" s="5"/>
      <c r="AP2212" s="5" t="s">
        <v>1413</v>
      </c>
      <c r="AQ2212" s="4" t="s">
        <v>1414</v>
      </c>
      <c r="AR2212" s="5" t="s">
        <v>19</v>
      </c>
      <c r="AS2212" s="4" t="s">
        <v>1415</v>
      </c>
      <c r="AT2212" s="5" t="s">
        <v>1416</v>
      </c>
      <c r="AU2212" s="5" t="s">
        <v>41</v>
      </c>
      <c r="AV2212" s="4" t="s">
        <v>1417</v>
      </c>
      <c r="AW2212" s="5" t="s">
        <v>20</v>
      </c>
      <c r="AX2212" s="4" t="s">
        <v>2873</v>
      </c>
      <c r="AY2212" s="5" t="s">
        <v>2876</v>
      </c>
      <c r="AZ2212" s="5" t="s">
        <v>11</v>
      </c>
      <c r="BA2212" s="4" t="s">
        <v>2877</v>
      </c>
      <c r="BB2212" s="5" t="s">
        <v>2878</v>
      </c>
      <c r="BC2212" s="4"/>
      <c r="BD2212" s="5"/>
      <c r="BE2212" s="5"/>
      <c r="BF2212" s="5"/>
      <c r="BG2212" s="4" t="s">
        <v>9493</v>
      </c>
      <c r="BH2212" s="5" t="s">
        <v>1343</v>
      </c>
    </row>
    <row r="2213" spans="1:60" x14ac:dyDescent="0.25">
      <c r="A2213">
        <f t="shared" si="186"/>
        <v>990197</v>
      </c>
      <c r="B2213">
        <f t="shared" si="187"/>
        <v>50100976</v>
      </c>
      <c r="C2213" t="str">
        <f t="shared" si="188"/>
        <v>CC</v>
      </c>
      <c r="D2213" t="str">
        <f t="shared" si="185"/>
        <v>REGION GRAND SUD</v>
      </c>
      <c r="E2213" s="12" t="str">
        <f t="shared" si="189"/>
        <v>TERRAIN</v>
      </c>
      <c r="F2213" s="4" t="s">
        <v>9494</v>
      </c>
      <c r="G2213" s="4" t="s">
        <v>4796</v>
      </c>
      <c r="H2213" s="5">
        <v>2</v>
      </c>
      <c r="I2213" s="5" t="s">
        <v>6943</v>
      </c>
      <c r="J2213" s="5"/>
      <c r="K2213" s="5"/>
      <c r="L2213" s="5"/>
      <c r="M2213" s="5" t="s">
        <v>1343</v>
      </c>
      <c r="N2213" s="5"/>
      <c r="O2213" s="5"/>
      <c r="P2213" s="5"/>
      <c r="Q2213" s="5"/>
      <c r="R2213" s="5"/>
      <c r="S2213" s="5"/>
      <c r="T2213" s="5"/>
      <c r="U2213" s="6">
        <v>45566</v>
      </c>
      <c r="V2213" s="5"/>
      <c r="W2213" s="4" t="s">
        <v>1329</v>
      </c>
      <c r="X2213" s="5"/>
      <c r="Y2213" s="5"/>
      <c r="Z2213" s="5"/>
      <c r="AA2213" s="4" t="s">
        <v>4793</v>
      </c>
      <c r="AB2213" s="5"/>
      <c r="AC2213" s="5"/>
      <c r="AD2213" s="5"/>
      <c r="AE2213" s="5"/>
      <c r="AF2213" s="5"/>
      <c r="AG2213" s="5"/>
      <c r="AH2213" s="5"/>
      <c r="AI2213" s="5"/>
      <c r="AJ2213" s="5"/>
      <c r="AK2213" s="5"/>
      <c r="AL2213" s="5"/>
      <c r="AM2213" s="5"/>
      <c r="AN2213" s="5"/>
      <c r="AO2213" s="5"/>
      <c r="AP2213" s="5" t="s">
        <v>1335</v>
      </c>
      <c r="AQ2213" s="4" t="s">
        <v>1336</v>
      </c>
      <c r="AR2213" s="5" t="s">
        <v>12476</v>
      </c>
      <c r="AS2213" s="4" t="s">
        <v>1473</v>
      </c>
      <c r="AT2213" s="5" t="s">
        <v>1474</v>
      </c>
      <c r="AU2213" s="5" t="s">
        <v>41</v>
      </c>
      <c r="AV2213" s="4" t="s">
        <v>1475</v>
      </c>
      <c r="AW2213" s="5" t="s">
        <v>58</v>
      </c>
      <c r="AX2213" s="4"/>
      <c r="AY2213" s="5"/>
      <c r="AZ2213" s="5"/>
      <c r="BA2213" s="4" t="s">
        <v>2627</v>
      </c>
      <c r="BB2213" s="5" t="s">
        <v>2628</v>
      </c>
      <c r="BC2213" s="5" t="s">
        <v>4792</v>
      </c>
      <c r="BD2213" s="5" t="s">
        <v>4795</v>
      </c>
      <c r="BE2213" s="5" t="s">
        <v>25</v>
      </c>
      <c r="BF2213" s="5" t="s">
        <v>1333</v>
      </c>
      <c r="BG2213" s="4" t="s">
        <v>4796</v>
      </c>
      <c r="BH2213" s="5" t="s">
        <v>1343</v>
      </c>
    </row>
    <row r="2214" spans="1:60" x14ac:dyDescent="0.25">
      <c r="A2214">
        <f t="shared" si="186"/>
        <v>990175</v>
      </c>
      <c r="B2214">
        <f t="shared" si="187"/>
        <v>50100975</v>
      </c>
      <c r="C2214" t="str">
        <f t="shared" si="188"/>
        <v>CC</v>
      </c>
      <c r="D2214" t="str">
        <f t="shared" si="185"/>
        <v>REGION CENTRE EST</v>
      </c>
      <c r="E2214" s="12" t="str">
        <f t="shared" si="189"/>
        <v>TERRAIN</v>
      </c>
      <c r="F2214" s="4" t="s">
        <v>9495</v>
      </c>
      <c r="G2214" s="4" t="s">
        <v>9496</v>
      </c>
      <c r="H2214" s="5">
        <v>2</v>
      </c>
      <c r="I2214" s="5" t="s">
        <v>6943</v>
      </c>
      <c r="J2214" s="5"/>
      <c r="K2214" s="5"/>
      <c r="L2214" s="5"/>
      <c r="M2214" s="5" t="s">
        <v>1343</v>
      </c>
      <c r="N2214" s="5"/>
      <c r="O2214" s="5"/>
      <c r="P2214" s="5"/>
      <c r="Q2214" s="5"/>
      <c r="R2214" s="5"/>
      <c r="S2214" s="5"/>
      <c r="T2214" s="5"/>
      <c r="U2214" s="6">
        <v>45627</v>
      </c>
      <c r="V2214" s="5"/>
      <c r="W2214" s="4" t="s">
        <v>1329</v>
      </c>
      <c r="X2214" s="5"/>
      <c r="Y2214" s="5"/>
      <c r="Z2214" s="5"/>
      <c r="AA2214" s="4" t="s">
        <v>1859</v>
      </c>
      <c r="AB2214" s="5"/>
      <c r="AC2214" s="5"/>
      <c r="AD2214" s="5"/>
      <c r="AE2214" s="5"/>
      <c r="AF2214" s="5"/>
      <c r="AG2214" s="5"/>
      <c r="AH2214" s="5"/>
      <c r="AI2214" s="5"/>
      <c r="AJ2214" s="5"/>
      <c r="AK2214" s="5"/>
      <c r="AL2214" s="5"/>
      <c r="AM2214" s="5"/>
      <c r="AN2214" s="5"/>
      <c r="AO2214" s="5"/>
      <c r="AP2214" s="5" t="s">
        <v>1536</v>
      </c>
      <c r="AQ2214" s="4" t="s">
        <v>12479</v>
      </c>
      <c r="AR2214" s="5" t="s">
        <v>12480</v>
      </c>
      <c r="AS2214" s="4"/>
      <c r="AT2214" s="5"/>
      <c r="AU2214" s="5"/>
      <c r="AV2214" s="4" t="s">
        <v>1442</v>
      </c>
      <c r="AW2214" s="5" t="s">
        <v>12</v>
      </c>
      <c r="AX2214" s="4" t="s">
        <v>3355</v>
      </c>
      <c r="AY2214" s="5" t="s">
        <v>3356</v>
      </c>
      <c r="AZ2214" s="5" t="s">
        <v>11</v>
      </c>
      <c r="BA2214" s="4" t="s">
        <v>3357</v>
      </c>
      <c r="BB2214" s="5" t="s">
        <v>3358</v>
      </c>
      <c r="BC2214" s="5"/>
      <c r="BD2214" s="5"/>
      <c r="BE2214" s="5"/>
      <c r="BF2214" s="5"/>
      <c r="BG2214" s="4" t="s">
        <v>9496</v>
      </c>
      <c r="BH2214" s="5" t="s">
        <v>1343</v>
      </c>
    </row>
    <row r="2215" spans="1:60" x14ac:dyDescent="0.25">
      <c r="A2215">
        <f t="shared" si="186"/>
        <v>990165</v>
      </c>
      <c r="B2215">
        <f t="shared" si="187"/>
        <v>50100974</v>
      </c>
      <c r="C2215" t="str">
        <f t="shared" si="188"/>
        <v>CC</v>
      </c>
      <c r="D2215" t="str">
        <f t="shared" si="185"/>
        <v>REGION GRAND OUEST</v>
      </c>
      <c r="E2215" s="12" t="str">
        <f t="shared" si="189"/>
        <v>TERRAIN</v>
      </c>
      <c r="F2215" s="4" t="s">
        <v>9497</v>
      </c>
      <c r="G2215" s="4" t="s">
        <v>2885</v>
      </c>
      <c r="H2215" s="5">
        <v>2</v>
      </c>
      <c r="I2215" s="5" t="s">
        <v>6943</v>
      </c>
      <c r="J2215" s="5"/>
      <c r="K2215" s="5"/>
      <c r="L2215" s="5"/>
      <c r="M2215" s="5" t="s">
        <v>1343</v>
      </c>
      <c r="N2215" s="5"/>
      <c r="O2215" s="5"/>
      <c r="P2215" s="5"/>
      <c r="Q2215" s="5"/>
      <c r="R2215" s="5"/>
      <c r="S2215" s="5"/>
      <c r="T2215" s="5"/>
      <c r="U2215" s="6">
        <v>45566</v>
      </c>
      <c r="V2215" s="4"/>
      <c r="W2215" s="4" t="s">
        <v>1329</v>
      </c>
      <c r="X2215" s="5"/>
      <c r="Y2215" s="5"/>
      <c r="Z2215" s="5"/>
      <c r="AA2215" s="4" t="s">
        <v>2882</v>
      </c>
      <c r="AB2215" s="5"/>
      <c r="AC2215" s="5"/>
      <c r="AD2215" s="5"/>
      <c r="AE2215" s="5"/>
      <c r="AF2215" s="6"/>
      <c r="AG2215" s="5"/>
      <c r="AH2215" s="5"/>
      <c r="AI2215" s="5"/>
      <c r="AJ2215" s="6"/>
      <c r="AK2215" s="5"/>
      <c r="AL2215" s="6"/>
      <c r="AM2215" s="5"/>
      <c r="AN2215" s="5"/>
      <c r="AO2215" s="5"/>
      <c r="AP2215" s="5" t="s">
        <v>1413</v>
      </c>
      <c r="AQ2215" s="4" t="s">
        <v>1414</v>
      </c>
      <c r="AR2215" s="5" t="s">
        <v>19</v>
      </c>
      <c r="AS2215" s="4" t="s">
        <v>2071</v>
      </c>
      <c r="AT2215" s="5" t="s">
        <v>2072</v>
      </c>
      <c r="AU2215" s="5" t="s">
        <v>41</v>
      </c>
      <c r="AV2215" s="4" t="s">
        <v>2073</v>
      </c>
      <c r="AW2215" s="5" t="s">
        <v>112</v>
      </c>
      <c r="AX2215" s="4" t="s">
        <v>2215</v>
      </c>
      <c r="AY2215" s="5" t="s">
        <v>2216</v>
      </c>
      <c r="AZ2215" s="5" t="s">
        <v>11</v>
      </c>
      <c r="BA2215" s="4" t="s">
        <v>2217</v>
      </c>
      <c r="BB2215" s="5" t="s">
        <v>2218</v>
      </c>
      <c r="BC2215" s="4" t="s">
        <v>2880</v>
      </c>
      <c r="BD2215" s="5" t="s">
        <v>2884</v>
      </c>
      <c r="BE2215" s="5" t="s">
        <v>3</v>
      </c>
      <c r="BF2215" s="5" t="s">
        <v>1333</v>
      </c>
      <c r="BG2215" s="4" t="s">
        <v>2885</v>
      </c>
      <c r="BH2215" s="5" t="s">
        <v>1343</v>
      </c>
    </row>
    <row r="2216" spans="1:60" x14ac:dyDescent="0.25">
      <c r="A2216">
        <f t="shared" si="186"/>
        <v>990163</v>
      </c>
      <c r="B2216">
        <f t="shared" si="187"/>
        <v>50100973</v>
      </c>
      <c r="C2216" t="str">
        <f t="shared" si="188"/>
        <v>CC</v>
      </c>
      <c r="D2216" t="str">
        <f t="shared" si="185"/>
        <v>REGION GRAND OUEST</v>
      </c>
      <c r="E2216" s="12" t="str">
        <f t="shared" si="189"/>
        <v>TERRAIN</v>
      </c>
      <c r="F2216" s="4" t="s">
        <v>9498</v>
      </c>
      <c r="G2216" s="4" t="s">
        <v>9499</v>
      </c>
      <c r="H2216" s="5">
        <v>2</v>
      </c>
      <c r="I2216" s="5" t="s">
        <v>6943</v>
      </c>
      <c r="J2216" s="5"/>
      <c r="K2216" s="5"/>
      <c r="L2216" s="5"/>
      <c r="M2216" s="5" t="s">
        <v>1343</v>
      </c>
      <c r="N2216" s="5"/>
      <c r="O2216" s="6"/>
      <c r="P2216" s="5"/>
      <c r="Q2216" s="5"/>
      <c r="R2216" s="5"/>
      <c r="S2216" s="5"/>
      <c r="T2216" s="5"/>
      <c r="U2216" s="6">
        <v>45566</v>
      </c>
      <c r="V2216" s="4"/>
      <c r="W2216" s="4" t="s">
        <v>1329</v>
      </c>
      <c r="X2216" s="5"/>
      <c r="Y2216" s="5"/>
      <c r="Z2216" s="5"/>
      <c r="AA2216" s="5" t="s">
        <v>2195</v>
      </c>
      <c r="AB2216" s="5"/>
      <c r="AC2216" s="5"/>
      <c r="AD2216" s="5"/>
      <c r="AE2216" s="5"/>
      <c r="AF2216" s="6"/>
      <c r="AG2216" s="5"/>
      <c r="AH2216" s="5"/>
      <c r="AI2216" s="5"/>
      <c r="AJ2216" s="6"/>
      <c r="AK2216" s="5"/>
      <c r="AL2216" s="6"/>
      <c r="AM2216" s="5"/>
      <c r="AN2216" s="5"/>
      <c r="AO2216" s="5"/>
      <c r="AP2216" s="5" t="s">
        <v>1413</v>
      </c>
      <c r="AQ2216" s="4" t="s">
        <v>1414</v>
      </c>
      <c r="AR2216" s="5" t="s">
        <v>19</v>
      </c>
      <c r="AS2216" s="4" t="s">
        <v>1507</v>
      </c>
      <c r="AT2216" s="5" t="s">
        <v>1508</v>
      </c>
      <c r="AU2216" s="5" t="s">
        <v>41</v>
      </c>
      <c r="AV2216" s="4" t="s">
        <v>1509</v>
      </c>
      <c r="AW2216" s="5" t="s">
        <v>375</v>
      </c>
      <c r="AX2216" s="4" t="s">
        <v>4267</v>
      </c>
      <c r="AY2216" s="5" t="s">
        <v>4268</v>
      </c>
      <c r="AZ2216" s="5" t="s">
        <v>11</v>
      </c>
      <c r="BA2216" s="4" t="s">
        <v>4269</v>
      </c>
      <c r="BB2216" s="5" t="s">
        <v>4270</v>
      </c>
      <c r="BC2216" s="5"/>
      <c r="BD2216" s="5"/>
      <c r="BE2216" s="5"/>
      <c r="BF2216" s="5"/>
      <c r="BG2216" s="5" t="s">
        <v>9499</v>
      </c>
      <c r="BH2216" s="5" t="s">
        <v>1343</v>
      </c>
    </row>
    <row r="2217" spans="1:60" x14ac:dyDescent="0.25">
      <c r="A2217">
        <f t="shared" si="186"/>
        <v>990153</v>
      </c>
      <c r="B2217">
        <f t="shared" si="187"/>
        <v>50100972</v>
      </c>
      <c r="C2217" t="str">
        <f t="shared" si="188"/>
        <v>CC</v>
      </c>
      <c r="D2217" t="str">
        <f t="shared" si="185"/>
        <v>REGION ILE DE FRANCE NORD</v>
      </c>
      <c r="E2217" s="12" t="str">
        <f t="shared" si="189"/>
        <v>TERRAIN</v>
      </c>
      <c r="F2217" s="4" t="s">
        <v>9500</v>
      </c>
      <c r="G2217" s="4" t="s">
        <v>9501</v>
      </c>
      <c r="H2217" s="5">
        <v>2</v>
      </c>
      <c r="I2217" s="5" t="s">
        <v>6943</v>
      </c>
      <c r="J2217" s="5"/>
      <c r="K2217" s="5"/>
      <c r="L2217" s="5"/>
      <c r="M2217" s="5" t="s">
        <v>1343</v>
      </c>
      <c r="N2217" s="5"/>
      <c r="O2217" s="5"/>
      <c r="P2217" s="5"/>
      <c r="Q2217" s="5"/>
      <c r="R2217" s="5"/>
      <c r="S2217" s="5"/>
      <c r="T2217" s="5"/>
      <c r="U2217" s="6">
        <v>45627</v>
      </c>
      <c r="V2217" s="4"/>
      <c r="W2217" s="4" t="s">
        <v>1329</v>
      </c>
      <c r="X2217" s="5"/>
      <c r="Y2217" s="5"/>
      <c r="Z2217" s="5"/>
      <c r="AA2217" s="4" t="s">
        <v>9502</v>
      </c>
      <c r="AB2217" s="5"/>
      <c r="AC2217" s="5"/>
      <c r="AD2217" s="5"/>
      <c r="AE2217" s="5"/>
      <c r="AF2217" s="6"/>
      <c r="AG2217" s="5"/>
      <c r="AH2217" s="5"/>
      <c r="AI2217" s="5"/>
      <c r="AJ2217" s="6"/>
      <c r="AK2217" s="5"/>
      <c r="AL2217" s="6"/>
      <c r="AM2217" s="5"/>
      <c r="AN2217" s="5"/>
      <c r="AO2217" s="5"/>
      <c r="AP2217" s="5" t="s">
        <v>12477</v>
      </c>
      <c r="AQ2217" s="4" t="s">
        <v>1351</v>
      </c>
      <c r="AR2217" s="5" t="s">
        <v>12478</v>
      </c>
      <c r="AS2217" s="4" t="s">
        <v>2180</v>
      </c>
      <c r="AT2217" s="5" t="s">
        <v>2181</v>
      </c>
      <c r="AU2217" s="5" t="s">
        <v>41</v>
      </c>
      <c r="AV2217" s="4" t="s">
        <v>2182</v>
      </c>
      <c r="AW2217" s="5" t="s">
        <v>4</v>
      </c>
      <c r="AX2217" s="4" t="s">
        <v>2681</v>
      </c>
      <c r="AY2217" s="5" t="s">
        <v>2682</v>
      </c>
      <c r="AZ2217" s="5" t="s">
        <v>11</v>
      </c>
      <c r="BA2217" s="4" t="s">
        <v>2683</v>
      </c>
      <c r="BB2217" s="5" t="s">
        <v>2684</v>
      </c>
      <c r="BC2217" s="4"/>
      <c r="BD2217" s="5"/>
      <c r="BE2217" s="5"/>
      <c r="BF2217" s="5"/>
      <c r="BG2217" s="4" t="s">
        <v>9501</v>
      </c>
      <c r="BH2217" s="5" t="s">
        <v>1343</v>
      </c>
    </row>
    <row r="2218" spans="1:60" x14ac:dyDescent="0.25">
      <c r="A2218">
        <f t="shared" si="186"/>
        <v>990148</v>
      </c>
      <c r="B2218">
        <f t="shared" si="187"/>
        <v>50100971</v>
      </c>
      <c r="C2218" t="str">
        <f t="shared" si="188"/>
        <v>CC</v>
      </c>
      <c r="D2218" t="str">
        <f t="shared" si="185"/>
        <v>REGION ILE DE FRANCE NORD</v>
      </c>
      <c r="E2218" s="12" t="str">
        <f t="shared" si="189"/>
        <v>TERRAIN</v>
      </c>
      <c r="F2218" s="4" t="s">
        <v>9503</v>
      </c>
      <c r="G2218" s="4" t="s">
        <v>5181</v>
      </c>
      <c r="H2218" s="5">
        <v>2</v>
      </c>
      <c r="I2218" s="5" t="s">
        <v>6943</v>
      </c>
      <c r="J2218" s="5"/>
      <c r="K2218" s="5"/>
      <c r="L2218" s="5"/>
      <c r="M2218" s="5" t="s">
        <v>1343</v>
      </c>
      <c r="N2218" s="5"/>
      <c r="O2218" s="5"/>
      <c r="P2218" s="5"/>
      <c r="Q2218" s="5"/>
      <c r="R2218" s="5"/>
      <c r="S2218" s="5"/>
      <c r="T2218" s="5"/>
      <c r="U2218" s="6">
        <v>45627</v>
      </c>
      <c r="V2218" s="4"/>
      <c r="W2218" s="4" t="s">
        <v>1329</v>
      </c>
      <c r="X2218" s="5"/>
      <c r="Y2218" s="5"/>
      <c r="Z2218" s="5"/>
      <c r="AA2218" s="4" t="s">
        <v>5178</v>
      </c>
      <c r="AB2218" s="5"/>
      <c r="AC2218" s="5"/>
      <c r="AD2218" s="5"/>
      <c r="AE2218" s="5"/>
      <c r="AF2218" s="6"/>
      <c r="AG2218" s="5"/>
      <c r="AH2218" s="5"/>
      <c r="AI2218" s="5"/>
      <c r="AJ2218" s="6"/>
      <c r="AK2218" s="5"/>
      <c r="AL2218" s="6"/>
      <c r="AM2218" s="5"/>
      <c r="AN2218" s="5"/>
      <c r="AO2218" s="5"/>
      <c r="AP2218" s="5" t="s">
        <v>12477</v>
      </c>
      <c r="AQ2218" s="4" t="s">
        <v>1351</v>
      </c>
      <c r="AR2218" s="5" t="s">
        <v>12478</v>
      </c>
      <c r="AS2218" s="4" t="s">
        <v>1352</v>
      </c>
      <c r="AT2218" s="5" t="s">
        <v>1353</v>
      </c>
      <c r="AU2218" s="5" t="s">
        <v>41</v>
      </c>
      <c r="AV2218" s="4" t="s">
        <v>1354</v>
      </c>
      <c r="AW2218" s="5" t="s">
        <v>17</v>
      </c>
      <c r="AX2218" s="4" t="s">
        <v>2439</v>
      </c>
      <c r="AY2218" s="5" t="s">
        <v>2440</v>
      </c>
      <c r="AZ2218" s="5" t="s">
        <v>11</v>
      </c>
      <c r="BA2218" s="4" t="s">
        <v>2441</v>
      </c>
      <c r="BB2218" s="5" t="s">
        <v>2442</v>
      </c>
      <c r="BC2218" s="4" t="s">
        <v>5177</v>
      </c>
      <c r="BD2218" s="5" t="s">
        <v>5180</v>
      </c>
      <c r="BE2218" s="5" t="s">
        <v>25</v>
      </c>
      <c r="BF2218" s="5" t="s">
        <v>1333</v>
      </c>
      <c r="BG2218" s="4" t="s">
        <v>5181</v>
      </c>
      <c r="BH2218" s="5" t="s">
        <v>1343</v>
      </c>
    </row>
    <row r="2219" spans="1:60" x14ac:dyDescent="0.25">
      <c r="A2219">
        <f t="shared" si="186"/>
        <v>990143</v>
      </c>
      <c r="B2219">
        <f t="shared" si="187"/>
        <v>50100970</v>
      </c>
      <c r="C2219" t="str">
        <f t="shared" si="188"/>
        <v>CC</v>
      </c>
      <c r="D2219" t="str">
        <f t="shared" si="185"/>
        <v>REGION GRAND OUEST</v>
      </c>
      <c r="E2219" s="12" t="str">
        <f t="shared" si="189"/>
        <v>TERRAIN</v>
      </c>
      <c r="F2219" s="4" t="s">
        <v>9504</v>
      </c>
      <c r="G2219" s="4" t="s">
        <v>9505</v>
      </c>
      <c r="H2219" s="5">
        <v>2</v>
      </c>
      <c r="I2219" s="5" t="s">
        <v>6943</v>
      </c>
      <c r="J2219" s="5"/>
      <c r="K2219" s="5"/>
      <c r="L2219" s="5"/>
      <c r="M2219" s="5" t="s">
        <v>1343</v>
      </c>
      <c r="N2219" s="5"/>
      <c r="O2219" s="5"/>
      <c r="P2219" s="5"/>
      <c r="Q2219" s="5"/>
      <c r="R2219" s="5"/>
      <c r="S2219" s="5"/>
      <c r="T2219" s="5"/>
      <c r="U2219" s="6">
        <v>45566</v>
      </c>
      <c r="V2219" s="4"/>
      <c r="W2219" s="4" t="s">
        <v>1329</v>
      </c>
      <c r="X2219" s="5"/>
      <c r="Y2219" s="5"/>
      <c r="Z2219" s="5"/>
      <c r="AA2219" s="4" t="s">
        <v>1437</v>
      </c>
      <c r="AB2219" s="5"/>
      <c r="AC2219" s="5"/>
      <c r="AD2219" s="5"/>
      <c r="AE2219" s="5"/>
      <c r="AF2219" s="6"/>
      <c r="AG2219" s="5"/>
      <c r="AH2219" s="5"/>
      <c r="AI2219" s="5"/>
      <c r="AJ2219" s="6"/>
      <c r="AK2219" s="5"/>
      <c r="AL2219" s="6"/>
      <c r="AM2219" s="5"/>
      <c r="AN2219" s="5"/>
      <c r="AO2219" s="5"/>
      <c r="AP2219" s="5" t="s">
        <v>1413</v>
      </c>
      <c r="AQ2219" s="4" t="s">
        <v>1414</v>
      </c>
      <c r="AR2219" s="5" t="s">
        <v>19</v>
      </c>
      <c r="AS2219" s="4" t="s">
        <v>1507</v>
      </c>
      <c r="AT2219" s="5" t="s">
        <v>1508</v>
      </c>
      <c r="AU2219" s="5" t="s">
        <v>41</v>
      </c>
      <c r="AV2219" s="4" t="s">
        <v>1509</v>
      </c>
      <c r="AW2219" s="5" t="s">
        <v>375</v>
      </c>
      <c r="AX2219" s="4" t="s">
        <v>2127</v>
      </c>
      <c r="AY2219" s="5" t="s">
        <v>2128</v>
      </c>
      <c r="AZ2219" s="5" t="s">
        <v>11</v>
      </c>
      <c r="BA2219" s="4" t="s">
        <v>2129</v>
      </c>
      <c r="BB2219" s="5" t="s">
        <v>2130</v>
      </c>
      <c r="BC2219" s="4"/>
      <c r="BD2219" s="5"/>
      <c r="BE2219" s="5"/>
      <c r="BF2219" s="5"/>
      <c r="BG2219" s="4" t="s">
        <v>9505</v>
      </c>
      <c r="BH2219" s="5" t="s">
        <v>1343</v>
      </c>
    </row>
    <row r="2220" spans="1:60" x14ac:dyDescent="0.25">
      <c r="A2220">
        <f t="shared" si="186"/>
        <v>990124</v>
      </c>
      <c r="B2220">
        <f t="shared" si="187"/>
        <v>50100969</v>
      </c>
      <c r="C2220" t="str">
        <f t="shared" si="188"/>
        <v>CC</v>
      </c>
      <c r="D2220" t="str">
        <f t="shared" si="185"/>
        <v>REGION CENTRE EST</v>
      </c>
      <c r="E2220" s="12" t="str">
        <f t="shared" si="189"/>
        <v>TERRAIN</v>
      </c>
      <c r="F2220" s="4" t="s">
        <v>9506</v>
      </c>
      <c r="G2220" s="4" t="s">
        <v>5361</v>
      </c>
      <c r="H2220" s="5">
        <v>2</v>
      </c>
      <c r="I2220" s="5" t="s">
        <v>6943</v>
      </c>
      <c r="J2220" s="5"/>
      <c r="K2220" s="5"/>
      <c r="L2220" s="5"/>
      <c r="M2220" s="5" t="s">
        <v>1343</v>
      </c>
      <c r="N2220" s="5"/>
      <c r="O2220" s="5"/>
      <c r="P2220" s="5"/>
      <c r="Q2220" s="5"/>
      <c r="R2220" s="5"/>
      <c r="S2220" s="5"/>
      <c r="T2220" s="5"/>
      <c r="U2220" s="6">
        <v>45627</v>
      </c>
      <c r="V2220" s="4"/>
      <c r="W2220" s="4" t="s">
        <v>1329</v>
      </c>
      <c r="X2220" s="5"/>
      <c r="Y2220" s="5"/>
      <c r="Z2220" s="5"/>
      <c r="AA2220" s="4" t="s">
        <v>1330</v>
      </c>
      <c r="AB2220" s="5"/>
      <c r="AC2220" s="5"/>
      <c r="AD2220" s="5"/>
      <c r="AE2220" s="5"/>
      <c r="AF2220" s="6"/>
      <c r="AG2220" s="5"/>
      <c r="AH2220" s="5"/>
      <c r="AI2220" s="5"/>
      <c r="AJ2220" s="6"/>
      <c r="AK2220" s="5"/>
      <c r="AL2220" s="6"/>
      <c r="AM2220" s="5"/>
      <c r="AN2220" s="5"/>
      <c r="AO2220" s="5"/>
      <c r="AP2220" s="5" t="s">
        <v>1536</v>
      </c>
      <c r="AQ2220" s="4" t="s">
        <v>12479</v>
      </c>
      <c r="AR2220" s="5" t="s">
        <v>12480</v>
      </c>
      <c r="AS2220" s="4" t="s">
        <v>1696</v>
      </c>
      <c r="AT2220" s="5" t="s">
        <v>1697</v>
      </c>
      <c r="AU2220" s="5" t="s">
        <v>41</v>
      </c>
      <c r="AV2220" s="4" t="s">
        <v>1698</v>
      </c>
      <c r="AW2220" s="5" t="s">
        <v>66</v>
      </c>
      <c r="AX2220" s="4" t="s">
        <v>2614</v>
      </c>
      <c r="AY2220" s="5" t="s">
        <v>2615</v>
      </c>
      <c r="AZ2220" s="5" t="s">
        <v>11</v>
      </c>
      <c r="BA2220" s="4" t="s">
        <v>2616</v>
      </c>
      <c r="BB2220" s="5" t="s">
        <v>2617</v>
      </c>
      <c r="BC2220" s="4" t="s">
        <v>5356</v>
      </c>
      <c r="BD2220" s="5" t="s">
        <v>5360</v>
      </c>
      <c r="BE2220" s="5" t="s">
        <v>245</v>
      </c>
      <c r="BF2220" s="5" t="s">
        <v>1333</v>
      </c>
      <c r="BG2220" s="4" t="s">
        <v>5361</v>
      </c>
      <c r="BH2220" s="5" t="s">
        <v>1343</v>
      </c>
    </row>
    <row r="2221" spans="1:60" x14ac:dyDescent="0.25">
      <c r="A2221">
        <f t="shared" si="186"/>
        <v>990116</v>
      </c>
      <c r="B2221">
        <f t="shared" si="187"/>
        <v>50100968</v>
      </c>
      <c r="C2221" t="str">
        <f t="shared" si="188"/>
        <v>CC</v>
      </c>
      <c r="D2221" t="str">
        <f t="shared" si="185"/>
        <v>REGION CENTRE EST</v>
      </c>
      <c r="E2221" s="12" t="str">
        <f t="shared" si="189"/>
        <v>TERRAIN</v>
      </c>
      <c r="F2221" s="4" t="s">
        <v>9507</v>
      </c>
      <c r="G2221" s="4" t="s">
        <v>2606</v>
      </c>
      <c r="H2221" s="5">
        <v>2</v>
      </c>
      <c r="I2221" s="5" t="s">
        <v>6943</v>
      </c>
      <c r="J2221" s="5"/>
      <c r="K2221" s="5"/>
      <c r="L2221" s="5"/>
      <c r="M2221" s="5" t="s">
        <v>1343</v>
      </c>
      <c r="N2221" s="5"/>
      <c r="O2221" s="6"/>
      <c r="P2221" s="5"/>
      <c r="Q2221" s="5"/>
      <c r="R2221" s="5"/>
      <c r="S2221" s="5"/>
      <c r="T2221" s="5"/>
      <c r="U2221" s="6">
        <v>45627</v>
      </c>
      <c r="V2221" s="4"/>
      <c r="W2221" s="4" t="s">
        <v>1329</v>
      </c>
      <c r="X2221" s="5"/>
      <c r="Y2221" s="5"/>
      <c r="Z2221" s="5"/>
      <c r="AA2221" s="4" t="s">
        <v>2603</v>
      </c>
      <c r="AB2221" s="5"/>
      <c r="AC2221" s="5"/>
      <c r="AD2221" s="5"/>
      <c r="AE2221" s="5"/>
      <c r="AF2221" s="6"/>
      <c r="AG2221" s="5"/>
      <c r="AH2221" s="5"/>
      <c r="AI2221" s="5"/>
      <c r="AJ2221" s="6"/>
      <c r="AK2221" s="5"/>
      <c r="AL2221" s="6"/>
      <c r="AM2221" s="5"/>
      <c r="AN2221" s="5"/>
      <c r="AO2221" s="5"/>
      <c r="AP2221" s="5" t="s">
        <v>1536</v>
      </c>
      <c r="AQ2221" s="4" t="s">
        <v>12479</v>
      </c>
      <c r="AR2221" s="5" t="s">
        <v>12480</v>
      </c>
      <c r="AS2221" s="4" t="s">
        <v>2290</v>
      </c>
      <c r="AT2221" s="5" t="s">
        <v>2291</v>
      </c>
      <c r="AU2221" s="5" t="s">
        <v>41</v>
      </c>
      <c r="AV2221" s="4" t="s">
        <v>2292</v>
      </c>
      <c r="AW2221" s="5" t="s">
        <v>108</v>
      </c>
      <c r="AX2221" s="4" t="s">
        <v>2460</v>
      </c>
      <c r="AY2221" s="5" t="s">
        <v>2463</v>
      </c>
      <c r="AZ2221" s="5" t="s">
        <v>11</v>
      </c>
      <c r="BA2221" s="4" t="s">
        <v>2464</v>
      </c>
      <c r="BB2221" s="5" t="s">
        <v>2465</v>
      </c>
      <c r="BC2221" s="4" t="s">
        <v>2600</v>
      </c>
      <c r="BD2221" s="5" t="s">
        <v>2605</v>
      </c>
      <c r="BE2221" s="5" t="s">
        <v>25</v>
      </c>
      <c r="BF2221" s="5" t="s">
        <v>1333</v>
      </c>
      <c r="BG2221" s="4" t="s">
        <v>2606</v>
      </c>
      <c r="BH2221" s="5" t="s">
        <v>1343</v>
      </c>
    </row>
    <row r="2222" spans="1:60" x14ac:dyDescent="0.25">
      <c r="A2222">
        <f t="shared" si="186"/>
        <v>990109</v>
      </c>
      <c r="B2222">
        <f t="shared" si="187"/>
        <v>50100967</v>
      </c>
      <c r="C2222" t="str">
        <f t="shared" si="188"/>
        <v>CC</v>
      </c>
      <c r="D2222" t="str">
        <f t="shared" si="185"/>
        <v>REGION GRAND SUD</v>
      </c>
      <c r="E2222" s="12" t="str">
        <f t="shared" si="189"/>
        <v>TERRAIN</v>
      </c>
      <c r="F2222" s="4" t="s">
        <v>9508</v>
      </c>
      <c r="G2222" s="4" t="s">
        <v>6681</v>
      </c>
      <c r="H2222" s="5">
        <v>2</v>
      </c>
      <c r="I2222" s="5" t="s">
        <v>6943</v>
      </c>
      <c r="J2222" s="5"/>
      <c r="K2222" s="5"/>
      <c r="L2222" s="5"/>
      <c r="M2222" s="5" t="s">
        <v>1343</v>
      </c>
      <c r="N2222" s="5"/>
      <c r="O2222" s="5"/>
      <c r="P2222" s="5"/>
      <c r="Q2222" s="5"/>
      <c r="R2222" s="5"/>
      <c r="S2222" s="5"/>
      <c r="T2222" s="5"/>
      <c r="U2222" s="6">
        <v>45566</v>
      </c>
      <c r="V2222" s="5"/>
      <c r="W2222" s="4" t="s">
        <v>1329</v>
      </c>
      <c r="X2222" s="5"/>
      <c r="Y2222" s="5"/>
      <c r="Z2222" s="5"/>
      <c r="AA2222" s="5" t="s">
        <v>5866</v>
      </c>
      <c r="AB2222" s="5"/>
      <c r="AC2222" s="5"/>
      <c r="AD2222" s="5"/>
      <c r="AE2222" s="5"/>
      <c r="AF2222" s="5"/>
      <c r="AG2222" s="5"/>
      <c r="AH2222" s="5"/>
      <c r="AI2222" s="5"/>
      <c r="AJ2222" s="5"/>
      <c r="AK2222" s="5"/>
      <c r="AL2222" s="5"/>
      <c r="AM2222" s="5"/>
      <c r="AN2222" s="5"/>
      <c r="AO2222" s="5"/>
      <c r="AP2222" s="5" t="s">
        <v>1335</v>
      </c>
      <c r="AQ2222" s="4" t="s">
        <v>1336</v>
      </c>
      <c r="AR2222" s="5" t="s">
        <v>12476</v>
      </c>
      <c r="AS2222" s="4" t="s">
        <v>1473</v>
      </c>
      <c r="AT2222" s="5" t="s">
        <v>1474</v>
      </c>
      <c r="AU2222" s="5" t="s">
        <v>41</v>
      </c>
      <c r="AV2222" s="4" t="s">
        <v>1475</v>
      </c>
      <c r="AW2222" s="5" t="s">
        <v>58</v>
      </c>
      <c r="AX2222" s="4"/>
      <c r="AY2222" s="5"/>
      <c r="AZ2222" s="5"/>
      <c r="BA2222" s="4" t="s">
        <v>2627</v>
      </c>
      <c r="BB2222" s="5" t="s">
        <v>2628</v>
      </c>
      <c r="BC2222" s="5" t="s">
        <v>6677</v>
      </c>
      <c r="BD2222" s="5" t="s">
        <v>6680</v>
      </c>
      <c r="BE2222" s="5" t="s">
        <v>260</v>
      </c>
      <c r="BF2222" s="5" t="s">
        <v>1333</v>
      </c>
      <c r="BG2222" s="5" t="s">
        <v>6681</v>
      </c>
      <c r="BH2222" s="5" t="s">
        <v>1343</v>
      </c>
    </row>
    <row r="2223" spans="1:60" x14ac:dyDescent="0.25">
      <c r="A2223">
        <f t="shared" si="186"/>
        <v>990061</v>
      </c>
      <c r="B2223">
        <f t="shared" si="187"/>
        <v>50100964</v>
      </c>
      <c r="C2223" t="str">
        <f t="shared" si="188"/>
        <v>CC</v>
      </c>
      <c r="D2223" t="str">
        <f t="shared" si="185"/>
        <v>REGION GRAND SUD</v>
      </c>
      <c r="E2223" s="12" t="str">
        <f t="shared" si="189"/>
        <v>TERRAIN</v>
      </c>
      <c r="F2223" s="4" t="s">
        <v>9509</v>
      </c>
      <c r="G2223" s="4" t="s">
        <v>7927</v>
      </c>
      <c r="H2223" s="5">
        <v>2</v>
      </c>
      <c r="I2223" s="5" t="s">
        <v>6943</v>
      </c>
      <c r="J2223" s="5"/>
      <c r="K2223" s="5"/>
      <c r="L2223" s="5"/>
      <c r="M2223" s="5" t="s">
        <v>1343</v>
      </c>
      <c r="N2223" s="5"/>
      <c r="O2223" s="5"/>
      <c r="P2223" s="5"/>
      <c r="Q2223" s="5"/>
      <c r="R2223" s="5"/>
      <c r="S2223" s="5"/>
      <c r="T2223" s="5"/>
      <c r="U2223" s="6">
        <v>45474</v>
      </c>
      <c r="V2223" s="4"/>
      <c r="W2223" s="4" t="s">
        <v>1329</v>
      </c>
      <c r="X2223" s="5"/>
      <c r="Y2223" s="5"/>
      <c r="Z2223" s="5"/>
      <c r="AA2223" s="5" t="s">
        <v>6930</v>
      </c>
      <c r="AB2223" s="5"/>
      <c r="AC2223" s="5"/>
      <c r="AD2223" s="5"/>
      <c r="AE2223" s="5"/>
      <c r="AF2223" s="6"/>
      <c r="AG2223" s="5"/>
      <c r="AH2223" s="5"/>
      <c r="AI2223" s="5"/>
      <c r="AJ2223" s="6"/>
      <c r="AK2223" s="5"/>
      <c r="AL2223" s="6"/>
      <c r="AM2223" s="5"/>
      <c r="AN2223" s="5"/>
      <c r="AO2223" s="5"/>
      <c r="AP2223" s="5" t="s">
        <v>1335</v>
      </c>
      <c r="AQ2223" s="4" t="s">
        <v>1336</v>
      </c>
      <c r="AR2223" s="5" t="s">
        <v>12476</v>
      </c>
      <c r="AS2223" s="4" t="s">
        <v>1337</v>
      </c>
      <c r="AT2223" s="5" t="s">
        <v>1338</v>
      </c>
      <c r="AU2223" s="5" t="s">
        <v>41</v>
      </c>
      <c r="AV2223" s="4" t="s">
        <v>1339</v>
      </c>
      <c r="AW2223" s="5" t="s">
        <v>76</v>
      </c>
      <c r="AX2223" s="4" t="s">
        <v>1877</v>
      </c>
      <c r="AY2223" s="5" t="s">
        <v>1878</v>
      </c>
      <c r="AZ2223" s="5" t="s">
        <v>11</v>
      </c>
      <c r="BA2223" s="4" t="s">
        <v>1879</v>
      </c>
      <c r="BB2223" s="5" t="s">
        <v>1880</v>
      </c>
      <c r="BC2223" s="5" t="s">
        <v>7924</v>
      </c>
      <c r="BD2223" s="5" t="s">
        <v>7926</v>
      </c>
      <c r="BE2223" s="5" t="s">
        <v>25</v>
      </c>
      <c r="BF2223" s="5" t="s">
        <v>1333</v>
      </c>
      <c r="BG2223" s="5" t="s">
        <v>7927</v>
      </c>
      <c r="BH2223" s="5" t="s">
        <v>1343</v>
      </c>
    </row>
    <row r="2224" spans="1:60" x14ac:dyDescent="0.25">
      <c r="A2224">
        <f t="shared" si="186"/>
        <v>990053</v>
      </c>
      <c r="B2224">
        <f t="shared" si="187"/>
        <v>50100963</v>
      </c>
      <c r="C2224" t="str">
        <f t="shared" si="188"/>
        <v>CC</v>
      </c>
      <c r="D2224" t="str">
        <f t="shared" si="185"/>
        <v>REGION GRAND OUEST</v>
      </c>
      <c r="E2224" s="12" t="str">
        <f t="shared" si="189"/>
        <v>TERRAIN</v>
      </c>
      <c r="F2224" s="4" t="s">
        <v>9510</v>
      </c>
      <c r="G2224" s="4" t="s">
        <v>5601</v>
      </c>
      <c r="H2224" s="5">
        <v>2</v>
      </c>
      <c r="I2224" s="5" t="s">
        <v>6943</v>
      </c>
      <c r="J2224" s="5"/>
      <c r="K2224" s="5"/>
      <c r="L2224" s="5"/>
      <c r="M2224" s="5" t="s">
        <v>1343</v>
      </c>
      <c r="N2224" s="5"/>
      <c r="O2224" s="5"/>
      <c r="P2224" s="5"/>
      <c r="Q2224" s="5"/>
      <c r="R2224" s="5"/>
      <c r="S2224" s="5"/>
      <c r="T2224" s="5"/>
      <c r="U2224" s="6">
        <v>45597</v>
      </c>
      <c r="V2224" s="5"/>
      <c r="W2224" s="4" t="s">
        <v>1329</v>
      </c>
      <c r="X2224" s="5"/>
      <c r="Y2224" s="5"/>
      <c r="Z2224" s="5"/>
      <c r="AA2224" s="4" t="s">
        <v>4417</v>
      </c>
      <c r="AB2224" s="5"/>
      <c r="AC2224" s="5"/>
      <c r="AD2224" s="5"/>
      <c r="AE2224" s="5"/>
      <c r="AF2224" s="5"/>
      <c r="AG2224" s="5"/>
      <c r="AH2224" s="5"/>
      <c r="AI2224" s="5"/>
      <c r="AJ2224" s="5"/>
      <c r="AK2224" s="5"/>
      <c r="AL2224" s="5"/>
      <c r="AM2224" s="5"/>
      <c r="AN2224" s="5"/>
      <c r="AO2224" s="5"/>
      <c r="AP2224" s="5" t="s">
        <v>1413</v>
      </c>
      <c r="AQ2224" s="4" t="s">
        <v>1414</v>
      </c>
      <c r="AR2224" s="5" t="s">
        <v>19</v>
      </c>
      <c r="AS2224" s="4" t="s">
        <v>2225</v>
      </c>
      <c r="AT2224" s="5" t="s">
        <v>2226</v>
      </c>
      <c r="AU2224" s="5" t="s">
        <v>41</v>
      </c>
      <c r="AV2224" s="4" t="s">
        <v>2227</v>
      </c>
      <c r="AW2224" s="5" t="s">
        <v>89</v>
      </c>
      <c r="AX2224" s="4" t="s">
        <v>5596</v>
      </c>
      <c r="AY2224" s="5" t="s">
        <v>5597</v>
      </c>
      <c r="AZ2224" s="5" t="s">
        <v>11</v>
      </c>
      <c r="BA2224" s="4" t="s">
        <v>5598</v>
      </c>
      <c r="BB2224" s="5" t="s">
        <v>5599</v>
      </c>
      <c r="BC2224" s="5" t="s">
        <v>5592</v>
      </c>
      <c r="BD2224" s="5" t="s">
        <v>5600</v>
      </c>
      <c r="BE2224" s="5" t="s">
        <v>65</v>
      </c>
      <c r="BF2224" s="5" t="s">
        <v>1333</v>
      </c>
      <c r="BG2224" s="4" t="s">
        <v>5601</v>
      </c>
      <c r="BH2224" s="5" t="s">
        <v>1343</v>
      </c>
    </row>
    <row r="2225" spans="1:60" x14ac:dyDescent="0.25">
      <c r="A2225">
        <f t="shared" si="186"/>
        <v>990052</v>
      </c>
      <c r="B2225">
        <f t="shared" si="187"/>
        <v>50100962</v>
      </c>
      <c r="C2225" t="str">
        <f t="shared" si="188"/>
        <v>CC</v>
      </c>
      <c r="D2225" t="str">
        <f t="shared" si="185"/>
        <v>REGION GRAND OUEST</v>
      </c>
      <c r="E2225" s="12" t="str">
        <f t="shared" si="189"/>
        <v>TERRAIN</v>
      </c>
      <c r="F2225" s="4" t="s">
        <v>9511</v>
      </c>
      <c r="G2225" s="4" t="s">
        <v>6600</v>
      </c>
      <c r="H2225" s="5">
        <v>2</v>
      </c>
      <c r="I2225" s="5" t="s">
        <v>6943</v>
      </c>
      <c r="J2225" s="5"/>
      <c r="K2225" s="5"/>
      <c r="L2225" s="5"/>
      <c r="M2225" s="5" t="s">
        <v>1343</v>
      </c>
      <c r="N2225" s="5"/>
      <c r="O2225" s="5"/>
      <c r="P2225" s="5"/>
      <c r="Q2225" s="5"/>
      <c r="R2225" s="5"/>
      <c r="S2225" s="5"/>
      <c r="T2225" s="5"/>
      <c r="U2225" s="6">
        <v>45597</v>
      </c>
      <c r="V2225" s="5"/>
      <c r="W2225" s="4" t="s">
        <v>1329</v>
      </c>
      <c r="X2225" s="5"/>
      <c r="Y2225" s="5"/>
      <c r="Z2225" s="5"/>
      <c r="AA2225" s="4" t="s">
        <v>5700</v>
      </c>
      <c r="AB2225" s="5"/>
      <c r="AC2225" s="5"/>
      <c r="AD2225" s="5"/>
      <c r="AE2225" s="5"/>
      <c r="AF2225" s="5"/>
      <c r="AG2225" s="5"/>
      <c r="AH2225" s="5"/>
      <c r="AI2225" s="5"/>
      <c r="AJ2225" s="5"/>
      <c r="AK2225" s="5"/>
      <c r="AL2225" s="5"/>
      <c r="AM2225" s="5"/>
      <c r="AN2225" s="5"/>
      <c r="AO2225" s="5"/>
      <c r="AP2225" s="5" t="s">
        <v>1413</v>
      </c>
      <c r="AQ2225" s="4" t="s">
        <v>1414</v>
      </c>
      <c r="AR2225" s="5" t="s">
        <v>19</v>
      </c>
      <c r="AS2225" s="4" t="s">
        <v>2225</v>
      </c>
      <c r="AT2225" s="5" t="s">
        <v>2226</v>
      </c>
      <c r="AU2225" s="5" t="s">
        <v>41</v>
      </c>
      <c r="AV2225" s="4" t="s">
        <v>2227</v>
      </c>
      <c r="AW2225" s="5" t="s">
        <v>89</v>
      </c>
      <c r="AX2225" s="4" t="s">
        <v>2228</v>
      </c>
      <c r="AY2225" s="5" t="s">
        <v>2229</v>
      </c>
      <c r="AZ2225" s="5" t="s">
        <v>11</v>
      </c>
      <c r="BA2225" s="4" t="s">
        <v>2230</v>
      </c>
      <c r="BB2225" s="5" t="s">
        <v>2231</v>
      </c>
      <c r="BC2225" s="4" t="s">
        <v>6597</v>
      </c>
      <c r="BD2225" s="5" t="s">
        <v>6599</v>
      </c>
      <c r="BE2225" s="5" t="s">
        <v>16</v>
      </c>
      <c r="BF2225" s="5" t="s">
        <v>1333</v>
      </c>
      <c r="BG2225" s="4" t="s">
        <v>6600</v>
      </c>
      <c r="BH2225" s="5" t="s">
        <v>1343</v>
      </c>
    </row>
    <row r="2226" spans="1:60" x14ac:dyDescent="0.25">
      <c r="A2226">
        <f t="shared" si="186"/>
        <v>990011</v>
      </c>
      <c r="B2226">
        <f t="shared" si="187"/>
        <v>50100960</v>
      </c>
      <c r="C2226" t="str">
        <f t="shared" si="188"/>
        <v>CC</v>
      </c>
      <c r="D2226" t="str">
        <f t="shared" si="185"/>
        <v>REGION CENTRE EST</v>
      </c>
      <c r="E2226" s="12" t="str">
        <f t="shared" si="189"/>
        <v>TERRAIN</v>
      </c>
      <c r="F2226" s="4" t="s">
        <v>9512</v>
      </c>
      <c r="G2226" s="4" t="s">
        <v>3816</v>
      </c>
      <c r="H2226" s="5">
        <v>2</v>
      </c>
      <c r="I2226" s="5" t="s">
        <v>6943</v>
      </c>
      <c r="J2226" s="5"/>
      <c r="K2226" s="5"/>
      <c r="L2226" s="5"/>
      <c r="M2226" s="5" t="s">
        <v>1343</v>
      </c>
      <c r="N2226" s="5"/>
      <c r="O2226" s="5"/>
      <c r="P2226" s="5"/>
      <c r="Q2226" s="5"/>
      <c r="R2226" s="5"/>
      <c r="S2226" s="5"/>
      <c r="T2226" s="5"/>
      <c r="U2226" s="6">
        <v>45627</v>
      </c>
      <c r="V2226" s="5"/>
      <c r="W2226" s="4" t="s">
        <v>1329</v>
      </c>
      <c r="X2226" s="5"/>
      <c r="Y2226" s="5"/>
      <c r="Z2226" s="5"/>
      <c r="AA2226" s="4" t="s">
        <v>1369</v>
      </c>
      <c r="AB2226" s="5"/>
      <c r="AC2226" s="5"/>
      <c r="AD2226" s="5"/>
      <c r="AE2226" s="5"/>
      <c r="AF2226" s="5"/>
      <c r="AG2226" s="5"/>
      <c r="AH2226" s="5"/>
      <c r="AI2226" s="5"/>
      <c r="AJ2226" s="5"/>
      <c r="AK2226" s="5"/>
      <c r="AL2226" s="5"/>
      <c r="AM2226" s="5"/>
      <c r="AN2226" s="5"/>
      <c r="AO2226" s="5"/>
      <c r="AP2226" s="5" t="s">
        <v>1536</v>
      </c>
      <c r="AQ2226" s="4" t="s">
        <v>12479</v>
      </c>
      <c r="AR2226" s="5" t="s">
        <v>12480</v>
      </c>
      <c r="AS2226" s="4" t="s">
        <v>1696</v>
      </c>
      <c r="AT2226" s="5" t="s">
        <v>1697</v>
      </c>
      <c r="AU2226" s="5" t="s">
        <v>41</v>
      </c>
      <c r="AV2226" s="4" t="s">
        <v>1698</v>
      </c>
      <c r="AW2226" s="5" t="s">
        <v>66</v>
      </c>
      <c r="AX2226" s="4" t="s">
        <v>2614</v>
      </c>
      <c r="AY2226" s="5" t="s">
        <v>2615</v>
      </c>
      <c r="AZ2226" s="5" t="s">
        <v>11</v>
      </c>
      <c r="BA2226" s="4" t="s">
        <v>2616</v>
      </c>
      <c r="BB2226" s="5" t="s">
        <v>2617</v>
      </c>
      <c r="BC2226" s="4" t="s">
        <v>3811</v>
      </c>
      <c r="BD2226" s="5" t="s">
        <v>3815</v>
      </c>
      <c r="BE2226" s="5" t="s">
        <v>260</v>
      </c>
      <c r="BF2226" s="5" t="s">
        <v>1333</v>
      </c>
      <c r="BG2226" s="4" t="s">
        <v>3816</v>
      </c>
      <c r="BH2226" s="5" t="s">
        <v>1343</v>
      </c>
    </row>
    <row r="2227" spans="1:60" x14ac:dyDescent="0.25">
      <c r="A2227">
        <f t="shared" si="186"/>
        <v>99984</v>
      </c>
      <c r="B2227">
        <f t="shared" si="187"/>
        <v>50100939</v>
      </c>
      <c r="C2227" t="str">
        <f t="shared" si="188"/>
        <v>CC</v>
      </c>
      <c r="D2227" t="str">
        <f t="shared" si="185"/>
        <v>REGION CENTRE EST</v>
      </c>
      <c r="E2227" s="12" t="str">
        <f t="shared" si="189"/>
        <v>TERRAIN</v>
      </c>
      <c r="F2227" s="4" t="s">
        <v>9513</v>
      </c>
      <c r="G2227" s="4" t="s">
        <v>7876</v>
      </c>
      <c r="H2227" s="5">
        <v>2</v>
      </c>
      <c r="I2227" s="5" t="s">
        <v>6943</v>
      </c>
      <c r="J2227" s="5"/>
      <c r="K2227" s="5"/>
      <c r="L2227" s="5"/>
      <c r="M2227" s="5" t="s">
        <v>1343</v>
      </c>
      <c r="N2227" s="5"/>
      <c r="O2227" s="5"/>
      <c r="P2227" s="5"/>
      <c r="Q2227" s="5"/>
      <c r="R2227" s="5"/>
      <c r="S2227" s="5"/>
      <c r="T2227" s="5"/>
      <c r="U2227" s="6">
        <v>45627</v>
      </c>
      <c r="V2227" s="5"/>
      <c r="W2227" s="4" t="s">
        <v>1329</v>
      </c>
      <c r="X2227" s="5"/>
      <c r="Y2227" s="5"/>
      <c r="Z2227" s="5"/>
      <c r="AA2227" s="4" t="s">
        <v>5828</v>
      </c>
      <c r="AB2227" s="5"/>
      <c r="AC2227" s="5"/>
      <c r="AD2227" s="5"/>
      <c r="AE2227" s="5"/>
      <c r="AF2227" s="5"/>
      <c r="AG2227" s="5"/>
      <c r="AH2227" s="5"/>
      <c r="AI2227" s="5"/>
      <c r="AJ2227" s="5"/>
      <c r="AK2227" s="5"/>
      <c r="AL2227" s="5"/>
      <c r="AM2227" s="5"/>
      <c r="AN2227" s="5"/>
      <c r="AO2227" s="5"/>
      <c r="AP2227" s="5" t="s">
        <v>1536</v>
      </c>
      <c r="AQ2227" s="4" t="s">
        <v>12479</v>
      </c>
      <c r="AR2227" s="5" t="s">
        <v>12480</v>
      </c>
      <c r="AS2227" s="4" t="s">
        <v>2273</v>
      </c>
      <c r="AT2227" s="5" t="s">
        <v>2274</v>
      </c>
      <c r="AU2227" s="5" t="s">
        <v>41</v>
      </c>
      <c r="AV2227" s="4" t="s">
        <v>2275</v>
      </c>
      <c r="AW2227" s="5" t="s">
        <v>256</v>
      </c>
      <c r="AX2227" s="4" t="s">
        <v>7391</v>
      </c>
      <c r="AY2227" s="5" t="s">
        <v>7393</v>
      </c>
      <c r="AZ2227" s="5" t="s">
        <v>1357</v>
      </c>
      <c r="BA2227" s="4" t="s">
        <v>2276</v>
      </c>
      <c r="BB2227" s="5" t="s">
        <v>11116</v>
      </c>
      <c r="BC2227" s="4" t="s">
        <v>7874</v>
      </c>
      <c r="BD2227" s="5" t="s">
        <v>7875</v>
      </c>
      <c r="BE2227" s="5" t="s">
        <v>25</v>
      </c>
      <c r="BF2227" s="5" t="s">
        <v>1333</v>
      </c>
      <c r="BG2227" s="4" t="s">
        <v>7876</v>
      </c>
      <c r="BH2227" s="5" t="s">
        <v>1343</v>
      </c>
    </row>
    <row r="2228" spans="1:60" x14ac:dyDescent="0.25">
      <c r="A2228">
        <f t="shared" si="186"/>
        <v>99982</v>
      </c>
      <c r="B2228">
        <f t="shared" si="187"/>
        <v>50100938</v>
      </c>
      <c r="C2228" t="str">
        <f t="shared" si="188"/>
        <v>CC</v>
      </c>
      <c r="D2228" t="str">
        <f t="shared" si="185"/>
        <v>REGION ILE DE FRANCE NORD</v>
      </c>
      <c r="E2228" s="12" t="str">
        <f t="shared" si="189"/>
        <v>TERRAIN</v>
      </c>
      <c r="F2228" s="4" t="s">
        <v>9514</v>
      </c>
      <c r="G2228" s="4" t="s">
        <v>6044</v>
      </c>
      <c r="H2228" s="5">
        <v>2</v>
      </c>
      <c r="I2228" s="5" t="s">
        <v>6943</v>
      </c>
      <c r="J2228" s="5"/>
      <c r="K2228" s="5"/>
      <c r="L2228" s="5"/>
      <c r="M2228" s="5" t="s">
        <v>1343</v>
      </c>
      <c r="N2228" s="5"/>
      <c r="O2228" s="5"/>
      <c r="P2228" s="5"/>
      <c r="Q2228" s="5"/>
      <c r="R2228" s="5"/>
      <c r="S2228" s="5"/>
      <c r="T2228" s="5"/>
      <c r="U2228" s="6">
        <v>45597</v>
      </c>
      <c r="V2228" s="5"/>
      <c r="W2228" s="4" t="s">
        <v>1329</v>
      </c>
      <c r="X2228" s="5"/>
      <c r="Y2228" s="5"/>
      <c r="Z2228" s="5"/>
      <c r="AA2228" s="4" t="s">
        <v>6041</v>
      </c>
      <c r="AB2228" s="5"/>
      <c r="AC2228" s="5"/>
      <c r="AD2228" s="5"/>
      <c r="AE2228" s="5"/>
      <c r="AF2228" s="5"/>
      <c r="AG2228" s="5"/>
      <c r="AH2228" s="5"/>
      <c r="AI2228" s="5"/>
      <c r="AJ2228" s="5"/>
      <c r="AK2228" s="5"/>
      <c r="AL2228" s="5"/>
      <c r="AM2228" s="5"/>
      <c r="AN2228" s="5"/>
      <c r="AO2228" s="5"/>
      <c r="AP2228" s="5" t="s">
        <v>12477</v>
      </c>
      <c r="AQ2228" s="4" t="s">
        <v>1351</v>
      </c>
      <c r="AR2228" s="5" t="s">
        <v>12478</v>
      </c>
      <c r="AS2228" s="4" t="s">
        <v>1638</v>
      </c>
      <c r="AT2228" s="5" t="s">
        <v>1639</v>
      </c>
      <c r="AU2228" s="5" t="s">
        <v>41</v>
      </c>
      <c r="AV2228" s="4" t="s">
        <v>1640</v>
      </c>
      <c r="AW2228" s="5" t="s">
        <v>142</v>
      </c>
      <c r="AX2228" s="4" t="s">
        <v>1982</v>
      </c>
      <c r="AY2228" s="5" t="s">
        <v>1983</v>
      </c>
      <c r="AZ2228" s="5" t="s">
        <v>11</v>
      </c>
      <c r="BA2228" s="4" t="s">
        <v>1984</v>
      </c>
      <c r="BB2228" s="5" t="s">
        <v>1985</v>
      </c>
      <c r="BC2228" s="4" t="s">
        <v>6039</v>
      </c>
      <c r="BD2228" s="5" t="s">
        <v>6043</v>
      </c>
      <c r="BE2228" s="5" t="s">
        <v>25</v>
      </c>
      <c r="BF2228" s="5" t="s">
        <v>1333</v>
      </c>
      <c r="BG2228" s="4" t="s">
        <v>6044</v>
      </c>
      <c r="BH2228" s="5" t="s">
        <v>1343</v>
      </c>
    </row>
    <row r="2229" spans="1:60" x14ac:dyDescent="0.25">
      <c r="A2229">
        <f t="shared" si="186"/>
        <v>99977</v>
      </c>
      <c r="B2229">
        <f t="shared" si="187"/>
        <v>50100937</v>
      </c>
      <c r="C2229" t="str">
        <f t="shared" si="188"/>
        <v>CC</v>
      </c>
      <c r="D2229" t="str">
        <f t="shared" si="185"/>
        <v>REGION GRAND SUD</v>
      </c>
      <c r="E2229" s="12" t="str">
        <f t="shared" si="189"/>
        <v>TERRAIN</v>
      </c>
      <c r="F2229" s="4" t="s">
        <v>9515</v>
      </c>
      <c r="G2229" s="4" t="s">
        <v>9516</v>
      </c>
      <c r="H2229" s="5">
        <v>2</v>
      </c>
      <c r="I2229" s="5" t="s">
        <v>6943</v>
      </c>
      <c r="J2229" s="5"/>
      <c r="K2229" s="5"/>
      <c r="L2229" s="5"/>
      <c r="M2229" s="5" t="s">
        <v>1343</v>
      </c>
      <c r="N2229" s="5"/>
      <c r="O2229" s="5"/>
      <c r="P2229" s="5"/>
      <c r="Q2229" s="5"/>
      <c r="R2229" s="5"/>
      <c r="S2229" s="5"/>
      <c r="T2229" s="5"/>
      <c r="U2229" s="6">
        <v>45627</v>
      </c>
      <c r="V2229" s="5"/>
      <c r="W2229" s="4" t="s">
        <v>1329</v>
      </c>
      <c r="X2229" s="5"/>
      <c r="Y2229" s="5"/>
      <c r="Z2229" s="5"/>
      <c r="AA2229" s="4" t="s">
        <v>9517</v>
      </c>
      <c r="AB2229" s="5"/>
      <c r="AC2229" s="5"/>
      <c r="AD2229" s="5"/>
      <c r="AE2229" s="5"/>
      <c r="AF2229" s="5"/>
      <c r="AG2229" s="5"/>
      <c r="AH2229" s="5"/>
      <c r="AI2229" s="5"/>
      <c r="AJ2229" s="5"/>
      <c r="AK2229" s="5"/>
      <c r="AL2229" s="5"/>
      <c r="AM2229" s="5"/>
      <c r="AN2229" s="5"/>
      <c r="AO2229" s="5"/>
      <c r="AP2229" s="5" t="s">
        <v>1335</v>
      </c>
      <c r="AQ2229" s="4" t="s">
        <v>1336</v>
      </c>
      <c r="AR2229" s="5" t="s">
        <v>12476</v>
      </c>
      <c r="AS2229" s="4" t="s">
        <v>1795</v>
      </c>
      <c r="AT2229" s="5" t="s">
        <v>1796</v>
      </c>
      <c r="AU2229" s="5" t="s">
        <v>41</v>
      </c>
      <c r="AV2229" s="4" t="s">
        <v>1797</v>
      </c>
      <c r="AW2229" s="5" t="s">
        <v>227</v>
      </c>
      <c r="AX2229" s="4" t="s">
        <v>1951</v>
      </c>
      <c r="AY2229" s="5" t="s">
        <v>1952</v>
      </c>
      <c r="AZ2229" s="5" t="s">
        <v>11</v>
      </c>
      <c r="BA2229" s="4" t="s">
        <v>1953</v>
      </c>
      <c r="BB2229" s="5" t="s">
        <v>1954</v>
      </c>
      <c r="BC2229" s="5"/>
      <c r="BD2229" s="5"/>
      <c r="BE2229" s="5"/>
      <c r="BF2229" s="5"/>
      <c r="BG2229" s="4" t="s">
        <v>9516</v>
      </c>
      <c r="BH2229" s="5" t="s">
        <v>1343</v>
      </c>
    </row>
    <row r="2230" spans="1:60" x14ac:dyDescent="0.25">
      <c r="A2230">
        <f t="shared" si="186"/>
        <v>99971</v>
      </c>
      <c r="B2230">
        <f t="shared" si="187"/>
        <v>50100936</v>
      </c>
      <c r="C2230" t="str">
        <f t="shared" si="188"/>
        <v>CC</v>
      </c>
      <c r="D2230" t="str">
        <f t="shared" si="185"/>
        <v>REGION GRAND SUD</v>
      </c>
      <c r="E2230" s="12" t="str">
        <f t="shared" si="189"/>
        <v>TERRAIN</v>
      </c>
      <c r="F2230" s="4" t="s">
        <v>9518</v>
      </c>
      <c r="G2230" s="4" t="s">
        <v>2176</v>
      </c>
      <c r="H2230" s="5">
        <v>2</v>
      </c>
      <c r="I2230" s="5" t="s">
        <v>6943</v>
      </c>
      <c r="J2230" s="5"/>
      <c r="K2230" s="5"/>
      <c r="L2230" s="5"/>
      <c r="M2230" s="5" t="s">
        <v>1343</v>
      </c>
      <c r="N2230" s="5"/>
      <c r="O2230" s="5"/>
      <c r="P2230" s="5"/>
      <c r="Q2230" s="5"/>
      <c r="R2230" s="5"/>
      <c r="S2230" s="5"/>
      <c r="T2230" s="5"/>
      <c r="U2230" s="6">
        <v>45474</v>
      </c>
      <c r="V2230" s="5"/>
      <c r="W2230" s="4" t="s">
        <v>1329</v>
      </c>
      <c r="X2230" s="5"/>
      <c r="Y2230" s="5"/>
      <c r="Z2230" s="5"/>
      <c r="AA2230" s="4" t="s">
        <v>2169</v>
      </c>
      <c r="AB2230" s="5"/>
      <c r="AC2230" s="5"/>
      <c r="AD2230" s="5"/>
      <c r="AE2230" s="5"/>
      <c r="AF2230" s="5"/>
      <c r="AG2230" s="5"/>
      <c r="AH2230" s="5"/>
      <c r="AI2230" s="5"/>
      <c r="AJ2230" s="5"/>
      <c r="AK2230" s="5"/>
      <c r="AL2230" s="5"/>
      <c r="AM2230" s="5"/>
      <c r="AN2230" s="5"/>
      <c r="AO2230" s="5"/>
      <c r="AP2230" s="5" t="s">
        <v>1335</v>
      </c>
      <c r="AQ2230" s="4" t="s">
        <v>1336</v>
      </c>
      <c r="AR2230" s="5" t="s">
        <v>12476</v>
      </c>
      <c r="AS2230" s="4" t="s">
        <v>1337</v>
      </c>
      <c r="AT2230" s="5" t="s">
        <v>1338</v>
      </c>
      <c r="AU2230" s="5" t="s">
        <v>41</v>
      </c>
      <c r="AV2230" s="4" t="s">
        <v>1339</v>
      </c>
      <c r="AW2230" s="5" t="s">
        <v>76</v>
      </c>
      <c r="AX2230" s="4" t="s">
        <v>2171</v>
      </c>
      <c r="AY2230" s="5" t="s">
        <v>2172</v>
      </c>
      <c r="AZ2230" s="5" t="s">
        <v>11</v>
      </c>
      <c r="BA2230" s="4" t="s">
        <v>2173</v>
      </c>
      <c r="BB2230" s="5" t="s">
        <v>2174</v>
      </c>
      <c r="BC2230" s="4" t="s">
        <v>2166</v>
      </c>
      <c r="BD2230" s="5" t="s">
        <v>2175</v>
      </c>
      <c r="BE2230" s="5" t="s">
        <v>25</v>
      </c>
      <c r="BF2230" s="5" t="s">
        <v>1333</v>
      </c>
      <c r="BG2230" s="4" t="s">
        <v>2176</v>
      </c>
      <c r="BH2230" s="5" t="s">
        <v>1343</v>
      </c>
    </row>
    <row r="2231" spans="1:60" x14ac:dyDescent="0.25">
      <c r="A2231">
        <f t="shared" si="186"/>
        <v>99970</v>
      </c>
      <c r="B2231">
        <f t="shared" si="187"/>
        <v>50100935</v>
      </c>
      <c r="C2231" t="str">
        <f t="shared" si="188"/>
        <v>CC</v>
      </c>
      <c r="D2231" t="str">
        <f t="shared" si="185"/>
        <v>REGION GRAND SUD</v>
      </c>
      <c r="E2231" s="12" t="str">
        <f t="shared" si="189"/>
        <v>TERRAIN</v>
      </c>
      <c r="F2231" s="4" t="s">
        <v>9519</v>
      </c>
      <c r="G2231" s="4" t="s">
        <v>9520</v>
      </c>
      <c r="H2231" s="5">
        <v>2</v>
      </c>
      <c r="I2231" s="5" t="s">
        <v>6943</v>
      </c>
      <c r="J2231" s="5"/>
      <c r="K2231" s="5"/>
      <c r="L2231" s="5"/>
      <c r="M2231" s="5" t="s">
        <v>1343</v>
      </c>
      <c r="N2231" s="5"/>
      <c r="O2231" s="5"/>
      <c r="P2231" s="5"/>
      <c r="Q2231" s="5"/>
      <c r="R2231" s="5"/>
      <c r="S2231" s="5"/>
      <c r="T2231" s="5"/>
      <c r="U2231" s="6">
        <v>45627</v>
      </c>
      <c r="V2231" s="5"/>
      <c r="W2231" s="4" t="s">
        <v>1329</v>
      </c>
      <c r="X2231" s="5"/>
      <c r="Y2231" s="5"/>
      <c r="Z2231" s="5"/>
      <c r="AA2231" s="4" t="s">
        <v>9521</v>
      </c>
      <c r="AB2231" s="5"/>
      <c r="AC2231" s="5"/>
      <c r="AD2231" s="5"/>
      <c r="AE2231" s="5"/>
      <c r="AF2231" s="5"/>
      <c r="AG2231" s="5"/>
      <c r="AH2231" s="5"/>
      <c r="AI2231" s="5"/>
      <c r="AJ2231" s="5"/>
      <c r="AK2231" s="5"/>
      <c r="AL2231" s="5"/>
      <c r="AM2231" s="5"/>
      <c r="AN2231" s="5"/>
      <c r="AO2231" s="5"/>
      <c r="AP2231" s="5" t="s">
        <v>1335</v>
      </c>
      <c r="AQ2231" s="4" t="s">
        <v>1336</v>
      </c>
      <c r="AR2231" s="5" t="s">
        <v>12476</v>
      </c>
      <c r="AS2231" s="4" t="s">
        <v>1337</v>
      </c>
      <c r="AT2231" s="5" t="s">
        <v>1338</v>
      </c>
      <c r="AU2231" s="5" t="s">
        <v>41</v>
      </c>
      <c r="AV2231" s="4" t="s">
        <v>1339</v>
      </c>
      <c r="AW2231" s="5" t="s">
        <v>76</v>
      </c>
      <c r="AX2231" s="4" t="s">
        <v>1877</v>
      </c>
      <c r="AY2231" s="5" t="s">
        <v>1878</v>
      </c>
      <c r="AZ2231" s="5" t="s">
        <v>11</v>
      </c>
      <c r="BA2231" s="4" t="s">
        <v>1879</v>
      </c>
      <c r="BB2231" s="5" t="s">
        <v>1880</v>
      </c>
      <c r="BC2231" s="5" t="s">
        <v>3263</v>
      </c>
      <c r="BD2231" s="5" t="s">
        <v>3267</v>
      </c>
      <c r="BE2231" s="5" t="s">
        <v>25</v>
      </c>
      <c r="BF2231" s="5" t="s">
        <v>1333</v>
      </c>
      <c r="BG2231" s="4" t="s">
        <v>9520</v>
      </c>
      <c r="BH2231" s="5" t="s">
        <v>1343</v>
      </c>
    </row>
    <row r="2232" spans="1:60" x14ac:dyDescent="0.25">
      <c r="A2232">
        <f t="shared" si="186"/>
        <v>99963</v>
      </c>
      <c r="B2232">
        <f t="shared" si="187"/>
        <v>50100934</v>
      </c>
      <c r="C2232" t="str">
        <f t="shared" si="188"/>
        <v>CC</v>
      </c>
      <c r="D2232" t="str">
        <f t="shared" si="185"/>
        <v>REGION CENTRE EST</v>
      </c>
      <c r="E2232" s="12" t="str">
        <f t="shared" si="189"/>
        <v>TERRAIN</v>
      </c>
      <c r="F2232" s="4" t="s">
        <v>9522</v>
      </c>
      <c r="G2232" s="4" t="s">
        <v>9523</v>
      </c>
      <c r="H2232" s="5">
        <v>2</v>
      </c>
      <c r="I2232" s="5" t="s">
        <v>6943</v>
      </c>
      <c r="J2232" s="5"/>
      <c r="K2232" s="5"/>
      <c r="L2232" s="5"/>
      <c r="M2232" s="5" t="s">
        <v>1343</v>
      </c>
      <c r="N2232" s="5"/>
      <c r="O2232" s="5"/>
      <c r="P2232" s="5"/>
      <c r="Q2232" s="5"/>
      <c r="R2232" s="5"/>
      <c r="S2232" s="5"/>
      <c r="T2232" s="5"/>
      <c r="U2232" s="6">
        <v>45627</v>
      </c>
      <c r="V2232" s="5"/>
      <c r="W2232" s="4" t="s">
        <v>1329</v>
      </c>
      <c r="X2232" s="5"/>
      <c r="Y2232" s="5"/>
      <c r="Z2232" s="5"/>
      <c r="AA2232" s="4" t="s">
        <v>7512</v>
      </c>
      <c r="AB2232" s="5"/>
      <c r="AC2232" s="5"/>
      <c r="AD2232" s="5"/>
      <c r="AE2232" s="5"/>
      <c r="AF2232" s="5"/>
      <c r="AG2232" s="5"/>
      <c r="AH2232" s="5"/>
      <c r="AI2232" s="5"/>
      <c r="AJ2232" s="5"/>
      <c r="AK2232" s="5"/>
      <c r="AL2232" s="5"/>
      <c r="AM2232" s="5"/>
      <c r="AN2232" s="5"/>
      <c r="AO2232" s="5"/>
      <c r="AP2232" s="5" t="s">
        <v>1536</v>
      </c>
      <c r="AQ2232" s="4" t="s">
        <v>12479</v>
      </c>
      <c r="AR2232" s="5" t="s">
        <v>12480</v>
      </c>
      <c r="AS2232" s="4"/>
      <c r="AT2232" s="5"/>
      <c r="AU2232" s="5"/>
      <c r="AV2232" s="4" t="s">
        <v>1442</v>
      </c>
      <c r="AW2232" s="5" t="s">
        <v>12</v>
      </c>
      <c r="AX2232" s="4"/>
      <c r="AY2232" s="5"/>
      <c r="AZ2232" s="5"/>
      <c r="BA2232" s="4" t="s">
        <v>4979</v>
      </c>
      <c r="BB2232" s="5" t="s">
        <v>4980</v>
      </c>
      <c r="BC2232" s="5"/>
      <c r="BD2232" s="5"/>
      <c r="BE2232" s="5"/>
      <c r="BF2232" s="5"/>
      <c r="BG2232" s="4" t="s">
        <v>9523</v>
      </c>
      <c r="BH2232" s="5" t="s">
        <v>1343</v>
      </c>
    </row>
    <row r="2233" spans="1:60" x14ac:dyDescent="0.25">
      <c r="A2233">
        <f t="shared" si="186"/>
        <v>99957</v>
      </c>
      <c r="B2233">
        <f t="shared" si="187"/>
        <v>50100933</v>
      </c>
      <c r="C2233" t="str">
        <f t="shared" si="188"/>
        <v>CC</v>
      </c>
      <c r="D2233" t="str">
        <f t="shared" si="185"/>
        <v>REGION CENTRE EST</v>
      </c>
      <c r="E2233" s="12" t="str">
        <f t="shared" si="189"/>
        <v>TERRAIN</v>
      </c>
      <c r="F2233" s="4" t="s">
        <v>9524</v>
      </c>
      <c r="G2233" s="4" t="s">
        <v>5078</v>
      </c>
      <c r="H2233" s="5">
        <v>2</v>
      </c>
      <c r="I2233" s="5" t="s">
        <v>6943</v>
      </c>
      <c r="J2233" s="5"/>
      <c r="K2233" s="5"/>
      <c r="L2233" s="5"/>
      <c r="M2233" s="5" t="s">
        <v>1343</v>
      </c>
      <c r="N2233" s="5"/>
      <c r="O2233" s="5"/>
      <c r="P2233" s="5"/>
      <c r="Q2233" s="5"/>
      <c r="R2233" s="5"/>
      <c r="S2233" s="5"/>
      <c r="T2233" s="5"/>
      <c r="U2233" s="6">
        <v>45627</v>
      </c>
      <c r="V2233" s="5"/>
      <c r="W2233" s="4" t="s">
        <v>1329</v>
      </c>
      <c r="X2233" s="5"/>
      <c r="Y2233" s="5"/>
      <c r="Z2233" s="5"/>
      <c r="AA2233" s="4" t="s">
        <v>2134</v>
      </c>
      <c r="AB2233" s="5"/>
      <c r="AC2233" s="5"/>
      <c r="AD2233" s="5"/>
      <c r="AE2233" s="5"/>
      <c r="AF2233" s="5"/>
      <c r="AG2233" s="5"/>
      <c r="AH2233" s="5"/>
      <c r="AI2233" s="5"/>
      <c r="AJ2233" s="5"/>
      <c r="AK2233" s="5"/>
      <c r="AL2233" s="5"/>
      <c r="AM2233" s="5"/>
      <c r="AN2233" s="5"/>
      <c r="AO2233" s="5"/>
      <c r="AP2233" s="5" t="s">
        <v>1536</v>
      </c>
      <c r="AQ2233" s="4" t="s">
        <v>12479</v>
      </c>
      <c r="AR2233" s="5" t="s">
        <v>12480</v>
      </c>
      <c r="AS2233" s="4" t="s">
        <v>2290</v>
      </c>
      <c r="AT2233" s="5" t="s">
        <v>2291</v>
      </c>
      <c r="AU2233" s="5" t="s">
        <v>41</v>
      </c>
      <c r="AV2233" s="4" t="s">
        <v>2292</v>
      </c>
      <c r="AW2233" s="5" t="s">
        <v>108</v>
      </c>
      <c r="AX2233" s="4" t="s">
        <v>2460</v>
      </c>
      <c r="AY2233" s="5" t="s">
        <v>2463</v>
      </c>
      <c r="AZ2233" s="5" t="s">
        <v>11</v>
      </c>
      <c r="BA2233" s="4" t="s">
        <v>2464</v>
      </c>
      <c r="BB2233" s="5" t="s">
        <v>2465</v>
      </c>
      <c r="BC2233" s="5" t="s">
        <v>5074</v>
      </c>
      <c r="BD2233" s="5" t="s">
        <v>5077</v>
      </c>
      <c r="BE2233" s="5" t="s">
        <v>3</v>
      </c>
      <c r="BF2233" s="5" t="s">
        <v>1333</v>
      </c>
      <c r="BG2233" s="4" t="s">
        <v>5078</v>
      </c>
      <c r="BH2233" s="5" t="s">
        <v>1343</v>
      </c>
    </row>
    <row r="2234" spans="1:60" x14ac:dyDescent="0.25">
      <c r="A2234">
        <f t="shared" si="186"/>
        <v>99950</v>
      </c>
      <c r="B2234">
        <f t="shared" si="187"/>
        <v>50100932</v>
      </c>
      <c r="C2234" t="str">
        <f t="shared" si="188"/>
        <v>CC</v>
      </c>
      <c r="D2234" t="str">
        <f t="shared" si="185"/>
        <v>REGION GRAND OUEST</v>
      </c>
      <c r="E2234" s="12" t="str">
        <f t="shared" si="189"/>
        <v>TERRAIN</v>
      </c>
      <c r="F2234" s="4" t="s">
        <v>9525</v>
      </c>
      <c r="G2234" s="4" t="s">
        <v>7310</v>
      </c>
      <c r="H2234" s="5">
        <v>2</v>
      </c>
      <c r="I2234" s="5" t="s">
        <v>6943</v>
      </c>
      <c r="J2234" s="5"/>
      <c r="K2234" s="5"/>
      <c r="L2234" s="5"/>
      <c r="M2234" s="5" t="s">
        <v>1343</v>
      </c>
      <c r="N2234" s="5"/>
      <c r="O2234" s="5"/>
      <c r="P2234" s="5"/>
      <c r="Q2234" s="5"/>
      <c r="R2234" s="5"/>
      <c r="S2234" s="5"/>
      <c r="T2234" s="5"/>
      <c r="U2234" s="6">
        <v>45597</v>
      </c>
      <c r="V2234" s="4"/>
      <c r="W2234" s="4" t="s">
        <v>1329</v>
      </c>
      <c r="X2234" s="5"/>
      <c r="Y2234" s="5"/>
      <c r="Z2234" s="5"/>
      <c r="AA2234" s="5" t="s">
        <v>7308</v>
      </c>
      <c r="AB2234" s="5"/>
      <c r="AC2234" s="5"/>
      <c r="AD2234" s="5"/>
      <c r="AE2234" s="5"/>
      <c r="AF2234" s="6"/>
      <c r="AG2234" s="5"/>
      <c r="AH2234" s="5"/>
      <c r="AI2234" s="5"/>
      <c r="AJ2234" s="6"/>
      <c r="AK2234" s="5"/>
      <c r="AL2234" s="6"/>
      <c r="AM2234" s="5"/>
      <c r="AN2234" s="5"/>
      <c r="AO2234" s="5"/>
      <c r="AP2234" s="5" t="s">
        <v>1413</v>
      </c>
      <c r="AQ2234" s="4" t="s">
        <v>1414</v>
      </c>
      <c r="AR2234" s="5" t="s">
        <v>19</v>
      </c>
      <c r="AS2234" s="4" t="s">
        <v>1585</v>
      </c>
      <c r="AT2234" s="5" t="s">
        <v>1586</v>
      </c>
      <c r="AU2234" s="5" t="s">
        <v>41</v>
      </c>
      <c r="AV2234" s="4" t="s">
        <v>1587</v>
      </c>
      <c r="AW2234" s="5" t="s">
        <v>340</v>
      </c>
      <c r="AX2234" s="4" t="s">
        <v>2150</v>
      </c>
      <c r="AY2234" s="5" t="s">
        <v>2151</v>
      </c>
      <c r="AZ2234" s="5" t="s">
        <v>11</v>
      </c>
      <c r="BA2234" s="4" t="s">
        <v>2152</v>
      </c>
      <c r="BB2234" s="5" t="s">
        <v>2153</v>
      </c>
      <c r="BC2234" s="5" t="s">
        <v>7306</v>
      </c>
      <c r="BD2234" s="5" t="s">
        <v>7309</v>
      </c>
      <c r="BE2234" s="5" t="s">
        <v>60</v>
      </c>
      <c r="BF2234" s="5" t="s">
        <v>1333</v>
      </c>
      <c r="BG2234" s="5" t="s">
        <v>7310</v>
      </c>
      <c r="BH2234" s="5" t="s">
        <v>1343</v>
      </c>
    </row>
    <row r="2235" spans="1:60" x14ac:dyDescent="0.25">
      <c r="A2235">
        <f t="shared" si="186"/>
        <v>99946</v>
      </c>
      <c r="B2235">
        <f t="shared" si="187"/>
        <v>50100931</v>
      </c>
      <c r="C2235" t="str">
        <f t="shared" si="188"/>
        <v>CC</v>
      </c>
      <c r="D2235" t="str">
        <f t="shared" si="185"/>
        <v>REGION GRAND OUEST</v>
      </c>
      <c r="E2235" s="12" t="str">
        <f t="shared" si="189"/>
        <v>TERRAIN</v>
      </c>
      <c r="F2235" s="4" t="s">
        <v>9526</v>
      </c>
      <c r="G2235" s="4" t="s">
        <v>4323</v>
      </c>
      <c r="H2235" s="5">
        <v>2</v>
      </c>
      <c r="I2235" s="5" t="s">
        <v>6943</v>
      </c>
      <c r="J2235" s="5"/>
      <c r="K2235" s="5"/>
      <c r="L2235" s="5"/>
      <c r="M2235" s="5" t="s">
        <v>1343</v>
      </c>
      <c r="N2235" s="5"/>
      <c r="O2235" s="5"/>
      <c r="P2235" s="5"/>
      <c r="Q2235" s="5"/>
      <c r="R2235" s="5"/>
      <c r="S2235" s="5"/>
      <c r="T2235" s="5"/>
      <c r="U2235" s="6">
        <v>45597</v>
      </c>
      <c r="V2235" s="4"/>
      <c r="W2235" s="4" t="s">
        <v>1329</v>
      </c>
      <c r="X2235" s="5"/>
      <c r="Y2235" s="5"/>
      <c r="Z2235" s="5"/>
      <c r="AA2235" s="4" t="s">
        <v>4320</v>
      </c>
      <c r="AB2235" s="5"/>
      <c r="AC2235" s="5"/>
      <c r="AD2235" s="5"/>
      <c r="AE2235" s="5"/>
      <c r="AF2235" s="6"/>
      <c r="AG2235" s="5"/>
      <c r="AH2235" s="5"/>
      <c r="AI2235" s="5"/>
      <c r="AJ2235" s="6"/>
      <c r="AK2235" s="5"/>
      <c r="AL2235" s="6"/>
      <c r="AM2235" s="5"/>
      <c r="AN2235" s="5"/>
      <c r="AO2235" s="5"/>
      <c r="AP2235" s="5" t="s">
        <v>1413</v>
      </c>
      <c r="AQ2235" s="4" t="s">
        <v>1414</v>
      </c>
      <c r="AR2235" s="5" t="s">
        <v>19</v>
      </c>
      <c r="AS2235" s="4" t="s">
        <v>2225</v>
      </c>
      <c r="AT2235" s="5" t="s">
        <v>2226</v>
      </c>
      <c r="AU2235" s="5" t="s">
        <v>41</v>
      </c>
      <c r="AV2235" s="4" t="s">
        <v>2227</v>
      </c>
      <c r="AW2235" s="5" t="s">
        <v>89</v>
      </c>
      <c r="AX2235" s="4" t="s">
        <v>2228</v>
      </c>
      <c r="AY2235" s="5" t="s">
        <v>2229</v>
      </c>
      <c r="AZ2235" s="5" t="s">
        <v>11</v>
      </c>
      <c r="BA2235" s="4" t="s">
        <v>2230</v>
      </c>
      <c r="BB2235" s="5" t="s">
        <v>2231</v>
      </c>
      <c r="BC2235" s="4" t="s">
        <v>4319</v>
      </c>
      <c r="BD2235" s="5" t="s">
        <v>4322</v>
      </c>
      <c r="BE2235" s="5" t="s">
        <v>25</v>
      </c>
      <c r="BF2235" s="5" t="s">
        <v>1333</v>
      </c>
      <c r="BG2235" s="4" t="s">
        <v>4323</v>
      </c>
      <c r="BH2235" s="5" t="s">
        <v>1343</v>
      </c>
    </row>
    <row r="2236" spans="1:60" x14ac:dyDescent="0.25">
      <c r="A2236">
        <f t="shared" si="186"/>
        <v>99941</v>
      </c>
      <c r="B2236">
        <f t="shared" si="187"/>
        <v>50100930</v>
      </c>
      <c r="C2236" t="str">
        <f t="shared" si="188"/>
        <v>CC</v>
      </c>
      <c r="D2236" t="str">
        <f t="shared" si="185"/>
        <v>REGION ILE DE FRANCE NORD</v>
      </c>
      <c r="E2236" s="12" t="str">
        <f t="shared" si="189"/>
        <v>TERRAIN</v>
      </c>
      <c r="F2236" s="4" t="s">
        <v>9527</v>
      </c>
      <c r="G2236" s="4" t="s">
        <v>9528</v>
      </c>
      <c r="H2236" s="5">
        <v>2</v>
      </c>
      <c r="I2236" s="5" t="s">
        <v>6943</v>
      </c>
      <c r="J2236" s="5"/>
      <c r="K2236" s="5"/>
      <c r="L2236" s="5"/>
      <c r="M2236" s="5" t="s">
        <v>1343</v>
      </c>
      <c r="N2236" s="5"/>
      <c r="O2236" s="5"/>
      <c r="P2236" s="5"/>
      <c r="Q2236" s="5"/>
      <c r="R2236" s="5"/>
      <c r="S2236" s="5"/>
      <c r="T2236" s="5"/>
      <c r="U2236" s="6">
        <v>45597</v>
      </c>
      <c r="V2236" s="4"/>
      <c r="W2236" s="4" t="s">
        <v>1329</v>
      </c>
      <c r="X2236" s="5"/>
      <c r="Y2236" s="5"/>
      <c r="Z2236" s="5"/>
      <c r="AA2236" s="4" t="s">
        <v>9529</v>
      </c>
      <c r="AB2236" s="5"/>
      <c r="AC2236" s="5"/>
      <c r="AD2236" s="5"/>
      <c r="AE2236" s="5"/>
      <c r="AF2236" s="6"/>
      <c r="AG2236" s="5"/>
      <c r="AH2236" s="5"/>
      <c r="AI2236" s="5"/>
      <c r="AJ2236" s="6"/>
      <c r="AK2236" s="5"/>
      <c r="AL2236" s="6"/>
      <c r="AM2236" s="5"/>
      <c r="AN2236" s="5"/>
      <c r="AO2236" s="5"/>
      <c r="AP2236" s="5" t="s">
        <v>12477</v>
      </c>
      <c r="AQ2236" s="4" t="s">
        <v>1351</v>
      </c>
      <c r="AR2236" s="5" t="s">
        <v>12478</v>
      </c>
      <c r="AS2236" s="4" t="s">
        <v>1450</v>
      </c>
      <c r="AT2236" s="5" t="s">
        <v>1451</v>
      </c>
      <c r="AU2236" s="5" t="s">
        <v>41</v>
      </c>
      <c r="AV2236" s="4" t="s">
        <v>1452</v>
      </c>
      <c r="AW2236" s="5" t="s">
        <v>230</v>
      </c>
      <c r="AX2236" s="4" t="s">
        <v>1914</v>
      </c>
      <c r="AY2236" s="5" t="s">
        <v>1915</v>
      </c>
      <c r="AZ2236" s="5" t="s">
        <v>11</v>
      </c>
      <c r="BA2236" s="4" t="s">
        <v>1916</v>
      </c>
      <c r="BB2236" s="5" t="s">
        <v>1917</v>
      </c>
      <c r="BC2236" s="4"/>
      <c r="BD2236" s="5"/>
      <c r="BE2236" s="5"/>
      <c r="BF2236" s="5"/>
      <c r="BG2236" s="4" t="s">
        <v>9528</v>
      </c>
      <c r="BH2236" s="5" t="s">
        <v>1343</v>
      </c>
    </row>
    <row r="2237" spans="1:60" x14ac:dyDescent="0.25">
      <c r="A2237">
        <f t="shared" si="186"/>
        <v>99940</v>
      </c>
      <c r="B2237">
        <f t="shared" si="187"/>
        <v>50100929</v>
      </c>
      <c r="C2237" t="str">
        <f t="shared" si="188"/>
        <v>CC</v>
      </c>
      <c r="D2237" t="str">
        <f t="shared" si="185"/>
        <v>REGION CENTRE EST</v>
      </c>
      <c r="E2237" s="12" t="str">
        <f t="shared" si="189"/>
        <v>TERRAIN</v>
      </c>
      <c r="F2237" s="4" t="s">
        <v>9530</v>
      </c>
      <c r="G2237" s="4" t="s">
        <v>9531</v>
      </c>
      <c r="H2237" s="5">
        <v>2</v>
      </c>
      <c r="I2237" s="5" t="s">
        <v>6943</v>
      </c>
      <c r="J2237" s="5"/>
      <c r="K2237" s="5"/>
      <c r="L2237" s="5"/>
      <c r="M2237" s="5" t="s">
        <v>1343</v>
      </c>
      <c r="N2237" s="5"/>
      <c r="O2237" s="6"/>
      <c r="P2237" s="5"/>
      <c r="Q2237" s="5"/>
      <c r="R2237" s="5"/>
      <c r="S2237" s="5"/>
      <c r="T2237" s="5"/>
      <c r="U2237" s="6">
        <v>45627</v>
      </c>
      <c r="V2237" s="4"/>
      <c r="W2237" s="4" t="s">
        <v>1329</v>
      </c>
      <c r="X2237" s="5"/>
      <c r="Y2237" s="5"/>
      <c r="Z2237" s="5"/>
      <c r="AA2237" s="4" t="s">
        <v>7477</v>
      </c>
      <c r="AB2237" s="5"/>
      <c r="AC2237" s="5"/>
      <c r="AD2237" s="5"/>
      <c r="AE2237" s="5"/>
      <c r="AF2237" s="6"/>
      <c r="AG2237" s="5"/>
      <c r="AH2237" s="5"/>
      <c r="AI2237" s="5"/>
      <c r="AJ2237" s="6"/>
      <c r="AK2237" s="5"/>
      <c r="AL2237" s="6"/>
      <c r="AM2237" s="5"/>
      <c r="AN2237" s="5"/>
      <c r="AO2237" s="5"/>
      <c r="AP2237" s="5" t="s">
        <v>1536</v>
      </c>
      <c r="AQ2237" s="4" t="s">
        <v>12479</v>
      </c>
      <c r="AR2237" s="5" t="s">
        <v>12480</v>
      </c>
      <c r="AS2237" s="4" t="s">
        <v>1696</v>
      </c>
      <c r="AT2237" s="5" t="s">
        <v>1697</v>
      </c>
      <c r="AU2237" s="5" t="s">
        <v>41</v>
      </c>
      <c r="AV2237" s="4" t="s">
        <v>1698</v>
      </c>
      <c r="AW2237" s="5" t="s">
        <v>66</v>
      </c>
      <c r="AX2237" s="4" t="s">
        <v>1699</v>
      </c>
      <c r="AY2237" s="5" t="s">
        <v>1700</v>
      </c>
      <c r="AZ2237" s="5" t="s">
        <v>11</v>
      </c>
      <c r="BA2237" s="4" t="s">
        <v>1701</v>
      </c>
      <c r="BB2237" s="5" t="s">
        <v>1702</v>
      </c>
      <c r="BC2237" s="4" t="s">
        <v>9532</v>
      </c>
      <c r="BD2237" s="5" t="s">
        <v>9533</v>
      </c>
      <c r="BE2237" s="5" t="s">
        <v>25</v>
      </c>
      <c r="BF2237" s="5" t="s">
        <v>1333</v>
      </c>
      <c r="BG2237" s="4" t="s">
        <v>9531</v>
      </c>
      <c r="BH2237" s="5" t="s">
        <v>1343</v>
      </c>
    </row>
    <row r="2238" spans="1:60" x14ac:dyDescent="0.25">
      <c r="A2238">
        <f t="shared" si="186"/>
        <v>99939</v>
      </c>
      <c r="B2238">
        <f t="shared" si="187"/>
        <v>50100928</v>
      </c>
      <c r="C2238" t="str">
        <f t="shared" si="188"/>
        <v>CC</v>
      </c>
      <c r="D2238" t="str">
        <f t="shared" si="185"/>
        <v>REGION CENTRE EST</v>
      </c>
      <c r="E2238" s="12" t="str">
        <f t="shared" si="189"/>
        <v>TERRAIN</v>
      </c>
      <c r="F2238" s="4" t="s">
        <v>9534</v>
      </c>
      <c r="G2238" s="4" t="s">
        <v>2904</v>
      </c>
      <c r="H2238" s="5">
        <v>2</v>
      </c>
      <c r="I2238" s="5" t="s">
        <v>6943</v>
      </c>
      <c r="J2238" s="5"/>
      <c r="K2238" s="5"/>
      <c r="L2238" s="5"/>
      <c r="M2238" s="5" t="s">
        <v>1343</v>
      </c>
      <c r="N2238" s="5"/>
      <c r="O2238" s="5"/>
      <c r="P2238" s="5"/>
      <c r="Q2238" s="5"/>
      <c r="R2238" s="5"/>
      <c r="S2238" s="5"/>
      <c r="T2238" s="5"/>
      <c r="U2238" s="6">
        <v>45627</v>
      </c>
      <c r="V2238" s="4"/>
      <c r="W2238" s="4" t="s">
        <v>1329</v>
      </c>
      <c r="X2238" s="5"/>
      <c r="Y2238" s="5"/>
      <c r="Z2238" s="5"/>
      <c r="AA2238" s="4" t="s">
        <v>2900</v>
      </c>
      <c r="AB2238" s="5"/>
      <c r="AC2238" s="5"/>
      <c r="AD2238" s="5"/>
      <c r="AE2238" s="5"/>
      <c r="AF2238" s="6"/>
      <c r="AG2238" s="5"/>
      <c r="AH2238" s="5"/>
      <c r="AI2238" s="5"/>
      <c r="AJ2238" s="6"/>
      <c r="AK2238" s="5"/>
      <c r="AL2238" s="6"/>
      <c r="AM2238" s="5"/>
      <c r="AN2238" s="5"/>
      <c r="AO2238" s="5"/>
      <c r="AP2238" s="5" t="s">
        <v>1536</v>
      </c>
      <c r="AQ2238" s="4" t="s">
        <v>12479</v>
      </c>
      <c r="AR2238" s="5" t="s">
        <v>12480</v>
      </c>
      <c r="AS2238" s="4" t="s">
        <v>1696</v>
      </c>
      <c r="AT2238" s="5" t="s">
        <v>1697</v>
      </c>
      <c r="AU2238" s="5" t="s">
        <v>41</v>
      </c>
      <c r="AV2238" s="4" t="s">
        <v>1698</v>
      </c>
      <c r="AW2238" s="5" t="s">
        <v>66</v>
      </c>
      <c r="AX2238" s="4" t="s">
        <v>2614</v>
      </c>
      <c r="AY2238" s="5" t="s">
        <v>2615</v>
      </c>
      <c r="AZ2238" s="5" t="s">
        <v>11</v>
      </c>
      <c r="BA2238" s="4" t="s">
        <v>2616</v>
      </c>
      <c r="BB2238" s="5" t="s">
        <v>2617</v>
      </c>
      <c r="BC2238" s="4" t="s">
        <v>2899</v>
      </c>
      <c r="BD2238" s="5" t="s">
        <v>2903</v>
      </c>
      <c r="BE2238" s="5" t="s">
        <v>25</v>
      </c>
      <c r="BF2238" s="5" t="s">
        <v>1333</v>
      </c>
      <c r="BG2238" s="4" t="s">
        <v>2904</v>
      </c>
      <c r="BH2238" s="5" t="s">
        <v>1343</v>
      </c>
    </row>
    <row r="2239" spans="1:60" x14ac:dyDescent="0.25">
      <c r="A2239">
        <f t="shared" si="186"/>
        <v>99932</v>
      </c>
      <c r="B2239">
        <f t="shared" si="187"/>
        <v>50100927</v>
      </c>
      <c r="C2239" t="str">
        <f t="shared" si="188"/>
        <v>CC</v>
      </c>
      <c r="D2239" t="str">
        <f t="shared" si="185"/>
        <v>REGION GRAND SUD</v>
      </c>
      <c r="E2239" s="12" t="str">
        <f t="shared" si="189"/>
        <v>TERRAIN</v>
      </c>
      <c r="F2239" s="4" t="s">
        <v>9535</v>
      </c>
      <c r="G2239" s="4" t="s">
        <v>5400</v>
      </c>
      <c r="H2239" s="5">
        <v>2</v>
      </c>
      <c r="I2239" s="5" t="s">
        <v>6943</v>
      </c>
      <c r="J2239" s="5"/>
      <c r="K2239" s="5"/>
      <c r="L2239" s="5"/>
      <c r="M2239" s="5" t="s">
        <v>1343</v>
      </c>
      <c r="N2239" s="5"/>
      <c r="O2239" s="5"/>
      <c r="P2239" s="5"/>
      <c r="Q2239" s="5"/>
      <c r="R2239" s="5"/>
      <c r="S2239" s="5"/>
      <c r="T2239" s="5"/>
      <c r="U2239" s="6">
        <v>45566</v>
      </c>
      <c r="V2239" s="5"/>
      <c r="W2239" s="4" t="s">
        <v>1329</v>
      </c>
      <c r="X2239" s="5"/>
      <c r="Y2239" s="5"/>
      <c r="Z2239" s="5"/>
      <c r="AA2239" s="5" t="s">
        <v>5328</v>
      </c>
      <c r="AB2239" s="5"/>
      <c r="AC2239" s="5"/>
      <c r="AD2239" s="5"/>
      <c r="AE2239" s="5"/>
      <c r="AF2239" s="5"/>
      <c r="AG2239" s="5"/>
      <c r="AH2239" s="5"/>
      <c r="AI2239" s="5"/>
      <c r="AJ2239" s="5"/>
      <c r="AK2239" s="5"/>
      <c r="AL2239" s="5"/>
      <c r="AM2239" s="5"/>
      <c r="AN2239" s="5"/>
      <c r="AO2239" s="5"/>
      <c r="AP2239" s="5" t="s">
        <v>1335</v>
      </c>
      <c r="AQ2239" s="4" t="s">
        <v>1336</v>
      </c>
      <c r="AR2239" s="5" t="s">
        <v>12476</v>
      </c>
      <c r="AS2239" s="4" t="s">
        <v>1403</v>
      </c>
      <c r="AT2239" s="5" t="s">
        <v>1404</v>
      </c>
      <c r="AU2239" s="5" t="s">
        <v>41</v>
      </c>
      <c r="AV2239" s="4" t="s">
        <v>1405</v>
      </c>
      <c r="AW2239" s="5" t="s">
        <v>61</v>
      </c>
      <c r="AX2239" s="4" t="s">
        <v>2047</v>
      </c>
      <c r="AY2239" s="5" t="s">
        <v>2048</v>
      </c>
      <c r="AZ2239" s="5" t="s">
        <v>11</v>
      </c>
      <c r="BA2239" s="4" t="s">
        <v>2049</v>
      </c>
      <c r="BB2239" s="5" t="s">
        <v>2050</v>
      </c>
      <c r="BC2239" s="5" t="s">
        <v>5396</v>
      </c>
      <c r="BD2239" s="5" t="s">
        <v>5399</v>
      </c>
      <c r="BE2239" s="5" t="s">
        <v>3</v>
      </c>
      <c r="BF2239" s="5" t="s">
        <v>1333</v>
      </c>
      <c r="BG2239" s="5" t="s">
        <v>5400</v>
      </c>
      <c r="BH2239" s="5" t="s">
        <v>1343</v>
      </c>
    </row>
    <row r="2240" spans="1:60" x14ac:dyDescent="0.25">
      <c r="A2240">
        <f t="shared" si="186"/>
        <v>99931</v>
      </c>
      <c r="B2240">
        <f t="shared" si="187"/>
        <v>50100926</v>
      </c>
      <c r="C2240" t="str">
        <f t="shared" si="188"/>
        <v>CC</v>
      </c>
      <c r="D2240" t="str">
        <f t="shared" si="185"/>
        <v>REGION GRAND SUD</v>
      </c>
      <c r="E2240" s="12" t="str">
        <f t="shared" si="189"/>
        <v>TERRAIN</v>
      </c>
      <c r="F2240" s="4" t="s">
        <v>9536</v>
      </c>
      <c r="G2240" s="4" t="s">
        <v>9537</v>
      </c>
      <c r="H2240" s="5">
        <v>2</v>
      </c>
      <c r="I2240" s="5" t="s">
        <v>6943</v>
      </c>
      <c r="J2240" s="5"/>
      <c r="K2240" s="5"/>
      <c r="L2240" s="5"/>
      <c r="M2240" s="5" t="s">
        <v>1343</v>
      </c>
      <c r="N2240" s="5"/>
      <c r="O2240" s="5"/>
      <c r="P2240" s="5"/>
      <c r="Q2240" s="5"/>
      <c r="R2240" s="5"/>
      <c r="S2240" s="5"/>
      <c r="T2240" s="5"/>
      <c r="U2240" s="6">
        <v>45566</v>
      </c>
      <c r="V2240" s="5"/>
      <c r="W2240" s="4" t="s">
        <v>1329</v>
      </c>
      <c r="X2240" s="5"/>
      <c r="Y2240" s="5"/>
      <c r="Z2240" s="5"/>
      <c r="AA2240" s="4" t="s">
        <v>4760</v>
      </c>
      <c r="AB2240" s="5"/>
      <c r="AC2240" s="5"/>
      <c r="AD2240" s="5"/>
      <c r="AE2240" s="5"/>
      <c r="AF2240" s="5"/>
      <c r="AG2240" s="5"/>
      <c r="AH2240" s="5"/>
      <c r="AI2240" s="5"/>
      <c r="AJ2240" s="5"/>
      <c r="AK2240" s="5"/>
      <c r="AL2240" s="5"/>
      <c r="AM2240" s="5"/>
      <c r="AN2240" s="5"/>
      <c r="AO2240" s="5"/>
      <c r="AP2240" s="5" t="s">
        <v>1335</v>
      </c>
      <c r="AQ2240" s="4" t="s">
        <v>1336</v>
      </c>
      <c r="AR2240" s="5" t="s">
        <v>12476</v>
      </c>
      <c r="AS2240" s="4" t="s">
        <v>1403</v>
      </c>
      <c r="AT2240" s="5" t="s">
        <v>1404</v>
      </c>
      <c r="AU2240" s="5" t="s">
        <v>41</v>
      </c>
      <c r="AV2240" s="4" t="s">
        <v>1405</v>
      </c>
      <c r="AW2240" s="5" t="s">
        <v>61</v>
      </c>
      <c r="AX2240" s="4" t="s">
        <v>2047</v>
      </c>
      <c r="AY2240" s="5" t="s">
        <v>2048</v>
      </c>
      <c r="AZ2240" s="5" t="s">
        <v>11</v>
      </c>
      <c r="BA2240" s="4" t="s">
        <v>2049</v>
      </c>
      <c r="BB2240" s="5" t="s">
        <v>2050</v>
      </c>
      <c r="BC2240" s="5"/>
      <c r="BD2240" s="5"/>
      <c r="BE2240" s="5"/>
      <c r="BF2240" s="5"/>
      <c r="BG2240" s="4" t="s">
        <v>9537</v>
      </c>
      <c r="BH2240" s="5" t="s">
        <v>1343</v>
      </c>
    </row>
    <row r="2241" spans="1:60" x14ac:dyDescent="0.25">
      <c r="A2241">
        <f t="shared" si="186"/>
        <v>99927</v>
      </c>
      <c r="B2241">
        <f t="shared" si="187"/>
        <v>50100925</v>
      </c>
      <c r="C2241" t="str">
        <f t="shared" si="188"/>
        <v>CC</v>
      </c>
      <c r="D2241" t="str">
        <f t="shared" si="185"/>
        <v>REGION GRAND SUD</v>
      </c>
      <c r="E2241" s="12" t="str">
        <f t="shared" si="189"/>
        <v>TERRAIN</v>
      </c>
      <c r="F2241" s="4" t="s">
        <v>9538</v>
      </c>
      <c r="G2241" s="4" t="s">
        <v>4791</v>
      </c>
      <c r="H2241" s="5">
        <v>2</v>
      </c>
      <c r="I2241" s="5" t="s">
        <v>6943</v>
      </c>
      <c r="J2241" s="5"/>
      <c r="K2241" s="5"/>
      <c r="L2241" s="5"/>
      <c r="M2241" s="5" t="s">
        <v>1343</v>
      </c>
      <c r="N2241" s="5"/>
      <c r="O2241" s="5"/>
      <c r="P2241" s="5"/>
      <c r="Q2241" s="5"/>
      <c r="R2241" s="5"/>
      <c r="S2241" s="5"/>
      <c r="T2241" s="5"/>
      <c r="U2241" s="6">
        <v>45566</v>
      </c>
      <c r="V2241" s="5"/>
      <c r="W2241" s="4" t="s">
        <v>1329</v>
      </c>
      <c r="X2241" s="5"/>
      <c r="Y2241" s="5"/>
      <c r="Z2241" s="5"/>
      <c r="AA2241" s="4" t="s">
        <v>4788</v>
      </c>
      <c r="AB2241" s="5"/>
      <c r="AC2241" s="5"/>
      <c r="AD2241" s="5"/>
      <c r="AE2241" s="5"/>
      <c r="AF2241" s="5"/>
      <c r="AG2241" s="5"/>
      <c r="AH2241" s="5"/>
      <c r="AI2241" s="5"/>
      <c r="AJ2241" s="5"/>
      <c r="AK2241" s="5"/>
      <c r="AL2241" s="5"/>
      <c r="AM2241" s="5"/>
      <c r="AN2241" s="5"/>
      <c r="AO2241" s="5"/>
      <c r="AP2241" s="5" t="s">
        <v>1335</v>
      </c>
      <c r="AQ2241" s="4" t="s">
        <v>1336</v>
      </c>
      <c r="AR2241" s="5" t="s">
        <v>12476</v>
      </c>
      <c r="AS2241" s="4" t="s">
        <v>1403</v>
      </c>
      <c r="AT2241" s="5" t="s">
        <v>1404</v>
      </c>
      <c r="AU2241" s="5" t="s">
        <v>41</v>
      </c>
      <c r="AV2241" s="4" t="s">
        <v>1405</v>
      </c>
      <c r="AW2241" s="5" t="s">
        <v>61</v>
      </c>
      <c r="AX2241" s="4"/>
      <c r="AY2241" s="5"/>
      <c r="AZ2241" s="5"/>
      <c r="BA2241" s="4" t="s">
        <v>1406</v>
      </c>
      <c r="BB2241" s="5" t="s">
        <v>1407</v>
      </c>
      <c r="BC2241" s="5" t="s">
        <v>4786</v>
      </c>
      <c r="BD2241" s="5" t="s">
        <v>4790</v>
      </c>
      <c r="BE2241" s="5" t="s">
        <v>25</v>
      </c>
      <c r="BF2241" s="5" t="s">
        <v>1333</v>
      </c>
      <c r="BG2241" s="4" t="s">
        <v>4791</v>
      </c>
      <c r="BH2241" s="5" t="s">
        <v>1343</v>
      </c>
    </row>
    <row r="2242" spans="1:60" x14ac:dyDescent="0.25">
      <c r="A2242">
        <f t="shared" si="186"/>
        <v>99925</v>
      </c>
      <c r="B2242">
        <f t="shared" si="187"/>
        <v>50100924</v>
      </c>
      <c r="C2242" t="str">
        <f t="shared" si="188"/>
        <v>CC</v>
      </c>
      <c r="D2242" t="str">
        <f t="shared" si="185"/>
        <v>REGION GRAND SUD</v>
      </c>
      <c r="E2242" s="12" t="str">
        <f t="shared" si="189"/>
        <v>TERRAIN</v>
      </c>
      <c r="F2242" s="4" t="s">
        <v>9539</v>
      </c>
      <c r="G2242" s="4" t="s">
        <v>7251</v>
      </c>
      <c r="H2242" s="5">
        <v>2</v>
      </c>
      <c r="I2242" s="5" t="s">
        <v>6943</v>
      </c>
      <c r="J2242" s="5"/>
      <c r="K2242" s="5"/>
      <c r="L2242" s="5"/>
      <c r="M2242" s="5" t="s">
        <v>1343</v>
      </c>
      <c r="N2242" s="5"/>
      <c r="O2242" s="5"/>
      <c r="P2242" s="5"/>
      <c r="Q2242" s="5"/>
      <c r="R2242" s="5"/>
      <c r="S2242" s="5"/>
      <c r="T2242" s="5"/>
      <c r="U2242" s="6">
        <v>45566</v>
      </c>
      <c r="V2242" s="5"/>
      <c r="W2242" s="4" t="s">
        <v>1329</v>
      </c>
      <c r="X2242" s="5"/>
      <c r="Y2242" s="5"/>
      <c r="Z2242" s="5"/>
      <c r="AA2242" s="4" t="s">
        <v>5501</v>
      </c>
      <c r="AB2242" s="5"/>
      <c r="AC2242" s="5"/>
      <c r="AD2242" s="5"/>
      <c r="AE2242" s="5"/>
      <c r="AF2242" s="5"/>
      <c r="AG2242" s="5"/>
      <c r="AH2242" s="5"/>
      <c r="AI2242" s="5"/>
      <c r="AJ2242" s="5"/>
      <c r="AK2242" s="5"/>
      <c r="AL2242" s="5"/>
      <c r="AM2242" s="5"/>
      <c r="AN2242" s="5"/>
      <c r="AO2242" s="5"/>
      <c r="AP2242" s="5" t="s">
        <v>1335</v>
      </c>
      <c r="AQ2242" s="4" t="s">
        <v>1336</v>
      </c>
      <c r="AR2242" s="5" t="s">
        <v>12476</v>
      </c>
      <c r="AS2242" s="4" t="s">
        <v>1403</v>
      </c>
      <c r="AT2242" s="5" t="s">
        <v>1404</v>
      </c>
      <c r="AU2242" s="5" t="s">
        <v>41</v>
      </c>
      <c r="AV2242" s="4" t="s">
        <v>1405</v>
      </c>
      <c r="AW2242" s="5" t="s">
        <v>61</v>
      </c>
      <c r="AX2242" s="4" t="s">
        <v>2047</v>
      </c>
      <c r="AY2242" s="5" t="s">
        <v>2048</v>
      </c>
      <c r="AZ2242" s="5" t="s">
        <v>11</v>
      </c>
      <c r="BA2242" s="4" t="s">
        <v>2049</v>
      </c>
      <c r="BB2242" s="5" t="s">
        <v>2050</v>
      </c>
      <c r="BC2242" s="5" t="s">
        <v>7247</v>
      </c>
      <c r="BD2242" s="5" t="s">
        <v>7250</v>
      </c>
      <c r="BE2242" s="5" t="s">
        <v>25</v>
      </c>
      <c r="BF2242" s="5" t="s">
        <v>1333</v>
      </c>
      <c r="BG2242" s="4" t="s">
        <v>7251</v>
      </c>
      <c r="BH2242" s="5" t="s">
        <v>1343</v>
      </c>
    </row>
    <row r="2243" spans="1:60" x14ac:dyDescent="0.25">
      <c r="A2243">
        <f t="shared" si="186"/>
        <v>99912</v>
      </c>
      <c r="B2243">
        <f t="shared" si="187"/>
        <v>50100923</v>
      </c>
      <c r="C2243" t="str">
        <f t="shared" si="188"/>
        <v>CC</v>
      </c>
      <c r="D2243" t="str">
        <f t="shared" ref="D2243:D2306" si="190">AR2243</f>
        <v>REGION GRAND SUD</v>
      </c>
      <c r="E2243" s="12" t="str">
        <f t="shared" si="189"/>
        <v>TERRAIN</v>
      </c>
      <c r="F2243" s="4" t="s">
        <v>9540</v>
      </c>
      <c r="G2243" s="4" t="s">
        <v>3349</v>
      </c>
      <c r="H2243" s="5">
        <v>2</v>
      </c>
      <c r="I2243" s="5" t="s">
        <v>6943</v>
      </c>
      <c r="J2243" s="5"/>
      <c r="K2243" s="5"/>
      <c r="L2243" s="5"/>
      <c r="M2243" s="5" t="s">
        <v>1343</v>
      </c>
      <c r="N2243" s="5"/>
      <c r="O2243" s="5"/>
      <c r="P2243" s="5"/>
      <c r="Q2243" s="5"/>
      <c r="R2243" s="5"/>
      <c r="S2243" s="5"/>
      <c r="T2243" s="5"/>
      <c r="U2243" s="6">
        <v>45566</v>
      </c>
      <c r="V2243" s="5"/>
      <c r="W2243" s="4" t="s">
        <v>1329</v>
      </c>
      <c r="X2243" s="5"/>
      <c r="Y2243" s="5"/>
      <c r="Z2243" s="5"/>
      <c r="AA2243" s="4" t="s">
        <v>3348</v>
      </c>
      <c r="AB2243" s="5"/>
      <c r="AC2243" s="5"/>
      <c r="AD2243" s="5"/>
      <c r="AE2243" s="5"/>
      <c r="AF2243" s="5"/>
      <c r="AG2243" s="5"/>
      <c r="AH2243" s="5"/>
      <c r="AI2243" s="5"/>
      <c r="AJ2243" s="5"/>
      <c r="AK2243" s="5"/>
      <c r="AL2243" s="5"/>
      <c r="AM2243" s="5"/>
      <c r="AN2243" s="5"/>
      <c r="AO2243" s="5"/>
      <c r="AP2243" s="5" t="s">
        <v>1335</v>
      </c>
      <c r="AQ2243" s="4" t="s">
        <v>1336</v>
      </c>
      <c r="AR2243" s="5" t="s">
        <v>12476</v>
      </c>
      <c r="AS2243" s="4" t="s">
        <v>1427</v>
      </c>
      <c r="AT2243" s="5" t="s">
        <v>1428</v>
      </c>
      <c r="AU2243" s="5" t="s">
        <v>41</v>
      </c>
      <c r="AV2243" s="4" t="s">
        <v>1429</v>
      </c>
      <c r="AW2243" s="5" t="s">
        <v>129</v>
      </c>
      <c r="AX2243" s="4"/>
      <c r="AY2243" s="5"/>
      <c r="AZ2243" s="5"/>
      <c r="BA2243" s="4" t="s">
        <v>1768</v>
      </c>
      <c r="BB2243" s="5" t="s">
        <v>1769</v>
      </c>
      <c r="BC2243" s="5"/>
      <c r="BD2243" s="5"/>
      <c r="BE2243" s="5"/>
      <c r="BF2243" s="5"/>
      <c r="BG2243" s="4" t="s">
        <v>3349</v>
      </c>
      <c r="BH2243" s="5" t="s">
        <v>1343</v>
      </c>
    </row>
    <row r="2244" spans="1:60" x14ac:dyDescent="0.25">
      <c r="A2244">
        <f t="shared" si="186"/>
        <v>99909</v>
      </c>
      <c r="B2244">
        <f t="shared" si="187"/>
        <v>50100922</v>
      </c>
      <c r="C2244" t="str">
        <f t="shared" si="188"/>
        <v>CC</v>
      </c>
      <c r="D2244" t="str">
        <f t="shared" si="190"/>
        <v>REGION GRAND SUD</v>
      </c>
      <c r="E2244" s="12" t="str">
        <f t="shared" si="189"/>
        <v>TERRAIN</v>
      </c>
      <c r="F2244" s="4" t="s">
        <v>9541</v>
      </c>
      <c r="G2244" s="4" t="s">
        <v>7537</v>
      </c>
      <c r="H2244" s="5">
        <v>2</v>
      </c>
      <c r="I2244" s="5" t="s">
        <v>6943</v>
      </c>
      <c r="J2244" s="5"/>
      <c r="K2244" s="5"/>
      <c r="L2244" s="5"/>
      <c r="M2244" s="5" t="s">
        <v>1343</v>
      </c>
      <c r="N2244" s="5"/>
      <c r="O2244" s="5"/>
      <c r="P2244" s="5"/>
      <c r="Q2244" s="5"/>
      <c r="R2244" s="5"/>
      <c r="S2244" s="5"/>
      <c r="T2244" s="5"/>
      <c r="U2244" s="6">
        <v>45627</v>
      </c>
      <c r="V2244" s="5"/>
      <c r="W2244" s="4" t="s">
        <v>1329</v>
      </c>
      <c r="X2244" s="5"/>
      <c r="Y2244" s="5"/>
      <c r="Z2244" s="5"/>
      <c r="AA2244" s="4" t="s">
        <v>1487</v>
      </c>
      <c r="AB2244" s="5"/>
      <c r="AC2244" s="5"/>
      <c r="AD2244" s="5"/>
      <c r="AE2244" s="5"/>
      <c r="AF2244" s="5"/>
      <c r="AG2244" s="5"/>
      <c r="AH2244" s="5"/>
      <c r="AI2244" s="5"/>
      <c r="AJ2244" s="5"/>
      <c r="AK2244" s="5"/>
      <c r="AL2244" s="5"/>
      <c r="AM2244" s="5"/>
      <c r="AN2244" s="5"/>
      <c r="AO2244" s="5"/>
      <c r="AP2244" s="5" t="s">
        <v>1335</v>
      </c>
      <c r="AQ2244" s="4" t="s">
        <v>1336</v>
      </c>
      <c r="AR2244" s="5" t="s">
        <v>12476</v>
      </c>
      <c r="AS2244" s="4" t="s">
        <v>1427</v>
      </c>
      <c r="AT2244" s="5" t="s">
        <v>1428</v>
      </c>
      <c r="AU2244" s="5" t="s">
        <v>41</v>
      </c>
      <c r="AV2244" s="4" t="s">
        <v>1429</v>
      </c>
      <c r="AW2244" s="5" t="s">
        <v>129</v>
      </c>
      <c r="AX2244" s="4" t="s">
        <v>5448</v>
      </c>
      <c r="AY2244" s="5" t="s">
        <v>5452</v>
      </c>
      <c r="AZ2244" s="5" t="s">
        <v>1357</v>
      </c>
      <c r="BA2244" s="4" t="s">
        <v>7090</v>
      </c>
      <c r="BB2244" s="5" t="s">
        <v>11112</v>
      </c>
      <c r="BC2244" s="4" t="s">
        <v>7534</v>
      </c>
      <c r="BD2244" s="5" t="s">
        <v>7536</v>
      </c>
      <c r="BE2244" s="5" t="s">
        <v>260</v>
      </c>
      <c r="BF2244" s="5" t="s">
        <v>1333</v>
      </c>
      <c r="BG2244" s="4" t="s">
        <v>7537</v>
      </c>
      <c r="BH2244" s="5" t="s">
        <v>1343</v>
      </c>
    </row>
    <row r="2245" spans="1:60" x14ac:dyDescent="0.25">
      <c r="A2245">
        <f t="shared" si="186"/>
        <v>99906</v>
      </c>
      <c r="B2245">
        <f t="shared" si="187"/>
        <v>50100921</v>
      </c>
      <c r="C2245" t="str">
        <f t="shared" si="188"/>
        <v>CC</v>
      </c>
      <c r="D2245" t="str">
        <f t="shared" si="190"/>
        <v>REGION GRAND SUD</v>
      </c>
      <c r="E2245" s="12" t="str">
        <f t="shared" si="189"/>
        <v>TERRAIN</v>
      </c>
      <c r="F2245" s="4" t="s">
        <v>9542</v>
      </c>
      <c r="G2245" s="4" t="s">
        <v>2198</v>
      </c>
      <c r="H2245" s="5">
        <v>2</v>
      </c>
      <c r="I2245" s="5" t="s">
        <v>6943</v>
      </c>
      <c r="J2245" s="5"/>
      <c r="K2245" s="5"/>
      <c r="L2245" s="5"/>
      <c r="M2245" s="5" t="s">
        <v>1343</v>
      </c>
      <c r="N2245" s="5"/>
      <c r="O2245" s="5"/>
      <c r="P2245" s="5"/>
      <c r="Q2245" s="5"/>
      <c r="R2245" s="5"/>
      <c r="S2245" s="5"/>
      <c r="T2245" s="5"/>
      <c r="U2245" s="6">
        <v>45566</v>
      </c>
      <c r="V2245" s="5"/>
      <c r="W2245" s="4" t="s">
        <v>1329</v>
      </c>
      <c r="X2245" s="5"/>
      <c r="Y2245" s="5"/>
      <c r="Z2245" s="5"/>
      <c r="AA2245" s="4" t="s">
        <v>2195</v>
      </c>
      <c r="AB2245" s="5"/>
      <c r="AC2245" s="5"/>
      <c r="AD2245" s="5"/>
      <c r="AE2245" s="5"/>
      <c r="AF2245" s="5"/>
      <c r="AG2245" s="5"/>
      <c r="AH2245" s="5"/>
      <c r="AI2245" s="5"/>
      <c r="AJ2245" s="5"/>
      <c r="AK2245" s="5"/>
      <c r="AL2245" s="5"/>
      <c r="AM2245" s="5"/>
      <c r="AN2245" s="5"/>
      <c r="AO2245" s="5"/>
      <c r="AP2245" s="5" t="s">
        <v>1335</v>
      </c>
      <c r="AQ2245" s="4" t="s">
        <v>1336</v>
      </c>
      <c r="AR2245" s="5" t="s">
        <v>12476</v>
      </c>
      <c r="AS2245" s="4" t="s">
        <v>1427</v>
      </c>
      <c r="AT2245" s="5" t="s">
        <v>1428</v>
      </c>
      <c r="AU2245" s="5" t="s">
        <v>41</v>
      </c>
      <c r="AV2245" s="4" t="s">
        <v>1429</v>
      </c>
      <c r="AW2245" s="5" t="s">
        <v>129</v>
      </c>
      <c r="AX2245" s="4" t="s">
        <v>1430</v>
      </c>
      <c r="AY2245" s="5" t="s">
        <v>1431</v>
      </c>
      <c r="AZ2245" s="5" t="s">
        <v>11</v>
      </c>
      <c r="BA2245" s="4" t="s">
        <v>1432</v>
      </c>
      <c r="BB2245" s="5" t="s">
        <v>1433</v>
      </c>
      <c r="BC2245" s="5" t="s">
        <v>2194</v>
      </c>
      <c r="BD2245" s="5" t="s">
        <v>2197</v>
      </c>
      <c r="BE2245" s="5" t="s">
        <v>71</v>
      </c>
      <c r="BF2245" s="5" t="s">
        <v>1333</v>
      </c>
      <c r="BG2245" s="4" t="s">
        <v>2198</v>
      </c>
      <c r="BH2245" s="5" t="s">
        <v>1343</v>
      </c>
    </row>
    <row r="2246" spans="1:60" x14ac:dyDescent="0.25">
      <c r="A2246">
        <f t="shared" si="186"/>
        <v>99905</v>
      </c>
      <c r="B2246">
        <f t="shared" si="187"/>
        <v>50100920</v>
      </c>
      <c r="C2246" t="str">
        <f t="shared" si="188"/>
        <v>CC</v>
      </c>
      <c r="D2246" t="str">
        <f t="shared" si="190"/>
        <v>REGION GRAND SUD</v>
      </c>
      <c r="E2246" s="12" t="str">
        <f t="shared" si="189"/>
        <v>TERRAIN</v>
      </c>
      <c r="F2246" s="4" t="s">
        <v>9543</v>
      </c>
      <c r="G2246" s="4" t="s">
        <v>4957</v>
      </c>
      <c r="H2246" s="5">
        <v>2</v>
      </c>
      <c r="I2246" s="5" t="s">
        <v>6943</v>
      </c>
      <c r="J2246" s="5"/>
      <c r="K2246" s="5"/>
      <c r="L2246" s="5"/>
      <c r="M2246" s="5" t="s">
        <v>1343</v>
      </c>
      <c r="N2246" s="5"/>
      <c r="O2246" s="5"/>
      <c r="P2246" s="5"/>
      <c r="Q2246" s="5"/>
      <c r="R2246" s="5"/>
      <c r="S2246" s="5"/>
      <c r="T2246" s="5"/>
      <c r="U2246" s="6">
        <v>45627</v>
      </c>
      <c r="V2246" s="5"/>
      <c r="W2246" s="4" t="s">
        <v>1329</v>
      </c>
      <c r="X2246" s="5"/>
      <c r="Y2246" s="5"/>
      <c r="Z2246" s="5"/>
      <c r="AA2246" s="4" t="s">
        <v>1437</v>
      </c>
      <c r="AB2246" s="5"/>
      <c r="AC2246" s="5"/>
      <c r="AD2246" s="5"/>
      <c r="AE2246" s="5"/>
      <c r="AF2246" s="5"/>
      <c r="AG2246" s="5"/>
      <c r="AH2246" s="5"/>
      <c r="AI2246" s="5"/>
      <c r="AJ2246" s="5"/>
      <c r="AK2246" s="5"/>
      <c r="AL2246" s="5"/>
      <c r="AM2246" s="5"/>
      <c r="AN2246" s="5"/>
      <c r="AO2246" s="5"/>
      <c r="AP2246" s="5" t="s">
        <v>1335</v>
      </c>
      <c r="AQ2246" s="4" t="s">
        <v>1336</v>
      </c>
      <c r="AR2246" s="5" t="s">
        <v>12476</v>
      </c>
      <c r="AS2246" s="4" t="s">
        <v>1427</v>
      </c>
      <c r="AT2246" s="5" t="s">
        <v>1428</v>
      </c>
      <c r="AU2246" s="5" t="s">
        <v>41</v>
      </c>
      <c r="AV2246" s="4" t="s">
        <v>1429</v>
      </c>
      <c r="AW2246" s="5" t="s">
        <v>129</v>
      </c>
      <c r="AX2246" s="4" t="s">
        <v>5448</v>
      </c>
      <c r="AY2246" s="5" t="s">
        <v>5452</v>
      </c>
      <c r="AZ2246" s="5" t="s">
        <v>1357</v>
      </c>
      <c r="BA2246" s="4" t="s">
        <v>7090</v>
      </c>
      <c r="BB2246" s="5" t="s">
        <v>11112</v>
      </c>
      <c r="BC2246" s="5" t="s">
        <v>4953</v>
      </c>
      <c r="BD2246" s="5" t="s">
        <v>4956</v>
      </c>
      <c r="BE2246" s="5" t="s">
        <v>25</v>
      </c>
      <c r="BF2246" s="5" t="s">
        <v>1333</v>
      </c>
      <c r="BG2246" s="4" t="s">
        <v>4957</v>
      </c>
      <c r="BH2246" s="5" t="s">
        <v>1343</v>
      </c>
    </row>
    <row r="2247" spans="1:60" x14ac:dyDescent="0.25">
      <c r="A2247">
        <f t="shared" si="186"/>
        <v>99902</v>
      </c>
      <c r="B2247">
        <f t="shared" si="187"/>
        <v>50100919</v>
      </c>
      <c r="C2247" t="str">
        <f t="shared" si="188"/>
        <v>CC</v>
      </c>
      <c r="D2247" t="str">
        <f t="shared" si="190"/>
        <v>REGION GRAND SUD</v>
      </c>
      <c r="E2247" s="12" t="str">
        <f t="shared" si="189"/>
        <v>TERRAIN</v>
      </c>
      <c r="F2247" s="4" t="s">
        <v>9544</v>
      </c>
      <c r="G2247" s="4" t="s">
        <v>7729</v>
      </c>
      <c r="H2247" s="5">
        <v>2</v>
      </c>
      <c r="I2247" s="5" t="s">
        <v>6943</v>
      </c>
      <c r="J2247" s="5"/>
      <c r="K2247" s="5"/>
      <c r="L2247" s="5"/>
      <c r="M2247" s="5" t="s">
        <v>1343</v>
      </c>
      <c r="N2247" s="5"/>
      <c r="O2247" s="5"/>
      <c r="P2247" s="5"/>
      <c r="Q2247" s="5"/>
      <c r="R2247" s="5"/>
      <c r="S2247" s="5"/>
      <c r="T2247" s="5"/>
      <c r="U2247" s="6">
        <v>45474</v>
      </c>
      <c r="V2247" s="5"/>
      <c r="W2247" s="4" t="s">
        <v>1329</v>
      </c>
      <c r="X2247" s="5"/>
      <c r="Y2247" s="5"/>
      <c r="Z2247" s="5"/>
      <c r="AA2247" s="4" t="s">
        <v>6074</v>
      </c>
      <c r="AB2247" s="5"/>
      <c r="AC2247" s="5"/>
      <c r="AD2247" s="5"/>
      <c r="AE2247" s="5"/>
      <c r="AF2247" s="5"/>
      <c r="AG2247" s="5"/>
      <c r="AH2247" s="5"/>
      <c r="AI2247" s="5"/>
      <c r="AJ2247" s="5"/>
      <c r="AK2247" s="5"/>
      <c r="AL2247" s="5"/>
      <c r="AM2247" s="5"/>
      <c r="AN2247" s="5"/>
      <c r="AO2247" s="5"/>
      <c r="AP2247" s="5" t="s">
        <v>1335</v>
      </c>
      <c r="AQ2247" s="4" t="s">
        <v>1336</v>
      </c>
      <c r="AR2247" s="5" t="s">
        <v>12476</v>
      </c>
      <c r="AS2247" s="4" t="s">
        <v>1629</v>
      </c>
      <c r="AT2247" s="5" t="s">
        <v>1630</v>
      </c>
      <c r="AU2247" s="5" t="s">
        <v>41</v>
      </c>
      <c r="AV2247" s="4" t="s">
        <v>1631</v>
      </c>
      <c r="AW2247" s="5" t="s">
        <v>7</v>
      </c>
      <c r="AX2247" s="4" t="s">
        <v>3473</v>
      </c>
      <c r="AY2247" s="5" t="s">
        <v>3475</v>
      </c>
      <c r="AZ2247" s="5" t="s">
        <v>11</v>
      </c>
      <c r="BA2247" s="4" t="s">
        <v>3476</v>
      </c>
      <c r="BB2247" s="5" t="s">
        <v>3477</v>
      </c>
      <c r="BC2247" s="5" t="s">
        <v>7726</v>
      </c>
      <c r="BD2247" s="5" t="s">
        <v>7728</v>
      </c>
      <c r="BE2247" s="5" t="s">
        <v>60</v>
      </c>
      <c r="BF2247" s="5" t="s">
        <v>1333</v>
      </c>
      <c r="BG2247" s="4" t="s">
        <v>7729</v>
      </c>
      <c r="BH2247" s="5" t="s">
        <v>1343</v>
      </c>
    </row>
    <row r="2248" spans="1:60" x14ac:dyDescent="0.25">
      <c r="A2248">
        <f t="shared" si="186"/>
        <v>99900</v>
      </c>
      <c r="B2248">
        <f t="shared" si="187"/>
        <v>50100918</v>
      </c>
      <c r="C2248" t="str">
        <f t="shared" si="188"/>
        <v>CC</v>
      </c>
      <c r="D2248" t="str">
        <f t="shared" si="190"/>
        <v>REGION GRAND SUD</v>
      </c>
      <c r="E2248" s="12" t="str">
        <f t="shared" si="189"/>
        <v>TERRAIN</v>
      </c>
      <c r="F2248" s="4" t="s">
        <v>9545</v>
      </c>
      <c r="G2248" s="4" t="s">
        <v>9546</v>
      </c>
      <c r="H2248" s="5">
        <v>2</v>
      </c>
      <c r="I2248" s="5" t="s">
        <v>6943</v>
      </c>
      <c r="J2248" s="5"/>
      <c r="K2248" s="5"/>
      <c r="L2248" s="5"/>
      <c r="M2248" s="5" t="s">
        <v>1343</v>
      </c>
      <c r="N2248" s="5"/>
      <c r="O2248" s="5"/>
      <c r="P2248" s="5"/>
      <c r="Q2248" s="5"/>
      <c r="R2248" s="5"/>
      <c r="S2248" s="5"/>
      <c r="T2248" s="5"/>
      <c r="U2248" s="6">
        <v>45474</v>
      </c>
      <c r="V2248" s="5"/>
      <c r="W2248" s="4" t="s">
        <v>1329</v>
      </c>
      <c r="X2248" s="5"/>
      <c r="Y2248" s="5"/>
      <c r="Z2248" s="5"/>
      <c r="AA2248" s="4" t="s">
        <v>3245</v>
      </c>
      <c r="AB2248" s="5"/>
      <c r="AC2248" s="5"/>
      <c r="AD2248" s="5"/>
      <c r="AE2248" s="5"/>
      <c r="AF2248" s="5"/>
      <c r="AG2248" s="5"/>
      <c r="AH2248" s="5"/>
      <c r="AI2248" s="5"/>
      <c r="AJ2248" s="5"/>
      <c r="AK2248" s="5"/>
      <c r="AL2248" s="5"/>
      <c r="AM2248" s="5"/>
      <c r="AN2248" s="5"/>
      <c r="AO2248" s="5"/>
      <c r="AP2248" s="5" t="s">
        <v>1335</v>
      </c>
      <c r="AQ2248" s="4" t="s">
        <v>1336</v>
      </c>
      <c r="AR2248" s="5" t="s">
        <v>12476</v>
      </c>
      <c r="AS2248" s="4" t="s">
        <v>1629</v>
      </c>
      <c r="AT2248" s="5" t="s">
        <v>1630</v>
      </c>
      <c r="AU2248" s="5" t="s">
        <v>41</v>
      </c>
      <c r="AV2248" s="4" t="s">
        <v>1631</v>
      </c>
      <c r="AW2248" s="5" t="s">
        <v>7</v>
      </c>
      <c r="AX2248" s="4" t="s">
        <v>3473</v>
      </c>
      <c r="AY2248" s="5" t="s">
        <v>3475</v>
      </c>
      <c r="AZ2248" s="5" t="s">
        <v>11</v>
      </c>
      <c r="BA2248" s="4" t="s">
        <v>3476</v>
      </c>
      <c r="BB2248" s="5" t="s">
        <v>3477</v>
      </c>
      <c r="BC2248" s="5"/>
      <c r="BD2248" s="5"/>
      <c r="BE2248" s="5"/>
      <c r="BF2248" s="5"/>
      <c r="BG2248" s="4" t="s">
        <v>9546</v>
      </c>
      <c r="BH2248" s="5" t="s">
        <v>1343</v>
      </c>
    </row>
    <row r="2249" spans="1:60" x14ac:dyDescent="0.25">
      <c r="A2249">
        <f t="shared" si="186"/>
        <v>99888</v>
      </c>
      <c r="B2249">
        <f t="shared" si="187"/>
        <v>50100917</v>
      </c>
      <c r="C2249" t="str">
        <f t="shared" si="188"/>
        <v>CC</v>
      </c>
      <c r="D2249" t="str">
        <f t="shared" si="190"/>
        <v>REGION ILE DE FRANCE NORD</v>
      </c>
      <c r="E2249" s="12" t="str">
        <f t="shared" si="189"/>
        <v>TERRAIN</v>
      </c>
      <c r="F2249" s="4" t="s">
        <v>9547</v>
      </c>
      <c r="G2249" s="4" t="s">
        <v>9548</v>
      </c>
      <c r="H2249" s="5">
        <v>2</v>
      </c>
      <c r="I2249" s="5" t="s">
        <v>6943</v>
      </c>
      <c r="J2249" s="5"/>
      <c r="K2249" s="5"/>
      <c r="L2249" s="5"/>
      <c r="M2249" s="5" t="s">
        <v>1343</v>
      </c>
      <c r="N2249" s="5"/>
      <c r="O2249" s="5"/>
      <c r="P2249" s="5"/>
      <c r="Q2249" s="5"/>
      <c r="R2249" s="5"/>
      <c r="S2249" s="5"/>
      <c r="T2249" s="5"/>
      <c r="U2249" s="6">
        <v>45627</v>
      </c>
      <c r="V2249" s="5"/>
      <c r="W2249" s="4" t="s">
        <v>1329</v>
      </c>
      <c r="X2249" s="5"/>
      <c r="Y2249" s="5"/>
      <c r="Z2249" s="5"/>
      <c r="AA2249" s="4" t="s">
        <v>3820</v>
      </c>
      <c r="AB2249" s="5"/>
      <c r="AC2249" s="5"/>
      <c r="AD2249" s="5"/>
      <c r="AE2249" s="5"/>
      <c r="AF2249" s="5"/>
      <c r="AG2249" s="5"/>
      <c r="AH2249" s="5"/>
      <c r="AI2249" s="5"/>
      <c r="AJ2249" s="5"/>
      <c r="AK2249" s="5"/>
      <c r="AL2249" s="5"/>
      <c r="AM2249" s="5"/>
      <c r="AN2249" s="5"/>
      <c r="AO2249" s="5"/>
      <c r="AP2249" s="5" t="s">
        <v>12477</v>
      </c>
      <c r="AQ2249" s="4" t="s">
        <v>1351</v>
      </c>
      <c r="AR2249" s="5" t="s">
        <v>12478</v>
      </c>
      <c r="AS2249" s="4" t="s">
        <v>1352</v>
      </c>
      <c r="AT2249" s="5" t="s">
        <v>1353</v>
      </c>
      <c r="AU2249" s="5" t="s">
        <v>41</v>
      </c>
      <c r="AV2249" s="4" t="s">
        <v>1354</v>
      </c>
      <c r="AW2249" s="5" t="s">
        <v>17</v>
      </c>
      <c r="AX2249" s="4" t="s">
        <v>2116</v>
      </c>
      <c r="AY2249" s="5" t="s">
        <v>2117</v>
      </c>
      <c r="AZ2249" s="5" t="s">
        <v>11</v>
      </c>
      <c r="BA2249" s="4" t="s">
        <v>2118</v>
      </c>
      <c r="BB2249" s="5" t="s">
        <v>2119</v>
      </c>
      <c r="BC2249" s="4"/>
      <c r="BD2249" s="5"/>
      <c r="BE2249" s="5"/>
      <c r="BF2249" s="5"/>
      <c r="BG2249" s="4" t="s">
        <v>9548</v>
      </c>
      <c r="BH2249" s="5" t="s">
        <v>1343</v>
      </c>
    </row>
    <row r="2250" spans="1:60" x14ac:dyDescent="0.25">
      <c r="A2250">
        <f t="shared" si="186"/>
        <v>99837</v>
      </c>
      <c r="B2250">
        <f t="shared" si="187"/>
        <v>50100916</v>
      </c>
      <c r="C2250" t="str">
        <f t="shared" si="188"/>
        <v>CC</v>
      </c>
      <c r="D2250" t="str">
        <f t="shared" si="190"/>
        <v>REGION ILE DE FRANCE NORD</v>
      </c>
      <c r="E2250" s="12" t="str">
        <f t="shared" si="189"/>
        <v>TERRAIN</v>
      </c>
      <c r="F2250" s="4" t="s">
        <v>9549</v>
      </c>
      <c r="G2250" s="4" t="s">
        <v>9550</v>
      </c>
      <c r="H2250" s="5">
        <v>2</v>
      </c>
      <c r="I2250" s="5" t="s">
        <v>6943</v>
      </c>
      <c r="J2250" s="5"/>
      <c r="K2250" s="5"/>
      <c r="L2250" s="5"/>
      <c r="M2250" s="5" t="s">
        <v>1343</v>
      </c>
      <c r="N2250" s="5"/>
      <c r="O2250" s="5"/>
      <c r="P2250" s="5"/>
      <c r="Q2250" s="5"/>
      <c r="R2250" s="5"/>
      <c r="S2250" s="5"/>
      <c r="T2250" s="5"/>
      <c r="U2250" s="6">
        <v>45597</v>
      </c>
      <c r="V2250" s="5"/>
      <c r="W2250" s="4" t="s">
        <v>1329</v>
      </c>
      <c r="X2250" s="5"/>
      <c r="Y2250" s="5"/>
      <c r="Z2250" s="5"/>
      <c r="AA2250" s="4" t="s">
        <v>8785</v>
      </c>
      <c r="AB2250" s="5"/>
      <c r="AC2250" s="5"/>
      <c r="AD2250" s="5"/>
      <c r="AE2250" s="5"/>
      <c r="AF2250" s="5"/>
      <c r="AG2250" s="5"/>
      <c r="AH2250" s="5"/>
      <c r="AI2250" s="5"/>
      <c r="AJ2250" s="5"/>
      <c r="AK2250" s="5"/>
      <c r="AL2250" s="5"/>
      <c r="AM2250" s="5"/>
      <c r="AN2250" s="5"/>
      <c r="AO2250" s="5"/>
      <c r="AP2250" s="5" t="s">
        <v>12477</v>
      </c>
      <c r="AQ2250" s="4" t="s">
        <v>1351</v>
      </c>
      <c r="AR2250" s="5" t="s">
        <v>12478</v>
      </c>
      <c r="AS2250" s="4" t="s">
        <v>2022</v>
      </c>
      <c r="AT2250" s="5" t="s">
        <v>2023</v>
      </c>
      <c r="AU2250" s="5" t="s">
        <v>41</v>
      </c>
      <c r="AV2250" s="4" t="s">
        <v>2024</v>
      </c>
      <c r="AW2250" s="5" t="s">
        <v>26</v>
      </c>
      <c r="AX2250" s="4" t="s">
        <v>3308</v>
      </c>
      <c r="AY2250" s="5" t="s">
        <v>3309</v>
      </c>
      <c r="AZ2250" s="5" t="s">
        <v>11</v>
      </c>
      <c r="BA2250" s="4" t="s">
        <v>3310</v>
      </c>
      <c r="BB2250" s="5" t="s">
        <v>3311</v>
      </c>
      <c r="BC2250" s="5"/>
      <c r="BD2250" s="5"/>
      <c r="BE2250" s="5"/>
      <c r="BF2250" s="5"/>
      <c r="BG2250" s="4" t="s">
        <v>9550</v>
      </c>
      <c r="BH2250" s="5" t="s">
        <v>1343</v>
      </c>
    </row>
    <row r="2251" spans="1:60" x14ac:dyDescent="0.25">
      <c r="A2251">
        <f t="shared" si="186"/>
        <v>99820</v>
      </c>
      <c r="B2251">
        <f t="shared" si="187"/>
        <v>50100915</v>
      </c>
      <c r="C2251" t="str">
        <f t="shared" si="188"/>
        <v>CC</v>
      </c>
      <c r="D2251" t="str">
        <f t="shared" si="190"/>
        <v>REGION GRAND SUD</v>
      </c>
      <c r="E2251" s="12" t="str">
        <f t="shared" si="189"/>
        <v>TERRAIN</v>
      </c>
      <c r="F2251" s="4" t="s">
        <v>9551</v>
      </c>
      <c r="G2251" s="4" t="s">
        <v>4346</v>
      </c>
      <c r="H2251" s="5">
        <v>2</v>
      </c>
      <c r="I2251" s="5" t="s">
        <v>6943</v>
      </c>
      <c r="J2251" s="5"/>
      <c r="K2251" s="5"/>
      <c r="L2251" s="5"/>
      <c r="M2251" s="5" t="s">
        <v>1343</v>
      </c>
      <c r="N2251" s="5"/>
      <c r="O2251" s="5"/>
      <c r="P2251" s="5"/>
      <c r="Q2251" s="5"/>
      <c r="R2251" s="5"/>
      <c r="S2251" s="5"/>
      <c r="T2251" s="5"/>
      <c r="U2251" s="6">
        <v>45536</v>
      </c>
      <c r="V2251" s="5"/>
      <c r="W2251" s="4" t="s">
        <v>1329</v>
      </c>
      <c r="X2251" s="5"/>
      <c r="Y2251" s="5"/>
      <c r="Z2251" s="5"/>
      <c r="AA2251" s="4" t="s">
        <v>4344</v>
      </c>
      <c r="AB2251" s="5"/>
      <c r="AC2251" s="5"/>
      <c r="AD2251" s="5"/>
      <c r="AE2251" s="5"/>
      <c r="AF2251" s="5"/>
      <c r="AG2251" s="5"/>
      <c r="AH2251" s="5"/>
      <c r="AI2251" s="5"/>
      <c r="AJ2251" s="5"/>
      <c r="AK2251" s="5"/>
      <c r="AL2251" s="5"/>
      <c r="AM2251" s="5"/>
      <c r="AN2251" s="5"/>
      <c r="AO2251" s="5"/>
      <c r="AP2251" s="5" t="s">
        <v>1335</v>
      </c>
      <c r="AQ2251" s="4" t="s">
        <v>1336</v>
      </c>
      <c r="AR2251" s="5" t="s">
        <v>12476</v>
      </c>
      <c r="AS2251" s="4" t="s">
        <v>1745</v>
      </c>
      <c r="AT2251" s="5" t="s">
        <v>1746</v>
      </c>
      <c r="AU2251" s="5" t="s">
        <v>41</v>
      </c>
      <c r="AV2251" s="4" t="s">
        <v>1747</v>
      </c>
      <c r="AW2251" s="5" t="s">
        <v>52</v>
      </c>
      <c r="AX2251" s="4" t="s">
        <v>1748</v>
      </c>
      <c r="AY2251" s="5" t="s">
        <v>1749</v>
      </c>
      <c r="AZ2251" s="5" t="s">
        <v>11</v>
      </c>
      <c r="BA2251" s="4" t="s">
        <v>1750</v>
      </c>
      <c r="BB2251" s="5" t="s">
        <v>1751</v>
      </c>
      <c r="BC2251" s="4" t="s">
        <v>4342</v>
      </c>
      <c r="BD2251" s="5" t="s">
        <v>4345</v>
      </c>
      <c r="BE2251" s="5" t="s">
        <v>245</v>
      </c>
      <c r="BF2251" s="5" t="s">
        <v>1333</v>
      </c>
      <c r="BG2251" s="4" t="s">
        <v>4346</v>
      </c>
      <c r="BH2251" s="5" t="s">
        <v>1343</v>
      </c>
    </row>
    <row r="2252" spans="1:60" x14ac:dyDescent="0.25">
      <c r="A2252">
        <f t="shared" si="186"/>
        <v>99819</v>
      </c>
      <c r="B2252">
        <f t="shared" si="187"/>
        <v>50100914</v>
      </c>
      <c r="C2252" t="str">
        <f t="shared" si="188"/>
        <v>CC</v>
      </c>
      <c r="D2252" t="str">
        <f t="shared" si="190"/>
        <v>REGION GRAND SUD</v>
      </c>
      <c r="E2252" s="12" t="str">
        <f t="shared" si="189"/>
        <v>TERRAIN</v>
      </c>
      <c r="F2252" s="4" t="s">
        <v>9552</v>
      </c>
      <c r="G2252" s="4" t="s">
        <v>4549</v>
      </c>
      <c r="H2252" s="5">
        <v>2</v>
      </c>
      <c r="I2252" s="5" t="s">
        <v>6943</v>
      </c>
      <c r="J2252" s="5"/>
      <c r="K2252" s="5"/>
      <c r="L2252" s="5"/>
      <c r="M2252" s="5" t="s">
        <v>1343</v>
      </c>
      <c r="N2252" s="5"/>
      <c r="O2252" s="5"/>
      <c r="P2252" s="5"/>
      <c r="Q2252" s="5"/>
      <c r="R2252" s="5"/>
      <c r="S2252" s="5"/>
      <c r="T2252" s="5"/>
      <c r="U2252" s="6">
        <v>45566</v>
      </c>
      <c r="V2252" s="5"/>
      <c r="W2252" s="4" t="s">
        <v>1329</v>
      </c>
      <c r="X2252" s="5"/>
      <c r="Y2252" s="5"/>
      <c r="Z2252" s="5"/>
      <c r="AA2252" s="4" t="s">
        <v>3037</v>
      </c>
      <c r="AB2252" s="5"/>
      <c r="AC2252" s="5"/>
      <c r="AD2252" s="5"/>
      <c r="AE2252" s="5"/>
      <c r="AF2252" s="5"/>
      <c r="AG2252" s="5"/>
      <c r="AH2252" s="5"/>
      <c r="AI2252" s="5"/>
      <c r="AJ2252" s="5"/>
      <c r="AK2252" s="5"/>
      <c r="AL2252" s="5"/>
      <c r="AM2252" s="5"/>
      <c r="AN2252" s="5"/>
      <c r="AO2252" s="5"/>
      <c r="AP2252" s="5" t="s">
        <v>1335</v>
      </c>
      <c r="AQ2252" s="4" t="s">
        <v>1336</v>
      </c>
      <c r="AR2252" s="5" t="s">
        <v>12476</v>
      </c>
      <c r="AS2252" s="4" t="s">
        <v>1745</v>
      </c>
      <c r="AT2252" s="5" t="s">
        <v>1746</v>
      </c>
      <c r="AU2252" s="5" t="s">
        <v>41</v>
      </c>
      <c r="AV2252" s="4" t="s">
        <v>1747</v>
      </c>
      <c r="AW2252" s="5" t="s">
        <v>52</v>
      </c>
      <c r="AX2252" s="4"/>
      <c r="AY2252" s="5"/>
      <c r="AZ2252" s="5"/>
      <c r="BA2252" s="4" t="s">
        <v>1809</v>
      </c>
      <c r="BB2252" s="5" t="s">
        <v>1810</v>
      </c>
      <c r="BC2252" s="5" t="s">
        <v>4546</v>
      </c>
      <c r="BD2252" s="5" t="s">
        <v>4548</v>
      </c>
      <c r="BE2252" s="5" t="s">
        <v>25</v>
      </c>
      <c r="BF2252" s="5" t="s">
        <v>1333</v>
      </c>
      <c r="BG2252" s="4" t="s">
        <v>4549</v>
      </c>
      <c r="BH2252" s="5" t="s">
        <v>1343</v>
      </c>
    </row>
    <row r="2253" spans="1:60" x14ac:dyDescent="0.25">
      <c r="A2253">
        <f t="shared" ref="A2253:A2316" si="191">G2253*1</f>
        <v>99817</v>
      </c>
      <c r="B2253">
        <f t="shared" ref="B2253:B2316" si="192">F2253*1</f>
        <v>50100913</v>
      </c>
      <c r="C2253" t="str">
        <f t="shared" ref="C2253:C2316" si="193">IF(LEFT(T2253,4)="ASSI","ASSISTANTE",IF(T2253="100 IMD","IMD",IF(T2253="105 IMD","IMD",IF(T2253="200 IMP","IMP",IF(T2253="310 CMA","IMP","CC")))))</f>
        <v>CC</v>
      </c>
      <c r="D2253" t="str">
        <f t="shared" si="190"/>
        <v>REGION GRAND SUD</v>
      </c>
      <c r="E2253" s="12" t="str">
        <f t="shared" ref="E2253:E2316" si="194">IF(BB2253="OC FICTIVE","EN MISSION","TERRAIN")</f>
        <v>TERRAIN</v>
      </c>
      <c r="F2253" s="4" t="s">
        <v>9553</v>
      </c>
      <c r="G2253" s="4" t="s">
        <v>2112</v>
      </c>
      <c r="H2253" s="5">
        <v>2</v>
      </c>
      <c r="I2253" s="5" t="s">
        <v>6943</v>
      </c>
      <c r="J2253" s="5"/>
      <c r="K2253" s="5"/>
      <c r="L2253" s="5"/>
      <c r="M2253" s="5" t="s">
        <v>1343</v>
      </c>
      <c r="N2253" s="5"/>
      <c r="O2253" s="5"/>
      <c r="P2253" s="5"/>
      <c r="Q2253" s="5"/>
      <c r="R2253" s="5"/>
      <c r="S2253" s="5"/>
      <c r="T2253" s="5"/>
      <c r="U2253" s="6">
        <v>45474</v>
      </c>
      <c r="V2253" s="5"/>
      <c r="W2253" s="4" t="s">
        <v>1329</v>
      </c>
      <c r="X2253" s="5"/>
      <c r="Y2253" s="5"/>
      <c r="Z2253" s="5"/>
      <c r="AA2253" s="4" t="s">
        <v>2109</v>
      </c>
      <c r="AB2253" s="5"/>
      <c r="AC2253" s="5"/>
      <c r="AD2253" s="5"/>
      <c r="AE2253" s="5"/>
      <c r="AF2253" s="5"/>
      <c r="AG2253" s="5"/>
      <c r="AH2253" s="5"/>
      <c r="AI2253" s="5"/>
      <c r="AJ2253" s="5"/>
      <c r="AK2253" s="5"/>
      <c r="AL2253" s="5"/>
      <c r="AM2253" s="5"/>
      <c r="AN2253" s="5"/>
      <c r="AO2253" s="5"/>
      <c r="AP2253" s="5" t="s">
        <v>1335</v>
      </c>
      <c r="AQ2253" s="4" t="s">
        <v>1336</v>
      </c>
      <c r="AR2253" s="5" t="s">
        <v>12476</v>
      </c>
      <c r="AS2253" s="4" t="s">
        <v>1745</v>
      </c>
      <c r="AT2253" s="5" t="s">
        <v>1746</v>
      </c>
      <c r="AU2253" s="5" t="s">
        <v>41</v>
      </c>
      <c r="AV2253" s="4" t="s">
        <v>1747</v>
      </c>
      <c r="AW2253" s="5" t="s">
        <v>52</v>
      </c>
      <c r="AX2253" s="4" t="s">
        <v>1748</v>
      </c>
      <c r="AY2253" s="5" t="s">
        <v>1749</v>
      </c>
      <c r="AZ2253" s="5" t="s">
        <v>11</v>
      </c>
      <c r="BA2253" s="4" t="s">
        <v>1750</v>
      </c>
      <c r="BB2253" s="5" t="s">
        <v>1751</v>
      </c>
      <c r="BC2253" s="4" t="s">
        <v>2108</v>
      </c>
      <c r="BD2253" s="5" t="s">
        <v>2111</v>
      </c>
      <c r="BE2253" s="5" t="s">
        <v>3</v>
      </c>
      <c r="BF2253" s="5" t="s">
        <v>1333</v>
      </c>
      <c r="BG2253" s="4" t="s">
        <v>2112</v>
      </c>
      <c r="BH2253" s="5" t="s">
        <v>1343</v>
      </c>
    </row>
    <row r="2254" spans="1:60" x14ac:dyDescent="0.25">
      <c r="A2254">
        <f t="shared" si="191"/>
        <v>99815</v>
      </c>
      <c r="B2254">
        <f t="shared" si="192"/>
        <v>50100912</v>
      </c>
      <c r="C2254" t="str">
        <f t="shared" si="193"/>
        <v>CC</v>
      </c>
      <c r="D2254" t="str">
        <f t="shared" si="190"/>
        <v>REGION GRAND SUD</v>
      </c>
      <c r="E2254" s="12" t="str">
        <f t="shared" si="194"/>
        <v>TERRAIN</v>
      </c>
      <c r="F2254" s="4" t="s">
        <v>9554</v>
      </c>
      <c r="G2254" s="4" t="s">
        <v>9555</v>
      </c>
      <c r="H2254" s="5">
        <v>2</v>
      </c>
      <c r="I2254" s="5" t="s">
        <v>6943</v>
      </c>
      <c r="J2254" s="5"/>
      <c r="K2254" s="5"/>
      <c r="L2254" s="5"/>
      <c r="M2254" s="5" t="s">
        <v>1343</v>
      </c>
      <c r="N2254" s="5"/>
      <c r="O2254" s="6"/>
      <c r="P2254" s="5"/>
      <c r="Q2254" s="5"/>
      <c r="R2254" s="5"/>
      <c r="S2254" s="5"/>
      <c r="T2254" s="5"/>
      <c r="U2254" s="6">
        <v>45474</v>
      </c>
      <c r="V2254" s="4"/>
      <c r="W2254" s="4" t="s">
        <v>1329</v>
      </c>
      <c r="X2254" s="5"/>
      <c r="Y2254" s="5"/>
      <c r="Z2254" s="5"/>
      <c r="AA2254" s="4" t="s">
        <v>6497</v>
      </c>
      <c r="AB2254" s="5"/>
      <c r="AC2254" s="5"/>
      <c r="AD2254" s="5"/>
      <c r="AE2254" s="5"/>
      <c r="AF2254" s="6"/>
      <c r="AG2254" s="5"/>
      <c r="AH2254" s="5"/>
      <c r="AI2254" s="5"/>
      <c r="AJ2254" s="6"/>
      <c r="AK2254" s="5"/>
      <c r="AL2254" s="6"/>
      <c r="AM2254" s="5"/>
      <c r="AN2254" s="5"/>
      <c r="AO2254" s="5"/>
      <c r="AP2254" s="5" t="s">
        <v>1335</v>
      </c>
      <c r="AQ2254" s="4" t="s">
        <v>1336</v>
      </c>
      <c r="AR2254" s="5" t="s">
        <v>12476</v>
      </c>
      <c r="AS2254" s="4" t="s">
        <v>1745</v>
      </c>
      <c r="AT2254" s="5" t="s">
        <v>1746</v>
      </c>
      <c r="AU2254" s="5" t="s">
        <v>41</v>
      </c>
      <c r="AV2254" s="4" t="s">
        <v>1747</v>
      </c>
      <c r="AW2254" s="5" t="s">
        <v>52</v>
      </c>
      <c r="AX2254" s="4" t="s">
        <v>1748</v>
      </c>
      <c r="AY2254" s="5" t="s">
        <v>1749</v>
      </c>
      <c r="AZ2254" s="5" t="s">
        <v>11</v>
      </c>
      <c r="BA2254" s="4" t="s">
        <v>1750</v>
      </c>
      <c r="BB2254" s="5" t="s">
        <v>1751</v>
      </c>
      <c r="BC2254" s="4"/>
      <c r="BD2254" s="5"/>
      <c r="BE2254" s="5"/>
      <c r="BF2254" s="5"/>
      <c r="BG2254" s="4" t="s">
        <v>9555</v>
      </c>
      <c r="BH2254" s="5" t="s">
        <v>1343</v>
      </c>
    </row>
    <row r="2255" spans="1:60" x14ac:dyDescent="0.25">
      <c r="A2255">
        <f t="shared" si="191"/>
        <v>99811</v>
      </c>
      <c r="B2255">
        <f t="shared" si="192"/>
        <v>50100911</v>
      </c>
      <c r="C2255" t="str">
        <f t="shared" si="193"/>
        <v>CC</v>
      </c>
      <c r="D2255" t="str">
        <f t="shared" si="190"/>
        <v>REGION GRAND SUD</v>
      </c>
      <c r="E2255" s="12" t="str">
        <f t="shared" si="194"/>
        <v>TERRAIN</v>
      </c>
      <c r="F2255" s="4" t="s">
        <v>9556</v>
      </c>
      <c r="G2255" s="4" t="s">
        <v>7721</v>
      </c>
      <c r="H2255" s="5">
        <v>2</v>
      </c>
      <c r="I2255" s="5" t="s">
        <v>6943</v>
      </c>
      <c r="J2255" s="5"/>
      <c r="K2255" s="5"/>
      <c r="L2255" s="5"/>
      <c r="M2255" s="5" t="s">
        <v>1343</v>
      </c>
      <c r="N2255" s="5"/>
      <c r="O2255" s="5"/>
      <c r="P2255" s="5"/>
      <c r="Q2255" s="5"/>
      <c r="R2255" s="5"/>
      <c r="S2255" s="5"/>
      <c r="T2255" s="5"/>
      <c r="U2255" s="6">
        <v>45566</v>
      </c>
      <c r="V2255" s="4"/>
      <c r="W2255" s="4" t="s">
        <v>1329</v>
      </c>
      <c r="X2255" s="5"/>
      <c r="Y2255" s="5"/>
      <c r="Z2255" s="5"/>
      <c r="AA2255" s="4" t="s">
        <v>7719</v>
      </c>
      <c r="AB2255" s="5"/>
      <c r="AC2255" s="5"/>
      <c r="AD2255" s="5"/>
      <c r="AE2255" s="5"/>
      <c r="AF2255" s="6"/>
      <c r="AG2255" s="5"/>
      <c r="AH2255" s="5"/>
      <c r="AI2255" s="5"/>
      <c r="AJ2255" s="6"/>
      <c r="AK2255" s="5"/>
      <c r="AL2255" s="6"/>
      <c r="AM2255" s="5"/>
      <c r="AN2255" s="5"/>
      <c r="AO2255" s="5"/>
      <c r="AP2255" s="5" t="s">
        <v>1335</v>
      </c>
      <c r="AQ2255" s="4" t="s">
        <v>1336</v>
      </c>
      <c r="AR2255" s="5" t="s">
        <v>12476</v>
      </c>
      <c r="AS2255" s="4" t="s">
        <v>1745</v>
      </c>
      <c r="AT2255" s="5" t="s">
        <v>1746</v>
      </c>
      <c r="AU2255" s="5" t="s">
        <v>41</v>
      </c>
      <c r="AV2255" s="4" t="s">
        <v>1747</v>
      </c>
      <c r="AW2255" s="5" t="s">
        <v>52</v>
      </c>
      <c r="AX2255" s="4"/>
      <c r="AY2255" s="5"/>
      <c r="AZ2255" s="5"/>
      <c r="BA2255" s="4" t="s">
        <v>1809</v>
      </c>
      <c r="BB2255" s="5" t="s">
        <v>1810</v>
      </c>
      <c r="BC2255" s="4" t="s">
        <v>7718</v>
      </c>
      <c r="BD2255" s="5" t="s">
        <v>7720</v>
      </c>
      <c r="BE2255" s="5" t="s">
        <v>25</v>
      </c>
      <c r="BF2255" s="5" t="s">
        <v>1333</v>
      </c>
      <c r="BG2255" s="4" t="s">
        <v>7721</v>
      </c>
      <c r="BH2255" s="5" t="s">
        <v>1343</v>
      </c>
    </row>
    <row r="2256" spans="1:60" x14ac:dyDescent="0.25">
      <c r="A2256">
        <f t="shared" si="191"/>
        <v>99796</v>
      </c>
      <c r="B2256">
        <f t="shared" si="192"/>
        <v>50100910</v>
      </c>
      <c r="C2256" t="str">
        <f t="shared" si="193"/>
        <v>CC</v>
      </c>
      <c r="D2256" t="str">
        <f t="shared" si="190"/>
        <v>REGION ILE DE FRANCE NORD</v>
      </c>
      <c r="E2256" s="12" t="str">
        <f t="shared" si="194"/>
        <v>TERRAIN</v>
      </c>
      <c r="F2256" s="4" t="s">
        <v>9557</v>
      </c>
      <c r="G2256" s="4" t="s">
        <v>4645</v>
      </c>
      <c r="H2256" s="5">
        <v>2</v>
      </c>
      <c r="I2256" s="5" t="s">
        <v>6943</v>
      </c>
      <c r="J2256" s="5"/>
      <c r="K2256" s="5"/>
      <c r="L2256" s="5"/>
      <c r="M2256" s="5" t="s">
        <v>1343</v>
      </c>
      <c r="N2256" s="5"/>
      <c r="O2256" s="5"/>
      <c r="P2256" s="5"/>
      <c r="Q2256" s="5"/>
      <c r="R2256" s="5"/>
      <c r="S2256" s="5"/>
      <c r="T2256" s="5"/>
      <c r="U2256" s="6">
        <v>45597</v>
      </c>
      <c r="V2256" s="4"/>
      <c r="W2256" s="4" t="s">
        <v>1329</v>
      </c>
      <c r="X2256" s="5"/>
      <c r="Y2256" s="5"/>
      <c r="Z2256" s="5"/>
      <c r="AA2256" s="4" t="s">
        <v>4642</v>
      </c>
      <c r="AB2256" s="5"/>
      <c r="AC2256" s="5"/>
      <c r="AD2256" s="5"/>
      <c r="AE2256" s="5"/>
      <c r="AF2256" s="6"/>
      <c r="AG2256" s="5"/>
      <c r="AH2256" s="5"/>
      <c r="AI2256" s="5"/>
      <c r="AJ2256" s="6"/>
      <c r="AK2256" s="5"/>
      <c r="AL2256" s="6"/>
      <c r="AM2256" s="5"/>
      <c r="AN2256" s="5"/>
      <c r="AO2256" s="5"/>
      <c r="AP2256" s="5" t="s">
        <v>12477</v>
      </c>
      <c r="AQ2256" s="4" t="s">
        <v>1351</v>
      </c>
      <c r="AR2256" s="5" t="s">
        <v>12478</v>
      </c>
      <c r="AS2256" s="4" t="s">
        <v>2022</v>
      </c>
      <c r="AT2256" s="5" t="s">
        <v>2023</v>
      </c>
      <c r="AU2256" s="5" t="s">
        <v>41</v>
      </c>
      <c r="AV2256" s="4" t="s">
        <v>2024</v>
      </c>
      <c r="AW2256" s="5" t="s">
        <v>26</v>
      </c>
      <c r="AX2256" s="4" t="s">
        <v>2732</v>
      </c>
      <c r="AY2256" s="5" t="s">
        <v>2733</v>
      </c>
      <c r="AZ2256" s="5" t="s">
        <v>11</v>
      </c>
      <c r="BA2256" s="4" t="s">
        <v>2734</v>
      </c>
      <c r="BB2256" s="5" t="s">
        <v>2735</v>
      </c>
      <c r="BC2256" s="4" t="s">
        <v>4640</v>
      </c>
      <c r="BD2256" s="5" t="s">
        <v>4644</v>
      </c>
      <c r="BE2256" s="5" t="s">
        <v>25</v>
      </c>
      <c r="BF2256" s="5" t="s">
        <v>1333</v>
      </c>
      <c r="BG2256" s="4" t="s">
        <v>4645</v>
      </c>
      <c r="BH2256" s="5" t="s">
        <v>1343</v>
      </c>
    </row>
    <row r="2257" spans="1:60" x14ac:dyDescent="0.25">
      <c r="A2257">
        <f t="shared" si="191"/>
        <v>99795</v>
      </c>
      <c r="B2257">
        <f t="shared" si="192"/>
        <v>50100909</v>
      </c>
      <c r="C2257" t="str">
        <f t="shared" si="193"/>
        <v>CC</v>
      </c>
      <c r="D2257" t="str">
        <f t="shared" si="190"/>
        <v>REGION ILE DE FRANCE NORD</v>
      </c>
      <c r="E2257" s="12" t="str">
        <f t="shared" si="194"/>
        <v>TERRAIN</v>
      </c>
      <c r="F2257" s="4" t="s">
        <v>9558</v>
      </c>
      <c r="G2257" s="4" t="s">
        <v>5376</v>
      </c>
      <c r="H2257" s="5">
        <v>2</v>
      </c>
      <c r="I2257" s="5" t="s">
        <v>6943</v>
      </c>
      <c r="J2257" s="5"/>
      <c r="K2257" s="5"/>
      <c r="L2257" s="5"/>
      <c r="M2257" s="5" t="s">
        <v>1343</v>
      </c>
      <c r="N2257" s="5"/>
      <c r="O2257" s="6"/>
      <c r="P2257" s="5"/>
      <c r="Q2257" s="5"/>
      <c r="R2257" s="5"/>
      <c r="S2257" s="5"/>
      <c r="T2257" s="5"/>
      <c r="U2257" s="6">
        <v>45597</v>
      </c>
      <c r="V2257" s="4"/>
      <c r="W2257" s="4" t="s">
        <v>1329</v>
      </c>
      <c r="X2257" s="5"/>
      <c r="Y2257" s="5"/>
      <c r="Z2257" s="5"/>
      <c r="AA2257" s="5" t="s">
        <v>2780</v>
      </c>
      <c r="AB2257" s="5"/>
      <c r="AC2257" s="5"/>
      <c r="AD2257" s="5"/>
      <c r="AE2257" s="5"/>
      <c r="AF2257" s="6"/>
      <c r="AG2257" s="5"/>
      <c r="AH2257" s="5"/>
      <c r="AI2257" s="5"/>
      <c r="AJ2257" s="6"/>
      <c r="AK2257" s="5"/>
      <c r="AL2257" s="6"/>
      <c r="AM2257" s="5"/>
      <c r="AN2257" s="5"/>
      <c r="AO2257" s="5"/>
      <c r="AP2257" s="5" t="s">
        <v>12477</v>
      </c>
      <c r="AQ2257" s="4" t="s">
        <v>1351</v>
      </c>
      <c r="AR2257" s="5" t="s">
        <v>12478</v>
      </c>
      <c r="AS2257" s="4" t="s">
        <v>2022</v>
      </c>
      <c r="AT2257" s="5" t="s">
        <v>2023</v>
      </c>
      <c r="AU2257" s="5" t="s">
        <v>41</v>
      </c>
      <c r="AV2257" s="4" t="s">
        <v>2024</v>
      </c>
      <c r="AW2257" s="5" t="s">
        <v>26</v>
      </c>
      <c r="AX2257" s="4" t="s">
        <v>2732</v>
      </c>
      <c r="AY2257" s="5" t="s">
        <v>2733</v>
      </c>
      <c r="AZ2257" s="5" t="s">
        <v>11</v>
      </c>
      <c r="BA2257" s="4" t="s">
        <v>2734</v>
      </c>
      <c r="BB2257" s="5" t="s">
        <v>2735</v>
      </c>
      <c r="BC2257" s="5" t="s">
        <v>5372</v>
      </c>
      <c r="BD2257" s="5" t="s">
        <v>5375</v>
      </c>
      <c r="BE2257" s="5" t="s">
        <v>65</v>
      </c>
      <c r="BF2257" s="5" t="s">
        <v>1333</v>
      </c>
      <c r="BG2257" s="5" t="s">
        <v>5376</v>
      </c>
      <c r="BH2257" s="5" t="s">
        <v>1343</v>
      </c>
    </row>
    <row r="2258" spans="1:60" x14ac:dyDescent="0.25">
      <c r="A2258">
        <f t="shared" si="191"/>
        <v>99794</v>
      </c>
      <c r="B2258">
        <f t="shared" si="192"/>
        <v>50100908</v>
      </c>
      <c r="C2258" t="str">
        <f t="shared" si="193"/>
        <v>CC</v>
      </c>
      <c r="D2258" t="str">
        <f t="shared" si="190"/>
        <v>REGION ILE DE FRANCE NORD</v>
      </c>
      <c r="E2258" s="12" t="str">
        <f t="shared" si="194"/>
        <v>TERRAIN</v>
      </c>
      <c r="F2258" s="4" t="s">
        <v>9559</v>
      </c>
      <c r="G2258" s="4" t="s">
        <v>6000</v>
      </c>
      <c r="H2258" s="5">
        <v>2</v>
      </c>
      <c r="I2258" s="5" t="s">
        <v>6943</v>
      </c>
      <c r="J2258" s="5"/>
      <c r="K2258" s="5"/>
      <c r="L2258" s="5"/>
      <c r="M2258" s="5" t="s">
        <v>1343</v>
      </c>
      <c r="N2258" s="5"/>
      <c r="O2258" s="5"/>
      <c r="P2258" s="5"/>
      <c r="Q2258" s="5"/>
      <c r="R2258" s="5"/>
      <c r="S2258" s="5"/>
      <c r="T2258" s="5"/>
      <c r="U2258" s="6">
        <v>45597</v>
      </c>
      <c r="V2258" s="4"/>
      <c r="W2258" s="4" t="s">
        <v>1329</v>
      </c>
      <c r="X2258" s="5"/>
      <c r="Y2258" s="5"/>
      <c r="Z2258" s="5"/>
      <c r="AA2258" s="4" t="s">
        <v>3635</v>
      </c>
      <c r="AB2258" s="5"/>
      <c r="AC2258" s="5"/>
      <c r="AD2258" s="5"/>
      <c r="AE2258" s="5"/>
      <c r="AF2258" s="6"/>
      <c r="AG2258" s="5"/>
      <c r="AH2258" s="5"/>
      <c r="AI2258" s="5"/>
      <c r="AJ2258" s="6"/>
      <c r="AK2258" s="5"/>
      <c r="AL2258" s="6"/>
      <c r="AM2258" s="5"/>
      <c r="AN2258" s="5"/>
      <c r="AO2258" s="5"/>
      <c r="AP2258" s="5" t="s">
        <v>12477</v>
      </c>
      <c r="AQ2258" s="4" t="s">
        <v>1351</v>
      </c>
      <c r="AR2258" s="5" t="s">
        <v>12478</v>
      </c>
      <c r="AS2258" s="4" t="s">
        <v>2022</v>
      </c>
      <c r="AT2258" s="5" t="s">
        <v>2023</v>
      </c>
      <c r="AU2258" s="5" t="s">
        <v>41</v>
      </c>
      <c r="AV2258" s="4" t="s">
        <v>2024</v>
      </c>
      <c r="AW2258" s="5" t="s">
        <v>26</v>
      </c>
      <c r="AX2258" s="4" t="s">
        <v>2732</v>
      </c>
      <c r="AY2258" s="5" t="s">
        <v>2733</v>
      </c>
      <c r="AZ2258" s="5" t="s">
        <v>11</v>
      </c>
      <c r="BA2258" s="4" t="s">
        <v>2734</v>
      </c>
      <c r="BB2258" s="5" t="s">
        <v>2735</v>
      </c>
      <c r="BC2258" s="4" t="s">
        <v>5995</v>
      </c>
      <c r="BD2258" s="5" t="s">
        <v>5999</v>
      </c>
      <c r="BE2258" s="5" t="s">
        <v>245</v>
      </c>
      <c r="BF2258" s="5" t="s">
        <v>1333</v>
      </c>
      <c r="BG2258" s="4" t="s">
        <v>6000</v>
      </c>
      <c r="BH2258" s="5" t="s">
        <v>1343</v>
      </c>
    </row>
    <row r="2259" spans="1:60" x14ac:dyDescent="0.25">
      <c r="A2259">
        <f t="shared" si="191"/>
        <v>99793</v>
      </c>
      <c r="B2259">
        <f t="shared" si="192"/>
        <v>50100907</v>
      </c>
      <c r="C2259" t="str">
        <f t="shared" si="193"/>
        <v>CC</v>
      </c>
      <c r="D2259" t="str">
        <f t="shared" si="190"/>
        <v>REGION ILE DE FRANCE NORD</v>
      </c>
      <c r="E2259" s="12" t="str">
        <f t="shared" si="194"/>
        <v>TERRAIN</v>
      </c>
      <c r="F2259" s="4" t="s">
        <v>9560</v>
      </c>
      <c r="G2259" s="4" t="s">
        <v>9561</v>
      </c>
      <c r="H2259" s="5">
        <v>2</v>
      </c>
      <c r="I2259" s="5" t="s">
        <v>6943</v>
      </c>
      <c r="J2259" s="5"/>
      <c r="K2259" s="5"/>
      <c r="L2259" s="5"/>
      <c r="M2259" s="5" t="s">
        <v>1343</v>
      </c>
      <c r="N2259" s="5"/>
      <c r="O2259" s="5"/>
      <c r="P2259" s="5"/>
      <c r="Q2259" s="5"/>
      <c r="R2259" s="5"/>
      <c r="S2259" s="5"/>
      <c r="T2259" s="5"/>
      <c r="U2259" s="6">
        <v>45597</v>
      </c>
      <c r="V2259" s="4"/>
      <c r="W2259" s="4" t="s">
        <v>1329</v>
      </c>
      <c r="X2259" s="5"/>
      <c r="Y2259" s="5"/>
      <c r="Z2259" s="5"/>
      <c r="AA2259" s="4" t="s">
        <v>2234</v>
      </c>
      <c r="AB2259" s="5"/>
      <c r="AC2259" s="5"/>
      <c r="AD2259" s="5"/>
      <c r="AE2259" s="5"/>
      <c r="AF2259" s="6"/>
      <c r="AG2259" s="5"/>
      <c r="AH2259" s="5"/>
      <c r="AI2259" s="5"/>
      <c r="AJ2259" s="6"/>
      <c r="AK2259" s="5"/>
      <c r="AL2259" s="6"/>
      <c r="AM2259" s="5"/>
      <c r="AN2259" s="5"/>
      <c r="AO2259" s="5"/>
      <c r="AP2259" s="5" t="s">
        <v>12477</v>
      </c>
      <c r="AQ2259" s="4" t="s">
        <v>1351</v>
      </c>
      <c r="AR2259" s="5" t="s">
        <v>12478</v>
      </c>
      <c r="AS2259" s="4" t="s">
        <v>2022</v>
      </c>
      <c r="AT2259" s="5" t="s">
        <v>2023</v>
      </c>
      <c r="AU2259" s="5" t="s">
        <v>41</v>
      </c>
      <c r="AV2259" s="4" t="s">
        <v>2024</v>
      </c>
      <c r="AW2259" s="5" t="s">
        <v>26</v>
      </c>
      <c r="AX2259" s="4" t="s">
        <v>2732</v>
      </c>
      <c r="AY2259" s="5" t="s">
        <v>2733</v>
      </c>
      <c r="AZ2259" s="5" t="s">
        <v>11</v>
      </c>
      <c r="BA2259" s="4" t="s">
        <v>2734</v>
      </c>
      <c r="BB2259" s="5" t="s">
        <v>2735</v>
      </c>
      <c r="BC2259" s="4"/>
      <c r="BD2259" s="5"/>
      <c r="BE2259" s="5"/>
      <c r="BF2259" s="5"/>
      <c r="BG2259" s="4" t="s">
        <v>9561</v>
      </c>
      <c r="BH2259" s="5" t="s">
        <v>1343</v>
      </c>
    </row>
    <row r="2260" spans="1:60" x14ac:dyDescent="0.25">
      <c r="A2260">
        <f t="shared" si="191"/>
        <v>99792</v>
      </c>
      <c r="B2260">
        <f t="shared" si="192"/>
        <v>50100906</v>
      </c>
      <c r="C2260" t="str">
        <f t="shared" si="193"/>
        <v>CC</v>
      </c>
      <c r="D2260" t="str">
        <f t="shared" si="190"/>
        <v>REGION ILE DE FRANCE NORD</v>
      </c>
      <c r="E2260" s="12" t="str">
        <f t="shared" si="194"/>
        <v>TERRAIN</v>
      </c>
      <c r="F2260" s="4" t="s">
        <v>9562</v>
      </c>
      <c r="G2260" s="4" t="s">
        <v>9563</v>
      </c>
      <c r="H2260" s="5">
        <v>2</v>
      </c>
      <c r="I2260" s="5" t="s">
        <v>6943</v>
      </c>
      <c r="J2260" s="5"/>
      <c r="K2260" s="5"/>
      <c r="L2260" s="5"/>
      <c r="M2260" s="5" t="s">
        <v>1343</v>
      </c>
      <c r="N2260" s="5"/>
      <c r="O2260" s="5"/>
      <c r="P2260" s="5"/>
      <c r="Q2260" s="5"/>
      <c r="R2260" s="5"/>
      <c r="S2260" s="5"/>
      <c r="T2260" s="5"/>
      <c r="U2260" s="6">
        <v>45627</v>
      </c>
      <c r="V2260" s="5"/>
      <c r="W2260" s="4" t="s">
        <v>1329</v>
      </c>
      <c r="X2260" s="5"/>
      <c r="Y2260" s="5"/>
      <c r="Z2260" s="5"/>
      <c r="AA2260" s="5" t="s">
        <v>3556</v>
      </c>
      <c r="AB2260" s="5"/>
      <c r="AC2260" s="5"/>
      <c r="AD2260" s="5"/>
      <c r="AE2260" s="5"/>
      <c r="AF2260" s="5"/>
      <c r="AG2260" s="5"/>
      <c r="AH2260" s="5"/>
      <c r="AI2260" s="5"/>
      <c r="AJ2260" s="5"/>
      <c r="AK2260" s="5"/>
      <c r="AL2260" s="5"/>
      <c r="AM2260" s="5"/>
      <c r="AN2260" s="5"/>
      <c r="AO2260" s="5"/>
      <c r="AP2260" s="5" t="s">
        <v>12477</v>
      </c>
      <c r="AQ2260" s="4" t="s">
        <v>1351</v>
      </c>
      <c r="AR2260" s="5" t="s">
        <v>12478</v>
      </c>
      <c r="AS2260" s="4" t="s">
        <v>1638</v>
      </c>
      <c r="AT2260" s="5" t="s">
        <v>1639</v>
      </c>
      <c r="AU2260" s="5" t="s">
        <v>41</v>
      </c>
      <c r="AV2260" s="4" t="s">
        <v>1640</v>
      </c>
      <c r="AW2260" s="5" t="s">
        <v>142</v>
      </c>
      <c r="AX2260" s="4" t="s">
        <v>4013</v>
      </c>
      <c r="AY2260" s="5" t="s">
        <v>4015</v>
      </c>
      <c r="AZ2260" s="5" t="s">
        <v>1357</v>
      </c>
      <c r="BA2260" s="4" t="s">
        <v>3413</v>
      </c>
      <c r="BB2260" s="5" t="s">
        <v>11117</v>
      </c>
      <c r="BC2260" s="5" t="s">
        <v>9564</v>
      </c>
      <c r="BD2260" s="5" t="s">
        <v>9565</v>
      </c>
      <c r="BE2260" s="5" t="s">
        <v>25</v>
      </c>
      <c r="BF2260" s="5" t="s">
        <v>1333</v>
      </c>
      <c r="BG2260" s="5" t="s">
        <v>9563</v>
      </c>
      <c r="BH2260" s="5" t="s">
        <v>1343</v>
      </c>
    </row>
    <row r="2261" spans="1:60" x14ac:dyDescent="0.25">
      <c r="A2261">
        <f t="shared" si="191"/>
        <v>99791</v>
      </c>
      <c r="B2261">
        <f t="shared" si="192"/>
        <v>50100905</v>
      </c>
      <c r="C2261" t="str">
        <f t="shared" si="193"/>
        <v>CC</v>
      </c>
      <c r="D2261" t="str">
        <f t="shared" si="190"/>
        <v>REGION ILE DE FRANCE NORD</v>
      </c>
      <c r="E2261" s="12" t="str">
        <f t="shared" si="194"/>
        <v>TERRAIN</v>
      </c>
      <c r="F2261" s="4" t="s">
        <v>9566</v>
      </c>
      <c r="G2261" s="4" t="s">
        <v>2737</v>
      </c>
      <c r="H2261" s="5">
        <v>2</v>
      </c>
      <c r="I2261" s="5" t="s">
        <v>6943</v>
      </c>
      <c r="J2261" s="5"/>
      <c r="K2261" s="5"/>
      <c r="L2261" s="5"/>
      <c r="M2261" s="5" t="s">
        <v>1343</v>
      </c>
      <c r="N2261" s="5"/>
      <c r="O2261" s="5"/>
      <c r="P2261" s="5"/>
      <c r="Q2261" s="5"/>
      <c r="R2261" s="5"/>
      <c r="S2261" s="5"/>
      <c r="T2261" s="5"/>
      <c r="U2261" s="6">
        <v>45597</v>
      </c>
      <c r="V2261" s="4"/>
      <c r="W2261" s="4" t="s">
        <v>1329</v>
      </c>
      <c r="X2261" s="5"/>
      <c r="Y2261" s="5"/>
      <c r="Z2261" s="5"/>
      <c r="AA2261" s="4" t="s">
        <v>2730</v>
      </c>
      <c r="AB2261" s="5"/>
      <c r="AC2261" s="5"/>
      <c r="AD2261" s="5"/>
      <c r="AE2261" s="5"/>
      <c r="AF2261" s="6"/>
      <c r="AG2261" s="5"/>
      <c r="AH2261" s="5"/>
      <c r="AI2261" s="5"/>
      <c r="AJ2261" s="6"/>
      <c r="AK2261" s="5"/>
      <c r="AL2261" s="6"/>
      <c r="AM2261" s="5"/>
      <c r="AN2261" s="5"/>
      <c r="AO2261" s="5"/>
      <c r="AP2261" s="5" t="s">
        <v>12477</v>
      </c>
      <c r="AQ2261" s="4" t="s">
        <v>1351</v>
      </c>
      <c r="AR2261" s="5" t="s">
        <v>12478</v>
      </c>
      <c r="AS2261" s="4" t="s">
        <v>2022</v>
      </c>
      <c r="AT2261" s="5" t="s">
        <v>2023</v>
      </c>
      <c r="AU2261" s="5" t="s">
        <v>41</v>
      </c>
      <c r="AV2261" s="4" t="s">
        <v>2024</v>
      </c>
      <c r="AW2261" s="5" t="s">
        <v>26</v>
      </c>
      <c r="AX2261" s="4" t="s">
        <v>2732</v>
      </c>
      <c r="AY2261" s="5" t="s">
        <v>2733</v>
      </c>
      <c r="AZ2261" s="5" t="s">
        <v>11</v>
      </c>
      <c r="BA2261" s="4" t="s">
        <v>2734</v>
      </c>
      <c r="BB2261" s="5" t="s">
        <v>2735</v>
      </c>
      <c r="BC2261" s="4" t="s">
        <v>2728</v>
      </c>
      <c r="BD2261" s="5" t="s">
        <v>2736</v>
      </c>
      <c r="BE2261" s="5" t="s">
        <v>260</v>
      </c>
      <c r="BF2261" s="5" t="s">
        <v>1333</v>
      </c>
      <c r="BG2261" s="4" t="s">
        <v>2737</v>
      </c>
      <c r="BH2261" s="5" t="s">
        <v>1343</v>
      </c>
    </row>
    <row r="2262" spans="1:60" x14ac:dyDescent="0.25">
      <c r="A2262">
        <f t="shared" si="191"/>
        <v>99788</v>
      </c>
      <c r="B2262">
        <f t="shared" si="192"/>
        <v>50100904</v>
      </c>
      <c r="C2262" t="str">
        <f t="shared" si="193"/>
        <v>CC</v>
      </c>
      <c r="D2262" t="str">
        <f t="shared" si="190"/>
        <v>REGION CENTRE EST</v>
      </c>
      <c r="E2262" s="12" t="str">
        <f t="shared" si="194"/>
        <v>TERRAIN</v>
      </c>
      <c r="F2262" s="4" t="s">
        <v>9567</v>
      </c>
      <c r="G2262" s="4" t="s">
        <v>9568</v>
      </c>
      <c r="H2262" s="5">
        <v>2</v>
      </c>
      <c r="I2262" s="5" t="s">
        <v>6943</v>
      </c>
      <c r="J2262" s="5"/>
      <c r="K2262" s="5"/>
      <c r="L2262" s="5"/>
      <c r="M2262" s="5" t="s">
        <v>1343</v>
      </c>
      <c r="N2262" s="5"/>
      <c r="O2262" s="6"/>
      <c r="P2262" s="5"/>
      <c r="Q2262" s="5"/>
      <c r="R2262" s="5"/>
      <c r="S2262" s="5"/>
      <c r="T2262" s="5"/>
      <c r="U2262" s="6">
        <v>45627</v>
      </c>
      <c r="V2262" s="4"/>
      <c r="W2262" s="4" t="s">
        <v>1329</v>
      </c>
      <c r="X2262" s="5"/>
      <c r="Y2262" s="5"/>
      <c r="Z2262" s="5"/>
      <c r="AA2262" s="4" t="s">
        <v>2739</v>
      </c>
      <c r="AB2262" s="5"/>
      <c r="AC2262" s="5"/>
      <c r="AD2262" s="5"/>
      <c r="AE2262" s="5"/>
      <c r="AF2262" s="6"/>
      <c r="AG2262" s="5"/>
      <c r="AH2262" s="5"/>
      <c r="AI2262" s="5"/>
      <c r="AJ2262" s="6"/>
      <c r="AK2262" s="5"/>
      <c r="AL2262" s="6"/>
      <c r="AM2262" s="5"/>
      <c r="AN2262" s="5"/>
      <c r="AO2262" s="5"/>
      <c r="AP2262" s="5" t="s">
        <v>1536</v>
      </c>
      <c r="AQ2262" s="4" t="s">
        <v>12479</v>
      </c>
      <c r="AR2262" s="5" t="s">
        <v>12480</v>
      </c>
      <c r="AS2262" s="4" t="s">
        <v>2290</v>
      </c>
      <c r="AT2262" s="5" t="s">
        <v>2291</v>
      </c>
      <c r="AU2262" s="5" t="s">
        <v>41</v>
      </c>
      <c r="AV2262" s="4" t="s">
        <v>2292</v>
      </c>
      <c r="AW2262" s="5" t="s">
        <v>108</v>
      </c>
      <c r="AX2262" s="4" t="s">
        <v>2460</v>
      </c>
      <c r="AY2262" s="5" t="s">
        <v>2463</v>
      </c>
      <c r="AZ2262" s="5" t="s">
        <v>11</v>
      </c>
      <c r="BA2262" s="4" t="s">
        <v>2464</v>
      </c>
      <c r="BB2262" s="5" t="s">
        <v>2465</v>
      </c>
      <c r="BC2262" s="4"/>
      <c r="BD2262" s="5"/>
      <c r="BE2262" s="5"/>
      <c r="BF2262" s="5"/>
      <c r="BG2262" s="4" t="s">
        <v>9568</v>
      </c>
      <c r="BH2262" s="5" t="s">
        <v>1343</v>
      </c>
    </row>
    <row r="2263" spans="1:60" x14ac:dyDescent="0.25">
      <c r="A2263">
        <f t="shared" si="191"/>
        <v>99787</v>
      </c>
      <c r="B2263">
        <f t="shared" si="192"/>
        <v>50100903</v>
      </c>
      <c r="C2263" t="str">
        <f t="shared" si="193"/>
        <v>CC</v>
      </c>
      <c r="D2263" t="str">
        <f t="shared" si="190"/>
        <v>REGION GRAND SUD</v>
      </c>
      <c r="E2263" s="12" t="str">
        <f t="shared" si="194"/>
        <v>TERRAIN</v>
      </c>
      <c r="F2263" s="4" t="s">
        <v>9569</v>
      </c>
      <c r="G2263" s="4" t="s">
        <v>5249</v>
      </c>
      <c r="H2263" s="5">
        <v>2</v>
      </c>
      <c r="I2263" s="5" t="s">
        <v>6943</v>
      </c>
      <c r="J2263" s="5"/>
      <c r="K2263" s="5"/>
      <c r="L2263" s="5"/>
      <c r="M2263" s="5" t="s">
        <v>1343</v>
      </c>
      <c r="N2263" s="5"/>
      <c r="O2263" s="6"/>
      <c r="P2263" s="5"/>
      <c r="Q2263" s="5"/>
      <c r="R2263" s="5"/>
      <c r="S2263" s="5"/>
      <c r="T2263" s="5"/>
      <c r="U2263" s="6">
        <v>45474</v>
      </c>
      <c r="V2263" s="4"/>
      <c r="W2263" s="4" t="s">
        <v>1329</v>
      </c>
      <c r="X2263" s="5"/>
      <c r="Y2263" s="5"/>
      <c r="Z2263" s="5"/>
      <c r="AA2263" s="4" t="s">
        <v>5247</v>
      </c>
      <c r="AB2263" s="5"/>
      <c r="AC2263" s="5"/>
      <c r="AD2263" s="5"/>
      <c r="AE2263" s="5"/>
      <c r="AF2263" s="6"/>
      <c r="AG2263" s="5"/>
      <c r="AH2263" s="5"/>
      <c r="AI2263" s="5"/>
      <c r="AJ2263" s="6"/>
      <c r="AK2263" s="5"/>
      <c r="AL2263" s="6"/>
      <c r="AM2263" s="5"/>
      <c r="AN2263" s="5"/>
      <c r="AO2263" s="5"/>
      <c r="AP2263" s="5" t="s">
        <v>1335</v>
      </c>
      <c r="AQ2263" s="4" t="s">
        <v>1336</v>
      </c>
      <c r="AR2263" s="5" t="s">
        <v>12476</v>
      </c>
      <c r="AS2263" s="4" t="s">
        <v>1522</v>
      </c>
      <c r="AT2263" s="5" t="s">
        <v>1523</v>
      </c>
      <c r="AU2263" s="5" t="s">
        <v>41</v>
      </c>
      <c r="AV2263" s="4" t="s">
        <v>1524</v>
      </c>
      <c r="AW2263" s="5" t="s">
        <v>93</v>
      </c>
      <c r="AX2263" s="4" t="s">
        <v>1574</v>
      </c>
      <c r="AY2263" s="5" t="s">
        <v>1575</v>
      </c>
      <c r="AZ2263" s="5" t="s">
        <v>11</v>
      </c>
      <c r="BA2263" s="4" t="s">
        <v>1576</v>
      </c>
      <c r="BB2263" s="5" t="s">
        <v>1577</v>
      </c>
      <c r="BC2263" s="4" t="s">
        <v>5244</v>
      </c>
      <c r="BD2263" s="5" t="s">
        <v>5248</v>
      </c>
      <c r="BE2263" s="5" t="s">
        <v>25</v>
      </c>
      <c r="BF2263" s="5" t="s">
        <v>1333</v>
      </c>
      <c r="BG2263" s="4" t="s">
        <v>5249</v>
      </c>
      <c r="BH2263" s="5" t="s">
        <v>1343</v>
      </c>
    </row>
    <row r="2264" spans="1:60" x14ac:dyDescent="0.25">
      <c r="A2264">
        <f t="shared" si="191"/>
        <v>99784</v>
      </c>
      <c r="B2264">
        <f t="shared" si="192"/>
        <v>50100902</v>
      </c>
      <c r="C2264" t="str">
        <f t="shared" si="193"/>
        <v>CC</v>
      </c>
      <c r="D2264" t="str">
        <f t="shared" si="190"/>
        <v>REGION GRAND SUD</v>
      </c>
      <c r="E2264" s="12" t="str">
        <f t="shared" si="194"/>
        <v>TERRAIN</v>
      </c>
      <c r="F2264" s="4" t="s">
        <v>9570</v>
      </c>
      <c r="G2264" s="4" t="s">
        <v>3660</v>
      </c>
      <c r="H2264" s="5">
        <v>2</v>
      </c>
      <c r="I2264" s="5" t="s">
        <v>6943</v>
      </c>
      <c r="J2264" s="5"/>
      <c r="K2264" s="5"/>
      <c r="L2264" s="5"/>
      <c r="M2264" s="5" t="s">
        <v>1343</v>
      </c>
      <c r="N2264" s="5"/>
      <c r="O2264" s="5"/>
      <c r="P2264" s="5"/>
      <c r="Q2264" s="5"/>
      <c r="R2264" s="5"/>
      <c r="S2264" s="5"/>
      <c r="T2264" s="5"/>
      <c r="U2264" s="6">
        <v>45536</v>
      </c>
      <c r="V2264" s="5"/>
      <c r="W2264" s="4" t="s">
        <v>1329</v>
      </c>
      <c r="X2264" s="5"/>
      <c r="Y2264" s="5"/>
      <c r="Z2264" s="5"/>
      <c r="AA2264" s="4" t="s">
        <v>3657</v>
      </c>
      <c r="AB2264" s="5"/>
      <c r="AC2264" s="5"/>
      <c r="AD2264" s="5"/>
      <c r="AE2264" s="5"/>
      <c r="AF2264" s="5"/>
      <c r="AG2264" s="5"/>
      <c r="AH2264" s="5"/>
      <c r="AI2264" s="5"/>
      <c r="AJ2264" s="5"/>
      <c r="AK2264" s="5"/>
      <c r="AL2264" s="5"/>
      <c r="AM2264" s="5"/>
      <c r="AN2264" s="5"/>
      <c r="AO2264" s="5"/>
      <c r="AP2264" s="5" t="s">
        <v>1335</v>
      </c>
      <c r="AQ2264" s="4" t="s">
        <v>1336</v>
      </c>
      <c r="AR2264" s="5" t="s">
        <v>12476</v>
      </c>
      <c r="AS2264" s="4" t="s">
        <v>1337</v>
      </c>
      <c r="AT2264" s="5" t="s">
        <v>1338</v>
      </c>
      <c r="AU2264" s="5" t="s">
        <v>41</v>
      </c>
      <c r="AV2264" s="4" t="s">
        <v>1339</v>
      </c>
      <c r="AW2264" s="5" t="s">
        <v>76</v>
      </c>
      <c r="AX2264" s="4" t="s">
        <v>2171</v>
      </c>
      <c r="AY2264" s="5" t="s">
        <v>2172</v>
      </c>
      <c r="AZ2264" s="5" t="s">
        <v>11</v>
      </c>
      <c r="BA2264" s="4" t="s">
        <v>2173</v>
      </c>
      <c r="BB2264" s="5" t="s">
        <v>2174</v>
      </c>
      <c r="BC2264" s="5" t="s">
        <v>3654</v>
      </c>
      <c r="BD2264" s="5" t="s">
        <v>3659</v>
      </c>
      <c r="BE2264" s="5" t="s">
        <v>245</v>
      </c>
      <c r="BF2264" s="5" t="s">
        <v>1333</v>
      </c>
      <c r="BG2264" s="4" t="s">
        <v>3660</v>
      </c>
      <c r="BH2264" s="5" t="s">
        <v>1343</v>
      </c>
    </row>
    <row r="2265" spans="1:60" x14ac:dyDescent="0.25">
      <c r="A2265">
        <f t="shared" si="191"/>
        <v>99777</v>
      </c>
      <c r="B2265">
        <f t="shared" si="192"/>
        <v>50100901</v>
      </c>
      <c r="C2265" t="str">
        <f t="shared" si="193"/>
        <v>CC</v>
      </c>
      <c r="D2265" t="str">
        <f t="shared" si="190"/>
        <v>REGION ILE DE FRANCE NORD</v>
      </c>
      <c r="E2265" s="12" t="str">
        <f t="shared" si="194"/>
        <v>TERRAIN</v>
      </c>
      <c r="F2265" s="4" t="s">
        <v>9571</v>
      </c>
      <c r="G2265" s="4" t="s">
        <v>9572</v>
      </c>
      <c r="H2265" s="5">
        <v>2</v>
      </c>
      <c r="I2265" s="5" t="s">
        <v>6943</v>
      </c>
      <c r="J2265" s="5"/>
      <c r="K2265" s="5"/>
      <c r="L2265" s="5"/>
      <c r="M2265" s="5" t="s">
        <v>1343</v>
      </c>
      <c r="N2265" s="5"/>
      <c r="O2265" s="5"/>
      <c r="P2265" s="5"/>
      <c r="Q2265" s="5"/>
      <c r="R2265" s="5"/>
      <c r="S2265" s="5"/>
      <c r="T2265" s="5"/>
      <c r="U2265" s="6">
        <v>45597</v>
      </c>
      <c r="V2265" s="5"/>
      <c r="W2265" s="4" t="s">
        <v>1329</v>
      </c>
      <c r="X2265" s="5"/>
      <c r="Y2265" s="5"/>
      <c r="Z2265" s="5"/>
      <c r="AA2265" s="4" t="s">
        <v>9573</v>
      </c>
      <c r="AB2265" s="5"/>
      <c r="AC2265" s="5"/>
      <c r="AD2265" s="5"/>
      <c r="AE2265" s="5"/>
      <c r="AF2265" s="5"/>
      <c r="AG2265" s="5"/>
      <c r="AH2265" s="5"/>
      <c r="AI2265" s="5"/>
      <c r="AJ2265" s="5"/>
      <c r="AK2265" s="5"/>
      <c r="AL2265" s="5"/>
      <c r="AM2265" s="5"/>
      <c r="AN2265" s="5"/>
      <c r="AO2265" s="5"/>
      <c r="AP2265" s="5" t="s">
        <v>12477</v>
      </c>
      <c r="AQ2265" s="4" t="s">
        <v>1351</v>
      </c>
      <c r="AR2265" s="5" t="s">
        <v>12478</v>
      </c>
      <c r="AS2265" s="4" t="s">
        <v>1638</v>
      </c>
      <c r="AT2265" s="5" t="s">
        <v>1639</v>
      </c>
      <c r="AU2265" s="5" t="s">
        <v>41</v>
      </c>
      <c r="AV2265" s="4" t="s">
        <v>1640</v>
      </c>
      <c r="AW2265" s="5" t="s">
        <v>142</v>
      </c>
      <c r="AX2265" s="4" t="s">
        <v>1982</v>
      </c>
      <c r="AY2265" s="5" t="s">
        <v>1983</v>
      </c>
      <c r="AZ2265" s="5" t="s">
        <v>11</v>
      </c>
      <c r="BA2265" s="4" t="s">
        <v>1984</v>
      </c>
      <c r="BB2265" s="5" t="s">
        <v>1985</v>
      </c>
      <c r="BC2265" s="5" t="s">
        <v>9574</v>
      </c>
      <c r="BD2265" s="5" t="s">
        <v>9575</v>
      </c>
      <c r="BE2265" s="5" t="s">
        <v>245</v>
      </c>
      <c r="BF2265" s="5" t="s">
        <v>1333</v>
      </c>
      <c r="BG2265" s="4" t="s">
        <v>9572</v>
      </c>
      <c r="BH2265" s="5" t="s">
        <v>1343</v>
      </c>
    </row>
    <row r="2266" spans="1:60" x14ac:dyDescent="0.25">
      <c r="A2266">
        <f t="shared" si="191"/>
        <v>99747</v>
      </c>
      <c r="B2266">
        <f t="shared" si="192"/>
        <v>50100899</v>
      </c>
      <c r="C2266" t="str">
        <f t="shared" si="193"/>
        <v>CC</v>
      </c>
      <c r="D2266" t="str">
        <f t="shared" si="190"/>
        <v>REGION GRAND SUD</v>
      </c>
      <c r="E2266" s="12" t="str">
        <f t="shared" si="194"/>
        <v>TERRAIN</v>
      </c>
      <c r="F2266" s="4" t="s">
        <v>9576</v>
      </c>
      <c r="G2266" s="4" t="s">
        <v>9577</v>
      </c>
      <c r="H2266" s="5">
        <v>2</v>
      </c>
      <c r="I2266" s="5" t="s">
        <v>6943</v>
      </c>
      <c r="J2266" s="5"/>
      <c r="K2266" s="5"/>
      <c r="L2266" s="5"/>
      <c r="M2266" s="5" t="s">
        <v>1343</v>
      </c>
      <c r="N2266" s="5"/>
      <c r="O2266" s="5"/>
      <c r="P2266" s="5"/>
      <c r="Q2266" s="5"/>
      <c r="R2266" s="5"/>
      <c r="S2266" s="5"/>
      <c r="T2266" s="5"/>
      <c r="U2266" s="6">
        <v>45474</v>
      </c>
      <c r="V2266" s="5"/>
      <c r="W2266" s="4" t="s">
        <v>1329</v>
      </c>
      <c r="X2266" s="5"/>
      <c r="Y2266" s="5"/>
      <c r="Z2266" s="5"/>
      <c r="AA2266" s="4" t="s">
        <v>9578</v>
      </c>
      <c r="AB2266" s="5"/>
      <c r="AC2266" s="5"/>
      <c r="AD2266" s="5"/>
      <c r="AE2266" s="5"/>
      <c r="AF2266" s="5"/>
      <c r="AG2266" s="5"/>
      <c r="AH2266" s="5"/>
      <c r="AI2266" s="5"/>
      <c r="AJ2266" s="5"/>
      <c r="AK2266" s="5"/>
      <c r="AL2266" s="5"/>
      <c r="AM2266" s="5"/>
      <c r="AN2266" s="5"/>
      <c r="AO2266" s="5"/>
      <c r="AP2266" s="5" t="s">
        <v>1335</v>
      </c>
      <c r="AQ2266" s="4" t="s">
        <v>1336</v>
      </c>
      <c r="AR2266" s="5" t="s">
        <v>12476</v>
      </c>
      <c r="AS2266" s="4" t="s">
        <v>1440</v>
      </c>
      <c r="AT2266" s="5" t="s">
        <v>1441</v>
      </c>
      <c r="AU2266" s="5" t="s">
        <v>41</v>
      </c>
      <c r="AV2266" s="4" t="s">
        <v>1537</v>
      </c>
      <c r="AW2266" s="5" t="s">
        <v>31</v>
      </c>
      <c r="AX2266" s="4" t="s">
        <v>1538</v>
      </c>
      <c r="AY2266" s="5" t="s">
        <v>1539</v>
      </c>
      <c r="AZ2266" s="5" t="s">
        <v>11</v>
      </c>
      <c r="BA2266" s="4" t="s">
        <v>1540</v>
      </c>
      <c r="BB2266" s="5" t="s">
        <v>1541</v>
      </c>
      <c r="BC2266" s="4"/>
      <c r="BD2266" s="5"/>
      <c r="BE2266" s="5"/>
      <c r="BF2266" s="5"/>
      <c r="BG2266" s="4" t="s">
        <v>9577</v>
      </c>
      <c r="BH2266" s="5" t="s">
        <v>1343</v>
      </c>
    </row>
    <row r="2267" spans="1:60" x14ac:dyDescent="0.25">
      <c r="A2267">
        <f t="shared" si="191"/>
        <v>99745</v>
      </c>
      <c r="B2267">
        <f t="shared" si="192"/>
        <v>50100898</v>
      </c>
      <c r="C2267" t="str">
        <f t="shared" si="193"/>
        <v>CC</v>
      </c>
      <c r="D2267" t="str">
        <f t="shared" si="190"/>
        <v>REGION CENTRE EST</v>
      </c>
      <c r="E2267" s="12" t="str">
        <f t="shared" si="194"/>
        <v>TERRAIN</v>
      </c>
      <c r="F2267" s="4" t="s">
        <v>9579</v>
      </c>
      <c r="G2267" s="4" t="s">
        <v>9580</v>
      </c>
      <c r="H2267" s="5">
        <v>2</v>
      </c>
      <c r="I2267" s="5" t="s">
        <v>6943</v>
      </c>
      <c r="J2267" s="5"/>
      <c r="K2267" s="5"/>
      <c r="L2267" s="5"/>
      <c r="M2267" s="5" t="s">
        <v>1343</v>
      </c>
      <c r="N2267" s="5"/>
      <c r="O2267" s="5"/>
      <c r="P2267" s="5"/>
      <c r="Q2267" s="5"/>
      <c r="R2267" s="5"/>
      <c r="S2267" s="5"/>
      <c r="T2267" s="5"/>
      <c r="U2267" s="6">
        <v>45627</v>
      </c>
      <c r="V2267" s="5"/>
      <c r="W2267" s="4" t="s">
        <v>1329</v>
      </c>
      <c r="X2267" s="5"/>
      <c r="Y2267" s="5"/>
      <c r="Z2267" s="5"/>
      <c r="AA2267" s="4" t="s">
        <v>9581</v>
      </c>
      <c r="AB2267" s="5"/>
      <c r="AC2267" s="5"/>
      <c r="AD2267" s="5"/>
      <c r="AE2267" s="5"/>
      <c r="AF2267" s="5"/>
      <c r="AG2267" s="5"/>
      <c r="AH2267" s="5"/>
      <c r="AI2267" s="5"/>
      <c r="AJ2267" s="5"/>
      <c r="AK2267" s="5"/>
      <c r="AL2267" s="5"/>
      <c r="AM2267" s="5"/>
      <c r="AN2267" s="5"/>
      <c r="AO2267" s="5"/>
      <c r="AP2267" s="5" t="s">
        <v>1536</v>
      </c>
      <c r="AQ2267" s="4" t="s">
        <v>12479</v>
      </c>
      <c r="AR2267" s="5" t="s">
        <v>12480</v>
      </c>
      <c r="AS2267" s="4" t="s">
        <v>1376</v>
      </c>
      <c r="AT2267" s="5" t="s">
        <v>1377</v>
      </c>
      <c r="AU2267" s="5" t="s">
        <v>41</v>
      </c>
      <c r="AV2267" s="4" t="s">
        <v>1378</v>
      </c>
      <c r="AW2267" s="5" t="s">
        <v>47</v>
      </c>
      <c r="AX2267" s="4"/>
      <c r="AY2267" s="5"/>
      <c r="AZ2267" s="5"/>
      <c r="BA2267" s="4" t="s">
        <v>1861</v>
      </c>
      <c r="BB2267" s="5" t="s">
        <v>1862</v>
      </c>
      <c r="BC2267" s="4" t="s">
        <v>9582</v>
      </c>
      <c r="BD2267" s="5" t="s">
        <v>9583</v>
      </c>
      <c r="BE2267" s="5" t="s">
        <v>25</v>
      </c>
      <c r="BF2267" s="5" t="s">
        <v>1333</v>
      </c>
      <c r="BG2267" s="4" t="s">
        <v>9580</v>
      </c>
      <c r="BH2267" s="5" t="s">
        <v>1343</v>
      </c>
    </row>
    <row r="2268" spans="1:60" x14ac:dyDescent="0.25">
      <c r="A2268">
        <f t="shared" si="191"/>
        <v>99731</v>
      </c>
      <c r="B2268">
        <f t="shared" si="192"/>
        <v>50100897</v>
      </c>
      <c r="C2268" t="str">
        <f t="shared" si="193"/>
        <v>CC</v>
      </c>
      <c r="D2268" t="str">
        <f t="shared" si="190"/>
        <v>REGION ILE DE FRANCE NORD</v>
      </c>
      <c r="E2268" s="12" t="str">
        <f t="shared" si="194"/>
        <v>TERRAIN</v>
      </c>
      <c r="F2268" s="4" t="s">
        <v>9584</v>
      </c>
      <c r="G2268" s="4" t="s">
        <v>5907</v>
      </c>
      <c r="H2268" s="5">
        <v>2</v>
      </c>
      <c r="I2268" s="5" t="s">
        <v>6943</v>
      </c>
      <c r="J2268" s="5"/>
      <c r="K2268" s="5"/>
      <c r="L2268" s="5"/>
      <c r="M2268" s="5" t="s">
        <v>1343</v>
      </c>
      <c r="N2268" s="5"/>
      <c r="O2268" s="5"/>
      <c r="P2268" s="5"/>
      <c r="Q2268" s="5"/>
      <c r="R2268" s="5"/>
      <c r="S2268" s="5"/>
      <c r="T2268" s="5"/>
      <c r="U2268" s="6">
        <v>45627</v>
      </c>
      <c r="V2268" s="5"/>
      <c r="W2268" s="4" t="s">
        <v>1329</v>
      </c>
      <c r="X2268" s="5"/>
      <c r="Y2268" s="5"/>
      <c r="Z2268" s="5"/>
      <c r="AA2268" s="4" t="s">
        <v>3674</v>
      </c>
      <c r="AB2268" s="5"/>
      <c r="AC2268" s="5"/>
      <c r="AD2268" s="5"/>
      <c r="AE2268" s="5"/>
      <c r="AF2268" s="5"/>
      <c r="AG2268" s="5"/>
      <c r="AH2268" s="5"/>
      <c r="AI2268" s="5"/>
      <c r="AJ2268" s="5"/>
      <c r="AK2268" s="5"/>
      <c r="AL2268" s="5"/>
      <c r="AM2268" s="5"/>
      <c r="AN2268" s="5"/>
      <c r="AO2268" s="5"/>
      <c r="AP2268" s="5" t="s">
        <v>12477</v>
      </c>
      <c r="AQ2268" s="4" t="s">
        <v>1351</v>
      </c>
      <c r="AR2268" s="5" t="s">
        <v>12478</v>
      </c>
      <c r="AS2268" s="4" t="s">
        <v>1898</v>
      </c>
      <c r="AT2268" s="5" t="s">
        <v>1899</v>
      </c>
      <c r="AU2268" s="5" t="s">
        <v>41</v>
      </c>
      <c r="AV2268" s="4" t="s">
        <v>1900</v>
      </c>
      <c r="AW2268" s="5" t="s">
        <v>30</v>
      </c>
      <c r="AX2268" s="4"/>
      <c r="AY2268" s="5"/>
      <c r="AZ2268" s="5"/>
      <c r="BA2268" s="4" t="s">
        <v>1901</v>
      </c>
      <c r="BB2268" s="5" t="s">
        <v>1902</v>
      </c>
      <c r="BC2268" s="5" t="s">
        <v>5905</v>
      </c>
      <c r="BD2268" s="5" t="s">
        <v>5906</v>
      </c>
      <c r="BE2268" s="5" t="s">
        <v>245</v>
      </c>
      <c r="BF2268" s="5" t="s">
        <v>1333</v>
      </c>
      <c r="BG2268" s="4" t="s">
        <v>5907</v>
      </c>
      <c r="BH2268" s="5" t="s">
        <v>1343</v>
      </c>
    </row>
    <row r="2269" spans="1:60" x14ac:dyDescent="0.25">
      <c r="A2269">
        <f t="shared" si="191"/>
        <v>99722</v>
      </c>
      <c r="B2269">
        <f t="shared" si="192"/>
        <v>50100896</v>
      </c>
      <c r="C2269" t="str">
        <f t="shared" si="193"/>
        <v>CC</v>
      </c>
      <c r="D2269" t="str">
        <f t="shared" si="190"/>
        <v>REGION GRAND OUEST</v>
      </c>
      <c r="E2269" s="12" t="str">
        <f t="shared" si="194"/>
        <v>TERRAIN</v>
      </c>
      <c r="F2269" s="4" t="s">
        <v>9585</v>
      </c>
      <c r="G2269" s="4" t="s">
        <v>4007</v>
      </c>
      <c r="H2269" s="5">
        <v>2</v>
      </c>
      <c r="I2269" s="5" t="s">
        <v>6943</v>
      </c>
      <c r="J2269" s="5"/>
      <c r="K2269" s="5"/>
      <c r="L2269" s="5"/>
      <c r="M2269" s="5" t="s">
        <v>1343</v>
      </c>
      <c r="N2269" s="5"/>
      <c r="O2269" s="5"/>
      <c r="P2269" s="5"/>
      <c r="Q2269" s="5"/>
      <c r="R2269" s="5"/>
      <c r="S2269" s="5"/>
      <c r="T2269" s="5"/>
      <c r="U2269" s="6">
        <v>45566</v>
      </c>
      <c r="V2269" s="5"/>
      <c r="W2269" s="4" t="s">
        <v>1329</v>
      </c>
      <c r="X2269" s="5"/>
      <c r="Y2269" s="5"/>
      <c r="Z2269" s="5"/>
      <c r="AA2269" s="4" t="s">
        <v>2437</v>
      </c>
      <c r="AB2269" s="5"/>
      <c r="AC2269" s="5"/>
      <c r="AD2269" s="5"/>
      <c r="AE2269" s="5"/>
      <c r="AF2269" s="5"/>
      <c r="AG2269" s="5"/>
      <c r="AH2269" s="5"/>
      <c r="AI2269" s="5"/>
      <c r="AJ2269" s="5"/>
      <c r="AK2269" s="5"/>
      <c r="AL2269" s="5"/>
      <c r="AM2269" s="5"/>
      <c r="AN2269" s="5"/>
      <c r="AO2269" s="5"/>
      <c r="AP2269" s="5" t="s">
        <v>1413</v>
      </c>
      <c r="AQ2269" s="4" t="s">
        <v>1414</v>
      </c>
      <c r="AR2269" s="5" t="s">
        <v>19</v>
      </c>
      <c r="AS2269" s="4" t="s">
        <v>1507</v>
      </c>
      <c r="AT2269" s="5" t="s">
        <v>1508</v>
      </c>
      <c r="AU2269" s="5" t="s">
        <v>41</v>
      </c>
      <c r="AV2269" s="4" t="s">
        <v>1509</v>
      </c>
      <c r="AW2269" s="5" t="s">
        <v>375</v>
      </c>
      <c r="AX2269" s="4" t="s">
        <v>2035</v>
      </c>
      <c r="AY2269" s="5" t="s">
        <v>2036</v>
      </c>
      <c r="AZ2269" s="5" t="s">
        <v>11</v>
      </c>
      <c r="BA2269" s="4" t="s">
        <v>2037</v>
      </c>
      <c r="BB2269" s="5" t="s">
        <v>2038</v>
      </c>
      <c r="BC2269" s="4" t="s">
        <v>4003</v>
      </c>
      <c r="BD2269" s="5" t="s">
        <v>4006</v>
      </c>
      <c r="BE2269" s="5" t="s">
        <v>25</v>
      </c>
      <c r="BF2269" s="5" t="s">
        <v>1333</v>
      </c>
      <c r="BG2269" s="4" t="s">
        <v>4007</v>
      </c>
      <c r="BH2269" s="5" t="s">
        <v>1343</v>
      </c>
    </row>
    <row r="2270" spans="1:60" x14ac:dyDescent="0.25">
      <c r="A2270">
        <f t="shared" si="191"/>
        <v>99713</v>
      </c>
      <c r="B2270">
        <f t="shared" si="192"/>
        <v>50100895</v>
      </c>
      <c r="C2270" t="str">
        <f t="shared" si="193"/>
        <v>CC</v>
      </c>
      <c r="D2270" t="str">
        <f t="shared" si="190"/>
        <v>REGION GRAND OUEST</v>
      </c>
      <c r="E2270" s="12" t="str">
        <f t="shared" si="194"/>
        <v>TERRAIN</v>
      </c>
      <c r="F2270" s="4" t="s">
        <v>9586</v>
      </c>
      <c r="G2270" s="4" t="s">
        <v>9587</v>
      </c>
      <c r="H2270" s="5">
        <v>2</v>
      </c>
      <c r="I2270" s="5" t="s">
        <v>6943</v>
      </c>
      <c r="J2270" s="5"/>
      <c r="K2270" s="5"/>
      <c r="L2270" s="5"/>
      <c r="M2270" s="5" t="s">
        <v>1343</v>
      </c>
      <c r="N2270" s="5"/>
      <c r="O2270" s="5"/>
      <c r="P2270" s="5"/>
      <c r="Q2270" s="5"/>
      <c r="R2270" s="5"/>
      <c r="S2270" s="5"/>
      <c r="T2270" s="5"/>
      <c r="U2270" s="6">
        <v>45597</v>
      </c>
      <c r="V2270" s="5"/>
      <c r="W2270" s="4" t="s">
        <v>1329</v>
      </c>
      <c r="X2270" s="5"/>
      <c r="Y2270" s="5"/>
      <c r="Z2270" s="5"/>
      <c r="AA2270" s="4" t="s">
        <v>2288</v>
      </c>
      <c r="AB2270" s="5"/>
      <c r="AC2270" s="5"/>
      <c r="AD2270" s="5"/>
      <c r="AE2270" s="5"/>
      <c r="AF2270" s="5"/>
      <c r="AG2270" s="5"/>
      <c r="AH2270" s="5"/>
      <c r="AI2270" s="5"/>
      <c r="AJ2270" s="5"/>
      <c r="AK2270" s="5"/>
      <c r="AL2270" s="5"/>
      <c r="AM2270" s="5"/>
      <c r="AN2270" s="5"/>
      <c r="AO2270" s="5"/>
      <c r="AP2270" s="5" t="s">
        <v>1413</v>
      </c>
      <c r="AQ2270" s="4" t="s">
        <v>1414</v>
      </c>
      <c r="AR2270" s="5" t="s">
        <v>19</v>
      </c>
      <c r="AS2270" s="4" t="s">
        <v>2225</v>
      </c>
      <c r="AT2270" s="5" t="s">
        <v>2226</v>
      </c>
      <c r="AU2270" s="5" t="s">
        <v>41</v>
      </c>
      <c r="AV2270" s="4" t="s">
        <v>2227</v>
      </c>
      <c r="AW2270" s="5" t="s">
        <v>89</v>
      </c>
      <c r="AX2270" s="4" t="s">
        <v>5596</v>
      </c>
      <c r="AY2270" s="5" t="s">
        <v>5597</v>
      </c>
      <c r="AZ2270" s="5" t="s">
        <v>11</v>
      </c>
      <c r="BA2270" s="4" t="s">
        <v>5598</v>
      </c>
      <c r="BB2270" s="5" t="s">
        <v>5599</v>
      </c>
      <c r="BC2270" s="4"/>
      <c r="BD2270" s="5"/>
      <c r="BE2270" s="5"/>
      <c r="BF2270" s="5"/>
      <c r="BG2270" s="4" t="s">
        <v>9587</v>
      </c>
      <c r="BH2270" s="5" t="s">
        <v>1343</v>
      </c>
    </row>
    <row r="2271" spans="1:60" x14ac:dyDescent="0.25">
      <c r="A2271">
        <f t="shared" si="191"/>
        <v>99707</v>
      </c>
      <c r="B2271">
        <f t="shared" si="192"/>
        <v>50100894</v>
      </c>
      <c r="C2271" t="str">
        <f t="shared" si="193"/>
        <v>CC</v>
      </c>
      <c r="D2271" t="str">
        <f t="shared" si="190"/>
        <v>REGION GRAND SUD</v>
      </c>
      <c r="E2271" s="12" t="str">
        <f t="shared" si="194"/>
        <v>TERRAIN</v>
      </c>
      <c r="F2271" s="4" t="s">
        <v>9588</v>
      </c>
      <c r="G2271" s="4" t="s">
        <v>9589</v>
      </c>
      <c r="H2271" s="5">
        <v>2</v>
      </c>
      <c r="I2271" s="5" t="s">
        <v>6943</v>
      </c>
      <c r="J2271" s="5"/>
      <c r="K2271" s="5"/>
      <c r="L2271" s="5"/>
      <c r="M2271" s="5" t="s">
        <v>1343</v>
      </c>
      <c r="N2271" s="5"/>
      <c r="O2271" s="5"/>
      <c r="P2271" s="5"/>
      <c r="Q2271" s="5"/>
      <c r="R2271" s="5"/>
      <c r="S2271" s="5"/>
      <c r="T2271" s="5"/>
      <c r="U2271" s="6">
        <v>45474</v>
      </c>
      <c r="V2271" s="5"/>
      <c r="W2271" s="4" t="s">
        <v>1329</v>
      </c>
      <c r="X2271" s="5"/>
      <c r="Y2271" s="5"/>
      <c r="Z2271" s="5"/>
      <c r="AA2271" s="4" t="s">
        <v>3192</v>
      </c>
      <c r="AB2271" s="5"/>
      <c r="AC2271" s="5"/>
      <c r="AD2271" s="5"/>
      <c r="AE2271" s="5"/>
      <c r="AF2271" s="5"/>
      <c r="AG2271" s="5"/>
      <c r="AH2271" s="5"/>
      <c r="AI2271" s="5"/>
      <c r="AJ2271" s="5"/>
      <c r="AK2271" s="5"/>
      <c r="AL2271" s="5"/>
      <c r="AM2271" s="5"/>
      <c r="AN2271" s="5"/>
      <c r="AO2271" s="5"/>
      <c r="AP2271" s="5" t="s">
        <v>1335</v>
      </c>
      <c r="AQ2271" s="4" t="s">
        <v>1336</v>
      </c>
      <c r="AR2271" s="5" t="s">
        <v>12476</v>
      </c>
      <c r="AS2271" s="4" t="s">
        <v>1337</v>
      </c>
      <c r="AT2271" s="5" t="s">
        <v>1338</v>
      </c>
      <c r="AU2271" s="5" t="s">
        <v>41</v>
      </c>
      <c r="AV2271" s="4" t="s">
        <v>1339</v>
      </c>
      <c r="AW2271" s="5" t="s">
        <v>76</v>
      </c>
      <c r="AX2271" s="4" t="s">
        <v>2242</v>
      </c>
      <c r="AY2271" s="5" t="s">
        <v>2243</v>
      </c>
      <c r="AZ2271" s="5" t="s">
        <v>11</v>
      </c>
      <c r="BA2271" s="4" t="s">
        <v>2244</v>
      </c>
      <c r="BB2271" s="5" t="s">
        <v>2245</v>
      </c>
      <c r="BC2271" s="4"/>
      <c r="BD2271" s="5"/>
      <c r="BE2271" s="5"/>
      <c r="BF2271" s="5"/>
      <c r="BG2271" s="4" t="s">
        <v>9589</v>
      </c>
      <c r="BH2271" s="5" t="s">
        <v>1343</v>
      </c>
    </row>
    <row r="2272" spans="1:60" x14ac:dyDescent="0.25">
      <c r="A2272">
        <f t="shared" si="191"/>
        <v>99706</v>
      </c>
      <c r="B2272">
        <f t="shared" si="192"/>
        <v>50100893</v>
      </c>
      <c r="C2272" t="str">
        <f t="shared" si="193"/>
        <v>CC</v>
      </c>
      <c r="D2272" t="str">
        <f t="shared" si="190"/>
        <v>REGION GRAND SUD</v>
      </c>
      <c r="E2272" s="12" t="str">
        <f t="shared" si="194"/>
        <v>TERRAIN</v>
      </c>
      <c r="F2272" s="4" t="s">
        <v>9590</v>
      </c>
      <c r="G2272" s="4" t="s">
        <v>9591</v>
      </c>
      <c r="H2272" s="5">
        <v>2</v>
      </c>
      <c r="I2272" s="5" t="s">
        <v>6943</v>
      </c>
      <c r="J2272" s="5"/>
      <c r="K2272" s="5"/>
      <c r="L2272" s="5"/>
      <c r="M2272" s="5" t="s">
        <v>1343</v>
      </c>
      <c r="N2272" s="5"/>
      <c r="O2272" s="5"/>
      <c r="P2272" s="5"/>
      <c r="Q2272" s="5"/>
      <c r="R2272" s="5"/>
      <c r="S2272" s="5"/>
      <c r="T2272" s="5"/>
      <c r="U2272" s="6">
        <v>45474</v>
      </c>
      <c r="V2272" s="5"/>
      <c r="W2272" s="4" t="s">
        <v>1329</v>
      </c>
      <c r="X2272" s="5"/>
      <c r="Y2272" s="5"/>
      <c r="Z2272" s="5"/>
      <c r="AA2272" s="4" t="s">
        <v>5886</v>
      </c>
      <c r="AB2272" s="5"/>
      <c r="AC2272" s="5"/>
      <c r="AD2272" s="5"/>
      <c r="AE2272" s="5"/>
      <c r="AF2272" s="5"/>
      <c r="AG2272" s="5"/>
      <c r="AH2272" s="5"/>
      <c r="AI2272" s="5"/>
      <c r="AJ2272" s="5"/>
      <c r="AK2272" s="5"/>
      <c r="AL2272" s="5"/>
      <c r="AM2272" s="5"/>
      <c r="AN2272" s="5"/>
      <c r="AO2272" s="5"/>
      <c r="AP2272" s="5" t="s">
        <v>1335</v>
      </c>
      <c r="AQ2272" s="4" t="s">
        <v>1336</v>
      </c>
      <c r="AR2272" s="5" t="s">
        <v>12476</v>
      </c>
      <c r="AS2272" s="4" t="s">
        <v>1337</v>
      </c>
      <c r="AT2272" s="5" t="s">
        <v>1338</v>
      </c>
      <c r="AU2272" s="5" t="s">
        <v>41</v>
      </c>
      <c r="AV2272" s="4" t="s">
        <v>1339</v>
      </c>
      <c r="AW2272" s="5" t="s">
        <v>76</v>
      </c>
      <c r="AX2272" s="4" t="s">
        <v>2242</v>
      </c>
      <c r="AY2272" s="5" t="s">
        <v>2243</v>
      </c>
      <c r="AZ2272" s="5" t="s">
        <v>11</v>
      </c>
      <c r="BA2272" s="4" t="s">
        <v>2244</v>
      </c>
      <c r="BB2272" s="5" t="s">
        <v>2245</v>
      </c>
      <c r="BC2272" s="4"/>
      <c r="BD2272" s="5"/>
      <c r="BE2272" s="5"/>
      <c r="BF2272" s="5"/>
      <c r="BG2272" s="4" t="s">
        <v>9591</v>
      </c>
      <c r="BH2272" s="5" t="s">
        <v>1343</v>
      </c>
    </row>
    <row r="2273" spans="1:60" x14ac:dyDescent="0.25">
      <c r="A2273">
        <f t="shared" si="191"/>
        <v>99705</v>
      </c>
      <c r="B2273">
        <f t="shared" si="192"/>
        <v>50100892</v>
      </c>
      <c r="C2273" t="str">
        <f t="shared" si="193"/>
        <v>CC</v>
      </c>
      <c r="D2273" t="str">
        <f t="shared" si="190"/>
        <v>REGION GRAND SUD</v>
      </c>
      <c r="E2273" s="12" t="str">
        <f t="shared" si="194"/>
        <v>TERRAIN</v>
      </c>
      <c r="F2273" s="4" t="s">
        <v>9592</v>
      </c>
      <c r="G2273" s="4" t="s">
        <v>4987</v>
      </c>
      <c r="H2273" s="5">
        <v>2</v>
      </c>
      <c r="I2273" s="5" t="s">
        <v>6943</v>
      </c>
      <c r="J2273" s="5"/>
      <c r="K2273" s="5"/>
      <c r="L2273" s="5"/>
      <c r="M2273" s="5" t="s">
        <v>1343</v>
      </c>
      <c r="N2273" s="5"/>
      <c r="O2273" s="5"/>
      <c r="P2273" s="5"/>
      <c r="Q2273" s="5"/>
      <c r="R2273" s="5"/>
      <c r="S2273" s="5"/>
      <c r="T2273" s="5"/>
      <c r="U2273" s="6">
        <v>45474</v>
      </c>
      <c r="V2273" s="5"/>
      <c r="W2273" s="4" t="s">
        <v>1329</v>
      </c>
      <c r="X2273" s="5"/>
      <c r="Y2273" s="5"/>
      <c r="Z2273" s="5"/>
      <c r="AA2273" s="4" t="s">
        <v>4984</v>
      </c>
      <c r="AB2273" s="5"/>
      <c r="AC2273" s="5"/>
      <c r="AD2273" s="5"/>
      <c r="AE2273" s="5"/>
      <c r="AF2273" s="5"/>
      <c r="AG2273" s="5"/>
      <c r="AH2273" s="5"/>
      <c r="AI2273" s="5"/>
      <c r="AJ2273" s="5"/>
      <c r="AK2273" s="5"/>
      <c r="AL2273" s="5"/>
      <c r="AM2273" s="5"/>
      <c r="AN2273" s="5"/>
      <c r="AO2273" s="5"/>
      <c r="AP2273" s="5" t="s">
        <v>1335</v>
      </c>
      <c r="AQ2273" s="4" t="s">
        <v>1336</v>
      </c>
      <c r="AR2273" s="5" t="s">
        <v>12476</v>
      </c>
      <c r="AS2273" s="4" t="s">
        <v>1337</v>
      </c>
      <c r="AT2273" s="5" t="s">
        <v>1338</v>
      </c>
      <c r="AU2273" s="5" t="s">
        <v>41</v>
      </c>
      <c r="AV2273" s="4" t="s">
        <v>1339</v>
      </c>
      <c r="AW2273" s="5" t="s">
        <v>76</v>
      </c>
      <c r="AX2273" s="4" t="s">
        <v>2242</v>
      </c>
      <c r="AY2273" s="5" t="s">
        <v>2243</v>
      </c>
      <c r="AZ2273" s="5" t="s">
        <v>11</v>
      </c>
      <c r="BA2273" s="4" t="s">
        <v>2244</v>
      </c>
      <c r="BB2273" s="5" t="s">
        <v>2245</v>
      </c>
      <c r="BC2273" s="4" t="s">
        <v>4983</v>
      </c>
      <c r="BD2273" s="5" t="s">
        <v>4986</v>
      </c>
      <c r="BE2273" s="5" t="s">
        <v>3</v>
      </c>
      <c r="BF2273" s="5" t="s">
        <v>1333</v>
      </c>
      <c r="BG2273" s="4" t="s">
        <v>4987</v>
      </c>
      <c r="BH2273" s="5" t="s">
        <v>1343</v>
      </c>
    </row>
    <row r="2274" spans="1:60" x14ac:dyDescent="0.25">
      <c r="A2274">
        <f t="shared" si="191"/>
        <v>99681</v>
      </c>
      <c r="B2274">
        <f t="shared" si="192"/>
        <v>50100891</v>
      </c>
      <c r="C2274" t="str">
        <f t="shared" si="193"/>
        <v>CC</v>
      </c>
      <c r="D2274" t="str">
        <f t="shared" si="190"/>
        <v>REGION GRAND OUEST</v>
      </c>
      <c r="E2274" s="12" t="str">
        <f t="shared" si="194"/>
        <v>TERRAIN</v>
      </c>
      <c r="F2274" s="4" t="s">
        <v>9593</v>
      </c>
      <c r="G2274" s="4" t="s">
        <v>9594</v>
      </c>
      <c r="H2274" s="5">
        <v>2</v>
      </c>
      <c r="I2274" s="5" t="s">
        <v>6943</v>
      </c>
      <c r="J2274" s="5"/>
      <c r="K2274" s="5"/>
      <c r="L2274" s="5"/>
      <c r="M2274" s="5" t="s">
        <v>1343</v>
      </c>
      <c r="N2274" s="5"/>
      <c r="O2274" s="5"/>
      <c r="P2274" s="5"/>
      <c r="Q2274" s="5"/>
      <c r="R2274" s="5"/>
      <c r="S2274" s="5"/>
      <c r="T2274" s="5"/>
      <c r="U2274" s="6">
        <v>45566</v>
      </c>
      <c r="V2274" s="5"/>
      <c r="W2274" s="4" t="s">
        <v>1329</v>
      </c>
      <c r="X2274" s="5"/>
      <c r="Y2274" s="5"/>
      <c r="Z2274" s="5"/>
      <c r="AA2274" s="4" t="s">
        <v>2969</v>
      </c>
      <c r="AB2274" s="5"/>
      <c r="AC2274" s="5"/>
      <c r="AD2274" s="5"/>
      <c r="AE2274" s="5"/>
      <c r="AF2274" s="5"/>
      <c r="AG2274" s="5"/>
      <c r="AH2274" s="5"/>
      <c r="AI2274" s="5"/>
      <c r="AJ2274" s="5"/>
      <c r="AK2274" s="5"/>
      <c r="AL2274" s="5"/>
      <c r="AM2274" s="5"/>
      <c r="AN2274" s="5"/>
      <c r="AO2274" s="5"/>
      <c r="AP2274" s="5" t="s">
        <v>1413</v>
      </c>
      <c r="AQ2274" s="4" t="s">
        <v>1414</v>
      </c>
      <c r="AR2274" s="5" t="s">
        <v>19</v>
      </c>
      <c r="AS2274" s="4" t="s">
        <v>2071</v>
      </c>
      <c r="AT2274" s="5" t="s">
        <v>2072</v>
      </c>
      <c r="AU2274" s="5" t="s">
        <v>41</v>
      </c>
      <c r="AV2274" s="4" t="s">
        <v>2073</v>
      </c>
      <c r="AW2274" s="5" t="s">
        <v>112</v>
      </c>
      <c r="AX2274" s="4" t="s">
        <v>2136</v>
      </c>
      <c r="AY2274" s="5" t="s">
        <v>2137</v>
      </c>
      <c r="AZ2274" s="5" t="s">
        <v>11</v>
      </c>
      <c r="BA2274" s="4" t="s">
        <v>2138</v>
      </c>
      <c r="BB2274" s="5" t="s">
        <v>2139</v>
      </c>
      <c r="BC2274" s="4"/>
      <c r="BD2274" s="5"/>
      <c r="BE2274" s="5"/>
      <c r="BF2274" s="5"/>
      <c r="BG2274" s="4" t="s">
        <v>9594</v>
      </c>
      <c r="BH2274" s="5" t="s">
        <v>1343</v>
      </c>
    </row>
    <row r="2275" spans="1:60" x14ac:dyDescent="0.25">
      <c r="A2275">
        <f t="shared" si="191"/>
        <v>99665</v>
      </c>
      <c r="B2275">
        <f t="shared" si="192"/>
        <v>50100890</v>
      </c>
      <c r="C2275" t="str">
        <f t="shared" si="193"/>
        <v>CC</v>
      </c>
      <c r="D2275" t="str">
        <f t="shared" si="190"/>
        <v>REGION ILE DE FRANCE NORD</v>
      </c>
      <c r="E2275" s="12" t="str">
        <f t="shared" si="194"/>
        <v>TERRAIN</v>
      </c>
      <c r="F2275" s="4" t="s">
        <v>9595</v>
      </c>
      <c r="G2275" s="4" t="s">
        <v>9596</v>
      </c>
      <c r="H2275" s="5">
        <v>2</v>
      </c>
      <c r="I2275" s="5" t="s">
        <v>6943</v>
      </c>
      <c r="J2275" s="5"/>
      <c r="K2275" s="5"/>
      <c r="L2275" s="5"/>
      <c r="M2275" s="5" t="s">
        <v>1343</v>
      </c>
      <c r="N2275" s="5"/>
      <c r="O2275" s="5"/>
      <c r="P2275" s="5"/>
      <c r="Q2275" s="5"/>
      <c r="R2275" s="5"/>
      <c r="S2275" s="5"/>
      <c r="T2275" s="5"/>
      <c r="U2275" s="6">
        <v>45627</v>
      </c>
      <c r="V2275" s="5"/>
      <c r="W2275" s="4" t="s">
        <v>1329</v>
      </c>
      <c r="X2275" s="5"/>
      <c r="Y2275" s="5"/>
      <c r="Z2275" s="5"/>
      <c r="AA2275" s="4" t="s">
        <v>8701</v>
      </c>
      <c r="AB2275" s="5"/>
      <c r="AC2275" s="5"/>
      <c r="AD2275" s="5"/>
      <c r="AE2275" s="5"/>
      <c r="AF2275" s="5"/>
      <c r="AG2275" s="5"/>
      <c r="AH2275" s="5"/>
      <c r="AI2275" s="5"/>
      <c r="AJ2275" s="5"/>
      <c r="AK2275" s="5"/>
      <c r="AL2275" s="5"/>
      <c r="AM2275" s="5"/>
      <c r="AN2275" s="5"/>
      <c r="AO2275" s="5"/>
      <c r="AP2275" s="5" t="s">
        <v>12477</v>
      </c>
      <c r="AQ2275" s="4" t="s">
        <v>1351</v>
      </c>
      <c r="AR2275" s="5" t="s">
        <v>12478</v>
      </c>
      <c r="AS2275" s="4" t="s">
        <v>1352</v>
      </c>
      <c r="AT2275" s="5" t="s">
        <v>1353</v>
      </c>
      <c r="AU2275" s="5" t="s">
        <v>41</v>
      </c>
      <c r="AV2275" s="4" t="s">
        <v>1354</v>
      </c>
      <c r="AW2275" s="5" t="s">
        <v>17</v>
      </c>
      <c r="AX2275" s="4" t="s">
        <v>2439</v>
      </c>
      <c r="AY2275" s="5" t="s">
        <v>2440</v>
      </c>
      <c r="AZ2275" s="5" t="s">
        <v>11</v>
      </c>
      <c r="BA2275" s="4" t="s">
        <v>2441</v>
      </c>
      <c r="BB2275" s="5" t="s">
        <v>2442</v>
      </c>
      <c r="BC2275" s="4"/>
      <c r="BD2275" s="5"/>
      <c r="BE2275" s="5"/>
      <c r="BF2275" s="5"/>
      <c r="BG2275" s="4" t="s">
        <v>9596</v>
      </c>
      <c r="BH2275" s="5" t="s">
        <v>1343</v>
      </c>
    </row>
    <row r="2276" spans="1:60" x14ac:dyDescent="0.25">
      <c r="A2276">
        <f t="shared" si="191"/>
        <v>99653</v>
      </c>
      <c r="B2276">
        <f t="shared" si="192"/>
        <v>50100889</v>
      </c>
      <c r="C2276" t="str">
        <f t="shared" si="193"/>
        <v>CC</v>
      </c>
      <c r="D2276" t="str">
        <f t="shared" si="190"/>
        <v>REGION GRAND OUEST</v>
      </c>
      <c r="E2276" s="12" t="str">
        <f t="shared" si="194"/>
        <v>TERRAIN</v>
      </c>
      <c r="F2276" s="4" t="s">
        <v>9597</v>
      </c>
      <c r="G2276" s="4" t="s">
        <v>1689</v>
      </c>
      <c r="H2276" s="5">
        <v>2</v>
      </c>
      <c r="I2276" s="5" t="s">
        <v>6943</v>
      </c>
      <c r="J2276" s="5"/>
      <c r="K2276" s="5"/>
      <c r="L2276" s="5"/>
      <c r="M2276" s="5" t="s">
        <v>1343</v>
      </c>
      <c r="N2276" s="5"/>
      <c r="O2276" s="5"/>
      <c r="P2276" s="5"/>
      <c r="Q2276" s="5"/>
      <c r="R2276" s="5"/>
      <c r="S2276" s="5"/>
      <c r="T2276" s="5"/>
      <c r="U2276" s="6">
        <v>45597</v>
      </c>
      <c r="V2276" s="4"/>
      <c r="W2276" s="4" t="s">
        <v>1329</v>
      </c>
      <c r="X2276" s="5"/>
      <c r="Y2276" s="5"/>
      <c r="Z2276" s="5"/>
      <c r="AA2276" s="4" t="s">
        <v>1681</v>
      </c>
      <c r="AB2276" s="5"/>
      <c r="AC2276" s="5"/>
      <c r="AD2276" s="5"/>
      <c r="AE2276" s="5"/>
      <c r="AF2276" s="6"/>
      <c r="AG2276" s="5"/>
      <c r="AH2276" s="5"/>
      <c r="AI2276" s="5"/>
      <c r="AJ2276" s="6"/>
      <c r="AK2276" s="5"/>
      <c r="AL2276" s="6"/>
      <c r="AM2276" s="5"/>
      <c r="AN2276" s="5"/>
      <c r="AO2276" s="5"/>
      <c r="AP2276" s="5" t="s">
        <v>1413</v>
      </c>
      <c r="AQ2276" s="4" t="s">
        <v>1414</v>
      </c>
      <c r="AR2276" s="5" t="s">
        <v>19</v>
      </c>
      <c r="AS2276" s="4" t="s">
        <v>12481</v>
      </c>
      <c r="AT2276" s="5" t="s">
        <v>12482</v>
      </c>
      <c r="AU2276" s="5" t="s">
        <v>41</v>
      </c>
      <c r="AV2276" s="4" t="s">
        <v>1683</v>
      </c>
      <c r="AW2276" s="5" t="s">
        <v>330</v>
      </c>
      <c r="AX2276" s="4" t="s">
        <v>1684</v>
      </c>
      <c r="AY2276" s="5" t="s">
        <v>1685</v>
      </c>
      <c r="AZ2276" s="5" t="s">
        <v>11</v>
      </c>
      <c r="BA2276" s="4" t="s">
        <v>1686</v>
      </c>
      <c r="BB2276" s="5" t="s">
        <v>1687</v>
      </c>
      <c r="BC2276" s="4" t="s">
        <v>1679</v>
      </c>
      <c r="BD2276" s="5" t="s">
        <v>1688</v>
      </c>
      <c r="BE2276" s="5" t="s">
        <v>25</v>
      </c>
      <c r="BF2276" s="5" t="s">
        <v>1333</v>
      </c>
      <c r="BG2276" s="4" t="s">
        <v>1689</v>
      </c>
      <c r="BH2276" s="5" t="s">
        <v>1343</v>
      </c>
    </row>
    <row r="2277" spans="1:60" x14ac:dyDescent="0.25">
      <c r="A2277">
        <f t="shared" si="191"/>
        <v>99646</v>
      </c>
      <c r="B2277">
        <f t="shared" si="192"/>
        <v>50100888</v>
      </c>
      <c r="C2277" t="str">
        <f t="shared" si="193"/>
        <v>CC</v>
      </c>
      <c r="D2277" t="str">
        <f t="shared" si="190"/>
        <v>REGION GRAND OUEST</v>
      </c>
      <c r="E2277" s="12" t="str">
        <f t="shared" si="194"/>
        <v>TERRAIN</v>
      </c>
      <c r="F2277" s="4" t="s">
        <v>9598</v>
      </c>
      <c r="G2277" s="4" t="s">
        <v>7232</v>
      </c>
      <c r="H2277" s="5">
        <v>2</v>
      </c>
      <c r="I2277" s="5" t="s">
        <v>6943</v>
      </c>
      <c r="J2277" s="5"/>
      <c r="K2277" s="5"/>
      <c r="L2277" s="5"/>
      <c r="M2277" s="5" t="s">
        <v>1343</v>
      </c>
      <c r="N2277" s="5"/>
      <c r="O2277" s="5"/>
      <c r="P2277" s="5"/>
      <c r="Q2277" s="5"/>
      <c r="R2277" s="5"/>
      <c r="S2277" s="5"/>
      <c r="T2277" s="5"/>
      <c r="U2277" s="6">
        <v>45627</v>
      </c>
      <c r="V2277" s="4"/>
      <c r="W2277" s="4" t="s">
        <v>1329</v>
      </c>
      <c r="X2277" s="5"/>
      <c r="Y2277" s="5"/>
      <c r="Z2277" s="5"/>
      <c r="AA2277" s="4" t="s">
        <v>3515</v>
      </c>
      <c r="AB2277" s="5"/>
      <c r="AC2277" s="5"/>
      <c r="AD2277" s="5"/>
      <c r="AE2277" s="5"/>
      <c r="AF2277" s="6"/>
      <c r="AG2277" s="5"/>
      <c r="AH2277" s="5"/>
      <c r="AI2277" s="5"/>
      <c r="AJ2277" s="6"/>
      <c r="AK2277" s="5"/>
      <c r="AL2277" s="6"/>
      <c r="AM2277" s="5"/>
      <c r="AN2277" s="5"/>
      <c r="AO2277" s="5"/>
      <c r="AP2277" s="5" t="s">
        <v>1413</v>
      </c>
      <c r="AQ2277" s="4" t="s">
        <v>1414</v>
      </c>
      <c r="AR2277" s="5" t="s">
        <v>19</v>
      </c>
      <c r="AS2277" s="4" t="s">
        <v>2662</v>
      </c>
      <c r="AT2277" s="5" t="s">
        <v>2663</v>
      </c>
      <c r="AU2277" s="5" t="s">
        <v>41</v>
      </c>
      <c r="AV2277" s="4" t="s">
        <v>2664</v>
      </c>
      <c r="AW2277" s="5" t="s">
        <v>119</v>
      </c>
      <c r="AX2277" s="4" t="s">
        <v>2665</v>
      </c>
      <c r="AY2277" s="5" t="s">
        <v>2666</v>
      </c>
      <c r="AZ2277" s="5" t="s">
        <v>11</v>
      </c>
      <c r="BA2277" s="4" t="s">
        <v>2667</v>
      </c>
      <c r="BB2277" s="5" t="s">
        <v>2668</v>
      </c>
      <c r="BC2277" s="4" t="s">
        <v>7229</v>
      </c>
      <c r="BD2277" s="5" t="s">
        <v>7231</v>
      </c>
      <c r="BE2277" s="5" t="s">
        <v>245</v>
      </c>
      <c r="BF2277" s="5" t="s">
        <v>1333</v>
      </c>
      <c r="BG2277" s="4" t="s">
        <v>7232</v>
      </c>
      <c r="BH2277" s="5" t="s">
        <v>1343</v>
      </c>
    </row>
    <row r="2278" spans="1:60" x14ac:dyDescent="0.25">
      <c r="A2278">
        <f t="shared" si="191"/>
        <v>99630</v>
      </c>
      <c r="B2278">
        <f t="shared" si="192"/>
        <v>50100887</v>
      </c>
      <c r="C2278" t="str">
        <f t="shared" si="193"/>
        <v>CC</v>
      </c>
      <c r="D2278" t="str">
        <f t="shared" si="190"/>
        <v>REGION GRAND SUD</v>
      </c>
      <c r="E2278" s="12" t="str">
        <f t="shared" si="194"/>
        <v>TERRAIN</v>
      </c>
      <c r="F2278" s="4" t="s">
        <v>9599</v>
      </c>
      <c r="G2278" s="4" t="s">
        <v>3932</v>
      </c>
      <c r="H2278" s="5">
        <v>2</v>
      </c>
      <c r="I2278" s="5" t="s">
        <v>6943</v>
      </c>
      <c r="J2278" s="5"/>
      <c r="K2278" s="5"/>
      <c r="L2278" s="5"/>
      <c r="M2278" s="5" t="s">
        <v>1343</v>
      </c>
      <c r="N2278" s="5"/>
      <c r="O2278" s="5"/>
      <c r="P2278" s="5"/>
      <c r="Q2278" s="5"/>
      <c r="R2278" s="5"/>
      <c r="S2278" s="5"/>
      <c r="T2278" s="5"/>
      <c r="U2278" s="6">
        <v>45566</v>
      </c>
      <c r="V2278" s="4"/>
      <c r="W2278" s="4" t="s">
        <v>1329</v>
      </c>
      <c r="X2278" s="5"/>
      <c r="Y2278" s="5"/>
      <c r="Z2278" s="5"/>
      <c r="AA2278" s="4" t="s">
        <v>3929</v>
      </c>
      <c r="AB2278" s="5"/>
      <c r="AC2278" s="5"/>
      <c r="AD2278" s="5"/>
      <c r="AE2278" s="5"/>
      <c r="AF2278" s="6"/>
      <c r="AG2278" s="5"/>
      <c r="AH2278" s="5"/>
      <c r="AI2278" s="5"/>
      <c r="AJ2278" s="6"/>
      <c r="AK2278" s="5"/>
      <c r="AL2278" s="6"/>
      <c r="AM2278" s="5"/>
      <c r="AN2278" s="5"/>
      <c r="AO2278" s="5"/>
      <c r="AP2278" s="5" t="s">
        <v>1335</v>
      </c>
      <c r="AQ2278" s="4" t="s">
        <v>1336</v>
      </c>
      <c r="AR2278" s="5" t="s">
        <v>12476</v>
      </c>
      <c r="AS2278" s="4" t="s">
        <v>1473</v>
      </c>
      <c r="AT2278" s="5" t="s">
        <v>1474</v>
      </c>
      <c r="AU2278" s="5" t="s">
        <v>41</v>
      </c>
      <c r="AV2278" s="4" t="s">
        <v>1475</v>
      </c>
      <c r="AW2278" s="5" t="s">
        <v>58</v>
      </c>
      <c r="AX2278" s="4"/>
      <c r="AY2278" s="5"/>
      <c r="AZ2278" s="5"/>
      <c r="BA2278" s="4" t="s">
        <v>2627</v>
      </c>
      <c r="BB2278" s="5" t="s">
        <v>2628</v>
      </c>
      <c r="BC2278" s="4" t="s">
        <v>3927</v>
      </c>
      <c r="BD2278" s="5" t="s">
        <v>3931</v>
      </c>
      <c r="BE2278" s="5" t="s">
        <v>260</v>
      </c>
      <c r="BF2278" s="5" t="s">
        <v>1333</v>
      </c>
      <c r="BG2278" s="4" t="s">
        <v>3932</v>
      </c>
      <c r="BH2278" s="5" t="s">
        <v>1343</v>
      </c>
    </row>
    <row r="2279" spans="1:60" x14ac:dyDescent="0.25">
      <c r="A2279">
        <f t="shared" si="191"/>
        <v>99629</v>
      </c>
      <c r="B2279">
        <f t="shared" si="192"/>
        <v>50100886</v>
      </c>
      <c r="C2279" t="str">
        <f t="shared" si="193"/>
        <v>CC</v>
      </c>
      <c r="D2279" t="str">
        <f t="shared" si="190"/>
        <v>REGION GRAND SUD</v>
      </c>
      <c r="E2279" s="12" t="str">
        <f t="shared" si="194"/>
        <v>TERRAIN</v>
      </c>
      <c r="F2279" s="4" t="s">
        <v>9600</v>
      </c>
      <c r="G2279" s="4" t="s">
        <v>6438</v>
      </c>
      <c r="H2279" s="5">
        <v>2</v>
      </c>
      <c r="I2279" s="5" t="s">
        <v>6943</v>
      </c>
      <c r="J2279" s="5"/>
      <c r="K2279" s="5"/>
      <c r="L2279" s="5"/>
      <c r="M2279" s="5" t="s">
        <v>1343</v>
      </c>
      <c r="N2279" s="5"/>
      <c r="O2279" s="6"/>
      <c r="P2279" s="5"/>
      <c r="Q2279" s="5"/>
      <c r="R2279" s="5"/>
      <c r="S2279" s="5"/>
      <c r="T2279" s="5"/>
      <c r="U2279" s="6">
        <v>45566</v>
      </c>
      <c r="V2279" s="4"/>
      <c r="W2279" s="4" t="s">
        <v>1329</v>
      </c>
      <c r="X2279" s="5"/>
      <c r="Y2279" s="5"/>
      <c r="Z2279" s="5"/>
      <c r="AA2279" s="5" t="s">
        <v>3696</v>
      </c>
      <c r="AB2279" s="5"/>
      <c r="AC2279" s="5"/>
      <c r="AD2279" s="5"/>
      <c r="AE2279" s="5"/>
      <c r="AF2279" s="6"/>
      <c r="AG2279" s="5"/>
      <c r="AH2279" s="5"/>
      <c r="AI2279" s="5"/>
      <c r="AJ2279" s="6"/>
      <c r="AK2279" s="5"/>
      <c r="AL2279" s="6"/>
      <c r="AM2279" s="5"/>
      <c r="AN2279" s="5"/>
      <c r="AO2279" s="5"/>
      <c r="AP2279" s="5" t="s">
        <v>1335</v>
      </c>
      <c r="AQ2279" s="4" t="s">
        <v>1336</v>
      </c>
      <c r="AR2279" s="5" t="s">
        <v>12476</v>
      </c>
      <c r="AS2279" s="4" t="s">
        <v>1473</v>
      </c>
      <c r="AT2279" s="5" t="s">
        <v>1474</v>
      </c>
      <c r="AU2279" s="5" t="s">
        <v>41</v>
      </c>
      <c r="AV2279" s="4" t="s">
        <v>1475</v>
      </c>
      <c r="AW2279" s="5" t="s">
        <v>58</v>
      </c>
      <c r="AX2279" s="4"/>
      <c r="AY2279" s="5"/>
      <c r="AZ2279" s="5"/>
      <c r="BA2279" s="4" t="s">
        <v>2627</v>
      </c>
      <c r="BB2279" s="5" t="s">
        <v>2628</v>
      </c>
      <c r="BC2279" s="5" t="s">
        <v>6436</v>
      </c>
      <c r="BD2279" s="5" t="s">
        <v>6437</v>
      </c>
      <c r="BE2279" s="5" t="s">
        <v>3</v>
      </c>
      <c r="BF2279" s="5" t="s">
        <v>1333</v>
      </c>
      <c r="BG2279" s="5" t="s">
        <v>6438</v>
      </c>
      <c r="BH2279" s="5" t="s">
        <v>1343</v>
      </c>
    </row>
    <row r="2280" spans="1:60" x14ac:dyDescent="0.25">
      <c r="A2280">
        <f t="shared" si="191"/>
        <v>99628</v>
      </c>
      <c r="B2280">
        <f t="shared" si="192"/>
        <v>50100885</v>
      </c>
      <c r="C2280" t="str">
        <f t="shared" si="193"/>
        <v>CC</v>
      </c>
      <c r="D2280" t="str">
        <f t="shared" si="190"/>
        <v>REGION GRAND SUD</v>
      </c>
      <c r="E2280" s="12" t="str">
        <f t="shared" si="194"/>
        <v>TERRAIN</v>
      </c>
      <c r="F2280" s="4" t="s">
        <v>9601</v>
      </c>
      <c r="G2280" s="4" t="s">
        <v>6455</v>
      </c>
      <c r="H2280" s="5">
        <v>2</v>
      </c>
      <c r="I2280" s="5" t="s">
        <v>6943</v>
      </c>
      <c r="J2280" s="5"/>
      <c r="K2280" s="5"/>
      <c r="L2280" s="5"/>
      <c r="M2280" s="5" t="s">
        <v>1343</v>
      </c>
      <c r="N2280" s="5"/>
      <c r="O2280" s="5"/>
      <c r="P2280" s="5"/>
      <c r="Q2280" s="5"/>
      <c r="R2280" s="5"/>
      <c r="S2280" s="5"/>
      <c r="T2280" s="5"/>
      <c r="U2280" s="6">
        <v>45627</v>
      </c>
      <c r="V2280" s="4"/>
      <c r="W2280" s="4" t="s">
        <v>1329</v>
      </c>
      <c r="X2280" s="5"/>
      <c r="Y2280" s="5"/>
      <c r="Z2280" s="5"/>
      <c r="AA2280" s="4" t="s">
        <v>2644</v>
      </c>
      <c r="AB2280" s="5"/>
      <c r="AC2280" s="5"/>
      <c r="AD2280" s="5"/>
      <c r="AE2280" s="5"/>
      <c r="AF2280" s="6"/>
      <c r="AG2280" s="5"/>
      <c r="AH2280" s="5"/>
      <c r="AI2280" s="5"/>
      <c r="AJ2280" s="6"/>
      <c r="AK2280" s="5"/>
      <c r="AL2280" s="6"/>
      <c r="AM2280" s="5"/>
      <c r="AN2280" s="5"/>
      <c r="AO2280" s="5"/>
      <c r="AP2280" s="5" t="s">
        <v>1335</v>
      </c>
      <c r="AQ2280" s="4" t="s">
        <v>1336</v>
      </c>
      <c r="AR2280" s="5" t="s">
        <v>12476</v>
      </c>
      <c r="AS2280" s="4" t="s">
        <v>1473</v>
      </c>
      <c r="AT2280" s="5" t="s">
        <v>1474</v>
      </c>
      <c r="AU2280" s="5" t="s">
        <v>41</v>
      </c>
      <c r="AV2280" s="4" t="s">
        <v>1475</v>
      </c>
      <c r="AW2280" s="5" t="s">
        <v>58</v>
      </c>
      <c r="AX2280" s="4"/>
      <c r="AY2280" s="5"/>
      <c r="AZ2280" s="5"/>
      <c r="BA2280" s="4" t="s">
        <v>2627</v>
      </c>
      <c r="BB2280" s="5" t="s">
        <v>2628</v>
      </c>
      <c r="BC2280" s="4" t="s">
        <v>6451</v>
      </c>
      <c r="BD2280" s="5" t="s">
        <v>6454</v>
      </c>
      <c r="BE2280" s="5" t="s">
        <v>245</v>
      </c>
      <c r="BF2280" s="5" t="s">
        <v>1333</v>
      </c>
      <c r="BG2280" s="4" t="s">
        <v>6455</v>
      </c>
      <c r="BH2280" s="5" t="s">
        <v>1343</v>
      </c>
    </row>
    <row r="2281" spans="1:60" x14ac:dyDescent="0.25">
      <c r="A2281">
        <f t="shared" si="191"/>
        <v>99619</v>
      </c>
      <c r="B2281">
        <f t="shared" si="192"/>
        <v>50100884</v>
      </c>
      <c r="C2281" t="str">
        <f t="shared" si="193"/>
        <v>CC</v>
      </c>
      <c r="D2281" t="str">
        <f t="shared" si="190"/>
        <v>REGION ILE DE FRANCE NORD</v>
      </c>
      <c r="E2281" s="12" t="str">
        <f t="shared" si="194"/>
        <v>TERRAIN</v>
      </c>
      <c r="F2281" s="4" t="s">
        <v>9602</v>
      </c>
      <c r="G2281" s="4" t="s">
        <v>3275</v>
      </c>
      <c r="H2281" s="5">
        <v>2</v>
      </c>
      <c r="I2281" s="5" t="s">
        <v>6943</v>
      </c>
      <c r="J2281" s="5"/>
      <c r="K2281" s="5"/>
      <c r="L2281" s="5"/>
      <c r="M2281" s="5" t="s">
        <v>1343</v>
      </c>
      <c r="N2281" s="5"/>
      <c r="O2281" s="5"/>
      <c r="P2281" s="5"/>
      <c r="Q2281" s="5"/>
      <c r="R2281" s="5"/>
      <c r="S2281" s="5"/>
      <c r="T2281" s="5"/>
      <c r="U2281" s="6">
        <v>45627</v>
      </c>
      <c r="V2281" s="4"/>
      <c r="W2281" s="4" t="s">
        <v>1329</v>
      </c>
      <c r="X2281" s="5"/>
      <c r="Y2281" s="5"/>
      <c r="Z2281" s="5"/>
      <c r="AA2281" s="4" t="s">
        <v>3272</v>
      </c>
      <c r="AB2281" s="5"/>
      <c r="AC2281" s="5"/>
      <c r="AD2281" s="5"/>
      <c r="AE2281" s="5"/>
      <c r="AF2281" s="6"/>
      <c r="AG2281" s="5"/>
      <c r="AH2281" s="5"/>
      <c r="AI2281" s="5"/>
      <c r="AJ2281" s="6"/>
      <c r="AK2281" s="5"/>
      <c r="AL2281" s="6"/>
      <c r="AM2281" s="5"/>
      <c r="AN2281" s="5"/>
      <c r="AO2281" s="5"/>
      <c r="AP2281" s="5" t="s">
        <v>12477</v>
      </c>
      <c r="AQ2281" s="4" t="s">
        <v>1351</v>
      </c>
      <c r="AR2281" s="5" t="s">
        <v>12478</v>
      </c>
      <c r="AS2281" s="4" t="s">
        <v>2180</v>
      </c>
      <c r="AT2281" s="5" t="s">
        <v>2181</v>
      </c>
      <c r="AU2281" s="5" t="s">
        <v>41</v>
      </c>
      <c r="AV2281" s="4" t="s">
        <v>2182</v>
      </c>
      <c r="AW2281" s="5" t="s">
        <v>4</v>
      </c>
      <c r="AX2281" s="4" t="s">
        <v>2681</v>
      </c>
      <c r="AY2281" s="5" t="s">
        <v>2682</v>
      </c>
      <c r="AZ2281" s="5" t="s">
        <v>11</v>
      </c>
      <c r="BA2281" s="4" t="s">
        <v>2683</v>
      </c>
      <c r="BB2281" s="5" t="s">
        <v>2684</v>
      </c>
      <c r="BC2281" s="4" t="s">
        <v>3270</v>
      </c>
      <c r="BD2281" s="5" t="s">
        <v>3274</v>
      </c>
      <c r="BE2281" s="5" t="s">
        <v>245</v>
      </c>
      <c r="BF2281" s="5" t="s">
        <v>1333</v>
      </c>
      <c r="BG2281" s="4" t="s">
        <v>3275</v>
      </c>
      <c r="BH2281" s="5" t="s">
        <v>1343</v>
      </c>
    </row>
    <row r="2282" spans="1:60" x14ac:dyDescent="0.25">
      <c r="A2282">
        <f t="shared" si="191"/>
        <v>99618</v>
      </c>
      <c r="B2282">
        <f t="shared" si="192"/>
        <v>50100883</v>
      </c>
      <c r="C2282" t="str">
        <f t="shared" si="193"/>
        <v>CC</v>
      </c>
      <c r="D2282" t="str">
        <f t="shared" si="190"/>
        <v>REGION ILE DE FRANCE NORD</v>
      </c>
      <c r="E2282" s="12" t="str">
        <f t="shared" si="194"/>
        <v>TERRAIN</v>
      </c>
      <c r="F2282" s="4" t="s">
        <v>9603</v>
      </c>
      <c r="G2282" s="4" t="s">
        <v>6610</v>
      </c>
      <c r="H2282" s="5">
        <v>2</v>
      </c>
      <c r="I2282" s="5" t="s">
        <v>6943</v>
      </c>
      <c r="J2282" s="5"/>
      <c r="K2282" s="5"/>
      <c r="L2282" s="5"/>
      <c r="M2282" s="5" t="s">
        <v>1343</v>
      </c>
      <c r="N2282" s="5"/>
      <c r="O2282" s="5"/>
      <c r="P2282" s="5"/>
      <c r="Q2282" s="5"/>
      <c r="R2282" s="5"/>
      <c r="S2282" s="5"/>
      <c r="T2282" s="5"/>
      <c r="U2282" s="6">
        <v>45627</v>
      </c>
      <c r="V2282" s="4"/>
      <c r="W2282" s="4" t="s">
        <v>1329</v>
      </c>
      <c r="X2282" s="5"/>
      <c r="Y2282" s="5"/>
      <c r="Z2282" s="5"/>
      <c r="AA2282" s="5" t="s">
        <v>6608</v>
      </c>
      <c r="AB2282" s="5"/>
      <c r="AC2282" s="5"/>
      <c r="AD2282" s="5"/>
      <c r="AE2282" s="5"/>
      <c r="AF2282" s="6"/>
      <c r="AG2282" s="5"/>
      <c r="AH2282" s="5"/>
      <c r="AI2282" s="5"/>
      <c r="AJ2282" s="6"/>
      <c r="AK2282" s="5"/>
      <c r="AL2282" s="6"/>
      <c r="AM2282" s="5"/>
      <c r="AN2282" s="5"/>
      <c r="AO2282" s="5"/>
      <c r="AP2282" s="5" t="s">
        <v>12477</v>
      </c>
      <c r="AQ2282" s="4" t="s">
        <v>1351</v>
      </c>
      <c r="AR2282" s="5" t="s">
        <v>12478</v>
      </c>
      <c r="AS2282" s="4" t="s">
        <v>2180</v>
      </c>
      <c r="AT2282" s="5" t="s">
        <v>2181</v>
      </c>
      <c r="AU2282" s="5" t="s">
        <v>41</v>
      </c>
      <c r="AV2282" s="4" t="s">
        <v>2182</v>
      </c>
      <c r="AW2282" s="5" t="s">
        <v>4</v>
      </c>
      <c r="AX2282" s="4" t="s">
        <v>2791</v>
      </c>
      <c r="AY2282" s="5" t="s">
        <v>2792</v>
      </c>
      <c r="AZ2282" s="5" t="s">
        <v>11</v>
      </c>
      <c r="BA2282" s="4" t="s">
        <v>2793</v>
      </c>
      <c r="BB2282" s="5" t="s">
        <v>2794</v>
      </c>
      <c r="BC2282" s="4" t="s">
        <v>6606</v>
      </c>
      <c r="BD2282" s="5" t="s">
        <v>6609</v>
      </c>
      <c r="BE2282" s="5" t="s">
        <v>25</v>
      </c>
      <c r="BF2282" s="5" t="s">
        <v>1333</v>
      </c>
      <c r="BG2282" s="4" t="s">
        <v>6610</v>
      </c>
      <c r="BH2282" s="5" t="s">
        <v>1343</v>
      </c>
    </row>
    <row r="2283" spans="1:60" x14ac:dyDescent="0.25">
      <c r="A2283">
        <f t="shared" si="191"/>
        <v>99617</v>
      </c>
      <c r="B2283">
        <f t="shared" si="192"/>
        <v>50100882</v>
      </c>
      <c r="C2283" t="str">
        <f t="shared" si="193"/>
        <v>CC</v>
      </c>
      <c r="D2283" t="str">
        <f t="shared" si="190"/>
        <v>REGION ILE DE FRANCE NORD</v>
      </c>
      <c r="E2283" s="12" t="str">
        <f t="shared" si="194"/>
        <v>TERRAIN</v>
      </c>
      <c r="F2283" s="4" t="s">
        <v>9604</v>
      </c>
      <c r="G2283" s="4" t="s">
        <v>5664</v>
      </c>
      <c r="H2283" s="5">
        <v>2</v>
      </c>
      <c r="I2283" s="5" t="s">
        <v>6943</v>
      </c>
      <c r="J2283" s="5"/>
      <c r="K2283" s="5"/>
      <c r="L2283" s="5"/>
      <c r="M2283" s="5" t="s">
        <v>1343</v>
      </c>
      <c r="N2283" s="5"/>
      <c r="O2283" s="6"/>
      <c r="P2283" s="5"/>
      <c r="Q2283" s="5"/>
      <c r="R2283" s="5"/>
      <c r="S2283" s="5"/>
      <c r="T2283" s="5"/>
      <c r="U2283" s="6">
        <v>45627</v>
      </c>
      <c r="V2283" s="4"/>
      <c r="W2283" s="4" t="s">
        <v>1329</v>
      </c>
      <c r="X2283" s="5"/>
      <c r="Y2283" s="5"/>
      <c r="Z2283" s="5"/>
      <c r="AA2283" s="4" t="s">
        <v>5661</v>
      </c>
      <c r="AB2283" s="5"/>
      <c r="AC2283" s="5"/>
      <c r="AD2283" s="5"/>
      <c r="AE2283" s="5"/>
      <c r="AF2283" s="6"/>
      <c r="AG2283" s="5"/>
      <c r="AH2283" s="5"/>
      <c r="AI2283" s="5"/>
      <c r="AJ2283" s="6"/>
      <c r="AK2283" s="5"/>
      <c r="AL2283" s="6"/>
      <c r="AM2283" s="5"/>
      <c r="AN2283" s="5"/>
      <c r="AO2283" s="5"/>
      <c r="AP2283" s="5" t="s">
        <v>12477</v>
      </c>
      <c r="AQ2283" s="4" t="s">
        <v>1351</v>
      </c>
      <c r="AR2283" s="5" t="s">
        <v>12478</v>
      </c>
      <c r="AS2283" s="4" t="s">
        <v>2180</v>
      </c>
      <c r="AT2283" s="5" t="s">
        <v>2181</v>
      </c>
      <c r="AU2283" s="5" t="s">
        <v>41</v>
      </c>
      <c r="AV2283" s="4" t="s">
        <v>2182</v>
      </c>
      <c r="AW2283" s="5" t="s">
        <v>4</v>
      </c>
      <c r="AX2283" s="4" t="s">
        <v>2791</v>
      </c>
      <c r="AY2283" s="5" t="s">
        <v>2792</v>
      </c>
      <c r="AZ2283" s="5" t="s">
        <v>11</v>
      </c>
      <c r="BA2283" s="4" t="s">
        <v>2793</v>
      </c>
      <c r="BB2283" s="5" t="s">
        <v>2794</v>
      </c>
      <c r="BC2283" s="4" t="s">
        <v>5660</v>
      </c>
      <c r="BD2283" s="5" t="s">
        <v>5663</v>
      </c>
      <c r="BE2283" s="5" t="s">
        <v>3</v>
      </c>
      <c r="BF2283" s="5" t="s">
        <v>1333</v>
      </c>
      <c r="BG2283" s="4" t="s">
        <v>5664</v>
      </c>
      <c r="BH2283" s="5" t="s">
        <v>1343</v>
      </c>
    </row>
    <row r="2284" spans="1:60" x14ac:dyDescent="0.25">
      <c r="A2284">
        <f t="shared" si="191"/>
        <v>99615</v>
      </c>
      <c r="B2284">
        <f t="shared" si="192"/>
        <v>50100881</v>
      </c>
      <c r="C2284" t="str">
        <f t="shared" si="193"/>
        <v>CC</v>
      </c>
      <c r="D2284" t="str">
        <f t="shared" si="190"/>
        <v>REGION ILE DE FRANCE NORD</v>
      </c>
      <c r="E2284" s="12" t="str">
        <f t="shared" si="194"/>
        <v>TERRAIN</v>
      </c>
      <c r="F2284" s="4" t="s">
        <v>9605</v>
      </c>
      <c r="G2284" s="4" t="s">
        <v>4102</v>
      </c>
      <c r="H2284" s="5">
        <v>2</v>
      </c>
      <c r="I2284" s="5" t="s">
        <v>6943</v>
      </c>
      <c r="J2284" s="5"/>
      <c r="K2284" s="5"/>
      <c r="L2284" s="5"/>
      <c r="M2284" s="5" t="s">
        <v>1343</v>
      </c>
      <c r="N2284" s="5"/>
      <c r="O2284" s="5"/>
      <c r="P2284" s="5"/>
      <c r="Q2284" s="5"/>
      <c r="R2284" s="5"/>
      <c r="S2284" s="5"/>
      <c r="T2284" s="5"/>
      <c r="U2284" s="6">
        <v>45627</v>
      </c>
      <c r="V2284" s="5"/>
      <c r="W2284" s="4" t="s">
        <v>1329</v>
      </c>
      <c r="X2284" s="5"/>
      <c r="Y2284" s="5"/>
      <c r="Z2284" s="5"/>
      <c r="AA2284" s="5" t="s">
        <v>4100</v>
      </c>
      <c r="AB2284" s="5"/>
      <c r="AC2284" s="5"/>
      <c r="AD2284" s="5"/>
      <c r="AE2284" s="5"/>
      <c r="AF2284" s="5"/>
      <c r="AG2284" s="5"/>
      <c r="AH2284" s="5"/>
      <c r="AI2284" s="5"/>
      <c r="AJ2284" s="5"/>
      <c r="AK2284" s="5"/>
      <c r="AL2284" s="5"/>
      <c r="AM2284" s="5"/>
      <c r="AN2284" s="5"/>
      <c r="AO2284" s="5"/>
      <c r="AP2284" s="5" t="s">
        <v>12477</v>
      </c>
      <c r="AQ2284" s="4" t="s">
        <v>1351</v>
      </c>
      <c r="AR2284" s="5" t="s">
        <v>12478</v>
      </c>
      <c r="AS2284" s="4" t="s">
        <v>2180</v>
      </c>
      <c r="AT2284" s="5" t="s">
        <v>2181</v>
      </c>
      <c r="AU2284" s="5" t="s">
        <v>41</v>
      </c>
      <c r="AV2284" s="4" t="s">
        <v>2182</v>
      </c>
      <c r="AW2284" s="5" t="s">
        <v>4</v>
      </c>
      <c r="AX2284" s="4" t="s">
        <v>2791</v>
      </c>
      <c r="AY2284" s="5" t="s">
        <v>2792</v>
      </c>
      <c r="AZ2284" s="5" t="s">
        <v>11</v>
      </c>
      <c r="BA2284" s="4" t="s">
        <v>2793</v>
      </c>
      <c r="BB2284" s="5" t="s">
        <v>2794</v>
      </c>
      <c r="BC2284" s="5" t="s">
        <v>4097</v>
      </c>
      <c r="BD2284" s="5" t="s">
        <v>4101</v>
      </c>
      <c r="BE2284" s="5" t="s">
        <v>25</v>
      </c>
      <c r="BF2284" s="5" t="s">
        <v>1333</v>
      </c>
      <c r="BG2284" s="5" t="s">
        <v>4102</v>
      </c>
      <c r="BH2284" s="5" t="s">
        <v>1343</v>
      </c>
    </row>
    <row r="2285" spans="1:60" x14ac:dyDescent="0.25">
      <c r="A2285">
        <f t="shared" si="191"/>
        <v>99614</v>
      </c>
      <c r="B2285">
        <f t="shared" si="192"/>
        <v>50100880</v>
      </c>
      <c r="C2285" t="str">
        <f t="shared" si="193"/>
        <v>CC</v>
      </c>
      <c r="D2285" t="str">
        <f t="shared" si="190"/>
        <v>REGION ILE DE FRANCE NORD</v>
      </c>
      <c r="E2285" s="12" t="str">
        <f t="shared" si="194"/>
        <v>TERRAIN</v>
      </c>
      <c r="F2285" s="4" t="s">
        <v>9606</v>
      </c>
      <c r="G2285" s="4" t="s">
        <v>3023</v>
      </c>
      <c r="H2285" s="5">
        <v>2</v>
      </c>
      <c r="I2285" s="5" t="s">
        <v>6943</v>
      </c>
      <c r="J2285" s="5"/>
      <c r="K2285" s="5"/>
      <c r="L2285" s="5"/>
      <c r="M2285" s="5" t="s">
        <v>1343</v>
      </c>
      <c r="N2285" s="5"/>
      <c r="O2285" s="5"/>
      <c r="P2285" s="5"/>
      <c r="Q2285" s="5"/>
      <c r="R2285" s="5"/>
      <c r="S2285" s="5"/>
      <c r="T2285" s="5"/>
      <c r="U2285" s="6">
        <v>45627</v>
      </c>
      <c r="V2285" s="4"/>
      <c r="W2285" s="4" t="s">
        <v>1329</v>
      </c>
      <c r="X2285" s="5"/>
      <c r="Y2285" s="5"/>
      <c r="Z2285" s="5"/>
      <c r="AA2285" s="4" t="s">
        <v>3020</v>
      </c>
      <c r="AB2285" s="5"/>
      <c r="AC2285" s="5"/>
      <c r="AD2285" s="5"/>
      <c r="AE2285" s="5"/>
      <c r="AF2285" s="6"/>
      <c r="AG2285" s="5"/>
      <c r="AH2285" s="5"/>
      <c r="AI2285" s="5"/>
      <c r="AJ2285" s="6"/>
      <c r="AK2285" s="5"/>
      <c r="AL2285" s="6"/>
      <c r="AM2285" s="5"/>
      <c r="AN2285" s="5"/>
      <c r="AO2285" s="5"/>
      <c r="AP2285" s="5" t="s">
        <v>12477</v>
      </c>
      <c r="AQ2285" s="4" t="s">
        <v>1351</v>
      </c>
      <c r="AR2285" s="5" t="s">
        <v>12478</v>
      </c>
      <c r="AS2285" s="4" t="s">
        <v>2180</v>
      </c>
      <c r="AT2285" s="5" t="s">
        <v>2181</v>
      </c>
      <c r="AU2285" s="5" t="s">
        <v>41</v>
      </c>
      <c r="AV2285" s="4" t="s">
        <v>2182</v>
      </c>
      <c r="AW2285" s="5" t="s">
        <v>4</v>
      </c>
      <c r="AX2285" s="4" t="s">
        <v>2791</v>
      </c>
      <c r="AY2285" s="5" t="s">
        <v>2792</v>
      </c>
      <c r="AZ2285" s="5" t="s">
        <v>11</v>
      </c>
      <c r="BA2285" s="4" t="s">
        <v>2793</v>
      </c>
      <c r="BB2285" s="5" t="s">
        <v>2794</v>
      </c>
      <c r="BC2285" s="5" t="s">
        <v>3018</v>
      </c>
      <c r="BD2285" s="5" t="s">
        <v>3022</v>
      </c>
      <c r="BE2285" s="5" t="s">
        <v>25</v>
      </c>
      <c r="BF2285" s="5" t="s">
        <v>1333</v>
      </c>
      <c r="BG2285" s="5" t="s">
        <v>3023</v>
      </c>
      <c r="BH2285" s="5" t="s">
        <v>1343</v>
      </c>
    </row>
    <row r="2286" spans="1:60" x14ac:dyDescent="0.25">
      <c r="A2286">
        <f t="shared" si="191"/>
        <v>99610</v>
      </c>
      <c r="B2286">
        <f t="shared" si="192"/>
        <v>50100879</v>
      </c>
      <c r="C2286" t="str">
        <f t="shared" si="193"/>
        <v>CC</v>
      </c>
      <c r="D2286" t="str">
        <f t="shared" si="190"/>
        <v>REGION ILE DE FRANCE NORD</v>
      </c>
      <c r="E2286" s="12" t="str">
        <f t="shared" si="194"/>
        <v>TERRAIN</v>
      </c>
      <c r="F2286" s="4" t="s">
        <v>9607</v>
      </c>
      <c r="G2286" s="4" t="s">
        <v>7448</v>
      </c>
      <c r="H2286" s="5">
        <v>2</v>
      </c>
      <c r="I2286" s="5" t="s">
        <v>6943</v>
      </c>
      <c r="J2286" s="5"/>
      <c r="K2286" s="5"/>
      <c r="L2286" s="5"/>
      <c r="M2286" s="5" t="s">
        <v>1343</v>
      </c>
      <c r="N2286" s="5"/>
      <c r="O2286" s="5"/>
      <c r="P2286" s="5"/>
      <c r="Q2286" s="5"/>
      <c r="R2286" s="5"/>
      <c r="S2286" s="5"/>
      <c r="T2286" s="5"/>
      <c r="U2286" s="6">
        <v>45597</v>
      </c>
      <c r="V2286" s="4"/>
      <c r="W2286" s="4" t="s">
        <v>1329</v>
      </c>
      <c r="X2286" s="5"/>
      <c r="Y2286" s="5"/>
      <c r="Z2286" s="5"/>
      <c r="AA2286" s="4" t="s">
        <v>4922</v>
      </c>
      <c r="AB2286" s="5"/>
      <c r="AC2286" s="5"/>
      <c r="AD2286" s="5"/>
      <c r="AE2286" s="5"/>
      <c r="AF2286" s="6"/>
      <c r="AG2286" s="5"/>
      <c r="AH2286" s="5"/>
      <c r="AI2286" s="5"/>
      <c r="AJ2286" s="6"/>
      <c r="AK2286" s="5"/>
      <c r="AL2286" s="6"/>
      <c r="AM2286" s="5"/>
      <c r="AN2286" s="5"/>
      <c r="AO2286" s="5"/>
      <c r="AP2286" s="5" t="s">
        <v>12477</v>
      </c>
      <c r="AQ2286" s="4" t="s">
        <v>1351</v>
      </c>
      <c r="AR2286" s="5" t="s">
        <v>12478</v>
      </c>
      <c r="AS2286" s="4" t="s">
        <v>1638</v>
      </c>
      <c r="AT2286" s="5" t="s">
        <v>1639</v>
      </c>
      <c r="AU2286" s="5" t="s">
        <v>41</v>
      </c>
      <c r="AV2286" s="4" t="s">
        <v>1640</v>
      </c>
      <c r="AW2286" s="5" t="s">
        <v>142</v>
      </c>
      <c r="AX2286" s="4" t="s">
        <v>2593</v>
      </c>
      <c r="AY2286" s="5" t="s">
        <v>2594</v>
      </c>
      <c r="AZ2286" s="5" t="s">
        <v>11</v>
      </c>
      <c r="BA2286" s="4" t="s">
        <v>2595</v>
      </c>
      <c r="BB2286" s="5" t="s">
        <v>2596</v>
      </c>
      <c r="BC2286" s="4" t="s">
        <v>7445</v>
      </c>
      <c r="BD2286" s="5" t="s">
        <v>7447</v>
      </c>
      <c r="BE2286" s="5" t="s">
        <v>25</v>
      </c>
      <c r="BF2286" s="5" t="s">
        <v>1333</v>
      </c>
      <c r="BG2286" s="4" t="s">
        <v>7448</v>
      </c>
      <c r="BH2286" s="5" t="s">
        <v>1343</v>
      </c>
    </row>
    <row r="2287" spans="1:60" x14ac:dyDescent="0.25">
      <c r="A2287">
        <f t="shared" si="191"/>
        <v>99606</v>
      </c>
      <c r="B2287">
        <f t="shared" si="192"/>
        <v>50100878</v>
      </c>
      <c r="C2287" t="str">
        <f t="shared" si="193"/>
        <v>CC</v>
      </c>
      <c r="D2287" t="str">
        <f t="shared" si="190"/>
        <v>REGION GRAND OUEST</v>
      </c>
      <c r="E2287" s="12" t="str">
        <f t="shared" si="194"/>
        <v>TERRAIN</v>
      </c>
      <c r="F2287" s="4" t="s">
        <v>9608</v>
      </c>
      <c r="G2287" s="4" t="s">
        <v>5756</v>
      </c>
      <c r="H2287" s="5">
        <v>2</v>
      </c>
      <c r="I2287" s="5" t="s">
        <v>6943</v>
      </c>
      <c r="J2287" s="5"/>
      <c r="K2287" s="5"/>
      <c r="L2287" s="5"/>
      <c r="M2287" s="5" t="s">
        <v>1343</v>
      </c>
      <c r="N2287" s="5"/>
      <c r="O2287" s="6"/>
      <c r="P2287" s="5"/>
      <c r="Q2287" s="5"/>
      <c r="R2287" s="5"/>
      <c r="S2287" s="5"/>
      <c r="T2287" s="5"/>
      <c r="U2287" s="6">
        <v>45597</v>
      </c>
      <c r="V2287" s="4"/>
      <c r="W2287" s="4" t="s">
        <v>1329</v>
      </c>
      <c r="X2287" s="5"/>
      <c r="Y2287" s="5"/>
      <c r="Z2287" s="5"/>
      <c r="AA2287" s="4" t="s">
        <v>5753</v>
      </c>
      <c r="AB2287" s="5"/>
      <c r="AC2287" s="5"/>
      <c r="AD2287" s="5"/>
      <c r="AE2287" s="5"/>
      <c r="AF2287" s="6"/>
      <c r="AG2287" s="5"/>
      <c r="AH2287" s="5"/>
      <c r="AI2287" s="5"/>
      <c r="AJ2287" s="6"/>
      <c r="AK2287" s="5"/>
      <c r="AL2287" s="6"/>
      <c r="AM2287" s="5"/>
      <c r="AN2287" s="5"/>
      <c r="AO2287" s="5"/>
      <c r="AP2287" s="5" t="s">
        <v>1413</v>
      </c>
      <c r="AQ2287" s="4" t="s">
        <v>1414</v>
      </c>
      <c r="AR2287" s="5" t="s">
        <v>19</v>
      </c>
      <c r="AS2287" s="4" t="s">
        <v>2225</v>
      </c>
      <c r="AT2287" s="5" t="s">
        <v>2226</v>
      </c>
      <c r="AU2287" s="5" t="s">
        <v>41</v>
      </c>
      <c r="AV2287" s="4" t="s">
        <v>2227</v>
      </c>
      <c r="AW2287" s="5" t="s">
        <v>89</v>
      </c>
      <c r="AX2287" s="4" t="s">
        <v>5596</v>
      </c>
      <c r="AY2287" s="5" t="s">
        <v>5597</v>
      </c>
      <c r="AZ2287" s="5" t="s">
        <v>11</v>
      </c>
      <c r="BA2287" s="4" t="s">
        <v>5598</v>
      </c>
      <c r="BB2287" s="5" t="s">
        <v>5599</v>
      </c>
      <c r="BC2287" s="4" t="s">
        <v>5750</v>
      </c>
      <c r="BD2287" s="5" t="s">
        <v>5755</v>
      </c>
      <c r="BE2287" s="5" t="s">
        <v>25</v>
      </c>
      <c r="BF2287" s="5" t="s">
        <v>1333</v>
      </c>
      <c r="BG2287" s="4" t="s">
        <v>5756</v>
      </c>
      <c r="BH2287" s="5" t="s">
        <v>1343</v>
      </c>
    </row>
    <row r="2288" spans="1:60" x14ac:dyDescent="0.25">
      <c r="A2288">
        <f t="shared" si="191"/>
        <v>99600</v>
      </c>
      <c r="B2288">
        <f t="shared" si="192"/>
        <v>50100877</v>
      </c>
      <c r="C2288" t="str">
        <f t="shared" si="193"/>
        <v>CC</v>
      </c>
      <c r="D2288" t="str">
        <f t="shared" si="190"/>
        <v>REGION GRAND OUEST</v>
      </c>
      <c r="E2288" s="12" t="str">
        <f t="shared" si="194"/>
        <v>TERRAIN</v>
      </c>
      <c r="F2288" s="4" t="s">
        <v>9609</v>
      </c>
      <c r="G2288" s="4" t="s">
        <v>5514</v>
      </c>
      <c r="H2288" s="5">
        <v>2</v>
      </c>
      <c r="I2288" s="5" t="s">
        <v>6943</v>
      </c>
      <c r="J2288" s="5"/>
      <c r="K2288" s="5"/>
      <c r="L2288" s="5"/>
      <c r="M2288" s="5" t="s">
        <v>1343</v>
      </c>
      <c r="N2288" s="5"/>
      <c r="O2288" s="5"/>
      <c r="P2288" s="5"/>
      <c r="Q2288" s="5"/>
      <c r="R2288" s="5"/>
      <c r="S2288" s="5"/>
      <c r="T2288" s="5"/>
      <c r="U2288" s="6">
        <v>45566</v>
      </c>
      <c r="V2288" s="4"/>
      <c r="W2288" s="4" t="s">
        <v>1329</v>
      </c>
      <c r="X2288" s="5"/>
      <c r="Y2288" s="5"/>
      <c r="Z2288" s="5"/>
      <c r="AA2288" s="4" t="s">
        <v>1859</v>
      </c>
      <c r="AB2288" s="5"/>
      <c r="AC2288" s="5"/>
      <c r="AD2288" s="5"/>
      <c r="AE2288" s="5"/>
      <c r="AF2288" s="6"/>
      <c r="AG2288" s="5"/>
      <c r="AH2288" s="5"/>
      <c r="AI2288" s="5"/>
      <c r="AJ2288" s="6"/>
      <c r="AK2288" s="5"/>
      <c r="AL2288" s="6"/>
      <c r="AM2288" s="5"/>
      <c r="AN2288" s="5"/>
      <c r="AO2288" s="5"/>
      <c r="AP2288" s="5" t="s">
        <v>1413</v>
      </c>
      <c r="AQ2288" s="4" t="s">
        <v>1414</v>
      </c>
      <c r="AR2288" s="5" t="s">
        <v>19</v>
      </c>
      <c r="AS2288" s="4" t="s">
        <v>1507</v>
      </c>
      <c r="AT2288" s="5" t="s">
        <v>1508</v>
      </c>
      <c r="AU2288" s="5" t="s">
        <v>41</v>
      </c>
      <c r="AV2288" s="4" t="s">
        <v>1509</v>
      </c>
      <c r="AW2288" s="5" t="s">
        <v>375</v>
      </c>
      <c r="AX2288" s="4" t="s">
        <v>1510</v>
      </c>
      <c r="AY2288" s="5" t="s">
        <v>1511</v>
      </c>
      <c r="AZ2288" s="5" t="s">
        <v>11</v>
      </c>
      <c r="BA2288" s="4" t="s">
        <v>1512</v>
      </c>
      <c r="BB2288" s="5" t="s">
        <v>1513</v>
      </c>
      <c r="BC2288" s="4" t="s">
        <v>5510</v>
      </c>
      <c r="BD2288" s="5" t="s">
        <v>5513</v>
      </c>
      <c r="BE2288" s="5" t="s">
        <v>25</v>
      </c>
      <c r="BF2288" s="5" t="s">
        <v>1333</v>
      </c>
      <c r="BG2288" s="4" t="s">
        <v>5514</v>
      </c>
      <c r="BH2288" s="5" t="s">
        <v>1343</v>
      </c>
    </row>
    <row r="2289" spans="1:60" x14ac:dyDescent="0.25">
      <c r="A2289">
        <f t="shared" si="191"/>
        <v>99566</v>
      </c>
      <c r="B2289">
        <f t="shared" si="192"/>
        <v>50100876</v>
      </c>
      <c r="C2289" t="str">
        <f t="shared" si="193"/>
        <v>CC</v>
      </c>
      <c r="D2289" t="str">
        <f t="shared" si="190"/>
        <v>REGION GRAND OUEST</v>
      </c>
      <c r="E2289" s="12" t="str">
        <f t="shared" si="194"/>
        <v>TERRAIN</v>
      </c>
      <c r="F2289" s="4" t="s">
        <v>9610</v>
      </c>
      <c r="G2289" s="4" t="s">
        <v>9611</v>
      </c>
      <c r="H2289" s="5">
        <v>2</v>
      </c>
      <c r="I2289" s="5" t="s">
        <v>6943</v>
      </c>
      <c r="J2289" s="5"/>
      <c r="K2289" s="5"/>
      <c r="L2289" s="5"/>
      <c r="M2289" s="5" t="s">
        <v>1343</v>
      </c>
      <c r="N2289" s="5"/>
      <c r="O2289" s="5"/>
      <c r="P2289" s="5"/>
      <c r="Q2289" s="5"/>
      <c r="R2289" s="5"/>
      <c r="S2289" s="5"/>
      <c r="T2289" s="5"/>
      <c r="U2289" s="6">
        <v>45566</v>
      </c>
      <c r="V2289" s="5"/>
      <c r="W2289" s="4" t="s">
        <v>1329</v>
      </c>
      <c r="X2289" s="5"/>
      <c r="Y2289" s="5"/>
      <c r="Z2289" s="5"/>
      <c r="AA2289" s="5" t="s">
        <v>5828</v>
      </c>
      <c r="AB2289" s="5"/>
      <c r="AC2289" s="5"/>
      <c r="AD2289" s="5"/>
      <c r="AE2289" s="5"/>
      <c r="AF2289" s="5"/>
      <c r="AG2289" s="5"/>
      <c r="AH2289" s="5"/>
      <c r="AI2289" s="5"/>
      <c r="AJ2289" s="5"/>
      <c r="AK2289" s="5"/>
      <c r="AL2289" s="5"/>
      <c r="AM2289" s="5"/>
      <c r="AN2289" s="5"/>
      <c r="AO2289" s="5"/>
      <c r="AP2289" s="5" t="s">
        <v>1413</v>
      </c>
      <c r="AQ2289" s="4" t="s">
        <v>1414</v>
      </c>
      <c r="AR2289" s="5" t="s">
        <v>19</v>
      </c>
      <c r="AS2289" s="4" t="s">
        <v>1507</v>
      </c>
      <c r="AT2289" s="5" t="s">
        <v>1508</v>
      </c>
      <c r="AU2289" s="5" t="s">
        <v>41</v>
      </c>
      <c r="AV2289" s="4" t="s">
        <v>1509</v>
      </c>
      <c r="AW2289" s="5" t="s">
        <v>375</v>
      </c>
      <c r="AX2289" s="4" t="s">
        <v>2035</v>
      </c>
      <c r="AY2289" s="5" t="s">
        <v>2036</v>
      </c>
      <c r="AZ2289" s="5" t="s">
        <v>11</v>
      </c>
      <c r="BA2289" s="4" t="s">
        <v>2037</v>
      </c>
      <c r="BB2289" s="5" t="s">
        <v>2038</v>
      </c>
      <c r="BC2289" s="4"/>
      <c r="BD2289" s="5"/>
      <c r="BE2289" s="5"/>
      <c r="BF2289" s="5"/>
      <c r="BG2289" s="4" t="s">
        <v>9611</v>
      </c>
      <c r="BH2289" s="5" t="s">
        <v>1343</v>
      </c>
    </row>
    <row r="2290" spans="1:60" x14ac:dyDescent="0.25">
      <c r="A2290">
        <f t="shared" si="191"/>
        <v>99564</v>
      </c>
      <c r="B2290">
        <f t="shared" si="192"/>
        <v>50100875</v>
      </c>
      <c r="C2290" t="str">
        <f t="shared" si="193"/>
        <v>CC</v>
      </c>
      <c r="D2290" t="str">
        <f t="shared" si="190"/>
        <v>REGION GRAND OUEST</v>
      </c>
      <c r="E2290" s="12" t="str">
        <f t="shared" si="194"/>
        <v>TERRAIN</v>
      </c>
      <c r="F2290" s="4" t="s">
        <v>9612</v>
      </c>
      <c r="G2290" s="4" t="s">
        <v>9613</v>
      </c>
      <c r="H2290" s="5">
        <v>2</v>
      </c>
      <c r="I2290" s="5" t="s">
        <v>6943</v>
      </c>
      <c r="J2290" s="5"/>
      <c r="K2290" s="5"/>
      <c r="L2290" s="5"/>
      <c r="M2290" s="5" t="s">
        <v>1343</v>
      </c>
      <c r="N2290" s="5"/>
      <c r="O2290" s="5"/>
      <c r="P2290" s="5"/>
      <c r="Q2290" s="5"/>
      <c r="R2290" s="5"/>
      <c r="S2290" s="5"/>
      <c r="T2290" s="5"/>
      <c r="U2290" s="6">
        <v>45627</v>
      </c>
      <c r="V2290" s="5"/>
      <c r="W2290" s="4" t="s">
        <v>1329</v>
      </c>
      <c r="X2290" s="5"/>
      <c r="Y2290" s="5"/>
      <c r="Z2290" s="5"/>
      <c r="AA2290" s="4" t="s">
        <v>9614</v>
      </c>
      <c r="AB2290" s="5"/>
      <c r="AC2290" s="5"/>
      <c r="AD2290" s="5"/>
      <c r="AE2290" s="5"/>
      <c r="AF2290" s="5"/>
      <c r="AG2290" s="5"/>
      <c r="AH2290" s="5"/>
      <c r="AI2290" s="5"/>
      <c r="AJ2290" s="5"/>
      <c r="AK2290" s="5"/>
      <c r="AL2290" s="5"/>
      <c r="AM2290" s="5"/>
      <c r="AN2290" s="5"/>
      <c r="AO2290" s="5"/>
      <c r="AP2290" s="5" t="s">
        <v>1413</v>
      </c>
      <c r="AQ2290" s="4" t="s">
        <v>1414</v>
      </c>
      <c r="AR2290" s="5" t="s">
        <v>19</v>
      </c>
      <c r="AS2290" s="4" t="s">
        <v>1585</v>
      </c>
      <c r="AT2290" s="5" t="s">
        <v>1586</v>
      </c>
      <c r="AU2290" s="5" t="s">
        <v>41</v>
      </c>
      <c r="AV2290" s="4" t="s">
        <v>1587</v>
      </c>
      <c r="AW2290" s="5" t="s">
        <v>340</v>
      </c>
      <c r="AX2290" s="4" t="s">
        <v>5505</v>
      </c>
      <c r="AY2290" s="5" t="s">
        <v>5507</v>
      </c>
      <c r="AZ2290" s="5" t="s">
        <v>1357</v>
      </c>
      <c r="BA2290" s="4" t="s">
        <v>3688</v>
      </c>
      <c r="BB2290" s="5" t="s">
        <v>11113</v>
      </c>
      <c r="BC2290" s="5"/>
      <c r="BD2290" s="5"/>
      <c r="BE2290" s="5"/>
      <c r="BF2290" s="5"/>
      <c r="BG2290" s="4" t="s">
        <v>9613</v>
      </c>
      <c r="BH2290" s="5" t="s">
        <v>1343</v>
      </c>
    </row>
    <row r="2291" spans="1:60" x14ac:dyDescent="0.25">
      <c r="A2291">
        <f t="shared" si="191"/>
        <v>99563</v>
      </c>
      <c r="B2291">
        <f t="shared" si="192"/>
        <v>50100874</v>
      </c>
      <c r="C2291" t="str">
        <f t="shared" si="193"/>
        <v>CC</v>
      </c>
      <c r="D2291" t="str">
        <f t="shared" si="190"/>
        <v>REGION GRAND OUEST</v>
      </c>
      <c r="E2291" s="12" t="str">
        <f t="shared" si="194"/>
        <v>TERRAIN</v>
      </c>
      <c r="F2291" s="4" t="s">
        <v>9615</v>
      </c>
      <c r="G2291" s="4" t="s">
        <v>3724</v>
      </c>
      <c r="H2291" s="5">
        <v>2</v>
      </c>
      <c r="I2291" s="5" t="s">
        <v>6943</v>
      </c>
      <c r="J2291" s="5"/>
      <c r="K2291" s="5"/>
      <c r="L2291" s="5"/>
      <c r="M2291" s="5" t="s">
        <v>1343</v>
      </c>
      <c r="N2291" s="5"/>
      <c r="O2291" s="5"/>
      <c r="P2291" s="5"/>
      <c r="Q2291" s="5"/>
      <c r="R2291" s="5"/>
      <c r="S2291" s="5"/>
      <c r="T2291" s="5"/>
      <c r="U2291" s="6">
        <v>45627</v>
      </c>
      <c r="V2291" s="5"/>
      <c r="W2291" s="4" t="s">
        <v>1329</v>
      </c>
      <c r="X2291" s="5"/>
      <c r="Y2291" s="5"/>
      <c r="Z2291" s="5"/>
      <c r="AA2291" s="4" t="s">
        <v>3721</v>
      </c>
      <c r="AB2291" s="5"/>
      <c r="AC2291" s="5"/>
      <c r="AD2291" s="5"/>
      <c r="AE2291" s="5"/>
      <c r="AF2291" s="5"/>
      <c r="AG2291" s="5"/>
      <c r="AH2291" s="5"/>
      <c r="AI2291" s="5"/>
      <c r="AJ2291" s="5"/>
      <c r="AK2291" s="5"/>
      <c r="AL2291" s="5"/>
      <c r="AM2291" s="5"/>
      <c r="AN2291" s="5"/>
      <c r="AO2291" s="5"/>
      <c r="AP2291" s="5" t="s">
        <v>1413</v>
      </c>
      <c r="AQ2291" s="4" t="s">
        <v>1414</v>
      </c>
      <c r="AR2291" s="5" t="s">
        <v>19</v>
      </c>
      <c r="AS2291" s="4" t="s">
        <v>1585</v>
      </c>
      <c r="AT2291" s="5" t="s">
        <v>1586</v>
      </c>
      <c r="AU2291" s="5" t="s">
        <v>41</v>
      </c>
      <c r="AV2291" s="4" t="s">
        <v>1587</v>
      </c>
      <c r="AW2291" s="5" t="s">
        <v>340</v>
      </c>
      <c r="AX2291" s="4" t="s">
        <v>5505</v>
      </c>
      <c r="AY2291" s="5" t="s">
        <v>5507</v>
      </c>
      <c r="AZ2291" s="5" t="s">
        <v>1357</v>
      </c>
      <c r="BA2291" s="4" t="s">
        <v>3688</v>
      </c>
      <c r="BB2291" s="5" t="s">
        <v>11113</v>
      </c>
      <c r="BC2291" s="4" t="s">
        <v>3720</v>
      </c>
      <c r="BD2291" s="5" t="s">
        <v>3723</v>
      </c>
      <c r="BE2291" s="5" t="s">
        <v>25</v>
      </c>
      <c r="BF2291" s="5" t="s">
        <v>1333</v>
      </c>
      <c r="BG2291" s="4" t="s">
        <v>3724</v>
      </c>
      <c r="BH2291" s="5" t="s">
        <v>1343</v>
      </c>
    </row>
    <row r="2292" spans="1:60" x14ac:dyDescent="0.25">
      <c r="A2292">
        <f t="shared" si="191"/>
        <v>99557</v>
      </c>
      <c r="B2292">
        <f t="shared" si="192"/>
        <v>50100873</v>
      </c>
      <c r="C2292" t="str">
        <f t="shared" si="193"/>
        <v>CC</v>
      </c>
      <c r="D2292" t="str">
        <f t="shared" si="190"/>
        <v>REGION GRAND OUEST</v>
      </c>
      <c r="E2292" s="12" t="str">
        <f t="shared" si="194"/>
        <v>TERRAIN</v>
      </c>
      <c r="F2292" s="4" t="s">
        <v>9616</v>
      </c>
      <c r="G2292" s="4" t="s">
        <v>4614</v>
      </c>
      <c r="H2292" s="5">
        <v>2</v>
      </c>
      <c r="I2292" s="5" t="s">
        <v>6943</v>
      </c>
      <c r="J2292" s="5"/>
      <c r="K2292" s="5"/>
      <c r="L2292" s="5"/>
      <c r="M2292" s="5" t="s">
        <v>1343</v>
      </c>
      <c r="N2292" s="5"/>
      <c r="O2292" s="5"/>
      <c r="P2292" s="5"/>
      <c r="Q2292" s="5"/>
      <c r="R2292" s="5"/>
      <c r="S2292" s="5"/>
      <c r="T2292" s="5"/>
      <c r="U2292" s="6">
        <v>45627</v>
      </c>
      <c r="V2292" s="5"/>
      <c r="W2292" s="4" t="s">
        <v>1329</v>
      </c>
      <c r="X2292" s="5"/>
      <c r="Y2292" s="5"/>
      <c r="Z2292" s="5"/>
      <c r="AA2292" s="4" t="s">
        <v>4607</v>
      </c>
      <c r="AB2292" s="5"/>
      <c r="AC2292" s="5"/>
      <c r="AD2292" s="5"/>
      <c r="AE2292" s="5"/>
      <c r="AF2292" s="5"/>
      <c r="AG2292" s="5"/>
      <c r="AH2292" s="5"/>
      <c r="AI2292" s="5"/>
      <c r="AJ2292" s="5"/>
      <c r="AK2292" s="5"/>
      <c r="AL2292" s="5"/>
      <c r="AM2292" s="5"/>
      <c r="AN2292" s="5"/>
      <c r="AO2292" s="5"/>
      <c r="AP2292" s="5" t="s">
        <v>1413</v>
      </c>
      <c r="AQ2292" s="4" t="s">
        <v>1414</v>
      </c>
      <c r="AR2292" s="5" t="s">
        <v>19</v>
      </c>
      <c r="AS2292" s="4" t="s">
        <v>2662</v>
      </c>
      <c r="AT2292" s="5" t="s">
        <v>2663</v>
      </c>
      <c r="AU2292" s="5" t="s">
        <v>41</v>
      </c>
      <c r="AV2292" s="4" t="s">
        <v>2664</v>
      </c>
      <c r="AW2292" s="5" t="s">
        <v>119</v>
      </c>
      <c r="AX2292" s="4" t="s">
        <v>4609</v>
      </c>
      <c r="AY2292" s="5" t="s">
        <v>4610</v>
      </c>
      <c r="AZ2292" s="5" t="s">
        <v>11</v>
      </c>
      <c r="BA2292" s="4" t="s">
        <v>4611</v>
      </c>
      <c r="BB2292" s="5" t="s">
        <v>4612</v>
      </c>
      <c r="BC2292" s="4" t="s">
        <v>4605</v>
      </c>
      <c r="BD2292" s="5" t="s">
        <v>4613</v>
      </c>
      <c r="BE2292" s="5" t="s">
        <v>25</v>
      </c>
      <c r="BF2292" s="5" t="s">
        <v>1333</v>
      </c>
      <c r="BG2292" s="4" t="s">
        <v>4614</v>
      </c>
      <c r="BH2292" s="5" t="s">
        <v>1343</v>
      </c>
    </row>
    <row r="2293" spans="1:60" x14ac:dyDescent="0.25">
      <c r="A2293">
        <f t="shared" si="191"/>
        <v>99555</v>
      </c>
      <c r="B2293">
        <f t="shared" si="192"/>
        <v>50100872</v>
      </c>
      <c r="C2293" t="str">
        <f t="shared" si="193"/>
        <v>CC</v>
      </c>
      <c r="D2293" t="str">
        <f t="shared" si="190"/>
        <v>REGION GRAND OUEST</v>
      </c>
      <c r="E2293" s="12" t="str">
        <f t="shared" si="194"/>
        <v>TERRAIN</v>
      </c>
      <c r="F2293" s="4" t="s">
        <v>9617</v>
      </c>
      <c r="G2293" s="4" t="s">
        <v>9618</v>
      </c>
      <c r="H2293" s="5">
        <v>2</v>
      </c>
      <c r="I2293" s="5" t="s">
        <v>6943</v>
      </c>
      <c r="J2293" s="5"/>
      <c r="K2293" s="5"/>
      <c r="L2293" s="5"/>
      <c r="M2293" s="5" t="s">
        <v>1343</v>
      </c>
      <c r="N2293" s="5"/>
      <c r="O2293" s="5"/>
      <c r="P2293" s="5"/>
      <c r="Q2293" s="5"/>
      <c r="R2293" s="5"/>
      <c r="S2293" s="5"/>
      <c r="T2293" s="5"/>
      <c r="U2293" s="6">
        <v>45627</v>
      </c>
      <c r="V2293" s="5"/>
      <c r="W2293" s="4" t="s">
        <v>1329</v>
      </c>
      <c r="X2293" s="5"/>
      <c r="Y2293" s="5"/>
      <c r="Z2293" s="5"/>
      <c r="AA2293" s="4" t="s">
        <v>6041</v>
      </c>
      <c r="AB2293" s="5"/>
      <c r="AC2293" s="5"/>
      <c r="AD2293" s="5"/>
      <c r="AE2293" s="5"/>
      <c r="AF2293" s="5"/>
      <c r="AG2293" s="5"/>
      <c r="AH2293" s="5"/>
      <c r="AI2293" s="5"/>
      <c r="AJ2293" s="5"/>
      <c r="AK2293" s="5"/>
      <c r="AL2293" s="5"/>
      <c r="AM2293" s="5"/>
      <c r="AN2293" s="5"/>
      <c r="AO2293" s="5"/>
      <c r="AP2293" s="5" t="s">
        <v>1413</v>
      </c>
      <c r="AQ2293" s="4" t="s">
        <v>1414</v>
      </c>
      <c r="AR2293" s="5" t="s">
        <v>19</v>
      </c>
      <c r="AS2293" s="4" t="s">
        <v>2662</v>
      </c>
      <c r="AT2293" s="5" t="s">
        <v>2663</v>
      </c>
      <c r="AU2293" s="5" t="s">
        <v>41</v>
      </c>
      <c r="AV2293" s="4" t="s">
        <v>2664</v>
      </c>
      <c r="AW2293" s="5" t="s">
        <v>119</v>
      </c>
      <c r="AX2293" s="4" t="s">
        <v>4609</v>
      </c>
      <c r="AY2293" s="5" t="s">
        <v>4610</v>
      </c>
      <c r="AZ2293" s="5" t="s">
        <v>11</v>
      </c>
      <c r="BA2293" s="4" t="s">
        <v>4611</v>
      </c>
      <c r="BB2293" s="5" t="s">
        <v>4612</v>
      </c>
      <c r="BC2293" s="5"/>
      <c r="BD2293" s="5"/>
      <c r="BE2293" s="5"/>
      <c r="BF2293" s="5"/>
      <c r="BG2293" s="4" t="s">
        <v>9618</v>
      </c>
      <c r="BH2293" s="5" t="s">
        <v>1343</v>
      </c>
    </row>
    <row r="2294" spans="1:60" x14ac:dyDescent="0.25">
      <c r="A2294">
        <f t="shared" si="191"/>
        <v>99514</v>
      </c>
      <c r="B2294">
        <f t="shared" si="192"/>
        <v>50100871</v>
      </c>
      <c r="C2294" t="str">
        <f t="shared" si="193"/>
        <v>CC</v>
      </c>
      <c r="D2294" t="str">
        <f t="shared" si="190"/>
        <v>REGION GRAND OUEST</v>
      </c>
      <c r="E2294" s="12" t="str">
        <f t="shared" si="194"/>
        <v>TERRAIN</v>
      </c>
      <c r="F2294" s="4" t="s">
        <v>9619</v>
      </c>
      <c r="G2294" s="4" t="s">
        <v>7515</v>
      </c>
      <c r="H2294" s="5">
        <v>2</v>
      </c>
      <c r="I2294" s="5" t="s">
        <v>6943</v>
      </c>
      <c r="J2294" s="5"/>
      <c r="K2294" s="5"/>
      <c r="L2294" s="5"/>
      <c r="M2294" s="5" t="s">
        <v>1343</v>
      </c>
      <c r="N2294" s="5"/>
      <c r="O2294" s="5"/>
      <c r="P2294" s="5"/>
      <c r="Q2294" s="5"/>
      <c r="R2294" s="5"/>
      <c r="S2294" s="5"/>
      <c r="T2294" s="5"/>
      <c r="U2294" s="6">
        <v>45566</v>
      </c>
      <c r="V2294" s="5"/>
      <c r="W2294" s="4" t="s">
        <v>1329</v>
      </c>
      <c r="X2294" s="5"/>
      <c r="Y2294" s="5"/>
      <c r="Z2294" s="5"/>
      <c r="AA2294" s="4" t="s">
        <v>7512</v>
      </c>
      <c r="AB2294" s="5"/>
      <c r="AC2294" s="5"/>
      <c r="AD2294" s="5"/>
      <c r="AE2294" s="5"/>
      <c r="AF2294" s="5"/>
      <c r="AG2294" s="5"/>
      <c r="AH2294" s="5"/>
      <c r="AI2294" s="5"/>
      <c r="AJ2294" s="5"/>
      <c r="AK2294" s="5"/>
      <c r="AL2294" s="5"/>
      <c r="AM2294" s="5"/>
      <c r="AN2294" s="5"/>
      <c r="AO2294" s="5"/>
      <c r="AP2294" s="5" t="s">
        <v>1413</v>
      </c>
      <c r="AQ2294" s="4" t="s">
        <v>1414</v>
      </c>
      <c r="AR2294" s="5" t="s">
        <v>19</v>
      </c>
      <c r="AS2294" s="4" t="s">
        <v>1415</v>
      </c>
      <c r="AT2294" s="5" t="s">
        <v>1416</v>
      </c>
      <c r="AU2294" s="5" t="s">
        <v>41</v>
      </c>
      <c r="AV2294" s="4" t="s">
        <v>1417</v>
      </c>
      <c r="AW2294" s="5" t="s">
        <v>20</v>
      </c>
      <c r="AX2294" s="4" t="s">
        <v>1418</v>
      </c>
      <c r="AY2294" s="5" t="s">
        <v>1419</v>
      </c>
      <c r="AZ2294" s="5" t="s">
        <v>11</v>
      </c>
      <c r="BA2294" s="4" t="s">
        <v>1420</v>
      </c>
      <c r="BB2294" s="5" t="s">
        <v>1421</v>
      </c>
      <c r="BC2294" s="4" t="s">
        <v>7510</v>
      </c>
      <c r="BD2294" s="5" t="s">
        <v>7514</v>
      </c>
      <c r="BE2294" s="5" t="s">
        <v>16</v>
      </c>
      <c r="BF2294" s="5" t="s">
        <v>1333</v>
      </c>
      <c r="BG2294" s="4" t="s">
        <v>7515</v>
      </c>
      <c r="BH2294" s="5" t="s">
        <v>1343</v>
      </c>
    </row>
    <row r="2295" spans="1:60" x14ac:dyDescent="0.25">
      <c r="A2295">
        <f t="shared" si="191"/>
        <v>99495</v>
      </c>
      <c r="B2295">
        <f t="shared" si="192"/>
        <v>50100870</v>
      </c>
      <c r="C2295" t="str">
        <f t="shared" si="193"/>
        <v>CC</v>
      </c>
      <c r="D2295" t="str">
        <f t="shared" si="190"/>
        <v>REGION CENTRE EST</v>
      </c>
      <c r="E2295" s="12" t="str">
        <f t="shared" si="194"/>
        <v>TERRAIN</v>
      </c>
      <c r="F2295" s="4" t="s">
        <v>9620</v>
      </c>
      <c r="G2295" s="4" t="s">
        <v>5684</v>
      </c>
      <c r="H2295" s="5">
        <v>2</v>
      </c>
      <c r="I2295" s="5" t="s">
        <v>6943</v>
      </c>
      <c r="J2295" s="5"/>
      <c r="K2295" s="5"/>
      <c r="L2295" s="5"/>
      <c r="M2295" s="5" t="s">
        <v>1343</v>
      </c>
      <c r="N2295" s="5"/>
      <c r="O2295" s="5"/>
      <c r="P2295" s="5"/>
      <c r="Q2295" s="5"/>
      <c r="R2295" s="5"/>
      <c r="S2295" s="5"/>
      <c r="T2295" s="5"/>
      <c r="U2295" s="6">
        <v>45627</v>
      </c>
      <c r="V2295" s="5"/>
      <c r="W2295" s="4" t="s">
        <v>1329</v>
      </c>
      <c r="X2295" s="5"/>
      <c r="Y2295" s="5"/>
      <c r="Z2295" s="5"/>
      <c r="AA2295" s="4" t="s">
        <v>5681</v>
      </c>
      <c r="AB2295" s="5"/>
      <c r="AC2295" s="5"/>
      <c r="AD2295" s="5"/>
      <c r="AE2295" s="5"/>
      <c r="AF2295" s="5"/>
      <c r="AG2295" s="5"/>
      <c r="AH2295" s="5"/>
      <c r="AI2295" s="5"/>
      <c r="AJ2295" s="5"/>
      <c r="AK2295" s="5"/>
      <c r="AL2295" s="5"/>
      <c r="AM2295" s="5"/>
      <c r="AN2295" s="5"/>
      <c r="AO2295" s="5"/>
      <c r="AP2295" s="5" t="s">
        <v>1536</v>
      </c>
      <c r="AQ2295" s="4" t="s">
        <v>12479</v>
      </c>
      <c r="AR2295" s="5" t="s">
        <v>12480</v>
      </c>
      <c r="AS2295" s="4" t="s">
        <v>1993</v>
      </c>
      <c r="AT2295" s="5" t="s">
        <v>1994</v>
      </c>
      <c r="AU2295" s="5" t="s">
        <v>41</v>
      </c>
      <c r="AV2295" s="4" t="s">
        <v>1995</v>
      </c>
      <c r="AW2295" s="5" t="s">
        <v>53</v>
      </c>
      <c r="AX2295" s="4" t="s">
        <v>2346</v>
      </c>
      <c r="AY2295" s="5" t="s">
        <v>2347</v>
      </c>
      <c r="AZ2295" s="5" t="s">
        <v>11</v>
      </c>
      <c r="BA2295" s="4" t="s">
        <v>2348</v>
      </c>
      <c r="BB2295" s="5" t="s">
        <v>2349</v>
      </c>
      <c r="BC2295" s="4" t="s">
        <v>5679</v>
      </c>
      <c r="BD2295" s="5" t="s">
        <v>5683</v>
      </c>
      <c r="BE2295" s="5" t="s">
        <v>71</v>
      </c>
      <c r="BF2295" s="5" t="s">
        <v>1333</v>
      </c>
      <c r="BG2295" s="4" t="s">
        <v>5684</v>
      </c>
      <c r="BH2295" s="5" t="s">
        <v>1343</v>
      </c>
    </row>
    <row r="2296" spans="1:60" x14ac:dyDescent="0.25">
      <c r="A2296">
        <f t="shared" si="191"/>
        <v>99494</v>
      </c>
      <c r="B2296">
        <f t="shared" si="192"/>
        <v>50100869</v>
      </c>
      <c r="C2296" t="str">
        <f t="shared" si="193"/>
        <v>CC</v>
      </c>
      <c r="D2296" t="str">
        <f t="shared" si="190"/>
        <v>REGION CENTRE EST</v>
      </c>
      <c r="E2296" s="12" t="str">
        <f t="shared" si="194"/>
        <v>TERRAIN</v>
      </c>
      <c r="F2296" s="4" t="s">
        <v>9621</v>
      </c>
      <c r="G2296" s="4" t="s">
        <v>7600</v>
      </c>
      <c r="H2296" s="5">
        <v>2</v>
      </c>
      <c r="I2296" s="5" t="s">
        <v>6943</v>
      </c>
      <c r="J2296" s="5"/>
      <c r="K2296" s="5"/>
      <c r="L2296" s="5"/>
      <c r="M2296" s="5" t="s">
        <v>1343</v>
      </c>
      <c r="N2296" s="5"/>
      <c r="O2296" s="5"/>
      <c r="P2296" s="5"/>
      <c r="Q2296" s="5"/>
      <c r="R2296" s="5"/>
      <c r="S2296" s="5"/>
      <c r="T2296" s="5"/>
      <c r="U2296" s="6">
        <v>45627</v>
      </c>
      <c r="V2296" s="5"/>
      <c r="W2296" s="4" t="s">
        <v>1329</v>
      </c>
      <c r="X2296" s="5"/>
      <c r="Y2296" s="5"/>
      <c r="Z2296" s="5"/>
      <c r="AA2296" s="4" t="s">
        <v>3568</v>
      </c>
      <c r="AB2296" s="5"/>
      <c r="AC2296" s="5"/>
      <c r="AD2296" s="5"/>
      <c r="AE2296" s="5"/>
      <c r="AF2296" s="5"/>
      <c r="AG2296" s="5"/>
      <c r="AH2296" s="5"/>
      <c r="AI2296" s="5"/>
      <c r="AJ2296" s="5"/>
      <c r="AK2296" s="5"/>
      <c r="AL2296" s="5"/>
      <c r="AM2296" s="5"/>
      <c r="AN2296" s="5"/>
      <c r="AO2296" s="5"/>
      <c r="AP2296" s="5" t="s">
        <v>1536</v>
      </c>
      <c r="AQ2296" s="4" t="s">
        <v>12479</v>
      </c>
      <c r="AR2296" s="5" t="s">
        <v>12480</v>
      </c>
      <c r="AS2296" s="4" t="s">
        <v>1993</v>
      </c>
      <c r="AT2296" s="5" t="s">
        <v>1994</v>
      </c>
      <c r="AU2296" s="5" t="s">
        <v>41</v>
      </c>
      <c r="AV2296" s="4" t="s">
        <v>1995</v>
      </c>
      <c r="AW2296" s="5" t="s">
        <v>53</v>
      </c>
      <c r="AX2296" s="4" t="s">
        <v>2346</v>
      </c>
      <c r="AY2296" s="5" t="s">
        <v>2347</v>
      </c>
      <c r="AZ2296" s="5" t="s">
        <v>11</v>
      </c>
      <c r="BA2296" s="4" t="s">
        <v>2348</v>
      </c>
      <c r="BB2296" s="5" t="s">
        <v>2349</v>
      </c>
      <c r="BC2296" s="4" t="s">
        <v>7596</v>
      </c>
      <c r="BD2296" s="5" t="s">
        <v>7599</v>
      </c>
      <c r="BE2296" s="5" t="s">
        <v>25</v>
      </c>
      <c r="BF2296" s="5" t="s">
        <v>1333</v>
      </c>
      <c r="BG2296" s="4" t="s">
        <v>7600</v>
      </c>
      <c r="BH2296" s="5" t="s">
        <v>1343</v>
      </c>
    </row>
    <row r="2297" spans="1:60" x14ac:dyDescent="0.25">
      <c r="A2297">
        <f t="shared" si="191"/>
        <v>99486</v>
      </c>
      <c r="B2297">
        <f t="shared" si="192"/>
        <v>50100868</v>
      </c>
      <c r="C2297" t="str">
        <f t="shared" si="193"/>
        <v>CC</v>
      </c>
      <c r="D2297" t="str">
        <f t="shared" si="190"/>
        <v>REGION CENTRE EST</v>
      </c>
      <c r="E2297" s="12" t="str">
        <f t="shared" si="194"/>
        <v>TERRAIN</v>
      </c>
      <c r="F2297" s="4" t="s">
        <v>9622</v>
      </c>
      <c r="G2297" s="4" t="s">
        <v>6252</v>
      </c>
      <c r="H2297" s="5">
        <v>2</v>
      </c>
      <c r="I2297" s="5" t="s">
        <v>6943</v>
      </c>
      <c r="J2297" s="5"/>
      <c r="K2297" s="5"/>
      <c r="L2297" s="5"/>
      <c r="M2297" s="5" t="s">
        <v>1343</v>
      </c>
      <c r="N2297" s="5"/>
      <c r="O2297" s="5"/>
      <c r="P2297" s="5"/>
      <c r="Q2297" s="5"/>
      <c r="R2297" s="5"/>
      <c r="S2297" s="5"/>
      <c r="T2297" s="5"/>
      <c r="U2297" s="6">
        <v>45627</v>
      </c>
      <c r="V2297" s="5"/>
      <c r="W2297" s="4" t="s">
        <v>1329</v>
      </c>
      <c r="X2297" s="5"/>
      <c r="Y2297" s="5"/>
      <c r="Z2297" s="5"/>
      <c r="AA2297" s="4" t="s">
        <v>6249</v>
      </c>
      <c r="AB2297" s="5"/>
      <c r="AC2297" s="5"/>
      <c r="AD2297" s="5"/>
      <c r="AE2297" s="5"/>
      <c r="AF2297" s="5"/>
      <c r="AG2297" s="5"/>
      <c r="AH2297" s="5"/>
      <c r="AI2297" s="5"/>
      <c r="AJ2297" s="5"/>
      <c r="AK2297" s="5"/>
      <c r="AL2297" s="5"/>
      <c r="AM2297" s="5"/>
      <c r="AN2297" s="5"/>
      <c r="AO2297" s="5"/>
      <c r="AP2297" s="5" t="s">
        <v>1536</v>
      </c>
      <c r="AQ2297" s="4" t="s">
        <v>12479</v>
      </c>
      <c r="AR2297" s="5" t="s">
        <v>12480</v>
      </c>
      <c r="AS2297" s="4" t="s">
        <v>1564</v>
      </c>
      <c r="AT2297" s="5" t="s">
        <v>1565</v>
      </c>
      <c r="AU2297" s="5" t="s">
        <v>41</v>
      </c>
      <c r="AV2297" s="4" t="s">
        <v>1566</v>
      </c>
      <c r="AW2297" s="5" t="s">
        <v>68</v>
      </c>
      <c r="AX2297" s="4"/>
      <c r="AY2297" s="5"/>
      <c r="AZ2297" s="5"/>
      <c r="BA2297" s="4" t="s">
        <v>7099</v>
      </c>
      <c r="BB2297" s="5" t="s">
        <v>7100</v>
      </c>
      <c r="BC2297" s="4" t="s">
        <v>6248</v>
      </c>
      <c r="BD2297" s="5" t="s">
        <v>6251</v>
      </c>
      <c r="BE2297" s="5" t="s">
        <v>3</v>
      </c>
      <c r="BF2297" s="5" t="s">
        <v>1333</v>
      </c>
      <c r="BG2297" s="4" t="s">
        <v>6252</v>
      </c>
      <c r="BH2297" s="5" t="s">
        <v>1343</v>
      </c>
    </row>
    <row r="2298" spans="1:60" x14ac:dyDescent="0.25">
      <c r="A2298">
        <f t="shared" si="191"/>
        <v>99481</v>
      </c>
      <c r="B2298">
        <f t="shared" si="192"/>
        <v>50100867</v>
      </c>
      <c r="C2298" t="str">
        <f t="shared" si="193"/>
        <v>CC</v>
      </c>
      <c r="D2298" t="str">
        <f t="shared" si="190"/>
        <v>REGION GRAND SUD</v>
      </c>
      <c r="E2298" s="12" t="str">
        <f t="shared" si="194"/>
        <v>TERRAIN</v>
      </c>
      <c r="F2298" s="4" t="s">
        <v>9623</v>
      </c>
      <c r="G2298" s="4" t="s">
        <v>7583</v>
      </c>
      <c r="H2298" s="5">
        <v>2</v>
      </c>
      <c r="I2298" s="5" t="s">
        <v>6943</v>
      </c>
      <c r="J2298" s="5"/>
      <c r="K2298" s="5"/>
      <c r="L2298" s="5"/>
      <c r="M2298" s="5" t="s">
        <v>1343</v>
      </c>
      <c r="N2298" s="5"/>
      <c r="O2298" s="5"/>
      <c r="P2298" s="5"/>
      <c r="Q2298" s="5"/>
      <c r="R2298" s="5"/>
      <c r="S2298" s="5"/>
      <c r="T2298" s="5"/>
      <c r="U2298" s="6">
        <v>45566</v>
      </c>
      <c r="V2298" s="5"/>
      <c r="W2298" s="4" t="s">
        <v>1329</v>
      </c>
      <c r="X2298" s="5"/>
      <c r="Y2298" s="5"/>
      <c r="Z2298" s="5"/>
      <c r="AA2298" s="4" t="s">
        <v>5142</v>
      </c>
      <c r="AB2298" s="5"/>
      <c r="AC2298" s="5"/>
      <c r="AD2298" s="5"/>
      <c r="AE2298" s="5"/>
      <c r="AF2298" s="5"/>
      <c r="AG2298" s="5"/>
      <c r="AH2298" s="5"/>
      <c r="AI2298" s="5"/>
      <c r="AJ2298" s="5"/>
      <c r="AK2298" s="5"/>
      <c r="AL2298" s="5"/>
      <c r="AM2298" s="5"/>
      <c r="AN2298" s="5"/>
      <c r="AO2298" s="5"/>
      <c r="AP2298" s="5" t="s">
        <v>1335</v>
      </c>
      <c r="AQ2298" s="4" t="s">
        <v>1336</v>
      </c>
      <c r="AR2298" s="5" t="s">
        <v>12476</v>
      </c>
      <c r="AS2298" s="4" t="s">
        <v>1427</v>
      </c>
      <c r="AT2298" s="5" t="s">
        <v>1428</v>
      </c>
      <c r="AU2298" s="5" t="s">
        <v>41</v>
      </c>
      <c r="AV2298" s="4" t="s">
        <v>1429</v>
      </c>
      <c r="AW2298" s="5" t="s">
        <v>129</v>
      </c>
      <c r="AX2298" s="4"/>
      <c r="AY2298" s="5"/>
      <c r="AZ2298" s="5"/>
      <c r="BA2298" s="4" t="s">
        <v>1768</v>
      </c>
      <c r="BB2298" s="5" t="s">
        <v>1769</v>
      </c>
      <c r="BC2298" s="4" t="s">
        <v>7581</v>
      </c>
      <c r="BD2298" s="5" t="s">
        <v>7582</v>
      </c>
      <c r="BE2298" s="5" t="s">
        <v>25</v>
      </c>
      <c r="BF2298" s="5" t="s">
        <v>1333</v>
      </c>
      <c r="BG2298" s="4" t="s">
        <v>7583</v>
      </c>
      <c r="BH2298" s="5" t="s">
        <v>1343</v>
      </c>
    </row>
    <row r="2299" spans="1:60" x14ac:dyDescent="0.25">
      <c r="A2299">
        <f t="shared" si="191"/>
        <v>99480</v>
      </c>
      <c r="B2299">
        <f t="shared" si="192"/>
        <v>50100866</v>
      </c>
      <c r="C2299" t="str">
        <f t="shared" si="193"/>
        <v>CC</v>
      </c>
      <c r="D2299" t="str">
        <f t="shared" si="190"/>
        <v>REGION GRAND SUD</v>
      </c>
      <c r="E2299" s="12" t="str">
        <f t="shared" si="194"/>
        <v>TERRAIN</v>
      </c>
      <c r="F2299" s="4" t="s">
        <v>9624</v>
      </c>
      <c r="G2299" s="4" t="s">
        <v>9625</v>
      </c>
      <c r="H2299" s="5">
        <v>2</v>
      </c>
      <c r="I2299" s="5" t="s">
        <v>6943</v>
      </c>
      <c r="J2299" s="5"/>
      <c r="K2299" s="5"/>
      <c r="L2299" s="5"/>
      <c r="M2299" s="5" t="s">
        <v>1343</v>
      </c>
      <c r="N2299" s="5"/>
      <c r="O2299" s="5"/>
      <c r="P2299" s="5"/>
      <c r="Q2299" s="5"/>
      <c r="R2299" s="5"/>
      <c r="S2299" s="5"/>
      <c r="T2299" s="5"/>
      <c r="U2299" s="6">
        <v>45627</v>
      </c>
      <c r="V2299" s="5"/>
      <c r="W2299" s="4" t="s">
        <v>1329</v>
      </c>
      <c r="X2299" s="5"/>
      <c r="Y2299" s="5"/>
      <c r="Z2299" s="5"/>
      <c r="AA2299" s="4" t="s">
        <v>9626</v>
      </c>
      <c r="AB2299" s="5"/>
      <c r="AC2299" s="5"/>
      <c r="AD2299" s="5"/>
      <c r="AE2299" s="5"/>
      <c r="AF2299" s="5"/>
      <c r="AG2299" s="5"/>
      <c r="AH2299" s="5"/>
      <c r="AI2299" s="5"/>
      <c r="AJ2299" s="5"/>
      <c r="AK2299" s="5"/>
      <c r="AL2299" s="5"/>
      <c r="AM2299" s="5"/>
      <c r="AN2299" s="5"/>
      <c r="AO2299" s="5"/>
      <c r="AP2299" s="5" t="s">
        <v>1335</v>
      </c>
      <c r="AQ2299" s="4" t="s">
        <v>1336</v>
      </c>
      <c r="AR2299" s="5" t="s">
        <v>12476</v>
      </c>
      <c r="AS2299" s="4" t="s">
        <v>1427</v>
      </c>
      <c r="AT2299" s="5" t="s">
        <v>1428</v>
      </c>
      <c r="AU2299" s="5" t="s">
        <v>41</v>
      </c>
      <c r="AV2299" s="4" t="s">
        <v>1429</v>
      </c>
      <c r="AW2299" s="5" t="s">
        <v>129</v>
      </c>
      <c r="AX2299" s="4"/>
      <c r="AY2299" s="5"/>
      <c r="AZ2299" s="5"/>
      <c r="BA2299" s="4" t="s">
        <v>1768</v>
      </c>
      <c r="BB2299" s="5" t="s">
        <v>1769</v>
      </c>
      <c r="BC2299" s="4"/>
      <c r="BD2299" s="5"/>
      <c r="BE2299" s="5"/>
      <c r="BF2299" s="5"/>
      <c r="BG2299" s="4" t="s">
        <v>9625</v>
      </c>
      <c r="BH2299" s="5" t="s">
        <v>1343</v>
      </c>
    </row>
    <row r="2300" spans="1:60" x14ac:dyDescent="0.25">
      <c r="A2300">
        <f t="shared" si="191"/>
        <v>99477</v>
      </c>
      <c r="B2300">
        <f t="shared" si="192"/>
        <v>50100865</v>
      </c>
      <c r="C2300" t="str">
        <f t="shared" si="193"/>
        <v>CC</v>
      </c>
      <c r="D2300" t="str">
        <f t="shared" si="190"/>
        <v>REGION GRAND SUD</v>
      </c>
      <c r="E2300" s="12" t="str">
        <f t="shared" si="194"/>
        <v>TERRAIN</v>
      </c>
      <c r="F2300" s="4" t="s">
        <v>9627</v>
      </c>
      <c r="G2300" s="4" t="s">
        <v>9628</v>
      </c>
      <c r="H2300" s="5">
        <v>2</v>
      </c>
      <c r="I2300" s="5" t="s">
        <v>6943</v>
      </c>
      <c r="J2300" s="5"/>
      <c r="K2300" s="5"/>
      <c r="L2300" s="5"/>
      <c r="M2300" s="5" t="s">
        <v>1343</v>
      </c>
      <c r="N2300" s="5"/>
      <c r="O2300" s="5"/>
      <c r="P2300" s="5"/>
      <c r="Q2300" s="5"/>
      <c r="R2300" s="5"/>
      <c r="S2300" s="5"/>
      <c r="T2300" s="5"/>
      <c r="U2300" s="6">
        <v>45566</v>
      </c>
      <c r="V2300" s="5"/>
      <c r="W2300" s="4" t="s">
        <v>1329</v>
      </c>
      <c r="X2300" s="5"/>
      <c r="Y2300" s="5"/>
      <c r="Z2300" s="5"/>
      <c r="AA2300" s="4" t="s">
        <v>9629</v>
      </c>
      <c r="AB2300" s="5"/>
      <c r="AC2300" s="5"/>
      <c r="AD2300" s="5"/>
      <c r="AE2300" s="5"/>
      <c r="AF2300" s="5"/>
      <c r="AG2300" s="5"/>
      <c r="AH2300" s="5"/>
      <c r="AI2300" s="5"/>
      <c r="AJ2300" s="5"/>
      <c r="AK2300" s="5"/>
      <c r="AL2300" s="5"/>
      <c r="AM2300" s="5"/>
      <c r="AN2300" s="5"/>
      <c r="AO2300" s="5"/>
      <c r="AP2300" s="5" t="s">
        <v>1335</v>
      </c>
      <c r="AQ2300" s="4" t="s">
        <v>1336</v>
      </c>
      <c r="AR2300" s="5" t="s">
        <v>12476</v>
      </c>
      <c r="AS2300" s="4" t="s">
        <v>1745</v>
      </c>
      <c r="AT2300" s="5" t="s">
        <v>1746</v>
      </c>
      <c r="AU2300" s="5" t="s">
        <v>41</v>
      </c>
      <c r="AV2300" s="4" t="s">
        <v>1747</v>
      </c>
      <c r="AW2300" s="5" t="s">
        <v>52</v>
      </c>
      <c r="AX2300" s="4"/>
      <c r="AY2300" s="5"/>
      <c r="AZ2300" s="5"/>
      <c r="BA2300" s="4" t="s">
        <v>1809</v>
      </c>
      <c r="BB2300" s="5" t="s">
        <v>1810</v>
      </c>
      <c r="BC2300" s="5" t="s">
        <v>9630</v>
      </c>
      <c r="BD2300" s="5" t="s">
        <v>9631</v>
      </c>
      <c r="BE2300" s="5" t="s">
        <v>3</v>
      </c>
      <c r="BF2300" s="5" t="s">
        <v>1333</v>
      </c>
      <c r="BG2300" s="4" t="s">
        <v>9628</v>
      </c>
      <c r="BH2300" s="5" t="s">
        <v>1343</v>
      </c>
    </row>
    <row r="2301" spans="1:60" x14ac:dyDescent="0.25">
      <c r="A2301">
        <f t="shared" si="191"/>
        <v>99466</v>
      </c>
      <c r="B2301">
        <f t="shared" si="192"/>
        <v>50100864</v>
      </c>
      <c r="C2301" t="str">
        <f t="shared" si="193"/>
        <v>CC</v>
      </c>
      <c r="D2301" t="str">
        <f t="shared" si="190"/>
        <v>REGION GRAND SUD</v>
      </c>
      <c r="E2301" s="12" t="str">
        <f t="shared" si="194"/>
        <v>TERRAIN</v>
      </c>
      <c r="F2301" s="4" t="s">
        <v>9632</v>
      </c>
      <c r="G2301" s="4" t="s">
        <v>7208</v>
      </c>
      <c r="H2301" s="5">
        <v>2</v>
      </c>
      <c r="I2301" s="5" t="s">
        <v>6943</v>
      </c>
      <c r="J2301" s="5"/>
      <c r="K2301" s="5"/>
      <c r="L2301" s="5"/>
      <c r="M2301" s="5" t="s">
        <v>1343</v>
      </c>
      <c r="N2301" s="5"/>
      <c r="O2301" s="5"/>
      <c r="P2301" s="5"/>
      <c r="Q2301" s="5"/>
      <c r="R2301" s="5"/>
      <c r="S2301" s="5"/>
      <c r="T2301" s="5"/>
      <c r="U2301" s="6">
        <v>45566</v>
      </c>
      <c r="V2301" s="5"/>
      <c r="W2301" s="4" t="s">
        <v>1329</v>
      </c>
      <c r="X2301" s="5"/>
      <c r="Y2301" s="5"/>
      <c r="Z2301" s="5"/>
      <c r="AA2301" s="4" t="s">
        <v>7206</v>
      </c>
      <c r="AB2301" s="5"/>
      <c r="AC2301" s="5"/>
      <c r="AD2301" s="5"/>
      <c r="AE2301" s="5"/>
      <c r="AF2301" s="5"/>
      <c r="AG2301" s="5"/>
      <c r="AH2301" s="5"/>
      <c r="AI2301" s="5"/>
      <c r="AJ2301" s="5"/>
      <c r="AK2301" s="5"/>
      <c r="AL2301" s="5"/>
      <c r="AM2301" s="5"/>
      <c r="AN2301" s="5"/>
      <c r="AO2301" s="5"/>
      <c r="AP2301" s="5" t="s">
        <v>1335</v>
      </c>
      <c r="AQ2301" s="4" t="s">
        <v>1336</v>
      </c>
      <c r="AR2301" s="5" t="s">
        <v>12476</v>
      </c>
      <c r="AS2301" s="4" t="s">
        <v>1427</v>
      </c>
      <c r="AT2301" s="5" t="s">
        <v>1428</v>
      </c>
      <c r="AU2301" s="5" t="s">
        <v>41</v>
      </c>
      <c r="AV2301" s="4" t="s">
        <v>1429</v>
      </c>
      <c r="AW2301" s="5" t="s">
        <v>129</v>
      </c>
      <c r="AX2301" s="4"/>
      <c r="AY2301" s="5"/>
      <c r="AZ2301" s="5"/>
      <c r="BA2301" s="4" t="s">
        <v>1768</v>
      </c>
      <c r="BB2301" s="5" t="s">
        <v>1769</v>
      </c>
      <c r="BC2301" s="5" t="s">
        <v>7204</v>
      </c>
      <c r="BD2301" s="5" t="s">
        <v>7207</v>
      </c>
      <c r="BE2301" s="5" t="s">
        <v>25</v>
      </c>
      <c r="BF2301" s="5" t="s">
        <v>1333</v>
      </c>
      <c r="BG2301" s="4" t="s">
        <v>7208</v>
      </c>
      <c r="BH2301" s="5" t="s">
        <v>1343</v>
      </c>
    </row>
    <row r="2302" spans="1:60" x14ac:dyDescent="0.25">
      <c r="A2302">
        <f t="shared" si="191"/>
        <v>99465</v>
      </c>
      <c r="B2302">
        <f t="shared" si="192"/>
        <v>50100863</v>
      </c>
      <c r="C2302" t="str">
        <f t="shared" si="193"/>
        <v>CC</v>
      </c>
      <c r="D2302" t="str">
        <f t="shared" si="190"/>
        <v>REGION GRAND SUD</v>
      </c>
      <c r="E2302" s="12" t="str">
        <f t="shared" si="194"/>
        <v>TERRAIN</v>
      </c>
      <c r="F2302" s="4" t="s">
        <v>9633</v>
      </c>
      <c r="G2302" s="4" t="s">
        <v>1924</v>
      </c>
      <c r="H2302" s="5">
        <v>2</v>
      </c>
      <c r="I2302" s="5" t="s">
        <v>6943</v>
      </c>
      <c r="J2302" s="5"/>
      <c r="K2302" s="5"/>
      <c r="L2302" s="5"/>
      <c r="M2302" s="5" t="s">
        <v>1343</v>
      </c>
      <c r="N2302" s="5"/>
      <c r="O2302" s="5"/>
      <c r="P2302" s="5"/>
      <c r="Q2302" s="5"/>
      <c r="R2302" s="5"/>
      <c r="S2302" s="5"/>
      <c r="T2302" s="5"/>
      <c r="U2302" s="6">
        <v>45566</v>
      </c>
      <c r="V2302" s="4"/>
      <c r="W2302" s="4" t="s">
        <v>1329</v>
      </c>
      <c r="X2302" s="5"/>
      <c r="Y2302" s="5"/>
      <c r="Z2302" s="5"/>
      <c r="AA2302" s="4" t="s">
        <v>1921</v>
      </c>
      <c r="AB2302" s="5"/>
      <c r="AC2302" s="5"/>
      <c r="AD2302" s="5"/>
      <c r="AE2302" s="5"/>
      <c r="AF2302" s="6"/>
      <c r="AG2302" s="5"/>
      <c r="AH2302" s="5"/>
      <c r="AI2302" s="5"/>
      <c r="AJ2302" s="6"/>
      <c r="AK2302" s="5"/>
      <c r="AL2302" s="6"/>
      <c r="AM2302" s="5"/>
      <c r="AN2302" s="5"/>
      <c r="AO2302" s="5"/>
      <c r="AP2302" s="5" t="s">
        <v>1335</v>
      </c>
      <c r="AQ2302" s="4" t="s">
        <v>1336</v>
      </c>
      <c r="AR2302" s="5" t="s">
        <v>12476</v>
      </c>
      <c r="AS2302" s="4" t="s">
        <v>1427</v>
      </c>
      <c r="AT2302" s="5" t="s">
        <v>1428</v>
      </c>
      <c r="AU2302" s="5" t="s">
        <v>41</v>
      </c>
      <c r="AV2302" s="4" t="s">
        <v>1429</v>
      </c>
      <c r="AW2302" s="5" t="s">
        <v>129</v>
      </c>
      <c r="AX2302" s="4"/>
      <c r="AY2302" s="5"/>
      <c r="AZ2302" s="5"/>
      <c r="BA2302" s="4" t="s">
        <v>1768</v>
      </c>
      <c r="BB2302" s="5" t="s">
        <v>1769</v>
      </c>
      <c r="BC2302" s="4" t="s">
        <v>1920</v>
      </c>
      <c r="BD2302" s="5" t="s">
        <v>1923</v>
      </c>
      <c r="BE2302" s="5" t="s">
        <v>60</v>
      </c>
      <c r="BF2302" s="5" t="s">
        <v>1333</v>
      </c>
      <c r="BG2302" s="4" t="s">
        <v>1924</v>
      </c>
      <c r="BH2302" s="5" t="s">
        <v>1343</v>
      </c>
    </row>
    <row r="2303" spans="1:60" x14ac:dyDescent="0.25">
      <c r="A2303">
        <f t="shared" si="191"/>
        <v>99449</v>
      </c>
      <c r="B2303">
        <f t="shared" si="192"/>
        <v>50100862</v>
      </c>
      <c r="C2303" t="str">
        <f t="shared" si="193"/>
        <v>CC</v>
      </c>
      <c r="D2303" t="str">
        <f t="shared" si="190"/>
        <v>REGION GRAND OUEST</v>
      </c>
      <c r="E2303" s="12" t="str">
        <f t="shared" si="194"/>
        <v>TERRAIN</v>
      </c>
      <c r="F2303" s="4" t="s">
        <v>9634</v>
      </c>
      <c r="G2303" s="4" t="s">
        <v>9635</v>
      </c>
      <c r="H2303" s="5">
        <v>2</v>
      </c>
      <c r="I2303" s="5" t="s">
        <v>6943</v>
      </c>
      <c r="J2303" s="5"/>
      <c r="K2303" s="5"/>
      <c r="L2303" s="5"/>
      <c r="M2303" s="5" t="s">
        <v>1343</v>
      </c>
      <c r="N2303" s="5"/>
      <c r="O2303" s="5"/>
      <c r="P2303" s="5"/>
      <c r="Q2303" s="5"/>
      <c r="R2303" s="5"/>
      <c r="S2303" s="5"/>
      <c r="T2303" s="5"/>
      <c r="U2303" s="6">
        <v>45597</v>
      </c>
      <c r="V2303" s="4"/>
      <c r="W2303" s="4" t="s">
        <v>1329</v>
      </c>
      <c r="X2303" s="5"/>
      <c r="Y2303" s="5"/>
      <c r="Z2303" s="5"/>
      <c r="AA2303" s="4" t="s">
        <v>8856</v>
      </c>
      <c r="AB2303" s="5"/>
      <c r="AC2303" s="5"/>
      <c r="AD2303" s="5"/>
      <c r="AE2303" s="5"/>
      <c r="AF2303" s="6"/>
      <c r="AG2303" s="5"/>
      <c r="AH2303" s="5"/>
      <c r="AI2303" s="5"/>
      <c r="AJ2303" s="6"/>
      <c r="AK2303" s="5"/>
      <c r="AL2303" s="6"/>
      <c r="AM2303" s="5"/>
      <c r="AN2303" s="5"/>
      <c r="AO2303" s="5"/>
      <c r="AP2303" s="5" t="s">
        <v>1413</v>
      </c>
      <c r="AQ2303" s="4" t="s">
        <v>1414</v>
      </c>
      <c r="AR2303" s="5" t="s">
        <v>19</v>
      </c>
      <c r="AS2303" s="4" t="s">
        <v>1585</v>
      </c>
      <c r="AT2303" s="5" t="s">
        <v>1586</v>
      </c>
      <c r="AU2303" s="5" t="s">
        <v>41</v>
      </c>
      <c r="AV2303" s="4" t="s">
        <v>1587</v>
      </c>
      <c r="AW2303" s="5" t="s">
        <v>340</v>
      </c>
      <c r="AX2303" s="4" t="s">
        <v>2150</v>
      </c>
      <c r="AY2303" s="5" t="s">
        <v>2151</v>
      </c>
      <c r="AZ2303" s="5" t="s">
        <v>11</v>
      </c>
      <c r="BA2303" s="4" t="s">
        <v>2152</v>
      </c>
      <c r="BB2303" s="5" t="s">
        <v>2153</v>
      </c>
      <c r="BC2303" s="4"/>
      <c r="BD2303" s="5"/>
      <c r="BE2303" s="5"/>
      <c r="BF2303" s="5"/>
      <c r="BG2303" s="4" t="s">
        <v>9635</v>
      </c>
      <c r="BH2303" s="5" t="s">
        <v>1343</v>
      </c>
    </row>
    <row r="2304" spans="1:60" x14ac:dyDescent="0.25">
      <c r="A2304">
        <f t="shared" si="191"/>
        <v>99437</v>
      </c>
      <c r="B2304">
        <f t="shared" si="192"/>
        <v>50100861</v>
      </c>
      <c r="C2304" t="str">
        <f t="shared" si="193"/>
        <v>CC</v>
      </c>
      <c r="D2304" t="str">
        <f t="shared" si="190"/>
        <v>REGION CENTRE EST</v>
      </c>
      <c r="E2304" s="12" t="str">
        <f t="shared" si="194"/>
        <v>TERRAIN</v>
      </c>
      <c r="F2304" s="4" t="s">
        <v>9636</v>
      </c>
      <c r="G2304" s="4" t="s">
        <v>6570</v>
      </c>
      <c r="H2304" s="5">
        <v>2</v>
      </c>
      <c r="I2304" s="5" t="s">
        <v>6943</v>
      </c>
      <c r="J2304" s="5"/>
      <c r="K2304" s="5"/>
      <c r="L2304" s="5"/>
      <c r="M2304" s="5" t="s">
        <v>1343</v>
      </c>
      <c r="N2304" s="5"/>
      <c r="O2304" s="5"/>
      <c r="P2304" s="5"/>
      <c r="Q2304" s="5"/>
      <c r="R2304" s="5"/>
      <c r="S2304" s="5"/>
      <c r="T2304" s="5"/>
      <c r="U2304" s="6">
        <v>45627</v>
      </c>
      <c r="V2304" s="4"/>
      <c r="W2304" s="4" t="s">
        <v>1329</v>
      </c>
      <c r="X2304" s="5"/>
      <c r="Y2304" s="5"/>
      <c r="Z2304" s="5"/>
      <c r="AA2304" s="4" t="s">
        <v>3239</v>
      </c>
      <c r="AB2304" s="5"/>
      <c r="AC2304" s="5"/>
      <c r="AD2304" s="5"/>
      <c r="AE2304" s="5"/>
      <c r="AF2304" s="6"/>
      <c r="AG2304" s="5"/>
      <c r="AH2304" s="5"/>
      <c r="AI2304" s="5"/>
      <c r="AJ2304" s="6"/>
      <c r="AK2304" s="5"/>
      <c r="AL2304" s="6"/>
      <c r="AM2304" s="5"/>
      <c r="AN2304" s="5"/>
      <c r="AO2304" s="5"/>
      <c r="AP2304" s="5" t="s">
        <v>1536</v>
      </c>
      <c r="AQ2304" s="4" t="s">
        <v>12479</v>
      </c>
      <c r="AR2304" s="5" t="s">
        <v>12480</v>
      </c>
      <c r="AS2304" s="4" t="s">
        <v>1906</v>
      </c>
      <c r="AT2304" s="5" t="s">
        <v>1909</v>
      </c>
      <c r="AU2304" s="5" t="s">
        <v>41</v>
      </c>
      <c r="AV2304" s="4" t="s">
        <v>1910</v>
      </c>
      <c r="AW2304" s="5" t="s">
        <v>48</v>
      </c>
      <c r="AX2304" s="4" t="s">
        <v>2960</v>
      </c>
      <c r="AY2304" s="5" t="s">
        <v>2961</v>
      </c>
      <c r="AZ2304" s="5" t="s">
        <v>11</v>
      </c>
      <c r="BA2304" s="4" t="s">
        <v>2962</v>
      </c>
      <c r="BB2304" s="5" t="s">
        <v>2963</v>
      </c>
      <c r="BC2304" s="4" t="s">
        <v>6567</v>
      </c>
      <c r="BD2304" s="5" t="s">
        <v>6569</v>
      </c>
      <c r="BE2304" s="5" t="s">
        <v>25</v>
      </c>
      <c r="BF2304" s="5" t="s">
        <v>1333</v>
      </c>
      <c r="BG2304" s="4" t="s">
        <v>6570</v>
      </c>
      <c r="BH2304" s="5" t="s">
        <v>1343</v>
      </c>
    </row>
    <row r="2305" spans="1:60" x14ac:dyDescent="0.25">
      <c r="A2305">
        <f t="shared" si="191"/>
        <v>99430</v>
      </c>
      <c r="B2305">
        <f t="shared" si="192"/>
        <v>50100860</v>
      </c>
      <c r="C2305" t="str">
        <f t="shared" si="193"/>
        <v>CC</v>
      </c>
      <c r="D2305" t="str">
        <f t="shared" si="190"/>
        <v>REGION GRAND OUEST</v>
      </c>
      <c r="E2305" s="12" t="str">
        <f t="shared" si="194"/>
        <v>TERRAIN</v>
      </c>
      <c r="F2305" s="4" t="s">
        <v>9637</v>
      </c>
      <c r="G2305" s="4" t="s">
        <v>9638</v>
      </c>
      <c r="H2305" s="5">
        <v>2</v>
      </c>
      <c r="I2305" s="5" t="s">
        <v>6943</v>
      </c>
      <c r="J2305" s="5"/>
      <c r="K2305" s="5"/>
      <c r="L2305" s="5"/>
      <c r="M2305" s="5" t="s">
        <v>1343</v>
      </c>
      <c r="N2305" s="5"/>
      <c r="O2305" s="5"/>
      <c r="P2305" s="5"/>
      <c r="Q2305" s="5"/>
      <c r="R2305" s="5"/>
      <c r="S2305" s="5"/>
      <c r="T2305" s="5"/>
      <c r="U2305" s="6">
        <v>45566</v>
      </c>
      <c r="V2305" s="4"/>
      <c r="W2305" s="4" t="s">
        <v>1329</v>
      </c>
      <c r="X2305" s="5"/>
      <c r="Y2305" s="5"/>
      <c r="Z2305" s="5"/>
      <c r="AA2305" s="4" t="s">
        <v>9639</v>
      </c>
      <c r="AB2305" s="5"/>
      <c r="AC2305" s="5"/>
      <c r="AD2305" s="5"/>
      <c r="AE2305" s="5"/>
      <c r="AF2305" s="6"/>
      <c r="AG2305" s="5"/>
      <c r="AH2305" s="5"/>
      <c r="AI2305" s="5"/>
      <c r="AJ2305" s="6"/>
      <c r="AK2305" s="5"/>
      <c r="AL2305" s="6"/>
      <c r="AM2305" s="5"/>
      <c r="AN2305" s="5"/>
      <c r="AO2305" s="5"/>
      <c r="AP2305" s="5" t="s">
        <v>1413</v>
      </c>
      <c r="AQ2305" s="4" t="s">
        <v>1414</v>
      </c>
      <c r="AR2305" s="5" t="s">
        <v>19</v>
      </c>
      <c r="AS2305" s="4" t="s">
        <v>1549</v>
      </c>
      <c r="AT2305" s="5" t="s">
        <v>1550</v>
      </c>
      <c r="AU2305" s="5" t="s">
        <v>41</v>
      </c>
      <c r="AV2305" s="4" t="s">
        <v>1551</v>
      </c>
      <c r="AW2305" s="5" t="s">
        <v>135</v>
      </c>
      <c r="AX2305" s="4" t="s">
        <v>2530</v>
      </c>
      <c r="AY2305" s="5" t="s">
        <v>2531</v>
      </c>
      <c r="AZ2305" s="5" t="s">
        <v>11</v>
      </c>
      <c r="BA2305" s="4" t="s">
        <v>2532</v>
      </c>
      <c r="BB2305" s="5" t="s">
        <v>2533</v>
      </c>
      <c r="BC2305" s="4"/>
      <c r="BD2305" s="5"/>
      <c r="BE2305" s="5"/>
      <c r="BF2305" s="5"/>
      <c r="BG2305" s="4" t="s">
        <v>9638</v>
      </c>
      <c r="BH2305" s="5" t="s">
        <v>1343</v>
      </c>
    </row>
    <row r="2306" spans="1:60" x14ac:dyDescent="0.25">
      <c r="A2306">
        <f t="shared" si="191"/>
        <v>99426</v>
      </c>
      <c r="B2306">
        <f t="shared" si="192"/>
        <v>50100859</v>
      </c>
      <c r="C2306" t="str">
        <f t="shared" si="193"/>
        <v>CC</v>
      </c>
      <c r="D2306" t="str">
        <f t="shared" si="190"/>
        <v>REGION GRAND OUEST</v>
      </c>
      <c r="E2306" s="12" t="str">
        <f t="shared" si="194"/>
        <v>TERRAIN</v>
      </c>
      <c r="F2306" s="4" t="s">
        <v>9640</v>
      </c>
      <c r="G2306" s="4" t="s">
        <v>5819</v>
      </c>
      <c r="H2306" s="5">
        <v>2</v>
      </c>
      <c r="I2306" s="5" t="s">
        <v>6943</v>
      </c>
      <c r="J2306" s="5"/>
      <c r="K2306" s="5"/>
      <c r="L2306" s="5"/>
      <c r="M2306" s="5" t="s">
        <v>1343</v>
      </c>
      <c r="N2306" s="5"/>
      <c r="O2306" s="6"/>
      <c r="P2306" s="5"/>
      <c r="Q2306" s="5"/>
      <c r="R2306" s="5"/>
      <c r="S2306" s="5"/>
      <c r="T2306" s="5"/>
      <c r="U2306" s="6">
        <v>45597</v>
      </c>
      <c r="V2306" s="4"/>
      <c r="W2306" s="4" t="s">
        <v>1329</v>
      </c>
      <c r="X2306" s="5"/>
      <c r="Y2306" s="5"/>
      <c r="Z2306" s="5"/>
      <c r="AA2306" s="4" t="s">
        <v>3879</v>
      </c>
      <c r="AB2306" s="5"/>
      <c r="AC2306" s="5"/>
      <c r="AD2306" s="5"/>
      <c r="AE2306" s="5"/>
      <c r="AF2306" s="6"/>
      <c r="AG2306" s="5"/>
      <c r="AH2306" s="5"/>
      <c r="AI2306" s="5"/>
      <c r="AJ2306" s="6"/>
      <c r="AK2306" s="5"/>
      <c r="AL2306" s="6"/>
      <c r="AM2306" s="5"/>
      <c r="AN2306" s="5"/>
      <c r="AO2306" s="5"/>
      <c r="AP2306" s="5" t="s">
        <v>1413</v>
      </c>
      <c r="AQ2306" s="4" t="s">
        <v>1414</v>
      </c>
      <c r="AR2306" s="5" t="s">
        <v>19</v>
      </c>
      <c r="AS2306" s="4" t="s">
        <v>1828</v>
      </c>
      <c r="AT2306" s="5" t="s">
        <v>1829</v>
      </c>
      <c r="AU2306" s="5" t="s">
        <v>41</v>
      </c>
      <c r="AV2306" s="4" t="s">
        <v>1830</v>
      </c>
      <c r="AW2306" s="5" t="s">
        <v>148</v>
      </c>
      <c r="AX2306" s="4" t="s">
        <v>3129</v>
      </c>
      <c r="AY2306" s="5" t="s">
        <v>3130</v>
      </c>
      <c r="AZ2306" s="5" t="s">
        <v>11</v>
      </c>
      <c r="BA2306" s="4" t="s">
        <v>3131</v>
      </c>
      <c r="BB2306" s="5" t="s">
        <v>3132</v>
      </c>
      <c r="BC2306" s="4" t="s">
        <v>5816</v>
      </c>
      <c r="BD2306" s="5" t="s">
        <v>5818</v>
      </c>
      <c r="BE2306" s="5" t="s">
        <v>25</v>
      </c>
      <c r="BF2306" s="5" t="s">
        <v>1333</v>
      </c>
      <c r="BG2306" s="4" t="s">
        <v>5819</v>
      </c>
      <c r="BH2306" s="5" t="s">
        <v>1343</v>
      </c>
    </row>
    <row r="2307" spans="1:60" x14ac:dyDescent="0.25">
      <c r="A2307">
        <f t="shared" si="191"/>
        <v>99423</v>
      </c>
      <c r="B2307">
        <f t="shared" si="192"/>
        <v>50100858</v>
      </c>
      <c r="C2307" t="str">
        <f t="shared" si="193"/>
        <v>CC</v>
      </c>
      <c r="D2307" t="str">
        <f t="shared" ref="D2307:D2370" si="195">AR2307</f>
        <v>REGION GRAND OUEST</v>
      </c>
      <c r="E2307" s="12" t="str">
        <f t="shared" si="194"/>
        <v>TERRAIN</v>
      </c>
      <c r="F2307" s="4" t="s">
        <v>9641</v>
      </c>
      <c r="G2307" s="4" t="s">
        <v>6077</v>
      </c>
      <c r="H2307" s="5">
        <v>2</v>
      </c>
      <c r="I2307" s="5" t="s">
        <v>6943</v>
      </c>
      <c r="J2307" s="5"/>
      <c r="K2307" s="5"/>
      <c r="L2307" s="5"/>
      <c r="M2307" s="5" t="s">
        <v>1343</v>
      </c>
      <c r="N2307" s="5"/>
      <c r="O2307" s="5"/>
      <c r="P2307" s="5"/>
      <c r="Q2307" s="5"/>
      <c r="R2307" s="5"/>
      <c r="S2307" s="5"/>
      <c r="T2307" s="5"/>
      <c r="U2307" s="6">
        <v>45566</v>
      </c>
      <c r="V2307" s="4"/>
      <c r="W2307" s="4" t="s">
        <v>1329</v>
      </c>
      <c r="X2307" s="5"/>
      <c r="Y2307" s="5"/>
      <c r="Z2307" s="5"/>
      <c r="AA2307" s="5" t="s">
        <v>6074</v>
      </c>
      <c r="AB2307" s="5"/>
      <c r="AC2307" s="5"/>
      <c r="AD2307" s="5"/>
      <c r="AE2307" s="5"/>
      <c r="AF2307" s="6"/>
      <c r="AG2307" s="5"/>
      <c r="AH2307" s="5"/>
      <c r="AI2307" s="5"/>
      <c r="AJ2307" s="6"/>
      <c r="AK2307" s="5"/>
      <c r="AL2307" s="6"/>
      <c r="AM2307" s="5"/>
      <c r="AN2307" s="5"/>
      <c r="AO2307" s="5"/>
      <c r="AP2307" s="5" t="s">
        <v>1413</v>
      </c>
      <c r="AQ2307" s="4" t="s">
        <v>1414</v>
      </c>
      <c r="AR2307" s="5" t="s">
        <v>19</v>
      </c>
      <c r="AS2307" s="4" t="s">
        <v>1507</v>
      </c>
      <c r="AT2307" s="5" t="s">
        <v>1508</v>
      </c>
      <c r="AU2307" s="5" t="s">
        <v>41</v>
      </c>
      <c r="AV2307" s="4" t="s">
        <v>1509</v>
      </c>
      <c r="AW2307" s="5" t="s">
        <v>375</v>
      </c>
      <c r="AX2307" s="4" t="s">
        <v>2035</v>
      </c>
      <c r="AY2307" s="5" t="s">
        <v>2036</v>
      </c>
      <c r="AZ2307" s="5" t="s">
        <v>11</v>
      </c>
      <c r="BA2307" s="4" t="s">
        <v>2037</v>
      </c>
      <c r="BB2307" s="5" t="s">
        <v>2038</v>
      </c>
      <c r="BC2307" s="5" t="s">
        <v>6071</v>
      </c>
      <c r="BD2307" s="5" t="s">
        <v>6076</v>
      </c>
      <c r="BE2307" s="5" t="s">
        <v>3</v>
      </c>
      <c r="BF2307" s="5" t="s">
        <v>1333</v>
      </c>
      <c r="BG2307" s="5" t="s">
        <v>6077</v>
      </c>
      <c r="BH2307" s="5" t="s">
        <v>1343</v>
      </c>
    </row>
    <row r="2308" spans="1:60" x14ac:dyDescent="0.25">
      <c r="A2308">
        <f t="shared" si="191"/>
        <v>99414</v>
      </c>
      <c r="B2308">
        <f t="shared" si="192"/>
        <v>50100857</v>
      </c>
      <c r="C2308" t="str">
        <f t="shared" si="193"/>
        <v>CC</v>
      </c>
      <c r="D2308" t="str">
        <f t="shared" si="195"/>
        <v>REGION ILE DE FRANCE NORD</v>
      </c>
      <c r="E2308" s="12" t="str">
        <f t="shared" si="194"/>
        <v>TERRAIN</v>
      </c>
      <c r="F2308" s="4" t="s">
        <v>9642</v>
      </c>
      <c r="G2308" s="4" t="s">
        <v>2188</v>
      </c>
      <c r="H2308" s="5">
        <v>2</v>
      </c>
      <c r="I2308" s="5" t="s">
        <v>6943</v>
      </c>
      <c r="J2308" s="5"/>
      <c r="K2308" s="5"/>
      <c r="L2308" s="5"/>
      <c r="M2308" s="5" t="s">
        <v>1343</v>
      </c>
      <c r="N2308" s="5"/>
      <c r="O2308" s="5"/>
      <c r="P2308" s="5"/>
      <c r="Q2308" s="5"/>
      <c r="R2308" s="5"/>
      <c r="S2308" s="5"/>
      <c r="T2308" s="5"/>
      <c r="U2308" s="6">
        <v>45627</v>
      </c>
      <c r="V2308" s="5"/>
      <c r="W2308" s="4" t="s">
        <v>1329</v>
      </c>
      <c r="X2308" s="5"/>
      <c r="Y2308" s="5"/>
      <c r="Z2308" s="5"/>
      <c r="AA2308" s="5" t="s">
        <v>2178</v>
      </c>
      <c r="AB2308" s="5"/>
      <c r="AC2308" s="5"/>
      <c r="AD2308" s="5"/>
      <c r="AE2308" s="5"/>
      <c r="AF2308" s="5"/>
      <c r="AG2308" s="5"/>
      <c r="AH2308" s="5"/>
      <c r="AI2308" s="5"/>
      <c r="AJ2308" s="5"/>
      <c r="AK2308" s="5"/>
      <c r="AL2308" s="5"/>
      <c r="AM2308" s="5"/>
      <c r="AN2308" s="5"/>
      <c r="AO2308" s="5"/>
      <c r="AP2308" s="5" t="s">
        <v>12477</v>
      </c>
      <c r="AQ2308" s="4" t="s">
        <v>1351</v>
      </c>
      <c r="AR2308" s="5" t="s">
        <v>12478</v>
      </c>
      <c r="AS2308" s="4" t="s">
        <v>2180</v>
      </c>
      <c r="AT2308" s="5" t="s">
        <v>2181</v>
      </c>
      <c r="AU2308" s="5" t="s">
        <v>41</v>
      </c>
      <c r="AV2308" s="4" t="s">
        <v>2182</v>
      </c>
      <c r="AW2308" s="5" t="s">
        <v>4</v>
      </c>
      <c r="AX2308" s="4" t="s">
        <v>2183</v>
      </c>
      <c r="AY2308" s="5" t="s">
        <v>2184</v>
      </c>
      <c r="AZ2308" s="5" t="s">
        <v>11</v>
      </c>
      <c r="BA2308" s="4" t="s">
        <v>2185</v>
      </c>
      <c r="BB2308" s="5" t="s">
        <v>2186</v>
      </c>
      <c r="BC2308" s="5" t="s">
        <v>2177</v>
      </c>
      <c r="BD2308" s="5" t="s">
        <v>2187</v>
      </c>
      <c r="BE2308" s="5" t="s">
        <v>25</v>
      </c>
      <c r="BF2308" s="5" t="s">
        <v>1333</v>
      </c>
      <c r="BG2308" s="5" t="s">
        <v>2188</v>
      </c>
      <c r="BH2308" s="5" t="s">
        <v>1343</v>
      </c>
    </row>
    <row r="2309" spans="1:60" x14ac:dyDescent="0.25">
      <c r="A2309">
        <f t="shared" si="191"/>
        <v>99411</v>
      </c>
      <c r="B2309">
        <f t="shared" si="192"/>
        <v>50100856</v>
      </c>
      <c r="C2309" t="str">
        <f t="shared" si="193"/>
        <v>CC</v>
      </c>
      <c r="D2309" t="str">
        <f t="shared" si="195"/>
        <v>REGION ILE DE FRANCE NORD</v>
      </c>
      <c r="E2309" s="12" t="str">
        <f t="shared" si="194"/>
        <v>TERRAIN</v>
      </c>
      <c r="F2309" s="4" t="s">
        <v>9643</v>
      </c>
      <c r="G2309" s="4" t="s">
        <v>3945</v>
      </c>
      <c r="H2309" s="5">
        <v>2</v>
      </c>
      <c r="I2309" s="5" t="s">
        <v>6943</v>
      </c>
      <c r="J2309" s="5"/>
      <c r="K2309" s="5"/>
      <c r="L2309" s="5"/>
      <c r="M2309" s="5" t="s">
        <v>1343</v>
      </c>
      <c r="N2309" s="5"/>
      <c r="O2309" s="5"/>
      <c r="P2309" s="5"/>
      <c r="Q2309" s="5"/>
      <c r="R2309" s="5"/>
      <c r="S2309" s="5"/>
      <c r="T2309" s="5"/>
      <c r="U2309" s="6">
        <v>45627</v>
      </c>
      <c r="V2309" s="5"/>
      <c r="W2309" s="4" t="s">
        <v>1329</v>
      </c>
      <c r="X2309" s="5"/>
      <c r="Y2309" s="5"/>
      <c r="Z2309" s="5"/>
      <c r="AA2309" s="4" t="s">
        <v>3944</v>
      </c>
      <c r="AB2309" s="5"/>
      <c r="AC2309" s="5"/>
      <c r="AD2309" s="5"/>
      <c r="AE2309" s="5"/>
      <c r="AF2309" s="5"/>
      <c r="AG2309" s="5"/>
      <c r="AH2309" s="5"/>
      <c r="AI2309" s="5"/>
      <c r="AJ2309" s="5"/>
      <c r="AK2309" s="5"/>
      <c r="AL2309" s="5"/>
      <c r="AM2309" s="5"/>
      <c r="AN2309" s="5"/>
      <c r="AO2309" s="5"/>
      <c r="AP2309" s="5" t="s">
        <v>12477</v>
      </c>
      <c r="AQ2309" s="4" t="s">
        <v>1351</v>
      </c>
      <c r="AR2309" s="5" t="s">
        <v>12478</v>
      </c>
      <c r="AS2309" s="4" t="s">
        <v>2022</v>
      </c>
      <c r="AT2309" s="5" t="s">
        <v>2023</v>
      </c>
      <c r="AU2309" s="5" t="s">
        <v>41</v>
      </c>
      <c r="AV2309" s="4" t="s">
        <v>2024</v>
      </c>
      <c r="AW2309" s="5" t="s">
        <v>26</v>
      </c>
      <c r="AX2309" s="4" t="s">
        <v>5983</v>
      </c>
      <c r="AY2309" s="5" t="s">
        <v>5986</v>
      </c>
      <c r="AZ2309" s="5" t="s">
        <v>1357</v>
      </c>
      <c r="BA2309" s="4" t="s">
        <v>2448</v>
      </c>
      <c r="BB2309" s="5" t="s">
        <v>11111</v>
      </c>
      <c r="BC2309" s="5"/>
      <c r="BD2309" s="5"/>
      <c r="BE2309" s="5"/>
      <c r="BF2309" s="5"/>
      <c r="BG2309" s="4" t="s">
        <v>3945</v>
      </c>
      <c r="BH2309" s="5" t="s">
        <v>1343</v>
      </c>
    </row>
    <row r="2310" spans="1:60" x14ac:dyDescent="0.25">
      <c r="A2310">
        <f t="shared" si="191"/>
        <v>99405</v>
      </c>
      <c r="B2310">
        <f t="shared" si="192"/>
        <v>50100855</v>
      </c>
      <c r="C2310" t="str">
        <f t="shared" si="193"/>
        <v>CC</v>
      </c>
      <c r="D2310" t="str">
        <f t="shared" si="195"/>
        <v>REGION ILE DE FRANCE NORD</v>
      </c>
      <c r="E2310" s="12" t="str">
        <f t="shared" si="194"/>
        <v>TERRAIN</v>
      </c>
      <c r="F2310" s="4" t="s">
        <v>9644</v>
      </c>
      <c r="G2310" s="4" t="s">
        <v>7567</v>
      </c>
      <c r="H2310" s="5">
        <v>2</v>
      </c>
      <c r="I2310" s="5" t="s">
        <v>6943</v>
      </c>
      <c r="J2310" s="5"/>
      <c r="K2310" s="5"/>
      <c r="L2310" s="5"/>
      <c r="M2310" s="5" t="s">
        <v>1343</v>
      </c>
      <c r="N2310" s="5"/>
      <c r="O2310" s="5"/>
      <c r="P2310" s="5"/>
      <c r="Q2310" s="5"/>
      <c r="R2310" s="5"/>
      <c r="S2310" s="5"/>
      <c r="T2310" s="5"/>
      <c r="U2310" s="6">
        <v>45627</v>
      </c>
      <c r="V2310" s="5"/>
      <c r="W2310" s="4" t="s">
        <v>1329</v>
      </c>
      <c r="X2310" s="5"/>
      <c r="Y2310" s="5"/>
      <c r="Z2310" s="5"/>
      <c r="AA2310" s="4" t="s">
        <v>2944</v>
      </c>
      <c r="AB2310" s="5"/>
      <c r="AC2310" s="5"/>
      <c r="AD2310" s="5"/>
      <c r="AE2310" s="5"/>
      <c r="AF2310" s="5"/>
      <c r="AG2310" s="5"/>
      <c r="AH2310" s="5"/>
      <c r="AI2310" s="5"/>
      <c r="AJ2310" s="5"/>
      <c r="AK2310" s="5"/>
      <c r="AL2310" s="5"/>
      <c r="AM2310" s="5"/>
      <c r="AN2310" s="5"/>
      <c r="AO2310" s="5"/>
      <c r="AP2310" s="5" t="s">
        <v>12477</v>
      </c>
      <c r="AQ2310" s="4" t="s">
        <v>1351</v>
      </c>
      <c r="AR2310" s="5" t="s">
        <v>12478</v>
      </c>
      <c r="AS2310" s="4" t="s">
        <v>1638</v>
      </c>
      <c r="AT2310" s="5" t="s">
        <v>1639</v>
      </c>
      <c r="AU2310" s="5" t="s">
        <v>41</v>
      </c>
      <c r="AV2310" s="4" t="s">
        <v>1640</v>
      </c>
      <c r="AW2310" s="5" t="s">
        <v>142</v>
      </c>
      <c r="AX2310" s="4" t="s">
        <v>4013</v>
      </c>
      <c r="AY2310" s="5" t="s">
        <v>4015</v>
      </c>
      <c r="AZ2310" s="5" t="s">
        <v>1357</v>
      </c>
      <c r="BA2310" s="4" t="s">
        <v>3413</v>
      </c>
      <c r="BB2310" s="5" t="s">
        <v>11117</v>
      </c>
      <c r="BC2310" s="5" t="s">
        <v>7564</v>
      </c>
      <c r="BD2310" s="5" t="s">
        <v>7566</v>
      </c>
      <c r="BE2310" s="5" t="s">
        <v>25</v>
      </c>
      <c r="BF2310" s="5" t="s">
        <v>1333</v>
      </c>
      <c r="BG2310" s="4" t="s">
        <v>7567</v>
      </c>
      <c r="BH2310" s="5" t="s">
        <v>1343</v>
      </c>
    </row>
    <row r="2311" spans="1:60" x14ac:dyDescent="0.25">
      <c r="A2311">
        <f t="shared" si="191"/>
        <v>99402</v>
      </c>
      <c r="B2311">
        <f t="shared" si="192"/>
        <v>50100854</v>
      </c>
      <c r="C2311" t="str">
        <f t="shared" si="193"/>
        <v>CC</v>
      </c>
      <c r="D2311" t="str">
        <f t="shared" si="195"/>
        <v>REGION ILE DE FRANCE NORD</v>
      </c>
      <c r="E2311" s="12" t="str">
        <f t="shared" si="194"/>
        <v>TERRAIN</v>
      </c>
      <c r="F2311" s="4" t="s">
        <v>9645</v>
      </c>
      <c r="G2311" s="4" t="s">
        <v>7923</v>
      </c>
      <c r="H2311" s="5">
        <v>2</v>
      </c>
      <c r="I2311" s="5" t="s">
        <v>6943</v>
      </c>
      <c r="J2311" s="5"/>
      <c r="K2311" s="5"/>
      <c r="L2311" s="5"/>
      <c r="M2311" s="5" t="s">
        <v>1343</v>
      </c>
      <c r="N2311" s="5"/>
      <c r="O2311" s="5"/>
      <c r="P2311" s="5"/>
      <c r="Q2311" s="5"/>
      <c r="R2311" s="5"/>
      <c r="S2311" s="5"/>
      <c r="T2311" s="5"/>
      <c r="U2311" s="6">
        <v>45597</v>
      </c>
      <c r="V2311" s="5"/>
      <c r="W2311" s="4" t="s">
        <v>1329</v>
      </c>
      <c r="X2311" s="5"/>
      <c r="Y2311" s="5"/>
      <c r="Z2311" s="5"/>
      <c r="AA2311" s="4" t="s">
        <v>4402</v>
      </c>
      <c r="AB2311" s="5"/>
      <c r="AC2311" s="5"/>
      <c r="AD2311" s="5"/>
      <c r="AE2311" s="5"/>
      <c r="AF2311" s="5"/>
      <c r="AG2311" s="5"/>
      <c r="AH2311" s="5"/>
      <c r="AI2311" s="5"/>
      <c r="AJ2311" s="5"/>
      <c r="AK2311" s="5"/>
      <c r="AL2311" s="5"/>
      <c r="AM2311" s="5"/>
      <c r="AN2311" s="5"/>
      <c r="AO2311" s="5"/>
      <c r="AP2311" s="5" t="s">
        <v>12477</v>
      </c>
      <c r="AQ2311" s="4" t="s">
        <v>1351</v>
      </c>
      <c r="AR2311" s="5" t="s">
        <v>12478</v>
      </c>
      <c r="AS2311" s="4" t="s">
        <v>2022</v>
      </c>
      <c r="AT2311" s="5" t="s">
        <v>2023</v>
      </c>
      <c r="AU2311" s="5" t="s">
        <v>41</v>
      </c>
      <c r="AV2311" s="4" t="s">
        <v>2024</v>
      </c>
      <c r="AW2311" s="5" t="s">
        <v>26</v>
      </c>
      <c r="AX2311" s="4" t="s">
        <v>2732</v>
      </c>
      <c r="AY2311" s="5" t="s">
        <v>2733</v>
      </c>
      <c r="AZ2311" s="5" t="s">
        <v>11</v>
      </c>
      <c r="BA2311" s="4" t="s">
        <v>2734</v>
      </c>
      <c r="BB2311" s="5" t="s">
        <v>2735</v>
      </c>
      <c r="BC2311" s="5" t="s">
        <v>7920</v>
      </c>
      <c r="BD2311" s="5" t="s">
        <v>7922</v>
      </c>
      <c r="BE2311" s="5" t="s">
        <v>25</v>
      </c>
      <c r="BF2311" s="5" t="s">
        <v>1333</v>
      </c>
      <c r="BG2311" s="4" t="s">
        <v>7923</v>
      </c>
      <c r="BH2311" s="5" t="s">
        <v>1343</v>
      </c>
    </row>
    <row r="2312" spans="1:60" x14ac:dyDescent="0.25">
      <c r="A2312">
        <f t="shared" si="191"/>
        <v>99399</v>
      </c>
      <c r="B2312">
        <f t="shared" si="192"/>
        <v>50100853</v>
      </c>
      <c r="C2312" t="str">
        <f t="shared" si="193"/>
        <v>CC</v>
      </c>
      <c r="D2312" t="str">
        <f t="shared" si="195"/>
        <v>REGION ILE DE FRANCE NORD</v>
      </c>
      <c r="E2312" s="12" t="str">
        <f t="shared" si="194"/>
        <v>TERRAIN</v>
      </c>
      <c r="F2312" s="4" t="s">
        <v>9646</v>
      </c>
      <c r="G2312" s="4" t="s">
        <v>9647</v>
      </c>
      <c r="H2312" s="5">
        <v>2</v>
      </c>
      <c r="I2312" s="5" t="s">
        <v>6943</v>
      </c>
      <c r="J2312" s="5"/>
      <c r="K2312" s="5"/>
      <c r="L2312" s="5"/>
      <c r="M2312" s="5" t="s">
        <v>1343</v>
      </c>
      <c r="N2312" s="5"/>
      <c r="O2312" s="5"/>
      <c r="P2312" s="5"/>
      <c r="Q2312" s="5"/>
      <c r="R2312" s="5"/>
      <c r="S2312" s="5"/>
      <c r="T2312" s="5"/>
      <c r="U2312" s="6">
        <v>45627</v>
      </c>
      <c r="V2312" s="5"/>
      <c r="W2312" s="4" t="s">
        <v>1329</v>
      </c>
      <c r="X2312" s="5"/>
      <c r="Y2312" s="5"/>
      <c r="Z2312" s="5"/>
      <c r="AA2312" s="4" t="s">
        <v>2498</v>
      </c>
      <c r="AB2312" s="5"/>
      <c r="AC2312" s="5"/>
      <c r="AD2312" s="5"/>
      <c r="AE2312" s="5"/>
      <c r="AF2312" s="5"/>
      <c r="AG2312" s="5"/>
      <c r="AH2312" s="5"/>
      <c r="AI2312" s="5"/>
      <c r="AJ2312" s="5"/>
      <c r="AK2312" s="5"/>
      <c r="AL2312" s="5"/>
      <c r="AM2312" s="5"/>
      <c r="AN2312" s="5"/>
      <c r="AO2312" s="5"/>
      <c r="AP2312" s="5" t="s">
        <v>12477</v>
      </c>
      <c r="AQ2312" s="4" t="s">
        <v>1351</v>
      </c>
      <c r="AR2312" s="5" t="s">
        <v>12478</v>
      </c>
      <c r="AS2312" s="4" t="s">
        <v>1651</v>
      </c>
      <c r="AT2312" s="5" t="s">
        <v>1652</v>
      </c>
      <c r="AU2312" s="5" t="s">
        <v>41</v>
      </c>
      <c r="AV2312" s="4" t="s">
        <v>1653</v>
      </c>
      <c r="AW2312" s="5" t="s">
        <v>35</v>
      </c>
      <c r="AX2312" s="4" t="s">
        <v>3088</v>
      </c>
      <c r="AY2312" s="5" t="s">
        <v>3089</v>
      </c>
      <c r="AZ2312" s="5" t="s">
        <v>11</v>
      </c>
      <c r="BA2312" s="4" t="s">
        <v>3090</v>
      </c>
      <c r="BB2312" s="5" t="s">
        <v>3091</v>
      </c>
      <c r="BC2312" s="4"/>
      <c r="BD2312" s="5"/>
      <c r="BE2312" s="5"/>
      <c r="BF2312" s="5"/>
      <c r="BG2312" s="4" t="s">
        <v>9647</v>
      </c>
      <c r="BH2312" s="5" t="s">
        <v>1343</v>
      </c>
    </row>
    <row r="2313" spans="1:60" x14ac:dyDescent="0.25">
      <c r="A2313">
        <f t="shared" si="191"/>
        <v>99398</v>
      </c>
      <c r="B2313">
        <f t="shared" si="192"/>
        <v>50100852</v>
      </c>
      <c r="C2313" t="str">
        <f t="shared" si="193"/>
        <v>CC</v>
      </c>
      <c r="D2313" t="str">
        <f t="shared" si="195"/>
        <v>REGION GRAND OUEST</v>
      </c>
      <c r="E2313" s="12" t="str">
        <f t="shared" si="194"/>
        <v>TERRAIN</v>
      </c>
      <c r="F2313" s="4" t="s">
        <v>9648</v>
      </c>
      <c r="G2313" s="4" t="s">
        <v>9649</v>
      </c>
      <c r="H2313" s="5">
        <v>2</v>
      </c>
      <c r="I2313" s="5" t="s">
        <v>6943</v>
      </c>
      <c r="J2313" s="5"/>
      <c r="K2313" s="5"/>
      <c r="L2313" s="5"/>
      <c r="M2313" s="5" t="s">
        <v>1343</v>
      </c>
      <c r="N2313" s="5"/>
      <c r="O2313" s="5"/>
      <c r="P2313" s="5"/>
      <c r="Q2313" s="5"/>
      <c r="R2313" s="5"/>
      <c r="S2313" s="5"/>
      <c r="T2313" s="5"/>
      <c r="U2313" s="6">
        <v>45627</v>
      </c>
      <c r="V2313" s="5"/>
      <c r="W2313" s="4" t="s">
        <v>1329</v>
      </c>
      <c r="X2313" s="5"/>
      <c r="Y2313" s="5"/>
      <c r="Z2313" s="5"/>
      <c r="AA2313" s="4" t="s">
        <v>2045</v>
      </c>
      <c r="AB2313" s="5"/>
      <c r="AC2313" s="5"/>
      <c r="AD2313" s="5"/>
      <c r="AE2313" s="5"/>
      <c r="AF2313" s="5"/>
      <c r="AG2313" s="5"/>
      <c r="AH2313" s="5"/>
      <c r="AI2313" s="5"/>
      <c r="AJ2313" s="5"/>
      <c r="AK2313" s="5"/>
      <c r="AL2313" s="5"/>
      <c r="AM2313" s="5"/>
      <c r="AN2313" s="5"/>
      <c r="AO2313" s="5"/>
      <c r="AP2313" s="5" t="s">
        <v>1413</v>
      </c>
      <c r="AQ2313" s="4" t="s">
        <v>1414</v>
      </c>
      <c r="AR2313" s="5" t="s">
        <v>19</v>
      </c>
      <c r="AS2313" s="4" t="s">
        <v>1549</v>
      </c>
      <c r="AT2313" s="5" t="s">
        <v>1550</v>
      </c>
      <c r="AU2313" s="5" t="s">
        <v>41</v>
      </c>
      <c r="AV2313" s="4" t="s">
        <v>1551</v>
      </c>
      <c r="AW2313" s="5" t="s">
        <v>135</v>
      </c>
      <c r="AX2313" s="4" t="s">
        <v>1552</v>
      </c>
      <c r="AY2313" s="5" t="s">
        <v>1553</v>
      </c>
      <c r="AZ2313" s="5" t="s">
        <v>11</v>
      </c>
      <c r="BA2313" s="4" t="s">
        <v>1554</v>
      </c>
      <c r="BB2313" s="5" t="s">
        <v>1555</v>
      </c>
      <c r="BC2313" s="4" t="s">
        <v>11150</v>
      </c>
      <c r="BD2313" s="5" t="s">
        <v>11151</v>
      </c>
      <c r="BE2313" s="5" t="s">
        <v>245</v>
      </c>
      <c r="BF2313" s="5" t="s">
        <v>1333</v>
      </c>
      <c r="BG2313" s="4" t="s">
        <v>9649</v>
      </c>
      <c r="BH2313" s="5" t="s">
        <v>1343</v>
      </c>
    </row>
    <row r="2314" spans="1:60" x14ac:dyDescent="0.25">
      <c r="A2314">
        <f t="shared" si="191"/>
        <v>99396</v>
      </c>
      <c r="B2314">
        <f t="shared" si="192"/>
        <v>50100851</v>
      </c>
      <c r="C2314" t="str">
        <f t="shared" si="193"/>
        <v>CC</v>
      </c>
      <c r="D2314" t="str">
        <f t="shared" si="195"/>
        <v>REGION ILE DE FRANCE NORD</v>
      </c>
      <c r="E2314" s="12" t="str">
        <f t="shared" si="194"/>
        <v>TERRAIN</v>
      </c>
      <c r="F2314" s="4" t="s">
        <v>9650</v>
      </c>
      <c r="G2314" s="4" t="s">
        <v>3415</v>
      </c>
      <c r="H2314" s="5">
        <v>2</v>
      </c>
      <c r="I2314" s="5" t="s">
        <v>6943</v>
      </c>
      <c r="J2314" s="5"/>
      <c r="K2314" s="5"/>
      <c r="L2314" s="5"/>
      <c r="M2314" s="5" t="s">
        <v>1343</v>
      </c>
      <c r="N2314" s="5"/>
      <c r="O2314" s="5"/>
      <c r="P2314" s="5"/>
      <c r="Q2314" s="5"/>
      <c r="R2314" s="5"/>
      <c r="S2314" s="5"/>
      <c r="T2314" s="5"/>
      <c r="U2314" s="6">
        <v>45627</v>
      </c>
      <c r="V2314" s="5"/>
      <c r="W2314" s="4" t="s">
        <v>1329</v>
      </c>
      <c r="X2314" s="5"/>
      <c r="Y2314" s="5"/>
      <c r="Z2314" s="5"/>
      <c r="AA2314" s="4" t="s">
        <v>3411</v>
      </c>
      <c r="AB2314" s="5"/>
      <c r="AC2314" s="5"/>
      <c r="AD2314" s="5"/>
      <c r="AE2314" s="5"/>
      <c r="AF2314" s="5"/>
      <c r="AG2314" s="5"/>
      <c r="AH2314" s="5"/>
      <c r="AI2314" s="5"/>
      <c r="AJ2314" s="5"/>
      <c r="AK2314" s="5"/>
      <c r="AL2314" s="5"/>
      <c r="AM2314" s="5"/>
      <c r="AN2314" s="5"/>
      <c r="AO2314" s="5"/>
      <c r="AP2314" s="5" t="s">
        <v>12477</v>
      </c>
      <c r="AQ2314" s="4" t="s">
        <v>1351</v>
      </c>
      <c r="AR2314" s="5" t="s">
        <v>12478</v>
      </c>
      <c r="AS2314" s="4" t="s">
        <v>1638</v>
      </c>
      <c r="AT2314" s="5" t="s">
        <v>1639</v>
      </c>
      <c r="AU2314" s="5" t="s">
        <v>41</v>
      </c>
      <c r="AV2314" s="4" t="s">
        <v>1640</v>
      </c>
      <c r="AW2314" s="5" t="s">
        <v>142</v>
      </c>
      <c r="AX2314" s="4" t="s">
        <v>4013</v>
      </c>
      <c r="AY2314" s="5" t="s">
        <v>4015</v>
      </c>
      <c r="AZ2314" s="5" t="s">
        <v>1357</v>
      </c>
      <c r="BA2314" s="4" t="s">
        <v>3413</v>
      </c>
      <c r="BB2314" s="5" t="s">
        <v>11117</v>
      </c>
      <c r="BC2314" s="5" t="s">
        <v>3409</v>
      </c>
      <c r="BD2314" s="5" t="s">
        <v>3414</v>
      </c>
      <c r="BE2314" s="5" t="s">
        <v>260</v>
      </c>
      <c r="BF2314" s="5" t="s">
        <v>1333</v>
      </c>
      <c r="BG2314" s="4" t="s">
        <v>3415</v>
      </c>
      <c r="BH2314" s="5" t="s">
        <v>1343</v>
      </c>
    </row>
    <row r="2315" spans="1:60" x14ac:dyDescent="0.25">
      <c r="A2315">
        <f t="shared" si="191"/>
        <v>99393</v>
      </c>
      <c r="B2315">
        <f t="shared" si="192"/>
        <v>50100850</v>
      </c>
      <c r="C2315" t="str">
        <f t="shared" si="193"/>
        <v>CC</v>
      </c>
      <c r="D2315" t="str">
        <f t="shared" si="195"/>
        <v>REGION GRAND OUEST</v>
      </c>
      <c r="E2315" s="12" t="str">
        <f t="shared" si="194"/>
        <v>TERRAIN</v>
      </c>
      <c r="F2315" s="4" t="s">
        <v>9651</v>
      </c>
      <c r="G2315" s="4" t="s">
        <v>9652</v>
      </c>
      <c r="H2315" s="5">
        <v>2</v>
      </c>
      <c r="I2315" s="5" t="s">
        <v>6943</v>
      </c>
      <c r="J2315" s="5"/>
      <c r="K2315" s="5"/>
      <c r="L2315" s="5"/>
      <c r="M2315" s="5" t="s">
        <v>1343</v>
      </c>
      <c r="N2315" s="5"/>
      <c r="O2315" s="5"/>
      <c r="P2315" s="5"/>
      <c r="Q2315" s="5"/>
      <c r="R2315" s="5"/>
      <c r="S2315" s="5"/>
      <c r="T2315" s="5"/>
      <c r="U2315" s="6">
        <v>45597</v>
      </c>
      <c r="V2315" s="5"/>
      <c r="W2315" s="4" t="s">
        <v>1329</v>
      </c>
      <c r="X2315" s="5"/>
      <c r="Y2315" s="5"/>
      <c r="Z2315" s="5"/>
      <c r="AA2315" s="4" t="s">
        <v>8131</v>
      </c>
      <c r="AB2315" s="5"/>
      <c r="AC2315" s="5"/>
      <c r="AD2315" s="5"/>
      <c r="AE2315" s="5"/>
      <c r="AF2315" s="5"/>
      <c r="AG2315" s="5"/>
      <c r="AH2315" s="5"/>
      <c r="AI2315" s="5"/>
      <c r="AJ2315" s="5"/>
      <c r="AK2315" s="5"/>
      <c r="AL2315" s="5"/>
      <c r="AM2315" s="5"/>
      <c r="AN2315" s="5"/>
      <c r="AO2315" s="5"/>
      <c r="AP2315" s="5" t="s">
        <v>1413</v>
      </c>
      <c r="AQ2315" s="4" t="s">
        <v>1414</v>
      </c>
      <c r="AR2315" s="5" t="s">
        <v>19</v>
      </c>
      <c r="AS2315" s="4" t="s">
        <v>2225</v>
      </c>
      <c r="AT2315" s="5" t="s">
        <v>2226</v>
      </c>
      <c r="AU2315" s="5" t="s">
        <v>41</v>
      </c>
      <c r="AV2315" s="4" t="s">
        <v>2227</v>
      </c>
      <c r="AW2315" s="5" t="s">
        <v>89</v>
      </c>
      <c r="AX2315" s="4" t="s">
        <v>5596</v>
      </c>
      <c r="AY2315" s="5" t="s">
        <v>5597</v>
      </c>
      <c r="AZ2315" s="5" t="s">
        <v>11</v>
      </c>
      <c r="BA2315" s="4" t="s">
        <v>5598</v>
      </c>
      <c r="BB2315" s="5" t="s">
        <v>5599</v>
      </c>
      <c r="BC2315" s="4"/>
      <c r="BD2315" s="5"/>
      <c r="BE2315" s="5"/>
      <c r="BF2315" s="5"/>
      <c r="BG2315" s="4" t="s">
        <v>9652</v>
      </c>
      <c r="BH2315" s="5" t="s">
        <v>1343</v>
      </c>
    </row>
    <row r="2316" spans="1:60" x14ac:dyDescent="0.25">
      <c r="A2316">
        <f t="shared" si="191"/>
        <v>99380</v>
      </c>
      <c r="B2316">
        <f t="shared" si="192"/>
        <v>50100849</v>
      </c>
      <c r="C2316" t="str">
        <f t="shared" si="193"/>
        <v>CC</v>
      </c>
      <c r="D2316" t="str">
        <f t="shared" si="195"/>
        <v>REGION CENTRE EST</v>
      </c>
      <c r="E2316" s="12" t="str">
        <f t="shared" si="194"/>
        <v>TERRAIN</v>
      </c>
      <c r="F2316" s="4" t="s">
        <v>9653</v>
      </c>
      <c r="G2316" s="4" t="s">
        <v>3360</v>
      </c>
      <c r="H2316" s="5">
        <v>2</v>
      </c>
      <c r="I2316" s="5" t="s">
        <v>6943</v>
      </c>
      <c r="J2316" s="5"/>
      <c r="K2316" s="5"/>
      <c r="L2316" s="5"/>
      <c r="M2316" s="5" t="s">
        <v>1343</v>
      </c>
      <c r="N2316" s="5"/>
      <c r="O2316" s="5"/>
      <c r="P2316" s="5"/>
      <c r="Q2316" s="5"/>
      <c r="R2316" s="5"/>
      <c r="S2316" s="5"/>
      <c r="T2316" s="5"/>
      <c r="U2316" s="6">
        <v>45627</v>
      </c>
      <c r="V2316" s="5"/>
      <c r="W2316" s="4" t="s">
        <v>1329</v>
      </c>
      <c r="X2316" s="5"/>
      <c r="Y2316" s="5"/>
      <c r="Z2316" s="5"/>
      <c r="AA2316" s="4" t="s">
        <v>3353</v>
      </c>
      <c r="AB2316" s="5"/>
      <c r="AC2316" s="5"/>
      <c r="AD2316" s="5"/>
      <c r="AE2316" s="5"/>
      <c r="AF2316" s="5"/>
      <c r="AG2316" s="5"/>
      <c r="AH2316" s="5"/>
      <c r="AI2316" s="5"/>
      <c r="AJ2316" s="5"/>
      <c r="AK2316" s="5"/>
      <c r="AL2316" s="5"/>
      <c r="AM2316" s="5"/>
      <c r="AN2316" s="5"/>
      <c r="AO2316" s="5"/>
      <c r="AP2316" s="5" t="s">
        <v>1536</v>
      </c>
      <c r="AQ2316" s="4" t="s">
        <v>12479</v>
      </c>
      <c r="AR2316" s="5" t="s">
        <v>12480</v>
      </c>
      <c r="AS2316" s="4"/>
      <c r="AT2316" s="5"/>
      <c r="AU2316" s="5"/>
      <c r="AV2316" s="4" t="s">
        <v>1442</v>
      </c>
      <c r="AW2316" s="5" t="s">
        <v>12</v>
      </c>
      <c r="AX2316" s="4" t="s">
        <v>3355</v>
      </c>
      <c r="AY2316" s="5" t="s">
        <v>3356</v>
      </c>
      <c r="AZ2316" s="5" t="s">
        <v>11</v>
      </c>
      <c r="BA2316" s="4" t="s">
        <v>3357</v>
      </c>
      <c r="BB2316" s="5" t="s">
        <v>3358</v>
      </c>
      <c r="BC2316" s="5" t="s">
        <v>3351</v>
      </c>
      <c r="BD2316" s="5" t="s">
        <v>3359</v>
      </c>
      <c r="BE2316" s="5" t="s">
        <v>25</v>
      </c>
      <c r="BF2316" s="5" t="s">
        <v>1333</v>
      </c>
      <c r="BG2316" s="4" t="s">
        <v>3360</v>
      </c>
      <c r="BH2316" s="5" t="s">
        <v>1343</v>
      </c>
    </row>
    <row r="2317" spans="1:60" x14ac:dyDescent="0.25">
      <c r="A2317">
        <f t="shared" ref="A2317:A2380" si="196">G2317*1</f>
        <v>99375</v>
      </c>
      <c r="B2317">
        <f t="shared" ref="B2317:B2380" si="197">F2317*1</f>
        <v>50100848</v>
      </c>
      <c r="C2317" t="str">
        <f t="shared" ref="C2317:C2380" si="198">IF(LEFT(T2317,4)="ASSI","ASSISTANTE",IF(T2317="100 IMD","IMD",IF(T2317="105 IMD","IMD",IF(T2317="200 IMP","IMP",IF(T2317="310 CMA","IMP","CC")))))</f>
        <v>CC</v>
      </c>
      <c r="D2317" t="str">
        <f t="shared" si="195"/>
        <v>REGION GRAND SUD</v>
      </c>
      <c r="E2317" s="12" t="str">
        <f t="shared" ref="E2317:E2380" si="199">IF(BB2317="OC FICTIVE","EN MISSION","TERRAIN")</f>
        <v>TERRAIN</v>
      </c>
      <c r="F2317" s="4" t="s">
        <v>9654</v>
      </c>
      <c r="G2317" s="4" t="s">
        <v>9655</v>
      </c>
      <c r="H2317" s="5">
        <v>2</v>
      </c>
      <c r="I2317" s="5" t="s">
        <v>6943</v>
      </c>
      <c r="J2317" s="5"/>
      <c r="K2317" s="5"/>
      <c r="L2317" s="5"/>
      <c r="M2317" s="5" t="s">
        <v>1343</v>
      </c>
      <c r="N2317" s="5"/>
      <c r="O2317" s="5"/>
      <c r="P2317" s="5"/>
      <c r="Q2317" s="5"/>
      <c r="R2317" s="5"/>
      <c r="S2317" s="5"/>
      <c r="T2317" s="5"/>
      <c r="U2317" s="6">
        <v>45474</v>
      </c>
      <c r="V2317" s="5"/>
      <c r="W2317" s="4" t="s">
        <v>1329</v>
      </c>
      <c r="X2317" s="5"/>
      <c r="Y2317" s="5"/>
      <c r="Z2317" s="5"/>
      <c r="AA2317" s="4" t="s">
        <v>9656</v>
      </c>
      <c r="AB2317" s="5"/>
      <c r="AC2317" s="5"/>
      <c r="AD2317" s="5"/>
      <c r="AE2317" s="5"/>
      <c r="AF2317" s="5"/>
      <c r="AG2317" s="5"/>
      <c r="AH2317" s="5"/>
      <c r="AI2317" s="5"/>
      <c r="AJ2317" s="5"/>
      <c r="AK2317" s="5"/>
      <c r="AL2317" s="5"/>
      <c r="AM2317" s="5"/>
      <c r="AN2317" s="5"/>
      <c r="AO2317" s="5"/>
      <c r="AP2317" s="5" t="s">
        <v>1335</v>
      </c>
      <c r="AQ2317" s="4" t="s">
        <v>1336</v>
      </c>
      <c r="AR2317" s="5" t="s">
        <v>12476</v>
      </c>
      <c r="AS2317" s="4" t="s">
        <v>1522</v>
      </c>
      <c r="AT2317" s="5" t="s">
        <v>1523</v>
      </c>
      <c r="AU2317" s="5" t="s">
        <v>41</v>
      </c>
      <c r="AV2317" s="4" t="s">
        <v>1524</v>
      </c>
      <c r="AW2317" s="5" t="s">
        <v>93</v>
      </c>
      <c r="AX2317" s="4" t="s">
        <v>1734</v>
      </c>
      <c r="AY2317" s="5" t="s">
        <v>1735</v>
      </c>
      <c r="AZ2317" s="5" t="s">
        <v>11</v>
      </c>
      <c r="BA2317" s="4" t="s">
        <v>1736</v>
      </c>
      <c r="BB2317" s="5" t="s">
        <v>1737</v>
      </c>
      <c r="BC2317" s="4"/>
      <c r="BD2317" s="5"/>
      <c r="BE2317" s="5"/>
      <c r="BF2317" s="5"/>
      <c r="BG2317" s="4" t="s">
        <v>9655</v>
      </c>
      <c r="BH2317" s="5" t="s">
        <v>1343</v>
      </c>
    </row>
    <row r="2318" spans="1:60" x14ac:dyDescent="0.25">
      <c r="A2318">
        <f t="shared" si="196"/>
        <v>99373</v>
      </c>
      <c r="B2318">
        <f t="shared" si="197"/>
        <v>50100847</v>
      </c>
      <c r="C2318" t="str">
        <f t="shared" si="198"/>
        <v>CC</v>
      </c>
      <c r="D2318" t="str">
        <f t="shared" si="195"/>
        <v>REGION GRAND OUEST</v>
      </c>
      <c r="E2318" s="12" t="str">
        <f t="shared" si="199"/>
        <v>TERRAIN</v>
      </c>
      <c r="F2318" s="4" t="s">
        <v>9657</v>
      </c>
      <c r="G2318" s="4" t="s">
        <v>4298</v>
      </c>
      <c r="H2318" s="5">
        <v>2</v>
      </c>
      <c r="I2318" s="5" t="s">
        <v>6943</v>
      </c>
      <c r="J2318" s="5"/>
      <c r="K2318" s="5"/>
      <c r="L2318" s="5"/>
      <c r="M2318" s="5" t="s">
        <v>1343</v>
      </c>
      <c r="N2318" s="5"/>
      <c r="O2318" s="5"/>
      <c r="P2318" s="5"/>
      <c r="Q2318" s="5"/>
      <c r="R2318" s="5"/>
      <c r="S2318" s="5"/>
      <c r="T2318" s="5"/>
      <c r="U2318" s="6">
        <v>45566</v>
      </c>
      <c r="V2318" s="5"/>
      <c r="W2318" s="4" t="s">
        <v>1329</v>
      </c>
      <c r="X2318" s="5"/>
      <c r="Y2318" s="5"/>
      <c r="Z2318" s="5"/>
      <c r="AA2318" s="4" t="s">
        <v>4295</v>
      </c>
      <c r="AB2318" s="5"/>
      <c r="AC2318" s="5"/>
      <c r="AD2318" s="5"/>
      <c r="AE2318" s="5"/>
      <c r="AF2318" s="5"/>
      <c r="AG2318" s="5"/>
      <c r="AH2318" s="5"/>
      <c r="AI2318" s="5"/>
      <c r="AJ2318" s="5"/>
      <c r="AK2318" s="5"/>
      <c r="AL2318" s="5"/>
      <c r="AM2318" s="5"/>
      <c r="AN2318" s="5"/>
      <c r="AO2318" s="5"/>
      <c r="AP2318" s="5" t="s">
        <v>1413</v>
      </c>
      <c r="AQ2318" s="4" t="s">
        <v>1414</v>
      </c>
      <c r="AR2318" s="5" t="s">
        <v>19</v>
      </c>
      <c r="AS2318" s="4" t="s">
        <v>2071</v>
      </c>
      <c r="AT2318" s="5" t="s">
        <v>2072</v>
      </c>
      <c r="AU2318" s="5" t="s">
        <v>41</v>
      </c>
      <c r="AV2318" s="4" t="s">
        <v>2073</v>
      </c>
      <c r="AW2318" s="5" t="s">
        <v>112</v>
      </c>
      <c r="AX2318" s="4" t="s">
        <v>2068</v>
      </c>
      <c r="AY2318" s="5" t="s">
        <v>2074</v>
      </c>
      <c r="AZ2318" s="5" t="s">
        <v>11</v>
      </c>
      <c r="BA2318" s="4" t="s">
        <v>2075</v>
      </c>
      <c r="BB2318" s="5" t="s">
        <v>2076</v>
      </c>
      <c r="BC2318" s="4" t="s">
        <v>4292</v>
      </c>
      <c r="BD2318" s="5" t="s">
        <v>4297</v>
      </c>
      <c r="BE2318" s="5" t="s">
        <v>260</v>
      </c>
      <c r="BF2318" s="5" t="s">
        <v>1333</v>
      </c>
      <c r="BG2318" s="4" t="s">
        <v>4298</v>
      </c>
      <c r="BH2318" s="5" t="s">
        <v>1343</v>
      </c>
    </row>
    <row r="2319" spans="1:60" x14ac:dyDescent="0.25">
      <c r="A2319">
        <f t="shared" si="196"/>
        <v>99367</v>
      </c>
      <c r="B2319">
        <f t="shared" si="197"/>
        <v>50100846</v>
      </c>
      <c r="C2319" t="str">
        <f t="shared" si="198"/>
        <v>CC</v>
      </c>
      <c r="D2319" t="str">
        <f t="shared" si="195"/>
        <v>REGION GRAND OUEST</v>
      </c>
      <c r="E2319" s="12" t="str">
        <f t="shared" si="199"/>
        <v>TERRAIN</v>
      </c>
      <c r="F2319" s="4" t="s">
        <v>9658</v>
      </c>
      <c r="G2319" s="4" t="s">
        <v>5961</v>
      </c>
      <c r="H2319" s="5">
        <v>2</v>
      </c>
      <c r="I2319" s="5" t="s">
        <v>6943</v>
      </c>
      <c r="J2319" s="5"/>
      <c r="K2319" s="5"/>
      <c r="L2319" s="5"/>
      <c r="M2319" s="5" t="s">
        <v>1343</v>
      </c>
      <c r="N2319" s="5"/>
      <c r="O2319" s="5"/>
      <c r="P2319" s="5"/>
      <c r="Q2319" s="5"/>
      <c r="R2319" s="5"/>
      <c r="S2319" s="5"/>
      <c r="T2319" s="5"/>
      <c r="U2319" s="6">
        <v>45566</v>
      </c>
      <c r="V2319" s="5"/>
      <c r="W2319" s="4" t="s">
        <v>1329</v>
      </c>
      <c r="X2319" s="5"/>
      <c r="Y2319" s="5"/>
      <c r="Z2319" s="5"/>
      <c r="AA2319" s="4" t="s">
        <v>5959</v>
      </c>
      <c r="AB2319" s="5"/>
      <c r="AC2319" s="5"/>
      <c r="AD2319" s="5"/>
      <c r="AE2319" s="5"/>
      <c r="AF2319" s="5"/>
      <c r="AG2319" s="5"/>
      <c r="AH2319" s="5"/>
      <c r="AI2319" s="5"/>
      <c r="AJ2319" s="5"/>
      <c r="AK2319" s="5"/>
      <c r="AL2319" s="5"/>
      <c r="AM2319" s="5"/>
      <c r="AN2319" s="5"/>
      <c r="AO2319" s="5"/>
      <c r="AP2319" s="5" t="s">
        <v>1413</v>
      </c>
      <c r="AQ2319" s="4" t="s">
        <v>1414</v>
      </c>
      <c r="AR2319" s="5" t="s">
        <v>19</v>
      </c>
      <c r="AS2319" s="4" t="s">
        <v>1549</v>
      </c>
      <c r="AT2319" s="5" t="s">
        <v>1550</v>
      </c>
      <c r="AU2319" s="5" t="s">
        <v>41</v>
      </c>
      <c r="AV2319" s="4" t="s">
        <v>1551</v>
      </c>
      <c r="AW2319" s="5" t="s">
        <v>135</v>
      </c>
      <c r="AX2319" s="4" t="s">
        <v>1552</v>
      </c>
      <c r="AY2319" s="5" t="s">
        <v>1553</v>
      </c>
      <c r="AZ2319" s="5" t="s">
        <v>11</v>
      </c>
      <c r="BA2319" s="4" t="s">
        <v>1554</v>
      </c>
      <c r="BB2319" s="5" t="s">
        <v>1555</v>
      </c>
      <c r="BC2319" s="4" t="s">
        <v>5956</v>
      </c>
      <c r="BD2319" s="5" t="s">
        <v>5960</v>
      </c>
      <c r="BE2319" s="5" t="s">
        <v>25</v>
      </c>
      <c r="BF2319" s="5" t="s">
        <v>1333</v>
      </c>
      <c r="BG2319" s="4" t="s">
        <v>5961</v>
      </c>
      <c r="BH2319" s="5" t="s">
        <v>1343</v>
      </c>
    </row>
    <row r="2320" spans="1:60" x14ac:dyDescent="0.25">
      <c r="A2320">
        <f t="shared" si="196"/>
        <v>99362</v>
      </c>
      <c r="B2320">
        <f t="shared" si="197"/>
        <v>50100845</v>
      </c>
      <c r="C2320" t="str">
        <f t="shared" si="198"/>
        <v>CC</v>
      </c>
      <c r="D2320" t="str">
        <f t="shared" si="195"/>
        <v>REGION GRAND OUEST</v>
      </c>
      <c r="E2320" s="12" t="str">
        <f t="shared" si="199"/>
        <v>TERRAIN</v>
      </c>
      <c r="F2320" s="4" t="s">
        <v>9659</v>
      </c>
      <c r="G2320" s="4" t="s">
        <v>9660</v>
      </c>
      <c r="H2320" s="5">
        <v>2</v>
      </c>
      <c r="I2320" s="5" t="s">
        <v>6943</v>
      </c>
      <c r="J2320" s="5"/>
      <c r="K2320" s="5"/>
      <c r="L2320" s="5"/>
      <c r="M2320" s="5" t="s">
        <v>1343</v>
      </c>
      <c r="N2320" s="5"/>
      <c r="O2320" s="5"/>
      <c r="P2320" s="5"/>
      <c r="Q2320" s="5"/>
      <c r="R2320" s="5"/>
      <c r="S2320" s="5"/>
      <c r="T2320" s="5"/>
      <c r="U2320" s="6">
        <v>45627</v>
      </c>
      <c r="V2320" s="5"/>
      <c r="W2320" s="4" t="s">
        <v>1329</v>
      </c>
      <c r="X2320" s="5"/>
      <c r="Y2320" s="5"/>
      <c r="Z2320" s="5"/>
      <c r="AA2320" s="4" t="s">
        <v>4932</v>
      </c>
      <c r="AB2320" s="5"/>
      <c r="AC2320" s="5"/>
      <c r="AD2320" s="5"/>
      <c r="AE2320" s="5"/>
      <c r="AF2320" s="5"/>
      <c r="AG2320" s="5"/>
      <c r="AH2320" s="5"/>
      <c r="AI2320" s="5"/>
      <c r="AJ2320" s="5"/>
      <c r="AK2320" s="5"/>
      <c r="AL2320" s="5"/>
      <c r="AM2320" s="5"/>
      <c r="AN2320" s="5"/>
      <c r="AO2320" s="5"/>
      <c r="AP2320" s="5" t="s">
        <v>1413</v>
      </c>
      <c r="AQ2320" s="4" t="s">
        <v>1414</v>
      </c>
      <c r="AR2320" s="5" t="s">
        <v>19</v>
      </c>
      <c r="AS2320" s="4" t="s">
        <v>2662</v>
      </c>
      <c r="AT2320" s="5" t="s">
        <v>2663</v>
      </c>
      <c r="AU2320" s="5" t="s">
        <v>41</v>
      </c>
      <c r="AV2320" s="4" t="s">
        <v>2664</v>
      </c>
      <c r="AW2320" s="5" t="s">
        <v>119</v>
      </c>
      <c r="AX2320" s="4" t="s">
        <v>3099</v>
      </c>
      <c r="AY2320" s="5" t="s">
        <v>3101</v>
      </c>
      <c r="AZ2320" s="5" t="s">
        <v>11</v>
      </c>
      <c r="BA2320" s="4" t="s">
        <v>3102</v>
      </c>
      <c r="BB2320" s="5" t="s">
        <v>3103</v>
      </c>
      <c r="BC2320" s="5" t="s">
        <v>10767</v>
      </c>
      <c r="BD2320" s="5" t="s">
        <v>11120</v>
      </c>
      <c r="BE2320" s="5" t="s">
        <v>245</v>
      </c>
      <c r="BF2320" s="5" t="s">
        <v>1333</v>
      </c>
      <c r="BG2320" s="4" t="s">
        <v>9660</v>
      </c>
      <c r="BH2320" s="5" t="s">
        <v>1343</v>
      </c>
    </row>
    <row r="2321" spans="1:60" x14ac:dyDescent="0.25">
      <c r="A2321">
        <f t="shared" si="196"/>
        <v>99340</v>
      </c>
      <c r="B2321">
        <f t="shared" si="197"/>
        <v>50100844</v>
      </c>
      <c r="C2321" t="str">
        <f t="shared" si="198"/>
        <v>CC</v>
      </c>
      <c r="D2321" t="str">
        <f t="shared" si="195"/>
        <v>REGION CENTRE EST</v>
      </c>
      <c r="E2321" s="12" t="str">
        <f t="shared" si="199"/>
        <v>TERRAIN</v>
      </c>
      <c r="F2321" s="4" t="s">
        <v>9661</v>
      </c>
      <c r="G2321" s="4" t="s">
        <v>9662</v>
      </c>
      <c r="H2321" s="5">
        <v>2</v>
      </c>
      <c r="I2321" s="5" t="s">
        <v>6943</v>
      </c>
      <c r="J2321" s="5"/>
      <c r="K2321" s="5"/>
      <c r="L2321" s="5"/>
      <c r="M2321" s="5" t="s">
        <v>1343</v>
      </c>
      <c r="N2321" s="5"/>
      <c r="O2321" s="5"/>
      <c r="P2321" s="5"/>
      <c r="Q2321" s="5"/>
      <c r="R2321" s="5"/>
      <c r="S2321" s="5"/>
      <c r="T2321" s="5"/>
      <c r="U2321" s="6">
        <v>45627</v>
      </c>
      <c r="V2321" s="5"/>
      <c r="W2321" s="4" t="s">
        <v>1329</v>
      </c>
      <c r="X2321" s="5"/>
      <c r="Y2321" s="5"/>
      <c r="Z2321" s="5"/>
      <c r="AA2321" s="4" t="s">
        <v>3000</v>
      </c>
      <c r="AB2321" s="5"/>
      <c r="AC2321" s="5"/>
      <c r="AD2321" s="5"/>
      <c r="AE2321" s="5"/>
      <c r="AF2321" s="5"/>
      <c r="AG2321" s="5"/>
      <c r="AH2321" s="5"/>
      <c r="AI2321" s="5"/>
      <c r="AJ2321" s="5"/>
      <c r="AK2321" s="5"/>
      <c r="AL2321" s="5"/>
      <c r="AM2321" s="5"/>
      <c r="AN2321" s="5"/>
      <c r="AO2321" s="5"/>
      <c r="AP2321" s="5" t="s">
        <v>1536</v>
      </c>
      <c r="AQ2321" s="4" t="s">
        <v>12479</v>
      </c>
      <c r="AR2321" s="5" t="s">
        <v>12480</v>
      </c>
      <c r="AS2321" s="4"/>
      <c r="AT2321" s="5"/>
      <c r="AU2321" s="5"/>
      <c r="AV2321" s="4" t="s">
        <v>1442</v>
      </c>
      <c r="AW2321" s="5" t="s">
        <v>12</v>
      </c>
      <c r="AX2321" s="4" t="s">
        <v>3355</v>
      </c>
      <c r="AY2321" s="5" t="s">
        <v>3356</v>
      </c>
      <c r="AZ2321" s="5" t="s">
        <v>11</v>
      </c>
      <c r="BA2321" s="4" t="s">
        <v>3357</v>
      </c>
      <c r="BB2321" s="5" t="s">
        <v>3358</v>
      </c>
      <c r="BC2321" s="5" t="s">
        <v>11148</v>
      </c>
      <c r="BD2321" s="5" t="s">
        <v>11149</v>
      </c>
      <c r="BE2321" s="5" t="s">
        <v>245</v>
      </c>
      <c r="BF2321" s="5" t="s">
        <v>1333</v>
      </c>
      <c r="BG2321" s="4" t="s">
        <v>9662</v>
      </c>
      <c r="BH2321" s="5" t="s">
        <v>1343</v>
      </c>
    </row>
    <row r="2322" spans="1:60" x14ac:dyDescent="0.25">
      <c r="A2322">
        <f t="shared" si="196"/>
        <v>99339</v>
      </c>
      <c r="B2322">
        <f t="shared" si="197"/>
        <v>50100843</v>
      </c>
      <c r="C2322" t="str">
        <f t="shared" si="198"/>
        <v>CC</v>
      </c>
      <c r="D2322" t="str">
        <f t="shared" si="195"/>
        <v>REGION CENTRE EST</v>
      </c>
      <c r="E2322" s="12" t="str">
        <f t="shared" si="199"/>
        <v>TERRAIN</v>
      </c>
      <c r="F2322" s="4" t="s">
        <v>9663</v>
      </c>
      <c r="G2322" s="4" t="s">
        <v>9664</v>
      </c>
      <c r="H2322" s="5">
        <v>2</v>
      </c>
      <c r="I2322" s="5" t="s">
        <v>6943</v>
      </c>
      <c r="J2322" s="5"/>
      <c r="K2322" s="5"/>
      <c r="L2322" s="5"/>
      <c r="M2322" s="5" t="s">
        <v>1343</v>
      </c>
      <c r="N2322" s="5"/>
      <c r="O2322" s="5"/>
      <c r="P2322" s="5"/>
      <c r="Q2322" s="5"/>
      <c r="R2322" s="5"/>
      <c r="S2322" s="5"/>
      <c r="T2322" s="5"/>
      <c r="U2322" s="6">
        <v>45627</v>
      </c>
      <c r="V2322" s="5"/>
      <c r="W2322" s="4" t="s">
        <v>1329</v>
      </c>
      <c r="X2322" s="5"/>
      <c r="Y2322" s="5"/>
      <c r="Z2322" s="5"/>
      <c r="AA2322" s="4" t="s">
        <v>2720</v>
      </c>
      <c r="AB2322" s="5"/>
      <c r="AC2322" s="5"/>
      <c r="AD2322" s="5"/>
      <c r="AE2322" s="5"/>
      <c r="AF2322" s="5"/>
      <c r="AG2322" s="5"/>
      <c r="AH2322" s="5"/>
      <c r="AI2322" s="5"/>
      <c r="AJ2322" s="5"/>
      <c r="AK2322" s="5"/>
      <c r="AL2322" s="5"/>
      <c r="AM2322" s="5"/>
      <c r="AN2322" s="5"/>
      <c r="AO2322" s="5"/>
      <c r="AP2322" s="5" t="s">
        <v>1536</v>
      </c>
      <c r="AQ2322" s="4" t="s">
        <v>12479</v>
      </c>
      <c r="AR2322" s="5" t="s">
        <v>12480</v>
      </c>
      <c r="AS2322" s="4"/>
      <c r="AT2322" s="5"/>
      <c r="AU2322" s="5"/>
      <c r="AV2322" s="4" t="s">
        <v>1442</v>
      </c>
      <c r="AW2322" s="5" t="s">
        <v>12</v>
      </c>
      <c r="AX2322" s="4" t="s">
        <v>3355</v>
      </c>
      <c r="AY2322" s="5" t="s">
        <v>3356</v>
      </c>
      <c r="AZ2322" s="5" t="s">
        <v>11</v>
      </c>
      <c r="BA2322" s="4" t="s">
        <v>3357</v>
      </c>
      <c r="BB2322" s="5" t="s">
        <v>3358</v>
      </c>
      <c r="BC2322" s="5"/>
      <c r="BD2322" s="5"/>
      <c r="BE2322" s="5"/>
      <c r="BF2322" s="5"/>
      <c r="BG2322" s="4" t="s">
        <v>9664</v>
      </c>
      <c r="BH2322" s="5" t="s">
        <v>1343</v>
      </c>
    </row>
    <row r="2323" spans="1:60" x14ac:dyDescent="0.25">
      <c r="A2323">
        <f t="shared" si="196"/>
        <v>99336</v>
      </c>
      <c r="B2323">
        <f t="shared" si="197"/>
        <v>50100842</v>
      </c>
      <c r="C2323" t="str">
        <f t="shared" si="198"/>
        <v>CC</v>
      </c>
      <c r="D2323" t="str">
        <f t="shared" si="195"/>
        <v>REGION GRAND SUD</v>
      </c>
      <c r="E2323" s="12" t="str">
        <f t="shared" si="199"/>
        <v>TERRAIN</v>
      </c>
      <c r="F2323" s="4" t="s">
        <v>9665</v>
      </c>
      <c r="G2323" s="4" t="s">
        <v>3364</v>
      </c>
      <c r="H2323" s="5">
        <v>2</v>
      </c>
      <c r="I2323" s="5" t="s">
        <v>6943</v>
      </c>
      <c r="J2323" s="5"/>
      <c r="K2323" s="5"/>
      <c r="L2323" s="5"/>
      <c r="M2323" s="5" t="s">
        <v>1343</v>
      </c>
      <c r="N2323" s="5"/>
      <c r="O2323" s="5"/>
      <c r="P2323" s="5"/>
      <c r="Q2323" s="5"/>
      <c r="R2323" s="5"/>
      <c r="S2323" s="5"/>
      <c r="T2323" s="5"/>
      <c r="U2323" s="6">
        <v>45474</v>
      </c>
      <c r="V2323" s="5"/>
      <c r="W2323" s="4" t="s">
        <v>1329</v>
      </c>
      <c r="X2323" s="5"/>
      <c r="Y2323" s="5"/>
      <c r="Z2323" s="5"/>
      <c r="AA2323" s="4" t="s">
        <v>1364</v>
      </c>
      <c r="AB2323" s="5"/>
      <c r="AC2323" s="5"/>
      <c r="AD2323" s="5"/>
      <c r="AE2323" s="5"/>
      <c r="AF2323" s="5"/>
      <c r="AG2323" s="5"/>
      <c r="AH2323" s="5"/>
      <c r="AI2323" s="5"/>
      <c r="AJ2323" s="5"/>
      <c r="AK2323" s="5"/>
      <c r="AL2323" s="5"/>
      <c r="AM2323" s="5"/>
      <c r="AN2323" s="5"/>
      <c r="AO2323" s="5"/>
      <c r="AP2323" s="5" t="s">
        <v>1335</v>
      </c>
      <c r="AQ2323" s="4" t="s">
        <v>1336</v>
      </c>
      <c r="AR2323" s="5" t="s">
        <v>12476</v>
      </c>
      <c r="AS2323" s="4" t="s">
        <v>1629</v>
      </c>
      <c r="AT2323" s="5" t="s">
        <v>1630</v>
      </c>
      <c r="AU2323" s="5" t="s">
        <v>41</v>
      </c>
      <c r="AV2323" s="4" t="s">
        <v>1631</v>
      </c>
      <c r="AW2323" s="5" t="s">
        <v>7</v>
      </c>
      <c r="AX2323" s="4" t="s">
        <v>1625</v>
      </c>
      <c r="AY2323" s="5" t="s">
        <v>1632</v>
      </c>
      <c r="AZ2323" s="5" t="s">
        <v>11</v>
      </c>
      <c r="BA2323" s="4" t="s">
        <v>1633</v>
      </c>
      <c r="BB2323" s="5" t="s">
        <v>1634</v>
      </c>
      <c r="BC2323" s="5" t="s">
        <v>3361</v>
      </c>
      <c r="BD2323" s="5" t="s">
        <v>3363</v>
      </c>
      <c r="BE2323" s="5" t="s">
        <v>46</v>
      </c>
      <c r="BF2323" s="5" t="s">
        <v>1333</v>
      </c>
      <c r="BG2323" s="4" t="s">
        <v>3364</v>
      </c>
      <c r="BH2323" s="5" t="s">
        <v>1343</v>
      </c>
    </row>
    <row r="2324" spans="1:60" x14ac:dyDescent="0.25">
      <c r="A2324">
        <f t="shared" si="196"/>
        <v>99335</v>
      </c>
      <c r="B2324">
        <f t="shared" si="197"/>
        <v>50100841</v>
      </c>
      <c r="C2324" t="str">
        <f t="shared" si="198"/>
        <v>CC</v>
      </c>
      <c r="D2324" t="str">
        <f t="shared" si="195"/>
        <v>REGION GRAND OUEST</v>
      </c>
      <c r="E2324" s="12" t="str">
        <f t="shared" si="199"/>
        <v>TERRAIN</v>
      </c>
      <c r="F2324" s="4" t="s">
        <v>9666</v>
      </c>
      <c r="G2324" s="4" t="s">
        <v>9667</v>
      </c>
      <c r="H2324" s="5">
        <v>2</v>
      </c>
      <c r="I2324" s="5" t="s">
        <v>6943</v>
      </c>
      <c r="J2324" s="5"/>
      <c r="K2324" s="5"/>
      <c r="L2324" s="5"/>
      <c r="M2324" s="5" t="s">
        <v>1343</v>
      </c>
      <c r="N2324" s="5"/>
      <c r="O2324" s="5"/>
      <c r="P2324" s="5"/>
      <c r="Q2324" s="5"/>
      <c r="R2324" s="5"/>
      <c r="S2324" s="5"/>
      <c r="T2324" s="5"/>
      <c r="U2324" s="6">
        <v>45627</v>
      </c>
      <c r="V2324" s="5"/>
      <c r="W2324" s="4" t="s">
        <v>1329</v>
      </c>
      <c r="X2324" s="5"/>
      <c r="Y2324" s="5"/>
      <c r="Z2324" s="5"/>
      <c r="AA2324" s="4" t="s">
        <v>9668</v>
      </c>
      <c r="AB2324" s="5"/>
      <c r="AC2324" s="5"/>
      <c r="AD2324" s="5"/>
      <c r="AE2324" s="5"/>
      <c r="AF2324" s="5"/>
      <c r="AG2324" s="5"/>
      <c r="AH2324" s="5"/>
      <c r="AI2324" s="5"/>
      <c r="AJ2324" s="5"/>
      <c r="AK2324" s="5"/>
      <c r="AL2324" s="5"/>
      <c r="AM2324" s="5"/>
      <c r="AN2324" s="5"/>
      <c r="AO2324" s="5"/>
      <c r="AP2324" s="5" t="s">
        <v>1413</v>
      </c>
      <c r="AQ2324" s="4" t="s">
        <v>1414</v>
      </c>
      <c r="AR2324" s="5" t="s">
        <v>19</v>
      </c>
      <c r="AS2324" s="4" t="s">
        <v>2662</v>
      </c>
      <c r="AT2324" s="5" t="s">
        <v>2663</v>
      </c>
      <c r="AU2324" s="5" t="s">
        <v>41</v>
      </c>
      <c r="AV2324" s="4" t="s">
        <v>2664</v>
      </c>
      <c r="AW2324" s="5" t="s">
        <v>119</v>
      </c>
      <c r="AX2324" s="4" t="s">
        <v>4609</v>
      </c>
      <c r="AY2324" s="5" t="s">
        <v>4610</v>
      </c>
      <c r="AZ2324" s="5" t="s">
        <v>11</v>
      </c>
      <c r="BA2324" s="4" t="s">
        <v>4611</v>
      </c>
      <c r="BB2324" s="5" t="s">
        <v>4612</v>
      </c>
      <c r="BC2324" s="4"/>
      <c r="BD2324" s="5"/>
      <c r="BE2324" s="5"/>
      <c r="BF2324" s="5"/>
      <c r="BG2324" s="4" t="s">
        <v>9667</v>
      </c>
      <c r="BH2324" s="5" t="s">
        <v>1343</v>
      </c>
    </row>
    <row r="2325" spans="1:60" x14ac:dyDescent="0.25">
      <c r="A2325">
        <f t="shared" si="196"/>
        <v>99328</v>
      </c>
      <c r="B2325">
        <f t="shared" si="197"/>
        <v>50100840</v>
      </c>
      <c r="C2325" t="str">
        <f t="shared" si="198"/>
        <v>CC</v>
      </c>
      <c r="D2325" t="str">
        <f t="shared" si="195"/>
        <v>REGION CENTRE EST</v>
      </c>
      <c r="E2325" s="12" t="str">
        <f t="shared" si="199"/>
        <v>TERRAIN</v>
      </c>
      <c r="F2325" s="4" t="s">
        <v>9671</v>
      </c>
      <c r="G2325" s="4" t="s">
        <v>9672</v>
      </c>
      <c r="H2325" s="5">
        <v>2</v>
      </c>
      <c r="I2325" s="5" t="s">
        <v>6943</v>
      </c>
      <c r="J2325" s="5"/>
      <c r="K2325" s="5"/>
      <c r="L2325" s="5"/>
      <c r="M2325" s="5" t="s">
        <v>1343</v>
      </c>
      <c r="N2325" s="5"/>
      <c r="O2325" s="5"/>
      <c r="P2325" s="5"/>
      <c r="Q2325" s="5"/>
      <c r="R2325" s="5"/>
      <c r="S2325" s="5"/>
      <c r="T2325" s="5"/>
      <c r="U2325" s="6">
        <v>45627</v>
      </c>
      <c r="V2325" s="4"/>
      <c r="W2325" s="4" t="s">
        <v>1329</v>
      </c>
      <c r="X2325" s="5"/>
      <c r="Y2325" s="5"/>
      <c r="Z2325" s="5"/>
      <c r="AA2325" s="4" t="s">
        <v>3076</v>
      </c>
      <c r="AB2325" s="5"/>
      <c r="AC2325" s="5"/>
      <c r="AD2325" s="5"/>
      <c r="AE2325" s="5"/>
      <c r="AF2325" s="6"/>
      <c r="AG2325" s="5"/>
      <c r="AH2325" s="5"/>
      <c r="AI2325" s="5"/>
      <c r="AJ2325" s="6"/>
      <c r="AK2325" s="5"/>
      <c r="AL2325" s="6"/>
      <c r="AM2325" s="5"/>
      <c r="AN2325" s="5"/>
      <c r="AO2325" s="5"/>
      <c r="AP2325" s="5" t="s">
        <v>1536</v>
      </c>
      <c r="AQ2325" s="4" t="s">
        <v>12479</v>
      </c>
      <c r="AR2325" s="5" t="s">
        <v>12480</v>
      </c>
      <c r="AS2325" s="4" t="s">
        <v>2290</v>
      </c>
      <c r="AT2325" s="5" t="s">
        <v>2291</v>
      </c>
      <c r="AU2325" s="5" t="s">
        <v>41</v>
      </c>
      <c r="AV2325" s="4" t="s">
        <v>2292</v>
      </c>
      <c r="AW2325" s="5" t="s">
        <v>108</v>
      </c>
      <c r="AX2325" s="4" t="s">
        <v>2460</v>
      </c>
      <c r="AY2325" s="5" t="s">
        <v>2463</v>
      </c>
      <c r="AZ2325" s="5" t="s">
        <v>11</v>
      </c>
      <c r="BA2325" s="4" t="s">
        <v>2464</v>
      </c>
      <c r="BB2325" s="5" t="s">
        <v>2465</v>
      </c>
      <c r="BC2325" s="4"/>
      <c r="BD2325" s="5"/>
      <c r="BE2325" s="5"/>
      <c r="BF2325" s="5"/>
      <c r="BG2325" s="4" t="s">
        <v>9672</v>
      </c>
      <c r="BH2325" s="5" t="s">
        <v>1343</v>
      </c>
    </row>
    <row r="2326" spans="1:60" x14ac:dyDescent="0.25">
      <c r="A2326">
        <f t="shared" si="196"/>
        <v>99321</v>
      </c>
      <c r="B2326">
        <f t="shared" si="197"/>
        <v>50100839</v>
      </c>
      <c r="C2326" t="str">
        <f t="shared" si="198"/>
        <v>CC</v>
      </c>
      <c r="D2326" t="str">
        <f t="shared" si="195"/>
        <v>REGION GRAND SUD</v>
      </c>
      <c r="E2326" s="12" t="str">
        <f t="shared" si="199"/>
        <v>TERRAIN</v>
      </c>
      <c r="F2326" s="4" t="s">
        <v>9673</v>
      </c>
      <c r="G2326" s="4" t="s">
        <v>4428</v>
      </c>
      <c r="H2326" s="5">
        <v>2</v>
      </c>
      <c r="I2326" s="5" t="s">
        <v>6943</v>
      </c>
      <c r="J2326" s="5"/>
      <c r="K2326" s="5"/>
      <c r="L2326" s="5"/>
      <c r="M2326" s="5" t="s">
        <v>1343</v>
      </c>
      <c r="N2326" s="5"/>
      <c r="O2326" s="5"/>
      <c r="P2326" s="5"/>
      <c r="Q2326" s="5"/>
      <c r="R2326" s="5"/>
      <c r="S2326" s="5"/>
      <c r="T2326" s="5"/>
      <c r="U2326" s="6">
        <v>45566</v>
      </c>
      <c r="V2326" s="4"/>
      <c r="W2326" s="4" t="s">
        <v>1329</v>
      </c>
      <c r="X2326" s="5"/>
      <c r="Y2326" s="5"/>
      <c r="Z2326" s="5"/>
      <c r="AA2326" s="4" t="s">
        <v>4425</v>
      </c>
      <c r="AB2326" s="5"/>
      <c r="AC2326" s="5"/>
      <c r="AD2326" s="5"/>
      <c r="AE2326" s="5"/>
      <c r="AF2326" s="6"/>
      <c r="AG2326" s="5"/>
      <c r="AH2326" s="5"/>
      <c r="AI2326" s="5"/>
      <c r="AJ2326" s="6"/>
      <c r="AK2326" s="5"/>
      <c r="AL2326" s="6"/>
      <c r="AM2326" s="5"/>
      <c r="AN2326" s="5"/>
      <c r="AO2326" s="5"/>
      <c r="AP2326" s="5" t="s">
        <v>1335</v>
      </c>
      <c r="AQ2326" s="4" t="s">
        <v>1336</v>
      </c>
      <c r="AR2326" s="5" t="s">
        <v>12476</v>
      </c>
      <c r="AS2326" s="4" t="s">
        <v>1403</v>
      </c>
      <c r="AT2326" s="5" t="s">
        <v>1404</v>
      </c>
      <c r="AU2326" s="5" t="s">
        <v>41</v>
      </c>
      <c r="AV2326" s="4" t="s">
        <v>1405</v>
      </c>
      <c r="AW2326" s="5" t="s">
        <v>61</v>
      </c>
      <c r="AX2326" s="4" t="s">
        <v>2047</v>
      </c>
      <c r="AY2326" s="5" t="s">
        <v>2048</v>
      </c>
      <c r="AZ2326" s="5" t="s">
        <v>11</v>
      </c>
      <c r="BA2326" s="4" t="s">
        <v>2049</v>
      </c>
      <c r="BB2326" s="5" t="s">
        <v>2050</v>
      </c>
      <c r="BC2326" s="4" t="s">
        <v>4422</v>
      </c>
      <c r="BD2326" s="5" t="s">
        <v>4427</v>
      </c>
      <c r="BE2326" s="5" t="s">
        <v>25</v>
      </c>
      <c r="BF2326" s="5" t="s">
        <v>1333</v>
      </c>
      <c r="BG2326" s="4" t="s">
        <v>4428</v>
      </c>
      <c r="BH2326" s="5" t="s">
        <v>1343</v>
      </c>
    </row>
    <row r="2327" spans="1:60" x14ac:dyDescent="0.25">
      <c r="A2327">
        <f t="shared" si="196"/>
        <v>99318</v>
      </c>
      <c r="B2327">
        <f t="shared" si="197"/>
        <v>50100838</v>
      </c>
      <c r="C2327" t="str">
        <f t="shared" si="198"/>
        <v>CC</v>
      </c>
      <c r="D2327" t="str">
        <f t="shared" si="195"/>
        <v>REGION GRAND OUEST</v>
      </c>
      <c r="E2327" s="12" t="str">
        <f t="shared" si="199"/>
        <v>TERRAIN</v>
      </c>
      <c r="F2327" s="4" t="s">
        <v>9674</v>
      </c>
      <c r="G2327" s="4" t="s">
        <v>7640</v>
      </c>
      <c r="H2327" s="5">
        <v>2</v>
      </c>
      <c r="I2327" s="5" t="s">
        <v>6943</v>
      </c>
      <c r="J2327" s="5"/>
      <c r="K2327" s="5"/>
      <c r="L2327" s="5"/>
      <c r="M2327" s="5" t="s">
        <v>1343</v>
      </c>
      <c r="N2327" s="5"/>
      <c r="O2327" s="6"/>
      <c r="P2327" s="5"/>
      <c r="Q2327" s="5"/>
      <c r="R2327" s="5"/>
      <c r="S2327" s="5"/>
      <c r="T2327" s="5"/>
      <c r="U2327" s="6">
        <v>45597</v>
      </c>
      <c r="V2327" s="4"/>
      <c r="W2327" s="4" t="s">
        <v>1329</v>
      </c>
      <c r="X2327" s="5"/>
      <c r="Y2327" s="5"/>
      <c r="Z2327" s="5"/>
      <c r="AA2327" s="4" t="s">
        <v>2857</v>
      </c>
      <c r="AB2327" s="5"/>
      <c r="AC2327" s="5"/>
      <c r="AD2327" s="5"/>
      <c r="AE2327" s="5"/>
      <c r="AF2327" s="6"/>
      <c r="AG2327" s="5"/>
      <c r="AH2327" s="5"/>
      <c r="AI2327" s="5"/>
      <c r="AJ2327" s="6"/>
      <c r="AK2327" s="5"/>
      <c r="AL2327" s="6"/>
      <c r="AM2327" s="5"/>
      <c r="AN2327" s="5"/>
      <c r="AO2327" s="5"/>
      <c r="AP2327" s="5" t="s">
        <v>1413</v>
      </c>
      <c r="AQ2327" s="4" t="s">
        <v>1414</v>
      </c>
      <c r="AR2327" s="5" t="s">
        <v>19</v>
      </c>
      <c r="AS2327" s="4" t="s">
        <v>2225</v>
      </c>
      <c r="AT2327" s="5" t="s">
        <v>2226</v>
      </c>
      <c r="AU2327" s="5" t="s">
        <v>41</v>
      </c>
      <c r="AV2327" s="4" t="s">
        <v>2227</v>
      </c>
      <c r="AW2327" s="5" t="s">
        <v>89</v>
      </c>
      <c r="AX2327" s="4" t="s">
        <v>3900</v>
      </c>
      <c r="AY2327" s="5" t="s">
        <v>3901</v>
      </c>
      <c r="AZ2327" s="5" t="s">
        <v>11</v>
      </c>
      <c r="BA2327" s="4" t="s">
        <v>3902</v>
      </c>
      <c r="BB2327" s="5" t="s">
        <v>3903</v>
      </c>
      <c r="BC2327" s="4" t="s">
        <v>7637</v>
      </c>
      <c r="BD2327" s="5" t="s">
        <v>7639</v>
      </c>
      <c r="BE2327" s="5" t="s">
        <v>16</v>
      </c>
      <c r="BF2327" s="5" t="s">
        <v>1333</v>
      </c>
      <c r="BG2327" s="4" t="s">
        <v>7640</v>
      </c>
      <c r="BH2327" s="5" t="s">
        <v>1343</v>
      </c>
    </row>
    <row r="2328" spans="1:60" x14ac:dyDescent="0.25">
      <c r="A2328">
        <f t="shared" si="196"/>
        <v>99309</v>
      </c>
      <c r="B2328">
        <f t="shared" si="197"/>
        <v>50100837</v>
      </c>
      <c r="C2328" t="str">
        <f t="shared" si="198"/>
        <v>CC</v>
      </c>
      <c r="D2328" t="str">
        <f t="shared" si="195"/>
        <v>REGION GRAND OUEST</v>
      </c>
      <c r="E2328" s="12" t="str">
        <f t="shared" si="199"/>
        <v>TERRAIN</v>
      </c>
      <c r="F2328" s="4" t="s">
        <v>9675</v>
      </c>
      <c r="G2328" s="4" t="s">
        <v>9676</v>
      </c>
      <c r="H2328" s="5">
        <v>2</v>
      </c>
      <c r="I2328" s="5" t="s">
        <v>6943</v>
      </c>
      <c r="J2328" s="5"/>
      <c r="K2328" s="5"/>
      <c r="L2328" s="5"/>
      <c r="M2328" s="5" t="s">
        <v>1343</v>
      </c>
      <c r="N2328" s="5"/>
      <c r="O2328" s="5"/>
      <c r="P2328" s="5"/>
      <c r="Q2328" s="5"/>
      <c r="R2328" s="5"/>
      <c r="S2328" s="5"/>
      <c r="T2328" s="5"/>
      <c r="U2328" s="6">
        <v>45597</v>
      </c>
      <c r="V2328" s="4"/>
      <c r="W2328" s="4" t="s">
        <v>1329</v>
      </c>
      <c r="X2328" s="5"/>
      <c r="Y2328" s="5"/>
      <c r="Z2328" s="5"/>
      <c r="AA2328" s="4" t="s">
        <v>1595</v>
      </c>
      <c r="AB2328" s="5"/>
      <c r="AC2328" s="5"/>
      <c r="AD2328" s="5"/>
      <c r="AE2328" s="5"/>
      <c r="AF2328" s="6"/>
      <c r="AG2328" s="5"/>
      <c r="AH2328" s="5"/>
      <c r="AI2328" s="5"/>
      <c r="AJ2328" s="6"/>
      <c r="AK2328" s="5"/>
      <c r="AL2328" s="6"/>
      <c r="AM2328" s="5"/>
      <c r="AN2328" s="5"/>
      <c r="AO2328" s="5"/>
      <c r="AP2328" s="5" t="s">
        <v>1413</v>
      </c>
      <c r="AQ2328" s="4" t="s">
        <v>1414</v>
      </c>
      <c r="AR2328" s="5" t="s">
        <v>19</v>
      </c>
      <c r="AS2328" s="4" t="s">
        <v>1585</v>
      </c>
      <c r="AT2328" s="5" t="s">
        <v>1586</v>
      </c>
      <c r="AU2328" s="5" t="s">
        <v>41</v>
      </c>
      <c r="AV2328" s="4" t="s">
        <v>1587</v>
      </c>
      <c r="AW2328" s="5" t="s">
        <v>340</v>
      </c>
      <c r="AX2328" s="4" t="s">
        <v>1588</v>
      </c>
      <c r="AY2328" s="5" t="s">
        <v>1589</v>
      </c>
      <c r="AZ2328" s="5" t="s">
        <v>11</v>
      </c>
      <c r="BA2328" s="4" t="s">
        <v>1590</v>
      </c>
      <c r="BB2328" s="5" t="s">
        <v>1591</v>
      </c>
      <c r="BC2328" s="4"/>
      <c r="BD2328" s="5"/>
      <c r="BE2328" s="5"/>
      <c r="BF2328" s="5"/>
      <c r="BG2328" s="4" t="s">
        <v>9676</v>
      </c>
      <c r="BH2328" s="5" t="s">
        <v>1343</v>
      </c>
    </row>
    <row r="2329" spans="1:60" x14ac:dyDescent="0.25">
      <c r="A2329">
        <f t="shared" si="196"/>
        <v>99303</v>
      </c>
      <c r="B2329">
        <f t="shared" si="197"/>
        <v>50100836</v>
      </c>
      <c r="C2329" t="str">
        <f t="shared" si="198"/>
        <v>CC</v>
      </c>
      <c r="D2329" t="str">
        <f t="shared" si="195"/>
        <v>REGION GRAND SUD</v>
      </c>
      <c r="E2329" s="12" t="str">
        <f t="shared" si="199"/>
        <v>TERRAIN</v>
      </c>
      <c r="F2329" s="4" t="s">
        <v>9677</v>
      </c>
      <c r="G2329" s="4" t="s">
        <v>6442</v>
      </c>
      <c r="H2329" s="5">
        <v>2</v>
      </c>
      <c r="I2329" s="5" t="s">
        <v>6943</v>
      </c>
      <c r="J2329" s="5"/>
      <c r="K2329" s="5"/>
      <c r="L2329" s="5"/>
      <c r="M2329" s="5" t="s">
        <v>1343</v>
      </c>
      <c r="N2329" s="5"/>
      <c r="O2329" s="5"/>
      <c r="P2329" s="5"/>
      <c r="Q2329" s="5"/>
      <c r="R2329" s="5"/>
      <c r="S2329" s="5"/>
      <c r="T2329" s="5"/>
      <c r="U2329" s="6">
        <v>45627</v>
      </c>
      <c r="V2329" s="4"/>
      <c r="W2329" s="4" t="s">
        <v>1329</v>
      </c>
      <c r="X2329" s="5"/>
      <c r="Y2329" s="5"/>
      <c r="Z2329" s="5"/>
      <c r="AA2329" s="4" t="s">
        <v>3353</v>
      </c>
      <c r="AB2329" s="5"/>
      <c r="AC2329" s="5"/>
      <c r="AD2329" s="5"/>
      <c r="AE2329" s="5"/>
      <c r="AF2329" s="6"/>
      <c r="AG2329" s="5"/>
      <c r="AH2329" s="5"/>
      <c r="AI2329" s="5"/>
      <c r="AJ2329" s="6"/>
      <c r="AK2329" s="5"/>
      <c r="AL2329" s="6"/>
      <c r="AM2329" s="5"/>
      <c r="AN2329" s="5"/>
      <c r="AO2329" s="5"/>
      <c r="AP2329" s="5" t="s">
        <v>1335</v>
      </c>
      <c r="AQ2329" s="4" t="s">
        <v>1336</v>
      </c>
      <c r="AR2329" s="5" t="s">
        <v>12476</v>
      </c>
      <c r="AS2329" s="4" t="s">
        <v>1795</v>
      </c>
      <c r="AT2329" s="5" t="s">
        <v>1796</v>
      </c>
      <c r="AU2329" s="5" t="s">
        <v>41</v>
      </c>
      <c r="AV2329" s="4" t="s">
        <v>1797</v>
      </c>
      <c r="AW2329" s="5" t="s">
        <v>227</v>
      </c>
      <c r="AX2329" s="4" t="s">
        <v>1798</v>
      </c>
      <c r="AY2329" s="5" t="s">
        <v>1799</v>
      </c>
      <c r="AZ2329" s="5" t="s">
        <v>11</v>
      </c>
      <c r="BA2329" s="4" t="s">
        <v>1800</v>
      </c>
      <c r="BB2329" s="5" t="s">
        <v>1801</v>
      </c>
      <c r="BC2329" s="4" t="s">
        <v>6439</v>
      </c>
      <c r="BD2329" s="5" t="s">
        <v>6441</v>
      </c>
      <c r="BE2329" s="5" t="s">
        <v>260</v>
      </c>
      <c r="BF2329" s="5" t="s">
        <v>1333</v>
      </c>
      <c r="BG2329" s="4" t="s">
        <v>6442</v>
      </c>
      <c r="BH2329" s="5" t="s">
        <v>1343</v>
      </c>
    </row>
    <row r="2330" spans="1:60" x14ac:dyDescent="0.25">
      <c r="A2330">
        <f t="shared" si="196"/>
        <v>99302</v>
      </c>
      <c r="B2330">
        <f t="shared" si="197"/>
        <v>50100835</v>
      </c>
      <c r="C2330" t="str">
        <f t="shared" si="198"/>
        <v>CC</v>
      </c>
      <c r="D2330" t="str">
        <f t="shared" si="195"/>
        <v>REGION ILE DE FRANCE NORD</v>
      </c>
      <c r="E2330" s="12" t="str">
        <f t="shared" si="199"/>
        <v>TERRAIN</v>
      </c>
      <c r="F2330" s="4" t="s">
        <v>9678</v>
      </c>
      <c r="G2330" s="4" t="s">
        <v>7499</v>
      </c>
      <c r="H2330" s="5">
        <v>2</v>
      </c>
      <c r="I2330" s="5" t="s">
        <v>6943</v>
      </c>
      <c r="J2330" s="5"/>
      <c r="K2330" s="5"/>
      <c r="L2330" s="5"/>
      <c r="M2330" s="5" t="s">
        <v>1343</v>
      </c>
      <c r="N2330" s="5"/>
      <c r="O2330" s="6"/>
      <c r="P2330" s="5"/>
      <c r="Q2330" s="5"/>
      <c r="R2330" s="5"/>
      <c r="S2330" s="5"/>
      <c r="T2330" s="5"/>
      <c r="U2330" s="6">
        <v>45597</v>
      </c>
      <c r="V2330" s="4"/>
      <c r="W2330" s="4" t="s">
        <v>1329</v>
      </c>
      <c r="X2330" s="5"/>
      <c r="Y2330" s="5"/>
      <c r="Z2330" s="5"/>
      <c r="AA2330" s="4" t="s">
        <v>7497</v>
      </c>
      <c r="AB2330" s="5"/>
      <c r="AC2330" s="5"/>
      <c r="AD2330" s="5"/>
      <c r="AE2330" s="5"/>
      <c r="AF2330" s="6"/>
      <c r="AG2330" s="5"/>
      <c r="AH2330" s="5"/>
      <c r="AI2330" s="5"/>
      <c r="AJ2330" s="6"/>
      <c r="AK2330" s="5"/>
      <c r="AL2330" s="6"/>
      <c r="AM2330" s="5"/>
      <c r="AN2330" s="5"/>
      <c r="AO2330" s="5"/>
      <c r="AP2330" s="5" t="s">
        <v>12477</v>
      </c>
      <c r="AQ2330" s="4" t="s">
        <v>1351</v>
      </c>
      <c r="AR2330" s="5" t="s">
        <v>12478</v>
      </c>
      <c r="AS2330" s="4" t="s">
        <v>1450</v>
      </c>
      <c r="AT2330" s="5" t="s">
        <v>1451</v>
      </c>
      <c r="AU2330" s="5" t="s">
        <v>41</v>
      </c>
      <c r="AV2330" s="4" t="s">
        <v>1452</v>
      </c>
      <c r="AW2330" s="5" t="s">
        <v>230</v>
      </c>
      <c r="AX2330" s="4" t="s">
        <v>3039</v>
      </c>
      <c r="AY2330" s="5" t="s">
        <v>3040</v>
      </c>
      <c r="AZ2330" s="5" t="s">
        <v>11</v>
      </c>
      <c r="BA2330" s="4" t="s">
        <v>3041</v>
      </c>
      <c r="BB2330" s="5" t="s">
        <v>3042</v>
      </c>
      <c r="BC2330" s="4" t="s">
        <v>7496</v>
      </c>
      <c r="BD2330" s="5" t="s">
        <v>7498</v>
      </c>
      <c r="BE2330" s="5" t="s">
        <v>25</v>
      </c>
      <c r="BF2330" s="5" t="s">
        <v>1333</v>
      </c>
      <c r="BG2330" s="4" t="s">
        <v>7499</v>
      </c>
      <c r="BH2330" s="5" t="s">
        <v>1343</v>
      </c>
    </row>
    <row r="2331" spans="1:60" x14ac:dyDescent="0.25">
      <c r="A2331">
        <f t="shared" si="196"/>
        <v>99291</v>
      </c>
      <c r="B2331">
        <f t="shared" si="197"/>
        <v>50100834</v>
      </c>
      <c r="C2331" t="str">
        <f t="shared" si="198"/>
        <v>CC</v>
      </c>
      <c r="D2331" t="str">
        <f t="shared" si="195"/>
        <v>REGION GRAND OUEST</v>
      </c>
      <c r="E2331" s="12" t="str">
        <f t="shared" si="199"/>
        <v>TERRAIN</v>
      </c>
      <c r="F2331" s="4" t="s">
        <v>9679</v>
      </c>
      <c r="G2331" s="4" t="s">
        <v>5638</v>
      </c>
      <c r="H2331" s="5">
        <v>2</v>
      </c>
      <c r="I2331" s="5" t="s">
        <v>6943</v>
      </c>
      <c r="J2331" s="5"/>
      <c r="K2331" s="5"/>
      <c r="L2331" s="5"/>
      <c r="M2331" s="5" t="s">
        <v>1343</v>
      </c>
      <c r="N2331" s="5"/>
      <c r="O2331" s="5"/>
      <c r="P2331" s="5"/>
      <c r="Q2331" s="5"/>
      <c r="R2331" s="5"/>
      <c r="S2331" s="5"/>
      <c r="T2331" s="5"/>
      <c r="U2331" s="6">
        <v>45597</v>
      </c>
      <c r="V2331" s="4"/>
      <c r="W2331" s="4" t="s">
        <v>1329</v>
      </c>
      <c r="X2331" s="5"/>
      <c r="Y2331" s="5"/>
      <c r="Z2331" s="5"/>
      <c r="AA2331" s="4" t="s">
        <v>5580</v>
      </c>
      <c r="AB2331" s="5"/>
      <c r="AC2331" s="5"/>
      <c r="AD2331" s="5"/>
      <c r="AE2331" s="5"/>
      <c r="AF2331" s="6"/>
      <c r="AG2331" s="5"/>
      <c r="AH2331" s="5"/>
      <c r="AI2331" s="5"/>
      <c r="AJ2331" s="6"/>
      <c r="AK2331" s="5"/>
      <c r="AL2331" s="6"/>
      <c r="AM2331" s="5"/>
      <c r="AN2331" s="5"/>
      <c r="AO2331" s="5"/>
      <c r="AP2331" s="5" t="s">
        <v>1413</v>
      </c>
      <c r="AQ2331" s="4" t="s">
        <v>1414</v>
      </c>
      <c r="AR2331" s="5" t="s">
        <v>19</v>
      </c>
      <c r="AS2331" s="4" t="s">
        <v>1828</v>
      </c>
      <c r="AT2331" s="5" t="s">
        <v>1829</v>
      </c>
      <c r="AU2331" s="5" t="s">
        <v>41</v>
      </c>
      <c r="AV2331" s="4" t="s">
        <v>1830</v>
      </c>
      <c r="AW2331" s="5" t="s">
        <v>148</v>
      </c>
      <c r="AX2331" s="4" t="s">
        <v>2767</v>
      </c>
      <c r="AY2331" s="5" t="s">
        <v>2769</v>
      </c>
      <c r="AZ2331" s="5" t="s">
        <v>11</v>
      </c>
      <c r="BA2331" s="4" t="s">
        <v>2770</v>
      </c>
      <c r="BB2331" s="5" t="s">
        <v>2771</v>
      </c>
      <c r="BC2331" s="4" t="s">
        <v>5635</v>
      </c>
      <c r="BD2331" s="5" t="s">
        <v>5637</v>
      </c>
      <c r="BE2331" s="5" t="s">
        <v>60</v>
      </c>
      <c r="BF2331" s="5" t="s">
        <v>1333</v>
      </c>
      <c r="BG2331" s="4" t="s">
        <v>5638</v>
      </c>
      <c r="BH2331" s="5" t="s">
        <v>1343</v>
      </c>
    </row>
    <row r="2332" spans="1:60" x14ac:dyDescent="0.25">
      <c r="A2332">
        <f t="shared" si="196"/>
        <v>99278</v>
      </c>
      <c r="B2332">
        <f t="shared" si="197"/>
        <v>50100833</v>
      </c>
      <c r="C2332" t="str">
        <f t="shared" si="198"/>
        <v>CC</v>
      </c>
      <c r="D2332" t="str">
        <f t="shared" si="195"/>
        <v>REGION ILE DE FRANCE NORD</v>
      </c>
      <c r="E2332" s="12" t="str">
        <f t="shared" si="199"/>
        <v>TERRAIN</v>
      </c>
      <c r="F2332" s="4" t="s">
        <v>9680</v>
      </c>
      <c r="G2332" s="4" t="s">
        <v>3167</v>
      </c>
      <c r="H2332" s="5">
        <v>2</v>
      </c>
      <c r="I2332" s="5" t="s">
        <v>6943</v>
      </c>
      <c r="J2332" s="5"/>
      <c r="K2332" s="5"/>
      <c r="L2332" s="5"/>
      <c r="M2332" s="5" t="s">
        <v>1343</v>
      </c>
      <c r="N2332" s="5"/>
      <c r="O2332" s="5"/>
      <c r="P2332" s="5"/>
      <c r="Q2332" s="5"/>
      <c r="R2332" s="5"/>
      <c r="S2332" s="5"/>
      <c r="T2332" s="5"/>
      <c r="U2332" s="6">
        <v>45627</v>
      </c>
      <c r="V2332" s="4"/>
      <c r="W2332" s="4" t="s">
        <v>1329</v>
      </c>
      <c r="X2332" s="5"/>
      <c r="Y2332" s="5"/>
      <c r="Z2332" s="5"/>
      <c r="AA2332" s="4" t="s">
        <v>3164</v>
      </c>
      <c r="AB2332" s="5"/>
      <c r="AC2332" s="5"/>
      <c r="AD2332" s="5"/>
      <c r="AE2332" s="5"/>
      <c r="AF2332" s="6"/>
      <c r="AG2332" s="5"/>
      <c r="AH2332" s="5"/>
      <c r="AI2332" s="5"/>
      <c r="AJ2332" s="6"/>
      <c r="AK2332" s="5"/>
      <c r="AL2332" s="6"/>
      <c r="AM2332" s="5"/>
      <c r="AN2332" s="5"/>
      <c r="AO2332" s="5"/>
      <c r="AP2332" s="5" t="s">
        <v>12477</v>
      </c>
      <c r="AQ2332" s="4" t="s">
        <v>1351</v>
      </c>
      <c r="AR2332" s="5" t="s">
        <v>12478</v>
      </c>
      <c r="AS2332" s="4" t="s">
        <v>2022</v>
      </c>
      <c r="AT2332" s="5" t="s">
        <v>2023</v>
      </c>
      <c r="AU2332" s="5" t="s">
        <v>41</v>
      </c>
      <c r="AV2332" s="4" t="s">
        <v>2024</v>
      </c>
      <c r="AW2332" s="5" t="s">
        <v>26</v>
      </c>
      <c r="AX2332" s="4" t="s">
        <v>5983</v>
      </c>
      <c r="AY2332" s="5" t="s">
        <v>5986</v>
      </c>
      <c r="AZ2332" s="5" t="s">
        <v>1357</v>
      </c>
      <c r="BA2332" s="4" t="s">
        <v>2448</v>
      </c>
      <c r="BB2332" s="5" t="s">
        <v>11111</v>
      </c>
      <c r="BC2332" s="4" t="s">
        <v>3162</v>
      </c>
      <c r="BD2332" s="5" t="s">
        <v>3166</v>
      </c>
      <c r="BE2332" s="5" t="s">
        <v>25</v>
      </c>
      <c r="BF2332" s="5" t="s">
        <v>1333</v>
      </c>
      <c r="BG2332" s="4" t="s">
        <v>3167</v>
      </c>
      <c r="BH2332" s="5" t="s">
        <v>1343</v>
      </c>
    </row>
    <row r="2333" spans="1:60" x14ac:dyDescent="0.25">
      <c r="A2333">
        <f t="shared" si="196"/>
        <v>99277</v>
      </c>
      <c r="B2333">
        <f t="shared" si="197"/>
        <v>50100832</v>
      </c>
      <c r="C2333" t="str">
        <f t="shared" si="198"/>
        <v>CC</v>
      </c>
      <c r="D2333" t="str">
        <f t="shared" si="195"/>
        <v>REGION ILE DE FRANCE NORD</v>
      </c>
      <c r="E2333" s="12" t="str">
        <f t="shared" si="199"/>
        <v>TERRAIN</v>
      </c>
      <c r="F2333" s="4" t="s">
        <v>9681</v>
      </c>
      <c r="G2333" s="4" t="s">
        <v>9682</v>
      </c>
      <c r="H2333" s="5">
        <v>2</v>
      </c>
      <c r="I2333" s="5" t="s">
        <v>6943</v>
      </c>
      <c r="J2333" s="5"/>
      <c r="K2333" s="5"/>
      <c r="L2333" s="5"/>
      <c r="M2333" s="5" t="s">
        <v>1343</v>
      </c>
      <c r="N2333" s="5"/>
      <c r="O2333" s="5"/>
      <c r="P2333" s="5"/>
      <c r="Q2333" s="5"/>
      <c r="R2333" s="5"/>
      <c r="S2333" s="5"/>
      <c r="T2333" s="5"/>
      <c r="U2333" s="6">
        <v>45627</v>
      </c>
      <c r="V2333" s="5"/>
      <c r="W2333" s="4" t="s">
        <v>1329</v>
      </c>
      <c r="X2333" s="5"/>
      <c r="Y2333" s="5"/>
      <c r="Z2333" s="5"/>
      <c r="AA2333" s="5" t="s">
        <v>3868</v>
      </c>
      <c r="AB2333" s="5"/>
      <c r="AC2333" s="5"/>
      <c r="AD2333" s="5"/>
      <c r="AE2333" s="5"/>
      <c r="AF2333" s="5"/>
      <c r="AG2333" s="5"/>
      <c r="AH2333" s="5"/>
      <c r="AI2333" s="5"/>
      <c r="AJ2333" s="5"/>
      <c r="AK2333" s="5"/>
      <c r="AL2333" s="5"/>
      <c r="AM2333" s="5"/>
      <c r="AN2333" s="5"/>
      <c r="AO2333" s="5"/>
      <c r="AP2333" s="5" t="s">
        <v>12477</v>
      </c>
      <c r="AQ2333" s="4" t="s">
        <v>1351</v>
      </c>
      <c r="AR2333" s="5" t="s">
        <v>12478</v>
      </c>
      <c r="AS2333" s="4" t="s">
        <v>2022</v>
      </c>
      <c r="AT2333" s="5" t="s">
        <v>2023</v>
      </c>
      <c r="AU2333" s="5" t="s">
        <v>41</v>
      </c>
      <c r="AV2333" s="4" t="s">
        <v>2024</v>
      </c>
      <c r="AW2333" s="5" t="s">
        <v>26</v>
      </c>
      <c r="AX2333" s="4" t="s">
        <v>2025</v>
      </c>
      <c r="AY2333" s="5" t="s">
        <v>2026</v>
      </c>
      <c r="AZ2333" s="5" t="s">
        <v>11</v>
      </c>
      <c r="BA2333" s="4" t="s">
        <v>2027</v>
      </c>
      <c r="BB2333" s="5" t="s">
        <v>2028</v>
      </c>
      <c r="BC2333" s="5" t="s">
        <v>11139</v>
      </c>
      <c r="BD2333" s="5" t="s">
        <v>11140</v>
      </c>
      <c r="BE2333" s="5" t="s">
        <v>245</v>
      </c>
      <c r="BF2333" s="5" t="s">
        <v>1333</v>
      </c>
      <c r="BG2333" s="5" t="s">
        <v>9682</v>
      </c>
      <c r="BH2333" s="5" t="s">
        <v>1343</v>
      </c>
    </row>
    <row r="2334" spans="1:60" x14ac:dyDescent="0.25">
      <c r="A2334">
        <f t="shared" si="196"/>
        <v>99275</v>
      </c>
      <c r="B2334">
        <f t="shared" si="197"/>
        <v>50100831</v>
      </c>
      <c r="C2334" t="str">
        <f t="shared" si="198"/>
        <v>CC</v>
      </c>
      <c r="D2334" t="str">
        <f t="shared" si="195"/>
        <v>REGION ILE DE FRANCE NORD</v>
      </c>
      <c r="E2334" s="12" t="str">
        <f t="shared" si="199"/>
        <v>TERRAIN</v>
      </c>
      <c r="F2334" s="4" t="s">
        <v>9683</v>
      </c>
      <c r="G2334" s="4" t="s">
        <v>2094</v>
      </c>
      <c r="H2334" s="5">
        <v>2</v>
      </c>
      <c r="I2334" s="5" t="s">
        <v>6943</v>
      </c>
      <c r="J2334" s="5"/>
      <c r="K2334" s="5"/>
      <c r="L2334" s="5"/>
      <c r="M2334" s="5" t="s">
        <v>1343</v>
      </c>
      <c r="N2334" s="5"/>
      <c r="O2334" s="5"/>
      <c r="P2334" s="5"/>
      <c r="Q2334" s="5"/>
      <c r="R2334" s="5"/>
      <c r="S2334" s="5"/>
      <c r="T2334" s="5"/>
      <c r="U2334" s="6">
        <v>45597</v>
      </c>
      <c r="V2334" s="4"/>
      <c r="W2334" s="4" t="s">
        <v>1329</v>
      </c>
      <c r="X2334" s="5"/>
      <c r="Y2334" s="5"/>
      <c r="Z2334" s="5"/>
      <c r="AA2334" s="4" t="s">
        <v>2091</v>
      </c>
      <c r="AB2334" s="5"/>
      <c r="AC2334" s="5"/>
      <c r="AD2334" s="5"/>
      <c r="AE2334" s="5"/>
      <c r="AF2334" s="6"/>
      <c r="AG2334" s="5"/>
      <c r="AH2334" s="5"/>
      <c r="AI2334" s="5"/>
      <c r="AJ2334" s="6"/>
      <c r="AK2334" s="5"/>
      <c r="AL2334" s="6"/>
      <c r="AM2334" s="5"/>
      <c r="AN2334" s="5"/>
      <c r="AO2334" s="5"/>
      <c r="AP2334" s="5" t="s">
        <v>12477</v>
      </c>
      <c r="AQ2334" s="4" t="s">
        <v>1351</v>
      </c>
      <c r="AR2334" s="5" t="s">
        <v>12478</v>
      </c>
      <c r="AS2334" s="4" t="s">
        <v>2022</v>
      </c>
      <c r="AT2334" s="5" t="s">
        <v>2023</v>
      </c>
      <c r="AU2334" s="5" t="s">
        <v>41</v>
      </c>
      <c r="AV2334" s="4" t="s">
        <v>2024</v>
      </c>
      <c r="AW2334" s="5" t="s">
        <v>26</v>
      </c>
      <c r="AX2334" s="4" t="s">
        <v>2025</v>
      </c>
      <c r="AY2334" s="5" t="s">
        <v>2026</v>
      </c>
      <c r="AZ2334" s="5" t="s">
        <v>11</v>
      </c>
      <c r="BA2334" s="4" t="s">
        <v>2027</v>
      </c>
      <c r="BB2334" s="5" t="s">
        <v>2028</v>
      </c>
      <c r="BC2334" s="4" t="s">
        <v>2089</v>
      </c>
      <c r="BD2334" s="5" t="s">
        <v>2093</v>
      </c>
      <c r="BE2334" s="5" t="s">
        <v>25</v>
      </c>
      <c r="BF2334" s="5" t="s">
        <v>1333</v>
      </c>
      <c r="BG2334" s="4" t="s">
        <v>2094</v>
      </c>
      <c r="BH2334" s="5" t="s">
        <v>1343</v>
      </c>
    </row>
    <row r="2335" spans="1:60" x14ac:dyDescent="0.25">
      <c r="A2335">
        <f t="shared" si="196"/>
        <v>99269</v>
      </c>
      <c r="B2335">
        <f t="shared" si="197"/>
        <v>50100830</v>
      </c>
      <c r="C2335" t="str">
        <f t="shared" si="198"/>
        <v>CC</v>
      </c>
      <c r="D2335" t="str">
        <f t="shared" si="195"/>
        <v>REGION CENTRE EST</v>
      </c>
      <c r="E2335" s="12" t="str">
        <f t="shared" si="199"/>
        <v>TERRAIN</v>
      </c>
      <c r="F2335" s="4" t="s">
        <v>9684</v>
      </c>
      <c r="G2335" s="4" t="s">
        <v>3160</v>
      </c>
      <c r="H2335" s="5">
        <v>2</v>
      </c>
      <c r="I2335" s="5" t="s">
        <v>6943</v>
      </c>
      <c r="J2335" s="5"/>
      <c r="K2335" s="5"/>
      <c r="L2335" s="5"/>
      <c r="M2335" s="5" t="s">
        <v>1343</v>
      </c>
      <c r="N2335" s="5"/>
      <c r="O2335" s="5"/>
      <c r="P2335" s="5"/>
      <c r="Q2335" s="5"/>
      <c r="R2335" s="5"/>
      <c r="S2335" s="5"/>
      <c r="T2335" s="5"/>
      <c r="U2335" s="6">
        <v>45627</v>
      </c>
      <c r="V2335" s="5"/>
      <c r="W2335" s="4" t="s">
        <v>1329</v>
      </c>
      <c r="X2335" s="5"/>
      <c r="Y2335" s="5"/>
      <c r="Z2335" s="5"/>
      <c r="AA2335" s="4" t="s">
        <v>3157</v>
      </c>
      <c r="AB2335" s="5"/>
      <c r="AC2335" s="5"/>
      <c r="AD2335" s="5"/>
      <c r="AE2335" s="5"/>
      <c r="AF2335" s="5"/>
      <c r="AG2335" s="5"/>
      <c r="AH2335" s="5"/>
      <c r="AI2335" s="5"/>
      <c r="AJ2335" s="5"/>
      <c r="AK2335" s="5"/>
      <c r="AL2335" s="5"/>
      <c r="AM2335" s="5"/>
      <c r="AN2335" s="5"/>
      <c r="AO2335" s="5"/>
      <c r="AP2335" s="5" t="s">
        <v>1536</v>
      </c>
      <c r="AQ2335" s="4" t="s">
        <v>12479</v>
      </c>
      <c r="AR2335" s="5" t="s">
        <v>12480</v>
      </c>
      <c r="AS2335" s="4" t="s">
        <v>1696</v>
      </c>
      <c r="AT2335" s="5" t="s">
        <v>1697</v>
      </c>
      <c r="AU2335" s="5" t="s">
        <v>41</v>
      </c>
      <c r="AV2335" s="4" t="s">
        <v>1698</v>
      </c>
      <c r="AW2335" s="5" t="s">
        <v>66</v>
      </c>
      <c r="AX2335" s="4" t="s">
        <v>2614</v>
      </c>
      <c r="AY2335" s="5" t="s">
        <v>2615</v>
      </c>
      <c r="AZ2335" s="5" t="s">
        <v>11</v>
      </c>
      <c r="BA2335" s="4" t="s">
        <v>2616</v>
      </c>
      <c r="BB2335" s="5" t="s">
        <v>2617</v>
      </c>
      <c r="BC2335" s="4" t="s">
        <v>3156</v>
      </c>
      <c r="BD2335" s="5" t="s">
        <v>3159</v>
      </c>
      <c r="BE2335" s="5" t="s">
        <v>25</v>
      </c>
      <c r="BF2335" s="5" t="s">
        <v>1333</v>
      </c>
      <c r="BG2335" s="4" t="s">
        <v>3160</v>
      </c>
      <c r="BH2335" s="5" t="s">
        <v>1343</v>
      </c>
    </row>
    <row r="2336" spans="1:60" x14ac:dyDescent="0.25">
      <c r="A2336">
        <f t="shared" si="196"/>
        <v>99250</v>
      </c>
      <c r="B2336">
        <f t="shared" si="197"/>
        <v>50100829</v>
      </c>
      <c r="C2336" t="str">
        <f t="shared" si="198"/>
        <v>CC</v>
      </c>
      <c r="D2336" t="str">
        <f t="shared" si="195"/>
        <v>REGION GRAND SUD</v>
      </c>
      <c r="E2336" s="12" t="str">
        <f t="shared" si="199"/>
        <v>TERRAIN</v>
      </c>
      <c r="F2336" s="4" t="s">
        <v>9685</v>
      </c>
      <c r="G2336" s="4" t="s">
        <v>9686</v>
      </c>
      <c r="H2336" s="5">
        <v>2</v>
      </c>
      <c r="I2336" s="5" t="s">
        <v>6943</v>
      </c>
      <c r="J2336" s="5"/>
      <c r="K2336" s="5"/>
      <c r="L2336" s="5"/>
      <c r="M2336" s="5" t="s">
        <v>1343</v>
      </c>
      <c r="N2336" s="5"/>
      <c r="O2336" s="5"/>
      <c r="P2336" s="5"/>
      <c r="Q2336" s="5"/>
      <c r="R2336" s="5"/>
      <c r="S2336" s="5"/>
      <c r="T2336" s="5"/>
      <c r="U2336" s="6">
        <v>45627</v>
      </c>
      <c r="V2336" s="5"/>
      <c r="W2336" s="4" t="s">
        <v>1329</v>
      </c>
      <c r="X2336" s="5"/>
      <c r="Y2336" s="5"/>
      <c r="Z2336" s="5"/>
      <c r="AA2336" s="4" t="s">
        <v>9687</v>
      </c>
      <c r="AB2336" s="5"/>
      <c r="AC2336" s="5"/>
      <c r="AD2336" s="5"/>
      <c r="AE2336" s="5"/>
      <c r="AF2336" s="5"/>
      <c r="AG2336" s="5"/>
      <c r="AH2336" s="5"/>
      <c r="AI2336" s="5"/>
      <c r="AJ2336" s="5"/>
      <c r="AK2336" s="5"/>
      <c r="AL2336" s="5"/>
      <c r="AM2336" s="5"/>
      <c r="AN2336" s="5"/>
      <c r="AO2336" s="5"/>
      <c r="AP2336" s="5" t="s">
        <v>1335</v>
      </c>
      <c r="AQ2336" s="4" t="s">
        <v>1336</v>
      </c>
      <c r="AR2336" s="5" t="s">
        <v>12476</v>
      </c>
      <c r="AS2336" s="4" t="s">
        <v>1795</v>
      </c>
      <c r="AT2336" s="5" t="s">
        <v>1796</v>
      </c>
      <c r="AU2336" s="5" t="s">
        <v>41</v>
      </c>
      <c r="AV2336" s="4" t="s">
        <v>1797</v>
      </c>
      <c r="AW2336" s="5" t="s">
        <v>227</v>
      </c>
      <c r="AX2336" s="4" t="s">
        <v>3545</v>
      </c>
      <c r="AY2336" s="5" t="s">
        <v>3546</v>
      </c>
      <c r="AZ2336" s="5" t="s">
        <v>11</v>
      </c>
      <c r="BA2336" s="4" t="s">
        <v>3547</v>
      </c>
      <c r="BB2336" s="5" t="s">
        <v>3548</v>
      </c>
      <c r="BC2336" s="5"/>
      <c r="BD2336" s="5"/>
      <c r="BE2336" s="5"/>
      <c r="BF2336" s="5"/>
      <c r="BG2336" s="4" t="s">
        <v>9686</v>
      </c>
      <c r="BH2336" s="5" t="s">
        <v>1343</v>
      </c>
    </row>
    <row r="2337" spans="1:60" x14ac:dyDescent="0.25">
      <c r="A2337">
        <f t="shared" si="196"/>
        <v>99249</v>
      </c>
      <c r="B2337">
        <f t="shared" si="197"/>
        <v>50100828</v>
      </c>
      <c r="C2337" t="str">
        <f t="shared" si="198"/>
        <v>CC</v>
      </c>
      <c r="D2337" t="str">
        <f t="shared" si="195"/>
        <v>REGION GRAND OUEST</v>
      </c>
      <c r="E2337" s="12" t="str">
        <f t="shared" si="199"/>
        <v>TERRAIN</v>
      </c>
      <c r="F2337" s="4" t="s">
        <v>9688</v>
      </c>
      <c r="G2337" s="4" t="s">
        <v>6932</v>
      </c>
      <c r="H2337" s="5">
        <v>2</v>
      </c>
      <c r="I2337" s="5" t="s">
        <v>6943</v>
      </c>
      <c r="J2337" s="5"/>
      <c r="K2337" s="5"/>
      <c r="L2337" s="5"/>
      <c r="M2337" s="5" t="s">
        <v>1343</v>
      </c>
      <c r="N2337" s="5"/>
      <c r="O2337" s="5"/>
      <c r="P2337" s="5"/>
      <c r="Q2337" s="5"/>
      <c r="R2337" s="5"/>
      <c r="S2337" s="5"/>
      <c r="T2337" s="5"/>
      <c r="U2337" s="6">
        <v>45566</v>
      </c>
      <c r="V2337" s="5"/>
      <c r="W2337" s="4" t="s">
        <v>1329</v>
      </c>
      <c r="X2337" s="5"/>
      <c r="Y2337" s="5"/>
      <c r="Z2337" s="5"/>
      <c r="AA2337" s="4" t="s">
        <v>6930</v>
      </c>
      <c r="AB2337" s="5"/>
      <c r="AC2337" s="5"/>
      <c r="AD2337" s="5"/>
      <c r="AE2337" s="5"/>
      <c r="AF2337" s="5"/>
      <c r="AG2337" s="5"/>
      <c r="AH2337" s="5"/>
      <c r="AI2337" s="5"/>
      <c r="AJ2337" s="5"/>
      <c r="AK2337" s="5"/>
      <c r="AL2337" s="5"/>
      <c r="AM2337" s="5"/>
      <c r="AN2337" s="5"/>
      <c r="AO2337" s="5"/>
      <c r="AP2337" s="5" t="s">
        <v>1413</v>
      </c>
      <c r="AQ2337" s="4" t="s">
        <v>1414</v>
      </c>
      <c r="AR2337" s="5" t="s">
        <v>19</v>
      </c>
      <c r="AS2337" s="4" t="s">
        <v>1549</v>
      </c>
      <c r="AT2337" s="5" t="s">
        <v>1550</v>
      </c>
      <c r="AU2337" s="5" t="s">
        <v>41</v>
      </c>
      <c r="AV2337" s="4" t="s">
        <v>1551</v>
      </c>
      <c r="AW2337" s="5" t="s">
        <v>135</v>
      </c>
      <c r="AX2337" s="4" t="s">
        <v>2822</v>
      </c>
      <c r="AY2337" s="5" t="s">
        <v>2823</v>
      </c>
      <c r="AZ2337" s="5" t="s">
        <v>11</v>
      </c>
      <c r="BA2337" s="4" t="s">
        <v>2824</v>
      </c>
      <c r="BB2337" s="5" t="s">
        <v>2825</v>
      </c>
      <c r="BC2337" s="4" t="s">
        <v>6928</v>
      </c>
      <c r="BD2337" s="5" t="s">
        <v>6931</v>
      </c>
      <c r="BE2337" s="5" t="s">
        <v>25</v>
      </c>
      <c r="BF2337" s="5" t="s">
        <v>1333</v>
      </c>
      <c r="BG2337" s="4" t="s">
        <v>6932</v>
      </c>
      <c r="BH2337" s="5" t="s">
        <v>1343</v>
      </c>
    </row>
    <row r="2338" spans="1:60" x14ac:dyDescent="0.25">
      <c r="A2338">
        <f t="shared" si="196"/>
        <v>99243</v>
      </c>
      <c r="B2338">
        <f t="shared" si="197"/>
        <v>50100827</v>
      </c>
      <c r="C2338" t="str">
        <f t="shared" si="198"/>
        <v>CC</v>
      </c>
      <c r="D2338" t="str">
        <f t="shared" si="195"/>
        <v>REGION GRAND OUEST</v>
      </c>
      <c r="E2338" s="12" t="str">
        <f t="shared" si="199"/>
        <v>TERRAIN</v>
      </c>
      <c r="F2338" s="4" t="s">
        <v>9689</v>
      </c>
      <c r="G2338" s="4" t="s">
        <v>9690</v>
      </c>
      <c r="H2338" s="5">
        <v>2</v>
      </c>
      <c r="I2338" s="5" t="s">
        <v>6943</v>
      </c>
      <c r="J2338" s="5"/>
      <c r="K2338" s="5"/>
      <c r="L2338" s="5"/>
      <c r="M2338" s="5" t="s">
        <v>1343</v>
      </c>
      <c r="N2338" s="5"/>
      <c r="O2338" s="5"/>
      <c r="P2338" s="5"/>
      <c r="Q2338" s="5"/>
      <c r="R2338" s="5"/>
      <c r="S2338" s="5"/>
      <c r="T2338" s="5"/>
      <c r="U2338" s="6">
        <v>45597</v>
      </c>
      <c r="V2338" s="5"/>
      <c r="W2338" s="4" t="s">
        <v>1329</v>
      </c>
      <c r="X2338" s="5"/>
      <c r="Y2338" s="5"/>
      <c r="Z2338" s="5"/>
      <c r="AA2338" s="4" t="s">
        <v>2178</v>
      </c>
      <c r="AB2338" s="5"/>
      <c r="AC2338" s="5"/>
      <c r="AD2338" s="5"/>
      <c r="AE2338" s="5"/>
      <c r="AF2338" s="5"/>
      <c r="AG2338" s="5"/>
      <c r="AH2338" s="5"/>
      <c r="AI2338" s="5"/>
      <c r="AJ2338" s="5"/>
      <c r="AK2338" s="5"/>
      <c r="AL2338" s="5"/>
      <c r="AM2338" s="5"/>
      <c r="AN2338" s="5"/>
      <c r="AO2338" s="5"/>
      <c r="AP2338" s="5" t="s">
        <v>1413</v>
      </c>
      <c r="AQ2338" s="4" t="s">
        <v>1414</v>
      </c>
      <c r="AR2338" s="5" t="s">
        <v>19</v>
      </c>
      <c r="AS2338" s="4" t="s">
        <v>2225</v>
      </c>
      <c r="AT2338" s="5" t="s">
        <v>2226</v>
      </c>
      <c r="AU2338" s="5" t="s">
        <v>41</v>
      </c>
      <c r="AV2338" s="4" t="s">
        <v>2227</v>
      </c>
      <c r="AW2338" s="5" t="s">
        <v>89</v>
      </c>
      <c r="AX2338" s="4" t="s">
        <v>3900</v>
      </c>
      <c r="AY2338" s="5" t="s">
        <v>3901</v>
      </c>
      <c r="AZ2338" s="5" t="s">
        <v>11</v>
      </c>
      <c r="BA2338" s="4" t="s">
        <v>3902</v>
      </c>
      <c r="BB2338" s="5" t="s">
        <v>3903</v>
      </c>
      <c r="BC2338" s="5" t="s">
        <v>9691</v>
      </c>
      <c r="BD2338" s="5" t="s">
        <v>9692</v>
      </c>
      <c r="BE2338" s="5" t="s">
        <v>25</v>
      </c>
      <c r="BF2338" s="5" t="s">
        <v>1333</v>
      </c>
      <c r="BG2338" s="4" t="s">
        <v>9690</v>
      </c>
      <c r="BH2338" s="5" t="s">
        <v>1343</v>
      </c>
    </row>
    <row r="2339" spans="1:60" x14ac:dyDescent="0.25">
      <c r="A2339">
        <f t="shared" si="196"/>
        <v>99240</v>
      </c>
      <c r="B2339">
        <f t="shared" si="197"/>
        <v>50100826</v>
      </c>
      <c r="C2339" t="str">
        <f t="shared" si="198"/>
        <v>CC</v>
      </c>
      <c r="D2339" t="str">
        <f t="shared" si="195"/>
        <v>REGION GRAND OUEST</v>
      </c>
      <c r="E2339" s="12" t="str">
        <f t="shared" si="199"/>
        <v>TERRAIN</v>
      </c>
      <c r="F2339" s="4" t="s">
        <v>9693</v>
      </c>
      <c r="G2339" s="4" t="s">
        <v>9694</v>
      </c>
      <c r="H2339" s="5">
        <v>2</v>
      </c>
      <c r="I2339" s="5" t="s">
        <v>6943</v>
      </c>
      <c r="J2339" s="5"/>
      <c r="K2339" s="5"/>
      <c r="L2339" s="5"/>
      <c r="M2339" s="5" t="s">
        <v>1343</v>
      </c>
      <c r="N2339" s="5"/>
      <c r="O2339" s="5"/>
      <c r="P2339" s="5"/>
      <c r="Q2339" s="5"/>
      <c r="R2339" s="5"/>
      <c r="S2339" s="5"/>
      <c r="T2339" s="5"/>
      <c r="U2339" s="6">
        <v>45627</v>
      </c>
      <c r="V2339" s="5"/>
      <c r="W2339" s="4" t="s">
        <v>1329</v>
      </c>
      <c r="X2339" s="5"/>
      <c r="Y2339" s="5"/>
      <c r="Z2339" s="5"/>
      <c r="AA2339" s="4" t="s">
        <v>2789</v>
      </c>
      <c r="AB2339" s="5"/>
      <c r="AC2339" s="5"/>
      <c r="AD2339" s="5"/>
      <c r="AE2339" s="5"/>
      <c r="AF2339" s="5"/>
      <c r="AG2339" s="5"/>
      <c r="AH2339" s="5"/>
      <c r="AI2339" s="5"/>
      <c r="AJ2339" s="5"/>
      <c r="AK2339" s="5"/>
      <c r="AL2339" s="5"/>
      <c r="AM2339" s="5"/>
      <c r="AN2339" s="5"/>
      <c r="AO2339" s="5"/>
      <c r="AP2339" s="5" t="s">
        <v>1413</v>
      </c>
      <c r="AQ2339" s="4" t="s">
        <v>1414</v>
      </c>
      <c r="AR2339" s="5" t="s">
        <v>19</v>
      </c>
      <c r="AS2339" s="4" t="s">
        <v>2662</v>
      </c>
      <c r="AT2339" s="5" t="s">
        <v>2663</v>
      </c>
      <c r="AU2339" s="5" t="s">
        <v>41</v>
      </c>
      <c r="AV2339" s="4" t="s">
        <v>2664</v>
      </c>
      <c r="AW2339" s="5" t="s">
        <v>119</v>
      </c>
      <c r="AX2339" s="4" t="s">
        <v>3099</v>
      </c>
      <c r="AY2339" s="5" t="s">
        <v>3101</v>
      </c>
      <c r="AZ2339" s="5" t="s">
        <v>11</v>
      </c>
      <c r="BA2339" s="4" t="s">
        <v>3102</v>
      </c>
      <c r="BB2339" s="5" t="s">
        <v>3103</v>
      </c>
      <c r="BC2339" s="4"/>
      <c r="BD2339" s="5"/>
      <c r="BE2339" s="5"/>
      <c r="BF2339" s="5"/>
      <c r="BG2339" s="4" t="s">
        <v>9694</v>
      </c>
      <c r="BH2339" s="5" t="s">
        <v>1343</v>
      </c>
    </row>
    <row r="2340" spans="1:60" x14ac:dyDescent="0.25">
      <c r="A2340">
        <f t="shared" si="196"/>
        <v>99230</v>
      </c>
      <c r="B2340">
        <f t="shared" si="197"/>
        <v>50100825</v>
      </c>
      <c r="C2340" t="str">
        <f t="shared" si="198"/>
        <v>CC</v>
      </c>
      <c r="D2340" t="str">
        <f t="shared" si="195"/>
        <v>REGION GRAND SUD</v>
      </c>
      <c r="E2340" s="12" t="str">
        <f t="shared" si="199"/>
        <v>TERRAIN</v>
      </c>
      <c r="F2340" s="4" t="s">
        <v>9695</v>
      </c>
      <c r="G2340" s="4" t="s">
        <v>2211</v>
      </c>
      <c r="H2340" s="5">
        <v>2</v>
      </c>
      <c r="I2340" s="5" t="s">
        <v>6943</v>
      </c>
      <c r="J2340" s="5"/>
      <c r="K2340" s="5"/>
      <c r="L2340" s="5"/>
      <c r="M2340" s="5" t="s">
        <v>1343</v>
      </c>
      <c r="N2340" s="5"/>
      <c r="O2340" s="5"/>
      <c r="P2340" s="5"/>
      <c r="Q2340" s="5"/>
      <c r="R2340" s="5"/>
      <c r="S2340" s="5"/>
      <c r="T2340" s="5"/>
      <c r="U2340" s="6">
        <v>45566</v>
      </c>
      <c r="V2340" s="5"/>
      <c r="W2340" s="4" t="s">
        <v>1329</v>
      </c>
      <c r="X2340" s="5"/>
      <c r="Y2340" s="5"/>
      <c r="Z2340" s="5"/>
      <c r="AA2340" s="4" t="s">
        <v>2208</v>
      </c>
      <c r="AB2340" s="5"/>
      <c r="AC2340" s="5"/>
      <c r="AD2340" s="5"/>
      <c r="AE2340" s="5"/>
      <c r="AF2340" s="5"/>
      <c r="AG2340" s="5"/>
      <c r="AH2340" s="5"/>
      <c r="AI2340" s="5"/>
      <c r="AJ2340" s="5"/>
      <c r="AK2340" s="5"/>
      <c r="AL2340" s="5"/>
      <c r="AM2340" s="5"/>
      <c r="AN2340" s="5"/>
      <c r="AO2340" s="5"/>
      <c r="AP2340" s="5" t="s">
        <v>1335</v>
      </c>
      <c r="AQ2340" s="4" t="s">
        <v>1336</v>
      </c>
      <c r="AR2340" s="5" t="s">
        <v>12476</v>
      </c>
      <c r="AS2340" s="4" t="s">
        <v>1427</v>
      </c>
      <c r="AT2340" s="5" t="s">
        <v>1428</v>
      </c>
      <c r="AU2340" s="5" t="s">
        <v>41</v>
      </c>
      <c r="AV2340" s="4" t="s">
        <v>1429</v>
      </c>
      <c r="AW2340" s="5" t="s">
        <v>129</v>
      </c>
      <c r="AX2340" s="4" t="s">
        <v>1430</v>
      </c>
      <c r="AY2340" s="5" t="s">
        <v>1431</v>
      </c>
      <c r="AZ2340" s="5" t="s">
        <v>11</v>
      </c>
      <c r="BA2340" s="4" t="s">
        <v>1432</v>
      </c>
      <c r="BB2340" s="5" t="s">
        <v>1433</v>
      </c>
      <c r="BC2340" s="5" t="s">
        <v>2207</v>
      </c>
      <c r="BD2340" s="5" t="s">
        <v>2210</v>
      </c>
      <c r="BE2340" s="5" t="s">
        <v>25</v>
      </c>
      <c r="BF2340" s="5" t="s">
        <v>1333</v>
      </c>
      <c r="BG2340" s="4" t="s">
        <v>2211</v>
      </c>
      <c r="BH2340" s="5" t="s">
        <v>1343</v>
      </c>
    </row>
    <row r="2341" spans="1:60" x14ac:dyDescent="0.25">
      <c r="A2341">
        <f t="shared" si="196"/>
        <v>99220</v>
      </c>
      <c r="B2341">
        <f t="shared" si="197"/>
        <v>50100824</v>
      </c>
      <c r="C2341" t="str">
        <f t="shared" si="198"/>
        <v>CC</v>
      </c>
      <c r="D2341" t="str">
        <f t="shared" si="195"/>
        <v>REGION GRAND SUD</v>
      </c>
      <c r="E2341" s="12" t="str">
        <f t="shared" si="199"/>
        <v>TERRAIN</v>
      </c>
      <c r="F2341" s="4" t="s">
        <v>9696</v>
      </c>
      <c r="G2341" s="4" t="s">
        <v>9697</v>
      </c>
      <c r="H2341" s="5">
        <v>2</v>
      </c>
      <c r="I2341" s="5" t="s">
        <v>6943</v>
      </c>
      <c r="J2341" s="5"/>
      <c r="K2341" s="5"/>
      <c r="L2341" s="5"/>
      <c r="M2341" s="5" t="s">
        <v>1343</v>
      </c>
      <c r="N2341" s="5"/>
      <c r="O2341" s="5"/>
      <c r="P2341" s="5"/>
      <c r="Q2341" s="5"/>
      <c r="R2341" s="5"/>
      <c r="S2341" s="5"/>
      <c r="T2341" s="5"/>
      <c r="U2341" s="6">
        <v>45566</v>
      </c>
      <c r="V2341" s="5"/>
      <c r="W2341" s="4" t="s">
        <v>1329</v>
      </c>
      <c r="X2341" s="5"/>
      <c r="Y2341" s="5"/>
      <c r="Z2341" s="5"/>
      <c r="AA2341" s="4" t="s">
        <v>9614</v>
      </c>
      <c r="AB2341" s="5"/>
      <c r="AC2341" s="5"/>
      <c r="AD2341" s="5"/>
      <c r="AE2341" s="5"/>
      <c r="AF2341" s="5"/>
      <c r="AG2341" s="5"/>
      <c r="AH2341" s="5"/>
      <c r="AI2341" s="5"/>
      <c r="AJ2341" s="5"/>
      <c r="AK2341" s="5"/>
      <c r="AL2341" s="5"/>
      <c r="AM2341" s="5"/>
      <c r="AN2341" s="5"/>
      <c r="AO2341" s="5"/>
      <c r="AP2341" s="5" t="s">
        <v>1335</v>
      </c>
      <c r="AQ2341" s="4" t="s">
        <v>1336</v>
      </c>
      <c r="AR2341" s="5" t="s">
        <v>12476</v>
      </c>
      <c r="AS2341" s="4" t="s">
        <v>1473</v>
      </c>
      <c r="AT2341" s="5" t="s">
        <v>1474</v>
      </c>
      <c r="AU2341" s="5" t="s">
        <v>41</v>
      </c>
      <c r="AV2341" s="4" t="s">
        <v>1475</v>
      </c>
      <c r="AW2341" s="5" t="s">
        <v>58</v>
      </c>
      <c r="AX2341" s="4" t="s">
        <v>1819</v>
      </c>
      <c r="AY2341" s="5" t="s">
        <v>1820</v>
      </c>
      <c r="AZ2341" s="5" t="s">
        <v>11</v>
      </c>
      <c r="BA2341" s="4" t="s">
        <v>1821</v>
      </c>
      <c r="BB2341" s="5" t="s">
        <v>1822</v>
      </c>
      <c r="BC2341" s="5" t="s">
        <v>9698</v>
      </c>
      <c r="BD2341" s="5" t="s">
        <v>9699</v>
      </c>
      <c r="BE2341" s="5" t="s">
        <v>3</v>
      </c>
      <c r="BF2341" s="5" t="s">
        <v>1333</v>
      </c>
      <c r="BG2341" s="4" t="s">
        <v>9697</v>
      </c>
      <c r="BH2341" s="5" t="s">
        <v>1343</v>
      </c>
    </row>
    <row r="2342" spans="1:60" x14ac:dyDescent="0.25">
      <c r="A2342">
        <f t="shared" si="196"/>
        <v>99219</v>
      </c>
      <c r="B2342">
        <f t="shared" si="197"/>
        <v>50100823</v>
      </c>
      <c r="C2342" t="str">
        <f t="shared" si="198"/>
        <v>CC</v>
      </c>
      <c r="D2342" t="str">
        <f t="shared" si="195"/>
        <v>REGION GRAND SUD</v>
      </c>
      <c r="E2342" s="12" t="str">
        <f t="shared" si="199"/>
        <v>TERRAIN</v>
      </c>
      <c r="F2342" s="4" t="s">
        <v>9700</v>
      </c>
      <c r="G2342" s="4" t="s">
        <v>3003</v>
      </c>
      <c r="H2342" s="5">
        <v>2</v>
      </c>
      <c r="I2342" s="5" t="s">
        <v>6943</v>
      </c>
      <c r="J2342" s="5"/>
      <c r="K2342" s="5"/>
      <c r="L2342" s="5"/>
      <c r="M2342" s="5" t="s">
        <v>1343</v>
      </c>
      <c r="N2342" s="5"/>
      <c r="O2342" s="5"/>
      <c r="P2342" s="5"/>
      <c r="Q2342" s="5"/>
      <c r="R2342" s="5"/>
      <c r="S2342" s="5"/>
      <c r="T2342" s="5"/>
      <c r="U2342" s="6">
        <v>45627</v>
      </c>
      <c r="V2342" s="5"/>
      <c r="W2342" s="4" t="s">
        <v>1329</v>
      </c>
      <c r="X2342" s="5"/>
      <c r="Y2342" s="5"/>
      <c r="Z2342" s="5"/>
      <c r="AA2342" s="4" t="s">
        <v>3000</v>
      </c>
      <c r="AB2342" s="5"/>
      <c r="AC2342" s="5"/>
      <c r="AD2342" s="5"/>
      <c r="AE2342" s="5"/>
      <c r="AF2342" s="5"/>
      <c r="AG2342" s="5"/>
      <c r="AH2342" s="5"/>
      <c r="AI2342" s="5"/>
      <c r="AJ2342" s="5"/>
      <c r="AK2342" s="5"/>
      <c r="AL2342" s="5"/>
      <c r="AM2342" s="5"/>
      <c r="AN2342" s="5"/>
      <c r="AO2342" s="5"/>
      <c r="AP2342" s="5" t="s">
        <v>1335</v>
      </c>
      <c r="AQ2342" s="4" t="s">
        <v>1336</v>
      </c>
      <c r="AR2342" s="5" t="s">
        <v>12476</v>
      </c>
      <c r="AS2342" s="4" t="s">
        <v>1795</v>
      </c>
      <c r="AT2342" s="5" t="s">
        <v>1796</v>
      </c>
      <c r="AU2342" s="5" t="s">
        <v>41</v>
      </c>
      <c r="AV2342" s="4" t="s">
        <v>1797</v>
      </c>
      <c r="AW2342" s="5" t="s">
        <v>227</v>
      </c>
      <c r="AX2342" s="4" t="s">
        <v>1798</v>
      </c>
      <c r="AY2342" s="5" t="s">
        <v>1799</v>
      </c>
      <c r="AZ2342" s="5" t="s">
        <v>11</v>
      </c>
      <c r="BA2342" s="4" t="s">
        <v>1800</v>
      </c>
      <c r="BB2342" s="5" t="s">
        <v>1801</v>
      </c>
      <c r="BC2342" s="5" t="s">
        <v>2998</v>
      </c>
      <c r="BD2342" s="5" t="s">
        <v>3002</v>
      </c>
      <c r="BE2342" s="5" t="s">
        <v>25</v>
      </c>
      <c r="BF2342" s="5" t="s">
        <v>1333</v>
      </c>
      <c r="BG2342" s="4" t="s">
        <v>3003</v>
      </c>
      <c r="BH2342" s="5" t="s">
        <v>1343</v>
      </c>
    </row>
    <row r="2343" spans="1:60" x14ac:dyDescent="0.25">
      <c r="A2343">
        <f t="shared" si="196"/>
        <v>99211</v>
      </c>
      <c r="B2343">
        <f t="shared" si="197"/>
        <v>50100822</v>
      </c>
      <c r="C2343" t="str">
        <f t="shared" si="198"/>
        <v>CC</v>
      </c>
      <c r="D2343" t="str">
        <f t="shared" si="195"/>
        <v>REGION GRAND OUEST</v>
      </c>
      <c r="E2343" s="12" t="str">
        <f t="shared" si="199"/>
        <v>TERRAIN</v>
      </c>
      <c r="F2343" s="4" t="s">
        <v>9701</v>
      </c>
      <c r="G2343" s="4" t="s">
        <v>9702</v>
      </c>
      <c r="H2343" s="5">
        <v>2</v>
      </c>
      <c r="I2343" s="5" t="s">
        <v>6943</v>
      </c>
      <c r="J2343" s="5"/>
      <c r="K2343" s="5"/>
      <c r="L2343" s="5"/>
      <c r="M2343" s="5" t="s">
        <v>1343</v>
      </c>
      <c r="N2343" s="5"/>
      <c r="O2343" s="5"/>
      <c r="P2343" s="5"/>
      <c r="Q2343" s="5"/>
      <c r="R2343" s="5"/>
      <c r="S2343" s="5"/>
      <c r="T2343" s="5"/>
      <c r="U2343" s="6">
        <v>45597</v>
      </c>
      <c r="V2343" s="5"/>
      <c r="W2343" s="4" t="s">
        <v>1329</v>
      </c>
      <c r="X2343" s="5"/>
      <c r="Y2343" s="5"/>
      <c r="Z2343" s="5"/>
      <c r="AA2343" s="4" t="s">
        <v>8360</v>
      </c>
      <c r="AB2343" s="5"/>
      <c r="AC2343" s="5"/>
      <c r="AD2343" s="5"/>
      <c r="AE2343" s="5"/>
      <c r="AF2343" s="5"/>
      <c r="AG2343" s="5"/>
      <c r="AH2343" s="5"/>
      <c r="AI2343" s="5"/>
      <c r="AJ2343" s="5"/>
      <c r="AK2343" s="5"/>
      <c r="AL2343" s="5"/>
      <c r="AM2343" s="5"/>
      <c r="AN2343" s="5"/>
      <c r="AO2343" s="5"/>
      <c r="AP2343" s="5" t="s">
        <v>1413</v>
      </c>
      <c r="AQ2343" s="4" t="s">
        <v>1414</v>
      </c>
      <c r="AR2343" s="5" t="s">
        <v>19</v>
      </c>
      <c r="AS2343" s="4" t="s">
        <v>1585</v>
      </c>
      <c r="AT2343" s="5" t="s">
        <v>1586</v>
      </c>
      <c r="AU2343" s="5" t="s">
        <v>41</v>
      </c>
      <c r="AV2343" s="4" t="s">
        <v>1587</v>
      </c>
      <c r="AW2343" s="5" t="s">
        <v>340</v>
      </c>
      <c r="AX2343" s="4" t="s">
        <v>2410</v>
      </c>
      <c r="AY2343" s="5" t="s">
        <v>2411</v>
      </c>
      <c r="AZ2343" s="5" t="s">
        <v>11</v>
      </c>
      <c r="BA2343" s="4" t="s">
        <v>2412</v>
      </c>
      <c r="BB2343" s="5" t="s">
        <v>2413</v>
      </c>
      <c r="BC2343" s="5"/>
      <c r="BD2343" s="5"/>
      <c r="BE2343" s="5"/>
      <c r="BF2343" s="5"/>
      <c r="BG2343" s="4" t="s">
        <v>9702</v>
      </c>
      <c r="BH2343" s="5" t="s">
        <v>1343</v>
      </c>
    </row>
    <row r="2344" spans="1:60" x14ac:dyDescent="0.25">
      <c r="A2344">
        <f t="shared" si="196"/>
        <v>99209</v>
      </c>
      <c r="B2344">
        <f t="shared" si="197"/>
        <v>50100821</v>
      </c>
      <c r="C2344" t="str">
        <f t="shared" si="198"/>
        <v>CC</v>
      </c>
      <c r="D2344" t="str">
        <f t="shared" si="195"/>
        <v>REGION ILE DE FRANCE NORD</v>
      </c>
      <c r="E2344" s="12" t="str">
        <f t="shared" si="199"/>
        <v>TERRAIN</v>
      </c>
      <c r="F2344" s="4" t="s">
        <v>9703</v>
      </c>
      <c r="G2344" s="4" t="s">
        <v>9704</v>
      </c>
      <c r="H2344" s="5">
        <v>2</v>
      </c>
      <c r="I2344" s="5" t="s">
        <v>6943</v>
      </c>
      <c r="J2344" s="5"/>
      <c r="K2344" s="5"/>
      <c r="L2344" s="5"/>
      <c r="M2344" s="5" t="s">
        <v>1343</v>
      </c>
      <c r="N2344" s="5"/>
      <c r="O2344" s="5"/>
      <c r="P2344" s="5"/>
      <c r="Q2344" s="5"/>
      <c r="R2344" s="5"/>
      <c r="S2344" s="5"/>
      <c r="T2344" s="5"/>
      <c r="U2344" s="6">
        <v>45597</v>
      </c>
      <c r="V2344" s="5"/>
      <c r="W2344" s="4" t="s">
        <v>1329</v>
      </c>
      <c r="X2344" s="5"/>
      <c r="Y2344" s="5"/>
      <c r="Z2344" s="5"/>
      <c r="AA2344" s="4" t="s">
        <v>5587</v>
      </c>
      <c r="AB2344" s="5"/>
      <c r="AC2344" s="5"/>
      <c r="AD2344" s="5"/>
      <c r="AE2344" s="5"/>
      <c r="AF2344" s="5"/>
      <c r="AG2344" s="5"/>
      <c r="AH2344" s="5"/>
      <c r="AI2344" s="5"/>
      <c r="AJ2344" s="5"/>
      <c r="AK2344" s="5"/>
      <c r="AL2344" s="5"/>
      <c r="AM2344" s="5"/>
      <c r="AN2344" s="5"/>
      <c r="AO2344" s="5"/>
      <c r="AP2344" s="5" t="s">
        <v>12477</v>
      </c>
      <c r="AQ2344" s="4" t="s">
        <v>1351</v>
      </c>
      <c r="AR2344" s="5" t="s">
        <v>12478</v>
      </c>
      <c r="AS2344" s="4" t="s">
        <v>1638</v>
      </c>
      <c r="AT2344" s="5" t="s">
        <v>1639</v>
      </c>
      <c r="AU2344" s="5" t="s">
        <v>41</v>
      </c>
      <c r="AV2344" s="4" t="s">
        <v>1640</v>
      </c>
      <c r="AW2344" s="5" t="s">
        <v>142</v>
      </c>
      <c r="AX2344" s="4" t="s">
        <v>1641</v>
      </c>
      <c r="AY2344" s="5" t="s">
        <v>1642</v>
      </c>
      <c r="AZ2344" s="5" t="s">
        <v>11</v>
      </c>
      <c r="BA2344" s="4" t="s">
        <v>1643</v>
      </c>
      <c r="BB2344" s="5" t="s">
        <v>1644</v>
      </c>
      <c r="BC2344" s="5"/>
      <c r="BD2344" s="5"/>
      <c r="BE2344" s="5"/>
      <c r="BF2344" s="5"/>
      <c r="BG2344" s="4" t="s">
        <v>9704</v>
      </c>
      <c r="BH2344" s="5" t="s">
        <v>1343</v>
      </c>
    </row>
    <row r="2345" spans="1:60" x14ac:dyDescent="0.25">
      <c r="A2345">
        <f t="shared" si="196"/>
        <v>99204</v>
      </c>
      <c r="B2345">
        <f t="shared" si="197"/>
        <v>50100820</v>
      </c>
      <c r="C2345" t="str">
        <f t="shared" si="198"/>
        <v>CC</v>
      </c>
      <c r="D2345" t="str">
        <f t="shared" si="195"/>
        <v>REGION CENTRE EST</v>
      </c>
      <c r="E2345" s="12" t="str">
        <f t="shared" si="199"/>
        <v>TERRAIN</v>
      </c>
      <c r="F2345" s="4" t="s">
        <v>9705</v>
      </c>
      <c r="G2345" s="4" t="s">
        <v>4582</v>
      </c>
      <c r="H2345" s="5">
        <v>2</v>
      </c>
      <c r="I2345" s="5" t="s">
        <v>6943</v>
      </c>
      <c r="J2345" s="5"/>
      <c r="K2345" s="5"/>
      <c r="L2345" s="5"/>
      <c r="M2345" s="5" t="s">
        <v>1343</v>
      </c>
      <c r="N2345" s="5"/>
      <c r="O2345" s="5"/>
      <c r="P2345" s="5"/>
      <c r="Q2345" s="5"/>
      <c r="R2345" s="5"/>
      <c r="S2345" s="5"/>
      <c r="T2345" s="5"/>
      <c r="U2345" s="6">
        <v>45627</v>
      </c>
      <c r="V2345" s="5"/>
      <c r="W2345" s="4" t="s">
        <v>1329</v>
      </c>
      <c r="X2345" s="5"/>
      <c r="Y2345" s="5"/>
      <c r="Z2345" s="5"/>
      <c r="AA2345" s="4" t="s">
        <v>4580</v>
      </c>
      <c r="AB2345" s="5"/>
      <c r="AC2345" s="5"/>
      <c r="AD2345" s="5"/>
      <c r="AE2345" s="5"/>
      <c r="AF2345" s="5"/>
      <c r="AG2345" s="5"/>
      <c r="AH2345" s="5"/>
      <c r="AI2345" s="5"/>
      <c r="AJ2345" s="5"/>
      <c r="AK2345" s="5"/>
      <c r="AL2345" s="5"/>
      <c r="AM2345" s="5"/>
      <c r="AN2345" s="5"/>
      <c r="AO2345" s="5"/>
      <c r="AP2345" s="5" t="s">
        <v>1536</v>
      </c>
      <c r="AQ2345" s="4" t="s">
        <v>12479</v>
      </c>
      <c r="AR2345" s="5" t="s">
        <v>12480</v>
      </c>
      <c r="AS2345" s="4" t="s">
        <v>1993</v>
      </c>
      <c r="AT2345" s="5" t="s">
        <v>1994</v>
      </c>
      <c r="AU2345" s="5" t="s">
        <v>41</v>
      </c>
      <c r="AV2345" s="4" t="s">
        <v>1995</v>
      </c>
      <c r="AW2345" s="5" t="s">
        <v>53</v>
      </c>
      <c r="AX2345" s="4" t="s">
        <v>1996</v>
      </c>
      <c r="AY2345" s="5" t="s">
        <v>1997</v>
      </c>
      <c r="AZ2345" s="5" t="s">
        <v>11</v>
      </c>
      <c r="BA2345" s="4" t="s">
        <v>1998</v>
      </c>
      <c r="BB2345" s="5" t="s">
        <v>1999</v>
      </c>
      <c r="BC2345" s="4" t="s">
        <v>4579</v>
      </c>
      <c r="BD2345" s="5" t="s">
        <v>4581</v>
      </c>
      <c r="BE2345" s="5" t="s">
        <v>25</v>
      </c>
      <c r="BF2345" s="5" t="s">
        <v>1333</v>
      </c>
      <c r="BG2345" s="4" t="s">
        <v>4582</v>
      </c>
      <c r="BH2345" s="5" t="s">
        <v>1343</v>
      </c>
    </row>
    <row r="2346" spans="1:60" x14ac:dyDescent="0.25">
      <c r="A2346">
        <f t="shared" si="196"/>
        <v>99202</v>
      </c>
      <c r="B2346">
        <f t="shared" si="197"/>
        <v>50100819</v>
      </c>
      <c r="C2346" t="str">
        <f t="shared" si="198"/>
        <v>CC</v>
      </c>
      <c r="D2346" t="str">
        <f t="shared" si="195"/>
        <v>REGION ILE DE FRANCE NORD</v>
      </c>
      <c r="E2346" s="12" t="str">
        <f t="shared" si="199"/>
        <v>TERRAIN</v>
      </c>
      <c r="F2346" s="4" t="s">
        <v>9706</v>
      </c>
      <c r="G2346" s="4" t="s">
        <v>3098</v>
      </c>
      <c r="H2346" s="5">
        <v>2</v>
      </c>
      <c r="I2346" s="5" t="s">
        <v>6943</v>
      </c>
      <c r="J2346" s="5"/>
      <c r="K2346" s="5"/>
      <c r="L2346" s="5"/>
      <c r="M2346" s="5" t="s">
        <v>1343</v>
      </c>
      <c r="N2346" s="5"/>
      <c r="O2346" s="5"/>
      <c r="P2346" s="5"/>
      <c r="Q2346" s="5"/>
      <c r="R2346" s="5"/>
      <c r="S2346" s="5"/>
      <c r="T2346" s="5"/>
      <c r="U2346" s="6">
        <v>45627</v>
      </c>
      <c r="V2346" s="5"/>
      <c r="W2346" s="4" t="s">
        <v>1329</v>
      </c>
      <c r="X2346" s="5"/>
      <c r="Y2346" s="5"/>
      <c r="Z2346" s="5"/>
      <c r="AA2346" s="4" t="s">
        <v>3095</v>
      </c>
      <c r="AB2346" s="5"/>
      <c r="AC2346" s="5"/>
      <c r="AD2346" s="5"/>
      <c r="AE2346" s="5"/>
      <c r="AF2346" s="5"/>
      <c r="AG2346" s="5"/>
      <c r="AH2346" s="5"/>
      <c r="AI2346" s="5"/>
      <c r="AJ2346" s="5"/>
      <c r="AK2346" s="5"/>
      <c r="AL2346" s="5"/>
      <c r="AM2346" s="5"/>
      <c r="AN2346" s="5"/>
      <c r="AO2346" s="5"/>
      <c r="AP2346" s="5" t="s">
        <v>12477</v>
      </c>
      <c r="AQ2346" s="4" t="s">
        <v>1351</v>
      </c>
      <c r="AR2346" s="5" t="s">
        <v>12478</v>
      </c>
      <c r="AS2346" s="4" t="s">
        <v>1651</v>
      </c>
      <c r="AT2346" s="5" t="s">
        <v>1652</v>
      </c>
      <c r="AU2346" s="5" t="s">
        <v>41</v>
      </c>
      <c r="AV2346" s="4" t="s">
        <v>1653</v>
      </c>
      <c r="AW2346" s="5" t="s">
        <v>35</v>
      </c>
      <c r="AX2346" s="4" t="s">
        <v>3088</v>
      </c>
      <c r="AY2346" s="5" t="s">
        <v>3089</v>
      </c>
      <c r="AZ2346" s="5" t="s">
        <v>11</v>
      </c>
      <c r="BA2346" s="4" t="s">
        <v>3090</v>
      </c>
      <c r="BB2346" s="5" t="s">
        <v>3091</v>
      </c>
      <c r="BC2346" s="4" t="s">
        <v>3094</v>
      </c>
      <c r="BD2346" s="5" t="s">
        <v>3097</v>
      </c>
      <c r="BE2346" s="5" t="s">
        <v>3</v>
      </c>
      <c r="BF2346" s="5" t="s">
        <v>1333</v>
      </c>
      <c r="BG2346" s="4" t="s">
        <v>3098</v>
      </c>
      <c r="BH2346" s="5" t="s">
        <v>1343</v>
      </c>
    </row>
    <row r="2347" spans="1:60" x14ac:dyDescent="0.25">
      <c r="A2347">
        <f t="shared" si="196"/>
        <v>99189</v>
      </c>
      <c r="B2347">
        <f t="shared" si="197"/>
        <v>50100818</v>
      </c>
      <c r="C2347" t="str">
        <f t="shared" si="198"/>
        <v>CC</v>
      </c>
      <c r="D2347" t="str">
        <f t="shared" si="195"/>
        <v>REGION GRAND SUD</v>
      </c>
      <c r="E2347" s="12" t="str">
        <f t="shared" si="199"/>
        <v>TERRAIN</v>
      </c>
      <c r="F2347" s="4" t="s">
        <v>9707</v>
      </c>
      <c r="G2347" s="4" t="s">
        <v>1963</v>
      </c>
      <c r="H2347" s="5">
        <v>2</v>
      </c>
      <c r="I2347" s="5" t="s">
        <v>6943</v>
      </c>
      <c r="J2347" s="5"/>
      <c r="K2347" s="5"/>
      <c r="L2347" s="5"/>
      <c r="M2347" s="5" t="s">
        <v>1343</v>
      </c>
      <c r="N2347" s="5"/>
      <c r="O2347" s="5"/>
      <c r="P2347" s="5"/>
      <c r="Q2347" s="5"/>
      <c r="R2347" s="5"/>
      <c r="S2347" s="5"/>
      <c r="T2347" s="5"/>
      <c r="U2347" s="6">
        <v>45474</v>
      </c>
      <c r="V2347" s="5"/>
      <c r="W2347" s="4" t="s">
        <v>1329</v>
      </c>
      <c r="X2347" s="5"/>
      <c r="Y2347" s="5"/>
      <c r="Z2347" s="5"/>
      <c r="AA2347" s="4" t="s">
        <v>1960</v>
      </c>
      <c r="AB2347" s="5"/>
      <c r="AC2347" s="5"/>
      <c r="AD2347" s="5"/>
      <c r="AE2347" s="5"/>
      <c r="AF2347" s="5"/>
      <c r="AG2347" s="5"/>
      <c r="AH2347" s="5"/>
      <c r="AI2347" s="5"/>
      <c r="AJ2347" s="5"/>
      <c r="AK2347" s="5"/>
      <c r="AL2347" s="5"/>
      <c r="AM2347" s="5"/>
      <c r="AN2347" s="5"/>
      <c r="AO2347" s="5"/>
      <c r="AP2347" s="5" t="s">
        <v>1335</v>
      </c>
      <c r="AQ2347" s="4" t="s">
        <v>1336</v>
      </c>
      <c r="AR2347" s="5" t="s">
        <v>12476</v>
      </c>
      <c r="AS2347" s="4" t="s">
        <v>1337</v>
      </c>
      <c r="AT2347" s="5" t="s">
        <v>1338</v>
      </c>
      <c r="AU2347" s="5" t="s">
        <v>41</v>
      </c>
      <c r="AV2347" s="4" t="s">
        <v>1339</v>
      </c>
      <c r="AW2347" s="5" t="s">
        <v>76</v>
      </c>
      <c r="AX2347" s="4" t="s">
        <v>1877</v>
      </c>
      <c r="AY2347" s="5" t="s">
        <v>1878</v>
      </c>
      <c r="AZ2347" s="5" t="s">
        <v>11</v>
      </c>
      <c r="BA2347" s="4" t="s">
        <v>1879</v>
      </c>
      <c r="BB2347" s="5" t="s">
        <v>1880</v>
      </c>
      <c r="BC2347" s="5" t="s">
        <v>1958</v>
      </c>
      <c r="BD2347" s="5" t="s">
        <v>1962</v>
      </c>
      <c r="BE2347" s="5" t="s">
        <v>25</v>
      </c>
      <c r="BF2347" s="5" t="s">
        <v>1333</v>
      </c>
      <c r="BG2347" s="4" t="s">
        <v>1963</v>
      </c>
      <c r="BH2347" s="5" t="s">
        <v>1343</v>
      </c>
    </row>
    <row r="2348" spans="1:60" x14ac:dyDescent="0.25">
      <c r="A2348">
        <f t="shared" si="196"/>
        <v>99180</v>
      </c>
      <c r="B2348">
        <f t="shared" si="197"/>
        <v>50100816</v>
      </c>
      <c r="C2348" t="str">
        <f t="shared" si="198"/>
        <v>CC</v>
      </c>
      <c r="D2348" t="str">
        <f t="shared" si="195"/>
        <v>REGION ILE DE FRANCE NORD</v>
      </c>
      <c r="E2348" s="12" t="str">
        <f t="shared" si="199"/>
        <v>TERRAIN</v>
      </c>
      <c r="F2348" s="4" t="s">
        <v>9708</v>
      </c>
      <c r="G2348" s="4" t="s">
        <v>4466</v>
      </c>
      <c r="H2348" s="5">
        <v>2</v>
      </c>
      <c r="I2348" s="5" t="s">
        <v>6943</v>
      </c>
      <c r="J2348" s="5"/>
      <c r="K2348" s="5"/>
      <c r="L2348" s="5"/>
      <c r="M2348" s="5" t="s">
        <v>1343</v>
      </c>
      <c r="N2348" s="5"/>
      <c r="O2348" s="5"/>
      <c r="P2348" s="5"/>
      <c r="Q2348" s="5"/>
      <c r="R2348" s="5"/>
      <c r="S2348" s="5"/>
      <c r="T2348" s="5"/>
      <c r="U2348" s="6">
        <v>45627</v>
      </c>
      <c r="V2348" s="5"/>
      <c r="W2348" s="4" t="s">
        <v>1329</v>
      </c>
      <c r="X2348" s="5"/>
      <c r="Y2348" s="5"/>
      <c r="Z2348" s="5"/>
      <c r="AA2348" s="4" t="s">
        <v>4463</v>
      </c>
      <c r="AB2348" s="5"/>
      <c r="AC2348" s="5"/>
      <c r="AD2348" s="5"/>
      <c r="AE2348" s="5"/>
      <c r="AF2348" s="5"/>
      <c r="AG2348" s="5"/>
      <c r="AH2348" s="5"/>
      <c r="AI2348" s="5"/>
      <c r="AJ2348" s="5"/>
      <c r="AK2348" s="5"/>
      <c r="AL2348" s="5"/>
      <c r="AM2348" s="5"/>
      <c r="AN2348" s="5"/>
      <c r="AO2348" s="5"/>
      <c r="AP2348" s="5" t="s">
        <v>12477</v>
      </c>
      <c r="AQ2348" s="4" t="s">
        <v>1351</v>
      </c>
      <c r="AR2348" s="5" t="s">
        <v>12478</v>
      </c>
      <c r="AS2348" s="4" t="s">
        <v>2180</v>
      </c>
      <c r="AT2348" s="5" t="s">
        <v>2181</v>
      </c>
      <c r="AU2348" s="5" t="s">
        <v>41</v>
      </c>
      <c r="AV2348" s="4" t="s">
        <v>2182</v>
      </c>
      <c r="AW2348" s="5" t="s">
        <v>4</v>
      </c>
      <c r="AX2348" s="4" t="s">
        <v>2681</v>
      </c>
      <c r="AY2348" s="5" t="s">
        <v>2682</v>
      </c>
      <c r="AZ2348" s="5" t="s">
        <v>11</v>
      </c>
      <c r="BA2348" s="4" t="s">
        <v>2683</v>
      </c>
      <c r="BB2348" s="5" t="s">
        <v>2684</v>
      </c>
      <c r="BC2348" s="5" t="s">
        <v>4461</v>
      </c>
      <c r="BD2348" s="5" t="s">
        <v>4465</v>
      </c>
      <c r="BE2348" s="5" t="s">
        <v>71</v>
      </c>
      <c r="BF2348" s="5" t="s">
        <v>1333</v>
      </c>
      <c r="BG2348" s="4" t="s">
        <v>4466</v>
      </c>
      <c r="BH2348" s="5" t="s">
        <v>1343</v>
      </c>
    </row>
    <row r="2349" spans="1:60" x14ac:dyDescent="0.25">
      <c r="A2349">
        <f t="shared" si="196"/>
        <v>99179</v>
      </c>
      <c r="B2349">
        <f t="shared" si="197"/>
        <v>50100815</v>
      </c>
      <c r="C2349" t="str">
        <f t="shared" si="198"/>
        <v>CC</v>
      </c>
      <c r="D2349" t="str">
        <f t="shared" si="195"/>
        <v>REGION ILE DE FRANCE NORD</v>
      </c>
      <c r="E2349" s="12" t="str">
        <f t="shared" si="199"/>
        <v>TERRAIN</v>
      </c>
      <c r="F2349" s="4" t="s">
        <v>9709</v>
      </c>
      <c r="G2349" s="4" t="s">
        <v>3488</v>
      </c>
      <c r="H2349" s="5">
        <v>2</v>
      </c>
      <c r="I2349" s="5" t="s">
        <v>6943</v>
      </c>
      <c r="J2349" s="5"/>
      <c r="K2349" s="5"/>
      <c r="L2349" s="5"/>
      <c r="M2349" s="5" t="s">
        <v>1343</v>
      </c>
      <c r="N2349" s="5"/>
      <c r="O2349" s="5"/>
      <c r="P2349" s="5"/>
      <c r="Q2349" s="5"/>
      <c r="R2349" s="5"/>
      <c r="S2349" s="5"/>
      <c r="T2349" s="5"/>
      <c r="U2349" s="6">
        <v>45627</v>
      </c>
      <c r="V2349" s="5"/>
      <c r="W2349" s="4" t="s">
        <v>1329</v>
      </c>
      <c r="X2349" s="5"/>
      <c r="Y2349" s="5"/>
      <c r="Z2349" s="5"/>
      <c r="AA2349" s="4" t="s">
        <v>3380</v>
      </c>
      <c r="AB2349" s="5"/>
      <c r="AC2349" s="5"/>
      <c r="AD2349" s="5"/>
      <c r="AE2349" s="5"/>
      <c r="AF2349" s="5"/>
      <c r="AG2349" s="5"/>
      <c r="AH2349" s="5"/>
      <c r="AI2349" s="5"/>
      <c r="AJ2349" s="5"/>
      <c r="AK2349" s="5"/>
      <c r="AL2349" s="5"/>
      <c r="AM2349" s="5"/>
      <c r="AN2349" s="5"/>
      <c r="AO2349" s="5"/>
      <c r="AP2349" s="5" t="s">
        <v>12477</v>
      </c>
      <c r="AQ2349" s="4" t="s">
        <v>1351</v>
      </c>
      <c r="AR2349" s="5" t="s">
        <v>12478</v>
      </c>
      <c r="AS2349" s="4" t="s">
        <v>2180</v>
      </c>
      <c r="AT2349" s="5" t="s">
        <v>2181</v>
      </c>
      <c r="AU2349" s="5" t="s">
        <v>41</v>
      </c>
      <c r="AV2349" s="4" t="s">
        <v>2182</v>
      </c>
      <c r="AW2349" s="5" t="s">
        <v>4</v>
      </c>
      <c r="AX2349" s="4" t="s">
        <v>2791</v>
      </c>
      <c r="AY2349" s="5" t="s">
        <v>2792</v>
      </c>
      <c r="AZ2349" s="5" t="s">
        <v>11</v>
      </c>
      <c r="BA2349" s="4" t="s">
        <v>2793</v>
      </c>
      <c r="BB2349" s="5" t="s">
        <v>2794</v>
      </c>
      <c r="BC2349" s="4" t="s">
        <v>3486</v>
      </c>
      <c r="BD2349" s="5" t="s">
        <v>3487</v>
      </c>
      <c r="BE2349" s="5" t="s">
        <v>25</v>
      </c>
      <c r="BF2349" s="5" t="s">
        <v>1333</v>
      </c>
      <c r="BG2349" s="4" t="s">
        <v>3488</v>
      </c>
      <c r="BH2349" s="5" t="s">
        <v>1343</v>
      </c>
    </row>
    <row r="2350" spans="1:60" x14ac:dyDescent="0.25">
      <c r="A2350">
        <f t="shared" si="196"/>
        <v>99176</v>
      </c>
      <c r="B2350">
        <f t="shared" si="197"/>
        <v>50100814</v>
      </c>
      <c r="C2350" t="str">
        <f t="shared" si="198"/>
        <v>CC</v>
      </c>
      <c r="D2350" t="str">
        <f t="shared" si="195"/>
        <v>REGION ILE DE FRANCE NORD</v>
      </c>
      <c r="E2350" s="12" t="str">
        <f t="shared" si="199"/>
        <v>TERRAIN</v>
      </c>
      <c r="F2350" s="4" t="s">
        <v>9710</v>
      </c>
      <c r="G2350" s="4" t="s">
        <v>9711</v>
      </c>
      <c r="H2350" s="5">
        <v>2</v>
      </c>
      <c r="I2350" s="5" t="s">
        <v>6943</v>
      </c>
      <c r="J2350" s="5"/>
      <c r="K2350" s="5"/>
      <c r="L2350" s="5"/>
      <c r="M2350" s="5" t="s">
        <v>1343</v>
      </c>
      <c r="N2350" s="5"/>
      <c r="O2350" s="5"/>
      <c r="P2350" s="5"/>
      <c r="Q2350" s="5"/>
      <c r="R2350" s="5"/>
      <c r="S2350" s="5"/>
      <c r="T2350" s="5"/>
      <c r="U2350" s="6">
        <v>45597</v>
      </c>
      <c r="V2350" s="5"/>
      <c r="W2350" s="4" t="s">
        <v>1329</v>
      </c>
      <c r="X2350" s="5"/>
      <c r="Y2350" s="5"/>
      <c r="Z2350" s="5"/>
      <c r="AA2350" s="4" t="s">
        <v>5720</v>
      </c>
      <c r="AB2350" s="5"/>
      <c r="AC2350" s="5"/>
      <c r="AD2350" s="5"/>
      <c r="AE2350" s="5"/>
      <c r="AF2350" s="5"/>
      <c r="AG2350" s="5"/>
      <c r="AH2350" s="5"/>
      <c r="AI2350" s="5"/>
      <c r="AJ2350" s="5"/>
      <c r="AK2350" s="5"/>
      <c r="AL2350" s="5"/>
      <c r="AM2350" s="5"/>
      <c r="AN2350" s="5"/>
      <c r="AO2350" s="5"/>
      <c r="AP2350" s="5" t="s">
        <v>12477</v>
      </c>
      <c r="AQ2350" s="4" t="s">
        <v>1351</v>
      </c>
      <c r="AR2350" s="5" t="s">
        <v>12478</v>
      </c>
      <c r="AS2350" s="4" t="s">
        <v>1450</v>
      </c>
      <c r="AT2350" s="5" t="s">
        <v>1451</v>
      </c>
      <c r="AU2350" s="5" t="s">
        <v>41</v>
      </c>
      <c r="AV2350" s="4" t="s">
        <v>1452</v>
      </c>
      <c r="AW2350" s="5" t="s">
        <v>230</v>
      </c>
      <c r="AX2350" s="4" t="s">
        <v>1453</v>
      </c>
      <c r="AY2350" s="5" t="s">
        <v>1454</v>
      </c>
      <c r="AZ2350" s="5" t="s">
        <v>11</v>
      </c>
      <c r="BA2350" s="4" t="s">
        <v>1455</v>
      </c>
      <c r="BB2350" s="5" t="s">
        <v>1456</v>
      </c>
      <c r="BC2350" s="5"/>
      <c r="BD2350" s="5"/>
      <c r="BE2350" s="5"/>
      <c r="BF2350" s="5"/>
      <c r="BG2350" s="4" t="s">
        <v>9711</v>
      </c>
      <c r="BH2350" s="5" t="s">
        <v>1343</v>
      </c>
    </row>
    <row r="2351" spans="1:60" x14ac:dyDescent="0.25">
      <c r="A2351">
        <f t="shared" si="196"/>
        <v>99174</v>
      </c>
      <c r="B2351">
        <f t="shared" si="197"/>
        <v>50100813</v>
      </c>
      <c r="C2351" t="str">
        <f t="shared" si="198"/>
        <v>CC</v>
      </c>
      <c r="D2351" t="str">
        <f t="shared" si="195"/>
        <v>REGION GRAND OUEST</v>
      </c>
      <c r="E2351" s="12" t="str">
        <f t="shared" si="199"/>
        <v>TERRAIN</v>
      </c>
      <c r="F2351" s="4" t="s">
        <v>9712</v>
      </c>
      <c r="G2351" s="4" t="s">
        <v>9713</v>
      </c>
      <c r="H2351" s="5">
        <v>2</v>
      </c>
      <c r="I2351" s="5" t="s">
        <v>6943</v>
      </c>
      <c r="J2351" s="5"/>
      <c r="K2351" s="5"/>
      <c r="L2351" s="5"/>
      <c r="M2351" s="5" t="s">
        <v>1343</v>
      </c>
      <c r="N2351" s="5"/>
      <c r="O2351" s="5"/>
      <c r="P2351" s="5"/>
      <c r="Q2351" s="5"/>
      <c r="R2351" s="5"/>
      <c r="S2351" s="5"/>
      <c r="T2351" s="5"/>
      <c r="U2351" s="6">
        <v>45597</v>
      </c>
      <c r="V2351" s="5"/>
      <c r="W2351" s="4" t="s">
        <v>1329</v>
      </c>
      <c r="X2351" s="5"/>
      <c r="Y2351" s="5"/>
      <c r="Z2351" s="5"/>
      <c r="AA2351" s="4" t="s">
        <v>9714</v>
      </c>
      <c r="AB2351" s="5"/>
      <c r="AC2351" s="5"/>
      <c r="AD2351" s="5"/>
      <c r="AE2351" s="5"/>
      <c r="AF2351" s="5"/>
      <c r="AG2351" s="5"/>
      <c r="AH2351" s="5"/>
      <c r="AI2351" s="5"/>
      <c r="AJ2351" s="5"/>
      <c r="AK2351" s="5"/>
      <c r="AL2351" s="5"/>
      <c r="AM2351" s="5"/>
      <c r="AN2351" s="5"/>
      <c r="AO2351" s="5"/>
      <c r="AP2351" s="5" t="s">
        <v>1413</v>
      </c>
      <c r="AQ2351" s="4" t="s">
        <v>1414</v>
      </c>
      <c r="AR2351" s="5" t="s">
        <v>19</v>
      </c>
      <c r="AS2351" s="4" t="s">
        <v>12481</v>
      </c>
      <c r="AT2351" s="5" t="s">
        <v>12482</v>
      </c>
      <c r="AU2351" s="5" t="s">
        <v>41</v>
      </c>
      <c r="AV2351" s="4" t="s">
        <v>1683</v>
      </c>
      <c r="AW2351" s="5" t="s">
        <v>330</v>
      </c>
      <c r="AX2351" s="4" t="s">
        <v>1684</v>
      </c>
      <c r="AY2351" s="5" t="s">
        <v>1685</v>
      </c>
      <c r="AZ2351" s="5" t="s">
        <v>11</v>
      </c>
      <c r="BA2351" s="4" t="s">
        <v>1686</v>
      </c>
      <c r="BB2351" s="5" t="s">
        <v>1687</v>
      </c>
      <c r="BC2351" s="5"/>
      <c r="BD2351" s="5"/>
      <c r="BE2351" s="5"/>
      <c r="BF2351" s="5"/>
      <c r="BG2351" s="4" t="s">
        <v>9713</v>
      </c>
      <c r="BH2351" s="5" t="s">
        <v>1343</v>
      </c>
    </row>
    <row r="2352" spans="1:60" x14ac:dyDescent="0.25">
      <c r="A2352">
        <f t="shared" si="196"/>
        <v>99163</v>
      </c>
      <c r="B2352">
        <f t="shared" si="197"/>
        <v>50100812</v>
      </c>
      <c r="C2352" t="str">
        <f t="shared" si="198"/>
        <v>CC</v>
      </c>
      <c r="D2352" t="str">
        <f t="shared" si="195"/>
        <v>REGION CENTRE EST</v>
      </c>
      <c r="E2352" s="12" t="str">
        <f t="shared" si="199"/>
        <v>TERRAIN</v>
      </c>
      <c r="F2352" s="4" t="s">
        <v>9715</v>
      </c>
      <c r="G2352" s="4" t="s">
        <v>9716</v>
      </c>
      <c r="H2352" s="5">
        <v>2</v>
      </c>
      <c r="I2352" s="5" t="s">
        <v>6943</v>
      </c>
      <c r="J2352" s="5"/>
      <c r="K2352" s="5"/>
      <c r="L2352" s="5"/>
      <c r="M2352" s="5" t="s">
        <v>1343</v>
      </c>
      <c r="N2352" s="5"/>
      <c r="O2352" s="5"/>
      <c r="P2352" s="5"/>
      <c r="Q2352" s="5"/>
      <c r="R2352" s="5"/>
      <c r="S2352" s="5"/>
      <c r="T2352" s="5"/>
      <c r="U2352" s="6">
        <v>45627</v>
      </c>
      <c r="V2352" s="5"/>
      <c r="W2352" s="4" t="s">
        <v>1329</v>
      </c>
      <c r="X2352" s="5"/>
      <c r="Y2352" s="5"/>
      <c r="Z2352" s="5"/>
      <c r="AA2352" s="4" t="s">
        <v>2143</v>
      </c>
      <c r="AB2352" s="5"/>
      <c r="AC2352" s="5"/>
      <c r="AD2352" s="5"/>
      <c r="AE2352" s="5"/>
      <c r="AF2352" s="5"/>
      <c r="AG2352" s="5"/>
      <c r="AH2352" s="5"/>
      <c r="AI2352" s="5"/>
      <c r="AJ2352" s="5"/>
      <c r="AK2352" s="5"/>
      <c r="AL2352" s="5"/>
      <c r="AM2352" s="5"/>
      <c r="AN2352" s="5"/>
      <c r="AO2352" s="5"/>
      <c r="AP2352" s="5" t="s">
        <v>1536</v>
      </c>
      <c r="AQ2352" s="4" t="s">
        <v>12479</v>
      </c>
      <c r="AR2352" s="5" t="s">
        <v>12480</v>
      </c>
      <c r="AS2352" s="4" t="s">
        <v>1696</v>
      </c>
      <c r="AT2352" s="5" t="s">
        <v>1697</v>
      </c>
      <c r="AU2352" s="5" t="s">
        <v>41</v>
      </c>
      <c r="AV2352" s="4" t="s">
        <v>1698</v>
      </c>
      <c r="AW2352" s="5" t="s">
        <v>66</v>
      </c>
      <c r="AX2352" s="4" t="s">
        <v>6646</v>
      </c>
      <c r="AY2352" s="5" t="s">
        <v>6649</v>
      </c>
      <c r="AZ2352" s="5" t="s">
        <v>1357</v>
      </c>
      <c r="BA2352" s="4" t="s">
        <v>2902</v>
      </c>
      <c r="BB2352" s="5" t="s">
        <v>11115</v>
      </c>
      <c r="BC2352" s="5"/>
      <c r="BD2352" s="5"/>
      <c r="BE2352" s="5"/>
      <c r="BF2352" s="5"/>
      <c r="BG2352" s="4" t="s">
        <v>9716</v>
      </c>
      <c r="BH2352" s="5" t="s">
        <v>1343</v>
      </c>
    </row>
    <row r="2353" spans="1:60" x14ac:dyDescent="0.25">
      <c r="A2353">
        <f t="shared" si="196"/>
        <v>99153</v>
      </c>
      <c r="B2353">
        <f t="shared" si="197"/>
        <v>50100811</v>
      </c>
      <c r="C2353" t="str">
        <f t="shared" si="198"/>
        <v>CC</v>
      </c>
      <c r="D2353" t="str">
        <f t="shared" si="195"/>
        <v>REGION ILE DE FRANCE NORD</v>
      </c>
      <c r="E2353" s="12" t="str">
        <f t="shared" si="199"/>
        <v>TERRAIN</v>
      </c>
      <c r="F2353" s="4" t="s">
        <v>9719</v>
      </c>
      <c r="G2353" s="4" t="s">
        <v>7423</v>
      </c>
      <c r="H2353" s="5">
        <v>2</v>
      </c>
      <c r="I2353" s="5" t="s">
        <v>6943</v>
      </c>
      <c r="J2353" s="5"/>
      <c r="K2353" s="5"/>
      <c r="L2353" s="5"/>
      <c r="M2353" s="5" t="s">
        <v>1343</v>
      </c>
      <c r="N2353" s="5"/>
      <c r="O2353" s="5"/>
      <c r="P2353" s="5"/>
      <c r="Q2353" s="5"/>
      <c r="R2353" s="5"/>
      <c r="S2353" s="5"/>
      <c r="T2353" s="5"/>
      <c r="U2353" s="6">
        <v>45597</v>
      </c>
      <c r="V2353" s="5"/>
      <c r="W2353" s="4" t="s">
        <v>1329</v>
      </c>
      <c r="X2353" s="5"/>
      <c r="Y2353" s="5"/>
      <c r="Z2353" s="5"/>
      <c r="AA2353" s="4" t="s">
        <v>7420</v>
      </c>
      <c r="AB2353" s="5"/>
      <c r="AC2353" s="5"/>
      <c r="AD2353" s="5"/>
      <c r="AE2353" s="5"/>
      <c r="AF2353" s="5"/>
      <c r="AG2353" s="5"/>
      <c r="AH2353" s="5"/>
      <c r="AI2353" s="5"/>
      <c r="AJ2353" s="5"/>
      <c r="AK2353" s="5"/>
      <c r="AL2353" s="5"/>
      <c r="AM2353" s="5"/>
      <c r="AN2353" s="5"/>
      <c r="AO2353" s="5"/>
      <c r="AP2353" s="5" t="s">
        <v>12477</v>
      </c>
      <c r="AQ2353" s="4" t="s">
        <v>1351</v>
      </c>
      <c r="AR2353" s="5" t="s">
        <v>12478</v>
      </c>
      <c r="AS2353" s="4" t="s">
        <v>1638</v>
      </c>
      <c r="AT2353" s="5" t="s">
        <v>1639</v>
      </c>
      <c r="AU2353" s="5" t="s">
        <v>41</v>
      </c>
      <c r="AV2353" s="4" t="s">
        <v>1640</v>
      </c>
      <c r="AW2353" s="5" t="s">
        <v>142</v>
      </c>
      <c r="AX2353" s="4" t="s">
        <v>1982</v>
      </c>
      <c r="AY2353" s="5" t="s">
        <v>1983</v>
      </c>
      <c r="AZ2353" s="5" t="s">
        <v>11</v>
      </c>
      <c r="BA2353" s="4" t="s">
        <v>1984</v>
      </c>
      <c r="BB2353" s="5" t="s">
        <v>1985</v>
      </c>
      <c r="BC2353" s="5" t="s">
        <v>7419</v>
      </c>
      <c r="BD2353" s="5" t="s">
        <v>7422</v>
      </c>
      <c r="BE2353" s="5" t="s">
        <v>25</v>
      </c>
      <c r="BF2353" s="5" t="s">
        <v>1333</v>
      </c>
      <c r="BG2353" s="4" t="s">
        <v>7423</v>
      </c>
      <c r="BH2353" s="5" t="s">
        <v>1343</v>
      </c>
    </row>
    <row r="2354" spans="1:60" x14ac:dyDescent="0.25">
      <c r="A2354">
        <f t="shared" si="196"/>
        <v>99149</v>
      </c>
      <c r="B2354">
        <f t="shared" si="197"/>
        <v>50100810</v>
      </c>
      <c r="C2354" t="str">
        <f t="shared" si="198"/>
        <v>CC</v>
      </c>
      <c r="D2354" t="str">
        <f t="shared" si="195"/>
        <v>REGION CENTRE EST</v>
      </c>
      <c r="E2354" s="12" t="str">
        <f t="shared" si="199"/>
        <v>TERRAIN</v>
      </c>
      <c r="F2354" s="4" t="s">
        <v>9720</v>
      </c>
      <c r="G2354" s="4" t="s">
        <v>3407</v>
      </c>
      <c r="H2354" s="5">
        <v>2</v>
      </c>
      <c r="I2354" s="5" t="s">
        <v>6943</v>
      </c>
      <c r="J2354" s="5"/>
      <c r="K2354" s="5"/>
      <c r="L2354" s="5"/>
      <c r="M2354" s="5" t="s">
        <v>1343</v>
      </c>
      <c r="N2354" s="5"/>
      <c r="O2354" s="5"/>
      <c r="P2354" s="5"/>
      <c r="Q2354" s="5"/>
      <c r="R2354" s="5"/>
      <c r="S2354" s="5"/>
      <c r="T2354" s="5"/>
      <c r="U2354" s="6">
        <v>45627</v>
      </c>
      <c r="V2354" s="5"/>
      <c r="W2354" s="4" t="s">
        <v>1329</v>
      </c>
      <c r="X2354" s="5"/>
      <c r="Y2354" s="5"/>
      <c r="Z2354" s="5"/>
      <c r="AA2354" s="4" t="s">
        <v>3404</v>
      </c>
      <c r="AB2354" s="5"/>
      <c r="AC2354" s="5"/>
      <c r="AD2354" s="5"/>
      <c r="AE2354" s="5"/>
      <c r="AF2354" s="5"/>
      <c r="AG2354" s="5"/>
      <c r="AH2354" s="5"/>
      <c r="AI2354" s="5"/>
      <c r="AJ2354" s="5"/>
      <c r="AK2354" s="5"/>
      <c r="AL2354" s="5"/>
      <c r="AM2354" s="5"/>
      <c r="AN2354" s="5"/>
      <c r="AO2354" s="5"/>
      <c r="AP2354" s="5" t="s">
        <v>1536</v>
      </c>
      <c r="AQ2354" s="4" t="s">
        <v>12479</v>
      </c>
      <c r="AR2354" s="5" t="s">
        <v>12480</v>
      </c>
      <c r="AS2354" s="4" t="s">
        <v>1993</v>
      </c>
      <c r="AT2354" s="5" t="s">
        <v>1994</v>
      </c>
      <c r="AU2354" s="5" t="s">
        <v>41</v>
      </c>
      <c r="AV2354" s="4" t="s">
        <v>1995</v>
      </c>
      <c r="AW2354" s="5" t="s">
        <v>53</v>
      </c>
      <c r="AX2354" s="4" t="s">
        <v>1996</v>
      </c>
      <c r="AY2354" s="5" t="s">
        <v>1997</v>
      </c>
      <c r="AZ2354" s="5" t="s">
        <v>11</v>
      </c>
      <c r="BA2354" s="4" t="s">
        <v>1998</v>
      </c>
      <c r="BB2354" s="5" t="s">
        <v>1999</v>
      </c>
      <c r="BC2354" s="4" t="s">
        <v>3402</v>
      </c>
      <c r="BD2354" s="5" t="s">
        <v>3406</v>
      </c>
      <c r="BE2354" s="5" t="s">
        <v>25</v>
      </c>
      <c r="BF2354" s="5" t="s">
        <v>1333</v>
      </c>
      <c r="BG2354" s="4" t="s">
        <v>3407</v>
      </c>
      <c r="BH2354" s="5" t="s">
        <v>1343</v>
      </c>
    </row>
    <row r="2355" spans="1:60" x14ac:dyDescent="0.25">
      <c r="A2355">
        <f t="shared" si="196"/>
        <v>99143</v>
      </c>
      <c r="B2355">
        <f t="shared" si="197"/>
        <v>50100809</v>
      </c>
      <c r="C2355" t="str">
        <f t="shared" si="198"/>
        <v>CC</v>
      </c>
      <c r="D2355" t="str">
        <f t="shared" si="195"/>
        <v>REGION CENTRE EST</v>
      </c>
      <c r="E2355" s="12" t="str">
        <f t="shared" si="199"/>
        <v>TERRAIN</v>
      </c>
      <c r="F2355" s="4" t="s">
        <v>9721</v>
      </c>
      <c r="G2355" s="4" t="s">
        <v>9722</v>
      </c>
      <c r="H2355" s="5">
        <v>2</v>
      </c>
      <c r="I2355" s="5" t="s">
        <v>6943</v>
      </c>
      <c r="J2355" s="5"/>
      <c r="K2355" s="5"/>
      <c r="L2355" s="5"/>
      <c r="M2355" s="5" t="s">
        <v>1343</v>
      </c>
      <c r="N2355" s="5"/>
      <c r="O2355" s="5"/>
      <c r="P2355" s="5"/>
      <c r="Q2355" s="5"/>
      <c r="R2355" s="5"/>
      <c r="S2355" s="5"/>
      <c r="T2355" s="5"/>
      <c r="U2355" s="6">
        <v>45627</v>
      </c>
      <c r="V2355" s="5"/>
      <c r="W2355" s="4" t="s">
        <v>1329</v>
      </c>
      <c r="X2355" s="5"/>
      <c r="Y2355" s="5"/>
      <c r="Z2355" s="5"/>
      <c r="AA2355" s="4" t="s">
        <v>6683</v>
      </c>
      <c r="AB2355" s="5"/>
      <c r="AC2355" s="5"/>
      <c r="AD2355" s="5"/>
      <c r="AE2355" s="5"/>
      <c r="AF2355" s="5"/>
      <c r="AG2355" s="5"/>
      <c r="AH2355" s="5"/>
      <c r="AI2355" s="5"/>
      <c r="AJ2355" s="5"/>
      <c r="AK2355" s="5"/>
      <c r="AL2355" s="5"/>
      <c r="AM2355" s="5"/>
      <c r="AN2355" s="5"/>
      <c r="AO2355" s="5"/>
      <c r="AP2355" s="5" t="s">
        <v>1536</v>
      </c>
      <c r="AQ2355" s="4" t="s">
        <v>12479</v>
      </c>
      <c r="AR2355" s="5" t="s">
        <v>12480</v>
      </c>
      <c r="AS2355" s="4"/>
      <c r="AT2355" s="5"/>
      <c r="AU2355" s="5"/>
      <c r="AV2355" s="4" t="s">
        <v>1442</v>
      </c>
      <c r="AW2355" s="5" t="s">
        <v>12</v>
      </c>
      <c r="AX2355" s="4" t="s">
        <v>3355</v>
      </c>
      <c r="AY2355" s="5" t="s">
        <v>3356</v>
      </c>
      <c r="AZ2355" s="5" t="s">
        <v>11</v>
      </c>
      <c r="BA2355" s="4" t="s">
        <v>3357</v>
      </c>
      <c r="BB2355" s="5" t="s">
        <v>3358</v>
      </c>
      <c r="BC2355" s="5"/>
      <c r="BD2355" s="5"/>
      <c r="BE2355" s="5"/>
      <c r="BF2355" s="5"/>
      <c r="BG2355" s="4" t="s">
        <v>9722</v>
      </c>
      <c r="BH2355" s="5" t="s">
        <v>1343</v>
      </c>
    </row>
    <row r="2356" spans="1:60" x14ac:dyDescent="0.25">
      <c r="A2356">
        <f t="shared" si="196"/>
        <v>99142</v>
      </c>
      <c r="B2356">
        <f t="shared" si="197"/>
        <v>50100808</v>
      </c>
      <c r="C2356" t="str">
        <f t="shared" si="198"/>
        <v>CC</v>
      </c>
      <c r="D2356" t="str">
        <f t="shared" si="195"/>
        <v>REGION GRAND SUD</v>
      </c>
      <c r="E2356" s="12" t="str">
        <f t="shared" si="199"/>
        <v>TERRAIN</v>
      </c>
      <c r="F2356" s="4" t="s">
        <v>9723</v>
      </c>
      <c r="G2356" s="4" t="s">
        <v>6291</v>
      </c>
      <c r="H2356" s="5">
        <v>2</v>
      </c>
      <c r="I2356" s="5" t="s">
        <v>6943</v>
      </c>
      <c r="J2356" s="5"/>
      <c r="K2356" s="5"/>
      <c r="L2356" s="5"/>
      <c r="M2356" s="5" t="s">
        <v>1343</v>
      </c>
      <c r="N2356" s="5"/>
      <c r="O2356" s="5"/>
      <c r="P2356" s="5"/>
      <c r="Q2356" s="5"/>
      <c r="R2356" s="5"/>
      <c r="S2356" s="5"/>
      <c r="T2356" s="5"/>
      <c r="U2356" s="6">
        <v>45566</v>
      </c>
      <c r="V2356" s="5"/>
      <c r="W2356" s="4" t="s">
        <v>1329</v>
      </c>
      <c r="X2356" s="5"/>
      <c r="Y2356" s="5"/>
      <c r="Z2356" s="5"/>
      <c r="AA2356" s="4" t="s">
        <v>3721</v>
      </c>
      <c r="AB2356" s="5"/>
      <c r="AC2356" s="5"/>
      <c r="AD2356" s="5"/>
      <c r="AE2356" s="5"/>
      <c r="AF2356" s="5"/>
      <c r="AG2356" s="5"/>
      <c r="AH2356" s="5"/>
      <c r="AI2356" s="5"/>
      <c r="AJ2356" s="5"/>
      <c r="AK2356" s="5"/>
      <c r="AL2356" s="5"/>
      <c r="AM2356" s="5"/>
      <c r="AN2356" s="5"/>
      <c r="AO2356" s="5"/>
      <c r="AP2356" s="5" t="s">
        <v>1335</v>
      </c>
      <c r="AQ2356" s="4" t="s">
        <v>1336</v>
      </c>
      <c r="AR2356" s="5" t="s">
        <v>12476</v>
      </c>
      <c r="AS2356" s="4" t="s">
        <v>1473</v>
      </c>
      <c r="AT2356" s="5" t="s">
        <v>1474</v>
      </c>
      <c r="AU2356" s="5" t="s">
        <v>41</v>
      </c>
      <c r="AV2356" s="4" t="s">
        <v>1475</v>
      </c>
      <c r="AW2356" s="5" t="s">
        <v>58</v>
      </c>
      <c r="AX2356" s="4" t="s">
        <v>1819</v>
      </c>
      <c r="AY2356" s="5" t="s">
        <v>1820</v>
      </c>
      <c r="AZ2356" s="5" t="s">
        <v>11</v>
      </c>
      <c r="BA2356" s="4" t="s">
        <v>1821</v>
      </c>
      <c r="BB2356" s="5" t="s">
        <v>1822</v>
      </c>
      <c r="BC2356" s="5" t="s">
        <v>6289</v>
      </c>
      <c r="BD2356" s="5" t="s">
        <v>6290</v>
      </c>
      <c r="BE2356" s="5" t="s">
        <v>25</v>
      </c>
      <c r="BF2356" s="5" t="s">
        <v>1333</v>
      </c>
      <c r="BG2356" s="4" t="s">
        <v>6291</v>
      </c>
      <c r="BH2356" s="5" t="s">
        <v>1343</v>
      </c>
    </row>
    <row r="2357" spans="1:60" x14ac:dyDescent="0.25">
      <c r="A2357">
        <f t="shared" si="196"/>
        <v>99134</v>
      </c>
      <c r="B2357">
        <f t="shared" si="197"/>
        <v>50100806</v>
      </c>
      <c r="C2357" t="str">
        <f t="shared" si="198"/>
        <v>CC</v>
      </c>
      <c r="D2357" t="str">
        <f t="shared" si="195"/>
        <v>REGION GRAND SUD</v>
      </c>
      <c r="E2357" s="12" t="str">
        <f t="shared" si="199"/>
        <v>TERRAIN</v>
      </c>
      <c r="F2357" s="4" t="s">
        <v>9724</v>
      </c>
      <c r="G2357" s="4" t="s">
        <v>4125</v>
      </c>
      <c r="H2357" s="5">
        <v>2</v>
      </c>
      <c r="I2357" s="5" t="s">
        <v>6943</v>
      </c>
      <c r="J2357" s="5"/>
      <c r="K2357" s="5"/>
      <c r="L2357" s="5"/>
      <c r="M2357" s="5" t="s">
        <v>1343</v>
      </c>
      <c r="N2357" s="5"/>
      <c r="O2357" s="5"/>
      <c r="P2357" s="5"/>
      <c r="Q2357" s="5"/>
      <c r="R2357" s="5"/>
      <c r="S2357" s="5"/>
      <c r="T2357" s="5"/>
      <c r="U2357" s="6">
        <v>45474</v>
      </c>
      <c r="V2357" s="5"/>
      <c r="W2357" s="4" t="s">
        <v>1329</v>
      </c>
      <c r="X2357" s="5"/>
      <c r="Y2357" s="5"/>
      <c r="Z2357" s="5"/>
      <c r="AA2357" s="4" t="s">
        <v>4122</v>
      </c>
      <c r="AB2357" s="5"/>
      <c r="AC2357" s="5"/>
      <c r="AD2357" s="5"/>
      <c r="AE2357" s="5"/>
      <c r="AF2357" s="5"/>
      <c r="AG2357" s="5"/>
      <c r="AH2357" s="5"/>
      <c r="AI2357" s="5"/>
      <c r="AJ2357" s="5"/>
      <c r="AK2357" s="5"/>
      <c r="AL2357" s="5"/>
      <c r="AM2357" s="5"/>
      <c r="AN2357" s="5"/>
      <c r="AO2357" s="5"/>
      <c r="AP2357" s="5" t="s">
        <v>1335</v>
      </c>
      <c r="AQ2357" s="4" t="s">
        <v>1336</v>
      </c>
      <c r="AR2357" s="5" t="s">
        <v>12476</v>
      </c>
      <c r="AS2357" s="4" t="s">
        <v>1522</v>
      </c>
      <c r="AT2357" s="5" t="s">
        <v>1523</v>
      </c>
      <c r="AU2357" s="5" t="s">
        <v>41</v>
      </c>
      <c r="AV2357" s="4" t="s">
        <v>1524</v>
      </c>
      <c r="AW2357" s="5" t="s">
        <v>93</v>
      </c>
      <c r="AX2357" s="4"/>
      <c r="AY2357" s="5"/>
      <c r="AZ2357" s="5"/>
      <c r="BA2357" s="4" t="s">
        <v>3295</v>
      </c>
      <c r="BB2357" s="5" t="s">
        <v>3296</v>
      </c>
      <c r="BC2357" s="4" t="s">
        <v>4121</v>
      </c>
      <c r="BD2357" s="5" t="s">
        <v>4124</v>
      </c>
      <c r="BE2357" s="5" t="s">
        <v>25</v>
      </c>
      <c r="BF2357" s="5" t="s">
        <v>1333</v>
      </c>
      <c r="BG2357" s="4" t="s">
        <v>4125</v>
      </c>
      <c r="BH2357" s="5" t="s">
        <v>1343</v>
      </c>
    </row>
    <row r="2358" spans="1:60" x14ac:dyDescent="0.25">
      <c r="A2358">
        <f t="shared" si="196"/>
        <v>99126</v>
      </c>
      <c r="B2358">
        <f t="shared" si="197"/>
        <v>50100805</v>
      </c>
      <c r="C2358" t="str">
        <f t="shared" si="198"/>
        <v>CC</v>
      </c>
      <c r="D2358" t="str">
        <f t="shared" si="195"/>
        <v>REGION GRAND SUD</v>
      </c>
      <c r="E2358" s="12" t="str">
        <f t="shared" si="199"/>
        <v>TERRAIN</v>
      </c>
      <c r="F2358" s="4" t="s">
        <v>9725</v>
      </c>
      <c r="G2358" s="4" t="s">
        <v>9726</v>
      </c>
      <c r="H2358" s="5">
        <v>2</v>
      </c>
      <c r="I2358" s="5" t="s">
        <v>6943</v>
      </c>
      <c r="J2358" s="5"/>
      <c r="K2358" s="5"/>
      <c r="L2358" s="5"/>
      <c r="M2358" s="5" t="s">
        <v>1343</v>
      </c>
      <c r="N2358" s="5"/>
      <c r="O2358" s="5"/>
      <c r="P2358" s="5"/>
      <c r="Q2358" s="5"/>
      <c r="R2358" s="5"/>
      <c r="S2358" s="5"/>
      <c r="T2358" s="5"/>
      <c r="U2358" s="6">
        <v>45566</v>
      </c>
      <c r="V2358" s="5"/>
      <c r="W2358" s="4" t="s">
        <v>1329</v>
      </c>
      <c r="X2358" s="5"/>
      <c r="Y2358" s="5"/>
      <c r="Z2358" s="5"/>
      <c r="AA2358" s="4" t="s">
        <v>2632</v>
      </c>
      <c r="AB2358" s="5"/>
      <c r="AC2358" s="5"/>
      <c r="AD2358" s="5"/>
      <c r="AE2358" s="5"/>
      <c r="AF2358" s="5"/>
      <c r="AG2358" s="5"/>
      <c r="AH2358" s="5"/>
      <c r="AI2358" s="5"/>
      <c r="AJ2358" s="5"/>
      <c r="AK2358" s="5"/>
      <c r="AL2358" s="5"/>
      <c r="AM2358" s="5"/>
      <c r="AN2358" s="5"/>
      <c r="AO2358" s="5"/>
      <c r="AP2358" s="5" t="s">
        <v>1335</v>
      </c>
      <c r="AQ2358" s="4" t="s">
        <v>1336</v>
      </c>
      <c r="AR2358" s="5" t="s">
        <v>12476</v>
      </c>
      <c r="AS2358" s="4" t="s">
        <v>1427</v>
      </c>
      <c r="AT2358" s="5" t="s">
        <v>1428</v>
      </c>
      <c r="AU2358" s="5" t="s">
        <v>41</v>
      </c>
      <c r="AV2358" s="4" t="s">
        <v>1429</v>
      </c>
      <c r="AW2358" s="5" t="s">
        <v>129</v>
      </c>
      <c r="AX2358" s="4" t="s">
        <v>1430</v>
      </c>
      <c r="AY2358" s="5" t="s">
        <v>1431</v>
      </c>
      <c r="AZ2358" s="5" t="s">
        <v>11</v>
      </c>
      <c r="BA2358" s="4" t="s">
        <v>1432</v>
      </c>
      <c r="BB2358" s="5" t="s">
        <v>1433</v>
      </c>
      <c r="BC2358" s="5"/>
      <c r="BD2358" s="5"/>
      <c r="BE2358" s="5"/>
      <c r="BF2358" s="5"/>
      <c r="BG2358" s="4" t="s">
        <v>9726</v>
      </c>
      <c r="BH2358" s="5" t="s">
        <v>1343</v>
      </c>
    </row>
    <row r="2359" spans="1:60" x14ac:dyDescent="0.25">
      <c r="A2359">
        <f t="shared" si="196"/>
        <v>99109</v>
      </c>
      <c r="B2359">
        <f t="shared" si="197"/>
        <v>50100803</v>
      </c>
      <c r="C2359" t="str">
        <f t="shared" si="198"/>
        <v>CC</v>
      </c>
      <c r="D2359" t="str">
        <f t="shared" si="195"/>
        <v>REGION ILE DE FRANCE NORD</v>
      </c>
      <c r="E2359" s="12" t="str">
        <f t="shared" si="199"/>
        <v>TERRAIN</v>
      </c>
      <c r="F2359" s="4" t="s">
        <v>9727</v>
      </c>
      <c r="G2359" s="4" t="s">
        <v>9728</v>
      </c>
      <c r="H2359" s="5">
        <v>2</v>
      </c>
      <c r="I2359" s="5" t="s">
        <v>6943</v>
      </c>
      <c r="J2359" s="5"/>
      <c r="K2359" s="5"/>
      <c r="L2359" s="5"/>
      <c r="M2359" s="5" t="s">
        <v>1343</v>
      </c>
      <c r="N2359" s="5"/>
      <c r="O2359" s="6"/>
      <c r="P2359" s="5"/>
      <c r="Q2359" s="5"/>
      <c r="R2359" s="5"/>
      <c r="S2359" s="5"/>
      <c r="T2359" s="5"/>
      <c r="U2359" s="6">
        <v>45627</v>
      </c>
      <c r="V2359" s="4"/>
      <c r="W2359" s="4" t="s">
        <v>1329</v>
      </c>
      <c r="X2359" s="5"/>
      <c r="Y2359" s="5"/>
      <c r="Z2359" s="5"/>
      <c r="AA2359" s="4" t="s">
        <v>9729</v>
      </c>
      <c r="AB2359" s="5"/>
      <c r="AC2359" s="5"/>
      <c r="AD2359" s="5"/>
      <c r="AE2359" s="5"/>
      <c r="AF2359" s="6"/>
      <c r="AG2359" s="5"/>
      <c r="AH2359" s="5"/>
      <c r="AI2359" s="5"/>
      <c r="AJ2359" s="6"/>
      <c r="AK2359" s="5"/>
      <c r="AL2359" s="6"/>
      <c r="AM2359" s="5"/>
      <c r="AN2359" s="5"/>
      <c r="AO2359" s="5"/>
      <c r="AP2359" s="5" t="s">
        <v>12477</v>
      </c>
      <c r="AQ2359" s="4" t="s">
        <v>1351</v>
      </c>
      <c r="AR2359" s="5" t="s">
        <v>12478</v>
      </c>
      <c r="AS2359" s="4" t="s">
        <v>2180</v>
      </c>
      <c r="AT2359" s="5" t="s">
        <v>2181</v>
      </c>
      <c r="AU2359" s="5" t="s">
        <v>41</v>
      </c>
      <c r="AV2359" s="4" t="s">
        <v>2182</v>
      </c>
      <c r="AW2359" s="5" t="s">
        <v>4</v>
      </c>
      <c r="AX2359" s="4" t="s">
        <v>2183</v>
      </c>
      <c r="AY2359" s="5" t="s">
        <v>2184</v>
      </c>
      <c r="AZ2359" s="5" t="s">
        <v>11</v>
      </c>
      <c r="BA2359" s="4" t="s">
        <v>2185</v>
      </c>
      <c r="BB2359" s="5" t="s">
        <v>2186</v>
      </c>
      <c r="BC2359" s="4"/>
      <c r="BD2359" s="5"/>
      <c r="BE2359" s="5"/>
      <c r="BF2359" s="5"/>
      <c r="BG2359" s="4" t="s">
        <v>9728</v>
      </c>
      <c r="BH2359" s="5" t="s">
        <v>1343</v>
      </c>
    </row>
    <row r="2360" spans="1:60" x14ac:dyDescent="0.25">
      <c r="A2360">
        <f t="shared" si="196"/>
        <v>99079</v>
      </c>
      <c r="B2360">
        <f t="shared" si="197"/>
        <v>50100802</v>
      </c>
      <c r="C2360" t="str">
        <f t="shared" si="198"/>
        <v>CC</v>
      </c>
      <c r="D2360" t="str">
        <f t="shared" si="195"/>
        <v>REGION GRAND SUD</v>
      </c>
      <c r="E2360" s="12" t="str">
        <f t="shared" si="199"/>
        <v>TERRAIN</v>
      </c>
      <c r="F2360" s="4" t="s">
        <v>9730</v>
      </c>
      <c r="G2360" s="4" t="s">
        <v>2353</v>
      </c>
      <c r="H2360" s="5">
        <v>2</v>
      </c>
      <c r="I2360" s="5" t="s">
        <v>6943</v>
      </c>
      <c r="J2360" s="5"/>
      <c r="K2360" s="5"/>
      <c r="L2360" s="5"/>
      <c r="M2360" s="5" t="s">
        <v>1343</v>
      </c>
      <c r="N2360" s="5"/>
      <c r="O2360" s="6"/>
      <c r="P2360" s="5"/>
      <c r="Q2360" s="5"/>
      <c r="R2360" s="5"/>
      <c r="S2360" s="5"/>
      <c r="T2360" s="5"/>
      <c r="U2360" s="6">
        <v>45566</v>
      </c>
      <c r="V2360" s="4"/>
      <c r="W2360" s="4" t="s">
        <v>1329</v>
      </c>
      <c r="X2360" s="5"/>
      <c r="Y2360" s="5"/>
      <c r="Z2360" s="5"/>
      <c r="AA2360" s="5" t="s">
        <v>2352</v>
      </c>
      <c r="AB2360" s="5"/>
      <c r="AC2360" s="5"/>
      <c r="AD2360" s="5"/>
      <c r="AE2360" s="5"/>
      <c r="AF2360" s="6"/>
      <c r="AG2360" s="5"/>
      <c r="AH2360" s="5"/>
      <c r="AI2360" s="5"/>
      <c r="AJ2360" s="6"/>
      <c r="AK2360" s="5"/>
      <c r="AL2360" s="6"/>
      <c r="AM2360" s="5"/>
      <c r="AN2360" s="5"/>
      <c r="AO2360" s="5"/>
      <c r="AP2360" s="5" t="s">
        <v>1335</v>
      </c>
      <c r="AQ2360" s="4" t="s">
        <v>1336</v>
      </c>
      <c r="AR2360" s="5" t="s">
        <v>12476</v>
      </c>
      <c r="AS2360" s="4" t="s">
        <v>1473</v>
      </c>
      <c r="AT2360" s="5" t="s">
        <v>1474</v>
      </c>
      <c r="AU2360" s="5" t="s">
        <v>41</v>
      </c>
      <c r="AV2360" s="4" t="s">
        <v>1475</v>
      </c>
      <c r="AW2360" s="5" t="s">
        <v>58</v>
      </c>
      <c r="AX2360" s="4" t="s">
        <v>1819</v>
      </c>
      <c r="AY2360" s="5" t="s">
        <v>1820</v>
      </c>
      <c r="AZ2360" s="5" t="s">
        <v>11</v>
      </c>
      <c r="BA2360" s="4" t="s">
        <v>1821</v>
      </c>
      <c r="BB2360" s="5" t="s">
        <v>1822</v>
      </c>
      <c r="BC2360" s="5"/>
      <c r="BD2360" s="5"/>
      <c r="BE2360" s="5"/>
      <c r="BF2360" s="5"/>
      <c r="BG2360" s="5" t="s">
        <v>2353</v>
      </c>
      <c r="BH2360" s="5" t="s">
        <v>1343</v>
      </c>
    </row>
    <row r="2361" spans="1:60" x14ac:dyDescent="0.25">
      <c r="A2361">
        <f t="shared" si="196"/>
        <v>99078</v>
      </c>
      <c r="B2361">
        <f t="shared" si="197"/>
        <v>50100801</v>
      </c>
      <c r="C2361" t="str">
        <f t="shared" si="198"/>
        <v>CC</v>
      </c>
      <c r="D2361" t="str">
        <f t="shared" si="195"/>
        <v>REGION GRAND SUD</v>
      </c>
      <c r="E2361" s="12" t="str">
        <f t="shared" si="199"/>
        <v>TERRAIN</v>
      </c>
      <c r="F2361" s="4" t="s">
        <v>9731</v>
      </c>
      <c r="G2361" s="4" t="s">
        <v>7215</v>
      </c>
      <c r="H2361" s="5">
        <v>2</v>
      </c>
      <c r="I2361" s="5" t="s">
        <v>6943</v>
      </c>
      <c r="J2361" s="5"/>
      <c r="K2361" s="5"/>
      <c r="L2361" s="5"/>
      <c r="M2361" s="5" t="s">
        <v>1343</v>
      </c>
      <c r="N2361" s="5"/>
      <c r="O2361" s="5"/>
      <c r="P2361" s="5"/>
      <c r="Q2361" s="5"/>
      <c r="R2361" s="5"/>
      <c r="S2361" s="5"/>
      <c r="T2361" s="5"/>
      <c r="U2361" s="6">
        <v>45566</v>
      </c>
      <c r="V2361" s="4"/>
      <c r="W2361" s="4" t="s">
        <v>1329</v>
      </c>
      <c r="X2361" s="5"/>
      <c r="Y2361" s="5"/>
      <c r="Z2361" s="5"/>
      <c r="AA2361" s="4" t="s">
        <v>7212</v>
      </c>
      <c r="AB2361" s="5"/>
      <c r="AC2361" s="5"/>
      <c r="AD2361" s="5"/>
      <c r="AE2361" s="5"/>
      <c r="AF2361" s="6"/>
      <c r="AG2361" s="5"/>
      <c r="AH2361" s="5"/>
      <c r="AI2361" s="5"/>
      <c r="AJ2361" s="6"/>
      <c r="AK2361" s="5"/>
      <c r="AL2361" s="6"/>
      <c r="AM2361" s="5"/>
      <c r="AN2361" s="5"/>
      <c r="AO2361" s="5"/>
      <c r="AP2361" s="5" t="s">
        <v>1335</v>
      </c>
      <c r="AQ2361" s="4" t="s">
        <v>1336</v>
      </c>
      <c r="AR2361" s="5" t="s">
        <v>12476</v>
      </c>
      <c r="AS2361" s="4" t="s">
        <v>1473</v>
      </c>
      <c r="AT2361" s="5" t="s">
        <v>1474</v>
      </c>
      <c r="AU2361" s="5" t="s">
        <v>41</v>
      </c>
      <c r="AV2361" s="4" t="s">
        <v>1475</v>
      </c>
      <c r="AW2361" s="5" t="s">
        <v>58</v>
      </c>
      <c r="AX2361" s="4" t="s">
        <v>1819</v>
      </c>
      <c r="AY2361" s="5" t="s">
        <v>1820</v>
      </c>
      <c r="AZ2361" s="5" t="s">
        <v>11</v>
      </c>
      <c r="BA2361" s="4" t="s">
        <v>1821</v>
      </c>
      <c r="BB2361" s="5" t="s">
        <v>1822</v>
      </c>
      <c r="BC2361" s="4" t="s">
        <v>7210</v>
      </c>
      <c r="BD2361" s="5" t="s">
        <v>7214</v>
      </c>
      <c r="BE2361" s="5" t="s">
        <v>245</v>
      </c>
      <c r="BF2361" s="5" t="s">
        <v>1333</v>
      </c>
      <c r="BG2361" s="4" t="s">
        <v>7215</v>
      </c>
      <c r="BH2361" s="5" t="s">
        <v>1343</v>
      </c>
    </row>
    <row r="2362" spans="1:60" x14ac:dyDescent="0.25">
      <c r="A2362">
        <f t="shared" si="196"/>
        <v>99077</v>
      </c>
      <c r="B2362">
        <f t="shared" si="197"/>
        <v>50100800</v>
      </c>
      <c r="C2362" t="str">
        <f t="shared" si="198"/>
        <v>CC</v>
      </c>
      <c r="D2362" t="str">
        <f t="shared" si="195"/>
        <v>REGION GRAND SUD</v>
      </c>
      <c r="E2362" s="12" t="str">
        <f t="shared" si="199"/>
        <v>TERRAIN</v>
      </c>
      <c r="F2362" s="4" t="s">
        <v>9732</v>
      </c>
      <c r="G2362" s="4" t="s">
        <v>9733</v>
      </c>
      <c r="H2362" s="5">
        <v>2</v>
      </c>
      <c r="I2362" s="5" t="s">
        <v>6943</v>
      </c>
      <c r="J2362" s="5"/>
      <c r="K2362" s="5"/>
      <c r="L2362" s="5"/>
      <c r="M2362" s="5" t="s">
        <v>1343</v>
      </c>
      <c r="N2362" s="5"/>
      <c r="O2362" s="6"/>
      <c r="P2362" s="5"/>
      <c r="Q2362" s="5"/>
      <c r="R2362" s="5"/>
      <c r="S2362" s="5"/>
      <c r="T2362" s="5"/>
      <c r="U2362" s="6">
        <v>45474</v>
      </c>
      <c r="V2362" s="4"/>
      <c r="W2362" s="4" t="s">
        <v>1329</v>
      </c>
      <c r="X2362" s="5"/>
      <c r="Y2362" s="5"/>
      <c r="Z2362" s="5"/>
      <c r="AA2362" s="4" t="s">
        <v>9734</v>
      </c>
      <c r="AB2362" s="5"/>
      <c r="AC2362" s="5"/>
      <c r="AD2362" s="5"/>
      <c r="AE2362" s="5"/>
      <c r="AF2362" s="6"/>
      <c r="AG2362" s="5"/>
      <c r="AH2362" s="5"/>
      <c r="AI2362" s="5"/>
      <c r="AJ2362" s="6"/>
      <c r="AK2362" s="5"/>
      <c r="AL2362" s="6"/>
      <c r="AM2362" s="5"/>
      <c r="AN2362" s="5"/>
      <c r="AO2362" s="5"/>
      <c r="AP2362" s="5" t="s">
        <v>1335</v>
      </c>
      <c r="AQ2362" s="4" t="s">
        <v>1336</v>
      </c>
      <c r="AR2362" s="5" t="s">
        <v>12476</v>
      </c>
      <c r="AS2362" s="4" t="s">
        <v>1522</v>
      </c>
      <c r="AT2362" s="5" t="s">
        <v>1523</v>
      </c>
      <c r="AU2362" s="5" t="s">
        <v>41</v>
      </c>
      <c r="AV2362" s="4" t="s">
        <v>1524</v>
      </c>
      <c r="AW2362" s="5" t="s">
        <v>93</v>
      </c>
      <c r="AX2362" s="4"/>
      <c r="AY2362" s="5"/>
      <c r="AZ2362" s="5"/>
      <c r="BA2362" s="4" t="s">
        <v>1525</v>
      </c>
      <c r="BB2362" s="5" t="s">
        <v>1526</v>
      </c>
      <c r="BC2362" s="4"/>
      <c r="BD2362" s="5"/>
      <c r="BE2362" s="5"/>
      <c r="BF2362" s="5"/>
      <c r="BG2362" s="4" t="s">
        <v>9733</v>
      </c>
      <c r="BH2362" s="5" t="s">
        <v>1343</v>
      </c>
    </row>
    <row r="2363" spans="1:60" x14ac:dyDescent="0.25">
      <c r="A2363">
        <f t="shared" si="196"/>
        <v>99063</v>
      </c>
      <c r="B2363">
        <f t="shared" si="197"/>
        <v>50100799</v>
      </c>
      <c r="C2363" t="str">
        <f t="shared" si="198"/>
        <v>CC</v>
      </c>
      <c r="D2363" t="str">
        <f t="shared" si="195"/>
        <v>REGION CENTRE EST</v>
      </c>
      <c r="E2363" s="12" t="str">
        <f t="shared" si="199"/>
        <v>TERRAIN</v>
      </c>
      <c r="F2363" s="4" t="s">
        <v>9735</v>
      </c>
      <c r="G2363" s="4" t="s">
        <v>9736</v>
      </c>
      <c r="H2363" s="5">
        <v>2</v>
      </c>
      <c r="I2363" s="5" t="s">
        <v>6943</v>
      </c>
      <c r="J2363" s="5"/>
      <c r="K2363" s="5"/>
      <c r="L2363" s="5"/>
      <c r="M2363" s="5" t="s">
        <v>1343</v>
      </c>
      <c r="N2363" s="5"/>
      <c r="O2363" s="5"/>
      <c r="P2363" s="5"/>
      <c r="Q2363" s="5"/>
      <c r="R2363" s="5"/>
      <c r="S2363" s="5"/>
      <c r="T2363" s="5"/>
      <c r="U2363" s="6">
        <v>45627</v>
      </c>
      <c r="V2363" s="4"/>
      <c r="W2363" s="4" t="s">
        <v>1329</v>
      </c>
      <c r="X2363" s="5"/>
      <c r="Y2363" s="5"/>
      <c r="Z2363" s="5"/>
      <c r="AA2363" s="4" t="s">
        <v>9737</v>
      </c>
      <c r="AB2363" s="5"/>
      <c r="AC2363" s="5"/>
      <c r="AD2363" s="5"/>
      <c r="AE2363" s="5"/>
      <c r="AF2363" s="6"/>
      <c r="AG2363" s="5"/>
      <c r="AH2363" s="5"/>
      <c r="AI2363" s="5"/>
      <c r="AJ2363" s="6"/>
      <c r="AK2363" s="5"/>
      <c r="AL2363" s="6"/>
      <c r="AM2363" s="5"/>
      <c r="AN2363" s="5"/>
      <c r="AO2363" s="5"/>
      <c r="AP2363" s="5" t="s">
        <v>1536</v>
      </c>
      <c r="AQ2363" s="4" t="s">
        <v>12479</v>
      </c>
      <c r="AR2363" s="5" t="s">
        <v>12480</v>
      </c>
      <c r="AS2363" s="4" t="s">
        <v>2273</v>
      </c>
      <c r="AT2363" s="5" t="s">
        <v>2274</v>
      </c>
      <c r="AU2363" s="5" t="s">
        <v>41</v>
      </c>
      <c r="AV2363" s="4" t="s">
        <v>2275</v>
      </c>
      <c r="AW2363" s="5" t="s">
        <v>256</v>
      </c>
      <c r="AX2363" s="4" t="s">
        <v>7391</v>
      </c>
      <c r="AY2363" s="5" t="s">
        <v>7393</v>
      </c>
      <c r="AZ2363" s="5" t="s">
        <v>1357</v>
      </c>
      <c r="BA2363" s="4" t="s">
        <v>2276</v>
      </c>
      <c r="BB2363" s="5" t="s">
        <v>11116</v>
      </c>
      <c r="BC2363" s="4" t="s">
        <v>9738</v>
      </c>
      <c r="BD2363" s="5" t="s">
        <v>9739</v>
      </c>
      <c r="BE2363" s="5" t="s">
        <v>25</v>
      </c>
      <c r="BF2363" s="5" t="s">
        <v>1333</v>
      </c>
      <c r="BG2363" s="4" t="s">
        <v>9736</v>
      </c>
      <c r="BH2363" s="5" t="s">
        <v>1343</v>
      </c>
    </row>
    <row r="2364" spans="1:60" x14ac:dyDescent="0.25">
      <c r="A2364">
        <f t="shared" si="196"/>
        <v>99060</v>
      </c>
      <c r="B2364">
        <f t="shared" si="197"/>
        <v>50100798</v>
      </c>
      <c r="C2364" t="str">
        <f t="shared" si="198"/>
        <v>CC</v>
      </c>
      <c r="D2364" t="str">
        <f t="shared" si="195"/>
        <v>REGION GRAND SUD</v>
      </c>
      <c r="E2364" s="12" t="str">
        <f t="shared" si="199"/>
        <v>TERRAIN</v>
      </c>
      <c r="F2364" s="4" t="s">
        <v>9740</v>
      </c>
      <c r="G2364" s="4" t="s">
        <v>5062</v>
      </c>
      <c r="H2364" s="5">
        <v>2</v>
      </c>
      <c r="I2364" s="5" t="s">
        <v>6943</v>
      </c>
      <c r="J2364" s="5"/>
      <c r="K2364" s="5"/>
      <c r="L2364" s="5"/>
      <c r="M2364" s="5" t="s">
        <v>1343</v>
      </c>
      <c r="N2364" s="5"/>
      <c r="O2364" s="6"/>
      <c r="P2364" s="5"/>
      <c r="Q2364" s="5"/>
      <c r="R2364" s="5"/>
      <c r="S2364" s="5"/>
      <c r="T2364" s="5"/>
      <c r="U2364" s="6">
        <v>45474</v>
      </c>
      <c r="V2364" s="4"/>
      <c r="W2364" s="4" t="s">
        <v>1329</v>
      </c>
      <c r="X2364" s="5"/>
      <c r="Y2364" s="5"/>
      <c r="Z2364" s="5"/>
      <c r="AA2364" s="4" t="s">
        <v>5060</v>
      </c>
      <c r="AB2364" s="5"/>
      <c r="AC2364" s="5"/>
      <c r="AD2364" s="5"/>
      <c r="AE2364" s="5"/>
      <c r="AF2364" s="6"/>
      <c r="AG2364" s="5"/>
      <c r="AH2364" s="5"/>
      <c r="AI2364" s="5"/>
      <c r="AJ2364" s="6"/>
      <c r="AK2364" s="5"/>
      <c r="AL2364" s="6"/>
      <c r="AM2364" s="5"/>
      <c r="AN2364" s="5"/>
      <c r="AO2364" s="5"/>
      <c r="AP2364" s="5" t="s">
        <v>1335</v>
      </c>
      <c r="AQ2364" s="4" t="s">
        <v>1336</v>
      </c>
      <c r="AR2364" s="5" t="s">
        <v>12476</v>
      </c>
      <c r="AS2364" s="4" t="s">
        <v>1522</v>
      </c>
      <c r="AT2364" s="5" t="s">
        <v>1523</v>
      </c>
      <c r="AU2364" s="5" t="s">
        <v>41</v>
      </c>
      <c r="AV2364" s="4" t="s">
        <v>1524</v>
      </c>
      <c r="AW2364" s="5" t="s">
        <v>93</v>
      </c>
      <c r="AX2364" s="4" t="s">
        <v>1734</v>
      </c>
      <c r="AY2364" s="5" t="s">
        <v>1735</v>
      </c>
      <c r="AZ2364" s="5" t="s">
        <v>11</v>
      </c>
      <c r="BA2364" s="4" t="s">
        <v>1736</v>
      </c>
      <c r="BB2364" s="5" t="s">
        <v>1737</v>
      </c>
      <c r="BC2364" s="4" t="s">
        <v>5059</v>
      </c>
      <c r="BD2364" s="5" t="s">
        <v>5061</v>
      </c>
      <c r="BE2364" s="5" t="s">
        <v>198</v>
      </c>
      <c r="BF2364" s="5" t="s">
        <v>1333</v>
      </c>
      <c r="BG2364" s="4" t="s">
        <v>5062</v>
      </c>
      <c r="BH2364" s="5" t="s">
        <v>1343</v>
      </c>
    </row>
    <row r="2365" spans="1:60" x14ac:dyDescent="0.25">
      <c r="A2365">
        <f t="shared" si="196"/>
        <v>99053</v>
      </c>
      <c r="B2365">
        <f t="shared" si="197"/>
        <v>50100797</v>
      </c>
      <c r="C2365" t="str">
        <f t="shared" si="198"/>
        <v>CC</v>
      </c>
      <c r="D2365" t="str">
        <f t="shared" si="195"/>
        <v>REGION GRAND SUD</v>
      </c>
      <c r="E2365" s="12" t="str">
        <f t="shared" si="199"/>
        <v>TERRAIN</v>
      </c>
      <c r="F2365" s="4" t="s">
        <v>9741</v>
      </c>
      <c r="G2365" s="4" t="s">
        <v>7529</v>
      </c>
      <c r="H2365" s="5">
        <v>2</v>
      </c>
      <c r="I2365" s="5" t="s">
        <v>6943</v>
      </c>
      <c r="J2365" s="5"/>
      <c r="K2365" s="5"/>
      <c r="L2365" s="5"/>
      <c r="M2365" s="5" t="s">
        <v>1343</v>
      </c>
      <c r="N2365" s="5"/>
      <c r="O2365" s="6"/>
      <c r="P2365" s="5"/>
      <c r="Q2365" s="5"/>
      <c r="R2365" s="5"/>
      <c r="S2365" s="5"/>
      <c r="T2365" s="5"/>
      <c r="U2365" s="6">
        <v>45627</v>
      </c>
      <c r="V2365" s="4"/>
      <c r="W2365" s="4" t="s">
        <v>1329</v>
      </c>
      <c r="X2365" s="5"/>
      <c r="Y2365" s="5"/>
      <c r="Z2365" s="5"/>
      <c r="AA2365" s="4" t="s">
        <v>2720</v>
      </c>
      <c r="AB2365" s="5"/>
      <c r="AC2365" s="5"/>
      <c r="AD2365" s="5"/>
      <c r="AE2365" s="5"/>
      <c r="AF2365" s="6"/>
      <c r="AG2365" s="5"/>
      <c r="AH2365" s="5"/>
      <c r="AI2365" s="5"/>
      <c r="AJ2365" s="6"/>
      <c r="AK2365" s="5"/>
      <c r="AL2365" s="6"/>
      <c r="AM2365" s="5"/>
      <c r="AN2365" s="5"/>
      <c r="AO2365" s="5"/>
      <c r="AP2365" s="5" t="s">
        <v>1335</v>
      </c>
      <c r="AQ2365" s="4" t="s">
        <v>1336</v>
      </c>
      <c r="AR2365" s="5" t="s">
        <v>12476</v>
      </c>
      <c r="AS2365" s="4" t="s">
        <v>1795</v>
      </c>
      <c r="AT2365" s="5" t="s">
        <v>1796</v>
      </c>
      <c r="AU2365" s="5" t="s">
        <v>41</v>
      </c>
      <c r="AV2365" s="4" t="s">
        <v>1797</v>
      </c>
      <c r="AW2365" s="5" t="s">
        <v>227</v>
      </c>
      <c r="AX2365" s="4" t="s">
        <v>1798</v>
      </c>
      <c r="AY2365" s="5" t="s">
        <v>1799</v>
      </c>
      <c r="AZ2365" s="5" t="s">
        <v>11</v>
      </c>
      <c r="BA2365" s="4" t="s">
        <v>1800</v>
      </c>
      <c r="BB2365" s="5" t="s">
        <v>1801</v>
      </c>
      <c r="BC2365" s="4"/>
      <c r="BD2365" s="5"/>
      <c r="BE2365" s="5"/>
      <c r="BF2365" s="5"/>
      <c r="BG2365" s="4" t="s">
        <v>7529</v>
      </c>
      <c r="BH2365" s="5" t="s">
        <v>1343</v>
      </c>
    </row>
    <row r="2366" spans="1:60" x14ac:dyDescent="0.25">
      <c r="A2366">
        <f t="shared" si="196"/>
        <v>99047</v>
      </c>
      <c r="B2366">
        <f t="shared" si="197"/>
        <v>50100796</v>
      </c>
      <c r="C2366" t="str">
        <f t="shared" si="198"/>
        <v>CC</v>
      </c>
      <c r="D2366" t="str">
        <f t="shared" si="195"/>
        <v>REGION CENTRE EST</v>
      </c>
      <c r="E2366" s="12" t="str">
        <f t="shared" si="199"/>
        <v>TERRAIN</v>
      </c>
      <c r="F2366" s="4" t="s">
        <v>9742</v>
      </c>
      <c r="G2366" s="4" t="s">
        <v>9743</v>
      </c>
      <c r="H2366" s="5">
        <v>2</v>
      </c>
      <c r="I2366" s="5" t="s">
        <v>6943</v>
      </c>
      <c r="J2366" s="5"/>
      <c r="K2366" s="5"/>
      <c r="L2366" s="5"/>
      <c r="M2366" s="5" t="s">
        <v>1343</v>
      </c>
      <c r="N2366" s="5"/>
      <c r="O2366" s="6"/>
      <c r="P2366" s="5"/>
      <c r="Q2366" s="5"/>
      <c r="R2366" s="5"/>
      <c r="S2366" s="5"/>
      <c r="T2366" s="5"/>
      <c r="U2366" s="6">
        <v>45627</v>
      </c>
      <c r="V2366" s="4"/>
      <c r="W2366" s="4" t="s">
        <v>1329</v>
      </c>
      <c r="X2366" s="5"/>
      <c r="Y2366" s="5"/>
      <c r="Z2366" s="5"/>
      <c r="AA2366" s="5" t="s">
        <v>4238</v>
      </c>
      <c r="AB2366" s="5"/>
      <c r="AC2366" s="5"/>
      <c r="AD2366" s="5"/>
      <c r="AE2366" s="5"/>
      <c r="AF2366" s="6"/>
      <c r="AG2366" s="5"/>
      <c r="AH2366" s="5"/>
      <c r="AI2366" s="5"/>
      <c r="AJ2366" s="6"/>
      <c r="AK2366" s="5"/>
      <c r="AL2366" s="6"/>
      <c r="AM2366" s="5"/>
      <c r="AN2366" s="5"/>
      <c r="AO2366" s="5"/>
      <c r="AP2366" s="5" t="s">
        <v>1536</v>
      </c>
      <c r="AQ2366" s="4" t="s">
        <v>12479</v>
      </c>
      <c r="AR2366" s="5" t="s">
        <v>12480</v>
      </c>
      <c r="AS2366" s="4" t="s">
        <v>1564</v>
      </c>
      <c r="AT2366" s="5" t="s">
        <v>1565</v>
      </c>
      <c r="AU2366" s="5" t="s">
        <v>41</v>
      </c>
      <c r="AV2366" s="4" t="s">
        <v>1566</v>
      </c>
      <c r="AW2366" s="5" t="s">
        <v>68</v>
      </c>
      <c r="AX2366" s="4" t="s">
        <v>4164</v>
      </c>
      <c r="AY2366" s="5" t="s">
        <v>4165</v>
      </c>
      <c r="AZ2366" s="5" t="s">
        <v>11</v>
      </c>
      <c r="BA2366" s="4" t="s">
        <v>4166</v>
      </c>
      <c r="BB2366" s="5" t="s">
        <v>4167</v>
      </c>
      <c r="BC2366" s="5"/>
      <c r="BD2366" s="5"/>
      <c r="BE2366" s="5"/>
      <c r="BF2366" s="5"/>
      <c r="BG2366" s="5" t="s">
        <v>9743</v>
      </c>
      <c r="BH2366" s="5" t="s">
        <v>1343</v>
      </c>
    </row>
    <row r="2367" spans="1:60" x14ac:dyDescent="0.25">
      <c r="A2367">
        <f t="shared" si="196"/>
        <v>99041</v>
      </c>
      <c r="B2367">
        <f t="shared" si="197"/>
        <v>50100795</v>
      </c>
      <c r="C2367" t="str">
        <f t="shared" si="198"/>
        <v>CC</v>
      </c>
      <c r="D2367" t="str">
        <f t="shared" si="195"/>
        <v>REGION ILE DE FRANCE NORD</v>
      </c>
      <c r="E2367" s="12" t="str">
        <f t="shared" si="199"/>
        <v>TERRAIN</v>
      </c>
      <c r="F2367" s="4" t="s">
        <v>9744</v>
      </c>
      <c r="G2367" s="4" t="s">
        <v>2686</v>
      </c>
      <c r="H2367" s="5">
        <v>2</v>
      </c>
      <c r="I2367" s="5" t="s">
        <v>6943</v>
      </c>
      <c r="J2367" s="5"/>
      <c r="K2367" s="5"/>
      <c r="L2367" s="5"/>
      <c r="M2367" s="5" t="s">
        <v>1343</v>
      </c>
      <c r="N2367" s="5"/>
      <c r="O2367" s="5"/>
      <c r="P2367" s="5"/>
      <c r="Q2367" s="5"/>
      <c r="R2367" s="5"/>
      <c r="S2367" s="5"/>
      <c r="T2367" s="5"/>
      <c r="U2367" s="6">
        <v>45627</v>
      </c>
      <c r="V2367" s="4"/>
      <c r="W2367" s="4" t="s">
        <v>1329</v>
      </c>
      <c r="X2367" s="5"/>
      <c r="Y2367" s="5"/>
      <c r="Z2367" s="5"/>
      <c r="AA2367" s="4" t="s">
        <v>2679</v>
      </c>
      <c r="AB2367" s="5"/>
      <c r="AC2367" s="5"/>
      <c r="AD2367" s="5"/>
      <c r="AE2367" s="5"/>
      <c r="AF2367" s="6"/>
      <c r="AG2367" s="5"/>
      <c r="AH2367" s="5"/>
      <c r="AI2367" s="5"/>
      <c r="AJ2367" s="6"/>
      <c r="AK2367" s="5"/>
      <c r="AL2367" s="6"/>
      <c r="AM2367" s="5"/>
      <c r="AN2367" s="5"/>
      <c r="AO2367" s="5"/>
      <c r="AP2367" s="5" t="s">
        <v>12477</v>
      </c>
      <c r="AQ2367" s="4" t="s">
        <v>1351</v>
      </c>
      <c r="AR2367" s="5" t="s">
        <v>12478</v>
      </c>
      <c r="AS2367" s="4" t="s">
        <v>2180</v>
      </c>
      <c r="AT2367" s="5" t="s">
        <v>2181</v>
      </c>
      <c r="AU2367" s="5" t="s">
        <v>41</v>
      </c>
      <c r="AV2367" s="4" t="s">
        <v>2182</v>
      </c>
      <c r="AW2367" s="5" t="s">
        <v>4</v>
      </c>
      <c r="AX2367" s="4" t="s">
        <v>2681</v>
      </c>
      <c r="AY2367" s="5" t="s">
        <v>2682</v>
      </c>
      <c r="AZ2367" s="5" t="s">
        <v>11</v>
      </c>
      <c r="BA2367" s="4" t="s">
        <v>2683</v>
      </c>
      <c r="BB2367" s="5" t="s">
        <v>2684</v>
      </c>
      <c r="BC2367" s="4" t="s">
        <v>2678</v>
      </c>
      <c r="BD2367" s="5" t="s">
        <v>2685</v>
      </c>
      <c r="BE2367" s="5" t="s">
        <v>25</v>
      </c>
      <c r="BF2367" s="5" t="s">
        <v>1333</v>
      </c>
      <c r="BG2367" s="4" t="s">
        <v>2686</v>
      </c>
      <c r="BH2367" s="5" t="s">
        <v>1343</v>
      </c>
    </row>
    <row r="2368" spans="1:60" x14ac:dyDescent="0.25">
      <c r="A2368">
        <f t="shared" si="196"/>
        <v>99035</v>
      </c>
      <c r="B2368">
        <f t="shared" si="197"/>
        <v>50100794</v>
      </c>
      <c r="C2368" t="str">
        <f t="shared" si="198"/>
        <v>CC</v>
      </c>
      <c r="D2368" t="str">
        <f t="shared" si="195"/>
        <v>REGION GRAND OUEST</v>
      </c>
      <c r="E2368" s="12" t="str">
        <f t="shared" si="199"/>
        <v>TERRAIN</v>
      </c>
      <c r="F2368" s="4" t="s">
        <v>9745</v>
      </c>
      <c r="G2368" s="4" t="s">
        <v>9746</v>
      </c>
      <c r="H2368" s="5">
        <v>2</v>
      </c>
      <c r="I2368" s="5" t="s">
        <v>6943</v>
      </c>
      <c r="J2368" s="5"/>
      <c r="K2368" s="5"/>
      <c r="L2368" s="5"/>
      <c r="M2368" s="5" t="s">
        <v>1343</v>
      </c>
      <c r="N2368" s="5"/>
      <c r="O2368" s="5"/>
      <c r="P2368" s="5"/>
      <c r="Q2368" s="5"/>
      <c r="R2368" s="5"/>
      <c r="S2368" s="5"/>
      <c r="T2368" s="5"/>
      <c r="U2368" s="6">
        <v>45597</v>
      </c>
      <c r="V2368" s="4"/>
      <c r="W2368" s="4" t="s">
        <v>1329</v>
      </c>
      <c r="X2368" s="5"/>
      <c r="Y2368" s="5"/>
      <c r="Z2368" s="5"/>
      <c r="AA2368" s="4" t="s">
        <v>2730</v>
      </c>
      <c r="AB2368" s="5"/>
      <c r="AC2368" s="5"/>
      <c r="AD2368" s="5"/>
      <c r="AE2368" s="5"/>
      <c r="AF2368" s="6"/>
      <c r="AG2368" s="5"/>
      <c r="AH2368" s="5"/>
      <c r="AI2368" s="5"/>
      <c r="AJ2368" s="6"/>
      <c r="AK2368" s="5"/>
      <c r="AL2368" s="6"/>
      <c r="AM2368" s="5"/>
      <c r="AN2368" s="5"/>
      <c r="AO2368" s="5"/>
      <c r="AP2368" s="5" t="s">
        <v>1413</v>
      </c>
      <c r="AQ2368" s="4" t="s">
        <v>1414</v>
      </c>
      <c r="AR2368" s="5" t="s">
        <v>19</v>
      </c>
      <c r="AS2368" s="4" t="s">
        <v>2225</v>
      </c>
      <c r="AT2368" s="5" t="s">
        <v>2226</v>
      </c>
      <c r="AU2368" s="5" t="s">
        <v>41</v>
      </c>
      <c r="AV2368" s="4" t="s">
        <v>2227</v>
      </c>
      <c r="AW2368" s="5" t="s">
        <v>89</v>
      </c>
      <c r="AX2368" s="4" t="s">
        <v>5596</v>
      </c>
      <c r="AY2368" s="5" t="s">
        <v>5597</v>
      </c>
      <c r="AZ2368" s="5" t="s">
        <v>11</v>
      </c>
      <c r="BA2368" s="4" t="s">
        <v>5598</v>
      </c>
      <c r="BB2368" s="5" t="s">
        <v>5599</v>
      </c>
      <c r="BC2368" s="4" t="s">
        <v>9747</v>
      </c>
      <c r="BD2368" s="5" t="s">
        <v>9748</v>
      </c>
      <c r="BE2368" s="5" t="s">
        <v>25</v>
      </c>
      <c r="BF2368" s="5" t="s">
        <v>1333</v>
      </c>
      <c r="BG2368" s="4" t="s">
        <v>9746</v>
      </c>
      <c r="BH2368" s="5" t="s">
        <v>1343</v>
      </c>
    </row>
    <row r="2369" spans="1:60" x14ac:dyDescent="0.25">
      <c r="A2369">
        <f t="shared" si="196"/>
        <v>99032</v>
      </c>
      <c r="B2369">
        <f t="shared" si="197"/>
        <v>50100793</v>
      </c>
      <c r="C2369" t="str">
        <f t="shared" si="198"/>
        <v>CC</v>
      </c>
      <c r="D2369" t="str">
        <f t="shared" si="195"/>
        <v>REGION GRAND SUD</v>
      </c>
      <c r="E2369" s="12" t="str">
        <f t="shared" si="199"/>
        <v>TERRAIN</v>
      </c>
      <c r="F2369" s="4" t="s">
        <v>9749</v>
      </c>
      <c r="G2369" s="4" t="s">
        <v>6806</v>
      </c>
      <c r="H2369" s="5">
        <v>2</v>
      </c>
      <c r="I2369" s="5" t="s">
        <v>6943</v>
      </c>
      <c r="J2369" s="5"/>
      <c r="K2369" s="5"/>
      <c r="L2369" s="5"/>
      <c r="M2369" s="5" t="s">
        <v>1343</v>
      </c>
      <c r="N2369" s="5"/>
      <c r="O2369" s="5"/>
      <c r="P2369" s="5"/>
      <c r="Q2369" s="5"/>
      <c r="R2369" s="5"/>
      <c r="S2369" s="5"/>
      <c r="T2369" s="5"/>
      <c r="U2369" s="6">
        <v>45566</v>
      </c>
      <c r="V2369" s="5"/>
      <c r="W2369" s="4" t="s">
        <v>1329</v>
      </c>
      <c r="X2369" s="5"/>
      <c r="Y2369" s="5"/>
      <c r="Z2369" s="5"/>
      <c r="AA2369" s="5" t="s">
        <v>3411</v>
      </c>
      <c r="AB2369" s="5"/>
      <c r="AC2369" s="5"/>
      <c r="AD2369" s="5"/>
      <c r="AE2369" s="5"/>
      <c r="AF2369" s="5"/>
      <c r="AG2369" s="5"/>
      <c r="AH2369" s="5"/>
      <c r="AI2369" s="5"/>
      <c r="AJ2369" s="5"/>
      <c r="AK2369" s="5"/>
      <c r="AL2369" s="5"/>
      <c r="AM2369" s="5"/>
      <c r="AN2369" s="5"/>
      <c r="AO2369" s="5"/>
      <c r="AP2369" s="5" t="s">
        <v>1335</v>
      </c>
      <c r="AQ2369" s="4" t="s">
        <v>1336</v>
      </c>
      <c r="AR2369" s="5" t="s">
        <v>12476</v>
      </c>
      <c r="AS2369" s="4" t="s">
        <v>1473</v>
      </c>
      <c r="AT2369" s="5" t="s">
        <v>1474</v>
      </c>
      <c r="AU2369" s="5" t="s">
        <v>41</v>
      </c>
      <c r="AV2369" s="4" t="s">
        <v>1475</v>
      </c>
      <c r="AW2369" s="5" t="s">
        <v>58</v>
      </c>
      <c r="AX2369" s="4" t="s">
        <v>1489</v>
      </c>
      <c r="AY2369" s="5" t="s">
        <v>1490</v>
      </c>
      <c r="AZ2369" s="5" t="s">
        <v>11</v>
      </c>
      <c r="BA2369" s="4" t="s">
        <v>1491</v>
      </c>
      <c r="BB2369" s="5" t="s">
        <v>1492</v>
      </c>
      <c r="BC2369" s="5" t="s">
        <v>6803</v>
      </c>
      <c r="BD2369" s="5" t="s">
        <v>6805</v>
      </c>
      <c r="BE2369" s="5" t="s">
        <v>25</v>
      </c>
      <c r="BF2369" s="5" t="s">
        <v>1333</v>
      </c>
      <c r="BG2369" s="5" t="s">
        <v>6806</v>
      </c>
      <c r="BH2369" s="5" t="s">
        <v>1343</v>
      </c>
    </row>
    <row r="2370" spans="1:60" x14ac:dyDescent="0.25">
      <c r="A2370">
        <f t="shared" si="196"/>
        <v>99024</v>
      </c>
      <c r="B2370">
        <f t="shared" si="197"/>
        <v>50100792</v>
      </c>
      <c r="C2370" t="str">
        <f t="shared" si="198"/>
        <v>CC</v>
      </c>
      <c r="D2370" t="str">
        <f t="shared" si="195"/>
        <v>REGION GRAND SUD</v>
      </c>
      <c r="E2370" s="12" t="str">
        <f t="shared" si="199"/>
        <v>TERRAIN</v>
      </c>
      <c r="F2370" s="4" t="s">
        <v>9750</v>
      </c>
      <c r="G2370" s="4" t="s">
        <v>4369</v>
      </c>
      <c r="H2370" s="5">
        <v>2</v>
      </c>
      <c r="I2370" s="5" t="s">
        <v>6943</v>
      </c>
      <c r="J2370" s="5"/>
      <c r="K2370" s="5"/>
      <c r="L2370" s="5"/>
      <c r="M2370" s="5" t="s">
        <v>1343</v>
      </c>
      <c r="N2370" s="5"/>
      <c r="O2370" s="5"/>
      <c r="P2370" s="5"/>
      <c r="Q2370" s="5"/>
      <c r="R2370" s="5"/>
      <c r="S2370" s="5"/>
      <c r="T2370" s="5"/>
      <c r="U2370" s="6">
        <v>45566</v>
      </c>
      <c r="V2370" s="4"/>
      <c r="W2370" s="4" t="s">
        <v>1329</v>
      </c>
      <c r="X2370" s="5"/>
      <c r="Y2370" s="5"/>
      <c r="Z2370" s="5"/>
      <c r="AA2370" s="4" t="s">
        <v>4366</v>
      </c>
      <c r="AB2370" s="5"/>
      <c r="AC2370" s="5"/>
      <c r="AD2370" s="5"/>
      <c r="AE2370" s="5"/>
      <c r="AF2370" s="6"/>
      <c r="AG2370" s="5"/>
      <c r="AH2370" s="5"/>
      <c r="AI2370" s="5"/>
      <c r="AJ2370" s="6"/>
      <c r="AK2370" s="5"/>
      <c r="AL2370" s="6"/>
      <c r="AM2370" s="5"/>
      <c r="AN2370" s="5"/>
      <c r="AO2370" s="5"/>
      <c r="AP2370" s="5" t="s">
        <v>1335</v>
      </c>
      <c r="AQ2370" s="4" t="s">
        <v>1336</v>
      </c>
      <c r="AR2370" s="5" t="s">
        <v>12476</v>
      </c>
      <c r="AS2370" s="4" t="s">
        <v>1403</v>
      </c>
      <c r="AT2370" s="5" t="s">
        <v>1404</v>
      </c>
      <c r="AU2370" s="5" t="s">
        <v>41</v>
      </c>
      <c r="AV2370" s="4" t="s">
        <v>1405</v>
      </c>
      <c r="AW2370" s="5" t="s">
        <v>61</v>
      </c>
      <c r="AX2370" s="4" t="s">
        <v>2047</v>
      </c>
      <c r="AY2370" s="5" t="s">
        <v>2048</v>
      </c>
      <c r="AZ2370" s="5" t="s">
        <v>11</v>
      </c>
      <c r="BA2370" s="4" t="s">
        <v>2049</v>
      </c>
      <c r="BB2370" s="5" t="s">
        <v>2050</v>
      </c>
      <c r="BC2370" s="4" t="s">
        <v>4364</v>
      </c>
      <c r="BD2370" s="5" t="s">
        <v>4368</v>
      </c>
      <c r="BE2370" s="5" t="s">
        <v>25</v>
      </c>
      <c r="BF2370" s="5" t="s">
        <v>1333</v>
      </c>
      <c r="BG2370" s="4" t="s">
        <v>4369</v>
      </c>
      <c r="BH2370" s="5" t="s">
        <v>1343</v>
      </c>
    </row>
    <row r="2371" spans="1:60" x14ac:dyDescent="0.25">
      <c r="A2371">
        <f t="shared" si="196"/>
        <v>99023</v>
      </c>
      <c r="B2371">
        <f t="shared" si="197"/>
        <v>50100791</v>
      </c>
      <c r="C2371" t="str">
        <f t="shared" si="198"/>
        <v>CC</v>
      </c>
      <c r="D2371" t="str">
        <f t="shared" ref="D2371:D2434" si="200">AR2371</f>
        <v>REGION GRAND SUD</v>
      </c>
      <c r="E2371" s="12" t="str">
        <f t="shared" si="199"/>
        <v>TERRAIN</v>
      </c>
      <c r="F2371" s="4" t="s">
        <v>9751</v>
      </c>
      <c r="G2371" s="4" t="s">
        <v>7465</v>
      </c>
      <c r="H2371" s="5">
        <v>2</v>
      </c>
      <c r="I2371" s="5" t="s">
        <v>6943</v>
      </c>
      <c r="J2371" s="5"/>
      <c r="K2371" s="5"/>
      <c r="L2371" s="5"/>
      <c r="M2371" s="5" t="s">
        <v>1343</v>
      </c>
      <c r="N2371" s="5"/>
      <c r="O2371" s="5"/>
      <c r="P2371" s="5"/>
      <c r="Q2371" s="5"/>
      <c r="R2371" s="5"/>
      <c r="S2371" s="5"/>
      <c r="T2371" s="5"/>
      <c r="U2371" s="6">
        <v>45566</v>
      </c>
      <c r="V2371" s="4"/>
      <c r="W2371" s="4" t="s">
        <v>1329</v>
      </c>
      <c r="X2371" s="5"/>
      <c r="Y2371" s="5"/>
      <c r="Z2371" s="5"/>
      <c r="AA2371" s="4" t="s">
        <v>7462</v>
      </c>
      <c r="AB2371" s="5"/>
      <c r="AC2371" s="5"/>
      <c r="AD2371" s="5"/>
      <c r="AE2371" s="5"/>
      <c r="AF2371" s="6"/>
      <c r="AG2371" s="5"/>
      <c r="AH2371" s="5"/>
      <c r="AI2371" s="5"/>
      <c r="AJ2371" s="6"/>
      <c r="AK2371" s="5"/>
      <c r="AL2371" s="6"/>
      <c r="AM2371" s="5"/>
      <c r="AN2371" s="5"/>
      <c r="AO2371" s="5"/>
      <c r="AP2371" s="5" t="s">
        <v>1335</v>
      </c>
      <c r="AQ2371" s="4" t="s">
        <v>1336</v>
      </c>
      <c r="AR2371" s="5" t="s">
        <v>12476</v>
      </c>
      <c r="AS2371" s="4" t="s">
        <v>1403</v>
      </c>
      <c r="AT2371" s="5" t="s">
        <v>1404</v>
      </c>
      <c r="AU2371" s="5" t="s">
        <v>41</v>
      </c>
      <c r="AV2371" s="4" t="s">
        <v>1405</v>
      </c>
      <c r="AW2371" s="5" t="s">
        <v>61</v>
      </c>
      <c r="AX2371" s="4" t="s">
        <v>2047</v>
      </c>
      <c r="AY2371" s="5" t="s">
        <v>2048</v>
      </c>
      <c r="AZ2371" s="5" t="s">
        <v>11</v>
      </c>
      <c r="BA2371" s="4" t="s">
        <v>2049</v>
      </c>
      <c r="BB2371" s="5" t="s">
        <v>2050</v>
      </c>
      <c r="BC2371" s="4" t="s">
        <v>7461</v>
      </c>
      <c r="BD2371" s="5" t="s">
        <v>7464</v>
      </c>
      <c r="BE2371" s="5" t="s">
        <v>260</v>
      </c>
      <c r="BF2371" s="5" t="s">
        <v>1333</v>
      </c>
      <c r="BG2371" s="4" t="s">
        <v>7465</v>
      </c>
      <c r="BH2371" s="5" t="s">
        <v>1343</v>
      </c>
    </row>
    <row r="2372" spans="1:60" x14ac:dyDescent="0.25">
      <c r="A2372">
        <f t="shared" si="196"/>
        <v>99014</v>
      </c>
      <c r="B2372">
        <f t="shared" si="197"/>
        <v>50100790</v>
      </c>
      <c r="C2372" t="str">
        <f t="shared" si="198"/>
        <v>CC</v>
      </c>
      <c r="D2372" t="str">
        <f t="shared" si="200"/>
        <v>REGION GRAND SUD</v>
      </c>
      <c r="E2372" s="12" t="str">
        <f t="shared" si="199"/>
        <v>TERRAIN</v>
      </c>
      <c r="F2372" s="4" t="s">
        <v>9752</v>
      </c>
      <c r="G2372" s="4" t="s">
        <v>6490</v>
      </c>
      <c r="H2372" s="5">
        <v>2</v>
      </c>
      <c r="I2372" s="5" t="s">
        <v>6943</v>
      </c>
      <c r="J2372" s="5"/>
      <c r="K2372" s="5"/>
      <c r="L2372" s="5"/>
      <c r="M2372" s="5" t="s">
        <v>1343</v>
      </c>
      <c r="N2372" s="5"/>
      <c r="O2372" s="5"/>
      <c r="P2372" s="5"/>
      <c r="Q2372" s="5"/>
      <c r="R2372" s="5"/>
      <c r="S2372" s="5"/>
      <c r="T2372" s="5"/>
      <c r="U2372" s="6">
        <v>45566</v>
      </c>
      <c r="V2372" s="5"/>
      <c r="W2372" s="4" t="s">
        <v>1329</v>
      </c>
      <c r="X2372" s="5"/>
      <c r="Y2372" s="5"/>
      <c r="Z2372" s="5"/>
      <c r="AA2372" s="4" t="s">
        <v>4325</v>
      </c>
      <c r="AB2372" s="5"/>
      <c r="AC2372" s="5"/>
      <c r="AD2372" s="5"/>
      <c r="AE2372" s="5"/>
      <c r="AF2372" s="5"/>
      <c r="AG2372" s="5"/>
      <c r="AH2372" s="5"/>
      <c r="AI2372" s="5"/>
      <c r="AJ2372" s="5"/>
      <c r="AK2372" s="5"/>
      <c r="AL2372" s="5"/>
      <c r="AM2372" s="5"/>
      <c r="AN2372" s="5"/>
      <c r="AO2372" s="5"/>
      <c r="AP2372" s="5" t="s">
        <v>1335</v>
      </c>
      <c r="AQ2372" s="4" t="s">
        <v>1336</v>
      </c>
      <c r="AR2372" s="5" t="s">
        <v>12476</v>
      </c>
      <c r="AS2372" s="4" t="s">
        <v>1473</v>
      </c>
      <c r="AT2372" s="5" t="s">
        <v>1474</v>
      </c>
      <c r="AU2372" s="5" t="s">
        <v>41</v>
      </c>
      <c r="AV2372" s="4" t="s">
        <v>1475</v>
      </c>
      <c r="AW2372" s="5" t="s">
        <v>58</v>
      </c>
      <c r="AX2372" s="4" t="s">
        <v>1489</v>
      </c>
      <c r="AY2372" s="5" t="s">
        <v>1490</v>
      </c>
      <c r="AZ2372" s="5" t="s">
        <v>11</v>
      </c>
      <c r="BA2372" s="4" t="s">
        <v>1491</v>
      </c>
      <c r="BB2372" s="5" t="s">
        <v>1492</v>
      </c>
      <c r="BC2372" s="4" t="s">
        <v>6485</v>
      </c>
      <c r="BD2372" s="5" t="s">
        <v>6489</v>
      </c>
      <c r="BE2372" s="5" t="s">
        <v>25</v>
      </c>
      <c r="BF2372" s="5" t="s">
        <v>1333</v>
      </c>
      <c r="BG2372" s="4" t="s">
        <v>6490</v>
      </c>
      <c r="BH2372" s="5" t="s">
        <v>1343</v>
      </c>
    </row>
    <row r="2373" spans="1:60" x14ac:dyDescent="0.25">
      <c r="A2373">
        <f t="shared" si="196"/>
        <v>99013</v>
      </c>
      <c r="B2373">
        <f t="shared" si="197"/>
        <v>50100789</v>
      </c>
      <c r="C2373" t="str">
        <f t="shared" si="198"/>
        <v>CC</v>
      </c>
      <c r="D2373" t="str">
        <f t="shared" si="200"/>
        <v>REGION GRAND SUD</v>
      </c>
      <c r="E2373" s="12" t="str">
        <f t="shared" si="199"/>
        <v>TERRAIN</v>
      </c>
      <c r="F2373" s="4" t="s">
        <v>9753</v>
      </c>
      <c r="G2373" s="4" t="s">
        <v>4693</v>
      </c>
      <c r="H2373" s="5">
        <v>2</v>
      </c>
      <c r="I2373" s="5" t="s">
        <v>6943</v>
      </c>
      <c r="J2373" s="5"/>
      <c r="K2373" s="5"/>
      <c r="L2373" s="5"/>
      <c r="M2373" s="5" t="s">
        <v>1343</v>
      </c>
      <c r="N2373" s="5"/>
      <c r="O2373" s="5"/>
      <c r="P2373" s="5"/>
      <c r="Q2373" s="5"/>
      <c r="R2373" s="5"/>
      <c r="S2373" s="5"/>
      <c r="T2373" s="5"/>
      <c r="U2373" s="6">
        <v>45627</v>
      </c>
      <c r="V2373" s="5"/>
      <c r="W2373" s="4" t="s">
        <v>1329</v>
      </c>
      <c r="X2373" s="5"/>
      <c r="Y2373" s="5"/>
      <c r="Z2373" s="5"/>
      <c r="AA2373" s="4" t="s">
        <v>3324</v>
      </c>
      <c r="AB2373" s="5"/>
      <c r="AC2373" s="5"/>
      <c r="AD2373" s="5"/>
      <c r="AE2373" s="5"/>
      <c r="AF2373" s="5"/>
      <c r="AG2373" s="5"/>
      <c r="AH2373" s="5"/>
      <c r="AI2373" s="5"/>
      <c r="AJ2373" s="5"/>
      <c r="AK2373" s="5"/>
      <c r="AL2373" s="5"/>
      <c r="AM2373" s="5"/>
      <c r="AN2373" s="5"/>
      <c r="AO2373" s="5"/>
      <c r="AP2373" s="5" t="s">
        <v>1335</v>
      </c>
      <c r="AQ2373" s="4" t="s">
        <v>1336</v>
      </c>
      <c r="AR2373" s="5" t="s">
        <v>12476</v>
      </c>
      <c r="AS2373" s="4" t="s">
        <v>1473</v>
      </c>
      <c r="AT2373" s="5" t="s">
        <v>1474</v>
      </c>
      <c r="AU2373" s="5" t="s">
        <v>41</v>
      </c>
      <c r="AV2373" s="4" t="s">
        <v>1475</v>
      </c>
      <c r="AW2373" s="5" t="s">
        <v>58</v>
      </c>
      <c r="AX2373" s="4"/>
      <c r="AY2373" s="5"/>
      <c r="AZ2373" s="5"/>
      <c r="BA2373" s="4" t="s">
        <v>2627</v>
      </c>
      <c r="BB2373" s="5" t="s">
        <v>2628</v>
      </c>
      <c r="BC2373" s="4" t="s">
        <v>4690</v>
      </c>
      <c r="BD2373" s="5" t="s">
        <v>4692</v>
      </c>
      <c r="BE2373" s="5" t="s">
        <v>245</v>
      </c>
      <c r="BF2373" s="5" t="s">
        <v>1333</v>
      </c>
      <c r="BG2373" s="4" t="s">
        <v>4693</v>
      </c>
      <c r="BH2373" s="5" t="s">
        <v>1343</v>
      </c>
    </row>
    <row r="2374" spans="1:60" x14ac:dyDescent="0.25">
      <c r="A2374">
        <f t="shared" si="196"/>
        <v>99012</v>
      </c>
      <c r="B2374">
        <f t="shared" si="197"/>
        <v>50100788</v>
      </c>
      <c r="C2374" t="str">
        <f t="shared" si="198"/>
        <v>CC</v>
      </c>
      <c r="D2374" t="str">
        <f t="shared" si="200"/>
        <v>REGION GRAND OUEST</v>
      </c>
      <c r="E2374" s="12" t="str">
        <f t="shared" si="199"/>
        <v>TERRAIN</v>
      </c>
      <c r="F2374" s="4" t="s">
        <v>9754</v>
      </c>
      <c r="G2374" s="4" t="s">
        <v>2658</v>
      </c>
      <c r="H2374" s="5">
        <v>2</v>
      </c>
      <c r="I2374" s="5" t="s">
        <v>6943</v>
      </c>
      <c r="J2374" s="5"/>
      <c r="K2374" s="5"/>
      <c r="L2374" s="5"/>
      <c r="M2374" s="5" t="s">
        <v>1343</v>
      </c>
      <c r="N2374" s="5"/>
      <c r="O2374" s="5"/>
      <c r="P2374" s="5"/>
      <c r="Q2374" s="5"/>
      <c r="R2374" s="5"/>
      <c r="S2374" s="5"/>
      <c r="T2374" s="5"/>
      <c r="U2374" s="6">
        <v>45566</v>
      </c>
      <c r="V2374" s="5"/>
      <c r="W2374" s="4" t="s">
        <v>1329</v>
      </c>
      <c r="X2374" s="5"/>
      <c r="Y2374" s="5"/>
      <c r="Z2374" s="5"/>
      <c r="AA2374" s="4" t="s">
        <v>2169</v>
      </c>
      <c r="AB2374" s="5"/>
      <c r="AC2374" s="5"/>
      <c r="AD2374" s="5"/>
      <c r="AE2374" s="5"/>
      <c r="AF2374" s="5"/>
      <c r="AG2374" s="5"/>
      <c r="AH2374" s="5"/>
      <c r="AI2374" s="5"/>
      <c r="AJ2374" s="5"/>
      <c r="AK2374" s="5"/>
      <c r="AL2374" s="5"/>
      <c r="AM2374" s="5"/>
      <c r="AN2374" s="5"/>
      <c r="AO2374" s="5"/>
      <c r="AP2374" s="5" t="s">
        <v>1413</v>
      </c>
      <c r="AQ2374" s="4" t="s">
        <v>1414</v>
      </c>
      <c r="AR2374" s="5" t="s">
        <v>19</v>
      </c>
      <c r="AS2374" s="4" t="s">
        <v>2071</v>
      </c>
      <c r="AT2374" s="5" t="s">
        <v>2072</v>
      </c>
      <c r="AU2374" s="5" t="s">
        <v>41</v>
      </c>
      <c r="AV2374" s="4" t="s">
        <v>2073</v>
      </c>
      <c r="AW2374" s="5" t="s">
        <v>112</v>
      </c>
      <c r="AX2374" s="4" t="s">
        <v>2068</v>
      </c>
      <c r="AY2374" s="5" t="s">
        <v>2074</v>
      </c>
      <c r="AZ2374" s="5" t="s">
        <v>11</v>
      </c>
      <c r="BA2374" s="4" t="s">
        <v>2075</v>
      </c>
      <c r="BB2374" s="5" t="s">
        <v>2076</v>
      </c>
      <c r="BC2374" s="4" t="s">
        <v>2653</v>
      </c>
      <c r="BD2374" s="5" t="s">
        <v>2657</v>
      </c>
      <c r="BE2374" s="5" t="s">
        <v>3</v>
      </c>
      <c r="BF2374" s="5" t="s">
        <v>1333</v>
      </c>
      <c r="BG2374" s="4" t="s">
        <v>2658</v>
      </c>
      <c r="BH2374" s="5" t="s">
        <v>1343</v>
      </c>
    </row>
    <row r="2375" spans="1:60" x14ac:dyDescent="0.25">
      <c r="A2375">
        <f t="shared" si="196"/>
        <v>99010</v>
      </c>
      <c r="B2375">
        <f t="shared" si="197"/>
        <v>50100787</v>
      </c>
      <c r="C2375" t="str">
        <f t="shared" si="198"/>
        <v>CC</v>
      </c>
      <c r="D2375" t="str">
        <f t="shared" si="200"/>
        <v>REGION CENTRE EST</v>
      </c>
      <c r="E2375" s="12" t="str">
        <f t="shared" si="199"/>
        <v>TERRAIN</v>
      </c>
      <c r="F2375" s="4" t="s">
        <v>9755</v>
      </c>
      <c r="G2375" s="4" t="s">
        <v>9756</v>
      </c>
      <c r="H2375" s="5">
        <v>2</v>
      </c>
      <c r="I2375" s="5" t="s">
        <v>6943</v>
      </c>
      <c r="J2375" s="5"/>
      <c r="K2375" s="5"/>
      <c r="L2375" s="5"/>
      <c r="M2375" s="5" t="s">
        <v>1343</v>
      </c>
      <c r="N2375" s="5"/>
      <c r="O2375" s="5"/>
      <c r="P2375" s="5"/>
      <c r="Q2375" s="5"/>
      <c r="R2375" s="5"/>
      <c r="S2375" s="5"/>
      <c r="T2375" s="5"/>
      <c r="U2375" s="6">
        <v>45627</v>
      </c>
      <c r="V2375" s="5"/>
      <c r="W2375" s="4" t="s">
        <v>1329</v>
      </c>
      <c r="X2375" s="5"/>
      <c r="Y2375" s="5"/>
      <c r="Z2375" s="5"/>
      <c r="AA2375" s="4" t="s">
        <v>2056</v>
      </c>
      <c r="AB2375" s="5"/>
      <c r="AC2375" s="5"/>
      <c r="AD2375" s="5"/>
      <c r="AE2375" s="5"/>
      <c r="AF2375" s="5"/>
      <c r="AG2375" s="5"/>
      <c r="AH2375" s="5"/>
      <c r="AI2375" s="5"/>
      <c r="AJ2375" s="5"/>
      <c r="AK2375" s="5"/>
      <c r="AL2375" s="5"/>
      <c r="AM2375" s="5"/>
      <c r="AN2375" s="5"/>
      <c r="AO2375" s="5"/>
      <c r="AP2375" s="5" t="s">
        <v>1536</v>
      </c>
      <c r="AQ2375" s="4" t="s">
        <v>12479</v>
      </c>
      <c r="AR2375" s="5" t="s">
        <v>12480</v>
      </c>
      <c r="AS2375" s="4" t="s">
        <v>1906</v>
      </c>
      <c r="AT2375" s="5" t="s">
        <v>1909</v>
      </c>
      <c r="AU2375" s="5" t="s">
        <v>41</v>
      </c>
      <c r="AV2375" s="4" t="s">
        <v>1910</v>
      </c>
      <c r="AW2375" s="5" t="s">
        <v>48</v>
      </c>
      <c r="AX2375" s="4" t="s">
        <v>4445</v>
      </c>
      <c r="AY2375" s="5" t="s">
        <v>4446</v>
      </c>
      <c r="AZ2375" s="5" t="s">
        <v>11</v>
      </c>
      <c r="BA2375" s="4" t="s">
        <v>4447</v>
      </c>
      <c r="BB2375" s="5" t="s">
        <v>4448</v>
      </c>
      <c r="BC2375" s="4" t="s">
        <v>7223</v>
      </c>
      <c r="BD2375" s="5" t="s">
        <v>7226</v>
      </c>
      <c r="BE2375" s="5" t="s">
        <v>3</v>
      </c>
      <c r="BF2375" s="5" t="s">
        <v>1333</v>
      </c>
      <c r="BG2375" s="4" t="s">
        <v>9756</v>
      </c>
      <c r="BH2375" s="5" t="s">
        <v>1343</v>
      </c>
    </row>
    <row r="2376" spans="1:60" x14ac:dyDescent="0.25">
      <c r="A2376">
        <f t="shared" si="196"/>
        <v>99008</v>
      </c>
      <c r="B2376">
        <f t="shared" si="197"/>
        <v>50100786</v>
      </c>
      <c r="C2376" t="str">
        <f t="shared" si="198"/>
        <v>CC</v>
      </c>
      <c r="D2376" t="str">
        <f t="shared" si="200"/>
        <v>REGION CENTRE EST</v>
      </c>
      <c r="E2376" s="12" t="str">
        <f t="shared" si="199"/>
        <v>TERRAIN</v>
      </c>
      <c r="F2376" s="4" t="s">
        <v>9757</v>
      </c>
      <c r="G2376" s="4" t="s">
        <v>5560</v>
      </c>
      <c r="H2376" s="5">
        <v>2</v>
      </c>
      <c r="I2376" s="5" t="s">
        <v>6943</v>
      </c>
      <c r="J2376" s="5"/>
      <c r="K2376" s="5"/>
      <c r="L2376" s="5"/>
      <c r="M2376" s="5" t="s">
        <v>1343</v>
      </c>
      <c r="N2376" s="5"/>
      <c r="O2376" s="5"/>
      <c r="P2376" s="5"/>
      <c r="Q2376" s="5"/>
      <c r="R2376" s="5"/>
      <c r="S2376" s="5"/>
      <c r="T2376" s="5"/>
      <c r="U2376" s="6">
        <v>45627</v>
      </c>
      <c r="V2376" s="5"/>
      <c r="W2376" s="4" t="s">
        <v>1329</v>
      </c>
      <c r="X2376" s="5"/>
      <c r="Y2376" s="5"/>
      <c r="Z2376" s="5"/>
      <c r="AA2376" s="4" t="s">
        <v>3664</v>
      </c>
      <c r="AB2376" s="5"/>
      <c r="AC2376" s="5"/>
      <c r="AD2376" s="5"/>
      <c r="AE2376" s="5"/>
      <c r="AF2376" s="5"/>
      <c r="AG2376" s="5"/>
      <c r="AH2376" s="5"/>
      <c r="AI2376" s="5"/>
      <c r="AJ2376" s="5"/>
      <c r="AK2376" s="5"/>
      <c r="AL2376" s="5"/>
      <c r="AM2376" s="5"/>
      <c r="AN2376" s="5"/>
      <c r="AO2376" s="5"/>
      <c r="AP2376" s="5" t="s">
        <v>1536</v>
      </c>
      <c r="AQ2376" s="4" t="s">
        <v>12479</v>
      </c>
      <c r="AR2376" s="5" t="s">
        <v>12480</v>
      </c>
      <c r="AS2376" s="4" t="s">
        <v>2273</v>
      </c>
      <c r="AT2376" s="5" t="s">
        <v>2274</v>
      </c>
      <c r="AU2376" s="5" t="s">
        <v>41</v>
      </c>
      <c r="AV2376" s="4" t="s">
        <v>2275</v>
      </c>
      <c r="AW2376" s="5" t="s">
        <v>256</v>
      </c>
      <c r="AX2376" s="4" t="s">
        <v>2582</v>
      </c>
      <c r="AY2376" s="5" t="s">
        <v>2584</v>
      </c>
      <c r="AZ2376" s="5" t="s">
        <v>11</v>
      </c>
      <c r="BA2376" s="4" t="s">
        <v>2585</v>
      </c>
      <c r="BB2376" s="5" t="s">
        <v>2586</v>
      </c>
      <c r="BC2376" s="4" t="s">
        <v>5556</v>
      </c>
      <c r="BD2376" s="5" t="s">
        <v>5559</v>
      </c>
      <c r="BE2376" s="5" t="s">
        <v>60</v>
      </c>
      <c r="BF2376" s="5" t="s">
        <v>1333</v>
      </c>
      <c r="BG2376" s="4" t="s">
        <v>5560</v>
      </c>
      <c r="BH2376" s="5" t="s">
        <v>1343</v>
      </c>
    </row>
    <row r="2377" spans="1:60" x14ac:dyDescent="0.25">
      <c r="A2377">
        <f t="shared" si="196"/>
        <v>99007</v>
      </c>
      <c r="B2377">
        <f t="shared" si="197"/>
        <v>50100785</v>
      </c>
      <c r="C2377" t="str">
        <f t="shared" si="198"/>
        <v>CC</v>
      </c>
      <c r="D2377" t="str">
        <f t="shared" si="200"/>
        <v>REGION GRAND SUD</v>
      </c>
      <c r="E2377" s="12" t="str">
        <f t="shared" si="199"/>
        <v>TERRAIN</v>
      </c>
      <c r="F2377" s="4" t="s">
        <v>9758</v>
      </c>
      <c r="G2377" s="4" t="s">
        <v>4482</v>
      </c>
      <c r="H2377" s="5">
        <v>2</v>
      </c>
      <c r="I2377" s="5" t="s">
        <v>6943</v>
      </c>
      <c r="J2377" s="5"/>
      <c r="K2377" s="5"/>
      <c r="L2377" s="5"/>
      <c r="M2377" s="5" t="s">
        <v>1343</v>
      </c>
      <c r="N2377" s="5"/>
      <c r="O2377" s="5"/>
      <c r="P2377" s="5"/>
      <c r="Q2377" s="5"/>
      <c r="R2377" s="5"/>
      <c r="S2377" s="5"/>
      <c r="T2377" s="5"/>
      <c r="U2377" s="6">
        <v>45474</v>
      </c>
      <c r="V2377" s="5"/>
      <c r="W2377" s="4" t="s">
        <v>1329</v>
      </c>
      <c r="X2377" s="5"/>
      <c r="Y2377" s="5"/>
      <c r="Z2377" s="5"/>
      <c r="AA2377" s="4" t="s">
        <v>4479</v>
      </c>
      <c r="AB2377" s="5"/>
      <c r="AC2377" s="5"/>
      <c r="AD2377" s="5"/>
      <c r="AE2377" s="5"/>
      <c r="AF2377" s="5"/>
      <c r="AG2377" s="5"/>
      <c r="AH2377" s="5"/>
      <c r="AI2377" s="5"/>
      <c r="AJ2377" s="5"/>
      <c r="AK2377" s="5"/>
      <c r="AL2377" s="5"/>
      <c r="AM2377" s="5"/>
      <c r="AN2377" s="5"/>
      <c r="AO2377" s="5"/>
      <c r="AP2377" s="5" t="s">
        <v>1335</v>
      </c>
      <c r="AQ2377" s="4" t="s">
        <v>1336</v>
      </c>
      <c r="AR2377" s="5" t="s">
        <v>12476</v>
      </c>
      <c r="AS2377" s="4" t="s">
        <v>1522</v>
      </c>
      <c r="AT2377" s="5" t="s">
        <v>1523</v>
      </c>
      <c r="AU2377" s="5" t="s">
        <v>41</v>
      </c>
      <c r="AV2377" s="4" t="s">
        <v>1524</v>
      </c>
      <c r="AW2377" s="5" t="s">
        <v>93</v>
      </c>
      <c r="AX2377" s="4"/>
      <c r="AY2377" s="5"/>
      <c r="AZ2377" s="5"/>
      <c r="BA2377" s="4" t="s">
        <v>1525</v>
      </c>
      <c r="BB2377" s="5" t="s">
        <v>1526</v>
      </c>
      <c r="BC2377" s="4" t="s">
        <v>4475</v>
      </c>
      <c r="BD2377" s="5" t="s">
        <v>4481</v>
      </c>
      <c r="BE2377" s="5" t="s">
        <v>65</v>
      </c>
      <c r="BF2377" s="5" t="s">
        <v>1333</v>
      </c>
      <c r="BG2377" s="4" t="s">
        <v>4482</v>
      </c>
      <c r="BH2377" s="5" t="s">
        <v>1343</v>
      </c>
    </row>
    <row r="2378" spans="1:60" x14ac:dyDescent="0.25">
      <c r="A2378">
        <f t="shared" si="196"/>
        <v>99005</v>
      </c>
      <c r="B2378">
        <f t="shared" si="197"/>
        <v>50100784</v>
      </c>
      <c r="C2378" t="str">
        <f t="shared" si="198"/>
        <v>CC</v>
      </c>
      <c r="D2378" t="str">
        <f t="shared" si="200"/>
        <v>REGION GRAND SUD</v>
      </c>
      <c r="E2378" s="12" t="str">
        <f t="shared" si="199"/>
        <v>TERRAIN</v>
      </c>
      <c r="F2378" s="4" t="s">
        <v>9759</v>
      </c>
      <c r="G2378" s="4" t="s">
        <v>7709</v>
      </c>
      <c r="H2378" s="5">
        <v>2</v>
      </c>
      <c r="I2378" s="5" t="s">
        <v>6943</v>
      </c>
      <c r="J2378" s="5"/>
      <c r="K2378" s="5"/>
      <c r="L2378" s="5"/>
      <c r="M2378" s="5" t="s">
        <v>1343</v>
      </c>
      <c r="N2378" s="5"/>
      <c r="O2378" s="5"/>
      <c r="P2378" s="5"/>
      <c r="Q2378" s="5"/>
      <c r="R2378" s="5"/>
      <c r="S2378" s="5"/>
      <c r="T2378" s="5"/>
      <c r="U2378" s="6">
        <v>45474</v>
      </c>
      <c r="V2378" s="5"/>
      <c r="W2378" s="4" t="s">
        <v>1329</v>
      </c>
      <c r="X2378" s="5"/>
      <c r="Y2378" s="5"/>
      <c r="Z2378" s="5"/>
      <c r="AA2378" s="4" t="s">
        <v>7706</v>
      </c>
      <c r="AB2378" s="5"/>
      <c r="AC2378" s="5"/>
      <c r="AD2378" s="5"/>
      <c r="AE2378" s="5"/>
      <c r="AF2378" s="5"/>
      <c r="AG2378" s="5"/>
      <c r="AH2378" s="5"/>
      <c r="AI2378" s="5"/>
      <c r="AJ2378" s="5"/>
      <c r="AK2378" s="5"/>
      <c r="AL2378" s="5"/>
      <c r="AM2378" s="5"/>
      <c r="AN2378" s="5"/>
      <c r="AO2378" s="5"/>
      <c r="AP2378" s="5" t="s">
        <v>1335</v>
      </c>
      <c r="AQ2378" s="4" t="s">
        <v>1336</v>
      </c>
      <c r="AR2378" s="5" t="s">
        <v>12476</v>
      </c>
      <c r="AS2378" s="4" t="s">
        <v>1522</v>
      </c>
      <c r="AT2378" s="5" t="s">
        <v>1523</v>
      </c>
      <c r="AU2378" s="5" t="s">
        <v>41</v>
      </c>
      <c r="AV2378" s="4" t="s">
        <v>1524</v>
      </c>
      <c r="AW2378" s="5" t="s">
        <v>93</v>
      </c>
      <c r="AX2378" s="4"/>
      <c r="AY2378" s="5"/>
      <c r="AZ2378" s="5"/>
      <c r="BA2378" s="4" t="s">
        <v>1525</v>
      </c>
      <c r="BB2378" s="5" t="s">
        <v>1526</v>
      </c>
      <c r="BC2378" s="4" t="s">
        <v>7704</v>
      </c>
      <c r="BD2378" s="5" t="s">
        <v>7708</v>
      </c>
      <c r="BE2378" s="5" t="s">
        <v>60</v>
      </c>
      <c r="BF2378" s="5" t="s">
        <v>1333</v>
      </c>
      <c r="BG2378" s="4" t="s">
        <v>7709</v>
      </c>
      <c r="BH2378" s="5" t="s">
        <v>1343</v>
      </c>
    </row>
    <row r="2379" spans="1:60" x14ac:dyDescent="0.25">
      <c r="A2379">
        <f t="shared" si="196"/>
        <v>99003</v>
      </c>
      <c r="B2379">
        <f t="shared" si="197"/>
        <v>50100783</v>
      </c>
      <c r="C2379" t="str">
        <f t="shared" si="198"/>
        <v>CC</v>
      </c>
      <c r="D2379" t="str">
        <f t="shared" si="200"/>
        <v>REGION GRAND SUD</v>
      </c>
      <c r="E2379" s="12" t="str">
        <f t="shared" si="199"/>
        <v>TERRAIN</v>
      </c>
      <c r="F2379" s="4" t="s">
        <v>9760</v>
      </c>
      <c r="G2379" s="4" t="s">
        <v>4838</v>
      </c>
      <c r="H2379" s="5">
        <v>2</v>
      </c>
      <c r="I2379" s="5" t="s">
        <v>6943</v>
      </c>
      <c r="J2379" s="5"/>
      <c r="K2379" s="5"/>
      <c r="L2379" s="5"/>
      <c r="M2379" s="5" t="s">
        <v>1343</v>
      </c>
      <c r="N2379" s="5"/>
      <c r="O2379" s="5"/>
      <c r="P2379" s="5"/>
      <c r="Q2379" s="5"/>
      <c r="R2379" s="5"/>
      <c r="S2379" s="5"/>
      <c r="T2379" s="5"/>
      <c r="U2379" s="6">
        <v>45627</v>
      </c>
      <c r="V2379" s="5"/>
      <c r="W2379" s="4" t="s">
        <v>1329</v>
      </c>
      <c r="X2379" s="5"/>
      <c r="Y2379" s="5"/>
      <c r="Z2379" s="5"/>
      <c r="AA2379" s="4" t="s">
        <v>4835</v>
      </c>
      <c r="AB2379" s="5"/>
      <c r="AC2379" s="5"/>
      <c r="AD2379" s="5"/>
      <c r="AE2379" s="5"/>
      <c r="AF2379" s="5"/>
      <c r="AG2379" s="5"/>
      <c r="AH2379" s="5"/>
      <c r="AI2379" s="5"/>
      <c r="AJ2379" s="5"/>
      <c r="AK2379" s="5"/>
      <c r="AL2379" s="5"/>
      <c r="AM2379" s="5"/>
      <c r="AN2379" s="5"/>
      <c r="AO2379" s="5"/>
      <c r="AP2379" s="5" t="s">
        <v>1335</v>
      </c>
      <c r="AQ2379" s="4" t="s">
        <v>1336</v>
      </c>
      <c r="AR2379" s="5" t="s">
        <v>12476</v>
      </c>
      <c r="AS2379" s="4" t="s">
        <v>1440</v>
      </c>
      <c r="AT2379" s="5" t="s">
        <v>1441</v>
      </c>
      <c r="AU2379" s="5" t="s">
        <v>41</v>
      </c>
      <c r="AV2379" s="4" t="s">
        <v>1537</v>
      </c>
      <c r="AW2379" s="5" t="s">
        <v>31</v>
      </c>
      <c r="AX2379" s="4"/>
      <c r="AY2379" s="5"/>
      <c r="AZ2379" s="5"/>
      <c r="BA2379" s="4" t="s">
        <v>1966</v>
      </c>
      <c r="BB2379" s="5" t="s">
        <v>11119</v>
      </c>
      <c r="BC2379" s="4" t="s">
        <v>4833</v>
      </c>
      <c r="BD2379" s="5" t="s">
        <v>4837</v>
      </c>
      <c r="BE2379" s="5" t="s">
        <v>25</v>
      </c>
      <c r="BF2379" s="5" t="s">
        <v>1333</v>
      </c>
      <c r="BG2379" s="4" t="s">
        <v>4838</v>
      </c>
      <c r="BH2379" s="5" t="s">
        <v>1343</v>
      </c>
    </row>
    <row r="2380" spans="1:60" x14ac:dyDescent="0.25">
      <c r="A2380">
        <f t="shared" si="196"/>
        <v>98998</v>
      </c>
      <c r="B2380">
        <f t="shared" si="197"/>
        <v>50100782</v>
      </c>
      <c r="C2380" t="str">
        <f t="shared" si="198"/>
        <v>CC</v>
      </c>
      <c r="D2380" t="str">
        <f t="shared" si="200"/>
        <v>REGION GRAND SUD</v>
      </c>
      <c r="E2380" s="12" t="str">
        <f t="shared" si="199"/>
        <v>TERRAIN</v>
      </c>
      <c r="F2380" s="4" t="s">
        <v>9761</v>
      </c>
      <c r="G2380" s="4" t="s">
        <v>1777</v>
      </c>
      <c r="H2380" s="5">
        <v>2</v>
      </c>
      <c r="I2380" s="5" t="s">
        <v>6943</v>
      </c>
      <c r="J2380" s="5"/>
      <c r="K2380" s="5"/>
      <c r="L2380" s="5"/>
      <c r="M2380" s="5" t="s">
        <v>1343</v>
      </c>
      <c r="N2380" s="5"/>
      <c r="O2380" s="5"/>
      <c r="P2380" s="5"/>
      <c r="Q2380" s="5"/>
      <c r="R2380" s="5"/>
      <c r="S2380" s="5"/>
      <c r="T2380" s="5"/>
      <c r="U2380" s="6">
        <v>45566</v>
      </c>
      <c r="V2380" s="5"/>
      <c r="W2380" s="4" t="s">
        <v>1329</v>
      </c>
      <c r="X2380" s="5"/>
      <c r="Y2380" s="5"/>
      <c r="Z2380" s="5"/>
      <c r="AA2380" s="4" t="s">
        <v>1774</v>
      </c>
      <c r="AB2380" s="5"/>
      <c r="AC2380" s="5"/>
      <c r="AD2380" s="5"/>
      <c r="AE2380" s="5"/>
      <c r="AF2380" s="5"/>
      <c r="AG2380" s="5"/>
      <c r="AH2380" s="5"/>
      <c r="AI2380" s="5"/>
      <c r="AJ2380" s="5"/>
      <c r="AK2380" s="5"/>
      <c r="AL2380" s="5"/>
      <c r="AM2380" s="5"/>
      <c r="AN2380" s="5"/>
      <c r="AO2380" s="5"/>
      <c r="AP2380" s="5" t="s">
        <v>1335</v>
      </c>
      <c r="AQ2380" s="4" t="s">
        <v>1336</v>
      </c>
      <c r="AR2380" s="5" t="s">
        <v>12476</v>
      </c>
      <c r="AS2380" s="4" t="s">
        <v>1473</v>
      </c>
      <c r="AT2380" s="5" t="s">
        <v>1474</v>
      </c>
      <c r="AU2380" s="5" t="s">
        <v>41</v>
      </c>
      <c r="AV2380" s="4" t="s">
        <v>1475</v>
      </c>
      <c r="AW2380" s="5" t="s">
        <v>58</v>
      </c>
      <c r="AX2380" s="4" t="s">
        <v>1479</v>
      </c>
      <c r="AY2380" s="5" t="s">
        <v>1480</v>
      </c>
      <c r="AZ2380" s="5" t="s">
        <v>11</v>
      </c>
      <c r="BA2380" s="4" t="s">
        <v>1481</v>
      </c>
      <c r="BB2380" s="5" t="s">
        <v>1482</v>
      </c>
      <c r="BC2380" s="5" t="s">
        <v>1772</v>
      </c>
      <c r="BD2380" s="5" t="s">
        <v>1776</v>
      </c>
      <c r="BE2380" s="5" t="s">
        <v>60</v>
      </c>
      <c r="BF2380" s="5" t="s">
        <v>1333</v>
      </c>
      <c r="BG2380" s="4" t="s">
        <v>1777</v>
      </c>
      <c r="BH2380" s="5" t="s">
        <v>1343</v>
      </c>
    </row>
    <row r="2381" spans="1:60" x14ac:dyDescent="0.25">
      <c r="A2381">
        <f t="shared" ref="A2381:A2444" si="201">G2381*1</f>
        <v>98993</v>
      </c>
      <c r="B2381">
        <f t="shared" ref="B2381:B2444" si="202">F2381*1</f>
        <v>50100781</v>
      </c>
      <c r="C2381" t="str">
        <f t="shared" ref="C2381:C2444" si="203">IF(LEFT(T2381,4)="ASSI","ASSISTANTE",IF(T2381="100 IMD","IMD",IF(T2381="105 IMD","IMD",IF(T2381="200 IMP","IMP",IF(T2381="310 CMA","IMP","CC")))))</f>
        <v>CC</v>
      </c>
      <c r="D2381" t="str">
        <f t="shared" si="200"/>
        <v>REGION GRAND OUEST</v>
      </c>
      <c r="E2381" s="12" t="str">
        <f t="shared" ref="E2381:E2444" si="204">IF(BB2381="OC FICTIVE","EN MISSION","TERRAIN")</f>
        <v>TERRAIN</v>
      </c>
      <c r="F2381" s="4" t="s">
        <v>9762</v>
      </c>
      <c r="G2381" s="4" t="s">
        <v>9763</v>
      </c>
      <c r="H2381" s="5">
        <v>2</v>
      </c>
      <c r="I2381" s="5" t="s">
        <v>6943</v>
      </c>
      <c r="J2381" s="5"/>
      <c r="K2381" s="5"/>
      <c r="L2381" s="5"/>
      <c r="M2381" s="5" t="s">
        <v>1343</v>
      </c>
      <c r="N2381" s="5"/>
      <c r="O2381" s="5"/>
      <c r="P2381" s="5"/>
      <c r="Q2381" s="5"/>
      <c r="R2381" s="5"/>
      <c r="S2381" s="5"/>
      <c r="T2381" s="5"/>
      <c r="U2381" s="6">
        <v>45566</v>
      </c>
      <c r="V2381" s="5"/>
      <c r="W2381" s="4" t="s">
        <v>1329</v>
      </c>
      <c r="X2381" s="5"/>
      <c r="Y2381" s="5"/>
      <c r="Z2381" s="5"/>
      <c r="AA2381" s="4" t="s">
        <v>1364</v>
      </c>
      <c r="AB2381" s="5"/>
      <c r="AC2381" s="5"/>
      <c r="AD2381" s="5"/>
      <c r="AE2381" s="5"/>
      <c r="AF2381" s="5"/>
      <c r="AG2381" s="5"/>
      <c r="AH2381" s="5"/>
      <c r="AI2381" s="5"/>
      <c r="AJ2381" s="5"/>
      <c r="AK2381" s="5"/>
      <c r="AL2381" s="5"/>
      <c r="AM2381" s="5"/>
      <c r="AN2381" s="5"/>
      <c r="AO2381" s="5"/>
      <c r="AP2381" s="5" t="s">
        <v>1413</v>
      </c>
      <c r="AQ2381" s="4" t="s">
        <v>1414</v>
      </c>
      <c r="AR2381" s="5" t="s">
        <v>19</v>
      </c>
      <c r="AS2381" s="4" t="s">
        <v>2071</v>
      </c>
      <c r="AT2381" s="5" t="s">
        <v>2072</v>
      </c>
      <c r="AU2381" s="5" t="s">
        <v>41</v>
      </c>
      <c r="AV2381" s="4" t="s">
        <v>2073</v>
      </c>
      <c r="AW2381" s="5" t="s">
        <v>112</v>
      </c>
      <c r="AX2381" s="4" t="s">
        <v>2136</v>
      </c>
      <c r="AY2381" s="5" t="s">
        <v>2137</v>
      </c>
      <c r="AZ2381" s="5" t="s">
        <v>11</v>
      </c>
      <c r="BA2381" s="4" t="s">
        <v>2138</v>
      </c>
      <c r="BB2381" s="5" t="s">
        <v>2139</v>
      </c>
      <c r="BC2381" s="4"/>
      <c r="BD2381" s="5"/>
      <c r="BE2381" s="5"/>
      <c r="BF2381" s="5"/>
      <c r="BG2381" s="4" t="s">
        <v>9763</v>
      </c>
      <c r="BH2381" s="5" t="s">
        <v>1343</v>
      </c>
    </row>
    <row r="2382" spans="1:60" x14ac:dyDescent="0.25">
      <c r="A2382">
        <f t="shared" si="201"/>
        <v>98988</v>
      </c>
      <c r="B2382">
        <f t="shared" si="202"/>
        <v>50100780</v>
      </c>
      <c r="C2382" t="str">
        <f t="shared" si="203"/>
        <v>CC</v>
      </c>
      <c r="D2382" t="str">
        <f t="shared" si="200"/>
        <v>REGION GRAND SUD</v>
      </c>
      <c r="E2382" s="12" t="str">
        <f t="shared" si="204"/>
        <v>TERRAIN</v>
      </c>
      <c r="F2382" s="4" t="s">
        <v>9764</v>
      </c>
      <c r="G2382" s="4" t="s">
        <v>9765</v>
      </c>
      <c r="H2382" s="5">
        <v>2</v>
      </c>
      <c r="I2382" s="5" t="s">
        <v>6943</v>
      </c>
      <c r="J2382" s="5"/>
      <c r="K2382" s="5"/>
      <c r="L2382" s="5"/>
      <c r="M2382" s="5" t="s">
        <v>1343</v>
      </c>
      <c r="N2382" s="5"/>
      <c r="O2382" s="5"/>
      <c r="P2382" s="5"/>
      <c r="Q2382" s="5"/>
      <c r="R2382" s="5"/>
      <c r="S2382" s="5"/>
      <c r="T2382" s="5"/>
      <c r="U2382" s="6">
        <v>45566</v>
      </c>
      <c r="V2382" s="5"/>
      <c r="W2382" s="4" t="s">
        <v>1329</v>
      </c>
      <c r="X2382" s="5"/>
      <c r="Y2382" s="5"/>
      <c r="Z2382" s="5"/>
      <c r="AA2382" s="4" t="s">
        <v>6087</v>
      </c>
      <c r="AB2382" s="5"/>
      <c r="AC2382" s="5"/>
      <c r="AD2382" s="5"/>
      <c r="AE2382" s="5"/>
      <c r="AF2382" s="5"/>
      <c r="AG2382" s="5"/>
      <c r="AH2382" s="5"/>
      <c r="AI2382" s="5"/>
      <c r="AJ2382" s="5"/>
      <c r="AK2382" s="5"/>
      <c r="AL2382" s="5"/>
      <c r="AM2382" s="5"/>
      <c r="AN2382" s="5"/>
      <c r="AO2382" s="5"/>
      <c r="AP2382" s="5" t="s">
        <v>1335</v>
      </c>
      <c r="AQ2382" s="4" t="s">
        <v>1336</v>
      </c>
      <c r="AR2382" s="5" t="s">
        <v>12476</v>
      </c>
      <c r="AS2382" s="4" t="s">
        <v>1427</v>
      </c>
      <c r="AT2382" s="5" t="s">
        <v>1428</v>
      </c>
      <c r="AU2382" s="5" t="s">
        <v>41</v>
      </c>
      <c r="AV2382" s="4" t="s">
        <v>1429</v>
      </c>
      <c r="AW2382" s="5" t="s">
        <v>129</v>
      </c>
      <c r="AX2382" s="4"/>
      <c r="AY2382" s="5"/>
      <c r="AZ2382" s="5"/>
      <c r="BA2382" s="4" t="s">
        <v>1768</v>
      </c>
      <c r="BB2382" s="5" t="s">
        <v>1769</v>
      </c>
      <c r="BC2382" s="4" t="s">
        <v>9766</v>
      </c>
      <c r="BD2382" s="5" t="s">
        <v>9767</v>
      </c>
      <c r="BE2382" s="5" t="s">
        <v>25</v>
      </c>
      <c r="BF2382" s="5" t="s">
        <v>1333</v>
      </c>
      <c r="BG2382" s="4" t="s">
        <v>9765</v>
      </c>
      <c r="BH2382" s="5" t="s">
        <v>1343</v>
      </c>
    </row>
    <row r="2383" spans="1:60" x14ac:dyDescent="0.25">
      <c r="A2383">
        <f t="shared" si="201"/>
        <v>98987</v>
      </c>
      <c r="B2383">
        <f t="shared" si="202"/>
        <v>50100779</v>
      </c>
      <c r="C2383" t="str">
        <f t="shared" si="203"/>
        <v>CC</v>
      </c>
      <c r="D2383" t="str">
        <f t="shared" si="200"/>
        <v>REGION GRAND OUEST</v>
      </c>
      <c r="E2383" s="12" t="str">
        <f t="shared" si="204"/>
        <v>TERRAIN</v>
      </c>
      <c r="F2383" s="4" t="s">
        <v>9768</v>
      </c>
      <c r="G2383" s="4" t="s">
        <v>7506</v>
      </c>
      <c r="H2383" s="5">
        <v>2</v>
      </c>
      <c r="I2383" s="5" t="s">
        <v>6943</v>
      </c>
      <c r="J2383" s="5"/>
      <c r="K2383" s="5"/>
      <c r="L2383" s="5"/>
      <c r="M2383" s="5" t="s">
        <v>1343</v>
      </c>
      <c r="N2383" s="5"/>
      <c r="O2383" s="5"/>
      <c r="P2383" s="5"/>
      <c r="Q2383" s="5"/>
      <c r="R2383" s="5"/>
      <c r="S2383" s="5"/>
      <c r="T2383" s="5"/>
      <c r="U2383" s="6">
        <v>45627</v>
      </c>
      <c r="V2383" s="5"/>
      <c r="W2383" s="4" t="s">
        <v>1329</v>
      </c>
      <c r="X2383" s="5"/>
      <c r="Y2383" s="5"/>
      <c r="Z2383" s="5"/>
      <c r="AA2383" s="4" t="s">
        <v>7503</v>
      </c>
      <c r="AB2383" s="5"/>
      <c r="AC2383" s="5"/>
      <c r="AD2383" s="5"/>
      <c r="AE2383" s="5"/>
      <c r="AF2383" s="5"/>
      <c r="AG2383" s="5"/>
      <c r="AH2383" s="5"/>
      <c r="AI2383" s="5"/>
      <c r="AJ2383" s="5"/>
      <c r="AK2383" s="5"/>
      <c r="AL2383" s="5"/>
      <c r="AM2383" s="5"/>
      <c r="AN2383" s="5"/>
      <c r="AO2383" s="5"/>
      <c r="AP2383" s="5" t="s">
        <v>1413</v>
      </c>
      <c r="AQ2383" s="4" t="s">
        <v>1414</v>
      </c>
      <c r="AR2383" s="5" t="s">
        <v>19</v>
      </c>
      <c r="AS2383" s="4" t="s">
        <v>1507</v>
      </c>
      <c r="AT2383" s="5" t="s">
        <v>1508</v>
      </c>
      <c r="AU2383" s="5" t="s">
        <v>41</v>
      </c>
      <c r="AV2383" s="4" t="s">
        <v>1509</v>
      </c>
      <c r="AW2383" s="5" t="s">
        <v>375</v>
      </c>
      <c r="AX2383" s="4" t="s">
        <v>1510</v>
      </c>
      <c r="AY2383" s="5" t="s">
        <v>1511</v>
      </c>
      <c r="AZ2383" s="5" t="s">
        <v>11</v>
      </c>
      <c r="BA2383" s="4" t="s">
        <v>1512</v>
      </c>
      <c r="BB2383" s="5" t="s">
        <v>1513</v>
      </c>
      <c r="BC2383" s="4" t="s">
        <v>4309</v>
      </c>
      <c r="BD2383" s="5" t="s">
        <v>4312</v>
      </c>
      <c r="BE2383" s="5" t="s">
        <v>245</v>
      </c>
      <c r="BF2383" s="5" t="s">
        <v>1333</v>
      </c>
      <c r="BG2383" s="4" t="s">
        <v>7506</v>
      </c>
      <c r="BH2383" s="5" t="s">
        <v>1343</v>
      </c>
    </row>
    <row r="2384" spans="1:60" x14ac:dyDescent="0.25">
      <c r="A2384">
        <f t="shared" si="201"/>
        <v>98980</v>
      </c>
      <c r="B2384">
        <f t="shared" si="202"/>
        <v>50100778</v>
      </c>
      <c r="C2384" t="str">
        <f t="shared" si="203"/>
        <v>CC</v>
      </c>
      <c r="D2384" t="str">
        <f t="shared" si="200"/>
        <v>REGION GRAND SUD</v>
      </c>
      <c r="E2384" s="12" t="str">
        <f t="shared" si="204"/>
        <v>TERRAIN</v>
      </c>
      <c r="F2384" s="4" t="s">
        <v>9769</v>
      </c>
      <c r="G2384" s="4" t="s">
        <v>1725</v>
      </c>
      <c r="H2384" s="5">
        <v>2</v>
      </c>
      <c r="I2384" s="5" t="s">
        <v>6943</v>
      </c>
      <c r="J2384" s="5"/>
      <c r="K2384" s="5"/>
      <c r="L2384" s="5"/>
      <c r="M2384" s="5" t="s">
        <v>1343</v>
      </c>
      <c r="N2384" s="5"/>
      <c r="O2384" s="5"/>
      <c r="P2384" s="5"/>
      <c r="Q2384" s="5"/>
      <c r="R2384" s="5"/>
      <c r="S2384" s="5"/>
      <c r="T2384" s="5"/>
      <c r="U2384" s="6">
        <v>45566</v>
      </c>
      <c r="V2384" s="5"/>
      <c r="W2384" s="4" t="s">
        <v>1329</v>
      </c>
      <c r="X2384" s="5"/>
      <c r="Y2384" s="5"/>
      <c r="Z2384" s="5"/>
      <c r="AA2384" s="4" t="s">
        <v>1722</v>
      </c>
      <c r="AB2384" s="5"/>
      <c r="AC2384" s="5"/>
      <c r="AD2384" s="5"/>
      <c r="AE2384" s="5"/>
      <c r="AF2384" s="5"/>
      <c r="AG2384" s="5"/>
      <c r="AH2384" s="5"/>
      <c r="AI2384" s="5"/>
      <c r="AJ2384" s="5"/>
      <c r="AK2384" s="5"/>
      <c r="AL2384" s="5"/>
      <c r="AM2384" s="5"/>
      <c r="AN2384" s="5"/>
      <c r="AO2384" s="5"/>
      <c r="AP2384" s="5" t="s">
        <v>1335</v>
      </c>
      <c r="AQ2384" s="4" t="s">
        <v>1336</v>
      </c>
      <c r="AR2384" s="5" t="s">
        <v>12476</v>
      </c>
      <c r="AS2384" s="4" t="s">
        <v>1473</v>
      </c>
      <c r="AT2384" s="5" t="s">
        <v>1474</v>
      </c>
      <c r="AU2384" s="5" t="s">
        <v>41</v>
      </c>
      <c r="AV2384" s="4" t="s">
        <v>1475</v>
      </c>
      <c r="AW2384" s="5" t="s">
        <v>58</v>
      </c>
      <c r="AX2384" s="4" t="s">
        <v>1489</v>
      </c>
      <c r="AY2384" s="5" t="s">
        <v>1490</v>
      </c>
      <c r="AZ2384" s="5" t="s">
        <v>11</v>
      </c>
      <c r="BA2384" s="4" t="s">
        <v>1491</v>
      </c>
      <c r="BB2384" s="5" t="s">
        <v>1492</v>
      </c>
      <c r="BC2384" s="4" t="s">
        <v>1719</v>
      </c>
      <c r="BD2384" s="5" t="s">
        <v>1724</v>
      </c>
      <c r="BE2384" s="5" t="s">
        <v>71</v>
      </c>
      <c r="BF2384" s="5" t="s">
        <v>1333</v>
      </c>
      <c r="BG2384" s="4" t="s">
        <v>1725</v>
      </c>
      <c r="BH2384" s="5" t="s">
        <v>1343</v>
      </c>
    </row>
    <row r="2385" spans="1:60" x14ac:dyDescent="0.25">
      <c r="A2385">
        <f t="shared" si="201"/>
        <v>98968</v>
      </c>
      <c r="B2385">
        <f t="shared" si="202"/>
        <v>50100777</v>
      </c>
      <c r="C2385" t="str">
        <f t="shared" si="203"/>
        <v>CC</v>
      </c>
      <c r="D2385" t="str">
        <f t="shared" si="200"/>
        <v>REGION GRAND SUD</v>
      </c>
      <c r="E2385" s="12" t="str">
        <f t="shared" si="204"/>
        <v>TERRAIN</v>
      </c>
      <c r="F2385" s="4" t="s">
        <v>9770</v>
      </c>
      <c r="G2385" s="4" t="s">
        <v>4215</v>
      </c>
      <c r="H2385" s="5">
        <v>2</v>
      </c>
      <c r="I2385" s="5" t="s">
        <v>6943</v>
      </c>
      <c r="J2385" s="5"/>
      <c r="K2385" s="5"/>
      <c r="L2385" s="5"/>
      <c r="M2385" s="5" t="s">
        <v>1343</v>
      </c>
      <c r="N2385" s="5"/>
      <c r="O2385" s="5"/>
      <c r="P2385" s="5"/>
      <c r="Q2385" s="5"/>
      <c r="R2385" s="5"/>
      <c r="S2385" s="5"/>
      <c r="T2385" s="5"/>
      <c r="U2385" s="6">
        <v>45566</v>
      </c>
      <c r="V2385" s="4"/>
      <c r="W2385" s="4" t="s">
        <v>1329</v>
      </c>
      <c r="X2385" s="5"/>
      <c r="Y2385" s="5"/>
      <c r="Z2385" s="5"/>
      <c r="AA2385" s="4" t="s">
        <v>4212</v>
      </c>
      <c r="AB2385" s="5"/>
      <c r="AC2385" s="5"/>
      <c r="AD2385" s="5"/>
      <c r="AE2385" s="5"/>
      <c r="AF2385" s="6"/>
      <c r="AG2385" s="5"/>
      <c r="AH2385" s="5"/>
      <c r="AI2385" s="5"/>
      <c r="AJ2385" s="6"/>
      <c r="AK2385" s="5"/>
      <c r="AL2385" s="6"/>
      <c r="AM2385" s="5"/>
      <c r="AN2385" s="5"/>
      <c r="AO2385" s="5"/>
      <c r="AP2385" s="5" t="s">
        <v>1335</v>
      </c>
      <c r="AQ2385" s="4" t="s">
        <v>1336</v>
      </c>
      <c r="AR2385" s="5" t="s">
        <v>12476</v>
      </c>
      <c r="AS2385" s="4" t="s">
        <v>1427</v>
      </c>
      <c r="AT2385" s="5" t="s">
        <v>1428</v>
      </c>
      <c r="AU2385" s="5" t="s">
        <v>41</v>
      </c>
      <c r="AV2385" s="4" t="s">
        <v>1429</v>
      </c>
      <c r="AW2385" s="5" t="s">
        <v>129</v>
      </c>
      <c r="AX2385" s="4" t="s">
        <v>1430</v>
      </c>
      <c r="AY2385" s="5" t="s">
        <v>1431</v>
      </c>
      <c r="AZ2385" s="5" t="s">
        <v>11</v>
      </c>
      <c r="BA2385" s="4" t="s">
        <v>1432</v>
      </c>
      <c r="BB2385" s="5" t="s">
        <v>1433</v>
      </c>
      <c r="BC2385" s="4" t="s">
        <v>4211</v>
      </c>
      <c r="BD2385" s="5" t="s">
        <v>4214</v>
      </c>
      <c r="BE2385" s="5" t="s">
        <v>60</v>
      </c>
      <c r="BF2385" s="5" t="s">
        <v>1333</v>
      </c>
      <c r="BG2385" s="4" t="s">
        <v>4215</v>
      </c>
      <c r="BH2385" s="5" t="s">
        <v>1343</v>
      </c>
    </row>
    <row r="2386" spans="1:60" x14ac:dyDescent="0.25">
      <c r="A2386">
        <f t="shared" si="201"/>
        <v>98967</v>
      </c>
      <c r="B2386">
        <f t="shared" si="202"/>
        <v>50100776</v>
      </c>
      <c r="C2386" t="str">
        <f t="shared" si="203"/>
        <v>CC</v>
      </c>
      <c r="D2386" t="str">
        <f t="shared" si="200"/>
        <v>REGION GRAND SUD</v>
      </c>
      <c r="E2386" s="12" t="str">
        <f t="shared" si="204"/>
        <v>TERRAIN</v>
      </c>
      <c r="F2386" s="4" t="s">
        <v>9771</v>
      </c>
      <c r="G2386" s="4" t="s">
        <v>1784</v>
      </c>
      <c r="H2386" s="5">
        <v>2</v>
      </c>
      <c r="I2386" s="5" t="s">
        <v>6943</v>
      </c>
      <c r="J2386" s="5"/>
      <c r="K2386" s="5"/>
      <c r="L2386" s="5"/>
      <c r="M2386" s="5" t="s">
        <v>1343</v>
      </c>
      <c r="N2386" s="5"/>
      <c r="O2386" s="5"/>
      <c r="P2386" s="5"/>
      <c r="Q2386" s="5"/>
      <c r="R2386" s="5"/>
      <c r="S2386" s="5"/>
      <c r="T2386" s="5"/>
      <c r="U2386" s="6">
        <v>45566</v>
      </c>
      <c r="V2386" s="4"/>
      <c r="W2386" s="4" t="s">
        <v>1329</v>
      </c>
      <c r="X2386" s="5"/>
      <c r="Y2386" s="5"/>
      <c r="Z2386" s="5"/>
      <c r="AA2386" s="4" t="s">
        <v>1781</v>
      </c>
      <c r="AB2386" s="5"/>
      <c r="AC2386" s="5"/>
      <c r="AD2386" s="5"/>
      <c r="AE2386" s="5"/>
      <c r="AF2386" s="6"/>
      <c r="AG2386" s="5"/>
      <c r="AH2386" s="5"/>
      <c r="AI2386" s="5"/>
      <c r="AJ2386" s="6"/>
      <c r="AK2386" s="5"/>
      <c r="AL2386" s="6"/>
      <c r="AM2386" s="5"/>
      <c r="AN2386" s="5"/>
      <c r="AO2386" s="5"/>
      <c r="AP2386" s="5" t="s">
        <v>1335</v>
      </c>
      <c r="AQ2386" s="4" t="s">
        <v>1336</v>
      </c>
      <c r="AR2386" s="5" t="s">
        <v>12476</v>
      </c>
      <c r="AS2386" s="4" t="s">
        <v>1427</v>
      </c>
      <c r="AT2386" s="5" t="s">
        <v>1428</v>
      </c>
      <c r="AU2386" s="5" t="s">
        <v>41</v>
      </c>
      <c r="AV2386" s="4" t="s">
        <v>1429</v>
      </c>
      <c r="AW2386" s="5" t="s">
        <v>129</v>
      </c>
      <c r="AX2386" s="4"/>
      <c r="AY2386" s="5"/>
      <c r="AZ2386" s="5"/>
      <c r="BA2386" s="4" t="s">
        <v>1768</v>
      </c>
      <c r="BB2386" s="5" t="s">
        <v>1769</v>
      </c>
      <c r="BC2386" s="4" t="s">
        <v>1778</v>
      </c>
      <c r="BD2386" s="5" t="s">
        <v>1783</v>
      </c>
      <c r="BE2386" s="5" t="s">
        <v>71</v>
      </c>
      <c r="BF2386" s="5" t="s">
        <v>1333</v>
      </c>
      <c r="BG2386" s="4" t="s">
        <v>1784</v>
      </c>
      <c r="BH2386" s="5" t="s">
        <v>1343</v>
      </c>
    </row>
    <row r="2387" spans="1:60" x14ac:dyDescent="0.25">
      <c r="A2387">
        <f t="shared" si="201"/>
        <v>98966</v>
      </c>
      <c r="B2387">
        <f t="shared" si="202"/>
        <v>50100775</v>
      </c>
      <c r="C2387" t="str">
        <f t="shared" si="203"/>
        <v>CC</v>
      </c>
      <c r="D2387" t="str">
        <f t="shared" si="200"/>
        <v>REGION GRAND OUEST</v>
      </c>
      <c r="E2387" s="12" t="str">
        <f t="shared" si="204"/>
        <v>TERRAIN</v>
      </c>
      <c r="F2387" s="4" t="s">
        <v>9772</v>
      </c>
      <c r="G2387" s="4" t="s">
        <v>9773</v>
      </c>
      <c r="H2387" s="5">
        <v>2</v>
      </c>
      <c r="I2387" s="5" t="s">
        <v>6943</v>
      </c>
      <c r="J2387" s="5"/>
      <c r="K2387" s="5"/>
      <c r="L2387" s="5"/>
      <c r="M2387" s="5" t="s">
        <v>1343</v>
      </c>
      <c r="N2387" s="5"/>
      <c r="O2387" s="5"/>
      <c r="P2387" s="5"/>
      <c r="Q2387" s="5"/>
      <c r="R2387" s="5"/>
      <c r="S2387" s="5"/>
      <c r="T2387" s="5"/>
      <c r="U2387" s="6">
        <v>45566</v>
      </c>
      <c r="V2387" s="4"/>
      <c r="W2387" s="4" t="s">
        <v>1329</v>
      </c>
      <c r="X2387" s="5"/>
      <c r="Y2387" s="5"/>
      <c r="Z2387" s="5"/>
      <c r="AA2387" s="4" t="s">
        <v>9521</v>
      </c>
      <c r="AB2387" s="5"/>
      <c r="AC2387" s="5"/>
      <c r="AD2387" s="5"/>
      <c r="AE2387" s="5"/>
      <c r="AF2387" s="6"/>
      <c r="AG2387" s="5"/>
      <c r="AH2387" s="5"/>
      <c r="AI2387" s="5"/>
      <c r="AJ2387" s="6"/>
      <c r="AK2387" s="5"/>
      <c r="AL2387" s="6"/>
      <c r="AM2387" s="5"/>
      <c r="AN2387" s="5"/>
      <c r="AO2387" s="5"/>
      <c r="AP2387" s="5" t="s">
        <v>1413</v>
      </c>
      <c r="AQ2387" s="4" t="s">
        <v>1414</v>
      </c>
      <c r="AR2387" s="5" t="s">
        <v>19</v>
      </c>
      <c r="AS2387" s="4" t="s">
        <v>2071</v>
      </c>
      <c r="AT2387" s="5" t="s">
        <v>2072</v>
      </c>
      <c r="AU2387" s="5" t="s">
        <v>41</v>
      </c>
      <c r="AV2387" s="4" t="s">
        <v>2073</v>
      </c>
      <c r="AW2387" s="5" t="s">
        <v>112</v>
      </c>
      <c r="AX2387" s="4" t="s">
        <v>2068</v>
      </c>
      <c r="AY2387" s="5" t="s">
        <v>2074</v>
      </c>
      <c r="AZ2387" s="5" t="s">
        <v>11</v>
      </c>
      <c r="BA2387" s="4" t="s">
        <v>2075</v>
      </c>
      <c r="BB2387" s="5" t="s">
        <v>2076</v>
      </c>
      <c r="BC2387" s="4"/>
      <c r="BD2387" s="5"/>
      <c r="BE2387" s="5"/>
      <c r="BF2387" s="5"/>
      <c r="BG2387" s="4" t="s">
        <v>9773</v>
      </c>
      <c r="BH2387" s="5" t="s">
        <v>1343</v>
      </c>
    </row>
    <row r="2388" spans="1:60" x14ac:dyDescent="0.25">
      <c r="A2388">
        <f t="shared" si="201"/>
        <v>98956</v>
      </c>
      <c r="B2388">
        <f t="shared" si="202"/>
        <v>50100774</v>
      </c>
      <c r="C2388" t="str">
        <f t="shared" si="203"/>
        <v>CC</v>
      </c>
      <c r="D2388" t="str">
        <f t="shared" si="200"/>
        <v>REGION GRAND SUD</v>
      </c>
      <c r="E2388" s="12" t="str">
        <f t="shared" si="204"/>
        <v>TERRAIN</v>
      </c>
      <c r="F2388" s="4" t="s">
        <v>9774</v>
      </c>
      <c r="G2388" s="4" t="s">
        <v>3925</v>
      </c>
      <c r="H2388" s="5">
        <v>2</v>
      </c>
      <c r="I2388" s="5" t="s">
        <v>6943</v>
      </c>
      <c r="J2388" s="5"/>
      <c r="K2388" s="5"/>
      <c r="L2388" s="5"/>
      <c r="M2388" s="5" t="s">
        <v>1343</v>
      </c>
      <c r="N2388" s="5"/>
      <c r="O2388" s="5"/>
      <c r="P2388" s="5"/>
      <c r="Q2388" s="5"/>
      <c r="R2388" s="5"/>
      <c r="S2388" s="5"/>
      <c r="T2388" s="5"/>
      <c r="U2388" s="6">
        <v>45474</v>
      </c>
      <c r="V2388" s="4"/>
      <c r="W2388" s="4" t="s">
        <v>1329</v>
      </c>
      <c r="X2388" s="5"/>
      <c r="Y2388" s="5"/>
      <c r="Z2388" s="5"/>
      <c r="AA2388" s="4" t="s">
        <v>3922</v>
      </c>
      <c r="AB2388" s="5"/>
      <c r="AC2388" s="5"/>
      <c r="AD2388" s="5"/>
      <c r="AE2388" s="5"/>
      <c r="AF2388" s="6"/>
      <c r="AG2388" s="5"/>
      <c r="AH2388" s="5"/>
      <c r="AI2388" s="5"/>
      <c r="AJ2388" s="6"/>
      <c r="AK2388" s="5"/>
      <c r="AL2388" s="6"/>
      <c r="AM2388" s="5"/>
      <c r="AN2388" s="5"/>
      <c r="AO2388" s="5"/>
      <c r="AP2388" s="5" t="s">
        <v>1335</v>
      </c>
      <c r="AQ2388" s="4" t="s">
        <v>1336</v>
      </c>
      <c r="AR2388" s="5" t="s">
        <v>12476</v>
      </c>
      <c r="AS2388" s="4" t="s">
        <v>1629</v>
      </c>
      <c r="AT2388" s="5" t="s">
        <v>1630</v>
      </c>
      <c r="AU2388" s="5" t="s">
        <v>41</v>
      </c>
      <c r="AV2388" s="4" t="s">
        <v>1631</v>
      </c>
      <c r="AW2388" s="5" t="s">
        <v>7</v>
      </c>
      <c r="AX2388" s="4" t="s">
        <v>1666</v>
      </c>
      <c r="AY2388" s="5" t="s">
        <v>1667</v>
      </c>
      <c r="AZ2388" s="5" t="s">
        <v>11</v>
      </c>
      <c r="BA2388" s="4" t="s">
        <v>1668</v>
      </c>
      <c r="BB2388" s="5" t="s">
        <v>1669</v>
      </c>
      <c r="BC2388" s="4" t="s">
        <v>3920</v>
      </c>
      <c r="BD2388" s="5" t="s">
        <v>3924</v>
      </c>
      <c r="BE2388" s="5" t="s">
        <v>25</v>
      </c>
      <c r="BF2388" s="5" t="s">
        <v>1333</v>
      </c>
      <c r="BG2388" s="4" t="s">
        <v>3925</v>
      </c>
      <c r="BH2388" s="5" t="s">
        <v>1343</v>
      </c>
    </row>
    <row r="2389" spans="1:60" x14ac:dyDescent="0.25">
      <c r="A2389">
        <f t="shared" si="201"/>
        <v>98953</v>
      </c>
      <c r="B2389">
        <f t="shared" si="202"/>
        <v>50100773</v>
      </c>
      <c r="C2389" t="str">
        <f t="shared" si="203"/>
        <v>CC</v>
      </c>
      <c r="D2389" t="str">
        <f t="shared" si="200"/>
        <v>REGION GRAND SUD</v>
      </c>
      <c r="E2389" s="12" t="str">
        <f t="shared" si="204"/>
        <v>TERRAIN</v>
      </c>
      <c r="F2389" s="4" t="s">
        <v>9775</v>
      </c>
      <c r="G2389" s="4" t="s">
        <v>9776</v>
      </c>
      <c r="H2389" s="5">
        <v>2</v>
      </c>
      <c r="I2389" s="5" t="s">
        <v>6943</v>
      </c>
      <c r="J2389" s="5"/>
      <c r="K2389" s="5"/>
      <c r="L2389" s="5"/>
      <c r="M2389" s="5" t="s">
        <v>1343</v>
      </c>
      <c r="N2389" s="5"/>
      <c r="O2389" s="5"/>
      <c r="P2389" s="5"/>
      <c r="Q2389" s="5"/>
      <c r="R2389" s="5"/>
      <c r="S2389" s="5"/>
      <c r="T2389" s="5"/>
      <c r="U2389" s="6">
        <v>45627</v>
      </c>
      <c r="V2389" s="4"/>
      <c r="W2389" s="4" t="s">
        <v>1329</v>
      </c>
      <c r="X2389" s="5"/>
      <c r="Y2389" s="5"/>
      <c r="Z2389" s="5"/>
      <c r="AA2389" s="4" t="s">
        <v>9737</v>
      </c>
      <c r="AB2389" s="5"/>
      <c r="AC2389" s="5"/>
      <c r="AD2389" s="5"/>
      <c r="AE2389" s="5"/>
      <c r="AF2389" s="6"/>
      <c r="AG2389" s="5"/>
      <c r="AH2389" s="5"/>
      <c r="AI2389" s="5"/>
      <c r="AJ2389" s="6"/>
      <c r="AK2389" s="5"/>
      <c r="AL2389" s="6"/>
      <c r="AM2389" s="5"/>
      <c r="AN2389" s="5"/>
      <c r="AO2389" s="5"/>
      <c r="AP2389" s="5" t="s">
        <v>1335</v>
      </c>
      <c r="AQ2389" s="4" t="s">
        <v>1336</v>
      </c>
      <c r="AR2389" s="5" t="s">
        <v>12476</v>
      </c>
      <c r="AS2389" s="4" t="s">
        <v>1795</v>
      </c>
      <c r="AT2389" s="5" t="s">
        <v>1796</v>
      </c>
      <c r="AU2389" s="5" t="s">
        <v>41</v>
      </c>
      <c r="AV2389" s="4" t="s">
        <v>1797</v>
      </c>
      <c r="AW2389" s="5" t="s">
        <v>227</v>
      </c>
      <c r="AX2389" s="4" t="s">
        <v>1798</v>
      </c>
      <c r="AY2389" s="5" t="s">
        <v>1799</v>
      </c>
      <c r="AZ2389" s="5" t="s">
        <v>11</v>
      </c>
      <c r="BA2389" s="4" t="s">
        <v>1800</v>
      </c>
      <c r="BB2389" s="5" t="s">
        <v>1801</v>
      </c>
      <c r="BC2389" s="4" t="s">
        <v>7526</v>
      </c>
      <c r="BD2389" s="5" t="s">
        <v>7528</v>
      </c>
      <c r="BE2389" s="5" t="s">
        <v>245</v>
      </c>
      <c r="BF2389" s="5" t="s">
        <v>1333</v>
      </c>
      <c r="BG2389" s="4" t="s">
        <v>9776</v>
      </c>
      <c r="BH2389" s="5" t="s">
        <v>1343</v>
      </c>
    </row>
    <row r="2390" spans="1:60" x14ac:dyDescent="0.25">
      <c r="A2390">
        <f t="shared" si="201"/>
        <v>98948</v>
      </c>
      <c r="B2390">
        <f t="shared" si="202"/>
        <v>50100772</v>
      </c>
      <c r="C2390" t="str">
        <f t="shared" si="203"/>
        <v>CC</v>
      </c>
      <c r="D2390" t="str">
        <f t="shared" si="200"/>
        <v>REGION GRAND OUEST</v>
      </c>
      <c r="E2390" s="12" t="str">
        <f t="shared" si="204"/>
        <v>TERRAIN</v>
      </c>
      <c r="F2390" s="4" t="s">
        <v>9777</v>
      </c>
      <c r="G2390" s="4" t="s">
        <v>9778</v>
      </c>
      <c r="H2390" s="5">
        <v>2</v>
      </c>
      <c r="I2390" s="5" t="s">
        <v>6943</v>
      </c>
      <c r="J2390" s="5"/>
      <c r="K2390" s="5"/>
      <c r="L2390" s="5"/>
      <c r="M2390" s="5" t="s">
        <v>1343</v>
      </c>
      <c r="N2390" s="5"/>
      <c r="O2390" s="6"/>
      <c r="P2390" s="5"/>
      <c r="Q2390" s="5"/>
      <c r="R2390" s="5"/>
      <c r="S2390" s="5"/>
      <c r="T2390" s="5"/>
      <c r="U2390" s="6">
        <v>45597</v>
      </c>
      <c r="V2390" s="4"/>
      <c r="W2390" s="4" t="s">
        <v>1329</v>
      </c>
      <c r="X2390" s="5"/>
      <c r="Y2390" s="5"/>
      <c r="Z2390" s="5"/>
      <c r="AA2390" s="4" t="s">
        <v>3664</v>
      </c>
      <c r="AB2390" s="5"/>
      <c r="AC2390" s="5"/>
      <c r="AD2390" s="5"/>
      <c r="AE2390" s="5"/>
      <c r="AF2390" s="6"/>
      <c r="AG2390" s="5"/>
      <c r="AH2390" s="5"/>
      <c r="AI2390" s="5"/>
      <c r="AJ2390" s="6"/>
      <c r="AK2390" s="5"/>
      <c r="AL2390" s="6"/>
      <c r="AM2390" s="5"/>
      <c r="AN2390" s="5"/>
      <c r="AO2390" s="5"/>
      <c r="AP2390" s="5" t="s">
        <v>1413</v>
      </c>
      <c r="AQ2390" s="4" t="s">
        <v>1414</v>
      </c>
      <c r="AR2390" s="5" t="s">
        <v>19</v>
      </c>
      <c r="AS2390" s="4" t="s">
        <v>2071</v>
      </c>
      <c r="AT2390" s="5" t="s">
        <v>2072</v>
      </c>
      <c r="AU2390" s="5" t="s">
        <v>41</v>
      </c>
      <c r="AV2390" s="4" t="s">
        <v>2073</v>
      </c>
      <c r="AW2390" s="5" t="s">
        <v>112</v>
      </c>
      <c r="AX2390" s="4" t="s">
        <v>2215</v>
      </c>
      <c r="AY2390" s="5" t="s">
        <v>2216</v>
      </c>
      <c r="AZ2390" s="5" t="s">
        <v>11</v>
      </c>
      <c r="BA2390" s="4" t="s">
        <v>2217</v>
      </c>
      <c r="BB2390" s="5" t="s">
        <v>2218</v>
      </c>
      <c r="BC2390" s="4" t="s">
        <v>3662</v>
      </c>
      <c r="BD2390" s="5" t="s">
        <v>11147</v>
      </c>
      <c r="BE2390" s="5" t="s">
        <v>245</v>
      </c>
      <c r="BF2390" s="5" t="s">
        <v>1333</v>
      </c>
      <c r="BG2390" s="4" t="s">
        <v>9778</v>
      </c>
      <c r="BH2390" s="5" t="s">
        <v>1343</v>
      </c>
    </row>
    <row r="2391" spans="1:60" x14ac:dyDescent="0.25">
      <c r="A2391">
        <f t="shared" si="201"/>
        <v>98944</v>
      </c>
      <c r="B2391">
        <f t="shared" si="202"/>
        <v>50100771</v>
      </c>
      <c r="C2391" t="str">
        <f t="shared" si="203"/>
        <v>CC</v>
      </c>
      <c r="D2391" t="str">
        <f t="shared" si="200"/>
        <v>REGION GRAND OUEST</v>
      </c>
      <c r="E2391" s="12" t="str">
        <f t="shared" si="204"/>
        <v>TERRAIN</v>
      </c>
      <c r="F2391" s="4" t="s">
        <v>9779</v>
      </c>
      <c r="G2391" s="4" t="s">
        <v>5331</v>
      </c>
      <c r="H2391" s="5">
        <v>2</v>
      </c>
      <c r="I2391" s="5" t="s">
        <v>6943</v>
      </c>
      <c r="J2391" s="5"/>
      <c r="K2391" s="5"/>
      <c r="L2391" s="5"/>
      <c r="M2391" s="5" t="s">
        <v>1343</v>
      </c>
      <c r="N2391" s="5"/>
      <c r="O2391" s="6"/>
      <c r="P2391" s="5"/>
      <c r="Q2391" s="5"/>
      <c r="R2391" s="5"/>
      <c r="S2391" s="5"/>
      <c r="T2391" s="5"/>
      <c r="U2391" s="6">
        <v>45566</v>
      </c>
      <c r="V2391" s="4"/>
      <c r="W2391" s="4" t="s">
        <v>1329</v>
      </c>
      <c r="X2391" s="5"/>
      <c r="Y2391" s="5"/>
      <c r="Z2391" s="5"/>
      <c r="AA2391" s="4" t="s">
        <v>5328</v>
      </c>
      <c r="AB2391" s="5"/>
      <c r="AC2391" s="5"/>
      <c r="AD2391" s="5"/>
      <c r="AE2391" s="5"/>
      <c r="AF2391" s="6"/>
      <c r="AG2391" s="5"/>
      <c r="AH2391" s="5"/>
      <c r="AI2391" s="5"/>
      <c r="AJ2391" s="6"/>
      <c r="AK2391" s="5"/>
      <c r="AL2391" s="6"/>
      <c r="AM2391" s="5"/>
      <c r="AN2391" s="5"/>
      <c r="AO2391" s="5"/>
      <c r="AP2391" s="5" t="s">
        <v>1413</v>
      </c>
      <c r="AQ2391" s="4" t="s">
        <v>1414</v>
      </c>
      <c r="AR2391" s="5" t="s">
        <v>19</v>
      </c>
      <c r="AS2391" s="4" t="s">
        <v>1549</v>
      </c>
      <c r="AT2391" s="5" t="s">
        <v>1550</v>
      </c>
      <c r="AU2391" s="5" t="s">
        <v>41</v>
      </c>
      <c r="AV2391" s="4" t="s">
        <v>1551</v>
      </c>
      <c r="AW2391" s="5" t="s">
        <v>135</v>
      </c>
      <c r="AX2391" s="4" t="s">
        <v>1552</v>
      </c>
      <c r="AY2391" s="5" t="s">
        <v>1553</v>
      </c>
      <c r="AZ2391" s="5" t="s">
        <v>11</v>
      </c>
      <c r="BA2391" s="4" t="s">
        <v>1554</v>
      </c>
      <c r="BB2391" s="5" t="s">
        <v>1555</v>
      </c>
      <c r="BC2391" s="4" t="s">
        <v>5327</v>
      </c>
      <c r="BD2391" s="5" t="s">
        <v>5330</v>
      </c>
      <c r="BE2391" s="5" t="s">
        <v>3</v>
      </c>
      <c r="BF2391" s="5" t="s">
        <v>1333</v>
      </c>
      <c r="BG2391" s="4" t="s">
        <v>5331</v>
      </c>
      <c r="BH2391" s="5" t="s">
        <v>1343</v>
      </c>
    </row>
    <row r="2392" spans="1:60" x14ac:dyDescent="0.25">
      <c r="A2392">
        <f t="shared" si="201"/>
        <v>98919</v>
      </c>
      <c r="B2392">
        <f t="shared" si="202"/>
        <v>50100770</v>
      </c>
      <c r="C2392" t="str">
        <f t="shared" si="203"/>
        <v>CC</v>
      </c>
      <c r="D2392" t="str">
        <f t="shared" si="200"/>
        <v>REGION CENTRE EST</v>
      </c>
      <c r="E2392" s="12" t="str">
        <f t="shared" si="204"/>
        <v>TERRAIN</v>
      </c>
      <c r="F2392" s="4" t="s">
        <v>9780</v>
      </c>
      <c r="G2392" s="4" t="s">
        <v>4144</v>
      </c>
      <c r="H2392" s="5">
        <v>2</v>
      </c>
      <c r="I2392" s="5" t="s">
        <v>6943</v>
      </c>
      <c r="J2392" s="5"/>
      <c r="K2392" s="5"/>
      <c r="L2392" s="5"/>
      <c r="M2392" s="5" t="s">
        <v>1343</v>
      </c>
      <c r="N2392" s="5"/>
      <c r="O2392" s="5"/>
      <c r="P2392" s="5"/>
      <c r="Q2392" s="5"/>
      <c r="R2392" s="5"/>
      <c r="S2392" s="5"/>
      <c r="T2392" s="5"/>
      <c r="U2392" s="6">
        <v>45627</v>
      </c>
      <c r="V2392" s="4"/>
      <c r="W2392" s="4" t="s">
        <v>1329</v>
      </c>
      <c r="X2392" s="5"/>
      <c r="Y2392" s="5"/>
      <c r="Z2392" s="5"/>
      <c r="AA2392" s="4" t="s">
        <v>1793</v>
      </c>
      <c r="AB2392" s="5"/>
      <c r="AC2392" s="5"/>
      <c r="AD2392" s="5"/>
      <c r="AE2392" s="5"/>
      <c r="AF2392" s="6"/>
      <c r="AG2392" s="5"/>
      <c r="AH2392" s="5"/>
      <c r="AI2392" s="5"/>
      <c r="AJ2392" s="6"/>
      <c r="AK2392" s="5"/>
      <c r="AL2392" s="6"/>
      <c r="AM2392" s="5"/>
      <c r="AN2392" s="5"/>
      <c r="AO2392" s="5"/>
      <c r="AP2392" s="5" t="s">
        <v>1536</v>
      </c>
      <c r="AQ2392" s="4" t="s">
        <v>12479</v>
      </c>
      <c r="AR2392" s="5" t="s">
        <v>12480</v>
      </c>
      <c r="AS2392" s="4" t="s">
        <v>1993</v>
      </c>
      <c r="AT2392" s="5" t="s">
        <v>1994</v>
      </c>
      <c r="AU2392" s="5" t="s">
        <v>41</v>
      </c>
      <c r="AV2392" s="4" t="s">
        <v>1995</v>
      </c>
      <c r="AW2392" s="5" t="s">
        <v>53</v>
      </c>
      <c r="AX2392" s="4" t="s">
        <v>1996</v>
      </c>
      <c r="AY2392" s="5" t="s">
        <v>1997</v>
      </c>
      <c r="AZ2392" s="5" t="s">
        <v>11</v>
      </c>
      <c r="BA2392" s="4" t="s">
        <v>1998</v>
      </c>
      <c r="BB2392" s="5" t="s">
        <v>1999</v>
      </c>
      <c r="BC2392" s="4" t="s">
        <v>4140</v>
      </c>
      <c r="BD2392" s="5" t="s">
        <v>4143</v>
      </c>
      <c r="BE2392" s="5" t="s">
        <v>25</v>
      </c>
      <c r="BF2392" s="5" t="s">
        <v>1333</v>
      </c>
      <c r="BG2392" s="4" t="s">
        <v>4144</v>
      </c>
      <c r="BH2392" s="5" t="s">
        <v>1343</v>
      </c>
    </row>
    <row r="2393" spans="1:60" x14ac:dyDescent="0.25">
      <c r="A2393">
        <f t="shared" si="201"/>
        <v>98896</v>
      </c>
      <c r="B2393">
        <f t="shared" si="202"/>
        <v>50100769</v>
      </c>
      <c r="C2393" t="str">
        <f t="shared" si="203"/>
        <v>CC</v>
      </c>
      <c r="D2393" t="str">
        <f t="shared" si="200"/>
        <v>REGION CENTRE EST</v>
      </c>
      <c r="E2393" s="12" t="str">
        <f t="shared" si="204"/>
        <v>TERRAIN</v>
      </c>
      <c r="F2393" s="4" t="s">
        <v>9781</v>
      </c>
      <c r="G2393" s="4" t="s">
        <v>5308</v>
      </c>
      <c r="H2393" s="5">
        <v>2</v>
      </c>
      <c r="I2393" s="5" t="s">
        <v>6943</v>
      </c>
      <c r="J2393" s="5"/>
      <c r="K2393" s="5"/>
      <c r="L2393" s="5"/>
      <c r="M2393" s="5" t="s">
        <v>1343</v>
      </c>
      <c r="N2393" s="5"/>
      <c r="O2393" s="5"/>
      <c r="P2393" s="5"/>
      <c r="Q2393" s="5"/>
      <c r="R2393" s="5"/>
      <c r="S2393" s="5"/>
      <c r="T2393" s="5"/>
      <c r="U2393" s="6">
        <v>45627</v>
      </c>
      <c r="V2393" s="4"/>
      <c r="W2393" s="4" t="s">
        <v>1329</v>
      </c>
      <c r="X2393" s="5"/>
      <c r="Y2393" s="5"/>
      <c r="Z2393" s="5"/>
      <c r="AA2393" s="5" t="s">
        <v>3667</v>
      </c>
      <c r="AB2393" s="5"/>
      <c r="AC2393" s="5"/>
      <c r="AD2393" s="5"/>
      <c r="AE2393" s="5"/>
      <c r="AF2393" s="6"/>
      <c r="AG2393" s="5"/>
      <c r="AH2393" s="5"/>
      <c r="AI2393" s="5"/>
      <c r="AJ2393" s="6"/>
      <c r="AK2393" s="5"/>
      <c r="AL2393" s="6"/>
      <c r="AM2393" s="5"/>
      <c r="AN2393" s="5"/>
      <c r="AO2393" s="5"/>
      <c r="AP2393" s="5" t="s">
        <v>1536</v>
      </c>
      <c r="AQ2393" s="4" t="s">
        <v>12479</v>
      </c>
      <c r="AR2393" s="5" t="s">
        <v>12480</v>
      </c>
      <c r="AS2393" s="4" t="s">
        <v>1696</v>
      </c>
      <c r="AT2393" s="5" t="s">
        <v>1697</v>
      </c>
      <c r="AU2393" s="5" t="s">
        <v>41</v>
      </c>
      <c r="AV2393" s="4" t="s">
        <v>1698</v>
      </c>
      <c r="AW2393" s="5" t="s">
        <v>66</v>
      </c>
      <c r="AX2393" s="4" t="s">
        <v>2614</v>
      </c>
      <c r="AY2393" s="5" t="s">
        <v>2615</v>
      </c>
      <c r="AZ2393" s="5" t="s">
        <v>11</v>
      </c>
      <c r="BA2393" s="4" t="s">
        <v>2616</v>
      </c>
      <c r="BB2393" s="5" t="s">
        <v>2617</v>
      </c>
      <c r="BC2393" s="4" t="s">
        <v>5305</v>
      </c>
      <c r="BD2393" s="5" t="s">
        <v>5307</v>
      </c>
      <c r="BE2393" s="5" t="s">
        <v>25</v>
      </c>
      <c r="BF2393" s="5" t="s">
        <v>1333</v>
      </c>
      <c r="BG2393" s="4" t="s">
        <v>5308</v>
      </c>
      <c r="BH2393" s="5" t="s">
        <v>1343</v>
      </c>
    </row>
    <row r="2394" spans="1:60" x14ac:dyDescent="0.25">
      <c r="A2394">
        <f t="shared" si="201"/>
        <v>98890</v>
      </c>
      <c r="B2394">
        <f t="shared" si="202"/>
        <v>50100767</v>
      </c>
      <c r="C2394" t="str">
        <f t="shared" si="203"/>
        <v>CC</v>
      </c>
      <c r="D2394" t="str">
        <f t="shared" si="200"/>
        <v>REGION GRAND OUEST</v>
      </c>
      <c r="E2394" s="12" t="str">
        <f t="shared" si="204"/>
        <v>TERRAIN</v>
      </c>
      <c r="F2394" s="4" t="s">
        <v>9782</v>
      </c>
      <c r="G2394" s="4" t="s">
        <v>6101</v>
      </c>
      <c r="H2394" s="5">
        <v>2</v>
      </c>
      <c r="I2394" s="5" t="s">
        <v>6943</v>
      </c>
      <c r="J2394" s="5"/>
      <c r="K2394" s="5"/>
      <c r="L2394" s="5"/>
      <c r="M2394" s="5" t="s">
        <v>1343</v>
      </c>
      <c r="N2394" s="5"/>
      <c r="O2394" s="5"/>
      <c r="P2394" s="5"/>
      <c r="Q2394" s="5"/>
      <c r="R2394" s="5"/>
      <c r="S2394" s="5"/>
      <c r="T2394" s="5"/>
      <c r="U2394" s="6">
        <v>45597</v>
      </c>
      <c r="V2394" s="4"/>
      <c r="W2394" s="4" t="s">
        <v>1329</v>
      </c>
      <c r="X2394" s="5"/>
      <c r="Y2394" s="5"/>
      <c r="Z2394" s="5"/>
      <c r="AA2394" s="4" t="s">
        <v>4788</v>
      </c>
      <c r="AB2394" s="5"/>
      <c r="AC2394" s="5"/>
      <c r="AD2394" s="5"/>
      <c r="AE2394" s="5"/>
      <c r="AF2394" s="6"/>
      <c r="AG2394" s="5"/>
      <c r="AH2394" s="5"/>
      <c r="AI2394" s="5"/>
      <c r="AJ2394" s="6"/>
      <c r="AK2394" s="5"/>
      <c r="AL2394" s="6"/>
      <c r="AM2394" s="5"/>
      <c r="AN2394" s="5"/>
      <c r="AO2394" s="5"/>
      <c r="AP2394" s="5" t="s">
        <v>1413</v>
      </c>
      <c r="AQ2394" s="4" t="s">
        <v>1414</v>
      </c>
      <c r="AR2394" s="5" t="s">
        <v>19</v>
      </c>
      <c r="AS2394" s="4" t="s">
        <v>1828</v>
      </c>
      <c r="AT2394" s="5" t="s">
        <v>1829</v>
      </c>
      <c r="AU2394" s="5" t="s">
        <v>41</v>
      </c>
      <c r="AV2394" s="4" t="s">
        <v>1830</v>
      </c>
      <c r="AW2394" s="5" t="s">
        <v>148</v>
      </c>
      <c r="AX2394" s="4" t="s">
        <v>3129</v>
      </c>
      <c r="AY2394" s="5" t="s">
        <v>3130</v>
      </c>
      <c r="AZ2394" s="5" t="s">
        <v>11</v>
      </c>
      <c r="BA2394" s="4" t="s">
        <v>3131</v>
      </c>
      <c r="BB2394" s="5" t="s">
        <v>3132</v>
      </c>
      <c r="BC2394" s="4" t="s">
        <v>6098</v>
      </c>
      <c r="BD2394" s="5" t="s">
        <v>6100</v>
      </c>
      <c r="BE2394" s="5" t="s">
        <v>25</v>
      </c>
      <c r="BF2394" s="5" t="s">
        <v>1333</v>
      </c>
      <c r="BG2394" s="4" t="s">
        <v>6101</v>
      </c>
      <c r="BH2394" s="5" t="s">
        <v>1343</v>
      </c>
    </row>
    <row r="2395" spans="1:60" x14ac:dyDescent="0.25">
      <c r="A2395">
        <f t="shared" si="201"/>
        <v>98881</v>
      </c>
      <c r="B2395">
        <f t="shared" si="202"/>
        <v>50100766</v>
      </c>
      <c r="C2395" t="str">
        <f t="shared" si="203"/>
        <v>CC</v>
      </c>
      <c r="D2395" t="str">
        <f t="shared" si="200"/>
        <v>REGION CENTRE EST</v>
      </c>
      <c r="E2395" s="12" t="str">
        <f t="shared" si="204"/>
        <v>TERRAIN</v>
      </c>
      <c r="F2395" s="4" t="s">
        <v>9783</v>
      </c>
      <c r="G2395" s="4" t="s">
        <v>1854</v>
      </c>
      <c r="H2395" s="5">
        <v>2</v>
      </c>
      <c r="I2395" s="5" t="s">
        <v>6943</v>
      </c>
      <c r="J2395" s="5"/>
      <c r="K2395" s="5"/>
      <c r="L2395" s="5"/>
      <c r="M2395" s="5" t="s">
        <v>1343</v>
      </c>
      <c r="N2395" s="5"/>
      <c r="O2395" s="5"/>
      <c r="P2395" s="5"/>
      <c r="Q2395" s="5"/>
      <c r="R2395" s="5"/>
      <c r="S2395" s="5"/>
      <c r="T2395" s="5"/>
      <c r="U2395" s="6">
        <v>45627</v>
      </c>
      <c r="V2395" s="4"/>
      <c r="W2395" s="4" t="s">
        <v>1329</v>
      </c>
      <c r="X2395" s="5"/>
      <c r="Y2395" s="5"/>
      <c r="Z2395" s="5"/>
      <c r="AA2395" s="4" t="s">
        <v>1851</v>
      </c>
      <c r="AB2395" s="5"/>
      <c r="AC2395" s="5"/>
      <c r="AD2395" s="5"/>
      <c r="AE2395" s="5"/>
      <c r="AF2395" s="6"/>
      <c r="AG2395" s="5"/>
      <c r="AH2395" s="5"/>
      <c r="AI2395" s="5"/>
      <c r="AJ2395" s="6"/>
      <c r="AK2395" s="5"/>
      <c r="AL2395" s="6"/>
      <c r="AM2395" s="5"/>
      <c r="AN2395" s="5"/>
      <c r="AO2395" s="5"/>
      <c r="AP2395" s="5" t="s">
        <v>1536</v>
      </c>
      <c r="AQ2395" s="4" t="s">
        <v>12479</v>
      </c>
      <c r="AR2395" s="5" t="s">
        <v>12480</v>
      </c>
      <c r="AS2395" s="4" t="s">
        <v>1564</v>
      </c>
      <c r="AT2395" s="5" t="s">
        <v>1565</v>
      </c>
      <c r="AU2395" s="5" t="s">
        <v>41</v>
      </c>
      <c r="AV2395" s="4" t="s">
        <v>1566</v>
      </c>
      <c r="AW2395" s="5" t="s">
        <v>68</v>
      </c>
      <c r="AX2395" s="4"/>
      <c r="AY2395" s="5"/>
      <c r="AZ2395" s="5"/>
      <c r="BA2395" s="4" t="s">
        <v>7099</v>
      </c>
      <c r="BB2395" s="5" t="s">
        <v>7100</v>
      </c>
      <c r="BC2395" s="4" t="s">
        <v>1849</v>
      </c>
      <c r="BD2395" s="5" t="s">
        <v>1853</v>
      </c>
      <c r="BE2395" s="5" t="s">
        <v>25</v>
      </c>
      <c r="BF2395" s="5" t="s">
        <v>1333</v>
      </c>
      <c r="BG2395" s="4" t="s">
        <v>1854</v>
      </c>
      <c r="BH2395" s="5" t="s">
        <v>1343</v>
      </c>
    </row>
    <row r="2396" spans="1:60" x14ac:dyDescent="0.25">
      <c r="A2396">
        <f t="shared" si="201"/>
        <v>98878</v>
      </c>
      <c r="B2396">
        <f t="shared" si="202"/>
        <v>50100765</v>
      </c>
      <c r="C2396" t="str">
        <f t="shared" si="203"/>
        <v>CC</v>
      </c>
      <c r="D2396" t="str">
        <f t="shared" si="200"/>
        <v>REGION ILE DE FRANCE NORD</v>
      </c>
      <c r="E2396" s="12" t="str">
        <f t="shared" si="204"/>
        <v>TERRAIN</v>
      </c>
      <c r="F2396" s="4" t="s">
        <v>9784</v>
      </c>
      <c r="G2396" s="4" t="s">
        <v>6030</v>
      </c>
      <c r="H2396" s="5">
        <v>2</v>
      </c>
      <c r="I2396" s="5" t="s">
        <v>6943</v>
      </c>
      <c r="J2396" s="5"/>
      <c r="K2396" s="5"/>
      <c r="L2396" s="5"/>
      <c r="M2396" s="5" t="s">
        <v>1343</v>
      </c>
      <c r="N2396" s="5"/>
      <c r="O2396" s="6"/>
      <c r="P2396" s="5"/>
      <c r="Q2396" s="5"/>
      <c r="R2396" s="5"/>
      <c r="S2396" s="5"/>
      <c r="T2396" s="5"/>
      <c r="U2396" s="6">
        <v>45597</v>
      </c>
      <c r="V2396" s="4"/>
      <c r="W2396" s="4" t="s">
        <v>1329</v>
      </c>
      <c r="X2396" s="5"/>
      <c r="Y2396" s="5"/>
      <c r="Z2396" s="5"/>
      <c r="AA2396" s="5" t="s">
        <v>6028</v>
      </c>
      <c r="AB2396" s="5"/>
      <c r="AC2396" s="5"/>
      <c r="AD2396" s="5"/>
      <c r="AE2396" s="5"/>
      <c r="AF2396" s="6"/>
      <c r="AG2396" s="5"/>
      <c r="AH2396" s="5"/>
      <c r="AI2396" s="5"/>
      <c r="AJ2396" s="6"/>
      <c r="AK2396" s="5"/>
      <c r="AL2396" s="6"/>
      <c r="AM2396" s="5"/>
      <c r="AN2396" s="5"/>
      <c r="AO2396" s="5"/>
      <c r="AP2396" s="5" t="s">
        <v>12477</v>
      </c>
      <c r="AQ2396" s="4" t="s">
        <v>1351</v>
      </c>
      <c r="AR2396" s="5" t="s">
        <v>12478</v>
      </c>
      <c r="AS2396" s="4" t="s">
        <v>1638</v>
      </c>
      <c r="AT2396" s="5" t="s">
        <v>1639</v>
      </c>
      <c r="AU2396" s="5" t="s">
        <v>41</v>
      </c>
      <c r="AV2396" s="4" t="s">
        <v>1640</v>
      </c>
      <c r="AW2396" s="5" t="s">
        <v>142</v>
      </c>
      <c r="AX2396" s="4" t="s">
        <v>2593</v>
      </c>
      <c r="AY2396" s="5" t="s">
        <v>2594</v>
      </c>
      <c r="AZ2396" s="5" t="s">
        <v>11</v>
      </c>
      <c r="BA2396" s="4" t="s">
        <v>2595</v>
      </c>
      <c r="BB2396" s="5" t="s">
        <v>2596</v>
      </c>
      <c r="BC2396" s="5" t="s">
        <v>6026</v>
      </c>
      <c r="BD2396" s="5" t="s">
        <v>6029</v>
      </c>
      <c r="BE2396" s="5" t="s">
        <v>60</v>
      </c>
      <c r="BF2396" s="5" t="s">
        <v>1333</v>
      </c>
      <c r="BG2396" s="5" t="s">
        <v>6030</v>
      </c>
      <c r="BH2396" s="5" t="s">
        <v>1343</v>
      </c>
    </row>
    <row r="2397" spans="1:60" x14ac:dyDescent="0.25">
      <c r="A2397">
        <f t="shared" si="201"/>
        <v>98875</v>
      </c>
      <c r="B2397">
        <f t="shared" si="202"/>
        <v>50100764</v>
      </c>
      <c r="C2397" t="str">
        <f t="shared" si="203"/>
        <v>CC</v>
      </c>
      <c r="D2397" t="str">
        <f t="shared" si="200"/>
        <v>REGION GRAND SUD</v>
      </c>
      <c r="E2397" s="12" t="str">
        <f t="shared" si="204"/>
        <v>TERRAIN</v>
      </c>
      <c r="F2397" s="4" t="s">
        <v>9785</v>
      </c>
      <c r="G2397" s="4" t="s">
        <v>7656</v>
      </c>
      <c r="H2397" s="5">
        <v>2</v>
      </c>
      <c r="I2397" s="5" t="s">
        <v>6943</v>
      </c>
      <c r="J2397" s="5"/>
      <c r="K2397" s="5"/>
      <c r="L2397" s="5"/>
      <c r="M2397" s="5" t="s">
        <v>1343</v>
      </c>
      <c r="N2397" s="5"/>
      <c r="O2397" s="5"/>
      <c r="P2397" s="5"/>
      <c r="Q2397" s="5"/>
      <c r="R2397" s="5"/>
      <c r="S2397" s="5"/>
      <c r="T2397" s="5"/>
      <c r="U2397" s="6">
        <v>45627</v>
      </c>
      <c r="V2397" s="4"/>
      <c r="W2397" s="4" t="s">
        <v>1329</v>
      </c>
      <c r="X2397" s="5"/>
      <c r="Y2397" s="5"/>
      <c r="Z2397" s="5"/>
      <c r="AA2397" s="4" t="s">
        <v>3922</v>
      </c>
      <c r="AB2397" s="5"/>
      <c r="AC2397" s="5"/>
      <c r="AD2397" s="5"/>
      <c r="AE2397" s="5"/>
      <c r="AF2397" s="6"/>
      <c r="AG2397" s="5"/>
      <c r="AH2397" s="5"/>
      <c r="AI2397" s="5"/>
      <c r="AJ2397" s="6"/>
      <c r="AK2397" s="5"/>
      <c r="AL2397" s="6"/>
      <c r="AM2397" s="5"/>
      <c r="AN2397" s="5"/>
      <c r="AO2397" s="5"/>
      <c r="AP2397" s="5" t="s">
        <v>1335</v>
      </c>
      <c r="AQ2397" s="4" t="s">
        <v>1336</v>
      </c>
      <c r="AR2397" s="5" t="s">
        <v>12476</v>
      </c>
      <c r="AS2397" s="4" t="s">
        <v>1795</v>
      </c>
      <c r="AT2397" s="5" t="s">
        <v>1796</v>
      </c>
      <c r="AU2397" s="5" t="s">
        <v>41</v>
      </c>
      <c r="AV2397" s="4" t="s">
        <v>1797</v>
      </c>
      <c r="AW2397" s="5" t="s">
        <v>227</v>
      </c>
      <c r="AX2397" s="4" t="s">
        <v>2500</v>
      </c>
      <c r="AY2397" s="5" t="s">
        <v>2501</v>
      </c>
      <c r="AZ2397" s="5" t="s">
        <v>11</v>
      </c>
      <c r="BA2397" s="4" t="s">
        <v>2502</v>
      </c>
      <c r="BB2397" s="5" t="s">
        <v>2503</v>
      </c>
      <c r="BC2397" s="4" t="s">
        <v>7652</v>
      </c>
      <c r="BD2397" s="5" t="s">
        <v>7655</v>
      </c>
      <c r="BE2397" s="5" t="s">
        <v>260</v>
      </c>
      <c r="BF2397" s="5" t="s">
        <v>1333</v>
      </c>
      <c r="BG2397" s="4" t="s">
        <v>7656</v>
      </c>
      <c r="BH2397" s="5" t="s">
        <v>1343</v>
      </c>
    </row>
    <row r="2398" spans="1:60" x14ac:dyDescent="0.25">
      <c r="A2398">
        <f t="shared" si="201"/>
        <v>98865</v>
      </c>
      <c r="B2398">
        <f t="shared" si="202"/>
        <v>50100763</v>
      </c>
      <c r="C2398" t="str">
        <f t="shared" si="203"/>
        <v>CC</v>
      </c>
      <c r="D2398" t="str">
        <f t="shared" si="200"/>
        <v>REGION GRAND SUD</v>
      </c>
      <c r="E2398" s="12" t="str">
        <f t="shared" si="204"/>
        <v>TERRAIN</v>
      </c>
      <c r="F2398" s="4" t="s">
        <v>9786</v>
      </c>
      <c r="G2398" s="4" t="s">
        <v>2630</v>
      </c>
      <c r="H2398" s="5">
        <v>2</v>
      </c>
      <c r="I2398" s="5" t="s">
        <v>6943</v>
      </c>
      <c r="J2398" s="5"/>
      <c r="K2398" s="5"/>
      <c r="L2398" s="5"/>
      <c r="M2398" s="5" t="s">
        <v>1343</v>
      </c>
      <c r="N2398" s="5"/>
      <c r="O2398" s="6"/>
      <c r="P2398" s="5"/>
      <c r="Q2398" s="5"/>
      <c r="R2398" s="5"/>
      <c r="S2398" s="5"/>
      <c r="T2398" s="5"/>
      <c r="U2398" s="6">
        <v>45566</v>
      </c>
      <c r="V2398" s="4"/>
      <c r="W2398" s="4" t="s">
        <v>1329</v>
      </c>
      <c r="X2398" s="5"/>
      <c r="Y2398" s="5"/>
      <c r="Z2398" s="5"/>
      <c r="AA2398" s="4" t="s">
        <v>2626</v>
      </c>
      <c r="AB2398" s="5"/>
      <c r="AC2398" s="5"/>
      <c r="AD2398" s="5"/>
      <c r="AE2398" s="5"/>
      <c r="AF2398" s="6"/>
      <c r="AG2398" s="5"/>
      <c r="AH2398" s="5"/>
      <c r="AI2398" s="5"/>
      <c r="AJ2398" s="6"/>
      <c r="AK2398" s="5"/>
      <c r="AL2398" s="6"/>
      <c r="AM2398" s="5"/>
      <c r="AN2398" s="5"/>
      <c r="AO2398" s="5"/>
      <c r="AP2398" s="5" t="s">
        <v>1335</v>
      </c>
      <c r="AQ2398" s="4" t="s">
        <v>1336</v>
      </c>
      <c r="AR2398" s="5" t="s">
        <v>12476</v>
      </c>
      <c r="AS2398" s="4" t="s">
        <v>1473</v>
      </c>
      <c r="AT2398" s="5" t="s">
        <v>1474</v>
      </c>
      <c r="AU2398" s="5" t="s">
        <v>41</v>
      </c>
      <c r="AV2398" s="4" t="s">
        <v>1475</v>
      </c>
      <c r="AW2398" s="5" t="s">
        <v>58</v>
      </c>
      <c r="AX2398" s="4"/>
      <c r="AY2398" s="5"/>
      <c r="AZ2398" s="5"/>
      <c r="BA2398" s="4" t="s">
        <v>2627</v>
      </c>
      <c r="BB2398" s="5" t="s">
        <v>2628</v>
      </c>
      <c r="BC2398" s="4" t="s">
        <v>2625</v>
      </c>
      <c r="BD2398" s="5" t="s">
        <v>2629</v>
      </c>
      <c r="BE2398" s="5" t="s">
        <v>25</v>
      </c>
      <c r="BF2398" s="5" t="s">
        <v>1333</v>
      </c>
      <c r="BG2398" s="4" t="s">
        <v>2630</v>
      </c>
      <c r="BH2398" s="5" t="s">
        <v>1343</v>
      </c>
    </row>
    <row r="2399" spans="1:60" x14ac:dyDescent="0.25">
      <c r="A2399">
        <f t="shared" si="201"/>
        <v>98861</v>
      </c>
      <c r="B2399">
        <f t="shared" si="202"/>
        <v>50100762</v>
      </c>
      <c r="C2399" t="str">
        <f t="shared" si="203"/>
        <v>CC</v>
      </c>
      <c r="D2399" t="str">
        <f t="shared" si="200"/>
        <v>REGION CENTRE EST</v>
      </c>
      <c r="E2399" s="12" t="str">
        <f t="shared" si="204"/>
        <v>TERRAIN</v>
      </c>
      <c r="F2399" s="4" t="s">
        <v>9787</v>
      </c>
      <c r="G2399" s="4" t="s">
        <v>7227</v>
      </c>
      <c r="H2399" s="5">
        <v>2</v>
      </c>
      <c r="I2399" s="5" t="s">
        <v>6943</v>
      </c>
      <c r="J2399" s="5"/>
      <c r="K2399" s="5"/>
      <c r="L2399" s="5"/>
      <c r="M2399" s="5" t="s">
        <v>1343</v>
      </c>
      <c r="N2399" s="5"/>
      <c r="O2399" s="5"/>
      <c r="P2399" s="5"/>
      <c r="Q2399" s="5"/>
      <c r="R2399" s="5"/>
      <c r="S2399" s="5"/>
      <c r="T2399" s="5"/>
      <c r="U2399" s="6">
        <v>45627</v>
      </c>
      <c r="V2399" s="4"/>
      <c r="W2399" s="4" t="s">
        <v>1329</v>
      </c>
      <c r="X2399" s="5"/>
      <c r="Y2399" s="5"/>
      <c r="Z2399" s="5"/>
      <c r="AA2399" s="4" t="s">
        <v>2969</v>
      </c>
      <c r="AB2399" s="5"/>
      <c r="AC2399" s="5"/>
      <c r="AD2399" s="5"/>
      <c r="AE2399" s="5"/>
      <c r="AF2399" s="6"/>
      <c r="AG2399" s="5"/>
      <c r="AH2399" s="5"/>
      <c r="AI2399" s="5"/>
      <c r="AJ2399" s="6"/>
      <c r="AK2399" s="5"/>
      <c r="AL2399" s="6"/>
      <c r="AM2399" s="5"/>
      <c r="AN2399" s="5"/>
      <c r="AO2399" s="5"/>
      <c r="AP2399" s="5" t="s">
        <v>1536</v>
      </c>
      <c r="AQ2399" s="4" t="s">
        <v>12479</v>
      </c>
      <c r="AR2399" s="5" t="s">
        <v>12480</v>
      </c>
      <c r="AS2399" s="4" t="s">
        <v>1906</v>
      </c>
      <c r="AT2399" s="5" t="s">
        <v>1909</v>
      </c>
      <c r="AU2399" s="5" t="s">
        <v>41</v>
      </c>
      <c r="AV2399" s="4" t="s">
        <v>1910</v>
      </c>
      <c r="AW2399" s="5" t="s">
        <v>48</v>
      </c>
      <c r="AX2399" s="4" t="s">
        <v>4445</v>
      </c>
      <c r="AY2399" s="5" t="s">
        <v>4446</v>
      </c>
      <c r="AZ2399" s="5" t="s">
        <v>11</v>
      </c>
      <c r="BA2399" s="4" t="s">
        <v>4447</v>
      </c>
      <c r="BB2399" s="5" t="s">
        <v>4448</v>
      </c>
      <c r="BC2399" s="4"/>
      <c r="BD2399" s="5"/>
      <c r="BE2399" s="5"/>
      <c r="BF2399" s="5"/>
      <c r="BG2399" s="4" t="s">
        <v>7227</v>
      </c>
      <c r="BH2399" s="5" t="s">
        <v>1343</v>
      </c>
    </row>
    <row r="2400" spans="1:60" x14ac:dyDescent="0.25">
      <c r="A2400">
        <f t="shared" si="201"/>
        <v>98850</v>
      </c>
      <c r="B2400">
        <f t="shared" si="202"/>
        <v>50100761</v>
      </c>
      <c r="C2400" t="str">
        <f t="shared" si="203"/>
        <v>CC</v>
      </c>
      <c r="D2400" t="str">
        <f t="shared" si="200"/>
        <v>REGION GRAND SUD</v>
      </c>
      <c r="E2400" s="12" t="str">
        <f t="shared" si="204"/>
        <v>TERRAIN</v>
      </c>
      <c r="F2400" s="4" t="s">
        <v>9788</v>
      </c>
      <c r="G2400" s="4" t="s">
        <v>6288</v>
      </c>
      <c r="H2400" s="5">
        <v>2</v>
      </c>
      <c r="I2400" s="5" t="s">
        <v>6943</v>
      </c>
      <c r="J2400" s="5"/>
      <c r="K2400" s="5"/>
      <c r="L2400" s="5"/>
      <c r="M2400" s="5" t="s">
        <v>1343</v>
      </c>
      <c r="N2400" s="5"/>
      <c r="O2400" s="6"/>
      <c r="P2400" s="5"/>
      <c r="Q2400" s="5"/>
      <c r="R2400" s="5"/>
      <c r="S2400" s="5"/>
      <c r="T2400" s="5"/>
      <c r="U2400" s="6">
        <v>45566</v>
      </c>
      <c r="V2400" s="4"/>
      <c r="W2400" s="4" t="s">
        <v>1329</v>
      </c>
      <c r="X2400" s="5"/>
      <c r="Y2400" s="5"/>
      <c r="Z2400" s="5"/>
      <c r="AA2400" s="4" t="s">
        <v>3299</v>
      </c>
      <c r="AB2400" s="5"/>
      <c r="AC2400" s="5"/>
      <c r="AD2400" s="5"/>
      <c r="AE2400" s="5"/>
      <c r="AF2400" s="6"/>
      <c r="AG2400" s="5"/>
      <c r="AH2400" s="5"/>
      <c r="AI2400" s="5"/>
      <c r="AJ2400" s="6"/>
      <c r="AK2400" s="5"/>
      <c r="AL2400" s="6"/>
      <c r="AM2400" s="5"/>
      <c r="AN2400" s="5"/>
      <c r="AO2400" s="5"/>
      <c r="AP2400" s="5" t="s">
        <v>1335</v>
      </c>
      <c r="AQ2400" s="4" t="s">
        <v>1336</v>
      </c>
      <c r="AR2400" s="5" t="s">
        <v>12476</v>
      </c>
      <c r="AS2400" s="4" t="s">
        <v>1473</v>
      </c>
      <c r="AT2400" s="5" t="s">
        <v>1474</v>
      </c>
      <c r="AU2400" s="5" t="s">
        <v>41</v>
      </c>
      <c r="AV2400" s="4" t="s">
        <v>1475</v>
      </c>
      <c r="AW2400" s="5" t="s">
        <v>58</v>
      </c>
      <c r="AX2400" s="4" t="s">
        <v>1489</v>
      </c>
      <c r="AY2400" s="5" t="s">
        <v>1490</v>
      </c>
      <c r="AZ2400" s="5" t="s">
        <v>11</v>
      </c>
      <c r="BA2400" s="4" t="s">
        <v>1491</v>
      </c>
      <c r="BB2400" s="5" t="s">
        <v>1492</v>
      </c>
      <c r="BC2400" s="4" t="s">
        <v>6285</v>
      </c>
      <c r="BD2400" s="5" t="s">
        <v>6287</v>
      </c>
      <c r="BE2400" s="5" t="s">
        <v>25</v>
      </c>
      <c r="BF2400" s="5" t="s">
        <v>1333</v>
      </c>
      <c r="BG2400" s="4" t="s">
        <v>6288</v>
      </c>
      <c r="BH2400" s="5" t="s">
        <v>1343</v>
      </c>
    </row>
    <row r="2401" spans="1:60" x14ac:dyDescent="0.25">
      <c r="A2401">
        <f t="shared" si="201"/>
        <v>98848</v>
      </c>
      <c r="B2401">
        <f t="shared" si="202"/>
        <v>50100760</v>
      </c>
      <c r="C2401" t="str">
        <f t="shared" si="203"/>
        <v>CC</v>
      </c>
      <c r="D2401" t="str">
        <f t="shared" si="200"/>
        <v>REGION ILE DE FRANCE NORD</v>
      </c>
      <c r="E2401" s="12" t="str">
        <f t="shared" si="204"/>
        <v>TERRAIN</v>
      </c>
      <c r="F2401" s="4" t="s">
        <v>9789</v>
      </c>
      <c r="G2401" s="4" t="s">
        <v>9790</v>
      </c>
      <c r="H2401" s="5">
        <v>2</v>
      </c>
      <c r="I2401" s="5" t="s">
        <v>6943</v>
      </c>
      <c r="J2401" s="5"/>
      <c r="K2401" s="5"/>
      <c r="L2401" s="5"/>
      <c r="M2401" s="5" t="s">
        <v>1343</v>
      </c>
      <c r="N2401" s="5"/>
      <c r="O2401" s="6"/>
      <c r="P2401" s="5"/>
      <c r="Q2401" s="5"/>
      <c r="R2401" s="5"/>
      <c r="S2401" s="5"/>
      <c r="T2401" s="5"/>
      <c r="U2401" s="6">
        <v>45627</v>
      </c>
      <c r="V2401" s="4"/>
      <c r="W2401" s="4" t="s">
        <v>1329</v>
      </c>
      <c r="X2401" s="5"/>
      <c r="Y2401" s="5"/>
      <c r="Z2401" s="5"/>
      <c r="AA2401" s="4" t="s">
        <v>9791</v>
      </c>
      <c r="AB2401" s="5"/>
      <c r="AC2401" s="5"/>
      <c r="AD2401" s="5"/>
      <c r="AE2401" s="5"/>
      <c r="AF2401" s="6"/>
      <c r="AG2401" s="5"/>
      <c r="AH2401" s="5"/>
      <c r="AI2401" s="5"/>
      <c r="AJ2401" s="6"/>
      <c r="AK2401" s="5"/>
      <c r="AL2401" s="6"/>
      <c r="AM2401" s="5"/>
      <c r="AN2401" s="5"/>
      <c r="AO2401" s="5"/>
      <c r="AP2401" s="5" t="s">
        <v>12477</v>
      </c>
      <c r="AQ2401" s="4" t="s">
        <v>1351</v>
      </c>
      <c r="AR2401" s="5" t="s">
        <v>12478</v>
      </c>
      <c r="AS2401" s="4" t="s">
        <v>1450</v>
      </c>
      <c r="AT2401" s="5" t="s">
        <v>1451</v>
      </c>
      <c r="AU2401" s="5" t="s">
        <v>41</v>
      </c>
      <c r="AV2401" s="4" t="s">
        <v>1452</v>
      </c>
      <c r="AW2401" s="5" t="s">
        <v>230</v>
      </c>
      <c r="AX2401" s="4" t="s">
        <v>3149</v>
      </c>
      <c r="AY2401" s="5" t="s">
        <v>3153</v>
      </c>
      <c r="AZ2401" s="5" t="s">
        <v>11</v>
      </c>
      <c r="BA2401" s="4" t="s">
        <v>3154</v>
      </c>
      <c r="BB2401" s="5" t="s">
        <v>3155</v>
      </c>
      <c r="BC2401" s="4"/>
      <c r="BD2401" s="5"/>
      <c r="BE2401" s="5"/>
      <c r="BF2401" s="5"/>
      <c r="BG2401" s="4" t="s">
        <v>9790</v>
      </c>
      <c r="BH2401" s="5" t="s">
        <v>1343</v>
      </c>
    </row>
    <row r="2402" spans="1:60" x14ac:dyDescent="0.25">
      <c r="A2402">
        <f t="shared" si="201"/>
        <v>98844</v>
      </c>
      <c r="B2402">
        <f t="shared" si="202"/>
        <v>50100759</v>
      </c>
      <c r="C2402" t="str">
        <f t="shared" si="203"/>
        <v>CC</v>
      </c>
      <c r="D2402" t="str">
        <f t="shared" si="200"/>
        <v>REGION ILE DE FRANCE NORD</v>
      </c>
      <c r="E2402" s="12" t="str">
        <f t="shared" si="204"/>
        <v>TERRAIN</v>
      </c>
      <c r="F2402" s="4" t="s">
        <v>9792</v>
      </c>
      <c r="G2402" s="4" t="s">
        <v>9793</v>
      </c>
      <c r="H2402" s="5">
        <v>2</v>
      </c>
      <c r="I2402" s="5" t="s">
        <v>6943</v>
      </c>
      <c r="J2402" s="5"/>
      <c r="K2402" s="5"/>
      <c r="L2402" s="5"/>
      <c r="M2402" s="5" t="s">
        <v>1343</v>
      </c>
      <c r="N2402" s="5"/>
      <c r="O2402" s="5"/>
      <c r="P2402" s="5"/>
      <c r="Q2402" s="5"/>
      <c r="R2402" s="5"/>
      <c r="S2402" s="5"/>
      <c r="T2402" s="5"/>
      <c r="U2402" s="6">
        <v>45627</v>
      </c>
      <c r="V2402" s="5"/>
      <c r="W2402" s="4" t="s">
        <v>1329</v>
      </c>
      <c r="X2402" s="5"/>
      <c r="Y2402" s="5"/>
      <c r="Z2402" s="5"/>
      <c r="AA2402" s="5" t="s">
        <v>6190</v>
      </c>
      <c r="AB2402" s="5"/>
      <c r="AC2402" s="5"/>
      <c r="AD2402" s="5"/>
      <c r="AE2402" s="5"/>
      <c r="AF2402" s="5"/>
      <c r="AG2402" s="5"/>
      <c r="AH2402" s="5"/>
      <c r="AI2402" s="5"/>
      <c r="AJ2402" s="5"/>
      <c r="AK2402" s="5"/>
      <c r="AL2402" s="5"/>
      <c r="AM2402" s="5"/>
      <c r="AN2402" s="5"/>
      <c r="AO2402" s="5"/>
      <c r="AP2402" s="5" t="s">
        <v>12477</v>
      </c>
      <c r="AQ2402" s="4" t="s">
        <v>1351</v>
      </c>
      <c r="AR2402" s="5" t="s">
        <v>12478</v>
      </c>
      <c r="AS2402" s="4" t="s">
        <v>1352</v>
      </c>
      <c r="AT2402" s="5" t="s">
        <v>1353</v>
      </c>
      <c r="AU2402" s="5" t="s">
        <v>41</v>
      </c>
      <c r="AV2402" s="4" t="s">
        <v>1354</v>
      </c>
      <c r="AW2402" s="5" t="s">
        <v>17</v>
      </c>
      <c r="AX2402" s="4" t="s">
        <v>2439</v>
      </c>
      <c r="AY2402" s="5" t="s">
        <v>2440</v>
      </c>
      <c r="AZ2402" s="5" t="s">
        <v>11</v>
      </c>
      <c r="BA2402" s="4" t="s">
        <v>2441</v>
      </c>
      <c r="BB2402" s="5" t="s">
        <v>2442</v>
      </c>
      <c r="BC2402" s="5"/>
      <c r="BD2402" s="5"/>
      <c r="BE2402" s="5"/>
      <c r="BF2402" s="5"/>
      <c r="BG2402" s="5" t="s">
        <v>9793</v>
      </c>
      <c r="BH2402" s="5" t="s">
        <v>1343</v>
      </c>
    </row>
    <row r="2403" spans="1:60" x14ac:dyDescent="0.25">
      <c r="A2403">
        <f t="shared" si="201"/>
        <v>98839</v>
      </c>
      <c r="B2403">
        <f t="shared" si="202"/>
        <v>50100758</v>
      </c>
      <c r="C2403" t="str">
        <f t="shared" si="203"/>
        <v>CC</v>
      </c>
      <c r="D2403" t="str">
        <f t="shared" si="200"/>
        <v>REGION GRAND SUD</v>
      </c>
      <c r="E2403" s="12" t="str">
        <f t="shared" si="204"/>
        <v>TERRAIN</v>
      </c>
      <c r="F2403" s="4" t="s">
        <v>9794</v>
      </c>
      <c r="G2403" s="4" t="s">
        <v>5806</v>
      </c>
      <c r="H2403" s="5">
        <v>2</v>
      </c>
      <c r="I2403" s="5" t="s">
        <v>6943</v>
      </c>
      <c r="J2403" s="5"/>
      <c r="K2403" s="5"/>
      <c r="L2403" s="5"/>
      <c r="M2403" s="5" t="s">
        <v>1343</v>
      </c>
      <c r="N2403" s="5"/>
      <c r="O2403" s="5"/>
      <c r="P2403" s="5"/>
      <c r="Q2403" s="5"/>
      <c r="R2403" s="5"/>
      <c r="S2403" s="5"/>
      <c r="T2403" s="5"/>
      <c r="U2403" s="6">
        <v>45597</v>
      </c>
      <c r="V2403" s="5"/>
      <c r="W2403" s="4" t="s">
        <v>1329</v>
      </c>
      <c r="X2403" s="5"/>
      <c r="Y2403" s="5"/>
      <c r="Z2403" s="5"/>
      <c r="AA2403" s="4" t="s">
        <v>5804</v>
      </c>
      <c r="AB2403" s="5"/>
      <c r="AC2403" s="5"/>
      <c r="AD2403" s="5"/>
      <c r="AE2403" s="5"/>
      <c r="AF2403" s="5"/>
      <c r="AG2403" s="5"/>
      <c r="AH2403" s="5"/>
      <c r="AI2403" s="5"/>
      <c r="AJ2403" s="5"/>
      <c r="AK2403" s="5"/>
      <c r="AL2403" s="5"/>
      <c r="AM2403" s="5"/>
      <c r="AN2403" s="5"/>
      <c r="AO2403" s="5"/>
      <c r="AP2403" s="5" t="s">
        <v>1335</v>
      </c>
      <c r="AQ2403" s="4" t="s">
        <v>1336</v>
      </c>
      <c r="AR2403" s="5" t="s">
        <v>12476</v>
      </c>
      <c r="AS2403" s="4" t="s">
        <v>1473</v>
      </c>
      <c r="AT2403" s="5" t="s">
        <v>1474</v>
      </c>
      <c r="AU2403" s="5" t="s">
        <v>41</v>
      </c>
      <c r="AV2403" s="4" t="s">
        <v>1475</v>
      </c>
      <c r="AW2403" s="5" t="s">
        <v>58</v>
      </c>
      <c r="AX2403" s="4" t="s">
        <v>1489</v>
      </c>
      <c r="AY2403" s="5" t="s">
        <v>1490</v>
      </c>
      <c r="AZ2403" s="5" t="s">
        <v>11</v>
      </c>
      <c r="BA2403" s="4" t="s">
        <v>1491</v>
      </c>
      <c r="BB2403" s="5" t="s">
        <v>1492</v>
      </c>
      <c r="BC2403" s="4" t="s">
        <v>5802</v>
      </c>
      <c r="BD2403" s="5" t="s">
        <v>5805</v>
      </c>
      <c r="BE2403" s="5" t="s">
        <v>245</v>
      </c>
      <c r="BF2403" s="5" t="s">
        <v>1333</v>
      </c>
      <c r="BG2403" s="4" t="s">
        <v>5806</v>
      </c>
      <c r="BH2403" s="5" t="s">
        <v>1343</v>
      </c>
    </row>
    <row r="2404" spans="1:60" x14ac:dyDescent="0.25">
      <c r="A2404">
        <f t="shared" si="201"/>
        <v>98836</v>
      </c>
      <c r="B2404">
        <f t="shared" si="202"/>
        <v>50100757</v>
      </c>
      <c r="C2404" t="str">
        <f t="shared" si="203"/>
        <v>CC</v>
      </c>
      <c r="D2404" t="str">
        <f t="shared" si="200"/>
        <v>REGION GRAND OUEST</v>
      </c>
      <c r="E2404" s="12" t="str">
        <f t="shared" si="204"/>
        <v>TERRAIN</v>
      </c>
      <c r="F2404" s="4" t="s">
        <v>9795</v>
      </c>
      <c r="G2404" s="4" t="s">
        <v>9796</v>
      </c>
      <c r="H2404" s="5">
        <v>2</v>
      </c>
      <c r="I2404" s="5" t="s">
        <v>6943</v>
      </c>
      <c r="J2404" s="5"/>
      <c r="K2404" s="5"/>
      <c r="L2404" s="5"/>
      <c r="M2404" s="5" t="s">
        <v>1343</v>
      </c>
      <c r="N2404" s="5"/>
      <c r="O2404" s="5"/>
      <c r="P2404" s="5"/>
      <c r="Q2404" s="5"/>
      <c r="R2404" s="5"/>
      <c r="S2404" s="5"/>
      <c r="T2404" s="5"/>
      <c r="U2404" s="6">
        <v>45627</v>
      </c>
      <c r="V2404" s="5"/>
      <c r="W2404" s="4" t="s">
        <v>1329</v>
      </c>
      <c r="X2404" s="5"/>
      <c r="Y2404" s="5"/>
      <c r="Z2404" s="5"/>
      <c r="AA2404" s="4" t="s">
        <v>9797</v>
      </c>
      <c r="AB2404" s="5"/>
      <c r="AC2404" s="5"/>
      <c r="AD2404" s="5"/>
      <c r="AE2404" s="5"/>
      <c r="AF2404" s="5"/>
      <c r="AG2404" s="5"/>
      <c r="AH2404" s="5"/>
      <c r="AI2404" s="5"/>
      <c r="AJ2404" s="5"/>
      <c r="AK2404" s="5"/>
      <c r="AL2404" s="5"/>
      <c r="AM2404" s="5"/>
      <c r="AN2404" s="5"/>
      <c r="AO2404" s="5"/>
      <c r="AP2404" s="5" t="s">
        <v>1413</v>
      </c>
      <c r="AQ2404" s="4" t="s">
        <v>1414</v>
      </c>
      <c r="AR2404" s="5" t="s">
        <v>19</v>
      </c>
      <c r="AS2404" s="4" t="s">
        <v>2662</v>
      </c>
      <c r="AT2404" s="5" t="s">
        <v>2663</v>
      </c>
      <c r="AU2404" s="5" t="s">
        <v>41</v>
      </c>
      <c r="AV2404" s="4" t="s">
        <v>2664</v>
      </c>
      <c r="AW2404" s="5" t="s">
        <v>119</v>
      </c>
      <c r="AX2404" s="4" t="s">
        <v>2665</v>
      </c>
      <c r="AY2404" s="5" t="s">
        <v>2666</v>
      </c>
      <c r="AZ2404" s="5" t="s">
        <v>11</v>
      </c>
      <c r="BA2404" s="4" t="s">
        <v>2667</v>
      </c>
      <c r="BB2404" s="5" t="s">
        <v>2668</v>
      </c>
      <c r="BC2404" s="4"/>
      <c r="BD2404" s="5"/>
      <c r="BE2404" s="5"/>
      <c r="BF2404" s="5"/>
      <c r="BG2404" s="4" t="s">
        <v>9796</v>
      </c>
      <c r="BH2404" s="5" t="s">
        <v>1343</v>
      </c>
    </row>
    <row r="2405" spans="1:60" x14ac:dyDescent="0.25">
      <c r="A2405">
        <f t="shared" si="201"/>
        <v>98828</v>
      </c>
      <c r="B2405">
        <f t="shared" si="202"/>
        <v>50100756</v>
      </c>
      <c r="C2405" t="str">
        <f t="shared" si="203"/>
        <v>CC</v>
      </c>
      <c r="D2405" t="str">
        <f t="shared" si="200"/>
        <v>REGION GRAND SUD</v>
      </c>
      <c r="E2405" s="12" t="str">
        <f t="shared" si="204"/>
        <v>TERRAIN</v>
      </c>
      <c r="F2405" s="4" t="s">
        <v>9798</v>
      </c>
      <c r="G2405" s="4" t="s">
        <v>9799</v>
      </c>
      <c r="H2405" s="5">
        <v>2</v>
      </c>
      <c r="I2405" s="5" t="s">
        <v>6943</v>
      </c>
      <c r="J2405" s="5"/>
      <c r="K2405" s="5"/>
      <c r="L2405" s="5"/>
      <c r="M2405" s="5" t="s">
        <v>1343</v>
      </c>
      <c r="N2405" s="5"/>
      <c r="O2405" s="5"/>
      <c r="P2405" s="5"/>
      <c r="Q2405" s="5"/>
      <c r="R2405" s="5"/>
      <c r="S2405" s="5"/>
      <c r="T2405" s="5"/>
      <c r="U2405" s="6">
        <v>45474</v>
      </c>
      <c r="V2405" s="5"/>
      <c r="W2405" s="4" t="s">
        <v>1329</v>
      </c>
      <c r="X2405" s="5"/>
      <c r="Y2405" s="5"/>
      <c r="Z2405" s="5"/>
      <c r="AA2405" s="4" t="s">
        <v>2565</v>
      </c>
      <c r="AB2405" s="5"/>
      <c r="AC2405" s="5"/>
      <c r="AD2405" s="5"/>
      <c r="AE2405" s="5"/>
      <c r="AF2405" s="5"/>
      <c r="AG2405" s="5"/>
      <c r="AH2405" s="5"/>
      <c r="AI2405" s="5"/>
      <c r="AJ2405" s="5"/>
      <c r="AK2405" s="5"/>
      <c r="AL2405" s="5"/>
      <c r="AM2405" s="5"/>
      <c r="AN2405" s="5"/>
      <c r="AO2405" s="5"/>
      <c r="AP2405" s="5" t="s">
        <v>1335</v>
      </c>
      <c r="AQ2405" s="4" t="s">
        <v>1336</v>
      </c>
      <c r="AR2405" s="5" t="s">
        <v>12476</v>
      </c>
      <c r="AS2405" s="4" t="s">
        <v>1629</v>
      </c>
      <c r="AT2405" s="5" t="s">
        <v>1630</v>
      </c>
      <c r="AU2405" s="5" t="s">
        <v>41</v>
      </c>
      <c r="AV2405" s="4" t="s">
        <v>1631</v>
      </c>
      <c r="AW2405" s="5" t="s">
        <v>7</v>
      </c>
      <c r="AX2405" s="4" t="s">
        <v>3473</v>
      </c>
      <c r="AY2405" s="5" t="s">
        <v>3475</v>
      </c>
      <c r="AZ2405" s="5" t="s">
        <v>11</v>
      </c>
      <c r="BA2405" s="4" t="s">
        <v>3476</v>
      </c>
      <c r="BB2405" s="5" t="s">
        <v>3477</v>
      </c>
      <c r="BC2405" s="4" t="s">
        <v>9800</v>
      </c>
      <c r="BD2405" s="5" t="s">
        <v>9801</v>
      </c>
      <c r="BE2405" s="5" t="s">
        <v>3</v>
      </c>
      <c r="BF2405" s="5" t="s">
        <v>1333</v>
      </c>
      <c r="BG2405" s="4" t="s">
        <v>9799</v>
      </c>
      <c r="BH2405" s="5" t="s">
        <v>1343</v>
      </c>
    </row>
    <row r="2406" spans="1:60" x14ac:dyDescent="0.25">
      <c r="A2406">
        <f t="shared" si="201"/>
        <v>98816</v>
      </c>
      <c r="B2406">
        <f t="shared" si="202"/>
        <v>50100755</v>
      </c>
      <c r="C2406" t="str">
        <f t="shared" si="203"/>
        <v>CC</v>
      </c>
      <c r="D2406" t="str">
        <f t="shared" si="200"/>
        <v>REGION CENTRE EST</v>
      </c>
      <c r="E2406" s="12" t="str">
        <f t="shared" si="204"/>
        <v>TERRAIN</v>
      </c>
      <c r="F2406" s="4" t="s">
        <v>9802</v>
      </c>
      <c r="G2406" s="4" t="s">
        <v>2491</v>
      </c>
      <c r="H2406" s="5">
        <v>2</v>
      </c>
      <c r="I2406" s="5" t="s">
        <v>6943</v>
      </c>
      <c r="J2406" s="5"/>
      <c r="K2406" s="5"/>
      <c r="L2406" s="5"/>
      <c r="M2406" s="5" t="s">
        <v>1343</v>
      </c>
      <c r="N2406" s="5"/>
      <c r="O2406" s="5"/>
      <c r="P2406" s="5"/>
      <c r="Q2406" s="5"/>
      <c r="R2406" s="5"/>
      <c r="S2406" s="5"/>
      <c r="T2406" s="5"/>
      <c r="U2406" s="6">
        <v>45627</v>
      </c>
      <c r="V2406" s="5"/>
      <c r="W2406" s="4" t="s">
        <v>1329</v>
      </c>
      <c r="X2406" s="5"/>
      <c r="Y2406" s="5"/>
      <c r="Z2406" s="5"/>
      <c r="AA2406" s="4" t="s">
        <v>2484</v>
      </c>
      <c r="AB2406" s="5"/>
      <c r="AC2406" s="5"/>
      <c r="AD2406" s="5"/>
      <c r="AE2406" s="5"/>
      <c r="AF2406" s="5"/>
      <c r="AG2406" s="5"/>
      <c r="AH2406" s="5"/>
      <c r="AI2406" s="5"/>
      <c r="AJ2406" s="5"/>
      <c r="AK2406" s="5"/>
      <c r="AL2406" s="5"/>
      <c r="AM2406" s="5"/>
      <c r="AN2406" s="5"/>
      <c r="AO2406" s="5"/>
      <c r="AP2406" s="5" t="s">
        <v>1536</v>
      </c>
      <c r="AQ2406" s="4" t="s">
        <v>12479</v>
      </c>
      <c r="AR2406" s="5" t="s">
        <v>12480</v>
      </c>
      <c r="AS2406" s="4" t="s">
        <v>2273</v>
      </c>
      <c r="AT2406" s="5" t="s">
        <v>2274</v>
      </c>
      <c r="AU2406" s="5" t="s">
        <v>41</v>
      </c>
      <c r="AV2406" s="4" t="s">
        <v>2275</v>
      </c>
      <c r="AW2406" s="5" t="s">
        <v>256</v>
      </c>
      <c r="AX2406" s="4" t="s">
        <v>2486</v>
      </c>
      <c r="AY2406" s="5" t="s">
        <v>2487</v>
      </c>
      <c r="AZ2406" s="5" t="s">
        <v>11</v>
      </c>
      <c r="BA2406" s="4" t="s">
        <v>2488</v>
      </c>
      <c r="BB2406" s="5" t="s">
        <v>2489</v>
      </c>
      <c r="BC2406" s="4" t="s">
        <v>2483</v>
      </c>
      <c r="BD2406" s="5" t="s">
        <v>2490</v>
      </c>
      <c r="BE2406" s="5" t="s">
        <v>25</v>
      </c>
      <c r="BF2406" s="5" t="s">
        <v>1333</v>
      </c>
      <c r="BG2406" s="4" t="s">
        <v>2491</v>
      </c>
      <c r="BH2406" s="5" t="s">
        <v>1343</v>
      </c>
    </row>
    <row r="2407" spans="1:60" x14ac:dyDescent="0.25">
      <c r="A2407">
        <f t="shared" si="201"/>
        <v>98810</v>
      </c>
      <c r="B2407">
        <f t="shared" si="202"/>
        <v>50100754</v>
      </c>
      <c r="C2407" t="str">
        <f t="shared" si="203"/>
        <v>CC</v>
      </c>
      <c r="D2407" t="str">
        <f t="shared" si="200"/>
        <v>REGION ILE DE FRANCE NORD</v>
      </c>
      <c r="E2407" s="12" t="str">
        <f t="shared" si="204"/>
        <v>TERRAIN</v>
      </c>
      <c r="F2407" s="4" t="s">
        <v>9803</v>
      </c>
      <c r="G2407" s="4" t="s">
        <v>9804</v>
      </c>
      <c r="H2407" s="5">
        <v>2</v>
      </c>
      <c r="I2407" s="5" t="s">
        <v>6943</v>
      </c>
      <c r="J2407" s="5"/>
      <c r="K2407" s="5"/>
      <c r="L2407" s="5"/>
      <c r="M2407" s="5" t="s">
        <v>1343</v>
      </c>
      <c r="N2407" s="5"/>
      <c r="O2407" s="5"/>
      <c r="P2407" s="5"/>
      <c r="Q2407" s="5"/>
      <c r="R2407" s="5"/>
      <c r="S2407" s="5"/>
      <c r="T2407" s="5"/>
      <c r="U2407" s="6">
        <v>45597</v>
      </c>
      <c r="V2407" s="5"/>
      <c r="W2407" s="4" t="s">
        <v>1329</v>
      </c>
      <c r="X2407" s="5"/>
      <c r="Y2407" s="5"/>
      <c r="Z2407" s="5"/>
      <c r="AA2407" s="4" t="s">
        <v>6363</v>
      </c>
      <c r="AB2407" s="5"/>
      <c r="AC2407" s="5"/>
      <c r="AD2407" s="5"/>
      <c r="AE2407" s="5"/>
      <c r="AF2407" s="5"/>
      <c r="AG2407" s="5"/>
      <c r="AH2407" s="5"/>
      <c r="AI2407" s="5"/>
      <c r="AJ2407" s="5"/>
      <c r="AK2407" s="5"/>
      <c r="AL2407" s="5"/>
      <c r="AM2407" s="5"/>
      <c r="AN2407" s="5"/>
      <c r="AO2407" s="5"/>
      <c r="AP2407" s="5" t="s">
        <v>12477</v>
      </c>
      <c r="AQ2407" s="4" t="s">
        <v>1351</v>
      </c>
      <c r="AR2407" s="5" t="s">
        <v>12478</v>
      </c>
      <c r="AS2407" s="4" t="s">
        <v>1638</v>
      </c>
      <c r="AT2407" s="5" t="s">
        <v>1639</v>
      </c>
      <c r="AU2407" s="5" t="s">
        <v>41</v>
      </c>
      <c r="AV2407" s="4" t="s">
        <v>1640</v>
      </c>
      <c r="AW2407" s="5" t="s">
        <v>142</v>
      </c>
      <c r="AX2407" s="4" t="s">
        <v>1641</v>
      </c>
      <c r="AY2407" s="5" t="s">
        <v>1642</v>
      </c>
      <c r="AZ2407" s="5" t="s">
        <v>11</v>
      </c>
      <c r="BA2407" s="4" t="s">
        <v>1643</v>
      </c>
      <c r="BB2407" s="5" t="s">
        <v>1644</v>
      </c>
      <c r="BC2407" s="4" t="s">
        <v>9805</v>
      </c>
      <c r="BD2407" s="5" t="s">
        <v>9806</v>
      </c>
      <c r="BE2407" s="5" t="s">
        <v>25</v>
      </c>
      <c r="BF2407" s="5" t="s">
        <v>1333</v>
      </c>
      <c r="BG2407" s="4" t="s">
        <v>9804</v>
      </c>
      <c r="BH2407" s="5" t="s">
        <v>1343</v>
      </c>
    </row>
    <row r="2408" spans="1:60" x14ac:dyDescent="0.25">
      <c r="A2408">
        <f t="shared" si="201"/>
        <v>98792</v>
      </c>
      <c r="B2408">
        <f t="shared" si="202"/>
        <v>50100753</v>
      </c>
      <c r="C2408" t="str">
        <f t="shared" si="203"/>
        <v>CC</v>
      </c>
      <c r="D2408" t="str">
        <f t="shared" si="200"/>
        <v>REGION CENTRE EST</v>
      </c>
      <c r="E2408" s="12" t="str">
        <f t="shared" si="204"/>
        <v>TERRAIN</v>
      </c>
      <c r="F2408" s="4" t="s">
        <v>9807</v>
      </c>
      <c r="G2408" s="4" t="s">
        <v>3114</v>
      </c>
      <c r="H2408" s="5">
        <v>2</v>
      </c>
      <c r="I2408" s="5" t="s">
        <v>6943</v>
      </c>
      <c r="J2408" s="5"/>
      <c r="K2408" s="5"/>
      <c r="L2408" s="5"/>
      <c r="M2408" s="5" t="s">
        <v>1343</v>
      </c>
      <c r="N2408" s="5"/>
      <c r="O2408" s="5"/>
      <c r="P2408" s="5"/>
      <c r="Q2408" s="5"/>
      <c r="R2408" s="5"/>
      <c r="S2408" s="5"/>
      <c r="T2408" s="5"/>
      <c r="U2408" s="6">
        <v>45627</v>
      </c>
      <c r="V2408" s="5"/>
      <c r="W2408" s="4" t="s">
        <v>1329</v>
      </c>
      <c r="X2408" s="5"/>
      <c r="Y2408" s="5"/>
      <c r="Z2408" s="5"/>
      <c r="AA2408" s="5" t="s">
        <v>3111</v>
      </c>
      <c r="AB2408" s="5"/>
      <c r="AC2408" s="5"/>
      <c r="AD2408" s="5"/>
      <c r="AE2408" s="5"/>
      <c r="AF2408" s="5"/>
      <c r="AG2408" s="5"/>
      <c r="AH2408" s="5"/>
      <c r="AI2408" s="5"/>
      <c r="AJ2408" s="5"/>
      <c r="AK2408" s="5"/>
      <c r="AL2408" s="5"/>
      <c r="AM2408" s="5"/>
      <c r="AN2408" s="5"/>
      <c r="AO2408" s="5"/>
      <c r="AP2408" s="5" t="s">
        <v>1536</v>
      </c>
      <c r="AQ2408" s="4" t="s">
        <v>12479</v>
      </c>
      <c r="AR2408" s="5" t="s">
        <v>12480</v>
      </c>
      <c r="AS2408" s="4" t="s">
        <v>2273</v>
      </c>
      <c r="AT2408" s="5" t="s">
        <v>2274</v>
      </c>
      <c r="AU2408" s="5" t="s">
        <v>41</v>
      </c>
      <c r="AV2408" s="4" t="s">
        <v>2275</v>
      </c>
      <c r="AW2408" s="5" t="s">
        <v>256</v>
      </c>
      <c r="AX2408" s="4" t="s">
        <v>2582</v>
      </c>
      <c r="AY2408" s="5" t="s">
        <v>2584</v>
      </c>
      <c r="AZ2408" s="5" t="s">
        <v>11</v>
      </c>
      <c r="BA2408" s="4" t="s">
        <v>2585</v>
      </c>
      <c r="BB2408" s="5" t="s">
        <v>2586</v>
      </c>
      <c r="BC2408" s="4" t="s">
        <v>3108</v>
      </c>
      <c r="BD2408" s="5" t="s">
        <v>3113</v>
      </c>
      <c r="BE2408" s="5" t="s">
        <v>25</v>
      </c>
      <c r="BF2408" s="5" t="s">
        <v>1333</v>
      </c>
      <c r="BG2408" s="4" t="s">
        <v>3114</v>
      </c>
      <c r="BH2408" s="5" t="s">
        <v>1343</v>
      </c>
    </row>
    <row r="2409" spans="1:60" x14ac:dyDescent="0.25">
      <c r="A2409">
        <f t="shared" si="201"/>
        <v>98791</v>
      </c>
      <c r="B2409">
        <f t="shared" si="202"/>
        <v>50100752</v>
      </c>
      <c r="C2409" t="str">
        <f t="shared" si="203"/>
        <v>CC</v>
      </c>
      <c r="D2409" t="str">
        <f t="shared" si="200"/>
        <v>REGION GRAND SUD</v>
      </c>
      <c r="E2409" s="12" t="str">
        <f t="shared" si="204"/>
        <v>TERRAIN</v>
      </c>
      <c r="F2409" s="4" t="s">
        <v>9808</v>
      </c>
      <c r="G2409" s="4" t="s">
        <v>9809</v>
      </c>
      <c r="H2409" s="5">
        <v>2</v>
      </c>
      <c r="I2409" s="5" t="s">
        <v>6943</v>
      </c>
      <c r="J2409" s="5"/>
      <c r="K2409" s="5"/>
      <c r="L2409" s="5"/>
      <c r="M2409" s="5" t="s">
        <v>1343</v>
      </c>
      <c r="N2409" s="5"/>
      <c r="O2409" s="5"/>
      <c r="P2409" s="5"/>
      <c r="Q2409" s="5"/>
      <c r="R2409" s="5"/>
      <c r="S2409" s="5"/>
      <c r="T2409" s="5"/>
      <c r="U2409" s="6">
        <v>45474</v>
      </c>
      <c r="V2409" s="5"/>
      <c r="W2409" s="4" t="s">
        <v>1329</v>
      </c>
      <c r="X2409" s="5"/>
      <c r="Y2409" s="5"/>
      <c r="Z2409" s="5"/>
      <c r="AA2409" s="4" t="s">
        <v>1949</v>
      </c>
      <c r="AB2409" s="5"/>
      <c r="AC2409" s="5"/>
      <c r="AD2409" s="5"/>
      <c r="AE2409" s="5"/>
      <c r="AF2409" s="5"/>
      <c r="AG2409" s="5"/>
      <c r="AH2409" s="5"/>
      <c r="AI2409" s="5"/>
      <c r="AJ2409" s="5"/>
      <c r="AK2409" s="5"/>
      <c r="AL2409" s="5"/>
      <c r="AM2409" s="5"/>
      <c r="AN2409" s="5"/>
      <c r="AO2409" s="5"/>
      <c r="AP2409" s="5" t="s">
        <v>1335</v>
      </c>
      <c r="AQ2409" s="4" t="s">
        <v>1336</v>
      </c>
      <c r="AR2409" s="5" t="s">
        <v>12476</v>
      </c>
      <c r="AS2409" s="4" t="s">
        <v>1629</v>
      </c>
      <c r="AT2409" s="5" t="s">
        <v>1630</v>
      </c>
      <c r="AU2409" s="5" t="s">
        <v>41</v>
      </c>
      <c r="AV2409" s="4" t="s">
        <v>1631</v>
      </c>
      <c r="AW2409" s="5" t="s">
        <v>7</v>
      </c>
      <c r="AX2409" s="4" t="s">
        <v>1625</v>
      </c>
      <c r="AY2409" s="5" t="s">
        <v>1632</v>
      </c>
      <c r="AZ2409" s="5" t="s">
        <v>11</v>
      </c>
      <c r="BA2409" s="4" t="s">
        <v>1633</v>
      </c>
      <c r="BB2409" s="5" t="s">
        <v>1634</v>
      </c>
      <c r="BC2409" s="4" t="s">
        <v>9810</v>
      </c>
      <c r="BD2409" s="5" t="s">
        <v>9811</v>
      </c>
      <c r="BE2409" s="5" t="s">
        <v>25</v>
      </c>
      <c r="BF2409" s="5" t="s">
        <v>1333</v>
      </c>
      <c r="BG2409" s="4" t="s">
        <v>9809</v>
      </c>
      <c r="BH2409" s="5" t="s">
        <v>1343</v>
      </c>
    </row>
    <row r="2410" spans="1:60" x14ac:dyDescent="0.25">
      <c r="A2410">
        <f t="shared" si="201"/>
        <v>98785</v>
      </c>
      <c r="B2410">
        <f t="shared" si="202"/>
        <v>50100751</v>
      </c>
      <c r="C2410" t="str">
        <f t="shared" si="203"/>
        <v>CC</v>
      </c>
      <c r="D2410" t="str">
        <f t="shared" si="200"/>
        <v>REGION GRAND OUEST</v>
      </c>
      <c r="E2410" s="12" t="str">
        <f t="shared" si="204"/>
        <v>TERRAIN</v>
      </c>
      <c r="F2410" s="4" t="s">
        <v>9812</v>
      </c>
      <c r="G2410" s="4" t="s">
        <v>3031</v>
      </c>
      <c r="H2410" s="5">
        <v>2</v>
      </c>
      <c r="I2410" s="5" t="s">
        <v>6943</v>
      </c>
      <c r="J2410" s="5"/>
      <c r="K2410" s="5"/>
      <c r="L2410" s="5"/>
      <c r="M2410" s="5" t="s">
        <v>1343</v>
      </c>
      <c r="N2410" s="5"/>
      <c r="O2410" s="5"/>
      <c r="P2410" s="5"/>
      <c r="Q2410" s="5"/>
      <c r="R2410" s="5"/>
      <c r="S2410" s="5"/>
      <c r="T2410" s="5"/>
      <c r="U2410" s="6">
        <v>45597</v>
      </c>
      <c r="V2410" s="5"/>
      <c r="W2410" s="4" t="s">
        <v>1329</v>
      </c>
      <c r="X2410" s="5"/>
      <c r="Y2410" s="5"/>
      <c r="Z2410" s="5"/>
      <c r="AA2410" s="4" t="s">
        <v>3028</v>
      </c>
      <c r="AB2410" s="5"/>
      <c r="AC2410" s="5"/>
      <c r="AD2410" s="5"/>
      <c r="AE2410" s="5"/>
      <c r="AF2410" s="5"/>
      <c r="AG2410" s="5"/>
      <c r="AH2410" s="5"/>
      <c r="AI2410" s="5"/>
      <c r="AJ2410" s="5"/>
      <c r="AK2410" s="5"/>
      <c r="AL2410" s="5"/>
      <c r="AM2410" s="5"/>
      <c r="AN2410" s="5"/>
      <c r="AO2410" s="5"/>
      <c r="AP2410" s="5" t="s">
        <v>1413</v>
      </c>
      <c r="AQ2410" s="4" t="s">
        <v>1414</v>
      </c>
      <c r="AR2410" s="5" t="s">
        <v>19</v>
      </c>
      <c r="AS2410" s="4" t="s">
        <v>2225</v>
      </c>
      <c r="AT2410" s="5" t="s">
        <v>2226</v>
      </c>
      <c r="AU2410" s="5" t="s">
        <v>41</v>
      </c>
      <c r="AV2410" s="4" t="s">
        <v>2227</v>
      </c>
      <c r="AW2410" s="5" t="s">
        <v>89</v>
      </c>
      <c r="AX2410" s="4" t="s">
        <v>2228</v>
      </c>
      <c r="AY2410" s="5" t="s">
        <v>2229</v>
      </c>
      <c r="AZ2410" s="5" t="s">
        <v>11</v>
      </c>
      <c r="BA2410" s="4" t="s">
        <v>2230</v>
      </c>
      <c r="BB2410" s="5" t="s">
        <v>2231</v>
      </c>
      <c r="BC2410" s="4" t="s">
        <v>3025</v>
      </c>
      <c r="BD2410" s="5" t="s">
        <v>3030</v>
      </c>
      <c r="BE2410" s="5" t="s">
        <v>25</v>
      </c>
      <c r="BF2410" s="5" t="s">
        <v>1333</v>
      </c>
      <c r="BG2410" s="4" t="s">
        <v>3031</v>
      </c>
      <c r="BH2410" s="5" t="s">
        <v>1343</v>
      </c>
    </row>
    <row r="2411" spans="1:60" x14ac:dyDescent="0.25">
      <c r="A2411">
        <f t="shared" si="201"/>
        <v>98780</v>
      </c>
      <c r="B2411">
        <f t="shared" si="202"/>
        <v>50100750</v>
      </c>
      <c r="C2411" t="str">
        <f t="shared" si="203"/>
        <v>CC</v>
      </c>
      <c r="D2411" t="str">
        <f t="shared" si="200"/>
        <v>REGION ILE DE FRANCE NORD</v>
      </c>
      <c r="E2411" s="12" t="str">
        <f t="shared" si="204"/>
        <v>TERRAIN</v>
      </c>
      <c r="F2411" s="4" t="s">
        <v>9813</v>
      </c>
      <c r="G2411" s="4" t="s">
        <v>9814</v>
      </c>
      <c r="H2411" s="5">
        <v>2</v>
      </c>
      <c r="I2411" s="5" t="s">
        <v>6943</v>
      </c>
      <c r="J2411" s="5"/>
      <c r="K2411" s="5"/>
      <c r="L2411" s="5"/>
      <c r="M2411" s="5" t="s">
        <v>1343</v>
      </c>
      <c r="N2411" s="5"/>
      <c r="O2411" s="5"/>
      <c r="P2411" s="5"/>
      <c r="Q2411" s="5"/>
      <c r="R2411" s="5"/>
      <c r="S2411" s="5"/>
      <c r="T2411" s="5"/>
      <c r="U2411" s="6">
        <v>45627</v>
      </c>
      <c r="V2411" s="5"/>
      <c r="W2411" s="4" t="s">
        <v>1329</v>
      </c>
      <c r="X2411" s="5"/>
      <c r="Y2411" s="5"/>
      <c r="Z2411" s="5"/>
      <c r="AA2411" s="4" t="s">
        <v>9815</v>
      </c>
      <c r="AB2411" s="5"/>
      <c r="AC2411" s="5"/>
      <c r="AD2411" s="5"/>
      <c r="AE2411" s="5"/>
      <c r="AF2411" s="5"/>
      <c r="AG2411" s="5"/>
      <c r="AH2411" s="5"/>
      <c r="AI2411" s="5"/>
      <c r="AJ2411" s="5"/>
      <c r="AK2411" s="5"/>
      <c r="AL2411" s="5"/>
      <c r="AM2411" s="5"/>
      <c r="AN2411" s="5"/>
      <c r="AO2411" s="5"/>
      <c r="AP2411" s="5" t="s">
        <v>12477</v>
      </c>
      <c r="AQ2411" s="4" t="s">
        <v>1351</v>
      </c>
      <c r="AR2411" s="5" t="s">
        <v>12478</v>
      </c>
      <c r="AS2411" s="4" t="s">
        <v>2180</v>
      </c>
      <c r="AT2411" s="5" t="s">
        <v>2181</v>
      </c>
      <c r="AU2411" s="5" t="s">
        <v>41</v>
      </c>
      <c r="AV2411" s="4" t="s">
        <v>2182</v>
      </c>
      <c r="AW2411" s="5" t="s">
        <v>4</v>
      </c>
      <c r="AX2411" s="4" t="s">
        <v>4598</v>
      </c>
      <c r="AY2411" s="5" t="s">
        <v>4599</v>
      </c>
      <c r="AZ2411" s="5" t="s">
        <v>11</v>
      </c>
      <c r="BA2411" s="4" t="s">
        <v>4600</v>
      </c>
      <c r="BB2411" s="5" t="s">
        <v>4601</v>
      </c>
      <c r="BC2411" s="4"/>
      <c r="BD2411" s="5"/>
      <c r="BE2411" s="5"/>
      <c r="BF2411" s="5"/>
      <c r="BG2411" s="4" t="s">
        <v>9814</v>
      </c>
      <c r="BH2411" s="5" t="s">
        <v>1343</v>
      </c>
    </row>
    <row r="2412" spans="1:60" x14ac:dyDescent="0.25">
      <c r="A2412">
        <f t="shared" si="201"/>
        <v>98774</v>
      </c>
      <c r="B2412">
        <f t="shared" si="202"/>
        <v>50100749</v>
      </c>
      <c r="C2412" t="str">
        <f t="shared" si="203"/>
        <v>CC</v>
      </c>
      <c r="D2412" t="str">
        <f t="shared" si="200"/>
        <v>REGION ILE DE FRANCE NORD</v>
      </c>
      <c r="E2412" s="12" t="str">
        <f t="shared" si="204"/>
        <v>TERRAIN</v>
      </c>
      <c r="F2412" s="4" t="s">
        <v>9816</v>
      </c>
      <c r="G2412" s="4" t="s">
        <v>3957</v>
      </c>
      <c r="H2412" s="5">
        <v>2</v>
      </c>
      <c r="I2412" s="5" t="s">
        <v>6943</v>
      </c>
      <c r="J2412" s="5"/>
      <c r="K2412" s="5"/>
      <c r="L2412" s="5"/>
      <c r="M2412" s="5" t="s">
        <v>1343</v>
      </c>
      <c r="N2412" s="5"/>
      <c r="O2412" s="5"/>
      <c r="P2412" s="5"/>
      <c r="Q2412" s="5"/>
      <c r="R2412" s="5"/>
      <c r="S2412" s="5"/>
      <c r="T2412" s="5"/>
      <c r="U2412" s="6">
        <v>45627</v>
      </c>
      <c r="V2412" s="5"/>
      <c r="W2412" s="4" t="s">
        <v>1329</v>
      </c>
      <c r="X2412" s="5"/>
      <c r="Y2412" s="5"/>
      <c r="Z2412" s="5"/>
      <c r="AA2412" s="4" t="s">
        <v>3954</v>
      </c>
      <c r="AB2412" s="5"/>
      <c r="AC2412" s="5"/>
      <c r="AD2412" s="5"/>
      <c r="AE2412" s="5"/>
      <c r="AF2412" s="5"/>
      <c r="AG2412" s="5"/>
      <c r="AH2412" s="5"/>
      <c r="AI2412" s="5"/>
      <c r="AJ2412" s="5"/>
      <c r="AK2412" s="5"/>
      <c r="AL2412" s="5"/>
      <c r="AM2412" s="5"/>
      <c r="AN2412" s="5"/>
      <c r="AO2412" s="5"/>
      <c r="AP2412" s="5" t="s">
        <v>12477</v>
      </c>
      <c r="AQ2412" s="4" t="s">
        <v>1351</v>
      </c>
      <c r="AR2412" s="5" t="s">
        <v>12478</v>
      </c>
      <c r="AS2412" s="4" t="s">
        <v>2180</v>
      </c>
      <c r="AT2412" s="5" t="s">
        <v>2181</v>
      </c>
      <c r="AU2412" s="5" t="s">
        <v>41</v>
      </c>
      <c r="AV2412" s="4" t="s">
        <v>2182</v>
      </c>
      <c r="AW2412" s="5" t="s">
        <v>4</v>
      </c>
      <c r="AX2412" s="4" t="s">
        <v>2183</v>
      </c>
      <c r="AY2412" s="5" t="s">
        <v>2184</v>
      </c>
      <c r="AZ2412" s="5" t="s">
        <v>11</v>
      </c>
      <c r="BA2412" s="4" t="s">
        <v>2185</v>
      </c>
      <c r="BB2412" s="5" t="s">
        <v>2186</v>
      </c>
      <c r="BC2412" s="4" t="s">
        <v>3953</v>
      </c>
      <c r="BD2412" s="5" t="s">
        <v>3956</v>
      </c>
      <c r="BE2412" s="5" t="s">
        <v>25</v>
      </c>
      <c r="BF2412" s="5" t="s">
        <v>1333</v>
      </c>
      <c r="BG2412" s="4" t="s">
        <v>3957</v>
      </c>
      <c r="BH2412" s="5" t="s">
        <v>1343</v>
      </c>
    </row>
    <row r="2413" spans="1:60" x14ac:dyDescent="0.25">
      <c r="A2413">
        <f t="shared" si="201"/>
        <v>98763</v>
      </c>
      <c r="B2413">
        <f t="shared" si="202"/>
        <v>50100748</v>
      </c>
      <c r="C2413" t="str">
        <f t="shared" si="203"/>
        <v>CC</v>
      </c>
      <c r="D2413" t="str">
        <f t="shared" si="200"/>
        <v>REGION GRAND OUEST</v>
      </c>
      <c r="E2413" s="12" t="str">
        <f t="shared" si="204"/>
        <v>TERRAIN</v>
      </c>
      <c r="F2413" s="4" t="s">
        <v>9817</v>
      </c>
      <c r="G2413" s="4" t="s">
        <v>9818</v>
      </c>
      <c r="H2413" s="5">
        <v>2</v>
      </c>
      <c r="I2413" s="5" t="s">
        <v>6943</v>
      </c>
      <c r="J2413" s="5"/>
      <c r="K2413" s="5"/>
      <c r="L2413" s="5"/>
      <c r="M2413" s="5" t="s">
        <v>1343</v>
      </c>
      <c r="N2413" s="5"/>
      <c r="O2413" s="5"/>
      <c r="P2413" s="5"/>
      <c r="Q2413" s="5"/>
      <c r="R2413" s="5"/>
      <c r="S2413" s="5"/>
      <c r="T2413" s="5"/>
      <c r="U2413" s="6">
        <v>45566</v>
      </c>
      <c r="V2413" s="5"/>
      <c r="W2413" s="4" t="s">
        <v>1329</v>
      </c>
      <c r="X2413" s="5"/>
      <c r="Y2413" s="5"/>
      <c r="Z2413" s="5"/>
      <c r="AA2413" s="4" t="s">
        <v>1851</v>
      </c>
      <c r="AB2413" s="5"/>
      <c r="AC2413" s="5"/>
      <c r="AD2413" s="5"/>
      <c r="AE2413" s="5"/>
      <c r="AF2413" s="5"/>
      <c r="AG2413" s="5"/>
      <c r="AH2413" s="5"/>
      <c r="AI2413" s="5"/>
      <c r="AJ2413" s="5"/>
      <c r="AK2413" s="5"/>
      <c r="AL2413" s="5"/>
      <c r="AM2413" s="5"/>
      <c r="AN2413" s="5"/>
      <c r="AO2413" s="5"/>
      <c r="AP2413" s="5" t="s">
        <v>1413</v>
      </c>
      <c r="AQ2413" s="4" t="s">
        <v>1414</v>
      </c>
      <c r="AR2413" s="5" t="s">
        <v>19</v>
      </c>
      <c r="AS2413" s="4" t="s">
        <v>1507</v>
      </c>
      <c r="AT2413" s="5" t="s">
        <v>1508</v>
      </c>
      <c r="AU2413" s="5" t="s">
        <v>41</v>
      </c>
      <c r="AV2413" s="4" t="s">
        <v>1509</v>
      </c>
      <c r="AW2413" s="5" t="s">
        <v>375</v>
      </c>
      <c r="AX2413" s="4" t="s">
        <v>2127</v>
      </c>
      <c r="AY2413" s="5" t="s">
        <v>2128</v>
      </c>
      <c r="AZ2413" s="5" t="s">
        <v>11</v>
      </c>
      <c r="BA2413" s="4" t="s">
        <v>2129</v>
      </c>
      <c r="BB2413" s="5" t="s">
        <v>2130</v>
      </c>
      <c r="BC2413" s="4"/>
      <c r="BD2413" s="5"/>
      <c r="BE2413" s="5"/>
      <c r="BF2413" s="5"/>
      <c r="BG2413" s="4" t="s">
        <v>9818</v>
      </c>
      <c r="BH2413" s="5" t="s">
        <v>1343</v>
      </c>
    </row>
    <row r="2414" spans="1:60" x14ac:dyDescent="0.25">
      <c r="A2414">
        <f t="shared" si="201"/>
        <v>98754</v>
      </c>
      <c r="B2414">
        <f t="shared" si="202"/>
        <v>50100747</v>
      </c>
      <c r="C2414" t="str">
        <f t="shared" si="203"/>
        <v>CC</v>
      </c>
      <c r="D2414" t="str">
        <f t="shared" si="200"/>
        <v>REGION GRAND SUD</v>
      </c>
      <c r="E2414" s="12" t="str">
        <f t="shared" si="204"/>
        <v>TERRAIN</v>
      </c>
      <c r="F2414" s="4" t="s">
        <v>9819</v>
      </c>
      <c r="G2414" s="4" t="s">
        <v>2568</v>
      </c>
      <c r="H2414" s="5">
        <v>2</v>
      </c>
      <c r="I2414" s="5" t="s">
        <v>6943</v>
      </c>
      <c r="J2414" s="5"/>
      <c r="K2414" s="5"/>
      <c r="L2414" s="5"/>
      <c r="M2414" s="5" t="s">
        <v>1343</v>
      </c>
      <c r="N2414" s="5"/>
      <c r="O2414" s="5"/>
      <c r="P2414" s="5"/>
      <c r="Q2414" s="5"/>
      <c r="R2414" s="5"/>
      <c r="S2414" s="5"/>
      <c r="T2414" s="5"/>
      <c r="U2414" s="6">
        <v>45627</v>
      </c>
      <c r="V2414" s="5"/>
      <c r="W2414" s="4" t="s">
        <v>1329</v>
      </c>
      <c r="X2414" s="5"/>
      <c r="Y2414" s="5"/>
      <c r="Z2414" s="5"/>
      <c r="AA2414" s="4" t="s">
        <v>2565</v>
      </c>
      <c r="AB2414" s="5"/>
      <c r="AC2414" s="5"/>
      <c r="AD2414" s="5"/>
      <c r="AE2414" s="5"/>
      <c r="AF2414" s="5"/>
      <c r="AG2414" s="5"/>
      <c r="AH2414" s="5"/>
      <c r="AI2414" s="5"/>
      <c r="AJ2414" s="5"/>
      <c r="AK2414" s="5"/>
      <c r="AL2414" s="5"/>
      <c r="AM2414" s="5"/>
      <c r="AN2414" s="5"/>
      <c r="AO2414" s="5"/>
      <c r="AP2414" s="5" t="s">
        <v>1335</v>
      </c>
      <c r="AQ2414" s="4" t="s">
        <v>1336</v>
      </c>
      <c r="AR2414" s="5" t="s">
        <v>12476</v>
      </c>
      <c r="AS2414" s="4" t="s">
        <v>1795</v>
      </c>
      <c r="AT2414" s="5" t="s">
        <v>1796</v>
      </c>
      <c r="AU2414" s="5" t="s">
        <v>41</v>
      </c>
      <c r="AV2414" s="4" t="s">
        <v>1797</v>
      </c>
      <c r="AW2414" s="5" t="s">
        <v>227</v>
      </c>
      <c r="AX2414" s="4" t="s">
        <v>2500</v>
      </c>
      <c r="AY2414" s="5" t="s">
        <v>2501</v>
      </c>
      <c r="AZ2414" s="5" t="s">
        <v>11</v>
      </c>
      <c r="BA2414" s="4" t="s">
        <v>2502</v>
      </c>
      <c r="BB2414" s="5" t="s">
        <v>2503</v>
      </c>
      <c r="BC2414" s="4" t="s">
        <v>2564</v>
      </c>
      <c r="BD2414" s="5" t="s">
        <v>2567</v>
      </c>
      <c r="BE2414" s="5" t="s">
        <v>25</v>
      </c>
      <c r="BF2414" s="5" t="s">
        <v>1333</v>
      </c>
      <c r="BG2414" s="4" t="s">
        <v>2568</v>
      </c>
      <c r="BH2414" s="5" t="s">
        <v>1343</v>
      </c>
    </row>
    <row r="2415" spans="1:60" x14ac:dyDescent="0.25">
      <c r="A2415">
        <f t="shared" si="201"/>
        <v>98751</v>
      </c>
      <c r="B2415">
        <f t="shared" si="202"/>
        <v>50100746</v>
      </c>
      <c r="C2415" t="str">
        <f t="shared" si="203"/>
        <v>CC</v>
      </c>
      <c r="D2415" t="str">
        <f t="shared" si="200"/>
        <v>REGION CENTRE EST</v>
      </c>
      <c r="E2415" s="12" t="str">
        <f t="shared" si="204"/>
        <v>TERRAIN</v>
      </c>
      <c r="F2415" s="4" t="s">
        <v>9820</v>
      </c>
      <c r="G2415" s="4" t="s">
        <v>9821</v>
      </c>
      <c r="H2415" s="5">
        <v>2</v>
      </c>
      <c r="I2415" s="5" t="s">
        <v>6943</v>
      </c>
      <c r="J2415" s="5"/>
      <c r="K2415" s="5"/>
      <c r="L2415" s="5"/>
      <c r="M2415" s="5" t="s">
        <v>1343</v>
      </c>
      <c r="N2415" s="5"/>
      <c r="O2415" s="5"/>
      <c r="P2415" s="5"/>
      <c r="Q2415" s="5"/>
      <c r="R2415" s="5"/>
      <c r="S2415" s="5"/>
      <c r="T2415" s="5"/>
      <c r="U2415" s="6">
        <v>45627</v>
      </c>
      <c r="V2415" s="5"/>
      <c r="W2415" s="4" t="s">
        <v>1329</v>
      </c>
      <c r="X2415" s="5"/>
      <c r="Y2415" s="5"/>
      <c r="Z2415" s="5"/>
      <c r="AA2415" s="4" t="s">
        <v>1938</v>
      </c>
      <c r="AB2415" s="5"/>
      <c r="AC2415" s="5"/>
      <c r="AD2415" s="5"/>
      <c r="AE2415" s="5"/>
      <c r="AF2415" s="5"/>
      <c r="AG2415" s="5"/>
      <c r="AH2415" s="5"/>
      <c r="AI2415" s="5"/>
      <c r="AJ2415" s="5"/>
      <c r="AK2415" s="5"/>
      <c r="AL2415" s="5"/>
      <c r="AM2415" s="5"/>
      <c r="AN2415" s="5"/>
      <c r="AO2415" s="5"/>
      <c r="AP2415" s="5" t="s">
        <v>1536</v>
      </c>
      <c r="AQ2415" s="4" t="s">
        <v>12479</v>
      </c>
      <c r="AR2415" s="5" t="s">
        <v>12480</v>
      </c>
      <c r="AS2415" s="4" t="s">
        <v>1376</v>
      </c>
      <c r="AT2415" s="5" t="s">
        <v>1377</v>
      </c>
      <c r="AU2415" s="5" t="s">
        <v>41</v>
      </c>
      <c r="AV2415" s="4" t="s">
        <v>1378</v>
      </c>
      <c r="AW2415" s="5" t="s">
        <v>47</v>
      </c>
      <c r="AX2415" s="4" t="s">
        <v>1379</v>
      </c>
      <c r="AY2415" s="5" t="s">
        <v>1380</v>
      </c>
      <c r="AZ2415" s="5" t="s">
        <v>11</v>
      </c>
      <c r="BA2415" s="4" t="s">
        <v>1381</v>
      </c>
      <c r="BB2415" s="5" t="s">
        <v>1382</v>
      </c>
      <c r="BC2415" s="4"/>
      <c r="BD2415" s="5"/>
      <c r="BE2415" s="5"/>
      <c r="BF2415" s="5"/>
      <c r="BG2415" s="4" t="s">
        <v>9821</v>
      </c>
      <c r="BH2415" s="5" t="s">
        <v>1343</v>
      </c>
    </row>
    <row r="2416" spans="1:60" x14ac:dyDescent="0.25">
      <c r="A2416">
        <f t="shared" si="201"/>
        <v>98740</v>
      </c>
      <c r="B2416">
        <f t="shared" si="202"/>
        <v>50100745</v>
      </c>
      <c r="C2416" t="str">
        <f t="shared" si="203"/>
        <v>CC</v>
      </c>
      <c r="D2416" t="str">
        <f t="shared" si="200"/>
        <v>REGION GRAND SUD</v>
      </c>
      <c r="E2416" s="12" t="str">
        <f t="shared" si="204"/>
        <v>TERRAIN</v>
      </c>
      <c r="F2416" s="4" t="s">
        <v>9822</v>
      </c>
      <c r="G2416" s="4" t="s">
        <v>7799</v>
      </c>
      <c r="H2416" s="5">
        <v>2</v>
      </c>
      <c r="I2416" s="5" t="s">
        <v>6943</v>
      </c>
      <c r="J2416" s="5"/>
      <c r="K2416" s="5"/>
      <c r="L2416" s="5"/>
      <c r="M2416" s="5" t="s">
        <v>1343</v>
      </c>
      <c r="N2416" s="5"/>
      <c r="O2416" s="5"/>
      <c r="P2416" s="5"/>
      <c r="Q2416" s="5"/>
      <c r="R2416" s="5"/>
      <c r="S2416" s="5"/>
      <c r="T2416" s="5"/>
      <c r="U2416" s="6">
        <v>45566</v>
      </c>
      <c r="V2416" s="4"/>
      <c r="W2416" s="4" t="s">
        <v>1329</v>
      </c>
      <c r="X2416" s="5"/>
      <c r="Y2416" s="5"/>
      <c r="Z2416" s="5"/>
      <c r="AA2416" s="5" t="s">
        <v>2820</v>
      </c>
      <c r="AB2416" s="5"/>
      <c r="AC2416" s="5"/>
      <c r="AD2416" s="5"/>
      <c r="AE2416" s="5"/>
      <c r="AF2416" s="6"/>
      <c r="AG2416" s="5"/>
      <c r="AH2416" s="5"/>
      <c r="AI2416" s="5"/>
      <c r="AJ2416" s="6"/>
      <c r="AK2416" s="5"/>
      <c r="AL2416" s="6"/>
      <c r="AM2416" s="5"/>
      <c r="AN2416" s="5"/>
      <c r="AO2416" s="5"/>
      <c r="AP2416" s="5" t="s">
        <v>1335</v>
      </c>
      <c r="AQ2416" s="4" t="s">
        <v>1336</v>
      </c>
      <c r="AR2416" s="5" t="s">
        <v>12476</v>
      </c>
      <c r="AS2416" s="5" t="s">
        <v>1403</v>
      </c>
      <c r="AT2416" s="5" t="s">
        <v>1404</v>
      </c>
      <c r="AU2416" s="5" t="s">
        <v>41</v>
      </c>
      <c r="AV2416" s="4" t="s">
        <v>1405</v>
      </c>
      <c r="AW2416" s="5" t="s">
        <v>61</v>
      </c>
      <c r="AX2416" s="5" t="s">
        <v>1842</v>
      </c>
      <c r="AY2416" s="5" t="s">
        <v>1843</v>
      </c>
      <c r="AZ2416" s="5" t="s">
        <v>11</v>
      </c>
      <c r="BA2416" s="5" t="s">
        <v>1844</v>
      </c>
      <c r="BB2416" s="5" t="s">
        <v>1845</v>
      </c>
      <c r="BC2416" s="5" t="s">
        <v>7796</v>
      </c>
      <c r="BD2416" s="5" t="s">
        <v>7798</v>
      </c>
      <c r="BE2416" s="5" t="s">
        <v>25</v>
      </c>
      <c r="BF2416" s="5" t="s">
        <v>1333</v>
      </c>
      <c r="BG2416" s="5" t="s">
        <v>7799</v>
      </c>
      <c r="BH2416" s="5" t="s">
        <v>1343</v>
      </c>
    </row>
    <row r="2417" spans="1:60" x14ac:dyDescent="0.25">
      <c r="A2417">
        <f t="shared" si="201"/>
        <v>98736</v>
      </c>
      <c r="B2417">
        <f t="shared" si="202"/>
        <v>50100744</v>
      </c>
      <c r="C2417" t="str">
        <f t="shared" si="203"/>
        <v>CC</v>
      </c>
      <c r="D2417" t="str">
        <f t="shared" si="200"/>
        <v>REGION GRAND SUD</v>
      </c>
      <c r="E2417" s="12" t="str">
        <f t="shared" si="204"/>
        <v>TERRAIN</v>
      </c>
      <c r="F2417" s="4" t="s">
        <v>9823</v>
      </c>
      <c r="G2417" s="4" t="s">
        <v>6432</v>
      </c>
      <c r="H2417" s="5">
        <v>2</v>
      </c>
      <c r="I2417" s="5" t="s">
        <v>6943</v>
      </c>
      <c r="J2417" s="5"/>
      <c r="K2417" s="5"/>
      <c r="L2417" s="5"/>
      <c r="M2417" s="5" t="s">
        <v>1343</v>
      </c>
      <c r="N2417" s="5"/>
      <c r="O2417" s="5"/>
      <c r="P2417" s="5"/>
      <c r="Q2417" s="5"/>
      <c r="R2417" s="5"/>
      <c r="S2417" s="5"/>
      <c r="T2417" s="5"/>
      <c r="U2417" s="6">
        <v>45566</v>
      </c>
      <c r="V2417" s="4"/>
      <c r="W2417" s="4" t="s">
        <v>1329</v>
      </c>
      <c r="X2417" s="5"/>
      <c r="Y2417" s="5"/>
      <c r="Z2417" s="5"/>
      <c r="AA2417" s="4" t="s">
        <v>2382</v>
      </c>
      <c r="AB2417" s="5"/>
      <c r="AC2417" s="5"/>
      <c r="AD2417" s="5"/>
      <c r="AE2417" s="5"/>
      <c r="AF2417" s="6"/>
      <c r="AG2417" s="5"/>
      <c r="AH2417" s="5"/>
      <c r="AI2417" s="5"/>
      <c r="AJ2417" s="6"/>
      <c r="AK2417" s="5"/>
      <c r="AL2417" s="6"/>
      <c r="AM2417" s="5"/>
      <c r="AN2417" s="5"/>
      <c r="AO2417" s="5"/>
      <c r="AP2417" s="5" t="s">
        <v>1335</v>
      </c>
      <c r="AQ2417" s="4" t="s">
        <v>1336</v>
      </c>
      <c r="AR2417" s="5" t="s">
        <v>12476</v>
      </c>
      <c r="AS2417" s="4" t="s">
        <v>1403</v>
      </c>
      <c r="AT2417" s="5" t="s">
        <v>1404</v>
      </c>
      <c r="AU2417" s="5" t="s">
        <v>41</v>
      </c>
      <c r="AV2417" s="4" t="s">
        <v>1405</v>
      </c>
      <c r="AW2417" s="5" t="s">
        <v>61</v>
      </c>
      <c r="AX2417" s="5" t="s">
        <v>1842</v>
      </c>
      <c r="AY2417" s="5" t="s">
        <v>1843</v>
      </c>
      <c r="AZ2417" s="5" t="s">
        <v>11</v>
      </c>
      <c r="BA2417" s="4" t="s">
        <v>1844</v>
      </c>
      <c r="BB2417" s="5" t="s">
        <v>1845</v>
      </c>
      <c r="BC2417" s="4" t="s">
        <v>6430</v>
      </c>
      <c r="BD2417" s="5" t="s">
        <v>6431</v>
      </c>
      <c r="BE2417" s="5" t="s">
        <v>60</v>
      </c>
      <c r="BF2417" s="5" t="s">
        <v>1333</v>
      </c>
      <c r="BG2417" s="4" t="s">
        <v>6432</v>
      </c>
      <c r="BH2417" s="5" t="s">
        <v>1343</v>
      </c>
    </row>
    <row r="2418" spans="1:60" x14ac:dyDescent="0.25">
      <c r="A2418">
        <f t="shared" si="201"/>
        <v>98731</v>
      </c>
      <c r="B2418">
        <f t="shared" si="202"/>
        <v>50100743</v>
      </c>
      <c r="C2418" t="str">
        <f t="shared" si="203"/>
        <v>CC</v>
      </c>
      <c r="D2418" t="str">
        <f t="shared" si="200"/>
        <v>REGION GRAND SUD</v>
      </c>
      <c r="E2418" s="12" t="str">
        <f t="shared" si="204"/>
        <v>TERRAIN</v>
      </c>
      <c r="F2418" s="4" t="s">
        <v>9824</v>
      </c>
      <c r="G2418" s="4" t="s">
        <v>3201</v>
      </c>
      <c r="H2418" s="5">
        <v>2</v>
      </c>
      <c r="I2418" s="5" t="s">
        <v>6943</v>
      </c>
      <c r="J2418" s="5"/>
      <c r="K2418" s="5"/>
      <c r="L2418" s="5"/>
      <c r="M2418" s="5" t="s">
        <v>1343</v>
      </c>
      <c r="N2418" s="5"/>
      <c r="O2418" s="6"/>
      <c r="P2418" s="5"/>
      <c r="Q2418" s="5"/>
      <c r="R2418" s="5"/>
      <c r="S2418" s="5"/>
      <c r="T2418" s="5"/>
      <c r="U2418" s="6">
        <v>45566</v>
      </c>
      <c r="V2418" s="4"/>
      <c r="W2418" s="4" t="s">
        <v>1329</v>
      </c>
      <c r="X2418" s="5"/>
      <c r="Y2418" s="5"/>
      <c r="Z2418" s="5"/>
      <c r="AA2418" s="4" t="s">
        <v>3198</v>
      </c>
      <c r="AB2418" s="5"/>
      <c r="AC2418" s="5"/>
      <c r="AD2418" s="5"/>
      <c r="AE2418" s="5"/>
      <c r="AF2418" s="6"/>
      <c r="AG2418" s="5"/>
      <c r="AH2418" s="5"/>
      <c r="AI2418" s="5"/>
      <c r="AJ2418" s="6"/>
      <c r="AK2418" s="5"/>
      <c r="AL2418" s="6"/>
      <c r="AM2418" s="5"/>
      <c r="AN2418" s="5"/>
      <c r="AO2418" s="5"/>
      <c r="AP2418" s="5" t="s">
        <v>1335</v>
      </c>
      <c r="AQ2418" s="4" t="s">
        <v>1336</v>
      </c>
      <c r="AR2418" s="5" t="s">
        <v>12476</v>
      </c>
      <c r="AS2418" s="4" t="s">
        <v>1473</v>
      </c>
      <c r="AT2418" s="5" t="s">
        <v>1474</v>
      </c>
      <c r="AU2418" s="5" t="s">
        <v>41</v>
      </c>
      <c r="AV2418" s="4" t="s">
        <v>1475</v>
      </c>
      <c r="AW2418" s="5" t="s">
        <v>58</v>
      </c>
      <c r="AX2418" s="5" t="s">
        <v>1479</v>
      </c>
      <c r="AY2418" s="5" t="s">
        <v>1480</v>
      </c>
      <c r="AZ2418" s="5" t="s">
        <v>11</v>
      </c>
      <c r="BA2418" s="4" t="s">
        <v>1481</v>
      </c>
      <c r="BB2418" s="5" t="s">
        <v>1482</v>
      </c>
      <c r="BC2418" s="4" t="s">
        <v>3196</v>
      </c>
      <c r="BD2418" s="5" t="s">
        <v>3200</v>
      </c>
      <c r="BE2418" s="5" t="s">
        <v>25</v>
      </c>
      <c r="BF2418" s="5" t="s">
        <v>1333</v>
      </c>
      <c r="BG2418" s="4" t="s">
        <v>3201</v>
      </c>
      <c r="BH2418" s="5" t="s">
        <v>1343</v>
      </c>
    </row>
    <row r="2419" spans="1:60" x14ac:dyDescent="0.25">
      <c r="A2419">
        <f t="shared" si="201"/>
        <v>98728</v>
      </c>
      <c r="B2419">
        <f t="shared" si="202"/>
        <v>50100742</v>
      </c>
      <c r="C2419" t="str">
        <f t="shared" si="203"/>
        <v>CC</v>
      </c>
      <c r="D2419" t="str">
        <f t="shared" si="200"/>
        <v>REGION GRAND SUD</v>
      </c>
      <c r="E2419" s="12" t="str">
        <f t="shared" si="204"/>
        <v>TERRAIN</v>
      </c>
      <c r="F2419" s="4" t="s">
        <v>9825</v>
      </c>
      <c r="G2419" s="4" t="s">
        <v>9826</v>
      </c>
      <c r="H2419" s="5">
        <v>2</v>
      </c>
      <c r="I2419" s="5" t="s">
        <v>6943</v>
      </c>
      <c r="J2419" s="5"/>
      <c r="K2419" s="5"/>
      <c r="L2419" s="5"/>
      <c r="M2419" s="5" t="s">
        <v>1343</v>
      </c>
      <c r="N2419" s="5"/>
      <c r="O2419" s="5"/>
      <c r="P2419" s="5"/>
      <c r="Q2419" s="5"/>
      <c r="R2419" s="5"/>
      <c r="S2419" s="5"/>
      <c r="T2419" s="5"/>
      <c r="U2419" s="6">
        <v>45566</v>
      </c>
      <c r="V2419" s="4"/>
      <c r="W2419" s="4" t="s">
        <v>1329</v>
      </c>
      <c r="X2419" s="5"/>
      <c r="Y2419" s="5"/>
      <c r="Z2419" s="5"/>
      <c r="AA2419" s="5" t="s">
        <v>6028</v>
      </c>
      <c r="AB2419" s="5"/>
      <c r="AC2419" s="5"/>
      <c r="AD2419" s="5"/>
      <c r="AE2419" s="5"/>
      <c r="AF2419" s="6"/>
      <c r="AG2419" s="5"/>
      <c r="AH2419" s="5"/>
      <c r="AI2419" s="5"/>
      <c r="AJ2419" s="6"/>
      <c r="AK2419" s="5"/>
      <c r="AL2419" s="6"/>
      <c r="AM2419" s="5"/>
      <c r="AN2419" s="5"/>
      <c r="AO2419" s="5"/>
      <c r="AP2419" s="5" t="s">
        <v>1335</v>
      </c>
      <c r="AQ2419" s="4" t="s">
        <v>1336</v>
      </c>
      <c r="AR2419" s="5" t="s">
        <v>12476</v>
      </c>
      <c r="AS2419" s="4" t="s">
        <v>1427</v>
      </c>
      <c r="AT2419" s="5" t="s">
        <v>1428</v>
      </c>
      <c r="AU2419" s="5" t="s">
        <v>41</v>
      </c>
      <c r="AV2419" s="4" t="s">
        <v>1429</v>
      </c>
      <c r="AW2419" s="5" t="s">
        <v>129</v>
      </c>
      <c r="AX2419" s="5" t="s">
        <v>1430</v>
      </c>
      <c r="AY2419" s="5" t="s">
        <v>1431</v>
      </c>
      <c r="AZ2419" s="5" t="s">
        <v>11</v>
      </c>
      <c r="BA2419" s="5" t="s">
        <v>1432</v>
      </c>
      <c r="BB2419" s="5" t="s">
        <v>1433</v>
      </c>
      <c r="BC2419" s="5"/>
      <c r="BD2419" s="5"/>
      <c r="BE2419" s="5"/>
      <c r="BF2419" s="5"/>
      <c r="BG2419" s="5" t="s">
        <v>9826</v>
      </c>
      <c r="BH2419" s="5" t="s">
        <v>1343</v>
      </c>
    </row>
    <row r="2420" spans="1:60" x14ac:dyDescent="0.25">
      <c r="A2420">
        <f t="shared" si="201"/>
        <v>98727</v>
      </c>
      <c r="B2420">
        <f t="shared" si="202"/>
        <v>50100741</v>
      </c>
      <c r="C2420" t="str">
        <f t="shared" si="203"/>
        <v>CC</v>
      </c>
      <c r="D2420" t="str">
        <f t="shared" si="200"/>
        <v>REGION GRAND SUD</v>
      </c>
      <c r="E2420" s="12" t="str">
        <f t="shared" si="204"/>
        <v>TERRAIN</v>
      </c>
      <c r="F2420" s="4" t="s">
        <v>9827</v>
      </c>
      <c r="G2420" s="4" t="s">
        <v>9828</v>
      </c>
      <c r="H2420" s="5">
        <v>2</v>
      </c>
      <c r="I2420" s="5" t="s">
        <v>6943</v>
      </c>
      <c r="J2420" s="5"/>
      <c r="K2420" s="5"/>
      <c r="L2420" s="5"/>
      <c r="M2420" s="5" t="s">
        <v>1343</v>
      </c>
      <c r="N2420" s="5"/>
      <c r="O2420" s="5"/>
      <c r="P2420" s="5"/>
      <c r="Q2420" s="5"/>
      <c r="R2420" s="5"/>
      <c r="S2420" s="5"/>
      <c r="T2420" s="5"/>
      <c r="U2420" s="6">
        <v>45627</v>
      </c>
      <c r="V2420" s="4"/>
      <c r="W2420" s="4" t="s">
        <v>1329</v>
      </c>
      <c r="X2420" s="5"/>
      <c r="Y2420" s="5"/>
      <c r="Z2420" s="5"/>
      <c r="AA2420" s="4" t="s">
        <v>3787</v>
      </c>
      <c r="AB2420" s="5"/>
      <c r="AC2420" s="5"/>
      <c r="AD2420" s="5"/>
      <c r="AE2420" s="5"/>
      <c r="AF2420" s="6"/>
      <c r="AG2420" s="5"/>
      <c r="AH2420" s="5"/>
      <c r="AI2420" s="5"/>
      <c r="AJ2420" s="6"/>
      <c r="AK2420" s="5"/>
      <c r="AL2420" s="6"/>
      <c r="AM2420" s="5"/>
      <c r="AN2420" s="5"/>
      <c r="AO2420" s="5"/>
      <c r="AP2420" s="5" t="s">
        <v>1335</v>
      </c>
      <c r="AQ2420" s="4" t="s">
        <v>1336</v>
      </c>
      <c r="AR2420" s="5" t="s">
        <v>12476</v>
      </c>
      <c r="AS2420" s="4" t="s">
        <v>1427</v>
      </c>
      <c r="AT2420" s="5" t="s">
        <v>1428</v>
      </c>
      <c r="AU2420" s="5" t="s">
        <v>41</v>
      </c>
      <c r="AV2420" s="4" t="s">
        <v>1429</v>
      </c>
      <c r="AW2420" s="5" t="s">
        <v>129</v>
      </c>
      <c r="AX2420" s="5"/>
      <c r="AY2420" s="5"/>
      <c r="AZ2420" s="5"/>
      <c r="BA2420" s="4" t="s">
        <v>1768</v>
      </c>
      <c r="BB2420" s="5" t="s">
        <v>1769</v>
      </c>
      <c r="BC2420" s="4"/>
      <c r="BD2420" s="5"/>
      <c r="BE2420" s="5"/>
      <c r="BF2420" s="5"/>
      <c r="BG2420" s="4" t="s">
        <v>9828</v>
      </c>
      <c r="BH2420" s="5" t="s">
        <v>1343</v>
      </c>
    </row>
    <row r="2421" spans="1:60" x14ac:dyDescent="0.25">
      <c r="A2421">
        <f t="shared" si="201"/>
        <v>98725</v>
      </c>
      <c r="B2421">
        <f t="shared" si="202"/>
        <v>50100740</v>
      </c>
      <c r="C2421" t="str">
        <f t="shared" si="203"/>
        <v>CC</v>
      </c>
      <c r="D2421" t="str">
        <f t="shared" si="200"/>
        <v>REGION GRAND OUEST</v>
      </c>
      <c r="E2421" s="12" t="str">
        <f t="shared" si="204"/>
        <v>TERRAIN</v>
      </c>
      <c r="F2421" s="4" t="s">
        <v>9829</v>
      </c>
      <c r="G2421" s="4" t="s">
        <v>5504</v>
      </c>
      <c r="H2421" s="5">
        <v>2</v>
      </c>
      <c r="I2421" s="5" t="s">
        <v>6943</v>
      </c>
      <c r="J2421" s="5"/>
      <c r="K2421" s="5"/>
      <c r="L2421" s="5"/>
      <c r="M2421" s="5" t="s">
        <v>1343</v>
      </c>
      <c r="N2421" s="5"/>
      <c r="O2421" s="5"/>
      <c r="P2421" s="5"/>
      <c r="Q2421" s="5"/>
      <c r="R2421" s="5"/>
      <c r="S2421" s="5"/>
      <c r="T2421" s="5"/>
      <c r="U2421" s="6">
        <v>45566</v>
      </c>
      <c r="V2421" s="4"/>
      <c r="W2421" s="4" t="s">
        <v>1329</v>
      </c>
      <c r="X2421" s="5"/>
      <c r="Y2421" s="5"/>
      <c r="Z2421" s="5"/>
      <c r="AA2421" s="5" t="s">
        <v>5501</v>
      </c>
      <c r="AB2421" s="5"/>
      <c r="AC2421" s="5"/>
      <c r="AD2421" s="5"/>
      <c r="AE2421" s="5"/>
      <c r="AF2421" s="6"/>
      <c r="AG2421" s="5"/>
      <c r="AH2421" s="5"/>
      <c r="AI2421" s="5"/>
      <c r="AJ2421" s="6"/>
      <c r="AK2421" s="5"/>
      <c r="AL2421" s="6"/>
      <c r="AM2421" s="5"/>
      <c r="AN2421" s="5"/>
      <c r="AO2421" s="5"/>
      <c r="AP2421" s="5" t="s">
        <v>1413</v>
      </c>
      <c r="AQ2421" s="4" t="s">
        <v>1414</v>
      </c>
      <c r="AR2421" s="5" t="s">
        <v>19</v>
      </c>
      <c r="AS2421" s="4" t="s">
        <v>1549</v>
      </c>
      <c r="AT2421" s="5" t="s">
        <v>1550</v>
      </c>
      <c r="AU2421" s="5" t="s">
        <v>41</v>
      </c>
      <c r="AV2421" s="4" t="s">
        <v>1551</v>
      </c>
      <c r="AW2421" s="5" t="s">
        <v>135</v>
      </c>
      <c r="AX2421" s="5" t="s">
        <v>2822</v>
      </c>
      <c r="AY2421" s="5" t="s">
        <v>2823</v>
      </c>
      <c r="AZ2421" s="5" t="s">
        <v>11</v>
      </c>
      <c r="BA2421" s="5" t="s">
        <v>2824</v>
      </c>
      <c r="BB2421" s="5" t="s">
        <v>2825</v>
      </c>
      <c r="BC2421" s="5" t="s">
        <v>5499</v>
      </c>
      <c r="BD2421" s="5" t="s">
        <v>5503</v>
      </c>
      <c r="BE2421" s="5" t="s">
        <v>25</v>
      </c>
      <c r="BF2421" s="5" t="s">
        <v>1333</v>
      </c>
      <c r="BG2421" s="5" t="s">
        <v>5504</v>
      </c>
      <c r="BH2421" s="5" t="s">
        <v>1343</v>
      </c>
    </row>
    <row r="2422" spans="1:60" x14ac:dyDescent="0.25">
      <c r="A2422">
        <f t="shared" si="201"/>
        <v>98722</v>
      </c>
      <c r="B2422">
        <f t="shared" si="202"/>
        <v>50100739</v>
      </c>
      <c r="C2422" t="str">
        <f t="shared" si="203"/>
        <v>CC</v>
      </c>
      <c r="D2422" t="str">
        <f t="shared" si="200"/>
        <v>REGION GRAND SUD</v>
      </c>
      <c r="E2422" s="12" t="str">
        <f t="shared" si="204"/>
        <v>TERRAIN</v>
      </c>
      <c r="F2422" s="4" t="s">
        <v>9830</v>
      </c>
      <c r="G2422" s="4" t="s">
        <v>1956</v>
      </c>
      <c r="H2422" s="5">
        <v>2</v>
      </c>
      <c r="I2422" s="5" t="s">
        <v>6943</v>
      </c>
      <c r="J2422" s="5"/>
      <c r="K2422" s="5"/>
      <c r="L2422" s="5"/>
      <c r="M2422" s="5" t="s">
        <v>1343</v>
      </c>
      <c r="N2422" s="5"/>
      <c r="O2422" s="6"/>
      <c r="P2422" s="5"/>
      <c r="Q2422" s="5"/>
      <c r="R2422" s="5"/>
      <c r="S2422" s="5"/>
      <c r="T2422" s="5"/>
      <c r="U2422" s="6">
        <v>45627</v>
      </c>
      <c r="V2422" s="4"/>
      <c r="W2422" s="4" t="s">
        <v>1329</v>
      </c>
      <c r="X2422" s="5"/>
      <c r="Y2422" s="5"/>
      <c r="Z2422" s="5"/>
      <c r="AA2422" s="5" t="s">
        <v>1949</v>
      </c>
      <c r="AB2422" s="5"/>
      <c r="AC2422" s="5"/>
      <c r="AD2422" s="5"/>
      <c r="AE2422" s="5"/>
      <c r="AF2422" s="6"/>
      <c r="AG2422" s="5"/>
      <c r="AH2422" s="5"/>
      <c r="AI2422" s="5"/>
      <c r="AJ2422" s="6"/>
      <c r="AK2422" s="5"/>
      <c r="AL2422" s="6"/>
      <c r="AM2422" s="5"/>
      <c r="AN2422" s="5"/>
      <c r="AO2422" s="5"/>
      <c r="AP2422" s="5" t="s">
        <v>1335</v>
      </c>
      <c r="AQ2422" s="4" t="s">
        <v>1336</v>
      </c>
      <c r="AR2422" s="5" t="s">
        <v>12476</v>
      </c>
      <c r="AS2422" s="4" t="s">
        <v>1795</v>
      </c>
      <c r="AT2422" s="5" t="s">
        <v>1796</v>
      </c>
      <c r="AU2422" s="5" t="s">
        <v>41</v>
      </c>
      <c r="AV2422" s="4" t="s">
        <v>1797</v>
      </c>
      <c r="AW2422" s="5" t="s">
        <v>227</v>
      </c>
      <c r="AX2422" s="5" t="s">
        <v>1951</v>
      </c>
      <c r="AY2422" s="5" t="s">
        <v>1952</v>
      </c>
      <c r="AZ2422" s="5" t="s">
        <v>11</v>
      </c>
      <c r="BA2422" s="4" t="s">
        <v>1953</v>
      </c>
      <c r="BB2422" s="5" t="s">
        <v>1954</v>
      </c>
      <c r="BC2422" s="4" t="s">
        <v>1946</v>
      </c>
      <c r="BD2422" s="5" t="s">
        <v>1955</v>
      </c>
      <c r="BE2422" s="5" t="s">
        <v>25</v>
      </c>
      <c r="BF2422" s="5" t="s">
        <v>1333</v>
      </c>
      <c r="BG2422" s="4" t="s">
        <v>1956</v>
      </c>
      <c r="BH2422" s="5" t="s">
        <v>1343</v>
      </c>
    </row>
    <row r="2423" spans="1:60" x14ac:dyDescent="0.25">
      <c r="A2423">
        <f t="shared" si="201"/>
        <v>98721</v>
      </c>
      <c r="B2423">
        <f t="shared" si="202"/>
        <v>50100738</v>
      </c>
      <c r="C2423" t="str">
        <f t="shared" si="203"/>
        <v>CC</v>
      </c>
      <c r="D2423" t="str">
        <f t="shared" si="200"/>
        <v>REGION GRAND SUD</v>
      </c>
      <c r="E2423" s="12" t="str">
        <f t="shared" si="204"/>
        <v>TERRAIN</v>
      </c>
      <c r="F2423" s="4" t="s">
        <v>9831</v>
      </c>
      <c r="G2423" s="4" t="s">
        <v>9832</v>
      </c>
      <c r="H2423" s="5">
        <v>2</v>
      </c>
      <c r="I2423" s="5" t="s">
        <v>6943</v>
      </c>
      <c r="J2423" s="5"/>
      <c r="K2423" s="5"/>
      <c r="L2423" s="5"/>
      <c r="M2423" s="5" t="s">
        <v>1343</v>
      </c>
      <c r="N2423" s="5"/>
      <c r="O2423" s="5"/>
      <c r="P2423" s="5"/>
      <c r="Q2423" s="5"/>
      <c r="R2423" s="5"/>
      <c r="S2423" s="5"/>
      <c r="T2423" s="5"/>
      <c r="U2423" s="6">
        <v>45627</v>
      </c>
      <c r="V2423" s="4"/>
      <c r="W2423" s="4" t="s">
        <v>1329</v>
      </c>
      <c r="X2423" s="5"/>
      <c r="Y2423" s="5"/>
      <c r="Z2423" s="5"/>
      <c r="AA2423" s="5" t="s">
        <v>1562</v>
      </c>
      <c r="AB2423" s="5"/>
      <c r="AC2423" s="5"/>
      <c r="AD2423" s="5"/>
      <c r="AE2423" s="5"/>
      <c r="AF2423" s="6"/>
      <c r="AG2423" s="5"/>
      <c r="AH2423" s="5"/>
      <c r="AI2423" s="5"/>
      <c r="AJ2423" s="6"/>
      <c r="AK2423" s="5"/>
      <c r="AL2423" s="6"/>
      <c r="AM2423" s="5"/>
      <c r="AN2423" s="5"/>
      <c r="AO2423" s="5"/>
      <c r="AP2423" s="5" t="s">
        <v>1335</v>
      </c>
      <c r="AQ2423" s="4" t="s">
        <v>1336</v>
      </c>
      <c r="AR2423" s="5" t="s">
        <v>12476</v>
      </c>
      <c r="AS2423" s="4" t="s">
        <v>1795</v>
      </c>
      <c r="AT2423" s="5" t="s">
        <v>1796</v>
      </c>
      <c r="AU2423" s="5" t="s">
        <v>41</v>
      </c>
      <c r="AV2423" s="4" t="s">
        <v>1797</v>
      </c>
      <c r="AW2423" s="5" t="s">
        <v>227</v>
      </c>
      <c r="AX2423" s="5" t="s">
        <v>1951</v>
      </c>
      <c r="AY2423" s="5" t="s">
        <v>1952</v>
      </c>
      <c r="AZ2423" s="5" t="s">
        <v>11</v>
      </c>
      <c r="BA2423" s="5" t="s">
        <v>1953</v>
      </c>
      <c r="BB2423" s="5" t="s">
        <v>1954</v>
      </c>
      <c r="BC2423" s="5"/>
      <c r="BD2423" s="5"/>
      <c r="BE2423" s="5"/>
      <c r="BF2423" s="5"/>
      <c r="BG2423" s="5" t="s">
        <v>9832</v>
      </c>
      <c r="BH2423" s="5" t="s">
        <v>1343</v>
      </c>
    </row>
    <row r="2424" spans="1:60" x14ac:dyDescent="0.25">
      <c r="A2424">
        <f t="shared" si="201"/>
        <v>98719</v>
      </c>
      <c r="B2424">
        <f t="shared" si="202"/>
        <v>50100737</v>
      </c>
      <c r="C2424" t="str">
        <f t="shared" si="203"/>
        <v>CC</v>
      </c>
      <c r="D2424" t="str">
        <f t="shared" si="200"/>
        <v>REGION GRAND SUD</v>
      </c>
      <c r="E2424" s="12" t="str">
        <f t="shared" si="204"/>
        <v>TERRAIN</v>
      </c>
      <c r="F2424" s="4" t="s">
        <v>9833</v>
      </c>
      <c r="G2424" s="4" t="s">
        <v>3297</v>
      </c>
      <c r="H2424" s="5">
        <v>2</v>
      </c>
      <c r="I2424" s="5" t="s">
        <v>6943</v>
      </c>
      <c r="J2424" s="5"/>
      <c r="K2424" s="5"/>
      <c r="L2424" s="5"/>
      <c r="M2424" s="5" t="s">
        <v>1343</v>
      </c>
      <c r="N2424" s="5"/>
      <c r="O2424" s="5"/>
      <c r="P2424" s="5"/>
      <c r="Q2424" s="5"/>
      <c r="R2424" s="5"/>
      <c r="S2424" s="5"/>
      <c r="T2424" s="5"/>
      <c r="U2424" s="6">
        <v>45474</v>
      </c>
      <c r="V2424" s="4"/>
      <c r="W2424" s="4" t="s">
        <v>1329</v>
      </c>
      <c r="X2424" s="5"/>
      <c r="Y2424" s="5"/>
      <c r="Z2424" s="5"/>
      <c r="AA2424" s="5" t="s">
        <v>3294</v>
      </c>
      <c r="AB2424" s="5"/>
      <c r="AC2424" s="5"/>
      <c r="AD2424" s="5"/>
      <c r="AE2424" s="5"/>
      <c r="AF2424" s="6"/>
      <c r="AG2424" s="5"/>
      <c r="AH2424" s="5"/>
      <c r="AI2424" s="5"/>
      <c r="AJ2424" s="6"/>
      <c r="AK2424" s="5"/>
      <c r="AL2424" s="6"/>
      <c r="AM2424" s="5"/>
      <c r="AN2424" s="5"/>
      <c r="AO2424" s="5"/>
      <c r="AP2424" s="5" t="s">
        <v>1335</v>
      </c>
      <c r="AQ2424" s="4" t="s">
        <v>1336</v>
      </c>
      <c r="AR2424" s="5" t="s">
        <v>12476</v>
      </c>
      <c r="AS2424" s="5" t="s">
        <v>1522</v>
      </c>
      <c r="AT2424" s="5" t="s">
        <v>1523</v>
      </c>
      <c r="AU2424" s="5" t="s">
        <v>41</v>
      </c>
      <c r="AV2424" s="4" t="s">
        <v>1524</v>
      </c>
      <c r="AW2424" s="5" t="s">
        <v>93</v>
      </c>
      <c r="AX2424" s="5"/>
      <c r="AY2424" s="5"/>
      <c r="AZ2424" s="5"/>
      <c r="BA2424" s="5" t="s">
        <v>3295</v>
      </c>
      <c r="BB2424" s="5" t="s">
        <v>3296</v>
      </c>
      <c r="BC2424" s="5"/>
      <c r="BD2424" s="5"/>
      <c r="BE2424" s="5"/>
      <c r="BF2424" s="5"/>
      <c r="BG2424" s="5" t="s">
        <v>3297</v>
      </c>
      <c r="BH2424" s="5" t="s">
        <v>1343</v>
      </c>
    </row>
    <row r="2425" spans="1:60" x14ac:dyDescent="0.25">
      <c r="A2425">
        <f t="shared" si="201"/>
        <v>98718</v>
      </c>
      <c r="B2425">
        <f t="shared" si="202"/>
        <v>50100736</v>
      </c>
      <c r="C2425" t="str">
        <f t="shared" si="203"/>
        <v>CC</v>
      </c>
      <c r="D2425" t="str">
        <f t="shared" si="200"/>
        <v>REGION GRAND SUD</v>
      </c>
      <c r="E2425" s="12" t="str">
        <f t="shared" si="204"/>
        <v>TERRAIN</v>
      </c>
      <c r="F2425" s="4" t="s">
        <v>9834</v>
      </c>
      <c r="G2425" s="4" t="s">
        <v>9835</v>
      </c>
      <c r="H2425" s="5">
        <v>2</v>
      </c>
      <c r="I2425" s="5" t="s">
        <v>6943</v>
      </c>
      <c r="J2425" s="5"/>
      <c r="K2425" s="5"/>
      <c r="L2425" s="5"/>
      <c r="M2425" s="5" t="s">
        <v>1343</v>
      </c>
      <c r="N2425" s="5"/>
      <c r="O2425" s="5"/>
      <c r="P2425" s="5"/>
      <c r="Q2425" s="5"/>
      <c r="R2425" s="5"/>
      <c r="S2425" s="5"/>
      <c r="T2425" s="5"/>
      <c r="U2425" s="6">
        <v>45474</v>
      </c>
      <c r="V2425" s="5"/>
      <c r="W2425" s="4" t="s">
        <v>1329</v>
      </c>
      <c r="X2425" s="5"/>
      <c r="Y2425" s="5"/>
      <c r="Z2425" s="5"/>
      <c r="AA2425" s="5" t="s">
        <v>9836</v>
      </c>
      <c r="AB2425" s="5"/>
      <c r="AC2425" s="5"/>
      <c r="AD2425" s="5"/>
      <c r="AE2425" s="5"/>
      <c r="AF2425" s="5"/>
      <c r="AG2425" s="5"/>
      <c r="AH2425" s="5"/>
      <c r="AI2425" s="5"/>
      <c r="AJ2425" s="5"/>
      <c r="AK2425" s="5"/>
      <c r="AL2425" s="5"/>
      <c r="AM2425" s="5"/>
      <c r="AN2425" s="5"/>
      <c r="AO2425" s="5"/>
      <c r="AP2425" s="5" t="s">
        <v>1335</v>
      </c>
      <c r="AQ2425" s="4" t="s">
        <v>1336</v>
      </c>
      <c r="AR2425" s="5" t="s">
        <v>12476</v>
      </c>
      <c r="AS2425" s="5" t="s">
        <v>1522</v>
      </c>
      <c r="AT2425" s="5" t="s">
        <v>1523</v>
      </c>
      <c r="AU2425" s="5" t="s">
        <v>41</v>
      </c>
      <c r="AV2425" s="4" t="s">
        <v>1524</v>
      </c>
      <c r="AW2425" s="5" t="s">
        <v>93</v>
      </c>
      <c r="AX2425" s="5"/>
      <c r="AY2425" s="5"/>
      <c r="AZ2425" s="5"/>
      <c r="BA2425" s="4" t="s">
        <v>3295</v>
      </c>
      <c r="BB2425" s="5" t="s">
        <v>3296</v>
      </c>
      <c r="BC2425" s="5" t="s">
        <v>9837</v>
      </c>
      <c r="BD2425" s="5" t="s">
        <v>9838</v>
      </c>
      <c r="BE2425" s="5" t="s">
        <v>25</v>
      </c>
      <c r="BF2425" s="5" t="s">
        <v>1333</v>
      </c>
      <c r="BG2425" s="5" t="s">
        <v>9835</v>
      </c>
      <c r="BH2425" s="5" t="s">
        <v>1343</v>
      </c>
    </row>
    <row r="2426" spans="1:60" x14ac:dyDescent="0.25">
      <c r="A2426">
        <f t="shared" si="201"/>
        <v>98716</v>
      </c>
      <c r="B2426">
        <f t="shared" si="202"/>
        <v>50100735</v>
      </c>
      <c r="C2426" t="str">
        <f t="shared" si="203"/>
        <v>CC</v>
      </c>
      <c r="D2426" t="str">
        <f t="shared" si="200"/>
        <v>REGION GRAND SUD</v>
      </c>
      <c r="E2426" s="12" t="str">
        <f t="shared" si="204"/>
        <v>TERRAIN</v>
      </c>
      <c r="F2426" s="4" t="s">
        <v>9839</v>
      </c>
      <c r="G2426" s="4" t="s">
        <v>9840</v>
      </c>
      <c r="H2426" s="5">
        <v>2</v>
      </c>
      <c r="I2426" s="5" t="s">
        <v>6943</v>
      </c>
      <c r="J2426" s="5"/>
      <c r="K2426" s="5"/>
      <c r="L2426" s="5"/>
      <c r="M2426" s="5" t="s">
        <v>1343</v>
      </c>
      <c r="N2426" s="5"/>
      <c r="O2426" s="5"/>
      <c r="P2426" s="5"/>
      <c r="Q2426" s="5"/>
      <c r="R2426" s="5"/>
      <c r="S2426" s="5"/>
      <c r="T2426" s="5"/>
      <c r="U2426" s="6">
        <v>45474</v>
      </c>
      <c r="V2426" s="5"/>
      <c r="W2426" s="4" t="s">
        <v>1329</v>
      </c>
      <c r="X2426" s="5"/>
      <c r="Y2426" s="5"/>
      <c r="Z2426" s="5"/>
      <c r="AA2426" s="5" t="s">
        <v>9841</v>
      </c>
      <c r="AB2426" s="5"/>
      <c r="AC2426" s="5"/>
      <c r="AD2426" s="5"/>
      <c r="AE2426" s="5"/>
      <c r="AF2426" s="5"/>
      <c r="AG2426" s="5"/>
      <c r="AH2426" s="5"/>
      <c r="AI2426" s="5"/>
      <c r="AJ2426" s="5"/>
      <c r="AK2426" s="5"/>
      <c r="AL2426" s="5"/>
      <c r="AM2426" s="5"/>
      <c r="AN2426" s="5"/>
      <c r="AO2426" s="5"/>
      <c r="AP2426" s="5" t="s">
        <v>1335</v>
      </c>
      <c r="AQ2426" s="4" t="s">
        <v>1336</v>
      </c>
      <c r="AR2426" s="5" t="s">
        <v>12476</v>
      </c>
      <c r="AS2426" s="5" t="s">
        <v>1522</v>
      </c>
      <c r="AT2426" s="5" t="s">
        <v>1523</v>
      </c>
      <c r="AU2426" s="5" t="s">
        <v>41</v>
      </c>
      <c r="AV2426" s="4" t="s">
        <v>1524</v>
      </c>
      <c r="AW2426" s="5" t="s">
        <v>93</v>
      </c>
      <c r="AX2426" s="5"/>
      <c r="AY2426" s="5"/>
      <c r="AZ2426" s="5"/>
      <c r="BA2426" s="5" t="s">
        <v>3295</v>
      </c>
      <c r="BB2426" s="5" t="s">
        <v>3296</v>
      </c>
      <c r="BC2426" s="5" t="s">
        <v>9842</v>
      </c>
      <c r="BD2426" s="5" t="s">
        <v>9843</v>
      </c>
      <c r="BE2426" s="5" t="s">
        <v>60</v>
      </c>
      <c r="BF2426" s="5" t="s">
        <v>1333</v>
      </c>
      <c r="BG2426" s="5" t="s">
        <v>9840</v>
      </c>
      <c r="BH2426" s="5" t="s">
        <v>1343</v>
      </c>
    </row>
    <row r="2427" spans="1:60" x14ac:dyDescent="0.25">
      <c r="A2427">
        <f t="shared" si="201"/>
        <v>98712</v>
      </c>
      <c r="B2427">
        <f t="shared" si="202"/>
        <v>50100734</v>
      </c>
      <c r="C2427" t="str">
        <f t="shared" si="203"/>
        <v>CC</v>
      </c>
      <c r="D2427" t="str">
        <f t="shared" si="200"/>
        <v>REGION CENTRE EST</v>
      </c>
      <c r="E2427" s="12" t="str">
        <f t="shared" si="204"/>
        <v>TERRAIN</v>
      </c>
      <c r="F2427" s="4" t="s">
        <v>9844</v>
      </c>
      <c r="G2427" s="4" t="s">
        <v>1570</v>
      </c>
      <c r="H2427" s="5">
        <v>2</v>
      </c>
      <c r="I2427" s="5" t="s">
        <v>6943</v>
      </c>
      <c r="J2427" s="5"/>
      <c r="K2427" s="5"/>
      <c r="L2427" s="5"/>
      <c r="M2427" s="5" t="s">
        <v>1343</v>
      </c>
      <c r="N2427" s="5"/>
      <c r="O2427" s="5"/>
      <c r="P2427" s="5"/>
      <c r="Q2427" s="5"/>
      <c r="R2427" s="5"/>
      <c r="S2427" s="5"/>
      <c r="T2427" s="5"/>
      <c r="U2427" s="6">
        <v>45627</v>
      </c>
      <c r="V2427" s="5"/>
      <c r="W2427" s="4" t="s">
        <v>1329</v>
      </c>
      <c r="X2427" s="5"/>
      <c r="Y2427" s="5"/>
      <c r="Z2427" s="5"/>
      <c r="AA2427" s="5" t="s">
        <v>1562</v>
      </c>
      <c r="AB2427" s="5"/>
      <c r="AC2427" s="5"/>
      <c r="AD2427" s="5"/>
      <c r="AE2427" s="5"/>
      <c r="AF2427" s="5"/>
      <c r="AG2427" s="5"/>
      <c r="AH2427" s="5"/>
      <c r="AI2427" s="5"/>
      <c r="AJ2427" s="5"/>
      <c r="AK2427" s="5"/>
      <c r="AL2427" s="5"/>
      <c r="AM2427" s="5"/>
      <c r="AN2427" s="5"/>
      <c r="AO2427" s="5"/>
      <c r="AP2427" s="5" t="s">
        <v>1536</v>
      </c>
      <c r="AQ2427" s="4" t="s">
        <v>12479</v>
      </c>
      <c r="AR2427" s="5" t="s">
        <v>12480</v>
      </c>
      <c r="AS2427" s="5" t="s">
        <v>1564</v>
      </c>
      <c r="AT2427" s="5" t="s">
        <v>1565</v>
      </c>
      <c r="AU2427" s="5" t="s">
        <v>41</v>
      </c>
      <c r="AV2427" s="4" t="s">
        <v>1566</v>
      </c>
      <c r="AW2427" s="5" t="s">
        <v>68</v>
      </c>
      <c r="AX2427" s="5"/>
      <c r="AY2427" s="5"/>
      <c r="AZ2427" s="5"/>
      <c r="BA2427" s="4" t="s">
        <v>7099</v>
      </c>
      <c r="BB2427" s="5" t="s">
        <v>7100</v>
      </c>
      <c r="BC2427" s="5" t="s">
        <v>1559</v>
      </c>
      <c r="BD2427" s="5" t="s">
        <v>1569</v>
      </c>
      <c r="BE2427" s="5" t="s">
        <v>245</v>
      </c>
      <c r="BF2427" s="5" t="s">
        <v>1333</v>
      </c>
      <c r="BG2427" s="5" t="s">
        <v>1570</v>
      </c>
      <c r="BH2427" s="5" t="s">
        <v>1343</v>
      </c>
    </row>
    <row r="2428" spans="1:60" x14ac:dyDescent="0.25">
      <c r="A2428">
        <f t="shared" si="201"/>
        <v>98709</v>
      </c>
      <c r="B2428">
        <f t="shared" si="202"/>
        <v>50100733</v>
      </c>
      <c r="C2428" t="str">
        <f t="shared" si="203"/>
        <v>CC</v>
      </c>
      <c r="D2428" t="str">
        <f t="shared" si="200"/>
        <v>REGION GRAND SUD</v>
      </c>
      <c r="E2428" s="12" t="str">
        <f t="shared" si="204"/>
        <v>TERRAIN</v>
      </c>
      <c r="F2428" s="4" t="s">
        <v>9845</v>
      </c>
      <c r="G2428" s="4" t="s">
        <v>3550</v>
      </c>
      <c r="H2428" s="5">
        <v>2</v>
      </c>
      <c r="I2428" s="5" t="s">
        <v>6943</v>
      </c>
      <c r="J2428" s="5"/>
      <c r="K2428" s="5"/>
      <c r="L2428" s="5"/>
      <c r="M2428" s="5" t="s">
        <v>1343</v>
      </c>
      <c r="N2428" s="5"/>
      <c r="O2428" s="5"/>
      <c r="P2428" s="5"/>
      <c r="Q2428" s="5"/>
      <c r="R2428" s="5"/>
      <c r="S2428" s="5"/>
      <c r="T2428" s="5"/>
      <c r="U2428" s="6">
        <v>45627</v>
      </c>
      <c r="V2428" s="4"/>
      <c r="W2428" s="4" t="s">
        <v>1329</v>
      </c>
      <c r="X2428" s="5"/>
      <c r="Y2428" s="5"/>
      <c r="Z2428" s="5"/>
      <c r="AA2428" s="4" t="s">
        <v>3543</v>
      </c>
      <c r="AB2428" s="5"/>
      <c r="AC2428" s="5"/>
      <c r="AD2428" s="5"/>
      <c r="AE2428" s="5"/>
      <c r="AF2428" s="6"/>
      <c r="AG2428" s="5"/>
      <c r="AH2428" s="5"/>
      <c r="AI2428" s="5"/>
      <c r="AJ2428" s="6"/>
      <c r="AK2428" s="5"/>
      <c r="AL2428" s="6"/>
      <c r="AM2428" s="5"/>
      <c r="AN2428" s="5"/>
      <c r="AO2428" s="5"/>
      <c r="AP2428" s="5" t="s">
        <v>1335</v>
      </c>
      <c r="AQ2428" s="4" t="s">
        <v>1336</v>
      </c>
      <c r="AR2428" s="5" t="s">
        <v>12476</v>
      </c>
      <c r="AS2428" s="4" t="s">
        <v>1795</v>
      </c>
      <c r="AT2428" s="5" t="s">
        <v>1796</v>
      </c>
      <c r="AU2428" s="5" t="s">
        <v>41</v>
      </c>
      <c r="AV2428" s="4" t="s">
        <v>1797</v>
      </c>
      <c r="AW2428" s="5" t="s">
        <v>227</v>
      </c>
      <c r="AX2428" s="5" t="s">
        <v>1951</v>
      </c>
      <c r="AY2428" s="5" t="s">
        <v>1952</v>
      </c>
      <c r="AZ2428" s="5" t="s">
        <v>11</v>
      </c>
      <c r="BA2428" s="4" t="s">
        <v>1953</v>
      </c>
      <c r="BB2428" s="5" t="s">
        <v>1954</v>
      </c>
      <c r="BC2428" s="4" t="s">
        <v>3540</v>
      </c>
      <c r="BD2428" s="5" t="s">
        <v>3549</v>
      </c>
      <c r="BE2428" s="5" t="s">
        <v>25</v>
      </c>
      <c r="BF2428" s="5" t="s">
        <v>1333</v>
      </c>
      <c r="BG2428" s="4" t="s">
        <v>3550</v>
      </c>
      <c r="BH2428" s="5" t="s">
        <v>1343</v>
      </c>
    </row>
    <row r="2429" spans="1:60" x14ac:dyDescent="0.25">
      <c r="A2429">
        <f t="shared" si="201"/>
        <v>98707</v>
      </c>
      <c r="B2429">
        <f t="shared" si="202"/>
        <v>50100732</v>
      </c>
      <c r="C2429" t="str">
        <f t="shared" si="203"/>
        <v>CC</v>
      </c>
      <c r="D2429" t="str">
        <f t="shared" si="200"/>
        <v>REGION ILE DE FRANCE NORD</v>
      </c>
      <c r="E2429" s="12" t="str">
        <f t="shared" si="204"/>
        <v>TERRAIN</v>
      </c>
      <c r="F2429" s="4" t="s">
        <v>9846</v>
      </c>
      <c r="G2429" s="4" t="s">
        <v>6504</v>
      </c>
      <c r="H2429" s="5">
        <v>2</v>
      </c>
      <c r="I2429" s="5" t="s">
        <v>6943</v>
      </c>
      <c r="J2429" s="5"/>
      <c r="K2429" s="5"/>
      <c r="L2429" s="5"/>
      <c r="M2429" s="5" t="s">
        <v>1343</v>
      </c>
      <c r="N2429" s="5"/>
      <c r="O2429" s="5"/>
      <c r="P2429" s="5"/>
      <c r="Q2429" s="5"/>
      <c r="R2429" s="5"/>
      <c r="S2429" s="5"/>
      <c r="T2429" s="5"/>
      <c r="U2429" s="6">
        <v>45627</v>
      </c>
      <c r="V2429" s="4"/>
      <c r="W2429" s="4" t="s">
        <v>1329</v>
      </c>
      <c r="X2429" s="5"/>
      <c r="Y2429" s="5"/>
      <c r="Z2429" s="5"/>
      <c r="AA2429" s="4" t="s">
        <v>2572</v>
      </c>
      <c r="AB2429" s="5"/>
      <c r="AC2429" s="5"/>
      <c r="AD2429" s="5"/>
      <c r="AE2429" s="5"/>
      <c r="AF2429" s="6"/>
      <c r="AG2429" s="5"/>
      <c r="AH2429" s="5"/>
      <c r="AI2429" s="5"/>
      <c r="AJ2429" s="6"/>
      <c r="AK2429" s="5"/>
      <c r="AL2429" s="6"/>
      <c r="AM2429" s="5"/>
      <c r="AN2429" s="5"/>
      <c r="AO2429" s="5"/>
      <c r="AP2429" s="5" t="s">
        <v>12477</v>
      </c>
      <c r="AQ2429" s="4" t="s">
        <v>1351</v>
      </c>
      <c r="AR2429" s="5" t="s">
        <v>12478</v>
      </c>
      <c r="AS2429" s="4" t="s">
        <v>1352</v>
      </c>
      <c r="AT2429" s="5" t="s">
        <v>1353</v>
      </c>
      <c r="AU2429" s="5" t="s">
        <v>41</v>
      </c>
      <c r="AV2429" s="4" t="s">
        <v>1354</v>
      </c>
      <c r="AW2429" s="5" t="s">
        <v>17</v>
      </c>
      <c r="AX2429" s="5" t="s">
        <v>1889</v>
      </c>
      <c r="AY2429" s="5" t="s">
        <v>1890</v>
      </c>
      <c r="AZ2429" s="5" t="s">
        <v>11</v>
      </c>
      <c r="BA2429" s="4" t="s">
        <v>1891</v>
      </c>
      <c r="BB2429" s="5" t="s">
        <v>1892</v>
      </c>
      <c r="BC2429" s="4" t="s">
        <v>6501</v>
      </c>
      <c r="BD2429" s="5" t="s">
        <v>6503</v>
      </c>
      <c r="BE2429" s="5" t="s">
        <v>25</v>
      </c>
      <c r="BF2429" s="5" t="s">
        <v>1333</v>
      </c>
      <c r="BG2429" s="4" t="s">
        <v>6504</v>
      </c>
      <c r="BH2429" s="5" t="s">
        <v>1343</v>
      </c>
    </row>
    <row r="2430" spans="1:60" x14ac:dyDescent="0.25">
      <c r="A2430">
        <f t="shared" si="201"/>
        <v>98704</v>
      </c>
      <c r="B2430">
        <f t="shared" si="202"/>
        <v>50100731</v>
      </c>
      <c r="C2430" t="str">
        <f t="shared" si="203"/>
        <v>CC</v>
      </c>
      <c r="D2430" t="str">
        <f t="shared" si="200"/>
        <v>REGION GRAND SUD</v>
      </c>
      <c r="E2430" s="12" t="str">
        <f t="shared" si="204"/>
        <v>TERRAIN</v>
      </c>
      <c r="F2430" s="4" t="s">
        <v>9847</v>
      </c>
      <c r="G2430" s="4" t="s">
        <v>9848</v>
      </c>
      <c r="H2430" s="5">
        <v>2</v>
      </c>
      <c r="I2430" s="5" t="s">
        <v>6943</v>
      </c>
      <c r="J2430" s="5"/>
      <c r="K2430" s="5"/>
      <c r="L2430" s="5"/>
      <c r="M2430" s="5" t="s">
        <v>1343</v>
      </c>
      <c r="N2430" s="5"/>
      <c r="O2430" s="6"/>
      <c r="P2430" s="5"/>
      <c r="Q2430" s="5"/>
      <c r="R2430" s="5"/>
      <c r="S2430" s="5"/>
      <c r="T2430" s="5"/>
      <c r="U2430" s="6">
        <v>45474</v>
      </c>
      <c r="V2430" s="4"/>
      <c r="W2430" s="4" t="s">
        <v>1329</v>
      </c>
      <c r="X2430" s="5"/>
      <c r="Y2430" s="5"/>
      <c r="Z2430" s="5"/>
      <c r="AA2430" s="4" t="s">
        <v>9849</v>
      </c>
      <c r="AB2430" s="5"/>
      <c r="AC2430" s="5"/>
      <c r="AD2430" s="5"/>
      <c r="AE2430" s="5"/>
      <c r="AF2430" s="6"/>
      <c r="AG2430" s="5"/>
      <c r="AH2430" s="5"/>
      <c r="AI2430" s="5"/>
      <c r="AJ2430" s="6"/>
      <c r="AK2430" s="5"/>
      <c r="AL2430" s="6"/>
      <c r="AM2430" s="5"/>
      <c r="AN2430" s="5"/>
      <c r="AO2430" s="5"/>
      <c r="AP2430" s="5" t="s">
        <v>1335</v>
      </c>
      <c r="AQ2430" s="4" t="s">
        <v>1336</v>
      </c>
      <c r="AR2430" s="5" t="s">
        <v>12476</v>
      </c>
      <c r="AS2430" s="4" t="s">
        <v>1522</v>
      </c>
      <c r="AT2430" s="5" t="s">
        <v>1523</v>
      </c>
      <c r="AU2430" s="5" t="s">
        <v>41</v>
      </c>
      <c r="AV2430" s="4" t="s">
        <v>1524</v>
      </c>
      <c r="AW2430" s="5" t="s">
        <v>93</v>
      </c>
      <c r="AX2430" s="5"/>
      <c r="AY2430" s="5"/>
      <c r="AZ2430" s="5"/>
      <c r="BA2430" s="4" t="s">
        <v>3295</v>
      </c>
      <c r="BB2430" s="5" t="s">
        <v>3296</v>
      </c>
      <c r="BC2430" s="4"/>
      <c r="BD2430" s="5"/>
      <c r="BE2430" s="5"/>
      <c r="BF2430" s="5"/>
      <c r="BG2430" s="4" t="s">
        <v>9848</v>
      </c>
      <c r="BH2430" s="5" t="s">
        <v>1343</v>
      </c>
    </row>
    <row r="2431" spans="1:60" x14ac:dyDescent="0.25">
      <c r="A2431">
        <f t="shared" si="201"/>
        <v>98689</v>
      </c>
      <c r="B2431">
        <f t="shared" si="202"/>
        <v>50100730</v>
      </c>
      <c r="C2431" t="str">
        <f t="shared" si="203"/>
        <v>CC</v>
      </c>
      <c r="D2431" t="str">
        <f t="shared" si="200"/>
        <v>REGION CENTRE EST</v>
      </c>
      <c r="E2431" s="12" t="str">
        <f t="shared" si="204"/>
        <v>TERRAIN</v>
      </c>
      <c r="F2431" s="4" t="s">
        <v>9850</v>
      </c>
      <c r="G2431" s="4" t="s">
        <v>9851</v>
      </c>
      <c r="H2431" s="5">
        <v>2</v>
      </c>
      <c r="I2431" s="5" t="s">
        <v>6943</v>
      </c>
      <c r="J2431" s="5"/>
      <c r="K2431" s="5"/>
      <c r="L2431" s="5"/>
      <c r="M2431" s="5" t="s">
        <v>1343</v>
      </c>
      <c r="N2431" s="5"/>
      <c r="O2431" s="6"/>
      <c r="P2431" s="5"/>
      <c r="Q2431" s="5"/>
      <c r="R2431" s="5"/>
      <c r="S2431" s="5"/>
      <c r="T2431" s="5"/>
      <c r="U2431" s="6">
        <v>45627</v>
      </c>
      <c r="V2431" s="4"/>
      <c r="W2431" s="4" t="s">
        <v>1329</v>
      </c>
      <c r="X2431" s="5"/>
      <c r="Y2431" s="5"/>
      <c r="Z2431" s="5"/>
      <c r="AA2431" s="4" t="s">
        <v>1681</v>
      </c>
      <c r="AB2431" s="5"/>
      <c r="AC2431" s="5"/>
      <c r="AD2431" s="5"/>
      <c r="AE2431" s="5"/>
      <c r="AF2431" s="6"/>
      <c r="AG2431" s="5"/>
      <c r="AH2431" s="5"/>
      <c r="AI2431" s="5"/>
      <c r="AJ2431" s="6"/>
      <c r="AK2431" s="5"/>
      <c r="AL2431" s="6"/>
      <c r="AM2431" s="5"/>
      <c r="AN2431" s="5"/>
      <c r="AO2431" s="5"/>
      <c r="AP2431" s="5" t="s">
        <v>1536</v>
      </c>
      <c r="AQ2431" s="4" t="s">
        <v>12479</v>
      </c>
      <c r="AR2431" s="5" t="s">
        <v>12480</v>
      </c>
      <c r="AS2431" s="4" t="s">
        <v>2290</v>
      </c>
      <c r="AT2431" s="5" t="s">
        <v>2291</v>
      </c>
      <c r="AU2431" s="5" t="s">
        <v>41</v>
      </c>
      <c r="AV2431" s="4" t="s">
        <v>2292</v>
      </c>
      <c r="AW2431" s="5" t="s">
        <v>108</v>
      </c>
      <c r="AX2431" s="5" t="s">
        <v>2553</v>
      </c>
      <c r="AY2431" s="5" t="s">
        <v>2554</v>
      </c>
      <c r="AZ2431" s="5" t="s">
        <v>11</v>
      </c>
      <c r="BA2431" s="4" t="s">
        <v>2555</v>
      </c>
      <c r="BB2431" s="5" t="s">
        <v>2556</v>
      </c>
      <c r="BC2431" s="4"/>
      <c r="BD2431" s="5"/>
      <c r="BE2431" s="5"/>
      <c r="BF2431" s="5"/>
      <c r="BG2431" s="4" t="s">
        <v>9851</v>
      </c>
      <c r="BH2431" s="5" t="s">
        <v>1343</v>
      </c>
    </row>
    <row r="2432" spans="1:60" x14ac:dyDescent="0.25">
      <c r="A2432">
        <f t="shared" si="201"/>
        <v>98660</v>
      </c>
      <c r="B2432">
        <f t="shared" si="202"/>
        <v>50100729</v>
      </c>
      <c r="C2432" t="str">
        <f t="shared" si="203"/>
        <v>CC</v>
      </c>
      <c r="D2432" t="str">
        <f t="shared" si="200"/>
        <v>REGION CENTRE EST</v>
      </c>
      <c r="E2432" s="12" t="str">
        <f t="shared" si="204"/>
        <v>TERRAIN</v>
      </c>
      <c r="F2432" s="4" t="s">
        <v>9852</v>
      </c>
      <c r="G2432" s="4" t="s">
        <v>2512</v>
      </c>
      <c r="H2432" s="5">
        <v>2</v>
      </c>
      <c r="I2432" s="5" t="s">
        <v>6943</v>
      </c>
      <c r="J2432" s="5"/>
      <c r="K2432" s="5"/>
      <c r="L2432" s="5"/>
      <c r="M2432" s="5" t="s">
        <v>1343</v>
      </c>
      <c r="N2432" s="5"/>
      <c r="O2432" s="6"/>
      <c r="P2432" s="5"/>
      <c r="Q2432" s="5"/>
      <c r="R2432" s="5"/>
      <c r="S2432" s="5"/>
      <c r="T2432" s="5"/>
      <c r="U2432" s="6">
        <v>45627</v>
      </c>
      <c r="V2432" s="4"/>
      <c r="W2432" s="4" t="s">
        <v>1329</v>
      </c>
      <c r="X2432" s="5"/>
      <c r="Y2432" s="5"/>
      <c r="Z2432" s="5"/>
      <c r="AA2432" s="4" t="s">
        <v>2511</v>
      </c>
      <c r="AB2432" s="5"/>
      <c r="AC2432" s="5"/>
      <c r="AD2432" s="5"/>
      <c r="AE2432" s="5"/>
      <c r="AF2432" s="6"/>
      <c r="AG2432" s="5"/>
      <c r="AH2432" s="5"/>
      <c r="AI2432" s="5"/>
      <c r="AJ2432" s="6"/>
      <c r="AK2432" s="5"/>
      <c r="AL2432" s="6"/>
      <c r="AM2432" s="5"/>
      <c r="AN2432" s="5"/>
      <c r="AO2432" s="5"/>
      <c r="AP2432" s="5" t="s">
        <v>1536</v>
      </c>
      <c r="AQ2432" s="4" t="s">
        <v>12479</v>
      </c>
      <c r="AR2432" s="5" t="s">
        <v>12480</v>
      </c>
      <c r="AS2432" s="4" t="s">
        <v>1376</v>
      </c>
      <c r="AT2432" s="5" t="s">
        <v>1377</v>
      </c>
      <c r="AU2432" s="5" t="s">
        <v>41</v>
      </c>
      <c r="AV2432" s="4" t="s">
        <v>1378</v>
      </c>
      <c r="AW2432" s="5" t="s">
        <v>47</v>
      </c>
      <c r="AX2432" s="5" t="s">
        <v>1379</v>
      </c>
      <c r="AY2432" s="5" t="s">
        <v>1380</v>
      </c>
      <c r="AZ2432" s="5" t="s">
        <v>11</v>
      </c>
      <c r="BA2432" s="4" t="s">
        <v>1381</v>
      </c>
      <c r="BB2432" s="5" t="s">
        <v>1382</v>
      </c>
      <c r="BC2432" s="4"/>
      <c r="BD2432" s="5"/>
      <c r="BE2432" s="5"/>
      <c r="BF2432" s="5"/>
      <c r="BG2432" s="4" t="s">
        <v>2512</v>
      </c>
      <c r="BH2432" s="5" t="s">
        <v>1343</v>
      </c>
    </row>
    <row r="2433" spans="1:60" x14ac:dyDescent="0.25">
      <c r="A2433">
        <f t="shared" si="201"/>
        <v>98648</v>
      </c>
      <c r="B2433">
        <f t="shared" si="202"/>
        <v>50100728</v>
      </c>
      <c r="C2433" t="str">
        <f t="shared" si="203"/>
        <v>CC</v>
      </c>
      <c r="D2433" t="str">
        <f t="shared" si="200"/>
        <v>REGION GRAND SUD</v>
      </c>
      <c r="E2433" s="12" t="str">
        <f t="shared" si="204"/>
        <v>TERRAIN</v>
      </c>
      <c r="F2433" s="4" t="s">
        <v>9853</v>
      </c>
      <c r="G2433" s="4" t="s">
        <v>9854</v>
      </c>
      <c r="H2433" s="5">
        <v>2</v>
      </c>
      <c r="I2433" s="5" t="s">
        <v>6943</v>
      </c>
      <c r="J2433" s="5"/>
      <c r="K2433" s="5"/>
      <c r="L2433" s="5"/>
      <c r="M2433" s="5" t="s">
        <v>1343</v>
      </c>
      <c r="N2433" s="5"/>
      <c r="O2433" s="5"/>
      <c r="P2433" s="5"/>
      <c r="Q2433" s="5"/>
      <c r="R2433" s="5"/>
      <c r="S2433" s="5"/>
      <c r="T2433" s="5"/>
      <c r="U2433" s="6">
        <v>45566</v>
      </c>
      <c r="V2433" s="4"/>
      <c r="W2433" s="4" t="s">
        <v>1329</v>
      </c>
      <c r="X2433" s="5"/>
      <c r="Y2433" s="5"/>
      <c r="Z2433" s="5"/>
      <c r="AA2433" s="4" t="s">
        <v>9855</v>
      </c>
      <c r="AB2433" s="5"/>
      <c r="AC2433" s="5"/>
      <c r="AD2433" s="5"/>
      <c r="AE2433" s="5"/>
      <c r="AF2433" s="6"/>
      <c r="AG2433" s="5"/>
      <c r="AH2433" s="5"/>
      <c r="AI2433" s="5"/>
      <c r="AJ2433" s="6"/>
      <c r="AK2433" s="5"/>
      <c r="AL2433" s="6"/>
      <c r="AM2433" s="5"/>
      <c r="AN2433" s="5"/>
      <c r="AO2433" s="5"/>
      <c r="AP2433" s="5" t="s">
        <v>1335</v>
      </c>
      <c r="AQ2433" s="4" t="s">
        <v>1336</v>
      </c>
      <c r="AR2433" s="5" t="s">
        <v>12476</v>
      </c>
      <c r="AS2433" s="4" t="s">
        <v>1745</v>
      </c>
      <c r="AT2433" s="5" t="s">
        <v>1746</v>
      </c>
      <c r="AU2433" s="5" t="s">
        <v>41</v>
      </c>
      <c r="AV2433" s="4" t="s">
        <v>1747</v>
      </c>
      <c r="AW2433" s="5" t="s">
        <v>52</v>
      </c>
      <c r="AX2433" s="5"/>
      <c r="AY2433" s="5"/>
      <c r="AZ2433" s="5"/>
      <c r="BA2433" s="4" t="s">
        <v>1809</v>
      </c>
      <c r="BB2433" s="5" t="s">
        <v>1810</v>
      </c>
      <c r="BC2433" s="4"/>
      <c r="BD2433" s="5"/>
      <c r="BE2433" s="5"/>
      <c r="BF2433" s="5"/>
      <c r="BG2433" s="4" t="s">
        <v>9854</v>
      </c>
      <c r="BH2433" s="5" t="s">
        <v>1343</v>
      </c>
    </row>
    <row r="2434" spans="1:60" x14ac:dyDescent="0.25">
      <c r="A2434">
        <f t="shared" si="201"/>
        <v>98642</v>
      </c>
      <c r="B2434">
        <f t="shared" si="202"/>
        <v>50100727</v>
      </c>
      <c r="C2434" t="str">
        <f t="shared" si="203"/>
        <v>CC</v>
      </c>
      <c r="D2434" t="str">
        <f t="shared" si="200"/>
        <v>REGION ILE DE FRANCE NORD</v>
      </c>
      <c r="E2434" s="12" t="str">
        <f t="shared" si="204"/>
        <v>TERRAIN</v>
      </c>
      <c r="F2434" s="4" t="s">
        <v>9856</v>
      </c>
      <c r="G2434" s="4" t="s">
        <v>9857</v>
      </c>
      <c r="H2434" s="5">
        <v>2</v>
      </c>
      <c r="I2434" s="5" t="s">
        <v>6943</v>
      </c>
      <c r="J2434" s="5"/>
      <c r="K2434" s="5"/>
      <c r="L2434" s="5"/>
      <c r="M2434" s="5" t="s">
        <v>1343</v>
      </c>
      <c r="N2434" s="5"/>
      <c r="O2434" s="5"/>
      <c r="P2434" s="5"/>
      <c r="Q2434" s="5"/>
      <c r="R2434" s="5"/>
      <c r="S2434" s="5"/>
      <c r="T2434" s="5"/>
      <c r="U2434" s="6">
        <v>45627</v>
      </c>
      <c r="V2434" s="4"/>
      <c r="W2434" s="4" t="s">
        <v>1329</v>
      </c>
      <c r="X2434" s="5"/>
      <c r="Y2434" s="5"/>
      <c r="Z2434" s="5"/>
      <c r="AA2434" s="5" t="s">
        <v>6923</v>
      </c>
      <c r="AB2434" s="5"/>
      <c r="AC2434" s="5"/>
      <c r="AD2434" s="5"/>
      <c r="AE2434" s="5"/>
      <c r="AF2434" s="6"/>
      <c r="AG2434" s="5"/>
      <c r="AH2434" s="5"/>
      <c r="AI2434" s="5"/>
      <c r="AJ2434" s="6"/>
      <c r="AK2434" s="5"/>
      <c r="AL2434" s="6"/>
      <c r="AM2434" s="5"/>
      <c r="AN2434" s="5"/>
      <c r="AO2434" s="5"/>
      <c r="AP2434" s="5" t="s">
        <v>12477</v>
      </c>
      <c r="AQ2434" s="4" t="s">
        <v>1351</v>
      </c>
      <c r="AR2434" s="5" t="s">
        <v>12478</v>
      </c>
      <c r="AS2434" s="4" t="s">
        <v>1656</v>
      </c>
      <c r="AT2434" s="5" t="s">
        <v>1657</v>
      </c>
      <c r="AU2434" s="5" t="s">
        <v>41</v>
      </c>
      <c r="AV2434" s="4" t="s">
        <v>1658</v>
      </c>
      <c r="AW2434" s="5" t="s">
        <v>306</v>
      </c>
      <c r="AX2434" s="5" t="s">
        <v>3804</v>
      </c>
      <c r="AY2434" s="5" t="s">
        <v>3805</v>
      </c>
      <c r="AZ2434" s="5" t="s">
        <v>11</v>
      </c>
      <c r="BA2434" s="5" t="s">
        <v>3806</v>
      </c>
      <c r="BB2434" s="5" t="s">
        <v>3807</v>
      </c>
      <c r="BC2434" s="5"/>
      <c r="BD2434" s="5"/>
      <c r="BE2434" s="5"/>
      <c r="BF2434" s="5"/>
      <c r="BG2434" s="5" t="s">
        <v>9857</v>
      </c>
      <c r="BH2434" s="5" t="s">
        <v>1343</v>
      </c>
    </row>
    <row r="2435" spans="1:60" x14ac:dyDescent="0.25">
      <c r="A2435">
        <f t="shared" si="201"/>
        <v>98641</v>
      </c>
      <c r="B2435">
        <f t="shared" si="202"/>
        <v>50100726</v>
      </c>
      <c r="C2435" t="str">
        <f t="shared" si="203"/>
        <v>CC</v>
      </c>
      <c r="D2435" t="str">
        <f t="shared" ref="D2435:D2498" si="205">AR2435</f>
        <v>REGION ILE DE FRANCE NORD</v>
      </c>
      <c r="E2435" s="12" t="str">
        <f t="shared" si="204"/>
        <v>TERRAIN</v>
      </c>
      <c r="F2435" s="4" t="s">
        <v>9858</v>
      </c>
      <c r="G2435" s="4" t="s">
        <v>3809</v>
      </c>
      <c r="H2435" s="5">
        <v>2</v>
      </c>
      <c r="I2435" s="5" t="s">
        <v>6943</v>
      </c>
      <c r="J2435" s="5"/>
      <c r="K2435" s="5"/>
      <c r="L2435" s="5"/>
      <c r="M2435" s="5" t="s">
        <v>1343</v>
      </c>
      <c r="N2435" s="5"/>
      <c r="O2435" s="6"/>
      <c r="P2435" s="5"/>
      <c r="Q2435" s="5"/>
      <c r="R2435" s="5"/>
      <c r="S2435" s="5"/>
      <c r="T2435" s="5"/>
      <c r="U2435" s="6">
        <v>45627</v>
      </c>
      <c r="V2435" s="4"/>
      <c r="W2435" s="4" t="s">
        <v>1329</v>
      </c>
      <c r="X2435" s="5"/>
      <c r="Y2435" s="5"/>
      <c r="Z2435" s="5"/>
      <c r="AA2435" s="4" t="s">
        <v>3802</v>
      </c>
      <c r="AB2435" s="5"/>
      <c r="AC2435" s="5"/>
      <c r="AD2435" s="5"/>
      <c r="AE2435" s="5"/>
      <c r="AF2435" s="6"/>
      <c r="AG2435" s="5"/>
      <c r="AH2435" s="5"/>
      <c r="AI2435" s="5"/>
      <c r="AJ2435" s="6"/>
      <c r="AK2435" s="5"/>
      <c r="AL2435" s="6"/>
      <c r="AM2435" s="5"/>
      <c r="AN2435" s="5"/>
      <c r="AO2435" s="5"/>
      <c r="AP2435" s="5" t="s">
        <v>12477</v>
      </c>
      <c r="AQ2435" s="4" t="s">
        <v>1351</v>
      </c>
      <c r="AR2435" s="5" t="s">
        <v>12478</v>
      </c>
      <c r="AS2435" s="4" t="s">
        <v>1656</v>
      </c>
      <c r="AT2435" s="5" t="s">
        <v>1657</v>
      </c>
      <c r="AU2435" s="5" t="s">
        <v>41</v>
      </c>
      <c r="AV2435" s="4" t="s">
        <v>1658</v>
      </c>
      <c r="AW2435" s="5" t="s">
        <v>306</v>
      </c>
      <c r="AX2435" s="5" t="s">
        <v>3804</v>
      </c>
      <c r="AY2435" s="5" t="s">
        <v>3805</v>
      </c>
      <c r="AZ2435" s="5" t="s">
        <v>11</v>
      </c>
      <c r="BA2435" s="4" t="s">
        <v>3806</v>
      </c>
      <c r="BB2435" s="5" t="s">
        <v>3807</v>
      </c>
      <c r="BC2435" s="4" t="s">
        <v>3800</v>
      </c>
      <c r="BD2435" s="5" t="s">
        <v>3808</v>
      </c>
      <c r="BE2435" s="5" t="s">
        <v>25</v>
      </c>
      <c r="BF2435" s="5" t="s">
        <v>1333</v>
      </c>
      <c r="BG2435" s="4" t="s">
        <v>3809</v>
      </c>
      <c r="BH2435" s="5" t="s">
        <v>1343</v>
      </c>
    </row>
    <row r="2436" spans="1:60" x14ac:dyDescent="0.25">
      <c r="A2436">
        <f t="shared" si="201"/>
        <v>98638</v>
      </c>
      <c r="B2436">
        <f t="shared" si="202"/>
        <v>50100725</v>
      </c>
      <c r="C2436" t="str">
        <f t="shared" si="203"/>
        <v>CC</v>
      </c>
      <c r="D2436" t="str">
        <f t="shared" si="205"/>
        <v>REGION ILE DE FRANCE NORD</v>
      </c>
      <c r="E2436" s="12" t="str">
        <f t="shared" si="204"/>
        <v>TERRAIN</v>
      </c>
      <c r="F2436" s="4" t="s">
        <v>9859</v>
      </c>
      <c r="G2436" s="4" t="s">
        <v>7688</v>
      </c>
      <c r="H2436" s="5">
        <v>2</v>
      </c>
      <c r="I2436" s="5" t="s">
        <v>6943</v>
      </c>
      <c r="J2436" s="5"/>
      <c r="K2436" s="5"/>
      <c r="L2436" s="5"/>
      <c r="M2436" s="5" t="s">
        <v>1343</v>
      </c>
      <c r="N2436" s="5"/>
      <c r="O2436" s="6"/>
      <c r="P2436" s="5"/>
      <c r="Q2436" s="5"/>
      <c r="R2436" s="5"/>
      <c r="S2436" s="5"/>
      <c r="T2436" s="5"/>
      <c r="U2436" s="6">
        <v>45597</v>
      </c>
      <c r="V2436" s="4"/>
      <c r="W2436" s="4" t="s">
        <v>1329</v>
      </c>
      <c r="X2436" s="5"/>
      <c r="Y2436" s="5"/>
      <c r="Z2436" s="5"/>
      <c r="AA2436" s="4" t="s">
        <v>7685</v>
      </c>
      <c r="AB2436" s="5"/>
      <c r="AC2436" s="5"/>
      <c r="AD2436" s="5"/>
      <c r="AE2436" s="5"/>
      <c r="AF2436" s="6"/>
      <c r="AG2436" s="5"/>
      <c r="AH2436" s="5"/>
      <c r="AI2436" s="5"/>
      <c r="AJ2436" s="6"/>
      <c r="AK2436" s="5"/>
      <c r="AL2436" s="6"/>
      <c r="AM2436" s="5"/>
      <c r="AN2436" s="5"/>
      <c r="AO2436" s="5"/>
      <c r="AP2436" s="5" t="s">
        <v>12477</v>
      </c>
      <c r="AQ2436" s="4" t="s">
        <v>1351</v>
      </c>
      <c r="AR2436" s="5" t="s">
        <v>12478</v>
      </c>
      <c r="AS2436" s="4" t="s">
        <v>1450</v>
      </c>
      <c r="AT2436" s="5" t="s">
        <v>1451</v>
      </c>
      <c r="AU2436" s="5" t="s">
        <v>41</v>
      </c>
      <c r="AV2436" s="4" t="s">
        <v>1452</v>
      </c>
      <c r="AW2436" s="5" t="s">
        <v>230</v>
      </c>
      <c r="AX2436" s="5" t="s">
        <v>1453</v>
      </c>
      <c r="AY2436" s="5" t="s">
        <v>1454</v>
      </c>
      <c r="AZ2436" s="5" t="s">
        <v>11</v>
      </c>
      <c r="BA2436" s="4" t="s">
        <v>1455</v>
      </c>
      <c r="BB2436" s="5" t="s">
        <v>1456</v>
      </c>
      <c r="BC2436" s="4" t="s">
        <v>7684</v>
      </c>
      <c r="BD2436" s="5" t="s">
        <v>7687</v>
      </c>
      <c r="BE2436" s="5" t="s">
        <v>25</v>
      </c>
      <c r="BF2436" s="5" t="s">
        <v>1333</v>
      </c>
      <c r="BG2436" s="4" t="s">
        <v>7688</v>
      </c>
      <c r="BH2436" s="5" t="s">
        <v>1343</v>
      </c>
    </row>
    <row r="2437" spans="1:60" x14ac:dyDescent="0.25">
      <c r="A2437">
        <f t="shared" si="201"/>
        <v>98616</v>
      </c>
      <c r="B2437">
        <f t="shared" si="202"/>
        <v>50100724</v>
      </c>
      <c r="C2437" t="str">
        <f t="shared" si="203"/>
        <v>CC</v>
      </c>
      <c r="D2437" t="str">
        <f t="shared" si="205"/>
        <v>REGION CENTRE EST</v>
      </c>
      <c r="E2437" s="12" t="str">
        <f t="shared" si="204"/>
        <v>TERRAIN</v>
      </c>
      <c r="F2437" s="4" t="s">
        <v>9860</v>
      </c>
      <c r="G2437" s="4" t="s">
        <v>4169</v>
      </c>
      <c r="H2437" s="5">
        <v>2</v>
      </c>
      <c r="I2437" s="5" t="s">
        <v>6943</v>
      </c>
      <c r="J2437" s="5"/>
      <c r="K2437" s="5"/>
      <c r="L2437" s="5"/>
      <c r="M2437" s="5" t="s">
        <v>1343</v>
      </c>
      <c r="N2437" s="5"/>
      <c r="O2437" s="6"/>
      <c r="P2437" s="5"/>
      <c r="Q2437" s="5"/>
      <c r="R2437" s="5"/>
      <c r="S2437" s="5"/>
      <c r="T2437" s="5"/>
      <c r="U2437" s="6">
        <v>45627</v>
      </c>
      <c r="V2437" s="4"/>
      <c r="W2437" s="4" t="s">
        <v>1329</v>
      </c>
      <c r="X2437" s="5"/>
      <c r="Y2437" s="5"/>
      <c r="Z2437" s="5"/>
      <c r="AA2437" s="4" t="s">
        <v>4162</v>
      </c>
      <c r="AB2437" s="5"/>
      <c r="AC2437" s="5"/>
      <c r="AD2437" s="5"/>
      <c r="AE2437" s="5"/>
      <c r="AF2437" s="6"/>
      <c r="AG2437" s="5"/>
      <c r="AH2437" s="5"/>
      <c r="AI2437" s="5"/>
      <c r="AJ2437" s="6"/>
      <c r="AK2437" s="5"/>
      <c r="AL2437" s="6"/>
      <c r="AM2437" s="5"/>
      <c r="AN2437" s="5"/>
      <c r="AO2437" s="5"/>
      <c r="AP2437" s="5" t="s">
        <v>1536</v>
      </c>
      <c r="AQ2437" s="4" t="s">
        <v>12479</v>
      </c>
      <c r="AR2437" s="5" t="s">
        <v>12480</v>
      </c>
      <c r="AS2437" s="4" t="s">
        <v>1564</v>
      </c>
      <c r="AT2437" s="5" t="s">
        <v>1565</v>
      </c>
      <c r="AU2437" s="5" t="s">
        <v>41</v>
      </c>
      <c r="AV2437" s="4" t="s">
        <v>1566</v>
      </c>
      <c r="AW2437" s="5" t="s">
        <v>68</v>
      </c>
      <c r="AX2437" s="5" t="s">
        <v>4164</v>
      </c>
      <c r="AY2437" s="5" t="s">
        <v>4165</v>
      </c>
      <c r="AZ2437" s="5" t="s">
        <v>11</v>
      </c>
      <c r="BA2437" s="4" t="s">
        <v>4166</v>
      </c>
      <c r="BB2437" s="5" t="s">
        <v>4167</v>
      </c>
      <c r="BC2437" s="4" t="s">
        <v>4159</v>
      </c>
      <c r="BD2437" s="5" t="s">
        <v>4168</v>
      </c>
      <c r="BE2437" s="5" t="s">
        <v>25</v>
      </c>
      <c r="BF2437" s="5" t="s">
        <v>1333</v>
      </c>
      <c r="BG2437" s="4" t="s">
        <v>4169</v>
      </c>
      <c r="BH2437" s="5" t="s">
        <v>1343</v>
      </c>
    </row>
    <row r="2438" spans="1:60" x14ac:dyDescent="0.25">
      <c r="A2438">
        <f t="shared" si="201"/>
        <v>98612</v>
      </c>
      <c r="B2438">
        <f t="shared" si="202"/>
        <v>50100723</v>
      </c>
      <c r="C2438" t="str">
        <f t="shared" si="203"/>
        <v>CC</v>
      </c>
      <c r="D2438" t="str">
        <f t="shared" si="205"/>
        <v>REGION ILE DE FRANCE NORD</v>
      </c>
      <c r="E2438" s="12" t="str">
        <f t="shared" si="204"/>
        <v>TERRAIN</v>
      </c>
      <c r="F2438" s="4" t="s">
        <v>9861</v>
      </c>
      <c r="G2438" s="4" t="s">
        <v>2523</v>
      </c>
      <c r="H2438" s="5">
        <v>2</v>
      </c>
      <c r="I2438" s="5" t="s">
        <v>6943</v>
      </c>
      <c r="J2438" s="5"/>
      <c r="K2438" s="5"/>
      <c r="L2438" s="5"/>
      <c r="M2438" s="5" t="s">
        <v>1343</v>
      </c>
      <c r="N2438" s="5"/>
      <c r="O2438" s="5"/>
      <c r="P2438" s="5"/>
      <c r="Q2438" s="5"/>
      <c r="R2438" s="5"/>
      <c r="S2438" s="5"/>
      <c r="T2438" s="5"/>
      <c r="U2438" s="6">
        <v>45627</v>
      </c>
      <c r="V2438" s="4"/>
      <c r="W2438" s="4" t="s">
        <v>1329</v>
      </c>
      <c r="X2438" s="5"/>
      <c r="Y2438" s="5"/>
      <c r="Z2438" s="5"/>
      <c r="AA2438" s="4" t="s">
        <v>2516</v>
      </c>
      <c r="AB2438" s="5"/>
      <c r="AC2438" s="5"/>
      <c r="AD2438" s="5"/>
      <c r="AE2438" s="5"/>
      <c r="AF2438" s="6"/>
      <c r="AG2438" s="5"/>
      <c r="AH2438" s="5"/>
      <c r="AI2438" s="5"/>
      <c r="AJ2438" s="6"/>
      <c r="AK2438" s="5"/>
      <c r="AL2438" s="6"/>
      <c r="AM2438" s="5"/>
      <c r="AN2438" s="5"/>
      <c r="AO2438" s="5"/>
      <c r="AP2438" s="5" t="s">
        <v>12477</v>
      </c>
      <c r="AQ2438" s="4" t="s">
        <v>1351</v>
      </c>
      <c r="AR2438" s="5" t="s">
        <v>12478</v>
      </c>
      <c r="AS2438" s="4" t="s">
        <v>1651</v>
      </c>
      <c r="AT2438" s="5" t="s">
        <v>1652</v>
      </c>
      <c r="AU2438" s="5" t="s">
        <v>41</v>
      </c>
      <c r="AV2438" s="4" t="s">
        <v>1653</v>
      </c>
      <c r="AW2438" s="5" t="s">
        <v>35</v>
      </c>
      <c r="AX2438" s="5" t="s">
        <v>2518</v>
      </c>
      <c r="AY2438" s="5" t="s">
        <v>2519</v>
      </c>
      <c r="AZ2438" s="5" t="s">
        <v>11</v>
      </c>
      <c r="BA2438" s="4" t="s">
        <v>2520</v>
      </c>
      <c r="BB2438" s="5" t="s">
        <v>2521</v>
      </c>
      <c r="BC2438" s="4" t="s">
        <v>2514</v>
      </c>
      <c r="BD2438" s="5" t="s">
        <v>2522</v>
      </c>
      <c r="BE2438" s="5" t="s">
        <v>245</v>
      </c>
      <c r="BF2438" s="5" t="s">
        <v>1333</v>
      </c>
      <c r="BG2438" s="4" t="s">
        <v>2523</v>
      </c>
      <c r="BH2438" s="5" t="s">
        <v>1343</v>
      </c>
    </row>
    <row r="2439" spans="1:60" x14ac:dyDescent="0.25">
      <c r="A2439">
        <f t="shared" si="201"/>
        <v>98607</v>
      </c>
      <c r="B2439">
        <f t="shared" si="202"/>
        <v>50100722</v>
      </c>
      <c r="C2439" t="str">
        <f t="shared" si="203"/>
        <v>CC</v>
      </c>
      <c r="D2439" t="str">
        <f t="shared" si="205"/>
        <v>REGION GRAND OUEST</v>
      </c>
      <c r="E2439" s="12" t="str">
        <f t="shared" si="204"/>
        <v>TERRAIN</v>
      </c>
      <c r="F2439" s="4" t="s">
        <v>9862</v>
      </c>
      <c r="G2439" s="4" t="s">
        <v>4455</v>
      </c>
      <c r="H2439" s="5">
        <v>2</v>
      </c>
      <c r="I2439" s="5" t="s">
        <v>6943</v>
      </c>
      <c r="J2439" s="5"/>
      <c r="K2439" s="5"/>
      <c r="L2439" s="5"/>
      <c r="M2439" s="5" t="s">
        <v>1343</v>
      </c>
      <c r="N2439" s="5"/>
      <c r="O2439" s="6"/>
      <c r="P2439" s="5"/>
      <c r="Q2439" s="5"/>
      <c r="R2439" s="5"/>
      <c r="S2439" s="5"/>
      <c r="T2439" s="5"/>
      <c r="U2439" s="6">
        <v>45627</v>
      </c>
      <c r="V2439" s="4"/>
      <c r="W2439" s="4" t="s">
        <v>1329</v>
      </c>
      <c r="X2439" s="5"/>
      <c r="Y2439" s="5"/>
      <c r="Z2439" s="5"/>
      <c r="AA2439" s="5" t="s">
        <v>4452</v>
      </c>
      <c r="AB2439" s="5"/>
      <c r="AC2439" s="5"/>
      <c r="AD2439" s="5"/>
      <c r="AE2439" s="5"/>
      <c r="AF2439" s="6"/>
      <c r="AG2439" s="5"/>
      <c r="AH2439" s="5"/>
      <c r="AI2439" s="5"/>
      <c r="AJ2439" s="6"/>
      <c r="AK2439" s="5"/>
      <c r="AL2439" s="6"/>
      <c r="AM2439" s="5"/>
      <c r="AN2439" s="5"/>
      <c r="AO2439" s="5"/>
      <c r="AP2439" s="5" t="s">
        <v>1413</v>
      </c>
      <c r="AQ2439" s="4" t="s">
        <v>1414</v>
      </c>
      <c r="AR2439" s="5" t="s">
        <v>19</v>
      </c>
      <c r="AS2439" s="5" t="s">
        <v>1585</v>
      </c>
      <c r="AT2439" s="5" t="s">
        <v>1586</v>
      </c>
      <c r="AU2439" s="5" t="s">
        <v>41</v>
      </c>
      <c r="AV2439" s="5" t="s">
        <v>1587</v>
      </c>
      <c r="AW2439" s="5" t="s">
        <v>340</v>
      </c>
      <c r="AX2439" s="5" t="s">
        <v>5505</v>
      </c>
      <c r="AY2439" s="5" t="s">
        <v>5507</v>
      </c>
      <c r="AZ2439" s="5" t="s">
        <v>1357</v>
      </c>
      <c r="BA2439" s="5" t="s">
        <v>3688</v>
      </c>
      <c r="BB2439" s="5" t="s">
        <v>11113</v>
      </c>
      <c r="BC2439" s="5" t="s">
        <v>4451</v>
      </c>
      <c r="BD2439" s="5" t="s">
        <v>4454</v>
      </c>
      <c r="BE2439" s="5" t="s">
        <v>25</v>
      </c>
      <c r="BF2439" s="5" t="s">
        <v>1333</v>
      </c>
      <c r="BG2439" s="5" t="s">
        <v>4455</v>
      </c>
      <c r="BH2439" s="5" t="s">
        <v>1343</v>
      </c>
    </row>
    <row r="2440" spans="1:60" x14ac:dyDescent="0.25">
      <c r="A2440">
        <f t="shared" si="201"/>
        <v>98606</v>
      </c>
      <c r="B2440">
        <f t="shared" si="202"/>
        <v>50100721</v>
      </c>
      <c r="C2440" t="str">
        <f t="shared" si="203"/>
        <v>CC</v>
      </c>
      <c r="D2440" t="str">
        <f t="shared" si="205"/>
        <v>REGION GRAND OUEST</v>
      </c>
      <c r="E2440" s="12" t="str">
        <f t="shared" si="204"/>
        <v>TERRAIN</v>
      </c>
      <c r="F2440" s="4" t="s">
        <v>9863</v>
      </c>
      <c r="G2440" s="4" t="s">
        <v>6314</v>
      </c>
      <c r="H2440" s="5">
        <v>2</v>
      </c>
      <c r="I2440" s="5" t="s">
        <v>6943</v>
      </c>
      <c r="J2440" s="5"/>
      <c r="K2440" s="5"/>
      <c r="L2440" s="5"/>
      <c r="M2440" s="5" t="s">
        <v>1343</v>
      </c>
      <c r="N2440" s="5"/>
      <c r="O2440" s="5"/>
      <c r="P2440" s="5"/>
      <c r="Q2440" s="5"/>
      <c r="R2440" s="5"/>
      <c r="S2440" s="5"/>
      <c r="T2440" s="5"/>
      <c r="U2440" s="6">
        <v>45566</v>
      </c>
      <c r="V2440" s="4"/>
      <c r="W2440" s="4" t="s">
        <v>1329</v>
      </c>
      <c r="X2440" s="5"/>
      <c r="Y2440" s="5"/>
      <c r="Z2440" s="5"/>
      <c r="AA2440" s="4" t="s">
        <v>4252</v>
      </c>
      <c r="AB2440" s="5"/>
      <c r="AC2440" s="5"/>
      <c r="AD2440" s="5"/>
      <c r="AE2440" s="5"/>
      <c r="AF2440" s="6"/>
      <c r="AG2440" s="5"/>
      <c r="AH2440" s="5"/>
      <c r="AI2440" s="5"/>
      <c r="AJ2440" s="6"/>
      <c r="AK2440" s="5"/>
      <c r="AL2440" s="6"/>
      <c r="AM2440" s="5"/>
      <c r="AN2440" s="5"/>
      <c r="AO2440" s="5"/>
      <c r="AP2440" s="5" t="s">
        <v>1413</v>
      </c>
      <c r="AQ2440" s="4" t="s">
        <v>1414</v>
      </c>
      <c r="AR2440" s="5" t="s">
        <v>19</v>
      </c>
      <c r="AS2440" s="4" t="s">
        <v>2071</v>
      </c>
      <c r="AT2440" s="5" t="s">
        <v>2072</v>
      </c>
      <c r="AU2440" s="5" t="s">
        <v>41</v>
      </c>
      <c r="AV2440" s="4" t="s">
        <v>2073</v>
      </c>
      <c r="AW2440" s="5" t="s">
        <v>112</v>
      </c>
      <c r="AX2440" s="5" t="s">
        <v>2215</v>
      </c>
      <c r="AY2440" s="5" t="s">
        <v>2216</v>
      </c>
      <c r="AZ2440" s="5" t="s">
        <v>11</v>
      </c>
      <c r="BA2440" s="4" t="s">
        <v>2217</v>
      </c>
      <c r="BB2440" s="5" t="s">
        <v>2218</v>
      </c>
      <c r="BC2440" s="4" t="s">
        <v>6311</v>
      </c>
      <c r="BD2440" s="5" t="s">
        <v>6313</v>
      </c>
      <c r="BE2440" s="5" t="s">
        <v>3</v>
      </c>
      <c r="BF2440" s="5" t="s">
        <v>1333</v>
      </c>
      <c r="BG2440" s="4" t="s">
        <v>6314</v>
      </c>
      <c r="BH2440" s="5" t="s">
        <v>1343</v>
      </c>
    </row>
    <row r="2441" spans="1:60" x14ac:dyDescent="0.25">
      <c r="A2441">
        <f t="shared" si="201"/>
        <v>98603</v>
      </c>
      <c r="B2441">
        <f t="shared" si="202"/>
        <v>50100720</v>
      </c>
      <c r="C2441" t="str">
        <f t="shared" si="203"/>
        <v>CC</v>
      </c>
      <c r="D2441" t="str">
        <f t="shared" si="205"/>
        <v>REGION GRAND OUEST</v>
      </c>
      <c r="E2441" s="12" t="str">
        <f t="shared" si="204"/>
        <v>TERRAIN</v>
      </c>
      <c r="F2441" s="4" t="s">
        <v>9864</v>
      </c>
      <c r="G2441" s="4" t="s">
        <v>7495</v>
      </c>
      <c r="H2441" s="5">
        <v>2</v>
      </c>
      <c r="I2441" s="5" t="s">
        <v>6943</v>
      </c>
      <c r="J2441" s="5"/>
      <c r="K2441" s="5"/>
      <c r="L2441" s="5"/>
      <c r="M2441" s="5" t="s">
        <v>1343</v>
      </c>
      <c r="N2441" s="5"/>
      <c r="O2441" s="5"/>
      <c r="P2441" s="5"/>
      <c r="Q2441" s="5"/>
      <c r="R2441" s="5"/>
      <c r="S2441" s="5"/>
      <c r="T2441" s="5"/>
      <c r="U2441" s="6">
        <v>45627</v>
      </c>
      <c r="V2441" s="4"/>
      <c r="W2441" s="4" t="s">
        <v>1329</v>
      </c>
      <c r="X2441" s="5"/>
      <c r="Y2441" s="5"/>
      <c r="Z2441" s="5"/>
      <c r="AA2441" s="4" t="s">
        <v>7493</v>
      </c>
      <c r="AB2441" s="5"/>
      <c r="AC2441" s="5"/>
      <c r="AD2441" s="5"/>
      <c r="AE2441" s="5"/>
      <c r="AF2441" s="6"/>
      <c r="AG2441" s="5"/>
      <c r="AH2441" s="5"/>
      <c r="AI2441" s="5"/>
      <c r="AJ2441" s="6"/>
      <c r="AK2441" s="5"/>
      <c r="AL2441" s="6"/>
      <c r="AM2441" s="5"/>
      <c r="AN2441" s="5"/>
      <c r="AO2441" s="5"/>
      <c r="AP2441" s="5" t="s">
        <v>1413</v>
      </c>
      <c r="AQ2441" s="4" t="s">
        <v>1414</v>
      </c>
      <c r="AR2441" s="5" t="s">
        <v>19</v>
      </c>
      <c r="AS2441" s="4" t="s">
        <v>2071</v>
      </c>
      <c r="AT2441" s="5" t="s">
        <v>2072</v>
      </c>
      <c r="AU2441" s="5" t="s">
        <v>41</v>
      </c>
      <c r="AV2441" s="4" t="s">
        <v>2073</v>
      </c>
      <c r="AW2441" s="5" t="s">
        <v>112</v>
      </c>
      <c r="AX2441" s="5" t="s">
        <v>2215</v>
      </c>
      <c r="AY2441" s="5" t="s">
        <v>2216</v>
      </c>
      <c r="AZ2441" s="5" t="s">
        <v>11</v>
      </c>
      <c r="BA2441" s="4" t="s">
        <v>2217</v>
      </c>
      <c r="BB2441" s="5" t="s">
        <v>2218</v>
      </c>
      <c r="BC2441" s="4" t="s">
        <v>7491</v>
      </c>
      <c r="BD2441" s="5" t="s">
        <v>7494</v>
      </c>
      <c r="BE2441" s="5" t="s">
        <v>25</v>
      </c>
      <c r="BF2441" s="5" t="s">
        <v>1333</v>
      </c>
      <c r="BG2441" s="4" t="s">
        <v>7495</v>
      </c>
      <c r="BH2441" s="5" t="s">
        <v>1343</v>
      </c>
    </row>
    <row r="2442" spans="1:60" x14ac:dyDescent="0.25">
      <c r="A2442">
        <f t="shared" si="201"/>
        <v>98599</v>
      </c>
      <c r="B2442">
        <f t="shared" si="202"/>
        <v>50100719</v>
      </c>
      <c r="C2442" t="str">
        <f t="shared" si="203"/>
        <v>CC</v>
      </c>
      <c r="D2442" t="str">
        <f t="shared" si="205"/>
        <v>REGION GRAND SUD</v>
      </c>
      <c r="E2442" s="12" t="str">
        <f t="shared" si="204"/>
        <v>TERRAIN</v>
      </c>
      <c r="F2442" s="4" t="s">
        <v>9865</v>
      </c>
      <c r="G2442" s="4" t="s">
        <v>4388</v>
      </c>
      <c r="H2442" s="5">
        <v>2</v>
      </c>
      <c r="I2442" s="5" t="s">
        <v>6943</v>
      </c>
      <c r="J2442" s="5"/>
      <c r="K2442" s="5"/>
      <c r="L2442" s="5"/>
      <c r="M2442" s="5" t="s">
        <v>1343</v>
      </c>
      <c r="N2442" s="5"/>
      <c r="O2442" s="5"/>
      <c r="P2442" s="5"/>
      <c r="Q2442" s="5"/>
      <c r="R2442" s="5"/>
      <c r="S2442" s="5"/>
      <c r="T2442" s="5"/>
      <c r="U2442" s="6">
        <v>45474</v>
      </c>
      <c r="V2442" s="4"/>
      <c r="W2442" s="4" t="s">
        <v>1329</v>
      </c>
      <c r="X2442" s="5"/>
      <c r="Y2442" s="5"/>
      <c r="Z2442" s="5"/>
      <c r="AA2442" s="4" t="s">
        <v>4385</v>
      </c>
      <c r="AB2442" s="5"/>
      <c r="AC2442" s="5"/>
      <c r="AD2442" s="5"/>
      <c r="AE2442" s="5"/>
      <c r="AF2442" s="6"/>
      <c r="AG2442" s="5"/>
      <c r="AH2442" s="5"/>
      <c r="AI2442" s="5"/>
      <c r="AJ2442" s="6"/>
      <c r="AK2442" s="5"/>
      <c r="AL2442" s="6"/>
      <c r="AM2442" s="5"/>
      <c r="AN2442" s="5"/>
      <c r="AO2442" s="5"/>
      <c r="AP2442" s="5" t="s">
        <v>1335</v>
      </c>
      <c r="AQ2442" s="4" t="s">
        <v>1336</v>
      </c>
      <c r="AR2442" s="5" t="s">
        <v>12476</v>
      </c>
      <c r="AS2442" s="4" t="s">
        <v>1629</v>
      </c>
      <c r="AT2442" s="5" t="s">
        <v>1630</v>
      </c>
      <c r="AU2442" s="5" t="s">
        <v>41</v>
      </c>
      <c r="AV2442" s="4" t="s">
        <v>1631</v>
      </c>
      <c r="AW2442" s="5" t="s">
        <v>7</v>
      </c>
      <c r="AX2442" s="5" t="s">
        <v>3473</v>
      </c>
      <c r="AY2442" s="5" t="s">
        <v>3475</v>
      </c>
      <c r="AZ2442" s="5" t="s">
        <v>11</v>
      </c>
      <c r="BA2442" s="4" t="s">
        <v>3476</v>
      </c>
      <c r="BB2442" s="5" t="s">
        <v>3477</v>
      </c>
      <c r="BC2442" s="4" t="s">
        <v>4384</v>
      </c>
      <c r="BD2442" s="5" t="s">
        <v>4387</v>
      </c>
      <c r="BE2442" s="5" t="s">
        <v>25</v>
      </c>
      <c r="BF2442" s="5" t="s">
        <v>1333</v>
      </c>
      <c r="BG2442" s="4" t="s">
        <v>4388</v>
      </c>
      <c r="BH2442" s="5" t="s">
        <v>1343</v>
      </c>
    </row>
    <row r="2443" spans="1:60" x14ac:dyDescent="0.25">
      <c r="A2443">
        <f t="shared" si="201"/>
        <v>98592</v>
      </c>
      <c r="B2443">
        <f t="shared" si="202"/>
        <v>50100718</v>
      </c>
      <c r="C2443" t="str">
        <f t="shared" si="203"/>
        <v>CC</v>
      </c>
      <c r="D2443" t="str">
        <f t="shared" si="205"/>
        <v>REGION ILE DE FRANCE NORD</v>
      </c>
      <c r="E2443" s="12" t="str">
        <f t="shared" si="204"/>
        <v>TERRAIN</v>
      </c>
      <c r="F2443" s="4" t="s">
        <v>9866</v>
      </c>
      <c r="G2443" s="4" t="s">
        <v>9867</v>
      </c>
      <c r="H2443" s="5">
        <v>2</v>
      </c>
      <c r="I2443" s="5" t="s">
        <v>6943</v>
      </c>
      <c r="J2443" s="5"/>
      <c r="K2443" s="5"/>
      <c r="L2443" s="5"/>
      <c r="M2443" s="5" t="s">
        <v>1343</v>
      </c>
      <c r="N2443" s="5"/>
      <c r="O2443" s="5"/>
      <c r="P2443" s="5"/>
      <c r="Q2443" s="5"/>
      <c r="R2443" s="5"/>
      <c r="S2443" s="5"/>
      <c r="T2443" s="5"/>
      <c r="U2443" s="6">
        <v>45627</v>
      </c>
      <c r="V2443" s="4"/>
      <c r="W2443" s="4" t="s">
        <v>1329</v>
      </c>
      <c r="X2443" s="5"/>
      <c r="Y2443" s="5"/>
      <c r="Z2443" s="5"/>
      <c r="AA2443" s="5" t="s">
        <v>1664</v>
      </c>
      <c r="AB2443" s="5"/>
      <c r="AC2443" s="5"/>
      <c r="AD2443" s="5"/>
      <c r="AE2443" s="5"/>
      <c r="AF2443" s="6"/>
      <c r="AG2443" s="5"/>
      <c r="AH2443" s="5"/>
      <c r="AI2443" s="5"/>
      <c r="AJ2443" s="6"/>
      <c r="AK2443" s="5"/>
      <c r="AL2443" s="6"/>
      <c r="AM2443" s="5"/>
      <c r="AN2443" s="5"/>
      <c r="AO2443" s="5"/>
      <c r="AP2443" s="5" t="s">
        <v>12477</v>
      </c>
      <c r="AQ2443" s="4" t="s">
        <v>1351</v>
      </c>
      <c r="AR2443" s="5" t="s">
        <v>12478</v>
      </c>
      <c r="AS2443" s="5" t="s">
        <v>1352</v>
      </c>
      <c r="AT2443" s="5" t="s">
        <v>1353</v>
      </c>
      <c r="AU2443" s="5" t="s">
        <v>41</v>
      </c>
      <c r="AV2443" s="4" t="s">
        <v>1354</v>
      </c>
      <c r="AW2443" s="5" t="s">
        <v>17</v>
      </c>
      <c r="AX2443" s="5" t="s">
        <v>1355</v>
      </c>
      <c r="AY2443" s="5" t="s">
        <v>1356</v>
      </c>
      <c r="AZ2443" s="5" t="s">
        <v>11</v>
      </c>
      <c r="BA2443" s="5" t="s">
        <v>1358</v>
      </c>
      <c r="BB2443" s="5" t="s">
        <v>1359</v>
      </c>
      <c r="BC2443" s="5"/>
      <c r="BD2443" s="5"/>
      <c r="BE2443" s="5"/>
      <c r="BF2443" s="5"/>
      <c r="BG2443" s="5" t="s">
        <v>9867</v>
      </c>
      <c r="BH2443" s="5" t="s">
        <v>1343</v>
      </c>
    </row>
    <row r="2444" spans="1:60" x14ac:dyDescent="0.25">
      <c r="A2444">
        <f t="shared" si="201"/>
        <v>98588</v>
      </c>
      <c r="B2444">
        <f t="shared" si="202"/>
        <v>50100717</v>
      </c>
      <c r="C2444" t="str">
        <f t="shared" si="203"/>
        <v>CC</v>
      </c>
      <c r="D2444" t="str">
        <f t="shared" si="205"/>
        <v>REGION GRAND SUD</v>
      </c>
      <c r="E2444" s="12" t="str">
        <f t="shared" si="204"/>
        <v>TERRAIN</v>
      </c>
      <c r="F2444" s="4" t="s">
        <v>9868</v>
      </c>
      <c r="G2444" s="4" t="s">
        <v>5520</v>
      </c>
      <c r="H2444" s="5">
        <v>2</v>
      </c>
      <c r="I2444" s="5" t="s">
        <v>6943</v>
      </c>
      <c r="J2444" s="5"/>
      <c r="K2444" s="5"/>
      <c r="L2444" s="5"/>
      <c r="M2444" s="5" t="s">
        <v>1343</v>
      </c>
      <c r="N2444" s="5"/>
      <c r="O2444" s="5"/>
      <c r="P2444" s="5"/>
      <c r="Q2444" s="5"/>
      <c r="R2444" s="5"/>
      <c r="S2444" s="5"/>
      <c r="T2444" s="5"/>
      <c r="U2444" s="6">
        <v>45627</v>
      </c>
      <c r="V2444" s="4"/>
      <c r="W2444" s="4" t="s">
        <v>1329</v>
      </c>
      <c r="X2444" s="5"/>
      <c r="Y2444" s="5"/>
      <c r="Z2444" s="5"/>
      <c r="AA2444" s="5" t="s">
        <v>5363</v>
      </c>
      <c r="AB2444" s="5"/>
      <c r="AC2444" s="5"/>
      <c r="AD2444" s="5"/>
      <c r="AE2444" s="5"/>
      <c r="AF2444" s="6"/>
      <c r="AG2444" s="5"/>
      <c r="AH2444" s="5"/>
      <c r="AI2444" s="5"/>
      <c r="AJ2444" s="6"/>
      <c r="AK2444" s="5"/>
      <c r="AL2444" s="6"/>
      <c r="AM2444" s="5"/>
      <c r="AN2444" s="5"/>
      <c r="AO2444" s="5"/>
      <c r="AP2444" s="5" t="s">
        <v>1335</v>
      </c>
      <c r="AQ2444" s="4" t="s">
        <v>1336</v>
      </c>
      <c r="AR2444" s="5" t="s">
        <v>12476</v>
      </c>
      <c r="AS2444" s="4" t="s">
        <v>1337</v>
      </c>
      <c r="AT2444" s="5" t="s">
        <v>1338</v>
      </c>
      <c r="AU2444" s="5" t="s">
        <v>41</v>
      </c>
      <c r="AV2444" s="4" t="s">
        <v>1339</v>
      </c>
      <c r="AW2444" s="5" t="s">
        <v>76</v>
      </c>
      <c r="AX2444" s="5"/>
      <c r="AY2444" s="5"/>
      <c r="AZ2444" s="5"/>
      <c r="BA2444" s="5" t="s">
        <v>1340</v>
      </c>
      <c r="BB2444" s="5" t="s">
        <v>11118</v>
      </c>
      <c r="BC2444" s="5" t="s">
        <v>5516</v>
      </c>
      <c r="BD2444" s="5" t="s">
        <v>5519</v>
      </c>
      <c r="BE2444" s="5" t="s">
        <v>245</v>
      </c>
      <c r="BF2444" s="5" t="s">
        <v>1333</v>
      </c>
      <c r="BG2444" s="5" t="s">
        <v>5520</v>
      </c>
      <c r="BH2444" s="5" t="s">
        <v>1343</v>
      </c>
    </row>
    <row r="2445" spans="1:60" x14ac:dyDescent="0.25">
      <c r="A2445">
        <f t="shared" ref="A2445:A2508" si="206">G2445*1</f>
        <v>98578</v>
      </c>
      <c r="B2445">
        <f t="shared" ref="B2445:B2508" si="207">F2445*1</f>
        <v>50100716</v>
      </c>
      <c r="C2445" t="str">
        <f t="shared" ref="C2445:C2508" si="208">IF(LEFT(T2445,4)="ASSI","ASSISTANTE",IF(T2445="100 IMD","IMD",IF(T2445="105 IMD","IMD",IF(T2445="200 IMP","IMP",IF(T2445="310 CMA","IMP","CC")))))</f>
        <v>CC</v>
      </c>
      <c r="D2445" t="str">
        <f t="shared" si="205"/>
        <v>REGION GRAND OUEST</v>
      </c>
      <c r="E2445" s="12" t="str">
        <f t="shared" ref="E2445:E2508" si="209">IF(BB2445="OC FICTIVE","EN MISSION","TERRAIN")</f>
        <v>TERRAIN</v>
      </c>
      <c r="F2445" s="4" t="s">
        <v>9869</v>
      </c>
      <c r="G2445" s="4" t="s">
        <v>9870</v>
      </c>
      <c r="H2445" s="5">
        <v>2</v>
      </c>
      <c r="I2445" s="5" t="s">
        <v>6943</v>
      </c>
      <c r="J2445" s="5"/>
      <c r="K2445" s="5"/>
      <c r="L2445" s="5"/>
      <c r="M2445" s="5" t="s">
        <v>1343</v>
      </c>
      <c r="N2445" s="5"/>
      <c r="O2445" s="6"/>
      <c r="P2445" s="5"/>
      <c r="Q2445" s="5"/>
      <c r="R2445" s="5"/>
      <c r="S2445" s="5"/>
      <c r="T2445" s="5"/>
      <c r="U2445" s="6">
        <v>45566</v>
      </c>
      <c r="V2445" s="4"/>
      <c r="W2445" s="4" t="s">
        <v>1329</v>
      </c>
      <c r="X2445" s="5"/>
      <c r="Y2445" s="5"/>
      <c r="Z2445" s="5"/>
      <c r="AA2445" s="4" t="s">
        <v>3657</v>
      </c>
      <c r="AB2445" s="5"/>
      <c r="AC2445" s="5"/>
      <c r="AD2445" s="5"/>
      <c r="AE2445" s="5"/>
      <c r="AF2445" s="6"/>
      <c r="AG2445" s="5"/>
      <c r="AH2445" s="5"/>
      <c r="AI2445" s="5"/>
      <c r="AJ2445" s="6"/>
      <c r="AK2445" s="5"/>
      <c r="AL2445" s="6"/>
      <c r="AM2445" s="5"/>
      <c r="AN2445" s="5"/>
      <c r="AO2445" s="5"/>
      <c r="AP2445" s="5" t="s">
        <v>1413</v>
      </c>
      <c r="AQ2445" s="4" t="s">
        <v>1414</v>
      </c>
      <c r="AR2445" s="5" t="s">
        <v>19</v>
      </c>
      <c r="AS2445" s="4" t="s">
        <v>2071</v>
      </c>
      <c r="AT2445" s="5" t="s">
        <v>2072</v>
      </c>
      <c r="AU2445" s="5" t="s">
        <v>41</v>
      </c>
      <c r="AV2445" s="4" t="s">
        <v>2073</v>
      </c>
      <c r="AW2445" s="5" t="s">
        <v>112</v>
      </c>
      <c r="AX2445" s="5" t="s">
        <v>2068</v>
      </c>
      <c r="AY2445" s="5" t="s">
        <v>2074</v>
      </c>
      <c r="AZ2445" s="5" t="s">
        <v>11</v>
      </c>
      <c r="BA2445" s="4" t="s">
        <v>2075</v>
      </c>
      <c r="BB2445" s="5" t="s">
        <v>2076</v>
      </c>
      <c r="BC2445" s="4"/>
      <c r="BD2445" s="5"/>
      <c r="BE2445" s="5"/>
      <c r="BF2445" s="5"/>
      <c r="BG2445" s="4" t="s">
        <v>9870</v>
      </c>
      <c r="BH2445" s="5" t="s">
        <v>1343</v>
      </c>
    </row>
    <row r="2446" spans="1:60" x14ac:dyDescent="0.25">
      <c r="A2446">
        <f t="shared" si="206"/>
        <v>98576</v>
      </c>
      <c r="B2446">
        <f t="shared" si="207"/>
        <v>50100715</v>
      </c>
      <c r="C2446" t="str">
        <f t="shared" si="208"/>
        <v>CC</v>
      </c>
      <c r="D2446" t="str">
        <f t="shared" si="205"/>
        <v>REGION GRAND OUEST</v>
      </c>
      <c r="E2446" s="12" t="str">
        <f t="shared" si="209"/>
        <v>TERRAIN</v>
      </c>
      <c r="F2446" s="4" t="s">
        <v>9871</v>
      </c>
      <c r="G2446" s="4" t="s">
        <v>5430</v>
      </c>
      <c r="H2446" s="5">
        <v>2</v>
      </c>
      <c r="I2446" s="5" t="s">
        <v>6943</v>
      </c>
      <c r="J2446" s="5"/>
      <c r="K2446" s="5"/>
      <c r="L2446" s="5"/>
      <c r="M2446" s="5" t="s">
        <v>1343</v>
      </c>
      <c r="N2446" s="5"/>
      <c r="O2446" s="6"/>
      <c r="P2446" s="5"/>
      <c r="Q2446" s="5"/>
      <c r="R2446" s="5"/>
      <c r="S2446" s="5"/>
      <c r="T2446" s="5"/>
      <c r="U2446" s="6">
        <v>45626</v>
      </c>
      <c r="V2446" s="4"/>
      <c r="W2446" s="4" t="s">
        <v>1329</v>
      </c>
      <c r="X2446" s="5"/>
      <c r="Y2446" s="5"/>
      <c r="Z2446" s="5"/>
      <c r="AA2446" s="5" t="s">
        <v>5427</v>
      </c>
      <c r="AB2446" s="5"/>
      <c r="AC2446" s="5"/>
      <c r="AD2446" s="5"/>
      <c r="AE2446" s="5"/>
      <c r="AF2446" s="6"/>
      <c r="AG2446" s="5"/>
      <c r="AH2446" s="5"/>
      <c r="AI2446" s="5"/>
      <c r="AJ2446" s="6"/>
      <c r="AK2446" s="5"/>
      <c r="AL2446" s="6"/>
      <c r="AM2446" s="5"/>
      <c r="AN2446" s="5"/>
      <c r="AO2446" s="5"/>
      <c r="AP2446" s="5" t="s">
        <v>1413</v>
      </c>
      <c r="AQ2446" s="4" t="s">
        <v>1414</v>
      </c>
      <c r="AR2446" s="5" t="s">
        <v>19</v>
      </c>
      <c r="AS2446" s="5" t="s">
        <v>12481</v>
      </c>
      <c r="AT2446" s="5" t="s">
        <v>12482</v>
      </c>
      <c r="AU2446" s="5" t="s">
        <v>41</v>
      </c>
      <c r="AV2446" s="4" t="s">
        <v>1683</v>
      </c>
      <c r="AW2446" s="5" t="s">
        <v>330</v>
      </c>
      <c r="AX2446" s="5" t="s">
        <v>3558</v>
      </c>
      <c r="AY2446" s="5" t="s">
        <v>3559</v>
      </c>
      <c r="AZ2446" s="5" t="s">
        <v>11</v>
      </c>
      <c r="BA2446" s="5" t="s">
        <v>3560</v>
      </c>
      <c r="BB2446" s="5" t="s">
        <v>3561</v>
      </c>
      <c r="BC2446" s="5"/>
      <c r="BD2446" s="5"/>
      <c r="BE2446" s="5"/>
      <c r="BF2446" s="5"/>
      <c r="BG2446" s="5" t="s">
        <v>5430</v>
      </c>
      <c r="BH2446" s="5" t="s">
        <v>1343</v>
      </c>
    </row>
    <row r="2447" spans="1:60" x14ac:dyDescent="0.25">
      <c r="A2447">
        <f t="shared" si="206"/>
        <v>98570</v>
      </c>
      <c r="B2447">
        <f t="shared" si="207"/>
        <v>50100714</v>
      </c>
      <c r="C2447" t="str">
        <f t="shared" si="208"/>
        <v>CC</v>
      </c>
      <c r="D2447" t="str">
        <f t="shared" si="205"/>
        <v>REGION GRAND SUD</v>
      </c>
      <c r="E2447" s="12" t="str">
        <f t="shared" si="209"/>
        <v>TERRAIN</v>
      </c>
      <c r="F2447" s="4" t="s">
        <v>9872</v>
      </c>
      <c r="G2447" s="4" t="s">
        <v>4180</v>
      </c>
      <c r="H2447" s="5">
        <v>2</v>
      </c>
      <c r="I2447" s="5" t="s">
        <v>6943</v>
      </c>
      <c r="J2447" s="5"/>
      <c r="K2447" s="5"/>
      <c r="L2447" s="5"/>
      <c r="M2447" s="5" t="s">
        <v>1343</v>
      </c>
      <c r="N2447" s="5"/>
      <c r="O2447" s="6"/>
      <c r="P2447" s="5"/>
      <c r="Q2447" s="5"/>
      <c r="R2447" s="5"/>
      <c r="S2447" s="5"/>
      <c r="T2447" s="5"/>
      <c r="U2447" s="6">
        <v>45474</v>
      </c>
      <c r="V2447" s="4"/>
      <c r="W2447" s="4" t="s">
        <v>1329</v>
      </c>
      <c r="X2447" s="5"/>
      <c r="Y2447" s="5"/>
      <c r="Z2447" s="5"/>
      <c r="AA2447" s="5" t="s">
        <v>2266</v>
      </c>
      <c r="AB2447" s="5"/>
      <c r="AC2447" s="5"/>
      <c r="AD2447" s="5"/>
      <c r="AE2447" s="5"/>
      <c r="AF2447" s="6"/>
      <c r="AG2447" s="5"/>
      <c r="AH2447" s="5"/>
      <c r="AI2447" s="5"/>
      <c r="AJ2447" s="6"/>
      <c r="AK2447" s="5"/>
      <c r="AL2447" s="6"/>
      <c r="AM2447" s="5"/>
      <c r="AN2447" s="5"/>
      <c r="AO2447" s="5"/>
      <c r="AP2447" s="5" t="s">
        <v>1335</v>
      </c>
      <c r="AQ2447" s="4" t="s">
        <v>1336</v>
      </c>
      <c r="AR2447" s="5" t="s">
        <v>12476</v>
      </c>
      <c r="AS2447" s="5" t="s">
        <v>1629</v>
      </c>
      <c r="AT2447" s="5" t="s">
        <v>1630</v>
      </c>
      <c r="AU2447" s="5" t="s">
        <v>41</v>
      </c>
      <c r="AV2447" s="4" t="s">
        <v>1631</v>
      </c>
      <c r="AW2447" s="5" t="s">
        <v>7</v>
      </c>
      <c r="AX2447" s="5" t="s">
        <v>1625</v>
      </c>
      <c r="AY2447" s="5" t="s">
        <v>1632</v>
      </c>
      <c r="AZ2447" s="5" t="s">
        <v>11</v>
      </c>
      <c r="BA2447" s="5" t="s">
        <v>1633</v>
      </c>
      <c r="BB2447" s="5" t="s">
        <v>1634</v>
      </c>
      <c r="BC2447" s="5" t="s">
        <v>4176</v>
      </c>
      <c r="BD2447" s="5" t="s">
        <v>4179</v>
      </c>
      <c r="BE2447" s="5" t="s">
        <v>260</v>
      </c>
      <c r="BF2447" s="5" t="s">
        <v>1333</v>
      </c>
      <c r="BG2447" s="5" t="s">
        <v>4180</v>
      </c>
      <c r="BH2447" s="5" t="s">
        <v>1343</v>
      </c>
    </row>
    <row r="2448" spans="1:60" x14ac:dyDescent="0.25">
      <c r="A2448">
        <f t="shared" si="206"/>
        <v>98569</v>
      </c>
      <c r="B2448">
        <f t="shared" si="207"/>
        <v>50100713</v>
      </c>
      <c r="C2448" t="str">
        <f t="shared" si="208"/>
        <v>CC</v>
      </c>
      <c r="D2448" t="str">
        <f t="shared" si="205"/>
        <v>REGION ILE DE FRANCE NORD</v>
      </c>
      <c r="E2448" s="12" t="str">
        <f t="shared" si="209"/>
        <v>TERRAIN</v>
      </c>
      <c r="F2448" s="4" t="s">
        <v>9873</v>
      </c>
      <c r="G2448" s="4" t="s">
        <v>9874</v>
      </c>
      <c r="H2448" s="5">
        <v>2</v>
      </c>
      <c r="I2448" s="5" t="s">
        <v>6943</v>
      </c>
      <c r="J2448" s="5"/>
      <c r="K2448" s="5"/>
      <c r="L2448" s="5"/>
      <c r="M2448" s="5" t="s">
        <v>1343</v>
      </c>
      <c r="N2448" s="5"/>
      <c r="O2448" s="5"/>
      <c r="P2448" s="5"/>
      <c r="Q2448" s="5"/>
      <c r="R2448" s="5"/>
      <c r="S2448" s="5"/>
      <c r="T2448" s="5"/>
      <c r="U2448" s="6">
        <v>45597</v>
      </c>
      <c r="V2448" s="4"/>
      <c r="W2448" s="4" t="s">
        <v>1329</v>
      </c>
      <c r="X2448" s="5"/>
      <c r="Y2448" s="5"/>
      <c r="Z2448" s="5"/>
      <c r="AA2448" s="5" t="s">
        <v>8392</v>
      </c>
      <c r="AB2448" s="5"/>
      <c r="AC2448" s="5"/>
      <c r="AD2448" s="5"/>
      <c r="AE2448" s="5"/>
      <c r="AF2448" s="6"/>
      <c r="AG2448" s="5"/>
      <c r="AH2448" s="5"/>
      <c r="AI2448" s="5"/>
      <c r="AJ2448" s="6"/>
      <c r="AK2448" s="5"/>
      <c r="AL2448" s="6"/>
      <c r="AM2448" s="5"/>
      <c r="AN2448" s="5"/>
      <c r="AO2448" s="5"/>
      <c r="AP2448" s="5" t="s">
        <v>12477</v>
      </c>
      <c r="AQ2448" s="4" t="s">
        <v>1351</v>
      </c>
      <c r="AR2448" s="5" t="s">
        <v>12478</v>
      </c>
      <c r="AS2448" s="5" t="s">
        <v>1638</v>
      </c>
      <c r="AT2448" s="5" t="s">
        <v>1639</v>
      </c>
      <c r="AU2448" s="5" t="s">
        <v>41</v>
      </c>
      <c r="AV2448" s="5" t="s">
        <v>1640</v>
      </c>
      <c r="AW2448" s="5" t="s">
        <v>142</v>
      </c>
      <c r="AX2448" s="5" t="s">
        <v>1641</v>
      </c>
      <c r="AY2448" s="5" t="s">
        <v>1642</v>
      </c>
      <c r="AZ2448" s="5" t="s">
        <v>11</v>
      </c>
      <c r="BA2448" s="5" t="s">
        <v>1643</v>
      </c>
      <c r="BB2448" s="5" t="s">
        <v>1644</v>
      </c>
      <c r="BC2448" s="5"/>
      <c r="BD2448" s="5"/>
      <c r="BE2448" s="5"/>
      <c r="BF2448" s="5"/>
      <c r="BG2448" s="5" t="s">
        <v>9874</v>
      </c>
      <c r="BH2448" s="5" t="s">
        <v>1343</v>
      </c>
    </row>
    <row r="2449" spans="1:60" x14ac:dyDescent="0.25">
      <c r="A2449">
        <f t="shared" si="206"/>
        <v>98566</v>
      </c>
      <c r="B2449">
        <f t="shared" si="207"/>
        <v>50100712</v>
      </c>
      <c r="C2449" t="str">
        <f t="shared" si="208"/>
        <v>CC</v>
      </c>
      <c r="D2449" t="str">
        <f t="shared" si="205"/>
        <v>REGION ILE DE FRANCE NORD</v>
      </c>
      <c r="E2449" s="12" t="str">
        <f t="shared" si="209"/>
        <v>TERRAIN</v>
      </c>
      <c r="F2449" s="4" t="s">
        <v>9875</v>
      </c>
      <c r="G2449" s="4" t="s">
        <v>1987</v>
      </c>
      <c r="H2449" s="5">
        <v>2</v>
      </c>
      <c r="I2449" s="5" t="s">
        <v>6943</v>
      </c>
      <c r="J2449" s="5"/>
      <c r="K2449" s="5"/>
      <c r="L2449" s="5"/>
      <c r="M2449" s="5" t="s">
        <v>1343</v>
      </c>
      <c r="N2449" s="5"/>
      <c r="O2449" s="5"/>
      <c r="P2449" s="5"/>
      <c r="Q2449" s="5"/>
      <c r="R2449" s="5"/>
      <c r="S2449" s="5"/>
      <c r="T2449" s="5"/>
      <c r="U2449" s="6">
        <v>45597</v>
      </c>
      <c r="V2449" s="4"/>
      <c r="W2449" s="4" t="s">
        <v>1329</v>
      </c>
      <c r="X2449" s="5"/>
      <c r="Y2449" s="5"/>
      <c r="Z2449" s="5"/>
      <c r="AA2449" s="5" t="s">
        <v>1980</v>
      </c>
      <c r="AB2449" s="5"/>
      <c r="AC2449" s="5"/>
      <c r="AD2449" s="5"/>
      <c r="AE2449" s="5"/>
      <c r="AF2449" s="6"/>
      <c r="AG2449" s="5"/>
      <c r="AH2449" s="5"/>
      <c r="AI2449" s="5"/>
      <c r="AJ2449" s="6"/>
      <c r="AK2449" s="5"/>
      <c r="AL2449" s="6"/>
      <c r="AM2449" s="5"/>
      <c r="AN2449" s="5"/>
      <c r="AO2449" s="5"/>
      <c r="AP2449" s="5" t="s">
        <v>12477</v>
      </c>
      <c r="AQ2449" s="4" t="s">
        <v>1351</v>
      </c>
      <c r="AR2449" s="5" t="s">
        <v>12478</v>
      </c>
      <c r="AS2449" s="5" t="s">
        <v>1638</v>
      </c>
      <c r="AT2449" s="5" t="s">
        <v>1639</v>
      </c>
      <c r="AU2449" s="5" t="s">
        <v>41</v>
      </c>
      <c r="AV2449" s="5" t="s">
        <v>1640</v>
      </c>
      <c r="AW2449" s="5" t="s">
        <v>142</v>
      </c>
      <c r="AX2449" s="5" t="s">
        <v>1982</v>
      </c>
      <c r="AY2449" s="5" t="s">
        <v>1983</v>
      </c>
      <c r="AZ2449" s="5" t="s">
        <v>11</v>
      </c>
      <c r="BA2449" s="5" t="s">
        <v>1984</v>
      </c>
      <c r="BB2449" s="5" t="s">
        <v>1985</v>
      </c>
      <c r="BC2449" s="5" t="s">
        <v>1978</v>
      </c>
      <c r="BD2449" s="5" t="s">
        <v>1986</v>
      </c>
      <c r="BE2449" s="5" t="s">
        <v>245</v>
      </c>
      <c r="BF2449" s="5" t="s">
        <v>1333</v>
      </c>
      <c r="BG2449" s="5" t="s">
        <v>1987</v>
      </c>
      <c r="BH2449" s="5" t="s">
        <v>1343</v>
      </c>
    </row>
    <row r="2450" spans="1:60" x14ac:dyDescent="0.25">
      <c r="A2450">
        <f t="shared" si="206"/>
        <v>98560</v>
      </c>
      <c r="B2450">
        <f t="shared" si="207"/>
        <v>50100711</v>
      </c>
      <c r="C2450" t="str">
        <f t="shared" si="208"/>
        <v>CC</v>
      </c>
      <c r="D2450" t="str">
        <f t="shared" si="205"/>
        <v>REGION CENTRE EST</v>
      </c>
      <c r="E2450" s="12" t="str">
        <f t="shared" si="209"/>
        <v>TERRAIN</v>
      </c>
      <c r="F2450" s="4" t="s">
        <v>9876</v>
      </c>
      <c r="G2450" s="4" t="s">
        <v>9877</v>
      </c>
      <c r="H2450" s="5">
        <v>2</v>
      </c>
      <c r="I2450" s="5" t="s">
        <v>6943</v>
      </c>
      <c r="J2450" s="5"/>
      <c r="K2450" s="5"/>
      <c r="L2450" s="5"/>
      <c r="M2450" s="5" t="s">
        <v>1343</v>
      </c>
      <c r="N2450" s="5"/>
      <c r="O2450" s="5"/>
      <c r="P2450" s="5"/>
      <c r="Q2450" s="5"/>
      <c r="R2450" s="5"/>
      <c r="S2450" s="5"/>
      <c r="T2450" s="5"/>
      <c r="U2450" s="6">
        <v>45627</v>
      </c>
      <c r="V2450" s="4"/>
      <c r="W2450" s="4" t="s">
        <v>1329</v>
      </c>
      <c r="X2450" s="5"/>
      <c r="Y2450" s="5"/>
      <c r="Z2450" s="5"/>
      <c r="AA2450" s="4" t="s">
        <v>3543</v>
      </c>
      <c r="AB2450" s="5"/>
      <c r="AC2450" s="5"/>
      <c r="AD2450" s="5"/>
      <c r="AE2450" s="5"/>
      <c r="AF2450" s="6"/>
      <c r="AG2450" s="5"/>
      <c r="AH2450" s="5"/>
      <c r="AI2450" s="5"/>
      <c r="AJ2450" s="6"/>
      <c r="AK2450" s="5"/>
      <c r="AL2450" s="6"/>
      <c r="AM2450" s="5"/>
      <c r="AN2450" s="5"/>
      <c r="AO2450" s="5"/>
      <c r="AP2450" s="5" t="s">
        <v>1536</v>
      </c>
      <c r="AQ2450" s="4" t="s">
        <v>12479</v>
      </c>
      <c r="AR2450" s="5" t="s">
        <v>12480</v>
      </c>
      <c r="AS2450" s="4" t="s">
        <v>2273</v>
      </c>
      <c r="AT2450" s="5" t="s">
        <v>2274</v>
      </c>
      <c r="AU2450" s="5" t="s">
        <v>41</v>
      </c>
      <c r="AV2450" s="4" t="s">
        <v>2275</v>
      </c>
      <c r="AW2450" s="5" t="s">
        <v>256</v>
      </c>
      <c r="AX2450" s="5" t="s">
        <v>2486</v>
      </c>
      <c r="AY2450" s="5" t="s">
        <v>2487</v>
      </c>
      <c r="AZ2450" s="5" t="s">
        <v>11</v>
      </c>
      <c r="BA2450" s="4" t="s">
        <v>2488</v>
      </c>
      <c r="BB2450" s="5" t="s">
        <v>2489</v>
      </c>
      <c r="BC2450" s="4"/>
      <c r="BD2450" s="5"/>
      <c r="BE2450" s="5"/>
      <c r="BF2450" s="5"/>
      <c r="BG2450" s="4" t="s">
        <v>9877</v>
      </c>
      <c r="BH2450" s="5" t="s">
        <v>1343</v>
      </c>
    </row>
    <row r="2451" spans="1:60" x14ac:dyDescent="0.25">
      <c r="A2451">
        <f t="shared" si="206"/>
        <v>98558</v>
      </c>
      <c r="B2451">
        <f t="shared" si="207"/>
        <v>50100710</v>
      </c>
      <c r="C2451" t="str">
        <f t="shared" si="208"/>
        <v>CC</v>
      </c>
      <c r="D2451" t="str">
        <f t="shared" si="205"/>
        <v>REGION GRAND OUEST</v>
      </c>
      <c r="E2451" s="12" t="str">
        <f t="shared" si="209"/>
        <v>TERRAIN</v>
      </c>
      <c r="F2451" s="4" t="s">
        <v>9878</v>
      </c>
      <c r="G2451" s="4" t="s">
        <v>4351</v>
      </c>
      <c r="H2451" s="5">
        <v>2</v>
      </c>
      <c r="I2451" s="5" t="s">
        <v>6943</v>
      </c>
      <c r="J2451" s="5"/>
      <c r="K2451" s="5"/>
      <c r="L2451" s="5"/>
      <c r="M2451" s="5" t="s">
        <v>1343</v>
      </c>
      <c r="N2451" s="5"/>
      <c r="O2451" s="6"/>
      <c r="P2451" s="5"/>
      <c r="Q2451" s="5"/>
      <c r="R2451" s="5"/>
      <c r="S2451" s="5"/>
      <c r="T2451" s="5"/>
      <c r="U2451" s="6">
        <v>45627</v>
      </c>
      <c r="V2451" s="4"/>
      <c r="W2451" s="4" t="s">
        <v>1329</v>
      </c>
      <c r="X2451" s="5"/>
      <c r="Y2451" s="5"/>
      <c r="Z2451" s="5"/>
      <c r="AA2451" s="5" t="s">
        <v>4348</v>
      </c>
      <c r="AB2451" s="5"/>
      <c r="AC2451" s="5"/>
      <c r="AD2451" s="5"/>
      <c r="AE2451" s="5"/>
      <c r="AF2451" s="6"/>
      <c r="AG2451" s="5"/>
      <c r="AH2451" s="5"/>
      <c r="AI2451" s="5"/>
      <c r="AJ2451" s="6"/>
      <c r="AK2451" s="5"/>
      <c r="AL2451" s="6"/>
      <c r="AM2451" s="5"/>
      <c r="AN2451" s="5"/>
      <c r="AO2451" s="5"/>
      <c r="AP2451" s="5" t="s">
        <v>1413</v>
      </c>
      <c r="AQ2451" s="4" t="s">
        <v>1414</v>
      </c>
      <c r="AR2451" s="5" t="s">
        <v>19</v>
      </c>
      <c r="AS2451" s="5" t="s">
        <v>2662</v>
      </c>
      <c r="AT2451" s="5" t="s">
        <v>2663</v>
      </c>
      <c r="AU2451" s="5" t="s">
        <v>41</v>
      </c>
      <c r="AV2451" s="4" t="s">
        <v>2664</v>
      </c>
      <c r="AW2451" s="5" t="s">
        <v>119</v>
      </c>
      <c r="AX2451" s="5" t="s">
        <v>2665</v>
      </c>
      <c r="AY2451" s="5" t="s">
        <v>2666</v>
      </c>
      <c r="AZ2451" s="5" t="s">
        <v>11</v>
      </c>
      <c r="BA2451" s="5" t="s">
        <v>2667</v>
      </c>
      <c r="BB2451" s="5" t="s">
        <v>2668</v>
      </c>
      <c r="BC2451" s="5" t="s">
        <v>4347</v>
      </c>
      <c r="BD2451" s="5" t="s">
        <v>4350</v>
      </c>
      <c r="BE2451" s="5" t="s">
        <v>25</v>
      </c>
      <c r="BF2451" s="5" t="s">
        <v>1333</v>
      </c>
      <c r="BG2451" s="5" t="s">
        <v>4351</v>
      </c>
      <c r="BH2451" s="5" t="s">
        <v>1343</v>
      </c>
    </row>
    <row r="2452" spans="1:60" x14ac:dyDescent="0.25">
      <c r="A2452">
        <f t="shared" si="206"/>
        <v>98521</v>
      </c>
      <c r="B2452">
        <f t="shared" si="207"/>
        <v>50100707</v>
      </c>
      <c r="C2452" t="str">
        <f t="shared" si="208"/>
        <v>CC</v>
      </c>
      <c r="D2452" t="str">
        <f t="shared" si="205"/>
        <v>REGION GRAND SUD</v>
      </c>
      <c r="E2452" s="12" t="str">
        <f t="shared" si="209"/>
        <v>TERRAIN</v>
      </c>
      <c r="F2452" s="4" t="s">
        <v>9879</v>
      </c>
      <c r="G2452" s="4" t="s">
        <v>9880</v>
      </c>
      <c r="H2452" s="5">
        <v>2</v>
      </c>
      <c r="I2452" s="5" t="s">
        <v>6943</v>
      </c>
      <c r="J2452" s="5"/>
      <c r="K2452" s="5"/>
      <c r="L2452" s="5"/>
      <c r="M2452" s="5" t="s">
        <v>1343</v>
      </c>
      <c r="N2452" s="5"/>
      <c r="O2452" s="5"/>
      <c r="P2452" s="5"/>
      <c r="Q2452" s="5"/>
      <c r="R2452" s="5"/>
      <c r="S2452" s="5"/>
      <c r="T2452" s="5"/>
      <c r="U2452" s="6">
        <v>45566</v>
      </c>
      <c r="V2452" s="4"/>
      <c r="W2452" s="4" t="s">
        <v>1329</v>
      </c>
      <c r="X2452" s="5"/>
      <c r="Y2452" s="5"/>
      <c r="Z2452" s="5"/>
      <c r="AA2452" s="4" t="s">
        <v>7497</v>
      </c>
      <c r="AB2452" s="5"/>
      <c r="AC2452" s="5"/>
      <c r="AD2452" s="5"/>
      <c r="AE2452" s="5"/>
      <c r="AF2452" s="6"/>
      <c r="AG2452" s="5"/>
      <c r="AH2452" s="5"/>
      <c r="AI2452" s="5"/>
      <c r="AJ2452" s="6"/>
      <c r="AK2452" s="5"/>
      <c r="AL2452" s="6"/>
      <c r="AM2452" s="5"/>
      <c r="AN2452" s="5"/>
      <c r="AO2452" s="5"/>
      <c r="AP2452" s="5" t="s">
        <v>1335</v>
      </c>
      <c r="AQ2452" s="4" t="s">
        <v>1336</v>
      </c>
      <c r="AR2452" s="5" t="s">
        <v>12476</v>
      </c>
      <c r="AS2452" s="4" t="s">
        <v>1745</v>
      </c>
      <c r="AT2452" s="5" t="s">
        <v>1746</v>
      </c>
      <c r="AU2452" s="5" t="s">
        <v>41</v>
      </c>
      <c r="AV2452" s="4" t="s">
        <v>1747</v>
      </c>
      <c r="AW2452" s="5" t="s">
        <v>52</v>
      </c>
      <c r="AX2452" s="5"/>
      <c r="AY2452" s="5"/>
      <c r="AZ2452" s="5"/>
      <c r="BA2452" s="4" t="s">
        <v>1809</v>
      </c>
      <c r="BB2452" s="5" t="s">
        <v>1810</v>
      </c>
      <c r="BC2452" s="4"/>
      <c r="BD2452" s="5"/>
      <c r="BE2452" s="5"/>
      <c r="BF2452" s="5"/>
      <c r="BG2452" s="4" t="s">
        <v>9880</v>
      </c>
      <c r="BH2452" s="5" t="s">
        <v>1343</v>
      </c>
    </row>
    <row r="2453" spans="1:60" x14ac:dyDescent="0.25">
      <c r="A2453">
        <f t="shared" si="206"/>
        <v>98517</v>
      </c>
      <c r="B2453">
        <f t="shared" si="207"/>
        <v>50100706</v>
      </c>
      <c r="C2453" t="str">
        <f t="shared" si="208"/>
        <v>CC</v>
      </c>
      <c r="D2453" t="str">
        <f t="shared" si="205"/>
        <v>REGION GRAND SUD</v>
      </c>
      <c r="E2453" s="12" t="str">
        <f t="shared" si="209"/>
        <v>TERRAIN</v>
      </c>
      <c r="F2453" s="4" t="s">
        <v>9881</v>
      </c>
      <c r="G2453" s="4" t="s">
        <v>5033</v>
      </c>
      <c r="H2453" s="5">
        <v>2</v>
      </c>
      <c r="I2453" s="5" t="s">
        <v>6943</v>
      </c>
      <c r="J2453" s="5"/>
      <c r="K2453" s="5"/>
      <c r="L2453" s="5"/>
      <c r="M2453" s="5" t="s">
        <v>1343</v>
      </c>
      <c r="N2453" s="5"/>
      <c r="O2453" s="5"/>
      <c r="P2453" s="5"/>
      <c r="Q2453" s="5"/>
      <c r="R2453" s="5"/>
      <c r="S2453" s="5"/>
      <c r="T2453" s="5"/>
      <c r="U2453" s="6">
        <v>45474</v>
      </c>
      <c r="V2453" s="4"/>
      <c r="W2453" s="4" t="s">
        <v>1329</v>
      </c>
      <c r="X2453" s="5"/>
      <c r="Y2453" s="5"/>
      <c r="Z2453" s="5"/>
      <c r="AA2453" s="4" t="s">
        <v>5030</v>
      </c>
      <c r="AB2453" s="5"/>
      <c r="AC2453" s="5"/>
      <c r="AD2453" s="5"/>
      <c r="AE2453" s="5"/>
      <c r="AF2453" s="6"/>
      <c r="AG2453" s="5"/>
      <c r="AH2453" s="5"/>
      <c r="AI2453" s="5"/>
      <c r="AJ2453" s="6"/>
      <c r="AK2453" s="5"/>
      <c r="AL2453" s="6"/>
      <c r="AM2453" s="5"/>
      <c r="AN2453" s="5"/>
      <c r="AO2453" s="5"/>
      <c r="AP2453" s="5" t="s">
        <v>1335</v>
      </c>
      <c r="AQ2453" s="4" t="s">
        <v>1336</v>
      </c>
      <c r="AR2453" s="5" t="s">
        <v>12476</v>
      </c>
      <c r="AS2453" s="4" t="s">
        <v>1522</v>
      </c>
      <c r="AT2453" s="5" t="s">
        <v>1523</v>
      </c>
      <c r="AU2453" s="5" t="s">
        <v>41</v>
      </c>
      <c r="AV2453" s="4" t="s">
        <v>1524</v>
      </c>
      <c r="AW2453" s="5" t="s">
        <v>93</v>
      </c>
      <c r="AX2453" s="5"/>
      <c r="AY2453" s="5"/>
      <c r="AZ2453" s="5"/>
      <c r="BA2453" s="4" t="s">
        <v>1525</v>
      </c>
      <c r="BB2453" s="5" t="s">
        <v>1526</v>
      </c>
      <c r="BC2453" s="4" t="s">
        <v>5028</v>
      </c>
      <c r="BD2453" s="5" t="s">
        <v>5032</v>
      </c>
      <c r="BE2453" s="5" t="s">
        <v>3</v>
      </c>
      <c r="BF2453" s="5" t="s">
        <v>1333</v>
      </c>
      <c r="BG2453" s="4" t="s">
        <v>5033</v>
      </c>
      <c r="BH2453" s="5" t="s">
        <v>1343</v>
      </c>
    </row>
    <row r="2454" spans="1:60" x14ac:dyDescent="0.25">
      <c r="A2454">
        <f t="shared" si="206"/>
        <v>98510</v>
      </c>
      <c r="B2454">
        <f t="shared" si="207"/>
        <v>50100705</v>
      </c>
      <c r="C2454" t="str">
        <f t="shared" si="208"/>
        <v>CC</v>
      </c>
      <c r="D2454" t="str">
        <f t="shared" si="205"/>
        <v>REGION ILE DE FRANCE NORD</v>
      </c>
      <c r="E2454" s="12" t="str">
        <f t="shared" si="209"/>
        <v>TERRAIN</v>
      </c>
      <c r="F2454" s="4" t="s">
        <v>9882</v>
      </c>
      <c r="G2454" s="4" t="s">
        <v>2860</v>
      </c>
      <c r="H2454" s="5">
        <v>2</v>
      </c>
      <c r="I2454" s="5" t="s">
        <v>6943</v>
      </c>
      <c r="J2454" s="5"/>
      <c r="K2454" s="5"/>
      <c r="L2454" s="5"/>
      <c r="M2454" s="5" t="s">
        <v>1343</v>
      </c>
      <c r="N2454" s="5"/>
      <c r="O2454" s="6"/>
      <c r="P2454" s="5"/>
      <c r="Q2454" s="5"/>
      <c r="R2454" s="5"/>
      <c r="S2454" s="5"/>
      <c r="T2454" s="5"/>
      <c r="U2454" s="6">
        <v>45597</v>
      </c>
      <c r="V2454" s="4"/>
      <c r="W2454" s="4" t="s">
        <v>1329</v>
      </c>
      <c r="X2454" s="5"/>
      <c r="Y2454" s="5"/>
      <c r="Z2454" s="5"/>
      <c r="AA2454" s="5" t="s">
        <v>2857</v>
      </c>
      <c r="AB2454" s="5"/>
      <c r="AC2454" s="5"/>
      <c r="AD2454" s="5"/>
      <c r="AE2454" s="5"/>
      <c r="AF2454" s="6"/>
      <c r="AG2454" s="5"/>
      <c r="AH2454" s="5"/>
      <c r="AI2454" s="5"/>
      <c r="AJ2454" s="6"/>
      <c r="AK2454" s="5"/>
      <c r="AL2454" s="6"/>
      <c r="AM2454" s="5"/>
      <c r="AN2454" s="5"/>
      <c r="AO2454" s="5"/>
      <c r="AP2454" s="5" t="s">
        <v>12477</v>
      </c>
      <c r="AQ2454" s="4" t="s">
        <v>1351</v>
      </c>
      <c r="AR2454" s="5" t="s">
        <v>12478</v>
      </c>
      <c r="AS2454" s="4" t="s">
        <v>2022</v>
      </c>
      <c r="AT2454" s="5" t="s">
        <v>2023</v>
      </c>
      <c r="AU2454" s="5" t="s">
        <v>41</v>
      </c>
      <c r="AV2454" s="4" t="s">
        <v>2024</v>
      </c>
      <c r="AW2454" s="5" t="s">
        <v>26</v>
      </c>
      <c r="AX2454" s="5" t="s">
        <v>2025</v>
      </c>
      <c r="AY2454" s="5" t="s">
        <v>2026</v>
      </c>
      <c r="AZ2454" s="5" t="s">
        <v>11</v>
      </c>
      <c r="BA2454" s="5" t="s">
        <v>2027</v>
      </c>
      <c r="BB2454" s="5" t="s">
        <v>2028</v>
      </c>
      <c r="BC2454" s="5" t="s">
        <v>2854</v>
      </c>
      <c r="BD2454" s="5" t="s">
        <v>2859</v>
      </c>
      <c r="BE2454" s="5" t="s">
        <v>25</v>
      </c>
      <c r="BF2454" s="5" t="s">
        <v>1333</v>
      </c>
      <c r="BG2454" s="5" t="s">
        <v>2860</v>
      </c>
      <c r="BH2454" s="5" t="s">
        <v>1343</v>
      </c>
    </row>
    <row r="2455" spans="1:60" x14ac:dyDescent="0.25">
      <c r="A2455">
        <f t="shared" si="206"/>
        <v>98495</v>
      </c>
      <c r="B2455">
        <f t="shared" si="207"/>
        <v>50100704</v>
      </c>
      <c r="C2455" t="str">
        <f t="shared" si="208"/>
        <v>CC</v>
      </c>
      <c r="D2455" t="str">
        <f t="shared" si="205"/>
        <v>REGION GRAND SUD</v>
      </c>
      <c r="E2455" s="12" t="str">
        <f t="shared" si="209"/>
        <v>TERRAIN</v>
      </c>
      <c r="F2455" s="4" t="s">
        <v>9883</v>
      </c>
      <c r="G2455" s="4" t="s">
        <v>6366</v>
      </c>
      <c r="H2455" s="5">
        <v>2</v>
      </c>
      <c r="I2455" s="5" t="s">
        <v>6943</v>
      </c>
      <c r="J2455" s="5"/>
      <c r="K2455" s="5"/>
      <c r="L2455" s="5"/>
      <c r="M2455" s="5" t="s">
        <v>1343</v>
      </c>
      <c r="N2455" s="5"/>
      <c r="O2455" s="5"/>
      <c r="P2455" s="5"/>
      <c r="Q2455" s="5"/>
      <c r="R2455" s="5"/>
      <c r="S2455" s="5"/>
      <c r="T2455" s="5"/>
      <c r="U2455" s="6">
        <v>45474</v>
      </c>
      <c r="V2455" s="4"/>
      <c r="W2455" s="4" t="s">
        <v>1329</v>
      </c>
      <c r="X2455" s="5"/>
      <c r="Y2455" s="5"/>
      <c r="Z2455" s="5"/>
      <c r="AA2455" s="5" t="s">
        <v>6363</v>
      </c>
      <c r="AB2455" s="5"/>
      <c r="AC2455" s="5"/>
      <c r="AD2455" s="5"/>
      <c r="AE2455" s="5"/>
      <c r="AF2455" s="6"/>
      <c r="AG2455" s="5"/>
      <c r="AH2455" s="5"/>
      <c r="AI2455" s="5"/>
      <c r="AJ2455" s="6"/>
      <c r="AK2455" s="5"/>
      <c r="AL2455" s="6"/>
      <c r="AM2455" s="5"/>
      <c r="AN2455" s="5"/>
      <c r="AO2455" s="5"/>
      <c r="AP2455" s="5" t="s">
        <v>1335</v>
      </c>
      <c r="AQ2455" s="4" t="s">
        <v>1336</v>
      </c>
      <c r="AR2455" s="5" t="s">
        <v>12476</v>
      </c>
      <c r="AS2455" s="5" t="s">
        <v>1522</v>
      </c>
      <c r="AT2455" s="5" t="s">
        <v>1523</v>
      </c>
      <c r="AU2455" s="5" t="s">
        <v>41</v>
      </c>
      <c r="AV2455" s="4" t="s">
        <v>1524</v>
      </c>
      <c r="AW2455" s="5" t="s">
        <v>93</v>
      </c>
      <c r="AX2455" s="5" t="s">
        <v>1574</v>
      </c>
      <c r="AY2455" s="5" t="s">
        <v>1575</v>
      </c>
      <c r="AZ2455" s="5" t="s">
        <v>11</v>
      </c>
      <c r="BA2455" s="5" t="s">
        <v>1576</v>
      </c>
      <c r="BB2455" s="5" t="s">
        <v>1577</v>
      </c>
      <c r="BC2455" s="5" t="s">
        <v>6361</v>
      </c>
      <c r="BD2455" s="5" t="s">
        <v>6365</v>
      </c>
      <c r="BE2455" s="5" t="s">
        <v>260</v>
      </c>
      <c r="BF2455" s="5" t="s">
        <v>1333</v>
      </c>
      <c r="BG2455" s="5" t="s">
        <v>6366</v>
      </c>
      <c r="BH2455" s="5" t="s">
        <v>1343</v>
      </c>
    </row>
    <row r="2456" spans="1:60" x14ac:dyDescent="0.25">
      <c r="A2456">
        <f t="shared" si="206"/>
        <v>98494</v>
      </c>
      <c r="B2456">
        <f t="shared" si="207"/>
        <v>50100703</v>
      </c>
      <c r="C2456" t="str">
        <f t="shared" si="208"/>
        <v>CC</v>
      </c>
      <c r="D2456" t="str">
        <f t="shared" si="205"/>
        <v>REGION CENTRE EST</v>
      </c>
      <c r="E2456" s="12" t="str">
        <f t="shared" si="209"/>
        <v>TERRAIN</v>
      </c>
      <c r="F2456" s="4" t="s">
        <v>9884</v>
      </c>
      <c r="G2456" s="4" t="s">
        <v>6778</v>
      </c>
      <c r="H2456" s="5">
        <v>2</v>
      </c>
      <c r="I2456" s="5" t="s">
        <v>6943</v>
      </c>
      <c r="J2456" s="5"/>
      <c r="K2456" s="5"/>
      <c r="L2456" s="5"/>
      <c r="M2456" s="5" t="s">
        <v>1343</v>
      </c>
      <c r="N2456" s="5"/>
      <c r="O2456" s="6"/>
      <c r="P2456" s="5"/>
      <c r="Q2456" s="5"/>
      <c r="R2456" s="5"/>
      <c r="S2456" s="5"/>
      <c r="T2456" s="5"/>
      <c r="U2456" s="6">
        <v>45627</v>
      </c>
      <c r="V2456" s="4"/>
      <c r="W2456" s="4" t="s">
        <v>1329</v>
      </c>
      <c r="X2456" s="5"/>
      <c r="Y2456" s="5"/>
      <c r="Z2456" s="5"/>
      <c r="AA2456" s="5" t="s">
        <v>6776</v>
      </c>
      <c r="AB2456" s="5"/>
      <c r="AC2456" s="5"/>
      <c r="AD2456" s="5"/>
      <c r="AE2456" s="5"/>
      <c r="AF2456" s="6"/>
      <c r="AG2456" s="5"/>
      <c r="AH2456" s="5"/>
      <c r="AI2456" s="5"/>
      <c r="AJ2456" s="6"/>
      <c r="AK2456" s="5"/>
      <c r="AL2456" s="6"/>
      <c r="AM2456" s="5"/>
      <c r="AN2456" s="5"/>
      <c r="AO2456" s="5"/>
      <c r="AP2456" s="5" t="s">
        <v>1536</v>
      </c>
      <c r="AQ2456" s="4" t="s">
        <v>12479</v>
      </c>
      <c r="AR2456" s="5" t="s">
        <v>12480</v>
      </c>
      <c r="AS2456" s="5" t="s">
        <v>1564</v>
      </c>
      <c r="AT2456" s="5" t="s">
        <v>1565</v>
      </c>
      <c r="AU2456" s="5" t="s">
        <v>41</v>
      </c>
      <c r="AV2456" s="4" t="s">
        <v>1566</v>
      </c>
      <c r="AW2456" s="5" t="s">
        <v>68</v>
      </c>
      <c r="AX2456" s="5"/>
      <c r="AY2456" s="5"/>
      <c r="AZ2456" s="5"/>
      <c r="BA2456" s="5" t="s">
        <v>7099</v>
      </c>
      <c r="BB2456" s="5" t="s">
        <v>7100</v>
      </c>
      <c r="BC2456" s="5"/>
      <c r="BD2456" s="5"/>
      <c r="BE2456" s="5"/>
      <c r="BF2456" s="5"/>
      <c r="BG2456" s="5" t="s">
        <v>6778</v>
      </c>
      <c r="BH2456" s="5" t="s">
        <v>1343</v>
      </c>
    </row>
    <row r="2457" spans="1:60" x14ac:dyDescent="0.25">
      <c r="A2457">
        <f t="shared" si="206"/>
        <v>98491</v>
      </c>
      <c r="B2457">
        <f t="shared" si="207"/>
        <v>50100702</v>
      </c>
      <c r="C2457" t="str">
        <f t="shared" si="208"/>
        <v>CC</v>
      </c>
      <c r="D2457" t="str">
        <f t="shared" si="205"/>
        <v>REGION CENTRE EST</v>
      </c>
      <c r="E2457" s="12" t="str">
        <f t="shared" si="209"/>
        <v>TERRAIN</v>
      </c>
      <c r="F2457" s="4" t="s">
        <v>9885</v>
      </c>
      <c r="G2457" s="4" t="s">
        <v>3882</v>
      </c>
      <c r="H2457" s="5">
        <v>2</v>
      </c>
      <c r="I2457" s="5" t="s">
        <v>6943</v>
      </c>
      <c r="J2457" s="5"/>
      <c r="K2457" s="5"/>
      <c r="L2457" s="5"/>
      <c r="M2457" s="5" t="s">
        <v>1343</v>
      </c>
      <c r="N2457" s="5"/>
      <c r="O2457" s="5"/>
      <c r="P2457" s="5"/>
      <c r="Q2457" s="5"/>
      <c r="R2457" s="5"/>
      <c r="S2457" s="5"/>
      <c r="T2457" s="5"/>
      <c r="U2457" s="6">
        <v>45627</v>
      </c>
      <c r="V2457" s="4"/>
      <c r="W2457" s="4" t="s">
        <v>1329</v>
      </c>
      <c r="X2457" s="5"/>
      <c r="Y2457" s="5"/>
      <c r="Z2457" s="5"/>
      <c r="AA2457" s="4" t="s">
        <v>3879</v>
      </c>
      <c r="AB2457" s="5"/>
      <c r="AC2457" s="5"/>
      <c r="AD2457" s="5"/>
      <c r="AE2457" s="5"/>
      <c r="AF2457" s="6"/>
      <c r="AG2457" s="5"/>
      <c r="AH2457" s="5"/>
      <c r="AI2457" s="5"/>
      <c r="AJ2457" s="6"/>
      <c r="AK2457" s="5"/>
      <c r="AL2457" s="6"/>
      <c r="AM2457" s="5"/>
      <c r="AN2457" s="5"/>
      <c r="AO2457" s="5"/>
      <c r="AP2457" s="5" t="s">
        <v>1536</v>
      </c>
      <c r="AQ2457" s="4" t="s">
        <v>12479</v>
      </c>
      <c r="AR2457" s="5" t="s">
        <v>12480</v>
      </c>
      <c r="AS2457" s="4" t="s">
        <v>1696</v>
      </c>
      <c r="AT2457" s="5" t="s">
        <v>1697</v>
      </c>
      <c r="AU2457" s="5" t="s">
        <v>41</v>
      </c>
      <c r="AV2457" s="4" t="s">
        <v>1698</v>
      </c>
      <c r="AW2457" s="5" t="s">
        <v>66</v>
      </c>
      <c r="AX2457" s="5" t="s">
        <v>2614</v>
      </c>
      <c r="AY2457" s="5" t="s">
        <v>2615</v>
      </c>
      <c r="AZ2457" s="5" t="s">
        <v>11</v>
      </c>
      <c r="BA2457" s="4" t="s">
        <v>2616</v>
      </c>
      <c r="BB2457" s="5" t="s">
        <v>2617</v>
      </c>
      <c r="BC2457" s="4" t="s">
        <v>3878</v>
      </c>
      <c r="BD2457" s="5" t="s">
        <v>3881</v>
      </c>
      <c r="BE2457" s="5" t="s">
        <v>25</v>
      </c>
      <c r="BF2457" s="5" t="s">
        <v>1333</v>
      </c>
      <c r="BG2457" s="4" t="s">
        <v>3882</v>
      </c>
      <c r="BH2457" s="5" t="s">
        <v>1343</v>
      </c>
    </row>
    <row r="2458" spans="1:60" x14ac:dyDescent="0.25">
      <c r="A2458">
        <f t="shared" si="206"/>
        <v>98489</v>
      </c>
      <c r="B2458">
        <f t="shared" si="207"/>
        <v>50100701</v>
      </c>
      <c r="C2458" t="str">
        <f t="shared" si="208"/>
        <v>CC</v>
      </c>
      <c r="D2458" t="str">
        <f t="shared" si="205"/>
        <v>REGION GRAND SUD</v>
      </c>
      <c r="E2458" s="12" t="str">
        <f t="shared" si="209"/>
        <v>TERRAIN</v>
      </c>
      <c r="F2458" s="4" t="s">
        <v>9886</v>
      </c>
      <c r="G2458" s="4" t="s">
        <v>4510</v>
      </c>
      <c r="H2458" s="5">
        <v>2</v>
      </c>
      <c r="I2458" s="5" t="s">
        <v>6943</v>
      </c>
      <c r="J2458" s="5"/>
      <c r="K2458" s="5"/>
      <c r="L2458" s="5"/>
      <c r="M2458" s="5" t="s">
        <v>1343</v>
      </c>
      <c r="N2458" s="5"/>
      <c r="O2458" s="5"/>
      <c r="P2458" s="5"/>
      <c r="Q2458" s="5"/>
      <c r="R2458" s="5"/>
      <c r="S2458" s="5"/>
      <c r="T2458" s="5"/>
      <c r="U2458" s="6">
        <v>45597</v>
      </c>
      <c r="V2458" s="4"/>
      <c r="W2458" s="4" t="s">
        <v>1329</v>
      </c>
      <c r="X2458" s="5"/>
      <c r="Y2458" s="5"/>
      <c r="Z2458" s="5"/>
      <c r="AA2458" s="5" t="s">
        <v>4507</v>
      </c>
      <c r="AB2458" s="5"/>
      <c r="AC2458" s="5"/>
      <c r="AD2458" s="5"/>
      <c r="AE2458" s="5"/>
      <c r="AF2458" s="6"/>
      <c r="AG2458" s="5"/>
      <c r="AH2458" s="5"/>
      <c r="AI2458" s="5"/>
      <c r="AJ2458" s="6"/>
      <c r="AK2458" s="5"/>
      <c r="AL2458" s="6"/>
      <c r="AM2458" s="5"/>
      <c r="AN2458" s="5"/>
      <c r="AO2458" s="5"/>
      <c r="AP2458" s="5" t="s">
        <v>1335</v>
      </c>
      <c r="AQ2458" s="4" t="s">
        <v>1336</v>
      </c>
      <c r="AR2458" s="5" t="s">
        <v>12476</v>
      </c>
      <c r="AS2458" s="4" t="s">
        <v>1403</v>
      </c>
      <c r="AT2458" s="5" t="s">
        <v>1404</v>
      </c>
      <c r="AU2458" s="5" t="s">
        <v>41</v>
      </c>
      <c r="AV2458" s="4" t="s">
        <v>1405</v>
      </c>
      <c r="AW2458" s="5" t="s">
        <v>61</v>
      </c>
      <c r="AX2458" s="5"/>
      <c r="AY2458" s="5"/>
      <c r="AZ2458" s="5"/>
      <c r="BA2458" s="5" t="s">
        <v>1406</v>
      </c>
      <c r="BB2458" s="5" t="s">
        <v>1407</v>
      </c>
      <c r="BC2458" s="5" t="s">
        <v>4504</v>
      </c>
      <c r="BD2458" s="5" t="s">
        <v>4509</v>
      </c>
      <c r="BE2458" s="5" t="s">
        <v>245</v>
      </c>
      <c r="BF2458" s="5" t="s">
        <v>1333</v>
      </c>
      <c r="BG2458" s="5" t="s">
        <v>4510</v>
      </c>
      <c r="BH2458" s="5" t="s">
        <v>1343</v>
      </c>
    </row>
    <row r="2459" spans="1:60" x14ac:dyDescent="0.25">
      <c r="A2459">
        <f t="shared" si="206"/>
        <v>98486</v>
      </c>
      <c r="B2459">
        <f t="shared" si="207"/>
        <v>50100700</v>
      </c>
      <c r="C2459" t="str">
        <f t="shared" si="208"/>
        <v>CC</v>
      </c>
      <c r="D2459" t="str">
        <f t="shared" si="205"/>
        <v>REGION GRAND OUEST</v>
      </c>
      <c r="E2459" s="12" t="str">
        <f t="shared" si="209"/>
        <v>TERRAIN</v>
      </c>
      <c r="F2459" s="4" t="s">
        <v>9887</v>
      </c>
      <c r="G2459" s="4" t="s">
        <v>5941</v>
      </c>
      <c r="H2459" s="5">
        <v>2</v>
      </c>
      <c r="I2459" s="5" t="s">
        <v>6943</v>
      </c>
      <c r="J2459" s="5"/>
      <c r="K2459" s="5"/>
      <c r="L2459" s="5"/>
      <c r="M2459" s="5" t="s">
        <v>1343</v>
      </c>
      <c r="N2459" s="5"/>
      <c r="O2459" s="6"/>
      <c r="P2459" s="5"/>
      <c r="Q2459" s="5"/>
      <c r="R2459" s="5"/>
      <c r="S2459" s="5"/>
      <c r="T2459" s="5"/>
      <c r="U2459" s="6">
        <v>45597</v>
      </c>
      <c r="V2459" s="4"/>
      <c r="W2459" s="4" t="s">
        <v>1329</v>
      </c>
      <c r="X2459" s="5"/>
      <c r="Y2459" s="5"/>
      <c r="Z2459" s="5"/>
      <c r="AA2459" s="4" t="s">
        <v>3944</v>
      </c>
      <c r="AB2459" s="5"/>
      <c r="AC2459" s="5"/>
      <c r="AD2459" s="5"/>
      <c r="AE2459" s="5"/>
      <c r="AF2459" s="6"/>
      <c r="AG2459" s="5"/>
      <c r="AH2459" s="5"/>
      <c r="AI2459" s="5"/>
      <c r="AJ2459" s="6"/>
      <c r="AK2459" s="5"/>
      <c r="AL2459" s="6"/>
      <c r="AM2459" s="5"/>
      <c r="AN2459" s="5"/>
      <c r="AO2459" s="5"/>
      <c r="AP2459" s="5" t="s">
        <v>1413</v>
      </c>
      <c r="AQ2459" s="4" t="s">
        <v>1414</v>
      </c>
      <c r="AR2459" s="5" t="s">
        <v>19</v>
      </c>
      <c r="AS2459" s="4" t="s">
        <v>2225</v>
      </c>
      <c r="AT2459" s="5" t="s">
        <v>2226</v>
      </c>
      <c r="AU2459" s="5" t="s">
        <v>41</v>
      </c>
      <c r="AV2459" s="4" t="s">
        <v>2227</v>
      </c>
      <c r="AW2459" s="5" t="s">
        <v>89</v>
      </c>
      <c r="AX2459" s="5" t="s">
        <v>5596</v>
      </c>
      <c r="AY2459" s="5" t="s">
        <v>5597</v>
      </c>
      <c r="AZ2459" s="5" t="s">
        <v>11</v>
      </c>
      <c r="BA2459" s="4" t="s">
        <v>5598</v>
      </c>
      <c r="BB2459" s="5" t="s">
        <v>5599</v>
      </c>
      <c r="BC2459" s="4" t="s">
        <v>5938</v>
      </c>
      <c r="BD2459" s="5" t="s">
        <v>5940</v>
      </c>
      <c r="BE2459" s="5" t="s">
        <v>25</v>
      </c>
      <c r="BF2459" s="5" t="s">
        <v>1333</v>
      </c>
      <c r="BG2459" s="4" t="s">
        <v>5941</v>
      </c>
      <c r="BH2459" s="5" t="s">
        <v>1343</v>
      </c>
    </row>
    <row r="2460" spans="1:60" x14ac:dyDescent="0.25">
      <c r="A2460">
        <f t="shared" si="206"/>
        <v>98481</v>
      </c>
      <c r="B2460">
        <f t="shared" si="207"/>
        <v>50100699</v>
      </c>
      <c r="C2460" t="str">
        <f t="shared" si="208"/>
        <v>CC</v>
      </c>
      <c r="D2460" t="str">
        <f t="shared" si="205"/>
        <v>REGION ILE DE FRANCE NORD</v>
      </c>
      <c r="E2460" s="12" t="str">
        <f t="shared" si="209"/>
        <v>TERRAIN</v>
      </c>
      <c r="F2460" s="4" t="s">
        <v>9888</v>
      </c>
      <c r="G2460" s="4" t="s">
        <v>6890</v>
      </c>
      <c r="H2460" s="5">
        <v>2</v>
      </c>
      <c r="I2460" s="5" t="s">
        <v>6943</v>
      </c>
      <c r="J2460" s="5"/>
      <c r="K2460" s="5"/>
      <c r="L2460" s="5"/>
      <c r="M2460" s="5" t="s">
        <v>1343</v>
      </c>
      <c r="N2460" s="5"/>
      <c r="O2460" s="5"/>
      <c r="P2460" s="5"/>
      <c r="Q2460" s="5"/>
      <c r="R2460" s="5"/>
      <c r="S2460" s="5"/>
      <c r="T2460" s="5"/>
      <c r="U2460" s="6">
        <v>45627</v>
      </c>
      <c r="V2460" s="4"/>
      <c r="W2460" s="4" t="s">
        <v>1329</v>
      </c>
      <c r="X2460" s="5"/>
      <c r="Y2460" s="5"/>
      <c r="Z2460" s="5"/>
      <c r="AA2460" s="4" t="s">
        <v>4697</v>
      </c>
      <c r="AB2460" s="5"/>
      <c r="AC2460" s="5"/>
      <c r="AD2460" s="5"/>
      <c r="AE2460" s="5"/>
      <c r="AF2460" s="6"/>
      <c r="AG2460" s="5"/>
      <c r="AH2460" s="5"/>
      <c r="AI2460" s="5"/>
      <c r="AJ2460" s="6"/>
      <c r="AK2460" s="5"/>
      <c r="AL2460" s="6"/>
      <c r="AM2460" s="5"/>
      <c r="AN2460" s="5"/>
      <c r="AO2460" s="5"/>
      <c r="AP2460" s="5" t="s">
        <v>12477</v>
      </c>
      <c r="AQ2460" s="4" t="s">
        <v>1351</v>
      </c>
      <c r="AR2460" s="5" t="s">
        <v>12478</v>
      </c>
      <c r="AS2460" s="4" t="s">
        <v>1638</v>
      </c>
      <c r="AT2460" s="5" t="s">
        <v>1639</v>
      </c>
      <c r="AU2460" s="5" t="s">
        <v>41</v>
      </c>
      <c r="AV2460" s="4" t="s">
        <v>1640</v>
      </c>
      <c r="AW2460" s="5" t="s">
        <v>142</v>
      </c>
      <c r="AX2460" s="5" t="s">
        <v>4013</v>
      </c>
      <c r="AY2460" s="5" t="s">
        <v>4015</v>
      </c>
      <c r="AZ2460" s="5" t="s">
        <v>1357</v>
      </c>
      <c r="BA2460" s="4" t="s">
        <v>3413</v>
      </c>
      <c r="BB2460" s="5" t="s">
        <v>11117</v>
      </c>
      <c r="BC2460" s="4" t="s">
        <v>6887</v>
      </c>
      <c r="BD2460" s="5" t="s">
        <v>6889</v>
      </c>
      <c r="BE2460" s="5" t="s">
        <v>3</v>
      </c>
      <c r="BF2460" s="5" t="s">
        <v>1333</v>
      </c>
      <c r="BG2460" s="4" t="s">
        <v>6890</v>
      </c>
      <c r="BH2460" s="5" t="s">
        <v>1343</v>
      </c>
    </row>
    <row r="2461" spans="1:60" x14ac:dyDescent="0.25">
      <c r="A2461">
        <f t="shared" si="206"/>
        <v>98480</v>
      </c>
      <c r="B2461">
        <f t="shared" si="207"/>
        <v>50100698</v>
      </c>
      <c r="C2461" t="str">
        <f t="shared" si="208"/>
        <v>CC</v>
      </c>
      <c r="D2461" t="str">
        <f t="shared" si="205"/>
        <v>REGION ILE DE FRANCE NORD</v>
      </c>
      <c r="E2461" s="12" t="str">
        <f t="shared" si="209"/>
        <v>TERRAIN</v>
      </c>
      <c r="F2461" s="4" t="s">
        <v>9889</v>
      </c>
      <c r="G2461" s="4" t="s">
        <v>7240</v>
      </c>
      <c r="H2461" s="5">
        <v>2</v>
      </c>
      <c r="I2461" s="5" t="s">
        <v>6943</v>
      </c>
      <c r="J2461" s="5"/>
      <c r="K2461" s="5"/>
      <c r="L2461" s="5"/>
      <c r="M2461" s="5" t="s">
        <v>1343</v>
      </c>
      <c r="N2461" s="5"/>
      <c r="O2461" s="5"/>
      <c r="P2461" s="5"/>
      <c r="Q2461" s="5"/>
      <c r="R2461" s="5"/>
      <c r="S2461" s="5"/>
      <c r="T2461" s="5"/>
      <c r="U2461" s="6">
        <v>45597</v>
      </c>
      <c r="V2461" s="4"/>
      <c r="W2461" s="4" t="s">
        <v>1329</v>
      </c>
      <c r="X2461" s="5"/>
      <c r="Y2461" s="5"/>
      <c r="Z2461" s="5"/>
      <c r="AA2461" s="4" t="s">
        <v>1498</v>
      </c>
      <c r="AB2461" s="5"/>
      <c r="AC2461" s="5"/>
      <c r="AD2461" s="5"/>
      <c r="AE2461" s="5"/>
      <c r="AF2461" s="6"/>
      <c r="AG2461" s="5"/>
      <c r="AH2461" s="5"/>
      <c r="AI2461" s="5"/>
      <c r="AJ2461" s="6"/>
      <c r="AK2461" s="5"/>
      <c r="AL2461" s="6"/>
      <c r="AM2461" s="5"/>
      <c r="AN2461" s="5"/>
      <c r="AO2461" s="5"/>
      <c r="AP2461" s="5" t="s">
        <v>12477</v>
      </c>
      <c r="AQ2461" s="4" t="s">
        <v>1351</v>
      </c>
      <c r="AR2461" s="5" t="s">
        <v>12478</v>
      </c>
      <c r="AS2461" s="4" t="s">
        <v>2022</v>
      </c>
      <c r="AT2461" s="5" t="s">
        <v>2023</v>
      </c>
      <c r="AU2461" s="5" t="s">
        <v>41</v>
      </c>
      <c r="AV2461" s="4" t="s">
        <v>2024</v>
      </c>
      <c r="AW2461" s="5" t="s">
        <v>26</v>
      </c>
      <c r="AX2461" s="5" t="s">
        <v>2025</v>
      </c>
      <c r="AY2461" s="5" t="s">
        <v>2026</v>
      </c>
      <c r="AZ2461" s="5" t="s">
        <v>11</v>
      </c>
      <c r="BA2461" s="4" t="s">
        <v>2027</v>
      </c>
      <c r="BB2461" s="5" t="s">
        <v>2028</v>
      </c>
      <c r="BC2461" s="4" t="s">
        <v>7237</v>
      </c>
      <c r="BD2461" s="5" t="s">
        <v>7239</v>
      </c>
      <c r="BE2461" s="5" t="s">
        <v>25</v>
      </c>
      <c r="BF2461" s="5" t="s">
        <v>1333</v>
      </c>
      <c r="BG2461" s="4" t="s">
        <v>7240</v>
      </c>
      <c r="BH2461" s="5" t="s">
        <v>1343</v>
      </c>
    </row>
    <row r="2462" spans="1:60" x14ac:dyDescent="0.25">
      <c r="A2462">
        <f t="shared" si="206"/>
        <v>98477</v>
      </c>
      <c r="B2462">
        <f t="shared" si="207"/>
        <v>50100697</v>
      </c>
      <c r="C2462" t="str">
        <f t="shared" si="208"/>
        <v>CC</v>
      </c>
      <c r="D2462" t="str">
        <f t="shared" si="205"/>
        <v>REGION ILE DE FRANCE NORD</v>
      </c>
      <c r="E2462" s="12" t="str">
        <f t="shared" si="209"/>
        <v>TERRAIN</v>
      </c>
      <c r="F2462" s="4" t="s">
        <v>9890</v>
      </c>
      <c r="G2462" s="4" t="s">
        <v>7347</v>
      </c>
      <c r="H2462" s="5">
        <v>2</v>
      </c>
      <c r="I2462" s="5" t="s">
        <v>6943</v>
      </c>
      <c r="J2462" s="5"/>
      <c r="K2462" s="5"/>
      <c r="L2462" s="5"/>
      <c r="M2462" s="5" t="s">
        <v>1343</v>
      </c>
      <c r="N2462" s="5"/>
      <c r="O2462" s="5"/>
      <c r="P2462" s="5"/>
      <c r="Q2462" s="5"/>
      <c r="R2462" s="5"/>
      <c r="S2462" s="5"/>
      <c r="T2462" s="5"/>
      <c r="U2462" s="6">
        <v>45627</v>
      </c>
      <c r="V2462" s="4"/>
      <c r="W2462" s="4" t="s">
        <v>1329</v>
      </c>
      <c r="X2462" s="5"/>
      <c r="Y2462" s="5"/>
      <c r="Z2462" s="5"/>
      <c r="AA2462" s="5" t="s">
        <v>2084</v>
      </c>
      <c r="AB2462" s="5"/>
      <c r="AC2462" s="5"/>
      <c r="AD2462" s="5"/>
      <c r="AE2462" s="5"/>
      <c r="AF2462" s="6"/>
      <c r="AG2462" s="5"/>
      <c r="AH2462" s="5"/>
      <c r="AI2462" s="5"/>
      <c r="AJ2462" s="6"/>
      <c r="AK2462" s="5"/>
      <c r="AL2462" s="6"/>
      <c r="AM2462" s="5"/>
      <c r="AN2462" s="5"/>
      <c r="AO2462" s="5"/>
      <c r="AP2462" s="5" t="s">
        <v>12477</v>
      </c>
      <c r="AQ2462" s="4" t="s">
        <v>1351</v>
      </c>
      <c r="AR2462" s="5" t="s">
        <v>12478</v>
      </c>
      <c r="AS2462" s="5" t="s">
        <v>1898</v>
      </c>
      <c r="AT2462" s="5" t="s">
        <v>1899</v>
      </c>
      <c r="AU2462" s="5" t="s">
        <v>41</v>
      </c>
      <c r="AV2462" s="4" t="s">
        <v>1900</v>
      </c>
      <c r="AW2462" s="5" t="s">
        <v>30</v>
      </c>
      <c r="AX2462" s="5" t="s">
        <v>3793</v>
      </c>
      <c r="AY2462" s="5" t="s">
        <v>3794</v>
      </c>
      <c r="AZ2462" s="5" t="s">
        <v>11</v>
      </c>
      <c r="BA2462" s="5" t="s">
        <v>3795</v>
      </c>
      <c r="BB2462" s="5" t="s">
        <v>3796</v>
      </c>
      <c r="BC2462" s="5" t="s">
        <v>7344</v>
      </c>
      <c r="BD2462" s="5" t="s">
        <v>7346</v>
      </c>
      <c r="BE2462" s="5" t="s">
        <v>25</v>
      </c>
      <c r="BF2462" s="5" t="s">
        <v>1333</v>
      </c>
      <c r="BG2462" s="5" t="s">
        <v>7347</v>
      </c>
      <c r="BH2462" s="5" t="s">
        <v>1343</v>
      </c>
    </row>
    <row r="2463" spans="1:60" x14ac:dyDescent="0.25">
      <c r="A2463">
        <f t="shared" si="206"/>
        <v>98474</v>
      </c>
      <c r="B2463">
        <f t="shared" si="207"/>
        <v>50100696</v>
      </c>
      <c r="C2463" t="str">
        <f t="shared" si="208"/>
        <v>CC</v>
      </c>
      <c r="D2463" t="str">
        <f t="shared" si="205"/>
        <v>REGION ILE DE FRANCE NORD</v>
      </c>
      <c r="E2463" s="12" t="str">
        <f t="shared" si="209"/>
        <v>TERRAIN</v>
      </c>
      <c r="F2463" s="4" t="s">
        <v>9891</v>
      </c>
      <c r="G2463" s="4" t="s">
        <v>9892</v>
      </c>
      <c r="H2463" s="5">
        <v>2</v>
      </c>
      <c r="I2463" s="5" t="s">
        <v>6943</v>
      </c>
      <c r="J2463" s="5"/>
      <c r="K2463" s="5"/>
      <c r="L2463" s="5"/>
      <c r="M2463" s="5" t="s">
        <v>1343</v>
      </c>
      <c r="N2463" s="5"/>
      <c r="O2463" s="5"/>
      <c r="P2463" s="5"/>
      <c r="Q2463" s="5"/>
      <c r="R2463" s="5"/>
      <c r="S2463" s="5"/>
      <c r="T2463" s="5"/>
      <c r="U2463" s="6">
        <v>45627</v>
      </c>
      <c r="V2463" s="4"/>
      <c r="W2463" s="4" t="s">
        <v>1329</v>
      </c>
      <c r="X2463" s="5"/>
      <c r="Y2463" s="5"/>
      <c r="Z2463" s="5"/>
      <c r="AA2463" s="5" t="s">
        <v>2203</v>
      </c>
      <c r="AB2463" s="5"/>
      <c r="AC2463" s="5"/>
      <c r="AD2463" s="5"/>
      <c r="AE2463" s="5"/>
      <c r="AF2463" s="6"/>
      <c r="AG2463" s="5"/>
      <c r="AH2463" s="5"/>
      <c r="AI2463" s="5"/>
      <c r="AJ2463" s="6"/>
      <c r="AK2463" s="5"/>
      <c r="AL2463" s="6"/>
      <c r="AM2463" s="5"/>
      <c r="AN2463" s="5"/>
      <c r="AO2463" s="5"/>
      <c r="AP2463" s="5" t="s">
        <v>12477</v>
      </c>
      <c r="AQ2463" s="4" t="s">
        <v>1351</v>
      </c>
      <c r="AR2463" s="5" t="s">
        <v>12478</v>
      </c>
      <c r="AS2463" s="5" t="s">
        <v>1352</v>
      </c>
      <c r="AT2463" s="5" t="s">
        <v>1353</v>
      </c>
      <c r="AU2463" s="5" t="s">
        <v>41</v>
      </c>
      <c r="AV2463" s="4" t="s">
        <v>1354</v>
      </c>
      <c r="AW2463" s="5" t="s">
        <v>17</v>
      </c>
      <c r="AX2463" s="5" t="s">
        <v>1889</v>
      </c>
      <c r="AY2463" s="5" t="s">
        <v>1890</v>
      </c>
      <c r="AZ2463" s="5" t="s">
        <v>11</v>
      </c>
      <c r="BA2463" s="5" t="s">
        <v>1891</v>
      </c>
      <c r="BB2463" s="5" t="s">
        <v>1892</v>
      </c>
      <c r="BC2463" s="5"/>
      <c r="BD2463" s="5"/>
      <c r="BE2463" s="5"/>
      <c r="BF2463" s="5"/>
      <c r="BG2463" s="5" t="s">
        <v>9892</v>
      </c>
      <c r="BH2463" s="5" t="s">
        <v>1343</v>
      </c>
    </row>
    <row r="2464" spans="1:60" x14ac:dyDescent="0.25">
      <c r="A2464">
        <f t="shared" si="206"/>
        <v>98472</v>
      </c>
      <c r="B2464">
        <f t="shared" si="207"/>
        <v>50100695</v>
      </c>
      <c r="C2464" t="str">
        <f t="shared" si="208"/>
        <v>CC</v>
      </c>
      <c r="D2464" t="str">
        <f t="shared" si="205"/>
        <v>REGION GRAND OUEST</v>
      </c>
      <c r="E2464" s="12" t="str">
        <f t="shared" si="209"/>
        <v>TERRAIN</v>
      </c>
      <c r="F2464" s="4" t="s">
        <v>9893</v>
      </c>
      <c r="G2464" s="4" t="s">
        <v>5323</v>
      </c>
      <c r="H2464" s="5">
        <v>2</v>
      </c>
      <c r="I2464" s="5" t="s">
        <v>6943</v>
      </c>
      <c r="J2464" s="5"/>
      <c r="K2464" s="5"/>
      <c r="L2464" s="5"/>
      <c r="M2464" s="5" t="s">
        <v>1343</v>
      </c>
      <c r="N2464" s="5"/>
      <c r="O2464" s="6"/>
      <c r="P2464" s="5"/>
      <c r="Q2464" s="5"/>
      <c r="R2464" s="5"/>
      <c r="S2464" s="5"/>
      <c r="T2464" s="5"/>
      <c r="U2464" s="6">
        <v>45597</v>
      </c>
      <c r="V2464" s="4"/>
      <c r="W2464" s="4" t="s">
        <v>1329</v>
      </c>
      <c r="X2464" s="5"/>
      <c r="Y2464" s="5"/>
      <c r="Z2464" s="5"/>
      <c r="AA2464" s="4" t="s">
        <v>5321</v>
      </c>
      <c r="AB2464" s="5"/>
      <c r="AC2464" s="5"/>
      <c r="AD2464" s="5"/>
      <c r="AE2464" s="5"/>
      <c r="AF2464" s="6"/>
      <c r="AG2464" s="5"/>
      <c r="AH2464" s="5"/>
      <c r="AI2464" s="5"/>
      <c r="AJ2464" s="6"/>
      <c r="AK2464" s="5"/>
      <c r="AL2464" s="6"/>
      <c r="AM2464" s="5"/>
      <c r="AN2464" s="5"/>
      <c r="AO2464" s="5"/>
      <c r="AP2464" s="5" t="s">
        <v>1413</v>
      </c>
      <c r="AQ2464" s="4" t="s">
        <v>1414</v>
      </c>
      <c r="AR2464" s="5" t="s">
        <v>19</v>
      </c>
      <c r="AS2464" s="5" t="s">
        <v>12481</v>
      </c>
      <c r="AT2464" s="5" t="s">
        <v>12482</v>
      </c>
      <c r="AU2464" s="5" t="s">
        <v>41</v>
      </c>
      <c r="AV2464" s="4" t="s">
        <v>1683</v>
      </c>
      <c r="AW2464" s="5" t="s">
        <v>330</v>
      </c>
      <c r="AX2464" s="5" t="s">
        <v>1684</v>
      </c>
      <c r="AY2464" s="5" t="s">
        <v>1685</v>
      </c>
      <c r="AZ2464" s="5" t="s">
        <v>11</v>
      </c>
      <c r="BA2464" s="4" t="s">
        <v>1686</v>
      </c>
      <c r="BB2464" s="5" t="s">
        <v>1687</v>
      </c>
      <c r="BC2464" s="4" t="s">
        <v>5320</v>
      </c>
      <c r="BD2464" s="5" t="s">
        <v>5322</v>
      </c>
      <c r="BE2464" s="5" t="s">
        <v>3</v>
      </c>
      <c r="BF2464" s="5" t="s">
        <v>1333</v>
      </c>
      <c r="BG2464" s="4" t="s">
        <v>5323</v>
      </c>
      <c r="BH2464" s="5" t="s">
        <v>1343</v>
      </c>
    </row>
    <row r="2465" spans="1:60" x14ac:dyDescent="0.25">
      <c r="A2465">
        <f t="shared" si="206"/>
        <v>98468</v>
      </c>
      <c r="B2465">
        <f t="shared" si="207"/>
        <v>50100694</v>
      </c>
      <c r="C2465" t="str">
        <f t="shared" si="208"/>
        <v>CC</v>
      </c>
      <c r="D2465" t="str">
        <f t="shared" si="205"/>
        <v>REGION CENTRE EST</v>
      </c>
      <c r="E2465" s="12" t="str">
        <f t="shared" si="209"/>
        <v>TERRAIN</v>
      </c>
      <c r="F2465" s="4" t="s">
        <v>9894</v>
      </c>
      <c r="G2465" s="4" t="s">
        <v>5133</v>
      </c>
      <c r="H2465" s="5">
        <v>2</v>
      </c>
      <c r="I2465" s="5" t="s">
        <v>6943</v>
      </c>
      <c r="J2465" s="5"/>
      <c r="K2465" s="5"/>
      <c r="L2465" s="5"/>
      <c r="M2465" s="5" t="s">
        <v>1343</v>
      </c>
      <c r="N2465" s="5"/>
      <c r="O2465" s="5"/>
      <c r="P2465" s="5"/>
      <c r="Q2465" s="5"/>
      <c r="R2465" s="5"/>
      <c r="S2465" s="5"/>
      <c r="T2465" s="5"/>
      <c r="U2465" s="6">
        <v>45627</v>
      </c>
      <c r="V2465" s="4"/>
      <c r="W2465" s="4" t="s">
        <v>1329</v>
      </c>
      <c r="X2465" s="5"/>
      <c r="Y2465" s="5"/>
      <c r="Z2465" s="5"/>
      <c r="AA2465" s="4" t="s">
        <v>5132</v>
      </c>
      <c r="AB2465" s="5"/>
      <c r="AC2465" s="5"/>
      <c r="AD2465" s="5"/>
      <c r="AE2465" s="5"/>
      <c r="AF2465" s="6"/>
      <c r="AG2465" s="5"/>
      <c r="AH2465" s="5"/>
      <c r="AI2465" s="5"/>
      <c r="AJ2465" s="6"/>
      <c r="AK2465" s="5"/>
      <c r="AL2465" s="6"/>
      <c r="AM2465" s="5"/>
      <c r="AN2465" s="5"/>
      <c r="AO2465" s="5"/>
      <c r="AP2465" s="5" t="s">
        <v>1536</v>
      </c>
      <c r="AQ2465" s="4" t="s">
        <v>12479</v>
      </c>
      <c r="AR2465" s="5" t="s">
        <v>12480</v>
      </c>
      <c r="AS2465" s="4" t="s">
        <v>1376</v>
      </c>
      <c r="AT2465" s="5" t="s">
        <v>1377</v>
      </c>
      <c r="AU2465" s="5" t="s">
        <v>41</v>
      </c>
      <c r="AV2465" s="4" t="s">
        <v>1378</v>
      </c>
      <c r="AW2465" s="5" t="s">
        <v>47</v>
      </c>
      <c r="AX2465" s="5" t="s">
        <v>1379</v>
      </c>
      <c r="AY2465" s="5" t="s">
        <v>1380</v>
      </c>
      <c r="AZ2465" s="5" t="s">
        <v>11</v>
      </c>
      <c r="BA2465" s="4" t="s">
        <v>1381</v>
      </c>
      <c r="BB2465" s="5" t="s">
        <v>1382</v>
      </c>
      <c r="BC2465" s="4"/>
      <c r="BD2465" s="5"/>
      <c r="BE2465" s="5"/>
      <c r="BF2465" s="5"/>
      <c r="BG2465" s="4" t="s">
        <v>5133</v>
      </c>
      <c r="BH2465" s="5" t="s">
        <v>1343</v>
      </c>
    </row>
    <row r="2466" spans="1:60" x14ac:dyDescent="0.25">
      <c r="A2466">
        <f t="shared" si="206"/>
        <v>98452</v>
      </c>
      <c r="B2466">
        <f t="shared" si="207"/>
        <v>50100693</v>
      </c>
      <c r="C2466" t="str">
        <f t="shared" si="208"/>
        <v>CC</v>
      </c>
      <c r="D2466" t="str">
        <f t="shared" si="205"/>
        <v>REGION GRAND SUD</v>
      </c>
      <c r="E2466" s="12" t="str">
        <f t="shared" si="209"/>
        <v>TERRAIN</v>
      </c>
      <c r="F2466" s="4" t="s">
        <v>9895</v>
      </c>
      <c r="G2466" s="4" t="s">
        <v>9896</v>
      </c>
      <c r="H2466" s="5">
        <v>2</v>
      </c>
      <c r="I2466" s="5" t="s">
        <v>6943</v>
      </c>
      <c r="J2466" s="5"/>
      <c r="K2466" s="5"/>
      <c r="L2466" s="5"/>
      <c r="M2466" s="5" t="s">
        <v>1343</v>
      </c>
      <c r="N2466" s="5"/>
      <c r="O2466" s="5"/>
      <c r="P2466" s="5"/>
      <c r="Q2466" s="5"/>
      <c r="R2466" s="5"/>
      <c r="S2466" s="5"/>
      <c r="T2466" s="5"/>
      <c r="U2466" s="6">
        <v>45566</v>
      </c>
      <c r="V2466" s="4"/>
      <c r="W2466" s="4" t="s">
        <v>1329</v>
      </c>
      <c r="X2466" s="5"/>
      <c r="Y2466" s="5"/>
      <c r="Z2466" s="5"/>
      <c r="AA2466" s="5" t="s">
        <v>4573</v>
      </c>
      <c r="AB2466" s="5"/>
      <c r="AC2466" s="5"/>
      <c r="AD2466" s="5"/>
      <c r="AE2466" s="5"/>
      <c r="AF2466" s="6"/>
      <c r="AG2466" s="5"/>
      <c r="AH2466" s="5"/>
      <c r="AI2466" s="5"/>
      <c r="AJ2466" s="6"/>
      <c r="AK2466" s="5"/>
      <c r="AL2466" s="6"/>
      <c r="AM2466" s="5"/>
      <c r="AN2466" s="5"/>
      <c r="AO2466" s="5"/>
      <c r="AP2466" s="5" t="s">
        <v>1335</v>
      </c>
      <c r="AQ2466" s="4" t="s">
        <v>1336</v>
      </c>
      <c r="AR2466" s="5" t="s">
        <v>12476</v>
      </c>
      <c r="AS2466" s="4" t="s">
        <v>1403</v>
      </c>
      <c r="AT2466" s="5" t="s">
        <v>1404</v>
      </c>
      <c r="AU2466" s="5" t="s">
        <v>41</v>
      </c>
      <c r="AV2466" s="4" t="s">
        <v>1405</v>
      </c>
      <c r="AW2466" s="5" t="s">
        <v>61</v>
      </c>
      <c r="AX2466" s="5" t="s">
        <v>1842</v>
      </c>
      <c r="AY2466" s="5" t="s">
        <v>1843</v>
      </c>
      <c r="AZ2466" s="5" t="s">
        <v>11</v>
      </c>
      <c r="BA2466" s="5" t="s">
        <v>1844</v>
      </c>
      <c r="BB2466" s="5" t="s">
        <v>1845</v>
      </c>
      <c r="BC2466" s="5" t="s">
        <v>9897</v>
      </c>
      <c r="BD2466" s="5" t="s">
        <v>9898</v>
      </c>
      <c r="BE2466" s="5" t="s">
        <v>71</v>
      </c>
      <c r="BF2466" s="5" t="s">
        <v>1333</v>
      </c>
      <c r="BG2466" s="5" t="s">
        <v>9896</v>
      </c>
      <c r="BH2466" s="5" t="s">
        <v>1343</v>
      </c>
    </row>
    <row r="2467" spans="1:60" x14ac:dyDescent="0.25">
      <c r="A2467">
        <f t="shared" si="206"/>
        <v>98448</v>
      </c>
      <c r="B2467">
        <f t="shared" si="207"/>
        <v>50100692</v>
      </c>
      <c r="C2467" t="str">
        <f t="shared" si="208"/>
        <v>CC</v>
      </c>
      <c r="D2467" t="str">
        <f t="shared" si="205"/>
        <v>REGION GRAND OUEST</v>
      </c>
      <c r="E2467" s="12" t="str">
        <f t="shared" si="209"/>
        <v>TERRAIN</v>
      </c>
      <c r="F2467" s="4" t="s">
        <v>9899</v>
      </c>
      <c r="G2467" s="4" t="s">
        <v>9900</v>
      </c>
      <c r="H2467" s="5">
        <v>2</v>
      </c>
      <c r="I2467" s="5" t="s">
        <v>6943</v>
      </c>
      <c r="J2467" s="5"/>
      <c r="K2467" s="5"/>
      <c r="L2467" s="5"/>
      <c r="M2467" s="5" t="s">
        <v>1343</v>
      </c>
      <c r="N2467" s="5"/>
      <c r="O2467" s="5"/>
      <c r="P2467" s="5"/>
      <c r="Q2467" s="5"/>
      <c r="R2467" s="5"/>
      <c r="S2467" s="5"/>
      <c r="T2467" s="5"/>
      <c r="U2467" s="6">
        <v>45627</v>
      </c>
      <c r="V2467" s="5"/>
      <c r="W2467" s="4" t="s">
        <v>1329</v>
      </c>
      <c r="X2467" s="5"/>
      <c r="Y2467" s="5"/>
      <c r="Z2467" s="5"/>
      <c r="AA2467" s="5" t="s">
        <v>9901</v>
      </c>
      <c r="AB2467" s="5"/>
      <c r="AC2467" s="5"/>
      <c r="AD2467" s="5"/>
      <c r="AE2467" s="5"/>
      <c r="AF2467" s="5"/>
      <c r="AG2467" s="5"/>
      <c r="AH2467" s="5"/>
      <c r="AI2467" s="5"/>
      <c r="AJ2467" s="5"/>
      <c r="AK2467" s="5"/>
      <c r="AL2467" s="5"/>
      <c r="AM2467" s="5"/>
      <c r="AN2467" s="5"/>
      <c r="AO2467" s="5"/>
      <c r="AP2467" s="5" t="s">
        <v>1413</v>
      </c>
      <c r="AQ2467" s="4" t="s">
        <v>1414</v>
      </c>
      <c r="AR2467" s="5" t="s">
        <v>19</v>
      </c>
      <c r="AS2467" s="5" t="s">
        <v>12481</v>
      </c>
      <c r="AT2467" s="5" t="s">
        <v>12482</v>
      </c>
      <c r="AU2467" s="5" t="s">
        <v>41</v>
      </c>
      <c r="AV2467" s="4" t="s">
        <v>1683</v>
      </c>
      <c r="AW2467" s="5" t="s">
        <v>330</v>
      </c>
      <c r="AX2467" s="5"/>
      <c r="AY2467" s="5"/>
      <c r="AZ2467" s="5"/>
      <c r="BA2467" s="5" t="s">
        <v>5837</v>
      </c>
      <c r="BB2467" s="5" t="s">
        <v>5838</v>
      </c>
      <c r="BC2467" s="5"/>
      <c r="BD2467" s="5"/>
      <c r="BE2467" s="5"/>
      <c r="BF2467" s="5"/>
      <c r="BG2467" s="5" t="s">
        <v>9900</v>
      </c>
      <c r="BH2467" s="5" t="s">
        <v>1343</v>
      </c>
    </row>
    <row r="2468" spans="1:60" x14ac:dyDescent="0.25">
      <c r="A2468">
        <f t="shared" si="206"/>
        <v>98440</v>
      </c>
      <c r="B2468">
        <f t="shared" si="207"/>
        <v>50100691</v>
      </c>
      <c r="C2468" t="str">
        <f t="shared" si="208"/>
        <v>CC</v>
      </c>
      <c r="D2468" t="str">
        <f t="shared" si="205"/>
        <v>REGION ILE DE FRANCE NORD</v>
      </c>
      <c r="E2468" s="12" t="str">
        <f t="shared" si="209"/>
        <v>TERRAIN</v>
      </c>
      <c r="F2468" s="4" t="s">
        <v>9902</v>
      </c>
      <c r="G2468" s="4" t="s">
        <v>4135</v>
      </c>
      <c r="H2468" s="5">
        <v>2</v>
      </c>
      <c r="I2468" s="5" t="s">
        <v>6943</v>
      </c>
      <c r="J2468" s="5"/>
      <c r="K2468" s="5"/>
      <c r="L2468" s="5"/>
      <c r="M2468" s="5" t="s">
        <v>1343</v>
      </c>
      <c r="N2468" s="5"/>
      <c r="O2468" s="5"/>
      <c r="P2468" s="5"/>
      <c r="Q2468" s="5"/>
      <c r="R2468" s="5"/>
      <c r="S2468" s="5"/>
      <c r="T2468" s="5"/>
      <c r="U2468" s="6">
        <v>45597</v>
      </c>
      <c r="V2468" s="5"/>
      <c r="W2468" s="4" t="s">
        <v>1329</v>
      </c>
      <c r="X2468" s="5"/>
      <c r="Y2468" s="5"/>
      <c r="Z2468" s="5"/>
      <c r="AA2468" s="5" t="s">
        <v>4132</v>
      </c>
      <c r="AB2468" s="5"/>
      <c r="AC2468" s="5"/>
      <c r="AD2468" s="5"/>
      <c r="AE2468" s="5"/>
      <c r="AF2468" s="5"/>
      <c r="AG2468" s="5"/>
      <c r="AH2468" s="5"/>
      <c r="AI2468" s="5"/>
      <c r="AJ2468" s="5"/>
      <c r="AK2468" s="5"/>
      <c r="AL2468" s="5"/>
      <c r="AM2468" s="5"/>
      <c r="AN2468" s="5"/>
      <c r="AO2468" s="5"/>
      <c r="AP2468" s="5" t="s">
        <v>12477</v>
      </c>
      <c r="AQ2468" s="4" t="s">
        <v>1351</v>
      </c>
      <c r="AR2468" s="5" t="s">
        <v>12478</v>
      </c>
      <c r="AS2468" s="5" t="s">
        <v>2022</v>
      </c>
      <c r="AT2468" s="5" t="s">
        <v>2023</v>
      </c>
      <c r="AU2468" s="5" t="s">
        <v>41</v>
      </c>
      <c r="AV2468" s="4" t="s">
        <v>2024</v>
      </c>
      <c r="AW2468" s="5" t="s">
        <v>26</v>
      </c>
      <c r="AX2468" s="5" t="s">
        <v>2025</v>
      </c>
      <c r="AY2468" s="5" t="s">
        <v>2026</v>
      </c>
      <c r="AZ2468" s="5" t="s">
        <v>11</v>
      </c>
      <c r="BA2468" s="5" t="s">
        <v>2027</v>
      </c>
      <c r="BB2468" s="5" t="s">
        <v>2028</v>
      </c>
      <c r="BC2468" s="5" t="s">
        <v>4131</v>
      </c>
      <c r="BD2468" s="5" t="s">
        <v>4134</v>
      </c>
      <c r="BE2468" s="5" t="s">
        <v>245</v>
      </c>
      <c r="BF2468" s="5" t="s">
        <v>1333</v>
      </c>
      <c r="BG2468" s="5" t="s">
        <v>4135</v>
      </c>
      <c r="BH2468" s="5" t="s">
        <v>1343</v>
      </c>
    </row>
    <row r="2469" spans="1:60" x14ac:dyDescent="0.25">
      <c r="A2469">
        <f t="shared" si="206"/>
        <v>98430</v>
      </c>
      <c r="B2469">
        <f t="shared" si="207"/>
        <v>50100690</v>
      </c>
      <c r="C2469" t="str">
        <f t="shared" si="208"/>
        <v>CC</v>
      </c>
      <c r="D2469" t="str">
        <f t="shared" si="205"/>
        <v>REGION ILE DE FRANCE NORD</v>
      </c>
      <c r="E2469" s="12" t="str">
        <f t="shared" si="209"/>
        <v>TERRAIN</v>
      </c>
      <c r="F2469" s="4" t="s">
        <v>9903</v>
      </c>
      <c r="G2469" s="4" t="s">
        <v>9904</v>
      </c>
      <c r="H2469" s="5">
        <v>2</v>
      </c>
      <c r="I2469" s="5" t="s">
        <v>6943</v>
      </c>
      <c r="J2469" s="5"/>
      <c r="K2469" s="5"/>
      <c r="L2469" s="5"/>
      <c r="M2469" s="5" t="s">
        <v>1343</v>
      </c>
      <c r="N2469" s="5"/>
      <c r="O2469" s="5"/>
      <c r="P2469" s="5"/>
      <c r="Q2469" s="5"/>
      <c r="R2469" s="5"/>
      <c r="S2469" s="5"/>
      <c r="T2469" s="5"/>
      <c r="U2469" s="6">
        <v>45627</v>
      </c>
      <c r="V2469" s="5"/>
      <c r="W2469" s="4" t="s">
        <v>1329</v>
      </c>
      <c r="X2469" s="5"/>
      <c r="Y2469" s="5"/>
      <c r="Z2469" s="5"/>
      <c r="AA2469" s="5" t="s">
        <v>2842</v>
      </c>
      <c r="AB2469" s="5"/>
      <c r="AC2469" s="5"/>
      <c r="AD2469" s="5"/>
      <c r="AE2469" s="5"/>
      <c r="AF2469" s="5"/>
      <c r="AG2469" s="5"/>
      <c r="AH2469" s="5"/>
      <c r="AI2469" s="5"/>
      <c r="AJ2469" s="5"/>
      <c r="AK2469" s="5"/>
      <c r="AL2469" s="5"/>
      <c r="AM2469" s="5"/>
      <c r="AN2469" s="5"/>
      <c r="AO2469" s="5"/>
      <c r="AP2469" s="5" t="s">
        <v>12477</v>
      </c>
      <c r="AQ2469" s="4" t="s">
        <v>1351</v>
      </c>
      <c r="AR2469" s="5" t="s">
        <v>12478</v>
      </c>
      <c r="AS2469" s="5" t="s">
        <v>1352</v>
      </c>
      <c r="AT2469" s="5" t="s">
        <v>1353</v>
      </c>
      <c r="AU2469" s="5" t="s">
        <v>41</v>
      </c>
      <c r="AV2469" s="4" t="s">
        <v>1354</v>
      </c>
      <c r="AW2469" s="5" t="s">
        <v>17</v>
      </c>
      <c r="AX2469" s="5" t="s">
        <v>2439</v>
      </c>
      <c r="AY2469" s="5" t="s">
        <v>2440</v>
      </c>
      <c r="AZ2469" s="5" t="s">
        <v>11</v>
      </c>
      <c r="BA2469" s="5" t="s">
        <v>2441</v>
      </c>
      <c r="BB2469" s="5" t="s">
        <v>2442</v>
      </c>
      <c r="BC2469" s="5"/>
      <c r="BD2469" s="5"/>
      <c r="BE2469" s="5"/>
      <c r="BF2469" s="5"/>
      <c r="BG2469" s="5" t="s">
        <v>9904</v>
      </c>
      <c r="BH2469" s="5" t="s">
        <v>1343</v>
      </c>
    </row>
    <row r="2470" spans="1:60" x14ac:dyDescent="0.25">
      <c r="A2470">
        <f t="shared" si="206"/>
        <v>98411</v>
      </c>
      <c r="B2470">
        <f t="shared" si="207"/>
        <v>50100689</v>
      </c>
      <c r="C2470" t="str">
        <f t="shared" si="208"/>
        <v>CC</v>
      </c>
      <c r="D2470" t="str">
        <f t="shared" si="205"/>
        <v>REGION GRAND OUEST</v>
      </c>
      <c r="E2470" s="12" t="str">
        <f t="shared" si="209"/>
        <v>TERRAIN</v>
      </c>
      <c r="F2470" s="4" t="s">
        <v>9905</v>
      </c>
      <c r="G2470" s="4" t="s">
        <v>9906</v>
      </c>
      <c r="H2470" s="5">
        <v>2</v>
      </c>
      <c r="I2470" s="5" t="s">
        <v>6943</v>
      </c>
      <c r="J2470" s="5"/>
      <c r="K2470" s="5"/>
      <c r="L2470" s="5"/>
      <c r="M2470" s="5" t="s">
        <v>1343</v>
      </c>
      <c r="N2470" s="5"/>
      <c r="O2470" s="5"/>
      <c r="P2470" s="5"/>
      <c r="Q2470" s="5"/>
      <c r="R2470" s="5"/>
      <c r="S2470" s="5"/>
      <c r="T2470" s="5"/>
      <c r="U2470" s="6">
        <v>45627</v>
      </c>
      <c r="V2470" s="4"/>
      <c r="W2470" s="4" t="s">
        <v>1329</v>
      </c>
      <c r="X2470" s="5"/>
      <c r="Y2470" s="5"/>
      <c r="Z2470" s="5"/>
      <c r="AA2470" s="4" t="s">
        <v>3820</v>
      </c>
      <c r="AB2470" s="5"/>
      <c r="AC2470" s="5"/>
      <c r="AD2470" s="5"/>
      <c r="AE2470" s="5"/>
      <c r="AF2470" s="6"/>
      <c r="AG2470" s="5"/>
      <c r="AH2470" s="5"/>
      <c r="AI2470" s="5"/>
      <c r="AJ2470" s="6"/>
      <c r="AK2470" s="5"/>
      <c r="AL2470" s="6"/>
      <c r="AM2470" s="5"/>
      <c r="AN2470" s="5"/>
      <c r="AO2470" s="5"/>
      <c r="AP2470" s="5" t="s">
        <v>1413</v>
      </c>
      <c r="AQ2470" s="4" t="s">
        <v>1414</v>
      </c>
      <c r="AR2470" s="5" t="s">
        <v>19</v>
      </c>
      <c r="AS2470" s="4" t="s">
        <v>2662</v>
      </c>
      <c r="AT2470" s="5" t="s">
        <v>2663</v>
      </c>
      <c r="AU2470" s="5" t="s">
        <v>41</v>
      </c>
      <c r="AV2470" s="4" t="s">
        <v>2664</v>
      </c>
      <c r="AW2470" s="5" t="s">
        <v>119</v>
      </c>
      <c r="AX2470" s="5" t="s">
        <v>3099</v>
      </c>
      <c r="AY2470" s="5" t="s">
        <v>3101</v>
      </c>
      <c r="AZ2470" s="5" t="s">
        <v>11</v>
      </c>
      <c r="BA2470" s="4" t="s">
        <v>3102</v>
      </c>
      <c r="BB2470" s="5" t="s">
        <v>3103</v>
      </c>
      <c r="BC2470" s="4"/>
      <c r="BD2470" s="5"/>
      <c r="BE2470" s="5"/>
      <c r="BF2470" s="5"/>
      <c r="BG2470" s="4" t="s">
        <v>9906</v>
      </c>
      <c r="BH2470" s="5" t="s">
        <v>1343</v>
      </c>
    </row>
    <row r="2471" spans="1:60" x14ac:dyDescent="0.25">
      <c r="A2471">
        <f t="shared" si="206"/>
        <v>98403</v>
      </c>
      <c r="B2471">
        <f t="shared" si="207"/>
        <v>50100688</v>
      </c>
      <c r="C2471" t="str">
        <f t="shared" si="208"/>
        <v>CC</v>
      </c>
      <c r="D2471" t="str">
        <f t="shared" si="205"/>
        <v>REGION GRAND OUEST</v>
      </c>
      <c r="E2471" s="12" t="str">
        <f t="shared" si="209"/>
        <v>TERRAIN</v>
      </c>
      <c r="F2471" s="4" t="s">
        <v>9907</v>
      </c>
      <c r="G2471" s="4" t="s">
        <v>9908</v>
      </c>
      <c r="H2471" s="5">
        <v>2</v>
      </c>
      <c r="I2471" s="5" t="s">
        <v>6943</v>
      </c>
      <c r="J2471" s="5"/>
      <c r="K2471" s="5"/>
      <c r="L2471" s="5"/>
      <c r="M2471" s="5" t="s">
        <v>1343</v>
      </c>
      <c r="N2471" s="5"/>
      <c r="O2471" s="5"/>
      <c r="P2471" s="5"/>
      <c r="Q2471" s="5"/>
      <c r="R2471" s="5"/>
      <c r="S2471" s="5"/>
      <c r="T2471" s="5"/>
      <c r="U2471" s="6">
        <v>45566</v>
      </c>
      <c r="V2471" s="4"/>
      <c r="W2471" s="4" t="s">
        <v>1329</v>
      </c>
      <c r="X2471" s="5"/>
      <c r="Y2471" s="5"/>
      <c r="Z2471" s="5"/>
      <c r="AA2471" s="4" t="s">
        <v>4425</v>
      </c>
      <c r="AB2471" s="5"/>
      <c r="AC2471" s="5"/>
      <c r="AD2471" s="5"/>
      <c r="AE2471" s="5"/>
      <c r="AF2471" s="6"/>
      <c r="AG2471" s="5"/>
      <c r="AH2471" s="5"/>
      <c r="AI2471" s="5"/>
      <c r="AJ2471" s="6"/>
      <c r="AK2471" s="5"/>
      <c r="AL2471" s="6"/>
      <c r="AM2471" s="5"/>
      <c r="AN2471" s="5"/>
      <c r="AO2471" s="5"/>
      <c r="AP2471" s="5" t="s">
        <v>1413</v>
      </c>
      <c r="AQ2471" s="4" t="s">
        <v>1414</v>
      </c>
      <c r="AR2471" s="5" t="s">
        <v>19</v>
      </c>
      <c r="AS2471" s="4" t="s">
        <v>2071</v>
      </c>
      <c r="AT2471" s="5" t="s">
        <v>2072</v>
      </c>
      <c r="AU2471" s="5" t="s">
        <v>41</v>
      </c>
      <c r="AV2471" s="4" t="s">
        <v>2073</v>
      </c>
      <c r="AW2471" s="5" t="s">
        <v>112</v>
      </c>
      <c r="AX2471" s="5" t="s">
        <v>2136</v>
      </c>
      <c r="AY2471" s="5" t="s">
        <v>2137</v>
      </c>
      <c r="AZ2471" s="5" t="s">
        <v>11</v>
      </c>
      <c r="BA2471" s="4" t="s">
        <v>2138</v>
      </c>
      <c r="BB2471" s="5" t="s">
        <v>2139</v>
      </c>
      <c r="BC2471" s="4"/>
      <c r="BD2471" s="5"/>
      <c r="BE2471" s="5"/>
      <c r="BF2471" s="5"/>
      <c r="BG2471" s="4" t="s">
        <v>9908</v>
      </c>
      <c r="BH2471" s="5" t="s">
        <v>1343</v>
      </c>
    </row>
    <row r="2472" spans="1:60" x14ac:dyDescent="0.25">
      <c r="A2472">
        <f t="shared" si="206"/>
        <v>98397</v>
      </c>
      <c r="B2472">
        <f t="shared" si="207"/>
        <v>50100687</v>
      </c>
      <c r="C2472" t="str">
        <f t="shared" si="208"/>
        <v>CC</v>
      </c>
      <c r="D2472" t="str">
        <f t="shared" si="205"/>
        <v>REGION ILE DE FRANCE NORD</v>
      </c>
      <c r="E2472" s="12" t="str">
        <f t="shared" si="209"/>
        <v>TERRAIN</v>
      </c>
      <c r="F2472" s="4" t="s">
        <v>9909</v>
      </c>
      <c r="G2472" s="4" t="s">
        <v>2754</v>
      </c>
      <c r="H2472" s="5">
        <v>2</v>
      </c>
      <c r="I2472" s="5" t="s">
        <v>6943</v>
      </c>
      <c r="J2472" s="5"/>
      <c r="K2472" s="5"/>
      <c r="L2472" s="5"/>
      <c r="M2472" s="5" t="s">
        <v>1343</v>
      </c>
      <c r="N2472" s="5"/>
      <c r="O2472" s="5"/>
      <c r="P2472" s="5"/>
      <c r="Q2472" s="5"/>
      <c r="R2472" s="5"/>
      <c r="S2472" s="5"/>
      <c r="T2472" s="5"/>
      <c r="U2472" s="6">
        <v>45627</v>
      </c>
      <c r="V2472" s="4"/>
      <c r="W2472" s="4" t="s">
        <v>1329</v>
      </c>
      <c r="X2472" s="5"/>
      <c r="Y2472" s="5"/>
      <c r="Z2472" s="5"/>
      <c r="AA2472" s="4" t="s">
        <v>2751</v>
      </c>
      <c r="AB2472" s="5"/>
      <c r="AC2472" s="5"/>
      <c r="AD2472" s="5"/>
      <c r="AE2472" s="5"/>
      <c r="AF2472" s="6"/>
      <c r="AG2472" s="5"/>
      <c r="AH2472" s="5"/>
      <c r="AI2472" s="5"/>
      <c r="AJ2472" s="6"/>
      <c r="AK2472" s="5"/>
      <c r="AL2472" s="6"/>
      <c r="AM2472" s="5"/>
      <c r="AN2472" s="5"/>
      <c r="AO2472" s="5"/>
      <c r="AP2472" s="5" t="s">
        <v>12477</v>
      </c>
      <c r="AQ2472" s="4" t="s">
        <v>1351</v>
      </c>
      <c r="AR2472" s="5" t="s">
        <v>12478</v>
      </c>
      <c r="AS2472" s="4" t="s">
        <v>1352</v>
      </c>
      <c r="AT2472" s="5" t="s">
        <v>1353</v>
      </c>
      <c r="AU2472" s="5" t="s">
        <v>41</v>
      </c>
      <c r="AV2472" s="4" t="s">
        <v>1354</v>
      </c>
      <c r="AW2472" s="5" t="s">
        <v>17</v>
      </c>
      <c r="AX2472" s="5" t="s">
        <v>2116</v>
      </c>
      <c r="AY2472" s="5" t="s">
        <v>2117</v>
      </c>
      <c r="AZ2472" s="5" t="s">
        <v>11</v>
      </c>
      <c r="BA2472" s="4" t="s">
        <v>2118</v>
      </c>
      <c r="BB2472" s="5" t="s">
        <v>2119</v>
      </c>
      <c r="BC2472" s="4" t="s">
        <v>2749</v>
      </c>
      <c r="BD2472" s="5" t="s">
        <v>2753</v>
      </c>
      <c r="BE2472" s="5" t="s">
        <v>25</v>
      </c>
      <c r="BF2472" s="5" t="s">
        <v>1333</v>
      </c>
      <c r="BG2472" s="4" t="s">
        <v>2754</v>
      </c>
      <c r="BH2472" s="5" t="s">
        <v>1343</v>
      </c>
    </row>
    <row r="2473" spans="1:60" x14ac:dyDescent="0.25">
      <c r="A2473">
        <f t="shared" si="206"/>
        <v>98386</v>
      </c>
      <c r="B2473">
        <f t="shared" si="207"/>
        <v>50100686</v>
      </c>
      <c r="C2473" t="str">
        <f t="shared" si="208"/>
        <v>CC</v>
      </c>
      <c r="D2473" t="str">
        <f t="shared" si="205"/>
        <v>REGION CENTRE EST</v>
      </c>
      <c r="E2473" s="12" t="str">
        <f t="shared" si="209"/>
        <v>TERRAIN</v>
      </c>
      <c r="F2473" s="4" t="s">
        <v>9910</v>
      </c>
      <c r="G2473" s="4" t="s">
        <v>9911</v>
      </c>
      <c r="H2473" s="5">
        <v>2</v>
      </c>
      <c r="I2473" s="5" t="s">
        <v>6943</v>
      </c>
      <c r="J2473" s="5"/>
      <c r="K2473" s="5"/>
      <c r="L2473" s="5"/>
      <c r="M2473" s="5" t="s">
        <v>1343</v>
      </c>
      <c r="N2473" s="5"/>
      <c r="O2473" s="6"/>
      <c r="P2473" s="5"/>
      <c r="Q2473" s="5"/>
      <c r="R2473" s="5"/>
      <c r="S2473" s="5"/>
      <c r="T2473" s="5"/>
      <c r="U2473" s="6">
        <v>45627</v>
      </c>
      <c r="V2473" s="4"/>
      <c r="W2473" s="4" t="s">
        <v>1329</v>
      </c>
      <c r="X2473" s="5"/>
      <c r="Y2473" s="5"/>
      <c r="Z2473" s="5"/>
      <c r="AA2473" s="4" t="s">
        <v>4897</v>
      </c>
      <c r="AB2473" s="5"/>
      <c r="AC2473" s="5"/>
      <c r="AD2473" s="5"/>
      <c r="AE2473" s="5"/>
      <c r="AF2473" s="6"/>
      <c r="AG2473" s="5"/>
      <c r="AH2473" s="5"/>
      <c r="AI2473" s="5"/>
      <c r="AJ2473" s="6"/>
      <c r="AK2473" s="5"/>
      <c r="AL2473" s="6"/>
      <c r="AM2473" s="5"/>
      <c r="AN2473" s="5"/>
      <c r="AO2473" s="5"/>
      <c r="AP2473" s="5" t="s">
        <v>1536</v>
      </c>
      <c r="AQ2473" s="4" t="s">
        <v>12479</v>
      </c>
      <c r="AR2473" s="5" t="s">
        <v>12480</v>
      </c>
      <c r="AS2473" s="4" t="s">
        <v>1993</v>
      </c>
      <c r="AT2473" s="5" t="s">
        <v>1994</v>
      </c>
      <c r="AU2473" s="5" t="s">
        <v>41</v>
      </c>
      <c r="AV2473" s="4" t="s">
        <v>1995</v>
      </c>
      <c r="AW2473" s="5" t="s">
        <v>53</v>
      </c>
      <c r="AX2473" s="5" t="s">
        <v>2322</v>
      </c>
      <c r="AY2473" s="5" t="s">
        <v>2323</v>
      </c>
      <c r="AZ2473" s="5" t="s">
        <v>11</v>
      </c>
      <c r="BA2473" s="4" t="s">
        <v>2324</v>
      </c>
      <c r="BB2473" s="5" t="s">
        <v>2325</v>
      </c>
      <c r="BC2473" s="4" t="s">
        <v>9912</v>
      </c>
      <c r="BD2473" s="5" t="s">
        <v>9913</v>
      </c>
      <c r="BE2473" s="5" t="s">
        <v>25</v>
      </c>
      <c r="BF2473" s="5" t="s">
        <v>1333</v>
      </c>
      <c r="BG2473" s="4" t="s">
        <v>9911</v>
      </c>
      <c r="BH2473" s="5" t="s">
        <v>1343</v>
      </c>
    </row>
    <row r="2474" spans="1:60" x14ac:dyDescent="0.25">
      <c r="A2474">
        <f t="shared" si="206"/>
        <v>98379</v>
      </c>
      <c r="B2474">
        <f t="shared" si="207"/>
        <v>50100685</v>
      </c>
      <c r="C2474" t="str">
        <f t="shared" si="208"/>
        <v>CC</v>
      </c>
      <c r="D2474" t="str">
        <f t="shared" si="205"/>
        <v>REGION CENTRE EST</v>
      </c>
      <c r="E2474" s="12" t="str">
        <f t="shared" si="209"/>
        <v>TERRAIN</v>
      </c>
      <c r="F2474" s="4" t="s">
        <v>9914</v>
      </c>
      <c r="G2474" s="4" t="s">
        <v>6055</v>
      </c>
      <c r="H2474" s="5">
        <v>2</v>
      </c>
      <c r="I2474" s="5" t="s">
        <v>6943</v>
      </c>
      <c r="J2474" s="5"/>
      <c r="K2474" s="5"/>
      <c r="L2474" s="5"/>
      <c r="M2474" s="5" t="s">
        <v>1343</v>
      </c>
      <c r="N2474" s="5"/>
      <c r="O2474" s="6"/>
      <c r="P2474" s="5"/>
      <c r="Q2474" s="5"/>
      <c r="R2474" s="5"/>
      <c r="S2474" s="5"/>
      <c r="T2474" s="5"/>
      <c r="U2474" s="6">
        <v>45627</v>
      </c>
      <c r="V2474" s="4"/>
      <c r="W2474" s="4" t="s">
        <v>1329</v>
      </c>
      <c r="X2474" s="5"/>
      <c r="Y2474" s="5"/>
      <c r="Z2474" s="5"/>
      <c r="AA2474" s="5" t="s">
        <v>4093</v>
      </c>
      <c r="AB2474" s="5"/>
      <c r="AC2474" s="5"/>
      <c r="AD2474" s="5"/>
      <c r="AE2474" s="5"/>
      <c r="AF2474" s="6"/>
      <c r="AG2474" s="5"/>
      <c r="AH2474" s="5"/>
      <c r="AI2474" s="5"/>
      <c r="AJ2474" s="6"/>
      <c r="AK2474" s="5"/>
      <c r="AL2474" s="6"/>
      <c r="AM2474" s="5"/>
      <c r="AN2474" s="5"/>
      <c r="AO2474" s="5"/>
      <c r="AP2474" s="5" t="s">
        <v>1536</v>
      </c>
      <c r="AQ2474" s="4" t="s">
        <v>12479</v>
      </c>
      <c r="AR2474" s="5" t="s">
        <v>12480</v>
      </c>
      <c r="AS2474" s="5" t="s">
        <v>1993</v>
      </c>
      <c r="AT2474" s="5" t="s">
        <v>1994</v>
      </c>
      <c r="AU2474" s="5" t="s">
        <v>41</v>
      </c>
      <c r="AV2474" s="5" t="s">
        <v>1995</v>
      </c>
      <c r="AW2474" s="5" t="s">
        <v>53</v>
      </c>
      <c r="AX2474" s="5" t="s">
        <v>1996</v>
      </c>
      <c r="AY2474" s="5" t="s">
        <v>1997</v>
      </c>
      <c r="AZ2474" s="5" t="s">
        <v>11</v>
      </c>
      <c r="BA2474" s="5" t="s">
        <v>1998</v>
      </c>
      <c r="BB2474" s="5" t="s">
        <v>1999</v>
      </c>
      <c r="BC2474" s="5" t="s">
        <v>6052</v>
      </c>
      <c r="BD2474" s="5" t="s">
        <v>6054</v>
      </c>
      <c r="BE2474" s="5" t="s">
        <v>71</v>
      </c>
      <c r="BF2474" s="5" t="s">
        <v>1333</v>
      </c>
      <c r="BG2474" s="5" t="s">
        <v>6055</v>
      </c>
      <c r="BH2474" s="5" t="s">
        <v>1343</v>
      </c>
    </row>
    <row r="2475" spans="1:60" x14ac:dyDescent="0.25">
      <c r="A2475">
        <f t="shared" si="206"/>
        <v>98366</v>
      </c>
      <c r="B2475">
        <f t="shared" si="207"/>
        <v>50100684</v>
      </c>
      <c r="C2475" t="str">
        <f t="shared" si="208"/>
        <v>CC</v>
      </c>
      <c r="D2475" t="str">
        <f t="shared" si="205"/>
        <v>REGION ILE DE FRANCE NORD</v>
      </c>
      <c r="E2475" s="12" t="str">
        <f t="shared" si="209"/>
        <v>TERRAIN</v>
      </c>
      <c r="F2475" s="4" t="s">
        <v>9915</v>
      </c>
      <c r="G2475" s="4" t="s">
        <v>9916</v>
      </c>
      <c r="H2475" s="5">
        <v>2</v>
      </c>
      <c r="I2475" s="5" t="s">
        <v>6943</v>
      </c>
      <c r="J2475" s="5"/>
      <c r="K2475" s="5"/>
      <c r="L2475" s="5"/>
      <c r="M2475" s="5" t="s">
        <v>1343</v>
      </c>
      <c r="N2475" s="5"/>
      <c r="O2475" s="6"/>
      <c r="P2475" s="5"/>
      <c r="Q2475" s="5"/>
      <c r="R2475" s="5"/>
      <c r="S2475" s="5"/>
      <c r="T2475" s="5"/>
      <c r="U2475" s="6">
        <v>45627</v>
      </c>
      <c r="V2475" s="4"/>
      <c r="W2475" s="4" t="s">
        <v>1329</v>
      </c>
      <c r="X2475" s="5"/>
      <c r="Y2475" s="5"/>
      <c r="Z2475" s="5"/>
      <c r="AA2475" s="4" t="s">
        <v>9517</v>
      </c>
      <c r="AB2475" s="5"/>
      <c r="AC2475" s="5"/>
      <c r="AD2475" s="5"/>
      <c r="AE2475" s="5"/>
      <c r="AF2475" s="6"/>
      <c r="AG2475" s="5"/>
      <c r="AH2475" s="5"/>
      <c r="AI2475" s="5"/>
      <c r="AJ2475" s="6"/>
      <c r="AK2475" s="5"/>
      <c r="AL2475" s="6"/>
      <c r="AM2475" s="5"/>
      <c r="AN2475" s="5"/>
      <c r="AO2475" s="5"/>
      <c r="AP2475" s="5" t="s">
        <v>12477</v>
      </c>
      <c r="AQ2475" s="4" t="s">
        <v>1351</v>
      </c>
      <c r="AR2475" s="5" t="s">
        <v>12478</v>
      </c>
      <c r="AS2475" s="4" t="s">
        <v>1352</v>
      </c>
      <c r="AT2475" s="5" t="s">
        <v>1353</v>
      </c>
      <c r="AU2475" s="5" t="s">
        <v>41</v>
      </c>
      <c r="AV2475" s="4" t="s">
        <v>1354</v>
      </c>
      <c r="AW2475" s="5" t="s">
        <v>17</v>
      </c>
      <c r="AX2475" s="5" t="s">
        <v>1889</v>
      </c>
      <c r="AY2475" s="5" t="s">
        <v>1890</v>
      </c>
      <c r="AZ2475" s="5" t="s">
        <v>11</v>
      </c>
      <c r="BA2475" s="4" t="s">
        <v>1891</v>
      </c>
      <c r="BB2475" s="5" t="s">
        <v>1892</v>
      </c>
      <c r="BC2475" s="4"/>
      <c r="BD2475" s="5"/>
      <c r="BE2475" s="5"/>
      <c r="BF2475" s="5"/>
      <c r="BG2475" s="4" t="s">
        <v>9916</v>
      </c>
      <c r="BH2475" s="5" t="s">
        <v>1343</v>
      </c>
    </row>
    <row r="2476" spans="1:60" x14ac:dyDescent="0.25">
      <c r="A2476">
        <f t="shared" si="206"/>
        <v>98358</v>
      </c>
      <c r="B2476">
        <f t="shared" si="207"/>
        <v>50100683</v>
      </c>
      <c r="C2476" t="str">
        <f t="shared" si="208"/>
        <v>CC</v>
      </c>
      <c r="D2476" t="str">
        <f t="shared" si="205"/>
        <v>REGION CENTRE EST</v>
      </c>
      <c r="E2476" s="12" t="str">
        <f t="shared" si="209"/>
        <v>TERRAIN</v>
      </c>
      <c r="F2476" s="4" t="s">
        <v>9917</v>
      </c>
      <c r="G2476" s="4" t="s">
        <v>9918</v>
      </c>
      <c r="H2476" s="5">
        <v>2</v>
      </c>
      <c r="I2476" s="5" t="s">
        <v>6943</v>
      </c>
      <c r="J2476" s="5"/>
      <c r="K2476" s="5"/>
      <c r="L2476" s="5"/>
      <c r="M2476" s="5" t="s">
        <v>1343</v>
      </c>
      <c r="N2476" s="5"/>
      <c r="O2476" s="5"/>
      <c r="P2476" s="5"/>
      <c r="Q2476" s="5"/>
      <c r="R2476" s="5"/>
      <c r="S2476" s="5"/>
      <c r="T2476" s="5"/>
      <c r="U2476" s="6">
        <v>45627</v>
      </c>
      <c r="V2476" s="4"/>
      <c r="W2476" s="4" t="s">
        <v>1329</v>
      </c>
      <c r="X2476" s="5"/>
      <c r="Y2476" s="5"/>
      <c r="Z2476" s="5"/>
      <c r="AA2476" s="5" t="s">
        <v>2045</v>
      </c>
      <c r="AB2476" s="5"/>
      <c r="AC2476" s="5"/>
      <c r="AD2476" s="5"/>
      <c r="AE2476" s="5"/>
      <c r="AF2476" s="6"/>
      <c r="AG2476" s="5"/>
      <c r="AH2476" s="5"/>
      <c r="AI2476" s="5"/>
      <c r="AJ2476" s="6"/>
      <c r="AK2476" s="5"/>
      <c r="AL2476" s="6"/>
      <c r="AM2476" s="5"/>
      <c r="AN2476" s="5"/>
      <c r="AO2476" s="5"/>
      <c r="AP2476" s="5" t="s">
        <v>1536</v>
      </c>
      <c r="AQ2476" s="4" t="s">
        <v>12479</v>
      </c>
      <c r="AR2476" s="5" t="s">
        <v>12480</v>
      </c>
      <c r="AS2476" s="4" t="s">
        <v>2290</v>
      </c>
      <c r="AT2476" s="5" t="s">
        <v>2291</v>
      </c>
      <c r="AU2476" s="5" t="s">
        <v>41</v>
      </c>
      <c r="AV2476" s="4" t="s">
        <v>2292</v>
      </c>
      <c r="AW2476" s="5" t="s">
        <v>108</v>
      </c>
      <c r="AX2476" s="5" t="s">
        <v>2293</v>
      </c>
      <c r="AY2476" s="5" t="s">
        <v>2294</v>
      </c>
      <c r="AZ2476" s="5" t="s">
        <v>11</v>
      </c>
      <c r="BA2476" s="5" t="s">
        <v>2295</v>
      </c>
      <c r="BB2476" s="5" t="s">
        <v>2296</v>
      </c>
      <c r="BC2476" s="5"/>
      <c r="BD2476" s="5"/>
      <c r="BE2476" s="5"/>
      <c r="BF2476" s="5"/>
      <c r="BG2476" s="5" t="s">
        <v>9918</v>
      </c>
      <c r="BH2476" s="5" t="s">
        <v>1343</v>
      </c>
    </row>
    <row r="2477" spans="1:60" x14ac:dyDescent="0.25">
      <c r="A2477">
        <f t="shared" si="206"/>
        <v>98355</v>
      </c>
      <c r="B2477">
        <f t="shared" si="207"/>
        <v>50100682</v>
      </c>
      <c r="C2477" t="str">
        <f t="shared" si="208"/>
        <v>CC</v>
      </c>
      <c r="D2477" t="str">
        <f t="shared" si="205"/>
        <v>REGION CENTRE EST</v>
      </c>
      <c r="E2477" s="12" t="str">
        <f t="shared" si="209"/>
        <v>TERRAIN</v>
      </c>
      <c r="F2477" s="4" t="s">
        <v>9919</v>
      </c>
      <c r="G2477" s="4" t="s">
        <v>5797</v>
      </c>
      <c r="H2477" s="5">
        <v>2</v>
      </c>
      <c r="I2477" s="5" t="s">
        <v>6943</v>
      </c>
      <c r="J2477" s="5"/>
      <c r="K2477" s="5"/>
      <c r="L2477" s="5"/>
      <c r="M2477" s="5" t="s">
        <v>1343</v>
      </c>
      <c r="N2477" s="5"/>
      <c r="O2477" s="5"/>
      <c r="P2477" s="5"/>
      <c r="Q2477" s="5"/>
      <c r="R2477" s="5"/>
      <c r="S2477" s="5"/>
      <c r="T2477" s="5"/>
      <c r="U2477" s="6">
        <v>45627</v>
      </c>
      <c r="V2477" s="4"/>
      <c r="W2477" s="4" t="s">
        <v>1329</v>
      </c>
      <c r="X2477" s="5"/>
      <c r="Y2477" s="5"/>
      <c r="Z2477" s="5"/>
      <c r="AA2477" s="4" t="s">
        <v>4295</v>
      </c>
      <c r="AB2477" s="5"/>
      <c r="AC2477" s="5"/>
      <c r="AD2477" s="5"/>
      <c r="AE2477" s="5"/>
      <c r="AF2477" s="6"/>
      <c r="AG2477" s="5"/>
      <c r="AH2477" s="5"/>
      <c r="AI2477" s="5"/>
      <c r="AJ2477" s="6"/>
      <c r="AK2477" s="5"/>
      <c r="AL2477" s="6"/>
      <c r="AM2477" s="5"/>
      <c r="AN2477" s="5"/>
      <c r="AO2477" s="5"/>
      <c r="AP2477" s="5" t="s">
        <v>1536</v>
      </c>
      <c r="AQ2477" s="4" t="s">
        <v>12479</v>
      </c>
      <c r="AR2477" s="5" t="s">
        <v>12480</v>
      </c>
      <c r="AS2477" s="5" t="s">
        <v>2290</v>
      </c>
      <c r="AT2477" s="5" t="s">
        <v>2291</v>
      </c>
      <c r="AU2477" s="5" t="s">
        <v>41</v>
      </c>
      <c r="AV2477" s="4" t="s">
        <v>2292</v>
      </c>
      <c r="AW2477" s="5" t="s">
        <v>108</v>
      </c>
      <c r="AX2477" s="5" t="s">
        <v>2460</v>
      </c>
      <c r="AY2477" s="5" t="s">
        <v>2463</v>
      </c>
      <c r="AZ2477" s="5" t="s">
        <v>11</v>
      </c>
      <c r="BA2477" s="4" t="s">
        <v>2464</v>
      </c>
      <c r="BB2477" s="5" t="s">
        <v>2465</v>
      </c>
      <c r="BC2477" s="4" t="s">
        <v>5792</v>
      </c>
      <c r="BD2477" s="5" t="s">
        <v>5796</v>
      </c>
      <c r="BE2477" s="5" t="s">
        <v>25</v>
      </c>
      <c r="BF2477" s="5" t="s">
        <v>1333</v>
      </c>
      <c r="BG2477" s="4" t="s">
        <v>5797</v>
      </c>
      <c r="BH2477" s="5" t="s">
        <v>1343</v>
      </c>
    </row>
    <row r="2478" spans="1:60" x14ac:dyDescent="0.25">
      <c r="A2478">
        <f t="shared" si="206"/>
        <v>98353</v>
      </c>
      <c r="B2478">
        <f t="shared" si="207"/>
        <v>50100681</v>
      </c>
      <c r="C2478" t="str">
        <f t="shared" si="208"/>
        <v>CC</v>
      </c>
      <c r="D2478" t="str">
        <f t="shared" si="205"/>
        <v>REGION CENTRE EST</v>
      </c>
      <c r="E2478" s="12" t="str">
        <f t="shared" si="209"/>
        <v>TERRAIN</v>
      </c>
      <c r="F2478" s="4" t="s">
        <v>9920</v>
      </c>
      <c r="G2478" s="4" t="s">
        <v>6650</v>
      </c>
      <c r="H2478" s="5">
        <v>2</v>
      </c>
      <c r="I2478" s="5" t="s">
        <v>6943</v>
      </c>
      <c r="J2478" s="5"/>
      <c r="K2478" s="5"/>
      <c r="L2478" s="5"/>
      <c r="M2478" s="5" t="s">
        <v>1343</v>
      </c>
      <c r="N2478" s="5"/>
      <c r="O2478" s="6"/>
      <c r="P2478" s="5"/>
      <c r="Q2478" s="5"/>
      <c r="R2478" s="5"/>
      <c r="S2478" s="5"/>
      <c r="T2478" s="5"/>
      <c r="U2478" s="6">
        <v>45627</v>
      </c>
      <c r="V2478" s="4"/>
      <c r="W2478" s="4" t="s">
        <v>1329</v>
      </c>
      <c r="X2478" s="5"/>
      <c r="Y2478" s="5"/>
      <c r="Z2478" s="5"/>
      <c r="AA2478" s="4" t="s">
        <v>5959</v>
      </c>
      <c r="AB2478" s="5"/>
      <c r="AC2478" s="5"/>
      <c r="AD2478" s="5"/>
      <c r="AE2478" s="5"/>
      <c r="AF2478" s="6"/>
      <c r="AG2478" s="5"/>
      <c r="AH2478" s="5"/>
      <c r="AI2478" s="5"/>
      <c r="AJ2478" s="6"/>
      <c r="AK2478" s="5"/>
      <c r="AL2478" s="6"/>
      <c r="AM2478" s="5"/>
      <c r="AN2478" s="5"/>
      <c r="AO2478" s="5"/>
      <c r="AP2478" s="5" t="s">
        <v>1536</v>
      </c>
      <c r="AQ2478" s="4" t="s">
        <v>12479</v>
      </c>
      <c r="AR2478" s="5" t="s">
        <v>12480</v>
      </c>
      <c r="AS2478" s="4" t="s">
        <v>1696</v>
      </c>
      <c r="AT2478" s="5" t="s">
        <v>1697</v>
      </c>
      <c r="AU2478" s="5" t="s">
        <v>41</v>
      </c>
      <c r="AV2478" s="4" t="s">
        <v>1698</v>
      </c>
      <c r="AW2478" s="5" t="s">
        <v>66</v>
      </c>
      <c r="AX2478" s="5" t="s">
        <v>2614</v>
      </c>
      <c r="AY2478" s="5" t="s">
        <v>2615</v>
      </c>
      <c r="AZ2478" s="5" t="s">
        <v>11</v>
      </c>
      <c r="BA2478" s="4" t="s">
        <v>2616</v>
      </c>
      <c r="BB2478" s="5" t="s">
        <v>2617</v>
      </c>
      <c r="BC2478" s="4"/>
      <c r="BD2478" s="5"/>
      <c r="BE2478" s="5"/>
      <c r="BF2478" s="5"/>
      <c r="BG2478" s="4" t="s">
        <v>6650</v>
      </c>
      <c r="BH2478" s="5" t="s">
        <v>1343</v>
      </c>
    </row>
    <row r="2479" spans="1:60" x14ac:dyDescent="0.25">
      <c r="A2479">
        <f t="shared" si="206"/>
        <v>98337</v>
      </c>
      <c r="B2479">
        <f t="shared" si="207"/>
        <v>50100680</v>
      </c>
      <c r="C2479" t="str">
        <f t="shared" si="208"/>
        <v>CC</v>
      </c>
      <c r="D2479" t="str">
        <f t="shared" si="205"/>
        <v>REGION GRAND SUD</v>
      </c>
      <c r="E2479" s="12" t="str">
        <f t="shared" si="209"/>
        <v>TERRAIN</v>
      </c>
      <c r="F2479" s="4" t="s">
        <v>9921</v>
      </c>
      <c r="G2479" s="4" t="s">
        <v>6768</v>
      </c>
      <c r="H2479" s="5">
        <v>2</v>
      </c>
      <c r="I2479" s="5" t="s">
        <v>6943</v>
      </c>
      <c r="J2479" s="5"/>
      <c r="K2479" s="5"/>
      <c r="L2479" s="5"/>
      <c r="M2479" s="5" t="s">
        <v>1343</v>
      </c>
      <c r="N2479" s="5"/>
      <c r="O2479" s="6"/>
      <c r="P2479" s="5"/>
      <c r="Q2479" s="5"/>
      <c r="R2479" s="5"/>
      <c r="S2479" s="5"/>
      <c r="T2479" s="5"/>
      <c r="U2479" s="6">
        <v>45566</v>
      </c>
      <c r="V2479" s="4"/>
      <c r="W2479" s="4" t="s">
        <v>1329</v>
      </c>
      <c r="X2479" s="5"/>
      <c r="Y2479" s="5"/>
      <c r="Z2479" s="5"/>
      <c r="AA2479" s="4" t="s">
        <v>6370</v>
      </c>
      <c r="AB2479" s="5"/>
      <c r="AC2479" s="5"/>
      <c r="AD2479" s="5"/>
      <c r="AE2479" s="5"/>
      <c r="AF2479" s="6"/>
      <c r="AG2479" s="5"/>
      <c r="AH2479" s="5"/>
      <c r="AI2479" s="5"/>
      <c r="AJ2479" s="6"/>
      <c r="AK2479" s="5"/>
      <c r="AL2479" s="6"/>
      <c r="AM2479" s="5"/>
      <c r="AN2479" s="5"/>
      <c r="AO2479" s="5"/>
      <c r="AP2479" s="5" t="s">
        <v>1335</v>
      </c>
      <c r="AQ2479" s="4" t="s">
        <v>1336</v>
      </c>
      <c r="AR2479" s="5" t="s">
        <v>12476</v>
      </c>
      <c r="AS2479" s="4" t="s">
        <v>1473</v>
      </c>
      <c r="AT2479" s="5" t="s">
        <v>1474</v>
      </c>
      <c r="AU2479" s="5" t="s">
        <v>41</v>
      </c>
      <c r="AV2479" s="4" t="s">
        <v>1475</v>
      </c>
      <c r="AW2479" s="5" t="s">
        <v>58</v>
      </c>
      <c r="AX2479" s="5" t="s">
        <v>1479</v>
      </c>
      <c r="AY2479" s="5" t="s">
        <v>1480</v>
      </c>
      <c r="AZ2479" s="5" t="s">
        <v>11</v>
      </c>
      <c r="BA2479" s="4" t="s">
        <v>1481</v>
      </c>
      <c r="BB2479" s="5" t="s">
        <v>1482</v>
      </c>
      <c r="BC2479" s="4" t="s">
        <v>6765</v>
      </c>
      <c r="BD2479" s="5" t="s">
        <v>6767</v>
      </c>
      <c r="BE2479" s="5" t="s">
        <v>25</v>
      </c>
      <c r="BF2479" s="5" t="s">
        <v>1333</v>
      </c>
      <c r="BG2479" s="4" t="s">
        <v>6768</v>
      </c>
      <c r="BH2479" s="5" t="s">
        <v>1343</v>
      </c>
    </row>
    <row r="2480" spans="1:60" x14ac:dyDescent="0.25">
      <c r="A2480">
        <f t="shared" si="206"/>
        <v>98333</v>
      </c>
      <c r="B2480">
        <f t="shared" si="207"/>
        <v>50100679</v>
      </c>
      <c r="C2480" t="str">
        <f t="shared" si="208"/>
        <v>CC</v>
      </c>
      <c r="D2480" t="str">
        <f t="shared" si="205"/>
        <v>REGION GRAND SUD</v>
      </c>
      <c r="E2480" s="12" t="str">
        <f t="shared" si="209"/>
        <v>TERRAIN</v>
      </c>
      <c r="F2480" s="4" t="s">
        <v>9922</v>
      </c>
      <c r="G2480" s="4" t="s">
        <v>9923</v>
      </c>
      <c r="H2480" s="5">
        <v>2</v>
      </c>
      <c r="I2480" s="5" t="s">
        <v>6943</v>
      </c>
      <c r="J2480" s="5"/>
      <c r="K2480" s="5"/>
      <c r="L2480" s="5"/>
      <c r="M2480" s="5" t="s">
        <v>1343</v>
      </c>
      <c r="N2480" s="5"/>
      <c r="O2480" s="6"/>
      <c r="P2480" s="5"/>
      <c r="Q2480" s="5"/>
      <c r="R2480" s="5"/>
      <c r="S2480" s="5"/>
      <c r="T2480" s="5"/>
      <c r="U2480" s="6">
        <v>45627</v>
      </c>
      <c r="V2480" s="4"/>
      <c r="W2480" s="4" t="s">
        <v>1329</v>
      </c>
      <c r="X2480" s="5"/>
      <c r="Y2480" s="5"/>
      <c r="Z2480" s="5"/>
      <c r="AA2480" s="5" t="s">
        <v>9581</v>
      </c>
      <c r="AB2480" s="5"/>
      <c r="AC2480" s="5"/>
      <c r="AD2480" s="5"/>
      <c r="AE2480" s="5"/>
      <c r="AF2480" s="6"/>
      <c r="AG2480" s="5"/>
      <c r="AH2480" s="5"/>
      <c r="AI2480" s="5"/>
      <c r="AJ2480" s="6"/>
      <c r="AK2480" s="5"/>
      <c r="AL2480" s="6"/>
      <c r="AM2480" s="5"/>
      <c r="AN2480" s="5"/>
      <c r="AO2480" s="5"/>
      <c r="AP2480" s="5" t="s">
        <v>1335</v>
      </c>
      <c r="AQ2480" s="4" t="s">
        <v>1336</v>
      </c>
      <c r="AR2480" s="5" t="s">
        <v>12476</v>
      </c>
      <c r="AS2480" s="4" t="s">
        <v>1795</v>
      </c>
      <c r="AT2480" s="5" t="s">
        <v>1796</v>
      </c>
      <c r="AU2480" s="5" t="s">
        <v>41</v>
      </c>
      <c r="AV2480" s="4" t="s">
        <v>1797</v>
      </c>
      <c r="AW2480" s="5" t="s">
        <v>227</v>
      </c>
      <c r="AX2480" s="5" t="s">
        <v>3545</v>
      </c>
      <c r="AY2480" s="5" t="s">
        <v>3546</v>
      </c>
      <c r="AZ2480" s="5" t="s">
        <v>11</v>
      </c>
      <c r="BA2480" s="5" t="s">
        <v>3547</v>
      </c>
      <c r="BB2480" s="5" t="s">
        <v>3548</v>
      </c>
      <c r="BC2480" s="5"/>
      <c r="BD2480" s="5"/>
      <c r="BE2480" s="5"/>
      <c r="BF2480" s="5"/>
      <c r="BG2480" s="5" t="s">
        <v>9923</v>
      </c>
      <c r="BH2480" s="5" t="s">
        <v>1343</v>
      </c>
    </row>
    <row r="2481" spans="1:60" x14ac:dyDescent="0.25">
      <c r="A2481">
        <f t="shared" si="206"/>
        <v>98332</v>
      </c>
      <c r="B2481">
        <f t="shared" si="207"/>
        <v>50100678</v>
      </c>
      <c r="C2481" t="str">
        <f t="shared" si="208"/>
        <v>CC</v>
      </c>
      <c r="D2481" t="str">
        <f t="shared" si="205"/>
        <v>REGION GRAND SUD</v>
      </c>
      <c r="E2481" s="12" t="str">
        <f t="shared" si="209"/>
        <v>TERRAIN</v>
      </c>
      <c r="F2481" s="4" t="s">
        <v>9924</v>
      </c>
      <c r="G2481" s="4" t="s">
        <v>2929</v>
      </c>
      <c r="H2481" s="5">
        <v>2</v>
      </c>
      <c r="I2481" s="5" t="s">
        <v>6943</v>
      </c>
      <c r="J2481" s="5"/>
      <c r="K2481" s="5"/>
      <c r="L2481" s="5"/>
      <c r="M2481" s="5" t="s">
        <v>1343</v>
      </c>
      <c r="N2481" s="5"/>
      <c r="O2481" s="5"/>
      <c r="P2481" s="5"/>
      <c r="Q2481" s="5"/>
      <c r="R2481" s="5"/>
      <c r="S2481" s="5"/>
      <c r="T2481" s="5"/>
      <c r="U2481" s="6">
        <v>45627</v>
      </c>
      <c r="V2481" s="4"/>
      <c r="W2481" s="4" t="s">
        <v>1329</v>
      </c>
      <c r="X2481" s="5"/>
      <c r="Y2481" s="5"/>
      <c r="Z2481" s="5"/>
      <c r="AA2481" s="4" t="s">
        <v>2926</v>
      </c>
      <c r="AB2481" s="5"/>
      <c r="AC2481" s="5"/>
      <c r="AD2481" s="5"/>
      <c r="AE2481" s="5"/>
      <c r="AF2481" s="6"/>
      <c r="AG2481" s="5"/>
      <c r="AH2481" s="5"/>
      <c r="AI2481" s="5"/>
      <c r="AJ2481" s="6"/>
      <c r="AK2481" s="5"/>
      <c r="AL2481" s="6"/>
      <c r="AM2481" s="5"/>
      <c r="AN2481" s="5"/>
      <c r="AO2481" s="5"/>
      <c r="AP2481" s="5" t="s">
        <v>1335</v>
      </c>
      <c r="AQ2481" s="4" t="s">
        <v>1336</v>
      </c>
      <c r="AR2481" s="5" t="s">
        <v>12476</v>
      </c>
      <c r="AS2481" s="4" t="s">
        <v>1795</v>
      </c>
      <c r="AT2481" s="5" t="s">
        <v>1796</v>
      </c>
      <c r="AU2481" s="5" t="s">
        <v>41</v>
      </c>
      <c r="AV2481" s="4" t="s">
        <v>1797</v>
      </c>
      <c r="AW2481" s="5" t="s">
        <v>227</v>
      </c>
      <c r="AX2481" s="5" t="s">
        <v>1798</v>
      </c>
      <c r="AY2481" s="5" t="s">
        <v>1799</v>
      </c>
      <c r="AZ2481" s="5" t="s">
        <v>11</v>
      </c>
      <c r="BA2481" s="4" t="s">
        <v>1800</v>
      </c>
      <c r="BB2481" s="5" t="s">
        <v>1801</v>
      </c>
      <c r="BC2481" s="4" t="s">
        <v>2924</v>
      </c>
      <c r="BD2481" s="5" t="s">
        <v>2928</v>
      </c>
      <c r="BE2481" s="5" t="s">
        <v>25</v>
      </c>
      <c r="BF2481" s="5" t="s">
        <v>1333</v>
      </c>
      <c r="BG2481" s="4" t="s">
        <v>2929</v>
      </c>
      <c r="BH2481" s="5" t="s">
        <v>1343</v>
      </c>
    </row>
    <row r="2482" spans="1:60" x14ac:dyDescent="0.25">
      <c r="A2482">
        <f t="shared" si="206"/>
        <v>98323</v>
      </c>
      <c r="B2482">
        <f t="shared" si="207"/>
        <v>50100677</v>
      </c>
      <c r="C2482" t="str">
        <f t="shared" si="208"/>
        <v>CC</v>
      </c>
      <c r="D2482" t="str">
        <f t="shared" si="205"/>
        <v>REGION GRAND OUEST</v>
      </c>
      <c r="E2482" s="12" t="str">
        <f t="shared" si="209"/>
        <v>TERRAIN</v>
      </c>
      <c r="F2482" s="4" t="s">
        <v>9925</v>
      </c>
      <c r="G2482" s="4" t="s">
        <v>6625</v>
      </c>
      <c r="H2482" s="5">
        <v>2</v>
      </c>
      <c r="I2482" s="5" t="s">
        <v>6943</v>
      </c>
      <c r="J2482" s="5"/>
      <c r="K2482" s="5"/>
      <c r="L2482" s="5"/>
      <c r="M2482" s="5" t="s">
        <v>1343</v>
      </c>
      <c r="N2482" s="5"/>
      <c r="O2482" s="5"/>
      <c r="P2482" s="5"/>
      <c r="Q2482" s="5"/>
      <c r="R2482" s="5"/>
      <c r="S2482" s="5"/>
      <c r="T2482" s="5"/>
      <c r="U2482" s="6">
        <v>45597</v>
      </c>
      <c r="V2482" s="4"/>
      <c r="W2482" s="4" t="s">
        <v>1329</v>
      </c>
      <c r="X2482" s="5"/>
      <c r="Y2482" s="5"/>
      <c r="Z2482" s="5"/>
      <c r="AA2482" s="4" t="s">
        <v>3164</v>
      </c>
      <c r="AB2482" s="5"/>
      <c r="AC2482" s="5"/>
      <c r="AD2482" s="5"/>
      <c r="AE2482" s="5"/>
      <c r="AF2482" s="6"/>
      <c r="AG2482" s="5"/>
      <c r="AH2482" s="5"/>
      <c r="AI2482" s="5"/>
      <c r="AJ2482" s="6"/>
      <c r="AK2482" s="5"/>
      <c r="AL2482" s="6"/>
      <c r="AM2482" s="5"/>
      <c r="AN2482" s="5"/>
      <c r="AO2482" s="5"/>
      <c r="AP2482" s="5" t="s">
        <v>1413</v>
      </c>
      <c r="AQ2482" s="4" t="s">
        <v>1414</v>
      </c>
      <c r="AR2482" s="5" t="s">
        <v>19</v>
      </c>
      <c r="AS2482" s="4" t="s">
        <v>2225</v>
      </c>
      <c r="AT2482" s="5" t="s">
        <v>2226</v>
      </c>
      <c r="AU2482" s="5" t="s">
        <v>41</v>
      </c>
      <c r="AV2482" s="4" t="s">
        <v>2227</v>
      </c>
      <c r="AW2482" s="5" t="s">
        <v>89</v>
      </c>
      <c r="AX2482" s="5" t="s">
        <v>5596</v>
      </c>
      <c r="AY2482" s="5" t="s">
        <v>5597</v>
      </c>
      <c r="AZ2482" s="5" t="s">
        <v>11</v>
      </c>
      <c r="BA2482" s="4" t="s">
        <v>5598</v>
      </c>
      <c r="BB2482" s="5" t="s">
        <v>5599</v>
      </c>
      <c r="BC2482" s="4" t="s">
        <v>6620</v>
      </c>
      <c r="BD2482" s="5" t="s">
        <v>6624</v>
      </c>
      <c r="BE2482" s="5" t="s">
        <v>25</v>
      </c>
      <c r="BF2482" s="5" t="s">
        <v>1333</v>
      </c>
      <c r="BG2482" s="4" t="s">
        <v>6625</v>
      </c>
      <c r="BH2482" s="5" t="s">
        <v>1343</v>
      </c>
    </row>
    <row r="2483" spans="1:60" x14ac:dyDescent="0.25">
      <c r="A2483">
        <f t="shared" si="206"/>
        <v>98301</v>
      </c>
      <c r="B2483">
        <f t="shared" si="207"/>
        <v>50100676</v>
      </c>
      <c r="C2483" t="str">
        <f t="shared" si="208"/>
        <v>CC</v>
      </c>
      <c r="D2483" t="str">
        <f t="shared" si="205"/>
        <v>REGION GRAND SUD</v>
      </c>
      <c r="E2483" s="12" t="str">
        <f t="shared" si="209"/>
        <v>TERRAIN</v>
      </c>
      <c r="F2483" s="4" t="s">
        <v>9926</v>
      </c>
      <c r="G2483" s="4" t="s">
        <v>6408</v>
      </c>
      <c r="H2483" s="5">
        <v>2</v>
      </c>
      <c r="I2483" s="5" t="s">
        <v>6943</v>
      </c>
      <c r="J2483" s="5"/>
      <c r="K2483" s="5"/>
      <c r="L2483" s="5"/>
      <c r="M2483" s="5" t="s">
        <v>1343</v>
      </c>
      <c r="N2483" s="5"/>
      <c r="O2483" s="5"/>
      <c r="P2483" s="5"/>
      <c r="Q2483" s="5"/>
      <c r="R2483" s="5"/>
      <c r="S2483" s="5"/>
      <c r="T2483" s="5"/>
      <c r="U2483" s="6">
        <v>45474</v>
      </c>
      <c r="V2483" s="4"/>
      <c r="W2483" s="4" t="s">
        <v>1329</v>
      </c>
      <c r="X2483" s="5"/>
      <c r="Y2483" s="5"/>
      <c r="Z2483" s="5"/>
      <c r="AA2483" s="5" t="s">
        <v>6405</v>
      </c>
      <c r="AB2483" s="5"/>
      <c r="AC2483" s="5"/>
      <c r="AD2483" s="5"/>
      <c r="AE2483" s="5"/>
      <c r="AF2483" s="6"/>
      <c r="AG2483" s="5"/>
      <c r="AH2483" s="5"/>
      <c r="AI2483" s="5"/>
      <c r="AJ2483" s="6"/>
      <c r="AK2483" s="5"/>
      <c r="AL2483" s="6"/>
      <c r="AM2483" s="5"/>
      <c r="AN2483" s="5"/>
      <c r="AO2483" s="5"/>
      <c r="AP2483" s="5" t="s">
        <v>1335</v>
      </c>
      <c r="AQ2483" s="4" t="s">
        <v>1336</v>
      </c>
      <c r="AR2483" s="5" t="s">
        <v>12476</v>
      </c>
      <c r="AS2483" s="5" t="s">
        <v>1629</v>
      </c>
      <c r="AT2483" s="5" t="s">
        <v>1630</v>
      </c>
      <c r="AU2483" s="5" t="s">
        <v>41</v>
      </c>
      <c r="AV2483" s="4" t="s">
        <v>1631</v>
      </c>
      <c r="AW2483" s="5" t="s">
        <v>7</v>
      </c>
      <c r="AX2483" s="5" t="s">
        <v>1625</v>
      </c>
      <c r="AY2483" s="5" t="s">
        <v>1632</v>
      </c>
      <c r="AZ2483" s="5" t="s">
        <v>11</v>
      </c>
      <c r="BA2483" s="5" t="s">
        <v>1633</v>
      </c>
      <c r="BB2483" s="5" t="s">
        <v>1634</v>
      </c>
      <c r="BC2483" s="5" t="s">
        <v>6403</v>
      </c>
      <c r="BD2483" s="5" t="s">
        <v>6407</v>
      </c>
      <c r="BE2483" s="5" t="s">
        <v>25</v>
      </c>
      <c r="BF2483" s="5" t="s">
        <v>1333</v>
      </c>
      <c r="BG2483" s="5" t="s">
        <v>6408</v>
      </c>
      <c r="BH2483" s="5" t="s">
        <v>1343</v>
      </c>
    </row>
    <row r="2484" spans="1:60" x14ac:dyDescent="0.25">
      <c r="A2484">
        <f t="shared" si="206"/>
        <v>98292</v>
      </c>
      <c r="B2484">
        <f t="shared" si="207"/>
        <v>50100675</v>
      </c>
      <c r="C2484" t="str">
        <f t="shared" si="208"/>
        <v>CC</v>
      </c>
      <c r="D2484" t="str">
        <f t="shared" si="205"/>
        <v>REGION GRAND SUD</v>
      </c>
      <c r="E2484" s="12" t="str">
        <f t="shared" si="209"/>
        <v>TERRAIN</v>
      </c>
      <c r="F2484" s="4" t="s">
        <v>9927</v>
      </c>
      <c r="G2484" s="4" t="s">
        <v>3887</v>
      </c>
      <c r="H2484" s="5">
        <v>2</v>
      </c>
      <c r="I2484" s="5" t="s">
        <v>6943</v>
      </c>
      <c r="J2484" s="5"/>
      <c r="K2484" s="5"/>
      <c r="L2484" s="5"/>
      <c r="M2484" s="5" t="s">
        <v>1343</v>
      </c>
      <c r="N2484" s="5"/>
      <c r="O2484" s="5"/>
      <c r="P2484" s="5"/>
      <c r="Q2484" s="5"/>
      <c r="R2484" s="5"/>
      <c r="S2484" s="5"/>
      <c r="T2484" s="5"/>
      <c r="U2484" s="6">
        <v>45474</v>
      </c>
      <c r="V2484" s="4"/>
      <c r="W2484" s="4" t="s">
        <v>1329</v>
      </c>
      <c r="X2484" s="5"/>
      <c r="Y2484" s="5"/>
      <c r="Z2484" s="5"/>
      <c r="AA2484" s="5" t="s">
        <v>3884</v>
      </c>
      <c r="AB2484" s="5"/>
      <c r="AC2484" s="5"/>
      <c r="AD2484" s="5"/>
      <c r="AE2484" s="5"/>
      <c r="AF2484" s="6"/>
      <c r="AG2484" s="5"/>
      <c r="AH2484" s="5"/>
      <c r="AI2484" s="5"/>
      <c r="AJ2484" s="6"/>
      <c r="AK2484" s="5"/>
      <c r="AL2484" s="6"/>
      <c r="AM2484" s="5"/>
      <c r="AN2484" s="5"/>
      <c r="AO2484" s="5"/>
      <c r="AP2484" s="5" t="s">
        <v>1335</v>
      </c>
      <c r="AQ2484" s="4" t="s">
        <v>1336</v>
      </c>
      <c r="AR2484" s="5" t="s">
        <v>12476</v>
      </c>
      <c r="AS2484" s="4" t="s">
        <v>1629</v>
      </c>
      <c r="AT2484" s="5" t="s">
        <v>1630</v>
      </c>
      <c r="AU2484" s="5" t="s">
        <v>41</v>
      </c>
      <c r="AV2484" s="4" t="s">
        <v>1631</v>
      </c>
      <c r="AW2484" s="5" t="s">
        <v>7</v>
      </c>
      <c r="AX2484" s="5" t="s">
        <v>3055</v>
      </c>
      <c r="AY2484" s="5" t="s">
        <v>3056</v>
      </c>
      <c r="AZ2484" s="5" t="s">
        <v>11</v>
      </c>
      <c r="BA2484" s="5" t="s">
        <v>3057</v>
      </c>
      <c r="BB2484" s="5" t="s">
        <v>3058</v>
      </c>
      <c r="BC2484" s="5" t="s">
        <v>3883</v>
      </c>
      <c r="BD2484" s="5" t="s">
        <v>3886</v>
      </c>
      <c r="BE2484" s="5" t="s">
        <v>25</v>
      </c>
      <c r="BF2484" s="5" t="s">
        <v>1333</v>
      </c>
      <c r="BG2484" s="5" t="s">
        <v>3887</v>
      </c>
      <c r="BH2484" s="5" t="s">
        <v>1343</v>
      </c>
    </row>
    <row r="2485" spans="1:60" x14ac:dyDescent="0.25">
      <c r="A2485">
        <f t="shared" si="206"/>
        <v>98291</v>
      </c>
      <c r="B2485">
        <f t="shared" si="207"/>
        <v>50100674</v>
      </c>
      <c r="C2485" t="str">
        <f t="shared" si="208"/>
        <v>CC</v>
      </c>
      <c r="D2485" t="str">
        <f t="shared" si="205"/>
        <v>REGION GRAND SUD</v>
      </c>
      <c r="E2485" s="12" t="str">
        <f t="shared" si="209"/>
        <v>TERRAIN</v>
      </c>
      <c r="F2485" s="4" t="s">
        <v>9928</v>
      </c>
      <c r="G2485" s="4" t="s">
        <v>9929</v>
      </c>
      <c r="H2485" s="5">
        <v>2</v>
      </c>
      <c r="I2485" s="5" t="s">
        <v>6943</v>
      </c>
      <c r="J2485" s="5"/>
      <c r="K2485" s="5"/>
      <c r="L2485" s="5"/>
      <c r="M2485" s="5" t="s">
        <v>1343</v>
      </c>
      <c r="N2485" s="5"/>
      <c r="O2485" s="5"/>
      <c r="P2485" s="5"/>
      <c r="Q2485" s="5"/>
      <c r="R2485" s="5"/>
      <c r="S2485" s="5"/>
      <c r="T2485" s="5"/>
      <c r="U2485" s="6">
        <v>45474</v>
      </c>
      <c r="V2485" s="4"/>
      <c r="W2485" s="4" t="s">
        <v>1329</v>
      </c>
      <c r="X2485" s="5"/>
      <c r="Y2485" s="5"/>
      <c r="Z2485" s="5"/>
      <c r="AA2485" s="5" t="s">
        <v>7493</v>
      </c>
      <c r="AB2485" s="5"/>
      <c r="AC2485" s="5"/>
      <c r="AD2485" s="5"/>
      <c r="AE2485" s="5"/>
      <c r="AF2485" s="6"/>
      <c r="AG2485" s="5"/>
      <c r="AH2485" s="5"/>
      <c r="AI2485" s="5"/>
      <c r="AJ2485" s="6"/>
      <c r="AK2485" s="5"/>
      <c r="AL2485" s="6"/>
      <c r="AM2485" s="5"/>
      <c r="AN2485" s="5"/>
      <c r="AO2485" s="5"/>
      <c r="AP2485" s="5" t="s">
        <v>1335</v>
      </c>
      <c r="AQ2485" s="5" t="s">
        <v>1336</v>
      </c>
      <c r="AR2485" s="5" t="s">
        <v>12476</v>
      </c>
      <c r="AS2485" s="5" t="s">
        <v>1440</v>
      </c>
      <c r="AT2485" s="5" t="s">
        <v>1441</v>
      </c>
      <c r="AU2485" s="5" t="s">
        <v>41</v>
      </c>
      <c r="AV2485" s="5" t="s">
        <v>1537</v>
      </c>
      <c r="AW2485" s="5" t="s">
        <v>31</v>
      </c>
      <c r="AX2485" s="5" t="s">
        <v>3505</v>
      </c>
      <c r="AY2485" s="5" t="s">
        <v>3506</v>
      </c>
      <c r="AZ2485" s="5" t="s">
        <v>11</v>
      </c>
      <c r="BA2485" s="5" t="s">
        <v>3507</v>
      </c>
      <c r="BB2485" s="5" t="s">
        <v>3508</v>
      </c>
      <c r="BC2485" s="5" t="s">
        <v>9930</v>
      </c>
      <c r="BD2485" s="5" t="s">
        <v>9931</v>
      </c>
      <c r="BE2485" s="5" t="s">
        <v>25</v>
      </c>
      <c r="BF2485" s="5" t="s">
        <v>1333</v>
      </c>
      <c r="BG2485" s="5" t="s">
        <v>9929</v>
      </c>
      <c r="BH2485" s="5" t="s">
        <v>1343</v>
      </c>
    </row>
    <row r="2486" spans="1:60" x14ac:dyDescent="0.25">
      <c r="A2486">
        <f t="shared" si="206"/>
        <v>98288</v>
      </c>
      <c r="B2486">
        <f t="shared" si="207"/>
        <v>50100673</v>
      </c>
      <c r="C2486" t="str">
        <f t="shared" si="208"/>
        <v>CC</v>
      </c>
      <c r="D2486" t="str">
        <f t="shared" si="205"/>
        <v>REGION CENTRE EST</v>
      </c>
      <c r="E2486" s="12" t="str">
        <f t="shared" si="209"/>
        <v>TERRAIN</v>
      </c>
      <c r="F2486" s="4" t="s">
        <v>9932</v>
      </c>
      <c r="G2486" s="4" t="s">
        <v>9933</v>
      </c>
      <c r="H2486" s="5">
        <v>2</v>
      </c>
      <c r="I2486" s="5" t="s">
        <v>6943</v>
      </c>
      <c r="J2486" s="5"/>
      <c r="K2486" s="5"/>
      <c r="L2486" s="5"/>
      <c r="M2486" s="5" t="s">
        <v>1343</v>
      </c>
      <c r="N2486" s="5"/>
      <c r="O2486" s="5"/>
      <c r="P2486" s="5"/>
      <c r="Q2486" s="5"/>
      <c r="R2486" s="5"/>
      <c r="S2486" s="5"/>
      <c r="T2486" s="5"/>
      <c r="U2486" s="6">
        <v>45627</v>
      </c>
      <c r="V2486" s="4"/>
      <c r="W2486" s="4" t="s">
        <v>1329</v>
      </c>
      <c r="X2486" s="5"/>
      <c r="Y2486" s="5"/>
      <c r="Z2486" s="5"/>
      <c r="AA2486" s="5" t="s">
        <v>5178</v>
      </c>
      <c r="AB2486" s="5"/>
      <c r="AC2486" s="5"/>
      <c r="AD2486" s="5"/>
      <c r="AE2486" s="5"/>
      <c r="AF2486" s="6"/>
      <c r="AG2486" s="5"/>
      <c r="AH2486" s="5"/>
      <c r="AI2486" s="5"/>
      <c r="AJ2486" s="6"/>
      <c r="AK2486" s="5"/>
      <c r="AL2486" s="6"/>
      <c r="AM2486" s="5"/>
      <c r="AN2486" s="5"/>
      <c r="AO2486" s="5"/>
      <c r="AP2486" s="5" t="s">
        <v>1536</v>
      </c>
      <c r="AQ2486" s="4" t="s">
        <v>12479</v>
      </c>
      <c r="AR2486" s="5" t="s">
        <v>12480</v>
      </c>
      <c r="AS2486" s="4" t="s">
        <v>2273</v>
      </c>
      <c r="AT2486" s="5" t="s">
        <v>2274</v>
      </c>
      <c r="AU2486" s="5" t="s">
        <v>41</v>
      </c>
      <c r="AV2486" s="4" t="s">
        <v>2275</v>
      </c>
      <c r="AW2486" s="5" t="s">
        <v>256</v>
      </c>
      <c r="AX2486" s="5" t="s">
        <v>7391</v>
      </c>
      <c r="AY2486" s="5" t="s">
        <v>7393</v>
      </c>
      <c r="AZ2486" s="5" t="s">
        <v>1357</v>
      </c>
      <c r="BA2486" s="5" t="s">
        <v>2276</v>
      </c>
      <c r="BB2486" s="5" t="s">
        <v>11116</v>
      </c>
      <c r="BC2486" s="5"/>
      <c r="BD2486" s="5"/>
      <c r="BE2486" s="5"/>
      <c r="BF2486" s="5"/>
      <c r="BG2486" s="5" t="s">
        <v>9933</v>
      </c>
      <c r="BH2486" s="5" t="s">
        <v>1343</v>
      </c>
    </row>
    <row r="2487" spans="1:60" x14ac:dyDescent="0.25">
      <c r="A2487">
        <f t="shared" si="206"/>
        <v>98286</v>
      </c>
      <c r="B2487">
        <f t="shared" si="207"/>
        <v>50100672</v>
      </c>
      <c r="C2487" t="str">
        <f t="shared" si="208"/>
        <v>CC</v>
      </c>
      <c r="D2487" t="str">
        <f t="shared" si="205"/>
        <v>REGION CENTRE EST</v>
      </c>
      <c r="E2487" s="12" t="str">
        <f t="shared" si="209"/>
        <v>TERRAIN</v>
      </c>
      <c r="F2487" s="4" t="s">
        <v>9934</v>
      </c>
      <c r="G2487" s="4" t="s">
        <v>3822</v>
      </c>
      <c r="H2487" s="5">
        <v>2</v>
      </c>
      <c r="I2487" s="5" t="s">
        <v>6943</v>
      </c>
      <c r="J2487" s="5"/>
      <c r="K2487" s="5"/>
      <c r="L2487" s="5"/>
      <c r="M2487" s="5" t="s">
        <v>1343</v>
      </c>
      <c r="N2487" s="5"/>
      <c r="O2487" s="5"/>
      <c r="P2487" s="5"/>
      <c r="Q2487" s="5"/>
      <c r="R2487" s="5"/>
      <c r="S2487" s="5"/>
      <c r="T2487" s="5"/>
      <c r="U2487" s="6">
        <v>45627</v>
      </c>
      <c r="V2487" s="4"/>
      <c r="W2487" s="4" t="s">
        <v>1329</v>
      </c>
      <c r="X2487" s="5"/>
      <c r="Y2487" s="5"/>
      <c r="Z2487" s="5"/>
      <c r="AA2487" s="5" t="s">
        <v>3820</v>
      </c>
      <c r="AB2487" s="5"/>
      <c r="AC2487" s="5"/>
      <c r="AD2487" s="5"/>
      <c r="AE2487" s="5"/>
      <c r="AF2487" s="6"/>
      <c r="AG2487" s="5"/>
      <c r="AH2487" s="5"/>
      <c r="AI2487" s="5"/>
      <c r="AJ2487" s="6"/>
      <c r="AK2487" s="5"/>
      <c r="AL2487" s="6"/>
      <c r="AM2487" s="5"/>
      <c r="AN2487" s="5"/>
      <c r="AO2487" s="5"/>
      <c r="AP2487" s="5" t="s">
        <v>1536</v>
      </c>
      <c r="AQ2487" s="4" t="s">
        <v>12479</v>
      </c>
      <c r="AR2487" s="5" t="s">
        <v>12480</v>
      </c>
      <c r="AS2487" s="5" t="s">
        <v>2273</v>
      </c>
      <c r="AT2487" s="5" t="s">
        <v>2274</v>
      </c>
      <c r="AU2487" s="5" t="s">
        <v>41</v>
      </c>
      <c r="AV2487" s="5" t="s">
        <v>2275</v>
      </c>
      <c r="AW2487" s="5" t="s">
        <v>256</v>
      </c>
      <c r="AX2487" s="5" t="s">
        <v>2582</v>
      </c>
      <c r="AY2487" s="5" t="s">
        <v>2584</v>
      </c>
      <c r="AZ2487" s="5" t="s">
        <v>11</v>
      </c>
      <c r="BA2487" s="5" t="s">
        <v>2585</v>
      </c>
      <c r="BB2487" s="5" t="s">
        <v>2586</v>
      </c>
      <c r="BC2487" s="5" t="s">
        <v>3818</v>
      </c>
      <c r="BD2487" s="5" t="s">
        <v>3821</v>
      </c>
      <c r="BE2487" s="5" t="s">
        <v>60</v>
      </c>
      <c r="BF2487" s="5" t="s">
        <v>1333</v>
      </c>
      <c r="BG2487" s="5" t="s">
        <v>3822</v>
      </c>
      <c r="BH2487" s="5" t="s">
        <v>1343</v>
      </c>
    </row>
    <row r="2488" spans="1:60" x14ac:dyDescent="0.25">
      <c r="A2488">
        <f t="shared" si="206"/>
        <v>98271</v>
      </c>
      <c r="B2488">
        <f t="shared" si="207"/>
        <v>50100671</v>
      </c>
      <c r="C2488" t="str">
        <f t="shared" si="208"/>
        <v>CC</v>
      </c>
      <c r="D2488" t="str">
        <f t="shared" si="205"/>
        <v>REGION CENTRE EST</v>
      </c>
      <c r="E2488" s="12" t="str">
        <f t="shared" si="209"/>
        <v>TERRAIN</v>
      </c>
      <c r="F2488" s="4" t="s">
        <v>9935</v>
      </c>
      <c r="G2488" s="4" t="s">
        <v>5583</v>
      </c>
      <c r="H2488" s="5">
        <v>2</v>
      </c>
      <c r="I2488" s="5" t="s">
        <v>6943</v>
      </c>
      <c r="J2488" s="5"/>
      <c r="K2488" s="5"/>
      <c r="L2488" s="5"/>
      <c r="M2488" s="5" t="s">
        <v>1343</v>
      </c>
      <c r="N2488" s="5"/>
      <c r="O2488" s="5"/>
      <c r="P2488" s="5"/>
      <c r="Q2488" s="5"/>
      <c r="R2488" s="5"/>
      <c r="S2488" s="5"/>
      <c r="T2488" s="5"/>
      <c r="U2488" s="6">
        <v>45627</v>
      </c>
      <c r="V2488" s="4"/>
      <c r="W2488" s="4" t="s">
        <v>1329</v>
      </c>
      <c r="X2488" s="5"/>
      <c r="Y2488" s="5"/>
      <c r="Z2488" s="5"/>
      <c r="AA2488" s="4" t="s">
        <v>5580</v>
      </c>
      <c r="AB2488" s="5"/>
      <c r="AC2488" s="5"/>
      <c r="AD2488" s="5"/>
      <c r="AE2488" s="5"/>
      <c r="AF2488" s="6"/>
      <c r="AG2488" s="5"/>
      <c r="AH2488" s="5"/>
      <c r="AI2488" s="5"/>
      <c r="AJ2488" s="6"/>
      <c r="AK2488" s="5"/>
      <c r="AL2488" s="6"/>
      <c r="AM2488" s="5"/>
      <c r="AN2488" s="5"/>
      <c r="AO2488" s="5"/>
      <c r="AP2488" s="5" t="s">
        <v>1536</v>
      </c>
      <c r="AQ2488" s="4" t="s">
        <v>12479</v>
      </c>
      <c r="AR2488" s="5" t="s">
        <v>12480</v>
      </c>
      <c r="AS2488" s="4" t="s">
        <v>1696</v>
      </c>
      <c r="AT2488" s="5" t="s">
        <v>1697</v>
      </c>
      <c r="AU2488" s="5" t="s">
        <v>41</v>
      </c>
      <c r="AV2488" s="4" t="s">
        <v>1698</v>
      </c>
      <c r="AW2488" s="5" t="s">
        <v>66</v>
      </c>
      <c r="AX2488" s="5" t="s">
        <v>6646</v>
      </c>
      <c r="AY2488" s="5" t="s">
        <v>6649</v>
      </c>
      <c r="AZ2488" s="5" t="s">
        <v>1357</v>
      </c>
      <c r="BA2488" s="4" t="s">
        <v>2902</v>
      </c>
      <c r="BB2488" s="5" t="s">
        <v>11115</v>
      </c>
      <c r="BC2488" s="4" t="s">
        <v>5577</v>
      </c>
      <c r="BD2488" s="5" t="s">
        <v>5582</v>
      </c>
      <c r="BE2488" s="5" t="s">
        <v>245</v>
      </c>
      <c r="BF2488" s="5" t="s">
        <v>1333</v>
      </c>
      <c r="BG2488" s="4" t="s">
        <v>5583</v>
      </c>
      <c r="BH2488" s="5" t="s">
        <v>1343</v>
      </c>
    </row>
    <row r="2489" spans="1:60" x14ac:dyDescent="0.25">
      <c r="A2489">
        <f t="shared" si="206"/>
        <v>98259</v>
      </c>
      <c r="B2489">
        <f t="shared" si="207"/>
        <v>50100670</v>
      </c>
      <c r="C2489" t="str">
        <f t="shared" si="208"/>
        <v>CC</v>
      </c>
      <c r="D2489" t="str">
        <f t="shared" si="205"/>
        <v>REGION CENTRE EST</v>
      </c>
      <c r="E2489" s="12" t="str">
        <f t="shared" si="209"/>
        <v>TERRAIN</v>
      </c>
      <c r="F2489" s="4" t="s">
        <v>9936</v>
      </c>
      <c r="G2489" s="4" t="s">
        <v>9937</v>
      </c>
      <c r="H2489" s="5">
        <v>2</v>
      </c>
      <c r="I2489" s="5" t="s">
        <v>6943</v>
      </c>
      <c r="J2489" s="5"/>
      <c r="K2489" s="5"/>
      <c r="L2489" s="5"/>
      <c r="M2489" s="5" t="s">
        <v>1343</v>
      </c>
      <c r="N2489" s="5"/>
      <c r="O2489" s="5"/>
      <c r="P2489" s="5"/>
      <c r="Q2489" s="5"/>
      <c r="R2489" s="5"/>
      <c r="S2489" s="5"/>
      <c r="T2489" s="5"/>
      <c r="U2489" s="6">
        <v>45627</v>
      </c>
      <c r="V2489" s="4"/>
      <c r="W2489" s="4" t="s">
        <v>1329</v>
      </c>
      <c r="X2489" s="5"/>
      <c r="Y2489" s="5"/>
      <c r="Z2489" s="5"/>
      <c r="AA2489" s="5" t="s">
        <v>4743</v>
      </c>
      <c r="AB2489" s="5"/>
      <c r="AC2489" s="5"/>
      <c r="AD2489" s="5"/>
      <c r="AE2489" s="5"/>
      <c r="AF2489" s="6"/>
      <c r="AG2489" s="5"/>
      <c r="AH2489" s="5"/>
      <c r="AI2489" s="5"/>
      <c r="AJ2489" s="6"/>
      <c r="AK2489" s="5"/>
      <c r="AL2489" s="6"/>
      <c r="AM2489" s="5"/>
      <c r="AN2489" s="5"/>
      <c r="AO2489" s="5"/>
      <c r="AP2489" s="5" t="s">
        <v>1536</v>
      </c>
      <c r="AQ2489" s="4" t="s">
        <v>12479</v>
      </c>
      <c r="AR2489" s="5" t="s">
        <v>12480</v>
      </c>
      <c r="AS2489" s="5" t="s">
        <v>1993</v>
      </c>
      <c r="AT2489" s="5" t="s">
        <v>1994</v>
      </c>
      <c r="AU2489" s="5" t="s">
        <v>41</v>
      </c>
      <c r="AV2489" s="4" t="s">
        <v>1995</v>
      </c>
      <c r="AW2489" s="5" t="s">
        <v>53</v>
      </c>
      <c r="AX2489" s="5" t="s">
        <v>2322</v>
      </c>
      <c r="AY2489" s="5" t="s">
        <v>2323</v>
      </c>
      <c r="AZ2489" s="5" t="s">
        <v>11</v>
      </c>
      <c r="BA2489" s="5" t="s">
        <v>2324</v>
      </c>
      <c r="BB2489" s="5" t="s">
        <v>2325</v>
      </c>
      <c r="BC2489" s="5"/>
      <c r="BD2489" s="5"/>
      <c r="BE2489" s="5"/>
      <c r="BF2489" s="5"/>
      <c r="BG2489" s="5" t="s">
        <v>9937</v>
      </c>
      <c r="BH2489" s="5" t="s">
        <v>1343</v>
      </c>
    </row>
    <row r="2490" spans="1:60" x14ac:dyDescent="0.25">
      <c r="A2490">
        <f t="shared" si="206"/>
        <v>98248</v>
      </c>
      <c r="B2490">
        <f t="shared" si="207"/>
        <v>50100669</v>
      </c>
      <c r="C2490" t="str">
        <f t="shared" si="208"/>
        <v>CC</v>
      </c>
      <c r="D2490" t="str">
        <f t="shared" si="205"/>
        <v>REGION GRAND OUEST</v>
      </c>
      <c r="E2490" s="12" t="str">
        <f t="shared" si="209"/>
        <v>TERRAIN</v>
      </c>
      <c r="F2490" s="4" t="s">
        <v>9938</v>
      </c>
      <c r="G2490" s="4" t="s">
        <v>7677</v>
      </c>
      <c r="H2490" s="5">
        <v>2</v>
      </c>
      <c r="I2490" s="5" t="s">
        <v>6943</v>
      </c>
      <c r="J2490" s="5"/>
      <c r="K2490" s="5"/>
      <c r="L2490" s="5"/>
      <c r="M2490" s="5" t="s">
        <v>1343</v>
      </c>
      <c r="N2490" s="5"/>
      <c r="O2490" s="5"/>
      <c r="P2490" s="5"/>
      <c r="Q2490" s="5"/>
      <c r="R2490" s="5"/>
      <c r="S2490" s="5"/>
      <c r="T2490" s="5"/>
      <c r="U2490" s="6">
        <v>45597</v>
      </c>
      <c r="V2490" s="4"/>
      <c r="W2490" s="4" t="s">
        <v>1329</v>
      </c>
      <c r="X2490" s="5"/>
      <c r="Y2490" s="5"/>
      <c r="Z2490" s="5"/>
      <c r="AA2490" s="5" t="s">
        <v>7675</v>
      </c>
      <c r="AB2490" s="5"/>
      <c r="AC2490" s="5"/>
      <c r="AD2490" s="5"/>
      <c r="AE2490" s="5"/>
      <c r="AF2490" s="6"/>
      <c r="AG2490" s="5"/>
      <c r="AH2490" s="5"/>
      <c r="AI2490" s="5"/>
      <c r="AJ2490" s="6"/>
      <c r="AK2490" s="5"/>
      <c r="AL2490" s="6"/>
      <c r="AM2490" s="5"/>
      <c r="AN2490" s="5"/>
      <c r="AO2490" s="5"/>
      <c r="AP2490" s="5" t="s">
        <v>1413</v>
      </c>
      <c r="AQ2490" s="4" t="s">
        <v>1414</v>
      </c>
      <c r="AR2490" s="5" t="s">
        <v>19</v>
      </c>
      <c r="AS2490" s="4" t="s">
        <v>1585</v>
      </c>
      <c r="AT2490" s="5" t="s">
        <v>1586</v>
      </c>
      <c r="AU2490" s="5" t="s">
        <v>41</v>
      </c>
      <c r="AV2490" s="4" t="s">
        <v>1587</v>
      </c>
      <c r="AW2490" s="5" t="s">
        <v>340</v>
      </c>
      <c r="AX2490" s="5" t="s">
        <v>2259</v>
      </c>
      <c r="AY2490" s="5" t="s">
        <v>2260</v>
      </c>
      <c r="AZ2490" s="5" t="s">
        <v>11</v>
      </c>
      <c r="BA2490" s="5" t="s">
        <v>2261</v>
      </c>
      <c r="BB2490" s="5" t="s">
        <v>2262</v>
      </c>
      <c r="BC2490" s="5" t="s">
        <v>7673</v>
      </c>
      <c r="BD2490" s="5" t="s">
        <v>7676</v>
      </c>
      <c r="BE2490" s="5" t="s">
        <v>25</v>
      </c>
      <c r="BF2490" s="5" t="s">
        <v>1333</v>
      </c>
      <c r="BG2490" s="5" t="s">
        <v>7677</v>
      </c>
      <c r="BH2490" s="5" t="s">
        <v>1343</v>
      </c>
    </row>
    <row r="2491" spans="1:60" x14ac:dyDescent="0.25">
      <c r="A2491">
        <f t="shared" si="206"/>
        <v>98245</v>
      </c>
      <c r="B2491">
        <f t="shared" si="207"/>
        <v>50100668</v>
      </c>
      <c r="C2491" t="str">
        <f t="shared" si="208"/>
        <v>CC</v>
      </c>
      <c r="D2491" t="str">
        <f t="shared" si="205"/>
        <v>REGION GRAND OUEST</v>
      </c>
      <c r="E2491" s="12" t="str">
        <f t="shared" si="209"/>
        <v>TERRAIN</v>
      </c>
      <c r="F2491" s="4" t="s">
        <v>9939</v>
      </c>
      <c r="G2491" s="4" t="s">
        <v>9940</v>
      </c>
      <c r="H2491" s="5">
        <v>2</v>
      </c>
      <c r="I2491" s="5" t="s">
        <v>6943</v>
      </c>
      <c r="J2491" s="5"/>
      <c r="K2491" s="5"/>
      <c r="L2491" s="5"/>
      <c r="M2491" s="5" t="s">
        <v>1343</v>
      </c>
      <c r="N2491" s="5"/>
      <c r="O2491" s="5"/>
      <c r="P2491" s="5"/>
      <c r="Q2491" s="5"/>
      <c r="R2491" s="5"/>
      <c r="S2491" s="5"/>
      <c r="T2491" s="5"/>
      <c r="U2491" s="6">
        <v>45627</v>
      </c>
      <c r="V2491" s="4"/>
      <c r="W2491" s="4" t="s">
        <v>1329</v>
      </c>
      <c r="X2491" s="5"/>
      <c r="Y2491" s="5"/>
      <c r="Z2491" s="5"/>
      <c r="AA2491" s="5" t="s">
        <v>8875</v>
      </c>
      <c r="AB2491" s="5"/>
      <c r="AC2491" s="5"/>
      <c r="AD2491" s="5"/>
      <c r="AE2491" s="5"/>
      <c r="AF2491" s="6"/>
      <c r="AG2491" s="5"/>
      <c r="AH2491" s="5"/>
      <c r="AI2491" s="5"/>
      <c r="AJ2491" s="6"/>
      <c r="AK2491" s="5"/>
      <c r="AL2491" s="6"/>
      <c r="AM2491" s="5"/>
      <c r="AN2491" s="5"/>
      <c r="AO2491" s="5"/>
      <c r="AP2491" s="5" t="s">
        <v>1413</v>
      </c>
      <c r="AQ2491" s="4" t="s">
        <v>1414</v>
      </c>
      <c r="AR2491" s="5" t="s">
        <v>19</v>
      </c>
      <c r="AS2491" s="4" t="s">
        <v>1585</v>
      </c>
      <c r="AT2491" s="5" t="s">
        <v>1586</v>
      </c>
      <c r="AU2491" s="5" t="s">
        <v>41</v>
      </c>
      <c r="AV2491" s="4" t="s">
        <v>1587</v>
      </c>
      <c r="AW2491" s="5" t="s">
        <v>340</v>
      </c>
      <c r="AX2491" s="5" t="s">
        <v>5505</v>
      </c>
      <c r="AY2491" s="5" t="s">
        <v>5507</v>
      </c>
      <c r="AZ2491" s="5" t="s">
        <v>1357</v>
      </c>
      <c r="BA2491" s="5" t="s">
        <v>3688</v>
      </c>
      <c r="BB2491" s="5" t="s">
        <v>11113</v>
      </c>
      <c r="BC2491" s="5" t="s">
        <v>11137</v>
      </c>
      <c r="BD2491" s="5" t="s">
        <v>11138</v>
      </c>
      <c r="BE2491" s="5" t="s">
        <v>245</v>
      </c>
      <c r="BF2491" s="5" t="s">
        <v>1333</v>
      </c>
      <c r="BG2491" s="5" t="s">
        <v>9940</v>
      </c>
      <c r="BH2491" s="5" t="s">
        <v>1343</v>
      </c>
    </row>
    <row r="2492" spans="1:60" x14ac:dyDescent="0.25">
      <c r="A2492">
        <f t="shared" si="206"/>
        <v>98230</v>
      </c>
      <c r="B2492">
        <f t="shared" si="207"/>
        <v>50100665</v>
      </c>
      <c r="C2492" t="str">
        <f t="shared" si="208"/>
        <v>CC</v>
      </c>
      <c r="D2492" t="str">
        <f t="shared" si="205"/>
        <v>REGION GRAND OUEST</v>
      </c>
      <c r="E2492" s="12" t="str">
        <f t="shared" si="209"/>
        <v>TERRAIN</v>
      </c>
      <c r="F2492" s="4" t="s">
        <v>9941</v>
      </c>
      <c r="G2492" s="4" t="s">
        <v>9942</v>
      </c>
      <c r="H2492" s="5">
        <v>2</v>
      </c>
      <c r="I2492" s="5" t="s">
        <v>6943</v>
      </c>
      <c r="J2492" s="5"/>
      <c r="K2492" s="5"/>
      <c r="L2492" s="5"/>
      <c r="M2492" s="5" t="s">
        <v>1343</v>
      </c>
      <c r="N2492" s="5"/>
      <c r="O2492" s="6"/>
      <c r="P2492" s="5"/>
      <c r="Q2492" s="5"/>
      <c r="R2492" s="5"/>
      <c r="S2492" s="5"/>
      <c r="T2492" s="5"/>
      <c r="U2492" s="6">
        <v>45627</v>
      </c>
      <c r="V2492" s="4"/>
      <c r="W2492" s="4" t="s">
        <v>1329</v>
      </c>
      <c r="X2492" s="5"/>
      <c r="Y2492" s="5"/>
      <c r="Z2492" s="5"/>
      <c r="AA2492" s="5" t="s">
        <v>9943</v>
      </c>
      <c r="AB2492" s="5"/>
      <c r="AC2492" s="5"/>
      <c r="AD2492" s="5"/>
      <c r="AE2492" s="5"/>
      <c r="AF2492" s="6"/>
      <c r="AG2492" s="5"/>
      <c r="AH2492" s="5"/>
      <c r="AI2492" s="5"/>
      <c r="AJ2492" s="6"/>
      <c r="AK2492" s="5"/>
      <c r="AL2492" s="6"/>
      <c r="AM2492" s="5"/>
      <c r="AN2492" s="5"/>
      <c r="AO2492" s="5"/>
      <c r="AP2492" s="5" t="s">
        <v>1413</v>
      </c>
      <c r="AQ2492" s="4" t="s">
        <v>1414</v>
      </c>
      <c r="AR2492" s="5" t="s">
        <v>19</v>
      </c>
      <c r="AS2492" s="4" t="s">
        <v>2662</v>
      </c>
      <c r="AT2492" s="5" t="s">
        <v>2663</v>
      </c>
      <c r="AU2492" s="5" t="s">
        <v>41</v>
      </c>
      <c r="AV2492" s="4" t="s">
        <v>2664</v>
      </c>
      <c r="AW2492" s="5" t="s">
        <v>119</v>
      </c>
      <c r="AX2492" s="5" t="s">
        <v>4609</v>
      </c>
      <c r="AY2492" s="5" t="s">
        <v>4610</v>
      </c>
      <c r="AZ2492" s="5" t="s">
        <v>11</v>
      </c>
      <c r="BA2492" s="5" t="s">
        <v>4611</v>
      </c>
      <c r="BB2492" s="5" t="s">
        <v>4612</v>
      </c>
      <c r="BC2492" s="5" t="s">
        <v>11145</v>
      </c>
      <c r="BD2492" s="5" t="s">
        <v>11146</v>
      </c>
      <c r="BE2492" s="5" t="s">
        <v>245</v>
      </c>
      <c r="BF2492" s="5" t="s">
        <v>1333</v>
      </c>
      <c r="BG2492" s="5" t="s">
        <v>9942</v>
      </c>
      <c r="BH2492" s="5" t="s">
        <v>1343</v>
      </c>
    </row>
    <row r="2493" spans="1:60" x14ac:dyDescent="0.25">
      <c r="A2493">
        <f t="shared" si="206"/>
        <v>98221</v>
      </c>
      <c r="B2493">
        <f t="shared" si="207"/>
        <v>50100664</v>
      </c>
      <c r="C2493" t="str">
        <f t="shared" si="208"/>
        <v>CC</v>
      </c>
      <c r="D2493" t="str">
        <f t="shared" si="205"/>
        <v>REGION GRAND OUEST</v>
      </c>
      <c r="E2493" s="12" t="str">
        <f t="shared" si="209"/>
        <v>TERRAIN</v>
      </c>
      <c r="F2493" s="4" t="s">
        <v>9944</v>
      </c>
      <c r="G2493" s="4" t="s">
        <v>9945</v>
      </c>
      <c r="H2493" s="5">
        <v>2</v>
      </c>
      <c r="I2493" s="5" t="s">
        <v>6943</v>
      </c>
      <c r="J2493" s="5"/>
      <c r="K2493" s="5"/>
      <c r="L2493" s="5"/>
      <c r="M2493" s="5" t="s">
        <v>1343</v>
      </c>
      <c r="N2493" s="5"/>
      <c r="O2493" s="5"/>
      <c r="P2493" s="5"/>
      <c r="Q2493" s="5"/>
      <c r="R2493" s="5"/>
      <c r="S2493" s="5"/>
      <c r="T2493" s="5"/>
      <c r="U2493" s="6">
        <v>45566</v>
      </c>
      <c r="V2493" s="4"/>
      <c r="W2493" s="4" t="s">
        <v>1329</v>
      </c>
      <c r="X2493" s="5"/>
      <c r="Y2493" s="5"/>
      <c r="Z2493" s="5"/>
      <c r="AA2493" s="5" t="s">
        <v>8491</v>
      </c>
      <c r="AB2493" s="5"/>
      <c r="AC2493" s="5"/>
      <c r="AD2493" s="5"/>
      <c r="AE2493" s="5"/>
      <c r="AF2493" s="6"/>
      <c r="AG2493" s="5"/>
      <c r="AH2493" s="5"/>
      <c r="AI2493" s="5"/>
      <c r="AJ2493" s="6"/>
      <c r="AK2493" s="5"/>
      <c r="AL2493" s="6"/>
      <c r="AM2493" s="5"/>
      <c r="AN2493" s="5"/>
      <c r="AO2493" s="5"/>
      <c r="AP2493" s="5" t="s">
        <v>1413</v>
      </c>
      <c r="AQ2493" s="4" t="s">
        <v>1414</v>
      </c>
      <c r="AR2493" s="5" t="s">
        <v>19</v>
      </c>
      <c r="AS2493" s="5" t="s">
        <v>1549</v>
      </c>
      <c r="AT2493" s="5" t="s">
        <v>1550</v>
      </c>
      <c r="AU2493" s="5" t="s">
        <v>41</v>
      </c>
      <c r="AV2493" s="4" t="s">
        <v>1551</v>
      </c>
      <c r="AW2493" s="5" t="s">
        <v>135</v>
      </c>
      <c r="AX2493" s="5" t="s">
        <v>2530</v>
      </c>
      <c r="AY2493" s="5" t="s">
        <v>2531</v>
      </c>
      <c r="AZ2493" s="5" t="s">
        <v>11</v>
      </c>
      <c r="BA2493" s="5" t="s">
        <v>2532</v>
      </c>
      <c r="BB2493" s="5" t="s">
        <v>2533</v>
      </c>
      <c r="BC2493" s="5"/>
      <c r="BD2493" s="5"/>
      <c r="BE2493" s="5"/>
      <c r="BF2493" s="5"/>
      <c r="BG2493" s="5" t="s">
        <v>9945</v>
      </c>
      <c r="BH2493" s="5" t="s">
        <v>1343</v>
      </c>
    </row>
    <row r="2494" spans="1:60" x14ac:dyDescent="0.25">
      <c r="A2494">
        <f t="shared" si="206"/>
        <v>98198</v>
      </c>
      <c r="B2494">
        <f t="shared" si="207"/>
        <v>50100661</v>
      </c>
      <c r="C2494" t="str">
        <f t="shared" si="208"/>
        <v>CC</v>
      </c>
      <c r="D2494" t="str">
        <f t="shared" si="205"/>
        <v>REGION ILE DE FRANCE NORD</v>
      </c>
      <c r="E2494" s="12" t="str">
        <f t="shared" si="209"/>
        <v>TERRAIN</v>
      </c>
      <c r="F2494" s="4" t="s">
        <v>9946</v>
      </c>
      <c r="G2494" s="4" t="s">
        <v>6763</v>
      </c>
      <c r="H2494" s="5">
        <v>2</v>
      </c>
      <c r="I2494" s="5" t="s">
        <v>6943</v>
      </c>
      <c r="J2494" s="5"/>
      <c r="K2494" s="5"/>
      <c r="L2494" s="5"/>
      <c r="M2494" s="5" t="s">
        <v>1343</v>
      </c>
      <c r="N2494" s="5"/>
      <c r="O2494" s="5"/>
      <c r="P2494" s="5"/>
      <c r="Q2494" s="5"/>
      <c r="R2494" s="5"/>
      <c r="S2494" s="5"/>
      <c r="T2494" s="5"/>
      <c r="U2494" s="6">
        <v>45627</v>
      </c>
      <c r="V2494" s="4"/>
      <c r="W2494" s="4" t="s">
        <v>1329</v>
      </c>
      <c r="X2494" s="5"/>
      <c r="Y2494" s="5"/>
      <c r="Z2494" s="5"/>
      <c r="AA2494" s="4" t="s">
        <v>4932</v>
      </c>
      <c r="AB2494" s="5"/>
      <c r="AC2494" s="5"/>
      <c r="AD2494" s="5"/>
      <c r="AE2494" s="5"/>
      <c r="AF2494" s="6"/>
      <c r="AG2494" s="5"/>
      <c r="AH2494" s="5"/>
      <c r="AI2494" s="5"/>
      <c r="AJ2494" s="6"/>
      <c r="AK2494" s="5"/>
      <c r="AL2494" s="6"/>
      <c r="AM2494" s="5"/>
      <c r="AN2494" s="5"/>
      <c r="AO2494" s="5"/>
      <c r="AP2494" s="5" t="s">
        <v>12477</v>
      </c>
      <c r="AQ2494" s="4" t="s">
        <v>1351</v>
      </c>
      <c r="AR2494" s="5" t="s">
        <v>12478</v>
      </c>
      <c r="AS2494" s="4" t="s">
        <v>1651</v>
      </c>
      <c r="AT2494" s="5" t="s">
        <v>1652</v>
      </c>
      <c r="AU2494" s="5" t="s">
        <v>41</v>
      </c>
      <c r="AV2494" s="4" t="s">
        <v>1653</v>
      </c>
      <c r="AW2494" s="5" t="s">
        <v>35</v>
      </c>
      <c r="AX2494" s="5" t="s">
        <v>2697</v>
      </c>
      <c r="AY2494" s="5" t="s">
        <v>2698</v>
      </c>
      <c r="AZ2494" s="5" t="s">
        <v>11</v>
      </c>
      <c r="BA2494" s="4" t="s">
        <v>2699</v>
      </c>
      <c r="BB2494" s="5" t="s">
        <v>2700</v>
      </c>
      <c r="BC2494" s="4" t="s">
        <v>6759</v>
      </c>
      <c r="BD2494" s="5" t="s">
        <v>6762</v>
      </c>
      <c r="BE2494" s="5" t="s">
        <v>25</v>
      </c>
      <c r="BF2494" s="5" t="s">
        <v>1333</v>
      </c>
      <c r="BG2494" s="4" t="s">
        <v>6763</v>
      </c>
      <c r="BH2494" s="5" t="s">
        <v>1343</v>
      </c>
    </row>
    <row r="2495" spans="1:60" x14ac:dyDescent="0.25">
      <c r="A2495">
        <f t="shared" si="206"/>
        <v>98197</v>
      </c>
      <c r="B2495">
        <f t="shared" si="207"/>
        <v>50100660</v>
      </c>
      <c r="C2495" t="str">
        <f t="shared" si="208"/>
        <v>CC</v>
      </c>
      <c r="D2495" t="str">
        <f t="shared" si="205"/>
        <v>REGION ILE DE FRANCE NORD</v>
      </c>
      <c r="E2495" s="12" t="str">
        <f t="shared" si="209"/>
        <v>TERRAIN</v>
      </c>
      <c r="F2495" s="4" t="s">
        <v>9947</v>
      </c>
      <c r="G2495" s="4" t="s">
        <v>6066</v>
      </c>
      <c r="H2495" s="5">
        <v>2</v>
      </c>
      <c r="I2495" s="5" t="s">
        <v>6943</v>
      </c>
      <c r="J2495" s="5"/>
      <c r="K2495" s="5"/>
      <c r="L2495" s="5"/>
      <c r="M2495" s="5" t="s">
        <v>1343</v>
      </c>
      <c r="N2495" s="5"/>
      <c r="O2495" s="5"/>
      <c r="P2495" s="5"/>
      <c r="Q2495" s="5"/>
      <c r="R2495" s="5"/>
      <c r="S2495" s="5"/>
      <c r="T2495" s="5"/>
      <c r="U2495" s="6">
        <v>45627</v>
      </c>
      <c r="V2495" s="4"/>
      <c r="W2495" s="4" t="s">
        <v>1329</v>
      </c>
      <c r="X2495" s="5"/>
      <c r="Y2495" s="5"/>
      <c r="Z2495" s="5"/>
      <c r="AA2495" s="4" t="s">
        <v>2926</v>
      </c>
      <c r="AB2495" s="5"/>
      <c r="AC2495" s="5"/>
      <c r="AD2495" s="5"/>
      <c r="AE2495" s="5"/>
      <c r="AF2495" s="6"/>
      <c r="AG2495" s="5"/>
      <c r="AH2495" s="5"/>
      <c r="AI2495" s="5"/>
      <c r="AJ2495" s="6"/>
      <c r="AK2495" s="5"/>
      <c r="AL2495" s="6"/>
      <c r="AM2495" s="5"/>
      <c r="AN2495" s="5"/>
      <c r="AO2495" s="5"/>
      <c r="AP2495" s="5" t="s">
        <v>12477</v>
      </c>
      <c r="AQ2495" s="4" t="s">
        <v>1351</v>
      </c>
      <c r="AR2495" s="5" t="s">
        <v>12478</v>
      </c>
      <c r="AS2495" s="4" t="s">
        <v>1651</v>
      </c>
      <c r="AT2495" s="5" t="s">
        <v>1652</v>
      </c>
      <c r="AU2495" s="5" t="s">
        <v>41</v>
      </c>
      <c r="AV2495" s="4" t="s">
        <v>1653</v>
      </c>
      <c r="AW2495" s="5" t="s">
        <v>35</v>
      </c>
      <c r="AX2495" s="5" t="s">
        <v>2697</v>
      </c>
      <c r="AY2495" s="5" t="s">
        <v>2698</v>
      </c>
      <c r="AZ2495" s="5" t="s">
        <v>11</v>
      </c>
      <c r="BA2495" s="4" t="s">
        <v>2699</v>
      </c>
      <c r="BB2495" s="5" t="s">
        <v>2700</v>
      </c>
      <c r="BC2495" s="4" t="s">
        <v>6062</v>
      </c>
      <c r="BD2495" s="5" t="s">
        <v>6065</v>
      </c>
      <c r="BE2495" s="5" t="s">
        <v>2906</v>
      </c>
      <c r="BF2495" s="5" t="s">
        <v>1333</v>
      </c>
      <c r="BG2495" s="4" t="s">
        <v>6066</v>
      </c>
      <c r="BH2495" s="5" t="s">
        <v>1343</v>
      </c>
    </row>
    <row r="2496" spans="1:60" x14ac:dyDescent="0.25">
      <c r="A2496">
        <f t="shared" si="206"/>
        <v>98193</v>
      </c>
      <c r="B2496">
        <f t="shared" si="207"/>
        <v>50100659</v>
      </c>
      <c r="C2496" t="str">
        <f t="shared" si="208"/>
        <v>CC</v>
      </c>
      <c r="D2496" t="str">
        <f t="shared" si="205"/>
        <v>REGION ILE DE FRANCE NORD</v>
      </c>
      <c r="E2496" s="12" t="str">
        <f t="shared" si="209"/>
        <v>TERRAIN</v>
      </c>
      <c r="F2496" s="4" t="s">
        <v>9948</v>
      </c>
      <c r="G2496" s="4" t="s">
        <v>7413</v>
      </c>
      <c r="H2496" s="5">
        <v>2</v>
      </c>
      <c r="I2496" s="5" t="s">
        <v>6943</v>
      </c>
      <c r="J2496" s="5"/>
      <c r="K2496" s="5"/>
      <c r="L2496" s="5"/>
      <c r="M2496" s="5" t="s">
        <v>1343</v>
      </c>
      <c r="N2496" s="5"/>
      <c r="O2496" s="5"/>
      <c r="P2496" s="5"/>
      <c r="Q2496" s="5"/>
      <c r="R2496" s="5"/>
      <c r="S2496" s="5"/>
      <c r="T2496" s="5"/>
      <c r="U2496" s="6">
        <v>45627</v>
      </c>
      <c r="V2496" s="4"/>
      <c r="W2496" s="4" t="s">
        <v>1329</v>
      </c>
      <c r="X2496" s="5"/>
      <c r="Y2496" s="5"/>
      <c r="Z2496" s="5"/>
      <c r="AA2496" s="4" t="s">
        <v>5681</v>
      </c>
      <c r="AB2496" s="5"/>
      <c r="AC2496" s="5"/>
      <c r="AD2496" s="5"/>
      <c r="AE2496" s="5"/>
      <c r="AF2496" s="6"/>
      <c r="AG2496" s="5"/>
      <c r="AH2496" s="5"/>
      <c r="AI2496" s="5"/>
      <c r="AJ2496" s="6"/>
      <c r="AK2496" s="5"/>
      <c r="AL2496" s="6"/>
      <c r="AM2496" s="5"/>
      <c r="AN2496" s="5"/>
      <c r="AO2496" s="5"/>
      <c r="AP2496" s="5" t="s">
        <v>12477</v>
      </c>
      <c r="AQ2496" s="4" t="s">
        <v>1351</v>
      </c>
      <c r="AR2496" s="5" t="s">
        <v>12478</v>
      </c>
      <c r="AS2496" s="4" t="s">
        <v>1898</v>
      </c>
      <c r="AT2496" s="5" t="s">
        <v>1899</v>
      </c>
      <c r="AU2496" s="5" t="s">
        <v>41</v>
      </c>
      <c r="AV2496" s="4" t="s">
        <v>1900</v>
      </c>
      <c r="AW2496" s="5" t="s">
        <v>30</v>
      </c>
      <c r="AX2496" s="5" t="s">
        <v>3793</v>
      </c>
      <c r="AY2496" s="5" t="s">
        <v>3794</v>
      </c>
      <c r="AZ2496" s="5" t="s">
        <v>11</v>
      </c>
      <c r="BA2496" s="4" t="s">
        <v>3795</v>
      </c>
      <c r="BB2496" s="5" t="s">
        <v>3796</v>
      </c>
      <c r="BC2496" s="4" t="s">
        <v>7410</v>
      </c>
      <c r="BD2496" s="5" t="s">
        <v>7412</v>
      </c>
      <c r="BE2496" s="5" t="s">
        <v>25</v>
      </c>
      <c r="BF2496" s="5" t="s">
        <v>1333</v>
      </c>
      <c r="BG2496" s="4" t="s">
        <v>7413</v>
      </c>
      <c r="BH2496" s="5" t="s">
        <v>1343</v>
      </c>
    </row>
    <row r="2497" spans="1:60" x14ac:dyDescent="0.25">
      <c r="A2497">
        <f t="shared" si="206"/>
        <v>98188</v>
      </c>
      <c r="B2497">
        <f t="shared" si="207"/>
        <v>50100658</v>
      </c>
      <c r="C2497" t="str">
        <f t="shared" si="208"/>
        <v>CC</v>
      </c>
      <c r="D2497" t="str">
        <f t="shared" si="205"/>
        <v>REGION ILE DE FRANCE NORD</v>
      </c>
      <c r="E2497" s="12" t="str">
        <f t="shared" si="209"/>
        <v>TERRAIN</v>
      </c>
      <c r="F2497" s="4" t="s">
        <v>9949</v>
      </c>
      <c r="G2497" s="4" t="s">
        <v>7735</v>
      </c>
      <c r="H2497" s="5">
        <v>2</v>
      </c>
      <c r="I2497" s="5" t="s">
        <v>6943</v>
      </c>
      <c r="J2497" s="5"/>
      <c r="K2497" s="5"/>
      <c r="L2497" s="5"/>
      <c r="M2497" s="5" t="s">
        <v>1343</v>
      </c>
      <c r="N2497" s="5"/>
      <c r="O2497" s="5"/>
      <c r="P2497" s="5"/>
      <c r="Q2497" s="5"/>
      <c r="R2497" s="5"/>
      <c r="S2497" s="5"/>
      <c r="T2497" s="5"/>
      <c r="U2497" s="6">
        <v>45627</v>
      </c>
      <c r="V2497" s="4"/>
      <c r="W2497" s="4" t="s">
        <v>1329</v>
      </c>
      <c r="X2497" s="5"/>
      <c r="Y2497" s="5"/>
      <c r="Z2497" s="5"/>
      <c r="AA2497" s="4" t="s">
        <v>4306</v>
      </c>
      <c r="AB2497" s="5"/>
      <c r="AC2497" s="5"/>
      <c r="AD2497" s="5"/>
      <c r="AE2497" s="5"/>
      <c r="AF2497" s="6"/>
      <c r="AG2497" s="5"/>
      <c r="AH2497" s="5"/>
      <c r="AI2497" s="5"/>
      <c r="AJ2497" s="6"/>
      <c r="AK2497" s="5"/>
      <c r="AL2497" s="6"/>
      <c r="AM2497" s="5"/>
      <c r="AN2497" s="5"/>
      <c r="AO2497" s="5"/>
      <c r="AP2497" s="5" t="s">
        <v>12477</v>
      </c>
      <c r="AQ2497" s="4" t="s">
        <v>1351</v>
      </c>
      <c r="AR2497" s="5" t="s">
        <v>12478</v>
      </c>
      <c r="AS2497" s="4" t="s">
        <v>1651</v>
      </c>
      <c r="AT2497" s="5" t="s">
        <v>1652</v>
      </c>
      <c r="AU2497" s="5" t="s">
        <v>41</v>
      </c>
      <c r="AV2497" s="4" t="s">
        <v>1653</v>
      </c>
      <c r="AW2497" s="5" t="s">
        <v>35</v>
      </c>
      <c r="AX2497" s="5" t="s">
        <v>2697</v>
      </c>
      <c r="AY2497" s="5" t="s">
        <v>2698</v>
      </c>
      <c r="AZ2497" s="5" t="s">
        <v>11</v>
      </c>
      <c r="BA2497" s="4" t="s">
        <v>2699</v>
      </c>
      <c r="BB2497" s="5" t="s">
        <v>2700</v>
      </c>
      <c r="BC2497" s="4" t="s">
        <v>7731</v>
      </c>
      <c r="BD2497" s="5" t="s">
        <v>7734</v>
      </c>
      <c r="BE2497" s="5" t="s">
        <v>3</v>
      </c>
      <c r="BF2497" s="5" t="s">
        <v>1333</v>
      </c>
      <c r="BG2497" s="4" t="s">
        <v>7735</v>
      </c>
      <c r="BH2497" s="5" t="s">
        <v>1343</v>
      </c>
    </row>
    <row r="2498" spans="1:60" x14ac:dyDescent="0.25">
      <c r="A2498">
        <f t="shared" si="206"/>
        <v>98186</v>
      </c>
      <c r="B2498">
        <f t="shared" si="207"/>
        <v>50100657</v>
      </c>
      <c r="C2498" t="str">
        <f t="shared" si="208"/>
        <v>CC</v>
      </c>
      <c r="D2498" t="str">
        <f t="shared" si="205"/>
        <v>REGION GRAND OUEST</v>
      </c>
      <c r="E2498" s="12" t="str">
        <f t="shared" si="209"/>
        <v>TERRAIN</v>
      </c>
      <c r="F2498" s="4" t="s">
        <v>9950</v>
      </c>
      <c r="G2498" s="4" t="s">
        <v>6936</v>
      </c>
      <c r="H2498" s="5">
        <v>2</v>
      </c>
      <c r="I2498" s="5" t="s">
        <v>6943</v>
      </c>
      <c r="J2498" s="5"/>
      <c r="K2498" s="5"/>
      <c r="L2498" s="5"/>
      <c r="M2498" s="5" t="s">
        <v>1343</v>
      </c>
      <c r="N2498" s="5"/>
      <c r="O2498" s="5"/>
      <c r="P2498" s="5"/>
      <c r="Q2498" s="5"/>
      <c r="R2498" s="5"/>
      <c r="S2498" s="5"/>
      <c r="T2498" s="5"/>
      <c r="U2498" s="6">
        <v>45566</v>
      </c>
      <c r="V2498" s="4"/>
      <c r="W2498" s="4" t="s">
        <v>1329</v>
      </c>
      <c r="X2498" s="5"/>
      <c r="Y2498" s="5"/>
      <c r="Z2498" s="5"/>
      <c r="AA2498" s="4" t="s">
        <v>2344</v>
      </c>
      <c r="AB2498" s="5"/>
      <c r="AC2498" s="5"/>
      <c r="AD2498" s="5"/>
      <c r="AE2498" s="5"/>
      <c r="AF2498" s="6"/>
      <c r="AG2498" s="5"/>
      <c r="AH2498" s="5"/>
      <c r="AI2498" s="5"/>
      <c r="AJ2498" s="6"/>
      <c r="AK2498" s="5"/>
      <c r="AL2498" s="6"/>
      <c r="AM2498" s="5"/>
      <c r="AN2498" s="5"/>
      <c r="AO2498" s="5"/>
      <c r="AP2498" s="5" t="s">
        <v>1413</v>
      </c>
      <c r="AQ2498" s="4" t="s">
        <v>1414</v>
      </c>
      <c r="AR2498" s="5" t="s">
        <v>19</v>
      </c>
      <c r="AS2498" s="4" t="s">
        <v>1549</v>
      </c>
      <c r="AT2498" s="5" t="s">
        <v>1550</v>
      </c>
      <c r="AU2498" s="5" t="s">
        <v>41</v>
      </c>
      <c r="AV2498" s="4" t="s">
        <v>1551</v>
      </c>
      <c r="AW2498" s="5" t="s">
        <v>135</v>
      </c>
      <c r="AX2498" s="5" t="s">
        <v>2530</v>
      </c>
      <c r="AY2498" s="5" t="s">
        <v>2531</v>
      </c>
      <c r="AZ2498" s="5" t="s">
        <v>11</v>
      </c>
      <c r="BA2498" s="4" t="s">
        <v>2532</v>
      </c>
      <c r="BB2498" s="5" t="s">
        <v>2533</v>
      </c>
      <c r="BC2498" s="4" t="s">
        <v>6933</v>
      </c>
      <c r="BD2498" s="5" t="s">
        <v>6935</v>
      </c>
      <c r="BE2498" s="5" t="s">
        <v>25</v>
      </c>
      <c r="BF2498" s="5" t="s">
        <v>1333</v>
      </c>
      <c r="BG2498" s="4" t="s">
        <v>6936</v>
      </c>
      <c r="BH2498" s="5" t="s">
        <v>1343</v>
      </c>
    </row>
    <row r="2499" spans="1:60" x14ac:dyDescent="0.25">
      <c r="A2499">
        <f t="shared" si="206"/>
        <v>98172</v>
      </c>
      <c r="B2499">
        <f t="shared" si="207"/>
        <v>50100656</v>
      </c>
      <c r="C2499" t="str">
        <f t="shared" si="208"/>
        <v>CC</v>
      </c>
      <c r="D2499" t="str">
        <f t="shared" ref="D2499:D2562" si="210">AR2499</f>
        <v>REGION GRAND SUD</v>
      </c>
      <c r="E2499" s="12" t="str">
        <f t="shared" si="209"/>
        <v>TERRAIN</v>
      </c>
      <c r="F2499" s="4" t="s">
        <v>9951</v>
      </c>
      <c r="G2499" s="4" t="s">
        <v>3571</v>
      </c>
      <c r="H2499" s="5">
        <v>2</v>
      </c>
      <c r="I2499" s="5" t="s">
        <v>6943</v>
      </c>
      <c r="J2499" s="5"/>
      <c r="K2499" s="5"/>
      <c r="L2499" s="5"/>
      <c r="M2499" s="5" t="s">
        <v>1343</v>
      </c>
      <c r="N2499" s="5"/>
      <c r="O2499" s="5"/>
      <c r="P2499" s="5"/>
      <c r="Q2499" s="5"/>
      <c r="R2499" s="5"/>
      <c r="S2499" s="5"/>
      <c r="T2499" s="5"/>
      <c r="U2499" s="6">
        <v>45627</v>
      </c>
      <c r="V2499" s="4"/>
      <c r="W2499" s="4" t="s">
        <v>1329</v>
      </c>
      <c r="X2499" s="5"/>
      <c r="Y2499" s="5"/>
      <c r="Z2499" s="5"/>
      <c r="AA2499" s="5" t="s">
        <v>3568</v>
      </c>
      <c r="AB2499" s="5"/>
      <c r="AC2499" s="5"/>
      <c r="AD2499" s="5"/>
      <c r="AE2499" s="5"/>
      <c r="AF2499" s="6"/>
      <c r="AG2499" s="5"/>
      <c r="AH2499" s="5"/>
      <c r="AI2499" s="5"/>
      <c r="AJ2499" s="6"/>
      <c r="AK2499" s="5"/>
      <c r="AL2499" s="6"/>
      <c r="AM2499" s="5"/>
      <c r="AN2499" s="5"/>
      <c r="AO2499" s="5"/>
      <c r="AP2499" s="5" t="s">
        <v>1335</v>
      </c>
      <c r="AQ2499" s="4" t="s">
        <v>1336</v>
      </c>
      <c r="AR2499" s="5" t="s">
        <v>12476</v>
      </c>
      <c r="AS2499" s="5" t="s">
        <v>1795</v>
      </c>
      <c r="AT2499" s="5" t="s">
        <v>1796</v>
      </c>
      <c r="AU2499" s="5" t="s">
        <v>41</v>
      </c>
      <c r="AV2499" s="4" t="s">
        <v>1797</v>
      </c>
      <c r="AW2499" s="5" t="s">
        <v>227</v>
      </c>
      <c r="AX2499" s="5" t="s">
        <v>3545</v>
      </c>
      <c r="AY2499" s="5" t="s">
        <v>3546</v>
      </c>
      <c r="AZ2499" s="5" t="s">
        <v>11</v>
      </c>
      <c r="BA2499" s="5" t="s">
        <v>3547</v>
      </c>
      <c r="BB2499" s="5" t="s">
        <v>3548</v>
      </c>
      <c r="BC2499" s="5" t="s">
        <v>3565</v>
      </c>
      <c r="BD2499" s="5" t="s">
        <v>3570</v>
      </c>
      <c r="BE2499" s="5" t="s">
        <v>260</v>
      </c>
      <c r="BF2499" s="5" t="s">
        <v>1333</v>
      </c>
      <c r="BG2499" s="5" t="s">
        <v>3571</v>
      </c>
      <c r="BH2499" s="5" t="s">
        <v>1343</v>
      </c>
    </row>
    <row r="2500" spans="1:60" x14ac:dyDescent="0.25">
      <c r="A2500">
        <f t="shared" si="206"/>
        <v>98170</v>
      </c>
      <c r="B2500">
        <f t="shared" si="207"/>
        <v>50100655</v>
      </c>
      <c r="C2500" t="str">
        <f t="shared" si="208"/>
        <v>CC</v>
      </c>
      <c r="D2500" t="str">
        <f t="shared" si="210"/>
        <v>REGION GRAND OUEST</v>
      </c>
      <c r="E2500" s="12" t="str">
        <f t="shared" si="209"/>
        <v>TERRAIN</v>
      </c>
      <c r="F2500" s="4" t="s">
        <v>9952</v>
      </c>
      <c r="G2500" s="4" t="s">
        <v>9953</v>
      </c>
      <c r="H2500" s="5">
        <v>2</v>
      </c>
      <c r="I2500" s="5" t="s">
        <v>6943</v>
      </c>
      <c r="J2500" s="5"/>
      <c r="K2500" s="5"/>
      <c r="L2500" s="5"/>
      <c r="M2500" s="5" t="s">
        <v>1343</v>
      </c>
      <c r="N2500" s="5"/>
      <c r="O2500" s="5"/>
      <c r="P2500" s="5"/>
      <c r="Q2500" s="5"/>
      <c r="R2500" s="5"/>
      <c r="S2500" s="5"/>
      <c r="T2500" s="5"/>
      <c r="U2500" s="6">
        <v>45597</v>
      </c>
      <c r="V2500" s="4"/>
      <c r="W2500" s="4" t="s">
        <v>1329</v>
      </c>
      <c r="X2500" s="5"/>
      <c r="Y2500" s="5"/>
      <c r="Z2500" s="5"/>
      <c r="AA2500" s="4" t="s">
        <v>9729</v>
      </c>
      <c r="AB2500" s="5"/>
      <c r="AC2500" s="5"/>
      <c r="AD2500" s="5"/>
      <c r="AE2500" s="5"/>
      <c r="AF2500" s="6"/>
      <c r="AG2500" s="5"/>
      <c r="AH2500" s="5"/>
      <c r="AI2500" s="5"/>
      <c r="AJ2500" s="6"/>
      <c r="AK2500" s="5"/>
      <c r="AL2500" s="6"/>
      <c r="AM2500" s="5"/>
      <c r="AN2500" s="5"/>
      <c r="AO2500" s="5"/>
      <c r="AP2500" s="5" t="s">
        <v>1413</v>
      </c>
      <c r="AQ2500" s="4" t="s">
        <v>1414</v>
      </c>
      <c r="AR2500" s="5" t="s">
        <v>19</v>
      </c>
      <c r="AS2500" s="4" t="s">
        <v>2225</v>
      </c>
      <c r="AT2500" s="5" t="s">
        <v>2226</v>
      </c>
      <c r="AU2500" s="5" t="s">
        <v>41</v>
      </c>
      <c r="AV2500" s="4" t="s">
        <v>2227</v>
      </c>
      <c r="AW2500" s="5" t="s">
        <v>89</v>
      </c>
      <c r="AX2500" s="5" t="s">
        <v>3900</v>
      </c>
      <c r="AY2500" s="5" t="s">
        <v>3901</v>
      </c>
      <c r="AZ2500" s="5" t="s">
        <v>11</v>
      </c>
      <c r="BA2500" s="4" t="s">
        <v>3902</v>
      </c>
      <c r="BB2500" s="5" t="s">
        <v>3903</v>
      </c>
      <c r="BC2500" s="4"/>
      <c r="BD2500" s="5"/>
      <c r="BE2500" s="5"/>
      <c r="BF2500" s="5"/>
      <c r="BG2500" s="4" t="s">
        <v>9953</v>
      </c>
      <c r="BH2500" s="5" t="s">
        <v>1343</v>
      </c>
    </row>
    <row r="2501" spans="1:60" x14ac:dyDescent="0.25">
      <c r="A2501">
        <f t="shared" si="206"/>
        <v>98168</v>
      </c>
      <c r="B2501">
        <f t="shared" si="207"/>
        <v>50100654</v>
      </c>
      <c r="C2501" t="str">
        <f t="shared" si="208"/>
        <v>CC</v>
      </c>
      <c r="D2501" t="str">
        <f t="shared" si="210"/>
        <v>REGION ILE DE FRANCE NORD</v>
      </c>
      <c r="E2501" s="12" t="str">
        <f t="shared" si="209"/>
        <v>TERRAIN</v>
      </c>
      <c r="F2501" s="4" t="s">
        <v>9954</v>
      </c>
      <c r="G2501" s="4" t="s">
        <v>7977</v>
      </c>
      <c r="H2501" s="5">
        <v>2</v>
      </c>
      <c r="I2501" s="5" t="s">
        <v>6943</v>
      </c>
      <c r="J2501" s="5"/>
      <c r="K2501" s="5"/>
      <c r="L2501" s="5"/>
      <c r="M2501" s="5" t="s">
        <v>1343</v>
      </c>
      <c r="N2501" s="5"/>
      <c r="O2501" s="5"/>
      <c r="P2501" s="5"/>
      <c r="Q2501" s="5"/>
      <c r="R2501" s="5"/>
      <c r="S2501" s="5"/>
      <c r="T2501" s="5"/>
      <c r="U2501" s="6">
        <v>45627</v>
      </c>
      <c r="V2501" s="4"/>
      <c r="W2501" s="4" t="s">
        <v>1329</v>
      </c>
      <c r="X2501" s="5"/>
      <c r="Y2501" s="5"/>
      <c r="Z2501" s="5"/>
      <c r="AA2501" s="4" t="s">
        <v>4620</v>
      </c>
      <c r="AB2501" s="5"/>
      <c r="AC2501" s="5"/>
      <c r="AD2501" s="5"/>
      <c r="AE2501" s="5"/>
      <c r="AF2501" s="6"/>
      <c r="AG2501" s="5"/>
      <c r="AH2501" s="5"/>
      <c r="AI2501" s="5"/>
      <c r="AJ2501" s="6"/>
      <c r="AK2501" s="5"/>
      <c r="AL2501" s="6"/>
      <c r="AM2501" s="5"/>
      <c r="AN2501" s="5"/>
      <c r="AO2501" s="5"/>
      <c r="AP2501" s="5" t="s">
        <v>12477</v>
      </c>
      <c r="AQ2501" s="4" t="s">
        <v>1351</v>
      </c>
      <c r="AR2501" s="5" t="s">
        <v>12478</v>
      </c>
      <c r="AS2501" s="4" t="s">
        <v>1651</v>
      </c>
      <c r="AT2501" s="5" t="s">
        <v>1652</v>
      </c>
      <c r="AU2501" s="5" t="s">
        <v>41</v>
      </c>
      <c r="AV2501" s="4" t="s">
        <v>1653</v>
      </c>
      <c r="AW2501" s="5" t="s">
        <v>35</v>
      </c>
      <c r="AX2501" s="5" t="s">
        <v>2697</v>
      </c>
      <c r="AY2501" s="5" t="s">
        <v>2698</v>
      </c>
      <c r="AZ2501" s="5" t="s">
        <v>11</v>
      </c>
      <c r="BA2501" s="4" t="s">
        <v>2699</v>
      </c>
      <c r="BB2501" s="5" t="s">
        <v>2700</v>
      </c>
      <c r="BC2501" s="4" t="s">
        <v>7973</v>
      </c>
      <c r="BD2501" s="5" t="s">
        <v>7976</v>
      </c>
      <c r="BE2501" s="5" t="s">
        <v>25</v>
      </c>
      <c r="BF2501" s="5" t="s">
        <v>1333</v>
      </c>
      <c r="BG2501" s="4" t="s">
        <v>7977</v>
      </c>
      <c r="BH2501" s="5" t="s">
        <v>1343</v>
      </c>
    </row>
    <row r="2502" spans="1:60" x14ac:dyDescent="0.25">
      <c r="A2502">
        <f t="shared" si="206"/>
        <v>98165</v>
      </c>
      <c r="B2502">
        <f t="shared" si="207"/>
        <v>50100653</v>
      </c>
      <c r="C2502" t="str">
        <f t="shared" si="208"/>
        <v>CC</v>
      </c>
      <c r="D2502" t="str">
        <f t="shared" si="210"/>
        <v>REGION GRAND SUD</v>
      </c>
      <c r="E2502" s="12" t="str">
        <f t="shared" si="209"/>
        <v>TERRAIN</v>
      </c>
      <c r="F2502" s="4" t="s">
        <v>9955</v>
      </c>
      <c r="G2502" s="4" t="s">
        <v>2505</v>
      </c>
      <c r="H2502" s="5">
        <v>2</v>
      </c>
      <c r="I2502" s="5" t="s">
        <v>6943</v>
      </c>
      <c r="J2502" s="5"/>
      <c r="K2502" s="5"/>
      <c r="L2502" s="5"/>
      <c r="M2502" s="5" t="s">
        <v>1343</v>
      </c>
      <c r="N2502" s="5"/>
      <c r="O2502" s="5"/>
      <c r="P2502" s="5"/>
      <c r="Q2502" s="5"/>
      <c r="R2502" s="5"/>
      <c r="S2502" s="5"/>
      <c r="T2502" s="5"/>
      <c r="U2502" s="6">
        <v>45627</v>
      </c>
      <c r="V2502" s="4"/>
      <c r="W2502" s="4" t="s">
        <v>1329</v>
      </c>
      <c r="X2502" s="5"/>
      <c r="Y2502" s="5"/>
      <c r="Z2502" s="5"/>
      <c r="AA2502" s="5" t="s">
        <v>2498</v>
      </c>
      <c r="AB2502" s="5"/>
      <c r="AC2502" s="5"/>
      <c r="AD2502" s="5"/>
      <c r="AE2502" s="5"/>
      <c r="AF2502" s="6"/>
      <c r="AG2502" s="5"/>
      <c r="AH2502" s="5"/>
      <c r="AI2502" s="5"/>
      <c r="AJ2502" s="6"/>
      <c r="AK2502" s="5"/>
      <c r="AL2502" s="6"/>
      <c r="AM2502" s="5"/>
      <c r="AN2502" s="5"/>
      <c r="AO2502" s="5"/>
      <c r="AP2502" s="5" t="s">
        <v>1335</v>
      </c>
      <c r="AQ2502" s="4" t="s">
        <v>1336</v>
      </c>
      <c r="AR2502" s="5" t="s">
        <v>12476</v>
      </c>
      <c r="AS2502" s="5" t="s">
        <v>1795</v>
      </c>
      <c r="AT2502" s="5" t="s">
        <v>1796</v>
      </c>
      <c r="AU2502" s="5" t="s">
        <v>41</v>
      </c>
      <c r="AV2502" s="5" t="s">
        <v>1797</v>
      </c>
      <c r="AW2502" s="5" t="s">
        <v>227</v>
      </c>
      <c r="AX2502" s="5" t="s">
        <v>2500</v>
      </c>
      <c r="AY2502" s="5" t="s">
        <v>2501</v>
      </c>
      <c r="AZ2502" s="5" t="s">
        <v>11</v>
      </c>
      <c r="BA2502" s="5" t="s">
        <v>2502</v>
      </c>
      <c r="BB2502" s="5" t="s">
        <v>2503</v>
      </c>
      <c r="BC2502" s="5" t="s">
        <v>2497</v>
      </c>
      <c r="BD2502" s="5" t="s">
        <v>2504</v>
      </c>
      <c r="BE2502" s="5" t="s">
        <v>245</v>
      </c>
      <c r="BF2502" s="5" t="s">
        <v>1333</v>
      </c>
      <c r="BG2502" s="5" t="s">
        <v>2505</v>
      </c>
      <c r="BH2502" s="5" t="s">
        <v>1343</v>
      </c>
    </row>
    <row r="2503" spans="1:60" x14ac:dyDescent="0.25">
      <c r="A2503">
        <f t="shared" si="206"/>
        <v>98149</v>
      </c>
      <c r="B2503">
        <f t="shared" si="207"/>
        <v>50100652</v>
      </c>
      <c r="C2503" t="str">
        <f t="shared" si="208"/>
        <v>CC</v>
      </c>
      <c r="D2503" t="str">
        <f t="shared" si="210"/>
        <v>REGION ILE DE FRANCE NORD</v>
      </c>
      <c r="E2503" s="12" t="str">
        <f t="shared" si="209"/>
        <v>TERRAIN</v>
      </c>
      <c r="F2503" s="4" t="s">
        <v>9956</v>
      </c>
      <c r="G2503" s="4" t="s">
        <v>9957</v>
      </c>
      <c r="H2503" s="5">
        <v>2</v>
      </c>
      <c r="I2503" s="5" t="s">
        <v>6943</v>
      </c>
      <c r="J2503" s="5"/>
      <c r="K2503" s="5"/>
      <c r="L2503" s="5"/>
      <c r="M2503" s="5" t="s">
        <v>1343</v>
      </c>
      <c r="N2503" s="5"/>
      <c r="O2503" s="6"/>
      <c r="P2503" s="5"/>
      <c r="Q2503" s="5"/>
      <c r="R2503" s="5"/>
      <c r="S2503" s="5"/>
      <c r="T2503" s="5"/>
      <c r="U2503" s="6">
        <v>45597</v>
      </c>
      <c r="V2503" s="4"/>
      <c r="W2503" s="4" t="s">
        <v>1329</v>
      </c>
      <c r="X2503" s="5"/>
      <c r="Y2503" s="5"/>
      <c r="Z2503" s="5"/>
      <c r="AA2503" s="4" t="s">
        <v>8627</v>
      </c>
      <c r="AB2503" s="5"/>
      <c r="AC2503" s="5"/>
      <c r="AD2503" s="5"/>
      <c r="AE2503" s="5"/>
      <c r="AF2503" s="6"/>
      <c r="AG2503" s="5"/>
      <c r="AH2503" s="5"/>
      <c r="AI2503" s="5"/>
      <c r="AJ2503" s="6"/>
      <c r="AK2503" s="5"/>
      <c r="AL2503" s="6"/>
      <c r="AM2503" s="5"/>
      <c r="AN2503" s="5"/>
      <c r="AO2503" s="5"/>
      <c r="AP2503" s="5" t="s">
        <v>12477</v>
      </c>
      <c r="AQ2503" s="4" t="s">
        <v>1351</v>
      </c>
      <c r="AR2503" s="5" t="s">
        <v>12478</v>
      </c>
      <c r="AS2503" s="4" t="s">
        <v>1450</v>
      </c>
      <c r="AT2503" s="5" t="s">
        <v>1451</v>
      </c>
      <c r="AU2503" s="5" t="s">
        <v>41</v>
      </c>
      <c r="AV2503" s="4" t="s">
        <v>1452</v>
      </c>
      <c r="AW2503" s="5" t="s">
        <v>230</v>
      </c>
      <c r="AX2503" s="5" t="s">
        <v>1914</v>
      </c>
      <c r="AY2503" s="5" t="s">
        <v>1915</v>
      </c>
      <c r="AZ2503" s="5" t="s">
        <v>11</v>
      </c>
      <c r="BA2503" s="4" t="s">
        <v>1916</v>
      </c>
      <c r="BB2503" s="5" t="s">
        <v>1917</v>
      </c>
      <c r="BC2503" s="4"/>
      <c r="BD2503" s="5"/>
      <c r="BE2503" s="5"/>
      <c r="BF2503" s="5"/>
      <c r="BG2503" s="4" t="s">
        <v>9957</v>
      </c>
      <c r="BH2503" s="5" t="s">
        <v>1343</v>
      </c>
    </row>
    <row r="2504" spans="1:60" x14ac:dyDescent="0.25">
      <c r="A2504">
        <f t="shared" si="206"/>
        <v>98142</v>
      </c>
      <c r="B2504">
        <f t="shared" si="207"/>
        <v>50100651</v>
      </c>
      <c r="C2504" t="str">
        <f t="shared" si="208"/>
        <v>CC</v>
      </c>
      <c r="D2504" t="str">
        <f t="shared" si="210"/>
        <v>REGION ILE DE FRANCE NORD</v>
      </c>
      <c r="E2504" s="12" t="str">
        <f t="shared" si="209"/>
        <v>TERRAIN</v>
      </c>
      <c r="F2504" s="4" t="s">
        <v>9958</v>
      </c>
      <c r="G2504" s="4" t="s">
        <v>4855</v>
      </c>
      <c r="H2504" s="5">
        <v>2</v>
      </c>
      <c r="I2504" s="5" t="s">
        <v>6943</v>
      </c>
      <c r="J2504" s="5"/>
      <c r="K2504" s="5"/>
      <c r="L2504" s="5"/>
      <c r="M2504" s="5" t="s">
        <v>1343</v>
      </c>
      <c r="N2504" s="5"/>
      <c r="O2504" s="5"/>
      <c r="P2504" s="5"/>
      <c r="Q2504" s="5"/>
      <c r="R2504" s="5"/>
      <c r="S2504" s="5"/>
      <c r="T2504" s="5"/>
      <c r="U2504" s="6">
        <v>45627</v>
      </c>
      <c r="V2504" s="4"/>
      <c r="W2504" s="4" t="s">
        <v>1329</v>
      </c>
      <c r="X2504" s="5"/>
      <c r="Y2504" s="5"/>
      <c r="Z2504" s="5"/>
      <c r="AA2504" s="4" t="s">
        <v>4854</v>
      </c>
      <c r="AB2504" s="5"/>
      <c r="AC2504" s="5"/>
      <c r="AD2504" s="5"/>
      <c r="AE2504" s="5"/>
      <c r="AF2504" s="6"/>
      <c r="AG2504" s="5"/>
      <c r="AH2504" s="5"/>
      <c r="AI2504" s="5"/>
      <c r="AJ2504" s="6"/>
      <c r="AK2504" s="5"/>
      <c r="AL2504" s="6"/>
      <c r="AM2504" s="5"/>
      <c r="AN2504" s="5"/>
      <c r="AO2504" s="5"/>
      <c r="AP2504" s="5" t="s">
        <v>12477</v>
      </c>
      <c r="AQ2504" s="4" t="s">
        <v>1351</v>
      </c>
      <c r="AR2504" s="5" t="s">
        <v>12478</v>
      </c>
      <c r="AS2504" s="4" t="s">
        <v>1450</v>
      </c>
      <c r="AT2504" s="5" t="s">
        <v>1451</v>
      </c>
      <c r="AU2504" s="5" t="s">
        <v>41</v>
      </c>
      <c r="AV2504" s="4" t="s">
        <v>1452</v>
      </c>
      <c r="AW2504" s="5" t="s">
        <v>230</v>
      </c>
      <c r="AX2504" s="5" t="s">
        <v>1914</v>
      </c>
      <c r="AY2504" s="5" t="s">
        <v>1915</v>
      </c>
      <c r="AZ2504" s="5" t="s">
        <v>11</v>
      </c>
      <c r="BA2504" s="4" t="s">
        <v>1916</v>
      </c>
      <c r="BB2504" s="5" t="s">
        <v>1917</v>
      </c>
      <c r="BC2504" s="4"/>
      <c r="BD2504" s="5"/>
      <c r="BE2504" s="5"/>
      <c r="BF2504" s="5"/>
      <c r="BG2504" s="4" t="s">
        <v>4855</v>
      </c>
      <c r="BH2504" s="5" t="s">
        <v>1343</v>
      </c>
    </row>
    <row r="2505" spans="1:60" x14ac:dyDescent="0.25">
      <c r="A2505">
        <f t="shared" si="206"/>
        <v>98137</v>
      </c>
      <c r="B2505">
        <f t="shared" si="207"/>
        <v>50100650</v>
      </c>
      <c r="C2505" t="str">
        <f t="shared" si="208"/>
        <v>CC</v>
      </c>
      <c r="D2505" t="str">
        <f t="shared" si="210"/>
        <v>REGION ILE DE FRANCE NORD</v>
      </c>
      <c r="E2505" s="12" t="str">
        <f t="shared" si="209"/>
        <v>TERRAIN</v>
      </c>
      <c r="F2505" s="4" t="s">
        <v>9959</v>
      </c>
      <c r="G2505" s="4" t="s">
        <v>4530</v>
      </c>
      <c r="H2505" s="5">
        <v>2</v>
      </c>
      <c r="I2505" s="5" t="s">
        <v>6943</v>
      </c>
      <c r="J2505" s="5"/>
      <c r="K2505" s="5"/>
      <c r="L2505" s="5"/>
      <c r="M2505" s="5" t="s">
        <v>1343</v>
      </c>
      <c r="N2505" s="5"/>
      <c r="O2505" s="6"/>
      <c r="P2505" s="5"/>
      <c r="Q2505" s="5"/>
      <c r="R2505" s="5"/>
      <c r="S2505" s="5"/>
      <c r="T2505" s="5"/>
      <c r="U2505" s="6">
        <v>45597</v>
      </c>
      <c r="V2505" s="4"/>
      <c r="W2505" s="4" t="s">
        <v>1329</v>
      </c>
      <c r="X2505" s="5"/>
      <c r="Y2505" s="5"/>
      <c r="Z2505" s="5"/>
      <c r="AA2505" s="5" t="s">
        <v>4064</v>
      </c>
      <c r="AB2505" s="5"/>
      <c r="AC2505" s="5"/>
      <c r="AD2505" s="5"/>
      <c r="AE2505" s="5"/>
      <c r="AF2505" s="6"/>
      <c r="AG2505" s="5"/>
      <c r="AH2505" s="5"/>
      <c r="AI2505" s="5"/>
      <c r="AJ2505" s="6"/>
      <c r="AK2505" s="5"/>
      <c r="AL2505" s="6"/>
      <c r="AM2505" s="5"/>
      <c r="AN2505" s="5"/>
      <c r="AO2505" s="5"/>
      <c r="AP2505" s="5" t="s">
        <v>12477</v>
      </c>
      <c r="AQ2505" s="4" t="s">
        <v>1351</v>
      </c>
      <c r="AR2505" s="5" t="s">
        <v>12478</v>
      </c>
      <c r="AS2505" s="5" t="s">
        <v>2022</v>
      </c>
      <c r="AT2505" s="5" t="s">
        <v>2023</v>
      </c>
      <c r="AU2505" s="5" t="s">
        <v>41</v>
      </c>
      <c r="AV2505" s="4" t="s">
        <v>2024</v>
      </c>
      <c r="AW2505" s="5" t="s">
        <v>26</v>
      </c>
      <c r="AX2505" s="5" t="s">
        <v>3308</v>
      </c>
      <c r="AY2505" s="5" t="s">
        <v>3309</v>
      </c>
      <c r="AZ2505" s="5" t="s">
        <v>11</v>
      </c>
      <c r="BA2505" s="5" t="s">
        <v>3310</v>
      </c>
      <c r="BB2505" s="5" t="s">
        <v>3311</v>
      </c>
      <c r="BC2505" s="5" t="s">
        <v>4526</v>
      </c>
      <c r="BD2505" s="5" t="s">
        <v>4529</v>
      </c>
      <c r="BE2505" s="5" t="s">
        <v>25</v>
      </c>
      <c r="BF2505" s="5" t="s">
        <v>1333</v>
      </c>
      <c r="BG2505" s="5" t="s">
        <v>4530</v>
      </c>
      <c r="BH2505" s="5" t="s">
        <v>1343</v>
      </c>
    </row>
    <row r="2506" spans="1:60" x14ac:dyDescent="0.25">
      <c r="A2506">
        <f t="shared" si="206"/>
        <v>98121</v>
      </c>
      <c r="B2506">
        <f t="shared" si="207"/>
        <v>50100649</v>
      </c>
      <c r="C2506" t="str">
        <f t="shared" si="208"/>
        <v>CC</v>
      </c>
      <c r="D2506" t="str">
        <f t="shared" si="210"/>
        <v>REGION GRAND OUEST</v>
      </c>
      <c r="E2506" s="12" t="str">
        <f t="shared" si="209"/>
        <v>TERRAIN</v>
      </c>
      <c r="F2506" s="4" t="s">
        <v>9960</v>
      </c>
      <c r="G2506" s="4" t="s">
        <v>2264</v>
      </c>
      <c r="H2506" s="5">
        <v>2</v>
      </c>
      <c r="I2506" s="5" t="s">
        <v>6943</v>
      </c>
      <c r="J2506" s="5"/>
      <c r="K2506" s="5"/>
      <c r="L2506" s="5"/>
      <c r="M2506" s="5" t="s">
        <v>1343</v>
      </c>
      <c r="N2506" s="5"/>
      <c r="O2506" s="5"/>
      <c r="P2506" s="5"/>
      <c r="Q2506" s="5"/>
      <c r="R2506" s="5"/>
      <c r="S2506" s="5"/>
      <c r="T2506" s="5"/>
      <c r="U2506" s="6">
        <v>45597</v>
      </c>
      <c r="V2506" s="4"/>
      <c r="W2506" s="4" t="s">
        <v>1329</v>
      </c>
      <c r="X2506" s="5"/>
      <c r="Y2506" s="5"/>
      <c r="Z2506" s="5"/>
      <c r="AA2506" s="4" t="s">
        <v>2257</v>
      </c>
      <c r="AB2506" s="5"/>
      <c r="AC2506" s="5"/>
      <c r="AD2506" s="5"/>
      <c r="AE2506" s="5"/>
      <c r="AF2506" s="6"/>
      <c r="AG2506" s="5"/>
      <c r="AH2506" s="5"/>
      <c r="AI2506" s="5"/>
      <c r="AJ2506" s="6"/>
      <c r="AK2506" s="5"/>
      <c r="AL2506" s="6"/>
      <c r="AM2506" s="5"/>
      <c r="AN2506" s="5"/>
      <c r="AO2506" s="5"/>
      <c r="AP2506" s="5" t="s">
        <v>1413</v>
      </c>
      <c r="AQ2506" s="4" t="s">
        <v>1414</v>
      </c>
      <c r="AR2506" s="5" t="s">
        <v>19</v>
      </c>
      <c r="AS2506" s="4" t="s">
        <v>1585</v>
      </c>
      <c r="AT2506" s="5" t="s">
        <v>1586</v>
      </c>
      <c r="AU2506" s="5" t="s">
        <v>41</v>
      </c>
      <c r="AV2506" s="4" t="s">
        <v>1587</v>
      </c>
      <c r="AW2506" s="5" t="s">
        <v>340</v>
      </c>
      <c r="AX2506" s="5" t="s">
        <v>2259</v>
      </c>
      <c r="AY2506" s="5" t="s">
        <v>2260</v>
      </c>
      <c r="AZ2506" s="5" t="s">
        <v>11</v>
      </c>
      <c r="BA2506" s="4" t="s">
        <v>2261</v>
      </c>
      <c r="BB2506" s="5" t="s">
        <v>2262</v>
      </c>
      <c r="BC2506" s="4" t="s">
        <v>2254</v>
      </c>
      <c r="BD2506" s="5" t="s">
        <v>2263</v>
      </c>
      <c r="BE2506" s="5" t="s">
        <v>245</v>
      </c>
      <c r="BF2506" s="5" t="s">
        <v>1333</v>
      </c>
      <c r="BG2506" s="4" t="s">
        <v>2264</v>
      </c>
      <c r="BH2506" s="5" t="s">
        <v>1343</v>
      </c>
    </row>
    <row r="2507" spans="1:60" x14ac:dyDescent="0.25">
      <c r="A2507">
        <f t="shared" si="206"/>
        <v>98115</v>
      </c>
      <c r="B2507">
        <f t="shared" si="207"/>
        <v>50100648</v>
      </c>
      <c r="C2507" t="str">
        <f t="shared" si="208"/>
        <v>CC</v>
      </c>
      <c r="D2507" t="str">
        <f t="shared" si="210"/>
        <v>REGION GRAND OUEST</v>
      </c>
      <c r="E2507" s="12" t="str">
        <f t="shared" si="209"/>
        <v>TERRAIN</v>
      </c>
      <c r="F2507" s="4" t="s">
        <v>9961</v>
      </c>
      <c r="G2507" s="4" t="s">
        <v>5840</v>
      </c>
      <c r="H2507" s="5">
        <v>2</v>
      </c>
      <c r="I2507" s="5" t="s">
        <v>6943</v>
      </c>
      <c r="J2507" s="5"/>
      <c r="K2507" s="5"/>
      <c r="L2507" s="5"/>
      <c r="M2507" s="5" t="s">
        <v>1343</v>
      </c>
      <c r="N2507" s="5"/>
      <c r="O2507" s="5"/>
      <c r="P2507" s="5"/>
      <c r="Q2507" s="5"/>
      <c r="R2507" s="5"/>
      <c r="S2507" s="5"/>
      <c r="T2507" s="5"/>
      <c r="U2507" s="6">
        <v>45627</v>
      </c>
      <c r="V2507" s="4"/>
      <c r="W2507" s="4" t="s">
        <v>1329</v>
      </c>
      <c r="X2507" s="5"/>
      <c r="Y2507" s="5"/>
      <c r="Z2507" s="5"/>
      <c r="AA2507" s="4" t="s">
        <v>4332</v>
      </c>
      <c r="AB2507" s="5"/>
      <c r="AC2507" s="5"/>
      <c r="AD2507" s="5"/>
      <c r="AE2507" s="5"/>
      <c r="AF2507" s="6"/>
      <c r="AG2507" s="5"/>
      <c r="AH2507" s="5"/>
      <c r="AI2507" s="5"/>
      <c r="AJ2507" s="6"/>
      <c r="AK2507" s="5"/>
      <c r="AL2507" s="6"/>
      <c r="AM2507" s="5"/>
      <c r="AN2507" s="5"/>
      <c r="AO2507" s="5"/>
      <c r="AP2507" s="5" t="s">
        <v>1413</v>
      </c>
      <c r="AQ2507" s="4" t="s">
        <v>1414</v>
      </c>
      <c r="AR2507" s="5" t="s">
        <v>19</v>
      </c>
      <c r="AS2507" s="4" t="s">
        <v>12481</v>
      </c>
      <c r="AT2507" s="5" t="s">
        <v>12482</v>
      </c>
      <c r="AU2507" s="5" t="s">
        <v>41</v>
      </c>
      <c r="AV2507" s="4" t="s">
        <v>1683</v>
      </c>
      <c r="AW2507" s="5" t="s">
        <v>330</v>
      </c>
      <c r="AX2507" s="5"/>
      <c r="AY2507" s="5"/>
      <c r="AZ2507" s="5"/>
      <c r="BA2507" s="4" t="s">
        <v>5837</v>
      </c>
      <c r="BB2507" s="5" t="s">
        <v>5838</v>
      </c>
      <c r="BC2507" s="4" t="s">
        <v>5834</v>
      </c>
      <c r="BD2507" s="5" t="s">
        <v>5839</v>
      </c>
      <c r="BE2507" s="5" t="s">
        <v>71</v>
      </c>
      <c r="BF2507" s="5" t="s">
        <v>1333</v>
      </c>
      <c r="BG2507" s="4" t="s">
        <v>5840</v>
      </c>
      <c r="BH2507" s="5" t="s">
        <v>1343</v>
      </c>
    </row>
    <row r="2508" spans="1:60" x14ac:dyDescent="0.25">
      <c r="A2508">
        <f t="shared" si="206"/>
        <v>98108</v>
      </c>
      <c r="B2508">
        <f t="shared" si="207"/>
        <v>50100647</v>
      </c>
      <c r="C2508" t="str">
        <f t="shared" si="208"/>
        <v>CC</v>
      </c>
      <c r="D2508" t="str">
        <f t="shared" si="210"/>
        <v>REGION ILE DE FRANCE NORD</v>
      </c>
      <c r="E2508" s="12" t="str">
        <f t="shared" si="209"/>
        <v>TERRAIN</v>
      </c>
      <c r="F2508" s="4" t="s">
        <v>9962</v>
      </c>
      <c r="G2508" s="4" t="s">
        <v>3968</v>
      </c>
      <c r="H2508" s="5">
        <v>2</v>
      </c>
      <c r="I2508" s="5" t="s">
        <v>6943</v>
      </c>
      <c r="J2508" s="5"/>
      <c r="K2508" s="5"/>
      <c r="L2508" s="5"/>
      <c r="M2508" s="5" t="s">
        <v>1343</v>
      </c>
      <c r="N2508" s="5"/>
      <c r="O2508" s="5"/>
      <c r="P2508" s="5"/>
      <c r="Q2508" s="5"/>
      <c r="R2508" s="5"/>
      <c r="S2508" s="5"/>
      <c r="T2508" s="5"/>
      <c r="U2508" s="6">
        <v>45627</v>
      </c>
      <c r="V2508" s="4"/>
      <c r="W2508" s="4" t="s">
        <v>1329</v>
      </c>
      <c r="X2508" s="5"/>
      <c r="Y2508" s="5"/>
      <c r="Z2508" s="5"/>
      <c r="AA2508" s="5" t="s">
        <v>3482</v>
      </c>
      <c r="AB2508" s="5"/>
      <c r="AC2508" s="5"/>
      <c r="AD2508" s="5"/>
      <c r="AE2508" s="5"/>
      <c r="AF2508" s="6"/>
      <c r="AG2508" s="5"/>
      <c r="AH2508" s="5"/>
      <c r="AI2508" s="5"/>
      <c r="AJ2508" s="6"/>
      <c r="AK2508" s="5"/>
      <c r="AL2508" s="6"/>
      <c r="AM2508" s="5"/>
      <c r="AN2508" s="5"/>
      <c r="AO2508" s="5"/>
      <c r="AP2508" s="5" t="s">
        <v>12477</v>
      </c>
      <c r="AQ2508" s="4" t="s">
        <v>1351</v>
      </c>
      <c r="AR2508" s="5" t="s">
        <v>12478</v>
      </c>
      <c r="AS2508" s="4" t="s">
        <v>1656</v>
      </c>
      <c r="AT2508" s="5" t="s">
        <v>1657</v>
      </c>
      <c r="AU2508" s="5" t="s">
        <v>41</v>
      </c>
      <c r="AV2508" s="4" t="s">
        <v>1658</v>
      </c>
      <c r="AW2508" s="5" t="s">
        <v>306</v>
      </c>
      <c r="AX2508" s="5" t="s">
        <v>2991</v>
      </c>
      <c r="AY2508" s="5" t="s">
        <v>2992</v>
      </c>
      <c r="AZ2508" s="5" t="s">
        <v>11</v>
      </c>
      <c r="BA2508" s="5" t="s">
        <v>2993</v>
      </c>
      <c r="BB2508" s="5" t="s">
        <v>2994</v>
      </c>
      <c r="BC2508" s="5" t="s">
        <v>3965</v>
      </c>
      <c r="BD2508" s="5" t="s">
        <v>3967</v>
      </c>
      <c r="BE2508" s="5" t="s">
        <v>3</v>
      </c>
      <c r="BF2508" s="5" t="s">
        <v>1333</v>
      </c>
      <c r="BG2508" s="5" t="s">
        <v>3968</v>
      </c>
      <c r="BH2508" s="5" t="s">
        <v>1343</v>
      </c>
    </row>
    <row r="2509" spans="1:60" x14ac:dyDescent="0.25">
      <c r="A2509">
        <f t="shared" ref="A2509:A2572" si="211">G2509*1</f>
        <v>98094</v>
      </c>
      <c r="B2509">
        <f t="shared" ref="B2509:B2572" si="212">F2509*1</f>
        <v>50100646</v>
      </c>
      <c r="C2509" t="str">
        <f t="shared" ref="C2509:C2572" si="213">IF(LEFT(T2509,4)="ASSI","ASSISTANTE",IF(T2509="100 IMD","IMD",IF(T2509="105 IMD","IMD",IF(T2509="200 IMP","IMP",IF(T2509="310 CMA","IMP","CC")))))</f>
        <v>CC</v>
      </c>
      <c r="D2509" t="str">
        <f t="shared" si="210"/>
        <v>REGION CENTRE EST</v>
      </c>
      <c r="E2509" s="12" t="str">
        <f t="shared" ref="E2509:E2572" si="214">IF(BB2509="OC FICTIVE","EN MISSION","TERRAIN")</f>
        <v>TERRAIN</v>
      </c>
      <c r="F2509" s="4" t="s">
        <v>9963</v>
      </c>
      <c r="G2509" s="4" t="s">
        <v>9964</v>
      </c>
      <c r="H2509" s="5">
        <v>2</v>
      </c>
      <c r="I2509" s="5" t="s">
        <v>6943</v>
      </c>
      <c r="J2509" s="5"/>
      <c r="K2509" s="5"/>
      <c r="L2509" s="5"/>
      <c r="M2509" s="5" t="s">
        <v>1343</v>
      </c>
      <c r="N2509" s="5"/>
      <c r="O2509" s="5"/>
      <c r="P2509" s="5"/>
      <c r="Q2509" s="5"/>
      <c r="R2509" s="5"/>
      <c r="S2509" s="5"/>
      <c r="T2509" s="5"/>
      <c r="U2509" s="6">
        <v>45627</v>
      </c>
      <c r="V2509" s="4"/>
      <c r="W2509" s="4" t="s">
        <v>1329</v>
      </c>
      <c r="X2509" s="5"/>
      <c r="Y2509" s="5"/>
      <c r="Z2509" s="5"/>
      <c r="AA2509" s="4" t="s">
        <v>8701</v>
      </c>
      <c r="AB2509" s="5"/>
      <c r="AC2509" s="5"/>
      <c r="AD2509" s="5"/>
      <c r="AE2509" s="5"/>
      <c r="AF2509" s="6"/>
      <c r="AG2509" s="5"/>
      <c r="AH2509" s="5"/>
      <c r="AI2509" s="5"/>
      <c r="AJ2509" s="6"/>
      <c r="AK2509" s="5"/>
      <c r="AL2509" s="6"/>
      <c r="AM2509" s="5"/>
      <c r="AN2509" s="5"/>
      <c r="AO2509" s="5"/>
      <c r="AP2509" s="5" t="s">
        <v>1536</v>
      </c>
      <c r="AQ2509" s="4" t="s">
        <v>12479</v>
      </c>
      <c r="AR2509" s="5" t="s">
        <v>12480</v>
      </c>
      <c r="AS2509" s="4"/>
      <c r="AT2509" s="5"/>
      <c r="AU2509" s="5"/>
      <c r="AV2509" s="4" t="s">
        <v>1442</v>
      </c>
      <c r="AW2509" s="5" t="s">
        <v>12</v>
      </c>
      <c r="AX2509" s="5" t="s">
        <v>3355</v>
      </c>
      <c r="AY2509" s="5" t="s">
        <v>3356</v>
      </c>
      <c r="AZ2509" s="5" t="s">
        <v>11</v>
      </c>
      <c r="BA2509" s="4" t="s">
        <v>3357</v>
      </c>
      <c r="BB2509" s="5" t="s">
        <v>3358</v>
      </c>
      <c r="BC2509" s="4" t="s">
        <v>9965</v>
      </c>
      <c r="BD2509" s="5" t="s">
        <v>9966</v>
      </c>
      <c r="BE2509" s="5" t="s">
        <v>60</v>
      </c>
      <c r="BF2509" s="5" t="s">
        <v>1333</v>
      </c>
      <c r="BG2509" s="4" t="s">
        <v>9964</v>
      </c>
      <c r="BH2509" s="5" t="s">
        <v>1343</v>
      </c>
    </row>
    <row r="2510" spans="1:60" x14ac:dyDescent="0.25">
      <c r="A2510">
        <f t="shared" si="211"/>
        <v>98089</v>
      </c>
      <c r="B2510">
        <f t="shared" si="212"/>
        <v>50100645</v>
      </c>
      <c r="C2510" t="str">
        <f t="shared" si="213"/>
        <v>CC</v>
      </c>
      <c r="D2510" t="str">
        <f t="shared" si="210"/>
        <v>REGION GRAND OUEST</v>
      </c>
      <c r="E2510" s="12" t="str">
        <f t="shared" si="214"/>
        <v>TERRAIN</v>
      </c>
      <c r="F2510" s="4" t="s">
        <v>9967</v>
      </c>
      <c r="G2510" s="4" t="s">
        <v>9968</v>
      </c>
      <c r="H2510" s="5">
        <v>2</v>
      </c>
      <c r="I2510" s="5" t="s">
        <v>6943</v>
      </c>
      <c r="J2510" s="5"/>
      <c r="K2510" s="5"/>
      <c r="L2510" s="5"/>
      <c r="M2510" s="5" t="s">
        <v>1343</v>
      </c>
      <c r="N2510" s="5"/>
      <c r="O2510" s="5"/>
      <c r="P2510" s="5"/>
      <c r="Q2510" s="5"/>
      <c r="R2510" s="5"/>
      <c r="S2510" s="5"/>
      <c r="T2510" s="5"/>
      <c r="U2510" s="6">
        <v>45597</v>
      </c>
      <c r="V2510" s="4"/>
      <c r="W2510" s="4" t="s">
        <v>1329</v>
      </c>
      <c r="X2510" s="5"/>
      <c r="Y2510" s="5"/>
      <c r="Z2510" s="5"/>
      <c r="AA2510" s="4" t="s">
        <v>8931</v>
      </c>
      <c r="AB2510" s="5"/>
      <c r="AC2510" s="5"/>
      <c r="AD2510" s="5"/>
      <c r="AE2510" s="5"/>
      <c r="AF2510" s="6"/>
      <c r="AG2510" s="5"/>
      <c r="AH2510" s="5"/>
      <c r="AI2510" s="5"/>
      <c r="AJ2510" s="6"/>
      <c r="AK2510" s="5"/>
      <c r="AL2510" s="6"/>
      <c r="AM2510" s="5"/>
      <c r="AN2510" s="5"/>
      <c r="AO2510" s="5"/>
      <c r="AP2510" s="5" t="s">
        <v>1413</v>
      </c>
      <c r="AQ2510" s="4" t="s">
        <v>1414</v>
      </c>
      <c r="AR2510" s="5" t="s">
        <v>19</v>
      </c>
      <c r="AS2510" s="4" t="s">
        <v>2225</v>
      </c>
      <c r="AT2510" s="5" t="s">
        <v>2226</v>
      </c>
      <c r="AU2510" s="5" t="s">
        <v>41</v>
      </c>
      <c r="AV2510" s="4" t="s">
        <v>2227</v>
      </c>
      <c r="AW2510" s="5" t="s">
        <v>89</v>
      </c>
      <c r="AX2510" s="5" t="s">
        <v>3900</v>
      </c>
      <c r="AY2510" s="5" t="s">
        <v>3901</v>
      </c>
      <c r="AZ2510" s="5" t="s">
        <v>11</v>
      </c>
      <c r="BA2510" s="4" t="s">
        <v>3902</v>
      </c>
      <c r="BB2510" s="5" t="s">
        <v>3903</v>
      </c>
      <c r="BC2510" s="4"/>
      <c r="BD2510" s="5"/>
      <c r="BE2510" s="5"/>
      <c r="BF2510" s="5"/>
      <c r="BG2510" s="4" t="s">
        <v>9968</v>
      </c>
      <c r="BH2510" s="5" t="s">
        <v>1343</v>
      </c>
    </row>
    <row r="2511" spans="1:60" x14ac:dyDescent="0.25">
      <c r="A2511">
        <f t="shared" si="211"/>
        <v>98087</v>
      </c>
      <c r="B2511">
        <f t="shared" si="212"/>
        <v>50100644</v>
      </c>
      <c r="C2511" t="str">
        <f t="shared" si="213"/>
        <v>CC</v>
      </c>
      <c r="D2511" t="str">
        <f t="shared" si="210"/>
        <v>REGION GRAND OUEST</v>
      </c>
      <c r="E2511" s="12" t="str">
        <f t="shared" si="214"/>
        <v>TERRAIN</v>
      </c>
      <c r="F2511" s="4" t="s">
        <v>9969</v>
      </c>
      <c r="G2511" s="4" t="s">
        <v>5508</v>
      </c>
      <c r="H2511" s="5">
        <v>2</v>
      </c>
      <c r="I2511" s="5" t="s">
        <v>6943</v>
      </c>
      <c r="J2511" s="5"/>
      <c r="K2511" s="5"/>
      <c r="L2511" s="5"/>
      <c r="M2511" s="5" t="s">
        <v>1343</v>
      </c>
      <c r="N2511" s="5"/>
      <c r="O2511" s="5"/>
      <c r="P2511" s="5"/>
      <c r="Q2511" s="5"/>
      <c r="R2511" s="5"/>
      <c r="S2511" s="5"/>
      <c r="T2511" s="5"/>
      <c r="U2511" s="6">
        <v>45627</v>
      </c>
      <c r="V2511" s="4"/>
      <c r="W2511" s="4" t="s">
        <v>1329</v>
      </c>
      <c r="X2511" s="5"/>
      <c r="Y2511" s="5"/>
      <c r="Z2511" s="5"/>
      <c r="AA2511" s="5" t="s">
        <v>4287</v>
      </c>
      <c r="AB2511" s="5"/>
      <c r="AC2511" s="5"/>
      <c r="AD2511" s="5"/>
      <c r="AE2511" s="5"/>
      <c r="AF2511" s="6"/>
      <c r="AG2511" s="5"/>
      <c r="AH2511" s="5"/>
      <c r="AI2511" s="5"/>
      <c r="AJ2511" s="6"/>
      <c r="AK2511" s="5"/>
      <c r="AL2511" s="6"/>
      <c r="AM2511" s="5"/>
      <c r="AN2511" s="5"/>
      <c r="AO2511" s="5"/>
      <c r="AP2511" s="5" t="s">
        <v>1413</v>
      </c>
      <c r="AQ2511" s="4" t="s">
        <v>1414</v>
      </c>
      <c r="AR2511" s="5" t="s">
        <v>19</v>
      </c>
      <c r="AS2511" s="4" t="s">
        <v>1585</v>
      </c>
      <c r="AT2511" s="5" t="s">
        <v>1586</v>
      </c>
      <c r="AU2511" s="5" t="s">
        <v>41</v>
      </c>
      <c r="AV2511" s="4" t="s">
        <v>1587</v>
      </c>
      <c r="AW2511" s="5" t="s">
        <v>340</v>
      </c>
      <c r="AX2511" s="5" t="s">
        <v>1588</v>
      </c>
      <c r="AY2511" s="5" t="s">
        <v>1589</v>
      </c>
      <c r="AZ2511" s="5" t="s">
        <v>11</v>
      </c>
      <c r="BA2511" s="5" t="s">
        <v>1590</v>
      </c>
      <c r="BB2511" s="5" t="s">
        <v>1591</v>
      </c>
      <c r="BC2511" s="5"/>
      <c r="BD2511" s="5"/>
      <c r="BE2511" s="5"/>
      <c r="BF2511" s="5"/>
      <c r="BG2511" s="5" t="s">
        <v>5508</v>
      </c>
      <c r="BH2511" s="5" t="s">
        <v>1343</v>
      </c>
    </row>
    <row r="2512" spans="1:60" x14ac:dyDescent="0.25">
      <c r="A2512">
        <f t="shared" si="211"/>
        <v>98082</v>
      </c>
      <c r="B2512">
        <f t="shared" si="212"/>
        <v>50100643</v>
      </c>
      <c r="C2512" t="str">
        <f t="shared" si="213"/>
        <v>CC</v>
      </c>
      <c r="D2512" t="str">
        <f t="shared" si="210"/>
        <v>REGION ILE DE FRANCE NORD</v>
      </c>
      <c r="E2512" s="12" t="str">
        <f t="shared" si="214"/>
        <v>TERRAIN</v>
      </c>
      <c r="F2512" s="4" t="s">
        <v>9970</v>
      </c>
      <c r="G2512" s="4" t="s">
        <v>9971</v>
      </c>
      <c r="H2512" s="5">
        <v>2</v>
      </c>
      <c r="I2512" s="5" t="s">
        <v>6943</v>
      </c>
      <c r="J2512" s="5"/>
      <c r="K2512" s="5"/>
      <c r="L2512" s="5"/>
      <c r="M2512" s="5" t="s">
        <v>1343</v>
      </c>
      <c r="N2512" s="5"/>
      <c r="O2512" s="5"/>
      <c r="P2512" s="5"/>
      <c r="Q2512" s="5"/>
      <c r="R2512" s="5"/>
      <c r="S2512" s="5"/>
      <c r="T2512" s="5"/>
      <c r="U2512" s="6">
        <v>45627</v>
      </c>
      <c r="V2512" s="4"/>
      <c r="W2512" s="4" t="s">
        <v>1329</v>
      </c>
      <c r="X2512" s="5"/>
      <c r="Y2512" s="5"/>
      <c r="Z2512" s="5"/>
      <c r="AA2512" s="5" t="s">
        <v>4580</v>
      </c>
      <c r="AB2512" s="5"/>
      <c r="AC2512" s="5"/>
      <c r="AD2512" s="5"/>
      <c r="AE2512" s="5"/>
      <c r="AF2512" s="6"/>
      <c r="AG2512" s="5"/>
      <c r="AH2512" s="5"/>
      <c r="AI2512" s="5"/>
      <c r="AJ2512" s="6"/>
      <c r="AK2512" s="5"/>
      <c r="AL2512" s="6"/>
      <c r="AM2512" s="5"/>
      <c r="AN2512" s="5"/>
      <c r="AO2512" s="5"/>
      <c r="AP2512" s="5" t="s">
        <v>12477</v>
      </c>
      <c r="AQ2512" s="4" t="s">
        <v>1351</v>
      </c>
      <c r="AR2512" s="5" t="s">
        <v>12478</v>
      </c>
      <c r="AS2512" s="5" t="s">
        <v>1898</v>
      </c>
      <c r="AT2512" s="5" t="s">
        <v>1899</v>
      </c>
      <c r="AU2512" s="5" t="s">
        <v>41</v>
      </c>
      <c r="AV2512" s="4" t="s">
        <v>1900</v>
      </c>
      <c r="AW2512" s="5" t="s">
        <v>30</v>
      </c>
      <c r="AX2512" s="5" t="s">
        <v>3793</v>
      </c>
      <c r="AY2512" s="5" t="s">
        <v>3794</v>
      </c>
      <c r="AZ2512" s="5" t="s">
        <v>11</v>
      </c>
      <c r="BA2512" s="5" t="s">
        <v>3795</v>
      </c>
      <c r="BB2512" s="5" t="s">
        <v>3796</v>
      </c>
      <c r="BC2512" s="5"/>
      <c r="BD2512" s="5"/>
      <c r="BE2512" s="5"/>
      <c r="BF2512" s="5"/>
      <c r="BG2512" s="5" t="s">
        <v>9971</v>
      </c>
      <c r="BH2512" s="5" t="s">
        <v>1343</v>
      </c>
    </row>
    <row r="2513" spans="1:60" x14ac:dyDescent="0.25">
      <c r="A2513">
        <f t="shared" si="211"/>
        <v>98079</v>
      </c>
      <c r="B2513">
        <f t="shared" si="212"/>
        <v>50100642</v>
      </c>
      <c r="C2513" t="str">
        <f t="shared" si="213"/>
        <v>CC</v>
      </c>
      <c r="D2513" t="str">
        <f t="shared" si="210"/>
        <v>REGION GRAND OUEST</v>
      </c>
      <c r="E2513" s="12" t="str">
        <f t="shared" si="214"/>
        <v>TERRAIN</v>
      </c>
      <c r="F2513" s="4" t="s">
        <v>9972</v>
      </c>
      <c r="G2513" s="4" t="s">
        <v>7550</v>
      </c>
      <c r="H2513" s="5">
        <v>2</v>
      </c>
      <c r="I2513" s="5" t="s">
        <v>6943</v>
      </c>
      <c r="J2513" s="5"/>
      <c r="K2513" s="5"/>
      <c r="L2513" s="5"/>
      <c r="M2513" s="5" t="s">
        <v>1343</v>
      </c>
      <c r="N2513" s="5"/>
      <c r="O2513" s="5"/>
      <c r="P2513" s="5"/>
      <c r="Q2513" s="5"/>
      <c r="R2513" s="5"/>
      <c r="S2513" s="5"/>
      <c r="T2513" s="5"/>
      <c r="U2513" s="6">
        <v>45566</v>
      </c>
      <c r="V2513" s="4"/>
      <c r="W2513" s="4" t="s">
        <v>1329</v>
      </c>
      <c r="X2513" s="5"/>
      <c r="Y2513" s="5"/>
      <c r="Z2513" s="5"/>
      <c r="AA2513" s="4" t="s">
        <v>3095</v>
      </c>
      <c r="AB2513" s="5"/>
      <c r="AC2513" s="5"/>
      <c r="AD2513" s="5"/>
      <c r="AE2513" s="5"/>
      <c r="AF2513" s="6"/>
      <c r="AG2513" s="5"/>
      <c r="AH2513" s="5"/>
      <c r="AI2513" s="5"/>
      <c r="AJ2513" s="6"/>
      <c r="AK2513" s="5"/>
      <c r="AL2513" s="6"/>
      <c r="AM2513" s="5"/>
      <c r="AN2513" s="5"/>
      <c r="AO2513" s="5"/>
      <c r="AP2513" s="5" t="s">
        <v>1413</v>
      </c>
      <c r="AQ2513" s="4" t="s">
        <v>1414</v>
      </c>
      <c r="AR2513" s="5" t="s">
        <v>19</v>
      </c>
      <c r="AS2513" s="4" t="s">
        <v>1507</v>
      </c>
      <c r="AT2513" s="5" t="s">
        <v>1508</v>
      </c>
      <c r="AU2513" s="5" t="s">
        <v>41</v>
      </c>
      <c r="AV2513" s="4" t="s">
        <v>1509</v>
      </c>
      <c r="AW2513" s="5" t="s">
        <v>375</v>
      </c>
      <c r="AX2513" s="5" t="s">
        <v>4267</v>
      </c>
      <c r="AY2513" s="5" t="s">
        <v>4268</v>
      </c>
      <c r="AZ2513" s="5" t="s">
        <v>11</v>
      </c>
      <c r="BA2513" s="4" t="s">
        <v>4269</v>
      </c>
      <c r="BB2513" s="5" t="s">
        <v>4270</v>
      </c>
      <c r="BC2513" s="4" t="s">
        <v>7546</v>
      </c>
      <c r="BD2513" s="5" t="s">
        <v>7549</v>
      </c>
      <c r="BE2513" s="5" t="s">
        <v>46</v>
      </c>
      <c r="BF2513" s="5" t="s">
        <v>1333</v>
      </c>
      <c r="BG2513" s="4" t="s">
        <v>7550</v>
      </c>
      <c r="BH2513" s="5" t="s">
        <v>1343</v>
      </c>
    </row>
    <row r="2514" spans="1:60" x14ac:dyDescent="0.25">
      <c r="A2514">
        <f t="shared" si="211"/>
        <v>98067</v>
      </c>
      <c r="B2514">
        <f t="shared" si="212"/>
        <v>50100641</v>
      </c>
      <c r="C2514" t="str">
        <f t="shared" si="213"/>
        <v>CC</v>
      </c>
      <c r="D2514" t="str">
        <f t="shared" si="210"/>
        <v>REGION GRAND SUD</v>
      </c>
      <c r="E2514" s="12" t="str">
        <f t="shared" si="214"/>
        <v>TERRAIN</v>
      </c>
      <c r="F2514" s="4" t="s">
        <v>9973</v>
      </c>
      <c r="G2514" s="4" t="s">
        <v>9974</v>
      </c>
      <c r="H2514" s="5">
        <v>2</v>
      </c>
      <c r="I2514" s="5" t="s">
        <v>6943</v>
      </c>
      <c r="J2514" s="5"/>
      <c r="K2514" s="5"/>
      <c r="L2514" s="5"/>
      <c r="M2514" s="5" t="s">
        <v>1343</v>
      </c>
      <c r="N2514" s="5"/>
      <c r="O2514" s="6"/>
      <c r="P2514" s="5"/>
      <c r="Q2514" s="5"/>
      <c r="R2514" s="5"/>
      <c r="S2514" s="5"/>
      <c r="T2514" s="5"/>
      <c r="U2514" s="6">
        <v>45474</v>
      </c>
      <c r="V2514" s="4"/>
      <c r="W2514" s="4" t="s">
        <v>1329</v>
      </c>
      <c r="X2514" s="5"/>
      <c r="Y2514" s="5"/>
      <c r="Z2514" s="5"/>
      <c r="AA2514" s="5" t="s">
        <v>5681</v>
      </c>
      <c r="AB2514" s="5"/>
      <c r="AC2514" s="5"/>
      <c r="AD2514" s="5"/>
      <c r="AE2514" s="5"/>
      <c r="AF2514" s="6"/>
      <c r="AG2514" s="5"/>
      <c r="AH2514" s="5"/>
      <c r="AI2514" s="5"/>
      <c r="AJ2514" s="6"/>
      <c r="AK2514" s="5"/>
      <c r="AL2514" s="6"/>
      <c r="AM2514" s="5"/>
      <c r="AN2514" s="5"/>
      <c r="AO2514" s="5"/>
      <c r="AP2514" s="5" t="s">
        <v>1335</v>
      </c>
      <c r="AQ2514" s="4" t="s">
        <v>1336</v>
      </c>
      <c r="AR2514" s="5" t="s">
        <v>12476</v>
      </c>
      <c r="AS2514" s="5" t="s">
        <v>1440</v>
      </c>
      <c r="AT2514" s="5" t="s">
        <v>1441</v>
      </c>
      <c r="AU2514" s="5" t="s">
        <v>41</v>
      </c>
      <c r="AV2514" s="4" t="s">
        <v>1537</v>
      </c>
      <c r="AW2514" s="5" t="s">
        <v>31</v>
      </c>
      <c r="AX2514" s="5" t="s">
        <v>2310</v>
      </c>
      <c r="AY2514" s="5" t="s">
        <v>2311</v>
      </c>
      <c r="AZ2514" s="5" t="s">
        <v>11</v>
      </c>
      <c r="BA2514" s="5" t="s">
        <v>2312</v>
      </c>
      <c r="BB2514" s="5" t="s">
        <v>2313</v>
      </c>
      <c r="BC2514" s="5"/>
      <c r="BD2514" s="5"/>
      <c r="BE2514" s="5"/>
      <c r="BF2514" s="5"/>
      <c r="BG2514" s="5" t="s">
        <v>9974</v>
      </c>
      <c r="BH2514" s="5" t="s">
        <v>1343</v>
      </c>
    </row>
    <row r="2515" spans="1:60" x14ac:dyDescent="0.25">
      <c r="A2515">
        <f t="shared" si="211"/>
        <v>98055</v>
      </c>
      <c r="B2515">
        <f t="shared" si="212"/>
        <v>50100640</v>
      </c>
      <c r="C2515" t="str">
        <f t="shared" si="213"/>
        <v>CC</v>
      </c>
      <c r="D2515" t="str">
        <f t="shared" si="210"/>
        <v>REGION ILE DE FRANCE NORD</v>
      </c>
      <c r="E2515" s="12" t="str">
        <f t="shared" si="214"/>
        <v>TERRAIN</v>
      </c>
      <c r="F2515" s="4" t="s">
        <v>9975</v>
      </c>
      <c r="G2515" s="4" t="s">
        <v>5786</v>
      </c>
      <c r="H2515" s="5">
        <v>2</v>
      </c>
      <c r="I2515" s="5" t="s">
        <v>6943</v>
      </c>
      <c r="J2515" s="5"/>
      <c r="K2515" s="5"/>
      <c r="L2515" s="5"/>
      <c r="M2515" s="5" t="s">
        <v>1343</v>
      </c>
      <c r="N2515" s="5"/>
      <c r="O2515" s="5"/>
      <c r="P2515" s="5"/>
      <c r="Q2515" s="5"/>
      <c r="R2515" s="5"/>
      <c r="S2515" s="5"/>
      <c r="T2515" s="5"/>
      <c r="U2515" s="6">
        <v>45597</v>
      </c>
      <c r="V2515" s="4"/>
      <c r="W2515" s="4" t="s">
        <v>1329</v>
      </c>
      <c r="X2515" s="5"/>
      <c r="Y2515" s="5"/>
      <c r="Z2515" s="5"/>
      <c r="AA2515" s="4" t="s">
        <v>5783</v>
      </c>
      <c r="AB2515" s="5"/>
      <c r="AC2515" s="5"/>
      <c r="AD2515" s="5"/>
      <c r="AE2515" s="5"/>
      <c r="AF2515" s="6"/>
      <c r="AG2515" s="5"/>
      <c r="AH2515" s="5"/>
      <c r="AI2515" s="5"/>
      <c r="AJ2515" s="6"/>
      <c r="AK2515" s="5"/>
      <c r="AL2515" s="6"/>
      <c r="AM2515" s="5"/>
      <c r="AN2515" s="5"/>
      <c r="AO2515" s="5"/>
      <c r="AP2515" s="5" t="s">
        <v>12477</v>
      </c>
      <c r="AQ2515" s="4" t="s">
        <v>1351</v>
      </c>
      <c r="AR2515" s="5" t="s">
        <v>12478</v>
      </c>
      <c r="AS2515" s="4" t="s">
        <v>1638</v>
      </c>
      <c r="AT2515" s="5" t="s">
        <v>1639</v>
      </c>
      <c r="AU2515" s="5" t="s">
        <v>41</v>
      </c>
      <c r="AV2515" s="4" t="s">
        <v>1640</v>
      </c>
      <c r="AW2515" s="5" t="s">
        <v>142</v>
      </c>
      <c r="AX2515" s="5" t="s">
        <v>1641</v>
      </c>
      <c r="AY2515" s="5" t="s">
        <v>1642</v>
      </c>
      <c r="AZ2515" s="5" t="s">
        <v>11</v>
      </c>
      <c r="BA2515" s="4" t="s">
        <v>1643</v>
      </c>
      <c r="BB2515" s="5" t="s">
        <v>1644</v>
      </c>
      <c r="BC2515" s="4" t="s">
        <v>5782</v>
      </c>
      <c r="BD2515" s="5" t="s">
        <v>5785</v>
      </c>
      <c r="BE2515" s="5" t="s">
        <v>25</v>
      </c>
      <c r="BF2515" s="5" t="s">
        <v>1333</v>
      </c>
      <c r="BG2515" s="4" t="s">
        <v>5786</v>
      </c>
      <c r="BH2515" s="5" t="s">
        <v>1343</v>
      </c>
    </row>
    <row r="2516" spans="1:60" x14ac:dyDescent="0.25">
      <c r="A2516">
        <f t="shared" si="211"/>
        <v>98047</v>
      </c>
      <c r="B2516">
        <f t="shared" si="212"/>
        <v>50100639</v>
      </c>
      <c r="C2516" t="str">
        <f t="shared" si="213"/>
        <v>CC</v>
      </c>
      <c r="D2516" t="str">
        <f t="shared" si="210"/>
        <v>REGION GRAND OUEST</v>
      </c>
      <c r="E2516" s="12" t="str">
        <f t="shared" si="214"/>
        <v>TERRAIN</v>
      </c>
      <c r="F2516" s="4" t="s">
        <v>9976</v>
      </c>
      <c r="G2516" s="4" t="s">
        <v>9977</v>
      </c>
      <c r="H2516" s="5">
        <v>2</v>
      </c>
      <c r="I2516" s="5" t="s">
        <v>6943</v>
      </c>
      <c r="J2516" s="5"/>
      <c r="K2516" s="5"/>
      <c r="L2516" s="5"/>
      <c r="M2516" s="5" t="s">
        <v>1343</v>
      </c>
      <c r="N2516" s="5"/>
      <c r="O2516" s="5"/>
      <c r="P2516" s="5"/>
      <c r="Q2516" s="5"/>
      <c r="R2516" s="5"/>
      <c r="S2516" s="5"/>
      <c r="T2516" s="5"/>
      <c r="U2516" s="6">
        <v>45627</v>
      </c>
      <c r="V2516" s="4"/>
      <c r="W2516" s="4" t="s">
        <v>1329</v>
      </c>
      <c r="X2516" s="5"/>
      <c r="Y2516" s="5"/>
      <c r="Z2516" s="5"/>
      <c r="AA2516" s="5" t="s">
        <v>9978</v>
      </c>
      <c r="AB2516" s="5"/>
      <c r="AC2516" s="5"/>
      <c r="AD2516" s="5"/>
      <c r="AE2516" s="5"/>
      <c r="AF2516" s="6"/>
      <c r="AG2516" s="5"/>
      <c r="AH2516" s="5"/>
      <c r="AI2516" s="5"/>
      <c r="AJ2516" s="6"/>
      <c r="AK2516" s="5"/>
      <c r="AL2516" s="6"/>
      <c r="AM2516" s="5"/>
      <c r="AN2516" s="5"/>
      <c r="AO2516" s="5"/>
      <c r="AP2516" s="5" t="s">
        <v>1413</v>
      </c>
      <c r="AQ2516" s="4" t="s">
        <v>1414</v>
      </c>
      <c r="AR2516" s="5" t="s">
        <v>19</v>
      </c>
      <c r="AS2516" s="5" t="s">
        <v>2071</v>
      </c>
      <c r="AT2516" s="5" t="s">
        <v>2072</v>
      </c>
      <c r="AU2516" s="5" t="s">
        <v>41</v>
      </c>
      <c r="AV2516" s="4" t="s">
        <v>2073</v>
      </c>
      <c r="AW2516" s="5" t="s">
        <v>112</v>
      </c>
      <c r="AX2516" s="5" t="s">
        <v>2136</v>
      </c>
      <c r="AY2516" s="5" t="s">
        <v>2137</v>
      </c>
      <c r="AZ2516" s="5" t="s">
        <v>11</v>
      </c>
      <c r="BA2516" s="5" t="s">
        <v>2138</v>
      </c>
      <c r="BB2516" s="5" t="s">
        <v>2139</v>
      </c>
      <c r="BC2516" s="5" t="s">
        <v>8000</v>
      </c>
      <c r="BD2516" s="5" t="s">
        <v>8003</v>
      </c>
      <c r="BE2516" s="5" t="s">
        <v>245</v>
      </c>
      <c r="BF2516" s="5" t="s">
        <v>1333</v>
      </c>
      <c r="BG2516" s="5" t="s">
        <v>9977</v>
      </c>
      <c r="BH2516" s="5" t="s">
        <v>1343</v>
      </c>
    </row>
    <row r="2517" spans="1:60" x14ac:dyDescent="0.25">
      <c r="A2517">
        <f t="shared" si="211"/>
        <v>98046</v>
      </c>
      <c r="B2517">
        <f t="shared" si="212"/>
        <v>50100638</v>
      </c>
      <c r="C2517" t="str">
        <f t="shared" si="213"/>
        <v>CC</v>
      </c>
      <c r="D2517" t="str">
        <f t="shared" si="210"/>
        <v>REGION GRAND OUEST</v>
      </c>
      <c r="E2517" s="12" t="str">
        <f t="shared" si="214"/>
        <v>TERRAIN</v>
      </c>
      <c r="F2517" s="4" t="s">
        <v>9979</v>
      </c>
      <c r="G2517" s="4" t="s">
        <v>4053</v>
      </c>
      <c r="H2517" s="5">
        <v>2</v>
      </c>
      <c r="I2517" s="5" t="s">
        <v>6943</v>
      </c>
      <c r="J2517" s="5"/>
      <c r="K2517" s="5"/>
      <c r="L2517" s="5"/>
      <c r="M2517" s="5" t="s">
        <v>1343</v>
      </c>
      <c r="N2517" s="5"/>
      <c r="O2517" s="5"/>
      <c r="P2517" s="5"/>
      <c r="Q2517" s="5"/>
      <c r="R2517" s="5"/>
      <c r="S2517" s="5"/>
      <c r="T2517" s="5"/>
      <c r="U2517" s="6">
        <v>45597</v>
      </c>
      <c r="V2517" s="4"/>
      <c r="W2517" s="4" t="s">
        <v>1329</v>
      </c>
      <c r="X2517" s="5"/>
      <c r="Y2517" s="5"/>
      <c r="Z2517" s="5"/>
      <c r="AA2517" s="4" t="s">
        <v>1960</v>
      </c>
      <c r="AB2517" s="5"/>
      <c r="AC2517" s="5"/>
      <c r="AD2517" s="5"/>
      <c r="AE2517" s="5"/>
      <c r="AF2517" s="6"/>
      <c r="AG2517" s="5"/>
      <c r="AH2517" s="5"/>
      <c r="AI2517" s="5"/>
      <c r="AJ2517" s="6"/>
      <c r="AK2517" s="5"/>
      <c r="AL2517" s="6"/>
      <c r="AM2517" s="5"/>
      <c r="AN2517" s="5"/>
      <c r="AO2517" s="5"/>
      <c r="AP2517" s="5" t="s">
        <v>1413</v>
      </c>
      <c r="AQ2517" s="4" t="s">
        <v>1414</v>
      </c>
      <c r="AR2517" s="5" t="s">
        <v>19</v>
      </c>
      <c r="AS2517" s="4" t="s">
        <v>12481</v>
      </c>
      <c r="AT2517" s="5" t="s">
        <v>12482</v>
      </c>
      <c r="AU2517" s="5" t="s">
        <v>41</v>
      </c>
      <c r="AV2517" s="4" t="s">
        <v>1683</v>
      </c>
      <c r="AW2517" s="5" t="s">
        <v>330</v>
      </c>
      <c r="AX2517" s="5" t="s">
        <v>1684</v>
      </c>
      <c r="AY2517" s="5" t="s">
        <v>1685</v>
      </c>
      <c r="AZ2517" s="5" t="s">
        <v>11</v>
      </c>
      <c r="BA2517" s="4" t="s">
        <v>1686</v>
      </c>
      <c r="BB2517" s="5" t="s">
        <v>1687</v>
      </c>
      <c r="BC2517" s="4" t="s">
        <v>4049</v>
      </c>
      <c r="BD2517" s="5" t="s">
        <v>4052</v>
      </c>
      <c r="BE2517" s="5" t="s">
        <v>25</v>
      </c>
      <c r="BF2517" s="5" t="s">
        <v>1333</v>
      </c>
      <c r="BG2517" s="4" t="s">
        <v>4053</v>
      </c>
      <c r="BH2517" s="5" t="s">
        <v>1343</v>
      </c>
    </row>
    <row r="2518" spans="1:60" x14ac:dyDescent="0.25">
      <c r="A2518">
        <f t="shared" si="211"/>
        <v>98044</v>
      </c>
      <c r="B2518">
        <f t="shared" si="212"/>
        <v>50100637</v>
      </c>
      <c r="C2518" t="str">
        <f t="shared" si="213"/>
        <v>CC</v>
      </c>
      <c r="D2518" t="str">
        <f t="shared" si="210"/>
        <v>REGION ILE DE FRANCE NORD</v>
      </c>
      <c r="E2518" s="12" t="str">
        <f t="shared" si="214"/>
        <v>TERRAIN</v>
      </c>
      <c r="F2518" s="4" t="s">
        <v>9980</v>
      </c>
      <c r="G2518" s="4" t="s">
        <v>5737</v>
      </c>
      <c r="H2518" s="5">
        <v>2</v>
      </c>
      <c r="I2518" s="5" t="s">
        <v>6943</v>
      </c>
      <c r="J2518" s="5"/>
      <c r="K2518" s="5"/>
      <c r="L2518" s="5"/>
      <c r="M2518" s="5" t="s">
        <v>1343</v>
      </c>
      <c r="N2518" s="5"/>
      <c r="O2518" s="5"/>
      <c r="P2518" s="5"/>
      <c r="Q2518" s="5"/>
      <c r="R2518" s="5"/>
      <c r="S2518" s="5"/>
      <c r="T2518" s="5"/>
      <c r="U2518" s="6">
        <v>45597</v>
      </c>
      <c r="V2518" s="4"/>
      <c r="W2518" s="4" t="s">
        <v>1329</v>
      </c>
      <c r="X2518" s="5"/>
      <c r="Y2518" s="5"/>
      <c r="Z2518" s="5"/>
      <c r="AA2518" s="4" t="s">
        <v>5185</v>
      </c>
      <c r="AB2518" s="5"/>
      <c r="AC2518" s="5"/>
      <c r="AD2518" s="5"/>
      <c r="AE2518" s="5"/>
      <c r="AF2518" s="6"/>
      <c r="AG2518" s="5"/>
      <c r="AH2518" s="5"/>
      <c r="AI2518" s="5"/>
      <c r="AJ2518" s="6"/>
      <c r="AK2518" s="5"/>
      <c r="AL2518" s="6"/>
      <c r="AM2518" s="5"/>
      <c r="AN2518" s="5"/>
      <c r="AO2518" s="5"/>
      <c r="AP2518" s="5" t="s">
        <v>12477</v>
      </c>
      <c r="AQ2518" s="4" t="s">
        <v>1351</v>
      </c>
      <c r="AR2518" s="5" t="s">
        <v>12478</v>
      </c>
      <c r="AS2518" s="4" t="s">
        <v>2022</v>
      </c>
      <c r="AT2518" s="5" t="s">
        <v>2023</v>
      </c>
      <c r="AU2518" s="5" t="s">
        <v>41</v>
      </c>
      <c r="AV2518" s="4" t="s">
        <v>2024</v>
      </c>
      <c r="AW2518" s="5" t="s">
        <v>26</v>
      </c>
      <c r="AX2518" s="5" t="s">
        <v>2025</v>
      </c>
      <c r="AY2518" s="5" t="s">
        <v>2026</v>
      </c>
      <c r="AZ2518" s="5" t="s">
        <v>11</v>
      </c>
      <c r="BA2518" s="4" t="s">
        <v>2027</v>
      </c>
      <c r="BB2518" s="5" t="s">
        <v>2028</v>
      </c>
      <c r="BC2518" s="4" t="s">
        <v>5732</v>
      </c>
      <c r="BD2518" s="5" t="s">
        <v>5736</v>
      </c>
      <c r="BE2518" s="5" t="s">
        <v>3</v>
      </c>
      <c r="BF2518" s="5" t="s">
        <v>1333</v>
      </c>
      <c r="BG2518" s="4" t="s">
        <v>5737</v>
      </c>
      <c r="BH2518" s="5" t="s">
        <v>1343</v>
      </c>
    </row>
    <row r="2519" spans="1:60" x14ac:dyDescent="0.25">
      <c r="A2519">
        <f t="shared" si="211"/>
        <v>98043</v>
      </c>
      <c r="B2519">
        <f t="shared" si="212"/>
        <v>50100636</v>
      </c>
      <c r="C2519" t="str">
        <f t="shared" si="213"/>
        <v>CC</v>
      </c>
      <c r="D2519" t="str">
        <f t="shared" si="210"/>
        <v>REGION GRAND OUEST</v>
      </c>
      <c r="E2519" s="12" t="str">
        <f t="shared" si="214"/>
        <v>TERRAIN</v>
      </c>
      <c r="F2519" s="4" t="s">
        <v>9981</v>
      </c>
      <c r="G2519" s="4" t="s">
        <v>9982</v>
      </c>
      <c r="H2519" s="5">
        <v>2</v>
      </c>
      <c r="I2519" s="5" t="s">
        <v>6943</v>
      </c>
      <c r="J2519" s="5"/>
      <c r="K2519" s="5"/>
      <c r="L2519" s="5"/>
      <c r="M2519" s="5" t="s">
        <v>1343</v>
      </c>
      <c r="N2519" s="5"/>
      <c r="O2519" s="5"/>
      <c r="P2519" s="5"/>
      <c r="Q2519" s="5"/>
      <c r="R2519" s="5"/>
      <c r="S2519" s="5"/>
      <c r="T2519" s="5"/>
      <c r="U2519" s="6">
        <v>45627</v>
      </c>
      <c r="V2519" s="4"/>
      <c r="W2519" s="4" t="s">
        <v>1329</v>
      </c>
      <c r="X2519" s="5"/>
      <c r="Y2519" s="5"/>
      <c r="Z2519" s="5"/>
      <c r="AA2519" s="5" t="s">
        <v>9983</v>
      </c>
      <c r="AB2519" s="5"/>
      <c r="AC2519" s="5"/>
      <c r="AD2519" s="5"/>
      <c r="AE2519" s="5"/>
      <c r="AF2519" s="6"/>
      <c r="AG2519" s="5"/>
      <c r="AH2519" s="5"/>
      <c r="AI2519" s="5"/>
      <c r="AJ2519" s="6"/>
      <c r="AK2519" s="5"/>
      <c r="AL2519" s="6"/>
      <c r="AM2519" s="5"/>
      <c r="AN2519" s="5"/>
      <c r="AO2519" s="5"/>
      <c r="AP2519" s="5" t="s">
        <v>1413</v>
      </c>
      <c r="AQ2519" s="4" t="s">
        <v>1414</v>
      </c>
      <c r="AR2519" s="5" t="s">
        <v>19</v>
      </c>
      <c r="AS2519" s="4" t="s">
        <v>12481</v>
      </c>
      <c r="AT2519" s="5" t="s">
        <v>12482</v>
      </c>
      <c r="AU2519" s="5" t="s">
        <v>41</v>
      </c>
      <c r="AV2519" s="4" t="s">
        <v>1683</v>
      </c>
      <c r="AW2519" s="5" t="s">
        <v>330</v>
      </c>
      <c r="AX2519" s="5"/>
      <c r="AY2519" s="5"/>
      <c r="AZ2519" s="5"/>
      <c r="BA2519" s="5" t="s">
        <v>5837</v>
      </c>
      <c r="BB2519" s="5" t="s">
        <v>5838</v>
      </c>
      <c r="BC2519" s="5"/>
      <c r="BD2519" s="5"/>
      <c r="BE2519" s="5"/>
      <c r="BF2519" s="5"/>
      <c r="BG2519" s="5" t="s">
        <v>9982</v>
      </c>
      <c r="BH2519" s="5" t="s">
        <v>1343</v>
      </c>
    </row>
    <row r="2520" spans="1:60" x14ac:dyDescent="0.25">
      <c r="A2520">
        <f t="shared" si="211"/>
        <v>98030</v>
      </c>
      <c r="B2520">
        <f t="shared" si="212"/>
        <v>50100635</v>
      </c>
      <c r="C2520" t="str">
        <f t="shared" si="213"/>
        <v>CC</v>
      </c>
      <c r="D2520" t="str">
        <f t="shared" si="210"/>
        <v>REGION GRAND OUEST</v>
      </c>
      <c r="E2520" s="12" t="str">
        <f t="shared" si="214"/>
        <v>TERRAIN</v>
      </c>
      <c r="F2520" s="4" t="s">
        <v>9984</v>
      </c>
      <c r="G2520" s="4" t="s">
        <v>3383</v>
      </c>
      <c r="H2520" s="5">
        <v>2</v>
      </c>
      <c r="I2520" s="5" t="s">
        <v>6943</v>
      </c>
      <c r="J2520" s="5"/>
      <c r="K2520" s="5"/>
      <c r="L2520" s="5"/>
      <c r="M2520" s="5" t="s">
        <v>1343</v>
      </c>
      <c r="N2520" s="5"/>
      <c r="O2520" s="5"/>
      <c r="P2520" s="5"/>
      <c r="Q2520" s="5"/>
      <c r="R2520" s="5"/>
      <c r="S2520" s="5"/>
      <c r="T2520" s="5"/>
      <c r="U2520" s="6">
        <v>45597</v>
      </c>
      <c r="V2520" s="4"/>
      <c r="W2520" s="4" t="s">
        <v>1329</v>
      </c>
      <c r="X2520" s="5"/>
      <c r="Y2520" s="5"/>
      <c r="Z2520" s="5"/>
      <c r="AA2520" s="4" t="s">
        <v>3380</v>
      </c>
      <c r="AB2520" s="5"/>
      <c r="AC2520" s="5"/>
      <c r="AD2520" s="5"/>
      <c r="AE2520" s="5"/>
      <c r="AF2520" s="6"/>
      <c r="AG2520" s="5"/>
      <c r="AH2520" s="5"/>
      <c r="AI2520" s="5"/>
      <c r="AJ2520" s="6"/>
      <c r="AK2520" s="5"/>
      <c r="AL2520" s="6"/>
      <c r="AM2520" s="5"/>
      <c r="AN2520" s="5"/>
      <c r="AO2520" s="5"/>
      <c r="AP2520" s="5" t="s">
        <v>1413</v>
      </c>
      <c r="AQ2520" s="4" t="s">
        <v>1414</v>
      </c>
      <c r="AR2520" s="5" t="s">
        <v>19</v>
      </c>
      <c r="AS2520" s="4" t="s">
        <v>1585</v>
      </c>
      <c r="AT2520" s="5" t="s">
        <v>1586</v>
      </c>
      <c r="AU2520" s="5" t="s">
        <v>41</v>
      </c>
      <c r="AV2520" s="4" t="s">
        <v>1587</v>
      </c>
      <c r="AW2520" s="5" t="s">
        <v>340</v>
      </c>
      <c r="AX2520" s="5" t="s">
        <v>2150</v>
      </c>
      <c r="AY2520" s="5" t="s">
        <v>2151</v>
      </c>
      <c r="AZ2520" s="5" t="s">
        <v>11</v>
      </c>
      <c r="BA2520" s="4" t="s">
        <v>2152</v>
      </c>
      <c r="BB2520" s="5" t="s">
        <v>2153</v>
      </c>
      <c r="BC2520" s="4" t="s">
        <v>3379</v>
      </c>
      <c r="BD2520" s="5" t="s">
        <v>3382</v>
      </c>
      <c r="BE2520" s="5" t="s">
        <v>25</v>
      </c>
      <c r="BF2520" s="5" t="s">
        <v>1333</v>
      </c>
      <c r="BG2520" s="4" t="s">
        <v>3383</v>
      </c>
      <c r="BH2520" s="5" t="s">
        <v>1343</v>
      </c>
    </row>
    <row r="2521" spans="1:60" x14ac:dyDescent="0.25">
      <c r="A2521">
        <f t="shared" si="211"/>
        <v>98024</v>
      </c>
      <c r="B2521">
        <f t="shared" si="212"/>
        <v>50100634</v>
      </c>
      <c r="C2521" t="str">
        <f t="shared" si="213"/>
        <v>CC</v>
      </c>
      <c r="D2521" t="str">
        <f t="shared" si="210"/>
        <v>REGION GRAND OUEST</v>
      </c>
      <c r="E2521" s="12" t="str">
        <f t="shared" si="214"/>
        <v>TERRAIN</v>
      </c>
      <c r="F2521" s="4" t="s">
        <v>9985</v>
      </c>
      <c r="G2521" s="4" t="s">
        <v>9986</v>
      </c>
      <c r="H2521" s="5">
        <v>2</v>
      </c>
      <c r="I2521" s="5" t="s">
        <v>6943</v>
      </c>
      <c r="J2521" s="5"/>
      <c r="K2521" s="5"/>
      <c r="L2521" s="5"/>
      <c r="M2521" s="5" t="s">
        <v>1343</v>
      </c>
      <c r="N2521" s="5"/>
      <c r="O2521" s="6"/>
      <c r="P2521" s="5"/>
      <c r="Q2521" s="5"/>
      <c r="R2521" s="5"/>
      <c r="S2521" s="5"/>
      <c r="T2521" s="5"/>
      <c r="U2521" s="6">
        <v>45597</v>
      </c>
      <c r="V2521" s="4"/>
      <c r="W2521" s="4" t="s">
        <v>1329</v>
      </c>
      <c r="X2521" s="5"/>
      <c r="Y2521" s="5"/>
      <c r="Z2521" s="5"/>
      <c r="AA2521" s="5" t="s">
        <v>9987</v>
      </c>
      <c r="AB2521" s="5"/>
      <c r="AC2521" s="5"/>
      <c r="AD2521" s="5"/>
      <c r="AE2521" s="5"/>
      <c r="AF2521" s="6"/>
      <c r="AG2521" s="5"/>
      <c r="AH2521" s="5"/>
      <c r="AI2521" s="5"/>
      <c r="AJ2521" s="6"/>
      <c r="AK2521" s="5"/>
      <c r="AL2521" s="6"/>
      <c r="AM2521" s="5"/>
      <c r="AN2521" s="5"/>
      <c r="AO2521" s="5"/>
      <c r="AP2521" s="5" t="s">
        <v>1413</v>
      </c>
      <c r="AQ2521" s="4" t="s">
        <v>1414</v>
      </c>
      <c r="AR2521" s="5" t="s">
        <v>19</v>
      </c>
      <c r="AS2521" s="5" t="s">
        <v>2225</v>
      </c>
      <c r="AT2521" s="5" t="s">
        <v>2226</v>
      </c>
      <c r="AU2521" s="5" t="s">
        <v>41</v>
      </c>
      <c r="AV2521" s="5" t="s">
        <v>2227</v>
      </c>
      <c r="AW2521" s="5" t="s">
        <v>89</v>
      </c>
      <c r="AX2521" s="5" t="s">
        <v>2228</v>
      </c>
      <c r="AY2521" s="5" t="s">
        <v>2229</v>
      </c>
      <c r="AZ2521" s="5" t="s">
        <v>11</v>
      </c>
      <c r="BA2521" s="5" t="s">
        <v>2230</v>
      </c>
      <c r="BB2521" s="5" t="s">
        <v>2231</v>
      </c>
      <c r="BC2521" s="5"/>
      <c r="BD2521" s="5"/>
      <c r="BE2521" s="5"/>
      <c r="BF2521" s="5"/>
      <c r="BG2521" s="5" t="s">
        <v>9986</v>
      </c>
      <c r="BH2521" s="5" t="s">
        <v>1343</v>
      </c>
    </row>
    <row r="2522" spans="1:60" x14ac:dyDescent="0.25">
      <c r="A2522">
        <f t="shared" si="211"/>
        <v>98019</v>
      </c>
      <c r="B2522">
        <f t="shared" si="212"/>
        <v>50100633</v>
      </c>
      <c r="C2522" t="str">
        <f t="shared" si="213"/>
        <v>CC</v>
      </c>
      <c r="D2522" t="str">
        <f t="shared" si="210"/>
        <v>REGION GRAND OUEST</v>
      </c>
      <c r="E2522" s="12" t="str">
        <f t="shared" si="214"/>
        <v>TERRAIN</v>
      </c>
      <c r="F2522" s="4" t="s">
        <v>9988</v>
      </c>
      <c r="G2522" s="4" t="s">
        <v>5268</v>
      </c>
      <c r="H2522" s="5">
        <v>2</v>
      </c>
      <c r="I2522" s="5" t="s">
        <v>6943</v>
      </c>
      <c r="J2522" s="5"/>
      <c r="K2522" s="5"/>
      <c r="L2522" s="5"/>
      <c r="M2522" s="5" t="s">
        <v>1343</v>
      </c>
      <c r="N2522" s="5"/>
      <c r="O2522" s="5"/>
      <c r="P2522" s="5"/>
      <c r="Q2522" s="5"/>
      <c r="R2522" s="5"/>
      <c r="S2522" s="5"/>
      <c r="T2522" s="5"/>
      <c r="U2522" s="6">
        <v>45597</v>
      </c>
      <c r="V2522" s="4"/>
      <c r="W2522" s="4" t="s">
        <v>1329</v>
      </c>
      <c r="X2522" s="5"/>
      <c r="Y2522" s="5"/>
      <c r="Z2522" s="5"/>
      <c r="AA2522" s="4" t="s">
        <v>4366</v>
      </c>
      <c r="AB2522" s="5"/>
      <c r="AC2522" s="5"/>
      <c r="AD2522" s="5"/>
      <c r="AE2522" s="5"/>
      <c r="AF2522" s="6"/>
      <c r="AG2522" s="5"/>
      <c r="AH2522" s="5"/>
      <c r="AI2522" s="5"/>
      <c r="AJ2522" s="6"/>
      <c r="AK2522" s="5"/>
      <c r="AL2522" s="6"/>
      <c r="AM2522" s="5"/>
      <c r="AN2522" s="5"/>
      <c r="AO2522" s="5"/>
      <c r="AP2522" s="5" t="s">
        <v>1413</v>
      </c>
      <c r="AQ2522" s="4" t="s">
        <v>1414</v>
      </c>
      <c r="AR2522" s="5" t="s">
        <v>19</v>
      </c>
      <c r="AS2522" s="4" t="s">
        <v>12481</v>
      </c>
      <c r="AT2522" s="5" t="s">
        <v>12482</v>
      </c>
      <c r="AU2522" s="5" t="s">
        <v>41</v>
      </c>
      <c r="AV2522" s="4" t="s">
        <v>1683</v>
      </c>
      <c r="AW2522" s="5" t="s">
        <v>330</v>
      </c>
      <c r="AX2522" s="5" t="s">
        <v>1684</v>
      </c>
      <c r="AY2522" s="5" t="s">
        <v>1685</v>
      </c>
      <c r="AZ2522" s="5" t="s">
        <v>11</v>
      </c>
      <c r="BA2522" s="4" t="s">
        <v>1686</v>
      </c>
      <c r="BB2522" s="5" t="s">
        <v>1687</v>
      </c>
      <c r="BC2522" s="4" t="s">
        <v>5264</v>
      </c>
      <c r="BD2522" s="5" t="s">
        <v>5267</v>
      </c>
      <c r="BE2522" s="5" t="s">
        <v>1187</v>
      </c>
      <c r="BF2522" s="5" t="s">
        <v>1333</v>
      </c>
      <c r="BG2522" s="4" t="s">
        <v>5268</v>
      </c>
      <c r="BH2522" s="5" t="s">
        <v>1343</v>
      </c>
    </row>
    <row r="2523" spans="1:60" x14ac:dyDescent="0.25">
      <c r="A2523">
        <f t="shared" si="211"/>
        <v>98018</v>
      </c>
      <c r="B2523">
        <f t="shared" si="212"/>
        <v>50100632</v>
      </c>
      <c r="C2523" t="str">
        <f t="shared" si="213"/>
        <v>CC</v>
      </c>
      <c r="D2523" t="str">
        <f t="shared" si="210"/>
        <v>REGION GRAND OUEST</v>
      </c>
      <c r="E2523" s="12" t="str">
        <f t="shared" si="214"/>
        <v>TERRAIN</v>
      </c>
      <c r="F2523" s="4" t="s">
        <v>9989</v>
      </c>
      <c r="G2523" s="4" t="s">
        <v>7742</v>
      </c>
      <c r="H2523" s="5">
        <v>2</v>
      </c>
      <c r="I2523" s="5" t="s">
        <v>6943</v>
      </c>
      <c r="J2523" s="5"/>
      <c r="K2523" s="5"/>
      <c r="L2523" s="5"/>
      <c r="M2523" s="5" t="s">
        <v>1343</v>
      </c>
      <c r="N2523" s="5"/>
      <c r="O2523" s="5"/>
      <c r="P2523" s="5"/>
      <c r="Q2523" s="5"/>
      <c r="R2523" s="5"/>
      <c r="S2523" s="5"/>
      <c r="T2523" s="5"/>
      <c r="U2523" s="6">
        <v>45566</v>
      </c>
      <c r="V2523" s="4"/>
      <c r="W2523" s="4" t="s">
        <v>1329</v>
      </c>
      <c r="X2523" s="5"/>
      <c r="Y2523" s="5"/>
      <c r="Z2523" s="5"/>
      <c r="AA2523" s="5" t="s">
        <v>7462</v>
      </c>
      <c r="AB2523" s="5"/>
      <c r="AC2523" s="5"/>
      <c r="AD2523" s="5"/>
      <c r="AE2523" s="5"/>
      <c r="AF2523" s="6"/>
      <c r="AG2523" s="5"/>
      <c r="AH2523" s="5"/>
      <c r="AI2523" s="5"/>
      <c r="AJ2523" s="6"/>
      <c r="AK2523" s="5"/>
      <c r="AL2523" s="6"/>
      <c r="AM2523" s="5"/>
      <c r="AN2523" s="5"/>
      <c r="AO2523" s="5"/>
      <c r="AP2523" s="5" t="s">
        <v>1413</v>
      </c>
      <c r="AQ2523" s="4" t="s">
        <v>1414</v>
      </c>
      <c r="AR2523" s="5" t="s">
        <v>19</v>
      </c>
      <c r="AS2523" s="4" t="s">
        <v>1549</v>
      </c>
      <c r="AT2523" s="5" t="s">
        <v>1550</v>
      </c>
      <c r="AU2523" s="5" t="s">
        <v>41</v>
      </c>
      <c r="AV2523" s="4" t="s">
        <v>1551</v>
      </c>
      <c r="AW2523" s="5" t="s">
        <v>135</v>
      </c>
      <c r="AX2523" s="5" t="s">
        <v>2822</v>
      </c>
      <c r="AY2523" s="5" t="s">
        <v>2823</v>
      </c>
      <c r="AZ2523" s="5" t="s">
        <v>11</v>
      </c>
      <c r="BA2523" s="5" t="s">
        <v>2824</v>
      </c>
      <c r="BB2523" s="5" t="s">
        <v>2825</v>
      </c>
      <c r="BC2523" s="5" t="s">
        <v>7739</v>
      </c>
      <c r="BD2523" s="5" t="s">
        <v>7741</v>
      </c>
      <c r="BE2523" s="5" t="s">
        <v>3</v>
      </c>
      <c r="BF2523" s="5" t="s">
        <v>1333</v>
      </c>
      <c r="BG2523" s="5" t="s">
        <v>7742</v>
      </c>
      <c r="BH2523" s="5" t="s">
        <v>1343</v>
      </c>
    </row>
    <row r="2524" spans="1:60" x14ac:dyDescent="0.25">
      <c r="A2524">
        <f t="shared" si="211"/>
        <v>98015</v>
      </c>
      <c r="B2524">
        <f t="shared" si="212"/>
        <v>50100631</v>
      </c>
      <c r="C2524" t="str">
        <f t="shared" si="213"/>
        <v>CC</v>
      </c>
      <c r="D2524" t="str">
        <f t="shared" si="210"/>
        <v>REGION CENTRE EST</v>
      </c>
      <c r="E2524" s="12" t="str">
        <f t="shared" si="214"/>
        <v>TERRAIN</v>
      </c>
      <c r="F2524" s="4" t="s">
        <v>9990</v>
      </c>
      <c r="G2524" s="4" t="s">
        <v>9991</v>
      </c>
      <c r="H2524" s="5">
        <v>2</v>
      </c>
      <c r="I2524" s="5" t="s">
        <v>6943</v>
      </c>
      <c r="J2524" s="5"/>
      <c r="K2524" s="5"/>
      <c r="L2524" s="5"/>
      <c r="M2524" s="5" t="s">
        <v>1343</v>
      </c>
      <c r="N2524" s="5"/>
      <c r="O2524" s="5"/>
      <c r="P2524" s="5"/>
      <c r="Q2524" s="5"/>
      <c r="R2524" s="5"/>
      <c r="S2524" s="5"/>
      <c r="T2524" s="5"/>
      <c r="U2524" s="6">
        <v>45627</v>
      </c>
      <c r="V2524" s="4"/>
      <c r="W2524" s="4" t="s">
        <v>1329</v>
      </c>
      <c r="X2524" s="5"/>
      <c r="Y2524" s="5"/>
      <c r="Z2524" s="5"/>
      <c r="AA2524" s="4" t="s">
        <v>5501</v>
      </c>
      <c r="AB2524" s="5"/>
      <c r="AC2524" s="5"/>
      <c r="AD2524" s="5"/>
      <c r="AE2524" s="5"/>
      <c r="AF2524" s="6"/>
      <c r="AG2524" s="5"/>
      <c r="AH2524" s="5"/>
      <c r="AI2524" s="5"/>
      <c r="AJ2524" s="6"/>
      <c r="AK2524" s="5"/>
      <c r="AL2524" s="6"/>
      <c r="AM2524" s="5"/>
      <c r="AN2524" s="5"/>
      <c r="AO2524" s="5"/>
      <c r="AP2524" s="5" t="s">
        <v>1536</v>
      </c>
      <c r="AQ2524" s="4" t="s">
        <v>12479</v>
      </c>
      <c r="AR2524" s="5" t="s">
        <v>12480</v>
      </c>
      <c r="AS2524" s="4" t="s">
        <v>1696</v>
      </c>
      <c r="AT2524" s="5" t="s">
        <v>1697</v>
      </c>
      <c r="AU2524" s="5" t="s">
        <v>41</v>
      </c>
      <c r="AV2524" s="4" t="s">
        <v>1698</v>
      </c>
      <c r="AW2524" s="5" t="s">
        <v>66</v>
      </c>
      <c r="AX2524" s="5" t="s">
        <v>2614</v>
      </c>
      <c r="AY2524" s="5" t="s">
        <v>2615</v>
      </c>
      <c r="AZ2524" s="5" t="s">
        <v>11</v>
      </c>
      <c r="BA2524" s="4" t="s">
        <v>2616</v>
      </c>
      <c r="BB2524" s="5" t="s">
        <v>2617</v>
      </c>
      <c r="BC2524" s="4" t="s">
        <v>9717</v>
      </c>
      <c r="BD2524" s="5" t="s">
        <v>9718</v>
      </c>
      <c r="BE2524" s="5" t="s">
        <v>25</v>
      </c>
      <c r="BF2524" s="5" t="s">
        <v>1333</v>
      </c>
      <c r="BG2524" s="4" t="s">
        <v>9991</v>
      </c>
      <c r="BH2524" s="5" t="s">
        <v>1343</v>
      </c>
    </row>
    <row r="2525" spans="1:60" x14ac:dyDescent="0.25">
      <c r="A2525">
        <f t="shared" si="211"/>
        <v>98014</v>
      </c>
      <c r="B2525">
        <f t="shared" si="212"/>
        <v>50100630</v>
      </c>
      <c r="C2525" t="str">
        <f t="shared" si="213"/>
        <v>CC</v>
      </c>
      <c r="D2525" t="str">
        <f t="shared" si="210"/>
        <v>REGION ILE DE FRANCE NORD</v>
      </c>
      <c r="E2525" s="12" t="str">
        <f t="shared" si="214"/>
        <v>TERRAIN</v>
      </c>
      <c r="F2525" s="4" t="s">
        <v>9992</v>
      </c>
      <c r="G2525" s="4" t="s">
        <v>5954</v>
      </c>
      <c r="H2525" s="5">
        <v>2</v>
      </c>
      <c r="I2525" s="5" t="s">
        <v>6943</v>
      </c>
      <c r="J2525" s="5"/>
      <c r="K2525" s="5"/>
      <c r="L2525" s="5"/>
      <c r="M2525" s="5" t="s">
        <v>1343</v>
      </c>
      <c r="N2525" s="5"/>
      <c r="O2525" s="6"/>
      <c r="P2525" s="5"/>
      <c r="Q2525" s="5"/>
      <c r="R2525" s="5"/>
      <c r="S2525" s="5"/>
      <c r="T2525" s="5"/>
      <c r="U2525" s="6">
        <v>45627</v>
      </c>
      <c r="V2525" s="4"/>
      <c r="W2525" s="4" t="s">
        <v>1329</v>
      </c>
      <c r="X2525" s="5"/>
      <c r="Y2525" s="5"/>
      <c r="Z2525" s="5"/>
      <c r="AA2525" s="5" t="s">
        <v>1928</v>
      </c>
      <c r="AB2525" s="5"/>
      <c r="AC2525" s="5"/>
      <c r="AD2525" s="5"/>
      <c r="AE2525" s="5"/>
      <c r="AF2525" s="6"/>
      <c r="AG2525" s="5"/>
      <c r="AH2525" s="5"/>
      <c r="AI2525" s="5"/>
      <c r="AJ2525" s="6"/>
      <c r="AK2525" s="5"/>
      <c r="AL2525" s="6"/>
      <c r="AM2525" s="5"/>
      <c r="AN2525" s="5"/>
      <c r="AO2525" s="5"/>
      <c r="AP2525" s="5" t="s">
        <v>12477</v>
      </c>
      <c r="AQ2525" s="4" t="s">
        <v>1351</v>
      </c>
      <c r="AR2525" s="5" t="s">
        <v>12478</v>
      </c>
      <c r="AS2525" s="5" t="s">
        <v>1638</v>
      </c>
      <c r="AT2525" s="5" t="s">
        <v>1639</v>
      </c>
      <c r="AU2525" s="5" t="s">
        <v>41</v>
      </c>
      <c r="AV2525" s="4" t="s">
        <v>1640</v>
      </c>
      <c r="AW2525" s="5" t="s">
        <v>142</v>
      </c>
      <c r="AX2525" s="5" t="s">
        <v>4013</v>
      </c>
      <c r="AY2525" s="5" t="s">
        <v>4015</v>
      </c>
      <c r="AZ2525" s="5" t="s">
        <v>1357</v>
      </c>
      <c r="BA2525" s="5" t="s">
        <v>3413</v>
      </c>
      <c r="BB2525" s="5" t="s">
        <v>11117</v>
      </c>
      <c r="BC2525" s="5" t="s">
        <v>5949</v>
      </c>
      <c r="BD2525" s="5" t="s">
        <v>5953</v>
      </c>
      <c r="BE2525" s="5" t="s">
        <v>25</v>
      </c>
      <c r="BF2525" s="5" t="s">
        <v>1333</v>
      </c>
      <c r="BG2525" s="5" t="s">
        <v>5954</v>
      </c>
      <c r="BH2525" s="5" t="s">
        <v>1343</v>
      </c>
    </row>
    <row r="2526" spans="1:60" x14ac:dyDescent="0.25">
      <c r="A2526">
        <f t="shared" si="211"/>
        <v>98007</v>
      </c>
      <c r="B2526">
        <f t="shared" si="212"/>
        <v>50100629</v>
      </c>
      <c r="C2526" t="str">
        <f t="shared" si="213"/>
        <v>CC</v>
      </c>
      <c r="D2526" t="str">
        <f t="shared" si="210"/>
        <v>REGION GRAND OUEST</v>
      </c>
      <c r="E2526" s="12" t="str">
        <f t="shared" si="214"/>
        <v>TERRAIN</v>
      </c>
      <c r="F2526" s="4" t="s">
        <v>9993</v>
      </c>
      <c r="G2526" s="4" t="s">
        <v>6657</v>
      </c>
      <c r="H2526" s="5">
        <v>2</v>
      </c>
      <c r="I2526" s="5" t="s">
        <v>6943</v>
      </c>
      <c r="J2526" s="5"/>
      <c r="K2526" s="5"/>
      <c r="L2526" s="5"/>
      <c r="M2526" s="5" t="s">
        <v>1343</v>
      </c>
      <c r="N2526" s="5"/>
      <c r="O2526" s="6"/>
      <c r="P2526" s="5"/>
      <c r="Q2526" s="5"/>
      <c r="R2526" s="5"/>
      <c r="S2526" s="5"/>
      <c r="T2526" s="5"/>
      <c r="U2526" s="6">
        <v>45566</v>
      </c>
      <c r="V2526" s="4"/>
      <c r="W2526" s="4" t="s">
        <v>1329</v>
      </c>
      <c r="X2526" s="5"/>
      <c r="Y2526" s="5"/>
      <c r="Z2526" s="5"/>
      <c r="AA2526" s="5" t="s">
        <v>6654</v>
      </c>
      <c r="AB2526" s="5"/>
      <c r="AC2526" s="5"/>
      <c r="AD2526" s="5"/>
      <c r="AE2526" s="5"/>
      <c r="AF2526" s="6"/>
      <c r="AG2526" s="5"/>
      <c r="AH2526" s="5"/>
      <c r="AI2526" s="5"/>
      <c r="AJ2526" s="6"/>
      <c r="AK2526" s="5"/>
      <c r="AL2526" s="6"/>
      <c r="AM2526" s="5"/>
      <c r="AN2526" s="5"/>
      <c r="AO2526" s="5"/>
      <c r="AP2526" s="5" t="s">
        <v>1413</v>
      </c>
      <c r="AQ2526" s="4" t="s">
        <v>1414</v>
      </c>
      <c r="AR2526" s="5" t="s">
        <v>19</v>
      </c>
      <c r="AS2526" s="5" t="s">
        <v>1549</v>
      </c>
      <c r="AT2526" s="5" t="s">
        <v>1550</v>
      </c>
      <c r="AU2526" s="5" t="s">
        <v>41</v>
      </c>
      <c r="AV2526" s="5" t="s">
        <v>1551</v>
      </c>
      <c r="AW2526" s="5" t="s">
        <v>135</v>
      </c>
      <c r="AX2526" s="5" t="s">
        <v>2530</v>
      </c>
      <c r="AY2526" s="5" t="s">
        <v>2531</v>
      </c>
      <c r="AZ2526" s="5" t="s">
        <v>11</v>
      </c>
      <c r="BA2526" s="5" t="s">
        <v>2532</v>
      </c>
      <c r="BB2526" s="5" t="s">
        <v>2533</v>
      </c>
      <c r="BC2526" s="5" t="s">
        <v>6652</v>
      </c>
      <c r="BD2526" s="5" t="s">
        <v>6656</v>
      </c>
      <c r="BE2526" s="5" t="s">
        <v>3</v>
      </c>
      <c r="BF2526" s="5" t="s">
        <v>1333</v>
      </c>
      <c r="BG2526" s="5" t="s">
        <v>6657</v>
      </c>
      <c r="BH2526" s="5" t="s">
        <v>1343</v>
      </c>
    </row>
    <row r="2527" spans="1:60" x14ac:dyDescent="0.25">
      <c r="A2527">
        <f t="shared" si="211"/>
        <v>98006</v>
      </c>
      <c r="B2527">
        <f t="shared" si="212"/>
        <v>50100628</v>
      </c>
      <c r="C2527" t="str">
        <f t="shared" si="213"/>
        <v>CC</v>
      </c>
      <c r="D2527" t="str">
        <f t="shared" si="210"/>
        <v>REGION GRAND OUEST</v>
      </c>
      <c r="E2527" s="12" t="str">
        <f t="shared" si="214"/>
        <v>TERRAIN</v>
      </c>
      <c r="F2527" s="4" t="s">
        <v>9994</v>
      </c>
      <c r="G2527" s="4" t="s">
        <v>4679</v>
      </c>
      <c r="H2527" s="5">
        <v>2</v>
      </c>
      <c r="I2527" s="5" t="s">
        <v>6943</v>
      </c>
      <c r="J2527" s="5"/>
      <c r="K2527" s="5"/>
      <c r="L2527" s="5"/>
      <c r="M2527" s="5" t="s">
        <v>1343</v>
      </c>
      <c r="N2527" s="5"/>
      <c r="O2527" s="5"/>
      <c r="P2527" s="5"/>
      <c r="Q2527" s="5"/>
      <c r="R2527" s="5"/>
      <c r="S2527" s="5"/>
      <c r="T2527" s="5"/>
      <c r="U2527" s="6">
        <v>45566</v>
      </c>
      <c r="V2527" s="4"/>
      <c r="W2527" s="4" t="s">
        <v>1329</v>
      </c>
      <c r="X2527" s="5"/>
      <c r="Y2527" s="5"/>
      <c r="Z2527" s="5"/>
      <c r="AA2527" s="4" t="s">
        <v>1363</v>
      </c>
      <c r="AB2527" s="5"/>
      <c r="AC2527" s="5"/>
      <c r="AD2527" s="5"/>
      <c r="AE2527" s="5"/>
      <c r="AF2527" s="6"/>
      <c r="AG2527" s="5"/>
      <c r="AH2527" s="5"/>
      <c r="AI2527" s="5"/>
      <c r="AJ2527" s="6"/>
      <c r="AK2527" s="5"/>
      <c r="AL2527" s="6"/>
      <c r="AM2527" s="5"/>
      <c r="AN2527" s="5"/>
      <c r="AO2527" s="5"/>
      <c r="AP2527" s="5" t="s">
        <v>1413</v>
      </c>
      <c r="AQ2527" s="4" t="s">
        <v>1414</v>
      </c>
      <c r="AR2527" s="5" t="s">
        <v>19</v>
      </c>
      <c r="AS2527" s="4" t="s">
        <v>1549</v>
      </c>
      <c r="AT2527" s="5" t="s">
        <v>1550</v>
      </c>
      <c r="AU2527" s="5" t="s">
        <v>41</v>
      </c>
      <c r="AV2527" s="4" t="s">
        <v>1551</v>
      </c>
      <c r="AW2527" s="5" t="s">
        <v>135</v>
      </c>
      <c r="AX2527" s="5" t="s">
        <v>2530</v>
      </c>
      <c r="AY2527" s="5" t="s">
        <v>2531</v>
      </c>
      <c r="AZ2527" s="5" t="s">
        <v>11</v>
      </c>
      <c r="BA2527" s="4" t="s">
        <v>2532</v>
      </c>
      <c r="BB2527" s="5" t="s">
        <v>2533</v>
      </c>
      <c r="BC2527" s="4" t="s">
        <v>4675</v>
      </c>
      <c r="BD2527" s="5" t="s">
        <v>4678</v>
      </c>
      <c r="BE2527" s="5" t="s">
        <v>3</v>
      </c>
      <c r="BF2527" s="5" t="s">
        <v>1333</v>
      </c>
      <c r="BG2527" s="4" t="s">
        <v>4679</v>
      </c>
      <c r="BH2527" s="5" t="s">
        <v>1343</v>
      </c>
    </row>
    <row r="2528" spans="1:60" x14ac:dyDescent="0.25">
      <c r="A2528">
        <f t="shared" si="211"/>
        <v>97999</v>
      </c>
      <c r="B2528">
        <f t="shared" si="212"/>
        <v>50100626</v>
      </c>
      <c r="C2528" t="str">
        <f t="shared" si="213"/>
        <v>CC</v>
      </c>
      <c r="D2528" t="str">
        <f t="shared" si="210"/>
        <v>REGION GRAND SUD</v>
      </c>
      <c r="E2528" s="12" t="str">
        <f t="shared" si="214"/>
        <v>TERRAIN</v>
      </c>
      <c r="F2528" s="4" t="s">
        <v>9995</v>
      </c>
      <c r="G2528" s="4" t="s">
        <v>9996</v>
      </c>
      <c r="H2528" s="5">
        <v>2</v>
      </c>
      <c r="I2528" s="5" t="s">
        <v>6943</v>
      </c>
      <c r="J2528" s="5"/>
      <c r="K2528" s="5"/>
      <c r="L2528" s="5"/>
      <c r="M2528" s="5" t="s">
        <v>1343</v>
      </c>
      <c r="N2528" s="5"/>
      <c r="O2528" s="5"/>
      <c r="P2528" s="5"/>
      <c r="Q2528" s="5"/>
      <c r="R2528" s="5"/>
      <c r="S2528" s="5"/>
      <c r="T2528" s="5"/>
      <c r="U2528" s="6">
        <v>45474</v>
      </c>
      <c r="V2528" s="4"/>
      <c r="W2528" s="4" t="s">
        <v>1329</v>
      </c>
      <c r="X2528" s="5"/>
      <c r="Y2528" s="5"/>
      <c r="Z2528" s="5"/>
      <c r="AA2528" s="4" t="s">
        <v>5764</v>
      </c>
      <c r="AB2528" s="5"/>
      <c r="AC2528" s="5"/>
      <c r="AD2528" s="5"/>
      <c r="AE2528" s="5"/>
      <c r="AF2528" s="6"/>
      <c r="AG2528" s="5"/>
      <c r="AH2528" s="5"/>
      <c r="AI2528" s="5"/>
      <c r="AJ2528" s="6"/>
      <c r="AK2528" s="5"/>
      <c r="AL2528" s="6"/>
      <c r="AM2528" s="5"/>
      <c r="AN2528" s="5"/>
      <c r="AO2528" s="5"/>
      <c r="AP2528" s="5" t="s">
        <v>1335</v>
      </c>
      <c r="AQ2528" s="4" t="s">
        <v>1336</v>
      </c>
      <c r="AR2528" s="5" t="s">
        <v>12476</v>
      </c>
      <c r="AS2528" s="4" t="s">
        <v>1337</v>
      </c>
      <c r="AT2528" s="5" t="s">
        <v>1338</v>
      </c>
      <c r="AU2528" s="5" t="s">
        <v>41</v>
      </c>
      <c r="AV2528" s="4" t="s">
        <v>1339</v>
      </c>
      <c r="AW2528" s="5" t="s">
        <v>76</v>
      </c>
      <c r="AX2528" s="5" t="s">
        <v>2171</v>
      </c>
      <c r="AY2528" s="5" t="s">
        <v>2172</v>
      </c>
      <c r="AZ2528" s="5" t="s">
        <v>11</v>
      </c>
      <c r="BA2528" s="4" t="s">
        <v>2173</v>
      </c>
      <c r="BB2528" s="5" t="s">
        <v>2174</v>
      </c>
      <c r="BC2528" s="4" t="s">
        <v>9997</v>
      </c>
      <c r="BD2528" s="5" t="s">
        <v>9998</v>
      </c>
      <c r="BE2528" s="5" t="s">
        <v>25</v>
      </c>
      <c r="BF2528" s="5" t="s">
        <v>1333</v>
      </c>
      <c r="BG2528" s="4" t="s">
        <v>9996</v>
      </c>
      <c r="BH2528" s="5" t="s">
        <v>1343</v>
      </c>
    </row>
    <row r="2529" spans="1:60" x14ac:dyDescent="0.25">
      <c r="A2529">
        <f t="shared" si="211"/>
        <v>97994</v>
      </c>
      <c r="B2529">
        <f t="shared" si="212"/>
        <v>50100625</v>
      </c>
      <c r="C2529" t="str">
        <f t="shared" si="213"/>
        <v>CC</v>
      </c>
      <c r="D2529" t="str">
        <f t="shared" si="210"/>
        <v>REGION CENTRE EST</v>
      </c>
      <c r="E2529" s="12" t="str">
        <f t="shared" si="214"/>
        <v>TERRAIN</v>
      </c>
      <c r="F2529" s="4" t="s">
        <v>9999</v>
      </c>
      <c r="G2529" s="4" t="s">
        <v>10000</v>
      </c>
      <c r="H2529" s="5">
        <v>2</v>
      </c>
      <c r="I2529" s="5" t="s">
        <v>6943</v>
      </c>
      <c r="J2529" s="5"/>
      <c r="K2529" s="5"/>
      <c r="L2529" s="5"/>
      <c r="M2529" s="5" t="s">
        <v>1343</v>
      </c>
      <c r="N2529" s="5"/>
      <c r="O2529" s="6"/>
      <c r="P2529" s="5"/>
      <c r="Q2529" s="5"/>
      <c r="R2529" s="5"/>
      <c r="S2529" s="5"/>
      <c r="T2529" s="5"/>
      <c r="U2529" s="6">
        <v>45627</v>
      </c>
      <c r="V2529" s="4"/>
      <c r="W2529" s="4" t="s">
        <v>1329</v>
      </c>
      <c r="X2529" s="5"/>
      <c r="Y2529" s="5"/>
      <c r="Z2529" s="5"/>
      <c r="AA2529" s="4" t="s">
        <v>5714</v>
      </c>
      <c r="AB2529" s="5"/>
      <c r="AC2529" s="5"/>
      <c r="AD2529" s="5"/>
      <c r="AE2529" s="5"/>
      <c r="AF2529" s="6"/>
      <c r="AG2529" s="5"/>
      <c r="AH2529" s="5"/>
      <c r="AI2529" s="5"/>
      <c r="AJ2529" s="6"/>
      <c r="AK2529" s="5"/>
      <c r="AL2529" s="6"/>
      <c r="AM2529" s="5"/>
      <c r="AN2529" s="5"/>
      <c r="AO2529" s="5"/>
      <c r="AP2529" s="5" t="s">
        <v>1536</v>
      </c>
      <c r="AQ2529" s="4" t="s">
        <v>12479</v>
      </c>
      <c r="AR2529" s="5" t="s">
        <v>12480</v>
      </c>
      <c r="AS2529" s="4" t="s">
        <v>1376</v>
      </c>
      <c r="AT2529" s="5" t="s">
        <v>1377</v>
      </c>
      <c r="AU2529" s="5" t="s">
        <v>41</v>
      </c>
      <c r="AV2529" s="4" t="s">
        <v>1378</v>
      </c>
      <c r="AW2529" s="5" t="s">
        <v>47</v>
      </c>
      <c r="AX2529" s="5"/>
      <c r="AY2529" s="5"/>
      <c r="AZ2529" s="5"/>
      <c r="BA2529" s="4" t="s">
        <v>1861</v>
      </c>
      <c r="BB2529" s="5" t="s">
        <v>1862</v>
      </c>
      <c r="BC2529" s="4"/>
      <c r="BD2529" s="5"/>
      <c r="BE2529" s="5"/>
      <c r="BF2529" s="5"/>
      <c r="BG2529" s="4" t="s">
        <v>10000</v>
      </c>
      <c r="BH2529" s="5" t="s">
        <v>1343</v>
      </c>
    </row>
    <row r="2530" spans="1:60" x14ac:dyDescent="0.25">
      <c r="A2530">
        <f t="shared" si="211"/>
        <v>97993</v>
      </c>
      <c r="B2530">
        <f t="shared" si="212"/>
        <v>50100624</v>
      </c>
      <c r="C2530" t="str">
        <f t="shared" si="213"/>
        <v>CC</v>
      </c>
      <c r="D2530" t="str">
        <f t="shared" si="210"/>
        <v>REGION CENTRE EST</v>
      </c>
      <c r="E2530" s="12" t="str">
        <f t="shared" si="214"/>
        <v>TERRAIN</v>
      </c>
      <c r="F2530" s="4" t="s">
        <v>10001</v>
      </c>
      <c r="G2530" s="4" t="s">
        <v>7432</v>
      </c>
      <c r="H2530" s="5">
        <v>2</v>
      </c>
      <c r="I2530" s="5" t="s">
        <v>6943</v>
      </c>
      <c r="J2530" s="5"/>
      <c r="K2530" s="5"/>
      <c r="L2530" s="5"/>
      <c r="M2530" s="5" t="s">
        <v>1343</v>
      </c>
      <c r="N2530" s="5"/>
      <c r="O2530" s="5"/>
      <c r="P2530" s="5"/>
      <c r="Q2530" s="5"/>
      <c r="R2530" s="5"/>
      <c r="S2530" s="5"/>
      <c r="T2530" s="5"/>
      <c r="U2530" s="6">
        <v>45627</v>
      </c>
      <c r="V2530" s="4"/>
      <c r="W2530" s="4" t="s">
        <v>1329</v>
      </c>
      <c r="X2530" s="5"/>
      <c r="Y2530" s="5"/>
      <c r="Z2530" s="5"/>
      <c r="AA2530" s="5" t="s">
        <v>4265</v>
      </c>
      <c r="AB2530" s="5"/>
      <c r="AC2530" s="5"/>
      <c r="AD2530" s="5"/>
      <c r="AE2530" s="5"/>
      <c r="AF2530" s="6"/>
      <c r="AG2530" s="5"/>
      <c r="AH2530" s="5"/>
      <c r="AI2530" s="5"/>
      <c r="AJ2530" s="6"/>
      <c r="AK2530" s="5"/>
      <c r="AL2530" s="6"/>
      <c r="AM2530" s="5"/>
      <c r="AN2530" s="5"/>
      <c r="AO2530" s="5"/>
      <c r="AP2530" s="5" t="s">
        <v>1536</v>
      </c>
      <c r="AQ2530" s="4" t="s">
        <v>12479</v>
      </c>
      <c r="AR2530" s="5" t="s">
        <v>12480</v>
      </c>
      <c r="AS2530" s="5" t="s">
        <v>1376</v>
      </c>
      <c r="AT2530" s="5" t="s">
        <v>1377</v>
      </c>
      <c r="AU2530" s="5" t="s">
        <v>41</v>
      </c>
      <c r="AV2530" s="4" t="s">
        <v>1378</v>
      </c>
      <c r="AW2530" s="5" t="s">
        <v>47</v>
      </c>
      <c r="AX2530" s="5"/>
      <c r="AY2530" s="5"/>
      <c r="AZ2530" s="5"/>
      <c r="BA2530" s="4" t="s">
        <v>1861</v>
      </c>
      <c r="BB2530" s="5" t="s">
        <v>1862</v>
      </c>
      <c r="BC2530" s="5" t="s">
        <v>7429</v>
      </c>
      <c r="BD2530" s="5" t="s">
        <v>7431</v>
      </c>
      <c r="BE2530" s="5" t="s">
        <v>25</v>
      </c>
      <c r="BF2530" s="5" t="s">
        <v>1333</v>
      </c>
      <c r="BG2530" s="5" t="s">
        <v>7432</v>
      </c>
      <c r="BH2530" s="5" t="s">
        <v>1343</v>
      </c>
    </row>
    <row r="2531" spans="1:60" x14ac:dyDescent="0.25">
      <c r="A2531">
        <f t="shared" si="211"/>
        <v>97990</v>
      </c>
      <c r="B2531">
        <f t="shared" si="212"/>
        <v>50100623</v>
      </c>
      <c r="C2531" t="str">
        <f t="shared" si="213"/>
        <v>CC</v>
      </c>
      <c r="D2531" t="str">
        <f t="shared" si="210"/>
        <v>REGION GRAND SUD</v>
      </c>
      <c r="E2531" s="12" t="str">
        <f t="shared" si="214"/>
        <v>TERRAIN</v>
      </c>
      <c r="F2531" s="4" t="s">
        <v>10002</v>
      </c>
      <c r="G2531" s="4" t="s">
        <v>10003</v>
      </c>
      <c r="H2531" s="5">
        <v>2</v>
      </c>
      <c r="I2531" s="5" t="s">
        <v>6943</v>
      </c>
      <c r="J2531" s="5"/>
      <c r="K2531" s="5"/>
      <c r="L2531" s="5"/>
      <c r="M2531" s="5" t="s">
        <v>1343</v>
      </c>
      <c r="N2531" s="5"/>
      <c r="O2531" s="5"/>
      <c r="P2531" s="5"/>
      <c r="Q2531" s="5"/>
      <c r="R2531" s="5"/>
      <c r="S2531" s="5"/>
      <c r="T2531" s="5"/>
      <c r="U2531" s="6">
        <v>45627</v>
      </c>
      <c r="V2531" s="4"/>
      <c r="W2531" s="4" t="s">
        <v>1329</v>
      </c>
      <c r="X2531" s="5"/>
      <c r="Y2531" s="5"/>
      <c r="Z2531" s="5"/>
      <c r="AA2531" s="5" t="s">
        <v>3404</v>
      </c>
      <c r="AB2531" s="5"/>
      <c r="AC2531" s="5"/>
      <c r="AD2531" s="5"/>
      <c r="AE2531" s="5"/>
      <c r="AF2531" s="6"/>
      <c r="AG2531" s="5"/>
      <c r="AH2531" s="5"/>
      <c r="AI2531" s="5"/>
      <c r="AJ2531" s="6"/>
      <c r="AK2531" s="5"/>
      <c r="AL2531" s="6"/>
      <c r="AM2531" s="5"/>
      <c r="AN2531" s="5"/>
      <c r="AO2531" s="5"/>
      <c r="AP2531" s="5" t="s">
        <v>1335</v>
      </c>
      <c r="AQ2531" s="4" t="s">
        <v>1336</v>
      </c>
      <c r="AR2531" s="5" t="s">
        <v>12476</v>
      </c>
      <c r="AS2531" s="4" t="s">
        <v>1795</v>
      </c>
      <c r="AT2531" s="5" t="s">
        <v>1796</v>
      </c>
      <c r="AU2531" s="5" t="s">
        <v>41</v>
      </c>
      <c r="AV2531" s="4" t="s">
        <v>1797</v>
      </c>
      <c r="AW2531" s="5" t="s">
        <v>227</v>
      </c>
      <c r="AX2531" s="5" t="s">
        <v>2500</v>
      </c>
      <c r="AY2531" s="5" t="s">
        <v>2501</v>
      </c>
      <c r="AZ2531" s="5" t="s">
        <v>11</v>
      </c>
      <c r="BA2531" s="5" t="s">
        <v>2502</v>
      </c>
      <c r="BB2531" s="5" t="s">
        <v>2503</v>
      </c>
      <c r="BC2531" s="5"/>
      <c r="BD2531" s="5"/>
      <c r="BE2531" s="5"/>
      <c r="BF2531" s="5"/>
      <c r="BG2531" s="5" t="s">
        <v>10003</v>
      </c>
      <c r="BH2531" s="5" t="s">
        <v>1343</v>
      </c>
    </row>
    <row r="2532" spans="1:60" x14ac:dyDescent="0.25">
      <c r="A2532">
        <f t="shared" si="211"/>
        <v>97987</v>
      </c>
      <c r="B2532">
        <f t="shared" si="212"/>
        <v>50100622</v>
      </c>
      <c r="C2532" t="str">
        <f t="shared" si="213"/>
        <v>CC</v>
      </c>
      <c r="D2532" t="str">
        <f t="shared" si="210"/>
        <v>REGION GRAND SUD</v>
      </c>
      <c r="E2532" s="12" t="str">
        <f t="shared" si="214"/>
        <v>TERRAIN</v>
      </c>
      <c r="F2532" s="4" t="s">
        <v>10004</v>
      </c>
      <c r="G2532" s="4" t="s">
        <v>1803</v>
      </c>
      <c r="H2532" s="5">
        <v>2</v>
      </c>
      <c r="I2532" s="5" t="s">
        <v>6943</v>
      </c>
      <c r="J2532" s="5"/>
      <c r="K2532" s="5"/>
      <c r="L2532" s="5"/>
      <c r="M2532" s="5" t="s">
        <v>1343</v>
      </c>
      <c r="N2532" s="5"/>
      <c r="O2532" s="5"/>
      <c r="P2532" s="5"/>
      <c r="Q2532" s="5"/>
      <c r="R2532" s="5"/>
      <c r="S2532" s="5"/>
      <c r="T2532" s="5"/>
      <c r="U2532" s="6">
        <v>45627</v>
      </c>
      <c r="V2532" s="4"/>
      <c r="W2532" s="4" t="s">
        <v>1329</v>
      </c>
      <c r="X2532" s="5"/>
      <c r="Y2532" s="5"/>
      <c r="Z2532" s="5"/>
      <c r="AA2532" s="5" t="s">
        <v>1793</v>
      </c>
      <c r="AB2532" s="5"/>
      <c r="AC2532" s="5"/>
      <c r="AD2532" s="5"/>
      <c r="AE2532" s="5"/>
      <c r="AF2532" s="6"/>
      <c r="AG2532" s="5"/>
      <c r="AH2532" s="5"/>
      <c r="AI2532" s="5"/>
      <c r="AJ2532" s="6"/>
      <c r="AK2532" s="5"/>
      <c r="AL2532" s="6"/>
      <c r="AM2532" s="5"/>
      <c r="AN2532" s="5"/>
      <c r="AO2532" s="5"/>
      <c r="AP2532" s="5" t="s">
        <v>1335</v>
      </c>
      <c r="AQ2532" s="4" t="s">
        <v>1336</v>
      </c>
      <c r="AR2532" s="5" t="s">
        <v>12476</v>
      </c>
      <c r="AS2532" s="5" t="s">
        <v>1795</v>
      </c>
      <c r="AT2532" s="5" t="s">
        <v>1796</v>
      </c>
      <c r="AU2532" s="5" t="s">
        <v>41</v>
      </c>
      <c r="AV2532" s="5" t="s">
        <v>1797</v>
      </c>
      <c r="AW2532" s="5" t="s">
        <v>227</v>
      </c>
      <c r="AX2532" s="5" t="s">
        <v>1798</v>
      </c>
      <c r="AY2532" s="5" t="s">
        <v>1799</v>
      </c>
      <c r="AZ2532" s="5" t="s">
        <v>11</v>
      </c>
      <c r="BA2532" s="5" t="s">
        <v>1800</v>
      </c>
      <c r="BB2532" s="5" t="s">
        <v>1801</v>
      </c>
      <c r="BC2532" s="5" t="s">
        <v>1792</v>
      </c>
      <c r="BD2532" s="5" t="s">
        <v>1802</v>
      </c>
      <c r="BE2532" s="5" t="s">
        <v>25</v>
      </c>
      <c r="BF2532" s="5" t="s">
        <v>1333</v>
      </c>
      <c r="BG2532" s="5" t="s">
        <v>1803</v>
      </c>
      <c r="BH2532" s="5" t="s">
        <v>1343</v>
      </c>
    </row>
    <row r="2533" spans="1:60" x14ac:dyDescent="0.25">
      <c r="A2533">
        <f t="shared" si="211"/>
        <v>97984</v>
      </c>
      <c r="B2533">
        <f t="shared" si="212"/>
        <v>50100621</v>
      </c>
      <c r="C2533" t="str">
        <f t="shared" si="213"/>
        <v>CC</v>
      </c>
      <c r="D2533" t="str">
        <f t="shared" si="210"/>
        <v>REGION GRAND SUD</v>
      </c>
      <c r="E2533" s="12" t="str">
        <f t="shared" si="214"/>
        <v>TERRAIN</v>
      </c>
      <c r="F2533" s="4" t="s">
        <v>10005</v>
      </c>
      <c r="G2533" s="4" t="s">
        <v>3744</v>
      </c>
      <c r="H2533" s="5">
        <v>2</v>
      </c>
      <c r="I2533" s="5" t="s">
        <v>6943</v>
      </c>
      <c r="J2533" s="5"/>
      <c r="K2533" s="5"/>
      <c r="L2533" s="5"/>
      <c r="M2533" s="5" t="s">
        <v>1343</v>
      </c>
      <c r="N2533" s="5"/>
      <c r="O2533" s="6"/>
      <c r="P2533" s="5"/>
      <c r="Q2533" s="5"/>
      <c r="R2533" s="5"/>
      <c r="S2533" s="5"/>
      <c r="T2533" s="5"/>
      <c r="U2533" s="6">
        <v>45474</v>
      </c>
      <c r="V2533" s="4"/>
      <c r="W2533" s="4" t="s">
        <v>1329</v>
      </c>
      <c r="X2533" s="5"/>
      <c r="Y2533" s="5"/>
      <c r="Z2533" s="5"/>
      <c r="AA2533" s="5" t="s">
        <v>2688</v>
      </c>
      <c r="AB2533" s="5"/>
      <c r="AC2533" s="5"/>
      <c r="AD2533" s="5"/>
      <c r="AE2533" s="5"/>
      <c r="AF2533" s="6"/>
      <c r="AG2533" s="5"/>
      <c r="AH2533" s="5"/>
      <c r="AI2533" s="5"/>
      <c r="AJ2533" s="6"/>
      <c r="AK2533" s="5"/>
      <c r="AL2533" s="6"/>
      <c r="AM2533" s="5"/>
      <c r="AN2533" s="5"/>
      <c r="AO2533" s="5"/>
      <c r="AP2533" s="5" t="s">
        <v>1335</v>
      </c>
      <c r="AQ2533" s="4" t="s">
        <v>1336</v>
      </c>
      <c r="AR2533" s="5" t="s">
        <v>12476</v>
      </c>
      <c r="AS2533" s="4" t="s">
        <v>1337</v>
      </c>
      <c r="AT2533" s="5" t="s">
        <v>1338</v>
      </c>
      <c r="AU2533" s="5" t="s">
        <v>41</v>
      </c>
      <c r="AV2533" s="4" t="s">
        <v>1339</v>
      </c>
      <c r="AW2533" s="5" t="s">
        <v>76</v>
      </c>
      <c r="AX2533" s="5" t="s">
        <v>2007</v>
      </c>
      <c r="AY2533" s="5" t="s">
        <v>2008</v>
      </c>
      <c r="AZ2533" s="5" t="s">
        <v>11</v>
      </c>
      <c r="BA2533" s="4" t="s">
        <v>2009</v>
      </c>
      <c r="BB2533" s="5" t="s">
        <v>2010</v>
      </c>
      <c r="BC2533" s="5" t="s">
        <v>3740</v>
      </c>
      <c r="BD2533" s="5" t="s">
        <v>3743</v>
      </c>
      <c r="BE2533" s="5" t="s">
        <v>260</v>
      </c>
      <c r="BF2533" s="5" t="s">
        <v>1333</v>
      </c>
      <c r="BG2533" s="5" t="s">
        <v>3744</v>
      </c>
      <c r="BH2533" s="5" t="s">
        <v>1343</v>
      </c>
    </row>
    <row r="2534" spans="1:60" x14ac:dyDescent="0.25">
      <c r="A2534">
        <f t="shared" si="211"/>
        <v>97982</v>
      </c>
      <c r="B2534">
        <f t="shared" si="212"/>
        <v>50100620</v>
      </c>
      <c r="C2534" t="str">
        <f t="shared" si="213"/>
        <v>CC</v>
      </c>
      <c r="D2534" t="str">
        <f t="shared" si="210"/>
        <v>REGION GRAND OUEST</v>
      </c>
      <c r="E2534" s="12" t="str">
        <f t="shared" si="214"/>
        <v>TERRAIN</v>
      </c>
      <c r="F2534" s="4" t="s">
        <v>10006</v>
      </c>
      <c r="G2534" s="4" t="s">
        <v>5145</v>
      </c>
      <c r="H2534" s="5">
        <v>2</v>
      </c>
      <c r="I2534" s="5" t="s">
        <v>6943</v>
      </c>
      <c r="J2534" s="5"/>
      <c r="K2534" s="5"/>
      <c r="L2534" s="5"/>
      <c r="M2534" s="5" t="s">
        <v>1343</v>
      </c>
      <c r="N2534" s="5"/>
      <c r="O2534" s="6"/>
      <c r="P2534" s="5"/>
      <c r="Q2534" s="5"/>
      <c r="R2534" s="5"/>
      <c r="S2534" s="5"/>
      <c r="T2534" s="5"/>
      <c r="U2534" s="6">
        <v>45627</v>
      </c>
      <c r="V2534" s="4"/>
      <c r="W2534" s="4" t="s">
        <v>1329</v>
      </c>
      <c r="X2534" s="5"/>
      <c r="Y2534" s="5"/>
      <c r="Z2534" s="5"/>
      <c r="AA2534" s="4" t="s">
        <v>5142</v>
      </c>
      <c r="AB2534" s="5"/>
      <c r="AC2534" s="5"/>
      <c r="AD2534" s="5"/>
      <c r="AE2534" s="5"/>
      <c r="AF2534" s="6"/>
      <c r="AG2534" s="5"/>
      <c r="AH2534" s="5"/>
      <c r="AI2534" s="5"/>
      <c r="AJ2534" s="6"/>
      <c r="AK2534" s="5"/>
      <c r="AL2534" s="6"/>
      <c r="AM2534" s="5"/>
      <c r="AN2534" s="5"/>
      <c r="AO2534" s="5"/>
      <c r="AP2534" s="5" t="s">
        <v>1413</v>
      </c>
      <c r="AQ2534" s="4" t="s">
        <v>1414</v>
      </c>
      <c r="AR2534" s="5" t="s">
        <v>19</v>
      </c>
      <c r="AS2534" s="4" t="s">
        <v>1585</v>
      </c>
      <c r="AT2534" s="5" t="s">
        <v>1586</v>
      </c>
      <c r="AU2534" s="5" t="s">
        <v>41</v>
      </c>
      <c r="AV2534" s="4" t="s">
        <v>1587</v>
      </c>
      <c r="AW2534" s="5" t="s">
        <v>340</v>
      </c>
      <c r="AX2534" s="5" t="s">
        <v>2259</v>
      </c>
      <c r="AY2534" s="5" t="s">
        <v>2260</v>
      </c>
      <c r="AZ2534" s="5" t="s">
        <v>11</v>
      </c>
      <c r="BA2534" s="4" t="s">
        <v>2261</v>
      </c>
      <c r="BB2534" s="5" t="s">
        <v>2262</v>
      </c>
      <c r="BC2534" s="4" t="s">
        <v>5141</v>
      </c>
      <c r="BD2534" s="5" t="s">
        <v>5144</v>
      </c>
      <c r="BE2534" s="5" t="s">
        <v>3</v>
      </c>
      <c r="BF2534" s="5" t="s">
        <v>1333</v>
      </c>
      <c r="BG2534" s="4" t="s">
        <v>5145</v>
      </c>
      <c r="BH2534" s="5" t="s">
        <v>1343</v>
      </c>
    </row>
    <row r="2535" spans="1:60" x14ac:dyDescent="0.25">
      <c r="A2535">
        <f t="shared" si="211"/>
        <v>97980</v>
      </c>
      <c r="B2535">
        <f t="shared" si="212"/>
        <v>50100619</v>
      </c>
      <c r="C2535" t="str">
        <f t="shared" si="213"/>
        <v>CC</v>
      </c>
      <c r="D2535" t="str">
        <f t="shared" si="210"/>
        <v>REGION GRAND OUEST</v>
      </c>
      <c r="E2535" s="12" t="str">
        <f t="shared" si="214"/>
        <v>TERRAIN</v>
      </c>
      <c r="F2535" s="4" t="s">
        <v>10007</v>
      </c>
      <c r="G2535" s="4" t="s">
        <v>5492</v>
      </c>
      <c r="H2535" s="5">
        <v>2</v>
      </c>
      <c r="I2535" s="5" t="s">
        <v>6943</v>
      </c>
      <c r="J2535" s="5"/>
      <c r="K2535" s="5"/>
      <c r="L2535" s="5"/>
      <c r="M2535" s="5" t="s">
        <v>1343</v>
      </c>
      <c r="N2535" s="5"/>
      <c r="O2535" s="6"/>
      <c r="P2535" s="5"/>
      <c r="Q2535" s="5"/>
      <c r="R2535" s="5"/>
      <c r="S2535" s="5"/>
      <c r="T2535" s="5"/>
      <c r="U2535" s="6">
        <v>45566</v>
      </c>
      <c r="V2535" s="4"/>
      <c r="W2535" s="4" t="s">
        <v>1329</v>
      </c>
      <c r="X2535" s="5"/>
      <c r="Y2535" s="5"/>
      <c r="Z2535" s="5"/>
      <c r="AA2535" s="4" t="s">
        <v>5035</v>
      </c>
      <c r="AB2535" s="5"/>
      <c r="AC2535" s="5"/>
      <c r="AD2535" s="5"/>
      <c r="AE2535" s="5"/>
      <c r="AF2535" s="6"/>
      <c r="AG2535" s="5"/>
      <c r="AH2535" s="5"/>
      <c r="AI2535" s="5"/>
      <c r="AJ2535" s="6"/>
      <c r="AK2535" s="5"/>
      <c r="AL2535" s="6"/>
      <c r="AM2535" s="5"/>
      <c r="AN2535" s="5"/>
      <c r="AO2535" s="5"/>
      <c r="AP2535" s="5" t="s">
        <v>1413</v>
      </c>
      <c r="AQ2535" s="4" t="s">
        <v>1414</v>
      </c>
      <c r="AR2535" s="5" t="s">
        <v>19</v>
      </c>
      <c r="AS2535" s="4" t="s">
        <v>1549</v>
      </c>
      <c r="AT2535" s="5" t="s">
        <v>1550</v>
      </c>
      <c r="AU2535" s="5" t="s">
        <v>41</v>
      </c>
      <c r="AV2535" s="4" t="s">
        <v>1551</v>
      </c>
      <c r="AW2535" s="5" t="s">
        <v>135</v>
      </c>
      <c r="AX2535" s="5" t="s">
        <v>1552</v>
      </c>
      <c r="AY2535" s="5" t="s">
        <v>1553</v>
      </c>
      <c r="AZ2535" s="5" t="s">
        <v>11</v>
      </c>
      <c r="BA2535" s="4" t="s">
        <v>1554</v>
      </c>
      <c r="BB2535" s="5" t="s">
        <v>1555</v>
      </c>
      <c r="BC2535" s="4" t="s">
        <v>5489</v>
      </c>
      <c r="BD2535" s="5" t="s">
        <v>5491</v>
      </c>
      <c r="BE2535" s="5" t="s">
        <v>25</v>
      </c>
      <c r="BF2535" s="5" t="s">
        <v>1333</v>
      </c>
      <c r="BG2535" s="4" t="s">
        <v>5492</v>
      </c>
      <c r="BH2535" s="5" t="s">
        <v>1343</v>
      </c>
    </row>
    <row r="2536" spans="1:60" x14ac:dyDescent="0.25">
      <c r="A2536">
        <f t="shared" si="211"/>
        <v>97973</v>
      </c>
      <c r="B2536">
        <f t="shared" si="212"/>
        <v>50100618</v>
      </c>
      <c r="C2536" t="str">
        <f t="shared" si="213"/>
        <v>CC</v>
      </c>
      <c r="D2536" t="str">
        <f t="shared" si="210"/>
        <v>REGION GRAND SUD</v>
      </c>
      <c r="E2536" s="12" t="str">
        <f t="shared" si="214"/>
        <v>TERRAIN</v>
      </c>
      <c r="F2536" s="4" t="s">
        <v>10008</v>
      </c>
      <c r="G2536" s="4" t="s">
        <v>1464</v>
      </c>
      <c r="H2536" s="5">
        <v>2</v>
      </c>
      <c r="I2536" s="5" t="s">
        <v>6943</v>
      </c>
      <c r="J2536" s="5"/>
      <c r="K2536" s="5"/>
      <c r="L2536" s="5"/>
      <c r="M2536" s="5" t="s">
        <v>1343</v>
      </c>
      <c r="N2536" s="5"/>
      <c r="O2536" s="5"/>
      <c r="P2536" s="5"/>
      <c r="Q2536" s="5"/>
      <c r="R2536" s="5"/>
      <c r="S2536" s="5"/>
      <c r="T2536" s="5"/>
      <c r="U2536" s="6">
        <v>45627</v>
      </c>
      <c r="V2536" s="4"/>
      <c r="W2536" s="4" t="s">
        <v>1329</v>
      </c>
      <c r="X2536" s="5"/>
      <c r="Y2536" s="5"/>
      <c r="Z2536" s="5"/>
      <c r="AA2536" s="4" t="s">
        <v>1461</v>
      </c>
      <c r="AB2536" s="5"/>
      <c r="AC2536" s="5"/>
      <c r="AD2536" s="5"/>
      <c r="AE2536" s="5"/>
      <c r="AF2536" s="6"/>
      <c r="AG2536" s="5"/>
      <c r="AH2536" s="5"/>
      <c r="AI2536" s="5"/>
      <c r="AJ2536" s="6"/>
      <c r="AK2536" s="5"/>
      <c r="AL2536" s="6"/>
      <c r="AM2536" s="5"/>
      <c r="AN2536" s="5"/>
      <c r="AO2536" s="5"/>
      <c r="AP2536" s="5" t="s">
        <v>1335</v>
      </c>
      <c r="AQ2536" s="4" t="s">
        <v>1336</v>
      </c>
      <c r="AR2536" s="5" t="s">
        <v>12476</v>
      </c>
      <c r="AS2536" s="4" t="s">
        <v>1427</v>
      </c>
      <c r="AT2536" s="5" t="s">
        <v>1428</v>
      </c>
      <c r="AU2536" s="5" t="s">
        <v>41</v>
      </c>
      <c r="AV2536" s="4" t="s">
        <v>1429</v>
      </c>
      <c r="AW2536" s="5" t="s">
        <v>129</v>
      </c>
      <c r="AX2536" s="5" t="s">
        <v>5448</v>
      </c>
      <c r="AY2536" s="5" t="s">
        <v>5452</v>
      </c>
      <c r="AZ2536" s="5" t="s">
        <v>1357</v>
      </c>
      <c r="BA2536" s="4" t="s">
        <v>7090</v>
      </c>
      <c r="BB2536" s="5" t="s">
        <v>11112</v>
      </c>
      <c r="BC2536" s="4" t="s">
        <v>1460</v>
      </c>
      <c r="BD2536" s="5" t="s">
        <v>1463</v>
      </c>
      <c r="BE2536" s="5" t="s">
        <v>245</v>
      </c>
      <c r="BF2536" s="5" t="s">
        <v>1333</v>
      </c>
      <c r="BG2536" s="4" t="s">
        <v>1464</v>
      </c>
      <c r="BH2536" s="5" t="s">
        <v>1343</v>
      </c>
    </row>
    <row r="2537" spans="1:60" x14ac:dyDescent="0.25">
      <c r="A2537">
        <f t="shared" si="211"/>
        <v>97967</v>
      </c>
      <c r="B2537">
        <f t="shared" si="212"/>
        <v>50100616</v>
      </c>
      <c r="C2537" t="str">
        <f t="shared" si="213"/>
        <v>CC</v>
      </c>
      <c r="D2537" t="str">
        <f t="shared" si="210"/>
        <v>REGION ILE DE FRANCE NORD</v>
      </c>
      <c r="E2537" s="12" t="str">
        <f t="shared" si="214"/>
        <v>TERRAIN</v>
      </c>
      <c r="F2537" s="4" t="s">
        <v>10009</v>
      </c>
      <c r="G2537" s="4" t="s">
        <v>3529</v>
      </c>
      <c r="H2537" s="5">
        <v>2</v>
      </c>
      <c r="I2537" s="5" t="s">
        <v>6943</v>
      </c>
      <c r="J2537" s="5"/>
      <c r="K2537" s="5"/>
      <c r="L2537" s="5"/>
      <c r="M2537" s="5" t="s">
        <v>1343</v>
      </c>
      <c r="N2537" s="5"/>
      <c r="O2537" s="5"/>
      <c r="P2537" s="5"/>
      <c r="Q2537" s="5"/>
      <c r="R2537" s="5"/>
      <c r="S2537" s="5"/>
      <c r="T2537" s="5"/>
      <c r="U2537" s="6">
        <v>45627</v>
      </c>
      <c r="V2537" s="4"/>
      <c r="W2537" s="4" t="s">
        <v>1329</v>
      </c>
      <c r="X2537" s="5"/>
      <c r="Y2537" s="5"/>
      <c r="Z2537" s="5"/>
      <c r="AA2537" s="4" t="s">
        <v>3526</v>
      </c>
      <c r="AB2537" s="5"/>
      <c r="AC2537" s="5"/>
      <c r="AD2537" s="5"/>
      <c r="AE2537" s="5"/>
      <c r="AF2537" s="6"/>
      <c r="AG2537" s="5"/>
      <c r="AH2537" s="5"/>
      <c r="AI2537" s="5"/>
      <c r="AJ2537" s="6"/>
      <c r="AK2537" s="5"/>
      <c r="AL2537" s="6"/>
      <c r="AM2537" s="5"/>
      <c r="AN2537" s="5"/>
      <c r="AO2537" s="5"/>
      <c r="AP2537" s="5" t="s">
        <v>12477</v>
      </c>
      <c r="AQ2537" s="4" t="s">
        <v>1351</v>
      </c>
      <c r="AR2537" s="5" t="s">
        <v>12478</v>
      </c>
      <c r="AS2537" s="4" t="s">
        <v>1651</v>
      </c>
      <c r="AT2537" s="5" t="s">
        <v>1652</v>
      </c>
      <c r="AU2537" s="5" t="s">
        <v>41</v>
      </c>
      <c r="AV2537" s="4" t="s">
        <v>1653</v>
      </c>
      <c r="AW2537" s="5" t="s">
        <v>35</v>
      </c>
      <c r="AX2537" s="5" t="s">
        <v>2697</v>
      </c>
      <c r="AY2537" s="5" t="s">
        <v>2698</v>
      </c>
      <c r="AZ2537" s="5" t="s">
        <v>11</v>
      </c>
      <c r="BA2537" s="4" t="s">
        <v>2699</v>
      </c>
      <c r="BB2537" s="5" t="s">
        <v>2700</v>
      </c>
      <c r="BC2537" s="4" t="s">
        <v>3524</v>
      </c>
      <c r="BD2537" s="5" t="s">
        <v>3528</v>
      </c>
      <c r="BE2537" s="5" t="s">
        <v>25</v>
      </c>
      <c r="BF2537" s="5" t="s">
        <v>1333</v>
      </c>
      <c r="BG2537" s="4" t="s">
        <v>3529</v>
      </c>
      <c r="BH2537" s="5" t="s">
        <v>1343</v>
      </c>
    </row>
    <row r="2538" spans="1:60" x14ac:dyDescent="0.25">
      <c r="A2538">
        <f t="shared" si="211"/>
        <v>97966</v>
      </c>
      <c r="B2538">
        <f t="shared" si="212"/>
        <v>50100615</v>
      </c>
      <c r="C2538" t="str">
        <f t="shared" si="213"/>
        <v>CC</v>
      </c>
      <c r="D2538" t="str">
        <f t="shared" si="210"/>
        <v>REGION ILE DE FRANCE NORD</v>
      </c>
      <c r="E2538" s="12" t="str">
        <f t="shared" si="214"/>
        <v>TERRAIN</v>
      </c>
      <c r="F2538" s="4" t="s">
        <v>10010</v>
      </c>
      <c r="G2538" s="4" t="s">
        <v>6193</v>
      </c>
      <c r="H2538" s="5">
        <v>2</v>
      </c>
      <c r="I2538" s="5" t="s">
        <v>6943</v>
      </c>
      <c r="J2538" s="5"/>
      <c r="K2538" s="5"/>
      <c r="L2538" s="5"/>
      <c r="M2538" s="5" t="s">
        <v>1343</v>
      </c>
      <c r="N2538" s="5"/>
      <c r="O2538" s="5"/>
      <c r="P2538" s="5"/>
      <c r="Q2538" s="5"/>
      <c r="R2538" s="5"/>
      <c r="S2538" s="5"/>
      <c r="T2538" s="5"/>
      <c r="U2538" s="6">
        <v>45627</v>
      </c>
      <c r="V2538" s="4"/>
      <c r="W2538" s="4" t="s">
        <v>1329</v>
      </c>
      <c r="X2538" s="5"/>
      <c r="Y2538" s="5"/>
      <c r="Z2538" s="5"/>
      <c r="AA2538" s="4" t="s">
        <v>6190</v>
      </c>
      <c r="AB2538" s="5"/>
      <c r="AC2538" s="5"/>
      <c r="AD2538" s="5"/>
      <c r="AE2538" s="5"/>
      <c r="AF2538" s="6"/>
      <c r="AG2538" s="5"/>
      <c r="AH2538" s="5"/>
      <c r="AI2538" s="5"/>
      <c r="AJ2538" s="6"/>
      <c r="AK2538" s="5"/>
      <c r="AL2538" s="6"/>
      <c r="AM2538" s="5"/>
      <c r="AN2538" s="5"/>
      <c r="AO2538" s="5"/>
      <c r="AP2538" s="5" t="s">
        <v>12477</v>
      </c>
      <c r="AQ2538" s="4" t="s">
        <v>1351</v>
      </c>
      <c r="AR2538" s="5" t="s">
        <v>12478</v>
      </c>
      <c r="AS2538" s="4" t="s">
        <v>1898</v>
      </c>
      <c r="AT2538" s="5" t="s">
        <v>1899</v>
      </c>
      <c r="AU2538" s="5" t="s">
        <v>41</v>
      </c>
      <c r="AV2538" s="4" t="s">
        <v>1900</v>
      </c>
      <c r="AW2538" s="5" t="s">
        <v>30</v>
      </c>
      <c r="AX2538" s="5" t="s">
        <v>3793</v>
      </c>
      <c r="AY2538" s="5" t="s">
        <v>3794</v>
      </c>
      <c r="AZ2538" s="5" t="s">
        <v>11</v>
      </c>
      <c r="BA2538" s="4" t="s">
        <v>3795</v>
      </c>
      <c r="BB2538" s="5" t="s">
        <v>3796</v>
      </c>
      <c r="BC2538" s="4" t="s">
        <v>6189</v>
      </c>
      <c r="BD2538" s="5" t="s">
        <v>6192</v>
      </c>
      <c r="BE2538" s="5" t="s">
        <v>260</v>
      </c>
      <c r="BF2538" s="5" t="s">
        <v>1333</v>
      </c>
      <c r="BG2538" s="4" t="s">
        <v>6193</v>
      </c>
      <c r="BH2538" s="5" t="s">
        <v>1343</v>
      </c>
    </row>
    <row r="2539" spans="1:60" x14ac:dyDescent="0.25">
      <c r="A2539">
        <f t="shared" si="211"/>
        <v>97959</v>
      </c>
      <c r="B2539">
        <f t="shared" si="212"/>
        <v>50100614</v>
      </c>
      <c r="C2539" t="str">
        <f t="shared" si="213"/>
        <v>CC</v>
      </c>
      <c r="D2539" t="str">
        <f t="shared" si="210"/>
        <v>REGION GRAND OUEST</v>
      </c>
      <c r="E2539" s="12" t="str">
        <f t="shared" si="214"/>
        <v>TERRAIN</v>
      </c>
      <c r="F2539" s="4" t="s">
        <v>10011</v>
      </c>
      <c r="G2539" s="4" t="s">
        <v>5165</v>
      </c>
      <c r="H2539" s="5">
        <v>2</v>
      </c>
      <c r="I2539" s="5" t="s">
        <v>6943</v>
      </c>
      <c r="J2539" s="5"/>
      <c r="K2539" s="5"/>
      <c r="L2539" s="5"/>
      <c r="M2539" s="5" t="s">
        <v>1343</v>
      </c>
      <c r="N2539" s="5"/>
      <c r="O2539" s="5"/>
      <c r="P2539" s="5"/>
      <c r="Q2539" s="5"/>
      <c r="R2539" s="5"/>
      <c r="S2539" s="5"/>
      <c r="T2539" s="5"/>
      <c r="U2539" s="6">
        <v>45597</v>
      </c>
      <c r="V2539" s="4"/>
      <c r="W2539" s="4" t="s">
        <v>1329</v>
      </c>
      <c r="X2539" s="5"/>
      <c r="Y2539" s="5"/>
      <c r="Z2539" s="5"/>
      <c r="AA2539" s="5" t="s">
        <v>5162</v>
      </c>
      <c r="AB2539" s="5"/>
      <c r="AC2539" s="5"/>
      <c r="AD2539" s="5"/>
      <c r="AE2539" s="5"/>
      <c r="AF2539" s="6"/>
      <c r="AG2539" s="5"/>
      <c r="AH2539" s="5"/>
      <c r="AI2539" s="5"/>
      <c r="AJ2539" s="6"/>
      <c r="AK2539" s="5"/>
      <c r="AL2539" s="6"/>
      <c r="AM2539" s="5"/>
      <c r="AN2539" s="5"/>
      <c r="AO2539" s="5"/>
      <c r="AP2539" s="5" t="s">
        <v>1413</v>
      </c>
      <c r="AQ2539" s="4" t="s">
        <v>1414</v>
      </c>
      <c r="AR2539" s="5" t="s">
        <v>19</v>
      </c>
      <c r="AS2539" s="4" t="s">
        <v>12481</v>
      </c>
      <c r="AT2539" s="5" t="s">
        <v>12482</v>
      </c>
      <c r="AU2539" s="5" t="s">
        <v>41</v>
      </c>
      <c r="AV2539" s="4" t="s">
        <v>1683</v>
      </c>
      <c r="AW2539" s="5" t="s">
        <v>330</v>
      </c>
      <c r="AX2539" s="5" t="s">
        <v>3558</v>
      </c>
      <c r="AY2539" s="5" t="s">
        <v>3559</v>
      </c>
      <c r="AZ2539" s="5" t="s">
        <v>11</v>
      </c>
      <c r="BA2539" s="5" t="s">
        <v>3560</v>
      </c>
      <c r="BB2539" s="5" t="s">
        <v>3561</v>
      </c>
      <c r="BC2539" s="5" t="s">
        <v>5159</v>
      </c>
      <c r="BD2539" s="5" t="s">
        <v>5164</v>
      </c>
      <c r="BE2539" s="5" t="s">
        <v>3</v>
      </c>
      <c r="BF2539" s="5" t="s">
        <v>1333</v>
      </c>
      <c r="BG2539" s="5" t="s">
        <v>5165</v>
      </c>
      <c r="BH2539" s="5" t="s">
        <v>1343</v>
      </c>
    </row>
    <row r="2540" spans="1:60" x14ac:dyDescent="0.25">
      <c r="A2540">
        <f t="shared" si="211"/>
        <v>97957</v>
      </c>
      <c r="B2540">
        <f t="shared" si="212"/>
        <v>50100613</v>
      </c>
      <c r="C2540" t="str">
        <f t="shared" si="213"/>
        <v>CC</v>
      </c>
      <c r="D2540" t="str">
        <f t="shared" si="210"/>
        <v>REGION ILE DE FRANCE NORD</v>
      </c>
      <c r="E2540" s="12" t="str">
        <f t="shared" si="214"/>
        <v>TERRAIN</v>
      </c>
      <c r="F2540" s="4" t="s">
        <v>10012</v>
      </c>
      <c r="G2540" s="4" t="s">
        <v>10013</v>
      </c>
      <c r="H2540" s="5">
        <v>2</v>
      </c>
      <c r="I2540" s="5" t="s">
        <v>6943</v>
      </c>
      <c r="J2540" s="5"/>
      <c r="K2540" s="5"/>
      <c r="L2540" s="5"/>
      <c r="M2540" s="5" t="s">
        <v>1343</v>
      </c>
      <c r="N2540" s="5"/>
      <c r="O2540" s="5"/>
      <c r="P2540" s="5"/>
      <c r="Q2540" s="5"/>
      <c r="R2540" s="5"/>
      <c r="S2540" s="5"/>
      <c r="T2540" s="5"/>
      <c r="U2540" s="6">
        <v>45627</v>
      </c>
      <c r="V2540" s="4"/>
      <c r="W2540" s="4" t="s">
        <v>1329</v>
      </c>
      <c r="X2540" s="5"/>
      <c r="Y2540" s="5"/>
      <c r="Z2540" s="5"/>
      <c r="AA2540" s="5" t="s">
        <v>10014</v>
      </c>
      <c r="AB2540" s="5"/>
      <c r="AC2540" s="5"/>
      <c r="AD2540" s="5"/>
      <c r="AE2540" s="5"/>
      <c r="AF2540" s="6"/>
      <c r="AG2540" s="5"/>
      <c r="AH2540" s="5"/>
      <c r="AI2540" s="5"/>
      <c r="AJ2540" s="6"/>
      <c r="AK2540" s="5"/>
      <c r="AL2540" s="6"/>
      <c r="AM2540" s="5"/>
      <c r="AN2540" s="5"/>
      <c r="AO2540" s="5"/>
      <c r="AP2540" s="5" t="s">
        <v>12477</v>
      </c>
      <c r="AQ2540" s="4" t="s">
        <v>1351</v>
      </c>
      <c r="AR2540" s="5" t="s">
        <v>12478</v>
      </c>
      <c r="AS2540" s="5" t="s">
        <v>2180</v>
      </c>
      <c r="AT2540" s="5" t="s">
        <v>2181</v>
      </c>
      <c r="AU2540" s="5" t="s">
        <v>41</v>
      </c>
      <c r="AV2540" s="5" t="s">
        <v>2182</v>
      </c>
      <c r="AW2540" s="5" t="s">
        <v>4</v>
      </c>
      <c r="AX2540" s="5" t="s">
        <v>2791</v>
      </c>
      <c r="AY2540" s="5" t="s">
        <v>2792</v>
      </c>
      <c r="AZ2540" s="5" t="s">
        <v>11</v>
      </c>
      <c r="BA2540" s="5" t="s">
        <v>2793</v>
      </c>
      <c r="BB2540" s="5" t="s">
        <v>2794</v>
      </c>
      <c r="BC2540" s="5"/>
      <c r="BD2540" s="5"/>
      <c r="BE2540" s="5"/>
      <c r="BF2540" s="5"/>
      <c r="BG2540" s="5" t="s">
        <v>10013</v>
      </c>
      <c r="BH2540" s="5" t="s">
        <v>1343</v>
      </c>
    </row>
    <row r="2541" spans="1:60" x14ac:dyDescent="0.25">
      <c r="A2541">
        <f t="shared" si="211"/>
        <v>97955</v>
      </c>
      <c r="B2541">
        <f t="shared" si="212"/>
        <v>50100612</v>
      </c>
      <c r="C2541" t="str">
        <f t="shared" si="213"/>
        <v>CC</v>
      </c>
      <c r="D2541" t="str">
        <f t="shared" si="210"/>
        <v>REGION ILE DE FRANCE NORD</v>
      </c>
      <c r="E2541" s="12" t="str">
        <f t="shared" si="214"/>
        <v>TERRAIN</v>
      </c>
      <c r="F2541" s="4" t="s">
        <v>10015</v>
      </c>
      <c r="G2541" s="4" t="s">
        <v>3072</v>
      </c>
      <c r="H2541" s="5">
        <v>2</v>
      </c>
      <c r="I2541" s="5" t="s">
        <v>6943</v>
      </c>
      <c r="J2541" s="5"/>
      <c r="K2541" s="5"/>
      <c r="L2541" s="5"/>
      <c r="M2541" s="5" t="s">
        <v>1343</v>
      </c>
      <c r="N2541" s="5"/>
      <c r="O2541" s="6"/>
      <c r="P2541" s="5"/>
      <c r="Q2541" s="5"/>
      <c r="R2541" s="5"/>
      <c r="S2541" s="5"/>
      <c r="T2541" s="5"/>
      <c r="U2541" s="6">
        <v>45597</v>
      </c>
      <c r="V2541" s="4"/>
      <c r="W2541" s="4" t="s">
        <v>1329</v>
      </c>
      <c r="X2541" s="5"/>
      <c r="Y2541" s="5"/>
      <c r="Z2541" s="5"/>
      <c r="AA2541" s="4" t="s">
        <v>3069</v>
      </c>
      <c r="AB2541" s="5"/>
      <c r="AC2541" s="5"/>
      <c r="AD2541" s="5"/>
      <c r="AE2541" s="5"/>
      <c r="AF2541" s="6"/>
      <c r="AG2541" s="5"/>
      <c r="AH2541" s="5"/>
      <c r="AI2541" s="5"/>
      <c r="AJ2541" s="6"/>
      <c r="AK2541" s="5"/>
      <c r="AL2541" s="6"/>
      <c r="AM2541" s="5"/>
      <c r="AN2541" s="5"/>
      <c r="AO2541" s="5"/>
      <c r="AP2541" s="5" t="s">
        <v>12477</v>
      </c>
      <c r="AQ2541" s="4" t="s">
        <v>1351</v>
      </c>
      <c r="AR2541" s="5" t="s">
        <v>12478</v>
      </c>
      <c r="AS2541" s="4" t="s">
        <v>1450</v>
      </c>
      <c r="AT2541" s="5" t="s">
        <v>1451</v>
      </c>
      <c r="AU2541" s="5" t="s">
        <v>41</v>
      </c>
      <c r="AV2541" s="4" t="s">
        <v>1452</v>
      </c>
      <c r="AW2541" s="5" t="s">
        <v>230</v>
      </c>
      <c r="AX2541" s="5" t="s">
        <v>1914</v>
      </c>
      <c r="AY2541" s="5" t="s">
        <v>1915</v>
      </c>
      <c r="AZ2541" s="5" t="s">
        <v>11</v>
      </c>
      <c r="BA2541" s="4" t="s">
        <v>1916</v>
      </c>
      <c r="BB2541" s="5" t="s">
        <v>1917</v>
      </c>
      <c r="BC2541" s="4" t="s">
        <v>3067</v>
      </c>
      <c r="BD2541" s="5" t="s">
        <v>3071</v>
      </c>
      <c r="BE2541" s="5" t="s">
        <v>3</v>
      </c>
      <c r="BF2541" s="5" t="s">
        <v>1333</v>
      </c>
      <c r="BG2541" s="4" t="s">
        <v>3072</v>
      </c>
      <c r="BH2541" s="5" t="s">
        <v>1343</v>
      </c>
    </row>
    <row r="2542" spans="1:60" x14ac:dyDescent="0.25">
      <c r="A2542">
        <f t="shared" si="211"/>
        <v>97954</v>
      </c>
      <c r="B2542">
        <f t="shared" si="212"/>
        <v>50100611</v>
      </c>
      <c r="C2542" t="str">
        <f t="shared" si="213"/>
        <v>CC</v>
      </c>
      <c r="D2542" t="str">
        <f t="shared" si="210"/>
        <v>REGION ILE DE FRANCE NORD</v>
      </c>
      <c r="E2542" s="12" t="str">
        <f t="shared" si="214"/>
        <v>TERRAIN</v>
      </c>
      <c r="F2542" s="4" t="s">
        <v>10016</v>
      </c>
      <c r="G2542" s="4" t="s">
        <v>6346</v>
      </c>
      <c r="H2542" s="5">
        <v>2</v>
      </c>
      <c r="I2542" s="5" t="s">
        <v>6943</v>
      </c>
      <c r="J2542" s="5"/>
      <c r="K2542" s="5"/>
      <c r="L2542" s="5"/>
      <c r="M2542" s="5" t="s">
        <v>1343</v>
      </c>
      <c r="N2542" s="5"/>
      <c r="O2542" s="5"/>
      <c r="P2542" s="5"/>
      <c r="Q2542" s="5"/>
      <c r="R2542" s="5"/>
      <c r="S2542" s="5"/>
      <c r="T2542" s="5"/>
      <c r="U2542" s="6">
        <v>45597</v>
      </c>
      <c r="V2542" s="4"/>
      <c r="W2542" s="4" t="s">
        <v>1329</v>
      </c>
      <c r="X2542" s="5"/>
      <c r="Y2542" s="5"/>
      <c r="Z2542" s="5"/>
      <c r="AA2542" s="5" t="s">
        <v>6343</v>
      </c>
      <c r="AB2542" s="5"/>
      <c r="AC2542" s="5"/>
      <c r="AD2542" s="5"/>
      <c r="AE2542" s="5"/>
      <c r="AF2542" s="6"/>
      <c r="AG2542" s="5"/>
      <c r="AH2542" s="5"/>
      <c r="AI2542" s="5"/>
      <c r="AJ2542" s="6"/>
      <c r="AK2542" s="5"/>
      <c r="AL2542" s="6"/>
      <c r="AM2542" s="5"/>
      <c r="AN2542" s="5"/>
      <c r="AO2542" s="5"/>
      <c r="AP2542" s="5" t="s">
        <v>12477</v>
      </c>
      <c r="AQ2542" s="4" t="s">
        <v>1351</v>
      </c>
      <c r="AR2542" s="5" t="s">
        <v>12478</v>
      </c>
      <c r="AS2542" s="4" t="s">
        <v>2022</v>
      </c>
      <c r="AT2542" s="5" t="s">
        <v>2023</v>
      </c>
      <c r="AU2542" s="5" t="s">
        <v>41</v>
      </c>
      <c r="AV2542" s="4" t="s">
        <v>2024</v>
      </c>
      <c r="AW2542" s="5" t="s">
        <v>26</v>
      </c>
      <c r="AX2542" s="5" t="s">
        <v>3308</v>
      </c>
      <c r="AY2542" s="5" t="s">
        <v>3309</v>
      </c>
      <c r="AZ2542" s="5" t="s">
        <v>11</v>
      </c>
      <c r="BA2542" s="5" t="s">
        <v>3310</v>
      </c>
      <c r="BB2542" s="5" t="s">
        <v>3311</v>
      </c>
      <c r="BC2542" s="5" t="s">
        <v>6341</v>
      </c>
      <c r="BD2542" s="5" t="s">
        <v>6345</v>
      </c>
      <c r="BE2542" s="5" t="s">
        <v>25</v>
      </c>
      <c r="BF2542" s="5" t="s">
        <v>1333</v>
      </c>
      <c r="BG2542" s="5" t="s">
        <v>6346</v>
      </c>
      <c r="BH2542" s="5" t="s">
        <v>1343</v>
      </c>
    </row>
    <row r="2543" spans="1:60" x14ac:dyDescent="0.25">
      <c r="A2543">
        <f t="shared" si="211"/>
        <v>97948</v>
      </c>
      <c r="B2543">
        <f t="shared" si="212"/>
        <v>50100610</v>
      </c>
      <c r="C2543" t="str">
        <f t="shared" si="213"/>
        <v>CC</v>
      </c>
      <c r="D2543" t="str">
        <f t="shared" si="210"/>
        <v>REGION GRAND OUEST</v>
      </c>
      <c r="E2543" s="12" t="str">
        <f t="shared" si="214"/>
        <v>TERRAIN</v>
      </c>
      <c r="F2543" s="4" t="s">
        <v>10017</v>
      </c>
      <c r="G2543" s="4" t="s">
        <v>4705</v>
      </c>
      <c r="H2543" s="5">
        <v>2</v>
      </c>
      <c r="I2543" s="5" t="s">
        <v>6943</v>
      </c>
      <c r="J2543" s="5"/>
      <c r="K2543" s="5"/>
      <c r="L2543" s="5"/>
      <c r="M2543" s="5" t="s">
        <v>1343</v>
      </c>
      <c r="N2543" s="5"/>
      <c r="O2543" s="5"/>
      <c r="P2543" s="5"/>
      <c r="Q2543" s="5"/>
      <c r="R2543" s="5"/>
      <c r="S2543" s="5"/>
      <c r="T2543" s="5"/>
      <c r="U2543" s="6">
        <v>45566</v>
      </c>
      <c r="V2543" s="4"/>
      <c r="W2543" s="4" t="s">
        <v>1329</v>
      </c>
      <c r="X2543" s="5"/>
      <c r="Y2543" s="5"/>
      <c r="Z2543" s="5"/>
      <c r="AA2543" s="4" t="s">
        <v>3961</v>
      </c>
      <c r="AB2543" s="5"/>
      <c r="AC2543" s="5"/>
      <c r="AD2543" s="5"/>
      <c r="AE2543" s="5"/>
      <c r="AF2543" s="6"/>
      <c r="AG2543" s="5"/>
      <c r="AH2543" s="5"/>
      <c r="AI2543" s="5"/>
      <c r="AJ2543" s="6"/>
      <c r="AK2543" s="5"/>
      <c r="AL2543" s="6"/>
      <c r="AM2543" s="5"/>
      <c r="AN2543" s="5"/>
      <c r="AO2543" s="5"/>
      <c r="AP2543" s="5" t="s">
        <v>1413</v>
      </c>
      <c r="AQ2543" s="4" t="s">
        <v>1414</v>
      </c>
      <c r="AR2543" s="5" t="s">
        <v>19</v>
      </c>
      <c r="AS2543" s="4" t="s">
        <v>1549</v>
      </c>
      <c r="AT2543" s="5" t="s">
        <v>1550</v>
      </c>
      <c r="AU2543" s="5" t="s">
        <v>41</v>
      </c>
      <c r="AV2543" s="4" t="s">
        <v>1551</v>
      </c>
      <c r="AW2543" s="5" t="s">
        <v>135</v>
      </c>
      <c r="AX2543" s="5" t="s">
        <v>1552</v>
      </c>
      <c r="AY2543" s="5" t="s">
        <v>1553</v>
      </c>
      <c r="AZ2543" s="5" t="s">
        <v>11</v>
      </c>
      <c r="BA2543" s="4" t="s">
        <v>1554</v>
      </c>
      <c r="BB2543" s="5" t="s">
        <v>1555</v>
      </c>
      <c r="BC2543" s="4" t="s">
        <v>4702</v>
      </c>
      <c r="BD2543" s="5" t="s">
        <v>4704</v>
      </c>
      <c r="BE2543" s="5" t="s">
        <v>25</v>
      </c>
      <c r="BF2543" s="5" t="s">
        <v>1333</v>
      </c>
      <c r="BG2543" s="4" t="s">
        <v>4705</v>
      </c>
      <c r="BH2543" s="5" t="s">
        <v>1343</v>
      </c>
    </row>
    <row r="2544" spans="1:60" x14ac:dyDescent="0.25">
      <c r="A2544">
        <f t="shared" si="211"/>
        <v>97946</v>
      </c>
      <c r="B2544">
        <f t="shared" si="212"/>
        <v>50100609</v>
      </c>
      <c r="C2544" t="str">
        <f t="shared" si="213"/>
        <v>CC</v>
      </c>
      <c r="D2544" t="str">
        <f t="shared" si="210"/>
        <v>REGION GRAND OUEST</v>
      </c>
      <c r="E2544" s="12" t="str">
        <f t="shared" si="214"/>
        <v>TERRAIN</v>
      </c>
      <c r="F2544" s="4" t="s">
        <v>10018</v>
      </c>
      <c r="G2544" s="4" t="s">
        <v>2827</v>
      </c>
      <c r="H2544" s="5">
        <v>2</v>
      </c>
      <c r="I2544" s="5" t="s">
        <v>6943</v>
      </c>
      <c r="J2544" s="5"/>
      <c r="K2544" s="5"/>
      <c r="L2544" s="5"/>
      <c r="M2544" s="5" t="s">
        <v>1343</v>
      </c>
      <c r="N2544" s="5"/>
      <c r="O2544" s="6"/>
      <c r="P2544" s="5"/>
      <c r="Q2544" s="5"/>
      <c r="R2544" s="5"/>
      <c r="S2544" s="5"/>
      <c r="T2544" s="5"/>
      <c r="U2544" s="6">
        <v>45566</v>
      </c>
      <c r="V2544" s="4"/>
      <c r="W2544" s="4" t="s">
        <v>1329</v>
      </c>
      <c r="X2544" s="5"/>
      <c r="Y2544" s="5"/>
      <c r="Z2544" s="5"/>
      <c r="AA2544" s="4" t="s">
        <v>2820</v>
      </c>
      <c r="AB2544" s="5"/>
      <c r="AC2544" s="5"/>
      <c r="AD2544" s="5"/>
      <c r="AE2544" s="5"/>
      <c r="AF2544" s="6"/>
      <c r="AG2544" s="5"/>
      <c r="AH2544" s="5"/>
      <c r="AI2544" s="5"/>
      <c r="AJ2544" s="6"/>
      <c r="AK2544" s="5"/>
      <c r="AL2544" s="6"/>
      <c r="AM2544" s="5"/>
      <c r="AN2544" s="5"/>
      <c r="AO2544" s="5"/>
      <c r="AP2544" s="5" t="s">
        <v>1413</v>
      </c>
      <c r="AQ2544" s="4" t="s">
        <v>1414</v>
      </c>
      <c r="AR2544" s="5" t="s">
        <v>19</v>
      </c>
      <c r="AS2544" s="4" t="s">
        <v>1549</v>
      </c>
      <c r="AT2544" s="5" t="s">
        <v>1550</v>
      </c>
      <c r="AU2544" s="5" t="s">
        <v>41</v>
      </c>
      <c r="AV2544" s="4" t="s">
        <v>1551</v>
      </c>
      <c r="AW2544" s="5" t="s">
        <v>135</v>
      </c>
      <c r="AX2544" s="5" t="s">
        <v>2822</v>
      </c>
      <c r="AY2544" s="5" t="s">
        <v>2823</v>
      </c>
      <c r="AZ2544" s="5" t="s">
        <v>11</v>
      </c>
      <c r="BA2544" s="4" t="s">
        <v>2824</v>
      </c>
      <c r="BB2544" s="5" t="s">
        <v>2825</v>
      </c>
      <c r="BC2544" s="4" t="s">
        <v>2818</v>
      </c>
      <c r="BD2544" s="5" t="s">
        <v>2826</v>
      </c>
      <c r="BE2544" s="5" t="s">
        <v>71</v>
      </c>
      <c r="BF2544" s="5" t="s">
        <v>1333</v>
      </c>
      <c r="BG2544" s="4" t="s">
        <v>2827</v>
      </c>
      <c r="BH2544" s="5" t="s">
        <v>1343</v>
      </c>
    </row>
    <row r="2545" spans="1:60" x14ac:dyDescent="0.25">
      <c r="A2545">
        <f t="shared" si="211"/>
        <v>97940</v>
      </c>
      <c r="B2545">
        <f t="shared" si="212"/>
        <v>50100608</v>
      </c>
      <c r="C2545" t="str">
        <f t="shared" si="213"/>
        <v>CC</v>
      </c>
      <c r="D2545" t="str">
        <f t="shared" si="210"/>
        <v>REGION GRAND OUEST</v>
      </c>
      <c r="E2545" s="12" t="str">
        <f t="shared" si="214"/>
        <v>TERRAIN</v>
      </c>
      <c r="F2545" s="4" t="s">
        <v>10019</v>
      </c>
      <c r="G2545" s="4" t="s">
        <v>3905</v>
      </c>
      <c r="H2545" s="5">
        <v>2</v>
      </c>
      <c r="I2545" s="5" t="s">
        <v>6943</v>
      </c>
      <c r="J2545" s="5"/>
      <c r="K2545" s="5"/>
      <c r="L2545" s="5"/>
      <c r="M2545" s="5" t="s">
        <v>1343</v>
      </c>
      <c r="N2545" s="5"/>
      <c r="O2545" s="6"/>
      <c r="P2545" s="5"/>
      <c r="Q2545" s="5"/>
      <c r="R2545" s="5"/>
      <c r="S2545" s="5"/>
      <c r="T2545" s="5"/>
      <c r="U2545" s="6">
        <v>45597</v>
      </c>
      <c r="V2545" s="4"/>
      <c r="W2545" s="4" t="s">
        <v>1329</v>
      </c>
      <c r="X2545" s="5"/>
      <c r="Y2545" s="5"/>
      <c r="Z2545" s="5"/>
      <c r="AA2545" s="4" t="s">
        <v>3898</v>
      </c>
      <c r="AB2545" s="5"/>
      <c r="AC2545" s="5"/>
      <c r="AD2545" s="5"/>
      <c r="AE2545" s="5"/>
      <c r="AF2545" s="6"/>
      <c r="AG2545" s="5"/>
      <c r="AH2545" s="5"/>
      <c r="AI2545" s="5"/>
      <c r="AJ2545" s="6"/>
      <c r="AK2545" s="5"/>
      <c r="AL2545" s="6"/>
      <c r="AM2545" s="5"/>
      <c r="AN2545" s="5"/>
      <c r="AO2545" s="5"/>
      <c r="AP2545" s="5" t="s">
        <v>1413</v>
      </c>
      <c r="AQ2545" s="4" t="s">
        <v>1414</v>
      </c>
      <c r="AR2545" s="5" t="s">
        <v>19</v>
      </c>
      <c r="AS2545" s="4" t="s">
        <v>2225</v>
      </c>
      <c r="AT2545" s="5" t="s">
        <v>2226</v>
      </c>
      <c r="AU2545" s="5" t="s">
        <v>41</v>
      </c>
      <c r="AV2545" s="4" t="s">
        <v>2227</v>
      </c>
      <c r="AW2545" s="5" t="s">
        <v>89</v>
      </c>
      <c r="AX2545" s="5" t="s">
        <v>3900</v>
      </c>
      <c r="AY2545" s="5" t="s">
        <v>3901</v>
      </c>
      <c r="AZ2545" s="5" t="s">
        <v>11</v>
      </c>
      <c r="BA2545" s="4" t="s">
        <v>3902</v>
      </c>
      <c r="BB2545" s="5" t="s">
        <v>3903</v>
      </c>
      <c r="BC2545" s="4" t="s">
        <v>3896</v>
      </c>
      <c r="BD2545" s="5" t="s">
        <v>3904</v>
      </c>
      <c r="BE2545" s="5" t="s">
        <v>260</v>
      </c>
      <c r="BF2545" s="5" t="s">
        <v>1333</v>
      </c>
      <c r="BG2545" s="4" t="s">
        <v>3905</v>
      </c>
      <c r="BH2545" s="5" t="s">
        <v>1343</v>
      </c>
    </row>
    <row r="2546" spans="1:60" x14ac:dyDescent="0.25">
      <c r="A2546">
        <f t="shared" si="211"/>
        <v>97938</v>
      </c>
      <c r="B2546">
        <f t="shared" si="212"/>
        <v>50100607</v>
      </c>
      <c r="C2546" t="str">
        <f t="shared" si="213"/>
        <v>CC</v>
      </c>
      <c r="D2546" t="str">
        <f t="shared" si="210"/>
        <v>REGION GRAND OUEST</v>
      </c>
      <c r="E2546" s="12" t="str">
        <f t="shared" si="214"/>
        <v>TERRAIN</v>
      </c>
      <c r="F2546" s="4" t="s">
        <v>10020</v>
      </c>
      <c r="G2546" s="4" t="s">
        <v>10021</v>
      </c>
      <c r="H2546" s="5">
        <v>2</v>
      </c>
      <c r="I2546" s="5" t="s">
        <v>6943</v>
      </c>
      <c r="J2546" s="5"/>
      <c r="K2546" s="5"/>
      <c r="L2546" s="5"/>
      <c r="M2546" s="5" t="s">
        <v>1343</v>
      </c>
      <c r="N2546" s="5"/>
      <c r="O2546" s="5"/>
      <c r="P2546" s="5"/>
      <c r="Q2546" s="5"/>
      <c r="R2546" s="5"/>
      <c r="S2546" s="5"/>
      <c r="T2546" s="5"/>
      <c r="U2546" s="6">
        <v>45597</v>
      </c>
      <c r="V2546" s="4"/>
      <c r="W2546" s="4" t="s">
        <v>1329</v>
      </c>
      <c r="X2546" s="5"/>
      <c r="Y2546" s="5"/>
      <c r="Z2546" s="5"/>
      <c r="AA2546" s="5" t="s">
        <v>9025</v>
      </c>
      <c r="AB2546" s="5"/>
      <c r="AC2546" s="5"/>
      <c r="AD2546" s="5"/>
      <c r="AE2546" s="5"/>
      <c r="AF2546" s="6"/>
      <c r="AG2546" s="5"/>
      <c r="AH2546" s="5"/>
      <c r="AI2546" s="5"/>
      <c r="AJ2546" s="6"/>
      <c r="AK2546" s="5"/>
      <c r="AL2546" s="6"/>
      <c r="AM2546" s="5"/>
      <c r="AN2546" s="5"/>
      <c r="AO2546" s="5"/>
      <c r="AP2546" s="5" t="s">
        <v>1413</v>
      </c>
      <c r="AQ2546" s="4" t="s">
        <v>1414</v>
      </c>
      <c r="AR2546" s="5" t="s">
        <v>19</v>
      </c>
      <c r="AS2546" s="4" t="s">
        <v>2225</v>
      </c>
      <c r="AT2546" s="5" t="s">
        <v>2226</v>
      </c>
      <c r="AU2546" s="5" t="s">
        <v>41</v>
      </c>
      <c r="AV2546" s="4" t="s">
        <v>2227</v>
      </c>
      <c r="AW2546" s="5" t="s">
        <v>89</v>
      </c>
      <c r="AX2546" s="5" t="s">
        <v>5596</v>
      </c>
      <c r="AY2546" s="5" t="s">
        <v>5597</v>
      </c>
      <c r="AZ2546" s="5" t="s">
        <v>11</v>
      </c>
      <c r="BA2546" s="5" t="s">
        <v>5598</v>
      </c>
      <c r="BB2546" s="5" t="s">
        <v>5599</v>
      </c>
      <c r="BC2546" s="5"/>
      <c r="BD2546" s="5"/>
      <c r="BE2546" s="5"/>
      <c r="BF2546" s="5"/>
      <c r="BG2546" s="5" t="s">
        <v>10021</v>
      </c>
      <c r="BH2546" s="5" t="s">
        <v>1343</v>
      </c>
    </row>
    <row r="2547" spans="1:60" x14ac:dyDescent="0.25">
      <c r="A2547">
        <f t="shared" si="211"/>
        <v>97933</v>
      </c>
      <c r="B2547">
        <f t="shared" si="212"/>
        <v>50100606</v>
      </c>
      <c r="C2547" t="str">
        <f t="shared" si="213"/>
        <v>CC</v>
      </c>
      <c r="D2547" t="str">
        <f t="shared" si="210"/>
        <v>REGION GRAND SUD</v>
      </c>
      <c r="E2547" s="12" t="str">
        <f t="shared" si="214"/>
        <v>TERRAIN</v>
      </c>
      <c r="F2547" s="4" t="s">
        <v>10022</v>
      </c>
      <c r="G2547" s="4" t="s">
        <v>2575</v>
      </c>
      <c r="H2547" s="5">
        <v>2</v>
      </c>
      <c r="I2547" s="5" t="s">
        <v>6943</v>
      </c>
      <c r="J2547" s="5"/>
      <c r="K2547" s="5"/>
      <c r="L2547" s="5"/>
      <c r="M2547" s="5" t="s">
        <v>1343</v>
      </c>
      <c r="N2547" s="5"/>
      <c r="O2547" s="6"/>
      <c r="P2547" s="5"/>
      <c r="Q2547" s="5"/>
      <c r="R2547" s="5"/>
      <c r="S2547" s="5"/>
      <c r="T2547" s="5"/>
      <c r="U2547" s="6">
        <v>45627</v>
      </c>
      <c r="V2547" s="4"/>
      <c r="W2547" s="4" t="s">
        <v>1329</v>
      </c>
      <c r="X2547" s="5"/>
      <c r="Y2547" s="5"/>
      <c r="Z2547" s="5"/>
      <c r="AA2547" s="4" t="s">
        <v>2572</v>
      </c>
      <c r="AB2547" s="5"/>
      <c r="AC2547" s="5"/>
      <c r="AD2547" s="5"/>
      <c r="AE2547" s="5"/>
      <c r="AF2547" s="6"/>
      <c r="AG2547" s="5"/>
      <c r="AH2547" s="5"/>
      <c r="AI2547" s="5"/>
      <c r="AJ2547" s="6"/>
      <c r="AK2547" s="5"/>
      <c r="AL2547" s="6"/>
      <c r="AM2547" s="5"/>
      <c r="AN2547" s="5"/>
      <c r="AO2547" s="5"/>
      <c r="AP2547" s="5" t="s">
        <v>1335</v>
      </c>
      <c r="AQ2547" s="4" t="s">
        <v>1336</v>
      </c>
      <c r="AR2547" s="5" t="s">
        <v>12476</v>
      </c>
      <c r="AS2547" s="4" t="s">
        <v>1795</v>
      </c>
      <c r="AT2547" s="5" t="s">
        <v>1796</v>
      </c>
      <c r="AU2547" s="5" t="s">
        <v>41</v>
      </c>
      <c r="AV2547" s="4" t="s">
        <v>1797</v>
      </c>
      <c r="AW2547" s="5" t="s">
        <v>227</v>
      </c>
      <c r="AX2547" s="5" t="s">
        <v>1798</v>
      </c>
      <c r="AY2547" s="5" t="s">
        <v>1799</v>
      </c>
      <c r="AZ2547" s="5" t="s">
        <v>11</v>
      </c>
      <c r="BA2547" s="4" t="s">
        <v>1800</v>
      </c>
      <c r="BB2547" s="5" t="s">
        <v>1801</v>
      </c>
      <c r="BC2547" s="4" t="s">
        <v>2570</v>
      </c>
      <c r="BD2547" s="5" t="s">
        <v>2574</v>
      </c>
      <c r="BE2547" s="5" t="s">
        <v>25</v>
      </c>
      <c r="BF2547" s="5" t="s">
        <v>1333</v>
      </c>
      <c r="BG2547" s="4" t="s">
        <v>2575</v>
      </c>
      <c r="BH2547" s="5" t="s">
        <v>1343</v>
      </c>
    </row>
    <row r="2548" spans="1:60" x14ac:dyDescent="0.25">
      <c r="A2548">
        <f t="shared" si="211"/>
        <v>97930</v>
      </c>
      <c r="B2548">
        <f t="shared" si="212"/>
        <v>50100605</v>
      </c>
      <c r="C2548" t="str">
        <f t="shared" si="213"/>
        <v>CC</v>
      </c>
      <c r="D2548" t="str">
        <f t="shared" si="210"/>
        <v>REGION GRAND SUD</v>
      </c>
      <c r="E2548" s="12" t="str">
        <f t="shared" si="214"/>
        <v>TERRAIN</v>
      </c>
      <c r="F2548" s="4" t="s">
        <v>10023</v>
      </c>
      <c r="G2548" s="4" t="s">
        <v>4489</v>
      </c>
      <c r="H2548" s="5">
        <v>2</v>
      </c>
      <c r="I2548" s="5" t="s">
        <v>6943</v>
      </c>
      <c r="J2548" s="5"/>
      <c r="K2548" s="5"/>
      <c r="L2548" s="5"/>
      <c r="M2548" s="5" t="s">
        <v>1343</v>
      </c>
      <c r="N2548" s="5"/>
      <c r="O2548" s="5"/>
      <c r="P2548" s="5"/>
      <c r="Q2548" s="5"/>
      <c r="R2548" s="5"/>
      <c r="S2548" s="5"/>
      <c r="T2548" s="5"/>
      <c r="U2548" s="6">
        <v>45474</v>
      </c>
      <c r="V2548" s="4"/>
      <c r="W2548" s="4" t="s">
        <v>1329</v>
      </c>
      <c r="X2548" s="5"/>
      <c r="Y2548" s="5"/>
      <c r="Z2548" s="5"/>
      <c r="AA2548" s="4" t="s">
        <v>3568</v>
      </c>
      <c r="AB2548" s="5"/>
      <c r="AC2548" s="5"/>
      <c r="AD2548" s="5"/>
      <c r="AE2548" s="5"/>
      <c r="AF2548" s="6"/>
      <c r="AG2548" s="5"/>
      <c r="AH2548" s="5"/>
      <c r="AI2548" s="5"/>
      <c r="AJ2548" s="6"/>
      <c r="AK2548" s="5"/>
      <c r="AL2548" s="6"/>
      <c r="AM2548" s="5"/>
      <c r="AN2548" s="5"/>
      <c r="AO2548" s="5"/>
      <c r="AP2548" s="5" t="s">
        <v>1335</v>
      </c>
      <c r="AQ2548" s="4" t="s">
        <v>1336</v>
      </c>
      <c r="AR2548" s="5" t="s">
        <v>12476</v>
      </c>
      <c r="AS2548" s="4" t="s">
        <v>1629</v>
      </c>
      <c r="AT2548" s="5" t="s">
        <v>1630</v>
      </c>
      <c r="AU2548" s="5" t="s">
        <v>41</v>
      </c>
      <c r="AV2548" s="4" t="s">
        <v>1631</v>
      </c>
      <c r="AW2548" s="5" t="s">
        <v>7</v>
      </c>
      <c r="AX2548" s="5" t="s">
        <v>3055</v>
      </c>
      <c r="AY2548" s="5" t="s">
        <v>3056</v>
      </c>
      <c r="AZ2548" s="5" t="s">
        <v>11</v>
      </c>
      <c r="BA2548" s="4" t="s">
        <v>3057</v>
      </c>
      <c r="BB2548" s="5" t="s">
        <v>3058</v>
      </c>
      <c r="BC2548" s="4" t="s">
        <v>4484</v>
      </c>
      <c r="BD2548" s="5" t="s">
        <v>4488</v>
      </c>
      <c r="BE2548" s="5" t="s">
        <v>25</v>
      </c>
      <c r="BF2548" s="5" t="s">
        <v>1333</v>
      </c>
      <c r="BG2548" s="4" t="s">
        <v>4489</v>
      </c>
      <c r="BH2548" s="5" t="s">
        <v>1343</v>
      </c>
    </row>
    <row r="2549" spans="1:60" x14ac:dyDescent="0.25">
      <c r="A2549">
        <f t="shared" si="211"/>
        <v>97929</v>
      </c>
      <c r="B2549">
        <f t="shared" si="212"/>
        <v>50100604</v>
      </c>
      <c r="C2549" t="str">
        <f t="shared" si="213"/>
        <v>CC</v>
      </c>
      <c r="D2549" t="str">
        <f t="shared" si="210"/>
        <v>REGION GRAND SUD</v>
      </c>
      <c r="E2549" s="12" t="str">
        <f t="shared" si="214"/>
        <v>TERRAIN</v>
      </c>
      <c r="F2549" s="4" t="s">
        <v>10024</v>
      </c>
      <c r="G2549" s="4" t="s">
        <v>5354</v>
      </c>
      <c r="H2549" s="5">
        <v>2</v>
      </c>
      <c r="I2549" s="5" t="s">
        <v>6943</v>
      </c>
      <c r="J2549" s="5"/>
      <c r="K2549" s="5"/>
      <c r="L2549" s="5"/>
      <c r="M2549" s="5" t="s">
        <v>1343</v>
      </c>
      <c r="N2549" s="5"/>
      <c r="O2549" s="6"/>
      <c r="P2549" s="5"/>
      <c r="Q2549" s="5"/>
      <c r="R2549" s="5"/>
      <c r="S2549" s="5"/>
      <c r="T2549" s="5"/>
      <c r="U2549" s="6">
        <v>45474</v>
      </c>
      <c r="V2549" s="4"/>
      <c r="W2549" s="4" t="s">
        <v>1329</v>
      </c>
      <c r="X2549" s="5"/>
      <c r="Y2549" s="5"/>
      <c r="Z2549" s="5"/>
      <c r="AA2549" s="4" t="s">
        <v>5351</v>
      </c>
      <c r="AB2549" s="5"/>
      <c r="AC2549" s="5"/>
      <c r="AD2549" s="5"/>
      <c r="AE2549" s="5"/>
      <c r="AF2549" s="6"/>
      <c r="AG2549" s="5"/>
      <c r="AH2549" s="5"/>
      <c r="AI2549" s="5"/>
      <c r="AJ2549" s="6"/>
      <c r="AK2549" s="5"/>
      <c r="AL2549" s="6"/>
      <c r="AM2549" s="5"/>
      <c r="AN2549" s="5"/>
      <c r="AO2549" s="5"/>
      <c r="AP2549" s="5" t="s">
        <v>1335</v>
      </c>
      <c r="AQ2549" s="4" t="s">
        <v>1336</v>
      </c>
      <c r="AR2549" s="5" t="s">
        <v>12476</v>
      </c>
      <c r="AS2549" s="4" t="s">
        <v>1522</v>
      </c>
      <c r="AT2549" s="5" t="s">
        <v>1523</v>
      </c>
      <c r="AU2549" s="5" t="s">
        <v>41</v>
      </c>
      <c r="AV2549" s="4" t="s">
        <v>1524</v>
      </c>
      <c r="AW2549" s="5" t="s">
        <v>93</v>
      </c>
      <c r="AX2549" s="5" t="s">
        <v>1734</v>
      </c>
      <c r="AY2549" s="5" t="s">
        <v>1735</v>
      </c>
      <c r="AZ2549" s="5" t="s">
        <v>11</v>
      </c>
      <c r="BA2549" s="4" t="s">
        <v>1736</v>
      </c>
      <c r="BB2549" s="5" t="s">
        <v>1737</v>
      </c>
      <c r="BC2549" s="4" t="s">
        <v>5349</v>
      </c>
      <c r="BD2549" s="5" t="s">
        <v>5353</v>
      </c>
      <c r="BE2549" s="5" t="s">
        <v>60</v>
      </c>
      <c r="BF2549" s="5" t="s">
        <v>1333</v>
      </c>
      <c r="BG2549" s="4" t="s">
        <v>5354</v>
      </c>
      <c r="BH2549" s="5" t="s">
        <v>1343</v>
      </c>
    </row>
    <row r="2550" spans="1:60" x14ac:dyDescent="0.25">
      <c r="A2550">
        <f t="shared" si="211"/>
        <v>97924</v>
      </c>
      <c r="B2550">
        <f t="shared" si="212"/>
        <v>50100603</v>
      </c>
      <c r="C2550" t="str">
        <f t="shared" si="213"/>
        <v>CC</v>
      </c>
      <c r="D2550" t="str">
        <f t="shared" si="210"/>
        <v>REGION GRAND SUD</v>
      </c>
      <c r="E2550" s="12" t="str">
        <f t="shared" si="214"/>
        <v>TERRAIN</v>
      </c>
      <c r="F2550" s="4" t="s">
        <v>10025</v>
      </c>
      <c r="G2550" s="4" t="s">
        <v>1579</v>
      </c>
      <c r="H2550" s="5">
        <v>2</v>
      </c>
      <c r="I2550" s="5" t="s">
        <v>6943</v>
      </c>
      <c r="J2550" s="5"/>
      <c r="K2550" s="5"/>
      <c r="L2550" s="5"/>
      <c r="M2550" s="5" t="s">
        <v>1343</v>
      </c>
      <c r="N2550" s="5"/>
      <c r="O2550" s="5"/>
      <c r="P2550" s="5"/>
      <c r="Q2550" s="5"/>
      <c r="R2550" s="5"/>
      <c r="S2550" s="5"/>
      <c r="T2550" s="5"/>
      <c r="U2550" s="6">
        <v>45474</v>
      </c>
      <c r="V2550" s="4"/>
      <c r="W2550" s="4" t="s">
        <v>1329</v>
      </c>
      <c r="X2550" s="5"/>
      <c r="Y2550" s="5"/>
      <c r="Z2550" s="5"/>
      <c r="AA2550" s="5" t="s">
        <v>1572</v>
      </c>
      <c r="AB2550" s="5"/>
      <c r="AC2550" s="5"/>
      <c r="AD2550" s="5"/>
      <c r="AE2550" s="5"/>
      <c r="AF2550" s="6"/>
      <c r="AG2550" s="5"/>
      <c r="AH2550" s="5"/>
      <c r="AI2550" s="5"/>
      <c r="AJ2550" s="6"/>
      <c r="AK2550" s="5"/>
      <c r="AL2550" s="6"/>
      <c r="AM2550" s="5"/>
      <c r="AN2550" s="5"/>
      <c r="AO2550" s="5"/>
      <c r="AP2550" s="5" t="s">
        <v>1335</v>
      </c>
      <c r="AQ2550" s="4" t="s">
        <v>1336</v>
      </c>
      <c r="AR2550" s="5" t="s">
        <v>12476</v>
      </c>
      <c r="AS2550" s="5" t="s">
        <v>1522</v>
      </c>
      <c r="AT2550" s="5" t="s">
        <v>1523</v>
      </c>
      <c r="AU2550" s="5" t="s">
        <v>41</v>
      </c>
      <c r="AV2550" s="4" t="s">
        <v>1524</v>
      </c>
      <c r="AW2550" s="5" t="s">
        <v>93</v>
      </c>
      <c r="AX2550" s="5" t="s">
        <v>1574</v>
      </c>
      <c r="AY2550" s="5" t="s">
        <v>1575</v>
      </c>
      <c r="AZ2550" s="5" t="s">
        <v>11</v>
      </c>
      <c r="BA2550" s="5" t="s">
        <v>1576</v>
      </c>
      <c r="BB2550" s="5" t="s">
        <v>1577</v>
      </c>
      <c r="BC2550" s="5" t="s">
        <v>1571</v>
      </c>
      <c r="BD2550" s="5" t="s">
        <v>1578</v>
      </c>
      <c r="BE2550" s="5" t="s">
        <v>25</v>
      </c>
      <c r="BF2550" s="5" t="s">
        <v>1333</v>
      </c>
      <c r="BG2550" s="5" t="s">
        <v>1579</v>
      </c>
      <c r="BH2550" s="5" t="s">
        <v>1343</v>
      </c>
    </row>
    <row r="2551" spans="1:60" x14ac:dyDescent="0.25">
      <c r="A2551">
        <f t="shared" si="211"/>
        <v>97922</v>
      </c>
      <c r="B2551">
        <f t="shared" si="212"/>
        <v>50100602</v>
      </c>
      <c r="C2551" t="str">
        <f t="shared" si="213"/>
        <v>CC</v>
      </c>
      <c r="D2551" t="str">
        <f t="shared" si="210"/>
        <v>REGION GRAND SUD</v>
      </c>
      <c r="E2551" s="12" t="str">
        <f t="shared" si="214"/>
        <v>TERRAIN</v>
      </c>
      <c r="F2551" s="4" t="s">
        <v>10026</v>
      </c>
      <c r="G2551" s="4" t="s">
        <v>10027</v>
      </c>
      <c r="H2551" s="5">
        <v>2</v>
      </c>
      <c r="I2551" s="5" t="s">
        <v>6943</v>
      </c>
      <c r="J2551" s="5"/>
      <c r="K2551" s="5"/>
      <c r="L2551" s="5"/>
      <c r="M2551" s="5" t="s">
        <v>1343</v>
      </c>
      <c r="N2551" s="5"/>
      <c r="O2551" s="5"/>
      <c r="P2551" s="5"/>
      <c r="Q2551" s="5"/>
      <c r="R2551" s="5"/>
      <c r="S2551" s="5"/>
      <c r="T2551" s="5"/>
      <c r="U2551" s="6">
        <v>45566</v>
      </c>
      <c r="V2551" s="4"/>
      <c r="W2551" s="4" t="s">
        <v>1329</v>
      </c>
      <c r="X2551" s="5"/>
      <c r="Y2551" s="5"/>
      <c r="Z2551" s="5"/>
      <c r="AA2551" s="5" t="s">
        <v>4965</v>
      </c>
      <c r="AB2551" s="5"/>
      <c r="AC2551" s="5"/>
      <c r="AD2551" s="5"/>
      <c r="AE2551" s="5"/>
      <c r="AF2551" s="6"/>
      <c r="AG2551" s="5"/>
      <c r="AH2551" s="5"/>
      <c r="AI2551" s="5"/>
      <c r="AJ2551" s="6"/>
      <c r="AK2551" s="5"/>
      <c r="AL2551" s="6"/>
      <c r="AM2551" s="5"/>
      <c r="AN2551" s="5"/>
      <c r="AO2551" s="5"/>
      <c r="AP2551" s="5" t="s">
        <v>1335</v>
      </c>
      <c r="AQ2551" s="4" t="s">
        <v>1336</v>
      </c>
      <c r="AR2551" s="5" t="s">
        <v>12476</v>
      </c>
      <c r="AS2551" s="5" t="s">
        <v>1403</v>
      </c>
      <c r="AT2551" s="5" t="s">
        <v>1404</v>
      </c>
      <c r="AU2551" s="5" t="s">
        <v>41</v>
      </c>
      <c r="AV2551" s="4" t="s">
        <v>1405</v>
      </c>
      <c r="AW2551" s="5" t="s">
        <v>61</v>
      </c>
      <c r="AX2551" s="5" t="s">
        <v>1618</v>
      </c>
      <c r="AY2551" s="5" t="s">
        <v>1619</v>
      </c>
      <c r="AZ2551" s="5" t="s">
        <v>11</v>
      </c>
      <c r="BA2551" s="5" t="s">
        <v>1620</v>
      </c>
      <c r="BB2551" s="5" t="s">
        <v>1621</v>
      </c>
      <c r="BC2551" s="5"/>
      <c r="BD2551" s="5"/>
      <c r="BE2551" s="5"/>
      <c r="BF2551" s="5"/>
      <c r="BG2551" s="5" t="s">
        <v>10027</v>
      </c>
      <c r="BH2551" s="5" t="s">
        <v>1343</v>
      </c>
    </row>
    <row r="2552" spans="1:60" x14ac:dyDescent="0.25">
      <c r="A2552">
        <f t="shared" si="211"/>
        <v>97919</v>
      </c>
      <c r="B2552">
        <f t="shared" si="212"/>
        <v>50100601</v>
      </c>
      <c r="C2552" t="str">
        <f t="shared" si="213"/>
        <v>CC</v>
      </c>
      <c r="D2552" t="str">
        <f t="shared" si="210"/>
        <v>REGION GRAND SUD</v>
      </c>
      <c r="E2552" s="12" t="str">
        <f t="shared" si="214"/>
        <v>TERRAIN</v>
      </c>
      <c r="F2552" s="4" t="s">
        <v>10028</v>
      </c>
      <c r="G2552" s="4" t="s">
        <v>6206</v>
      </c>
      <c r="H2552" s="5">
        <v>2</v>
      </c>
      <c r="I2552" s="5" t="s">
        <v>6943</v>
      </c>
      <c r="J2552" s="5"/>
      <c r="K2552" s="5"/>
      <c r="L2552" s="5"/>
      <c r="M2552" s="5" t="s">
        <v>1343</v>
      </c>
      <c r="N2552" s="5"/>
      <c r="O2552" s="5"/>
      <c r="P2552" s="5"/>
      <c r="Q2552" s="5"/>
      <c r="R2552" s="5"/>
      <c r="S2552" s="5"/>
      <c r="T2552" s="5"/>
      <c r="U2552" s="6">
        <v>45536</v>
      </c>
      <c r="V2552" s="4"/>
      <c r="W2552" s="4" t="s">
        <v>1329</v>
      </c>
      <c r="X2552" s="5"/>
      <c r="Y2552" s="5"/>
      <c r="Z2552" s="5"/>
      <c r="AA2552" s="4" t="s">
        <v>6203</v>
      </c>
      <c r="AB2552" s="5"/>
      <c r="AC2552" s="5"/>
      <c r="AD2552" s="5"/>
      <c r="AE2552" s="5"/>
      <c r="AF2552" s="6"/>
      <c r="AG2552" s="5"/>
      <c r="AH2552" s="5"/>
      <c r="AI2552" s="5"/>
      <c r="AJ2552" s="6"/>
      <c r="AK2552" s="5"/>
      <c r="AL2552" s="6"/>
      <c r="AM2552" s="5"/>
      <c r="AN2552" s="5"/>
      <c r="AO2552" s="5"/>
      <c r="AP2552" s="5" t="s">
        <v>1335</v>
      </c>
      <c r="AQ2552" s="4" t="s">
        <v>1336</v>
      </c>
      <c r="AR2552" s="5" t="s">
        <v>12476</v>
      </c>
      <c r="AS2552" s="4" t="s">
        <v>1522</v>
      </c>
      <c r="AT2552" s="5" t="s">
        <v>1523</v>
      </c>
      <c r="AU2552" s="5" t="s">
        <v>41</v>
      </c>
      <c r="AV2552" s="4" t="s">
        <v>1524</v>
      </c>
      <c r="AW2552" s="5" t="s">
        <v>93</v>
      </c>
      <c r="AX2552" s="5" t="s">
        <v>1734</v>
      </c>
      <c r="AY2552" s="5" t="s">
        <v>1735</v>
      </c>
      <c r="AZ2552" s="5" t="s">
        <v>11</v>
      </c>
      <c r="BA2552" s="4" t="s">
        <v>1736</v>
      </c>
      <c r="BB2552" s="5" t="s">
        <v>1737</v>
      </c>
      <c r="BC2552" s="4" t="s">
        <v>6200</v>
      </c>
      <c r="BD2552" s="5" t="s">
        <v>6205</v>
      </c>
      <c r="BE2552" s="5" t="s">
        <v>245</v>
      </c>
      <c r="BF2552" s="5" t="s">
        <v>1333</v>
      </c>
      <c r="BG2552" s="4" t="s">
        <v>6206</v>
      </c>
      <c r="BH2552" s="5" t="s">
        <v>1343</v>
      </c>
    </row>
    <row r="2553" spans="1:60" x14ac:dyDescent="0.25">
      <c r="A2553">
        <f t="shared" si="211"/>
        <v>97911</v>
      </c>
      <c r="B2553">
        <f t="shared" si="212"/>
        <v>50100599</v>
      </c>
      <c r="C2553" t="str">
        <f t="shared" si="213"/>
        <v>CC</v>
      </c>
      <c r="D2553" t="str">
        <f t="shared" si="210"/>
        <v>REGION CENTRE EST</v>
      </c>
      <c r="E2553" s="12" t="str">
        <f t="shared" si="214"/>
        <v>TERRAIN</v>
      </c>
      <c r="F2553" s="4" t="s">
        <v>10029</v>
      </c>
      <c r="G2553" s="4" t="s">
        <v>7755</v>
      </c>
      <c r="H2553" s="5">
        <v>2</v>
      </c>
      <c r="I2553" s="5" t="s">
        <v>6943</v>
      </c>
      <c r="J2553" s="5"/>
      <c r="K2553" s="5"/>
      <c r="L2553" s="5"/>
      <c r="M2553" s="5" t="s">
        <v>1343</v>
      </c>
      <c r="N2553" s="5"/>
      <c r="O2553" s="6"/>
      <c r="P2553" s="5"/>
      <c r="Q2553" s="5"/>
      <c r="R2553" s="5"/>
      <c r="S2553" s="5"/>
      <c r="T2553" s="5"/>
      <c r="U2553" s="6">
        <v>45627</v>
      </c>
      <c r="V2553" s="4"/>
      <c r="W2553" s="4" t="s">
        <v>1329</v>
      </c>
      <c r="X2553" s="5"/>
      <c r="Y2553" s="5"/>
      <c r="Z2553" s="5"/>
      <c r="AA2553" s="4" t="s">
        <v>7752</v>
      </c>
      <c r="AB2553" s="5"/>
      <c r="AC2553" s="5"/>
      <c r="AD2553" s="5"/>
      <c r="AE2553" s="5"/>
      <c r="AF2553" s="6"/>
      <c r="AG2553" s="5"/>
      <c r="AH2553" s="5"/>
      <c r="AI2553" s="5"/>
      <c r="AJ2553" s="6"/>
      <c r="AK2553" s="5"/>
      <c r="AL2553" s="6"/>
      <c r="AM2553" s="5"/>
      <c r="AN2553" s="5"/>
      <c r="AO2553" s="5"/>
      <c r="AP2553" s="5" t="s">
        <v>1536</v>
      </c>
      <c r="AQ2553" s="4" t="s">
        <v>12479</v>
      </c>
      <c r="AR2553" s="5" t="s">
        <v>12480</v>
      </c>
      <c r="AS2553" s="4" t="s">
        <v>1696</v>
      </c>
      <c r="AT2553" s="5" t="s">
        <v>1697</v>
      </c>
      <c r="AU2553" s="5" t="s">
        <v>41</v>
      </c>
      <c r="AV2553" s="4" t="s">
        <v>1698</v>
      </c>
      <c r="AW2553" s="5" t="s">
        <v>66</v>
      </c>
      <c r="AX2553" s="5" t="s">
        <v>1699</v>
      </c>
      <c r="AY2553" s="5" t="s">
        <v>1700</v>
      </c>
      <c r="AZ2553" s="5" t="s">
        <v>11</v>
      </c>
      <c r="BA2553" s="4" t="s">
        <v>1701</v>
      </c>
      <c r="BB2553" s="5" t="s">
        <v>1702</v>
      </c>
      <c r="BC2553" s="4" t="s">
        <v>7750</v>
      </c>
      <c r="BD2553" s="5" t="s">
        <v>7754</v>
      </c>
      <c r="BE2553" s="5" t="s">
        <v>25</v>
      </c>
      <c r="BF2553" s="5" t="s">
        <v>1333</v>
      </c>
      <c r="BG2553" s="4" t="s">
        <v>7755</v>
      </c>
      <c r="BH2553" s="5" t="s">
        <v>1343</v>
      </c>
    </row>
    <row r="2554" spans="1:60" x14ac:dyDescent="0.25">
      <c r="A2554">
        <f t="shared" si="211"/>
        <v>97897</v>
      </c>
      <c r="B2554">
        <f t="shared" si="212"/>
        <v>50100597</v>
      </c>
      <c r="C2554" t="str">
        <f t="shared" si="213"/>
        <v>CC</v>
      </c>
      <c r="D2554" t="str">
        <f t="shared" si="210"/>
        <v>REGION ILE DE FRANCE NORD</v>
      </c>
      <c r="E2554" s="12" t="str">
        <f t="shared" si="214"/>
        <v>TERRAIN</v>
      </c>
      <c r="F2554" s="4" t="s">
        <v>10030</v>
      </c>
      <c r="G2554" s="4" t="s">
        <v>4229</v>
      </c>
      <c r="H2554" s="5">
        <v>2</v>
      </c>
      <c r="I2554" s="5" t="s">
        <v>6943</v>
      </c>
      <c r="J2554" s="5"/>
      <c r="K2554" s="5"/>
      <c r="L2554" s="5"/>
      <c r="M2554" s="5" t="s">
        <v>1343</v>
      </c>
      <c r="N2554" s="5"/>
      <c r="O2554" s="5"/>
      <c r="P2554" s="5"/>
      <c r="Q2554" s="5"/>
      <c r="R2554" s="5"/>
      <c r="S2554" s="5"/>
      <c r="T2554" s="5"/>
      <c r="U2554" s="6">
        <v>45597</v>
      </c>
      <c r="V2554" s="4"/>
      <c r="W2554" s="4" t="s">
        <v>1329</v>
      </c>
      <c r="X2554" s="5"/>
      <c r="Y2554" s="5"/>
      <c r="Z2554" s="5"/>
      <c r="AA2554" s="4" t="s">
        <v>2788</v>
      </c>
      <c r="AB2554" s="5"/>
      <c r="AC2554" s="5"/>
      <c r="AD2554" s="5"/>
      <c r="AE2554" s="5"/>
      <c r="AF2554" s="6"/>
      <c r="AG2554" s="5"/>
      <c r="AH2554" s="5"/>
      <c r="AI2554" s="5"/>
      <c r="AJ2554" s="6"/>
      <c r="AK2554" s="5"/>
      <c r="AL2554" s="6"/>
      <c r="AM2554" s="5"/>
      <c r="AN2554" s="5"/>
      <c r="AO2554" s="5"/>
      <c r="AP2554" s="5" t="s">
        <v>12477</v>
      </c>
      <c r="AQ2554" s="4" t="s">
        <v>1351</v>
      </c>
      <c r="AR2554" s="5" t="s">
        <v>12478</v>
      </c>
      <c r="AS2554" s="4" t="s">
        <v>1450</v>
      </c>
      <c r="AT2554" s="5" t="s">
        <v>1451</v>
      </c>
      <c r="AU2554" s="5" t="s">
        <v>41</v>
      </c>
      <c r="AV2554" s="4" t="s">
        <v>1452</v>
      </c>
      <c r="AW2554" s="5" t="s">
        <v>230</v>
      </c>
      <c r="AX2554" s="5" t="s">
        <v>3149</v>
      </c>
      <c r="AY2554" s="5" t="s">
        <v>3153</v>
      </c>
      <c r="AZ2554" s="5" t="s">
        <v>11</v>
      </c>
      <c r="BA2554" s="4" t="s">
        <v>3154</v>
      </c>
      <c r="BB2554" s="5" t="s">
        <v>3155</v>
      </c>
      <c r="BC2554" s="4" t="s">
        <v>4225</v>
      </c>
      <c r="BD2554" s="5" t="s">
        <v>4228</v>
      </c>
      <c r="BE2554" s="5" t="s">
        <v>25</v>
      </c>
      <c r="BF2554" s="5" t="s">
        <v>1333</v>
      </c>
      <c r="BG2554" s="4" t="s">
        <v>4229</v>
      </c>
      <c r="BH2554" s="5" t="s">
        <v>1343</v>
      </c>
    </row>
    <row r="2555" spans="1:60" x14ac:dyDescent="0.25">
      <c r="A2555">
        <f t="shared" si="211"/>
        <v>97896</v>
      </c>
      <c r="B2555">
        <f t="shared" si="212"/>
        <v>50100596</v>
      </c>
      <c r="C2555" t="str">
        <f t="shared" si="213"/>
        <v>CC</v>
      </c>
      <c r="D2555" t="str">
        <f t="shared" si="210"/>
        <v>REGION ILE DE FRANCE NORD</v>
      </c>
      <c r="E2555" s="12" t="str">
        <f t="shared" si="214"/>
        <v>TERRAIN</v>
      </c>
      <c r="F2555" s="4" t="s">
        <v>10031</v>
      </c>
      <c r="G2555" s="4" t="s">
        <v>5615</v>
      </c>
      <c r="H2555" s="5">
        <v>2</v>
      </c>
      <c r="I2555" s="5" t="s">
        <v>6943</v>
      </c>
      <c r="J2555" s="5"/>
      <c r="K2555" s="5"/>
      <c r="L2555" s="5"/>
      <c r="M2555" s="5" t="s">
        <v>1343</v>
      </c>
      <c r="N2555" s="5"/>
      <c r="O2555" s="6"/>
      <c r="P2555" s="5"/>
      <c r="Q2555" s="5"/>
      <c r="R2555" s="5"/>
      <c r="S2555" s="5"/>
      <c r="T2555" s="5"/>
      <c r="U2555" s="6">
        <v>45597</v>
      </c>
      <c r="V2555" s="4"/>
      <c r="W2555" s="4" t="s">
        <v>1329</v>
      </c>
      <c r="X2555" s="5"/>
      <c r="Y2555" s="5"/>
      <c r="Z2555" s="5"/>
      <c r="AA2555" s="5" t="s">
        <v>5612</v>
      </c>
      <c r="AB2555" s="5"/>
      <c r="AC2555" s="5"/>
      <c r="AD2555" s="5"/>
      <c r="AE2555" s="5"/>
      <c r="AF2555" s="6"/>
      <c r="AG2555" s="5"/>
      <c r="AH2555" s="5"/>
      <c r="AI2555" s="5"/>
      <c r="AJ2555" s="6"/>
      <c r="AK2555" s="5"/>
      <c r="AL2555" s="6"/>
      <c r="AM2555" s="5"/>
      <c r="AN2555" s="5"/>
      <c r="AO2555" s="5"/>
      <c r="AP2555" s="5" t="s">
        <v>12477</v>
      </c>
      <c r="AQ2555" s="4" t="s">
        <v>1351</v>
      </c>
      <c r="AR2555" s="5" t="s">
        <v>12478</v>
      </c>
      <c r="AS2555" s="4" t="s">
        <v>1450</v>
      </c>
      <c r="AT2555" s="5" t="s">
        <v>1451</v>
      </c>
      <c r="AU2555" s="5" t="s">
        <v>41</v>
      </c>
      <c r="AV2555" s="4" t="s">
        <v>1452</v>
      </c>
      <c r="AW2555" s="5" t="s">
        <v>230</v>
      </c>
      <c r="AX2555" s="5" t="s">
        <v>3149</v>
      </c>
      <c r="AY2555" s="5" t="s">
        <v>3153</v>
      </c>
      <c r="AZ2555" s="5" t="s">
        <v>11</v>
      </c>
      <c r="BA2555" s="5" t="s">
        <v>3154</v>
      </c>
      <c r="BB2555" s="5" t="s">
        <v>3155</v>
      </c>
      <c r="BC2555" s="5" t="s">
        <v>5610</v>
      </c>
      <c r="BD2555" s="5" t="s">
        <v>5614</v>
      </c>
      <c r="BE2555" s="5" t="s">
        <v>25</v>
      </c>
      <c r="BF2555" s="5" t="s">
        <v>1333</v>
      </c>
      <c r="BG2555" s="5" t="s">
        <v>5615</v>
      </c>
      <c r="BH2555" s="5" t="s">
        <v>1343</v>
      </c>
    </row>
    <row r="2556" spans="1:60" x14ac:dyDescent="0.25">
      <c r="A2556">
        <f t="shared" si="211"/>
        <v>97892</v>
      </c>
      <c r="B2556">
        <f t="shared" si="212"/>
        <v>50100595</v>
      </c>
      <c r="C2556" t="str">
        <f t="shared" si="213"/>
        <v>CC</v>
      </c>
      <c r="D2556" t="str">
        <f t="shared" si="210"/>
        <v>REGION GRAND SUD</v>
      </c>
      <c r="E2556" s="12" t="str">
        <f t="shared" si="214"/>
        <v>TERRAIN</v>
      </c>
      <c r="F2556" s="4" t="s">
        <v>10032</v>
      </c>
      <c r="G2556" s="4" t="s">
        <v>7933</v>
      </c>
      <c r="H2556" s="5">
        <v>2</v>
      </c>
      <c r="I2556" s="5" t="s">
        <v>6943</v>
      </c>
      <c r="J2556" s="5"/>
      <c r="K2556" s="5"/>
      <c r="L2556" s="5"/>
      <c r="M2556" s="5" t="s">
        <v>1343</v>
      </c>
      <c r="N2556" s="5"/>
      <c r="O2556" s="5"/>
      <c r="P2556" s="5"/>
      <c r="Q2556" s="5"/>
      <c r="R2556" s="5"/>
      <c r="S2556" s="5"/>
      <c r="T2556" s="5"/>
      <c r="U2556" s="6">
        <v>45566</v>
      </c>
      <c r="V2556" s="4"/>
      <c r="W2556" s="4" t="s">
        <v>1329</v>
      </c>
      <c r="X2556" s="5"/>
      <c r="Y2556" s="5"/>
      <c r="Z2556" s="5"/>
      <c r="AA2556" s="4" t="s">
        <v>2125</v>
      </c>
      <c r="AB2556" s="5"/>
      <c r="AC2556" s="5"/>
      <c r="AD2556" s="5"/>
      <c r="AE2556" s="5"/>
      <c r="AF2556" s="6"/>
      <c r="AG2556" s="5"/>
      <c r="AH2556" s="5"/>
      <c r="AI2556" s="5"/>
      <c r="AJ2556" s="6"/>
      <c r="AK2556" s="5"/>
      <c r="AL2556" s="6"/>
      <c r="AM2556" s="5"/>
      <c r="AN2556" s="5"/>
      <c r="AO2556" s="5"/>
      <c r="AP2556" s="5" t="s">
        <v>1335</v>
      </c>
      <c r="AQ2556" s="4" t="s">
        <v>1336</v>
      </c>
      <c r="AR2556" s="5" t="s">
        <v>12476</v>
      </c>
      <c r="AS2556" s="4" t="s">
        <v>1473</v>
      </c>
      <c r="AT2556" s="5" t="s">
        <v>1474</v>
      </c>
      <c r="AU2556" s="5" t="s">
        <v>41</v>
      </c>
      <c r="AV2556" s="4" t="s">
        <v>1475</v>
      </c>
      <c r="AW2556" s="5" t="s">
        <v>58</v>
      </c>
      <c r="AX2556" s="5" t="s">
        <v>1489</v>
      </c>
      <c r="AY2556" s="5" t="s">
        <v>1490</v>
      </c>
      <c r="AZ2556" s="5" t="s">
        <v>11</v>
      </c>
      <c r="BA2556" s="4" t="s">
        <v>1491</v>
      </c>
      <c r="BB2556" s="5" t="s">
        <v>1492</v>
      </c>
      <c r="BC2556" s="4" t="s">
        <v>7929</v>
      </c>
      <c r="BD2556" s="5" t="s">
        <v>7932</v>
      </c>
      <c r="BE2556" s="5" t="s">
        <v>65</v>
      </c>
      <c r="BF2556" s="5" t="s">
        <v>1333</v>
      </c>
      <c r="BG2556" s="4" t="s">
        <v>7933</v>
      </c>
      <c r="BH2556" s="5" t="s">
        <v>1343</v>
      </c>
    </row>
    <row r="2557" spans="1:60" x14ac:dyDescent="0.25">
      <c r="A2557">
        <f t="shared" si="211"/>
        <v>97889</v>
      </c>
      <c r="B2557">
        <f t="shared" si="212"/>
        <v>50100594</v>
      </c>
      <c r="C2557" t="str">
        <f t="shared" si="213"/>
        <v>CC</v>
      </c>
      <c r="D2557" t="str">
        <f t="shared" si="210"/>
        <v>REGION GRAND SUD</v>
      </c>
      <c r="E2557" s="12" t="str">
        <f t="shared" si="214"/>
        <v>TERRAIN</v>
      </c>
      <c r="F2557" s="4" t="s">
        <v>10033</v>
      </c>
      <c r="G2557" s="4" t="s">
        <v>6283</v>
      </c>
      <c r="H2557" s="5">
        <v>2</v>
      </c>
      <c r="I2557" s="5" t="s">
        <v>6943</v>
      </c>
      <c r="J2557" s="5"/>
      <c r="K2557" s="5"/>
      <c r="L2557" s="5"/>
      <c r="M2557" s="5" t="s">
        <v>1343</v>
      </c>
      <c r="N2557" s="5"/>
      <c r="O2557" s="5"/>
      <c r="P2557" s="5"/>
      <c r="Q2557" s="5"/>
      <c r="R2557" s="5"/>
      <c r="S2557" s="5"/>
      <c r="T2557" s="5"/>
      <c r="U2557" s="6">
        <v>45566</v>
      </c>
      <c r="V2557" s="4"/>
      <c r="W2557" s="4" t="s">
        <v>1329</v>
      </c>
      <c r="X2557" s="5"/>
      <c r="Y2557" s="5"/>
      <c r="Z2557" s="5"/>
      <c r="AA2557" s="4" t="s">
        <v>3767</v>
      </c>
      <c r="AB2557" s="5"/>
      <c r="AC2557" s="5"/>
      <c r="AD2557" s="5"/>
      <c r="AE2557" s="5"/>
      <c r="AF2557" s="6"/>
      <c r="AG2557" s="5"/>
      <c r="AH2557" s="5"/>
      <c r="AI2557" s="5"/>
      <c r="AJ2557" s="6"/>
      <c r="AK2557" s="5"/>
      <c r="AL2557" s="6"/>
      <c r="AM2557" s="5"/>
      <c r="AN2557" s="5"/>
      <c r="AO2557" s="5"/>
      <c r="AP2557" s="5" t="s">
        <v>1335</v>
      </c>
      <c r="AQ2557" s="4" t="s">
        <v>1336</v>
      </c>
      <c r="AR2557" s="5" t="s">
        <v>12476</v>
      </c>
      <c r="AS2557" s="4" t="s">
        <v>1403</v>
      </c>
      <c r="AT2557" s="5" t="s">
        <v>1404</v>
      </c>
      <c r="AU2557" s="5" t="s">
        <v>41</v>
      </c>
      <c r="AV2557" s="4" t="s">
        <v>1405</v>
      </c>
      <c r="AW2557" s="5" t="s">
        <v>61</v>
      </c>
      <c r="AX2557" s="5" t="s">
        <v>1618</v>
      </c>
      <c r="AY2557" s="5" t="s">
        <v>1619</v>
      </c>
      <c r="AZ2557" s="5" t="s">
        <v>11</v>
      </c>
      <c r="BA2557" s="4" t="s">
        <v>1620</v>
      </c>
      <c r="BB2557" s="5" t="s">
        <v>1621</v>
      </c>
      <c r="BC2557" s="4" t="s">
        <v>6280</v>
      </c>
      <c r="BD2557" s="5" t="s">
        <v>6282</v>
      </c>
      <c r="BE2557" s="5" t="s">
        <v>25</v>
      </c>
      <c r="BF2557" s="5" t="s">
        <v>1333</v>
      </c>
      <c r="BG2557" s="4" t="s">
        <v>6283</v>
      </c>
      <c r="BH2557" s="5" t="s">
        <v>1343</v>
      </c>
    </row>
    <row r="2558" spans="1:60" x14ac:dyDescent="0.25">
      <c r="A2558">
        <f t="shared" si="211"/>
        <v>97886</v>
      </c>
      <c r="B2558">
        <f t="shared" si="212"/>
        <v>50100593</v>
      </c>
      <c r="C2558" t="str">
        <f t="shared" si="213"/>
        <v>CC</v>
      </c>
      <c r="D2558" t="str">
        <f t="shared" si="210"/>
        <v>REGION ILE DE FRANCE NORD</v>
      </c>
      <c r="E2558" s="12" t="str">
        <f t="shared" si="214"/>
        <v>TERRAIN</v>
      </c>
      <c r="F2558" s="4" t="s">
        <v>10034</v>
      </c>
      <c r="G2558" s="4" t="s">
        <v>10035</v>
      </c>
      <c r="H2558" s="5">
        <v>2</v>
      </c>
      <c r="I2558" s="5" t="s">
        <v>6943</v>
      </c>
      <c r="J2558" s="5"/>
      <c r="K2558" s="5"/>
      <c r="L2558" s="5"/>
      <c r="M2558" s="5" t="s">
        <v>1343</v>
      </c>
      <c r="N2558" s="5"/>
      <c r="O2558" s="5"/>
      <c r="P2558" s="5"/>
      <c r="Q2558" s="5"/>
      <c r="R2558" s="5"/>
      <c r="S2558" s="5"/>
      <c r="T2558" s="5"/>
      <c r="U2558" s="6">
        <v>45627</v>
      </c>
      <c r="V2558" s="4"/>
      <c r="W2558" s="4" t="s">
        <v>1329</v>
      </c>
      <c r="X2558" s="5"/>
      <c r="Y2558" s="5"/>
      <c r="Z2558" s="5"/>
      <c r="AA2558" s="4" t="s">
        <v>5482</v>
      </c>
      <c r="AB2558" s="5"/>
      <c r="AC2558" s="5"/>
      <c r="AD2558" s="5"/>
      <c r="AE2558" s="5"/>
      <c r="AF2558" s="6"/>
      <c r="AG2558" s="5"/>
      <c r="AH2558" s="5"/>
      <c r="AI2558" s="5"/>
      <c r="AJ2558" s="6"/>
      <c r="AK2558" s="5"/>
      <c r="AL2558" s="6"/>
      <c r="AM2558" s="5"/>
      <c r="AN2558" s="5"/>
      <c r="AO2558" s="5"/>
      <c r="AP2558" s="5" t="s">
        <v>12477</v>
      </c>
      <c r="AQ2558" s="4" t="s">
        <v>1351</v>
      </c>
      <c r="AR2558" s="5" t="s">
        <v>12478</v>
      </c>
      <c r="AS2558" s="4" t="s">
        <v>1352</v>
      </c>
      <c r="AT2558" s="5" t="s">
        <v>1353</v>
      </c>
      <c r="AU2558" s="5" t="s">
        <v>41</v>
      </c>
      <c r="AV2558" s="4" t="s">
        <v>1354</v>
      </c>
      <c r="AW2558" s="5" t="s">
        <v>17</v>
      </c>
      <c r="AX2558" s="5" t="s">
        <v>1889</v>
      </c>
      <c r="AY2558" s="5" t="s">
        <v>1890</v>
      </c>
      <c r="AZ2558" s="5" t="s">
        <v>11</v>
      </c>
      <c r="BA2558" s="4" t="s">
        <v>1891</v>
      </c>
      <c r="BB2558" s="5" t="s">
        <v>1892</v>
      </c>
      <c r="BC2558" s="4"/>
      <c r="BD2558" s="5"/>
      <c r="BE2558" s="5"/>
      <c r="BF2558" s="5"/>
      <c r="BG2558" s="4" t="s">
        <v>10035</v>
      </c>
      <c r="BH2558" s="5" t="s">
        <v>1343</v>
      </c>
    </row>
    <row r="2559" spans="1:60" x14ac:dyDescent="0.25">
      <c r="A2559">
        <f t="shared" si="211"/>
        <v>97884</v>
      </c>
      <c r="B2559">
        <f t="shared" si="212"/>
        <v>50100592</v>
      </c>
      <c r="C2559" t="str">
        <f t="shared" si="213"/>
        <v>CC</v>
      </c>
      <c r="D2559" t="str">
        <f t="shared" si="210"/>
        <v>REGION CENTRE EST</v>
      </c>
      <c r="E2559" s="12" t="str">
        <f t="shared" si="214"/>
        <v>TERRAIN</v>
      </c>
      <c r="F2559" s="4" t="s">
        <v>10036</v>
      </c>
      <c r="G2559" s="4" t="s">
        <v>10037</v>
      </c>
      <c r="H2559" s="5">
        <v>2</v>
      </c>
      <c r="I2559" s="5" t="s">
        <v>6943</v>
      </c>
      <c r="J2559" s="5"/>
      <c r="K2559" s="5"/>
      <c r="L2559" s="5"/>
      <c r="M2559" s="5" t="s">
        <v>1343</v>
      </c>
      <c r="N2559" s="5"/>
      <c r="O2559" s="5"/>
      <c r="P2559" s="5"/>
      <c r="Q2559" s="5"/>
      <c r="R2559" s="5"/>
      <c r="S2559" s="5"/>
      <c r="T2559" s="5"/>
      <c r="U2559" s="6">
        <v>45627</v>
      </c>
      <c r="V2559" s="4"/>
      <c r="W2559" s="4" t="s">
        <v>1329</v>
      </c>
      <c r="X2559" s="5"/>
      <c r="Y2559" s="5"/>
      <c r="Z2559" s="5"/>
      <c r="AA2559" s="4" t="s">
        <v>4507</v>
      </c>
      <c r="AB2559" s="5"/>
      <c r="AC2559" s="5"/>
      <c r="AD2559" s="5"/>
      <c r="AE2559" s="5"/>
      <c r="AF2559" s="6"/>
      <c r="AG2559" s="5"/>
      <c r="AH2559" s="5"/>
      <c r="AI2559" s="5"/>
      <c r="AJ2559" s="6"/>
      <c r="AK2559" s="5"/>
      <c r="AL2559" s="6"/>
      <c r="AM2559" s="5"/>
      <c r="AN2559" s="5"/>
      <c r="AO2559" s="5"/>
      <c r="AP2559" s="5" t="s">
        <v>1536</v>
      </c>
      <c r="AQ2559" s="4" t="s">
        <v>12479</v>
      </c>
      <c r="AR2559" s="5" t="s">
        <v>12480</v>
      </c>
      <c r="AS2559" s="4" t="s">
        <v>1906</v>
      </c>
      <c r="AT2559" s="5" t="s">
        <v>1909</v>
      </c>
      <c r="AU2559" s="5" t="s">
        <v>41</v>
      </c>
      <c r="AV2559" s="4" t="s">
        <v>1910</v>
      </c>
      <c r="AW2559" s="5" t="s">
        <v>48</v>
      </c>
      <c r="AX2559" s="5" t="s">
        <v>4445</v>
      </c>
      <c r="AY2559" s="5" t="s">
        <v>4446</v>
      </c>
      <c r="AZ2559" s="5" t="s">
        <v>11</v>
      </c>
      <c r="BA2559" s="4" t="s">
        <v>4447</v>
      </c>
      <c r="BB2559" s="5" t="s">
        <v>4448</v>
      </c>
      <c r="BC2559" s="4" t="s">
        <v>10038</v>
      </c>
      <c r="BD2559" s="5" t="s">
        <v>10039</v>
      </c>
      <c r="BE2559" s="5" t="s">
        <v>260</v>
      </c>
      <c r="BF2559" s="5" t="s">
        <v>1333</v>
      </c>
      <c r="BG2559" s="4" t="s">
        <v>10037</v>
      </c>
      <c r="BH2559" s="5" t="s">
        <v>1343</v>
      </c>
    </row>
    <row r="2560" spans="1:60" x14ac:dyDescent="0.25">
      <c r="A2560">
        <f t="shared" si="211"/>
        <v>97883</v>
      </c>
      <c r="B2560">
        <f t="shared" si="212"/>
        <v>50100591</v>
      </c>
      <c r="C2560" t="str">
        <f t="shared" si="213"/>
        <v>CC</v>
      </c>
      <c r="D2560" t="str">
        <f t="shared" si="210"/>
        <v>REGION GRAND OUEST</v>
      </c>
      <c r="E2560" s="12" t="str">
        <f t="shared" si="214"/>
        <v>TERRAIN</v>
      </c>
      <c r="F2560" s="4" t="s">
        <v>10040</v>
      </c>
      <c r="G2560" s="4" t="s">
        <v>10041</v>
      </c>
      <c r="H2560" s="5">
        <v>2</v>
      </c>
      <c r="I2560" s="5" t="s">
        <v>6943</v>
      </c>
      <c r="J2560" s="5"/>
      <c r="K2560" s="5"/>
      <c r="L2560" s="5"/>
      <c r="M2560" s="5" t="s">
        <v>1343</v>
      </c>
      <c r="N2560" s="5"/>
      <c r="O2560" s="5"/>
      <c r="P2560" s="5"/>
      <c r="Q2560" s="5"/>
      <c r="R2560" s="5"/>
      <c r="S2560" s="5"/>
      <c r="T2560" s="5"/>
      <c r="U2560" s="6">
        <v>45597</v>
      </c>
      <c r="V2560" s="4"/>
      <c r="W2560" s="4" t="s">
        <v>1329</v>
      </c>
      <c r="X2560" s="5"/>
      <c r="Y2560" s="5"/>
      <c r="Z2560" s="5"/>
      <c r="AA2560" s="5" t="s">
        <v>8494</v>
      </c>
      <c r="AB2560" s="5"/>
      <c r="AC2560" s="5"/>
      <c r="AD2560" s="5"/>
      <c r="AE2560" s="5"/>
      <c r="AF2560" s="6"/>
      <c r="AG2560" s="5"/>
      <c r="AH2560" s="5"/>
      <c r="AI2560" s="5"/>
      <c r="AJ2560" s="6"/>
      <c r="AK2560" s="5"/>
      <c r="AL2560" s="6"/>
      <c r="AM2560" s="5"/>
      <c r="AN2560" s="5"/>
      <c r="AO2560" s="5"/>
      <c r="AP2560" s="5" t="s">
        <v>1413</v>
      </c>
      <c r="AQ2560" s="4" t="s">
        <v>1414</v>
      </c>
      <c r="AR2560" s="5" t="s">
        <v>19</v>
      </c>
      <c r="AS2560" s="4" t="s">
        <v>1585</v>
      </c>
      <c r="AT2560" s="5" t="s">
        <v>1586</v>
      </c>
      <c r="AU2560" s="5" t="s">
        <v>41</v>
      </c>
      <c r="AV2560" s="4" t="s">
        <v>1587</v>
      </c>
      <c r="AW2560" s="5" t="s">
        <v>340</v>
      </c>
      <c r="AX2560" s="5" t="s">
        <v>1588</v>
      </c>
      <c r="AY2560" s="5" t="s">
        <v>1589</v>
      </c>
      <c r="AZ2560" s="5" t="s">
        <v>11</v>
      </c>
      <c r="BA2560" s="5" t="s">
        <v>1590</v>
      </c>
      <c r="BB2560" s="5" t="s">
        <v>1591</v>
      </c>
      <c r="BC2560" s="5"/>
      <c r="BD2560" s="5"/>
      <c r="BE2560" s="5"/>
      <c r="BF2560" s="5"/>
      <c r="BG2560" s="5" t="s">
        <v>10041</v>
      </c>
      <c r="BH2560" s="5" t="s">
        <v>1343</v>
      </c>
    </row>
    <row r="2561" spans="1:60" x14ac:dyDescent="0.25">
      <c r="A2561">
        <f t="shared" si="211"/>
        <v>97882</v>
      </c>
      <c r="B2561">
        <f t="shared" si="212"/>
        <v>50100590</v>
      </c>
      <c r="C2561" t="str">
        <f t="shared" si="213"/>
        <v>CC</v>
      </c>
      <c r="D2561" t="str">
        <f t="shared" si="210"/>
        <v>REGION GRAND OUEST</v>
      </c>
      <c r="E2561" s="12" t="str">
        <f t="shared" si="214"/>
        <v>TERRAIN</v>
      </c>
      <c r="F2561" s="4" t="s">
        <v>10042</v>
      </c>
      <c r="G2561" s="4" t="s">
        <v>10043</v>
      </c>
      <c r="H2561" s="5">
        <v>2</v>
      </c>
      <c r="I2561" s="5" t="s">
        <v>6943</v>
      </c>
      <c r="J2561" s="5"/>
      <c r="K2561" s="5"/>
      <c r="L2561" s="5"/>
      <c r="M2561" s="5" t="s">
        <v>1343</v>
      </c>
      <c r="N2561" s="5"/>
      <c r="O2561" s="5"/>
      <c r="P2561" s="5"/>
      <c r="Q2561" s="5"/>
      <c r="R2561" s="5"/>
      <c r="S2561" s="5"/>
      <c r="T2561" s="5"/>
      <c r="U2561" s="6">
        <v>45566</v>
      </c>
      <c r="V2561" s="4"/>
      <c r="W2561" s="4" t="s">
        <v>1329</v>
      </c>
      <c r="X2561" s="5"/>
      <c r="Y2561" s="5"/>
      <c r="Z2561" s="5"/>
      <c r="AA2561" s="5" t="s">
        <v>1438</v>
      </c>
      <c r="AB2561" s="5"/>
      <c r="AC2561" s="5"/>
      <c r="AD2561" s="5"/>
      <c r="AE2561" s="5"/>
      <c r="AF2561" s="6"/>
      <c r="AG2561" s="5"/>
      <c r="AH2561" s="5"/>
      <c r="AI2561" s="5"/>
      <c r="AJ2561" s="6"/>
      <c r="AK2561" s="5"/>
      <c r="AL2561" s="6"/>
      <c r="AM2561" s="5"/>
      <c r="AN2561" s="5"/>
      <c r="AO2561" s="5"/>
      <c r="AP2561" s="5" t="s">
        <v>1413</v>
      </c>
      <c r="AQ2561" s="4" t="s">
        <v>1414</v>
      </c>
      <c r="AR2561" s="5" t="s">
        <v>19</v>
      </c>
      <c r="AS2561" s="4" t="s">
        <v>1415</v>
      </c>
      <c r="AT2561" s="5" t="s">
        <v>1416</v>
      </c>
      <c r="AU2561" s="5" t="s">
        <v>41</v>
      </c>
      <c r="AV2561" s="4" t="s">
        <v>1417</v>
      </c>
      <c r="AW2561" s="5" t="s">
        <v>20</v>
      </c>
      <c r="AX2561" s="5" t="s">
        <v>2061</v>
      </c>
      <c r="AY2561" s="5" t="s">
        <v>2064</v>
      </c>
      <c r="AZ2561" s="5" t="s">
        <v>11</v>
      </c>
      <c r="BA2561" s="5" t="s">
        <v>2065</v>
      </c>
      <c r="BB2561" s="5" t="s">
        <v>2066</v>
      </c>
      <c r="BC2561" s="5"/>
      <c r="BD2561" s="5"/>
      <c r="BE2561" s="5"/>
      <c r="BF2561" s="5"/>
      <c r="BG2561" s="5" t="s">
        <v>10043</v>
      </c>
      <c r="BH2561" s="5" t="s">
        <v>1343</v>
      </c>
    </row>
    <row r="2562" spans="1:60" x14ac:dyDescent="0.25">
      <c r="A2562">
        <f t="shared" si="211"/>
        <v>97874</v>
      </c>
      <c r="B2562">
        <f t="shared" si="212"/>
        <v>50100589</v>
      </c>
      <c r="C2562" t="str">
        <f t="shared" si="213"/>
        <v>CC</v>
      </c>
      <c r="D2562" t="str">
        <f t="shared" si="210"/>
        <v>REGION GRAND SUD</v>
      </c>
      <c r="E2562" s="12" t="str">
        <f t="shared" si="214"/>
        <v>TERRAIN</v>
      </c>
      <c r="F2562" s="4" t="s">
        <v>10044</v>
      </c>
      <c r="G2562" s="4" t="s">
        <v>4108</v>
      </c>
      <c r="H2562" s="5">
        <v>2</v>
      </c>
      <c r="I2562" s="5" t="s">
        <v>6943</v>
      </c>
      <c r="J2562" s="5"/>
      <c r="K2562" s="5"/>
      <c r="L2562" s="5"/>
      <c r="M2562" s="5" t="s">
        <v>1343</v>
      </c>
      <c r="N2562" s="5"/>
      <c r="O2562" s="6"/>
      <c r="P2562" s="5"/>
      <c r="Q2562" s="5"/>
      <c r="R2562" s="5"/>
      <c r="S2562" s="5"/>
      <c r="T2562" s="5"/>
      <c r="U2562" s="6">
        <v>45566</v>
      </c>
      <c r="V2562" s="4"/>
      <c r="W2562" s="4" t="s">
        <v>1329</v>
      </c>
      <c r="X2562" s="5"/>
      <c r="Y2562" s="5"/>
      <c r="Z2562" s="5"/>
      <c r="AA2562" s="4" t="s">
        <v>4106</v>
      </c>
      <c r="AB2562" s="5"/>
      <c r="AC2562" s="5"/>
      <c r="AD2562" s="5"/>
      <c r="AE2562" s="5"/>
      <c r="AF2562" s="6"/>
      <c r="AG2562" s="5"/>
      <c r="AH2562" s="5"/>
      <c r="AI2562" s="5"/>
      <c r="AJ2562" s="6"/>
      <c r="AK2562" s="5"/>
      <c r="AL2562" s="6"/>
      <c r="AM2562" s="5"/>
      <c r="AN2562" s="5"/>
      <c r="AO2562" s="5"/>
      <c r="AP2562" s="5" t="s">
        <v>1335</v>
      </c>
      <c r="AQ2562" s="4" t="s">
        <v>1336</v>
      </c>
      <c r="AR2562" s="5" t="s">
        <v>12476</v>
      </c>
      <c r="AS2562" s="4" t="s">
        <v>1473</v>
      </c>
      <c r="AT2562" s="5" t="s">
        <v>1474</v>
      </c>
      <c r="AU2562" s="5" t="s">
        <v>41</v>
      </c>
      <c r="AV2562" s="4" t="s">
        <v>1475</v>
      </c>
      <c r="AW2562" s="5" t="s">
        <v>58</v>
      </c>
      <c r="AX2562" s="5" t="s">
        <v>1489</v>
      </c>
      <c r="AY2562" s="5" t="s">
        <v>1490</v>
      </c>
      <c r="AZ2562" s="5" t="s">
        <v>11</v>
      </c>
      <c r="BA2562" s="4" t="s">
        <v>1491</v>
      </c>
      <c r="BB2562" s="5" t="s">
        <v>1492</v>
      </c>
      <c r="BC2562" s="4" t="s">
        <v>4104</v>
      </c>
      <c r="BD2562" s="5" t="s">
        <v>4107</v>
      </c>
      <c r="BE2562" s="5" t="s">
        <v>25</v>
      </c>
      <c r="BF2562" s="5" t="s">
        <v>1333</v>
      </c>
      <c r="BG2562" s="4" t="s">
        <v>4108</v>
      </c>
      <c r="BH2562" s="5" t="s">
        <v>1343</v>
      </c>
    </row>
    <row r="2563" spans="1:60" x14ac:dyDescent="0.25">
      <c r="A2563">
        <f t="shared" si="211"/>
        <v>97870</v>
      </c>
      <c r="B2563">
        <f t="shared" si="212"/>
        <v>50100587</v>
      </c>
      <c r="C2563" t="str">
        <f t="shared" si="213"/>
        <v>CC</v>
      </c>
      <c r="D2563" t="str">
        <f t="shared" ref="D2563:D2626" si="215">AR2563</f>
        <v>REGION GRAND SUD</v>
      </c>
      <c r="E2563" s="12" t="str">
        <f t="shared" si="214"/>
        <v>TERRAIN</v>
      </c>
      <c r="F2563" s="4" t="s">
        <v>10045</v>
      </c>
      <c r="G2563" s="4" t="s">
        <v>10046</v>
      </c>
      <c r="H2563" s="5">
        <v>2</v>
      </c>
      <c r="I2563" s="5" t="s">
        <v>6943</v>
      </c>
      <c r="J2563" s="5"/>
      <c r="K2563" s="5"/>
      <c r="L2563" s="5"/>
      <c r="M2563" s="5" t="s">
        <v>1343</v>
      </c>
      <c r="N2563" s="5"/>
      <c r="O2563" s="6"/>
      <c r="P2563" s="5"/>
      <c r="Q2563" s="5"/>
      <c r="R2563" s="5"/>
      <c r="S2563" s="5"/>
      <c r="T2563" s="5"/>
      <c r="U2563" s="6">
        <v>45474</v>
      </c>
      <c r="V2563" s="4"/>
      <c r="W2563" s="4" t="s">
        <v>1329</v>
      </c>
      <c r="X2563" s="5"/>
      <c r="Y2563" s="5"/>
      <c r="Z2563" s="5"/>
      <c r="AA2563" s="5" t="s">
        <v>2498</v>
      </c>
      <c r="AB2563" s="5"/>
      <c r="AC2563" s="5"/>
      <c r="AD2563" s="5"/>
      <c r="AE2563" s="5"/>
      <c r="AF2563" s="6"/>
      <c r="AG2563" s="5"/>
      <c r="AH2563" s="5"/>
      <c r="AI2563" s="5"/>
      <c r="AJ2563" s="6"/>
      <c r="AK2563" s="5"/>
      <c r="AL2563" s="6"/>
      <c r="AM2563" s="5"/>
      <c r="AN2563" s="5"/>
      <c r="AO2563" s="5"/>
      <c r="AP2563" s="5" t="s">
        <v>1335</v>
      </c>
      <c r="AQ2563" s="4" t="s">
        <v>1336</v>
      </c>
      <c r="AR2563" s="5" t="s">
        <v>12476</v>
      </c>
      <c r="AS2563" s="4" t="s">
        <v>1440</v>
      </c>
      <c r="AT2563" s="5" t="s">
        <v>1441</v>
      </c>
      <c r="AU2563" s="5" t="s">
        <v>41</v>
      </c>
      <c r="AV2563" s="4" t="s">
        <v>1537</v>
      </c>
      <c r="AW2563" s="5" t="s">
        <v>31</v>
      </c>
      <c r="AX2563" s="5" t="s">
        <v>3505</v>
      </c>
      <c r="AY2563" s="5" t="s">
        <v>3506</v>
      </c>
      <c r="AZ2563" s="5" t="s">
        <v>11</v>
      </c>
      <c r="BA2563" s="5" t="s">
        <v>3507</v>
      </c>
      <c r="BB2563" s="5" t="s">
        <v>3508</v>
      </c>
      <c r="BC2563" s="5"/>
      <c r="BD2563" s="5"/>
      <c r="BE2563" s="5"/>
      <c r="BF2563" s="5"/>
      <c r="BG2563" s="5" t="s">
        <v>10046</v>
      </c>
      <c r="BH2563" s="5" t="s">
        <v>1343</v>
      </c>
    </row>
    <row r="2564" spans="1:60" x14ac:dyDescent="0.25">
      <c r="A2564">
        <f t="shared" si="211"/>
        <v>97869</v>
      </c>
      <c r="B2564">
        <f t="shared" si="212"/>
        <v>50100586</v>
      </c>
      <c r="C2564" t="str">
        <f t="shared" si="213"/>
        <v>CC</v>
      </c>
      <c r="D2564" t="str">
        <f t="shared" si="215"/>
        <v>REGION ILE DE FRANCE NORD</v>
      </c>
      <c r="E2564" s="12" t="str">
        <f t="shared" si="214"/>
        <v>TERRAIN</v>
      </c>
      <c r="F2564" s="4" t="s">
        <v>10047</v>
      </c>
      <c r="G2564" s="4" t="s">
        <v>2954</v>
      </c>
      <c r="H2564" s="5">
        <v>2</v>
      </c>
      <c r="I2564" s="5" t="s">
        <v>6943</v>
      </c>
      <c r="J2564" s="5"/>
      <c r="K2564" s="5"/>
      <c r="L2564" s="5"/>
      <c r="M2564" s="5" t="s">
        <v>1343</v>
      </c>
      <c r="N2564" s="5"/>
      <c r="O2564" s="5"/>
      <c r="P2564" s="5"/>
      <c r="Q2564" s="5"/>
      <c r="R2564" s="5"/>
      <c r="S2564" s="5"/>
      <c r="T2564" s="5"/>
      <c r="U2564" s="6">
        <v>45627</v>
      </c>
      <c r="V2564" s="4"/>
      <c r="W2564" s="4" t="s">
        <v>1329</v>
      </c>
      <c r="X2564" s="5"/>
      <c r="Y2564" s="5"/>
      <c r="Z2564" s="5"/>
      <c r="AA2564" s="5" t="s">
        <v>2951</v>
      </c>
      <c r="AB2564" s="5"/>
      <c r="AC2564" s="5"/>
      <c r="AD2564" s="5"/>
      <c r="AE2564" s="5"/>
      <c r="AF2564" s="6"/>
      <c r="AG2564" s="5"/>
      <c r="AH2564" s="5"/>
      <c r="AI2564" s="5"/>
      <c r="AJ2564" s="6"/>
      <c r="AK2564" s="5"/>
      <c r="AL2564" s="6"/>
      <c r="AM2564" s="5"/>
      <c r="AN2564" s="5"/>
      <c r="AO2564" s="5"/>
      <c r="AP2564" s="5" t="s">
        <v>12477</v>
      </c>
      <c r="AQ2564" s="4" t="s">
        <v>1351</v>
      </c>
      <c r="AR2564" s="5" t="s">
        <v>12478</v>
      </c>
      <c r="AS2564" s="5" t="s">
        <v>1651</v>
      </c>
      <c r="AT2564" s="5" t="s">
        <v>1652</v>
      </c>
      <c r="AU2564" s="5" t="s">
        <v>41</v>
      </c>
      <c r="AV2564" s="4" t="s">
        <v>1653</v>
      </c>
      <c r="AW2564" s="5" t="s">
        <v>35</v>
      </c>
      <c r="AX2564" s="5" t="s">
        <v>2518</v>
      </c>
      <c r="AY2564" s="5" t="s">
        <v>2519</v>
      </c>
      <c r="AZ2564" s="5" t="s">
        <v>11</v>
      </c>
      <c r="BA2564" s="5" t="s">
        <v>2520</v>
      </c>
      <c r="BB2564" s="5" t="s">
        <v>2521</v>
      </c>
      <c r="BC2564" s="5" t="s">
        <v>2949</v>
      </c>
      <c r="BD2564" s="5" t="s">
        <v>2953</v>
      </c>
      <c r="BE2564" s="5" t="s">
        <v>25</v>
      </c>
      <c r="BF2564" s="5" t="s">
        <v>1333</v>
      </c>
      <c r="BG2564" s="5" t="s">
        <v>2954</v>
      </c>
      <c r="BH2564" s="5" t="s">
        <v>1343</v>
      </c>
    </row>
    <row r="2565" spans="1:60" x14ac:dyDescent="0.25">
      <c r="A2565">
        <f t="shared" si="211"/>
        <v>97858</v>
      </c>
      <c r="B2565">
        <f t="shared" si="212"/>
        <v>50100585</v>
      </c>
      <c r="C2565" t="str">
        <f t="shared" si="213"/>
        <v>CC</v>
      </c>
      <c r="D2565" t="str">
        <f t="shared" si="215"/>
        <v>REGION GRAND OUEST</v>
      </c>
      <c r="E2565" s="12" t="str">
        <f t="shared" si="214"/>
        <v>TERRAIN</v>
      </c>
      <c r="F2565" s="4" t="s">
        <v>10048</v>
      </c>
      <c r="G2565" s="4" t="s">
        <v>2385</v>
      </c>
      <c r="H2565" s="5">
        <v>2</v>
      </c>
      <c r="I2565" s="5" t="s">
        <v>6943</v>
      </c>
      <c r="J2565" s="5"/>
      <c r="K2565" s="5"/>
      <c r="L2565" s="5"/>
      <c r="M2565" s="5" t="s">
        <v>1343</v>
      </c>
      <c r="N2565" s="5"/>
      <c r="O2565" s="5"/>
      <c r="P2565" s="5"/>
      <c r="Q2565" s="5"/>
      <c r="R2565" s="5"/>
      <c r="S2565" s="5"/>
      <c r="T2565" s="5"/>
      <c r="U2565" s="6">
        <v>45566</v>
      </c>
      <c r="V2565" s="4"/>
      <c r="W2565" s="4" t="s">
        <v>1329</v>
      </c>
      <c r="X2565" s="5"/>
      <c r="Y2565" s="5"/>
      <c r="Z2565" s="5"/>
      <c r="AA2565" s="5" t="s">
        <v>2382</v>
      </c>
      <c r="AB2565" s="5"/>
      <c r="AC2565" s="5"/>
      <c r="AD2565" s="5"/>
      <c r="AE2565" s="5"/>
      <c r="AF2565" s="6"/>
      <c r="AG2565" s="5"/>
      <c r="AH2565" s="5"/>
      <c r="AI2565" s="5"/>
      <c r="AJ2565" s="6"/>
      <c r="AK2565" s="5"/>
      <c r="AL2565" s="6"/>
      <c r="AM2565" s="5"/>
      <c r="AN2565" s="5"/>
      <c r="AO2565" s="5"/>
      <c r="AP2565" s="5" t="s">
        <v>1413</v>
      </c>
      <c r="AQ2565" s="4" t="s">
        <v>1414</v>
      </c>
      <c r="AR2565" s="5" t="s">
        <v>19</v>
      </c>
      <c r="AS2565" s="5" t="s">
        <v>1549</v>
      </c>
      <c r="AT2565" s="5" t="s">
        <v>1550</v>
      </c>
      <c r="AU2565" s="5" t="s">
        <v>41</v>
      </c>
      <c r="AV2565" s="4" t="s">
        <v>1551</v>
      </c>
      <c r="AW2565" s="5" t="s">
        <v>135</v>
      </c>
      <c r="AX2565" s="5" t="s">
        <v>1552</v>
      </c>
      <c r="AY2565" s="5" t="s">
        <v>1553</v>
      </c>
      <c r="AZ2565" s="5" t="s">
        <v>11</v>
      </c>
      <c r="BA2565" s="5" t="s">
        <v>1554</v>
      </c>
      <c r="BB2565" s="5" t="s">
        <v>1555</v>
      </c>
      <c r="BC2565" s="5" t="s">
        <v>2381</v>
      </c>
      <c r="BD2565" s="5" t="s">
        <v>2384</v>
      </c>
      <c r="BE2565" s="5" t="s">
        <v>71</v>
      </c>
      <c r="BF2565" s="5" t="s">
        <v>1333</v>
      </c>
      <c r="BG2565" s="5" t="s">
        <v>2385</v>
      </c>
      <c r="BH2565" s="5" t="s">
        <v>1343</v>
      </c>
    </row>
    <row r="2566" spans="1:60" x14ac:dyDescent="0.25">
      <c r="A2566">
        <f t="shared" si="211"/>
        <v>97857</v>
      </c>
      <c r="B2566">
        <f t="shared" si="212"/>
        <v>50100584</v>
      </c>
      <c r="C2566" t="str">
        <f t="shared" si="213"/>
        <v>CC</v>
      </c>
      <c r="D2566" t="str">
        <f t="shared" si="215"/>
        <v>REGION GRAND OUEST</v>
      </c>
      <c r="E2566" s="12" t="str">
        <f t="shared" si="214"/>
        <v>TERRAIN</v>
      </c>
      <c r="F2566" s="4" t="s">
        <v>10049</v>
      </c>
      <c r="G2566" s="4" t="s">
        <v>10050</v>
      </c>
      <c r="H2566" s="5">
        <v>2</v>
      </c>
      <c r="I2566" s="5" t="s">
        <v>6943</v>
      </c>
      <c r="J2566" s="5"/>
      <c r="K2566" s="5"/>
      <c r="L2566" s="5"/>
      <c r="M2566" s="5" t="s">
        <v>1343</v>
      </c>
      <c r="N2566" s="5"/>
      <c r="O2566" s="6"/>
      <c r="P2566" s="5"/>
      <c r="Q2566" s="5"/>
      <c r="R2566" s="5"/>
      <c r="S2566" s="5"/>
      <c r="T2566" s="5"/>
      <c r="U2566" s="6">
        <v>45597</v>
      </c>
      <c r="V2566" s="4"/>
      <c r="W2566" s="4" t="s">
        <v>1329</v>
      </c>
      <c r="X2566" s="5"/>
      <c r="Y2566" s="5"/>
      <c r="Z2566" s="5"/>
      <c r="AA2566" s="5" t="s">
        <v>10051</v>
      </c>
      <c r="AB2566" s="5"/>
      <c r="AC2566" s="5"/>
      <c r="AD2566" s="5"/>
      <c r="AE2566" s="5"/>
      <c r="AF2566" s="6"/>
      <c r="AG2566" s="5"/>
      <c r="AH2566" s="5"/>
      <c r="AI2566" s="5"/>
      <c r="AJ2566" s="6"/>
      <c r="AK2566" s="5"/>
      <c r="AL2566" s="6"/>
      <c r="AM2566" s="5"/>
      <c r="AN2566" s="5"/>
      <c r="AO2566" s="5"/>
      <c r="AP2566" s="5" t="s">
        <v>1413</v>
      </c>
      <c r="AQ2566" s="4" t="s">
        <v>1414</v>
      </c>
      <c r="AR2566" s="5" t="s">
        <v>19</v>
      </c>
      <c r="AS2566" s="5" t="s">
        <v>1828</v>
      </c>
      <c r="AT2566" s="5" t="s">
        <v>1829</v>
      </c>
      <c r="AU2566" s="5" t="s">
        <v>41</v>
      </c>
      <c r="AV2566" s="4" t="s">
        <v>1830</v>
      </c>
      <c r="AW2566" s="5" t="s">
        <v>148</v>
      </c>
      <c r="AX2566" s="5" t="s">
        <v>2767</v>
      </c>
      <c r="AY2566" s="5" t="s">
        <v>2769</v>
      </c>
      <c r="AZ2566" s="5" t="s">
        <v>11</v>
      </c>
      <c r="BA2566" s="5" t="s">
        <v>2770</v>
      </c>
      <c r="BB2566" s="5" t="s">
        <v>2771</v>
      </c>
      <c r="BC2566" s="5"/>
      <c r="BD2566" s="5"/>
      <c r="BE2566" s="5"/>
      <c r="BF2566" s="5"/>
      <c r="BG2566" s="5" t="s">
        <v>10050</v>
      </c>
      <c r="BH2566" s="5" t="s">
        <v>1343</v>
      </c>
    </row>
    <row r="2567" spans="1:60" x14ac:dyDescent="0.25">
      <c r="A2567">
        <f t="shared" si="211"/>
        <v>97851</v>
      </c>
      <c r="B2567">
        <f t="shared" si="212"/>
        <v>50100583</v>
      </c>
      <c r="C2567" t="str">
        <f t="shared" si="213"/>
        <v>CC</v>
      </c>
      <c r="D2567" t="str">
        <f t="shared" si="215"/>
        <v>REGION GRAND SUD</v>
      </c>
      <c r="E2567" s="12" t="str">
        <f t="shared" si="214"/>
        <v>TERRAIN</v>
      </c>
      <c r="F2567" s="4" t="s">
        <v>10052</v>
      </c>
      <c r="G2567" s="4" t="s">
        <v>10053</v>
      </c>
      <c r="H2567" s="5">
        <v>2</v>
      </c>
      <c r="I2567" s="5" t="s">
        <v>6943</v>
      </c>
      <c r="J2567" s="5"/>
      <c r="K2567" s="5"/>
      <c r="L2567" s="5"/>
      <c r="M2567" s="5" t="s">
        <v>1343</v>
      </c>
      <c r="N2567" s="5"/>
      <c r="O2567" s="5"/>
      <c r="P2567" s="5"/>
      <c r="Q2567" s="5"/>
      <c r="R2567" s="5"/>
      <c r="S2567" s="5"/>
      <c r="T2567" s="5"/>
      <c r="U2567" s="6">
        <v>45474</v>
      </c>
      <c r="V2567" s="4"/>
      <c r="W2567" s="4" t="s">
        <v>1329</v>
      </c>
      <c r="X2567" s="5"/>
      <c r="Y2567" s="5"/>
      <c r="Z2567" s="5"/>
      <c r="AA2567" s="4" t="s">
        <v>4580</v>
      </c>
      <c r="AB2567" s="5"/>
      <c r="AC2567" s="5"/>
      <c r="AD2567" s="5"/>
      <c r="AE2567" s="5"/>
      <c r="AF2567" s="6"/>
      <c r="AG2567" s="5"/>
      <c r="AH2567" s="5"/>
      <c r="AI2567" s="5"/>
      <c r="AJ2567" s="6"/>
      <c r="AK2567" s="5"/>
      <c r="AL2567" s="6"/>
      <c r="AM2567" s="5"/>
      <c r="AN2567" s="5"/>
      <c r="AO2567" s="5"/>
      <c r="AP2567" s="5" t="s">
        <v>1335</v>
      </c>
      <c r="AQ2567" s="4" t="s">
        <v>1336</v>
      </c>
      <c r="AR2567" s="5" t="s">
        <v>12476</v>
      </c>
      <c r="AS2567" s="4" t="s">
        <v>1629</v>
      </c>
      <c r="AT2567" s="5" t="s">
        <v>1630</v>
      </c>
      <c r="AU2567" s="5" t="s">
        <v>41</v>
      </c>
      <c r="AV2567" s="4" t="s">
        <v>1631</v>
      </c>
      <c r="AW2567" s="5" t="s">
        <v>7</v>
      </c>
      <c r="AX2567" s="5" t="s">
        <v>1666</v>
      </c>
      <c r="AY2567" s="5" t="s">
        <v>1667</v>
      </c>
      <c r="AZ2567" s="5" t="s">
        <v>11</v>
      </c>
      <c r="BA2567" s="4" t="s">
        <v>1668</v>
      </c>
      <c r="BB2567" s="5" t="s">
        <v>1669</v>
      </c>
      <c r="BC2567" s="4"/>
      <c r="BD2567" s="5"/>
      <c r="BE2567" s="5"/>
      <c r="BF2567" s="5"/>
      <c r="BG2567" s="4" t="s">
        <v>10053</v>
      </c>
      <c r="BH2567" s="5" t="s">
        <v>1343</v>
      </c>
    </row>
    <row r="2568" spans="1:60" x14ac:dyDescent="0.25">
      <c r="A2568">
        <f t="shared" si="211"/>
        <v>97849</v>
      </c>
      <c r="B2568">
        <f t="shared" si="212"/>
        <v>50100582</v>
      </c>
      <c r="C2568" t="str">
        <f t="shared" si="213"/>
        <v>CC</v>
      </c>
      <c r="D2568" t="str">
        <f t="shared" si="215"/>
        <v>REGION ILE DE FRANCE NORD</v>
      </c>
      <c r="E2568" s="12" t="str">
        <f t="shared" si="214"/>
        <v>TERRAIN</v>
      </c>
      <c r="F2568" s="4" t="s">
        <v>10054</v>
      </c>
      <c r="G2568" s="4" t="s">
        <v>10055</v>
      </c>
      <c r="H2568" s="5">
        <v>2</v>
      </c>
      <c r="I2568" s="5" t="s">
        <v>6943</v>
      </c>
      <c r="J2568" s="5"/>
      <c r="K2568" s="5"/>
      <c r="L2568" s="5"/>
      <c r="M2568" s="5" t="s">
        <v>1343</v>
      </c>
      <c r="N2568" s="5"/>
      <c r="O2568" s="5"/>
      <c r="P2568" s="5"/>
      <c r="Q2568" s="5"/>
      <c r="R2568" s="5"/>
      <c r="S2568" s="5"/>
      <c r="T2568" s="5"/>
      <c r="U2568" s="6">
        <v>45627</v>
      </c>
      <c r="V2568" s="4"/>
      <c r="W2568" s="4" t="s">
        <v>1329</v>
      </c>
      <c r="X2568" s="5"/>
      <c r="Y2568" s="5"/>
      <c r="Z2568" s="5"/>
      <c r="AA2568" s="4" t="s">
        <v>10056</v>
      </c>
      <c r="AB2568" s="5"/>
      <c r="AC2568" s="5"/>
      <c r="AD2568" s="5"/>
      <c r="AE2568" s="5"/>
      <c r="AF2568" s="6"/>
      <c r="AG2568" s="5"/>
      <c r="AH2568" s="5"/>
      <c r="AI2568" s="5"/>
      <c r="AJ2568" s="6"/>
      <c r="AK2568" s="5"/>
      <c r="AL2568" s="6"/>
      <c r="AM2568" s="5"/>
      <c r="AN2568" s="5"/>
      <c r="AO2568" s="5"/>
      <c r="AP2568" s="5" t="s">
        <v>12477</v>
      </c>
      <c r="AQ2568" s="4" t="s">
        <v>1351</v>
      </c>
      <c r="AR2568" s="5" t="s">
        <v>12478</v>
      </c>
      <c r="AS2568" s="4" t="s">
        <v>1450</v>
      </c>
      <c r="AT2568" s="5" t="s">
        <v>1451</v>
      </c>
      <c r="AU2568" s="5" t="s">
        <v>41</v>
      </c>
      <c r="AV2568" s="4" t="s">
        <v>1452</v>
      </c>
      <c r="AW2568" s="5" t="s">
        <v>230</v>
      </c>
      <c r="AX2568" s="5" t="s">
        <v>3149</v>
      </c>
      <c r="AY2568" s="5" t="s">
        <v>3153</v>
      </c>
      <c r="AZ2568" s="5" t="s">
        <v>11</v>
      </c>
      <c r="BA2568" s="4" t="s">
        <v>3154</v>
      </c>
      <c r="BB2568" s="5" t="s">
        <v>3155</v>
      </c>
      <c r="BC2568" s="4" t="s">
        <v>10057</v>
      </c>
      <c r="BD2568" s="5" t="s">
        <v>10058</v>
      </c>
      <c r="BE2568" s="5" t="s">
        <v>25</v>
      </c>
      <c r="BF2568" s="5" t="s">
        <v>1333</v>
      </c>
      <c r="BG2568" s="4" t="s">
        <v>10055</v>
      </c>
      <c r="BH2568" s="5" t="s">
        <v>1343</v>
      </c>
    </row>
    <row r="2569" spans="1:60" x14ac:dyDescent="0.25">
      <c r="A2569">
        <f t="shared" si="211"/>
        <v>97829</v>
      </c>
      <c r="B2569">
        <f t="shared" si="212"/>
        <v>50100581</v>
      </c>
      <c r="C2569" t="str">
        <f t="shared" si="213"/>
        <v>CC</v>
      </c>
      <c r="D2569" t="str">
        <f t="shared" si="215"/>
        <v>REGION ILE DE FRANCE NORD</v>
      </c>
      <c r="E2569" s="12" t="str">
        <f t="shared" si="214"/>
        <v>TERRAIN</v>
      </c>
      <c r="F2569" s="4" t="s">
        <v>10059</v>
      </c>
      <c r="G2569" s="4" t="s">
        <v>10060</v>
      </c>
      <c r="H2569" s="5">
        <v>2</v>
      </c>
      <c r="I2569" s="5" t="s">
        <v>6943</v>
      </c>
      <c r="J2569" s="5"/>
      <c r="K2569" s="5"/>
      <c r="L2569" s="5"/>
      <c r="M2569" s="5" t="s">
        <v>1343</v>
      </c>
      <c r="N2569" s="5"/>
      <c r="O2569" s="5"/>
      <c r="P2569" s="5"/>
      <c r="Q2569" s="5"/>
      <c r="R2569" s="5"/>
      <c r="S2569" s="5"/>
      <c r="T2569" s="5"/>
      <c r="U2569" s="6">
        <v>45627</v>
      </c>
      <c r="V2569" s="4"/>
      <c r="W2569" s="4" t="s">
        <v>1329</v>
      </c>
      <c r="X2569" s="5"/>
      <c r="Y2569" s="5"/>
      <c r="Z2569" s="5"/>
      <c r="AA2569" s="4" t="s">
        <v>3709</v>
      </c>
      <c r="AB2569" s="5"/>
      <c r="AC2569" s="5"/>
      <c r="AD2569" s="5"/>
      <c r="AE2569" s="5"/>
      <c r="AF2569" s="6"/>
      <c r="AG2569" s="5"/>
      <c r="AH2569" s="5"/>
      <c r="AI2569" s="5"/>
      <c r="AJ2569" s="6"/>
      <c r="AK2569" s="5"/>
      <c r="AL2569" s="6"/>
      <c r="AM2569" s="5"/>
      <c r="AN2569" s="5"/>
      <c r="AO2569" s="5"/>
      <c r="AP2569" s="5" t="s">
        <v>12477</v>
      </c>
      <c r="AQ2569" s="4" t="s">
        <v>1351</v>
      </c>
      <c r="AR2569" s="5" t="s">
        <v>12478</v>
      </c>
      <c r="AS2569" s="4" t="s">
        <v>1352</v>
      </c>
      <c r="AT2569" s="5" t="s">
        <v>1353</v>
      </c>
      <c r="AU2569" s="5" t="s">
        <v>41</v>
      </c>
      <c r="AV2569" s="4" t="s">
        <v>1354</v>
      </c>
      <c r="AW2569" s="5" t="s">
        <v>17</v>
      </c>
      <c r="AX2569" s="5" t="s">
        <v>2116</v>
      </c>
      <c r="AY2569" s="5" t="s">
        <v>2117</v>
      </c>
      <c r="AZ2569" s="5" t="s">
        <v>11</v>
      </c>
      <c r="BA2569" s="4" t="s">
        <v>2118</v>
      </c>
      <c r="BB2569" s="5" t="s">
        <v>2119</v>
      </c>
      <c r="BC2569" s="4"/>
      <c r="BD2569" s="5"/>
      <c r="BE2569" s="5"/>
      <c r="BF2569" s="5"/>
      <c r="BG2569" s="4" t="s">
        <v>10060</v>
      </c>
      <c r="BH2569" s="5" t="s">
        <v>1343</v>
      </c>
    </row>
    <row r="2570" spans="1:60" x14ac:dyDescent="0.25">
      <c r="A2570">
        <f t="shared" si="211"/>
        <v>97824</v>
      </c>
      <c r="B2570">
        <f t="shared" si="212"/>
        <v>50100580</v>
      </c>
      <c r="C2570" t="str">
        <f t="shared" si="213"/>
        <v>CC</v>
      </c>
      <c r="D2570" t="str">
        <f t="shared" si="215"/>
        <v>REGION ILE DE FRANCE NORD</v>
      </c>
      <c r="E2570" s="12" t="str">
        <f t="shared" si="214"/>
        <v>TERRAIN</v>
      </c>
      <c r="F2570" s="4" t="s">
        <v>10061</v>
      </c>
      <c r="G2570" s="4" t="s">
        <v>10062</v>
      </c>
      <c r="H2570" s="5">
        <v>2</v>
      </c>
      <c r="I2570" s="5" t="s">
        <v>6943</v>
      </c>
      <c r="J2570" s="5"/>
      <c r="K2570" s="5"/>
      <c r="L2570" s="5"/>
      <c r="M2570" s="5" t="s">
        <v>1343</v>
      </c>
      <c r="N2570" s="5"/>
      <c r="O2570" s="5"/>
      <c r="P2570" s="5"/>
      <c r="Q2570" s="5"/>
      <c r="R2570" s="5"/>
      <c r="S2570" s="5"/>
      <c r="T2570" s="5"/>
      <c r="U2570" s="6">
        <v>45627</v>
      </c>
      <c r="V2570" s="4"/>
      <c r="W2570" s="4" t="s">
        <v>1329</v>
      </c>
      <c r="X2570" s="5"/>
      <c r="Y2570" s="5"/>
      <c r="Z2570" s="5"/>
      <c r="AA2570" s="5" t="s">
        <v>2660</v>
      </c>
      <c r="AB2570" s="5"/>
      <c r="AC2570" s="5"/>
      <c r="AD2570" s="5"/>
      <c r="AE2570" s="5"/>
      <c r="AF2570" s="6"/>
      <c r="AG2570" s="5"/>
      <c r="AH2570" s="5"/>
      <c r="AI2570" s="5"/>
      <c r="AJ2570" s="6"/>
      <c r="AK2570" s="5"/>
      <c r="AL2570" s="6"/>
      <c r="AM2570" s="5"/>
      <c r="AN2570" s="5"/>
      <c r="AO2570" s="5"/>
      <c r="AP2570" s="5" t="s">
        <v>12477</v>
      </c>
      <c r="AQ2570" s="4" t="s">
        <v>1351</v>
      </c>
      <c r="AR2570" s="5" t="s">
        <v>12478</v>
      </c>
      <c r="AS2570" s="5" t="s">
        <v>1352</v>
      </c>
      <c r="AT2570" s="5" t="s">
        <v>1353</v>
      </c>
      <c r="AU2570" s="5" t="s">
        <v>41</v>
      </c>
      <c r="AV2570" s="4" t="s">
        <v>1354</v>
      </c>
      <c r="AW2570" s="5" t="s">
        <v>17</v>
      </c>
      <c r="AX2570" s="5" t="s">
        <v>1355</v>
      </c>
      <c r="AY2570" s="5" t="s">
        <v>1356</v>
      </c>
      <c r="AZ2570" s="5" t="s">
        <v>11</v>
      </c>
      <c r="BA2570" s="5" t="s">
        <v>1358</v>
      </c>
      <c r="BB2570" s="5" t="s">
        <v>1359</v>
      </c>
      <c r="BC2570" s="5"/>
      <c r="BD2570" s="5"/>
      <c r="BE2570" s="5"/>
      <c r="BF2570" s="5"/>
      <c r="BG2570" s="5" t="s">
        <v>10062</v>
      </c>
      <c r="BH2570" s="5" t="s">
        <v>1343</v>
      </c>
    </row>
    <row r="2571" spans="1:60" x14ac:dyDescent="0.25">
      <c r="A2571">
        <f t="shared" si="211"/>
        <v>97793</v>
      </c>
      <c r="B2571">
        <f t="shared" si="212"/>
        <v>50100577</v>
      </c>
      <c r="C2571" t="str">
        <f t="shared" si="213"/>
        <v>CC</v>
      </c>
      <c r="D2571" t="str">
        <f t="shared" si="215"/>
        <v>REGION ILE DE FRANCE NORD</v>
      </c>
      <c r="E2571" s="12" t="str">
        <f t="shared" si="214"/>
        <v>TERRAIN</v>
      </c>
      <c r="F2571" s="4" t="s">
        <v>10063</v>
      </c>
      <c r="G2571" s="4" t="s">
        <v>5605</v>
      </c>
      <c r="H2571" s="5">
        <v>2</v>
      </c>
      <c r="I2571" s="5" t="s">
        <v>6943</v>
      </c>
      <c r="J2571" s="5"/>
      <c r="K2571" s="5"/>
      <c r="L2571" s="5"/>
      <c r="M2571" s="5" t="s">
        <v>1343</v>
      </c>
      <c r="N2571" s="5"/>
      <c r="O2571" s="5"/>
      <c r="P2571" s="5"/>
      <c r="Q2571" s="5"/>
      <c r="R2571" s="5"/>
      <c r="S2571" s="5"/>
      <c r="T2571" s="5"/>
      <c r="U2571" s="6">
        <v>45627</v>
      </c>
      <c r="V2571" s="4"/>
      <c r="W2571" s="4" t="s">
        <v>1329</v>
      </c>
      <c r="X2571" s="5"/>
      <c r="Y2571" s="5"/>
      <c r="Z2571" s="5"/>
      <c r="AA2571" s="5" t="s">
        <v>5328</v>
      </c>
      <c r="AB2571" s="5"/>
      <c r="AC2571" s="5"/>
      <c r="AD2571" s="5"/>
      <c r="AE2571" s="5"/>
      <c r="AF2571" s="6"/>
      <c r="AG2571" s="5"/>
      <c r="AH2571" s="5"/>
      <c r="AI2571" s="5"/>
      <c r="AJ2571" s="6"/>
      <c r="AK2571" s="5"/>
      <c r="AL2571" s="6"/>
      <c r="AM2571" s="5"/>
      <c r="AN2571" s="5"/>
      <c r="AO2571" s="5"/>
      <c r="AP2571" s="5" t="s">
        <v>12477</v>
      </c>
      <c r="AQ2571" s="4" t="s">
        <v>1351</v>
      </c>
      <c r="AR2571" s="5" t="s">
        <v>12478</v>
      </c>
      <c r="AS2571" s="5" t="s">
        <v>1352</v>
      </c>
      <c r="AT2571" s="5" t="s">
        <v>1353</v>
      </c>
      <c r="AU2571" s="5" t="s">
        <v>41</v>
      </c>
      <c r="AV2571" s="4" t="s">
        <v>1354</v>
      </c>
      <c r="AW2571" s="5" t="s">
        <v>17</v>
      </c>
      <c r="AX2571" s="5" t="s">
        <v>2116</v>
      </c>
      <c r="AY2571" s="5" t="s">
        <v>2117</v>
      </c>
      <c r="AZ2571" s="5" t="s">
        <v>11</v>
      </c>
      <c r="BA2571" s="5" t="s">
        <v>2118</v>
      </c>
      <c r="BB2571" s="5" t="s">
        <v>2119</v>
      </c>
      <c r="BC2571" s="5" t="s">
        <v>5602</v>
      </c>
      <c r="BD2571" s="5" t="s">
        <v>5604</v>
      </c>
      <c r="BE2571" s="5" t="s">
        <v>25</v>
      </c>
      <c r="BF2571" s="5" t="s">
        <v>1333</v>
      </c>
      <c r="BG2571" s="5" t="s">
        <v>5605</v>
      </c>
      <c r="BH2571" s="5" t="s">
        <v>1343</v>
      </c>
    </row>
    <row r="2572" spans="1:60" x14ac:dyDescent="0.25">
      <c r="A2572">
        <f t="shared" si="211"/>
        <v>97767</v>
      </c>
      <c r="B2572">
        <f t="shared" si="212"/>
        <v>50100576</v>
      </c>
      <c r="C2572" t="str">
        <f t="shared" si="213"/>
        <v>CC</v>
      </c>
      <c r="D2572" t="str">
        <f t="shared" si="215"/>
        <v>REGION ILE DE FRANCE NORD</v>
      </c>
      <c r="E2572" s="12" t="str">
        <f t="shared" si="214"/>
        <v>TERRAIN</v>
      </c>
      <c r="F2572" s="4" t="s">
        <v>10064</v>
      </c>
      <c r="G2572" s="4" t="s">
        <v>10065</v>
      </c>
      <c r="H2572" s="5">
        <v>2</v>
      </c>
      <c r="I2572" s="5" t="s">
        <v>6943</v>
      </c>
      <c r="J2572" s="5"/>
      <c r="K2572" s="5"/>
      <c r="L2572" s="5"/>
      <c r="M2572" s="5" t="s">
        <v>1343</v>
      </c>
      <c r="N2572" s="5"/>
      <c r="O2572" s="5"/>
      <c r="P2572" s="5"/>
      <c r="Q2572" s="5"/>
      <c r="R2572" s="5"/>
      <c r="S2572" s="5"/>
      <c r="T2572" s="5"/>
      <c r="U2572" s="6">
        <v>45627</v>
      </c>
      <c r="V2572" s="4"/>
      <c r="W2572" s="4" t="s">
        <v>1329</v>
      </c>
      <c r="X2572" s="5"/>
      <c r="Y2572" s="5"/>
      <c r="Z2572" s="5"/>
      <c r="AA2572" s="4" t="s">
        <v>4750</v>
      </c>
      <c r="AB2572" s="5"/>
      <c r="AC2572" s="5"/>
      <c r="AD2572" s="5"/>
      <c r="AE2572" s="5"/>
      <c r="AF2572" s="6"/>
      <c r="AG2572" s="5"/>
      <c r="AH2572" s="5"/>
      <c r="AI2572" s="5"/>
      <c r="AJ2572" s="6"/>
      <c r="AK2572" s="5"/>
      <c r="AL2572" s="6"/>
      <c r="AM2572" s="5"/>
      <c r="AN2572" s="5"/>
      <c r="AO2572" s="5"/>
      <c r="AP2572" s="5" t="s">
        <v>12477</v>
      </c>
      <c r="AQ2572" s="4" t="s">
        <v>1351</v>
      </c>
      <c r="AR2572" s="5" t="s">
        <v>12478</v>
      </c>
      <c r="AS2572" s="4" t="s">
        <v>1352</v>
      </c>
      <c r="AT2572" s="5" t="s">
        <v>1353</v>
      </c>
      <c r="AU2572" s="5" t="s">
        <v>41</v>
      </c>
      <c r="AV2572" s="4" t="s">
        <v>1354</v>
      </c>
      <c r="AW2572" s="5" t="s">
        <v>17</v>
      </c>
      <c r="AX2572" s="5" t="s">
        <v>1889</v>
      </c>
      <c r="AY2572" s="5" t="s">
        <v>1890</v>
      </c>
      <c r="AZ2572" s="5" t="s">
        <v>11</v>
      </c>
      <c r="BA2572" s="4" t="s">
        <v>1891</v>
      </c>
      <c r="BB2572" s="5" t="s">
        <v>1892</v>
      </c>
      <c r="BC2572" s="4"/>
      <c r="BD2572" s="5"/>
      <c r="BE2572" s="5"/>
      <c r="BF2572" s="5"/>
      <c r="BG2572" s="4" t="s">
        <v>10065</v>
      </c>
      <c r="BH2572" s="5" t="s">
        <v>1343</v>
      </c>
    </row>
    <row r="2573" spans="1:60" x14ac:dyDescent="0.25">
      <c r="A2573">
        <f t="shared" ref="A2573:A2636" si="216">G2573*1</f>
        <v>97752</v>
      </c>
      <c r="B2573">
        <f t="shared" ref="B2573:B2636" si="217">F2573*1</f>
        <v>50100575</v>
      </c>
      <c r="C2573" t="str">
        <f t="shared" ref="C2573:C2636" si="218">IF(LEFT(T2573,4)="ASSI","ASSISTANTE",IF(T2573="100 IMD","IMD",IF(T2573="105 IMD","IMD",IF(T2573="200 IMP","IMP",IF(T2573="310 CMA","IMP","CC")))))</f>
        <v>CC</v>
      </c>
      <c r="D2573" t="str">
        <f t="shared" si="215"/>
        <v>REGION ILE DE FRANCE NORD</v>
      </c>
      <c r="E2573" s="12" t="str">
        <f t="shared" ref="E2573:E2636" si="219">IF(BB2573="OC FICTIVE","EN MISSION","TERRAIN")</f>
        <v>TERRAIN</v>
      </c>
      <c r="F2573" s="4" t="s">
        <v>10066</v>
      </c>
      <c r="G2573" s="4" t="s">
        <v>10067</v>
      </c>
      <c r="H2573" s="5">
        <v>2</v>
      </c>
      <c r="I2573" s="5" t="s">
        <v>6943</v>
      </c>
      <c r="J2573" s="5"/>
      <c r="K2573" s="5"/>
      <c r="L2573" s="5"/>
      <c r="M2573" s="5" t="s">
        <v>1343</v>
      </c>
      <c r="N2573" s="5"/>
      <c r="O2573" s="5"/>
      <c r="P2573" s="5"/>
      <c r="Q2573" s="5"/>
      <c r="R2573" s="5"/>
      <c r="S2573" s="5"/>
      <c r="T2573" s="5"/>
      <c r="U2573" s="6">
        <v>45627</v>
      </c>
      <c r="V2573" s="4"/>
      <c r="W2573" s="4" t="s">
        <v>1329</v>
      </c>
      <c r="X2573" s="5"/>
      <c r="Y2573" s="5"/>
      <c r="Z2573" s="5"/>
      <c r="AA2573" s="5" t="s">
        <v>1369</v>
      </c>
      <c r="AB2573" s="5"/>
      <c r="AC2573" s="5"/>
      <c r="AD2573" s="5"/>
      <c r="AE2573" s="5"/>
      <c r="AF2573" s="6"/>
      <c r="AG2573" s="5"/>
      <c r="AH2573" s="5"/>
      <c r="AI2573" s="5"/>
      <c r="AJ2573" s="6"/>
      <c r="AK2573" s="5"/>
      <c r="AL2573" s="6"/>
      <c r="AM2573" s="5"/>
      <c r="AN2573" s="5"/>
      <c r="AO2573" s="5"/>
      <c r="AP2573" s="5" t="s">
        <v>12477</v>
      </c>
      <c r="AQ2573" s="4" t="s">
        <v>1351</v>
      </c>
      <c r="AR2573" s="5" t="s">
        <v>12478</v>
      </c>
      <c r="AS2573" s="5" t="s">
        <v>1898</v>
      </c>
      <c r="AT2573" s="5" t="s">
        <v>1899</v>
      </c>
      <c r="AU2573" s="5" t="s">
        <v>41</v>
      </c>
      <c r="AV2573" s="4" t="s">
        <v>1900</v>
      </c>
      <c r="AW2573" s="5" t="s">
        <v>30</v>
      </c>
      <c r="AX2573" s="5" t="s">
        <v>2430</v>
      </c>
      <c r="AY2573" s="5" t="s">
        <v>2431</v>
      </c>
      <c r="AZ2573" s="5" t="s">
        <v>11</v>
      </c>
      <c r="BA2573" s="5" t="s">
        <v>2432</v>
      </c>
      <c r="BB2573" s="5" t="s">
        <v>2433</v>
      </c>
      <c r="BC2573" s="5" t="s">
        <v>10068</v>
      </c>
      <c r="BD2573" s="5" t="s">
        <v>10069</v>
      </c>
      <c r="BE2573" s="5" t="s">
        <v>3</v>
      </c>
      <c r="BF2573" s="5" t="s">
        <v>1333</v>
      </c>
      <c r="BG2573" s="5" t="s">
        <v>10067</v>
      </c>
      <c r="BH2573" s="5" t="s">
        <v>1343</v>
      </c>
    </row>
    <row r="2574" spans="1:60" x14ac:dyDescent="0.25">
      <c r="A2574">
        <f t="shared" si="216"/>
        <v>97751</v>
      </c>
      <c r="B2574">
        <f t="shared" si="217"/>
        <v>50100574</v>
      </c>
      <c r="C2574" t="str">
        <f t="shared" si="218"/>
        <v>CC</v>
      </c>
      <c r="D2574" t="str">
        <f t="shared" si="215"/>
        <v>REGION ILE DE FRANCE NORD</v>
      </c>
      <c r="E2574" s="12" t="str">
        <f t="shared" si="219"/>
        <v>TERRAIN</v>
      </c>
      <c r="F2574" s="4" t="s">
        <v>10070</v>
      </c>
      <c r="G2574" s="4" t="s">
        <v>4763</v>
      </c>
      <c r="H2574" s="5">
        <v>2</v>
      </c>
      <c r="I2574" s="5" t="s">
        <v>6943</v>
      </c>
      <c r="J2574" s="5"/>
      <c r="K2574" s="5"/>
      <c r="L2574" s="5"/>
      <c r="M2574" s="5" t="s">
        <v>1343</v>
      </c>
      <c r="N2574" s="5"/>
      <c r="O2574" s="5"/>
      <c r="P2574" s="5"/>
      <c r="Q2574" s="5"/>
      <c r="R2574" s="5"/>
      <c r="S2574" s="5"/>
      <c r="T2574" s="5"/>
      <c r="U2574" s="6">
        <v>45627</v>
      </c>
      <c r="V2574" s="4"/>
      <c r="W2574" s="4" t="s">
        <v>1329</v>
      </c>
      <c r="X2574" s="5"/>
      <c r="Y2574" s="5"/>
      <c r="Z2574" s="5"/>
      <c r="AA2574" s="4" t="s">
        <v>4760</v>
      </c>
      <c r="AB2574" s="5"/>
      <c r="AC2574" s="5"/>
      <c r="AD2574" s="5"/>
      <c r="AE2574" s="5"/>
      <c r="AF2574" s="6"/>
      <c r="AG2574" s="5"/>
      <c r="AH2574" s="5"/>
      <c r="AI2574" s="5"/>
      <c r="AJ2574" s="6"/>
      <c r="AK2574" s="5"/>
      <c r="AL2574" s="6"/>
      <c r="AM2574" s="5"/>
      <c r="AN2574" s="5"/>
      <c r="AO2574" s="5"/>
      <c r="AP2574" s="5" t="s">
        <v>12477</v>
      </c>
      <c r="AQ2574" s="4" t="s">
        <v>1351</v>
      </c>
      <c r="AR2574" s="5" t="s">
        <v>12478</v>
      </c>
      <c r="AS2574" s="4" t="s">
        <v>1898</v>
      </c>
      <c r="AT2574" s="5" t="s">
        <v>1899</v>
      </c>
      <c r="AU2574" s="5" t="s">
        <v>41</v>
      </c>
      <c r="AV2574" s="4" t="s">
        <v>1900</v>
      </c>
      <c r="AW2574" s="5" t="s">
        <v>30</v>
      </c>
      <c r="AX2574" s="5" t="s">
        <v>2430</v>
      </c>
      <c r="AY2574" s="5" t="s">
        <v>2431</v>
      </c>
      <c r="AZ2574" s="5" t="s">
        <v>11</v>
      </c>
      <c r="BA2574" s="4" t="s">
        <v>2432</v>
      </c>
      <c r="BB2574" s="5" t="s">
        <v>2433</v>
      </c>
      <c r="BC2574" s="4" t="s">
        <v>4759</v>
      </c>
      <c r="BD2574" s="5" t="s">
        <v>4762</v>
      </c>
      <c r="BE2574" s="5" t="s">
        <v>260</v>
      </c>
      <c r="BF2574" s="5" t="s">
        <v>1333</v>
      </c>
      <c r="BG2574" s="4" t="s">
        <v>4763</v>
      </c>
      <c r="BH2574" s="5" t="s">
        <v>1343</v>
      </c>
    </row>
    <row r="2575" spans="1:60" x14ac:dyDescent="0.25">
      <c r="A2575">
        <f t="shared" si="216"/>
        <v>97747</v>
      </c>
      <c r="B2575">
        <f t="shared" si="217"/>
        <v>50100573</v>
      </c>
      <c r="C2575" t="str">
        <f t="shared" si="218"/>
        <v>CC</v>
      </c>
      <c r="D2575" t="str">
        <f t="shared" si="215"/>
        <v>REGION CENTRE EST</v>
      </c>
      <c r="E2575" s="12" t="str">
        <f t="shared" si="219"/>
        <v>TERRAIN</v>
      </c>
      <c r="F2575" s="4" t="s">
        <v>10071</v>
      </c>
      <c r="G2575" s="4" t="s">
        <v>4688</v>
      </c>
      <c r="H2575" s="5">
        <v>2</v>
      </c>
      <c r="I2575" s="5" t="s">
        <v>6943</v>
      </c>
      <c r="J2575" s="5"/>
      <c r="K2575" s="5"/>
      <c r="L2575" s="5"/>
      <c r="M2575" s="5" t="s">
        <v>1343</v>
      </c>
      <c r="N2575" s="5"/>
      <c r="O2575" s="6"/>
      <c r="P2575" s="5"/>
      <c r="Q2575" s="5"/>
      <c r="R2575" s="5"/>
      <c r="S2575" s="5"/>
      <c r="T2575" s="5"/>
      <c r="U2575" s="6">
        <v>45627</v>
      </c>
      <c r="V2575" s="4"/>
      <c r="W2575" s="4" t="s">
        <v>1329</v>
      </c>
      <c r="X2575" s="5"/>
      <c r="Y2575" s="5"/>
      <c r="Z2575" s="5"/>
      <c r="AA2575" s="5" t="s">
        <v>4685</v>
      </c>
      <c r="AB2575" s="5"/>
      <c r="AC2575" s="5"/>
      <c r="AD2575" s="5"/>
      <c r="AE2575" s="5"/>
      <c r="AF2575" s="6"/>
      <c r="AG2575" s="5"/>
      <c r="AH2575" s="5"/>
      <c r="AI2575" s="5"/>
      <c r="AJ2575" s="6"/>
      <c r="AK2575" s="5"/>
      <c r="AL2575" s="6"/>
      <c r="AM2575" s="5"/>
      <c r="AN2575" s="5"/>
      <c r="AO2575" s="5"/>
      <c r="AP2575" s="5" t="s">
        <v>1536</v>
      </c>
      <c r="AQ2575" s="4" t="s">
        <v>12479</v>
      </c>
      <c r="AR2575" s="5" t="s">
        <v>12480</v>
      </c>
      <c r="AS2575" s="4" t="s">
        <v>1993</v>
      </c>
      <c r="AT2575" s="5" t="s">
        <v>1994</v>
      </c>
      <c r="AU2575" s="5" t="s">
        <v>41</v>
      </c>
      <c r="AV2575" s="4" t="s">
        <v>1995</v>
      </c>
      <c r="AW2575" s="5" t="s">
        <v>53</v>
      </c>
      <c r="AX2575" s="5" t="s">
        <v>1996</v>
      </c>
      <c r="AY2575" s="5" t="s">
        <v>1997</v>
      </c>
      <c r="AZ2575" s="5" t="s">
        <v>11</v>
      </c>
      <c r="BA2575" s="5" t="s">
        <v>1998</v>
      </c>
      <c r="BB2575" s="5" t="s">
        <v>1999</v>
      </c>
      <c r="BC2575" s="5" t="s">
        <v>4684</v>
      </c>
      <c r="BD2575" s="5" t="s">
        <v>4687</v>
      </c>
      <c r="BE2575" s="5" t="s">
        <v>25</v>
      </c>
      <c r="BF2575" s="5" t="s">
        <v>1333</v>
      </c>
      <c r="BG2575" s="5" t="s">
        <v>4688</v>
      </c>
      <c r="BH2575" s="5" t="s">
        <v>1343</v>
      </c>
    </row>
    <row r="2576" spans="1:60" x14ac:dyDescent="0.25">
      <c r="A2576">
        <f t="shared" si="216"/>
        <v>97741</v>
      </c>
      <c r="B2576">
        <f t="shared" si="217"/>
        <v>50100572</v>
      </c>
      <c r="C2576" t="str">
        <f t="shared" si="218"/>
        <v>CC</v>
      </c>
      <c r="D2576" t="str">
        <f t="shared" si="215"/>
        <v>REGION CENTRE EST</v>
      </c>
      <c r="E2576" s="12" t="str">
        <f t="shared" si="219"/>
        <v>TERRAIN</v>
      </c>
      <c r="F2576" s="4" t="s">
        <v>10072</v>
      </c>
      <c r="G2576" s="4" t="s">
        <v>7339</v>
      </c>
      <c r="H2576" s="5">
        <v>2</v>
      </c>
      <c r="I2576" s="5" t="s">
        <v>6943</v>
      </c>
      <c r="J2576" s="5"/>
      <c r="K2576" s="5"/>
      <c r="L2576" s="5"/>
      <c r="M2576" s="5" t="s">
        <v>1343</v>
      </c>
      <c r="N2576" s="5"/>
      <c r="O2576" s="5"/>
      <c r="P2576" s="5"/>
      <c r="Q2576" s="5"/>
      <c r="R2576" s="5"/>
      <c r="S2576" s="5"/>
      <c r="T2576" s="5"/>
      <c r="U2576" s="6">
        <v>45627</v>
      </c>
      <c r="V2576" s="4"/>
      <c r="W2576" s="4" t="s">
        <v>1329</v>
      </c>
      <c r="X2576" s="5"/>
      <c r="Y2576" s="5"/>
      <c r="Z2576" s="5"/>
      <c r="AA2576" s="5" t="s">
        <v>2428</v>
      </c>
      <c r="AB2576" s="5"/>
      <c r="AC2576" s="5"/>
      <c r="AD2576" s="5"/>
      <c r="AE2576" s="5"/>
      <c r="AF2576" s="6"/>
      <c r="AG2576" s="5"/>
      <c r="AH2576" s="5"/>
      <c r="AI2576" s="5"/>
      <c r="AJ2576" s="6"/>
      <c r="AK2576" s="5"/>
      <c r="AL2576" s="6"/>
      <c r="AM2576" s="5"/>
      <c r="AN2576" s="5"/>
      <c r="AO2576" s="5"/>
      <c r="AP2576" s="5" t="s">
        <v>1536</v>
      </c>
      <c r="AQ2576" s="4" t="s">
        <v>12479</v>
      </c>
      <c r="AR2576" s="5" t="s">
        <v>12480</v>
      </c>
      <c r="AS2576" s="5" t="s">
        <v>1993</v>
      </c>
      <c r="AT2576" s="5" t="s">
        <v>1994</v>
      </c>
      <c r="AU2576" s="5" t="s">
        <v>41</v>
      </c>
      <c r="AV2576" s="5" t="s">
        <v>1995</v>
      </c>
      <c r="AW2576" s="5" t="s">
        <v>53</v>
      </c>
      <c r="AX2576" s="5" t="s">
        <v>1996</v>
      </c>
      <c r="AY2576" s="5" t="s">
        <v>1997</v>
      </c>
      <c r="AZ2576" s="5" t="s">
        <v>11</v>
      </c>
      <c r="BA2576" s="5" t="s">
        <v>1998</v>
      </c>
      <c r="BB2576" s="5" t="s">
        <v>1999</v>
      </c>
      <c r="BC2576" s="5" t="s">
        <v>7336</v>
      </c>
      <c r="BD2576" s="5" t="s">
        <v>7338</v>
      </c>
      <c r="BE2576" s="5" t="s">
        <v>25</v>
      </c>
      <c r="BF2576" s="5" t="s">
        <v>1333</v>
      </c>
      <c r="BG2576" s="5" t="s">
        <v>7339</v>
      </c>
      <c r="BH2576" s="5" t="s">
        <v>1343</v>
      </c>
    </row>
    <row r="2577" spans="1:60" x14ac:dyDescent="0.25">
      <c r="A2577">
        <f t="shared" si="216"/>
        <v>97734</v>
      </c>
      <c r="B2577">
        <f t="shared" si="217"/>
        <v>50100571</v>
      </c>
      <c r="C2577" t="str">
        <f t="shared" si="218"/>
        <v>CC</v>
      </c>
      <c r="D2577" t="str">
        <f t="shared" si="215"/>
        <v>REGION CENTRE EST</v>
      </c>
      <c r="E2577" s="12" t="str">
        <f t="shared" si="219"/>
        <v>TERRAIN</v>
      </c>
      <c r="F2577" s="4" t="s">
        <v>10073</v>
      </c>
      <c r="G2577" s="4" t="s">
        <v>6396</v>
      </c>
      <c r="H2577" s="5">
        <v>2</v>
      </c>
      <c r="I2577" s="5" t="s">
        <v>6943</v>
      </c>
      <c r="J2577" s="5"/>
      <c r="K2577" s="5"/>
      <c r="L2577" s="5"/>
      <c r="M2577" s="5" t="s">
        <v>1343</v>
      </c>
      <c r="N2577" s="5"/>
      <c r="O2577" s="5"/>
      <c r="P2577" s="5"/>
      <c r="Q2577" s="5"/>
      <c r="R2577" s="5"/>
      <c r="S2577" s="5"/>
      <c r="T2577" s="5"/>
      <c r="U2577" s="6">
        <v>45627</v>
      </c>
      <c r="V2577" s="4"/>
      <c r="W2577" s="4" t="s">
        <v>1329</v>
      </c>
      <c r="X2577" s="5"/>
      <c r="Y2577" s="5"/>
      <c r="Z2577" s="5"/>
      <c r="AA2577" s="5" t="s">
        <v>6393</v>
      </c>
      <c r="AB2577" s="5"/>
      <c r="AC2577" s="5"/>
      <c r="AD2577" s="5"/>
      <c r="AE2577" s="5"/>
      <c r="AF2577" s="6"/>
      <c r="AG2577" s="5"/>
      <c r="AH2577" s="5"/>
      <c r="AI2577" s="5"/>
      <c r="AJ2577" s="6"/>
      <c r="AK2577" s="5"/>
      <c r="AL2577" s="6"/>
      <c r="AM2577" s="5"/>
      <c r="AN2577" s="5"/>
      <c r="AO2577" s="5"/>
      <c r="AP2577" s="5" t="s">
        <v>1536</v>
      </c>
      <c r="AQ2577" s="4" t="s">
        <v>12479</v>
      </c>
      <c r="AR2577" s="5" t="s">
        <v>12480</v>
      </c>
      <c r="AS2577" s="4" t="s">
        <v>1993</v>
      </c>
      <c r="AT2577" s="5" t="s">
        <v>1994</v>
      </c>
      <c r="AU2577" s="5" t="s">
        <v>41</v>
      </c>
      <c r="AV2577" s="4" t="s">
        <v>1995</v>
      </c>
      <c r="AW2577" s="5" t="s">
        <v>53</v>
      </c>
      <c r="AX2577" s="5" t="s">
        <v>2646</v>
      </c>
      <c r="AY2577" s="5" t="s">
        <v>2647</v>
      </c>
      <c r="AZ2577" s="5" t="s">
        <v>11</v>
      </c>
      <c r="BA2577" s="5" t="s">
        <v>2648</v>
      </c>
      <c r="BB2577" s="5" t="s">
        <v>2649</v>
      </c>
      <c r="BC2577" s="5" t="s">
        <v>6392</v>
      </c>
      <c r="BD2577" s="5" t="s">
        <v>6395</v>
      </c>
      <c r="BE2577" s="5" t="s">
        <v>245</v>
      </c>
      <c r="BF2577" s="5" t="s">
        <v>1333</v>
      </c>
      <c r="BG2577" s="5" t="s">
        <v>6396</v>
      </c>
      <c r="BH2577" s="5" t="s">
        <v>1343</v>
      </c>
    </row>
    <row r="2578" spans="1:60" x14ac:dyDescent="0.25">
      <c r="A2578">
        <f t="shared" si="216"/>
        <v>97733</v>
      </c>
      <c r="B2578">
        <f t="shared" si="217"/>
        <v>50100570</v>
      </c>
      <c r="C2578" t="str">
        <f t="shared" si="218"/>
        <v>CC</v>
      </c>
      <c r="D2578" t="str">
        <f t="shared" si="215"/>
        <v>REGION CENTRE EST</v>
      </c>
      <c r="E2578" s="12" t="str">
        <f t="shared" si="219"/>
        <v>TERRAIN</v>
      </c>
      <c r="F2578" s="4" t="s">
        <v>10074</v>
      </c>
      <c r="G2578" s="4" t="s">
        <v>6213</v>
      </c>
      <c r="H2578" s="5">
        <v>2</v>
      </c>
      <c r="I2578" s="5" t="s">
        <v>6943</v>
      </c>
      <c r="J2578" s="5"/>
      <c r="K2578" s="5"/>
      <c r="L2578" s="5"/>
      <c r="M2578" s="5" t="s">
        <v>1343</v>
      </c>
      <c r="N2578" s="5"/>
      <c r="O2578" s="5"/>
      <c r="P2578" s="5"/>
      <c r="Q2578" s="5"/>
      <c r="R2578" s="5"/>
      <c r="S2578" s="5"/>
      <c r="T2578" s="5"/>
      <c r="U2578" s="6">
        <v>45627</v>
      </c>
      <c r="V2578" s="4"/>
      <c r="W2578" s="4" t="s">
        <v>1329</v>
      </c>
      <c r="X2578" s="5"/>
      <c r="Y2578" s="5"/>
      <c r="Z2578" s="5"/>
      <c r="AA2578" s="4" t="s">
        <v>6210</v>
      </c>
      <c r="AB2578" s="5"/>
      <c r="AC2578" s="5"/>
      <c r="AD2578" s="5"/>
      <c r="AE2578" s="5"/>
      <c r="AF2578" s="6"/>
      <c r="AG2578" s="5"/>
      <c r="AH2578" s="5"/>
      <c r="AI2578" s="5"/>
      <c r="AJ2578" s="6"/>
      <c r="AK2578" s="5"/>
      <c r="AL2578" s="6"/>
      <c r="AM2578" s="5"/>
      <c r="AN2578" s="5"/>
      <c r="AO2578" s="5"/>
      <c r="AP2578" s="5" t="s">
        <v>1536</v>
      </c>
      <c r="AQ2578" s="4" t="s">
        <v>12479</v>
      </c>
      <c r="AR2578" s="5" t="s">
        <v>12480</v>
      </c>
      <c r="AS2578" s="4" t="s">
        <v>1993</v>
      </c>
      <c r="AT2578" s="5" t="s">
        <v>1994</v>
      </c>
      <c r="AU2578" s="5" t="s">
        <v>41</v>
      </c>
      <c r="AV2578" s="4" t="s">
        <v>1995</v>
      </c>
      <c r="AW2578" s="5" t="s">
        <v>53</v>
      </c>
      <c r="AX2578" s="5" t="s">
        <v>2646</v>
      </c>
      <c r="AY2578" s="5" t="s">
        <v>2647</v>
      </c>
      <c r="AZ2578" s="5" t="s">
        <v>11</v>
      </c>
      <c r="BA2578" s="4" t="s">
        <v>2648</v>
      </c>
      <c r="BB2578" s="5" t="s">
        <v>2649</v>
      </c>
      <c r="BC2578" s="4" t="s">
        <v>6209</v>
      </c>
      <c r="BD2578" s="5" t="s">
        <v>6212</v>
      </c>
      <c r="BE2578" s="5" t="s">
        <v>25</v>
      </c>
      <c r="BF2578" s="5" t="s">
        <v>1333</v>
      </c>
      <c r="BG2578" s="4" t="s">
        <v>6213</v>
      </c>
      <c r="BH2578" s="5" t="s">
        <v>1343</v>
      </c>
    </row>
    <row r="2579" spans="1:60" x14ac:dyDescent="0.25">
      <c r="A2579">
        <f t="shared" si="216"/>
        <v>97732</v>
      </c>
      <c r="B2579">
        <f t="shared" si="217"/>
        <v>50100569</v>
      </c>
      <c r="C2579" t="str">
        <f t="shared" si="218"/>
        <v>CC</v>
      </c>
      <c r="D2579" t="str">
        <f t="shared" si="215"/>
        <v>REGION CENTRE EST</v>
      </c>
      <c r="E2579" s="12" t="str">
        <f t="shared" si="219"/>
        <v>TERRAIN</v>
      </c>
      <c r="F2579" s="4" t="s">
        <v>10075</v>
      </c>
      <c r="G2579" s="4" t="s">
        <v>10076</v>
      </c>
      <c r="H2579" s="5">
        <v>2</v>
      </c>
      <c r="I2579" s="5" t="s">
        <v>6943</v>
      </c>
      <c r="J2579" s="5"/>
      <c r="K2579" s="5"/>
      <c r="L2579" s="5"/>
      <c r="M2579" s="5" t="s">
        <v>1343</v>
      </c>
      <c r="N2579" s="5"/>
      <c r="O2579" s="5"/>
      <c r="P2579" s="5"/>
      <c r="Q2579" s="5"/>
      <c r="R2579" s="5"/>
      <c r="S2579" s="5"/>
      <c r="T2579" s="5"/>
      <c r="U2579" s="6">
        <v>45627</v>
      </c>
      <c r="V2579" s="4"/>
      <c r="W2579" s="4" t="s">
        <v>1329</v>
      </c>
      <c r="X2579" s="5"/>
      <c r="Y2579" s="5"/>
      <c r="Z2579" s="5"/>
      <c r="AA2579" s="4" t="s">
        <v>6865</v>
      </c>
      <c r="AB2579" s="5"/>
      <c r="AC2579" s="5"/>
      <c r="AD2579" s="5"/>
      <c r="AE2579" s="5"/>
      <c r="AF2579" s="6"/>
      <c r="AG2579" s="5"/>
      <c r="AH2579" s="5"/>
      <c r="AI2579" s="5"/>
      <c r="AJ2579" s="6"/>
      <c r="AK2579" s="5"/>
      <c r="AL2579" s="6"/>
      <c r="AM2579" s="5"/>
      <c r="AN2579" s="5"/>
      <c r="AO2579" s="5"/>
      <c r="AP2579" s="5" t="s">
        <v>1536</v>
      </c>
      <c r="AQ2579" s="4" t="s">
        <v>12479</v>
      </c>
      <c r="AR2579" s="5" t="s">
        <v>12480</v>
      </c>
      <c r="AS2579" s="4" t="s">
        <v>1993</v>
      </c>
      <c r="AT2579" s="5" t="s">
        <v>1994</v>
      </c>
      <c r="AU2579" s="5" t="s">
        <v>41</v>
      </c>
      <c r="AV2579" s="4" t="s">
        <v>1995</v>
      </c>
      <c r="AW2579" s="5" t="s">
        <v>53</v>
      </c>
      <c r="AX2579" s="5" t="s">
        <v>2646</v>
      </c>
      <c r="AY2579" s="5" t="s">
        <v>2647</v>
      </c>
      <c r="AZ2579" s="5" t="s">
        <v>11</v>
      </c>
      <c r="BA2579" s="4" t="s">
        <v>2648</v>
      </c>
      <c r="BB2579" s="5" t="s">
        <v>2649</v>
      </c>
      <c r="BC2579" s="4"/>
      <c r="BD2579" s="5"/>
      <c r="BE2579" s="5"/>
      <c r="BF2579" s="5"/>
      <c r="BG2579" s="4" t="s">
        <v>10076</v>
      </c>
      <c r="BH2579" s="5" t="s">
        <v>1343</v>
      </c>
    </row>
    <row r="2580" spans="1:60" x14ac:dyDescent="0.25">
      <c r="A2580">
        <f t="shared" si="216"/>
        <v>97731</v>
      </c>
      <c r="B2580">
        <f t="shared" si="217"/>
        <v>50100568</v>
      </c>
      <c r="C2580" t="str">
        <f t="shared" si="218"/>
        <v>CC</v>
      </c>
      <c r="D2580" t="str">
        <f t="shared" si="215"/>
        <v>REGION CENTRE EST</v>
      </c>
      <c r="E2580" s="12" t="str">
        <f t="shared" si="219"/>
        <v>TERRAIN</v>
      </c>
      <c r="F2580" s="4" t="s">
        <v>10077</v>
      </c>
      <c r="G2580" s="4" t="s">
        <v>2001</v>
      </c>
      <c r="H2580" s="5">
        <v>2</v>
      </c>
      <c r="I2580" s="5" t="s">
        <v>6943</v>
      </c>
      <c r="J2580" s="5"/>
      <c r="K2580" s="5"/>
      <c r="L2580" s="5"/>
      <c r="M2580" s="5" t="s">
        <v>1343</v>
      </c>
      <c r="N2580" s="5"/>
      <c r="O2580" s="5"/>
      <c r="P2580" s="5"/>
      <c r="Q2580" s="5"/>
      <c r="R2580" s="5"/>
      <c r="S2580" s="5"/>
      <c r="T2580" s="5"/>
      <c r="U2580" s="6">
        <v>45627</v>
      </c>
      <c r="V2580" s="4"/>
      <c r="W2580" s="4" t="s">
        <v>1329</v>
      </c>
      <c r="X2580" s="5"/>
      <c r="Y2580" s="5"/>
      <c r="Z2580" s="5"/>
      <c r="AA2580" s="5" t="s">
        <v>1991</v>
      </c>
      <c r="AB2580" s="5"/>
      <c r="AC2580" s="5"/>
      <c r="AD2580" s="5"/>
      <c r="AE2580" s="5"/>
      <c r="AF2580" s="6"/>
      <c r="AG2580" s="5"/>
      <c r="AH2580" s="5"/>
      <c r="AI2580" s="5"/>
      <c r="AJ2580" s="6"/>
      <c r="AK2580" s="5"/>
      <c r="AL2580" s="6"/>
      <c r="AM2580" s="5"/>
      <c r="AN2580" s="5"/>
      <c r="AO2580" s="5"/>
      <c r="AP2580" s="5" t="s">
        <v>1536</v>
      </c>
      <c r="AQ2580" s="4" t="s">
        <v>12479</v>
      </c>
      <c r="AR2580" s="5" t="s">
        <v>12480</v>
      </c>
      <c r="AS2580" s="5" t="s">
        <v>1993</v>
      </c>
      <c r="AT2580" s="5" t="s">
        <v>1994</v>
      </c>
      <c r="AU2580" s="5" t="s">
        <v>41</v>
      </c>
      <c r="AV2580" s="4" t="s">
        <v>1995</v>
      </c>
      <c r="AW2580" s="5" t="s">
        <v>53</v>
      </c>
      <c r="AX2580" s="5" t="s">
        <v>1996</v>
      </c>
      <c r="AY2580" s="5" t="s">
        <v>1997</v>
      </c>
      <c r="AZ2580" s="5" t="s">
        <v>11</v>
      </c>
      <c r="BA2580" s="5" t="s">
        <v>1998</v>
      </c>
      <c r="BB2580" s="5" t="s">
        <v>1999</v>
      </c>
      <c r="BC2580" s="5" t="s">
        <v>1989</v>
      </c>
      <c r="BD2580" s="5" t="s">
        <v>2000</v>
      </c>
      <c r="BE2580" s="5" t="s">
        <v>25</v>
      </c>
      <c r="BF2580" s="5" t="s">
        <v>1333</v>
      </c>
      <c r="BG2580" s="5" t="s">
        <v>2001</v>
      </c>
      <c r="BH2580" s="5" t="s">
        <v>1343</v>
      </c>
    </row>
    <row r="2581" spans="1:60" x14ac:dyDescent="0.25">
      <c r="A2581">
        <f t="shared" si="216"/>
        <v>97719</v>
      </c>
      <c r="B2581">
        <f t="shared" si="217"/>
        <v>50100566</v>
      </c>
      <c r="C2581" t="str">
        <f t="shared" si="218"/>
        <v>CC</v>
      </c>
      <c r="D2581" t="str">
        <f t="shared" si="215"/>
        <v>REGION ILE DE FRANCE NORD</v>
      </c>
      <c r="E2581" s="12" t="str">
        <f t="shared" si="219"/>
        <v>TERRAIN</v>
      </c>
      <c r="F2581" s="4" t="s">
        <v>10078</v>
      </c>
      <c r="G2581" s="4" t="s">
        <v>2747</v>
      </c>
      <c r="H2581" s="5">
        <v>2</v>
      </c>
      <c r="I2581" s="5" t="s">
        <v>6943</v>
      </c>
      <c r="J2581" s="5"/>
      <c r="K2581" s="5"/>
      <c r="L2581" s="5"/>
      <c r="M2581" s="5" t="s">
        <v>1343</v>
      </c>
      <c r="N2581" s="5"/>
      <c r="O2581" s="5"/>
      <c r="P2581" s="5"/>
      <c r="Q2581" s="5"/>
      <c r="R2581" s="5"/>
      <c r="S2581" s="5"/>
      <c r="T2581" s="5"/>
      <c r="U2581" s="6">
        <v>45627</v>
      </c>
      <c r="V2581" s="4"/>
      <c r="W2581" s="4" t="s">
        <v>1329</v>
      </c>
      <c r="X2581" s="5"/>
      <c r="Y2581" s="5"/>
      <c r="Z2581" s="5"/>
      <c r="AA2581" s="5" t="s">
        <v>2744</v>
      </c>
      <c r="AB2581" s="5"/>
      <c r="AC2581" s="5"/>
      <c r="AD2581" s="5"/>
      <c r="AE2581" s="5"/>
      <c r="AF2581" s="6"/>
      <c r="AG2581" s="5"/>
      <c r="AH2581" s="5"/>
      <c r="AI2581" s="5"/>
      <c r="AJ2581" s="6"/>
      <c r="AK2581" s="5"/>
      <c r="AL2581" s="6"/>
      <c r="AM2581" s="5"/>
      <c r="AN2581" s="5"/>
      <c r="AO2581" s="5"/>
      <c r="AP2581" s="5" t="s">
        <v>12477</v>
      </c>
      <c r="AQ2581" s="4" t="s">
        <v>1351</v>
      </c>
      <c r="AR2581" s="5" t="s">
        <v>12478</v>
      </c>
      <c r="AS2581" s="4" t="s">
        <v>1352</v>
      </c>
      <c r="AT2581" s="5" t="s">
        <v>1353</v>
      </c>
      <c r="AU2581" s="5" t="s">
        <v>41</v>
      </c>
      <c r="AV2581" s="4" t="s">
        <v>1354</v>
      </c>
      <c r="AW2581" s="5" t="s">
        <v>17</v>
      </c>
      <c r="AX2581" s="5" t="s">
        <v>2439</v>
      </c>
      <c r="AY2581" s="5" t="s">
        <v>2440</v>
      </c>
      <c r="AZ2581" s="5" t="s">
        <v>11</v>
      </c>
      <c r="BA2581" s="5" t="s">
        <v>2441</v>
      </c>
      <c r="BB2581" s="5" t="s">
        <v>2442</v>
      </c>
      <c r="BC2581" s="5" t="s">
        <v>2743</v>
      </c>
      <c r="BD2581" s="5" t="s">
        <v>2746</v>
      </c>
      <c r="BE2581" s="5" t="s">
        <v>3</v>
      </c>
      <c r="BF2581" s="5" t="s">
        <v>1333</v>
      </c>
      <c r="BG2581" s="5" t="s">
        <v>2747</v>
      </c>
      <c r="BH2581" s="5" t="s">
        <v>1343</v>
      </c>
    </row>
    <row r="2582" spans="1:60" x14ac:dyDescent="0.25">
      <c r="A2582">
        <f t="shared" si="216"/>
        <v>97717</v>
      </c>
      <c r="B2582">
        <f t="shared" si="217"/>
        <v>50100565</v>
      </c>
      <c r="C2582" t="str">
        <f t="shared" si="218"/>
        <v>CC</v>
      </c>
      <c r="D2582" t="str">
        <f t="shared" si="215"/>
        <v>REGION ILE DE FRANCE NORD</v>
      </c>
      <c r="E2582" s="12" t="str">
        <f t="shared" si="219"/>
        <v>TERRAIN</v>
      </c>
      <c r="F2582" s="4" t="s">
        <v>10079</v>
      </c>
      <c r="G2582" s="4" t="s">
        <v>1361</v>
      </c>
      <c r="H2582" s="5">
        <v>2</v>
      </c>
      <c r="I2582" s="5" t="s">
        <v>6943</v>
      </c>
      <c r="J2582" s="5"/>
      <c r="K2582" s="5"/>
      <c r="L2582" s="5"/>
      <c r="M2582" s="5" t="s">
        <v>1343</v>
      </c>
      <c r="N2582" s="5"/>
      <c r="O2582" s="5"/>
      <c r="P2582" s="5"/>
      <c r="Q2582" s="5"/>
      <c r="R2582" s="5"/>
      <c r="S2582" s="5"/>
      <c r="T2582" s="5"/>
      <c r="U2582" s="6">
        <v>45627</v>
      </c>
      <c r="V2582" s="4"/>
      <c r="W2582" s="4" t="s">
        <v>1329</v>
      </c>
      <c r="X2582" s="5"/>
      <c r="Y2582" s="5"/>
      <c r="Z2582" s="5"/>
      <c r="AA2582" s="4" t="s">
        <v>1349</v>
      </c>
      <c r="AB2582" s="5"/>
      <c r="AC2582" s="5"/>
      <c r="AD2582" s="5"/>
      <c r="AE2582" s="5"/>
      <c r="AF2582" s="6"/>
      <c r="AG2582" s="5"/>
      <c r="AH2582" s="5"/>
      <c r="AI2582" s="5"/>
      <c r="AJ2582" s="6"/>
      <c r="AK2582" s="5"/>
      <c r="AL2582" s="6"/>
      <c r="AM2582" s="5"/>
      <c r="AN2582" s="5"/>
      <c r="AO2582" s="5"/>
      <c r="AP2582" s="5" t="s">
        <v>12477</v>
      </c>
      <c r="AQ2582" s="4" t="s">
        <v>1351</v>
      </c>
      <c r="AR2582" s="5" t="s">
        <v>12478</v>
      </c>
      <c r="AS2582" s="4" t="s">
        <v>1352</v>
      </c>
      <c r="AT2582" s="5" t="s">
        <v>1353</v>
      </c>
      <c r="AU2582" s="5" t="s">
        <v>41</v>
      </c>
      <c r="AV2582" s="4" t="s">
        <v>1354</v>
      </c>
      <c r="AW2582" s="5" t="s">
        <v>17</v>
      </c>
      <c r="AX2582" s="5" t="s">
        <v>1355</v>
      </c>
      <c r="AY2582" s="5" t="s">
        <v>1356</v>
      </c>
      <c r="AZ2582" s="5" t="s">
        <v>11</v>
      </c>
      <c r="BA2582" s="4" t="s">
        <v>1358</v>
      </c>
      <c r="BB2582" s="5" t="s">
        <v>1359</v>
      </c>
      <c r="BC2582" s="4" t="s">
        <v>1344</v>
      </c>
      <c r="BD2582" s="5" t="s">
        <v>1360</v>
      </c>
      <c r="BE2582" s="5" t="s">
        <v>260</v>
      </c>
      <c r="BF2582" s="5" t="s">
        <v>1333</v>
      </c>
      <c r="BG2582" s="4" t="s">
        <v>1361</v>
      </c>
      <c r="BH2582" s="5" t="s">
        <v>1343</v>
      </c>
    </row>
    <row r="2583" spans="1:60" x14ac:dyDescent="0.25">
      <c r="A2583">
        <f t="shared" si="216"/>
        <v>97715</v>
      </c>
      <c r="B2583">
        <f t="shared" si="217"/>
        <v>50100564</v>
      </c>
      <c r="C2583" t="str">
        <f t="shared" si="218"/>
        <v>CC</v>
      </c>
      <c r="D2583" t="str">
        <f t="shared" si="215"/>
        <v>REGION CENTRE EST</v>
      </c>
      <c r="E2583" s="12" t="str">
        <f t="shared" si="219"/>
        <v>TERRAIN</v>
      </c>
      <c r="F2583" s="4" t="s">
        <v>10080</v>
      </c>
      <c r="G2583" s="4" t="s">
        <v>4411</v>
      </c>
      <c r="H2583" s="5">
        <v>2</v>
      </c>
      <c r="I2583" s="5" t="s">
        <v>6943</v>
      </c>
      <c r="J2583" s="5"/>
      <c r="K2583" s="5"/>
      <c r="L2583" s="5"/>
      <c r="M2583" s="5" t="s">
        <v>1343</v>
      </c>
      <c r="N2583" s="5"/>
      <c r="O2583" s="5"/>
      <c r="P2583" s="5"/>
      <c r="Q2583" s="5"/>
      <c r="R2583" s="5"/>
      <c r="S2583" s="5"/>
      <c r="T2583" s="5"/>
      <c r="U2583" s="6">
        <v>45627</v>
      </c>
      <c r="V2583" s="4"/>
      <c r="W2583" s="4" t="s">
        <v>1329</v>
      </c>
      <c r="X2583" s="5"/>
      <c r="Y2583" s="5"/>
      <c r="Z2583" s="5"/>
      <c r="AA2583" s="5" t="s">
        <v>4408</v>
      </c>
      <c r="AB2583" s="5"/>
      <c r="AC2583" s="5"/>
      <c r="AD2583" s="5"/>
      <c r="AE2583" s="5"/>
      <c r="AF2583" s="6"/>
      <c r="AG2583" s="5"/>
      <c r="AH2583" s="5"/>
      <c r="AI2583" s="5"/>
      <c r="AJ2583" s="6"/>
      <c r="AK2583" s="5"/>
      <c r="AL2583" s="6"/>
      <c r="AM2583" s="5"/>
      <c r="AN2583" s="5"/>
      <c r="AO2583" s="5"/>
      <c r="AP2583" s="5" t="s">
        <v>1536</v>
      </c>
      <c r="AQ2583" s="4" t="s">
        <v>12479</v>
      </c>
      <c r="AR2583" s="5" t="s">
        <v>12480</v>
      </c>
      <c r="AS2583" s="5" t="s">
        <v>1993</v>
      </c>
      <c r="AT2583" s="5" t="s">
        <v>1994</v>
      </c>
      <c r="AU2583" s="5" t="s">
        <v>41</v>
      </c>
      <c r="AV2583" s="4" t="s">
        <v>1995</v>
      </c>
      <c r="AW2583" s="5" t="s">
        <v>53</v>
      </c>
      <c r="AX2583" s="5" t="s">
        <v>2346</v>
      </c>
      <c r="AY2583" s="5" t="s">
        <v>2347</v>
      </c>
      <c r="AZ2583" s="5" t="s">
        <v>11</v>
      </c>
      <c r="BA2583" s="5" t="s">
        <v>2348</v>
      </c>
      <c r="BB2583" s="5" t="s">
        <v>2349</v>
      </c>
      <c r="BC2583" s="5" t="s">
        <v>4406</v>
      </c>
      <c r="BD2583" s="5" t="s">
        <v>4410</v>
      </c>
      <c r="BE2583" s="5" t="s">
        <v>260</v>
      </c>
      <c r="BF2583" s="5" t="s">
        <v>1333</v>
      </c>
      <c r="BG2583" s="5" t="s">
        <v>4411</v>
      </c>
      <c r="BH2583" s="5" t="s">
        <v>1343</v>
      </c>
    </row>
    <row r="2584" spans="1:60" x14ac:dyDescent="0.25">
      <c r="A2584">
        <f t="shared" si="216"/>
        <v>97714</v>
      </c>
      <c r="B2584">
        <f t="shared" si="217"/>
        <v>50100563</v>
      </c>
      <c r="C2584" t="str">
        <f t="shared" si="218"/>
        <v>CC</v>
      </c>
      <c r="D2584" t="str">
        <f t="shared" si="215"/>
        <v>REGION CENTRE EST</v>
      </c>
      <c r="E2584" s="12" t="str">
        <f t="shared" si="219"/>
        <v>TERRAIN</v>
      </c>
      <c r="F2584" s="4" t="s">
        <v>10081</v>
      </c>
      <c r="G2584" s="4" t="s">
        <v>5947</v>
      </c>
      <c r="H2584" s="5">
        <v>2</v>
      </c>
      <c r="I2584" s="5" t="s">
        <v>6943</v>
      </c>
      <c r="J2584" s="5"/>
      <c r="K2584" s="5"/>
      <c r="L2584" s="5"/>
      <c r="M2584" s="5" t="s">
        <v>1343</v>
      </c>
      <c r="N2584" s="5"/>
      <c r="O2584" s="5"/>
      <c r="P2584" s="5"/>
      <c r="Q2584" s="5"/>
      <c r="R2584" s="5"/>
      <c r="S2584" s="5"/>
      <c r="T2584" s="5"/>
      <c r="U2584" s="6">
        <v>45627</v>
      </c>
      <c r="V2584" s="4"/>
      <c r="W2584" s="4" t="s">
        <v>1329</v>
      </c>
      <c r="X2584" s="5"/>
      <c r="Y2584" s="5"/>
      <c r="Z2584" s="5"/>
      <c r="AA2584" s="5" t="s">
        <v>4207</v>
      </c>
      <c r="AB2584" s="5"/>
      <c r="AC2584" s="5"/>
      <c r="AD2584" s="5"/>
      <c r="AE2584" s="5"/>
      <c r="AF2584" s="6"/>
      <c r="AG2584" s="5"/>
      <c r="AH2584" s="5"/>
      <c r="AI2584" s="5"/>
      <c r="AJ2584" s="6"/>
      <c r="AK2584" s="5"/>
      <c r="AL2584" s="6"/>
      <c r="AM2584" s="5"/>
      <c r="AN2584" s="5"/>
      <c r="AO2584" s="5"/>
      <c r="AP2584" s="5" t="s">
        <v>1536</v>
      </c>
      <c r="AQ2584" s="4" t="s">
        <v>12479</v>
      </c>
      <c r="AR2584" s="5" t="s">
        <v>12480</v>
      </c>
      <c r="AS2584" s="4" t="s">
        <v>1993</v>
      </c>
      <c r="AT2584" s="5" t="s">
        <v>1994</v>
      </c>
      <c r="AU2584" s="5" t="s">
        <v>41</v>
      </c>
      <c r="AV2584" s="4" t="s">
        <v>1995</v>
      </c>
      <c r="AW2584" s="5" t="s">
        <v>53</v>
      </c>
      <c r="AX2584" s="5" t="s">
        <v>2346</v>
      </c>
      <c r="AY2584" s="5" t="s">
        <v>2347</v>
      </c>
      <c r="AZ2584" s="5" t="s">
        <v>11</v>
      </c>
      <c r="BA2584" s="5" t="s">
        <v>2348</v>
      </c>
      <c r="BB2584" s="5" t="s">
        <v>2349</v>
      </c>
      <c r="BC2584" s="5" t="s">
        <v>5943</v>
      </c>
      <c r="BD2584" s="5" t="s">
        <v>5946</v>
      </c>
      <c r="BE2584" s="5" t="s">
        <v>25</v>
      </c>
      <c r="BF2584" s="5" t="s">
        <v>1333</v>
      </c>
      <c r="BG2584" s="5" t="s">
        <v>5947</v>
      </c>
      <c r="BH2584" s="5" t="s">
        <v>1343</v>
      </c>
    </row>
    <row r="2585" spans="1:60" x14ac:dyDescent="0.25">
      <c r="A2585">
        <f t="shared" si="216"/>
        <v>97713</v>
      </c>
      <c r="B2585">
        <f t="shared" si="217"/>
        <v>50100562</v>
      </c>
      <c r="C2585" t="str">
        <f t="shared" si="218"/>
        <v>CC</v>
      </c>
      <c r="D2585" t="str">
        <f t="shared" si="215"/>
        <v>REGION CENTRE EST</v>
      </c>
      <c r="E2585" s="12" t="str">
        <f t="shared" si="219"/>
        <v>TERRAIN</v>
      </c>
      <c r="F2585" s="4" t="s">
        <v>10082</v>
      </c>
      <c r="G2585" s="4" t="s">
        <v>3431</v>
      </c>
      <c r="H2585" s="5">
        <v>2</v>
      </c>
      <c r="I2585" s="5" t="s">
        <v>6943</v>
      </c>
      <c r="J2585" s="5"/>
      <c r="K2585" s="5"/>
      <c r="L2585" s="5"/>
      <c r="M2585" s="5" t="s">
        <v>1343</v>
      </c>
      <c r="N2585" s="5"/>
      <c r="O2585" s="5"/>
      <c r="P2585" s="5"/>
      <c r="Q2585" s="5"/>
      <c r="R2585" s="5"/>
      <c r="S2585" s="5"/>
      <c r="T2585" s="5"/>
      <c r="U2585" s="6">
        <v>45627</v>
      </c>
      <c r="V2585" s="4"/>
      <c r="W2585" s="4" t="s">
        <v>1329</v>
      </c>
      <c r="X2585" s="5"/>
      <c r="Y2585" s="5"/>
      <c r="Z2585" s="5"/>
      <c r="AA2585" s="4" t="s">
        <v>3053</v>
      </c>
      <c r="AB2585" s="5"/>
      <c r="AC2585" s="5"/>
      <c r="AD2585" s="5"/>
      <c r="AE2585" s="5"/>
      <c r="AF2585" s="6"/>
      <c r="AG2585" s="5"/>
      <c r="AH2585" s="5"/>
      <c r="AI2585" s="5"/>
      <c r="AJ2585" s="6"/>
      <c r="AK2585" s="5"/>
      <c r="AL2585" s="6"/>
      <c r="AM2585" s="5"/>
      <c r="AN2585" s="5"/>
      <c r="AO2585" s="5"/>
      <c r="AP2585" s="5" t="s">
        <v>1536</v>
      </c>
      <c r="AQ2585" s="4" t="s">
        <v>12479</v>
      </c>
      <c r="AR2585" s="5" t="s">
        <v>12480</v>
      </c>
      <c r="AS2585" s="5" t="s">
        <v>1993</v>
      </c>
      <c r="AT2585" s="5" t="s">
        <v>1994</v>
      </c>
      <c r="AU2585" s="5" t="s">
        <v>41</v>
      </c>
      <c r="AV2585" s="4" t="s">
        <v>1995</v>
      </c>
      <c r="AW2585" s="5" t="s">
        <v>53</v>
      </c>
      <c r="AX2585" s="5" t="s">
        <v>2346</v>
      </c>
      <c r="AY2585" s="5" t="s">
        <v>2347</v>
      </c>
      <c r="AZ2585" s="5" t="s">
        <v>11</v>
      </c>
      <c r="BA2585" s="4" t="s">
        <v>2348</v>
      </c>
      <c r="BB2585" s="5" t="s">
        <v>2349</v>
      </c>
      <c r="BC2585" s="4" t="s">
        <v>3427</v>
      </c>
      <c r="BD2585" s="5" t="s">
        <v>3430</v>
      </c>
      <c r="BE2585" s="5" t="s">
        <v>25</v>
      </c>
      <c r="BF2585" s="5" t="s">
        <v>1333</v>
      </c>
      <c r="BG2585" s="4" t="s">
        <v>3431</v>
      </c>
      <c r="BH2585" s="5" t="s">
        <v>1343</v>
      </c>
    </row>
    <row r="2586" spans="1:60" x14ac:dyDescent="0.25">
      <c r="A2586">
        <f t="shared" si="216"/>
        <v>97712</v>
      </c>
      <c r="B2586">
        <f t="shared" si="217"/>
        <v>50100561</v>
      </c>
      <c r="C2586" t="str">
        <f t="shared" si="218"/>
        <v>CC</v>
      </c>
      <c r="D2586" t="str">
        <f t="shared" si="215"/>
        <v>REGION CENTRE EST</v>
      </c>
      <c r="E2586" s="12" t="str">
        <f t="shared" si="219"/>
        <v>TERRAIN</v>
      </c>
      <c r="F2586" s="4" t="s">
        <v>10083</v>
      </c>
      <c r="G2586" s="4" t="s">
        <v>10084</v>
      </c>
      <c r="H2586" s="5">
        <v>2</v>
      </c>
      <c r="I2586" s="5" t="s">
        <v>6943</v>
      </c>
      <c r="J2586" s="5"/>
      <c r="K2586" s="5"/>
      <c r="L2586" s="5"/>
      <c r="M2586" s="5" t="s">
        <v>1343</v>
      </c>
      <c r="N2586" s="5"/>
      <c r="O2586" s="5"/>
      <c r="P2586" s="5"/>
      <c r="Q2586" s="5"/>
      <c r="R2586" s="5"/>
      <c r="S2586" s="5"/>
      <c r="T2586" s="5"/>
      <c r="U2586" s="6">
        <v>45627</v>
      </c>
      <c r="V2586" s="4"/>
      <c r="W2586" s="4" t="s">
        <v>1329</v>
      </c>
      <c r="X2586" s="5"/>
      <c r="Y2586" s="5"/>
      <c r="Z2586" s="5"/>
      <c r="AA2586" s="5" t="s">
        <v>7863</v>
      </c>
      <c r="AB2586" s="5"/>
      <c r="AC2586" s="5"/>
      <c r="AD2586" s="5"/>
      <c r="AE2586" s="5"/>
      <c r="AF2586" s="6"/>
      <c r="AG2586" s="5"/>
      <c r="AH2586" s="5"/>
      <c r="AI2586" s="5"/>
      <c r="AJ2586" s="6"/>
      <c r="AK2586" s="5"/>
      <c r="AL2586" s="6"/>
      <c r="AM2586" s="5"/>
      <c r="AN2586" s="5"/>
      <c r="AO2586" s="5"/>
      <c r="AP2586" s="5" t="s">
        <v>1536</v>
      </c>
      <c r="AQ2586" s="4" t="s">
        <v>12479</v>
      </c>
      <c r="AR2586" s="5" t="s">
        <v>12480</v>
      </c>
      <c r="AS2586" s="5" t="s">
        <v>1993</v>
      </c>
      <c r="AT2586" s="5" t="s">
        <v>1994</v>
      </c>
      <c r="AU2586" s="5" t="s">
        <v>41</v>
      </c>
      <c r="AV2586" s="4" t="s">
        <v>1995</v>
      </c>
      <c r="AW2586" s="5" t="s">
        <v>53</v>
      </c>
      <c r="AX2586" s="5" t="s">
        <v>2346</v>
      </c>
      <c r="AY2586" s="5" t="s">
        <v>2347</v>
      </c>
      <c r="AZ2586" s="5" t="s">
        <v>11</v>
      </c>
      <c r="BA2586" s="4" t="s">
        <v>2348</v>
      </c>
      <c r="BB2586" s="5" t="s">
        <v>2349</v>
      </c>
      <c r="BC2586" s="5"/>
      <c r="BD2586" s="5"/>
      <c r="BE2586" s="5"/>
      <c r="BF2586" s="5"/>
      <c r="BG2586" s="5" t="s">
        <v>10084</v>
      </c>
      <c r="BH2586" s="5" t="s">
        <v>1343</v>
      </c>
    </row>
    <row r="2587" spans="1:60" x14ac:dyDescent="0.25">
      <c r="A2587">
        <f t="shared" si="216"/>
        <v>97711</v>
      </c>
      <c r="B2587">
        <f t="shared" si="217"/>
        <v>50100560</v>
      </c>
      <c r="C2587" t="str">
        <f t="shared" si="218"/>
        <v>CC</v>
      </c>
      <c r="D2587" t="str">
        <f t="shared" si="215"/>
        <v>REGION CENTRE EST</v>
      </c>
      <c r="E2587" s="12" t="str">
        <f t="shared" si="219"/>
        <v>TERRAIN</v>
      </c>
      <c r="F2587" s="4" t="s">
        <v>10085</v>
      </c>
      <c r="G2587" s="4" t="s">
        <v>10086</v>
      </c>
      <c r="H2587" s="5">
        <v>2</v>
      </c>
      <c r="I2587" s="5" t="s">
        <v>6943</v>
      </c>
      <c r="J2587" s="5"/>
      <c r="K2587" s="5"/>
      <c r="L2587" s="5"/>
      <c r="M2587" s="5" t="s">
        <v>1343</v>
      </c>
      <c r="N2587" s="5"/>
      <c r="O2587" s="6"/>
      <c r="P2587" s="5"/>
      <c r="Q2587" s="5"/>
      <c r="R2587" s="5"/>
      <c r="S2587" s="5"/>
      <c r="T2587" s="5"/>
      <c r="U2587" s="6">
        <v>45627</v>
      </c>
      <c r="V2587" s="4"/>
      <c r="W2587" s="4" t="s">
        <v>1329</v>
      </c>
      <c r="X2587" s="5"/>
      <c r="Y2587" s="5"/>
      <c r="Z2587" s="5"/>
      <c r="AA2587" s="5" t="s">
        <v>8268</v>
      </c>
      <c r="AB2587" s="5"/>
      <c r="AC2587" s="5"/>
      <c r="AD2587" s="5"/>
      <c r="AE2587" s="5"/>
      <c r="AF2587" s="6"/>
      <c r="AG2587" s="5"/>
      <c r="AH2587" s="5"/>
      <c r="AI2587" s="5"/>
      <c r="AJ2587" s="6"/>
      <c r="AK2587" s="5"/>
      <c r="AL2587" s="6"/>
      <c r="AM2587" s="5"/>
      <c r="AN2587" s="5"/>
      <c r="AO2587" s="5"/>
      <c r="AP2587" s="5" t="s">
        <v>1536</v>
      </c>
      <c r="AQ2587" s="4" t="s">
        <v>12479</v>
      </c>
      <c r="AR2587" s="5" t="s">
        <v>12480</v>
      </c>
      <c r="AS2587" s="4" t="s">
        <v>1993</v>
      </c>
      <c r="AT2587" s="5" t="s">
        <v>1994</v>
      </c>
      <c r="AU2587" s="5" t="s">
        <v>41</v>
      </c>
      <c r="AV2587" s="4" t="s">
        <v>1995</v>
      </c>
      <c r="AW2587" s="5" t="s">
        <v>53</v>
      </c>
      <c r="AX2587" s="5" t="s">
        <v>2346</v>
      </c>
      <c r="AY2587" s="5" t="s">
        <v>2347</v>
      </c>
      <c r="AZ2587" s="5" t="s">
        <v>11</v>
      </c>
      <c r="BA2587" s="5" t="s">
        <v>2348</v>
      </c>
      <c r="BB2587" s="5" t="s">
        <v>2349</v>
      </c>
      <c r="BC2587" s="5" t="s">
        <v>10087</v>
      </c>
      <c r="BD2587" s="5" t="s">
        <v>10088</v>
      </c>
      <c r="BE2587" s="5" t="s">
        <v>25</v>
      </c>
      <c r="BF2587" s="5" t="s">
        <v>1333</v>
      </c>
      <c r="BG2587" s="5" t="s">
        <v>10086</v>
      </c>
      <c r="BH2587" s="5" t="s">
        <v>1343</v>
      </c>
    </row>
    <row r="2588" spans="1:60" x14ac:dyDescent="0.25">
      <c r="A2588">
        <f t="shared" si="216"/>
        <v>97701</v>
      </c>
      <c r="B2588">
        <f t="shared" si="217"/>
        <v>50100559</v>
      </c>
      <c r="C2588" t="str">
        <f t="shared" si="218"/>
        <v>CC</v>
      </c>
      <c r="D2588" t="str">
        <f t="shared" si="215"/>
        <v>REGION ILE DE FRANCE NORD</v>
      </c>
      <c r="E2588" s="12" t="str">
        <f t="shared" si="219"/>
        <v>TERRAIN</v>
      </c>
      <c r="F2588" s="4" t="s">
        <v>10089</v>
      </c>
      <c r="G2588" s="4" t="s">
        <v>3083</v>
      </c>
      <c r="H2588" s="5">
        <v>2</v>
      </c>
      <c r="I2588" s="5" t="s">
        <v>6943</v>
      </c>
      <c r="J2588" s="5"/>
      <c r="K2588" s="5"/>
      <c r="L2588" s="5"/>
      <c r="M2588" s="5" t="s">
        <v>1343</v>
      </c>
      <c r="N2588" s="5"/>
      <c r="O2588" s="5"/>
      <c r="P2588" s="5"/>
      <c r="Q2588" s="5"/>
      <c r="R2588" s="5"/>
      <c r="S2588" s="5"/>
      <c r="T2588" s="5"/>
      <c r="U2588" s="6">
        <v>45627</v>
      </c>
      <c r="V2588" s="4"/>
      <c r="W2588" s="4" t="s">
        <v>1329</v>
      </c>
      <c r="X2588" s="5"/>
      <c r="Y2588" s="5"/>
      <c r="Z2588" s="5"/>
      <c r="AA2588" s="5" t="s">
        <v>3081</v>
      </c>
      <c r="AB2588" s="5"/>
      <c r="AC2588" s="5"/>
      <c r="AD2588" s="5"/>
      <c r="AE2588" s="5"/>
      <c r="AF2588" s="6"/>
      <c r="AG2588" s="5"/>
      <c r="AH2588" s="5"/>
      <c r="AI2588" s="5"/>
      <c r="AJ2588" s="6"/>
      <c r="AK2588" s="5"/>
      <c r="AL2588" s="6"/>
      <c r="AM2588" s="5"/>
      <c r="AN2588" s="5"/>
      <c r="AO2588" s="5"/>
      <c r="AP2588" s="5" t="s">
        <v>12477</v>
      </c>
      <c r="AQ2588" s="4" t="s">
        <v>1351</v>
      </c>
      <c r="AR2588" s="5" t="s">
        <v>12478</v>
      </c>
      <c r="AS2588" s="5" t="s">
        <v>1352</v>
      </c>
      <c r="AT2588" s="5" t="s">
        <v>1353</v>
      </c>
      <c r="AU2588" s="5" t="s">
        <v>41</v>
      </c>
      <c r="AV2588" s="4" t="s">
        <v>1354</v>
      </c>
      <c r="AW2588" s="5" t="s">
        <v>17</v>
      </c>
      <c r="AX2588" s="5" t="s">
        <v>1889</v>
      </c>
      <c r="AY2588" s="5" t="s">
        <v>1890</v>
      </c>
      <c r="AZ2588" s="5" t="s">
        <v>11</v>
      </c>
      <c r="BA2588" s="5" t="s">
        <v>1891</v>
      </c>
      <c r="BB2588" s="5" t="s">
        <v>1892</v>
      </c>
      <c r="BC2588" s="5" t="s">
        <v>3080</v>
      </c>
      <c r="BD2588" s="5" t="s">
        <v>3082</v>
      </c>
      <c r="BE2588" s="5" t="s">
        <v>25</v>
      </c>
      <c r="BF2588" s="5" t="s">
        <v>1333</v>
      </c>
      <c r="BG2588" s="5" t="s">
        <v>3083</v>
      </c>
      <c r="BH2588" s="5" t="s">
        <v>1343</v>
      </c>
    </row>
    <row r="2589" spans="1:60" x14ac:dyDescent="0.25">
      <c r="A2589">
        <f t="shared" si="216"/>
        <v>97699</v>
      </c>
      <c r="B2589">
        <f t="shared" si="217"/>
        <v>50100558</v>
      </c>
      <c r="C2589" t="str">
        <f t="shared" si="218"/>
        <v>CC</v>
      </c>
      <c r="D2589" t="str">
        <f t="shared" si="215"/>
        <v>REGION ILE DE FRANCE NORD</v>
      </c>
      <c r="E2589" s="12" t="str">
        <f t="shared" si="219"/>
        <v>TERRAIN</v>
      </c>
      <c r="F2589" s="4" t="s">
        <v>10090</v>
      </c>
      <c r="G2589" s="4" t="s">
        <v>10091</v>
      </c>
      <c r="H2589" s="5">
        <v>2</v>
      </c>
      <c r="I2589" s="5" t="s">
        <v>6943</v>
      </c>
      <c r="J2589" s="5"/>
      <c r="K2589" s="5"/>
      <c r="L2589" s="5"/>
      <c r="M2589" s="5" t="s">
        <v>1343</v>
      </c>
      <c r="N2589" s="5"/>
      <c r="O2589" s="6"/>
      <c r="P2589" s="5"/>
      <c r="Q2589" s="5"/>
      <c r="R2589" s="5"/>
      <c r="S2589" s="5"/>
      <c r="T2589" s="5"/>
      <c r="U2589" s="6">
        <v>45627</v>
      </c>
      <c r="V2589" s="4"/>
      <c r="W2589" s="4" t="s">
        <v>1329</v>
      </c>
      <c r="X2589" s="5"/>
      <c r="Y2589" s="5"/>
      <c r="Z2589" s="5"/>
      <c r="AA2589" s="4" t="s">
        <v>3144</v>
      </c>
      <c r="AB2589" s="5"/>
      <c r="AC2589" s="5"/>
      <c r="AD2589" s="5"/>
      <c r="AE2589" s="5"/>
      <c r="AF2589" s="6"/>
      <c r="AG2589" s="5"/>
      <c r="AH2589" s="5"/>
      <c r="AI2589" s="5"/>
      <c r="AJ2589" s="6"/>
      <c r="AK2589" s="5"/>
      <c r="AL2589" s="6"/>
      <c r="AM2589" s="5"/>
      <c r="AN2589" s="5"/>
      <c r="AO2589" s="5"/>
      <c r="AP2589" s="5" t="s">
        <v>12477</v>
      </c>
      <c r="AQ2589" s="4" t="s">
        <v>1351</v>
      </c>
      <c r="AR2589" s="5" t="s">
        <v>12478</v>
      </c>
      <c r="AS2589" s="5" t="s">
        <v>1352</v>
      </c>
      <c r="AT2589" s="5" t="s">
        <v>1353</v>
      </c>
      <c r="AU2589" s="5" t="s">
        <v>41</v>
      </c>
      <c r="AV2589" s="4" t="s">
        <v>1354</v>
      </c>
      <c r="AW2589" s="5" t="s">
        <v>17</v>
      </c>
      <c r="AX2589" s="5" t="s">
        <v>1889</v>
      </c>
      <c r="AY2589" s="5" t="s">
        <v>1890</v>
      </c>
      <c r="AZ2589" s="5" t="s">
        <v>11</v>
      </c>
      <c r="BA2589" s="4" t="s">
        <v>1891</v>
      </c>
      <c r="BB2589" s="5" t="s">
        <v>1892</v>
      </c>
      <c r="BC2589" s="4"/>
      <c r="BD2589" s="5"/>
      <c r="BE2589" s="5"/>
      <c r="BF2589" s="5"/>
      <c r="BG2589" s="4" t="s">
        <v>10091</v>
      </c>
      <c r="BH2589" s="5" t="s">
        <v>1343</v>
      </c>
    </row>
    <row r="2590" spans="1:60" x14ac:dyDescent="0.25">
      <c r="A2590">
        <f t="shared" si="216"/>
        <v>97698</v>
      </c>
      <c r="B2590">
        <f t="shared" si="217"/>
        <v>50100557</v>
      </c>
      <c r="C2590" t="str">
        <f t="shared" si="218"/>
        <v>CC</v>
      </c>
      <c r="D2590" t="str">
        <f t="shared" si="215"/>
        <v>REGION ILE DE FRANCE NORD</v>
      </c>
      <c r="E2590" s="12" t="str">
        <f t="shared" si="219"/>
        <v>TERRAIN</v>
      </c>
      <c r="F2590" s="4" t="s">
        <v>10092</v>
      </c>
      <c r="G2590" s="4" t="s">
        <v>10093</v>
      </c>
      <c r="H2590" s="5">
        <v>2</v>
      </c>
      <c r="I2590" s="5" t="s">
        <v>6943</v>
      </c>
      <c r="J2590" s="5"/>
      <c r="K2590" s="5"/>
      <c r="L2590" s="5"/>
      <c r="M2590" s="5" t="s">
        <v>1343</v>
      </c>
      <c r="N2590" s="5"/>
      <c r="O2590" s="5"/>
      <c r="P2590" s="5"/>
      <c r="Q2590" s="5"/>
      <c r="R2590" s="5"/>
      <c r="S2590" s="5"/>
      <c r="T2590" s="5"/>
      <c r="U2590" s="6">
        <v>45627</v>
      </c>
      <c r="V2590" s="4"/>
      <c r="W2590" s="4" t="s">
        <v>1329</v>
      </c>
      <c r="X2590" s="5"/>
      <c r="Y2590" s="5"/>
      <c r="Z2590" s="5"/>
      <c r="AA2590" s="5" t="s">
        <v>8095</v>
      </c>
      <c r="AB2590" s="5"/>
      <c r="AC2590" s="5"/>
      <c r="AD2590" s="5"/>
      <c r="AE2590" s="5"/>
      <c r="AF2590" s="6"/>
      <c r="AG2590" s="5"/>
      <c r="AH2590" s="5"/>
      <c r="AI2590" s="5"/>
      <c r="AJ2590" s="6"/>
      <c r="AK2590" s="5"/>
      <c r="AL2590" s="6"/>
      <c r="AM2590" s="5"/>
      <c r="AN2590" s="5"/>
      <c r="AO2590" s="5"/>
      <c r="AP2590" s="5" t="s">
        <v>12477</v>
      </c>
      <c r="AQ2590" s="4" t="s">
        <v>1351</v>
      </c>
      <c r="AR2590" s="5" t="s">
        <v>12478</v>
      </c>
      <c r="AS2590" s="4" t="s">
        <v>1352</v>
      </c>
      <c r="AT2590" s="5" t="s">
        <v>1353</v>
      </c>
      <c r="AU2590" s="5" t="s">
        <v>41</v>
      </c>
      <c r="AV2590" s="4" t="s">
        <v>1354</v>
      </c>
      <c r="AW2590" s="5" t="s">
        <v>17</v>
      </c>
      <c r="AX2590" s="5" t="s">
        <v>1889</v>
      </c>
      <c r="AY2590" s="5" t="s">
        <v>1890</v>
      </c>
      <c r="AZ2590" s="5" t="s">
        <v>11</v>
      </c>
      <c r="BA2590" s="5" t="s">
        <v>1891</v>
      </c>
      <c r="BB2590" s="5" t="s">
        <v>1892</v>
      </c>
      <c r="BC2590" s="5"/>
      <c r="BD2590" s="5"/>
      <c r="BE2590" s="5"/>
      <c r="BF2590" s="5"/>
      <c r="BG2590" s="5" t="s">
        <v>10093</v>
      </c>
      <c r="BH2590" s="5" t="s">
        <v>1343</v>
      </c>
    </row>
    <row r="2591" spans="1:60" x14ac:dyDescent="0.25">
      <c r="A2591">
        <f t="shared" si="216"/>
        <v>97693</v>
      </c>
      <c r="B2591">
        <f t="shared" si="217"/>
        <v>50100556</v>
      </c>
      <c r="C2591" t="str">
        <f t="shared" si="218"/>
        <v>CC</v>
      </c>
      <c r="D2591" t="str">
        <f t="shared" si="215"/>
        <v>REGION ILE DE FRANCE NORD</v>
      </c>
      <c r="E2591" s="12" t="str">
        <f t="shared" si="219"/>
        <v>TERRAIN</v>
      </c>
      <c r="F2591" s="4" t="s">
        <v>10094</v>
      </c>
      <c r="G2591" s="4" t="s">
        <v>10095</v>
      </c>
      <c r="H2591" s="5">
        <v>2</v>
      </c>
      <c r="I2591" s="5" t="s">
        <v>6943</v>
      </c>
      <c r="J2591" s="5"/>
      <c r="K2591" s="5"/>
      <c r="L2591" s="5"/>
      <c r="M2591" s="5" t="s">
        <v>1343</v>
      </c>
      <c r="N2591" s="5"/>
      <c r="O2591" s="5"/>
      <c r="P2591" s="5"/>
      <c r="Q2591" s="5"/>
      <c r="R2591" s="5"/>
      <c r="S2591" s="5"/>
      <c r="T2591" s="5"/>
      <c r="U2591" s="6">
        <v>45627</v>
      </c>
      <c r="V2591" s="4"/>
      <c r="W2591" s="4" t="s">
        <v>1329</v>
      </c>
      <c r="X2591" s="5"/>
      <c r="Y2591" s="5"/>
      <c r="Z2591" s="5"/>
      <c r="AA2591" s="4" t="s">
        <v>5812</v>
      </c>
      <c r="AB2591" s="5"/>
      <c r="AC2591" s="5"/>
      <c r="AD2591" s="5"/>
      <c r="AE2591" s="5"/>
      <c r="AF2591" s="6"/>
      <c r="AG2591" s="5"/>
      <c r="AH2591" s="5"/>
      <c r="AI2591" s="5"/>
      <c r="AJ2591" s="6"/>
      <c r="AK2591" s="5"/>
      <c r="AL2591" s="6"/>
      <c r="AM2591" s="5"/>
      <c r="AN2591" s="5"/>
      <c r="AO2591" s="5"/>
      <c r="AP2591" s="5" t="s">
        <v>12477</v>
      </c>
      <c r="AQ2591" s="4" t="s">
        <v>1351</v>
      </c>
      <c r="AR2591" s="5" t="s">
        <v>12478</v>
      </c>
      <c r="AS2591" s="4" t="s">
        <v>1352</v>
      </c>
      <c r="AT2591" s="5" t="s">
        <v>1353</v>
      </c>
      <c r="AU2591" s="5" t="s">
        <v>41</v>
      </c>
      <c r="AV2591" s="4" t="s">
        <v>1354</v>
      </c>
      <c r="AW2591" s="5" t="s">
        <v>17</v>
      </c>
      <c r="AX2591" s="5" t="s">
        <v>2439</v>
      </c>
      <c r="AY2591" s="5" t="s">
        <v>2440</v>
      </c>
      <c r="AZ2591" s="5" t="s">
        <v>11</v>
      </c>
      <c r="BA2591" s="4" t="s">
        <v>2441</v>
      </c>
      <c r="BB2591" s="5" t="s">
        <v>2442</v>
      </c>
      <c r="BC2591" s="4"/>
      <c r="BD2591" s="5"/>
      <c r="BE2591" s="5"/>
      <c r="BF2591" s="5"/>
      <c r="BG2591" s="4" t="s">
        <v>10095</v>
      </c>
      <c r="BH2591" s="5" t="s">
        <v>1343</v>
      </c>
    </row>
    <row r="2592" spans="1:60" x14ac:dyDescent="0.25">
      <c r="A2592">
        <f t="shared" si="216"/>
        <v>97685</v>
      </c>
      <c r="B2592">
        <f t="shared" si="217"/>
        <v>50100555</v>
      </c>
      <c r="C2592" t="str">
        <f t="shared" si="218"/>
        <v>CC</v>
      </c>
      <c r="D2592" t="str">
        <f t="shared" si="215"/>
        <v>REGION ILE DE FRANCE NORD</v>
      </c>
      <c r="E2592" s="12" t="str">
        <f t="shared" si="219"/>
        <v>TERRAIN</v>
      </c>
      <c r="F2592" s="4" t="s">
        <v>10096</v>
      </c>
      <c r="G2592" s="4" t="s">
        <v>3790</v>
      </c>
      <c r="H2592" s="5">
        <v>2</v>
      </c>
      <c r="I2592" s="5" t="s">
        <v>6943</v>
      </c>
      <c r="J2592" s="5"/>
      <c r="K2592" s="5"/>
      <c r="L2592" s="5"/>
      <c r="M2592" s="5" t="s">
        <v>1343</v>
      </c>
      <c r="N2592" s="5"/>
      <c r="O2592" s="5"/>
      <c r="P2592" s="5"/>
      <c r="Q2592" s="5"/>
      <c r="R2592" s="5"/>
      <c r="S2592" s="5"/>
      <c r="T2592" s="5"/>
      <c r="U2592" s="6">
        <v>45627</v>
      </c>
      <c r="V2592" s="4"/>
      <c r="W2592" s="4" t="s">
        <v>1329</v>
      </c>
      <c r="X2592" s="5"/>
      <c r="Y2592" s="5"/>
      <c r="Z2592" s="5"/>
      <c r="AA2592" s="5" t="s">
        <v>3787</v>
      </c>
      <c r="AB2592" s="5"/>
      <c r="AC2592" s="5"/>
      <c r="AD2592" s="5"/>
      <c r="AE2592" s="5"/>
      <c r="AF2592" s="6"/>
      <c r="AG2592" s="5"/>
      <c r="AH2592" s="5"/>
      <c r="AI2592" s="5"/>
      <c r="AJ2592" s="6"/>
      <c r="AK2592" s="5"/>
      <c r="AL2592" s="6"/>
      <c r="AM2592" s="5"/>
      <c r="AN2592" s="5"/>
      <c r="AO2592" s="5"/>
      <c r="AP2592" s="5" t="s">
        <v>12477</v>
      </c>
      <c r="AQ2592" s="4" t="s">
        <v>1351</v>
      </c>
      <c r="AR2592" s="5" t="s">
        <v>12478</v>
      </c>
      <c r="AS2592" s="4" t="s">
        <v>1352</v>
      </c>
      <c r="AT2592" s="5" t="s">
        <v>1353</v>
      </c>
      <c r="AU2592" s="5" t="s">
        <v>41</v>
      </c>
      <c r="AV2592" s="4" t="s">
        <v>1354</v>
      </c>
      <c r="AW2592" s="5" t="s">
        <v>17</v>
      </c>
      <c r="AX2592" s="5" t="s">
        <v>1889</v>
      </c>
      <c r="AY2592" s="5" t="s">
        <v>1890</v>
      </c>
      <c r="AZ2592" s="5" t="s">
        <v>11</v>
      </c>
      <c r="BA2592" s="5" t="s">
        <v>1891</v>
      </c>
      <c r="BB2592" s="5" t="s">
        <v>1892</v>
      </c>
      <c r="BC2592" s="5" t="s">
        <v>3785</v>
      </c>
      <c r="BD2592" s="5" t="s">
        <v>3789</v>
      </c>
      <c r="BE2592" s="5" t="s">
        <v>25</v>
      </c>
      <c r="BF2592" s="5" t="s">
        <v>1333</v>
      </c>
      <c r="BG2592" s="5" t="s">
        <v>3790</v>
      </c>
      <c r="BH2592" s="5" t="s">
        <v>1343</v>
      </c>
    </row>
    <row r="2593" spans="1:60" x14ac:dyDescent="0.25">
      <c r="A2593">
        <f t="shared" si="216"/>
        <v>97683</v>
      </c>
      <c r="B2593">
        <f t="shared" si="217"/>
        <v>50100554</v>
      </c>
      <c r="C2593" t="str">
        <f t="shared" si="218"/>
        <v>CC</v>
      </c>
      <c r="D2593" t="str">
        <f t="shared" si="215"/>
        <v>REGION CENTRE EST</v>
      </c>
      <c r="E2593" s="12" t="str">
        <f t="shared" si="219"/>
        <v>TERRAIN</v>
      </c>
      <c r="F2593" s="4" t="s">
        <v>10097</v>
      </c>
      <c r="G2593" s="4" t="s">
        <v>7845</v>
      </c>
      <c r="H2593" s="5">
        <v>2</v>
      </c>
      <c r="I2593" s="5" t="s">
        <v>6943</v>
      </c>
      <c r="J2593" s="5"/>
      <c r="K2593" s="5"/>
      <c r="L2593" s="5"/>
      <c r="M2593" s="5" t="s">
        <v>1343</v>
      </c>
      <c r="N2593" s="5"/>
      <c r="O2593" s="5"/>
      <c r="P2593" s="5"/>
      <c r="Q2593" s="5"/>
      <c r="R2593" s="5"/>
      <c r="S2593" s="5"/>
      <c r="T2593" s="5"/>
      <c r="U2593" s="6">
        <v>45627</v>
      </c>
      <c r="V2593" s="4"/>
      <c r="W2593" s="4" t="s">
        <v>1329</v>
      </c>
      <c r="X2593" s="5"/>
      <c r="Y2593" s="5"/>
      <c r="Z2593" s="5"/>
      <c r="AA2593" s="4" t="s">
        <v>2800</v>
      </c>
      <c r="AB2593" s="5"/>
      <c r="AC2593" s="5"/>
      <c r="AD2593" s="5"/>
      <c r="AE2593" s="5"/>
      <c r="AF2593" s="6"/>
      <c r="AG2593" s="5"/>
      <c r="AH2593" s="5"/>
      <c r="AI2593" s="5"/>
      <c r="AJ2593" s="6"/>
      <c r="AK2593" s="5"/>
      <c r="AL2593" s="6"/>
      <c r="AM2593" s="5"/>
      <c r="AN2593" s="5"/>
      <c r="AO2593" s="5"/>
      <c r="AP2593" s="5" t="s">
        <v>1536</v>
      </c>
      <c r="AQ2593" s="4" t="s">
        <v>12479</v>
      </c>
      <c r="AR2593" s="5" t="s">
        <v>12480</v>
      </c>
      <c r="AS2593" s="4" t="s">
        <v>1376</v>
      </c>
      <c r="AT2593" s="5" t="s">
        <v>1377</v>
      </c>
      <c r="AU2593" s="5" t="s">
        <v>41</v>
      </c>
      <c r="AV2593" s="4" t="s">
        <v>1378</v>
      </c>
      <c r="AW2593" s="5" t="s">
        <v>47</v>
      </c>
      <c r="AX2593" s="5"/>
      <c r="AY2593" s="5"/>
      <c r="AZ2593" s="5"/>
      <c r="BA2593" s="4" t="s">
        <v>1861</v>
      </c>
      <c r="BB2593" s="5" t="s">
        <v>1862</v>
      </c>
      <c r="BC2593" s="4" t="s">
        <v>7841</v>
      </c>
      <c r="BD2593" s="5" t="s">
        <v>7844</v>
      </c>
      <c r="BE2593" s="5" t="s">
        <v>245</v>
      </c>
      <c r="BF2593" s="5" t="s">
        <v>1333</v>
      </c>
      <c r="BG2593" s="4" t="s">
        <v>7845</v>
      </c>
      <c r="BH2593" s="5" t="s">
        <v>1343</v>
      </c>
    </row>
    <row r="2594" spans="1:60" x14ac:dyDescent="0.25">
      <c r="A2594">
        <f t="shared" si="216"/>
        <v>97681</v>
      </c>
      <c r="B2594">
        <f t="shared" si="217"/>
        <v>50100553</v>
      </c>
      <c r="C2594" t="str">
        <f t="shared" si="218"/>
        <v>CC</v>
      </c>
      <c r="D2594" t="str">
        <f t="shared" si="215"/>
        <v>REGION CENTRE EST</v>
      </c>
      <c r="E2594" s="12" t="str">
        <f t="shared" si="219"/>
        <v>TERRAIN</v>
      </c>
      <c r="F2594" s="4" t="s">
        <v>10098</v>
      </c>
      <c r="G2594" s="4" t="s">
        <v>10099</v>
      </c>
      <c r="H2594" s="5">
        <v>2</v>
      </c>
      <c r="I2594" s="5" t="s">
        <v>6943</v>
      </c>
      <c r="J2594" s="5"/>
      <c r="K2594" s="5"/>
      <c r="L2594" s="5"/>
      <c r="M2594" s="5" t="s">
        <v>1343</v>
      </c>
      <c r="N2594" s="5"/>
      <c r="O2594" s="5"/>
      <c r="P2594" s="5"/>
      <c r="Q2594" s="5"/>
      <c r="R2594" s="5"/>
      <c r="S2594" s="5"/>
      <c r="T2594" s="5"/>
      <c r="U2594" s="6">
        <v>45627</v>
      </c>
      <c r="V2594" s="4"/>
      <c r="W2594" s="4" t="s">
        <v>1329</v>
      </c>
      <c r="X2594" s="5"/>
      <c r="Y2594" s="5"/>
      <c r="Z2594" s="5"/>
      <c r="AA2594" s="4" t="s">
        <v>5259</v>
      </c>
      <c r="AB2594" s="5"/>
      <c r="AC2594" s="5"/>
      <c r="AD2594" s="5"/>
      <c r="AE2594" s="5"/>
      <c r="AF2594" s="6"/>
      <c r="AG2594" s="5"/>
      <c r="AH2594" s="5"/>
      <c r="AI2594" s="5"/>
      <c r="AJ2594" s="6"/>
      <c r="AK2594" s="5"/>
      <c r="AL2594" s="6"/>
      <c r="AM2594" s="5"/>
      <c r="AN2594" s="5"/>
      <c r="AO2594" s="5"/>
      <c r="AP2594" s="5" t="s">
        <v>1536</v>
      </c>
      <c r="AQ2594" s="4" t="s">
        <v>12479</v>
      </c>
      <c r="AR2594" s="5" t="s">
        <v>12480</v>
      </c>
      <c r="AS2594" s="4" t="s">
        <v>1376</v>
      </c>
      <c r="AT2594" s="5" t="s">
        <v>1377</v>
      </c>
      <c r="AU2594" s="5" t="s">
        <v>41</v>
      </c>
      <c r="AV2594" s="4" t="s">
        <v>1378</v>
      </c>
      <c r="AW2594" s="5" t="s">
        <v>47</v>
      </c>
      <c r="AX2594" s="5"/>
      <c r="AY2594" s="5"/>
      <c r="AZ2594" s="5"/>
      <c r="BA2594" s="4" t="s">
        <v>1861</v>
      </c>
      <c r="BB2594" s="5" t="s">
        <v>1862</v>
      </c>
      <c r="BC2594" s="4"/>
      <c r="BD2594" s="5"/>
      <c r="BE2594" s="5"/>
      <c r="BF2594" s="5"/>
      <c r="BG2594" s="4" t="s">
        <v>10099</v>
      </c>
      <c r="BH2594" s="5" t="s">
        <v>1343</v>
      </c>
    </row>
    <row r="2595" spans="1:60" x14ac:dyDescent="0.25">
      <c r="A2595">
        <f t="shared" si="216"/>
        <v>97680</v>
      </c>
      <c r="B2595">
        <f t="shared" si="217"/>
        <v>50100552</v>
      </c>
      <c r="C2595" t="str">
        <f t="shared" si="218"/>
        <v>CC</v>
      </c>
      <c r="D2595" t="str">
        <f t="shared" si="215"/>
        <v>REGION CENTRE EST</v>
      </c>
      <c r="E2595" s="12" t="str">
        <f t="shared" si="219"/>
        <v>TERRAIN</v>
      </c>
      <c r="F2595" s="4" t="s">
        <v>10100</v>
      </c>
      <c r="G2595" s="4" t="s">
        <v>6588</v>
      </c>
      <c r="H2595" s="5">
        <v>2</v>
      </c>
      <c r="I2595" s="5" t="s">
        <v>6943</v>
      </c>
      <c r="J2595" s="5"/>
      <c r="K2595" s="5"/>
      <c r="L2595" s="5"/>
      <c r="M2595" s="5" t="s">
        <v>1343</v>
      </c>
      <c r="N2595" s="5"/>
      <c r="O2595" s="5"/>
      <c r="P2595" s="5"/>
      <c r="Q2595" s="5"/>
      <c r="R2595" s="5"/>
      <c r="S2595" s="5"/>
      <c r="T2595" s="5"/>
      <c r="U2595" s="6">
        <v>45628</v>
      </c>
      <c r="V2595" s="4"/>
      <c r="W2595" s="4" t="s">
        <v>1329</v>
      </c>
      <c r="X2595" s="5"/>
      <c r="Y2595" s="5"/>
      <c r="Z2595" s="5"/>
      <c r="AA2595" s="5" t="s">
        <v>3831</v>
      </c>
      <c r="AB2595" s="5"/>
      <c r="AC2595" s="5"/>
      <c r="AD2595" s="5"/>
      <c r="AE2595" s="5"/>
      <c r="AF2595" s="6"/>
      <c r="AG2595" s="5"/>
      <c r="AH2595" s="5"/>
      <c r="AI2595" s="5"/>
      <c r="AJ2595" s="6"/>
      <c r="AK2595" s="5"/>
      <c r="AL2595" s="6"/>
      <c r="AM2595" s="5"/>
      <c r="AN2595" s="5"/>
      <c r="AO2595" s="5"/>
      <c r="AP2595" s="5" t="s">
        <v>1536</v>
      </c>
      <c r="AQ2595" s="4" t="s">
        <v>12479</v>
      </c>
      <c r="AR2595" s="5" t="s">
        <v>12480</v>
      </c>
      <c r="AS2595" s="4" t="s">
        <v>1376</v>
      </c>
      <c r="AT2595" s="5" t="s">
        <v>1377</v>
      </c>
      <c r="AU2595" s="5" t="s">
        <v>41</v>
      </c>
      <c r="AV2595" s="4" t="s">
        <v>1378</v>
      </c>
      <c r="AW2595" s="5" t="s">
        <v>47</v>
      </c>
      <c r="AX2595" s="5"/>
      <c r="AY2595" s="5"/>
      <c r="AZ2595" s="5"/>
      <c r="BA2595" s="5" t="s">
        <v>1861</v>
      </c>
      <c r="BB2595" s="5" t="s">
        <v>1862</v>
      </c>
      <c r="BC2595" s="5"/>
      <c r="BD2595" s="5"/>
      <c r="BE2595" s="5"/>
      <c r="BF2595" s="5"/>
      <c r="BG2595" s="5" t="s">
        <v>6588</v>
      </c>
      <c r="BH2595" s="5" t="s">
        <v>1343</v>
      </c>
    </row>
    <row r="2596" spans="1:60" x14ac:dyDescent="0.25">
      <c r="A2596">
        <f t="shared" si="216"/>
        <v>97678</v>
      </c>
      <c r="B2596">
        <f t="shared" si="217"/>
        <v>50100551</v>
      </c>
      <c r="C2596" t="str">
        <f t="shared" si="218"/>
        <v>CC</v>
      </c>
      <c r="D2596" t="str">
        <f t="shared" si="215"/>
        <v>REGION CENTRE EST</v>
      </c>
      <c r="E2596" s="12" t="str">
        <f t="shared" si="219"/>
        <v>TERRAIN</v>
      </c>
      <c r="F2596" s="4" t="s">
        <v>10101</v>
      </c>
      <c r="G2596" s="4" t="s">
        <v>2940</v>
      </c>
      <c r="H2596" s="5">
        <v>2</v>
      </c>
      <c r="I2596" s="5" t="s">
        <v>6943</v>
      </c>
      <c r="J2596" s="5"/>
      <c r="K2596" s="5"/>
      <c r="L2596" s="5"/>
      <c r="M2596" s="5" t="s">
        <v>1343</v>
      </c>
      <c r="N2596" s="5"/>
      <c r="O2596" s="5"/>
      <c r="P2596" s="5"/>
      <c r="Q2596" s="5"/>
      <c r="R2596" s="5"/>
      <c r="S2596" s="5"/>
      <c r="T2596" s="5"/>
      <c r="U2596" s="6">
        <v>45627</v>
      </c>
      <c r="V2596" s="4"/>
      <c r="W2596" s="4" t="s">
        <v>1329</v>
      </c>
      <c r="X2596" s="5"/>
      <c r="Y2596" s="5"/>
      <c r="Z2596" s="5"/>
      <c r="AA2596" s="5" t="s">
        <v>2937</v>
      </c>
      <c r="AB2596" s="5"/>
      <c r="AC2596" s="5"/>
      <c r="AD2596" s="5"/>
      <c r="AE2596" s="5"/>
      <c r="AF2596" s="6"/>
      <c r="AG2596" s="5"/>
      <c r="AH2596" s="5"/>
      <c r="AI2596" s="5"/>
      <c r="AJ2596" s="6"/>
      <c r="AK2596" s="5"/>
      <c r="AL2596" s="6"/>
      <c r="AM2596" s="5"/>
      <c r="AN2596" s="5"/>
      <c r="AO2596" s="5"/>
      <c r="AP2596" s="5" t="s">
        <v>1536</v>
      </c>
      <c r="AQ2596" s="4" t="s">
        <v>12479</v>
      </c>
      <c r="AR2596" s="5" t="s">
        <v>12480</v>
      </c>
      <c r="AS2596" s="5" t="s">
        <v>1376</v>
      </c>
      <c r="AT2596" s="5" t="s">
        <v>1377</v>
      </c>
      <c r="AU2596" s="5" t="s">
        <v>41</v>
      </c>
      <c r="AV2596" s="4" t="s">
        <v>1378</v>
      </c>
      <c r="AW2596" s="5" t="s">
        <v>47</v>
      </c>
      <c r="AX2596" s="5"/>
      <c r="AY2596" s="5"/>
      <c r="AZ2596" s="5"/>
      <c r="BA2596" s="5" t="s">
        <v>1861</v>
      </c>
      <c r="BB2596" s="5" t="s">
        <v>1862</v>
      </c>
      <c r="BC2596" s="5" t="s">
        <v>2936</v>
      </c>
      <c r="BD2596" s="5" t="s">
        <v>2939</v>
      </c>
      <c r="BE2596" s="5" t="s">
        <v>25</v>
      </c>
      <c r="BF2596" s="5" t="s">
        <v>1333</v>
      </c>
      <c r="BG2596" s="5" t="s">
        <v>2940</v>
      </c>
      <c r="BH2596" s="5" t="s">
        <v>1343</v>
      </c>
    </row>
    <row r="2597" spans="1:60" x14ac:dyDescent="0.25">
      <c r="A2597">
        <f t="shared" si="216"/>
        <v>97676</v>
      </c>
      <c r="B2597">
        <f t="shared" si="217"/>
        <v>50100550</v>
      </c>
      <c r="C2597" t="str">
        <f t="shared" si="218"/>
        <v>CC</v>
      </c>
      <c r="D2597" t="str">
        <f t="shared" si="215"/>
        <v>REGION CENTRE EST</v>
      </c>
      <c r="E2597" s="12" t="str">
        <f t="shared" si="219"/>
        <v>TERRAIN</v>
      </c>
      <c r="F2597" s="4" t="s">
        <v>10102</v>
      </c>
      <c r="G2597" s="4" t="s">
        <v>4778</v>
      </c>
      <c r="H2597" s="5">
        <v>2</v>
      </c>
      <c r="I2597" s="5" t="s">
        <v>6943</v>
      </c>
      <c r="J2597" s="5"/>
      <c r="K2597" s="5"/>
      <c r="L2597" s="5"/>
      <c r="M2597" s="5" t="s">
        <v>1343</v>
      </c>
      <c r="N2597" s="5"/>
      <c r="O2597" s="5"/>
      <c r="P2597" s="5"/>
      <c r="Q2597" s="5"/>
      <c r="R2597" s="5"/>
      <c r="S2597" s="5"/>
      <c r="T2597" s="5"/>
      <c r="U2597" s="6">
        <v>45627</v>
      </c>
      <c r="V2597" s="4"/>
      <c r="W2597" s="4" t="s">
        <v>1329</v>
      </c>
      <c r="X2597" s="5"/>
      <c r="Y2597" s="5"/>
      <c r="Z2597" s="5"/>
      <c r="AA2597" s="4" t="s">
        <v>4775</v>
      </c>
      <c r="AB2597" s="5"/>
      <c r="AC2597" s="5"/>
      <c r="AD2597" s="5"/>
      <c r="AE2597" s="5"/>
      <c r="AF2597" s="6"/>
      <c r="AG2597" s="5"/>
      <c r="AH2597" s="5"/>
      <c r="AI2597" s="5"/>
      <c r="AJ2597" s="6"/>
      <c r="AK2597" s="5"/>
      <c r="AL2597" s="6"/>
      <c r="AM2597" s="5"/>
      <c r="AN2597" s="5"/>
      <c r="AO2597" s="5"/>
      <c r="AP2597" s="5" t="s">
        <v>1536</v>
      </c>
      <c r="AQ2597" s="4" t="s">
        <v>12479</v>
      </c>
      <c r="AR2597" s="5" t="s">
        <v>12480</v>
      </c>
      <c r="AS2597" s="4" t="s">
        <v>1376</v>
      </c>
      <c r="AT2597" s="5" t="s">
        <v>1377</v>
      </c>
      <c r="AU2597" s="5" t="s">
        <v>41</v>
      </c>
      <c r="AV2597" s="4" t="s">
        <v>1378</v>
      </c>
      <c r="AW2597" s="5" t="s">
        <v>47</v>
      </c>
      <c r="AX2597" s="5"/>
      <c r="AY2597" s="5"/>
      <c r="AZ2597" s="5"/>
      <c r="BA2597" s="4" t="s">
        <v>1861</v>
      </c>
      <c r="BB2597" s="5" t="s">
        <v>1862</v>
      </c>
      <c r="BC2597" s="4" t="s">
        <v>4772</v>
      </c>
      <c r="BD2597" s="5" t="s">
        <v>4777</v>
      </c>
      <c r="BE2597" s="5" t="s">
        <v>71</v>
      </c>
      <c r="BF2597" s="5" t="s">
        <v>1333</v>
      </c>
      <c r="BG2597" s="4" t="s">
        <v>4778</v>
      </c>
      <c r="BH2597" s="5" t="s">
        <v>1343</v>
      </c>
    </row>
    <row r="2598" spans="1:60" x14ac:dyDescent="0.25">
      <c r="A2598">
        <f t="shared" si="216"/>
        <v>97675</v>
      </c>
      <c r="B2598">
        <f t="shared" si="217"/>
        <v>50100549</v>
      </c>
      <c r="C2598" t="str">
        <f t="shared" si="218"/>
        <v>CC</v>
      </c>
      <c r="D2598" t="str">
        <f t="shared" si="215"/>
        <v>REGION CENTRE EST</v>
      </c>
      <c r="E2598" s="12" t="str">
        <f t="shared" si="219"/>
        <v>TERRAIN</v>
      </c>
      <c r="F2598" s="4" t="s">
        <v>10103</v>
      </c>
      <c r="G2598" s="4" t="s">
        <v>10104</v>
      </c>
      <c r="H2598" s="5">
        <v>2</v>
      </c>
      <c r="I2598" s="5" t="s">
        <v>6943</v>
      </c>
      <c r="J2598" s="5"/>
      <c r="K2598" s="5"/>
      <c r="L2598" s="5"/>
      <c r="M2598" s="5" t="s">
        <v>1343</v>
      </c>
      <c r="N2598" s="5"/>
      <c r="O2598" s="6"/>
      <c r="P2598" s="5"/>
      <c r="Q2598" s="5"/>
      <c r="R2598" s="5"/>
      <c r="S2598" s="5"/>
      <c r="T2598" s="5"/>
      <c r="U2598" s="6">
        <v>45627</v>
      </c>
      <c r="V2598" s="4"/>
      <c r="W2598" s="4" t="s">
        <v>1329</v>
      </c>
      <c r="X2598" s="5"/>
      <c r="Y2598" s="5"/>
      <c r="Z2598" s="5"/>
      <c r="AA2598" s="4" t="s">
        <v>8171</v>
      </c>
      <c r="AB2598" s="5"/>
      <c r="AC2598" s="5"/>
      <c r="AD2598" s="5"/>
      <c r="AE2598" s="5"/>
      <c r="AF2598" s="6"/>
      <c r="AG2598" s="5"/>
      <c r="AH2598" s="5"/>
      <c r="AI2598" s="5"/>
      <c r="AJ2598" s="6"/>
      <c r="AK2598" s="5"/>
      <c r="AL2598" s="6"/>
      <c r="AM2598" s="5"/>
      <c r="AN2598" s="5"/>
      <c r="AO2598" s="5"/>
      <c r="AP2598" s="5" t="s">
        <v>1536</v>
      </c>
      <c r="AQ2598" s="4" t="s">
        <v>12479</v>
      </c>
      <c r="AR2598" s="5" t="s">
        <v>12480</v>
      </c>
      <c r="AS2598" s="4" t="s">
        <v>1376</v>
      </c>
      <c r="AT2598" s="5" t="s">
        <v>1377</v>
      </c>
      <c r="AU2598" s="5" t="s">
        <v>41</v>
      </c>
      <c r="AV2598" s="4" t="s">
        <v>1378</v>
      </c>
      <c r="AW2598" s="5" t="s">
        <v>47</v>
      </c>
      <c r="AX2598" s="5" t="s">
        <v>1597</v>
      </c>
      <c r="AY2598" s="5" t="s">
        <v>1598</v>
      </c>
      <c r="AZ2598" s="5" t="s">
        <v>11</v>
      </c>
      <c r="BA2598" s="4" t="s">
        <v>1599</v>
      </c>
      <c r="BB2598" s="5" t="s">
        <v>1600</v>
      </c>
      <c r="BC2598" s="4"/>
      <c r="BD2598" s="5"/>
      <c r="BE2598" s="5"/>
      <c r="BF2598" s="5"/>
      <c r="BG2598" s="4" t="s">
        <v>10104</v>
      </c>
      <c r="BH2598" s="5" t="s">
        <v>1343</v>
      </c>
    </row>
    <row r="2599" spans="1:60" x14ac:dyDescent="0.25">
      <c r="A2599">
        <f t="shared" si="216"/>
        <v>97674</v>
      </c>
      <c r="B2599">
        <f t="shared" si="217"/>
        <v>50100548</v>
      </c>
      <c r="C2599" t="str">
        <f t="shared" si="218"/>
        <v>CC</v>
      </c>
      <c r="D2599" t="str">
        <f t="shared" si="215"/>
        <v>REGION CENTRE EST</v>
      </c>
      <c r="E2599" s="12" t="str">
        <f t="shared" si="219"/>
        <v>TERRAIN</v>
      </c>
      <c r="F2599" s="4" t="s">
        <v>10105</v>
      </c>
      <c r="G2599" s="4" t="s">
        <v>3645</v>
      </c>
      <c r="H2599" s="5">
        <v>2</v>
      </c>
      <c r="I2599" s="5" t="s">
        <v>6943</v>
      </c>
      <c r="J2599" s="5"/>
      <c r="K2599" s="5"/>
      <c r="L2599" s="5"/>
      <c r="M2599" s="5" t="s">
        <v>1343</v>
      </c>
      <c r="N2599" s="5"/>
      <c r="O2599" s="6"/>
      <c r="P2599" s="5"/>
      <c r="Q2599" s="5"/>
      <c r="R2599" s="5"/>
      <c r="S2599" s="5"/>
      <c r="T2599" s="5"/>
      <c r="U2599" s="6">
        <v>45627</v>
      </c>
      <c r="V2599" s="4"/>
      <c r="W2599" s="4" t="s">
        <v>1329</v>
      </c>
      <c r="X2599" s="5"/>
      <c r="Y2599" s="5"/>
      <c r="Z2599" s="5"/>
      <c r="AA2599" s="4" t="s">
        <v>3643</v>
      </c>
      <c r="AB2599" s="5"/>
      <c r="AC2599" s="5"/>
      <c r="AD2599" s="5"/>
      <c r="AE2599" s="5"/>
      <c r="AF2599" s="6"/>
      <c r="AG2599" s="5"/>
      <c r="AH2599" s="5"/>
      <c r="AI2599" s="5"/>
      <c r="AJ2599" s="6"/>
      <c r="AK2599" s="5"/>
      <c r="AL2599" s="6"/>
      <c r="AM2599" s="5"/>
      <c r="AN2599" s="5"/>
      <c r="AO2599" s="5"/>
      <c r="AP2599" s="5" t="s">
        <v>1536</v>
      </c>
      <c r="AQ2599" s="4" t="s">
        <v>12479</v>
      </c>
      <c r="AR2599" s="5" t="s">
        <v>12480</v>
      </c>
      <c r="AS2599" s="4" t="s">
        <v>1376</v>
      </c>
      <c r="AT2599" s="5" t="s">
        <v>1377</v>
      </c>
      <c r="AU2599" s="5" t="s">
        <v>41</v>
      </c>
      <c r="AV2599" s="4" t="s">
        <v>1378</v>
      </c>
      <c r="AW2599" s="5" t="s">
        <v>47</v>
      </c>
      <c r="AX2599" s="5" t="s">
        <v>1597</v>
      </c>
      <c r="AY2599" s="5" t="s">
        <v>1598</v>
      </c>
      <c r="AZ2599" s="5" t="s">
        <v>11</v>
      </c>
      <c r="BA2599" s="4" t="s">
        <v>1599</v>
      </c>
      <c r="BB2599" s="5" t="s">
        <v>1600</v>
      </c>
      <c r="BC2599" s="4" t="s">
        <v>3642</v>
      </c>
      <c r="BD2599" s="5" t="s">
        <v>3644</v>
      </c>
      <c r="BE2599" s="5" t="s">
        <v>260</v>
      </c>
      <c r="BF2599" s="5" t="s">
        <v>1333</v>
      </c>
      <c r="BG2599" s="4" t="s">
        <v>3645</v>
      </c>
      <c r="BH2599" s="5" t="s">
        <v>1343</v>
      </c>
    </row>
    <row r="2600" spans="1:60" x14ac:dyDescent="0.25">
      <c r="A2600">
        <f t="shared" si="216"/>
        <v>97668</v>
      </c>
      <c r="B2600">
        <f t="shared" si="217"/>
        <v>50100547</v>
      </c>
      <c r="C2600" t="str">
        <f t="shared" si="218"/>
        <v>CC</v>
      </c>
      <c r="D2600" t="str">
        <f t="shared" si="215"/>
        <v>REGION CENTRE EST</v>
      </c>
      <c r="E2600" s="12" t="str">
        <f t="shared" si="219"/>
        <v>TERRAIN</v>
      </c>
      <c r="F2600" s="4" t="s">
        <v>10106</v>
      </c>
      <c r="G2600" s="4" t="s">
        <v>7715</v>
      </c>
      <c r="H2600" s="5">
        <v>2</v>
      </c>
      <c r="I2600" s="5" t="s">
        <v>6943</v>
      </c>
      <c r="J2600" s="5"/>
      <c r="K2600" s="5"/>
      <c r="L2600" s="5"/>
      <c r="M2600" s="5" t="s">
        <v>1343</v>
      </c>
      <c r="N2600" s="5"/>
      <c r="O2600" s="6"/>
      <c r="P2600" s="5"/>
      <c r="Q2600" s="5"/>
      <c r="R2600" s="5"/>
      <c r="S2600" s="5"/>
      <c r="T2600" s="5"/>
      <c r="U2600" s="6">
        <v>45627</v>
      </c>
      <c r="V2600" s="4"/>
      <c r="W2600" s="4" t="s">
        <v>1329</v>
      </c>
      <c r="X2600" s="5"/>
      <c r="Y2600" s="5"/>
      <c r="Z2600" s="5"/>
      <c r="AA2600" s="5" t="s">
        <v>3898</v>
      </c>
      <c r="AB2600" s="5"/>
      <c r="AC2600" s="5"/>
      <c r="AD2600" s="5"/>
      <c r="AE2600" s="5"/>
      <c r="AF2600" s="6"/>
      <c r="AG2600" s="5"/>
      <c r="AH2600" s="5"/>
      <c r="AI2600" s="5"/>
      <c r="AJ2600" s="6"/>
      <c r="AK2600" s="5"/>
      <c r="AL2600" s="6"/>
      <c r="AM2600" s="5"/>
      <c r="AN2600" s="5"/>
      <c r="AO2600" s="5"/>
      <c r="AP2600" s="5" t="s">
        <v>1536</v>
      </c>
      <c r="AQ2600" s="4" t="s">
        <v>12479</v>
      </c>
      <c r="AR2600" s="5" t="s">
        <v>12480</v>
      </c>
      <c r="AS2600" s="4" t="s">
        <v>1376</v>
      </c>
      <c r="AT2600" s="5" t="s">
        <v>1377</v>
      </c>
      <c r="AU2600" s="5" t="s">
        <v>41</v>
      </c>
      <c r="AV2600" s="4" t="s">
        <v>1378</v>
      </c>
      <c r="AW2600" s="5" t="s">
        <v>47</v>
      </c>
      <c r="AX2600" s="5"/>
      <c r="AY2600" s="5"/>
      <c r="AZ2600" s="5"/>
      <c r="BA2600" s="5" t="s">
        <v>1861</v>
      </c>
      <c r="BB2600" s="5" t="s">
        <v>1862</v>
      </c>
      <c r="BC2600" s="5" t="s">
        <v>7712</v>
      </c>
      <c r="BD2600" s="5" t="s">
        <v>7714</v>
      </c>
      <c r="BE2600" s="5" t="s">
        <v>46</v>
      </c>
      <c r="BF2600" s="5" t="s">
        <v>1333</v>
      </c>
      <c r="BG2600" s="5" t="s">
        <v>7715</v>
      </c>
      <c r="BH2600" s="5" t="s">
        <v>1343</v>
      </c>
    </row>
    <row r="2601" spans="1:60" x14ac:dyDescent="0.25">
      <c r="A2601">
        <f t="shared" si="216"/>
        <v>97664</v>
      </c>
      <c r="B2601">
        <f t="shared" si="217"/>
        <v>50100546</v>
      </c>
      <c r="C2601" t="str">
        <f t="shared" si="218"/>
        <v>CC</v>
      </c>
      <c r="D2601" t="str">
        <f t="shared" si="215"/>
        <v>REGION CENTRE EST</v>
      </c>
      <c r="E2601" s="12" t="str">
        <f t="shared" si="219"/>
        <v>TERRAIN</v>
      </c>
      <c r="F2601" s="4" t="s">
        <v>10107</v>
      </c>
      <c r="G2601" s="4" t="s">
        <v>10108</v>
      </c>
      <c r="H2601" s="5">
        <v>2</v>
      </c>
      <c r="I2601" s="5" t="s">
        <v>6943</v>
      </c>
      <c r="J2601" s="5"/>
      <c r="K2601" s="5"/>
      <c r="L2601" s="5"/>
      <c r="M2601" s="5" t="s">
        <v>1343</v>
      </c>
      <c r="N2601" s="5"/>
      <c r="O2601" s="5"/>
      <c r="P2601" s="5"/>
      <c r="Q2601" s="5"/>
      <c r="R2601" s="5"/>
      <c r="S2601" s="5"/>
      <c r="T2601" s="5"/>
      <c r="U2601" s="6">
        <v>45627</v>
      </c>
      <c r="V2601" s="4"/>
      <c r="W2601" s="4" t="s">
        <v>1329</v>
      </c>
      <c r="X2601" s="5"/>
      <c r="Y2601" s="5"/>
      <c r="Z2601" s="5"/>
      <c r="AA2601" s="5" t="s">
        <v>10109</v>
      </c>
      <c r="AB2601" s="5"/>
      <c r="AC2601" s="5"/>
      <c r="AD2601" s="5"/>
      <c r="AE2601" s="5"/>
      <c r="AF2601" s="6"/>
      <c r="AG2601" s="5"/>
      <c r="AH2601" s="5"/>
      <c r="AI2601" s="5"/>
      <c r="AJ2601" s="6"/>
      <c r="AK2601" s="5"/>
      <c r="AL2601" s="6"/>
      <c r="AM2601" s="5"/>
      <c r="AN2601" s="5"/>
      <c r="AO2601" s="5"/>
      <c r="AP2601" s="5" t="s">
        <v>1536</v>
      </c>
      <c r="AQ2601" s="4" t="s">
        <v>12479</v>
      </c>
      <c r="AR2601" s="5" t="s">
        <v>12480</v>
      </c>
      <c r="AS2601" s="5" t="s">
        <v>1376</v>
      </c>
      <c r="AT2601" s="5" t="s">
        <v>1377</v>
      </c>
      <c r="AU2601" s="5" t="s">
        <v>41</v>
      </c>
      <c r="AV2601" s="4" t="s">
        <v>1378</v>
      </c>
      <c r="AW2601" s="5" t="s">
        <v>47</v>
      </c>
      <c r="AX2601" s="5"/>
      <c r="AY2601" s="5"/>
      <c r="AZ2601" s="5"/>
      <c r="BA2601" s="5" t="s">
        <v>1861</v>
      </c>
      <c r="BB2601" s="5" t="s">
        <v>1862</v>
      </c>
      <c r="BC2601" s="5"/>
      <c r="BD2601" s="5"/>
      <c r="BE2601" s="5"/>
      <c r="BF2601" s="5"/>
      <c r="BG2601" s="5" t="s">
        <v>10108</v>
      </c>
      <c r="BH2601" s="5" t="s">
        <v>1343</v>
      </c>
    </row>
    <row r="2602" spans="1:60" x14ac:dyDescent="0.25">
      <c r="A2602">
        <f t="shared" si="216"/>
        <v>97662</v>
      </c>
      <c r="B2602">
        <f t="shared" si="217"/>
        <v>50100545</v>
      </c>
      <c r="C2602" t="str">
        <f t="shared" si="218"/>
        <v>CC</v>
      </c>
      <c r="D2602" t="str">
        <f t="shared" si="215"/>
        <v>REGION CENTRE EST</v>
      </c>
      <c r="E2602" s="12" t="str">
        <f t="shared" si="219"/>
        <v>TERRAIN</v>
      </c>
      <c r="F2602" s="4" t="s">
        <v>10110</v>
      </c>
      <c r="G2602" s="4" t="s">
        <v>10111</v>
      </c>
      <c r="H2602" s="5">
        <v>2</v>
      </c>
      <c r="I2602" s="5" t="s">
        <v>6943</v>
      </c>
      <c r="J2602" s="5"/>
      <c r="K2602" s="5"/>
      <c r="L2602" s="5"/>
      <c r="M2602" s="5" t="s">
        <v>1343</v>
      </c>
      <c r="N2602" s="5"/>
      <c r="O2602" s="6"/>
      <c r="P2602" s="5"/>
      <c r="Q2602" s="5"/>
      <c r="R2602" s="5"/>
      <c r="S2602" s="5"/>
      <c r="T2602" s="5"/>
      <c r="U2602" s="6">
        <v>45627</v>
      </c>
      <c r="V2602" s="4"/>
      <c r="W2602" s="4" t="s">
        <v>1329</v>
      </c>
      <c r="X2602" s="5"/>
      <c r="Y2602" s="5"/>
      <c r="Z2602" s="5"/>
      <c r="AA2602" s="5" t="s">
        <v>6930</v>
      </c>
      <c r="AB2602" s="5"/>
      <c r="AC2602" s="5"/>
      <c r="AD2602" s="5"/>
      <c r="AE2602" s="5"/>
      <c r="AF2602" s="6"/>
      <c r="AG2602" s="5"/>
      <c r="AH2602" s="5"/>
      <c r="AI2602" s="5"/>
      <c r="AJ2602" s="6"/>
      <c r="AK2602" s="5"/>
      <c r="AL2602" s="6"/>
      <c r="AM2602" s="5"/>
      <c r="AN2602" s="5"/>
      <c r="AO2602" s="5"/>
      <c r="AP2602" s="5" t="s">
        <v>1536</v>
      </c>
      <c r="AQ2602" s="4" t="s">
        <v>12479</v>
      </c>
      <c r="AR2602" s="5" t="s">
        <v>12480</v>
      </c>
      <c r="AS2602" s="5" t="s">
        <v>1376</v>
      </c>
      <c r="AT2602" s="5" t="s">
        <v>1377</v>
      </c>
      <c r="AU2602" s="5" t="s">
        <v>41</v>
      </c>
      <c r="AV2602" s="4" t="s">
        <v>1378</v>
      </c>
      <c r="AW2602" s="5" t="s">
        <v>47</v>
      </c>
      <c r="AX2602" s="5"/>
      <c r="AY2602" s="5"/>
      <c r="AZ2602" s="5"/>
      <c r="BA2602" s="5" t="s">
        <v>1861</v>
      </c>
      <c r="BB2602" s="5" t="s">
        <v>1862</v>
      </c>
      <c r="BC2602" s="5"/>
      <c r="BD2602" s="5"/>
      <c r="BE2602" s="5"/>
      <c r="BF2602" s="5"/>
      <c r="BG2602" s="5" t="s">
        <v>10111</v>
      </c>
      <c r="BH2602" s="5" t="s">
        <v>1343</v>
      </c>
    </row>
    <row r="2603" spans="1:60" x14ac:dyDescent="0.25">
      <c r="A2603">
        <f t="shared" si="216"/>
        <v>97659</v>
      </c>
      <c r="B2603">
        <f t="shared" si="217"/>
        <v>50100544</v>
      </c>
      <c r="C2603" t="str">
        <f t="shared" si="218"/>
        <v>CC</v>
      </c>
      <c r="D2603" t="str">
        <f t="shared" si="215"/>
        <v>REGION CENTRE EST</v>
      </c>
      <c r="E2603" s="12" t="str">
        <f t="shared" si="219"/>
        <v>TERRAIN</v>
      </c>
      <c r="F2603" s="4" t="s">
        <v>10112</v>
      </c>
      <c r="G2603" s="4" t="s">
        <v>10113</v>
      </c>
      <c r="H2603" s="5">
        <v>2</v>
      </c>
      <c r="I2603" s="5" t="s">
        <v>6943</v>
      </c>
      <c r="J2603" s="5"/>
      <c r="K2603" s="5"/>
      <c r="L2603" s="5"/>
      <c r="M2603" s="5" t="s">
        <v>1343</v>
      </c>
      <c r="N2603" s="5"/>
      <c r="O2603" s="6"/>
      <c r="P2603" s="5"/>
      <c r="Q2603" s="5"/>
      <c r="R2603" s="5"/>
      <c r="S2603" s="5"/>
      <c r="T2603" s="5"/>
      <c r="U2603" s="6">
        <v>45627</v>
      </c>
      <c r="V2603" s="4"/>
      <c r="W2603" s="4" t="s">
        <v>1329</v>
      </c>
      <c r="X2603" s="5"/>
      <c r="Y2603" s="5"/>
      <c r="Z2603" s="5"/>
      <c r="AA2603" s="5" t="s">
        <v>9714</v>
      </c>
      <c r="AB2603" s="5"/>
      <c r="AC2603" s="5"/>
      <c r="AD2603" s="5"/>
      <c r="AE2603" s="5"/>
      <c r="AF2603" s="6"/>
      <c r="AG2603" s="5"/>
      <c r="AH2603" s="5"/>
      <c r="AI2603" s="5"/>
      <c r="AJ2603" s="6"/>
      <c r="AK2603" s="5"/>
      <c r="AL2603" s="6"/>
      <c r="AM2603" s="5"/>
      <c r="AN2603" s="5"/>
      <c r="AO2603" s="5"/>
      <c r="AP2603" s="5" t="s">
        <v>1536</v>
      </c>
      <c r="AQ2603" s="4" t="s">
        <v>12479</v>
      </c>
      <c r="AR2603" s="5" t="s">
        <v>12480</v>
      </c>
      <c r="AS2603" s="4" t="s">
        <v>1376</v>
      </c>
      <c r="AT2603" s="5" t="s">
        <v>1377</v>
      </c>
      <c r="AU2603" s="5" t="s">
        <v>41</v>
      </c>
      <c r="AV2603" s="4" t="s">
        <v>1378</v>
      </c>
      <c r="AW2603" s="5" t="s">
        <v>47</v>
      </c>
      <c r="AX2603" s="5"/>
      <c r="AY2603" s="5"/>
      <c r="AZ2603" s="5"/>
      <c r="BA2603" s="5" t="s">
        <v>1861</v>
      </c>
      <c r="BB2603" s="5" t="s">
        <v>1862</v>
      </c>
      <c r="BC2603" s="5" t="s">
        <v>11135</v>
      </c>
      <c r="BD2603" s="5" t="s">
        <v>11136</v>
      </c>
      <c r="BE2603" s="5" t="s">
        <v>245</v>
      </c>
      <c r="BF2603" s="5" t="s">
        <v>1333</v>
      </c>
      <c r="BG2603" s="5" t="s">
        <v>10113</v>
      </c>
      <c r="BH2603" s="5" t="s">
        <v>1343</v>
      </c>
    </row>
    <row r="2604" spans="1:60" x14ac:dyDescent="0.25">
      <c r="A2604">
        <f t="shared" si="216"/>
        <v>97632</v>
      </c>
      <c r="B2604">
        <f t="shared" si="217"/>
        <v>50100541</v>
      </c>
      <c r="C2604" t="str">
        <f t="shared" si="218"/>
        <v>CC</v>
      </c>
      <c r="D2604" t="str">
        <f t="shared" si="215"/>
        <v>REGION CENTRE EST</v>
      </c>
      <c r="E2604" s="12" t="str">
        <f t="shared" si="219"/>
        <v>TERRAIN</v>
      </c>
      <c r="F2604" s="4" t="s">
        <v>10114</v>
      </c>
      <c r="G2604" s="4" t="s">
        <v>10115</v>
      </c>
      <c r="H2604" s="5">
        <v>2</v>
      </c>
      <c r="I2604" s="5" t="s">
        <v>6943</v>
      </c>
      <c r="J2604" s="5"/>
      <c r="K2604" s="5"/>
      <c r="L2604" s="5"/>
      <c r="M2604" s="5" t="s">
        <v>1343</v>
      </c>
      <c r="N2604" s="5"/>
      <c r="O2604" s="6"/>
      <c r="P2604" s="5"/>
      <c r="Q2604" s="5"/>
      <c r="R2604" s="5"/>
      <c r="S2604" s="5"/>
      <c r="T2604" s="5"/>
      <c r="U2604" s="6">
        <v>45627</v>
      </c>
      <c r="V2604" s="4"/>
      <c r="W2604" s="4" t="s">
        <v>1329</v>
      </c>
      <c r="X2604" s="5"/>
      <c r="Y2604" s="5"/>
      <c r="Z2604" s="5"/>
      <c r="AA2604" s="5" t="s">
        <v>2169</v>
      </c>
      <c r="AB2604" s="5"/>
      <c r="AC2604" s="5"/>
      <c r="AD2604" s="5"/>
      <c r="AE2604" s="5"/>
      <c r="AF2604" s="6"/>
      <c r="AG2604" s="5"/>
      <c r="AH2604" s="5"/>
      <c r="AI2604" s="5"/>
      <c r="AJ2604" s="6"/>
      <c r="AK2604" s="5"/>
      <c r="AL2604" s="6"/>
      <c r="AM2604" s="5"/>
      <c r="AN2604" s="5"/>
      <c r="AO2604" s="5"/>
      <c r="AP2604" s="5" t="s">
        <v>1536</v>
      </c>
      <c r="AQ2604" s="4" t="s">
        <v>12479</v>
      </c>
      <c r="AR2604" s="5" t="s">
        <v>12480</v>
      </c>
      <c r="AS2604" s="4" t="s">
        <v>1376</v>
      </c>
      <c r="AT2604" s="5" t="s">
        <v>1377</v>
      </c>
      <c r="AU2604" s="5" t="s">
        <v>41</v>
      </c>
      <c r="AV2604" s="4" t="s">
        <v>1378</v>
      </c>
      <c r="AW2604" s="5" t="s">
        <v>47</v>
      </c>
      <c r="AX2604" s="5"/>
      <c r="AY2604" s="5"/>
      <c r="AZ2604" s="5"/>
      <c r="BA2604" s="5" t="s">
        <v>1861</v>
      </c>
      <c r="BB2604" s="5" t="s">
        <v>1862</v>
      </c>
      <c r="BC2604" s="5"/>
      <c r="BD2604" s="5"/>
      <c r="BE2604" s="5"/>
      <c r="BF2604" s="5"/>
      <c r="BG2604" s="5" t="s">
        <v>10115</v>
      </c>
      <c r="BH2604" s="5" t="s">
        <v>1343</v>
      </c>
    </row>
    <row r="2605" spans="1:60" x14ac:dyDescent="0.25">
      <c r="A2605">
        <f t="shared" si="216"/>
        <v>97631</v>
      </c>
      <c r="B2605">
        <f t="shared" si="217"/>
        <v>50100540</v>
      </c>
      <c r="C2605" t="str">
        <f t="shared" si="218"/>
        <v>CC</v>
      </c>
      <c r="D2605" t="str">
        <f t="shared" si="215"/>
        <v>REGION ILE DE FRANCE NORD</v>
      </c>
      <c r="E2605" s="12" t="str">
        <f t="shared" si="219"/>
        <v>TERRAIN</v>
      </c>
      <c r="F2605" s="4" t="s">
        <v>10116</v>
      </c>
      <c r="G2605" s="4" t="s">
        <v>10117</v>
      </c>
      <c r="H2605" s="5">
        <v>2</v>
      </c>
      <c r="I2605" s="5" t="s">
        <v>6943</v>
      </c>
      <c r="J2605" s="5"/>
      <c r="K2605" s="5"/>
      <c r="L2605" s="5"/>
      <c r="M2605" s="5" t="s">
        <v>1343</v>
      </c>
      <c r="N2605" s="5"/>
      <c r="O2605" s="5"/>
      <c r="P2605" s="5"/>
      <c r="Q2605" s="5"/>
      <c r="R2605" s="5"/>
      <c r="S2605" s="5"/>
      <c r="T2605" s="5"/>
      <c r="U2605" s="6">
        <v>45627</v>
      </c>
      <c r="V2605" s="4"/>
      <c r="W2605" s="4" t="s">
        <v>1329</v>
      </c>
      <c r="X2605" s="5"/>
      <c r="Y2605" s="5"/>
      <c r="Z2605" s="5"/>
      <c r="AA2605" s="5" t="s">
        <v>9521</v>
      </c>
      <c r="AB2605" s="5"/>
      <c r="AC2605" s="5"/>
      <c r="AD2605" s="5"/>
      <c r="AE2605" s="5"/>
      <c r="AF2605" s="6"/>
      <c r="AG2605" s="5"/>
      <c r="AH2605" s="5"/>
      <c r="AI2605" s="5"/>
      <c r="AJ2605" s="6"/>
      <c r="AK2605" s="5"/>
      <c r="AL2605" s="6"/>
      <c r="AM2605" s="5"/>
      <c r="AN2605" s="5"/>
      <c r="AO2605" s="5"/>
      <c r="AP2605" s="5" t="s">
        <v>12477</v>
      </c>
      <c r="AQ2605" s="4" t="s">
        <v>1351</v>
      </c>
      <c r="AR2605" s="5" t="s">
        <v>12478</v>
      </c>
      <c r="AS2605" s="5" t="s">
        <v>1352</v>
      </c>
      <c r="AT2605" s="5" t="s">
        <v>1353</v>
      </c>
      <c r="AU2605" s="5" t="s">
        <v>41</v>
      </c>
      <c r="AV2605" s="4" t="s">
        <v>1354</v>
      </c>
      <c r="AW2605" s="5" t="s">
        <v>17</v>
      </c>
      <c r="AX2605" s="5" t="s">
        <v>2439</v>
      </c>
      <c r="AY2605" s="5" t="s">
        <v>2440</v>
      </c>
      <c r="AZ2605" s="5" t="s">
        <v>11</v>
      </c>
      <c r="BA2605" s="5" t="s">
        <v>2441</v>
      </c>
      <c r="BB2605" s="5" t="s">
        <v>2442</v>
      </c>
      <c r="BC2605" s="5"/>
      <c r="BD2605" s="5"/>
      <c r="BE2605" s="5"/>
      <c r="BF2605" s="5"/>
      <c r="BG2605" s="5" t="s">
        <v>10117</v>
      </c>
      <c r="BH2605" s="5" t="s">
        <v>1343</v>
      </c>
    </row>
    <row r="2606" spans="1:60" x14ac:dyDescent="0.25">
      <c r="A2606">
        <f t="shared" si="216"/>
        <v>97626</v>
      </c>
      <c r="B2606">
        <f t="shared" si="217"/>
        <v>50100539</v>
      </c>
      <c r="C2606" t="str">
        <f t="shared" si="218"/>
        <v>CC</v>
      </c>
      <c r="D2606" t="str">
        <f t="shared" si="215"/>
        <v>REGION ILE DE FRANCE NORD</v>
      </c>
      <c r="E2606" s="12" t="str">
        <f t="shared" si="219"/>
        <v>TERRAIN</v>
      </c>
      <c r="F2606" s="4" t="s">
        <v>10118</v>
      </c>
      <c r="G2606" s="4" t="s">
        <v>10119</v>
      </c>
      <c r="H2606" s="5">
        <v>2</v>
      </c>
      <c r="I2606" s="5" t="s">
        <v>6943</v>
      </c>
      <c r="J2606" s="5"/>
      <c r="K2606" s="5"/>
      <c r="L2606" s="5"/>
      <c r="M2606" s="5" t="s">
        <v>1343</v>
      </c>
      <c r="N2606" s="5"/>
      <c r="O2606" s="5"/>
      <c r="P2606" s="5"/>
      <c r="Q2606" s="5"/>
      <c r="R2606" s="5"/>
      <c r="S2606" s="5"/>
      <c r="T2606" s="5"/>
      <c r="U2606" s="6">
        <v>45627</v>
      </c>
      <c r="V2606" s="4"/>
      <c r="W2606" s="4" t="s">
        <v>1329</v>
      </c>
      <c r="X2606" s="5"/>
      <c r="Y2606" s="5"/>
      <c r="Z2606" s="5"/>
      <c r="AA2606" s="5" t="s">
        <v>3086</v>
      </c>
      <c r="AB2606" s="5"/>
      <c r="AC2606" s="5"/>
      <c r="AD2606" s="5"/>
      <c r="AE2606" s="5"/>
      <c r="AF2606" s="6"/>
      <c r="AG2606" s="5"/>
      <c r="AH2606" s="5"/>
      <c r="AI2606" s="5"/>
      <c r="AJ2606" s="6"/>
      <c r="AK2606" s="5"/>
      <c r="AL2606" s="6"/>
      <c r="AM2606" s="5"/>
      <c r="AN2606" s="5"/>
      <c r="AO2606" s="5"/>
      <c r="AP2606" s="5" t="s">
        <v>12477</v>
      </c>
      <c r="AQ2606" s="4" t="s">
        <v>1351</v>
      </c>
      <c r="AR2606" s="5" t="s">
        <v>12478</v>
      </c>
      <c r="AS2606" s="4" t="s">
        <v>1898</v>
      </c>
      <c r="AT2606" s="5" t="s">
        <v>1899</v>
      </c>
      <c r="AU2606" s="5" t="s">
        <v>41</v>
      </c>
      <c r="AV2606" s="4" t="s">
        <v>1900</v>
      </c>
      <c r="AW2606" s="5" t="s">
        <v>30</v>
      </c>
      <c r="AX2606" s="5" t="s">
        <v>2430</v>
      </c>
      <c r="AY2606" s="5" t="s">
        <v>2431</v>
      </c>
      <c r="AZ2606" s="5" t="s">
        <v>11</v>
      </c>
      <c r="BA2606" s="5" t="s">
        <v>2432</v>
      </c>
      <c r="BB2606" s="5" t="s">
        <v>2433</v>
      </c>
      <c r="BC2606" s="5"/>
      <c r="BD2606" s="5"/>
      <c r="BE2606" s="5"/>
      <c r="BF2606" s="5"/>
      <c r="BG2606" s="5" t="s">
        <v>10119</v>
      </c>
      <c r="BH2606" s="5" t="s">
        <v>1343</v>
      </c>
    </row>
    <row r="2607" spans="1:60" x14ac:dyDescent="0.25">
      <c r="A2607">
        <f t="shared" si="216"/>
        <v>97623</v>
      </c>
      <c r="B2607">
        <f t="shared" si="217"/>
        <v>50100538</v>
      </c>
      <c r="C2607" t="str">
        <f t="shared" si="218"/>
        <v>CC</v>
      </c>
      <c r="D2607" t="str">
        <f t="shared" si="215"/>
        <v>REGION ILE DE FRANCE NORD</v>
      </c>
      <c r="E2607" s="12" t="str">
        <f t="shared" si="219"/>
        <v>TERRAIN</v>
      </c>
      <c r="F2607" s="4" t="s">
        <v>10120</v>
      </c>
      <c r="G2607" s="4" t="s">
        <v>10121</v>
      </c>
      <c r="H2607" s="5">
        <v>2</v>
      </c>
      <c r="I2607" s="5" t="s">
        <v>6943</v>
      </c>
      <c r="J2607" s="5"/>
      <c r="K2607" s="5"/>
      <c r="L2607" s="5"/>
      <c r="M2607" s="5" t="s">
        <v>1343</v>
      </c>
      <c r="N2607" s="5"/>
      <c r="O2607" s="6"/>
      <c r="P2607" s="5"/>
      <c r="Q2607" s="5"/>
      <c r="R2607" s="5"/>
      <c r="S2607" s="5"/>
      <c r="T2607" s="5"/>
      <c r="U2607" s="6">
        <v>45627</v>
      </c>
      <c r="V2607" s="4"/>
      <c r="W2607" s="4" t="s">
        <v>1329</v>
      </c>
      <c r="X2607" s="5"/>
      <c r="Y2607" s="5"/>
      <c r="Z2607" s="5"/>
      <c r="AA2607" s="5" t="s">
        <v>4760</v>
      </c>
      <c r="AB2607" s="5"/>
      <c r="AC2607" s="5"/>
      <c r="AD2607" s="5"/>
      <c r="AE2607" s="5"/>
      <c r="AF2607" s="6"/>
      <c r="AG2607" s="5"/>
      <c r="AH2607" s="5"/>
      <c r="AI2607" s="5"/>
      <c r="AJ2607" s="6"/>
      <c r="AK2607" s="5"/>
      <c r="AL2607" s="6"/>
      <c r="AM2607" s="5"/>
      <c r="AN2607" s="5"/>
      <c r="AO2607" s="5"/>
      <c r="AP2607" s="5" t="s">
        <v>12477</v>
      </c>
      <c r="AQ2607" s="4" t="s">
        <v>1351</v>
      </c>
      <c r="AR2607" s="5" t="s">
        <v>12478</v>
      </c>
      <c r="AS2607" s="5" t="s">
        <v>1352</v>
      </c>
      <c r="AT2607" s="5" t="s">
        <v>1353</v>
      </c>
      <c r="AU2607" s="5" t="s">
        <v>41</v>
      </c>
      <c r="AV2607" s="5" t="s">
        <v>1354</v>
      </c>
      <c r="AW2607" s="5" t="s">
        <v>17</v>
      </c>
      <c r="AX2607" s="5" t="s">
        <v>1889</v>
      </c>
      <c r="AY2607" s="5" t="s">
        <v>1890</v>
      </c>
      <c r="AZ2607" s="5" t="s">
        <v>11</v>
      </c>
      <c r="BA2607" s="5" t="s">
        <v>1891</v>
      </c>
      <c r="BB2607" s="5" t="s">
        <v>1892</v>
      </c>
      <c r="BC2607" s="5"/>
      <c r="BD2607" s="5"/>
      <c r="BE2607" s="5"/>
      <c r="BF2607" s="5"/>
      <c r="BG2607" s="5" t="s">
        <v>10121</v>
      </c>
      <c r="BH2607" s="5" t="s">
        <v>1343</v>
      </c>
    </row>
    <row r="2608" spans="1:60" x14ac:dyDescent="0.25">
      <c r="A2608">
        <f t="shared" si="216"/>
        <v>97613</v>
      </c>
      <c r="B2608">
        <f t="shared" si="217"/>
        <v>50100537</v>
      </c>
      <c r="C2608" t="str">
        <f t="shared" si="218"/>
        <v>CC</v>
      </c>
      <c r="D2608" t="str">
        <f t="shared" si="215"/>
        <v>REGION CENTRE EST</v>
      </c>
      <c r="E2608" s="12" t="str">
        <f t="shared" si="219"/>
        <v>TERRAIN</v>
      </c>
      <c r="F2608" s="4" t="s">
        <v>10122</v>
      </c>
      <c r="G2608" s="4" t="s">
        <v>5318</v>
      </c>
      <c r="H2608" s="5">
        <v>2</v>
      </c>
      <c r="I2608" s="5" t="s">
        <v>6943</v>
      </c>
      <c r="J2608" s="5"/>
      <c r="K2608" s="5"/>
      <c r="L2608" s="5"/>
      <c r="M2608" s="5" t="s">
        <v>1343</v>
      </c>
      <c r="N2608" s="5"/>
      <c r="O2608" s="6"/>
      <c r="P2608" s="5"/>
      <c r="Q2608" s="5"/>
      <c r="R2608" s="5"/>
      <c r="S2608" s="5"/>
      <c r="T2608" s="5"/>
      <c r="U2608" s="6">
        <v>45627</v>
      </c>
      <c r="V2608" s="4"/>
      <c r="W2608" s="4" t="s">
        <v>1329</v>
      </c>
      <c r="X2608" s="5"/>
      <c r="Y2608" s="5"/>
      <c r="Z2608" s="5"/>
      <c r="AA2608" s="4" t="s">
        <v>4573</v>
      </c>
      <c r="AB2608" s="5"/>
      <c r="AC2608" s="5"/>
      <c r="AD2608" s="5"/>
      <c r="AE2608" s="5"/>
      <c r="AF2608" s="6"/>
      <c r="AG2608" s="5"/>
      <c r="AH2608" s="5"/>
      <c r="AI2608" s="5"/>
      <c r="AJ2608" s="6"/>
      <c r="AK2608" s="5"/>
      <c r="AL2608" s="6"/>
      <c r="AM2608" s="5"/>
      <c r="AN2608" s="5"/>
      <c r="AO2608" s="5"/>
      <c r="AP2608" s="5" t="s">
        <v>1536</v>
      </c>
      <c r="AQ2608" s="4" t="s">
        <v>12479</v>
      </c>
      <c r="AR2608" s="5" t="s">
        <v>12480</v>
      </c>
      <c r="AS2608" s="4" t="s">
        <v>2290</v>
      </c>
      <c r="AT2608" s="5" t="s">
        <v>2291</v>
      </c>
      <c r="AU2608" s="5" t="s">
        <v>41</v>
      </c>
      <c r="AV2608" s="4" t="s">
        <v>2292</v>
      </c>
      <c r="AW2608" s="5" t="s">
        <v>108</v>
      </c>
      <c r="AX2608" s="5" t="s">
        <v>2293</v>
      </c>
      <c r="AY2608" s="5" t="s">
        <v>2294</v>
      </c>
      <c r="AZ2608" s="5" t="s">
        <v>11</v>
      </c>
      <c r="BA2608" s="4" t="s">
        <v>2295</v>
      </c>
      <c r="BB2608" s="5" t="s">
        <v>2296</v>
      </c>
      <c r="BC2608" s="4" t="s">
        <v>5314</v>
      </c>
      <c r="BD2608" s="5" t="s">
        <v>5317</v>
      </c>
      <c r="BE2608" s="5" t="s">
        <v>245</v>
      </c>
      <c r="BF2608" s="5" t="s">
        <v>1333</v>
      </c>
      <c r="BG2608" s="4" t="s">
        <v>5318</v>
      </c>
      <c r="BH2608" s="5" t="s">
        <v>1343</v>
      </c>
    </row>
    <row r="2609" spans="1:60" x14ac:dyDescent="0.25">
      <c r="A2609">
        <f t="shared" si="216"/>
        <v>97611</v>
      </c>
      <c r="B2609">
        <f t="shared" si="217"/>
        <v>50100536</v>
      </c>
      <c r="C2609" t="str">
        <f t="shared" si="218"/>
        <v>CC</v>
      </c>
      <c r="D2609" t="str">
        <f t="shared" si="215"/>
        <v>REGION CENTRE EST</v>
      </c>
      <c r="E2609" s="12" t="str">
        <f t="shared" si="219"/>
        <v>TERRAIN</v>
      </c>
      <c r="F2609" s="4" t="s">
        <v>10123</v>
      </c>
      <c r="G2609" s="4" t="s">
        <v>2852</v>
      </c>
      <c r="H2609" s="5">
        <v>2</v>
      </c>
      <c r="I2609" s="5" t="s">
        <v>6943</v>
      </c>
      <c r="J2609" s="5"/>
      <c r="K2609" s="5"/>
      <c r="L2609" s="5"/>
      <c r="M2609" s="5" t="s">
        <v>1343</v>
      </c>
      <c r="N2609" s="5"/>
      <c r="O2609" s="5"/>
      <c r="P2609" s="5"/>
      <c r="Q2609" s="5"/>
      <c r="R2609" s="5"/>
      <c r="S2609" s="5"/>
      <c r="T2609" s="5"/>
      <c r="U2609" s="6">
        <v>45627</v>
      </c>
      <c r="V2609" s="4"/>
      <c r="W2609" s="4" t="s">
        <v>1329</v>
      </c>
      <c r="X2609" s="5"/>
      <c r="Y2609" s="5"/>
      <c r="Z2609" s="5"/>
      <c r="AA2609" s="5" t="s">
        <v>2849</v>
      </c>
      <c r="AB2609" s="5"/>
      <c r="AC2609" s="5"/>
      <c r="AD2609" s="5"/>
      <c r="AE2609" s="5"/>
      <c r="AF2609" s="6"/>
      <c r="AG2609" s="5"/>
      <c r="AH2609" s="5"/>
      <c r="AI2609" s="5"/>
      <c r="AJ2609" s="6"/>
      <c r="AK2609" s="5"/>
      <c r="AL2609" s="6"/>
      <c r="AM2609" s="5"/>
      <c r="AN2609" s="5"/>
      <c r="AO2609" s="5"/>
      <c r="AP2609" s="5" t="s">
        <v>1536</v>
      </c>
      <c r="AQ2609" s="4" t="s">
        <v>12479</v>
      </c>
      <c r="AR2609" s="5" t="s">
        <v>12480</v>
      </c>
      <c r="AS2609" s="4" t="s">
        <v>2290</v>
      </c>
      <c r="AT2609" s="5" t="s">
        <v>2291</v>
      </c>
      <c r="AU2609" s="5" t="s">
        <v>41</v>
      </c>
      <c r="AV2609" s="4" t="s">
        <v>2292</v>
      </c>
      <c r="AW2609" s="5" t="s">
        <v>108</v>
      </c>
      <c r="AX2609" s="5" t="s">
        <v>2293</v>
      </c>
      <c r="AY2609" s="5" t="s">
        <v>2294</v>
      </c>
      <c r="AZ2609" s="5" t="s">
        <v>11</v>
      </c>
      <c r="BA2609" s="5" t="s">
        <v>2295</v>
      </c>
      <c r="BB2609" s="5" t="s">
        <v>2296</v>
      </c>
      <c r="BC2609" s="5" t="s">
        <v>2847</v>
      </c>
      <c r="BD2609" s="5" t="s">
        <v>2851</v>
      </c>
      <c r="BE2609" s="5" t="s">
        <v>3</v>
      </c>
      <c r="BF2609" s="5" t="s">
        <v>1333</v>
      </c>
      <c r="BG2609" s="5" t="s">
        <v>2852</v>
      </c>
      <c r="BH2609" s="5" t="s">
        <v>1343</v>
      </c>
    </row>
    <row r="2610" spans="1:60" x14ac:dyDescent="0.25">
      <c r="A2610">
        <f t="shared" si="216"/>
        <v>97607</v>
      </c>
      <c r="B2610">
        <f t="shared" si="217"/>
        <v>50100535</v>
      </c>
      <c r="C2610" t="str">
        <f t="shared" si="218"/>
        <v>CC</v>
      </c>
      <c r="D2610" t="str">
        <f t="shared" si="215"/>
        <v>REGION CENTRE EST</v>
      </c>
      <c r="E2610" s="12" t="str">
        <f t="shared" si="219"/>
        <v>TERRAIN</v>
      </c>
      <c r="F2610" s="4" t="s">
        <v>10124</v>
      </c>
      <c r="G2610" s="4" t="s">
        <v>5698</v>
      </c>
      <c r="H2610" s="5">
        <v>2</v>
      </c>
      <c r="I2610" s="5" t="s">
        <v>6943</v>
      </c>
      <c r="J2610" s="5"/>
      <c r="K2610" s="5"/>
      <c r="L2610" s="5"/>
      <c r="M2610" s="5" t="s">
        <v>1343</v>
      </c>
      <c r="N2610" s="5"/>
      <c r="O2610" s="5"/>
      <c r="P2610" s="5"/>
      <c r="Q2610" s="5"/>
      <c r="R2610" s="5"/>
      <c r="S2610" s="5"/>
      <c r="T2610" s="5"/>
      <c r="U2610" s="6">
        <v>45627</v>
      </c>
      <c r="V2610" s="4"/>
      <c r="W2610" s="4" t="s">
        <v>1329</v>
      </c>
      <c r="X2610" s="5"/>
      <c r="Y2610" s="5"/>
      <c r="Z2610" s="5"/>
      <c r="AA2610" s="4" t="s">
        <v>3136</v>
      </c>
      <c r="AB2610" s="5"/>
      <c r="AC2610" s="5"/>
      <c r="AD2610" s="5"/>
      <c r="AE2610" s="5"/>
      <c r="AF2610" s="6"/>
      <c r="AG2610" s="5"/>
      <c r="AH2610" s="5"/>
      <c r="AI2610" s="5"/>
      <c r="AJ2610" s="6"/>
      <c r="AK2610" s="5"/>
      <c r="AL2610" s="6"/>
      <c r="AM2610" s="5"/>
      <c r="AN2610" s="5"/>
      <c r="AO2610" s="5"/>
      <c r="AP2610" s="5" t="s">
        <v>1536</v>
      </c>
      <c r="AQ2610" s="4" t="s">
        <v>12479</v>
      </c>
      <c r="AR2610" s="5" t="s">
        <v>12480</v>
      </c>
      <c r="AS2610" s="4" t="s">
        <v>2290</v>
      </c>
      <c r="AT2610" s="5" t="s">
        <v>2291</v>
      </c>
      <c r="AU2610" s="5" t="s">
        <v>41</v>
      </c>
      <c r="AV2610" s="4" t="s">
        <v>2292</v>
      </c>
      <c r="AW2610" s="5" t="s">
        <v>108</v>
      </c>
      <c r="AX2610" s="5" t="s">
        <v>2293</v>
      </c>
      <c r="AY2610" s="5" t="s">
        <v>2294</v>
      </c>
      <c r="AZ2610" s="5" t="s">
        <v>11</v>
      </c>
      <c r="BA2610" s="4" t="s">
        <v>2295</v>
      </c>
      <c r="BB2610" s="5" t="s">
        <v>2296</v>
      </c>
      <c r="BC2610" s="4" t="s">
        <v>5694</v>
      </c>
      <c r="BD2610" s="5" t="s">
        <v>5697</v>
      </c>
      <c r="BE2610" s="5" t="s">
        <v>25</v>
      </c>
      <c r="BF2610" s="5" t="s">
        <v>1333</v>
      </c>
      <c r="BG2610" s="4" t="s">
        <v>5698</v>
      </c>
      <c r="BH2610" s="5" t="s">
        <v>1343</v>
      </c>
    </row>
    <row r="2611" spans="1:60" x14ac:dyDescent="0.25">
      <c r="A2611">
        <f t="shared" si="216"/>
        <v>97604</v>
      </c>
      <c r="B2611">
        <f t="shared" si="217"/>
        <v>50100534</v>
      </c>
      <c r="C2611" t="str">
        <f t="shared" si="218"/>
        <v>CC</v>
      </c>
      <c r="D2611" t="str">
        <f t="shared" si="215"/>
        <v>REGION CENTRE EST</v>
      </c>
      <c r="E2611" s="12" t="str">
        <f t="shared" si="219"/>
        <v>TERRAIN</v>
      </c>
      <c r="F2611" s="4" t="s">
        <v>10125</v>
      </c>
      <c r="G2611" s="4" t="s">
        <v>10126</v>
      </c>
      <c r="H2611" s="5">
        <v>2</v>
      </c>
      <c r="I2611" s="5" t="s">
        <v>6943</v>
      </c>
      <c r="J2611" s="5"/>
      <c r="K2611" s="5"/>
      <c r="L2611" s="5"/>
      <c r="M2611" s="5" t="s">
        <v>1343</v>
      </c>
      <c r="N2611" s="5"/>
      <c r="O2611" s="5"/>
      <c r="P2611" s="5"/>
      <c r="Q2611" s="5"/>
      <c r="R2611" s="5"/>
      <c r="S2611" s="5"/>
      <c r="T2611" s="5"/>
      <c r="U2611" s="6">
        <v>45627</v>
      </c>
      <c r="V2611" s="4"/>
      <c r="W2611" s="4" t="s">
        <v>1329</v>
      </c>
      <c r="X2611" s="5"/>
      <c r="Y2611" s="5"/>
      <c r="Z2611" s="5"/>
      <c r="AA2611" s="4" t="s">
        <v>7379</v>
      </c>
      <c r="AB2611" s="5"/>
      <c r="AC2611" s="5"/>
      <c r="AD2611" s="5"/>
      <c r="AE2611" s="5"/>
      <c r="AF2611" s="6"/>
      <c r="AG2611" s="5"/>
      <c r="AH2611" s="5"/>
      <c r="AI2611" s="5"/>
      <c r="AJ2611" s="6"/>
      <c r="AK2611" s="5"/>
      <c r="AL2611" s="6"/>
      <c r="AM2611" s="5"/>
      <c r="AN2611" s="5"/>
      <c r="AO2611" s="5"/>
      <c r="AP2611" s="5" t="s">
        <v>1536</v>
      </c>
      <c r="AQ2611" s="4" t="s">
        <v>12479</v>
      </c>
      <c r="AR2611" s="5" t="s">
        <v>12480</v>
      </c>
      <c r="AS2611" s="4" t="s">
        <v>2290</v>
      </c>
      <c r="AT2611" s="5" t="s">
        <v>2291</v>
      </c>
      <c r="AU2611" s="5" t="s">
        <v>41</v>
      </c>
      <c r="AV2611" s="4" t="s">
        <v>2292</v>
      </c>
      <c r="AW2611" s="5" t="s">
        <v>108</v>
      </c>
      <c r="AX2611" s="5" t="s">
        <v>2553</v>
      </c>
      <c r="AY2611" s="5" t="s">
        <v>2554</v>
      </c>
      <c r="AZ2611" s="5" t="s">
        <v>11</v>
      </c>
      <c r="BA2611" s="4" t="s">
        <v>2555</v>
      </c>
      <c r="BB2611" s="5" t="s">
        <v>2556</v>
      </c>
      <c r="BC2611" s="4"/>
      <c r="BD2611" s="5"/>
      <c r="BE2611" s="5"/>
      <c r="BF2611" s="5"/>
      <c r="BG2611" s="4" t="s">
        <v>10126</v>
      </c>
      <c r="BH2611" s="5" t="s">
        <v>1343</v>
      </c>
    </row>
    <row r="2612" spans="1:60" x14ac:dyDescent="0.25">
      <c r="A2612">
        <f t="shared" si="216"/>
        <v>97602</v>
      </c>
      <c r="B2612">
        <f t="shared" si="217"/>
        <v>50100533</v>
      </c>
      <c r="C2612" t="str">
        <f t="shared" si="218"/>
        <v>CC</v>
      </c>
      <c r="D2612" t="str">
        <f t="shared" si="215"/>
        <v>REGION CENTRE EST</v>
      </c>
      <c r="E2612" s="12" t="str">
        <f t="shared" si="219"/>
        <v>TERRAIN</v>
      </c>
      <c r="F2612" s="4" t="s">
        <v>10127</v>
      </c>
      <c r="G2612" s="4" t="s">
        <v>10128</v>
      </c>
      <c r="H2612" s="5">
        <v>2</v>
      </c>
      <c r="I2612" s="5" t="s">
        <v>6943</v>
      </c>
      <c r="J2612" s="5"/>
      <c r="K2612" s="5"/>
      <c r="L2612" s="5"/>
      <c r="M2612" s="5" t="s">
        <v>1343</v>
      </c>
      <c r="N2612" s="5"/>
      <c r="O2612" s="5"/>
      <c r="P2612" s="5"/>
      <c r="Q2612" s="5"/>
      <c r="R2612" s="5"/>
      <c r="S2612" s="5"/>
      <c r="T2612" s="5"/>
      <c r="U2612" s="6">
        <v>45627</v>
      </c>
      <c r="V2612" s="4"/>
      <c r="W2612" s="4" t="s">
        <v>1329</v>
      </c>
      <c r="X2612" s="5"/>
      <c r="Y2612" s="5"/>
      <c r="Z2612" s="5"/>
      <c r="AA2612" s="5" t="s">
        <v>7398</v>
      </c>
      <c r="AB2612" s="5"/>
      <c r="AC2612" s="5"/>
      <c r="AD2612" s="5"/>
      <c r="AE2612" s="5"/>
      <c r="AF2612" s="6"/>
      <c r="AG2612" s="5"/>
      <c r="AH2612" s="5"/>
      <c r="AI2612" s="5"/>
      <c r="AJ2612" s="6"/>
      <c r="AK2612" s="5"/>
      <c r="AL2612" s="6"/>
      <c r="AM2612" s="5"/>
      <c r="AN2612" s="5"/>
      <c r="AO2612" s="5"/>
      <c r="AP2612" s="5" t="s">
        <v>1536</v>
      </c>
      <c r="AQ2612" s="4" t="s">
        <v>12479</v>
      </c>
      <c r="AR2612" s="5" t="s">
        <v>12480</v>
      </c>
      <c r="AS2612" s="4" t="s">
        <v>2290</v>
      </c>
      <c r="AT2612" s="5" t="s">
        <v>2291</v>
      </c>
      <c r="AU2612" s="5" t="s">
        <v>41</v>
      </c>
      <c r="AV2612" s="4" t="s">
        <v>2292</v>
      </c>
      <c r="AW2612" s="5" t="s">
        <v>108</v>
      </c>
      <c r="AX2612" s="5" t="s">
        <v>2553</v>
      </c>
      <c r="AY2612" s="5" t="s">
        <v>2554</v>
      </c>
      <c r="AZ2612" s="5" t="s">
        <v>11</v>
      </c>
      <c r="BA2612" s="5" t="s">
        <v>2555</v>
      </c>
      <c r="BB2612" s="5" t="s">
        <v>2556</v>
      </c>
      <c r="BC2612" s="5" t="s">
        <v>7396</v>
      </c>
      <c r="BD2612" s="5" t="s">
        <v>11144</v>
      </c>
      <c r="BE2612" s="5" t="s">
        <v>245</v>
      </c>
      <c r="BF2612" s="5" t="s">
        <v>1333</v>
      </c>
      <c r="BG2612" s="5" t="s">
        <v>10128</v>
      </c>
      <c r="BH2612" s="5" t="s">
        <v>1343</v>
      </c>
    </row>
    <row r="2613" spans="1:60" x14ac:dyDescent="0.25">
      <c r="A2613">
        <f t="shared" si="216"/>
        <v>97601</v>
      </c>
      <c r="B2613">
        <f t="shared" si="217"/>
        <v>50100532</v>
      </c>
      <c r="C2613" t="str">
        <f t="shared" si="218"/>
        <v>CC</v>
      </c>
      <c r="D2613" t="str">
        <f t="shared" si="215"/>
        <v>REGION CENTRE EST</v>
      </c>
      <c r="E2613" s="12" t="str">
        <f t="shared" si="219"/>
        <v>TERRAIN</v>
      </c>
      <c r="F2613" s="4" t="s">
        <v>10129</v>
      </c>
      <c r="G2613" s="4" t="s">
        <v>10130</v>
      </c>
      <c r="H2613" s="5">
        <v>2</v>
      </c>
      <c r="I2613" s="5" t="s">
        <v>6943</v>
      </c>
      <c r="J2613" s="5"/>
      <c r="K2613" s="5"/>
      <c r="L2613" s="5"/>
      <c r="M2613" s="5" t="s">
        <v>1343</v>
      </c>
      <c r="N2613" s="5"/>
      <c r="O2613" s="5"/>
      <c r="P2613" s="5"/>
      <c r="Q2613" s="5"/>
      <c r="R2613" s="5"/>
      <c r="S2613" s="5"/>
      <c r="T2613" s="5"/>
      <c r="U2613" s="6">
        <v>45627</v>
      </c>
      <c r="V2613" s="4"/>
      <c r="W2613" s="4" t="s">
        <v>1329</v>
      </c>
      <c r="X2613" s="5"/>
      <c r="Y2613" s="5"/>
      <c r="Z2613" s="5"/>
      <c r="AA2613" s="5" t="s">
        <v>5764</v>
      </c>
      <c r="AB2613" s="5"/>
      <c r="AC2613" s="5"/>
      <c r="AD2613" s="5"/>
      <c r="AE2613" s="5"/>
      <c r="AF2613" s="6"/>
      <c r="AG2613" s="5"/>
      <c r="AH2613" s="5"/>
      <c r="AI2613" s="5"/>
      <c r="AJ2613" s="6"/>
      <c r="AK2613" s="5"/>
      <c r="AL2613" s="6"/>
      <c r="AM2613" s="5"/>
      <c r="AN2613" s="5"/>
      <c r="AO2613" s="5"/>
      <c r="AP2613" s="5" t="s">
        <v>1536</v>
      </c>
      <c r="AQ2613" s="4" t="s">
        <v>12479</v>
      </c>
      <c r="AR2613" s="5" t="s">
        <v>12480</v>
      </c>
      <c r="AS2613" s="5" t="s">
        <v>2290</v>
      </c>
      <c r="AT2613" s="5" t="s">
        <v>2291</v>
      </c>
      <c r="AU2613" s="5" t="s">
        <v>41</v>
      </c>
      <c r="AV2613" s="5" t="s">
        <v>2292</v>
      </c>
      <c r="AW2613" s="5" t="s">
        <v>108</v>
      </c>
      <c r="AX2613" s="5" t="s">
        <v>2553</v>
      </c>
      <c r="AY2613" s="5" t="s">
        <v>2554</v>
      </c>
      <c r="AZ2613" s="5" t="s">
        <v>11</v>
      </c>
      <c r="BA2613" s="5" t="s">
        <v>2555</v>
      </c>
      <c r="BB2613" s="5" t="s">
        <v>2556</v>
      </c>
      <c r="BC2613" s="5"/>
      <c r="BD2613" s="5"/>
      <c r="BE2613" s="5"/>
      <c r="BF2613" s="5"/>
      <c r="BG2613" s="5" t="s">
        <v>10130</v>
      </c>
      <c r="BH2613" s="5" t="s">
        <v>1343</v>
      </c>
    </row>
    <row r="2614" spans="1:60" x14ac:dyDescent="0.25">
      <c r="A2614">
        <f t="shared" si="216"/>
        <v>97600</v>
      </c>
      <c r="B2614">
        <f t="shared" si="217"/>
        <v>50100531</v>
      </c>
      <c r="C2614" t="str">
        <f t="shared" si="218"/>
        <v>CC</v>
      </c>
      <c r="D2614" t="str">
        <f t="shared" si="215"/>
        <v>REGION CENTRE EST</v>
      </c>
      <c r="E2614" s="12" t="str">
        <f t="shared" si="219"/>
        <v>TERRAIN</v>
      </c>
      <c r="F2614" s="4" t="s">
        <v>10131</v>
      </c>
      <c r="G2614" s="4" t="s">
        <v>10132</v>
      </c>
      <c r="H2614" s="5">
        <v>2</v>
      </c>
      <c r="I2614" s="5" t="s">
        <v>6943</v>
      </c>
      <c r="J2614" s="5"/>
      <c r="K2614" s="5"/>
      <c r="L2614" s="5"/>
      <c r="M2614" s="5" t="s">
        <v>1343</v>
      </c>
      <c r="N2614" s="5"/>
      <c r="O2614" s="6"/>
      <c r="P2614" s="5"/>
      <c r="Q2614" s="5"/>
      <c r="R2614" s="5"/>
      <c r="S2614" s="5"/>
      <c r="T2614" s="5"/>
      <c r="U2614" s="6">
        <v>45627</v>
      </c>
      <c r="V2614" s="4"/>
      <c r="W2614" s="4" t="s">
        <v>1329</v>
      </c>
      <c r="X2614" s="5"/>
      <c r="Y2614" s="5"/>
      <c r="Z2614" s="5"/>
      <c r="AA2614" s="4" t="s">
        <v>5873</v>
      </c>
      <c r="AB2614" s="5"/>
      <c r="AC2614" s="5"/>
      <c r="AD2614" s="5"/>
      <c r="AE2614" s="5"/>
      <c r="AF2614" s="6"/>
      <c r="AG2614" s="5"/>
      <c r="AH2614" s="5"/>
      <c r="AI2614" s="5"/>
      <c r="AJ2614" s="6"/>
      <c r="AK2614" s="5"/>
      <c r="AL2614" s="6"/>
      <c r="AM2614" s="5"/>
      <c r="AN2614" s="5"/>
      <c r="AO2614" s="5"/>
      <c r="AP2614" s="5" t="s">
        <v>1536</v>
      </c>
      <c r="AQ2614" s="4" t="s">
        <v>12479</v>
      </c>
      <c r="AR2614" s="5" t="s">
        <v>12480</v>
      </c>
      <c r="AS2614" s="4" t="s">
        <v>2290</v>
      </c>
      <c r="AT2614" s="5" t="s">
        <v>2291</v>
      </c>
      <c r="AU2614" s="5" t="s">
        <v>41</v>
      </c>
      <c r="AV2614" s="4" t="s">
        <v>2292</v>
      </c>
      <c r="AW2614" s="5" t="s">
        <v>108</v>
      </c>
      <c r="AX2614" s="5" t="s">
        <v>2553</v>
      </c>
      <c r="AY2614" s="5" t="s">
        <v>2554</v>
      </c>
      <c r="AZ2614" s="5" t="s">
        <v>11</v>
      </c>
      <c r="BA2614" s="4" t="s">
        <v>2555</v>
      </c>
      <c r="BB2614" s="5" t="s">
        <v>2556</v>
      </c>
      <c r="BC2614" s="4"/>
      <c r="BD2614" s="5"/>
      <c r="BE2614" s="5"/>
      <c r="BF2614" s="5"/>
      <c r="BG2614" s="4" t="s">
        <v>10132</v>
      </c>
      <c r="BH2614" s="5" t="s">
        <v>1343</v>
      </c>
    </row>
    <row r="2615" spans="1:60" x14ac:dyDescent="0.25">
      <c r="A2615">
        <f t="shared" si="216"/>
        <v>97597</v>
      </c>
      <c r="B2615">
        <f t="shared" si="217"/>
        <v>50100530</v>
      </c>
      <c r="C2615" t="str">
        <f t="shared" si="218"/>
        <v>CC</v>
      </c>
      <c r="D2615" t="str">
        <f t="shared" si="215"/>
        <v>REGION CENTRE EST</v>
      </c>
      <c r="E2615" s="12" t="str">
        <f t="shared" si="219"/>
        <v>TERRAIN</v>
      </c>
      <c r="F2615" s="4" t="s">
        <v>10133</v>
      </c>
      <c r="G2615" s="4" t="s">
        <v>6554</v>
      </c>
      <c r="H2615" s="5">
        <v>2</v>
      </c>
      <c r="I2615" s="5" t="s">
        <v>6943</v>
      </c>
      <c r="J2615" s="5"/>
      <c r="K2615" s="5"/>
      <c r="L2615" s="5"/>
      <c r="M2615" s="5" t="s">
        <v>1343</v>
      </c>
      <c r="N2615" s="5"/>
      <c r="O2615" s="5"/>
      <c r="P2615" s="5"/>
      <c r="Q2615" s="5"/>
      <c r="R2615" s="5"/>
      <c r="S2615" s="5"/>
      <c r="T2615" s="5"/>
      <c r="U2615" s="6">
        <v>45627</v>
      </c>
      <c r="V2615" s="4"/>
      <c r="W2615" s="4" t="s">
        <v>1329</v>
      </c>
      <c r="X2615" s="5"/>
      <c r="Y2615" s="5"/>
      <c r="Z2615" s="5"/>
      <c r="AA2615" s="5" t="s">
        <v>6551</v>
      </c>
      <c r="AB2615" s="5"/>
      <c r="AC2615" s="5"/>
      <c r="AD2615" s="5"/>
      <c r="AE2615" s="5"/>
      <c r="AF2615" s="6"/>
      <c r="AG2615" s="5"/>
      <c r="AH2615" s="5"/>
      <c r="AI2615" s="5"/>
      <c r="AJ2615" s="6"/>
      <c r="AK2615" s="5"/>
      <c r="AL2615" s="6"/>
      <c r="AM2615" s="5"/>
      <c r="AN2615" s="5"/>
      <c r="AO2615" s="5"/>
      <c r="AP2615" s="5" t="s">
        <v>1536</v>
      </c>
      <c r="AQ2615" s="4" t="s">
        <v>12479</v>
      </c>
      <c r="AR2615" s="5" t="s">
        <v>12480</v>
      </c>
      <c r="AS2615" s="5" t="s">
        <v>2290</v>
      </c>
      <c r="AT2615" s="5" t="s">
        <v>2291</v>
      </c>
      <c r="AU2615" s="5" t="s">
        <v>41</v>
      </c>
      <c r="AV2615" s="5" t="s">
        <v>2292</v>
      </c>
      <c r="AW2615" s="5" t="s">
        <v>108</v>
      </c>
      <c r="AX2615" s="5" t="s">
        <v>2460</v>
      </c>
      <c r="AY2615" s="5" t="s">
        <v>2463</v>
      </c>
      <c r="AZ2615" s="5" t="s">
        <v>11</v>
      </c>
      <c r="BA2615" s="5" t="s">
        <v>2464</v>
      </c>
      <c r="BB2615" s="5" t="s">
        <v>2465</v>
      </c>
      <c r="BC2615" s="5" t="s">
        <v>6550</v>
      </c>
      <c r="BD2615" s="5" t="s">
        <v>6553</v>
      </c>
      <c r="BE2615" s="5" t="s">
        <v>46</v>
      </c>
      <c r="BF2615" s="5" t="s">
        <v>1333</v>
      </c>
      <c r="BG2615" s="5" t="s">
        <v>6554</v>
      </c>
      <c r="BH2615" s="5" t="s">
        <v>1343</v>
      </c>
    </row>
    <row r="2616" spans="1:60" x14ac:dyDescent="0.25">
      <c r="A2616">
        <f t="shared" si="216"/>
        <v>97589</v>
      </c>
      <c r="B2616">
        <f t="shared" si="217"/>
        <v>50100529</v>
      </c>
      <c r="C2616" t="str">
        <f t="shared" si="218"/>
        <v>CC</v>
      </c>
      <c r="D2616" t="str">
        <f t="shared" si="215"/>
        <v>REGION CENTRE EST</v>
      </c>
      <c r="E2616" s="12" t="str">
        <f t="shared" si="219"/>
        <v>TERRAIN</v>
      </c>
      <c r="F2616" s="4" t="s">
        <v>10134</v>
      </c>
      <c r="G2616" s="4" t="s">
        <v>2691</v>
      </c>
      <c r="H2616" s="5">
        <v>2</v>
      </c>
      <c r="I2616" s="5" t="s">
        <v>6943</v>
      </c>
      <c r="J2616" s="5"/>
      <c r="K2616" s="5"/>
      <c r="L2616" s="5"/>
      <c r="M2616" s="5" t="s">
        <v>1343</v>
      </c>
      <c r="N2616" s="5"/>
      <c r="O2616" s="5"/>
      <c r="P2616" s="5"/>
      <c r="Q2616" s="5"/>
      <c r="R2616" s="5"/>
      <c r="S2616" s="5"/>
      <c r="T2616" s="5"/>
      <c r="U2616" s="6">
        <v>45627</v>
      </c>
      <c r="V2616" s="4"/>
      <c r="W2616" s="4" t="s">
        <v>1329</v>
      </c>
      <c r="X2616" s="5"/>
      <c r="Y2616" s="5"/>
      <c r="Z2616" s="5"/>
      <c r="AA2616" s="4" t="s">
        <v>2688</v>
      </c>
      <c r="AB2616" s="5"/>
      <c r="AC2616" s="5"/>
      <c r="AD2616" s="5"/>
      <c r="AE2616" s="5"/>
      <c r="AF2616" s="6"/>
      <c r="AG2616" s="5"/>
      <c r="AH2616" s="5"/>
      <c r="AI2616" s="5"/>
      <c r="AJ2616" s="6"/>
      <c r="AK2616" s="5"/>
      <c r="AL2616" s="6"/>
      <c r="AM2616" s="5"/>
      <c r="AN2616" s="5"/>
      <c r="AO2616" s="5"/>
      <c r="AP2616" s="5" t="s">
        <v>1536</v>
      </c>
      <c r="AQ2616" s="4" t="s">
        <v>12479</v>
      </c>
      <c r="AR2616" s="5" t="s">
        <v>12480</v>
      </c>
      <c r="AS2616" s="4" t="s">
        <v>1696</v>
      </c>
      <c r="AT2616" s="5" t="s">
        <v>1697</v>
      </c>
      <c r="AU2616" s="5" t="s">
        <v>41</v>
      </c>
      <c r="AV2616" s="4" t="s">
        <v>1698</v>
      </c>
      <c r="AW2616" s="5" t="s">
        <v>66</v>
      </c>
      <c r="AX2616" s="5" t="s">
        <v>1699</v>
      </c>
      <c r="AY2616" s="5" t="s">
        <v>1700</v>
      </c>
      <c r="AZ2616" s="5" t="s">
        <v>11</v>
      </c>
      <c r="BA2616" s="4" t="s">
        <v>1701</v>
      </c>
      <c r="BB2616" s="5" t="s">
        <v>1702</v>
      </c>
      <c r="BC2616" s="4" t="s">
        <v>2687</v>
      </c>
      <c r="BD2616" s="5" t="s">
        <v>2690</v>
      </c>
      <c r="BE2616" s="5" t="s">
        <v>25</v>
      </c>
      <c r="BF2616" s="5" t="s">
        <v>1333</v>
      </c>
      <c r="BG2616" s="4" t="s">
        <v>2691</v>
      </c>
      <c r="BH2616" s="5" t="s">
        <v>1343</v>
      </c>
    </row>
    <row r="2617" spans="1:60" x14ac:dyDescent="0.25">
      <c r="A2617">
        <f t="shared" si="216"/>
        <v>97584</v>
      </c>
      <c r="B2617">
        <f t="shared" si="217"/>
        <v>50100528</v>
      </c>
      <c r="C2617" t="str">
        <f t="shared" si="218"/>
        <v>CC</v>
      </c>
      <c r="D2617" t="str">
        <f t="shared" si="215"/>
        <v>REGION CENTRE EST</v>
      </c>
      <c r="E2617" s="12" t="str">
        <f t="shared" si="219"/>
        <v>TERRAIN</v>
      </c>
      <c r="F2617" s="4" t="s">
        <v>10135</v>
      </c>
      <c r="G2617" s="4" t="s">
        <v>10136</v>
      </c>
      <c r="H2617" s="5">
        <v>2</v>
      </c>
      <c r="I2617" s="5" t="s">
        <v>6943</v>
      </c>
      <c r="J2617" s="5"/>
      <c r="K2617" s="5"/>
      <c r="L2617" s="5"/>
      <c r="M2617" s="5" t="s">
        <v>1343</v>
      </c>
      <c r="N2617" s="5"/>
      <c r="O2617" s="6"/>
      <c r="P2617" s="5"/>
      <c r="Q2617" s="5"/>
      <c r="R2617" s="5"/>
      <c r="S2617" s="5"/>
      <c r="T2617" s="5"/>
      <c r="U2617" s="6">
        <v>45627</v>
      </c>
      <c r="V2617" s="4"/>
      <c r="W2617" s="4" t="s">
        <v>1329</v>
      </c>
      <c r="X2617" s="5"/>
      <c r="Y2617" s="5"/>
      <c r="Z2617" s="5"/>
      <c r="AA2617" s="4" t="s">
        <v>4828</v>
      </c>
      <c r="AB2617" s="5"/>
      <c r="AC2617" s="5"/>
      <c r="AD2617" s="5"/>
      <c r="AE2617" s="5"/>
      <c r="AF2617" s="6"/>
      <c r="AG2617" s="5"/>
      <c r="AH2617" s="5"/>
      <c r="AI2617" s="5"/>
      <c r="AJ2617" s="6"/>
      <c r="AK2617" s="5"/>
      <c r="AL2617" s="6"/>
      <c r="AM2617" s="5"/>
      <c r="AN2617" s="5"/>
      <c r="AO2617" s="5"/>
      <c r="AP2617" s="5" t="s">
        <v>1536</v>
      </c>
      <c r="AQ2617" s="4" t="s">
        <v>12479</v>
      </c>
      <c r="AR2617" s="5" t="s">
        <v>12480</v>
      </c>
      <c r="AS2617" s="4" t="s">
        <v>1696</v>
      </c>
      <c r="AT2617" s="5" t="s">
        <v>1697</v>
      </c>
      <c r="AU2617" s="5" t="s">
        <v>41</v>
      </c>
      <c r="AV2617" s="4" t="s">
        <v>1698</v>
      </c>
      <c r="AW2617" s="5" t="s">
        <v>66</v>
      </c>
      <c r="AX2617" s="5" t="s">
        <v>2614</v>
      </c>
      <c r="AY2617" s="5" t="s">
        <v>2615</v>
      </c>
      <c r="AZ2617" s="5" t="s">
        <v>11</v>
      </c>
      <c r="BA2617" s="4" t="s">
        <v>2616</v>
      </c>
      <c r="BB2617" s="5" t="s">
        <v>2617</v>
      </c>
      <c r="BC2617" s="4" t="s">
        <v>10137</v>
      </c>
      <c r="BD2617" s="5" t="s">
        <v>10138</v>
      </c>
      <c r="BE2617" s="5" t="s">
        <v>25</v>
      </c>
      <c r="BF2617" s="5" t="s">
        <v>1333</v>
      </c>
      <c r="BG2617" s="4" t="s">
        <v>10136</v>
      </c>
      <c r="BH2617" s="5" t="s">
        <v>1343</v>
      </c>
    </row>
    <row r="2618" spans="1:60" x14ac:dyDescent="0.25">
      <c r="A2618">
        <f t="shared" si="216"/>
        <v>97582</v>
      </c>
      <c r="B2618">
        <f t="shared" si="217"/>
        <v>50100527</v>
      </c>
      <c r="C2618" t="str">
        <f t="shared" si="218"/>
        <v>CC</v>
      </c>
      <c r="D2618" t="str">
        <f t="shared" si="215"/>
        <v>REGION CENTRE EST</v>
      </c>
      <c r="E2618" s="12" t="str">
        <f t="shared" si="219"/>
        <v>TERRAIN</v>
      </c>
      <c r="F2618" s="4" t="s">
        <v>10139</v>
      </c>
      <c r="G2618" s="4" t="s">
        <v>4968</v>
      </c>
      <c r="H2618" s="5">
        <v>2</v>
      </c>
      <c r="I2618" s="5" t="s">
        <v>6943</v>
      </c>
      <c r="J2618" s="5"/>
      <c r="K2618" s="5"/>
      <c r="L2618" s="5"/>
      <c r="M2618" s="5" t="s">
        <v>1343</v>
      </c>
      <c r="N2618" s="5"/>
      <c r="O2618" s="5"/>
      <c r="P2618" s="5"/>
      <c r="Q2618" s="5"/>
      <c r="R2618" s="5"/>
      <c r="S2618" s="5"/>
      <c r="T2618" s="5"/>
      <c r="U2618" s="6">
        <v>45627</v>
      </c>
      <c r="V2618" s="4"/>
      <c r="W2618" s="4" t="s">
        <v>1329</v>
      </c>
      <c r="X2618" s="5"/>
      <c r="Y2618" s="5"/>
      <c r="Z2618" s="5"/>
      <c r="AA2618" s="4" t="s">
        <v>4965</v>
      </c>
      <c r="AB2618" s="5"/>
      <c r="AC2618" s="5"/>
      <c r="AD2618" s="5"/>
      <c r="AE2618" s="5"/>
      <c r="AF2618" s="6"/>
      <c r="AG2618" s="5"/>
      <c r="AH2618" s="5"/>
      <c r="AI2618" s="5"/>
      <c r="AJ2618" s="6"/>
      <c r="AK2618" s="5"/>
      <c r="AL2618" s="6"/>
      <c r="AM2618" s="5"/>
      <c r="AN2618" s="5"/>
      <c r="AO2618" s="5"/>
      <c r="AP2618" s="5" t="s">
        <v>1536</v>
      </c>
      <c r="AQ2618" s="4" t="s">
        <v>12479</v>
      </c>
      <c r="AR2618" s="5" t="s">
        <v>12480</v>
      </c>
      <c r="AS2618" s="4" t="s">
        <v>1696</v>
      </c>
      <c r="AT2618" s="5" t="s">
        <v>1697</v>
      </c>
      <c r="AU2618" s="5" t="s">
        <v>41</v>
      </c>
      <c r="AV2618" s="4" t="s">
        <v>1698</v>
      </c>
      <c r="AW2618" s="5" t="s">
        <v>66</v>
      </c>
      <c r="AX2618" s="5" t="s">
        <v>6646</v>
      </c>
      <c r="AY2618" s="5" t="s">
        <v>6649</v>
      </c>
      <c r="AZ2618" s="5" t="s">
        <v>1357</v>
      </c>
      <c r="BA2618" s="4" t="s">
        <v>2902</v>
      </c>
      <c r="BB2618" s="5" t="s">
        <v>11115</v>
      </c>
      <c r="BC2618" s="4" t="s">
        <v>4963</v>
      </c>
      <c r="BD2618" s="5" t="s">
        <v>4967</v>
      </c>
      <c r="BE2618" s="5" t="s">
        <v>25</v>
      </c>
      <c r="BF2618" s="5" t="s">
        <v>1333</v>
      </c>
      <c r="BG2618" s="4" t="s">
        <v>4968</v>
      </c>
      <c r="BH2618" s="5" t="s">
        <v>1343</v>
      </c>
    </row>
    <row r="2619" spans="1:60" x14ac:dyDescent="0.25">
      <c r="A2619">
        <f t="shared" si="216"/>
        <v>97581</v>
      </c>
      <c r="B2619">
        <f t="shared" si="217"/>
        <v>50100526</v>
      </c>
      <c r="C2619" t="str">
        <f t="shared" si="218"/>
        <v>CC</v>
      </c>
      <c r="D2619" t="str">
        <f t="shared" si="215"/>
        <v>REGION CENTRE EST</v>
      </c>
      <c r="E2619" s="12" t="str">
        <f t="shared" si="219"/>
        <v>TERRAIN</v>
      </c>
      <c r="F2619" s="4" t="s">
        <v>10140</v>
      </c>
      <c r="G2619" s="4" t="s">
        <v>3770</v>
      </c>
      <c r="H2619" s="5">
        <v>2</v>
      </c>
      <c r="I2619" s="5" t="s">
        <v>6943</v>
      </c>
      <c r="J2619" s="5"/>
      <c r="K2619" s="5"/>
      <c r="L2619" s="5"/>
      <c r="M2619" s="5" t="s">
        <v>1343</v>
      </c>
      <c r="N2619" s="5"/>
      <c r="O2619" s="6"/>
      <c r="P2619" s="5"/>
      <c r="Q2619" s="5"/>
      <c r="R2619" s="5"/>
      <c r="S2619" s="5"/>
      <c r="T2619" s="5"/>
      <c r="U2619" s="6">
        <v>45627</v>
      </c>
      <c r="V2619" s="4"/>
      <c r="W2619" s="4" t="s">
        <v>1329</v>
      </c>
      <c r="X2619" s="5"/>
      <c r="Y2619" s="5"/>
      <c r="Z2619" s="5"/>
      <c r="AA2619" s="5" t="s">
        <v>3767</v>
      </c>
      <c r="AB2619" s="5"/>
      <c r="AC2619" s="5"/>
      <c r="AD2619" s="5"/>
      <c r="AE2619" s="5"/>
      <c r="AF2619" s="6"/>
      <c r="AG2619" s="5"/>
      <c r="AH2619" s="5"/>
      <c r="AI2619" s="5"/>
      <c r="AJ2619" s="6"/>
      <c r="AK2619" s="5"/>
      <c r="AL2619" s="6"/>
      <c r="AM2619" s="5"/>
      <c r="AN2619" s="5"/>
      <c r="AO2619" s="5"/>
      <c r="AP2619" s="5" t="s">
        <v>1536</v>
      </c>
      <c r="AQ2619" s="4" t="s">
        <v>12479</v>
      </c>
      <c r="AR2619" s="5" t="s">
        <v>12480</v>
      </c>
      <c r="AS2619" s="5" t="s">
        <v>1696</v>
      </c>
      <c r="AT2619" s="5" t="s">
        <v>1697</v>
      </c>
      <c r="AU2619" s="5" t="s">
        <v>41</v>
      </c>
      <c r="AV2619" s="5" t="s">
        <v>1698</v>
      </c>
      <c r="AW2619" s="5" t="s">
        <v>66</v>
      </c>
      <c r="AX2619" s="5" t="s">
        <v>6646</v>
      </c>
      <c r="AY2619" s="5" t="s">
        <v>6649</v>
      </c>
      <c r="AZ2619" s="5" t="s">
        <v>1357</v>
      </c>
      <c r="BA2619" s="5" t="s">
        <v>2902</v>
      </c>
      <c r="BB2619" s="5" t="s">
        <v>11115</v>
      </c>
      <c r="BC2619" s="5" t="s">
        <v>3766</v>
      </c>
      <c r="BD2619" s="5" t="s">
        <v>3769</v>
      </c>
      <c r="BE2619" s="5" t="s">
        <v>60</v>
      </c>
      <c r="BF2619" s="5" t="s">
        <v>1333</v>
      </c>
      <c r="BG2619" s="5" t="s">
        <v>3770</v>
      </c>
      <c r="BH2619" s="5" t="s">
        <v>1343</v>
      </c>
    </row>
    <row r="2620" spans="1:60" x14ac:dyDescent="0.25">
      <c r="A2620">
        <f t="shared" si="216"/>
        <v>97579</v>
      </c>
      <c r="B2620">
        <f t="shared" si="217"/>
        <v>50100525</v>
      </c>
      <c r="C2620" t="str">
        <f t="shared" si="218"/>
        <v>CC</v>
      </c>
      <c r="D2620" t="str">
        <f t="shared" si="215"/>
        <v>REGION CENTRE EST</v>
      </c>
      <c r="E2620" s="12" t="str">
        <f t="shared" si="219"/>
        <v>TERRAIN</v>
      </c>
      <c r="F2620" s="4" t="s">
        <v>10141</v>
      </c>
      <c r="G2620" s="4" t="s">
        <v>10142</v>
      </c>
      <c r="H2620" s="5">
        <v>2</v>
      </c>
      <c r="I2620" s="5" t="s">
        <v>6943</v>
      </c>
      <c r="J2620" s="5"/>
      <c r="K2620" s="5"/>
      <c r="L2620" s="5"/>
      <c r="M2620" s="5" t="s">
        <v>1343</v>
      </c>
      <c r="N2620" s="5"/>
      <c r="O2620" s="5"/>
      <c r="P2620" s="5"/>
      <c r="Q2620" s="5"/>
      <c r="R2620" s="5"/>
      <c r="S2620" s="5"/>
      <c r="T2620" s="5"/>
      <c r="U2620" s="6">
        <v>45627</v>
      </c>
      <c r="V2620" s="4"/>
      <c r="W2620" s="4" t="s">
        <v>1329</v>
      </c>
      <c r="X2620" s="5"/>
      <c r="Y2620" s="5"/>
      <c r="Z2620" s="5"/>
      <c r="AA2620" s="4" t="s">
        <v>1840</v>
      </c>
      <c r="AB2620" s="5"/>
      <c r="AC2620" s="5"/>
      <c r="AD2620" s="5"/>
      <c r="AE2620" s="5"/>
      <c r="AF2620" s="6"/>
      <c r="AG2620" s="5"/>
      <c r="AH2620" s="5"/>
      <c r="AI2620" s="5"/>
      <c r="AJ2620" s="6"/>
      <c r="AK2620" s="5"/>
      <c r="AL2620" s="6"/>
      <c r="AM2620" s="5"/>
      <c r="AN2620" s="5"/>
      <c r="AO2620" s="5"/>
      <c r="AP2620" s="5" t="s">
        <v>1536</v>
      </c>
      <c r="AQ2620" s="4" t="s">
        <v>12479</v>
      </c>
      <c r="AR2620" s="5" t="s">
        <v>12480</v>
      </c>
      <c r="AS2620" s="4" t="s">
        <v>1696</v>
      </c>
      <c r="AT2620" s="5" t="s">
        <v>1697</v>
      </c>
      <c r="AU2620" s="5" t="s">
        <v>41</v>
      </c>
      <c r="AV2620" s="4" t="s">
        <v>1698</v>
      </c>
      <c r="AW2620" s="5" t="s">
        <v>66</v>
      </c>
      <c r="AX2620" s="5" t="s">
        <v>6646</v>
      </c>
      <c r="AY2620" s="5" t="s">
        <v>6649</v>
      </c>
      <c r="AZ2620" s="5" t="s">
        <v>1357</v>
      </c>
      <c r="BA2620" s="4" t="s">
        <v>2902</v>
      </c>
      <c r="BB2620" s="5" t="s">
        <v>11115</v>
      </c>
      <c r="BC2620" s="4" t="s">
        <v>10143</v>
      </c>
      <c r="BD2620" s="5" t="s">
        <v>10144</v>
      </c>
      <c r="BE2620" s="5" t="s">
        <v>25</v>
      </c>
      <c r="BF2620" s="5" t="s">
        <v>1333</v>
      </c>
      <c r="BG2620" s="4" t="s">
        <v>10142</v>
      </c>
      <c r="BH2620" s="5" t="s">
        <v>1343</v>
      </c>
    </row>
    <row r="2621" spans="1:60" x14ac:dyDescent="0.25">
      <c r="A2621">
        <f t="shared" si="216"/>
        <v>97575</v>
      </c>
      <c r="B2621">
        <f t="shared" si="217"/>
        <v>50100524</v>
      </c>
      <c r="C2621" t="str">
        <f t="shared" si="218"/>
        <v>CC</v>
      </c>
      <c r="D2621" t="str">
        <f t="shared" si="215"/>
        <v>REGION CENTRE EST</v>
      </c>
      <c r="E2621" s="12" t="str">
        <f t="shared" si="219"/>
        <v>TERRAIN</v>
      </c>
      <c r="F2621" s="4" t="s">
        <v>10145</v>
      </c>
      <c r="G2621" s="4" t="s">
        <v>10146</v>
      </c>
      <c r="H2621" s="5">
        <v>2</v>
      </c>
      <c r="I2621" s="5" t="s">
        <v>6943</v>
      </c>
      <c r="J2621" s="5"/>
      <c r="K2621" s="5"/>
      <c r="L2621" s="5"/>
      <c r="M2621" s="5" t="s">
        <v>1343</v>
      </c>
      <c r="N2621" s="5"/>
      <c r="O2621" s="6"/>
      <c r="P2621" s="5"/>
      <c r="Q2621" s="5"/>
      <c r="R2621" s="5"/>
      <c r="S2621" s="5"/>
      <c r="T2621" s="5"/>
      <c r="U2621" s="6">
        <v>45627</v>
      </c>
      <c r="V2621" s="4"/>
      <c r="W2621" s="4" t="s">
        <v>1329</v>
      </c>
      <c r="X2621" s="5"/>
      <c r="Y2621" s="5"/>
      <c r="Z2621" s="5"/>
      <c r="AA2621" s="5" t="s">
        <v>2579</v>
      </c>
      <c r="AB2621" s="5"/>
      <c r="AC2621" s="5"/>
      <c r="AD2621" s="5"/>
      <c r="AE2621" s="5"/>
      <c r="AF2621" s="6"/>
      <c r="AG2621" s="5"/>
      <c r="AH2621" s="5"/>
      <c r="AI2621" s="5"/>
      <c r="AJ2621" s="6"/>
      <c r="AK2621" s="5"/>
      <c r="AL2621" s="6"/>
      <c r="AM2621" s="5"/>
      <c r="AN2621" s="5"/>
      <c r="AO2621" s="5"/>
      <c r="AP2621" s="5" t="s">
        <v>1536</v>
      </c>
      <c r="AQ2621" s="4" t="s">
        <v>12479</v>
      </c>
      <c r="AR2621" s="5" t="s">
        <v>12480</v>
      </c>
      <c r="AS2621" s="4" t="s">
        <v>2290</v>
      </c>
      <c r="AT2621" s="5" t="s">
        <v>2291</v>
      </c>
      <c r="AU2621" s="5" t="s">
        <v>41</v>
      </c>
      <c r="AV2621" s="4" t="s">
        <v>2292</v>
      </c>
      <c r="AW2621" s="5" t="s">
        <v>108</v>
      </c>
      <c r="AX2621" s="5" t="s">
        <v>2460</v>
      </c>
      <c r="AY2621" s="5" t="s">
        <v>2463</v>
      </c>
      <c r="AZ2621" s="5" t="s">
        <v>11</v>
      </c>
      <c r="BA2621" s="5" t="s">
        <v>2464</v>
      </c>
      <c r="BB2621" s="5" t="s">
        <v>2465</v>
      </c>
      <c r="BC2621" s="5"/>
      <c r="BD2621" s="5"/>
      <c r="BE2621" s="5"/>
      <c r="BF2621" s="5"/>
      <c r="BG2621" s="5" t="s">
        <v>10146</v>
      </c>
      <c r="BH2621" s="5" t="s">
        <v>1343</v>
      </c>
    </row>
    <row r="2622" spans="1:60" x14ac:dyDescent="0.25">
      <c r="A2622">
        <f t="shared" si="216"/>
        <v>97574</v>
      </c>
      <c r="B2622">
        <f t="shared" si="217"/>
        <v>50100523</v>
      </c>
      <c r="C2622" t="str">
        <f t="shared" si="218"/>
        <v>CC</v>
      </c>
      <c r="D2622" t="str">
        <f t="shared" si="215"/>
        <v>REGION CENTRE EST</v>
      </c>
      <c r="E2622" s="12" t="str">
        <f t="shared" si="219"/>
        <v>TERRAIN</v>
      </c>
      <c r="F2622" s="4" t="s">
        <v>10147</v>
      </c>
      <c r="G2622" s="4" t="s">
        <v>3448</v>
      </c>
      <c r="H2622" s="5">
        <v>2</v>
      </c>
      <c r="I2622" s="5" t="s">
        <v>6943</v>
      </c>
      <c r="J2622" s="5"/>
      <c r="K2622" s="5"/>
      <c r="L2622" s="5"/>
      <c r="M2622" s="5" t="s">
        <v>1343</v>
      </c>
      <c r="N2622" s="5"/>
      <c r="O2622" s="5"/>
      <c r="P2622" s="5"/>
      <c r="Q2622" s="5"/>
      <c r="R2622" s="5"/>
      <c r="S2622" s="5"/>
      <c r="T2622" s="5"/>
      <c r="U2622" s="6">
        <v>45627</v>
      </c>
      <c r="V2622" s="4"/>
      <c r="W2622" s="4" t="s">
        <v>1329</v>
      </c>
      <c r="X2622" s="5"/>
      <c r="Y2622" s="5"/>
      <c r="Z2622" s="5"/>
      <c r="AA2622" s="5" t="s">
        <v>2190</v>
      </c>
      <c r="AB2622" s="5"/>
      <c r="AC2622" s="5"/>
      <c r="AD2622" s="5"/>
      <c r="AE2622" s="5"/>
      <c r="AF2622" s="6"/>
      <c r="AG2622" s="5"/>
      <c r="AH2622" s="5"/>
      <c r="AI2622" s="5"/>
      <c r="AJ2622" s="6"/>
      <c r="AK2622" s="5"/>
      <c r="AL2622" s="6"/>
      <c r="AM2622" s="5"/>
      <c r="AN2622" s="5"/>
      <c r="AO2622" s="5"/>
      <c r="AP2622" s="5" t="s">
        <v>1536</v>
      </c>
      <c r="AQ2622" s="4" t="s">
        <v>12479</v>
      </c>
      <c r="AR2622" s="5" t="s">
        <v>12480</v>
      </c>
      <c r="AS2622" s="4" t="s">
        <v>2290</v>
      </c>
      <c r="AT2622" s="5" t="s">
        <v>2291</v>
      </c>
      <c r="AU2622" s="5" t="s">
        <v>41</v>
      </c>
      <c r="AV2622" s="4" t="s">
        <v>2292</v>
      </c>
      <c r="AW2622" s="5" t="s">
        <v>108</v>
      </c>
      <c r="AX2622" s="5" t="s">
        <v>2460</v>
      </c>
      <c r="AY2622" s="5" t="s">
        <v>2463</v>
      </c>
      <c r="AZ2622" s="5" t="s">
        <v>11</v>
      </c>
      <c r="BA2622" s="5" t="s">
        <v>2464</v>
      </c>
      <c r="BB2622" s="5" t="s">
        <v>2465</v>
      </c>
      <c r="BC2622" s="5" t="s">
        <v>3445</v>
      </c>
      <c r="BD2622" s="5" t="s">
        <v>3447</v>
      </c>
      <c r="BE2622" s="5" t="s">
        <v>25</v>
      </c>
      <c r="BF2622" s="5" t="s">
        <v>1333</v>
      </c>
      <c r="BG2622" s="5" t="s">
        <v>3448</v>
      </c>
      <c r="BH2622" s="5" t="s">
        <v>1343</v>
      </c>
    </row>
    <row r="2623" spans="1:60" x14ac:dyDescent="0.25">
      <c r="A2623">
        <f t="shared" si="216"/>
        <v>97571</v>
      </c>
      <c r="B2623">
        <f t="shared" si="217"/>
        <v>50100522</v>
      </c>
      <c r="C2623" t="str">
        <f t="shared" si="218"/>
        <v>CC</v>
      </c>
      <c r="D2623" t="str">
        <f t="shared" si="215"/>
        <v>REGION CENTRE EST</v>
      </c>
      <c r="E2623" s="12" t="str">
        <f t="shared" si="219"/>
        <v>TERRAIN</v>
      </c>
      <c r="F2623" s="4" t="s">
        <v>10148</v>
      </c>
      <c r="G2623" s="4" t="s">
        <v>6702</v>
      </c>
      <c r="H2623" s="5">
        <v>2</v>
      </c>
      <c r="I2623" s="5" t="s">
        <v>6943</v>
      </c>
      <c r="J2623" s="5"/>
      <c r="K2623" s="5"/>
      <c r="L2623" s="5"/>
      <c r="M2623" s="5" t="s">
        <v>1343</v>
      </c>
      <c r="N2623" s="5"/>
      <c r="O2623" s="5"/>
      <c r="P2623" s="5"/>
      <c r="Q2623" s="5"/>
      <c r="R2623" s="5"/>
      <c r="S2623" s="5"/>
      <c r="T2623" s="5"/>
      <c r="U2623" s="6">
        <v>45627</v>
      </c>
      <c r="V2623" s="4"/>
      <c r="W2623" s="4" t="s">
        <v>1329</v>
      </c>
      <c r="X2623" s="5"/>
      <c r="Y2623" s="5"/>
      <c r="Z2623" s="5"/>
      <c r="AA2623" s="5" t="s">
        <v>6699</v>
      </c>
      <c r="AB2623" s="5"/>
      <c r="AC2623" s="5"/>
      <c r="AD2623" s="5"/>
      <c r="AE2623" s="5"/>
      <c r="AF2623" s="6"/>
      <c r="AG2623" s="5"/>
      <c r="AH2623" s="5"/>
      <c r="AI2623" s="5"/>
      <c r="AJ2623" s="6"/>
      <c r="AK2623" s="5"/>
      <c r="AL2623" s="6"/>
      <c r="AM2623" s="5"/>
      <c r="AN2623" s="5"/>
      <c r="AO2623" s="5"/>
      <c r="AP2623" s="5" t="s">
        <v>1536</v>
      </c>
      <c r="AQ2623" s="4" t="s">
        <v>12479</v>
      </c>
      <c r="AR2623" s="5" t="s">
        <v>12480</v>
      </c>
      <c r="AS2623" s="5" t="s">
        <v>2290</v>
      </c>
      <c r="AT2623" s="5" t="s">
        <v>2291</v>
      </c>
      <c r="AU2623" s="5" t="s">
        <v>41</v>
      </c>
      <c r="AV2623" s="4" t="s">
        <v>2292</v>
      </c>
      <c r="AW2623" s="5" t="s">
        <v>108</v>
      </c>
      <c r="AX2623" s="5" t="s">
        <v>2460</v>
      </c>
      <c r="AY2623" s="5" t="s">
        <v>2463</v>
      </c>
      <c r="AZ2623" s="5" t="s">
        <v>11</v>
      </c>
      <c r="BA2623" s="5" t="s">
        <v>2464</v>
      </c>
      <c r="BB2623" s="5" t="s">
        <v>2465</v>
      </c>
      <c r="BC2623" s="5" t="s">
        <v>6697</v>
      </c>
      <c r="BD2623" s="5" t="s">
        <v>6701</v>
      </c>
      <c r="BE2623" s="5" t="s">
        <v>260</v>
      </c>
      <c r="BF2623" s="5" t="s">
        <v>1333</v>
      </c>
      <c r="BG2623" s="5" t="s">
        <v>6702</v>
      </c>
      <c r="BH2623" s="5" t="s">
        <v>1343</v>
      </c>
    </row>
    <row r="2624" spans="1:60" x14ac:dyDescent="0.25">
      <c r="A2624">
        <f t="shared" si="216"/>
        <v>97567</v>
      </c>
      <c r="B2624">
        <f t="shared" si="217"/>
        <v>50100521</v>
      </c>
      <c r="C2624" t="str">
        <f t="shared" si="218"/>
        <v>CC</v>
      </c>
      <c r="D2624" t="str">
        <f t="shared" si="215"/>
        <v>REGION CENTRE EST</v>
      </c>
      <c r="E2624" s="12" t="str">
        <f t="shared" si="219"/>
        <v>TERRAIN</v>
      </c>
      <c r="F2624" s="4" t="s">
        <v>10149</v>
      </c>
      <c r="G2624" s="4" t="s">
        <v>3751</v>
      </c>
      <c r="H2624" s="5">
        <v>2</v>
      </c>
      <c r="I2624" s="5" t="s">
        <v>6943</v>
      </c>
      <c r="J2624" s="5"/>
      <c r="K2624" s="5"/>
      <c r="L2624" s="5"/>
      <c r="M2624" s="5" t="s">
        <v>1343</v>
      </c>
      <c r="N2624" s="5"/>
      <c r="O2624" s="5"/>
      <c r="P2624" s="5"/>
      <c r="Q2624" s="5"/>
      <c r="R2624" s="5"/>
      <c r="S2624" s="5"/>
      <c r="T2624" s="5"/>
      <c r="U2624" s="6">
        <v>45627</v>
      </c>
      <c r="V2624" s="4"/>
      <c r="W2624" s="4" t="s">
        <v>1329</v>
      </c>
      <c r="X2624" s="5"/>
      <c r="Y2624" s="5"/>
      <c r="Z2624" s="5"/>
      <c r="AA2624" s="5" t="s">
        <v>2704</v>
      </c>
      <c r="AB2624" s="5"/>
      <c r="AC2624" s="5"/>
      <c r="AD2624" s="5"/>
      <c r="AE2624" s="5"/>
      <c r="AF2624" s="6"/>
      <c r="AG2624" s="5"/>
      <c r="AH2624" s="5"/>
      <c r="AI2624" s="5"/>
      <c r="AJ2624" s="6"/>
      <c r="AK2624" s="5"/>
      <c r="AL2624" s="6"/>
      <c r="AM2624" s="5"/>
      <c r="AN2624" s="5"/>
      <c r="AO2624" s="5"/>
      <c r="AP2624" s="5" t="s">
        <v>1536</v>
      </c>
      <c r="AQ2624" s="4" t="s">
        <v>12479</v>
      </c>
      <c r="AR2624" s="5" t="s">
        <v>12480</v>
      </c>
      <c r="AS2624" s="5" t="s">
        <v>1696</v>
      </c>
      <c r="AT2624" s="5" t="s">
        <v>1697</v>
      </c>
      <c r="AU2624" s="5" t="s">
        <v>41</v>
      </c>
      <c r="AV2624" s="4" t="s">
        <v>1698</v>
      </c>
      <c r="AW2624" s="5" t="s">
        <v>66</v>
      </c>
      <c r="AX2624" s="5" t="s">
        <v>6646</v>
      </c>
      <c r="AY2624" s="5" t="s">
        <v>6649</v>
      </c>
      <c r="AZ2624" s="5" t="s">
        <v>1357</v>
      </c>
      <c r="BA2624" s="5" t="s">
        <v>2902</v>
      </c>
      <c r="BB2624" s="5" t="s">
        <v>11115</v>
      </c>
      <c r="BC2624" s="5" t="s">
        <v>3746</v>
      </c>
      <c r="BD2624" s="5" t="s">
        <v>3750</v>
      </c>
      <c r="BE2624" s="5" t="s">
        <v>245</v>
      </c>
      <c r="BF2624" s="5" t="s">
        <v>1333</v>
      </c>
      <c r="BG2624" s="5" t="s">
        <v>3751</v>
      </c>
      <c r="BH2624" s="5" t="s">
        <v>1343</v>
      </c>
    </row>
    <row r="2625" spans="1:60" x14ac:dyDescent="0.25">
      <c r="A2625">
        <f t="shared" si="216"/>
        <v>97558</v>
      </c>
      <c r="B2625">
        <f t="shared" si="217"/>
        <v>50100519</v>
      </c>
      <c r="C2625" t="str">
        <f t="shared" si="218"/>
        <v>CC</v>
      </c>
      <c r="D2625" t="str">
        <f t="shared" si="215"/>
        <v>REGION CENTRE EST</v>
      </c>
      <c r="E2625" s="12" t="str">
        <f t="shared" si="219"/>
        <v>TERRAIN</v>
      </c>
      <c r="F2625" s="4" t="s">
        <v>10150</v>
      </c>
      <c r="G2625" s="4" t="s">
        <v>4186</v>
      </c>
      <c r="H2625" s="5">
        <v>2</v>
      </c>
      <c r="I2625" s="5" t="s">
        <v>6943</v>
      </c>
      <c r="J2625" s="5"/>
      <c r="K2625" s="5"/>
      <c r="L2625" s="5"/>
      <c r="M2625" s="5" t="s">
        <v>1343</v>
      </c>
      <c r="N2625" s="5"/>
      <c r="O2625" s="6"/>
      <c r="P2625" s="5"/>
      <c r="Q2625" s="5"/>
      <c r="R2625" s="5"/>
      <c r="S2625" s="5"/>
      <c r="T2625" s="5"/>
      <c r="U2625" s="6">
        <v>45627</v>
      </c>
      <c r="V2625" s="4"/>
      <c r="W2625" s="4" t="s">
        <v>1329</v>
      </c>
      <c r="X2625" s="5"/>
      <c r="Y2625" s="5"/>
      <c r="Z2625" s="5"/>
      <c r="AA2625" s="4" t="s">
        <v>2240</v>
      </c>
      <c r="AB2625" s="5"/>
      <c r="AC2625" s="5"/>
      <c r="AD2625" s="5"/>
      <c r="AE2625" s="5"/>
      <c r="AF2625" s="6"/>
      <c r="AG2625" s="5"/>
      <c r="AH2625" s="5"/>
      <c r="AI2625" s="5"/>
      <c r="AJ2625" s="6"/>
      <c r="AK2625" s="5"/>
      <c r="AL2625" s="6"/>
      <c r="AM2625" s="5"/>
      <c r="AN2625" s="5"/>
      <c r="AO2625" s="5"/>
      <c r="AP2625" s="5" t="s">
        <v>1536</v>
      </c>
      <c r="AQ2625" s="4" t="s">
        <v>12479</v>
      </c>
      <c r="AR2625" s="5" t="s">
        <v>12480</v>
      </c>
      <c r="AS2625" s="4" t="s">
        <v>1696</v>
      </c>
      <c r="AT2625" s="5" t="s">
        <v>1697</v>
      </c>
      <c r="AU2625" s="5" t="s">
        <v>41</v>
      </c>
      <c r="AV2625" s="4" t="s">
        <v>1698</v>
      </c>
      <c r="AW2625" s="5" t="s">
        <v>66</v>
      </c>
      <c r="AX2625" s="5" t="s">
        <v>6646</v>
      </c>
      <c r="AY2625" s="5" t="s">
        <v>6649</v>
      </c>
      <c r="AZ2625" s="5" t="s">
        <v>1357</v>
      </c>
      <c r="BA2625" s="4" t="s">
        <v>2902</v>
      </c>
      <c r="BB2625" s="5" t="s">
        <v>11115</v>
      </c>
      <c r="BC2625" s="4" t="s">
        <v>4182</v>
      </c>
      <c r="BD2625" s="5" t="s">
        <v>4185</v>
      </c>
      <c r="BE2625" s="5" t="s">
        <v>245</v>
      </c>
      <c r="BF2625" s="5" t="s">
        <v>1333</v>
      </c>
      <c r="BG2625" s="4" t="s">
        <v>4186</v>
      </c>
      <c r="BH2625" s="5" t="s">
        <v>1343</v>
      </c>
    </row>
    <row r="2626" spans="1:60" x14ac:dyDescent="0.25">
      <c r="A2626">
        <f t="shared" si="216"/>
        <v>97556</v>
      </c>
      <c r="B2626">
        <f t="shared" si="217"/>
        <v>50100518</v>
      </c>
      <c r="C2626" t="str">
        <f t="shared" si="218"/>
        <v>CC</v>
      </c>
      <c r="D2626" t="str">
        <f t="shared" si="215"/>
        <v>REGION CENTRE EST</v>
      </c>
      <c r="E2626" s="12" t="str">
        <f t="shared" si="219"/>
        <v>TERRAIN</v>
      </c>
      <c r="F2626" s="4" t="s">
        <v>10151</v>
      </c>
      <c r="G2626" s="4" t="s">
        <v>4355</v>
      </c>
      <c r="H2626" s="5">
        <v>2</v>
      </c>
      <c r="I2626" s="5" t="s">
        <v>6943</v>
      </c>
      <c r="J2626" s="5"/>
      <c r="K2626" s="5"/>
      <c r="L2626" s="5"/>
      <c r="M2626" s="5" t="s">
        <v>1343</v>
      </c>
      <c r="N2626" s="5"/>
      <c r="O2626" s="5"/>
      <c r="P2626" s="5"/>
      <c r="Q2626" s="5"/>
      <c r="R2626" s="5"/>
      <c r="S2626" s="5"/>
      <c r="T2626" s="5"/>
      <c r="U2626" s="6">
        <v>45627</v>
      </c>
      <c r="V2626" s="4"/>
      <c r="W2626" s="4" t="s">
        <v>1329</v>
      </c>
      <c r="X2626" s="5"/>
      <c r="Y2626" s="5"/>
      <c r="Z2626" s="5"/>
      <c r="AA2626" s="5" t="s">
        <v>3095</v>
      </c>
      <c r="AB2626" s="5"/>
      <c r="AC2626" s="5"/>
      <c r="AD2626" s="5"/>
      <c r="AE2626" s="5"/>
      <c r="AF2626" s="6"/>
      <c r="AG2626" s="5"/>
      <c r="AH2626" s="5"/>
      <c r="AI2626" s="5"/>
      <c r="AJ2626" s="6"/>
      <c r="AK2626" s="5"/>
      <c r="AL2626" s="6"/>
      <c r="AM2626" s="5"/>
      <c r="AN2626" s="5"/>
      <c r="AO2626" s="5"/>
      <c r="AP2626" s="5" t="s">
        <v>1536</v>
      </c>
      <c r="AQ2626" s="4" t="s">
        <v>12479</v>
      </c>
      <c r="AR2626" s="5" t="s">
        <v>12480</v>
      </c>
      <c r="AS2626" s="5" t="s">
        <v>1564</v>
      </c>
      <c r="AT2626" s="5" t="s">
        <v>1565</v>
      </c>
      <c r="AU2626" s="5" t="s">
        <v>41</v>
      </c>
      <c r="AV2626" s="5" t="s">
        <v>1566</v>
      </c>
      <c r="AW2626" s="5" t="s">
        <v>68</v>
      </c>
      <c r="AX2626" s="5"/>
      <c r="AY2626" s="5"/>
      <c r="AZ2626" s="5"/>
      <c r="BA2626" s="5" t="s">
        <v>7099</v>
      </c>
      <c r="BB2626" s="5" t="s">
        <v>7100</v>
      </c>
      <c r="BC2626" s="5" t="s">
        <v>4352</v>
      </c>
      <c r="BD2626" s="5" t="s">
        <v>4354</v>
      </c>
      <c r="BE2626" s="5" t="s">
        <v>25</v>
      </c>
      <c r="BF2626" s="5" t="s">
        <v>1333</v>
      </c>
      <c r="BG2626" s="5" t="s">
        <v>4355</v>
      </c>
      <c r="BH2626" s="5" t="s">
        <v>1343</v>
      </c>
    </row>
    <row r="2627" spans="1:60" x14ac:dyDescent="0.25">
      <c r="A2627">
        <f t="shared" si="216"/>
        <v>97550</v>
      </c>
      <c r="B2627">
        <f t="shared" si="217"/>
        <v>50100517</v>
      </c>
      <c r="C2627" t="str">
        <f t="shared" si="218"/>
        <v>CC</v>
      </c>
      <c r="D2627" t="str">
        <f t="shared" ref="D2627:D2690" si="220">AR2627</f>
        <v>REGION CENTRE EST</v>
      </c>
      <c r="E2627" s="12" t="str">
        <f t="shared" si="219"/>
        <v>TERRAIN</v>
      </c>
      <c r="F2627" s="4" t="s">
        <v>10152</v>
      </c>
      <c r="G2627" s="4" t="s">
        <v>10153</v>
      </c>
      <c r="H2627" s="5">
        <v>2</v>
      </c>
      <c r="I2627" s="5" t="s">
        <v>6943</v>
      </c>
      <c r="J2627" s="5"/>
      <c r="K2627" s="5"/>
      <c r="L2627" s="5"/>
      <c r="M2627" s="5" t="s">
        <v>1343</v>
      </c>
      <c r="N2627" s="5"/>
      <c r="O2627" s="5"/>
      <c r="P2627" s="5"/>
      <c r="Q2627" s="5"/>
      <c r="R2627" s="5"/>
      <c r="S2627" s="5"/>
      <c r="T2627" s="5"/>
      <c r="U2627" s="6">
        <v>45627</v>
      </c>
      <c r="V2627" s="4"/>
      <c r="W2627" s="4" t="s">
        <v>1329</v>
      </c>
      <c r="X2627" s="5"/>
      <c r="Y2627" s="5"/>
      <c r="Z2627" s="5"/>
      <c r="AA2627" s="4" t="s">
        <v>3404</v>
      </c>
      <c r="AB2627" s="5"/>
      <c r="AC2627" s="5"/>
      <c r="AD2627" s="5"/>
      <c r="AE2627" s="5"/>
      <c r="AF2627" s="6"/>
      <c r="AG2627" s="5"/>
      <c r="AH2627" s="5"/>
      <c r="AI2627" s="5"/>
      <c r="AJ2627" s="6"/>
      <c r="AK2627" s="5"/>
      <c r="AL2627" s="6"/>
      <c r="AM2627" s="5"/>
      <c r="AN2627" s="5"/>
      <c r="AO2627" s="5"/>
      <c r="AP2627" s="5" t="s">
        <v>1536</v>
      </c>
      <c r="AQ2627" s="4" t="s">
        <v>12479</v>
      </c>
      <c r="AR2627" s="5" t="s">
        <v>12480</v>
      </c>
      <c r="AS2627" s="4" t="s">
        <v>1564</v>
      </c>
      <c r="AT2627" s="5" t="s">
        <v>1565</v>
      </c>
      <c r="AU2627" s="5" t="s">
        <v>41</v>
      </c>
      <c r="AV2627" s="4" t="s">
        <v>1566</v>
      </c>
      <c r="AW2627" s="5" t="s">
        <v>68</v>
      </c>
      <c r="AX2627" s="5"/>
      <c r="AY2627" s="5"/>
      <c r="AZ2627" s="5"/>
      <c r="BA2627" s="4" t="s">
        <v>7099</v>
      </c>
      <c r="BB2627" s="5" t="s">
        <v>7100</v>
      </c>
      <c r="BC2627" s="4"/>
      <c r="BD2627" s="5"/>
      <c r="BE2627" s="5"/>
      <c r="BF2627" s="5"/>
      <c r="BG2627" s="4" t="s">
        <v>10153</v>
      </c>
      <c r="BH2627" s="5" t="s">
        <v>1343</v>
      </c>
    </row>
    <row r="2628" spans="1:60" x14ac:dyDescent="0.25">
      <c r="A2628">
        <f t="shared" si="216"/>
        <v>97530</v>
      </c>
      <c r="B2628">
        <f t="shared" si="217"/>
        <v>50100516</v>
      </c>
      <c r="C2628" t="str">
        <f t="shared" si="218"/>
        <v>CC</v>
      </c>
      <c r="D2628" t="str">
        <f t="shared" si="220"/>
        <v>REGION CENTRE EST</v>
      </c>
      <c r="E2628" s="12" t="str">
        <f t="shared" si="219"/>
        <v>TERRAIN</v>
      </c>
      <c r="F2628" s="4" t="s">
        <v>10154</v>
      </c>
      <c r="G2628" s="4" t="s">
        <v>6511</v>
      </c>
      <c r="H2628" s="5">
        <v>2</v>
      </c>
      <c r="I2628" s="5" t="s">
        <v>6943</v>
      </c>
      <c r="J2628" s="5"/>
      <c r="K2628" s="5"/>
      <c r="L2628" s="5"/>
      <c r="M2628" s="5" t="s">
        <v>1343</v>
      </c>
      <c r="N2628" s="5"/>
      <c r="O2628" s="6"/>
      <c r="P2628" s="5"/>
      <c r="Q2628" s="5"/>
      <c r="R2628" s="5"/>
      <c r="S2628" s="5"/>
      <c r="T2628" s="5"/>
      <c r="U2628" s="6">
        <v>45627</v>
      </c>
      <c r="V2628" s="4"/>
      <c r="W2628" s="4" t="s">
        <v>1329</v>
      </c>
      <c r="X2628" s="5"/>
      <c r="Y2628" s="5"/>
      <c r="Z2628" s="5"/>
      <c r="AA2628" s="4" t="s">
        <v>6508</v>
      </c>
      <c r="AB2628" s="5"/>
      <c r="AC2628" s="5"/>
      <c r="AD2628" s="5"/>
      <c r="AE2628" s="5"/>
      <c r="AF2628" s="6"/>
      <c r="AG2628" s="5"/>
      <c r="AH2628" s="5"/>
      <c r="AI2628" s="5"/>
      <c r="AJ2628" s="6"/>
      <c r="AK2628" s="5"/>
      <c r="AL2628" s="6"/>
      <c r="AM2628" s="5"/>
      <c r="AN2628" s="5"/>
      <c r="AO2628" s="5"/>
      <c r="AP2628" s="5" t="s">
        <v>1536</v>
      </c>
      <c r="AQ2628" s="4" t="s">
        <v>12479</v>
      </c>
      <c r="AR2628" s="5" t="s">
        <v>12480</v>
      </c>
      <c r="AS2628" s="4" t="s">
        <v>2290</v>
      </c>
      <c r="AT2628" s="5" t="s">
        <v>2291</v>
      </c>
      <c r="AU2628" s="5" t="s">
        <v>41</v>
      </c>
      <c r="AV2628" s="4" t="s">
        <v>2292</v>
      </c>
      <c r="AW2628" s="5" t="s">
        <v>108</v>
      </c>
      <c r="AX2628" s="5" t="s">
        <v>2293</v>
      </c>
      <c r="AY2628" s="5" t="s">
        <v>2294</v>
      </c>
      <c r="AZ2628" s="5" t="s">
        <v>11</v>
      </c>
      <c r="BA2628" s="4" t="s">
        <v>2295</v>
      </c>
      <c r="BB2628" s="5" t="s">
        <v>2296</v>
      </c>
      <c r="BC2628" s="4" t="s">
        <v>6506</v>
      </c>
      <c r="BD2628" s="5" t="s">
        <v>6510</v>
      </c>
      <c r="BE2628" s="5" t="s">
        <v>245</v>
      </c>
      <c r="BF2628" s="5" t="s">
        <v>1333</v>
      </c>
      <c r="BG2628" s="4" t="s">
        <v>6511</v>
      </c>
      <c r="BH2628" s="5" t="s">
        <v>1343</v>
      </c>
    </row>
    <row r="2629" spans="1:60" x14ac:dyDescent="0.25">
      <c r="A2629">
        <f t="shared" si="216"/>
        <v>97516</v>
      </c>
      <c r="B2629">
        <f t="shared" si="217"/>
        <v>50100515</v>
      </c>
      <c r="C2629" t="str">
        <f t="shared" si="218"/>
        <v>CC</v>
      </c>
      <c r="D2629" t="str">
        <f t="shared" si="220"/>
        <v>REGION GRAND SUD</v>
      </c>
      <c r="E2629" s="12" t="str">
        <f t="shared" si="219"/>
        <v>TERRAIN</v>
      </c>
      <c r="F2629" s="4" t="s">
        <v>10155</v>
      </c>
      <c r="G2629" s="4" t="s">
        <v>1847</v>
      </c>
      <c r="H2629" s="5">
        <v>2</v>
      </c>
      <c r="I2629" s="5" t="s">
        <v>6943</v>
      </c>
      <c r="J2629" s="5"/>
      <c r="K2629" s="5"/>
      <c r="L2629" s="5"/>
      <c r="M2629" s="5" t="s">
        <v>1343</v>
      </c>
      <c r="N2629" s="5"/>
      <c r="O2629" s="5"/>
      <c r="P2629" s="5"/>
      <c r="Q2629" s="5"/>
      <c r="R2629" s="5"/>
      <c r="S2629" s="5"/>
      <c r="T2629" s="5"/>
      <c r="U2629" s="6">
        <v>45566</v>
      </c>
      <c r="V2629" s="5"/>
      <c r="W2629" s="4" t="s">
        <v>1329</v>
      </c>
      <c r="X2629" s="5"/>
      <c r="Y2629" s="5"/>
      <c r="Z2629" s="5"/>
      <c r="AA2629" s="5" t="s">
        <v>1840</v>
      </c>
      <c r="AB2629" s="5"/>
      <c r="AC2629" s="5"/>
      <c r="AD2629" s="5"/>
      <c r="AE2629" s="5"/>
      <c r="AF2629" s="5"/>
      <c r="AG2629" s="5"/>
      <c r="AH2629" s="5"/>
      <c r="AI2629" s="5"/>
      <c r="AJ2629" s="5"/>
      <c r="AK2629" s="5"/>
      <c r="AL2629" s="5"/>
      <c r="AM2629" s="5"/>
      <c r="AN2629" s="5"/>
      <c r="AO2629" s="5"/>
      <c r="AP2629" s="5" t="s">
        <v>1335</v>
      </c>
      <c r="AQ2629" s="4" t="s">
        <v>1336</v>
      </c>
      <c r="AR2629" s="5" t="s">
        <v>12476</v>
      </c>
      <c r="AS2629" s="4" t="s">
        <v>1403</v>
      </c>
      <c r="AT2629" s="5" t="s">
        <v>1404</v>
      </c>
      <c r="AU2629" s="5" t="s">
        <v>41</v>
      </c>
      <c r="AV2629" s="4" t="s">
        <v>1405</v>
      </c>
      <c r="AW2629" s="5" t="s">
        <v>61</v>
      </c>
      <c r="AX2629" s="5" t="s">
        <v>1842</v>
      </c>
      <c r="AY2629" s="5" t="s">
        <v>1843</v>
      </c>
      <c r="AZ2629" s="5" t="s">
        <v>11</v>
      </c>
      <c r="BA2629" s="4" t="s">
        <v>1844</v>
      </c>
      <c r="BB2629" s="5" t="s">
        <v>1845</v>
      </c>
      <c r="BC2629" s="5" t="s">
        <v>1838</v>
      </c>
      <c r="BD2629" s="5" t="s">
        <v>1846</v>
      </c>
      <c r="BE2629" s="5" t="s">
        <v>25</v>
      </c>
      <c r="BF2629" s="5" t="s">
        <v>1333</v>
      </c>
      <c r="BG2629" s="5" t="s">
        <v>1847</v>
      </c>
      <c r="BH2629" s="5" t="s">
        <v>1343</v>
      </c>
    </row>
    <row r="2630" spans="1:60" x14ac:dyDescent="0.25">
      <c r="A2630">
        <f t="shared" si="216"/>
        <v>97513</v>
      </c>
      <c r="B2630">
        <f t="shared" si="217"/>
        <v>50100514</v>
      </c>
      <c r="C2630" t="str">
        <f t="shared" si="218"/>
        <v>CC</v>
      </c>
      <c r="D2630" t="str">
        <f t="shared" si="220"/>
        <v>REGION GRAND SUD</v>
      </c>
      <c r="E2630" s="12" t="str">
        <f t="shared" si="219"/>
        <v>TERRAIN</v>
      </c>
      <c r="F2630" s="4" t="s">
        <v>10156</v>
      </c>
      <c r="G2630" s="4" t="s">
        <v>6419</v>
      </c>
      <c r="H2630" s="5">
        <v>2</v>
      </c>
      <c r="I2630" s="5" t="s">
        <v>6943</v>
      </c>
      <c r="J2630" s="5"/>
      <c r="K2630" s="5"/>
      <c r="L2630" s="5"/>
      <c r="M2630" s="5" t="s">
        <v>1343</v>
      </c>
      <c r="N2630" s="5"/>
      <c r="O2630" s="5"/>
      <c r="P2630" s="5"/>
      <c r="Q2630" s="5"/>
      <c r="R2630" s="5"/>
      <c r="S2630" s="5"/>
      <c r="T2630" s="5"/>
      <c r="U2630" s="6">
        <v>45566</v>
      </c>
      <c r="V2630" s="5"/>
      <c r="W2630" s="4" t="s">
        <v>1329</v>
      </c>
      <c r="X2630" s="5"/>
      <c r="Y2630" s="5"/>
      <c r="Z2630" s="5"/>
      <c r="AA2630" s="5" t="s">
        <v>2579</v>
      </c>
      <c r="AB2630" s="5"/>
      <c r="AC2630" s="5"/>
      <c r="AD2630" s="5"/>
      <c r="AE2630" s="5"/>
      <c r="AF2630" s="5"/>
      <c r="AG2630" s="5"/>
      <c r="AH2630" s="5"/>
      <c r="AI2630" s="5"/>
      <c r="AJ2630" s="5"/>
      <c r="AK2630" s="5"/>
      <c r="AL2630" s="5"/>
      <c r="AM2630" s="5"/>
      <c r="AN2630" s="5"/>
      <c r="AO2630" s="5"/>
      <c r="AP2630" s="5" t="s">
        <v>1335</v>
      </c>
      <c r="AQ2630" s="4" t="s">
        <v>1336</v>
      </c>
      <c r="AR2630" s="5" t="s">
        <v>12476</v>
      </c>
      <c r="AS2630" s="4" t="s">
        <v>1403</v>
      </c>
      <c r="AT2630" s="5" t="s">
        <v>1404</v>
      </c>
      <c r="AU2630" s="5" t="s">
        <v>41</v>
      </c>
      <c r="AV2630" s="4" t="s">
        <v>1405</v>
      </c>
      <c r="AW2630" s="5" t="s">
        <v>61</v>
      </c>
      <c r="AX2630" s="5" t="s">
        <v>2047</v>
      </c>
      <c r="AY2630" s="5" t="s">
        <v>2048</v>
      </c>
      <c r="AZ2630" s="5" t="s">
        <v>11</v>
      </c>
      <c r="BA2630" s="4" t="s">
        <v>2049</v>
      </c>
      <c r="BB2630" s="5" t="s">
        <v>2050</v>
      </c>
      <c r="BC2630" s="5" t="s">
        <v>6416</v>
      </c>
      <c r="BD2630" s="5" t="s">
        <v>6418</v>
      </c>
      <c r="BE2630" s="5" t="s">
        <v>25</v>
      </c>
      <c r="BF2630" s="5" t="s">
        <v>1333</v>
      </c>
      <c r="BG2630" s="5" t="s">
        <v>6419</v>
      </c>
      <c r="BH2630" s="5" t="s">
        <v>1343</v>
      </c>
    </row>
    <row r="2631" spans="1:60" x14ac:dyDescent="0.25">
      <c r="A2631">
        <f t="shared" si="216"/>
        <v>97510</v>
      </c>
      <c r="B2631">
        <f t="shared" si="217"/>
        <v>50100513</v>
      </c>
      <c r="C2631" t="str">
        <f t="shared" si="218"/>
        <v>CC</v>
      </c>
      <c r="D2631" t="str">
        <f t="shared" si="220"/>
        <v>REGION GRAND SUD</v>
      </c>
      <c r="E2631" s="12" t="str">
        <f t="shared" si="219"/>
        <v>TERRAIN</v>
      </c>
      <c r="F2631" s="4" t="s">
        <v>10157</v>
      </c>
      <c r="G2631" s="4" t="s">
        <v>10158</v>
      </c>
      <c r="H2631" s="5">
        <v>2</v>
      </c>
      <c r="I2631" s="5" t="s">
        <v>6943</v>
      </c>
      <c r="J2631" s="5"/>
      <c r="K2631" s="5"/>
      <c r="L2631" s="5"/>
      <c r="M2631" s="5" t="s">
        <v>1343</v>
      </c>
      <c r="N2631" s="5"/>
      <c r="O2631" s="5"/>
      <c r="P2631" s="5"/>
      <c r="Q2631" s="5"/>
      <c r="R2631" s="5"/>
      <c r="S2631" s="5"/>
      <c r="T2631" s="5"/>
      <c r="U2631" s="6">
        <v>45597</v>
      </c>
      <c r="V2631" s="5"/>
      <c r="W2631" s="4" t="s">
        <v>1329</v>
      </c>
      <c r="X2631" s="5"/>
      <c r="Y2631" s="5"/>
      <c r="Z2631" s="5"/>
      <c r="AA2631" s="5" t="s">
        <v>4854</v>
      </c>
      <c r="AB2631" s="5"/>
      <c r="AC2631" s="5"/>
      <c r="AD2631" s="5"/>
      <c r="AE2631" s="5"/>
      <c r="AF2631" s="5"/>
      <c r="AG2631" s="5"/>
      <c r="AH2631" s="5"/>
      <c r="AI2631" s="5"/>
      <c r="AJ2631" s="5"/>
      <c r="AK2631" s="5"/>
      <c r="AL2631" s="5"/>
      <c r="AM2631" s="5"/>
      <c r="AN2631" s="5"/>
      <c r="AO2631" s="5"/>
      <c r="AP2631" s="5" t="s">
        <v>1335</v>
      </c>
      <c r="AQ2631" s="4" t="s">
        <v>1336</v>
      </c>
      <c r="AR2631" s="5" t="s">
        <v>12476</v>
      </c>
      <c r="AS2631" s="4" t="s">
        <v>1745</v>
      </c>
      <c r="AT2631" s="5" t="s">
        <v>1746</v>
      </c>
      <c r="AU2631" s="5" t="s">
        <v>41</v>
      </c>
      <c r="AV2631" s="4" t="s">
        <v>1747</v>
      </c>
      <c r="AW2631" s="5" t="s">
        <v>52</v>
      </c>
      <c r="AX2631" s="5"/>
      <c r="AY2631" s="5"/>
      <c r="AZ2631" s="5"/>
      <c r="BA2631" s="4" t="s">
        <v>2281</v>
      </c>
      <c r="BB2631" s="5" t="s">
        <v>2282</v>
      </c>
      <c r="BC2631" s="5"/>
      <c r="BD2631" s="5"/>
      <c r="BE2631" s="5"/>
      <c r="BF2631" s="5"/>
      <c r="BG2631" s="5" t="s">
        <v>10158</v>
      </c>
      <c r="BH2631" s="5" t="s">
        <v>1343</v>
      </c>
    </row>
    <row r="2632" spans="1:60" x14ac:dyDescent="0.25">
      <c r="A2632">
        <f t="shared" si="216"/>
        <v>97508</v>
      </c>
      <c r="B2632">
        <f t="shared" si="217"/>
        <v>50100512</v>
      </c>
      <c r="C2632" t="str">
        <f t="shared" si="218"/>
        <v>CC</v>
      </c>
      <c r="D2632" t="str">
        <f t="shared" si="220"/>
        <v>REGION GRAND SUD</v>
      </c>
      <c r="E2632" s="12" t="str">
        <f t="shared" si="219"/>
        <v>TERRAIN</v>
      </c>
      <c r="F2632" s="4" t="s">
        <v>10159</v>
      </c>
      <c r="G2632" s="4" t="s">
        <v>7902</v>
      </c>
      <c r="H2632" s="5">
        <v>2</v>
      </c>
      <c r="I2632" s="5" t="s">
        <v>6943</v>
      </c>
      <c r="J2632" s="5"/>
      <c r="K2632" s="5"/>
      <c r="L2632" s="5"/>
      <c r="M2632" s="5" t="s">
        <v>1343</v>
      </c>
      <c r="N2632" s="5"/>
      <c r="O2632" s="5"/>
      <c r="P2632" s="5"/>
      <c r="Q2632" s="5"/>
      <c r="R2632" s="5"/>
      <c r="S2632" s="5"/>
      <c r="T2632" s="5"/>
      <c r="U2632" s="6">
        <v>45474</v>
      </c>
      <c r="V2632" s="5"/>
      <c r="W2632" s="4" t="s">
        <v>1329</v>
      </c>
      <c r="X2632" s="5"/>
      <c r="Y2632" s="5"/>
      <c r="Z2632" s="5"/>
      <c r="AA2632" s="5" t="s">
        <v>7900</v>
      </c>
      <c r="AB2632" s="5"/>
      <c r="AC2632" s="5"/>
      <c r="AD2632" s="5"/>
      <c r="AE2632" s="5"/>
      <c r="AF2632" s="5"/>
      <c r="AG2632" s="5"/>
      <c r="AH2632" s="5"/>
      <c r="AI2632" s="5"/>
      <c r="AJ2632" s="5"/>
      <c r="AK2632" s="5"/>
      <c r="AL2632" s="5"/>
      <c r="AM2632" s="5"/>
      <c r="AN2632" s="5"/>
      <c r="AO2632" s="5"/>
      <c r="AP2632" s="5" t="s">
        <v>1335</v>
      </c>
      <c r="AQ2632" s="4" t="s">
        <v>1336</v>
      </c>
      <c r="AR2632" s="5" t="s">
        <v>12476</v>
      </c>
      <c r="AS2632" s="4" t="s">
        <v>1745</v>
      </c>
      <c r="AT2632" s="5" t="s">
        <v>1746</v>
      </c>
      <c r="AU2632" s="5" t="s">
        <v>41</v>
      </c>
      <c r="AV2632" s="4" t="s">
        <v>1747</v>
      </c>
      <c r="AW2632" s="5" t="s">
        <v>52</v>
      </c>
      <c r="AX2632" s="5" t="s">
        <v>1748</v>
      </c>
      <c r="AY2632" s="5" t="s">
        <v>1749</v>
      </c>
      <c r="AZ2632" s="5" t="s">
        <v>11</v>
      </c>
      <c r="BA2632" s="4" t="s">
        <v>1750</v>
      </c>
      <c r="BB2632" s="5" t="s">
        <v>1751</v>
      </c>
      <c r="BC2632" s="5" t="s">
        <v>7899</v>
      </c>
      <c r="BD2632" s="5" t="s">
        <v>7901</v>
      </c>
      <c r="BE2632" s="5" t="s">
        <v>25</v>
      </c>
      <c r="BF2632" s="5" t="s">
        <v>1333</v>
      </c>
      <c r="BG2632" s="5" t="s">
        <v>7902</v>
      </c>
      <c r="BH2632" s="5" t="s">
        <v>1343</v>
      </c>
    </row>
    <row r="2633" spans="1:60" x14ac:dyDescent="0.25">
      <c r="A2633">
        <f t="shared" si="216"/>
        <v>97505</v>
      </c>
      <c r="B2633">
        <f t="shared" si="217"/>
        <v>50100511</v>
      </c>
      <c r="C2633" t="str">
        <f t="shared" si="218"/>
        <v>CC</v>
      </c>
      <c r="D2633" t="str">
        <f t="shared" si="220"/>
        <v>REGION GRAND SUD</v>
      </c>
      <c r="E2633" s="12" t="str">
        <f t="shared" si="219"/>
        <v>TERRAIN</v>
      </c>
      <c r="F2633" s="4" t="s">
        <v>10160</v>
      </c>
      <c r="G2633" s="4" t="s">
        <v>10161</v>
      </c>
      <c r="H2633" s="5">
        <v>2</v>
      </c>
      <c r="I2633" s="5" t="s">
        <v>6943</v>
      </c>
      <c r="J2633" s="5"/>
      <c r="K2633" s="5"/>
      <c r="L2633" s="5"/>
      <c r="M2633" s="5" t="s">
        <v>1343</v>
      </c>
      <c r="N2633" s="5"/>
      <c r="O2633" s="5"/>
      <c r="P2633" s="5"/>
      <c r="Q2633" s="5"/>
      <c r="R2633" s="5"/>
      <c r="S2633" s="5"/>
      <c r="T2633" s="5"/>
      <c r="U2633" s="6">
        <v>45566</v>
      </c>
      <c r="V2633" s="5"/>
      <c r="W2633" s="4" t="s">
        <v>1329</v>
      </c>
      <c r="X2633" s="5"/>
      <c r="Y2633" s="5"/>
      <c r="Z2633" s="5"/>
      <c r="AA2633" s="5" t="s">
        <v>10162</v>
      </c>
      <c r="AB2633" s="5"/>
      <c r="AC2633" s="5"/>
      <c r="AD2633" s="5"/>
      <c r="AE2633" s="5"/>
      <c r="AF2633" s="5"/>
      <c r="AG2633" s="5"/>
      <c r="AH2633" s="5"/>
      <c r="AI2633" s="5"/>
      <c r="AJ2633" s="5"/>
      <c r="AK2633" s="5"/>
      <c r="AL2633" s="5"/>
      <c r="AM2633" s="5"/>
      <c r="AN2633" s="5"/>
      <c r="AO2633" s="5"/>
      <c r="AP2633" s="5" t="s">
        <v>1335</v>
      </c>
      <c r="AQ2633" s="4" t="s">
        <v>1336</v>
      </c>
      <c r="AR2633" s="5" t="s">
        <v>12476</v>
      </c>
      <c r="AS2633" s="4" t="s">
        <v>1745</v>
      </c>
      <c r="AT2633" s="5" t="s">
        <v>1746</v>
      </c>
      <c r="AU2633" s="5" t="s">
        <v>41</v>
      </c>
      <c r="AV2633" s="4" t="s">
        <v>1747</v>
      </c>
      <c r="AW2633" s="5" t="s">
        <v>52</v>
      </c>
      <c r="AX2633" s="5"/>
      <c r="AY2633" s="5"/>
      <c r="AZ2633" s="5"/>
      <c r="BA2633" s="4" t="s">
        <v>1809</v>
      </c>
      <c r="BB2633" s="5" t="s">
        <v>1810</v>
      </c>
      <c r="BC2633" s="5" t="s">
        <v>10163</v>
      </c>
      <c r="BD2633" s="5" t="s">
        <v>10164</v>
      </c>
      <c r="BE2633" s="5" t="s">
        <v>260</v>
      </c>
      <c r="BF2633" s="5" t="s">
        <v>1333</v>
      </c>
      <c r="BG2633" s="5" t="s">
        <v>10161</v>
      </c>
      <c r="BH2633" s="5" t="s">
        <v>1343</v>
      </c>
    </row>
    <row r="2634" spans="1:60" x14ac:dyDescent="0.25">
      <c r="A2634">
        <f t="shared" si="216"/>
        <v>97503</v>
      </c>
      <c r="B2634">
        <f t="shared" si="217"/>
        <v>50100510</v>
      </c>
      <c r="C2634" t="str">
        <f t="shared" si="218"/>
        <v>CC</v>
      </c>
      <c r="D2634" t="str">
        <f t="shared" si="220"/>
        <v>REGION GRAND SUD</v>
      </c>
      <c r="E2634" s="12" t="str">
        <f t="shared" si="219"/>
        <v>TERRAIN</v>
      </c>
      <c r="F2634" s="4" t="s">
        <v>10165</v>
      </c>
      <c r="G2634" s="4" t="s">
        <v>2284</v>
      </c>
      <c r="H2634" s="5">
        <v>2</v>
      </c>
      <c r="I2634" s="5" t="s">
        <v>6943</v>
      </c>
      <c r="J2634" s="5"/>
      <c r="K2634" s="5"/>
      <c r="L2634" s="5"/>
      <c r="M2634" s="5" t="s">
        <v>1343</v>
      </c>
      <c r="N2634" s="5"/>
      <c r="O2634" s="5"/>
      <c r="P2634" s="5"/>
      <c r="Q2634" s="5"/>
      <c r="R2634" s="5"/>
      <c r="S2634" s="5"/>
      <c r="T2634" s="5"/>
      <c r="U2634" s="6">
        <v>45627</v>
      </c>
      <c r="V2634" s="5"/>
      <c r="W2634" s="4" t="s">
        <v>1329</v>
      </c>
      <c r="X2634" s="5"/>
      <c r="Y2634" s="5"/>
      <c r="Z2634" s="5"/>
      <c r="AA2634" s="5" t="s">
        <v>2280</v>
      </c>
      <c r="AB2634" s="5"/>
      <c r="AC2634" s="5"/>
      <c r="AD2634" s="5"/>
      <c r="AE2634" s="5"/>
      <c r="AF2634" s="5"/>
      <c r="AG2634" s="5"/>
      <c r="AH2634" s="5"/>
      <c r="AI2634" s="5"/>
      <c r="AJ2634" s="5"/>
      <c r="AK2634" s="5"/>
      <c r="AL2634" s="5"/>
      <c r="AM2634" s="5"/>
      <c r="AN2634" s="5"/>
      <c r="AO2634" s="5"/>
      <c r="AP2634" s="5" t="s">
        <v>1335</v>
      </c>
      <c r="AQ2634" s="4" t="s">
        <v>1336</v>
      </c>
      <c r="AR2634" s="5" t="s">
        <v>12476</v>
      </c>
      <c r="AS2634" s="4" t="s">
        <v>1745</v>
      </c>
      <c r="AT2634" s="5" t="s">
        <v>1746</v>
      </c>
      <c r="AU2634" s="5" t="s">
        <v>41</v>
      </c>
      <c r="AV2634" s="4" t="s">
        <v>1747</v>
      </c>
      <c r="AW2634" s="5" t="s">
        <v>52</v>
      </c>
      <c r="AX2634" s="5" t="s">
        <v>1748</v>
      </c>
      <c r="AY2634" s="5" t="s">
        <v>1749</v>
      </c>
      <c r="AZ2634" s="5" t="s">
        <v>11</v>
      </c>
      <c r="BA2634" s="4" t="s">
        <v>1750</v>
      </c>
      <c r="BB2634" s="5" t="s">
        <v>1751</v>
      </c>
      <c r="BC2634" s="5" t="s">
        <v>2279</v>
      </c>
      <c r="BD2634" s="5" t="s">
        <v>2283</v>
      </c>
      <c r="BE2634" s="5" t="s">
        <v>25</v>
      </c>
      <c r="BF2634" s="5" t="s">
        <v>1333</v>
      </c>
      <c r="BG2634" s="5" t="s">
        <v>2284</v>
      </c>
      <c r="BH2634" s="5" t="s">
        <v>1343</v>
      </c>
    </row>
    <row r="2635" spans="1:60" x14ac:dyDescent="0.25">
      <c r="A2635">
        <f t="shared" si="216"/>
        <v>97500</v>
      </c>
      <c r="B2635">
        <f t="shared" si="217"/>
        <v>50100509</v>
      </c>
      <c r="C2635" t="str">
        <f t="shared" si="218"/>
        <v>CC</v>
      </c>
      <c r="D2635" t="str">
        <f t="shared" si="220"/>
        <v>REGION GRAND SUD</v>
      </c>
      <c r="E2635" s="12" t="str">
        <f t="shared" si="219"/>
        <v>TERRAIN</v>
      </c>
      <c r="F2635" s="4" t="s">
        <v>10166</v>
      </c>
      <c r="G2635" s="4" t="s">
        <v>10167</v>
      </c>
      <c r="H2635" s="5">
        <v>2</v>
      </c>
      <c r="I2635" s="5" t="s">
        <v>6943</v>
      </c>
      <c r="J2635" s="5"/>
      <c r="K2635" s="5"/>
      <c r="L2635" s="5"/>
      <c r="M2635" s="5" t="s">
        <v>1343</v>
      </c>
      <c r="N2635" s="5"/>
      <c r="O2635" s="5"/>
      <c r="P2635" s="5"/>
      <c r="Q2635" s="5"/>
      <c r="R2635" s="5"/>
      <c r="S2635" s="5"/>
      <c r="T2635" s="5"/>
      <c r="U2635" s="6">
        <v>45627</v>
      </c>
      <c r="V2635" s="5"/>
      <c r="W2635" s="4" t="s">
        <v>1329</v>
      </c>
      <c r="X2635" s="5"/>
      <c r="Y2635" s="5"/>
      <c r="Z2635" s="5"/>
      <c r="AA2635" s="5" t="s">
        <v>2951</v>
      </c>
      <c r="AB2635" s="5"/>
      <c r="AC2635" s="5"/>
      <c r="AD2635" s="5"/>
      <c r="AE2635" s="5"/>
      <c r="AF2635" s="5"/>
      <c r="AG2635" s="5"/>
      <c r="AH2635" s="5"/>
      <c r="AI2635" s="5"/>
      <c r="AJ2635" s="5"/>
      <c r="AK2635" s="5"/>
      <c r="AL2635" s="5"/>
      <c r="AM2635" s="5"/>
      <c r="AN2635" s="5"/>
      <c r="AO2635" s="5"/>
      <c r="AP2635" s="5" t="s">
        <v>1335</v>
      </c>
      <c r="AQ2635" s="4" t="s">
        <v>1336</v>
      </c>
      <c r="AR2635" s="5" t="s">
        <v>12476</v>
      </c>
      <c r="AS2635" s="4" t="s">
        <v>1427</v>
      </c>
      <c r="AT2635" s="5" t="s">
        <v>1428</v>
      </c>
      <c r="AU2635" s="5" t="s">
        <v>41</v>
      </c>
      <c r="AV2635" s="4" t="s">
        <v>1429</v>
      </c>
      <c r="AW2635" s="5" t="s">
        <v>129</v>
      </c>
      <c r="AX2635" s="5"/>
      <c r="AY2635" s="5"/>
      <c r="AZ2635" s="5"/>
      <c r="BA2635" s="4" t="s">
        <v>1768</v>
      </c>
      <c r="BB2635" s="5" t="s">
        <v>1769</v>
      </c>
      <c r="BC2635" s="5"/>
      <c r="BD2635" s="5"/>
      <c r="BE2635" s="5"/>
      <c r="BF2635" s="5"/>
      <c r="BG2635" s="5" t="s">
        <v>10167</v>
      </c>
      <c r="BH2635" s="5" t="s">
        <v>1343</v>
      </c>
    </row>
    <row r="2636" spans="1:60" x14ac:dyDescent="0.25">
      <c r="A2636">
        <f t="shared" si="216"/>
        <v>97479</v>
      </c>
      <c r="B2636">
        <f t="shared" si="217"/>
        <v>50100508</v>
      </c>
      <c r="C2636" t="str">
        <f t="shared" si="218"/>
        <v>CC</v>
      </c>
      <c r="D2636" t="str">
        <f t="shared" si="220"/>
        <v>REGION GRAND SUD</v>
      </c>
      <c r="E2636" s="12" t="str">
        <f t="shared" si="219"/>
        <v>TERRAIN</v>
      </c>
      <c r="F2636" s="4" t="s">
        <v>10168</v>
      </c>
      <c r="G2636" s="4" t="s">
        <v>10169</v>
      </c>
      <c r="H2636" s="5">
        <v>2</v>
      </c>
      <c r="I2636" s="5" t="s">
        <v>6943</v>
      </c>
      <c r="J2636" s="5"/>
      <c r="K2636" s="5"/>
      <c r="L2636" s="5"/>
      <c r="M2636" s="5" t="s">
        <v>1343</v>
      </c>
      <c r="N2636" s="5"/>
      <c r="O2636" s="5"/>
      <c r="P2636" s="5"/>
      <c r="Q2636" s="5"/>
      <c r="R2636" s="5"/>
      <c r="S2636" s="5"/>
      <c r="T2636" s="5"/>
      <c r="U2636" s="6">
        <v>45566</v>
      </c>
      <c r="V2636" s="5"/>
      <c r="W2636" s="4" t="s">
        <v>1329</v>
      </c>
      <c r="X2636" s="5"/>
      <c r="Y2636" s="5"/>
      <c r="Z2636" s="5"/>
      <c r="AA2636" s="5" t="s">
        <v>9639</v>
      </c>
      <c r="AB2636" s="5"/>
      <c r="AC2636" s="5"/>
      <c r="AD2636" s="5"/>
      <c r="AE2636" s="5"/>
      <c r="AF2636" s="5"/>
      <c r="AG2636" s="5"/>
      <c r="AH2636" s="5"/>
      <c r="AI2636" s="5"/>
      <c r="AJ2636" s="5"/>
      <c r="AK2636" s="5"/>
      <c r="AL2636" s="5"/>
      <c r="AM2636" s="5"/>
      <c r="AN2636" s="5"/>
      <c r="AO2636" s="5"/>
      <c r="AP2636" s="5" t="s">
        <v>1335</v>
      </c>
      <c r="AQ2636" s="4" t="s">
        <v>1336</v>
      </c>
      <c r="AR2636" s="5" t="s">
        <v>12476</v>
      </c>
      <c r="AS2636" s="4" t="s">
        <v>1473</v>
      </c>
      <c r="AT2636" s="5" t="s">
        <v>1474</v>
      </c>
      <c r="AU2636" s="5" t="s">
        <v>41</v>
      </c>
      <c r="AV2636" s="4" t="s">
        <v>1475</v>
      </c>
      <c r="AW2636" s="5" t="s">
        <v>58</v>
      </c>
      <c r="AX2636" s="5" t="s">
        <v>1489</v>
      </c>
      <c r="AY2636" s="5" t="s">
        <v>1490</v>
      </c>
      <c r="AZ2636" s="5" t="s">
        <v>11</v>
      </c>
      <c r="BA2636" s="4" t="s">
        <v>1491</v>
      </c>
      <c r="BB2636" s="5" t="s">
        <v>1492</v>
      </c>
      <c r="BC2636" s="5"/>
      <c r="BD2636" s="5"/>
      <c r="BE2636" s="5"/>
      <c r="BF2636" s="5"/>
      <c r="BG2636" s="5" t="s">
        <v>10169</v>
      </c>
      <c r="BH2636" s="5" t="s">
        <v>1343</v>
      </c>
    </row>
    <row r="2637" spans="1:60" x14ac:dyDescent="0.25">
      <c r="A2637">
        <f t="shared" ref="A2637:A2700" si="221">G2637*1</f>
        <v>97476</v>
      </c>
      <c r="B2637">
        <f t="shared" ref="B2637:B2700" si="222">F2637*1</f>
        <v>50100507</v>
      </c>
      <c r="C2637" t="str">
        <f t="shared" ref="C2637:C2700" si="223">IF(LEFT(T2637,4)="ASSI","ASSISTANTE",IF(T2637="100 IMD","IMD",IF(T2637="105 IMD","IMD",IF(T2637="200 IMP","IMP",IF(T2637="310 CMA","IMP","CC")))))</f>
        <v>CC</v>
      </c>
      <c r="D2637" t="str">
        <f t="shared" si="220"/>
        <v>REGION GRAND SUD</v>
      </c>
      <c r="E2637" s="12" t="str">
        <f t="shared" ref="E2637:E2700" si="224">IF(BB2637="OC FICTIVE","EN MISSION","TERRAIN")</f>
        <v>TERRAIN</v>
      </c>
      <c r="F2637" s="4" t="s">
        <v>10170</v>
      </c>
      <c r="G2637" s="4" t="s">
        <v>6069</v>
      </c>
      <c r="H2637" s="5">
        <v>2</v>
      </c>
      <c r="I2637" s="5" t="s">
        <v>6943</v>
      </c>
      <c r="J2637" s="5"/>
      <c r="K2637" s="5"/>
      <c r="L2637" s="5"/>
      <c r="M2637" s="5" t="s">
        <v>1343</v>
      </c>
      <c r="N2637" s="5"/>
      <c r="O2637" s="5"/>
      <c r="P2637" s="5"/>
      <c r="Q2637" s="5"/>
      <c r="R2637" s="5"/>
      <c r="S2637" s="5"/>
      <c r="T2637" s="5"/>
      <c r="U2637" s="6">
        <v>45566</v>
      </c>
      <c r="V2637" s="5"/>
      <c r="W2637" s="4" t="s">
        <v>1329</v>
      </c>
      <c r="X2637" s="5"/>
      <c r="Y2637" s="5"/>
      <c r="Z2637" s="5"/>
      <c r="AA2637" s="5" t="s">
        <v>1505</v>
      </c>
      <c r="AB2637" s="5"/>
      <c r="AC2637" s="5"/>
      <c r="AD2637" s="5"/>
      <c r="AE2637" s="5"/>
      <c r="AF2637" s="5"/>
      <c r="AG2637" s="5"/>
      <c r="AH2637" s="5"/>
      <c r="AI2637" s="5"/>
      <c r="AJ2637" s="5"/>
      <c r="AK2637" s="5"/>
      <c r="AL2637" s="5"/>
      <c r="AM2637" s="5"/>
      <c r="AN2637" s="5"/>
      <c r="AO2637" s="5"/>
      <c r="AP2637" s="5" t="s">
        <v>1335</v>
      </c>
      <c r="AQ2637" s="5" t="s">
        <v>1336</v>
      </c>
      <c r="AR2637" s="5" t="s">
        <v>12476</v>
      </c>
      <c r="AS2637" s="5" t="s">
        <v>1473</v>
      </c>
      <c r="AT2637" s="5" t="s">
        <v>1474</v>
      </c>
      <c r="AU2637" s="5" t="s">
        <v>41</v>
      </c>
      <c r="AV2637" s="4" t="s">
        <v>1475</v>
      </c>
      <c r="AW2637" s="5" t="s">
        <v>58</v>
      </c>
      <c r="AX2637" s="5" t="s">
        <v>1479</v>
      </c>
      <c r="AY2637" s="5" t="s">
        <v>1480</v>
      </c>
      <c r="AZ2637" s="5" t="s">
        <v>11</v>
      </c>
      <c r="BA2637" s="4" t="s">
        <v>1481</v>
      </c>
      <c r="BB2637" s="5" t="s">
        <v>1482</v>
      </c>
      <c r="BC2637" s="5" t="s">
        <v>6067</v>
      </c>
      <c r="BD2637" s="5" t="s">
        <v>6068</v>
      </c>
      <c r="BE2637" s="5" t="s">
        <v>25</v>
      </c>
      <c r="BF2637" s="5" t="s">
        <v>1333</v>
      </c>
      <c r="BG2637" s="5" t="s">
        <v>6069</v>
      </c>
      <c r="BH2637" s="5" t="s">
        <v>1343</v>
      </c>
    </row>
    <row r="2638" spans="1:60" x14ac:dyDescent="0.25">
      <c r="A2638">
        <f t="shared" si="221"/>
        <v>97472</v>
      </c>
      <c r="B2638">
        <f t="shared" si="222"/>
        <v>50100506</v>
      </c>
      <c r="C2638" t="str">
        <f t="shared" si="223"/>
        <v>CC</v>
      </c>
      <c r="D2638" t="str">
        <f t="shared" si="220"/>
        <v>REGION GRAND SUD</v>
      </c>
      <c r="E2638" s="12" t="str">
        <f t="shared" si="224"/>
        <v>TERRAIN</v>
      </c>
      <c r="F2638" s="4" t="s">
        <v>10171</v>
      </c>
      <c r="G2638" s="4" t="s">
        <v>10172</v>
      </c>
      <c r="H2638" s="5">
        <v>2</v>
      </c>
      <c r="I2638" s="5" t="s">
        <v>6943</v>
      </c>
      <c r="J2638" s="5"/>
      <c r="K2638" s="5"/>
      <c r="L2638" s="5"/>
      <c r="M2638" s="5" t="s">
        <v>1343</v>
      </c>
      <c r="N2638" s="5"/>
      <c r="O2638" s="5"/>
      <c r="P2638" s="5"/>
      <c r="Q2638" s="5"/>
      <c r="R2638" s="5"/>
      <c r="S2638" s="5"/>
      <c r="T2638" s="5"/>
      <c r="U2638" s="6">
        <v>45566</v>
      </c>
      <c r="V2638" s="5"/>
      <c r="W2638" s="4" t="s">
        <v>1329</v>
      </c>
      <c r="X2638" s="5"/>
      <c r="Y2638" s="5"/>
      <c r="Z2638" s="5"/>
      <c r="AA2638" s="5" t="s">
        <v>10173</v>
      </c>
      <c r="AB2638" s="5"/>
      <c r="AC2638" s="5"/>
      <c r="AD2638" s="5"/>
      <c r="AE2638" s="5"/>
      <c r="AF2638" s="5"/>
      <c r="AG2638" s="5"/>
      <c r="AH2638" s="5"/>
      <c r="AI2638" s="5"/>
      <c r="AJ2638" s="5"/>
      <c r="AK2638" s="5"/>
      <c r="AL2638" s="5"/>
      <c r="AM2638" s="5"/>
      <c r="AN2638" s="5"/>
      <c r="AO2638" s="5"/>
      <c r="AP2638" s="5" t="s">
        <v>1335</v>
      </c>
      <c r="AQ2638" s="4" t="s">
        <v>1336</v>
      </c>
      <c r="AR2638" s="5" t="s">
        <v>12476</v>
      </c>
      <c r="AS2638" s="4" t="s">
        <v>1745</v>
      </c>
      <c r="AT2638" s="5" t="s">
        <v>1746</v>
      </c>
      <c r="AU2638" s="5" t="s">
        <v>41</v>
      </c>
      <c r="AV2638" s="4" t="s">
        <v>1747</v>
      </c>
      <c r="AW2638" s="5" t="s">
        <v>52</v>
      </c>
      <c r="AX2638" s="5"/>
      <c r="AY2638" s="5"/>
      <c r="AZ2638" s="5"/>
      <c r="BA2638" s="4" t="s">
        <v>1809</v>
      </c>
      <c r="BB2638" s="5" t="s">
        <v>1810</v>
      </c>
      <c r="BC2638" s="5"/>
      <c r="BD2638" s="5"/>
      <c r="BE2638" s="5"/>
      <c r="BF2638" s="5"/>
      <c r="BG2638" s="5" t="s">
        <v>10172</v>
      </c>
      <c r="BH2638" s="5" t="s">
        <v>1343</v>
      </c>
    </row>
    <row r="2639" spans="1:60" x14ac:dyDescent="0.25">
      <c r="A2639">
        <f t="shared" si="221"/>
        <v>97469</v>
      </c>
      <c r="B2639">
        <f t="shared" si="222"/>
        <v>50100505</v>
      </c>
      <c r="C2639" t="str">
        <f t="shared" si="223"/>
        <v>CC</v>
      </c>
      <c r="D2639" t="str">
        <f t="shared" si="220"/>
        <v>REGION GRAND SUD</v>
      </c>
      <c r="E2639" s="12" t="str">
        <f t="shared" si="224"/>
        <v>TERRAIN</v>
      </c>
      <c r="F2639" s="4" t="s">
        <v>10174</v>
      </c>
      <c r="G2639" s="4" t="s">
        <v>7665</v>
      </c>
      <c r="H2639" s="5">
        <v>2</v>
      </c>
      <c r="I2639" s="5" t="s">
        <v>6943</v>
      </c>
      <c r="J2639" s="5"/>
      <c r="K2639" s="5"/>
      <c r="L2639" s="5"/>
      <c r="M2639" s="5" t="s">
        <v>1343</v>
      </c>
      <c r="N2639" s="5"/>
      <c r="O2639" s="5"/>
      <c r="P2639" s="5"/>
      <c r="Q2639" s="5"/>
      <c r="R2639" s="5"/>
      <c r="S2639" s="5"/>
      <c r="T2639" s="5"/>
      <c r="U2639" s="6">
        <v>45597</v>
      </c>
      <c r="V2639" s="5"/>
      <c r="W2639" s="4" t="s">
        <v>1329</v>
      </c>
      <c r="X2639" s="5"/>
      <c r="Y2639" s="5"/>
      <c r="Z2639" s="5"/>
      <c r="AA2639" s="5" t="s">
        <v>7663</v>
      </c>
      <c r="AB2639" s="5"/>
      <c r="AC2639" s="5"/>
      <c r="AD2639" s="5"/>
      <c r="AE2639" s="5"/>
      <c r="AF2639" s="5"/>
      <c r="AG2639" s="5"/>
      <c r="AH2639" s="5"/>
      <c r="AI2639" s="5"/>
      <c r="AJ2639" s="5"/>
      <c r="AK2639" s="5"/>
      <c r="AL2639" s="5"/>
      <c r="AM2639" s="5"/>
      <c r="AN2639" s="5"/>
      <c r="AO2639" s="5"/>
      <c r="AP2639" s="5" t="s">
        <v>1335</v>
      </c>
      <c r="AQ2639" s="4" t="s">
        <v>1336</v>
      </c>
      <c r="AR2639" s="5" t="s">
        <v>12476</v>
      </c>
      <c r="AS2639" s="4" t="s">
        <v>1745</v>
      </c>
      <c r="AT2639" s="5" t="s">
        <v>1746</v>
      </c>
      <c r="AU2639" s="5" t="s">
        <v>41</v>
      </c>
      <c r="AV2639" s="4" t="s">
        <v>1747</v>
      </c>
      <c r="AW2639" s="5" t="s">
        <v>52</v>
      </c>
      <c r="AX2639" s="5"/>
      <c r="AY2639" s="5"/>
      <c r="AZ2639" s="5"/>
      <c r="BA2639" s="4" t="s">
        <v>2281</v>
      </c>
      <c r="BB2639" s="5" t="s">
        <v>2282</v>
      </c>
      <c r="BC2639" s="5" t="s">
        <v>7662</v>
      </c>
      <c r="BD2639" s="5" t="s">
        <v>7664</v>
      </c>
      <c r="BE2639" s="5" t="s">
        <v>25</v>
      </c>
      <c r="BF2639" s="5" t="s">
        <v>1333</v>
      </c>
      <c r="BG2639" s="5" t="s">
        <v>7665</v>
      </c>
      <c r="BH2639" s="5" t="s">
        <v>1343</v>
      </c>
    </row>
    <row r="2640" spans="1:60" x14ac:dyDescent="0.25">
      <c r="A2640">
        <f t="shared" si="221"/>
        <v>97468</v>
      </c>
      <c r="B2640">
        <f t="shared" si="222"/>
        <v>50100504</v>
      </c>
      <c r="C2640" t="str">
        <f t="shared" si="223"/>
        <v>CC</v>
      </c>
      <c r="D2640" t="str">
        <f t="shared" si="220"/>
        <v>REGION GRAND SUD</v>
      </c>
      <c r="E2640" s="12" t="str">
        <f t="shared" si="224"/>
        <v>TERRAIN</v>
      </c>
      <c r="F2640" s="4" t="s">
        <v>10175</v>
      </c>
      <c r="G2640" s="4" t="s">
        <v>4544</v>
      </c>
      <c r="H2640" s="5">
        <v>2</v>
      </c>
      <c r="I2640" s="5" t="s">
        <v>6943</v>
      </c>
      <c r="J2640" s="5"/>
      <c r="K2640" s="5"/>
      <c r="L2640" s="5"/>
      <c r="M2640" s="5" t="s">
        <v>1343</v>
      </c>
      <c r="N2640" s="5"/>
      <c r="O2640" s="5"/>
      <c r="P2640" s="5"/>
      <c r="Q2640" s="5"/>
      <c r="R2640" s="5"/>
      <c r="S2640" s="5"/>
      <c r="T2640" s="5"/>
      <c r="U2640" s="6">
        <v>45474</v>
      </c>
      <c r="V2640" s="5"/>
      <c r="W2640" s="4" t="s">
        <v>1329</v>
      </c>
      <c r="X2640" s="5"/>
      <c r="Y2640" s="5"/>
      <c r="Z2640" s="5"/>
      <c r="AA2640" s="5" t="s">
        <v>4541</v>
      </c>
      <c r="AB2640" s="5"/>
      <c r="AC2640" s="5"/>
      <c r="AD2640" s="5"/>
      <c r="AE2640" s="5"/>
      <c r="AF2640" s="5"/>
      <c r="AG2640" s="5"/>
      <c r="AH2640" s="5"/>
      <c r="AI2640" s="5"/>
      <c r="AJ2640" s="5"/>
      <c r="AK2640" s="5"/>
      <c r="AL2640" s="5"/>
      <c r="AM2640" s="5"/>
      <c r="AN2640" s="5"/>
      <c r="AO2640" s="5"/>
      <c r="AP2640" s="5" t="s">
        <v>1335</v>
      </c>
      <c r="AQ2640" s="4" t="s">
        <v>1336</v>
      </c>
      <c r="AR2640" s="5" t="s">
        <v>12476</v>
      </c>
      <c r="AS2640" s="4" t="s">
        <v>1745</v>
      </c>
      <c r="AT2640" s="5" t="s">
        <v>1746</v>
      </c>
      <c r="AU2640" s="5" t="s">
        <v>41</v>
      </c>
      <c r="AV2640" s="4" t="s">
        <v>1747</v>
      </c>
      <c r="AW2640" s="5" t="s">
        <v>52</v>
      </c>
      <c r="AX2640" s="5" t="s">
        <v>1748</v>
      </c>
      <c r="AY2640" s="5" t="s">
        <v>1749</v>
      </c>
      <c r="AZ2640" s="5" t="s">
        <v>11</v>
      </c>
      <c r="BA2640" s="4" t="s">
        <v>1750</v>
      </c>
      <c r="BB2640" s="5" t="s">
        <v>1751</v>
      </c>
      <c r="BC2640" s="5" t="s">
        <v>4539</v>
      </c>
      <c r="BD2640" s="5" t="s">
        <v>4543</v>
      </c>
      <c r="BE2640" s="5" t="s">
        <v>25</v>
      </c>
      <c r="BF2640" s="5" t="s">
        <v>1333</v>
      </c>
      <c r="BG2640" s="5" t="s">
        <v>4544</v>
      </c>
      <c r="BH2640" s="5" t="s">
        <v>1343</v>
      </c>
    </row>
    <row r="2641" spans="1:60" x14ac:dyDescent="0.25">
      <c r="A2641">
        <f t="shared" si="221"/>
        <v>97467</v>
      </c>
      <c r="B2641">
        <f t="shared" si="222"/>
        <v>50100503</v>
      </c>
      <c r="C2641" t="str">
        <f t="shared" si="223"/>
        <v>CC</v>
      </c>
      <c r="D2641" t="str">
        <f t="shared" si="220"/>
        <v>REGION GRAND SUD</v>
      </c>
      <c r="E2641" s="12" t="str">
        <f t="shared" si="224"/>
        <v>TERRAIN</v>
      </c>
      <c r="F2641" s="4" t="s">
        <v>10176</v>
      </c>
      <c r="G2641" s="4" t="s">
        <v>1753</v>
      </c>
      <c r="H2641" s="5">
        <v>2</v>
      </c>
      <c r="I2641" s="5" t="s">
        <v>6943</v>
      </c>
      <c r="J2641" s="5"/>
      <c r="K2641" s="5"/>
      <c r="L2641" s="5"/>
      <c r="M2641" s="5" t="s">
        <v>1343</v>
      </c>
      <c r="N2641" s="5"/>
      <c r="O2641" s="5"/>
      <c r="P2641" s="5"/>
      <c r="Q2641" s="5"/>
      <c r="R2641" s="5"/>
      <c r="S2641" s="5"/>
      <c r="T2641" s="5"/>
      <c r="U2641" s="6">
        <v>45474</v>
      </c>
      <c r="V2641" s="5"/>
      <c r="W2641" s="4" t="s">
        <v>1329</v>
      </c>
      <c r="X2641" s="5"/>
      <c r="Y2641" s="5"/>
      <c r="Z2641" s="5"/>
      <c r="AA2641" s="5" t="s">
        <v>1743</v>
      </c>
      <c r="AB2641" s="5"/>
      <c r="AC2641" s="5"/>
      <c r="AD2641" s="5"/>
      <c r="AE2641" s="5"/>
      <c r="AF2641" s="5"/>
      <c r="AG2641" s="5"/>
      <c r="AH2641" s="5"/>
      <c r="AI2641" s="5"/>
      <c r="AJ2641" s="5"/>
      <c r="AK2641" s="5"/>
      <c r="AL2641" s="5"/>
      <c r="AM2641" s="5"/>
      <c r="AN2641" s="5"/>
      <c r="AO2641" s="5"/>
      <c r="AP2641" s="5" t="s">
        <v>1335</v>
      </c>
      <c r="AQ2641" s="4" t="s">
        <v>1336</v>
      </c>
      <c r="AR2641" s="5" t="s">
        <v>12476</v>
      </c>
      <c r="AS2641" s="4" t="s">
        <v>1745</v>
      </c>
      <c r="AT2641" s="5" t="s">
        <v>1746</v>
      </c>
      <c r="AU2641" s="5" t="s">
        <v>41</v>
      </c>
      <c r="AV2641" s="4" t="s">
        <v>1747</v>
      </c>
      <c r="AW2641" s="5" t="s">
        <v>52</v>
      </c>
      <c r="AX2641" s="5" t="s">
        <v>1748</v>
      </c>
      <c r="AY2641" s="5" t="s">
        <v>1749</v>
      </c>
      <c r="AZ2641" s="5" t="s">
        <v>11</v>
      </c>
      <c r="BA2641" s="4" t="s">
        <v>1750</v>
      </c>
      <c r="BB2641" s="5" t="s">
        <v>1751</v>
      </c>
      <c r="BC2641" s="5" t="s">
        <v>1741</v>
      </c>
      <c r="BD2641" s="5" t="s">
        <v>1752</v>
      </c>
      <c r="BE2641" s="5" t="s">
        <v>25</v>
      </c>
      <c r="BF2641" s="5" t="s">
        <v>1333</v>
      </c>
      <c r="BG2641" s="5" t="s">
        <v>1753</v>
      </c>
      <c r="BH2641" s="5" t="s">
        <v>1343</v>
      </c>
    </row>
    <row r="2642" spans="1:60" x14ac:dyDescent="0.25">
      <c r="A2642">
        <f t="shared" si="221"/>
        <v>97466</v>
      </c>
      <c r="B2642">
        <f t="shared" si="222"/>
        <v>50100502</v>
      </c>
      <c r="C2642" t="str">
        <f t="shared" si="223"/>
        <v>CC</v>
      </c>
      <c r="D2642" t="str">
        <f t="shared" si="220"/>
        <v>REGION GRAND SUD</v>
      </c>
      <c r="E2642" s="12" t="str">
        <f t="shared" si="224"/>
        <v>TERRAIN</v>
      </c>
      <c r="F2642" s="4" t="s">
        <v>10177</v>
      </c>
      <c r="G2642" s="4" t="s">
        <v>10178</v>
      </c>
      <c r="H2642" s="5">
        <v>2</v>
      </c>
      <c r="I2642" s="5" t="s">
        <v>6943</v>
      </c>
      <c r="J2642" s="5"/>
      <c r="K2642" s="5"/>
      <c r="L2642" s="5"/>
      <c r="M2642" s="5" t="s">
        <v>1343</v>
      </c>
      <c r="N2642" s="5"/>
      <c r="O2642" s="5"/>
      <c r="P2642" s="5"/>
      <c r="Q2642" s="5"/>
      <c r="R2642" s="5"/>
      <c r="S2642" s="5"/>
      <c r="T2642" s="5"/>
      <c r="U2642" s="6">
        <v>45597</v>
      </c>
      <c r="V2642" s="5"/>
      <c r="W2642" s="4" t="s">
        <v>1329</v>
      </c>
      <c r="X2642" s="5"/>
      <c r="Y2642" s="5"/>
      <c r="Z2642" s="5"/>
      <c r="AA2642" s="5" t="s">
        <v>10179</v>
      </c>
      <c r="AB2642" s="5"/>
      <c r="AC2642" s="5"/>
      <c r="AD2642" s="5"/>
      <c r="AE2642" s="5"/>
      <c r="AF2642" s="5"/>
      <c r="AG2642" s="5"/>
      <c r="AH2642" s="5"/>
      <c r="AI2642" s="5"/>
      <c r="AJ2642" s="5"/>
      <c r="AK2642" s="5"/>
      <c r="AL2642" s="5"/>
      <c r="AM2642" s="5"/>
      <c r="AN2642" s="5"/>
      <c r="AO2642" s="5"/>
      <c r="AP2642" s="5" t="s">
        <v>1335</v>
      </c>
      <c r="AQ2642" s="4" t="s">
        <v>1336</v>
      </c>
      <c r="AR2642" s="5" t="s">
        <v>12476</v>
      </c>
      <c r="AS2642" s="4" t="s">
        <v>1745</v>
      </c>
      <c r="AT2642" s="5" t="s">
        <v>1746</v>
      </c>
      <c r="AU2642" s="5" t="s">
        <v>41</v>
      </c>
      <c r="AV2642" s="4" t="s">
        <v>1747</v>
      </c>
      <c r="AW2642" s="5" t="s">
        <v>52</v>
      </c>
      <c r="AX2642" s="5"/>
      <c r="AY2642" s="5"/>
      <c r="AZ2642" s="5"/>
      <c r="BA2642" s="4" t="s">
        <v>2281</v>
      </c>
      <c r="BB2642" s="5" t="s">
        <v>2282</v>
      </c>
      <c r="BC2642" s="5"/>
      <c r="BD2642" s="5"/>
      <c r="BE2642" s="5"/>
      <c r="BF2642" s="5"/>
      <c r="BG2642" s="5" t="s">
        <v>10178</v>
      </c>
      <c r="BH2642" s="5" t="s">
        <v>1343</v>
      </c>
    </row>
    <row r="2643" spans="1:60" x14ac:dyDescent="0.25">
      <c r="A2643">
        <f t="shared" si="221"/>
        <v>97465</v>
      </c>
      <c r="B2643">
        <f t="shared" si="222"/>
        <v>50100501</v>
      </c>
      <c r="C2643" t="str">
        <f t="shared" si="223"/>
        <v>CC</v>
      </c>
      <c r="D2643" t="str">
        <f t="shared" si="220"/>
        <v>REGION GRAND SUD</v>
      </c>
      <c r="E2643" s="12" t="str">
        <f t="shared" si="224"/>
        <v>TERRAIN</v>
      </c>
      <c r="F2643" s="4" t="s">
        <v>10180</v>
      </c>
      <c r="G2643" s="4" t="s">
        <v>10181</v>
      </c>
      <c r="H2643" s="5">
        <v>2</v>
      </c>
      <c r="I2643" s="5" t="s">
        <v>6943</v>
      </c>
      <c r="J2643" s="5"/>
      <c r="K2643" s="5"/>
      <c r="L2643" s="5"/>
      <c r="M2643" s="5" t="s">
        <v>1343</v>
      </c>
      <c r="N2643" s="5"/>
      <c r="O2643" s="5"/>
      <c r="P2643" s="5"/>
      <c r="Q2643" s="5"/>
      <c r="R2643" s="5"/>
      <c r="S2643" s="5"/>
      <c r="T2643" s="5"/>
      <c r="U2643" s="6">
        <v>45566</v>
      </c>
      <c r="V2643" s="5"/>
      <c r="W2643" s="4" t="s">
        <v>1329</v>
      </c>
      <c r="X2643" s="5"/>
      <c r="Y2643" s="5"/>
      <c r="Z2643" s="5"/>
      <c r="AA2643" s="5" t="s">
        <v>10182</v>
      </c>
      <c r="AB2643" s="5"/>
      <c r="AC2643" s="5"/>
      <c r="AD2643" s="5"/>
      <c r="AE2643" s="5"/>
      <c r="AF2643" s="5"/>
      <c r="AG2643" s="5"/>
      <c r="AH2643" s="5"/>
      <c r="AI2643" s="5"/>
      <c r="AJ2643" s="5"/>
      <c r="AK2643" s="5"/>
      <c r="AL2643" s="5"/>
      <c r="AM2643" s="5"/>
      <c r="AN2643" s="5"/>
      <c r="AO2643" s="5"/>
      <c r="AP2643" s="5" t="s">
        <v>1335</v>
      </c>
      <c r="AQ2643" s="4" t="s">
        <v>1336</v>
      </c>
      <c r="AR2643" s="5" t="s">
        <v>12476</v>
      </c>
      <c r="AS2643" s="4" t="s">
        <v>1745</v>
      </c>
      <c r="AT2643" s="5" t="s">
        <v>1746</v>
      </c>
      <c r="AU2643" s="5" t="s">
        <v>41</v>
      </c>
      <c r="AV2643" s="4" t="s">
        <v>1747</v>
      </c>
      <c r="AW2643" s="5" t="s">
        <v>52</v>
      </c>
      <c r="AX2643" s="5"/>
      <c r="AY2643" s="5"/>
      <c r="AZ2643" s="5"/>
      <c r="BA2643" s="4" t="s">
        <v>1809</v>
      </c>
      <c r="BB2643" s="5" t="s">
        <v>1810</v>
      </c>
      <c r="BC2643" s="5"/>
      <c r="BD2643" s="5"/>
      <c r="BE2643" s="5"/>
      <c r="BF2643" s="5"/>
      <c r="BG2643" s="5" t="s">
        <v>10181</v>
      </c>
      <c r="BH2643" s="5" t="s">
        <v>1343</v>
      </c>
    </row>
    <row r="2644" spans="1:60" x14ac:dyDescent="0.25">
      <c r="A2644">
        <f t="shared" si="221"/>
        <v>97459</v>
      </c>
      <c r="B2644">
        <f t="shared" si="222"/>
        <v>50100500</v>
      </c>
      <c r="C2644" t="str">
        <f t="shared" si="223"/>
        <v>CC</v>
      </c>
      <c r="D2644" t="str">
        <f t="shared" si="220"/>
        <v>REGION GRAND SUD</v>
      </c>
      <c r="E2644" s="12" t="str">
        <f t="shared" si="224"/>
        <v>TERRAIN</v>
      </c>
      <c r="F2644" s="4" t="s">
        <v>10183</v>
      </c>
      <c r="G2644" s="4" t="s">
        <v>2193</v>
      </c>
      <c r="H2644" s="5">
        <v>2</v>
      </c>
      <c r="I2644" s="5" t="s">
        <v>6943</v>
      </c>
      <c r="J2644" s="5"/>
      <c r="K2644" s="5"/>
      <c r="L2644" s="5"/>
      <c r="M2644" s="5" t="s">
        <v>1343</v>
      </c>
      <c r="N2644" s="5"/>
      <c r="O2644" s="5"/>
      <c r="P2644" s="5"/>
      <c r="Q2644" s="5"/>
      <c r="R2644" s="5"/>
      <c r="S2644" s="5"/>
      <c r="T2644" s="5"/>
      <c r="U2644" s="6">
        <v>45566</v>
      </c>
      <c r="V2644" s="5"/>
      <c r="W2644" s="4" t="s">
        <v>1329</v>
      </c>
      <c r="X2644" s="5"/>
      <c r="Y2644" s="5"/>
      <c r="Z2644" s="5"/>
      <c r="AA2644" s="5" t="s">
        <v>2190</v>
      </c>
      <c r="AB2644" s="5"/>
      <c r="AC2644" s="5"/>
      <c r="AD2644" s="5"/>
      <c r="AE2644" s="5"/>
      <c r="AF2644" s="5"/>
      <c r="AG2644" s="5"/>
      <c r="AH2644" s="5"/>
      <c r="AI2644" s="5"/>
      <c r="AJ2644" s="5"/>
      <c r="AK2644" s="5"/>
      <c r="AL2644" s="5"/>
      <c r="AM2644" s="5"/>
      <c r="AN2644" s="5"/>
      <c r="AO2644" s="5"/>
      <c r="AP2644" s="5" t="s">
        <v>1335</v>
      </c>
      <c r="AQ2644" s="4" t="s">
        <v>1336</v>
      </c>
      <c r="AR2644" s="5" t="s">
        <v>12476</v>
      </c>
      <c r="AS2644" s="4" t="s">
        <v>1403</v>
      </c>
      <c r="AT2644" s="5" t="s">
        <v>1404</v>
      </c>
      <c r="AU2644" s="5" t="s">
        <v>41</v>
      </c>
      <c r="AV2644" s="4" t="s">
        <v>1405</v>
      </c>
      <c r="AW2644" s="5" t="s">
        <v>61</v>
      </c>
      <c r="AX2644" s="5" t="s">
        <v>1842</v>
      </c>
      <c r="AY2644" s="5" t="s">
        <v>1843</v>
      </c>
      <c r="AZ2644" s="5" t="s">
        <v>11</v>
      </c>
      <c r="BA2644" s="4" t="s">
        <v>1844</v>
      </c>
      <c r="BB2644" s="5" t="s">
        <v>1845</v>
      </c>
      <c r="BC2644" s="5" t="s">
        <v>2189</v>
      </c>
      <c r="BD2644" s="5" t="s">
        <v>2192</v>
      </c>
      <c r="BE2644" s="5" t="s">
        <v>25</v>
      </c>
      <c r="BF2644" s="5" t="s">
        <v>1333</v>
      </c>
      <c r="BG2644" s="5" t="s">
        <v>2193</v>
      </c>
      <c r="BH2644" s="5" t="s">
        <v>1343</v>
      </c>
    </row>
    <row r="2645" spans="1:60" x14ac:dyDescent="0.25">
      <c r="A2645">
        <f t="shared" si="221"/>
        <v>97456</v>
      </c>
      <c r="B2645">
        <f t="shared" si="222"/>
        <v>50100499</v>
      </c>
      <c r="C2645" t="str">
        <f t="shared" si="223"/>
        <v>CC</v>
      </c>
      <c r="D2645" t="str">
        <f t="shared" si="220"/>
        <v>REGION GRAND SUD</v>
      </c>
      <c r="E2645" s="12" t="str">
        <f t="shared" si="224"/>
        <v>TERRAIN</v>
      </c>
      <c r="F2645" s="4" t="s">
        <v>10184</v>
      </c>
      <c r="G2645" s="4" t="s">
        <v>2871</v>
      </c>
      <c r="H2645" s="5">
        <v>2</v>
      </c>
      <c r="I2645" s="5" t="s">
        <v>6943</v>
      </c>
      <c r="J2645" s="5"/>
      <c r="K2645" s="5"/>
      <c r="L2645" s="5"/>
      <c r="M2645" s="5" t="s">
        <v>1343</v>
      </c>
      <c r="N2645" s="5"/>
      <c r="O2645" s="5"/>
      <c r="P2645" s="5"/>
      <c r="Q2645" s="5"/>
      <c r="R2645" s="5"/>
      <c r="S2645" s="5"/>
      <c r="T2645" s="5"/>
      <c r="U2645" s="6">
        <v>45566</v>
      </c>
      <c r="V2645" s="5"/>
      <c r="W2645" s="4" t="s">
        <v>1329</v>
      </c>
      <c r="X2645" s="5"/>
      <c r="Y2645" s="5"/>
      <c r="Z2645" s="5"/>
      <c r="AA2645" s="5" t="s">
        <v>2800</v>
      </c>
      <c r="AB2645" s="5"/>
      <c r="AC2645" s="5"/>
      <c r="AD2645" s="5"/>
      <c r="AE2645" s="5"/>
      <c r="AF2645" s="5"/>
      <c r="AG2645" s="5"/>
      <c r="AH2645" s="5"/>
      <c r="AI2645" s="5"/>
      <c r="AJ2645" s="5"/>
      <c r="AK2645" s="5"/>
      <c r="AL2645" s="5"/>
      <c r="AM2645" s="5"/>
      <c r="AN2645" s="5"/>
      <c r="AO2645" s="5"/>
      <c r="AP2645" s="5" t="s">
        <v>1335</v>
      </c>
      <c r="AQ2645" s="4" t="s">
        <v>1336</v>
      </c>
      <c r="AR2645" s="5" t="s">
        <v>12476</v>
      </c>
      <c r="AS2645" s="4" t="s">
        <v>1427</v>
      </c>
      <c r="AT2645" s="5" t="s">
        <v>1428</v>
      </c>
      <c r="AU2645" s="5" t="s">
        <v>41</v>
      </c>
      <c r="AV2645" s="4" t="s">
        <v>1429</v>
      </c>
      <c r="AW2645" s="5" t="s">
        <v>129</v>
      </c>
      <c r="AX2645" s="5" t="s">
        <v>1430</v>
      </c>
      <c r="AY2645" s="5" t="s">
        <v>1431</v>
      </c>
      <c r="AZ2645" s="5" t="s">
        <v>11</v>
      </c>
      <c r="BA2645" s="4" t="s">
        <v>1432</v>
      </c>
      <c r="BB2645" s="5" t="s">
        <v>1433</v>
      </c>
      <c r="BC2645" s="5" t="s">
        <v>2868</v>
      </c>
      <c r="BD2645" s="5" t="s">
        <v>2870</v>
      </c>
      <c r="BE2645" s="5" t="s">
        <v>260</v>
      </c>
      <c r="BF2645" s="5" t="s">
        <v>1333</v>
      </c>
      <c r="BG2645" s="5" t="s">
        <v>2871</v>
      </c>
      <c r="BH2645" s="5" t="s">
        <v>1343</v>
      </c>
    </row>
    <row r="2646" spans="1:60" x14ac:dyDescent="0.25">
      <c r="A2646">
        <f t="shared" si="221"/>
        <v>97455</v>
      </c>
      <c r="B2646">
        <f t="shared" si="222"/>
        <v>50100498</v>
      </c>
      <c r="C2646" t="str">
        <f t="shared" si="223"/>
        <v>CC</v>
      </c>
      <c r="D2646" t="str">
        <f t="shared" si="220"/>
        <v>REGION GRAND SUD</v>
      </c>
      <c r="E2646" s="12" t="str">
        <f t="shared" si="224"/>
        <v>TERRAIN</v>
      </c>
      <c r="F2646" s="4" t="s">
        <v>10185</v>
      </c>
      <c r="G2646" s="4" t="s">
        <v>10186</v>
      </c>
      <c r="H2646" s="5">
        <v>2</v>
      </c>
      <c r="I2646" s="5" t="s">
        <v>6943</v>
      </c>
      <c r="J2646" s="5"/>
      <c r="K2646" s="5"/>
      <c r="L2646" s="5"/>
      <c r="M2646" s="5" t="s">
        <v>1343</v>
      </c>
      <c r="N2646" s="5"/>
      <c r="O2646" s="5"/>
      <c r="P2646" s="5"/>
      <c r="Q2646" s="5"/>
      <c r="R2646" s="5"/>
      <c r="S2646" s="5"/>
      <c r="T2646" s="5"/>
      <c r="U2646" s="6">
        <v>45566</v>
      </c>
      <c r="V2646" s="5"/>
      <c r="W2646" s="4" t="s">
        <v>1329</v>
      </c>
      <c r="X2646" s="5"/>
      <c r="Y2646" s="5"/>
      <c r="Z2646" s="5"/>
      <c r="AA2646" s="5" t="s">
        <v>3423</v>
      </c>
      <c r="AB2646" s="5"/>
      <c r="AC2646" s="5"/>
      <c r="AD2646" s="5"/>
      <c r="AE2646" s="5"/>
      <c r="AF2646" s="5"/>
      <c r="AG2646" s="5"/>
      <c r="AH2646" s="5"/>
      <c r="AI2646" s="5"/>
      <c r="AJ2646" s="5"/>
      <c r="AK2646" s="5"/>
      <c r="AL2646" s="5"/>
      <c r="AM2646" s="5"/>
      <c r="AN2646" s="5"/>
      <c r="AO2646" s="5"/>
      <c r="AP2646" s="5" t="s">
        <v>1335</v>
      </c>
      <c r="AQ2646" s="4" t="s">
        <v>1336</v>
      </c>
      <c r="AR2646" s="5" t="s">
        <v>12476</v>
      </c>
      <c r="AS2646" s="5" t="s">
        <v>1427</v>
      </c>
      <c r="AT2646" s="5" t="s">
        <v>1428</v>
      </c>
      <c r="AU2646" s="5" t="s">
        <v>41</v>
      </c>
      <c r="AV2646" s="4" t="s">
        <v>1429</v>
      </c>
      <c r="AW2646" s="5" t="s">
        <v>129</v>
      </c>
      <c r="AX2646" s="5" t="s">
        <v>1430</v>
      </c>
      <c r="AY2646" s="5" t="s">
        <v>1431</v>
      </c>
      <c r="AZ2646" s="5" t="s">
        <v>11</v>
      </c>
      <c r="BA2646" s="4" t="s">
        <v>1432</v>
      </c>
      <c r="BB2646" s="5" t="s">
        <v>1433</v>
      </c>
      <c r="BC2646" s="5"/>
      <c r="BD2646" s="5"/>
      <c r="BE2646" s="5"/>
      <c r="BF2646" s="5"/>
      <c r="BG2646" s="5" t="s">
        <v>10186</v>
      </c>
      <c r="BH2646" s="5" t="s">
        <v>1343</v>
      </c>
    </row>
    <row r="2647" spans="1:60" x14ac:dyDescent="0.25">
      <c r="A2647">
        <f t="shared" si="221"/>
        <v>97450</v>
      </c>
      <c r="B2647">
        <f t="shared" si="222"/>
        <v>50100497</v>
      </c>
      <c r="C2647" t="str">
        <f t="shared" si="223"/>
        <v>CC</v>
      </c>
      <c r="D2647" t="str">
        <f t="shared" si="220"/>
        <v>REGION GRAND SUD</v>
      </c>
      <c r="E2647" s="12" t="str">
        <f t="shared" si="224"/>
        <v>TERRAIN</v>
      </c>
      <c r="F2647" s="4" t="s">
        <v>10187</v>
      </c>
      <c r="G2647" s="4" t="s">
        <v>2087</v>
      </c>
      <c r="H2647" s="5">
        <v>2</v>
      </c>
      <c r="I2647" s="5" t="s">
        <v>6943</v>
      </c>
      <c r="J2647" s="5"/>
      <c r="K2647" s="5"/>
      <c r="L2647" s="5"/>
      <c r="M2647" s="5" t="s">
        <v>1343</v>
      </c>
      <c r="N2647" s="5"/>
      <c r="O2647" s="5"/>
      <c r="P2647" s="5"/>
      <c r="Q2647" s="5"/>
      <c r="R2647" s="5"/>
      <c r="S2647" s="5"/>
      <c r="T2647" s="5"/>
      <c r="U2647" s="6">
        <v>45627</v>
      </c>
      <c r="V2647" s="5"/>
      <c r="W2647" s="4" t="s">
        <v>1329</v>
      </c>
      <c r="X2647" s="5"/>
      <c r="Y2647" s="5"/>
      <c r="Z2647" s="5"/>
      <c r="AA2647" s="5" t="s">
        <v>2084</v>
      </c>
      <c r="AB2647" s="5"/>
      <c r="AC2647" s="5"/>
      <c r="AD2647" s="5"/>
      <c r="AE2647" s="5"/>
      <c r="AF2647" s="5"/>
      <c r="AG2647" s="5"/>
      <c r="AH2647" s="5"/>
      <c r="AI2647" s="5"/>
      <c r="AJ2647" s="5"/>
      <c r="AK2647" s="5"/>
      <c r="AL2647" s="5"/>
      <c r="AM2647" s="5"/>
      <c r="AN2647" s="5"/>
      <c r="AO2647" s="5"/>
      <c r="AP2647" s="5" t="s">
        <v>1335</v>
      </c>
      <c r="AQ2647" s="4" t="s">
        <v>1336</v>
      </c>
      <c r="AR2647" s="5" t="s">
        <v>12476</v>
      </c>
      <c r="AS2647" s="4" t="s">
        <v>1427</v>
      </c>
      <c r="AT2647" s="5" t="s">
        <v>1428</v>
      </c>
      <c r="AU2647" s="5" t="s">
        <v>41</v>
      </c>
      <c r="AV2647" s="4" t="s">
        <v>1429</v>
      </c>
      <c r="AW2647" s="5" t="s">
        <v>129</v>
      </c>
      <c r="AX2647" s="5" t="s">
        <v>5448</v>
      </c>
      <c r="AY2647" s="5" t="s">
        <v>5452</v>
      </c>
      <c r="AZ2647" s="5" t="s">
        <v>1357</v>
      </c>
      <c r="BA2647" s="4" t="s">
        <v>7090</v>
      </c>
      <c r="BB2647" s="5" t="s">
        <v>11112</v>
      </c>
      <c r="BC2647" s="5"/>
      <c r="BD2647" s="5"/>
      <c r="BE2647" s="5"/>
      <c r="BF2647" s="5"/>
      <c r="BG2647" s="5" t="s">
        <v>2087</v>
      </c>
      <c r="BH2647" s="5" t="s">
        <v>1343</v>
      </c>
    </row>
    <row r="2648" spans="1:60" x14ac:dyDescent="0.25">
      <c r="A2648">
        <f t="shared" si="221"/>
        <v>97448</v>
      </c>
      <c r="B2648">
        <f t="shared" si="222"/>
        <v>50100496</v>
      </c>
      <c r="C2648" t="str">
        <f t="shared" si="223"/>
        <v>CC</v>
      </c>
      <c r="D2648" t="str">
        <f t="shared" si="220"/>
        <v>REGION GRAND SUD</v>
      </c>
      <c r="E2648" s="12" t="str">
        <f t="shared" si="224"/>
        <v>TERRAIN</v>
      </c>
      <c r="F2648" s="4" t="s">
        <v>10188</v>
      </c>
      <c r="G2648" s="4" t="s">
        <v>10189</v>
      </c>
      <c r="H2648" s="5">
        <v>2</v>
      </c>
      <c r="I2648" s="5" t="s">
        <v>6943</v>
      </c>
      <c r="J2648" s="5"/>
      <c r="K2648" s="5"/>
      <c r="L2648" s="5"/>
      <c r="M2648" s="5" t="s">
        <v>1343</v>
      </c>
      <c r="N2648" s="5"/>
      <c r="O2648" s="5"/>
      <c r="P2648" s="5"/>
      <c r="Q2648" s="5"/>
      <c r="R2648" s="5"/>
      <c r="S2648" s="5"/>
      <c r="T2648" s="5"/>
      <c r="U2648" s="6">
        <v>45566</v>
      </c>
      <c r="V2648" s="5"/>
      <c r="W2648" s="4" t="s">
        <v>1329</v>
      </c>
      <c r="X2648" s="5"/>
      <c r="Y2648" s="5"/>
      <c r="Z2648" s="5"/>
      <c r="AA2648" s="5" t="s">
        <v>4201</v>
      </c>
      <c r="AB2648" s="5"/>
      <c r="AC2648" s="5"/>
      <c r="AD2648" s="5"/>
      <c r="AE2648" s="5"/>
      <c r="AF2648" s="5"/>
      <c r="AG2648" s="5"/>
      <c r="AH2648" s="5"/>
      <c r="AI2648" s="5"/>
      <c r="AJ2648" s="5"/>
      <c r="AK2648" s="5"/>
      <c r="AL2648" s="5"/>
      <c r="AM2648" s="5"/>
      <c r="AN2648" s="5"/>
      <c r="AO2648" s="5"/>
      <c r="AP2648" s="5" t="s">
        <v>1335</v>
      </c>
      <c r="AQ2648" s="4" t="s">
        <v>1336</v>
      </c>
      <c r="AR2648" s="5" t="s">
        <v>12476</v>
      </c>
      <c r="AS2648" s="4" t="s">
        <v>1427</v>
      </c>
      <c r="AT2648" s="5" t="s">
        <v>1428</v>
      </c>
      <c r="AU2648" s="5" t="s">
        <v>41</v>
      </c>
      <c r="AV2648" s="4" t="s">
        <v>1429</v>
      </c>
      <c r="AW2648" s="5" t="s">
        <v>129</v>
      </c>
      <c r="AX2648" s="5" t="s">
        <v>1430</v>
      </c>
      <c r="AY2648" s="5" t="s">
        <v>1431</v>
      </c>
      <c r="AZ2648" s="5" t="s">
        <v>11</v>
      </c>
      <c r="BA2648" s="4" t="s">
        <v>1432</v>
      </c>
      <c r="BB2648" s="5" t="s">
        <v>1433</v>
      </c>
      <c r="BC2648" s="5"/>
      <c r="BD2648" s="5"/>
      <c r="BE2648" s="5"/>
      <c r="BF2648" s="5"/>
      <c r="BG2648" s="5" t="s">
        <v>10189</v>
      </c>
      <c r="BH2648" s="5" t="s">
        <v>1343</v>
      </c>
    </row>
    <row r="2649" spans="1:60" x14ac:dyDescent="0.25">
      <c r="A2649">
        <f t="shared" si="221"/>
        <v>97447</v>
      </c>
      <c r="B2649">
        <f t="shared" si="222"/>
        <v>50100495</v>
      </c>
      <c r="C2649" t="str">
        <f t="shared" si="223"/>
        <v>CC</v>
      </c>
      <c r="D2649" t="str">
        <f t="shared" si="220"/>
        <v>REGION GRAND SUD</v>
      </c>
      <c r="E2649" s="12" t="str">
        <f t="shared" si="224"/>
        <v>TERRAIN</v>
      </c>
      <c r="F2649" s="4" t="s">
        <v>10190</v>
      </c>
      <c r="G2649" s="4" t="s">
        <v>10191</v>
      </c>
      <c r="H2649" s="5">
        <v>2</v>
      </c>
      <c r="I2649" s="5" t="s">
        <v>6943</v>
      </c>
      <c r="J2649" s="5"/>
      <c r="K2649" s="5"/>
      <c r="L2649" s="5"/>
      <c r="M2649" s="5" t="s">
        <v>1343</v>
      </c>
      <c r="N2649" s="5"/>
      <c r="O2649" s="5"/>
      <c r="P2649" s="5"/>
      <c r="Q2649" s="5"/>
      <c r="R2649" s="5"/>
      <c r="S2649" s="5"/>
      <c r="T2649" s="5"/>
      <c r="U2649" s="6">
        <v>45627</v>
      </c>
      <c r="V2649" s="5"/>
      <c r="W2649" s="4" t="s">
        <v>1329</v>
      </c>
      <c r="X2649" s="5"/>
      <c r="Y2649" s="5"/>
      <c r="Z2649" s="5"/>
      <c r="AA2649" s="5" t="s">
        <v>5170</v>
      </c>
      <c r="AB2649" s="5"/>
      <c r="AC2649" s="5"/>
      <c r="AD2649" s="5"/>
      <c r="AE2649" s="5"/>
      <c r="AF2649" s="5"/>
      <c r="AG2649" s="5"/>
      <c r="AH2649" s="5"/>
      <c r="AI2649" s="5"/>
      <c r="AJ2649" s="5"/>
      <c r="AK2649" s="5"/>
      <c r="AL2649" s="5"/>
      <c r="AM2649" s="5"/>
      <c r="AN2649" s="5"/>
      <c r="AO2649" s="5"/>
      <c r="AP2649" s="5" t="s">
        <v>1335</v>
      </c>
      <c r="AQ2649" s="4" t="s">
        <v>1336</v>
      </c>
      <c r="AR2649" s="5" t="s">
        <v>12476</v>
      </c>
      <c r="AS2649" s="4" t="s">
        <v>1427</v>
      </c>
      <c r="AT2649" s="5" t="s">
        <v>1428</v>
      </c>
      <c r="AU2649" s="5" t="s">
        <v>41</v>
      </c>
      <c r="AV2649" s="4" t="s">
        <v>1429</v>
      </c>
      <c r="AW2649" s="5" t="s">
        <v>129</v>
      </c>
      <c r="AX2649" s="5" t="s">
        <v>5448</v>
      </c>
      <c r="AY2649" s="5" t="s">
        <v>5452</v>
      </c>
      <c r="AZ2649" s="5" t="s">
        <v>1357</v>
      </c>
      <c r="BA2649" s="4" t="s">
        <v>7090</v>
      </c>
      <c r="BB2649" s="5" t="s">
        <v>11112</v>
      </c>
      <c r="BC2649" s="5"/>
      <c r="BD2649" s="5"/>
      <c r="BE2649" s="5"/>
      <c r="BF2649" s="5"/>
      <c r="BG2649" s="5" t="s">
        <v>10191</v>
      </c>
      <c r="BH2649" s="5" t="s">
        <v>1343</v>
      </c>
    </row>
    <row r="2650" spans="1:60" x14ac:dyDescent="0.25">
      <c r="A2650">
        <f t="shared" si="221"/>
        <v>97446</v>
      </c>
      <c r="B2650">
        <f t="shared" si="222"/>
        <v>50100494</v>
      </c>
      <c r="C2650" t="str">
        <f t="shared" si="223"/>
        <v>CC</v>
      </c>
      <c r="D2650" t="str">
        <f t="shared" si="220"/>
        <v>REGION GRAND SUD</v>
      </c>
      <c r="E2650" s="12" t="str">
        <f t="shared" si="224"/>
        <v>TERRAIN</v>
      </c>
      <c r="F2650" s="4" t="s">
        <v>10192</v>
      </c>
      <c r="G2650" s="4" t="s">
        <v>3937</v>
      </c>
      <c r="H2650" s="5">
        <v>2</v>
      </c>
      <c r="I2650" s="5" t="s">
        <v>6943</v>
      </c>
      <c r="J2650" s="5"/>
      <c r="K2650" s="5"/>
      <c r="L2650" s="5"/>
      <c r="M2650" s="5" t="s">
        <v>1343</v>
      </c>
      <c r="N2650" s="5"/>
      <c r="O2650" s="5"/>
      <c r="P2650" s="5"/>
      <c r="Q2650" s="5"/>
      <c r="R2650" s="5"/>
      <c r="S2650" s="5"/>
      <c r="T2650" s="5"/>
      <c r="U2650" s="6">
        <v>45566</v>
      </c>
      <c r="V2650" s="5"/>
      <c r="W2650" s="4" t="s">
        <v>1329</v>
      </c>
      <c r="X2650" s="5"/>
      <c r="Y2650" s="5"/>
      <c r="Z2650" s="5"/>
      <c r="AA2650" s="5" t="s">
        <v>3854</v>
      </c>
      <c r="AB2650" s="5"/>
      <c r="AC2650" s="5"/>
      <c r="AD2650" s="5"/>
      <c r="AE2650" s="5"/>
      <c r="AF2650" s="5"/>
      <c r="AG2650" s="5"/>
      <c r="AH2650" s="5"/>
      <c r="AI2650" s="5"/>
      <c r="AJ2650" s="5"/>
      <c r="AK2650" s="5"/>
      <c r="AL2650" s="5"/>
      <c r="AM2650" s="5"/>
      <c r="AN2650" s="5"/>
      <c r="AO2650" s="5"/>
      <c r="AP2650" s="5" t="s">
        <v>1335</v>
      </c>
      <c r="AQ2650" s="4" t="s">
        <v>1336</v>
      </c>
      <c r="AR2650" s="5" t="s">
        <v>12476</v>
      </c>
      <c r="AS2650" s="4" t="s">
        <v>1427</v>
      </c>
      <c r="AT2650" s="5" t="s">
        <v>1428</v>
      </c>
      <c r="AU2650" s="5" t="s">
        <v>41</v>
      </c>
      <c r="AV2650" s="4" t="s">
        <v>1429</v>
      </c>
      <c r="AW2650" s="5" t="s">
        <v>129</v>
      </c>
      <c r="AX2650" s="5" t="s">
        <v>1430</v>
      </c>
      <c r="AY2650" s="5" t="s">
        <v>1431</v>
      </c>
      <c r="AZ2650" s="5" t="s">
        <v>11</v>
      </c>
      <c r="BA2650" s="4" t="s">
        <v>1432</v>
      </c>
      <c r="BB2650" s="5" t="s">
        <v>1433</v>
      </c>
      <c r="BC2650" s="5" t="s">
        <v>3934</v>
      </c>
      <c r="BD2650" s="5" t="s">
        <v>3936</v>
      </c>
      <c r="BE2650" s="5" t="s">
        <v>25</v>
      </c>
      <c r="BF2650" s="5" t="s">
        <v>1333</v>
      </c>
      <c r="BG2650" s="5" t="s">
        <v>3937</v>
      </c>
      <c r="BH2650" s="5" t="s">
        <v>1343</v>
      </c>
    </row>
    <row r="2651" spans="1:60" x14ac:dyDescent="0.25">
      <c r="A2651">
        <f t="shared" si="221"/>
        <v>97441</v>
      </c>
      <c r="B2651">
        <f t="shared" si="222"/>
        <v>50100492</v>
      </c>
      <c r="C2651" t="str">
        <f t="shared" si="223"/>
        <v>CC</v>
      </c>
      <c r="D2651" t="str">
        <f t="shared" si="220"/>
        <v>REGION GRAND SUD</v>
      </c>
      <c r="E2651" s="12" t="str">
        <f t="shared" si="224"/>
        <v>TERRAIN</v>
      </c>
      <c r="F2651" s="4" t="s">
        <v>10193</v>
      </c>
      <c r="G2651" s="4" t="s">
        <v>4254</v>
      </c>
      <c r="H2651" s="5">
        <v>2</v>
      </c>
      <c r="I2651" s="5" t="s">
        <v>6943</v>
      </c>
      <c r="J2651" s="5"/>
      <c r="K2651" s="5"/>
      <c r="L2651" s="5"/>
      <c r="M2651" s="5" t="s">
        <v>1343</v>
      </c>
      <c r="N2651" s="5"/>
      <c r="O2651" s="5"/>
      <c r="P2651" s="5"/>
      <c r="Q2651" s="5"/>
      <c r="R2651" s="5"/>
      <c r="S2651" s="5"/>
      <c r="T2651" s="5"/>
      <c r="U2651" s="6">
        <v>45566</v>
      </c>
      <c r="V2651" s="5"/>
      <c r="W2651" s="4" t="s">
        <v>1329</v>
      </c>
      <c r="X2651" s="5"/>
      <c r="Y2651" s="5"/>
      <c r="Z2651" s="5"/>
      <c r="AA2651" s="5" t="s">
        <v>4252</v>
      </c>
      <c r="AB2651" s="5"/>
      <c r="AC2651" s="5"/>
      <c r="AD2651" s="5"/>
      <c r="AE2651" s="5"/>
      <c r="AF2651" s="5"/>
      <c r="AG2651" s="5"/>
      <c r="AH2651" s="5"/>
      <c r="AI2651" s="5"/>
      <c r="AJ2651" s="5"/>
      <c r="AK2651" s="5"/>
      <c r="AL2651" s="5"/>
      <c r="AM2651" s="5"/>
      <c r="AN2651" s="5"/>
      <c r="AO2651" s="5"/>
      <c r="AP2651" s="5" t="s">
        <v>1335</v>
      </c>
      <c r="AQ2651" s="4" t="s">
        <v>1336</v>
      </c>
      <c r="AR2651" s="5" t="s">
        <v>12476</v>
      </c>
      <c r="AS2651" s="4" t="s">
        <v>1473</v>
      </c>
      <c r="AT2651" s="5" t="s">
        <v>1474</v>
      </c>
      <c r="AU2651" s="5" t="s">
        <v>41</v>
      </c>
      <c r="AV2651" s="4" t="s">
        <v>1475</v>
      </c>
      <c r="AW2651" s="5" t="s">
        <v>58</v>
      </c>
      <c r="AX2651" s="5" t="s">
        <v>1819</v>
      </c>
      <c r="AY2651" s="5" t="s">
        <v>1820</v>
      </c>
      <c r="AZ2651" s="5" t="s">
        <v>11</v>
      </c>
      <c r="BA2651" s="4" t="s">
        <v>1821</v>
      </c>
      <c r="BB2651" s="5" t="s">
        <v>1822</v>
      </c>
      <c r="BC2651" s="5" t="s">
        <v>4251</v>
      </c>
      <c r="BD2651" s="5" t="s">
        <v>4253</v>
      </c>
      <c r="BE2651" s="5" t="s">
        <v>25</v>
      </c>
      <c r="BF2651" s="5" t="s">
        <v>1333</v>
      </c>
      <c r="BG2651" s="5" t="s">
        <v>4254</v>
      </c>
      <c r="BH2651" s="5" t="s">
        <v>1343</v>
      </c>
    </row>
    <row r="2652" spans="1:60" x14ac:dyDescent="0.25">
      <c r="A2652">
        <f t="shared" si="221"/>
        <v>97431</v>
      </c>
      <c r="B2652">
        <f t="shared" si="222"/>
        <v>50100491</v>
      </c>
      <c r="C2652" t="str">
        <f t="shared" si="223"/>
        <v>CC</v>
      </c>
      <c r="D2652" t="str">
        <f t="shared" si="220"/>
        <v>REGION GRAND SUD</v>
      </c>
      <c r="E2652" s="12" t="str">
        <f t="shared" si="224"/>
        <v>TERRAIN</v>
      </c>
      <c r="F2652" s="4" t="s">
        <v>10194</v>
      </c>
      <c r="G2652" s="4" t="s">
        <v>10195</v>
      </c>
      <c r="H2652" s="5">
        <v>2</v>
      </c>
      <c r="I2652" s="5" t="s">
        <v>6943</v>
      </c>
      <c r="J2652" s="5"/>
      <c r="K2652" s="5"/>
      <c r="L2652" s="5"/>
      <c r="M2652" s="5" t="s">
        <v>1343</v>
      </c>
      <c r="N2652" s="5"/>
      <c r="O2652" s="5"/>
      <c r="P2652" s="5"/>
      <c r="Q2652" s="5"/>
      <c r="R2652" s="5"/>
      <c r="S2652" s="5"/>
      <c r="T2652" s="5"/>
      <c r="U2652" s="6">
        <v>45627</v>
      </c>
      <c r="V2652" s="5"/>
      <c r="W2652" s="4" t="s">
        <v>1329</v>
      </c>
      <c r="X2652" s="5"/>
      <c r="Y2652" s="5"/>
      <c r="Z2652" s="5"/>
      <c r="AA2652" s="5" t="s">
        <v>8459</v>
      </c>
      <c r="AB2652" s="5"/>
      <c r="AC2652" s="5"/>
      <c r="AD2652" s="5"/>
      <c r="AE2652" s="5"/>
      <c r="AF2652" s="5"/>
      <c r="AG2652" s="5"/>
      <c r="AH2652" s="5"/>
      <c r="AI2652" s="5"/>
      <c r="AJ2652" s="5"/>
      <c r="AK2652" s="5"/>
      <c r="AL2652" s="5"/>
      <c r="AM2652" s="5"/>
      <c r="AN2652" s="5"/>
      <c r="AO2652" s="5"/>
      <c r="AP2652" s="5" t="s">
        <v>1335</v>
      </c>
      <c r="AQ2652" s="4" t="s">
        <v>1336</v>
      </c>
      <c r="AR2652" s="5" t="s">
        <v>12476</v>
      </c>
      <c r="AS2652" s="4" t="s">
        <v>1795</v>
      </c>
      <c r="AT2652" s="5" t="s">
        <v>1796</v>
      </c>
      <c r="AU2652" s="5" t="s">
        <v>41</v>
      </c>
      <c r="AV2652" s="4" t="s">
        <v>1797</v>
      </c>
      <c r="AW2652" s="5" t="s">
        <v>227</v>
      </c>
      <c r="AX2652" s="5" t="s">
        <v>3545</v>
      </c>
      <c r="AY2652" s="5" t="s">
        <v>3546</v>
      </c>
      <c r="AZ2652" s="5" t="s">
        <v>11</v>
      </c>
      <c r="BA2652" s="4" t="s">
        <v>3547</v>
      </c>
      <c r="BB2652" s="5" t="s">
        <v>3548</v>
      </c>
      <c r="BC2652" s="5"/>
      <c r="BD2652" s="5"/>
      <c r="BE2652" s="5"/>
      <c r="BF2652" s="5"/>
      <c r="BG2652" s="5" t="s">
        <v>10195</v>
      </c>
      <c r="BH2652" s="5" t="s">
        <v>1343</v>
      </c>
    </row>
    <row r="2653" spans="1:60" x14ac:dyDescent="0.25">
      <c r="A2653">
        <f t="shared" si="221"/>
        <v>97430</v>
      </c>
      <c r="B2653">
        <f t="shared" si="222"/>
        <v>50100490</v>
      </c>
      <c r="C2653" t="str">
        <f t="shared" si="223"/>
        <v>CC</v>
      </c>
      <c r="D2653" t="str">
        <f t="shared" si="220"/>
        <v>REGION GRAND SUD</v>
      </c>
      <c r="E2653" s="12" t="str">
        <f t="shared" si="224"/>
        <v>TERRAIN</v>
      </c>
      <c r="F2653" s="4" t="s">
        <v>10196</v>
      </c>
      <c r="G2653" s="4" t="s">
        <v>10197</v>
      </c>
      <c r="H2653" s="5">
        <v>2</v>
      </c>
      <c r="I2653" s="5" t="s">
        <v>6943</v>
      </c>
      <c r="J2653" s="5"/>
      <c r="K2653" s="5"/>
      <c r="L2653" s="5"/>
      <c r="M2653" s="5" t="s">
        <v>1343</v>
      </c>
      <c r="N2653" s="5"/>
      <c r="O2653" s="5"/>
      <c r="P2653" s="5"/>
      <c r="Q2653" s="5"/>
      <c r="R2653" s="5"/>
      <c r="S2653" s="5"/>
      <c r="T2653" s="5"/>
      <c r="U2653" s="6">
        <v>45627</v>
      </c>
      <c r="V2653" s="5"/>
      <c r="W2653" s="4" t="s">
        <v>1329</v>
      </c>
      <c r="X2653" s="5"/>
      <c r="Y2653" s="5"/>
      <c r="Z2653" s="5"/>
      <c r="AA2653" s="5" t="s">
        <v>8796</v>
      </c>
      <c r="AB2653" s="5"/>
      <c r="AC2653" s="5"/>
      <c r="AD2653" s="5"/>
      <c r="AE2653" s="5"/>
      <c r="AF2653" s="5"/>
      <c r="AG2653" s="5"/>
      <c r="AH2653" s="5"/>
      <c r="AI2653" s="5"/>
      <c r="AJ2653" s="5"/>
      <c r="AK2653" s="5"/>
      <c r="AL2653" s="5"/>
      <c r="AM2653" s="5"/>
      <c r="AN2653" s="5"/>
      <c r="AO2653" s="5"/>
      <c r="AP2653" s="5" t="s">
        <v>1335</v>
      </c>
      <c r="AQ2653" s="4" t="s">
        <v>1336</v>
      </c>
      <c r="AR2653" s="5" t="s">
        <v>12476</v>
      </c>
      <c r="AS2653" s="4" t="s">
        <v>1795</v>
      </c>
      <c r="AT2653" s="5" t="s">
        <v>1796</v>
      </c>
      <c r="AU2653" s="5" t="s">
        <v>41</v>
      </c>
      <c r="AV2653" s="4" t="s">
        <v>1797</v>
      </c>
      <c r="AW2653" s="5" t="s">
        <v>227</v>
      </c>
      <c r="AX2653" s="5" t="s">
        <v>2500</v>
      </c>
      <c r="AY2653" s="5" t="s">
        <v>2501</v>
      </c>
      <c r="AZ2653" s="5" t="s">
        <v>11</v>
      </c>
      <c r="BA2653" s="4" t="s">
        <v>2502</v>
      </c>
      <c r="BB2653" s="5" t="s">
        <v>2503</v>
      </c>
      <c r="BC2653" s="5"/>
      <c r="BD2653" s="5"/>
      <c r="BE2653" s="5"/>
      <c r="BF2653" s="5"/>
      <c r="BG2653" s="5" t="s">
        <v>10197</v>
      </c>
      <c r="BH2653" s="5" t="s">
        <v>1343</v>
      </c>
    </row>
    <row r="2654" spans="1:60" x14ac:dyDescent="0.25">
      <c r="A2654">
        <f t="shared" si="221"/>
        <v>97427</v>
      </c>
      <c r="B2654">
        <f t="shared" si="222"/>
        <v>50100489</v>
      </c>
      <c r="C2654" t="str">
        <f t="shared" si="223"/>
        <v>CC</v>
      </c>
      <c r="D2654" t="str">
        <f t="shared" si="220"/>
        <v>REGION GRAND SUD</v>
      </c>
      <c r="E2654" s="12" t="str">
        <f t="shared" si="224"/>
        <v>TERRAIN</v>
      </c>
      <c r="F2654" s="4" t="s">
        <v>10198</v>
      </c>
      <c r="G2654" s="4" t="s">
        <v>10199</v>
      </c>
      <c r="H2654" s="5">
        <v>2</v>
      </c>
      <c r="I2654" s="5" t="s">
        <v>6943</v>
      </c>
      <c r="J2654" s="5"/>
      <c r="K2654" s="5"/>
      <c r="L2654" s="5"/>
      <c r="M2654" s="5" t="s">
        <v>1343</v>
      </c>
      <c r="N2654" s="5"/>
      <c r="O2654" s="5"/>
      <c r="P2654" s="5"/>
      <c r="Q2654" s="5"/>
      <c r="R2654" s="5"/>
      <c r="S2654" s="5"/>
      <c r="T2654" s="5"/>
      <c r="U2654" s="6">
        <v>45627</v>
      </c>
      <c r="V2654" s="5"/>
      <c r="W2654" s="4" t="s">
        <v>1329</v>
      </c>
      <c r="X2654" s="5"/>
      <c r="Y2654" s="5"/>
      <c r="Z2654" s="5"/>
      <c r="AA2654" s="5" t="s">
        <v>2516</v>
      </c>
      <c r="AB2654" s="5"/>
      <c r="AC2654" s="5"/>
      <c r="AD2654" s="5"/>
      <c r="AE2654" s="5"/>
      <c r="AF2654" s="5"/>
      <c r="AG2654" s="5"/>
      <c r="AH2654" s="5"/>
      <c r="AI2654" s="5"/>
      <c r="AJ2654" s="5"/>
      <c r="AK2654" s="5"/>
      <c r="AL2654" s="5"/>
      <c r="AM2654" s="5"/>
      <c r="AN2654" s="5"/>
      <c r="AO2654" s="5"/>
      <c r="AP2654" s="5" t="s">
        <v>1335</v>
      </c>
      <c r="AQ2654" s="4" t="s">
        <v>1336</v>
      </c>
      <c r="AR2654" s="5" t="s">
        <v>12476</v>
      </c>
      <c r="AS2654" s="4" t="s">
        <v>1795</v>
      </c>
      <c r="AT2654" s="5" t="s">
        <v>1796</v>
      </c>
      <c r="AU2654" s="5" t="s">
        <v>41</v>
      </c>
      <c r="AV2654" s="4" t="s">
        <v>1797</v>
      </c>
      <c r="AW2654" s="5" t="s">
        <v>227</v>
      </c>
      <c r="AX2654" s="5" t="s">
        <v>1951</v>
      </c>
      <c r="AY2654" s="5" t="s">
        <v>1952</v>
      </c>
      <c r="AZ2654" s="5" t="s">
        <v>11</v>
      </c>
      <c r="BA2654" s="4" t="s">
        <v>1953</v>
      </c>
      <c r="BB2654" s="5" t="s">
        <v>1954</v>
      </c>
      <c r="BC2654" s="5" t="s">
        <v>11133</v>
      </c>
      <c r="BD2654" s="5" t="s">
        <v>11134</v>
      </c>
      <c r="BE2654" s="5" t="s">
        <v>245</v>
      </c>
      <c r="BF2654" s="5" t="s">
        <v>1333</v>
      </c>
      <c r="BG2654" s="5" t="s">
        <v>10199</v>
      </c>
      <c r="BH2654" s="5" t="s">
        <v>1343</v>
      </c>
    </row>
    <row r="2655" spans="1:60" x14ac:dyDescent="0.25">
      <c r="A2655">
        <f t="shared" si="221"/>
        <v>97425</v>
      </c>
      <c r="B2655">
        <f t="shared" si="222"/>
        <v>50100488</v>
      </c>
      <c r="C2655" t="str">
        <f t="shared" si="223"/>
        <v>CC</v>
      </c>
      <c r="D2655" t="str">
        <f t="shared" si="220"/>
        <v>REGION GRAND SUD</v>
      </c>
      <c r="E2655" s="12" t="str">
        <f t="shared" si="224"/>
        <v>TERRAIN</v>
      </c>
      <c r="F2655" s="4" t="s">
        <v>10200</v>
      </c>
      <c r="G2655" s="4" t="s">
        <v>10201</v>
      </c>
      <c r="H2655" s="5">
        <v>2</v>
      </c>
      <c r="I2655" s="5" t="s">
        <v>6943</v>
      </c>
      <c r="J2655" s="5"/>
      <c r="K2655" s="5"/>
      <c r="L2655" s="5"/>
      <c r="M2655" s="5" t="s">
        <v>1343</v>
      </c>
      <c r="N2655" s="5"/>
      <c r="O2655" s="5"/>
      <c r="P2655" s="5"/>
      <c r="Q2655" s="5"/>
      <c r="R2655" s="5"/>
      <c r="S2655" s="5"/>
      <c r="T2655" s="5"/>
      <c r="U2655" s="6">
        <v>45627</v>
      </c>
      <c r="V2655" s="5"/>
      <c r="W2655" s="4" t="s">
        <v>1329</v>
      </c>
      <c r="X2655" s="5"/>
      <c r="Y2655" s="5"/>
      <c r="Z2655" s="5"/>
      <c r="AA2655" s="5" t="s">
        <v>1664</v>
      </c>
      <c r="AB2655" s="5"/>
      <c r="AC2655" s="5"/>
      <c r="AD2655" s="5"/>
      <c r="AE2655" s="5"/>
      <c r="AF2655" s="5"/>
      <c r="AG2655" s="5"/>
      <c r="AH2655" s="5"/>
      <c r="AI2655" s="5"/>
      <c r="AJ2655" s="5"/>
      <c r="AK2655" s="5"/>
      <c r="AL2655" s="5"/>
      <c r="AM2655" s="5"/>
      <c r="AN2655" s="5"/>
      <c r="AO2655" s="5"/>
      <c r="AP2655" s="5" t="s">
        <v>1335</v>
      </c>
      <c r="AQ2655" s="4" t="s">
        <v>1336</v>
      </c>
      <c r="AR2655" s="5" t="s">
        <v>12476</v>
      </c>
      <c r="AS2655" s="4" t="s">
        <v>1795</v>
      </c>
      <c r="AT2655" s="5" t="s">
        <v>1796</v>
      </c>
      <c r="AU2655" s="5" t="s">
        <v>41</v>
      </c>
      <c r="AV2655" s="4" t="s">
        <v>1797</v>
      </c>
      <c r="AW2655" s="5" t="s">
        <v>227</v>
      </c>
      <c r="AX2655" s="5" t="s">
        <v>1951</v>
      </c>
      <c r="AY2655" s="5" t="s">
        <v>1952</v>
      </c>
      <c r="AZ2655" s="5" t="s">
        <v>11</v>
      </c>
      <c r="BA2655" s="4" t="s">
        <v>1953</v>
      </c>
      <c r="BB2655" s="5" t="s">
        <v>1954</v>
      </c>
      <c r="BC2655" s="5"/>
      <c r="BD2655" s="5"/>
      <c r="BE2655" s="5"/>
      <c r="BF2655" s="5"/>
      <c r="BG2655" s="5" t="s">
        <v>10201</v>
      </c>
      <c r="BH2655" s="5" t="s">
        <v>1343</v>
      </c>
    </row>
    <row r="2656" spans="1:60" x14ac:dyDescent="0.25">
      <c r="A2656">
        <f t="shared" si="221"/>
        <v>97424</v>
      </c>
      <c r="B2656">
        <f t="shared" si="222"/>
        <v>50100487</v>
      </c>
      <c r="C2656" t="str">
        <f t="shared" si="223"/>
        <v>CC</v>
      </c>
      <c r="D2656" t="str">
        <f t="shared" si="220"/>
        <v>REGION GRAND SUD</v>
      </c>
      <c r="E2656" s="12" t="str">
        <f t="shared" si="224"/>
        <v>TERRAIN</v>
      </c>
      <c r="F2656" s="4" t="s">
        <v>10202</v>
      </c>
      <c r="G2656" s="4" t="s">
        <v>2206</v>
      </c>
      <c r="H2656" s="5">
        <v>2</v>
      </c>
      <c r="I2656" s="5" t="s">
        <v>6943</v>
      </c>
      <c r="J2656" s="5"/>
      <c r="K2656" s="5"/>
      <c r="L2656" s="5"/>
      <c r="M2656" s="5" t="s">
        <v>1343</v>
      </c>
      <c r="N2656" s="5"/>
      <c r="O2656" s="5"/>
      <c r="P2656" s="5"/>
      <c r="Q2656" s="5"/>
      <c r="R2656" s="5"/>
      <c r="S2656" s="5"/>
      <c r="T2656" s="5"/>
      <c r="U2656" s="6">
        <v>45627</v>
      </c>
      <c r="V2656" s="5"/>
      <c r="W2656" s="4" t="s">
        <v>1329</v>
      </c>
      <c r="X2656" s="5"/>
      <c r="Y2656" s="5"/>
      <c r="Z2656" s="5"/>
      <c r="AA2656" s="5" t="s">
        <v>2203</v>
      </c>
      <c r="AB2656" s="5"/>
      <c r="AC2656" s="5"/>
      <c r="AD2656" s="5"/>
      <c r="AE2656" s="5"/>
      <c r="AF2656" s="5"/>
      <c r="AG2656" s="5"/>
      <c r="AH2656" s="5"/>
      <c r="AI2656" s="5"/>
      <c r="AJ2656" s="5"/>
      <c r="AK2656" s="5"/>
      <c r="AL2656" s="5"/>
      <c r="AM2656" s="5"/>
      <c r="AN2656" s="5"/>
      <c r="AO2656" s="5"/>
      <c r="AP2656" s="5" t="s">
        <v>1335</v>
      </c>
      <c r="AQ2656" s="4" t="s">
        <v>1336</v>
      </c>
      <c r="AR2656" s="5" t="s">
        <v>12476</v>
      </c>
      <c r="AS2656" s="4" t="s">
        <v>1795</v>
      </c>
      <c r="AT2656" s="5" t="s">
        <v>1796</v>
      </c>
      <c r="AU2656" s="5" t="s">
        <v>41</v>
      </c>
      <c r="AV2656" s="4" t="s">
        <v>1797</v>
      </c>
      <c r="AW2656" s="5" t="s">
        <v>227</v>
      </c>
      <c r="AX2656" s="5" t="s">
        <v>1951</v>
      </c>
      <c r="AY2656" s="5" t="s">
        <v>1952</v>
      </c>
      <c r="AZ2656" s="5" t="s">
        <v>11</v>
      </c>
      <c r="BA2656" s="4" t="s">
        <v>1953</v>
      </c>
      <c r="BB2656" s="5" t="s">
        <v>1954</v>
      </c>
      <c r="BC2656" s="5" t="s">
        <v>2200</v>
      </c>
      <c r="BD2656" s="5" t="s">
        <v>2205</v>
      </c>
      <c r="BE2656" s="5" t="s">
        <v>25</v>
      </c>
      <c r="BF2656" s="5" t="s">
        <v>1333</v>
      </c>
      <c r="BG2656" s="5" t="s">
        <v>2206</v>
      </c>
      <c r="BH2656" s="5" t="s">
        <v>1343</v>
      </c>
    </row>
    <row r="2657" spans="1:60" x14ac:dyDescent="0.25">
      <c r="A2657">
        <f t="shared" si="221"/>
        <v>97423</v>
      </c>
      <c r="B2657">
        <f t="shared" si="222"/>
        <v>50100486</v>
      </c>
      <c r="C2657" t="str">
        <f t="shared" si="223"/>
        <v>CC</v>
      </c>
      <c r="D2657" t="str">
        <f t="shared" si="220"/>
        <v>REGION GRAND SUD</v>
      </c>
      <c r="E2657" s="12" t="str">
        <f t="shared" si="224"/>
        <v>TERRAIN</v>
      </c>
      <c r="F2657" s="4" t="s">
        <v>10203</v>
      </c>
      <c r="G2657" s="4" t="s">
        <v>2845</v>
      </c>
      <c r="H2657" s="5">
        <v>2</v>
      </c>
      <c r="I2657" s="5" t="s">
        <v>6943</v>
      </c>
      <c r="J2657" s="5"/>
      <c r="K2657" s="5"/>
      <c r="L2657" s="5"/>
      <c r="M2657" s="5" t="s">
        <v>1343</v>
      </c>
      <c r="N2657" s="5"/>
      <c r="O2657" s="5"/>
      <c r="P2657" s="5"/>
      <c r="Q2657" s="5"/>
      <c r="R2657" s="5"/>
      <c r="S2657" s="5"/>
      <c r="T2657" s="5"/>
      <c r="U2657" s="6">
        <v>45627</v>
      </c>
      <c r="V2657" s="5"/>
      <c r="W2657" s="4" t="s">
        <v>1329</v>
      </c>
      <c r="X2657" s="5"/>
      <c r="Y2657" s="5"/>
      <c r="Z2657" s="5"/>
      <c r="AA2657" s="5" t="s">
        <v>2842</v>
      </c>
      <c r="AB2657" s="5"/>
      <c r="AC2657" s="5"/>
      <c r="AD2657" s="5"/>
      <c r="AE2657" s="5"/>
      <c r="AF2657" s="5"/>
      <c r="AG2657" s="5"/>
      <c r="AH2657" s="5"/>
      <c r="AI2657" s="5"/>
      <c r="AJ2657" s="5"/>
      <c r="AK2657" s="5"/>
      <c r="AL2657" s="5"/>
      <c r="AM2657" s="5"/>
      <c r="AN2657" s="5"/>
      <c r="AO2657" s="5"/>
      <c r="AP2657" s="5" t="s">
        <v>1335</v>
      </c>
      <c r="AQ2657" s="4" t="s">
        <v>1336</v>
      </c>
      <c r="AR2657" s="5" t="s">
        <v>12476</v>
      </c>
      <c r="AS2657" s="4" t="s">
        <v>1795</v>
      </c>
      <c r="AT2657" s="5" t="s">
        <v>1796</v>
      </c>
      <c r="AU2657" s="5" t="s">
        <v>41</v>
      </c>
      <c r="AV2657" s="4" t="s">
        <v>1797</v>
      </c>
      <c r="AW2657" s="5" t="s">
        <v>227</v>
      </c>
      <c r="AX2657" s="5" t="s">
        <v>1951</v>
      </c>
      <c r="AY2657" s="5" t="s">
        <v>1952</v>
      </c>
      <c r="AZ2657" s="5" t="s">
        <v>11</v>
      </c>
      <c r="BA2657" s="4" t="s">
        <v>1953</v>
      </c>
      <c r="BB2657" s="5" t="s">
        <v>1954</v>
      </c>
      <c r="BC2657" s="5" t="s">
        <v>2840</v>
      </c>
      <c r="BD2657" s="5" t="s">
        <v>2844</v>
      </c>
      <c r="BE2657" s="5" t="s">
        <v>3</v>
      </c>
      <c r="BF2657" s="5" t="s">
        <v>1333</v>
      </c>
      <c r="BG2657" s="5" t="s">
        <v>2845</v>
      </c>
      <c r="BH2657" s="5" t="s">
        <v>1343</v>
      </c>
    </row>
    <row r="2658" spans="1:60" x14ac:dyDescent="0.25">
      <c r="A2658">
        <f t="shared" si="221"/>
        <v>97410</v>
      </c>
      <c r="B2658">
        <f t="shared" si="222"/>
        <v>50100484</v>
      </c>
      <c r="C2658" t="str">
        <f t="shared" si="223"/>
        <v>CC</v>
      </c>
      <c r="D2658" t="str">
        <f t="shared" si="220"/>
        <v>REGION GRAND SUD</v>
      </c>
      <c r="E2658" s="12" t="str">
        <f t="shared" si="224"/>
        <v>TERRAIN</v>
      </c>
      <c r="F2658" s="4" t="s">
        <v>10204</v>
      </c>
      <c r="G2658" s="4" t="s">
        <v>10205</v>
      </c>
      <c r="H2658" s="5">
        <v>2</v>
      </c>
      <c r="I2658" s="5" t="s">
        <v>6943</v>
      </c>
      <c r="J2658" s="5"/>
      <c r="K2658" s="5"/>
      <c r="L2658" s="5"/>
      <c r="M2658" s="5" t="s">
        <v>1343</v>
      </c>
      <c r="N2658" s="5"/>
      <c r="O2658" s="5"/>
      <c r="P2658" s="5"/>
      <c r="Q2658" s="5"/>
      <c r="R2658" s="5"/>
      <c r="S2658" s="5"/>
      <c r="T2658" s="5"/>
      <c r="U2658" s="6">
        <v>45627</v>
      </c>
      <c r="V2658" s="5"/>
      <c r="W2658" s="4" t="s">
        <v>1329</v>
      </c>
      <c r="X2658" s="5"/>
      <c r="Y2658" s="5"/>
      <c r="Z2658" s="5"/>
      <c r="AA2658" s="5" t="s">
        <v>4306</v>
      </c>
      <c r="AB2658" s="5"/>
      <c r="AC2658" s="5"/>
      <c r="AD2658" s="5"/>
      <c r="AE2658" s="5"/>
      <c r="AF2658" s="5"/>
      <c r="AG2658" s="5"/>
      <c r="AH2658" s="5"/>
      <c r="AI2658" s="5"/>
      <c r="AJ2658" s="5"/>
      <c r="AK2658" s="5"/>
      <c r="AL2658" s="5"/>
      <c r="AM2658" s="5"/>
      <c r="AN2658" s="5"/>
      <c r="AO2658" s="5"/>
      <c r="AP2658" s="5" t="s">
        <v>1335</v>
      </c>
      <c r="AQ2658" s="4" t="s">
        <v>1336</v>
      </c>
      <c r="AR2658" s="5" t="s">
        <v>12476</v>
      </c>
      <c r="AS2658" s="4" t="s">
        <v>1795</v>
      </c>
      <c r="AT2658" s="5" t="s">
        <v>1796</v>
      </c>
      <c r="AU2658" s="5" t="s">
        <v>41</v>
      </c>
      <c r="AV2658" s="4" t="s">
        <v>1797</v>
      </c>
      <c r="AW2658" s="5" t="s">
        <v>227</v>
      </c>
      <c r="AX2658" s="5" t="s">
        <v>1798</v>
      </c>
      <c r="AY2658" s="5" t="s">
        <v>1799</v>
      </c>
      <c r="AZ2658" s="5" t="s">
        <v>11</v>
      </c>
      <c r="BA2658" s="4" t="s">
        <v>1800</v>
      </c>
      <c r="BB2658" s="5" t="s">
        <v>1801</v>
      </c>
      <c r="BC2658" s="5" t="s">
        <v>4304</v>
      </c>
      <c r="BD2658" s="5" t="s">
        <v>11132</v>
      </c>
      <c r="BE2658" s="5" t="s">
        <v>245</v>
      </c>
      <c r="BF2658" s="5" t="s">
        <v>1333</v>
      </c>
      <c r="BG2658" s="5" t="s">
        <v>10205</v>
      </c>
      <c r="BH2658" s="5" t="s">
        <v>1343</v>
      </c>
    </row>
    <row r="2659" spans="1:60" x14ac:dyDescent="0.25">
      <c r="A2659">
        <f t="shared" si="221"/>
        <v>97409</v>
      </c>
      <c r="B2659">
        <f t="shared" si="222"/>
        <v>50100483</v>
      </c>
      <c r="C2659" t="str">
        <f t="shared" si="223"/>
        <v>CC</v>
      </c>
      <c r="D2659" t="str">
        <f t="shared" si="220"/>
        <v>REGION GRAND SUD</v>
      </c>
      <c r="E2659" s="12" t="str">
        <f t="shared" si="224"/>
        <v>TERRAIN</v>
      </c>
      <c r="F2659" s="4" t="s">
        <v>10206</v>
      </c>
      <c r="G2659" s="4" t="s">
        <v>4899</v>
      </c>
      <c r="H2659" s="5">
        <v>2</v>
      </c>
      <c r="I2659" s="5" t="s">
        <v>6943</v>
      </c>
      <c r="J2659" s="5"/>
      <c r="K2659" s="5"/>
      <c r="L2659" s="5"/>
      <c r="M2659" s="5" t="s">
        <v>1343</v>
      </c>
      <c r="N2659" s="5"/>
      <c r="O2659" s="5"/>
      <c r="P2659" s="5"/>
      <c r="Q2659" s="5"/>
      <c r="R2659" s="5"/>
      <c r="S2659" s="5"/>
      <c r="T2659" s="5"/>
      <c r="U2659" s="6">
        <v>45627</v>
      </c>
      <c r="V2659" s="5"/>
      <c r="W2659" s="4" t="s">
        <v>1329</v>
      </c>
      <c r="X2659" s="5"/>
      <c r="Y2659" s="5"/>
      <c r="Z2659" s="5"/>
      <c r="AA2659" s="5" t="s">
        <v>4897</v>
      </c>
      <c r="AB2659" s="5"/>
      <c r="AC2659" s="5"/>
      <c r="AD2659" s="5"/>
      <c r="AE2659" s="5"/>
      <c r="AF2659" s="5"/>
      <c r="AG2659" s="5"/>
      <c r="AH2659" s="5"/>
      <c r="AI2659" s="5"/>
      <c r="AJ2659" s="5"/>
      <c r="AK2659" s="5"/>
      <c r="AL2659" s="5"/>
      <c r="AM2659" s="5"/>
      <c r="AN2659" s="5"/>
      <c r="AO2659" s="5"/>
      <c r="AP2659" s="5" t="s">
        <v>1335</v>
      </c>
      <c r="AQ2659" s="4" t="s">
        <v>1336</v>
      </c>
      <c r="AR2659" s="5" t="s">
        <v>12476</v>
      </c>
      <c r="AS2659" s="4" t="s">
        <v>1795</v>
      </c>
      <c r="AT2659" s="5" t="s">
        <v>1796</v>
      </c>
      <c r="AU2659" s="5" t="s">
        <v>41</v>
      </c>
      <c r="AV2659" s="4" t="s">
        <v>1797</v>
      </c>
      <c r="AW2659" s="5" t="s">
        <v>227</v>
      </c>
      <c r="AX2659" s="5" t="s">
        <v>1798</v>
      </c>
      <c r="AY2659" s="5" t="s">
        <v>1799</v>
      </c>
      <c r="AZ2659" s="5" t="s">
        <v>11</v>
      </c>
      <c r="BA2659" s="4" t="s">
        <v>1800</v>
      </c>
      <c r="BB2659" s="5" t="s">
        <v>1801</v>
      </c>
      <c r="BC2659" s="5" t="s">
        <v>4895</v>
      </c>
      <c r="BD2659" s="5" t="s">
        <v>4898</v>
      </c>
      <c r="BE2659" s="5" t="s">
        <v>25</v>
      </c>
      <c r="BF2659" s="5" t="s">
        <v>1333</v>
      </c>
      <c r="BG2659" s="5" t="s">
        <v>4899</v>
      </c>
      <c r="BH2659" s="5" t="s">
        <v>1343</v>
      </c>
    </row>
    <row r="2660" spans="1:60" x14ac:dyDescent="0.25">
      <c r="A2660">
        <f t="shared" si="221"/>
        <v>97407</v>
      </c>
      <c r="B2660">
        <f t="shared" si="222"/>
        <v>50100482</v>
      </c>
      <c r="C2660" t="str">
        <f t="shared" si="223"/>
        <v>CC</v>
      </c>
      <c r="D2660" t="str">
        <f t="shared" si="220"/>
        <v>REGION GRAND SUD</v>
      </c>
      <c r="E2660" s="12" t="str">
        <f t="shared" si="224"/>
        <v>TERRAIN</v>
      </c>
      <c r="F2660" s="4" t="s">
        <v>10207</v>
      </c>
      <c r="G2660" s="4" t="s">
        <v>4095</v>
      </c>
      <c r="H2660" s="5">
        <v>2</v>
      </c>
      <c r="I2660" s="5" t="s">
        <v>6943</v>
      </c>
      <c r="J2660" s="5"/>
      <c r="K2660" s="5"/>
      <c r="L2660" s="5"/>
      <c r="M2660" s="5" t="s">
        <v>1343</v>
      </c>
      <c r="N2660" s="5"/>
      <c r="O2660" s="5"/>
      <c r="P2660" s="5"/>
      <c r="Q2660" s="5"/>
      <c r="R2660" s="5"/>
      <c r="S2660" s="5"/>
      <c r="T2660" s="5"/>
      <c r="U2660" s="6">
        <v>45627</v>
      </c>
      <c r="V2660" s="5"/>
      <c r="W2660" s="4" t="s">
        <v>1329</v>
      </c>
      <c r="X2660" s="5"/>
      <c r="Y2660" s="5"/>
      <c r="Z2660" s="5"/>
      <c r="AA2660" s="5" t="s">
        <v>4093</v>
      </c>
      <c r="AB2660" s="5"/>
      <c r="AC2660" s="5"/>
      <c r="AD2660" s="5"/>
      <c r="AE2660" s="5"/>
      <c r="AF2660" s="5"/>
      <c r="AG2660" s="5"/>
      <c r="AH2660" s="5"/>
      <c r="AI2660" s="5"/>
      <c r="AJ2660" s="5"/>
      <c r="AK2660" s="5"/>
      <c r="AL2660" s="5"/>
      <c r="AM2660" s="5"/>
      <c r="AN2660" s="5"/>
      <c r="AO2660" s="5"/>
      <c r="AP2660" s="5" t="s">
        <v>1335</v>
      </c>
      <c r="AQ2660" s="4" t="s">
        <v>1336</v>
      </c>
      <c r="AR2660" s="5" t="s">
        <v>12476</v>
      </c>
      <c r="AS2660" s="4" t="s">
        <v>1795</v>
      </c>
      <c r="AT2660" s="5" t="s">
        <v>1796</v>
      </c>
      <c r="AU2660" s="5" t="s">
        <v>41</v>
      </c>
      <c r="AV2660" s="4" t="s">
        <v>1797</v>
      </c>
      <c r="AW2660" s="5" t="s">
        <v>227</v>
      </c>
      <c r="AX2660" s="5" t="s">
        <v>1798</v>
      </c>
      <c r="AY2660" s="5" t="s">
        <v>1799</v>
      </c>
      <c r="AZ2660" s="5" t="s">
        <v>11</v>
      </c>
      <c r="BA2660" s="4" t="s">
        <v>1800</v>
      </c>
      <c r="BB2660" s="5" t="s">
        <v>1801</v>
      </c>
      <c r="BC2660" s="5" t="s">
        <v>4090</v>
      </c>
      <c r="BD2660" s="5" t="s">
        <v>4094</v>
      </c>
      <c r="BE2660" s="5" t="s">
        <v>25</v>
      </c>
      <c r="BF2660" s="5" t="s">
        <v>1333</v>
      </c>
      <c r="BG2660" s="5" t="s">
        <v>4095</v>
      </c>
      <c r="BH2660" s="5" t="s">
        <v>1343</v>
      </c>
    </row>
    <row r="2661" spans="1:60" x14ac:dyDescent="0.25">
      <c r="A2661">
        <f t="shared" si="221"/>
        <v>97390</v>
      </c>
      <c r="B2661">
        <f t="shared" si="222"/>
        <v>50100481</v>
      </c>
      <c r="C2661" t="str">
        <f t="shared" si="223"/>
        <v>CC</v>
      </c>
      <c r="D2661" t="str">
        <f t="shared" si="220"/>
        <v>REGION GRAND SUD</v>
      </c>
      <c r="E2661" s="12" t="str">
        <f t="shared" si="224"/>
        <v>TERRAIN</v>
      </c>
      <c r="F2661" s="4" t="s">
        <v>10208</v>
      </c>
      <c r="G2661" s="4" t="s">
        <v>3631</v>
      </c>
      <c r="H2661" s="5">
        <v>2</v>
      </c>
      <c r="I2661" s="5" t="s">
        <v>6943</v>
      </c>
      <c r="J2661" s="5"/>
      <c r="K2661" s="5"/>
      <c r="L2661" s="5"/>
      <c r="M2661" s="5" t="s">
        <v>1343</v>
      </c>
      <c r="N2661" s="5"/>
      <c r="O2661" s="5"/>
      <c r="P2661" s="5"/>
      <c r="Q2661" s="5"/>
      <c r="R2661" s="5"/>
      <c r="S2661" s="5"/>
      <c r="T2661" s="5"/>
      <c r="U2661" s="6">
        <v>45474</v>
      </c>
      <c r="V2661" s="5"/>
      <c r="W2661" s="4" t="s">
        <v>1329</v>
      </c>
      <c r="X2661" s="5"/>
      <c r="Y2661" s="5"/>
      <c r="Z2661" s="5"/>
      <c r="AA2661" s="5" t="s">
        <v>3346</v>
      </c>
      <c r="AB2661" s="5"/>
      <c r="AC2661" s="5"/>
      <c r="AD2661" s="5"/>
      <c r="AE2661" s="5"/>
      <c r="AF2661" s="5"/>
      <c r="AG2661" s="5"/>
      <c r="AH2661" s="5"/>
      <c r="AI2661" s="5"/>
      <c r="AJ2661" s="5"/>
      <c r="AK2661" s="5"/>
      <c r="AL2661" s="5"/>
      <c r="AM2661" s="5"/>
      <c r="AN2661" s="5"/>
      <c r="AO2661" s="5"/>
      <c r="AP2661" s="5" t="s">
        <v>1335</v>
      </c>
      <c r="AQ2661" s="4" t="s">
        <v>1336</v>
      </c>
      <c r="AR2661" s="5" t="s">
        <v>12476</v>
      </c>
      <c r="AS2661" s="4" t="s">
        <v>1337</v>
      </c>
      <c r="AT2661" s="5" t="s">
        <v>1338</v>
      </c>
      <c r="AU2661" s="5" t="s">
        <v>41</v>
      </c>
      <c r="AV2661" s="4" t="s">
        <v>1339</v>
      </c>
      <c r="AW2661" s="5" t="s">
        <v>76</v>
      </c>
      <c r="AX2661" s="5" t="s">
        <v>2007</v>
      </c>
      <c r="AY2661" s="5" t="s">
        <v>2008</v>
      </c>
      <c r="AZ2661" s="5" t="s">
        <v>11</v>
      </c>
      <c r="BA2661" s="4" t="s">
        <v>2009</v>
      </c>
      <c r="BB2661" s="5" t="s">
        <v>2010</v>
      </c>
      <c r="BC2661" s="5" t="s">
        <v>3627</v>
      </c>
      <c r="BD2661" s="5" t="s">
        <v>3630</v>
      </c>
      <c r="BE2661" s="5" t="s">
        <v>25</v>
      </c>
      <c r="BF2661" s="5" t="s">
        <v>1333</v>
      </c>
      <c r="BG2661" s="5" t="s">
        <v>3631</v>
      </c>
      <c r="BH2661" s="5" t="s">
        <v>1343</v>
      </c>
    </row>
    <row r="2662" spans="1:60" x14ac:dyDescent="0.25">
      <c r="A2662">
        <f t="shared" si="221"/>
        <v>97386</v>
      </c>
      <c r="B2662">
        <f t="shared" si="222"/>
        <v>50100480</v>
      </c>
      <c r="C2662" t="str">
        <f t="shared" si="223"/>
        <v>CC</v>
      </c>
      <c r="D2662" t="str">
        <f t="shared" si="220"/>
        <v>REGION GRAND SUD</v>
      </c>
      <c r="E2662" s="12" t="str">
        <f t="shared" si="224"/>
        <v>TERRAIN</v>
      </c>
      <c r="F2662" s="4" t="s">
        <v>10209</v>
      </c>
      <c r="G2662" s="4" t="s">
        <v>4473</v>
      </c>
      <c r="H2662" s="5">
        <v>2</v>
      </c>
      <c r="I2662" s="5" t="s">
        <v>6943</v>
      </c>
      <c r="J2662" s="5"/>
      <c r="K2662" s="5"/>
      <c r="L2662" s="5"/>
      <c r="M2662" s="5" t="s">
        <v>1343</v>
      </c>
      <c r="N2662" s="5"/>
      <c r="O2662" s="5"/>
      <c r="P2662" s="5"/>
      <c r="Q2662" s="5"/>
      <c r="R2662" s="5"/>
      <c r="S2662" s="5"/>
      <c r="T2662" s="5"/>
      <c r="U2662" s="6">
        <v>45474</v>
      </c>
      <c r="V2662" s="5"/>
      <c r="W2662" s="4" t="s">
        <v>1329</v>
      </c>
      <c r="X2662" s="5"/>
      <c r="Y2662" s="5"/>
      <c r="Z2662" s="5"/>
      <c r="AA2662" s="5" t="s">
        <v>1694</v>
      </c>
      <c r="AB2662" s="5"/>
      <c r="AC2662" s="5"/>
      <c r="AD2662" s="5"/>
      <c r="AE2662" s="5"/>
      <c r="AF2662" s="5"/>
      <c r="AG2662" s="5"/>
      <c r="AH2662" s="5"/>
      <c r="AI2662" s="5"/>
      <c r="AJ2662" s="5"/>
      <c r="AK2662" s="5"/>
      <c r="AL2662" s="5"/>
      <c r="AM2662" s="5"/>
      <c r="AN2662" s="5"/>
      <c r="AO2662" s="5"/>
      <c r="AP2662" s="5" t="s">
        <v>1335</v>
      </c>
      <c r="AQ2662" s="4" t="s">
        <v>1336</v>
      </c>
      <c r="AR2662" s="5" t="s">
        <v>12476</v>
      </c>
      <c r="AS2662" s="4" t="s">
        <v>1337</v>
      </c>
      <c r="AT2662" s="5" t="s">
        <v>1338</v>
      </c>
      <c r="AU2662" s="5" t="s">
        <v>41</v>
      </c>
      <c r="AV2662" s="4" t="s">
        <v>1339</v>
      </c>
      <c r="AW2662" s="5" t="s">
        <v>76</v>
      </c>
      <c r="AX2662" s="5" t="s">
        <v>2007</v>
      </c>
      <c r="AY2662" s="5" t="s">
        <v>2008</v>
      </c>
      <c r="AZ2662" s="5" t="s">
        <v>11</v>
      </c>
      <c r="BA2662" s="4" t="s">
        <v>2009</v>
      </c>
      <c r="BB2662" s="5" t="s">
        <v>2010</v>
      </c>
      <c r="BC2662" s="5" t="s">
        <v>4468</v>
      </c>
      <c r="BD2662" s="5" t="s">
        <v>4472</v>
      </c>
      <c r="BE2662" s="5" t="s">
        <v>71</v>
      </c>
      <c r="BF2662" s="5" t="s">
        <v>1333</v>
      </c>
      <c r="BG2662" s="5" t="s">
        <v>4473</v>
      </c>
      <c r="BH2662" s="5" t="s">
        <v>1343</v>
      </c>
    </row>
    <row r="2663" spans="1:60" x14ac:dyDescent="0.25">
      <c r="A2663">
        <f t="shared" si="221"/>
        <v>97384</v>
      </c>
      <c r="B2663">
        <f t="shared" si="222"/>
        <v>50100479</v>
      </c>
      <c r="C2663" t="str">
        <f t="shared" si="223"/>
        <v>CC</v>
      </c>
      <c r="D2663" t="str">
        <f t="shared" si="220"/>
        <v>REGION GRAND SUD</v>
      </c>
      <c r="E2663" s="12" t="str">
        <f t="shared" si="224"/>
        <v>TERRAIN</v>
      </c>
      <c r="F2663" s="4" t="s">
        <v>10210</v>
      </c>
      <c r="G2663" s="4" t="s">
        <v>10211</v>
      </c>
      <c r="H2663" s="5">
        <v>2</v>
      </c>
      <c r="I2663" s="5" t="s">
        <v>6943</v>
      </c>
      <c r="J2663" s="5"/>
      <c r="K2663" s="5"/>
      <c r="L2663" s="5"/>
      <c r="M2663" s="5" t="s">
        <v>1343</v>
      </c>
      <c r="N2663" s="5"/>
      <c r="O2663" s="5"/>
      <c r="P2663" s="5"/>
      <c r="Q2663" s="5"/>
      <c r="R2663" s="5"/>
      <c r="S2663" s="5"/>
      <c r="T2663" s="5"/>
      <c r="U2663" s="6">
        <v>45474</v>
      </c>
      <c r="V2663" s="5"/>
      <c r="W2663" s="4" t="s">
        <v>1329</v>
      </c>
      <c r="X2663" s="5"/>
      <c r="Y2663" s="5"/>
      <c r="Z2663" s="5"/>
      <c r="AA2663" s="5" t="s">
        <v>2495</v>
      </c>
      <c r="AB2663" s="5"/>
      <c r="AC2663" s="5"/>
      <c r="AD2663" s="5"/>
      <c r="AE2663" s="5"/>
      <c r="AF2663" s="5"/>
      <c r="AG2663" s="5"/>
      <c r="AH2663" s="5"/>
      <c r="AI2663" s="5"/>
      <c r="AJ2663" s="5"/>
      <c r="AK2663" s="5"/>
      <c r="AL2663" s="5"/>
      <c r="AM2663" s="5"/>
      <c r="AN2663" s="5"/>
      <c r="AO2663" s="5"/>
      <c r="AP2663" s="5" t="s">
        <v>1335</v>
      </c>
      <c r="AQ2663" s="4" t="s">
        <v>1336</v>
      </c>
      <c r="AR2663" s="5" t="s">
        <v>12476</v>
      </c>
      <c r="AS2663" s="4" t="s">
        <v>1337</v>
      </c>
      <c r="AT2663" s="5" t="s">
        <v>1338</v>
      </c>
      <c r="AU2663" s="5" t="s">
        <v>41</v>
      </c>
      <c r="AV2663" s="4" t="s">
        <v>1339</v>
      </c>
      <c r="AW2663" s="5" t="s">
        <v>76</v>
      </c>
      <c r="AX2663" s="5" t="s">
        <v>2171</v>
      </c>
      <c r="AY2663" s="5" t="s">
        <v>2172</v>
      </c>
      <c r="AZ2663" s="5" t="s">
        <v>11</v>
      </c>
      <c r="BA2663" s="4" t="s">
        <v>2173</v>
      </c>
      <c r="BB2663" s="5" t="s">
        <v>2174</v>
      </c>
      <c r="BC2663" s="5"/>
      <c r="BD2663" s="5"/>
      <c r="BE2663" s="5"/>
      <c r="BF2663" s="5"/>
      <c r="BG2663" s="5" t="s">
        <v>10211</v>
      </c>
      <c r="BH2663" s="5" t="s">
        <v>1343</v>
      </c>
    </row>
    <row r="2664" spans="1:60" x14ac:dyDescent="0.25">
      <c r="A2664">
        <f t="shared" si="221"/>
        <v>97381</v>
      </c>
      <c r="B2664">
        <f t="shared" si="222"/>
        <v>50100478</v>
      </c>
      <c r="C2664" t="str">
        <f t="shared" si="223"/>
        <v>CC</v>
      </c>
      <c r="D2664" t="str">
        <f t="shared" si="220"/>
        <v>REGION GRAND SUD</v>
      </c>
      <c r="E2664" s="12" t="str">
        <f t="shared" si="224"/>
        <v>TERRAIN</v>
      </c>
      <c r="F2664" s="4" t="s">
        <v>10212</v>
      </c>
      <c r="G2664" s="4" t="s">
        <v>7532</v>
      </c>
      <c r="H2664" s="5">
        <v>2</v>
      </c>
      <c r="I2664" s="5" t="s">
        <v>6943</v>
      </c>
      <c r="J2664" s="5"/>
      <c r="K2664" s="5"/>
      <c r="L2664" s="5"/>
      <c r="M2664" s="5" t="s">
        <v>1343</v>
      </c>
      <c r="N2664" s="5"/>
      <c r="O2664" s="5"/>
      <c r="P2664" s="5"/>
      <c r="Q2664" s="5"/>
      <c r="R2664" s="5"/>
      <c r="S2664" s="5"/>
      <c r="T2664" s="5"/>
      <c r="U2664" s="6">
        <v>45474</v>
      </c>
      <c r="V2664" s="5"/>
      <c r="W2664" s="4" t="s">
        <v>1329</v>
      </c>
      <c r="X2664" s="5"/>
      <c r="Y2664" s="5"/>
      <c r="Z2664" s="5"/>
      <c r="AA2664" s="5" t="s">
        <v>1547</v>
      </c>
      <c r="AB2664" s="5"/>
      <c r="AC2664" s="5"/>
      <c r="AD2664" s="5"/>
      <c r="AE2664" s="5"/>
      <c r="AF2664" s="5"/>
      <c r="AG2664" s="5"/>
      <c r="AH2664" s="5"/>
      <c r="AI2664" s="5"/>
      <c r="AJ2664" s="5"/>
      <c r="AK2664" s="5"/>
      <c r="AL2664" s="5"/>
      <c r="AM2664" s="5"/>
      <c r="AN2664" s="5"/>
      <c r="AO2664" s="5"/>
      <c r="AP2664" s="5" t="s">
        <v>1335</v>
      </c>
      <c r="AQ2664" s="4" t="s">
        <v>1336</v>
      </c>
      <c r="AR2664" s="5" t="s">
        <v>12476</v>
      </c>
      <c r="AS2664" s="4" t="s">
        <v>1337</v>
      </c>
      <c r="AT2664" s="5" t="s">
        <v>1338</v>
      </c>
      <c r="AU2664" s="5" t="s">
        <v>41</v>
      </c>
      <c r="AV2664" s="4" t="s">
        <v>1339</v>
      </c>
      <c r="AW2664" s="5" t="s">
        <v>76</v>
      </c>
      <c r="AX2664" s="5" t="s">
        <v>2171</v>
      </c>
      <c r="AY2664" s="5" t="s">
        <v>2172</v>
      </c>
      <c r="AZ2664" s="5" t="s">
        <v>11</v>
      </c>
      <c r="BA2664" s="4" t="s">
        <v>2173</v>
      </c>
      <c r="BB2664" s="5" t="s">
        <v>2174</v>
      </c>
      <c r="BC2664" s="5" t="s">
        <v>7530</v>
      </c>
      <c r="BD2664" s="5" t="s">
        <v>7531</v>
      </c>
      <c r="BE2664" s="5" t="s">
        <v>25</v>
      </c>
      <c r="BF2664" s="5" t="s">
        <v>1333</v>
      </c>
      <c r="BG2664" s="5" t="s">
        <v>7532</v>
      </c>
      <c r="BH2664" s="5" t="s">
        <v>1343</v>
      </c>
    </row>
    <row r="2665" spans="1:60" x14ac:dyDescent="0.25">
      <c r="A2665">
        <f t="shared" si="221"/>
        <v>97379</v>
      </c>
      <c r="B2665">
        <f t="shared" si="222"/>
        <v>50100477</v>
      </c>
      <c r="C2665" t="str">
        <f t="shared" si="223"/>
        <v>CC</v>
      </c>
      <c r="D2665" t="str">
        <f t="shared" si="220"/>
        <v>REGION GRAND SUD</v>
      </c>
      <c r="E2665" s="12" t="str">
        <f t="shared" si="224"/>
        <v>TERRAIN</v>
      </c>
      <c r="F2665" s="4" t="s">
        <v>10213</v>
      </c>
      <c r="G2665" s="4" t="s">
        <v>6319</v>
      </c>
      <c r="H2665" s="5">
        <v>2</v>
      </c>
      <c r="I2665" s="5" t="s">
        <v>6943</v>
      </c>
      <c r="J2665" s="5"/>
      <c r="K2665" s="5"/>
      <c r="L2665" s="5"/>
      <c r="M2665" s="5" t="s">
        <v>1343</v>
      </c>
      <c r="N2665" s="5"/>
      <c r="O2665" s="5"/>
      <c r="P2665" s="5"/>
      <c r="Q2665" s="5"/>
      <c r="R2665" s="5"/>
      <c r="S2665" s="5"/>
      <c r="T2665" s="5"/>
      <c r="U2665" s="6">
        <v>45474</v>
      </c>
      <c r="V2665" s="5"/>
      <c r="W2665" s="4" t="s">
        <v>1329</v>
      </c>
      <c r="X2665" s="5"/>
      <c r="Y2665" s="5"/>
      <c r="Z2665" s="5"/>
      <c r="AA2665" s="5" t="s">
        <v>3587</v>
      </c>
      <c r="AB2665" s="5"/>
      <c r="AC2665" s="5"/>
      <c r="AD2665" s="5"/>
      <c r="AE2665" s="5"/>
      <c r="AF2665" s="5"/>
      <c r="AG2665" s="5"/>
      <c r="AH2665" s="5"/>
      <c r="AI2665" s="5"/>
      <c r="AJ2665" s="5"/>
      <c r="AK2665" s="5"/>
      <c r="AL2665" s="5"/>
      <c r="AM2665" s="5"/>
      <c r="AN2665" s="5"/>
      <c r="AO2665" s="5"/>
      <c r="AP2665" s="5" t="s">
        <v>1335</v>
      </c>
      <c r="AQ2665" s="4" t="s">
        <v>1336</v>
      </c>
      <c r="AR2665" s="5" t="s">
        <v>12476</v>
      </c>
      <c r="AS2665" s="4" t="s">
        <v>1337</v>
      </c>
      <c r="AT2665" s="5" t="s">
        <v>1338</v>
      </c>
      <c r="AU2665" s="5" t="s">
        <v>41</v>
      </c>
      <c r="AV2665" s="4" t="s">
        <v>1339</v>
      </c>
      <c r="AW2665" s="5" t="s">
        <v>76</v>
      </c>
      <c r="AX2665" s="5" t="s">
        <v>2171</v>
      </c>
      <c r="AY2665" s="5" t="s">
        <v>2172</v>
      </c>
      <c r="AZ2665" s="5" t="s">
        <v>11</v>
      </c>
      <c r="BA2665" s="4" t="s">
        <v>2173</v>
      </c>
      <c r="BB2665" s="5" t="s">
        <v>2174</v>
      </c>
      <c r="BC2665" s="5" t="s">
        <v>6316</v>
      </c>
      <c r="BD2665" s="5" t="s">
        <v>6318</v>
      </c>
      <c r="BE2665" s="5" t="s">
        <v>25</v>
      </c>
      <c r="BF2665" s="5" t="s">
        <v>1333</v>
      </c>
      <c r="BG2665" s="5" t="s">
        <v>6319</v>
      </c>
      <c r="BH2665" s="5" t="s">
        <v>1343</v>
      </c>
    </row>
    <row r="2666" spans="1:60" x14ac:dyDescent="0.25">
      <c r="A2666">
        <f t="shared" si="221"/>
        <v>97355</v>
      </c>
      <c r="B2666">
        <f t="shared" si="222"/>
        <v>50100476</v>
      </c>
      <c r="C2666" t="str">
        <f t="shared" si="223"/>
        <v>CC</v>
      </c>
      <c r="D2666" t="str">
        <f t="shared" si="220"/>
        <v>REGION GRAND OUEST</v>
      </c>
      <c r="E2666" s="12" t="str">
        <f t="shared" si="224"/>
        <v>TERRAIN</v>
      </c>
      <c r="F2666" s="4" t="s">
        <v>10214</v>
      </c>
      <c r="G2666" s="4" t="s">
        <v>10215</v>
      </c>
      <c r="H2666" s="5">
        <v>2</v>
      </c>
      <c r="I2666" s="5" t="s">
        <v>6943</v>
      </c>
      <c r="J2666" s="5"/>
      <c r="K2666" s="5"/>
      <c r="L2666" s="5"/>
      <c r="M2666" s="5" t="s">
        <v>1343</v>
      </c>
      <c r="N2666" s="5"/>
      <c r="O2666" s="5"/>
      <c r="P2666" s="5"/>
      <c r="Q2666" s="5"/>
      <c r="R2666" s="5"/>
      <c r="S2666" s="5"/>
      <c r="T2666" s="5"/>
      <c r="U2666" s="6">
        <v>45627</v>
      </c>
      <c r="V2666" s="5"/>
      <c r="W2666" s="4" t="s">
        <v>1329</v>
      </c>
      <c r="X2666" s="5"/>
      <c r="Y2666" s="5"/>
      <c r="Z2666" s="5"/>
      <c r="AA2666" s="5" t="s">
        <v>10216</v>
      </c>
      <c r="AB2666" s="5"/>
      <c r="AC2666" s="5"/>
      <c r="AD2666" s="5"/>
      <c r="AE2666" s="5"/>
      <c r="AF2666" s="5"/>
      <c r="AG2666" s="5"/>
      <c r="AH2666" s="5"/>
      <c r="AI2666" s="5"/>
      <c r="AJ2666" s="5"/>
      <c r="AK2666" s="5"/>
      <c r="AL2666" s="5"/>
      <c r="AM2666" s="5"/>
      <c r="AN2666" s="5"/>
      <c r="AO2666" s="5"/>
      <c r="AP2666" s="5" t="s">
        <v>1413</v>
      </c>
      <c r="AQ2666" s="4" t="s">
        <v>1414</v>
      </c>
      <c r="AR2666" s="5" t="s">
        <v>19</v>
      </c>
      <c r="AS2666" s="4" t="s">
        <v>1585</v>
      </c>
      <c r="AT2666" s="5" t="s">
        <v>1586</v>
      </c>
      <c r="AU2666" s="5" t="s">
        <v>41</v>
      </c>
      <c r="AV2666" s="4" t="s">
        <v>1587</v>
      </c>
      <c r="AW2666" s="5" t="s">
        <v>340</v>
      </c>
      <c r="AX2666" s="5" t="s">
        <v>1588</v>
      </c>
      <c r="AY2666" s="5" t="s">
        <v>1589</v>
      </c>
      <c r="AZ2666" s="5" t="s">
        <v>11</v>
      </c>
      <c r="BA2666" s="4" t="s">
        <v>1590</v>
      </c>
      <c r="BB2666" s="5" t="s">
        <v>1591</v>
      </c>
      <c r="BC2666" s="5"/>
      <c r="BD2666" s="5"/>
      <c r="BE2666" s="5"/>
      <c r="BF2666" s="5"/>
      <c r="BG2666" s="5" t="s">
        <v>10215</v>
      </c>
      <c r="BH2666" s="5" t="s">
        <v>1343</v>
      </c>
    </row>
    <row r="2667" spans="1:60" x14ac:dyDescent="0.25">
      <c r="A2667">
        <f t="shared" si="221"/>
        <v>97349</v>
      </c>
      <c r="B2667">
        <f t="shared" si="222"/>
        <v>50100474</v>
      </c>
      <c r="C2667" t="str">
        <f t="shared" si="223"/>
        <v>CC</v>
      </c>
      <c r="D2667" t="str">
        <f t="shared" si="220"/>
        <v>REGION GRAND OUEST</v>
      </c>
      <c r="E2667" s="12" t="str">
        <f t="shared" si="224"/>
        <v>TERRAIN</v>
      </c>
      <c r="F2667" s="4" t="s">
        <v>10217</v>
      </c>
      <c r="G2667" s="4" t="s">
        <v>10218</v>
      </c>
      <c r="H2667" s="5">
        <v>2</v>
      </c>
      <c r="I2667" s="5" t="s">
        <v>6943</v>
      </c>
      <c r="J2667" s="5"/>
      <c r="K2667" s="5"/>
      <c r="L2667" s="5"/>
      <c r="M2667" s="5" t="s">
        <v>1343</v>
      </c>
      <c r="N2667" s="5"/>
      <c r="O2667" s="5"/>
      <c r="P2667" s="5"/>
      <c r="Q2667" s="5"/>
      <c r="R2667" s="5"/>
      <c r="S2667" s="5"/>
      <c r="T2667" s="5"/>
      <c r="U2667" s="6">
        <v>45597</v>
      </c>
      <c r="V2667" s="5"/>
      <c r="W2667" s="4" t="s">
        <v>1329</v>
      </c>
      <c r="X2667" s="5"/>
      <c r="Y2667" s="5"/>
      <c r="Z2667" s="5"/>
      <c r="AA2667" s="5" t="s">
        <v>10219</v>
      </c>
      <c r="AB2667" s="5"/>
      <c r="AC2667" s="5"/>
      <c r="AD2667" s="5"/>
      <c r="AE2667" s="5"/>
      <c r="AF2667" s="5"/>
      <c r="AG2667" s="5"/>
      <c r="AH2667" s="5"/>
      <c r="AI2667" s="5"/>
      <c r="AJ2667" s="5"/>
      <c r="AK2667" s="5"/>
      <c r="AL2667" s="5"/>
      <c r="AM2667" s="5"/>
      <c r="AN2667" s="5"/>
      <c r="AO2667" s="5"/>
      <c r="AP2667" s="5" t="s">
        <v>1413</v>
      </c>
      <c r="AQ2667" s="4" t="s">
        <v>1414</v>
      </c>
      <c r="AR2667" s="5" t="s">
        <v>19</v>
      </c>
      <c r="AS2667" s="4" t="s">
        <v>1585</v>
      </c>
      <c r="AT2667" s="5" t="s">
        <v>1586</v>
      </c>
      <c r="AU2667" s="5" t="s">
        <v>41</v>
      </c>
      <c r="AV2667" s="4" t="s">
        <v>1587</v>
      </c>
      <c r="AW2667" s="5" t="s">
        <v>340</v>
      </c>
      <c r="AX2667" s="5" t="s">
        <v>2410</v>
      </c>
      <c r="AY2667" s="5" t="s">
        <v>2411</v>
      </c>
      <c r="AZ2667" s="5" t="s">
        <v>11</v>
      </c>
      <c r="BA2667" s="4" t="s">
        <v>2412</v>
      </c>
      <c r="BB2667" s="5" t="s">
        <v>2413</v>
      </c>
      <c r="BC2667" s="5" t="s">
        <v>10220</v>
      </c>
      <c r="BD2667" s="5" t="s">
        <v>10221</v>
      </c>
      <c r="BE2667" s="5" t="s">
        <v>245</v>
      </c>
      <c r="BF2667" s="5" t="s">
        <v>1333</v>
      </c>
      <c r="BG2667" s="5" t="s">
        <v>10218</v>
      </c>
      <c r="BH2667" s="5" t="s">
        <v>1343</v>
      </c>
    </row>
    <row r="2668" spans="1:60" x14ac:dyDescent="0.25">
      <c r="A2668">
        <f t="shared" si="221"/>
        <v>97346</v>
      </c>
      <c r="B2668">
        <f t="shared" si="222"/>
        <v>50100473</v>
      </c>
      <c r="C2668" t="str">
        <f t="shared" si="223"/>
        <v>CC</v>
      </c>
      <c r="D2668" t="str">
        <f t="shared" si="220"/>
        <v>REGION GRAND OUEST</v>
      </c>
      <c r="E2668" s="12" t="str">
        <f t="shared" si="224"/>
        <v>TERRAIN</v>
      </c>
      <c r="F2668" s="4" t="s">
        <v>10222</v>
      </c>
      <c r="G2668" s="4" t="s">
        <v>10223</v>
      </c>
      <c r="H2668" s="5">
        <v>2</v>
      </c>
      <c r="I2668" s="5" t="s">
        <v>6943</v>
      </c>
      <c r="J2668" s="5"/>
      <c r="K2668" s="5"/>
      <c r="L2668" s="5"/>
      <c r="M2668" s="5" t="s">
        <v>1343</v>
      </c>
      <c r="N2668" s="5"/>
      <c r="O2668" s="5"/>
      <c r="P2668" s="5"/>
      <c r="Q2668" s="5"/>
      <c r="R2668" s="5"/>
      <c r="S2668" s="5"/>
      <c r="T2668" s="5"/>
      <c r="U2668" s="6">
        <v>45597</v>
      </c>
      <c r="V2668" s="5"/>
      <c r="W2668" s="4" t="s">
        <v>1329</v>
      </c>
      <c r="X2668" s="5"/>
      <c r="Y2668" s="5"/>
      <c r="Z2668" s="5"/>
      <c r="AA2668" s="5" t="s">
        <v>2937</v>
      </c>
      <c r="AB2668" s="5"/>
      <c r="AC2668" s="5"/>
      <c r="AD2668" s="5"/>
      <c r="AE2668" s="5"/>
      <c r="AF2668" s="5"/>
      <c r="AG2668" s="5"/>
      <c r="AH2668" s="5"/>
      <c r="AI2668" s="5"/>
      <c r="AJ2668" s="5"/>
      <c r="AK2668" s="5"/>
      <c r="AL2668" s="5"/>
      <c r="AM2668" s="5"/>
      <c r="AN2668" s="5"/>
      <c r="AO2668" s="5"/>
      <c r="AP2668" s="5" t="s">
        <v>1413</v>
      </c>
      <c r="AQ2668" s="4" t="s">
        <v>1414</v>
      </c>
      <c r="AR2668" s="5" t="s">
        <v>19</v>
      </c>
      <c r="AS2668" s="4" t="s">
        <v>2225</v>
      </c>
      <c r="AT2668" s="5" t="s">
        <v>2226</v>
      </c>
      <c r="AU2668" s="5" t="s">
        <v>41</v>
      </c>
      <c r="AV2668" s="4" t="s">
        <v>2227</v>
      </c>
      <c r="AW2668" s="5" t="s">
        <v>89</v>
      </c>
      <c r="AX2668" s="5" t="s">
        <v>5596</v>
      </c>
      <c r="AY2668" s="5" t="s">
        <v>5597</v>
      </c>
      <c r="AZ2668" s="5" t="s">
        <v>11</v>
      </c>
      <c r="BA2668" s="4" t="s">
        <v>5598</v>
      </c>
      <c r="BB2668" s="5" t="s">
        <v>5599</v>
      </c>
      <c r="BC2668" s="5"/>
      <c r="BD2668" s="5"/>
      <c r="BE2668" s="5"/>
      <c r="BF2668" s="5"/>
      <c r="BG2668" s="5" t="s">
        <v>10223</v>
      </c>
      <c r="BH2668" s="5" t="s">
        <v>1343</v>
      </c>
    </row>
    <row r="2669" spans="1:60" x14ac:dyDescent="0.25">
      <c r="A2669">
        <f t="shared" si="221"/>
        <v>97345</v>
      </c>
      <c r="B2669">
        <f t="shared" si="222"/>
        <v>50100472</v>
      </c>
      <c r="C2669" t="str">
        <f t="shared" si="223"/>
        <v>CC</v>
      </c>
      <c r="D2669" t="str">
        <f t="shared" si="220"/>
        <v>REGION GRAND OUEST</v>
      </c>
      <c r="E2669" s="12" t="str">
        <f t="shared" si="224"/>
        <v>TERRAIN</v>
      </c>
      <c r="F2669" s="4" t="s">
        <v>10224</v>
      </c>
      <c r="G2669" s="4" t="s">
        <v>10225</v>
      </c>
      <c r="H2669" s="5">
        <v>2</v>
      </c>
      <c r="I2669" s="5" t="s">
        <v>6943</v>
      </c>
      <c r="J2669" s="5"/>
      <c r="K2669" s="5"/>
      <c r="L2669" s="5"/>
      <c r="M2669" s="5" t="s">
        <v>1343</v>
      </c>
      <c r="N2669" s="5"/>
      <c r="O2669" s="5"/>
      <c r="P2669" s="5"/>
      <c r="Q2669" s="5"/>
      <c r="R2669" s="5"/>
      <c r="S2669" s="5"/>
      <c r="T2669" s="5"/>
      <c r="U2669" s="6">
        <v>45597</v>
      </c>
      <c r="V2669" s="5"/>
      <c r="W2669" s="4" t="s">
        <v>1329</v>
      </c>
      <c r="X2669" s="5"/>
      <c r="Y2669" s="5"/>
      <c r="Z2669" s="5"/>
      <c r="AA2669" s="5" t="s">
        <v>4775</v>
      </c>
      <c r="AB2669" s="5"/>
      <c r="AC2669" s="5"/>
      <c r="AD2669" s="5"/>
      <c r="AE2669" s="5"/>
      <c r="AF2669" s="5"/>
      <c r="AG2669" s="5"/>
      <c r="AH2669" s="5"/>
      <c r="AI2669" s="5"/>
      <c r="AJ2669" s="5"/>
      <c r="AK2669" s="5"/>
      <c r="AL2669" s="5"/>
      <c r="AM2669" s="5"/>
      <c r="AN2669" s="5"/>
      <c r="AO2669" s="5"/>
      <c r="AP2669" s="5" t="s">
        <v>1413</v>
      </c>
      <c r="AQ2669" s="4" t="s">
        <v>1414</v>
      </c>
      <c r="AR2669" s="5" t="s">
        <v>19</v>
      </c>
      <c r="AS2669" s="4" t="s">
        <v>2225</v>
      </c>
      <c r="AT2669" s="5" t="s">
        <v>2226</v>
      </c>
      <c r="AU2669" s="5" t="s">
        <v>41</v>
      </c>
      <c r="AV2669" s="4" t="s">
        <v>2227</v>
      </c>
      <c r="AW2669" s="5" t="s">
        <v>89</v>
      </c>
      <c r="AX2669" s="5" t="s">
        <v>5596</v>
      </c>
      <c r="AY2669" s="5" t="s">
        <v>5597</v>
      </c>
      <c r="AZ2669" s="5" t="s">
        <v>11</v>
      </c>
      <c r="BA2669" s="4" t="s">
        <v>5598</v>
      </c>
      <c r="BB2669" s="5" t="s">
        <v>5599</v>
      </c>
      <c r="BC2669" s="5"/>
      <c r="BD2669" s="5"/>
      <c r="BE2669" s="5"/>
      <c r="BF2669" s="5"/>
      <c r="BG2669" s="5" t="s">
        <v>10225</v>
      </c>
      <c r="BH2669" s="5" t="s">
        <v>1343</v>
      </c>
    </row>
    <row r="2670" spans="1:60" x14ac:dyDescent="0.25">
      <c r="A2670">
        <f t="shared" si="221"/>
        <v>97342</v>
      </c>
      <c r="B2670">
        <f t="shared" si="222"/>
        <v>50100471</v>
      </c>
      <c r="C2670" t="str">
        <f t="shared" si="223"/>
        <v>CC</v>
      </c>
      <c r="D2670" t="str">
        <f t="shared" si="220"/>
        <v>REGION GRAND OUEST</v>
      </c>
      <c r="E2670" s="12" t="str">
        <f t="shared" si="224"/>
        <v>TERRAIN</v>
      </c>
      <c r="F2670" s="4" t="s">
        <v>10226</v>
      </c>
      <c r="G2670" s="4" t="s">
        <v>10227</v>
      </c>
      <c r="H2670" s="5">
        <v>2</v>
      </c>
      <c r="I2670" s="5" t="s">
        <v>6943</v>
      </c>
      <c r="J2670" s="5"/>
      <c r="K2670" s="5"/>
      <c r="L2670" s="5"/>
      <c r="M2670" s="5" t="s">
        <v>1343</v>
      </c>
      <c r="N2670" s="5"/>
      <c r="O2670" s="5"/>
      <c r="P2670" s="5"/>
      <c r="Q2670" s="5"/>
      <c r="R2670" s="5"/>
      <c r="S2670" s="5"/>
      <c r="T2670" s="5"/>
      <c r="U2670" s="6">
        <v>45597</v>
      </c>
      <c r="V2670" s="5"/>
      <c r="W2670" s="4" t="s">
        <v>1329</v>
      </c>
      <c r="X2670" s="5"/>
      <c r="Y2670" s="5"/>
      <c r="Z2670" s="5"/>
      <c r="AA2670" s="5" t="s">
        <v>8822</v>
      </c>
      <c r="AB2670" s="5"/>
      <c r="AC2670" s="5"/>
      <c r="AD2670" s="5"/>
      <c r="AE2670" s="5"/>
      <c r="AF2670" s="5"/>
      <c r="AG2670" s="5"/>
      <c r="AH2670" s="5"/>
      <c r="AI2670" s="5"/>
      <c r="AJ2670" s="5"/>
      <c r="AK2670" s="5"/>
      <c r="AL2670" s="5"/>
      <c r="AM2670" s="5"/>
      <c r="AN2670" s="5"/>
      <c r="AO2670" s="5"/>
      <c r="AP2670" s="5" t="s">
        <v>1413</v>
      </c>
      <c r="AQ2670" s="4" t="s">
        <v>1414</v>
      </c>
      <c r="AR2670" s="5" t="s">
        <v>19</v>
      </c>
      <c r="AS2670" s="4" t="s">
        <v>2225</v>
      </c>
      <c r="AT2670" s="5" t="s">
        <v>2226</v>
      </c>
      <c r="AU2670" s="5" t="s">
        <v>41</v>
      </c>
      <c r="AV2670" s="4" t="s">
        <v>2227</v>
      </c>
      <c r="AW2670" s="5" t="s">
        <v>89</v>
      </c>
      <c r="AX2670" s="5" t="s">
        <v>5596</v>
      </c>
      <c r="AY2670" s="5" t="s">
        <v>5597</v>
      </c>
      <c r="AZ2670" s="5" t="s">
        <v>11</v>
      </c>
      <c r="BA2670" s="4" t="s">
        <v>5598</v>
      </c>
      <c r="BB2670" s="5" t="s">
        <v>5599</v>
      </c>
      <c r="BC2670" s="5"/>
      <c r="BD2670" s="5"/>
      <c r="BE2670" s="5"/>
      <c r="BF2670" s="5"/>
      <c r="BG2670" s="5" t="s">
        <v>10227</v>
      </c>
      <c r="BH2670" s="5" t="s">
        <v>1343</v>
      </c>
    </row>
    <row r="2671" spans="1:60" x14ac:dyDescent="0.25">
      <c r="A2671">
        <f t="shared" si="221"/>
        <v>97340</v>
      </c>
      <c r="B2671">
        <f t="shared" si="222"/>
        <v>50100470</v>
      </c>
      <c r="C2671" t="str">
        <f t="shared" si="223"/>
        <v>CC</v>
      </c>
      <c r="D2671" t="str">
        <f t="shared" si="220"/>
        <v>REGION GRAND OUEST</v>
      </c>
      <c r="E2671" s="12" t="str">
        <f t="shared" si="224"/>
        <v>TERRAIN</v>
      </c>
      <c r="F2671" s="4" t="s">
        <v>10228</v>
      </c>
      <c r="G2671" s="4" t="s">
        <v>7748</v>
      </c>
      <c r="H2671" s="5">
        <v>2</v>
      </c>
      <c r="I2671" s="5" t="s">
        <v>6943</v>
      </c>
      <c r="J2671" s="5"/>
      <c r="K2671" s="5"/>
      <c r="L2671" s="5"/>
      <c r="M2671" s="5" t="s">
        <v>1343</v>
      </c>
      <c r="N2671" s="5"/>
      <c r="O2671" s="5"/>
      <c r="P2671" s="5"/>
      <c r="Q2671" s="5"/>
      <c r="R2671" s="5"/>
      <c r="S2671" s="5"/>
      <c r="T2671" s="5"/>
      <c r="U2671" s="6">
        <v>45597</v>
      </c>
      <c r="V2671" s="5"/>
      <c r="W2671" s="4" t="s">
        <v>1329</v>
      </c>
      <c r="X2671" s="5"/>
      <c r="Y2671" s="5"/>
      <c r="Z2671" s="5"/>
      <c r="AA2671" s="5" t="s">
        <v>4521</v>
      </c>
      <c r="AB2671" s="5"/>
      <c r="AC2671" s="5"/>
      <c r="AD2671" s="5"/>
      <c r="AE2671" s="5"/>
      <c r="AF2671" s="5"/>
      <c r="AG2671" s="5"/>
      <c r="AH2671" s="5"/>
      <c r="AI2671" s="5"/>
      <c r="AJ2671" s="5"/>
      <c r="AK2671" s="5"/>
      <c r="AL2671" s="5"/>
      <c r="AM2671" s="5"/>
      <c r="AN2671" s="5"/>
      <c r="AO2671" s="5"/>
      <c r="AP2671" s="5" t="s">
        <v>1413</v>
      </c>
      <c r="AQ2671" s="4" t="s">
        <v>1414</v>
      </c>
      <c r="AR2671" s="5" t="s">
        <v>19</v>
      </c>
      <c r="AS2671" s="4" t="s">
        <v>2225</v>
      </c>
      <c r="AT2671" s="5" t="s">
        <v>2226</v>
      </c>
      <c r="AU2671" s="5" t="s">
        <v>41</v>
      </c>
      <c r="AV2671" s="4" t="s">
        <v>2227</v>
      </c>
      <c r="AW2671" s="5" t="s">
        <v>89</v>
      </c>
      <c r="AX2671" s="5" t="s">
        <v>3900</v>
      </c>
      <c r="AY2671" s="5" t="s">
        <v>3901</v>
      </c>
      <c r="AZ2671" s="5" t="s">
        <v>11</v>
      </c>
      <c r="BA2671" s="4" t="s">
        <v>3902</v>
      </c>
      <c r="BB2671" s="5" t="s">
        <v>3903</v>
      </c>
      <c r="BC2671" s="5" t="s">
        <v>7744</v>
      </c>
      <c r="BD2671" s="5" t="s">
        <v>7747</v>
      </c>
      <c r="BE2671" s="5" t="s">
        <v>25</v>
      </c>
      <c r="BF2671" s="5" t="s">
        <v>1333</v>
      </c>
      <c r="BG2671" s="5" t="s">
        <v>7748</v>
      </c>
      <c r="BH2671" s="5" t="s">
        <v>1343</v>
      </c>
    </row>
    <row r="2672" spans="1:60" x14ac:dyDescent="0.25">
      <c r="A2672">
        <f t="shared" si="221"/>
        <v>97339</v>
      </c>
      <c r="B2672">
        <f t="shared" si="222"/>
        <v>50100469</v>
      </c>
      <c r="C2672" t="str">
        <f t="shared" si="223"/>
        <v>CC</v>
      </c>
      <c r="D2672" t="str">
        <f t="shared" si="220"/>
        <v>REGION GRAND OUEST</v>
      </c>
      <c r="E2672" s="12" t="str">
        <f t="shared" si="224"/>
        <v>TERRAIN</v>
      </c>
      <c r="F2672" s="4" t="s">
        <v>10229</v>
      </c>
      <c r="G2672" s="4" t="s">
        <v>6097</v>
      </c>
      <c r="H2672" s="5">
        <v>2</v>
      </c>
      <c r="I2672" s="5" t="s">
        <v>6943</v>
      </c>
      <c r="J2672" s="5"/>
      <c r="K2672" s="5"/>
      <c r="L2672" s="5"/>
      <c r="M2672" s="5" t="s">
        <v>1343</v>
      </c>
      <c r="N2672" s="5"/>
      <c r="O2672" s="5"/>
      <c r="P2672" s="5"/>
      <c r="Q2672" s="5"/>
      <c r="R2672" s="5"/>
      <c r="S2672" s="5"/>
      <c r="T2672" s="5"/>
      <c r="U2672" s="6">
        <v>45597</v>
      </c>
      <c r="V2672" s="5"/>
      <c r="W2672" s="4" t="s">
        <v>1329</v>
      </c>
      <c r="X2672" s="5"/>
      <c r="Y2672" s="5"/>
      <c r="Z2672" s="5"/>
      <c r="AA2672" s="5" t="s">
        <v>6094</v>
      </c>
      <c r="AB2672" s="5"/>
      <c r="AC2672" s="5"/>
      <c r="AD2672" s="5"/>
      <c r="AE2672" s="5"/>
      <c r="AF2672" s="5"/>
      <c r="AG2672" s="5"/>
      <c r="AH2672" s="5"/>
      <c r="AI2672" s="5"/>
      <c r="AJ2672" s="5"/>
      <c r="AK2672" s="5"/>
      <c r="AL2672" s="5"/>
      <c r="AM2672" s="5"/>
      <c r="AN2672" s="5"/>
      <c r="AO2672" s="5"/>
      <c r="AP2672" s="5" t="s">
        <v>1413</v>
      </c>
      <c r="AQ2672" s="4" t="s">
        <v>1414</v>
      </c>
      <c r="AR2672" s="5" t="s">
        <v>19</v>
      </c>
      <c r="AS2672" s="4" t="s">
        <v>2225</v>
      </c>
      <c r="AT2672" s="5" t="s">
        <v>2226</v>
      </c>
      <c r="AU2672" s="5" t="s">
        <v>41</v>
      </c>
      <c r="AV2672" s="4" t="s">
        <v>2227</v>
      </c>
      <c r="AW2672" s="5" t="s">
        <v>89</v>
      </c>
      <c r="AX2672" s="5" t="s">
        <v>2228</v>
      </c>
      <c r="AY2672" s="5" t="s">
        <v>2229</v>
      </c>
      <c r="AZ2672" s="5" t="s">
        <v>11</v>
      </c>
      <c r="BA2672" s="4" t="s">
        <v>2230</v>
      </c>
      <c r="BB2672" s="5" t="s">
        <v>2231</v>
      </c>
      <c r="BC2672" s="5" t="s">
        <v>6092</v>
      </c>
      <c r="BD2672" s="5" t="s">
        <v>6096</v>
      </c>
      <c r="BE2672" s="5" t="s">
        <v>65</v>
      </c>
      <c r="BF2672" s="5" t="s">
        <v>1333</v>
      </c>
      <c r="BG2672" s="5" t="s">
        <v>6097</v>
      </c>
      <c r="BH2672" s="5" t="s">
        <v>1343</v>
      </c>
    </row>
    <row r="2673" spans="1:60" x14ac:dyDescent="0.25">
      <c r="A2673">
        <f t="shared" si="221"/>
        <v>97338</v>
      </c>
      <c r="B2673">
        <f t="shared" si="222"/>
        <v>50100468</v>
      </c>
      <c r="C2673" t="str">
        <f t="shared" si="223"/>
        <v>CC</v>
      </c>
      <c r="D2673" t="str">
        <f t="shared" si="220"/>
        <v>REGION GRAND OUEST</v>
      </c>
      <c r="E2673" s="12" t="str">
        <f t="shared" si="224"/>
        <v>TERRAIN</v>
      </c>
      <c r="F2673" s="4" t="s">
        <v>10230</v>
      </c>
      <c r="G2673" s="4" t="s">
        <v>10231</v>
      </c>
      <c r="H2673" s="5">
        <v>2</v>
      </c>
      <c r="I2673" s="5" t="s">
        <v>6943</v>
      </c>
      <c r="J2673" s="5"/>
      <c r="K2673" s="5"/>
      <c r="L2673" s="5"/>
      <c r="M2673" s="5" t="s">
        <v>1343</v>
      </c>
      <c r="N2673" s="5"/>
      <c r="O2673" s="5"/>
      <c r="P2673" s="5"/>
      <c r="Q2673" s="5"/>
      <c r="R2673" s="5"/>
      <c r="S2673" s="5"/>
      <c r="T2673" s="5"/>
      <c r="U2673" s="6">
        <v>45597</v>
      </c>
      <c r="V2673" s="5"/>
      <c r="W2673" s="4" t="s">
        <v>1329</v>
      </c>
      <c r="X2673" s="5"/>
      <c r="Y2673" s="5"/>
      <c r="Z2673" s="5"/>
      <c r="AA2673" s="5" t="s">
        <v>9087</v>
      </c>
      <c r="AB2673" s="5"/>
      <c r="AC2673" s="5"/>
      <c r="AD2673" s="5"/>
      <c r="AE2673" s="5"/>
      <c r="AF2673" s="5"/>
      <c r="AG2673" s="5"/>
      <c r="AH2673" s="5"/>
      <c r="AI2673" s="5"/>
      <c r="AJ2673" s="5"/>
      <c r="AK2673" s="5"/>
      <c r="AL2673" s="5"/>
      <c r="AM2673" s="5"/>
      <c r="AN2673" s="5"/>
      <c r="AO2673" s="5"/>
      <c r="AP2673" s="5" t="s">
        <v>1413</v>
      </c>
      <c r="AQ2673" s="4" t="s">
        <v>1414</v>
      </c>
      <c r="AR2673" s="5" t="s">
        <v>19</v>
      </c>
      <c r="AS2673" s="5" t="s">
        <v>2225</v>
      </c>
      <c r="AT2673" s="5" t="s">
        <v>2226</v>
      </c>
      <c r="AU2673" s="5" t="s">
        <v>41</v>
      </c>
      <c r="AV2673" s="4" t="s">
        <v>2227</v>
      </c>
      <c r="AW2673" s="5" t="s">
        <v>89</v>
      </c>
      <c r="AX2673" s="5" t="s">
        <v>5596</v>
      </c>
      <c r="AY2673" s="5" t="s">
        <v>5597</v>
      </c>
      <c r="AZ2673" s="5" t="s">
        <v>11</v>
      </c>
      <c r="BA2673" s="4" t="s">
        <v>5598</v>
      </c>
      <c r="BB2673" s="5" t="s">
        <v>5599</v>
      </c>
      <c r="BC2673" s="5" t="s">
        <v>10232</v>
      </c>
      <c r="BD2673" s="5" t="s">
        <v>10233</v>
      </c>
      <c r="BE2673" s="5" t="s">
        <v>25</v>
      </c>
      <c r="BF2673" s="5" t="s">
        <v>1333</v>
      </c>
      <c r="BG2673" s="5" t="s">
        <v>10231</v>
      </c>
      <c r="BH2673" s="5" t="s">
        <v>1343</v>
      </c>
    </row>
    <row r="2674" spans="1:60" x14ac:dyDescent="0.25">
      <c r="A2674">
        <f t="shared" si="221"/>
        <v>97334</v>
      </c>
      <c r="B2674">
        <f t="shared" si="222"/>
        <v>50100467</v>
      </c>
      <c r="C2674" t="str">
        <f t="shared" si="223"/>
        <v>CC</v>
      </c>
      <c r="D2674" t="str">
        <f t="shared" si="220"/>
        <v>REGION GRAND OUEST</v>
      </c>
      <c r="E2674" s="12" t="str">
        <f t="shared" si="224"/>
        <v>TERRAIN</v>
      </c>
      <c r="F2674" s="4" t="s">
        <v>10234</v>
      </c>
      <c r="G2674" s="4" t="s">
        <v>10235</v>
      </c>
      <c r="H2674" s="5">
        <v>2</v>
      </c>
      <c r="I2674" s="5" t="s">
        <v>6943</v>
      </c>
      <c r="J2674" s="5"/>
      <c r="K2674" s="5"/>
      <c r="L2674" s="5"/>
      <c r="M2674" s="5" t="s">
        <v>1343</v>
      </c>
      <c r="N2674" s="5"/>
      <c r="O2674" s="5"/>
      <c r="P2674" s="5"/>
      <c r="Q2674" s="5"/>
      <c r="R2674" s="5"/>
      <c r="S2674" s="5"/>
      <c r="T2674" s="5"/>
      <c r="U2674" s="6">
        <v>45597</v>
      </c>
      <c r="V2674" s="5"/>
      <c r="W2674" s="4" t="s">
        <v>1329</v>
      </c>
      <c r="X2674" s="5"/>
      <c r="Y2674" s="5"/>
      <c r="Z2674" s="5"/>
      <c r="AA2674" s="5" t="s">
        <v>1498</v>
      </c>
      <c r="AB2674" s="5"/>
      <c r="AC2674" s="5"/>
      <c r="AD2674" s="5"/>
      <c r="AE2674" s="5"/>
      <c r="AF2674" s="5"/>
      <c r="AG2674" s="5"/>
      <c r="AH2674" s="5"/>
      <c r="AI2674" s="5"/>
      <c r="AJ2674" s="5"/>
      <c r="AK2674" s="5"/>
      <c r="AL2674" s="5"/>
      <c r="AM2674" s="5"/>
      <c r="AN2674" s="5"/>
      <c r="AO2674" s="5"/>
      <c r="AP2674" s="5" t="s">
        <v>1413</v>
      </c>
      <c r="AQ2674" s="4" t="s">
        <v>1414</v>
      </c>
      <c r="AR2674" s="5" t="s">
        <v>19</v>
      </c>
      <c r="AS2674" s="4" t="s">
        <v>2225</v>
      </c>
      <c r="AT2674" s="5" t="s">
        <v>2226</v>
      </c>
      <c r="AU2674" s="5" t="s">
        <v>41</v>
      </c>
      <c r="AV2674" s="4" t="s">
        <v>2227</v>
      </c>
      <c r="AW2674" s="5" t="s">
        <v>89</v>
      </c>
      <c r="AX2674" s="5" t="s">
        <v>2228</v>
      </c>
      <c r="AY2674" s="5" t="s">
        <v>2229</v>
      </c>
      <c r="AZ2674" s="5" t="s">
        <v>11</v>
      </c>
      <c r="BA2674" s="4" t="s">
        <v>2230</v>
      </c>
      <c r="BB2674" s="5" t="s">
        <v>2231</v>
      </c>
      <c r="BC2674" s="5"/>
      <c r="BD2674" s="5"/>
      <c r="BE2674" s="5"/>
      <c r="BF2674" s="5"/>
      <c r="BG2674" s="5" t="s">
        <v>10235</v>
      </c>
      <c r="BH2674" s="5" t="s">
        <v>1343</v>
      </c>
    </row>
    <row r="2675" spans="1:60" x14ac:dyDescent="0.25">
      <c r="A2675">
        <f t="shared" si="221"/>
        <v>97332</v>
      </c>
      <c r="B2675">
        <f t="shared" si="222"/>
        <v>50100466</v>
      </c>
      <c r="C2675" t="str">
        <f t="shared" si="223"/>
        <v>CC</v>
      </c>
      <c r="D2675" t="str">
        <f t="shared" si="220"/>
        <v>REGION GRAND OUEST</v>
      </c>
      <c r="E2675" s="12" t="str">
        <f t="shared" si="224"/>
        <v>TERRAIN</v>
      </c>
      <c r="F2675" s="4" t="s">
        <v>10236</v>
      </c>
      <c r="G2675" s="4" t="s">
        <v>10237</v>
      </c>
      <c r="H2675" s="5">
        <v>2</v>
      </c>
      <c r="I2675" s="5" t="s">
        <v>6943</v>
      </c>
      <c r="J2675" s="5"/>
      <c r="K2675" s="5"/>
      <c r="L2675" s="5"/>
      <c r="M2675" s="5" t="s">
        <v>1343</v>
      </c>
      <c r="N2675" s="5"/>
      <c r="O2675" s="5"/>
      <c r="P2675" s="5"/>
      <c r="Q2675" s="5"/>
      <c r="R2675" s="5"/>
      <c r="S2675" s="5"/>
      <c r="T2675" s="5"/>
      <c r="U2675" s="6">
        <v>45597</v>
      </c>
      <c r="V2675" s="5"/>
      <c r="W2675" s="4" t="s">
        <v>1329</v>
      </c>
      <c r="X2675" s="5"/>
      <c r="Y2675" s="5"/>
      <c r="Z2675" s="5"/>
      <c r="AA2675" s="5" t="s">
        <v>4132</v>
      </c>
      <c r="AB2675" s="5"/>
      <c r="AC2675" s="5"/>
      <c r="AD2675" s="5"/>
      <c r="AE2675" s="5"/>
      <c r="AF2675" s="5"/>
      <c r="AG2675" s="5"/>
      <c r="AH2675" s="5"/>
      <c r="AI2675" s="5"/>
      <c r="AJ2675" s="5"/>
      <c r="AK2675" s="5"/>
      <c r="AL2675" s="5"/>
      <c r="AM2675" s="5"/>
      <c r="AN2675" s="5"/>
      <c r="AO2675" s="5"/>
      <c r="AP2675" s="5" t="s">
        <v>1413</v>
      </c>
      <c r="AQ2675" s="4" t="s">
        <v>1414</v>
      </c>
      <c r="AR2675" s="5" t="s">
        <v>19</v>
      </c>
      <c r="AS2675" s="4" t="s">
        <v>2225</v>
      </c>
      <c r="AT2675" s="5" t="s">
        <v>2226</v>
      </c>
      <c r="AU2675" s="5" t="s">
        <v>41</v>
      </c>
      <c r="AV2675" s="4" t="s">
        <v>2227</v>
      </c>
      <c r="AW2675" s="5" t="s">
        <v>89</v>
      </c>
      <c r="AX2675" s="5" t="s">
        <v>3900</v>
      </c>
      <c r="AY2675" s="5" t="s">
        <v>3901</v>
      </c>
      <c r="AZ2675" s="5" t="s">
        <v>11</v>
      </c>
      <c r="BA2675" s="4" t="s">
        <v>3902</v>
      </c>
      <c r="BB2675" s="5" t="s">
        <v>3903</v>
      </c>
      <c r="BC2675" s="5"/>
      <c r="BD2675" s="5"/>
      <c r="BE2675" s="5"/>
      <c r="BF2675" s="5"/>
      <c r="BG2675" s="5" t="s">
        <v>10237</v>
      </c>
      <c r="BH2675" s="5" t="s">
        <v>1343</v>
      </c>
    </row>
    <row r="2676" spans="1:60" x14ac:dyDescent="0.25">
      <c r="A2676">
        <f t="shared" si="221"/>
        <v>97318</v>
      </c>
      <c r="B2676">
        <f t="shared" si="222"/>
        <v>50100465</v>
      </c>
      <c r="C2676" t="str">
        <f t="shared" si="223"/>
        <v>CC</v>
      </c>
      <c r="D2676" t="str">
        <f t="shared" si="220"/>
        <v>REGION GRAND OUEST</v>
      </c>
      <c r="E2676" s="12" t="str">
        <f t="shared" si="224"/>
        <v>TERRAIN</v>
      </c>
      <c r="F2676" s="4" t="s">
        <v>10238</v>
      </c>
      <c r="G2676" s="4" t="s">
        <v>10239</v>
      </c>
      <c r="H2676" s="5">
        <v>2</v>
      </c>
      <c r="I2676" s="5" t="s">
        <v>6943</v>
      </c>
      <c r="J2676" s="5"/>
      <c r="K2676" s="5"/>
      <c r="L2676" s="5"/>
      <c r="M2676" s="5" t="s">
        <v>1343</v>
      </c>
      <c r="N2676" s="5"/>
      <c r="O2676" s="5"/>
      <c r="P2676" s="5"/>
      <c r="Q2676" s="5"/>
      <c r="R2676" s="5"/>
      <c r="S2676" s="5"/>
      <c r="T2676" s="5"/>
      <c r="U2676" s="6">
        <v>45597</v>
      </c>
      <c r="V2676" s="5"/>
      <c r="W2676" s="4" t="s">
        <v>1329</v>
      </c>
      <c r="X2676" s="5"/>
      <c r="Y2676" s="5"/>
      <c r="Z2676" s="5"/>
      <c r="AA2676" s="5" t="s">
        <v>5132</v>
      </c>
      <c r="AB2676" s="5"/>
      <c r="AC2676" s="5"/>
      <c r="AD2676" s="5"/>
      <c r="AE2676" s="5"/>
      <c r="AF2676" s="5"/>
      <c r="AG2676" s="5"/>
      <c r="AH2676" s="5"/>
      <c r="AI2676" s="5"/>
      <c r="AJ2676" s="5"/>
      <c r="AK2676" s="5"/>
      <c r="AL2676" s="5"/>
      <c r="AM2676" s="5"/>
      <c r="AN2676" s="5"/>
      <c r="AO2676" s="5"/>
      <c r="AP2676" s="5" t="s">
        <v>1413</v>
      </c>
      <c r="AQ2676" s="4" t="s">
        <v>1414</v>
      </c>
      <c r="AR2676" s="5" t="s">
        <v>19</v>
      </c>
      <c r="AS2676" s="4" t="s">
        <v>2225</v>
      </c>
      <c r="AT2676" s="5" t="s">
        <v>2226</v>
      </c>
      <c r="AU2676" s="5" t="s">
        <v>41</v>
      </c>
      <c r="AV2676" s="4" t="s">
        <v>2227</v>
      </c>
      <c r="AW2676" s="5" t="s">
        <v>89</v>
      </c>
      <c r="AX2676" s="5" t="s">
        <v>3900</v>
      </c>
      <c r="AY2676" s="5" t="s">
        <v>3901</v>
      </c>
      <c r="AZ2676" s="5" t="s">
        <v>11</v>
      </c>
      <c r="BA2676" s="4" t="s">
        <v>3902</v>
      </c>
      <c r="BB2676" s="5" t="s">
        <v>3903</v>
      </c>
      <c r="BC2676" s="5"/>
      <c r="BD2676" s="5"/>
      <c r="BE2676" s="5"/>
      <c r="BF2676" s="5"/>
      <c r="BG2676" s="5" t="s">
        <v>10239</v>
      </c>
      <c r="BH2676" s="5" t="s">
        <v>1343</v>
      </c>
    </row>
    <row r="2677" spans="1:60" x14ac:dyDescent="0.25">
      <c r="A2677">
        <f t="shared" si="221"/>
        <v>97317</v>
      </c>
      <c r="B2677">
        <f t="shared" si="222"/>
        <v>50100464</v>
      </c>
      <c r="C2677" t="str">
        <f t="shared" si="223"/>
        <v>CC</v>
      </c>
      <c r="D2677" t="str">
        <f t="shared" si="220"/>
        <v>REGION GRAND OUEST</v>
      </c>
      <c r="E2677" s="12" t="str">
        <f t="shared" si="224"/>
        <v>TERRAIN</v>
      </c>
      <c r="F2677" s="4" t="s">
        <v>10240</v>
      </c>
      <c r="G2677" s="4" t="s">
        <v>10241</v>
      </c>
      <c r="H2677" s="5">
        <v>2</v>
      </c>
      <c r="I2677" s="5" t="s">
        <v>6943</v>
      </c>
      <c r="J2677" s="5"/>
      <c r="K2677" s="5"/>
      <c r="L2677" s="5"/>
      <c r="M2677" s="5" t="s">
        <v>1343</v>
      </c>
      <c r="N2677" s="5"/>
      <c r="O2677" s="5"/>
      <c r="P2677" s="5"/>
      <c r="Q2677" s="5"/>
      <c r="R2677" s="5"/>
      <c r="S2677" s="5"/>
      <c r="T2677" s="5"/>
      <c r="U2677" s="6">
        <v>45597</v>
      </c>
      <c r="V2677" s="5"/>
      <c r="W2677" s="4" t="s">
        <v>1329</v>
      </c>
      <c r="X2677" s="5"/>
      <c r="Y2677" s="5"/>
      <c r="Z2677" s="5"/>
      <c r="AA2677" s="5" t="s">
        <v>8994</v>
      </c>
      <c r="AB2677" s="5"/>
      <c r="AC2677" s="5"/>
      <c r="AD2677" s="5"/>
      <c r="AE2677" s="5"/>
      <c r="AF2677" s="5"/>
      <c r="AG2677" s="5"/>
      <c r="AH2677" s="5"/>
      <c r="AI2677" s="5"/>
      <c r="AJ2677" s="5"/>
      <c r="AK2677" s="5"/>
      <c r="AL2677" s="5"/>
      <c r="AM2677" s="5"/>
      <c r="AN2677" s="5"/>
      <c r="AO2677" s="5"/>
      <c r="AP2677" s="5" t="s">
        <v>1413</v>
      </c>
      <c r="AQ2677" s="4" t="s">
        <v>1414</v>
      </c>
      <c r="AR2677" s="5" t="s">
        <v>19</v>
      </c>
      <c r="AS2677" s="4" t="s">
        <v>2225</v>
      </c>
      <c r="AT2677" s="5" t="s">
        <v>2226</v>
      </c>
      <c r="AU2677" s="5" t="s">
        <v>41</v>
      </c>
      <c r="AV2677" s="4" t="s">
        <v>2227</v>
      </c>
      <c r="AW2677" s="5" t="s">
        <v>89</v>
      </c>
      <c r="AX2677" s="5" t="s">
        <v>2228</v>
      </c>
      <c r="AY2677" s="5" t="s">
        <v>2229</v>
      </c>
      <c r="AZ2677" s="5" t="s">
        <v>11</v>
      </c>
      <c r="BA2677" s="4" t="s">
        <v>2230</v>
      </c>
      <c r="BB2677" s="5" t="s">
        <v>2231</v>
      </c>
      <c r="BC2677" s="5"/>
      <c r="BD2677" s="5"/>
      <c r="BE2677" s="5"/>
      <c r="BF2677" s="5"/>
      <c r="BG2677" s="5" t="s">
        <v>10241</v>
      </c>
      <c r="BH2677" s="5" t="s">
        <v>1343</v>
      </c>
    </row>
    <row r="2678" spans="1:60" x14ac:dyDescent="0.25">
      <c r="A2678">
        <f t="shared" si="221"/>
        <v>97314</v>
      </c>
      <c r="B2678">
        <f t="shared" si="222"/>
        <v>50100462</v>
      </c>
      <c r="C2678" t="str">
        <f t="shared" si="223"/>
        <v>CC</v>
      </c>
      <c r="D2678" t="str">
        <f t="shared" si="220"/>
        <v>REGION GRAND OUEST</v>
      </c>
      <c r="E2678" s="12" t="str">
        <f t="shared" si="224"/>
        <v>TERRAIN</v>
      </c>
      <c r="F2678" s="4" t="s">
        <v>10242</v>
      </c>
      <c r="G2678" s="4" t="s">
        <v>10243</v>
      </c>
      <c r="H2678" s="5">
        <v>2</v>
      </c>
      <c r="I2678" s="5" t="s">
        <v>6943</v>
      </c>
      <c r="J2678" s="5"/>
      <c r="K2678" s="5"/>
      <c r="L2678" s="5"/>
      <c r="M2678" s="5" t="s">
        <v>1343</v>
      </c>
      <c r="N2678" s="5"/>
      <c r="O2678" s="5"/>
      <c r="P2678" s="5"/>
      <c r="Q2678" s="5"/>
      <c r="R2678" s="5"/>
      <c r="S2678" s="5"/>
      <c r="T2678" s="5"/>
      <c r="U2678" s="6">
        <v>45597</v>
      </c>
      <c r="V2678" s="5"/>
      <c r="W2678" s="4" t="s">
        <v>1329</v>
      </c>
      <c r="X2678" s="5"/>
      <c r="Y2678" s="5"/>
      <c r="Z2678" s="5"/>
      <c r="AA2678" s="5" t="s">
        <v>9396</v>
      </c>
      <c r="AB2678" s="5"/>
      <c r="AC2678" s="5"/>
      <c r="AD2678" s="5"/>
      <c r="AE2678" s="5"/>
      <c r="AF2678" s="5"/>
      <c r="AG2678" s="5"/>
      <c r="AH2678" s="5"/>
      <c r="AI2678" s="5"/>
      <c r="AJ2678" s="5"/>
      <c r="AK2678" s="5"/>
      <c r="AL2678" s="5"/>
      <c r="AM2678" s="5"/>
      <c r="AN2678" s="5"/>
      <c r="AO2678" s="5"/>
      <c r="AP2678" s="5" t="s">
        <v>1413</v>
      </c>
      <c r="AQ2678" s="4" t="s">
        <v>1414</v>
      </c>
      <c r="AR2678" s="5" t="s">
        <v>19</v>
      </c>
      <c r="AS2678" s="5" t="s">
        <v>2225</v>
      </c>
      <c r="AT2678" s="5" t="s">
        <v>2226</v>
      </c>
      <c r="AU2678" s="5" t="s">
        <v>41</v>
      </c>
      <c r="AV2678" s="4" t="s">
        <v>2227</v>
      </c>
      <c r="AW2678" s="5" t="s">
        <v>89</v>
      </c>
      <c r="AX2678" s="5" t="s">
        <v>2228</v>
      </c>
      <c r="AY2678" s="5" t="s">
        <v>2229</v>
      </c>
      <c r="AZ2678" s="5" t="s">
        <v>11</v>
      </c>
      <c r="BA2678" s="4" t="s">
        <v>2230</v>
      </c>
      <c r="BB2678" s="5" t="s">
        <v>2231</v>
      </c>
      <c r="BC2678" s="5"/>
      <c r="BD2678" s="5"/>
      <c r="BE2678" s="5"/>
      <c r="BF2678" s="5"/>
      <c r="BG2678" s="5" t="s">
        <v>10243</v>
      </c>
      <c r="BH2678" s="5" t="s">
        <v>1343</v>
      </c>
    </row>
    <row r="2679" spans="1:60" x14ac:dyDescent="0.25">
      <c r="A2679">
        <f t="shared" si="221"/>
        <v>97297</v>
      </c>
      <c r="B2679">
        <f t="shared" si="222"/>
        <v>50100461</v>
      </c>
      <c r="C2679" t="str">
        <f t="shared" si="223"/>
        <v>CC</v>
      </c>
      <c r="D2679" t="str">
        <f t="shared" si="220"/>
        <v>REGION GRAND OUEST</v>
      </c>
      <c r="E2679" s="12" t="str">
        <f t="shared" si="224"/>
        <v>TERRAIN</v>
      </c>
      <c r="F2679" s="4" t="s">
        <v>10244</v>
      </c>
      <c r="G2679" s="4" t="s">
        <v>10245</v>
      </c>
      <c r="H2679" s="5">
        <v>2</v>
      </c>
      <c r="I2679" s="5" t="s">
        <v>6943</v>
      </c>
      <c r="J2679" s="5"/>
      <c r="K2679" s="5"/>
      <c r="L2679" s="5"/>
      <c r="M2679" s="5" t="s">
        <v>1343</v>
      </c>
      <c r="N2679" s="5"/>
      <c r="O2679" s="5"/>
      <c r="P2679" s="5"/>
      <c r="Q2679" s="5"/>
      <c r="R2679" s="5"/>
      <c r="S2679" s="5"/>
      <c r="T2679" s="5"/>
      <c r="U2679" s="6">
        <v>45597</v>
      </c>
      <c r="V2679" s="5"/>
      <c r="W2679" s="4" t="s">
        <v>1329</v>
      </c>
      <c r="X2679" s="5"/>
      <c r="Y2679" s="5"/>
      <c r="Z2679" s="5"/>
      <c r="AA2679" s="5" t="s">
        <v>2122</v>
      </c>
      <c r="AB2679" s="5"/>
      <c r="AC2679" s="5"/>
      <c r="AD2679" s="5"/>
      <c r="AE2679" s="5"/>
      <c r="AF2679" s="5"/>
      <c r="AG2679" s="5"/>
      <c r="AH2679" s="5"/>
      <c r="AI2679" s="5"/>
      <c r="AJ2679" s="5"/>
      <c r="AK2679" s="5"/>
      <c r="AL2679" s="5"/>
      <c r="AM2679" s="5"/>
      <c r="AN2679" s="5"/>
      <c r="AO2679" s="5"/>
      <c r="AP2679" s="5" t="s">
        <v>1413</v>
      </c>
      <c r="AQ2679" s="4" t="s">
        <v>1414</v>
      </c>
      <c r="AR2679" s="5" t="s">
        <v>19</v>
      </c>
      <c r="AS2679" s="4" t="s">
        <v>1585</v>
      </c>
      <c r="AT2679" s="5" t="s">
        <v>1586</v>
      </c>
      <c r="AU2679" s="5" t="s">
        <v>41</v>
      </c>
      <c r="AV2679" s="4" t="s">
        <v>1587</v>
      </c>
      <c r="AW2679" s="5" t="s">
        <v>340</v>
      </c>
      <c r="AX2679" s="5" t="s">
        <v>2410</v>
      </c>
      <c r="AY2679" s="5" t="s">
        <v>2411</v>
      </c>
      <c r="AZ2679" s="5" t="s">
        <v>11</v>
      </c>
      <c r="BA2679" s="4" t="s">
        <v>2412</v>
      </c>
      <c r="BB2679" s="5" t="s">
        <v>2413</v>
      </c>
      <c r="BC2679" s="5"/>
      <c r="BD2679" s="5"/>
      <c r="BE2679" s="5"/>
      <c r="BF2679" s="5"/>
      <c r="BG2679" s="5" t="s">
        <v>10245</v>
      </c>
      <c r="BH2679" s="5" t="s">
        <v>1343</v>
      </c>
    </row>
    <row r="2680" spans="1:60" x14ac:dyDescent="0.25">
      <c r="A2680">
        <f t="shared" si="221"/>
        <v>97291</v>
      </c>
      <c r="B2680">
        <f t="shared" si="222"/>
        <v>50100460</v>
      </c>
      <c r="C2680" t="str">
        <f t="shared" si="223"/>
        <v>CC</v>
      </c>
      <c r="D2680" t="str">
        <f t="shared" si="220"/>
        <v>REGION GRAND OUEST</v>
      </c>
      <c r="E2680" s="12" t="str">
        <f t="shared" si="224"/>
        <v>TERRAIN</v>
      </c>
      <c r="F2680" s="4" t="s">
        <v>10246</v>
      </c>
      <c r="G2680" s="4" t="s">
        <v>10247</v>
      </c>
      <c r="H2680" s="5">
        <v>2</v>
      </c>
      <c r="I2680" s="5" t="s">
        <v>6943</v>
      </c>
      <c r="J2680" s="5"/>
      <c r="K2680" s="5"/>
      <c r="L2680" s="5"/>
      <c r="M2680" s="5" t="s">
        <v>1343</v>
      </c>
      <c r="N2680" s="5"/>
      <c r="O2680" s="5"/>
      <c r="P2680" s="5"/>
      <c r="Q2680" s="5"/>
      <c r="R2680" s="5"/>
      <c r="S2680" s="5"/>
      <c r="T2680" s="5"/>
      <c r="U2680" s="6">
        <v>45597</v>
      </c>
      <c r="V2680" s="5"/>
      <c r="W2680" s="4" t="s">
        <v>1329</v>
      </c>
      <c r="X2680" s="5"/>
      <c r="Y2680" s="5"/>
      <c r="Z2680" s="5"/>
      <c r="AA2680" s="5" t="s">
        <v>8938</v>
      </c>
      <c r="AB2680" s="5"/>
      <c r="AC2680" s="5"/>
      <c r="AD2680" s="5"/>
      <c r="AE2680" s="5"/>
      <c r="AF2680" s="5"/>
      <c r="AG2680" s="5"/>
      <c r="AH2680" s="5"/>
      <c r="AI2680" s="5"/>
      <c r="AJ2680" s="5"/>
      <c r="AK2680" s="5"/>
      <c r="AL2680" s="5"/>
      <c r="AM2680" s="5"/>
      <c r="AN2680" s="5"/>
      <c r="AO2680" s="5"/>
      <c r="AP2680" s="5" t="s">
        <v>1413</v>
      </c>
      <c r="AQ2680" s="4" t="s">
        <v>1414</v>
      </c>
      <c r="AR2680" s="5" t="s">
        <v>19</v>
      </c>
      <c r="AS2680" s="4" t="s">
        <v>1585</v>
      </c>
      <c r="AT2680" s="5" t="s">
        <v>1586</v>
      </c>
      <c r="AU2680" s="5" t="s">
        <v>41</v>
      </c>
      <c r="AV2680" s="4" t="s">
        <v>1587</v>
      </c>
      <c r="AW2680" s="5" t="s">
        <v>340</v>
      </c>
      <c r="AX2680" s="5" t="s">
        <v>2410</v>
      </c>
      <c r="AY2680" s="5" t="s">
        <v>2411</v>
      </c>
      <c r="AZ2680" s="5" t="s">
        <v>11</v>
      </c>
      <c r="BA2680" s="4" t="s">
        <v>2412</v>
      </c>
      <c r="BB2680" s="5" t="s">
        <v>2413</v>
      </c>
      <c r="BC2680" s="5"/>
      <c r="BD2680" s="5"/>
      <c r="BE2680" s="5"/>
      <c r="BF2680" s="5"/>
      <c r="BG2680" s="5" t="s">
        <v>10247</v>
      </c>
      <c r="BH2680" s="5" t="s">
        <v>1343</v>
      </c>
    </row>
    <row r="2681" spans="1:60" x14ac:dyDescent="0.25">
      <c r="A2681">
        <f t="shared" si="221"/>
        <v>97290</v>
      </c>
      <c r="B2681">
        <f t="shared" si="222"/>
        <v>50100459</v>
      </c>
      <c r="C2681" t="str">
        <f t="shared" si="223"/>
        <v>CC</v>
      </c>
      <c r="D2681" t="str">
        <f t="shared" si="220"/>
        <v>REGION GRAND OUEST</v>
      </c>
      <c r="E2681" s="12" t="str">
        <f t="shared" si="224"/>
        <v>TERRAIN</v>
      </c>
      <c r="F2681" s="4" t="s">
        <v>10248</v>
      </c>
      <c r="G2681" s="4" t="s">
        <v>10249</v>
      </c>
      <c r="H2681" s="5">
        <v>2</v>
      </c>
      <c r="I2681" s="5" t="s">
        <v>6943</v>
      </c>
      <c r="J2681" s="5"/>
      <c r="K2681" s="5"/>
      <c r="L2681" s="5"/>
      <c r="M2681" s="5" t="s">
        <v>1343</v>
      </c>
      <c r="N2681" s="5"/>
      <c r="O2681" s="5"/>
      <c r="P2681" s="5"/>
      <c r="Q2681" s="5"/>
      <c r="R2681" s="5"/>
      <c r="S2681" s="5"/>
      <c r="T2681" s="5"/>
      <c r="U2681" s="6">
        <v>45627</v>
      </c>
      <c r="V2681" s="5"/>
      <c r="W2681" s="4" t="s">
        <v>1329</v>
      </c>
      <c r="X2681" s="5"/>
      <c r="Y2681" s="5"/>
      <c r="Z2681" s="5"/>
      <c r="AA2681" s="5" t="s">
        <v>1887</v>
      </c>
      <c r="AB2681" s="5"/>
      <c r="AC2681" s="5"/>
      <c r="AD2681" s="5"/>
      <c r="AE2681" s="5"/>
      <c r="AF2681" s="5"/>
      <c r="AG2681" s="5"/>
      <c r="AH2681" s="5"/>
      <c r="AI2681" s="5"/>
      <c r="AJ2681" s="5"/>
      <c r="AK2681" s="5"/>
      <c r="AL2681" s="5"/>
      <c r="AM2681" s="5"/>
      <c r="AN2681" s="5"/>
      <c r="AO2681" s="5"/>
      <c r="AP2681" s="5" t="s">
        <v>1413</v>
      </c>
      <c r="AQ2681" s="4" t="s">
        <v>1414</v>
      </c>
      <c r="AR2681" s="5" t="s">
        <v>19</v>
      </c>
      <c r="AS2681" s="4" t="s">
        <v>1585</v>
      </c>
      <c r="AT2681" s="5" t="s">
        <v>1586</v>
      </c>
      <c r="AU2681" s="5" t="s">
        <v>41</v>
      </c>
      <c r="AV2681" s="4" t="s">
        <v>1587</v>
      </c>
      <c r="AW2681" s="5" t="s">
        <v>340</v>
      </c>
      <c r="AX2681" s="5" t="s">
        <v>2410</v>
      </c>
      <c r="AY2681" s="5" t="s">
        <v>2411</v>
      </c>
      <c r="AZ2681" s="5" t="s">
        <v>11</v>
      </c>
      <c r="BA2681" s="5" t="s">
        <v>2412</v>
      </c>
      <c r="BB2681" s="5" t="s">
        <v>2413</v>
      </c>
      <c r="BC2681" s="5"/>
      <c r="BD2681" s="5"/>
      <c r="BE2681" s="5"/>
      <c r="BF2681" s="5"/>
      <c r="BG2681" s="5" t="s">
        <v>10249</v>
      </c>
      <c r="BH2681" s="5" t="s">
        <v>1343</v>
      </c>
    </row>
    <row r="2682" spans="1:60" x14ac:dyDescent="0.25">
      <c r="A2682">
        <f t="shared" si="221"/>
        <v>97288</v>
      </c>
      <c r="B2682">
        <f t="shared" si="222"/>
        <v>50100458</v>
      </c>
      <c r="C2682" t="str">
        <f t="shared" si="223"/>
        <v>CC</v>
      </c>
      <c r="D2682" t="str">
        <f t="shared" si="220"/>
        <v>REGION GRAND OUEST</v>
      </c>
      <c r="E2682" s="12" t="str">
        <f t="shared" si="224"/>
        <v>TERRAIN</v>
      </c>
      <c r="F2682" s="4" t="s">
        <v>10250</v>
      </c>
      <c r="G2682" s="4" t="s">
        <v>7407</v>
      </c>
      <c r="H2682" s="5">
        <v>2</v>
      </c>
      <c r="I2682" s="5" t="s">
        <v>6943</v>
      </c>
      <c r="J2682" s="5"/>
      <c r="K2682" s="5"/>
      <c r="L2682" s="5"/>
      <c r="M2682" s="5" t="s">
        <v>1343</v>
      </c>
      <c r="N2682" s="5"/>
      <c r="O2682" s="5"/>
      <c r="P2682" s="5"/>
      <c r="Q2682" s="5"/>
      <c r="R2682" s="5"/>
      <c r="S2682" s="5"/>
      <c r="T2682" s="5"/>
      <c r="U2682" s="6">
        <v>45597</v>
      </c>
      <c r="V2682" s="5"/>
      <c r="W2682" s="4" t="s">
        <v>1329</v>
      </c>
      <c r="X2682" s="5"/>
      <c r="Y2682" s="5"/>
      <c r="Z2682" s="5"/>
      <c r="AA2682" s="5" t="s">
        <v>2395</v>
      </c>
      <c r="AB2682" s="5"/>
      <c r="AC2682" s="5"/>
      <c r="AD2682" s="5"/>
      <c r="AE2682" s="5"/>
      <c r="AF2682" s="5"/>
      <c r="AG2682" s="5"/>
      <c r="AH2682" s="5"/>
      <c r="AI2682" s="5"/>
      <c r="AJ2682" s="5"/>
      <c r="AK2682" s="5"/>
      <c r="AL2682" s="5"/>
      <c r="AM2682" s="5"/>
      <c r="AN2682" s="5"/>
      <c r="AO2682" s="5"/>
      <c r="AP2682" s="5" t="s">
        <v>1413</v>
      </c>
      <c r="AQ2682" s="4" t="s">
        <v>1414</v>
      </c>
      <c r="AR2682" s="5" t="s">
        <v>19</v>
      </c>
      <c r="AS2682" s="4" t="s">
        <v>1585</v>
      </c>
      <c r="AT2682" s="5" t="s">
        <v>1586</v>
      </c>
      <c r="AU2682" s="5" t="s">
        <v>41</v>
      </c>
      <c r="AV2682" s="4" t="s">
        <v>1587</v>
      </c>
      <c r="AW2682" s="5" t="s">
        <v>340</v>
      </c>
      <c r="AX2682" s="5" t="s">
        <v>1588</v>
      </c>
      <c r="AY2682" s="5" t="s">
        <v>1589</v>
      </c>
      <c r="AZ2682" s="5" t="s">
        <v>11</v>
      </c>
      <c r="BA2682" s="5" t="s">
        <v>1590</v>
      </c>
      <c r="BB2682" s="5" t="s">
        <v>1591</v>
      </c>
      <c r="BC2682" s="5" t="s">
        <v>7403</v>
      </c>
      <c r="BD2682" s="5" t="s">
        <v>7406</v>
      </c>
      <c r="BE2682" s="5" t="s">
        <v>25</v>
      </c>
      <c r="BF2682" s="5" t="s">
        <v>1333</v>
      </c>
      <c r="BG2682" s="5" t="s">
        <v>7407</v>
      </c>
      <c r="BH2682" s="5" t="s">
        <v>1343</v>
      </c>
    </row>
    <row r="2683" spans="1:60" x14ac:dyDescent="0.25">
      <c r="A2683">
        <f t="shared" si="221"/>
        <v>97286</v>
      </c>
      <c r="B2683">
        <f t="shared" si="222"/>
        <v>50100457</v>
      </c>
      <c r="C2683" t="str">
        <f t="shared" si="223"/>
        <v>CC</v>
      </c>
      <c r="D2683" t="str">
        <f t="shared" si="220"/>
        <v>REGION GRAND OUEST</v>
      </c>
      <c r="E2683" s="12" t="str">
        <f t="shared" si="224"/>
        <v>TERRAIN</v>
      </c>
      <c r="F2683" s="4" t="s">
        <v>10251</v>
      </c>
      <c r="G2683" s="4" t="s">
        <v>2415</v>
      </c>
      <c r="H2683" s="5">
        <v>2</v>
      </c>
      <c r="I2683" s="5" t="s">
        <v>6943</v>
      </c>
      <c r="J2683" s="5"/>
      <c r="K2683" s="5"/>
      <c r="L2683" s="5"/>
      <c r="M2683" s="5" t="s">
        <v>1343</v>
      </c>
      <c r="N2683" s="5"/>
      <c r="O2683" s="5"/>
      <c r="P2683" s="5"/>
      <c r="Q2683" s="5"/>
      <c r="R2683" s="5"/>
      <c r="S2683" s="5"/>
      <c r="T2683" s="5"/>
      <c r="U2683" s="6">
        <v>45597</v>
      </c>
      <c r="V2683" s="5"/>
      <c r="W2683" s="4" t="s">
        <v>1329</v>
      </c>
      <c r="X2683" s="5"/>
      <c r="Y2683" s="5"/>
      <c r="Z2683" s="5"/>
      <c r="AA2683" s="5" t="s">
        <v>2408</v>
      </c>
      <c r="AB2683" s="5"/>
      <c r="AC2683" s="5"/>
      <c r="AD2683" s="5"/>
      <c r="AE2683" s="5"/>
      <c r="AF2683" s="5"/>
      <c r="AG2683" s="5"/>
      <c r="AH2683" s="5"/>
      <c r="AI2683" s="5"/>
      <c r="AJ2683" s="5"/>
      <c r="AK2683" s="5"/>
      <c r="AL2683" s="5"/>
      <c r="AM2683" s="5"/>
      <c r="AN2683" s="5"/>
      <c r="AO2683" s="5"/>
      <c r="AP2683" s="5" t="s">
        <v>1413</v>
      </c>
      <c r="AQ2683" s="4" t="s">
        <v>1414</v>
      </c>
      <c r="AR2683" s="5" t="s">
        <v>19</v>
      </c>
      <c r="AS2683" s="4" t="s">
        <v>1585</v>
      </c>
      <c r="AT2683" s="5" t="s">
        <v>1586</v>
      </c>
      <c r="AU2683" s="5" t="s">
        <v>41</v>
      </c>
      <c r="AV2683" s="4" t="s">
        <v>1587</v>
      </c>
      <c r="AW2683" s="5" t="s">
        <v>340</v>
      </c>
      <c r="AX2683" s="5" t="s">
        <v>2410</v>
      </c>
      <c r="AY2683" s="5" t="s">
        <v>2411</v>
      </c>
      <c r="AZ2683" s="5" t="s">
        <v>11</v>
      </c>
      <c r="BA2683" s="5" t="s">
        <v>2412</v>
      </c>
      <c r="BB2683" s="5" t="s">
        <v>2413</v>
      </c>
      <c r="BC2683" s="5" t="s">
        <v>2407</v>
      </c>
      <c r="BD2683" s="5" t="s">
        <v>2414</v>
      </c>
      <c r="BE2683" s="5" t="s">
        <v>260</v>
      </c>
      <c r="BF2683" s="5" t="s">
        <v>1333</v>
      </c>
      <c r="BG2683" s="5" t="s">
        <v>2415</v>
      </c>
      <c r="BH2683" s="5" t="s">
        <v>1343</v>
      </c>
    </row>
    <row r="2684" spans="1:60" x14ac:dyDescent="0.25">
      <c r="A2684">
        <f t="shared" si="221"/>
        <v>97282</v>
      </c>
      <c r="B2684">
        <f t="shared" si="222"/>
        <v>50100456</v>
      </c>
      <c r="C2684" t="str">
        <f t="shared" si="223"/>
        <v>CC</v>
      </c>
      <c r="D2684" t="str">
        <f t="shared" si="220"/>
        <v>REGION GRAND OUEST</v>
      </c>
      <c r="E2684" s="12" t="str">
        <f t="shared" si="224"/>
        <v>TERRAIN</v>
      </c>
      <c r="F2684" s="4" t="s">
        <v>10252</v>
      </c>
      <c r="G2684" s="4" t="s">
        <v>10253</v>
      </c>
      <c r="H2684" s="5">
        <v>2</v>
      </c>
      <c r="I2684" s="5" t="s">
        <v>6943</v>
      </c>
      <c r="J2684" s="5"/>
      <c r="K2684" s="5"/>
      <c r="L2684" s="5"/>
      <c r="M2684" s="5" t="s">
        <v>1343</v>
      </c>
      <c r="N2684" s="5"/>
      <c r="O2684" s="5"/>
      <c r="P2684" s="5"/>
      <c r="Q2684" s="5"/>
      <c r="R2684" s="5"/>
      <c r="S2684" s="5"/>
      <c r="T2684" s="5"/>
      <c r="U2684" s="6">
        <v>45597</v>
      </c>
      <c r="V2684" s="5"/>
      <c r="W2684" s="4" t="s">
        <v>1329</v>
      </c>
      <c r="X2684" s="5"/>
      <c r="Y2684" s="5"/>
      <c r="Z2684" s="5"/>
      <c r="AA2684" s="5" t="s">
        <v>8487</v>
      </c>
      <c r="AB2684" s="5"/>
      <c r="AC2684" s="5"/>
      <c r="AD2684" s="5"/>
      <c r="AE2684" s="5"/>
      <c r="AF2684" s="5"/>
      <c r="AG2684" s="5"/>
      <c r="AH2684" s="5"/>
      <c r="AI2684" s="5"/>
      <c r="AJ2684" s="5"/>
      <c r="AK2684" s="5"/>
      <c r="AL2684" s="5"/>
      <c r="AM2684" s="5"/>
      <c r="AN2684" s="5"/>
      <c r="AO2684" s="5"/>
      <c r="AP2684" s="5" t="s">
        <v>1413</v>
      </c>
      <c r="AQ2684" s="4" t="s">
        <v>1414</v>
      </c>
      <c r="AR2684" s="5" t="s">
        <v>19</v>
      </c>
      <c r="AS2684" s="4" t="s">
        <v>1585</v>
      </c>
      <c r="AT2684" s="5" t="s">
        <v>1586</v>
      </c>
      <c r="AU2684" s="5" t="s">
        <v>41</v>
      </c>
      <c r="AV2684" s="4" t="s">
        <v>1587</v>
      </c>
      <c r="AW2684" s="5" t="s">
        <v>340</v>
      </c>
      <c r="AX2684" s="5" t="s">
        <v>1588</v>
      </c>
      <c r="AY2684" s="5" t="s">
        <v>1589</v>
      </c>
      <c r="AZ2684" s="5" t="s">
        <v>11</v>
      </c>
      <c r="BA2684" s="5" t="s">
        <v>1590</v>
      </c>
      <c r="BB2684" s="5" t="s">
        <v>1591</v>
      </c>
      <c r="BC2684" s="5"/>
      <c r="BD2684" s="5"/>
      <c r="BE2684" s="5"/>
      <c r="BF2684" s="5"/>
      <c r="BG2684" s="5" t="s">
        <v>10253</v>
      </c>
      <c r="BH2684" s="5" t="s">
        <v>1343</v>
      </c>
    </row>
    <row r="2685" spans="1:60" x14ac:dyDescent="0.25">
      <c r="A2685">
        <f t="shared" si="221"/>
        <v>97277</v>
      </c>
      <c r="B2685">
        <f t="shared" si="222"/>
        <v>50100455</v>
      </c>
      <c r="C2685" t="str">
        <f t="shared" si="223"/>
        <v>CC</v>
      </c>
      <c r="D2685" t="str">
        <f t="shared" si="220"/>
        <v>REGION GRAND OUEST</v>
      </c>
      <c r="E2685" s="12" t="str">
        <f t="shared" si="224"/>
        <v>TERRAIN</v>
      </c>
      <c r="F2685" s="4" t="s">
        <v>10254</v>
      </c>
      <c r="G2685" s="4" t="s">
        <v>3600</v>
      </c>
      <c r="H2685" s="5">
        <v>2</v>
      </c>
      <c r="I2685" s="5" t="s">
        <v>6943</v>
      </c>
      <c r="J2685" s="5"/>
      <c r="K2685" s="5"/>
      <c r="L2685" s="5"/>
      <c r="M2685" s="5" t="s">
        <v>1343</v>
      </c>
      <c r="N2685" s="5"/>
      <c r="O2685" s="5"/>
      <c r="P2685" s="5"/>
      <c r="Q2685" s="5"/>
      <c r="R2685" s="5"/>
      <c r="S2685" s="5"/>
      <c r="T2685" s="5"/>
      <c r="U2685" s="6">
        <v>45566</v>
      </c>
      <c r="V2685" s="5"/>
      <c r="W2685" s="4" t="s">
        <v>1329</v>
      </c>
      <c r="X2685" s="5"/>
      <c r="Y2685" s="5"/>
      <c r="Z2685" s="5"/>
      <c r="AA2685" s="5" t="s">
        <v>3597</v>
      </c>
      <c r="AB2685" s="5"/>
      <c r="AC2685" s="5"/>
      <c r="AD2685" s="5"/>
      <c r="AE2685" s="5"/>
      <c r="AF2685" s="5"/>
      <c r="AG2685" s="5"/>
      <c r="AH2685" s="5"/>
      <c r="AI2685" s="5"/>
      <c r="AJ2685" s="5"/>
      <c r="AK2685" s="5"/>
      <c r="AL2685" s="5"/>
      <c r="AM2685" s="5"/>
      <c r="AN2685" s="5"/>
      <c r="AO2685" s="5"/>
      <c r="AP2685" s="5" t="s">
        <v>1413</v>
      </c>
      <c r="AQ2685" s="4" t="s">
        <v>1414</v>
      </c>
      <c r="AR2685" s="5" t="s">
        <v>19</v>
      </c>
      <c r="AS2685" s="4" t="s">
        <v>1415</v>
      </c>
      <c r="AT2685" s="5" t="s">
        <v>1416</v>
      </c>
      <c r="AU2685" s="5" t="s">
        <v>41</v>
      </c>
      <c r="AV2685" s="4" t="s">
        <v>1417</v>
      </c>
      <c r="AW2685" s="5" t="s">
        <v>20</v>
      </c>
      <c r="AX2685" s="5" t="s">
        <v>2061</v>
      </c>
      <c r="AY2685" s="5" t="s">
        <v>2064</v>
      </c>
      <c r="AZ2685" s="5" t="s">
        <v>11</v>
      </c>
      <c r="BA2685" s="5" t="s">
        <v>2065</v>
      </c>
      <c r="BB2685" s="5" t="s">
        <v>2066</v>
      </c>
      <c r="BC2685" s="5" t="s">
        <v>3596</v>
      </c>
      <c r="BD2685" s="5" t="s">
        <v>3599</v>
      </c>
      <c r="BE2685" s="5" t="s">
        <v>25</v>
      </c>
      <c r="BF2685" s="5" t="s">
        <v>1333</v>
      </c>
      <c r="BG2685" s="5" t="s">
        <v>3600</v>
      </c>
      <c r="BH2685" s="5" t="s">
        <v>1343</v>
      </c>
    </row>
    <row r="2686" spans="1:60" x14ac:dyDescent="0.25">
      <c r="A2686">
        <f t="shared" si="221"/>
        <v>97275</v>
      </c>
      <c r="B2686">
        <f t="shared" si="222"/>
        <v>50100454</v>
      </c>
      <c r="C2686" t="str">
        <f t="shared" si="223"/>
        <v>CC</v>
      </c>
      <c r="D2686" t="str">
        <f t="shared" si="220"/>
        <v>REGION GRAND OUEST</v>
      </c>
      <c r="E2686" s="12" t="str">
        <f t="shared" si="224"/>
        <v>TERRAIN</v>
      </c>
      <c r="F2686" s="4" t="s">
        <v>10255</v>
      </c>
      <c r="G2686" s="4" t="s">
        <v>10256</v>
      </c>
      <c r="H2686" s="5">
        <v>2</v>
      </c>
      <c r="I2686" s="5" t="s">
        <v>6943</v>
      </c>
      <c r="J2686" s="5"/>
      <c r="K2686" s="5"/>
      <c r="L2686" s="5"/>
      <c r="M2686" s="5" t="s">
        <v>1343</v>
      </c>
      <c r="N2686" s="5"/>
      <c r="O2686" s="5"/>
      <c r="P2686" s="5"/>
      <c r="Q2686" s="5"/>
      <c r="R2686" s="5"/>
      <c r="S2686" s="5"/>
      <c r="T2686" s="5"/>
      <c r="U2686" s="6">
        <v>45566</v>
      </c>
      <c r="V2686" s="5"/>
      <c r="W2686" s="4" t="s">
        <v>1329</v>
      </c>
      <c r="X2686" s="5"/>
      <c r="Y2686" s="5"/>
      <c r="Z2686" s="5"/>
      <c r="AA2686" s="5" t="s">
        <v>6776</v>
      </c>
      <c r="AB2686" s="5"/>
      <c r="AC2686" s="5"/>
      <c r="AD2686" s="5"/>
      <c r="AE2686" s="5"/>
      <c r="AF2686" s="5"/>
      <c r="AG2686" s="5"/>
      <c r="AH2686" s="5"/>
      <c r="AI2686" s="5"/>
      <c r="AJ2686" s="5"/>
      <c r="AK2686" s="5"/>
      <c r="AL2686" s="5"/>
      <c r="AM2686" s="5"/>
      <c r="AN2686" s="5"/>
      <c r="AO2686" s="5"/>
      <c r="AP2686" s="5" t="s">
        <v>1413</v>
      </c>
      <c r="AQ2686" s="4" t="s">
        <v>1414</v>
      </c>
      <c r="AR2686" s="5" t="s">
        <v>19</v>
      </c>
      <c r="AS2686" s="4" t="s">
        <v>1415</v>
      </c>
      <c r="AT2686" s="5" t="s">
        <v>1416</v>
      </c>
      <c r="AU2686" s="5" t="s">
        <v>41</v>
      </c>
      <c r="AV2686" s="4" t="s">
        <v>1417</v>
      </c>
      <c r="AW2686" s="5" t="s">
        <v>20</v>
      </c>
      <c r="AX2686" s="5" t="s">
        <v>2061</v>
      </c>
      <c r="AY2686" s="5" t="s">
        <v>2064</v>
      </c>
      <c r="AZ2686" s="5" t="s">
        <v>11</v>
      </c>
      <c r="BA2686" s="5" t="s">
        <v>2065</v>
      </c>
      <c r="BB2686" s="5" t="s">
        <v>2066</v>
      </c>
      <c r="BC2686" s="5"/>
      <c r="BD2686" s="5"/>
      <c r="BE2686" s="5"/>
      <c r="BF2686" s="5"/>
      <c r="BG2686" s="5" t="s">
        <v>10256</v>
      </c>
      <c r="BH2686" s="5" t="s">
        <v>1343</v>
      </c>
    </row>
    <row r="2687" spans="1:60" x14ac:dyDescent="0.25">
      <c r="A2687">
        <f t="shared" si="221"/>
        <v>97272</v>
      </c>
      <c r="B2687">
        <f t="shared" si="222"/>
        <v>50100453</v>
      </c>
      <c r="C2687" t="str">
        <f t="shared" si="223"/>
        <v>CC</v>
      </c>
      <c r="D2687" t="str">
        <f t="shared" si="220"/>
        <v>REGION GRAND OUEST</v>
      </c>
      <c r="E2687" s="12" t="str">
        <f t="shared" si="224"/>
        <v>TERRAIN</v>
      </c>
      <c r="F2687" s="4" t="s">
        <v>10257</v>
      </c>
      <c r="G2687" s="4" t="s">
        <v>10258</v>
      </c>
      <c r="H2687" s="5">
        <v>2</v>
      </c>
      <c r="I2687" s="5" t="s">
        <v>6943</v>
      </c>
      <c r="J2687" s="5"/>
      <c r="K2687" s="5"/>
      <c r="L2687" s="5"/>
      <c r="M2687" s="5" t="s">
        <v>1343</v>
      </c>
      <c r="N2687" s="5"/>
      <c r="O2687" s="5"/>
      <c r="P2687" s="5"/>
      <c r="Q2687" s="5"/>
      <c r="R2687" s="5"/>
      <c r="S2687" s="5"/>
      <c r="T2687" s="5"/>
      <c r="U2687" s="6">
        <v>45566</v>
      </c>
      <c r="V2687" s="5"/>
      <c r="W2687" s="4" t="s">
        <v>1329</v>
      </c>
      <c r="X2687" s="5"/>
      <c r="Y2687" s="5"/>
      <c r="Z2687" s="5"/>
      <c r="AA2687" s="5" t="s">
        <v>6405</v>
      </c>
      <c r="AB2687" s="5"/>
      <c r="AC2687" s="5"/>
      <c r="AD2687" s="5"/>
      <c r="AE2687" s="5"/>
      <c r="AF2687" s="5"/>
      <c r="AG2687" s="5"/>
      <c r="AH2687" s="5"/>
      <c r="AI2687" s="5"/>
      <c r="AJ2687" s="5"/>
      <c r="AK2687" s="5"/>
      <c r="AL2687" s="5"/>
      <c r="AM2687" s="5"/>
      <c r="AN2687" s="5"/>
      <c r="AO2687" s="5"/>
      <c r="AP2687" s="5" t="s">
        <v>1413</v>
      </c>
      <c r="AQ2687" s="4" t="s">
        <v>1414</v>
      </c>
      <c r="AR2687" s="5" t="s">
        <v>19</v>
      </c>
      <c r="AS2687" s="4" t="s">
        <v>1415</v>
      </c>
      <c r="AT2687" s="5" t="s">
        <v>1416</v>
      </c>
      <c r="AU2687" s="5" t="s">
        <v>41</v>
      </c>
      <c r="AV2687" s="4" t="s">
        <v>1417</v>
      </c>
      <c r="AW2687" s="5" t="s">
        <v>20</v>
      </c>
      <c r="AX2687" s="5" t="s">
        <v>2061</v>
      </c>
      <c r="AY2687" s="5" t="s">
        <v>2064</v>
      </c>
      <c r="AZ2687" s="5" t="s">
        <v>11</v>
      </c>
      <c r="BA2687" s="5" t="s">
        <v>2065</v>
      </c>
      <c r="BB2687" s="5" t="s">
        <v>2066</v>
      </c>
      <c r="BC2687" s="5"/>
      <c r="BD2687" s="5"/>
      <c r="BE2687" s="5"/>
      <c r="BF2687" s="5"/>
      <c r="BG2687" s="5" t="s">
        <v>10258</v>
      </c>
      <c r="BH2687" s="5" t="s">
        <v>1343</v>
      </c>
    </row>
    <row r="2688" spans="1:60" x14ac:dyDescent="0.25">
      <c r="A2688">
        <f t="shared" si="221"/>
        <v>97262</v>
      </c>
      <c r="B2688">
        <f t="shared" si="222"/>
        <v>50100452</v>
      </c>
      <c r="C2688" t="str">
        <f t="shared" si="223"/>
        <v>CC</v>
      </c>
      <c r="D2688" t="str">
        <f t="shared" si="220"/>
        <v>REGION GRAND OUEST</v>
      </c>
      <c r="E2688" s="12" t="str">
        <f t="shared" si="224"/>
        <v>TERRAIN</v>
      </c>
      <c r="F2688" s="4" t="s">
        <v>10259</v>
      </c>
      <c r="G2688" s="4" t="s">
        <v>10260</v>
      </c>
      <c r="H2688" s="5">
        <v>2</v>
      </c>
      <c r="I2688" s="5" t="s">
        <v>6943</v>
      </c>
      <c r="J2688" s="5"/>
      <c r="K2688" s="5"/>
      <c r="L2688" s="5"/>
      <c r="M2688" s="5" t="s">
        <v>1343</v>
      </c>
      <c r="N2688" s="5"/>
      <c r="O2688" s="5"/>
      <c r="P2688" s="5"/>
      <c r="Q2688" s="5"/>
      <c r="R2688" s="5"/>
      <c r="S2688" s="5"/>
      <c r="T2688" s="5"/>
      <c r="U2688" s="6">
        <v>45566</v>
      </c>
      <c r="V2688" s="5"/>
      <c r="W2688" s="4" t="s">
        <v>1329</v>
      </c>
      <c r="X2688" s="5"/>
      <c r="Y2688" s="5"/>
      <c r="Z2688" s="5"/>
      <c r="AA2688" s="5" t="s">
        <v>5098</v>
      </c>
      <c r="AB2688" s="5"/>
      <c r="AC2688" s="5"/>
      <c r="AD2688" s="5"/>
      <c r="AE2688" s="5"/>
      <c r="AF2688" s="5"/>
      <c r="AG2688" s="5"/>
      <c r="AH2688" s="5"/>
      <c r="AI2688" s="5"/>
      <c r="AJ2688" s="5"/>
      <c r="AK2688" s="5"/>
      <c r="AL2688" s="5"/>
      <c r="AM2688" s="5"/>
      <c r="AN2688" s="5"/>
      <c r="AO2688" s="5"/>
      <c r="AP2688" s="5" t="s">
        <v>1413</v>
      </c>
      <c r="AQ2688" s="4" t="s">
        <v>1414</v>
      </c>
      <c r="AR2688" s="5" t="s">
        <v>19</v>
      </c>
      <c r="AS2688" s="4" t="s">
        <v>1415</v>
      </c>
      <c r="AT2688" s="5" t="s">
        <v>1416</v>
      </c>
      <c r="AU2688" s="5" t="s">
        <v>41</v>
      </c>
      <c r="AV2688" s="4" t="s">
        <v>1417</v>
      </c>
      <c r="AW2688" s="5" t="s">
        <v>20</v>
      </c>
      <c r="AX2688" s="5" t="s">
        <v>2061</v>
      </c>
      <c r="AY2688" s="5" t="s">
        <v>2064</v>
      </c>
      <c r="AZ2688" s="5" t="s">
        <v>11</v>
      </c>
      <c r="BA2688" s="5" t="s">
        <v>2065</v>
      </c>
      <c r="BB2688" s="5" t="s">
        <v>2066</v>
      </c>
      <c r="BC2688" s="5"/>
      <c r="BD2688" s="5"/>
      <c r="BE2688" s="5"/>
      <c r="BF2688" s="5"/>
      <c r="BG2688" s="5" t="s">
        <v>10260</v>
      </c>
      <c r="BH2688" s="5" t="s">
        <v>1343</v>
      </c>
    </row>
    <row r="2689" spans="1:60" x14ac:dyDescent="0.25">
      <c r="A2689">
        <f t="shared" si="221"/>
        <v>97258</v>
      </c>
      <c r="B2689">
        <f t="shared" si="222"/>
        <v>50100451</v>
      </c>
      <c r="C2689" t="str">
        <f t="shared" si="223"/>
        <v>CC</v>
      </c>
      <c r="D2689" t="str">
        <f t="shared" si="220"/>
        <v>REGION GRAND OUEST</v>
      </c>
      <c r="E2689" s="12" t="str">
        <f t="shared" si="224"/>
        <v>TERRAIN</v>
      </c>
      <c r="F2689" s="4" t="s">
        <v>10261</v>
      </c>
      <c r="G2689" s="4" t="s">
        <v>10262</v>
      </c>
      <c r="H2689" s="5">
        <v>2</v>
      </c>
      <c r="I2689" s="5" t="s">
        <v>6943</v>
      </c>
      <c r="J2689" s="5"/>
      <c r="K2689" s="5"/>
      <c r="L2689" s="5"/>
      <c r="M2689" s="5" t="s">
        <v>1343</v>
      </c>
      <c r="N2689" s="5"/>
      <c r="O2689" s="5"/>
      <c r="P2689" s="5"/>
      <c r="Q2689" s="5"/>
      <c r="R2689" s="5"/>
      <c r="S2689" s="5"/>
      <c r="T2689" s="5"/>
      <c r="U2689" s="6">
        <v>45627</v>
      </c>
      <c r="V2689" s="5"/>
      <c r="W2689" s="4" t="s">
        <v>1329</v>
      </c>
      <c r="X2689" s="5"/>
      <c r="Y2689" s="5"/>
      <c r="Z2689" s="5"/>
      <c r="AA2689" s="5" t="s">
        <v>9114</v>
      </c>
      <c r="AB2689" s="5"/>
      <c r="AC2689" s="5"/>
      <c r="AD2689" s="5"/>
      <c r="AE2689" s="5"/>
      <c r="AF2689" s="5"/>
      <c r="AG2689" s="5"/>
      <c r="AH2689" s="5"/>
      <c r="AI2689" s="5"/>
      <c r="AJ2689" s="5"/>
      <c r="AK2689" s="5"/>
      <c r="AL2689" s="5"/>
      <c r="AM2689" s="5"/>
      <c r="AN2689" s="5"/>
      <c r="AO2689" s="5"/>
      <c r="AP2689" s="5" t="s">
        <v>1413</v>
      </c>
      <c r="AQ2689" s="4" t="s">
        <v>1414</v>
      </c>
      <c r="AR2689" s="5" t="s">
        <v>19</v>
      </c>
      <c r="AS2689" s="4" t="s">
        <v>1415</v>
      </c>
      <c r="AT2689" s="5" t="s">
        <v>1416</v>
      </c>
      <c r="AU2689" s="5" t="s">
        <v>41</v>
      </c>
      <c r="AV2689" s="4" t="s">
        <v>1417</v>
      </c>
      <c r="AW2689" s="5" t="s">
        <v>20</v>
      </c>
      <c r="AX2689" s="5" t="s">
        <v>2061</v>
      </c>
      <c r="AY2689" s="5" t="s">
        <v>2064</v>
      </c>
      <c r="AZ2689" s="5" t="s">
        <v>11</v>
      </c>
      <c r="BA2689" s="5" t="s">
        <v>2065</v>
      </c>
      <c r="BB2689" s="5" t="s">
        <v>2066</v>
      </c>
      <c r="BC2689" s="5"/>
      <c r="BD2689" s="5"/>
      <c r="BE2689" s="5"/>
      <c r="BF2689" s="5"/>
      <c r="BG2689" s="5" t="s">
        <v>10262</v>
      </c>
      <c r="BH2689" s="5" t="s">
        <v>1343</v>
      </c>
    </row>
    <row r="2690" spans="1:60" x14ac:dyDescent="0.25">
      <c r="A2690">
        <f t="shared" si="221"/>
        <v>97254</v>
      </c>
      <c r="B2690">
        <f t="shared" si="222"/>
        <v>50100450</v>
      </c>
      <c r="C2690" t="str">
        <f t="shared" si="223"/>
        <v>CC</v>
      </c>
      <c r="D2690" t="str">
        <f t="shared" si="220"/>
        <v>REGION GRAND OUEST</v>
      </c>
      <c r="E2690" s="12" t="str">
        <f t="shared" si="224"/>
        <v>TERRAIN</v>
      </c>
      <c r="F2690" s="4" t="s">
        <v>10263</v>
      </c>
      <c r="G2690" s="4" t="s">
        <v>6685</v>
      </c>
      <c r="H2690" s="5">
        <v>2</v>
      </c>
      <c r="I2690" s="5" t="s">
        <v>6943</v>
      </c>
      <c r="J2690" s="5"/>
      <c r="K2690" s="5"/>
      <c r="L2690" s="5"/>
      <c r="M2690" s="5" t="s">
        <v>1343</v>
      </c>
      <c r="N2690" s="5"/>
      <c r="O2690" s="5"/>
      <c r="P2690" s="5"/>
      <c r="Q2690" s="5"/>
      <c r="R2690" s="5"/>
      <c r="S2690" s="5"/>
      <c r="T2690" s="5"/>
      <c r="U2690" s="6">
        <v>45566</v>
      </c>
      <c r="V2690" s="5"/>
      <c r="W2690" s="4" t="s">
        <v>1329</v>
      </c>
      <c r="X2690" s="5"/>
      <c r="Y2690" s="5"/>
      <c r="Z2690" s="5"/>
      <c r="AA2690" s="5" t="s">
        <v>6683</v>
      </c>
      <c r="AB2690" s="5"/>
      <c r="AC2690" s="5"/>
      <c r="AD2690" s="5"/>
      <c r="AE2690" s="5"/>
      <c r="AF2690" s="5"/>
      <c r="AG2690" s="5"/>
      <c r="AH2690" s="5"/>
      <c r="AI2690" s="5"/>
      <c r="AJ2690" s="5"/>
      <c r="AK2690" s="5"/>
      <c r="AL2690" s="5"/>
      <c r="AM2690" s="5"/>
      <c r="AN2690" s="5"/>
      <c r="AO2690" s="5"/>
      <c r="AP2690" s="5" t="s">
        <v>1413</v>
      </c>
      <c r="AQ2690" s="4" t="s">
        <v>1414</v>
      </c>
      <c r="AR2690" s="5" t="s">
        <v>19</v>
      </c>
      <c r="AS2690" s="5" t="s">
        <v>1415</v>
      </c>
      <c r="AT2690" s="5" t="s">
        <v>1416</v>
      </c>
      <c r="AU2690" s="5" t="s">
        <v>41</v>
      </c>
      <c r="AV2690" s="4" t="s">
        <v>1417</v>
      </c>
      <c r="AW2690" s="5" t="s">
        <v>20</v>
      </c>
      <c r="AX2690" s="5" t="s">
        <v>2873</v>
      </c>
      <c r="AY2690" s="5" t="s">
        <v>2876</v>
      </c>
      <c r="AZ2690" s="5" t="s">
        <v>11</v>
      </c>
      <c r="BA2690" s="5" t="s">
        <v>2877</v>
      </c>
      <c r="BB2690" s="5" t="s">
        <v>2878</v>
      </c>
      <c r="BC2690" s="5" t="s">
        <v>6682</v>
      </c>
      <c r="BD2690" s="5" t="s">
        <v>6684</v>
      </c>
      <c r="BE2690" s="5" t="s">
        <v>25</v>
      </c>
      <c r="BF2690" s="5" t="s">
        <v>1333</v>
      </c>
      <c r="BG2690" s="5" t="s">
        <v>6685</v>
      </c>
      <c r="BH2690" s="5" t="s">
        <v>1343</v>
      </c>
    </row>
    <row r="2691" spans="1:60" x14ac:dyDescent="0.25">
      <c r="A2691">
        <f t="shared" si="221"/>
        <v>97227</v>
      </c>
      <c r="B2691">
        <f t="shared" si="222"/>
        <v>50100449</v>
      </c>
      <c r="C2691" t="str">
        <f t="shared" si="223"/>
        <v>CC</v>
      </c>
      <c r="D2691" t="str">
        <f t="shared" ref="D2691:D2754" si="225">AR2691</f>
        <v>REGION GRAND OUEST</v>
      </c>
      <c r="E2691" s="12" t="str">
        <f t="shared" si="224"/>
        <v>TERRAIN</v>
      </c>
      <c r="F2691" s="4" t="s">
        <v>10264</v>
      </c>
      <c r="G2691" s="4" t="s">
        <v>10265</v>
      </c>
      <c r="H2691" s="5">
        <v>2</v>
      </c>
      <c r="I2691" s="5" t="s">
        <v>6943</v>
      </c>
      <c r="J2691" s="5"/>
      <c r="K2691" s="5"/>
      <c r="L2691" s="5"/>
      <c r="M2691" s="5" t="s">
        <v>1343</v>
      </c>
      <c r="N2691" s="5"/>
      <c r="O2691" s="5"/>
      <c r="P2691" s="5"/>
      <c r="Q2691" s="5"/>
      <c r="R2691" s="5"/>
      <c r="S2691" s="5"/>
      <c r="T2691" s="5"/>
      <c r="U2691" s="6">
        <v>45597</v>
      </c>
      <c r="V2691" s="5"/>
      <c r="W2691" s="4" t="s">
        <v>1329</v>
      </c>
      <c r="X2691" s="5"/>
      <c r="Y2691" s="5"/>
      <c r="Z2691" s="5"/>
      <c r="AA2691" s="5" t="s">
        <v>9079</v>
      </c>
      <c r="AB2691" s="5"/>
      <c r="AC2691" s="5"/>
      <c r="AD2691" s="5"/>
      <c r="AE2691" s="5"/>
      <c r="AF2691" s="5"/>
      <c r="AG2691" s="5"/>
      <c r="AH2691" s="5"/>
      <c r="AI2691" s="5"/>
      <c r="AJ2691" s="5"/>
      <c r="AK2691" s="5"/>
      <c r="AL2691" s="5"/>
      <c r="AM2691" s="5"/>
      <c r="AN2691" s="5"/>
      <c r="AO2691" s="5"/>
      <c r="AP2691" s="5" t="s">
        <v>1413</v>
      </c>
      <c r="AQ2691" s="4" t="s">
        <v>1414</v>
      </c>
      <c r="AR2691" s="5" t="s">
        <v>19</v>
      </c>
      <c r="AS2691" s="4" t="s">
        <v>1585</v>
      </c>
      <c r="AT2691" s="5" t="s">
        <v>1586</v>
      </c>
      <c r="AU2691" s="5" t="s">
        <v>41</v>
      </c>
      <c r="AV2691" s="4" t="s">
        <v>1587</v>
      </c>
      <c r="AW2691" s="5" t="s">
        <v>340</v>
      </c>
      <c r="AX2691" s="5" t="s">
        <v>2150</v>
      </c>
      <c r="AY2691" s="5" t="s">
        <v>2151</v>
      </c>
      <c r="AZ2691" s="5" t="s">
        <v>11</v>
      </c>
      <c r="BA2691" s="5" t="s">
        <v>2152</v>
      </c>
      <c r="BB2691" s="5" t="s">
        <v>2153</v>
      </c>
      <c r="BC2691" s="5"/>
      <c r="BD2691" s="5"/>
      <c r="BE2691" s="5"/>
      <c r="BF2691" s="5"/>
      <c r="BG2691" s="5" t="s">
        <v>10265</v>
      </c>
      <c r="BH2691" s="5" t="s">
        <v>1343</v>
      </c>
    </row>
    <row r="2692" spans="1:60" x14ac:dyDescent="0.25">
      <c r="A2692">
        <f t="shared" si="221"/>
        <v>97218</v>
      </c>
      <c r="B2692">
        <f t="shared" si="222"/>
        <v>50100448</v>
      </c>
      <c r="C2692" t="str">
        <f t="shared" si="223"/>
        <v>CC</v>
      </c>
      <c r="D2692" t="str">
        <f t="shared" si="225"/>
        <v>REGION GRAND OUEST</v>
      </c>
      <c r="E2692" s="12" t="str">
        <f t="shared" si="224"/>
        <v>TERRAIN</v>
      </c>
      <c r="F2692" s="4" t="s">
        <v>10266</v>
      </c>
      <c r="G2692" s="4" t="s">
        <v>10267</v>
      </c>
      <c r="H2692" s="5">
        <v>2</v>
      </c>
      <c r="I2692" s="5" t="s">
        <v>6943</v>
      </c>
      <c r="J2692" s="5"/>
      <c r="K2692" s="5"/>
      <c r="L2692" s="5"/>
      <c r="M2692" s="5" t="s">
        <v>1343</v>
      </c>
      <c r="N2692" s="5"/>
      <c r="O2692" s="5"/>
      <c r="P2692" s="5"/>
      <c r="Q2692" s="5"/>
      <c r="R2692" s="5"/>
      <c r="S2692" s="5"/>
      <c r="T2692" s="5"/>
      <c r="U2692" s="6">
        <v>45597</v>
      </c>
      <c r="V2692" s="5"/>
      <c r="W2692" s="4" t="s">
        <v>1329</v>
      </c>
      <c r="X2692" s="5"/>
      <c r="Y2692" s="5"/>
      <c r="Z2692" s="5"/>
      <c r="AA2692" s="5" t="s">
        <v>10268</v>
      </c>
      <c r="AB2692" s="5"/>
      <c r="AC2692" s="5"/>
      <c r="AD2692" s="5"/>
      <c r="AE2692" s="5"/>
      <c r="AF2692" s="5"/>
      <c r="AG2692" s="5"/>
      <c r="AH2692" s="5"/>
      <c r="AI2692" s="5"/>
      <c r="AJ2692" s="5"/>
      <c r="AK2692" s="5"/>
      <c r="AL2692" s="5"/>
      <c r="AM2692" s="5"/>
      <c r="AN2692" s="5"/>
      <c r="AO2692" s="5"/>
      <c r="AP2692" s="5" t="s">
        <v>1413</v>
      </c>
      <c r="AQ2692" s="4" t="s">
        <v>1414</v>
      </c>
      <c r="AR2692" s="5" t="s">
        <v>19</v>
      </c>
      <c r="AS2692" s="5" t="s">
        <v>1585</v>
      </c>
      <c r="AT2692" s="5" t="s">
        <v>1586</v>
      </c>
      <c r="AU2692" s="5" t="s">
        <v>41</v>
      </c>
      <c r="AV2692" s="4" t="s">
        <v>1587</v>
      </c>
      <c r="AW2692" s="5" t="s">
        <v>340</v>
      </c>
      <c r="AX2692" s="5" t="s">
        <v>2150</v>
      </c>
      <c r="AY2692" s="5" t="s">
        <v>2151</v>
      </c>
      <c r="AZ2692" s="5" t="s">
        <v>11</v>
      </c>
      <c r="BA2692" s="5" t="s">
        <v>2152</v>
      </c>
      <c r="BB2692" s="5" t="s">
        <v>2153</v>
      </c>
      <c r="BC2692" s="5"/>
      <c r="BD2692" s="5"/>
      <c r="BE2692" s="5"/>
      <c r="BF2692" s="5"/>
      <c r="BG2692" s="5" t="s">
        <v>10267</v>
      </c>
      <c r="BH2692" s="5" t="s">
        <v>1343</v>
      </c>
    </row>
    <row r="2693" spans="1:60" x14ac:dyDescent="0.25">
      <c r="A2693">
        <f t="shared" si="221"/>
        <v>97201</v>
      </c>
      <c r="B2693">
        <f t="shared" si="222"/>
        <v>50100447</v>
      </c>
      <c r="C2693" t="str">
        <f t="shared" si="223"/>
        <v>CC</v>
      </c>
      <c r="D2693" t="str">
        <f t="shared" si="225"/>
        <v>REGION CENTRE EST</v>
      </c>
      <c r="E2693" s="12" t="str">
        <f t="shared" si="224"/>
        <v>TERRAIN</v>
      </c>
      <c r="F2693" s="4" t="s">
        <v>10269</v>
      </c>
      <c r="G2693" s="4" t="s">
        <v>10270</v>
      </c>
      <c r="H2693" s="5">
        <v>2</v>
      </c>
      <c r="I2693" s="5" t="s">
        <v>6943</v>
      </c>
      <c r="J2693" s="5"/>
      <c r="K2693" s="5"/>
      <c r="L2693" s="5"/>
      <c r="M2693" s="5" t="s">
        <v>1343</v>
      </c>
      <c r="N2693" s="5"/>
      <c r="O2693" s="5"/>
      <c r="P2693" s="5"/>
      <c r="Q2693" s="5"/>
      <c r="R2693" s="5"/>
      <c r="S2693" s="5"/>
      <c r="T2693" s="5"/>
      <c r="U2693" s="6">
        <v>45627</v>
      </c>
      <c r="V2693" s="5"/>
      <c r="W2693" s="4" t="s">
        <v>1329</v>
      </c>
      <c r="X2693" s="5"/>
      <c r="Y2693" s="5"/>
      <c r="Z2693" s="5"/>
      <c r="AA2693" s="5" t="s">
        <v>1793</v>
      </c>
      <c r="AB2693" s="5"/>
      <c r="AC2693" s="5"/>
      <c r="AD2693" s="5"/>
      <c r="AE2693" s="5"/>
      <c r="AF2693" s="5"/>
      <c r="AG2693" s="5"/>
      <c r="AH2693" s="5"/>
      <c r="AI2693" s="5"/>
      <c r="AJ2693" s="5"/>
      <c r="AK2693" s="5"/>
      <c r="AL2693" s="5"/>
      <c r="AM2693" s="5"/>
      <c r="AN2693" s="5"/>
      <c r="AO2693" s="5"/>
      <c r="AP2693" s="5" t="s">
        <v>1536</v>
      </c>
      <c r="AQ2693" s="4" t="s">
        <v>12479</v>
      </c>
      <c r="AR2693" s="5" t="s">
        <v>12480</v>
      </c>
      <c r="AS2693" s="5"/>
      <c r="AT2693" s="5"/>
      <c r="AU2693" s="5"/>
      <c r="AV2693" s="4" t="s">
        <v>1442</v>
      </c>
      <c r="AW2693" s="5" t="s">
        <v>12</v>
      </c>
      <c r="AX2693" s="5" t="s">
        <v>3355</v>
      </c>
      <c r="AY2693" s="5" t="s">
        <v>3356</v>
      </c>
      <c r="AZ2693" s="5" t="s">
        <v>11</v>
      </c>
      <c r="BA2693" s="5" t="s">
        <v>3357</v>
      </c>
      <c r="BB2693" s="5" t="s">
        <v>3358</v>
      </c>
      <c r="BC2693" s="5"/>
      <c r="BD2693" s="5"/>
      <c r="BE2693" s="5"/>
      <c r="BF2693" s="5"/>
      <c r="BG2693" s="5" t="s">
        <v>10270</v>
      </c>
      <c r="BH2693" s="5" t="s">
        <v>1343</v>
      </c>
    </row>
    <row r="2694" spans="1:60" x14ac:dyDescent="0.25">
      <c r="A2694">
        <f t="shared" si="221"/>
        <v>97198</v>
      </c>
      <c r="B2694">
        <f t="shared" si="222"/>
        <v>50100446</v>
      </c>
      <c r="C2694" t="str">
        <f t="shared" si="223"/>
        <v>CC</v>
      </c>
      <c r="D2694" t="str">
        <f t="shared" si="225"/>
        <v>REGION GRAND SUD</v>
      </c>
      <c r="E2694" s="12" t="str">
        <f t="shared" si="224"/>
        <v>TERRAIN</v>
      </c>
      <c r="F2694" s="4" t="s">
        <v>10271</v>
      </c>
      <c r="G2694" s="4" t="s">
        <v>10272</v>
      </c>
      <c r="H2694" s="5">
        <v>2</v>
      </c>
      <c r="I2694" s="5" t="s">
        <v>6943</v>
      </c>
      <c r="J2694" s="5"/>
      <c r="K2694" s="5"/>
      <c r="L2694" s="5"/>
      <c r="M2694" s="5" t="s">
        <v>1343</v>
      </c>
      <c r="N2694" s="5"/>
      <c r="O2694" s="5"/>
      <c r="P2694" s="5"/>
      <c r="Q2694" s="5"/>
      <c r="R2694" s="5"/>
      <c r="S2694" s="5"/>
      <c r="T2694" s="5"/>
      <c r="U2694" s="6">
        <v>45474</v>
      </c>
      <c r="V2694" s="5"/>
      <c r="W2694" s="4" t="s">
        <v>1329</v>
      </c>
      <c r="X2694" s="5"/>
      <c r="Y2694" s="5"/>
      <c r="Z2694" s="5"/>
      <c r="AA2694" s="5" t="s">
        <v>6190</v>
      </c>
      <c r="AB2694" s="5"/>
      <c r="AC2694" s="5"/>
      <c r="AD2694" s="5"/>
      <c r="AE2694" s="5"/>
      <c r="AF2694" s="5"/>
      <c r="AG2694" s="5"/>
      <c r="AH2694" s="5"/>
      <c r="AI2694" s="5"/>
      <c r="AJ2694" s="5"/>
      <c r="AK2694" s="5"/>
      <c r="AL2694" s="5"/>
      <c r="AM2694" s="5"/>
      <c r="AN2694" s="5"/>
      <c r="AO2694" s="5"/>
      <c r="AP2694" s="5" t="s">
        <v>1335</v>
      </c>
      <c r="AQ2694" s="4" t="s">
        <v>1336</v>
      </c>
      <c r="AR2694" s="5" t="s">
        <v>12476</v>
      </c>
      <c r="AS2694" s="5" t="s">
        <v>1629</v>
      </c>
      <c r="AT2694" s="5" t="s">
        <v>1630</v>
      </c>
      <c r="AU2694" s="5" t="s">
        <v>41</v>
      </c>
      <c r="AV2694" s="4" t="s">
        <v>1631</v>
      </c>
      <c r="AW2694" s="5" t="s">
        <v>7</v>
      </c>
      <c r="AX2694" s="5" t="s">
        <v>1625</v>
      </c>
      <c r="AY2694" s="5" t="s">
        <v>1632</v>
      </c>
      <c r="AZ2694" s="5" t="s">
        <v>11</v>
      </c>
      <c r="BA2694" s="5" t="s">
        <v>1633</v>
      </c>
      <c r="BB2694" s="5" t="s">
        <v>1634</v>
      </c>
      <c r="BC2694" s="5"/>
      <c r="BD2694" s="5"/>
      <c r="BE2694" s="5"/>
      <c r="BF2694" s="5"/>
      <c r="BG2694" s="5" t="s">
        <v>10272</v>
      </c>
      <c r="BH2694" s="5" t="s">
        <v>1343</v>
      </c>
    </row>
    <row r="2695" spans="1:60" x14ac:dyDescent="0.25">
      <c r="A2695">
        <f t="shared" si="221"/>
        <v>97196</v>
      </c>
      <c r="B2695">
        <f t="shared" si="222"/>
        <v>50100445</v>
      </c>
      <c r="C2695" t="str">
        <f t="shared" si="223"/>
        <v>CC</v>
      </c>
      <c r="D2695" t="str">
        <f t="shared" si="225"/>
        <v>REGION GRAND SUD</v>
      </c>
      <c r="E2695" s="12" t="str">
        <f t="shared" si="224"/>
        <v>TERRAIN</v>
      </c>
      <c r="F2695" s="4" t="s">
        <v>10273</v>
      </c>
      <c r="G2695" s="4" t="s">
        <v>10274</v>
      </c>
      <c r="H2695" s="5">
        <v>2</v>
      </c>
      <c r="I2695" s="5" t="s">
        <v>6943</v>
      </c>
      <c r="J2695" s="5"/>
      <c r="K2695" s="5"/>
      <c r="L2695" s="5"/>
      <c r="M2695" s="5" t="s">
        <v>1343</v>
      </c>
      <c r="N2695" s="5"/>
      <c r="O2695" s="5"/>
      <c r="P2695" s="5"/>
      <c r="Q2695" s="5"/>
      <c r="R2695" s="5"/>
      <c r="S2695" s="5"/>
      <c r="T2695" s="5"/>
      <c r="U2695" s="6">
        <v>45474</v>
      </c>
      <c r="V2695" s="5"/>
      <c r="W2695" s="4" t="s">
        <v>1329</v>
      </c>
      <c r="X2695" s="5"/>
      <c r="Y2695" s="5"/>
      <c r="Z2695" s="5"/>
      <c r="AA2695" s="5" t="s">
        <v>2572</v>
      </c>
      <c r="AB2695" s="5"/>
      <c r="AC2695" s="5"/>
      <c r="AD2695" s="5"/>
      <c r="AE2695" s="5"/>
      <c r="AF2695" s="5"/>
      <c r="AG2695" s="5"/>
      <c r="AH2695" s="5"/>
      <c r="AI2695" s="5"/>
      <c r="AJ2695" s="5"/>
      <c r="AK2695" s="5"/>
      <c r="AL2695" s="5"/>
      <c r="AM2695" s="5"/>
      <c r="AN2695" s="5"/>
      <c r="AO2695" s="5"/>
      <c r="AP2695" s="5" t="s">
        <v>1335</v>
      </c>
      <c r="AQ2695" s="4" t="s">
        <v>1336</v>
      </c>
      <c r="AR2695" s="5" t="s">
        <v>12476</v>
      </c>
      <c r="AS2695" s="4" t="s">
        <v>1629</v>
      </c>
      <c r="AT2695" s="5" t="s">
        <v>1630</v>
      </c>
      <c r="AU2695" s="5" t="s">
        <v>41</v>
      </c>
      <c r="AV2695" s="4" t="s">
        <v>1631</v>
      </c>
      <c r="AW2695" s="5" t="s">
        <v>7</v>
      </c>
      <c r="AX2695" s="5" t="s">
        <v>1625</v>
      </c>
      <c r="AY2695" s="5" t="s">
        <v>1632</v>
      </c>
      <c r="AZ2695" s="5" t="s">
        <v>11</v>
      </c>
      <c r="BA2695" s="5" t="s">
        <v>1633</v>
      </c>
      <c r="BB2695" s="5" t="s">
        <v>1634</v>
      </c>
      <c r="BC2695" s="5" t="s">
        <v>10275</v>
      </c>
      <c r="BD2695" s="5" t="s">
        <v>10276</v>
      </c>
      <c r="BE2695" s="5" t="s">
        <v>60</v>
      </c>
      <c r="BF2695" s="5" t="s">
        <v>1333</v>
      </c>
      <c r="BG2695" s="5" t="s">
        <v>10274</v>
      </c>
      <c r="BH2695" s="5" t="s">
        <v>1343</v>
      </c>
    </row>
    <row r="2696" spans="1:60" x14ac:dyDescent="0.25">
      <c r="A2696">
        <f t="shared" si="221"/>
        <v>97194</v>
      </c>
      <c r="B2696">
        <f t="shared" si="222"/>
        <v>50100444</v>
      </c>
      <c r="C2696" t="str">
        <f t="shared" si="223"/>
        <v>CC</v>
      </c>
      <c r="D2696" t="str">
        <f t="shared" si="225"/>
        <v>REGION GRAND SUD</v>
      </c>
      <c r="E2696" s="12" t="str">
        <f t="shared" si="224"/>
        <v>TERRAIN</v>
      </c>
      <c r="F2696" s="4" t="s">
        <v>10277</v>
      </c>
      <c r="G2696" s="4" t="s">
        <v>10278</v>
      </c>
      <c r="H2696" s="5">
        <v>2</v>
      </c>
      <c r="I2696" s="5" t="s">
        <v>6943</v>
      </c>
      <c r="J2696" s="5"/>
      <c r="K2696" s="5"/>
      <c r="L2696" s="5"/>
      <c r="M2696" s="5" t="s">
        <v>1343</v>
      </c>
      <c r="N2696" s="5"/>
      <c r="O2696" s="5"/>
      <c r="P2696" s="5"/>
      <c r="Q2696" s="5"/>
      <c r="R2696" s="5"/>
      <c r="S2696" s="5"/>
      <c r="T2696" s="5"/>
      <c r="U2696" s="6">
        <v>45474</v>
      </c>
      <c r="V2696" s="5"/>
      <c r="W2696" s="4" t="s">
        <v>1329</v>
      </c>
      <c r="X2696" s="5"/>
      <c r="Y2696" s="5"/>
      <c r="Z2696" s="5"/>
      <c r="AA2696" s="5" t="s">
        <v>8459</v>
      </c>
      <c r="AB2696" s="5"/>
      <c r="AC2696" s="5"/>
      <c r="AD2696" s="5"/>
      <c r="AE2696" s="5"/>
      <c r="AF2696" s="5"/>
      <c r="AG2696" s="5"/>
      <c r="AH2696" s="5"/>
      <c r="AI2696" s="5"/>
      <c r="AJ2696" s="5"/>
      <c r="AK2696" s="5"/>
      <c r="AL2696" s="5"/>
      <c r="AM2696" s="5"/>
      <c r="AN2696" s="5"/>
      <c r="AO2696" s="5"/>
      <c r="AP2696" s="5" t="s">
        <v>1335</v>
      </c>
      <c r="AQ2696" s="4" t="s">
        <v>1336</v>
      </c>
      <c r="AR2696" s="5" t="s">
        <v>12476</v>
      </c>
      <c r="AS2696" s="4" t="s">
        <v>1629</v>
      </c>
      <c r="AT2696" s="5" t="s">
        <v>1630</v>
      </c>
      <c r="AU2696" s="5" t="s">
        <v>41</v>
      </c>
      <c r="AV2696" s="4" t="s">
        <v>1631</v>
      </c>
      <c r="AW2696" s="5" t="s">
        <v>7</v>
      </c>
      <c r="AX2696" s="5" t="s">
        <v>1625</v>
      </c>
      <c r="AY2696" s="5" t="s">
        <v>1632</v>
      </c>
      <c r="AZ2696" s="5" t="s">
        <v>11</v>
      </c>
      <c r="BA2696" s="5" t="s">
        <v>1633</v>
      </c>
      <c r="BB2696" s="5" t="s">
        <v>1634</v>
      </c>
      <c r="BC2696" s="5"/>
      <c r="BD2696" s="5"/>
      <c r="BE2696" s="5"/>
      <c r="BF2696" s="5"/>
      <c r="BG2696" s="5" t="s">
        <v>10278</v>
      </c>
      <c r="BH2696" s="5" t="s">
        <v>1343</v>
      </c>
    </row>
    <row r="2697" spans="1:60" x14ac:dyDescent="0.25">
      <c r="A2697">
        <f t="shared" si="221"/>
        <v>97189</v>
      </c>
      <c r="B2697">
        <f t="shared" si="222"/>
        <v>50100443</v>
      </c>
      <c r="C2697" t="str">
        <f t="shared" si="223"/>
        <v>CC</v>
      </c>
      <c r="D2697" t="str">
        <f t="shared" si="225"/>
        <v>REGION GRAND SUD</v>
      </c>
      <c r="E2697" s="12" t="str">
        <f t="shared" si="224"/>
        <v>TERRAIN</v>
      </c>
      <c r="F2697" s="4" t="s">
        <v>10279</v>
      </c>
      <c r="G2697" s="4" t="s">
        <v>10280</v>
      </c>
      <c r="H2697" s="5">
        <v>2</v>
      </c>
      <c r="I2697" s="5" t="s">
        <v>6943</v>
      </c>
      <c r="J2697" s="5"/>
      <c r="K2697" s="5"/>
      <c r="L2697" s="5"/>
      <c r="M2697" s="5" t="s">
        <v>1343</v>
      </c>
      <c r="N2697" s="5"/>
      <c r="O2697" s="5"/>
      <c r="P2697" s="5"/>
      <c r="Q2697" s="5"/>
      <c r="R2697" s="5"/>
      <c r="S2697" s="5"/>
      <c r="T2697" s="5"/>
      <c r="U2697" s="6">
        <v>45474</v>
      </c>
      <c r="V2697" s="5"/>
      <c r="W2697" s="4" t="s">
        <v>1329</v>
      </c>
      <c r="X2697" s="5"/>
      <c r="Y2697" s="5"/>
      <c r="Z2697" s="5"/>
      <c r="AA2697" s="5" t="s">
        <v>8796</v>
      </c>
      <c r="AB2697" s="5"/>
      <c r="AC2697" s="5"/>
      <c r="AD2697" s="5"/>
      <c r="AE2697" s="5"/>
      <c r="AF2697" s="5"/>
      <c r="AG2697" s="5"/>
      <c r="AH2697" s="5"/>
      <c r="AI2697" s="5"/>
      <c r="AJ2697" s="5"/>
      <c r="AK2697" s="5"/>
      <c r="AL2697" s="5"/>
      <c r="AM2697" s="5"/>
      <c r="AN2697" s="5"/>
      <c r="AO2697" s="5"/>
      <c r="AP2697" s="5" t="s">
        <v>1335</v>
      </c>
      <c r="AQ2697" s="4" t="s">
        <v>1336</v>
      </c>
      <c r="AR2697" s="5" t="s">
        <v>12476</v>
      </c>
      <c r="AS2697" s="4" t="s">
        <v>1629</v>
      </c>
      <c r="AT2697" s="5" t="s">
        <v>1630</v>
      </c>
      <c r="AU2697" s="5" t="s">
        <v>41</v>
      </c>
      <c r="AV2697" s="4" t="s">
        <v>1631</v>
      </c>
      <c r="AW2697" s="5" t="s">
        <v>7</v>
      </c>
      <c r="AX2697" s="5" t="s">
        <v>1625</v>
      </c>
      <c r="AY2697" s="5" t="s">
        <v>1632</v>
      </c>
      <c r="AZ2697" s="5" t="s">
        <v>11</v>
      </c>
      <c r="BA2697" s="5" t="s">
        <v>1633</v>
      </c>
      <c r="BB2697" s="5" t="s">
        <v>1634</v>
      </c>
      <c r="BC2697" s="5"/>
      <c r="BD2697" s="5"/>
      <c r="BE2697" s="5"/>
      <c r="BF2697" s="5"/>
      <c r="BG2697" s="5" t="s">
        <v>10280</v>
      </c>
      <c r="BH2697" s="5" t="s">
        <v>1343</v>
      </c>
    </row>
    <row r="2698" spans="1:60" x14ac:dyDescent="0.25">
      <c r="A2698">
        <f t="shared" si="221"/>
        <v>97185</v>
      </c>
      <c r="B2698">
        <f t="shared" si="222"/>
        <v>50100442</v>
      </c>
      <c r="C2698" t="str">
        <f t="shared" si="223"/>
        <v>CC</v>
      </c>
      <c r="D2698" t="str">
        <f t="shared" si="225"/>
        <v>REGION GRAND SUD</v>
      </c>
      <c r="E2698" s="12" t="str">
        <f t="shared" si="224"/>
        <v>TERRAIN</v>
      </c>
      <c r="F2698" s="4" t="s">
        <v>10281</v>
      </c>
      <c r="G2698" s="4" t="s">
        <v>10282</v>
      </c>
      <c r="H2698" s="5">
        <v>2</v>
      </c>
      <c r="I2698" s="5" t="s">
        <v>6943</v>
      </c>
      <c r="J2698" s="5"/>
      <c r="K2698" s="5"/>
      <c r="L2698" s="5"/>
      <c r="M2698" s="5" t="s">
        <v>1343</v>
      </c>
      <c r="N2698" s="5"/>
      <c r="O2698" s="5"/>
      <c r="P2698" s="5"/>
      <c r="Q2698" s="5"/>
      <c r="R2698" s="5"/>
      <c r="S2698" s="5"/>
      <c r="T2698" s="5"/>
      <c r="U2698" s="6">
        <v>45474</v>
      </c>
      <c r="V2698" s="5"/>
      <c r="W2698" s="4" t="s">
        <v>1329</v>
      </c>
      <c r="X2698" s="5"/>
      <c r="Y2698" s="5"/>
      <c r="Z2698" s="5"/>
      <c r="AA2698" s="5" t="s">
        <v>2516</v>
      </c>
      <c r="AB2698" s="5"/>
      <c r="AC2698" s="5"/>
      <c r="AD2698" s="5"/>
      <c r="AE2698" s="5"/>
      <c r="AF2698" s="5"/>
      <c r="AG2698" s="5"/>
      <c r="AH2698" s="5"/>
      <c r="AI2698" s="5"/>
      <c r="AJ2698" s="5"/>
      <c r="AK2698" s="5"/>
      <c r="AL2698" s="5"/>
      <c r="AM2698" s="5"/>
      <c r="AN2698" s="5"/>
      <c r="AO2698" s="5"/>
      <c r="AP2698" s="5" t="s">
        <v>1335</v>
      </c>
      <c r="AQ2698" s="4" t="s">
        <v>1336</v>
      </c>
      <c r="AR2698" s="5" t="s">
        <v>12476</v>
      </c>
      <c r="AS2698" s="4" t="s">
        <v>1629</v>
      </c>
      <c r="AT2698" s="5" t="s">
        <v>1630</v>
      </c>
      <c r="AU2698" s="5" t="s">
        <v>41</v>
      </c>
      <c r="AV2698" s="4" t="s">
        <v>1631</v>
      </c>
      <c r="AW2698" s="5" t="s">
        <v>7</v>
      </c>
      <c r="AX2698" s="5" t="s">
        <v>3473</v>
      </c>
      <c r="AY2698" s="5" t="s">
        <v>3475</v>
      </c>
      <c r="AZ2698" s="5" t="s">
        <v>11</v>
      </c>
      <c r="BA2698" s="5" t="s">
        <v>3476</v>
      </c>
      <c r="BB2698" s="5" t="s">
        <v>3477</v>
      </c>
      <c r="BC2698" s="5"/>
      <c r="BD2698" s="5"/>
      <c r="BE2698" s="5"/>
      <c r="BF2698" s="5"/>
      <c r="BG2698" s="5" t="s">
        <v>10282</v>
      </c>
      <c r="BH2698" s="5" t="s">
        <v>1343</v>
      </c>
    </row>
    <row r="2699" spans="1:60" x14ac:dyDescent="0.25">
      <c r="A2699">
        <f t="shared" si="221"/>
        <v>97184</v>
      </c>
      <c r="B2699">
        <f t="shared" si="222"/>
        <v>50100441</v>
      </c>
      <c r="C2699" t="str">
        <f t="shared" si="223"/>
        <v>CC</v>
      </c>
      <c r="D2699" t="str">
        <f t="shared" si="225"/>
        <v>REGION GRAND SUD</v>
      </c>
      <c r="E2699" s="12" t="str">
        <f t="shared" si="224"/>
        <v>TERRAIN</v>
      </c>
      <c r="F2699" s="4" t="s">
        <v>10283</v>
      </c>
      <c r="G2699" s="4" t="s">
        <v>1671</v>
      </c>
      <c r="H2699" s="5">
        <v>2</v>
      </c>
      <c r="I2699" s="5" t="s">
        <v>6943</v>
      </c>
      <c r="J2699" s="5"/>
      <c r="K2699" s="5"/>
      <c r="L2699" s="5"/>
      <c r="M2699" s="5" t="s">
        <v>1343</v>
      </c>
      <c r="N2699" s="5"/>
      <c r="O2699" s="5"/>
      <c r="P2699" s="5"/>
      <c r="Q2699" s="5"/>
      <c r="R2699" s="5"/>
      <c r="S2699" s="5"/>
      <c r="T2699" s="5"/>
      <c r="U2699" s="6">
        <v>45474</v>
      </c>
      <c r="V2699" s="5"/>
      <c r="W2699" s="4" t="s">
        <v>1329</v>
      </c>
      <c r="X2699" s="5"/>
      <c r="Y2699" s="5"/>
      <c r="Z2699" s="5"/>
      <c r="AA2699" s="5" t="s">
        <v>1664</v>
      </c>
      <c r="AB2699" s="5"/>
      <c r="AC2699" s="5"/>
      <c r="AD2699" s="5"/>
      <c r="AE2699" s="5"/>
      <c r="AF2699" s="5"/>
      <c r="AG2699" s="5"/>
      <c r="AH2699" s="5"/>
      <c r="AI2699" s="5"/>
      <c r="AJ2699" s="5"/>
      <c r="AK2699" s="5"/>
      <c r="AL2699" s="5"/>
      <c r="AM2699" s="5"/>
      <c r="AN2699" s="5"/>
      <c r="AO2699" s="5"/>
      <c r="AP2699" s="5" t="s">
        <v>1335</v>
      </c>
      <c r="AQ2699" s="4" t="s">
        <v>1336</v>
      </c>
      <c r="AR2699" s="5" t="s">
        <v>12476</v>
      </c>
      <c r="AS2699" s="4" t="s">
        <v>1629</v>
      </c>
      <c r="AT2699" s="5" t="s">
        <v>1630</v>
      </c>
      <c r="AU2699" s="5" t="s">
        <v>41</v>
      </c>
      <c r="AV2699" s="4" t="s">
        <v>1631</v>
      </c>
      <c r="AW2699" s="5" t="s">
        <v>7</v>
      </c>
      <c r="AX2699" s="5" t="s">
        <v>1666</v>
      </c>
      <c r="AY2699" s="5" t="s">
        <v>1667</v>
      </c>
      <c r="AZ2699" s="5" t="s">
        <v>11</v>
      </c>
      <c r="BA2699" s="5" t="s">
        <v>1668</v>
      </c>
      <c r="BB2699" s="5" t="s">
        <v>1669</v>
      </c>
      <c r="BC2699" s="5" t="s">
        <v>1663</v>
      </c>
      <c r="BD2699" s="5" t="s">
        <v>1670</v>
      </c>
      <c r="BE2699" s="5" t="s">
        <v>245</v>
      </c>
      <c r="BF2699" s="5" t="s">
        <v>1333</v>
      </c>
      <c r="BG2699" s="5" t="s">
        <v>1671</v>
      </c>
      <c r="BH2699" s="5" t="s">
        <v>1343</v>
      </c>
    </row>
    <row r="2700" spans="1:60" x14ac:dyDescent="0.25">
      <c r="A2700">
        <f t="shared" si="221"/>
        <v>97183</v>
      </c>
      <c r="B2700">
        <f t="shared" si="222"/>
        <v>50100440</v>
      </c>
      <c r="C2700" t="str">
        <f t="shared" si="223"/>
        <v>CC</v>
      </c>
      <c r="D2700" t="str">
        <f t="shared" si="225"/>
        <v>REGION GRAND SUD</v>
      </c>
      <c r="E2700" s="12" t="str">
        <f t="shared" si="224"/>
        <v>TERRAIN</v>
      </c>
      <c r="F2700" s="4" t="s">
        <v>10284</v>
      </c>
      <c r="G2700" s="4" t="s">
        <v>10285</v>
      </c>
      <c r="H2700" s="5">
        <v>2</v>
      </c>
      <c r="I2700" s="5" t="s">
        <v>6943</v>
      </c>
      <c r="J2700" s="5"/>
      <c r="K2700" s="5"/>
      <c r="L2700" s="5"/>
      <c r="M2700" s="5" t="s">
        <v>1343</v>
      </c>
      <c r="N2700" s="5"/>
      <c r="O2700" s="5"/>
      <c r="P2700" s="5"/>
      <c r="Q2700" s="5"/>
      <c r="R2700" s="5"/>
      <c r="S2700" s="5"/>
      <c r="T2700" s="5"/>
      <c r="U2700" s="6">
        <v>45474</v>
      </c>
      <c r="V2700" s="5"/>
      <c r="W2700" s="4" t="s">
        <v>1329</v>
      </c>
      <c r="X2700" s="5"/>
      <c r="Y2700" s="5"/>
      <c r="Z2700" s="5"/>
      <c r="AA2700" s="5" t="s">
        <v>2203</v>
      </c>
      <c r="AB2700" s="5"/>
      <c r="AC2700" s="5"/>
      <c r="AD2700" s="5"/>
      <c r="AE2700" s="5"/>
      <c r="AF2700" s="5"/>
      <c r="AG2700" s="5"/>
      <c r="AH2700" s="5"/>
      <c r="AI2700" s="5"/>
      <c r="AJ2700" s="5"/>
      <c r="AK2700" s="5"/>
      <c r="AL2700" s="5"/>
      <c r="AM2700" s="5"/>
      <c r="AN2700" s="5"/>
      <c r="AO2700" s="5"/>
      <c r="AP2700" s="5" t="s">
        <v>1335</v>
      </c>
      <c r="AQ2700" s="4" t="s">
        <v>1336</v>
      </c>
      <c r="AR2700" s="5" t="s">
        <v>12476</v>
      </c>
      <c r="AS2700" s="4" t="s">
        <v>1629</v>
      </c>
      <c r="AT2700" s="5" t="s">
        <v>1630</v>
      </c>
      <c r="AU2700" s="5" t="s">
        <v>41</v>
      </c>
      <c r="AV2700" s="4" t="s">
        <v>1631</v>
      </c>
      <c r="AW2700" s="5" t="s">
        <v>7</v>
      </c>
      <c r="AX2700" s="5" t="s">
        <v>1666</v>
      </c>
      <c r="AY2700" s="5" t="s">
        <v>1667</v>
      </c>
      <c r="AZ2700" s="5" t="s">
        <v>11</v>
      </c>
      <c r="BA2700" s="5" t="s">
        <v>1668</v>
      </c>
      <c r="BB2700" s="5" t="s">
        <v>1669</v>
      </c>
      <c r="BC2700" s="5"/>
      <c r="BD2700" s="5"/>
      <c r="BE2700" s="5"/>
      <c r="BF2700" s="5"/>
      <c r="BG2700" s="5" t="s">
        <v>10285</v>
      </c>
      <c r="BH2700" s="5" t="s">
        <v>1343</v>
      </c>
    </row>
    <row r="2701" spans="1:60" x14ac:dyDescent="0.25">
      <c r="A2701">
        <f t="shared" ref="A2701:A2764" si="226">G2701*1</f>
        <v>97182</v>
      </c>
      <c r="B2701">
        <f t="shared" ref="B2701:B2764" si="227">F2701*1</f>
        <v>50100439</v>
      </c>
      <c r="C2701" t="str">
        <f t="shared" ref="C2701:C2764" si="228">IF(LEFT(T2701,4)="ASSI","ASSISTANTE",IF(T2701="100 IMD","IMD",IF(T2701="105 IMD","IMD",IF(T2701="200 IMP","IMP",IF(T2701="310 CMA","IMP","CC")))))</f>
        <v>CC</v>
      </c>
      <c r="D2701" t="str">
        <f t="shared" si="225"/>
        <v>REGION GRAND SUD</v>
      </c>
      <c r="E2701" s="12" t="str">
        <f t="shared" ref="E2701:E2764" si="229">IF(BB2701="OC FICTIVE","EN MISSION","TERRAIN")</f>
        <v>TERRAIN</v>
      </c>
      <c r="F2701" s="4" t="s">
        <v>10286</v>
      </c>
      <c r="G2701" s="4" t="s">
        <v>6896</v>
      </c>
      <c r="H2701" s="5">
        <v>2</v>
      </c>
      <c r="I2701" s="5" t="s">
        <v>6943</v>
      </c>
      <c r="J2701" s="5"/>
      <c r="K2701" s="5"/>
      <c r="L2701" s="5"/>
      <c r="M2701" s="5" t="s">
        <v>1343</v>
      </c>
      <c r="N2701" s="5"/>
      <c r="O2701" s="5"/>
      <c r="P2701" s="5"/>
      <c r="Q2701" s="5"/>
      <c r="R2701" s="5"/>
      <c r="S2701" s="5"/>
      <c r="T2701" s="5"/>
      <c r="U2701" s="6">
        <v>45474</v>
      </c>
      <c r="V2701" s="5"/>
      <c r="W2701" s="4" t="s">
        <v>1329</v>
      </c>
      <c r="X2701" s="5"/>
      <c r="Y2701" s="5"/>
      <c r="Z2701" s="5"/>
      <c r="AA2701" s="5" t="s">
        <v>2842</v>
      </c>
      <c r="AB2701" s="5"/>
      <c r="AC2701" s="5"/>
      <c r="AD2701" s="5"/>
      <c r="AE2701" s="5"/>
      <c r="AF2701" s="5"/>
      <c r="AG2701" s="5"/>
      <c r="AH2701" s="5"/>
      <c r="AI2701" s="5"/>
      <c r="AJ2701" s="5"/>
      <c r="AK2701" s="5"/>
      <c r="AL2701" s="5"/>
      <c r="AM2701" s="5"/>
      <c r="AN2701" s="5"/>
      <c r="AO2701" s="5"/>
      <c r="AP2701" s="5" t="s">
        <v>1335</v>
      </c>
      <c r="AQ2701" s="4" t="s">
        <v>1336</v>
      </c>
      <c r="AR2701" s="5" t="s">
        <v>12476</v>
      </c>
      <c r="AS2701" s="4" t="s">
        <v>1629</v>
      </c>
      <c r="AT2701" s="5" t="s">
        <v>1630</v>
      </c>
      <c r="AU2701" s="5" t="s">
        <v>41</v>
      </c>
      <c r="AV2701" s="4" t="s">
        <v>1631</v>
      </c>
      <c r="AW2701" s="5" t="s">
        <v>7</v>
      </c>
      <c r="AX2701" s="5" t="s">
        <v>1666</v>
      </c>
      <c r="AY2701" s="5" t="s">
        <v>1667</v>
      </c>
      <c r="AZ2701" s="5" t="s">
        <v>11</v>
      </c>
      <c r="BA2701" s="5" t="s">
        <v>1668</v>
      </c>
      <c r="BB2701" s="5" t="s">
        <v>1669</v>
      </c>
      <c r="BC2701" s="5" t="s">
        <v>6892</v>
      </c>
      <c r="BD2701" s="5" t="s">
        <v>6895</v>
      </c>
      <c r="BE2701" s="5" t="s">
        <v>25</v>
      </c>
      <c r="BF2701" s="5" t="s">
        <v>1333</v>
      </c>
      <c r="BG2701" s="5" t="s">
        <v>6896</v>
      </c>
      <c r="BH2701" s="5" t="s">
        <v>1343</v>
      </c>
    </row>
    <row r="2702" spans="1:60" x14ac:dyDescent="0.25">
      <c r="A2702">
        <f t="shared" si="226"/>
        <v>97180</v>
      </c>
      <c r="B2702">
        <f t="shared" si="227"/>
        <v>50100438</v>
      </c>
      <c r="C2702" t="str">
        <f t="shared" si="228"/>
        <v>CC</v>
      </c>
      <c r="D2702" t="str">
        <f t="shared" si="225"/>
        <v>REGION GRAND SUD</v>
      </c>
      <c r="E2702" s="12" t="str">
        <f t="shared" si="229"/>
        <v>TERRAIN</v>
      </c>
      <c r="F2702" s="4" t="s">
        <v>10287</v>
      </c>
      <c r="G2702" s="4" t="s">
        <v>3286</v>
      </c>
      <c r="H2702" s="5">
        <v>2</v>
      </c>
      <c r="I2702" s="5" t="s">
        <v>6943</v>
      </c>
      <c r="J2702" s="5"/>
      <c r="K2702" s="5"/>
      <c r="L2702" s="5"/>
      <c r="M2702" s="5" t="s">
        <v>1343</v>
      </c>
      <c r="N2702" s="5"/>
      <c r="O2702" s="5"/>
      <c r="P2702" s="5"/>
      <c r="Q2702" s="5"/>
      <c r="R2702" s="5"/>
      <c r="S2702" s="5"/>
      <c r="T2702" s="5"/>
      <c r="U2702" s="6">
        <v>45474</v>
      </c>
      <c r="V2702" s="5"/>
      <c r="W2702" s="4" t="s">
        <v>1329</v>
      </c>
      <c r="X2702" s="5"/>
      <c r="Y2702" s="5"/>
      <c r="Z2702" s="5"/>
      <c r="AA2702" s="5" t="s">
        <v>2751</v>
      </c>
      <c r="AB2702" s="5"/>
      <c r="AC2702" s="5"/>
      <c r="AD2702" s="5"/>
      <c r="AE2702" s="5"/>
      <c r="AF2702" s="5"/>
      <c r="AG2702" s="5"/>
      <c r="AH2702" s="5"/>
      <c r="AI2702" s="5"/>
      <c r="AJ2702" s="5"/>
      <c r="AK2702" s="5"/>
      <c r="AL2702" s="5"/>
      <c r="AM2702" s="5"/>
      <c r="AN2702" s="5"/>
      <c r="AO2702" s="5"/>
      <c r="AP2702" s="5" t="s">
        <v>1335</v>
      </c>
      <c r="AQ2702" s="4" t="s">
        <v>1336</v>
      </c>
      <c r="AR2702" s="5" t="s">
        <v>12476</v>
      </c>
      <c r="AS2702" s="4" t="s">
        <v>1629</v>
      </c>
      <c r="AT2702" s="5" t="s">
        <v>1630</v>
      </c>
      <c r="AU2702" s="5" t="s">
        <v>41</v>
      </c>
      <c r="AV2702" s="4" t="s">
        <v>1631</v>
      </c>
      <c r="AW2702" s="5" t="s">
        <v>7</v>
      </c>
      <c r="AX2702" s="5" t="s">
        <v>1666</v>
      </c>
      <c r="AY2702" s="5" t="s">
        <v>1667</v>
      </c>
      <c r="AZ2702" s="5" t="s">
        <v>11</v>
      </c>
      <c r="BA2702" s="5" t="s">
        <v>1668</v>
      </c>
      <c r="BB2702" s="5" t="s">
        <v>1669</v>
      </c>
      <c r="BC2702" s="5" t="s">
        <v>3282</v>
      </c>
      <c r="BD2702" s="5" t="s">
        <v>3285</v>
      </c>
      <c r="BE2702" s="5" t="s">
        <v>3</v>
      </c>
      <c r="BF2702" s="5" t="s">
        <v>1333</v>
      </c>
      <c r="BG2702" s="5" t="s">
        <v>3286</v>
      </c>
      <c r="BH2702" s="5" t="s">
        <v>1343</v>
      </c>
    </row>
    <row r="2703" spans="1:60" x14ac:dyDescent="0.25">
      <c r="A2703">
        <f t="shared" si="226"/>
        <v>97179</v>
      </c>
      <c r="B2703">
        <f t="shared" si="227"/>
        <v>50100437</v>
      </c>
      <c r="C2703" t="str">
        <f t="shared" si="228"/>
        <v>CC</v>
      </c>
      <c r="D2703" t="str">
        <f t="shared" si="225"/>
        <v>REGION GRAND SUD</v>
      </c>
      <c r="E2703" s="12" t="str">
        <f t="shared" si="229"/>
        <v>TERRAIN</v>
      </c>
      <c r="F2703" s="4" t="s">
        <v>10288</v>
      </c>
      <c r="G2703" s="4" t="s">
        <v>10289</v>
      </c>
      <c r="H2703" s="5">
        <v>2</v>
      </c>
      <c r="I2703" s="5" t="s">
        <v>6943</v>
      </c>
      <c r="J2703" s="5"/>
      <c r="K2703" s="5"/>
      <c r="L2703" s="5"/>
      <c r="M2703" s="5" t="s">
        <v>1343</v>
      </c>
      <c r="N2703" s="5"/>
      <c r="O2703" s="5"/>
      <c r="P2703" s="5"/>
      <c r="Q2703" s="5"/>
      <c r="R2703" s="5"/>
      <c r="S2703" s="5"/>
      <c r="T2703" s="5"/>
      <c r="U2703" s="6">
        <v>45562</v>
      </c>
      <c r="V2703" s="5"/>
      <c r="W2703" s="4" t="s">
        <v>1329</v>
      </c>
      <c r="X2703" s="5"/>
      <c r="Y2703" s="5"/>
      <c r="Z2703" s="5"/>
      <c r="AA2703" s="5" t="s">
        <v>4897</v>
      </c>
      <c r="AB2703" s="5"/>
      <c r="AC2703" s="5"/>
      <c r="AD2703" s="5"/>
      <c r="AE2703" s="5"/>
      <c r="AF2703" s="5"/>
      <c r="AG2703" s="5"/>
      <c r="AH2703" s="5"/>
      <c r="AI2703" s="5"/>
      <c r="AJ2703" s="5"/>
      <c r="AK2703" s="5"/>
      <c r="AL2703" s="5"/>
      <c r="AM2703" s="5"/>
      <c r="AN2703" s="5"/>
      <c r="AO2703" s="5"/>
      <c r="AP2703" s="5" t="s">
        <v>1335</v>
      </c>
      <c r="AQ2703" s="4" t="s">
        <v>1336</v>
      </c>
      <c r="AR2703" s="5" t="s">
        <v>12476</v>
      </c>
      <c r="AS2703" s="4" t="s">
        <v>1629</v>
      </c>
      <c r="AT2703" s="5" t="s">
        <v>1630</v>
      </c>
      <c r="AU2703" s="5" t="s">
        <v>41</v>
      </c>
      <c r="AV2703" s="4" t="s">
        <v>1631</v>
      </c>
      <c r="AW2703" s="5" t="s">
        <v>7</v>
      </c>
      <c r="AX2703" s="5" t="s">
        <v>1625</v>
      </c>
      <c r="AY2703" s="5" t="s">
        <v>1632</v>
      </c>
      <c r="AZ2703" s="5" t="s">
        <v>11</v>
      </c>
      <c r="BA2703" s="5" t="s">
        <v>1633</v>
      </c>
      <c r="BB2703" s="5" t="s">
        <v>1634</v>
      </c>
      <c r="BC2703" s="5"/>
      <c r="BD2703" s="5"/>
      <c r="BE2703" s="5"/>
      <c r="BF2703" s="5"/>
      <c r="BG2703" s="5" t="s">
        <v>10289</v>
      </c>
      <c r="BH2703" s="5" t="s">
        <v>1343</v>
      </c>
    </row>
    <row r="2704" spans="1:60" x14ac:dyDescent="0.25">
      <c r="A2704">
        <f t="shared" si="226"/>
        <v>97178</v>
      </c>
      <c r="B2704">
        <f t="shared" si="227"/>
        <v>50100436</v>
      </c>
      <c r="C2704" t="str">
        <f t="shared" si="228"/>
        <v>CC</v>
      </c>
      <c r="D2704" t="str">
        <f t="shared" si="225"/>
        <v>REGION GRAND SUD</v>
      </c>
      <c r="E2704" s="12" t="str">
        <f t="shared" si="229"/>
        <v>TERRAIN</v>
      </c>
      <c r="F2704" s="4" t="s">
        <v>10290</v>
      </c>
      <c r="G2704" s="4" t="s">
        <v>10291</v>
      </c>
      <c r="H2704" s="5">
        <v>2</v>
      </c>
      <c r="I2704" s="5" t="s">
        <v>6943</v>
      </c>
      <c r="J2704" s="5"/>
      <c r="K2704" s="5"/>
      <c r="L2704" s="5"/>
      <c r="M2704" s="5" t="s">
        <v>1343</v>
      </c>
      <c r="N2704" s="5"/>
      <c r="O2704" s="5"/>
      <c r="P2704" s="5"/>
      <c r="Q2704" s="5"/>
      <c r="R2704" s="5"/>
      <c r="S2704" s="5"/>
      <c r="T2704" s="5"/>
      <c r="U2704" s="6">
        <v>45474</v>
      </c>
      <c r="V2704" s="5"/>
      <c r="W2704" s="4" t="s">
        <v>1329</v>
      </c>
      <c r="X2704" s="5"/>
      <c r="Y2704" s="5"/>
      <c r="Z2704" s="5"/>
      <c r="AA2704" s="5" t="s">
        <v>4093</v>
      </c>
      <c r="AB2704" s="5"/>
      <c r="AC2704" s="5"/>
      <c r="AD2704" s="5"/>
      <c r="AE2704" s="5"/>
      <c r="AF2704" s="5"/>
      <c r="AG2704" s="5"/>
      <c r="AH2704" s="5"/>
      <c r="AI2704" s="5"/>
      <c r="AJ2704" s="5"/>
      <c r="AK2704" s="5"/>
      <c r="AL2704" s="5"/>
      <c r="AM2704" s="5"/>
      <c r="AN2704" s="5"/>
      <c r="AO2704" s="5"/>
      <c r="AP2704" s="5" t="s">
        <v>1335</v>
      </c>
      <c r="AQ2704" s="4" t="s">
        <v>1336</v>
      </c>
      <c r="AR2704" s="5" t="s">
        <v>12476</v>
      </c>
      <c r="AS2704" s="4" t="s">
        <v>1629</v>
      </c>
      <c r="AT2704" s="5" t="s">
        <v>1630</v>
      </c>
      <c r="AU2704" s="5" t="s">
        <v>41</v>
      </c>
      <c r="AV2704" s="4" t="s">
        <v>1631</v>
      </c>
      <c r="AW2704" s="5" t="s">
        <v>7</v>
      </c>
      <c r="AX2704" s="5" t="s">
        <v>3055</v>
      </c>
      <c r="AY2704" s="5" t="s">
        <v>3056</v>
      </c>
      <c r="AZ2704" s="5" t="s">
        <v>11</v>
      </c>
      <c r="BA2704" s="5" t="s">
        <v>3057</v>
      </c>
      <c r="BB2704" s="5" t="s">
        <v>3058</v>
      </c>
      <c r="BC2704" s="5"/>
      <c r="BD2704" s="5"/>
      <c r="BE2704" s="5"/>
      <c r="BF2704" s="5"/>
      <c r="BG2704" s="5" t="s">
        <v>10291</v>
      </c>
      <c r="BH2704" s="5" t="s">
        <v>1343</v>
      </c>
    </row>
    <row r="2705" spans="1:60" x14ac:dyDescent="0.25">
      <c r="A2705">
        <f t="shared" si="226"/>
        <v>97154</v>
      </c>
      <c r="B2705">
        <f t="shared" si="227"/>
        <v>50100435</v>
      </c>
      <c r="C2705" t="str">
        <f t="shared" si="228"/>
        <v>CC</v>
      </c>
      <c r="D2705" t="str">
        <f t="shared" si="225"/>
        <v>REGION CENTRE EST</v>
      </c>
      <c r="E2705" s="12" t="str">
        <f t="shared" si="229"/>
        <v>TERRAIN</v>
      </c>
      <c r="F2705" s="4" t="s">
        <v>10292</v>
      </c>
      <c r="G2705" s="4" t="s">
        <v>10293</v>
      </c>
      <c r="H2705" s="5">
        <v>2</v>
      </c>
      <c r="I2705" s="5" t="s">
        <v>6943</v>
      </c>
      <c r="J2705" s="5"/>
      <c r="K2705" s="5"/>
      <c r="L2705" s="5"/>
      <c r="M2705" s="5" t="s">
        <v>1343</v>
      </c>
      <c r="N2705" s="5"/>
      <c r="O2705" s="5"/>
      <c r="P2705" s="5"/>
      <c r="Q2705" s="5"/>
      <c r="R2705" s="5"/>
      <c r="S2705" s="5"/>
      <c r="T2705" s="5"/>
      <c r="U2705" s="6">
        <v>45627</v>
      </c>
      <c r="V2705" s="5"/>
      <c r="W2705" s="4" t="s">
        <v>1329</v>
      </c>
      <c r="X2705" s="5"/>
      <c r="Y2705" s="5"/>
      <c r="Z2705" s="5"/>
      <c r="AA2705" s="5" t="s">
        <v>9517</v>
      </c>
      <c r="AB2705" s="5"/>
      <c r="AC2705" s="5"/>
      <c r="AD2705" s="5"/>
      <c r="AE2705" s="5"/>
      <c r="AF2705" s="5"/>
      <c r="AG2705" s="5"/>
      <c r="AH2705" s="5"/>
      <c r="AI2705" s="5"/>
      <c r="AJ2705" s="5"/>
      <c r="AK2705" s="5"/>
      <c r="AL2705" s="5"/>
      <c r="AM2705" s="5"/>
      <c r="AN2705" s="5"/>
      <c r="AO2705" s="5"/>
      <c r="AP2705" s="5" t="s">
        <v>1536</v>
      </c>
      <c r="AQ2705" s="4" t="s">
        <v>12479</v>
      </c>
      <c r="AR2705" s="5" t="s">
        <v>12480</v>
      </c>
      <c r="AS2705" s="4" t="s">
        <v>2273</v>
      </c>
      <c r="AT2705" s="5" t="s">
        <v>2274</v>
      </c>
      <c r="AU2705" s="5" t="s">
        <v>41</v>
      </c>
      <c r="AV2705" s="4" t="s">
        <v>2275</v>
      </c>
      <c r="AW2705" s="5" t="s">
        <v>256</v>
      </c>
      <c r="AX2705" s="5" t="s">
        <v>2486</v>
      </c>
      <c r="AY2705" s="5" t="s">
        <v>2487</v>
      </c>
      <c r="AZ2705" s="5" t="s">
        <v>11</v>
      </c>
      <c r="BA2705" s="5" t="s">
        <v>2488</v>
      </c>
      <c r="BB2705" s="5" t="s">
        <v>2489</v>
      </c>
      <c r="BC2705" s="5"/>
      <c r="BD2705" s="5"/>
      <c r="BE2705" s="5"/>
      <c r="BF2705" s="5"/>
      <c r="BG2705" s="5" t="s">
        <v>10293</v>
      </c>
      <c r="BH2705" s="5" t="s">
        <v>1343</v>
      </c>
    </row>
    <row r="2706" spans="1:60" x14ac:dyDescent="0.25">
      <c r="A2706">
        <f t="shared" si="226"/>
        <v>97139</v>
      </c>
      <c r="B2706">
        <f t="shared" si="227"/>
        <v>50100434</v>
      </c>
      <c r="C2706" t="str">
        <f t="shared" si="228"/>
        <v>CC</v>
      </c>
      <c r="D2706" t="str">
        <f t="shared" si="225"/>
        <v>REGION GRAND SUD</v>
      </c>
      <c r="E2706" s="12" t="str">
        <f t="shared" si="229"/>
        <v>TERRAIN</v>
      </c>
      <c r="F2706" s="4" t="s">
        <v>10294</v>
      </c>
      <c r="G2706" s="4" t="s">
        <v>4935</v>
      </c>
      <c r="H2706" s="5">
        <v>2</v>
      </c>
      <c r="I2706" s="5" t="s">
        <v>6943</v>
      </c>
      <c r="J2706" s="5"/>
      <c r="K2706" s="5"/>
      <c r="L2706" s="5"/>
      <c r="M2706" s="5" t="s">
        <v>1343</v>
      </c>
      <c r="N2706" s="5"/>
      <c r="O2706" s="5"/>
      <c r="P2706" s="5"/>
      <c r="Q2706" s="5"/>
      <c r="R2706" s="5"/>
      <c r="S2706" s="5"/>
      <c r="T2706" s="5"/>
      <c r="U2706" s="6">
        <v>45566</v>
      </c>
      <c r="V2706" s="5"/>
      <c r="W2706" s="4" t="s">
        <v>1329</v>
      </c>
      <c r="X2706" s="5"/>
      <c r="Y2706" s="5"/>
      <c r="Z2706" s="5"/>
      <c r="AA2706" s="5" t="s">
        <v>4932</v>
      </c>
      <c r="AB2706" s="5"/>
      <c r="AC2706" s="5"/>
      <c r="AD2706" s="5"/>
      <c r="AE2706" s="5"/>
      <c r="AF2706" s="5"/>
      <c r="AG2706" s="5"/>
      <c r="AH2706" s="5"/>
      <c r="AI2706" s="5"/>
      <c r="AJ2706" s="5"/>
      <c r="AK2706" s="5"/>
      <c r="AL2706" s="5"/>
      <c r="AM2706" s="5"/>
      <c r="AN2706" s="5"/>
      <c r="AO2706" s="5"/>
      <c r="AP2706" s="5" t="s">
        <v>1335</v>
      </c>
      <c r="AQ2706" s="4" t="s">
        <v>1336</v>
      </c>
      <c r="AR2706" s="5" t="s">
        <v>12476</v>
      </c>
      <c r="AS2706" s="4" t="s">
        <v>1629</v>
      </c>
      <c r="AT2706" s="5" t="s">
        <v>1630</v>
      </c>
      <c r="AU2706" s="5" t="s">
        <v>41</v>
      </c>
      <c r="AV2706" s="4" t="s">
        <v>1631</v>
      </c>
      <c r="AW2706" s="5" t="s">
        <v>7</v>
      </c>
      <c r="AX2706" s="5" t="s">
        <v>1666</v>
      </c>
      <c r="AY2706" s="5" t="s">
        <v>1667</v>
      </c>
      <c r="AZ2706" s="5" t="s">
        <v>11</v>
      </c>
      <c r="BA2706" s="5" t="s">
        <v>1668</v>
      </c>
      <c r="BB2706" s="5" t="s">
        <v>1669</v>
      </c>
      <c r="BC2706" s="5" t="s">
        <v>4930</v>
      </c>
      <c r="BD2706" s="5" t="s">
        <v>4934</v>
      </c>
      <c r="BE2706" s="5" t="s">
        <v>245</v>
      </c>
      <c r="BF2706" s="5" t="s">
        <v>1333</v>
      </c>
      <c r="BG2706" s="5" t="s">
        <v>4935</v>
      </c>
      <c r="BH2706" s="5" t="s">
        <v>1343</v>
      </c>
    </row>
    <row r="2707" spans="1:60" x14ac:dyDescent="0.25">
      <c r="A2707">
        <f t="shared" si="226"/>
        <v>97136</v>
      </c>
      <c r="B2707">
        <f t="shared" si="227"/>
        <v>50100433</v>
      </c>
      <c r="C2707" t="str">
        <f t="shared" si="228"/>
        <v>CC</v>
      </c>
      <c r="D2707" t="str">
        <f t="shared" si="225"/>
        <v>REGION GRAND SUD</v>
      </c>
      <c r="E2707" s="12" t="str">
        <f t="shared" si="229"/>
        <v>TERRAIN</v>
      </c>
      <c r="F2707" s="4" t="s">
        <v>10295</v>
      </c>
      <c r="G2707" s="4" t="s">
        <v>7775</v>
      </c>
      <c r="H2707" s="5">
        <v>2</v>
      </c>
      <c r="I2707" s="5" t="s">
        <v>6943</v>
      </c>
      <c r="J2707" s="5"/>
      <c r="K2707" s="5"/>
      <c r="L2707" s="5"/>
      <c r="M2707" s="5" t="s">
        <v>1343</v>
      </c>
      <c r="N2707" s="5"/>
      <c r="O2707" s="5"/>
      <c r="P2707" s="5"/>
      <c r="Q2707" s="5"/>
      <c r="R2707" s="5"/>
      <c r="S2707" s="5"/>
      <c r="T2707" s="5"/>
      <c r="U2707" s="6">
        <v>45566</v>
      </c>
      <c r="V2707" s="5"/>
      <c r="W2707" s="4" t="s">
        <v>1329</v>
      </c>
      <c r="X2707" s="5"/>
      <c r="Y2707" s="5"/>
      <c r="Z2707" s="5"/>
      <c r="AA2707" s="5" t="s">
        <v>2926</v>
      </c>
      <c r="AB2707" s="5"/>
      <c r="AC2707" s="5"/>
      <c r="AD2707" s="5"/>
      <c r="AE2707" s="5"/>
      <c r="AF2707" s="5"/>
      <c r="AG2707" s="5"/>
      <c r="AH2707" s="5"/>
      <c r="AI2707" s="5"/>
      <c r="AJ2707" s="5"/>
      <c r="AK2707" s="5"/>
      <c r="AL2707" s="5"/>
      <c r="AM2707" s="5"/>
      <c r="AN2707" s="5"/>
      <c r="AO2707" s="5"/>
      <c r="AP2707" s="5" t="s">
        <v>1335</v>
      </c>
      <c r="AQ2707" s="4" t="s">
        <v>1336</v>
      </c>
      <c r="AR2707" s="5" t="s">
        <v>12476</v>
      </c>
      <c r="AS2707" s="4" t="s">
        <v>1629</v>
      </c>
      <c r="AT2707" s="5" t="s">
        <v>1630</v>
      </c>
      <c r="AU2707" s="5" t="s">
        <v>41</v>
      </c>
      <c r="AV2707" s="4" t="s">
        <v>1631</v>
      </c>
      <c r="AW2707" s="5" t="s">
        <v>7</v>
      </c>
      <c r="AX2707" s="5" t="s">
        <v>1666</v>
      </c>
      <c r="AY2707" s="5" t="s">
        <v>1667</v>
      </c>
      <c r="AZ2707" s="5" t="s">
        <v>11</v>
      </c>
      <c r="BA2707" s="5" t="s">
        <v>1668</v>
      </c>
      <c r="BB2707" s="5" t="s">
        <v>1669</v>
      </c>
      <c r="BC2707" s="5" t="s">
        <v>7771</v>
      </c>
      <c r="BD2707" s="5" t="s">
        <v>7774</v>
      </c>
      <c r="BE2707" s="5" t="s">
        <v>245</v>
      </c>
      <c r="BF2707" s="5" t="s">
        <v>1333</v>
      </c>
      <c r="BG2707" s="5" t="s">
        <v>7775</v>
      </c>
      <c r="BH2707" s="5" t="s">
        <v>1343</v>
      </c>
    </row>
    <row r="2708" spans="1:60" x14ac:dyDescent="0.25">
      <c r="A2708">
        <f t="shared" si="226"/>
        <v>97131</v>
      </c>
      <c r="B2708">
        <f t="shared" si="227"/>
        <v>50100432</v>
      </c>
      <c r="C2708" t="str">
        <f t="shared" si="228"/>
        <v>CC</v>
      </c>
      <c r="D2708" t="str">
        <f t="shared" si="225"/>
        <v>REGION CENTRE EST</v>
      </c>
      <c r="E2708" s="12" t="str">
        <f t="shared" si="229"/>
        <v>TERRAIN</v>
      </c>
      <c r="F2708" s="4" t="s">
        <v>10296</v>
      </c>
      <c r="G2708" s="4" t="s">
        <v>10297</v>
      </c>
      <c r="H2708" s="5">
        <v>2</v>
      </c>
      <c r="I2708" s="5" t="s">
        <v>6943</v>
      </c>
      <c r="J2708" s="5"/>
      <c r="K2708" s="5"/>
      <c r="L2708" s="5"/>
      <c r="M2708" s="5" t="s">
        <v>1343</v>
      </c>
      <c r="N2708" s="5"/>
      <c r="O2708" s="5"/>
      <c r="P2708" s="5"/>
      <c r="Q2708" s="5"/>
      <c r="R2708" s="5"/>
      <c r="S2708" s="5"/>
      <c r="T2708" s="5"/>
      <c r="U2708" s="6">
        <v>45627</v>
      </c>
      <c r="V2708" s="5"/>
      <c r="W2708" s="4" t="s">
        <v>1329</v>
      </c>
      <c r="X2708" s="5"/>
      <c r="Y2708" s="5"/>
      <c r="Z2708" s="5"/>
      <c r="AA2708" s="5" t="s">
        <v>4306</v>
      </c>
      <c r="AB2708" s="5"/>
      <c r="AC2708" s="5"/>
      <c r="AD2708" s="5"/>
      <c r="AE2708" s="5"/>
      <c r="AF2708" s="5"/>
      <c r="AG2708" s="5"/>
      <c r="AH2708" s="5"/>
      <c r="AI2708" s="5"/>
      <c r="AJ2708" s="5"/>
      <c r="AK2708" s="5"/>
      <c r="AL2708" s="5"/>
      <c r="AM2708" s="5"/>
      <c r="AN2708" s="5"/>
      <c r="AO2708" s="5"/>
      <c r="AP2708" s="5" t="s">
        <v>1536</v>
      </c>
      <c r="AQ2708" s="4" t="s">
        <v>12479</v>
      </c>
      <c r="AR2708" s="5" t="s">
        <v>12480</v>
      </c>
      <c r="AS2708" s="4" t="s">
        <v>2273</v>
      </c>
      <c r="AT2708" s="5" t="s">
        <v>2274</v>
      </c>
      <c r="AU2708" s="5" t="s">
        <v>41</v>
      </c>
      <c r="AV2708" s="4" t="s">
        <v>2275</v>
      </c>
      <c r="AW2708" s="5" t="s">
        <v>256</v>
      </c>
      <c r="AX2708" s="5" t="s">
        <v>2582</v>
      </c>
      <c r="AY2708" s="5" t="s">
        <v>2584</v>
      </c>
      <c r="AZ2708" s="5" t="s">
        <v>11</v>
      </c>
      <c r="BA2708" s="5" t="s">
        <v>2585</v>
      </c>
      <c r="BB2708" s="5" t="s">
        <v>2586</v>
      </c>
      <c r="BC2708" s="5"/>
      <c r="BD2708" s="5"/>
      <c r="BE2708" s="5"/>
      <c r="BF2708" s="5"/>
      <c r="BG2708" s="5" t="s">
        <v>10297</v>
      </c>
      <c r="BH2708" s="5" t="s">
        <v>1343</v>
      </c>
    </row>
    <row r="2709" spans="1:60" x14ac:dyDescent="0.25">
      <c r="A2709">
        <f t="shared" si="226"/>
        <v>97129</v>
      </c>
      <c r="B2709">
        <f t="shared" si="227"/>
        <v>50100431</v>
      </c>
      <c r="C2709" t="str">
        <f t="shared" si="228"/>
        <v>CC</v>
      </c>
      <c r="D2709" t="str">
        <f t="shared" si="225"/>
        <v>REGION GRAND SUD</v>
      </c>
      <c r="E2709" s="12" t="str">
        <f t="shared" si="229"/>
        <v>TERRAIN</v>
      </c>
      <c r="F2709" s="4" t="s">
        <v>10298</v>
      </c>
      <c r="G2709" s="4" t="s">
        <v>4623</v>
      </c>
      <c r="H2709" s="5">
        <v>2</v>
      </c>
      <c r="I2709" s="5" t="s">
        <v>6943</v>
      </c>
      <c r="J2709" s="5"/>
      <c r="K2709" s="5"/>
      <c r="L2709" s="5"/>
      <c r="M2709" s="5" t="s">
        <v>1343</v>
      </c>
      <c r="N2709" s="5"/>
      <c r="O2709" s="5"/>
      <c r="P2709" s="5"/>
      <c r="Q2709" s="5"/>
      <c r="R2709" s="5"/>
      <c r="S2709" s="5"/>
      <c r="T2709" s="5"/>
      <c r="U2709" s="6">
        <v>45474</v>
      </c>
      <c r="V2709" s="5"/>
      <c r="W2709" s="4" t="s">
        <v>1329</v>
      </c>
      <c r="X2709" s="5"/>
      <c r="Y2709" s="5"/>
      <c r="Z2709" s="5"/>
      <c r="AA2709" s="5" t="s">
        <v>4620</v>
      </c>
      <c r="AB2709" s="5"/>
      <c r="AC2709" s="5"/>
      <c r="AD2709" s="5"/>
      <c r="AE2709" s="5"/>
      <c r="AF2709" s="5"/>
      <c r="AG2709" s="5"/>
      <c r="AH2709" s="5"/>
      <c r="AI2709" s="5"/>
      <c r="AJ2709" s="5"/>
      <c r="AK2709" s="5"/>
      <c r="AL2709" s="5"/>
      <c r="AM2709" s="5"/>
      <c r="AN2709" s="5"/>
      <c r="AO2709" s="5"/>
      <c r="AP2709" s="5" t="s">
        <v>1335</v>
      </c>
      <c r="AQ2709" s="4" t="s">
        <v>1336</v>
      </c>
      <c r="AR2709" s="5" t="s">
        <v>12476</v>
      </c>
      <c r="AS2709" s="4" t="s">
        <v>1629</v>
      </c>
      <c r="AT2709" s="5" t="s">
        <v>1630</v>
      </c>
      <c r="AU2709" s="5" t="s">
        <v>41</v>
      </c>
      <c r="AV2709" s="4" t="s">
        <v>1631</v>
      </c>
      <c r="AW2709" s="5" t="s">
        <v>7</v>
      </c>
      <c r="AX2709" s="5" t="s">
        <v>1666</v>
      </c>
      <c r="AY2709" s="5" t="s">
        <v>1667</v>
      </c>
      <c r="AZ2709" s="5" t="s">
        <v>11</v>
      </c>
      <c r="BA2709" s="5" t="s">
        <v>1668</v>
      </c>
      <c r="BB2709" s="5" t="s">
        <v>1669</v>
      </c>
      <c r="BC2709" s="5" t="s">
        <v>4619</v>
      </c>
      <c r="BD2709" s="5" t="s">
        <v>4622</v>
      </c>
      <c r="BE2709" s="5" t="s">
        <v>260</v>
      </c>
      <c r="BF2709" s="5" t="s">
        <v>1333</v>
      </c>
      <c r="BG2709" s="5" t="s">
        <v>4623</v>
      </c>
      <c r="BH2709" s="5" t="s">
        <v>1343</v>
      </c>
    </row>
    <row r="2710" spans="1:60" x14ac:dyDescent="0.25">
      <c r="A2710">
        <f t="shared" si="226"/>
        <v>97125</v>
      </c>
      <c r="B2710">
        <f t="shared" si="227"/>
        <v>50100430</v>
      </c>
      <c r="C2710" t="str">
        <f t="shared" si="228"/>
        <v>CC</v>
      </c>
      <c r="D2710" t="str">
        <f t="shared" si="225"/>
        <v>REGION CENTRE EST</v>
      </c>
      <c r="E2710" s="12" t="str">
        <f t="shared" si="229"/>
        <v>TERRAIN</v>
      </c>
      <c r="F2710" s="4" t="s">
        <v>10299</v>
      </c>
      <c r="G2710" s="4" t="s">
        <v>10300</v>
      </c>
      <c r="H2710" s="5">
        <v>2</v>
      </c>
      <c r="I2710" s="5" t="s">
        <v>6943</v>
      </c>
      <c r="J2710" s="5"/>
      <c r="K2710" s="5"/>
      <c r="L2710" s="5"/>
      <c r="M2710" s="5" t="s">
        <v>1343</v>
      </c>
      <c r="N2710" s="5"/>
      <c r="O2710" s="5"/>
      <c r="P2710" s="5"/>
      <c r="Q2710" s="5"/>
      <c r="R2710" s="5"/>
      <c r="S2710" s="5"/>
      <c r="T2710" s="5"/>
      <c r="U2710" s="6">
        <v>45627</v>
      </c>
      <c r="V2710" s="5"/>
      <c r="W2710" s="4" t="s">
        <v>1329</v>
      </c>
      <c r="X2710" s="5"/>
      <c r="Y2710" s="5"/>
      <c r="Z2710" s="5"/>
      <c r="AA2710" s="5" t="s">
        <v>4879</v>
      </c>
      <c r="AB2710" s="5"/>
      <c r="AC2710" s="5"/>
      <c r="AD2710" s="5"/>
      <c r="AE2710" s="5"/>
      <c r="AF2710" s="5"/>
      <c r="AG2710" s="5"/>
      <c r="AH2710" s="5"/>
      <c r="AI2710" s="5"/>
      <c r="AJ2710" s="5"/>
      <c r="AK2710" s="5"/>
      <c r="AL2710" s="5"/>
      <c r="AM2710" s="5"/>
      <c r="AN2710" s="5"/>
      <c r="AO2710" s="5"/>
      <c r="AP2710" s="5" t="s">
        <v>1536</v>
      </c>
      <c r="AQ2710" s="4" t="s">
        <v>12479</v>
      </c>
      <c r="AR2710" s="5" t="s">
        <v>12480</v>
      </c>
      <c r="AS2710" s="4" t="s">
        <v>2273</v>
      </c>
      <c r="AT2710" s="5" t="s">
        <v>2274</v>
      </c>
      <c r="AU2710" s="5" t="s">
        <v>41</v>
      </c>
      <c r="AV2710" s="4" t="s">
        <v>2275</v>
      </c>
      <c r="AW2710" s="5" t="s">
        <v>256</v>
      </c>
      <c r="AX2710" s="5" t="s">
        <v>2582</v>
      </c>
      <c r="AY2710" s="5" t="s">
        <v>2584</v>
      </c>
      <c r="AZ2710" s="5" t="s">
        <v>11</v>
      </c>
      <c r="BA2710" s="5" t="s">
        <v>2585</v>
      </c>
      <c r="BB2710" s="5" t="s">
        <v>2586</v>
      </c>
      <c r="BC2710" s="5" t="s">
        <v>10301</v>
      </c>
      <c r="BD2710" s="5" t="s">
        <v>10302</v>
      </c>
      <c r="BE2710" s="5" t="s">
        <v>71</v>
      </c>
      <c r="BF2710" s="5" t="s">
        <v>1333</v>
      </c>
      <c r="BG2710" s="5" t="s">
        <v>10300</v>
      </c>
      <c r="BH2710" s="5" t="s">
        <v>1343</v>
      </c>
    </row>
    <row r="2711" spans="1:60" x14ac:dyDescent="0.25">
      <c r="A2711">
        <f t="shared" si="226"/>
        <v>97123</v>
      </c>
      <c r="B2711">
        <f t="shared" si="227"/>
        <v>50100429</v>
      </c>
      <c r="C2711" t="str">
        <f t="shared" si="228"/>
        <v>CC</v>
      </c>
      <c r="D2711" t="str">
        <f t="shared" si="225"/>
        <v>REGION CENTRE EST</v>
      </c>
      <c r="E2711" s="12" t="str">
        <f t="shared" si="229"/>
        <v>TERRAIN</v>
      </c>
      <c r="F2711" s="4" t="s">
        <v>10303</v>
      </c>
      <c r="G2711" s="4" t="s">
        <v>10304</v>
      </c>
      <c r="H2711" s="5">
        <v>2</v>
      </c>
      <c r="I2711" s="5" t="s">
        <v>6943</v>
      </c>
      <c r="J2711" s="5"/>
      <c r="K2711" s="5"/>
      <c r="L2711" s="5"/>
      <c r="M2711" s="5" t="s">
        <v>1343</v>
      </c>
      <c r="N2711" s="5"/>
      <c r="O2711" s="5"/>
      <c r="P2711" s="5"/>
      <c r="Q2711" s="5"/>
      <c r="R2711" s="5"/>
      <c r="S2711" s="5"/>
      <c r="T2711" s="5"/>
      <c r="U2711" s="6">
        <v>45627</v>
      </c>
      <c r="V2711" s="5"/>
      <c r="W2711" s="4" t="s">
        <v>1329</v>
      </c>
      <c r="X2711" s="5"/>
      <c r="Y2711" s="5"/>
      <c r="Z2711" s="5"/>
      <c r="AA2711" s="5" t="s">
        <v>4265</v>
      </c>
      <c r="AB2711" s="5"/>
      <c r="AC2711" s="5"/>
      <c r="AD2711" s="5"/>
      <c r="AE2711" s="5"/>
      <c r="AF2711" s="5"/>
      <c r="AG2711" s="5"/>
      <c r="AH2711" s="5"/>
      <c r="AI2711" s="5"/>
      <c r="AJ2711" s="5"/>
      <c r="AK2711" s="5"/>
      <c r="AL2711" s="5"/>
      <c r="AM2711" s="5"/>
      <c r="AN2711" s="5"/>
      <c r="AO2711" s="5"/>
      <c r="AP2711" s="5" t="s">
        <v>1536</v>
      </c>
      <c r="AQ2711" s="4" t="s">
        <v>12479</v>
      </c>
      <c r="AR2711" s="5" t="s">
        <v>12480</v>
      </c>
      <c r="AS2711" s="4" t="s">
        <v>2273</v>
      </c>
      <c r="AT2711" s="5" t="s">
        <v>2274</v>
      </c>
      <c r="AU2711" s="5" t="s">
        <v>41</v>
      </c>
      <c r="AV2711" s="4" t="s">
        <v>2275</v>
      </c>
      <c r="AW2711" s="5" t="s">
        <v>256</v>
      </c>
      <c r="AX2711" s="5" t="s">
        <v>2582</v>
      </c>
      <c r="AY2711" s="5" t="s">
        <v>2584</v>
      </c>
      <c r="AZ2711" s="5" t="s">
        <v>11</v>
      </c>
      <c r="BA2711" s="5" t="s">
        <v>2585</v>
      </c>
      <c r="BB2711" s="5" t="s">
        <v>2586</v>
      </c>
      <c r="BC2711" s="5"/>
      <c r="BD2711" s="5"/>
      <c r="BE2711" s="5"/>
      <c r="BF2711" s="5"/>
      <c r="BG2711" s="5" t="s">
        <v>10304</v>
      </c>
      <c r="BH2711" s="5" t="s">
        <v>1343</v>
      </c>
    </row>
    <row r="2712" spans="1:60" x14ac:dyDescent="0.25">
      <c r="A2712">
        <f t="shared" si="226"/>
        <v>97115</v>
      </c>
      <c r="B2712">
        <f t="shared" si="227"/>
        <v>50100428</v>
      </c>
      <c r="C2712" t="str">
        <f t="shared" si="228"/>
        <v>CC</v>
      </c>
      <c r="D2712" t="str">
        <f t="shared" si="225"/>
        <v>REGION GRAND SUD</v>
      </c>
      <c r="E2712" s="12" t="str">
        <f t="shared" si="229"/>
        <v>TERRAIN</v>
      </c>
      <c r="F2712" s="4" t="s">
        <v>10305</v>
      </c>
      <c r="G2712" s="4" t="s">
        <v>5485</v>
      </c>
      <c r="H2712" s="5">
        <v>2</v>
      </c>
      <c r="I2712" s="5" t="s">
        <v>6943</v>
      </c>
      <c r="J2712" s="5"/>
      <c r="K2712" s="5"/>
      <c r="L2712" s="5"/>
      <c r="M2712" s="5" t="s">
        <v>1343</v>
      </c>
      <c r="N2712" s="5"/>
      <c r="O2712" s="5"/>
      <c r="P2712" s="5"/>
      <c r="Q2712" s="5"/>
      <c r="R2712" s="5"/>
      <c r="S2712" s="5"/>
      <c r="T2712" s="5"/>
      <c r="U2712" s="6">
        <v>45536</v>
      </c>
      <c r="V2712" s="5"/>
      <c r="W2712" s="4" t="s">
        <v>1329</v>
      </c>
      <c r="X2712" s="5"/>
      <c r="Y2712" s="5"/>
      <c r="Z2712" s="5"/>
      <c r="AA2712" s="5" t="s">
        <v>5482</v>
      </c>
      <c r="AB2712" s="5"/>
      <c r="AC2712" s="5"/>
      <c r="AD2712" s="5"/>
      <c r="AE2712" s="5"/>
      <c r="AF2712" s="5"/>
      <c r="AG2712" s="5"/>
      <c r="AH2712" s="5"/>
      <c r="AI2712" s="5"/>
      <c r="AJ2712" s="5"/>
      <c r="AK2712" s="5"/>
      <c r="AL2712" s="5"/>
      <c r="AM2712" s="5"/>
      <c r="AN2712" s="5"/>
      <c r="AO2712" s="5"/>
      <c r="AP2712" s="5" t="s">
        <v>1335</v>
      </c>
      <c r="AQ2712" s="4" t="s">
        <v>1336</v>
      </c>
      <c r="AR2712" s="5" t="s">
        <v>12476</v>
      </c>
      <c r="AS2712" s="4" t="s">
        <v>1440</v>
      </c>
      <c r="AT2712" s="5" t="s">
        <v>1441</v>
      </c>
      <c r="AU2712" s="5" t="s">
        <v>41</v>
      </c>
      <c r="AV2712" s="4" t="s">
        <v>1537</v>
      </c>
      <c r="AW2712" s="5" t="s">
        <v>31</v>
      </c>
      <c r="AX2712" s="5" t="s">
        <v>3505</v>
      </c>
      <c r="AY2712" s="5" t="s">
        <v>3506</v>
      </c>
      <c r="AZ2712" s="5" t="s">
        <v>11</v>
      </c>
      <c r="BA2712" s="5" t="s">
        <v>3507</v>
      </c>
      <c r="BB2712" s="5" t="s">
        <v>3508</v>
      </c>
      <c r="BC2712" s="5" t="s">
        <v>5479</v>
      </c>
      <c r="BD2712" s="5" t="s">
        <v>5484</v>
      </c>
      <c r="BE2712" s="5" t="s">
        <v>245</v>
      </c>
      <c r="BF2712" s="5" t="s">
        <v>1333</v>
      </c>
      <c r="BG2712" s="5" t="s">
        <v>5485</v>
      </c>
      <c r="BH2712" s="5" t="s">
        <v>1343</v>
      </c>
    </row>
    <row r="2713" spans="1:60" x14ac:dyDescent="0.25">
      <c r="A2713">
        <f t="shared" si="226"/>
        <v>97114</v>
      </c>
      <c r="B2713">
        <f t="shared" si="227"/>
        <v>50100427</v>
      </c>
      <c r="C2713" t="str">
        <f t="shared" si="228"/>
        <v>CC</v>
      </c>
      <c r="D2713" t="str">
        <f t="shared" si="225"/>
        <v>REGION GRAND SUD</v>
      </c>
      <c r="E2713" s="12" t="str">
        <f t="shared" si="229"/>
        <v>TERRAIN</v>
      </c>
      <c r="F2713" s="4" t="s">
        <v>10306</v>
      </c>
      <c r="G2713" s="4" t="s">
        <v>7575</v>
      </c>
      <c r="H2713" s="5">
        <v>2</v>
      </c>
      <c r="I2713" s="5" t="s">
        <v>6943</v>
      </c>
      <c r="J2713" s="5"/>
      <c r="K2713" s="5"/>
      <c r="L2713" s="5"/>
      <c r="M2713" s="5" t="s">
        <v>1343</v>
      </c>
      <c r="N2713" s="5"/>
      <c r="O2713" s="5"/>
      <c r="P2713" s="5"/>
      <c r="Q2713" s="5"/>
      <c r="R2713" s="5"/>
      <c r="S2713" s="5"/>
      <c r="T2713" s="5"/>
      <c r="U2713" s="6">
        <v>45474</v>
      </c>
      <c r="V2713" s="5"/>
      <c r="W2713" s="4" t="s">
        <v>1329</v>
      </c>
      <c r="X2713" s="5"/>
      <c r="Y2713" s="5"/>
      <c r="Z2713" s="5"/>
      <c r="AA2713" s="5" t="s">
        <v>3709</v>
      </c>
      <c r="AB2713" s="5"/>
      <c r="AC2713" s="5"/>
      <c r="AD2713" s="5"/>
      <c r="AE2713" s="5"/>
      <c r="AF2713" s="5"/>
      <c r="AG2713" s="5"/>
      <c r="AH2713" s="5"/>
      <c r="AI2713" s="5"/>
      <c r="AJ2713" s="5"/>
      <c r="AK2713" s="5"/>
      <c r="AL2713" s="5"/>
      <c r="AM2713" s="5"/>
      <c r="AN2713" s="5"/>
      <c r="AO2713" s="5"/>
      <c r="AP2713" s="5" t="s">
        <v>1335</v>
      </c>
      <c r="AQ2713" s="4" t="s">
        <v>1336</v>
      </c>
      <c r="AR2713" s="5" t="s">
        <v>12476</v>
      </c>
      <c r="AS2713" s="4" t="s">
        <v>1440</v>
      </c>
      <c r="AT2713" s="5" t="s">
        <v>1441</v>
      </c>
      <c r="AU2713" s="5" t="s">
        <v>41</v>
      </c>
      <c r="AV2713" s="4" t="s">
        <v>1537</v>
      </c>
      <c r="AW2713" s="5" t="s">
        <v>31</v>
      </c>
      <c r="AX2713" s="5" t="s">
        <v>3505</v>
      </c>
      <c r="AY2713" s="5" t="s">
        <v>3506</v>
      </c>
      <c r="AZ2713" s="5" t="s">
        <v>11</v>
      </c>
      <c r="BA2713" s="5" t="s">
        <v>3507</v>
      </c>
      <c r="BB2713" s="5" t="s">
        <v>3508</v>
      </c>
      <c r="BC2713" s="5" t="s">
        <v>7572</v>
      </c>
      <c r="BD2713" s="5" t="s">
        <v>7574</v>
      </c>
      <c r="BE2713" s="5" t="s">
        <v>46</v>
      </c>
      <c r="BF2713" s="5" t="s">
        <v>1333</v>
      </c>
      <c r="BG2713" s="5" t="s">
        <v>7575</v>
      </c>
      <c r="BH2713" s="5" t="s">
        <v>1343</v>
      </c>
    </row>
    <row r="2714" spans="1:60" x14ac:dyDescent="0.25">
      <c r="A2714">
        <f t="shared" si="226"/>
        <v>97106</v>
      </c>
      <c r="B2714">
        <f t="shared" si="227"/>
        <v>50100426</v>
      </c>
      <c r="C2714" t="str">
        <f t="shared" si="228"/>
        <v>CC</v>
      </c>
      <c r="D2714" t="str">
        <f t="shared" si="225"/>
        <v>REGION GRAND SUD</v>
      </c>
      <c r="E2714" s="12" t="str">
        <f t="shared" si="229"/>
        <v>TERRAIN</v>
      </c>
      <c r="F2714" s="4" t="s">
        <v>10307</v>
      </c>
      <c r="G2714" s="4" t="s">
        <v>3293</v>
      </c>
      <c r="H2714" s="5">
        <v>2</v>
      </c>
      <c r="I2714" s="5" t="s">
        <v>6943</v>
      </c>
      <c r="J2714" s="5"/>
      <c r="K2714" s="5"/>
      <c r="L2714" s="5"/>
      <c r="M2714" s="5" t="s">
        <v>1343</v>
      </c>
      <c r="N2714" s="5"/>
      <c r="O2714" s="5"/>
      <c r="P2714" s="5"/>
      <c r="Q2714" s="5"/>
      <c r="R2714" s="5"/>
      <c r="S2714" s="5"/>
      <c r="T2714" s="5"/>
      <c r="U2714" s="6">
        <v>45474</v>
      </c>
      <c r="V2714" s="5"/>
      <c r="W2714" s="4" t="s">
        <v>1329</v>
      </c>
      <c r="X2714" s="5"/>
      <c r="Y2714" s="5"/>
      <c r="Z2714" s="5"/>
      <c r="AA2714" s="5" t="s">
        <v>2660</v>
      </c>
      <c r="AB2714" s="5"/>
      <c r="AC2714" s="5"/>
      <c r="AD2714" s="5"/>
      <c r="AE2714" s="5"/>
      <c r="AF2714" s="5"/>
      <c r="AG2714" s="5"/>
      <c r="AH2714" s="5"/>
      <c r="AI2714" s="5"/>
      <c r="AJ2714" s="5"/>
      <c r="AK2714" s="5"/>
      <c r="AL2714" s="5"/>
      <c r="AM2714" s="5"/>
      <c r="AN2714" s="5"/>
      <c r="AO2714" s="5"/>
      <c r="AP2714" s="5" t="s">
        <v>1335</v>
      </c>
      <c r="AQ2714" s="4" t="s">
        <v>1336</v>
      </c>
      <c r="AR2714" s="5" t="s">
        <v>12476</v>
      </c>
      <c r="AS2714" s="4" t="s">
        <v>1440</v>
      </c>
      <c r="AT2714" s="5" t="s">
        <v>1441</v>
      </c>
      <c r="AU2714" s="5" t="s">
        <v>41</v>
      </c>
      <c r="AV2714" s="4" t="s">
        <v>1537</v>
      </c>
      <c r="AW2714" s="5" t="s">
        <v>31</v>
      </c>
      <c r="AX2714" s="5" t="s">
        <v>2310</v>
      </c>
      <c r="AY2714" s="5" t="s">
        <v>2311</v>
      </c>
      <c r="AZ2714" s="5" t="s">
        <v>11</v>
      </c>
      <c r="BA2714" s="5" t="s">
        <v>2312</v>
      </c>
      <c r="BB2714" s="5" t="s">
        <v>2313</v>
      </c>
      <c r="BC2714" s="5" t="s">
        <v>3288</v>
      </c>
      <c r="BD2714" s="5" t="s">
        <v>3292</v>
      </c>
      <c r="BE2714" s="5" t="s">
        <v>25</v>
      </c>
      <c r="BF2714" s="5" t="s">
        <v>1333</v>
      </c>
      <c r="BG2714" s="5" t="s">
        <v>3293</v>
      </c>
      <c r="BH2714" s="5" t="s">
        <v>1343</v>
      </c>
    </row>
    <row r="2715" spans="1:60" x14ac:dyDescent="0.25">
      <c r="A2715">
        <f t="shared" si="226"/>
        <v>97105</v>
      </c>
      <c r="B2715">
        <f t="shared" si="227"/>
        <v>50100425</v>
      </c>
      <c r="C2715" t="str">
        <f t="shared" si="228"/>
        <v>CC</v>
      </c>
      <c r="D2715" t="str">
        <f t="shared" si="225"/>
        <v>REGION GRAND SUD</v>
      </c>
      <c r="E2715" s="12" t="str">
        <f t="shared" si="229"/>
        <v>TERRAIN</v>
      </c>
      <c r="F2715" s="4" t="s">
        <v>10308</v>
      </c>
      <c r="G2715" s="4" t="s">
        <v>10309</v>
      </c>
      <c r="H2715" s="5">
        <v>2</v>
      </c>
      <c r="I2715" s="5" t="s">
        <v>6943</v>
      </c>
      <c r="J2715" s="5"/>
      <c r="K2715" s="5"/>
      <c r="L2715" s="5"/>
      <c r="M2715" s="5" t="s">
        <v>1343</v>
      </c>
      <c r="N2715" s="5"/>
      <c r="O2715" s="5"/>
      <c r="P2715" s="5"/>
      <c r="Q2715" s="5"/>
      <c r="R2715" s="5"/>
      <c r="S2715" s="5"/>
      <c r="T2715" s="5"/>
      <c r="U2715" s="6">
        <v>45561</v>
      </c>
      <c r="V2715" s="5"/>
      <c r="W2715" s="4" t="s">
        <v>1329</v>
      </c>
      <c r="X2715" s="5"/>
      <c r="Y2715" s="5"/>
      <c r="Z2715" s="5"/>
      <c r="AA2715" s="5" t="s">
        <v>4812</v>
      </c>
      <c r="AB2715" s="5"/>
      <c r="AC2715" s="5"/>
      <c r="AD2715" s="5"/>
      <c r="AE2715" s="5"/>
      <c r="AF2715" s="5"/>
      <c r="AG2715" s="5"/>
      <c r="AH2715" s="5"/>
      <c r="AI2715" s="5"/>
      <c r="AJ2715" s="5"/>
      <c r="AK2715" s="5"/>
      <c r="AL2715" s="5"/>
      <c r="AM2715" s="5"/>
      <c r="AN2715" s="5"/>
      <c r="AO2715" s="5"/>
      <c r="AP2715" s="5" t="s">
        <v>1335</v>
      </c>
      <c r="AQ2715" s="4" t="s">
        <v>1336</v>
      </c>
      <c r="AR2715" s="5" t="s">
        <v>12476</v>
      </c>
      <c r="AS2715" s="4" t="s">
        <v>1440</v>
      </c>
      <c r="AT2715" s="5" t="s">
        <v>1441</v>
      </c>
      <c r="AU2715" s="5" t="s">
        <v>41</v>
      </c>
      <c r="AV2715" s="4" t="s">
        <v>1537</v>
      </c>
      <c r="AW2715" s="5" t="s">
        <v>31</v>
      </c>
      <c r="AX2715" s="5" t="s">
        <v>2310</v>
      </c>
      <c r="AY2715" s="5" t="s">
        <v>2311</v>
      </c>
      <c r="AZ2715" s="5" t="s">
        <v>11</v>
      </c>
      <c r="BA2715" s="5" t="s">
        <v>2312</v>
      </c>
      <c r="BB2715" s="5" t="s">
        <v>2313</v>
      </c>
      <c r="BC2715" s="5"/>
      <c r="BD2715" s="5"/>
      <c r="BE2715" s="5"/>
      <c r="BF2715" s="5"/>
      <c r="BG2715" s="5" t="s">
        <v>10309</v>
      </c>
      <c r="BH2715" s="5" t="s">
        <v>1343</v>
      </c>
    </row>
    <row r="2716" spans="1:60" x14ac:dyDescent="0.25">
      <c r="A2716">
        <f t="shared" si="226"/>
        <v>97097</v>
      </c>
      <c r="B2716">
        <f t="shared" si="227"/>
        <v>50100424</v>
      </c>
      <c r="C2716" t="str">
        <f t="shared" si="228"/>
        <v>CC</v>
      </c>
      <c r="D2716" t="str">
        <f t="shared" si="225"/>
        <v>REGION GRAND SUD</v>
      </c>
      <c r="E2716" s="12" t="str">
        <f t="shared" si="229"/>
        <v>TERRAIN</v>
      </c>
      <c r="F2716" s="4" t="s">
        <v>10310</v>
      </c>
      <c r="G2716" s="4" t="s">
        <v>4753</v>
      </c>
      <c r="H2716" s="5">
        <v>2</v>
      </c>
      <c r="I2716" s="5" t="s">
        <v>6943</v>
      </c>
      <c r="J2716" s="5"/>
      <c r="K2716" s="5"/>
      <c r="L2716" s="5"/>
      <c r="M2716" s="5" t="s">
        <v>1343</v>
      </c>
      <c r="N2716" s="5"/>
      <c r="O2716" s="5"/>
      <c r="P2716" s="5"/>
      <c r="Q2716" s="5"/>
      <c r="R2716" s="5"/>
      <c r="S2716" s="5"/>
      <c r="T2716" s="5"/>
      <c r="U2716" s="6">
        <v>45474</v>
      </c>
      <c r="V2716" s="5"/>
      <c r="W2716" s="4" t="s">
        <v>1329</v>
      </c>
      <c r="X2716" s="5"/>
      <c r="Y2716" s="5"/>
      <c r="Z2716" s="5"/>
      <c r="AA2716" s="5" t="s">
        <v>4750</v>
      </c>
      <c r="AB2716" s="5"/>
      <c r="AC2716" s="5"/>
      <c r="AD2716" s="5"/>
      <c r="AE2716" s="5"/>
      <c r="AF2716" s="5"/>
      <c r="AG2716" s="5"/>
      <c r="AH2716" s="5"/>
      <c r="AI2716" s="5"/>
      <c r="AJ2716" s="5"/>
      <c r="AK2716" s="5"/>
      <c r="AL2716" s="5"/>
      <c r="AM2716" s="5"/>
      <c r="AN2716" s="5"/>
      <c r="AO2716" s="5"/>
      <c r="AP2716" s="5" t="s">
        <v>1335</v>
      </c>
      <c r="AQ2716" s="4" t="s">
        <v>1336</v>
      </c>
      <c r="AR2716" s="5" t="s">
        <v>12476</v>
      </c>
      <c r="AS2716" s="4" t="s">
        <v>1440</v>
      </c>
      <c r="AT2716" s="5" t="s">
        <v>1441</v>
      </c>
      <c r="AU2716" s="5" t="s">
        <v>41</v>
      </c>
      <c r="AV2716" s="4" t="s">
        <v>1537</v>
      </c>
      <c r="AW2716" s="5" t="s">
        <v>31</v>
      </c>
      <c r="AX2716" s="5" t="s">
        <v>3505</v>
      </c>
      <c r="AY2716" s="5" t="s">
        <v>3506</v>
      </c>
      <c r="AZ2716" s="5" t="s">
        <v>11</v>
      </c>
      <c r="BA2716" s="5" t="s">
        <v>3507</v>
      </c>
      <c r="BB2716" s="5" t="s">
        <v>3508</v>
      </c>
      <c r="BC2716" s="5" t="s">
        <v>4747</v>
      </c>
      <c r="BD2716" s="5" t="s">
        <v>4752</v>
      </c>
      <c r="BE2716" s="5" t="s">
        <v>25</v>
      </c>
      <c r="BF2716" s="5" t="s">
        <v>1333</v>
      </c>
      <c r="BG2716" s="5" t="s">
        <v>4753</v>
      </c>
      <c r="BH2716" s="5" t="s">
        <v>1343</v>
      </c>
    </row>
    <row r="2717" spans="1:60" x14ac:dyDescent="0.25">
      <c r="A2717">
        <f t="shared" si="226"/>
        <v>97096</v>
      </c>
      <c r="B2717">
        <f t="shared" si="227"/>
        <v>50100423</v>
      </c>
      <c r="C2717" t="str">
        <f t="shared" si="228"/>
        <v>CC</v>
      </c>
      <c r="D2717" t="str">
        <f t="shared" si="225"/>
        <v>REGION GRAND SUD</v>
      </c>
      <c r="E2717" s="12" t="str">
        <f t="shared" si="229"/>
        <v>TERRAIN</v>
      </c>
      <c r="F2717" s="4" t="s">
        <v>10311</v>
      </c>
      <c r="G2717" s="4" t="s">
        <v>10312</v>
      </c>
      <c r="H2717" s="5">
        <v>2</v>
      </c>
      <c r="I2717" s="5" t="s">
        <v>6943</v>
      </c>
      <c r="J2717" s="5"/>
      <c r="K2717" s="5"/>
      <c r="L2717" s="5"/>
      <c r="M2717" s="5" t="s">
        <v>1343</v>
      </c>
      <c r="N2717" s="5"/>
      <c r="O2717" s="5"/>
      <c r="P2717" s="5"/>
      <c r="Q2717" s="5"/>
      <c r="R2717" s="5"/>
      <c r="S2717" s="5"/>
      <c r="T2717" s="5"/>
      <c r="U2717" s="6">
        <v>45474</v>
      </c>
      <c r="V2717" s="5"/>
      <c r="W2717" s="4" t="s">
        <v>1329</v>
      </c>
      <c r="X2717" s="5"/>
      <c r="Y2717" s="5"/>
      <c r="Z2717" s="5"/>
      <c r="AA2717" s="5" t="s">
        <v>8894</v>
      </c>
      <c r="AB2717" s="5"/>
      <c r="AC2717" s="5"/>
      <c r="AD2717" s="5"/>
      <c r="AE2717" s="5"/>
      <c r="AF2717" s="5"/>
      <c r="AG2717" s="5"/>
      <c r="AH2717" s="5"/>
      <c r="AI2717" s="5"/>
      <c r="AJ2717" s="5"/>
      <c r="AK2717" s="5"/>
      <c r="AL2717" s="5"/>
      <c r="AM2717" s="5"/>
      <c r="AN2717" s="5"/>
      <c r="AO2717" s="5"/>
      <c r="AP2717" s="5" t="s">
        <v>1335</v>
      </c>
      <c r="AQ2717" s="4" t="s">
        <v>1336</v>
      </c>
      <c r="AR2717" s="5" t="s">
        <v>12476</v>
      </c>
      <c r="AS2717" s="4" t="s">
        <v>1440</v>
      </c>
      <c r="AT2717" s="5" t="s">
        <v>1441</v>
      </c>
      <c r="AU2717" s="5" t="s">
        <v>41</v>
      </c>
      <c r="AV2717" s="4" t="s">
        <v>1537</v>
      </c>
      <c r="AW2717" s="5" t="s">
        <v>31</v>
      </c>
      <c r="AX2717" s="5" t="s">
        <v>3505</v>
      </c>
      <c r="AY2717" s="5" t="s">
        <v>3506</v>
      </c>
      <c r="AZ2717" s="5" t="s">
        <v>11</v>
      </c>
      <c r="BA2717" s="5" t="s">
        <v>3507</v>
      </c>
      <c r="BB2717" s="5" t="s">
        <v>3508</v>
      </c>
      <c r="BC2717" s="5" t="s">
        <v>10313</v>
      </c>
      <c r="BD2717" s="5" t="s">
        <v>10314</v>
      </c>
      <c r="BE2717" s="5" t="s">
        <v>25</v>
      </c>
      <c r="BF2717" s="5" t="s">
        <v>1333</v>
      </c>
      <c r="BG2717" s="5" t="s">
        <v>10312</v>
      </c>
      <c r="BH2717" s="5" t="s">
        <v>1343</v>
      </c>
    </row>
    <row r="2718" spans="1:60" x14ac:dyDescent="0.25">
      <c r="A2718">
        <f t="shared" si="226"/>
        <v>97090</v>
      </c>
      <c r="B2718">
        <f t="shared" si="227"/>
        <v>50100422</v>
      </c>
      <c r="C2718" t="str">
        <f t="shared" si="228"/>
        <v>CC</v>
      </c>
      <c r="D2718" t="str">
        <f t="shared" si="225"/>
        <v>REGION GRAND SUD</v>
      </c>
      <c r="E2718" s="12" t="str">
        <f t="shared" si="229"/>
        <v>TERRAIN</v>
      </c>
      <c r="F2718" s="4" t="s">
        <v>10315</v>
      </c>
      <c r="G2718" s="4" t="s">
        <v>10316</v>
      </c>
      <c r="H2718" s="5">
        <v>2</v>
      </c>
      <c r="I2718" s="5" t="s">
        <v>6943</v>
      </c>
      <c r="J2718" s="5"/>
      <c r="K2718" s="5"/>
      <c r="L2718" s="5"/>
      <c r="M2718" s="5" t="s">
        <v>1343</v>
      </c>
      <c r="N2718" s="5"/>
      <c r="O2718" s="5"/>
      <c r="P2718" s="5"/>
      <c r="Q2718" s="5"/>
      <c r="R2718" s="5"/>
      <c r="S2718" s="5"/>
      <c r="T2718" s="5"/>
      <c r="U2718" s="6">
        <v>45536</v>
      </c>
      <c r="V2718" s="5"/>
      <c r="W2718" s="4" t="s">
        <v>1329</v>
      </c>
      <c r="X2718" s="5"/>
      <c r="Y2718" s="5"/>
      <c r="Z2718" s="5"/>
      <c r="AA2718" s="5" t="s">
        <v>3010</v>
      </c>
      <c r="AB2718" s="5"/>
      <c r="AC2718" s="5"/>
      <c r="AD2718" s="5"/>
      <c r="AE2718" s="5"/>
      <c r="AF2718" s="5"/>
      <c r="AG2718" s="5"/>
      <c r="AH2718" s="5"/>
      <c r="AI2718" s="5"/>
      <c r="AJ2718" s="5"/>
      <c r="AK2718" s="5"/>
      <c r="AL2718" s="5"/>
      <c r="AM2718" s="5"/>
      <c r="AN2718" s="5"/>
      <c r="AO2718" s="5"/>
      <c r="AP2718" s="5" t="s">
        <v>1335</v>
      </c>
      <c r="AQ2718" s="4" t="s">
        <v>1336</v>
      </c>
      <c r="AR2718" s="5" t="s">
        <v>12476</v>
      </c>
      <c r="AS2718" s="4" t="s">
        <v>1440</v>
      </c>
      <c r="AT2718" s="5" t="s">
        <v>1441</v>
      </c>
      <c r="AU2718" s="5" t="s">
        <v>41</v>
      </c>
      <c r="AV2718" s="4" t="s">
        <v>1537</v>
      </c>
      <c r="AW2718" s="5" t="s">
        <v>31</v>
      </c>
      <c r="AX2718" s="5" t="s">
        <v>2310</v>
      </c>
      <c r="AY2718" s="5" t="s">
        <v>2311</v>
      </c>
      <c r="AZ2718" s="5" t="s">
        <v>11</v>
      </c>
      <c r="BA2718" s="5" t="s">
        <v>2312</v>
      </c>
      <c r="BB2718" s="5" t="s">
        <v>2313</v>
      </c>
      <c r="BC2718" s="5"/>
      <c r="BD2718" s="5"/>
      <c r="BE2718" s="5"/>
      <c r="BF2718" s="5"/>
      <c r="BG2718" s="5" t="s">
        <v>10316</v>
      </c>
      <c r="BH2718" s="5" t="s">
        <v>1343</v>
      </c>
    </row>
    <row r="2719" spans="1:60" x14ac:dyDescent="0.25">
      <c r="A2719">
        <f t="shared" si="226"/>
        <v>97083</v>
      </c>
      <c r="B2719">
        <f t="shared" si="227"/>
        <v>50100421</v>
      </c>
      <c r="C2719" t="str">
        <f t="shared" si="228"/>
        <v>CC</v>
      </c>
      <c r="D2719" t="str">
        <f t="shared" si="225"/>
        <v>REGION CENTRE EST</v>
      </c>
      <c r="E2719" s="12" t="str">
        <f t="shared" si="229"/>
        <v>TERRAIN</v>
      </c>
      <c r="F2719" s="4" t="s">
        <v>10317</v>
      </c>
      <c r="G2719" s="4" t="s">
        <v>10318</v>
      </c>
      <c r="H2719" s="5">
        <v>2</v>
      </c>
      <c r="I2719" s="5" t="s">
        <v>6943</v>
      </c>
      <c r="J2719" s="5"/>
      <c r="K2719" s="5"/>
      <c r="L2719" s="5"/>
      <c r="M2719" s="5" t="s">
        <v>1343</v>
      </c>
      <c r="N2719" s="5"/>
      <c r="O2719" s="5"/>
      <c r="P2719" s="5"/>
      <c r="Q2719" s="5"/>
      <c r="R2719" s="5"/>
      <c r="S2719" s="5"/>
      <c r="T2719" s="5"/>
      <c r="U2719" s="6">
        <v>45627</v>
      </c>
      <c r="V2719" s="5"/>
      <c r="W2719" s="4" t="s">
        <v>1329</v>
      </c>
      <c r="X2719" s="5"/>
      <c r="Y2719" s="5"/>
      <c r="Z2719" s="5"/>
      <c r="AA2719" s="5" t="s">
        <v>4685</v>
      </c>
      <c r="AB2719" s="5"/>
      <c r="AC2719" s="5"/>
      <c r="AD2719" s="5"/>
      <c r="AE2719" s="5"/>
      <c r="AF2719" s="5"/>
      <c r="AG2719" s="5"/>
      <c r="AH2719" s="5"/>
      <c r="AI2719" s="5"/>
      <c r="AJ2719" s="5"/>
      <c r="AK2719" s="5"/>
      <c r="AL2719" s="5"/>
      <c r="AM2719" s="5"/>
      <c r="AN2719" s="5"/>
      <c r="AO2719" s="5"/>
      <c r="AP2719" s="5" t="s">
        <v>1536</v>
      </c>
      <c r="AQ2719" s="4" t="s">
        <v>12479</v>
      </c>
      <c r="AR2719" s="5" t="s">
        <v>12480</v>
      </c>
      <c r="AS2719" s="4" t="s">
        <v>2273</v>
      </c>
      <c r="AT2719" s="5" t="s">
        <v>2274</v>
      </c>
      <c r="AU2719" s="5" t="s">
        <v>41</v>
      </c>
      <c r="AV2719" s="4" t="s">
        <v>2275</v>
      </c>
      <c r="AW2719" s="5" t="s">
        <v>256</v>
      </c>
      <c r="AX2719" s="5" t="s">
        <v>2486</v>
      </c>
      <c r="AY2719" s="5" t="s">
        <v>2487</v>
      </c>
      <c r="AZ2719" s="5" t="s">
        <v>11</v>
      </c>
      <c r="BA2719" s="5" t="s">
        <v>2488</v>
      </c>
      <c r="BB2719" s="5" t="s">
        <v>2489</v>
      </c>
      <c r="BC2719" s="5"/>
      <c r="BD2719" s="5"/>
      <c r="BE2719" s="5"/>
      <c r="BF2719" s="5"/>
      <c r="BG2719" s="5" t="s">
        <v>10318</v>
      </c>
      <c r="BH2719" s="5" t="s">
        <v>1343</v>
      </c>
    </row>
    <row r="2720" spans="1:60" x14ac:dyDescent="0.25">
      <c r="A2720">
        <f t="shared" si="226"/>
        <v>97082</v>
      </c>
      <c r="B2720">
        <f t="shared" si="227"/>
        <v>50100420</v>
      </c>
      <c r="C2720" t="str">
        <f t="shared" si="228"/>
        <v>CC</v>
      </c>
      <c r="D2720" t="str">
        <f t="shared" si="225"/>
        <v>REGION CENTRE EST</v>
      </c>
      <c r="E2720" s="12" t="str">
        <f t="shared" si="229"/>
        <v>TERRAIN</v>
      </c>
      <c r="F2720" s="4" t="s">
        <v>10319</v>
      </c>
      <c r="G2720" s="4" t="s">
        <v>10320</v>
      </c>
      <c r="H2720" s="5">
        <v>2</v>
      </c>
      <c r="I2720" s="5" t="s">
        <v>6943</v>
      </c>
      <c r="J2720" s="5"/>
      <c r="K2720" s="5"/>
      <c r="L2720" s="5"/>
      <c r="M2720" s="5" t="s">
        <v>1343</v>
      </c>
      <c r="N2720" s="5"/>
      <c r="O2720" s="5"/>
      <c r="P2720" s="5"/>
      <c r="Q2720" s="5"/>
      <c r="R2720" s="5"/>
      <c r="S2720" s="5"/>
      <c r="T2720" s="5"/>
      <c r="U2720" s="6">
        <v>45627</v>
      </c>
      <c r="V2720" s="4"/>
      <c r="W2720" s="4" t="s">
        <v>1329</v>
      </c>
      <c r="X2720" s="5"/>
      <c r="Y2720" s="5"/>
      <c r="Z2720" s="5"/>
      <c r="AA2720" s="4" t="s">
        <v>2428</v>
      </c>
      <c r="AB2720" s="5"/>
      <c r="AC2720" s="5"/>
      <c r="AD2720" s="5"/>
      <c r="AE2720" s="5"/>
      <c r="AF2720" s="6"/>
      <c r="AG2720" s="5"/>
      <c r="AH2720" s="5"/>
      <c r="AI2720" s="5"/>
      <c r="AJ2720" s="6"/>
      <c r="AK2720" s="5"/>
      <c r="AL2720" s="6"/>
      <c r="AM2720" s="5"/>
      <c r="AN2720" s="5"/>
      <c r="AO2720" s="5"/>
      <c r="AP2720" s="5" t="s">
        <v>1536</v>
      </c>
      <c r="AQ2720" s="4" t="s">
        <v>12479</v>
      </c>
      <c r="AR2720" s="5" t="s">
        <v>12480</v>
      </c>
      <c r="AS2720" s="4" t="s">
        <v>2273</v>
      </c>
      <c r="AT2720" s="5" t="s">
        <v>2274</v>
      </c>
      <c r="AU2720" s="5" t="s">
        <v>41</v>
      </c>
      <c r="AV2720" s="4" t="s">
        <v>2275</v>
      </c>
      <c r="AW2720" s="5" t="s">
        <v>256</v>
      </c>
      <c r="AX2720" s="5" t="s">
        <v>2486</v>
      </c>
      <c r="AY2720" s="5" t="s">
        <v>2487</v>
      </c>
      <c r="AZ2720" s="5" t="s">
        <v>11</v>
      </c>
      <c r="BA2720" s="4" t="s">
        <v>2488</v>
      </c>
      <c r="BB2720" s="5" t="s">
        <v>2489</v>
      </c>
      <c r="BC2720" s="4"/>
      <c r="BD2720" s="5"/>
      <c r="BE2720" s="5"/>
      <c r="BF2720" s="5"/>
      <c r="BG2720" s="4" t="s">
        <v>10320</v>
      </c>
      <c r="BH2720" s="5" t="s">
        <v>1343</v>
      </c>
    </row>
    <row r="2721" spans="1:60" x14ac:dyDescent="0.25">
      <c r="A2721">
        <f t="shared" si="226"/>
        <v>97080</v>
      </c>
      <c r="B2721">
        <f t="shared" si="227"/>
        <v>50100419</v>
      </c>
      <c r="C2721" t="str">
        <f t="shared" si="228"/>
        <v>CC</v>
      </c>
      <c r="D2721" t="str">
        <f t="shared" si="225"/>
        <v>REGION CENTRE EST</v>
      </c>
      <c r="E2721" s="12" t="str">
        <f t="shared" si="229"/>
        <v>TERRAIN</v>
      </c>
      <c r="F2721" s="4" t="s">
        <v>10321</v>
      </c>
      <c r="G2721" s="4" t="s">
        <v>10322</v>
      </c>
      <c r="H2721" s="5">
        <v>2</v>
      </c>
      <c r="I2721" s="5" t="s">
        <v>6943</v>
      </c>
      <c r="J2721" s="5"/>
      <c r="K2721" s="5"/>
      <c r="L2721" s="5"/>
      <c r="M2721" s="5" t="s">
        <v>1343</v>
      </c>
      <c r="N2721" s="5"/>
      <c r="O2721" s="5"/>
      <c r="P2721" s="5"/>
      <c r="Q2721" s="5"/>
      <c r="R2721" s="5"/>
      <c r="S2721" s="5"/>
      <c r="T2721" s="5"/>
      <c r="U2721" s="6">
        <v>45627</v>
      </c>
      <c r="V2721" s="5"/>
      <c r="W2721" s="4" t="s">
        <v>1329</v>
      </c>
      <c r="X2721" s="5"/>
      <c r="Y2721" s="5"/>
      <c r="Z2721" s="5"/>
      <c r="AA2721" s="5" t="s">
        <v>6393</v>
      </c>
      <c r="AB2721" s="5"/>
      <c r="AC2721" s="5"/>
      <c r="AD2721" s="5"/>
      <c r="AE2721" s="5"/>
      <c r="AF2721" s="5"/>
      <c r="AG2721" s="5"/>
      <c r="AH2721" s="5"/>
      <c r="AI2721" s="5"/>
      <c r="AJ2721" s="5"/>
      <c r="AK2721" s="5"/>
      <c r="AL2721" s="5"/>
      <c r="AM2721" s="5"/>
      <c r="AN2721" s="5"/>
      <c r="AO2721" s="5"/>
      <c r="AP2721" s="5" t="s">
        <v>1536</v>
      </c>
      <c r="AQ2721" s="4" t="s">
        <v>12479</v>
      </c>
      <c r="AR2721" s="5" t="s">
        <v>12480</v>
      </c>
      <c r="AS2721" s="5" t="s">
        <v>2273</v>
      </c>
      <c r="AT2721" s="5" t="s">
        <v>2274</v>
      </c>
      <c r="AU2721" s="5" t="s">
        <v>41</v>
      </c>
      <c r="AV2721" s="4" t="s">
        <v>2275</v>
      </c>
      <c r="AW2721" s="5" t="s">
        <v>256</v>
      </c>
      <c r="AX2721" s="5" t="s">
        <v>2486</v>
      </c>
      <c r="AY2721" s="5" t="s">
        <v>2487</v>
      </c>
      <c r="AZ2721" s="5" t="s">
        <v>11</v>
      </c>
      <c r="BA2721" s="5" t="s">
        <v>2488</v>
      </c>
      <c r="BB2721" s="5" t="s">
        <v>2489</v>
      </c>
      <c r="BC2721" s="5"/>
      <c r="BD2721" s="5"/>
      <c r="BE2721" s="5"/>
      <c r="BF2721" s="5"/>
      <c r="BG2721" s="5" t="s">
        <v>10322</v>
      </c>
      <c r="BH2721" s="5" t="s">
        <v>1343</v>
      </c>
    </row>
    <row r="2722" spans="1:60" x14ac:dyDescent="0.25">
      <c r="A2722">
        <f t="shared" si="226"/>
        <v>97076</v>
      </c>
      <c r="B2722">
        <f t="shared" si="227"/>
        <v>50100418</v>
      </c>
      <c r="C2722" t="str">
        <f t="shared" si="228"/>
        <v>CC</v>
      </c>
      <c r="D2722" t="str">
        <f t="shared" si="225"/>
        <v>REGION CENTRE EST</v>
      </c>
      <c r="E2722" s="12" t="str">
        <f t="shared" si="229"/>
        <v>TERRAIN</v>
      </c>
      <c r="F2722" s="4" t="s">
        <v>10323</v>
      </c>
      <c r="G2722" s="4" t="s">
        <v>7394</v>
      </c>
      <c r="H2722" s="5">
        <v>2</v>
      </c>
      <c r="I2722" s="5" t="s">
        <v>6943</v>
      </c>
      <c r="J2722" s="5"/>
      <c r="K2722" s="5"/>
      <c r="L2722" s="5"/>
      <c r="M2722" s="5" t="s">
        <v>1343</v>
      </c>
      <c r="N2722" s="5"/>
      <c r="O2722" s="5"/>
      <c r="P2722" s="5"/>
      <c r="Q2722" s="5"/>
      <c r="R2722" s="5"/>
      <c r="S2722" s="5"/>
      <c r="T2722" s="5"/>
      <c r="U2722" s="6">
        <v>45627</v>
      </c>
      <c r="V2722" s="4"/>
      <c r="W2722" s="4" t="s">
        <v>1329</v>
      </c>
      <c r="X2722" s="5"/>
      <c r="Y2722" s="5"/>
      <c r="Z2722" s="5"/>
      <c r="AA2722" s="5" t="s">
        <v>6210</v>
      </c>
      <c r="AB2722" s="5"/>
      <c r="AC2722" s="5"/>
      <c r="AD2722" s="5"/>
      <c r="AE2722" s="5"/>
      <c r="AF2722" s="6"/>
      <c r="AG2722" s="5"/>
      <c r="AH2722" s="5"/>
      <c r="AI2722" s="5"/>
      <c r="AJ2722" s="6"/>
      <c r="AK2722" s="5"/>
      <c r="AL2722" s="6"/>
      <c r="AM2722" s="5"/>
      <c r="AN2722" s="5"/>
      <c r="AO2722" s="5"/>
      <c r="AP2722" s="5" t="s">
        <v>1536</v>
      </c>
      <c r="AQ2722" s="4" t="s">
        <v>12479</v>
      </c>
      <c r="AR2722" s="5" t="s">
        <v>12480</v>
      </c>
      <c r="AS2722" s="4" t="s">
        <v>2273</v>
      </c>
      <c r="AT2722" s="5" t="s">
        <v>2274</v>
      </c>
      <c r="AU2722" s="5" t="s">
        <v>41</v>
      </c>
      <c r="AV2722" s="4" t="s">
        <v>2275</v>
      </c>
      <c r="AW2722" s="5" t="s">
        <v>256</v>
      </c>
      <c r="AX2722" s="5" t="s">
        <v>7391</v>
      </c>
      <c r="AY2722" s="5" t="s">
        <v>7393</v>
      </c>
      <c r="AZ2722" s="5" t="s">
        <v>1357</v>
      </c>
      <c r="BA2722" s="5" t="s">
        <v>2276</v>
      </c>
      <c r="BB2722" s="5" t="s">
        <v>11116</v>
      </c>
      <c r="BC2722" s="5"/>
      <c r="BD2722" s="5"/>
      <c r="BE2722" s="5"/>
      <c r="BF2722" s="5"/>
      <c r="BG2722" s="5" t="s">
        <v>7394</v>
      </c>
      <c r="BH2722" s="5" t="s">
        <v>1343</v>
      </c>
    </row>
    <row r="2723" spans="1:60" x14ac:dyDescent="0.25">
      <c r="A2723">
        <f t="shared" si="226"/>
        <v>97075</v>
      </c>
      <c r="B2723">
        <f t="shared" si="227"/>
        <v>50100417</v>
      </c>
      <c r="C2723" t="str">
        <f t="shared" si="228"/>
        <v>CC</v>
      </c>
      <c r="D2723" t="str">
        <f t="shared" si="225"/>
        <v>REGION CENTRE EST</v>
      </c>
      <c r="E2723" s="12" t="str">
        <f t="shared" si="229"/>
        <v>TERRAIN</v>
      </c>
      <c r="F2723" s="4" t="s">
        <v>10324</v>
      </c>
      <c r="G2723" s="4" t="s">
        <v>10325</v>
      </c>
      <c r="H2723" s="5">
        <v>2</v>
      </c>
      <c r="I2723" s="5" t="s">
        <v>6943</v>
      </c>
      <c r="J2723" s="5"/>
      <c r="K2723" s="5"/>
      <c r="L2723" s="5"/>
      <c r="M2723" s="5" t="s">
        <v>1343</v>
      </c>
      <c r="N2723" s="5"/>
      <c r="O2723" s="6"/>
      <c r="P2723" s="5"/>
      <c r="Q2723" s="5"/>
      <c r="R2723" s="5"/>
      <c r="S2723" s="5"/>
      <c r="T2723" s="5"/>
      <c r="U2723" s="6">
        <v>45627</v>
      </c>
      <c r="V2723" s="4"/>
      <c r="W2723" s="4" t="s">
        <v>1329</v>
      </c>
      <c r="X2723" s="5"/>
      <c r="Y2723" s="5"/>
      <c r="Z2723" s="5"/>
      <c r="AA2723" s="4" t="s">
        <v>6865</v>
      </c>
      <c r="AB2723" s="5"/>
      <c r="AC2723" s="5"/>
      <c r="AD2723" s="5"/>
      <c r="AE2723" s="5"/>
      <c r="AF2723" s="6"/>
      <c r="AG2723" s="5"/>
      <c r="AH2723" s="5"/>
      <c r="AI2723" s="5"/>
      <c r="AJ2723" s="6"/>
      <c r="AK2723" s="5"/>
      <c r="AL2723" s="6"/>
      <c r="AM2723" s="5"/>
      <c r="AN2723" s="5"/>
      <c r="AO2723" s="5"/>
      <c r="AP2723" s="5" t="s">
        <v>1536</v>
      </c>
      <c r="AQ2723" s="4" t="s">
        <v>12479</v>
      </c>
      <c r="AR2723" s="5" t="s">
        <v>12480</v>
      </c>
      <c r="AS2723" s="4" t="s">
        <v>2273</v>
      </c>
      <c r="AT2723" s="5" t="s">
        <v>2274</v>
      </c>
      <c r="AU2723" s="5" t="s">
        <v>41</v>
      </c>
      <c r="AV2723" s="4" t="s">
        <v>2275</v>
      </c>
      <c r="AW2723" s="5" t="s">
        <v>256</v>
      </c>
      <c r="AX2723" s="5" t="s">
        <v>7391</v>
      </c>
      <c r="AY2723" s="5" t="s">
        <v>7393</v>
      </c>
      <c r="AZ2723" s="5" t="s">
        <v>1357</v>
      </c>
      <c r="BA2723" s="4" t="s">
        <v>2276</v>
      </c>
      <c r="BB2723" s="5" t="s">
        <v>11116</v>
      </c>
      <c r="BC2723" s="4"/>
      <c r="BD2723" s="5"/>
      <c r="BE2723" s="5"/>
      <c r="BF2723" s="5"/>
      <c r="BG2723" s="4" t="s">
        <v>10325</v>
      </c>
      <c r="BH2723" s="5" t="s">
        <v>1343</v>
      </c>
    </row>
    <row r="2724" spans="1:60" x14ac:dyDescent="0.25">
      <c r="A2724">
        <f t="shared" si="226"/>
        <v>97074</v>
      </c>
      <c r="B2724">
        <f t="shared" si="227"/>
        <v>50100416</v>
      </c>
      <c r="C2724" t="str">
        <f t="shared" si="228"/>
        <v>CC</v>
      </c>
      <c r="D2724" t="str">
        <f t="shared" si="225"/>
        <v>REGION CENTRE EST</v>
      </c>
      <c r="E2724" s="12" t="str">
        <f t="shared" si="229"/>
        <v>TERRAIN</v>
      </c>
      <c r="F2724" s="4" t="s">
        <v>10326</v>
      </c>
      <c r="G2724" s="4" t="s">
        <v>7792</v>
      </c>
      <c r="H2724" s="5">
        <v>2</v>
      </c>
      <c r="I2724" s="5" t="s">
        <v>6943</v>
      </c>
      <c r="J2724" s="5"/>
      <c r="K2724" s="5"/>
      <c r="L2724" s="5"/>
      <c r="M2724" s="5" t="s">
        <v>1343</v>
      </c>
      <c r="N2724" s="5"/>
      <c r="O2724" s="5"/>
      <c r="P2724" s="5"/>
      <c r="Q2724" s="5"/>
      <c r="R2724" s="5"/>
      <c r="S2724" s="5"/>
      <c r="T2724" s="5"/>
      <c r="U2724" s="6">
        <v>45627</v>
      </c>
      <c r="V2724" s="4"/>
      <c r="W2724" s="4" t="s">
        <v>1329</v>
      </c>
      <c r="X2724" s="5"/>
      <c r="Y2724" s="5"/>
      <c r="Z2724" s="5"/>
      <c r="AA2724" s="4" t="s">
        <v>1991</v>
      </c>
      <c r="AB2724" s="5"/>
      <c r="AC2724" s="5"/>
      <c r="AD2724" s="5"/>
      <c r="AE2724" s="5"/>
      <c r="AF2724" s="6"/>
      <c r="AG2724" s="5"/>
      <c r="AH2724" s="5"/>
      <c r="AI2724" s="5"/>
      <c r="AJ2724" s="6"/>
      <c r="AK2724" s="5"/>
      <c r="AL2724" s="6"/>
      <c r="AM2724" s="5"/>
      <c r="AN2724" s="5"/>
      <c r="AO2724" s="5"/>
      <c r="AP2724" s="5" t="s">
        <v>1536</v>
      </c>
      <c r="AQ2724" s="4" t="s">
        <v>12479</v>
      </c>
      <c r="AR2724" s="5" t="s">
        <v>12480</v>
      </c>
      <c r="AS2724" s="5" t="s">
        <v>2273</v>
      </c>
      <c r="AT2724" s="5" t="s">
        <v>2274</v>
      </c>
      <c r="AU2724" s="5" t="s">
        <v>41</v>
      </c>
      <c r="AV2724" s="4" t="s">
        <v>2275</v>
      </c>
      <c r="AW2724" s="5" t="s">
        <v>256</v>
      </c>
      <c r="AX2724" s="5" t="s">
        <v>7391</v>
      </c>
      <c r="AY2724" s="5" t="s">
        <v>7393</v>
      </c>
      <c r="AZ2724" s="5" t="s">
        <v>1357</v>
      </c>
      <c r="BA2724" s="4" t="s">
        <v>2276</v>
      </c>
      <c r="BB2724" s="5" t="s">
        <v>11116</v>
      </c>
      <c r="BC2724" s="4" t="s">
        <v>7788</v>
      </c>
      <c r="BD2724" s="5" t="s">
        <v>7791</v>
      </c>
      <c r="BE2724" s="5" t="s">
        <v>3</v>
      </c>
      <c r="BF2724" s="5" t="s">
        <v>1333</v>
      </c>
      <c r="BG2724" s="4" t="s">
        <v>7792</v>
      </c>
      <c r="BH2724" s="5" t="s">
        <v>1343</v>
      </c>
    </row>
    <row r="2725" spans="1:60" x14ac:dyDescent="0.25">
      <c r="A2725">
        <f t="shared" si="226"/>
        <v>97070</v>
      </c>
      <c r="B2725">
        <f t="shared" si="227"/>
        <v>50100414</v>
      </c>
      <c r="C2725" t="str">
        <f t="shared" si="228"/>
        <v>CC</v>
      </c>
      <c r="D2725" t="str">
        <f t="shared" si="225"/>
        <v>REGION CENTRE EST</v>
      </c>
      <c r="E2725" s="12" t="str">
        <f t="shared" si="229"/>
        <v>TERRAIN</v>
      </c>
      <c r="F2725" s="4" t="s">
        <v>10327</v>
      </c>
      <c r="G2725" s="4" t="s">
        <v>10328</v>
      </c>
      <c r="H2725" s="5">
        <v>2</v>
      </c>
      <c r="I2725" s="5" t="s">
        <v>6943</v>
      </c>
      <c r="J2725" s="5"/>
      <c r="K2725" s="5"/>
      <c r="L2725" s="5"/>
      <c r="M2725" s="5" t="s">
        <v>1343</v>
      </c>
      <c r="N2725" s="5"/>
      <c r="O2725" s="5"/>
      <c r="P2725" s="5"/>
      <c r="Q2725" s="5"/>
      <c r="R2725" s="5"/>
      <c r="S2725" s="5"/>
      <c r="T2725" s="5"/>
      <c r="U2725" s="6">
        <v>45627</v>
      </c>
      <c r="V2725" s="4"/>
      <c r="W2725" s="4" t="s">
        <v>1329</v>
      </c>
      <c r="X2725" s="5"/>
      <c r="Y2725" s="5"/>
      <c r="Z2725" s="5"/>
      <c r="AA2725" s="4" t="s">
        <v>2744</v>
      </c>
      <c r="AB2725" s="5"/>
      <c r="AC2725" s="5"/>
      <c r="AD2725" s="5"/>
      <c r="AE2725" s="5"/>
      <c r="AF2725" s="6"/>
      <c r="AG2725" s="5"/>
      <c r="AH2725" s="5"/>
      <c r="AI2725" s="5"/>
      <c r="AJ2725" s="6"/>
      <c r="AK2725" s="5"/>
      <c r="AL2725" s="6"/>
      <c r="AM2725" s="5"/>
      <c r="AN2725" s="5"/>
      <c r="AO2725" s="5"/>
      <c r="AP2725" s="5" t="s">
        <v>1536</v>
      </c>
      <c r="AQ2725" s="4" t="s">
        <v>12479</v>
      </c>
      <c r="AR2725" s="5" t="s">
        <v>12480</v>
      </c>
      <c r="AS2725" s="5" t="s">
        <v>2273</v>
      </c>
      <c r="AT2725" s="5" t="s">
        <v>2274</v>
      </c>
      <c r="AU2725" s="5" t="s">
        <v>41</v>
      </c>
      <c r="AV2725" s="4" t="s">
        <v>2275</v>
      </c>
      <c r="AW2725" s="5" t="s">
        <v>256</v>
      </c>
      <c r="AX2725" s="5" t="s">
        <v>7391</v>
      </c>
      <c r="AY2725" s="5" t="s">
        <v>7393</v>
      </c>
      <c r="AZ2725" s="5" t="s">
        <v>1357</v>
      </c>
      <c r="BA2725" s="4" t="s">
        <v>2276</v>
      </c>
      <c r="BB2725" s="5" t="s">
        <v>11116</v>
      </c>
      <c r="BC2725" s="4"/>
      <c r="BD2725" s="5"/>
      <c r="BE2725" s="5"/>
      <c r="BF2725" s="5"/>
      <c r="BG2725" s="4" t="s">
        <v>10328</v>
      </c>
      <c r="BH2725" s="5" t="s">
        <v>1343</v>
      </c>
    </row>
    <row r="2726" spans="1:60" x14ac:dyDescent="0.25">
      <c r="A2726">
        <f t="shared" si="226"/>
        <v>97068</v>
      </c>
      <c r="B2726">
        <f t="shared" si="227"/>
        <v>50100412</v>
      </c>
      <c r="C2726" t="str">
        <f t="shared" si="228"/>
        <v>CC</v>
      </c>
      <c r="D2726" t="str">
        <f t="shared" si="225"/>
        <v>REGION CENTRE EST</v>
      </c>
      <c r="E2726" s="12" t="str">
        <f t="shared" si="229"/>
        <v>TERRAIN</v>
      </c>
      <c r="F2726" s="4" t="s">
        <v>10329</v>
      </c>
      <c r="G2726" s="4" t="s">
        <v>10330</v>
      </c>
      <c r="H2726" s="5">
        <v>2</v>
      </c>
      <c r="I2726" s="5" t="s">
        <v>6943</v>
      </c>
      <c r="J2726" s="5"/>
      <c r="K2726" s="5"/>
      <c r="L2726" s="5"/>
      <c r="M2726" s="5" t="s">
        <v>1343</v>
      </c>
      <c r="N2726" s="5"/>
      <c r="O2726" s="6"/>
      <c r="P2726" s="5"/>
      <c r="Q2726" s="5"/>
      <c r="R2726" s="5"/>
      <c r="S2726" s="5"/>
      <c r="T2726" s="5"/>
      <c r="U2726" s="6">
        <v>45627</v>
      </c>
      <c r="V2726" s="4"/>
      <c r="W2726" s="4" t="s">
        <v>1329</v>
      </c>
      <c r="X2726" s="5"/>
      <c r="Y2726" s="5"/>
      <c r="Z2726" s="5"/>
      <c r="AA2726" s="4" t="s">
        <v>1349</v>
      </c>
      <c r="AB2726" s="5"/>
      <c r="AC2726" s="5"/>
      <c r="AD2726" s="5"/>
      <c r="AE2726" s="5"/>
      <c r="AF2726" s="6"/>
      <c r="AG2726" s="5"/>
      <c r="AH2726" s="5"/>
      <c r="AI2726" s="5"/>
      <c r="AJ2726" s="6"/>
      <c r="AK2726" s="5"/>
      <c r="AL2726" s="6"/>
      <c r="AM2726" s="5"/>
      <c r="AN2726" s="5"/>
      <c r="AO2726" s="5"/>
      <c r="AP2726" s="5" t="s">
        <v>1536</v>
      </c>
      <c r="AQ2726" s="4" t="s">
        <v>12479</v>
      </c>
      <c r="AR2726" s="5" t="s">
        <v>12480</v>
      </c>
      <c r="AS2726" s="4" t="s">
        <v>2273</v>
      </c>
      <c r="AT2726" s="5" t="s">
        <v>2274</v>
      </c>
      <c r="AU2726" s="5" t="s">
        <v>41</v>
      </c>
      <c r="AV2726" s="4" t="s">
        <v>2275</v>
      </c>
      <c r="AW2726" s="5" t="s">
        <v>256</v>
      </c>
      <c r="AX2726" s="5" t="s">
        <v>7391</v>
      </c>
      <c r="AY2726" s="5" t="s">
        <v>7393</v>
      </c>
      <c r="AZ2726" s="5" t="s">
        <v>1357</v>
      </c>
      <c r="BA2726" s="4" t="s">
        <v>2276</v>
      </c>
      <c r="BB2726" s="5" t="s">
        <v>11116</v>
      </c>
      <c r="BC2726" s="4"/>
      <c r="BD2726" s="5"/>
      <c r="BE2726" s="5"/>
      <c r="BF2726" s="5"/>
      <c r="BG2726" s="4" t="s">
        <v>10330</v>
      </c>
      <c r="BH2726" s="5" t="s">
        <v>1343</v>
      </c>
    </row>
    <row r="2727" spans="1:60" x14ac:dyDescent="0.25">
      <c r="A2727">
        <f t="shared" si="226"/>
        <v>97067</v>
      </c>
      <c r="B2727">
        <f t="shared" si="227"/>
        <v>50100411</v>
      </c>
      <c r="C2727" t="str">
        <f t="shared" si="228"/>
        <v>CC</v>
      </c>
      <c r="D2727" t="str">
        <f t="shared" si="225"/>
        <v>REGION CENTRE EST</v>
      </c>
      <c r="E2727" s="12" t="str">
        <f t="shared" si="229"/>
        <v>TERRAIN</v>
      </c>
      <c r="F2727" s="4" t="s">
        <v>10331</v>
      </c>
      <c r="G2727" s="4" t="s">
        <v>7971</v>
      </c>
      <c r="H2727" s="5">
        <v>2</v>
      </c>
      <c r="I2727" s="5" t="s">
        <v>6943</v>
      </c>
      <c r="J2727" s="5"/>
      <c r="K2727" s="5"/>
      <c r="L2727" s="5"/>
      <c r="M2727" s="5" t="s">
        <v>1343</v>
      </c>
      <c r="N2727" s="5"/>
      <c r="O2727" s="5"/>
      <c r="P2727" s="5"/>
      <c r="Q2727" s="5"/>
      <c r="R2727" s="5"/>
      <c r="S2727" s="5"/>
      <c r="T2727" s="5"/>
      <c r="U2727" s="6">
        <v>45627</v>
      </c>
      <c r="V2727" s="4"/>
      <c r="W2727" s="4" t="s">
        <v>1329</v>
      </c>
      <c r="X2727" s="5"/>
      <c r="Y2727" s="5"/>
      <c r="Z2727" s="5"/>
      <c r="AA2727" s="5" t="s">
        <v>4408</v>
      </c>
      <c r="AB2727" s="5"/>
      <c r="AC2727" s="5"/>
      <c r="AD2727" s="5"/>
      <c r="AE2727" s="5"/>
      <c r="AF2727" s="6"/>
      <c r="AG2727" s="5"/>
      <c r="AH2727" s="5"/>
      <c r="AI2727" s="5"/>
      <c r="AJ2727" s="6"/>
      <c r="AK2727" s="5"/>
      <c r="AL2727" s="6"/>
      <c r="AM2727" s="5"/>
      <c r="AN2727" s="5"/>
      <c r="AO2727" s="5"/>
      <c r="AP2727" s="5" t="s">
        <v>1536</v>
      </c>
      <c r="AQ2727" s="4" t="s">
        <v>12479</v>
      </c>
      <c r="AR2727" s="5" t="s">
        <v>12480</v>
      </c>
      <c r="AS2727" s="5" t="s">
        <v>2273</v>
      </c>
      <c r="AT2727" s="5" t="s">
        <v>2274</v>
      </c>
      <c r="AU2727" s="5" t="s">
        <v>41</v>
      </c>
      <c r="AV2727" s="5" t="s">
        <v>2275</v>
      </c>
      <c r="AW2727" s="5" t="s">
        <v>256</v>
      </c>
      <c r="AX2727" s="5" t="s">
        <v>2582</v>
      </c>
      <c r="AY2727" s="5" t="s">
        <v>2584</v>
      </c>
      <c r="AZ2727" s="5" t="s">
        <v>11</v>
      </c>
      <c r="BA2727" s="5" t="s">
        <v>2585</v>
      </c>
      <c r="BB2727" s="5" t="s">
        <v>2586</v>
      </c>
      <c r="BC2727" s="5" t="s">
        <v>7968</v>
      </c>
      <c r="BD2727" s="5" t="s">
        <v>7970</v>
      </c>
      <c r="BE2727" s="5" t="s">
        <v>25</v>
      </c>
      <c r="BF2727" s="5" t="s">
        <v>1333</v>
      </c>
      <c r="BG2727" s="5" t="s">
        <v>7971</v>
      </c>
      <c r="BH2727" s="5" t="s">
        <v>1343</v>
      </c>
    </row>
    <row r="2728" spans="1:60" x14ac:dyDescent="0.25">
      <c r="A2728">
        <f t="shared" si="226"/>
        <v>97061</v>
      </c>
      <c r="B2728">
        <f t="shared" si="227"/>
        <v>50100410</v>
      </c>
      <c r="C2728" t="str">
        <f t="shared" si="228"/>
        <v>CC</v>
      </c>
      <c r="D2728" t="str">
        <f t="shared" si="225"/>
        <v>REGION CENTRE EST</v>
      </c>
      <c r="E2728" s="12" t="str">
        <f t="shared" si="229"/>
        <v>TERRAIN</v>
      </c>
      <c r="F2728" s="4" t="s">
        <v>10332</v>
      </c>
      <c r="G2728" s="4" t="s">
        <v>10333</v>
      </c>
      <c r="H2728" s="5">
        <v>2</v>
      </c>
      <c r="I2728" s="5" t="s">
        <v>6943</v>
      </c>
      <c r="J2728" s="5"/>
      <c r="K2728" s="5"/>
      <c r="L2728" s="5"/>
      <c r="M2728" s="5" t="s">
        <v>1343</v>
      </c>
      <c r="N2728" s="5"/>
      <c r="O2728" s="5"/>
      <c r="P2728" s="5"/>
      <c r="Q2728" s="5"/>
      <c r="R2728" s="5"/>
      <c r="S2728" s="5"/>
      <c r="T2728" s="5"/>
      <c r="U2728" s="6">
        <v>45627</v>
      </c>
      <c r="V2728" s="4"/>
      <c r="W2728" s="4" t="s">
        <v>1329</v>
      </c>
      <c r="X2728" s="5"/>
      <c r="Y2728" s="5"/>
      <c r="Z2728" s="5"/>
      <c r="AA2728" s="5" t="s">
        <v>4207</v>
      </c>
      <c r="AB2728" s="5"/>
      <c r="AC2728" s="5"/>
      <c r="AD2728" s="5"/>
      <c r="AE2728" s="5"/>
      <c r="AF2728" s="6"/>
      <c r="AG2728" s="5"/>
      <c r="AH2728" s="5"/>
      <c r="AI2728" s="5"/>
      <c r="AJ2728" s="6"/>
      <c r="AK2728" s="5"/>
      <c r="AL2728" s="6"/>
      <c r="AM2728" s="5"/>
      <c r="AN2728" s="5"/>
      <c r="AO2728" s="5"/>
      <c r="AP2728" s="5" t="s">
        <v>1536</v>
      </c>
      <c r="AQ2728" s="4" t="s">
        <v>12479</v>
      </c>
      <c r="AR2728" s="5" t="s">
        <v>12480</v>
      </c>
      <c r="AS2728" s="5" t="s">
        <v>2273</v>
      </c>
      <c r="AT2728" s="5" t="s">
        <v>2274</v>
      </c>
      <c r="AU2728" s="5" t="s">
        <v>41</v>
      </c>
      <c r="AV2728" s="4" t="s">
        <v>2275</v>
      </c>
      <c r="AW2728" s="5" t="s">
        <v>256</v>
      </c>
      <c r="AX2728" s="5" t="s">
        <v>7391</v>
      </c>
      <c r="AY2728" s="5" t="s">
        <v>7393</v>
      </c>
      <c r="AZ2728" s="5" t="s">
        <v>1357</v>
      </c>
      <c r="BA2728" s="5" t="s">
        <v>2276</v>
      </c>
      <c r="BB2728" s="5" t="s">
        <v>11116</v>
      </c>
      <c r="BC2728" s="5"/>
      <c r="BD2728" s="5"/>
      <c r="BE2728" s="5"/>
      <c r="BF2728" s="5"/>
      <c r="BG2728" s="5" t="s">
        <v>10333</v>
      </c>
      <c r="BH2728" s="5" t="s">
        <v>1343</v>
      </c>
    </row>
    <row r="2729" spans="1:60" x14ac:dyDescent="0.25">
      <c r="A2729">
        <f t="shared" si="226"/>
        <v>97057</v>
      </c>
      <c r="B2729">
        <f t="shared" si="227"/>
        <v>50100409</v>
      </c>
      <c r="C2729" t="str">
        <f t="shared" si="228"/>
        <v>CC</v>
      </c>
      <c r="D2729" t="str">
        <f t="shared" si="225"/>
        <v>REGION GRAND SUD</v>
      </c>
      <c r="E2729" s="12" t="str">
        <f t="shared" si="229"/>
        <v>TERRAIN</v>
      </c>
      <c r="F2729" s="4" t="s">
        <v>10334</v>
      </c>
      <c r="G2729" s="4" t="s">
        <v>3060</v>
      </c>
      <c r="H2729" s="5">
        <v>2</v>
      </c>
      <c r="I2729" s="5" t="s">
        <v>6943</v>
      </c>
      <c r="J2729" s="5"/>
      <c r="K2729" s="5"/>
      <c r="L2729" s="5"/>
      <c r="M2729" s="5" t="s">
        <v>1343</v>
      </c>
      <c r="N2729" s="5"/>
      <c r="O2729" s="5"/>
      <c r="P2729" s="5"/>
      <c r="Q2729" s="5"/>
      <c r="R2729" s="5"/>
      <c r="S2729" s="5"/>
      <c r="T2729" s="5"/>
      <c r="U2729" s="6">
        <v>45474</v>
      </c>
      <c r="V2729" s="4"/>
      <c r="W2729" s="4" t="s">
        <v>1329</v>
      </c>
      <c r="X2729" s="5"/>
      <c r="Y2729" s="5"/>
      <c r="Z2729" s="5"/>
      <c r="AA2729" s="5" t="s">
        <v>3053</v>
      </c>
      <c r="AB2729" s="5"/>
      <c r="AC2729" s="5"/>
      <c r="AD2729" s="5"/>
      <c r="AE2729" s="5"/>
      <c r="AF2729" s="6"/>
      <c r="AG2729" s="5"/>
      <c r="AH2729" s="5"/>
      <c r="AI2729" s="5"/>
      <c r="AJ2729" s="6"/>
      <c r="AK2729" s="5"/>
      <c r="AL2729" s="6"/>
      <c r="AM2729" s="5"/>
      <c r="AN2729" s="5"/>
      <c r="AO2729" s="5"/>
      <c r="AP2729" s="5" t="s">
        <v>1335</v>
      </c>
      <c r="AQ2729" s="4" t="s">
        <v>1336</v>
      </c>
      <c r="AR2729" s="5" t="s">
        <v>12476</v>
      </c>
      <c r="AS2729" s="5" t="s">
        <v>1629</v>
      </c>
      <c r="AT2729" s="5" t="s">
        <v>1630</v>
      </c>
      <c r="AU2729" s="5" t="s">
        <v>41</v>
      </c>
      <c r="AV2729" s="4" t="s">
        <v>1631</v>
      </c>
      <c r="AW2729" s="5" t="s">
        <v>7</v>
      </c>
      <c r="AX2729" s="5" t="s">
        <v>3055</v>
      </c>
      <c r="AY2729" s="5" t="s">
        <v>3056</v>
      </c>
      <c r="AZ2729" s="5" t="s">
        <v>11</v>
      </c>
      <c r="BA2729" s="5" t="s">
        <v>3057</v>
      </c>
      <c r="BB2729" s="5" t="s">
        <v>3058</v>
      </c>
      <c r="BC2729" s="5" t="s">
        <v>3051</v>
      </c>
      <c r="BD2729" s="5" t="s">
        <v>3059</v>
      </c>
      <c r="BE2729" s="5" t="s">
        <v>25</v>
      </c>
      <c r="BF2729" s="5" t="s">
        <v>1333</v>
      </c>
      <c r="BG2729" s="5" t="s">
        <v>3060</v>
      </c>
      <c r="BH2729" s="5" t="s">
        <v>1343</v>
      </c>
    </row>
    <row r="2730" spans="1:60" x14ac:dyDescent="0.25">
      <c r="A2730">
        <f t="shared" si="226"/>
        <v>97055</v>
      </c>
      <c r="B2730">
        <f t="shared" si="227"/>
        <v>50100408</v>
      </c>
      <c r="C2730" t="str">
        <f t="shared" si="228"/>
        <v>CC</v>
      </c>
      <c r="D2730" t="str">
        <f t="shared" si="225"/>
        <v>REGION GRAND SUD</v>
      </c>
      <c r="E2730" s="12" t="str">
        <f t="shared" si="229"/>
        <v>TERRAIN</v>
      </c>
      <c r="F2730" s="4" t="s">
        <v>10335</v>
      </c>
      <c r="G2730" s="4" t="s">
        <v>7866</v>
      </c>
      <c r="H2730" s="5">
        <v>2</v>
      </c>
      <c r="I2730" s="5" t="s">
        <v>6943</v>
      </c>
      <c r="J2730" s="5"/>
      <c r="K2730" s="5"/>
      <c r="L2730" s="5"/>
      <c r="M2730" s="5" t="s">
        <v>1343</v>
      </c>
      <c r="N2730" s="5"/>
      <c r="O2730" s="6"/>
      <c r="P2730" s="5"/>
      <c r="Q2730" s="5"/>
      <c r="R2730" s="5"/>
      <c r="S2730" s="5"/>
      <c r="T2730" s="5"/>
      <c r="U2730" s="6">
        <v>45474</v>
      </c>
      <c r="V2730" s="4"/>
      <c r="W2730" s="4" t="s">
        <v>1329</v>
      </c>
      <c r="X2730" s="5"/>
      <c r="Y2730" s="5"/>
      <c r="Z2730" s="5"/>
      <c r="AA2730" s="5" t="s">
        <v>7863</v>
      </c>
      <c r="AB2730" s="5"/>
      <c r="AC2730" s="5"/>
      <c r="AD2730" s="5"/>
      <c r="AE2730" s="5"/>
      <c r="AF2730" s="6"/>
      <c r="AG2730" s="5"/>
      <c r="AH2730" s="5"/>
      <c r="AI2730" s="5"/>
      <c r="AJ2730" s="6"/>
      <c r="AK2730" s="5"/>
      <c r="AL2730" s="6"/>
      <c r="AM2730" s="5"/>
      <c r="AN2730" s="5"/>
      <c r="AO2730" s="5"/>
      <c r="AP2730" s="5" t="s">
        <v>1335</v>
      </c>
      <c r="AQ2730" s="4" t="s">
        <v>1336</v>
      </c>
      <c r="AR2730" s="5" t="s">
        <v>12476</v>
      </c>
      <c r="AS2730" s="4" t="s">
        <v>1629</v>
      </c>
      <c r="AT2730" s="5" t="s">
        <v>1630</v>
      </c>
      <c r="AU2730" s="5" t="s">
        <v>41</v>
      </c>
      <c r="AV2730" s="4" t="s">
        <v>1631</v>
      </c>
      <c r="AW2730" s="5" t="s">
        <v>7</v>
      </c>
      <c r="AX2730" s="5" t="s">
        <v>3473</v>
      </c>
      <c r="AY2730" s="5" t="s">
        <v>3475</v>
      </c>
      <c r="AZ2730" s="5" t="s">
        <v>11</v>
      </c>
      <c r="BA2730" s="5" t="s">
        <v>3476</v>
      </c>
      <c r="BB2730" s="5" t="s">
        <v>3477</v>
      </c>
      <c r="BC2730" s="5" t="s">
        <v>7862</v>
      </c>
      <c r="BD2730" s="5" t="s">
        <v>7865</v>
      </c>
      <c r="BE2730" s="5" t="s">
        <v>25</v>
      </c>
      <c r="BF2730" s="5" t="s">
        <v>1333</v>
      </c>
      <c r="BG2730" s="5" t="s">
        <v>7866</v>
      </c>
      <c r="BH2730" s="5" t="s">
        <v>1343</v>
      </c>
    </row>
    <row r="2731" spans="1:60" x14ac:dyDescent="0.25">
      <c r="A2731">
        <f t="shared" si="226"/>
        <v>97052</v>
      </c>
      <c r="B2731">
        <f t="shared" si="227"/>
        <v>50100407</v>
      </c>
      <c r="C2731" t="str">
        <f t="shared" si="228"/>
        <v>CC</v>
      </c>
      <c r="D2731" t="str">
        <f t="shared" si="225"/>
        <v>REGION GRAND SUD</v>
      </c>
      <c r="E2731" s="12" t="str">
        <f t="shared" si="229"/>
        <v>TERRAIN</v>
      </c>
      <c r="F2731" s="4" t="s">
        <v>10336</v>
      </c>
      <c r="G2731" s="4" t="s">
        <v>3578</v>
      </c>
      <c r="H2731" s="5">
        <v>2</v>
      </c>
      <c r="I2731" s="5" t="s">
        <v>6943</v>
      </c>
      <c r="J2731" s="5"/>
      <c r="K2731" s="5"/>
      <c r="L2731" s="5"/>
      <c r="M2731" s="5" t="s">
        <v>1343</v>
      </c>
      <c r="N2731" s="5"/>
      <c r="O2731" s="5"/>
      <c r="P2731" s="5"/>
      <c r="Q2731" s="5"/>
      <c r="R2731" s="5"/>
      <c r="S2731" s="5"/>
      <c r="T2731" s="5"/>
      <c r="U2731" s="6">
        <v>45474</v>
      </c>
      <c r="V2731" s="4"/>
      <c r="W2731" s="4" t="s">
        <v>1329</v>
      </c>
      <c r="X2731" s="5"/>
      <c r="Y2731" s="5"/>
      <c r="Z2731" s="5"/>
      <c r="AA2731" s="5" t="s">
        <v>3575</v>
      </c>
      <c r="AB2731" s="5"/>
      <c r="AC2731" s="5"/>
      <c r="AD2731" s="5"/>
      <c r="AE2731" s="5"/>
      <c r="AF2731" s="6"/>
      <c r="AG2731" s="5"/>
      <c r="AH2731" s="5"/>
      <c r="AI2731" s="5"/>
      <c r="AJ2731" s="6"/>
      <c r="AK2731" s="5"/>
      <c r="AL2731" s="6"/>
      <c r="AM2731" s="5"/>
      <c r="AN2731" s="5"/>
      <c r="AO2731" s="5"/>
      <c r="AP2731" s="5" t="s">
        <v>1335</v>
      </c>
      <c r="AQ2731" s="4" t="s">
        <v>1336</v>
      </c>
      <c r="AR2731" s="5" t="s">
        <v>12476</v>
      </c>
      <c r="AS2731" s="5" t="s">
        <v>1629</v>
      </c>
      <c r="AT2731" s="5" t="s">
        <v>1630</v>
      </c>
      <c r="AU2731" s="5" t="s">
        <v>41</v>
      </c>
      <c r="AV2731" s="4" t="s">
        <v>1631</v>
      </c>
      <c r="AW2731" s="5" t="s">
        <v>7</v>
      </c>
      <c r="AX2731" s="5" t="s">
        <v>3055</v>
      </c>
      <c r="AY2731" s="5" t="s">
        <v>3056</v>
      </c>
      <c r="AZ2731" s="5" t="s">
        <v>11</v>
      </c>
      <c r="BA2731" s="5" t="s">
        <v>3057</v>
      </c>
      <c r="BB2731" s="5" t="s">
        <v>3058</v>
      </c>
      <c r="BC2731" s="5" t="s">
        <v>3573</v>
      </c>
      <c r="BD2731" s="5" t="s">
        <v>3577</v>
      </c>
      <c r="BE2731" s="5" t="s">
        <v>25</v>
      </c>
      <c r="BF2731" s="5" t="s">
        <v>1333</v>
      </c>
      <c r="BG2731" s="5" t="s">
        <v>3578</v>
      </c>
      <c r="BH2731" s="5" t="s">
        <v>1343</v>
      </c>
    </row>
    <row r="2732" spans="1:60" x14ac:dyDescent="0.25">
      <c r="A2732">
        <f t="shared" si="226"/>
        <v>97047</v>
      </c>
      <c r="B2732">
        <f t="shared" si="227"/>
        <v>50100406</v>
      </c>
      <c r="C2732" t="str">
        <f t="shared" si="228"/>
        <v>CC</v>
      </c>
      <c r="D2732" t="str">
        <f t="shared" si="225"/>
        <v>REGION GRAND SUD</v>
      </c>
      <c r="E2732" s="12" t="str">
        <f t="shared" si="229"/>
        <v>TERRAIN</v>
      </c>
      <c r="F2732" s="4" t="s">
        <v>10337</v>
      </c>
      <c r="G2732" s="4" t="s">
        <v>10338</v>
      </c>
      <c r="H2732" s="5">
        <v>2</v>
      </c>
      <c r="I2732" s="5" t="s">
        <v>6943</v>
      </c>
      <c r="J2732" s="5"/>
      <c r="K2732" s="5"/>
      <c r="L2732" s="5"/>
      <c r="M2732" s="5" t="s">
        <v>1343</v>
      </c>
      <c r="N2732" s="5"/>
      <c r="O2732" s="5"/>
      <c r="P2732" s="5"/>
      <c r="Q2732" s="5"/>
      <c r="R2732" s="5"/>
      <c r="S2732" s="5"/>
      <c r="T2732" s="5"/>
      <c r="U2732" s="6">
        <v>45474</v>
      </c>
      <c r="V2732" s="4"/>
      <c r="W2732" s="4" t="s">
        <v>1329</v>
      </c>
      <c r="X2732" s="5"/>
      <c r="Y2732" s="5"/>
      <c r="Z2732" s="5"/>
      <c r="AA2732" s="4" t="s">
        <v>8230</v>
      </c>
      <c r="AB2732" s="5"/>
      <c r="AC2732" s="5"/>
      <c r="AD2732" s="5"/>
      <c r="AE2732" s="5"/>
      <c r="AF2732" s="6"/>
      <c r="AG2732" s="5"/>
      <c r="AH2732" s="5"/>
      <c r="AI2732" s="5"/>
      <c r="AJ2732" s="6"/>
      <c r="AK2732" s="5"/>
      <c r="AL2732" s="6"/>
      <c r="AM2732" s="5"/>
      <c r="AN2732" s="5"/>
      <c r="AO2732" s="5"/>
      <c r="AP2732" s="5" t="s">
        <v>1335</v>
      </c>
      <c r="AQ2732" s="4" t="s">
        <v>1336</v>
      </c>
      <c r="AR2732" s="5" t="s">
        <v>12476</v>
      </c>
      <c r="AS2732" s="4" t="s">
        <v>1629</v>
      </c>
      <c r="AT2732" s="5" t="s">
        <v>1630</v>
      </c>
      <c r="AU2732" s="5" t="s">
        <v>41</v>
      </c>
      <c r="AV2732" s="4" t="s">
        <v>1631</v>
      </c>
      <c r="AW2732" s="5" t="s">
        <v>7</v>
      </c>
      <c r="AX2732" s="5" t="s">
        <v>3055</v>
      </c>
      <c r="AY2732" s="5" t="s">
        <v>3056</v>
      </c>
      <c r="AZ2732" s="5" t="s">
        <v>11</v>
      </c>
      <c r="BA2732" s="4" t="s">
        <v>3057</v>
      </c>
      <c r="BB2732" s="5" t="s">
        <v>3058</v>
      </c>
      <c r="BC2732" s="4" t="s">
        <v>10339</v>
      </c>
      <c r="BD2732" s="5" t="s">
        <v>10340</v>
      </c>
      <c r="BE2732" s="5" t="s">
        <v>25</v>
      </c>
      <c r="BF2732" s="5" t="s">
        <v>1333</v>
      </c>
      <c r="BG2732" s="4" t="s">
        <v>10338</v>
      </c>
      <c r="BH2732" s="5" t="s">
        <v>1343</v>
      </c>
    </row>
    <row r="2733" spans="1:60" x14ac:dyDescent="0.25">
      <c r="A2733">
        <f t="shared" si="226"/>
        <v>97045</v>
      </c>
      <c r="B2733">
        <f t="shared" si="227"/>
        <v>50100405</v>
      </c>
      <c r="C2733" t="str">
        <f t="shared" si="228"/>
        <v>CC</v>
      </c>
      <c r="D2733" t="str">
        <f t="shared" si="225"/>
        <v>REGION GRAND SUD</v>
      </c>
      <c r="E2733" s="12" t="str">
        <f t="shared" si="229"/>
        <v>TERRAIN</v>
      </c>
      <c r="F2733" s="4" t="s">
        <v>10341</v>
      </c>
      <c r="G2733" s="4" t="s">
        <v>10342</v>
      </c>
      <c r="H2733" s="5">
        <v>2</v>
      </c>
      <c r="I2733" s="5" t="s">
        <v>6943</v>
      </c>
      <c r="J2733" s="5"/>
      <c r="K2733" s="5"/>
      <c r="L2733" s="5"/>
      <c r="M2733" s="5" t="s">
        <v>1343</v>
      </c>
      <c r="N2733" s="5"/>
      <c r="O2733" s="5"/>
      <c r="P2733" s="5"/>
      <c r="Q2733" s="5"/>
      <c r="R2733" s="5"/>
      <c r="S2733" s="5"/>
      <c r="T2733" s="5"/>
      <c r="U2733" s="6">
        <v>45627</v>
      </c>
      <c r="V2733" s="4"/>
      <c r="W2733" s="4" t="s">
        <v>1329</v>
      </c>
      <c r="X2733" s="5"/>
      <c r="Y2733" s="5"/>
      <c r="Z2733" s="5"/>
      <c r="AA2733" s="5" t="s">
        <v>4443</v>
      </c>
      <c r="AB2733" s="5"/>
      <c r="AC2733" s="5"/>
      <c r="AD2733" s="5"/>
      <c r="AE2733" s="5"/>
      <c r="AF2733" s="6"/>
      <c r="AG2733" s="5"/>
      <c r="AH2733" s="5"/>
      <c r="AI2733" s="5"/>
      <c r="AJ2733" s="6"/>
      <c r="AK2733" s="5"/>
      <c r="AL2733" s="6"/>
      <c r="AM2733" s="5"/>
      <c r="AN2733" s="5"/>
      <c r="AO2733" s="5"/>
      <c r="AP2733" s="5" t="s">
        <v>1335</v>
      </c>
      <c r="AQ2733" s="4" t="s">
        <v>1336</v>
      </c>
      <c r="AR2733" s="5" t="s">
        <v>12476</v>
      </c>
      <c r="AS2733" s="5" t="s">
        <v>1629</v>
      </c>
      <c r="AT2733" s="5" t="s">
        <v>1630</v>
      </c>
      <c r="AU2733" s="5" t="s">
        <v>41</v>
      </c>
      <c r="AV2733" s="5" t="s">
        <v>1631</v>
      </c>
      <c r="AW2733" s="5" t="s">
        <v>7</v>
      </c>
      <c r="AX2733" s="5" t="s">
        <v>3473</v>
      </c>
      <c r="AY2733" s="5" t="s">
        <v>3475</v>
      </c>
      <c r="AZ2733" s="5" t="s">
        <v>11</v>
      </c>
      <c r="BA2733" s="5" t="s">
        <v>3476</v>
      </c>
      <c r="BB2733" s="5" t="s">
        <v>3477</v>
      </c>
      <c r="BC2733" s="5" t="s">
        <v>11142</v>
      </c>
      <c r="BD2733" s="5" t="s">
        <v>11143</v>
      </c>
      <c r="BE2733" s="5" t="s">
        <v>245</v>
      </c>
      <c r="BF2733" s="5" t="s">
        <v>1333</v>
      </c>
      <c r="BG2733" s="5" t="s">
        <v>10342</v>
      </c>
      <c r="BH2733" s="5" t="s">
        <v>1343</v>
      </c>
    </row>
    <row r="2734" spans="1:60" x14ac:dyDescent="0.25">
      <c r="A2734">
        <f t="shared" si="226"/>
        <v>97044</v>
      </c>
      <c r="B2734">
        <f t="shared" si="227"/>
        <v>50100404</v>
      </c>
      <c r="C2734" t="str">
        <f t="shared" si="228"/>
        <v>CC</v>
      </c>
      <c r="D2734" t="str">
        <f t="shared" si="225"/>
        <v>REGION GRAND SUD</v>
      </c>
      <c r="E2734" s="12" t="str">
        <f t="shared" si="229"/>
        <v>TERRAIN</v>
      </c>
      <c r="F2734" s="4" t="s">
        <v>10343</v>
      </c>
      <c r="G2734" s="4" t="s">
        <v>4662</v>
      </c>
      <c r="H2734" s="5">
        <v>2</v>
      </c>
      <c r="I2734" s="5" t="s">
        <v>6943</v>
      </c>
      <c r="J2734" s="5"/>
      <c r="K2734" s="5"/>
      <c r="L2734" s="5"/>
      <c r="M2734" s="5" t="s">
        <v>1343</v>
      </c>
      <c r="N2734" s="5"/>
      <c r="O2734" s="6"/>
      <c r="P2734" s="5"/>
      <c r="Q2734" s="5"/>
      <c r="R2734" s="5"/>
      <c r="S2734" s="5"/>
      <c r="T2734" s="5"/>
      <c r="U2734" s="6">
        <v>45474</v>
      </c>
      <c r="V2734" s="4"/>
      <c r="W2734" s="4" t="s">
        <v>1329</v>
      </c>
      <c r="X2734" s="5"/>
      <c r="Y2734" s="5"/>
      <c r="Z2734" s="5"/>
      <c r="AA2734" s="4" t="s">
        <v>4659</v>
      </c>
      <c r="AB2734" s="5"/>
      <c r="AC2734" s="5"/>
      <c r="AD2734" s="5"/>
      <c r="AE2734" s="5"/>
      <c r="AF2734" s="6"/>
      <c r="AG2734" s="5"/>
      <c r="AH2734" s="5"/>
      <c r="AI2734" s="5"/>
      <c r="AJ2734" s="6"/>
      <c r="AK2734" s="5"/>
      <c r="AL2734" s="6"/>
      <c r="AM2734" s="5"/>
      <c r="AN2734" s="5"/>
      <c r="AO2734" s="5"/>
      <c r="AP2734" s="5" t="s">
        <v>1335</v>
      </c>
      <c r="AQ2734" s="4" t="s">
        <v>1336</v>
      </c>
      <c r="AR2734" s="5" t="s">
        <v>12476</v>
      </c>
      <c r="AS2734" s="4" t="s">
        <v>1629</v>
      </c>
      <c r="AT2734" s="5" t="s">
        <v>1630</v>
      </c>
      <c r="AU2734" s="5" t="s">
        <v>41</v>
      </c>
      <c r="AV2734" s="4" t="s">
        <v>1631</v>
      </c>
      <c r="AW2734" s="5" t="s">
        <v>7</v>
      </c>
      <c r="AX2734" s="5" t="s">
        <v>3055</v>
      </c>
      <c r="AY2734" s="5" t="s">
        <v>3056</v>
      </c>
      <c r="AZ2734" s="5" t="s">
        <v>11</v>
      </c>
      <c r="BA2734" s="4" t="s">
        <v>3057</v>
      </c>
      <c r="BB2734" s="5" t="s">
        <v>3058</v>
      </c>
      <c r="BC2734" s="4" t="s">
        <v>4658</v>
      </c>
      <c r="BD2734" s="5" t="s">
        <v>4661</v>
      </c>
      <c r="BE2734" s="5" t="s">
        <v>3</v>
      </c>
      <c r="BF2734" s="5" t="s">
        <v>1333</v>
      </c>
      <c r="BG2734" s="4" t="s">
        <v>4662</v>
      </c>
      <c r="BH2734" s="5" t="s">
        <v>1343</v>
      </c>
    </row>
    <row r="2735" spans="1:60" x14ac:dyDescent="0.25">
      <c r="A2735">
        <f t="shared" si="226"/>
        <v>97034</v>
      </c>
      <c r="B2735">
        <f t="shared" si="227"/>
        <v>50100403</v>
      </c>
      <c r="C2735" t="str">
        <f t="shared" si="228"/>
        <v>CC</v>
      </c>
      <c r="D2735" t="str">
        <f t="shared" si="225"/>
        <v>REGION GRAND SUD</v>
      </c>
      <c r="E2735" s="12" t="str">
        <f t="shared" si="229"/>
        <v>TERRAIN</v>
      </c>
      <c r="F2735" s="4" t="s">
        <v>10344</v>
      </c>
      <c r="G2735" s="4" t="s">
        <v>10345</v>
      </c>
      <c r="H2735" s="5">
        <v>2</v>
      </c>
      <c r="I2735" s="5" t="s">
        <v>6943</v>
      </c>
      <c r="J2735" s="5"/>
      <c r="K2735" s="5"/>
      <c r="L2735" s="5"/>
      <c r="M2735" s="5" t="s">
        <v>1343</v>
      </c>
      <c r="N2735" s="5"/>
      <c r="O2735" s="6"/>
      <c r="P2735" s="5"/>
      <c r="Q2735" s="5"/>
      <c r="R2735" s="5"/>
      <c r="S2735" s="5"/>
      <c r="T2735" s="5"/>
      <c r="U2735" s="6">
        <v>45474</v>
      </c>
      <c r="V2735" s="4"/>
      <c r="W2735" s="4" t="s">
        <v>1329</v>
      </c>
      <c r="X2735" s="5"/>
      <c r="Y2735" s="5"/>
      <c r="Z2735" s="5"/>
      <c r="AA2735" s="5" t="s">
        <v>10346</v>
      </c>
      <c r="AB2735" s="5"/>
      <c r="AC2735" s="5"/>
      <c r="AD2735" s="5"/>
      <c r="AE2735" s="5"/>
      <c r="AF2735" s="6"/>
      <c r="AG2735" s="5"/>
      <c r="AH2735" s="5"/>
      <c r="AI2735" s="5"/>
      <c r="AJ2735" s="6"/>
      <c r="AK2735" s="5"/>
      <c r="AL2735" s="6"/>
      <c r="AM2735" s="5"/>
      <c r="AN2735" s="5"/>
      <c r="AO2735" s="5"/>
      <c r="AP2735" s="5" t="s">
        <v>1335</v>
      </c>
      <c r="AQ2735" s="4" t="s">
        <v>1336</v>
      </c>
      <c r="AR2735" s="5" t="s">
        <v>12476</v>
      </c>
      <c r="AS2735" s="5" t="s">
        <v>1522</v>
      </c>
      <c r="AT2735" s="5" t="s">
        <v>1523</v>
      </c>
      <c r="AU2735" s="5" t="s">
        <v>41</v>
      </c>
      <c r="AV2735" s="4" t="s">
        <v>1524</v>
      </c>
      <c r="AW2735" s="5" t="s">
        <v>93</v>
      </c>
      <c r="AX2735" s="5"/>
      <c r="AY2735" s="5"/>
      <c r="AZ2735" s="5"/>
      <c r="BA2735" s="5" t="s">
        <v>1525</v>
      </c>
      <c r="BB2735" s="5" t="s">
        <v>1526</v>
      </c>
      <c r="BC2735" s="5"/>
      <c r="BD2735" s="5"/>
      <c r="BE2735" s="5"/>
      <c r="BF2735" s="5"/>
      <c r="BG2735" s="5" t="s">
        <v>10345</v>
      </c>
      <c r="BH2735" s="5" t="s">
        <v>1343</v>
      </c>
    </row>
    <row r="2736" spans="1:60" x14ac:dyDescent="0.25">
      <c r="A2736">
        <f t="shared" si="226"/>
        <v>97028</v>
      </c>
      <c r="B2736">
        <f t="shared" si="227"/>
        <v>50100402</v>
      </c>
      <c r="C2736" t="str">
        <f t="shared" si="228"/>
        <v>CC</v>
      </c>
      <c r="D2736" t="str">
        <f t="shared" si="225"/>
        <v>REGION GRAND SUD</v>
      </c>
      <c r="E2736" s="12" t="str">
        <f t="shared" si="229"/>
        <v>TERRAIN</v>
      </c>
      <c r="F2736" s="4" t="s">
        <v>10347</v>
      </c>
      <c r="G2736" s="4" t="s">
        <v>6449</v>
      </c>
      <c r="H2736" s="5">
        <v>2</v>
      </c>
      <c r="I2736" s="5" t="s">
        <v>6943</v>
      </c>
      <c r="J2736" s="5"/>
      <c r="K2736" s="5"/>
      <c r="L2736" s="5"/>
      <c r="M2736" s="5" t="s">
        <v>1343</v>
      </c>
      <c r="N2736" s="5"/>
      <c r="O2736" s="5"/>
      <c r="P2736" s="5"/>
      <c r="Q2736" s="5"/>
      <c r="R2736" s="5"/>
      <c r="S2736" s="5"/>
      <c r="T2736" s="5"/>
      <c r="U2736" s="6">
        <v>45474</v>
      </c>
      <c r="V2736" s="4"/>
      <c r="W2736" s="4" t="s">
        <v>1329</v>
      </c>
      <c r="X2736" s="5"/>
      <c r="Y2736" s="5"/>
      <c r="Z2736" s="5"/>
      <c r="AA2736" s="5" t="s">
        <v>6447</v>
      </c>
      <c r="AB2736" s="5"/>
      <c r="AC2736" s="5"/>
      <c r="AD2736" s="5"/>
      <c r="AE2736" s="5"/>
      <c r="AF2736" s="6"/>
      <c r="AG2736" s="5"/>
      <c r="AH2736" s="5"/>
      <c r="AI2736" s="5"/>
      <c r="AJ2736" s="6"/>
      <c r="AK2736" s="5"/>
      <c r="AL2736" s="6"/>
      <c r="AM2736" s="5"/>
      <c r="AN2736" s="5"/>
      <c r="AO2736" s="5"/>
      <c r="AP2736" s="5" t="s">
        <v>1335</v>
      </c>
      <c r="AQ2736" s="4" t="s">
        <v>1336</v>
      </c>
      <c r="AR2736" s="5" t="s">
        <v>12476</v>
      </c>
      <c r="AS2736" s="4" t="s">
        <v>1522</v>
      </c>
      <c r="AT2736" s="5" t="s">
        <v>1523</v>
      </c>
      <c r="AU2736" s="5" t="s">
        <v>41</v>
      </c>
      <c r="AV2736" s="4" t="s">
        <v>1524</v>
      </c>
      <c r="AW2736" s="5" t="s">
        <v>93</v>
      </c>
      <c r="AX2736" s="5" t="s">
        <v>1734</v>
      </c>
      <c r="AY2736" s="5" t="s">
        <v>1735</v>
      </c>
      <c r="AZ2736" s="5" t="s">
        <v>11</v>
      </c>
      <c r="BA2736" s="5" t="s">
        <v>1736</v>
      </c>
      <c r="BB2736" s="5" t="s">
        <v>1737</v>
      </c>
      <c r="BC2736" s="5" t="s">
        <v>6444</v>
      </c>
      <c r="BD2736" s="5" t="s">
        <v>6448</v>
      </c>
      <c r="BE2736" s="5" t="s">
        <v>25</v>
      </c>
      <c r="BF2736" s="5" t="s">
        <v>1333</v>
      </c>
      <c r="BG2736" s="5" t="s">
        <v>6449</v>
      </c>
      <c r="BH2736" s="5" t="s">
        <v>1343</v>
      </c>
    </row>
    <row r="2737" spans="1:60" x14ac:dyDescent="0.25">
      <c r="A2737">
        <f t="shared" si="226"/>
        <v>97027</v>
      </c>
      <c r="B2737">
        <f t="shared" si="227"/>
        <v>50100401</v>
      </c>
      <c r="C2737" t="str">
        <f t="shared" si="228"/>
        <v>CC</v>
      </c>
      <c r="D2737" t="str">
        <f t="shared" si="225"/>
        <v>REGION GRAND SUD</v>
      </c>
      <c r="E2737" s="12" t="str">
        <f t="shared" si="229"/>
        <v>TERRAIN</v>
      </c>
      <c r="F2737" s="4" t="s">
        <v>10348</v>
      </c>
      <c r="G2737" s="4" t="s">
        <v>4362</v>
      </c>
      <c r="H2737" s="5">
        <v>2</v>
      </c>
      <c r="I2737" s="5" t="s">
        <v>6943</v>
      </c>
      <c r="J2737" s="5"/>
      <c r="K2737" s="5"/>
      <c r="L2737" s="5"/>
      <c r="M2737" s="5" t="s">
        <v>1343</v>
      </c>
      <c r="N2737" s="5"/>
      <c r="O2737" s="5"/>
      <c r="P2737" s="5"/>
      <c r="Q2737" s="5"/>
      <c r="R2737" s="5"/>
      <c r="S2737" s="5"/>
      <c r="T2737" s="5"/>
      <c r="U2737" s="6">
        <v>45474</v>
      </c>
      <c r="V2737" s="4"/>
      <c r="W2737" s="4" t="s">
        <v>1329</v>
      </c>
      <c r="X2737" s="5"/>
      <c r="Y2737" s="5"/>
      <c r="Z2737" s="5"/>
      <c r="AA2737" s="4" t="s">
        <v>4359</v>
      </c>
      <c r="AB2737" s="5"/>
      <c r="AC2737" s="5"/>
      <c r="AD2737" s="5"/>
      <c r="AE2737" s="5"/>
      <c r="AF2737" s="6"/>
      <c r="AG2737" s="5"/>
      <c r="AH2737" s="5"/>
      <c r="AI2737" s="5"/>
      <c r="AJ2737" s="6"/>
      <c r="AK2737" s="5"/>
      <c r="AL2737" s="6"/>
      <c r="AM2737" s="5"/>
      <c r="AN2737" s="5"/>
      <c r="AO2737" s="5"/>
      <c r="AP2737" s="5" t="s">
        <v>1335</v>
      </c>
      <c r="AQ2737" s="4" t="s">
        <v>1336</v>
      </c>
      <c r="AR2737" s="5" t="s">
        <v>12476</v>
      </c>
      <c r="AS2737" s="4" t="s">
        <v>1522</v>
      </c>
      <c r="AT2737" s="5" t="s">
        <v>1523</v>
      </c>
      <c r="AU2737" s="5" t="s">
        <v>41</v>
      </c>
      <c r="AV2737" s="4" t="s">
        <v>1524</v>
      </c>
      <c r="AW2737" s="5" t="s">
        <v>93</v>
      </c>
      <c r="AX2737" s="5" t="s">
        <v>1734</v>
      </c>
      <c r="AY2737" s="5" t="s">
        <v>1735</v>
      </c>
      <c r="AZ2737" s="5" t="s">
        <v>11</v>
      </c>
      <c r="BA2737" s="4" t="s">
        <v>1736</v>
      </c>
      <c r="BB2737" s="5" t="s">
        <v>1737</v>
      </c>
      <c r="BC2737" s="4" t="s">
        <v>4357</v>
      </c>
      <c r="BD2737" s="5" t="s">
        <v>4361</v>
      </c>
      <c r="BE2737" s="5" t="s">
        <v>25</v>
      </c>
      <c r="BF2737" s="5" t="s">
        <v>1333</v>
      </c>
      <c r="BG2737" s="4" t="s">
        <v>4362</v>
      </c>
      <c r="BH2737" s="5" t="s">
        <v>1343</v>
      </c>
    </row>
    <row r="2738" spans="1:60" x14ac:dyDescent="0.25">
      <c r="A2738">
        <f t="shared" si="226"/>
        <v>97026</v>
      </c>
      <c r="B2738">
        <f t="shared" si="227"/>
        <v>50100400</v>
      </c>
      <c r="C2738" t="str">
        <f t="shared" si="228"/>
        <v>CC</v>
      </c>
      <c r="D2738" t="str">
        <f t="shared" si="225"/>
        <v>REGION GRAND SUD</v>
      </c>
      <c r="E2738" s="12" t="str">
        <f t="shared" si="229"/>
        <v>TERRAIN</v>
      </c>
      <c r="F2738" s="4" t="s">
        <v>10349</v>
      </c>
      <c r="G2738" s="4" t="s">
        <v>4157</v>
      </c>
      <c r="H2738" s="5">
        <v>2</v>
      </c>
      <c r="I2738" s="5" t="s">
        <v>6943</v>
      </c>
      <c r="J2738" s="5"/>
      <c r="K2738" s="5"/>
      <c r="L2738" s="5"/>
      <c r="M2738" s="5" t="s">
        <v>1343</v>
      </c>
      <c r="N2738" s="5"/>
      <c r="O2738" s="5"/>
      <c r="P2738" s="5"/>
      <c r="Q2738" s="5"/>
      <c r="R2738" s="5"/>
      <c r="S2738" s="5"/>
      <c r="T2738" s="5"/>
      <c r="U2738" s="6">
        <v>45474</v>
      </c>
      <c r="V2738" s="5"/>
      <c r="W2738" s="4" t="s">
        <v>1329</v>
      </c>
      <c r="X2738" s="5"/>
      <c r="Y2738" s="5"/>
      <c r="Z2738" s="5"/>
      <c r="AA2738" s="5" t="s">
        <v>4154</v>
      </c>
      <c r="AB2738" s="5"/>
      <c r="AC2738" s="5"/>
      <c r="AD2738" s="5"/>
      <c r="AE2738" s="5"/>
      <c r="AF2738" s="5"/>
      <c r="AG2738" s="5"/>
      <c r="AH2738" s="5"/>
      <c r="AI2738" s="5"/>
      <c r="AJ2738" s="5"/>
      <c r="AK2738" s="5"/>
      <c r="AL2738" s="5"/>
      <c r="AM2738" s="5"/>
      <c r="AN2738" s="5"/>
      <c r="AO2738" s="5"/>
      <c r="AP2738" s="5" t="s">
        <v>1335</v>
      </c>
      <c r="AQ2738" s="4" t="s">
        <v>1336</v>
      </c>
      <c r="AR2738" s="5" t="s">
        <v>12476</v>
      </c>
      <c r="AS2738" s="5" t="s">
        <v>1522</v>
      </c>
      <c r="AT2738" s="5" t="s">
        <v>1523</v>
      </c>
      <c r="AU2738" s="5" t="s">
        <v>41</v>
      </c>
      <c r="AV2738" s="5" t="s">
        <v>1524</v>
      </c>
      <c r="AW2738" s="5" t="s">
        <v>93</v>
      </c>
      <c r="AX2738" s="5" t="s">
        <v>1734</v>
      </c>
      <c r="AY2738" s="5" t="s">
        <v>1735</v>
      </c>
      <c r="AZ2738" s="5" t="s">
        <v>11</v>
      </c>
      <c r="BA2738" s="5" t="s">
        <v>1736</v>
      </c>
      <c r="BB2738" s="5" t="s">
        <v>1737</v>
      </c>
      <c r="BC2738" s="5" t="s">
        <v>4153</v>
      </c>
      <c r="BD2738" s="5" t="s">
        <v>4156</v>
      </c>
      <c r="BE2738" s="5" t="s">
        <v>25</v>
      </c>
      <c r="BF2738" s="5" t="s">
        <v>1333</v>
      </c>
      <c r="BG2738" s="5" t="s">
        <v>4157</v>
      </c>
      <c r="BH2738" s="5" t="s">
        <v>1343</v>
      </c>
    </row>
    <row r="2739" spans="1:60" x14ac:dyDescent="0.25">
      <c r="A2739">
        <f t="shared" si="226"/>
        <v>97025</v>
      </c>
      <c r="B2739">
        <f t="shared" si="227"/>
        <v>50100399</v>
      </c>
      <c r="C2739" t="str">
        <f t="shared" si="228"/>
        <v>CC</v>
      </c>
      <c r="D2739" t="str">
        <f t="shared" si="225"/>
        <v>REGION GRAND SUD</v>
      </c>
      <c r="E2739" s="12" t="str">
        <f t="shared" si="229"/>
        <v>TERRAIN</v>
      </c>
      <c r="F2739" s="4" t="s">
        <v>10350</v>
      </c>
      <c r="G2739" s="4" t="s">
        <v>1871</v>
      </c>
      <c r="H2739" s="5">
        <v>2</v>
      </c>
      <c r="I2739" s="5" t="s">
        <v>6943</v>
      </c>
      <c r="J2739" s="5"/>
      <c r="K2739" s="5"/>
      <c r="L2739" s="5"/>
      <c r="M2739" s="5" t="s">
        <v>1343</v>
      </c>
      <c r="N2739" s="5"/>
      <c r="O2739" s="6"/>
      <c r="P2739" s="5"/>
      <c r="Q2739" s="5"/>
      <c r="R2739" s="5"/>
      <c r="S2739" s="5"/>
      <c r="T2739" s="5"/>
      <c r="U2739" s="6">
        <v>45474</v>
      </c>
      <c r="V2739" s="4"/>
      <c r="W2739" s="4" t="s">
        <v>1329</v>
      </c>
      <c r="X2739" s="5"/>
      <c r="Y2739" s="5"/>
      <c r="Z2739" s="5"/>
      <c r="AA2739" s="4" t="s">
        <v>1868</v>
      </c>
      <c r="AB2739" s="5"/>
      <c r="AC2739" s="5"/>
      <c r="AD2739" s="5"/>
      <c r="AE2739" s="5"/>
      <c r="AF2739" s="6"/>
      <c r="AG2739" s="5"/>
      <c r="AH2739" s="5"/>
      <c r="AI2739" s="5"/>
      <c r="AJ2739" s="6"/>
      <c r="AK2739" s="5"/>
      <c r="AL2739" s="6"/>
      <c r="AM2739" s="5"/>
      <c r="AN2739" s="5"/>
      <c r="AO2739" s="5"/>
      <c r="AP2739" s="5" t="s">
        <v>1335</v>
      </c>
      <c r="AQ2739" s="4" t="s">
        <v>1336</v>
      </c>
      <c r="AR2739" s="5" t="s">
        <v>12476</v>
      </c>
      <c r="AS2739" s="4" t="s">
        <v>1522</v>
      </c>
      <c r="AT2739" s="5" t="s">
        <v>1523</v>
      </c>
      <c r="AU2739" s="5" t="s">
        <v>41</v>
      </c>
      <c r="AV2739" s="4" t="s">
        <v>1524</v>
      </c>
      <c r="AW2739" s="5" t="s">
        <v>93</v>
      </c>
      <c r="AX2739" s="5" t="s">
        <v>1734</v>
      </c>
      <c r="AY2739" s="5" t="s">
        <v>1735</v>
      </c>
      <c r="AZ2739" s="5" t="s">
        <v>11</v>
      </c>
      <c r="BA2739" s="4" t="s">
        <v>1736</v>
      </c>
      <c r="BB2739" s="5" t="s">
        <v>1737</v>
      </c>
      <c r="BC2739" s="4" t="s">
        <v>1866</v>
      </c>
      <c r="BD2739" s="5" t="s">
        <v>1870</v>
      </c>
      <c r="BE2739" s="5" t="s">
        <v>260</v>
      </c>
      <c r="BF2739" s="5" t="s">
        <v>1333</v>
      </c>
      <c r="BG2739" s="4" t="s">
        <v>1871</v>
      </c>
      <c r="BH2739" s="5" t="s">
        <v>1343</v>
      </c>
    </row>
    <row r="2740" spans="1:60" x14ac:dyDescent="0.25">
      <c r="A2740">
        <f t="shared" si="226"/>
        <v>97023</v>
      </c>
      <c r="B2740">
        <f t="shared" si="227"/>
        <v>50100398</v>
      </c>
      <c r="C2740" t="str">
        <f t="shared" si="228"/>
        <v>CC</v>
      </c>
      <c r="D2740" t="str">
        <f t="shared" si="225"/>
        <v>REGION GRAND SUD</v>
      </c>
      <c r="E2740" s="12" t="str">
        <f t="shared" si="229"/>
        <v>TERRAIN</v>
      </c>
      <c r="F2740" s="4" t="s">
        <v>10351</v>
      </c>
      <c r="G2740" s="4" t="s">
        <v>6352</v>
      </c>
      <c r="H2740" s="5">
        <v>2</v>
      </c>
      <c r="I2740" s="5" t="s">
        <v>6943</v>
      </c>
      <c r="J2740" s="5"/>
      <c r="K2740" s="5"/>
      <c r="L2740" s="5"/>
      <c r="M2740" s="5" t="s">
        <v>1343</v>
      </c>
      <c r="N2740" s="5"/>
      <c r="O2740" s="5"/>
      <c r="P2740" s="5"/>
      <c r="Q2740" s="5"/>
      <c r="R2740" s="5"/>
      <c r="S2740" s="5"/>
      <c r="T2740" s="5"/>
      <c r="U2740" s="6">
        <v>45536</v>
      </c>
      <c r="V2740" s="4"/>
      <c r="W2740" s="4" t="s">
        <v>1329</v>
      </c>
      <c r="X2740" s="5"/>
      <c r="Y2740" s="5"/>
      <c r="Z2740" s="5"/>
      <c r="AA2740" s="5" t="s">
        <v>6350</v>
      </c>
      <c r="AB2740" s="5"/>
      <c r="AC2740" s="5"/>
      <c r="AD2740" s="5"/>
      <c r="AE2740" s="5"/>
      <c r="AF2740" s="6"/>
      <c r="AG2740" s="5"/>
      <c r="AH2740" s="5"/>
      <c r="AI2740" s="5"/>
      <c r="AJ2740" s="6"/>
      <c r="AK2740" s="5"/>
      <c r="AL2740" s="6"/>
      <c r="AM2740" s="5"/>
      <c r="AN2740" s="5"/>
      <c r="AO2740" s="5"/>
      <c r="AP2740" s="5" t="s">
        <v>1335</v>
      </c>
      <c r="AQ2740" s="4" t="s">
        <v>1336</v>
      </c>
      <c r="AR2740" s="5" t="s">
        <v>12476</v>
      </c>
      <c r="AS2740" s="4" t="s">
        <v>1522</v>
      </c>
      <c r="AT2740" s="5" t="s">
        <v>1523</v>
      </c>
      <c r="AU2740" s="5" t="s">
        <v>41</v>
      </c>
      <c r="AV2740" s="4" t="s">
        <v>1524</v>
      </c>
      <c r="AW2740" s="5" t="s">
        <v>93</v>
      </c>
      <c r="AX2740" s="5" t="s">
        <v>1734</v>
      </c>
      <c r="AY2740" s="5" t="s">
        <v>1735</v>
      </c>
      <c r="AZ2740" s="5" t="s">
        <v>11</v>
      </c>
      <c r="BA2740" s="5" t="s">
        <v>1736</v>
      </c>
      <c r="BB2740" s="5" t="s">
        <v>1737</v>
      </c>
      <c r="BC2740" s="5" t="s">
        <v>6348</v>
      </c>
      <c r="BD2740" s="5" t="s">
        <v>6351</v>
      </c>
      <c r="BE2740" s="5" t="s">
        <v>245</v>
      </c>
      <c r="BF2740" s="5" t="s">
        <v>1333</v>
      </c>
      <c r="BG2740" s="5" t="s">
        <v>6352</v>
      </c>
      <c r="BH2740" s="5" t="s">
        <v>1343</v>
      </c>
    </row>
    <row r="2741" spans="1:60" x14ac:dyDescent="0.25">
      <c r="A2741">
        <f t="shared" si="226"/>
        <v>97018</v>
      </c>
      <c r="B2741">
        <f t="shared" si="227"/>
        <v>50100397</v>
      </c>
      <c r="C2741" t="str">
        <f t="shared" si="228"/>
        <v>CC</v>
      </c>
      <c r="D2741" t="str">
        <f t="shared" si="225"/>
        <v>REGION GRAND SUD</v>
      </c>
      <c r="E2741" s="12" t="str">
        <f t="shared" si="229"/>
        <v>TERRAIN</v>
      </c>
      <c r="F2741" s="4" t="s">
        <v>10352</v>
      </c>
      <c r="G2741" s="4" t="s">
        <v>3994</v>
      </c>
      <c r="H2741" s="5">
        <v>2</v>
      </c>
      <c r="I2741" s="5" t="s">
        <v>6943</v>
      </c>
      <c r="J2741" s="5"/>
      <c r="K2741" s="5"/>
      <c r="L2741" s="5"/>
      <c r="M2741" s="5" t="s">
        <v>1343</v>
      </c>
      <c r="N2741" s="5"/>
      <c r="O2741" s="6"/>
      <c r="P2741" s="5"/>
      <c r="Q2741" s="5"/>
      <c r="R2741" s="5"/>
      <c r="S2741" s="5"/>
      <c r="T2741" s="5"/>
      <c r="U2741" s="6">
        <v>45505</v>
      </c>
      <c r="V2741" s="4"/>
      <c r="W2741" s="4" t="s">
        <v>1329</v>
      </c>
      <c r="X2741" s="5"/>
      <c r="Y2741" s="5"/>
      <c r="Z2741" s="5"/>
      <c r="AA2741" s="4" t="s">
        <v>3991</v>
      </c>
      <c r="AB2741" s="5"/>
      <c r="AC2741" s="5"/>
      <c r="AD2741" s="5"/>
      <c r="AE2741" s="5"/>
      <c r="AF2741" s="6"/>
      <c r="AG2741" s="5"/>
      <c r="AH2741" s="5"/>
      <c r="AI2741" s="5"/>
      <c r="AJ2741" s="6"/>
      <c r="AK2741" s="5"/>
      <c r="AL2741" s="6"/>
      <c r="AM2741" s="5"/>
      <c r="AN2741" s="5"/>
      <c r="AO2741" s="5"/>
      <c r="AP2741" s="5" t="s">
        <v>1335</v>
      </c>
      <c r="AQ2741" s="4" t="s">
        <v>1336</v>
      </c>
      <c r="AR2741" s="5" t="s">
        <v>12476</v>
      </c>
      <c r="AS2741" s="4" t="s">
        <v>1522</v>
      </c>
      <c r="AT2741" s="5" t="s">
        <v>1523</v>
      </c>
      <c r="AU2741" s="5" t="s">
        <v>41</v>
      </c>
      <c r="AV2741" s="4" t="s">
        <v>1524</v>
      </c>
      <c r="AW2741" s="5" t="s">
        <v>93</v>
      </c>
      <c r="AX2741" s="5"/>
      <c r="AY2741" s="5"/>
      <c r="AZ2741" s="5"/>
      <c r="BA2741" s="4" t="s">
        <v>1525</v>
      </c>
      <c r="BB2741" s="5" t="s">
        <v>1526</v>
      </c>
      <c r="BC2741" s="4" t="s">
        <v>3989</v>
      </c>
      <c r="BD2741" s="5" t="s">
        <v>3993</v>
      </c>
      <c r="BE2741" s="5" t="s">
        <v>25</v>
      </c>
      <c r="BF2741" s="5" t="s">
        <v>1333</v>
      </c>
      <c r="BG2741" s="4" t="s">
        <v>3994</v>
      </c>
      <c r="BH2741" s="5" t="s">
        <v>1343</v>
      </c>
    </row>
    <row r="2742" spans="1:60" x14ac:dyDescent="0.25">
      <c r="A2742">
        <f t="shared" si="226"/>
        <v>97015</v>
      </c>
      <c r="B2742">
        <f t="shared" si="227"/>
        <v>50100396</v>
      </c>
      <c r="C2742" t="str">
        <f t="shared" si="228"/>
        <v>CC</v>
      </c>
      <c r="D2742" t="str">
        <f t="shared" si="225"/>
        <v>REGION GRAND SUD</v>
      </c>
      <c r="E2742" s="12" t="str">
        <f t="shared" si="229"/>
        <v>TERRAIN</v>
      </c>
      <c r="F2742" s="4" t="s">
        <v>10353</v>
      </c>
      <c r="G2742" s="4" t="s">
        <v>10354</v>
      </c>
      <c r="H2742" s="5">
        <v>2</v>
      </c>
      <c r="I2742" s="5" t="s">
        <v>6943</v>
      </c>
      <c r="J2742" s="5"/>
      <c r="K2742" s="5"/>
      <c r="L2742" s="5"/>
      <c r="M2742" s="5" t="s">
        <v>1343</v>
      </c>
      <c r="N2742" s="5"/>
      <c r="O2742" s="6"/>
      <c r="P2742" s="5"/>
      <c r="Q2742" s="5"/>
      <c r="R2742" s="5"/>
      <c r="S2742" s="5"/>
      <c r="T2742" s="5"/>
      <c r="U2742" s="6">
        <v>45474</v>
      </c>
      <c r="V2742" s="4"/>
      <c r="W2742" s="4" t="s">
        <v>1329</v>
      </c>
      <c r="X2742" s="5"/>
      <c r="Y2742" s="5"/>
      <c r="Z2742" s="5"/>
      <c r="AA2742" s="4" t="s">
        <v>10355</v>
      </c>
      <c r="AB2742" s="5"/>
      <c r="AC2742" s="5"/>
      <c r="AD2742" s="5"/>
      <c r="AE2742" s="5"/>
      <c r="AF2742" s="6"/>
      <c r="AG2742" s="5"/>
      <c r="AH2742" s="5"/>
      <c r="AI2742" s="5"/>
      <c r="AJ2742" s="6"/>
      <c r="AK2742" s="5"/>
      <c r="AL2742" s="6"/>
      <c r="AM2742" s="5"/>
      <c r="AN2742" s="5"/>
      <c r="AO2742" s="5"/>
      <c r="AP2742" s="5" t="s">
        <v>1335</v>
      </c>
      <c r="AQ2742" s="4" t="s">
        <v>1336</v>
      </c>
      <c r="AR2742" s="5" t="s">
        <v>12476</v>
      </c>
      <c r="AS2742" s="4" t="s">
        <v>1440</v>
      </c>
      <c r="AT2742" s="5" t="s">
        <v>1441</v>
      </c>
      <c r="AU2742" s="5" t="s">
        <v>41</v>
      </c>
      <c r="AV2742" s="4" t="s">
        <v>1537</v>
      </c>
      <c r="AW2742" s="5" t="s">
        <v>31</v>
      </c>
      <c r="AX2742" s="5" t="s">
        <v>1538</v>
      </c>
      <c r="AY2742" s="5" t="s">
        <v>1539</v>
      </c>
      <c r="AZ2742" s="5" t="s">
        <v>11</v>
      </c>
      <c r="BA2742" s="4" t="s">
        <v>1540</v>
      </c>
      <c r="BB2742" s="5" t="s">
        <v>1541</v>
      </c>
      <c r="BC2742" s="4"/>
      <c r="BD2742" s="5"/>
      <c r="BE2742" s="5"/>
      <c r="BF2742" s="5"/>
      <c r="BG2742" s="4" t="s">
        <v>10354</v>
      </c>
      <c r="BH2742" s="5" t="s">
        <v>1343</v>
      </c>
    </row>
    <row r="2743" spans="1:60" x14ac:dyDescent="0.25">
      <c r="A2743">
        <f t="shared" si="226"/>
        <v>96979</v>
      </c>
      <c r="B2743">
        <f t="shared" si="227"/>
        <v>50100395</v>
      </c>
      <c r="C2743" t="str">
        <f t="shared" si="228"/>
        <v>CC</v>
      </c>
      <c r="D2743" t="str">
        <f t="shared" si="225"/>
        <v>REGION GRAND SUD</v>
      </c>
      <c r="E2743" s="12" t="str">
        <f t="shared" si="229"/>
        <v>TERRAIN</v>
      </c>
      <c r="F2743" s="4" t="s">
        <v>10356</v>
      </c>
      <c r="G2743" s="4" t="s">
        <v>10357</v>
      </c>
      <c r="H2743" s="5">
        <v>2</v>
      </c>
      <c r="I2743" s="5" t="s">
        <v>6943</v>
      </c>
      <c r="J2743" s="5"/>
      <c r="K2743" s="5"/>
      <c r="L2743" s="5"/>
      <c r="M2743" s="5" t="s">
        <v>1343</v>
      </c>
      <c r="N2743" s="5"/>
      <c r="O2743" s="5"/>
      <c r="P2743" s="5"/>
      <c r="Q2743" s="5"/>
      <c r="R2743" s="5"/>
      <c r="S2743" s="5"/>
      <c r="T2743" s="5"/>
      <c r="U2743" s="6">
        <v>45566</v>
      </c>
      <c r="V2743" s="4"/>
      <c r="W2743" s="4" t="s">
        <v>1329</v>
      </c>
      <c r="X2743" s="5"/>
      <c r="Y2743" s="5"/>
      <c r="Z2743" s="5"/>
      <c r="AA2743" s="5" t="s">
        <v>3842</v>
      </c>
      <c r="AB2743" s="5"/>
      <c r="AC2743" s="5"/>
      <c r="AD2743" s="5"/>
      <c r="AE2743" s="5"/>
      <c r="AF2743" s="6"/>
      <c r="AG2743" s="5"/>
      <c r="AH2743" s="5"/>
      <c r="AI2743" s="5"/>
      <c r="AJ2743" s="6"/>
      <c r="AK2743" s="5"/>
      <c r="AL2743" s="6"/>
      <c r="AM2743" s="5"/>
      <c r="AN2743" s="5"/>
      <c r="AO2743" s="5"/>
      <c r="AP2743" s="5" t="s">
        <v>1335</v>
      </c>
      <c r="AQ2743" s="4" t="s">
        <v>1336</v>
      </c>
      <c r="AR2743" s="5" t="s">
        <v>12476</v>
      </c>
      <c r="AS2743" s="4" t="s">
        <v>1522</v>
      </c>
      <c r="AT2743" s="5" t="s">
        <v>1523</v>
      </c>
      <c r="AU2743" s="5" t="s">
        <v>41</v>
      </c>
      <c r="AV2743" s="4" t="s">
        <v>1524</v>
      </c>
      <c r="AW2743" s="5" t="s">
        <v>93</v>
      </c>
      <c r="AX2743" s="5" t="s">
        <v>1574</v>
      </c>
      <c r="AY2743" s="5" t="s">
        <v>1575</v>
      </c>
      <c r="AZ2743" s="5" t="s">
        <v>11</v>
      </c>
      <c r="BA2743" s="5" t="s">
        <v>1576</v>
      </c>
      <c r="BB2743" s="5" t="s">
        <v>1577</v>
      </c>
      <c r="BC2743" s="5"/>
      <c r="BD2743" s="5"/>
      <c r="BE2743" s="5"/>
      <c r="BF2743" s="5"/>
      <c r="BG2743" s="5" t="s">
        <v>10357</v>
      </c>
      <c r="BH2743" s="5" t="s">
        <v>1343</v>
      </c>
    </row>
    <row r="2744" spans="1:60" x14ac:dyDescent="0.25">
      <c r="A2744">
        <f t="shared" si="226"/>
        <v>96974</v>
      </c>
      <c r="B2744">
        <f t="shared" si="227"/>
        <v>50100394</v>
      </c>
      <c r="C2744" t="str">
        <f t="shared" si="228"/>
        <v>CC</v>
      </c>
      <c r="D2744" t="str">
        <f t="shared" si="225"/>
        <v>REGION CENTRE EST</v>
      </c>
      <c r="E2744" s="12" t="str">
        <f t="shared" si="229"/>
        <v>TERRAIN</v>
      </c>
      <c r="F2744" s="4" t="s">
        <v>10358</v>
      </c>
      <c r="G2744" s="4" t="s">
        <v>4115</v>
      </c>
      <c r="H2744" s="5">
        <v>2</v>
      </c>
      <c r="I2744" s="5" t="s">
        <v>6943</v>
      </c>
      <c r="J2744" s="5"/>
      <c r="K2744" s="5"/>
      <c r="L2744" s="5"/>
      <c r="M2744" s="5" t="s">
        <v>1343</v>
      </c>
      <c r="N2744" s="5"/>
      <c r="O2744" s="5"/>
      <c r="P2744" s="5"/>
      <c r="Q2744" s="5"/>
      <c r="R2744" s="5"/>
      <c r="S2744" s="5"/>
      <c r="T2744" s="5"/>
      <c r="U2744" s="6">
        <v>45627</v>
      </c>
      <c r="V2744" s="4"/>
      <c r="W2744" s="4" t="s">
        <v>1329</v>
      </c>
      <c r="X2744" s="5"/>
      <c r="Y2744" s="5"/>
      <c r="Z2744" s="5"/>
      <c r="AA2744" s="4" t="s">
        <v>4112</v>
      </c>
      <c r="AB2744" s="5"/>
      <c r="AC2744" s="5"/>
      <c r="AD2744" s="5"/>
      <c r="AE2744" s="5"/>
      <c r="AF2744" s="6"/>
      <c r="AG2744" s="5"/>
      <c r="AH2744" s="5"/>
      <c r="AI2744" s="5"/>
      <c r="AJ2744" s="6"/>
      <c r="AK2744" s="5"/>
      <c r="AL2744" s="6"/>
      <c r="AM2744" s="5"/>
      <c r="AN2744" s="5"/>
      <c r="AO2744" s="5"/>
      <c r="AP2744" s="5" t="s">
        <v>1536</v>
      </c>
      <c r="AQ2744" s="4" t="s">
        <v>12479</v>
      </c>
      <c r="AR2744" s="5" t="s">
        <v>12480</v>
      </c>
      <c r="AS2744" s="4" t="s">
        <v>2273</v>
      </c>
      <c r="AT2744" s="5" t="s">
        <v>2274</v>
      </c>
      <c r="AU2744" s="5" t="s">
        <v>41</v>
      </c>
      <c r="AV2744" s="4" t="s">
        <v>2275</v>
      </c>
      <c r="AW2744" s="5" t="s">
        <v>256</v>
      </c>
      <c r="AX2744" s="5" t="s">
        <v>2486</v>
      </c>
      <c r="AY2744" s="5" t="s">
        <v>2487</v>
      </c>
      <c r="AZ2744" s="5" t="s">
        <v>11</v>
      </c>
      <c r="BA2744" s="4" t="s">
        <v>2488</v>
      </c>
      <c r="BB2744" s="5" t="s">
        <v>2489</v>
      </c>
      <c r="BC2744" s="4" t="s">
        <v>4110</v>
      </c>
      <c r="BD2744" s="5" t="s">
        <v>4114</v>
      </c>
      <c r="BE2744" s="5" t="s">
        <v>25</v>
      </c>
      <c r="BF2744" s="5" t="s">
        <v>1333</v>
      </c>
      <c r="BG2744" s="4" t="s">
        <v>4115</v>
      </c>
      <c r="BH2744" s="5" t="s">
        <v>1343</v>
      </c>
    </row>
    <row r="2745" spans="1:60" x14ac:dyDescent="0.25">
      <c r="A2745">
        <f t="shared" si="226"/>
        <v>96970</v>
      </c>
      <c r="B2745">
        <f t="shared" si="227"/>
        <v>50100393</v>
      </c>
      <c r="C2745" t="str">
        <f t="shared" si="228"/>
        <v>CC</v>
      </c>
      <c r="D2745" t="str">
        <f t="shared" si="225"/>
        <v>REGION CENTRE EST</v>
      </c>
      <c r="E2745" s="12" t="str">
        <f t="shared" si="229"/>
        <v>TERRAIN</v>
      </c>
      <c r="F2745" s="4" t="s">
        <v>10359</v>
      </c>
      <c r="G2745" s="4" t="s">
        <v>7769</v>
      </c>
      <c r="H2745" s="5">
        <v>2</v>
      </c>
      <c r="I2745" s="5" t="s">
        <v>6943</v>
      </c>
      <c r="J2745" s="5"/>
      <c r="K2745" s="5"/>
      <c r="L2745" s="5"/>
      <c r="M2745" s="5" t="s">
        <v>1343</v>
      </c>
      <c r="N2745" s="5"/>
      <c r="O2745" s="5"/>
      <c r="P2745" s="5"/>
      <c r="Q2745" s="5"/>
      <c r="R2745" s="5"/>
      <c r="S2745" s="5"/>
      <c r="T2745" s="5"/>
      <c r="U2745" s="6">
        <v>45627</v>
      </c>
      <c r="V2745" s="5"/>
      <c r="W2745" s="4" t="s">
        <v>1329</v>
      </c>
      <c r="X2745" s="5"/>
      <c r="Y2745" s="5"/>
      <c r="Z2745" s="5"/>
      <c r="AA2745" s="5" t="s">
        <v>3933</v>
      </c>
      <c r="AB2745" s="5"/>
      <c r="AC2745" s="5"/>
      <c r="AD2745" s="5"/>
      <c r="AE2745" s="5"/>
      <c r="AF2745" s="5"/>
      <c r="AG2745" s="5"/>
      <c r="AH2745" s="5"/>
      <c r="AI2745" s="5"/>
      <c r="AJ2745" s="5"/>
      <c r="AK2745" s="5"/>
      <c r="AL2745" s="5"/>
      <c r="AM2745" s="5"/>
      <c r="AN2745" s="5"/>
      <c r="AO2745" s="5"/>
      <c r="AP2745" s="5" t="s">
        <v>1536</v>
      </c>
      <c r="AQ2745" s="4" t="s">
        <v>12479</v>
      </c>
      <c r="AR2745" s="5" t="s">
        <v>12480</v>
      </c>
      <c r="AS2745" s="5" t="s">
        <v>2273</v>
      </c>
      <c r="AT2745" s="5" t="s">
        <v>2274</v>
      </c>
      <c r="AU2745" s="5" t="s">
        <v>41</v>
      </c>
      <c r="AV2745" s="5" t="s">
        <v>2275</v>
      </c>
      <c r="AW2745" s="5" t="s">
        <v>256</v>
      </c>
      <c r="AX2745" s="5" t="s">
        <v>2486</v>
      </c>
      <c r="AY2745" s="5" t="s">
        <v>2487</v>
      </c>
      <c r="AZ2745" s="5" t="s">
        <v>11</v>
      </c>
      <c r="BA2745" s="5" t="s">
        <v>2488</v>
      </c>
      <c r="BB2745" s="5" t="s">
        <v>2489</v>
      </c>
      <c r="BC2745" s="5" t="s">
        <v>7766</v>
      </c>
      <c r="BD2745" s="5" t="s">
        <v>7768</v>
      </c>
      <c r="BE2745" s="5" t="s">
        <v>25</v>
      </c>
      <c r="BF2745" s="5" t="s">
        <v>1333</v>
      </c>
      <c r="BG2745" s="5" t="s">
        <v>7769</v>
      </c>
      <c r="BH2745" s="5" t="s">
        <v>1343</v>
      </c>
    </row>
    <row r="2746" spans="1:60" x14ac:dyDescent="0.25">
      <c r="A2746">
        <f t="shared" si="226"/>
        <v>96965</v>
      </c>
      <c r="B2746">
        <f t="shared" si="227"/>
        <v>50100392</v>
      </c>
      <c r="C2746" t="str">
        <f t="shared" si="228"/>
        <v>CC</v>
      </c>
      <c r="D2746" t="str">
        <f t="shared" si="225"/>
        <v>REGION GRAND SUD</v>
      </c>
      <c r="E2746" s="12" t="str">
        <f t="shared" si="229"/>
        <v>TERRAIN</v>
      </c>
      <c r="F2746" s="4" t="s">
        <v>10360</v>
      </c>
      <c r="G2746" s="4" t="s">
        <v>2252</v>
      </c>
      <c r="H2746" s="5">
        <v>2</v>
      </c>
      <c r="I2746" s="5" t="s">
        <v>6943</v>
      </c>
      <c r="J2746" s="5"/>
      <c r="K2746" s="5"/>
      <c r="L2746" s="5"/>
      <c r="M2746" s="5" t="s">
        <v>1343</v>
      </c>
      <c r="N2746" s="5"/>
      <c r="O2746" s="5"/>
      <c r="P2746" s="5"/>
      <c r="Q2746" s="5"/>
      <c r="R2746" s="5"/>
      <c r="S2746" s="5"/>
      <c r="T2746" s="5"/>
      <c r="U2746" s="6">
        <v>45474</v>
      </c>
      <c r="V2746" s="5"/>
      <c r="W2746" s="4" t="s">
        <v>1329</v>
      </c>
      <c r="X2746" s="5"/>
      <c r="Y2746" s="5"/>
      <c r="Z2746" s="5"/>
      <c r="AA2746" s="5" t="s">
        <v>2249</v>
      </c>
      <c r="AB2746" s="5"/>
      <c r="AC2746" s="5"/>
      <c r="AD2746" s="5"/>
      <c r="AE2746" s="5"/>
      <c r="AF2746" s="5"/>
      <c r="AG2746" s="5"/>
      <c r="AH2746" s="5"/>
      <c r="AI2746" s="5"/>
      <c r="AJ2746" s="5"/>
      <c r="AK2746" s="5"/>
      <c r="AL2746" s="5"/>
      <c r="AM2746" s="5"/>
      <c r="AN2746" s="5"/>
      <c r="AO2746" s="5"/>
      <c r="AP2746" s="5" t="s">
        <v>1335</v>
      </c>
      <c r="AQ2746" s="4" t="s">
        <v>1336</v>
      </c>
      <c r="AR2746" s="5" t="s">
        <v>12476</v>
      </c>
      <c r="AS2746" s="5" t="s">
        <v>1522</v>
      </c>
      <c r="AT2746" s="5" t="s">
        <v>1523</v>
      </c>
      <c r="AU2746" s="5" t="s">
        <v>41</v>
      </c>
      <c r="AV2746" s="5" t="s">
        <v>1524</v>
      </c>
      <c r="AW2746" s="5" t="s">
        <v>93</v>
      </c>
      <c r="AX2746" s="5" t="s">
        <v>1574</v>
      </c>
      <c r="AY2746" s="5" t="s">
        <v>1575</v>
      </c>
      <c r="AZ2746" s="5" t="s">
        <v>11</v>
      </c>
      <c r="BA2746" s="5" t="s">
        <v>1576</v>
      </c>
      <c r="BB2746" s="5" t="s">
        <v>1577</v>
      </c>
      <c r="BC2746" s="5" t="s">
        <v>2248</v>
      </c>
      <c r="BD2746" s="5" t="s">
        <v>2251</v>
      </c>
      <c r="BE2746" s="5" t="s">
        <v>25</v>
      </c>
      <c r="BF2746" s="5" t="s">
        <v>1333</v>
      </c>
      <c r="BG2746" s="5" t="s">
        <v>2252</v>
      </c>
      <c r="BH2746" s="5" t="s">
        <v>1343</v>
      </c>
    </row>
    <row r="2747" spans="1:60" x14ac:dyDescent="0.25">
      <c r="A2747">
        <f t="shared" si="226"/>
        <v>96956</v>
      </c>
      <c r="B2747">
        <f t="shared" si="227"/>
        <v>50100391</v>
      </c>
      <c r="C2747" t="str">
        <f t="shared" si="228"/>
        <v>CC</v>
      </c>
      <c r="D2747" t="str">
        <f t="shared" si="225"/>
        <v>REGION GRAND SUD</v>
      </c>
      <c r="E2747" s="12" t="str">
        <f t="shared" si="229"/>
        <v>TERRAIN</v>
      </c>
      <c r="F2747" s="4" t="s">
        <v>10361</v>
      </c>
      <c r="G2747" s="4" t="s">
        <v>1623</v>
      </c>
      <c r="H2747" s="5">
        <v>2</v>
      </c>
      <c r="I2747" s="5" t="s">
        <v>6943</v>
      </c>
      <c r="J2747" s="5"/>
      <c r="K2747" s="5"/>
      <c r="L2747" s="5"/>
      <c r="M2747" s="5" t="s">
        <v>1343</v>
      </c>
      <c r="N2747" s="5"/>
      <c r="O2747" s="5"/>
      <c r="P2747" s="5"/>
      <c r="Q2747" s="5"/>
      <c r="R2747" s="5"/>
      <c r="S2747" s="5"/>
      <c r="T2747" s="5"/>
      <c r="U2747" s="6">
        <v>45566</v>
      </c>
      <c r="V2747" s="4"/>
      <c r="W2747" s="4" t="s">
        <v>1329</v>
      </c>
      <c r="X2747" s="5"/>
      <c r="Y2747" s="5"/>
      <c r="Z2747" s="5"/>
      <c r="AA2747" s="4" t="s">
        <v>1616</v>
      </c>
      <c r="AB2747" s="5"/>
      <c r="AC2747" s="5"/>
      <c r="AD2747" s="5"/>
      <c r="AE2747" s="5"/>
      <c r="AF2747" s="6"/>
      <c r="AG2747" s="5"/>
      <c r="AH2747" s="5"/>
      <c r="AI2747" s="5"/>
      <c r="AJ2747" s="6"/>
      <c r="AK2747" s="5"/>
      <c r="AL2747" s="6"/>
      <c r="AM2747" s="5"/>
      <c r="AN2747" s="5"/>
      <c r="AO2747" s="5"/>
      <c r="AP2747" s="5" t="s">
        <v>1335</v>
      </c>
      <c r="AQ2747" s="4" t="s">
        <v>1336</v>
      </c>
      <c r="AR2747" s="5" t="s">
        <v>12476</v>
      </c>
      <c r="AS2747" s="4" t="s">
        <v>1403</v>
      </c>
      <c r="AT2747" s="5" t="s">
        <v>1404</v>
      </c>
      <c r="AU2747" s="5" t="s">
        <v>41</v>
      </c>
      <c r="AV2747" s="4" t="s">
        <v>1405</v>
      </c>
      <c r="AW2747" s="5" t="s">
        <v>61</v>
      </c>
      <c r="AX2747" s="4" t="s">
        <v>1618</v>
      </c>
      <c r="AY2747" s="5" t="s">
        <v>1619</v>
      </c>
      <c r="AZ2747" s="5" t="s">
        <v>11</v>
      </c>
      <c r="BA2747" s="4" t="s">
        <v>1620</v>
      </c>
      <c r="BB2747" s="5" t="s">
        <v>1621</v>
      </c>
      <c r="BC2747" s="4" t="s">
        <v>1614</v>
      </c>
      <c r="BD2747" s="5" t="s">
        <v>1622</v>
      </c>
      <c r="BE2747" s="5" t="s">
        <v>3</v>
      </c>
      <c r="BF2747" s="5" t="s">
        <v>1333</v>
      </c>
      <c r="BG2747" s="4" t="s">
        <v>1623</v>
      </c>
      <c r="BH2747" s="5" t="s">
        <v>1343</v>
      </c>
    </row>
    <row r="2748" spans="1:60" x14ac:dyDescent="0.25">
      <c r="A2748">
        <f t="shared" si="226"/>
        <v>96955</v>
      </c>
      <c r="B2748">
        <f t="shared" si="227"/>
        <v>50100390</v>
      </c>
      <c r="C2748" t="str">
        <f t="shared" si="228"/>
        <v>CC</v>
      </c>
      <c r="D2748" t="str">
        <f t="shared" si="225"/>
        <v>REGION GRAND SUD</v>
      </c>
      <c r="E2748" s="12" t="str">
        <f t="shared" si="229"/>
        <v>TERRAIN</v>
      </c>
      <c r="F2748" s="4" t="s">
        <v>10362</v>
      </c>
      <c r="G2748" s="4" t="s">
        <v>3975</v>
      </c>
      <c r="H2748" s="5">
        <v>2</v>
      </c>
      <c r="I2748" s="5" t="s">
        <v>6943</v>
      </c>
      <c r="J2748" s="5"/>
      <c r="K2748" s="5"/>
      <c r="L2748" s="5"/>
      <c r="M2748" s="5" t="s">
        <v>1343</v>
      </c>
      <c r="N2748" s="5"/>
      <c r="O2748" s="5"/>
      <c r="P2748" s="5"/>
      <c r="Q2748" s="5"/>
      <c r="R2748" s="5"/>
      <c r="S2748" s="5"/>
      <c r="T2748" s="5"/>
      <c r="U2748" s="6">
        <v>45627</v>
      </c>
      <c r="V2748" s="4"/>
      <c r="W2748" s="4" t="s">
        <v>1329</v>
      </c>
      <c r="X2748" s="5"/>
      <c r="Y2748" s="5"/>
      <c r="Z2748" s="5"/>
      <c r="AA2748" s="4" t="s">
        <v>3824</v>
      </c>
      <c r="AB2748" s="5"/>
      <c r="AC2748" s="5"/>
      <c r="AD2748" s="5"/>
      <c r="AE2748" s="5"/>
      <c r="AF2748" s="6"/>
      <c r="AG2748" s="5"/>
      <c r="AH2748" s="5"/>
      <c r="AI2748" s="5"/>
      <c r="AJ2748" s="6"/>
      <c r="AK2748" s="5"/>
      <c r="AL2748" s="6"/>
      <c r="AM2748" s="5"/>
      <c r="AN2748" s="5"/>
      <c r="AO2748" s="5"/>
      <c r="AP2748" s="5" t="s">
        <v>1335</v>
      </c>
      <c r="AQ2748" s="4" t="s">
        <v>1336</v>
      </c>
      <c r="AR2748" s="5" t="s">
        <v>12476</v>
      </c>
      <c r="AS2748" s="4" t="s">
        <v>1403</v>
      </c>
      <c r="AT2748" s="5" t="s">
        <v>1404</v>
      </c>
      <c r="AU2748" s="5" t="s">
        <v>41</v>
      </c>
      <c r="AV2748" s="4" t="s">
        <v>1405</v>
      </c>
      <c r="AW2748" s="5" t="s">
        <v>61</v>
      </c>
      <c r="AX2748" s="5" t="s">
        <v>1618</v>
      </c>
      <c r="AY2748" s="5" t="s">
        <v>1619</v>
      </c>
      <c r="AZ2748" s="5" t="s">
        <v>11</v>
      </c>
      <c r="BA2748" s="4" t="s">
        <v>1620</v>
      </c>
      <c r="BB2748" s="5" t="s">
        <v>1621</v>
      </c>
      <c r="BC2748" s="4"/>
      <c r="BD2748" s="5"/>
      <c r="BE2748" s="5"/>
      <c r="BF2748" s="5"/>
      <c r="BG2748" s="4" t="s">
        <v>3975</v>
      </c>
      <c r="BH2748" s="5" t="s">
        <v>1343</v>
      </c>
    </row>
    <row r="2749" spans="1:60" x14ac:dyDescent="0.25">
      <c r="A2749">
        <f t="shared" si="226"/>
        <v>96952</v>
      </c>
      <c r="B2749">
        <f t="shared" si="227"/>
        <v>50100389</v>
      </c>
      <c r="C2749" t="str">
        <f t="shared" si="228"/>
        <v>CC</v>
      </c>
      <c r="D2749" t="str">
        <f t="shared" si="225"/>
        <v>REGION GRAND SUD</v>
      </c>
      <c r="E2749" s="12" t="str">
        <f t="shared" si="229"/>
        <v>TERRAIN</v>
      </c>
      <c r="F2749" s="4" t="s">
        <v>10363</v>
      </c>
      <c r="G2749" s="4" t="s">
        <v>1857</v>
      </c>
      <c r="H2749" s="5">
        <v>2</v>
      </c>
      <c r="I2749" s="5" t="s">
        <v>6943</v>
      </c>
      <c r="J2749" s="5"/>
      <c r="K2749" s="5"/>
      <c r="L2749" s="5"/>
      <c r="M2749" s="5" t="s">
        <v>1343</v>
      </c>
      <c r="N2749" s="5"/>
      <c r="O2749" s="6"/>
      <c r="P2749" s="5"/>
      <c r="Q2749" s="5"/>
      <c r="R2749" s="5"/>
      <c r="S2749" s="5"/>
      <c r="T2749" s="5"/>
      <c r="U2749" s="6">
        <v>45605</v>
      </c>
      <c r="V2749" s="4"/>
      <c r="W2749" s="4" t="s">
        <v>1329</v>
      </c>
      <c r="X2749" s="5"/>
      <c r="Y2749" s="5"/>
      <c r="Z2749" s="5"/>
      <c r="AA2749" s="4" t="s">
        <v>1855</v>
      </c>
      <c r="AB2749" s="5"/>
      <c r="AC2749" s="5"/>
      <c r="AD2749" s="5"/>
      <c r="AE2749" s="5"/>
      <c r="AF2749" s="6"/>
      <c r="AG2749" s="5"/>
      <c r="AH2749" s="5"/>
      <c r="AI2749" s="5"/>
      <c r="AJ2749" s="6"/>
      <c r="AK2749" s="5"/>
      <c r="AL2749" s="6"/>
      <c r="AM2749" s="5"/>
      <c r="AN2749" s="5"/>
      <c r="AO2749" s="5"/>
      <c r="AP2749" s="5" t="s">
        <v>1335</v>
      </c>
      <c r="AQ2749" s="4" t="s">
        <v>1336</v>
      </c>
      <c r="AR2749" s="5" t="s">
        <v>12476</v>
      </c>
      <c r="AS2749" s="4" t="s">
        <v>1403</v>
      </c>
      <c r="AT2749" s="5" t="s">
        <v>1404</v>
      </c>
      <c r="AU2749" s="5" t="s">
        <v>41</v>
      </c>
      <c r="AV2749" s="4" t="s">
        <v>1405</v>
      </c>
      <c r="AW2749" s="5" t="s">
        <v>61</v>
      </c>
      <c r="AX2749" s="5" t="s">
        <v>1618</v>
      </c>
      <c r="AY2749" s="5" t="s">
        <v>1619</v>
      </c>
      <c r="AZ2749" s="5" t="s">
        <v>11</v>
      </c>
      <c r="BA2749" s="4" t="s">
        <v>1620</v>
      </c>
      <c r="BB2749" s="5" t="s">
        <v>1621</v>
      </c>
      <c r="BC2749" s="4"/>
      <c r="BD2749" s="5"/>
      <c r="BE2749" s="5"/>
      <c r="BF2749" s="5"/>
      <c r="BG2749" s="4" t="s">
        <v>1857</v>
      </c>
      <c r="BH2749" s="5" t="s">
        <v>1343</v>
      </c>
    </row>
    <row r="2750" spans="1:60" x14ac:dyDescent="0.25">
      <c r="A2750">
        <f t="shared" si="226"/>
        <v>96950</v>
      </c>
      <c r="B2750">
        <f t="shared" si="227"/>
        <v>50100388</v>
      </c>
      <c r="C2750" t="str">
        <f t="shared" si="228"/>
        <v>CC</v>
      </c>
      <c r="D2750" t="str">
        <f t="shared" si="225"/>
        <v>REGION GRAND SUD</v>
      </c>
      <c r="E2750" s="12" t="str">
        <f t="shared" si="229"/>
        <v>TERRAIN</v>
      </c>
      <c r="F2750" s="4" t="s">
        <v>10364</v>
      </c>
      <c r="G2750" s="4" t="s">
        <v>4145</v>
      </c>
      <c r="H2750" s="5">
        <v>2</v>
      </c>
      <c r="I2750" s="5" t="s">
        <v>6943</v>
      </c>
      <c r="J2750" s="5"/>
      <c r="K2750" s="5"/>
      <c r="L2750" s="5"/>
      <c r="M2750" s="5" t="s">
        <v>1343</v>
      </c>
      <c r="N2750" s="5"/>
      <c r="O2750" s="6"/>
      <c r="P2750" s="5"/>
      <c r="Q2750" s="5"/>
      <c r="R2750" s="5"/>
      <c r="S2750" s="5"/>
      <c r="T2750" s="5"/>
      <c r="U2750" s="6">
        <v>45601</v>
      </c>
      <c r="V2750" s="4"/>
      <c r="W2750" s="4" t="s">
        <v>1329</v>
      </c>
      <c r="X2750" s="5"/>
      <c r="Y2750" s="5"/>
      <c r="Z2750" s="5"/>
      <c r="AA2750" s="4" t="s">
        <v>2551</v>
      </c>
      <c r="AB2750" s="5"/>
      <c r="AC2750" s="5"/>
      <c r="AD2750" s="5"/>
      <c r="AE2750" s="5"/>
      <c r="AF2750" s="6"/>
      <c r="AG2750" s="5"/>
      <c r="AH2750" s="5"/>
      <c r="AI2750" s="5"/>
      <c r="AJ2750" s="6"/>
      <c r="AK2750" s="5"/>
      <c r="AL2750" s="6"/>
      <c r="AM2750" s="5"/>
      <c r="AN2750" s="5"/>
      <c r="AO2750" s="5"/>
      <c r="AP2750" s="5" t="s">
        <v>1335</v>
      </c>
      <c r="AQ2750" s="4" t="s">
        <v>1336</v>
      </c>
      <c r="AR2750" s="5" t="s">
        <v>12476</v>
      </c>
      <c r="AS2750" s="4" t="s">
        <v>1403</v>
      </c>
      <c r="AT2750" s="5" t="s">
        <v>1404</v>
      </c>
      <c r="AU2750" s="5" t="s">
        <v>41</v>
      </c>
      <c r="AV2750" s="4" t="s">
        <v>1405</v>
      </c>
      <c r="AW2750" s="5" t="s">
        <v>61</v>
      </c>
      <c r="AX2750" s="5"/>
      <c r="AY2750" s="5"/>
      <c r="AZ2750" s="5"/>
      <c r="BA2750" s="4" t="s">
        <v>1406</v>
      </c>
      <c r="BB2750" s="5" t="s">
        <v>1407</v>
      </c>
      <c r="BC2750" s="4"/>
      <c r="BD2750" s="5"/>
      <c r="BE2750" s="5"/>
      <c r="BF2750" s="5"/>
      <c r="BG2750" s="4" t="s">
        <v>4145</v>
      </c>
      <c r="BH2750" s="5" t="s">
        <v>1343</v>
      </c>
    </row>
    <row r="2751" spans="1:60" x14ac:dyDescent="0.25">
      <c r="A2751">
        <f t="shared" si="226"/>
        <v>96949</v>
      </c>
      <c r="B2751">
        <f t="shared" si="227"/>
        <v>50100387</v>
      </c>
      <c r="C2751" t="str">
        <f t="shared" si="228"/>
        <v>CC</v>
      </c>
      <c r="D2751" t="str">
        <f t="shared" si="225"/>
        <v>REGION GRAND SUD</v>
      </c>
      <c r="E2751" s="12" t="str">
        <f t="shared" si="229"/>
        <v>TERRAIN</v>
      </c>
      <c r="F2751" s="4" t="s">
        <v>10365</v>
      </c>
      <c r="G2751" s="4" t="s">
        <v>10366</v>
      </c>
      <c r="H2751" s="5">
        <v>2</v>
      </c>
      <c r="I2751" s="5" t="s">
        <v>6943</v>
      </c>
      <c r="J2751" s="5"/>
      <c r="K2751" s="5"/>
      <c r="L2751" s="5"/>
      <c r="M2751" s="5" t="s">
        <v>1343</v>
      </c>
      <c r="N2751" s="5"/>
      <c r="O2751" s="6"/>
      <c r="P2751" s="5"/>
      <c r="Q2751" s="5"/>
      <c r="R2751" s="5"/>
      <c r="S2751" s="5"/>
      <c r="T2751" s="5"/>
      <c r="U2751" s="6">
        <v>45566</v>
      </c>
      <c r="V2751" s="4"/>
      <c r="W2751" s="4" t="s">
        <v>1329</v>
      </c>
      <c r="X2751" s="5"/>
      <c r="Y2751" s="5"/>
      <c r="Z2751" s="5"/>
      <c r="AA2751" s="5" t="s">
        <v>4127</v>
      </c>
      <c r="AB2751" s="5"/>
      <c r="AC2751" s="5"/>
      <c r="AD2751" s="5"/>
      <c r="AE2751" s="5"/>
      <c r="AF2751" s="6"/>
      <c r="AG2751" s="5"/>
      <c r="AH2751" s="5"/>
      <c r="AI2751" s="5"/>
      <c r="AJ2751" s="6"/>
      <c r="AK2751" s="5"/>
      <c r="AL2751" s="6"/>
      <c r="AM2751" s="5"/>
      <c r="AN2751" s="5"/>
      <c r="AO2751" s="5"/>
      <c r="AP2751" s="5" t="s">
        <v>1335</v>
      </c>
      <c r="AQ2751" s="4" t="s">
        <v>1336</v>
      </c>
      <c r="AR2751" s="5" t="s">
        <v>12476</v>
      </c>
      <c r="AS2751" s="5" t="s">
        <v>1403</v>
      </c>
      <c r="AT2751" s="5" t="s">
        <v>1404</v>
      </c>
      <c r="AU2751" s="5" t="s">
        <v>41</v>
      </c>
      <c r="AV2751" s="5" t="s">
        <v>1405</v>
      </c>
      <c r="AW2751" s="5" t="s">
        <v>61</v>
      </c>
      <c r="AX2751" s="5" t="s">
        <v>1618</v>
      </c>
      <c r="AY2751" s="5" t="s">
        <v>1619</v>
      </c>
      <c r="AZ2751" s="5" t="s">
        <v>11</v>
      </c>
      <c r="BA2751" s="5" t="s">
        <v>1620</v>
      </c>
      <c r="BB2751" s="5" t="s">
        <v>1621</v>
      </c>
      <c r="BC2751" s="5"/>
      <c r="BD2751" s="5"/>
      <c r="BE2751" s="5"/>
      <c r="BF2751" s="5"/>
      <c r="BG2751" s="5" t="s">
        <v>10366</v>
      </c>
      <c r="BH2751" s="5" t="s">
        <v>1343</v>
      </c>
    </row>
    <row r="2752" spans="1:60" x14ac:dyDescent="0.25">
      <c r="A2752">
        <f t="shared" si="226"/>
        <v>96945</v>
      </c>
      <c r="B2752">
        <f t="shared" si="227"/>
        <v>50100386</v>
      </c>
      <c r="C2752" t="str">
        <f t="shared" si="228"/>
        <v>CC</v>
      </c>
      <c r="D2752" t="str">
        <f t="shared" si="225"/>
        <v>REGION GRAND SUD</v>
      </c>
      <c r="E2752" s="12" t="str">
        <f t="shared" si="229"/>
        <v>TERRAIN</v>
      </c>
      <c r="F2752" s="4" t="s">
        <v>10367</v>
      </c>
      <c r="G2752" s="4" t="s">
        <v>2776</v>
      </c>
      <c r="H2752" s="5">
        <v>2</v>
      </c>
      <c r="I2752" s="5" t="s">
        <v>6943</v>
      </c>
      <c r="J2752" s="5"/>
      <c r="K2752" s="5"/>
      <c r="L2752" s="5"/>
      <c r="M2752" s="5" t="s">
        <v>1343</v>
      </c>
      <c r="N2752" s="5"/>
      <c r="O2752" s="5"/>
      <c r="P2752" s="5"/>
      <c r="Q2752" s="5"/>
      <c r="R2752" s="5"/>
      <c r="S2752" s="5"/>
      <c r="T2752" s="5"/>
      <c r="U2752" s="6">
        <v>45566</v>
      </c>
      <c r="V2752" s="4"/>
      <c r="W2752" s="4" t="s">
        <v>1329</v>
      </c>
      <c r="X2752" s="5"/>
      <c r="Y2752" s="5"/>
      <c r="Z2752" s="5"/>
      <c r="AA2752" s="4" t="s">
        <v>2773</v>
      </c>
      <c r="AB2752" s="5"/>
      <c r="AC2752" s="5"/>
      <c r="AD2752" s="5"/>
      <c r="AE2752" s="5"/>
      <c r="AF2752" s="6"/>
      <c r="AG2752" s="5"/>
      <c r="AH2752" s="5"/>
      <c r="AI2752" s="5"/>
      <c r="AJ2752" s="6"/>
      <c r="AK2752" s="5"/>
      <c r="AL2752" s="6"/>
      <c r="AM2752" s="5"/>
      <c r="AN2752" s="5"/>
      <c r="AO2752" s="5"/>
      <c r="AP2752" s="5" t="s">
        <v>1335</v>
      </c>
      <c r="AQ2752" s="4" t="s">
        <v>1336</v>
      </c>
      <c r="AR2752" s="5" t="s">
        <v>12476</v>
      </c>
      <c r="AS2752" s="4" t="s">
        <v>1403</v>
      </c>
      <c r="AT2752" s="5" t="s">
        <v>1404</v>
      </c>
      <c r="AU2752" s="5" t="s">
        <v>41</v>
      </c>
      <c r="AV2752" s="4" t="s">
        <v>1405</v>
      </c>
      <c r="AW2752" s="5" t="s">
        <v>61</v>
      </c>
      <c r="AX2752" s="5" t="s">
        <v>1618</v>
      </c>
      <c r="AY2752" s="5" t="s">
        <v>1619</v>
      </c>
      <c r="AZ2752" s="5" t="s">
        <v>11</v>
      </c>
      <c r="BA2752" s="4" t="s">
        <v>1620</v>
      </c>
      <c r="BB2752" s="5" t="s">
        <v>1621</v>
      </c>
      <c r="BC2752" s="4" t="s">
        <v>2772</v>
      </c>
      <c r="BD2752" s="5" t="s">
        <v>2775</v>
      </c>
      <c r="BE2752" s="5" t="s">
        <v>260</v>
      </c>
      <c r="BF2752" s="5" t="s">
        <v>1333</v>
      </c>
      <c r="BG2752" s="4" t="s">
        <v>2776</v>
      </c>
      <c r="BH2752" s="5" t="s">
        <v>1343</v>
      </c>
    </row>
    <row r="2753" spans="1:60" x14ac:dyDescent="0.25">
      <c r="A2753">
        <f t="shared" si="226"/>
        <v>96934</v>
      </c>
      <c r="B2753">
        <f t="shared" si="227"/>
        <v>50100385</v>
      </c>
      <c r="C2753" t="str">
        <f t="shared" si="228"/>
        <v>CC</v>
      </c>
      <c r="D2753" t="str">
        <f t="shared" si="225"/>
        <v>REGION CENTRE EST</v>
      </c>
      <c r="E2753" s="12" t="str">
        <f t="shared" si="229"/>
        <v>TERRAIN</v>
      </c>
      <c r="F2753" s="4" t="s">
        <v>10368</v>
      </c>
      <c r="G2753" s="4" t="s">
        <v>7881</v>
      </c>
      <c r="H2753" s="5">
        <v>2</v>
      </c>
      <c r="I2753" s="5" t="s">
        <v>6943</v>
      </c>
      <c r="J2753" s="5"/>
      <c r="K2753" s="5"/>
      <c r="L2753" s="5"/>
      <c r="M2753" s="5" t="s">
        <v>1343</v>
      </c>
      <c r="N2753" s="5"/>
      <c r="O2753" s="6"/>
      <c r="P2753" s="5"/>
      <c r="Q2753" s="5"/>
      <c r="R2753" s="5"/>
      <c r="S2753" s="5"/>
      <c r="T2753" s="5"/>
      <c r="U2753" s="6">
        <v>45627</v>
      </c>
      <c r="V2753" s="4"/>
      <c r="W2753" s="4" t="s">
        <v>1329</v>
      </c>
      <c r="X2753" s="5"/>
      <c r="Y2753" s="5"/>
      <c r="Z2753" s="5"/>
      <c r="AA2753" s="4" t="s">
        <v>3192</v>
      </c>
      <c r="AB2753" s="5"/>
      <c r="AC2753" s="5"/>
      <c r="AD2753" s="5"/>
      <c r="AE2753" s="5"/>
      <c r="AF2753" s="6"/>
      <c r="AG2753" s="5"/>
      <c r="AH2753" s="5"/>
      <c r="AI2753" s="5"/>
      <c r="AJ2753" s="6"/>
      <c r="AK2753" s="5"/>
      <c r="AL2753" s="6"/>
      <c r="AM2753" s="5"/>
      <c r="AN2753" s="5"/>
      <c r="AO2753" s="5"/>
      <c r="AP2753" s="5" t="s">
        <v>1536</v>
      </c>
      <c r="AQ2753" s="4" t="s">
        <v>12479</v>
      </c>
      <c r="AR2753" s="5" t="s">
        <v>12480</v>
      </c>
      <c r="AS2753" s="4" t="s">
        <v>1696</v>
      </c>
      <c r="AT2753" s="5" t="s">
        <v>1697</v>
      </c>
      <c r="AU2753" s="5" t="s">
        <v>41</v>
      </c>
      <c r="AV2753" s="4" t="s">
        <v>1698</v>
      </c>
      <c r="AW2753" s="5" t="s">
        <v>66</v>
      </c>
      <c r="AX2753" s="5" t="s">
        <v>1699</v>
      </c>
      <c r="AY2753" s="5" t="s">
        <v>1700</v>
      </c>
      <c r="AZ2753" s="5" t="s">
        <v>11</v>
      </c>
      <c r="BA2753" s="4" t="s">
        <v>1701</v>
      </c>
      <c r="BB2753" s="5" t="s">
        <v>1702</v>
      </c>
      <c r="BC2753" s="4" t="s">
        <v>7878</v>
      </c>
      <c r="BD2753" s="5" t="s">
        <v>7880</v>
      </c>
      <c r="BE2753" s="5" t="s">
        <v>25</v>
      </c>
      <c r="BF2753" s="5" t="s">
        <v>1333</v>
      </c>
      <c r="BG2753" s="4" t="s">
        <v>7881</v>
      </c>
      <c r="BH2753" s="5" t="s">
        <v>1343</v>
      </c>
    </row>
    <row r="2754" spans="1:60" x14ac:dyDescent="0.25">
      <c r="A2754">
        <f t="shared" si="226"/>
        <v>96933</v>
      </c>
      <c r="B2754">
        <f t="shared" si="227"/>
        <v>50100384</v>
      </c>
      <c r="C2754" t="str">
        <f t="shared" si="228"/>
        <v>CC</v>
      </c>
      <c r="D2754" t="str">
        <f t="shared" si="225"/>
        <v>REGION CENTRE EST</v>
      </c>
      <c r="E2754" s="12" t="str">
        <f t="shared" si="229"/>
        <v>TERRAIN</v>
      </c>
      <c r="F2754" s="4" t="s">
        <v>10369</v>
      </c>
      <c r="G2754" s="4" t="s">
        <v>6150</v>
      </c>
      <c r="H2754" s="5">
        <v>2</v>
      </c>
      <c r="I2754" s="5" t="s">
        <v>6943</v>
      </c>
      <c r="J2754" s="5"/>
      <c r="K2754" s="5"/>
      <c r="L2754" s="5"/>
      <c r="M2754" s="5" t="s">
        <v>1343</v>
      </c>
      <c r="N2754" s="5"/>
      <c r="O2754" s="5"/>
      <c r="P2754" s="5"/>
      <c r="Q2754" s="5"/>
      <c r="R2754" s="5"/>
      <c r="S2754" s="5"/>
      <c r="T2754" s="5"/>
      <c r="U2754" s="6">
        <v>45627</v>
      </c>
      <c r="V2754" s="4"/>
      <c r="W2754" s="4" t="s">
        <v>1329</v>
      </c>
      <c r="X2754" s="5"/>
      <c r="Y2754" s="5"/>
      <c r="Z2754" s="5"/>
      <c r="AA2754" s="5" t="s">
        <v>5886</v>
      </c>
      <c r="AB2754" s="5"/>
      <c r="AC2754" s="5"/>
      <c r="AD2754" s="5"/>
      <c r="AE2754" s="5"/>
      <c r="AF2754" s="6"/>
      <c r="AG2754" s="5"/>
      <c r="AH2754" s="5"/>
      <c r="AI2754" s="5"/>
      <c r="AJ2754" s="6"/>
      <c r="AK2754" s="5"/>
      <c r="AL2754" s="6"/>
      <c r="AM2754" s="5"/>
      <c r="AN2754" s="5"/>
      <c r="AO2754" s="5"/>
      <c r="AP2754" s="5" t="s">
        <v>1536</v>
      </c>
      <c r="AQ2754" s="4" t="s">
        <v>12479</v>
      </c>
      <c r="AR2754" s="5" t="s">
        <v>12480</v>
      </c>
      <c r="AS2754" s="5" t="s">
        <v>1696</v>
      </c>
      <c r="AT2754" s="5" t="s">
        <v>1697</v>
      </c>
      <c r="AU2754" s="5" t="s">
        <v>41</v>
      </c>
      <c r="AV2754" s="4" t="s">
        <v>1698</v>
      </c>
      <c r="AW2754" s="5" t="s">
        <v>66</v>
      </c>
      <c r="AX2754" s="5" t="s">
        <v>2614</v>
      </c>
      <c r="AY2754" s="5" t="s">
        <v>2615</v>
      </c>
      <c r="AZ2754" s="5" t="s">
        <v>11</v>
      </c>
      <c r="BA2754" s="5" t="s">
        <v>2616</v>
      </c>
      <c r="BB2754" s="5" t="s">
        <v>2617</v>
      </c>
      <c r="BC2754" s="5" t="s">
        <v>6147</v>
      </c>
      <c r="BD2754" s="5" t="s">
        <v>6149</v>
      </c>
      <c r="BE2754" s="5" t="s">
        <v>25</v>
      </c>
      <c r="BF2754" s="5" t="s">
        <v>1333</v>
      </c>
      <c r="BG2754" s="5" t="s">
        <v>6150</v>
      </c>
      <c r="BH2754" s="5" t="s">
        <v>1343</v>
      </c>
    </row>
    <row r="2755" spans="1:60" x14ac:dyDescent="0.25">
      <c r="A2755">
        <f t="shared" si="226"/>
        <v>96913</v>
      </c>
      <c r="B2755">
        <f t="shared" si="227"/>
        <v>50100382</v>
      </c>
      <c r="C2755" t="str">
        <f t="shared" si="228"/>
        <v>CC</v>
      </c>
      <c r="D2755" t="str">
        <f t="shared" ref="D2755:D2818" si="230">AR2755</f>
        <v>REGION CENTRE EST</v>
      </c>
      <c r="E2755" s="12" t="str">
        <f t="shared" si="229"/>
        <v>TERRAIN</v>
      </c>
      <c r="F2755" s="4" t="s">
        <v>10370</v>
      </c>
      <c r="G2755" s="4" t="s">
        <v>10371</v>
      </c>
      <c r="H2755" s="5">
        <v>2</v>
      </c>
      <c r="I2755" s="5" t="s">
        <v>6943</v>
      </c>
      <c r="J2755" s="5"/>
      <c r="K2755" s="5"/>
      <c r="L2755" s="5"/>
      <c r="M2755" s="5" t="s">
        <v>1343</v>
      </c>
      <c r="N2755" s="5"/>
      <c r="O2755" s="6"/>
      <c r="P2755" s="5"/>
      <c r="Q2755" s="5"/>
      <c r="R2755" s="5"/>
      <c r="S2755" s="5"/>
      <c r="T2755" s="5"/>
      <c r="U2755" s="6">
        <v>45627</v>
      </c>
      <c r="V2755" s="4"/>
      <c r="W2755" s="4" t="s">
        <v>1329</v>
      </c>
      <c r="X2755" s="5"/>
      <c r="Y2755" s="5"/>
      <c r="Z2755" s="5"/>
      <c r="AA2755" s="4" t="s">
        <v>7279</v>
      </c>
      <c r="AB2755" s="5"/>
      <c r="AC2755" s="5"/>
      <c r="AD2755" s="5"/>
      <c r="AE2755" s="5"/>
      <c r="AF2755" s="6"/>
      <c r="AG2755" s="5"/>
      <c r="AH2755" s="5"/>
      <c r="AI2755" s="5"/>
      <c r="AJ2755" s="6"/>
      <c r="AK2755" s="5"/>
      <c r="AL2755" s="6"/>
      <c r="AM2755" s="5"/>
      <c r="AN2755" s="5"/>
      <c r="AO2755" s="5"/>
      <c r="AP2755" s="5" t="s">
        <v>1536</v>
      </c>
      <c r="AQ2755" s="4" t="s">
        <v>12479</v>
      </c>
      <c r="AR2755" s="5" t="s">
        <v>12480</v>
      </c>
      <c r="AS2755" s="4" t="s">
        <v>1906</v>
      </c>
      <c r="AT2755" s="5" t="s">
        <v>1909</v>
      </c>
      <c r="AU2755" s="5" t="s">
        <v>41</v>
      </c>
      <c r="AV2755" s="4" t="s">
        <v>1910</v>
      </c>
      <c r="AW2755" s="5" t="s">
        <v>48</v>
      </c>
      <c r="AX2755" s="5" t="s">
        <v>2960</v>
      </c>
      <c r="AY2755" s="5" t="s">
        <v>2961</v>
      </c>
      <c r="AZ2755" s="5" t="s">
        <v>11</v>
      </c>
      <c r="BA2755" s="4" t="s">
        <v>2962</v>
      </c>
      <c r="BB2755" s="5" t="s">
        <v>2963</v>
      </c>
      <c r="BC2755" s="4"/>
      <c r="BD2755" s="5"/>
      <c r="BE2755" s="5"/>
      <c r="BF2755" s="5"/>
      <c r="BG2755" s="4" t="s">
        <v>10371</v>
      </c>
      <c r="BH2755" s="5" t="s">
        <v>1343</v>
      </c>
    </row>
    <row r="2756" spans="1:60" x14ac:dyDescent="0.25">
      <c r="A2756">
        <f t="shared" si="226"/>
        <v>96902</v>
      </c>
      <c r="B2756">
        <f t="shared" si="227"/>
        <v>50100381</v>
      </c>
      <c r="C2756" t="str">
        <f t="shared" si="228"/>
        <v>CC</v>
      </c>
      <c r="D2756" t="str">
        <f t="shared" si="230"/>
        <v>REGION CENTRE EST</v>
      </c>
      <c r="E2756" s="12" t="str">
        <f t="shared" si="229"/>
        <v>TERRAIN</v>
      </c>
      <c r="F2756" s="4" t="s">
        <v>10372</v>
      </c>
      <c r="G2756" s="4" t="s">
        <v>10373</v>
      </c>
      <c r="H2756" s="5">
        <v>2</v>
      </c>
      <c r="I2756" s="5" t="s">
        <v>6943</v>
      </c>
      <c r="J2756" s="5"/>
      <c r="K2756" s="5"/>
      <c r="L2756" s="5"/>
      <c r="M2756" s="5" t="s">
        <v>1343</v>
      </c>
      <c r="N2756" s="5"/>
      <c r="O2756" s="5"/>
      <c r="P2756" s="5"/>
      <c r="Q2756" s="5"/>
      <c r="R2756" s="5"/>
      <c r="S2756" s="5"/>
      <c r="T2756" s="5"/>
      <c r="U2756" s="6">
        <v>45627</v>
      </c>
      <c r="V2756" s="4"/>
      <c r="W2756" s="4" t="s">
        <v>1329</v>
      </c>
      <c r="X2756" s="5"/>
      <c r="Y2756" s="5"/>
      <c r="Z2756" s="5"/>
      <c r="AA2756" s="5" t="s">
        <v>5237</v>
      </c>
      <c r="AB2756" s="5"/>
      <c r="AC2756" s="5"/>
      <c r="AD2756" s="5"/>
      <c r="AE2756" s="5"/>
      <c r="AF2756" s="6"/>
      <c r="AG2756" s="5"/>
      <c r="AH2756" s="5"/>
      <c r="AI2756" s="5"/>
      <c r="AJ2756" s="6"/>
      <c r="AK2756" s="5"/>
      <c r="AL2756" s="6"/>
      <c r="AM2756" s="5"/>
      <c r="AN2756" s="5"/>
      <c r="AO2756" s="5"/>
      <c r="AP2756" s="5" t="s">
        <v>1536</v>
      </c>
      <c r="AQ2756" s="4" t="s">
        <v>12479</v>
      </c>
      <c r="AR2756" s="5" t="s">
        <v>12480</v>
      </c>
      <c r="AS2756" s="5" t="s">
        <v>1564</v>
      </c>
      <c r="AT2756" s="5" t="s">
        <v>1565</v>
      </c>
      <c r="AU2756" s="5" t="s">
        <v>41</v>
      </c>
      <c r="AV2756" s="4" t="s">
        <v>1566</v>
      </c>
      <c r="AW2756" s="5" t="s">
        <v>68</v>
      </c>
      <c r="AX2756" s="5" t="s">
        <v>1970</v>
      </c>
      <c r="AY2756" s="5" t="s">
        <v>1974</v>
      </c>
      <c r="AZ2756" s="5" t="s">
        <v>11</v>
      </c>
      <c r="BA2756" s="5" t="s">
        <v>1975</v>
      </c>
      <c r="BB2756" s="5" t="s">
        <v>1976</v>
      </c>
      <c r="BC2756" s="5" t="s">
        <v>2709</v>
      </c>
      <c r="BD2756" s="5" t="s">
        <v>2713</v>
      </c>
      <c r="BE2756" s="5" t="s">
        <v>25</v>
      </c>
      <c r="BF2756" s="5" t="s">
        <v>1333</v>
      </c>
      <c r="BG2756" s="5" t="s">
        <v>10373</v>
      </c>
      <c r="BH2756" s="5" t="s">
        <v>1343</v>
      </c>
    </row>
    <row r="2757" spans="1:60" x14ac:dyDescent="0.25">
      <c r="A2757">
        <f t="shared" si="226"/>
        <v>96897</v>
      </c>
      <c r="B2757">
        <f t="shared" si="227"/>
        <v>50100380</v>
      </c>
      <c r="C2757" t="str">
        <f t="shared" si="228"/>
        <v>CC</v>
      </c>
      <c r="D2757" t="str">
        <f t="shared" si="230"/>
        <v>REGION CENTRE EST</v>
      </c>
      <c r="E2757" s="12" t="str">
        <f t="shared" si="229"/>
        <v>TERRAIN</v>
      </c>
      <c r="F2757" s="4" t="s">
        <v>10374</v>
      </c>
      <c r="G2757" s="4" t="s">
        <v>10375</v>
      </c>
      <c r="H2757" s="5">
        <v>2</v>
      </c>
      <c r="I2757" s="5" t="s">
        <v>6943</v>
      </c>
      <c r="J2757" s="5"/>
      <c r="K2757" s="5"/>
      <c r="L2757" s="5"/>
      <c r="M2757" s="5" t="s">
        <v>1343</v>
      </c>
      <c r="N2757" s="5"/>
      <c r="O2757" s="6"/>
      <c r="P2757" s="5"/>
      <c r="Q2757" s="5"/>
      <c r="R2757" s="5"/>
      <c r="S2757" s="5"/>
      <c r="T2757" s="5"/>
      <c r="U2757" s="6">
        <v>45627</v>
      </c>
      <c r="V2757" s="4"/>
      <c r="W2757" s="4" t="s">
        <v>1329</v>
      </c>
      <c r="X2757" s="5"/>
      <c r="Y2757" s="5"/>
      <c r="Z2757" s="5"/>
      <c r="AA2757" s="4" t="s">
        <v>6782</v>
      </c>
      <c r="AB2757" s="5"/>
      <c r="AC2757" s="5"/>
      <c r="AD2757" s="5"/>
      <c r="AE2757" s="5"/>
      <c r="AF2757" s="6"/>
      <c r="AG2757" s="5"/>
      <c r="AH2757" s="5"/>
      <c r="AI2757" s="5"/>
      <c r="AJ2757" s="6"/>
      <c r="AK2757" s="5"/>
      <c r="AL2757" s="6"/>
      <c r="AM2757" s="5"/>
      <c r="AN2757" s="5"/>
      <c r="AO2757" s="5"/>
      <c r="AP2757" s="5" t="s">
        <v>1536</v>
      </c>
      <c r="AQ2757" s="4" t="s">
        <v>12479</v>
      </c>
      <c r="AR2757" s="5" t="s">
        <v>12480</v>
      </c>
      <c r="AS2757" s="4" t="s">
        <v>1564</v>
      </c>
      <c r="AT2757" s="5" t="s">
        <v>1565</v>
      </c>
      <c r="AU2757" s="5" t="s">
        <v>41</v>
      </c>
      <c r="AV2757" s="4" t="s">
        <v>1566</v>
      </c>
      <c r="AW2757" s="5" t="s">
        <v>68</v>
      </c>
      <c r="AX2757" s="5" t="s">
        <v>4164</v>
      </c>
      <c r="AY2757" s="5" t="s">
        <v>4165</v>
      </c>
      <c r="AZ2757" s="5" t="s">
        <v>11</v>
      </c>
      <c r="BA2757" s="4" t="s">
        <v>4166</v>
      </c>
      <c r="BB2757" s="5" t="s">
        <v>4167</v>
      </c>
      <c r="BC2757" s="4"/>
      <c r="BD2757" s="5"/>
      <c r="BE2757" s="5"/>
      <c r="BF2757" s="5"/>
      <c r="BG2757" s="4" t="s">
        <v>10375</v>
      </c>
      <c r="BH2757" s="5" t="s">
        <v>1343</v>
      </c>
    </row>
    <row r="2758" spans="1:60" x14ac:dyDescent="0.25">
      <c r="A2758">
        <f t="shared" si="226"/>
        <v>96880</v>
      </c>
      <c r="B2758">
        <f t="shared" si="227"/>
        <v>50100378</v>
      </c>
      <c r="C2758" t="str">
        <f t="shared" si="228"/>
        <v>CC</v>
      </c>
      <c r="D2758" t="str">
        <f t="shared" si="230"/>
        <v>REGION CENTRE EST</v>
      </c>
      <c r="E2758" s="12" t="str">
        <f t="shared" si="229"/>
        <v>TERRAIN</v>
      </c>
      <c r="F2758" s="4" t="s">
        <v>10376</v>
      </c>
      <c r="G2758" s="4" t="s">
        <v>6611</v>
      </c>
      <c r="H2758" s="5">
        <v>2</v>
      </c>
      <c r="I2758" s="5" t="s">
        <v>6943</v>
      </c>
      <c r="J2758" s="5"/>
      <c r="K2758" s="5"/>
      <c r="L2758" s="5"/>
      <c r="M2758" s="5" t="s">
        <v>1343</v>
      </c>
      <c r="N2758" s="5"/>
      <c r="O2758" s="6"/>
      <c r="P2758" s="5"/>
      <c r="Q2758" s="5"/>
      <c r="R2758" s="5"/>
      <c r="S2758" s="5"/>
      <c r="T2758" s="5"/>
      <c r="U2758" s="6">
        <v>45627</v>
      </c>
      <c r="V2758" s="4"/>
      <c r="W2758" s="4" t="s">
        <v>1329</v>
      </c>
      <c r="X2758" s="5"/>
      <c r="Y2758" s="5"/>
      <c r="Z2758" s="5"/>
      <c r="AA2758" s="5" t="s">
        <v>4715</v>
      </c>
      <c r="AB2758" s="5"/>
      <c r="AC2758" s="5"/>
      <c r="AD2758" s="5"/>
      <c r="AE2758" s="5"/>
      <c r="AF2758" s="6"/>
      <c r="AG2758" s="5"/>
      <c r="AH2758" s="5"/>
      <c r="AI2758" s="5"/>
      <c r="AJ2758" s="6"/>
      <c r="AK2758" s="5"/>
      <c r="AL2758" s="6"/>
      <c r="AM2758" s="5"/>
      <c r="AN2758" s="5"/>
      <c r="AO2758" s="5"/>
      <c r="AP2758" s="5" t="s">
        <v>1536</v>
      </c>
      <c r="AQ2758" s="4" t="s">
        <v>12479</v>
      </c>
      <c r="AR2758" s="5" t="s">
        <v>12480</v>
      </c>
      <c r="AS2758" s="5" t="s">
        <v>1564</v>
      </c>
      <c r="AT2758" s="5" t="s">
        <v>1565</v>
      </c>
      <c r="AU2758" s="5" t="s">
        <v>41</v>
      </c>
      <c r="AV2758" s="5" t="s">
        <v>1566</v>
      </c>
      <c r="AW2758" s="5" t="s">
        <v>68</v>
      </c>
      <c r="AX2758" s="5" t="s">
        <v>1970</v>
      </c>
      <c r="AY2758" s="5" t="s">
        <v>1974</v>
      </c>
      <c r="AZ2758" s="5" t="s">
        <v>11</v>
      </c>
      <c r="BA2758" s="5" t="s">
        <v>1975</v>
      </c>
      <c r="BB2758" s="5" t="s">
        <v>1976</v>
      </c>
      <c r="BC2758" s="5"/>
      <c r="BD2758" s="5"/>
      <c r="BE2758" s="5"/>
      <c r="BF2758" s="5"/>
      <c r="BG2758" s="5" t="s">
        <v>6611</v>
      </c>
      <c r="BH2758" s="5" t="s">
        <v>1343</v>
      </c>
    </row>
    <row r="2759" spans="1:60" x14ac:dyDescent="0.25">
      <c r="A2759">
        <f t="shared" si="226"/>
        <v>96876</v>
      </c>
      <c r="B2759">
        <f t="shared" si="227"/>
        <v>50100377</v>
      </c>
      <c r="C2759" t="str">
        <f t="shared" si="228"/>
        <v>CC</v>
      </c>
      <c r="D2759" t="str">
        <f t="shared" si="230"/>
        <v>REGION CENTRE EST</v>
      </c>
      <c r="E2759" s="12" t="str">
        <f t="shared" si="229"/>
        <v>TERRAIN</v>
      </c>
      <c r="F2759" s="4" t="s">
        <v>10377</v>
      </c>
      <c r="G2759" s="4" t="s">
        <v>5105</v>
      </c>
      <c r="H2759" s="5">
        <v>2</v>
      </c>
      <c r="I2759" s="5" t="s">
        <v>6943</v>
      </c>
      <c r="J2759" s="5"/>
      <c r="K2759" s="5"/>
      <c r="L2759" s="5"/>
      <c r="M2759" s="5" t="s">
        <v>1343</v>
      </c>
      <c r="N2759" s="5"/>
      <c r="O2759" s="6"/>
      <c r="P2759" s="5"/>
      <c r="Q2759" s="5"/>
      <c r="R2759" s="5"/>
      <c r="S2759" s="5"/>
      <c r="T2759" s="5"/>
      <c r="U2759" s="6">
        <v>45627</v>
      </c>
      <c r="V2759" s="4"/>
      <c r="W2759" s="4" t="s">
        <v>1329</v>
      </c>
      <c r="X2759" s="5"/>
      <c r="Y2759" s="5"/>
      <c r="Z2759" s="5"/>
      <c r="AA2759" s="5" t="s">
        <v>2958</v>
      </c>
      <c r="AB2759" s="5"/>
      <c r="AC2759" s="5"/>
      <c r="AD2759" s="5"/>
      <c r="AE2759" s="5"/>
      <c r="AF2759" s="6"/>
      <c r="AG2759" s="5"/>
      <c r="AH2759" s="5"/>
      <c r="AI2759" s="5"/>
      <c r="AJ2759" s="6"/>
      <c r="AK2759" s="5"/>
      <c r="AL2759" s="6"/>
      <c r="AM2759" s="5"/>
      <c r="AN2759" s="5"/>
      <c r="AO2759" s="5"/>
      <c r="AP2759" s="5" t="s">
        <v>1536</v>
      </c>
      <c r="AQ2759" s="4" t="s">
        <v>12479</v>
      </c>
      <c r="AR2759" s="5" t="s">
        <v>12480</v>
      </c>
      <c r="AS2759" s="5" t="s">
        <v>1564</v>
      </c>
      <c r="AT2759" s="5" t="s">
        <v>1565</v>
      </c>
      <c r="AU2759" s="5" t="s">
        <v>41</v>
      </c>
      <c r="AV2759" s="4" t="s">
        <v>1566</v>
      </c>
      <c r="AW2759" s="5" t="s">
        <v>68</v>
      </c>
      <c r="AX2759" s="5" t="s">
        <v>4164</v>
      </c>
      <c r="AY2759" s="5" t="s">
        <v>4165</v>
      </c>
      <c r="AZ2759" s="5" t="s">
        <v>11</v>
      </c>
      <c r="BA2759" s="5" t="s">
        <v>4166</v>
      </c>
      <c r="BB2759" s="5" t="s">
        <v>4167</v>
      </c>
      <c r="BC2759" s="5" t="s">
        <v>5102</v>
      </c>
      <c r="BD2759" s="5" t="s">
        <v>5104</v>
      </c>
      <c r="BE2759" s="5" t="s">
        <v>25</v>
      </c>
      <c r="BF2759" s="5" t="s">
        <v>1333</v>
      </c>
      <c r="BG2759" s="5" t="s">
        <v>5105</v>
      </c>
      <c r="BH2759" s="5" t="s">
        <v>1343</v>
      </c>
    </row>
    <row r="2760" spans="1:60" x14ac:dyDescent="0.25">
      <c r="A2760">
        <f t="shared" si="226"/>
        <v>96870</v>
      </c>
      <c r="B2760">
        <f t="shared" si="227"/>
        <v>50100376</v>
      </c>
      <c r="C2760" t="str">
        <f t="shared" si="228"/>
        <v>CC</v>
      </c>
      <c r="D2760" t="str">
        <f t="shared" si="230"/>
        <v>REGION CENTRE EST</v>
      </c>
      <c r="E2760" s="12" t="str">
        <f t="shared" si="229"/>
        <v>TERRAIN</v>
      </c>
      <c r="F2760" s="4" t="s">
        <v>10378</v>
      </c>
      <c r="G2760" s="4" t="s">
        <v>2306</v>
      </c>
      <c r="H2760" s="5">
        <v>2</v>
      </c>
      <c r="I2760" s="5" t="s">
        <v>6943</v>
      </c>
      <c r="J2760" s="5"/>
      <c r="K2760" s="5"/>
      <c r="L2760" s="5"/>
      <c r="M2760" s="5" t="s">
        <v>1343</v>
      </c>
      <c r="N2760" s="5"/>
      <c r="O2760" s="5"/>
      <c r="P2760" s="5"/>
      <c r="Q2760" s="5"/>
      <c r="R2760" s="5"/>
      <c r="S2760" s="5"/>
      <c r="T2760" s="5"/>
      <c r="U2760" s="6">
        <v>45627</v>
      </c>
      <c r="V2760" s="4"/>
      <c r="W2760" s="4" t="s">
        <v>1329</v>
      </c>
      <c r="X2760" s="5"/>
      <c r="Y2760" s="5"/>
      <c r="Z2760" s="5"/>
      <c r="AA2760" s="4" t="s">
        <v>2303</v>
      </c>
      <c r="AB2760" s="5"/>
      <c r="AC2760" s="5"/>
      <c r="AD2760" s="5"/>
      <c r="AE2760" s="5"/>
      <c r="AF2760" s="6"/>
      <c r="AG2760" s="5"/>
      <c r="AH2760" s="5"/>
      <c r="AI2760" s="5"/>
      <c r="AJ2760" s="6"/>
      <c r="AK2760" s="5"/>
      <c r="AL2760" s="6"/>
      <c r="AM2760" s="5"/>
      <c r="AN2760" s="5"/>
      <c r="AO2760" s="5"/>
      <c r="AP2760" s="5" t="s">
        <v>1536</v>
      </c>
      <c r="AQ2760" s="4" t="s">
        <v>12479</v>
      </c>
      <c r="AR2760" s="5" t="s">
        <v>12480</v>
      </c>
      <c r="AS2760" s="4" t="s">
        <v>1696</v>
      </c>
      <c r="AT2760" s="5" t="s">
        <v>1697</v>
      </c>
      <c r="AU2760" s="5" t="s">
        <v>41</v>
      </c>
      <c r="AV2760" s="4" t="s">
        <v>1698</v>
      </c>
      <c r="AW2760" s="5" t="s">
        <v>66</v>
      </c>
      <c r="AX2760" s="5" t="s">
        <v>1699</v>
      </c>
      <c r="AY2760" s="5" t="s">
        <v>1700</v>
      </c>
      <c r="AZ2760" s="5" t="s">
        <v>11</v>
      </c>
      <c r="BA2760" s="4" t="s">
        <v>1701</v>
      </c>
      <c r="BB2760" s="5" t="s">
        <v>1702</v>
      </c>
      <c r="BC2760" s="4" t="s">
        <v>2300</v>
      </c>
      <c r="BD2760" s="5" t="s">
        <v>2305</v>
      </c>
      <c r="BE2760" s="5" t="s">
        <v>3</v>
      </c>
      <c r="BF2760" s="5" t="s">
        <v>1333</v>
      </c>
      <c r="BG2760" s="4" t="s">
        <v>2306</v>
      </c>
      <c r="BH2760" s="5" t="s">
        <v>1343</v>
      </c>
    </row>
    <row r="2761" spans="1:60" x14ac:dyDescent="0.25">
      <c r="A2761">
        <f t="shared" si="226"/>
        <v>96869</v>
      </c>
      <c r="B2761">
        <f t="shared" si="227"/>
        <v>50100375</v>
      </c>
      <c r="C2761" t="str">
        <f t="shared" si="228"/>
        <v>CC</v>
      </c>
      <c r="D2761" t="str">
        <f t="shared" si="230"/>
        <v>REGION CENTRE EST</v>
      </c>
      <c r="E2761" s="12" t="str">
        <f t="shared" si="229"/>
        <v>TERRAIN</v>
      </c>
      <c r="F2761" s="4" t="s">
        <v>10379</v>
      </c>
      <c r="G2761" s="4" t="s">
        <v>7995</v>
      </c>
      <c r="H2761" s="5">
        <v>2</v>
      </c>
      <c r="I2761" s="5" t="s">
        <v>6943</v>
      </c>
      <c r="J2761" s="5"/>
      <c r="K2761" s="5"/>
      <c r="L2761" s="5"/>
      <c r="M2761" s="5" t="s">
        <v>1343</v>
      </c>
      <c r="N2761" s="5"/>
      <c r="O2761" s="5"/>
      <c r="P2761" s="5"/>
      <c r="Q2761" s="5"/>
      <c r="R2761" s="5"/>
      <c r="S2761" s="5"/>
      <c r="T2761" s="5"/>
      <c r="U2761" s="6">
        <v>45627</v>
      </c>
      <c r="V2761" s="4"/>
      <c r="W2761" s="4" t="s">
        <v>1329</v>
      </c>
      <c r="X2761" s="5"/>
      <c r="Y2761" s="5"/>
      <c r="Z2761" s="5"/>
      <c r="AA2761" s="4" t="s">
        <v>3346</v>
      </c>
      <c r="AB2761" s="5"/>
      <c r="AC2761" s="5"/>
      <c r="AD2761" s="5"/>
      <c r="AE2761" s="5"/>
      <c r="AF2761" s="6"/>
      <c r="AG2761" s="5"/>
      <c r="AH2761" s="5"/>
      <c r="AI2761" s="5"/>
      <c r="AJ2761" s="6"/>
      <c r="AK2761" s="5"/>
      <c r="AL2761" s="6"/>
      <c r="AM2761" s="5"/>
      <c r="AN2761" s="5"/>
      <c r="AO2761" s="5"/>
      <c r="AP2761" s="5" t="s">
        <v>1536</v>
      </c>
      <c r="AQ2761" s="4" t="s">
        <v>12479</v>
      </c>
      <c r="AR2761" s="5" t="s">
        <v>12480</v>
      </c>
      <c r="AS2761" s="4" t="s">
        <v>1696</v>
      </c>
      <c r="AT2761" s="5" t="s">
        <v>1697</v>
      </c>
      <c r="AU2761" s="5" t="s">
        <v>41</v>
      </c>
      <c r="AV2761" s="4" t="s">
        <v>1698</v>
      </c>
      <c r="AW2761" s="5" t="s">
        <v>66</v>
      </c>
      <c r="AX2761" s="5" t="s">
        <v>1699</v>
      </c>
      <c r="AY2761" s="5" t="s">
        <v>1700</v>
      </c>
      <c r="AZ2761" s="5" t="s">
        <v>11</v>
      </c>
      <c r="BA2761" s="4" t="s">
        <v>1701</v>
      </c>
      <c r="BB2761" s="5" t="s">
        <v>1702</v>
      </c>
      <c r="BC2761" s="4" t="s">
        <v>7992</v>
      </c>
      <c r="BD2761" s="5" t="s">
        <v>7994</v>
      </c>
      <c r="BE2761" s="5" t="s">
        <v>25</v>
      </c>
      <c r="BF2761" s="5" t="s">
        <v>1333</v>
      </c>
      <c r="BG2761" s="4" t="s">
        <v>7995</v>
      </c>
      <c r="BH2761" s="5" t="s">
        <v>1343</v>
      </c>
    </row>
    <row r="2762" spans="1:60" x14ac:dyDescent="0.25">
      <c r="A2762">
        <f t="shared" si="226"/>
        <v>96866</v>
      </c>
      <c r="B2762">
        <f t="shared" si="227"/>
        <v>50100374</v>
      </c>
      <c r="C2762" t="str">
        <f t="shared" si="228"/>
        <v>CC</v>
      </c>
      <c r="D2762" t="str">
        <f t="shared" si="230"/>
        <v>REGION CENTRE EST</v>
      </c>
      <c r="E2762" s="12" t="str">
        <f t="shared" si="229"/>
        <v>TERRAIN</v>
      </c>
      <c r="F2762" s="4" t="s">
        <v>10380</v>
      </c>
      <c r="G2762" s="4" t="s">
        <v>1704</v>
      </c>
      <c r="H2762" s="5">
        <v>2</v>
      </c>
      <c r="I2762" s="5" t="s">
        <v>6943</v>
      </c>
      <c r="J2762" s="5"/>
      <c r="K2762" s="5"/>
      <c r="L2762" s="5"/>
      <c r="M2762" s="5" t="s">
        <v>1343</v>
      </c>
      <c r="N2762" s="5"/>
      <c r="O2762" s="5"/>
      <c r="P2762" s="5"/>
      <c r="Q2762" s="5"/>
      <c r="R2762" s="5"/>
      <c r="S2762" s="5"/>
      <c r="T2762" s="5"/>
      <c r="U2762" s="6">
        <v>45627</v>
      </c>
      <c r="V2762" s="4"/>
      <c r="W2762" s="4" t="s">
        <v>1329</v>
      </c>
      <c r="X2762" s="5"/>
      <c r="Y2762" s="5"/>
      <c r="Z2762" s="5"/>
      <c r="AA2762" s="5" t="s">
        <v>1694</v>
      </c>
      <c r="AB2762" s="5"/>
      <c r="AC2762" s="5"/>
      <c r="AD2762" s="5"/>
      <c r="AE2762" s="5"/>
      <c r="AF2762" s="6"/>
      <c r="AG2762" s="5"/>
      <c r="AH2762" s="5"/>
      <c r="AI2762" s="5"/>
      <c r="AJ2762" s="6"/>
      <c r="AK2762" s="5"/>
      <c r="AL2762" s="6"/>
      <c r="AM2762" s="5"/>
      <c r="AN2762" s="5"/>
      <c r="AO2762" s="5"/>
      <c r="AP2762" s="5" t="s">
        <v>1536</v>
      </c>
      <c r="AQ2762" s="4" t="s">
        <v>12479</v>
      </c>
      <c r="AR2762" s="5" t="s">
        <v>12480</v>
      </c>
      <c r="AS2762" s="5" t="s">
        <v>1696</v>
      </c>
      <c r="AT2762" s="5" t="s">
        <v>1697</v>
      </c>
      <c r="AU2762" s="5" t="s">
        <v>41</v>
      </c>
      <c r="AV2762" s="4" t="s">
        <v>1698</v>
      </c>
      <c r="AW2762" s="5" t="s">
        <v>66</v>
      </c>
      <c r="AX2762" s="5" t="s">
        <v>1699</v>
      </c>
      <c r="AY2762" s="5" t="s">
        <v>1700</v>
      </c>
      <c r="AZ2762" s="5" t="s">
        <v>11</v>
      </c>
      <c r="BA2762" s="5" t="s">
        <v>1701</v>
      </c>
      <c r="BB2762" s="5" t="s">
        <v>1702</v>
      </c>
      <c r="BC2762" s="5" t="s">
        <v>1691</v>
      </c>
      <c r="BD2762" s="5" t="s">
        <v>1703</v>
      </c>
      <c r="BE2762" s="5" t="s">
        <v>25</v>
      </c>
      <c r="BF2762" s="5" t="s">
        <v>1333</v>
      </c>
      <c r="BG2762" s="5" t="s">
        <v>1704</v>
      </c>
      <c r="BH2762" s="5" t="s">
        <v>1343</v>
      </c>
    </row>
    <row r="2763" spans="1:60" x14ac:dyDescent="0.25">
      <c r="A2763">
        <f t="shared" si="226"/>
        <v>96862</v>
      </c>
      <c r="B2763">
        <f t="shared" si="227"/>
        <v>50100373</v>
      </c>
      <c r="C2763" t="str">
        <f t="shared" si="228"/>
        <v>CC</v>
      </c>
      <c r="D2763" t="str">
        <f t="shared" si="230"/>
        <v>REGION CENTRE EST</v>
      </c>
      <c r="E2763" s="12" t="str">
        <f t="shared" si="229"/>
        <v>TERRAIN</v>
      </c>
      <c r="F2763" s="4" t="s">
        <v>10381</v>
      </c>
      <c r="G2763" s="4" t="s">
        <v>4758</v>
      </c>
      <c r="H2763" s="5">
        <v>2</v>
      </c>
      <c r="I2763" s="5" t="s">
        <v>6943</v>
      </c>
      <c r="J2763" s="5"/>
      <c r="K2763" s="5"/>
      <c r="L2763" s="5"/>
      <c r="M2763" s="5" t="s">
        <v>1343</v>
      </c>
      <c r="N2763" s="5"/>
      <c r="O2763" s="5"/>
      <c r="P2763" s="5"/>
      <c r="Q2763" s="5"/>
      <c r="R2763" s="5"/>
      <c r="S2763" s="5"/>
      <c r="T2763" s="5"/>
      <c r="U2763" s="6">
        <v>45627</v>
      </c>
      <c r="V2763" s="4"/>
      <c r="W2763" s="4" t="s">
        <v>1329</v>
      </c>
      <c r="X2763" s="5"/>
      <c r="Y2763" s="5"/>
      <c r="Z2763" s="5"/>
      <c r="AA2763" s="5" t="s">
        <v>2495</v>
      </c>
      <c r="AB2763" s="5"/>
      <c r="AC2763" s="5"/>
      <c r="AD2763" s="5"/>
      <c r="AE2763" s="5"/>
      <c r="AF2763" s="6"/>
      <c r="AG2763" s="5"/>
      <c r="AH2763" s="5"/>
      <c r="AI2763" s="5"/>
      <c r="AJ2763" s="6"/>
      <c r="AK2763" s="5"/>
      <c r="AL2763" s="6"/>
      <c r="AM2763" s="5"/>
      <c r="AN2763" s="5"/>
      <c r="AO2763" s="5"/>
      <c r="AP2763" s="5" t="s">
        <v>1536</v>
      </c>
      <c r="AQ2763" s="4" t="s">
        <v>12479</v>
      </c>
      <c r="AR2763" s="5" t="s">
        <v>12480</v>
      </c>
      <c r="AS2763" s="4" t="s">
        <v>1696</v>
      </c>
      <c r="AT2763" s="5" t="s">
        <v>1697</v>
      </c>
      <c r="AU2763" s="5" t="s">
        <v>41</v>
      </c>
      <c r="AV2763" s="4" t="s">
        <v>1698</v>
      </c>
      <c r="AW2763" s="5" t="s">
        <v>66</v>
      </c>
      <c r="AX2763" s="5" t="s">
        <v>6646</v>
      </c>
      <c r="AY2763" s="5" t="s">
        <v>6649</v>
      </c>
      <c r="AZ2763" s="5" t="s">
        <v>1357</v>
      </c>
      <c r="BA2763" s="4" t="s">
        <v>2902</v>
      </c>
      <c r="BB2763" s="5" t="s">
        <v>11115</v>
      </c>
      <c r="BC2763" s="4" t="s">
        <v>4755</v>
      </c>
      <c r="BD2763" s="5" t="s">
        <v>4757</v>
      </c>
      <c r="BE2763" s="5" t="s">
        <v>3</v>
      </c>
      <c r="BF2763" s="5" t="s">
        <v>1333</v>
      </c>
      <c r="BG2763" s="4" t="s">
        <v>4758</v>
      </c>
      <c r="BH2763" s="5" t="s">
        <v>1343</v>
      </c>
    </row>
    <row r="2764" spans="1:60" x14ac:dyDescent="0.25">
      <c r="A2764">
        <f t="shared" si="226"/>
        <v>96854</v>
      </c>
      <c r="B2764">
        <f t="shared" si="227"/>
        <v>50100372</v>
      </c>
      <c r="C2764" t="str">
        <f t="shared" si="228"/>
        <v>CC</v>
      </c>
      <c r="D2764" t="str">
        <f t="shared" si="230"/>
        <v>REGION CENTRE EST</v>
      </c>
      <c r="E2764" s="12" t="str">
        <f t="shared" si="229"/>
        <v>TERRAIN</v>
      </c>
      <c r="F2764" s="4" t="s">
        <v>10382</v>
      </c>
      <c r="G2764" s="4" t="s">
        <v>10383</v>
      </c>
      <c r="H2764" s="5">
        <v>2</v>
      </c>
      <c r="I2764" s="5" t="s">
        <v>6943</v>
      </c>
      <c r="J2764" s="5"/>
      <c r="K2764" s="5"/>
      <c r="L2764" s="5"/>
      <c r="M2764" s="5" t="s">
        <v>1343</v>
      </c>
      <c r="N2764" s="5"/>
      <c r="O2764" s="5"/>
      <c r="P2764" s="5"/>
      <c r="Q2764" s="5"/>
      <c r="R2764" s="5"/>
      <c r="S2764" s="5"/>
      <c r="T2764" s="5"/>
      <c r="U2764" s="6">
        <v>45627</v>
      </c>
      <c r="V2764" s="4"/>
      <c r="W2764" s="4" t="s">
        <v>1329</v>
      </c>
      <c r="X2764" s="5"/>
      <c r="Y2764" s="5"/>
      <c r="Z2764" s="5"/>
      <c r="AA2764" s="4" t="s">
        <v>4864</v>
      </c>
      <c r="AB2764" s="5"/>
      <c r="AC2764" s="5"/>
      <c r="AD2764" s="5"/>
      <c r="AE2764" s="5"/>
      <c r="AF2764" s="6"/>
      <c r="AG2764" s="5"/>
      <c r="AH2764" s="5"/>
      <c r="AI2764" s="5"/>
      <c r="AJ2764" s="6"/>
      <c r="AK2764" s="5"/>
      <c r="AL2764" s="6"/>
      <c r="AM2764" s="5"/>
      <c r="AN2764" s="5"/>
      <c r="AO2764" s="5"/>
      <c r="AP2764" s="5" t="s">
        <v>1536</v>
      </c>
      <c r="AQ2764" s="4" t="s">
        <v>12479</v>
      </c>
      <c r="AR2764" s="5" t="s">
        <v>12480</v>
      </c>
      <c r="AS2764" s="4" t="s">
        <v>1993</v>
      </c>
      <c r="AT2764" s="5" t="s">
        <v>1994</v>
      </c>
      <c r="AU2764" s="5" t="s">
        <v>41</v>
      </c>
      <c r="AV2764" s="4" t="s">
        <v>1995</v>
      </c>
      <c r="AW2764" s="5" t="s">
        <v>53</v>
      </c>
      <c r="AX2764" s="5" t="s">
        <v>2322</v>
      </c>
      <c r="AY2764" s="5" t="s">
        <v>2323</v>
      </c>
      <c r="AZ2764" s="5" t="s">
        <v>11</v>
      </c>
      <c r="BA2764" s="4" t="s">
        <v>2324</v>
      </c>
      <c r="BB2764" s="5" t="s">
        <v>2325</v>
      </c>
      <c r="BC2764" s="4"/>
      <c r="BD2764" s="5"/>
      <c r="BE2764" s="5"/>
      <c r="BF2764" s="5"/>
      <c r="BG2764" s="4" t="s">
        <v>10383</v>
      </c>
      <c r="BH2764" s="5" t="s">
        <v>1343</v>
      </c>
    </row>
    <row r="2765" spans="1:60" x14ac:dyDescent="0.25">
      <c r="A2765">
        <f t="shared" ref="A2765:A2828" si="231">G2765*1</f>
        <v>96853</v>
      </c>
      <c r="B2765">
        <f t="shared" ref="B2765:B2828" si="232">F2765*1</f>
        <v>50100371</v>
      </c>
      <c r="C2765" t="str">
        <f t="shared" ref="C2765:C2828" si="233">IF(LEFT(T2765,4)="ASSI","ASSISTANTE",IF(T2765="100 IMD","IMD",IF(T2765="105 IMD","IMD",IF(T2765="200 IMP","IMP",IF(T2765="310 CMA","IMP","CC")))))</f>
        <v>CC</v>
      </c>
      <c r="D2765" t="str">
        <f t="shared" si="230"/>
        <v>REGION CENTRE EST</v>
      </c>
      <c r="E2765" s="12" t="str">
        <f t="shared" ref="E2765:E2828" si="234">IF(BB2765="OC FICTIVE","EN MISSION","TERRAIN")</f>
        <v>TERRAIN</v>
      </c>
      <c r="F2765" s="4" t="s">
        <v>10384</v>
      </c>
      <c r="G2765" s="4" t="s">
        <v>2371</v>
      </c>
      <c r="H2765" s="5">
        <v>2</v>
      </c>
      <c r="I2765" s="5" t="s">
        <v>6943</v>
      </c>
      <c r="J2765" s="5"/>
      <c r="K2765" s="5"/>
      <c r="L2765" s="5"/>
      <c r="M2765" s="5" t="s">
        <v>1343</v>
      </c>
      <c r="N2765" s="5"/>
      <c r="O2765" s="5"/>
      <c r="P2765" s="5"/>
      <c r="Q2765" s="5"/>
      <c r="R2765" s="5"/>
      <c r="S2765" s="5"/>
      <c r="T2765" s="5"/>
      <c r="U2765" s="6">
        <v>45627</v>
      </c>
      <c r="V2765" s="4"/>
      <c r="W2765" s="4" t="s">
        <v>1329</v>
      </c>
      <c r="X2765" s="5"/>
      <c r="Y2765" s="5"/>
      <c r="Z2765" s="5"/>
      <c r="AA2765" s="5" t="s">
        <v>2368</v>
      </c>
      <c r="AB2765" s="5"/>
      <c r="AC2765" s="5"/>
      <c r="AD2765" s="5"/>
      <c r="AE2765" s="5"/>
      <c r="AF2765" s="6"/>
      <c r="AG2765" s="5"/>
      <c r="AH2765" s="5"/>
      <c r="AI2765" s="5"/>
      <c r="AJ2765" s="6"/>
      <c r="AK2765" s="5"/>
      <c r="AL2765" s="6"/>
      <c r="AM2765" s="5"/>
      <c r="AN2765" s="5"/>
      <c r="AO2765" s="5"/>
      <c r="AP2765" s="5" t="s">
        <v>1536</v>
      </c>
      <c r="AQ2765" s="4" t="s">
        <v>12479</v>
      </c>
      <c r="AR2765" s="5" t="s">
        <v>12480</v>
      </c>
      <c r="AS2765" s="4" t="s">
        <v>1993</v>
      </c>
      <c r="AT2765" s="5" t="s">
        <v>1994</v>
      </c>
      <c r="AU2765" s="5" t="s">
        <v>41</v>
      </c>
      <c r="AV2765" s="4" t="s">
        <v>1995</v>
      </c>
      <c r="AW2765" s="5" t="s">
        <v>53</v>
      </c>
      <c r="AX2765" s="5" t="s">
        <v>2322</v>
      </c>
      <c r="AY2765" s="5" t="s">
        <v>2323</v>
      </c>
      <c r="AZ2765" s="5" t="s">
        <v>11</v>
      </c>
      <c r="BA2765" s="5" t="s">
        <v>2324</v>
      </c>
      <c r="BB2765" s="5" t="s">
        <v>2325</v>
      </c>
      <c r="BC2765" s="5" t="s">
        <v>2366</v>
      </c>
      <c r="BD2765" s="5" t="s">
        <v>2370</v>
      </c>
      <c r="BE2765" s="5" t="s">
        <v>25</v>
      </c>
      <c r="BF2765" s="5" t="s">
        <v>1333</v>
      </c>
      <c r="BG2765" s="5" t="s">
        <v>2371</v>
      </c>
      <c r="BH2765" s="5" t="s">
        <v>1343</v>
      </c>
    </row>
    <row r="2766" spans="1:60" x14ac:dyDescent="0.25">
      <c r="A2766">
        <f t="shared" si="231"/>
        <v>96847</v>
      </c>
      <c r="B2766">
        <f t="shared" si="232"/>
        <v>50100370</v>
      </c>
      <c r="C2766" t="str">
        <f t="shared" si="233"/>
        <v>CC</v>
      </c>
      <c r="D2766" t="str">
        <f t="shared" si="230"/>
        <v>REGION CENTRE EST</v>
      </c>
      <c r="E2766" s="12" t="str">
        <f t="shared" si="234"/>
        <v>TERRAIN</v>
      </c>
      <c r="F2766" s="4" t="s">
        <v>10385</v>
      </c>
      <c r="G2766" s="4" t="s">
        <v>10386</v>
      </c>
      <c r="H2766" s="5">
        <v>2</v>
      </c>
      <c r="I2766" s="5" t="s">
        <v>6943</v>
      </c>
      <c r="J2766" s="5"/>
      <c r="K2766" s="5"/>
      <c r="L2766" s="5"/>
      <c r="M2766" s="5" t="s">
        <v>1343</v>
      </c>
      <c r="N2766" s="5"/>
      <c r="O2766" s="5"/>
      <c r="P2766" s="5"/>
      <c r="Q2766" s="5"/>
      <c r="R2766" s="5"/>
      <c r="S2766" s="5"/>
      <c r="T2766" s="5"/>
      <c r="U2766" s="6">
        <v>45627</v>
      </c>
      <c r="V2766" s="5"/>
      <c r="W2766" s="4" t="s">
        <v>1329</v>
      </c>
      <c r="X2766" s="5"/>
      <c r="Y2766" s="5"/>
      <c r="Z2766" s="5"/>
      <c r="AA2766" s="4" t="s">
        <v>7398</v>
      </c>
      <c r="AB2766" s="5"/>
      <c r="AC2766" s="5"/>
      <c r="AD2766" s="5"/>
      <c r="AE2766" s="5"/>
      <c r="AF2766" s="5"/>
      <c r="AG2766" s="5"/>
      <c r="AH2766" s="5"/>
      <c r="AI2766" s="5"/>
      <c r="AJ2766" s="5"/>
      <c r="AK2766" s="5"/>
      <c r="AL2766" s="5"/>
      <c r="AM2766" s="5"/>
      <c r="AN2766" s="5"/>
      <c r="AO2766" s="5"/>
      <c r="AP2766" s="5" t="s">
        <v>1536</v>
      </c>
      <c r="AQ2766" s="4" t="s">
        <v>12479</v>
      </c>
      <c r="AR2766" s="5" t="s">
        <v>12480</v>
      </c>
      <c r="AS2766" s="4"/>
      <c r="AT2766" s="5"/>
      <c r="AU2766" s="5"/>
      <c r="AV2766" s="4" t="s">
        <v>1442</v>
      </c>
      <c r="AW2766" s="5" t="s">
        <v>12</v>
      </c>
      <c r="AX2766" s="5" t="s">
        <v>3355</v>
      </c>
      <c r="AY2766" s="5" t="s">
        <v>3356</v>
      </c>
      <c r="AZ2766" s="5" t="s">
        <v>11</v>
      </c>
      <c r="BA2766" s="4" t="s">
        <v>3357</v>
      </c>
      <c r="BB2766" s="5" t="s">
        <v>3358</v>
      </c>
      <c r="BC2766" s="5"/>
      <c r="BD2766" s="5"/>
      <c r="BE2766" s="5"/>
      <c r="BF2766" s="5"/>
      <c r="BG2766" s="4" t="s">
        <v>10386</v>
      </c>
      <c r="BH2766" s="5" t="s">
        <v>1343</v>
      </c>
    </row>
    <row r="2767" spans="1:60" x14ac:dyDescent="0.25">
      <c r="A2767">
        <f t="shared" si="231"/>
        <v>96838</v>
      </c>
      <c r="B2767">
        <f t="shared" si="232"/>
        <v>50100369</v>
      </c>
      <c r="C2767" t="str">
        <f t="shared" si="233"/>
        <v>CC</v>
      </c>
      <c r="D2767" t="str">
        <f t="shared" si="230"/>
        <v>REGION CENTRE EST</v>
      </c>
      <c r="E2767" s="12" t="str">
        <f t="shared" si="234"/>
        <v>TERRAIN</v>
      </c>
      <c r="F2767" s="4" t="s">
        <v>10387</v>
      </c>
      <c r="G2767" s="4" t="s">
        <v>10388</v>
      </c>
      <c r="H2767" s="5">
        <v>2</v>
      </c>
      <c r="I2767" s="5" t="s">
        <v>6943</v>
      </c>
      <c r="J2767" s="5"/>
      <c r="K2767" s="5"/>
      <c r="L2767" s="5"/>
      <c r="M2767" s="5" t="s">
        <v>1343</v>
      </c>
      <c r="N2767" s="5"/>
      <c r="O2767" s="5"/>
      <c r="P2767" s="5"/>
      <c r="Q2767" s="5"/>
      <c r="R2767" s="5"/>
      <c r="S2767" s="5"/>
      <c r="T2767" s="5"/>
      <c r="U2767" s="6">
        <v>45627</v>
      </c>
      <c r="V2767" s="5"/>
      <c r="W2767" s="4" t="s">
        <v>1329</v>
      </c>
      <c r="X2767" s="5"/>
      <c r="Y2767" s="5"/>
      <c r="Z2767" s="5"/>
      <c r="AA2767" s="5" t="s">
        <v>9050</v>
      </c>
      <c r="AB2767" s="5"/>
      <c r="AC2767" s="5"/>
      <c r="AD2767" s="5"/>
      <c r="AE2767" s="5"/>
      <c r="AF2767" s="5"/>
      <c r="AG2767" s="5"/>
      <c r="AH2767" s="5"/>
      <c r="AI2767" s="5"/>
      <c r="AJ2767" s="5"/>
      <c r="AK2767" s="5"/>
      <c r="AL2767" s="5"/>
      <c r="AM2767" s="5"/>
      <c r="AN2767" s="5"/>
      <c r="AO2767" s="5"/>
      <c r="AP2767" s="5" t="s">
        <v>1536</v>
      </c>
      <c r="AQ2767" s="4" t="s">
        <v>12479</v>
      </c>
      <c r="AR2767" s="5" t="s">
        <v>12480</v>
      </c>
      <c r="AS2767" s="4" t="s">
        <v>1993</v>
      </c>
      <c r="AT2767" s="5" t="s">
        <v>1994</v>
      </c>
      <c r="AU2767" s="5" t="s">
        <v>41</v>
      </c>
      <c r="AV2767" s="4" t="s">
        <v>1995</v>
      </c>
      <c r="AW2767" s="5" t="s">
        <v>53</v>
      </c>
      <c r="AX2767" s="5" t="s">
        <v>2322</v>
      </c>
      <c r="AY2767" s="5" t="s">
        <v>2323</v>
      </c>
      <c r="AZ2767" s="5" t="s">
        <v>11</v>
      </c>
      <c r="BA2767" s="4" t="s">
        <v>2324</v>
      </c>
      <c r="BB2767" s="5" t="s">
        <v>2325</v>
      </c>
      <c r="BC2767" s="4"/>
      <c r="BD2767" s="5"/>
      <c r="BE2767" s="5"/>
      <c r="BF2767" s="5"/>
      <c r="BG2767" s="4" t="s">
        <v>10388</v>
      </c>
      <c r="BH2767" s="5" t="s">
        <v>1343</v>
      </c>
    </row>
    <row r="2768" spans="1:60" x14ac:dyDescent="0.25">
      <c r="A2768">
        <f t="shared" si="231"/>
        <v>96836</v>
      </c>
      <c r="B2768">
        <f t="shared" si="232"/>
        <v>50100368</v>
      </c>
      <c r="C2768" t="str">
        <f t="shared" si="233"/>
        <v>CC</v>
      </c>
      <c r="D2768" t="str">
        <f t="shared" si="230"/>
        <v>REGION CENTRE EST</v>
      </c>
      <c r="E2768" s="12" t="str">
        <f t="shared" si="234"/>
        <v>TERRAIN</v>
      </c>
      <c r="F2768" s="4" t="s">
        <v>10389</v>
      </c>
      <c r="G2768" s="4" t="s">
        <v>5748</v>
      </c>
      <c r="H2768" s="5">
        <v>2</v>
      </c>
      <c r="I2768" s="5" t="s">
        <v>6943</v>
      </c>
      <c r="J2768" s="5"/>
      <c r="K2768" s="5"/>
      <c r="L2768" s="5"/>
      <c r="M2768" s="5" t="s">
        <v>1343</v>
      </c>
      <c r="N2768" s="5"/>
      <c r="O2768" s="5"/>
      <c r="P2768" s="5"/>
      <c r="Q2768" s="5"/>
      <c r="R2768" s="5"/>
      <c r="S2768" s="5"/>
      <c r="T2768" s="5"/>
      <c r="U2768" s="6">
        <v>45627</v>
      </c>
      <c r="V2768" s="5"/>
      <c r="W2768" s="4" t="s">
        <v>1329</v>
      </c>
      <c r="X2768" s="5"/>
      <c r="Y2768" s="5"/>
      <c r="Z2768" s="5"/>
      <c r="AA2768" s="5" t="s">
        <v>5745</v>
      </c>
      <c r="AB2768" s="5"/>
      <c r="AC2768" s="5"/>
      <c r="AD2768" s="5"/>
      <c r="AE2768" s="5"/>
      <c r="AF2768" s="5"/>
      <c r="AG2768" s="5"/>
      <c r="AH2768" s="5"/>
      <c r="AI2768" s="5"/>
      <c r="AJ2768" s="5"/>
      <c r="AK2768" s="5"/>
      <c r="AL2768" s="5"/>
      <c r="AM2768" s="5"/>
      <c r="AN2768" s="5"/>
      <c r="AO2768" s="5"/>
      <c r="AP2768" s="5" t="s">
        <v>1536</v>
      </c>
      <c r="AQ2768" s="4" t="s">
        <v>12479</v>
      </c>
      <c r="AR2768" s="5" t="s">
        <v>12480</v>
      </c>
      <c r="AS2768" s="4" t="s">
        <v>1993</v>
      </c>
      <c r="AT2768" s="5" t="s">
        <v>1994</v>
      </c>
      <c r="AU2768" s="5" t="s">
        <v>41</v>
      </c>
      <c r="AV2768" s="4" t="s">
        <v>1995</v>
      </c>
      <c r="AW2768" s="5" t="s">
        <v>53</v>
      </c>
      <c r="AX2768" s="5" t="s">
        <v>2322</v>
      </c>
      <c r="AY2768" s="5" t="s">
        <v>2323</v>
      </c>
      <c r="AZ2768" s="5" t="s">
        <v>11</v>
      </c>
      <c r="BA2768" s="4" t="s">
        <v>2324</v>
      </c>
      <c r="BB2768" s="5" t="s">
        <v>2325</v>
      </c>
      <c r="BC2768" s="5" t="s">
        <v>5744</v>
      </c>
      <c r="BD2768" s="5" t="s">
        <v>5747</v>
      </c>
      <c r="BE2768" s="5" t="s">
        <v>25</v>
      </c>
      <c r="BF2768" s="5" t="s">
        <v>1333</v>
      </c>
      <c r="BG2768" s="4" t="s">
        <v>5748</v>
      </c>
      <c r="BH2768" s="5" t="s">
        <v>1343</v>
      </c>
    </row>
    <row r="2769" spans="1:60" x14ac:dyDescent="0.25">
      <c r="A2769">
        <f t="shared" si="231"/>
        <v>96835</v>
      </c>
      <c r="B2769">
        <f t="shared" si="232"/>
        <v>50100367</v>
      </c>
      <c r="C2769" t="str">
        <f t="shared" si="233"/>
        <v>CC</v>
      </c>
      <c r="D2769" t="str">
        <f t="shared" si="230"/>
        <v>REGION CENTRE EST</v>
      </c>
      <c r="E2769" s="12" t="str">
        <f t="shared" si="234"/>
        <v>TERRAIN</v>
      </c>
      <c r="F2769" s="4" t="s">
        <v>10390</v>
      </c>
      <c r="G2769" s="4" t="s">
        <v>2327</v>
      </c>
      <c r="H2769" s="5">
        <v>2</v>
      </c>
      <c r="I2769" s="5" t="s">
        <v>6943</v>
      </c>
      <c r="J2769" s="5"/>
      <c r="K2769" s="5"/>
      <c r="L2769" s="5"/>
      <c r="M2769" s="5" t="s">
        <v>1343</v>
      </c>
      <c r="N2769" s="5"/>
      <c r="O2769" s="5"/>
      <c r="P2769" s="5"/>
      <c r="Q2769" s="5"/>
      <c r="R2769" s="5"/>
      <c r="S2769" s="5"/>
      <c r="T2769" s="5"/>
      <c r="U2769" s="6">
        <v>45627</v>
      </c>
      <c r="V2769" s="5"/>
      <c r="W2769" s="4" t="s">
        <v>1329</v>
      </c>
      <c r="X2769" s="5"/>
      <c r="Y2769" s="5"/>
      <c r="Z2769" s="5"/>
      <c r="AA2769" s="5" t="s">
        <v>2320</v>
      </c>
      <c r="AB2769" s="5"/>
      <c r="AC2769" s="5"/>
      <c r="AD2769" s="5"/>
      <c r="AE2769" s="5"/>
      <c r="AF2769" s="5"/>
      <c r="AG2769" s="5"/>
      <c r="AH2769" s="5"/>
      <c r="AI2769" s="5"/>
      <c r="AJ2769" s="5"/>
      <c r="AK2769" s="5"/>
      <c r="AL2769" s="5"/>
      <c r="AM2769" s="5"/>
      <c r="AN2769" s="5"/>
      <c r="AO2769" s="5"/>
      <c r="AP2769" s="5" t="s">
        <v>1536</v>
      </c>
      <c r="AQ2769" s="4" t="s">
        <v>12479</v>
      </c>
      <c r="AR2769" s="5" t="s">
        <v>12480</v>
      </c>
      <c r="AS2769" s="4" t="s">
        <v>1993</v>
      </c>
      <c r="AT2769" s="5" t="s">
        <v>1994</v>
      </c>
      <c r="AU2769" s="5" t="s">
        <v>41</v>
      </c>
      <c r="AV2769" s="4" t="s">
        <v>1995</v>
      </c>
      <c r="AW2769" s="5" t="s">
        <v>53</v>
      </c>
      <c r="AX2769" s="5" t="s">
        <v>2322</v>
      </c>
      <c r="AY2769" s="5" t="s">
        <v>2323</v>
      </c>
      <c r="AZ2769" s="5" t="s">
        <v>11</v>
      </c>
      <c r="BA2769" s="4" t="s">
        <v>2324</v>
      </c>
      <c r="BB2769" s="5" t="s">
        <v>2325</v>
      </c>
      <c r="BC2769" s="4" t="s">
        <v>2317</v>
      </c>
      <c r="BD2769" s="5" t="s">
        <v>2326</v>
      </c>
      <c r="BE2769" s="5" t="s">
        <v>25</v>
      </c>
      <c r="BF2769" s="5" t="s">
        <v>1333</v>
      </c>
      <c r="BG2769" s="4" t="s">
        <v>2327</v>
      </c>
      <c r="BH2769" s="5" t="s">
        <v>1343</v>
      </c>
    </row>
    <row r="2770" spans="1:60" x14ac:dyDescent="0.25">
      <c r="A2770">
        <f t="shared" si="231"/>
        <v>96833</v>
      </c>
      <c r="B2770">
        <f t="shared" si="232"/>
        <v>50100366</v>
      </c>
      <c r="C2770" t="str">
        <f t="shared" si="233"/>
        <v>CC</v>
      </c>
      <c r="D2770" t="str">
        <f t="shared" si="230"/>
        <v>REGION CENTRE EST</v>
      </c>
      <c r="E2770" s="12" t="str">
        <f t="shared" si="234"/>
        <v>TERRAIN</v>
      </c>
      <c r="F2770" s="4" t="s">
        <v>10391</v>
      </c>
      <c r="G2770" s="4" t="s">
        <v>10392</v>
      </c>
      <c r="H2770" s="5">
        <v>2</v>
      </c>
      <c r="I2770" s="5" t="s">
        <v>6943</v>
      </c>
      <c r="J2770" s="5"/>
      <c r="K2770" s="5"/>
      <c r="L2770" s="5"/>
      <c r="M2770" s="5" t="s">
        <v>1343</v>
      </c>
      <c r="N2770" s="5"/>
      <c r="O2770" s="5"/>
      <c r="P2770" s="5"/>
      <c r="Q2770" s="5"/>
      <c r="R2770" s="5"/>
      <c r="S2770" s="5"/>
      <c r="T2770" s="5"/>
      <c r="U2770" s="6">
        <v>45627</v>
      </c>
      <c r="V2770" s="5"/>
      <c r="W2770" s="4" t="s">
        <v>1329</v>
      </c>
      <c r="X2770" s="5"/>
      <c r="Y2770" s="5"/>
      <c r="Z2770" s="5"/>
      <c r="AA2770" s="4" t="s">
        <v>5873</v>
      </c>
      <c r="AB2770" s="5"/>
      <c r="AC2770" s="5"/>
      <c r="AD2770" s="5"/>
      <c r="AE2770" s="5"/>
      <c r="AF2770" s="5"/>
      <c r="AG2770" s="5"/>
      <c r="AH2770" s="5"/>
      <c r="AI2770" s="5"/>
      <c r="AJ2770" s="5"/>
      <c r="AK2770" s="5"/>
      <c r="AL2770" s="5"/>
      <c r="AM2770" s="5"/>
      <c r="AN2770" s="5"/>
      <c r="AO2770" s="5"/>
      <c r="AP2770" s="5" t="s">
        <v>1536</v>
      </c>
      <c r="AQ2770" s="4" t="s">
        <v>12479</v>
      </c>
      <c r="AR2770" s="5" t="s">
        <v>12480</v>
      </c>
      <c r="AS2770" s="4"/>
      <c r="AT2770" s="5"/>
      <c r="AU2770" s="5"/>
      <c r="AV2770" s="4" t="s">
        <v>1442</v>
      </c>
      <c r="AW2770" s="5" t="s">
        <v>12</v>
      </c>
      <c r="AX2770" s="5" t="s">
        <v>3355</v>
      </c>
      <c r="AY2770" s="5" t="s">
        <v>3356</v>
      </c>
      <c r="AZ2770" s="5" t="s">
        <v>11</v>
      </c>
      <c r="BA2770" s="4" t="s">
        <v>3357</v>
      </c>
      <c r="BB2770" s="5" t="s">
        <v>3358</v>
      </c>
      <c r="BC2770" s="5"/>
      <c r="BD2770" s="5"/>
      <c r="BE2770" s="5"/>
      <c r="BF2770" s="5"/>
      <c r="BG2770" s="4" t="s">
        <v>10392</v>
      </c>
      <c r="BH2770" s="5" t="s">
        <v>1343</v>
      </c>
    </row>
    <row r="2771" spans="1:60" x14ac:dyDescent="0.25">
      <c r="A2771">
        <f t="shared" si="231"/>
        <v>96829</v>
      </c>
      <c r="B2771">
        <f t="shared" si="232"/>
        <v>50100364</v>
      </c>
      <c r="C2771" t="str">
        <f t="shared" si="233"/>
        <v>CC</v>
      </c>
      <c r="D2771" t="str">
        <f t="shared" si="230"/>
        <v>REGION CENTRE EST</v>
      </c>
      <c r="E2771" s="12" t="str">
        <f t="shared" si="234"/>
        <v>TERRAIN</v>
      </c>
      <c r="F2771" s="4" t="s">
        <v>10393</v>
      </c>
      <c r="G2771" s="4" t="s">
        <v>4524</v>
      </c>
      <c r="H2771" s="5">
        <v>2</v>
      </c>
      <c r="I2771" s="5" t="s">
        <v>6943</v>
      </c>
      <c r="J2771" s="5"/>
      <c r="K2771" s="5"/>
      <c r="L2771" s="5"/>
      <c r="M2771" s="5" t="s">
        <v>1343</v>
      </c>
      <c r="N2771" s="5"/>
      <c r="O2771" s="5"/>
      <c r="P2771" s="5"/>
      <c r="Q2771" s="5"/>
      <c r="R2771" s="5"/>
      <c r="S2771" s="5"/>
      <c r="T2771" s="5"/>
      <c r="U2771" s="6">
        <v>45627</v>
      </c>
      <c r="V2771" s="5"/>
      <c r="W2771" s="4" t="s">
        <v>1329</v>
      </c>
      <c r="X2771" s="5"/>
      <c r="Y2771" s="5"/>
      <c r="Z2771" s="5"/>
      <c r="AA2771" s="4" t="s">
        <v>4521</v>
      </c>
      <c r="AB2771" s="5"/>
      <c r="AC2771" s="5"/>
      <c r="AD2771" s="5"/>
      <c r="AE2771" s="5"/>
      <c r="AF2771" s="5"/>
      <c r="AG2771" s="5"/>
      <c r="AH2771" s="5"/>
      <c r="AI2771" s="5"/>
      <c r="AJ2771" s="5"/>
      <c r="AK2771" s="5"/>
      <c r="AL2771" s="5"/>
      <c r="AM2771" s="5"/>
      <c r="AN2771" s="5"/>
      <c r="AO2771" s="5"/>
      <c r="AP2771" s="5" t="s">
        <v>1536</v>
      </c>
      <c r="AQ2771" s="4" t="s">
        <v>12479</v>
      </c>
      <c r="AR2771" s="5" t="s">
        <v>12480</v>
      </c>
      <c r="AS2771" s="4" t="s">
        <v>1993</v>
      </c>
      <c r="AT2771" s="5" t="s">
        <v>1994</v>
      </c>
      <c r="AU2771" s="5" t="s">
        <v>41</v>
      </c>
      <c r="AV2771" s="4" t="s">
        <v>1995</v>
      </c>
      <c r="AW2771" s="5" t="s">
        <v>53</v>
      </c>
      <c r="AX2771" s="5" t="s">
        <v>2322</v>
      </c>
      <c r="AY2771" s="5" t="s">
        <v>2323</v>
      </c>
      <c r="AZ2771" s="5" t="s">
        <v>11</v>
      </c>
      <c r="BA2771" s="4" t="s">
        <v>2324</v>
      </c>
      <c r="BB2771" s="5" t="s">
        <v>2325</v>
      </c>
      <c r="BC2771" s="4" t="s">
        <v>4520</v>
      </c>
      <c r="BD2771" s="5" t="s">
        <v>4523</v>
      </c>
      <c r="BE2771" s="5" t="s">
        <v>60</v>
      </c>
      <c r="BF2771" s="5" t="s">
        <v>1333</v>
      </c>
      <c r="BG2771" s="4" t="s">
        <v>4524</v>
      </c>
      <c r="BH2771" s="5" t="s">
        <v>1343</v>
      </c>
    </row>
    <row r="2772" spans="1:60" x14ac:dyDescent="0.25">
      <c r="A2772">
        <f t="shared" si="231"/>
        <v>96828</v>
      </c>
      <c r="B2772">
        <f t="shared" si="232"/>
        <v>50100363</v>
      </c>
      <c r="C2772" t="str">
        <f t="shared" si="233"/>
        <v>CC</v>
      </c>
      <c r="D2772" t="str">
        <f t="shared" si="230"/>
        <v>REGION CENTRE EST</v>
      </c>
      <c r="E2772" s="12" t="str">
        <f t="shared" si="234"/>
        <v>TERRAIN</v>
      </c>
      <c r="F2772" s="4" t="s">
        <v>10394</v>
      </c>
      <c r="G2772" s="4" t="s">
        <v>2891</v>
      </c>
      <c r="H2772" s="5">
        <v>2</v>
      </c>
      <c r="I2772" s="5" t="s">
        <v>6943</v>
      </c>
      <c r="J2772" s="5"/>
      <c r="K2772" s="5"/>
      <c r="L2772" s="5"/>
      <c r="M2772" s="5" t="s">
        <v>1343</v>
      </c>
      <c r="N2772" s="5"/>
      <c r="O2772" s="5"/>
      <c r="P2772" s="5"/>
      <c r="Q2772" s="5"/>
      <c r="R2772" s="5"/>
      <c r="S2772" s="5"/>
      <c r="T2772" s="5"/>
      <c r="U2772" s="6">
        <v>45627</v>
      </c>
      <c r="V2772" s="5"/>
      <c r="W2772" s="4" t="s">
        <v>1329</v>
      </c>
      <c r="X2772" s="5"/>
      <c r="Y2772" s="5"/>
      <c r="Z2772" s="5"/>
      <c r="AA2772" s="4" t="s">
        <v>1547</v>
      </c>
      <c r="AB2772" s="5"/>
      <c r="AC2772" s="5"/>
      <c r="AD2772" s="5"/>
      <c r="AE2772" s="5"/>
      <c r="AF2772" s="5"/>
      <c r="AG2772" s="5"/>
      <c r="AH2772" s="5"/>
      <c r="AI2772" s="5"/>
      <c r="AJ2772" s="5"/>
      <c r="AK2772" s="5"/>
      <c r="AL2772" s="5"/>
      <c r="AM2772" s="5"/>
      <c r="AN2772" s="5"/>
      <c r="AO2772" s="5"/>
      <c r="AP2772" s="5" t="s">
        <v>1536</v>
      </c>
      <c r="AQ2772" s="4" t="s">
        <v>12479</v>
      </c>
      <c r="AR2772" s="5" t="s">
        <v>12480</v>
      </c>
      <c r="AS2772" s="4" t="s">
        <v>1906</v>
      </c>
      <c r="AT2772" s="5" t="s">
        <v>1909</v>
      </c>
      <c r="AU2772" s="5" t="s">
        <v>41</v>
      </c>
      <c r="AV2772" s="4" t="s">
        <v>1910</v>
      </c>
      <c r="AW2772" s="5" t="s">
        <v>48</v>
      </c>
      <c r="AX2772" s="5" t="s">
        <v>2634</v>
      </c>
      <c r="AY2772" s="5" t="s">
        <v>2635</v>
      </c>
      <c r="AZ2772" s="5" t="s">
        <v>11</v>
      </c>
      <c r="BA2772" s="4" t="s">
        <v>2636</v>
      </c>
      <c r="BB2772" s="5" t="s">
        <v>2637</v>
      </c>
      <c r="BC2772" s="5" t="s">
        <v>2887</v>
      </c>
      <c r="BD2772" s="5" t="s">
        <v>2890</v>
      </c>
      <c r="BE2772" s="5" t="s">
        <v>3</v>
      </c>
      <c r="BF2772" s="5" t="s">
        <v>1333</v>
      </c>
      <c r="BG2772" s="4" t="s">
        <v>2891</v>
      </c>
      <c r="BH2772" s="5" t="s">
        <v>1343</v>
      </c>
    </row>
    <row r="2773" spans="1:60" x14ac:dyDescent="0.25">
      <c r="A2773">
        <f t="shared" si="231"/>
        <v>96825</v>
      </c>
      <c r="B2773">
        <f t="shared" si="232"/>
        <v>50100362</v>
      </c>
      <c r="C2773" t="str">
        <f t="shared" si="233"/>
        <v>CC</v>
      </c>
      <c r="D2773" t="str">
        <f t="shared" si="230"/>
        <v>REGION CENTRE EST</v>
      </c>
      <c r="E2773" s="12" t="str">
        <f t="shared" si="234"/>
        <v>TERRAIN</v>
      </c>
      <c r="F2773" s="4" t="s">
        <v>10395</v>
      </c>
      <c r="G2773" s="4" t="s">
        <v>3590</v>
      </c>
      <c r="H2773" s="5">
        <v>2</v>
      </c>
      <c r="I2773" s="5" t="s">
        <v>6943</v>
      </c>
      <c r="J2773" s="5"/>
      <c r="K2773" s="5"/>
      <c r="L2773" s="5"/>
      <c r="M2773" s="5" t="s">
        <v>1343</v>
      </c>
      <c r="N2773" s="5"/>
      <c r="O2773" s="5"/>
      <c r="P2773" s="5"/>
      <c r="Q2773" s="5"/>
      <c r="R2773" s="5"/>
      <c r="S2773" s="5"/>
      <c r="T2773" s="5"/>
      <c r="U2773" s="6">
        <v>45627</v>
      </c>
      <c r="V2773" s="5"/>
      <c r="W2773" s="4" t="s">
        <v>1329</v>
      </c>
      <c r="X2773" s="5"/>
      <c r="Y2773" s="5"/>
      <c r="Z2773" s="5"/>
      <c r="AA2773" s="4" t="s">
        <v>3587</v>
      </c>
      <c r="AB2773" s="5"/>
      <c r="AC2773" s="5"/>
      <c r="AD2773" s="5"/>
      <c r="AE2773" s="5"/>
      <c r="AF2773" s="5"/>
      <c r="AG2773" s="5"/>
      <c r="AH2773" s="5"/>
      <c r="AI2773" s="5"/>
      <c r="AJ2773" s="5"/>
      <c r="AK2773" s="5"/>
      <c r="AL2773" s="5"/>
      <c r="AM2773" s="5"/>
      <c r="AN2773" s="5"/>
      <c r="AO2773" s="5"/>
      <c r="AP2773" s="5" t="s">
        <v>1536</v>
      </c>
      <c r="AQ2773" s="4" t="s">
        <v>12479</v>
      </c>
      <c r="AR2773" s="5" t="s">
        <v>12480</v>
      </c>
      <c r="AS2773" s="4" t="s">
        <v>1906</v>
      </c>
      <c r="AT2773" s="5" t="s">
        <v>1909</v>
      </c>
      <c r="AU2773" s="5" t="s">
        <v>41</v>
      </c>
      <c r="AV2773" s="4" t="s">
        <v>1910</v>
      </c>
      <c r="AW2773" s="5" t="s">
        <v>48</v>
      </c>
      <c r="AX2773" s="5" t="s">
        <v>2634</v>
      </c>
      <c r="AY2773" s="5" t="s">
        <v>2635</v>
      </c>
      <c r="AZ2773" s="5" t="s">
        <v>11</v>
      </c>
      <c r="BA2773" s="4" t="s">
        <v>2636</v>
      </c>
      <c r="BB2773" s="5" t="s">
        <v>2637</v>
      </c>
      <c r="BC2773" s="4" t="s">
        <v>3585</v>
      </c>
      <c r="BD2773" s="5" t="s">
        <v>3589</v>
      </c>
      <c r="BE2773" s="5" t="s">
        <v>260</v>
      </c>
      <c r="BF2773" s="5" t="s">
        <v>1333</v>
      </c>
      <c r="BG2773" s="4" t="s">
        <v>3590</v>
      </c>
      <c r="BH2773" s="5" t="s">
        <v>1343</v>
      </c>
    </row>
    <row r="2774" spans="1:60" x14ac:dyDescent="0.25">
      <c r="A2774">
        <f t="shared" si="231"/>
        <v>96822</v>
      </c>
      <c r="B2774">
        <f t="shared" si="232"/>
        <v>50100361</v>
      </c>
      <c r="C2774" t="str">
        <f t="shared" si="233"/>
        <v>CC</v>
      </c>
      <c r="D2774" t="str">
        <f t="shared" si="230"/>
        <v>REGION CENTRE EST</v>
      </c>
      <c r="E2774" s="12" t="str">
        <f t="shared" si="234"/>
        <v>TERRAIN</v>
      </c>
      <c r="F2774" s="4" t="s">
        <v>10396</v>
      </c>
      <c r="G2774" s="4" t="s">
        <v>10397</v>
      </c>
      <c r="H2774" s="5">
        <v>2</v>
      </c>
      <c r="I2774" s="5" t="s">
        <v>6943</v>
      </c>
      <c r="J2774" s="5"/>
      <c r="K2774" s="5"/>
      <c r="L2774" s="5"/>
      <c r="M2774" s="5" t="s">
        <v>1343</v>
      </c>
      <c r="N2774" s="5"/>
      <c r="O2774" s="5"/>
      <c r="P2774" s="5"/>
      <c r="Q2774" s="5"/>
      <c r="R2774" s="5"/>
      <c r="S2774" s="5"/>
      <c r="T2774" s="5"/>
      <c r="U2774" s="6">
        <v>45627</v>
      </c>
      <c r="V2774" s="5"/>
      <c r="W2774" s="4" t="s">
        <v>1329</v>
      </c>
      <c r="X2774" s="5"/>
      <c r="Y2774" s="5"/>
      <c r="Z2774" s="5"/>
      <c r="AA2774" s="4" t="s">
        <v>1616</v>
      </c>
      <c r="AB2774" s="5"/>
      <c r="AC2774" s="5"/>
      <c r="AD2774" s="5"/>
      <c r="AE2774" s="5"/>
      <c r="AF2774" s="5"/>
      <c r="AG2774" s="5"/>
      <c r="AH2774" s="5"/>
      <c r="AI2774" s="5"/>
      <c r="AJ2774" s="5"/>
      <c r="AK2774" s="5"/>
      <c r="AL2774" s="5"/>
      <c r="AM2774" s="5"/>
      <c r="AN2774" s="5"/>
      <c r="AO2774" s="5"/>
      <c r="AP2774" s="5" t="s">
        <v>1536</v>
      </c>
      <c r="AQ2774" s="4" t="s">
        <v>12479</v>
      </c>
      <c r="AR2774" s="5" t="s">
        <v>12480</v>
      </c>
      <c r="AS2774" s="4" t="s">
        <v>1906</v>
      </c>
      <c r="AT2774" s="5" t="s">
        <v>1909</v>
      </c>
      <c r="AU2774" s="5" t="s">
        <v>41</v>
      </c>
      <c r="AV2774" s="4" t="s">
        <v>1910</v>
      </c>
      <c r="AW2774" s="5" t="s">
        <v>48</v>
      </c>
      <c r="AX2774" s="5" t="s">
        <v>2634</v>
      </c>
      <c r="AY2774" s="5" t="s">
        <v>2635</v>
      </c>
      <c r="AZ2774" s="5" t="s">
        <v>11</v>
      </c>
      <c r="BA2774" s="4" t="s">
        <v>2636</v>
      </c>
      <c r="BB2774" s="5" t="s">
        <v>2637</v>
      </c>
      <c r="BC2774" s="5" t="s">
        <v>10398</v>
      </c>
      <c r="BD2774" s="5" t="s">
        <v>10399</v>
      </c>
      <c r="BE2774" s="5" t="s">
        <v>25</v>
      </c>
      <c r="BF2774" s="5" t="s">
        <v>1333</v>
      </c>
      <c r="BG2774" s="4" t="s">
        <v>10397</v>
      </c>
      <c r="BH2774" s="5" t="s">
        <v>1343</v>
      </c>
    </row>
    <row r="2775" spans="1:60" x14ac:dyDescent="0.25">
      <c r="A2775">
        <f t="shared" si="231"/>
        <v>96821</v>
      </c>
      <c r="B2775">
        <f t="shared" si="232"/>
        <v>50100360</v>
      </c>
      <c r="C2775" t="str">
        <f t="shared" si="233"/>
        <v>CC</v>
      </c>
      <c r="D2775" t="str">
        <f t="shared" si="230"/>
        <v>REGION CENTRE EST</v>
      </c>
      <c r="E2775" s="12" t="str">
        <f t="shared" si="234"/>
        <v>TERRAIN</v>
      </c>
      <c r="F2775" s="4" t="s">
        <v>10400</v>
      </c>
      <c r="G2775" s="4" t="s">
        <v>6332</v>
      </c>
      <c r="H2775" s="5">
        <v>2</v>
      </c>
      <c r="I2775" s="5" t="s">
        <v>6943</v>
      </c>
      <c r="J2775" s="5"/>
      <c r="K2775" s="5"/>
      <c r="L2775" s="5"/>
      <c r="M2775" s="5" t="s">
        <v>1343</v>
      </c>
      <c r="N2775" s="5"/>
      <c r="O2775" s="5"/>
      <c r="P2775" s="5"/>
      <c r="Q2775" s="5"/>
      <c r="R2775" s="5"/>
      <c r="S2775" s="5"/>
      <c r="T2775" s="5"/>
      <c r="U2775" s="6">
        <v>45627</v>
      </c>
      <c r="V2775" s="5"/>
      <c r="W2775" s="4" t="s">
        <v>1329</v>
      </c>
      <c r="X2775" s="5"/>
      <c r="Y2775" s="5"/>
      <c r="Z2775" s="5"/>
      <c r="AA2775" s="4" t="s">
        <v>3824</v>
      </c>
      <c r="AB2775" s="5"/>
      <c r="AC2775" s="5"/>
      <c r="AD2775" s="5"/>
      <c r="AE2775" s="5"/>
      <c r="AF2775" s="5"/>
      <c r="AG2775" s="5"/>
      <c r="AH2775" s="5"/>
      <c r="AI2775" s="5"/>
      <c r="AJ2775" s="5"/>
      <c r="AK2775" s="5"/>
      <c r="AL2775" s="5"/>
      <c r="AM2775" s="5"/>
      <c r="AN2775" s="5"/>
      <c r="AO2775" s="5"/>
      <c r="AP2775" s="5" t="s">
        <v>1536</v>
      </c>
      <c r="AQ2775" s="4" t="s">
        <v>12479</v>
      </c>
      <c r="AR2775" s="5" t="s">
        <v>12480</v>
      </c>
      <c r="AS2775" s="4" t="s">
        <v>1906</v>
      </c>
      <c r="AT2775" s="5" t="s">
        <v>1909</v>
      </c>
      <c r="AU2775" s="5" t="s">
        <v>41</v>
      </c>
      <c r="AV2775" s="4" t="s">
        <v>1910</v>
      </c>
      <c r="AW2775" s="5" t="s">
        <v>48</v>
      </c>
      <c r="AX2775" s="5" t="s">
        <v>4445</v>
      </c>
      <c r="AY2775" s="5" t="s">
        <v>4446</v>
      </c>
      <c r="AZ2775" s="5" t="s">
        <v>11</v>
      </c>
      <c r="BA2775" s="4" t="s">
        <v>4447</v>
      </c>
      <c r="BB2775" s="5" t="s">
        <v>4448</v>
      </c>
      <c r="BC2775" s="4" t="s">
        <v>6328</v>
      </c>
      <c r="BD2775" s="5" t="s">
        <v>6331</v>
      </c>
      <c r="BE2775" s="5" t="s">
        <v>25</v>
      </c>
      <c r="BF2775" s="5" t="s">
        <v>1333</v>
      </c>
      <c r="BG2775" s="4" t="s">
        <v>6332</v>
      </c>
      <c r="BH2775" s="5" t="s">
        <v>1343</v>
      </c>
    </row>
    <row r="2776" spans="1:60" x14ac:dyDescent="0.25">
      <c r="A2776">
        <f t="shared" si="231"/>
        <v>96814</v>
      </c>
      <c r="B2776">
        <f t="shared" si="232"/>
        <v>50100359</v>
      </c>
      <c r="C2776" t="str">
        <f t="shared" si="233"/>
        <v>CC</v>
      </c>
      <c r="D2776" t="str">
        <f t="shared" si="230"/>
        <v>REGION GRAND SUD</v>
      </c>
      <c r="E2776" s="12" t="str">
        <f t="shared" si="234"/>
        <v>TERRAIN</v>
      </c>
      <c r="F2776" s="4" t="s">
        <v>10401</v>
      </c>
      <c r="G2776" s="4" t="s">
        <v>3181</v>
      </c>
      <c r="H2776" s="5">
        <v>2</v>
      </c>
      <c r="I2776" s="5" t="s">
        <v>6943</v>
      </c>
      <c r="J2776" s="5"/>
      <c r="K2776" s="5"/>
      <c r="L2776" s="5"/>
      <c r="M2776" s="5" t="s">
        <v>1343</v>
      </c>
      <c r="N2776" s="5"/>
      <c r="O2776" s="5"/>
      <c r="P2776" s="5"/>
      <c r="Q2776" s="5"/>
      <c r="R2776" s="5"/>
      <c r="S2776" s="5"/>
      <c r="T2776" s="5"/>
      <c r="U2776" s="6">
        <v>45566</v>
      </c>
      <c r="V2776" s="5"/>
      <c r="W2776" s="4" t="s">
        <v>1329</v>
      </c>
      <c r="X2776" s="5"/>
      <c r="Y2776" s="5"/>
      <c r="Z2776" s="5"/>
      <c r="AA2776" s="4" t="s">
        <v>3179</v>
      </c>
      <c r="AB2776" s="5"/>
      <c r="AC2776" s="5"/>
      <c r="AD2776" s="5"/>
      <c r="AE2776" s="5"/>
      <c r="AF2776" s="5"/>
      <c r="AG2776" s="5"/>
      <c r="AH2776" s="5"/>
      <c r="AI2776" s="5"/>
      <c r="AJ2776" s="5"/>
      <c r="AK2776" s="5"/>
      <c r="AL2776" s="5"/>
      <c r="AM2776" s="5"/>
      <c r="AN2776" s="5"/>
      <c r="AO2776" s="5"/>
      <c r="AP2776" s="5" t="s">
        <v>1335</v>
      </c>
      <c r="AQ2776" s="4" t="s">
        <v>1336</v>
      </c>
      <c r="AR2776" s="5" t="s">
        <v>12476</v>
      </c>
      <c r="AS2776" s="4" t="s">
        <v>1473</v>
      </c>
      <c r="AT2776" s="5" t="s">
        <v>1474</v>
      </c>
      <c r="AU2776" s="5" t="s">
        <v>41</v>
      </c>
      <c r="AV2776" s="4" t="s">
        <v>1475</v>
      </c>
      <c r="AW2776" s="5" t="s">
        <v>58</v>
      </c>
      <c r="AX2776" s="5" t="s">
        <v>1479</v>
      </c>
      <c r="AY2776" s="5" t="s">
        <v>1480</v>
      </c>
      <c r="AZ2776" s="5" t="s">
        <v>11</v>
      </c>
      <c r="BA2776" s="4" t="s">
        <v>1481</v>
      </c>
      <c r="BB2776" s="5" t="s">
        <v>1482</v>
      </c>
      <c r="BC2776" s="4" t="s">
        <v>3177</v>
      </c>
      <c r="BD2776" s="5" t="s">
        <v>3180</v>
      </c>
      <c r="BE2776" s="5" t="s">
        <v>25</v>
      </c>
      <c r="BF2776" s="5" t="s">
        <v>1333</v>
      </c>
      <c r="BG2776" s="4" t="s">
        <v>3181</v>
      </c>
      <c r="BH2776" s="5" t="s">
        <v>1343</v>
      </c>
    </row>
    <row r="2777" spans="1:60" x14ac:dyDescent="0.25">
      <c r="A2777">
        <f t="shared" si="231"/>
        <v>96798</v>
      </c>
      <c r="B2777">
        <f t="shared" si="232"/>
        <v>50100358</v>
      </c>
      <c r="C2777" t="str">
        <f t="shared" si="233"/>
        <v>CC</v>
      </c>
      <c r="D2777" t="str">
        <f t="shared" si="230"/>
        <v>REGION CENTRE EST</v>
      </c>
      <c r="E2777" s="12" t="str">
        <f t="shared" si="234"/>
        <v>TERRAIN</v>
      </c>
      <c r="F2777" s="4" t="s">
        <v>10402</v>
      </c>
      <c r="G2777" s="4" t="s">
        <v>10403</v>
      </c>
      <c r="H2777" s="5">
        <v>2</v>
      </c>
      <c r="I2777" s="5" t="s">
        <v>6943</v>
      </c>
      <c r="J2777" s="5"/>
      <c r="K2777" s="5"/>
      <c r="L2777" s="5"/>
      <c r="M2777" s="5" t="s">
        <v>1343</v>
      </c>
      <c r="N2777" s="5"/>
      <c r="O2777" s="5"/>
      <c r="P2777" s="5"/>
      <c r="Q2777" s="5"/>
      <c r="R2777" s="5"/>
      <c r="S2777" s="5"/>
      <c r="T2777" s="5"/>
      <c r="U2777" s="6">
        <v>45627</v>
      </c>
      <c r="V2777" s="5"/>
      <c r="W2777" s="4" t="s">
        <v>1329</v>
      </c>
      <c r="X2777" s="5"/>
      <c r="Y2777" s="5"/>
      <c r="Z2777" s="5"/>
      <c r="AA2777" s="4" t="s">
        <v>1855</v>
      </c>
      <c r="AB2777" s="5"/>
      <c r="AC2777" s="5"/>
      <c r="AD2777" s="5"/>
      <c r="AE2777" s="5"/>
      <c r="AF2777" s="5"/>
      <c r="AG2777" s="5"/>
      <c r="AH2777" s="5"/>
      <c r="AI2777" s="5"/>
      <c r="AJ2777" s="5"/>
      <c r="AK2777" s="5"/>
      <c r="AL2777" s="5"/>
      <c r="AM2777" s="5"/>
      <c r="AN2777" s="5"/>
      <c r="AO2777" s="5"/>
      <c r="AP2777" s="5" t="s">
        <v>1536</v>
      </c>
      <c r="AQ2777" s="4" t="s">
        <v>12479</v>
      </c>
      <c r="AR2777" s="5" t="s">
        <v>12480</v>
      </c>
      <c r="AS2777" s="4" t="s">
        <v>1906</v>
      </c>
      <c r="AT2777" s="5" t="s">
        <v>1909</v>
      </c>
      <c r="AU2777" s="5" t="s">
        <v>41</v>
      </c>
      <c r="AV2777" s="4" t="s">
        <v>1910</v>
      </c>
      <c r="AW2777" s="5" t="s">
        <v>48</v>
      </c>
      <c r="AX2777" s="5" t="s">
        <v>4445</v>
      </c>
      <c r="AY2777" s="5" t="s">
        <v>4446</v>
      </c>
      <c r="AZ2777" s="5" t="s">
        <v>11</v>
      </c>
      <c r="BA2777" s="4" t="s">
        <v>4447</v>
      </c>
      <c r="BB2777" s="5" t="s">
        <v>4448</v>
      </c>
      <c r="BC2777" s="4"/>
      <c r="BD2777" s="5"/>
      <c r="BE2777" s="5"/>
      <c r="BF2777" s="5"/>
      <c r="BG2777" s="4" t="s">
        <v>10403</v>
      </c>
      <c r="BH2777" s="5" t="s">
        <v>1343</v>
      </c>
    </row>
    <row r="2778" spans="1:60" x14ac:dyDescent="0.25">
      <c r="A2778">
        <f t="shared" si="231"/>
        <v>96765</v>
      </c>
      <c r="B2778">
        <f t="shared" si="232"/>
        <v>50100357</v>
      </c>
      <c r="C2778" t="str">
        <f t="shared" si="233"/>
        <v>CC</v>
      </c>
      <c r="D2778" t="str">
        <f t="shared" si="230"/>
        <v>REGION CENTRE EST</v>
      </c>
      <c r="E2778" s="12" t="str">
        <f t="shared" si="234"/>
        <v>TERRAIN</v>
      </c>
      <c r="F2778" s="4" t="s">
        <v>10404</v>
      </c>
      <c r="G2778" s="4" t="s">
        <v>10405</v>
      </c>
      <c r="H2778" s="5">
        <v>2</v>
      </c>
      <c r="I2778" s="5" t="s">
        <v>6943</v>
      </c>
      <c r="J2778" s="5"/>
      <c r="K2778" s="5"/>
      <c r="L2778" s="5"/>
      <c r="M2778" s="5" t="s">
        <v>1343</v>
      </c>
      <c r="N2778" s="5"/>
      <c r="O2778" s="5"/>
      <c r="P2778" s="5"/>
      <c r="Q2778" s="5"/>
      <c r="R2778" s="5"/>
      <c r="S2778" s="5"/>
      <c r="T2778" s="5"/>
      <c r="U2778" s="6">
        <v>45627</v>
      </c>
      <c r="V2778" s="5"/>
      <c r="W2778" s="4" t="s">
        <v>1329</v>
      </c>
      <c r="X2778" s="5"/>
      <c r="Y2778" s="5"/>
      <c r="Z2778" s="5"/>
      <c r="AA2778" s="4" t="s">
        <v>6237</v>
      </c>
      <c r="AB2778" s="5"/>
      <c r="AC2778" s="5"/>
      <c r="AD2778" s="5"/>
      <c r="AE2778" s="5"/>
      <c r="AF2778" s="5"/>
      <c r="AG2778" s="5"/>
      <c r="AH2778" s="5"/>
      <c r="AI2778" s="5"/>
      <c r="AJ2778" s="5"/>
      <c r="AK2778" s="5"/>
      <c r="AL2778" s="5"/>
      <c r="AM2778" s="5"/>
      <c r="AN2778" s="5"/>
      <c r="AO2778" s="5"/>
      <c r="AP2778" s="5" t="s">
        <v>1536</v>
      </c>
      <c r="AQ2778" s="4" t="s">
        <v>12479</v>
      </c>
      <c r="AR2778" s="5" t="s">
        <v>12480</v>
      </c>
      <c r="AS2778" s="4"/>
      <c r="AT2778" s="5"/>
      <c r="AU2778" s="5"/>
      <c r="AV2778" s="4" t="s">
        <v>1442</v>
      </c>
      <c r="AW2778" s="5" t="s">
        <v>12</v>
      </c>
      <c r="AX2778" s="5" t="s">
        <v>2359</v>
      </c>
      <c r="AY2778" s="5" t="s">
        <v>2360</v>
      </c>
      <c r="AZ2778" s="5" t="s">
        <v>11</v>
      </c>
      <c r="BA2778" s="4" t="s">
        <v>2361</v>
      </c>
      <c r="BB2778" s="5" t="s">
        <v>2362</v>
      </c>
      <c r="BC2778" s="5"/>
      <c r="BD2778" s="5"/>
      <c r="BE2778" s="5"/>
      <c r="BF2778" s="5"/>
      <c r="BG2778" s="4" t="s">
        <v>10405</v>
      </c>
      <c r="BH2778" s="5" t="s">
        <v>1343</v>
      </c>
    </row>
    <row r="2779" spans="1:60" x14ac:dyDescent="0.25">
      <c r="A2779">
        <f t="shared" si="231"/>
        <v>96764</v>
      </c>
      <c r="B2779">
        <f t="shared" si="232"/>
        <v>50100356</v>
      </c>
      <c r="C2779" t="str">
        <f t="shared" si="233"/>
        <v>CC</v>
      </c>
      <c r="D2779" t="str">
        <f t="shared" si="230"/>
        <v>REGION CENTRE EST</v>
      </c>
      <c r="E2779" s="12" t="str">
        <f t="shared" si="234"/>
        <v>TERRAIN</v>
      </c>
      <c r="F2779" s="4" t="s">
        <v>10408</v>
      </c>
      <c r="G2779" s="4" t="s">
        <v>10409</v>
      </c>
      <c r="H2779" s="5">
        <v>2</v>
      </c>
      <c r="I2779" s="5" t="s">
        <v>6943</v>
      </c>
      <c r="J2779" s="5"/>
      <c r="K2779" s="5"/>
      <c r="L2779" s="5"/>
      <c r="M2779" s="5" t="s">
        <v>1343</v>
      </c>
      <c r="N2779" s="5"/>
      <c r="O2779" s="5"/>
      <c r="P2779" s="5"/>
      <c r="Q2779" s="5"/>
      <c r="R2779" s="5"/>
      <c r="S2779" s="5"/>
      <c r="T2779" s="5"/>
      <c r="U2779" s="6">
        <v>45627</v>
      </c>
      <c r="V2779" s="5"/>
      <c r="W2779" s="4" t="s">
        <v>1329</v>
      </c>
      <c r="X2779" s="5"/>
      <c r="Y2779" s="5"/>
      <c r="Z2779" s="5"/>
      <c r="AA2779" s="4" t="s">
        <v>3772</v>
      </c>
      <c r="AB2779" s="5"/>
      <c r="AC2779" s="5"/>
      <c r="AD2779" s="5"/>
      <c r="AE2779" s="5"/>
      <c r="AF2779" s="5"/>
      <c r="AG2779" s="5"/>
      <c r="AH2779" s="5"/>
      <c r="AI2779" s="5"/>
      <c r="AJ2779" s="5"/>
      <c r="AK2779" s="5"/>
      <c r="AL2779" s="5"/>
      <c r="AM2779" s="5"/>
      <c r="AN2779" s="5"/>
      <c r="AO2779" s="5"/>
      <c r="AP2779" s="5" t="s">
        <v>1536</v>
      </c>
      <c r="AQ2779" s="4" t="s">
        <v>12479</v>
      </c>
      <c r="AR2779" s="5" t="s">
        <v>12480</v>
      </c>
      <c r="AS2779" s="4"/>
      <c r="AT2779" s="5"/>
      <c r="AU2779" s="5"/>
      <c r="AV2779" s="4" t="s">
        <v>1442</v>
      </c>
      <c r="AW2779" s="5" t="s">
        <v>12</v>
      </c>
      <c r="AX2779" s="5" t="s">
        <v>2359</v>
      </c>
      <c r="AY2779" s="5" t="s">
        <v>2360</v>
      </c>
      <c r="AZ2779" s="5" t="s">
        <v>11</v>
      </c>
      <c r="BA2779" s="4" t="s">
        <v>2361</v>
      </c>
      <c r="BB2779" s="5" t="s">
        <v>2362</v>
      </c>
      <c r="BC2779" s="5"/>
      <c r="BD2779" s="5"/>
      <c r="BE2779" s="5"/>
      <c r="BF2779" s="5"/>
      <c r="BG2779" s="4" t="s">
        <v>10409</v>
      </c>
      <c r="BH2779" s="5" t="s">
        <v>1343</v>
      </c>
    </row>
    <row r="2780" spans="1:60" x14ac:dyDescent="0.25">
      <c r="A2780">
        <f t="shared" si="231"/>
        <v>96761</v>
      </c>
      <c r="B2780">
        <f t="shared" si="232"/>
        <v>50100355</v>
      </c>
      <c r="C2780" t="str">
        <f t="shared" si="233"/>
        <v>CC</v>
      </c>
      <c r="D2780" t="str">
        <f t="shared" si="230"/>
        <v>REGION CENTRE EST</v>
      </c>
      <c r="E2780" s="12" t="str">
        <f t="shared" si="234"/>
        <v>TERRAIN</v>
      </c>
      <c r="F2780" s="4" t="s">
        <v>10410</v>
      </c>
      <c r="G2780" s="4" t="s">
        <v>2364</v>
      </c>
      <c r="H2780" s="5">
        <v>2</v>
      </c>
      <c r="I2780" s="5" t="s">
        <v>6943</v>
      </c>
      <c r="J2780" s="5"/>
      <c r="K2780" s="5"/>
      <c r="L2780" s="5"/>
      <c r="M2780" s="5" t="s">
        <v>1343</v>
      </c>
      <c r="N2780" s="5"/>
      <c r="O2780" s="5"/>
      <c r="P2780" s="5"/>
      <c r="Q2780" s="5"/>
      <c r="R2780" s="5"/>
      <c r="S2780" s="5"/>
      <c r="T2780" s="5"/>
      <c r="U2780" s="6">
        <v>45627</v>
      </c>
      <c r="V2780" s="5"/>
      <c r="W2780" s="4" t="s">
        <v>1329</v>
      </c>
      <c r="X2780" s="5"/>
      <c r="Y2780" s="5"/>
      <c r="Z2780" s="5"/>
      <c r="AA2780" s="4" t="s">
        <v>2357</v>
      </c>
      <c r="AB2780" s="5"/>
      <c r="AC2780" s="5"/>
      <c r="AD2780" s="5"/>
      <c r="AE2780" s="5"/>
      <c r="AF2780" s="5"/>
      <c r="AG2780" s="5"/>
      <c r="AH2780" s="5"/>
      <c r="AI2780" s="5"/>
      <c r="AJ2780" s="5"/>
      <c r="AK2780" s="5"/>
      <c r="AL2780" s="5"/>
      <c r="AM2780" s="5"/>
      <c r="AN2780" s="5"/>
      <c r="AO2780" s="5"/>
      <c r="AP2780" s="5" t="s">
        <v>1536</v>
      </c>
      <c r="AQ2780" s="4" t="s">
        <v>12479</v>
      </c>
      <c r="AR2780" s="5" t="s">
        <v>12480</v>
      </c>
      <c r="AS2780" s="4"/>
      <c r="AT2780" s="5"/>
      <c r="AU2780" s="5"/>
      <c r="AV2780" s="4" t="s">
        <v>1442</v>
      </c>
      <c r="AW2780" s="5" t="s">
        <v>12</v>
      </c>
      <c r="AX2780" s="5" t="s">
        <v>2359</v>
      </c>
      <c r="AY2780" s="5" t="s">
        <v>2360</v>
      </c>
      <c r="AZ2780" s="5" t="s">
        <v>11</v>
      </c>
      <c r="BA2780" s="4" t="s">
        <v>2361</v>
      </c>
      <c r="BB2780" s="5" t="s">
        <v>2362</v>
      </c>
      <c r="BC2780" s="4" t="s">
        <v>2355</v>
      </c>
      <c r="BD2780" s="5" t="s">
        <v>2363</v>
      </c>
      <c r="BE2780" s="5" t="s">
        <v>245</v>
      </c>
      <c r="BF2780" s="5" t="s">
        <v>1333</v>
      </c>
      <c r="BG2780" s="4" t="s">
        <v>2364</v>
      </c>
      <c r="BH2780" s="5" t="s">
        <v>1343</v>
      </c>
    </row>
    <row r="2781" spans="1:60" x14ac:dyDescent="0.25">
      <c r="A2781">
        <f t="shared" si="231"/>
        <v>96756</v>
      </c>
      <c r="B2781">
        <f t="shared" si="232"/>
        <v>50100354</v>
      </c>
      <c r="C2781" t="str">
        <f t="shared" si="233"/>
        <v>CC</v>
      </c>
      <c r="D2781" t="str">
        <f t="shared" si="230"/>
        <v>REGION CENTRE EST</v>
      </c>
      <c r="E2781" s="12" t="str">
        <f t="shared" si="234"/>
        <v>TERRAIN</v>
      </c>
      <c r="F2781" s="4" t="s">
        <v>10411</v>
      </c>
      <c r="G2781" s="4" t="s">
        <v>10412</v>
      </c>
      <c r="H2781" s="5">
        <v>2</v>
      </c>
      <c r="I2781" s="5" t="s">
        <v>6943</v>
      </c>
      <c r="J2781" s="5"/>
      <c r="K2781" s="5"/>
      <c r="L2781" s="5"/>
      <c r="M2781" s="5" t="s">
        <v>1343</v>
      </c>
      <c r="N2781" s="5"/>
      <c r="O2781" s="5"/>
      <c r="P2781" s="5"/>
      <c r="Q2781" s="5"/>
      <c r="R2781" s="5"/>
      <c r="S2781" s="5"/>
      <c r="T2781" s="5"/>
      <c r="U2781" s="6">
        <v>45627</v>
      </c>
      <c r="V2781" s="5"/>
      <c r="W2781" s="4" t="s">
        <v>1329</v>
      </c>
      <c r="X2781" s="5"/>
      <c r="Y2781" s="5"/>
      <c r="Z2781" s="5"/>
      <c r="AA2781" s="4" t="s">
        <v>5812</v>
      </c>
      <c r="AB2781" s="5"/>
      <c r="AC2781" s="5"/>
      <c r="AD2781" s="5"/>
      <c r="AE2781" s="5"/>
      <c r="AF2781" s="5"/>
      <c r="AG2781" s="5"/>
      <c r="AH2781" s="5"/>
      <c r="AI2781" s="5"/>
      <c r="AJ2781" s="5"/>
      <c r="AK2781" s="5"/>
      <c r="AL2781" s="5"/>
      <c r="AM2781" s="5"/>
      <c r="AN2781" s="5"/>
      <c r="AO2781" s="5"/>
      <c r="AP2781" s="5" t="s">
        <v>1536</v>
      </c>
      <c r="AQ2781" s="4" t="s">
        <v>12479</v>
      </c>
      <c r="AR2781" s="5" t="s">
        <v>12480</v>
      </c>
      <c r="AS2781" s="4"/>
      <c r="AT2781" s="5"/>
      <c r="AU2781" s="5"/>
      <c r="AV2781" s="4" t="s">
        <v>1442</v>
      </c>
      <c r="AW2781" s="5" t="s">
        <v>12</v>
      </c>
      <c r="AX2781" s="5"/>
      <c r="AY2781" s="5"/>
      <c r="AZ2781" s="5"/>
      <c r="BA2781" s="4" t="s">
        <v>4979</v>
      </c>
      <c r="BB2781" s="5" t="s">
        <v>4980</v>
      </c>
      <c r="BC2781" s="4" t="s">
        <v>5912</v>
      </c>
      <c r="BD2781" s="5" t="s">
        <v>5914</v>
      </c>
      <c r="BE2781" s="5" t="s">
        <v>25</v>
      </c>
      <c r="BF2781" s="5" t="s">
        <v>1333</v>
      </c>
      <c r="BG2781" s="4" t="s">
        <v>10412</v>
      </c>
      <c r="BH2781" s="5" t="s">
        <v>1343</v>
      </c>
    </row>
    <row r="2782" spans="1:60" x14ac:dyDescent="0.25">
      <c r="A2782">
        <f t="shared" si="231"/>
        <v>96755</v>
      </c>
      <c r="B2782">
        <f t="shared" si="232"/>
        <v>50100353</v>
      </c>
      <c r="C2782" t="str">
        <f t="shared" si="233"/>
        <v>CC</v>
      </c>
      <c r="D2782" t="str">
        <f t="shared" si="230"/>
        <v>REGION CENTRE EST</v>
      </c>
      <c r="E2782" s="12" t="str">
        <f t="shared" si="234"/>
        <v>TERRAIN</v>
      </c>
      <c r="F2782" s="4" t="s">
        <v>10413</v>
      </c>
      <c r="G2782" s="4" t="s">
        <v>5937</v>
      </c>
      <c r="H2782" s="5">
        <v>2</v>
      </c>
      <c r="I2782" s="5" t="s">
        <v>6943</v>
      </c>
      <c r="J2782" s="5"/>
      <c r="K2782" s="5"/>
      <c r="L2782" s="5"/>
      <c r="M2782" s="5" t="s">
        <v>1343</v>
      </c>
      <c r="N2782" s="5"/>
      <c r="O2782" s="5"/>
      <c r="P2782" s="5"/>
      <c r="Q2782" s="5"/>
      <c r="R2782" s="5"/>
      <c r="S2782" s="5"/>
      <c r="T2782" s="5"/>
      <c r="U2782" s="6">
        <v>45627</v>
      </c>
      <c r="V2782" s="5"/>
      <c r="W2782" s="4" t="s">
        <v>1329</v>
      </c>
      <c r="X2782" s="5"/>
      <c r="Y2782" s="5"/>
      <c r="Z2782" s="5"/>
      <c r="AA2782" s="4" t="s">
        <v>4402</v>
      </c>
      <c r="AB2782" s="5"/>
      <c r="AC2782" s="5"/>
      <c r="AD2782" s="5"/>
      <c r="AE2782" s="5"/>
      <c r="AF2782" s="5"/>
      <c r="AG2782" s="5"/>
      <c r="AH2782" s="5"/>
      <c r="AI2782" s="5"/>
      <c r="AJ2782" s="5"/>
      <c r="AK2782" s="5"/>
      <c r="AL2782" s="5"/>
      <c r="AM2782" s="5"/>
      <c r="AN2782" s="5"/>
      <c r="AO2782" s="5"/>
      <c r="AP2782" s="5" t="s">
        <v>1536</v>
      </c>
      <c r="AQ2782" s="4" t="s">
        <v>12479</v>
      </c>
      <c r="AR2782" s="5" t="s">
        <v>12480</v>
      </c>
      <c r="AS2782" s="4"/>
      <c r="AT2782" s="5"/>
      <c r="AU2782" s="5"/>
      <c r="AV2782" s="4" t="s">
        <v>1442</v>
      </c>
      <c r="AW2782" s="5" t="s">
        <v>12</v>
      </c>
      <c r="AX2782" s="5"/>
      <c r="AY2782" s="5"/>
      <c r="AZ2782" s="5"/>
      <c r="BA2782" s="4" t="s">
        <v>4979</v>
      </c>
      <c r="BB2782" s="5" t="s">
        <v>4980</v>
      </c>
      <c r="BC2782" s="4" t="s">
        <v>5934</v>
      </c>
      <c r="BD2782" s="5" t="s">
        <v>5936</v>
      </c>
      <c r="BE2782" s="5" t="s">
        <v>245</v>
      </c>
      <c r="BF2782" s="5" t="s">
        <v>1333</v>
      </c>
      <c r="BG2782" s="4" t="s">
        <v>5937</v>
      </c>
      <c r="BH2782" s="5" t="s">
        <v>1343</v>
      </c>
    </row>
    <row r="2783" spans="1:60" x14ac:dyDescent="0.25">
      <c r="A2783">
        <f t="shared" si="231"/>
        <v>96745</v>
      </c>
      <c r="B2783">
        <f t="shared" si="232"/>
        <v>50100352</v>
      </c>
      <c r="C2783" t="str">
        <f t="shared" si="233"/>
        <v>CC</v>
      </c>
      <c r="D2783" t="str">
        <f t="shared" si="230"/>
        <v>REGION CENTRE EST</v>
      </c>
      <c r="E2783" s="12" t="str">
        <f t="shared" si="234"/>
        <v>TERRAIN</v>
      </c>
      <c r="F2783" s="4" t="s">
        <v>10414</v>
      </c>
      <c r="G2783" s="4" t="s">
        <v>3533</v>
      </c>
      <c r="H2783" s="5">
        <v>2</v>
      </c>
      <c r="I2783" s="5" t="s">
        <v>6943</v>
      </c>
      <c r="J2783" s="5"/>
      <c r="K2783" s="5"/>
      <c r="L2783" s="5"/>
      <c r="M2783" s="5" t="s">
        <v>1343</v>
      </c>
      <c r="N2783" s="5"/>
      <c r="O2783" s="5"/>
      <c r="P2783" s="5"/>
      <c r="Q2783" s="5"/>
      <c r="R2783" s="5"/>
      <c r="S2783" s="5"/>
      <c r="T2783" s="5"/>
      <c r="U2783" s="6">
        <v>45627</v>
      </c>
      <c r="V2783" s="5"/>
      <c r="W2783" s="4" t="s">
        <v>1329</v>
      </c>
      <c r="X2783" s="5"/>
      <c r="Y2783" s="5"/>
      <c r="Z2783" s="5"/>
      <c r="AA2783" s="4" t="s">
        <v>3531</v>
      </c>
      <c r="AB2783" s="5"/>
      <c r="AC2783" s="5"/>
      <c r="AD2783" s="5"/>
      <c r="AE2783" s="5"/>
      <c r="AF2783" s="5"/>
      <c r="AG2783" s="5"/>
      <c r="AH2783" s="5"/>
      <c r="AI2783" s="5"/>
      <c r="AJ2783" s="5"/>
      <c r="AK2783" s="5"/>
      <c r="AL2783" s="5"/>
      <c r="AM2783" s="5"/>
      <c r="AN2783" s="5"/>
      <c r="AO2783" s="5"/>
      <c r="AP2783" s="5" t="s">
        <v>1536</v>
      </c>
      <c r="AQ2783" s="4" t="s">
        <v>12479</v>
      </c>
      <c r="AR2783" s="5" t="s">
        <v>12480</v>
      </c>
      <c r="AS2783" s="4"/>
      <c r="AT2783" s="5"/>
      <c r="AU2783" s="5"/>
      <c r="AV2783" s="4" t="s">
        <v>1442</v>
      </c>
      <c r="AW2783" s="5" t="s">
        <v>12</v>
      </c>
      <c r="AX2783" s="5" t="s">
        <v>2359</v>
      </c>
      <c r="AY2783" s="5" t="s">
        <v>2360</v>
      </c>
      <c r="AZ2783" s="5" t="s">
        <v>11</v>
      </c>
      <c r="BA2783" s="4" t="s">
        <v>2361</v>
      </c>
      <c r="BB2783" s="5" t="s">
        <v>2362</v>
      </c>
      <c r="BC2783" s="5" t="s">
        <v>3530</v>
      </c>
      <c r="BD2783" s="5" t="s">
        <v>3532</v>
      </c>
      <c r="BE2783" s="5" t="s">
        <v>25</v>
      </c>
      <c r="BF2783" s="5" t="s">
        <v>1333</v>
      </c>
      <c r="BG2783" s="4" t="s">
        <v>3533</v>
      </c>
      <c r="BH2783" s="5" t="s">
        <v>1343</v>
      </c>
    </row>
    <row r="2784" spans="1:60" x14ac:dyDescent="0.25">
      <c r="A2784">
        <f t="shared" si="231"/>
        <v>96728</v>
      </c>
      <c r="B2784">
        <f t="shared" si="232"/>
        <v>50100351</v>
      </c>
      <c r="C2784" t="str">
        <f t="shared" si="233"/>
        <v>CC</v>
      </c>
      <c r="D2784" t="str">
        <f t="shared" si="230"/>
        <v>REGION GRAND OUEST</v>
      </c>
      <c r="E2784" s="12" t="str">
        <f t="shared" si="234"/>
        <v>TERRAIN</v>
      </c>
      <c r="F2784" s="4" t="s">
        <v>10415</v>
      </c>
      <c r="G2784" s="4" t="s">
        <v>6903</v>
      </c>
      <c r="H2784" s="5">
        <v>2</v>
      </c>
      <c r="I2784" s="5" t="s">
        <v>6943</v>
      </c>
      <c r="J2784" s="5"/>
      <c r="K2784" s="5"/>
      <c r="L2784" s="5"/>
      <c r="M2784" s="5" t="s">
        <v>1343</v>
      </c>
      <c r="N2784" s="5"/>
      <c r="O2784" s="5"/>
      <c r="P2784" s="5"/>
      <c r="Q2784" s="5"/>
      <c r="R2784" s="5"/>
      <c r="S2784" s="5"/>
      <c r="T2784" s="5"/>
      <c r="U2784" s="6">
        <v>45627</v>
      </c>
      <c r="V2784" s="5"/>
      <c r="W2784" s="4" t="s">
        <v>1329</v>
      </c>
      <c r="X2784" s="5"/>
      <c r="Y2784" s="5"/>
      <c r="Z2784" s="5"/>
      <c r="AA2784" s="4" t="s">
        <v>6900</v>
      </c>
      <c r="AB2784" s="5"/>
      <c r="AC2784" s="5"/>
      <c r="AD2784" s="5"/>
      <c r="AE2784" s="5"/>
      <c r="AF2784" s="5"/>
      <c r="AG2784" s="5"/>
      <c r="AH2784" s="5"/>
      <c r="AI2784" s="5"/>
      <c r="AJ2784" s="5"/>
      <c r="AK2784" s="5"/>
      <c r="AL2784" s="5"/>
      <c r="AM2784" s="5"/>
      <c r="AN2784" s="5"/>
      <c r="AO2784" s="5"/>
      <c r="AP2784" s="5" t="s">
        <v>1413</v>
      </c>
      <c r="AQ2784" s="4" t="s">
        <v>1414</v>
      </c>
      <c r="AR2784" s="5" t="s">
        <v>19</v>
      </c>
      <c r="AS2784" s="4" t="s">
        <v>1585</v>
      </c>
      <c r="AT2784" s="5" t="s">
        <v>1586</v>
      </c>
      <c r="AU2784" s="5" t="s">
        <v>41</v>
      </c>
      <c r="AV2784" s="4" t="s">
        <v>1587</v>
      </c>
      <c r="AW2784" s="5" t="s">
        <v>340</v>
      </c>
      <c r="AX2784" s="5" t="s">
        <v>5505</v>
      </c>
      <c r="AY2784" s="5" t="s">
        <v>5507</v>
      </c>
      <c r="AZ2784" s="5" t="s">
        <v>1357</v>
      </c>
      <c r="BA2784" s="4" t="s">
        <v>3688</v>
      </c>
      <c r="BB2784" s="5" t="s">
        <v>11113</v>
      </c>
      <c r="BC2784" s="4" t="s">
        <v>6898</v>
      </c>
      <c r="BD2784" s="5" t="s">
        <v>6902</v>
      </c>
      <c r="BE2784" s="5" t="s">
        <v>3</v>
      </c>
      <c r="BF2784" s="5" t="s">
        <v>1333</v>
      </c>
      <c r="BG2784" s="4" t="s">
        <v>6903</v>
      </c>
      <c r="BH2784" s="5" t="s">
        <v>1343</v>
      </c>
    </row>
    <row r="2785" spans="1:60" x14ac:dyDescent="0.25">
      <c r="A2785">
        <f t="shared" si="231"/>
        <v>96725</v>
      </c>
      <c r="B2785">
        <f t="shared" si="232"/>
        <v>50100350</v>
      </c>
      <c r="C2785" t="str">
        <f t="shared" si="233"/>
        <v>CC</v>
      </c>
      <c r="D2785" t="str">
        <f t="shared" si="230"/>
        <v>REGION GRAND OUEST</v>
      </c>
      <c r="E2785" s="12" t="str">
        <f t="shared" si="234"/>
        <v>TERRAIN</v>
      </c>
      <c r="F2785" s="4" t="s">
        <v>10416</v>
      </c>
      <c r="G2785" s="4" t="s">
        <v>2420</v>
      </c>
      <c r="H2785" s="5">
        <v>2</v>
      </c>
      <c r="I2785" s="5" t="s">
        <v>6943</v>
      </c>
      <c r="J2785" s="5"/>
      <c r="K2785" s="5"/>
      <c r="L2785" s="5"/>
      <c r="M2785" s="5" t="s">
        <v>1343</v>
      </c>
      <c r="N2785" s="5"/>
      <c r="O2785" s="5"/>
      <c r="P2785" s="5"/>
      <c r="Q2785" s="5"/>
      <c r="R2785" s="5"/>
      <c r="S2785" s="5"/>
      <c r="T2785" s="5"/>
      <c r="U2785" s="6">
        <v>45597</v>
      </c>
      <c r="V2785" s="5"/>
      <c r="W2785" s="4" t="s">
        <v>1329</v>
      </c>
      <c r="X2785" s="5"/>
      <c r="Y2785" s="5"/>
      <c r="Z2785" s="5"/>
      <c r="AA2785" s="4" t="s">
        <v>2417</v>
      </c>
      <c r="AB2785" s="5"/>
      <c r="AC2785" s="5"/>
      <c r="AD2785" s="5"/>
      <c r="AE2785" s="5"/>
      <c r="AF2785" s="5"/>
      <c r="AG2785" s="5"/>
      <c r="AH2785" s="5"/>
      <c r="AI2785" s="5"/>
      <c r="AJ2785" s="5"/>
      <c r="AK2785" s="5"/>
      <c r="AL2785" s="5"/>
      <c r="AM2785" s="5"/>
      <c r="AN2785" s="5"/>
      <c r="AO2785" s="5"/>
      <c r="AP2785" s="5" t="s">
        <v>1413</v>
      </c>
      <c r="AQ2785" s="4" t="s">
        <v>1414</v>
      </c>
      <c r="AR2785" s="5" t="s">
        <v>19</v>
      </c>
      <c r="AS2785" s="4" t="s">
        <v>1585</v>
      </c>
      <c r="AT2785" s="5" t="s">
        <v>1586</v>
      </c>
      <c r="AU2785" s="5" t="s">
        <v>41</v>
      </c>
      <c r="AV2785" s="4" t="s">
        <v>1587</v>
      </c>
      <c r="AW2785" s="5" t="s">
        <v>340</v>
      </c>
      <c r="AX2785" s="5" t="s">
        <v>2259</v>
      </c>
      <c r="AY2785" s="5" t="s">
        <v>2260</v>
      </c>
      <c r="AZ2785" s="5" t="s">
        <v>11</v>
      </c>
      <c r="BA2785" s="4" t="s">
        <v>2261</v>
      </c>
      <c r="BB2785" s="5" t="s">
        <v>2262</v>
      </c>
      <c r="BC2785" s="5" t="s">
        <v>2416</v>
      </c>
      <c r="BD2785" s="5" t="s">
        <v>2419</v>
      </c>
      <c r="BE2785" s="5" t="s">
        <v>71</v>
      </c>
      <c r="BF2785" s="5" t="s">
        <v>1333</v>
      </c>
      <c r="BG2785" s="4" t="s">
        <v>2420</v>
      </c>
      <c r="BH2785" s="5" t="s">
        <v>1343</v>
      </c>
    </row>
    <row r="2786" spans="1:60" x14ac:dyDescent="0.25">
      <c r="A2786">
        <f t="shared" si="231"/>
        <v>96719</v>
      </c>
      <c r="B2786">
        <f t="shared" si="232"/>
        <v>50100349</v>
      </c>
      <c r="C2786" t="str">
        <f t="shared" si="233"/>
        <v>CC</v>
      </c>
      <c r="D2786" t="str">
        <f t="shared" si="230"/>
        <v>REGION GRAND OUEST</v>
      </c>
      <c r="E2786" s="12" t="str">
        <f t="shared" si="234"/>
        <v>TERRAIN</v>
      </c>
      <c r="F2786" s="4" t="s">
        <v>10417</v>
      </c>
      <c r="G2786" s="4" t="s">
        <v>3758</v>
      </c>
      <c r="H2786" s="5">
        <v>2</v>
      </c>
      <c r="I2786" s="5" t="s">
        <v>6943</v>
      </c>
      <c r="J2786" s="5"/>
      <c r="K2786" s="5"/>
      <c r="L2786" s="5"/>
      <c r="M2786" s="5" t="s">
        <v>1343</v>
      </c>
      <c r="N2786" s="5"/>
      <c r="O2786" s="5"/>
      <c r="P2786" s="5"/>
      <c r="Q2786" s="5"/>
      <c r="R2786" s="5"/>
      <c r="S2786" s="5"/>
      <c r="T2786" s="5"/>
      <c r="U2786" s="6">
        <v>45597</v>
      </c>
      <c r="V2786" s="5"/>
      <c r="W2786" s="4" t="s">
        <v>1329</v>
      </c>
      <c r="X2786" s="5"/>
      <c r="Y2786" s="5"/>
      <c r="Z2786" s="5"/>
      <c r="AA2786" s="4" t="s">
        <v>3756</v>
      </c>
      <c r="AB2786" s="5"/>
      <c r="AC2786" s="5"/>
      <c r="AD2786" s="5"/>
      <c r="AE2786" s="5"/>
      <c r="AF2786" s="5"/>
      <c r="AG2786" s="5"/>
      <c r="AH2786" s="5"/>
      <c r="AI2786" s="5"/>
      <c r="AJ2786" s="5"/>
      <c r="AK2786" s="5"/>
      <c r="AL2786" s="5"/>
      <c r="AM2786" s="5"/>
      <c r="AN2786" s="5"/>
      <c r="AO2786" s="5"/>
      <c r="AP2786" s="5" t="s">
        <v>1413</v>
      </c>
      <c r="AQ2786" s="4" t="s">
        <v>1414</v>
      </c>
      <c r="AR2786" s="5" t="s">
        <v>19</v>
      </c>
      <c r="AS2786" s="4" t="s">
        <v>1585</v>
      </c>
      <c r="AT2786" s="5" t="s">
        <v>1586</v>
      </c>
      <c r="AU2786" s="5" t="s">
        <v>41</v>
      </c>
      <c r="AV2786" s="4" t="s">
        <v>1587</v>
      </c>
      <c r="AW2786" s="5" t="s">
        <v>340</v>
      </c>
      <c r="AX2786" s="5" t="s">
        <v>2259</v>
      </c>
      <c r="AY2786" s="5" t="s">
        <v>2260</v>
      </c>
      <c r="AZ2786" s="5" t="s">
        <v>11</v>
      </c>
      <c r="BA2786" s="4" t="s">
        <v>2261</v>
      </c>
      <c r="BB2786" s="5" t="s">
        <v>2262</v>
      </c>
      <c r="BC2786" s="4" t="s">
        <v>3753</v>
      </c>
      <c r="BD2786" s="5" t="s">
        <v>3757</v>
      </c>
      <c r="BE2786" s="5" t="s">
        <v>25</v>
      </c>
      <c r="BF2786" s="5" t="s">
        <v>1333</v>
      </c>
      <c r="BG2786" s="4" t="s">
        <v>3758</v>
      </c>
      <c r="BH2786" s="5" t="s">
        <v>1343</v>
      </c>
    </row>
    <row r="2787" spans="1:60" x14ac:dyDescent="0.25">
      <c r="A2787">
        <f t="shared" si="231"/>
        <v>96712</v>
      </c>
      <c r="B2787">
        <f t="shared" si="232"/>
        <v>50100348</v>
      </c>
      <c r="C2787" t="str">
        <f t="shared" si="233"/>
        <v>CC</v>
      </c>
      <c r="D2787" t="str">
        <f t="shared" si="230"/>
        <v>REGION GRAND OUEST</v>
      </c>
      <c r="E2787" s="12" t="str">
        <f t="shared" si="234"/>
        <v>TERRAIN</v>
      </c>
      <c r="F2787" s="4" t="s">
        <v>10418</v>
      </c>
      <c r="G2787" s="4" t="s">
        <v>10419</v>
      </c>
      <c r="H2787" s="5">
        <v>2</v>
      </c>
      <c r="I2787" s="5" t="s">
        <v>6943</v>
      </c>
      <c r="J2787" s="5"/>
      <c r="K2787" s="5"/>
      <c r="L2787" s="5"/>
      <c r="M2787" s="5" t="s">
        <v>1343</v>
      </c>
      <c r="N2787" s="5"/>
      <c r="O2787" s="5"/>
      <c r="P2787" s="5"/>
      <c r="Q2787" s="5"/>
      <c r="R2787" s="5"/>
      <c r="S2787" s="5"/>
      <c r="T2787" s="5"/>
      <c r="U2787" s="6">
        <v>45627</v>
      </c>
      <c r="V2787" s="5"/>
      <c r="W2787" s="4" t="s">
        <v>1329</v>
      </c>
      <c r="X2787" s="5"/>
      <c r="Y2787" s="5"/>
      <c r="Z2787" s="5"/>
      <c r="AA2787" s="4" t="s">
        <v>10420</v>
      </c>
      <c r="AB2787" s="5"/>
      <c r="AC2787" s="5"/>
      <c r="AD2787" s="5"/>
      <c r="AE2787" s="5"/>
      <c r="AF2787" s="5"/>
      <c r="AG2787" s="5"/>
      <c r="AH2787" s="5"/>
      <c r="AI2787" s="5"/>
      <c r="AJ2787" s="5"/>
      <c r="AK2787" s="5"/>
      <c r="AL2787" s="5"/>
      <c r="AM2787" s="5"/>
      <c r="AN2787" s="5"/>
      <c r="AO2787" s="5"/>
      <c r="AP2787" s="5" t="s">
        <v>1413</v>
      </c>
      <c r="AQ2787" s="4" t="s">
        <v>1414</v>
      </c>
      <c r="AR2787" s="5" t="s">
        <v>19</v>
      </c>
      <c r="AS2787" s="4" t="s">
        <v>1585</v>
      </c>
      <c r="AT2787" s="5" t="s">
        <v>1586</v>
      </c>
      <c r="AU2787" s="5" t="s">
        <v>41</v>
      </c>
      <c r="AV2787" s="4" t="s">
        <v>1587</v>
      </c>
      <c r="AW2787" s="5" t="s">
        <v>340</v>
      </c>
      <c r="AX2787" s="5" t="s">
        <v>5505</v>
      </c>
      <c r="AY2787" s="5" t="s">
        <v>5507</v>
      </c>
      <c r="AZ2787" s="5" t="s">
        <v>1357</v>
      </c>
      <c r="BA2787" s="4" t="s">
        <v>3688</v>
      </c>
      <c r="BB2787" s="5" t="s">
        <v>11113</v>
      </c>
      <c r="BC2787" s="4"/>
      <c r="BD2787" s="5"/>
      <c r="BE2787" s="5"/>
      <c r="BF2787" s="5"/>
      <c r="BG2787" s="4" t="s">
        <v>10419</v>
      </c>
      <c r="BH2787" s="5" t="s">
        <v>1343</v>
      </c>
    </row>
    <row r="2788" spans="1:60" x14ac:dyDescent="0.25">
      <c r="A2788">
        <f t="shared" si="231"/>
        <v>96709</v>
      </c>
      <c r="B2788">
        <f t="shared" si="232"/>
        <v>50100347</v>
      </c>
      <c r="C2788" t="str">
        <f t="shared" si="233"/>
        <v>CC</v>
      </c>
      <c r="D2788" t="str">
        <f t="shared" si="230"/>
        <v>REGION GRAND OUEST</v>
      </c>
      <c r="E2788" s="12" t="str">
        <f t="shared" si="234"/>
        <v>TERRAIN</v>
      </c>
      <c r="F2788" s="4" t="s">
        <v>10421</v>
      </c>
      <c r="G2788" s="4" t="s">
        <v>6401</v>
      </c>
      <c r="H2788" s="5">
        <v>2</v>
      </c>
      <c r="I2788" s="5" t="s">
        <v>6943</v>
      </c>
      <c r="J2788" s="5"/>
      <c r="K2788" s="5"/>
      <c r="L2788" s="5"/>
      <c r="M2788" s="5" t="s">
        <v>1343</v>
      </c>
      <c r="N2788" s="5"/>
      <c r="O2788" s="5"/>
      <c r="P2788" s="5"/>
      <c r="Q2788" s="5"/>
      <c r="R2788" s="5"/>
      <c r="S2788" s="5"/>
      <c r="T2788" s="5"/>
      <c r="U2788" s="6">
        <v>45597</v>
      </c>
      <c r="V2788" s="5"/>
      <c r="W2788" s="4" t="s">
        <v>1329</v>
      </c>
      <c r="X2788" s="5"/>
      <c r="Y2788" s="5"/>
      <c r="Z2788" s="5"/>
      <c r="AA2788" s="4" t="s">
        <v>6398</v>
      </c>
      <c r="AB2788" s="5"/>
      <c r="AC2788" s="5"/>
      <c r="AD2788" s="5"/>
      <c r="AE2788" s="5"/>
      <c r="AF2788" s="5"/>
      <c r="AG2788" s="5"/>
      <c r="AH2788" s="5"/>
      <c r="AI2788" s="5"/>
      <c r="AJ2788" s="5"/>
      <c r="AK2788" s="5"/>
      <c r="AL2788" s="5"/>
      <c r="AM2788" s="5"/>
      <c r="AN2788" s="5"/>
      <c r="AO2788" s="5"/>
      <c r="AP2788" s="5" t="s">
        <v>1413</v>
      </c>
      <c r="AQ2788" s="4" t="s">
        <v>1414</v>
      </c>
      <c r="AR2788" s="5" t="s">
        <v>19</v>
      </c>
      <c r="AS2788" s="4" t="s">
        <v>1585</v>
      </c>
      <c r="AT2788" s="5" t="s">
        <v>1586</v>
      </c>
      <c r="AU2788" s="5" t="s">
        <v>41</v>
      </c>
      <c r="AV2788" s="4" t="s">
        <v>1587</v>
      </c>
      <c r="AW2788" s="5" t="s">
        <v>340</v>
      </c>
      <c r="AX2788" s="5" t="s">
        <v>2259</v>
      </c>
      <c r="AY2788" s="5" t="s">
        <v>2260</v>
      </c>
      <c r="AZ2788" s="5" t="s">
        <v>11</v>
      </c>
      <c r="BA2788" s="4" t="s">
        <v>2261</v>
      </c>
      <c r="BB2788" s="5" t="s">
        <v>2262</v>
      </c>
      <c r="BC2788" s="4" t="s">
        <v>6397</v>
      </c>
      <c r="BD2788" s="5" t="s">
        <v>6400</v>
      </c>
      <c r="BE2788" s="5" t="s">
        <v>25</v>
      </c>
      <c r="BF2788" s="5" t="s">
        <v>1333</v>
      </c>
      <c r="BG2788" s="4" t="s">
        <v>6401</v>
      </c>
      <c r="BH2788" s="5" t="s">
        <v>1343</v>
      </c>
    </row>
    <row r="2789" spans="1:60" x14ac:dyDescent="0.25">
      <c r="A2789">
        <f t="shared" si="231"/>
        <v>96708</v>
      </c>
      <c r="B2789">
        <f t="shared" si="232"/>
        <v>50100346</v>
      </c>
      <c r="C2789" t="str">
        <f t="shared" si="233"/>
        <v>CC</v>
      </c>
      <c r="D2789" t="str">
        <f t="shared" si="230"/>
        <v>REGION GRAND OUEST</v>
      </c>
      <c r="E2789" s="12" t="str">
        <f t="shared" si="234"/>
        <v>TERRAIN</v>
      </c>
      <c r="F2789" s="4" t="s">
        <v>10422</v>
      </c>
      <c r="G2789" s="4" t="s">
        <v>3400</v>
      </c>
      <c r="H2789" s="5">
        <v>2</v>
      </c>
      <c r="I2789" s="5" t="s">
        <v>6943</v>
      </c>
      <c r="J2789" s="5"/>
      <c r="K2789" s="5"/>
      <c r="L2789" s="5"/>
      <c r="M2789" s="5" t="s">
        <v>1343</v>
      </c>
      <c r="N2789" s="5"/>
      <c r="O2789" s="5"/>
      <c r="P2789" s="5"/>
      <c r="Q2789" s="5"/>
      <c r="R2789" s="5"/>
      <c r="S2789" s="5"/>
      <c r="T2789" s="5"/>
      <c r="U2789" s="6">
        <v>45597</v>
      </c>
      <c r="V2789" s="5"/>
      <c r="W2789" s="4" t="s">
        <v>1329</v>
      </c>
      <c r="X2789" s="5"/>
      <c r="Y2789" s="5"/>
      <c r="Z2789" s="5"/>
      <c r="AA2789" s="4" t="s">
        <v>3397</v>
      </c>
      <c r="AB2789" s="5"/>
      <c r="AC2789" s="5"/>
      <c r="AD2789" s="5"/>
      <c r="AE2789" s="5"/>
      <c r="AF2789" s="5"/>
      <c r="AG2789" s="5"/>
      <c r="AH2789" s="5"/>
      <c r="AI2789" s="5"/>
      <c r="AJ2789" s="5"/>
      <c r="AK2789" s="5"/>
      <c r="AL2789" s="5"/>
      <c r="AM2789" s="5"/>
      <c r="AN2789" s="5"/>
      <c r="AO2789" s="5"/>
      <c r="AP2789" s="5" t="s">
        <v>1413</v>
      </c>
      <c r="AQ2789" s="4" t="s">
        <v>1414</v>
      </c>
      <c r="AR2789" s="5" t="s">
        <v>19</v>
      </c>
      <c r="AS2789" s="4" t="s">
        <v>1585</v>
      </c>
      <c r="AT2789" s="5" t="s">
        <v>1586</v>
      </c>
      <c r="AU2789" s="5" t="s">
        <v>41</v>
      </c>
      <c r="AV2789" s="4" t="s">
        <v>1587</v>
      </c>
      <c r="AW2789" s="5" t="s">
        <v>340</v>
      </c>
      <c r="AX2789" s="5" t="s">
        <v>2259</v>
      </c>
      <c r="AY2789" s="5" t="s">
        <v>2260</v>
      </c>
      <c r="AZ2789" s="5" t="s">
        <v>11</v>
      </c>
      <c r="BA2789" s="4" t="s">
        <v>2261</v>
      </c>
      <c r="BB2789" s="5" t="s">
        <v>2262</v>
      </c>
      <c r="BC2789" s="4" t="s">
        <v>3396</v>
      </c>
      <c r="BD2789" s="5" t="s">
        <v>3399</v>
      </c>
      <c r="BE2789" s="5" t="s">
        <v>25</v>
      </c>
      <c r="BF2789" s="5" t="s">
        <v>1333</v>
      </c>
      <c r="BG2789" s="4" t="s">
        <v>3400</v>
      </c>
      <c r="BH2789" s="5" t="s">
        <v>1343</v>
      </c>
    </row>
    <row r="2790" spans="1:60" x14ac:dyDescent="0.25">
      <c r="A2790">
        <f t="shared" si="231"/>
        <v>96707</v>
      </c>
      <c r="B2790">
        <f t="shared" si="232"/>
        <v>50100345</v>
      </c>
      <c r="C2790" t="str">
        <f t="shared" si="233"/>
        <v>CC</v>
      </c>
      <c r="D2790" t="str">
        <f t="shared" si="230"/>
        <v>REGION GRAND OUEST</v>
      </c>
      <c r="E2790" s="12" t="str">
        <f t="shared" si="234"/>
        <v>TERRAIN</v>
      </c>
      <c r="F2790" s="4" t="s">
        <v>10423</v>
      </c>
      <c r="G2790" s="4" t="s">
        <v>10424</v>
      </c>
      <c r="H2790" s="5">
        <v>2</v>
      </c>
      <c r="I2790" s="5" t="s">
        <v>6943</v>
      </c>
      <c r="J2790" s="5"/>
      <c r="K2790" s="5"/>
      <c r="L2790" s="5"/>
      <c r="M2790" s="5" t="s">
        <v>1343</v>
      </c>
      <c r="N2790" s="5"/>
      <c r="O2790" s="5"/>
      <c r="P2790" s="5"/>
      <c r="Q2790" s="5"/>
      <c r="R2790" s="5"/>
      <c r="S2790" s="5"/>
      <c r="T2790" s="5"/>
      <c r="U2790" s="6">
        <v>45597</v>
      </c>
      <c r="V2790" s="5"/>
      <c r="W2790" s="4" t="s">
        <v>1329</v>
      </c>
      <c r="X2790" s="5"/>
      <c r="Y2790" s="5"/>
      <c r="Z2790" s="5"/>
      <c r="AA2790" s="4" t="s">
        <v>10425</v>
      </c>
      <c r="AB2790" s="5"/>
      <c r="AC2790" s="5"/>
      <c r="AD2790" s="5"/>
      <c r="AE2790" s="5"/>
      <c r="AF2790" s="5"/>
      <c r="AG2790" s="5"/>
      <c r="AH2790" s="5"/>
      <c r="AI2790" s="5"/>
      <c r="AJ2790" s="5"/>
      <c r="AK2790" s="5"/>
      <c r="AL2790" s="5"/>
      <c r="AM2790" s="5"/>
      <c r="AN2790" s="5"/>
      <c r="AO2790" s="5"/>
      <c r="AP2790" s="5" t="s">
        <v>1413</v>
      </c>
      <c r="AQ2790" s="4" t="s">
        <v>1414</v>
      </c>
      <c r="AR2790" s="5" t="s">
        <v>19</v>
      </c>
      <c r="AS2790" s="4" t="s">
        <v>1585</v>
      </c>
      <c r="AT2790" s="5" t="s">
        <v>1586</v>
      </c>
      <c r="AU2790" s="5" t="s">
        <v>41</v>
      </c>
      <c r="AV2790" s="4" t="s">
        <v>1587</v>
      </c>
      <c r="AW2790" s="5" t="s">
        <v>340</v>
      </c>
      <c r="AX2790" s="5" t="s">
        <v>2259</v>
      </c>
      <c r="AY2790" s="5" t="s">
        <v>2260</v>
      </c>
      <c r="AZ2790" s="5" t="s">
        <v>11</v>
      </c>
      <c r="BA2790" s="4" t="s">
        <v>2261</v>
      </c>
      <c r="BB2790" s="5" t="s">
        <v>2262</v>
      </c>
      <c r="BC2790" s="4" t="s">
        <v>10426</v>
      </c>
      <c r="BD2790" s="5" t="s">
        <v>10427</v>
      </c>
      <c r="BE2790" s="5" t="s">
        <v>25</v>
      </c>
      <c r="BF2790" s="5" t="s">
        <v>1333</v>
      </c>
      <c r="BG2790" s="4" t="s">
        <v>10424</v>
      </c>
      <c r="BH2790" s="5" t="s">
        <v>1343</v>
      </c>
    </row>
    <row r="2791" spans="1:60" x14ac:dyDescent="0.25">
      <c r="A2791">
        <f t="shared" si="231"/>
        <v>96704</v>
      </c>
      <c r="B2791">
        <f t="shared" si="232"/>
        <v>50100344</v>
      </c>
      <c r="C2791" t="str">
        <f t="shared" si="233"/>
        <v>CC</v>
      </c>
      <c r="D2791" t="str">
        <f t="shared" si="230"/>
        <v>REGION GRAND OUEST</v>
      </c>
      <c r="E2791" s="12" t="str">
        <f t="shared" si="234"/>
        <v>TERRAIN</v>
      </c>
      <c r="F2791" s="4" t="s">
        <v>10428</v>
      </c>
      <c r="G2791" s="4" t="s">
        <v>10429</v>
      </c>
      <c r="H2791" s="5">
        <v>2</v>
      </c>
      <c r="I2791" s="5" t="s">
        <v>6943</v>
      </c>
      <c r="J2791" s="5"/>
      <c r="K2791" s="5"/>
      <c r="L2791" s="5"/>
      <c r="M2791" s="5" t="s">
        <v>1343</v>
      </c>
      <c r="N2791" s="5"/>
      <c r="O2791" s="5"/>
      <c r="P2791" s="5"/>
      <c r="Q2791" s="5"/>
      <c r="R2791" s="5"/>
      <c r="S2791" s="5"/>
      <c r="T2791" s="5"/>
      <c r="U2791" s="6">
        <v>45597</v>
      </c>
      <c r="V2791" s="5"/>
      <c r="W2791" s="4" t="s">
        <v>1329</v>
      </c>
      <c r="X2791" s="5"/>
      <c r="Y2791" s="5"/>
      <c r="Z2791" s="5"/>
      <c r="AA2791" s="4" t="s">
        <v>10430</v>
      </c>
      <c r="AB2791" s="5"/>
      <c r="AC2791" s="5"/>
      <c r="AD2791" s="5"/>
      <c r="AE2791" s="5"/>
      <c r="AF2791" s="5"/>
      <c r="AG2791" s="5"/>
      <c r="AH2791" s="5"/>
      <c r="AI2791" s="5"/>
      <c r="AJ2791" s="5"/>
      <c r="AK2791" s="5"/>
      <c r="AL2791" s="5"/>
      <c r="AM2791" s="5"/>
      <c r="AN2791" s="5"/>
      <c r="AO2791" s="5"/>
      <c r="AP2791" s="5" t="s">
        <v>1413</v>
      </c>
      <c r="AQ2791" s="4" t="s">
        <v>1414</v>
      </c>
      <c r="AR2791" s="5" t="s">
        <v>19</v>
      </c>
      <c r="AS2791" s="4" t="s">
        <v>1585</v>
      </c>
      <c r="AT2791" s="5" t="s">
        <v>1586</v>
      </c>
      <c r="AU2791" s="5" t="s">
        <v>41</v>
      </c>
      <c r="AV2791" s="4" t="s">
        <v>1587</v>
      </c>
      <c r="AW2791" s="5" t="s">
        <v>340</v>
      </c>
      <c r="AX2791" s="5" t="s">
        <v>2259</v>
      </c>
      <c r="AY2791" s="5" t="s">
        <v>2260</v>
      </c>
      <c r="AZ2791" s="5" t="s">
        <v>11</v>
      </c>
      <c r="BA2791" s="4" t="s">
        <v>2261</v>
      </c>
      <c r="BB2791" s="5" t="s">
        <v>2262</v>
      </c>
      <c r="BC2791" s="4"/>
      <c r="BD2791" s="5"/>
      <c r="BE2791" s="5"/>
      <c r="BF2791" s="5"/>
      <c r="BG2791" s="4" t="s">
        <v>10429</v>
      </c>
      <c r="BH2791" s="5" t="s">
        <v>1343</v>
      </c>
    </row>
    <row r="2792" spans="1:60" x14ac:dyDescent="0.25">
      <c r="A2792">
        <f t="shared" si="231"/>
        <v>96678</v>
      </c>
      <c r="B2792">
        <f t="shared" si="232"/>
        <v>50100343</v>
      </c>
      <c r="C2792" t="str">
        <f t="shared" si="233"/>
        <v>CC</v>
      </c>
      <c r="D2792" t="str">
        <f t="shared" si="230"/>
        <v>REGION CENTRE EST</v>
      </c>
      <c r="E2792" s="12" t="str">
        <f t="shared" si="234"/>
        <v>TERRAIN</v>
      </c>
      <c r="F2792" s="4" t="s">
        <v>10431</v>
      </c>
      <c r="G2792" s="4" t="s">
        <v>1384</v>
      </c>
      <c r="H2792" s="5">
        <v>2</v>
      </c>
      <c r="I2792" s="5" t="s">
        <v>6943</v>
      </c>
      <c r="J2792" s="5"/>
      <c r="K2792" s="5"/>
      <c r="L2792" s="5"/>
      <c r="M2792" s="5" t="s">
        <v>1343</v>
      </c>
      <c r="N2792" s="5"/>
      <c r="O2792" s="5"/>
      <c r="P2792" s="5"/>
      <c r="Q2792" s="5"/>
      <c r="R2792" s="5"/>
      <c r="S2792" s="5"/>
      <c r="T2792" s="5"/>
      <c r="U2792" s="6">
        <v>45627</v>
      </c>
      <c r="V2792" s="5"/>
      <c r="W2792" s="4" t="s">
        <v>1329</v>
      </c>
      <c r="X2792" s="5"/>
      <c r="Y2792" s="5"/>
      <c r="Z2792" s="5"/>
      <c r="AA2792" s="4" t="s">
        <v>1374</v>
      </c>
      <c r="AB2792" s="5"/>
      <c r="AC2792" s="5"/>
      <c r="AD2792" s="5"/>
      <c r="AE2792" s="5"/>
      <c r="AF2792" s="5"/>
      <c r="AG2792" s="5"/>
      <c r="AH2792" s="5"/>
      <c r="AI2792" s="5"/>
      <c r="AJ2792" s="5"/>
      <c r="AK2792" s="5"/>
      <c r="AL2792" s="5"/>
      <c r="AM2792" s="5"/>
      <c r="AN2792" s="5"/>
      <c r="AO2792" s="5"/>
      <c r="AP2792" s="5" t="s">
        <v>1536</v>
      </c>
      <c r="AQ2792" s="4" t="s">
        <v>12479</v>
      </c>
      <c r="AR2792" s="5" t="s">
        <v>12480</v>
      </c>
      <c r="AS2792" s="4" t="s">
        <v>1376</v>
      </c>
      <c r="AT2792" s="5" t="s">
        <v>1377</v>
      </c>
      <c r="AU2792" s="5" t="s">
        <v>41</v>
      </c>
      <c r="AV2792" s="4" t="s">
        <v>1378</v>
      </c>
      <c r="AW2792" s="5" t="s">
        <v>47</v>
      </c>
      <c r="AX2792" s="5" t="s">
        <v>1379</v>
      </c>
      <c r="AY2792" s="5" t="s">
        <v>1380</v>
      </c>
      <c r="AZ2792" s="5" t="s">
        <v>11</v>
      </c>
      <c r="BA2792" s="4" t="s">
        <v>1381</v>
      </c>
      <c r="BB2792" s="5" t="s">
        <v>1382</v>
      </c>
      <c r="BC2792" s="4" t="s">
        <v>1373</v>
      </c>
      <c r="BD2792" s="5" t="s">
        <v>1383</v>
      </c>
      <c r="BE2792" s="5" t="s">
        <v>25</v>
      </c>
      <c r="BF2792" s="5" t="s">
        <v>1333</v>
      </c>
      <c r="BG2792" s="4" t="s">
        <v>1384</v>
      </c>
      <c r="BH2792" s="5" t="s">
        <v>1343</v>
      </c>
    </row>
    <row r="2793" spans="1:60" x14ac:dyDescent="0.25">
      <c r="A2793">
        <f t="shared" si="231"/>
        <v>96675</v>
      </c>
      <c r="B2793">
        <f t="shared" si="232"/>
        <v>50100342</v>
      </c>
      <c r="C2793" t="str">
        <f t="shared" si="233"/>
        <v>CC</v>
      </c>
      <c r="D2793" t="str">
        <f t="shared" si="230"/>
        <v>REGION CENTRE EST</v>
      </c>
      <c r="E2793" s="12" t="str">
        <f t="shared" si="234"/>
        <v>TERRAIN</v>
      </c>
      <c r="F2793" s="4" t="s">
        <v>10432</v>
      </c>
      <c r="G2793" s="4" t="s">
        <v>5015</v>
      </c>
      <c r="H2793" s="5">
        <v>2</v>
      </c>
      <c r="I2793" s="5" t="s">
        <v>6943</v>
      </c>
      <c r="J2793" s="5"/>
      <c r="K2793" s="5"/>
      <c r="L2793" s="5"/>
      <c r="M2793" s="5" t="s">
        <v>1343</v>
      </c>
      <c r="N2793" s="5"/>
      <c r="O2793" s="5"/>
      <c r="P2793" s="5"/>
      <c r="Q2793" s="5"/>
      <c r="R2793" s="5"/>
      <c r="S2793" s="5"/>
      <c r="T2793" s="5"/>
      <c r="U2793" s="6">
        <v>45627</v>
      </c>
      <c r="V2793" s="5"/>
      <c r="W2793" s="4" t="s">
        <v>1329</v>
      </c>
      <c r="X2793" s="5"/>
      <c r="Y2793" s="5"/>
      <c r="Z2793" s="5"/>
      <c r="AA2793" s="4" t="s">
        <v>5012</v>
      </c>
      <c r="AB2793" s="5"/>
      <c r="AC2793" s="5"/>
      <c r="AD2793" s="5"/>
      <c r="AE2793" s="5"/>
      <c r="AF2793" s="5"/>
      <c r="AG2793" s="5"/>
      <c r="AH2793" s="5"/>
      <c r="AI2793" s="5"/>
      <c r="AJ2793" s="5"/>
      <c r="AK2793" s="5"/>
      <c r="AL2793" s="5"/>
      <c r="AM2793" s="5"/>
      <c r="AN2793" s="5"/>
      <c r="AO2793" s="5"/>
      <c r="AP2793" s="5" t="s">
        <v>1536</v>
      </c>
      <c r="AQ2793" s="4" t="s">
        <v>12479</v>
      </c>
      <c r="AR2793" s="5" t="s">
        <v>12480</v>
      </c>
      <c r="AS2793" s="4" t="s">
        <v>1376</v>
      </c>
      <c r="AT2793" s="5" t="s">
        <v>1377</v>
      </c>
      <c r="AU2793" s="5" t="s">
        <v>41</v>
      </c>
      <c r="AV2793" s="4" t="s">
        <v>1378</v>
      </c>
      <c r="AW2793" s="5" t="s">
        <v>47</v>
      </c>
      <c r="AX2793" s="5" t="s">
        <v>1379</v>
      </c>
      <c r="AY2793" s="5" t="s">
        <v>1380</v>
      </c>
      <c r="AZ2793" s="5" t="s">
        <v>11</v>
      </c>
      <c r="BA2793" s="4" t="s">
        <v>1381</v>
      </c>
      <c r="BB2793" s="5" t="s">
        <v>1382</v>
      </c>
      <c r="BC2793" s="4" t="s">
        <v>5010</v>
      </c>
      <c r="BD2793" s="5" t="s">
        <v>5014</v>
      </c>
      <c r="BE2793" s="5" t="s">
        <v>245</v>
      </c>
      <c r="BF2793" s="5" t="s">
        <v>1333</v>
      </c>
      <c r="BG2793" s="4" t="s">
        <v>5015</v>
      </c>
      <c r="BH2793" s="5" t="s">
        <v>1343</v>
      </c>
    </row>
    <row r="2794" spans="1:60" x14ac:dyDescent="0.25">
      <c r="A2794">
        <f t="shared" si="231"/>
        <v>96673</v>
      </c>
      <c r="B2794">
        <f t="shared" si="232"/>
        <v>50100341</v>
      </c>
      <c r="C2794" t="str">
        <f t="shared" si="233"/>
        <v>CC</v>
      </c>
      <c r="D2794" t="str">
        <f t="shared" si="230"/>
        <v>REGION CENTRE EST</v>
      </c>
      <c r="E2794" s="12" t="str">
        <f t="shared" si="234"/>
        <v>TERRAIN</v>
      </c>
      <c r="F2794" s="4" t="s">
        <v>10433</v>
      </c>
      <c r="G2794" s="4" t="s">
        <v>10434</v>
      </c>
      <c r="H2794" s="5">
        <v>2</v>
      </c>
      <c r="I2794" s="5" t="s">
        <v>6943</v>
      </c>
      <c r="J2794" s="5"/>
      <c r="K2794" s="5"/>
      <c r="L2794" s="5"/>
      <c r="M2794" s="5" t="s">
        <v>1343</v>
      </c>
      <c r="N2794" s="5"/>
      <c r="O2794" s="5"/>
      <c r="P2794" s="5"/>
      <c r="Q2794" s="5"/>
      <c r="R2794" s="5"/>
      <c r="S2794" s="5"/>
      <c r="T2794" s="5"/>
      <c r="U2794" s="6">
        <v>45627</v>
      </c>
      <c r="V2794" s="5"/>
      <c r="W2794" s="4" t="s">
        <v>1329</v>
      </c>
      <c r="X2794" s="5"/>
      <c r="Y2794" s="5"/>
      <c r="Z2794" s="5"/>
      <c r="AA2794" s="4" t="s">
        <v>2820</v>
      </c>
      <c r="AB2794" s="5"/>
      <c r="AC2794" s="5"/>
      <c r="AD2794" s="5"/>
      <c r="AE2794" s="5"/>
      <c r="AF2794" s="5"/>
      <c r="AG2794" s="5"/>
      <c r="AH2794" s="5"/>
      <c r="AI2794" s="5"/>
      <c r="AJ2794" s="5"/>
      <c r="AK2794" s="5"/>
      <c r="AL2794" s="5"/>
      <c r="AM2794" s="5"/>
      <c r="AN2794" s="5"/>
      <c r="AO2794" s="5"/>
      <c r="AP2794" s="5" t="s">
        <v>1536</v>
      </c>
      <c r="AQ2794" s="4" t="s">
        <v>12479</v>
      </c>
      <c r="AR2794" s="5" t="s">
        <v>12480</v>
      </c>
      <c r="AS2794" s="4" t="s">
        <v>1376</v>
      </c>
      <c r="AT2794" s="5" t="s">
        <v>1377</v>
      </c>
      <c r="AU2794" s="5" t="s">
        <v>41</v>
      </c>
      <c r="AV2794" s="4" t="s">
        <v>1378</v>
      </c>
      <c r="AW2794" s="5" t="s">
        <v>47</v>
      </c>
      <c r="AX2794" s="5" t="s">
        <v>1379</v>
      </c>
      <c r="AY2794" s="5" t="s">
        <v>1380</v>
      </c>
      <c r="AZ2794" s="5" t="s">
        <v>11</v>
      </c>
      <c r="BA2794" s="4" t="s">
        <v>1381</v>
      </c>
      <c r="BB2794" s="5" t="s">
        <v>1382</v>
      </c>
      <c r="BC2794" s="4"/>
      <c r="BD2794" s="5"/>
      <c r="BE2794" s="5"/>
      <c r="BF2794" s="5"/>
      <c r="BG2794" s="4" t="s">
        <v>10434</v>
      </c>
      <c r="BH2794" s="5" t="s">
        <v>1343</v>
      </c>
    </row>
    <row r="2795" spans="1:60" x14ac:dyDescent="0.25">
      <c r="A2795">
        <f t="shared" si="231"/>
        <v>96668</v>
      </c>
      <c r="B2795">
        <f t="shared" si="232"/>
        <v>50100340</v>
      </c>
      <c r="C2795" t="str">
        <f t="shared" si="233"/>
        <v>CC</v>
      </c>
      <c r="D2795" t="str">
        <f t="shared" si="230"/>
        <v>REGION CENTRE EST</v>
      </c>
      <c r="E2795" s="12" t="str">
        <f t="shared" si="234"/>
        <v>TERRAIN</v>
      </c>
      <c r="F2795" s="4" t="s">
        <v>10435</v>
      </c>
      <c r="G2795" s="4" t="s">
        <v>10436</v>
      </c>
      <c r="H2795" s="5">
        <v>2</v>
      </c>
      <c r="I2795" s="5" t="s">
        <v>6943</v>
      </c>
      <c r="J2795" s="5"/>
      <c r="K2795" s="5"/>
      <c r="L2795" s="5"/>
      <c r="M2795" s="5" t="s">
        <v>1343</v>
      </c>
      <c r="N2795" s="5"/>
      <c r="O2795" s="5"/>
      <c r="P2795" s="5"/>
      <c r="Q2795" s="5"/>
      <c r="R2795" s="5"/>
      <c r="S2795" s="5"/>
      <c r="T2795" s="5"/>
      <c r="U2795" s="6">
        <v>45627</v>
      </c>
      <c r="V2795" s="5"/>
      <c r="W2795" s="4" t="s">
        <v>1329</v>
      </c>
      <c r="X2795" s="5"/>
      <c r="Y2795" s="5"/>
      <c r="Z2795" s="5"/>
      <c r="AA2795" s="4" t="s">
        <v>2674</v>
      </c>
      <c r="AB2795" s="5"/>
      <c r="AC2795" s="5"/>
      <c r="AD2795" s="5"/>
      <c r="AE2795" s="5"/>
      <c r="AF2795" s="5"/>
      <c r="AG2795" s="5"/>
      <c r="AH2795" s="5"/>
      <c r="AI2795" s="5"/>
      <c r="AJ2795" s="5"/>
      <c r="AK2795" s="5"/>
      <c r="AL2795" s="5"/>
      <c r="AM2795" s="5"/>
      <c r="AN2795" s="5"/>
      <c r="AO2795" s="5"/>
      <c r="AP2795" s="5" t="s">
        <v>1536</v>
      </c>
      <c r="AQ2795" s="4" t="s">
        <v>12479</v>
      </c>
      <c r="AR2795" s="5" t="s">
        <v>12480</v>
      </c>
      <c r="AS2795" s="4" t="s">
        <v>1376</v>
      </c>
      <c r="AT2795" s="5" t="s">
        <v>1377</v>
      </c>
      <c r="AU2795" s="5" t="s">
        <v>41</v>
      </c>
      <c r="AV2795" s="4" t="s">
        <v>1378</v>
      </c>
      <c r="AW2795" s="5" t="s">
        <v>47</v>
      </c>
      <c r="AX2795" s="5" t="s">
        <v>1379</v>
      </c>
      <c r="AY2795" s="5" t="s">
        <v>1380</v>
      </c>
      <c r="AZ2795" s="5" t="s">
        <v>11</v>
      </c>
      <c r="BA2795" s="4" t="s">
        <v>1381</v>
      </c>
      <c r="BB2795" s="5" t="s">
        <v>1382</v>
      </c>
      <c r="BC2795" s="4"/>
      <c r="BD2795" s="5"/>
      <c r="BE2795" s="5"/>
      <c r="BF2795" s="5"/>
      <c r="BG2795" s="4" t="s">
        <v>10436</v>
      </c>
      <c r="BH2795" s="5" t="s">
        <v>1343</v>
      </c>
    </row>
    <row r="2796" spans="1:60" x14ac:dyDescent="0.25">
      <c r="A2796">
        <f t="shared" si="231"/>
        <v>96656</v>
      </c>
      <c r="B2796">
        <f t="shared" si="232"/>
        <v>50100339</v>
      </c>
      <c r="C2796" t="str">
        <f t="shared" si="233"/>
        <v>CC</v>
      </c>
      <c r="D2796" t="str">
        <f t="shared" si="230"/>
        <v>REGION GRAND OUEST</v>
      </c>
      <c r="E2796" s="12" t="str">
        <f t="shared" si="234"/>
        <v>TERRAIN</v>
      </c>
      <c r="F2796" s="4" t="s">
        <v>10437</v>
      </c>
      <c r="G2796" s="4" t="s">
        <v>7544</v>
      </c>
      <c r="H2796" s="5">
        <v>2</v>
      </c>
      <c r="I2796" s="5" t="s">
        <v>6943</v>
      </c>
      <c r="J2796" s="5"/>
      <c r="K2796" s="5"/>
      <c r="L2796" s="5"/>
      <c r="M2796" s="5" t="s">
        <v>1343</v>
      </c>
      <c r="N2796" s="5"/>
      <c r="O2796" s="5"/>
      <c r="P2796" s="5"/>
      <c r="Q2796" s="5"/>
      <c r="R2796" s="5"/>
      <c r="S2796" s="5"/>
      <c r="T2796" s="5"/>
      <c r="U2796" s="6">
        <v>45566</v>
      </c>
      <c r="V2796" s="5"/>
      <c r="W2796" s="4" t="s">
        <v>1329</v>
      </c>
      <c r="X2796" s="5"/>
      <c r="Y2796" s="5"/>
      <c r="Z2796" s="5"/>
      <c r="AA2796" s="4" t="s">
        <v>4620</v>
      </c>
      <c r="AB2796" s="5"/>
      <c r="AC2796" s="5"/>
      <c r="AD2796" s="5"/>
      <c r="AE2796" s="5"/>
      <c r="AF2796" s="5"/>
      <c r="AG2796" s="5"/>
      <c r="AH2796" s="5"/>
      <c r="AI2796" s="5"/>
      <c r="AJ2796" s="5"/>
      <c r="AK2796" s="5"/>
      <c r="AL2796" s="5"/>
      <c r="AM2796" s="5"/>
      <c r="AN2796" s="5"/>
      <c r="AO2796" s="5"/>
      <c r="AP2796" s="5" t="s">
        <v>1413</v>
      </c>
      <c r="AQ2796" s="4" t="s">
        <v>1414</v>
      </c>
      <c r="AR2796" s="5" t="s">
        <v>19</v>
      </c>
      <c r="AS2796" s="4" t="s">
        <v>2071</v>
      </c>
      <c r="AT2796" s="5" t="s">
        <v>2072</v>
      </c>
      <c r="AU2796" s="5" t="s">
        <v>41</v>
      </c>
      <c r="AV2796" s="4" t="s">
        <v>2073</v>
      </c>
      <c r="AW2796" s="5" t="s">
        <v>112</v>
      </c>
      <c r="AX2796" s="5" t="s">
        <v>2215</v>
      </c>
      <c r="AY2796" s="5" t="s">
        <v>2216</v>
      </c>
      <c r="AZ2796" s="5" t="s">
        <v>11</v>
      </c>
      <c r="BA2796" s="4" t="s">
        <v>2217</v>
      </c>
      <c r="BB2796" s="5" t="s">
        <v>2218</v>
      </c>
      <c r="BC2796" s="4" t="s">
        <v>7539</v>
      </c>
      <c r="BD2796" s="5" t="s">
        <v>7543</v>
      </c>
      <c r="BE2796" s="5" t="s">
        <v>71</v>
      </c>
      <c r="BF2796" s="5" t="s">
        <v>1333</v>
      </c>
      <c r="BG2796" s="4" t="s">
        <v>7544</v>
      </c>
      <c r="BH2796" s="5" t="s">
        <v>1343</v>
      </c>
    </row>
    <row r="2797" spans="1:60" x14ac:dyDescent="0.25">
      <c r="A2797">
        <f t="shared" si="231"/>
        <v>96651</v>
      </c>
      <c r="B2797">
        <f t="shared" si="232"/>
        <v>50100338</v>
      </c>
      <c r="C2797" t="str">
        <f t="shared" si="233"/>
        <v>CC</v>
      </c>
      <c r="D2797" t="str">
        <f t="shared" si="230"/>
        <v>REGION GRAND OUEST</v>
      </c>
      <c r="E2797" s="12" t="str">
        <f t="shared" si="234"/>
        <v>TERRAIN</v>
      </c>
      <c r="F2797" s="4" t="s">
        <v>10438</v>
      </c>
      <c r="G2797" s="4" t="s">
        <v>4881</v>
      </c>
      <c r="H2797" s="5">
        <v>2</v>
      </c>
      <c r="I2797" s="5" t="s">
        <v>6943</v>
      </c>
      <c r="J2797" s="5"/>
      <c r="K2797" s="5"/>
      <c r="L2797" s="5"/>
      <c r="M2797" s="5" t="s">
        <v>1343</v>
      </c>
      <c r="N2797" s="5"/>
      <c r="O2797" s="5"/>
      <c r="P2797" s="5"/>
      <c r="Q2797" s="5"/>
      <c r="R2797" s="5"/>
      <c r="S2797" s="5"/>
      <c r="T2797" s="5"/>
      <c r="U2797" s="6">
        <v>45566</v>
      </c>
      <c r="V2797" s="5"/>
      <c r="W2797" s="4" t="s">
        <v>1329</v>
      </c>
      <c r="X2797" s="5"/>
      <c r="Y2797" s="5"/>
      <c r="Z2797" s="5"/>
      <c r="AA2797" s="4" t="s">
        <v>4879</v>
      </c>
      <c r="AB2797" s="5"/>
      <c r="AC2797" s="5"/>
      <c r="AD2797" s="5"/>
      <c r="AE2797" s="5"/>
      <c r="AF2797" s="5"/>
      <c r="AG2797" s="5"/>
      <c r="AH2797" s="5"/>
      <c r="AI2797" s="5"/>
      <c r="AJ2797" s="5"/>
      <c r="AK2797" s="5"/>
      <c r="AL2797" s="5"/>
      <c r="AM2797" s="5"/>
      <c r="AN2797" s="5"/>
      <c r="AO2797" s="5"/>
      <c r="AP2797" s="5" t="s">
        <v>1413</v>
      </c>
      <c r="AQ2797" s="4" t="s">
        <v>1414</v>
      </c>
      <c r="AR2797" s="5" t="s">
        <v>19</v>
      </c>
      <c r="AS2797" s="4" t="s">
        <v>1507</v>
      </c>
      <c r="AT2797" s="5" t="s">
        <v>1508</v>
      </c>
      <c r="AU2797" s="5" t="s">
        <v>41</v>
      </c>
      <c r="AV2797" s="4" t="s">
        <v>1509</v>
      </c>
      <c r="AW2797" s="5" t="s">
        <v>375</v>
      </c>
      <c r="AX2797" s="5" t="s">
        <v>4267</v>
      </c>
      <c r="AY2797" s="5" t="s">
        <v>4268</v>
      </c>
      <c r="AZ2797" s="5" t="s">
        <v>11</v>
      </c>
      <c r="BA2797" s="4" t="s">
        <v>4269</v>
      </c>
      <c r="BB2797" s="5" t="s">
        <v>4270</v>
      </c>
      <c r="BC2797" s="5" t="s">
        <v>4876</v>
      </c>
      <c r="BD2797" s="5" t="s">
        <v>4880</v>
      </c>
      <c r="BE2797" s="5" t="s">
        <v>25</v>
      </c>
      <c r="BF2797" s="5" t="s">
        <v>1333</v>
      </c>
      <c r="BG2797" s="4" t="s">
        <v>4881</v>
      </c>
      <c r="BH2797" s="5" t="s">
        <v>1343</v>
      </c>
    </row>
    <row r="2798" spans="1:60" x14ac:dyDescent="0.25">
      <c r="A2798">
        <f t="shared" si="231"/>
        <v>96650</v>
      </c>
      <c r="B2798">
        <f t="shared" si="232"/>
        <v>50100337</v>
      </c>
      <c r="C2798" t="str">
        <f t="shared" si="233"/>
        <v>CC</v>
      </c>
      <c r="D2798" t="str">
        <f t="shared" si="230"/>
        <v>REGION GRAND OUEST</v>
      </c>
      <c r="E2798" s="12" t="str">
        <f t="shared" si="234"/>
        <v>TERRAIN</v>
      </c>
      <c r="F2798" s="4" t="s">
        <v>10439</v>
      </c>
      <c r="G2798" s="4" t="s">
        <v>5717</v>
      </c>
      <c r="H2798" s="5">
        <v>2</v>
      </c>
      <c r="I2798" s="5" t="s">
        <v>6943</v>
      </c>
      <c r="J2798" s="5"/>
      <c r="K2798" s="5"/>
      <c r="L2798" s="5"/>
      <c r="M2798" s="5" t="s">
        <v>1343</v>
      </c>
      <c r="N2798" s="5"/>
      <c r="O2798" s="5"/>
      <c r="P2798" s="5"/>
      <c r="Q2798" s="5"/>
      <c r="R2798" s="5"/>
      <c r="S2798" s="5"/>
      <c r="T2798" s="5"/>
      <c r="U2798" s="6">
        <v>45566</v>
      </c>
      <c r="V2798" s="5"/>
      <c r="W2798" s="4" t="s">
        <v>1329</v>
      </c>
      <c r="X2798" s="5"/>
      <c r="Y2798" s="5"/>
      <c r="Z2798" s="5"/>
      <c r="AA2798" s="4" t="s">
        <v>5714</v>
      </c>
      <c r="AB2798" s="5"/>
      <c r="AC2798" s="5"/>
      <c r="AD2798" s="5"/>
      <c r="AE2798" s="5"/>
      <c r="AF2798" s="5"/>
      <c r="AG2798" s="5"/>
      <c r="AH2798" s="5"/>
      <c r="AI2798" s="5"/>
      <c r="AJ2798" s="5"/>
      <c r="AK2798" s="5"/>
      <c r="AL2798" s="5"/>
      <c r="AM2798" s="5"/>
      <c r="AN2798" s="5"/>
      <c r="AO2798" s="5"/>
      <c r="AP2798" s="5" t="s">
        <v>1413</v>
      </c>
      <c r="AQ2798" s="4" t="s">
        <v>1414</v>
      </c>
      <c r="AR2798" s="5" t="s">
        <v>19</v>
      </c>
      <c r="AS2798" s="4" t="s">
        <v>1507</v>
      </c>
      <c r="AT2798" s="5" t="s">
        <v>1508</v>
      </c>
      <c r="AU2798" s="5" t="s">
        <v>41</v>
      </c>
      <c r="AV2798" s="4" t="s">
        <v>1509</v>
      </c>
      <c r="AW2798" s="5" t="s">
        <v>375</v>
      </c>
      <c r="AX2798" s="5" t="s">
        <v>4267</v>
      </c>
      <c r="AY2798" s="5" t="s">
        <v>4268</v>
      </c>
      <c r="AZ2798" s="5" t="s">
        <v>11</v>
      </c>
      <c r="BA2798" s="4" t="s">
        <v>4269</v>
      </c>
      <c r="BB2798" s="5" t="s">
        <v>4270</v>
      </c>
      <c r="BC2798" s="5" t="s">
        <v>5713</v>
      </c>
      <c r="BD2798" s="5" t="s">
        <v>5716</v>
      </c>
      <c r="BE2798" s="5" t="s">
        <v>60</v>
      </c>
      <c r="BF2798" s="5" t="s">
        <v>1333</v>
      </c>
      <c r="BG2798" s="4" t="s">
        <v>5717</v>
      </c>
      <c r="BH2798" s="5" t="s">
        <v>1343</v>
      </c>
    </row>
    <row r="2799" spans="1:60" x14ac:dyDescent="0.25">
      <c r="A2799">
        <f t="shared" si="231"/>
        <v>96649</v>
      </c>
      <c r="B2799">
        <f t="shared" si="232"/>
        <v>50100336</v>
      </c>
      <c r="C2799" t="str">
        <f t="shared" si="233"/>
        <v>CC</v>
      </c>
      <c r="D2799" t="str">
        <f t="shared" si="230"/>
        <v>REGION GRAND OUEST</v>
      </c>
      <c r="E2799" s="12" t="str">
        <f t="shared" si="234"/>
        <v>TERRAIN</v>
      </c>
      <c r="F2799" s="4" t="s">
        <v>10440</v>
      </c>
      <c r="G2799" s="4" t="s">
        <v>4272</v>
      </c>
      <c r="H2799" s="5">
        <v>2</v>
      </c>
      <c r="I2799" s="5" t="s">
        <v>6943</v>
      </c>
      <c r="J2799" s="5"/>
      <c r="K2799" s="5"/>
      <c r="L2799" s="5"/>
      <c r="M2799" s="5" t="s">
        <v>1343</v>
      </c>
      <c r="N2799" s="5"/>
      <c r="O2799" s="5"/>
      <c r="P2799" s="5"/>
      <c r="Q2799" s="5"/>
      <c r="R2799" s="5"/>
      <c r="S2799" s="5"/>
      <c r="T2799" s="5"/>
      <c r="U2799" s="6">
        <v>45566</v>
      </c>
      <c r="V2799" s="5"/>
      <c r="W2799" s="4" t="s">
        <v>1329</v>
      </c>
      <c r="X2799" s="5"/>
      <c r="Y2799" s="5"/>
      <c r="Z2799" s="5"/>
      <c r="AA2799" s="4" t="s">
        <v>4265</v>
      </c>
      <c r="AB2799" s="5"/>
      <c r="AC2799" s="5"/>
      <c r="AD2799" s="5"/>
      <c r="AE2799" s="5"/>
      <c r="AF2799" s="5"/>
      <c r="AG2799" s="5"/>
      <c r="AH2799" s="5"/>
      <c r="AI2799" s="5"/>
      <c r="AJ2799" s="5"/>
      <c r="AK2799" s="5"/>
      <c r="AL2799" s="5"/>
      <c r="AM2799" s="5"/>
      <c r="AN2799" s="5"/>
      <c r="AO2799" s="5"/>
      <c r="AP2799" s="5" t="s">
        <v>1413</v>
      </c>
      <c r="AQ2799" s="4" t="s">
        <v>1414</v>
      </c>
      <c r="AR2799" s="5" t="s">
        <v>19</v>
      </c>
      <c r="AS2799" s="4" t="s">
        <v>1507</v>
      </c>
      <c r="AT2799" s="5" t="s">
        <v>1508</v>
      </c>
      <c r="AU2799" s="5" t="s">
        <v>41</v>
      </c>
      <c r="AV2799" s="4" t="s">
        <v>1509</v>
      </c>
      <c r="AW2799" s="5" t="s">
        <v>375</v>
      </c>
      <c r="AX2799" s="5" t="s">
        <v>4267</v>
      </c>
      <c r="AY2799" s="5" t="s">
        <v>4268</v>
      </c>
      <c r="AZ2799" s="5" t="s">
        <v>11</v>
      </c>
      <c r="BA2799" s="4" t="s">
        <v>4269</v>
      </c>
      <c r="BB2799" s="5" t="s">
        <v>4270</v>
      </c>
      <c r="BC2799" s="5" t="s">
        <v>4263</v>
      </c>
      <c r="BD2799" s="5" t="s">
        <v>4271</v>
      </c>
      <c r="BE2799" s="5" t="s">
        <v>260</v>
      </c>
      <c r="BF2799" s="5" t="s">
        <v>1333</v>
      </c>
      <c r="BG2799" s="4" t="s">
        <v>4272</v>
      </c>
      <c r="BH2799" s="5" t="s">
        <v>1343</v>
      </c>
    </row>
    <row r="2800" spans="1:60" x14ac:dyDescent="0.25">
      <c r="A2800">
        <f t="shared" si="231"/>
        <v>96648</v>
      </c>
      <c r="B2800">
        <f t="shared" si="232"/>
        <v>50100335</v>
      </c>
      <c r="C2800" t="str">
        <f t="shared" si="233"/>
        <v>CC</v>
      </c>
      <c r="D2800" t="str">
        <f t="shared" si="230"/>
        <v>REGION GRAND OUEST</v>
      </c>
      <c r="E2800" s="12" t="str">
        <f t="shared" si="234"/>
        <v>TERRAIN</v>
      </c>
      <c r="F2800" s="4" t="s">
        <v>10441</v>
      </c>
      <c r="G2800" s="4" t="s">
        <v>10442</v>
      </c>
      <c r="H2800" s="5">
        <v>2</v>
      </c>
      <c r="I2800" s="5" t="s">
        <v>6943</v>
      </c>
      <c r="J2800" s="5"/>
      <c r="K2800" s="5"/>
      <c r="L2800" s="5"/>
      <c r="M2800" s="5" t="s">
        <v>1343</v>
      </c>
      <c r="N2800" s="5"/>
      <c r="O2800" s="5"/>
      <c r="P2800" s="5"/>
      <c r="Q2800" s="5"/>
      <c r="R2800" s="5"/>
      <c r="S2800" s="5"/>
      <c r="T2800" s="5"/>
      <c r="U2800" s="6">
        <v>45627</v>
      </c>
      <c r="V2800" s="5"/>
      <c r="W2800" s="4" t="s">
        <v>1329</v>
      </c>
      <c r="X2800" s="5"/>
      <c r="Y2800" s="5"/>
      <c r="Z2800" s="5"/>
      <c r="AA2800" s="4" t="s">
        <v>3526</v>
      </c>
      <c r="AB2800" s="5"/>
      <c r="AC2800" s="5"/>
      <c r="AD2800" s="5"/>
      <c r="AE2800" s="5"/>
      <c r="AF2800" s="5"/>
      <c r="AG2800" s="5"/>
      <c r="AH2800" s="5"/>
      <c r="AI2800" s="5"/>
      <c r="AJ2800" s="5"/>
      <c r="AK2800" s="5"/>
      <c r="AL2800" s="5"/>
      <c r="AM2800" s="5"/>
      <c r="AN2800" s="5"/>
      <c r="AO2800" s="5"/>
      <c r="AP2800" s="5" t="s">
        <v>1413</v>
      </c>
      <c r="AQ2800" s="4" t="s">
        <v>1414</v>
      </c>
      <c r="AR2800" s="5" t="s">
        <v>19</v>
      </c>
      <c r="AS2800" s="4" t="s">
        <v>2071</v>
      </c>
      <c r="AT2800" s="5" t="s">
        <v>2072</v>
      </c>
      <c r="AU2800" s="5" t="s">
        <v>41</v>
      </c>
      <c r="AV2800" s="4" t="s">
        <v>2073</v>
      </c>
      <c r="AW2800" s="5" t="s">
        <v>112</v>
      </c>
      <c r="AX2800" s="5" t="s">
        <v>2215</v>
      </c>
      <c r="AY2800" s="5" t="s">
        <v>2216</v>
      </c>
      <c r="AZ2800" s="5" t="s">
        <v>11</v>
      </c>
      <c r="BA2800" s="4" t="s">
        <v>2217</v>
      </c>
      <c r="BB2800" s="5" t="s">
        <v>2218</v>
      </c>
      <c r="BC2800" s="5"/>
      <c r="BD2800" s="5"/>
      <c r="BE2800" s="5"/>
      <c r="BF2800" s="5"/>
      <c r="BG2800" s="4" t="s">
        <v>10442</v>
      </c>
      <c r="BH2800" s="5" t="s">
        <v>1343</v>
      </c>
    </row>
    <row r="2801" spans="1:60" x14ac:dyDescent="0.25">
      <c r="A2801">
        <f t="shared" si="231"/>
        <v>96643</v>
      </c>
      <c r="B2801">
        <f t="shared" si="232"/>
        <v>50100334</v>
      </c>
      <c r="C2801" t="str">
        <f t="shared" si="233"/>
        <v>CC</v>
      </c>
      <c r="D2801" t="str">
        <f t="shared" si="230"/>
        <v>REGION GRAND OUEST</v>
      </c>
      <c r="E2801" s="12" t="str">
        <f t="shared" si="234"/>
        <v>TERRAIN</v>
      </c>
      <c r="F2801" s="4" t="s">
        <v>10443</v>
      </c>
      <c r="G2801" s="4" t="s">
        <v>10444</v>
      </c>
      <c r="H2801" s="5">
        <v>2</v>
      </c>
      <c r="I2801" s="5" t="s">
        <v>6943</v>
      </c>
      <c r="J2801" s="5"/>
      <c r="K2801" s="5"/>
      <c r="L2801" s="5"/>
      <c r="M2801" s="5" t="s">
        <v>1343</v>
      </c>
      <c r="N2801" s="5"/>
      <c r="O2801" s="5"/>
      <c r="P2801" s="5"/>
      <c r="Q2801" s="5"/>
      <c r="R2801" s="5"/>
      <c r="S2801" s="5"/>
      <c r="T2801" s="5"/>
      <c r="U2801" s="6">
        <v>45627</v>
      </c>
      <c r="V2801" s="5"/>
      <c r="W2801" s="4" t="s">
        <v>1329</v>
      </c>
      <c r="X2801" s="5"/>
      <c r="Y2801" s="5"/>
      <c r="Z2801" s="5"/>
      <c r="AA2801" s="4" t="s">
        <v>5482</v>
      </c>
      <c r="AB2801" s="5"/>
      <c r="AC2801" s="5"/>
      <c r="AD2801" s="5"/>
      <c r="AE2801" s="5"/>
      <c r="AF2801" s="5"/>
      <c r="AG2801" s="5"/>
      <c r="AH2801" s="5"/>
      <c r="AI2801" s="5"/>
      <c r="AJ2801" s="5"/>
      <c r="AK2801" s="5"/>
      <c r="AL2801" s="5"/>
      <c r="AM2801" s="5"/>
      <c r="AN2801" s="5"/>
      <c r="AO2801" s="5"/>
      <c r="AP2801" s="5" t="s">
        <v>1413</v>
      </c>
      <c r="AQ2801" s="4" t="s">
        <v>1414</v>
      </c>
      <c r="AR2801" s="5" t="s">
        <v>19</v>
      </c>
      <c r="AS2801" s="4" t="s">
        <v>1507</v>
      </c>
      <c r="AT2801" s="5" t="s">
        <v>1508</v>
      </c>
      <c r="AU2801" s="5" t="s">
        <v>41</v>
      </c>
      <c r="AV2801" s="4" t="s">
        <v>1509</v>
      </c>
      <c r="AW2801" s="5" t="s">
        <v>375</v>
      </c>
      <c r="AX2801" s="5" t="s">
        <v>4267</v>
      </c>
      <c r="AY2801" s="5" t="s">
        <v>4268</v>
      </c>
      <c r="AZ2801" s="5" t="s">
        <v>11</v>
      </c>
      <c r="BA2801" s="4" t="s">
        <v>4269</v>
      </c>
      <c r="BB2801" s="5" t="s">
        <v>4270</v>
      </c>
      <c r="BC2801" s="4" t="s">
        <v>11121</v>
      </c>
      <c r="BD2801" s="5" t="s">
        <v>11122</v>
      </c>
      <c r="BE2801" s="5" t="s">
        <v>245</v>
      </c>
      <c r="BF2801" s="5" t="s">
        <v>1333</v>
      </c>
      <c r="BG2801" s="4" t="s">
        <v>10444</v>
      </c>
      <c r="BH2801" s="5" t="s">
        <v>1343</v>
      </c>
    </row>
    <row r="2802" spans="1:60" x14ac:dyDescent="0.25">
      <c r="A2802">
        <f t="shared" si="231"/>
        <v>96640</v>
      </c>
      <c r="B2802">
        <f t="shared" si="232"/>
        <v>50100333</v>
      </c>
      <c r="C2802" t="str">
        <f t="shared" si="233"/>
        <v>CC</v>
      </c>
      <c r="D2802" t="str">
        <f t="shared" si="230"/>
        <v>REGION GRAND OUEST</v>
      </c>
      <c r="E2802" s="12" t="str">
        <f t="shared" si="234"/>
        <v>TERRAIN</v>
      </c>
      <c r="F2802" s="4" t="s">
        <v>10445</v>
      </c>
      <c r="G2802" s="4" t="s">
        <v>5477</v>
      </c>
      <c r="H2802" s="5">
        <v>2</v>
      </c>
      <c r="I2802" s="5" t="s">
        <v>6943</v>
      </c>
      <c r="J2802" s="5"/>
      <c r="K2802" s="5"/>
      <c r="L2802" s="5"/>
      <c r="M2802" s="5" t="s">
        <v>1343</v>
      </c>
      <c r="N2802" s="5"/>
      <c r="O2802" s="5"/>
      <c r="P2802" s="5"/>
      <c r="Q2802" s="5"/>
      <c r="R2802" s="5"/>
      <c r="S2802" s="5"/>
      <c r="T2802" s="5"/>
      <c r="U2802" s="6">
        <v>45566</v>
      </c>
      <c r="V2802" s="5"/>
      <c r="W2802" s="4" t="s">
        <v>1329</v>
      </c>
      <c r="X2802" s="5"/>
      <c r="Y2802" s="5"/>
      <c r="Z2802" s="5"/>
      <c r="AA2802" s="4" t="s">
        <v>2951</v>
      </c>
      <c r="AB2802" s="5"/>
      <c r="AC2802" s="5"/>
      <c r="AD2802" s="5"/>
      <c r="AE2802" s="5"/>
      <c r="AF2802" s="5"/>
      <c r="AG2802" s="5"/>
      <c r="AH2802" s="5"/>
      <c r="AI2802" s="5"/>
      <c r="AJ2802" s="5"/>
      <c r="AK2802" s="5"/>
      <c r="AL2802" s="5"/>
      <c r="AM2802" s="5"/>
      <c r="AN2802" s="5"/>
      <c r="AO2802" s="5"/>
      <c r="AP2802" s="5" t="s">
        <v>1413</v>
      </c>
      <c r="AQ2802" s="4" t="s">
        <v>1414</v>
      </c>
      <c r="AR2802" s="5" t="s">
        <v>19</v>
      </c>
      <c r="AS2802" s="4" t="s">
        <v>1507</v>
      </c>
      <c r="AT2802" s="5" t="s">
        <v>1508</v>
      </c>
      <c r="AU2802" s="5" t="s">
        <v>41</v>
      </c>
      <c r="AV2802" s="4" t="s">
        <v>1509</v>
      </c>
      <c r="AW2802" s="5" t="s">
        <v>375</v>
      </c>
      <c r="AX2802" s="5" t="s">
        <v>4267</v>
      </c>
      <c r="AY2802" s="5" t="s">
        <v>4268</v>
      </c>
      <c r="AZ2802" s="5" t="s">
        <v>11</v>
      </c>
      <c r="BA2802" s="4" t="s">
        <v>4269</v>
      </c>
      <c r="BB2802" s="5" t="s">
        <v>4270</v>
      </c>
      <c r="BC2802" s="4" t="s">
        <v>5473</v>
      </c>
      <c r="BD2802" s="5" t="s">
        <v>5476</v>
      </c>
      <c r="BE2802" s="5" t="s">
        <v>25</v>
      </c>
      <c r="BF2802" s="5" t="s">
        <v>1333</v>
      </c>
      <c r="BG2802" s="4" t="s">
        <v>5477</v>
      </c>
      <c r="BH2802" s="5" t="s">
        <v>1343</v>
      </c>
    </row>
    <row r="2803" spans="1:60" x14ac:dyDescent="0.25">
      <c r="A2803">
        <f t="shared" si="231"/>
        <v>96634</v>
      </c>
      <c r="B2803">
        <f t="shared" si="232"/>
        <v>50100332</v>
      </c>
      <c r="C2803" t="str">
        <f t="shared" si="233"/>
        <v>CC</v>
      </c>
      <c r="D2803" t="str">
        <f t="shared" si="230"/>
        <v>REGION GRAND OUEST</v>
      </c>
      <c r="E2803" s="12" t="str">
        <f t="shared" si="234"/>
        <v>TERRAIN</v>
      </c>
      <c r="F2803" s="4" t="s">
        <v>10446</v>
      </c>
      <c r="G2803" s="4" t="s">
        <v>10447</v>
      </c>
      <c r="H2803" s="5">
        <v>2</v>
      </c>
      <c r="I2803" s="5" t="s">
        <v>6943</v>
      </c>
      <c r="J2803" s="5"/>
      <c r="K2803" s="5"/>
      <c r="L2803" s="5"/>
      <c r="M2803" s="5" t="s">
        <v>1343</v>
      </c>
      <c r="N2803" s="5"/>
      <c r="O2803" s="5"/>
      <c r="P2803" s="5"/>
      <c r="Q2803" s="5"/>
      <c r="R2803" s="5"/>
      <c r="S2803" s="5"/>
      <c r="T2803" s="5"/>
      <c r="U2803" s="6">
        <v>45627</v>
      </c>
      <c r="V2803" s="5"/>
      <c r="W2803" s="4" t="s">
        <v>1329</v>
      </c>
      <c r="X2803" s="5"/>
      <c r="Y2803" s="5"/>
      <c r="Z2803" s="5"/>
      <c r="AA2803" s="4" t="s">
        <v>10448</v>
      </c>
      <c r="AB2803" s="5"/>
      <c r="AC2803" s="5"/>
      <c r="AD2803" s="5"/>
      <c r="AE2803" s="5"/>
      <c r="AF2803" s="5"/>
      <c r="AG2803" s="5"/>
      <c r="AH2803" s="5"/>
      <c r="AI2803" s="5"/>
      <c r="AJ2803" s="5"/>
      <c r="AK2803" s="5"/>
      <c r="AL2803" s="5"/>
      <c r="AM2803" s="5"/>
      <c r="AN2803" s="5"/>
      <c r="AO2803" s="5"/>
      <c r="AP2803" s="5" t="s">
        <v>1413</v>
      </c>
      <c r="AQ2803" s="5" t="s">
        <v>1414</v>
      </c>
      <c r="AR2803" s="5" t="s">
        <v>19</v>
      </c>
      <c r="AS2803" s="5" t="s">
        <v>2662</v>
      </c>
      <c r="AT2803" s="5" t="s">
        <v>2663</v>
      </c>
      <c r="AU2803" s="5" t="s">
        <v>41</v>
      </c>
      <c r="AV2803" s="4" t="s">
        <v>2664</v>
      </c>
      <c r="AW2803" s="5" t="s">
        <v>119</v>
      </c>
      <c r="AX2803" s="5" t="s">
        <v>4609</v>
      </c>
      <c r="AY2803" s="5" t="s">
        <v>4610</v>
      </c>
      <c r="AZ2803" s="5" t="s">
        <v>11</v>
      </c>
      <c r="BA2803" s="4" t="s">
        <v>4611</v>
      </c>
      <c r="BB2803" s="5" t="s">
        <v>4612</v>
      </c>
      <c r="BC2803" s="5" t="s">
        <v>11048</v>
      </c>
      <c r="BD2803" s="5" t="s">
        <v>11141</v>
      </c>
      <c r="BE2803" s="5" t="s">
        <v>245</v>
      </c>
      <c r="BF2803" s="5" t="s">
        <v>1333</v>
      </c>
      <c r="BG2803" s="4" t="s">
        <v>10447</v>
      </c>
      <c r="BH2803" s="5" t="s">
        <v>1343</v>
      </c>
    </row>
    <row r="2804" spans="1:60" x14ac:dyDescent="0.25">
      <c r="A2804">
        <f t="shared" si="231"/>
        <v>96629</v>
      </c>
      <c r="B2804">
        <f t="shared" si="232"/>
        <v>50100331</v>
      </c>
      <c r="C2804" t="str">
        <f t="shared" si="233"/>
        <v>CC</v>
      </c>
      <c r="D2804" t="str">
        <f t="shared" si="230"/>
        <v>REGION GRAND OUEST</v>
      </c>
      <c r="E2804" s="12" t="str">
        <f t="shared" si="234"/>
        <v>TERRAIN</v>
      </c>
      <c r="F2804" s="4" t="s">
        <v>10449</v>
      </c>
      <c r="G2804" s="4" t="s">
        <v>3712</v>
      </c>
      <c r="H2804" s="5">
        <v>2</v>
      </c>
      <c r="I2804" s="5" t="s">
        <v>6943</v>
      </c>
      <c r="J2804" s="5"/>
      <c r="K2804" s="5"/>
      <c r="L2804" s="5"/>
      <c r="M2804" s="5" t="s">
        <v>1343</v>
      </c>
      <c r="N2804" s="5"/>
      <c r="O2804" s="5"/>
      <c r="P2804" s="5"/>
      <c r="Q2804" s="5"/>
      <c r="R2804" s="5"/>
      <c r="S2804" s="5"/>
      <c r="T2804" s="5"/>
      <c r="U2804" s="6">
        <v>45566</v>
      </c>
      <c r="V2804" s="5"/>
      <c r="W2804" s="4" t="s">
        <v>1329</v>
      </c>
      <c r="X2804" s="5"/>
      <c r="Y2804" s="5"/>
      <c r="Z2804" s="5"/>
      <c r="AA2804" s="4" t="s">
        <v>3709</v>
      </c>
      <c r="AB2804" s="5"/>
      <c r="AC2804" s="5"/>
      <c r="AD2804" s="5"/>
      <c r="AE2804" s="5"/>
      <c r="AF2804" s="5"/>
      <c r="AG2804" s="5"/>
      <c r="AH2804" s="5"/>
      <c r="AI2804" s="5"/>
      <c r="AJ2804" s="5"/>
      <c r="AK2804" s="5"/>
      <c r="AL2804" s="5"/>
      <c r="AM2804" s="5"/>
      <c r="AN2804" s="5"/>
      <c r="AO2804" s="5"/>
      <c r="AP2804" s="5" t="s">
        <v>1413</v>
      </c>
      <c r="AQ2804" s="4" t="s">
        <v>1414</v>
      </c>
      <c r="AR2804" s="5" t="s">
        <v>19</v>
      </c>
      <c r="AS2804" s="5" t="s">
        <v>2071</v>
      </c>
      <c r="AT2804" s="5" t="s">
        <v>2072</v>
      </c>
      <c r="AU2804" s="5" t="s">
        <v>41</v>
      </c>
      <c r="AV2804" s="4" t="s">
        <v>2073</v>
      </c>
      <c r="AW2804" s="5" t="s">
        <v>112</v>
      </c>
      <c r="AX2804" s="5" t="s">
        <v>2215</v>
      </c>
      <c r="AY2804" s="5" t="s">
        <v>2216</v>
      </c>
      <c r="AZ2804" s="5" t="s">
        <v>11</v>
      </c>
      <c r="BA2804" s="4" t="s">
        <v>2217</v>
      </c>
      <c r="BB2804" s="5" t="s">
        <v>2218</v>
      </c>
      <c r="BC2804" s="4" t="s">
        <v>3706</v>
      </c>
      <c r="BD2804" s="5" t="s">
        <v>3711</v>
      </c>
      <c r="BE2804" s="5" t="s">
        <v>25</v>
      </c>
      <c r="BF2804" s="5" t="s">
        <v>1333</v>
      </c>
      <c r="BG2804" s="4" t="s">
        <v>3712</v>
      </c>
      <c r="BH2804" s="5" t="s">
        <v>1343</v>
      </c>
    </row>
    <row r="2805" spans="1:60" x14ac:dyDescent="0.25">
      <c r="A2805">
        <f t="shared" si="231"/>
        <v>96625</v>
      </c>
      <c r="B2805">
        <f t="shared" si="232"/>
        <v>50100330</v>
      </c>
      <c r="C2805" t="str">
        <f t="shared" si="233"/>
        <v>CC</v>
      </c>
      <c r="D2805" t="str">
        <f t="shared" si="230"/>
        <v>REGION GRAND OUEST</v>
      </c>
      <c r="E2805" s="12" t="str">
        <f t="shared" si="234"/>
        <v>TERRAIN</v>
      </c>
      <c r="F2805" s="4" t="s">
        <v>10450</v>
      </c>
      <c r="G2805" s="4" t="s">
        <v>10451</v>
      </c>
      <c r="H2805" s="5">
        <v>2</v>
      </c>
      <c r="I2805" s="5" t="s">
        <v>6943</v>
      </c>
      <c r="J2805" s="5"/>
      <c r="K2805" s="5"/>
      <c r="L2805" s="5"/>
      <c r="M2805" s="5" t="s">
        <v>1343</v>
      </c>
      <c r="N2805" s="5"/>
      <c r="O2805" s="5"/>
      <c r="P2805" s="5"/>
      <c r="Q2805" s="5"/>
      <c r="R2805" s="5"/>
      <c r="S2805" s="5"/>
      <c r="T2805" s="5"/>
      <c r="U2805" s="6">
        <v>45627</v>
      </c>
      <c r="V2805" s="5"/>
      <c r="W2805" s="4" t="s">
        <v>1329</v>
      </c>
      <c r="X2805" s="5"/>
      <c r="Y2805" s="5"/>
      <c r="Z2805" s="5"/>
      <c r="AA2805" s="4" t="s">
        <v>10452</v>
      </c>
      <c r="AB2805" s="5"/>
      <c r="AC2805" s="5"/>
      <c r="AD2805" s="5"/>
      <c r="AE2805" s="5"/>
      <c r="AF2805" s="5"/>
      <c r="AG2805" s="5"/>
      <c r="AH2805" s="5"/>
      <c r="AI2805" s="5"/>
      <c r="AJ2805" s="5"/>
      <c r="AK2805" s="5"/>
      <c r="AL2805" s="5"/>
      <c r="AM2805" s="5"/>
      <c r="AN2805" s="5"/>
      <c r="AO2805" s="5"/>
      <c r="AP2805" s="5" t="s">
        <v>1413</v>
      </c>
      <c r="AQ2805" s="5" t="s">
        <v>1414</v>
      </c>
      <c r="AR2805" s="5" t="s">
        <v>19</v>
      </c>
      <c r="AS2805" s="5" t="s">
        <v>2662</v>
      </c>
      <c r="AT2805" s="5" t="s">
        <v>2663</v>
      </c>
      <c r="AU2805" s="5" t="s">
        <v>41</v>
      </c>
      <c r="AV2805" s="4" t="s">
        <v>2664</v>
      </c>
      <c r="AW2805" s="5" t="s">
        <v>119</v>
      </c>
      <c r="AX2805" s="5" t="s">
        <v>4609</v>
      </c>
      <c r="AY2805" s="5" t="s">
        <v>4610</v>
      </c>
      <c r="AZ2805" s="5" t="s">
        <v>11</v>
      </c>
      <c r="BA2805" s="4" t="s">
        <v>4611</v>
      </c>
      <c r="BB2805" s="5" t="s">
        <v>4612</v>
      </c>
      <c r="BC2805" s="5" t="s">
        <v>9669</v>
      </c>
      <c r="BD2805" s="5" t="s">
        <v>9670</v>
      </c>
      <c r="BE2805" s="5" t="s">
        <v>25</v>
      </c>
      <c r="BF2805" s="5" t="s">
        <v>1333</v>
      </c>
      <c r="BG2805" s="4" t="s">
        <v>10451</v>
      </c>
      <c r="BH2805" s="5" t="s">
        <v>1343</v>
      </c>
    </row>
    <row r="2806" spans="1:60" x14ac:dyDescent="0.25">
      <c r="A2806">
        <f t="shared" si="231"/>
        <v>96619</v>
      </c>
      <c r="B2806">
        <f t="shared" si="232"/>
        <v>50100329</v>
      </c>
      <c r="C2806" t="str">
        <f t="shared" si="233"/>
        <v>CC</v>
      </c>
      <c r="D2806" t="str">
        <f t="shared" si="230"/>
        <v>REGION GRAND OUEST</v>
      </c>
      <c r="E2806" s="12" t="str">
        <f t="shared" si="234"/>
        <v>TERRAIN</v>
      </c>
      <c r="F2806" s="4" t="s">
        <v>10453</v>
      </c>
      <c r="G2806" s="4" t="s">
        <v>10454</v>
      </c>
      <c r="H2806" s="5">
        <v>2</v>
      </c>
      <c r="I2806" s="5" t="s">
        <v>6943</v>
      </c>
      <c r="J2806" s="5"/>
      <c r="K2806" s="5"/>
      <c r="L2806" s="5"/>
      <c r="M2806" s="5" t="s">
        <v>1343</v>
      </c>
      <c r="N2806" s="5"/>
      <c r="O2806" s="5"/>
      <c r="P2806" s="5"/>
      <c r="Q2806" s="5"/>
      <c r="R2806" s="5"/>
      <c r="S2806" s="5"/>
      <c r="T2806" s="5"/>
      <c r="U2806" s="6">
        <v>45627</v>
      </c>
      <c r="V2806" s="5"/>
      <c r="W2806" s="4" t="s">
        <v>1329</v>
      </c>
      <c r="X2806" s="5"/>
      <c r="Y2806" s="5"/>
      <c r="Z2806" s="5"/>
      <c r="AA2806" s="4" t="s">
        <v>10455</v>
      </c>
      <c r="AB2806" s="5"/>
      <c r="AC2806" s="5"/>
      <c r="AD2806" s="5"/>
      <c r="AE2806" s="5"/>
      <c r="AF2806" s="5"/>
      <c r="AG2806" s="5"/>
      <c r="AH2806" s="5"/>
      <c r="AI2806" s="5"/>
      <c r="AJ2806" s="5"/>
      <c r="AK2806" s="5"/>
      <c r="AL2806" s="5"/>
      <c r="AM2806" s="5"/>
      <c r="AN2806" s="5"/>
      <c r="AO2806" s="5"/>
      <c r="AP2806" s="5" t="s">
        <v>1413</v>
      </c>
      <c r="AQ2806" s="4" t="s">
        <v>1414</v>
      </c>
      <c r="AR2806" s="5" t="s">
        <v>19</v>
      </c>
      <c r="AS2806" s="5" t="s">
        <v>2662</v>
      </c>
      <c r="AT2806" s="5" t="s">
        <v>2663</v>
      </c>
      <c r="AU2806" s="5" t="s">
        <v>41</v>
      </c>
      <c r="AV2806" s="4" t="s">
        <v>2664</v>
      </c>
      <c r="AW2806" s="5" t="s">
        <v>119</v>
      </c>
      <c r="AX2806" s="5" t="s">
        <v>3099</v>
      </c>
      <c r="AY2806" s="5" t="s">
        <v>3101</v>
      </c>
      <c r="AZ2806" s="5" t="s">
        <v>11</v>
      </c>
      <c r="BA2806" s="4" t="s">
        <v>3102</v>
      </c>
      <c r="BB2806" s="5" t="s">
        <v>3103</v>
      </c>
      <c r="BC2806" s="5"/>
      <c r="BD2806" s="5"/>
      <c r="BE2806" s="5"/>
      <c r="BF2806" s="5"/>
      <c r="BG2806" s="4" t="s">
        <v>10454</v>
      </c>
      <c r="BH2806" s="5" t="s">
        <v>1343</v>
      </c>
    </row>
    <row r="2807" spans="1:60" x14ac:dyDescent="0.25">
      <c r="A2807">
        <f t="shared" si="231"/>
        <v>96615</v>
      </c>
      <c r="B2807">
        <f t="shared" si="232"/>
        <v>50100328</v>
      </c>
      <c r="C2807" t="str">
        <f t="shared" si="233"/>
        <v>CC</v>
      </c>
      <c r="D2807" t="str">
        <f t="shared" si="230"/>
        <v>REGION GRAND OUEST</v>
      </c>
      <c r="E2807" s="12" t="str">
        <f t="shared" si="234"/>
        <v>TERRAIN</v>
      </c>
      <c r="F2807" s="4" t="s">
        <v>10456</v>
      </c>
      <c r="G2807" s="4" t="s">
        <v>7270</v>
      </c>
      <c r="H2807" s="5">
        <v>2</v>
      </c>
      <c r="I2807" s="5" t="s">
        <v>6943</v>
      </c>
      <c r="J2807" s="5"/>
      <c r="K2807" s="5"/>
      <c r="L2807" s="5"/>
      <c r="M2807" s="5" t="s">
        <v>1343</v>
      </c>
      <c r="N2807" s="5"/>
      <c r="O2807" s="5"/>
      <c r="P2807" s="5"/>
      <c r="Q2807" s="5"/>
      <c r="R2807" s="5"/>
      <c r="S2807" s="5"/>
      <c r="T2807" s="5"/>
      <c r="U2807" s="6">
        <v>45627</v>
      </c>
      <c r="V2807" s="5"/>
      <c r="W2807" s="4" t="s">
        <v>1329</v>
      </c>
      <c r="X2807" s="5"/>
      <c r="Y2807" s="5"/>
      <c r="Z2807" s="5"/>
      <c r="AA2807" s="4" t="s">
        <v>7267</v>
      </c>
      <c r="AB2807" s="5"/>
      <c r="AC2807" s="5"/>
      <c r="AD2807" s="5"/>
      <c r="AE2807" s="5"/>
      <c r="AF2807" s="5"/>
      <c r="AG2807" s="5"/>
      <c r="AH2807" s="5"/>
      <c r="AI2807" s="5"/>
      <c r="AJ2807" s="5"/>
      <c r="AK2807" s="5"/>
      <c r="AL2807" s="5"/>
      <c r="AM2807" s="5"/>
      <c r="AN2807" s="5"/>
      <c r="AO2807" s="5"/>
      <c r="AP2807" s="5" t="s">
        <v>1413</v>
      </c>
      <c r="AQ2807" s="4" t="s">
        <v>1414</v>
      </c>
      <c r="AR2807" s="5" t="s">
        <v>19</v>
      </c>
      <c r="AS2807" s="5" t="s">
        <v>1585</v>
      </c>
      <c r="AT2807" s="5" t="s">
        <v>1586</v>
      </c>
      <c r="AU2807" s="5" t="s">
        <v>41</v>
      </c>
      <c r="AV2807" s="4" t="s">
        <v>1587</v>
      </c>
      <c r="AW2807" s="5" t="s">
        <v>340</v>
      </c>
      <c r="AX2807" s="5" t="s">
        <v>5505</v>
      </c>
      <c r="AY2807" s="5" t="s">
        <v>5507</v>
      </c>
      <c r="AZ2807" s="5" t="s">
        <v>1357</v>
      </c>
      <c r="BA2807" s="4" t="s">
        <v>3688</v>
      </c>
      <c r="BB2807" s="5" t="s">
        <v>11113</v>
      </c>
      <c r="BC2807" s="4" t="s">
        <v>7265</v>
      </c>
      <c r="BD2807" s="5" t="s">
        <v>7269</v>
      </c>
      <c r="BE2807" s="5" t="s">
        <v>71</v>
      </c>
      <c r="BF2807" s="5" t="s">
        <v>1333</v>
      </c>
      <c r="BG2807" s="4" t="s">
        <v>7270</v>
      </c>
      <c r="BH2807" s="5" t="s">
        <v>1343</v>
      </c>
    </row>
    <row r="2808" spans="1:60" x14ac:dyDescent="0.25">
      <c r="A2808">
        <f t="shared" si="231"/>
        <v>96613</v>
      </c>
      <c r="B2808">
        <f t="shared" si="232"/>
        <v>50100327</v>
      </c>
      <c r="C2808" t="str">
        <f t="shared" si="233"/>
        <v>CC</v>
      </c>
      <c r="D2808" t="str">
        <f t="shared" si="230"/>
        <v>REGION GRAND OUEST</v>
      </c>
      <c r="E2808" s="12" t="str">
        <f t="shared" si="234"/>
        <v>TERRAIN</v>
      </c>
      <c r="F2808" s="4" t="s">
        <v>10457</v>
      </c>
      <c r="G2808" s="4" t="s">
        <v>10458</v>
      </c>
      <c r="H2808" s="5">
        <v>2</v>
      </c>
      <c r="I2808" s="5" t="s">
        <v>6943</v>
      </c>
      <c r="J2808" s="5"/>
      <c r="K2808" s="5"/>
      <c r="L2808" s="5"/>
      <c r="M2808" s="5" t="s">
        <v>1343</v>
      </c>
      <c r="N2808" s="5"/>
      <c r="O2808" s="5"/>
      <c r="P2808" s="5"/>
      <c r="Q2808" s="5"/>
      <c r="R2808" s="5"/>
      <c r="S2808" s="5"/>
      <c r="T2808" s="5"/>
      <c r="U2808" s="6">
        <v>45627</v>
      </c>
      <c r="V2808" s="5"/>
      <c r="W2808" s="4" t="s">
        <v>1329</v>
      </c>
      <c r="X2808" s="5"/>
      <c r="Y2808" s="5"/>
      <c r="Z2808" s="5"/>
      <c r="AA2808" s="4" t="s">
        <v>7398</v>
      </c>
      <c r="AB2808" s="5"/>
      <c r="AC2808" s="5"/>
      <c r="AD2808" s="5"/>
      <c r="AE2808" s="5"/>
      <c r="AF2808" s="5"/>
      <c r="AG2808" s="5"/>
      <c r="AH2808" s="5"/>
      <c r="AI2808" s="5"/>
      <c r="AJ2808" s="5"/>
      <c r="AK2808" s="5"/>
      <c r="AL2808" s="5"/>
      <c r="AM2808" s="5"/>
      <c r="AN2808" s="5"/>
      <c r="AO2808" s="5"/>
      <c r="AP2808" s="5" t="s">
        <v>1413</v>
      </c>
      <c r="AQ2808" s="5" t="s">
        <v>1414</v>
      </c>
      <c r="AR2808" s="5" t="s">
        <v>19</v>
      </c>
      <c r="AS2808" s="5" t="s">
        <v>2662</v>
      </c>
      <c r="AT2808" s="5" t="s">
        <v>2663</v>
      </c>
      <c r="AU2808" s="5" t="s">
        <v>41</v>
      </c>
      <c r="AV2808" s="4" t="s">
        <v>2664</v>
      </c>
      <c r="AW2808" s="5" t="s">
        <v>119</v>
      </c>
      <c r="AX2808" s="5" t="s">
        <v>2665</v>
      </c>
      <c r="AY2808" s="5" t="s">
        <v>2666</v>
      </c>
      <c r="AZ2808" s="5" t="s">
        <v>11</v>
      </c>
      <c r="BA2808" s="4" t="s">
        <v>2667</v>
      </c>
      <c r="BB2808" s="5" t="s">
        <v>2668</v>
      </c>
      <c r="BC2808" s="5" t="s">
        <v>5864</v>
      </c>
      <c r="BD2808" s="5" t="s">
        <v>5868</v>
      </c>
      <c r="BE2808" s="5" t="s">
        <v>245</v>
      </c>
      <c r="BF2808" s="5" t="s">
        <v>1333</v>
      </c>
      <c r="BG2808" s="4" t="s">
        <v>10458</v>
      </c>
      <c r="BH2808" s="5" t="s">
        <v>1343</v>
      </c>
    </row>
    <row r="2809" spans="1:60" x14ac:dyDescent="0.25">
      <c r="A2809">
        <f t="shared" si="231"/>
        <v>96608</v>
      </c>
      <c r="B2809">
        <f t="shared" si="232"/>
        <v>50100326</v>
      </c>
      <c r="C2809" t="str">
        <f t="shared" si="233"/>
        <v>CC</v>
      </c>
      <c r="D2809" t="str">
        <f t="shared" si="230"/>
        <v>REGION GRAND OUEST</v>
      </c>
      <c r="E2809" s="12" t="str">
        <f t="shared" si="234"/>
        <v>TERRAIN</v>
      </c>
      <c r="F2809" s="4" t="s">
        <v>10459</v>
      </c>
      <c r="G2809" s="4" t="s">
        <v>2670</v>
      </c>
      <c r="H2809" s="5">
        <v>2</v>
      </c>
      <c r="I2809" s="5" t="s">
        <v>6943</v>
      </c>
      <c r="J2809" s="5"/>
      <c r="K2809" s="5"/>
      <c r="L2809" s="5"/>
      <c r="M2809" s="5" t="s">
        <v>1343</v>
      </c>
      <c r="N2809" s="5"/>
      <c r="O2809" s="5"/>
      <c r="P2809" s="5"/>
      <c r="Q2809" s="5"/>
      <c r="R2809" s="5"/>
      <c r="S2809" s="5"/>
      <c r="T2809" s="5"/>
      <c r="U2809" s="6">
        <v>45627</v>
      </c>
      <c r="V2809" s="5"/>
      <c r="W2809" s="4" t="s">
        <v>1329</v>
      </c>
      <c r="X2809" s="5"/>
      <c r="Y2809" s="5"/>
      <c r="Z2809" s="5"/>
      <c r="AA2809" s="4" t="s">
        <v>2660</v>
      </c>
      <c r="AB2809" s="5"/>
      <c r="AC2809" s="5"/>
      <c r="AD2809" s="5"/>
      <c r="AE2809" s="5"/>
      <c r="AF2809" s="5"/>
      <c r="AG2809" s="5"/>
      <c r="AH2809" s="5"/>
      <c r="AI2809" s="5"/>
      <c r="AJ2809" s="5"/>
      <c r="AK2809" s="5"/>
      <c r="AL2809" s="5"/>
      <c r="AM2809" s="5"/>
      <c r="AN2809" s="5"/>
      <c r="AO2809" s="5"/>
      <c r="AP2809" s="5" t="s">
        <v>1413</v>
      </c>
      <c r="AQ2809" s="4" t="s">
        <v>1414</v>
      </c>
      <c r="AR2809" s="5" t="s">
        <v>19</v>
      </c>
      <c r="AS2809" s="5" t="s">
        <v>2662</v>
      </c>
      <c r="AT2809" s="5" t="s">
        <v>2663</v>
      </c>
      <c r="AU2809" s="5" t="s">
        <v>41</v>
      </c>
      <c r="AV2809" s="4" t="s">
        <v>2664</v>
      </c>
      <c r="AW2809" s="5" t="s">
        <v>119</v>
      </c>
      <c r="AX2809" s="5" t="s">
        <v>2665</v>
      </c>
      <c r="AY2809" s="5" t="s">
        <v>2666</v>
      </c>
      <c r="AZ2809" s="5" t="s">
        <v>11</v>
      </c>
      <c r="BA2809" s="4" t="s">
        <v>2667</v>
      </c>
      <c r="BB2809" s="5" t="s">
        <v>2668</v>
      </c>
      <c r="BC2809" s="5" t="s">
        <v>2659</v>
      </c>
      <c r="BD2809" s="5" t="s">
        <v>2669</v>
      </c>
      <c r="BE2809" s="5" t="s">
        <v>25</v>
      </c>
      <c r="BF2809" s="5" t="s">
        <v>1333</v>
      </c>
      <c r="BG2809" s="4" t="s">
        <v>2670</v>
      </c>
      <c r="BH2809" s="5" t="s">
        <v>1343</v>
      </c>
    </row>
    <row r="2810" spans="1:60" x14ac:dyDescent="0.25">
      <c r="A2810">
        <f t="shared" si="231"/>
        <v>96607</v>
      </c>
      <c r="B2810">
        <f t="shared" si="232"/>
        <v>50100325</v>
      </c>
      <c r="C2810" t="str">
        <f t="shared" si="233"/>
        <v>CC</v>
      </c>
      <c r="D2810" t="str">
        <f t="shared" si="230"/>
        <v>REGION GRAND OUEST</v>
      </c>
      <c r="E2810" s="12" t="str">
        <f t="shared" si="234"/>
        <v>TERRAIN</v>
      </c>
      <c r="F2810" s="4" t="s">
        <v>10460</v>
      </c>
      <c r="G2810" s="4" t="s">
        <v>6801</v>
      </c>
      <c r="H2810" s="5">
        <v>2</v>
      </c>
      <c r="I2810" s="5" t="s">
        <v>6943</v>
      </c>
      <c r="J2810" s="5"/>
      <c r="K2810" s="5"/>
      <c r="L2810" s="5"/>
      <c r="M2810" s="5" t="s">
        <v>1343</v>
      </c>
      <c r="N2810" s="5"/>
      <c r="O2810" s="5"/>
      <c r="P2810" s="5"/>
      <c r="Q2810" s="5"/>
      <c r="R2810" s="5"/>
      <c r="S2810" s="5"/>
      <c r="T2810" s="5"/>
      <c r="U2810" s="6">
        <v>45627</v>
      </c>
      <c r="V2810" s="5"/>
      <c r="W2810" s="4" t="s">
        <v>1329</v>
      </c>
      <c r="X2810" s="5"/>
      <c r="Y2810" s="5"/>
      <c r="Z2810" s="5"/>
      <c r="AA2810" s="4" t="s">
        <v>4812</v>
      </c>
      <c r="AB2810" s="5"/>
      <c r="AC2810" s="5"/>
      <c r="AD2810" s="5"/>
      <c r="AE2810" s="5"/>
      <c r="AF2810" s="5"/>
      <c r="AG2810" s="5"/>
      <c r="AH2810" s="5"/>
      <c r="AI2810" s="5"/>
      <c r="AJ2810" s="5"/>
      <c r="AK2810" s="5"/>
      <c r="AL2810" s="5"/>
      <c r="AM2810" s="5"/>
      <c r="AN2810" s="5"/>
      <c r="AO2810" s="5"/>
      <c r="AP2810" s="5" t="s">
        <v>1413</v>
      </c>
      <c r="AQ2810" s="4" t="s">
        <v>1414</v>
      </c>
      <c r="AR2810" s="5" t="s">
        <v>19</v>
      </c>
      <c r="AS2810" s="5" t="s">
        <v>2662</v>
      </c>
      <c r="AT2810" s="5" t="s">
        <v>2663</v>
      </c>
      <c r="AU2810" s="5" t="s">
        <v>41</v>
      </c>
      <c r="AV2810" s="4" t="s">
        <v>2664</v>
      </c>
      <c r="AW2810" s="5" t="s">
        <v>119</v>
      </c>
      <c r="AX2810" s="5" t="s">
        <v>2665</v>
      </c>
      <c r="AY2810" s="5" t="s">
        <v>2666</v>
      </c>
      <c r="AZ2810" s="5" t="s">
        <v>11</v>
      </c>
      <c r="BA2810" s="4" t="s">
        <v>2667</v>
      </c>
      <c r="BB2810" s="5" t="s">
        <v>2668</v>
      </c>
      <c r="BC2810" s="5" t="s">
        <v>6797</v>
      </c>
      <c r="BD2810" s="5" t="s">
        <v>6800</v>
      </c>
      <c r="BE2810" s="5" t="s">
        <v>25</v>
      </c>
      <c r="BF2810" s="5" t="s">
        <v>1333</v>
      </c>
      <c r="BG2810" s="4" t="s">
        <v>6801</v>
      </c>
      <c r="BH2810" s="5" t="s">
        <v>1343</v>
      </c>
    </row>
    <row r="2811" spans="1:60" x14ac:dyDescent="0.25">
      <c r="A2811">
        <f t="shared" si="231"/>
        <v>96605</v>
      </c>
      <c r="B2811">
        <f t="shared" si="232"/>
        <v>50100323</v>
      </c>
      <c r="C2811" t="str">
        <f t="shared" si="233"/>
        <v>CC</v>
      </c>
      <c r="D2811" t="str">
        <f t="shared" si="230"/>
        <v>REGION GRAND OUEST</v>
      </c>
      <c r="E2811" s="12" t="str">
        <f t="shared" si="234"/>
        <v>TERRAIN</v>
      </c>
      <c r="F2811" s="4" t="s">
        <v>10461</v>
      </c>
      <c r="G2811" s="4" t="s">
        <v>5464</v>
      </c>
      <c r="H2811" s="5">
        <v>2</v>
      </c>
      <c r="I2811" s="5" t="s">
        <v>6943</v>
      </c>
      <c r="J2811" s="5"/>
      <c r="K2811" s="5"/>
      <c r="L2811" s="5"/>
      <c r="M2811" s="5" t="s">
        <v>1343</v>
      </c>
      <c r="N2811" s="5"/>
      <c r="O2811" s="5"/>
      <c r="P2811" s="5"/>
      <c r="Q2811" s="5"/>
      <c r="R2811" s="5"/>
      <c r="S2811" s="5"/>
      <c r="T2811" s="5"/>
      <c r="U2811" s="6">
        <v>45627</v>
      </c>
      <c r="V2811" s="5"/>
      <c r="W2811" s="4" t="s">
        <v>1329</v>
      </c>
      <c r="X2811" s="5"/>
      <c r="Y2811" s="5"/>
      <c r="Z2811" s="5"/>
      <c r="AA2811" s="4" t="s">
        <v>4750</v>
      </c>
      <c r="AB2811" s="5"/>
      <c r="AC2811" s="5"/>
      <c r="AD2811" s="5"/>
      <c r="AE2811" s="5"/>
      <c r="AF2811" s="5"/>
      <c r="AG2811" s="5"/>
      <c r="AH2811" s="5"/>
      <c r="AI2811" s="5"/>
      <c r="AJ2811" s="5"/>
      <c r="AK2811" s="5"/>
      <c r="AL2811" s="5"/>
      <c r="AM2811" s="5"/>
      <c r="AN2811" s="5"/>
      <c r="AO2811" s="5"/>
      <c r="AP2811" s="5" t="s">
        <v>1413</v>
      </c>
      <c r="AQ2811" s="4" t="s">
        <v>1414</v>
      </c>
      <c r="AR2811" s="5" t="s">
        <v>19</v>
      </c>
      <c r="AS2811" s="5" t="s">
        <v>2662</v>
      </c>
      <c r="AT2811" s="5" t="s">
        <v>2663</v>
      </c>
      <c r="AU2811" s="5" t="s">
        <v>41</v>
      </c>
      <c r="AV2811" s="4" t="s">
        <v>2664</v>
      </c>
      <c r="AW2811" s="5" t="s">
        <v>119</v>
      </c>
      <c r="AX2811" s="5" t="s">
        <v>2665</v>
      </c>
      <c r="AY2811" s="5" t="s">
        <v>2666</v>
      </c>
      <c r="AZ2811" s="5" t="s">
        <v>11</v>
      </c>
      <c r="BA2811" s="4" t="s">
        <v>2667</v>
      </c>
      <c r="BB2811" s="5" t="s">
        <v>2668</v>
      </c>
      <c r="BC2811" s="5" t="s">
        <v>5459</v>
      </c>
      <c r="BD2811" s="5" t="s">
        <v>5463</v>
      </c>
      <c r="BE2811" s="5" t="s">
        <v>260</v>
      </c>
      <c r="BF2811" s="5" t="s">
        <v>1333</v>
      </c>
      <c r="BG2811" s="4" t="s">
        <v>5464</v>
      </c>
      <c r="BH2811" s="5" t="s">
        <v>1343</v>
      </c>
    </row>
    <row r="2812" spans="1:60" x14ac:dyDescent="0.25">
      <c r="A2812">
        <f t="shared" si="231"/>
        <v>96600</v>
      </c>
      <c r="B2812">
        <f t="shared" si="232"/>
        <v>50100322</v>
      </c>
      <c r="C2812" t="str">
        <f t="shared" si="233"/>
        <v>CC</v>
      </c>
      <c r="D2812" t="str">
        <f t="shared" si="230"/>
        <v>REGION GRAND OUEST</v>
      </c>
      <c r="E2812" s="12" t="str">
        <f t="shared" si="234"/>
        <v>TERRAIN</v>
      </c>
      <c r="F2812" s="4" t="s">
        <v>10462</v>
      </c>
      <c r="G2812" s="4" t="s">
        <v>10463</v>
      </c>
      <c r="H2812" s="5">
        <v>2</v>
      </c>
      <c r="I2812" s="5" t="s">
        <v>6943</v>
      </c>
      <c r="J2812" s="5"/>
      <c r="K2812" s="5"/>
      <c r="L2812" s="5"/>
      <c r="M2812" s="5" t="s">
        <v>1343</v>
      </c>
      <c r="N2812" s="5"/>
      <c r="O2812" s="5"/>
      <c r="P2812" s="5"/>
      <c r="Q2812" s="5"/>
      <c r="R2812" s="5"/>
      <c r="S2812" s="5"/>
      <c r="T2812" s="5"/>
      <c r="U2812" s="6">
        <v>45627</v>
      </c>
      <c r="V2812" s="5"/>
      <c r="W2812" s="4" t="s">
        <v>1329</v>
      </c>
      <c r="X2812" s="5"/>
      <c r="Y2812" s="5"/>
      <c r="Z2812" s="5"/>
      <c r="AA2812" s="4" t="s">
        <v>10464</v>
      </c>
      <c r="AB2812" s="5"/>
      <c r="AC2812" s="5"/>
      <c r="AD2812" s="5"/>
      <c r="AE2812" s="5"/>
      <c r="AF2812" s="5"/>
      <c r="AG2812" s="5"/>
      <c r="AH2812" s="5"/>
      <c r="AI2812" s="5"/>
      <c r="AJ2812" s="5"/>
      <c r="AK2812" s="5"/>
      <c r="AL2812" s="5"/>
      <c r="AM2812" s="5"/>
      <c r="AN2812" s="5"/>
      <c r="AO2812" s="5"/>
      <c r="AP2812" s="5" t="s">
        <v>1413</v>
      </c>
      <c r="AQ2812" s="4" t="s">
        <v>1414</v>
      </c>
      <c r="AR2812" s="5" t="s">
        <v>19</v>
      </c>
      <c r="AS2812" s="4" t="s">
        <v>2662</v>
      </c>
      <c r="AT2812" s="5" t="s">
        <v>2663</v>
      </c>
      <c r="AU2812" s="5" t="s">
        <v>41</v>
      </c>
      <c r="AV2812" s="4" t="s">
        <v>2664</v>
      </c>
      <c r="AW2812" s="5" t="s">
        <v>119</v>
      </c>
      <c r="AX2812" s="5" t="s">
        <v>4609</v>
      </c>
      <c r="AY2812" s="5" t="s">
        <v>4610</v>
      </c>
      <c r="AZ2812" s="5" t="s">
        <v>11</v>
      </c>
      <c r="BA2812" s="4" t="s">
        <v>4611</v>
      </c>
      <c r="BB2812" s="5" t="s">
        <v>4612</v>
      </c>
      <c r="BC2812" s="4" t="s">
        <v>10465</v>
      </c>
      <c r="BD2812" s="5" t="s">
        <v>10466</v>
      </c>
      <c r="BE2812" s="5" t="s">
        <v>25</v>
      </c>
      <c r="BF2812" s="5" t="s">
        <v>1333</v>
      </c>
      <c r="BG2812" s="4" t="s">
        <v>10463</v>
      </c>
      <c r="BH2812" s="5" t="s">
        <v>1343</v>
      </c>
    </row>
    <row r="2813" spans="1:60" x14ac:dyDescent="0.25">
      <c r="A2813">
        <f t="shared" si="231"/>
        <v>96598</v>
      </c>
      <c r="B2813">
        <f t="shared" si="232"/>
        <v>50100321</v>
      </c>
      <c r="C2813" t="str">
        <f t="shared" si="233"/>
        <v>CC</v>
      </c>
      <c r="D2813" t="str">
        <f t="shared" si="230"/>
        <v>REGION GRAND OUEST</v>
      </c>
      <c r="E2813" s="12" t="str">
        <f t="shared" si="234"/>
        <v>TERRAIN</v>
      </c>
      <c r="F2813" s="4" t="s">
        <v>10467</v>
      </c>
      <c r="G2813" s="4" t="s">
        <v>10468</v>
      </c>
      <c r="H2813" s="5">
        <v>2</v>
      </c>
      <c r="I2813" s="5" t="s">
        <v>6943</v>
      </c>
      <c r="J2813" s="5"/>
      <c r="K2813" s="5"/>
      <c r="L2813" s="5"/>
      <c r="M2813" s="5" t="s">
        <v>1343</v>
      </c>
      <c r="N2813" s="5"/>
      <c r="O2813" s="5"/>
      <c r="P2813" s="5"/>
      <c r="Q2813" s="5"/>
      <c r="R2813" s="5"/>
      <c r="S2813" s="5"/>
      <c r="T2813" s="5"/>
      <c r="U2813" s="6">
        <v>45627</v>
      </c>
      <c r="V2813" s="5"/>
      <c r="W2813" s="4" t="s">
        <v>1329</v>
      </c>
      <c r="X2813" s="5"/>
      <c r="Y2813" s="5"/>
      <c r="Z2813" s="5"/>
      <c r="AA2813" s="4" t="s">
        <v>10469</v>
      </c>
      <c r="AB2813" s="5"/>
      <c r="AC2813" s="5"/>
      <c r="AD2813" s="5"/>
      <c r="AE2813" s="5"/>
      <c r="AF2813" s="5"/>
      <c r="AG2813" s="5"/>
      <c r="AH2813" s="5"/>
      <c r="AI2813" s="5"/>
      <c r="AJ2813" s="5"/>
      <c r="AK2813" s="5"/>
      <c r="AL2813" s="5"/>
      <c r="AM2813" s="5"/>
      <c r="AN2813" s="5"/>
      <c r="AO2813" s="5"/>
      <c r="AP2813" s="5" t="s">
        <v>1413</v>
      </c>
      <c r="AQ2813" s="4" t="s">
        <v>1414</v>
      </c>
      <c r="AR2813" s="5" t="s">
        <v>19</v>
      </c>
      <c r="AS2813" s="4" t="s">
        <v>2662</v>
      </c>
      <c r="AT2813" s="5" t="s">
        <v>2663</v>
      </c>
      <c r="AU2813" s="5" t="s">
        <v>41</v>
      </c>
      <c r="AV2813" s="4" t="s">
        <v>2664</v>
      </c>
      <c r="AW2813" s="5" t="s">
        <v>119</v>
      </c>
      <c r="AX2813" s="5" t="s">
        <v>4609</v>
      </c>
      <c r="AY2813" s="5" t="s">
        <v>4610</v>
      </c>
      <c r="AZ2813" s="5" t="s">
        <v>11</v>
      </c>
      <c r="BA2813" s="4" t="s">
        <v>4611</v>
      </c>
      <c r="BB2813" s="5" t="s">
        <v>4612</v>
      </c>
      <c r="BC2813" s="4" t="s">
        <v>10470</v>
      </c>
      <c r="BD2813" s="5" t="s">
        <v>10471</v>
      </c>
      <c r="BE2813" s="5" t="s">
        <v>25</v>
      </c>
      <c r="BF2813" s="5" t="s">
        <v>1333</v>
      </c>
      <c r="BG2813" s="4" t="s">
        <v>10468</v>
      </c>
      <c r="BH2813" s="5" t="s">
        <v>1343</v>
      </c>
    </row>
    <row r="2814" spans="1:60" x14ac:dyDescent="0.25">
      <c r="A2814">
        <f t="shared" si="231"/>
        <v>96590</v>
      </c>
      <c r="B2814">
        <f t="shared" si="232"/>
        <v>50100320</v>
      </c>
      <c r="C2814" t="str">
        <f t="shared" si="233"/>
        <v>CC</v>
      </c>
      <c r="D2814" t="str">
        <f t="shared" si="230"/>
        <v>REGION GRAND OUEST</v>
      </c>
      <c r="E2814" s="12" t="str">
        <f t="shared" si="234"/>
        <v>TERRAIN</v>
      </c>
      <c r="F2814" s="4" t="s">
        <v>10472</v>
      </c>
      <c r="G2814" s="4" t="s">
        <v>10473</v>
      </c>
      <c r="H2814" s="5">
        <v>2</v>
      </c>
      <c r="I2814" s="5" t="s">
        <v>6943</v>
      </c>
      <c r="J2814" s="5"/>
      <c r="K2814" s="5"/>
      <c r="L2814" s="5"/>
      <c r="M2814" s="5" t="s">
        <v>1343</v>
      </c>
      <c r="N2814" s="5"/>
      <c r="O2814" s="5"/>
      <c r="P2814" s="5"/>
      <c r="Q2814" s="5"/>
      <c r="R2814" s="5"/>
      <c r="S2814" s="5"/>
      <c r="T2814" s="5"/>
      <c r="U2814" s="6">
        <v>45627</v>
      </c>
      <c r="V2814" s="5"/>
      <c r="W2814" s="4" t="s">
        <v>1329</v>
      </c>
      <c r="X2814" s="5"/>
      <c r="Y2814" s="5"/>
      <c r="Z2814" s="5"/>
      <c r="AA2814" s="4" t="s">
        <v>8894</v>
      </c>
      <c r="AB2814" s="5"/>
      <c r="AC2814" s="5"/>
      <c r="AD2814" s="5"/>
      <c r="AE2814" s="5"/>
      <c r="AF2814" s="5"/>
      <c r="AG2814" s="5"/>
      <c r="AH2814" s="5"/>
      <c r="AI2814" s="5"/>
      <c r="AJ2814" s="5"/>
      <c r="AK2814" s="5"/>
      <c r="AL2814" s="5"/>
      <c r="AM2814" s="5"/>
      <c r="AN2814" s="5"/>
      <c r="AO2814" s="5"/>
      <c r="AP2814" s="5" t="s">
        <v>1413</v>
      </c>
      <c r="AQ2814" s="4" t="s">
        <v>1414</v>
      </c>
      <c r="AR2814" s="5" t="s">
        <v>19</v>
      </c>
      <c r="AS2814" s="4" t="s">
        <v>2662</v>
      </c>
      <c r="AT2814" s="5" t="s">
        <v>2663</v>
      </c>
      <c r="AU2814" s="5" t="s">
        <v>41</v>
      </c>
      <c r="AV2814" s="4" t="s">
        <v>2664</v>
      </c>
      <c r="AW2814" s="5" t="s">
        <v>119</v>
      </c>
      <c r="AX2814" s="5" t="s">
        <v>3099</v>
      </c>
      <c r="AY2814" s="5" t="s">
        <v>3101</v>
      </c>
      <c r="AZ2814" s="5" t="s">
        <v>11</v>
      </c>
      <c r="BA2814" s="4" t="s">
        <v>3102</v>
      </c>
      <c r="BB2814" s="5" t="s">
        <v>3103</v>
      </c>
      <c r="BC2814" s="5"/>
      <c r="BD2814" s="5"/>
      <c r="BE2814" s="5"/>
      <c r="BF2814" s="5"/>
      <c r="BG2814" s="4" t="s">
        <v>10473</v>
      </c>
      <c r="BH2814" s="5" t="s">
        <v>1343</v>
      </c>
    </row>
    <row r="2815" spans="1:60" x14ac:dyDescent="0.25">
      <c r="A2815">
        <f t="shared" si="231"/>
        <v>96587</v>
      </c>
      <c r="B2815">
        <f t="shared" si="232"/>
        <v>50100319</v>
      </c>
      <c r="C2815" t="str">
        <f t="shared" si="233"/>
        <v>CC</v>
      </c>
      <c r="D2815" t="str">
        <f t="shared" si="230"/>
        <v>REGION GRAND OUEST</v>
      </c>
      <c r="E2815" s="12" t="str">
        <f t="shared" si="234"/>
        <v>TERRAIN</v>
      </c>
      <c r="F2815" s="4" t="s">
        <v>10474</v>
      </c>
      <c r="G2815" s="4" t="s">
        <v>10475</v>
      </c>
      <c r="H2815" s="5">
        <v>2</v>
      </c>
      <c r="I2815" s="5" t="s">
        <v>6943</v>
      </c>
      <c r="J2815" s="5"/>
      <c r="K2815" s="5"/>
      <c r="L2815" s="5"/>
      <c r="M2815" s="5" t="s">
        <v>1343</v>
      </c>
      <c r="N2815" s="5"/>
      <c r="O2815" s="5"/>
      <c r="P2815" s="5"/>
      <c r="Q2815" s="5"/>
      <c r="R2815" s="5"/>
      <c r="S2815" s="5"/>
      <c r="T2815" s="5"/>
      <c r="U2815" s="6">
        <v>45627</v>
      </c>
      <c r="V2815" s="5"/>
      <c r="W2815" s="4" t="s">
        <v>1329</v>
      </c>
      <c r="X2815" s="5"/>
      <c r="Y2815" s="5"/>
      <c r="Z2815" s="5"/>
      <c r="AA2815" s="4" t="s">
        <v>3010</v>
      </c>
      <c r="AB2815" s="5"/>
      <c r="AC2815" s="5"/>
      <c r="AD2815" s="5"/>
      <c r="AE2815" s="5"/>
      <c r="AF2815" s="5"/>
      <c r="AG2815" s="5"/>
      <c r="AH2815" s="5"/>
      <c r="AI2815" s="5"/>
      <c r="AJ2815" s="5"/>
      <c r="AK2815" s="5"/>
      <c r="AL2815" s="5"/>
      <c r="AM2815" s="5"/>
      <c r="AN2815" s="5"/>
      <c r="AO2815" s="5"/>
      <c r="AP2815" s="5" t="s">
        <v>1413</v>
      </c>
      <c r="AQ2815" s="4" t="s">
        <v>1414</v>
      </c>
      <c r="AR2815" s="5" t="s">
        <v>19</v>
      </c>
      <c r="AS2815" s="4" t="s">
        <v>2662</v>
      </c>
      <c r="AT2815" s="5" t="s">
        <v>2663</v>
      </c>
      <c r="AU2815" s="5" t="s">
        <v>41</v>
      </c>
      <c r="AV2815" s="4" t="s">
        <v>2664</v>
      </c>
      <c r="AW2815" s="5" t="s">
        <v>119</v>
      </c>
      <c r="AX2815" s="5" t="s">
        <v>3099</v>
      </c>
      <c r="AY2815" s="5" t="s">
        <v>3101</v>
      </c>
      <c r="AZ2815" s="5" t="s">
        <v>11</v>
      </c>
      <c r="BA2815" s="4" t="s">
        <v>3102</v>
      </c>
      <c r="BB2815" s="5" t="s">
        <v>3103</v>
      </c>
      <c r="BC2815" s="5"/>
      <c r="BD2815" s="5"/>
      <c r="BE2815" s="5"/>
      <c r="BF2815" s="5"/>
      <c r="BG2815" s="4" t="s">
        <v>10475</v>
      </c>
      <c r="BH2815" s="5" t="s">
        <v>1343</v>
      </c>
    </row>
    <row r="2816" spans="1:60" x14ac:dyDescent="0.25">
      <c r="A2816">
        <f t="shared" si="231"/>
        <v>96584</v>
      </c>
      <c r="B2816">
        <f t="shared" si="232"/>
        <v>50100318</v>
      </c>
      <c r="C2816" t="str">
        <f t="shared" si="233"/>
        <v>CC</v>
      </c>
      <c r="D2816" t="str">
        <f t="shared" si="230"/>
        <v>REGION GRAND OUEST</v>
      </c>
      <c r="E2816" s="12" t="str">
        <f t="shared" si="234"/>
        <v>TERRAIN</v>
      </c>
      <c r="F2816" s="4" t="s">
        <v>10476</v>
      </c>
      <c r="G2816" s="4" t="s">
        <v>10477</v>
      </c>
      <c r="H2816" s="5">
        <v>2</v>
      </c>
      <c r="I2816" s="5" t="s">
        <v>6943</v>
      </c>
      <c r="J2816" s="5"/>
      <c r="K2816" s="5"/>
      <c r="L2816" s="5"/>
      <c r="M2816" s="5" t="s">
        <v>1343</v>
      </c>
      <c r="N2816" s="5"/>
      <c r="O2816" s="5"/>
      <c r="P2816" s="5"/>
      <c r="Q2816" s="5"/>
      <c r="R2816" s="5"/>
      <c r="S2816" s="5"/>
      <c r="T2816" s="5"/>
      <c r="U2816" s="6">
        <v>45627</v>
      </c>
      <c r="V2816" s="5"/>
      <c r="W2816" s="4" t="s">
        <v>1329</v>
      </c>
      <c r="X2816" s="5"/>
      <c r="Y2816" s="5"/>
      <c r="Z2816" s="5"/>
      <c r="AA2816" s="4" t="s">
        <v>8970</v>
      </c>
      <c r="AB2816" s="5"/>
      <c r="AC2816" s="5"/>
      <c r="AD2816" s="5"/>
      <c r="AE2816" s="5"/>
      <c r="AF2816" s="5"/>
      <c r="AG2816" s="5"/>
      <c r="AH2816" s="5"/>
      <c r="AI2816" s="5"/>
      <c r="AJ2816" s="5"/>
      <c r="AK2816" s="5"/>
      <c r="AL2816" s="5"/>
      <c r="AM2816" s="5"/>
      <c r="AN2816" s="5"/>
      <c r="AO2816" s="5"/>
      <c r="AP2816" s="5" t="s">
        <v>1413</v>
      </c>
      <c r="AQ2816" s="4" t="s">
        <v>1414</v>
      </c>
      <c r="AR2816" s="5" t="s">
        <v>19</v>
      </c>
      <c r="AS2816" s="4" t="s">
        <v>2662</v>
      </c>
      <c r="AT2816" s="5" t="s">
        <v>2663</v>
      </c>
      <c r="AU2816" s="5" t="s">
        <v>41</v>
      </c>
      <c r="AV2816" s="4" t="s">
        <v>2664</v>
      </c>
      <c r="AW2816" s="5" t="s">
        <v>119</v>
      </c>
      <c r="AX2816" s="5" t="s">
        <v>2665</v>
      </c>
      <c r="AY2816" s="5" t="s">
        <v>2666</v>
      </c>
      <c r="AZ2816" s="5" t="s">
        <v>11</v>
      </c>
      <c r="BA2816" s="4" t="s">
        <v>2667</v>
      </c>
      <c r="BB2816" s="5" t="s">
        <v>2668</v>
      </c>
      <c r="BC2816" s="4" t="s">
        <v>10478</v>
      </c>
      <c r="BD2816" s="5" t="s">
        <v>10479</v>
      </c>
      <c r="BE2816" s="5" t="s">
        <v>60</v>
      </c>
      <c r="BF2816" s="5" t="s">
        <v>1333</v>
      </c>
      <c r="BG2816" s="4" t="s">
        <v>10477</v>
      </c>
      <c r="BH2816" s="5" t="s">
        <v>1343</v>
      </c>
    </row>
    <row r="2817" spans="1:60" x14ac:dyDescent="0.25">
      <c r="A2817">
        <f t="shared" si="231"/>
        <v>96583</v>
      </c>
      <c r="B2817">
        <f t="shared" si="232"/>
        <v>50100317</v>
      </c>
      <c r="C2817" t="str">
        <f t="shared" si="233"/>
        <v>CC</v>
      </c>
      <c r="D2817" t="str">
        <f t="shared" si="230"/>
        <v>REGION GRAND OUEST</v>
      </c>
      <c r="E2817" s="12" t="str">
        <f t="shared" si="234"/>
        <v>TERRAIN</v>
      </c>
      <c r="F2817" s="4" t="s">
        <v>10480</v>
      </c>
      <c r="G2817" s="4" t="s">
        <v>7954</v>
      </c>
      <c r="H2817" s="5">
        <v>2</v>
      </c>
      <c r="I2817" s="5" t="s">
        <v>6943</v>
      </c>
      <c r="J2817" s="5"/>
      <c r="K2817" s="5"/>
      <c r="L2817" s="5"/>
      <c r="M2817" s="5" t="s">
        <v>1343</v>
      </c>
      <c r="N2817" s="5"/>
      <c r="O2817" s="5"/>
      <c r="P2817" s="5"/>
      <c r="Q2817" s="5"/>
      <c r="R2817" s="5"/>
      <c r="S2817" s="5"/>
      <c r="T2817" s="5"/>
      <c r="U2817" s="6">
        <v>45627</v>
      </c>
      <c r="V2817" s="5"/>
      <c r="W2817" s="4" t="s">
        <v>1329</v>
      </c>
      <c r="X2817" s="5"/>
      <c r="Y2817" s="5"/>
      <c r="Z2817" s="5"/>
      <c r="AA2817" s="4" t="s">
        <v>7953</v>
      </c>
      <c r="AB2817" s="5"/>
      <c r="AC2817" s="5"/>
      <c r="AD2817" s="5"/>
      <c r="AE2817" s="5"/>
      <c r="AF2817" s="5"/>
      <c r="AG2817" s="5"/>
      <c r="AH2817" s="5"/>
      <c r="AI2817" s="5"/>
      <c r="AJ2817" s="5"/>
      <c r="AK2817" s="5"/>
      <c r="AL2817" s="5"/>
      <c r="AM2817" s="5"/>
      <c r="AN2817" s="5"/>
      <c r="AO2817" s="5"/>
      <c r="AP2817" s="5" t="s">
        <v>1413</v>
      </c>
      <c r="AQ2817" s="4" t="s">
        <v>1414</v>
      </c>
      <c r="AR2817" s="5" t="s">
        <v>19</v>
      </c>
      <c r="AS2817" s="4" t="s">
        <v>2662</v>
      </c>
      <c r="AT2817" s="5" t="s">
        <v>2663</v>
      </c>
      <c r="AU2817" s="5" t="s">
        <v>41</v>
      </c>
      <c r="AV2817" s="4" t="s">
        <v>2664</v>
      </c>
      <c r="AW2817" s="5" t="s">
        <v>119</v>
      </c>
      <c r="AX2817" s="5" t="s">
        <v>4609</v>
      </c>
      <c r="AY2817" s="5" t="s">
        <v>4610</v>
      </c>
      <c r="AZ2817" s="5" t="s">
        <v>11</v>
      </c>
      <c r="BA2817" s="4" t="s">
        <v>4611</v>
      </c>
      <c r="BB2817" s="5" t="s">
        <v>4612</v>
      </c>
      <c r="BC2817" s="5"/>
      <c r="BD2817" s="5"/>
      <c r="BE2817" s="5"/>
      <c r="BF2817" s="5"/>
      <c r="BG2817" s="4" t="s">
        <v>7954</v>
      </c>
      <c r="BH2817" s="5" t="s">
        <v>1343</v>
      </c>
    </row>
    <row r="2818" spans="1:60" x14ac:dyDescent="0.25">
      <c r="A2818">
        <f t="shared" si="231"/>
        <v>96582</v>
      </c>
      <c r="B2818">
        <f t="shared" si="232"/>
        <v>50100316</v>
      </c>
      <c r="C2818" t="str">
        <f t="shared" si="233"/>
        <v>CC</v>
      </c>
      <c r="D2818" t="str">
        <f t="shared" si="230"/>
        <v>REGION GRAND OUEST</v>
      </c>
      <c r="E2818" s="12" t="str">
        <f t="shared" si="234"/>
        <v>TERRAIN</v>
      </c>
      <c r="F2818" s="4" t="s">
        <v>10481</v>
      </c>
      <c r="G2818" s="4" t="s">
        <v>10482</v>
      </c>
      <c r="H2818" s="5">
        <v>2</v>
      </c>
      <c r="I2818" s="5" t="s">
        <v>6943</v>
      </c>
      <c r="J2818" s="5"/>
      <c r="K2818" s="5"/>
      <c r="L2818" s="5"/>
      <c r="M2818" s="5" t="s">
        <v>1343</v>
      </c>
      <c r="N2818" s="5"/>
      <c r="O2818" s="5"/>
      <c r="P2818" s="5"/>
      <c r="Q2818" s="5"/>
      <c r="R2818" s="5"/>
      <c r="S2818" s="5"/>
      <c r="T2818" s="5"/>
      <c r="U2818" s="6">
        <v>45627</v>
      </c>
      <c r="V2818" s="5"/>
      <c r="W2818" s="4" t="s">
        <v>1329</v>
      </c>
      <c r="X2818" s="5"/>
      <c r="Y2818" s="5"/>
      <c r="Z2818" s="5"/>
      <c r="AA2818" s="4" t="s">
        <v>7569</v>
      </c>
      <c r="AB2818" s="5"/>
      <c r="AC2818" s="5"/>
      <c r="AD2818" s="5"/>
      <c r="AE2818" s="5"/>
      <c r="AF2818" s="5"/>
      <c r="AG2818" s="5"/>
      <c r="AH2818" s="5"/>
      <c r="AI2818" s="5"/>
      <c r="AJ2818" s="5"/>
      <c r="AK2818" s="5"/>
      <c r="AL2818" s="5"/>
      <c r="AM2818" s="5"/>
      <c r="AN2818" s="5"/>
      <c r="AO2818" s="5"/>
      <c r="AP2818" s="5" t="s">
        <v>1413</v>
      </c>
      <c r="AQ2818" s="4" t="s">
        <v>1414</v>
      </c>
      <c r="AR2818" s="5" t="s">
        <v>19</v>
      </c>
      <c r="AS2818" s="4" t="s">
        <v>2662</v>
      </c>
      <c r="AT2818" s="5" t="s">
        <v>2663</v>
      </c>
      <c r="AU2818" s="5" t="s">
        <v>41</v>
      </c>
      <c r="AV2818" s="4" t="s">
        <v>2664</v>
      </c>
      <c r="AW2818" s="5" t="s">
        <v>119</v>
      </c>
      <c r="AX2818" s="5" t="s">
        <v>4609</v>
      </c>
      <c r="AY2818" s="5" t="s">
        <v>4610</v>
      </c>
      <c r="AZ2818" s="5" t="s">
        <v>11</v>
      </c>
      <c r="BA2818" s="4" t="s">
        <v>4611</v>
      </c>
      <c r="BB2818" s="5" t="s">
        <v>4612</v>
      </c>
      <c r="BC2818" s="4"/>
      <c r="BD2818" s="5"/>
      <c r="BE2818" s="5"/>
      <c r="BF2818" s="5"/>
      <c r="BG2818" s="4" t="s">
        <v>10482</v>
      </c>
      <c r="BH2818" s="5" t="s">
        <v>1343</v>
      </c>
    </row>
    <row r="2819" spans="1:60" x14ac:dyDescent="0.25">
      <c r="A2819">
        <f t="shared" si="231"/>
        <v>96560</v>
      </c>
      <c r="B2819">
        <f t="shared" si="232"/>
        <v>50100315</v>
      </c>
      <c r="C2819" t="str">
        <f t="shared" si="233"/>
        <v>CC</v>
      </c>
      <c r="D2819" t="str">
        <f t="shared" ref="D2819:D2882" si="235">AR2819</f>
        <v>REGION GRAND OUEST</v>
      </c>
      <c r="E2819" s="12" t="str">
        <f t="shared" si="234"/>
        <v>TERRAIN</v>
      </c>
      <c r="F2819" s="4" t="s">
        <v>10483</v>
      </c>
      <c r="G2819" s="4" t="s">
        <v>10484</v>
      </c>
      <c r="H2819" s="5">
        <v>2</v>
      </c>
      <c r="I2819" s="5" t="s">
        <v>6943</v>
      </c>
      <c r="J2819" s="5"/>
      <c r="K2819" s="5"/>
      <c r="L2819" s="5"/>
      <c r="M2819" s="5" t="s">
        <v>1343</v>
      </c>
      <c r="N2819" s="5"/>
      <c r="O2819" s="5"/>
      <c r="P2819" s="5"/>
      <c r="Q2819" s="5"/>
      <c r="R2819" s="5"/>
      <c r="S2819" s="5"/>
      <c r="T2819" s="5"/>
      <c r="U2819" s="6">
        <v>45597</v>
      </c>
      <c r="V2819" s="5"/>
      <c r="W2819" s="4" t="s">
        <v>1329</v>
      </c>
      <c r="X2819" s="5"/>
      <c r="Y2819" s="5"/>
      <c r="Z2819" s="5"/>
      <c r="AA2819" s="4" t="s">
        <v>10485</v>
      </c>
      <c r="AB2819" s="5"/>
      <c r="AC2819" s="5"/>
      <c r="AD2819" s="5"/>
      <c r="AE2819" s="5"/>
      <c r="AF2819" s="5"/>
      <c r="AG2819" s="5"/>
      <c r="AH2819" s="5"/>
      <c r="AI2819" s="5"/>
      <c r="AJ2819" s="5"/>
      <c r="AK2819" s="5"/>
      <c r="AL2819" s="5"/>
      <c r="AM2819" s="5"/>
      <c r="AN2819" s="5"/>
      <c r="AO2819" s="5"/>
      <c r="AP2819" s="5" t="s">
        <v>1413</v>
      </c>
      <c r="AQ2819" s="4" t="s">
        <v>1414</v>
      </c>
      <c r="AR2819" s="5" t="s">
        <v>19</v>
      </c>
      <c r="AS2819" s="4" t="s">
        <v>1828</v>
      </c>
      <c r="AT2819" s="5" t="s">
        <v>1829</v>
      </c>
      <c r="AU2819" s="5" t="s">
        <v>41</v>
      </c>
      <c r="AV2819" s="4" t="s">
        <v>1830</v>
      </c>
      <c r="AW2819" s="5" t="s">
        <v>148</v>
      </c>
      <c r="AX2819" s="5" t="s">
        <v>1831</v>
      </c>
      <c r="AY2819" s="5" t="s">
        <v>1832</v>
      </c>
      <c r="AZ2819" s="5" t="s">
        <v>11</v>
      </c>
      <c r="BA2819" s="4" t="s">
        <v>1833</v>
      </c>
      <c r="BB2819" s="5" t="s">
        <v>1834</v>
      </c>
      <c r="BC2819" s="5"/>
      <c r="BD2819" s="5"/>
      <c r="BE2819" s="5"/>
      <c r="BF2819" s="5"/>
      <c r="BG2819" s="4" t="s">
        <v>10484</v>
      </c>
      <c r="BH2819" s="5" t="s">
        <v>1343</v>
      </c>
    </row>
    <row r="2820" spans="1:60" x14ac:dyDescent="0.25">
      <c r="A2820">
        <f t="shared" si="231"/>
        <v>96559</v>
      </c>
      <c r="B2820">
        <f t="shared" si="232"/>
        <v>50100314</v>
      </c>
      <c r="C2820" t="str">
        <f t="shared" si="233"/>
        <v>CC</v>
      </c>
      <c r="D2820" t="str">
        <f t="shared" si="235"/>
        <v>REGION GRAND OUEST</v>
      </c>
      <c r="E2820" s="12" t="str">
        <f t="shared" si="234"/>
        <v>TERRAIN</v>
      </c>
      <c r="F2820" s="4" t="s">
        <v>10486</v>
      </c>
      <c r="G2820" s="4" t="s">
        <v>10487</v>
      </c>
      <c r="H2820" s="5">
        <v>2</v>
      </c>
      <c r="I2820" s="5" t="s">
        <v>6943</v>
      </c>
      <c r="J2820" s="5"/>
      <c r="K2820" s="5"/>
      <c r="L2820" s="5"/>
      <c r="M2820" s="5" t="s">
        <v>1343</v>
      </c>
      <c r="N2820" s="5"/>
      <c r="O2820" s="5"/>
      <c r="P2820" s="5"/>
      <c r="Q2820" s="5"/>
      <c r="R2820" s="5"/>
      <c r="S2820" s="5"/>
      <c r="T2820" s="5"/>
      <c r="U2820" s="6">
        <v>45597</v>
      </c>
      <c r="V2820" s="5"/>
      <c r="W2820" s="4" t="s">
        <v>1329</v>
      </c>
      <c r="X2820" s="5"/>
      <c r="Y2820" s="5"/>
      <c r="Z2820" s="5"/>
      <c r="AA2820" s="4" t="s">
        <v>7752</v>
      </c>
      <c r="AB2820" s="5"/>
      <c r="AC2820" s="5"/>
      <c r="AD2820" s="5"/>
      <c r="AE2820" s="5"/>
      <c r="AF2820" s="5"/>
      <c r="AG2820" s="5"/>
      <c r="AH2820" s="5"/>
      <c r="AI2820" s="5"/>
      <c r="AJ2820" s="5"/>
      <c r="AK2820" s="5"/>
      <c r="AL2820" s="5"/>
      <c r="AM2820" s="5"/>
      <c r="AN2820" s="5"/>
      <c r="AO2820" s="5"/>
      <c r="AP2820" s="5" t="s">
        <v>1413</v>
      </c>
      <c r="AQ2820" s="4" t="s">
        <v>1414</v>
      </c>
      <c r="AR2820" s="5" t="s">
        <v>19</v>
      </c>
      <c r="AS2820" s="4" t="s">
        <v>1828</v>
      </c>
      <c r="AT2820" s="5" t="s">
        <v>1829</v>
      </c>
      <c r="AU2820" s="5" t="s">
        <v>41</v>
      </c>
      <c r="AV2820" s="4" t="s">
        <v>1830</v>
      </c>
      <c r="AW2820" s="5" t="s">
        <v>148</v>
      </c>
      <c r="AX2820" s="5" t="s">
        <v>1831</v>
      </c>
      <c r="AY2820" s="5" t="s">
        <v>1832</v>
      </c>
      <c r="AZ2820" s="5" t="s">
        <v>11</v>
      </c>
      <c r="BA2820" s="4" t="s">
        <v>1833</v>
      </c>
      <c r="BB2820" s="5" t="s">
        <v>1834</v>
      </c>
      <c r="BC2820" s="4"/>
      <c r="BD2820" s="5"/>
      <c r="BE2820" s="5"/>
      <c r="BF2820" s="5"/>
      <c r="BG2820" s="4" t="s">
        <v>10487</v>
      </c>
      <c r="BH2820" s="5" t="s">
        <v>1343</v>
      </c>
    </row>
    <row r="2821" spans="1:60" x14ac:dyDescent="0.25">
      <c r="A2821">
        <f t="shared" si="231"/>
        <v>96548</v>
      </c>
      <c r="B2821">
        <f t="shared" si="232"/>
        <v>50100313</v>
      </c>
      <c r="C2821" t="str">
        <f t="shared" si="233"/>
        <v>CC</v>
      </c>
      <c r="D2821" t="str">
        <f t="shared" si="235"/>
        <v>REGION GRAND OUEST</v>
      </c>
      <c r="E2821" s="12" t="str">
        <f t="shared" si="234"/>
        <v>TERRAIN</v>
      </c>
      <c r="F2821" s="4" t="s">
        <v>10488</v>
      </c>
      <c r="G2821" s="4" t="s">
        <v>10489</v>
      </c>
      <c r="H2821" s="5">
        <v>2</v>
      </c>
      <c r="I2821" s="5" t="s">
        <v>6943</v>
      </c>
      <c r="J2821" s="5"/>
      <c r="K2821" s="5"/>
      <c r="L2821" s="5"/>
      <c r="M2821" s="5" t="s">
        <v>1343</v>
      </c>
      <c r="N2821" s="5"/>
      <c r="O2821" s="5"/>
      <c r="P2821" s="5"/>
      <c r="Q2821" s="5"/>
      <c r="R2821" s="5"/>
      <c r="S2821" s="5"/>
      <c r="T2821" s="5"/>
      <c r="U2821" s="6">
        <v>45597</v>
      </c>
      <c r="V2821" s="5"/>
      <c r="W2821" s="4" t="s">
        <v>1329</v>
      </c>
      <c r="X2821" s="5"/>
      <c r="Y2821" s="5"/>
      <c r="Z2821" s="5"/>
      <c r="AA2821" s="4" t="s">
        <v>5363</v>
      </c>
      <c r="AB2821" s="5"/>
      <c r="AC2821" s="5"/>
      <c r="AD2821" s="5"/>
      <c r="AE2821" s="5"/>
      <c r="AF2821" s="5"/>
      <c r="AG2821" s="5"/>
      <c r="AH2821" s="5"/>
      <c r="AI2821" s="5"/>
      <c r="AJ2821" s="5"/>
      <c r="AK2821" s="5"/>
      <c r="AL2821" s="5"/>
      <c r="AM2821" s="5"/>
      <c r="AN2821" s="5"/>
      <c r="AO2821" s="5"/>
      <c r="AP2821" s="5" t="s">
        <v>1413</v>
      </c>
      <c r="AQ2821" s="5" t="s">
        <v>1414</v>
      </c>
      <c r="AR2821" s="5" t="s">
        <v>19</v>
      </c>
      <c r="AS2821" s="5" t="s">
        <v>12481</v>
      </c>
      <c r="AT2821" s="5" t="s">
        <v>12482</v>
      </c>
      <c r="AU2821" s="5" t="s">
        <v>41</v>
      </c>
      <c r="AV2821" s="4" t="s">
        <v>1683</v>
      </c>
      <c r="AW2821" s="5" t="s">
        <v>330</v>
      </c>
      <c r="AX2821" s="5" t="s">
        <v>3558</v>
      </c>
      <c r="AY2821" s="5" t="s">
        <v>3559</v>
      </c>
      <c r="AZ2821" s="5" t="s">
        <v>11</v>
      </c>
      <c r="BA2821" s="4" t="s">
        <v>3560</v>
      </c>
      <c r="BB2821" s="5" t="s">
        <v>3561</v>
      </c>
      <c r="BC2821" s="5"/>
      <c r="BD2821" s="5"/>
      <c r="BE2821" s="5"/>
      <c r="BF2821" s="5"/>
      <c r="BG2821" s="4" t="s">
        <v>10489</v>
      </c>
      <c r="BH2821" s="5" t="s">
        <v>1343</v>
      </c>
    </row>
    <row r="2822" spans="1:60" x14ac:dyDescent="0.25">
      <c r="A2822">
        <f t="shared" si="231"/>
        <v>96545</v>
      </c>
      <c r="B2822">
        <f t="shared" si="232"/>
        <v>50100312</v>
      </c>
      <c r="C2822" t="str">
        <f t="shared" si="233"/>
        <v>CC</v>
      </c>
      <c r="D2822" t="str">
        <f t="shared" si="235"/>
        <v>REGION GRAND OUEST</v>
      </c>
      <c r="E2822" s="12" t="str">
        <f t="shared" si="234"/>
        <v>TERRAIN</v>
      </c>
      <c r="F2822" s="4" t="s">
        <v>10490</v>
      </c>
      <c r="G2822" s="4" t="s">
        <v>7286</v>
      </c>
      <c r="H2822" s="5">
        <v>2</v>
      </c>
      <c r="I2822" s="5" t="s">
        <v>6943</v>
      </c>
      <c r="J2822" s="5"/>
      <c r="K2822" s="5"/>
      <c r="L2822" s="5"/>
      <c r="M2822" s="5" t="s">
        <v>1343</v>
      </c>
      <c r="N2822" s="5"/>
      <c r="O2822" s="5"/>
      <c r="P2822" s="5"/>
      <c r="Q2822" s="5"/>
      <c r="R2822" s="5"/>
      <c r="S2822" s="5"/>
      <c r="T2822" s="5"/>
      <c r="U2822" s="6">
        <v>45638</v>
      </c>
      <c r="V2822" s="5"/>
      <c r="W2822" s="4" t="s">
        <v>1329</v>
      </c>
      <c r="X2822" s="5"/>
      <c r="Y2822" s="5"/>
      <c r="Z2822" s="5"/>
      <c r="AA2822" s="4" t="s">
        <v>7284</v>
      </c>
      <c r="AB2822" s="5"/>
      <c r="AC2822" s="5"/>
      <c r="AD2822" s="5"/>
      <c r="AE2822" s="5"/>
      <c r="AF2822" s="5"/>
      <c r="AG2822" s="5"/>
      <c r="AH2822" s="5"/>
      <c r="AI2822" s="5"/>
      <c r="AJ2822" s="5"/>
      <c r="AK2822" s="5"/>
      <c r="AL2822" s="5"/>
      <c r="AM2822" s="5"/>
      <c r="AN2822" s="5"/>
      <c r="AO2822" s="5"/>
      <c r="AP2822" s="5" t="s">
        <v>1413</v>
      </c>
      <c r="AQ2822" s="4" t="s">
        <v>1414</v>
      </c>
      <c r="AR2822" s="5" t="s">
        <v>19</v>
      </c>
      <c r="AS2822" s="4" t="s">
        <v>12481</v>
      </c>
      <c r="AT2822" s="5" t="s">
        <v>12482</v>
      </c>
      <c r="AU2822" s="5" t="s">
        <v>41</v>
      </c>
      <c r="AV2822" s="4" t="s">
        <v>1683</v>
      </c>
      <c r="AW2822" s="5" t="s">
        <v>330</v>
      </c>
      <c r="AX2822" s="5" t="s">
        <v>5425</v>
      </c>
      <c r="AY2822" s="5" t="s">
        <v>5429</v>
      </c>
      <c r="AZ2822" s="5" t="s">
        <v>1357</v>
      </c>
      <c r="BA2822" s="4" t="s">
        <v>3138</v>
      </c>
      <c r="BB2822" s="5" t="s">
        <v>11114</v>
      </c>
      <c r="BC2822" s="5" t="s">
        <v>7283</v>
      </c>
      <c r="BD2822" s="5" t="s">
        <v>7285</v>
      </c>
      <c r="BE2822" s="5" t="s">
        <v>25</v>
      </c>
      <c r="BF2822" s="5" t="s">
        <v>1333</v>
      </c>
      <c r="BG2822" s="4" t="s">
        <v>7286</v>
      </c>
      <c r="BH2822" s="5" t="s">
        <v>1343</v>
      </c>
    </row>
    <row r="2823" spans="1:60" x14ac:dyDescent="0.25">
      <c r="A2823">
        <f t="shared" si="231"/>
        <v>96544</v>
      </c>
      <c r="B2823">
        <f t="shared" si="232"/>
        <v>50100311</v>
      </c>
      <c r="C2823" t="str">
        <f t="shared" si="233"/>
        <v>CC</v>
      </c>
      <c r="D2823" t="str">
        <f t="shared" si="235"/>
        <v>REGION GRAND OUEST</v>
      </c>
      <c r="E2823" s="12" t="str">
        <f t="shared" si="234"/>
        <v>TERRAIN</v>
      </c>
      <c r="F2823" s="4" t="s">
        <v>10491</v>
      </c>
      <c r="G2823" s="4" t="s">
        <v>10492</v>
      </c>
      <c r="H2823" s="5">
        <v>2</v>
      </c>
      <c r="I2823" s="5" t="s">
        <v>6943</v>
      </c>
      <c r="J2823" s="5"/>
      <c r="K2823" s="5"/>
      <c r="L2823" s="5"/>
      <c r="M2823" s="5" t="s">
        <v>1343</v>
      </c>
      <c r="N2823" s="5"/>
      <c r="O2823" s="5"/>
      <c r="P2823" s="5"/>
      <c r="Q2823" s="5"/>
      <c r="R2823" s="5"/>
      <c r="S2823" s="5"/>
      <c r="T2823" s="5"/>
      <c r="U2823" s="6">
        <v>45627</v>
      </c>
      <c r="V2823" s="5"/>
      <c r="W2823" s="4" t="s">
        <v>1329</v>
      </c>
      <c r="X2823" s="5"/>
      <c r="Y2823" s="5"/>
      <c r="Z2823" s="5"/>
      <c r="AA2823" s="4" t="s">
        <v>4507</v>
      </c>
      <c r="AB2823" s="5"/>
      <c r="AC2823" s="5"/>
      <c r="AD2823" s="5"/>
      <c r="AE2823" s="5"/>
      <c r="AF2823" s="5"/>
      <c r="AG2823" s="5"/>
      <c r="AH2823" s="5"/>
      <c r="AI2823" s="5"/>
      <c r="AJ2823" s="5"/>
      <c r="AK2823" s="5"/>
      <c r="AL2823" s="5"/>
      <c r="AM2823" s="5"/>
      <c r="AN2823" s="5"/>
      <c r="AO2823" s="5"/>
      <c r="AP2823" s="5" t="s">
        <v>1413</v>
      </c>
      <c r="AQ2823" s="4" t="s">
        <v>1414</v>
      </c>
      <c r="AR2823" s="5" t="s">
        <v>19</v>
      </c>
      <c r="AS2823" s="4" t="s">
        <v>12481</v>
      </c>
      <c r="AT2823" s="5" t="s">
        <v>12482</v>
      </c>
      <c r="AU2823" s="5" t="s">
        <v>41</v>
      </c>
      <c r="AV2823" s="4" t="s">
        <v>1683</v>
      </c>
      <c r="AW2823" s="5" t="s">
        <v>330</v>
      </c>
      <c r="AX2823" s="5" t="s">
        <v>5425</v>
      </c>
      <c r="AY2823" s="5" t="s">
        <v>5429</v>
      </c>
      <c r="AZ2823" s="5" t="s">
        <v>1357</v>
      </c>
      <c r="BA2823" s="4" t="s">
        <v>3138</v>
      </c>
      <c r="BB2823" s="5" t="s">
        <v>11114</v>
      </c>
      <c r="BC2823" s="5"/>
      <c r="BD2823" s="5"/>
      <c r="BE2823" s="5"/>
      <c r="BF2823" s="5"/>
      <c r="BG2823" s="4" t="s">
        <v>10492</v>
      </c>
      <c r="BH2823" s="5" t="s">
        <v>1343</v>
      </c>
    </row>
    <row r="2824" spans="1:60" x14ac:dyDescent="0.25">
      <c r="A2824">
        <f t="shared" si="231"/>
        <v>96541</v>
      </c>
      <c r="B2824">
        <f t="shared" si="232"/>
        <v>50100310</v>
      </c>
      <c r="C2824" t="str">
        <f t="shared" si="233"/>
        <v>CC</v>
      </c>
      <c r="D2824" t="str">
        <f t="shared" si="235"/>
        <v>REGION GRAND OUEST</v>
      </c>
      <c r="E2824" s="12" t="str">
        <f t="shared" si="234"/>
        <v>TERRAIN</v>
      </c>
      <c r="F2824" s="4" t="s">
        <v>10493</v>
      </c>
      <c r="G2824" s="4" t="s">
        <v>10494</v>
      </c>
      <c r="H2824" s="5">
        <v>2</v>
      </c>
      <c r="I2824" s="5" t="s">
        <v>6943</v>
      </c>
      <c r="J2824" s="5"/>
      <c r="K2824" s="5"/>
      <c r="L2824" s="5"/>
      <c r="M2824" s="5" t="s">
        <v>1343</v>
      </c>
      <c r="N2824" s="5"/>
      <c r="O2824" s="5"/>
      <c r="P2824" s="5"/>
      <c r="Q2824" s="5"/>
      <c r="R2824" s="5"/>
      <c r="S2824" s="5"/>
      <c r="T2824" s="5"/>
      <c r="U2824" s="6">
        <v>45627</v>
      </c>
      <c r="V2824" s="5"/>
      <c r="W2824" s="4" t="s">
        <v>1329</v>
      </c>
      <c r="X2824" s="5"/>
      <c r="Y2824" s="5"/>
      <c r="Z2824" s="5"/>
      <c r="AA2824" s="4" t="s">
        <v>4573</v>
      </c>
      <c r="AB2824" s="5"/>
      <c r="AC2824" s="5"/>
      <c r="AD2824" s="5"/>
      <c r="AE2824" s="5"/>
      <c r="AF2824" s="5"/>
      <c r="AG2824" s="5"/>
      <c r="AH2824" s="5"/>
      <c r="AI2824" s="5"/>
      <c r="AJ2824" s="5"/>
      <c r="AK2824" s="5"/>
      <c r="AL2824" s="5"/>
      <c r="AM2824" s="5"/>
      <c r="AN2824" s="5"/>
      <c r="AO2824" s="5"/>
      <c r="AP2824" s="5" t="s">
        <v>1413</v>
      </c>
      <c r="AQ2824" s="4" t="s">
        <v>1414</v>
      </c>
      <c r="AR2824" s="5" t="s">
        <v>19</v>
      </c>
      <c r="AS2824" s="4" t="s">
        <v>12481</v>
      </c>
      <c r="AT2824" s="5" t="s">
        <v>12482</v>
      </c>
      <c r="AU2824" s="5" t="s">
        <v>41</v>
      </c>
      <c r="AV2824" s="4" t="s">
        <v>1683</v>
      </c>
      <c r="AW2824" s="5" t="s">
        <v>330</v>
      </c>
      <c r="AX2824" s="5" t="s">
        <v>5425</v>
      </c>
      <c r="AY2824" s="5" t="s">
        <v>5429</v>
      </c>
      <c r="AZ2824" s="5" t="s">
        <v>1357</v>
      </c>
      <c r="BA2824" s="4" t="s">
        <v>3138</v>
      </c>
      <c r="BB2824" s="5" t="s">
        <v>11114</v>
      </c>
      <c r="BC2824" s="5"/>
      <c r="BD2824" s="5"/>
      <c r="BE2824" s="5"/>
      <c r="BF2824" s="5"/>
      <c r="BG2824" s="4" t="s">
        <v>10494</v>
      </c>
      <c r="BH2824" s="5" t="s">
        <v>1343</v>
      </c>
    </row>
    <row r="2825" spans="1:60" x14ac:dyDescent="0.25">
      <c r="A2825">
        <f t="shared" si="231"/>
        <v>96532</v>
      </c>
      <c r="B2825">
        <f t="shared" si="232"/>
        <v>50100309</v>
      </c>
      <c r="C2825" t="str">
        <f t="shared" si="233"/>
        <v>CC</v>
      </c>
      <c r="D2825" t="str">
        <f t="shared" si="235"/>
        <v>REGION GRAND OUEST</v>
      </c>
      <c r="E2825" s="12" t="str">
        <f t="shared" si="234"/>
        <v>TERRAIN</v>
      </c>
      <c r="F2825" s="4" t="s">
        <v>10495</v>
      </c>
      <c r="G2825" s="4" t="s">
        <v>10496</v>
      </c>
      <c r="H2825" s="5">
        <v>2</v>
      </c>
      <c r="I2825" s="5" t="s">
        <v>6943</v>
      </c>
      <c r="J2825" s="5"/>
      <c r="K2825" s="5"/>
      <c r="L2825" s="5"/>
      <c r="M2825" s="5" t="s">
        <v>1343</v>
      </c>
      <c r="N2825" s="5"/>
      <c r="O2825" s="5"/>
      <c r="P2825" s="5"/>
      <c r="Q2825" s="5"/>
      <c r="R2825" s="5"/>
      <c r="S2825" s="5"/>
      <c r="T2825" s="5"/>
      <c r="U2825" s="6">
        <v>45597</v>
      </c>
      <c r="V2825" s="5"/>
      <c r="W2825" s="4" t="s">
        <v>1329</v>
      </c>
      <c r="X2825" s="5"/>
      <c r="Y2825" s="5"/>
      <c r="Z2825" s="5"/>
      <c r="AA2825" s="4" t="s">
        <v>2849</v>
      </c>
      <c r="AB2825" s="5"/>
      <c r="AC2825" s="5"/>
      <c r="AD2825" s="5"/>
      <c r="AE2825" s="5"/>
      <c r="AF2825" s="5"/>
      <c r="AG2825" s="5"/>
      <c r="AH2825" s="5"/>
      <c r="AI2825" s="5"/>
      <c r="AJ2825" s="5"/>
      <c r="AK2825" s="5"/>
      <c r="AL2825" s="5"/>
      <c r="AM2825" s="5"/>
      <c r="AN2825" s="5"/>
      <c r="AO2825" s="5"/>
      <c r="AP2825" s="5" t="s">
        <v>1413</v>
      </c>
      <c r="AQ2825" s="4" t="s">
        <v>1414</v>
      </c>
      <c r="AR2825" s="5" t="s">
        <v>19</v>
      </c>
      <c r="AS2825" s="4" t="s">
        <v>12481</v>
      </c>
      <c r="AT2825" s="5" t="s">
        <v>12482</v>
      </c>
      <c r="AU2825" s="5" t="s">
        <v>41</v>
      </c>
      <c r="AV2825" s="4" t="s">
        <v>1683</v>
      </c>
      <c r="AW2825" s="5" t="s">
        <v>330</v>
      </c>
      <c r="AX2825" s="5" t="s">
        <v>1684</v>
      </c>
      <c r="AY2825" s="5" t="s">
        <v>1685</v>
      </c>
      <c r="AZ2825" s="5" t="s">
        <v>11</v>
      </c>
      <c r="BA2825" s="4" t="s">
        <v>1686</v>
      </c>
      <c r="BB2825" s="5" t="s">
        <v>1687</v>
      </c>
      <c r="BC2825" s="4"/>
      <c r="BD2825" s="5"/>
      <c r="BE2825" s="5"/>
      <c r="BF2825" s="5"/>
      <c r="BG2825" s="4" t="s">
        <v>10496</v>
      </c>
      <c r="BH2825" s="5" t="s">
        <v>1343</v>
      </c>
    </row>
    <row r="2826" spans="1:60" x14ac:dyDescent="0.25">
      <c r="A2826">
        <f t="shared" si="231"/>
        <v>96529</v>
      </c>
      <c r="B2826">
        <f t="shared" si="232"/>
        <v>50100308</v>
      </c>
      <c r="C2826" t="str">
        <f t="shared" si="233"/>
        <v>CC</v>
      </c>
      <c r="D2826" t="str">
        <f t="shared" si="235"/>
        <v>REGION GRAND OUEST</v>
      </c>
      <c r="E2826" s="12" t="str">
        <f t="shared" si="234"/>
        <v>TERRAIN</v>
      </c>
      <c r="F2826" s="4" t="s">
        <v>10497</v>
      </c>
      <c r="G2826" s="4" t="s">
        <v>3140</v>
      </c>
      <c r="H2826" s="5">
        <v>2</v>
      </c>
      <c r="I2826" s="5" t="s">
        <v>6943</v>
      </c>
      <c r="J2826" s="5"/>
      <c r="K2826" s="5"/>
      <c r="L2826" s="5"/>
      <c r="M2826" s="5" t="s">
        <v>1343</v>
      </c>
      <c r="N2826" s="5"/>
      <c r="O2826" s="5"/>
      <c r="P2826" s="5"/>
      <c r="Q2826" s="5"/>
      <c r="R2826" s="5"/>
      <c r="S2826" s="5"/>
      <c r="T2826" s="5"/>
      <c r="U2826" s="6">
        <v>45627</v>
      </c>
      <c r="V2826" s="5"/>
      <c r="W2826" s="4" t="s">
        <v>1329</v>
      </c>
      <c r="X2826" s="5"/>
      <c r="Y2826" s="5"/>
      <c r="Z2826" s="5"/>
      <c r="AA2826" s="4" t="s">
        <v>3136</v>
      </c>
      <c r="AB2826" s="5"/>
      <c r="AC2826" s="5"/>
      <c r="AD2826" s="5"/>
      <c r="AE2826" s="5"/>
      <c r="AF2826" s="5"/>
      <c r="AG2826" s="5"/>
      <c r="AH2826" s="5"/>
      <c r="AI2826" s="5"/>
      <c r="AJ2826" s="5"/>
      <c r="AK2826" s="5"/>
      <c r="AL2826" s="5"/>
      <c r="AM2826" s="5"/>
      <c r="AN2826" s="5"/>
      <c r="AO2826" s="5"/>
      <c r="AP2826" s="5" t="s">
        <v>1413</v>
      </c>
      <c r="AQ2826" s="4" t="s">
        <v>1414</v>
      </c>
      <c r="AR2826" s="5" t="s">
        <v>19</v>
      </c>
      <c r="AS2826" s="4" t="s">
        <v>12481</v>
      </c>
      <c r="AT2826" s="5" t="s">
        <v>12482</v>
      </c>
      <c r="AU2826" s="5" t="s">
        <v>41</v>
      </c>
      <c r="AV2826" s="4" t="s">
        <v>1683</v>
      </c>
      <c r="AW2826" s="5" t="s">
        <v>330</v>
      </c>
      <c r="AX2826" s="5" t="s">
        <v>5425</v>
      </c>
      <c r="AY2826" s="5" t="s">
        <v>5429</v>
      </c>
      <c r="AZ2826" s="5" t="s">
        <v>1357</v>
      </c>
      <c r="BA2826" s="4" t="s">
        <v>3138</v>
      </c>
      <c r="BB2826" s="5" t="s">
        <v>11114</v>
      </c>
      <c r="BC2826" s="5" t="s">
        <v>3135</v>
      </c>
      <c r="BD2826" s="5" t="s">
        <v>3139</v>
      </c>
      <c r="BE2826" s="5" t="s">
        <v>60</v>
      </c>
      <c r="BF2826" s="5" t="s">
        <v>1333</v>
      </c>
      <c r="BG2826" s="4" t="s">
        <v>3140</v>
      </c>
      <c r="BH2826" s="5" t="s">
        <v>1343</v>
      </c>
    </row>
    <row r="2827" spans="1:60" x14ac:dyDescent="0.25">
      <c r="A2827">
        <f t="shared" si="231"/>
        <v>96528</v>
      </c>
      <c r="B2827">
        <f t="shared" si="232"/>
        <v>50100307</v>
      </c>
      <c r="C2827" t="str">
        <f t="shared" si="233"/>
        <v>CC</v>
      </c>
      <c r="D2827" t="str">
        <f t="shared" si="235"/>
        <v>REGION GRAND OUEST</v>
      </c>
      <c r="E2827" s="12" t="str">
        <f t="shared" si="234"/>
        <v>TERRAIN</v>
      </c>
      <c r="F2827" s="4" t="s">
        <v>10498</v>
      </c>
      <c r="G2827" s="4" t="s">
        <v>7382</v>
      </c>
      <c r="H2827" s="5">
        <v>2</v>
      </c>
      <c r="I2827" s="5" t="s">
        <v>6943</v>
      </c>
      <c r="J2827" s="5"/>
      <c r="K2827" s="5"/>
      <c r="L2827" s="5"/>
      <c r="M2827" s="5" t="s">
        <v>1343</v>
      </c>
      <c r="N2827" s="5"/>
      <c r="O2827" s="5"/>
      <c r="P2827" s="5"/>
      <c r="Q2827" s="5"/>
      <c r="R2827" s="5"/>
      <c r="S2827" s="5"/>
      <c r="T2827" s="5"/>
      <c r="U2827" s="6">
        <v>45597</v>
      </c>
      <c r="V2827" s="5"/>
      <c r="W2827" s="4" t="s">
        <v>1329</v>
      </c>
      <c r="X2827" s="5"/>
      <c r="Y2827" s="5"/>
      <c r="Z2827" s="5"/>
      <c r="AA2827" s="4" t="s">
        <v>7379</v>
      </c>
      <c r="AB2827" s="5"/>
      <c r="AC2827" s="5"/>
      <c r="AD2827" s="5"/>
      <c r="AE2827" s="5"/>
      <c r="AF2827" s="5"/>
      <c r="AG2827" s="5"/>
      <c r="AH2827" s="5"/>
      <c r="AI2827" s="5"/>
      <c r="AJ2827" s="5"/>
      <c r="AK2827" s="5"/>
      <c r="AL2827" s="5"/>
      <c r="AM2827" s="5"/>
      <c r="AN2827" s="5"/>
      <c r="AO2827" s="5"/>
      <c r="AP2827" s="5" t="s">
        <v>1413</v>
      </c>
      <c r="AQ2827" s="4" t="s">
        <v>1414</v>
      </c>
      <c r="AR2827" s="5" t="s">
        <v>19</v>
      </c>
      <c r="AS2827" s="4" t="s">
        <v>12481</v>
      </c>
      <c r="AT2827" s="5" t="s">
        <v>12482</v>
      </c>
      <c r="AU2827" s="5" t="s">
        <v>41</v>
      </c>
      <c r="AV2827" s="4" t="s">
        <v>1683</v>
      </c>
      <c r="AW2827" s="5" t="s">
        <v>330</v>
      </c>
      <c r="AX2827" s="5" t="s">
        <v>3558</v>
      </c>
      <c r="AY2827" s="5" t="s">
        <v>3559</v>
      </c>
      <c r="AZ2827" s="5" t="s">
        <v>11</v>
      </c>
      <c r="BA2827" s="4" t="s">
        <v>3560</v>
      </c>
      <c r="BB2827" s="5" t="s">
        <v>3561</v>
      </c>
      <c r="BC2827" s="5" t="s">
        <v>7378</v>
      </c>
      <c r="BD2827" s="5" t="s">
        <v>7381</v>
      </c>
      <c r="BE2827" s="5" t="s">
        <v>25</v>
      </c>
      <c r="BF2827" s="5" t="s">
        <v>1333</v>
      </c>
      <c r="BG2827" s="4" t="s">
        <v>7382</v>
      </c>
      <c r="BH2827" s="5" t="s">
        <v>1343</v>
      </c>
    </row>
    <row r="2828" spans="1:60" x14ac:dyDescent="0.25">
      <c r="A2828">
        <f t="shared" si="231"/>
        <v>96524</v>
      </c>
      <c r="B2828">
        <f t="shared" si="232"/>
        <v>50100305</v>
      </c>
      <c r="C2828" t="str">
        <f t="shared" si="233"/>
        <v>CC</v>
      </c>
      <c r="D2828" t="str">
        <f t="shared" si="235"/>
        <v>REGION GRAND OUEST</v>
      </c>
      <c r="E2828" s="12" t="str">
        <f t="shared" si="234"/>
        <v>TERRAIN</v>
      </c>
      <c r="F2828" s="4" t="s">
        <v>10499</v>
      </c>
      <c r="G2828" s="4" t="s">
        <v>5767</v>
      </c>
      <c r="H2828" s="5">
        <v>2</v>
      </c>
      <c r="I2828" s="5" t="s">
        <v>6943</v>
      </c>
      <c r="J2828" s="5"/>
      <c r="K2828" s="5"/>
      <c r="L2828" s="5"/>
      <c r="M2828" s="5" t="s">
        <v>1343</v>
      </c>
      <c r="N2828" s="5"/>
      <c r="O2828" s="5"/>
      <c r="P2828" s="5"/>
      <c r="Q2828" s="5"/>
      <c r="R2828" s="5"/>
      <c r="S2828" s="5"/>
      <c r="T2828" s="5"/>
      <c r="U2828" s="6">
        <v>45627</v>
      </c>
      <c r="V2828" s="5"/>
      <c r="W2828" s="4" t="s">
        <v>1329</v>
      </c>
      <c r="X2828" s="5"/>
      <c r="Y2828" s="5"/>
      <c r="Z2828" s="5"/>
      <c r="AA2828" s="4" t="s">
        <v>5764</v>
      </c>
      <c r="AB2828" s="5"/>
      <c r="AC2828" s="5"/>
      <c r="AD2828" s="5"/>
      <c r="AE2828" s="5"/>
      <c r="AF2828" s="5"/>
      <c r="AG2828" s="5"/>
      <c r="AH2828" s="5"/>
      <c r="AI2828" s="5"/>
      <c r="AJ2828" s="5"/>
      <c r="AK2828" s="5"/>
      <c r="AL2828" s="5"/>
      <c r="AM2828" s="5"/>
      <c r="AN2828" s="5"/>
      <c r="AO2828" s="5"/>
      <c r="AP2828" s="5" t="s">
        <v>1413</v>
      </c>
      <c r="AQ2828" s="4" t="s">
        <v>1414</v>
      </c>
      <c r="AR2828" s="5" t="s">
        <v>19</v>
      </c>
      <c r="AS2828" s="4" t="s">
        <v>12481</v>
      </c>
      <c r="AT2828" s="5" t="s">
        <v>12482</v>
      </c>
      <c r="AU2828" s="5" t="s">
        <v>41</v>
      </c>
      <c r="AV2828" s="4" t="s">
        <v>1683</v>
      </c>
      <c r="AW2828" s="5" t="s">
        <v>330</v>
      </c>
      <c r="AX2828" s="5" t="s">
        <v>5425</v>
      </c>
      <c r="AY2828" s="5" t="s">
        <v>5429</v>
      </c>
      <c r="AZ2828" s="5" t="s">
        <v>1357</v>
      </c>
      <c r="BA2828" s="4" t="s">
        <v>3138</v>
      </c>
      <c r="BB2828" s="5" t="s">
        <v>11114</v>
      </c>
      <c r="BC2828" s="5" t="s">
        <v>5762</v>
      </c>
      <c r="BD2828" s="5" t="s">
        <v>5766</v>
      </c>
      <c r="BE2828" s="5" t="s">
        <v>3</v>
      </c>
      <c r="BF2828" s="5" t="s">
        <v>1333</v>
      </c>
      <c r="BG2828" s="4" t="s">
        <v>5767</v>
      </c>
      <c r="BH2828" s="5" t="s">
        <v>1343</v>
      </c>
    </row>
    <row r="2829" spans="1:60" x14ac:dyDescent="0.25">
      <c r="A2829">
        <f t="shared" ref="A2829:A2892" si="236">G2829*1</f>
        <v>96520</v>
      </c>
      <c r="B2829">
        <f t="shared" ref="B2829:B2892" si="237">F2829*1</f>
        <v>50100304</v>
      </c>
      <c r="C2829" t="str">
        <f t="shared" ref="C2829:C2892" si="238">IF(LEFT(T2829,4)="ASSI","ASSISTANTE",IF(T2829="100 IMD","IMD",IF(T2829="105 IMD","IMD",IF(T2829="200 IMP","IMP",IF(T2829="310 CMA","IMP","CC")))))</f>
        <v>CC</v>
      </c>
      <c r="D2829" t="str">
        <f t="shared" si="235"/>
        <v>REGION GRAND OUEST</v>
      </c>
      <c r="E2829" s="12" t="str">
        <f t="shared" ref="E2829:E2892" si="239">IF(BB2829="OC FICTIVE","EN MISSION","TERRAIN")</f>
        <v>TERRAIN</v>
      </c>
      <c r="F2829" s="4" t="s">
        <v>10500</v>
      </c>
      <c r="G2829" s="4" t="s">
        <v>5876</v>
      </c>
      <c r="H2829" s="5">
        <v>2</v>
      </c>
      <c r="I2829" s="5" t="s">
        <v>6943</v>
      </c>
      <c r="J2829" s="5"/>
      <c r="K2829" s="5"/>
      <c r="L2829" s="5"/>
      <c r="M2829" s="5" t="s">
        <v>1343</v>
      </c>
      <c r="N2829" s="5"/>
      <c r="O2829" s="5"/>
      <c r="P2829" s="5"/>
      <c r="Q2829" s="5"/>
      <c r="R2829" s="5"/>
      <c r="S2829" s="5"/>
      <c r="T2829" s="5"/>
      <c r="U2829" s="6">
        <v>45597</v>
      </c>
      <c r="V2829" s="5"/>
      <c r="W2829" s="4" t="s">
        <v>1329</v>
      </c>
      <c r="X2829" s="5"/>
      <c r="Y2829" s="5"/>
      <c r="Z2829" s="5"/>
      <c r="AA2829" s="4" t="s">
        <v>5873</v>
      </c>
      <c r="AB2829" s="5"/>
      <c r="AC2829" s="5"/>
      <c r="AD2829" s="5"/>
      <c r="AE2829" s="5"/>
      <c r="AF2829" s="5"/>
      <c r="AG2829" s="5"/>
      <c r="AH2829" s="5"/>
      <c r="AI2829" s="5"/>
      <c r="AJ2829" s="5"/>
      <c r="AK2829" s="5"/>
      <c r="AL2829" s="5"/>
      <c r="AM2829" s="5"/>
      <c r="AN2829" s="5"/>
      <c r="AO2829" s="5"/>
      <c r="AP2829" s="5" t="s">
        <v>1413</v>
      </c>
      <c r="AQ2829" s="4" t="s">
        <v>1414</v>
      </c>
      <c r="AR2829" s="5" t="s">
        <v>19</v>
      </c>
      <c r="AS2829" s="4" t="s">
        <v>12481</v>
      </c>
      <c r="AT2829" s="5" t="s">
        <v>12482</v>
      </c>
      <c r="AU2829" s="5" t="s">
        <v>41</v>
      </c>
      <c r="AV2829" s="4" t="s">
        <v>1683</v>
      </c>
      <c r="AW2829" s="5" t="s">
        <v>330</v>
      </c>
      <c r="AX2829" s="5" t="s">
        <v>3558</v>
      </c>
      <c r="AY2829" s="5" t="s">
        <v>3559</v>
      </c>
      <c r="AZ2829" s="5" t="s">
        <v>11</v>
      </c>
      <c r="BA2829" s="4" t="s">
        <v>3560</v>
      </c>
      <c r="BB2829" s="5" t="s">
        <v>3561</v>
      </c>
      <c r="BC2829" s="5" t="s">
        <v>5871</v>
      </c>
      <c r="BD2829" s="5" t="s">
        <v>5875</v>
      </c>
      <c r="BE2829" s="5" t="s">
        <v>260</v>
      </c>
      <c r="BF2829" s="5" t="s">
        <v>1333</v>
      </c>
      <c r="BG2829" s="4" t="s">
        <v>5876</v>
      </c>
      <c r="BH2829" s="5" t="s">
        <v>1343</v>
      </c>
    </row>
    <row r="2830" spans="1:60" x14ac:dyDescent="0.25">
      <c r="A2830">
        <f t="shared" si="236"/>
        <v>96517</v>
      </c>
      <c r="B2830">
        <f t="shared" si="237"/>
        <v>50100303</v>
      </c>
      <c r="C2830" t="str">
        <f t="shared" si="238"/>
        <v>CC</v>
      </c>
      <c r="D2830" t="str">
        <f t="shared" si="235"/>
        <v>REGION GRAND OUEST</v>
      </c>
      <c r="E2830" s="12" t="str">
        <f t="shared" si="239"/>
        <v>TERRAIN</v>
      </c>
      <c r="F2830" s="4" t="s">
        <v>10501</v>
      </c>
      <c r="G2830" s="4" t="s">
        <v>10502</v>
      </c>
      <c r="H2830" s="5">
        <v>2</v>
      </c>
      <c r="I2830" s="5" t="s">
        <v>6943</v>
      </c>
      <c r="J2830" s="5"/>
      <c r="K2830" s="5"/>
      <c r="L2830" s="5"/>
      <c r="M2830" s="5" t="s">
        <v>1343</v>
      </c>
      <c r="N2830" s="5"/>
      <c r="O2830" s="5"/>
      <c r="P2830" s="5"/>
      <c r="Q2830" s="5"/>
      <c r="R2830" s="5"/>
      <c r="S2830" s="5"/>
      <c r="T2830" s="5"/>
      <c r="U2830" s="6">
        <v>45566</v>
      </c>
      <c r="V2830" s="5"/>
      <c r="W2830" s="4" t="s">
        <v>1329</v>
      </c>
      <c r="X2830" s="5"/>
      <c r="Y2830" s="5"/>
      <c r="Z2830" s="5"/>
      <c r="AA2830" s="4" t="s">
        <v>2271</v>
      </c>
      <c r="AB2830" s="5"/>
      <c r="AC2830" s="5"/>
      <c r="AD2830" s="5"/>
      <c r="AE2830" s="5"/>
      <c r="AF2830" s="5"/>
      <c r="AG2830" s="5"/>
      <c r="AH2830" s="5"/>
      <c r="AI2830" s="5"/>
      <c r="AJ2830" s="5"/>
      <c r="AK2830" s="5"/>
      <c r="AL2830" s="5"/>
      <c r="AM2830" s="5"/>
      <c r="AN2830" s="5"/>
      <c r="AO2830" s="5"/>
      <c r="AP2830" s="5" t="s">
        <v>1413</v>
      </c>
      <c r="AQ2830" s="4" t="s">
        <v>1414</v>
      </c>
      <c r="AR2830" s="5" t="s">
        <v>19</v>
      </c>
      <c r="AS2830" s="4" t="s">
        <v>1549</v>
      </c>
      <c r="AT2830" s="5" t="s">
        <v>1550</v>
      </c>
      <c r="AU2830" s="5" t="s">
        <v>41</v>
      </c>
      <c r="AV2830" s="4" t="s">
        <v>1551</v>
      </c>
      <c r="AW2830" s="5" t="s">
        <v>135</v>
      </c>
      <c r="AX2830" s="5" t="s">
        <v>2530</v>
      </c>
      <c r="AY2830" s="5" t="s">
        <v>2531</v>
      </c>
      <c r="AZ2830" s="5" t="s">
        <v>11</v>
      </c>
      <c r="BA2830" s="4" t="s">
        <v>2532</v>
      </c>
      <c r="BB2830" s="5" t="s">
        <v>2533</v>
      </c>
      <c r="BC2830" s="5"/>
      <c r="BD2830" s="5"/>
      <c r="BE2830" s="5"/>
      <c r="BF2830" s="5"/>
      <c r="BG2830" s="4" t="s">
        <v>10502</v>
      </c>
      <c r="BH2830" s="5" t="s">
        <v>1343</v>
      </c>
    </row>
    <row r="2831" spans="1:60" x14ac:dyDescent="0.25">
      <c r="A2831">
        <f t="shared" si="236"/>
        <v>96516</v>
      </c>
      <c r="B2831">
        <f t="shared" si="237"/>
        <v>50100302</v>
      </c>
      <c r="C2831" t="str">
        <f t="shared" si="238"/>
        <v>CC</v>
      </c>
      <c r="D2831" t="str">
        <f t="shared" si="235"/>
        <v>REGION GRAND OUEST</v>
      </c>
      <c r="E2831" s="12" t="str">
        <f t="shared" si="239"/>
        <v>TERRAIN</v>
      </c>
      <c r="F2831" s="4" t="s">
        <v>10503</v>
      </c>
      <c r="G2831" s="4" t="s">
        <v>10504</v>
      </c>
      <c r="H2831" s="5">
        <v>2</v>
      </c>
      <c r="I2831" s="5" t="s">
        <v>6943</v>
      </c>
      <c r="J2831" s="5"/>
      <c r="K2831" s="5"/>
      <c r="L2831" s="5"/>
      <c r="M2831" s="5" t="s">
        <v>1343</v>
      </c>
      <c r="N2831" s="5"/>
      <c r="O2831" s="5"/>
      <c r="P2831" s="5"/>
      <c r="Q2831" s="5"/>
      <c r="R2831" s="5"/>
      <c r="S2831" s="5"/>
      <c r="T2831" s="5"/>
      <c r="U2831" s="6">
        <v>45566</v>
      </c>
      <c r="V2831" s="5"/>
      <c r="W2831" s="4" t="s">
        <v>1329</v>
      </c>
      <c r="X2831" s="5"/>
      <c r="Y2831" s="5"/>
      <c r="Z2831" s="5"/>
      <c r="AA2831" s="4" t="s">
        <v>6551</v>
      </c>
      <c r="AB2831" s="5"/>
      <c r="AC2831" s="5"/>
      <c r="AD2831" s="5"/>
      <c r="AE2831" s="5"/>
      <c r="AF2831" s="5"/>
      <c r="AG2831" s="5"/>
      <c r="AH2831" s="5"/>
      <c r="AI2831" s="5"/>
      <c r="AJ2831" s="5"/>
      <c r="AK2831" s="5"/>
      <c r="AL2831" s="5"/>
      <c r="AM2831" s="5"/>
      <c r="AN2831" s="5"/>
      <c r="AO2831" s="5"/>
      <c r="AP2831" s="5" t="s">
        <v>1413</v>
      </c>
      <c r="AQ2831" s="4" t="s">
        <v>1414</v>
      </c>
      <c r="AR2831" s="5" t="s">
        <v>19</v>
      </c>
      <c r="AS2831" s="4" t="s">
        <v>2071</v>
      </c>
      <c r="AT2831" s="5" t="s">
        <v>2072</v>
      </c>
      <c r="AU2831" s="5" t="s">
        <v>41</v>
      </c>
      <c r="AV2831" s="4" t="s">
        <v>2073</v>
      </c>
      <c r="AW2831" s="5" t="s">
        <v>112</v>
      </c>
      <c r="AX2831" s="5" t="s">
        <v>2068</v>
      </c>
      <c r="AY2831" s="5" t="s">
        <v>2074</v>
      </c>
      <c r="AZ2831" s="5" t="s">
        <v>11</v>
      </c>
      <c r="BA2831" s="4" t="s">
        <v>2075</v>
      </c>
      <c r="BB2831" s="5" t="s">
        <v>2076</v>
      </c>
      <c r="BC2831" s="5"/>
      <c r="BD2831" s="5"/>
      <c r="BE2831" s="5"/>
      <c r="BF2831" s="5"/>
      <c r="BG2831" s="4" t="s">
        <v>10504</v>
      </c>
      <c r="BH2831" s="5" t="s">
        <v>1343</v>
      </c>
    </row>
    <row r="2832" spans="1:60" x14ac:dyDescent="0.25">
      <c r="A2832">
        <f t="shared" si="236"/>
        <v>96515</v>
      </c>
      <c r="B2832">
        <f t="shared" si="237"/>
        <v>50100301</v>
      </c>
      <c r="C2832" t="str">
        <f t="shared" si="238"/>
        <v>CC</v>
      </c>
      <c r="D2832" t="str">
        <f t="shared" si="235"/>
        <v>REGION GRAND OUEST</v>
      </c>
      <c r="E2832" s="12" t="str">
        <f t="shared" si="239"/>
        <v>TERRAIN</v>
      </c>
      <c r="F2832" s="4" t="s">
        <v>10505</v>
      </c>
      <c r="G2832" s="4" t="s">
        <v>6664</v>
      </c>
      <c r="H2832" s="5">
        <v>2</v>
      </c>
      <c r="I2832" s="5" t="s">
        <v>6943</v>
      </c>
      <c r="J2832" s="5"/>
      <c r="K2832" s="5"/>
      <c r="L2832" s="5"/>
      <c r="M2832" s="5" t="s">
        <v>1343</v>
      </c>
      <c r="N2832" s="5"/>
      <c r="O2832" s="5"/>
      <c r="P2832" s="5"/>
      <c r="Q2832" s="5"/>
      <c r="R2832" s="5"/>
      <c r="S2832" s="5"/>
      <c r="T2832" s="5"/>
      <c r="U2832" s="6">
        <v>45566</v>
      </c>
      <c r="V2832" s="5"/>
      <c r="W2832" s="4" t="s">
        <v>1329</v>
      </c>
      <c r="X2832" s="5"/>
      <c r="Y2832" s="5"/>
      <c r="Z2832" s="5"/>
      <c r="AA2832" s="4" t="s">
        <v>2688</v>
      </c>
      <c r="AB2832" s="5"/>
      <c r="AC2832" s="5"/>
      <c r="AD2832" s="5"/>
      <c r="AE2832" s="5"/>
      <c r="AF2832" s="5"/>
      <c r="AG2832" s="5"/>
      <c r="AH2832" s="5"/>
      <c r="AI2832" s="5"/>
      <c r="AJ2832" s="5"/>
      <c r="AK2832" s="5"/>
      <c r="AL2832" s="5"/>
      <c r="AM2832" s="5"/>
      <c r="AN2832" s="5"/>
      <c r="AO2832" s="5"/>
      <c r="AP2832" s="5" t="s">
        <v>1413</v>
      </c>
      <c r="AQ2832" s="4" t="s">
        <v>1414</v>
      </c>
      <c r="AR2832" s="5" t="s">
        <v>19</v>
      </c>
      <c r="AS2832" s="4" t="s">
        <v>2071</v>
      </c>
      <c r="AT2832" s="5" t="s">
        <v>2072</v>
      </c>
      <c r="AU2832" s="5" t="s">
        <v>41</v>
      </c>
      <c r="AV2832" s="4" t="s">
        <v>2073</v>
      </c>
      <c r="AW2832" s="5" t="s">
        <v>112</v>
      </c>
      <c r="AX2832" s="5" t="s">
        <v>2068</v>
      </c>
      <c r="AY2832" s="5" t="s">
        <v>2074</v>
      </c>
      <c r="AZ2832" s="5" t="s">
        <v>11</v>
      </c>
      <c r="BA2832" s="4" t="s">
        <v>2075</v>
      </c>
      <c r="BB2832" s="5" t="s">
        <v>2076</v>
      </c>
      <c r="BC2832" s="5" t="s">
        <v>6661</v>
      </c>
      <c r="BD2832" s="5" t="s">
        <v>6663</v>
      </c>
      <c r="BE2832" s="5" t="s">
        <v>25</v>
      </c>
      <c r="BF2832" s="5" t="s">
        <v>1333</v>
      </c>
      <c r="BG2832" s="4" t="s">
        <v>6664</v>
      </c>
      <c r="BH2832" s="5" t="s">
        <v>1343</v>
      </c>
    </row>
    <row r="2833" spans="1:60" x14ac:dyDescent="0.25">
      <c r="A2833">
        <f t="shared" si="236"/>
        <v>96514</v>
      </c>
      <c r="B2833">
        <f t="shared" si="237"/>
        <v>50100300</v>
      </c>
      <c r="C2833" t="str">
        <f t="shared" si="238"/>
        <v>CC</v>
      </c>
      <c r="D2833" t="str">
        <f t="shared" si="235"/>
        <v>REGION GRAND OUEST</v>
      </c>
      <c r="E2833" s="12" t="str">
        <f t="shared" si="239"/>
        <v>TERRAIN</v>
      </c>
      <c r="F2833" s="4" t="s">
        <v>10506</v>
      </c>
      <c r="G2833" s="4" t="s">
        <v>4831</v>
      </c>
      <c r="H2833" s="5">
        <v>2</v>
      </c>
      <c r="I2833" s="5" t="s">
        <v>6943</v>
      </c>
      <c r="J2833" s="5"/>
      <c r="K2833" s="5"/>
      <c r="L2833" s="5"/>
      <c r="M2833" s="5" t="s">
        <v>1343</v>
      </c>
      <c r="N2833" s="5"/>
      <c r="O2833" s="5"/>
      <c r="P2833" s="5"/>
      <c r="Q2833" s="5"/>
      <c r="R2833" s="5"/>
      <c r="S2833" s="5"/>
      <c r="T2833" s="5"/>
      <c r="U2833" s="6">
        <v>45566</v>
      </c>
      <c r="V2833" s="5"/>
      <c r="W2833" s="4" t="s">
        <v>1329</v>
      </c>
      <c r="X2833" s="5"/>
      <c r="Y2833" s="5"/>
      <c r="Z2833" s="5"/>
      <c r="AA2833" s="4" t="s">
        <v>4828</v>
      </c>
      <c r="AB2833" s="5"/>
      <c r="AC2833" s="5"/>
      <c r="AD2833" s="5"/>
      <c r="AE2833" s="5"/>
      <c r="AF2833" s="5"/>
      <c r="AG2833" s="5"/>
      <c r="AH2833" s="5"/>
      <c r="AI2833" s="5"/>
      <c r="AJ2833" s="5"/>
      <c r="AK2833" s="5"/>
      <c r="AL2833" s="5"/>
      <c r="AM2833" s="5"/>
      <c r="AN2833" s="5"/>
      <c r="AO2833" s="5"/>
      <c r="AP2833" s="5" t="s">
        <v>1413</v>
      </c>
      <c r="AQ2833" s="4" t="s">
        <v>1414</v>
      </c>
      <c r="AR2833" s="5" t="s">
        <v>19</v>
      </c>
      <c r="AS2833" s="4" t="s">
        <v>2071</v>
      </c>
      <c r="AT2833" s="5" t="s">
        <v>2072</v>
      </c>
      <c r="AU2833" s="5" t="s">
        <v>41</v>
      </c>
      <c r="AV2833" s="4" t="s">
        <v>2073</v>
      </c>
      <c r="AW2833" s="5" t="s">
        <v>112</v>
      </c>
      <c r="AX2833" s="5" t="s">
        <v>2136</v>
      </c>
      <c r="AY2833" s="5" t="s">
        <v>2137</v>
      </c>
      <c r="AZ2833" s="5" t="s">
        <v>11</v>
      </c>
      <c r="BA2833" s="4" t="s">
        <v>2138</v>
      </c>
      <c r="BB2833" s="5" t="s">
        <v>2139</v>
      </c>
      <c r="BC2833" s="5" t="s">
        <v>4826</v>
      </c>
      <c r="BD2833" s="5" t="s">
        <v>4830</v>
      </c>
      <c r="BE2833" s="5" t="s">
        <v>732</v>
      </c>
      <c r="BF2833" s="5" t="s">
        <v>1333</v>
      </c>
      <c r="BG2833" s="4" t="s">
        <v>4831</v>
      </c>
      <c r="BH2833" s="5" t="s">
        <v>1343</v>
      </c>
    </row>
    <row r="2834" spans="1:60" x14ac:dyDescent="0.25">
      <c r="A2834">
        <f t="shared" si="236"/>
        <v>96513</v>
      </c>
      <c r="B2834">
        <f t="shared" si="237"/>
        <v>50100299</v>
      </c>
      <c r="C2834" t="str">
        <f t="shared" si="238"/>
        <v>CC</v>
      </c>
      <c r="D2834" t="str">
        <f t="shared" si="235"/>
        <v>REGION GRAND OUEST</v>
      </c>
      <c r="E2834" s="12" t="str">
        <f t="shared" si="239"/>
        <v>TERRAIN</v>
      </c>
      <c r="F2834" s="4" t="s">
        <v>10507</v>
      </c>
      <c r="G2834" s="4" t="s">
        <v>10508</v>
      </c>
      <c r="H2834" s="5">
        <v>2</v>
      </c>
      <c r="I2834" s="5" t="s">
        <v>6943</v>
      </c>
      <c r="J2834" s="5"/>
      <c r="K2834" s="5"/>
      <c r="L2834" s="5"/>
      <c r="M2834" s="5" t="s">
        <v>1343</v>
      </c>
      <c r="N2834" s="5"/>
      <c r="O2834" s="5"/>
      <c r="P2834" s="5"/>
      <c r="Q2834" s="5"/>
      <c r="R2834" s="5"/>
      <c r="S2834" s="5"/>
      <c r="T2834" s="5"/>
      <c r="U2834" s="6">
        <v>45566</v>
      </c>
      <c r="V2834" s="5"/>
      <c r="W2834" s="4" t="s">
        <v>1329</v>
      </c>
      <c r="X2834" s="5"/>
      <c r="Y2834" s="5"/>
      <c r="Z2834" s="5"/>
      <c r="AA2834" s="4" t="s">
        <v>4965</v>
      </c>
      <c r="AB2834" s="5"/>
      <c r="AC2834" s="5"/>
      <c r="AD2834" s="5"/>
      <c r="AE2834" s="5"/>
      <c r="AF2834" s="5"/>
      <c r="AG2834" s="5"/>
      <c r="AH2834" s="5"/>
      <c r="AI2834" s="5"/>
      <c r="AJ2834" s="5"/>
      <c r="AK2834" s="5"/>
      <c r="AL2834" s="5"/>
      <c r="AM2834" s="5"/>
      <c r="AN2834" s="5"/>
      <c r="AO2834" s="5"/>
      <c r="AP2834" s="5" t="s">
        <v>1413</v>
      </c>
      <c r="AQ2834" s="4" t="s">
        <v>1414</v>
      </c>
      <c r="AR2834" s="5" t="s">
        <v>19</v>
      </c>
      <c r="AS2834" s="4" t="s">
        <v>2071</v>
      </c>
      <c r="AT2834" s="5" t="s">
        <v>2072</v>
      </c>
      <c r="AU2834" s="5" t="s">
        <v>41</v>
      </c>
      <c r="AV2834" s="4" t="s">
        <v>2073</v>
      </c>
      <c r="AW2834" s="5" t="s">
        <v>112</v>
      </c>
      <c r="AX2834" s="5" t="s">
        <v>2136</v>
      </c>
      <c r="AY2834" s="5" t="s">
        <v>2137</v>
      </c>
      <c r="AZ2834" s="5" t="s">
        <v>11</v>
      </c>
      <c r="BA2834" s="4" t="s">
        <v>2138</v>
      </c>
      <c r="BB2834" s="5" t="s">
        <v>2139</v>
      </c>
      <c r="BC2834" s="5"/>
      <c r="BD2834" s="5"/>
      <c r="BE2834" s="5"/>
      <c r="BF2834" s="5"/>
      <c r="BG2834" s="4" t="s">
        <v>10508</v>
      </c>
      <c r="BH2834" s="5" t="s">
        <v>1343</v>
      </c>
    </row>
    <row r="2835" spans="1:60" x14ac:dyDescent="0.25">
      <c r="A2835">
        <f t="shared" si="236"/>
        <v>96508</v>
      </c>
      <c r="B2835">
        <f t="shared" si="237"/>
        <v>50100298</v>
      </c>
      <c r="C2835" t="str">
        <f t="shared" si="238"/>
        <v>CC</v>
      </c>
      <c r="D2835" t="str">
        <f t="shared" si="235"/>
        <v>REGION GRAND OUEST</v>
      </c>
      <c r="E2835" s="12" t="str">
        <f t="shared" si="239"/>
        <v>TERRAIN</v>
      </c>
      <c r="F2835" s="4" t="s">
        <v>10509</v>
      </c>
      <c r="G2835" s="4" t="s">
        <v>10510</v>
      </c>
      <c r="H2835" s="5">
        <v>2</v>
      </c>
      <c r="I2835" s="5" t="s">
        <v>6943</v>
      </c>
      <c r="J2835" s="5"/>
      <c r="K2835" s="5"/>
      <c r="L2835" s="5"/>
      <c r="M2835" s="5" t="s">
        <v>1343</v>
      </c>
      <c r="N2835" s="5"/>
      <c r="O2835" s="5"/>
      <c r="P2835" s="5"/>
      <c r="Q2835" s="5"/>
      <c r="R2835" s="5"/>
      <c r="S2835" s="5"/>
      <c r="T2835" s="5"/>
      <c r="U2835" s="6">
        <v>45566</v>
      </c>
      <c r="V2835" s="5"/>
      <c r="W2835" s="4" t="s">
        <v>1329</v>
      </c>
      <c r="X2835" s="5"/>
      <c r="Y2835" s="5"/>
      <c r="Z2835" s="5"/>
      <c r="AA2835" s="4" t="s">
        <v>3767</v>
      </c>
      <c r="AB2835" s="5"/>
      <c r="AC2835" s="5"/>
      <c r="AD2835" s="5"/>
      <c r="AE2835" s="5"/>
      <c r="AF2835" s="5"/>
      <c r="AG2835" s="5"/>
      <c r="AH2835" s="5"/>
      <c r="AI2835" s="5"/>
      <c r="AJ2835" s="5"/>
      <c r="AK2835" s="5"/>
      <c r="AL2835" s="5"/>
      <c r="AM2835" s="5"/>
      <c r="AN2835" s="5"/>
      <c r="AO2835" s="5"/>
      <c r="AP2835" s="5" t="s">
        <v>1413</v>
      </c>
      <c r="AQ2835" s="4" t="s">
        <v>1414</v>
      </c>
      <c r="AR2835" s="5" t="s">
        <v>19</v>
      </c>
      <c r="AS2835" s="4" t="s">
        <v>2071</v>
      </c>
      <c r="AT2835" s="5" t="s">
        <v>2072</v>
      </c>
      <c r="AU2835" s="5" t="s">
        <v>41</v>
      </c>
      <c r="AV2835" s="4" t="s">
        <v>2073</v>
      </c>
      <c r="AW2835" s="5" t="s">
        <v>112</v>
      </c>
      <c r="AX2835" s="5" t="s">
        <v>2068</v>
      </c>
      <c r="AY2835" s="5" t="s">
        <v>2074</v>
      </c>
      <c r="AZ2835" s="5" t="s">
        <v>11</v>
      </c>
      <c r="BA2835" s="4" t="s">
        <v>2075</v>
      </c>
      <c r="BB2835" s="5" t="s">
        <v>2076</v>
      </c>
      <c r="BC2835" s="5"/>
      <c r="BD2835" s="5"/>
      <c r="BE2835" s="5"/>
      <c r="BF2835" s="5"/>
      <c r="BG2835" s="4" t="s">
        <v>10510</v>
      </c>
      <c r="BH2835" s="5" t="s">
        <v>1343</v>
      </c>
    </row>
    <row r="2836" spans="1:60" x14ac:dyDescent="0.25">
      <c r="A2836">
        <f t="shared" si="236"/>
        <v>96507</v>
      </c>
      <c r="B2836">
        <f t="shared" si="237"/>
        <v>50100297</v>
      </c>
      <c r="C2836" t="str">
        <f t="shared" si="238"/>
        <v>CC</v>
      </c>
      <c r="D2836" t="str">
        <f t="shared" si="235"/>
        <v>REGION GRAND OUEST</v>
      </c>
      <c r="E2836" s="12" t="str">
        <f t="shared" si="239"/>
        <v>TERRAIN</v>
      </c>
      <c r="F2836" s="4" t="s">
        <v>10511</v>
      </c>
      <c r="G2836" s="4" t="s">
        <v>7693</v>
      </c>
      <c r="H2836" s="5">
        <v>2</v>
      </c>
      <c r="I2836" s="5" t="s">
        <v>6943</v>
      </c>
      <c r="J2836" s="5"/>
      <c r="K2836" s="5"/>
      <c r="L2836" s="5"/>
      <c r="M2836" s="5" t="s">
        <v>1343</v>
      </c>
      <c r="N2836" s="5"/>
      <c r="O2836" s="5"/>
      <c r="P2836" s="5"/>
      <c r="Q2836" s="5"/>
      <c r="R2836" s="5"/>
      <c r="S2836" s="5"/>
      <c r="T2836" s="5"/>
      <c r="U2836" s="6">
        <v>45566</v>
      </c>
      <c r="V2836" s="5"/>
      <c r="W2836" s="4" t="s">
        <v>1329</v>
      </c>
      <c r="X2836" s="5"/>
      <c r="Y2836" s="5"/>
      <c r="Z2836" s="5"/>
      <c r="AA2836" s="4" t="s">
        <v>1786</v>
      </c>
      <c r="AB2836" s="5"/>
      <c r="AC2836" s="5"/>
      <c r="AD2836" s="5"/>
      <c r="AE2836" s="5"/>
      <c r="AF2836" s="5"/>
      <c r="AG2836" s="5"/>
      <c r="AH2836" s="5"/>
      <c r="AI2836" s="5"/>
      <c r="AJ2836" s="5"/>
      <c r="AK2836" s="5"/>
      <c r="AL2836" s="5"/>
      <c r="AM2836" s="5"/>
      <c r="AN2836" s="5"/>
      <c r="AO2836" s="5"/>
      <c r="AP2836" s="5" t="s">
        <v>1413</v>
      </c>
      <c r="AQ2836" s="4" t="s">
        <v>1414</v>
      </c>
      <c r="AR2836" s="5" t="s">
        <v>19</v>
      </c>
      <c r="AS2836" s="4" t="s">
        <v>1549</v>
      </c>
      <c r="AT2836" s="5" t="s">
        <v>1550</v>
      </c>
      <c r="AU2836" s="5" t="s">
        <v>41</v>
      </c>
      <c r="AV2836" s="4" t="s">
        <v>1551</v>
      </c>
      <c r="AW2836" s="5" t="s">
        <v>135</v>
      </c>
      <c r="AX2836" s="5" t="s">
        <v>2530</v>
      </c>
      <c r="AY2836" s="5" t="s">
        <v>2531</v>
      </c>
      <c r="AZ2836" s="5" t="s">
        <v>11</v>
      </c>
      <c r="BA2836" s="4" t="s">
        <v>2532</v>
      </c>
      <c r="BB2836" s="5" t="s">
        <v>2533</v>
      </c>
      <c r="BC2836" s="4" t="s">
        <v>7690</v>
      </c>
      <c r="BD2836" s="5" t="s">
        <v>7692</v>
      </c>
      <c r="BE2836" s="5" t="s">
        <v>245</v>
      </c>
      <c r="BF2836" s="5" t="s">
        <v>1333</v>
      </c>
      <c r="BG2836" s="4" t="s">
        <v>7693</v>
      </c>
      <c r="BH2836" s="5" t="s">
        <v>1343</v>
      </c>
    </row>
    <row r="2837" spans="1:60" x14ac:dyDescent="0.25">
      <c r="A2837">
        <f t="shared" si="236"/>
        <v>96506</v>
      </c>
      <c r="B2837">
        <f t="shared" si="237"/>
        <v>50100296</v>
      </c>
      <c r="C2837" t="str">
        <f t="shared" si="238"/>
        <v>CC</v>
      </c>
      <c r="D2837" t="str">
        <f t="shared" si="235"/>
        <v>REGION GRAND OUEST</v>
      </c>
      <c r="E2837" s="12" t="str">
        <f t="shared" si="239"/>
        <v>TERRAIN</v>
      </c>
      <c r="F2837" s="4" t="s">
        <v>10512</v>
      </c>
      <c r="G2837" s="4" t="s">
        <v>2535</v>
      </c>
      <c r="H2837" s="5">
        <v>2</v>
      </c>
      <c r="I2837" s="5" t="s">
        <v>6943</v>
      </c>
      <c r="J2837" s="5"/>
      <c r="K2837" s="5"/>
      <c r="L2837" s="5"/>
      <c r="M2837" s="5" t="s">
        <v>1343</v>
      </c>
      <c r="N2837" s="5"/>
      <c r="O2837" s="5"/>
      <c r="P2837" s="5"/>
      <c r="Q2837" s="5"/>
      <c r="R2837" s="5"/>
      <c r="S2837" s="5"/>
      <c r="T2837" s="5"/>
      <c r="U2837" s="6">
        <v>45566</v>
      </c>
      <c r="V2837" s="5"/>
      <c r="W2837" s="4" t="s">
        <v>1329</v>
      </c>
      <c r="X2837" s="5"/>
      <c r="Y2837" s="5"/>
      <c r="Z2837" s="5"/>
      <c r="AA2837" s="4" t="s">
        <v>2528</v>
      </c>
      <c r="AB2837" s="5"/>
      <c r="AC2837" s="5"/>
      <c r="AD2837" s="5"/>
      <c r="AE2837" s="5"/>
      <c r="AF2837" s="5"/>
      <c r="AG2837" s="5"/>
      <c r="AH2837" s="5"/>
      <c r="AI2837" s="5"/>
      <c r="AJ2837" s="5"/>
      <c r="AK2837" s="5"/>
      <c r="AL2837" s="5"/>
      <c r="AM2837" s="5"/>
      <c r="AN2837" s="5"/>
      <c r="AO2837" s="5"/>
      <c r="AP2837" s="5" t="s">
        <v>1413</v>
      </c>
      <c r="AQ2837" s="4" t="s">
        <v>1414</v>
      </c>
      <c r="AR2837" s="5" t="s">
        <v>19</v>
      </c>
      <c r="AS2837" s="4" t="s">
        <v>1549</v>
      </c>
      <c r="AT2837" s="5" t="s">
        <v>1550</v>
      </c>
      <c r="AU2837" s="5" t="s">
        <v>41</v>
      </c>
      <c r="AV2837" s="4" t="s">
        <v>1551</v>
      </c>
      <c r="AW2837" s="5" t="s">
        <v>135</v>
      </c>
      <c r="AX2837" s="5" t="s">
        <v>2530</v>
      </c>
      <c r="AY2837" s="5" t="s">
        <v>2531</v>
      </c>
      <c r="AZ2837" s="5" t="s">
        <v>11</v>
      </c>
      <c r="BA2837" s="4" t="s">
        <v>2532</v>
      </c>
      <c r="BB2837" s="5" t="s">
        <v>2533</v>
      </c>
      <c r="BC2837" s="4" t="s">
        <v>2525</v>
      </c>
      <c r="BD2837" s="5" t="s">
        <v>2534</v>
      </c>
      <c r="BE2837" s="5" t="s">
        <v>25</v>
      </c>
      <c r="BF2837" s="5" t="s">
        <v>1333</v>
      </c>
      <c r="BG2837" s="4" t="s">
        <v>2535</v>
      </c>
      <c r="BH2837" s="5" t="s">
        <v>1343</v>
      </c>
    </row>
    <row r="2838" spans="1:60" x14ac:dyDescent="0.25">
      <c r="A2838">
        <f t="shared" si="236"/>
        <v>96505</v>
      </c>
      <c r="B2838">
        <f t="shared" si="237"/>
        <v>50100295</v>
      </c>
      <c r="C2838" t="str">
        <f t="shared" si="238"/>
        <v>CC</v>
      </c>
      <c r="D2838" t="str">
        <f t="shared" si="235"/>
        <v>REGION GRAND OUEST</v>
      </c>
      <c r="E2838" s="12" t="str">
        <f t="shared" si="239"/>
        <v>TERRAIN</v>
      </c>
      <c r="F2838" s="4" t="s">
        <v>10513</v>
      </c>
      <c r="G2838" s="4" t="s">
        <v>5653</v>
      </c>
      <c r="H2838" s="5">
        <v>2</v>
      </c>
      <c r="I2838" s="5" t="s">
        <v>6943</v>
      </c>
      <c r="J2838" s="5"/>
      <c r="K2838" s="5"/>
      <c r="L2838" s="5"/>
      <c r="M2838" s="5" t="s">
        <v>1343</v>
      </c>
      <c r="N2838" s="5"/>
      <c r="O2838" s="5"/>
      <c r="P2838" s="5"/>
      <c r="Q2838" s="5"/>
      <c r="R2838" s="5"/>
      <c r="S2838" s="5"/>
      <c r="T2838" s="5"/>
      <c r="U2838" s="6">
        <v>45566</v>
      </c>
      <c r="V2838" s="5"/>
      <c r="W2838" s="4" t="s">
        <v>1329</v>
      </c>
      <c r="X2838" s="5"/>
      <c r="Y2838" s="5"/>
      <c r="Z2838" s="5"/>
      <c r="AA2838" s="4" t="s">
        <v>5650</v>
      </c>
      <c r="AB2838" s="5"/>
      <c r="AC2838" s="5"/>
      <c r="AD2838" s="5"/>
      <c r="AE2838" s="5"/>
      <c r="AF2838" s="5"/>
      <c r="AG2838" s="5"/>
      <c r="AH2838" s="5"/>
      <c r="AI2838" s="5"/>
      <c r="AJ2838" s="5"/>
      <c r="AK2838" s="5"/>
      <c r="AL2838" s="5"/>
      <c r="AM2838" s="5"/>
      <c r="AN2838" s="5"/>
      <c r="AO2838" s="5"/>
      <c r="AP2838" s="5" t="s">
        <v>1413</v>
      </c>
      <c r="AQ2838" s="4" t="s">
        <v>1414</v>
      </c>
      <c r="AR2838" s="5" t="s">
        <v>19</v>
      </c>
      <c r="AS2838" s="4" t="s">
        <v>1549</v>
      </c>
      <c r="AT2838" s="5" t="s">
        <v>1550</v>
      </c>
      <c r="AU2838" s="5" t="s">
        <v>41</v>
      </c>
      <c r="AV2838" s="4" t="s">
        <v>1551</v>
      </c>
      <c r="AW2838" s="5" t="s">
        <v>135</v>
      </c>
      <c r="AX2838" s="5" t="s">
        <v>2530</v>
      </c>
      <c r="AY2838" s="5" t="s">
        <v>2531</v>
      </c>
      <c r="AZ2838" s="5" t="s">
        <v>11</v>
      </c>
      <c r="BA2838" s="4" t="s">
        <v>2532</v>
      </c>
      <c r="BB2838" s="5" t="s">
        <v>2533</v>
      </c>
      <c r="BC2838" s="5" t="s">
        <v>5649</v>
      </c>
      <c r="BD2838" s="5" t="s">
        <v>5652</v>
      </c>
      <c r="BE2838" s="5" t="s">
        <v>25</v>
      </c>
      <c r="BF2838" s="5" t="s">
        <v>1333</v>
      </c>
      <c r="BG2838" s="4" t="s">
        <v>5653</v>
      </c>
      <c r="BH2838" s="5" t="s">
        <v>1343</v>
      </c>
    </row>
    <row r="2839" spans="1:60" x14ac:dyDescent="0.25">
      <c r="A2839">
        <f t="shared" si="236"/>
        <v>96503</v>
      </c>
      <c r="B2839">
        <f t="shared" si="237"/>
        <v>50100294</v>
      </c>
      <c r="C2839" t="str">
        <f t="shared" si="238"/>
        <v>CC</v>
      </c>
      <c r="D2839" t="str">
        <f t="shared" si="235"/>
        <v>REGION GRAND OUEST</v>
      </c>
      <c r="E2839" s="12" t="str">
        <f t="shared" si="239"/>
        <v>TERRAIN</v>
      </c>
      <c r="F2839" s="4" t="s">
        <v>10514</v>
      </c>
      <c r="G2839" s="4" t="s">
        <v>10515</v>
      </c>
      <c r="H2839" s="5">
        <v>2</v>
      </c>
      <c r="I2839" s="5" t="s">
        <v>6943</v>
      </c>
      <c r="J2839" s="5"/>
      <c r="K2839" s="5"/>
      <c r="L2839" s="5"/>
      <c r="M2839" s="5" t="s">
        <v>1343</v>
      </c>
      <c r="N2839" s="5"/>
      <c r="O2839" s="5"/>
      <c r="P2839" s="5"/>
      <c r="Q2839" s="5"/>
      <c r="R2839" s="5"/>
      <c r="S2839" s="5"/>
      <c r="T2839" s="5"/>
      <c r="U2839" s="6">
        <v>45566</v>
      </c>
      <c r="V2839" s="5"/>
      <c r="W2839" s="4" t="s">
        <v>1329</v>
      </c>
      <c r="X2839" s="5"/>
      <c r="Y2839" s="5"/>
      <c r="Z2839" s="5"/>
      <c r="AA2839" s="4" t="s">
        <v>6692</v>
      </c>
      <c r="AB2839" s="5"/>
      <c r="AC2839" s="5"/>
      <c r="AD2839" s="5"/>
      <c r="AE2839" s="5"/>
      <c r="AF2839" s="5"/>
      <c r="AG2839" s="5"/>
      <c r="AH2839" s="5"/>
      <c r="AI2839" s="5"/>
      <c r="AJ2839" s="5"/>
      <c r="AK2839" s="5"/>
      <c r="AL2839" s="5"/>
      <c r="AM2839" s="5"/>
      <c r="AN2839" s="5"/>
      <c r="AO2839" s="5"/>
      <c r="AP2839" s="5" t="s">
        <v>1413</v>
      </c>
      <c r="AQ2839" s="4" t="s">
        <v>1414</v>
      </c>
      <c r="AR2839" s="5" t="s">
        <v>19</v>
      </c>
      <c r="AS2839" s="4" t="s">
        <v>1549</v>
      </c>
      <c r="AT2839" s="5" t="s">
        <v>1550</v>
      </c>
      <c r="AU2839" s="5" t="s">
        <v>41</v>
      </c>
      <c r="AV2839" s="4" t="s">
        <v>1551</v>
      </c>
      <c r="AW2839" s="5" t="s">
        <v>135</v>
      </c>
      <c r="AX2839" s="5" t="s">
        <v>2530</v>
      </c>
      <c r="AY2839" s="5" t="s">
        <v>2531</v>
      </c>
      <c r="AZ2839" s="5" t="s">
        <v>11</v>
      </c>
      <c r="BA2839" s="4" t="s">
        <v>2532</v>
      </c>
      <c r="BB2839" s="5" t="s">
        <v>2533</v>
      </c>
      <c r="BC2839" s="5"/>
      <c r="BD2839" s="5"/>
      <c r="BE2839" s="5"/>
      <c r="BF2839" s="5"/>
      <c r="BG2839" s="4" t="s">
        <v>10515</v>
      </c>
      <c r="BH2839" s="5" t="s">
        <v>1343</v>
      </c>
    </row>
    <row r="2840" spans="1:60" x14ac:dyDescent="0.25">
      <c r="A2840">
        <f t="shared" si="236"/>
        <v>96502</v>
      </c>
      <c r="B2840">
        <f t="shared" si="237"/>
        <v>50100293</v>
      </c>
      <c r="C2840" t="str">
        <f t="shared" si="238"/>
        <v>CC</v>
      </c>
      <c r="D2840" t="str">
        <f t="shared" si="235"/>
        <v>REGION GRAND OUEST</v>
      </c>
      <c r="E2840" s="12" t="str">
        <f t="shared" si="239"/>
        <v>TERRAIN</v>
      </c>
      <c r="F2840" s="4" t="s">
        <v>10516</v>
      </c>
      <c r="G2840" s="4" t="s">
        <v>10517</v>
      </c>
      <c r="H2840" s="5">
        <v>2</v>
      </c>
      <c r="I2840" s="5" t="s">
        <v>6943</v>
      </c>
      <c r="J2840" s="5"/>
      <c r="K2840" s="5"/>
      <c r="L2840" s="5"/>
      <c r="M2840" s="5" t="s">
        <v>1343</v>
      </c>
      <c r="N2840" s="5"/>
      <c r="O2840" s="5"/>
      <c r="P2840" s="5"/>
      <c r="Q2840" s="5"/>
      <c r="R2840" s="5"/>
      <c r="S2840" s="5"/>
      <c r="T2840" s="5"/>
      <c r="U2840" s="6">
        <v>45566</v>
      </c>
      <c r="V2840" s="5"/>
      <c r="W2840" s="4" t="s">
        <v>1329</v>
      </c>
      <c r="X2840" s="5"/>
      <c r="Y2840" s="5"/>
      <c r="Z2840" s="5"/>
      <c r="AA2840" s="4" t="s">
        <v>1840</v>
      </c>
      <c r="AB2840" s="5"/>
      <c r="AC2840" s="5"/>
      <c r="AD2840" s="5"/>
      <c r="AE2840" s="5"/>
      <c r="AF2840" s="5"/>
      <c r="AG2840" s="5"/>
      <c r="AH2840" s="5"/>
      <c r="AI2840" s="5"/>
      <c r="AJ2840" s="5"/>
      <c r="AK2840" s="5"/>
      <c r="AL2840" s="5"/>
      <c r="AM2840" s="5"/>
      <c r="AN2840" s="5"/>
      <c r="AO2840" s="5"/>
      <c r="AP2840" s="5" t="s">
        <v>1413</v>
      </c>
      <c r="AQ2840" s="4" t="s">
        <v>1414</v>
      </c>
      <c r="AR2840" s="5" t="s">
        <v>19</v>
      </c>
      <c r="AS2840" s="4" t="s">
        <v>2071</v>
      </c>
      <c r="AT2840" s="5" t="s">
        <v>2072</v>
      </c>
      <c r="AU2840" s="5" t="s">
        <v>41</v>
      </c>
      <c r="AV2840" s="4" t="s">
        <v>2073</v>
      </c>
      <c r="AW2840" s="5" t="s">
        <v>112</v>
      </c>
      <c r="AX2840" s="5" t="s">
        <v>2068</v>
      </c>
      <c r="AY2840" s="5" t="s">
        <v>2074</v>
      </c>
      <c r="AZ2840" s="5" t="s">
        <v>11</v>
      </c>
      <c r="BA2840" s="4" t="s">
        <v>2075</v>
      </c>
      <c r="BB2840" s="5" t="s">
        <v>2076</v>
      </c>
      <c r="BC2840" s="5"/>
      <c r="BD2840" s="5"/>
      <c r="BE2840" s="5"/>
      <c r="BF2840" s="5"/>
      <c r="BG2840" s="4" t="s">
        <v>10517</v>
      </c>
      <c r="BH2840" s="5" t="s">
        <v>1343</v>
      </c>
    </row>
    <row r="2841" spans="1:60" x14ac:dyDescent="0.25">
      <c r="A2841">
        <f t="shared" si="236"/>
        <v>96498</v>
      </c>
      <c r="B2841">
        <f t="shared" si="237"/>
        <v>50100292</v>
      </c>
      <c r="C2841" t="str">
        <f t="shared" si="238"/>
        <v>CC</v>
      </c>
      <c r="D2841" t="str">
        <f t="shared" si="235"/>
        <v>REGION GRAND OUEST</v>
      </c>
      <c r="E2841" s="12" t="str">
        <f t="shared" si="239"/>
        <v>TERRAIN</v>
      </c>
      <c r="F2841" s="4" t="s">
        <v>10518</v>
      </c>
      <c r="G2841" s="4" t="s">
        <v>3877</v>
      </c>
      <c r="H2841" s="5">
        <v>2</v>
      </c>
      <c r="I2841" s="5" t="s">
        <v>6943</v>
      </c>
      <c r="J2841" s="5"/>
      <c r="K2841" s="5"/>
      <c r="L2841" s="5"/>
      <c r="M2841" s="5" t="s">
        <v>1343</v>
      </c>
      <c r="N2841" s="5"/>
      <c r="O2841" s="5"/>
      <c r="P2841" s="5"/>
      <c r="Q2841" s="5"/>
      <c r="R2841" s="5"/>
      <c r="S2841" s="5"/>
      <c r="T2841" s="5"/>
      <c r="U2841" s="6">
        <v>45566</v>
      </c>
      <c r="V2841" s="5"/>
      <c r="W2841" s="4" t="s">
        <v>1329</v>
      </c>
      <c r="X2841" s="5"/>
      <c r="Y2841" s="5"/>
      <c r="Z2841" s="5"/>
      <c r="AA2841" s="4" t="s">
        <v>3874</v>
      </c>
      <c r="AB2841" s="5"/>
      <c r="AC2841" s="5"/>
      <c r="AD2841" s="5"/>
      <c r="AE2841" s="5"/>
      <c r="AF2841" s="5"/>
      <c r="AG2841" s="5"/>
      <c r="AH2841" s="5"/>
      <c r="AI2841" s="5"/>
      <c r="AJ2841" s="5"/>
      <c r="AK2841" s="5"/>
      <c r="AL2841" s="5"/>
      <c r="AM2841" s="5"/>
      <c r="AN2841" s="5"/>
      <c r="AO2841" s="5"/>
      <c r="AP2841" s="5" t="s">
        <v>1413</v>
      </c>
      <c r="AQ2841" s="4" t="s">
        <v>1414</v>
      </c>
      <c r="AR2841" s="5" t="s">
        <v>19</v>
      </c>
      <c r="AS2841" s="4" t="s">
        <v>1549</v>
      </c>
      <c r="AT2841" s="5" t="s">
        <v>1550</v>
      </c>
      <c r="AU2841" s="5" t="s">
        <v>41</v>
      </c>
      <c r="AV2841" s="4" t="s">
        <v>1551</v>
      </c>
      <c r="AW2841" s="5" t="s">
        <v>135</v>
      </c>
      <c r="AX2841" s="5" t="s">
        <v>2530</v>
      </c>
      <c r="AY2841" s="5" t="s">
        <v>2531</v>
      </c>
      <c r="AZ2841" s="5" t="s">
        <v>11</v>
      </c>
      <c r="BA2841" s="4" t="s">
        <v>2532</v>
      </c>
      <c r="BB2841" s="5" t="s">
        <v>2533</v>
      </c>
      <c r="BC2841" s="5" t="s">
        <v>3873</v>
      </c>
      <c r="BD2841" s="5" t="s">
        <v>3876</v>
      </c>
      <c r="BE2841" s="5" t="s">
        <v>245</v>
      </c>
      <c r="BF2841" s="5" t="s">
        <v>1333</v>
      </c>
      <c r="BG2841" s="4" t="s">
        <v>3877</v>
      </c>
      <c r="BH2841" s="5" t="s">
        <v>1343</v>
      </c>
    </row>
    <row r="2842" spans="1:60" x14ac:dyDescent="0.25">
      <c r="A2842">
        <f t="shared" si="236"/>
        <v>96494</v>
      </c>
      <c r="B2842">
        <f t="shared" si="237"/>
        <v>50100291</v>
      </c>
      <c r="C2842" t="str">
        <f t="shared" si="238"/>
        <v>CC</v>
      </c>
      <c r="D2842" t="str">
        <f t="shared" si="235"/>
        <v>REGION GRAND OUEST</v>
      </c>
      <c r="E2842" s="12" t="str">
        <f t="shared" si="239"/>
        <v>TERRAIN</v>
      </c>
      <c r="F2842" s="4" t="s">
        <v>10519</v>
      </c>
      <c r="G2842" s="4" t="s">
        <v>10520</v>
      </c>
      <c r="H2842" s="5">
        <v>2</v>
      </c>
      <c r="I2842" s="5" t="s">
        <v>6943</v>
      </c>
      <c r="J2842" s="5"/>
      <c r="K2842" s="5"/>
      <c r="L2842" s="5"/>
      <c r="M2842" s="5" t="s">
        <v>1343</v>
      </c>
      <c r="N2842" s="5"/>
      <c r="O2842" s="5"/>
      <c r="P2842" s="5"/>
      <c r="Q2842" s="5"/>
      <c r="R2842" s="5"/>
      <c r="S2842" s="5"/>
      <c r="T2842" s="5"/>
      <c r="U2842" s="6">
        <v>45597</v>
      </c>
      <c r="V2842" s="5"/>
      <c r="W2842" s="4" t="s">
        <v>1329</v>
      </c>
      <c r="X2842" s="5"/>
      <c r="Y2842" s="5"/>
      <c r="Z2842" s="5"/>
      <c r="AA2842" s="4" t="s">
        <v>2579</v>
      </c>
      <c r="AB2842" s="5"/>
      <c r="AC2842" s="5"/>
      <c r="AD2842" s="5"/>
      <c r="AE2842" s="5"/>
      <c r="AF2842" s="5"/>
      <c r="AG2842" s="5"/>
      <c r="AH2842" s="5"/>
      <c r="AI2842" s="5"/>
      <c r="AJ2842" s="5"/>
      <c r="AK2842" s="5"/>
      <c r="AL2842" s="5"/>
      <c r="AM2842" s="5"/>
      <c r="AN2842" s="5"/>
      <c r="AO2842" s="5"/>
      <c r="AP2842" s="5" t="s">
        <v>1413</v>
      </c>
      <c r="AQ2842" s="4" t="s">
        <v>1414</v>
      </c>
      <c r="AR2842" s="5" t="s">
        <v>19</v>
      </c>
      <c r="AS2842" s="4" t="s">
        <v>2071</v>
      </c>
      <c r="AT2842" s="5" t="s">
        <v>2072</v>
      </c>
      <c r="AU2842" s="5" t="s">
        <v>41</v>
      </c>
      <c r="AV2842" s="4" t="s">
        <v>2073</v>
      </c>
      <c r="AW2842" s="5" t="s">
        <v>112</v>
      </c>
      <c r="AX2842" s="5" t="s">
        <v>2068</v>
      </c>
      <c r="AY2842" s="5" t="s">
        <v>2074</v>
      </c>
      <c r="AZ2842" s="5" t="s">
        <v>11</v>
      </c>
      <c r="BA2842" s="4" t="s">
        <v>2075</v>
      </c>
      <c r="BB2842" s="5" t="s">
        <v>2076</v>
      </c>
      <c r="BC2842" s="5" t="s">
        <v>2577</v>
      </c>
      <c r="BD2842" s="5" t="s">
        <v>11123</v>
      </c>
      <c r="BE2842" s="5" t="s">
        <v>245</v>
      </c>
      <c r="BF2842" s="5" t="s">
        <v>1333</v>
      </c>
      <c r="BG2842" s="4" t="s">
        <v>10520</v>
      </c>
      <c r="BH2842" s="5" t="s">
        <v>1343</v>
      </c>
    </row>
    <row r="2843" spans="1:60" x14ac:dyDescent="0.25">
      <c r="A2843">
        <f t="shared" si="236"/>
        <v>96488</v>
      </c>
      <c r="B2843">
        <f t="shared" si="237"/>
        <v>50100290</v>
      </c>
      <c r="C2843" t="str">
        <f t="shared" si="238"/>
        <v>CC</v>
      </c>
      <c r="D2843" t="str">
        <f t="shared" si="235"/>
        <v>REGION GRAND OUEST</v>
      </c>
      <c r="E2843" s="12" t="str">
        <f t="shared" si="239"/>
        <v>TERRAIN</v>
      </c>
      <c r="F2843" s="4" t="s">
        <v>10521</v>
      </c>
      <c r="G2843" s="4" t="s">
        <v>8004</v>
      </c>
      <c r="H2843" s="5">
        <v>2</v>
      </c>
      <c r="I2843" s="5" t="s">
        <v>6943</v>
      </c>
      <c r="J2843" s="5"/>
      <c r="K2843" s="5"/>
      <c r="L2843" s="5"/>
      <c r="M2843" s="5" t="s">
        <v>1343</v>
      </c>
      <c r="N2843" s="5"/>
      <c r="O2843" s="5"/>
      <c r="P2843" s="5"/>
      <c r="Q2843" s="5"/>
      <c r="R2843" s="5"/>
      <c r="S2843" s="5"/>
      <c r="T2843" s="5"/>
      <c r="U2843" s="6">
        <v>45627</v>
      </c>
      <c r="V2843" s="5"/>
      <c r="W2843" s="4" t="s">
        <v>1329</v>
      </c>
      <c r="X2843" s="5"/>
      <c r="Y2843" s="5"/>
      <c r="Z2843" s="5"/>
      <c r="AA2843" s="4" t="s">
        <v>2190</v>
      </c>
      <c r="AB2843" s="5"/>
      <c r="AC2843" s="5"/>
      <c r="AD2843" s="5"/>
      <c r="AE2843" s="5"/>
      <c r="AF2843" s="5"/>
      <c r="AG2843" s="5"/>
      <c r="AH2843" s="5"/>
      <c r="AI2843" s="5"/>
      <c r="AJ2843" s="5"/>
      <c r="AK2843" s="5"/>
      <c r="AL2843" s="5"/>
      <c r="AM2843" s="5"/>
      <c r="AN2843" s="5"/>
      <c r="AO2843" s="5"/>
      <c r="AP2843" s="5" t="s">
        <v>1413</v>
      </c>
      <c r="AQ2843" s="4" t="s">
        <v>1414</v>
      </c>
      <c r="AR2843" s="5" t="s">
        <v>19</v>
      </c>
      <c r="AS2843" s="4" t="s">
        <v>2071</v>
      </c>
      <c r="AT2843" s="5" t="s">
        <v>2072</v>
      </c>
      <c r="AU2843" s="5" t="s">
        <v>41</v>
      </c>
      <c r="AV2843" s="4" t="s">
        <v>2073</v>
      </c>
      <c r="AW2843" s="5" t="s">
        <v>112</v>
      </c>
      <c r="AX2843" s="5" t="s">
        <v>2136</v>
      </c>
      <c r="AY2843" s="5" t="s">
        <v>2137</v>
      </c>
      <c r="AZ2843" s="5" t="s">
        <v>11</v>
      </c>
      <c r="BA2843" s="4" t="s">
        <v>2138</v>
      </c>
      <c r="BB2843" s="5" t="s">
        <v>2139</v>
      </c>
      <c r="BC2843" s="4"/>
      <c r="BD2843" s="5"/>
      <c r="BE2843" s="5"/>
      <c r="BF2843" s="5"/>
      <c r="BG2843" s="4" t="s">
        <v>8004</v>
      </c>
      <c r="BH2843" s="5" t="s">
        <v>1343</v>
      </c>
    </row>
    <row r="2844" spans="1:60" x14ac:dyDescent="0.25">
      <c r="A2844">
        <f t="shared" si="236"/>
        <v>96487</v>
      </c>
      <c r="B2844">
        <f t="shared" si="237"/>
        <v>50100289</v>
      </c>
      <c r="C2844" t="str">
        <f t="shared" si="238"/>
        <v>CC</v>
      </c>
      <c r="D2844" t="str">
        <f t="shared" si="235"/>
        <v>REGION GRAND OUEST</v>
      </c>
      <c r="E2844" s="12" t="str">
        <f t="shared" si="239"/>
        <v>TERRAIN</v>
      </c>
      <c r="F2844" s="4" t="s">
        <v>10522</v>
      </c>
      <c r="G2844" s="4" t="s">
        <v>10523</v>
      </c>
      <c r="H2844" s="5">
        <v>2</v>
      </c>
      <c r="I2844" s="5" t="s">
        <v>6943</v>
      </c>
      <c r="J2844" s="5"/>
      <c r="K2844" s="5"/>
      <c r="L2844" s="5"/>
      <c r="M2844" s="5" t="s">
        <v>1343</v>
      </c>
      <c r="N2844" s="5"/>
      <c r="O2844" s="5"/>
      <c r="P2844" s="5"/>
      <c r="Q2844" s="5"/>
      <c r="R2844" s="5"/>
      <c r="S2844" s="5"/>
      <c r="T2844" s="5"/>
      <c r="U2844" s="6">
        <v>45566</v>
      </c>
      <c r="V2844" s="5"/>
      <c r="W2844" s="4" t="s">
        <v>1329</v>
      </c>
      <c r="X2844" s="5"/>
      <c r="Y2844" s="5"/>
      <c r="Z2844" s="5"/>
      <c r="AA2844" s="4" t="s">
        <v>6699</v>
      </c>
      <c r="AB2844" s="5"/>
      <c r="AC2844" s="5"/>
      <c r="AD2844" s="5"/>
      <c r="AE2844" s="5"/>
      <c r="AF2844" s="5"/>
      <c r="AG2844" s="5"/>
      <c r="AH2844" s="5"/>
      <c r="AI2844" s="5"/>
      <c r="AJ2844" s="5"/>
      <c r="AK2844" s="5"/>
      <c r="AL2844" s="5"/>
      <c r="AM2844" s="5"/>
      <c r="AN2844" s="5"/>
      <c r="AO2844" s="5"/>
      <c r="AP2844" s="5" t="s">
        <v>1413</v>
      </c>
      <c r="AQ2844" s="4" t="s">
        <v>1414</v>
      </c>
      <c r="AR2844" s="5" t="s">
        <v>19</v>
      </c>
      <c r="AS2844" s="4" t="s">
        <v>2071</v>
      </c>
      <c r="AT2844" s="5" t="s">
        <v>2072</v>
      </c>
      <c r="AU2844" s="5" t="s">
        <v>41</v>
      </c>
      <c r="AV2844" s="4" t="s">
        <v>2073</v>
      </c>
      <c r="AW2844" s="5" t="s">
        <v>112</v>
      </c>
      <c r="AX2844" s="5" t="s">
        <v>2136</v>
      </c>
      <c r="AY2844" s="5" t="s">
        <v>2137</v>
      </c>
      <c r="AZ2844" s="5" t="s">
        <v>11</v>
      </c>
      <c r="BA2844" s="4" t="s">
        <v>2138</v>
      </c>
      <c r="BB2844" s="5" t="s">
        <v>2139</v>
      </c>
      <c r="BC2844" s="4"/>
      <c r="BD2844" s="5"/>
      <c r="BE2844" s="5"/>
      <c r="BF2844" s="5"/>
      <c r="BG2844" s="4" t="s">
        <v>10523</v>
      </c>
      <c r="BH2844" s="5" t="s">
        <v>1343</v>
      </c>
    </row>
    <row r="2845" spans="1:60" x14ac:dyDescent="0.25">
      <c r="A2845">
        <f t="shared" si="236"/>
        <v>96477</v>
      </c>
      <c r="B2845">
        <f t="shared" si="237"/>
        <v>50100288</v>
      </c>
      <c r="C2845" t="str">
        <f t="shared" si="238"/>
        <v>CC</v>
      </c>
      <c r="D2845" t="str">
        <f t="shared" si="235"/>
        <v>REGION GRAND OUEST</v>
      </c>
      <c r="E2845" s="12" t="str">
        <f t="shared" si="239"/>
        <v>TERRAIN</v>
      </c>
      <c r="F2845" s="4" t="s">
        <v>10524</v>
      </c>
      <c r="G2845" s="4" t="s">
        <v>10525</v>
      </c>
      <c r="H2845" s="5">
        <v>2</v>
      </c>
      <c r="I2845" s="5" t="s">
        <v>6943</v>
      </c>
      <c r="J2845" s="5"/>
      <c r="K2845" s="5"/>
      <c r="L2845" s="5"/>
      <c r="M2845" s="5" t="s">
        <v>1343</v>
      </c>
      <c r="N2845" s="5"/>
      <c r="O2845" s="5"/>
      <c r="P2845" s="5"/>
      <c r="Q2845" s="5"/>
      <c r="R2845" s="5"/>
      <c r="S2845" s="5"/>
      <c r="T2845" s="5"/>
      <c r="U2845" s="6">
        <v>45626</v>
      </c>
      <c r="V2845" s="5"/>
      <c r="W2845" s="4" t="s">
        <v>1329</v>
      </c>
      <c r="X2845" s="5"/>
      <c r="Y2845" s="5"/>
      <c r="Z2845" s="5"/>
      <c r="AA2845" s="4" t="s">
        <v>2704</v>
      </c>
      <c r="AB2845" s="5"/>
      <c r="AC2845" s="5"/>
      <c r="AD2845" s="5"/>
      <c r="AE2845" s="5"/>
      <c r="AF2845" s="5"/>
      <c r="AG2845" s="5"/>
      <c r="AH2845" s="5"/>
      <c r="AI2845" s="5"/>
      <c r="AJ2845" s="5"/>
      <c r="AK2845" s="5"/>
      <c r="AL2845" s="5"/>
      <c r="AM2845" s="5"/>
      <c r="AN2845" s="5"/>
      <c r="AO2845" s="5"/>
      <c r="AP2845" s="5" t="s">
        <v>1413</v>
      </c>
      <c r="AQ2845" s="4" t="s">
        <v>1414</v>
      </c>
      <c r="AR2845" s="5" t="s">
        <v>19</v>
      </c>
      <c r="AS2845" s="4" t="s">
        <v>1549</v>
      </c>
      <c r="AT2845" s="5" t="s">
        <v>1550</v>
      </c>
      <c r="AU2845" s="5" t="s">
        <v>41</v>
      </c>
      <c r="AV2845" s="4" t="s">
        <v>1551</v>
      </c>
      <c r="AW2845" s="5" t="s">
        <v>135</v>
      </c>
      <c r="AX2845" s="5" t="s">
        <v>2822</v>
      </c>
      <c r="AY2845" s="5" t="s">
        <v>2823</v>
      </c>
      <c r="AZ2845" s="5" t="s">
        <v>11</v>
      </c>
      <c r="BA2845" s="4" t="s">
        <v>2824</v>
      </c>
      <c r="BB2845" s="5" t="s">
        <v>2825</v>
      </c>
      <c r="BC2845" s="5"/>
      <c r="BD2845" s="5"/>
      <c r="BE2845" s="5"/>
      <c r="BF2845" s="5"/>
      <c r="BG2845" s="4" t="s">
        <v>10525</v>
      </c>
      <c r="BH2845" s="5" t="s">
        <v>1343</v>
      </c>
    </row>
    <row r="2846" spans="1:60" x14ac:dyDescent="0.25">
      <c r="A2846">
        <f t="shared" si="236"/>
        <v>96476</v>
      </c>
      <c r="B2846">
        <f t="shared" si="237"/>
        <v>50100287</v>
      </c>
      <c r="C2846" t="str">
        <f t="shared" si="238"/>
        <v>CC</v>
      </c>
      <c r="D2846" t="str">
        <f t="shared" si="235"/>
        <v>REGION GRAND OUEST</v>
      </c>
      <c r="E2846" s="12" t="str">
        <f t="shared" si="239"/>
        <v>TERRAIN</v>
      </c>
      <c r="F2846" s="4" t="s">
        <v>10526</v>
      </c>
      <c r="G2846" s="4" t="s">
        <v>10527</v>
      </c>
      <c r="H2846" s="5">
        <v>2</v>
      </c>
      <c r="I2846" s="5" t="s">
        <v>6943</v>
      </c>
      <c r="J2846" s="5"/>
      <c r="K2846" s="5"/>
      <c r="L2846" s="5"/>
      <c r="M2846" s="5" t="s">
        <v>1343</v>
      </c>
      <c r="N2846" s="5"/>
      <c r="O2846" s="5"/>
      <c r="P2846" s="5"/>
      <c r="Q2846" s="5"/>
      <c r="R2846" s="5"/>
      <c r="S2846" s="5"/>
      <c r="T2846" s="5"/>
      <c r="U2846" s="6">
        <v>45566</v>
      </c>
      <c r="V2846" s="5"/>
      <c r="W2846" s="4" t="s">
        <v>1329</v>
      </c>
      <c r="X2846" s="5"/>
      <c r="Y2846" s="5"/>
      <c r="Z2846" s="5"/>
      <c r="AA2846" s="4" t="s">
        <v>2674</v>
      </c>
      <c r="AB2846" s="5"/>
      <c r="AC2846" s="5"/>
      <c r="AD2846" s="5"/>
      <c r="AE2846" s="5"/>
      <c r="AF2846" s="5"/>
      <c r="AG2846" s="5"/>
      <c r="AH2846" s="5"/>
      <c r="AI2846" s="5"/>
      <c r="AJ2846" s="5"/>
      <c r="AK2846" s="5"/>
      <c r="AL2846" s="5"/>
      <c r="AM2846" s="5"/>
      <c r="AN2846" s="5"/>
      <c r="AO2846" s="5"/>
      <c r="AP2846" s="5" t="s">
        <v>1413</v>
      </c>
      <c r="AQ2846" s="4" t="s">
        <v>1414</v>
      </c>
      <c r="AR2846" s="5" t="s">
        <v>19</v>
      </c>
      <c r="AS2846" s="4" t="s">
        <v>1549</v>
      </c>
      <c r="AT2846" s="5" t="s">
        <v>1550</v>
      </c>
      <c r="AU2846" s="5" t="s">
        <v>41</v>
      </c>
      <c r="AV2846" s="4" t="s">
        <v>1551</v>
      </c>
      <c r="AW2846" s="5" t="s">
        <v>135</v>
      </c>
      <c r="AX2846" s="5" t="s">
        <v>2530</v>
      </c>
      <c r="AY2846" s="5" t="s">
        <v>2531</v>
      </c>
      <c r="AZ2846" s="5" t="s">
        <v>11</v>
      </c>
      <c r="BA2846" s="4" t="s">
        <v>2532</v>
      </c>
      <c r="BB2846" s="5" t="s">
        <v>2533</v>
      </c>
      <c r="BC2846" s="5"/>
      <c r="BD2846" s="5"/>
      <c r="BE2846" s="5"/>
      <c r="BF2846" s="5"/>
      <c r="BG2846" s="4" t="s">
        <v>10527</v>
      </c>
      <c r="BH2846" s="5" t="s">
        <v>1343</v>
      </c>
    </row>
    <row r="2847" spans="1:60" x14ac:dyDescent="0.25">
      <c r="A2847">
        <f t="shared" si="236"/>
        <v>96475</v>
      </c>
      <c r="B2847">
        <f t="shared" si="237"/>
        <v>50100286</v>
      </c>
      <c r="C2847" t="str">
        <f t="shared" si="238"/>
        <v>CC</v>
      </c>
      <c r="D2847" t="str">
        <f t="shared" si="235"/>
        <v>REGION GRAND OUEST</v>
      </c>
      <c r="E2847" s="12" t="str">
        <f t="shared" si="239"/>
        <v>TERRAIN</v>
      </c>
      <c r="F2847" s="4" t="s">
        <v>10528</v>
      </c>
      <c r="G2847" s="4" t="s">
        <v>10529</v>
      </c>
      <c r="H2847" s="5">
        <v>2</v>
      </c>
      <c r="I2847" s="5" t="s">
        <v>6943</v>
      </c>
      <c r="J2847" s="5"/>
      <c r="K2847" s="5"/>
      <c r="L2847" s="5"/>
      <c r="M2847" s="5" t="s">
        <v>1343</v>
      </c>
      <c r="N2847" s="5"/>
      <c r="O2847" s="5"/>
      <c r="P2847" s="5"/>
      <c r="Q2847" s="5"/>
      <c r="R2847" s="5"/>
      <c r="S2847" s="5"/>
      <c r="T2847" s="5"/>
      <c r="U2847" s="6">
        <v>45566</v>
      </c>
      <c r="V2847" s="5"/>
      <c r="W2847" s="4" t="s">
        <v>1329</v>
      </c>
      <c r="X2847" s="5"/>
      <c r="Y2847" s="5"/>
      <c r="Z2847" s="5"/>
      <c r="AA2847" s="4" t="s">
        <v>2240</v>
      </c>
      <c r="AB2847" s="5"/>
      <c r="AC2847" s="5"/>
      <c r="AD2847" s="5"/>
      <c r="AE2847" s="5"/>
      <c r="AF2847" s="5"/>
      <c r="AG2847" s="5"/>
      <c r="AH2847" s="5"/>
      <c r="AI2847" s="5"/>
      <c r="AJ2847" s="5"/>
      <c r="AK2847" s="5"/>
      <c r="AL2847" s="5"/>
      <c r="AM2847" s="5"/>
      <c r="AN2847" s="5"/>
      <c r="AO2847" s="5"/>
      <c r="AP2847" s="5" t="s">
        <v>1413</v>
      </c>
      <c r="AQ2847" s="4" t="s">
        <v>1414</v>
      </c>
      <c r="AR2847" s="5" t="s">
        <v>19</v>
      </c>
      <c r="AS2847" s="5" t="s">
        <v>1549</v>
      </c>
      <c r="AT2847" s="5" t="s">
        <v>1550</v>
      </c>
      <c r="AU2847" s="5" t="s">
        <v>41</v>
      </c>
      <c r="AV2847" s="4" t="s">
        <v>1551</v>
      </c>
      <c r="AW2847" s="5" t="s">
        <v>135</v>
      </c>
      <c r="AX2847" s="5" t="s">
        <v>2822</v>
      </c>
      <c r="AY2847" s="5" t="s">
        <v>2823</v>
      </c>
      <c r="AZ2847" s="5" t="s">
        <v>11</v>
      </c>
      <c r="BA2847" s="4" t="s">
        <v>2824</v>
      </c>
      <c r="BB2847" s="5" t="s">
        <v>2825</v>
      </c>
      <c r="BC2847" s="5" t="s">
        <v>10530</v>
      </c>
      <c r="BD2847" s="5" t="s">
        <v>10531</v>
      </c>
      <c r="BE2847" s="5" t="s">
        <v>25</v>
      </c>
      <c r="BF2847" s="5" t="s">
        <v>1333</v>
      </c>
      <c r="BG2847" s="4" t="s">
        <v>10529</v>
      </c>
      <c r="BH2847" s="5" t="s">
        <v>1343</v>
      </c>
    </row>
    <row r="2848" spans="1:60" x14ac:dyDescent="0.25">
      <c r="A2848">
        <f t="shared" si="236"/>
        <v>96470</v>
      </c>
      <c r="B2848">
        <f t="shared" si="237"/>
        <v>50100285</v>
      </c>
      <c r="C2848" t="str">
        <f t="shared" si="238"/>
        <v>CC</v>
      </c>
      <c r="D2848" t="str">
        <f t="shared" si="235"/>
        <v>REGION GRAND OUEST</v>
      </c>
      <c r="E2848" s="12" t="str">
        <f t="shared" si="239"/>
        <v>TERRAIN</v>
      </c>
      <c r="F2848" s="4" t="s">
        <v>10532</v>
      </c>
      <c r="G2848" s="4" t="s">
        <v>10533</v>
      </c>
      <c r="H2848" s="5">
        <v>2</v>
      </c>
      <c r="I2848" s="5" t="s">
        <v>6943</v>
      </c>
      <c r="J2848" s="5"/>
      <c r="K2848" s="5"/>
      <c r="L2848" s="5"/>
      <c r="M2848" s="5" t="s">
        <v>1343</v>
      </c>
      <c r="N2848" s="5"/>
      <c r="O2848" s="5"/>
      <c r="P2848" s="5"/>
      <c r="Q2848" s="5"/>
      <c r="R2848" s="5"/>
      <c r="S2848" s="5"/>
      <c r="T2848" s="5"/>
      <c r="U2848" s="6">
        <v>45566</v>
      </c>
      <c r="V2848" s="5"/>
      <c r="W2848" s="4" t="s">
        <v>1329</v>
      </c>
      <c r="X2848" s="5"/>
      <c r="Y2848" s="5"/>
      <c r="Z2848" s="5"/>
      <c r="AA2848" s="4" t="s">
        <v>6508</v>
      </c>
      <c r="AB2848" s="5"/>
      <c r="AC2848" s="5"/>
      <c r="AD2848" s="5"/>
      <c r="AE2848" s="5"/>
      <c r="AF2848" s="5"/>
      <c r="AG2848" s="5"/>
      <c r="AH2848" s="5"/>
      <c r="AI2848" s="5"/>
      <c r="AJ2848" s="5"/>
      <c r="AK2848" s="5"/>
      <c r="AL2848" s="5"/>
      <c r="AM2848" s="5"/>
      <c r="AN2848" s="5"/>
      <c r="AO2848" s="5"/>
      <c r="AP2848" s="5" t="s">
        <v>1413</v>
      </c>
      <c r="AQ2848" s="4" t="s">
        <v>1414</v>
      </c>
      <c r="AR2848" s="5" t="s">
        <v>19</v>
      </c>
      <c r="AS2848" s="4" t="s">
        <v>1549</v>
      </c>
      <c r="AT2848" s="5" t="s">
        <v>1550</v>
      </c>
      <c r="AU2848" s="5" t="s">
        <v>41</v>
      </c>
      <c r="AV2848" s="4" t="s">
        <v>1551</v>
      </c>
      <c r="AW2848" s="5" t="s">
        <v>135</v>
      </c>
      <c r="AX2848" s="5" t="s">
        <v>2822</v>
      </c>
      <c r="AY2848" s="5" t="s">
        <v>2823</v>
      </c>
      <c r="AZ2848" s="5" t="s">
        <v>11</v>
      </c>
      <c r="BA2848" s="4" t="s">
        <v>2824</v>
      </c>
      <c r="BB2848" s="5" t="s">
        <v>2825</v>
      </c>
      <c r="BC2848" s="5" t="s">
        <v>10534</v>
      </c>
      <c r="BD2848" s="5" t="s">
        <v>10535</v>
      </c>
      <c r="BE2848" s="5" t="s">
        <v>25</v>
      </c>
      <c r="BF2848" s="5" t="s">
        <v>1333</v>
      </c>
      <c r="BG2848" s="4" t="s">
        <v>10533</v>
      </c>
      <c r="BH2848" s="5" t="s">
        <v>1343</v>
      </c>
    </row>
    <row r="2849" spans="1:60" x14ac:dyDescent="0.25">
      <c r="A2849">
        <f t="shared" si="236"/>
        <v>96455</v>
      </c>
      <c r="B2849">
        <f t="shared" si="237"/>
        <v>50100284</v>
      </c>
      <c r="C2849" t="str">
        <f t="shared" si="238"/>
        <v>CC</v>
      </c>
      <c r="D2849" t="str">
        <f t="shared" si="235"/>
        <v>REGION GRAND OUEST</v>
      </c>
      <c r="E2849" s="12" t="str">
        <f t="shared" si="239"/>
        <v>TERRAIN</v>
      </c>
      <c r="F2849" s="4" t="s">
        <v>10536</v>
      </c>
      <c r="G2849" s="4" t="s">
        <v>3195</v>
      </c>
      <c r="H2849" s="5">
        <v>2</v>
      </c>
      <c r="I2849" s="5" t="s">
        <v>6943</v>
      </c>
      <c r="J2849" s="5"/>
      <c r="K2849" s="5"/>
      <c r="L2849" s="5"/>
      <c r="M2849" s="5" t="s">
        <v>1343</v>
      </c>
      <c r="N2849" s="5"/>
      <c r="O2849" s="5"/>
      <c r="P2849" s="5"/>
      <c r="Q2849" s="5"/>
      <c r="R2849" s="5"/>
      <c r="S2849" s="5"/>
      <c r="T2849" s="5"/>
      <c r="U2849" s="6">
        <v>45566</v>
      </c>
      <c r="V2849" s="5"/>
      <c r="W2849" s="4" t="s">
        <v>1329</v>
      </c>
      <c r="X2849" s="5"/>
      <c r="Y2849" s="5"/>
      <c r="Z2849" s="5"/>
      <c r="AA2849" s="4" t="s">
        <v>3192</v>
      </c>
      <c r="AB2849" s="5"/>
      <c r="AC2849" s="5"/>
      <c r="AD2849" s="5"/>
      <c r="AE2849" s="5"/>
      <c r="AF2849" s="5"/>
      <c r="AG2849" s="5"/>
      <c r="AH2849" s="5"/>
      <c r="AI2849" s="5"/>
      <c r="AJ2849" s="5"/>
      <c r="AK2849" s="5"/>
      <c r="AL2849" s="5"/>
      <c r="AM2849" s="5"/>
      <c r="AN2849" s="5"/>
      <c r="AO2849" s="5"/>
      <c r="AP2849" s="5" t="s">
        <v>1413</v>
      </c>
      <c r="AQ2849" s="4" t="s">
        <v>1414</v>
      </c>
      <c r="AR2849" s="5" t="s">
        <v>19</v>
      </c>
      <c r="AS2849" s="4" t="s">
        <v>1549</v>
      </c>
      <c r="AT2849" s="5" t="s">
        <v>1550</v>
      </c>
      <c r="AU2849" s="5" t="s">
        <v>41</v>
      </c>
      <c r="AV2849" s="4" t="s">
        <v>1551</v>
      </c>
      <c r="AW2849" s="5" t="s">
        <v>135</v>
      </c>
      <c r="AX2849" s="5" t="s">
        <v>2822</v>
      </c>
      <c r="AY2849" s="5" t="s">
        <v>2823</v>
      </c>
      <c r="AZ2849" s="5" t="s">
        <v>11</v>
      </c>
      <c r="BA2849" s="4" t="s">
        <v>2824</v>
      </c>
      <c r="BB2849" s="5" t="s">
        <v>2825</v>
      </c>
      <c r="BC2849" s="4" t="s">
        <v>3190</v>
      </c>
      <c r="BD2849" s="5" t="s">
        <v>3194</v>
      </c>
      <c r="BE2849" s="5" t="s">
        <v>25</v>
      </c>
      <c r="BF2849" s="5" t="s">
        <v>1333</v>
      </c>
      <c r="BG2849" s="4" t="s">
        <v>3195</v>
      </c>
      <c r="BH2849" s="5" t="s">
        <v>1343</v>
      </c>
    </row>
    <row r="2850" spans="1:60" x14ac:dyDescent="0.25">
      <c r="A2850">
        <f t="shared" si="236"/>
        <v>96453</v>
      </c>
      <c r="B2850">
        <f t="shared" si="237"/>
        <v>50100283</v>
      </c>
      <c r="C2850" t="str">
        <f t="shared" si="238"/>
        <v>CC</v>
      </c>
      <c r="D2850" t="str">
        <f t="shared" si="235"/>
        <v>REGION GRAND OUEST</v>
      </c>
      <c r="E2850" s="12" t="str">
        <f t="shared" si="239"/>
        <v>TERRAIN</v>
      </c>
      <c r="F2850" s="4" t="s">
        <v>10537</v>
      </c>
      <c r="G2850" s="4" t="s">
        <v>5888</v>
      </c>
      <c r="H2850" s="5">
        <v>2</v>
      </c>
      <c r="I2850" s="5" t="s">
        <v>6943</v>
      </c>
      <c r="J2850" s="5"/>
      <c r="K2850" s="5"/>
      <c r="L2850" s="5"/>
      <c r="M2850" s="5" t="s">
        <v>1343</v>
      </c>
      <c r="N2850" s="5"/>
      <c r="O2850" s="5"/>
      <c r="P2850" s="5"/>
      <c r="Q2850" s="5"/>
      <c r="R2850" s="5"/>
      <c r="S2850" s="5"/>
      <c r="T2850" s="5"/>
      <c r="U2850" s="6">
        <v>45566</v>
      </c>
      <c r="V2850" s="5"/>
      <c r="W2850" s="4" t="s">
        <v>1329</v>
      </c>
      <c r="X2850" s="5"/>
      <c r="Y2850" s="5"/>
      <c r="Z2850" s="5"/>
      <c r="AA2850" s="4" t="s">
        <v>5886</v>
      </c>
      <c r="AB2850" s="5"/>
      <c r="AC2850" s="5"/>
      <c r="AD2850" s="5"/>
      <c r="AE2850" s="5"/>
      <c r="AF2850" s="5"/>
      <c r="AG2850" s="5"/>
      <c r="AH2850" s="5"/>
      <c r="AI2850" s="5"/>
      <c r="AJ2850" s="5"/>
      <c r="AK2850" s="5"/>
      <c r="AL2850" s="5"/>
      <c r="AM2850" s="5"/>
      <c r="AN2850" s="5"/>
      <c r="AO2850" s="5"/>
      <c r="AP2850" s="5" t="s">
        <v>1413</v>
      </c>
      <c r="AQ2850" s="4" t="s">
        <v>1414</v>
      </c>
      <c r="AR2850" s="5" t="s">
        <v>19</v>
      </c>
      <c r="AS2850" s="4" t="s">
        <v>1549</v>
      </c>
      <c r="AT2850" s="5" t="s">
        <v>1550</v>
      </c>
      <c r="AU2850" s="5" t="s">
        <v>41</v>
      </c>
      <c r="AV2850" s="4" t="s">
        <v>1551</v>
      </c>
      <c r="AW2850" s="5" t="s">
        <v>135</v>
      </c>
      <c r="AX2850" s="5" t="s">
        <v>2822</v>
      </c>
      <c r="AY2850" s="5" t="s">
        <v>2823</v>
      </c>
      <c r="AZ2850" s="5" t="s">
        <v>11</v>
      </c>
      <c r="BA2850" s="4" t="s">
        <v>2824</v>
      </c>
      <c r="BB2850" s="5" t="s">
        <v>2825</v>
      </c>
      <c r="BC2850" s="4" t="s">
        <v>5884</v>
      </c>
      <c r="BD2850" s="5" t="s">
        <v>5887</v>
      </c>
      <c r="BE2850" s="5" t="s">
        <v>60</v>
      </c>
      <c r="BF2850" s="5" t="s">
        <v>1333</v>
      </c>
      <c r="BG2850" s="4" t="s">
        <v>5888</v>
      </c>
      <c r="BH2850" s="5" t="s">
        <v>1343</v>
      </c>
    </row>
    <row r="2851" spans="1:60" x14ac:dyDescent="0.25">
      <c r="A2851">
        <f t="shared" si="236"/>
        <v>96452</v>
      </c>
      <c r="B2851">
        <f t="shared" si="237"/>
        <v>50100282</v>
      </c>
      <c r="C2851" t="str">
        <f t="shared" si="238"/>
        <v>CC</v>
      </c>
      <c r="D2851" t="str">
        <f t="shared" si="235"/>
        <v>REGION GRAND OUEST</v>
      </c>
      <c r="E2851" s="12" t="str">
        <f t="shared" si="239"/>
        <v>TERRAIN</v>
      </c>
      <c r="F2851" s="4" t="s">
        <v>10538</v>
      </c>
      <c r="G2851" s="4" t="s">
        <v>6303</v>
      </c>
      <c r="H2851" s="5">
        <v>2</v>
      </c>
      <c r="I2851" s="5" t="s">
        <v>6943</v>
      </c>
      <c r="J2851" s="5"/>
      <c r="K2851" s="5"/>
      <c r="L2851" s="5"/>
      <c r="M2851" s="5" t="s">
        <v>1343</v>
      </c>
      <c r="N2851" s="5"/>
      <c r="O2851" s="5"/>
      <c r="P2851" s="5"/>
      <c r="Q2851" s="5"/>
      <c r="R2851" s="5"/>
      <c r="S2851" s="5"/>
      <c r="T2851" s="5"/>
      <c r="U2851" s="6">
        <v>45566</v>
      </c>
      <c r="V2851" s="5"/>
      <c r="W2851" s="4" t="s">
        <v>1329</v>
      </c>
      <c r="X2851" s="5"/>
      <c r="Y2851" s="5"/>
      <c r="Z2851" s="5"/>
      <c r="AA2851" s="4" t="s">
        <v>4984</v>
      </c>
      <c r="AB2851" s="5"/>
      <c r="AC2851" s="5"/>
      <c r="AD2851" s="5"/>
      <c r="AE2851" s="5"/>
      <c r="AF2851" s="5"/>
      <c r="AG2851" s="5"/>
      <c r="AH2851" s="5"/>
      <c r="AI2851" s="5"/>
      <c r="AJ2851" s="5"/>
      <c r="AK2851" s="5"/>
      <c r="AL2851" s="5"/>
      <c r="AM2851" s="5"/>
      <c r="AN2851" s="5"/>
      <c r="AO2851" s="5"/>
      <c r="AP2851" s="5" t="s">
        <v>1413</v>
      </c>
      <c r="AQ2851" s="4" t="s">
        <v>1414</v>
      </c>
      <c r="AR2851" s="5" t="s">
        <v>19</v>
      </c>
      <c r="AS2851" s="4" t="s">
        <v>1549</v>
      </c>
      <c r="AT2851" s="5" t="s">
        <v>1550</v>
      </c>
      <c r="AU2851" s="5" t="s">
        <v>41</v>
      </c>
      <c r="AV2851" s="4" t="s">
        <v>1551</v>
      </c>
      <c r="AW2851" s="5" t="s">
        <v>135</v>
      </c>
      <c r="AX2851" s="5" t="s">
        <v>2822</v>
      </c>
      <c r="AY2851" s="5" t="s">
        <v>2823</v>
      </c>
      <c r="AZ2851" s="5" t="s">
        <v>11</v>
      </c>
      <c r="BA2851" s="4" t="s">
        <v>2824</v>
      </c>
      <c r="BB2851" s="5" t="s">
        <v>2825</v>
      </c>
      <c r="BC2851" s="4" t="s">
        <v>6300</v>
      </c>
      <c r="BD2851" s="5" t="s">
        <v>6302</v>
      </c>
      <c r="BE2851" s="5" t="s">
        <v>25</v>
      </c>
      <c r="BF2851" s="5" t="s">
        <v>1333</v>
      </c>
      <c r="BG2851" s="4" t="s">
        <v>6303</v>
      </c>
      <c r="BH2851" s="5" t="s">
        <v>1343</v>
      </c>
    </row>
    <row r="2852" spans="1:60" x14ac:dyDescent="0.25">
      <c r="A2852">
        <f t="shared" si="236"/>
        <v>96448</v>
      </c>
      <c r="B2852">
        <f t="shared" si="237"/>
        <v>50100281</v>
      </c>
      <c r="C2852" t="str">
        <f t="shared" si="238"/>
        <v>CC</v>
      </c>
      <c r="D2852" t="str">
        <f t="shared" si="235"/>
        <v>REGION GRAND OUEST</v>
      </c>
      <c r="E2852" s="12" t="str">
        <f t="shared" si="239"/>
        <v>TERRAIN</v>
      </c>
      <c r="F2852" s="4" t="s">
        <v>10539</v>
      </c>
      <c r="G2852" s="4" t="s">
        <v>7282</v>
      </c>
      <c r="H2852" s="5">
        <v>2</v>
      </c>
      <c r="I2852" s="5" t="s">
        <v>6943</v>
      </c>
      <c r="J2852" s="5"/>
      <c r="K2852" s="5"/>
      <c r="L2852" s="5"/>
      <c r="M2852" s="5" t="s">
        <v>1343</v>
      </c>
      <c r="N2852" s="5"/>
      <c r="O2852" s="5"/>
      <c r="P2852" s="5"/>
      <c r="Q2852" s="5"/>
      <c r="R2852" s="5"/>
      <c r="S2852" s="5"/>
      <c r="T2852" s="5"/>
      <c r="U2852" s="6">
        <v>45597</v>
      </c>
      <c r="V2852" s="5"/>
      <c r="W2852" s="4" t="s">
        <v>1329</v>
      </c>
      <c r="X2852" s="5"/>
      <c r="Y2852" s="5"/>
      <c r="Z2852" s="5"/>
      <c r="AA2852" s="4" t="s">
        <v>7279</v>
      </c>
      <c r="AB2852" s="5"/>
      <c r="AC2852" s="5"/>
      <c r="AD2852" s="5"/>
      <c r="AE2852" s="5"/>
      <c r="AF2852" s="5"/>
      <c r="AG2852" s="5"/>
      <c r="AH2852" s="5"/>
      <c r="AI2852" s="5"/>
      <c r="AJ2852" s="5"/>
      <c r="AK2852" s="5"/>
      <c r="AL2852" s="5"/>
      <c r="AM2852" s="5"/>
      <c r="AN2852" s="5"/>
      <c r="AO2852" s="5"/>
      <c r="AP2852" s="5" t="s">
        <v>1413</v>
      </c>
      <c r="AQ2852" s="4" t="s">
        <v>1414</v>
      </c>
      <c r="AR2852" s="5" t="s">
        <v>19</v>
      </c>
      <c r="AS2852" s="4" t="s">
        <v>12481</v>
      </c>
      <c r="AT2852" s="5" t="s">
        <v>12482</v>
      </c>
      <c r="AU2852" s="5" t="s">
        <v>41</v>
      </c>
      <c r="AV2852" s="4" t="s">
        <v>1683</v>
      </c>
      <c r="AW2852" s="5" t="s">
        <v>330</v>
      </c>
      <c r="AX2852" s="5" t="s">
        <v>1684</v>
      </c>
      <c r="AY2852" s="5" t="s">
        <v>1685</v>
      </c>
      <c r="AZ2852" s="5" t="s">
        <v>11</v>
      </c>
      <c r="BA2852" s="4" t="s">
        <v>1686</v>
      </c>
      <c r="BB2852" s="5" t="s">
        <v>1687</v>
      </c>
      <c r="BC2852" s="5" t="s">
        <v>7278</v>
      </c>
      <c r="BD2852" s="5" t="s">
        <v>7281</v>
      </c>
      <c r="BE2852" s="5" t="s">
        <v>25</v>
      </c>
      <c r="BF2852" s="5" t="s">
        <v>1333</v>
      </c>
      <c r="BG2852" s="4" t="s">
        <v>7282</v>
      </c>
      <c r="BH2852" s="5" t="s">
        <v>1343</v>
      </c>
    </row>
    <row r="2853" spans="1:60" x14ac:dyDescent="0.25">
      <c r="A2853">
        <f t="shared" si="236"/>
        <v>96447</v>
      </c>
      <c r="B2853">
        <f t="shared" si="237"/>
        <v>50100280</v>
      </c>
      <c r="C2853" t="str">
        <f t="shared" si="238"/>
        <v>CC</v>
      </c>
      <c r="D2853" t="str">
        <f t="shared" si="235"/>
        <v>REGION GRAND OUEST</v>
      </c>
      <c r="E2853" s="12" t="str">
        <f t="shared" si="239"/>
        <v>TERRAIN</v>
      </c>
      <c r="F2853" s="4" t="s">
        <v>10540</v>
      </c>
      <c r="G2853" s="4" t="s">
        <v>5262</v>
      </c>
      <c r="H2853" s="5">
        <v>2</v>
      </c>
      <c r="I2853" s="5" t="s">
        <v>6943</v>
      </c>
      <c r="J2853" s="5"/>
      <c r="K2853" s="5"/>
      <c r="L2853" s="5"/>
      <c r="M2853" s="5" t="s">
        <v>1343</v>
      </c>
      <c r="N2853" s="5"/>
      <c r="O2853" s="5"/>
      <c r="P2853" s="5"/>
      <c r="Q2853" s="5"/>
      <c r="R2853" s="5"/>
      <c r="S2853" s="5"/>
      <c r="T2853" s="5"/>
      <c r="U2853" s="6">
        <v>45566</v>
      </c>
      <c r="V2853" s="5"/>
      <c r="W2853" s="4" t="s">
        <v>1329</v>
      </c>
      <c r="X2853" s="5"/>
      <c r="Y2853" s="5"/>
      <c r="Z2853" s="5"/>
      <c r="AA2853" s="4" t="s">
        <v>5259</v>
      </c>
      <c r="AB2853" s="5"/>
      <c r="AC2853" s="5"/>
      <c r="AD2853" s="5"/>
      <c r="AE2853" s="5"/>
      <c r="AF2853" s="5"/>
      <c r="AG2853" s="5"/>
      <c r="AH2853" s="5"/>
      <c r="AI2853" s="5"/>
      <c r="AJ2853" s="5"/>
      <c r="AK2853" s="5"/>
      <c r="AL2853" s="5"/>
      <c r="AM2853" s="5"/>
      <c r="AN2853" s="5"/>
      <c r="AO2853" s="5"/>
      <c r="AP2853" s="5" t="s">
        <v>1413</v>
      </c>
      <c r="AQ2853" s="4" t="s">
        <v>1414</v>
      </c>
      <c r="AR2853" s="5" t="s">
        <v>19</v>
      </c>
      <c r="AS2853" s="4" t="s">
        <v>1507</v>
      </c>
      <c r="AT2853" s="5" t="s">
        <v>1508</v>
      </c>
      <c r="AU2853" s="5" t="s">
        <v>41</v>
      </c>
      <c r="AV2853" s="4" t="s">
        <v>1509</v>
      </c>
      <c r="AW2853" s="5" t="s">
        <v>375</v>
      </c>
      <c r="AX2853" s="5" t="s">
        <v>2035</v>
      </c>
      <c r="AY2853" s="5" t="s">
        <v>2036</v>
      </c>
      <c r="AZ2853" s="5" t="s">
        <v>11</v>
      </c>
      <c r="BA2853" s="4" t="s">
        <v>2037</v>
      </c>
      <c r="BB2853" s="5" t="s">
        <v>2038</v>
      </c>
      <c r="BC2853" s="5" t="s">
        <v>5257</v>
      </c>
      <c r="BD2853" s="5" t="s">
        <v>5261</v>
      </c>
      <c r="BE2853" s="5" t="s">
        <v>25</v>
      </c>
      <c r="BF2853" s="5" t="s">
        <v>1333</v>
      </c>
      <c r="BG2853" s="4" t="s">
        <v>5262</v>
      </c>
      <c r="BH2853" s="5" t="s">
        <v>1343</v>
      </c>
    </row>
    <row r="2854" spans="1:60" x14ac:dyDescent="0.25">
      <c r="A2854">
        <f t="shared" si="236"/>
        <v>96440</v>
      </c>
      <c r="B2854">
        <f t="shared" si="237"/>
        <v>50100279</v>
      </c>
      <c r="C2854" t="str">
        <f t="shared" si="238"/>
        <v>CC</v>
      </c>
      <c r="D2854" t="str">
        <f t="shared" si="235"/>
        <v>REGION GRAND OUEST</v>
      </c>
      <c r="E2854" s="12" t="str">
        <f t="shared" si="239"/>
        <v>TERRAIN</v>
      </c>
      <c r="F2854" s="4" t="s">
        <v>10541</v>
      </c>
      <c r="G2854" s="4" t="s">
        <v>10542</v>
      </c>
      <c r="H2854" s="5">
        <v>2</v>
      </c>
      <c r="I2854" s="5" t="s">
        <v>6943</v>
      </c>
      <c r="J2854" s="5"/>
      <c r="K2854" s="5"/>
      <c r="L2854" s="5"/>
      <c r="M2854" s="5" t="s">
        <v>1343</v>
      </c>
      <c r="N2854" s="5"/>
      <c r="O2854" s="5"/>
      <c r="P2854" s="5"/>
      <c r="Q2854" s="5"/>
      <c r="R2854" s="5"/>
      <c r="S2854" s="5"/>
      <c r="T2854" s="5"/>
      <c r="U2854" s="6">
        <v>45627</v>
      </c>
      <c r="V2854" s="5"/>
      <c r="W2854" s="4" t="s">
        <v>1329</v>
      </c>
      <c r="X2854" s="5"/>
      <c r="Y2854" s="5"/>
      <c r="Z2854" s="5"/>
      <c r="AA2854" s="4" t="s">
        <v>2303</v>
      </c>
      <c r="AB2854" s="5"/>
      <c r="AC2854" s="5"/>
      <c r="AD2854" s="5"/>
      <c r="AE2854" s="5"/>
      <c r="AF2854" s="5"/>
      <c r="AG2854" s="5"/>
      <c r="AH2854" s="5"/>
      <c r="AI2854" s="5"/>
      <c r="AJ2854" s="5"/>
      <c r="AK2854" s="5"/>
      <c r="AL2854" s="5"/>
      <c r="AM2854" s="5"/>
      <c r="AN2854" s="5"/>
      <c r="AO2854" s="5"/>
      <c r="AP2854" s="5" t="s">
        <v>1413</v>
      </c>
      <c r="AQ2854" s="4" t="s">
        <v>1414</v>
      </c>
      <c r="AR2854" s="5" t="s">
        <v>19</v>
      </c>
      <c r="AS2854" s="4" t="s">
        <v>12481</v>
      </c>
      <c r="AT2854" s="5" t="s">
        <v>12482</v>
      </c>
      <c r="AU2854" s="5" t="s">
        <v>41</v>
      </c>
      <c r="AV2854" s="4" t="s">
        <v>1683</v>
      </c>
      <c r="AW2854" s="5" t="s">
        <v>330</v>
      </c>
      <c r="AX2854" s="5"/>
      <c r="AY2854" s="5"/>
      <c r="AZ2854" s="5"/>
      <c r="BA2854" s="4" t="s">
        <v>5837</v>
      </c>
      <c r="BB2854" s="5" t="s">
        <v>5838</v>
      </c>
      <c r="BC2854" s="4"/>
      <c r="BD2854" s="5"/>
      <c r="BE2854" s="5"/>
      <c r="BF2854" s="5"/>
      <c r="BG2854" s="4" t="s">
        <v>10542</v>
      </c>
      <c r="BH2854" s="5" t="s">
        <v>1343</v>
      </c>
    </row>
    <row r="2855" spans="1:60" x14ac:dyDescent="0.25">
      <c r="A2855">
        <f t="shared" si="236"/>
        <v>96438</v>
      </c>
      <c r="B2855">
        <f t="shared" si="237"/>
        <v>50100278</v>
      </c>
      <c r="C2855" t="str">
        <f t="shared" si="238"/>
        <v>CC</v>
      </c>
      <c r="D2855" t="str">
        <f t="shared" si="235"/>
        <v>REGION GRAND OUEST</v>
      </c>
      <c r="E2855" s="12" t="str">
        <f t="shared" si="239"/>
        <v>TERRAIN</v>
      </c>
      <c r="F2855" s="4" t="s">
        <v>10543</v>
      </c>
      <c r="G2855" s="4" t="s">
        <v>10544</v>
      </c>
      <c r="H2855" s="5">
        <v>2</v>
      </c>
      <c r="I2855" s="5" t="s">
        <v>6943</v>
      </c>
      <c r="J2855" s="5"/>
      <c r="K2855" s="5"/>
      <c r="L2855" s="5"/>
      <c r="M2855" s="5" t="s">
        <v>1343</v>
      </c>
      <c r="N2855" s="5"/>
      <c r="O2855" s="5"/>
      <c r="P2855" s="5"/>
      <c r="Q2855" s="5"/>
      <c r="R2855" s="5"/>
      <c r="S2855" s="5"/>
      <c r="T2855" s="5"/>
      <c r="U2855" s="6">
        <v>45597</v>
      </c>
      <c r="V2855" s="5"/>
      <c r="W2855" s="4" t="s">
        <v>1329</v>
      </c>
      <c r="X2855" s="5"/>
      <c r="Y2855" s="5"/>
      <c r="Z2855" s="5"/>
      <c r="AA2855" s="4" t="s">
        <v>3346</v>
      </c>
      <c r="AB2855" s="5"/>
      <c r="AC2855" s="5"/>
      <c r="AD2855" s="5"/>
      <c r="AE2855" s="5"/>
      <c r="AF2855" s="5"/>
      <c r="AG2855" s="5"/>
      <c r="AH2855" s="5"/>
      <c r="AI2855" s="5"/>
      <c r="AJ2855" s="5"/>
      <c r="AK2855" s="5"/>
      <c r="AL2855" s="5"/>
      <c r="AM2855" s="5"/>
      <c r="AN2855" s="5"/>
      <c r="AO2855" s="5"/>
      <c r="AP2855" s="5" t="s">
        <v>1413</v>
      </c>
      <c r="AQ2855" s="4" t="s">
        <v>1414</v>
      </c>
      <c r="AR2855" s="5" t="s">
        <v>19</v>
      </c>
      <c r="AS2855" s="4" t="s">
        <v>12481</v>
      </c>
      <c r="AT2855" s="5" t="s">
        <v>12482</v>
      </c>
      <c r="AU2855" s="5" t="s">
        <v>41</v>
      </c>
      <c r="AV2855" s="4" t="s">
        <v>1683</v>
      </c>
      <c r="AW2855" s="5" t="s">
        <v>330</v>
      </c>
      <c r="AX2855" s="5" t="s">
        <v>1684</v>
      </c>
      <c r="AY2855" s="5" t="s">
        <v>1685</v>
      </c>
      <c r="AZ2855" s="5" t="s">
        <v>11</v>
      </c>
      <c r="BA2855" s="4" t="s">
        <v>1686</v>
      </c>
      <c r="BB2855" s="5" t="s">
        <v>1687</v>
      </c>
      <c r="BC2855" s="4"/>
      <c r="BD2855" s="5"/>
      <c r="BE2855" s="5"/>
      <c r="BF2855" s="5"/>
      <c r="BG2855" s="4" t="s">
        <v>10544</v>
      </c>
      <c r="BH2855" s="5" t="s">
        <v>1343</v>
      </c>
    </row>
    <row r="2856" spans="1:60" x14ac:dyDescent="0.25">
      <c r="A2856">
        <f t="shared" si="236"/>
        <v>96435</v>
      </c>
      <c r="B2856">
        <f t="shared" si="237"/>
        <v>50100277</v>
      </c>
      <c r="C2856" t="str">
        <f t="shared" si="238"/>
        <v>CC</v>
      </c>
      <c r="D2856" t="str">
        <f t="shared" si="235"/>
        <v>REGION GRAND OUEST</v>
      </c>
      <c r="E2856" s="12" t="str">
        <f t="shared" si="239"/>
        <v>TERRAIN</v>
      </c>
      <c r="F2856" s="4" t="s">
        <v>10545</v>
      </c>
      <c r="G2856" s="4" t="s">
        <v>2469</v>
      </c>
      <c r="H2856" s="5">
        <v>2</v>
      </c>
      <c r="I2856" s="5" t="s">
        <v>6943</v>
      </c>
      <c r="J2856" s="5"/>
      <c r="K2856" s="5"/>
      <c r="L2856" s="5"/>
      <c r="M2856" s="5" t="s">
        <v>1343</v>
      </c>
      <c r="N2856" s="5"/>
      <c r="O2856" s="5"/>
      <c r="P2856" s="5"/>
      <c r="Q2856" s="5"/>
      <c r="R2856" s="5"/>
      <c r="S2856" s="5"/>
      <c r="T2856" s="5"/>
      <c r="U2856" s="6">
        <v>45597</v>
      </c>
      <c r="V2856" s="5"/>
      <c r="W2856" s="4" t="s">
        <v>1329</v>
      </c>
      <c r="X2856" s="5"/>
      <c r="Y2856" s="5"/>
      <c r="Z2856" s="5"/>
      <c r="AA2856" s="4" t="s">
        <v>1694</v>
      </c>
      <c r="AB2856" s="5"/>
      <c r="AC2856" s="5"/>
      <c r="AD2856" s="5"/>
      <c r="AE2856" s="5"/>
      <c r="AF2856" s="5"/>
      <c r="AG2856" s="5"/>
      <c r="AH2856" s="5"/>
      <c r="AI2856" s="5"/>
      <c r="AJ2856" s="5"/>
      <c r="AK2856" s="5"/>
      <c r="AL2856" s="5"/>
      <c r="AM2856" s="5"/>
      <c r="AN2856" s="5"/>
      <c r="AO2856" s="5"/>
      <c r="AP2856" s="5" t="s">
        <v>1413</v>
      </c>
      <c r="AQ2856" s="4" t="s">
        <v>1414</v>
      </c>
      <c r="AR2856" s="5" t="s">
        <v>19</v>
      </c>
      <c r="AS2856" s="4" t="s">
        <v>12481</v>
      </c>
      <c r="AT2856" s="5" t="s">
        <v>12482</v>
      </c>
      <c r="AU2856" s="5" t="s">
        <v>41</v>
      </c>
      <c r="AV2856" s="4" t="s">
        <v>1683</v>
      </c>
      <c r="AW2856" s="5" t="s">
        <v>330</v>
      </c>
      <c r="AX2856" s="5" t="s">
        <v>1684</v>
      </c>
      <c r="AY2856" s="5" t="s">
        <v>1685</v>
      </c>
      <c r="AZ2856" s="5" t="s">
        <v>11</v>
      </c>
      <c r="BA2856" s="4" t="s">
        <v>1686</v>
      </c>
      <c r="BB2856" s="5" t="s">
        <v>1687</v>
      </c>
      <c r="BC2856" s="4" t="s">
        <v>2466</v>
      </c>
      <c r="BD2856" s="5" t="s">
        <v>2468</v>
      </c>
      <c r="BE2856" s="5" t="s">
        <v>25</v>
      </c>
      <c r="BF2856" s="5" t="s">
        <v>1333</v>
      </c>
      <c r="BG2856" s="4" t="s">
        <v>2469</v>
      </c>
      <c r="BH2856" s="5" t="s">
        <v>1343</v>
      </c>
    </row>
    <row r="2857" spans="1:60" x14ac:dyDescent="0.25">
      <c r="A2857">
        <f t="shared" si="236"/>
        <v>96425</v>
      </c>
      <c r="B2857">
        <f t="shared" si="237"/>
        <v>50100276</v>
      </c>
      <c r="C2857" t="str">
        <f t="shared" si="238"/>
        <v>CC</v>
      </c>
      <c r="D2857" t="str">
        <f t="shared" si="235"/>
        <v>REGION GRAND OUEST</v>
      </c>
      <c r="E2857" s="12" t="str">
        <f t="shared" si="239"/>
        <v>TERRAIN</v>
      </c>
      <c r="F2857" s="4" t="s">
        <v>10546</v>
      </c>
      <c r="G2857" s="4" t="s">
        <v>10547</v>
      </c>
      <c r="H2857" s="5">
        <v>2</v>
      </c>
      <c r="I2857" s="5" t="s">
        <v>6943</v>
      </c>
      <c r="J2857" s="5"/>
      <c r="K2857" s="5"/>
      <c r="L2857" s="5"/>
      <c r="M2857" s="5" t="s">
        <v>1343</v>
      </c>
      <c r="N2857" s="5"/>
      <c r="O2857" s="5"/>
      <c r="P2857" s="5"/>
      <c r="Q2857" s="5"/>
      <c r="R2857" s="5"/>
      <c r="S2857" s="5"/>
      <c r="T2857" s="5"/>
      <c r="U2857" s="6">
        <v>45566</v>
      </c>
      <c r="V2857" s="5"/>
      <c r="W2857" s="4" t="s">
        <v>1329</v>
      </c>
      <c r="X2857" s="5"/>
      <c r="Y2857" s="5"/>
      <c r="Z2857" s="5"/>
      <c r="AA2857" s="4" t="s">
        <v>4767</v>
      </c>
      <c r="AB2857" s="5"/>
      <c r="AC2857" s="5"/>
      <c r="AD2857" s="5"/>
      <c r="AE2857" s="5"/>
      <c r="AF2857" s="5"/>
      <c r="AG2857" s="5"/>
      <c r="AH2857" s="5"/>
      <c r="AI2857" s="5"/>
      <c r="AJ2857" s="5"/>
      <c r="AK2857" s="5"/>
      <c r="AL2857" s="5"/>
      <c r="AM2857" s="5"/>
      <c r="AN2857" s="5"/>
      <c r="AO2857" s="5"/>
      <c r="AP2857" s="5" t="s">
        <v>1413</v>
      </c>
      <c r="AQ2857" s="4" t="s">
        <v>1414</v>
      </c>
      <c r="AR2857" s="5" t="s">
        <v>19</v>
      </c>
      <c r="AS2857" s="4" t="s">
        <v>1507</v>
      </c>
      <c r="AT2857" s="5" t="s">
        <v>1508</v>
      </c>
      <c r="AU2857" s="5" t="s">
        <v>41</v>
      </c>
      <c r="AV2857" s="4" t="s">
        <v>1509</v>
      </c>
      <c r="AW2857" s="5" t="s">
        <v>375</v>
      </c>
      <c r="AX2857" s="5" t="s">
        <v>2035</v>
      </c>
      <c r="AY2857" s="5" t="s">
        <v>2036</v>
      </c>
      <c r="AZ2857" s="5" t="s">
        <v>11</v>
      </c>
      <c r="BA2857" s="4" t="s">
        <v>2037</v>
      </c>
      <c r="BB2857" s="5" t="s">
        <v>2038</v>
      </c>
      <c r="BC2857" s="5"/>
      <c r="BD2857" s="5"/>
      <c r="BE2857" s="5"/>
      <c r="BF2857" s="5"/>
      <c r="BG2857" s="4" t="s">
        <v>10547</v>
      </c>
      <c r="BH2857" s="5" t="s">
        <v>1343</v>
      </c>
    </row>
    <row r="2858" spans="1:60" x14ac:dyDescent="0.25">
      <c r="A2858">
        <f t="shared" si="236"/>
        <v>96415</v>
      </c>
      <c r="B2858">
        <f t="shared" si="237"/>
        <v>50100275</v>
      </c>
      <c r="C2858" t="str">
        <f t="shared" si="238"/>
        <v>CC</v>
      </c>
      <c r="D2858" t="str">
        <f t="shared" si="235"/>
        <v>REGION GRAND OUEST</v>
      </c>
      <c r="E2858" s="12" t="str">
        <f t="shared" si="239"/>
        <v>TERRAIN</v>
      </c>
      <c r="F2858" s="4" t="s">
        <v>10548</v>
      </c>
      <c r="G2858" s="4" t="s">
        <v>4047</v>
      </c>
      <c r="H2858" s="5">
        <v>2</v>
      </c>
      <c r="I2858" s="5" t="s">
        <v>6943</v>
      </c>
      <c r="J2858" s="5"/>
      <c r="K2858" s="5"/>
      <c r="L2858" s="5"/>
      <c r="M2858" s="5" t="s">
        <v>1343</v>
      </c>
      <c r="N2858" s="5"/>
      <c r="O2858" s="5"/>
      <c r="P2858" s="5"/>
      <c r="Q2858" s="5"/>
      <c r="R2858" s="5"/>
      <c r="S2858" s="5"/>
      <c r="T2858" s="5"/>
      <c r="U2858" s="6">
        <v>45597</v>
      </c>
      <c r="V2858" s="5"/>
      <c r="W2858" s="4" t="s">
        <v>1329</v>
      </c>
      <c r="X2858" s="5"/>
      <c r="Y2858" s="5"/>
      <c r="Z2858" s="5"/>
      <c r="AA2858" s="4" t="s">
        <v>2495</v>
      </c>
      <c r="AB2858" s="5"/>
      <c r="AC2858" s="5"/>
      <c r="AD2858" s="5"/>
      <c r="AE2858" s="5"/>
      <c r="AF2858" s="5"/>
      <c r="AG2858" s="5"/>
      <c r="AH2858" s="5"/>
      <c r="AI2858" s="5"/>
      <c r="AJ2858" s="5"/>
      <c r="AK2858" s="5"/>
      <c r="AL2858" s="5"/>
      <c r="AM2858" s="5"/>
      <c r="AN2858" s="5"/>
      <c r="AO2858" s="5"/>
      <c r="AP2858" s="5" t="s">
        <v>1413</v>
      </c>
      <c r="AQ2858" s="4" t="s">
        <v>1414</v>
      </c>
      <c r="AR2858" s="5" t="s">
        <v>19</v>
      </c>
      <c r="AS2858" s="4" t="s">
        <v>1828</v>
      </c>
      <c r="AT2858" s="5" t="s">
        <v>1829</v>
      </c>
      <c r="AU2858" s="5" t="s">
        <v>41</v>
      </c>
      <c r="AV2858" s="4" t="s">
        <v>1830</v>
      </c>
      <c r="AW2858" s="5" t="s">
        <v>148</v>
      </c>
      <c r="AX2858" s="5" t="s">
        <v>2767</v>
      </c>
      <c r="AY2858" s="5" t="s">
        <v>2769</v>
      </c>
      <c r="AZ2858" s="5" t="s">
        <v>11</v>
      </c>
      <c r="BA2858" s="4" t="s">
        <v>2770</v>
      </c>
      <c r="BB2858" s="5" t="s">
        <v>2771</v>
      </c>
      <c r="BC2858" s="4" t="s">
        <v>4043</v>
      </c>
      <c r="BD2858" s="5" t="s">
        <v>4046</v>
      </c>
      <c r="BE2858" s="5" t="s">
        <v>60</v>
      </c>
      <c r="BF2858" s="5" t="s">
        <v>1333</v>
      </c>
      <c r="BG2858" s="4" t="s">
        <v>4047</v>
      </c>
      <c r="BH2858" s="5" t="s">
        <v>1343</v>
      </c>
    </row>
    <row r="2859" spans="1:60" x14ac:dyDescent="0.25">
      <c r="A2859">
        <f t="shared" si="236"/>
        <v>96413</v>
      </c>
      <c r="B2859">
        <f t="shared" si="237"/>
        <v>50100274</v>
      </c>
      <c r="C2859" t="str">
        <f t="shared" si="238"/>
        <v>CC</v>
      </c>
      <c r="D2859" t="str">
        <f t="shared" si="235"/>
        <v>REGION GRAND OUEST</v>
      </c>
      <c r="E2859" s="12" t="str">
        <f t="shared" si="239"/>
        <v>TERRAIN</v>
      </c>
      <c r="F2859" s="4" t="s">
        <v>10549</v>
      </c>
      <c r="G2859" s="4" t="s">
        <v>1557</v>
      </c>
      <c r="H2859" s="5">
        <v>2</v>
      </c>
      <c r="I2859" s="5" t="s">
        <v>6943</v>
      </c>
      <c r="J2859" s="5"/>
      <c r="K2859" s="5"/>
      <c r="L2859" s="5"/>
      <c r="M2859" s="5" t="s">
        <v>1343</v>
      </c>
      <c r="N2859" s="5"/>
      <c r="O2859" s="5"/>
      <c r="P2859" s="5"/>
      <c r="Q2859" s="5"/>
      <c r="R2859" s="5"/>
      <c r="S2859" s="5"/>
      <c r="T2859" s="5"/>
      <c r="U2859" s="6">
        <v>45566</v>
      </c>
      <c r="V2859" s="5"/>
      <c r="W2859" s="4" t="s">
        <v>1329</v>
      </c>
      <c r="X2859" s="5"/>
      <c r="Y2859" s="5"/>
      <c r="Z2859" s="5"/>
      <c r="AA2859" s="4" t="s">
        <v>1547</v>
      </c>
      <c r="AB2859" s="5"/>
      <c r="AC2859" s="5"/>
      <c r="AD2859" s="5"/>
      <c r="AE2859" s="5"/>
      <c r="AF2859" s="5"/>
      <c r="AG2859" s="5"/>
      <c r="AH2859" s="5"/>
      <c r="AI2859" s="5"/>
      <c r="AJ2859" s="5"/>
      <c r="AK2859" s="5"/>
      <c r="AL2859" s="5"/>
      <c r="AM2859" s="5"/>
      <c r="AN2859" s="5"/>
      <c r="AO2859" s="5"/>
      <c r="AP2859" s="5" t="s">
        <v>1413</v>
      </c>
      <c r="AQ2859" s="4" t="s">
        <v>1414</v>
      </c>
      <c r="AR2859" s="5" t="s">
        <v>19</v>
      </c>
      <c r="AS2859" s="4" t="s">
        <v>1549</v>
      </c>
      <c r="AT2859" s="5" t="s">
        <v>1550</v>
      </c>
      <c r="AU2859" s="5" t="s">
        <v>41</v>
      </c>
      <c r="AV2859" s="4" t="s">
        <v>1551</v>
      </c>
      <c r="AW2859" s="5" t="s">
        <v>135</v>
      </c>
      <c r="AX2859" s="5" t="s">
        <v>1552</v>
      </c>
      <c r="AY2859" s="5" t="s">
        <v>1553</v>
      </c>
      <c r="AZ2859" s="5" t="s">
        <v>11</v>
      </c>
      <c r="BA2859" s="4" t="s">
        <v>1554</v>
      </c>
      <c r="BB2859" s="5" t="s">
        <v>1555</v>
      </c>
      <c r="BC2859" s="4" t="s">
        <v>1545</v>
      </c>
      <c r="BD2859" s="5" t="s">
        <v>1556</v>
      </c>
      <c r="BE2859" s="5" t="s">
        <v>25</v>
      </c>
      <c r="BF2859" s="5" t="s">
        <v>1333</v>
      </c>
      <c r="BG2859" s="4" t="s">
        <v>1557</v>
      </c>
      <c r="BH2859" s="5" t="s">
        <v>1343</v>
      </c>
    </row>
    <row r="2860" spans="1:60" x14ac:dyDescent="0.25">
      <c r="A2860">
        <f t="shared" si="236"/>
        <v>96412</v>
      </c>
      <c r="B2860">
        <f t="shared" si="237"/>
        <v>50100273</v>
      </c>
      <c r="C2860" t="str">
        <f t="shared" si="238"/>
        <v>CC</v>
      </c>
      <c r="D2860" t="str">
        <f t="shared" si="235"/>
        <v>REGION GRAND OUEST</v>
      </c>
      <c r="E2860" s="12" t="str">
        <f t="shared" si="239"/>
        <v>TERRAIN</v>
      </c>
      <c r="F2860" s="4" t="s">
        <v>10550</v>
      </c>
      <c r="G2860" s="4" t="s">
        <v>4382</v>
      </c>
      <c r="H2860" s="5">
        <v>2</v>
      </c>
      <c r="I2860" s="5" t="s">
        <v>6943</v>
      </c>
      <c r="J2860" s="5"/>
      <c r="K2860" s="5"/>
      <c r="L2860" s="5"/>
      <c r="M2860" s="5" t="s">
        <v>1343</v>
      </c>
      <c r="N2860" s="5"/>
      <c r="O2860" s="5"/>
      <c r="P2860" s="5"/>
      <c r="Q2860" s="5"/>
      <c r="R2860" s="5"/>
      <c r="S2860" s="5"/>
      <c r="T2860" s="5"/>
      <c r="U2860" s="6">
        <v>45597</v>
      </c>
      <c r="V2860" s="5"/>
      <c r="W2860" s="4" t="s">
        <v>1329</v>
      </c>
      <c r="X2860" s="5"/>
      <c r="Y2860" s="5"/>
      <c r="Z2860" s="5"/>
      <c r="AA2860" s="4" t="s">
        <v>3587</v>
      </c>
      <c r="AB2860" s="5"/>
      <c r="AC2860" s="5"/>
      <c r="AD2860" s="5"/>
      <c r="AE2860" s="5"/>
      <c r="AF2860" s="5"/>
      <c r="AG2860" s="5"/>
      <c r="AH2860" s="5"/>
      <c r="AI2860" s="5"/>
      <c r="AJ2860" s="5"/>
      <c r="AK2860" s="5"/>
      <c r="AL2860" s="5"/>
      <c r="AM2860" s="5"/>
      <c r="AN2860" s="5"/>
      <c r="AO2860" s="5"/>
      <c r="AP2860" s="5" t="s">
        <v>1413</v>
      </c>
      <c r="AQ2860" s="4" t="s">
        <v>1414</v>
      </c>
      <c r="AR2860" s="5" t="s">
        <v>19</v>
      </c>
      <c r="AS2860" s="4" t="s">
        <v>1828</v>
      </c>
      <c r="AT2860" s="5" t="s">
        <v>1829</v>
      </c>
      <c r="AU2860" s="5" t="s">
        <v>41</v>
      </c>
      <c r="AV2860" s="4" t="s">
        <v>1830</v>
      </c>
      <c r="AW2860" s="5" t="s">
        <v>148</v>
      </c>
      <c r="AX2860" s="5" t="s">
        <v>2375</v>
      </c>
      <c r="AY2860" s="5" t="s">
        <v>2376</v>
      </c>
      <c r="AZ2860" s="5" t="s">
        <v>11</v>
      </c>
      <c r="BA2860" s="4" t="s">
        <v>2377</v>
      </c>
      <c r="BB2860" s="5" t="s">
        <v>2378</v>
      </c>
      <c r="BC2860" s="4" t="s">
        <v>4380</v>
      </c>
      <c r="BD2860" s="5" t="s">
        <v>4381</v>
      </c>
      <c r="BE2860" s="5" t="s">
        <v>245</v>
      </c>
      <c r="BF2860" s="5" t="s">
        <v>1333</v>
      </c>
      <c r="BG2860" s="4" t="s">
        <v>4382</v>
      </c>
      <c r="BH2860" s="5" t="s">
        <v>1343</v>
      </c>
    </row>
    <row r="2861" spans="1:60" x14ac:dyDescent="0.25">
      <c r="A2861">
        <f t="shared" si="236"/>
        <v>96411</v>
      </c>
      <c r="B2861">
        <f t="shared" si="237"/>
        <v>50100272</v>
      </c>
      <c r="C2861" t="str">
        <f t="shared" si="238"/>
        <v>CC</v>
      </c>
      <c r="D2861" t="str">
        <f t="shared" si="235"/>
        <v>REGION GRAND OUEST</v>
      </c>
      <c r="E2861" s="12" t="str">
        <f t="shared" si="239"/>
        <v>TERRAIN</v>
      </c>
      <c r="F2861" s="4" t="s">
        <v>10551</v>
      </c>
      <c r="G2861" s="4" t="s">
        <v>6050</v>
      </c>
      <c r="H2861" s="5">
        <v>2</v>
      </c>
      <c r="I2861" s="5" t="s">
        <v>6943</v>
      </c>
      <c r="J2861" s="5"/>
      <c r="K2861" s="5"/>
      <c r="L2861" s="5"/>
      <c r="M2861" s="5" t="s">
        <v>1343</v>
      </c>
      <c r="N2861" s="5"/>
      <c r="O2861" s="5"/>
      <c r="P2861" s="5"/>
      <c r="Q2861" s="5"/>
      <c r="R2861" s="5"/>
      <c r="S2861" s="5"/>
      <c r="T2861" s="5"/>
      <c r="U2861" s="6">
        <v>45597</v>
      </c>
      <c r="V2861" s="5"/>
      <c r="W2861" s="4" t="s">
        <v>1329</v>
      </c>
      <c r="X2861" s="5"/>
      <c r="Y2861" s="5"/>
      <c r="Z2861" s="5"/>
      <c r="AA2861" s="4" t="s">
        <v>1616</v>
      </c>
      <c r="AB2861" s="5"/>
      <c r="AC2861" s="5"/>
      <c r="AD2861" s="5"/>
      <c r="AE2861" s="5"/>
      <c r="AF2861" s="5"/>
      <c r="AG2861" s="5"/>
      <c r="AH2861" s="5"/>
      <c r="AI2861" s="5"/>
      <c r="AJ2861" s="5"/>
      <c r="AK2861" s="5"/>
      <c r="AL2861" s="5"/>
      <c r="AM2861" s="5"/>
      <c r="AN2861" s="5"/>
      <c r="AO2861" s="5"/>
      <c r="AP2861" s="5" t="s">
        <v>1413</v>
      </c>
      <c r="AQ2861" s="4" t="s">
        <v>1414</v>
      </c>
      <c r="AR2861" s="5" t="s">
        <v>19</v>
      </c>
      <c r="AS2861" s="4" t="s">
        <v>1828</v>
      </c>
      <c r="AT2861" s="5" t="s">
        <v>1829</v>
      </c>
      <c r="AU2861" s="5" t="s">
        <v>41</v>
      </c>
      <c r="AV2861" s="4" t="s">
        <v>1830</v>
      </c>
      <c r="AW2861" s="5" t="s">
        <v>148</v>
      </c>
      <c r="AX2861" s="5" t="s">
        <v>2375</v>
      </c>
      <c r="AY2861" s="5" t="s">
        <v>2376</v>
      </c>
      <c r="AZ2861" s="5" t="s">
        <v>11</v>
      </c>
      <c r="BA2861" s="4" t="s">
        <v>2377</v>
      </c>
      <c r="BB2861" s="5" t="s">
        <v>2378</v>
      </c>
      <c r="BC2861" s="5" t="s">
        <v>6046</v>
      </c>
      <c r="BD2861" s="5" t="s">
        <v>6049</v>
      </c>
      <c r="BE2861" s="5" t="s">
        <v>60</v>
      </c>
      <c r="BF2861" s="5" t="s">
        <v>1333</v>
      </c>
      <c r="BG2861" s="4" t="s">
        <v>6050</v>
      </c>
      <c r="BH2861" s="5" t="s">
        <v>1343</v>
      </c>
    </row>
    <row r="2862" spans="1:60" x14ac:dyDescent="0.25">
      <c r="A2862">
        <f t="shared" si="236"/>
        <v>96410</v>
      </c>
      <c r="B2862">
        <f t="shared" si="237"/>
        <v>50100271</v>
      </c>
      <c r="C2862" t="str">
        <f t="shared" si="238"/>
        <v>CC</v>
      </c>
      <c r="D2862" t="str">
        <f t="shared" si="235"/>
        <v>REGION GRAND OUEST</v>
      </c>
      <c r="E2862" s="12" t="str">
        <f t="shared" si="239"/>
        <v>TERRAIN</v>
      </c>
      <c r="F2862" s="4" t="s">
        <v>10552</v>
      </c>
      <c r="G2862" s="4" t="s">
        <v>3827</v>
      </c>
      <c r="H2862" s="5">
        <v>2</v>
      </c>
      <c r="I2862" s="5" t="s">
        <v>6943</v>
      </c>
      <c r="J2862" s="5"/>
      <c r="K2862" s="5"/>
      <c r="L2862" s="5"/>
      <c r="M2862" s="5" t="s">
        <v>1343</v>
      </c>
      <c r="N2862" s="5"/>
      <c r="O2862" s="5"/>
      <c r="P2862" s="5"/>
      <c r="Q2862" s="5"/>
      <c r="R2862" s="5"/>
      <c r="S2862" s="5"/>
      <c r="T2862" s="5"/>
      <c r="U2862" s="6">
        <v>45566</v>
      </c>
      <c r="V2862" s="5"/>
      <c r="W2862" s="4" t="s">
        <v>1329</v>
      </c>
      <c r="X2862" s="5"/>
      <c r="Y2862" s="5"/>
      <c r="Z2862" s="5"/>
      <c r="AA2862" s="4" t="s">
        <v>3824</v>
      </c>
      <c r="AB2862" s="5"/>
      <c r="AC2862" s="5"/>
      <c r="AD2862" s="5"/>
      <c r="AE2862" s="5"/>
      <c r="AF2862" s="5"/>
      <c r="AG2862" s="5"/>
      <c r="AH2862" s="5"/>
      <c r="AI2862" s="5"/>
      <c r="AJ2862" s="5"/>
      <c r="AK2862" s="5"/>
      <c r="AL2862" s="5"/>
      <c r="AM2862" s="5"/>
      <c r="AN2862" s="5"/>
      <c r="AO2862" s="5"/>
      <c r="AP2862" s="5" t="s">
        <v>1413</v>
      </c>
      <c r="AQ2862" s="4" t="s">
        <v>1414</v>
      </c>
      <c r="AR2862" s="5" t="s">
        <v>19</v>
      </c>
      <c r="AS2862" s="4" t="s">
        <v>1549</v>
      </c>
      <c r="AT2862" s="5" t="s">
        <v>1550</v>
      </c>
      <c r="AU2862" s="5" t="s">
        <v>41</v>
      </c>
      <c r="AV2862" s="4" t="s">
        <v>1551</v>
      </c>
      <c r="AW2862" s="5" t="s">
        <v>135</v>
      </c>
      <c r="AX2862" s="5" t="s">
        <v>2822</v>
      </c>
      <c r="AY2862" s="5" t="s">
        <v>2823</v>
      </c>
      <c r="AZ2862" s="5" t="s">
        <v>11</v>
      </c>
      <c r="BA2862" s="4" t="s">
        <v>2824</v>
      </c>
      <c r="BB2862" s="5" t="s">
        <v>2825</v>
      </c>
      <c r="BC2862" s="5" t="s">
        <v>3823</v>
      </c>
      <c r="BD2862" s="5" t="s">
        <v>3826</v>
      </c>
      <c r="BE2862" s="5" t="s">
        <v>25</v>
      </c>
      <c r="BF2862" s="5" t="s">
        <v>1333</v>
      </c>
      <c r="BG2862" s="4" t="s">
        <v>3827</v>
      </c>
      <c r="BH2862" s="5" t="s">
        <v>1343</v>
      </c>
    </row>
    <row r="2863" spans="1:60" x14ac:dyDescent="0.25">
      <c r="A2863">
        <f t="shared" si="236"/>
        <v>96409</v>
      </c>
      <c r="B2863">
        <f t="shared" si="237"/>
        <v>50100270</v>
      </c>
      <c r="C2863" t="str">
        <f t="shared" si="238"/>
        <v>CC</v>
      </c>
      <c r="D2863" t="str">
        <f t="shared" si="235"/>
        <v>REGION GRAND OUEST</v>
      </c>
      <c r="E2863" s="12" t="str">
        <f t="shared" si="239"/>
        <v>TERRAIN</v>
      </c>
      <c r="F2863" s="4" t="s">
        <v>10553</v>
      </c>
      <c r="G2863" s="4" t="s">
        <v>5530</v>
      </c>
      <c r="H2863" s="5">
        <v>2</v>
      </c>
      <c r="I2863" s="5" t="s">
        <v>6943</v>
      </c>
      <c r="J2863" s="5"/>
      <c r="K2863" s="5"/>
      <c r="L2863" s="5"/>
      <c r="M2863" s="5" t="s">
        <v>1343</v>
      </c>
      <c r="N2863" s="5"/>
      <c r="O2863" s="5"/>
      <c r="P2863" s="5"/>
      <c r="Q2863" s="5"/>
      <c r="R2863" s="5"/>
      <c r="S2863" s="5"/>
      <c r="T2863" s="5"/>
      <c r="U2863" s="6">
        <v>45597</v>
      </c>
      <c r="V2863" s="5"/>
      <c r="W2863" s="4" t="s">
        <v>1329</v>
      </c>
      <c r="X2863" s="5"/>
      <c r="Y2863" s="5"/>
      <c r="Z2863" s="5"/>
      <c r="AA2863" s="4" t="s">
        <v>1855</v>
      </c>
      <c r="AB2863" s="5"/>
      <c r="AC2863" s="5"/>
      <c r="AD2863" s="5"/>
      <c r="AE2863" s="5"/>
      <c r="AF2863" s="5"/>
      <c r="AG2863" s="5"/>
      <c r="AH2863" s="5"/>
      <c r="AI2863" s="5"/>
      <c r="AJ2863" s="5"/>
      <c r="AK2863" s="5"/>
      <c r="AL2863" s="5"/>
      <c r="AM2863" s="5"/>
      <c r="AN2863" s="5"/>
      <c r="AO2863" s="5"/>
      <c r="AP2863" s="5" t="s">
        <v>1413</v>
      </c>
      <c r="AQ2863" s="4" t="s">
        <v>1414</v>
      </c>
      <c r="AR2863" s="5" t="s">
        <v>19</v>
      </c>
      <c r="AS2863" s="4" t="s">
        <v>1828</v>
      </c>
      <c r="AT2863" s="5" t="s">
        <v>1829</v>
      </c>
      <c r="AU2863" s="5" t="s">
        <v>41</v>
      </c>
      <c r="AV2863" s="4" t="s">
        <v>1830</v>
      </c>
      <c r="AW2863" s="5" t="s">
        <v>148</v>
      </c>
      <c r="AX2863" s="5" t="s">
        <v>3129</v>
      </c>
      <c r="AY2863" s="5" t="s">
        <v>3130</v>
      </c>
      <c r="AZ2863" s="5" t="s">
        <v>11</v>
      </c>
      <c r="BA2863" s="4" t="s">
        <v>3131</v>
      </c>
      <c r="BB2863" s="5" t="s">
        <v>3132</v>
      </c>
      <c r="BC2863" s="4" t="s">
        <v>5527</v>
      </c>
      <c r="BD2863" s="5" t="s">
        <v>5529</v>
      </c>
      <c r="BE2863" s="5" t="s">
        <v>71</v>
      </c>
      <c r="BF2863" s="5" t="s">
        <v>1333</v>
      </c>
      <c r="BG2863" s="4" t="s">
        <v>5530</v>
      </c>
      <c r="BH2863" s="5" t="s">
        <v>1343</v>
      </c>
    </row>
    <row r="2864" spans="1:60" x14ac:dyDescent="0.25">
      <c r="A2864">
        <f t="shared" si="236"/>
        <v>96402</v>
      </c>
      <c r="B2864">
        <f t="shared" si="237"/>
        <v>50100269</v>
      </c>
      <c r="C2864" t="str">
        <f t="shared" si="238"/>
        <v>CC</v>
      </c>
      <c r="D2864" t="str">
        <f t="shared" si="235"/>
        <v>REGION GRAND OUEST</v>
      </c>
      <c r="E2864" s="12" t="str">
        <f t="shared" si="239"/>
        <v>TERRAIN</v>
      </c>
      <c r="F2864" s="4" t="s">
        <v>10554</v>
      </c>
      <c r="G2864" s="4" t="s">
        <v>10555</v>
      </c>
      <c r="H2864" s="5">
        <v>2</v>
      </c>
      <c r="I2864" s="5" t="s">
        <v>6943</v>
      </c>
      <c r="J2864" s="5"/>
      <c r="K2864" s="5"/>
      <c r="L2864" s="5"/>
      <c r="M2864" s="5" t="s">
        <v>1343</v>
      </c>
      <c r="N2864" s="5"/>
      <c r="O2864" s="5"/>
      <c r="P2864" s="5"/>
      <c r="Q2864" s="5"/>
      <c r="R2864" s="5"/>
      <c r="S2864" s="5"/>
      <c r="T2864" s="5"/>
      <c r="U2864" s="6">
        <v>45597</v>
      </c>
      <c r="V2864" s="5"/>
      <c r="W2864" s="4" t="s">
        <v>1329</v>
      </c>
      <c r="X2864" s="5"/>
      <c r="Y2864" s="5"/>
      <c r="Z2864" s="5"/>
      <c r="AA2864" s="4" t="s">
        <v>2551</v>
      </c>
      <c r="AB2864" s="5"/>
      <c r="AC2864" s="5"/>
      <c r="AD2864" s="5"/>
      <c r="AE2864" s="5"/>
      <c r="AF2864" s="5"/>
      <c r="AG2864" s="5"/>
      <c r="AH2864" s="5"/>
      <c r="AI2864" s="5"/>
      <c r="AJ2864" s="5"/>
      <c r="AK2864" s="5"/>
      <c r="AL2864" s="5"/>
      <c r="AM2864" s="5"/>
      <c r="AN2864" s="5"/>
      <c r="AO2864" s="5"/>
      <c r="AP2864" s="5" t="s">
        <v>1413</v>
      </c>
      <c r="AQ2864" s="4" t="s">
        <v>1414</v>
      </c>
      <c r="AR2864" s="5" t="s">
        <v>19</v>
      </c>
      <c r="AS2864" s="4" t="s">
        <v>1828</v>
      </c>
      <c r="AT2864" s="5" t="s">
        <v>1829</v>
      </c>
      <c r="AU2864" s="5" t="s">
        <v>41</v>
      </c>
      <c r="AV2864" s="4" t="s">
        <v>1830</v>
      </c>
      <c r="AW2864" s="5" t="s">
        <v>148</v>
      </c>
      <c r="AX2864" s="5" t="s">
        <v>3129</v>
      </c>
      <c r="AY2864" s="5" t="s">
        <v>3130</v>
      </c>
      <c r="AZ2864" s="5" t="s">
        <v>11</v>
      </c>
      <c r="BA2864" s="4" t="s">
        <v>3131</v>
      </c>
      <c r="BB2864" s="5" t="s">
        <v>3132</v>
      </c>
      <c r="BC2864" s="5"/>
      <c r="BD2864" s="5"/>
      <c r="BE2864" s="5"/>
      <c r="BF2864" s="5"/>
      <c r="BG2864" s="4" t="s">
        <v>10555</v>
      </c>
      <c r="BH2864" s="5" t="s">
        <v>1343</v>
      </c>
    </row>
    <row r="2865" spans="1:60" x14ac:dyDescent="0.25">
      <c r="A2865">
        <f t="shared" si="236"/>
        <v>96400</v>
      </c>
      <c r="B2865">
        <f t="shared" si="237"/>
        <v>50100268</v>
      </c>
      <c r="C2865" t="str">
        <f t="shared" si="238"/>
        <v>CC</v>
      </c>
      <c r="D2865" t="str">
        <f t="shared" si="235"/>
        <v>REGION GRAND OUEST</v>
      </c>
      <c r="E2865" s="12" t="str">
        <f t="shared" si="239"/>
        <v>TERRAIN</v>
      </c>
      <c r="F2865" s="4" t="s">
        <v>10556</v>
      </c>
      <c r="G2865" s="4" t="s">
        <v>10557</v>
      </c>
      <c r="H2865" s="5">
        <v>2</v>
      </c>
      <c r="I2865" s="5" t="s">
        <v>6943</v>
      </c>
      <c r="J2865" s="5"/>
      <c r="K2865" s="5"/>
      <c r="L2865" s="5"/>
      <c r="M2865" s="5" t="s">
        <v>1343</v>
      </c>
      <c r="N2865" s="5"/>
      <c r="O2865" s="5"/>
      <c r="P2865" s="5"/>
      <c r="Q2865" s="5"/>
      <c r="R2865" s="5"/>
      <c r="S2865" s="5"/>
      <c r="T2865" s="5"/>
      <c r="U2865" s="6">
        <v>45597</v>
      </c>
      <c r="V2865" s="5"/>
      <c r="W2865" s="4" t="s">
        <v>1329</v>
      </c>
      <c r="X2865" s="5"/>
      <c r="Y2865" s="5"/>
      <c r="Z2865" s="5"/>
      <c r="AA2865" s="4" t="s">
        <v>4127</v>
      </c>
      <c r="AB2865" s="5"/>
      <c r="AC2865" s="5"/>
      <c r="AD2865" s="5"/>
      <c r="AE2865" s="5"/>
      <c r="AF2865" s="5"/>
      <c r="AG2865" s="5"/>
      <c r="AH2865" s="5"/>
      <c r="AI2865" s="5"/>
      <c r="AJ2865" s="5"/>
      <c r="AK2865" s="5"/>
      <c r="AL2865" s="5"/>
      <c r="AM2865" s="5"/>
      <c r="AN2865" s="5"/>
      <c r="AO2865" s="5"/>
      <c r="AP2865" s="5" t="s">
        <v>1413</v>
      </c>
      <c r="AQ2865" s="4" t="s">
        <v>1414</v>
      </c>
      <c r="AR2865" s="5" t="s">
        <v>19</v>
      </c>
      <c r="AS2865" s="4" t="s">
        <v>1828</v>
      </c>
      <c r="AT2865" s="5" t="s">
        <v>1829</v>
      </c>
      <c r="AU2865" s="5" t="s">
        <v>41</v>
      </c>
      <c r="AV2865" s="4" t="s">
        <v>1830</v>
      </c>
      <c r="AW2865" s="5" t="s">
        <v>148</v>
      </c>
      <c r="AX2865" s="5" t="s">
        <v>3129</v>
      </c>
      <c r="AY2865" s="5" t="s">
        <v>3130</v>
      </c>
      <c r="AZ2865" s="5" t="s">
        <v>11</v>
      </c>
      <c r="BA2865" s="4" t="s">
        <v>3131</v>
      </c>
      <c r="BB2865" s="5" t="s">
        <v>3132</v>
      </c>
      <c r="BC2865" s="4"/>
      <c r="BD2865" s="5"/>
      <c r="BE2865" s="5"/>
      <c r="BF2865" s="5"/>
      <c r="BG2865" s="4" t="s">
        <v>10557</v>
      </c>
      <c r="BH2865" s="5" t="s">
        <v>1343</v>
      </c>
    </row>
    <row r="2866" spans="1:60" x14ac:dyDescent="0.25">
      <c r="A2866">
        <f t="shared" si="236"/>
        <v>96395</v>
      </c>
      <c r="B2866">
        <f t="shared" si="237"/>
        <v>50100267</v>
      </c>
      <c r="C2866" t="str">
        <f t="shared" si="238"/>
        <v>CC</v>
      </c>
      <c r="D2866" t="str">
        <f t="shared" si="235"/>
        <v>REGION GRAND OUEST</v>
      </c>
      <c r="E2866" s="12" t="str">
        <f t="shared" si="239"/>
        <v>TERRAIN</v>
      </c>
      <c r="F2866" s="4" t="s">
        <v>10558</v>
      </c>
      <c r="G2866" s="4" t="s">
        <v>6136</v>
      </c>
      <c r="H2866" s="5">
        <v>2</v>
      </c>
      <c r="I2866" s="5" t="s">
        <v>6943</v>
      </c>
      <c r="J2866" s="5"/>
      <c r="K2866" s="5"/>
      <c r="L2866" s="5"/>
      <c r="M2866" s="5" t="s">
        <v>1343</v>
      </c>
      <c r="N2866" s="5"/>
      <c r="O2866" s="5"/>
      <c r="P2866" s="5"/>
      <c r="Q2866" s="5"/>
      <c r="R2866" s="5"/>
      <c r="S2866" s="5"/>
      <c r="T2866" s="5"/>
      <c r="U2866" s="6">
        <v>45597</v>
      </c>
      <c r="V2866" s="5"/>
      <c r="W2866" s="4" t="s">
        <v>1329</v>
      </c>
      <c r="X2866" s="5"/>
      <c r="Y2866" s="5"/>
      <c r="Z2866" s="5"/>
      <c r="AA2866" s="4" t="s">
        <v>2773</v>
      </c>
      <c r="AB2866" s="5"/>
      <c r="AC2866" s="5"/>
      <c r="AD2866" s="5"/>
      <c r="AE2866" s="5"/>
      <c r="AF2866" s="5"/>
      <c r="AG2866" s="5"/>
      <c r="AH2866" s="5"/>
      <c r="AI2866" s="5"/>
      <c r="AJ2866" s="5"/>
      <c r="AK2866" s="5"/>
      <c r="AL2866" s="5"/>
      <c r="AM2866" s="5"/>
      <c r="AN2866" s="5"/>
      <c r="AO2866" s="5"/>
      <c r="AP2866" s="5" t="s">
        <v>1413</v>
      </c>
      <c r="AQ2866" s="4" t="s">
        <v>1414</v>
      </c>
      <c r="AR2866" s="5" t="s">
        <v>19</v>
      </c>
      <c r="AS2866" s="4" t="s">
        <v>1828</v>
      </c>
      <c r="AT2866" s="5" t="s">
        <v>1829</v>
      </c>
      <c r="AU2866" s="5" t="s">
        <v>41</v>
      </c>
      <c r="AV2866" s="4" t="s">
        <v>1830</v>
      </c>
      <c r="AW2866" s="5" t="s">
        <v>148</v>
      </c>
      <c r="AX2866" s="5" t="s">
        <v>3129</v>
      </c>
      <c r="AY2866" s="5" t="s">
        <v>3130</v>
      </c>
      <c r="AZ2866" s="5" t="s">
        <v>11</v>
      </c>
      <c r="BA2866" s="4" t="s">
        <v>3131</v>
      </c>
      <c r="BB2866" s="5" t="s">
        <v>3132</v>
      </c>
      <c r="BC2866" s="4" t="s">
        <v>6133</v>
      </c>
      <c r="BD2866" s="5" t="s">
        <v>6135</v>
      </c>
      <c r="BE2866" s="5" t="s">
        <v>25</v>
      </c>
      <c r="BF2866" s="5" t="s">
        <v>1333</v>
      </c>
      <c r="BG2866" s="4" t="s">
        <v>6136</v>
      </c>
      <c r="BH2866" s="5" t="s">
        <v>1343</v>
      </c>
    </row>
    <row r="2867" spans="1:60" x14ac:dyDescent="0.25">
      <c r="A2867">
        <f t="shared" si="236"/>
        <v>96375</v>
      </c>
      <c r="B2867">
        <f t="shared" si="237"/>
        <v>50100266</v>
      </c>
      <c r="C2867" t="str">
        <f t="shared" si="238"/>
        <v>CC</v>
      </c>
      <c r="D2867" t="str">
        <f t="shared" si="235"/>
        <v>REGION ILE DE FRANCE NORD</v>
      </c>
      <c r="E2867" s="12" t="str">
        <f t="shared" si="239"/>
        <v>TERRAIN</v>
      </c>
      <c r="F2867" s="4" t="s">
        <v>10559</v>
      </c>
      <c r="G2867" s="4" t="s">
        <v>7828</v>
      </c>
      <c r="H2867" s="5">
        <v>2</v>
      </c>
      <c r="I2867" s="5" t="s">
        <v>6943</v>
      </c>
      <c r="J2867" s="5"/>
      <c r="K2867" s="5"/>
      <c r="L2867" s="5"/>
      <c r="M2867" s="5" t="s">
        <v>1343</v>
      </c>
      <c r="N2867" s="5"/>
      <c r="O2867" s="5"/>
      <c r="P2867" s="5"/>
      <c r="Q2867" s="5"/>
      <c r="R2867" s="5"/>
      <c r="S2867" s="5"/>
      <c r="T2867" s="5"/>
      <c r="U2867" s="6">
        <v>45627</v>
      </c>
      <c r="V2867" s="5"/>
      <c r="W2867" s="4" t="s">
        <v>1329</v>
      </c>
      <c r="X2867" s="5"/>
      <c r="Y2867" s="5"/>
      <c r="Z2867" s="5"/>
      <c r="AA2867" s="4" t="s">
        <v>4788</v>
      </c>
      <c r="AB2867" s="5"/>
      <c r="AC2867" s="5"/>
      <c r="AD2867" s="5"/>
      <c r="AE2867" s="5"/>
      <c r="AF2867" s="5"/>
      <c r="AG2867" s="5"/>
      <c r="AH2867" s="5"/>
      <c r="AI2867" s="5"/>
      <c r="AJ2867" s="5"/>
      <c r="AK2867" s="5"/>
      <c r="AL2867" s="5"/>
      <c r="AM2867" s="5"/>
      <c r="AN2867" s="5"/>
      <c r="AO2867" s="5"/>
      <c r="AP2867" s="5" t="s">
        <v>12477</v>
      </c>
      <c r="AQ2867" s="4" t="s">
        <v>1351</v>
      </c>
      <c r="AR2867" s="5" t="s">
        <v>12478</v>
      </c>
      <c r="AS2867" s="4" t="s">
        <v>1651</v>
      </c>
      <c r="AT2867" s="5" t="s">
        <v>1652</v>
      </c>
      <c r="AU2867" s="5" t="s">
        <v>41</v>
      </c>
      <c r="AV2867" s="4" t="s">
        <v>1653</v>
      </c>
      <c r="AW2867" s="5" t="s">
        <v>35</v>
      </c>
      <c r="AX2867" s="5" t="s">
        <v>3088</v>
      </c>
      <c r="AY2867" s="5" t="s">
        <v>3089</v>
      </c>
      <c r="AZ2867" s="5" t="s">
        <v>11</v>
      </c>
      <c r="BA2867" s="4" t="s">
        <v>3090</v>
      </c>
      <c r="BB2867" s="5" t="s">
        <v>3091</v>
      </c>
      <c r="BC2867" s="4" t="s">
        <v>7825</v>
      </c>
      <c r="BD2867" s="5" t="s">
        <v>7827</v>
      </c>
      <c r="BE2867" s="5" t="s">
        <v>25</v>
      </c>
      <c r="BF2867" s="5" t="s">
        <v>1333</v>
      </c>
      <c r="BG2867" s="4" t="s">
        <v>7828</v>
      </c>
      <c r="BH2867" s="5" t="s">
        <v>1343</v>
      </c>
    </row>
    <row r="2868" spans="1:60" x14ac:dyDescent="0.25">
      <c r="A2868">
        <f t="shared" si="236"/>
        <v>96374</v>
      </c>
      <c r="B2868">
        <f t="shared" si="237"/>
        <v>50100265</v>
      </c>
      <c r="C2868" t="str">
        <f t="shared" si="238"/>
        <v>CC</v>
      </c>
      <c r="D2868" t="str">
        <f t="shared" si="235"/>
        <v>REGION ILE DE FRANCE NORD</v>
      </c>
      <c r="E2868" s="12" t="str">
        <f t="shared" si="239"/>
        <v>TERRAIN</v>
      </c>
      <c r="F2868" s="4" t="s">
        <v>10560</v>
      </c>
      <c r="G2868" s="4" t="s">
        <v>6024</v>
      </c>
      <c r="H2868" s="5">
        <v>2</v>
      </c>
      <c r="I2868" s="5" t="s">
        <v>6943</v>
      </c>
      <c r="J2868" s="5"/>
      <c r="K2868" s="5"/>
      <c r="L2868" s="5"/>
      <c r="M2868" s="5" t="s">
        <v>1343</v>
      </c>
      <c r="N2868" s="5"/>
      <c r="O2868" s="5"/>
      <c r="P2868" s="5"/>
      <c r="Q2868" s="5"/>
      <c r="R2868" s="5"/>
      <c r="S2868" s="5"/>
      <c r="T2868" s="5"/>
      <c r="U2868" s="6">
        <v>45627</v>
      </c>
      <c r="V2868" s="5"/>
      <c r="W2868" s="4" t="s">
        <v>1329</v>
      </c>
      <c r="X2868" s="5"/>
      <c r="Y2868" s="5"/>
      <c r="Z2868" s="5"/>
      <c r="AA2868" s="4" t="s">
        <v>3657</v>
      </c>
      <c r="AB2868" s="5"/>
      <c r="AC2868" s="5"/>
      <c r="AD2868" s="5"/>
      <c r="AE2868" s="5"/>
      <c r="AF2868" s="5"/>
      <c r="AG2868" s="5"/>
      <c r="AH2868" s="5"/>
      <c r="AI2868" s="5"/>
      <c r="AJ2868" s="5"/>
      <c r="AK2868" s="5"/>
      <c r="AL2868" s="5"/>
      <c r="AM2868" s="5"/>
      <c r="AN2868" s="5"/>
      <c r="AO2868" s="5"/>
      <c r="AP2868" s="5" t="s">
        <v>12477</v>
      </c>
      <c r="AQ2868" s="4" t="s">
        <v>1351</v>
      </c>
      <c r="AR2868" s="5" t="s">
        <v>12478</v>
      </c>
      <c r="AS2868" s="5" t="s">
        <v>1651</v>
      </c>
      <c r="AT2868" s="5" t="s">
        <v>1652</v>
      </c>
      <c r="AU2868" s="5" t="s">
        <v>41</v>
      </c>
      <c r="AV2868" s="4" t="s">
        <v>1653</v>
      </c>
      <c r="AW2868" s="5" t="s">
        <v>35</v>
      </c>
      <c r="AX2868" s="5" t="s">
        <v>3088</v>
      </c>
      <c r="AY2868" s="5" t="s">
        <v>3089</v>
      </c>
      <c r="AZ2868" s="5" t="s">
        <v>11</v>
      </c>
      <c r="BA2868" s="4" t="s">
        <v>3090</v>
      </c>
      <c r="BB2868" s="5" t="s">
        <v>3091</v>
      </c>
      <c r="BC2868" s="5" t="s">
        <v>6021</v>
      </c>
      <c r="BD2868" s="5" t="s">
        <v>6023</v>
      </c>
      <c r="BE2868" s="5" t="s">
        <v>245</v>
      </c>
      <c r="BF2868" s="5" t="s">
        <v>1333</v>
      </c>
      <c r="BG2868" s="4" t="s">
        <v>6024</v>
      </c>
      <c r="BH2868" s="5" t="s">
        <v>1343</v>
      </c>
    </row>
    <row r="2869" spans="1:60" x14ac:dyDescent="0.25">
      <c r="A2869">
        <f t="shared" si="236"/>
        <v>96373</v>
      </c>
      <c r="B2869">
        <f t="shared" si="237"/>
        <v>50100264</v>
      </c>
      <c r="C2869" t="str">
        <f t="shared" si="238"/>
        <v>CC</v>
      </c>
      <c r="D2869" t="str">
        <f t="shared" si="235"/>
        <v>REGION ILE DE FRANCE NORD</v>
      </c>
      <c r="E2869" s="12" t="str">
        <f t="shared" si="239"/>
        <v>TERRAIN</v>
      </c>
      <c r="F2869" s="4" t="s">
        <v>10561</v>
      </c>
      <c r="G2869" s="4" t="s">
        <v>10562</v>
      </c>
      <c r="H2869" s="5">
        <v>2</v>
      </c>
      <c r="I2869" s="5" t="s">
        <v>6943</v>
      </c>
      <c r="J2869" s="5"/>
      <c r="K2869" s="5"/>
      <c r="L2869" s="5"/>
      <c r="M2869" s="5" t="s">
        <v>1343</v>
      </c>
      <c r="N2869" s="5"/>
      <c r="O2869" s="5"/>
      <c r="P2869" s="5"/>
      <c r="Q2869" s="5"/>
      <c r="R2869" s="5"/>
      <c r="S2869" s="5"/>
      <c r="T2869" s="5"/>
      <c r="U2869" s="6">
        <v>45627</v>
      </c>
      <c r="V2869" s="5"/>
      <c r="W2869" s="4" t="s">
        <v>1329</v>
      </c>
      <c r="X2869" s="5"/>
      <c r="Y2869" s="5"/>
      <c r="Z2869" s="5"/>
      <c r="AA2869" s="4" t="s">
        <v>5427</v>
      </c>
      <c r="AB2869" s="5"/>
      <c r="AC2869" s="5"/>
      <c r="AD2869" s="5"/>
      <c r="AE2869" s="5"/>
      <c r="AF2869" s="5"/>
      <c r="AG2869" s="5"/>
      <c r="AH2869" s="5"/>
      <c r="AI2869" s="5"/>
      <c r="AJ2869" s="5"/>
      <c r="AK2869" s="5"/>
      <c r="AL2869" s="5"/>
      <c r="AM2869" s="5"/>
      <c r="AN2869" s="5"/>
      <c r="AO2869" s="5"/>
      <c r="AP2869" s="5" t="s">
        <v>12477</v>
      </c>
      <c r="AQ2869" s="4" t="s">
        <v>1351</v>
      </c>
      <c r="AR2869" s="5" t="s">
        <v>12478</v>
      </c>
      <c r="AS2869" s="4" t="s">
        <v>1651</v>
      </c>
      <c r="AT2869" s="5" t="s">
        <v>1652</v>
      </c>
      <c r="AU2869" s="5" t="s">
        <v>41</v>
      </c>
      <c r="AV2869" s="4" t="s">
        <v>1653</v>
      </c>
      <c r="AW2869" s="5" t="s">
        <v>35</v>
      </c>
      <c r="AX2869" s="5" t="s">
        <v>3088</v>
      </c>
      <c r="AY2869" s="5" t="s">
        <v>3089</v>
      </c>
      <c r="AZ2869" s="5" t="s">
        <v>11</v>
      </c>
      <c r="BA2869" s="4" t="s">
        <v>3090</v>
      </c>
      <c r="BB2869" s="5" t="s">
        <v>3091</v>
      </c>
      <c r="BC2869" s="5"/>
      <c r="BD2869" s="5"/>
      <c r="BE2869" s="5"/>
      <c r="BF2869" s="5"/>
      <c r="BG2869" s="4" t="s">
        <v>10562</v>
      </c>
      <c r="BH2869" s="5" t="s">
        <v>1343</v>
      </c>
    </row>
    <row r="2870" spans="1:60" x14ac:dyDescent="0.25">
      <c r="A2870">
        <f t="shared" si="236"/>
        <v>96369</v>
      </c>
      <c r="B2870">
        <f t="shared" si="237"/>
        <v>50100263</v>
      </c>
      <c r="C2870" t="str">
        <f t="shared" si="238"/>
        <v>CC</v>
      </c>
      <c r="D2870" t="str">
        <f t="shared" si="235"/>
        <v>REGION GRAND SUD</v>
      </c>
      <c r="E2870" s="12" t="str">
        <f t="shared" si="239"/>
        <v>TERRAIN</v>
      </c>
      <c r="F2870" s="4" t="s">
        <v>10563</v>
      </c>
      <c r="G2870" s="4" t="s">
        <v>10564</v>
      </c>
      <c r="H2870" s="5">
        <v>2</v>
      </c>
      <c r="I2870" s="5" t="s">
        <v>6943</v>
      </c>
      <c r="J2870" s="5"/>
      <c r="K2870" s="5"/>
      <c r="L2870" s="5"/>
      <c r="M2870" s="5" t="s">
        <v>1343</v>
      </c>
      <c r="N2870" s="5"/>
      <c r="O2870" s="5"/>
      <c r="P2870" s="5"/>
      <c r="Q2870" s="5"/>
      <c r="R2870" s="5"/>
      <c r="S2870" s="5"/>
      <c r="T2870" s="5"/>
      <c r="U2870" s="6">
        <v>45566</v>
      </c>
      <c r="V2870" s="5"/>
      <c r="W2870" s="4" t="s">
        <v>1329</v>
      </c>
      <c r="X2870" s="5"/>
      <c r="Y2870" s="5"/>
      <c r="Z2870" s="5"/>
      <c r="AA2870" s="4" t="s">
        <v>1391</v>
      </c>
      <c r="AB2870" s="5"/>
      <c r="AC2870" s="5"/>
      <c r="AD2870" s="5"/>
      <c r="AE2870" s="5"/>
      <c r="AF2870" s="5"/>
      <c r="AG2870" s="5"/>
      <c r="AH2870" s="5"/>
      <c r="AI2870" s="5"/>
      <c r="AJ2870" s="5"/>
      <c r="AK2870" s="5"/>
      <c r="AL2870" s="5"/>
      <c r="AM2870" s="5"/>
      <c r="AN2870" s="5"/>
      <c r="AO2870" s="5"/>
      <c r="AP2870" s="5" t="s">
        <v>1335</v>
      </c>
      <c r="AQ2870" s="4" t="s">
        <v>1336</v>
      </c>
      <c r="AR2870" s="5" t="s">
        <v>12476</v>
      </c>
      <c r="AS2870" s="4" t="s">
        <v>1427</v>
      </c>
      <c r="AT2870" s="5" t="s">
        <v>1428</v>
      </c>
      <c r="AU2870" s="5" t="s">
        <v>41</v>
      </c>
      <c r="AV2870" s="4" t="s">
        <v>1429</v>
      </c>
      <c r="AW2870" s="5" t="s">
        <v>129</v>
      </c>
      <c r="AX2870" s="5"/>
      <c r="AY2870" s="5"/>
      <c r="AZ2870" s="5"/>
      <c r="BA2870" s="4" t="s">
        <v>1768</v>
      </c>
      <c r="BB2870" s="5" t="s">
        <v>1769</v>
      </c>
      <c r="BC2870" s="5"/>
      <c r="BD2870" s="5"/>
      <c r="BE2870" s="5"/>
      <c r="BF2870" s="5"/>
      <c r="BG2870" s="4" t="s">
        <v>10564</v>
      </c>
      <c r="BH2870" s="5" t="s">
        <v>1343</v>
      </c>
    </row>
    <row r="2871" spans="1:60" x14ac:dyDescent="0.25">
      <c r="A2871">
        <f t="shared" si="236"/>
        <v>96365</v>
      </c>
      <c r="B2871">
        <f t="shared" si="237"/>
        <v>50100262</v>
      </c>
      <c r="C2871" t="str">
        <f t="shared" si="238"/>
        <v>CC</v>
      </c>
      <c r="D2871" t="str">
        <f t="shared" si="235"/>
        <v>REGION ILE DE FRANCE NORD</v>
      </c>
      <c r="E2871" s="12" t="str">
        <f t="shared" si="239"/>
        <v>TERRAIN</v>
      </c>
      <c r="F2871" s="4" t="s">
        <v>10565</v>
      </c>
      <c r="G2871" s="4" t="s">
        <v>3093</v>
      </c>
      <c r="H2871" s="5">
        <v>2</v>
      </c>
      <c r="I2871" s="5" t="s">
        <v>6943</v>
      </c>
      <c r="J2871" s="5"/>
      <c r="K2871" s="5"/>
      <c r="L2871" s="5"/>
      <c r="M2871" s="5" t="s">
        <v>1343</v>
      </c>
      <c r="N2871" s="5"/>
      <c r="O2871" s="5"/>
      <c r="P2871" s="5"/>
      <c r="Q2871" s="5"/>
      <c r="R2871" s="5"/>
      <c r="S2871" s="5"/>
      <c r="T2871" s="5"/>
      <c r="U2871" s="6">
        <v>45627</v>
      </c>
      <c r="V2871" s="5"/>
      <c r="W2871" s="4" t="s">
        <v>1329</v>
      </c>
      <c r="X2871" s="5"/>
      <c r="Y2871" s="5"/>
      <c r="Z2871" s="5"/>
      <c r="AA2871" s="4" t="s">
        <v>3086</v>
      </c>
      <c r="AB2871" s="5"/>
      <c r="AC2871" s="5"/>
      <c r="AD2871" s="5"/>
      <c r="AE2871" s="5"/>
      <c r="AF2871" s="5"/>
      <c r="AG2871" s="5"/>
      <c r="AH2871" s="5"/>
      <c r="AI2871" s="5"/>
      <c r="AJ2871" s="5"/>
      <c r="AK2871" s="5"/>
      <c r="AL2871" s="5"/>
      <c r="AM2871" s="5"/>
      <c r="AN2871" s="5"/>
      <c r="AO2871" s="5"/>
      <c r="AP2871" s="5" t="s">
        <v>12477</v>
      </c>
      <c r="AQ2871" s="4" t="s">
        <v>1351</v>
      </c>
      <c r="AR2871" s="5" t="s">
        <v>12478</v>
      </c>
      <c r="AS2871" s="4" t="s">
        <v>1651</v>
      </c>
      <c r="AT2871" s="5" t="s">
        <v>1652</v>
      </c>
      <c r="AU2871" s="5" t="s">
        <v>41</v>
      </c>
      <c r="AV2871" s="4" t="s">
        <v>1653</v>
      </c>
      <c r="AW2871" s="5" t="s">
        <v>35</v>
      </c>
      <c r="AX2871" s="5" t="s">
        <v>3088</v>
      </c>
      <c r="AY2871" s="5" t="s">
        <v>3089</v>
      </c>
      <c r="AZ2871" s="5" t="s">
        <v>11</v>
      </c>
      <c r="BA2871" s="4" t="s">
        <v>3090</v>
      </c>
      <c r="BB2871" s="5" t="s">
        <v>3091</v>
      </c>
      <c r="BC2871" s="5" t="s">
        <v>3085</v>
      </c>
      <c r="BD2871" s="5" t="s">
        <v>3092</v>
      </c>
      <c r="BE2871" s="5" t="s">
        <v>260</v>
      </c>
      <c r="BF2871" s="5" t="s">
        <v>1333</v>
      </c>
      <c r="BG2871" s="4" t="s">
        <v>3093</v>
      </c>
      <c r="BH2871" s="5" t="s">
        <v>1343</v>
      </c>
    </row>
    <row r="2872" spans="1:60" x14ac:dyDescent="0.25">
      <c r="A2872">
        <f t="shared" si="236"/>
        <v>96364</v>
      </c>
      <c r="B2872">
        <f t="shared" si="237"/>
        <v>50100261</v>
      </c>
      <c r="C2872" t="str">
        <f t="shared" si="238"/>
        <v>CC</v>
      </c>
      <c r="D2872" t="str">
        <f t="shared" si="235"/>
        <v>REGION ILE DE FRANCE NORD</v>
      </c>
      <c r="E2872" s="12" t="str">
        <f t="shared" si="239"/>
        <v>TERRAIN</v>
      </c>
      <c r="F2872" s="4" t="s">
        <v>10566</v>
      </c>
      <c r="G2872" s="4" t="s">
        <v>6197</v>
      </c>
      <c r="H2872" s="5">
        <v>2</v>
      </c>
      <c r="I2872" s="5" t="s">
        <v>6943</v>
      </c>
      <c r="J2872" s="5"/>
      <c r="K2872" s="5"/>
      <c r="L2872" s="5"/>
      <c r="M2872" s="5" t="s">
        <v>1343</v>
      </c>
      <c r="N2872" s="5"/>
      <c r="O2872" s="5"/>
      <c r="P2872" s="5"/>
      <c r="Q2872" s="5"/>
      <c r="R2872" s="5"/>
      <c r="S2872" s="5"/>
      <c r="T2872" s="5"/>
      <c r="U2872" s="6">
        <v>45627</v>
      </c>
      <c r="V2872" s="5"/>
      <c r="W2872" s="4" t="s">
        <v>1329</v>
      </c>
      <c r="X2872" s="5"/>
      <c r="Y2872" s="5"/>
      <c r="Z2872" s="5"/>
      <c r="AA2872" s="4" t="s">
        <v>5321</v>
      </c>
      <c r="AB2872" s="5"/>
      <c r="AC2872" s="5"/>
      <c r="AD2872" s="5"/>
      <c r="AE2872" s="5"/>
      <c r="AF2872" s="5"/>
      <c r="AG2872" s="5"/>
      <c r="AH2872" s="5"/>
      <c r="AI2872" s="5"/>
      <c r="AJ2872" s="5"/>
      <c r="AK2872" s="5"/>
      <c r="AL2872" s="5"/>
      <c r="AM2872" s="5"/>
      <c r="AN2872" s="5"/>
      <c r="AO2872" s="5"/>
      <c r="AP2872" s="5" t="s">
        <v>12477</v>
      </c>
      <c r="AQ2872" s="4" t="s">
        <v>1351</v>
      </c>
      <c r="AR2872" s="5" t="s">
        <v>12478</v>
      </c>
      <c r="AS2872" s="4" t="s">
        <v>1651</v>
      </c>
      <c r="AT2872" s="5" t="s">
        <v>1652</v>
      </c>
      <c r="AU2872" s="5" t="s">
        <v>41</v>
      </c>
      <c r="AV2872" s="4" t="s">
        <v>1653</v>
      </c>
      <c r="AW2872" s="5" t="s">
        <v>35</v>
      </c>
      <c r="AX2872" s="5" t="s">
        <v>3088</v>
      </c>
      <c r="AY2872" s="5" t="s">
        <v>3089</v>
      </c>
      <c r="AZ2872" s="5" t="s">
        <v>11</v>
      </c>
      <c r="BA2872" s="4" t="s">
        <v>3090</v>
      </c>
      <c r="BB2872" s="5" t="s">
        <v>3091</v>
      </c>
      <c r="BC2872" s="4" t="s">
        <v>6194</v>
      </c>
      <c r="BD2872" s="5" t="s">
        <v>6196</v>
      </c>
      <c r="BE2872" s="5" t="s">
        <v>25</v>
      </c>
      <c r="BF2872" s="5" t="s">
        <v>1333</v>
      </c>
      <c r="BG2872" s="4" t="s">
        <v>6197</v>
      </c>
      <c r="BH2872" s="5" t="s">
        <v>1343</v>
      </c>
    </row>
    <row r="2873" spans="1:60" x14ac:dyDescent="0.25">
      <c r="A2873">
        <f t="shared" si="236"/>
        <v>96356</v>
      </c>
      <c r="B2873">
        <f t="shared" si="237"/>
        <v>50100260</v>
      </c>
      <c r="C2873" t="str">
        <f t="shared" si="238"/>
        <v>CC</v>
      </c>
      <c r="D2873" t="str">
        <f t="shared" si="235"/>
        <v>REGION ILE DE FRANCE NORD</v>
      </c>
      <c r="E2873" s="12" t="str">
        <f t="shared" si="239"/>
        <v>TERRAIN</v>
      </c>
      <c r="F2873" s="4" t="s">
        <v>10567</v>
      </c>
      <c r="G2873" s="4" t="s">
        <v>10568</v>
      </c>
      <c r="H2873" s="5">
        <v>2</v>
      </c>
      <c r="I2873" s="5" t="s">
        <v>6943</v>
      </c>
      <c r="J2873" s="5"/>
      <c r="K2873" s="5"/>
      <c r="L2873" s="5"/>
      <c r="M2873" s="5" t="s">
        <v>1343</v>
      </c>
      <c r="N2873" s="5"/>
      <c r="O2873" s="5"/>
      <c r="P2873" s="5"/>
      <c r="Q2873" s="5"/>
      <c r="R2873" s="5"/>
      <c r="S2873" s="5"/>
      <c r="T2873" s="5"/>
      <c r="U2873" s="6">
        <v>45627</v>
      </c>
      <c r="V2873" s="5"/>
      <c r="W2873" s="4" t="s">
        <v>1329</v>
      </c>
      <c r="X2873" s="5"/>
      <c r="Y2873" s="5"/>
      <c r="Z2873" s="5"/>
      <c r="AA2873" s="4" t="s">
        <v>9901</v>
      </c>
      <c r="AB2873" s="5"/>
      <c r="AC2873" s="5"/>
      <c r="AD2873" s="5"/>
      <c r="AE2873" s="5"/>
      <c r="AF2873" s="5"/>
      <c r="AG2873" s="5"/>
      <c r="AH2873" s="5"/>
      <c r="AI2873" s="5"/>
      <c r="AJ2873" s="5"/>
      <c r="AK2873" s="5"/>
      <c r="AL2873" s="5"/>
      <c r="AM2873" s="5"/>
      <c r="AN2873" s="5"/>
      <c r="AO2873" s="5"/>
      <c r="AP2873" s="5" t="s">
        <v>12477</v>
      </c>
      <c r="AQ2873" s="4" t="s">
        <v>1351</v>
      </c>
      <c r="AR2873" s="5" t="s">
        <v>12478</v>
      </c>
      <c r="AS2873" s="4" t="s">
        <v>1651</v>
      </c>
      <c r="AT2873" s="5" t="s">
        <v>1652</v>
      </c>
      <c r="AU2873" s="5" t="s">
        <v>41</v>
      </c>
      <c r="AV2873" s="4" t="s">
        <v>1653</v>
      </c>
      <c r="AW2873" s="5" t="s">
        <v>35</v>
      </c>
      <c r="AX2873" s="5" t="s">
        <v>3088</v>
      </c>
      <c r="AY2873" s="5" t="s">
        <v>3089</v>
      </c>
      <c r="AZ2873" s="5" t="s">
        <v>11</v>
      </c>
      <c r="BA2873" s="4" t="s">
        <v>3090</v>
      </c>
      <c r="BB2873" s="5" t="s">
        <v>3091</v>
      </c>
      <c r="BC2873" s="5" t="s">
        <v>10569</v>
      </c>
      <c r="BD2873" s="5" t="s">
        <v>10570</v>
      </c>
      <c r="BE2873" s="5" t="s">
        <v>25</v>
      </c>
      <c r="BF2873" s="5" t="s">
        <v>1333</v>
      </c>
      <c r="BG2873" s="4" t="s">
        <v>10568</v>
      </c>
      <c r="BH2873" s="5" t="s">
        <v>1343</v>
      </c>
    </row>
    <row r="2874" spans="1:60" x14ac:dyDescent="0.25">
      <c r="A2874">
        <f t="shared" si="236"/>
        <v>96350</v>
      </c>
      <c r="B2874">
        <f t="shared" si="237"/>
        <v>50100259</v>
      </c>
      <c r="C2874" t="str">
        <f t="shared" si="238"/>
        <v>CC</v>
      </c>
      <c r="D2874" t="str">
        <f t="shared" si="235"/>
        <v>REGION ILE DE FRANCE NORD</v>
      </c>
      <c r="E2874" s="12" t="str">
        <f t="shared" si="239"/>
        <v>TERRAIN</v>
      </c>
      <c r="F2874" s="4" t="s">
        <v>10571</v>
      </c>
      <c r="G2874" s="4" t="s">
        <v>10572</v>
      </c>
      <c r="H2874" s="5">
        <v>2</v>
      </c>
      <c r="I2874" s="5" t="s">
        <v>6943</v>
      </c>
      <c r="J2874" s="5"/>
      <c r="K2874" s="5"/>
      <c r="L2874" s="5"/>
      <c r="M2874" s="5" t="s">
        <v>1343</v>
      </c>
      <c r="N2874" s="5"/>
      <c r="O2874" s="5"/>
      <c r="P2874" s="5"/>
      <c r="Q2874" s="5"/>
      <c r="R2874" s="5"/>
      <c r="S2874" s="5"/>
      <c r="T2874" s="5"/>
      <c r="U2874" s="6">
        <v>45627</v>
      </c>
      <c r="V2874" s="5"/>
      <c r="W2874" s="4" t="s">
        <v>1329</v>
      </c>
      <c r="X2874" s="5"/>
      <c r="Y2874" s="5"/>
      <c r="Z2874" s="5"/>
      <c r="AA2874" s="4" t="s">
        <v>10455</v>
      </c>
      <c r="AB2874" s="5"/>
      <c r="AC2874" s="5"/>
      <c r="AD2874" s="5"/>
      <c r="AE2874" s="5"/>
      <c r="AF2874" s="5"/>
      <c r="AG2874" s="5"/>
      <c r="AH2874" s="5"/>
      <c r="AI2874" s="5"/>
      <c r="AJ2874" s="5"/>
      <c r="AK2874" s="5"/>
      <c r="AL2874" s="5"/>
      <c r="AM2874" s="5"/>
      <c r="AN2874" s="5"/>
      <c r="AO2874" s="5"/>
      <c r="AP2874" s="5" t="s">
        <v>12477</v>
      </c>
      <c r="AQ2874" s="4" t="s">
        <v>1351</v>
      </c>
      <c r="AR2874" s="5" t="s">
        <v>12478</v>
      </c>
      <c r="AS2874" s="4" t="s">
        <v>1651</v>
      </c>
      <c r="AT2874" s="5" t="s">
        <v>1652</v>
      </c>
      <c r="AU2874" s="5" t="s">
        <v>41</v>
      </c>
      <c r="AV2874" s="4" t="s">
        <v>1653</v>
      </c>
      <c r="AW2874" s="5" t="s">
        <v>35</v>
      </c>
      <c r="AX2874" s="5" t="s">
        <v>2518</v>
      </c>
      <c r="AY2874" s="5" t="s">
        <v>2519</v>
      </c>
      <c r="AZ2874" s="5" t="s">
        <v>11</v>
      </c>
      <c r="BA2874" s="4" t="s">
        <v>2520</v>
      </c>
      <c r="BB2874" s="5" t="s">
        <v>2521</v>
      </c>
      <c r="BC2874" s="4" t="s">
        <v>10573</v>
      </c>
      <c r="BD2874" s="5" t="s">
        <v>10574</v>
      </c>
      <c r="BE2874" s="5" t="s">
        <v>25</v>
      </c>
      <c r="BF2874" s="5" t="s">
        <v>1333</v>
      </c>
      <c r="BG2874" s="4" t="s">
        <v>10572</v>
      </c>
      <c r="BH2874" s="5" t="s">
        <v>1343</v>
      </c>
    </row>
    <row r="2875" spans="1:60" x14ac:dyDescent="0.25">
      <c r="A2875">
        <f t="shared" si="236"/>
        <v>96348</v>
      </c>
      <c r="B2875">
        <f t="shared" si="237"/>
        <v>50100258</v>
      </c>
      <c r="C2875" t="str">
        <f t="shared" si="238"/>
        <v>CC</v>
      </c>
      <c r="D2875" t="str">
        <f t="shared" si="235"/>
        <v>REGION ILE DE FRANCE NORD</v>
      </c>
      <c r="E2875" s="12" t="str">
        <f t="shared" si="239"/>
        <v>TERRAIN</v>
      </c>
      <c r="F2875" s="4" t="s">
        <v>10575</v>
      </c>
      <c r="G2875" s="4" t="s">
        <v>4335</v>
      </c>
      <c r="H2875" s="5">
        <v>2</v>
      </c>
      <c r="I2875" s="5" t="s">
        <v>6943</v>
      </c>
      <c r="J2875" s="5"/>
      <c r="K2875" s="5"/>
      <c r="L2875" s="5"/>
      <c r="M2875" s="5" t="s">
        <v>1343</v>
      </c>
      <c r="N2875" s="5"/>
      <c r="O2875" s="5"/>
      <c r="P2875" s="5"/>
      <c r="Q2875" s="5"/>
      <c r="R2875" s="5"/>
      <c r="S2875" s="5"/>
      <c r="T2875" s="5"/>
      <c r="U2875" s="6">
        <v>45627</v>
      </c>
      <c r="V2875" s="5"/>
      <c r="W2875" s="4" t="s">
        <v>1329</v>
      </c>
      <c r="X2875" s="5"/>
      <c r="Y2875" s="5"/>
      <c r="Z2875" s="5"/>
      <c r="AA2875" s="4" t="s">
        <v>4332</v>
      </c>
      <c r="AB2875" s="5"/>
      <c r="AC2875" s="5"/>
      <c r="AD2875" s="5"/>
      <c r="AE2875" s="5"/>
      <c r="AF2875" s="5"/>
      <c r="AG2875" s="5"/>
      <c r="AH2875" s="5"/>
      <c r="AI2875" s="5"/>
      <c r="AJ2875" s="5"/>
      <c r="AK2875" s="5"/>
      <c r="AL2875" s="5"/>
      <c r="AM2875" s="5"/>
      <c r="AN2875" s="5"/>
      <c r="AO2875" s="5"/>
      <c r="AP2875" s="5" t="s">
        <v>12477</v>
      </c>
      <c r="AQ2875" s="4" t="s">
        <v>1351</v>
      </c>
      <c r="AR2875" s="5" t="s">
        <v>12478</v>
      </c>
      <c r="AS2875" s="4" t="s">
        <v>1651</v>
      </c>
      <c r="AT2875" s="5" t="s">
        <v>1652</v>
      </c>
      <c r="AU2875" s="5" t="s">
        <v>41</v>
      </c>
      <c r="AV2875" s="4" t="s">
        <v>1653</v>
      </c>
      <c r="AW2875" s="5" t="s">
        <v>35</v>
      </c>
      <c r="AX2875" s="5" t="s">
        <v>3088</v>
      </c>
      <c r="AY2875" s="5" t="s">
        <v>3089</v>
      </c>
      <c r="AZ2875" s="5" t="s">
        <v>11</v>
      </c>
      <c r="BA2875" s="4" t="s">
        <v>3090</v>
      </c>
      <c r="BB2875" s="5" t="s">
        <v>3091</v>
      </c>
      <c r="BC2875" s="4" t="s">
        <v>4330</v>
      </c>
      <c r="BD2875" s="5" t="s">
        <v>4334</v>
      </c>
      <c r="BE2875" s="5" t="s">
        <v>3</v>
      </c>
      <c r="BF2875" s="5" t="s">
        <v>1333</v>
      </c>
      <c r="BG2875" s="4" t="s">
        <v>4335</v>
      </c>
      <c r="BH2875" s="5" t="s">
        <v>1343</v>
      </c>
    </row>
    <row r="2876" spans="1:60" x14ac:dyDescent="0.25">
      <c r="A2876">
        <f t="shared" si="236"/>
        <v>96344</v>
      </c>
      <c r="B2876">
        <f t="shared" si="237"/>
        <v>50100257</v>
      </c>
      <c r="C2876" t="str">
        <f t="shared" si="238"/>
        <v>CC</v>
      </c>
      <c r="D2876" t="str">
        <f t="shared" si="235"/>
        <v>REGION ILE DE FRANCE NORD</v>
      </c>
      <c r="E2876" s="12" t="str">
        <f t="shared" si="239"/>
        <v>TERRAIN</v>
      </c>
      <c r="F2876" s="4" t="s">
        <v>10576</v>
      </c>
      <c r="G2876" s="4" t="s">
        <v>10577</v>
      </c>
      <c r="H2876" s="5">
        <v>2</v>
      </c>
      <c r="I2876" s="5" t="s">
        <v>6943</v>
      </c>
      <c r="J2876" s="5"/>
      <c r="K2876" s="5"/>
      <c r="L2876" s="5"/>
      <c r="M2876" s="5" t="s">
        <v>1343</v>
      </c>
      <c r="N2876" s="5"/>
      <c r="O2876" s="5"/>
      <c r="P2876" s="5"/>
      <c r="Q2876" s="5"/>
      <c r="R2876" s="5"/>
      <c r="S2876" s="5"/>
      <c r="T2876" s="5"/>
      <c r="U2876" s="6">
        <v>45627</v>
      </c>
      <c r="V2876" s="5"/>
      <c r="W2876" s="4" t="s">
        <v>1329</v>
      </c>
      <c r="X2876" s="5"/>
      <c r="Y2876" s="5"/>
      <c r="Z2876" s="5"/>
      <c r="AA2876" s="4" t="s">
        <v>4425</v>
      </c>
      <c r="AB2876" s="5"/>
      <c r="AC2876" s="5"/>
      <c r="AD2876" s="5"/>
      <c r="AE2876" s="5"/>
      <c r="AF2876" s="5"/>
      <c r="AG2876" s="5"/>
      <c r="AH2876" s="5"/>
      <c r="AI2876" s="5"/>
      <c r="AJ2876" s="5"/>
      <c r="AK2876" s="5"/>
      <c r="AL2876" s="5"/>
      <c r="AM2876" s="5"/>
      <c r="AN2876" s="5"/>
      <c r="AO2876" s="5"/>
      <c r="AP2876" s="5" t="s">
        <v>12477</v>
      </c>
      <c r="AQ2876" s="4" t="s">
        <v>1351</v>
      </c>
      <c r="AR2876" s="5" t="s">
        <v>12478</v>
      </c>
      <c r="AS2876" s="4" t="s">
        <v>1651</v>
      </c>
      <c r="AT2876" s="5" t="s">
        <v>1652</v>
      </c>
      <c r="AU2876" s="5" t="s">
        <v>41</v>
      </c>
      <c r="AV2876" s="4" t="s">
        <v>1653</v>
      </c>
      <c r="AW2876" s="5" t="s">
        <v>35</v>
      </c>
      <c r="AX2876" s="5" t="s">
        <v>3088</v>
      </c>
      <c r="AY2876" s="5" t="s">
        <v>3089</v>
      </c>
      <c r="AZ2876" s="5" t="s">
        <v>11</v>
      </c>
      <c r="BA2876" s="4" t="s">
        <v>3090</v>
      </c>
      <c r="BB2876" s="5" t="s">
        <v>3091</v>
      </c>
      <c r="BC2876" s="4"/>
      <c r="BD2876" s="5"/>
      <c r="BE2876" s="5"/>
      <c r="BF2876" s="5"/>
      <c r="BG2876" s="4" t="s">
        <v>10577</v>
      </c>
      <c r="BH2876" s="5" t="s">
        <v>1343</v>
      </c>
    </row>
    <row r="2877" spans="1:60" x14ac:dyDescent="0.25">
      <c r="A2877">
        <f t="shared" si="236"/>
        <v>96341</v>
      </c>
      <c r="B2877">
        <f t="shared" si="237"/>
        <v>50100256</v>
      </c>
      <c r="C2877" t="str">
        <f t="shared" si="238"/>
        <v>CC</v>
      </c>
      <c r="D2877" t="str">
        <f t="shared" si="235"/>
        <v>REGION ILE DE FRANCE NORD</v>
      </c>
      <c r="E2877" s="12" t="str">
        <f t="shared" si="239"/>
        <v>TERRAIN</v>
      </c>
      <c r="F2877" s="4" t="s">
        <v>10578</v>
      </c>
      <c r="G2877" s="4" t="s">
        <v>10579</v>
      </c>
      <c r="H2877" s="5">
        <v>2</v>
      </c>
      <c r="I2877" s="5" t="s">
        <v>6943</v>
      </c>
      <c r="J2877" s="5"/>
      <c r="K2877" s="5"/>
      <c r="L2877" s="5"/>
      <c r="M2877" s="5" t="s">
        <v>1343</v>
      </c>
      <c r="N2877" s="5"/>
      <c r="O2877" s="5"/>
      <c r="P2877" s="5"/>
      <c r="Q2877" s="5"/>
      <c r="R2877" s="5"/>
      <c r="S2877" s="5"/>
      <c r="T2877" s="5"/>
      <c r="U2877" s="6">
        <v>45627</v>
      </c>
      <c r="V2877" s="5"/>
      <c r="W2877" s="4" t="s">
        <v>1329</v>
      </c>
      <c r="X2877" s="5"/>
      <c r="Y2877" s="5"/>
      <c r="Z2877" s="5"/>
      <c r="AA2877" s="4" t="s">
        <v>9978</v>
      </c>
      <c r="AB2877" s="5"/>
      <c r="AC2877" s="5"/>
      <c r="AD2877" s="5"/>
      <c r="AE2877" s="5"/>
      <c r="AF2877" s="5"/>
      <c r="AG2877" s="5"/>
      <c r="AH2877" s="5"/>
      <c r="AI2877" s="5"/>
      <c r="AJ2877" s="5"/>
      <c r="AK2877" s="5"/>
      <c r="AL2877" s="5"/>
      <c r="AM2877" s="5"/>
      <c r="AN2877" s="5"/>
      <c r="AO2877" s="5"/>
      <c r="AP2877" s="5" t="s">
        <v>12477</v>
      </c>
      <c r="AQ2877" s="4" t="s">
        <v>1351</v>
      </c>
      <c r="AR2877" s="5" t="s">
        <v>12478</v>
      </c>
      <c r="AS2877" s="4" t="s">
        <v>1651</v>
      </c>
      <c r="AT2877" s="5" t="s">
        <v>1652</v>
      </c>
      <c r="AU2877" s="5" t="s">
        <v>41</v>
      </c>
      <c r="AV2877" s="4" t="s">
        <v>1653</v>
      </c>
      <c r="AW2877" s="5" t="s">
        <v>35</v>
      </c>
      <c r="AX2877" s="5" t="s">
        <v>2518</v>
      </c>
      <c r="AY2877" s="5" t="s">
        <v>2519</v>
      </c>
      <c r="AZ2877" s="5" t="s">
        <v>11</v>
      </c>
      <c r="BA2877" s="4" t="s">
        <v>2520</v>
      </c>
      <c r="BB2877" s="5" t="s">
        <v>2521</v>
      </c>
      <c r="BC2877" s="5" t="s">
        <v>10580</v>
      </c>
      <c r="BD2877" s="5" t="s">
        <v>10581</v>
      </c>
      <c r="BE2877" s="5" t="s">
        <v>25</v>
      </c>
      <c r="BF2877" s="5" t="s">
        <v>1333</v>
      </c>
      <c r="BG2877" s="4" t="s">
        <v>10579</v>
      </c>
      <c r="BH2877" s="5" t="s">
        <v>1343</v>
      </c>
    </row>
    <row r="2878" spans="1:60" x14ac:dyDescent="0.25">
      <c r="A2878">
        <f t="shared" si="236"/>
        <v>96340</v>
      </c>
      <c r="B2878">
        <f t="shared" si="237"/>
        <v>50100255</v>
      </c>
      <c r="C2878" t="str">
        <f t="shared" si="238"/>
        <v>CC</v>
      </c>
      <c r="D2878" t="str">
        <f t="shared" si="235"/>
        <v>REGION ILE DE FRANCE NORD</v>
      </c>
      <c r="E2878" s="12" t="str">
        <f t="shared" si="239"/>
        <v>TERRAIN</v>
      </c>
      <c r="F2878" s="4" t="s">
        <v>10582</v>
      </c>
      <c r="G2878" s="4" t="s">
        <v>4392</v>
      </c>
      <c r="H2878" s="5">
        <v>2</v>
      </c>
      <c r="I2878" s="5" t="s">
        <v>6943</v>
      </c>
      <c r="J2878" s="5"/>
      <c r="K2878" s="5"/>
      <c r="L2878" s="5"/>
      <c r="M2878" s="5" t="s">
        <v>1343</v>
      </c>
      <c r="N2878" s="5"/>
      <c r="O2878" s="5"/>
      <c r="P2878" s="5"/>
      <c r="Q2878" s="5"/>
      <c r="R2878" s="5"/>
      <c r="S2878" s="5"/>
      <c r="T2878" s="5"/>
      <c r="U2878" s="6">
        <v>45627</v>
      </c>
      <c r="V2878" s="5"/>
      <c r="W2878" s="4" t="s">
        <v>1329</v>
      </c>
      <c r="X2878" s="5"/>
      <c r="Y2878" s="5"/>
      <c r="Z2878" s="5"/>
      <c r="AA2878" s="4" t="s">
        <v>1960</v>
      </c>
      <c r="AB2878" s="5"/>
      <c r="AC2878" s="5"/>
      <c r="AD2878" s="5"/>
      <c r="AE2878" s="5"/>
      <c r="AF2878" s="5"/>
      <c r="AG2878" s="5"/>
      <c r="AH2878" s="5"/>
      <c r="AI2878" s="5"/>
      <c r="AJ2878" s="5"/>
      <c r="AK2878" s="5"/>
      <c r="AL2878" s="5"/>
      <c r="AM2878" s="5"/>
      <c r="AN2878" s="5"/>
      <c r="AO2878" s="5"/>
      <c r="AP2878" s="5" t="s">
        <v>12477</v>
      </c>
      <c r="AQ2878" s="4" t="s">
        <v>1351</v>
      </c>
      <c r="AR2878" s="5" t="s">
        <v>12478</v>
      </c>
      <c r="AS2878" s="4" t="s">
        <v>1651</v>
      </c>
      <c r="AT2878" s="5" t="s">
        <v>1652</v>
      </c>
      <c r="AU2878" s="5" t="s">
        <v>41</v>
      </c>
      <c r="AV2878" s="4" t="s">
        <v>1653</v>
      </c>
      <c r="AW2878" s="5" t="s">
        <v>35</v>
      </c>
      <c r="AX2878" s="5" t="s">
        <v>2518</v>
      </c>
      <c r="AY2878" s="5" t="s">
        <v>2519</v>
      </c>
      <c r="AZ2878" s="5" t="s">
        <v>11</v>
      </c>
      <c r="BA2878" s="4" t="s">
        <v>2520</v>
      </c>
      <c r="BB2878" s="5" t="s">
        <v>2521</v>
      </c>
      <c r="BC2878" s="5" t="s">
        <v>4389</v>
      </c>
      <c r="BD2878" s="5" t="s">
        <v>4391</v>
      </c>
      <c r="BE2878" s="5" t="s">
        <v>25</v>
      </c>
      <c r="BF2878" s="5" t="s">
        <v>1333</v>
      </c>
      <c r="BG2878" s="4" t="s">
        <v>4392</v>
      </c>
      <c r="BH2878" s="5" t="s">
        <v>1343</v>
      </c>
    </row>
    <row r="2879" spans="1:60" x14ac:dyDescent="0.25">
      <c r="A2879">
        <f t="shared" si="236"/>
        <v>96339</v>
      </c>
      <c r="B2879">
        <f t="shared" si="237"/>
        <v>50100254</v>
      </c>
      <c r="C2879" t="str">
        <f t="shared" si="238"/>
        <v>CC</v>
      </c>
      <c r="D2879" t="str">
        <f t="shared" si="235"/>
        <v>REGION ILE DE FRANCE NORD</v>
      </c>
      <c r="E2879" s="12" t="str">
        <f t="shared" si="239"/>
        <v>TERRAIN</v>
      </c>
      <c r="F2879" s="4" t="s">
        <v>10583</v>
      </c>
      <c r="G2879" s="4" t="s">
        <v>10584</v>
      </c>
      <c r="H2879" s="5">
        <v>2</v>
      </c>
      <c r="I2879" s="5" t="s">
        <v>6943</v>
      </c>
      <c r="J2879" s="5"/>
      <c r="K2879" s="5"/>
      <c r="L2879" s="5"/>
      <c r="M2879" s="5" t="s">
        <v>1343</v>
      </c>
      <c r="N2879" s="5"/>
      <c r="O2879" s="5"/>
      <c r="P2879" s="5"/>
      <c r="Q2879" s="5"/>
      <c r="R2879" s="5"/>
      <c r="S2879" s="5"/>
      <c r="T2879" s="5"/>
      <c r="U2879" s="6">
        <v>45627</v>
      </c>
      <c r="V2879" s="5"/>
      <c r="W2879" s="4" t="s">
        <v>1329</v>
      </c>
      <c r="X2879" s="5"/>
      <c r="Y2879" s="5"/>
      <c r="Z2879" s="5"/>
      <c r="AA2879" s="4" t="s">
        <v>9983</v>
      </c>
      <c r="AB2879" s="5"/>
      <c r="AC2879" s="5"/>
      <c r="AD2879" s="5"/>
      <c r="AE2879" s="5"/>
      <c r="AF2879" s="5"/>
      <c r="AG2879" s="5"/>
      <c r="AH2879" s="5"/>
      <c r="AI2879" s="5"/>
      <c r="AJ2879" s="5"/>
      <c r="AK2879" s="5"/>
      <c r="AL2879" s="5"/>
      <c r="AM2879" s="5"/>
      <c r="AN2879" s="5"/>
      <c r="AO2879" s="5"/>
      <c r="AP2879" s="5" t="s">
        <v>12477</v>
      </c>
      <c r="AQ2879" s="4" t="s">
        <v>1351</v>
      </c>
      <c r="AR2879" s="5" t="s">
        <v>12478</v>
      </c>
      <c r="AS2879" s="4" t="s">
        <v>1651</v>
      </c>
      <c r="AT2879" s="5" t="s">
        <v>1652</v>
      </c>
      <c r="AU2879" s="5" t="s">
        <v>41</v>
      </c>
      <c r="AV2879" s="4" t="s">
        <v>1653</v>
      </c>
      <c r="AW2879" s="5" t="s">
        <v>35</v>
      </c>
      <c r="AX2879" s="5" t="s">
        <v>2518</v>
      </c>
      <c r="AY2879" s="5" t="s">
        <v>2519</v>
      </c>
      <c r="AZ2879" s="5" t="s">
        <v>11</v>
      </c>
      <c r="BA2879" s="4" t="s">
        <v>2520</v>
      </c>
      <c r="BB2879" s="5" t="s">
        <v>2521</v>
      </c>
      <c r="BC2879" s="5"/>
      <c r="BD2879" s="5"/>
      <c r="BE2879" s="5"/>
      <c r="BF2879" s="5"/>
      <c r="BG2879" s="4" t="s">
        <v>10584</v>
      </c>
      <c r="BH2879" s="5" t="s">
        <v>1343</v>
      </c>
    </row>
    <row r="2880" spans="1:60" x14ac:dyDescent="0.25">
      <c r="A2880">
        <f t="shared" si="236"/>
        <v>96337</v>
      </c>
      <c r="B2880">
        <f t="shared" si="237"/>
        <v>50100253</v>
      </c>
      <c r="C2880" t="str">
        <f t="shared" si="238"/>
        <v>CC</v>
      </c>
      <c r="D2880" t="str">
        <f t="shared" si="235"/>
        <v>REGION ILE DE FRANCE NORD</v>
      </c>
      <c r="E2880" s="12" t="str">
        <f t="shared" si="239"/>
        <v>TERRAIN</v>
      </c>
      <c r="F2880" s="4" t="s">
        <v>10585</v>
      </c>
      <c r="G2880" s="4" t="s">
        <v>5897</v>
      </c>
      <c r="H2880" s="5">
        <v>2</v>
      </c>
      <c r="I2880" s="5" t="s">
        <v>6943</v>
      </c>
      <c r="J2880" s="5"/>
      <c r="K2880" s="5"/>
      <c r="L2880" s="5"/>
      <c r="M2880" s="5" t="s">
        <v>1343</v>
      </c>
      <c r="N2880" s="5"/>
      <c r="O2880" s="5"/>
      <c r="P2880" s="5"/>
      <c r="Q2880" s="5"/>
      <c r="R2880" s="5"/>
      <c r="S2880" s="5"/>
      <c r="T2880" s="5"/>
      <c r="U2880" s="6">
        <v>45627</v>
      </c>
      <c r="V2880" s="5"/>
      <c r="W2880" s="4" t="s">
        <v>1329</v>
      </c>
      <c r="X2880" s="5"/>
      <c r="Y2880" s="5"/>
      <c r="Z2880" s="5"/>
      <c r="AA2880" s="4" t="s">
        <v>4366</v>
      </c>
      <c r="AB2880" s="5"/>
      <c r="AC2880" s="5"/>
      <c r="AD2880" s="5"/>
      <c r="AE2880" s="5"/>
      <c r="AF2880" s="5"/>
      <c r="AG2880" s="5"/>
      <c r="AH2880" s="5"/>
      <c r="AI2880" s="5"/>
      <c r="AJ2880" s="5"/>
      <c r="AK2880" s="5"/>
      <c r="AL2880" s="5"/>
      <c r="AM2880" s="5"/>
      <c r="AN2880" s="5"/>
      <c r="AO2880" s="5"/>
      <c r="AP2880" s="5" t="s">
        <v>12477</v>
      </c>
      <c r="AQ2880" s="4" t="s">
        <v>1351</v>
      </c>
      <c r="AR2880" s="5" t="s">
        <v>12478</v>
      </c>
      <c r="AS2880" s="4" t="s">
        <v>1651</v>
      </c>
      <c r="AT2880" s="5" t="s">
        <v>1652</v>
      </c>
      <c r="AU2880" s="5" t="s">
        <v>41</v>
      </c>
      <c r="AV2880" s="4" t="s">
        <v>1653</v>
      </c>
      <c r="AW2880" s="5" t="s">
        <v>35</v>
      </c>
      <c r="AX2880" s="5" t="s">
        <v>2518</v>
      </c>
      <c r="AY2880" s="5" t="s">
        <v>2519</v>
      </c>
      <c r="AZ2880" s="5" t="s">
        <v>11</v>
      </c>
      <c r="BA2880" s="4" t="s">
        <v>2520</v>
      </c>
      <c r="BB2880" s="5" t="s">
        <v>2521</v>
      </c>
      <c r="BC2880" s="4" t="s">
        <v>5893</v>
      </c>
      <c r="BD2880" s="5" t="s">
        <v>5896</v>
      </c>
      <c r="BE2880" s="5" t="s">
        <v>25</v>
      </c>
      <c r="BF2880" s="5" t="s">
        <v>1333</v>
      </c>
      <c r="BG2880" s="4" t="s">
        <v>5897</v>
      </c>
      <c r="BH2880" s="5" t="s">
        <v>1343</v>
      </c>
    </row>
    <row r="2881" spans="1:60" x14ac:dyDescent="0.25">
      <c r="A2881">
        <f t="shared" si="236"/>
        <v>96336</v>
      </c>
      <c r="B2881">
        <f t="shared" si="237"/>
        <v>50100252</v>
      </c>
      <c r="C2881" t="str">
        <f t="shared" si="238"/>
        <v>CC</v>
      </c>
      <c r="D2881" t="str">
        <f t="shared" si="235"/>
        <v>REGION ILE DE FRANCE NORD</v>
      </c>
      <c r="E2881" s="12" t="str">
        <f t="shared" si="239"/>
        <v>TERRAIN</v>
      </c>
      <c r="F2881" s="4" t="s">
        <v>10586</v>
      </c>
      <c r="G2881" s="4" t="s">
        <v>10587</v>
      </c>
      <c r="H2881" s="5">
        <v>2</v>
      </c>
      <c r="I2881" s="5" t="s">
        <v>6943</v>
      </c>
      <c r="J2881" s="5"/>
      <c r="K2881" s="5"/>
      <c r="L2881" s="5"/>
      <c r="M2881" s="5" t="s">
        <v>1343</v>
      </c>
      <c r="N2881" s="5"/>
      <c r="O2881" s="5"/>
      <c r="P2881" s="5"/>
      <c r="Q2881" s="5"/>
      <c r="R2881" s="5"/>
      <c r="S2881" s="5"/>
      <c r="T2881" s="5"/>
      <c r="U2881" s="6">
        <v>45627</v>
      </c>
      <c r="V2881" s="5"/>
      <c r="W2881" s="4" t="s">
        <v>1329</v>
      </c>
      <c r="X2881" s="5"/>
      <c r="Y2881" s="5"/>
      <c r="Z2881" s="5"/>
      <c r="AA2881" s="4" t="s">
        <v>7462</v>
      </c>
      <c r="AB2881" s="5"/>
      <c r="AC2881" s="5"/>
      <c r="AD2881" s="5"/>
      <c r="AE2881" s="5"/>
      <c r="AF2881" s="5"/>
      <c r="AG2881" s="5"/>
      <c r="AH2881" s="5"/>
      <c r="AI2881" s="5"/>
      <c r="AJ2881" s="5"/>
      <c r="AK2881" s="5"/>
      <c r="AL2881" s="5"/>
      <c r="AM2881" s="5"/>
      <c r="AN2881" s="5"/>
      <c r="AO2881" s="5"/>
      <c r="AP2881" s="5" t="s">
        <v>12477</v>
      </c>
      <c r="AQ2881" s="4" t="s">
        <v>1351</v>
      </c>
      <c r="AR2881" s="5" t="s">
        <v>12478</v>
      </c>
      <c r="AS2881" s="4" t="s">
        <v>1651</v>
      </c>
      <c r="AT2881" s="5" t="s">
        <v>1652</v>
      </c>
      <c r="AU2881" s="5" t="s">
        <v>41</v>
      </c>
      <c r="AV2881" s="4" t="s">
        <v>1653</v>
      </c>
      <c r="AW2881" s="5" t="s">
        <v>35</v>
      </c>
      <c r="AX2881" s="5" t="s">
        <v>2697</v>
      </c>
      <c r="AY2881" s="5" t="s">
        <v>2698</v>
      </c>
      <c r="AZ2881" s="5" t="s">
        <v>11</v>
      </c>
      <c r="BA2881" s="4" t="s">
        <v>2699</v>
      </c>
      <c r="BB2881" s="5" t="s">
        <v>2700</v>
      </c>
      <c r="BC2881" s="4"/>
      <c r="BD2881" s="5"/>
      <c r="BE2881" s="5"/>
      <c r="BF2881" s="5"/>
      <c r="BG2881" s="4" t="s">
        <v>10587</v>
      </c>
      <c r="BH2881" s="5" t="s">
        <v>1343</v>
      </c>
    </row>
    <row r="2882" spans="1:60" x14ac:dyDescent="0.25">
      <c r="A2882">
        <f t="shared" si="236"/>
        <v>96328</v>
      </c>
      <c r="B2882">
        <f t="shared" si="237"/>
        <v>50100251</v>
      </c>
      <c r="C2882" t="str">
        <f t="shared" si="238"/>
        <v>CC</v>
      </c>
      <c r="D2882" t="str">
        <f t="shared" si="235"/>
        <v>REGION ILE DE FRANCE NORD</v>
      </c>
      <c r="E2882" s="12" t="str">
        <f t="shared" si="239"/>
        <v>TERRAIN</v>
      </c>
      <c r="F2882" s="4" t="s">
        <v>10588</v>
      </c>
      <c r="G2882" s="4" t="s">
        <v>5038</v>
      </c>
      <c r="H2882" s="5">
        <v>2</v>
      </c>
      <c r="I2882" s="5" t="s">
        <v>6943</v>
      </c>
      <c r="J2882" s="5"/>
      <c r="K2882" s="5"/>
      <c r="L2882" s="5"/>
      <c r="M2882" s="5" t="s">
        <v>1343</v>
      </c>
      <c r="N2882" s="5"/>
      <c r="O2882" s="5"/>
      <c r="P2882" s="5"/>
      <c r="Q2882" s="5"/>
      <c r="R2882" s="5"/>
      <c r="S2882" s="5"/>
      <c r="T2882" s="5"/>
      <c r="U2882" s="6">
        <v>45627</v>
      </c>
      <c r="V2882" s="5"/>
      <c r="W2882" s="4" t="s">
        <v>1329</v>
      </c>
      <c r="X2882" s="5"/>
      <c r="Y2882" s="5"/>
      <c r="Z2882" s="5"/>
      <c r="AA2882" s="4" t="s">
        <v>5035</v>
      </c>
      <c r="AB2882" s="5"/>
      <c r="AC2882" s="5"/>
      <c r="AD2882" s="5"/>
      <c r="AE2882" s="5"/>
      <c r="AF2882" s="5"/>
      <c r="AG2882" s="5"/>
      <c r="AH2882" s="5"/>
      <c r="AI2882" s="5"/>
      <c r="AJ2882" s="5"/>
      <c r="AK2882" s="5"/>
      <c r="AL2882" s="5"/>
      <c r="AM2882" s="5"/>
      <c r="AN2882" s="5"/>
      <c r="AO2882" s="5"/>
      <c r="AP2882" s="5" t="s">
        <v>12477</v>
      </c>
      <c r="AQ2882" s="4" t="s">
        <v>1351</v>
      </c>
      <c r="AR2882" s="5" t="s">
        <v>12478</v>
      </c>
      <c r="AS2882" s="4" t="s">
        <v>1651</v>
      </c>
      <c r="AT2882" s="5" t="s">
        <v>1652</v>
      </c>
      <c r="AU2882" s="5" t="s">
        <v>41</v>
      </c>
      <c r="AV2882" s="4" t="s">
        <v>1653</v>
      </c>
      <c r="AW2882" s="5" t="s">
        <v>35</v>
      </c>
      <c r="AX2882" s="5" t="s">
        <v>2518</v>
      </c>
      <c r="AY2882" s="5" t="s">
        <v>2519</v>
      </c>
      <c r="AZ2882" s="5" t="s">
        <v>11</v>
      </c>
      <c r="BA2882" s="4" t="s">
        <v>2520</v>
      </c>
      <c r="BB2882" s="5" t="s">
        <v>2521</v>
      </c>
      <c r="BC2882" s="4" t="s">
        <v>5034</v>
      </c>
      <c r="BD2882" s="5" t="s">
        <v>5037</v>
      </c>
      <c r="BE2882" s="5" t="s">
        <v>260</v>
      </c>
      <c r="BF2882" s="5" t="s">
        <v>1333</v>
      </c>
      <c r="BG2882" s="4" t="s">
        <v>5038</v>
      </c>
      <c r="BH2882" s="5" t="s">
        <v>1343</v>
      </c>
    </row>
    <row r="2883" spans="1:60" x14ac:dyDescent="0.25">
      <c r="A2883">
        <f t="shared" si="236"/>
        <v>96324</v>
      </c>
      <c r="B2883">
        <f t="shared" si="237"/>
        <v>50100250</v>
      </c>
      <c r="C2883" t="str">
        <f t="shared" si="238"/>
        <v>CC</v>
      </c>
      <c r="D2883" t="str">
        <f t="shared" ref="D2883:D2946" si="240">AR2883</f>
        <v>REGION ILE DE FRANCE NORD</v>
      </c>
      <c r="E2883" s="12" t="str">
        <f t="shared" si="239"/>
        <v>TERRAIN</v>
      </c>
      <c r="F2883" s="4" t="s">
        <v>10589</v>
      </c>
      <c r="G2883" s="4" t="s">
        <v>6772</v>
      </c>
      <c r="H2883" s="5">
        <v>2</v>
      </c>
      <c r="I2883" s="5" t="s">
        <v>6943</v>
      </c>
      <c r="J2883" s="5"/>
      <c r="K2883" s="5"/>
      <c r="L2883" s="5"/>
      <c r="M2883" s="5" t="s">
        <v>1343</v>
      </c>
      <c r="N2883" s="5"/>
      <c r="O2883" s="5"/>
      <c r="P2883" s="5"/>
      <c r="Q2883" s="5"/>
      <c r="R2883" s="5"/>
      <c r="S2883" s="5"/>
      <c r="T2883" s="5"/>
      <c r="U2883" s="6">
        <v>45627</v>
      </c>
      <c r="V2883" s="5"/>
      <c r="W2883" s="4" t="s">
        <v>1329</v>
      </c>
      <c r="X2883" s="5"/>
      <c r="Y2883" s="5"/>
      <c r="Z2883" s="5"/>
      <c r="AA2883" s="4" t="s">
        <v>5162</v>
      </c>
      <c r="AB2883" s="5"/>
      <c r="AC2883" s="5"/>
      <c r="AD2883" s="5"/>
      <c r="AE2883" s="5"/>
      <c r="AF2883" s="5"/>
      <c r="AG2883" s="5"/>
      <c r="AH2883" s="5"/>
      <c r="AI2883" s="5"/>
      <c r="AJ2883" s="5"/>
      <c r="AK2883" s="5"/>
      <c r="AL2883" s="5"/>
      <c r="AM2883" s="5"/>
      <c r="AN2883" s="5"/>
      <c r="AO2883" s="5"/>
      <c r="AP2883" s="5" t="s">
        <v>12477</v>
      </c>
      <c r="AQ2883" s="4" t="s">
        <v>1351</v>
      </c>
      <c r="AR2883" s="5" t="s">
        <v>12478</v>
      </c>
      <c r="AS2883" s="4" t="s">
        <v>1651</v>
      </c>
      <c r="AT2883" s="5" t="s">
        <v>1652</v>
      </c>
      <c r="AU2883" s="5" t="s">
        <v>41</v>
      </c>
      <c r="AV2883" s="4" t="s">
        <v>1653</v>
      </c>
      <c r="AW2883" s="5" t="s">
        <v>35</v>
      </c>
      <c r="AX2883" s="5" t="s">
        <v>2697</v>
      </c>
      <c r="AY2883" s="5" t="s">
        <v>2698</v>
      </c>
      <c r="AZ2883" s="5" t="s">
        <v>11</v>
      </c>
      <c r="BA2883" s="4" t="s">
        <v>2699</v>
      </c>
      <c r="BB2883" s="5" t="s">
        <v>2700</v>
      </c>
      <c r="BC2883" s="5" t="s">
        <v>6769</v>
      </c>
      <c r="BD2883" s="5" t="s">
        <v>6771</v>
      </c>
      <c r="BE2883" s="5" t="s">
        <v>25</v>
      </c>
      <c r="BF2883" s="5" t="s">
        <v>1333</v>
      </c>
      <c r="BG2883" s="4" t="s">
        <v>6772</v>
      </c>
      <c r="BH2883" s="5" t="s">
        <v>1343</v>
      </c>
    </row>
    <row r="2884" spans="1:60" x14ac:dyDescent="0.25">
      <c r="A2884">
        <f t="shared" si="236"/>
        <v>96317</v>
      </c>
      <c r="B2884">
        <f t="shared" si="237"/>
        <v>50100249</v>
      </c>
      <c r="C2884" t="str">
        <f t="shared" si="238"/>
        <v>CC</v>
      </c>
      <c r="D2884" t="str">
        <f t="shared" si="240"/>
        <v>REGION ILE DE FRANCE NORD</v>
      </c>
      <c r="E2884" s="12" t="str">
        <f t="shared" si="239"/>
        <v>TERRAIN</v>
      </c>
      <c r="F2884" s="4" t="s">
        <v>10590</v>
      </c>
      <c r="G2884" s="4" t="s">
        <v>3964</v>
      </c>
      <c r="H2884" s="5">
        <v>2</v>
      </c>
      <c r="I2884" s="5" t="s">
        <v>6943</v>
      </c>
      <c r="J2884" s="5"/>
      <c r="K2884" s="5"/>
      <c r="L2884" s="5"/>
      <c r="M2884" s="5" t="s">
        <v>1343</v>
      </c>
      <c r="N2884" s="5"/>
      <c r="O2884" s="5"/>
      <c r="P2884" s="5"/>
      <c r="Q2884" s="5"/>
      <c r="R2884" s="5"/>
      <c r="S2884" s="5"/>
      <c r="T2884" s="5"/>
      <c r="U2884" s="6">
        <v>45627</v>
      </c>
      <c r="V2884" s="5"/>
      <c r="W2884" s="4" t="s">
        <v>1329</v>
      </c>
      <c r="X2884" s="5"/>
      <c r="Y2884" s="5"/>
      <c r="Z2884" s="5"/>
      <c r="AA2884" s="4" t="s">
        <v>3961</v>
      </c>
      <c r="AB2884" s="5"/>
      <c r="AC2884" s="5"/>
      <c r="AD2884" s="5"/>
      <c r="AE2884" s="5"/>
      <c r="AF2884" s="5"/>
      <c r="AG2884" s="5"/>
      <c r="AH2884" s="5"/>
      <c r="AI2884" s="5"/>
      <c r="AJ2884" s="5"/>
      <c r="AK2884" s="5"/>
      <c r="AL2884" s="5"/>
      <c r="AM2884" s="5"/>
      <c r="AN2884" s="5"/>
      <c r="AO2884" s="5"/>
      <c r="AP2884" s="5" t="s">
        <v>12477</v>
      </c>
      <c r="AQ2884" s="4" t="s">
        <v>1351</v>
      </c>
      <c r="AR2884" s="5" t="s">
        <v>12478</v>
      </c>
      <c r="AS2884" s="4" t="s">
        <v>1651</v>
      </c>
      <c r="AT2884" s="5" t="s">
        <v>1652</v>
      </c>
      <c r="AU2884" s="5" t="s">
        <v>41</v>
      </c>
      <c r="AV2884" s="4" t="s">
        <v>1653</v>
      </c>
      <c r="AW2884" s="5" t="s">
        <v>35</v>
      </c>
      <c r="AX2884" s="5" t="s">
        <v>2697</v>
      </c>
      <c r="AY2884" s="5" t="s">
        <v>2698</v>
      </c>
      <c r="AZ2884" s="5" t="s">
        <v>11</v>
      </c>
      <c r="BA2884" s="4" t="s">
        <v>2699</v>
      </c>
      <c r="BB2884" s="5" t="s">
        <v>2700</v>
      </c>
      <c r="BC2884" s="5" t="s">
        <v>3959</v>
      </c>
      <c r="BD2884" s="5" t="s">
        <v>3963</v>
      </c>
      <c r="BE2884" s="5" t="s">
        <v>25</v>
      </c>
      <c r="BF2884" s="5" t="s">
        <v>1333</v>
      </c>
      <c r="BG2884" s="4" t="s">
        <v>3964</v>
      </c>
      <c r="BH2884" s="5" t="s">
        <v>1343</v>
      </c>
    </row>
    <row r="2885" spans="1:60" x14ac:dyDescent="0.25">
      <c r="A2885">
        <f t="shared" si="236"/>
        <v>96311</v>
      </c>
      <c r="B2885">
        <f t="shared" si="237"/>
        <v>50100248</v>
      </c>
      <c r="C2885" t="str">
        <f t="shared" si="238"/>
        <v>CC</v>
      </c>
      <c r="D2885" t="str">
        <f t="shared" si="240"/>
        <v>REGION ILE DE FRANCE NORD</v>
      </c>
      <c r="E2885" s="12" t="str">
        <f t="shared" si="239"/>
        <v>TERRAIN</v>
      </c>
      <c r="F2885" s="4" t="s">
        <v>10591</v>
      </c>
      <c r="G2885" s="4" t="s">
        <v>10592</v>
      </c>
      <c r="H2885" s="5">
        <v>2</v>
      </c>
      <c r="I2885" s="5" t="s">
        <v>6943</v>
      </c>
      <c r="J2885" s="5"/>
      <c r="K2885" s="5"/>
      <c r="L2885" s="5"/>
      <c r="M2885" s="5" t="s">
        <v>1343</v>
      </c>
      <c r="N2885" s="5"/>
      <c r="O2885" s="5"/>
      <c r="P2885" s="5"/>
      <c r="Q2885" s="5"/>
      <c r="R2885" s="5"/>
      <c r="S2885" s="5"/>
      <c r="T2885" s="5"/>
      <c r="U2885" s="6">
        <v>45627</v>
      </c>
      <c r="V2885" s="5"/>
      <c r="W2885" s="4" t="s">
        <v>1329</v>
      </c>
      <c r="X2885" s="5"/>
      <c r="Y2885" s="5"/>
      <c r="Z2885" s="5"/>
      <c r="AA2885" s="4" t="s">
        <v>2382</v>
      </c>
      <c r="AB2885" s="5"/>
      <c r="AC2885" s="5"/>
      <c r="AD2885" s="5"/>
      <c r="AE2885" s="5"/>
      <c r="AF2885" s="5"/>
      <c r="AG2885" s="5"/>
      <c r="AH2885" s="5"/>
      <c r="AI2885" s="5"/>
      <c r="AJ2885" s="5"/>
      <c r="AK2885" s="5"/>
      <c r="AL2885" s="5"/>
      <c r="AM2885" s="5"/>
      <c r="AN2885" s="5"/>
      <c r="AO2885" s="5"/>
      <c r="AP2885" s="5" t="s">
        <v>12477</v>
      </c>
      <c r="AQ2885" s="4" t="s">
        <v>1351</v>
      </c>
      <c r="AR2885" s="5" t="s">
        <v>12478</v>
      </c>
      <c r="AS2885" s="5" t="s">
        <v>1651</v>
      </c>
      <c r="AT2885" s="5" t="s">
        <v>1652</v>
      </c>
      <c r="AU2885" s="5" t="s">
        <v>41</v>
      </c>
      <c r="AV2885" s="4" t="s">
        <v>1653</v>
      </c>
      <c r="AW2885" s="5" t="s">
        <v>35</v>
      </c>
      <c r="AX2885" s="5" t="s">
        <v>2697</v>
      </c>
      <c r="AY2885" s="5" t="s">
        <v>2698</v>
      </c>
      <c r="AZ2885" s="5" t="s">
        <v>11</v>
      </c>
      <c r="BA2885" s="4" t="s">
        <v>2699</v>
      </c>
      <c r="BB2885" s="5" t="s">
        <v>2700</v>
      </c>
      <c r="BC2885" s="5" t="s">
        <v>10593</v>
      </c>
      <c r="BD2885" s="5" t="s">
        <v>10594</v>
      </c>
      <c r="BE2885" s="5" t="s">
        <v>245</v>
      </c>
      <c r="BF2885" s="5" t="s">
        <v>1333</v>
      </c>
      <c r="BG2885" s="4" t="s">
        <v>10592</v>
      </c>
      <c r="BH2885" s="5" t="s">
        <v>1343</v>
      </c>
    </row>
    <row r="2886" spans="1:60" x14ac:dyDescent="0.25">
      <c r="A2886">
        <f t="shared" si="236"/>
        <v>96304</v>
      </c>
      <c r="B2886">
        <f t="shared" si="237"/>
        <v>50100247</v>
      </c>
      <c r="C2886" t="str">
        <f t="shared" si="238"/>
        <v>CC</v>
      </c>
      <c r="D2886" t="str">
        <f t="shared" si="240"/>
        <v>REGION ILE DE FRANCE NORD</v>
      </c>
      <c r="E2886" s="12" t="str">
        <f t="shared" si="239"/>
        <v>TERRAIN</v>
      </c>
      <c r="F2886" s="4" t="s">
        <v>10595</v>
      </c>
      <c r="G2886" s="4" t="s">
        <v>10596</v>
      </c>
      <c r="H2886" s="5">
        <v>2</v>
      </c>
      <c r="I2886" s="5" t="s">
        <v>6943</v>
      </c>
      <c r="J2886" s="5"/>
      <c r="K2886" s="5"/>
      <c r="L2886" s="5"/>
      <c r="M2886" s="5" t="s">
        <v>1343</v>
      </c>
      <c r="N2886" s="5"/>
      <c r="O2886" s="5"/>
      <c r="P2886" s="5"/>
      <c r="Q2886" s="5"/>
      <c r="R2886" s="5"/>
      <c r="S2886" s="5"/>
      <c r="T2886" s="5"/>
      <c r="U2886" s="6">
        <v>45627</v>
      </c>
      <c r="V2886" s="5"/>
      <c r="W2886" s="4" t="s">
        <v>1329</v>
      </c>
      <c r="X2886" s="5"/>
      <c r="Y2886" s="5"/>
      <c r="Z2886" s="5"/>
      <c r="AA2886" s="4" t="s">
        <v>10051</v>
      </c>
      <c r="AB2886" s="5"/>
      <c r="AC2886" s="5"/>
      <c r="AD2886" s="5"/>
      <c r="AE2886" s="5"/>
      <c r="AF2886" s="5"/>
      <c r="AG2886" s="5"/>
      <c r="AH2886" s="5"/>
      <c r="AI2886" s="5"/>
      <c r="AJ2886" s="5"/>
      <c r="AK2886" s="5"/>
      <c r="AL2886" s="5"/>
      <c r="AM2886" s="5"/>
      <c r="AN2886" s="5"/>
      <c r="AO2886" s="5"/>
      <c r="AP2886" s="5" t="s">
        <v>12477</v>
      </c>
      <c r="AQ2886" s="5" t="s">
        <v>1351</v>
      </c>
      <c r="AR2886" s="5" t="s">
        <v>12478</v>
      </c>
      <c r="AS2886" s="5" t="s">
        <v>1651</v>
      </c>
      <c r="AT2886" s="5" t="s">
        <v>1652</v>
      </c>
      <c r="AU2886" s="5" t="s">
        <v>41</v>
      </c>
      <c r="AV2886" s="4" t="s">
        <v>1653</v>
      </c>
      <c r="AW2886" s="5" t="s">
        <v>35</v>
      </c>
      <c r="AX2886" s="5" t="s">
        <v>2697</v>
      </c>
      <c r="AY2886" s="5" t="s">
        <v>2698</v>
      </c>
      <c r="AZ2886" s="5" t="s">
        <v>11</v>
      </c>
      <c r="BA2886" s="4" t="s">
        <v>2699</v>
      </c>
      <c r="BB2886" s="5" t="s">
        <v>2700</v>
      </c>
      <c r="BC2886" s="5" t="s">
        <v>10597</v>
      </c>
      <c r="BD2886" s="5" t="s">
        <v>10598</v>
      </c>
      <c r="BE2886" s="5" t="s">
        <v>25</v>
      </c>
      <c r="BF2886" s="5" t="s">
        <v>1333</v>
      </c>
      <c r="BG2886" s="4" t="s">
        <v>10596</v>
      </c>
      <c r="BH2886" s="5" t="s">
        <v>1343</v>
      </c>
    </row>
    <row r="2887" spans="1:60" x14ac:dyDescent="0.25">
      <c r="A2887">
        <f t="shared" si="236"/>
        <v>96301</v>
      </c>
      <c r="B2887">
        <f t="shared" si="237"/>
        <v>50100245</v>
      </c>
      <c r="C2887" t="str">
        <f t="shared" si="238"/>
        <v>CC</v>
      </c>
      <c r="D2887" t="str">
        <f t="shared" si="240"/>
        <v>REGION GRAND OUEST</v>
      </c>
      <c r="E2887" s="12" t="str">
        <f t="shared" si="239"/>
        <v>TERRAIN</v>
      </c>
      <c r="F2887" s="4" t="s">
        <v>10599</v>
      </c>
      <c r="G2887" s="4" t="s">
        <v>5347</v>
      </c>
      <c r="H2887" s="5">
        <v>2</v>
      </c>
      <c r="I2887" s="5" t="s">
        <v>6943</v>
      </c>
      <c r="J2887" s="5"/>
      <c r="K2887" s="5"/>
      <c r="L2887" s="5"/>
      <c r="M2887" s="5" t="s">
        <v>1343</v>
      </c>
      <c r="N2887" s="5"/>
      <c r="O2887" s="5"/>
      <c r="P2887" s="5"/>
      <c r="Q2887" s="5"/>
      <c r="R2887" s="5"/>
      <c r="S2887" s="5"/>
      <c r="T2887" s="5"/>
      <c r="U2887" s="6">
        <v>45566</v>
      </c>
      <c r="V2887" s="5"/>
      <c r="W2887" s="4" t="s">
        <v>1329</v>
      </c>
      <c r="X2887" s="5"/>
      <c r="Y2887" s="5"/>
      <c r="Z2887" s="5"/>
      <c r="AA2887" s="4" t="s">
        <v>5344</v>
      </c>
      <c r="AB2887" s="5"/>
      <c r="AC2887" s="5"/>
      <c r="AD2887" s="5"/>
      <c r="AE2887" s="5"/>
      <c r="AF2887" s="5"/>
      <c r="AG2887" s="5"/>
      <c r="AH2887" s="5"/>
      <c r="AI2887" s="5"/>
      <c r="AJ2887" s="5"/>
      <c r="AK2887" s="5"/>
      <c r="AL2887" s="5"/>
      <c r="AM2887" s="5"/>
      <c r="AN2887" s="5"/>
      <c r="AO2887" s="5"/>
      <c r="AP2887" s="5" t="s">
        <v>1413</v>
      </c>
      <c r="AQ2887" s="5" t="s">
        <v>1414</v>
      </c>
      <c r="AR2887" s="5" t="s">
        <v>19</v>
      </c>
      <c r="AS2887" s="5" t="s">
        <v>1507</v>
      </c>
      <c r="AT2887" s="5" t="s">
        <v>1508</v>
      </c>
      <c r="AU2887" s="5" t="s">
        <v>41</v>
      </c>
      <c r="AV2887" s="4" t="s">
        <v>1509</v>
      </c>
      <c r="AW2887" s="5" t="s">
        <v>375</v>
      </c>
      <c r="AX2887" s="5" t="s">
        <v>2035</v>
      </c>
      <c r="AY2887" s="5" t="s">
        <v>2036</v>
      </c>
      <c r="AZ2887" s="5" t="s">
        <v>11</v>
      </c>
      <c r="BA2887" s="4" t="s">
        <v>2037</v>
      </c>
      <c r="BB2887" s="5" t="s">
        <v>2038</v>
      </c>
      <c r="BC2887" s="5" t="s">
        <v>5341</v>
      </c>
      <c r="BD2887" s="5" t="s">
        <v>5346</v>
      </c>
      <c r="BE2887" s="5" t="s">
        <v>71</v>
      </c>
      <c r="BF2887" s="5" t="s">
        <v>1333</v>
      </c>
      <c r="BG2887" s="4" t="s">
        <v>5347</v>
      </c>
      <c r="BH2887" s="5" t="s">
        <v>1343</v>
      </c>
    </row>
    <row r="2888" spans="1:60" x14ac:dyDescent="0.25">
      <c r="A2888">
        <f t="shared" si="236"/>
        <v>96299</v>
      </c>
      <c r="B2888">
        <f t="shared" si="237"/>
        <v>50100244</v>
      </c>
      <c r="C2888" t="str">
        <f t="shared" si="238"/>
        <v>CC</v>
      </c>
      <c r="D2888" t="str">
        <f t="shared" si="240"/>
        <v>REGION GRAND OUEST</v>
      </c>
      <c r="E2888" s="12" t="str">
        <f t="shared" si="239"/>
        <v>TERRAIN</v>
      </c>
      <c r="F2888" s="4" t="s">
        <v>10600</v>
      </c>
      <c r="G2888" s="4" t="s">
        <v>4853</v>
      </c>
      <c r="H2888" s="5">
        <v>2</v>
      </c>
      <c r="I2888" s="5" t="s">
        <v>6943</v>
      </c>
      <c r="J2888" s="5"/>
      <c r="K2888" s="5"/>
      <c r="L2888" s="5"/>
      <c r="M2888" s="5" t="s">
        <v>1343</v>
      </c>
      <c r="N2888" s="5"/>
      <c r="O2888" s="5"/>
      <c r="P2888" s="5"/>
      <c r="Q2888" s="5"/>
      <c r="R2888" s="5"/>
      <c r="S2888" s="5"/>
      <c r="T2888" s="5"/>
      <c r="U2888" s="6">
        <v>45566</v>
      </c>
      <c r="V2888" s="5"/>
      <c r="W2888" s="4" t="s">
        <v>1329</v>
      </c>
      <c r="X2888" s="5"/>
      <c r="Y2888" s="5"/>
      <c r="Z2888" s="5"/>
      <c r="AA2888" s="4" t="s">
        <v>4743</v>
      </c>
      <c r="AB2888" s="5"/>
      <c r="AC2888" s="5"/>
      <c r="AD2888" s="5"/>
      <c r="AE2888" s="5"/>
      <c r="AF2888" s="5"/>
      <c r="AG2888" s="5"/>
      <c r="AH2888" s="5"/>
      <c r="AI2888" s="5"/>
      <c r="AJ2888" s="5"/>
      <c r="AK2888" s="5"/>
      <c r="AL2888" s="5"/>
      <c r="AM2888" s="5"/>
      <c r="AN2888" s="5"/>
      <c r="AO2888" s="5"/>
      <c r="AP2888" s="5" t="s">
        <v>1413</v>
      </c>
      <c r="AQ2888" s="4" t="s">
        <v>1414</v>
      </c>
      <c r="AR2888" s="5" t="s">
        <v>19</v>
      </c>
      <c r="AS2888" s="4" t="s">
        <v>1507</v>
      </c>
      <c r="AT2888" s="5" t="s">
        <v>1508</v>
      </c>
      <c r="AU2888" s="5" t="s">
        <v>41</v>
      </c>
      <c r="AV2888" s="4" t="s">
        <v>1509</v>
      </c>
      <c r="AW2888" s="5" t="s">
        <v>375</v>
      </c>
      <c r="AX2888" s="5" t="s">
        <v>2035</v>
      </c>
      <c r="AY2888" s="5" t="s">
        <v>2036</v>
      </c>
      <c r="AZ2888" s="5" t="s">
        <v>11</v>
      </c>
      <c r="BA2888" s="4" t="s">
        <v>2037</v>
      </c>
      <c r="BB2888" s="5" t="s">
        <v>2038</v>
      </c>
      <c r="BC2888" s="4" t="s">
        <v>4848</v>
      </c>
      <c r="BD2888" s="5" t="s">
        <v>4852</v>
      </c>
      <c r="BE2888" s="5" t="s">
        <v>16</v>
      </c>
      <c r="BF2888" s="5" t="s">
        <v>1333</v>
      </c>
      <c r="BG2888" s="4" t="s">
        <v>4853</v>
      </c>
      <c r="BH2888" s="5" t="s">
        <v>1343</v>
      </c>
    </row>
    <row r="2889" spans="1:60" x14ac:dyDescent="0.25">
      <c r="A2889">
        <f t="shared" si="236"/>
        <v>96298</v>
      </c>
      <c r="B2889">
        <f t="shared" si="237"/>
        <v>50100243</v>
      </c>
      <c r="C2889" t="str">
        <f t="shared" si="238"/>
        <v>CC</v>
      </c>
      <c r="D2889" t="str">
        <f t="shared" si="240"/>
        <v>REGION ILE DE FRANCE NORD</v>
      </c>
      <c r="E2889" s="12" t="str">
        <f t="shared" si="239"/>
        <v>TERRAIN</v>
      </c>
      <c r="F2889" s="4" t="s">
        <v>10601</v>
      </c>
      <c r="G2889" s="4" t="s">
        <v>5335</v>
      </c>
      <c r="H2889" s="5">
        <v>2</v>
      </c>
      <c r="I2889" s="5" t="s">
        <v>6943</v>
      </c>
      <c r="J2889" s="5"/>
      <c r="K2889" s="5"/>
      <c r="L2889" s="5"/>
      <c r="M2889" s="5" t="s">
        <v>1343</v>
      </c>
      <c r="N2889" s="5"/>
      <c r="O2889" s="5"/>
      <c r="P2889" s="5"/>
      <c r="Q2889" s="5"/>
      <c r="R2889" s="5"/>
      <c r="S2889" s="5"/>
      <c r="T2889" s="5"/>
      <c r="U2889" s="6">
        <v>45627</v>
      </c>
      <c r="V2889" s="5"/>
      <c r="W2889" s="4" t="s">
        <v>1329</v>
      </c>
      <c r="X2889" s="5"/>
      <c r="Y2889" s="5"/>
      <c r="Z2889" s="5"/>
      <c r="AA2889" s="4" t="s">
        <v>2546</v>
      </c>
      <c r="AB2889" s="5"/>
      <c r="AC2889" s="5"/>
      <c r="AD2889" s="5"/>
      <c r="AE2889" s="5"/>
      <c r="AF2889" s="5"/>
      <c r="AG2889" s="5"/>
      <c r="AH2889" s="5"/>
      <c r="AI2889" s="5"/>
      <c r="AJ2889" s="5"/>
      <c r="AK2889" s="5"/>
      <c r="AL2889" s="5"/>
      <c r="AM2889" s="5"/>
      <c r="AN2889" s="5"/>
      <c r="AO2889" s="5"/>
      <c r="AP2889" s="5" t="s">
        <v>12477</v>
      </c>
      <c r="AQ2889" s="4" t="s">
        <v>1351</v>
      </c>
      <c r="AR2889" s="5" t="s">
        <v>12478</v>
      </c>
      <c r="AS2889" s="4" t="s">
        <v>1898</v>
      </c>
      <c r="AT2889" s="5" t="s">
        <v>1899</v>
      </c>
      <c r="AU2889" s="5" t="s">
        <v>41</v>
      </c>
      <c r="AV2889" s="4" t="s">
        <v>1900</v>
      </c>
      <c r="AW2889" s="5" t="s">
        <v>30</v>
      </c>
      <c r="AX2889" s="5" t="s">
        <v>3793</v>
      </c>
      <c r="AY2889" s="5" t="s">
        <v>3794</v>
      </c>
      <c r="AZ2889" s="5" t="s">
        <v>11</v>
      </c>
      <c r="BA2889" s="4" t="s">
        <v>3795</v>
      </c>
      <c r="BB2889" s="5" t="s">
        <v>3796</v>
      </c>
      <c r="BC2889" s="4" t="s">
        <v>5332</v>
      </c>
      <c r="BD2889" s="5" t="s">
        <v>5334</v>
      </c>
      <c r="BE2889" s="5" t="s">
        <v>3</v>
      </c>
      <c r="BF2889" s="5" t="s">
        <v>1333</v>
      </c>
      <c r="BG2889" s="4" t="s">
        <v>5335</v>
      </c>
      <c r="BH2889" s="5" t="s">
        <v>1343</v>
      </c>
    </row>
    <row r="2890" spans="1:60" x14ac:dyDescent="0.25">
      <c r="A2890">
        <f t="shared" si="236"/>
        <v>96297</v>
      </c>
      <c r="B2890">
        <f t="shared" si="237"/>
        <v>50100242</v>
      </c>
      <c r="C2890" t="str">
        <f t="shared" si="238"/>
        <v>CC</v>
      </c>
      <c r="D2890" t="str">
        <f t="shared" si="240"/>
        <v>REGION ILE DE FRANCE NORD</v>
      </c>
      <c r="E2890" s="12" t="str">
        <f t="shared" si="239"/>
        <v>TERRAIN</v>
      </c>
      <c r="F2890" s="4" t="s">
        <v>10602</v>
      </c>
      <c r="G2890" s="4" t="s">
        <v>3798</v>
      </c>
      <c r="H2890" s="5">
        <v>2</v>
      </c>
      <c r="I2890" s="5" t="s">
        <v>6943</v>
      </c>
      <c r="J2890" s="5"/>
      <c r="K2890" s="5"/>
      <c r="L2890" s="5"/>
      <c r="M2890" s="5" t="s">
        <v>1343</v>
      </c>
      <c r="N2890" s="5"/>
      <c r="O2890" s="5"/>
      <c r="P2890" s="5"/>
      <c r="Q2890" s="5"/>
      <c r="R2890" s="5"/>
      <c r="S2890" s="5"/>
      <c r="T2890" s="5"/>
      <c r="U2890" s="6">
        <v>45627</v>
      </c>
      <c r="V2890" s="5"/>
      <c r="W2890" s="4" t="s">
        <v>1329</v>
      </c>
      <c r="X2890" s="5"/>
      <c r="Y2890" s="5"/>
      <c r="Z2890" s="5"/>
      <c r="AA2890" s="4" t="s">
        <v>1727</v>
      </c>
      <c r="AB2890" s="5"/>
      <c r="AC2890" s="5"/>
      <c r="AD2890" s="5"/>
      <c r="AE2890" s="5"/>
      <c r="AF2890" s="5"/>
      <c r="AG2890" s="5"/>
      <c r="AH2890" s="5"/>
      <c r="AI2890" s="5"/>
      <c r="AJ2890" s="5"/>
      <c r="AK2890" s="5"/>
      <c r="AL2890" s="5"/>
      <c r="AM2890" s="5"/>
      <c r="AN2890" s="5"/>
      <c r="AO2890" s="5"/>
      <c r="AP2890" s="5" t="s">
        <v>12477</v>
      </c>
      <c r="AQ2890" s="4" t="s">
        <v>1351</v>
      </c>
      <c r="AR2890" s="5" t="s">
        <v>12478</v>
      </c>
      <c r="AS2890" s="4" t="s">
        <v>1898</v>
      </c>
      <c r="AT2890" s="5" t="s">
        <v>1899</v>
      </c>
      <c r="AU2890" s="5" t="s">
        <v>41</v>
      </c>
      <c r="AV2890" s="4" t="s">
        <v>1900</v>
      </c>
      <c r="AW2890" s="5" t="s">
        <v>30</v>
      </c>
      <c r="AX2890" s="5" t="s">
        <v>3793</v>
      </c>
      <c r="AY2890" s="5" t="s">
        <v>3794</v>
      </c>
      <c r="AZ2890" s="5" t="s">
        <v>11</v>
      </c>
      <c r="BA2890" s="4" t="s">
        <v>3795</v>
      </c>
      <c r="BB2890" s="5" t="s">
        <v>3796</v>
      </c>
      <c r="BC2890" s="5" t="s">
        <v>3791</v>
      </c>
      <c r="BD2890" s="5" t="s">
        <v>3797</v>
      </c>
      <c r="BE2890" s="5" t="s">
        <v>25</v>
      </c>
      <c r="BF2890" s="5" t="s">
        <v>1333</v>
      </c>
      <c r="BG2890" s="4" t="s">
        <v>3798</v>
      </c>
      <c r="BH2890" s="5" t="s">
        <v>1343</v>
      </c>
    </row>
    <row r="2891" spans="1:60" x14ac:dyDescent="0.25">
      <c r="A2891">
        <f t="shared" si="236"/>
        <v>96295</v>
      </c>
      <c r="B2891">
        <f t="shared" si="237"/>
        <v>50100241</v>
      </c>
      <c r="C2891" t="str">
        <f t="shared" si="238"/>
        <v>CC</v>
      </c>
      <c r="D2891" t="str">
        <f t="shared" si="240"/>
        <v>REGION ILE DE FRANCE NORD</v>
      </c>
      <c r="E2891" s="12" t="str">
        <f t="shared" si="239"/>
        <v>TERRAIN</v>
      </c>
      <c r="F2891" s="4" t="s">
        <v>10603</v>
      </c>
      <c r="G2891" s="4" t="s">
        <v>5187</v>
      </c>
      <c r="H2891" s="5">
        <v>2</v>
      </c>
      <c r="I2891" s="5" t="s">
        <v>6943</v>
      </c>
      <c r="J2891" s="5"/>
      <c r="K2891" s="5"/>
      <c r="L2891" s="5"/>
      <c r="M2891" s="5" t="s">
        <v>1343</v>
      </c>
      <c r="N2891" s="5"/>
      <c r="O2891" s="5"/>
      <c r="P2891" s="5"/>
      <c r="Q2891" s="5"/>
      <c r="R2891" s="5"/>
      <c r="S2891" s="5"/>
      <c r="T2891" s="5"/>
      <c r="U2891" s="6">
        <v>45627</v>
      </c>
      <c r="V2891" s="5"/>
      <c r="W2891" s="4" t="s">
        <v>1329</v>
      </c>
      <c r="X2891" s="5"/>
      <c r="Y2891" s="5"/>
      <c r="Z2891" s="5"/>
      <c r="AA2891" s="4" t="s">
        <v>5185</v>
      </c>
      <c r="AB2891" s="5"/>
      <c r="AC2891" s="5"/>
      <c r="AD2891" s="5"/>
      <c r="AE2891" s="5"/>
      <c r="AF2891" s="5"/>
      <c r="AG2891" s="5"/>
      <c r="AH2891" s="5"/>
      <c r="AI2891" s="5"/>
      <c r="AJ2891" s="5"/>
      <c r="AK2891" s="5"/>
      <c r="AL2891" s="5"/>
      <c r="AM2891" s="5"/>
      <c r="AN2891" s="5"/>
      <c r="AO2891" s="5"/>
      <c r="AP2891" s="5" t="s">
        <v>12477</v>
      </c>
      <c r="AQ2891" s="4" t="s">
        <v>1351</v>
      </c>
      <c r="AR2891" s="5" t="s">
        <v>12478</v>
      </c>
      <c r="AS2891" s="4" t="s">
        <v>1898</v>
      </c>
      <c r="AT2891" s="5" t="s">
        <v>1899</v>
      </c>
      <c r="AU2891" s="5" t="s">
        <v>41</v>
      </c>
      <c r="AV2891" s="4" t="s">
        <v>1900</v>
      </c>
      <c r="AW2891" s="5" t="s">
        <v>30</v>
      </c>
      <c r="AX2891" s="5" t="s">
        <v>3793</v>
      </c>
      <c r="AY2891" s="5" t="s">
        <v>3794</v>
      </c>
      <c r="AZ2891" s="5" t="s">
        <v>11</v>
      </c>
      <c r="BA2891" s="4" t="s">
        <v>3795</v>
      </c>
      <c r="BB2891" s="5" t="s">
        <v>3796</v>
      </c>
      <c r="BC2891" s="5" t="s">
        <v>5183</v>
      </c>
      <c r="BD2891" s="5" t="s">
        <v>5186</v>
      </c>
      <c r="BE2891" s="5" t="s">
        <v>25</v>
      </c>
      <c r="BF2891" s="5" t="s">
        <v>1333</v>
      </c>
      <c r="BG2891" s="4" t="s">
        <v>5187</v>
      </c>
      <c r="BH2891" s="5" t="s">
        <v>1343</v>
      </c>
    </row>
    <row r="2892" spans="1:60" x14ac:dyDescent="0.25">
      <c r="A2892">
        <f t="shared" si="236"/>
        <v>96294</v>
      </c>
      <c r="B2892">
        <f t="shared" si="237"/>
        <v>50100240</v>
      </c>
      <c r="C2892" t="str">
        <f t="shared" si="238"/>
        <v>CC</v>
      </c>
      <c r="D2892" t="str">
        <f t="shared" si="240"/>
        <v>REGION ILE DE FRANCE NORD</v>
      </c>
      <c r="E2892" s="12" t="str">
        <f t="shared" si="239"/>
        <v>TERRAIN</v>
      </c>
      <c r="F2892" s="4" t="s">
        <v>10604</v>
      </c>
      <c r="G2892" s="4" t="s">
        <v>6712</v>
      </c>
      <c r="H2892" s="5">
        <v>2</v>
      </c>
      <c r="I2892" s="5" t="s">
        <v>6943</v>
      </c>
      <c r="J2892" s="5"/>
      <c r="K2892" s="5"/>
      <c r="L2892" s="5"/>
      <c r="M2892" s="5" t="s">
        <v>1343</v>
      </c>
      <c r="N2892" s="5"/>
      <c r="O2892" s="5"/>
      <c r="P2892" s="5"/>
      <c r="Q2892" s="5"/>
      <c r="R2892" s="5"/>
      <c r="S2892" s="5"/>
      <c r="T2892" s="5"/>
      <c r="U2892" s="6">
        <v>45627</v>
      </c>
      <c r="V2892" s="5"/>
      <c r="W2892" s="4" t="s">
        <v>1329</v>
      </c>
      <c r="X2892" s="5"/>
      <c r="Y2892" s="5"/>
      <c r="Z2892" s="5"/>
      <c r="AA2892" s="4" t="s">
        <v>2091</v>
      </c>
      <c r="AB2892" s="5"/>
      <c r="AC2892" s="5"/>
      <c r="AD2892" s="5"/>
      <c r="AE2892" s="5"/>
      <c r="AF2892" s="5"/>
      <c r="AG2892" s="5"/>
      <c r="AH2892" s="5"/>
      <c r="AI2892" s="5"/>
      <c r="AJ2892" s="5"/>
      <c r="AK2892" s="5"/>
      <c r="AL2892" s="5"/>
      <c r="AM2892" s="5"/>
      <c r="AN2892" s="5"/>
      <c r="AO2892" s="5"/>
      <c r="AP2892" s="5" t="s">
        <v>12477</v>
      </c>
      <c r="AQ2892" s="4" t="s">
        <v>1351</v>
      </c>
      <c r="AR2892" s="5" t="s">
        <v>12478</v>
      </c>
      <c r="AS2892" s="4" t="s">
        <v>1898</v>
      </c>
      <c r="AT2892" s="5" t="s">
        <v>1899</v>
      </c>
      <c r="AU2892" s="5" t="s">
        <v>41</v>
      </c>
      <c r="AV2892" s="4" t="s">
        <v>1900</v>
      </c>
      <c r="AW2892" s="5" t="s">
        <v>30</v>
      </c>
      <c r="AX2892" s="5"/>
      <c r="AY2892" s="5"/>
      <c r="AZ2892" s="5"/>
      <c r="BA2892" s="4" t="s">
        <v>1901</v>
      </c>
      <c r="BB2892" s="5" t="s">
        <v>1902</v>
      </c>
      <c r="BC2892" s="4" t="s">
        <v>6709</v>
      </c>
      <c r="BD2892" s="5" t="s">
        <v>6711</v>
      </c>
      <c r="BE2892" s="5" t="s">
        <v>25</v>
      </c>
      <c r="BF2892" s="5" t="s">
        <v>1333</v>
      </c>
      <c r="BG2892" s="4" t="s">
        <v>6712</v>
      </c>
      <c r="BH2892" s="5" t="s">
        <v>1343</v>
      </c>
    </row>
    <row r="2893" spans="1:60" x14ac:dyDescent="0.25">
      <c r="A2893">
        <f t="shared" ref="A2893:A2954" si="241">G2893*1</f>
        <v>96290</v>
      </c>
      <c r="B2893">
        <f t="shared" ref="B2893:B2954" si="242">F2893*1</f>
        <v>50100239</v>
      </c>
      <c r="C2893" t="str">
        <f t="shared" ref="C2893:C2911" si="243">IF(LEFT(T2893,4)="ASSI","ASSISTANTE",IF(T2893="100 IMD","IMD",IF(T2893="105 IMD","IMD",IF(T2893="200 IMP","IMP",IF(T2893="310 CMA","IMP","CC")))))</f>
        <v>CC</v>
      </c>
      <c r="D2893" t="str">
        <f t="shared" si="240"/>
        <v>REGION ILE DE FRANCE NORD</v>
      </c>
      <c r="E2893" s="12" t="str">
        <f t="shared" ref="E2893:E2954" si="244">IF(BB2893="OC FICTIVE","EN MISSION","TERRAIN")</f>
        <v>TERRAIN</v>
      </c>
      <c r="F2893" s="4" t="s">
        <v>10605</v>
      </c>
      <c r="G2893" s="4" t="s">
        <v>1904</v>
      </c>
      <c r="H2893" s="5">
        <v>2</v>
      </c>
      <c r="I2893" s="5" t="s">
        <v>6943</v>
      </c>
      <c r="J2893" s="5"/>
      <c r="K2893" s="5"/>
      <c r="L2893" s="5"/>
      <c r="M2893" s="5" t="s">
        <v>1343</v>
      </c>
      <c r="N2893" s="5"/>
      <c r="O2893" s="5"/>
      <c r="P2893" s="5"/>
      <c r="Q2893" s="5"/>
      <c r="R2893" s="5"/>
      <c r="S2893" s="5"/>
      <c r="T2893" s="5"/>
      <c r="U2893" s="6">
        <v>45627</v>
      </c>
      <c r="V2893" s="5"/>
      <c r="W2893" s="4" t="s">
        <v>1329</v>
      </c>
      <c r="X2893" s="5"/>
      <c r="Y2893" s="5"/>
      <c r="Z2893" s="5"/>
      <c r="AA2893" s="4" t="s">
        <v>1896</v>
      </c>
      <c r="AB2893" s="5"/>
      <c r="AC2893" s="5"/>
      <c r="AD2893" s="5"/>
      <c r="AE2893" s="5"/>
      <c r="AF2893" s="5"/>
      <c r="AG2893" s="5"/>
      <c r="AH2893" s="5"/>
      <c r="AI2893" s="5"/>
      <c r="AJ2893" s="5"/>
      <c r="AK2893" s="5"/>
      <c r="AL2893" s="5"/>
      <c r="AM2893" s="5"/>
      <c r="AN2893" s="5"/>
      <c r="AO2893" s="5"/>
      <c r="AP2893" s="5" t="s">
        <v>12477</v>
      </c>
      <c r="AQ2893" s="4" t="s">
        <v>1351</v>
      </c>
      <c r="AR2893" s="5" t="s">
        <v>12478</v>
      </c>
      <c r="AS2893" s="4" t="s">
        <v>1898</v>
      </c>
      <c r="AT2893" s="5" t="s">
        <v>1899</v>
      </c>
      <c r="AU2893" s="5" t="s">
        <v>41</v>
      </c>
      <c r="AV2893" s="4" t="s">
        <v>1900</v>
      </c>
      <c r="AW2893" s="5" t="s">
        <v>30</v>
      </c>
      <c r="AX2893" s="5"/>
      <c r="AY2893" s="5"/>
      <c r="AZ2893" s="5"/>
      <c r="BA2893" s="4" t="s">
        <v>1901</v>
      </c>
      <c r="BB2893" s="5" t="s">
        <v>1902</v>
      </c>
      <c r="BC2893" s="4" t="s">
        <v>1895</v>
      </c>
      <c r="BD2893" s="5" t="s">
        <v>1903</v>
      </c>
      <c r="BE2893" s="5" t="s">
        <v>25</v>
      </c>
      <c r="BF2893" s="5" t="s">
        <v>1333</v>
      </c>
      <c r="BG2893" s="4" t="s">
        <v>1904</v>
      </c>
      <c r="BH2893" s="5" t="s">
        <v>1343</v>
      </c>
    </row>
    <row r="2894" spans="1:60" x14ac:dyDescent="0.25">
      <c r="A2894">
        <f t="shared" si="241"/>
        <v>96289</v>
      </c>
      <c r="B2894">
        <f t="shared" si="242"/>
        <v>50100238</v>
      </c>
      <c r="C2894" t="str">
        <f t="shared" si="243"/>
        <v>CC</v>
      </c>
      <c r="D2894" t="str">
        <f t="shared" si="240"/>
        <v>REGION ILE DE FRANCE NORD</v>
      </c>
      <c r="E2894" s="12" t="str">
        <f t="shared" si="244"/>
        <v>TERRAIN</v>
      </c>
      <c r="F2894" s="4" t="s">
        <v>10606</v>
      </c>
      <c r="G2894" s="4" t="s">
        <v>4594</v>
      </c>
      <c r="H2894" s="5">
        <v>2</v>
      </c>
      <c r="I2894" s="5" t="s">
        <v>6943</v>
      </c>
      <c r="J2894" s="5"/>
      <c r="K2894" s="5"/>
      <c r="L2894" s="5"/>
      <c r="M2894" s="5" t="s">
        <v>1343</v>
      </c>
      <c r="N2894" s="5"/>
      <c r="O2894" s="5"/>
      <c r="P2894" s="5"/>
      <c r="Q2894" s="5"/>
      <c r="R2894" s="5"/>
      <c r="S2894" s="5"/>
      <c r="T2894" s="5"/>
      <c r="U2894" s="6">
        <v>45627</v>
      </c>
      <c r="V2894" s="5"/>
      <c r="W2894" s="4" t="s">
        <v>1329</v>
      </c>
      <c r="X2894" s="5"/>
      <c r="Y2894" s="5"/>
      <c r="Z2894" s="5"/>
      <c r="AA2894" s="4" t="s">
        <v>4591</v>
      </c>
      <c r="AB2894" s="5"/>
      <c r="AC2894" s="5"/>
      <c r="AD2894" s="5"/>
      <c r="AE2894" s="5"/>
      <c r="AF2894" s="5"/>
      <c r="AG2894" s="5"/>
      <c r="AH2894" s="5"/>
      <c r="AI2894" s="5"/>
      <c r="AJ2894" s="5"/>
      <c r="AK2894" s="5"/>
      <c r="AL2894" s="5"/>
      <c r="AM2894" s="5"/>
      <c r="AN2894" s="5"/>
      <c r="AO2894" s="5"/>
      <c r="AP2894" s="5" t="s">
        <v>12477</v>
      </c>
      <c r="AQ2894" s="4" t="s">
        <v>1351</v>
      </c>
      <c r="AR2894" s="5" t="s">
        <v>12478</v>
      </c>
      <c r="AS2894" s="4" t="s">
        <v>1898</v>
      </c>
      <c r="AT2894" s="5" t="s">
        <v>1899</v>
      </c>
      <c r="AU2894" s="5" t="s">
        <v>41</v>
      </c>
      <c r="AV2894" s="4" t="s">
        <v>1900</v>
      </c>
      <c r="AW2894" s="5" t="s">
        <v>30</v>
      </c>
      <c r="AX2894" s="5"/>
      <c r="AY2894" s="5"/>
      <c r="AZ2894" s="5"/>
      <c r="BA2894" s="4" t="s">
        <v>1901</v>
      </c>
      <c r="BB2894" s="5" t="s">
        <v>1902</v>
      </c>
      <c r="BC2894" s="4" t="s">
        <v>4590</v>
      </c>
      <c r="BD2894" s="5" t="s">
        <v>4593</v>
      </c>
      <c r="BE2894" s="5" t="s">
        <v>25</v>
      </c>
      <c r="BF2894" s="5" t="s">
        <v>1333</v>
      </c>
      <c r="BG2894" s="4" t="s">
        <v>4594</v>
      </c>
      <c r="BH2894" s="5" t="s">
        <v>1343</v>
      </c>
    </row>
    <row r="2895" spans="1:60" x14ac:dyDescent="0.25">
      <c r="A2895">
        <f t="shared" si="241"/>
        <v>96288</v>
      </c>
      <c r="B2895">
        <f t="shared" si="242"/>
        <v>50100237</v>
      </c>
      <c r="C2895" t="str">
        <f t="shared" si="243"/>
        <v>CC</v>
      </c>
      <c r="D2895" t="str">
        <f t="shared" si="240"/>
        <v>REGION ILE DE FRANCE NORD</v>
      </c>
      <c r="E2895" s="12" t="str">
        <f t="shared" si="244"/>
        <v>TERRAIN</v>
      </c>
      <c r="F2895" s="4" t="s">
        <v>10607</v>
      </c>
      <c r="G2895" s="4" t="s">
        <v>10608</v>
      </c>
      <c r="H2895" s="5">
        <v>2</v>
      </c>
      <c r="I2895" s="5" t="s">
        <v>6943</v>
      </c>
      <c r="J2895" s="5"/>
      <c r="K2895" s="5"/>
      <c r="L2895" s="5"/>
      <c r="M2895" s="5" t="s">
        <v>1343</v>
      </c>
      <c r="N2895" s="5"/>
      <c r="O2895" s="5"/>
      <c r="P2895" s="5"/>
      <c r="Q2895" s="5"/>
      <c r="R2895" s="5"/>
      <c r="S2895" s="5"/>
      <c r="T2895" s="5"/>
      <c r="U2895" s="6">
        <v>45627</v>
      </c>
      <c r="V2895" s="5"/>
      <c r="W2895" s="4" t="s">
        <v>1329</v>
      </c>
      <c r="X2895" s="5"/>
      <c r="Y2895" s="5"/>
      <c r="Z2895" s="5"/>
      <c r="AA2895" s="4" t="s">
        <v>10609</v>
      </c>
      <c r="AB2895" s="5"/>
      <c r="AC2895" s="5"/>
      <c r="AD2895" s="5"/>
      <c r="AE2895" s="5"/>
      <c r="AF2895" s="5"/>
      <c r="AG2895" s="5"/>
      <c r="AH2895" s="5"/>
      <c r="AI2895" s="5"/>
      <c r="AJ2895" s="5"/>
      <c r="AK2895" s="5"/>
      <c r="AL2895" s="5"/>
      <c r="AM2895" s="5"/>
      <c r="AN2895" s="5"/>
      <c r="AO2895" s="5"/>
      <c r="AP2895" s="5" t="s">
        <v>12477</v>
      </c>
      <c r="AQ2895" s="4" t="s">
        <v>1351</v>
      </c>
      <c r="AR2895" s="5" t="s">
        <v>12478</v>
      </c>
      <c r="AS2895" s="4" t="s">
        <v>1898</v>
      </c>
      <c r="AT2895" s="5" t="s">
        <v>1899</v>
      </c>
      <c r="AU2895" s="5" t="s">
        <v>41</v>
      </c>
      <c r="AV2895" s="4" t="s">
        <v>1900</v>
      </c>
      <c r="AW2895" s="5" t="s">
        <v>30</v>
      </c>
      <c r="AX2895" s="5"/>
      <c r="AY2895" s="5"/>
      <c r="AZ2895" s="5"/>
      <c r="BA2895" s="4" t="s">
        <v>1901</v>
      </c>
      <c r="BB2895" s="5" t="s">
        <v>1902</v>
      </c>
      <c r="BC2895" s="4"/>
      <c r="BD2895" s="5"/>
      <c r="BE2895" s="5"/>
      <c r="BF2895" s="5"/>
      <c r="BG2895" s="4" t="s">
        <v>10608</v>
      </c>
      <c r="BH2895" s="5" t="s">
        <v>1343</v>
      </c>
    </row>
    <row r="2896" spans="1:60" x14ac:dyDescent="0.25">
      <c r="A2896">
        <f t="shared" si="241"/>
        <v>96287</v>
      </c>
      <c r="B2896">
        <f t="shared" si="242"/>
        <v>50100236</v>
      </c>
      <c r="C2896" t="str">
        <f t="shared" si="243"/>
        <v>CC</v>
      </c>
      <c r="D2896" t="str">
        <f t="shared" si="240"/>
        <v>REGION ILE DE FRANCE NORD</v>
      </c>
      <c r="E2896" s="12" t="str">
        <f t="shared" si="244"/>
        <v>TERRAIN</v>
      </c>
      <c r="F2896" s="4" t="s">
        <v>10610</v>
      </c>
      <c r="G2896" s="4" t="s">
        <v>3871</v>
      </c>
      <c r="H2896" s="5">
        <v>2</v>
      </c>
      <c r="I2896" s="5" t="s">
        <v>6943</v>
      </c>
      <c r="J2896" s="5"/>
      <c r="K2896" s="5"/>
      <c r="L2896" s="5"/>
      <c r="M2896" s="5" t="s">
        <v>1343</v>
      </c>
      <c r="N2896" s="5"/>
      <c r="O2896" s="5"/>
      <c r="P2896" s="5"/>
      <c r="Q2896" s="5"/>
      <c r="R2896" s="5"/>
      <c r="S2896" s="5"/>
      <c r="T2896" s="5"/>
      <c r="U2896" s="6">
        <v>45627</v>
      </c>
      <c r="V2896" s="5"/>
      <c r="W2896" s="4" t="s">
        <v>1329</v>
      </c>
      <c r="X2896" s="5"/>
      <c r="Y2896" s="5"/>
      <c r="Z2896" s="5"/>
      <c r="AA2896" s="4" t="s">
        <v>3868</v>
      </c>
      <c r="AB2896" s="5"/>
      <c r="AC2896" s="5"/>
      <c r="AD2896" s="5"/>
      <c r="AE2896" s="5"/>
      <c r="AF2896" s="5"/>
      <c r="AG2896" s="5"/>
      <c r="AH2896" s="5"/>
      <c r="AI2896" s="5"/>
      <c r="AJ2896" s="5"/>
      <c r="AK2896" s="5"/>
      <c r="AL2896" s="5"/>
      <c r="AM2896" s="5"/>
      <c r="AN2896" s="5"/>
      <c r="AO2896" s="5"/>
      <c r="AP2896" s="5" t="s">
        <v>12477</v>
      </c>
      <c r="AQ2896" s="4" t="s">
        <v>1351</v>
      </c>
      <c r="AR2896" s="5" t="s">
        <v>12478</v>
      </c>
      <c r="AS2896" s="4" t="s">
        <v>1898</v>
      </c>
      <c r="AT2896" s="5" t="s">
        <v>1899</v>
      </c>
      <c r="AU2896" s="5" t="s">
        <v>41</v>
      </c>
      <c r="AV2896" s="4" t="s">
        <v>1900</v>
      </c>
      <c r="AW2896" s="5" t="s">
        <v>30</v>
      </c>
      <c r="AX2896" s="5" t="s">
        <v>3793</v>
      </c>
      <c r="AY2896" s="5" t="s">
        <v>3794</v>
      </c>
      <c r="AZ2896" s="5" t="s">
        <v>11</v>
      </c>
      <c r="BA2896" s="4" t="s">
        <v>3795</v>
      </c>
      <c r="BB2896" s="5" t="s">
        <v>3796</v>
      </c>
      <c r="BC2896" s="5" t="s">
        <v>3866</v>
      </c>
      <c r="BD2896" s="5" t="s">
        <v>3870</v>
      </c>
      <c r="BE2896" s="5" t="s">
        <v>25</v>
      </c>
      <c r="BF2896" s="5" t="s">
        <v>1333</v>
      </c>
      <c r="BG2896" s="4" t="s">
        <v>3871</v>
      </c>
      <c r="BH2896" s="5" t="s">
        <v>1343</v>
      </c>
    </row>
    <row r="2897" spans="1:60" x14ac:dyDescent="0.25">
      <c r="A2897">
        <f t="shared" si="241"/>
        <v>96286</v>
      </c>
      <c r="B2897">
        <f t="shared" si="242"/>
        <v>50100235</v>
      </c>
      <c r="C2897" t="str">
        <f t="shared" si="243"/>
        <v>CC</v>
      </c>
      <c r="D2897" t="str">
        <f t="shared" si="240"/>
        <v>REGION ILE DE FRANCE NORD</v>
      </c>
      <c r="E2897" s="12" t="str">
        <f t="shared" si="244"/>
        <v>TERRAIN</v>
      </c>
      <c r="F2897" s="4" t="s">
        <v>10611</v>
      </c>
      <c r="G2897" s="4" t="s">
        <v>7457</v>
      </c>
      <c r="H2897" s="5">
        <v>2</v>
      </c>
      <c r="I2897" s="5" t="s">
        <v>6943</v>
      </c>
      <c r="J2897" s="5"/>
      <c r="K2897" s="5"/>
      <c r="L2897" s="5"/>
      <c r="M2897" s="5" t="s">
        <v>1343</v>
      </c>
      <c r="N2897" s="5"/>
      <c r="O2897" s="5"/>
      <c r="P2897" s="5"/>
      <c r="Q2897" s="5"/>
      <c r="R2897" s="5"/>
      <c r="S2897" s="5"/>
      <c r="T2897" s="5"/>
      <c r="U2897" s="6">
        <v>45627</v>
      </c>
      <c r="V2897" s="5"/>
      <c r="W2897" s="4" t="s">
        <v>1329</v>
      </c>
      <c r="X2897" s="5"/>
      <c r="Y2897" s="5"/>
      <c r="Z2897" s="5"/>
      <c r="AA2897" s="4" t="s">
        <v>3265</v>
      </c>
      <c r="AB2897" s="5"/>
      <c r="AC2897" s="5"/>
      <c r="AD2897" s="5"/>
      <c r="AE2897" s="5"/>
      <c r="AF2897" s="5"/>
      <c r="AG2897" s="5"/>
      <c r="AH2897" s="5"/>
      <c r="AI2897" s="5"/>
      <c r="AJ2897" s="5"/>
      <c r="AK2897" s="5"/>
      <c r="AL2897" s="5"/>
      <c r="AM2897" s="5"/>
      <c r="AN2897" s="5"/>
      <c r="AO2897" s="5"/>
      <c r="AP2897" s="5" t="s">
        <v>12477</v>
      </c>
      <c r="AQ2897" s="4" t="s">
        <v>1351</v>
      </c>
      <c r="AR2897" s="5" t="s">
        <v>12478</v>
      </c>
      <c r="AS2897" s="4" t="s">
        <v>1898</v>
      </c>
      <c r="AT2897" s="5" t="s">
        <v>1899</v>
      </c>
      <c r="AU2897" s="5" t="s">
        <v>41</v>
      </c>
      <c r="AV2897" s="4" t="s">
        <v>1900</v>
      </c>
      <c r="AW2897" s="5" t="s">
        <v>30</v>
      </c>
      <c r="AX2897" s="5" t="s">
        <v>3793</v>
      </c>
      <c r="AY2897" s="5" t="s">
        <v>3794</v>
      </c>
      <c r="AZ2897" s="5" t="s">
        <v>11</v>
      </c>
      <c r="BA2897" s="4" t="s">
        <v>3795</v>
      </c>
      <c r="BB2897" s="5" t="s">
        <v>3796</v>
      </c>
      <c r="BC2897" s="4" t="s">
        <v>7454</v>
      </c>
      <c r="BD2897" s="5" t="s">
        <v>7456</v>
      </c>
      <c r="BE2897" s="5" t="s">
        <v>16</v>
      </c>
      <c r="BF2897" s="5" t="s">
        <v>1333</v>
      </c>
      <c r="BG2897" s="4" t="s">
        <v>7457</v>
      </c>
      <c r="BH2897" s="5" t="s">
        <v>1343</v>
      </c>
    </row>
    <row r="2898" spans="1:60" x14ac:dyDescent="0.25">
      <c r="A2898">
        <f t="shared" si="241"/>
        <v>96278</v>
      </c>
      <c r="B2898">
        <f t="shared" si="242"/>
        <v>50100233</v>
      </c>
      <c r="C2898" t="str">
        <f t="shared" si="243"/>
        <v>CC</v>
      </c>
      <c r="D2898" t="str">
        <f t="shared" si="240"/>
        <v>REGION GRAND OUEST</v>
      </c>
      <c r="E2898" s="12" t="str">
        <f t="shared" si="244"/>
        <v>TERRAIN</v>
      </c>
      <c r="F2898" s="4" t="s">
        <v>10612</v>
      </c>
      <c r="G2898" s="4" t="s">
        <v>10613</v>
      </c>
      <c r="H2898" s="5">
        <v>2</v>
      </c>
      <c r="I2898" s="5" t="s">
        <v>6943</v>
      </c>
      <c r="J2898" s="5"/>
      <c r="K2898" s="5"/>
      <c r="L2898" s="5"/>
      <c r="M2898" s="5" t="s">
        <v>1343</v>
      </c>
      <c r="N2898" s="5"/>
      <c r="O2898" s="5"/>
      <c r="P2898" s="5"/>
      <c r="Q2898" s="5"/>
      <c r="R2898" s="5"/>
      <c r="S2898" s="5"/>
      <c r="T2898" s="5"/>
      <c r="U2898" s="6">
        <v>45566</v>
      </c>
      <c r="V2898" s="5"/>
      <c r="W2898" s="4" t="s">
        <v>1329</v>
      </c>
      <c r="X2898" s="5"/>
      <c r="Y2898" s="5"/>
      <c r="Z2898" s="5"/>
      <c r="AA2898" s="4" t="s">
        <v>7318</v>
      </c>
      <c r="AB2898" s="5"/>
      <c r="AC2898" s="5"/>
      <c r="AD2898" s="5"/>
      <c r="AE2898" s="5"/>
      <c r="AF2898" s="5"/>
      <c r="AG2898" s="5"/>
      <c r="AH2898" s="5"/>
      <c r="AI2898" s="5"/>
      <c r="AJ2898" s="5"/>
      <c r="AK2898" s="5"/>
      <c r="AL2898" s="5"/>
      <c r="AM2898" s="5"/>
      <c r="AN2898" s="5"/>
      <c r="AO2898" s="5"/>
      <c r="AP2898" s="5" t="s">
        <v>1413</v>
      </c>
      <c r="AQ2898" s="4" t="s">
        <v>1414</v>
      </c>
      <c r="AR2898" s="5" t="s">
        <v>19</v>
      </c>
      <c r="AS2898" s="4" t="s">
        <v>1507</v>
      </c>
      <c r="AT2898" s="5" t="s">
        <v>1508</v>
      </c>
      <c r="AU2898" s="5" t="s">
        <v>41</v>
      </c>
      <c r="AV2898" s="4" t="s">
        <v>1509</v>
      </c>
      <c r="AW2898" s="5" t="s">
        <v>375</v>
      </c>
      <c r="AX2898" s="5" t="s">
        <v>2127</v>
      </c>
      <c r="AY2898" s="5" t="s">
        <v>2128</v>
      </c>
      <c r="AZ2898" s="5" t="s">
        <v>11</v>
      </c>
      <c r="BA2898" s="4" t="s">
        <v>2129</v>
      </c>
      <c r="BB2898" s="5" t="s">
        <v>2130</v>
      </c>
      <c r="BC2898" s="4"/>
      <c r="BD2898" s="5"/>
      <c r="BE2898" s="5"/>
      <c r="BF2898" s="5"/>
      <c r="BG2898" s="4" t="s">
        <v>10613</v>
      </c>
      <c r="BH2898" s="5" t="s">
        <v>1343</v>
      </c>
    </row>
    <row r="2899" spans="1:60" x14ac:dyDescent="0.25">
      <c r="A2899">
        <f t="shared" si="241"/>
        <v>96277</v>
      </c>
      <c r="B2899">
        <f t="shared" si="242"/>
        <v>50100232</v>
      </c>
      <c r="C2899" t="str">
        <f t="shared" si="243"/>
        <v>CC</v>
      </c>
      <c r="D2899" t="str">
        <f t="shared" si="240"/>
        <v>REGION GRAND OUEST</v>
      </c>
      <c r="E2899" s="12" t="str">
        <f t="shared" si="244"/>
        <v>TERRAIN</v>
      </c>
      <c r="F2899" s="4" t="s">
        <v>10614</v>
      </c>
      <c r="G2899" s="4" t="s">
        <v>10615</v>
      </c>
      <c r="H2899" s="5">
        <v>2</v>
      </c>
      <c r="I2899" s="5" t="s">
        <v>6943</v>
      </c>
      <c r="J2899" s="5"/>
      <c r="K2899" s="5"/>
      <c r="L2899" s="5"/>
      <c r="M2899" s="5" t="s">
        <v>1343</v>
      </c>
      <c r="N2899" s="5"/>
      <c r="O2899" s="5"/>
      <c r="P2899" s="5"/>
      <c r="Q2899" s="5"/>
      <c r="R2899" s="5"/>
      <c r="S2899" s="5"/>
      <c r="T2899" s="5"/>
      <c r="U2899" s="6">
        <v>45627</v>
      </c>
      <c r="V2899" s="5"/>
      <c r="W2899" s="4" t="s">
        <v>1329</v>
      </c>
      <c r="X2899" s="5"/>
      <c r="Y2899" s="5"/>
      <c r="Z2899" s="5"/>
      <c r="AA2899" s="4" t="s">
        <v>6584</v>
      </c>
      <c r="AB2899" s="5"/>
      <c r="AC2899" s="5"/>
      <c r="AD2899" s="5"/>
      <c r="AE2899" s="5"/>
      <c r="AF2899" s="5"/>
      <c r="AG2899" s="5"/>
      <c r="AH2899" s="5"/>
      <c r="AI2899" s="5"/>
      <c r="AJ2899" s="5"/>
      <c r="AK2899" s="5"/>
      <c r="AL2899" s="5"/>
      <c r="AM2899" s="5"/>
      <c r="AN2899" s="5"/>
      <c r="AO2899" s="5"/>
      <c r="AP2899" s="5" t="s">
        <v>1413</v>
      </c>
      <c r="AQ2899" s="4" t="s">
        <v>1414</v>
      </c>
      <c r="AR2899" s="5" t="s">
        <v>19</v>
      </c>
      <c r="AS2899" s="4" t="s">
        <v>1507</v>
      </c>
      <c r="AT2899" s="5" t="s">
        <v>1508</v>
      </c>
      <c r="AU2899" s="5" t="s">
        <v>41</v>
      </c>
      <c r="AV2899" s="4" t="s">
        <v>1509</v>
      </c>
      <c r="AW2899" s="5" t="s">
        <v>375</v>
      </c>
      <c r="AX2899" s="5" t="s">
        <v>1510</v>
      </c>
      <c r="AY2899" s="5" t="s">
        <v>1511</v>
      </c>
      <c r="AZ2899" s="5" t="s">
        <v>11</v>
      </c>
      <c r="BA2899" s="4" t="s">
        <v>1512</v>
      </c>
      <c r="BB2899" s="5" t="s">
        <v>1513</v>
      </c>
      <c r="BC2899" s="5" t="s">
        <v>7501</v>
      </c>
      <c r="BD2899" s="5" t="s">
        <v>7505</v>
      </c>
      <c r="BE2899" s="5" t="s">
        <v>25</v>
      </c>
      <c r="BF2899" s="5" t="s">
        <v>1333</v>
      </c>
      <c r="BG2899" s="4" t="s">
        <v>10615</v>
      </c>
      <c r="BH2899" s="5" t="s">
        <v>1343</v>
      </c>
    </row>
    <row r="2900" spans="1:60" x14ac:dyDescent="0.25">
      <c r="A2900">
        <f t="shared" si="241"/>
        <v>96275</v>
      </c>
      <c r="B2900">
        <f t="shared" si="242"/>
        <v>50100231</v>
      </c>
      <c r="C2900" t="str">
        <f t="shared" si="243"/>
        <v>CC</v>
      </c>
      <c r="D2900" t="str">
        <f t="shared" si="240"/>
        <v>REGION GRAND OUEST</v>
      </c>
      <c r="E2900" s="12" t="str">
        <f t="shared" si="244"/>
        <v>TERRAIN</v>
      </c>
      <c r="F2900" s="4" t="s">
        <v>10616</v>
      </c>
      <c r="G2900" s="4" t="s">
        <v>10617</v>
      </c>
      <c r="H2900" s="5">
        <v>2</v>
      </c>
      <c r="I2900" s="5" t="s">
        <v>6943</v>
      </c>
      <c r="J2900" s="5"/>
      <c r="K2900" s="5"/>
      <c r="L2900" s="5"/>
      <c r="M2900" s="5" t="s">
        <v>1343</v>
      </c>
      <c r="N2900" s="5"/>
      <c r="O2900" s="5"/>
      <c r="P2900" s="5"/>
      <c r="Q2900" s="5"/>
      <c r="R2900" s="5"/>
      <c r="S2900" s="5"/>
      <c r="T2900" s="5"/>
      <c r="U2900" s="6">
        <v>45566</v>
      </c>
      <c r="V2900" s="5"/>
      <c r="W2900" s="4" t="s">
        <v>1329</v>
      </c>
      <c r="X2900" s="5"/>
      <c r="Y2900" s="5"/>
      <c r="Z2900" s="5"/>
      <c r="AA2900" s="4" t="s">
        <v>2724</v>
      </c>
      <c r="AB2900" s="5"/>
      <c r="AC2900" s="5"/>
      <c r="AD2900" s="5"/>
      <c r="AE2900" s="5"/>
      <c r="AF2900" s="5"/>
      <c r="AG2900" s="5"/>
      <c r="AH2900" s="5"/>
      <c r="AI2900" s="5"/>
      <c r="AJ2900" s="5"/>
      <c r="AK2900" s="5"/>
      <c r="AL2900" s="5"/>
      <c r="AM2900" s="5"/>
      <c r="AN2900" s="5"/>
      <c r="AO2900" s="5"/>
      <c r="AP2900" s="5" t="s">
        <v>1413</v>
      </c>
      <c r="AQ2900" s="4" t="s">
        <v>1414</v>
      </c>
      <c r="AR2900" s="5" t="s">
        <v>19</v>
      </c>
      <c r="AS2900" s="4" t="s">
        <v>1507</v>
      </c>
      <c r="AT2900" s="5" t="s">
        <v>1508</v>
      </c>
      <c r="AU2900" s="5" t="s">
        <v>41</v>
      </c>
      <c r="AV2900" s="4" t="s">
        <v>1509</v>
      </c>
      <c r="AW2900" s="5" t="s">
        <v>375</v>
      </c>
      <c r="AX2900" s="5" t="s">
        <v>2035</v>
      </c>
      <c r="AY2900" s="5" t="s">
        <v>2036</v>
      </c>
      <c r="AZ2900" s="5" t="s">
        <v>11</v>
      </c>
      <c r="BA2900" s="4" t="s">
        <v>2037</v>
      </c>
      <c r="BB2900" s="5" t="s">
        <v>2038</v>
      </c>
      <c r="BC2900" s="4"/>
      <c r="BD2900" s="5"/>
      <c r="BE2900" s="5"/>
      <c r="BF2900" s="5"/>
      <c r="BG2900" s="4" t="s">
        <v>10617</v>
      </c>
      <c r="BH2900" s="5" t="s">
        <v>1343</v>
      </c>
    </row>
    <row r="2901" spans="1:60" x14ac:dyDescent="0.25">
      <c r="A2901">
        <f t="shared" si="241"/>
        <v>96274</v>
      </c>
      <c r="B2901">
        <f t="shared" si="242"/>
        <v>50100230</v>
      </c>
      <c r="C2901" t="str">
        <f t="shared" si="243"/>
        <v>CC</v>
      </c>
      <c r="D2901" t="str">
        <f t="shared" si="240"/>
        <v>REGION GRAND OUEST</v>
      </c>
      <c r="E2901" s="12" t="str">
        <f t="shared" si="244"/>
        <v>TERRAIN</v>
      </c>
      <c r="F2901" s="4" t="s">
        <v>10618</v>
      </c>
      <c r="G2901" s="4" t="s">
        <v>10619</v>
      </c>
      <c r="H2901" s="5">
        <v>2</v>
      </c>
      <c r="I2901" s="5" t="s">
        <v>6943</v>
      </c>
      <c r="J2901" s="5"/>
      <c r="K2901" s="5"/>
      <c r="L2901" s="5"/>
      <c r="M2901" s="5" t="s">
        <v>1343</v>
      </c>
      <c r="N2901" s="5"/>
      <c r="O2901" s="5"/>
      <c r="P2901" s="5"/>
      <c r="Q2901" s="5"/>
      <c r="R2901" s="5"/>
      <c r="S2901" s="5"/>
      <c r="T2901" s="5"/>
      <c r="U2901" s="6">
        <v>45566</v>
      </c>
      <c r="V2901" s="5"/>
      <c r="W2901" s="4" t="s">
        <v>1329</v>
      </c>
      <c r="X2901" s="5"/>
      <c r="Y2901" s="5"/>
      <c r="Z2901" s="5"/>
      <c r="AA2901" s="4" t="s">
        <v>3986</v>
      </c>
      <c r="AB2901" s="5"/>
      <c r="AC2901" s="5"/>
      <c r="AD2901" s="5"/>
      <c r="AE2901" s="5"/>
      <c r="AF2901" s="5"/>
      <c r="AG2901" s="5"/>
      <c r="AH2901" s="5"/>
      <c r="AI2901" s="5"/>
      <c r="AJ2901" s="5"/>
      <c r="AK2901" s="5"/>
      <c r="AL2901" s="5"/>
      <c r="AM2901" s="5"/>
      <c r="AN2901" s="5"/>
      <c r="AO2901" s="5"/>
      <c r="AP2901" s="5" t="s">
        <v>1413</v>
      </c>
      <c r="AQ2901" s="4" t="s">
        <v>1414</v>
      </c>
      <c r="AR2901" s="5" t="s">
        <v>19</v>
      </c>
      <c r="AS2901" s="4" t="s">
        <v>1507</v>
      </c>
      <c r="AT2901" s="5" t="s">
        <v>1508</v>
      </c>
      <c r="AU2901" s="5" t="s">
        <v>41</v>
      </c>
      <c r="AV2901" s="4" t="s">
        <v>1509</v>
      </c>
      <c r="AW2901" s="5" t="s">
        <v>375</v>
      </c>
      <c r="AX2901" s="5" t="s">
        <v>2127</v>
      </c>
      <c r="AY2901" s="5" t="s">
        <v>2128</v>
      </c>
      <c r="AZ2901" s="5" t="s">
        <v>11</v>
      </c>
      <c r="BA2901" s="4" t="s">
        <v>2129</v>
      </c>
      <c r="BB2901" s="5" t="s">
        <v>2130</v>
      </c>
      <c r="BC2901" s="4" t="s">
        <v>10620</v>
      </c>
      <c r="BD2901" s="5" t="s">
        <v>10621</v>
      </c>
      <c r="BE2901" s="5" t="s">
        <v>60</v>
      </c>
      <c r="BF2901" s="5" t="s">
        <v>1333</v>
      </c>
      <c r="BG2901" s="4" t="s">
        <v>10619</v>
      </c>
      <c r="BH2901" s="5" t="s">
        <v>1343</v>
      </c>
    </row>
    <row r="2902" spans="1:60" x14ac:dyDescent="0.25">
      <c r="A2902">
        <f t="shared" si="241"/>
        <v>96273</v>
      </c>
      <c r="B2902">
        <f t="shared" si="242"/>
        <v>50100229</v>
      </c>
      <c r="C2902" t="str">
        <f t="shared" si="243"/>
        <v>CC</v>
      </c>
      <c r="D2902" t="str">
        <f t="shared" si="240"/>
        <v>REGION GRAND OUEST</v>
      </c>
      <c r="E2902" s="12" t="str">
        <f t="shared" si="244"/>
        <v>TERRAIN</v>
      </c>
      <c r="F2902" s="4" t="s">
        <v>10622</v>
      </c>
      <c r="G2902" s="4" t="s">
        <v>10623</v>
      </c>
      <c r="H2902" s="5">
        <v>2</v>
      </c>
      <c r="I2902" s="5" t="s">
        <v>6943</v>
      </c>
      <c r="J2902" s="5"/>
      <c r="K2902" s="5"/>
      <c r="L2902" s="5"/>
      <c r="M2902" s="5" t="s">
        <v>1343</v>
      </c>
      <c r="N2902" s="5"/>
      <c r="O2902" s="5"/>
      <c r="P2902" s="5"/>
      <c r="Q2902" s="5"/>
      <c r="R2902" s="5"/>
      <c r="S2902" s="5"/>
      <c r="T2902" s="5"/>
      <c r="U2902" s="6">
        <v>45566</v>
      </c>
      <c r="V2902" s="5"/>
      <c r="W2902" s="4" t="s">
        <v>1329</v>
      </c>
      <c r="X2902" s="5"/>
      <c r="Y2902" s="5"/>
      <c r="Z2902" s="5"/>
      <c r="AA2902" s="4" t="s">
        <v>6572</v>
      </c>
      <c r="AB2902" s="5"/>
      <c r="AC2902" s="5"/>
      <c r="AD2902" s="5"/>
      <c r="AE2902" s="5"/>
      <c r="AF2902" s="5"/>
      <c r="AG2902" s="5"/>
      <c r="AH2902" s="5"/>
      <c r="AI2902" s="5"/>
      <c r="AJ2902" s="5"/>
      <c r="AK2902" s="5"/>
      <c r="AL2902" s="5"/>
      <c r="AM2902" s="5"/>
      <c r="AN2902" s="5"/>
      <c r="AO2902" s="5"/>
      <c r="AP2902" s="5" t="s">
        <v>1413</v>
      </c>
      <c r="AQ2902" s="4" t="s">
        <v>1414</v>
      </c>
      <c r="AR2902" s="5" t="s">
        <v>19</v>
      </c>
      <c r="AS2902" s="4" t="s">
        <v>1507</v>
      </c>
      <c r="AT2902" s="5" t="s">
        <v>1508</v>
      </c>
      <c r="AU2902" s="5" t="s">
        <v>41</v>
      </c>
      <c r="AV2902" s="4" t="s">
        <v>1509</v>
      </c>
      <c r="AW2902" s="5" t="s">
        <v>375</v>
      </c>
      <c r="AX2902" s="5" t="s">
        <v>2127</v>
      </c>
      <c r="AY2902" s="5" t="s">
        <v>2128</v>
      </c>
      <c r="AZ2902" s="5" t="s">
        <v>11</v>
      </c>
      <c r="BA2902" s="4" t="s">
        <v>2129</v>
      </c>
      <c r="BB2902" s="5" t="s">
        <v>2130</v>
      </c>
      <c r="BC2902" s="4"/>
      <c r="BD2902" s="5"/>
      <c r="BE2902" s="5"/>
      <c r="BF2902" s="5"/>
      <c r="BG2902" s="4" t="s">
        <v>10623</v>
      </c>
      <c r="BH2902" s="5" t="s">
        <v>1343</v>
      </c>
    </row>
    <row r="2903" spans="1:60" x14ac:dyDescent="0.25">
      <c r="A2903">
        <f t="shared" si="241"/>
        <v>96269</v>
      </c>
      <c r="B2903">
        <f t="shared" si="242"/>
        <v>50100227</v>
      </c>
      <c r="C2903" t="str">
        <f t="shared" si="243"/>
        <v>CC</v>
      </c>
      <c r="D2903" t="str">
        <f t="shared" si="240"/>
        <v>REGION GRAND OUEST</v>
      </c>
      <c r="E2903" s="12" t="str">
        <f t="shared" si="244"/>
        <v>TERRAIN</v>
      </c>
      <c r="F2903" s="4" t="s">
        <v>10624</v>
      </c>
      <c r="G2903" s="4" t="s">
        <v>10625</v>
      </c>
      <c r="H2903" s="5">
        <v>2</v>
      </c>
      <c r="I2903" s="5" t="s">
        <v>6943</v>
      </c>
      <c r="J2903" s="5"/>
      <c r="K2903" s="5"/>
      <c r="L2903" s="5"/>
      <c r="M2903" s="5" t="s">
        <v>1343</v>
      </c>
      <c r="N2903" s="5"/>
      <c r="O2903" s="5"/>
      <c r="P2903" s="5"/>
      <c r="Q2903" s="5"/>
      <c r="R2903" s="5"/>
      <c r="S2903" s="5"/>
      <c r="T2903" s="5"/>
      <c r="U2903" s="6">
        <v>45566</v>
      </c>
      <c r="V2903" s="5"/>
      <c r="W2903" s="4" t="s">
        <v>1329</v>
      </c>
      <c r="X2903" s="5"/>
      <c r="Y2903" s="5"/>
      <c r="Z2903" s="5"/>
      <c r="AA2903" s="4" t="s">
        <v>10109</v>
      </c>
      <c r="AB2903" s="5"/>
      <c r="AC2903" s="5"/>
      <c r="AD2903" s="5"/>
      <c r="AE2903" s="5"/>
      <c r="AF2903" s="5"/>
      <c r="AG2903" s="5"/>
      <c r="AH2903" s="5"/>
      <c r="AI2903" s="5"/>
      <c r="AJ2903" s="5"/>
      <c r="AK2903" s="5"/>
      <c r="AL2903" s="5"/>
      <c r="AM2903" s="5"/>
      <c r="AN2903" s="5"/>
      <c r="AO2903" s="5"/>
      <c r="AP2903" s="5" t="s">
        <v>1413</v>
      </c>
      <c r="AQ2903" s="4" t="s">
        <v>1414</v>
      </c>
      <c r="AR2903" s="5" t="s">
        <v>19</v>
      </c>
      <c r="AS2903" s="4" t="s">
        <v>1507</v>
      </c>
      <c r="AT2903" s="5" t="s">
        <v>1508</v>
      </c>
      <c r="AU2903" s="5" t="s">
        <v>41</v>
      </c>
      <c r="AV2903" s="4" t="s">
        <v>1509</v>
      </c>
      <c r="AW2903" s="5" t="s">
        <v>375</v>
      </c>
      <c r="AX2903" s="5" t="s">
        <v>2127</v>
      </c>
      <c r="AY2903" s="5" t="s">
        <v>2128</v>
      </c>
      <c r="AZ2903" s="5" t="s">
        <v>11</v>
      </c>
      <c r="BA2903" s="4" t="s">
        <v>2129</v>
      </c>
      <c r="BB2903" s="5" t="s">
        <v>2130</v>
      </c>
      <c r="BC2903" s="5"/>
      <c r="BD2903" s="5"/>
      <c r="BE2903" s="5"/>
      <c r="BF2903" s="5"/>
      <c r="BG2903" s="4" t="s">
        <v>10625</v>
      </c>
      <c r="BH2903" s="5" t="s">
        <v>1343</v>
      </c>
    </row>
    <row r="2904" spans="1:60" x14ac:dyDescent="0.25">
      <c r="A2904">
        <f t="shared" si="241"/>
        <v>96260</v>
      </c>
      <c r="B2904">
        <f t="shared" si="242"/>
        <v>50100226</v>
      </c>
      <c r="C2904" t="str">
        <f t="shared" si="243"/>
        <v>CC</v>
      </c>
      <c r="D2904" t="str">
        <f t="shared" si="240"/>
        <v>REGION ILE DE FRANCE NORD</v>
      </c>
      <c r="E2904" s="12" t="str">
        <f t="shared" si="244"/>
        <v>TERRAIN</v>
      </c>
      <c r="F2904" s="4" t="s">
        <v>10626</v>
      </c>
      <c r="G2904" s="4" t="s">
        <v>3738</v>
      </c>
      <c r="H2904" s="5">
        <v>2</v>
      </c>
      <c r="I2904" s="5" t="s">
        <v>6943</v>
      </c>
      <c r="J2904" s="5"/>
      <c r="K2904" s="5"/>
      <c r="L2904" s="5"/>
      <c r="M2904" s="5" t="s">
        <v>1343</v>
      </c>
      <c r="N2904" s="5"/>
      <c r="O2904" s="5"/>
      <c r="P2904" s="5"/>
      <c r="Q2904" s="5"/>
      <c r="R2904" s="5"/>
      <c r="S2904" s="5"/>
      <c r="T2904" s="5"/>
      <c r="U2904" s="6">
        <v>45597</v>
      </c>
      <c r="V2904" s="5"/>
      <c r="W2904" s="4" t="s">
        <v>1329</v>
      </c>
      <c r="X2904" s="5"/>
      <c r="Y2904" s="5"/>
      <c r="Z2904" s="5"/>
      <c r="AA2904" s="4" t="s">
        <v>3735</v>
      </c>
      <c r="AB2904" s="5"/>
      <c r="AC2904" s="5"/>
      <c r="AD2904" s="5"/>
      <c r="AE2904" s="5"/>
      <c r="AF2904" s="5"/>
      <c r="AG2904" s="5"/>
      <c r="AH2904" s="5"/>
      <c r="AI2904" s="5"/>
      <c r="AJ2904" s="5"/>
      <c r="AK2904" s="5"/>
      <c r="AL2904" s="5"/>
      <c r="AM2904" s="5"/>
      <c r="AN2904" s="5"/>
      <c r="AO2904" s="5"/>
      <c r="AP2904" s="5" t="s">
        <v>12477</v>
      </c>
      <c r="AQ2904" s="4" t="s">
        <v>1351</v>
      </c>
      <c r="AR2904" s="5" t="s">
        <v>12478</v>
      </c>
      <c r="AS2904" s="4" t="s">
        <v>1450</v>
      </c>
      <c r="AT2904" s="5" t="s">
        <v>1451</v>
      </c>
      <c r="AU2904" s="5" t="s">
        <v>41</v>
      </c>
      <c r="AV2904" s="4" t="s">
        <v>1452</v>
      </c>
      <c r="AW2904" s="5" t="s">
        <v>230</v>
      </c>
      <c r="AX2904" s="5" t="s">
        <v>1453</v>
      </c>
      <c r="AY2904" s="5" t="s">
        <v>1454</v>
      </c>
      <c r="AZ2904" s="5" t="s">
        <v>11</v>
      </c>
      <c r="BA2904" s="4" t="s">
        <v>1455</v>
      </c>
      <c r="BB2904" s="5" t="s">
        <v>1456</v>
      </c>
      <c r="BC2904" s="5" t="s">
        <v>3733</v>
      </c>
      <c r="BD2904" s="5" t="s">
        <v>3737</v>
      </c>
      <c r="BE2904" s="5" t="s">
        <v>245</v>
      </c>
      <c r="BF2904" s="5" t="s">
        <v>1333</v>
      </c>
      <c r="BG2904" s="4" t="s">
        <v>3738</v>
      </c>
      <c r="BH2904" s="5" t="s">
        <v>1343</v>
      </c>
    </row>
    <row r="2905" spans="1:60" x14ac:dyDescent="0.25">
      <c r="A2905">
        <f t="shared" si="241"/>
        <v>96252</v>
      </c>
      <c r="B2905">
        <f t="shared" si="242"/>
        <v>50100224</v>
      </c>
      <c r="C2905" t="str">
        <f t="shared" si="243"/>
        <v>CC</v>
      </c>
      <c r="D2905" t="str">
        <f t="shared" si="240"/>
        <v>REGION ILE DE FRANCE NORD</v>
      </c>
      <c r="E2905" s="12" t="str">
        <f t="shared" si="244"/>
        <v>TERRAIN</v>
      </c>
      <c r="F2905" s="4" t="s">
        <v>10627</v>
      </c>
      <c r="G2905" s="4" t="s">
        <v>6247</v>
      </c>
      <c r="H2905" s="5">
        <v>2</v>
      </c>
      <c r="I2905" s="5" t="s">
        <v>6943</v>
      </c>
      <c r="J2905" s="5"/>
      <c r="K2905" s="5"/>
      <c r="L2905" s="5"/>
      <c r="M2905" s="5" t="s">
        <v>1343</v>
      </c>
      <c r="N2905" s="5"/>
      <c r="O2905" s="5"/>
      <c r="P2905" s="5"/>
      <c r="Q2905" s="5"/>
      <c r="R2905" s="5"/>
      <c r="S2905" s="5"/>
      <c r="T2905" s="5"/>
      <c r="U2905" s="6">
        <v>45597</v>
      </c>
      <c r="V2905" s="5"/>
      <c r="W2905" s="4" t="s">
        <v>1329</v>
      </c>
      <c r="X2905" s="5"/>
      <c r="Y2905" s="5"/>
      <c r="Z2905" s="5"/>
      <c r="AA2905" s="4" t="s">
        <v>6244</v>
      </c>
      <c r="AB2905" s="5"/>
      <c r="AC2905" s="5"/>
      <c r="AD2905" s="5"/>
      <c r="AE2905" s="5"/>
      <c r="AF2905" s="5"/>
      <c r="AG2905" s="5"/>
      <c r="AH2905" s="5"/>
      <c r="AI2905" s="5"/>
      <c r="AJ2905" s="5"/>
      <c r="AK2905" s="5"/>
      <c r="AL2905" s="5"/>
      <c r="AM2905" s="5"/>
      <c r="AN2905" s="5"/>
      <c r="AO2905" s="5"/>
      <c r="AP2905" s="5" t="s">
        <v>12477</v>
      </c>
      <c r="AQ2905" s="4" t="s">
        <v>1351</v>
      </c>
      <c r="AR2905" s="5" t="s">
        <v>12478</v>
      </c>
      <c r="AS2905" s="4" t="s">
        <v>1450</v>
      </c>
      <c r="AT2905" s="5" t="s">
        <v>1451</v>
      </c>
      <c r="AU2905" s="5" t="s">
        <v>41</v>
      </c>
      <c r="AV2905" s="4" t="s">
        <v>1452</v>
      </c>
      <c r="AW2905" s="5" t="s">
        <v>230</v>
      </c>
      <c r="AX2905" s="5" t="s">
        <v>3039</v>
      </c>
      <c r="AY2905" s="5" t="s">
        <v>3040</v>
      </c>
      <c r="AZ2905" s="5" t="s">
        <v>11</v>
      </c>
      <c r="BA2905" s="4" t="s">
        <v>3041</v>
      </c>
      <c r="BB2905" s="5" t="s">
        <v>3042</v>
      </c>
      <c r="BC2905" s="4" t="s">
        <v>6242</v>
      </c>
      <c r="BD2905" s="5" t="s">
        <v>6246</v>
      </c>
      <c r="BE2905" s="5" t="s">
        <v>25</v>
      </c>
      <c r="BF2905" s="5" t="s">
        <v>1333</v>
      </c>
      <c r="BG2905" s="4" t="s">
        <v>6247</v>
      </c>
      <c r="BH2905" s="5" t="s">
        <v>1343</v>
      </c>
    </row>
    <row r="2906" spans="1:60" x14ac:dyDescent="0.25">
      <c r="A2906">
        <f t="shared" si="241"/>
        <v>96249</v>
      </c>
      <c r="B2906">
        <f t="shared" si="242"/>
        <v>50100222</v>
      </c>
      <c r="C2906" t="str">
        <f t="shared" si="243"/>
        <v>CC</v>
      </c>
      <c r="D2906" t="str">
        <f t="shared" si="240"/>
        <v>REGION ILE DE FRANCE NORD</v>
      </c>
      <c r="E2906" s="12" t="str">
        <f t="shared" si="244"/>
        <v>TERRAIN</v>
      </c>
      <c r="F2906" s="4" t="s">
        <v>10628</v>
      </c>
      <c r="G2906" s="4" t="s">
        <v>7630</v>
      </c>
      <c r="H2906" s="5">
        <v>2</v>
      </c>
      <c r="I2906" s="5" t="s">
        <v>6943</v>
      </c>
      <c r="J2906" s="5"/>
      <c r="K2906" s="5"/>
      <c r="L2906" s="5"/>
      <c r="M2906" s="5" t="s">
        <v>1343</v>
      </c>
      <c r="N2906" s="5"/>
      <c r="O2906" s="5"/>
      <c r="P2906" s="5"/>
      <c r="Q2906" s="5"/>
      <c r="R2906" s="5"/>
      <c r="S2906" s="5"/>
      <c r="T2906" s="5"/>
      <c r="U2906" s="6">
        <v>45627</v>
      </c>
      <c r="V2906" s="5"/>
      <c r="W2906" s="4" t="s">
        <v>1329</v>
      </c>
      <c r="X2906" s="5"/>
      <c r="Y2906" s="5"/>
      <c r="Z2906" s="5"/>
      <c r="AA2906" s="4" t="s">
        <v>7627</v>
      </c>
      <c r="AB2906" s="5"/>
      <c r="AC2906" s="5"/>
      <c r="AD2906" s="5"/>
      <c r="AE2906" s="5"/>
      <c r="AF2906" s="5"/>
      <c r="AG2906" s="5"/>
      <c r="AH2906" s="5"/>
      <c r="AI2906" s="5"/>
      <c r="AJ2906" s="5"/>
      <c r="AK2906" s="5"/>
      <c r="AL2906" s="5"/>
      <c r="AM2906" s="5"/>
      <c r="AN2906" s="5"/>
      <c r="AO2906" s="5"/>
      <c r="AP2906" s="5" t="s">
        <v>12477</v>
      </c>
      <c r="AQ2906" s="4" t="s">
        <v>1351</v>
      </c>
      <c r="AR2906" s="5" t="s">
        <v>12478</v>
      </c>
      <c r="AS2906" s="4" t="s">
        <v>1450</v>
      </c>
      <c r="AT2906" s="5" t="s">
        <v>1451</v>
      </c>
      <c r="AU2906" s="5" t="s">
        <v>41</v>
      </c>
      <c r="AV2906" s="4" t="s">
        <v>1452</v>
      </c>
      <c r="AW2906" s="5" t="s">
        <v>230</v>
      </c>
      <c r="AX2906" s="5" t="s">
        <v>3039</v>
      </c>
      <c r="AY2906" s="5" t="s">
        <v>3040</v>
      </c>
      <c r="AZ2906" s="5" t="s">
        <v>11</v>
      </c>
      <c r="BA2906" s="4" t="s">
        <v>3041</v>
      </c>
      <c r="BB2906" s="5" t="s">
        <v>3042</v>
      </c>
      <c r="BC2906" s="4"/>
      <c r="BD2906" s="5"/>
      <c r="BE2906" s="5"/>
      <c r="BF2906" s="5"/>
      <c r="BG2906" s="4" t="s">
        <v>7630</v>
      </c>
      <c r="BH2906" s="5" t="s">
        <v>1343</v>
      </c>
    </row>
    <row r="2907" spans="1:60" x14ac:dyDescent="0.25">
      <c r="A2907">
        <f t="shared" si="241"/>
        <v>96247</v>
      </c>
      <c r="B2907">
        <f t="shared" si="242"/>
        <v>50100221</v>
      </c>
      <c r="C2907" t="str">
        <f t="shared" si="243"/>
        <v>CC</v>
      </c>
      <c r="D2907" t="str">
        <f t="shared" si="240"/>
        <v>REGION ILE DE FRANCE NORD</v>
      </c>
      <c r="E2907" s="12" t="str">
        <f t="shared" si="244"/>
        <v>TERRAIN</v>
      </c>
      <c r="F2907" s="4" t="s">
        <v>10629</v>
      </c>
      <c r="G2907" s="4" t="s">
        <v>1919</v>
      </c>
      <c r="H2907" s="5">
        <v>2</v>
      </c>
      <c r="I2907" s="5" t="s">
        <v>6943</v>
      </c>
      <c r="J2907" s="5"/>
      <c r="K2907" s="5"/>
      <c r="L2907" s="5"/>
      <c r="M2907" s="5" t="s">
        <v>1343</v>
      </c>
      <c r="N2907" s="5"/>
      <c r="O2907" s="5"/>
      <c r="P2907" s="5"/>
      <c r="Q2907" s="5"/>
      <c r="R2907" s="5"/>
      <c r="S2907" s="5"/>
      <c r="T2907" s="5"/>
      <c r="U2907" s="6">
        <v>45597</v>
      </c>
      <c r="V2907" s="5"/>
      <c r="W2907" s="4" t="s">
        <v>1329</v>
      </c>
      <c r="X2907" s="5"/>
      <c r="Y2907" s="5"/>
      <c r="Z2907" s="5"/>
      <c r="AA2907" s="4" t="s">
        <v>1912</v>
      </c>
      <c r="AB2907" s="5"/>
      <c r="AC2907" s="5"/>
      <c r="AD2907" s="5"/>
      <c r="AE2907" s="5"/>
      <c r="AF2907" s="5"/>
      <c r="AG2907" s="5"/>
      <c r="AH2907" s="5"/>
      <c r="AI2907" s="5"/>
      <c r="AJ2907" s="5"/>
      <c r="AK2907" s="5"/>
      <c r="AL2907" s="5"/>
      <c r="AM2907" s="5"/>
      <c r="AN2907" s="5"/>
      <c r="AO2907" s="5"/>
      <c r="AP2907" s="5" t="s">
        <v>12477</v>
      </c>
      <c r="AQ2907" s="4" t="s">
        <v>1351</v>
      </c>
      <c r="AR2907" s="5" t="s">
        <v>12478</v>
      </c>
      <c r="AS2907" s="4" t="s">
        <v>1450</v>
      </c>
      <c r="AT2907" s="5" t="s">
        <v>1451</v>
      </c>
      <c r="AU2907" s="5" t="s">
        <v>41</v>
      </c>
      <c r="AV2907" s="4" t="s">
        <v>1452</v>
      </c>
      <c r="AW2907" s="5" t="s">
        <v>230</v>
      </c>
      <c r="AX2907" s="5" t="s">
        <v>1914</v>
      </c>
      <c r="AY2907" s="5" t="s">
        <v>1915</v>
      </c>
      <c r="AZ2907" s="5" t="s">
        <v>11</v>
      </c>
      <c r="BA2907" s="4" t="s">
        <v>1916</v>
      </c>
      <c r="BB2907" s="5" t="s">
        <v>1917</v>
      </c>
      <c r="BC2907" s="4" t="s">
        <v>1911</v>
      </c>
      <c r="BD2907" s="5" t="s">
        <v>1918</v>
      </c>
      <c r="BE2907" s="5" t="s">
        <v>25</v>
      </c>
      <c r="BF2907" s="5" t="s">
        <v>1333</v>
      </c>
      <c r="BG2907" s="4" t="s">
        <v>1919</v>
      </c>
      <c r="BH2907" s="5" t="s">
        <v>1343</v>
      </c>
    </row>
    <row r="2908" spans="1:60" x14ac:dyDescent="0.25">
      <c r="A2908">
        <f t="shared" si="241"/>
        <v>96245</v>
      </c>
      <c r="B2908">
        <f t="shared" si="242"/>
        <v>50100220</v>
      </c>
      <c r="C2908" t="str">
        <f t="shared" si="243"/>
        <v>CC</v>
      </c>
      <c r="D2908" t="str">
        <f t="shared" si="240"/>
        <v>REGION ILE DE FRANCE NORD</v>
      </c>
      <c r="E2908" s="12" t="str">
        <f t="shared" si="244"/>
        <v>TERRAIN</v>
      </c>
      <c r="F2908" s="4" t="s">
        <v>10630</v>
      </c>
      <c r="G2908" s="4" t="s">
        <v>10631</v>
      </c>
      <c r="H2908" s="5">
        <v>2</v>
      </c>
      <c r="I2908" s="5" t="s">
        <v>6943</v>
      </c>
      <c r="J2908" s="5"/>
      <c r="K2908" s="5"/>
      <c r="L2908" s="5"/>
      <c r="M2908" s="5" t="s">
        <v>1343</v>
      </c>
      <c r="N2908" s="5"/>
      <c r="O2908" s="5"/>
      <c r="P2908" s="5"/>
      <c r="Q2908" s="5"/>
      <c r="R2908" s="5"/>
      <c r="S2908" s="5"/>
      <c r="T2908" s="5"/>
      <c r="U2908" s="6">
        <v>45627</v>
      </c>
      <c r="V2908" s="5"/>
      <c r="W2908" s="4" t="s">
        <v>1329</v>
      </c>
      <c r="X2908" s="5"/>
      <c r="Y2908" s="5"/>
      <c r="Z2908" s="5"/>
      <c r="AA2908" s="4" t="s">
        <v>10485</v>
      </c>
      <c r="AB2908" s="5"/>
      <c r="AC2908" s="5"/>
      <c r="AD2908" s="5"/>
      <c r="AE2908" s="5"/>
      <c r="AF2908" s="5"/>
      <c r="AG2908" s="5"/>
      <c r="AH2908" s="5"/>
      <c r="AI2908" s="5"/>
      <c r="AJ2908" s="5"/>
      <c r="AK2908" s="5"/>
      <c r="AL2908" s="5"/>
      <c r="AM2908" s="5"/>
      <c r="AN2908" s="5"/>
      <c r="AO2908" s="5"/>
      <c r="AP2908" s="5" t="s">
        <v>12477</v>
      </c>
      <c r="AQ2908" s="4" t="s">
        <v>1351</v>
      </c>
      <c r="AR2908" s="5" t="s">
        <v>12478</v>
      </c>
      <c r="AS2908" s="4" t="s">
        <v>1651</v>
      </c>
      <c r="AT2908" s="5" t="s">
        <v>1652</v>
      </c>
      <c r="AU2908" s="5" t="s">
        <v>41</v>
      </c>
      <c r="AV2908" s="4" t="s">
        <v>1653</v>
      </c>
      <c r="AW2908" s="5" t="s">
        <v>35</v>
      </c>
      <c r="AX2908" s="5" t="s">
        <v>3088</v>
      </c>
      <c r="AY2908" s="5" t="s">
        <v>3089</v>
      </c>
      <c r="AZ2908" s="5" t="s">
        <v>11</v>
      </c>
      <c r="BA2908" s="4" t="s">
        <v>3090</v>
      </c>
      <c r="BB2908" s="5" t="s">
        <v>3091</v>
      </c>
      <c r="BC2908" s="4" t="s">
        <v>10632</v>
      </c>
      <c r="BD2908" s="5" t="s">
        <v>10633</v>
      </c>
      <c r="BE2908" s="5" t="s">
        <v>25</v>
      </c>
      <c r="BF2908" s="5" t="s">
        <v>1333</v>
      </c>
      <c r="BG2908" s="4" t="s">
        <v>10631</v>
      </c>
      <c r="BH2908" s="5" t="s">
        <v>1343</v>
      </c>
    </row>
    <row r="2909" spans="1:60" x14ac:dyDescent="0.25">
      <c r="A2909">
        <f t="shared" si="241"/>
        <v>96236</v>
      </c>
      <c r="B2909">
        <f t="shared" si="242"/>
        <v>50100219</v>
      </c>
      <c r="C2909" t="str">
        <f t="shared" si="243"/>
        <v>CC</v>
      </c>
      <c r="D2909" t="str">
        <f t="shared" si="240"/>
        <v>REGION ILE DE FRANCE NORD</v>
      </c>
      <c r="E2909" s="12" t="str">
        <f t="shared" si="244"/>
        <v>TERRAIN</v>
      </c>
      <c r="F2909" s="4" t="s">
        <v>10634</v>
      </c>
      <c r="G2909" s="4" t="s">
        <v>7220</v>
      </c>
      <c r="H2909" s="5">
        <v>2</v>
      </c>
      <c r="I2909" s="5" t="s">
        <v>6943</v>
      </c>
      <c r="J2909" s="5"/>
      <c r="K2909" s="5"/>
      <c r="L2909" s="5"/>
      <c r="M2909" s="5" t="s">
        <v>1343</v>
      </c>
      <c r="N2909" s="5"/>
      <c r="O2909" s="5"/>
      <c r="P2909" s="5"/>
      <c r="Q2909" s="5"/>
      <c r="R2909" s="5"/>
      <c r="S2909" s="5"/>
      <c r="T2909" s="5"/>
      <c r="U2909" s="6">
        <v>45627</v>
      </c>
      <c r="V2909" s="5"/>
      <c r="W2909" s="4" t="s">
        <v>1329</v>
      </c>
      <c r="X2909" s="5"/>
      <c r="Y2909" s="5"/>
      <c r="Z2909" s="5"/>
      <c r="AA2909" s="4" t="s">
        <v>7217</v>
      </c>
      <c r="AB2909" s="5"/>
      <c r="AC2909" s="5"/>
      <c r="AD2909" s="5"/>
      <c r="AE2909" s="5"/>
      <c r="AF2909" s="5"/>
      <c r="AG2909" s="5"/>
      <c r="AH2909" s="5"/>
      <c r="AI2909" s="5"/>
      <c r="AJ2909" s="5"/>
      <c r="AK2909" s="5"/>
      <c r="AL2909" s="5"/>
      <c r="AM2909" s="5"/>
      <c r="AN2909" s="5"/>
      <c r="AO2909" s="5"/>
      <c r="AP2909" s="5" t="s">
        <v>12477</v>
      </c>
      <c r="AQ2909" s="4" t="s">
        <v>1351</v>
      </c>
      <c r="AR2909" s="5" t="s">
        <v>12478</v>
      </c>
      <c r="AS2909" s="4" t="s">
        <v>2180</v>
      </c>
      <c r="AT2909" s="5" t="s">
        <v>2181</v>
      </c>
      <c r="AU2909" s="5" t="s">
        <v>41</v>
      </c>
      <c r="AV2909" s="4" t="s">
        <v>2182</v>
      </c>
      <c r="AW2909" s="5" t="s">
        <v>4</v>
      </c>
      <c r="AX2909" s="5" t="s">
        <v>4598</v>
      </c>
      <c r="AY2909" s="5" t="s">
        <v>4599</v>
      </c>
      <c r="AZ2909" s="5" t="s">
        <v>11</v>
      </c>
      <c r="BA2909" s="4" t="s">
        <v>4600</v>
      </c>
      <c r="BB2909" s="5" t="s">
        <v>4601</v>
      </c>
      <c r="BC2909" s="5" t="s">
        <v>7216</v>
      </c>
      <c r="BD2909" s="5" t="s">
        <v>7219</v>
      </c>
      <c r="BE2909" s="5" t="s">
        <v>3</v>
      </c>
      <c r="BF2909" s="5" t="s">
        <v>1333</v>
      </c>
      <c r="BG2909" s="4" t="s">
        <v>7220</v>
      </c>
      <c r="BH2909" s="5" t="s">
        <v>1343</v>
      </c>
    </row>
    <row r="2910" spans="1:60" x14ac:dyDescent="0.25">
      <c r="A2910">
        <f t="shared" si="241"/>
        <v>96227</v>
      </c>
      <c r="B2910">
        <f t="shared" si="242"/>
        <v>50100218</v>
      </c>
      <c r="C2910" t="str">
        <f t="shared" si="243"/>
        <v>CC</v>
      </c>
      <c r="D2910" t="str">
        <f t="shared" si="240"/>
        <v>REGION ILE DE FRANCE NORD</v>
      </c>
      <c r="E2910" s="12" t="str">
        <f t="shared" si="244"/>
        <v>TERRAIN</v>
      </c>
      <c r="F2910" s="4" t="s">
        <v>10635</v>
      </c>
      <c r="G2910" s="4" t="s">
        <v>6910</v>
      </c>
      <c r="H2910" s="5">
        <v>2</v>
      </c>
      <c r="I2910" s="5" t="s">
        <v>6943</v>
      </c>
      <c r="J2910" s="5"/>
      <c r="K2910" s="5"/>
      <c r="L2910" s="5"/>
      <c r="M2910" s="5" t="s">
        <v>1343</v>
      </c>
      <c r="N2910" s="5"/>
      <c r="O2910" s="5"/>
      <c r="P2910" s="5"/>
      <c r="Q2910" s="5"/>
      <c r="R2910" s="5"/>
      <c r="S2910" s="5"/>
      <c r="T2910" s="5"/>
      <c r="U2910" s="6">
        <v>45627</v>
      </c>
      <c r="V2910" s="5"/>
      <c r="W2910" s="4" t="s">
        <v>1329</v>
      </c>
      <c r="X2910" s="5"/>
      <c r="Y2910" s="5"/>
      <c r="Z2910" s="5"/>
      <c r="AA2910" s="4" t="s">
        <v>6907</v>
      </c>
      <c r="AB2910" s="5"/>
      <c r="AC2910" s="5"/>
      <c r="AD2910" s="5"/>
      <c r="AE2910" s="5"/>
      <c r="AF2910" s="5"/>
      <c r="AG2910" s="5"/>
      <c r="AH2910" s="5"/>
      <c r="AI2910" s="5"/>
      <c r="AJ2910" s="5"/>
      <c r="AK2910" s="5"/>
      <c r="AL2910" s="5"/>
      <c r="AM2910" s="5"/>
      <c r="AN2910" s="5"/>
      <c r="AO2910" s="5"/>
      <c r="AP2910" s="5" t="s">
        <v>12477</v>
      </c>
      <c r="AQ2910" s="4" t="s">
        <v>1351</v>
      </c>
      <c r="AR2910" s="5" t="s">
        <v>12478</v>
      </c>
      <c r="AS2910" s="4" t="s">
        <v>2180</v>
      </c>
      <c r="AT2910" s="5" t="s">
        <v>2181</v>
      </c>
      <c r="AU2910" s="5" t="s">
        <v>41</v>
      </c>
      <c r="AV2910" s="4" t="s">
        <v>2182</v>
      </c>
      <c r="AW2910" s="5" t="s">
        <v>4</v>
      </c>
      <c r="AX2910" s="5" t="s">
        <v>2681</v>
      </c>
      <c r="AY2910" s="5" t="s">
        <v>2682</v>
      </c>
      <c r="AZ2910" s="5" t="s">
        <v>11</v>
      </c>
      <c r="BA2910" s="4" t="s">
        <v>2683</v>
      </c>
      <c r="BB2910" s="5" t="s">
        <v>2684</v>
      </c>
      <c r="BC2910" s="5" t="s">
        <v>6905</v>
      </c>
      <c r="BD2910" s="5" t="s">
        <v>6909</v>
      </c>
      <c r="BE2910" s="5" t="s">
        <v>46</v>
      </c>
      <c r="BF2910" s="5" t="s">
        <v>1333</v>
      </c>
      <c r="BG2910" s="4" t="s">
        <v>6910</v>
      </c>
      <c r="BH2910" s="5" t="s">
        <v>1343</v>
      </c>
    </row>
    <row r="2911" spans="1:60" x14ac:dyDescent="0.25">
      <c r="A2911">
        <f t="shared" si="241"/>
        <v>96225</v>
      </c>
      <c r="B2911">
        <f t="shared" si="242"/>
        <v>50100217</v>
      </c>
      <c r="C2911" t="str">
        <f t="shared" si="243"/>
        <v>CC</v>
      </c>
      <c r="D2911" t="str">
        <f t="shared" si="240"/>
        <v>REGION ILE DE FRANCE NORD</v>
      </c>
      <c r="E2911" s="12" t="str">
        <f t="shared" si="244"/>
        <v>TERRAIN</v>
      </c>
      <c r="F2911" s="4" t="s">
        <v>10636</v>
      </c>
      <c r="G2911" s="4" t="s">
        <v>4001</v>
      </c>
      <c r="H2911" s="5">
        <v>2</v>
      </c>
      <c r="I2911" s="5" t="s">
        <v>6943</v>
      </c>
      <c r="J2911" s="5"/>
      <c r="K2911" s="5"/>
      <c r="L2911" s="5"/>
      <c r="M2911" s="5" t="s">
        <v>1343</v>
      </c>
      <c r="N2911" s="5"/>
      <c r="O2911" s="5"/>
      <c r="P2911" s="5"/>
      <c r="Q2911" s="5"/>
      <c r="R2911" s="5"/>
      <c r="S2911" s="5"/>
      <c r="T2911" s="5"/>
      <c r="U2911" s="6">
        <v>45627</v>
      </c>
      <c r="V2911" s="5"/>
      <c r="W2911" s="4" t="s">
        <v>1329</v>
      </c>
      <c r="X2911" s="5"/>
      <c r="Y2911" s="5"/>
      <c r="Z2911" s="5"/>
      <c r="AA2911" s="4" t="s">
        <v>3998</v>
      </c>
      <c r="AB2911" s="5"/>
      <c r="AC2911" s="5"/>
      <c r="AD2911" s="5"/>
      <c r="AE2911" s="5"/>
      <c r="AF2911" s="5"/>
      <c r="AG2911" s="5"/>
      <c r="AH2911" s="5"/>
      <c r="AI2911" s="5"/>
      <c r="AJ2911" s="5"/>
      <c r="AK2911" s="5"/>
      <c r="AL2911" s="5"/>
      <c r="AM2911" s="5"/>
      <c r="AN2911" s="5"/>
      <c r="AO2911" s="5"/>
      <c r="AP2911" s="5" t="s">
        <v>12477</v>
      </c>
      <c r="AQ2911" s="4" t="s">
        <v>1351</v>
      </c>
      <c r="AR2911" s="5" t="s">
        <v>12478</v>
      </c>
      <c r="AS2911" s="4" t="s">
        <v>2180</v>
      </c>
      <c r="AT2911" s="5" t="s">
        <v>2181</v>
      </c>
      <c r="AU2911" s="5" t="s">
        <v>41</v>
      </c>
      <c r="AV2911" s="4" t="s">
        <v>2182</v>
      </c>
      <c r="AW2911" s="5" t="s">
        <v>4</v>
      </c>
      <c r="AX2911" s="5" t="s">
        <v>2681</v>
      </c>
      <c r="AY2911" s="5" t="s">
        <v>2682</v>
      </c>
      <c r="AZ2911" s="5" t="s">
        <v>11</v>
      </c>
      <c r="BA2911" s="4" t="s">
        <v>2683</v>
      </c>
      <c r="BB2911" s="5" t="s">
        <v>2684</v>
      </c>
      <c r="BC2911" s="4" t="s">
        <v>3996</v>
      </c>
      <c r="BD2911" s="5" t="s">
        <v>4000</v>
      </c>
      <c r="BE2911" s="5" t="s">
        <v>46</v>
      </c>
      <c r="BF2911" s="5" t="s">
        <v>1333</v>
      </c>
      <c r="BG2911" s="4" t="s">
        <v>4001</v>
      </c>
      <c r="BH2911" s="5" t="s">
        <v>1343</v>
      </c>
    </row>
    <row r="2912" spans="1:60" x14ac:dyDescent="0.25">
      <c r="A2912">
        <f t="shared" si="241"/>
        <v>96222</v>
      </c>
      <c r="B2912">
        <f t="shared" si="242"/>
        <v>50100215</v>
      </c>
      <c r="C2912" t="str">
        <f t="shared" ref="C2912:C2975" si="245">IF(LEFT(T2912,4)="ASSI","ASSISTANTE",IF(T2912="013 RR","RR",IF(T2912="100 IMD","IMD",IF(T2912="105 IMD","IMD",IF(T2912="200 IMP","IMP",IF(T2912="310 CMA","IMP","CC"))))))</f>
        <v>CC</v>
      </c>
      <c r="D2912" t="str">
        <f t="shared" si="240"/>
        <v>REGION ILE DE FRANCE NORD</v>
      </c>
      <c r="E2912" s="12" t="str">
        <f t="shared" si="244"/>
        <v>TERRAIN</v>
      </c>
      <c r="F2912" s="4" t="s">
        <v>10637</v>
      </c>
      <c r="G2912" s="4" t="s">
        <v>10638</v>
      </c>
      <c r="H2912" s="5">
        <v>2</v>
      </c>
      <c r="I2912" s="5" t="s">
        <v>6943</v>
      </c>
      <c r="J2912" s="5"/>
      <c r="K2912" s="5"/>
      <c r="L2912" s="5"/>
      <c r="M2912" s="5" t="s">
        <v>1343</v>
      </c>
      <c r="N2912" s="5"/>
      <c r="O2912" s="5"/>
      <c r="P2912" s="5"/>
      <c r="Q2912" s="5"/>
      <c r="R2912" s="5"/>
      <c r="S2912" s="5"/>
      <c r="T2912" s="5"/>
      <c r="U2912" s="6">
        <v>45627</v>
      </c>
      <c r="V2912" s="5"/>
      <c r="W2912" s="4" t="s">
        <v>1329</v>
      </c>
      <c r="X2912" s="5"/>
      <c r="Y2912" s="5"/>
      <c r="Z2912" s="5"/>
      <c r="AA2912" s="4" t="s">
        <v>6883</v>
      </c>
      <c r="AB2912" s="5"/>
      <c r="AC2912" s="5"/>
      <c r="AD2912" s="5"/>
      <c r="AE2912" s="5"/>
      <c r="AF2912" s="5"/>
      <c r="AG2912" s="5"/>
      <c r="AH2912" s="5"/>
      <c r="AI2912" s="5"/>
      <c r="AJ2912" s="5"/>
      <c r="AK2912" s="5"/>
      <c r="AL2912" s="5"/>
      <c r="AM2912" s="5"/>
      <c r="AN2912" s="5"/>
      <c r="AO2912" s="5"/>
      <c r="AP2912" s="5" t="s">
        <v>12477</v>
      </c>
      <c r="AQ2912" s="4" t="s">
        <v>1351</v>
      </c>
      <c r="AR2912" s="5" t="s">
        <v>12478</v>
      </c>
      <c r="AS2912" s="4" t="s">
        <v>2180</v>
      </c>
      <c r="AT2912" s="5" t="s">
        <v>2181</v>
      </c>
      <c r="AU2912" s="5" t="s">
        <v>41</v>
      </c>
      <c r="AV2912" s="4" t="s">
        <v>2182</v>
      </c>
      <c r="AW2912" s="5" t="s">
        <v>4</v>
      </c>
      <c r="AX2912" s="5" t="s">
        <v>2681</v>
      </c>
      <c r="AY2912" s="5" t="s">
        <v>2682</v>
      </c>
      <c r="AZ2912" s="5" t="s">
        <v>11</v>
      </c>
      <c r="BA2912" s="4" t="s">
        <v>2683</v>
      </c>
      <c r="BB2912" s="5" t="s">
        <v>2684</v>
      </c>
      <c r="BC2912" s="4"/>
      <c r="BD2912" s="5"/>
      <c r="BE2912" s="5"/>
      <c r="BF2912" s="5"/>
      <c r="BG2912" s="4" t="s">
        <v>10638</v>
      </c>
      <c r="BH2912" s="5" t="s">
        <v>1343</v>
      </c>
    </row>
    <row r="2913" spans="1:60" x14ac:dyDescent="0.25">
      <c r="A2913">
        <f t="shared" si="241"/>
        <v>96217</v>
      </c>
      <c r="B2913">
        <f t="shared" si="242"/>
        <v>50100214</v>
      </c>
      <c r="C2913" t="str">
        <f t="shared" si="245"/>
        <v>CC</v>
      </c>
      <c r="D2913" t="str">
        <f t="shared" si="240"/>
        <v>REGION ILE DE FRANCE NORD</v>
      </c>
      <c r="E2913" s="12" t="str">
        <f t="shared" si="244"/>
        <v>TERRAIN</v>
      </c>
      <c r="F2913" s="4" t="s">
        <v>10639</v>
      </c>
      <c r="G2913" s="4" t="s">
        <v>3188</v>
      </c>
      <c r="H2913" s="5">
        <v>2</v>
      </c>
      <c r="I2913" s="5" t="s">
        <v>6943</v>
      </c>
      <c r="J2913" s="5"/>
      <c r="K2913" s="5"/>
      <c r="L2913" s="5"/>
      <c r="M2913" s="5" t="s">
        <v>1343</v>
      </c>
      <c r="N2913" s="5"/>
      <c r="O2913" s="5"/>
      <c r="P2913" s="5"/>
      <c r="Q2913" s="5"/>
      <c r="R2913" s="5"/>
      <c r="S2913" s="5"/>
      <c r="T2913" s="5"/>
      <c r="U2913" s="6">
        <v>45597</v>
      </c>
      <c r="V2913" s="5"/>
      <c r="W2913" s="4" t="s">
        <v>1329</v>
      </c>
      <c r="X2913" s="5"/>
      <c r="Y2913" s="5"/>
      <c r="Z2913" s="5"/>
      <c r="AA2913" s="4" t="s">
        <v>3185</v>
      </c>
      <c r="AB2913" s="5"/>
      <c r="AC2913" s="5"/>
      <c r="AD2913" s="5"/>
      <c r="AE2913" s="5"/>
      <c r="AF2913" s="5"/>
      <c r="AG2913" s="5"/>
      <c r="AH2913" s="5"/>
      <c r="AI2913" s="5"/>
      <c r="AJ2913" s="5"/>
      <c r="AK2913" s="5"/>
      <c r="AL2913" s="5"/>
      <c r="AM2913" s="5"/>
      <c r="AN2913" s="5"/>
      <c r="AO2913" s="5"/>
      <c r="AP2913" s="5" t="s">
        <v>12477</v>
      </c>
      <c r="AQ2913" s="4" t="s">
        <v>1351</v>
      </c>
      <c r="AR2913" s="5" t="s">
        <v>12478</v>
      </c>
      <c r="AS2913" s="4" t="s">
        <v>1450</v>
      </c>
      <c r="AT2913" s="5" t="s">
        <v>1451</v>
      </c>
      <c r="AU2913" s="5" t="s">
        <v>41</v>
      </c>
      <c r="AV2913" s="4" t="s">
        <v>1452</v>
      </c>
      <c r="AW2913" s="5" t="s">
        <v>230</v>
      </c>
      <c r="AX2913" s="5" t="s">
        <v>3149</v>
      </c>
      <c r="AY2913" s="5" t="s">
        <v>3153</v>
      </c>
      <c r="AZ2913" s="5" t="s">
        <v>11</v>
      </c>
      <c r="BA2913" s="4" t="s">
        <v>3154</v>
      </c>
      <c r="BB2913" s="5" t="s">
        <v>3155</v>
      </c>
      <c r="BC2913" s="4" t="s">
        <v>3183</v>
      </c>
      <c r="BD2913" s="5" t="s">
        <v>3187</v>
      </c>
      <c r="BE2913" s="5" t="s">
        <v>25</v>
      </c>
      <c r="BF2913" s="5" t="s">
        <v>1333</v>
      </c>
      <c r="BG2913" s="4" t="s">
        <v>3188</v>
      </c>
      <c r="BH2913" s="5" t="s">
        <v>1343</v>
      </c>
    </row>
    <row r="2914" spans="1:60" x14ac:dyDescent="0.25">
      <c r="A2914">
        <f t="shared" si="241"/>
        <v>96214</v>
      </c>
      <c r="B2914">
        <f t="shared" si="242"/>
        <v>50100213</v>
      </c>
      <c r="C2914" t="str">
        <f t="shared" si="245"/>
        <v>CC</v>
      </c>
      <c r="D2914" t="str">
        <f t="shared" si="240"/>
        <v>REGION ILE DE FRANCE NORD</v>
      </c>
      <c r="E2914" s="12" t="str">
        <f t="shared" si="244"/>
        <v>TERRAIN</v>
      </c>
      <c r="F2914" s="4" t="s">
        <v>10640</v>
      </c>
      <c r="G2914" s="4" t="s">
        <v>10641</v>
      </c>
      <c r="H2914" s="5">
        <v>2</v>
      </c>
      <c r="I2914" s="5" t="s">
        <v>6943</v>
      </c>
      <c r="J2914" s="5"/>
      <c r="K2914" s="5"/>
      <c r="L2914" s="5"/>
      <c r="M2914" s="5" t="s">
        <v>1343</v>
      </c>
      <c r="N2914" s="5"/>
      <c r="O2914" s="5"/>
      <c r="P2914" s="5"/>
      <c r="Q2914" s="5"/>
      <c r="R2914" s="5"/>
      <c r="S2914" s="5"/>
      <c r="T2914" s="5"/>
      <c r="U2914" s="6">
        <v>45597</v>
      </c>
      <c r="V2914" s="5"/>
      <c r="W2914" s="4" t="s">
        <v>1329</v>
      </c>
      <c r="X2914" s="5"/>
      <c r="Y2914" s="5"/>
      <c r="Z2914" s="5"/>
      <c r="AA2914" s="4" t="s">
        <v>2099</v>
      </c>
      <c r="AB2914" s="5"/>
      <c r="AC2914" s="5"/>
      <c r="AD2914" s="5"/>
      <c r="AE2914" s="5"/>
      <c r="AF2914" s="5"/>
      <c r="AG2914" s="5"/>
      <c r="AH2914" s="5"/>
      <c r="AI2914" s="5"/>
      <c r="AJ2914" s="5"/>
      <c r="AK2914" s="5"/>
      <c r="AL2914" s="5"/>
      <c r="AM2914" s="5"/>
      <c r="AN2914" s="5"/>
      <c r="AO2914" s="5"/>
      <c r="AP2914" s="5" t="s">
        <v>12477</v>
      </c>
      <c r="AQ2914" s="4" t="s">
        <v>1351</v>
      </c>
      <c r="AR2914" s="5" t="s">
        <v>12478</v>
      </c>
      <c r="AS2914" s="4" t="s">
        <v>1450</v>
      </c>
      <c r="AT2914" s="5" t="s">
        <v>1451</v>
      </c>
      <c r="AU2914" s="5" t="s">
        <v>41</v>
      </c>
      <c r="AV2914" s="4" t="s">
        <v>1452</v>
      </c>
      <c r="AW2914" s="5" t="s">
        <v>230</v>
      </c>
      <c r="AX2914" s="5" t="s">
        <v>1453</v>
      </c>
      <c r="AY2914" s="5" t="s">
        <v>1454</v>
      </c>
      <c r="AZ2914" s="5" t="s">
        <v>11</v>
      </c>
      <c r="BA2914" s="4" t="s">
        <v>1455</v>
      </c>
      <c r="BB2914" s="5" t="s">
        <v>1456</v>
      </c>
      <c r="BC2914" s="4"/>
      <c r="BD2914" s="5"/>
      <c r="BE2914" s="5"/>
      <c r="BF2914" s="5"/>
      <c r="BG2914" s="4" t="s">
        <v>10641</v>
      </c>
      <c r="BH2914" s="5" t="s">
        <v>1343</v>
      </c>
    </row>
    <row r="2915" spans="1:60" x14ac:dyDescent="0.25">
      <c r="A2915">
        <f t="shared" si="241"/>
        <v>96211</v>
      </c>
      <c r="B2915">
        <f t="shared" si="242"/>
        <v>50100212</v>
      </c>
      <c r="C2915" t="str">
        <f t="shared" si="245"/>
        <v>CC</v>
      </c>
      <c r="D2915" t="str">
        <f t="shared" si="240"/>
        <v>REGION ILE DE FRANCE NORD</v>
      </c>
      <c r="E2915" s="12" t="str">
        <f t="shared" si="244"/>
        <v>TERRAIN</v>
      </c>
      <c r="F2915" s="4" t="s">
        <v>10642</v>
      </c>
      <c r="G2915" s="4" t="s">
        <v>10643</v>
      </c>
      <c r="H2915" s="5">
        <v>2</v>
      </c>
      <c r="I2915" s="5" t="s">
        <v>6943</v>
      </c>
      <c r="J2915" s="5"/>
      <c r="K2915" s="5"/>
      <c r="L2915" s="5"/>
      <c r="M2915" s="5" t="s">
        <v>1343</v>
      </c>
      <c r="N2915" s="5"/>
      <c r="O2915" s="5"/>
      <c r="P2915" s="5"/>
      <c r="Q2915" s="5"/>
      <c r="R2915" s="5"/>
      <c r="S2915" s="5"/>
      <c r="T2915" s="5"/>
      <c r="U2915" s="6">
        <v>45597</v>
      </c>
      <c r="V2915" s="5"/>
      <c r="W2915" s="4" t="s">
        <v>1329</v>
      </c>
      <c r="X2915" s="5"/>
      <c r="Y2915" s="5"/>
      <c r="Z2915" s="5"/>
      <c r="AA2915" s="4" t="s">
        <v>1347</v>
      </c>
      <c r="AB2915" s="5"/>
      <c r="AC2915" s="5"/>
      <c r="AD2915" s="5"/>
      <c r="AE2915" s="5"/>
      <c r="AF2915" s="5"/>
      <c r="AG2915" s="5"/>
      <c r="AH2915" s="5"/>
      <c r="AI2915" s="5"/>
      <c r="AJ2915" s="5"/>
      <c r="AK2915" s="5"/>
      <c r="AL2915" s="5"/>
      <c r="AM2915" s="5"/>
      <c r="AN2915" s="5"/>
      <c r="AO2915" s="5"/>
      <c r="AP2915" s="5" t="s">
        <v>12477</v>
      </c>
      <c r="AQ2915" s="4" t="s">
        <v>1351</v>
      </c>
      <c r="AR2915" s="5" t="s">
        <v>12478</v>
      </c>
      <c r="AS2915" s="5" t="s">
        <v>1450</v>
      </c>
      <c r="AT2915" s="5" t="s">
        <v>1451</v>
      </c>
      <c r="AU2915" s="5" t="s">
        <v>41</v>
      </c>
      <c r="AV2915" s="4" t="s">
        <v>1452</v>
      </c>
      <c r="AW2915" s="5" t="s">
        <v>230</v>
      </c>
      <c r="AX2915" s="5" t="s">
        <v>3149</v>
      </c>
      <c r="AY2915" s="5" t="s">
        <v>3153</v>
      </c>
      <c r="AZ2915" s="5" t="s">
        <v>11</v>
      </c>
      <c r="BA2915" s="5" t="s">
        <v>3154</v>
      </c>
      <c r="BB2915" s="5" t="s">
        <v>3155</v>
      </c>
      <c r="BC2915" s="5"/>
      <c r="BD2915" s="5"/>
      <c r="BE2915" s="5"/>
      <c r="BF2915" s="5"/>
      <c r="BG2915" s="4" t="s">
        <v>10643</v>
      </c>
      <c r="BH2915" s="5" t="s">
        <v>1343</v>
      </c>
    </row>
    <row r="2916" spans="1:60" x14ac:dyDescent="0.25">
      <c r="A2916">
        <f t="shared" si="241"/>
        <v>96209</v>
      </c>
      <c r="B2916">
        <f t="shared" si="242"/>
        <v>50100211</v>
      </c>
      <c r="C2916" t="str">
        <f t="shared" si="245"/>
        <v>CC</v>
      </c>
      <c r="D2916" t="str">
        <f t="shared" si="240"/>
        <v>REGION ILE DE FRANCE NORD</v>
      </c>
      <c r="E2916" s="12" t="str">
        <f t="shared" si="244"/>
        <v>TERRAIN</v>
      </c>
      <c r="F2916" s="4" t="s">
        <v>10644</v>
      </c>
      <c r="G2916" s="4" t="s">
        <v>10645</v>
      </c>
      <c r="H2916" s="5">
        <v>2</v>
      </c>
      <c r="I2916" s="5" t="s">
        <v>6943</v>
      </c>
      <c r="J2916" s="5"/>
      <c r="K2916" s="5"/>
      <c r="L2916" s="5"/>
      <c r="M2916" s="5" t="s">
        <v>1343</v>
      </c>
      <c r="N2916" s="5"/>
      <c r="O2916" s="5"/>
      <c r="P2916" s="5"/>
      <c r="Q2916" s="5"/>
      <c r="R2916" s="5"/>
      <c r="S2916" s="5"/>
      <c r="T2916" s="5"/>
      <c r="U2916" s="6">
        <v>45627</v>
      </c>
      <c r="V2916" s="5"/>
      <c r="W2916" s="4" t="s">
        <v>1329</v>
      </c>
      <c r="X2916" s="5"/>
      <c r="Y2916" s="5"/>
      <c r="Z2916" s="5"/>
      <c r="AA2916" s="4" t="s">
        <v>4850</v>
      </c>
      <c r="AB2916" s="5"/>
      <c r="AC2916" s="5"/>
      <c r="AD2916" s="5"/>
      <c r="AE2916" s="5"/>
      <c r="AF2916" s="5"/>
      <c r="AG2916" s="5"/>
      <c r="AH2916" s="5"/>
      <c r="AI2916" s="5"/>
      <c r="AJ2916" s="5"/>
      <c r="AK2916" s="5"/>
      <c r="AL2916" s="5"/>
      <c r="AM2916" s="5"/>
      <c r="AN2916" s="5"/>
      <c r="AO2916" s="5"/>
      <c r="AP2916" s="5" t="s">
        <v>12477</v>
      </c>
      <c r="AQ2916" s="4" t="s">
        <v>1351</v>
      </c>
      <c r="AR2916" s="5" t="s">
        <v>12478</v>
      </c>
      <c r="AS2916" s="5" t="s">
        <v>1450</v>
      </c>
      <c r="AT2916" s="5" t="s">
        <v>1451</v>
      </c>
      <c r="AU2916" s="5" t="s">
        <v>41</v>
      </c>
      <c r="AV2916" s="4" t="s">
        <v>1452</v>
      </c>
      <c r="AW2916" s="5" t="s">
        <v>230</v>
      </c>
      <c r="AX2916" s="5" t="s">
        <v>1914</v>
      </c>
      <c r="AY2916" s="5" t="s">
        <v>1915</v>
      </c>
      <c r="AZ2916" s="5" t="s">
        <v>11</v>
      </c>
      <c r="BA2916" s="5" t="s">
        <v>1916</v>
      </c>
      <c r="BB2916" s="5" t="s">
        <v>1917</v>
      </c>
      <c r="BC2916" s="5"/>
      <c r="BD2916" s="5"/>
      <c r="BE2916" s="5"/>
      <c r="BF2916" s="5"/>
      <c r="BG2916" s="4" t="s">
        <v>10645</v>
      </c>
      <c r="BH2916" s="5" t="s">
        <v>1343</v>
      </c>
    </row>
    <row r="2917" spans="1:60" x14ac:dyDescent="0.25">
      <c r="A2917">
        <f t="shared" si="241"/>
        <v>96208</v>
      </c>
      <c r="B2917">
        <f t="shared" si="242"/>
        <v>50100210</v>
      </c>
      <c r="C2917" t="str">
        <f t="shared" si="245"/>
        <v>CC</v>
      </c>
      <c r="D2917" t="str">
        <f t="shared" si="240"/>
        <v>REGION ILE DE FRANCE NORD</v>
      </c>
      <c r="E2917" s="12" t="str">
        <f t="shared" si="244"/>
        <v>TERRAIN</v>
      </c>
      <c r="F2917" s="4" t="s">
        <v>10646</v>
      </c>
      <c r="G2917" s="4" t="s">
        <v>1646</v>
      </c>
      <c r="H2917" s="5">
        <v>2</v>
      </c>
      <c r="I2917" s="5" t="s">
        <v>6943</v>
      </c>
      <c r="J2917" s="5"/>
      <c r="K2917" s="5"/>
      <c r="L2917" s="5"/>
      <c r="M2917" s="5" t="s">
        <v>1343</v>
      </c>
      <c r="N2917" s="5"/>
      <c r="O2917" s="5"/>
      <c r="P2917" s="5"/>
      <c r="Q2917" s="5"/>
      <c r="R2917" s="5"/>
      <c r="S2917" s="5"/>
      <c r="T2917" s="5"/>
      <c r="U2917" s="6">
        <v>45597</v>
      </c>
      <c r="V2917" s="5"/>
      <c r="W2917" s="4" t="s">
        <v>1329</v>
      </c>
      <c r="X2917" s="5"/>
      <c r="Y2917" s="5"/>
      <c r="Z2917" s="5"/>
      <c r="AA2917" s="4" t="s">
        <v>1636</v>
      </c>
      <c r="AB2917" s="5"/>
      <c r="AC2917" s="5"/>
      <c r="AD2917" s="5"/>
      <c r="AE2917" s="5"/>
      <c r="AF2917" s="5"/>
      <c r="AG2917" s="5"/>
      <c r="AH2917" s="5"/>
      <c r="AI2917" s="5"/>
      <c r="AJ2917" s="5"/>
      <c r="AK2917" s="5"/>
      <c r="AL2917" s="5"/>
      <c r="AM2917" s="5"/>
      <c r="AN2917" s="5"/>
      <c r="AO2917" s="5"/>
      <c r="AP2917" s="5" t="s">
        <v>12477</v>
      </c>
      <c r="AQ2917" s="4" t="s">
        <v>1351</v>
      </c>
      <c r="AR2917" s="5" t="s">
        <v>12478</v>
      </c>
      <c r="AS2917" s="5" t="s">
        <v>1638</v>
      </c>
      <c r="AT2917" s="5" t="s">
        <v>1639</v>
      </c>
      <c r="AU2917" s="5" t="s">
        <v>41</v>
      </c>
      <c r="AV2917" s="4" t="s">
        <v>1640</v>
      </c>
      <c r="AW2917" s="5" t="s">
        <v>142</v>
      </c>
      <c r="AX2917" s="5" t="s">
        <v>1641</v>
      </c>
      <c r="AY2917" s="5" t="s">
        <v>1642</v>
      </c>
      <c r="AZ2917" s="5" t="s">
        <v>11</v>
      </c>
      <c r="BA2917" s="5" t="s">
        <v>1643</v>
      </c>
      <c r="BB2917" s="5" t="s">
        <v>1644</v>
      </c>
      <c r="BC2917" s="5" t="s">
        <v>1635</v>
      </c>
      <c r="BD2917" s="5" t="s">
        <v>1645</v>
      </c>
      <c r="BE2917" s="5" t="s">
        <v>245</v>
      </c>
      <c r="BF2917" s="5" t="s">
        <v>1333</v>
      </c>
      <c r="BG2917" s="4" t="s">
        <v>1646</v>
      </c>
      <c r="BH2917" s="5" t="s">
        <v>1343</v>
      </c>
    </row>
    <row r="2918" spans="1:60" x14ac:dyDescent="0.25">
      <c r="A2918">
        <f t="shared" si="241"/>
        <v>96206</v>
      </c>
      <c r="B2918">
        <f t="shared" si="242"/>
        <v>50100209</v>
      </c>
      <c r="C2918" t="str">
        <f t="shared" si="245"/>
        <v>CC</v>
      </c>
      <c r="D2918" t="str">
        <f t="shared" si="240"/>
        <v>REGION ILE DE FRANCE NORD</v>
      </c>
      <c r="E2918" s="12" t="str">
        <f t="shared" si="244"/>
        <v>TERRAIN</v>
      </c>
      <c r="F2918" s="4" t="s">
        <v>10647</v>
      </c>
      <c r="G2918" s="4" t="s">
        <v>10648</v>
      </c>
      <c r="H2918" s="5">
        <v>2</v>
      </c>
      <c r="I2918" s="5" t="s">
        <v>6943</v>
      </c>
      <c r="J2918" s="5"/>
      <c r="K2918" s="5"/>
      <c r="L2918" s="5"/>
      <c r="M2918" s="5" t="s">
        <v>1343</v>
      </c>
      <c r="N2918" s="5"/>
      <c r="O2918" s="5"/>
      <c r="P2918" s="5"/>
      <c r="Q2918" s="5"/>
      <c r="R2918" s="5"/>
      <c r="S2918" s="5"/>
      <c r="T2918" s="5"/>
      <c r="U2918" s="6">
        <v>45597</v>
      </c>
      <c r="V2918" s="5"/>
      <c r="W2918" s="4" t="s">
        <v>1329</v>
      </c>
      <c r="X2918" s="5"/>
      <c r="Y2918" s="5"/>
      <c r="Z2918" s="5"/>
      <c r="AA2918" s="4" t="s">
        <v>10649</v>
      </c>
      <c r="AB2918" s="5"/>
      <c r="AC2918" s="5"/>
      <c r="AD2918" s="5"/>
      <c r="AE2918" s="5"/>
      <c r="AF2918" s="5"/>
      <c r="AG2918" s="5"/>
      <c r="AH2918" s="5"/>
      <c r="AI2918" s="5"/>
      <c r="AJ2918" s="5"/>
      <c r="AK2918" s="5"/>
      <c r="AL2918" s="5"/>
      <c r="AM2918" s="5"/>
      <c r="AN2918" s="5"/>
      <c r="AO2918" s="5"/>
      <c r="AP2918" s="5" t="s">
        <v>12477</v>
      </c>
      <c r="AQ2918" s="4" t="s">
        <v>1351</v>
      </c>
      <c r="AR2918" s="5" t="s">
        <v>12478</v>
      </c>
      <c r="AS2918" s="5" t="s">
        <v>1450</v>
      </c>
      <c r="AT2918" s="5" t="s">
        <v>1451</v>
      </c>
      <c r="AU2918" s="5" t="s">
        <v>41</v>
      </c>
      <c r="AV2918" s="4" t="s">
        <v>1452</v>
      </c>
      <c r="AW2918" s="5" t="s">
        <v>230</v>
      </c>
      <c r="AX2918" s="5" t="s">
        <v>3149</v>
      </c>
      <c r="AY2918" s="5" t="s">
        <v>3153</v>
      </c>
      <c r="AZ2918" s="5" t="s">
        <v>11</v>
      </c>
      <c r="BA2918" s="5" t="s">
        <v>3154</v>
      </c>
      <c r="BB2918" s="5" t="s">
        <v>3155</v>
      </c>
      <c r="BC2918" s="5" t="s">
        <v>10650</v>
      </c>
      <c r="BD2918" s="5" t="s">
        <v>10651</v>
      </c>
      <c r="BE2918" s="5" t="s">
        <v>245</v>
      </c>
      <c r="BF2918" s="5" t="s">
        <v>1333</v>
      </c>
      <c r="BG2918" s="4" t="s">
        <v>10648</v>
      </c>
      <c r="BH2918" s="5" t="s">
        <v>1343</v>
      </c>
    </row>
    <row r="2919" spans="1:60" x14ac:dyDescent="0.25">
      <c r="A2919">
        <f t="shared" si="241"/>
        <v>96205</v>
      </c>
      <c r="B2919">
        <f t="shared" si="242"/>
        <v>50100208</v>
      </c>
      <c r="C2919" t="str">
        <f t="shared" si="245"/>
        <v>CC</v>
      </c>
      <c r="D2919" t="str">
        <f t="shared" si="240"/>
        <v>REGION ILE DE FRANCE NORD</v>
      </c>
      <c r="E2919" s="12" t="str">
        <f t="shared" si="244"/>
        <v>TERRAIN</v>
      </c>
      <c r="F2919" s="4" t="s">
        <v>10652</v>
      </c>
      <c r="G2919" s="4" t="s">
        <v>6359</v>
      </c>
      <c r="H2919" s="5">
        <v>2</v>
      </c>
      <c r="I2919" s="5" t="s">
        <v>6943</v>
      </c>
      <c r="J2919" s="5"/>
      <c r="K2919" s="5"/>
      <c r="L2919" s="5"/>
      <c r="M2919" s="5" t="s">
        <v>1343</v>
      </c>
      <c r="N2919" s="5"/>
      <c r="O2919" s="5"/>
      <c r="P2919" s="5"/>
      <c r="Q2919" s="5"/>
      <c r="R2919" s="5"/>
      <c r="S2919" s="5"/>
      <c r="T2919" s="5"/>
      <c r="U2919" s="6">
        <v>45597</v>
      </c>
      <c r="V2919" s="5"/>
      <c r="W2919" s="4" t="s">
        <v>1329</v>
      </c>
      <c r="X2919" s="5"/>
      <c r="Y2919" s="5"/>
      <c r="Z2919" s="5"/>
      <c r="AA2919" s="4" t="s">
        <v>6356</v>
      </c>
      <c r="AB2919" s="5"/>
      <c r="AC2919" s="5"/>
      <c r="AD2919" s="5"/>
      <c r="AE2919" s="5"/>
      <c r="AF2919" s="5"/>
      <c r="AG2919" s="5"/>
      <c r="AH2919" s="5"/>
      <c r="AI2919" s="5"/>
      <c r="AJ2919" s="5"/>
      <c r="AK2919" s="5"/>
      <c r="AL2919" s="5"/>
      <c r="AM2919" s="5"/>
      <c r="AN2919" s="5"/>
      <c r="AO2919" s="5"/>
      <c r="AP2919" s="5" t="s">
        <v>12477</v>
      </c>
      <c r="AQ2919" s="4" t="s">
        <v>1351</v>
      </c>
      <c r="AR2919" s="5" t="s">
        <v>12478</v>
      </c>
      <c r="AS2919" s="5" t="s">
        <v>1450</v>
      </c>
      <c r="AT2919" s="5" t="s">
        <v>1451</v>
      </c>
      <c r="AU2919" s="5" t="s">
        <v>41</v>
      </c>
      <c r="AV2919" s="4" t="s">
        <v>1452</v>
      </c>
      <c r="AW2919" s="5" t="s">
        <v>230</v>
      </c>
      <c r="AX2919" s="5" t="s">
        <v>3149</v>
      </c>
      <c r="AY2919" s="5" t="s">
        <v>3153</v>
      </c>
      <c r="AZ2919" s="5" t="s">
        <v>11</v>
      </c>
      <c r="BA2919" s="5" t="s">
        <v>3154</v>
      </c>
      <c r="BB2919" s="5" t="s">
        <v>3155</v>
      </c>
      <c r="BC2919" s="5" t="s">
        <v>6354</v>
      </c>
      <c r="BD2919" s="5" t="s">
        <v>6358</v>
      </c>
      <c r="BE2919" s="5" t="s">
        <v>71</v>
      </c>
      <c r="BF2919" s="5" t="s">
        <v>1333</v>
      </c>
      <c r="BG2919" s="4" t="s">
        <v>6359</v>
      </c>
      <c r="BH2919" s="5" t="s">
        <v>1343</v>
      </c>
    </row>
    <row r="2920" spans="1:60" x14ac:dyDescent="0.25">
      <c r="A2920">
        <f t="shared" si="241"/>
        <v>96204</v>
      </c>
      <c r="B2920">
        <f t="shared" si="242"/>
        <v>50100207</v>
      </c>
      <c r="C2920" t="str">
        <f t="shared" si="245"/>
        <v>CC</v>
      </c>
      <c r="D2920" t="str">
        <f t="shared" si="240"/>
        <v>REGION ILE DE FRANCE NORD</v>
      </c>
      <c r="E2920" s="12" t="str">
        <f t="shared" si="244"/>
        <v>TERRAIN</v>
      </c>
      <c r="F2920" s="4" t="s">
        <v>10653</v>
      </c>
      <c r="G2920" s="4" t="s">
        <v>5691</v>
      </c>
      <c r="H2920" s="5">
        <v>2</v>
      </c>
      <c r="I2920" s="5" t="s">
        <v>6943</v>
      </c>
      <c r="J2920" s="5"/>
      <c r="K2920" s="5"/>
      <c r="L2920" s="5"/>
      <c r="M2920" s="5" t="s">
        <v>1343</v>
      </c>
      <c r="N2920" s="5"/>
      <c r="O2920" s="5"/>
      <c r="P2920" s="5"/>
      <c r="Q2920" s="5"/>
      <c r="R2920" s="5"/>
      <c r="S2920" s="5"/>
      <c r="T2920" s="5"/>
      <c r="U2920" s="6">
        <v>45597</v>
      </c>
      <c r="V2920" s="5"/>
      <c r="W2920" s="4" t="s">
        <v>1329</v>
      </c>
      <c r="X2920" s="5"/>
      <c r="Y2920" s="5"/>
      <c r="Z2920" s="5"/>
      <c r="AA2920" s="4" t="s">
        <v>5688</v>
      </c>
      <c r="AB2920" s="5"/>
      <c r="AC2920" s="5"/>
      <c r="AD2920" s="5"/>
      <c r="AE2920" s="5"/>
      <c r="AF2920" s="5"/>
      <c r="AG2920" s="5"/>
      <c r="AH2920" s="5"/>
      <c r="AI2920" s="5"/>
      <c r="AJ2920" s="5"/>
      <c r="AK2920" s="5"/>
      <c r="AL2920" s="5"/>
      <c r="AM2920" s="5"/>
      <c r="AN2920" s="5"/>
      <c r="AO2920" s="5"/>
      <c r="AP2920" s="5" t="s">
        <v>12477</v>
      </c>
      <c r="AQ2920" s="4" t="s">
        <v>1351</v>
      </c>
      <c r="AR2920" s="5" t="s">
        <v>12478</v>
      </c>
      <c r="AS2920" s="5" t="s">
        <v>1450</v>
      </c>
      <c r="AT2920" s="5" t="s">
        <v>1451</v>
      </c>
      <c r="AU2920" s="5" t="s">
        <v>41</v>
      </c>
      <c r="AV2920" s="4" t="s">
        <v>1452</v>
      </c>
      <c r="AW2920" s="5" t="s">
        <v>230</v>
      </c>
      <c r="AX2920" s="5" t="s">
        <v>3149</v>
      </c>
      <c r="AY2920" s="5" t="s">
        <v>3153</v>
      </c>
      <c r="AZ2920" s="5" t="s">
        <v>11</v>
      </c>
      <c r="BA2920" s="5" t="s">
        <v>3154</v>
      </c>
      <c r="BB2920" s="5" t="s">
        <v>3155</v>
      </c>
      <c r="BC2920" s="5" t="s">
        <v>5686</v>
      </c>
      <c r="BD2920" s="5" t="s">
        <v>5690</v>
      </c>
      <c r="BE2920" s="5" t="s">
        <v>25</v>
      </c>
      <c r="BF2920" s="5" t="s">
        <v>1333</v>
      </c>
      <c r="BG2920" s="4" t="s">
        <v>5691</v>
      </c>
      <c r="BH2920" s="5" t="s">
        <v>1343</v>
      </c>
    </row>
    <row r="2921" spans="1:60" x14ac:dyDescent="0.25">
      <c r="A2921">
        <f t="shared" si="241"/>
        <v>96195</v>
      </c>
      <c r="B2921">
        <f t="shared" si="242"/>
        <v>50100205</v>
      </c>
      <c r="C2921" t="str">
        <f t="shared" si="245"/>
        <v>CC</v>
      </c>
      <c r="D2921" t="str">
        <f t="shared" si="240"/>
        <v>REGION ILE DE FRANCE NORD</v>
      </c>
      <c r="E2921" s="12" t="str">
        <f t="shared" si="244"/>
        <v>TERRAIN</v>
      </c>
      <c r="F2921" s="4" t="s">
        <v>10654</v>
      </c>
      <c r="G2921" s="4" t="s">
        <v>3044</v>
      </c>
      <c r="H2921" s="5">
        <v>2</v>
      </c>
      <c r="I2921" s="5" t="s">
        <v>6943</v>
      </c>
      <c r="J2921" s="5"/>
      <c r="K2921" s="5"/>
      <c r="L2921" s="5"/>
      <c r="M2921" s="5" t="s">
        <v>1343</v>
      </c>
      <c r="N2921" s="5"/>
      <c r="O2921" s="5"/>
      <c r="P2921" s="5"/>
      <c r="Q2921" s="5"/>
      <c r="R2921" s="5"/>
      <c r="S2921" s="5"/>
      <c r="T2921" s="5"/>
      <c r="U2921" s="6">
        <v>45597</v>
      </c>
      <c r="V2921" s="5"/>
      <c r="W2921" s="4" t="s">
        <v>1329</v>
      </c>
      <c r="X2921" s="5"/>
      <c r="Y2921" s="5"/>
      <c r="Z2921" s="5"/>
      <c r="AA2921" s="4" t="s">
        <v>3037</v>
      </c>
      <c r="AB2921" s="5"/>
      <c r="AC2921" s="5"/>
      <c r="AD2921" s="5"/>
      <c r="AE2921" s="5"/>
      <c r="AF2921" s="5"/>
      <c r="AG2921" s="5"/>
      <c r="AH2921" s="5"/>
      <c r="AI2921" s="5"/>
      <c r="AJ2921" s="5"/>
      <c r="AK2921" s="5"/>
      <c r="AL2921" s="5"/>
      <c r="AM2921" s="5"/>
      <c r="AN2921" s="5"/>
      <c r="AO2921" s="5"/>
      <c r="AP2921" s="5" t="s">
        <v>12477</v>
      </c>
      <c r="AQ2921" s="4" t="s">
        <v>1351</v>
      </c>
      <c r="AR2921" s="5" t="s">
        <v>12478</v>
      </c>
      <c r="AS2921" s="4" t="s">
        <v>1450</v>
      </c>
      <c r="AT2921" s="5" t="s">
        <v>1451</v>
      </c>
      <c r="AU2921" s="5" t="s">
        <v>41</v>
      </c>
      <c r="AV2921" s="4" t="s">
        <v>1452</v>
      </c>
      <c r="AW2921" s="5" t="s">
        <v>230</v>
      </c>
      <c r="AX2921" s="5" t="s">
        <v>3039</v>
      </c>
      <c r="AY2921" s="5" t="s">
        <v>3040</v>
      </c>
      <c r="AZ2921" s="5" t="s">
        <v>11</v>
      </c>
      <c r="BA2921" s="4" t="s">
        <v>3041</v>
      </c>
      <c r="BB2921" s="5" t="s">
        <v>3042</v>
      </c>
      <c r="BC2921" s="4" t="s">
        <v>3034</v>
      </c>
      <c r="BD2921" s="5" t="s">
        <v>3043</v>
      </c>
      <c r="BE2921" s="5" t="s">
        <v>25</v>
      </c>
      <c r="BF2921" s="5" t="s">
        <v>1333</v>
      </c>
      <c r="BG2921" s="4" t="s">
        <v>3044</v>
      </c>
      <c r="BH2921" s="5" t="s">
        <v>1343</v>
      </c>
    </row>
    <row r="2922" spans="1:60" x14ac:dyDescent="0.25">
      <c r="A2922">
        <f t="shared" si="241"/>
        <v>96189</v>
      </c>
      <c r="B2922">
        <f t="shared" si="242"/>
        <v>50100201</v>
      </c>
      <c r="C2922" t="str">
        <f t="shared" si="245"/>
        <v>CC</v>
      </c>
      <c r="D2922" t="str">
        <f t="shared" si="240"/>
        <v>REGION ILE DE FRANCE NORD</v>
      </c>
      <c r="E2922" s="12" t="str">
        <f t="shared" si="244"/>
        <v>TERRAIN</v>
      </c>
      <c r="F2922" s="4" t="s">
        <v>10655</v>
      </c>
      <c r="G2922" s="4" t="s">
        <v>10656</v>
      </c>
      <c r="H2922" s="5">
        <v>2</v>
      </c>
      <c r="I2922" s="5" t="s">
        <v>6943</v>
      </c>
      <c r="J2922" s="5"/>
      <c r="K2922" s="5"/>
      <c r="L2922" s="5"/>
      <c r="M2922" s="5" t="s">
        <v>1343</v>
      </c>
      <c r="N2922" s="5"/>
      <c r="O2922" s="5"/>
      <c r="P2922" s="5"/>
      <c r="Q2922" s="5"/>
      <c r="R2922" s="5"/>
      <c r="S2922" s="5"/>
      <c r="T2922" s="5"/>
      <c r="U2922" s="6">
        <v>45597</v>
      </c>
      <c r="V2922" s="5"/>
      <c r="W2922" s="4" t="s">
        <v>1329</v>
      </c>
      <c r="X2922" s="5"/>
      <c r="Y2922" s="5"/>
      <c r="Z2922" s="5"/>
      <c r="AA2922" s="4" t="s">
        <v>10657</v>
      </c>
      <c r="AB2922" s="5"/>
      <c r="AC2922" s="5"/>
      <c r="AD2922" s="5"/>
      <c r="AE2922" s="5"/>
      <c r="AF2922" s="5"/>
      <c r="AG2922" s="5"/>
      <c r="AH2922" s="5"/>
      <c r="AI2922" s="5"/>
      <c r="AJ2922" s="5"/>
      <c r="AK2922" s="5"/>
      <c r="AL2922" s="5"/>
      <c r="AM2922" s="5"/>
      <c r="AN2922" s="5"/>
      <c r="AO2922" s="5"/>
      <c r="AP2922" s="5" t="s">
        <v>12477</v>
      </c>
      <c r="AQ2922" s="4" t="s">
        <v>1351</v>
      </c>
      <c r="AR2922" s="5" t="s">
        <v>12478</v>
      </c>
      <c r="AS2922" s="4" t="s">
        <v>1450</v>
      </c>
      <c r="AT2922" s="5" t="s">
        <v>1451</v>
      </c>
      <c r="AU2922" s="5" t="s">
        <v>41</v>
      </c>
      <c r="AV2922" s="4" t="s">
        <v>1452</v>
      </c>
      <c r="AW2922" s="5" t="s">
        <v>230</v>
      </c>
      <c r="AX2922" s="5" t="s">
        <v>3039</v>
      </c>
      <c r="AY2922" s="5" t="s">
        <v>3040</v>
      </c>
      <c r="AZ2922" s="5" t="s">
        <v>11</v>
      </c>
      <c r="BA2922" s="4" t="s">
        <v>3041</v>
      </c>
      <c r="BB2922" s="5" t="s">
        <v>3042</v>
      </c>
      <c r="BC2922" s="4"/>
      <c r="BD2922" s="5"/>
      <c r="BE2922" s="5"/>
      <c r="BF2922" s="5"/>
      <c r="BG2922" s="4" t="s">
        <v>10656</v>
      </c>
      <c r="BH2922" s="5" t="s">
        <v>1343</v>
      </c>
    </row>
    <row r="2923" spans="1:60" x14ac:dyDescent="0.25">
      <c r="A2923">
        <f t="shared" si="241"/>
        <v>96174</v>
      </c>
      <c r="B2923">
        <f t="shared" si="242"/>
        <v>50100200</v>
      </c>
      <c r="C2923" t="str">
        <f t="shared" si="245"/>
        <v>CC</v>
      </c>
      <c r="D2923" t="str">
        <f t="shared" si="240"/>
        <v>REGION ILE DE FRANCE NORD</v>
      </c>
      <c r="E2923" s="12" t="str">
        <f t="shared" si="244"/>
        <v>TERRAIN</v>
      </c>
      <c r="F2923" s="4" t="s">
        <v>10658</v>
      </c>
      <c r="G2923" s="4" t="s">
        <v>3845</v>
      </c>
      <c r="H2923" s="5">
        <v>2</v>
      </c>
      <c r="I2923" s="5" t="s">
        <v>6943</v>
      </c>
      <c r="J2923" s="5"/>
      <c r="K2923" s="5"/>
      <c r="L2923" s="5"/>
      <c r="M2923" s="5" t="s">
        <v>1343</v>
      </c>
      <c r="N2923" s="5"/>
      <c r="O2923" s="5"/>
      <c r="P2923" s="5"/>
      <c r="Q2923" s="5"/>
      <c r="R2923" s="5"/>
      <c r="S2923" s="5"/>
      <c r="T2923" s="5"/>
      <c r="U2923" s="6">
        <v>45597</v>
      </c>
      <c r="V2923" s="5"/>
      <c r="W2923" s="4" t="s">
        <v>1329</v>
      </c>
      <c r="X2923" s="5"/>
      <c r="Y2923" s="5"/>
      <c r="Z2923" s="5"/>
      <c r="AA2923" s="4" t="s">
        <v>3842</v>
      </c>
      <c r="AB2923" s="5"/>
      <c r="AC2923" s="5"/>
      <c r="AD2923" s="5"/>
      <c r="AE2923" s="5"/>
      <c r="AF2923" s="5"/>
      <c r="AG2923" s="5"/>
      <c r="AH2923" s="5"/>
      <c r="AI2923" s="5"/>
      <c r="AJ2923" s="5"/>
      <c r="AK2923" s="5"/>
      <c r="AL2923" s="5"/>
      <c r="AM2923" s="5"/>
      <c r="AN2923" s="5"/>
      <c r="AO2923" s="5"/>
      <c r="AP2923" s="5" t="s">
        <v>12477</v>
      </c>
      <c r="AQ2923" s="4" t="s">
        <v>1351</v>
      </c>
      <c r="AR2923" s="5" t="s">
        <v>12478</v>
      </c>
      <c r="AS2923" s="4" t="s">
        <v>1638</v>
      </c>
      <c r="AT2923" s="5" t="s">
        <v>1639</v>
      </c>
      <c r="AU2923" s="5" t="s">
        <v>41</v>
      </c>
      <c r="AV2923" s="4" t="s">
        <v>1640</v>
      </c>
      <c r="AW2923" s="5" t="s">
        <v>142</v>
      </c>
      <c r="AX2923" s="5" t="s">
        <v>1982</v>
      </c>
      <c r="AY2923" s="5" t="s">
        <v>1983</v>
      </c>
      <c r="AZ2923" s="5" t="s">
        <v>11</v>
      </c>
      <c r="BA2923" s="4" t="s">
        <v>1984</v>
      </c>
      <c r="BB2923" s="5" t="s">
        <v>1985</v>
      </c>
      <c r="BC2923" s="4" t="s">
        <v>3840</v>
      </c>
      <c r="BD2923" s="5" t="s">
        <v>3844</v>
      </c>
      <c r="BE2923" s="5" t="s">
        <v>245</v>
      </c>
      <c r="BF2923" s="5" t="s">
        <v>1333</v>
      </c>
      <c r="BG2923" s="4" t="s">
        <v>3845</v>
      </c>
      <c r="BH2923" s="5" t="s">
        <v>1343</v>
      </c>
    </row>
    <row r="2924" spans="1:60" x14ac:dyDescent="0.25">
      <c r="A2924">
        <f t="shared" si="241"/>
        <v>96171</v>
      </c>
      <c r="B2924">
        <f t="shared" si="242"/>
        <v>50100199</v>
      </c>
      <c r="C2924" t="str">
        <f t="shared" si="245"/>
        <v>CC</v>
      </c>
      <c r="D2924" t="str">
        <f t="shared" si="240"/>
        <v>REGION ILE DE FRANCE NORD</v>
      </c>
      <c r="E2924" s="12" t="str">
        <f t="shared" si="244"/>
        <v>TERRAIN</v>
      </c>
      <c r="F2924" s="4" t="s">
        <v>10659</v>
      </c>
      <c r="G2924" s="4" t="s">
        <v>4302</v>
      </c>
      <c r="H2924" s="5">
        <v>2</v>
      </c>
      <c r="I2924" s="5" t="s">
        <v>6943</v>
      </c>
      <c r="J2924" s="5"/>
      <c r="K2924" s="5"/>
      <c r="L2924" s="5"/>
      <c r="M2924" s="5" t="s">
        <v>1343</v>
      </c>
      <c r="N2924" s="5"/>
      <c r="O2924" s="5"/>
      <c r="P2924" s="5"/>
      <c r="Q2924" s="5"/>
      <c r="R2924" s="5"/>
      <c r="S2924" s="5"/>
      <c r="T2924" s="5"/>
      <c r="U2924" s="6">
        <v>45649</v>
      </c>
      <c r="V2924" s="5"/>
      <c r="W2924" s="4" t="s">
        <v>1329</v>
      </c>
      <c r="X2924" s="5"/>
      <c r="Y2924" s="5"/>
      <c r="Z2924" s="5"/>
      <c r="AA2924" s="4" t="s">
        <v>4300</v>
      </c>
      <c r="AB2924" s="5"/>
      <c r="AC2924" s="5"/>
      <c r="AD2924" s="5"/>
      <c r="AE2924" s="5"/>
      <c r="AF2924" s="5"/>
      <c r="AG2924" s="5"/>
      <c r="AH2924" s="5"/>
      <c r="AI2924" s="5"/>
      <c r="AJ2924" s="5"/>
      <c r="AK2924" s="5"/>
      <c r="AL2924" s="5"/>
      <c r="AM2924" s="5"/>
      <c r="AN2924" s="5"/>
      <c r="AO2924" s="5"/>
      <c r="AP2924" s="5" t="s">
        <v>12477</v>
      </c>
      <c r="AQ2924" s="4" t="s">
        <v>1351</v>
      </c>
      <c r="AR2924" s="5" t="s">
        <v>12478</v>
      </c>
      <c r="AS2924" s="4" t="s">
        <v>1638</v>
      </c>
      <c r="AT2924" s="5" t="s">
        <v>1639</v>
      </c>
      <c r="AU2924" s="5" t="s">
        <v>41</v>
      </c>
      <c r="AV2924" s="4" t="s">
        <v>1640</v>
      </c>
      <c r="AW2924" s="5" t="s">
        <v>142</v>
      </c>
      <c r="AX2924" s="5" t="s">
        <v>1982</v>
      </c>
      <c r="AY2924" s="5" t="s">
        <v>1983</v>
      </c>
      <c r="AZ2924" s="5" t="s">
        <v>11</v>
      </c>
      <c r="BA2924" s="4" t="s">
        <v>1984</v>
      </c>
      <c r="BB2924" s="5" t="s">
        <v>1985</v>
      </c>
      <c r="BC2924" s="4"/>
      <c r="BD2924" s="5"/>
      <c r="BE2924" s="5"/>
      <c r="BF2924" s="5"/>
      <c r="BG2924" s="4" t="s">
        <v>4302</v>
      </c>
      <c r="BH2924" s="5" t="s">
        <v>1343</v>
      </c>
    </row>
    <row r="2925" spans="1:60" x14ac:dyDescent="0.25">
      <c r="A2925">
        <f t="shared" si="241"/>
        <v>96168</v>
      </c>
      <c r="B2925">
        <f t="shared" si="242"/>
        <v>50100198</v>
      </c>
      <c r="C2925" t="str">
        <f t="shared" si="245"/>
        <v>CC</v>
      </c>
      <c r="D2925" t="str">
        <f t="shared" si="240"/>
        <v>REGION ILE DE FRANCE NORD</v>
      </c>
      <c r="E2925" s="12" t="str">
        <f t="shared" si="244"/>
        <v>TERRAIN</v>
      </c>
      <c r="F2925" s="4" t="s">
        <v>10660</v>
      </c>
      <c r="G2925" s="4" t="s">
        <v>10661</v>
      </c>
      <c r="H2925" s="5">
        <v>2</v>
      </c>
      <c r="I2925" s="5" t="s">
        <v>6943</v>
      </c>
      <c r="J2925" s="5"/>
      <c r="K2925" s="5"/>
      <c r="L2925" s="5"/>
      <c r="M2925" s="5" t="s">
        <v>1343</v>
      </c>
      <c r="N2925" s="5"/>
      <c r="O2925" s="5"/>
      <c r="P2925" s="5"/>
      <c r="Q2925" s="5"/>
      <c r="R2925" s="5"/>
      <c r="S2925" s="5"/>
      <c r="T2925" s="5"/>
      <c r="U2925" s="6">
        <v>45597</v>
      </c>
      <c r="V2925" s="5"/>
      <c r="W2925" s="4" t="s">
        <v>1329</v>
      </c>
      <c r="X2925" s="5"/>
      <c r="Y2925" s="5"/>
      <c r="Z2925" s="5"/>
      <c r="AA2925" s="4" t="s">
        <v>10662</v>
      </c>
      <c r="AB2925" s="5"/>
      <c r="AC2925" s="5"/>
      <c r="AD2925" s="5"/>
      <c r="AE2925" s="5"/>
      <c r="AF2925" s="5"/>
      <c r="AG2925" s="5"/>
      <c r="AH2925" s="5"/>
      <c r="AI2925" s="5"/>
      <c r="AJ2925" s="5"/>
      <c r="AK2925" s="5"/>
      <c r="AL2925" s="5"/>
      <c r="AM2925" s="5"/>
      <c r="AN2925" s="5"/>
      <c r="AO2925" s="5"/>
      <c r="AP2925" s="5" t="s">
        <v>12477</v>
      </c>
      <c r="AQ2925" s="4" t="s">
        <v>1351</v>
      </c>
      <c r="AR2925" s="5" t="s">
        <v>12478</v>
      </c>
      <c r="AS2925" s="4" t="s">
        <v>1638</v>
      </c>
      <c r="AT2925" s="5" t="s">
        <v>1639</v>
      </c>
      <c r="AU2925" s="5" t="s">
        <v>41</v>
      </c>
      <c r="AV2925" s="4" t="s">
        <v>1640</v>
      </c>
      <c r="AW2925" s="5" t="s">
        <v>142</v>
      </c>
      <c r="AX2925" s="5" t="s">
        <v>1982</v>
      </c>
      <c r="AY2925" s="5" t="s">
        <v>1983</v>
      </c>
      <c r="AZ2925" s="5" t="s">
        <v>11</v>
      </c>
      <c r="BA2925" s="4" t="s">
        <v>1984</v>
      </c>
      <c r="BB2925" s="5" t="s">
        <v>1985</v>
      </c>
      <c r="BC2925" s="4" t="s">
        <v>10663</v>
      </c>
      <c r="BD2925" s="5" t="s">
        <v>10664</v>
      </c>
      <c r="BE2925" s="5" t="s">
        <v>245</v>
      </c>
      <c r="BF2925" s="5" t="s">
        <v>1333</v>
      </c>
      <c r="BG2925" s="4" t="s">
        <v>10661</v>
      </c>
      <c r="BH2925" s="5" t="s">
        <v>1343</v>
      </c>
    </row>
    <row r="2926" spans="1:60" x14ac:dyDescent="0.25">
      <c r="A2926">
        <f t="shared" si="241"/>
        <v>96165</v>
      </c>
      <c r="B2926">
        <f t="shared" si="242"/>
        <v>50100196</v>
      </c>
      <c r="C2926" t="str">
        <f t="shared" si="245"/>
        <v>CC</v>
      </c>
      <c r="D2926" t="str">
        <f t="shared" si="240"/>
        <v>REGION ILE DE FRANCE NORD</v>
      </c>
      <c r="E2926" s="12" t="str">
        <f t="shared" si="244"/>
        <v>TERRAIN</v>
      </c>
      <c r="F2926" s="4" t="s">
        <v>10665</v>
      </c>
      <c r="G2926" s="4" t="s">
        <v>7245</v>
      </c>
      <c r="H2926" s="5">
        <v>2</v>
      </c>
      <c r="I2926" s="5" t="s">
        <v>6943</v>
      </c>
      <c r="J2926" s="5"/>
      <c r="K2926" s="5"/>
      <c r="L2926" s="5"/>
      <c r="M2926" s="5" t="s">
        <v>1343</v>
      </c>
      <c r="N2926" s="5"/>
      <c r="O2926" s="5"/>
      <c r="P2926" s="5"/>
      <c r="Q2926" s="5"/>
      <c r="R2926" s="5"/>
      <c r="S2926" s="5"/>
      <c r="T2926" s="5"/>
      <c r="U2926" s="6">
        <v>45597</v>
      </c>
      <c r="V2926" s="5"/>
      <c r="W2926" s="4" t="s">
        <v>1329</v>
      </c>
      <c r="X2926" s="5"/>
      <c r="Y2926" s="5"/>
      <c r="Z2926" s="5"/>
      <c r="AA2926" s="4" t="s">
        <v>7242</v>
      </c>
      <c r="AB2926" s="5"/>
      <c r="AC2926" s="5"/>
      <c r="AD2926" s="5"/>
      <c r="AE2926" s="5"/>
      <c r="AF2926" s="5"/>
      <c r="AG2926" s="5"/>
      <c r="AH2926" s="5"/>
      <c r="AI2926" s="5"/>
      <c r="AJ2926" s="5"/>
      <c r="AK2926" s="5"/>
      <c r="AL2926" s="5"/>
      <c r="AM2926" s="5"/>
      <c r="AN2926" s="5"/>
      <c r="AO2926" s="5"/>
      <c r="AP2926" s="5" t="s">
        <v>12477</v>
      </c>
      <c r="AQ2926" s="4" t="s">
        <v>1351</v>
      </c>
      <c r="AR2926" s="5" t="s">
        <v>12478</v>
      </c>
      <c r="AS2926" s="4" t="s">
        <v>1638</v>
      </c>
      <c r="AT2926" s="5" t="s">
        <v>1639</v>
      </c>
      <c r="AU2926" s="5" t="s">
        <v>41</v>
      </c>
      <c r="AV2926" s="4" t="s">
        <v>1640</v>
      </c>
      <c r="AW2926" s="5" t="s">
        <v>142</v>
      </c>
      <c r="AX2926" s="5" t="s">
        <v>1982</v>
      </c>
      <c r="AY2926" s="5" t="s">
        <v>1983</v>
      </c>
      <c r="AZ2926" s="5" t="s">
        <v>11</v>
      </c>
      <c r="BA2926" s="4" t="s">
        <v>1984</v>
      </c>
      <c r="BB2926" s="5" t="s">
        <v>1985</v>
      </c>
      <c r="BC2926" s="4" t="s">
        <v>7241</v>
      </c>
      <c r="BD2926" s="5" t="s">
        <v>7244</v>
      </c>
      <c r="BE2926" s="5" t="s">
        <v>25</v>
      </c>
      <c r="BF2926" s="5" t="s">
        <v>1333</v>
      </c>
      <c r="BG2926" s="4" t="s">
        <v>7245</v>
      </c>
      <c r="BH2926" s="5" t="s">
        <v>1343</v>
      </c>
    </row>
    <row r="2927" spans="1:60" x14ac:dyDescent="0.25">
      <c r="A2927">
        <f t="shared" si="241"/>
        <v>96157</v>
      </c>
      <c r="B2927">
        <f t="shared" si="242"/>
        <v>50100194</v>
      </c>
      <c r="C2927" t="str">
        <f t="shared" si="245"/>
        <v>CC</v>
      </c>
      <c r="D2927" t="str">
        <f t="shared" si="240"/>
        <v>REGION ILE DE FRANCE NORD</v>
      </c>
      <c r="E2927" s="12" t="str">
        <f t="shared" si="244"/>
        <v>TERRAIN</v>
      </c>
      <c r="F2927" s="4" t="s">
        <v>10666</v>
      </c>
      <c r="G2927" s="4" t="s">
        <v>10667</v>
      </c>
      <c r="H2927" s="5">
        <v>2</v>
      </c>
      <c r="I2927" s="5" t="s">
        <v>6943</v>
      </c>
      <c r="J2927" s="5"/>
      <c r="K2927" s="5"/>
      <c r="L2927" s="5"/>
      <c r="M2927" s="5" t="s">
        <v>1343</v>
      </c>
      <c r="N2927" s="5"/>
      <c r="O2927" s="5"/>
      <c r="P2927" s="5"/>
      <c r="Q2927" s="5"/>
      <c r="R2927" s="5"/>
      <c r="S2927" s="5"/>
      <c r="T2927" s="5"/>
      <c r="U2927" s="6">
        <v>45597</v>
      </c>
      <c r="V2927" s="5"/>
      <c r="W2927" s="4" t="s">
        <v>1329</v>
      </c>
      <c r="X2927" s="5"/>
      <c r="Y2927" s="5"/>
      <c r="Z2927" s="5"/>
      <c r="AA2927" s="4" t="s">
        <v>4320</v>
      </c>
      <c r="AB2927" s="5"/>
      <c r="AC2927" s="5"/>
      <c r="AD2927" s="5"/>
      <c r="AE2927" s="5"/>
      <c r="AF2927" s="5"/>
      <c r="AG2927" s="5"/>
      <c r="AH2927" s="5"/>
      <c r="AI2927" s="5"/>
      <c r="AJ2927" s="5"/>
      <c r="AK2927" s="5"/>
      <c r="AL2927" s="5"/>
      <c r="AM2927" s="5"/>
      <c r="AN2927" s="5"/>
      <c r="AO2927" s="5"/>
      <c r="AP2927" s="5" t="s">
        <v>12477</v>
      </c>
      <c r="AQ2927" s="4" t="s">
        <v>1351</v>
      </c>
      <c r="AR2927" s="5" t="s">
        <v>12478</v>
      </c>
      <c r="AS2927" s="4" t="s">
        <v>2022</v>
      </c>
      <c r="AT2927" s="5" t="s">
        <v>2023</v>
      </c>
      <c r="AU2927" s="5" t="s">
        <v>41</v>
      </c>
      <c r="AV2927" s="4" t="s">
        <v>2024</v>
      </c>
      <c r="AW2927" s="5" t="s">
        <v>26</v>
      </c>
      <c r="AX2927" s="5" t="s">
        <v>3308</v>
      </c>
      <c r="AY2927" s="5" t="s">
        <v>3309</v>
      </c>
      <c r="AZ2927" s="5" t="s">
        <v>11</v>
      </c>
      <c r="BA2927" s="4" t="s">
        <v>3310</v>
      </c>
      <c r="BB2927" s="5" t="s">
        <v>3311</v>
      </c>
      <c r="BC2927" s="4" t="s">
        <v>10668</v>
      </c>
      <c r="BD2927" s="5" t="s">
        <v>10669</v>
      </c>
      <c r="BE2927" s="5" t="s">
        <v>25</v>
      </c>
      <c r="BF2927" s="5" t="s">
        <v>1333</v>
      </c>
      <c r="BG2927" s="4" t="s">
        <v>10667</v>
      </c>
      <c r="BH2927" s="5" t="s">
        <v>1343</v>
      </c>
    </row>
    <row r="2928" spans="1:60" x14ac:dyDescent="0.25">
      <c r="A2928">
        <f t="shared" si="241"/>
        <v>96155</v>
      </c>
      <c r="B2928">
        <f t="shared" si="242"/>
        <v>50100193</v>
      </c>
      <c r="C2928" t="str">
        <f t="shared" si="245"/>
        <v>CC</v>
      </c>
      <c r="D2928" t="str">
        <f t="shared" si="240"/>
        <v>REGION ILE DE FRANCE NORD</v>
      </c>
      <c r="E2928" s="12" t="str">
        <f t="shared" si="244"/>
        <v>TERRAIN</v>
      </c>
      <c r="F2928" s="4" t="s">
        <v>10670</v>
      </c>
      <c r="G2928" s="4" t="s">
        <v>7292</v>
      </c>
      <c r="H2928" s="5">
        <v>2</v>
      </c>
      <c r="I2928" s="5" t="s">
        <v>6943</v>
      </c>
      <c r="J2928" s="5"/>
      <c r="K2928" s="5"/>
      <c r="L2928" s="5"/>
      <c r="M2928" s="5" t="s">
        <v>1343</v>
      </c>
      <c r="N2928" s="5"/>
      <c r="O2928" s="5"/>
      <c r="P2928" s="5"/>
      <c r="Q2928" s="5"/>
      <c r="R2928" s="5"/>
      <c r="S2928" s="5"/>
      <c r="T2928" s="5"/>
      <c r="U2928" s="6">
        <v>45597</v>
      </c>
      <c r="V2928" s="5"/>
      <c r="W2928" s="4" t="s">
        <v>1329</v>
      </c>
      <c r="X2928" s="5"/>
      <c r="Y2928" s="5"/>
      <c r="Z2928" s="5"/>
      <c r="AA2928" s="4" t="s">
        <v>4282</v>
      </c>
      <c r="AB2928" s="5"/>
      <c r="AC2928" s="5"/>
      <c r="AD2928" s="5"/>
      <c r="AE2928" s="5"/>
      <c r="AF2928" s="5"/>
      <c r="AG2928" s="5"/>
      <c r="AH2928" s="5"/>
      <c r="AI2928" s="5"/>
      <c r="AJ2928" s="5"/>
      <c r="AK2928" s="5"/>
      <c r="AL2928" s="5"/>
      <c r="AM2928" s="5"/>
      <c r="AN2928" s="5"/>
      <c r="AO2928" s="5"/>
      <c r="AP2928" s="5" t="s">
        <v>12477</v>
      </c>
      <c r="AQ2928" s="4" t="s">
        <v>1351</v>
      </c>
      <c r="AR2928" s="5" t="s">
        <v>12478</v>
      </c>
      <c r="AS2928" s="4" t="s">
        <v>2022</v>
      </c>
      <c r="AT2928" s="5" t="s">
        <v>2023</v>
      </c>
      <c r="AU2928" s="5" t="s">
        <v>41</v>
      </c>
      <c r="AV2928" s="4" t="s">
        <v>2024</v>
      </c>
      <c r="AW2928" s="5" t="s">
        <v>26</v>
      </c>
      <c r="AX2928" s="5" t="s">
        <v>2732</v>
      </c>
      <c r="AY2928" s="5" t="s">
        <v>2733</v>
      </c>
      <c r="AZ2928" s="5" t="s">
        <v>11</v>
      </c>
      <c r="BA2928" s="4" t="s">
        <v>2734</v>
      </c>
      <c r="BB2928" s="5" t="s">
        <v>2735</v>
      </c>
      <c r="BC2928" s="4" t="s">
        <v>7288</v>
      </c>
      <c r="BD2928" s="5" t="s">
        <v>7291</v>
      </c>
      <c r="BE2928" s="5" t="s">
        <v>260</v>
      </c>
      <c r="BF2928" s="5" t="s">
        <v>1333</v>
      </c>
      <c r="BG2928" s="4" t="s">
        <v>7292</v>
      </c>
      <c r="BH2928" s="5" t="s">
        <v>1343</v>
      </c>
    </row>
    <row r="2929" spans="1:60" x14ac:dyDescent="0.25">
      <c r="A2929">
        <f t="shared" si="241"/>
        <v>96145</v>
      </c>
      <c r="B2929">
        <f t="shared" si="242"/>
        <v>50100192</v>
      </c>
      <c r="C2929" t="str">
        <f t="shared" si="245"/>
        <v>CC</v>
      </c>
      <c r="D2929" t="str">
        <f t="shared" si="240"/>
        <v>REGION ILE DE FRANCE NORD</v>
      </c>
      <c r="E2929" s="12" t="str">
        <f t="shared" si="244"/>
        <v>TERRAIN</v>
      </c>
      <c r="F2929" s="4" t="s">
        <v>10671</v>
      </c>
      <c r="G2929" s="4" t="s">
        <v>7524</v>
      </c>
      <c r="H2929" s="5">
        <v>2</v>
      </c>
      <c r="I2929" s="5" t="s">
        <v>6943</v>
      </c>
      <c r="J2929" s="5"/>
      <c r="K2929" s="5"/>
      <c r="L2929" s="5"/>
      <c r="M2929" s="5" t="s">
        <v>1343</v>
      </c>
      <c r="N2929" s="5"/>
      <c r="O2929" s="5"/>
      <c r="P2929" s="5"/>
      <c r="Q2929" s="5"/>
      <c r="R2929" s="5"/>
      <c r="S2929" s="5"/>
      <c r="T2929" s="5"/>
      <c r="U2929" s="6">
        <v>45597</v>
      </c>
      <c r="V2929" s="5"/>
      <c r="W2929" s="4" t="s">
        <v>1329</v>
      </c>
      <c r="X2929" s="5"/>
      <c r="Y2929" s="5"/>
      <c r="Z2929" s="5"/>
      <c r="AA2929" s="4" t="s">
        <v>7523</v>
      </c>
      <c r="AB2929" s="5"/>
      <c r="AC2929" s="5"/>
      <c r="AD2929" s="5"/>
      <c r="AE2929" s="5"/>
      <c r="AF2929" s="5"/>
      <c r="AG2929" s="5"/>
      <c r="AH2929" s="5"/>
      <c r="AI2929" s="5"/>
      <c r="AJ2929" s="5"/>
      <c r="AK2929" s="5"/>
      <c r="AL2929" s="5"/>
      <c r="AM2929" s="5"/>
      <c r="AN2929" s="5"/>
      <c r="AO2929" s="5"/>
      <c r="AP2929" s="5" t="s">
        <v>12477</v>
      </c>
      <c r="AQ2929" s="4" t="s">
        <v>1351</v>
      </c>
      <c r="AR2929" s="5" t="s">
        <v>12478</v>
      </c>
      <c r="AS2929" s="4" t="s">
        <v>2022</v>
      </c>
      <c r="AT2929" s="5" t="s">
        <v>2023</v>
      </c>
      <c r="AU2929" s="5" t="s">
        <v>41</v>
      </c>
      <c r="AV2929" s="4" t="s">
        <v>2024</v>
      </c>
      <c r="AW2929" s="5" t="s">
        <v>26</v>
      </c>
      <c r="AX2929" s="5" t="s">
        <v>2025</v>
      </c>
      <c r="AY2929" s="5" t="s">
        <v>2026</v>
      </c>
      <c r="AZ2929" s="5" t="s">
        <v>11</v>
      </c>
      <c r="BA2929" s="4" t="s">
        <v>2027</v>
      </c>
      <c r="BB2929" s="5" t="s">
        <v>2028</v>
      </c>
      <c r="BC2929" s="4"/>
      <c r="BD2929" s="5"/>
      <c r="BE2929" s="5"/>
      <c r="BF2929" s="5"/>
      <c r="BG2929" s="4" t="s">
        <v>7524</v>
      </c>
      <c r="BH2929" s="5" t="s">
        <v>1343</v>
      </c>
    </row>
    <row r="2930" spans="1:60" x14ac:dyDescent="0.25">
      <c r="A2930">
        <f t="shared" si="241"/>
        <v>96142</v>
      </c>
      <c r="B2930">
        <f t="shared" si="242"/>
        <v>50100191</v>
      </c>
      <c r="C2930" t="str">
        <f t="shared" si="245"/>
        <v>CC</v>
      </c>
      <c r="D2930" t="str">
        <f t="shared" si="240"/>
        <v>REGION ILE DE FRANCE NORD</v>
      </c>
      <c r="E2930" s="12" t="str">
        <f t="shared" si="244"/>
        <v>TERRAIN</v>
      </c>
      <c r="F2930" s="4" t="s">
        <v>10672</v>
      </c>
      <c r="G2930" s="4" t="s">
        <v>10673</v>
      </c>
      <c r="H2930" s="5">
        <v>2</v>
      </c>
      <c r="I2930" s="5" t="s">
        <v>6943</v>
      </c>
      <c r="J2930" s="5"/>
      <c r="K2930" s="5"/>
      <c r="L2930" s="5"/>
      <c r="M2930" s="5" t="s">
        <v>1343</v>
      </c>
      <c r="N2930" s="5"/>
      <c r="O2930" s="5"/>
      <c r="P2930" s="5"/>
      <c r="Q2930" s="5"/>
      <c r="R2930" s="5"/>
      <c r="S2930" s="5"/>
      <c r="T2930" s="5"/>
      <c r="U2930" s="6">
        <v>45627</v>
      </c>
      <c r="V2930" s="5"/>
      <c r="W2930" s="4" t="s">
        <v>1329</v>
      </c>
      <c r="X2930" s="5"/>
      <c r="Y2930" s="5"/>
      <c r="Z2930" s="5"/>
      <c r="AA2930" s="4" t="s">
        <v>5216</v>
      </c>
      <c r="AB2930" s="5"/>
      <c r="AC2930" s="5"/>
      <c r="AD2930" s="5"/>
      <c r="AE2930" s="5"/>
      <c r="AF2930" s="5"/>
      <c r="AG2930" s="5"/>
      <c r="AH2930" s="5"/>
      <c r="AI2930" s="5"/>
      <c r="AJ2930" s="5"/>
      <c r="AK2930" s="5"/>
      <c r="AL2930" s="5"/>
      <c r="AM2930" s="5"/>
      <c r="AN2930" s="5"/>
      <c r="AO2930" s="5"/>
      <c r="AP2930" s="5" t="s">
        <v>12477</v>
      </c>
      <c r="AQ2930" s="4" t="s">
        <v>1351</v>
      </c>
      <c r="AR2930" s="5" t="s">
        <v>12478</v>
      </c>
      <c r="AS2930" s="4" t="s">
        <v>2022</v>
      </c>
      <c r="AT2930" s="5" t="s">
        <v>2023</v>
      </c>
      <c r="AU2930" s="5" t="s">
        <v>41</v>
      </c>
      <c r="AV2930" s="4" t="s">
        <v>2024</v>
      </c>
      <c r="AW2930" s="5" t="s">
        <v>26</v>
      </c>
      <c r="AX2930" s="5" t="s">
        <v>5983</v>
      </c>
      <c r="AY2930" s="5" t="s">
        <v>5986</v>
      </c>
      <c r="AZ2930" s="5" t="s">
        <v>1357</v>
      </c>
      <c r="BA2930" s="4" t="s">
        <v>2448</v>
      </c>
      <c r="BB2930" s="5" t="s">
        <v>11111</v>
      </c>
      <c r="BC2930" s="5"/>
      <c r="BD2930" s="5"/>
      <c r="BE2930" s="5"/>
      <c r="BF2930" s="5"/>
      <c r="BG2930" s="4" t="s">
        <v>10673</v>
      </c>
      <c r="BH2930" s="5" t="s">
        <v>1343</v>
      </c>
    </row>
    <row r="2931" spans="1:60" x14ac:dyDescent="0.25">
      <c r="A2931">
        <f t="shared" si="241"/>
        <v>96141</v>
      </c>
      <c r="B2931">
        <f t="shared" si="242"/>
        <v>50100190</v>
      </c>
      <c r="C2931" t="str">
        <f t="shared" si="245"/>
        <v>CC</v>
      </c>
      <c r="D2931" t="str">
        <f t="shared" si="240"/>
        <v>REGION ILE DE FRANCE NORD</v>
      </c>
      <c r="E2931" s="12" t="str">
        <f t="shared" si="244"/>
        <v>TERRAIN</v>
      </c>
      <c r="F2931" s="4" t="s">
        <v>10674</v>
      </c>
      <c r="G2931" s="4" t="s">
        <v>2029</v>
      </c>
      <c r="H2931" s="5">
        <v>2</v>
      </c>
      <c r="I2931" s="5" t="s">
        <v>6943</v>
      </c>
      <c r="J2931" s="5"/>
      <c r="K2931" s="5"/>
      <c r="L2931" s="5"/>
      <c r="M2931" s="5" t="s">
        <v>1343</v>
      </c>
      <c r="N2931" s="5"/>
      <c r="O2931" s="5"/>
      <c r="P2931" s="5"/>
      <c r="Q2931" s="5"/>
      <c r="R2931" s="5"/>
      <c r="S2931" s="5"/>
      <c r="T2931" s="5"/>
      <c r="U2931" s="6">
        <v>45627</v>
      </c>
      <c r="V2931" s="5"/>
      <c r="W2931" s="4" t="s">
        <v>1329</v>
      </c>
      <c r="X2931" s="5"/>
      <c r="Y2931" s="5"/>
      <c r="Z2931" s="5"/>
      <c r="AA2931" s="4" t="s">
        <v>2021</v>
      </c>
      <c r="AB2931" s="5"/>
      <c r="AC2931" s="5"/>
      <c r="AD2931" s="5"/>
      <c r="AE2931" s="5"/>
      <c r="AF2931" s="5"/>
      <c r="AG2931" s="5"/>
      <c r="AH2931" s="5"/>
      <c r="AI2931" s="5"/>
      <c r="AJ2931" s="5"/>
      <c r="AK2931" s="5"/>
      <c r="AL2931" s="5"/>
      <c r="AM2931" s="5"/>
      <c r="AN2931" s="5"/>
      <c r="AO2931" s="5"/>
      <c r="AP2931" s="5" t="s">
        <v>12477</v>
      </c>
      <c r="AQ2931" s="4" t="s">
        <v>1351</v>
      </c>
      <c r="AR2931" s="5" t="s">
        <v>12478</v>
      </c>
      <c r="AS2931" s="4" t="s">
        <v>2022</v>
      </c>
      <c r="AT2931" s="5" t="s">
        <v>2023</v>
      </c>
      <c r="AU2931" s="5" t="s">
        <v>41</v>
      </c>
      <c r="AV2931" s="4" t="s">
        <v>2024</v>
      </c>
      <c r="AW2931" s="5" t="s">
        <v>26</v>
      </c>
      <c r="AX2931" s="5" t="s">
        <v>2025</v>
      </c>
      <c r="AY2931" s="5" t="s">
        <v>2026</v>
      </c>
      <c r="AZ2931" s="5" t="s">
        <v>11</v>
      </c>
      <c r="BA2931" s="4" t="s">
        <v>2027</v>
      </c>
      <c r="BB2931" s="5" t="s">
        <v>2028</v>
      </c>
      <c r="BC2931" s="4"/>
      <c r="BD2931" s="5"/>
      <c r="BE2931" s="5"/>
      <c r="BF2931" s="5"/>
      <c r="BG2931" s="4" t="s">
        <v>2029</v>
      </c>
      <c r="BH2931" s="5" t="s">
        <v>1343</v>
      </c>
    </row>
    <row r="2932" spans="1:60" x14ac:dyDescent="0.25">
      <c r="A2932">
        <f t="shared" si="241"/>
        <v>96140</v>
      </c>
      <c r="B2932">
        <f t="shared" si="242"/>
        <v>50100189</v>
      </c>
      <c r="C2932" t="str">
        <f t="shared" si="245"/>
        <v>CC</v>
      </c>
      <c r="D2932" t="str">
        <f t="shared" si="240"/>
        <v>REGION ILE DE FRANCE NORD</v>
      </c>
      <c r="E2932" s="12" t="str">
        <f t="shared" si="244"/>
        <v>TERRAIN</v>
      </c>
      <c r="F2932" s="4" t="s">
        <v>10675</v>
      </c>
      <c r="G2932" s="4" t="s">
        <v>10676</v>
      </c>
      <c r="H2932" s="5">
        <v>2</v>
      </c>
      <c r="I2932" s="5" t="s">
        <v>6943</v>
      </c>
      <c r="J2932" s="5"/>
      <c r="K2932" s="5"/>
      <c r="L2932" s="5"/>
      <c r="M2932" s="5" t="s">
        <v>1343</v>
      </c>
      <c r="N2932" s="5"/>
      <c r="O2932" s="5"/>
      <c r="P2932" s="5"/>
      <c r="Q2932" s="5"/>
      <c r="R2932" s="5"/>
      <c r="S2932" s="5"/>
      <c r="T2932" s="5"/>
      <c r="U2932" s="6">
        <v>45627</v>
      </c>
      <c r="V2932" s="5"/>
      <c r="W2932" s="4" t="s">
        <v>1329</v>
      </c>
      <c r="X2932" s="5"/>
      <c r="Y2932" s="5"/>
      <c r="Z2932" s="5"/>
      <c r="AA2932" s="4" t="s">
        <v>1732</v>
      </c>
      <c r="AB2932" s="5"/>
      <c r="AC2932" s="5"/>
      <c r="AD2932" s="5"/>
      <c r="AE2932" s="5"/>
      <c r="AF2932" s="5"/>
      <c r="AG2932" s="5"/>
      <c r="AH2932" s="5"/>
      <c r="AI2932" s="5"/>
      <c r="AJ2932" s="5"/>
      <c r="AK2932" s="5"/>
      <c r="AL2932" s="5"/>
      <c r="AM2932" s="5"/>
      <c r="AN2932" s="5"/>
      <c r="AO2932" s="5"/>
      <c r="AP2932" s="5" t="s">
        <v>12477</v>
      </c>
      <c r="AQ2932" s="4" t="s">
        <v>1351</v>
      </c>
      <c r="AR2932" s="5" t="s">
        <v>12478</v>
      </c>
      <c r="AS2932" s="4" t="s">
        <v>2022</v>
      </c>
      <c r="AT2932" s="5" t="s">
        <v>2023</v>
      </c>
      <c r="AU2932" s="5" t="s">
        <v>41</v>
      </c>
      <c r="AV2932" s="4" t="s">
        <v>2024</v>
      </c>
      <c r="AW2932" s="5" t="s">
        <v>26</v>
      </c>
      <c r="AX2932" s="5" t="s">
        <v>5983</v>
      </c>
      <c r="AY2932" s="5" t="s">
        <v>5986</v>
      </c>
      <c r="AZ2932" s="5" t="s">
        <v>1357</v>
      </c>
      <c r="BA2932" s="4" t="s">
        <v>2448</v>
      </c>
      <c r="BB2932" s="5" t="s">
        <v>11111</v>
      </c>
      <c r="BC2932" s="4"/>
      <c r="BD2932" s="5"/>
      <c r="BE2932" s="5"/>
      <c r="BF2932" s="5"/>
      <c r="BG2932" s="4" t="s">
        <v>10676</v>
      </c>
      <c r="BH2932" s="5" t="s">
        <v>1343</v>
      </c>
    </row>
    <row r="2933" spans="1:60" x14ac:dyDescent="0.25">
      <c r="A2933">
        <f t="shared" si="241"/>
        <v>96138</v>
      </c>
      <c r="B2933">
        <f t="shared" si="242"/>
        <v>50100188</v>
      </c>
      <c r="C2933" t="str">
        <f t="shared" si="245"/>
        <v>CC</v>
      </c>
      <c r="D2933" t="str">
        <f t="shared" si="240"/>
        <v>REGION ILE DE FRANCE NORD</v>
      </c>
      <c r="E2933" s="12" t="str">
        <f t="shared" si="244"/>
        <v>TERRAIN</v>
      </c>
      <c r="F2933" s="4" t="s">
        <v>10677</v>
      </c>
      <c r="G2933" s="4" t="s">
        <v>10678</v>
      </c>
      <c r="H2933" s="5">
        <v>2</v>
      </c>
      <c r="I2933" s="5" t="s">
        <v>6943</v>
      </c>
      <c r="J2933" s="5"/>
      <c r="K2933" s="5"/>
      <c r="L2933" s="5"/>
      <c r="M2933" s="5" t="s">
        <v>1343</v>
      </c>
      <c r="N2933" s="5"/>
      <c r="O2933" s="5"/>
      <c r="P2933" s="5"/>
      <c r="Q2933" s="5"/>
      <c r="R2933" s="5"/>
      <c r="S2933" s="5"/>
      <c r="T2933" s="5"/>
      <c r="U2933" s="6">
        <v>45627</v>
      </c>
      <c r="V2933" s="5"/>
      <c r="W2933" s="4" t="s">
        <v>1329</v>
      </c>
      <c r="X2933" s="5"/>
      <c r="Y2933" s="5"/>
      <c r="Z2933" s="5"/>
      <c r="AA2933" s="4" t="s">
        <v>4767</v>
      </c>
      <c r="AB2933" s="5"/>
      <c r="AC2933" s="5"/>
      <c r="AD2933" s="5"/>
      <c r="AE2933" s="5"/>
      <c r="AF2933" s="5"/>
      <c r="AG2933" s="5"/>
      <c r="AH2933" s="5"/>
      <c r="AI2933" s="5"/>
      <c r="AJ2933" s="5"/>
      <c r="AK2933" s="5"/>
      <c r="AL2933" s="5"/>
      <c r="AM2933" s="5"/>
      <c r="AN2933" s="5"/>
      <c r="AO2933" s="5"/>
      <c r="AP2933" s="5" t="s">
        <v>12477</v>
      </c>
      <c r="AQ2933" s="4" t="s">
        <v>1351</v>
      </c>
      <c r="AR2933" s="5" t="s">
        <v>12478</v>
      </c>
      <c r="AS2933" s="4" t="s">
        <v>2022</v>
      </c>
      <c r="AT2933" s="5" t="s">
        <v>2023</v>
      </c>
      <c r="AU2933" s="5" t="s">
        <v>41</v>
      </c>
      <c r="AV2933" s="4" t="s">
        <v>2024</v>
      </c>
      <c r="AW2933" s="5" t="s">
        <v>26</v>
      </c>
      <c r="AX2933" s="5" t="s">
        <v>5983</v>
      </c>
      <c r="AY2933" s="5" t="s">
        <v>5986</v>
      </c>
      <c r="AZ2933" s="5" t="s">
        <v>1357</v>
      </c>
      <c r="BA2933" s="4" t="s">
        <v>2448</v>
      </c>
      <c r="BB2933" s="5" t="s">
        <v>11111</v>
      </c>
      <c r="BC2933" s="4"/>
      <c r="BD2933" s="5"/>
      <c r="BE2933" s="5"/>
      <c r="BF2933" s="5"/>
      <c r="BG2933" s="4" t="s">
        <v>10678</v>
      </c>
      <c r="BH2933" s="5" t="s">
        <v>1343</v>
      </c>
    </row>
    <row r="2934" spans="1:60" x14ac:dyDescent="0.25">
      <c r="A2934">
        <f t="shared" si="241"/>
        <v>96129</v>
      </c>
      <c r="B2934">
        <f t="shared" si="242"/>
        <v>50100187</v>
      </c>
      <c r="C2934" t="str">
        <f t="shared" si="245"/>
        <v>CC</v>
      </c>
      <c r="D2934" t="str">
        <f t="shared" si="240"/>
        <v>REGION ILE DE FRANCE NORD</v>
      </c>
      <c r="E2934" s="12" t="str">
        <f t="shared" si="244"/>
        <v>TERRAIN</v>
      </c>
      <c r="F2934" s="4" t="s">
        <v>10679</v>
      </c>
      <c r="G2934" s="4" t="s">
        <v>10680</v>
      </c>
      <c r="H2934" s="5">
        <v>2</v>
      </c>
      <c r="I2934" s="5" t="s">
        <v>6943</v>
      </c>
      <c r="J2934" s="5"/>
      <c r="K2934" s="5"/>
      <c r="L2934" s="5"/>
      <c r="M2934" s="5" t="s">
        <v>1343</v>
      </c>
      <c r="N2934" s="5"/>
      <c r="O2934" s="5"/>
      <c r="P2934" s="5"/>
      <c r="Q2934" s="5"/>
      <c r="R2934" s="5"/>
      <c r="S2934" s="5"/>
      <c r="T2934" s="5"/>
      <c r="U2934" s="6">
        <v>45597</v>
      </c>
      <c r="V2934" s="5"/>
      <c r="W2934" s="4" t="s">
        <v>1329</v>
      </c>
      <c r="X2934" s="5"/>
      <c r="Y2934" s="5"/>
      <c r="Z2934" s="5"/>
      <c r="AA2934" s="4" t="s">
        <v>10609</v>
      </c>
      <c r="AB2934" s="5"/>
      <c r="AC2934" s="5"/>
      <c r="AD2934" s="5"/>
      <c r="AE2934" s="5"/>
      <c r="AF2934" s="5"/>
      <c r="AG2934" s="5"/>
      <c r="AH2934" s="5"/>
      <c r="AI2934" s="5"/>
      <c r="AJ2934" s="5"/>
      <c r="AK2934" s="5"/>
      <c r="AL2934" s="5"/>
      <c r="AM2934" s="5"/>
      <c r="AN2934" s="5"/>
      <c r="AO2934" s="5"/>
      <c r="AP2934" s="5" t="s">
        <v>12477</v>
      </c>
      <c r="AQ2934" s="4" t="s">
        <v>1351</v>
      </c>
      <c r="AR2934" s="5" t="s">
        <v>12478</v>
      </c>
      <c r="AS2934" s="4" t="s">
        <v>2022</v>
      </c>
      <c r="AT2934" s="5" t="s">
        <v>2023</v>
      </c>
      <c r="AU2934" s="5" t="s">
        <v>41</v>
      </c>
      <c r="AV2934" s="4" t="s">
        <v>2024</v>
      </c>
      <c r="AW2934" s="5" t="s">
        <v>26</v>
      </c>
      <c r="AX2934" s="5" t="s">
        <v>3308</v>
      </c>
      <c r="AY2934" s="5" t="s">
        <v>3309</v>
      </c>
      <c r="AZ2934" s="5" t="s">
        <v>11</v>
      </c>
      <c r="BA2934" s="4" t="s">
        <v>3310</v>
      </c>
      <c r="BB2934" s="5" t="s">
        <v>3311</v>
      </c>
      <c r="BC2934" s="4"/>
      <c r="BD2934" s="5"/>
      <c r="BE2934" s="5"/>
      <c r="BF2934" s="5"/>
      <c r="BG2934" s="4" t="s">
        <v>10680</v>
      </c>
      <c r="BH2934" s="5" t="s">
        <v>1343</v>
      </c>
    </row>
    <row r="2935" spans="1:60" x14ac:dyDescent="0.25">
      <c r="A2935">
        <f t="shared" si="241"/>
        <v>96127</v>
      </c>
      <c r="B2935">
        <f t="shared" si="242"/>
        <v>50100186</v>
      </c>
      <c r="C2935" t="str">
        <f t="shared" si="245"/>
        <v>CC</v>
      </c>
      <c r="D2935" t="str">
        <f t="shared" si="240"/>
        <v>REGION ILE DE FRANCE NORD</v>
      </c>
      <c r="E2935" s="12" t="str">
        <f t="shared" si="244"/>
        <v>TERRAIN</v>
      </c>
      <c r="F2935" s="4" t="s">
        <v>10681</v>
      </c>
      <c r="G2935" s="4" t="s">
        <v>7937</v>
      </c>
      <c r="H2935" s="5">
        <v>2</v>
      </c>
      <c r="I2935" s="5" t="s">
        <v>6943</v>
      </c>
      <c r="J2935" s="5"/>
      <c r="K2935" s="5"/>
      <c r="L2935" s="5"/>
      <c r="M2935" s="5" t="s">
        <v>1343</v>
      </c>
      <c r="N2935" s="5"/>
      <c r="O2935" s="5"/>
      <c r="P2935" s="5"/>
      <c r="Q2935" s="5"/>
      <c r="R2935" s="5"/>
      <c r="S2935" s="5"/>
      <c r="T2935" s="5"/>
      <c r="U2935" s="6">
        <v>45597</v>
      </c>
      <c r="V2935" s="5"/>
      <c r="W2935" s="4" t="s">
        <v>1329</v>
      </c>
      <c r="X2935" s="5"/>
      <c r="Y2935" s="5"/>
      <c r="Z2935" s="5"/>
      <c r="AA2935" s="4" t="s">
        <v>4591</v>
      </c>
      <c r="AB2935" s="5"/>
      <c r="AC2935" s="5"/>
      <c r="AD2935" s="5"/>
      <c r="AE2935" s="5"/>
      <c r="AF2935" s="5"/>
      <c r="AG2935" s="5"/>
      <c r="AH2935" s="5"/>
      <c r="AI2935" s="5"/>
      <c r="AJ2935" s="5"/>
      <c r="AK2935" s="5"/>
      <c r="AL2935" s="5"/>
      <c r="AM2935" s="5"/>
      <c r="AN2935" s="5"/>
      <c r="AO2935" s="5"/>
      <c r="AP2935" s="5" t="s">
        <v>12477</v>
      </c>
      <c r="AQ2935" s="4" t="s">
        <v>1351</v>
      </c>
      <c r="AR2935" s="5" t="s">
        <v>12478</v>
      </c>
      <c r="AS2935" s="4" t="s">
        <v>2022</v>
      </c>
      <c r="AT2935" s="5" t="s">
        <v>2023</v>
      </c>
      <c r="AU2935" s="5" t="s">
        <v>41</v>
      </c>
      <c r="AV2935" s="4" t="s">
        <v>2024</v>
      </c>
      <c r="AW2935" s="5" t="s">
        <v>26</v>
      </c>
      <c r="AX2935" s="5" t="s">
        <v>3308</v>
      </c>
      <c r="AY2935" s="5" t="s">
        <v>3309</v>
      </c>
      <c r="AZ2935" s="5" t="s">
        <v>11</v>
      </c>
      <c r="BA2935" s="4" t="s">
        <v>3310</v>
      </c>
      <c r="BB2935" s="5" t="s">
        <v>3311</v>
      </c>
      <c r="BC2935" s="4" t="s">
        <v>7934</v>
      </c>
      <c r="BD2935" s="5" t="s">
        <v>7936</v>
      </c>
      <c r="BE2935" s="5" t="s">
        <v>25</v>
      </c>
      <c r="BF2935" s="5" t="s">
        <v>1333</v>
      </c>
      <c r="BG2935" s="4" t="s">
        <v>7937</v>
      </c>
      <c r="BH2935" s="5" t="s">
        <v>1343</v>
      </c>
    </row>
    <row r="2936" spans="1:60" x14ac:dyDescent="0.25">
      <c r="A2936">
        <f t="shared" si="241"/>
        <v>96123</v>
      </c>
      <c r="B2936">
        <f t="shared" si="242"/>
        <v>50100185</v>
      </c>
      <c r="C2936" t="str">
        <f t="shared" si="245"/>
        <v>CC</v>
      </c>
      <c r="D2936" t="str">
        <f t="shared" si="240"/>
        <v>REGION ILE DE FRANCE NORD</v>
      </c>
      <c r="E2936" s="12" t="str">
        <f t="shared" si="244"/>
        <v>TERRAIN</v>
      </c>
      <c r="F2936" s="4" t="s">
        <v>10682</v>
      </c>
      <c r="G2936" s="4" t="s">
        <v>10683</v>
      </c>
      <c r="H2936" s="5">
        <v>2</v>
      </c>
      <c r="I2936" s="5" t="s">
        <v>6943</v>
      </c>
      <c r="J2936" s="5"/>
      <c r="K2936" s="5"/>
      <c r="L2936" s="5"/>
      <c r="M2936" s="5" t="s">
        <v>1343</v>
      </c>
      <c r="N2936" s="5"/>
      <c r="O2936" s="5"/>
      <c r="P2936" s="5"/>
      <c r="Q2936" s="5"/>
      <c r="R2936" s="5"/>
      <c r="S2936" s="5"/>
      <c r="T2936" s="5"/>
      <c r="U2936" s="6">
        <v>45597</v>
      </c>
      <c r="V2936" s="5"/>
      <c r="W2936" s="4" t="s">
        <v>1329</v>
      </c>
      <c r="X2936" s="5"/>
      <c r="Y2936" s="5"/>
      <c r="Z2936" s="5"/>
      <c r="AA2936" s="4" t="s">
        <v>4857</v>
      </c>
      <c r="AB2936" s="5"/>
      <c r="AC2936" s="5"/>
      <c r="AD2936" s="5"/>
      <c r="AE2936" s="5"/>
      <c r="AF2936" s="5"/>
      <c r="AG2936" s="5"/>
      <c r="AH2936" s="5"/>
      <c r="AI2936" s="5"/>
      <c r="AJ2936" s="5"/>
      <c r="AK2936" s="5"/>
      <c r="AL2936" s="5"/>
      <c r="AM2936" s="5"/>
      <c r="AN2936" s="5"/>
      <c r="AO2936" s="5"/>
      <c r="AP2936" s="5" t="s">
        <v>12477</v>
      </c>
      <c r="AQ2936" s="4" t="s">
        <v>1351</v>
      </c>
      <c r="AR2936" s="5" t="s">
        <v>12478</v>
      </c>
      <c r="AS2936" s="4" t="s">
        <v>2022</v>
      </c>
      <c r="AT2936" s="5" t="s">
        <v>2023</v>
      </c>
      <c r="AU2936" s="5" t="s">
        <v>41</v>
      </c>
      <c r="AV2936" s="4" t="s">
        <v>2024</v>
      </c>
      <c r="AW2936" s="5" t="s">
        <v>26</v>
      </c>
      <c r="AX2936" s="5" t="s">
        <v>2732</v>
      </c>
      <c r="AY2936" s="5" t="s">
        <v>2733</v>
      </c>
      <c r="AZ2936" s="5" t="s">
        <v>11</v>
      </c>
      <c r="BA2936" s="4" t="s">
        <v>2734</v>
      </c>
      <c r="BB2936" s="5" t="s">
        <v>2735</v>
      </c>
      <c r="BC2936" s="4"/>
      <c r="BD2936" s="5"/>
      <c r="BE2936" s="5"/>
      <c r="BF2936" s="5"/>
      <c r="BG2936" s="4" t="s">
        <v>10683</v>
      </c>
      <c r="BH2936" s="5" t="s">
        <v>1343</v>
      </c>
    </row>
    <row r="2937" spans="1:60" x14ac:dyDescent="0.25">
      <c r="A2937">
        <f t="shared" si="241"/>
        <v>96122</v>
      </c>
      <c r="B2937">
        <f t="shared" si="242"/>
        <v>50100184</v>
      </c>
      <c r="C2937" t="str">
        <f t="shared" si="245"/>
        <v>CC</v>
      </c>
      <c r="D2937" t="str">
        <f t="shared" si="240"/>
        <v>REGION ILE DE FRANCE NORD</v>
      </c>
      <c r="E2937" s="12" t="str">
        <f t="shared" si="244"/>
        <v>TERRAIN</v>
      </c>
      <c r="F2937" s="4" t="s">
        <v>10684</v>
      </c>
      <c r="G2937" s="4" t="s">
        <v>7696</v>
      </c>
      <c r="H2937" s="5">
        <v>2</v>
      </c>
      <c r="I2937" s="5" t="s">
        <v>6943</v>
      </c>
      <c r="J2937" s="5"/>
      <c r="K2937" s="5"/>
      <c r="L2937" s="5"/>
      <c r="M2937" s="5" t="s">
        <v>1343</v>
      </c>
      <c r="N2937" s="5"/>
      <c r="O2937" s="5"/>
      <c r="P2937" s="5"/>
      <c r="Q2937" s="5"/>
      <c r="R2937" s="5"/>
      <c r="S2937" s="5"/>
      <c r="T2937" s="5"/>
      <c r="U2937" s="6">
        <v>45597</v>
      </c>
      <c r="V2937" s="5"/>
      <c r="W2937" s="4" t="s">
        <v>1329</v>
      </c>
      <c r="X2937" s="5"/>
      <c r="Y2937" s="5"/>
      <c r="Z2937" s="5"/>
      <c r="AA2937" s="4" t="s">
        <v>2357</v>
      </c>
      <c r="AB2937" s="5"/>
      <c r="AC2937" s="5"/>
      <c r="AD2937" s="5"/>
      <c r="AE2937" s="5"/>
      <c r="AF2937" s="5"/>
      <c r="AG2937" s="5"/>
      <c r="AH2937" s="5"/>
      <c r="AI2937" s="5"/>
      <c r="AJ2937" s="5"/>
      <c r="AK2937" s="5"/>
      <c r="AL2937" s="5"/>
      <c r="AM2937" s="5"/>
      <c r="AN2937" s="5"/>
      <c r="AO2937" s="5"/>
      <c r="AP2937" s="5" t="s">
        <v>12477</v>
      </c>
      <c r="AQ2937" s="4" t="s">
        <v>1351</v>
      </c>
      <c r="AR2937" s="5" t="s">
        <v>12478</v>
      </c>
      <c r="AS2937" s="4" t="s">
        <v>1450</v>
      </c>
      <c r="AT2937" s="5" t="s">
        <v>1451</v>
      </c>
      <c r="AU2937" s="5" t="s">
        <v>41</v>
      </c>
      <c r="AV2937" s="4" t="s">
        <v>1452</v>
      </c>
      <c r="AW2937" s="5" t="s">
        <v>230</v>
      </c>
      <c r="AX2937" s="5" t="s">
        <v>1453</v>
      </c>
      <c r="AY2937" s="5" t="s">
        <v>1454</v>
      </c>
      <c r="AZ2937" s="5" t="s">
        <v>11</v>
      </c>
      <c r="BA2937" s="4" t="s">
        <v>1455</v>
      </c>
      <c r="BB2937" s="5" t="s">
        <v>1456</v>
      </c>
      <c r="BC2937" s="4" t="s">
        <v>7694</v>
      </c>
      <c r="BD2937" s="5" t="s">
        <v>7695</v>
      </c>
      <c r="BE2937" s="5" t="s">
        <v>260</v>
      </c>
      <c r="BF2937" s="5" t="s">
        <v>1333</v>
      </c>
      <c r="BG2937" s="4" t="s">
        <v>7696</v>
      </c>
      <c r="BH2937" s="5" t="s">
        <v>1343</v>
      </c>
    </row>
    <row r="2938" spans="1:60" x14ac:dyDescent="0.25">
      <c r="A2938">
        <f t="shared" si="241"/>
        <v>96120</v>
      </c>
      <c r="B2938">
        <f t="shared" si="242"/>
        <v>50100183</v>
      </c>
      <c r="C2938" t="str">
        <f t="shared" si="245"/>
        <v>CC</v>
      </c>
      <c r="D2938" t="str">
        <f t="shared" si="240"/>
        <v>REGION ILE DE FRANCE NORD</v>
      </c>
      <c r="E2938" s="12" t="str">
        <f t="shared" si="244"/>
        <v>TERRAIN</v>
      </c>
      <c r="F2938" s="4" t="s">
        <v>10685</v>
      </c>
      <c r="G2938" s="4" t="s">
        <v>10686</v>
      </c>
      <c r="H2938" s="5">
        <v>2</v>
      </c>
      <c r="I2938" s="5" t="s">
        <v>6943</v>
      </c>
      <c r="J2938" s="5"/>
      <c r="K2938" s="5"/>
      <c r="L2938" s="5"/>
      <c r="M2938" s="5" t="s">
        <v>1343</v>
      </c>
      <c r="N2938" s="5"/>
      <c r="O2938" s="5"/>
      <c r="P2938" s="5"/>
      <c r="Q2938" s="5"/>
      <c r="R2938" s="5"/>
      <c r="S2938" s="5"/>
      <c r="T2938" s="5"/>
      <c r="U2938" s="6">
        <v>45597</v>
      </c>
      <c r="V2938" s="5"/>
      <c r="W2938" s="4" t="s">
        <v>1329</v>
      </c>
      <c r="X2938" s="5"/>
      <c r="Y2938" s="5"/>
      <c r="Z2938" s="5"/>
      <c r="AA2938" s="4" t="s">
        <v>4738</v>
      </c>
      <c r="AB2938" s="5"/>
      <c r="AC2938" s="5"/>
      <c r="AD2938" s="5"/>
      <c r="AE2938" s="5"/>
      <c r="AF2938" s="5"/>
      <c r="AG2938" s="5"/>
      <c r="AH2938" s="5"/>
      <c r="AI2938" s="5"/>
      <c r="AJ2938" s="5"/>
      <c r="AK2938" s="5"/>
      <c r="AL2938" s="5"/>
      <c r="AM2938" s="5"/>
      <c r="AN2938" s="5"/>
      <c r="AO2938" s="5"/>
      <c r="AP2938" s="5" t="s">
        <v>12477</v>
      </c>
      <c r="AQ2938" s="4" t="s">
        <v>1351</v>
      </c>
      <c r="AR2938" s="5" t="s">
        <v>12478</v>
      </c>
      <c r="AS2938" s="4" t="s">
        <v>1638</v>
      </c>
      <c r="AT2938" s="5" t="s">
        <v>1639</v>
      </c>
      <c r="AU2938" s="5" t="s">
        <v>41</v>
      </c>
      <c r="AV2938" s="4" t="s">
        <v>1640</v>
      </c>
      <c r="AW2938" s="5" t="s">
        <v>142</v>
      </c>
      <c r="AX2938" s="5" t="s">
        <v>2593</v>
      </c>
      <c r="AY2938" s="5" t="s">
        <v>2594</v>
      </c>
      <c r="AZ2938" s="5" t="s">
        <v>11</v>
      </c>
      <c r="BA2938" s="4" t="s">
        <v>2595</v>
      </c>
      <c r="BB2938" s="5" t="s">
        <v>2596</v>
      </c>
      <c r="BC2938" s="4" t="s">
        <v>10687</v>
      </c>
      <c r="BD2938" s="5" t="s">
        <v>10688</v>
      </c>
      <c r="BE2938" s="5" t="s">
        <v>3</v>
      </c>
      <c r="BF2938" s="5" t="s">
        <v>1333</v>
      </c>
      <c r="BG2938" s="4" t="s">
        <v>10686</v>
      </c>
      <c r="BH2938" s="5" t="s">
        <v>1343</v>
      </c>
    </row>
    <row r="2939" spans="1:60" x14ac:dyDescent="0.25">
      <c r="A2939">
        <f t="shared" si="241"/>
        <v>96114</v>
      </c>
      <c r="B2939">
        <f t="shared" si="242"/>
        <v>50100182</v>
      </c>
      <c r="C2939" t="str">
        <f t="shared" si="245"/>
        <v>CC</v>
      </c>
      <c r="D2939" t="str">
        <f t="shared" si="240"/>
        <v>REGION ILE DE FRANCE NORD</v>
      </c>
      <c r="E2939" s="12" t="str">
        <f t="shared" si="244"/>
        <v>TERRAIN</v>
      </c>
      <c r="F2939" s="4" t="s">
        <v>10689</v>
      </c>
      <c r="G2939" s="4" t="s">
        <v>6326</v>
      </c>
      <c r="H2939" s="5">
        <v>2</v>
      </c>
      <c r="I2939" s="5" t="s">
        <v>6943</v>
      </c>
      <c r="J2939" s="5"/>
      <c r="K2939" s="5"/>
      <c r="L2939" s="5"/>
      <c r="M2939" s="5" t="s">
        <v>1343</v>
      </c>
      <c r="N2939" s="5"/>
      <c r="O2939" s="5"/>
      <c r="P2939" s="5"/>
      <c r="Q2939" s="5"/>
      <c r="R2939" s="5"/>
      <c r="S2939" s="5"/>
      <c r="T2939" s="5"/>
      <c r="U2939" s="6">
        <v>45597</v>
      </c>
      <c r="V2939" s="5"/>
      <c r="W2939" s="4" t="s">
        <v>1329</v>
      </c>
      <c r="X2939" s="5"/>
      <c r="Y2939" s="5"/>
      <c r="Z2939" s="5"/>
      <c r="AA2939" s="4" t="s">
        <v>6323</v>
      </c>
      <c r="AB2939" s="5"/>
      <c r="AC2939" s="5"/>
      <c r="AD2939" s="5"/>
      <c r="AE2939" s="5"/>
      <c r="AF2939" s="5"/>
      <c r="AG2939" s="5"/>
      <c r="AH2939" s="5"/>
      <c r="AI2939" s="5"/>
      <c r="AJ2939" s="5"/>
      <c r="AK2939" s="5"/>
      <c r="AL2939" s="5"/>
      <c r="AM2939" s="5"/>
      <c r="AN2939" s="5"/>
      <c r="AO2939" s="5"/>
      <c r="AP2939" s="5" t="s">
        <v>12477</v>
      </c>
      <c r="AQ2939" s="4" t="s">
        <v>1351</v>
      </c>
      <c r="AR2939" s="5" t="s">
        <v>12478</v>
      </c>
      <c r="AS2939" s="4" t="s">
        <v>1450</v>
      </c>
      <c r="AT2939" s="5" t="s">
        <v>1451</v>
      </c>
      <c r="AU2939" s="5" t="s">
        <v>41</v>
      </c>
      <c r="AV2939" s="4" t="s">
        <v>1452</v>
      </c>
      <c r="AW2939" s="5" t="s">
        <v>230</v>
      </c>
      <c r="AX2939" s="5" t="s">
        <v>1453</v>
      </c>
      <c r="AY2939" s="5" t="s">
        <v>1454</v>
      </c>
      <c r="AZ2939" s="5" t="s">
        <v>11</v>
      </c>
      <c r="BA2939" s="4" t="s">
        <v>1455</v>
      </c>
      <c r="BB2939" s="5" t="s">
        <v>1456</v>
      </c>
      <c r="BC2939" s="4" t="s">
        <v>6321</v>
      </c>
      <c r="BD2939" s="5" t="s">
        <v>6325</v>
      </c>
      <c r="BE2939" s="5" t="s">
        <v>60</v>
      </c>
      <c r="BF2939" s="5" t="s">
        <v>1333</v>
      </c>
      <c r="BG2939" s="4" t="s">
        <v>6326</v>
      </c>
      <c r="BH2939" s="5" t="s">
        <v>1343</v>
      </c>
    </row>
    <row r="2940" spans="1:60" x14ac:dyDescent="0.25">
      <c r="A2940">
        <f t="shared" si="241"/>
        <v>96112</v>
      </c>
      <c r="B2940">
        <f t="shared" si="242"/>
        <v>50100181</v>
      </c>
      <c r="C2940" t="str">
        <f t="shared" si="245"/>
        <v>CC</v>
      </c>
      <c r="D2940" t="str">
        <f t="shared" si="240"/>
        <v>REGION ILE DE FRANCE NORD</v>
      </c>
      <c r="E2940" s="12" t="str">
        <f t="shared" si="244"/>
        <v>TERRAIN</v>
      </c>
      <c r="F2940" s="4" t="s">
        <v>10690</v>
      </c>
      <c r="G2940" s="4" t="s">
        <v>10691</v>
      </c>
      <c r="H2940" s="5">
        <v>2</v>
      </c>
      <c r="I2940" s="5" t="s">
        <v>6943</v>
      </c>
      <c r="J2940" s="5"/>
      <c r="K2940" s="5"/>
      <c r="L2940" s="5"/>
      <c r="M2940" s="5" t="s">
        <v>1343</v>
      </c>
      <c r="N2940" s="5"/>
      <c r="O2940" s="5"/>
      <c r="P2940" s="5"/>
      <c r="Q2940" s="5"/>
      <c r="R2940" s="5"/>
      <c r="S2940" s="5"/>
      <c r="T2940" s="5"/>
      <c r="U2940" s="6">
        <v>45627</v>
      </c>
      <c r="V2940" s="5"/>
      <c r="W2940" s="4" t="s">
        <v>1329</v>
      </c>
      <c r="X2940" s="5"/>
      <c r="Y2940" s="5"/>
      <c r="Z2940" s="5"/>
      <c r="AA2940" s="4" t="s">
        <v>3265</v>
      </c>
      <c r="AB2940" s="5"/>
      <c r="AC2940" s="5"/>
      <c r="AD2940" s="5"/>
      <c r="AE2940" s="5"/>
      <c r="AF2940" s="5"/>
      <c r="AG2940" s="5"/>
      <c r="AH2940" s="5"/>
      <c r="AI2940" s="5"/>
      <c r="AJ2940" s="5"/>
      <c r="AK2940" s="5"/>
      <c r="AL2940" s="5"/>
      <c r="AM2940" s="5"/>
      <c r="AN2940" s="5"/>
      <c r="AO2940" s="5"/>
      <c r="AP2940" s="5" t="s">
        <v>12477</v>
      </c>
      <c r="AQ2940" s="4" t="s">
        <v>1351</v>
      </c>
      <c r="AR2940" s="5" t="s">
        <v>12478</v>
      </c>
      <c r="AS2940" s="4" t="s">
        <v>2022</v>
      </c>
      <c r="AT2940" s="5" t="s">
        <v>2023</v>
      </c>
      <c r="AU2940" s="5" t="s">
        <v>41</v>
      </c>
      <c r="AV2940" s="4" t="s">
        <v>2024</v>
      </c>
      <c r="AW2940" s="5" t="s">
        <v>26</v>
      </c>
      <c r="AX2940" s="5" t="s">
        <v>5983</v>
      </c>
      <c r="AY2940" s="5" t="s">
        <v>5986</v>
      </c>
      <c r="AZ2940" s="5" t="s">
        <v>1357</v>
      </c>
      <c r="BA2940" s="4" t="s">
        <v>2448</v>
      </c>
      <c r="BB2940" s="5" t="s">
        <v>11111</v>
      </c>
      <c r="BC2940" s="4"/>
      <c r="BD2940" s="5"/>
      <c r="BE2940" s="5"/>
      <c r="BF2940" s="5"/>
      <c r="BG2940" s="4" t="s">
        <v>10691</v>
      </c>
      <c r="BH2940" s="5" t="s">
        <v>1343</v>
      </c>
    </row>
    <row r="2941" spans="1:60" x14ac:dyDescent="0.25">
      <c r="A2941">
        <f t="shared" si="241"/>
        <v>96110</v>
      </c>
      <c r="B2941">
        <f t="shared" si="242"/>
        <v>50100180</v>
      </c>
      <c r="C2941" t="str">
        <f t="shared" si="245"/>
        <v>CC</v>
      </c>
      <c r="D2941" t="str">
        <f t="shared" si="240"/>
        <v>REGION ILE DE FRANCE NORD</v>
      </c>
      <c r="E2941" s="12" t="str">
        <f t="shared" si="244"/>
        <v>TERRAIN</v>
      </c>
      <c r="F2941" s="4" t="s">
        <v>10692</v>
      </c>
      <c r="G2941" s="4" t="s">
        <v>4120</v>
      </c>
      <c r="H2941" s="5">
        <v>2</v>
      </c>
      <c r="I2941" s="5" t="s">
        <v>6943</v>
      </c>
      <c r="J2941" s="5"/>
      <c r="K2941" s="5"/>
      <c r="L2941" s="5"/>
      <c r="M2941" s="5" t="s">
        <v>1343</v>
      </c>
      <c r="N2941" s="5"/>
      <c r="O2941" s="5"/>
      <c r="P2941" s="5"/>
      <c r="Q2941" s="5"/>
      <c r="R2941" s="5"/>
      <c r="S2941" s="5"/>
      <c r="T2941" s="5"/>
      <c r="U2941" s="6">
        <v>45597</v>
      </c>
      <c r="V2941" s="5"/>
      <c r="W2941" s="4" t="s">
        <v>1329</v>
      </c>
      <c r="X2941" s="5"/>
      <c r="Y2941" s="5"/>
      <c r="Z2941" s="5"/>
      <c r="AA2941" s="4" t="s">
        <v>4117</v>
      </c>
      <c r="AB2941" s="5"/>
      <c r="AC2941" s="5"/>
      <c r="AD2941" s="5"/>
      <c r="AE2941" s="5"/>
      <c r="AF2941" s="5"/>
      <c r="AG2941" s="5"/>
      <c r="AH2941" s="5"/>
      <c r="AI2941" s="5"/>
      <c r="AJ2941" s="5"/>
      <c r="AK2941" s="5"/>
      <c r="AL2941" s="5"/>
      <c r="AM2941" s="5"/>
      <c r="AN2941" s="5"/>
      <c r="AO2941" s="5"/>
      <c r="AP2941" s="5" t="s">
        <v>12477</v>
      </c>
      <c r="AQ2941" s="4" t="s">
        <v>1351</v>
      </c>
      <c r="AR2941" s="5" t="s">
        <v>12478</v>
      </c>
      <c r="AS2941" s="4" t="s">
        <v>1638</v>
      </c>
      <c r="AT2941" s="5" t="s">
        <v>1639</v>
      </c>
      <c r="AU2941" s="5" t="s">
        <v>41</v>
      </c>
      <c r="AV2941" s="4" t="s">
        <v>1640</v>
      </c>
      <c r="AW2941" s="5" t="s">
        <v>142</v>
      </c>
      <c r="AX2941" s="5" t="s">
        <v>2593</v>
      </c>
      <c r="AY2941" s="5" t="s">
        <v>2594</v>
      </c>
      <c r="AZ2941" s="5" t="s">
        <v>11</v>
      </c>
      <c r="BA2941" s="4" t="s">
        <v>2595</v>
      </c>
      <c r="BB2941" s="5" t="s">
        <v>2596</v>
      </c>
      <c r="BC2941" s="5" t="s">
        <v>4116</v>
      </c>
      <c r="BD2941" s="5" t="s">
        <v>4119</v>
      </c>
      <c r="BE2941" s="5" t="s">
        <v>65</v>
      </c>
      <c r="BF2941" s="5" t="s">
        <v>1333</v>
      </c>
      <c r="BG2941" s="4" t="s">
        <v>4120</v>
      </c>
      <c r="BH2941" s="5" t="s">
        <v>1343</v>
      </c>
    </row>
    <row r="2942" spans="1:60" x14ac:dyDescent="0.25">
      <c r="A2942">
        <f t="shared" si="241"/>
        <v>96103</v>
      </c>
      <c r="B2942">
        <f t="shared" si="242"/>
        <v>50100179</v>
      </c>
      <c r="C2942" t="str">
        <f t="shared" si="245"/>
        <v>CC</v>
      </c>
      <c r="D2942" t="str">
        <f t="shared" si="240"/>
        <v>REGION CENTRE EST</v>
      </c>
      <c r="E2942" s="12" t="str">
        <f t="shared" si="244"/>
        <v>TERRAIN</v>
      </c>
      <c r="F2942" s="4" t="s">
        <v>10693</v>
      </c>
      <c r="G2942" s="4" t="s">
        <v>2558</v>
      </c>
      <c r="H2942" s="5">
        <v>2</v>
      </c>
      <c r="I2942" s="5" t="s">
        <v>6943</v>
      </c>
      <c r="J2942" s="5"/>
      <c r="K2942" s="5"/>
      <c r="L2942" s="5"/>
      <c r="M2942" s="5" t="s">
        <v>1343</v>
      </c>
      <c r="N2942" s="5"/>
      <c r="O2942" s="5"/>
      <c r="P2942" s="5"/>
      <c r="Q2942" s="5"/>
      <c r="R2942" s="5"/>
      <c r="S2942" s="5"/>
      <c r="T2942" s="5"/>
      <c r="U2942" s="6">
        <v>45627</v>
      </c>
      <c r="V2942" s="5"/>
      <c r="W2942" s="4" t="s">
        <v>1329</v>
      </c>
      <c r="X2942" s="5"/>
      <c r="Y2942" s="5"/>
      <c r="Z2942" s="5"/>
      <c r="AA2942" s="4" t="s">
        <v>2551</v>
      </c>
      <c r="AB2942" s="5"/>
      <c r="AC2942" s="5"/>
      <c r="AD2942" s="5"/>
      <c r="AE2942" s="5"/>
      <c r="AF2942" s="5"/>
      <c r="AG2942" s="5"/>
      <c r="AH2942" s="5"/>
      <c r="AI2942" s="5"/>
      <c r="AJ2942" s="5"/>
      <c r="AK2942" s="5"/>
      <c r="AL2942" s="5"/>
      <c r="AM2942" s="5"/>
      <c r="AN2942" s="5"/>
      <c r="AO2942" s="5"/>
      <c r="AP2942" s="5" t="s">
        <v>1536</v>
      </c>
      <c r="AQ2942" s="4" t="s">
        <v>12479</v>
      </c>
      <c r="AR2942" s="5" t="s">
        <v>12480</v>
      </c>
      <c r="AS2942" s="4" t="s">
        <v>2290</v>
      </c>
      <c r="AT2942" s="5" t="s">
        <v>2291</v>
      </c>
      <c r="AU2942" s="5" t="s">
        <v>41</v>
      </c>
      <c r="AV2942" s="4" t="s">
        <v>2292</v>
      </c>
      <c r="AW2942" s="5" t="s">
        <v>108</v>
      </c>
      <c r="AX2942" s="5" t="s">
        <v>2553</v>
      </c>
      <c r="AY2942" s="5" t="s">
        <v>2554</v>
      </c>
      <c r="AZ2942" s="5" t="s">
        <v>11</v>
      </c>
      <c r="BA2942" s="4" t="s">
        <v>2555</v>
      </c>
      <c r="BB2942" s="5" t="s">
        <v>2556</v>
      </c>
      <c r="BC2942" s="4" t="s">
        <v>2550</v>
      </c>
      <c r="BD2942" s="5" t="s">
        <v>2557</v>
      </c>
      <c r="BE2942" s="5" t="s">
        <v>25</v>
      </c>
      <c r="BF2942" s="5" t="s">
        <v>1333</v>
      </c>
      <c r="BG2942" s="4" t="s">
        <v>2558</v>
      </c>
      <c r="BH2942" s="5" t="s">
        <v>1343</v>
      </c>
    </row>
    <row r="2943" spans="1:60" x14ac:dyDescent="0.25">
      <c r="A2943">
        <f t="shared" si="241"/>
        <v>96099</v>
      </c>
      <c r="B2943">
        <f t="shared" si="242"/>
        <v>50100178</v>
      </c>
      <c r="C2943" t="str">
        <f t="shared" si="245"/>
        <v>CC</v>
      </c>
      <c r="D2943" t="str">
        <f t="shared" si="240"/>
        <v>REGION ILE DE FRANCE NORD</v>
      </c>
      <c r="E2943" s="12" t="str">
        <f t="shared" si="244"/>
        <v>TERRAIN</v>
      </c>
      <c r="F2943" s="4" t="s">
        <v>10694</v>
      </c>
      <c r="G2943" s="4" t="s">
        <v>10695</v>
      </c>
      <c r="H2943" s="5">
        <v>2</v>
      </c>
      <c r="I2943" s="5" t="s">
        <v>6943</v>
      </c>
      <c r="J2943" s="5"/>
      <c r="K2943" s="5"/>
      <c r="L2943" s="5"/>
      <c r="M2943" s="5" t="s">
        <v>1343</v>
      </c>
      <c r="N2943" s="5"/>
      <c r="O2943" s="5"/>
      <c r="P2943" s="5"/>
      <c r="Q2943" s="5"/>
      <c r="R2943" s="5"/>
      <c r="S2943" s="5"/>
      <c r="T2943" s="5"/>
      <c r="U2943" s="6">
        <v>45597</v>
      </c>
      <c r="V2943" s="5"/>
      <c r="W2943" s="4" t="s">
        <v>1329</v>
      </c>
      <c r="X2943" s="5"/>
      <c r="Y2943" s="5"/>
      <c r="Z2943" s="5"/>
      <c r="AA2943" s="4" t="s">
        <v>5562</v>
      </c>
      <c r="AB2943" s="5"/>
      <c r="AC2943" s="5"/>
      <c r="AD2943" s="5"/>
      <c r="AE2943" s="5"/>
      <c r="AF2943" s="5"/>
      <c r="AG2943" s="5"/>
      <c r="AH2943" s="5"/>
      <c r="AI2943" s="5"/>
      <c r="AJ2943" s="5"/>
      <c r="AK2943" s="5"/>
      <c r="AL2943" s="5"/>
      <c r="AM2943" s="5"/>
      <c r="AN2943" s="5"/>
      <c r="AO2943" s="5"/>
      <c r="AP2943" s="5" t="s">
        <v>12477</v>
      </c>
      <c r="AQ2943" s="4" t="s">
        <v>1351</v>
      </c>
      <c r="AR2943" s="5" t="s">
        <v>12478</v>
      </c>
      <c r="AS2943" s="4" t="s">
        <v>1638</v>
      </c>
      <c r="AT2943" s="5" t="s">
        <v>1639</v>
      </c>
      <c r="AU2943" s="5" t="s">
        <v>41</v>
      </c>
      <c r="AV2943" s="4" t="s">
        <v>1640</v>
      </c>
      <c r="AW2943" s="5" t="s">
        <v>142</v>
      </c>
      <c r="AX2943" s="5" t="s">
        <v>1641</v>
      </c>
      <c r="AY2943" s="5" t="s">
        <v>1642</v>
      </c>
      <c r="AZ2943" s="5" t="s">
        <v>11</v>
      </c>
      <c r="BA2943" s="4" t="s">
        <v>1643</v>
      </c>
      <c r="BB2943" s="5" t="s">
        <v>1644</v>
      </c>
      <c r="BC2943" s="4"/>
      <c r="BD2943" s="5"/>
      <c r="BE2943" s="5"/>
      <c r="BF2943" s="5"/>
      <c r="BG2943" s="4" t="s">
        <v>10695</v>
      </c>
      <c r="BH2943" s="5" t="s">
        <v>1343</v>
      </c>
    </row>
    <row r="2944" spans="1:60" x14ac:dyDescent="0.25">
      <c r="A2944">
        <f t="shared" si="241"/>
        <v>96094</v>
      </c>
      <c r="B2944">
        <f t="shared" si="242"/>
        <v>50100177</v>
      </c>
      <c r="C2944" t="str">
        <f t="shared" si="245"/>
        <v>CC</v>
      </c>
      <c r="D2944" t="str">
        <f t="shared" si="240"/>
        <v>REGION ILE DE FRANCE NORD</v>
      </c>
      <c r="E2944" s="12" t="str">
        <f t="shared" si="244"/>
        <v>TERRAIN</v>
      </c>
      <c r="F2944" s="4" t="s">
        <v>10696</v>
      </c>
      <c r="G2944" s="4" t="s">
        <v>8010</v>
      </c>
      <c r="H2944" s="5">
        <v>2</v>
      </c>
      <c r="I2944" s="5" t="s">
        <v>6943</v>
      </c>
      <c r="J2944" s="5"/>
      <c r="K2944" s="5"/>
      <c r="L2944" s="5"/>
      <c r="M2944" s="5" t="s">
        <v>1343</v>
      </c>
      <c r="N2944" s="5"/>
      <c r="O2944" s="5"/>
      <c r="P2944" s="5"/>
      <c r="Q2944" s="5"/>
      <c r="R2944" s="5"/>
      <c r="S2944" s="5"/>
      <c r="T2944" s="5"/>
      <c r="U2944" s="6">
        <v>45597</v>
      </c>
      <c r="V2944" s="5"/>
      <c r="W2944" s="4" t="s">
        <v>1329</v>
      </c>
      <c r="X2944" s="5"/>
      <c r="Y2944" s="5"/>
      <c r="Z2944" s="5"/>
      <c r="AA2944" s="4" t="s">
        <v>2608</v>
      </c>
      <c r="AB2944" s="5"/>
      <c r="AC2944" s="5"/>
      <c r="AD2944" s="5"/>
      <c r="AE2944" s="5"/>
      <c r="AF2944" s="5"/>
      <c r="AG2944" s="5"/>
      <c r="AH2944" s="5"/>
      <c r="AI2944" s="5"/>
      <c r="AJ2944" s="5"/>
      <c r="AK2944" s="5"/>
      <c r="AL2944" s="5"/>
      <c r="AM2944" s="5"/>
      <c r="AN2944" s="5"/>
      <c r="AO2944" s="5"/>
      <c r="AP2944" s="5" t="s">
        <v>12477</v>
      </c>
      <c r="AQ2944" s="4" t="s">
        <v>1351</v>
      </c>
      <c r="AR2944" s="5" t="s">
        <v>12478</v>
      </c>
      <c r="AS2944" s="4" t="s">
        <v>1638</v>
      </c>
      <c r="AT2944" s="5" t="s">
        <v>1639</v>
      </c>
      <c r="AU2944" s="5" t="s">
        <v>41</v>
      </c>
      <c r="AV2944" s="4" t="s">
        <v>1640</v>
      </c>
      <c r="AW2944" s="5" t="s">
        <v>142</v>
      </c>
      <c r="AX2944" s="5" t="s">
        <v>1641</v>
      </c>
      <c r="AY2944" s="5" t="s">
        <v>1642</v>
      </c>
      <c r="AZ2944" s="5" t="s">
        <v>11</v>
      </c>
      <c r="BA2944" s="4" t="s">
        <v>1643</v>
      </c>
      <c r="BB2944" s="5" t="s">
        <v>1644</v>
      </c>
      <c r="BC2944" s="4" t="s">
        <v>8006</v>
      </c>
      <c r="BD2944" s="5" t="s">
        <v>8009</v>
      </c>
      <c r="BE2944" s="5" t="s">
        <v>25</v>
      </c>
      <c r="BF2944" s="5" t="s">
        <v>1333</v>
      </c>
      <c r="BG2944" s="4" t="s">
        <v>8010</v>
      </c>
      <c r="BH2944" s="5" t="s">
        <v>1343</v>
      </c>
    </row>
    <row r="2945" spans="1:60" x14ac:dyDescent="0.25">
      <c r="A2945">
        <f t="shared" si="241"/>
        <v>96091</v>
      </c>
      <c r="B2945">
        <f t="shared" si="242"/>
        <v>50100176</v>
      </c>
      <c r="C2945" t="str">
        <f t="shared" si="245"/>
        <v>CC</v>
      </c>
      <c r="D2945" t="str">
        <f t="shared" si="240"/>
        <v>REGION ILE DE FRANCE NORD</v>
      </c>
      <c r="E2945" s="12" t="str">
        <f t="shared" si="244"/>
        <v>TERRAIN</v>
      </c>
      <c r="F2945" s="4" t="s">
        <v>10697</v>
      </c>
      <c r="G2945" s="4" t="s">
        <v>10698</v>
      </c>
      <c r="H2945" s="5">
        <v>2</v>
      </c>
      <c r="I2945" s="5" t="s">
        <v>6943</v>
      </c>
      <c r="J2945" s="5"/>
      <c r="K2945" s="5"/>
      <c r="L2945" s="5"/>
      <c r="M2945" s="5" t="s">
        <v>1343</v>
      </c>
      <c r="N2945" s="5"/>
      <c r="O2945" s="5"/>
      <c r="P2945" s="5"/>
      <c r="Q2945" s="5"/>
      <c r="R2945" s="5"/>
      <c r="S2945" s="5"/>
      <c r="T2945" s="5"/>
      <c r="U2945" s="6">
        <v>45597</v>
      </c>
      <c r="V2945" s="5"/>
      <c r="W2945" s="4" t="s">
        <v>1329</v>
      </c>
      <c r="X2945" s="5"/>
      <c r="Y2945" s="5"/>
      <c r="Z2945" s="5"/>
      <c r="AA2945" s="4" t="s">
        <v>5544</v>
      </c>
      <c r="AB2945" s="5"/>
      <c r="AC2945" s="5"/>
      <c r="AD2945" s="5"/>
      <c r="AE2945" s="5"/>
      <c r="AF2945" s="5"/>
      <c r="AG2945" s="5"/>
      <c r="AH2945" s="5"/>
      <c r="AI2945" s="5"/>
      <c r="AJ2945" s="5"/>
      <c r="AK2945" s="5"/>
      <c r="AL2945" s="5"/>
      <c r="AM2945" s="5"/>
      <c r="AN2945" s="5"/>
      <c r="AO2945" s="5"/>
      <c r="AP2945" s="5" t="s">
        <v>12477</v>
      </c>
      <c r="AQ2945" s="4" t="s">
        <v>1351</v>
      </c>
      <c r="AR2945" s="5" t="s">
        <v>12478</v>
      </c>
      <c r="AS2945" s="4" t="s">
        <v>1638</v>
      </c>
      <c r="AT2945" s="5" t="s">
        <v>1639</v>
      </c>
      <c r="AU2945" s="5" t="s">
        <v>41</v>
      </c>
      <c r="AV2945" s="4" t="s">
        <v>1640</v>
      </c>
      <c r="AW2945" s="5" t="s">
        <v>142</v>
      </c>
      <c r="AX2945" s="5" t="s">
        <v>1641</v>
      </c>
      <c r="AY2945" s="5" t="s">
        <v>1642</v>
      </c>
      <c r="AZ2945" s="5" t="s">
        <v>11</v>
      </c>
      <c r="BA2945" s="4" t="s">
        <v>1643</v>
      </c>
      <c r="BB2945" s="5" t="s">
        <v>1644</v>
      </c>
      <c r="BC2945" s="4"/>
      <c r="BD2945" s="5"/>
      <c r="BE2945" s="5"/>
      <c r="BF2945" s="5"/>
      <c r="BG2945" s="4" t="s">
        <v>10698</v>
      </c>
      <c r="BH2945" s="5" t="s">
        <v>1343</v>
      </c>
    </row>
    <row r="2946" spans="1:60" x14ac:dyDescent="0.25">
      <c r="A2946">
        <f t="shared" si="241"/>
        <v>96090</v>
      </c>
      <c r="B2946">
        <f t="shared" si="242"/>
        <v>50100175</v>
      </c>
      <c r="C2946" t="str">
        <f t="shared" si="245"/>
        <v>CC</v>
      </c>
      <c r="D2946" t="str">
        <f t="shared" si="240"/>
        <v>REGION ILE DE FRANCE NORD</v>
      </c>
      <c r="E2946" s="12" t="str">
        <f t="shared" si="244"/>
        <v>TERRAIN</v>
      </c>
      <c r="F2946" s="4" t="s">
        <v>10699</v>
      </c>
      <c r="G2946" s="4" t="s">
        <v>10700</v>
      </c>
      <c r="H2946" s="5">
        <v>2</v>
      </c>
      <c r="I2946" s="5" t="s">
        <v>6943</v>
      </c>
      <c r="J2946" s="5"/>
      <c r="K2946" s="5"/>
      <c r="L2946" s="5"/>
      <c r="M2946" s="5" t="s">
        <v>1343</v>
      </c>
      <c r="N2946" s="5"/>
      <c r="O2946" s="5"/>
      <c r="P2946" s="5"/>
      <c r="Q2946" s="5"/>
      <c r="R2946" s="5"/>
      <c r="S2946" s="5"/>
      <c r="T2946" s="5"/>
      <c r="U2946" s="6">
        <v>45597</v>
      </c>
      <c r="V2946" s="5"/>
      <c r="W2946" s="4" t="s">
        <v>1329</v>
      </c>
      <c r="X2946" s="5"/>
      <c r="Y2946" s="5"/>
      <c r="Z2946" s="5"/>
      <c r="AA2946" s="4" t="s">
        <v>3503</v>
      </c>
      <c r="AB2946" s="5"/>
      <c r="AC2946" s="5"/>
      <c r="AD2946" s="5"/>
      <c r="AE2946" s="5"/>
      <c r="AF2946" s="5"/>
      <c r="AG2946" s="5"/>
      <c r="AH2946" s="5"/>
      <c r="AI2946" s="5"/>
      <c r="AJ2946" s="5"/>
      <c r="AK2946" s="5"/>
      <c r="AL2946" s="5"/>
      <c r="AM2946" s="5"/>
      <c r="AN2946" s="5"/>
      <c r="AO2946" s="5"/>
      <c r="AP2946" s="5" t="s">
        <v>12477</v>
      </c>
      <c r="AQ2946" s="4" t="s">
        <v>1351</v>
      </c>
      <c r="AR2946" s="5" t="s">
        <v>12478</v>
      </c>
      <c r="AS2946" s="4" t="s">
        <v>1638</v>
      </c>
      <c r="AT2946" s="5" t="s">
        <v>1639</v>
      </c>
      <c r="AU2946" s="5" t="s">
        <v>41</v>
      </c>
      <c r="AV2946" s="4" t="s">
        <v>1640</v>
      </c>
      <c r="AW2946" s="5" t="s">
        <v>142</v>
      </c>
      <c r="AX2946" s="5" t="s">
        <v>1641</v>
      </c>
      <c r="AY2946" s="5" t="s">
        <v>1642</v>
      </c>
      <c r="AZ2946" s="5" t="s">
        <v>11</v>
      </c>
      <c r="BA2946" s="4" t="s">
        <v>1643</v>
      </c>
      <c r="BB2946" s="5" t="s">
        <v>1644</v>
      </c>
      <c r="BC2946" s="4"/>
      <c r="BD2946" s="5"/>
      <c r="BE2946" s="5"/>
      <c r="BF2946" s="5"/>
      <c r="BG2946" s="4" t="s">
        <v>10700</v>
      </c>
      <c r="BH2946" s="5" t="s">
        <v>1343</v>
      </c>
    </row>
    <row r="2947" spans="1:60" x14ac:dyDescent="0.25">
      <c r="A2947">
        <f t="shared" si="241"/>
        <v>96082</v>
      </c>
      <c r="B2947">
        <f t="shared" si="242"/>
        <v>50100174</v>
      </c>
      <c r="C2947" t="str">
        <f t="shared" si="245"/>
        <v>CC</v>
      </c>
      <c r="D2947" t="str">
        <f t="shared" ref="D2947:D3010" si="246">AR2947</f>
        <v>REGION ILE DE FRANCE NORD</v>
      </c>
      <c r="E2947" s="12" t="str">
        <f t="shared" si="244"/>
        <v>TERRAIN</v>
      </c>
      <c r="F2947" s="4" t="s">
        <v>10701</v>
      </c>
      <c r="G2947" s="4" t="s">
        <v>4035</v>
      </c>
      <c r="H2947" s="5">
        <v>2</v>
      </c>
      <c r="I2947" s="5" t="s">
        <v>6943</v>
      </c>
      <c r="J2947" s="5"/>
      <c r="K2947" s="5"/>
      <c r="L2947" s="5"/>
      <c r="M2947" s="5" t="s">
        <v>1343</v>
      </c>
      <c r="N2947" s="5"/>
      <c r="O2947" s="5"/>
      <c r="P2947" s="5"/>
      <c r="Q2947" s="5"/>
      <c r="R2947" s="5"/>
      <c r="S2947" s="5"/>
      <c r="T2947" s="5"/>
      <c r="U2947" s="6">
        <v>45597</v>
      </c>
      <c r="V2947" s="5"/>
      <c r="W2947" s="4" t="s">
        <v>1329</v>
      </c>
      <c r="X2947" s="5"/>
      <c r="Y2947" s="5"/>
      <c r="Z2947" s="5"/>
      <c r="AA2947" s="4" t="s">
        <v>1722</v>
      </c>
      <c r="AB2947" s="5"/>
      <c r="AC2947" s="5"/>
      <c r="AD2947" s="5"/>
      <c r="AE2947" s="5"/>
      <c r="AF2947" s="5"/>
      <c r="AG2947" s="5"/>
      <c r="AH2947" s="5"/>
      <c r="AI2947" s="5"/>
      <c r="AJ2947" s="5"/>
      <c r="AK2947" s="5"/>
      <c r="AL2947" s="5"/>
      <c r="AM2947" s="5"/>
      <c r="AN2947" s="5"/>
      <c r="AO2947" s="5"/>
      <c r="AP2947" s="5" t="s">
        <v>12477</v>
      </c>
      <c r="AQ2947" s="4" t="s">
        <v>1351</v>
      </c>
      <c r="AR2947" s="5" t="s">
        <v>12478</v>
      </c>
      <c r="AS2947" s="4" t="s">
        <v>1638</v>
      </c>
      <c r="AT2947" s="5" t="s">
        <v>1639</v>
      </c>
      <c r="AU2947" s="5" t="s">
        <v>41</v>
      </c>
      <c r="AV2947" s="4" t="s">
        <v>1640</v>
      </c>
      <c r="AW2947" s="5" t="s">
        <v>142</v>
      </c>
      <c r="AX2947" s="5" t="s">
        <v>2593</v>
      </c>
      <c r="AY2947" s="5" t="s">
        <v>2594</v>
      </c>
      <c r="AZ2947" s="5" t="s">
        <v>11</v>
      </c>
      <c r="BA2947" s="4" t="s">
        <v>2595</v>
      </c>
      <c r="BB2947" s="5" t="s">
        <v>2596</v>
      </c>
      <c r="BC2947" s="4" t="s">
        <v>4030</v>
      </c>
      <c r="BD2947" s="5" t="s">
        <v>4034</v>
      </c>
      <c r="BE2947" s="5" t="s">
        <v>245</v>
      </c>
      <c r="BF2947" s="5" t="s">
        <v>1333</v>
      </c>
      <c r="BG2947" s="4" t="s">
        <v>4035</v>
      </c>
      <c r="BH2947" s="5" t="s">
        <v>1343</v>
      </c>
    </row>
    <row r="2948" spans="1:60" x14ac:dyDescent="0.25">
      <c r="A2948">
        <f t="shared" si="241"/>
        <v>96080</v>
      </c>
      <c r="B2948">
        <f t="shared" si="242"/>
        <v>50100173</v>
      </c>
      <c r="C2948" t="str">
        <f t="shared" si="245"/>
        <v>CC</v>
      </c>
      <c r="D2948" t="str">
        <f t="shared" si="246"/>
        <v>REGION ILE DE FRANCE NORD</v>
      </c>
      <c r="E2948" s="12" t="str">
        <f t="shared" si="244"/>
        <v>TERRAIN</v>
      </c>
      <c r="F2948" s="4" t="s">
        <v>10702</v>
      </c>
      <c r="G2948" s="4" t="s">
        <v>10703</v>
      </c>
      <c r="H2948" s="5">
        <v>2</v>
      </c>
      <c r="I2948" s="5" t="s">
        <v>6943</v>
      </c>
      <c r="J2948" s="5"/>
      <c r="K2948" s="5"/>
      <c r="L2948" s="5"/>
      <c r="M2948" s="5" t="s">
        <v>1343</v>
      </c>
      <c r="N2948" s="5"/>
      <c r="O2948" s="5"/>
      <c r="P2948" s="5"/>
      <c r="Q2948" s="5"/>
      <c r="R2948" s="5"/>
      <c r="S2948" s="5"/>
      <c r="T2948" s="5"/>
      <c r="U2948" s="6">
        <v>45597</v>
      </c>
      <c r="V2948" s="5"/>
      <c r="W2948" s="4" t="s">
        <v>1329</v>
      </c>
      <c r="X2948" s="5"/>
      <c r="Y2948" s="5"/>
      <c r="Z2948" s="5"/>
      <c r="AA2948" s="4" t="s">
        <v>7658</v>
      </c>
      <c r="AB2948" s="5"/>
      <c r="AC2948" s="5"/>
      <c r="AD2948" s="5"/>
      <c r="AE2948" s="5"/>
      <c r="AF2948" s="5"/>
      <c r="AG2948" s="5"/>
      <c r="AH2948" s="5"/>
      <c r="AI2948" s="5"/>
      <c r="AJ2948" s="5"/>
      <c r="AK2948" s="5"/>
      <c r="AL2948" s="5"/>
      <c r="AM2948" s="5"/>
      <c r="AN2948" s="5"/>
      <c r="AO2948" s="5"/>
      <c r="AP2948" s="5" t="s">
        <v>12477</v>
      </c>
      <c r="AQ2948" s="4" t="s">
        <v>1351</v>
      </c>
      <c r="AR2948" s="5" t="s">
        <v>12478</v>
      </c>
      <c r="AS2948" s="4" t="s">
        <v>1638</v>
      </c>
      <c r="AT2948" s="5" t="s">
        <v>1639</v>
      </c>
      <c r="AU2948" s="5" t="s">
        <v>41</v>
      </c>
      <c r="AV2948" s="4" t="s">
        <v>1640</v>
      </c>
      <c r="AW2948" s="5" t="s">
        <v>142</v>
      </c>
      <c r="AX2948" s="5" t="s">
        <v>1641</v>
      </c>
      <c r="AY2948" s="5" t="s">
        <v>1642</v>
      </c>
      <c r="AZ2948" s="5" t="s">
        <v>11</v>
      </c>
      <c r="BA2948" s="4" t="s">
        <v>1643</v>
      </c>
      <c r="BB2948" s="5" t="s">
        <v>1644</v>
      </c>
      <c r="BC2948" s="4"/>
      <c r="BD2948" s="5"/>
      <c r="BE2948" s="5"/>
      <c r="BF2948" s="5"/>
      <c r="BG2948" s="4" t="s">
        <v>10703</v>
      </c>
      <c r="BH2948" s="5" t="s">
        <v>1343</v>
      </c>
    </row>
    <row r="2949" spans="1:60" x14ac:dyDescent="0.25">
      <c r="A2949">
        <f t="shared" si="241"/>
        <v>96079</v>
      </c>
      <c r="B2949">
        <f t="shared" si="242"/>
        <v>50100172</v>
      </c>
      <c r="C2949" t="str">
        <f t="shared" si="245"/>
        <v>CC</v>
      </c>
      <c r="D2949" t="str">
        <f t="shared" si="246"/>
        <v>REGION ILE DE FRANCE NORD</v>
      </c>
      <c r="E2949" s="12" t="str">
        <f t="shared" si="244"/>
        <v>TERRAIN</v>
      </c>
      <c r="F2949" s="4" t="s">
        <v>10704</v>
      </c>
      <c r="G2949" s="4" t="s">
        <v>10705</v>
      </c>
      <c r="H2949" s="5">
        <v>2</v>
      </c>
      <c r="I2949" s="5" t="s">
        <v>6943</v>
      </c>
      <c r="J2949" s="5"/>
      <c r="K2949" s="5"/>
      <c r="L2949" s="5"/>
      <c r="M2949" s="5" t="s">
        <v>1343</v>
      </c>
      <c r="N2949" s="5"/>
      <c r="O2949" s="5"/>
      <c r="P2949" s="5"/>
      <c r="Q2949" s="5"/>
      <c r="R2949" s="5"/>
      <c r="S2949" s="5"/>
      <c r="T2949" s="5"/>
      <c r="U2949" s="6">
        <v>45597</v>
      </c>
      <c r="V2949" s="5"/>
      <c r="W2949" s="4" t="s">
        <v>1329</v>
      </c>
      <c r="X2949" s="5"/>
      <c r="Y2949" s="5"/>
      <c r="Z2949" s="5"/>
      <c r="AA2949" s="4" t="s">
        <v>3456</v>
      </c>
      <c r="AB2949" s="5"/>
      <c r="AC2949" s="5"/>
      <c r="AD2949" s="5"/>
      <c r="AE2949" s="5"/>
      <c r="AF2949" s="5"/>
      <c r="AG2949" s="5"/>
      <c r="AH2949" s="5"/>
      <c r="AI2949" s="5"/>
      <c r="AJ2949" s="5"/>
      <c r="AK2949" s="5"/>
      <c r="AL2949" s="5"/>
      <c r="AM2949" s="5"/>
      <c r="AN2949" s="5"/>
      <c r="AO2949" s="5"/>
      <c r="AP2949" s="5" t="s">
        <v>12477</v>
      </c>
      <c r="AQ2949" s="4" t="s">
        <v>1351</v>
      </c>
      <c r="AR2949" s="5" t="s">
        <v>12478</v>
      </c>
      <c r="AS2949" s="4" t="s">
        <v>1638</v>
      </c>
      <c r="AT2949" s="5" t="s">
        <v>1639</v>
      </c>
      <c r="AU2949" s="5" t="s">
        <v>41</v>
      </c>
      <c r="AV2949" s="4" t="s">
        <v>1640</v>
      </c>
      <c r="AW2949" s="5" t="s">
        <v>142</v>
      </c>
      <c r="AX2949" s="5" t="s">
        <v>1641</v>
      </c>
      <c r="AY2949" s="5" t="s">
        <v>1642</v>
      </c>
      <c r="AZ2949" s="5" t="s">
        <v>11</v>
      </c>
      <c r="BA2949" s="4" t="s">
        <v>1643</v>
      </c>
      <c r="BB2949" s="5" t="s">
        <v>1644</v>
      </c>
      <c r="BC2949" s="4"/>
      <c r="BD2949" s="5"/>
      <c r="BE2949" s="5"/>
      <c r="BF2949" s="5"/>
      <c r="BG2949" s="4" t="s">
        <v>10705</v>
      </c>
      <c r="BH2949" s="5" t="s">
        <v>1343</v>
      </c>
    </row>
    <row r="2950" spans="1:60" x14ac:dyDescent="0.25">
      <c r="A2950">
        <f t="shared" si="241"/>
        <v>96078</v>
      </c>
      <c r="B2950">
        <f t="shared" si="242"/>
        <v>50100171</v>
      </c>
      <c r="C2950" t="str">
        <f t="shared" si="245"/>
        <v>CC</v>
      </c>
      <c r="D2950" t="str">
        <f t="shared" si="246"/>
        <v>REGION ILE DE FRANCE NORD</v>
      </c>
      <c r="E2950" s="12" t="str">
        <f t="shared" si="244"/>
        <v>TERRAIN</v>
      </c>
      <c r="F2950" s="4" t="s">
        <v>10706</v>
      </c>
      <c r="G2950" s="4" t="s">
        <v>4328</v>
      </c>
      <c r="H2950" s="5">
        <v>2</v>
      </c>
      <c r="I2950" s="5" t="s">
        <v>6943</v>
      </c>
      <c r="J2950" s="5"/>
      <c r="K2950" s="5"/>
      <c r="L2950" s="5"/>
      <c r="M2950" s="5" t="s">
        <v>1343</v>
      </c>
      <c r="N2950" s="5"/>
      <c r="O2950" s="5"/>
      <c r="P2950" s="5"/>
      <c r="Q2950" s="5"/>
      <c r="R2950" s="5"/>
      <c r="S2950" s="5"/>
      <c r="T2950" s="5"/>
      <c r="U2950" s="6">
        <v>45597</v>
      </c>
      <c r="V2950" s="5"/>
      <c r="W2950" s="4" t="s">
        <v>1329</v>
      </c>
      <c r="X2950" s="5"/>
      <c r="Y2950" s="5"/>
      <c r="Z2950" s="5"/>
      <c r="AA2950" s="4" t="s">
        <v>4325</v>
      </c>
      <c r="AB2950" s="5"/>
      <c r="AC2950" s="5"/>
      <c r="AD2950" s="5"/>
      <c r="AE2950" s="5"/>
      <c r="AF2950" s="5"/>
      <c r="AG2950" s="5"/>
      <c r="AH2950" s="5"/>
      <c r="AI2950" s="5"/>
      <c r="AJ2950" s="5"/>
      <c r="AK2950" s="5"/>
      <c r="AL2950" s="5"/>
      <c r="AM2950" s="5"/>
      <c r="AN2950" s="5"/>
      <c r="AO2950" s="5"/>
      <c r="AP2950" s="5" t="s">
        <v>12477</v>
      </c>
      <c r="AQ2950" s="4" t="s">
        <v>1351</v>
      </c>
      <c r="AR2950" s="5" t="s">
        <v>12478</v>
      </c>
      <c r="AS2950" s="4" t="s">
        <v>1638</v>
      </c>
      <c r="AT2950" s="5" t="s">
        <v>1639</v>
      </c>
      <c r="AU2950" s="5" t="s">
        <v>41</v>
      </c>
      <c r="AV2950" s="4" t="s">
        <v>1640</v>
      </c>
      <c r="AW2950" s="5" t="s">
        <v>142</v>
      </c>
      <c r="AX2950" s="5" t="s">
        <v>1641</v>
      </c>
      <c r="AY2950" s="5" t="s">
        <v>1642</v>
      </c>
      <c r="AZ2950" s="5" t="s">
        <v>11</v>
      </c>
      <c r="BA2950" s="4" t="s">
        <v>1643</v>
      </c>
      <c r="BB2950" s="5" t="s">
        <v>1644</v>
      </c>
      <c r="BC2950" s="4" t="s">
        <v>4324</v>
      </c>
      <c r="BD2950" s="5" t="s">
        <v>4327</v>
      </c>
      <c r="BE2950" s="5" t="s">
        <v>25</v>
      </c>
      <c r="BF2950" s="5" t="s">
        <v>1333</v>
      </c>
      <c r="BG2950" s="4" t="s">
        <v>4328</v>
      </c>
      <c r="BH2950" s="5" t="s">
        <v>1343</v>
      </c>
    </row>
    <row r="2951" spans="1:60" x14ac:dyDescent="0.25">
      <c r="A2951">
        <f t="shared" si="241"/>
        <v>96076</v>
      </c>
      <c r="B2951">
        <f t="shared" si="242"/>
        <v>50100170</v>
      </c>
      <c r="C2951" t="str">
        <f t="shared" si="245"/>
        <v>CC</v>
      </c>
      <c r="D2951" t="str">
        <f t="shared" si="246"/>
        <v>REGION ILE DE FRANCE NORD</v>
      </c>
      <c r="E2951" s="12" t="str">
        <f t="shared" si="244"/>
        <v>TERRAIN</v>
      </c>
      <c r="F2951" s="4" t="s">
        <v>10707</v>
      </c>
      <c r="G2951" s="4" t="s">
        <v>10708</v>
      </c>
      <c r="H2951" s="5">
        <v>2</v>
      </c>
      <c r="I2951" s="5" t="s">
        <v>6943</v>
      </c>
      <c r="J2951" s="5"/>
      <c r="K2951" s="5"/>
      <c r="L2951" s="5"/>
      <c r="M2951" s="5" t="s">
        <v>1343</v>
      </c>
      <c r="N2951" s="5"/>
      <c r="O2951" s="5"/>
      <c r="P2951" s="5"/>
      <c r="Q2951" s="5"/>
      <c r="R2951" s="5"/>
      <c r="S2951" s="5"/>
      <c r="T2951" s="5"/>
      <c r="U2951" s="6">
        <v>45597</v>
      </c>
      <c r="V2951" s="5"/>
      <c r="W2951" s="4" t="s">
        <v>1329</v>
      </c>
      <c r="X2951" s="5"/>
      <c r="Y2951" s="5"/>
      <c r="Z2951" s="5"/>
      <c r="AA2951" s="4" t="s">
        <v>2895</v>
      </c>
      <c r="AB2951" s="5"/>
      <c r="AC2951" s="5"/>
      <c r="AD2951" s="5"/>
      <c r="AE2951" s="5"/>
      <c r="AF2951" s="5"/>
      <c r="AG2951" s="5"/>
      <c r="AH2951" s="5"/>
      <c r="AI2951" s="5"/>
      <c r="AJ2951" s="5"/>
      <c r="AK2951" s="5"/>
      <c r="AL2951" s="5"/>
      <c r="AM2951" s="5"/>
      <c r="AN2951" s="5"/>
      <c r="AO2951" s="5"/>
      <c r="AP2951" s="5" t="s">
        <v>12477</v>
      </c>
      <c r="AQ2951" s="4" t="s">
        <v>1351</v>
      </c>
      <c r="AR2951" s="5" t="s">
        <v>12478</v>
      </c>
      <c r="AS2951" s="4" t="s">
        <v>1638</v>
      </c>
      <c r="AT2951" s="5" t="s">
        <v>1639</v>
      </c>
      <c r="AU2951" s="5" t="s">
        <v>41</v>
      </c>
      <c r="AV2951" s="4" t="s">
        <v>1640</v>
      </c>
      <c r="AW2951" s="5" t="s">
        <v>142</v>
      </c>
      <c r="AX2951" s="5" t="s">
        <v>1641</v>
      </c>
      <c r="AY2951" s="5" t="s">
        <v>1642</v>
      </c>
      <c r="AZ2951" s="5" t="s">
        <v>11</v>
      </c>
      <c r="BA2951" s="4" t="s">
        <v>1643</v>
      </c>
      <c r="BB2951" s="5" t="s">
        <v>1644</v>
      </c>
      <c r="BC2951" s="4" t="s">
        <v>10709</v>
      </c>
      <c r="BD2951" s="5" t="s">
        <v>10710</v>
      </c>
      <c r="BE2951" s="5" t="s">
        <v>25</v>
      </c>
      <c r="BF2951" s="5" t="s">
        <v>1333</v>
      </c>
      <c r="BG2951" s="4" t="s">
        <v>10708</v>
      </c>
      <c r="BH2951" s="5" t="s">
        <v>1343</v>
      </c>
    </row>
    <row r="2952" spans="1:60" x14ac:dyDescent="0.25">
      <c r="A2952">
        <f t="shared" si="241"/>
        <v>96075</v>
      </c>
      <c r="B2952">
        <f t="shared" si="242"/>
        <v>50100169</v>
      </c>
      <c r="C2952" t="str">
        <f t="shared" si="245"/>
        <v>CC</v>
      </c>
      <c r="D2952" t="str">
        <f t="shared" si="246"/>
        <v>REGION ILE DE FRANCE NORD</v>
      </c>
      <c r="E2952" s="12" t="str">
        <f t="shared" si="244"/>
        <v>TERRAIN</v>
      </c>
      <c r="F2952" s="4" t="s">
        <v>10711</v>
      </c>
      <c r="G2952" s="4" t="s">
        <v>3699</v>
      </c>
      <c r="H2952" s="5">
        <v>2</v>
      </c>
      <c r="I2952" s="5" t="s">
        <v>6943</v>
      </c>
      <c r="J2952" s="5"/>
      <c r="K2952" s="5"/>
      <c r="L2952" s="5"/>
      <c r="M2952" s="5" t="s">
        <v>1343</v>
      </c>
      <c r="N2952" s="5"/>
      <c r="O2952" s="5"/>
      <c r="P2952" s="5"/>
      <c r="Q2952" s="5"/>
      <c r="R2952" s="5"/>
      <c r="S2952" s="5"/>
      <c r="T2952" s="5"/>
      <c r="U2952" s="6">
        <v>45597</v>
      </c>
      <c r="V2952" s="5"/>
      <c r="W2952" s="4" t="s">
        <v>1329</v>
      </c>
      <c r="X2952" s="5"/>
      <c r="Y2952" s="5"/>
      <c r="Z2952" s="5"/>
      <c r="AA2952" s="4" t="s">
        <v>3696</v>
      </c>
      <c r="AB2952" s="5"/>
      <c r="AC2952" s="5"/>
      <c r="AD2952" s="5"/>
      <c r="AE2952" s="5"/>
      <c r="AF2952" s="5"/>
      <c r="AG2952" s="5"/>
      <c r="AH2952" s="5"/>
      <c r="AI2952" s="5"/>
      <c r="AJ2952" s="5"/>
      <c r="AK2952" s="5"/>
      <c r="AL2952" s="5"/>
      <c r="AM2952" s="5"/>
      <c r="AN2952" s="5"/>
      <c r="AO2952" s="5"/>
      <c r="AP2952" s="5" t="s">
        <v>12477</v>
      </c>
      <c r="AQ2952" s="4" t="s">
        <v>1351</v>
      </c>
      <c r="AR2952" s="5" t="s">
        <v>12478</v>
      </c>
      <c r="AS2952" s="4" t="s">
        <v>1638</v>
      </c>
      <c r="AT2952" s="5" t="s">
        <v>1639</v>
      </c>
      <c r="AU2952" s="5" t="s">
        <v>41</v>
      </c>
      <c r="AV2952" s="4" t="s">
        <v>1640</v>
      </c>
      <c r="AW2952" s="5" t="s">
        <v>142</v>
      </c>
      <c r="AX2952" s="5" t="s">
        <v>1641</v>
      </c>
      <c r="AY2952" s="5" t="s">
        <v>1642</v>
      </c>
      <c r="AZ2952" s="5" t="s">
        <v>11</v>
      </c>
      <c r="BA2952" s="4" t="s">
        <v>1643</v>
      </c>
      <c r="BB2952" s="5" t="s">
        <v>1644</v>
      </c>
      <c r="BC2952" s="5" t="s">
        <v>3695</v>
      </c>
      <c r="BD2952" s="5" t="s">
        <v>3698</v>
      </c>
      <c r="BE2952" s="5" t="s">
        <v>25</v>
      </c>
      <c r="BF2952" s="5" t="s">
        <v>1333</v>
      </c>
      <c r="BG2952" s="4" t="s">
        <v>3699</v>
      </c>
      <c r="BH2952" s="5" t="s">
        <v>1343</v>
      </c>
    </row>
    <row r="2953" spans="1:60" x14ac:dyDescent="0.25">
      <c r="A2953">
        <f t="shared" si="241"/>
        <v>96073</v>
      </c>
      <c r="B2953">
        <f t="shared" si="242"/>
        <v>50100168</v>
      </c>
      <c r="C2953" t="str">
        <f t="shared" si="245"/>
        <v>CC</v>
      </c>
      <c r="D2953" t="str">
        <f t="shared" si="246"/>
        <v>REGION ILE DE FRANCE NORD</v>
      </c>
      <c r="E2953" s="12" t="str">
        <f t="shared" si="244"/>
        <v>TERRAIN</v>
      </c>
      <c r="F2953" s="4" t="s">
        <v>10712</v>
      </c>
      <c r="G2953" s="4" t="s">
        <v>5966</v>
      </c>
      <c r="H2953" s="5">
        <v>2</v>
      </c>
      <c r="I2953" s="5" t="s">
        <v>6943</v>
      </c>
      <c r="J2953" s="5"/>
      <c r="K2953" s="5"/>
      <c r="L2953" s="5"/>
      <c r="M2953" s="5" t="s">
        <v>1343</v>
      </c>
      <c r="N2953" s="5"/>
      <c r="O2953" s="5"/>
      <c r="P2953" s="5"/>
      <c r="Q2953" s="5"/>
      <c r="R2953" s="5"/>
      <c r="S2953" s="5"/>
      <c r="T2953" s="5"/>
      <c r="U2953" s="6">
        <v>45627</v>
      </c>
      <c r="V2953" s="5"/>
      <c r="W2953" s="4" t="s">
        <v>1329</v>
      </c>
      <c r="X2953" s="5"/>
      <c r="Y2953" s="5"/>
      <c r="Z2953" s="5"/>
      <c r="AA2953" s="4" t="s">
        <v>5804</v>
      </c>
      <c r="AB2953" s="5"/>
      <c r="AC2953" s="5"/>
      <c r="AD2953" s="5"/>
      <c r="AE2953" s="5"/>
      <c r="AF2953" s="5"/>
      <c r="AG2953" s="5"/>
      <c r="AH2953" s="5"/>
      <c r="AI2953" s="5"/>
      <c r="AJ2953" s="5"/>
      <c r="AK2953" s="5"/>
      <c r="AL2953" s="5"/>
      <c r="AM2953" s="5"/>
      <c r="AN2953" s="5"/>
      <c r="AO2953" s="5"/>
      <c r="AP2953" s="5" t="s">
        <v>12477</v>
      </c>
      <c r="AQ2953" s="4" t="s">
        <v>1351</v>
      </c>
      <c r="AR2953" s="5" t="s">
        <v>12478</v>
      </c>
      <c r="AS2953" s="4" t="s">
        <v>1450</v>
      </c>
      <c r="AT2953" s="5" t="s">
        <v>1451</v>
      </c>
      <c r="AU2953" s="5" t="s">
        <v>41</v>
      </c>
      <c r="AV2953" s="4" t="s">
        <v>1452</v>
      </c>
      <c r="AW2953" s="5" t="s">
        <v>230</v>
      </c>
      <c r="AX2953" s="5" t="s">
        <v>1914</v>
      </c>
      <c r="AY2953" s="5" t="s">
        <v>1915</v>
      </c>
      <c r="AZ2953" s="5" t="s">
        <v>11</v>
      </c>
      <c r="BA2953" s="4" t="s">
        <v>1916</v>
      </c>
      <c r="BB2953" s="5" t="s">
        <v>1917</v>
      </c>
      <c r="BC2953" s="4" t="s">
        <v>5963</v>
      </c>
      <c r="BD2953" s="5" t="s">
        <v>5965</v>
      </c>
      <c r="BE2953" s="5" t="s">
        <v>25</v>
      </c>
      <c r="BF2953" s="5" t="s">
        <v>1333</v>
      </c>
      <c r="BG2953" s="4" t="s">
        <v>5966</v>
      </c>
      <c r="BH2953" s="5" t="s">
        <v>1343</v>
      </c>
    </row>
    <row r="2954" spans="1:60" x14ac:dyDescent="0.25">
      <c r="A2954">
        <f t="shared" si="241"/>
        <v>96070</v>
      </c>
      <c r="B2954">
        <f t="shared" si="242"/>
        <v>50100167</v>
      </c>
      <c r="C2954" t="str">
        <f t="shared" si="245"/>
        <v>CC</v>
      </c>
      <c r="D2954" t="str">
        <f t="shared" si="246"/>
        <v>REGION ILE DE FRANCE NORD</v>
      </c>
      <c r="E2954" s="12" t="str">
        <f t="shared" si="244"/>
        <v>TERRAIN</v>
      </c>
      <c r="F2954" s="4" t="s">
        <v>10713</v>
      </c>
      <c r="G2954" s="4" t="s">
        <v>10714</v>
      </c>
      <c r="H2954" s="5">
        <v>2</v>
      </c>
      <c r="I2954" s="5" t="s">
        <v>6943</v>
      </c>
      <c r="J2954" s="5"/>
      <c r="K2954" s="5"/>
      <c r="L2954" s="5"/>
      <c r="M2954" s="5" t="s">
        <v>1343</v>
      </c>
      <c r="N2954" s="5"/>
      <c r="O2954" s="5"/>
      <c r="P2954" s="5"/>
      <c r="Q2954" s="5"/>
      <c r="R2954" s="5"/>
      <c r="S2954" s="5"/>
      <c r="T2954" s="5"/>
      <c r="U2954" s="6">
        <v>45627</v>
      </c>
      <c r="V2954" s="5"/>
      <c r="W2954" s="4" t="s">
        <v>1329</v>
      </c>
      <c r="X2954" s="5"/>
      <c r="Y2954" s="5"/>
      <c r="Z2954" s="5"/>
      <c r="AA2954" s="4" t="s">
        <v>9639</v>
      </c>
      <c r="AB2954" s="5"/>
      <c r="AC2954" s="5"/>
      <c r="AD2954" s="5"/>
      <c r="AE2954" s="5"/>
      <c r="AF2954" s="5"/>
      <c r="AG2954" s="5"/>
      <c r="AH2954" s="5"/>
      <c r="AI2954" s="5"/>
      <c r="AJ2954" s="5"/>
      <c r="AK2954" s="5"/>
      <c r="AL2954" s="5"/>
      <c r="AM2954" s="5"/>
      <c r="AN2954" s="5"/>
      <c r="AO2954" s="5"/>
      <c r="AP2954" s="5" t="s">
        <v>12477</v>
      </c>
      <c r="AQ2954" s="4" t="s">
        <v>1351</v>
      </c>
      <c r="AR2954" s="5" t="s">
        <v>12478</v>
      </c>
      <c r="AS2954" s="4" t="s">
        <v>1638</v>
      </c>
      <c r="AT2954" s="5" t="s">
        <v>1639</v>
      </c>
      <c r="AU2954" s="5" t="s">
        <v>41</v>
      </c>
      <c r="AV2954" s="4" t="s">
        <v>1640</v>
      </c>
      <c r="AW2954" s="5" t="s">
        <v>142</v>
      </c>
      <c r="AX2954" s="5" t="s">
        <v>4013</v>
      </c>
      <c r="AY2954" s="5" t="s">
        <v>4015</v>
      </c>
      <c r="AZ2954" s="5" t="s">
        <v>1357</v>
      </c>
      <c r="BA2954" s="4" t="s">
        <v>3413</v>
      </c>
      <c r="BB2954" s="5" t="s">
        <v>11117</v>
      </c>
      <c r="BC2954" s="4" t="s">
        <v>10715</v>
      </c>
      <c r="BD2954" s="5" t="s">
        <v>10716</v>
      </c>
      <c r="BE2954" s="5" t="s">
        <v>25</v>
      </c>
      <c r="BF2954" s="5" t="s">
        <v>1333</v>
      </c>
      <c r="BG2954" s="4" t="s">
        <v>10714</v>
      </c>
      <c r="BH2954" s="5" t="s">
        <v>1343</v>
      </c>
    </row>
    <row r="2955" spans="1:60" x14ac:dyDescent="0.25">
      <c r="A2955">
        <f t="shared" ref="A2955:A3015" si="247">G2955*1</f>
        <v>96068</v>
      </c>
      <c r="B2955">
        <f t="shared" ref="B2955:B3015" si="248">F2955*1</f>
        <v>50100166</v>
      </c>
      <c r="C2955" t="str">
        <f t="shared" si="245"/>
        <v>CC</v>
      </c>
      <c r="D2955" t="str">
        <f t="shared" si="246"/>
        <v>REGION ILE DE FRANCE NORD</v>
      </c>
      <c r="E2955" s="12" t="str">
        <f t="shared" ref="E2955:E3015" si="249">IF(BB2955="OC FICTIVE","EN MISSION","TERRAIN")</f>
        <v>TERRAIN</v>
      </c>
      <c r="F2955" s="4" t="s">
        <v>10717</v>
      </c>
      <c r="G2955" s="4" t="s">
        <v>5526</v>
      </c>
      <c r="H2955" s="5">
        <v>2</v>
      </c>
      <c r="I2955" s="5" t="s">
        <v>6943</v>
      </c>
      <c r="J2955" s="5"/>
      <c r="K2955" s="5"/>
      <c r="L2955" s="5"/>
      <c r="M2955" s="5" t="s">
        <v>1343</v>
      </c>
      <c r="N2955" s="5"/>
      <c r="O2955" s="5"/>
      <c r="P2955" s="5"/>
      <c r="Q2955" s="5"/>
      <c r="R2955" s="5"/>
      <c r="S2955" s="5"/>
      <c r="T2955" s="5"/>
      <c r="U2955" s="6">
        <v>45597</v>
      </c>
      <c r="V2955" s="5"/>
      <c r="W2955" s="4" t="s">
        <v>1329</v>
      </c>
      <c r="X2955" s="5"/>
      <c r="Y2955" s="5"/>
      <c r="Z2955" s="5"/>
      <c r="AA2955" s="4" t="s">
        <v>2125</v>
      </c>
      <c r="AB2955" s="5"/>
      <c r="AC2955" s="5"/>
      <c r="AD2955" s="5"/>
      <c r="AE2955" s="5"/>
      <c r="AF2955" s="5"/>
      <c r="AG2955" s="5"/>
      <c r="AH2955" s="5"/>
      <c r="AI2955" s="5"/>
      <c r="AJ2955" s="5"/>
      <c r="AK2955" s="5"/>
      <c r="AL2955" s="5"/>
      <c r="AM2955" s="5"/>
      <c r="AN2955" s="5"/>
      <c r="AO2955" s="5"/>
      <c r="AP2955" s="5" t="s">
        <v>12477</v>
      </c>
      <c r="AQ2955" s="4" t="s">
        <v>1351</v>
      </c>
      <c r="AR2955" s="5" t="s">
        <v>12478</v>
      </c>
      <c r="AS2955" s="4" t="s">
        <v>1638</v>
      </c>
      <c r="AT2955" s="5" t="s">
        <v>1639</v>
      </c>
      <c r="AU2955" s="5" t="s">
        <v>41</v>
      </c>
      <c r="AV2955" s="4" t="s">
        <v>1640</v>
      </c>
      <c r="AW2955" s="5" t="s">
        <v>142</v>
      </c>
      <c r="AX2955" s="5" t="s">
        <v>2593</v>
      </c>
      <c r="AY2955" s="5" t="s">
        <v>2594</v>
      </c>
      <c r="AZ2955" s="5" t="s">
        <v>11</v>
      </c>
      <c r="BA2955" s="4" t="s">
        <v>2595</v>
      </c>
      <c r="BB2955" s="5" t="s">
        <v>2596</v>
      </c>
      <c r="BC2955" s="4" t="s">
        <v>5522</v>
      </c>
      <c r="BD2955" s="5" t="s">
        <v>5525</v>
      </c>
      <c r="BE2955" s="5" t="s">
        <v>25</v>
      </c>
      <c r="BF2955" s="5" t="s">
        <v>1333</v>
      </c>
      <c r="BG2955" s="4" t="s">
        <v>5526</v>
      </c>
      <c r="BH2955" s="5" t="s">
        <v>1343</v>
      </c>
    </row>
    <row r="2956" spans="1:60" x14ac:dyDescent="0.25">
      <c r="A2956">
        <f t="shared" si="247"/>
        <v>96057</v>
      </c>
      <c r="B2956">
        <f t="shared" si="248"/>
        <v>50100164</v>
      </c>
      <c r="C2956" t="str">
        <f t="shared" si="245"/>
        <v>CC</v>
      </c>
      <c r="D2956" t="str">
        <f t="shared" si="246"/>
        <v>REGION CENTRE EST</v>
      </c>
      <c r="E2956" s="12" t="str">
        <f t="shared" si="249"/>
        <v>TERRAIN</v>
      </c>
      <c r="F2956" s="4" t="s">
        <v>10718</v>
      </c>
      <c r="G2956" s="4" t="s">
        <v>4130</v>
      </c>
      <c r="H2956" s="5">
        <v>2</v>
      </c>
      <c r="I2956" s="5" t="s">
        <v>6943</v>
      </c>
      <c r="J2956" s="5"/>
      <c r="K2956" s="5"/>
      <c r="L2956" s="5"/>
      <c r="M2956" s="5" t="s">
        <v>1343</v>
      </c>
      <c r="N2956" s="5"/>
      <c r="O2956" s="5"/>
      <c r="P2956" s="5"/>
      <c r="Q2956" s="5"/>
      <c r="R2956" s="5"/>
      <c r="S2956" s="5"/>
      <c r="T2956" s="5"/>
      <c r="U2956" s="6">
        <v>45627</v>
      </c>
      <c r="V2956" s="5"/>
      <c r="W2956" s="4" t="s">
        <v>1329</v>
      </c>
      <c r="X2956" s="5"/>
      <c r="Y2956" s="5"/>
      <c r="Z2956" s="5"/>
      <c r="AA2956" s="4" t="s">
        <v>4127</v>
      </c>
      <c r="AB2956" s="5"/>
      <c r="AC2956" s="5"/>
      <c r="AD2956" s="5"/>
      <c r="AE2956" s="5"/>
      <c r="AF2956" s="5"/>
      <c r="AG2956" s="5"/>
      <c r="AH2956" s="5"/>
      <c r="AI2956" s="5"/>
      <c r="AJ2956" s="5"/>
      <c r="AK2956" s="5"/>
      <c r="AL2956" s="5"/>
      <c r="AM2956" s="5"/>
      <c r="AN2956" s="5"/>
      <c r="AO2956" s="5"/>
      <c r="AP2956" s="5" t="s">
        <v>1536</v>
      </c>
      <c r="AQ2956" s="4" t="s">
        <v>12479</v>
      </c>
      <c r="AR2956" s="5" t="s">
        <v>12480</v>
      </c>
      <c r="AS2956" s="4" t="s">
        <v>1906</v>
      </c>
      <c r="AT2956" s="5" t="s">
        <v>1909</v>
      </c>
      <c r="AU2956" s="5" t="s">
        <v>41</v>
      </c>
      <c r="AV2956" s="4" t="s">
        <v>1910</v>
      </c>
      <c r="AW2956" s="5" t="s">
        <v>48</v>
      </c>
      <c r="AX2956" s="5" t="s">
        <v>2960</v>
      </c>
      <c r="AY2956" s="5" t="s">
        <v>2961</v>
      </c>
      <c r="AZ2956" s="5" t="s">
        <v>11</v>
      </c>
      <c r="BA2956" s="4" t="s">
        <v>2962</v>
      </c>
      <c r="BB2956" s="5" t="s">
        <v>2963</v>
      </c>
      <c r="BC2956" s="4" t="s">
        <v>4126</v>
      </c>
      <c r="BD2956" s="5" t="s">
        <v>4129</v>
      </c>
      <c r="BE2956" s="5" t="s">
        <v>260</v>
      </c>
      <c r="BF2956" s="5" t="s">
        <v>1333</v>
      </c>
      <c r="BG2956" s="4" t="s">
        <v>4130</v>
      </c>
      <c r="BH2956" s="5" t="s">
        <v>1343</v>
      </c>
    </row>
    <row r="2957" spans="1:60" x14ac:dyDescent="0.25">
      <c r="A2957">
        <f t="shared" si="247"/>
        <v>96047</v>
      </c>
      <c r="B2957">
        <f t="shared" si="248"/>
        <v>50100163</v>
      </c>
      <c r="C2957" t="str">
        <f t="shared" si="245"/>
        <v>CC</v>
      </c>
      <c r="D2957" t="str">
        <f t="shared" si="246"/>
        <v>REGION CENTRE EST</v>
      </c>
      <c r="E2957" s="12" t="str">
        <f t="shared" si="249"/>
        <v>TERRAIN</v>
      </c>
      <c r="F2957" s="4" t="s">
        <v>10719</v>
      </c>
      <c r="G2957" s="4" t="s">
        <v>10720</v>
      </c>
      <c r="H2957" s="5">
        <v>2</v>
      </c>
      <c r="I2957" s="5" t="s">
        <v>6943</v>
      </c>
      <c r="J2957" s="5"/>
      <c r="K2957" s="5"/>
      <c r="L2957" s="5"/>
      <c r="M2957" s="5" t="s">
        <v>1343</v>
      </c>
      <c r="N2957" s="5"/>
      <c r="O2957" s="5"/>
      <c r="P2957" s="5"/>
      <c r="Q2957" s="5"/>
      <c r="R2957" s="5"/>
      <c r="S2957" s="5"/>
      <c r="T2957" s="5"/>
      <c r="U2957" s="6">
        <v>45627</v>
      </c>
      <c r="V2957" s="5"/>
      <c r="W2957" s="4" t="s">
        <v>1329</v>
      </c>
      <c r="X2957" s="5"/>
      <c r="Y2957" s="5"/>
      <c r="Z2957" s="5"/>
      <c r="AA2957" s="4" t="s">
        <v>2773</v>
      </c>
      <c r="AB2957" s="5"/>
      <c r="AC2957" s="5"/>
      <c r="AD2957" s="5"/>
      <c r="AE2957" s="5"/>
      <c r="AF2957" s="5"/>
      <c r="AG2957" s="5"/>
      <c r="AH2957" s="5"/>
      <c r="AI2957" s="5"/>
      <c r="AJ2957" s="5"/>
      <c r="AK2957" s="5"/>
      <c r="AL2957" s="5"/>
      <c r="AM2957" s="5"/>
      <c r="AN2957" s="5"/>
      <c r="AO2957" s="5"/>
      <c r="AP2957" s="5" t="s">
        <v>1536</v>
      </c>
      <c r="AQ2957" s="4" t="s">
        <v>12479</v>
      </c>
      <c r="AR2957" s="5" t="s">
        <v>12480</v>
      </c>
      <c r="AS2957" s="4" t="s">
        <v>1906</v>
      </c>
      <c r="AT2957" s="5" t="s">
        <v>1909</v>
      </c>
      <c r="AU2957" s="5" t="s">
        <v>41</v>
      </c>
      <c r="AV2957" s="4" t="s">
        <v>1910</v>
      </c>
      <c r="AW2957" s="5" t="s">
        <v>48</v>
      </c>
      <c r="AX2957" s="5" t="s">
        <v>2960</v>
      </c>
      <c r="AY2957" s="5" t="s">
        <v>2961</v>
      </c>
      <c r="AZ2957" s="5" t="s">
        <v>11</v>
      </c>
      <c r="BA2957" s="4" t="s">
        <v>2962</v>
      </c>
      <c r="BB2957" s="5" t="s">
        <v>2963</v>
      </c>
      <c r="BC2957" s="4"/>
      <c r="BD2957" s="5"/>
      <c r="BE2957" s="5"/>
      <c r="BF2957" s="5"/>
      <c r="BG2957" s="4" t="s">
        <v>10720</v>
      </c>
      <c r="BH2957" s="5" t="s">
        <v>1343</v>
      </c>
    </row>
    <row r="2958" spans="1:60" x14ac:dyDescent="0.25">
      <c r="A2958">
        <f t="shared" si="247"/>
        <v>96013</v>
      </c>
      <c r="B2958">
        <f t="shared" si="248"/>
        <v>50100162</v>
      </c>
      <c r="C2958" t="str">
        <f t="shared" si="245"/>
        <v>CC</v>
      </c>
      <c r="D2958" t="str">
        <f t="shared" si="246"/>
        <v>REGION ILE DE FRANCE NORD</v>
      </c>
      <c r="E2958" s="12" t="str">
        <f t="shared" si="249"/>
        <v>TERRAIN</v>
      </c>
      <c r="F2958" s="4" t="s">
        <v>10721</v>
      </c>
      <c r="G2958" s="4" t="s">
        <v>5366</v>
      </c>
      <c r="H2958" s="5">
        <v>2</v>
      </c>
      <c r="I2958" s="5" t="s">
        <v>6943</v>
      </c>
      <c r="J2958" s="5"/>
      <c r="K2958" s="5"/>
      <c r="L2958" s="5"/>
      <c r="M2958" s="5" t="s">
        <v>1343</v>
      </c>
      <c r="N2958" s="5"/>
      <c r="O2958" s="5"/>
      <c r="P2958" s="5"/>
      <c r="Q2958" s="5"/>
      <c r="R2958" s="5"/>
      <c r="S2958" s="5"/>
      <c r="T2958" s="5"/>
      <c r="U2958" s="6">
        <v>45627</v>
      </c>
      <c r="V2958" s="5"/>
      <c r="W2958" s="4" t="s">
        <v>1329</v>
      </c>
      <c r="X2958" s="5"/>
      <c r="Y2958" s="5"/>
      <c r="Z2958" s="5"/>
      <c r="AA2958" s="4" t="s">
        <v>5363</v>
      </c>
      <c r="AB2958" s="5"/>
      <c r="AC2958" s="5"/>
      <c r="AD2958" s="5"/>
      <c r="AE2958" s="5"/>
      <c r="AF2958" s="5"/>
      <c r="AG2958" s="5"/>
      <c r="AH2958" s="5"/>
      <c r="AI2958" s="5"/>
      <c r="AJ2958" s="5"/>
      <c r="AK2958" s="5"/>
      <c r="AL2958" s="5"/>
      <c r="AM2958" s="5"/>
      <c r="AN2958" s="5"/>
      <c r="AO2958" s="5"/>
      <c r="AP2958" s="5" t="s">
        <v>12477</v>
      </c>
      <c r="AQ2958" s="4" t="s">
        <v>1351</v>
      </c>
      <c r="AR2958" s="5" t="s">
        <v>12478</v>
      </c>
      <c r="AS2958" s="4" t="s">
        <v>1352</v>
      </c>
      <c r="AT2958" s="5" t="s">
        <v>1353</v>
      </c>
      <c r="AU2958" s="5" t="s">
        <v>41</v>
      </c>
      <c r="AV2958" s="4" t="s">
        <v>1354</v>
      </c>
      <c r="AW2958" s="5" t="s">
        <v>17</v>
      </c>
      <c r="AX2958" s="5" t="s">
        <v>2116</v>
      </c>
      <c r="AY2958" s="5" t="s">
        <v>2117</v>
      </c>
      <c r="AZ2958" s="5" t="s">
        <v>11</v>
      </c>
      <c r="BA2958" s="4" t="s">
        <v>2118</v>
      </c>
      <c r="BB2958" s="5" t="s">
        <v>2119</v>
      </c>
      <c r="BC2958" s="4" t="s">
        <v>5362</v>
      </c>
      <c r="BD2958" s="5" t="s">
        <v>5365</v>
      </c>
      <c r="BE2958" s="5" t="s">
        <v>3</v>
      </c>
      <c r="BF2958" s="5" t="s">
        <v>1333</v>
      </c>
      <c r="BG2958" s="4" t="s">
        <v>5366</v>
      </c>
      <c r="BH2958" s="5" t="s">
        <v>1343</v>
      </c>
    </row>
    <row r="2959" spans="1:60" x14ac:dyDescent="0.25">
      <c r="A2959">
        <f t="shared" si="247"/>
        <v>900051</v>
      </c>
      <c r="B2959">
        <f t="shared" si="248"/>
        <v>50094491</v>
      </c>
      <c r="C2959" t="str">
        <f t="shared" si="245"/>
        <v>CC</v>
      </c>
      <c r="D2959" t="str">
        <f t="shared" si="246"/>
        <v>REGION CENTRE EST</v>
      </c>
      <c r="E2959" s="12" t="str">
        <f t="shared" si="249"/>
        <v>TERRAIN</v>
      </c>
      <c r="F2959" s="4" t="s">
        <v>10722</v>
      </c>
      <c r="G2959" s="4" t="s">
        <v>3704</v>
      </c>
      <c r="H2959" s="5">
        <v>2</v>
      </c>
      <c r="I2959" s="5" t="s">
        <v>24</v>
      </c>
      <c r="J2959" s="5"/>
      <c r="K2959" s="5"/>
      <c r="L2959" s="5"/>
      <c r="M2959" s="5" t="s">
        <v>1343</v>
      </c>
      <c r="N2959" s="5"/>
      <c r="O2959" s="5"/>
      <c r="P2959" s="5"/>
      <c r="Q2959" s="5"/>
      <c r="R2959" s="5"/>
      <c r="S2959" s="5"/>
      <c r="T2959" s="5"/>
      <c r="U2959" s="6">
        <v>45627</v>
      </c>
      <c r="V2959" s="5"/>
      <c r="W2959" s="4" t="s">
        <v>1329</v>
      </c>
      <c r="X2959" s="5"/>
      <c r="Y2959" s="5"/>
      <c r="Z2959" s="5"/>
      <c r="AA2959" s="4"/>
      <c r="AB2959" s="5"/>
      <c r="AC2959" s="5"/>
      <c r="AD2959" s="5"/>
      <c r="AE2959" s="5"/>
      <c r="AF2959" s="5"/>
      <c r="AG2959" s="5"/>
      <c r="AH2959" s="5"/>
      <c r="AI2959" s="5"/>
      <c r="AJ2959" s="5"/>
      <c r="AK2959" s="5"/>
      <c r="AL2959" s="5"/>
      <c r="AM2959" s="5"/>
      <c r="AN2959" s="5"/>
      <c r="AO2959" s="5"/>
      <c r="AP2959" s="5" t="s">
        <v>1536</v>
      </c>
      <c r="AQ2959" s="4" t="s">
        <v>12479</v>
      </c>
      <c r="AR2959" s="5" t="s">
        <v>12480</v>
      </c>
      <c r="AS2959" s="4" t="s">
        <v>1696</v>
      </c>
      <c r="AT2959" s="5" t="s">
        <v>1697</v>
      </c>
      <c r="AU2959" s="5" t="s">
        <v>41</v>
      </c>
      <c r="AV2959" s="4" t="s">
        <v>1698</v>
      </c>
      <c r="AW2959" s="5" t="s">
        <v>66</v>
      </c>
      <c r="AX2959" s="5" t="s">
        <v>1699</v>
      </c>
      <c r="AY2959" s="5" t="s">
        <v>1700</v>
      </c>
      <c r="AZ2959" s="5" t="s">
        <v>11</v>
      </c>
      <c r="BA2959" s="4" t="s">
        <v>1701</v>
      </c>
      <c r="BB2959" s="5" t="s">
        <v>1702</v>
      </c>
      <c r="BC2959" s="4" t="s">
        <v>3700</v>
      </c>
      <c r="BD2959" s="5" t="s">
        <v>3703</v>
      </c>
      <c r="BE2959" s="5" t="s">
        <v>65</v>
      </c>
      <c r="BF2959" s="5" t="s">
        <v>1333</v>
      </c>
      <c r="BG2959" s="4" t="s">
        <v>3704</v>
      </c>
      <c r="BH2959" s="5" t="s">
        <v>1343</v>
      </c>
    </row>
    <row r="2960" spans="1:60" x14ac:dyDescent="0.25">
      <c r="A2960">
        <f t="shared" si="247"/>
        <v>900039</v>
      </c>
      <c r="B2960">
        <f t="shared" si="248"/>
        <v>50092512</v>
      </c>
      <c r="C2960" t="str">
        <f t="shared" si="245"/>
        <v>CC</v>
      </c>
      <c r="D2960" t="str">
        <f t="shared" si="246"/>
        <v>REGION ILE DE FRANCE NORD</v>
      </c>
      <c r="E2960" s="12" t="str">
        <f t="shared" si="249"/>
        <v>TERRAIN</v>
      </c>
      <c r="F2960" s="4" t="s">
        <v>10723</v>
      </c>
      <c r="G2960" s="4" t="s">
        <v>3333</v>
      </c>
      <c r="H2960" s="5">
        <v>2</v>
      </c>
      <c r="I2960" s="5" t="s">
        <v>24</v>
      </c>
      <c r="J2960" s="5"/>
      <c r="K2960" s="5"/>
      <c r="L2960" s="5"/>
      <c r="M2960" s="5" t="s">
        <v>1343</v>
      </c>
      <c r="N2960" s="5"/>
      <c r="O2960" s="5"/>
      <c r="P2960" s="5"/>
      <c r="Q2960" s="5"/>
      <c r="R2960" s="5"/>
      <c r="S2960" s="5"/>
      <c r="T2960" s="5"/>
      <c r="U2960" s="6">
        <v>45627</v>
      </c>
      <c r="V2960" s="5"/>
      <c r="W2960" s="4" t="s">
        <v>1329</v>
      </c>
      <c r="X2960" s="5"/>
      <c r="Y2960" s="5"/>
      <c r="Z2960" s="5"/>
      <c r="AA2960" s="4"/>
      <c r="AB2960" s="5"/>
      <c r="AC2960" s="5"/>
      <c r="AD2960" s="5"/>
      <c r="AE2960" s="5"/>
      <c r="AF2960" s="5"/>
      <c r="AG2960" s="5"/>
      <c r="AH2960" s="5"/>
      <c r="AI2960" s="5"/>
      <c r="AJ2960" s="5"/>
      <c r="AK2960" s="5"/>
      <c r="AL2960" s="5"/>
      <c r="AM2960" s="5"/>
      <c r="AN2960" s="5"/>
      <c r="AO2960" s="5"/>
      <c r="AP2960" s="5" t="s">
        <v>12477</v>
      </c>
      <c r="AQ2960" s="4" t="s">
        <v>1351</v>
      </c>
      <c r="AR2960" s="5" t="s">
        <v>12478</v>
      </c>
      <c r="AS2960" s="4" t="s">
        <v>1651</v>
      </c>
      <c r="AT2960" s="5" t="s">
        <v>1652</v>
      </c>
      <c r="AU2960" s="5" t="s">
        <v>41</v>
      </c>
      <c r="AV2960" s="4" t="s">
        <v>1653</v>
      </c>
      <c r="AW2960" s="5" t="s">
        <v>35</v>
      </c>
      <c r="AX2960" s="5" t="s">
        <v>3088</v>
      </c>
      <c r="AY2960" s="5" t="s">
        <v>3089</v>
      </c>
      <c r="AZ2960" s="5" t="s">
        <v>11</v>
      </c>
      <c r="BA2960" s="4" t="s">
        <v>3090</v>
      </c>
      <c r="BB2960" s="5" t="s">
        <v>3091</v>
      </c>
      <c r="BC2960" s="4" t="s">
        <v>3330</v>
      </c>
      <c r="BD2960" s="5" t="s">
        <v>3332</v>
      </c>
      <c r="BE2960" s="5" t="s">
        <v>25</v>
      </c>
      <c r="BF2960" s="5" t="s">
        <v>1333</v>
      </c>
      <c r="BG2960" s="4" t="s">
        <v>3333</v>
      </c>
      <c r="BH2960" s="5" t="s">
        <v>1343</v>
      </c>
    </row>
    <row r="2961" spans="1:60" x14ac:dyDescent="0.25">
      <c r="A2961">
        <f t="shared" si="247"/>
        <v>900020</v>
      </c>
      <c r="B2961">
        <f t="shared" si="248"/>
        <v>50087522</v>
      </c>
      <c r="C2961" t="str">
        <f t="shared" si="245"/>
        <v>CC</v>
      </c>
      <c r="D2961" t="str">
        <f t="shared" si="246"/>
        <v>REGION ILE DE FRANCE NORD</v>
      </c>
      <c r="E2961" s="12" t="str">
        <f t="shared" si="249"/>
        <v>TERRAIN</v>
      </c>
      <c r="F2961" s="4" t="s">
        <v>10724</v>
      </c>
      <c r="G2961" s="4" t="s">
        <v>10725</v>
      </c>
      <c r="H2961" s="5">
        <v>2</v>
      </c>
      <c r="I2961" s="5" t="s">
        <v>6943</v>
      </c>
      <c r="J2961" s="5"/>
      <c r="K2961" s="5"/>
      <c r="L2961" s="5"/>
      <c r="M2961" s="5" t="s">
        <v>1343</v>
      </c>
      <c r="N2961" s="5"/>
      <c r="O2961" s="5"/>
      <c r="P2961" s="5"/>
      <c r="Q2961" s="5"/>
      <c r="R2961" s="5"/>
      <c r="S2961" s="5"/>
      <c r="T2961" s="5"/>
      <c r="U2961" s="6">
        <v>45627</v>
      </c>
      <c r="V2961" s="5"/>
      <c r="W2961" s="4" t="s">
        <v>1329</v>
      </c>
      <c r="X2961" s="5"/>
      <c r="Y2961" s="5"/>
      <c r="Z2961" s="5"/>
      <c r="AA2961" s="4" t="s">
        <v>9358</v>
      </c>
      <c r="AB2961" s="5"/>
      <c r="AC2961" s="5"/>
      <c r="AD2961" s="5"/>
      <c r="AE2961" s="5"/>
      <c r="AF2961" s="5"/>
      <c r="AG2961" s="5"/>
      <c r="AH2961" s="5"/>
      <c r="AI2961" s="5"/>
      <c r="AJ2961" s="5"/>
      <c r="AK2961" s="5"/>
      <c r="AL2961" s="5"/>
      <c r="AM2961" s="5"/>
      <c r="AN2961" s="5"/>
      <c r="AO2961" s="5"/>
      <c r="AP2961" s="5" t="s">
        <v>12477</v>
      </c>
      <c r="AQ2961" s="4" t="s">
        <v>1351</v>
      </c>
      <c r="AR2961" s="5" t="s">
        <v>12478</v>
      </c>
      <c r="AS2961" s="4" t="s">
        <v>1656</v>
      </c>
      <c r="AT2961" s="5" t="s">
        <v>1657</v>
      </c>
      <c r="AU2961" s="5" t="s">
        <v>41</v>
      </c>
      <c r="AV2961" s="4" t="s">
        <v>1658</v>
      </c>
      <c r="AW2961" s="5" t="s">
        <v>306</v>
      </c>
      <c r="AX2961" s="5" t="s">
        <v>2761</v>
      </c>
      <c r="AY2961" s="5" t="s">
        <v>2762</v>
      </c>
      <c r="AZ2961" s="5" t="s">
        <v>11</v>
      </c>
      <c r="BA2961" s="4" t="s">
        <v>2763</v>
      </c>
      <c r="BB2961" s="5" t="s">
        <v>2764</v>
      </c>
      <c r="BC2961" s="4"/>
      <c r="BD2961" s="5"/>
      <c r="BE2961" s="5"/>
      <c r="BF2961" s="5"/>
      <c r="BG2961" s="4" t="s">
        <v>10725</v>
      </c>
      <c r="BH2961" s="5" t="s">
        <v>1343</v>
      </c>
    </row>
    <row r="2962" spans="1:60" x14ac:dyDescent="0.25">
      <c r="A2962">
        <f t="shared" si="247"/>
        <v>900019</v>
      </c>
      <c r="B2962">
        <f t="shared" si="248"/>
        <v>50087521</v>
      </c>
      <c r="C2962" t="str">
        <f t="shared" si="245"/>
        <v>CC</v>
      </c>
      <c r="D2962" t="str">
        <f t="shared" si="246"/>
        <v>REGION ILE DE FRANCE NORD</v>
      </c>
      <c r="E2962" s="12" t="str">
        <f t="shared" si="249"/>
        <v>TERRAIN</v>
      </c>
      <c r="F2962" s="4" t="s">
        <v>10726</v>
      </c>
      <c r="G2962" s="4" t="s">
        <v>10727</v>
      </c>
      <c r="H2962" s="5">
        <v>2</v>
      </c>
      <c r="I2962" s="5" t="s">
        <v>6943</v>
      </c>
      <c r="J2962" s="5"/>
      <c r="K2962" s="5"/>
      <c r="L2962" s="5"/>
      <c r="M2962" s="5" t="s">
        <v>1343</v>
      </c>
      <c r="N2962" s="5"/>
      <c r="O2962" s="5"/>
      <c r="P2962" s="5"/>
      <c r="Q2962" s="5"/>
      <c r="R2962" s="5"/>
      <c r="S2962" s="5"/>
      <c r="T2962" s="5"/>
      <c r="U2962" s="6">
        <v>45627</v>
      </c>
      <c r="V2962" s="5"/>
      <c r="W2962" s="4" t="s">
        <v>1329</v>
      </c>
      <c r="X2962" s="5"/>
      <c r="Y2962" s="5"/>
      <c r="Z2962" s="5"/>
      <c r="AA2962" s="4" t="s">
        <v>3338</v>
      </c>
      <c r="AB2962" s="5"/>
      <c r="AC2962" s="5"/>
      <c r="AD2962" s="5"/>
      <c r="AE2962" s="5"/>
      <c r="AF2962" s="5"/>
      <c r="AG2962" s="5"/>
      <c r="AH2962" s="5"/>
      <c r="AI2962" s="5"/>
      <c r="AJ2962" s="5"/>
      <c r="AK2962" s="5"/>
      <c r="AL2962" s="5"/>
      <c r="AM2962" s="5"/>
      <c r="AN2962" s="5"/>
      <c r="AO2962" s="5"/>
      <c r="AP2962" s="5" t="s">
        <v>12477</v>
      </c>
      <c r="AQ2962" s="4" t="s">
        <v>1351</v>
      </c>
      <c r="AR2962" s="5" t="s">
        <v>12478</v>
      </c>
      <c r="AS2962" s="4" t="s">
        <v>1656</v>
      </c>
      <c r="AT2962" s="5" t="s">
        <v>1657</v>
      </c>
      <c r="AU2962" s="5" t="s">
        <v>41</v>
      </c>
      <c r="AV2962" s="4" t="s">
        <v>1658</v>
      </c>
      <c r="AW2962" s="5" t="s">
        <v>306</v>
      </c>
      <c r="AX2962" s="5" t="s">
        <v>2761</v>
      </c>
      <c r="AY2962" s="5" t="s">
        <v>2762</v>
      </c>
      <c r="AZ2962" s="5" t="s">
        <v>11</v>
      </c>
      <c r="BA2962" s="4" t="s">
        <v>2763</v>
      </c>
      <c r="BB2962" s="5" t="s">
        <v>2764</v>
      </c>
      <c r="BC2962" s="5"/>
      <c r="BD2962" s="5"/>
      <c r="BE2962" s="5"/>
      <c r="BF2962" s="5"/>
      <c r="BG2962" s="4" t="s">
        <v>10727</v>
      </c>
      <c r="BH2962" s="5" t="s">
        <v>1343</v>
      </c>
    </row>
    <row r="2963" spans="1:60" x14ac:dyDescent="0.25">
      <c r="A2963">
        <f t="shared" si="247"/>
        <v>900018</v>
      </c>
      <c r="B2963">
        <f t="shared" si="248"/>
        <v>50087520</v>
      </c>
      <c r="C2963" t="str">
        <f t="shared" si="245"/>
        <v>CC</v>
      </c>
      <c r="D2963" t="str">
        <f t="shared" si="246"/>
        <v>REGION ILE DE FRANCE NORD</v>
      </c>
      <c r="E2963" s="12" t="str">
        <f t="shared" si="249"/>
        <v>TERRAIN</v>
      </c>
      <c r="F2963" s="4" t="s">
        <v>10728</v>
      </c>
      <c r="G2963" s="4" t="s">
        <v>10729</v>
      </c>
      <c r="H2963" s="5">
        <v>2</v>
      </c>
      <c r="I2963" s="5" t="s">
        <v>6943</v>
      </c>
      <c r="J2963" s="5"/>
      <c r="K2963" s="5"/>
      <c r="L2963" s="5"/>
      <c r="M2963" s="5" t="s">
        <v>1343</v>
      </c>
      <c r="N2963" s="5"/>
      <c r="O2963" s="5"/>
      <c r="P2963" s="5"/>
      <c r="Q2963" s="5"/>
      <c r="R2963" s="5"/>
      <c r="S2963" s="5"/>
      <c r="T2963" s="5"/>
      <c r="U2963" s="6">
        <v>45627</v>
      </c>
      <c r="V2963" s="5"/>
      <c r="W2963" s="4" t="s">
        <v>1329</v>
      </c>
      <c r="X2963" s="5"/>
      <c r="Y2963" s="5"/>
      <c r="Z2963" s="5"/>
      <c r="AA2963" s="4" t="s">
        <v>9363</v>
      </c>
      <c r="AB2963" s="5"/>
      <c r="AC2963" s="5"/>
      <c r="AD2963" s="5"/>
      <c r="AE2963" s="5"/>
      <c r="AF2963" s="5"/>
      <c r="AG2963" s="5"/>
      <c r="AH2963" s="5"/>
      <c r="AI2963" s="5"/>
      <c r="AJ2963" s="5"/>
      <c r="AK2963" s="5"/>
      <c r="AL2963" s="5"/>
      <c r="AM2963" s="5"/>
      <c r="AN2963" s="5"/>
      <c r="AO2963" s="5"/>
      <c r="AP2963" s="5" t="s">
        <v>12477</v>
      </c>
      <c r="AQ2963" s="4" t="s">
        <v>1351</v>
      </c>
      <c r="AR2963" s="5" t="s">
        <v>12478</v>
      </c>
      <c r="AS2963" s="4" t="s">
        <v>1898</v>
      </c>
      <c r="AT2963" s="5" t="s">
        <v>1899</v>
      </c>
      <c r="AU2963" s="5" t="s">
        <v>41</v>
      </c>
      <c r="AV2963" s="4" t="s">
        <v>1900</v>
      </c>
      <c r="AW2963" s="5" t="s">
        <v>30</v>
      </c>
      <c r="AX2963" s="5"/>
      <c r="AY2963" s="5"/>
      <c r="AZ2963" s="5"/>
      <c r="BA2963" s="4" t="s">
        <v>1901</v>
      </c>
      <c r="BB2963" s="5" t="s">
        <v>1902</v>
      </c>
      <c r="BC2963" s="5"/>
      <c r="BD2963" s="5"/>
      <c r="BE2963" s="5"/>
      <c r="BF2963" s="5"/>
      <c r="BG2963" s="4" t="s">
        <v>10729</v>
      </c>
      <c r="BH2963" s="5" t="s">
        <v>1343</v>
      </c>
    </row>
    <row r="2964" spans="1:60" x14ac:dyDescent="0.25">
      <c r="A2964">
        <f t="shared" si="247"/>
        <v>900017</v>
      </c>
      <c r="B2964">
        <f t="shared" si="248"/>
        <v>50087519</v>
      </c>
      <c r="C2964" t="str">
        <f t="shared" si="245"/>
        <v>CC</v>
      </c>
      <c r="D2964" t="str">
        <f t="shared" si="246"/>
        <v>REGION ILE DE FRANCE NORD</v>
      </c>
      <c r="E2964" s="12" t="str">
        <f t="shared" si="249"/>
        <v>TERRAIN</v>
      </c>
      <c r="F2964" s="4" t="s">
        <v>10730</v>
      </c>
      <c r="G2964" s="4" t="s">
        <v>10731</v>
      </c>
      <c r="H2964" s="5">
        <v>2</v>
      </c>
      <c r="I2964" s="5" t="s">
        <v>6943</v>
      </c>
      <c r="J2964" s="5"/>
      <c r="K2964" s="5"/>
      <c r="L2964" s="5"/>
      <c r="M2964" s="5" t="s">
        <v>1343</v>
      </c>
      <c r="N2964" s="5"/>
      <c r="O2964" s="5"/>
      <c r="P2964" s="5"/>
      <c r="Q2964" s="5"/>
      <c r="R2964" s="5"/>
      <c r="S2964" s="5"/>
      <c r="T2964" s="5"/>
      <c r="U2964" s="6">
        <v>45627</v>
      </c>
      <c r="V2964" s="5"/>
      <c r="W2964" s="4" t="s">
        <v>1329</v>
      </c>
      <c r="X2964" s="5"/>
      <c r="Y2964" s="5"/>
      <c r="Z2964" s="5"/>
      <c r="AA2964" s="4" t="s">
        <v>5848</v>
      </c>
      <c r="AB2964" s="5"/>
      <c r="AC2964" s="5"/>
      <c r="AD2964" s="5"/>
      <c r="AE2964" s="5"/>
      <c r="AF2964" s="5"/>
      <c r="AG2964" s="5"/>
      <c r="AH2964" s="5"/>
      <c r="AI2964" s="5"/>
      <c r="AJ2964" s="5"/>
      <c r="AK2964" s="5"/>
      <c r="AL2964" s="5"/>
      <c r="AM2964" s="5"/>
      <c r="AN2964" s="5"/>
      <c r="AO2964" s="5"/>
      <c r="AP2964" s="5" t="s">
        <v>12477</v>
      </c>
      <c r="AQ2964" s="4" t="s">
        <v>1351</v>
      </c>
      <c r="AR2964" s="5" t="s">
        <v>12478</v>
      </c>
      <c r="AS2964" s="4" t="s">
        <v>1898</v>
      </c>
      <c r="AT2964" s="5" t="s">
        <v>1899</v>
      </c>
      <c r="AU2964" s="5" t="s">
        <v>41</v>
      </c>
      <c r="AV2964" s="4" t="s">
        <v>1900</v>
      </c>
      <c r="AW2964" s="5" t="s">
        <v>30</v>
      </c>
      <c r="AX2964" s="5" t="s">
        <v>3793</v>
      </c>
      <c r="AY2964" s="5" t="s">
        <v>3794</v>
      </c>
      <c r="AZ2964" s="5" t="s">
        <v>11</v>
      </c>
      <c r="BA2964" s="4" t="s">
        <v>3795</v>
      </c>
      <c r="BB2964" s="5" t="s">
        <v>3796</v>
      </c>
      <c r="BC2964" s="4"/>
      <c r="BD2964" s="5"/>
      <c r="BE2964" s="5"/>
      <c r="BF2964" s="5"/>
      <c r="BG2964" s="4" t="s">
        <v>10731</v>
      </c>
      <c r="BH2964" s="5" t="s">
        <v>1343</v>
      </c>
    </row>
    <row r="2965" spans="1:60" x14ac:dyDescent="0.25">
      <c r="A2965">
        <f t="shared" si="247"/>
        <v>305486</v>
      </c>
      <c r="B2965">
        <f t="shared" si="248"/>
        <v>7022157</v>
      </c>
      <c r="C2965" s="17" t="str">
        <f t="shared" si="245"/>
        <v>CC</v>
      </c>
      <c r="D2965" t="str">
        <f t="shared" si="246"/>
        <v>REGION ILE DE FRANCE NORD</v>
      </c>
      <c r="E2965" s="12" t="str">
        <f t="shared" si="249"/>
        <v>TERRAIN</v>
      </c>
      <c r="F2965" s="4" t="s">
        <v>527</v>
      </c>
      <c r="G2965" s="4" t="s">
        <v>10650</v>
      </c>
      <c r="H2965" s="5">
        <v>1</v>
      </c>
      <c r="I2965" s="5"/>
      <c r="J2965" s="5">
        <v>2</v>
      </c>
      <c r="K2965" s="5" t="s">
        <v>1345</v>
      </c>
      <c r="L2965" s="5" t="s">
        <v>529</v>
      </c>
      <c r="M2965" s="5" t="s">
        <v>528</v>
      </c>
      <c r="N2965" s="5"/>
      <c r="O2965" s="5"/>
      <c r="P2965" s="5"/>
      <c r="Q2965" s="5"/>
      <c r="R2965" s="5"/>
      <c r="S2965" s="5"/>
      <c r="T2965" s="5" t="s">
        <v>245</v>
      </c>
      <c r="U2965" s="6">
        <v>44927</v>
      </c>
      <c r="V2965" s="5" t="s">
        <v>1328</v>
      </c>
      <c r="W2965" s="4" t="s">
        <v>1329</v>
      </c>
      <c r="X2965" s="5" t="s">
        <v>18</v>
      </c>
      <c r="Y2965" s="5"/>
      <c r="Z2965" s="5"/>
      <c r="AA2965" s="4" t="s">
        <v>10649</v>
      </c>
      <c r="AB2965" s="5"/>
      <c r="AC2965" s="5"/>
      <c r="AD2965" s="5" t="s">
        <v>1331</v>
      </c>
      <c r="AE2965" s="5"/>
      <c r="AF2965" s="5">
        <v>36071</v>
      </c>
      <c r="AG2965" s="5">
        <v>26</v>
      </c>
      <c r="AH2965" s="5">
        <v>100</v>
      </c>
      <c r="AI2965" s="5" t="s">
        <v>1332</v>
      </c>
      <c r="AJ2965" s="5">
        <v>44927</v>
      </c>
      <c r="AK2965" s="5">
        <v>1</v>
      </c>
      <c r="AL2965" s="5">
        <v>44927</v>
      </c>
      <c r="AM2965" s="5" t="s">
        <v>1333</v>
      </c>
      <c r="AN2965" s="5">
        <v>62110</v>
      </c>
      <c r="AO2965" s="5" t="s">
        <v>10732</v>
      </c>
      <c r="AP2965" s="5" t="s">
        <v>12477</v>
      </c>
      <c r="AQ2965" s="4" t="s">
        <v>1351</v>
      </c>
      <c r="AR2965" s="5" t="s">
        <v>12478</v>
      </c>
      <c r="AS2965" s="4" t="s">
        <v>1450</v>
      </c>
      <c r="AT2965" s="5" t="s">
        <v>1451</v>
      </c>
      <c r="AU2965" s="5" t="s">
        <v>41</v>
      </c>
      <c r="AV2965" s="4" t="s">
        <v>1452</v>
      </c>
      <c r="AW2965" s="5" t="s">
        <v>230</v>
      </c>
      <c r="AX2965" s="5" t="s">
        <v>3149</v>
      </c>
      <c r="AY2965" s="5" t="s">
        <v>3153</v>
      </c>
      <c r="AZ2965" s="5" t="s">
        <v>11</v>
      </c>
      <c r="BA2965" s="4" t="s">
        <v>3154</v>
      </c>
      <c r="BB2965" s="5" t="s">
        <v>3155</v>
      </c>
      <c r="BC2965" s="5" t="s">
        <v>10650</v>
      </c>
      <c r="BD2965" s="5" t="s">
        <v>10651</v>
      </c>
      <c r="BE2965" s="5" t="s">
        <v>245</v>
      </c>
      <c r="BF2965" s="5" t="s">
        <v>1333</v>
      </c>
      <c r="BG2965" s="4" t="s">
        <v>10648</v>
      </c>
      <c r="BH2965" s="5" t="s">
        <v>1343</v>
      </c>
    </row>
    <row r="2966" spans="1:60" x14ac:dyDescent="0.25">
      <c r="A2966">
        <f t="shared" si="247"/>
        <v>305996</v>
      </c>
      <c r="B2966">
        <f t="shared" si="248"/>
        <v>7023615</v>
      </c>
      <c r="C2966" s="17" t="str">
        <f t="shared" si="245"/>
        <v>CC</v>
      </c>
      <c r="D2966" t="str">
        <f t="shared" si="246"/>
        <v>REGION CENTRE EST</v>
      </c>
      <c r="E2966" s="12" t="str">
        <f t="shared" si="249"/>
        <v>TERRAIN</v>
      </c>
      <c r="F2966" s="4" t="s">
        <v>10733</v>
      </c>
      <c r="G2966" s="4" t="s">
        <v>9582</v>
      </c>
      <c r="H2966" s="5">
        <v>1</v>
      </c>
      <c r="I2966" s="5"/>
      <c r="J2966" s="5">
        <v>1</v>
      </c>
      <c r="K2966" s="5" t="s">
        <v>1325</v>
      </c>
      <c r="L2966" s="5" t="s">
        <v>790</v>
      </c>
      <c r="M2966" s="5" t="s">
        <v>10734</v>
      </c>
      <c r="N2966" s="5"/>
      <c r="O2966" s="5"/>
      <c r="P2966" s="5"/>
      <c r="Q2966" s="5"/>
      <c r="R2966" s="5"/>
      <c r="S2966" s="5"/>
      <c r="T2966" s="5" t="s">
        <v>25</v>
      </c>
      <c r="U2966" s="6">
        <v>45505</v>
      </c>
      <c r="V2966" s="5" t="s">
        <v>1363</v>
      </c>
      <c r="W2966" s="4" t="s">
        <v>1329</v>
      </c>
      <c r="X2966" s="5" t="s">
        <v>18</v>
      </c>
      <c r="Y2966" s="5"/>
      <c r="Z2966" s="5"/>
      <c r="AA2966" s="4" t="s">
        <v>9581</v>
      </c>
      <c r="AB2966" s="5"/>
      <c r="AC2966" s="5"/>
      <c r="AD2966" s="5" t="s">
        <v>1331</v>
      </c>
      <c r="AE2966" s="5"/>
      <c r="AF2966" s="5">
        <v>32713</v>
      </c>
      <c r="AG2966" s="5">
        <v>35</v>
      </c>
      <c r="AH2966" s="5">
        <v>100</v>
      </c>
      <c r="AI2966" s="5" t="s">
        <v>1332</v>
      </c>
      <c r="AJ2966" s="5">
        <v>45383</v>
      </c>
      <c r="AK2966" s="5">
        <v>0</v>
      </c>
      <c r="AL2966" s="5">
        <v>45383</v>
      </c>
      <c r="AM2966" s="5" t="s">
        <v>1333</v>
      </c>
      <c r="AN2966" s="5">
        <v>91140</v>
      </c>
      <c r="AO2966" s="5" t="s">
        <v>10735</v>
      </c>
      <c r="AP2966" s="5" t="s">
        <v>1536</v>
      </c>
      <c r="AQ2966" s="4" t="s">
        <v>12479</v>
      </c>
      <c r="AR2966" s="5" t="s">
        <v>12480</v>
      </c>
      <c r="AS2966" s="4" t="s">
        <v>1376</v>
      </c>
      <c r="AT2966" s="5" t="s">
        <v>1377</v>
      </c>
      <c r="AU2966" s="5" t="s">
        <v>41</v>
      </c>
      <c r="AV2966" s="4" t="s">
        <v>1378</v>
      </c>
      <c r="AW2966" s="5" t="s">
        <v>47</v>
      </c>
      <c r="AX2966" s="5"/>
      <c r="AY2966" s="5"/>
      <c r="AZ2966" s="5"/>
      <c r="BA2966" s="4" t="s">
        <v>1861</v>
      </c>
      <c r="BB2966" s="5" t="s">
        <v>1862</v>
      </c>
      <c r="BC2966" s="5" t="s">
        <v>9582</v>
      </c>
      <c r="BD2966" s="5" t="s">
        <v>9583</v>
      </c>
      <c r="BE2966" s="5" t="s">
        <v>25</v>
      </c>
      <c r="BF2966" s="5" t="s">
        <v>1333</v>
      </c>
      <c r="BG2966" s="4" t="s">
        <v>9580</v>
      </c>
      <c r="BH2966" s="5" t="s">
        <v>1343</v>
      </c>
    </row>
    <row r="2967" spans="1:60" x14ac:dyDescent="0.25">
      <c r="A2967">
        <f t="shared" si="247"/>
        <v>301783</v>
      </c>
      <c r="B2967">
        <f t="shared" si="248"/>
        <v>3100991</v>
      </c>
      <c r="C2967" s="17" t="str">
        <f t="shared" si="245"/>
        <v>CC</v>
      </c>
      <c r="D2967" t="str">
        <f t="shared" si="246"/>
        <v>REGION CENTRE EST</v>
      </c>
      <c r="E2967" s="12" t="str">
        <f t="shared" si="249"/>
        <v>TERRAIN</v>
      </c>
      <c r="F2967" s="4" t="s">
        <v>10736</v>
      </c>
      <c r="G2967" s="4" t="s">
        <v>8469</v>
      </c>
      <c r="H2967" s="5">
        <v>1</v>
      </c>
      <c r="I2967" s="5"/>
      <c r="J2967" s="5">
        <v>1</v>
      </c>
      <c r="K2967" s="5" t="s">
        <v>1325</v>
      </c>
      <c r="L2967" s="5" t="s">
        <v>162</v>
      </c>
      <c r="M2967" s="5" t="s">
        <v>10737</v>
      </c>
      <c r="N2967" s="5"/>
      <c r="O2967" s="5"/>
      <c r="P2967" s="5"/>
      <c r="Q2967" s="5"/>
      <c r="R2967" s="5"/>
      <c r="S2967" s="5"/>
      <c r="T2967" s="5" t="s">
        <v>25</v>
      </c>
      <c r="U2967" s="6">
        <v>41640</v>
      </c>
      <c r="V2967" s="5" t="s">
        <v>1363</v>
      </c>
      <c r="W2967" s="4" t="s">
        <v>1329</v>
      </c>
      <c r="X2967" s="5" t="s">
        <v>18</v>
      </c>
      <c r="Y2967" s="5"/>
      <c r="Z2967" s="5"/>
      <c r="AA2967" s="4" t="s">
        <v>5650</v>
      </c>
      <c r="AB2967" s="5"/>
      <c r="AC2967" s="5"/>
      <c r="AD2967" s="5" t="s">
        <v>1331</v>
      </c>
      <c r="AE2967" s="5"/>
      <c r="AF2967" s="5">
        <v>31983</v>
      </c>
      <c r="AG2967" s="5">
        <v>37</v>
      </c>
      <c r="AH2967" s="5">
        <v>100</v>
      </c>
      <c r="AI2967" s="5" t="s">
        <v>1332</v>
      </c>
      <c r="AJ2967" s="5">
        <v>41640</v>
      </c>
      <c r="AK2967" s="5">
        <v>10</v>
      </c>
      <c r="AL2967" s="5">
        <v>41640</v>
      </c>
      <c r="AM2967" s="5" t="s">
        <v>1333</v>
      </c>
      <c r="AN2967" s="5">
        <v>77420</v>
      </c>
      <c r="AO2967" s="5" t="s">
        <v>10738</v>
      </c>
      <c r="AP2967" s="5" t="s">
        <v>1536</v>
      </c>
      <c r="AQ2967" s="4" t="s">
        <v>12479</v>
      </c>
      <c r="AR2967" s="5" t="s">
        <v>12480</v>
      </c>
      <c r="AS2967" s="4" t="s">
        <v>1993</v>
      </c>
      <c r="AT2967" s="5" t="s">
        <v>1994</v>
      </c>
      <c r="AU2967" s="5" t="s">
        <v>41</v>
      </c>
      <c r="AV2967" s="4" t="s">
        <v>1995</v>
      </c>
      <c r="AW2967" s="5" t="s">
        <v>53</v>
      </c>
      <c r="AX2967" s="5" t="s">
        <v>1996</v>
      </c>
      <c r="AY2967" s="5" t="s">
        <v>1997</v>
      </c>
      <c r="AZ2967" s="5" t="s">
        <v>11</v>
      </c>
      <c r="BA2967" s="4" t="s">
        <v>1998</v>
      </c>
      <c r="BB2967" s="5" t="s">
        <v>1999</v>
      </c>
      <c r="BC2967" s="4" t="s">
        <v>8469</v>
      </c>
      <c r="BD2967" s="5" t="s">
        <v>8470</v>
      </c>
      <c r="BE2967" s="5" t="s">
        <v>25</v>
      </c>
      <c r="BF2967" s="5" t="s">
        <v>1333</v>
      </c>
      <c r="BG2967" s="4" t="s">
        <v>8468</v>
      </c>
      <c r="BH2967" s="5" t="s">
        <v>1343</v>
      </c>
    </row>
    <row r="2968" spans="1:60" x14ac:dyDescent="0.25">
      <c r="A2968">
        <f t="shared" si="247"/>
        <v>306043</v>
      </c>
      <c r="B2968">
        <f t="shared" si="248"/>
        <v>7023719</v>
      </c>
      <c r="C2968" s="17" t="str">
        <f t="shared" si="245"/>
        <v>CC</v>
      </c>
      <c r="D2968" t="str">
        <f t="shared" si="246"/>
        <v>REGION GRAND OUEST</v>
      </c>
      <c r="E2968" s="12" t="str">
        <f t="shared" si="249"/>
        <v>TERRAIN</v>
      </c>
      <c r="F2968" s="4" t="s">
        <v>10739</v>
      </c>
      <c r="G2968" s="4" t="s">
        <v>10465</v>
      </c>
      <c r="H2968" s="5">
        <v>1</v>
      </c>
      <c r="I2968" s="5"/>
      <c r="J2968" s="5">
        <v>1</v>
      </c>
      <c r="K2968" s="5" t="s">
        <v>1325</v>
      </c>
      <c r="L2968" s="5" t="s">
        <v>1223</v>
      </c>
      <c r="M2968" s="5" t="s">
        <v>10740</v>
      </c>
      <c r="N2968" s="5"/>
      <c r="O2968" s="5"/>
      <c r="P2968" s="5"/>
      <c r="Q2968" s="5"/>
      <c r="R2968" s="5"/>
      <c r="S2968" s="5"/>
      <c r="T2968" s="5" t="s">
        <v>25</v>
      </c>
      <c r="U2968" s="6">
        <v>45536</v>
      </c>
      <c r="V2968" s="5" t="s">
        <v>1363</v>
      </c>
      <c r="W2968" s="4" t="s">
        <v>1329</v>
      </c>
      <c r="X2968" s="5" t="s">
        <v>18</v>
      </c>
      <c r="Y2968" s="5"/>
      <c r="Z2968" s="5"/>
      <c r="AA2968" s="4" t="s">
        <v>10464</v>
      </c>
      <c r="AB2968" s="5"/>
      <c r="AC2968" s="5"/>
      <c r="AD2968" s="5" t="s">
        <v>1331</v>
      </c>
      <c r="AE2968" s="5"/>
      <c r="AF2968" s="5">
        <v>31086</v>
      </c>
      <c r="AG2968" s="5">
        <v>39</v>
      </c>
      <c r="AH2968" s="5">
        <v>100</v>
      </c>
      <c r="AI2968" s="5" t="s">
        <v>1332</v>
      </c>
      <c r="AJ2968" s="5">
        <v>45413</v>
      </c>
      <c r="AK2968" s="5">
        <v>0</v>
      </c>
      <c r="AL2968" s="5">
        <v>45413</v>
      </c>
      <c r="AM2968" s="5" t="s">
        <v>1333</v>
      </c>
      <c r="AN2968" s="5">
        <v>37700</v>
      </c>
      <c r="AO2968" s="5" t="s">
        <v>10741</v>
      </c>
      <c r="AP2968" s="5" t="s">
        <v>1413</v>
      </c>
      <c r="AQ2968" s="4" t="s">
        <v>1414</v>
      </c>
      <c r="AR2968" s="5" t="s">
        <v>19</v>
      </c>
      <c r="AS2968" s="4" t="s">
        <v>2662</v>
      </c>
      <c r="AT2968" s="5" t="s">
        <v>2663</v>
      </c>
      <c r="AU2968" s="5" t="s">
        <v>41</v>
      </c>
      <c r="AV2968" s="4" t="s">
        <v>2664</v>
      </c>
      <c r="AW2968" s="5" t="s">
        <v>119</v>
      </c>
      <c r="AX2968" s="5" t="s">
        <v>4609</v>
      </c>
      <c r="AY2968" s="5" t="s">
        <v>4610</v>
      </c>
      <c r="AZ2968" s="5" t="s">
        <v>11</v>
      </c>
      <c r="BA2968" s="4" t="s">
        <v>4611</v>
      </c>
      <c r="BB2968" s="5" t="s">
        <v>4612</v>
      </c>
      <c r="BC2968" s="4" t="s">
        <v>10465</v>
      </c>
      <c r="BD2968" s="5" t="s">
        <v>10466</v>
      </c>
      <c r="BE2968" s="5" t="s">
        <v>25</v>
      </c>
      <c r="BF2968" s="5" t="s">
        <v>1333</v>
      </c>
      <c r="BG2968" s="4" t="s">
        <v>10463</v>
      </c>
      <c r="BH2968" s="5" t="s">
        <v>1343</v>
      </c>
    </row>
    <row r="2969" spans="1:60" x14ac:dyDescent="0.25">
      <c r="A2969">
        <f t="shared" si="247"/>
        <v>306196</v>
      </c>
      <c r="B2969">
        <f t="shared" si="248"/>
        <v>7024035</v>
      </c>
      <c r="C2969" s="17" t="str">
        <f t="shared" si="245"/>
        <v>CC</v>
      </c>
      <c r="D2969" t="str">
        <f t="shared" si="246"/>
        <v>REGION GRAND SUD</v>
      </c>
      <c r="E2969" s="12" t="str">
        <f t="shared" si="249"/>
        <v>TERRAIN</v>
      </c>
      <c r="F2969" s="4" t="s">
        <v>10742</v>
      </c>
      <c r="G2969" s="4" t="s">
        <v>8134</v>
      </c>
      <c r="H2969" s="5">
        <v>1</v>
      </c>
      <c r="I2969" s="5"/>
      <c r="J2969" s="5">
        <v>2</v>
      </c>
      <c r="K2969" s="5" t="s">
        <v>1345</v>
      </c>
      <c r="L2969" s="5" t="s">
        <v>10743</v>
      </c>
      <c r="M2969" s="5" t="s">
        <v>10744</v>
      </c>
      <c r="N2969" s="5"/>
      <c r="O2969" s="5"/>
      <c r="P2969" s="5"/>
      <c r="Q2969" s="5"/>
      <c r="R2969" s="5"/>
      <c r="S2969" s="5"/>
      <c r="T2969" s="5" t="s">
        <v>245</v>
      </c>
      <c r="U2969" s="6">
        <v>45536</v>
      </c>
      <c r="V2969" s="5" t="s">
        <v>1328</v>
      </c>
      <c r="W2969" s="4" t="s">
        <v>1329</v>
      </c>
      <c r="X2969" s="5" t="s">
        <v>18</v>
      </c>
      <c r="Y2969" s="5"/>
      <c r="Z2969" s="5"/>
      <c r="AA2969" s="4" t="s">
        <v>2021</v>
      </c>
      <c r="AB2969" s="5"/>
      <c r="AC2969" s="5"/>
      <c r="AD2969" s="5" t="s">
        <v>1331</v>
      </c>
      <c r="AE2969" s="5"/>
      <c r="AF2969" s="5">
        <v>32757</v>
      </c>
      <c r="AG2969" s="5">
        <v>35</v>
      </c>
      <c r="AH2969" s="5">
        <v>100</v>
      </c>
      <c r="AI2969" s="5" t="s">
        <v>1332</v>
      </c>
      <c r="AJ2969" s="5">
        <v>45536</v>
      </c>
      <c r="AK2969" s="5">
        <v>0</v>
      </c>
      <c r="AL2969" s="5">
        <v>45536</v>
      </c>
      <c r="AM2969" s="5" t="s">
        <v>1333</v>
      </c>
      <c r="AN2969" s="5">
        <v>38300</v>
      </c>
      <c r="AO2969" s="5" t="s">
        <v>10745</v>
      </c>
      <c r="AP2969" s="5" t="s">
        <v>1335</v>
      </c>
      <c r="AQ2969" s="4" t="s">
        <v>1336</v>
      </c>
      <c r="AR2969" s="5" t="s">
        <v>12476</v>
      </c>
      <c r="AS2969" s="4" t="s">
        <v>1522</v>
      </c>
      <c r="AT2969" s="5" t="s">
        <v>1523</v>
      </c>
      <c r="AU2969" s="5" t="s">
        <v>41</v>
      </c>
      <c r="AV2969" s="4" t="s">
        <v>1524</v>
      </c>
      <c r="AW2969" s="5" t="s">
        <v>93</v>
      </c>
      <c r="AX2969" s="5" t="s">
        <v>1574</v>
      </c>
      <c r="AY2969" s="5" t="s">
        <v>1575</v>
      </c>
      <c r="AZ2969" s="5" t="s">
        <v>11</v>
      </c>
      <c r="BA2969" s="4" t="s">
        <v>1576</v>
      </c>
      <c r="BB2969" s="5" t="s">
        <v>1577</v>
      </c>
      <c r="BC2969" s="4" t="s">
        <v>8134</v>
      </c>
      <c r="BD2969" s="5" t="s">
        <v>8135</v>
      </c>
      <c r="BE2969" s="5" t="s">
        <v>245</v>
      </c>
      <c r="BF2969" s="5" t="s">
        <v>1333</v>
      </c>
      <c r="BG2969" s="4" t="s">
        <v>8133</v>
      </c>
      <c r="BH2969" s="5" t="s">
        <v>1343</v>
      </c>
    </row>
    <row r="2970" spans="1:60" x14ac:dyDescent="0.25">
      <c r="A2970">
        <f t="shared" si="247"/>
        <v>193146</v>
      </c>
      <c r="B2970">
        <f t="shared" si="248"/>
        <v>3002393</v>
      </c>
      <c r="C2970" s="17" t="str">
        <f t="shared" si="245"/>
        <v>CC</v>
      </c>
      <c r="D2970" t="str">
        <f t="shared" si="246"/>
        <v>REGION GRAND SUD</v>
      </c>
      <c r="E2970" s="12" t="str">
        <f t="shared" si="249"/>
        <v>TERRAIN</v>
      </c>
      <c r="F2970" s="4" t="s">
        <v>157</v>
      </c>
      <c r="G2970" s="4" t="s">
        <v>9698</v>
      </c>
      <c r="H2970" s="5">
        <v>1</v>
      </c>
      <c r="I2970" s="5"/>
      <c r="J2970" s="5">
        <v>1</v>
      </c>
      <c r="K2970" s="5" t="s">
        <v>1325</v>
      </c>
      <c r="L2970" s="5" t="s">
        <v>51</v>
      </c>
      <c r="M2970" s="5" t="s">
        <v>158</v>
      </c>
      <c r="N2970" s="5"/>
      <c r="O2970" s="5"/>
      <c r="P2970" s="5"/>
      <c r="Q2970" s="5"/>
      <c r="R2970" s="5"/>
      <c r="S2970" s="5"/>
      <c r="T2970" s="5" t="s">
        <v>3</v>
      </c>
      <c r="U2970" s="6">
        <v>39904</v>
      </c>
      <c r="V2970" s="5" t="s">
        <v>1487</v>
      </c>
      <c r="W2970" s="4" t="s">
        <v>1329</v>
      </c>
      <c r="X2970" s="5" t="s">
        <v>5</v>
      </c>
      <c r="Y2970" s="5" t="s">
        <v>1348</v>
      </c>
      <c r="Z2970" s="5"/>
      <c r="AA2970" s="4" t="s">
        <v>9614</v>
      </c>
      <c r="AB2970" s="5"/>
      <c r="AC2970" s="5"/>
      <c r="AD2970" s="5">
        <v>5</v>
      </c>
      <c r="AE2970" s="5"/>
      <c r="AF2970" s="5">
        <v>23872</v>
      </c>
      <c r="AG2970" s="5">
        <v>59</v>
      </c>
      <c r="AH2970" s="5">
        <v>100</v>
      </c>
      <c r="AI2970" s="5" t="s">
        <v>1332</v>
      </c>
      <c r="AJ2970" s="5">
        <v>39904</v>
      </c>
      <c r="AK2970" s="5">
        <v>15</v>
      </c>
      <c r="AL2970" s="5">
        <v>39904</v>
      </c>
      <c r="AM2970" s="5" t="s">
        <v>1333</v>
      </c>
      <c r="AN2970" s="5">
        <v>13600</v>
      </c>
      <c r="AO2970" s="5" t="s">
        <v>10746</v>
      </c>
      <c r="AP2970" s="5" t="s">
        <v>1335</v>
      </c>
      <c r="AQ2970" s="4" t="s">
        <v>1336</v>
      </c>
      <c r="AR2970" s="5" t="s">
        <v>12476</v>
      </c>
      <c r="AS2970" s="4" t="s">
        <v>1473</v>
      </c>
      <c r="AT2970" s="5" t="s">
        <v>1474</v>
      </c>
      <c r="AU2970" s="5" t="s">
        <v>41</v>
      </c>
      <c r="AV2970" s="4" t="s">
        <v>1475</v>
      </c>
      <c r="AW2970" s="5" t="s">
        <v>58</v>
      </c>
      <c r="AX2970" s="5" t="s">
        <v>1819</v>
      </c>
      <c r="AY2970" s="5" t="s">
        <v>1820</v>
      </c>
      <c r="AZ2970" s="5" t="s">
        <v>11</v>
      </c>
      <c r="BA2970" s="4" t="s">
        <v>1821</v>
      </c>
      <c r="BB2970" s="5" t="s">
        <v>1822</v>
      </c>
      <c r="BC2970" s="5" t="s">
        <v>9698</v>
      </c>
      <c r="BD2970" s="5" t="s">
        <v>9699</v>
      </c>
      <c r="BE2970" s="5" t="s">
        <v>3</v>
      </c>
      <c r="BF2970" s="5" t="s">
        <v>1333</v>
      </c>
      <c r="BG2970" s="4" t="s">
        <v>9697</v>
      </c>
      <c r="BH2970" s="5" t="s">
        <v>1343</v>
      </c>
    </row>
    <row r="2971" spans="1:60" x14ac:dyDescent="0.25">
      <c r="A2971">
        <f t="shared" si="247"/>
        <v>306337</v>
      </c>
      <c r="B2971">
        <f t="shared" si="248"/>
        <v>7024204</v>
      </c>
      <c r="C2971" s="17" t="str">
        <f t="shared" si="245"/>
        <v>CC</v>
      </c>
      <c r="D2971" t="str">
        <f t="shared" si="246"/>
        <v>REGION GRAND SUD</v>
      </c>
      <c r="E2971" s="12" t="str">
        <f t="shared" si="249"/>
        <v>TERRAIN</v>
      </c>
      <c r="F2971" s="4" t="s">
        <v>10747</v>
      </c>
      <c r="G2971" s="4" t="s">
        <v>8110</v>
      </c>
      <c r="H2971" s="5">
        <v>1</v>
      </c>
      <c r="I2971" s="5"/>
      <c r="J2971" s="5">
        <v>1</v>
      </c>
      <c r="K2971" s="5" t="s">
        <v>1325</v>
      </c>
      <c r="L2971" s="5" t="s">
        <v>348</v>
      </c>
      <c r="M2971" s="5" t="s">
        <v>10748</v>
      </c>
      <c r="N2971" s="5"/>
      <c r="O2971" s="5"/>
      <c r="P2971" s="5"/>
      <c r="Q2971" s="5"/>
      <c r="R2971" s="5"/>
      <c r="S2971" s="5"/>
      <c r="T2971" s="5" t="s">
        <v>245</v>
      </c>
      <c r="U2971" s="6">
        <v>45536</v>
      </c>
      <c r="V2971" s="5" t="s">
        <v>1328</v>
      </c>
      <c r="W2971" s="4" t="s">
        <v>1329</v>
      </c>
      <c r="X2971" s="5" t="s">
        <v>18</v>
      </c>
      <c r="Y2971" s="5"/>
      <c r="Z2971" s="5"/>
      <c r="AA2971" s="4" t="s">
        <v>5283</v>
      </c>
      <c r="AB2971" s="5"/>
      <c r="AC2971" s="5"/>
      <c r="AD2971" s="5" t="s">
        <v>1331</v>
      </c>
      <c r="AE2971" s="5"/>
      <c r="AF2971" s="5">
        <v>36438</v>
      </c>
      <c r="AG2971" s="5">
        <v>25</v>
      </c>
      <c r="AH2971" s="5">
        <v>100</v>
      </c>
      <c r="AI2971" s="5" t="s">
        <v>1332</v>
      </c>
      <c r="AJ2971" s="5">
        <v>45536</v>
      </c>
      <c r="AK2971" s="5">
        <v>0</v>
      </c>
      <c r="AL2971" s="5">
        <v>45536</v>
      </c>
      <c r="AM2971" s="5" t="s">
        <v>1333</v>
      </c>
      <c r="AN2971" s="5">
        <v>26240</v>
      </c>
      <c r="AO2971" s="5" t="s">
        <v>10749</v>
      </c>
      <c r="AP2971" s="5" t="s">
        <v>1335</v>
      </c>
      <c r="AQ2971" s="4" t="s">
        <v>1336</v>
      </c>
      <c r="AR2971" s="5" t="s">
        <v>12476</v>
      </c>
      <c r="AS2971" s="5" t="s">
        <v>1403</v>
      </c>
      <c r="AT2971" s="5" t="s">
        <v>1404</v>
      </c>
      <c r="AU2971" s="5" t="s">
        <v>41</v>
      </c>
      <c r="AV2971" s="4" t="s">
        <v>1405</v>
      </c>
      <c r="AW2971" s="5" t="s">
        <v>61</v>
      </c>
      <c r="AX2971" s="5" t="s">
        <v>1618</v>
      </c>
      <c r="AY2971" s="5" t="s">
        <v>1619</v>
      </c>
      <c r="AZ2971" s="5" t="s">
        <v>11</v>
      </c>
      <c r="BA2971" s="4" t="s">
        <v>1620</v>
      </c>
      <c r="BB2971" s="5" t="s">
        <v>1621</v>
      </c>
      <c r="BC2971" s="4" t="s">
        <v>8110</v>
      </c>
      <c r="BD2971" s="5" t="s">
        <v>8111</v>
      </c>
      <c r="BE2971" s="5" t="s">
        <v>245</v>
      </c>
      <c r="BF2971" s="5" t="s">
        <v>1333</v>
      </c>
      <c r="BG2971" s="4" t="s">
        <v>8109</v>
      </c>
      <c r="BH2971" s="5" t="s">
        <v>1343</v>
      </c>
    </row>
    <row r="2972" spans="1:60" x14ac:dyDescent="0.25">
      <c r="A2972">
        <f t="shared" si="247"/>
        <v>305089</v>
      </c>
      <c r="B2972">
        <f t="shared" si="248"/>
        <v>7019507</v>
      </c>
      <c r="C2972" s="17" t="str">
        <f t="shared" si="245"/>
        <v>CC</v>
      </c>
      <c r="D2972" t="str">
        <f t="shared" si="246"/>
        <v>REGION CENTRE EST</v>
      </c>
      <c r="E2972" s="12" t="str">
        <f t="shared" si="249"/>
        <v>TERRAIN</v>
      </c>
      <c r="F2972" s="4" t="s">
        <v>412</v>
      </c>
      <c r="G2972" s="4" t="s">
        <v>8527</v>
      </c>
      <c r="H2972" s="5">
        <v>1</v>
      </c>
      <c r="I2972" s="5"/>
      <c r="J2972" s="5">
        <v>2</v>
      </c>
      <c r="K2972" s="5" t="s">
        <v>1345</v>
      </c>
      <c r="L2972" s="5" t="s">
        <v>414</v>
      </c>
      <c r="M2972" s="5" t="s">
        <v>413</v>
      </c>
      <c r="N2972" s="5"/>
      <c r="O2972" s="5"/>
      <c r="P2972" s="5"/>
      <c r="Q2972" s="5"/>
      <c r="R2972" s="5"/>
      <c r="S2972" s="5"/>
      <c r="T2972" s="5" t="s">
        <v>25</v>
      </c>
      <c r="U2972" s="6">
        <v>44531</v>
      </c>
      <c r="V2972" s="5" t="s">
        <v>1363</v>
      </c>
      <c r="W2972" s="4" t="s">
        <v>1329</v>
      </c>
      <c r="X2972" s="5" t="s">
        <v>18</v>
      </c>
      <c r="Y2972" s="5"/>
      <c r="Z2972" s="5"/>
      <c r="AA2972" s="4" t="s">
        <v>3854</v>
      </c>
      <c r="AB2972" s="5"/>
      <c r="AC2972" s="5"/>
      <c r="AD2972" s="5" t="s">
        <v>1331</v>
      </c>
      <c r="AE2972" s="5"/>
      <c r="AF2972" s="5">
        <v>31440</v>
      </c>
      <c r="AG2972" s="5">
        <v>38</v>
      </c>
      <c r="AH2972" s="5">
        <v>100</v>
      </c>
      <c r="AI2972" s="5" t="s">
        <v>1332</v>
      </c>
      <c r="AJ2972" s="5">
        <v>44348</v>
      </c>
      <c r="AK2972" s="5">
        <v>3</v>
      </c>
      <c r="AL2972" s="5">
        <v>44348</v>
      </c>
      <c r="AM2972" s="5" t="s">
        <v>1333</v>
      </c>
      <c r="AN2972" s="5">
        <v>51100</v>
      </c>
      <c r="AO2972" s="5" t="s">
        <v>4277</v>
      </c>
      <c r="AP2972" s="5" t="s">
        <v>1536</v>
      </c>
      <c r="AQ2972" s="4" t="s">
        <v>12479</v>
      </c>
      <c r="AR2972" s="5" t="s">
        <v>12480</v>
      </c>
      <c r="AS2972" s="4" t="s">
        <v>1906</v>
      </c>
      <c r="AT2972" s="5" t="s">
        <v>1909</v>
      </c>
      <c r="AU2972" s="5" t="s">
        <v>41</v>
      </c>
      <c r="AV2972" s="4" t="s">
        <v>1910</v>
      </c>
      <c r="AW2972" s="5" t="s">
        <v>48</v>
      </c>
      <c r="AX2972" s="5" t="s">
        <v>4445</v>
      </c>
      <c r="AY2972" s="5" t="s">
        <v>4446</v>
      </c>
      <c r="AZ2972" s="5" t="s">
        <v>11</v>
      </c>
      <c r="BA2972" s="4" t="s">
        <v>4447</v>
      </c>
      <c r="BB2972" s="5" t="s">
        <v>4448</v>
      </c>
      <c r="BC2972" s="4" t="s">
        <v>8527</v>
      </c>
      <c r="BD2972" s="5" t="s">
        <v>8528</v>
      </c>
      <c r="BE2972" s="5" t="s">
        <v>25</v>
      </c>
      <c r="BF2972" s="5" t="s">
        <v>1333</v>
      </c>
      <c r="BG2972" s="4" t="s">
        <v>8526</v>
      </c>
      <c r="BH2972" s="5" t="s">
        <v>1343</v>
      </c>
    </row>
    <row r="2973" spans="1:60" x14ac:dyDescent="0.25">
      <c r="A2973">
        <f t="shared" si="247"/>
        <v>302571</v>
      </c>
      <c r="B2973">
        <f t="shared" si="248"/>
        <v>3101455</v>
      </c>
      <c r="C2973" s="17" t="str">
        <f t="shared" si="245"/>
        <v>CC</v>
      </c>
      <c r="D2973" t="str">
        <f t="shared" si="246"/>
        <v>REGION GRAND SUD</v>
      </c>
      <c r="E2973" s="12" t="str">
        <f t="shared" si="249"/>
        <v>TERRAIN</v>
      </c>
      <c r="F2973" s="4" t="s">
        <v>274</v>
      </c>
      <c r="G2973" s="4" t="s">
        <v>9766</v>
      </c>
      <c r="H2973" s="5">
        <v>1</v>
      </c>
      <c r="I2973" s="5"/>
      <c r="J2973" s="5">
        <v>2</v>
      </c>
      <c r="K2973" s="5" t="s">
        <v>1345</v>
      </c>
      <c r="L2973" s="5" t="s">
        <v>276</v>
      </c>
      <c r="M2973" s="5" t="s">
        <v>275</v>
      </c>
      <c r="N2973" s="5" t="s">
        <v>245</v>
      </c>
      <c r="O2973" s="5">
        <v>42186</v>
      </c>
      <c r="P2973" s="5"/>
      <c r="Q2973" s="5" t="s">
        <v>1346</v>
      </c>
      <c r="R2973" s="5">
        <v>5</v>
      </c>
      <c r="S2973" s="5" t="s">
        <v>18</v>
      </c>
      <c r="T2973" s="5" t="s">
        <v>25</v>
      </c>
      <c r="U2973" s="6">
        <v>42217</v>
      </c>
      <c r="V2973" s="5" t="s">
        <v>1363</v>
      </c>
      <c r="W2973" s="4" t="s">
        <v>1329</v>
      </c>
      <c r="X2973" s="5" t="s">
        <v>18</v>
      </c>
      <c r="Y2973" s="5"/>
      <c r="Z2973" s="5"/>
      <c r="AA2973" s="4" t="s">
        <v>6087</v>
      </c>
      <c r="AB2973" s="5" t="s">
        <v>1331</v>
      </c>
      <c r="AC2973" s="5"/>
      <c r="AD2973" s="5" t="s">
        <v>1331</v>
      </c>
      <c r="AE2973" s="5"/>
      <c r="AF2973" s="5">
        <v>28939</v>
      </c>
      <c r="AG2973" s="5">
        <v>45</v>
      </c>
      <c r="AH2973" s="5">
        <v>100</v>
      </c>
      <c r="AI2973" s="5" t="s">
        <v>1332</v>
      </c>
      <c r="AJ2973" s="5">
        <v>42217</v>
      </c>
      <c r="AK2973" s="5">
        <v>9</v>
      </c>
      <c r="AL2973" s="5">
        <v>42217</v>
      </c>
      <c r="AM2973" s="5" t="s">
        <v>1333</v>
      </c>
      <c r="AN2973" s="5">
        <v>13004</v>
      </c>
      <c r="AO2973" s="5" t="s">
        <v>1922</v>
      </c>
      <c r="AP2973" s="5" t="s">
        <v>1335</v>
      </c>
      <c r="AQ2973" s="4" t="s">
        <v>1336</v>
      </c>
      <c r="AR2973" s="5" t="s">
        <v>12476</v>
      </c>
      <c r="AS2973" s="5" t="s">
        <v>1427</v>
      </c>
      <c r="AT2973" s="5" t="s">
        <v>1428</v>
      </c>
      <c r="AU2973" s="5" t="s">
        <v>41</v>
      </c>
      <c r="AV2973" s="4" t="s">
        <v>1429</v>
      </c>
      <c r="AW2973" s="5" t="s">
        <v>129</v>
      </c>
      <c r="AX2973" s="5"/>
      <c r="AY2973" s="5"/>
      <c r="AZ2973" s="5"/>
      <c r="BA2973" s="4" t="s">
        <v>1768</v>
      </c>
      <c r="BB2973" s="5" t="s">
        <v>1769</v>
      </c>
      <c r="BC2973" s="5" t="s">
        <v>9766</v>
      </c>
      <c r="BD2973" s="5" t="s">
        <v>9767</v>
      </c>
      <c r="BE2973" s="5" t="s">
        <v>25</v>
      </c>
      <c r="BF2973" s="5" t="s">
        <v>1333</v>
      </c>
      <c r="BG2973" s="4" t="s">
        <v>9765</v>
      </c>
      <c r="BH2973" s="5" t="s">
        <v>1343</v>
      </c>
    </row>
    <row r="2974" spans="1:60" x14ac:dyDescent="0.25">
      <c r="A2974">
        <f t="shared" si="247"/>
        <v>305899</v>
      </c>
      <c r="B2974">
        <f t="shared" si="248"/>
        <v>7023406</v>
      </c>
      <c r="C2974" s="17" t="str">
        <f t="shared" si="245"/>
        <v>CC</v>
      </c>
      <c r="D2974" t="str">
        <f t="shared" si="246"/>
        <v>REGION CENTRE EST</v>
      </c>
      <c r="E2974" s="12" t="str">
        <f t="shared" si="249"/>
        <v>TERRAIN</v>
      </c>
      <c r="F2974" s="4" t="s">
        <v>10750</v>
      </c>
      <c r="G2974" s="4" t="s">
        <v>10398</v>
      </c>
      <c r="H2974" s="5">
        <v>1</v>
      </c>
      <c r="I2974" s="5"/>
      <c r="J2974" s="5">
        <v>1</v>
      </c>
      <c r="K2974" s="5" t="s">
        <v>1325</v>
      </c>
      <c r="L2974" s="5" t="s">
        <v>156</v>
      </c>
      <c r="M2974" s="5" t="s">
        <v>10751</v>
      </c>
      <c r="N2974" s="5"/>
      <c r="O2974" s="5"/>
      <c r="P2974" s="5"/>
      <c r="Q2974" s="5"/>
      <c r="R2974" s="5"/>
      <c r="S2974" s="5"/>
      <c r="T2974" s="5" t="s">
        <v>25</v>
      </c>
      <c r="U2974" s="6">
        <v>45444</v>
      </c>
      <c r="V2974" s="5" t="s">
        <v>1363</v>
      </c>
      <c r="W2974" s="4" t="s">
        <v>1329</v>
      </c>
      <c r="X2974" s="5" t="s">
        <v>18</v>
      </c>
      <c r="Y2974" s="5"/>
      <c r="Z2974" s="5"/>
      <c r="AA2974" s="4" t="s">
        <v>1616</v>
      </c>
      <c r="AB2974" s="5"/>
      <c r="AC2974" s="5"/>
      <c r="AD2974" s="5" t="s">
        <v>1331</v>
      </c>
      <c r="AE2974" s="5"/>
      <c r="AF2974" s="5">
        <v>29976</v>
      </c>
      <c r="AG2974" s="5">
        <v>42</v>
      </c>
      <c r="AH2974" s="5">
        <v>100</v>
      </c>
      <c r="AI2974" s="5" t="s">
        <v>1332</v>
      </c>
      <c r="AJ2974" s="5">
        <v>45323</v>
      </c>
      <c r="AK2974" s="5">
        <v>0</v>
      </c>
      <c r="AL2974" s="5">
        <v>45323</v>
      </c>
      <c r="AM2974" s="5" t="s">
        <v>1333</v>
      </c>
      <c r="AN2974" s="5">
        <v>51240</v>
      </c>
      <c r="AO2974" s="5" t="s">
        <v>10752</v>
      </c>
      <c r="AP2974" s="5" t="s">
        <v>1536</v>
      </c>
      <c r="AQ2974" s="4" t="s">
        <v>12479</v>
      </c>
      <c r="AR2974" s="5" t="s">
        <v>12480</v>
      </c>
      <c r="AS2974" s="4" t="s">
        <v>1906</v>
      </c>
      <c r="AT2974" s="5" t="s">
        <v>1909</v>
      </c>
      <c r="AU2974" s="5" t="s">
        <v>41</v>
      </c>
      <c r="AV2974" s="4" t="s">
        <v>1910</v>
      </c>
      <c r="AW2974" s="5" t="s">
        <v>48</v>
      </c>
      <c r="AX2974" s="5" t="s">
        <v>2634</v>
      </c>
      <c r="AY2974" s="5" t="s">
        <v>2635</v>
      </c>
      <c r="AZ2974" s="5" t="s">
        <v>11</v>
      </c>
      <c r="BA2974" s="4" t="s">
        <v>2636</v>
      </c>
      <c r="BB2974" s="5" t="s">
        <v>2637</v>
      </c>
      <c r="BC2974" s="5" t="s">
        <v>10398</v>
      </c>
      <c r="BD2974" s="5" t="s">
        <v>10399</v>
      </c>
      <c r="BE2974" s="5" t="s">
        <v>25</v>
      </c>
      <c r="BF2974" s="5" t="s">
        <v>1333</v>
      </c>
      <c r="BG2974" s="4" t="s">
        <v>10397</v>
      </c>
      <c r="BH2974" s="5" t="s">
        <v>1343</v>
      </c>
    </row>
    <row r="2975" spans="1:60" x14ac:dyDescent="0.25">
      <c r="A2975">
        <f t="shared" si="247"/>
        <v>305328</v>
      </c>
      <c r="B2975">
        <f t="shared" si="248"/>
        <v>7021010</v>
      </c>
      <c r="C2975" s="17" t="str">
        <f t="shared" si="245"/>
        <v>CC</v>
      </c>
      <c r="D2975" t="str">
        <f t="shared" si="246"/>
        <v>REGION CENTRE EST</v>
      </c>
      <c r="E2975" s="12" t="str">
        <f t="shared" si="249"/>
        <v>TERRAIN</v>
      </c>
      <c r="F2975" s="4" t="s">
        <v>936</v>
      </c>
      <c r="G2975" s="4" t="s">
        <v>8871</v>
      </c>
      <c r="H2975" s="5">
        <v>1</v>
      </c>
      <c r="I2975" s="5"/>
      <c r="J2975" s="5">
        <v>1</v>
      </c>
      <c r="K2975" s="5" t="s">
        <v>1325</v>
      </c>
      <c r="L2975" s="5" t="s">
        <v>339</v>
      </c>
      <c r="M2975" s="5" t="s">
        <v>937</v>
      </c>
      <c r="N2975" s="5"/>
      <c r="O2975" s="5"/>
      <c r="P2975" s="5"/>
      <c r="Q2975" s="5"/>
      <c r="R2975" s="5"/>
      <c r="S2975" s="5"/>
      <c r="T2975" s="5" t="s">
        <v>260</v>
      </c>
      <c r="U2975" s="6">
        <v>45566</v>
      </c>
      <c r="V2975" s="5" t="s">
        <v>1347</v>
      </c>
      <c r="W2975" s="4" t="s">
        <v>1329</v>
      </c>
      <c r="X2975" s="5" t="s">
        <v>18</v>
      </c>
      <c r="Y2975" s="5" t="s">
        <v>1348</v>
      </c>
      <c r="Z2975" s="5"/>
      <c r="AA2975" s="4" t="s">
        <v>2408</v>
      </c>
      <c r="AB2975" s="5"/>
      <c r="AC2975" s="5"/>
      <c r="AD2975" s="5" t="s">
        <v>1331</v>
      </c>
      <c r="AE2975" s="5"/>
      <c r="AF2975" s="5">
        <v>28093</v>
      </c>
      <c r="AG2975" s="5">
        <v>48</v>
      </c>
      <c r="AH2975" s="5">
        <v>100</v>
      </c>
      <c r="AI2975" s="5" t="s">
        <v>1332</v>
      </c>
      <c r="AJ2975" s="5">
        <v>44713</v>
      </c>
      <c r="AK2975" s="5">
        <v>2</v>
      </c>
      <c r="AL2975" s="5">
        <v>44713</v>
      </c>
      <c r="AM2975" s="5" t="s">
        <v>1333</v>
      </c>
      <c r="AN2975" s="5">
        <v>68780</v>
      </c>
      <c r="AO2975" s="5" t="s">
        <v>10753</v>
      </c>
      <c r="AP2975" s="5" t="s">
        <v>1536</v>
      </c>
      <c r="AQ2975" s="4" t="s">
        <v>12479</v>
      </c>
      <c r="AR2975" s="5" t="s">
        <v>12480</v>
      </c>
      <c r="AS2975" s="4" t="s">
        <v>1564</v>
      </c>
      <c r="AT2975" s="5" t="s">
        <v>1565</v>
      </c>
      <c r="AU2975" s="5" t="s">
        <v>41</v>
      </c>
      <c r="AV2975" s="4" t="s">
        <v>1566</v>
      </c>
      <c r="AW2975" s="5" t="s">
        <v>68</v>
      </c>
      <c r="AX2975" s="5" t="s">
        <v>4164</v>
      </c>
      <c r="AY2975" s="5" t="s">
        <v>4165</v>
      </c>
      <c r="AZ2975" s="5" t="s">
        <v>11</v>
      </c>
      <c r="BA2975" s="4" t="s">
        <v>4166</v>
      </c>
      <c r="BB2975" s="5" t="s">
        <v>4167</v>
      </c>
      <c r="BC2975" s="4" t="s">
        <v>8871</v>
      </c>
      <c r="BD2975" s="5" t="s">
        <v>8872</v>
      </c>
      <c r="BE2975" s="5" t="s">
        <v>260</v>
      </c>
      <c r="BF2975" s="5" t="s">
        <v>1333</v>
      </c>
      <c r="BG2975" s="4" t="s">
        <v>8870</v>
      </c>
      <c r="BH2975" s="5" t="s">
        <v>1343</v>
      </c>
    </row>
    <row r="2976" spans="1:60" x14ac:dyDescent="0.25">
      <c r="A2976">
        <f t="shared" si="247"/>
        <v>305636</v>
      </c>
      <c r="B2976">
        <f t="shared" si="248"/>
        <v>7022757</v>
      </c>
      <c r="C2976" s="17" t="str">
        <f t="shared" ref="C2976:C3039" si="250">IF(LEFT(T2976,4)="ASSI","ASSISTANTE",IF(T2976="013 RR","RR",IF(T2976="100 IMD","IMD",IF(T2976="105 IMD","IMD",IF(T2976="200 IMP","IMP",IF(T2976="310 CMA","IMP","CC"))))))</f>
        <v>CC</v>
      </c>
      <c r="D2976" t="str">
        <f t="shared" si="246"/>
        <v>REGION GRAND SUD</v>
      </c>
      <c r="E2976" s="12" t="str">
        <f t="shared" si="249"/>
        <v>TERRAIN</v>
      </c>
      <c r="F2976" s="4" t="s">
        <v>10754</v>
      </c>
      <c r="G2976" s="4" t="s">
        <v>8121</v>
      </c>
      <c r="H2976" s="5">
        <v>1</v>
      </c>
      <c r="I2976" s="5"/>
      <c r="J2976" s="5">
        <v>1</v>
      </c>
      <c r="K2976" s="5" t="s">
        <v>1325</v>
      </c>
      <c r="L2976" s="5" t="s">
        <v>3211</v>
      </c>
      <c r="M2976" s="5" t="s">
        <v>10755</v>
      </c>
      <c r="N2976" s="5"/>
      <c r="O2976" s="5"/>
      <c r="P2976" s="5"/>
      <c r="Q2976" s="5"/>
      <c r="R2976" s="5"/>
      <c r="S2976" s="5"/>
      <c r="T2976" s="5" t="s">
        <v>25</v>
      </c>
      <c r="U2976" s="6">
        <v>45323</v>
      </c>
      <c r="V2976" s="5" t="s">
        <v>1363</v>
      </c>
      <c r="W2976" s="4" t="s">
        <v>1329</v>
      </c>
      <c r="X2976" s="5" t="s">
        <v>18</v>
      </c>
      <c r="Y2976" s="5"/>
      <c r="Z2976" s="5"/>
      <c r="AA2976" s="4" t="s">
        <v>3831</v>
      </c>
      <c r="AB2976" s="5"/>
      <c r="AC2976" s="5"/>
      <c r="AD2976" s="5" t="s">
        <v>1331</v>
      </c>
      <c r="AE2976" s="5"/>
      <c r="AF2976" s="5">
        <v>35267</v>
      </c>
      <c r="AG2976" s="5">
        <v>28</v>
      </c>
      <c r="AH2976" s="5">
        <v>100</v>
      </c>
      <c r="AI2976" s="5" t="s">
        <v>1332</v>
      </c>
      <c r="AJ2976" s="5">
        <v>45139</v>
      </c>
      <c r="AK2976" s="5">
        <v>1</v>
      </c>
      <c r="AL2976" s="5">
        <v>45139</v>
      </c>
      <c r="AM2976" s="5" t="s">
        <v>1333</v>
      </c>
      <c r="AN2976" s="5">
        <v>30300</v>
      </c>
      <c r="AO2976" s="5" t="s">
        <v>7249</v>
      </c>
      <c r="AP2976" s="5" t="s">
        <v>1335</v>
      </c>
      <c r="AQ2976" s="4" t="s">
        <v>1336</v>
      </c>
      <c r="AR2976" s="5" t="s">
        <v>12476</v>
      </c>
      <c r="AS2976" s="4" t="s">
        <v>1403</v>
      </c>
      <c r="AT2976" s="5" t="s">
        <v>1404</v>
      </c>
      <c r="AU2976" s="5" t="s">
        <v>41</v>
      </c>
      <c r="AV2976" s="4" t="s">
        <v>1405</v>
      </c>
      <c r="AW2976" s="5" t="s">
        <v>61</v>
      </c>
      <c r="AX2976" s="5" t="s">
        <v>2047</v>
      </c>
      <c r="AY2976" s="5" t="s">
        <v>2048</v>
      </c>
      <c r="AZ2976" s="5" t="s">
        <v>11</v>
      </c>
      <c r="BA2976" s="4" t="s">
        <v>2049</v>
      </c>
      <c r="BB2976" s="5" t="s">
        <v>2050</v>
      </c>
      <c r="BC2976" s="5" t="s">
        <v>8121</v>
      </c>
      <c r="BD2976" s="5" t="s">
        <v>8122</v>
      </c>
      <c r="BE2976" s="5" t="s">
        <v>25</v>
      </c>
      <c r="BF2976" s="5" t="s">
        <v>1333</v>
      </c>
      <c r="BG2976" s="4" t="s">
        <v>8120</v>
      </c>
      <c r="BH2976" s="5" t="s">
        <v>1343</v>
      </c>
    </row>
    <row r="2977" spans="1:60" x14ac:dyDescent="0.25">
      <c r="A2977">
        <f t="shared" si="247"/>
        <v>302825</v>
      </c>
      <c r="B2977">
        <f t="shared" si="248"/>
        <v>3101564</v>
      </c>
      <c r="C2977" s="17" t="str">
        <f t="shared" si="250"/>
        <v>CC</v>
      </c>
      <c r="D2977" t="str">
        <f t="shared" si="246"/>
        <v>REGION GRAND SUD</v>
      </c>
      <c r="E2977" s="12" t="str">
        <f t="shared" si="249"/>
        <v>TERRAIN</v>
      </c>
      <c r="F2977" s="4" t="s">
        <v>283</v>
      </c>
      <c r="G2977" s="4" t="s">
        <v>9930</v>
      </c>
      <c r="H2977" s="5">
        <v>1</v>
      </c>
      <c r="I2977" s="5"/>
      <c r="J2977" s="5">
        <v>2</v>
      </c>
      <c r="K2977" s="5" t="s">
        <v>1345</v>
      </c>
      <c r="L2977" s="5" t="s">
        <v>285</v>
      </c>
      <c r="M2977" s="5" t="s">
        <v>284</v>
      </c>
      <c r="N2977" s="5" t="s">
        <v>245</v>
      </c>
      <c r="O2977" s="5">
        <v>42309</v>
      </c>
      <c r="P2977" s="5"/>
      <c r="Q2977" s="5" t="s">
        <v>1346</v>
      </c>
      <c r="R2977" s="5">
        <v>5</v>
      </c>
      <c r="S2977" s="5" t="s">
        <v>18</v>
      </c>
      <c r="T2977" s="5" t="s">
        <v>25</v>
      </c>
      <c r="U2977" s="6">
        <v>42339</v>
      </c>
      <c r="V2977" s="5" t="s">
        <v>1363</v>
      </c>
      <c r="W2977" s="4" t="s">
        <v>1329</v>
      </c>
      <c r="X2977" s="5" t="s">
        <v>18</v>
      </c>
      <c r="Y2977" s="5"/>
      <c r="Z2977" s="5"/>
      <c r="AA2977" s="4" t="s">
        <v>7493</v>
      </c>
      <c r="AB2977" s="5" t="s">
        <v>1331</v>
      </c>
      <c r="AC2977" s="5"/>
      <c r="AD2977" s="5" t="s">
        <v>1331</v>
      </c>
      <c r="AE2977" s="5"/>
      <c r="AF2977" s="5">
        <v>25979</v>
      </c>
      <c r="AG2977" s="5">
        <v>53</v>
      </c>
      <c r="AH2977" s="5">
        <v>100</v>
      </c>
      <c r="AI2977" s="5" t="s">
        <v>1332</v>
      </c>
      <c r="AJ2977" s="5">
        <v>42339</v>
      </c>
      <c r="AK2977" s="5">
        <v>9</v>
      </c>
      <c r="AL2977" s="5">
        <v>42339</v>
      </c>
      <c r="AM2977" s="5" t="s">
        <v>1333</v>
      </c>
      <c r="AN2977" s="5">
        <v>1250</v>
      </c>
      <c r="AO2977" s="5" t="s">
        <v>10756</v>
      </c>
      <c r="AP2977" s="5" t="s">
        <v>1335</v>
      </c>
      <c r="AQ2977" s="4" t="s">
        <v>1336</v>
      </c>
      <c r="AR2977" s="5" t="s">
        <v>12476</v>
      </c>
      <c r="AS2977" s="4" t="s">
        <v>1440</v>
      </c>
      <c r="AT2977" s="5" t="s">
        <v>1441</v>
      </c>
      <c r="AU2977" s="5" t="s">
        <v>41</v>
      </c>
      <c r="AV2977" s="4" t="s">
        <v>1537</v>
      </c>
      <c r="AW2977" s="5" t="s">
        <v>31</v>
      </c>
      <c r="AX2977" s="5" t="s">
        <v>3505</v>
      </c>
      <c r="AY2977" s="5" t="s">
        <v>3506</v>
      </c>
      <c r="AZ2977" s="5" t="s">
        <v>11</v>
      </c>
      <c r="BA2977" s="4" t="s">
        <v>3507</v>
      </c>
      <c r="BB2977" s="5" t="s">
        <v>3508</v>
      </c>
      <c r="BC2977" s="4" t="s">
        <v>9930</v>
      </c>
      <c r="BD2977" s="5" t="s">
        <v>9931</v>
      </c>
      <c r="BE2977" s="5" t="s">
        <v>25</v>
      </c>
      <c r="BF2977" s="5" t="s">
        <v>1333</v>
      </c>
      <c r="BG2977" s="4" t="s">
        <v>9929</v>
      </c>
      <c r="BH2977" s="5" t="s">
        <v>1343</v>
      </c>
    </row>
    <row r="2978" spans="1:60" x14ac:dyDescent="0.25">
      <c r="A2978">
        <f t="shared" si="247"/>
        <v>301072</v>
      </c>
      <c r="B2978">
        <f t="shared" si="248"/>
        <v>6004606</v>
      </c>
      <c r="C2978" t="str">
        <f t="shared" si="250"/>
        <v>ASSISTANTE</v>
      </c>
      <c r="D2978" t="str">
        <f t="shared" si="246"/>
        <v>POLE PILOTAGE DU RESEAU COMMERCIAL</v>
      </c>
      <c r="E2978" s="12" t="str">
        <f t="shared" si="249"/>
        <v>TERRAIN</v>
      </c>
      <c r="F2978" s="4" t="s">
        <v>10757</v>
      </c>
      <c r="G2978" s="4" t="s">
        <v>10758</v>
      </c>
      <c r="H2978" s="5">
        <v>1</v>
      </c>
      <c r="I2978" s="5"/>
      <c r="J2978" s="5">
        <v>2</v>
      </c>
      <c r="K2978" s="5" t="s">
        <v>1345</v>
      </c>
      <c r="L2978" s="5" t="s">
        <v>10759</v>
      </c>
      <c r="M2978" s="5" t="s">
        <v>10760</v>
      </c>
      <c r="N2978" s="5"/>
      <c r="O2978" s="5"/>
      <c r="P2978" s="5"/>
      <c r="Q2978" s="5"/>
      <c r="R2978" s="5"/>
      <c r="S2978" s="5"/>
      <c r="T2978" s="5" t="s">
        <v>1469</v>
      </c>
      <c r="U2978" s="6">
        <v>33247</v>
      </c>
      <c r="V2978" s="5" t="s">
        <v>1470</v>
      </c>
      <c r="W2978" s="4" t="s">
        <v>1606</v>
      </c>
      <c r="X2978" s="5" t="s">
        <v>1471</v>
      </c>
      <c r="Y2978" s="5"/>
      <c r="Z2978" s="5"/>
      <c r="AA2978" s="4"/>
      <c r="AB2978" s="5"/>
      <c r="AC2978" s="5"/>
      <c r="AD2978" s="5">
        <v>4</v>
      </c>
      <c r="AE2978" s="5"/>
      <c r="AF2978" s="5">
        <v>23565</v>
      </c>
      <c r="AG2978" s="5">
        <v>60</v>
      </c>
      <c r="AH2978" s="5">
        <v>100</v>
      </c>
      <c r="AI2978" s="5" t="s">
        <v>1332</v>
      </c>
      <c r="AJ2978" s="5">
        <v>30750</v>
      </c>
      <c r="AK2978" s="5">
        <v>40</v>
      </c>
      <c r="AL2978" s="5">
        <v>30750</v>
      </c>
      <c r="AM2978" s="5"/>
      <c r="AN2978" s="5">
        <v>78180</v>
      </c>
      <c r="AO2978" s="5" t="s">
        <v>10761</v>
      </c>
      <c r="AP2978" s="5"/>
      <c r="AQ2978" s="4" t="s">
        <v>1395</v>
      </c>
      <c r="AR2978" s="5" t="s">
        <v>188</v>
      </c>
      <c r="AS2978" s="4"/>
      <c r="AT2978" s="5"/>
      <c r="AU2978" s="5"/>
      <c r="AV2978" s="4" t="s">
        <v>1757</v>
      </c>
      <c r="AW2978" s="5" t="s">
        <v>1758</v>
      </c>
      <c r="AX2978" s="5"/>
      <c r="AY2978" s="5"/>
      <c r="AZ2978" s="5"/>
      <c r="BA2978" s="4" t="s">
        <v>1761</v>
      </c>
      <c r="BB2978" s="5" t="s">
        <v>1762</v>
      </c>
      <c r="BC2978" s="4"/>
      <c r="BD2978" s="5"/>
      <c r="BE2978" s="5"/>
      <c r="BF2978" s="5"/>
      <c r="BG2978" s="4"/>
      <c r="BH2978" s="5"/>
    </row>
    <row r="2979" spans="1:60" x14ac:dyDescent="0.25">
      <c r="A2979">
        <f t="shared" si="247"/>
        <v>306092</v>
      </c>
      <c r="B2979">
        <f t="shared" si="248"/>
        <v>7023821</v>
      </c>
      <c r="C2979" s="17" t="str">
        <f t="shared" si="250"/>
        <v>CC</v>
      </c>
      <c r="D2979" t="str">
        <f t="shared" si="246"/>
        <v>REGION GRAND SUD</v>
      </c>
      <c r="E2979" s="12" t="str">
        <f t="shared" si="249"/>
        <v>TERRAIN</v>
      </c>
      <c r="F2979" s="4" t="s">
        <v>10762</v>
      </c>
      <c r="G2979" s="4" t="s">
        <v>9431</v>
      </c>
      <c r="H2979" s="5">
        <v>1</v>
      </c>
      <c r="I2979" s="5"/>
      <c r="J2979" s="5">
        <v>1</v>
      </c>
      <c r="K2979" s="5" t="s">
        <v>1325</v>
      </c>
      <c r="L2979" s="5" t="s">
        <v>1224</v>
      </c>
      <c r="M2979" s="5" t="s">
        <v>10763</v>
      </c>
      <c r="N2979" s="5"/>
      <c r="O2979" s="5"/>
      <c r="P2979" s="5"/>
      <c r="Q2979" s="5"/>
      <c r="R2979" s="5"/>
      <c r="S2979" s="5"/>
      <c r="T2979" s="5" t="s">
        <v>25</v>
      </c>
      <c r="U2979" s="6">
        <v>45566</v>
      </c>
      <c r="V2979" s="5" t="s">
        <v>1363</v>
      </c>
      <c r="W2979" s="4" t="s">
        <v>1329</v>
      </c>
      <c r="X2979" s="5" t="s">
        <v>18</v>
      </c>
      <c r="Y2979" s="5"/>
      <c r="Z2979" s="5"/>
      <c r="AA2979" s="4" t="s">
        <v>9430</v>
      </c>
      <c r="AB2979" s="5"/>
      <c r="AC2979" s="5"/>
      <c r="AD2979" s="5" t="s">
        <v>1331</v>
      </c>
      <c r="AE2979" s="5"/>
      <c r="AF2979" s="5">
        <v>30733</v>
      </c>
      <c r="AG2979" s="5">
        <v>40</v>
      </c>
      <c r="AH2979" s="5">
        <v>100</v>
      </c>
      <c r="AI2979" s="5" t="s">
        <v>1332</v>
      </c>
      <c r="AJ2979" s="5">
        <v>45444</v>
      </c>
      <c r="AK2979" s="5">
        <v>0</v>
      </c>
      <c r="AL2979" s="5">
        <v>45444</v>
      </c>
      <c r="AM2979" s="5" t="s">
        <v>1333</v>
      </c>
      <c r="AN2979" s="5">
        <v>6000</v>
      </c>
      <c r="AO2979" s="5" t="s">
        <v>2100</v>
      </c>
      <c r="AP2979" s="5" t="s">
        <v>1335</v>
      </c>
      <c r="AQ2979" s="4" t="s">
        <v>1336</v>
      </c>
      <c r="AR2979" s="5" t="s">
        <v>12476</v>
      </c>
      <c r="AS2979" s="4" t="s">
        <v>1745</v>
      </c>
      <c r="AT2979" s="5" t="s">
        <v>1746</v>
      </c>
      <c r="AU2979" s="5" t="s">
        <v>41</v>
      </c>
      <c r="AV2979" s="4" t="s">
        <v>1747</v>
      </c>
      <c r="AW2979" s="5" t="s">
        <v>52</v>
      </c>
      <c r="AX2979" s="5" t="s">
        <v>1748</v>
      </c>
      <c r="AY2979" s="5" t="s">
        <v>1749</v>
      </c>
      <c r="AZ2979" s="5" t="s">
        <v>11</v>
      </c>
      <c r="BA2979" s="4" t="s">
        <v>1750</v>
      </c>
      <c r="BB2979" s="5" t="s">
        <v>1751</v>
      </c>
      <c r="BC2979" s="4" t="s">
        <v>9431</v>
      </c>
      <c r="BD2979" s="5" t="s">
        <v>9432</v>
      </c>
      <c r="BE2979" s="5" t="s">
        <v>25</v>
      </c>
      <c r="BF2979" s="5" t="s">
        <v>1333</v>
      </c>
      <c r="BG2979" s="4" t="s">
        <v>9429</v>
      </c>
      <c r="BH2979" s="5" t="s">
        <v>1343</v>
      </c>
    </row>
    <row r="2980" spans="1:60" x14ac:dyDescent="0.25">
      <c r="A2980">
        <f t="shared" si="247"/>
        <v>173329</v>
      </c>
      <c r="B2980">
        <f t="shared" si="248"/>
        <v>3000527</v>
      </c>
      <c r="C2980" s="17" t="str">
        <f t="shared" si="250"/>
        <v>CC</v>
      </c>
      <c r="D2980" t="str">
        <f t="shared" si="246"/>
        <v>REGION GRAND SUD</v>
      </c>
      <c r="E2980" s="12" t="str">
        <f t="shared" si="249"/>
        <v>TERRAIN</v>
      </c>
      <c r="F2980" s="4" t="s">
        <v>772</v>
      </c>
      <c r="G2980" s="4" t="s">
        <v>9842</v>
      </c>
      <c r="H2980" s="5">
        <v>1</v>
      </c>
      <c r="I2980" s="5"/>
      <c r="J2980" s="5">
        <v>1</v>
      </c>
      <c r="K2980" s="5" t="s">
        <v>1325</v>
      </c>
      <c r="L2980" s="5" t="s">
        <v>102</v>
      </c>
      <c r="M2980" s="5" t="s">
        <v>773</v>
      </c>
      <c r="N2980" s="5"/>
      <c r="O2980" s="5"/>
      <c r="P2980" s="5"/>
      <c r="Q2980" s="5"/>
      <c r="R2980" s="5"/>
      <c r="S2980" s="5"/>
      <c r="T2980" s="5" t="s">
        <v>60</v>
      </c>
      <c r="U2980" s="6">
        <v>34608</v>
      </c>
      <c r="V2980" s="5" t="s">
        <v>1773</v>
      </c>
      <c r="W2980" s="4" t="s">
        <v>1329</v>
      </c>
      <c r="X2980" s="5" t="s">
        <v>18</v>
      </c>
      <c r="Y2980" s="5"/>
      <c r="Z2980" s="5"/>
      <c r="AA2980" s="4" t="s">
        <v>9841</v>
      </c>
      <c r="AB2980" s="5"/>
      <c r="AC2980" s="5"/>
      <c r="AD2980" s="5" t="s">
        <v>1393</v>
      </c>
      <c r="AE2980" s="5"/>
      <c r="AF2980" s="5">
        <v>24745</v>
      </c>
      <c r="AG2980" s="5">
        <v>57</v>
      </c>
      <c r="AH2980" s="5">
        <v>100</v>
      </c>
      <c r="AI2980" s="5" t="s">
        <v>1332</v>
      </c>
      <c r="AJ2980" s="5">
        <v>34608</v>
      </c>
      <c r="AK2980" s="5">
        <v>30</v>
      </c>
      <c r="AL2980" s="5">
        <v>34608</v>
      </c>
      <c r="AM2980" s="5" t="s">
        <v>1333</v>
      </c>
      <c r="AN2980" s="5">
        <v>73600</v>
      </c>
      <c r="AO2980" s="5" t="s">
        <v>10764</v>
      </c>
      <c r="AP2980" s="5" t="s">
        <v>1335</v>
      </c>
      <c r="AQ2980" s="4" t="s">
        <v>1336</v>
      </c>
      <c r="AR2980" s="5" t="s">
        <v>12476</v>
      </c>
      <c r="AS2980" s="4" t="s">
        <v>1522</v>
      </c>
      <c r="AT2980" s="5" t="s">
        <v>1523</v>
      </c>
      <c r="AU2980" s="5" t="s">
        <v>41</v>
      </c>
      <c r="AV2980" s="4" t="s">
        <v>1524</v>
      </c>
      <c r="AW2980" s="5" t="s">
        <v>93</v>
      </c>
      <c r="AX2980" s="5"/>
      <c r="AY2980" s="5"/>
      <c r="AZ2980" s="5"/>
      <c r="BA2980" s="4" t="s">
        <v>3295</v>
      </c>
      <c r="BB2980" s="5" t="s">
        <v>3296</v>
      </c>
      <c r="BC2980" s="5" t="s">
        <v>9842</v>
      </c>
      <c r="BD2980" s="5" t="s">
        <v>9843</v>
      </c>
      <c r="BE2980" s="5" t="s">
        <v>60</v>
      </c>
      <c r="BF2980" s="5" t="s">
        <v>1333</v>
      </c>
      <c r="BG2980" s="4" t="s">
        <v>9840</v>
      </c>
      <c r="BH2980" s="5" t="s">
        <v>1343</v>
      </c>
    </row>
    <row r="2981" spans="1:60" x14ac:dyDescent="0.25">
      <c r="A2981">
        <f t="shared" si="247"/>
        <v>304401</v>
      </c>
      <c r="B2981">
        <f t="shared" si="248"/>
        <v>3102375</v>
      </c>
      <c r="C2981" s="17" t="str">
        <f t="shared" si="250"/>
        <v>CC</v>
      </c>
      <c r="D2981" t="str">
        <f t="shared" si="246"/>
        <v>REGION GRAND SUD</v>
      </c>
      <c r="E2981" s="12" t="str">
        <f t="shared" si="249"/>
        <v>TERRAIN</v>
      </c>
      <c r="F2981" s="4" t="s">
        <v>1036</v>
      </c>
      <c r="G2981" s="4" t="s">
        <v>8839</v>
      </c>
      <c r="H2981" s="5">
        <v>1</v>
      </c>
      <c r="I2981" s="5"/>
      <c r="J2981" s="5">
        <v>1</v>
      </c>
      <c r="K2981" s="5" t="s">
        <v>1325</v>
      </c>
      <c r="L2981" s="5" t="s">
        <v>762</v>
      </c>
      <c r="M2981" s="5" t="s">
        <v>1037</v>
      </c>
      <c r="N2981" s="5" t="s">
        <v>245</v>
      </c>
      <c r="O2981" s="5">
        <v>43709</v>
      </c>
      <c r="P2981" s="5"/>
      <c r="Q2981" s="5" t="s">
        <v>1346</v>
      </c>
      <c r="R2981" s="5">
        <v>5</v>
      </c>
      <c r="S2981" s="5" t="s">
        <v>18</v>
      </c>
      <c r="T2981" s="5" t="s">
        <v>25</v>
      </c>
      <c r="U2981" s="6">
        <v>43739</v>
      </c>
      <c r="V2981" s="5" t="s">
        <v>1363</v>
      </c>
      <c r="W2981" s="4" t="s">
        <v>1329</v>
      </c>
      <c r="X2981" s="5" t="s">
        <v>18</v>
      </c>
      <c r="Y2981" s="5"/>
      <c r="Z2981" s="5"/>
      <c r="AA2981" s="4" t="s">
        <v>5745</v>
      </c>
      <c r="AB2981" s="5" t="s">
        <v>1331</v>
      </c>
      <c r="AC2981" s="5"/>
      <c r="AD2981" s="5" t="s">
        <v>1331</v>
      </c>
      <c r="AE2981" s="5"/>
      <c r="AF2981" s="5">
        <v>31390</v>
      </c>
      <c r="AG2981" s="5">
        <v>39</v>
      </c>
      <c r="AH2981" s="5">
        <v>100</v>
      </c>
      <c r="AI2981" s="5" t="s">
        <v>1332</v>
      </c>
      <c r="AJ2981" s="5">
        <v>43739</v>
      </c>
      <c r="AK2981" s="5">
        <v>5</v>
      </c>
      <c r="AL2981" s="5">
        <v>43739</v>
      </c>
      <c r="AM2981" s="5" t="s">
        <v>1333</v>
      </c>
      <c r="AN2981" s="5">
        <v>66540</v>
      </c>
      <c r="AO2981" s="5" t="s">
        <v>10765</v>
      </c>
      <c r="AP2981" s="5" t="s">
        <v>1335</v>
      </c>
      <c r="AQ2981" s="4" t="s">
        <v>1336</v>
      </c>
      <c r="AR2981" s="5" t="s">
        <v>12476</v>
      </c>
      <c r="AS2981" s="4" t="s">
        <v>1337</v>
      </c>
      <c r="AT2981" s="5" t="s">
        <v>1338</v>
      </c>
      <c r="AU2981" s="5" t="s">
        <v>41</v>
      </c>
      <c r="AV2981" s="4" t="s">
        <v>1339</v>
      </c>
      <c r="AW2981" s="5" t="s">
        <v>76</v>
      </c>
      <c r="AX2981" s="5" t="s">
        <v>2171</v>
      </c>
      <c r="AY2981" s="5" t="s">
        <v>2172</v>
      </c>
      <c r="AZ2981" s="5" t="s">
        <v>11</v>
      </c>
      <c r="BA2981" s="4" t="s">
        <v>2173</v>
      </c>
      <c r="BB2981" s="5" t="s">
        <v>2174</v>
      </c>
      <c r="BC2981" s="4" t="s">
        <v>8839</v>
      </c>
      <c r="BD2981" s="5" t="s">
        <v>8840</v>
      </c>
      <c r="BE2981" s="5" t="s">
        <v>25</v>
      </c>
      <c r="BF2981" s="5" t="s">
        <v>1333</v>
      </c>
      <c r="BG2981" s="4" t="s">
        <v>8838</v>
      </c>
      <c r="BH2981" s="5" t="s">
        <v>1343</v>
      </c>
    </row>
    <row r="2982" spans="1:60" x14ac:dyDescent="0.25">
      <c r="A2982">
        <f t="shared" si="247"/>
        <v>306418</v>
      </c>
      <c r="B2982">
        <f t="shared" si="248"/>
        <v>7024328</v>
      </c>
      <c r="C2982" s="17" t="str">
        <f t="shared" si="250"/>
        <v>CC</v>
      </c>
      <c r="D2982" t="str">
        <f t="shared" si="246"/>
        <v>REGION GRAND OUEST</v>
      </c>
      <c r="E2982" s="12" t="str">
        <f t="shared" si="249"/>
        <v>TERRAIN</v>
      </c>
      <c r="F2982" s="4" t="s">
        <v>10766</v>
      </c>
      <c r="G2982" s="4" t="s">
        <v>10767</v>
      </c>
      <c r="H2982" s="5">
        <v>1</v>
      </c>
      <c r="I2982" s="5"/>
      <c r="J2982" s="5">
        <v>1</v>
      </c>
      <c r="K2982" s="5" t="s">
        <v>1325</v>
      </c>
      <c r="L2982" s="5" t="s">
        <v>6734</v>
      </c>
      <c r="M2982" s="5" t="s">
        <v>698</v>
      </c>
      <c r="N2982" s="5"/>
      <c r="O2982" s="5"/>
      <c r="P2982" s="5"/>
      <c r="Q2982" s="5"/>
      <c r="R2982" s="5"/>
      <c r="S2982" s="5"/>
      <c r="T2982" s="5" t="s">
        <v>245</v>
      </c>
      <c r="U2982" s="6">
        <v>45597</v>
      </c>
      <c r="V2982" s="5" t="s">
        <v>1328</v>
      </c>
      <c r="W2982" s="4" t="s">
        <v>1329</v>
      </c>
      <c r="X2982" s="5" t="s">
        <v>18</v>
      </c>
      <c r="Y2982" s="5"/>
      <c r="Z2982" s="5"/>
      <c r="AA2982" s="4" t="s">
        <v>4932</v>
      </c>
      <c r="AB2982" s="5"/>
      <c r="AC2982" s="5"/>
      <c r="AD2982" s="5" t="s">
        <v>1331</v>
      </c>
      <c r="AE2982" s="5"/>
      <c r="AF2982" s="5">
        <v>32045</v>
      </c>
      <c r="AG2982" s="5">
        <v>37</v>
      </c>
      <c r="AH2982" s="5">
        <v>100</v>
      </c>
      <c r="AI2982" s="5" t="s">
        <v>1332</v>
      </c>
      <c r="AJ2982" s="5">
        <v>45597</v>
      </c>
      <c r="AK2982" s="5">
        <v>0</v>
      </c>
      <c r="AL2982" s="5">
        <v>45597</v>
      </c>
      <c r="AM2982" s="5" t="s">
        <v>1333</v>
      </c>
      <c r="AN2982" s="5">
        <v>18800</v>
      </c>
      <c r="AO2982" s="5" t="s">
        <v>10768</v>
      </c>
      <c r="AP2982" s="5" t="s">
        <v>1413</v>
      </c>
      <c r="AQ2982" s="4" t="s">
        <v>1414</v>
      </c>
      <c r="AR2982" s="5" t="s">
        <v>19</v>
      </c>
      <c r="AS2982" s="4" t="s">
        <v>2662</v>
      </c>
      <c r="AT2982" s="5" t="s">
        <v>2663</v>
      </c>
      <c r="AU2982" s="5" t="s">
        <v>41</v>
      </c>
      <c r="AV2982" s="4" t="s">
        <v>2664</v>
      </c>
      <c r="AW2982" s="5" t="s">
        <v>119</v>
      </c>
      <c r="AX2982" s="5" t="s">
        <v>3099</v>
      </c>
      <c r="AY2982" s="5" t="s">
        <v>3101</v>
      </c>
      <c r="AZ2982" s="5" t="s">
        <v>11</v>
      </c>
      <c r="BA2982" s="4" t="s">
        <v>3102</v>
      </c>
      <c r="BB2982" s="5" t="s">
        <v>3103</v>
      </c>
      <c r="BC2982" s="4" t="s">
        <v>10767</v>
      </c>
      <c r="BD2982" s="5" t="s">
        <v>11120</v>
      </c>
      <c r="BE2982" s="5" t="s">
        <v>245</v>
      </c>
      <c r="BF2982" s="5" t="s">
        <v>1333</v>
      </c>
      <c r="BG2982" s="4" t="s">
        <v>9660</v>
      </c>
      <c r="BH2982" s="5" t="s">
        <v>1343</v>
      </c>
    </row>
    <row r="2983" spans="1:60" x14ac:dyDescent="0.25">
      <c r="A2983">
        <f t="shared" si="247"/>
        <v>306267</v>
      </c>
      <c r="B2983">
        <f t="shared" si="248"/>
        <v>7024147</v>
      </c>
      <c r="C2983" s="17" t="str">
        <f t="shared" si="250"/>
        <v>CC</v>
      </c>
      <c r="D2983" t="str">
        <f t="shared" si="246"/>
        <v>REGION GRAND SUD</v>
      </c>
      <c r="E2983" s="12" t="str">
        <f t="shared" si="249"/>
        <v>TERRAIN</v>
      </c>
      <c r="F2983" s="4" t="s">
        <v>10769</v>
      </c>
      <c r="G2983" s="4" t="s">
        <v>8091</v>
      </c>
      <c r="H2983" s="5">
        <v>1</v>
      </c>
      <c r="I2983" s="5"/>
      <c r="J2983" s="5">
        <v>1</v>
      </c>
      <c r="K2983" s="5" t="s">
        <v>1325</v>
      </c>
      <c r="L2983" s="5" t="s">
        <v>279</v>
      </c>
      <c r="M2983" s="5" t="s">
        <v>10770</v>
      </c>
      <c r="N2983" s="5"/>
      <c r="O2983" s="5"/>
      <c r="P2983" s="5"/>
      <c r="Q2983" s="5"/>
      <c r="R2983" s="5"/>
      <c r="S2983" s="5"/>
      <c r="T2983" s="5" t="s">
        <v>1187</v>
      </c>
      <c r="U2983" s="6">
        <v>45536</v>
      </c>
      <c r="V2983" s="5" t="s">
        <v>2759</v>
      </c>
      <c r="W2983" s="4" t="s">
        <v>1329</v>
      </c>
      <c r="X2983" s="5" t="s">
        <v>5</v>
      </c>
      <c r="Y2983" s="5" t="s">
        <v>1348</v>
      </c>
      <c r="Z2983" s="5"/>
      <c r="AA2983" s="4" t="s">
        <v>5666</v>
      </c>
      <c r="AB2983" s="5"/>
      <c r="AC2983" s="5"/>
      <c r="AD2983" s="5">
        <v>5</v>
      </c>
      <c r="AE2983" s="5"/>
      <c r="AF2983" s="5">
        <v>30096</v>
      </c>
      <c r="AG2983" s="5">
        <v>42</v>
      </c>
      <c r="AH2983" s="5">
        <v>100</v>
      </c>
      <c r="AI2983" s="5" t="s">
        <v>1332</v>
      </c>
      <c r="AJ2983" s="5">
        <v>45536</v>
      </c>
      <c r="AK2983" s="5">
        <v>0</v>
      </c>
      <c r="AL2983" s="5">
        <v>45536</v>
      </c>
      <c r="AM2983" s="5" t="s">
        <v>1333</v>
      </c>
      <c r="AN2983" s="5">
        <v>74150</v>
      </c>
      <c r="AO2983" s="5" t="s">
        <v>10771</v>
      </c>
      <c r="AP2983" s="5" t="s">
        <v>1335</v>
      </c>
      <c r="AQ2983" s="4" t="s">
        <v>1336</v>
      </c>
      <c r="AR2983" s="5" t="s">
        <v>12476</v>
      </c>
      <c r="AS2983" s="4" t="s">
        <v>1440</v>
      </c>
      <c r="AT2983" s="5" t="s">
        <v>1441</v>
      </c>
      <c r="AU2983" s="5" t="s">
        <v>41</v>
      </c>
      <c r="AV2983" s="4" t="s">
        <v>1537</v>
      </c>
      <c r="AW2983" s="5" t="s">
        <v>31</v>
      </c>
      <c r="AX2983" s="5"/>
      <c r="AY2983" s="5"/>
      <c r="AZ2983" s="5"/>
      <c r="BA2983" s="4" t="s">
        <v>1966</v>
      </c>
      <c r="BB2983" s="5" t="s">
        <v>11119</v>
      </c>
      <c r="BC2983" s="5" t="s">
        <v>8091</v>
      </c>
      <c r="BD2983" s="5" t="s">
        <v>8092</v>
      </c>
      <c r="BE2983" s="5" t="s">
        <v>1187</v>
      </c>
      <c r="BF2983" s="5" t="s">
        <v>1333</v>
      </c>
      <c r="BG2983" s="4" t="s">
        <v>8090</v>
      </c>
      <c r="BH2983" s="5" t="s">
        <v>1343</v>
      </c>
    </row>
    <row r="2984" spans="1:60" x14ac:dyDescent="0.25">
      <c r="A2984">
        <f t="shared" si="247"/>
        <v>304375</v>
      </c>
      <c r="B2984">
        <f t="shared" si="248"/>
        <v>3102362</v>
      </c>
      <c r="C2984" s="17" t="str">
        <f t="shared" si="250"/>
        <v>CC</v>
      </c>
      <c r="D2984" t="str">
        <f t="shared" si="246"/>
        <v>REGION GRAND SUD</v>
      </c>
      <c r="E2984" s="12" t="str">
        <f t="shared" si="249"/>
        <v>TERRAIN</v>
      </c>
      <c r="F2984" s="4" t="s">
        <v>10772</v>
      </c>
      <c r="G2984" s="4" t="s">
        <v>8166</v>
      </c>
      <c r="H2984" s="5">
        <v>1</v>
      </c>
      <c r="I2984" s="5"/>
      <c r="J2984" s="5">
        <v>1</v>
      </c>
      <c r="K2984" s="5" t="s">
        <v>1325</v>
      </c>
      <c r="L2984" s="5" t="s">
        <v>107</v>
      </c>
      <c r="M2984" s="5" t="s">
        <v>10773</v>
      </c>
      <c r="N2984" s="5" t="s">
        <v>25</v>
      </c>
      <c r="O2984" s="5">
        <v>44501</v>
      </c>
      <c r="P2984" s="5"/>
      <c r="Q2984" s="5" t="s">
        <v>1346</v>
      </c>
      <c r="R2984" s="5">
        <v>5</v>
      </c>
      <c r="S2984" s="5" t="s">
        <v>18</v>
      </c>
      <c r="T2984" s="5" t="s">
        <v>260</v>
      </c>
      <c r="U2984" s="6">
        <v>44531</v>
      </c>
      <c r="V2984" s="5" t="s">
        <v>1347</v>
      </c>
      <c r="W2984" s="4" t="s">
        <v>1329</v>
      </c>
      <c r="X2984" s="5" t="s">
        <v>18</v>
      </c>
      <c r="Y2984" s="5" t="s">
        <v>1348</v>
      </c>
      <c r="Z2984" s="5"/>
      <c r="AA2984" s="4" t="s">
        <v>4775</v>
      </c>
      <c r="AB2984" s="5" t="s">
        <v>1331</v>
      </c>
      <c r="AC2984" s="5"/>
      <c r="AD2984" s="5" t="s">
        <v>1331</v>
      </c>
      <c r="AE2984" s="5"/>
      <c r="AF2984" s="5">
        <v>30137</v>
      </c>
      <c r="AG2984" s="5">
        <v>42</v>
      </c>
      <c r="AH2984" s="5">
        <v>100</v>
      </c>
      <c r="AI2984" s="5" t="s">
        <v>1332</v>
      </c>
      <c r="AJ2984" s="5">
        <v>43709</v>
      </c>
      <c r="AK2984" s="5">
        <v>5</v>
      </c>
      <c r="AL2984" s="5">
        <v>43709</v>
      </c>
      <c r="AM2984" s="5" t="s">
        <v>1333</v>
      </c>
      <c r="AN2984" s="5">
        <v>83000</v>
      </c>
      <c r="AO2984" s="5" t="s">
        <v>1499</v>
      </c>
      <c r="AP2984" s="5" t="s">
        <v>1335</v>
      </c>
      <c r="AQ2984" s="4" t="s">
        <v>1336</v>
      </c>
      <c r="AR2984" s="5" t="s">
        <v>12476</v>
      </c>
      <c r="AS2984" s="4" t="s">
        <v>1473</v>
      </c>
      <c r="AT2984" s="5" t="s">
        <v>1474</v>
      </c>
      <c r="AU2984" s="5" t="s">
        <v>41</v>
      </c>
      <c r="AV2984" s="4" t="s">
        <v>1475</v>
      </c>
      <c r="AW2984" s="5" t="s">
        <v>58</v>
      </c>
      <c r="AX2984" s="5" t="s">
        <v>1489</v>
      </c>
      <c r="AY2984" s="5" t="s">
        <v>1490</v>
      </c>
      <c r="AZ2984" s="5" t="s">
        <v>11</v>
      </c>
      <c r="BA2984" s="4" t="s">
        <v>1491</v>
      </c>
      <c r="BB2984" s="5" t="s">
        <v>1492</v>
      </c>
      <c r="BC2984" s="5" t="s">
        <v>8166</v>
      </c>
      <c r="BD2984" s="5" t="s">
        <v>8167</v>
      </c>
      <c r="BE2984" s="5" t="s">
        <v>260</v>
      </c>
      <c r="BF2984" s="5" t="s">
        <v>1333</v>
      </c>
      <c r="BG2984" s="4" t="s">
        <v>8165</v>
      </c>
      <c r="BH2984" s="5" t="s">
        <v>1343</v>
      </c>
    </row>
    <row r="2985" spans="1:60" x14ac:dyDescent="0.25">
      <c r="A2985">
        <f t="shared" si="247"/>
        <v>305589</v>
      </c>
      <c r="B2985">
        <f t="shared" si="248"/>
        <v>7022501</v>
      </c>
      <c r="C2985" s="17" t="str">
        <f t="shared" si="250"/>
        <v>IMP</v>
      </c>
      <c r="D2985" t="str">
        <f t="shared" si="246"/>
        <v>REGION GRAND OUEST</v>
      </c>
      <c r="E2985" s="12" t="str">
        <f t="shared" si="249"/>
        <v>TERRAIN</v>
      </c>
      <c r="F2985" s="4" t="s">
        <v>10774</v>
      </c>
      <c r="G2985" s="4" t="s">
        <v>2822</v>
      </c>
      <c r="H2985" s="5">
        <v>1</v>
      </c>
      <c r="I2985" s="5"/>
      <c r="J2985" s="5">
        <v>1</v>
      </c>
      <c r="K2985" s="5" t="s">
        <v>1325</v>
      </c>
      <c r="L2985" s="5" t="s">
        <v>356</v>
      </c>
      <c r="M2985" s="5" t="s">
        <v>10775</v>
      </c>
      <c r="N2985" s="5"/>
      <c r="O2985" s="5"/>
      <c r="P2985" s="5"/>
      <c r="Q2985" s="5"/>
      <c r="R2985" s="5"/>
      <c r="S2985" s="5"/>
      <c r="T2985" s="5" t="s">
        <v>11</v>
      </c>
      <c r="U2985" s="6">
        <v>45047</v>
      </c>
      <c r="V2985" s="5" t="s">
        <v>1605</v>
      </c>
      <c r="W2985" s="4" t="s">
        <v>1606</v>
      </c>
      <c r="X2985" s="5" t="s">
        <v>5</v>
      </c>
      <c r="Y2985" s="5"/>
      <c r="Z2985" s="5"/>
      <c r="AA2985" s="4"/>
      <c r="AB2985" s="5"/>
      <c r="AC2985" s="5"/>
      <c r="AD2985" s="5">
        <v>5</v>
      </c>
      <c r="AE2985" s="5"/>
      <c r="AF2985" s="5">
        <v>31107</v>
      </c>
      <c r="AG2985" s="5">
        <v>39</v>
      </c>
      <c r="AH2985" s="5">
        <v>100</v>
      </c>
      <c r="AI2985" s="5" t="s">
        <v>1332</v>
      </c>
      <c r="AJ2985" s="5">
        <v>45047</v>
      </c>
      <c r="AK2985" s="5">
        <v>1</v>
      </c>
      <c r="AL2985" s="5">
        <v>45047</v>
      </c>
      <c r="AM2985" s="5"/>
      <c r="AN2985" s="5">
        <v>44850</v>
      </c>
      <c r="AO2985" s="5" t="s">
        <v>5457</v>
      </c>
      <c r="AP2985" s="5" t="s">
        <v>1413</v>
      </c>
      <c r="AQ2985" s="4" t="s">
        <v>1414</v>
      </c>
      <c r="AR2985" s="5" t="s">
        <v>19</v>
      </c>
      <c r="AS2985" s="4" t="s">
        <v>1549</v>
      </c>
      <c r="AT2985" s="5" t="s">
        <v>1550</v>
      </c>
      <c r="AU2985" s="5" t="s">
        <v>41</v>
      </c>
      <c r="AV2985" s="4" t="s">
        <v>1551</v>
      </c>
      <c r="AW2985" s="5" t="s">
        <v>135</v>
      </c>
      <c r="AX2985" s="5" t="s">
        <v>2822</v>
      </c>
      <c r="AY2985" s="5" t="s">
        <v>2823</v>
      </c>
      <c r="AZ2985" s="5" t="s">
        <v>11</v>
      </c>
      <c r="BA2985" s="4" t="s">
        <v>2824</v>
      </c>
      <c r="BB2985" s="5" t="s">
        <v>2825</v>
      </c>
      <c r="BC2985" s="5"/>
      <c r="BD2985" s="5"/>
      <c r="BE2985" s="5"/>
      <c r="BF2985" s="5" t="s">
        <v>1608</v>
      </c>
      <c r="BG2985" s="4"/>
      <c r="BH2985" s="5"/>
    </row>
    <row r="2986" spans="1:60" x14ac:dyDescent="0.25">
      <c r="A2986">
        <f t="shared" si="247"/>
        <v>304421</v>
      </c>
      <c r="B2986">
        <f t="shared" si="248"/>
        <v>3102381</v>
      </c>
      <c r="C2986" s="17" t="str">
        <f t="shared" si="250"/>
        <v>CC</v>
      </c>
      <c r="D2986" t="str">
        <f t="shared" si="246"/>
        <v>REGION ILE DE FRANCE NORD</v>
      </c>
      <c r="E2986" s="12" t="str">
        <f t="shared" si="249"/>
        <v>TERRAIN</v>
      </c>
      <c r="F2986" s="4" t="s">
        <v>774</v>
      </c>
      <c r="G2986" s="4" t="s">
        <v>8932</v>
      </c>
      <c r="H2986" s="5">
        <v>1</v>
      </c>
      <c r="I2986" s="5"/>
      <c r="J2986" s="5">
        <v>1</v>
      </c>
      <c r="K2986" s="5" t="s">
        <v>1325</v>
      </c>
      <c r="L2986" s="5" t="s">
        <v>776</v>
      </c>
      <c r="M2986" s="5" t="s">
        <v>775</v>
      </c>
      <c r="N2986" s="5" t="s">
        <v>245</v>
      </c>
      <c r="O2986" s="5">
        <v>43739</v>
      </c>
      <c r="P2986" s="5"/>
      <c r="Q2986" s="5" t="s">
        <v>1346</v>
      </c>
      <c r="R2986" s="5">
        <v>5</v>
      </c>
      <c r="S2986" s="5" t="s">
        <v>18</v>
      </c>
      <c r="T2986" s="5" t="s">
        <v>25</v>
      </c>
      <c r="U2986" s="6">
        <v>43770</v>
      </c>
      <c r="V2986" s="5" t="s">
        <v>1363</v>
      </c>
      <c r="W2986" s="4" t="s">
        <v>1329</v>
      </c>
      <c r="X2986" s="5" t="s">
        <v>18</v>
      </c>
      <c r="Y2986" s="5"/>
      <c r="Z2986" s="5"/>
      <c r="AA2986" s="4" t="s">
        <v>8931</v>
      </c>
      <c r="AB2986" s="5" t="s">
        <v>1331</v>
      </c>
      <c r="AC2986" s="5"/>
      <c r="AD2986" s="5" t="s">
        <v>1331</v>
      </c>
      <c r="AE2986" s="5"/>
      <c r="AF2986" s="5">
        <v>31692</v>
      </c>
      <c r="AG2986" s="5">
        <v>38</v>
      </c>
      <c r="AH2986" s="5">
        <v>100</v>
      </c>
      <c r="AI2986" s="5" t="s">
        <v>1332</v>
      </c>
      <c r="AJ2986" s="5">
        <v>43770</v>
      </c>
      <c r="AK2986" s="5">
        <v>5</v>
      </c>
      <c r="AL2986" s="5">
        <v>43770</v>
      </c>
      <c r="AM2986" s="5" t="s">
        <v>1333</v>
      </c>
      <c r="AN2986" s="5">
        <v>2670</v>
      </c>
      <c r="AO2986" s="5" t="s">
        <v>10776</v>
      </c>
      <c r="AP2986" s="5" t="s">
        <v>12477</v>
      </c>
      <c r="AQ2986" s="4" t="s">
        <v>1351</v>
      </c>
      <c r="AR2986" s="5" t="s">
        <v>12478</v>
      </c>
      <c r="AS2986" s="4" t="s">
        <v>2180</v>
      </c>
      <c r="AT2986" s="5" t="s">
        <v>2181</v>
      </c>
      <c r="AU2986" s="5" t="s">
        <v>41</v>
      </c>
      <c r="AV2986" s="4" t="s">
        <v>2182</v>
      </c>
      <c r="AW2986" s="5" t="s">
        <v>4</v>
      </c>
      <c r="AX2986" s="5" t="s">
        <v>2183</v>
      </c>
      <c r="AY2986" s="5" t="s">
        <v>2184</v>
      </c>
      <c r="AZ2986" s="5" t="s">
        <v>11</v>
      </c>
      <c r="BA2986" s="4" t="s">
        <v>2185</v>
      </c>
      <c r="BB2986" s="5" t="s">
        <v>2186</v>
      </c>
      <c r="BC2986" s="5" t="s">
        <v>8932</v>
      </c>
      <c r="BD2986" s="5" t="s">
        <v>8933</v>
      </c>
      <c r="BE2986" s="5" t="s">
        <v>25</v>
      </c>
      <c r="BF2986" s="5" t="s">
        <v>1333</v>
      </c>
      <c r="BG2986" s="4" t="s">
        <v>8930</v>
      </c>
      <c r="BH2986" s="5" t="s">
        <v>1343</v>
      </c>
    </row>
    <row r="2987" spans="1:60" x14ac:dyDescent="0.25">
      <c r="A2987">
        <f t="shared" si="247"/>
        <v>305679</v>
      </c>
      <c r="B2987">
        <f t="shared" si="248"/>
        <v>7022851</v>
      </c>
      <c r="C2987" s="17" t="str">
        <f t="shared" si="250"/>
        <v>CC</v>
      </c>
      <c r="D2987" t="str">
        <f t="shared" si="246"/>
        <v>REGION GRAND OUEST</v>
      </c>
      <c r="E2987" s="12" t="str">
        <f t="shared" si="249"/>
        <v>TERRAIN</v>
      </c>
      <c r="F2987" s="4" t="s">
        <v>837</v>
      </c>
      <c r="G2987" s="4" t="s">
        <v>8320</v>
      </c>
      <c r="H2987" s="5">
        <v>1</v>
      </c>
      <c r="I2987" s="5"/>
      <c r="J2987" s="5">
        <v>2</v>
      </c>
      <c r="K2987" s="5" t="s">
        <v>1345</v>
      </c>
      <c r="L2987" s="5" t="s">
        <v>839</v>
      </c>
      <c r="M2987" s="5" t="s">
        <v>838</v>
      </c>
      <c r="N2987" s="5" t="s">
        <v>245</v>
      </c>
      <c r="O2987" s="5">
        <v>45323</v>
      </c>
      <c r="P2987" s="5"/>
      <c r="Q2987" s="5" t="s">
        <v>1346</v>
      </c>
      <c r="R2987" s="5">
        <v>5</v>
      </c>
      <c r="S2987" s="5" t="s">
        <v>18</v>
      </c>
      <c r="T2987" s="5" t="s">
        <v>25</v>
      </c>
      <c r="U2987" s="6">
        <v>45352</v>
      </c>
      <c r="V2987" s="5" t="s">
        <v>1363</v>
      </c>
      <c r="W2987" s="4" t="s">
        <v>1329</v>
      </c>
      <c r="X2987" s="5" t="s">
        <v>18</v>
      </c>
      <c r="Y2987" s="5"/>
      <c r="Z2987" s="5"/>
      <c r="AA2987" s="4" t="s">
        <v>5283</v>
      </c>
      <c r="AB2987" s="5" t="s">
        <v>1331</v>
      </c>
      <c r="AC2987" s="5"/>
      <c r="AD2987" s="5" t="s">
        <v>1331</v>
      </c>
      <c r="AE2987" s="5"/>
      <c r="AF2987" s="5">
        <v>32434</v>
      </c>
      <c r="AG2987" s="5">
        <v>36</v>
      </c>
      <c r="AH2987" s="5">
        <v>100</v>
      </c>
      <c r="AI2987" s="5" t="s">
        <v>1332</v>
      </c>
      <c r="AJ2987" s="5">
        <v>45170</v>
      </c>
      <c r="AK2987" s="5">
        <v>1</v>
      </c>
      <c r="AL2987" s="5">
        <v>45170</v>
      </c>
      <c r="AM2987" s="5" t="s">
        <v>1333</v>
      </c>
      <c r="AN2987" s="5">
        <v>44600</v>
      </c>
      <c r="AO2987" s="5" t="s">
        <v>10777</v>
      </c>
      <c r="AP2987" s="5" t="s">
        <v>1413</v>
      </c>
      <c r="AQ2987" s="4" t="s">
        <v>1414</v>
      </c>
      <c r="AR2987" s="5" t="s">
        <v>19</v>
      </c>
      <c r="AS2987" s="4" t="s">
        <v>1549</v>
      </c>
      <c r="AT2987" s="5" t="s">
        <v>1550</v>
      </c>
      <c r="AU2987" s="5" t="s">
        <v>41</v>
      </c>
      <c r="AV2987" s="4" t="s">
        <v>1551</v>
      </c>
      <c r="AW2987" s="5" t="s">
        <v>135</v>
      </c>
      <c r="AX2987" s="5" t="s">
        <v>1552</v>
      </c>
      <c r="AY2987" s="5" t="s">
        <v>1553</v>
      </c>
      <c r="AZ2987" s="5" t="s">
        <v>11</v>
      </c>
      <c r="BA2987" s="4" t="s">
        <v>1554</v>
      </c>
      <c r="BB2987" s="5" t="s">
        <v>1555</v>
      </c>
      <c r="BC2987" s="4" t="s">
        <v>8320</v>
      </c>
      <c r="BD2987" s="5" t="s">
        <v>8321</v>
      </c>
      <c r="BE2987" s="5" t="s">
        <v>25</v>
      </c>
      <c r="BF2987" s="5" t="s">
        <v>1333</v>
      </c>
      <c r="BG2987" s="4" t="s">
        <v>8319</v>
      </c>
      <c r="BH2987" s="5" t="s">
        <v>1343</v>
      </c>
    </row>
    <row r="2988" spans="1:60" x14ac:dyDescent="0.25">
      <c r="A2988">
        <f t="shared" si="247"/>
        <v>305205</v>
      </c>
      <c r="B2988">
        <f t="shared" si="248"/>
        <v>7020516</v>
      </c>
      <c r="C2988" t="str">
        <f t="shared" si="250"/>
        <v>CC</v>
      </c>
      <c r="D2988" t="str">
        <f t="shared" si="246"/>
        <v>POLE PILOTAGE DU RESEAU COMMERCIAL</v>
      </c>
      <c r="E2988" s="12" t="str">
        <f t="shared" si="249"/>
        <v>TERRAIN</v>
      </c>
      <c r="F2988" s="4" t="s">
        <v>10778</v>
      </c>
      <c r="G2988" s="4" t="s">
        <v>10779</v>
      </c>
      <c r="H2988" s="5">
        <v>1</v>
      </c>
      <c r="I2988" s="5"/>
      <c r="J2988" s="5">
        <v>1</v>
      </c>
      <c r="K2988" s="5" t="s">
        <v>1325</v>
      </c>
      <c r="L2988" s="5" t="s">
        <v>10780</v>
      </c>
      <c r="M2988" s="5" t="s">
        <v>10781</v>
      </c>
      <c r="N2988" s="5"/>
      <c r="O2988" s="5"/>
      <c r="P2988" s="5"/>
      <c r="Q2988" s="5"/>
      <c r="R2988" s="5"/>
      <c r="S2988" s="5"/>
      <c r="T2988" s="5" t="s">
        <v>349</v>
      </c>
      <c r="U2988" s="6">
        <v>44501</v>
      </c>
      <c r="V2988" s="5" t="s">
        <v>2338</v>
      </c>
      <c r="W2988" s="4" t="s">
        <v>1392</v>
      </c>
      <c r="X2988" s="5" t="s">
        <v>18</v>
      </c>
      <c r="Y2988" s="5"/>
      <c r="Z2988" s="5"/>
      <c r="AA2988" s="4"/>
      <c r="AB2988" s="5"/>
      <c r="AC2988" s="5"/>
      <c r="AD2988" s="5" t="s">
        <v>1331</v>
      </c>
      <c r="AE2988" s="5"/>
      <c r="AF2988" s="5">
        <v>33339</v>
      </c>
      <c r="AG2988" s="5">
        <v>33</v>
      </c>
      <c r="AH2988" s="5">
        <v>100</v>
      </c>
      <c r="AI2988" s="5" t="s">
        <v>1332</v>
      </c>
      <c r="AJ2988" s="5">
        <v>44501</v>
      </c>
      <c r="AK2988" s="5">
        <v>3</v>
      </c>
      <c r="AL2988" s="5">
        <v>44501</v>
      </c>
      <c r="AM2988" s="5"/>
      <c r="AN2988" s="5">
        <v>44300</v>
      </c>
      <c r="AO2988" s="5" t="s">
        <v>1710</v>
      </c>
      <c r="AP2988" s="5"/>
      <c r="AQ2988" s="4" t="s">
        <v>1395</v>
      </c>
      <c r="AR2988" s="5" t="s">
        <v>188</v>
      </c>
      <c r="AS2988" s="4"/>
      <c r="AT2988" s="5"/>
      <c r="AU2988" s="5"/>
      <c r="AV2988" s="4" t="s">
        <v>1396</v>
      </c>
      <c r="AW2988" s="5" t="s">
        <v>350</v>
      </c>
      <c r="AX2988" s="5"/>
      <c r="AY2988" s="5"/>
      <c r="AZ2988" s="5"/>
      <c r="BA2988" s="4"/>
      <c r="BB2988" s="5"/>
      <c r="BC2988" s="4"/>
      <c r="BD2988" s="5"/>
      <c r="BE2988" s="5"/>
      <c r="BF2988" s="5" t="s">
        <v>1397</v>
      </c>
      <c r="BG2988" s="4"/>
      <c r="BH2988" s="5"/>
    </row>
    <row r="2989" spans="1:60" x14ac:dyDescent="0.25">
      <c r="A2989">
        <f t="shared" si="247"/>
        <v>305800</v>
      </c>
      <c r="B2989">
        <f t="shared" si="248"/>
        <v>7023259</v>
      </c>
      <c r="C2989" s="17" t="str">
        <f t="shared" si="250"/>
        <v>CC</v>
      </c>
      <c r="D2989" t="str">
        <f t="shared" si="246"/>
        <v>REGION CENTRE EST</v>
      </c>
      <c r="E2989" s="12" t="str">
        <f t="shared" si="249"/>
        <v>TERRAIN</v>
      </c>
      <c r="F2989" s="4" t="s">
        <v>10782</v>
      </c>
      <c r="G2989" s="4" t="s">
        <v>9407</v>
      </c>
      <c r="H2989" s="5">
        <v>1</v>
      </c>
      <c r="I2989" s="5"/>
      <c r="J2989" s="5">
        <v>2</v>
      </c>
      <c r="K2989" s="5" t="s">
        <v>1345</v>
      </c>
      <c r="L2989" s="5" t="s">
        <v>755</v>
      </c>
      <c r="M2989" s="5" t="s">
        <v>10783</v>
      </c>
      <c r="N2989" s="5"/>
      <c r="O2989" s="5"/>
      <c r="P2989" s="5"/>
      <c r="Q2989" s="5"/>
      <c r="R2989" s="5"/>
      <c r="S2989" s="5"/>
      <c r="T2989" s="5" t="s">
        <v>25</v>
      </c>
      <c r="U2989" s="6">
        <v>45413</v>
      </c>
      <c r="V2989" s="5" t="s">
        <v>1363</v>
      </c>
      <c r="W2989" s="4" t="s">
        <v>1329</v>
      </c>
      <c r="X2989" s="5" t="s">
        <v>18</v>
      </c>
      <c r="Y2989" s="5"/>
      <c r="Z2989" s="5"/>
      <c r="AA2989" s="4" t="s">
        <v>6405</v>
      </c>
      <c r="AB2989" s="5"/>
      <c r="AC2989" s="5"/>
      <c r="AD2989" s="5" t="s">
        <v>1331</v>
      </c>
      <c r="AE2989" s="5"/>
      <c r="AF2989" s="5">
        <v>30686</v>
      </c>
      <c r="AG2989" s="5">
        <v>40</v>
      </c>
      <c r="AH2989" s="5">
        <v>100</v>
      </c>
      <c r="AI2989" s="5" t="s">
        <v>1332</v>
      </c>
      <c r="AJ2989" s="5">
        <v>45292</v>
      </c>
      <c r="AK2989" s="5">
        <v>0</v>
      </c>
      <c r="AL2989" s="5">
        <v>45292</v>
      </c>
      <c r="AM2989" s="5" t="s">
        <v>1333</v>
      </c>
      <c r="AN2989" s="5">
        <v>91390</v>
      </c>
      <c r="AO2989" s="5" t="s">
        <v>10784</v>
      </c>
      <c r="AP2989" s="5" t="s">
        <v>1536</v>
      </c>
      <c r="AQ2989" s="4" t="s">
        <v>12479</v>
      </c>
      <c r="AR2989" s="5" t="s">
        <v>12480</v>
      </c>
      <c r="AS2989" s="4" t="s">
        <v>1376</v>
      </c>
      <c r="AT2989" s="5" t="s">
        <v>1377</v>
      </c>
      <c r="AU2989" s="5" t="s">
        <v>41</v>
      </c>
      <c r="AV2989" s="4" t="s">
        <v>1378</v>
      </c>
      <c r="AW2989" s="5" t="s">
        <v>47</v>
      </c>
      <c r="AX2989" s="5" t="s">
        <v>1597</v>
      </c>
      <c r="AY2989" s="5" t="s">
        <v>1598</v>
      </c>
      <c r="AZ2989" s="5" t="s">
        <v>11</v>
      </c>
      <c r="BA2989" s="4" t="s">
        <v>1599</v>
      </c>
      <c r="BB2989" s="5" t="s">
        <v>1600</v>
      </c>
      <c r="BC2989" s="4" t="s">
        <v>9407</v>
      </c>
      <c r="BD2989" s="5" t="s">
        <v>9408</v>
      </c>
      <c r="BE2989" s="5" t="s">
        <v>25</v>
      </c>
      <c r="BF2989" s="5" t="s">
        <v>1333</v>
      </c>
      <c r="BG2989" s="4" t="s">
        <v>9406</v>
      </c>
      <c r="BH2989" s="5" t="s">
        <v>1343</v>
      </c>
    </row>
    <row r="2990" spans="1:60" x14ac:dyDescent="0.25">
      <c r="A2990">
        <f t="shared" si="247"/>
        <v>302343</v>
      </c>
      <c r="B2990">
        <f t="shared" si="248"/>
        <v>3101300</v>
      </c>
      <c r="C2990" s="17" t="str">
        <f t="shared" si="250"/>
        <v>CC</v>
      </c>
      <c r="D2990" t="str">
        <f t="shared" si="246"/>
        <v>REGION CENTRE EST</v>
      </c>
      <c r="E2990" s="12" t="str">
        <f t="shared" si="249"/>
        <v>TERRAIN</v>
      </c>
      <c r="F2990" s="4" t="s">
        <v>257</v>
      </c>
      <c r="G2990" s="4" t="s">
        <v>8537</v>
      </c>
      <c r="H2990" s="5">
        <v>1</v>
      </c>
      <c r="I2990" s="5"/>
      <c r="J2990" s="5">
        <v>2</v>
      </c>
      <c r="K2990" s="5" t="s">
        <v>1345</v>
      </c>
      <c r="L2990" s="5" t="s">
        <v>259</v>
      </c>
      <c r="M2990" s="5" t="s">
        <v>258</v>
      </c>
      <c r="N2990" s="5"/>
      <c r="O2990" s="5"/>
      <c r="P2990" s="5"/>
      <c r="Q2990" s="5"/>
      <c r="R2990" s="5"/>
      <c r="S2990" s="5"/>
      <c r="T2990" s="5" t="s">
        <v>25</v>
      </c>
      <c r="U2990" s="6">
        <v>42005</v>
      </c>
      <c r="V2990" s="5" t="s">
        <v>1363</v>
      </c>
      <c r="W2990" s="4" t="s">
        <v>1329</v>
      </c>
      <c r="X2990" s="5" t="s">
        <v>18</v>
      </c>
      <c r="Y2990" s="5"/>
      <c r="Z2990" s="5"/>
      <c r="AA2990" s="4" t="s">
        <v>2160</v>
      </c>
      <c r="AB2990" s="5"/>
      <c r="AC2990" s="5"/>
      <c r="AD2990" s="5" t="s">
        <v>1331</v>
      </c>
      <c r="AE2990" s="5"/>
      <c r="AF2990" s="5">
        <v>32679</v>
      </c>
      <c r="AG2990" s="5">
        <v>35</v>
      </c>
      <c r="AH2990" s="5">
        <v>100</v>
      </c>
      <c r="AI2990" s="5" t="s">
        <v>1332</v>
      </c>
      <c r="AJ2990" s="5">
        <v>42005</v>
      </c>
      <c r="AK2990" s="5">
        <v>9</v>
      </c>
      <c r="AL2990" s="5">
        <v>42005</v>
      </c>
      <c r="AM2990" s="5" t="s">
        <v>1333</v>
      </c>
      <c r="AN2990" s="5">
        <v>8000</v>
      </c>
      <c r="AO2990" s="5" t="s">
        <v>6859</v>
      </c>
      <c r="AP2990" s="5" t="s">
        <v>1536</v>
      </c>
      <c r="AQ2990" s="4" t="s">
        <v>12479</v>
      </c>
      <c r="AR2990" s="5" t="s">
        <v>12480</v>
      </c>
      <c r="AS2990" s="4" t="s">
        <v>1906</v>
      </c>
      <c r="AT2990" s="5" t="s">
        <v>1909</v>
      </c>
      <c r="AU2990" s="5" t="s">
        <v>41</v>
      </c>
      <c r="AV2990" s="4" t="s">
        <v>1910</v>
      </c>
      <c r="AW2990" s="5" t="s">
        <v>48</v>
      </c>
      <c r="AX2990" s="5" t="s">
        <v>2960</v>
      </c>
      <c r="AY2990" s="5" t="s">
        <v>2961</v>
      </c>
      <c r="AZ2990" s="5" t="s">
        <v>11</v>
      </c>
      <c r="BA2990" s="4" t="s">
        <v>2962</v>
      </c>
      <c r="BB2990" s="5" t="s">
        <v>2963</v>
      </c>
      <c r="BC2990" s="4" t="s">
        <v>8537</v>
      </c>
      <c r="BD2990" s="5" t="s">
        <v>8538</v>
      </c>
      <c r="BE2990" s="5" t="s">
        <v>25</v>
      </c>
      <c r="BF2990" s="5" t="s">
        <v>1333</v>
      </c>
      <c r="BG2990" s="4" t="s">
        <v>8536</v>
      </c>
      <c r="BH2990" s="5" t="s">
        <v>1343</v>
      </c>
    </row>
    <row r="2991" spans="1:60" x14ac:dyDescent="0.25">
      <c r="A2991">
        <f t="shared" si="247"/>
        <v>306301</v>
      </c>
      <c r="B2991">
        <f t="shared" si="248"/>
        <v>7024168</v>
      </c>
      <c r="C2991" s="17" t="str">
        <f t="shared" si="250"/>
        <v>CC</v>
      </c>
      <c r="D2991" t="str">
        <f t="shared" si="246"/>
        <v>REGION GRAND OUEST</v>
      </c>
      <c r="E2991" s="12" t="str">
        <f t="shared" si="249"/>
        <v>TERRAIN</v>
      </c>
      <c r="F2991" s="4" t="s">
        <v>10785</v>
      </c>
      <c r="G2991" s="4" t="s">
        <v>9141</v>
      </c>
      <c r="H2991" s="5">
        <v>1</v>
      </c>
      <c r="I2991" s="5"/>
      <c r="J2991" s="5">
        <v>1</v>
      </c>
      <c r="K2991" s="5" t="s">
        <v>1325</v>
      </c>
      <c r="L2991" s="5" t="s">
        <v>382</v>
      </c>
      <c r="M2991" s="5" t="s">
        <v>10786</v>
      </c>
      <c r="N2991" s="5"/>
      <c r="O2991" s="5"/>
      <c r="P2991" s="5"/>
      <c r="Q2991" s="5"/>
      <c r="R2991" s="5"/>
      <c r="S2991" s="5"/>
      <c r="T2991" s="5" t="s">
        <v>245</v>
      </c>
      <c r="U2991" s="6">
        <v>45536</v>
      </c>
      <c r="V2991" s="5" t="s">
        <v>1328</v>
      </c>
      <c r="W2991" s="4" t="s">
        <v>1329</v>
      </c>
      <c r="X2991" s="5" t="s">
        <v>18</v>
      </c>
      <c r="Y2991" s="5"/>
      <c r="Z2991" s="5"/>
      <c r="AA2991" s="4" t="s">
        <v>3891</v>
      </c>
      <c r="AB2991" s="5"/>
      <c r="AC2991" s="5"/>
      <c r="AD2991" s="5" t="s">
        <v>1331</v>
      </c>
      <c r="AE2991" s="5"/>
      <c r="AF2991" s="5">
        <v>26492</v>
      </c>
      <c r="AG2991" s="5">
        <v>52</v>
      </c>
      <c r="AH2991" s="5">
        <v>100</v>
      </c>
      <c r="AI2991" s="5" t="s">
        <v>1332</v>
      </c>
      <c r="AJ2991" s="5">
        <v>45536</v>
      </c>
      <c r="AK2991" s="5">
        <v>0</v>
      </c>
      <c r="AL2991" s="5">
        <v>45536</v>
      </c>
      <c r="AM2991" s="5" t="s">
        <v>1333</v>
      </c>
      <c r="AN2991" s="5">
        <v>49125</v>
      </c>
      <c r="AO2991" s="5" t="s">
        <v>10787</v>
      </c>
      <c r="AP2991" s="5" t="s">
        <v>1413</v>
      </c>
      <c r="AQ2991" s="4" t="s">
        <v>1414</v>
      </c>
      <c r="AR2991" s="5" t="s">
        <v>19</v>
      </c>
      <c r="AS2991" s="4" t="s">
        <v>2071</v>
      </c>
      <c r="AT2991" s="5" t="s">
        <v>2072</v>
      </c>
      <c r="AU2991" s="5" t="s">
        <v>41</v>
      </c>
      <c r="AV2991" s="4" t="s">
        <v>2073</v>
      </c>
      <c r="AW2991" s="5" t="s">
        <v>112</v>
      </c>
      <c r="AX2991" s="5" t="s">
        <v>2068</v>
      </c>
      <c r="AY2991" s="5" t="s">
        <v>2074</v>
      </c>
      <c r="AZ2991" s="5" t="s">
        <v>11</v>
      </c>
      <c r="BA2991" s="4" t="s">
        <v>2075</v>
      </c>
      <c r="BB2991" s="5" t="s">
        <v>2076</v>
      </c>
      <c r="BC2991" s="4" t="s">
        <v>9141</v>
      </c>
      <c r="BD2991" s="5" t="s">
        <v>9142</v>
      </c>
      <c r="BE2991" s="5" t="s">
        <v>245</v>
      </c>
      <c r="BF2991" s="5" t="s">
        <v>1333</v>
      </c>
      <c r="BG2991" s="4" t="s">
        <v>9140</v>
      </c>
      <c r="BH2991" s="5" t="s">
        <v>1343</v>
      </c>
    </row>
    <row r="2992" spans="1:60" x14ac:dyDescent="0.25">
      <c r="A2992">
        <f t="shared" si="247"/>
        <v>305227</v>
      </c>
      <c r="B2992">
        <f t="shared" si="248"/>
        <v>7020550</v>
      </c>
      <c r="C2992" s="17" t="str">
        <f t="shared" si="250"/>
        <v>CC</v>
      </c>
      <c r="D2992" t="str">
        <f t="shared" si="246"/>
        <v>REGION GRAND OUEST</v>
      </c>
      <c r="E2992" s="12" t="str">
        <f t="shared" si="249"/>
        <v>TERRAIN</v>
      </c>
      <c r="F2992" s="4" t="s">
        <v>10788</v>
      </c>
      <c r="G2992" s="4" t="s">
        <v>10534</v>
      </c>
      <c r="H2992" s="5">
        <v>1</v>
      </c>
      <c r="I2992" s="5"/>
      <c r="J2992" s="5">
        <v>1</v>
      </c>
      <c r="K2992" s="5" t="s">
        <v>1325</v>
      </c>
      <c r="L2992" s="5" t="s">
        <v>10789</v>
      </c>
      <c r="M2992" s="5" t="s">
        <v>10790</v>
      </c>
      <c r="N2992" s="5"/>
      <c r="O2992" s="5"/>
      <c r="P2992" s="5"/>
      <c r="Q2992" s="5"/>
      <c r="R2992" s="5"/>
      <c r="S2992" s="5"/>
      <c r="T2992" s="5" t="s">
        <v>25</v>
      </c>
      <c r="U2992" s="6">
        <v>44743</v>
      </c>
      <c r="V2992" s="5" t="s">
        <v>1363</v>
      </c>
      <c r="W2992" s="4" t="s">
        <v>1329</v>
      </c>
      <c r="X2992" s="5" t="s">
        <v>18</v>
      </c>
      <c r="Y2992" s="5"/>
      <c r="Z2992" s="5"/>
      <c r="AA2992" s="4" t="s">
        <v>6508</v>
      </c>
      <c r="AB2992" s="5"/>
      <c r="AC2992" s="5"/>
      <c r="AD2992" s="5" t="s">
        <v>1331</v>
      </c>
      <c r="AE2992" s="5"/>
      <c r="AF2992" s="5">
        <v>34243</v>
      </c>
      <c r="AG2992" s="5">
        <v>31</v>
      </c>
      <c r="AH2992" s="5">
        <v>100</v>
      </c>
      <c r="AI2992" s="5" t="s">
        <v>1332</v>
      </c>
      <c r="AJ2992" s="5">
        <v>44562</v>
      </c>
      <c r="AK2992" s="5">
        <v>2</v>
      </c>
      <c r="AL2992" s="5">
        <v>44562</v>
      </c>
      <c r="AM2992" s="5" t="s">
        <v>1333</v>
      </c>
      <c r="AN2992" s="5">
        <v>44300</v>
      </c>
      <c r="AO2992" s="5" t="s">
        <v>1710</v>
      </c>
      <c r="AP2992" s="5" t="s">
        <v>1413</v>
      </c>
      <c r="AQ2992" s="4" t="s">
        <v>1414</v>
      </c>
      <c r="AR2992" s="5" t="s">
        <v>19</v>
      </c>
      <c r="AS2992" s="4" t="s">
        <v>1549</v>
      </c>
      <c r="AT2992" s="5" t="s">
        <v>1550</v>
      </c>
      <c r="AU2992" s="5" t="s">
        <v>41</v>
      </c>
      <c r="AV2992" s="4" t="s">
        <v>1551</v>
      </c>
      <c r="AW2992" s="5" t="s">
        <v>135</v>
      </c>
      <c r="AX2992" s="5" t="s">
        <v>2822</v>
      </c>
      <c r="AY2992" s="5" t="s">
        <v>2823</v>
      </c>
      <c r="AZ2992" s="5" t="s">
        <v>11</v>
      </c>
      <c r="BA2992" s="4" t="s">
        <v>2824</v>
      </c>
      <c r="BB2992" s="5" t="s">
        <v>2825</v>
      </c>
      <c r="BC2992" s="5" t="s">
        <v>10534</v>
      </c>
      <c r="BD2992" s="5" t="s">
        <v>10535</v>
      </c>
      <c r="BE2992" s="5" t="s">
        <v>25</v>
      </c>
      <c r="BF2992" s="5" t="s">
        <v>1333</v>
      </c>
      <c r="BG2992" s="4" t="s">
        <v>10533</v>
      </c>
      <c r="BH2992" s="5" t="s">
        <v>1343</v>
      </c>
    </row>
    <row r="2993" spans="1:60" x14ac:dyDescent="0.25">
      <c r="A2993">
        <f t="shared" si="247"/>
        <v>178321</v>
      </c>
      <c r="B2993">
        <f t="shared" si="248"/>
        <v>3000665</v>
      </c>
      <c r="C2993" s="17" t="str">
        <f t="shared" si="250"/>
        <v>CC</v>
      </c>
      <c r="D2993" t="str">
        <f t="shared" si="246"/>
        <v>REGION ILE DE FRANCE NORD</v>
      </c>
      <c r="E2993" s="12" t="str">
        <f t="shared" si="249"/>
        <v>TERRAIN</v>
      </c>
      <c r="F2993" s="4" t="s">
        <v>461</v>
      </c>
      <c r="G2993" s="4" t="s">
        <v>9353</v>
      </c>
      <c r="H2993" s="5">
        <v>1</v>
      </c>
      <c r="I2993" s="5"/>
      <c r="J2993" s="5">
        <v>1</v>
      </c>
      <c r="K2993" s="5" t="s">
        <v>1325</v>
      </c>
      <c r="L2993" s="5" t="s">
        <v>102</v>
      </c>
      <c r="M2993" s="5" t="s">
        <v>462</v>
      </c>
      <c r="N2993" s="5"/>
      <c r="O2993" s="5"/>
      <c r="P2993" s="5"/>
      <c r="Q2993" s="5"/>
      <c r="R2993" s="5"/>
      <c r="S2993" s="5"/>
      <c r="T2993" s="5" t="s">
        <v>25</v>
      </c>
      <c r="U2993" s="6">
        <v>35582</v>
      </c>
      <c r="V2993" s="5" t="s">
        <v>1363</v>
      </c>
      <c r="W2993" s="4" t="s">
        <v>1329</v>
      </c>
      <c r="X2993" s="5" t="s">
        <v>18</v>
      </c>
      <c r="Y2993" s="5"/>
      <c r="Z2993" s="5"/>
      <c r="AA2993" s="4" t="s">
        <v>3324</v>
      </c>
      <c r="AB2993" s="5"/>
      <c r="AC2993" s="5"/>
      <c r="AD2993" s="5" t="s">
        <v>1331</v>
      </c>
      <c r="AE2993" s="5"/>
      <c r="AF2993" s="5">
        <v>25518</v>
      </c>
      <c r="AG2993" s="5">
        <v>55</v>
      </c>
      <c r="AH2993" s="5">
        <v>100</v>
      </c>
      <c r="AI2993" s="5" t="s">
        <v>1332</v>
      </c>
      <c r="AJ2993" s="5">
        <v>35582</v>
      </c>
      <c r="AK2993" s="5">
        <v>27</v>
      </c>
      <c r="AL2993" s="5">
        <v>35582</v>
      </c>
      <c r="AM2993" s="5" t="s">
        <v>1333</v>
      </c>
      <c r="AN2993" s="5">
        <v>59253</v>
      </c>
      <c r="AO2993" s="5" t="s">
        <v>10791</v>
      </c>
      <c r="AP2993" s="5" t="s">
        <v>12477</v>
      </c>
      <c r="AQ2993" s="4" t="s">
        <v>1351</v>
      </c>
      <c r="AR2993" s="5" t="s">
        <v>12478</v>
      </c>
      <c r="AS2993" s="4" t="s">
        <v>1638</v>
      </c>
      <c r="AT2993" s="5" t="s">
        <v>1639</v>
      </c>
      <c r="AU2993" s="5" t="s">
        <v>41</v>
      </c>
      <c r="AV2993" s="4" t="s">
        <v>1640</v>
      </c>
      <c r="AW2993" s="5" t="s">
        <v>142</v>
      </c>
      <c r="AX2993" s="5" t="s">
        <v>4013</v>
      </c>
      <c r="AY2993" s="5" t="s">
        <v>4015</v>
      </c>
      <c r="AZ2993" s="5" t="s">
        <v>1357</v>
      </c>
      <c r="BA2993" s="4" t="s">
        <v>3413</v>
      </c>
      <c r="BB2993" s="5" t="s">
        <v>11117</v>
      </c>
      <c r="BC2993" s="4" t="s">
        <v>9353</v>
      </c>
      <c r="BD2993" s="5" t="s">
        <v>9354</v>
      </c>
      <c r="BE2993" s="5" t="s">
        <v>25</v>
      </c>
      <c r="BF2993" s="5" t="s">
        <v>1333</v>
      </c>
      <c r="BG2993" s="4" t="s">
        <v>9352</v>
      </c>
      <c r="BH2993" s="5" t="s">
        <v>1343</v>
      </c>
    </row>
    <row r="2994" spans="1:60" x14ac:dyDescent="0.25">
      <c r="A2994">
        <f t="shared" si="247"/>
        <v>305465</v>
      </c>
      <c r="B2994">
        <f t="shared" si="248"/>
        <v>7022096</v>
      </c>
      <c r="C2994" s="17" t="str">
        <f t="shared" si="250"/>
        <v>CC</v>
      </c>
      <c r="D2994" t="str">
        <f t="shared" si="246"/>
        <v>REGION ILE DE FRANCE NORD</v>
      </c>
      <c r="E2994" s="12" t="str">
        <f t="shared" si="249"/>
        <v>TERRAIN</v>
      </c>
      <c r="F2994" s="4" t="s">
        <v>10792</v>
      </c>
      <c r="G2994" s="4" t="s">
        <v>8453</v>
      </c>
      <c r="H2994" s="5">
        <v>1</v>
      </c>
      <c r="I2994" s="5"/>
      <c r="J2994" s="5">
        <v>1</v>
      </c>
      <c r="K2994" s="5" t="s">
        <v>1325</v>
      </c>
      <c r="L2994" s="5" t="s">
        <v>968</v>
      </c>
      <c r="M2994" s="5" t="s">
        <v>10793</v>
      </c>
      <c r="N2994" s="5"/>
      <c r="O2994" s="5"/>
      <c r="P2994" s="5"/>
      <c r="Q2994" s="5"/>
      <c r="R2994" s="5"/>
      <c r="S2994" s="5"/>
      <c r="T2994" s="5" t="s">
        <v>260</v>
      </c>
      <c r="U2994" s="6">
        <v>45383</v>
      </c>
      <c r="V2994" s="5" t="s">
        <v>1347</v>
      </c>
      <c r="W2994" s="4" t="s">
        <v>1329</v>
      </c>
      <c r="X2994" s="5" t="s">
        <v>18</v>
      </c>
      <c r="Y2994" s="5" t="s">
        <v>1348</v>
      </c>
      <c r="Z2994" s="5"/>
      <c r="AA2994" s="4" t="s">
        <v>6814</v>
      </c>
      <c r="AB2994" s="5"/>
      <c r="AC2994" s="5"/>
      <c r="AD2994" s="5" t="s">
        <v>1331</v>
      </c>
      <c r="AE2994" s="5"/>
      <c r="AF2994" s="5">
        <v>32930</v>
      </c>
      <c r="AG2994" s="5">
        <v>34</v>
      </c>
      <c r="AH2994" s="5">
        <v>100</v>
      </c>
      <c r="AI2994" s="5" t="s">
        <v>1332</v>
      </c>
      <c r="AJ2994" s="5">
        <v>44927</v>
      </c>
      <c r="AK2994" s="5">
        <v>1</v>
      </c>
      <c r="AL2994" s="5">
        <v>44927</v>
      </c>
      <c r="AM2994" s="5" t="s">
        <v>1333</v>
      </c>
      <c r="AN2994" s="5">
        <v>95350</v>
      </c>
      <c r="AO2994" s="5" t="s">
        <v>3471</v>
      </c>
      <c r="AP2994" s="5" t="s">
        <v>12477</v>
      </c>
      <c r="AQ2994" s="4" t="s">
        <v>1351</v>
      </c>
      <c r="AR2994" s="5" t="s">
        <v>12478</v>
      </c>
      <c r="AS2994" s="4" t="s">
        <v>1898</v>
      </c>
      <c r="AT2994" s="5" t="s">
        <v>1899</v>
      </c>
      <c r="AU2994" s="5" t="s">
        <v>41</v>
      </c>
      <c r="AV2994" s="4" t="s">
        <v>1900</v>
      </c>
      <c r="AW2994" s="5" t="s">
        <v>30</v>
      </c>
      <c r="AX2994" s="5" t="s">
        <v>2430</v>
      </c>
      <c r="AY2994" s="5" t="s">
        <v>2431</v>
      </c>
      <c r="AZ2994" s="5" t="s">
        <v>11</v>
      </c>
      <c r="BA2994" s="4" t="s">
        <v>2432</v>
      </c>
      <c r="BB2994" s="5" t="s">
        <v>2433</v>
      </c>
      <c r="BC2994" s="4" t="s">
        <v>8453</v>
      </c>
      <c r="BD2994" s="5" t="s">
        <v>8454</v>
      </c>
      <c r="BE2994" s="5" t="s">
        <v>260</v>
      </c>
      <c r="BF2994" s="5" t="s">
        <v>1333</v>
      </c>
      <c r="BG2994" s="4" t="s">
        <v>8452</v>
      </c>
      <c r="BH2994" s="5" t="s">
        <v>1343</v>
      </c>
    </row>
    <row r="2995" spans="1:60" x14ac:dyDescent="0.25">
      <c r="A2995">
        <f t="shared" si="247"/>
        <v>305198</v>
      </c>
      <c r="B2995">
        <f t="shared" si="248"/>
        <v>7020459</v>
      </c>
      <c r="C2995" s="17" t="str">
        <f t="shared" si="250"/>
        <v>CC</v>
      </c>
      <c r="D2995" t="str">
        <f t="shared" si="246"/>
        <v>REGION ILE DE FRANCE NORD</v>
      </c>
      <c r="E2995" s="12" t="str">
        <f t="shared" si="249"/>
        <v>TERRAIN</v>
      </c>
      <c r="F2995" s="4" t="s">
        <v>425</v>
      </c>
      <c r="G2995" s="4" t="s">
        <v>9418</v>
      </c>
      <c r="H2995" s="5">
        <v>1</v>
      </c>
      <c r="I2995" s="5"/>
      <c r="J2995" s="5">
        <v>1</v>
      </c>
      <c r="K2995" s="5" t="s">
        <v>1325</v>
      </c>
      <c r="L2995" s="5" t="s">
        <v>427</v>
      </c>
      <c r="M2995" s="5" t="s">
        <v>426</v>
      </c>
      <c r="N2995" s="5"/>
      <c r="O2995" s="5"/>
      <c r="P2995" s="5"/>
      <c r="Q2995" s="5"/>
      <c r="R2995" s="5"/>
      <c r="S2995" s="5"/>
      <c r="T2995" s="5" t="s">
        <v>25</v>
      </c>
      <c r="U2995" s="6">
        <v>44652</v>
      </c>
      <c r="V2995" s="5" t="s">
        <v>1363</v>
      </c>
      <c r="W2995" s="4" t="s">
        <v>1329</v>
      </c>
      <c r="X2995" s="5" t="s">
        <v>18</v>
      </c>
      <c r="Y2995" s="5"/>
      <c r="Z2995" s="5"/>
      <c r="AA2995" s="4" t="s">
        <v>8897</v>
      </c>
      <c r="AB2995" s="5"/>
      <c r="AC2995" s="5"/>
      <c r="AD2995" s="5" t="s">
        <v>1331</v>
      </c>
      <c r="AE2995" s="5"/>
      <c r="AF2995" s="5">
        <v>31343</v>
      </c>
      <c r="AG2995" s="5">
        <v>39</v>
      </c>
      <c r="AH2995" s="5">
        <v>100</v>
      </c>
      <c r="AI2995" s="5" t="s">
        <v>1332</v>
      </c>
      <c r="AJ2995" s="5">
        <v>44470</v>
      </c>
      <c r="AK2995" s="5">
        <v>3</v>
      </c>
      <c r="AL2995" s="5">
        <v>44470</v>
      </c>
      <c r="AM2995" s="5" t="s">
        <v>1333</v>
      </c>
      <c r="AN2995" s="5">
        <v>28300</v>
      </c>
      <c r="AO2995" s="5" t="s">
        <v>10794</v>
      </c>
      <c r="AP2995" s="5" t="s">
        <v>12477</v>
      </c>
      <c r="AQ2995" s="4" t="s">
        <v>1351</v>
      </c>
      <c r="AR2995" s="5" t="s">
        <v>12478</v>
      </c>
      <c r="AS2995" s="4" t="s">
        <v>1656</v>
      </c>
      <c r="AT2995" s="5" t="s">
        <v>1657</v>
      </c>
      <c r="AU2995" s="5" t="s">
        <v>41</v>
      </c>
      <c r="AV2995" s="4" t="s">
        <v>1658</v>
      </c>
      <c r="AW2995" s="5" t="s">
        <v>306</v>
      </c>
      <c r="AX2995" s="5" t="s">
        <v>2761</v>
      </c>
      <c r="AY2995" s="5" t="s">
        <v>2762</v>
      </c>
      <c r="AZ2995" s="5" t="s">
        <v>11</v>
      </c>
      <c r="BA2995" s="4" t="s">
        <v>2763</v>
      </c>
      <c r="BB2995" s="5" t="s">
        <v>2764</v>
      </c>
      <c r="BC2995" s="5" t="s">
        <v>9418</v>
      </c>
      <c r="BD2995" s="5" t="s">
        <v>9419</v>
      </c>
      <c r="BE2995" s="5" t="s">
        <v>25</v>
      </c>
      <c r="BF2995" s="5" t="s">
        <v>1333</v>
      </c>
      <c r="BG2995" s="4" t="s">
        <v>9417</v>
      </c>
      <c r="BH2995" s="5" t="s">
        <v>1343</v>
      </c>
    </row>
    <row r="2996" spans="1:60" x14ac:dyDescent="0.25">
      <c r="A2996">
        <f t="shared" si="247"/>
        <v>305188</v>
      </c>
      <c r="B2996">
        <f t="shared" si="248"/>
        <v>7000186</v>
      </c>
      <c r="C2996" t="str">
        <f t="shared" si="250"/>
        <v>ASSISTANTE</v>
      </c>
      <c r="D2996" t="str">
        <f t="shared" si="246"/>
        <v>POLE PILOTAGE DU RESEAU COMMERCIAL</v>
      </c>
      <c r="E2996" s="12" t="str">
        <f t="shared" si="249"/>
        <v>TERRAIN</v>
      </c>
      <c r="F2996" s="4" t="s">
        <v>10795</v>
      </c>
      <c r="G2996" s="4" t="s">
        <v>10796</v>
      </c>
      <c r="H2996" s="5">
        <v>1</v>
      </c>
      <c r="I2996" s="5"/>
      <c r="J2996" s="5">
        <v>2</v>
      </c>
      <c r="K2996" s="5" t="s">
        <v>1345</v>
      </c>
      <c r="L2996" s="5" t="s">
        <v>10797</v>
      </c>
      <c r="M2996" s="5" t="s">
        <v>10798</v>
      </c>
      <c r="N2996" s="5"/>
      <c r="O2996" s="5"/>
      <c r="P2996" s="5"/>
      <c r="Q2996" s="5"/>
      <c r="R2996" s="5"/>
      <c r="S2996" s="5"/>
      <c r="T2996" s="5" t="s">
        <v>1469</v>
      </c>
      <c r="U2996" s="6">
        <v>44459</v>
      </c>
      <c r="V2996" s="5" t="s">
        <v>1470</v>
      </c>
      <c r="W2996" s="4" t="s">
        <v>1392</v>
      </c>
      <c r="X2996" s="5" t="s">
        <v>3606</v>
      </c>
      <c r="Y2996" s="5"/>
      <c r="Z2996" s="5"/>
      <c r="AA2996" s="4"/>
      <c r="AB2996" s="5"/>
      <c r="AC2996" s="5"/>
      <c r="AD2996" s="5">
        <v>4</v>
      </c>
      <c r="AE2996" s="5"/>
      <c r="AF2996" s="5">
        <v>29375</v>
      </c>
      <c r="AG2996" s="5">
        <v>44</v>
      </c>
      <c r="AH2996" s="5">
        <v>100</v>
      </c>
      <c r="AI2996" s="5" t="s">
        <v>1332</v>
      </c>
      <c r="AJ2996" s="5">
        <v>37354</v>
      </c>
      <c r="AK2996" s="5">
        <v>22</v>
      </c>
      <c r="AL2996" s="5">
        <v>37354</v>
      </c>
      <c r="AM2996" s="5"/>
      <c r="AN2996" s="5">
        <v>33130</v>
      </c>
      <c r="AO2996" s="5" t="s">
        <v>6655</v>
      </c>
      <c r="AP2996" s="5"/>
      <c r="AQ2996" s="4" t="s">
        <v>1395</v>
      </c>
      <c r="AR2996" s="5" t="s">
        <v>188</v>
      </c>
      <c r="AS2996" s="4"/>
      <c r="AT2996" s="5"/>
      <c r="AU2996" s="5"/>
      <c r="AV2996" s="4" t="s">
        <v>3256</v>
      </c>
      <c r="AW2996" s="5" t="s">
        <v>538</v>
      </c>
      <c r="AX2996" s="5"/>
      <c r="AY2996" s="5"/>
      <c r="AZ2996" s="5"/>
      <c r="BA2996" s="4"/>
      <c r="BB2996" s="5"/>
      <c r="BC2996" s="4"/>
      <c r="BD2996" s="5"/>
      <c r="BE2996" s="5"/>
      <c r="BF2996" s="5"/>
      <c r="BG2996" s="4"/>
      <c r="BH2996" s="5"/>
    </row>
    <row r="2997" spans="1:60" x14ac:dyDescent="0.25">
      <c r="A2997">
        <f t="shared" si="247"/>
        <v>304789</v>
      </c>
      <c r="B2997">
        <f t="shared" si="248"/>
        <v>3102614</v>
      </c>
      <c r="C2997" s="17" t="str">
        <f t="shared" si="250"/>
        <v>CC</v>
      </c>
      <c r="D2997" t="str">
        <f t="shared" si="246"/>
        <v>REGION CENTRE EST</v>
      </c>
      <c r="E2997" s="12" t="str">
        <f t="shared" si="249"/>
        <v>TERRAIN</v>
      </c>
      <c r="F2997" s="4" t="s">
        <v>393</v>
      </c>
      <c r="G2997" s="4" t="s">
        <v>8027</v>
      </c>
      <c r="H2997" s="5">
        <v>1</v>
      </c>
      <c r="I2997" s="5"/>
      <c r="J2997" s="5">
        <v>2</v>
      </c>
      <c r="K2997" s="5" t="s">
        <v>1345</v>
      </c>
      <c r="L2997" s="5" t="s">
        <v>395</v>
      </c>
      <c r="M2997" s="5" t="s">
        <v>394</v>
      </c>
      <c r="N2997" s="5"/>
      <c r="O2997" s="5"/>
      <c r="P2997" s="5"/>
      <c r="Q2997" s="5"/>
      <c r="R2997" s="5"/>
      <c r="S2997" s="5"/>
      <c r="T2997" s="5" t="s">
        <v>25</v>
      </c>
      <c r="U2997" s="6">
        <v>44348</v>
      </c>
      <c r="V2997" s="5" t="s">
        <v>1363</v>
      </c>
      <c r="W2997" s="4" t="s">
        <v>1329</v>
      </c>
      <c r="X2997" s="5" t="s">
        <v>18</v>
      </c>
      <c r="Y2997" s="5"/>
      <c r="Z2997" s="5"/>
      <c r="AA2997" s="4"/>
      <c r="AB2997" s="5"/>
      <c r="AC2997" s="5"/>
      <c r="AD2997" s="5" t="s">
        <v>1331</v>
      </c>
      <c r="AE2997" s="5"/>
      <c r="AF2997" s="5">
        <v>26577</v>
      </c>
      <c r="AG2997" s="5">
        <v>52</v>
      </c>
      <c r="AH2997" s="5">
        <v>100</v>
      </c>
      <c r="AI2997" s="5" t="s">
        <v>1332</v>
      </c>
      <c r="AJ2997" s="5">
        <v>44166</v>
      </c>
      <c r="AK2997" s="5">
        <v>4</v>
      </c>
      <c r="AL2997" s="5">
        <v>44166</v>
      </c>
      <c r="AM2997" s="5" t="s">
        <v>1333</v>
      </c>
      <c r="AN2997" s="5">
        <v>70160</v>
      </c>
      <c r="AO2997" s="5" t="s">
        <v>10799</v>
      </c>
      <c r="AP2997" s="5" t="s">
        <v>1536</v>
      </c>
      <c r="AQ2997" s="4" t="s">
        <v>12479</v>
      </c>
      <c r="AR2997" s="5" t="s">
        <v>12480</v>
      </c>
      <c r="AS2997" s="4" t="s">
        <v>1564</v>
      </c>
      <c r="AT2997" s="5" t="s">
        <v>1565</v>
      </c>
      <c r="AU2997" s="5" t="s">
        <v>41</v>
      </c>
      <c r="AV2997" s="4" t="s">
        <v>1566</v>
      </c>
      <c r="AW2997" s="5" t="s">
        <v>68</v>
      </c>
      <c r="AX2997" s="5" t="s">
        <v>1970</v>
      </c>
      <c r="AY2997" s="5" t="s">
        <v>1974</v>
      </c>
      <c r="AZ2997" s="5" t="s">
        <v>11</v>
      </c>
      <c r="BA2997" s="4" t="s">
        <v>1975</v>
      </c>
      <c r="BB2997" s="5" t="s">
        <v>1976</v>
      </c>
      <c r="BC2997" s="5" t="s">
        <v>8027</v>
      </c>
      <c r="BD2997" s="5" t="s">
        <v>8028</v>
      </c>
      <c r="BE2997" s="5" t="s">
        <v>25</v>
      </c>
      <c r="BF2997" s="5" t="s">
        <v>1333</v>
      </c>
      <c r="BG2997" s="4" t="s">
        <v>8026</v>
      </c>
      <c r="BH2997" s="5" t="s">
        <v>1343</v>
      </c>
    </row>
    <row r="2998" spans="1:60" x14ac:dyDescent="0.25">
      <c r="A2998">
        <f t="shared" si="247"/>
        <v>305588</v>
      </c>
      <c r="B2998">
        <f t="shared" si="248"/>
        <v>7022500</v>
      </c>
      <c r="C2998" s="17" t="str">
        <f t="shared" si="250"/>
        <v>CC</v>
      </c>
      <c r="D2998" t="str">
        <f t="shared" si="246"/>
        <v>REGION ILE DE FRANCE NORD</v>
      </c>
      <c r="E2998" s="12" t="str">
        <f t="shared" si="249"/>
        <v>TERRAIN</v>
      </c>
      <c r="F2998" s="4" t="s">
        <v>1259</v>
      </c>
      <c r="G2998" s="4" t="s">
        <v>10573</v>
      </c>
      <c r="H2998" s="5">
        <v>1</v>
      </c>
      <c r="I2998" s="5"/>
      <c r="J2998" s="5">
        <v>1</v>
      </c>
      <c r="K2998" s="5" t="s">
        <v>1325</v>
      </c>
      <c r="L2998" s="5" t="s">
        <v>408</v>
      </c>
      <c r="M2998" s="5" t="s">
        <v>1260</v>
      </c>
      <c r="N2998" s="5"/>
      <c r="O2998" s="5"/>
      <c r="P2998" s="5"/>
      <c r="Q2998" s="5"/>
      <c r="R2998" s="5"/>
      <c r="S2998" s="5"/>
      <c r="T2998" s="5" t="s">
        <v>25</v>
      </c>
      <c r="U2998" s="6">
        <v>45231</v>
      </c>
      <c r="V2998" s="5" t="s">
        <v>1363</v>
      </c>
      <c r="W2998" s="4" t="s">
        <v>1329</v>
      </c>
      <c r="X2998" s="5" t="s">
        <v>18</v>
      </c>
      <c r="Y2998" s="5"/>
      <c r="Z2998" s="5"/>
      <c r="AA2998" s="4" t="s">
        <v>10455</v>
      </c>
      <c r="AB2998" s="5"/>
      <c r="AC2998" s="5"/>
      <c r="AD2998" s="5" t="s">
        <v>1331</v>
      </c>
      <c r="AE2998" s="5"/>
      <c r="AF2998" s="5">
        <v>35445</v>
      </c>
      <c r="AG2998" s="5">
        <v>27</v>
      </c>
      <c r="AH2998" s="5">
        <v>100</v>
      </c>
      <c r="AI2998" s="5" t="s">
        <v>1332</v>
      </c>
      <c r="AJ2998" s="5">
        <v>45047</v>
      </c>
      <c r="AK2998" s="5">
        <v>1</v>
      </c>
      <c r="AL2998" s="5">
        <v>45047</v>
      </c>
      <c r="AM2998" s="5" t="s">
        <v>1333</v>
      </c>
      <c r="AN2998" s="5">
        <v>76460</v>
      </c>
      <c r="AO2998" s="5" t="s">
        <v>10800</v>
      </c>
      <c r="AP2998" s="5" t="s">
        <v>12477</v>
      </c>
      <c r="AQ2998" s="4" t="s">
        <v>1351</v>
      </c>
      <c r="AR2998" s="5" t="s">
        <v>12478</v>
      </c>
      <c r="AS2998" s="4" t="s">
        <v>1651</v>
      </c>
      <c r="AT2998" s="5" t="s">
        <v>1652</v>
      </c>
      <c r="AU2998" s="5" t="s">
        <v>41</v>
      </c>
      <c r="AV2998" s="4" t="s">
        <v>1653</v>
      </c>
      <c r="AW2998" s="5" t="s">
        <v>35</v>
      </c>
      <c r="AX2998" s="5" t="s">
        <v>2518</v>
      </c>
      <c r="AY2998" s="5" t="s">
        <v>2519</v>
      </c>
      <c r="AZ2998" s="5" t="s">
        <v>11</v>
      </c>
      <c r="BA2998" s="4" t="s">
        <v>2520</v>
      </c>
      <c r="BB2998" s="5" t="s">
        <v>2521</v>
      </c>
      <c r="BC2998" s="4" t="s">
        <v>10573</v>
      </c>
      <c r="BD2998" s="5" t="s">
        <v>10574</v>
      </c>
      <c r="BE2998" s="5" t="s">
        <v>25</v>
      </c>
      <c r="BF2998" s="5" t="s">
        <v>1333</v>
      </c>
      <c r="BG2998" s="4" t="s">
        <v>10572</v>
      </c>
      <c r="BH2998" s="5" t="s">
        <v>1343</v>
      </c>
    </row>
    <row r="2999" spans="1:60" x14ac:dyDescent="0.25">
      <c r="A2999">
        <f t="shared" si="247"/>
        <v>306202</v>
      </c>
      <c r="B2999">
        <f t="shared" si="248"/>
        <v>7024040</v>
      </c>
      <c r="C2999" s="17" t="str">
        <f t="shared" si="250"/>
        <v>CC</v>
      </c>
      <c r="D2999" t="str">
        <f t="shared" si="246"/>
        <v>REGION GRAND SUD</v>
      </c>
      <c r="E2999" s="12" t="str">
        <f t="shared" si="249"/>
        <v>TERRAIN</v>
      </c>
      <c r="F2999" s="4" t="s">
        <v>10801</v>
      </c>
      <c r="G2999" s="4" t="s">
        <v>9134</v>
      </c>
      <c r="H2999" s="5">
        <v>1</v>
      </c>
      <c r="I2999" s="5"/>
      <c r="J2999" s="5">
        <v>1</v>
      </c>
      <c r="K2999" s="5" t="s">
        <v>1325</v>
      </c>
      <c r="L2999" s="5" t="s">
        <v>204</v>
      </c>
      <c r="M2999" s="5" t="s">
        <v>10802</v>
      </c>
      <c r="N2999" s="5"/>
      <c r="O2999" s="5"/>
      <c r="P2999" s="5"/>
      <c r="Q2999" s="5"/>
      <c r="R2999" s="5"/>
      <c r="S2999" s="5"/>
      <c r="T2999" s="5" t="s">
        <v>245</v>
      </c>
      <c r="U2999" s="6">
        <v>45536</v>
      </c>
      <c r="V2999" s="5" t="s">
        <v>1328</v>
      </c>
      <c r="W2999" s="4" t="s">
        <v>1329</v>
      </c>
      <c r="X2999" s="5" t="s">
        <v>18</v>
      </c>
      <c r="Y2999" s="5"/>
      <c r="Z2999" s="5"/>
      <c r="AA2999" s="4" t="s">
        <v>9133</v>
      </c>
      <c r="AB2999" s="5"/>
      <c r="AC2999" s="5"/>
      <c r="AD2999" s="5" t="s">
        <v>1331</v>
      </c>
      <c r="AE2999" s="5"/>
      <c r="AF2999" s="5">
        <v>29636</v>
      </c>
      <c r="AG2999" s="5">
        <v>43</v>
      </c>
      <c r="AH2999" s="5">
        <v>100</v>
      </c>
      <c r="AI2999" s="5" t="s">
        <v>1332</v>
      </c>
      <c r="AJ2999" s="5">
        <v>45536</v>
      </c>
      <c r="AK2999" s="5">
        <v>0</v>
      </c>
      <c r="AL2999" s="5">
        <v>45536</v>
      </c>
      <c r="AM2999" s="5" t="s">
        <v>1333</v>
      </c>
      <c r="AN2999" s="5">
        <v>6130</v>
      </c>
      <c r="AO2999" s="5" t="s">
        <v>6222</v>
      </c>
      <c r="AP2999" s="5" t="s">
        <v>1335</v>
      </c>
      <c r="AQ2999" s="4" t="s">
        <v>1336</v>
      </c>
      <c r="AR2999" s="5" t="s">
        <v>12476</v>
      </c>
      <c r="AS2999" s="4" t="s">
        <v>1745</v>
      </c>
      <c r="AT2999" s="5" t="s">
        <v>1746</v>
      </c>
      <c r="AU2999" s="5" t="s">
        <v>41</v>
      </c>
      <c r="AV2999" s="4" t="s">
        <v>1747</v>
      </c>
      <c r="AW2999" s="5" t="s">
        <v>52</v>
      </c>
      <c r="AX2999" s="5" t="s">
        <v>1748</v>
      </c>
      <c r="AY2999" s="5" t="s">
        <v>1749</v>
      </c>
      <c r="AZ2999" s="5" t="s">
        <v>11</v>
      </c>
      <c r="BA2999" s="4" t="s">
        <v>1750</v>
      </c>
      <c r="BB2999" s="5" t="s">
        <v>1751</v>
      </c>
      <c r="BC2999" s="5" t="s">
        <v>9134</v>
      </c>
      <c r="BD2999" s="5" t="s">
        <v>9135</v>
      </c>
      <c r="BE2999" s="5" t="s">
        <v>245</v>
      </c>
      <c r="BF2999" s="5" t="s">
        <v>1333</v>
      </c>
      <c r="BG2999" s="4" t="s">
        <v>9132</v>
      </c>
      <c r="BH2999" s="5" t="s">
        <v>1343</v>
      </c>
    </row>
    <row r="3000" spans="1:60" x14ac:dyDescent="0.25">
      <c r="A3000">
        <f t="shared" si="247"/>
        <v>302575</v>
      </c>
      <c r="B3000">
        <f t="shared" si="248"/>
        <v>3101426</v>
      </c>
      <c r="C3000" s="17" t="str">
        <f t="shared" si="250"/>
        <v>CC</v>
      </c>
      <c r="D3000" t="str">
        <f t="shared" si="246"/>
        <v>REGION CENTRE EST</v>
      </c>
      <c r="E3000" s="12" t="str">
        <f t="shared" si="249"/>
        <v>TERRAIN</v>
      </c>
      <c r="F3000" s="4" t="s">
        <v>10803</v>
      </c>
      <c r="G3000" s="4" t="s">
        <v>9532</v>
      </c>
      <c r="H3000" s="5">
        <v>1</v>
      </c>
      <c r="I3000" s="5"/>
      <c r="J3000" s="5">
        <v>1</v>
      </c>
      <c r="K3000" s="5" t="s">
        <v>1325</v>
      </c>
      <c r="L3000" s="5" t="s">
        <v>162</v>
      </c>
      <c r="M3000" s="5" t="s">
        <v>10804</v>
      </c>
      <c r="N3000" s="5"/>
      <c r="O3000" s="5"/>
      <c r="P3000" s="5"/>
      <c r="Q3000" s="5"/>
      <c r="R3000" s="5"/>
      <c r="S3000" s="5"/>
      <c r="T3000" s="5" t="s">
        <v>25</v>
      </c>
      <c r="U3000" s="6">
        <v>42156</v>
      </c>
      <c r="V3000" s="5" t="s">
        <v>1363</v>
      </c>
      <c r="W3000" s="4" t="s">
        <v>1329</v>
      </c>
      <c r="X3000" s="5" t="s">
        <v>18</v>
      </c>
      <c r="Y3000" s="5"/>
      <c r="Z3000" s="5"/>
      <c r="AA3000" s="4" t="s">
        <v>7477</v>
      </c>
      <c r="AB3000" s="5"/>
      <c r="AC3000" s="5"/>
      <c r="AD3000" s="5" t="s">
        <v>1331</v>
      </c>
      <c r="AE3000" s="5"/>
      <c r="AF3000" s="5">
        <v>27537</v>
      </c>
      <c r="AG3000" s="5">
        <v>49</v>
      </c>
      <c r="AH3000" s="5">
        <v>100</v>
      </c>
      <c r="AI3000" s="5" t="s">
        <v>1332</v>
      </c>
      <c r="AJ3000" s="5">
        <v>42156</v>
      </c>
      <c r="AK3000" s="5">
        <v>9</v>
      </c>
      <c r="AL3000" s="5">
        <v>42156</v>
      </c>
      <c r="AM3000" s="5" t="s">
        <v>1333</v>
      </c>
      <c r="AN3000" s="5">
        <v>54000</v>
      </c>
      <c r="AO3000" s="5" t="s">
        <v>1695</v>
      </c>
      <c r="AP3000" s="5" t="s">
        <v>1536</v>
      </c>
      <c r="AQ3000" s="4" t="s">
        <v>12479</v>
      </c>
      <c r="AR3000" s="5" t="s">
        <v>12480</v>
      </c>
      <c r="AS3000" s="4" t="s">
        <v>1696</v>
      </c>
      <c r="AT3000" s="5" t="s">
        <v>1697</v>
      </c>
      <c r="AU3000" s="5" t="s">
        <v>41</v>
      </c>
      <c r="AV3000" s="4" t="s">
        <v>1698</v>
      </c>
      <c r="AW3000" s="5" t="s">
        <v>66</v>
      </c>
      <c r="AX3000" s="5" t="s">
        <v>1699</v>
      </c>
      <c r="AY3000" s="5" t="s">
        <v>1700</v>
      </c>
      <c r="AZ3000" s="5" t="s">
        <v>11</v>
      </c>
      <c r="BA3000" s="4" t="s">
        <v>1701</v>
      </c>
      <c r="BB3000" s="5" t="s">
        <v>1702</v>
      </c>
      <c r="BC3000" s="5" t="s">
        <v>9532</v>
      </c>
      <c r="BD3000" s="5" t="s">
        <v>9533</v>
      </c>
      <c r="BE3000" s="5" t="s">
        <v>25</v>
      </c>
      <c r="BF3000" s="5" t="s">
        <v>1333</v>
      </c>
      <c r="BG3000" s="4" t="s">
        <v>9531</v>
      </c>
      <c r="BH3000" s="5" t="s">
        <v>1343</v>
      </c>
    </row>
    <row r="3001" spans="1:60" x14ac:dyDescent="0.25">
      <c r="A3001">
        <f t="shared" si="247"/>
        <v>193762</v>
      </c>
      <c r="B3001">
        <f t="shared" si="248"/>
        <v>3003032</v>
      </c>
      <c r="C3001" s="17" t="str">
        <f t="shared" si="250"/>
        <v>CC</v>
      </c>
      <c r="D3001" t="str">
        <f t="shared" si="246"/>
        <v>REGION ILE DE FRANCE NORD</v>
      </c>
      <c r="E3001" s="12" t="str">
        <f t="shared" si="249"/>
        <v>TERRAIN</v>
      </c>
      <c r="F3001" s="4" t="s">
        <v>10805</v>
      </c>
      <c r="G3001" s="4" t="s">
        <v>9270</v>
      </c>
      <c r="H3001" s="5">
        <v>1</v>
      </c>
      <c r="I3001" s="5"/>
      <c r="J3001" s="5">
        <v>1</v>
      </c>
      <c r="K3001" s="5" t="s">
        <v>1325</v>
      </c>
      <c r="L3001" s="5" t="s">
        <v>477</v>
      </c>
      <c r="M3001" s="5" t="s">
        <v>10806</v>
      </c>
      <c r="N3001" s="5" t="s">
        <v>16</v>
      </c>
      <c r="O3001" s="5">
        <v>40452</v>
      </c>
      <c r="P3001" s="5"/>
      <c r="Q3001" s="5" t="s">
        <v>1346</v>
      </c>
      <c r="R3001" s="5">
        <v>5</v>
      </c>
      <c r="S3001" s="5" t="s">
        <v>18</v>
      </c>
      <c r="T3001" s="5" t="s">
        <v>60</v>
      </c>
      <c r="U3001" s="6">
        <v>40483</v>
      </c>
      <c r="V3001" s="5" t="s">
        <v>1773</v>
      </c>
      <c r="W3001" s="4" t="s">
        <v>1329</v>
      </c>
      <c r="X3001" s="5" t="s">
        <v>18</v>
      </c>
      <c r="Y3001" s="5"/>
      <c r="Z3001" s="5"/>
      <c r="AA3001" s="4" t="s">
        <v>6377</v>
      </c>
      <c r="AB3001" s="5" t="s">
        <v>1393</v>
      </c>
      <c r="AC3001" s="5"/>
      <c r="AD3001" s="5" t="s">
        <v>1393</v>
      </c>
      <c r="AE3001" s="5"/>
      <c r="AF3001" s="5">
        <v>26258</v>
      </c>
      <c r="AG3001" s="5">
        <v>53</v>
      </c>
      <c r="AH3001" s="5">
        <v>100</v>
      </c>
      <c r="AI3001" s="5" t="s">
        <v>1332</v>
      </c>
      <c r="AJ3001" s="5">
        <v>40483</v>
      </c>
      <c r="AK3001" s="5">
        <v>14</v>
      </c>
      <c r="AL3001" s="5">
        <v>40483</v>
      </c>
      <c r="AM3001" s="5" t="s">
        <v>1333</v>
      </c>
      <c r="AN3001" s="5">
        <v>59830</v>
      </c>
      <c r="AO3001" s="5" t="s">
        <v>10807</v>
      </c>
      <c r="AP3001" s="5" t="s">
        <v>12477</v>
      </c>
      <c r="AQ3001" s="4" t="s">
        <v>1351</v>
      </c>
      <c r="AR3001" s="5" t="s">
        <v>12478</v>
      </c>
      <c r="AS3001" s="4" t="s">
        <v>1450</v>
      </c>
      <c r="AT3001" s="5" t="s">
        <v>1451</v>
      </c>
      <c r="AU3001" s="5" t="s">
        <v>41</v>
      </c>
      <c r="AV3001" s="4" t="s">
        <v>1452</v>
      </c>
      <c r="AW3001" s="5" t="s">
        <v>230</v>
      </c>
      <c r="AX3001" s="5" t="s">
        <v>1453</v>
      </c>
      <c r="AY3001" s="5" t="s">
        <v>1454</v>
      </c>
      <c r="AZ3001" s="5" t="s">
        <v>11</v>
      </c>
      <c r="BA3001" s="4" t="s">
        <v>1455</v>
      </c>
      <c r="BB3001" s="5" t="s">
        <v>1456</v>
      </c>
      <c r="BC3001" s="5" t="s">
        <v>9270</v>
      </c>
      <c r="BD3001" s="5" t="s">
        <v>9271</v>
      </c>
      <c r="BE3001" s="5" t="s">
        <v>60</v>
      </c>
      <c r="BF3001" s="5" t="s">
        <v>1333</v>
      </c>
      <c r="BG3001" s="4" t="s">
        <v>9269</v>
      </c>
      <c r="BH3001" s="5" t="s">
        <v>1343</v>
      </c>
    </row>
    <row r="3002" spans="1:60" x14ac:dyDescent="0.25">
      <c r="A3002">
        <f t="shared" si="247"/>
        <v>70001</v>
      </c>
      <c r="B3002">
        <f t="shared" si="248"/>
        <v>50100000</v>
      </c>
      <c r="C3002" t="str">
        <f t="shared" si="250"/>
        <v>CC</v>
      </c>
      <c r="D3002" t="str">
        <f t="shared" si="246"/>
        <v>SUPPORT COMMERCIAL</v>
      </c>
      <c r="E3002" s="12" t="str">
        <f t="shared" si="249"/>
        <v>TERRAIN</v>
      </c>
      <c r="F3002" s="4" t="s">
        <v>10808</v>
      </c>
      <c r="G3002" s="4" t="s">
        <v>2163</v>
      </c>
      <c r="H3002" s="5">
        <v>2</v>
      </c>
      <c r="I3002" s="5" t="s">
        <v>24</v>
      </c>
      <c r="J3002" s="5"/>
      <c r="K3002" s="5"/>
      <c r="L3002" s="5"/>
      <c r="M3002" s="5" t="s">
        <v>273</v>
      </c>
      <c r="N3002" s="5"/>
      <c r="O3002" s="5"/>
      <c r="P3002" s="5"/>
      <c r="Q3002" s="5"/>
      <c r="R3002" s="5"/>
      <c r="S3002" s="5"/>
      <c r="T3002" s="5"/>
      <c r="U3002" s="6">
        <v>45474</v>
      </c>
      <c r="V3002" s="5"/>
      <c r="W3002" s="4" t="s">
        <v>2161</v>
      </c>
      <c r="X3002" s="5"/>
      <c r="Y3002" s="5"/>
      <c r="Z3002" s="5"/>
      <c r="AA3002" s="4"/>
      <c r="AB3002" s="5"/>
      <c r="AC3002" s="5"/>
      <c r="AD3002" s="5"/>
      <c r="AE3002" s="5"/>
      <c r="AF3002" s="5"/>
      <c r="AG3002" s="5"/>
      <c r="AH3002" s="5"/>
      <c r="AI3002" s="5"/>
      <c r="AJ3002" s="5"/>
      <c r="AK3002" s="5"/>
      <c r="AL3002" s="5"/>
      <c r="AM3002" s="5"/>
      <c r="AN3002" s="5"/>
      <c r="AO3002" s="5"/>
      <c r="AP3002" s="5"/>
      <c r="AQ3002" s="4" t="s">
        <v>2163</v>
      </c>
      <c r="AR3002" s="5" t="s">
        <v>273</v>
      </c>
      <c r="AS3002" s="4"/>
      <c r="AT3002" s="5"/>
      <c r="AU3002" s="5"/>
      <c r="AV3002" s="4"/>
      <c r="AW3002" s="5"/>
      <c r="AX3002" s="5"/>
      <c r="AY3002" s="5"/>
      <c r="AZ3002" s="5"/>
      <c r="BA3002" s="4"/>
      <c r="BB3002" s="5"/>
      <c r="BC3002" s="5"/>
      <c r="BD3002" s="5"/>
      <c r="BE3002" s="5"/>
      <c r="BF3002" s="5"/>
      <c r="BG3002" s="4"/>
      <c r="BH3002" s="5"/>
    </row>
    <row r="3003" spans="1:60" x14ac:dyDescent="0.25">
      <c r="A3003">
        <f t="shared" si="247"/>
        <v>175997</v>
      </c>
      <c r="B3003">
        <f t="shared" si="248"/>
        <v>3000600</v>
      </c>
      <c r="C3003" s="17" t="str">
        <f t="shared" si="250"/>
        <v>CC</v>
      </c>
      <c r="D3003" t="str">
        <f t="shared" si="246"/>
        <v>REGION GRAND SUD</v>
      </c>
      <c r="E3003" s="12" t="str">
        <f t="shared" si="249"/>
        <v>TERRAIN</v>
      </c>
      <c r="F3003" s="4" t="s">
        <v>612</v>
      </c>
      <c r="G3003" s="4" t="s">
        <v>9897</v>
      </c>
      <c r="H3003" s="5">
        <v>1</v>
      </c>
      <c r="I3003" s="5"/>
      <c r="J3003" s="5">
        <v>1</v>
      </c>
      <c r="K3003" s="5" t="s">
        <v>1325</v>
      </c>
      <c r="L3003" s="5" t="s">
        <v>303</v>
      </c>
      <c r="M3003" s="5" t="s">
        <v>613</v>
      </c>
      <c r="N3003" s="5" t="s">
        <v>2906</v>
      </c>
      <c r="O3003" s="5">
        <v>35309</v>
      </c>
      <c r="P3003" s="5"/>
      <c r="Q3003" s="5" t="s">
        <v>1346</v>
      </c>
      <c r="R3003" s="5">
        <v>5</v>
      </c>
      <c r="S3003" s="5" t="s">
        <v>18</v>
      </c>
      <c r="T3003" s="5" t="s">
        <v>71</v>
      </c>
      <c r="U3003" s="6">
        <v>35339</v>
      </c>
      <c r="V3003" s="5" t="s">
        <v>1437</v>
      </c>
      <c r="W3003" s="4" t="s">
        <v>1329</v>
      </c>
      <c r="X3003" s="5" t="s">
        <v>18</v>
      </c>
      <c r="Y3003" s="5" t="s">
        <v>1348</v>
      </c>
      <c r="Z3003" s="5"/>
      <c r="AA3003" s="4" t="s">
        <v>4573</v>
      </c>
      <c r="AB3003" s="5" t="s">
        <v>1393</v>
      </c>
      <c r="AC3003" s="5"/>
      <c r="AD3003" s="5" t="s">
        <v>1393</v>
      </c>
      <c r="AE3003" s="5"/>
      <c r="AF3003" s="5">
        <v>25486</v>
      </c>
      <c r="AG3003" s="5">
        <v>55</v>
      </c>
      <c r="AH3003" s="5">
        <v>100</v>
      </c>
      <c r="AI3003" s="5" t="s">
        <v>1332</v>
      </c>
      <c r="AJ3003" s="5">
        <v>35339</v>
      </c>
      <c r="AK3003" s="5">
        <v>28</v>
      </c>
      <c r="AL3003" s="5">
        <v>35339</v>
      </c>
      <c r="AM3003" s="5" t="s">
        <v>1333</v>
      </c>
      <c r="AN3003" s="5">
        <v>30131</v>
      </c>
      <c r="AO3003" s="5" t="s">
        <v>10809</v>
      </c>
      <c r="AP3003" s="5" t="s">
        <v>1335</v>
      </c>
      <c r="AQ3003" s="4" t="s">
        <v>1336</v>
      </c>
      <c r="AR3003" s="5" t="s">
        <v>12476</v>
      </c>
      <c r="AS3003" s="4" t="s">
        <v>1403</v>
      </c>
      <c r="AT3003" s="5" t="s">
        <v>1404</v>
      </c>
      <c r="AU3003" s="5" t="s">
        <v>41</v>
      </c>
      <c r="AV3003" s="4" t="s">
        <v>1405</v>
      </c>
      <c r="AW3003" s="5" t="s">
        <v>61</v>
      </c>
      <c r="AX3003" s="5" t="s">
        <v>1842</v>
      </c>
      <c r="AY3003" s="5" t="s">
        <v>1843</v>
      </c>
      <c r="AZ3003" s="5" t="s">
        <v>11</v>
      </c>
      <c r="BA3003" s="4" t="s">
        <v>1844</v>
      </c>
      <c r="BB3003" s="5" t="s">
        <v>1845</v>
      </c>
      <c r="BC3003" s="5" t="s">
        <v>9897</v>
      </c>
      <c r="BD3003" s="5" t="s">
        <v>9898</v>
      </c>
      <c r="BE3003" s="5" t="s">
        <v>71</v>
      </c>
      <c r="BF3003" s="5" t="s">
        <v>1333</v>
      </c>
      <c r="BG3003" s="4" t="s">
        <v>9896</v>
      </c>
      <c r="BH3003" s="5" t="s">
        <v>1343</v>
      </c>
    </row>
    <row r="3004" spans="1:60" x14ac:dyDescent="0.25">
      <c r="A3004">
        <f t="shared" si="247"/>
        <v>305715</v>
      </c>
      <c r="B3004">
        <f t="shared" si="248"/>
        <v>7023029</v>
      </c>
      <c r="C3004" s="17" t="str">
        <f t="shared" si="250"/>
        <v>CC</v>
      </c>
      <c r="D3004" t="str">
        <f t="shared" si="246"/>
        <v>REGION GRAND OUEST</v>
      </c>
      <c r="E3004" s="12" t="str">
        <f t="shared" si="249"/>
        <v>TERRAIN</v>
      </c>
      <c r="F3004" s="4" t="s">
        <v>1261</v>
      </c>
      <c r="G3004" s="4" t="s">
        <v>9669</v>
      </c>
      <c r="H3004" s="5">
        <v>1</v>
      </c>
      <c r="I3004" s="5"/>
      <c r="J3004" s="5">
        <v>1</v>
      </c>
      <c r="K3004" s="5" t="s">
        <v>1325</v>
      </c>
      <c r="L3004" s="5" t="s">
        <v>1263</v>
      </c>
      <c r="M3004" s="5" t="s">
        <v>1262</v>
      </c>
      <c r="N3004" s="5"/>
      <c r="O3004" s="5"/>
      <c r="P3004" s="5"/>
      <c r="Q3004" s="5"/>
      <c r="R3004" s="5"/>
      <c r="S3004" s="5"/>
      <c r="T3004" s="5" t="s">
        <v>25</v>
      </c>
      <c r="U3004" s="6">
        <v>45323</v>
      </c>
      <c r="V3004" s="5" t="s">
        <v>1363</v>
      </c>
      <c r="W3004" s="4" t="s">
        <v>1329</v>
      </c>
      <c r="X3004" s="5" t="s">
        <v>18</v>
      </c>
      <c r="Y3004" s="5"/>
      <c r="Z3004" s="5"/>
      <c r="AA3004" s="4" t="s">
        <v>10452</v>
      </c>
      <c r="AB3004" s="5"/>
      <c r="AC3004" s="5"/>
      <c r="AD3004" s="5" t="s">
        <v>1331</v>
      </c>
      <c r="AE3004" s="5"/>
      <c r="AF3004" s="5">
        <v>33288</v>
      </c>
      <c r="AG3004" s="5">
        <v>33</v>
      </c>
      <c r="AH3004" s="5">
        <v>100</v>
      </c>
      <c r="AI3004" s="5" t="s">
        <v>1332</v>
      </c>
      <c r="AJ3004" s="5">
        <v>45200</v>
      </c>
      <c r="AK3004" s="5">
        <v>1</v>
      </c>
      <c r="AL3004" s="5">
        <v>45200</v>
      </c>
      <c r="AM3004" s="5" t="s">
        <v>1333</v>
      </c>
      <c r="AN3004" s="5">
        <v>37320</v>
      </c>
      <c r="AO3004" s="5" t="s">
        <v>10810</v>
      </c>
      <c r="AP3004" s="5" t="s">
        <v>1413</v>
      </c>
      <c r="AQ3004" s="4" t="s">
        <v>1414</v>
      </c>
      <c r="AR3004" s="5" t="s">
        <v>19</v>
      </c>
      <c r="AS3004" s="4" t="s">
        <v>2662</v>
      </c>
      <c r="AT3004" s="5" t="s">
        <v>2663</v>
      </c>
      <c r="AU3004" s="5" t="s">
        <v>41</v>
      </c>
      <c r="AV3004" s="4" t="s">
        <v>2664</v>
      </c>
      <c r="AW3004" s="5" t="s">
        <v>119</v>
      </c>
      <c r="AX3004" s="5" t="s">
        <v>4609</v>
      </c>
      <c r="AY3004" s="5" t="s">
        <v>4610</v>
      </c>
      <c r="AZ3004" s="5" t="s">
        <v>11</v>
      </c>
      <c r="BA3004" s="4" t="s">
        <v>4611</v>
      </c>
      <c r="BB3004" s="5" t="s">
        <v>4612</v>
      </c>
      <c r="BC3004" s="5" t="s">
        <v>9669</v>
      </c>
      <c r="BD3004" s="5" t="s">
        <v>9670</v>
      </c>
      <c r="BE3004" s="5" t="s">
        <v>25</v>
      </c>
      <c r="BF3004" s="5" t="s">
        <v>1333</v>
      </c>
      <c r="BG3004" s="4" t="s">
        <v>10451</v>
      </c>
      <c r="BH3004" s="5" t="s">
        <v>1343</v>
      </c>
    </row>
    <row r="3005" spans="1:60" x14ac:dyDescent="0.25">
      <c r="A3005">
        <f t="shared" si="247"/>
        <v>180924</v>
      </c>
      <c r="B3005">
        <f t="shared" si="248"/>
        <v>3000734</v>
      </c>
      <c r="C3005" s="17" t="str">
        <f t="shared" si="250"/>
        <v>CC</v>
      </c>
      <c r="D3005" t="str">
        <f t="shared" si="246"/>
        <v>REGION GRAND SUD</v>
      </c>
      <c r="E3005" s="12" t="str">
        <f t="shared" si="249"/>
        <v>TERRAIN</v>
      </c>
      <c r="F3005" s="4" t="s">
        <v>10811</v>
      </c>
      <c r="G3005" s="4" t="s">
        <v>8053</v>
      </c>
      <c r="H3005" s="5">
        <v>1</v>
      </c>
      <c r="I3005" s="5"/>
      <c r="J3005" s="5">
        <v>2</v>
      </c>
      <c r="K3005" s="5" t="s">
        <v>1345</v>
      </c>
      <c r="L3005" s="5" t="s">
        <v>59</v>
      </c>
      <c r="M3005" s="5" t="s">
        <v>10812</v>
      </c>
      <c r="N3005" s="5" t="s">
        <v>25</v>
      </c>
      <c r="O3005" s="5">
        <v>35977</v>
      </c>
      <c r="P3005" s="5"/>
      <c r="Q3005" s="5" t="s">
        <v>1346</v>
      </c>
      <c r="R3005" s="5">
        <v>5</v>
      </c>
      <c r="S3005" s="5" t="s">
        <v>18</v>
      </c>
      <c r="T3005" s="5" t="s">
        <v>65</v>
      </c>
      <c r="U3005" s="6">
        <v>36008</v>
      </c>
      <c r="V3005" s="5" t="s">
        <v>3701</v>
      </c>
      <c r="W3005" s="4" t="s">
        <v>1329</v>
      </c>
      <c r="X3005" s="5" t="s">
        <v>18</v>
      </c>
      <c r="Y3005" s="5"/>
      <c r="Z3005" s="5"/>
      <c r="AA3005" s="4"/>
      <c r="AB3005" s="5" t="s">
        <v>1393</v>
      </c>
      <c r="AC3005" s="5"/>
      <c r="AD3005" s="5" t="s">
        <v>1393</v>
      </c>
      <c r="AE3005" s="5"/>
      <c r="AF3005" s="5">
        <v>21776</v>
      </c>
      <c r="AG3005" s="5">
        <v>65</v>
      </c>
      <c r="AH3005" s="5">
        <v>100</v>
      </c>
      <c r="AI3005" s="5" t="s">
        <v>1332</v>
      </c>
      <c r="AJ3005" s="5">
        <v>36008</v>
      </c>
      <c r="AK3005" s="5">
        <v>26</v>
      </c>
      <c r="AL3005" s="5">
        <v>36008</v>
      </c>
      <c r="AM3005" s="5" t="s">
        <v>1333</v>
      </c>
      <c r="AN3005" s="5">
        <v>66380</v>
      </c>
      <c r="AO3005" s="5" t="s">
        <v>10813</v>
      </c>
      <c r="AP3005" s="5" t="s">
        <v>1335</v>
      </c>
      <c r="AQ3005" s="4" t="s">
        <v>1336</v>
      </c>
      <c r="AR3005" s="5" t="s">
        <v>12476</v>
      </c>
      <c r="AS3005" s="4" t="s">
        <v>1337</v>
      </c>
      <c r="AT3005" s="5" t="s">
        <v>1338</v>
      </c>
      <c r="AU3005" s="5" t="s">
        <v>41</v>
      </c>
      <c r="AV3005" s="4" t="s">
        <v>1339</v>
      </c>
      <c r="AW3005" s="5" t="s">
        <v>76</v>
      </c>
      <c r="AX3005" s="5" t="s">
        <v>2171</v>
      </c>
      <c r="AY3005" s="5" t="s">
        <v>2172</v>
      </c>
      <c r="AZ3005" s="5" t="s">
        <v>11</v>
      </c>
      <c r="BA3005" s="4" t="s">
        <v>2173</v>
      </c>
      <c r="BB3005" s="5" t="s">
        <v>2174</v>
      </c>
      <c r="BC3005" s="5" t="s">
        <v>8053</v>
      </c>
      <c r="BD3005" s="5" t="s">
        <v>8054</v>
      </c>
      <c r="BE3005" s="5" t="s">
        <v>65</v>
      </c>
      <c r="BF3005" s="5" t="s">
        <v>1333</v>
      </c>
      <c r="BG3005" s="4" t="s">
        <v>8052</v>
      </c>
      <c r="BH3005" s="5" t="s">
        <v>1343</v>
      </c>
    </row>
    <row r="3006" spans="1:60" x14ac:dyDescent="0.25">
      <c r="A3006">
        <f t="shared" si="247"/>
        <v>188185</v>
      </c>
      <c r="B3006">
        <f t="shared" si="248"/>
        <v>3001092</v>
      </c>
      <c r="C3006" s="17" t="str">
        <f t="shared" si="250"/>
        <v>CC</v>
      </c>
      <c r="D3006" t="str">
        <f t="shared" si="246"/>
        <v>REGION ILE DE FRANCE NORD</v>
      </c>
      <c r="E3006" s="12" t="str">
        <f t="shared" si="249"/>
        <v>TERRAIN</v>
      </c>
      <c r="F3006" s="4" t="s">
        <v>1207</v>
      </c>
      <c r="G3006" s="4" t="s">
        <v>8505</v>
      </c>
      <c r="H3006" s="5">
        <v>1</v>
      </c>
      <c r="I3006" s="5"/>
      <c r="J3006" s="5">
        <v>1</v>
      </c>
      <c r="K3006" s="5" t="s">
        <v>1325</v>
      </c>
      <c r="L3006" s="5" t="s">
        <v>1209</v>
      </c>
      <c r="M3006" s="5" t="s">
        <v>1208</v>
      </c>
      <c r="N3006" s="5"/>
      <c r="O3006" s="5"/>
      <c r="P3006" s="5"/>
      <c r="Q3006" s="5"/>
      <c r="R3006" s="5"/>
      <c r="S3006" s="5"/>
      <c r="T3006" s="5" t="s">
        <v>25</v>
      </c>
      <c r="U3006" s="6">
        <v>37865</v>
      </c>
      <c r="V3006" s="5" t="s">
        <v>1363</v>
      </c>
      <c r="W3006" s="4" t="s">
        <v>1329</v>
      </c>
      <c r="X3006" s="5" t="s">
        <v>18</v>
      </c>
      <c r="Y3006" s="5"/>
      <c r="Z3006" s="5"/>
      <c r="AA3006" s="4" t="s">
        <v>3849</v>
      </c>
      <c r="AB3006" s="5"/>
      <c r="AC3006" s="5"/>
      <c r="AD3006" s="5" t="s">
        <v>1331</v>
      </c>
      <c r="AE3006" s="5"/>
      <c r="AF3006" s="5">
        <v>23092</v>
      </c>
      <c r="AG3006" s="5">
        <v>61</v>
      </c>
      <c r="AH3006" s="5">
        <v>352</v>
      </c>
      <c r="AI3006" s="5" t="s">
        <v>10814</v>
      </c>
      <c r="AJ3006" s="5">
        <v>37865</v>
      </c>
      <c r="AK3006" s="5">
        <v>21</v>
      </c>
      <c r="AL3006" s="5">
        <v>37865</v>
      </c>
      <c r="AM3006" s="5" t="s">
        <v>1333</v>
      </c>
      <c r="AN3006" s="5">
        <v>94440</v>
      </c>
      <c r="AO3006" s="5" t="s">
        <v>6296</v>
      </c>
      <c r="AP3006" s="5" t="s">
        <v>12477</v>
      </c>
      <c r="AQ3006" s="4" t="s">
        <v>1351</v>
      </c>
      <c r="AR3006" s="5" t="s">
        <v>12478</v>
      </c>
      <c r="AS3006" s="4" t="s">
        <v>1352</v>
      </c>
      <c r="AT3006" s="5" t="s">
        <v>1353</v>
      </c>
      <c r="AU3006" s="5" t="s">
        <v>41</v>
      </c>
      <c r="AV3006" s="4" t="s">
        <v>1354</v>
      </c>
      <c r="AW3006" s="5" t="s">
        <v>17</v>
      </c>
      <c r="AX3006" s="5" t="s">
        <v>2439</v>
      </c>
      <c r="AY3006" s="5" t="s">
        <v>2440</v>
      </c>
      <c r="AZ3006" s="5" t="s">
        <v>11</v>
      </c>
      <c r="BA3006" s="4" t="s">
        <v>2441</v>
      </c>
      <c r="BB3006" s="5" t="s">
        <v>2442</v>
      </c>
      <c r="BC3006" s="5" t="s">
        <v>8505</v>
      </c>
      <c r="BD3006" s="5" t="s">
        <v>8506</v>
      </c>
      <c r="BE3006" s="5" t="s">
        <v>25</v>
      </c>
      <c r="BF3006" s="5" t="s">
        <v>1333</v>
      </c>
      <c r="BG3006" s="4" t="s">
        <v>8504</v>
      </c>
      <c r="BH3006" s="5" t="s">
        <v>1343</v>
      </c>
    </row>
    <row r="3007" spans="1:60" x14ac:dyDescent="0.25">
      <c r="A3007">
        <f t="shared" si="247"/>
        <v>306276</v>
      </c>
      <c r="B3007">
        <f t="shared" si="248"/>
        <v>7024155</v>
      </c>
      <c r="C3007" s="17" t="str">
        <f t="shared" si="250"/>
        <v>CC</v>
      </c>
      <c r="D3007" t="str">
        <f t="shared" si="246"/>
        <v>REGION ILE DE FRANCE NORD</v>
      </c>
      <c r="E3007" s="12" t="str">
        <f t="shared" si="249"/>
        <v>TERRAIN</v>
      </c>
      <c r="F3007" s="4" t="s">
        <v>10815</v>
      </c>
      <c r="G3007" s="4" t="s">
        <v>10663</v>
      </c>
      <c r="H3007" s="5">
        <v>1</v>
      </c>
      <c r="I3007" s="5"/>
      <c r="J3007" s="5">
        <v>2</v>
      </c>
      <c r="K3007" s="5" t="s">
        <v>1345</v>
      </c>
      <c r="L3007" s="5" t="s">
        <v>6820</v>
      </c>
      <c r="M3007" s="5" t="s">
        <v>10816</v>
      </c>
      <c r="N3007" s="5"/>
      <c r="O3007" s="5"/>
      <c r="P3007" s="5"/>
      <c r="Q3007" s="5"/>
      <c r="R3007" s="5"/>
      <c r="S3007" s="5"/>
      <c r="T3007" s="5" t="s">
        <v>245</v>
      </c>
      <c r="U3007" s="6">
        <v>45536</v>
      </c>
      <c r="V3007" s="5" t="s">
        <v>1328</v>
      </c>
      <c r="W3007" s="4" t="s">
        <v>1329</v>
      </c>
      <c r="X3007" s="5" t="s">
        <v>18</v>
      </c>
      <c r="Y3007" s="5"/>
      <c r="Z3007" s="5"/>
      <c r="AA3007" s="4" t="s">
        <v>10662</v>
      </c>
      <c r="AB3007" s="5"/>
      <c r="AC3007" s="5"/>
      <c r="AD3007" s="5" t="s">
        <v>1331</v>
      </c>
      <c r="AE3007" s="5"/>
      <c r="AF3007" s="5">
        <v>34892</v>
      </c>
      <c r="AG3007" s="5">
        <v>29</v>
      </c>
      <c r="AH3007" s="5">
        <v>100</v>
      </c>
      <c r="AI3007" s="5" t="s">
        <v>1332</v>
      </c>
      <c r="AJ3007" s="5">
        <v>45536</v>
      </c>
      <c r="AK3007" s="5">
        <v>0</v>
      </c>
      <c r="AL3007" s="5">
        <v>45536</v>
      </c>
      <c r="AM3007" s="5" t="s">
        <v>1333</v>
      </c>
      <c r="AN3007" s="5">
        <v>62720</v>
      </c>
      <c r="AO3007" s="5" t="s">
        <v>10817</v>
      </c>
      <c r="AP3007" s="5" t="s">
        <v>12477</v>
      </c>
      <c r="AQ3007" s="4" t="s">
        <v>1351</v>
      </c>
      <c r="AR3007" s="5" t="s">
        <v>12478</v>
      </c>
      <c r="AS3007" s="4" t="s">
        <v>1638</v>
      </c>
      <c r="AT3007" s="5" t="s">
        <v>1639</v>
      </c>
      <c r="AU3007" s="5" t="s">
        <v>41</v>
      </c>
      <c r="AV3007" s="4" t="s">
        <v>1640</v>
      </c>
      <c r="AW3007" s="5" t="s">
        <v>142</v>
      </c>
      <c r="AX3007" s="5" t="s">
        <v>1982</v>
      </c>
      <c r="AY3007" s="5" t="s">
        <v>1983</v>
      </c>
      <c r="AZ3007" s="5" t="s">
        <v>11</v>
      </c>
      <c r="BA3007" s="4" t="s">
        <v>1984</v>
      </c>
      <c r="BB3007" s="5" t="s">
        <v>1985</v>
      </c>
      <c r="BC3007" s="4" t="s">
        <v>10663</v>
      </c>
      <c r="BD3007" s="5" t="s">
        <v>10664</v>
      </c>
      <c r="BE3007" s="5" t="s">
        <v>245</v>
      </c>
      <c r="BF3007" s="5" t="s">
        <v>1333</v>
      </c>
      <c r="BG3007" s="4" t="s">
        <v>10661</v>
      </c>
      <c r="BH3007" s="5" t="s">
        <v>1343</v>
      </c>
    </row>
    <row r="3008" spans="1:60" x14ac:dyDescent="0.25">
      <c r="A3008">
        <f t="shared" si="247"/>
        <v>179611</v>
      </c>
      <c r="B3008">
        <f t="shared" si="248"/>
        <v>3000699</v>
      </c>
      <c r="C3008" s="17" t="str">
        <f t="shared" si="250"/>
        <v>CC</v>
      </c>
      <c r="D3008" t="str">
        <f t="shared" si="246"/>
        <v>REGION CENTRE EST</v>
      </c>
      <c r="E3008" s="12" t="str">
        <f t="shared" si="249"/>
        <v>TERRAIN</v>
      </c>
      <c r="F3008" s="4" t="s">
        <v>10818</v>
      </c>
      <c r="G3008" s="4" t="s">
        <v>9965</v>
      </c>
      <c r="H3008" s="5">
        <v>1</v>
      </c>
      <c r="I3008" s="5"/>
      <c r="J3008" s="5">
        <v>1</v>
      </c>
      <c r="K3008" s="5" t="s">
        <v>1325</v>
      </c>
      <c r="L3008" s="5" t="s">
        <v>5116</v>
      </c>
      <c r="M3008" s="5" t="s">
        <v>10816</v>
      </c>
      <c r="N3008" s="5"/>
      <c r="O3008" s="5"/>
      <c r="P3008" s="5"/>
      <c r="Q3008" s="5"/>
      <c r="R3008" s="5"/>
      <c r="S3008" s="5"/>
      <c r="T3008" s="5" t="s">
        <v>60</v>
      </c>
      <c r="U3008" s="6">
        <v>35735</v>
      </c>
      <c r="V3008" s="5" t="s">
        <v>1773</v>
      </c>
      <c r="W3008" s="4" t="s">
        <v>1329</v>
      </c>
      <c r="X3008" s="5" t="s">
        <v>18</v>
      </c>
      <c r="Y3008" s="5"/>
      <c r="Z3008" s="5"/>
      <c r="AA3008" s="4" t="s">
        <v>8701</v>
      </c>
      <c r="AB3008" s="5"/>
      <c r="AC3008" s="5"/>
      <c r="AD3008" s="5" t="s">
        <v>1393</v>
      </c>
      <c r="AE3008" s="5"/>
      <c r="AF3008" s="5">
        <v>22657</v>
      </c>
      <c r="AG3008" s="5">
        <v>62</v>
      </c>
      <c r="AH3008" s="5">
        <v>100</v>
      </c>
      <c r="AI3008" s="5" t="s">
        <v>1332</v>
      </c>
      <c r="AJ3008" s="5">
        <v>35735</v>
      </c>
      <c r="AK3008" s="5">
        <v>27</v>
      </c>
      <c r="AL3008" s="5">
        <v>35735</v>
      </c>
      <c r="AM3008" s="5" t="s">
        <v>1333</v>
      </c>
      <c r="AN3008" s="5">
        <v>58660</v>
      </c>
      <c r="AO3008" s="5" t="s">
        <v>10819</v>
      </c>
      <c r="AP3008" s="5" t="s">
        <v>1536</v>
      </c>
      <c r="AQ3008" s="4" t="s">
        <v>12479</v>
      </c>
      <c r="AR3008" s="5" t="s">
        <v>12480</v>
      </c>
      <c r="AS3008" s="4"/>
      <c r="AT3008" s="5"/>
      <c r="AU3008" s="5"/>
      <c r="AV3008" s="4" t="s">
        <v>1442</v>
      </c>
      <c r="AW3008" s="5" t="s">
        <v>12</v>
      </c>
      <c r="AX3008" s="5" t="s">
        <v>3355</v>
      </c>
      <c r="AY3008" s="5" t="s">
        <v>3356</v>
      </c>
      <c r="AZ3008" s="5" t="s">
        <v>11</v>
      </c>
      <c r="BA3008" s="4" t="s">
        <v>3357</v>
      </c>
      <c r="BB3008" s="5" t="s">
        <v>3358</v>
      </c>
      <c r="BC3008" s="4" t="s">
        <v>9965</v>
      </c>
      <c r="BD3008" s="5" t="s">
        <v>9966</v>
      </c>
      <c r="BE3008" s="5" t="s">
        <v>60</v>
      </c>
      <c r="BF3008" s="5" t="s">
        <v>1333</v>
      </c>
      <c r="BG3008" s="4" t="s">
        <v>9964</v>
      </c>
      <c r="BH3008" s="5" t="s">
        <v>1343</v>
      </c>
    </row>
    <row r="3009" spans="1:60" x14ac:dyDescent="0.25">
      <c r="A3009">
        <f t="shared" si="247"/>
        <v>156632</v>
      </c>
      <c r="B3009">
        <f t="shared" si="248"/>
        <v>3000025</v>
      </c>
      <c r="C3009" s="17" t="str">
        <f t="shared" si="250"/>
        <v>IMP</v>
      </c>
      <c r="D3009" t="str">
        <f t="shared" si="246"/>
        <v>REGION ILE DE FRANCE NORD</v>
      </c>
      <c r="E3009" s="12" t="str">
        <f t="shared" si="249"/>
        <v>TERRAIN</v>
      </c>
      <c r="F3009" s="4" t="s">
        <v>10820</v>
      </c>
      <c r="G3009" s="4" t="s">
        <v>1982</v>
      </c>
      <c r="H3009" s="5">
        <v>1</v>
      </c>
      <c r="I3009" s="5"/>
      <c r="J3009" s="5">
        <v>1</v>
      </c>
      <c r="K3009" s="5" t="s">
        <v>1325</v>
      </c>
      <c r="L3009" s="5" t="s">
        <v>2015</v>
      </c>
      <c r="M3009" s="5" t="s">
        <v>10816</v>
      </c>
      <c r="N3009" s="5"/>
      <c r="O3009" s="5"/>
      <c r="P3009" s="5"/>
      <c r="Q3009" s="5"/>
      <c r="R3009" s="5"/>
      <c r="S3009" s="5"/>
      <c r="T3009" s="5" t="s">
        <v>11</v>
      </c>
      <c r="U3009" s="6">
        <v>35947</v>
      </c>
      <c r="V3009" s="5" t="s">
        <v>1605</v>
      </c>
      <c r="W3009" s="4" t="s">
        <v>1606</v>
      </c>
      <c r="X3009" s="5" t="s">
        <v>5</v>
      </c>
      <c r="Y3009" s="5"/>
      <c r="Z3009" s="5"/>
      <c r="AA3009" s="4"/>
      <c r="AB3009" s="5"/>
      <c r="AC3009" s="5"/>
      <c r="AD3009" s="5">
        <v>6</v>
      </c>
      <c r="AE3009" s="5"/>
      <c r="AF3009" s="5">
        <v>23289</v>
      </c>
      <c r="AG3009" s="5">
        <v>61</v>
      </c>
      <c r="AH3009" s="5">
        <v>100</v>
      </c>
      <c r="AI3009" s="5" t="s">
        <v>1332</v>
      </c>
      <c r="AJ3009" s="5">
        <v>31747</v>
      </c>
      <c r="AK3009" s="5">
        <v>38</v>
      </c>
      <c r="AL3009" s="5">
        <v>31747</v>
      </c>
      <c r="AM3009" s="5"/>
      <c r="AN3009" s="5">
        <v>62250</v>
      </c>
      <c r="AO3009" s="5" t="s">
        <v>10821</v>
      </c>
      <c r="AP3009" s="5" t="s">
        <v>12477</v>
      </c>
      <c r="AQ3009" s="4" t="s">
        <v>1351</v>
      </c>
      <c r="AR3009" s="5" t="s">
        <v>12478</v>
      </c>
      <c r="AS3009" s="4" t="s">
        <v>1638</v>
      </c>
      <c r="AT3009" s="5" t="s">
        <v>1639</v>
      </c>
      <c r="AU3009" s="5" t="s">
        <v>41</v>
      </c>
      <c r="AV3009" s="4" t="s">
        <v>1640</v>
      </c>
      <c r="AW3009" s="5" t="s">
        <v>142</v>
      </c>
      <c r="AX3009" s="5" t="s">
        <v>1982</v>
      </c>
      <c r="AY3009" s="5" t="s">
        <v>1983</v>
      </c>
      <c r="AZ3009" s="5" t="s">
        <v>11</v>
      </c>
      <c r="BA3009" s="4" t="s">
        <v>1984</v>
      </c>
      <c r="BB3009" s="5" t="s">
        <v>1985</v>
      </c>
      <c r="BC3009" s="4"/>
      <c r="BD3009" s="5"/>
      <c r="BE3009" s="5"/>
      <c r="BF3009" s="5" t="s">
        <v>1608</v>
      </c>
      <c r="BG3009" s="4"/>
      <c r="BH3009" s="5"/>
    </row>
    <row r="3010" spans="1:60" x14ac:dyDescent="0.25">
      <c r="A3010">
        <f t="shared" si="247"/>
        <v>161125</v>
      </c>
      <c r="B3010">
        <f t="shared" si="248"/>
        <v>3000334</v>
      </c>
      <c r="C3010" s="17" t="str">
        <f t="shared" si="250"/>
        <v>CC</v>
      </c>
      <c r="D3010" t="str">
        <f t="shared" si="246"/>
        <v>REGION GRAND SUD</v>
      </c>
      <c r="E3010" s="12" t="str">
        <f t="shared" si="249"/>
        <v>TERRAIN</v>
      </c>
      <c r="F3010" s="4" t="s">
        <v>10822</v>
      </c>
      <c r="G3010" s="4" t="s">
        <v>9800</v>
      </c>
      <c r="H3010" s="5">
        <v>1</v>
      </c>
      <c r="I3010" s="5"/>
      <c r="J3010" s="5">
        <v>1</v>
      </c>
      <c r="K3010" s="5" t="s">
        <v>1325</v>
      </c>
      <c r="L3010" s="5" t="s">
        <v>10823</v>
      </c>
      <c r="M3010" s="5" t="s">
        <v>10824</v>
      </c>
      <c r="N3010" s="5"/>
      <c r="O3010" s="5"/>
      <c r="P3010" s="5"/>
      <c r="Q3010" s="5"/>
      <c r="R3010" s="5"/>
      <c r="S3010" s="5"/>
      <c r="T3010" s="5" t="s">
        <v>3</v>
      </c>
      <c r="U3010" s="6">
        <v>33147</v>
      </c>
      <c r="V3010" s="5" t="s">
        <v>1487</v>
      </c>
      <c r="W3010" s="4" t="s">
        <v>1329</v>
      </c>
      <c r="X3010" s="5" t="s">
        <v>5</v>
      </c>
      <c r="Y3010" s="5" t="s">
        <v>1348</v>
      </c>
      <c r="Z3010" s="5"/>
      <c r="AA3010" s="4" t="s">
        <v>2565</v>
      </c>
      <c r="AB3010" s="5"/>
      <c r="AC3010" s="5"/>
      <c r="AD3010" s="5">
        <v>6</v>
      </c>
      <c r="AE3010" s="5"/>
      <c r="AF3010" s="5">
        <v>24683</v>
      </c>
      <c r="AG3010" s="5">
        <v>57</v>
      </c>
      <c r="AH3010" s="5">
        <v>100</v>
      </c>
      <c r="AI3010" s="5" t="s">
        <v>1332</v>
      </c>
      <c r="AJ3010" s="5">
        <v>32478</v>
      </c>
      <c r="AK3010" s="5">
        <v>34</v>
      </c>
      <c r="AL3010" s="5">
        <v>33147</v>
      </c>
      <c r="AM3010" s="5" t="s">
        <v>1333</v>
      </c>
      <c r="AN3010" s="5">
        <v>42340</v>
      </c>
      <c r="AO3010" s="5" t="s">
        <v>10825</v>
      </c>
      <c r="AP3010" s="5" t="s">
        <v>1335</v>
      </c>
      <c r="AQ3010" s="4" t="s">
        <v>1336</v>
      </c>
      <c r="AR3010" s="5" t="s">
        <v>12476</v>
      </c>
      <c r="AS3010" s="4" t="s">
        <v>1629</v>
      </c>
      <c r="AT3010" s="5" t="s">
        <v>1630</v>
      </c>
      <c r="AU3010" s="5" t="s">
        <v>41</v>
      </c>
      <c r="AV3010" s="4" t="s">
        <v>1631</v>
      </c>
      <c r="AW3010" s="5" t="s">
        <v>7</v>
      </c>
      <c r="AX3010" s="5" t="s">
        <v>3473</v>
      </c>
      <c r="AY3010" s="5" t="s">
        <v>3475</v>
      </c>
      <c r="AZ3010" s="5" t="s">
        <v>11</v>
      </c>
      <c r="BA3010" s="4" t="s">
        <v>3476</v>
      </c>
      <c r="BB3010" s="5" t="s">
        <v>3477</v>
      </c>
      <c r="BC3010" s="4" t="s">
        <v>9800</v>
      </c>
      <c r="BD3010" s="5" t="s">
        <v>9801</v>
      </c>
      <c r="BE3010" s="5" t="s">
        <v>3</v>
      </c>
      <c r="BF3010" s="5" t="s">
        <v>1333</v>
      </c>
      <c r="BG3010" s="4" t="s">
        <v>9799</v>
      </c>
      <c r="BH3010" s="5" t="s">
        <v>1343</v>
      </c>
    </row>
    <row r="3011" spans="1:60" x14ac:dyDescent="0.25">
      <c r="A3011">
        <f t="shared" si="247"/>
        <v>155992</v>
      </c>
      <c r="B3011">
        <f t="shared" si="248"/>
        <v>3000290</v>
      </c>
      <c r="C3011" t="str">
        <f t="shared" si="250"/>
        <v>CC</v>
      </c>
      <c r="D3011" t="str">
        <f t="shared" ref="D3011:D3074" si="251">AR3011</f>
        <v>POLE PILOTAGE DU RESEAU COMMERCIAL</v>
      </c>
      <c r="E3011" s="12" t="str">
        <f t="shared" si="249"/>
        <v>TERRAIN</v>
      </c>
      <c r="F3011" s="4" t="s">
        <v>10826</v>
      </c>
      <c r="G3011" s="4" t="s">
        <v>10827</v>
      </c>
      <c r="H3011" s="5">
        <v>1</v>
      </c>
      <c r="I3011" s="5"/>
      <c r="J3011" s="5">
        <v>1</v>
      </c>
      <c r="K3011" s="5" t="s">
        <v>1325</v>
      </c>
      <c r="L3011" s="5" t="s">
        <v>10828</v>
      </c>
      <c r="M3011" s="5" t="s">
        <v>10824</v>
      </c>
      <c r="N3011" s="5" t="s">
        <v>41</v>
      </c>
      <c r="O3011" s="5">
        <v>31594</v>
      </c>
      <c r="P3011" s="5"/>
      <c r="Q3011" s="5" t="s">
        <v>1346</v>
      </c>
      <c r="R3011" s="5">
        <v>3</v>
      </c>
      <c r="S3011" s="5" t="s">
        <v>5</v>
      </c>
      <c r="T3011" s="5" t="s">
        <v>537</v>
      </c>
      <c r="U3011" s="6">
        <v>31625</v>
      </c>
      <c r="V3011" s="5" t="s">
        <v>3986</v>
      </c>
      <c r="W3011" s="4" t="s">
        <v>1392</v>
      </c>
      <c r="X3011" s="5" t="s">
        <v>5</v>
      </c>
      <c r="Y3011" s="5"/>
      <c r="Z3011" s="5"/>
      <c r="AA3011" s="4"/>
      <c r="AB3011" s="5">
        <v>6</v>
      </c>
      <c r="AC3011" s="5"/>
      <c r="AD3011" s="5">
        <v>6</v>
      </c>
      <c r="AE3011" s="5"/>
      <c r="AF3011" s="5">
        <v>23135</v>
      </c>
      <c r="AG3011" s="5">
        <v>61</v>
      </c>
      <c r="AH3011" s="5">
        <v>100</v>
      </c>
      <c r="AI3011" s="5" t="s">
        <v>1332</v>
      </c>
      <c r="AJ3011" s="5">
        <v>31625</v>
      </c>
      <c r="AK3011" s="5">
        <v>38</v>
      </c>
      <c r="AL3011" s="5">
        <v>31625</v>
      </c>
      <c r="AM3011" s="5"/>
      <c r="AN3011" s="5">
        <v>42290</v>
      </c>
      <c r="AO3011" s="5" t="s">
        <v>10829</v>
      </c>
      <c r="AP3011" s="5"/>
      <c r="AQ3011" s="4" t="s">
        <v>1395</v>
      </c>
      <c r="AR3011" s="5" t="s">
        <v>188</v>
      </c>
      <c r="AS3011" s="4"/>
      <c r="AT3011" s="5"/>
      <c r="AU3011" s="5"/>
      <c r="AV3011" s="4" t="s">
        <v>3256</v>
      </c>
      <c r="AW3011" s="5" t="s">
        <v>538</v>
      </c>
      <c r="AX3011" s="5"/>
      <c r="AY3011" s="5"/>
      <c r="AZ3011" s="5"/>
      <c r="BA3011" s="4"/>
      <c r="BB3011" s="5"/>
      <c r="BC3011" s="5"/>
      <c r="BD3011" s="5"/>
      <c r="BE3011" s="5"/>
      <c r="BF3011" s="5" t="s">
        <v>2164</v>
      </c>
      <c r="BG3011" s="4"/>
      <c r="BH3011" s="5"/>
    </row>
    <row r="3012" spans="1:60" x14ac:dyDescent="0.25">
      <c r="A3012">
        <f t="shared" si="247"/>
        <v>304551</v>
      </c>
      <c r="B3012">
        <f t="shared" si="248"/>
        <v>3102459</v>
      </c>
      <c r="C3012" s="17" t="str">
        <f t="shared" si="250"/>
        <v>CC</v>
      </c>
      <c r="D3012" t="str">
        <f t="shared" si="251"/>
        <v>REGION ILE DE FRANCE NORD</v>
      </c>
      <c r="E3012" s="12" t="str">
        <f t="shared" si="249"/>
        <v>TERRAIN</v>
      </c>
      <c r="F3012" s="4" t="s">
        <v>10830</v>
      </c>
      <c r="G3012" s="4" t="s">
        <v>8356</v>
      </c>
      <c r="H3012" s="5">
        <v>1</v>
      </c>
      <c r="I3012" s="5"/>
      <c r="J3012" s="5">
        <v>1</v>
      </c>
      <c r="K3012" s="5" t="s">
        <v>1325</v>
      </c>
      <c r="L3012" s="5" t="s">
        <v>356</v>
      </c>
      <c r="M3012" s="5" t="s">
        <v>10831</v>
      </c>
      <c r="N3012" s="5" t="s">
        <v>245</v>
      </c>
      <c r="O3012" s="5">
        <v>44866</v>
      </c>
      <c r="P3012" s="5"/>
      <c r="Q3012" s="5" t="s">
        <v>1346</v>
      </c>
      <c r="R3012" s="5">
        <v>5</v>
      </c>
      <c r="S3012" s="5" t="s">
        <v>18</v>
      </c>
      <c r="T3012" s="5" t="s">
        <v>260</v>
      </c>
      <c r="U3012" s="6">
        <v>44896</v>
      </c>
      <c r="V3012" s="5" t="s">
        <v>1347</v>
      </c>
      <c r="W3012" s="4" t="s">
        <v>1329</v>
      </c>
      <c r="X3012" s="5" t="s">
        <v>18</v>
      </c>
      <c r="Y3012" s="5" t="s">
        <v>1348</v>
      </c>
      <c r="Z3012" s="5"/>
      <c r="AA3012" s="4" t="s">
        <v>3543</v>
      </c>
      <c r="AB3012" s="5" t="s">
        <v>1331</v>
      </c>
      <c r="AC3012" s="5"/>
      <c r="AD3012" s="5" t="s">
        <v>1331</v>
      </c>
      <c r="AE3012" s="5"/>
      <c r="AF3012" s="5">
        <v>29760</v>
      </c>
      <c r="AG3012" s="5">
        <v>43</v>
      </c>
      <c r="AH3012" s="5">
        <v>100</v>
      </c>
      <c r="AI3012" s="5" t="s">
        <v>1332</v>
      </c>
      <c r="AJ3012" s="5">
        <v>43891</v>
      </c>
      <c r="AK3012" s="5">
        <v>4</v>
      </c>
      <c r="AL3012" s="5">
        <v>43891</v>
      </c>
      <c r="AM3012" s="5" t="s">
        <v>1333</v>
      </c>
      <c r="AN3012" s="5">
        <v>78540</v>
      </c>
      <c r="AO3012" s="5" t="s">
        <v>10832</v>
      </c>
      <c r="AP3012" s="5" t="s">
        <v>12477</v>
      </c>
      <c r="AQ3012" s="4" t="s">
        <v>1351</v>
      </c>
      <c r="AR3012" s="5" t="s">
        <v>12478</v>
      </c>
      <c r="AS3012" s="4" t="s">
        <v>1352</v>
      </c>
      <c r="AT3012" s="5" t="s">
        <v>1353</v>
      </c>
      <c r="AU3012" s="5" t="s">
        <v>41</v>
      </c>
      <c r="AV3012" s="4" t="s">
        <v>1354</v>
      </c>
      <c r="AW3012" s="5" t="s">
        <v>17</v>
      </c>
      <c r="AX3012" s="5" t="s">
        <v>1355</v>
      </c>
      <c r="AY3012" s="5" t="s">
        <v>1356</v>
      </c>
      <c r="AZ3012" s="5" t="s">
        <v>11</v>
      </c>
      <c r="BA3012" s="4" t="s">
        <v>1358</v>
      </c>
      <c r="BB3012" s="5" t="s">
        <v>1359</v>
      </c>
      <c r="BC3012" s="4" t="s">
        <v>8356</v>
      </c>
      <c r="BD3012" s="5" t="s">
        <v>8357</v>
      </c>
      <c r="BE3012" s="5" t="s">
        <v>260</v>
      </c>
      <c r="BF3012" s="5" t="s">
        <v>1333</v>
      </c>
      <c r="BG3012" s="4" t="s">
        <v>8355</v>
      </c>
      <c r="BH3012" s="5" t="s">
        <v>1343</v>
      </c>
    </row>
    <row r="3013" spans="1:60" x14ac:dyDescent="0.25">
      <c r="A3013">
        <f t="shared" si="247"/>
        <v>302914</v>
      </c>
      <c r="B3013">
        <f t="shared" si="248"/>
        <v>3101616</v>
      </c>
      <c r="C3013" s="17" t="str">
        <f t="shared" si="250"/>
        <v>CC</v>
      </c>
      <c r="D3013" t="str">
        <f t="shared" si="251"/>
        <v>REGION ILE DE FRANCE NORD</v>
      </c>
      <c r="E3013" s="12" t="str">
        <f t="shared" si="249"/>
        <v>TERRAIN</v>
      </c>
      <c r="F3013" s="4" t="s">
        <v>286</v>
      </c>
      <c r="G3013" s="4" t="s">
        <v>10057</v>
      </c>
      <c r="H3013" s="5">
        <v>1</v>
      </c>
      <c r="I3013" s="5"/>
      <c r="J3013" s="5">
        <v>1</v>
      </c>
      <c r="K3013" s="5" t="s">
        <v>1325</v>
      </c>
      <c r="L3013" s="5" t="s">
        <v>288</v>
      </c>
      <c r="M3013" s="5" t="s">
        <v>287</v>
      </c>
      <c r="N3013" s="5" t="s">
        <v>245</v>
      </c>
      <c r="O3013" s="5">
        <v>42401</v>
      </c>
      <c r="P3013" s="5"/>
      <c r="Q3013" s="5" t="s">
        <v>1346</v>
      </c>
      <c r="R3013" s="5">
        <v>5</v>
      </c>
      <c r="S3013" s="5" t="s">
        <v>18</v>
      </c>
      <c r="T3013" s="5" t="s">
        <v>25</v>
      </c>
      <c r="U3013" s="6">
        <v>42430</v>
      </c>
      <c r="V3013" s="5" t="s">
        <v>1363</v>
      </c>
      <c r="W3013" s="4" t="s">
        <v>1329</v>
      </c>
      <c r="X3013" s="5" t="s">
        <v>18</v>
      </c>
      <c r="Y3013" s="5"/>
      <c r="Z3013" s="5"/>
      <c r="AA3013" s="4" t="s">
        <v>10056</v>
      </c>
      <c r="AB3013" s="5" t="s">
        <v>1331</v>
      </c>
      <c r="AC3013" s="5"/>
      <c r="AD3013" s="5" t="s">
        <v>1331</v>
      </c>
      <c r="AE3013" s="5"/>
      <c r="AF3013" s="5">
        <v>23428</v>
      </c>
      <c r="AG3013" s="5">
        <v>60</v>
      </c>
      <c r="AH3013" s="5">
        <v>100</v>
      </c>
      <c r="AI3013" s="5" t="s">
        <v>1332</v>
      </c>
      <c r="AJ3013" s="5">
        <v>42430</v>
      </c>
      <c r="AK3013" s="5">
        <v>8</v>
      </c>
      <c r="AL3013" s="5">
        <v>42430</v>
      </c>
      <c r="AM3013" s="5" t="s">
        <v>1333</v>
      </c>
      <c r="AN3013" s="5">
        <v>62970</v>
      </c>
      <c r="AO3013" s="5" t="s">
        <v>12539</v>
      </c>
      <c r="AP3013" s="5" t="s">
        <v>12477</v>
      </c>
      <c r="AQ3013" s="4" t="s">
        <v>1351</v>
      </c>
      <c r="AR3013" s="5" t="s">
        <v>12478</v>
      </c>
      <c r="AS3013" s="4" t="s">
        <v>1450</v>
      </c>
      <c r="AT3013" s="5" t="s">
        <v>1451</v>
      </c>
      <c r="AU3013" s="5" t="s">
        <v>41</v>
      </c>
      <c r="AV3013" s="4" t="s">
        <v>1452</v>
      </c>
      <c r="AW3013" s="5" t="s">
        <v>230</v>
      </c>
      <c r="AX3013" s="5" t="s">
        <v>3149</v>
      </c>
      <c r="AY3013" s="5" t="s">
        <v>3153</v>
      </c>
      <c r="AZ3013" s="5" t="s">
        <v>11</v>
      </c>
      <c r="BA3013" s="4" t="s">
        <v>3154</v>
      </c>
      <c r="BB3013" s="5" t="s">
        <v>3155</v>
      </c>
      <c r="BC3013" s="4" t="s">
        <v>10057</v>
      </c>
      <c r="BD3013" s="5" t="s">
        <v>10058</v>
      </c>
      <c r="BE3013" s="5" t="s">
        <v>25</v>
      </c>
      <c r="BF3013" s="5" t="s">
        <v>1333</v>
      </c>
      <c r="BG3013" s="4" t="s">
        <v>10055</v>
      </c>
      <c r="BH3013" s="5" t="s">
        <v>1343</v>
      </c>
    </row>
    <row r="3014" spans="1:60" x14ac:dyDescent="0.25">
      <c r="A3014">
        <f t="shared" si="247"/>
        <v>303103</v>
      </c>
      <c r="B3014">
        <f t="shared" si="248"/>
        <v>3101698</v>
      </c>
      <c r="C3014" s="17" t="str">
        <f t="shared" si="250"/>
        <v>IMD</v>
      </c>
      <c r="D3014" t="str">
        <f t="shared" si="251"/>
        <v>REGION ILE DE FRANCE NORD</v>
      </c>
      <c r="E3014" s="12" t="str">
        <f t="shared" si="249"/>
        <v>TERRAIN</v>
      </c>
      <c r="F3014" s="4" t="s">
        <v>10833</v>
      </c>
      <c r="G3014" s="4" t="s">
        <v>1656</v>
      </c>
      <c r="H3014" s="5">
        <v>1</v>
      </c>
      <c r="I3014" s="5"/>
      <c r="J3014" s="5">
        <v>1</v>
      </c>
      <c r="K3014" s="5" t="s">
        <v>1325</v>
      </c>
      <c r="L3014" s="5" t="s">
        <v>871</v>
      </c>
      <c r="M3014" s="5" t="s">
        <v>10834</v>
      </c>
      <c r="N3014" s="5" t="s">
        <v>11</v>
      </c>
      <c r="O3014" s="5">
        <v>42583</v>
      </c>
      <c r="P3014" s="5"/>
      <c r="Q3014" s="5" t="s">
        <v>1346</v>
      </c>
      <c r="R3014" s="5">
        <v>3</v>
      </c>
      <c r="S3014" s="5" t="s">
        <v>5</v>
      </c>
      <c r="T3014" s="5" t="s">
        <v>41</v>
      </c>
      <c r="U3014" s="6">
        <v>42614</v>
      </c>
      <c r="V3014" s="5" t="s">
        <v>1673</v>
      </c>
      <c r="W3014" s="4" t="s">
        <v>1392</v>
      </c>
      <c r="X3014" s="5" t="s">
        <v>5</v>
      </c>
      <c r="Y3014" s="5"/>
      <c r="Z3014" s="5"/>
      <c r="AA3014" s="4"/>
      <c r="AB3014" s="5">
        <v>6</v>
      </c>
      <c r="AC3014" s="5"/>
      <c r="AD3014" s="5">
        <v>6</v>
      </c>
      <c r="AE3014" s="5"/>
      <c r="AF3014" s="5">
        <v>25939</v>
      </c>
      <c r="AG3014" s="5">
        <v>53</v>
      </c>
      <c r="AH3014" s="5">
        <v>100</v>
      </c>
      <c r="AI3014" s="5" t="s">
        <v>1332</v>
      </c>
      <c r="AJ3014" s="5">
        <v>42614</v>
      </c>
      <c r="AK3014" s="5">
        <v>8</v>
      </c>
      <c r="AL3014" s="5">
        <v>42614</v>
      </c>
      <c r="AM3014" s="5"/>
      <c r="AN3014" s="5">
        <v>78150</v>
      </c>
      <c r="AO3014" s="5" t="s">
        <v>10835</v>
      </c>
      <c r="AP3014" s="5" t="s">
        <v>12477</v>
      </c>
      <c r="AQ3014" s="4" t="s">
        <v>1351</v>
      </c>
      <c r="AR3014" s="5" t="s">
        <v>12478</v>
      </c>
      <c r="AS3014" s="4" t="s">
        <v>1656</v>
      </c>
      <c r="AT3014" s="5" t="s">
        <v>1657</v>
      </c>
      <c r="AU3014" s="5" t="s">
        <v>41</v>
      </c>
      <c r="AV3014" s="4" t="s">
        <v>1658</v>
      </c>
      <c r="AW3014" s="5" t="s">
        <v>306</v>
      </c>
      <c r="AX3014" s="5"/>
      <c r="AY3014" s="5"/>
      <c r="AZ3014" s="5"/>
      <c r="BA3014" s="4"/>
      <c r="BB3014" s="5"/>
      <c r="BC3014" s="5"/>
      <c r="BD3014" s="5"/>
      <c r="BE3014" s="5"/>
      <c r="BF3014" s="5" t="s">
        <v>1677</v>
      </c>
      <c r="BG3014" s="4"/>
      <c r="BH3014" s="5"/>
    </row>
    <row r="3015" spans="1:60" x14ac:dyDescent="0.25">
      <c r="A3015">
        <f t="shared" si="247"/>
        <v>306081</v>
      </c>
      <c r="B3015">
        <f t="shared" si="248"/>
        <v>7023816</v>
      </c>
      <c r="C3015" s="17" t="str">
        <f t="shared" si="250"/>
        <v>CC</v>
      </c>
      <c r="D3015" t="str">
        <f t="shared" si="251"/>
        <v>REGION ILE DE FRANCE NORD</v>
      </c>
      <c r="E3015" s="12" t="str">
        <f t="shared" si="249"/>
        <v>TERRAIN</v>
      </c>
      <c r="F3015" s="4" t="s">
        <v>10836</v>
      </c>
      <c r="G3015" s="4" t="s">
        <v>8447</v>
      </c>
      <c r="H3015" s="5">
        <v>1</v>
      </c>
      <c r="I3015" s="5"/>
      <c r="J3015" s="5">
        <v>2</v>
      </c>
      <c r="K3015" s="5" t="s">
        <v>1345</v>
      </c>
      <c r="L3015" s="5" t="s">
        <v>138</v>
      </c>
      <c r="M3015" s="5" t="s">
        <v>10837</v>
      </c>
      <c r="N3015" s="5"/>
      <c r="O3015" s="5"/>
      <c r="P3015" s="5"/>
      <c r="Q3015" s="5"/>
      <c r="R3015" s="5"/>
      <c r="S3015" s="5"/>
      <c r="T3015" s="5" t="s">
        <v>25</v>
      </c>
      <c r="U3015" s="6">
        <v>45566</v>
      </c>
      <c r="V3015" s="5" t="s">
        <v>1363</v>
      </c>
      <c r="W3015" s="4" t="s">
        <v>1329</v>
      </c>
      <c r="X3015" s="5" t="s">
        <v>18</v>
      </c>
      <c r="Y3015" s="5"/>
      <c r="Z3015" s="5"/>
      <c r="AA3015" s="4" t="s">
        <v>7870</v>
      </c>
      <c r="AB3015" s="5"/>
      <c r="AC3015" s="5"/>
      <c r="AD3015" s="5" t="s">
        <v>1331</v>
      </c>
      <c r="AE3015" s="5"/>
      <c r="AF3015" s="5">
        <v>31355</v>
      </c>
      <c r="AG3015" s="5">
        <v>39</v>
      </c>
      <c r="AH3015" s="5">
        <v>100</v>
      </c>
      <c r="AI3015" s="5" t="s">
        <v>1332</v>
      </c>
      <c r="AJ3015" s="5">
        <v>45444</v>
      </c>
      <c r="AK3015" s="5">
        <v>0</v>
      </c>
      <c r="AL3015" s="5">
        <v>45444</v>
      </c>
      <c r="AM3015" s="5" t="s">
        <v>1333</v>
      </c>
      <c r="AN3015" s="5">
        <v>95520</v>
      </c>
      <c r="AO3015" s="5" t="s">
        <v>10838</v>
      </c>
      <c r="AP3015" s="5" t="s">
        <v>12477</v>
      </c>
      <c r="AQ3015" s="4" t="s">
        <v>1351</v>
      </c>
      <c r="AR3015" s="5" t="s">
        <v>12478</v>
      </c>
      <c r="AS3015" s="4" t="s">
        <v>1898</v>
      </c>
      <c r="AT3015" s="5" t="s">
        <v>1899</v>
      </c>
      <c r="AU3015" s="5" t="s">
        <v>41</v>
      </c>
      <c r="AV3015" s="4" t="s">
        <v>1900</v>
      </c>
      <c r="AW3015" s="5" t="s">
        <v>30</v>
      </c>
      <c r="AX3015" s="5" t="s">
        <v>2430</v>
      </c>
      <c r="AY3015" s="5" t="s">
        <v>2431</v>
      </c>
      <c r="AZ3015" s="5" t="s">
        <v>11</v>
      </c>
      <c r="BA3015" s="4" t="s">
        <v>2432</v>
      </c>
      <c r="BB3015" s="5" t="s">
        <v>2433</v>
      </c>
      <c r="BC3015" s="4" t="s">
        <v>8447</v>
      </c>
      <c r="BD3015" s="5" t="s">
        <v>8448</v>
      </c>
      <c r="BE3015" s="5" t="s">
        <v>25</v>
      </c>
      <c r="BF3015" s="5" t="s">
        <v>1333</v>
      </c>
      <c r="BG3015" s="4" t="s">
        <v>8446</v>
      </c>
      <c r="BH3015" s="5" t="s">
        <v>1343</v>
      </c>
    </row>
    <row r="3016" spans="1:60" x14ac:dyDescent="0.25">
      <c r="A3016">
        <f t="shared" ref="A3016:A3055" si="252">G3016*1</f>
        <v>301602</v>
      </c>
      <c r="B3016">
        <f t="shared" ref="B3016:B3055" si="253">F3016*1</f>
        <v>3100893</v>
      </c>
      <c r="C3016" s="17" t="str">
        <f t="shared" si="250"/>
        <v>CC</v>
      </c>
      <c r="D3016" t="str">
        <f t="shared" si="251"/>
        <v>REGION ILE DE FRANCE NORD</v>
      </c>
      <c r="E3016" s="12" t="str">
        <f t="shared" ref="E3016:E3055" si="254">IF(BB3016="OC FICTIVE","EN MISSION","TERRAIN")</f>
        <v>TERRAIN</v>
      </c>
      <c r="F3016" s="4" t="s">
        <v>1171</v>
      </c>
      <c r="G3016" s="4" t="s">
        <v>9564</v>
      </c>
      <c r="H3016" s="5">
        <v>1</v>
      </c>
      <c r="I3016" s="5"/>
      <c r="J3016" s="5">
        <v>1</v>
      </c>
      <c r="K3016" s="5" t="s">
        <v>1325</v>
      </c>
      <c r="L3016" s="5" t="s">
        <v>460</v>
      </c>
      <c r="M3016" s="5" t="s">
        <v>1172</v>
      </c>
      <c r="N3016" s="5"/>
      <c r="O3016" s="5"/>
      <c r="P3016" s="5"/>
      <c r="Q3016" s="5"/>
      <c r="R3016" s="5"/>
      <c r="S3016" s="5"/>
      <c r="T3016" s="5" t="s">
        <v>25</v>
      </c>
      <c r="U3016" s="6">
        <v>41548</v>
      </c>
      <c r="V3016" s="5" t="s">
        <v>1363</v>
      </c>
      <c r="W3016" s="4" t="s">
        <v>1329</v>
      </c>
      <c r="X3016" s="5" t="s">
        <v>18</v>
      </c>
      <c r="Y3016" s="5"/>
      <c r="Z3016" s="5"/>
      <c r="AA3016" s="4" t="s">
        <v>3556</v>
      </c>
      <c r="AB3016" s="5"/>
      <c r="AC3016" s="5"/>
      <c r="AD3016" s="5" t="s">
        <v>1331</v>
      </c>
      <c r="AE3016" s="5"/>
      <c r="AF3016" s="5">
        <v>25800</v>
      </c>
      <c r="AG3016" s="5">
        <v>54</v>
      </c>
      <c r="AH3016" s="5">
        <v>100</v>
      </c>
      <c r="AI3016" s="5" t="s">
        <v>1332</v>
      </c>
      <c r="AJ3016" s="5">
        <v>41548</v>
      </c>
      <c r="AK3016" s="5">
        <v>11</v>
      </c>
      <c r="AL3016" s="5">
        <v>41548</v>
      </c>
      <c r="AM3016" s="5" t="s">
        <v>1333</v>
      </c>
      <c r="AN3016" s="5">
        <v>59113</v>
      </c>
      <c r="AO3016" s="5" t="s">
        <v>10839</v>
      </c>
      <c r="AP3016" s="5" t="s">
        <v>12477</v>
      </c>
      <c r="AQ3016" s="4" t="s">
        <v>1351</v>
      </c>
      <c r="AR3016" s="5" t="s">
        <v>12478</v>
      </c>
      <c r="AS3016" s="5" t="s">
        <v>1638</v>
      </c>
      <c r="AT3016" s="5" t="s">
        <v>1639</v>
      </c>
      <c r="AU3016" s="5" t="s">
        <v>41</v>
      </c>
      <c r="AV3016" s="4" t="s">
        <v>1640</v>
      </c>
      <c r="AW3016" s="5" t="s">
        <v>142</v>
      </c>
      <c r="AX3016" s="5" t="s">
        <v>4013</v>
      </c>
      <c r="AY3016" s="5" t="s">
        <v>4015</v>
      </c>
      <c r="AZ3016" s="5" t="s">
        <v>1357</v>
      </c>
      <c r="BA3016" s="4" t="s">
        <v>3413</v>
      </c>
      <c r="BB3016" s="5" t="s">
        <v>11117</v>
      </c>
      <c r="BC3016" s="4" t="s">
        <v>9564</v>
      </c>
      <c r="BD3016" s="5" t="s">
        <v>9565</v>
      </c>
      <c r="BE3016" s="5" t="s">
        <v>25</v>
      </c>
      <c r="BF3016" s="5" t="s">
        <v>1333</v>
      </c>
      <c r="BG3016" s="4" t="s">
        <v>9563</v>
      </c>
      <c r="BH3016" s="5" t="s">
        <v>1343</v>
      </c>
    </row>
    <row r="3017" spans="1:60" x14ac:dyDescent="0.25">
      <c r="A3017">
        <f t="shared" si="252"/>
        <v>305781</v>
      </c>
      <c r="B3017">
        <f t="shared" si="253"/>
        <v>7023210</v>
      </c>
      <c r="C3017" s="17" t="str">
        <f t="shared" si="250"/>
        <v>CC</v>
      </c>
      <c r="D3017" t="str">
        <f t="shared" si="251"/>
        <v>REGION GRAND SUD</v>
      </c>
      <c r="E3017" s="12" t="str">
        <f t="shared" si="254"/>
        <v>TERRAIN</v>
      </c>
      <c r="F3017" s="4" t="s">
        <v>10840</v>
      </c>
      <c r="G3017" s="4" t="s">
        <v>8116</v>
      </c>
      <c r="H3017" s="5">
        <v>1</v>
      </c>
      <c r="I3017" s="5"/>
      <c r="J3017" s="5">
        <v>2</v>
      </c>
      <c r="K3017" s="5" t="s">
        <v>1345</v>
      </c>
      <c r="L3017" s="5" t="s">
        <v>10841</v>
      </c>
      <c r="M3017" s="5" t="s">
        <v>10842</v>
      </c>
      <c r="N3017" s="5"/>
      <c r="O3017" s="5"/>
      <c r="P3017" s="5"/>
      <c r="Q3017" s="5"/>
      <c r="R3017" s="5"/>
      <c r="S3017" s="5"/>
      <c r="T3017" s="5" t="s">
        <v>25</v>
      </c>
      <c r="U3017" s="6">
        <v>45383</v>
      </c>
      <c r="V3017" s="5" t="s">
        <v>1363</v>
      </c>
      <c r="W3017" s="4" t="s">
        <v>1329</v>
      </c>
      <c r="X3017" s="5" t="s">
        <v>18</v>
      </c>
      <c r="Y3017" s="5"/>
      <c r="Z3017" s="5"/>
      <c r="AA3017" s="4" t="s">
        <v>2511</v>
      </c>
      <c r="AB3017" s="5"/>
      <c r="AC3017" s="5"/>
      <c r="AD3017" s="5" t="s">
        <v>1331</v>
      </c>
      <c r="AE3017" s="5"/>
      <c r="AF3017" s="5">
        <v>33864</v>
      </c>
      <c r="AG3017" s="5">
        <v>32</v>
      </c>
      <c r="AH3017" s="5">
        <v>100</v>
      </c>
      <c r="AI3017" s="5" t="s">
        <v>1332</v>
      </c>
      <c r="AJ3017" s="5">
        <v>45261</v>
      </c>
      <c r="AK3017" s="5">
        <v>1</v>
      </c>
      <c r="AL3017" s="5">
        <v>45261</v>
      </c>
      <c r="AM3017" s="5" t="s">
        <v>1333</v>
      </c>
      <c r="AN3017" s="5">
        <v>26300</v>
      </c>
      <c r="AO3017" s="5" t="s">
        <v>10843</v>
      </c>
      <c r="AP3017" s="5" t="s">
        <v>1335</v>
      </c>
      <c r="AQ3017" s="5" t="s">
        <v>1336</v>
      </c>
      <c r="AR3017" s="5" t="s">
        <v>12476</v>
      </c>
      <c r="AS3017" s="5" t="s">
        <v>1403</v>
      </c>
      <c r="AT3017" s="5" t="s">
        <v>1404</v>
      </c>
      <c r="AU3017" s="5" t="s">
        <v>41</v>
      </c>
      <c r="AV3017" s="4" t="s">
        <v>1405</v>
      </c>
      <c r="AW3017" s="5" t="s">
        <v>61</v>
      </c>
      <c r="AX3017" s="5" t="s">
        <v>1618</v>
      </c>
      <c r="AY3017" s="5" t="s">
        <v>1619</v>
      </c>
      <c r="AZ3017" s="5" t="s">
        <v>11</v>
      </c>
      <c r="BA3017" s="4" t="s">
        <v>1620</v>
      </c>
      <c r="BB3017" s="5" t="s">
        <v>1621</v>
      </c>
      <c r="BC3017" s="5" t="s">
        <v>8116</v>
      </c>
      <c r="BD3017" s="5" t="s">
        <v>8117</v>
      </c>
      <c r="BE3017" s="5" t="s">
        <v>25</v>
      </c>
      <c r="BF3017" s="5" t="s">
        <v>1333</v>
      </c>
      <c r="BG3017" s="4" t="s">
        <v>8115</v>
      </c>
      <c r="BH3017" s="5" t="s">
        <v>1343</v>
      </c>
    </row>
    <row r="3018" spans="1:60" x14ac:dyDescent="0.25">
      <c r="A3018">
        <f t="shared" si="252"/>
        <v>184725</v>
      </c>
      <c r="B3018">
        <f t="shared" si="253"/>
        <v>3000877</v>
      </c>
      <c r="C3018" s="17" t="str">
        <f t="shared" si="250"/>
        <v>CC</v>
      </c>
      <c r="D3018" t="str">
        <f t="shared" si="251"/>
        <v>REGION GRAND SUD</v>
      </c>
      <c r="E3018" s="12" t="str">
        <f t="shared" si="254"/>
        <v>TERRAIN</v>
      </c>
      <c r="F3018" s="4" t="s">
        <v>73</v>
      </c>
      <c r="G3018" s="4" t="s">
        <v>9486</v>
      </c>
      <c r="H3018" s="5">
        <v>1</v>
      </c>
      <c r="I3018" s="5"/>
      <c r="J3018" s="5">
        <v>2</v>
      </c>
      <c r="K3018" s="5" t="s">
        <v>1345</v>
      </c>
      <c r="L3018" s="5" t="s">
        <v>75</v>
      </c>
      <c r="M3018" s="5" t="s">
        <v>74</v>
      </c>
      <c r="N3018" s="5"/>
      <c r="O3018" s="5"/>
      <c r="P3018" s="5"/>
      <c r="Q3018" s="5"/>
      <c r="R3018" s="5"/>
      <c r="S3018" s="5"/>
      <c r="T3018" s="5" t="s">
        <v>25</v>
      </c>
      <c r="U3018" s="6">
        <v>36800</v>
      </c>
      <c r="V3018" s="5" t="s">
        <v>1363</v>
      </c>
      <c r="W3018" s="4" t="s">
        <v>1329</v>
      </c>
      <c r="X3018" s="5" t="s">
        <v>18</v>
      </c>
      <c r="Y3018" s="5"/>
      <c r="Z3018" s="5"/>
      <c r="AA3018" s="4" t="s">
        <v>5959</v>
      </c>
      <c r="AB3018" s="5"/>
      <c r="AC3018" s="5"/>
      <c r="AD3018" s="5" t="s">
        <v>1331</v>
      </c>
      <c r="AE3018" s="5"/>
      <c r="AF3018" s="5">
        <v>22035</v>
      </c>
      <c r="AG3018" s="5">
        <v>64</v>
      </c>
      <c r="AH3018" s="5">
        <v>100</v>
      </c>
      <c r="AI3018" s="5" t="s">
        <v>1332</v>
      </c>
      <c r="AJ3018" s="5">
        <v>36800</v>
      </c>
      <c r="AK3018" s="5">
        <v>24</v>
      </c>
      <c r="AL3018" s="5">
        <v>36800</v>
      </c>
      <c r="AM3018" s="5" t="s">
        <v>1333</v>
      </c>
      <c r="AN3018" s="5">
        <v>66690</v>
      </c>
      <c r="AO3018" s="5" t="s">
        <v>10844</v>
      </c>
      <c r="AP3018" s="5" t="s">
        <v>1335</v>
      </c>
      <c r="AQ3018" s="4" t="s">
        <v>1336</v>
      </c>
      <c r="AR3018" s="5" t="s">
        <v>12476</v>
      </c>
      <c r="AS3018" s="5" t="s">
        <v>1337</v>
      </c>
      <c r="AT3018" s="5" t="s">
        <v>1338</v>
      </c>
      <c r="AU3018" s="5" t="s">
        <v>41</v>
      </c>
      <c r="AV3018" s="4" t="s">
        <v>1339</v>
      </c>
      <c r="AW3018" s="5" t="s">
        <v>76</v>
      </c>
      <c r="AX3018" s="5" t="s">
        <v>2171</v>
      </c>
      <c r="AY3018" s="5" t="s">
        <v>2172</v>
      </c>
      <c r="AZ3018" s="5" t="s">
        <v>11</v>
      </c>
      <c r="BA3018" s="4" t="s">
        <v>2173</v>
      </c>
      <c r="BB3018" s="5" t="s">
        <v>2174</v>
      </c>
      <c r="BC3018" s="5" t="s">
        <v>9486</v>
      </c>
      <c r="BD3018" s="5" t="s">
        <v>9487</v>
      </c>
      <c r="BE3018" s="5" t="s">
        <v>25</v>
      </c>
      <c r="BF3018" s="5" t="s">
        <v>1333</v>
      </c>
      <c r="BG3018" s="4" t="s">
        <v>9485</v>
      </c>
      <c r="BH3018" s="5" t="s">
        <v>1343</v>
      </c>
    </row>
    <row r="3019" spans="1:60" x14ac:dyDescent="0.25">
      <c r="A3019">
        <f t="shared" si="252"/>
        <v>306184</v>
      </c>
      <c r="B3019">
        <f t="shared" si="253"/>
        <v>7024028</v>
      </c>
      <c r="C3019" s="17" t="str">
        <f t="shared" si="250"/>
        <v>CC</v>
      </c>
      <c r="D3019" t="str">
        <f t="shared" si="251"/>
        <v>REGION GRAND SUD</v>
      </c>
      <c r="E3019" s="12" t="str">
        <f t="shared" si="254"/>
        <v>TERRAIN</v>
      </c>
      <c r="F3019" s="4" t="s">
        <v>10845</v>
      </c>
      <c r="G3019" s="4" t="s">
        <v>9251</v>
      </c>
      <c r="H3019" s="5">
        <v>1</v>
      </c>
      <c r="I3019" s="5"/>
      <c r="J3019" s="5">
        <v>1</v>
      </c>
      <c r="K3019" s="5" t="s">
        <v>1325</v>
      </c>
      <c r="L3019" s="5" t="s">
        <v>279</v>
      </c>
      <c r="M3019" s="5" t="s">
        <v>10846</v>
      </c>
      <c r="N3019" s="5"/>
      <c r="O3019" s="5"/>
      <c r="P3019" s="5"/>
      <c r="Q3019" s="5"/>
      <c r="R3019" s="5"/>
      <c r="S3019" s="5"/>
      <c r="T3019" s="5" t="s">
        <v>245</v>
      </c>
      <c r="U3019" s="6">
        <v>45536</v>
      </c>
      <c r="V3019" s="5" t="s">
        <v>1328</v>
      </c>
      <c r="W3019" s="4" t="s">
        <v>1329</v>
      </c>
      <c r="X3019" s="5" t="s">
        <v>18</v>
      </c>
      <c r="Y3019" s="5"/>
      <c r="Z3019" s="5"/>
      <c r="AA3019" s="4" t="s">
        <v>9250</v>
      </c>
      <c r="AB3019" s="5"/>
      <c r="AC3019" s="5"/>
      <c r="AD3019" s="5" t="s">
        <v>1331</v>
      </c>
      <c r="AE3019" s="5"/>
      <c r="AF3019" s="5">
        <v>33707</v>
      </c>
      <c r="AG3019" s="5">
        <v>32</v>
      </c>
      <c r="AH3019" s="5">
        <v>100</v>
      </c>
      <c r="AI3019" s="5" t="s">
        <v>1332</v>
      </c>
      <c r="AJ3019" s="5">
        <v>45536</v>
      </c>
      <c r="AK3019" s="5">
        <v>0</v>
      </c>
      <c r="AL3019" s="5">
        <v>45536</v>
      </c>
      <c r="AM3019" s="5" t="s">
        <v>1333</v>
      </c>
      <c r="AN3019" s="5">
        <v>42210</v>
      </c>
      <c r="AO3019" s="5" t="s">
        <v>10847</v>
      </c>
      <c r="AP3019" s="5" t="s">
        <v>1335</v>
      </c>
      <c r="AQ3019" s="4" t="s">
        <v>1336</v>
      </c>
      <c r="AR3019" s="5" t="s">
        <v>12476</v>
      </c>
      <c r="AS3019" s="5" t="s">
        <v>1629</v>
      </c>
      <c r="AT3019" s="5" t="s">
        <v>1630</v>
      </c>
      <c r="AU3019" s="5" t="s">
        <v>41</v>
      </c>
      <c r="AV3019" s="4" t="s">
        <v>1631</v>
      </c>
      <c r="AW3019" s="5" t="s">
        <v>7</v>
      </c>
      <c r="AX3019" s="5" t="s">
        <v>3055</v>
      </c>
      <c r="AY3019" s="5" t="s">
        <v>3056</v>
      </c>
      <c r="AZ3019" s="5" t="s">
        <v>11</v>
      </c>
      <c r="BA3019" s="4" t="s">
        <v>3057</v>
      </c>
      <c r="BB3019" s="5" t="s">
        <v>3058</v>
      </c>
      <c r="BC3019" s="4" t="s">
        <v>9251</v>
      </c>
      <c r="BD3019" s="5" t="s">
        <v>9252</v>
      </c>
      <c r="BE3019" s="5" t="s">
        <v>245</v>
      </c>
      <c r="BF3019" s="5" t="s">
        <v>1333</v>
      </c>
      <c r="BG3019" s="4" t="s">
        <v>9249</v>
      </c>
      <c r="BH3019" s="5" t="s">
        <v>1343</v>
      </c>
    </row>
    <row r="3020" spans="1:60" x14ac:dyDescent="0.25">
      <c r="A3020">
        <f t="shared" si="252"/>
        <v>173338</v>
      </c>
      <c r="B3020">
        <f t="shared" si="253"/>
        <v>3000528</v>
      </c>
      <c r="C3020" s="17" t="str">
        <f t="shared" si="250"/>
        <v>CC</v>
      </c>
      <c r="D3020" t="str">
        <f t="shared" si="251"/>
        <v>REGION ILE DE FRANCE NORD</v>
      </c>
      <c r="E3020" s="12" t="str">
        <f t="shared" si="254"/>
        <v>TERRAIN</v>
      </c>
      <c r="F3020" s="4" t="s">
        <v>456</v>
      </c>
      <c r="G3020" s="4" t="s">
        <v>10687</v>
      </c>
      <c r="H3020" s="5">
        <v>1</v>
      </c>
      <c r="I3020" s="5"/>
      <c r="J3020" s="5">
        <v>1</v>
      </c>
      <c r="K3020" s="5" t="s">
        <v>1325</v>
      </c>
      <c r="L3020" s="5" t="s">
        <v>88</v>
      </c>
      <c r="M3020" s="5" t="s">
        <v>457</v>
      </c>
      <c r="N3020" s="5"/>
      <c r="O3020" s="5"/>
      <c r="P3020" s="5"/>
      <c r="Q3020" s="5"/>
      <c r="R3020" s="5"/>
      <c r="S3020" s="5"/>
      <c r="T3020" s="5" t="s">
        <v>3</v>
      </c>
      <c r="U3020" s="6">
        <v>34608</v>
      </c>
      <c r="V3020" s="5" t="s">
        <v>1487</v>
      </c>
      <c r="W3020" s="4" t="s">
        <v>1329</v>
      </c>
      <c r="X3020" s="5" t="s">
        <v>5</v>
      </c>
      <c r="Y3020" s="5" t="s">
        <v>1348</v>
      </c>
      <c r="Z3020" s="5"/>
      <c r="AA3020" s="4" t="s">
        <v>4738</v>
      </c>
      <c r="AB3020" s="5"/>
      <c r="AC3020" s="5"/>
      <c r="AD3020" s="5">
        <v>6</v>
      </c>
      <c r="AE3020" s="5"/>
      <c r="AF3020" s="5">
        <v>26646</v>
      </c>
      <c r="AG3020" s="5">
        <v>51</v>
      </c>
      <c r="AH3020" s="5">
        <v>100</v>
      </c>
      <c r="AI3020" s="5" t="s">
        <v>1332</v>
      </c>
      <c r="AJ3020" s="5">
        <v>34608</v>
      </c>
      <c r="AK3020" s="5">
        <v>30</v>
      </c>
      <c r="AL3020" s="5">
        <v>34608</v>
      </c>
      <c r="AM3020" s="5" t="s">
        <v>1333</v>
      </c>
      <c r="AN3020" s="5">
        <v>59117</v>
      </c>
      <c r="AO3020" s="5" t="s">
        <v>10848</v>
      </c>
      <c r="AP3020" s="5" t="s">
        <v>12477</v>
      </c>
      <c r="AQ3020" s="4" t="s">
        <v>1351</v>
      </c>
      <c r="AR3020" s="5" t="s">
        <v>12478</v>
      </c>
      <c r="AS3020" s="5" t="s">
        <v>1638</v>
      </c>
      <c r="AT3020" s="5" t="s">
        <v>1639</v>
      </c>
      <c r="AU3020" s="5" t="s">
        <v>41</v>
      </c>
      <c r="AV3020" s="4" t="s">
        <v>1640</v>
      </c>
      <c r="AW3020" s="5" t="s">
        <v>142</v>
      </c>
      <c r="AX3020" s="5" t="s">
        <v>2593</v>
      </c>
      <c r="AY3020" s="5" t="s">
        <v>2594</v>
      </c>
      <c r="AZ3020" s="5" t="s">
        <v>11</v>
      </c>
      <c r="BA3020" s="4" t="s">
        <v>2595</v>
      </c>
      <c r="BB3020" s="5" t="s">
        <v>2596</v>
      </c>
      <c r="BC3020" s="4" t="s">
        <v>10687</v>
      </c>
      <c r="BD3020" s="5" t="s">
        <v>10688</v>
      </c>
      <c r="BE3020" s="5" t="s">
        <v>3</v>
      </c>
      <c r="BF3020" s="5" t="s">
        <v>1333</v>
      </c>
      <c r="BG3020" s="4" t="s">
        <v>10686</v>
      </c>
      <c r="BH3020" s="5" t="s">
        <v>1343</v>
      </c>
    </row>
    <row r="3021" spans="1:60" x14ac:dyDescent="0.25">
      <c r="A3021">
        <f t="shared" si="252"/>
        <v>304471</v>
      </c>
      <c r="B3021">
        <f t="shared" si="253"/>
        <v>3102414</v>
      </c>
      <c r="C3021" s="17" t="str">
        <f t="shared" si="250"/>
        <v>CC</v>
      </c>
      <c r="D3021" t="str">
        <f t="shared" si="251"/>
        <v>REGION ILE DE FRANCE NORD</v>
      </c>
      <c r="E3021" s="12" t="str">
        <f t="shared" si="254"/>
        <v>TERRAIN</v>
      </c>
      <c r="F3021" s="4" t="s">
        <v>360</v>
      </c>
      <c r="G3021" s="4" t="s">
        <v>10709</v>
      </c>
      <c r="H3021" s="5">
        <v>1</v>
      </c>
      <c r="I3021" s="5"/>
      <c r="J3021" s="5">
        <v>2</v>
      </c>
      <c r="K3021" s="5" t="s">
        <v>1345</v>
      </c>
      <c r="L3021" s="5" t="s">
        <v>362</v>
      </c>
      <c r="M3021" s="5" t="s">
        <v>361</v>
      </c>
      <c r="N3021" s="5" t="s">
        <v>245</v>
      </c>
      <c r="O3021" s="5" t="s">
        <v>3755</v>
      </c>
      <c r="P3021" s="5"/>
      <c r="Q3021" s="5" t="s">
        <v>1346</v>
      </c>
      <c r="R3021" s="5">
        <v>5</v>
      </c>
      <c r="S3021" s="5" t="s">
        <v>18</v>
      </c>
      <c r="T3021" s="5" t="s">
        <v>25</v>
      </c>
      <c r="U3021" s="6">
        <v>43831</v>
      </c>
      <c r="V3021" s="5" t="s">
        <v>1363</v>
      </c>
      <c r="W3021" s="4" t="s">
        <v>1329</v>
      </c>
      <c r="X3021" s="5" t="s">
        <v>18</v>
      </c>
      <c r="Y3021" s="5"/>
      <c r="Z3021" s="5"/>
      <c r="AA3021" s="4" t="s">
        <v>2895</v>
      </c>
      <c r="AB3021" s="5" t="s">
        <v>1331</v>
      </c>
      <c r="AC3021" s="5"/>
      <c r="AD3021" s="5" t="s">
        <v>1331</v>
      </c>
      <c r="AE3021" s="5"/>
      <c r="AF3021" s="5">
        <v>32515</v>
      </c>
      <c r="AG3021" s="5">
        <v>35</v>
      </c>
      <c r="AH3021" s="5">
        <v>100</v>
      </c>
      <c r="AI3021" s="5" t="s">
        <v>1332</v>
      </c>
      <c r="AJ3021" s="5">
        <v>43831</v>
      </c>
      <c r="AK3021" s="5">
        <v>4</v>
      </c>
      <c r="AL3021" s="5">
        <v>43831</v>
      </c>
      <c r="AM3021" s="5" t="s">
        <v>1333</v>
      </c>
      <c r="AN3021" s="5">
        <v>59140</v>
      </c>
      <c r="AO3021" s="5" t="s">
        <v>10849</v>
      </c>
      <c r="AP3021" s="5" t="s">
        <v>12477</v>
      </c>
      <c r="AQ3021" s="4" t="s">
        <v>1351</v>
      </c>
      <c r="AR3021" s="5" t="s">
        <v>12478</v>
      </c>
      <c r="AS3021" s="5" t="s">
        <v>1638</v>
      </c>
      <c r="AT3021" s="5" t="s">
        <v>1639</v>
      </c>
      <c r="AU3021" s="5" t="s">
        <v>41</v>
      </c>
      <c r="AV3021" s="4" t="s">
        <v>1640</v>
      </c>
      <c r="AW3021" s="5" t="s">
        <v>142</v>
      </c>
      <c r="AX3021" s="5" t="s">
        <v>1641</v>
      </c>
      <c r="AY3021" s="5" t="s">
        <v>1642</v>
      </c>
      <c r="AZ3021" s="5" t="s">
        <v>11</v>
      </c>
      <c r="BA3021" s="4" t="s">
        <v>1643</v>
      </c>
      <c r="BB3021" s="5" t="s">
        <v>1644</v>
      </c>
      <c r="BC3021" s="5" t="s">
        <v>10709</v>
      </c>
      <c r="BD3021" s="5" t="s">
        <v>10710</v>
      </c>
      <c r="BE3021" s="5" t="s">
        <v>25</v>
      </c>
      <c r="BF3021" s="5" t="s">
        <v>1333</v>
      </c>
      <c r="BG3021" s="4" t="s">
        <v>10708</v>
      </c>
      <c r="BH3021" s="5" t="s">
        <v>1343</v>
      </c>
    </row>
    <row r="3022" spans="1:60" x14ac:dyDescent="0.25">
      <c r="A3022">
        <f t="shared" si="252"/>
        <v>303904</v>
      </c>
      <c r="B3022">
        <f t="shared" si="253"/>
        <v>3102089</v>
      </c>
      <c r="C3022" s="17" t="str">
        <f t="shared" si="250"/>
        <v>CC</v>
      </c>
      <c r="D3022" t="str">
        <f t="shared" si="251"/>
        <v>REGION CENTRE EST</v>
      </c>
      <c r="E3022" s="12" t="str">
        <f t="shared" si="254"/>
        <v>TERRAIN</v>
      </c>
      <c r="F3022" s="4" t="s">
        <v>10850</v>
      </c>
      <c r="G3022" s="4" t="s">
        <v>10301</v>
      </c>
      <c r="H3022" s="5">
        <v>1</v>
      </c>
      <c r="I3022" s="5"/>
      <c r="J3022" s="5">
        <v>2</v>
      </c>
      <c r="K3022" s="5" t="s">
        <v>1345</v>
      </c>
      <c r="L3022" s="5" t="s">
        <v>405</v>
      </c>
      <c r="M3022" s="5" t="s">
        <v>10851</v>
      </c>
      <c r="N3022" s="5" t="s">
        <v>260</v>
      </c>
      <c r="O3022" s="5">
        <v>45597</v>
      </c>
      <c r="P3022" s="5"/>
      <c r="Q3022" s="5" t="s">
        <v>1346</v>
      </c>
      <c r="R3022" s="5">
        <v>5</v>
      </c>
      <c r="S3022" s="5" t="s">
        <v>18</v>
      </c>
      <c r="T3022" s="5" t="s">
        <v>71</v>
      </c>
      <c r="U3022" s="6">
        <v>45627</v>
      </c>
      <c r="V3022" s="5" t="s">
        <v>1437</v>
      </c>
      <c r="W3022" s="4" t="s">
        <v>1329</v>
      </c>
      <c r="X3022" s="5" t="s">
        <v>18</v>
      </c>
      <c r="Y3022" s="5" t="s">
        <v>1348</v>
      </c>
      <c r="Z3022" s="5"/>
      <c r="AA3022" s="4" t="s">
        <v>4879</v>
      </c>
      <c r="AB3022" s="5" t="s">
        <v>1393</v>
      </c>
      <c r="AC3022" s="5"/>
      <c r="AD3022" s="5" t="s">
        <v>1393</v>
      </c>
      <c r="AE3022" s="5"/>
      <c r="AF3022" s="5">
        <v>33186</v>
      </c>
      <c r="AG3022" s="5">
        <v>34</v>
      </c>
      <c r="AH3022" s="5">
        <v>100</v>
      </c>
      <c r="AI3022" s="5" t="s">
        <v>1332</v>
      </c>
      <c r="AJ3022" s="5">
        <v>43252</v>
      </c>
      <c r="AK3022" s="5">
        <v>6</v>
      </c>
      <c r="AL3022" s="5">
        <v>43252</v>
      </c>
      <c r="AM3022" s="5" t="s">
        <v>1333</v>
      </c>
      <c r="AN3022" s="5">
        <v>69620</v>
      </c>
      <c r="AO3022" s="5" t="s">
        <v>10852</v>
      </c>
      <c r="AP3022" s="5" t="s">
        <v>1536</v>
      </c>
      <c r="AQ3022" s="4" t="s">
        <v>12479</v>
      </c>
      <c r="AR3022" s="5" t="s">
        <v>12480</v>
      </c>
      <c r="AS3022" s="4" t="s">
        <v>2273</v>
      </c>
      <c r="AT3022" s="5" t="s">
        <v>2274</v>
      </c>
      <c r="AU3022" s="5" t="s">
        <v>41</v>
      </c>
      <c r="AV3022" s="4" t="s">
        <v>2275</v>
      </c>
      <c r="AW3022" s="5" t="s">
        <v>256</v>
      </c>
      <c r="AX3022" s="5" t="s">
        <v>2582</v>
      </c>
      <c r="AY3022" s="5" t="s">
        <v>2584</v>
      </c>
      <c r="AZ3022" s="5" t="s">
        <v>11</v>
      </c>
      <c r="BA3022" s="4" t="s">
        <v>2585</v>
      </c>
      <c r="BB3022" s="5" t="s">
        <v>2586</v>
      </c>
      <c r="BC3022" s="5" t="s">
        <v>10301</v>
      </c>
      <c r="BD3022" s="5" t="s">
        <v>10302</v>
      </c>
      <c r="BE3022" s="5" t="s">
        <v>71</v>
      </c>
      <c r="BF3022" s="5" t="s">
        <v>1333</v>
      </c>
      <c r="BG3022" s="4" t="s">
        <v>10300</v>
      </c>
      <c r="BH3022" s="5" t="s">
        <v>1343</v>
      </c>
    </row>
    <row r="3023" spans="1:60" x14ac:dyDescent="0.25">
      <c r="A3023">
        <f t="shared" si="252"/>
        <v>305497</v>
      </c>
      <c r="B3023">
        <f t="shared" si="253"/>
        <v>7022215</v>
      </c>
      <c r="C3023" s="17" t="str">
        <f t="shared" si="250"/>
        <v>CC</v>
      </c>
      <c r="D3023" t="str">
        <f t="shared" si="251"/>
        <v>REGION ILE DE FRANCE NORD</v>
      </c>
      <c r="E3023" s="12" t="str">
        <f t="shared" si="254"/>
        <v>TERRAIN</v>
      </c>
      <c r="F3023" s="4" t="s">
        <v>938</v>
      </c>
      <c r="G3023" s="4" t="s">
        <v>8395</v>
      </c>
      <c r="H3023" s="5">
        <v>1</v>
      </c>
      <c r="I3023" s="5"/>
      <c r="J3023" s="5">
        <v>1</v>
      </c>
      <c r="K3023" s="5" t="s">
        <v>1325</v>
      </c>
      <c r="L3023" s="5" t="s">
        <v>54</v>
      </c>
      <c r="M3023" s="5" t="s">
        <v>939</v>
      </c>
      <c r="N3023" s="5"/>
      <c r="O3023" s="5"/>
      <c r="P3023" s="5"/>
      <c r="Q3023" s="5"/>
      <c r="R3023" s="5"/>
      <c r="S3023" s="5"/>
      <c r="T3023" s="5" t="s">
        <v>25</v>
      </c>
      <c r="U3023" s="6">
        <v>45139</v>
      </c>
      <c r="V3023" s="5" t="s">
        <v>1363</v>
      </c>
      <c r="W3023" s="4" t="s">
        <v>1329</v>
      </c>
      <c r="X3023" s="5" t="s">
        <v>18</v>
      </c>
      <c r="Y3023" s="5"/>
      <c r="Z3023" s="5"/>
      <c r="AA3023" s="4" t="s">
        <v>5587</v>
      </c>
      <c r="AB3023" s="5"/>
      <c r="AC3023" s="5"/>
      <c r="AD3023" s="5" t="s">
        <v>1331</v>
      </c>
      <c r="AE3023" s="5"/>
      <c r="AF3023" s="5">
        <v>26031</v>
      </c>
      <c r="AG3023" s="5">
        <v>53</v>
      </c>
      <c r="AH3023" s="5">
        <v>100</v>
      </c>
      <c r="AI3023" s="5" t="s">
        <v>1332</v>
      </c>
      <c r="AJ3023" s="5">
        <v>44958</v>
      </c>
      <c r="AK3023" s="5">
        <v>1</v>
      </c>
      <c r="AL3023" s="5">
        <v>44958</v>
      </c>
      <c r="AM3023" s="5" t="s">
        <v>1333</v>
      </c>
      <c r="AN3023" s="5">
        <v>28260</v>
      </c>
      <c r="AO3023" s="5" t="s">
        <v>10853</v>
      </c>
      <c r="AP3023" s="5" t="s">
        <v>12477</v>
      </c>
      <c r="AQ3023" s="4" t="s">
        <v>1351</v>
      </c>
      <c r="AR3023" s="5" t="s">
        <v>12478</v>
      </c>
      <c r="AS3023" s="4" t="s">
        <v>1656</v>
      </c>
      <c r="AT3023" s="5" t="s">
        <v>1657</v>
      </c>
      <c r="AU3023" s="5" t="s">
        <v>41</v>
      </c>
      <c r="AV3023" s="4" t="s">
        <v>1658</v>
      </c>
      <c r="AW3023" s="5" t="s">
        <v>306</v>
      </c>
      <c r="AX3023" s="5" t="s">
        <v>2991</v>
      </c>
      <c r="AY3023" s="5" t="s">
        <v>2992</v>
      </c>
      <c r="AZ3023" s="5" t="s">
        <v>11</v>
      </c>
      <c r="BA3023" s="4" t="s">
        <v>2993</v>
      </c>
      <c r="BB3023" s="5" t="s">
        <v>2994</v>
      </c>
      <c r="BC3023" s="4" t="s">
        <v>8395</v>
      </c>
      <c r="BD3023" s="5" t="s">
        <v>8396</v>
      </c>
      <c r="BE3023" s="5" t="s">
        <v>25</v>
      </c>
      <c r="BF3023" s="5" t="s">
        <v>1333</v>
      </c>
      <c r="BG3023" s="4" t="s">
        <v>8394</v>
      </c>
      <c r="BH3023" s="5" t="s">
        <v>1343</v>
      </c>
    </row>
    <row r="3024" spans="1:60" x14ac:dyDescent="0.25">
      <c r="A3024">
        <f t="shared" si="252"/>
        <v>304393</v>
      </c>
      <c r="B3024">
        <f t="shared" si="253"/>
        <v>3102369</v>
      </c>
      <c r="C3024" s="17" t="str">
        <f t="shared" si="250"/>
        <v>IMD</v>
      </c>
      <c r="D3024" t="str">
        <f t="shared" si="251"/>
        <v>REGION CENTRE EST</v>
      </c>
      <c r="E3024" s="12" t="str">
        <f t="shared" si="254"/>
        <v>TERRAIN</v>
      </c>
      <c r="F3024" s="4" t="s">
        <v>1123</v>
      </c>
      <c r="G3024" s="4" t="s">
        <v>2273</v>
      </c>
      <c r="H3024" s="5">
        <v>1</v>
      </c>
      <c r="I3024" s="5"/>
      <c r="J3024" s="5">
        <v>1</v>
      </c>
      <c r="K3024" s="5" t="s">
        <v>1325</v>
      </c>
      <c r="L3024" s="5" t="s">
        <v>54</v>
      </c>
      <c r="M3024" s="5" t="s">
        <v>1124</v>
      </c>
      <c r="N3024" s="5" t="s">
        <v>11</v>
      </c>
      <c r="O3024" s="5">
        <v>44866</v>
      </c>
      <c r="P3024" s="5"/>
      <c r="Q3024" s="5" t="s">
        <v>1346</v>
      </c>
      <c r="R3024" s="5">
        <v>3</v>
      </c>
      <c r="S3024" s="5" t="s">
        <v>5</v>
      </c>
      <c r="T3024" s="5" t="s">
        <v>41</v>
      </c>
      <c r="U3024" s="6">
        <v>44896</v>
      </c>
      <c r="V3024" s="5" t="s">
        <v>1673</v>
      </c>
      <c r="W3024" s="4" t="s">
        <v>1392</v>
      </c>
      <c r="X3024" s="5" t="s">
        <v>5</v>
      </c>
      <c r="Y3024" s="5"/>
      <c r="Z3024" s="5"/>
      <c r="AA3024" s="4"/>
      <c r="AB3024" s="5">
        <v>6</v>
      </c>
      <c r="AC3024" s="5"/>
      <c r="AD3024" s="5">
        <v>6</v>
      </c>
      <c r="AE3024" s="5"/>
      <c r="AF3024" s="5">
        <v>30180</v>
      </c>
      <c r="AG3024" s="5">
        <v>42</v>
      </c>
      <c r="AH3024" s="5">
        <v>100</v>
      </c>
      <c r="AI3024" s="5" t="s">
        <v>1332</v>
      </c>
      <c r="AJ3024" s="5">
        <v>43739</v>
      </c>
      <c r="AK3024" s="5">
        <v>5</v>
      </c>
      <c r="AL3024" s="5">
        <v>43739</v>
      </c>
      <c r="AM3024" s="5"/>
      <c r="AN3024" s="5">
        <v>69730</v>
      </c>
      <c r="AO3024" s="5" t="s">
        <v>2272</v>
      </c>
      <c r="AP3024" s="5" t="s">
        <v>1536</v>
      </c>
      <c r="AQ3024" s="4" t="s">
        <v>12479</v>
      </c>
      <c r="AR3024" s="5" t="s">
        <v>12480</v>
      </c>
      <c r="AS3024" s="4" t="s">
        <v>2273</v>
      </c>
      <c r="AT3024" s="5" t="s">
        <v>2274</v>
      </c>
      <c r="AU3024" s="5" t="s">
        <v>41</v>
      </c>
      <c r="AV3024" s="4" t="s">
        <v>2275</v>
      </c>
      <c r="AW3024" s="5" t="s">
        <v>256</v>
      </c>
      <c r="AX3024" s="5"/>
      <c r="AY3024" s="5"/>
      <c r="AZ3024" s="5"/>
      <c r="BA3024" s="4"/>
      <c r="BB3024" s="5"/>
      <c r="BC3024" s="4"/>
      <c r="BD3024" s="5"/>
      <c r="BE3024" s="5"/>
      <c r="BF3024" s="5" t="s">
        <v>1677</v>
      </c>
      <c r="BG3024" s="4"/>
      <c r="BH3024" s="5"/>
    </row>
    <row r="3025" spans="1:60" x14ac:dyDescent="0.25">
      <c r="A3025">
        <f t="shared" si="252"/>
        <v>306204</v>
      </c>
      <c r="B3025">
        <f t="shared" si="253"/>
        <v>7024041</v>
      </c>
      <c r="C3025" s="17" t="str">
        <f t="shared" si="250"/>
        <v>CC</v>
      </c>
      <c r="D3025" t="str">
        <f t="shared" si="251"/>
        <v>REGION GRAND OUEST</v>
      </c>
      <c r="E3025" s="12" t="str">
        <f t="shared" si="254"/>
        <v>TERRAIN</v>
      </c>
      <c r="F3025" s="4" t="s">
        <v>10854</v>
      </c>
      <c r="G3025" s="4" t="s">
        <v>8282</v>
      </c>
      <c r="H3025" s="5">
        <v>1</v>
      </c>
      <c r="I3025" s="5"/>
      <c r="J3025" s="5">
        <v>1</v>
      </c>
      <c r="K3025" s="5" t="s">
        <v>1325</v>
      </c>
      <c r="L3025" s="5" t="s">
        <v>10855</v>
      </c>
      <c r="M3025" s="5" t="s">
        <v>10856</v>
      </c>
      <c r="N3025" s="5"/>
      <c r="O3025" s="5"/>
      <c r="P3025" s="5"/>
      <c r="Q3025" s="5"/>
      <c r="R3025" s="5"/>
      <c r="S3025" s="5"/>
      <c r="T3025" s="5" t="s">
        <v>245</v>
      </c>
      <c r="U3025" s="6">
        <v>45536</v>
      </c>
      <c r="V3025" s="5" t="s">
        <v>1328</v>
      </c>
      <c r="W3025" s="4" t="s">
        <v>1329</v>
      </c>
      <c r="X3025" s="5" t="s">
        <v>18</v>
      </c>
      <c r="Y3025" s="5"/>
      <c r="Z3025" s="5"/>
      <c r="AA3025" s="4" t="s">
        <v>4642</v>
      </c>
      <c r="AB3025" s="5"/>
      <c r="AC3025" s="5"/>
      <c r="AD3025" s="5" t="s">
        <v>1331</v>
      </c>
      <c r="AE3025" s="5"/>
      <c r="AF3025" s="5">
        <v>28671</v>
      </c>
      <c r="AG3025" s="5">
        <v>46</v>
      </c>
      <c r="AH3025" s="5">
        <v>100</v>
      </c>
      <c r="AI3025" s="5" t="s">
        <v>1332</v>
      </c>
      <c r="AJ3025" s="5">
        <v>45536</v>
      </c>
      <c r="AK3025" s="5">
        <v>0</v>
      </c>
      <c r="AL3025" s="5">
        <v>45536</v>
      </c>
      <c r="AM3025" s="5" t="s">
        <v>1333</v>
      </c>
      <c r="AN3025" s="5">
        <v>79200</v>
      </c>
      <c r="AO3025" s="5" t="s">
        <v>10857</v>
      </c>
      <c r="AP3025" s="5" t="s">
        <v>1413</v>
      </c>
      <c r="AQ3025" s="4" t="s">
        <v>1414</v>
      </c>
      <c r="AR3025" s="5" t="s">
        <v>19</v>
      </c>
      <c r="AS3025" s="4" t="s">
        <v>1585</v>
      </c>
      <c r="AT3025" s="5" t="s">
        <v>1586</v>
      </c>
      <c r="AU3025" s="5" t="s">
        <v>41</v>
      </c>
      <c r="AV3025" s="4" t="s">
        <v>1587</v>
      </c>
      <c r="AW3025" s="5" t="s">
        <v>340</v>
      </c>
      <c r="AX3025" s="5" t="s">
        <v>5505</v>
      </c>
      <c r="AY3025" s="5" t="s">
        <v>5507</v>
      </c>
      <c r="AZ3025" s="5" t="s">
        <v>1357</v>
      </c>
      <c r="BA3025" s="4" t="s">
        <v>3688</v>
      </c>
      <c r="BB3025" s="5" t="s">
        <v>11113</v>
      </c>
      <c r="BC3025" s="4" t="s">
        <v>8282</v>
      </c>
      <c r="BD3025" s="5" t="s">
        <v>8283</v>
      </c>
      <c r="BE3025" s="5" t="s">
        <v>245</v>
      </c>
      <c r="BF3025" s="5" t="s">
        <v>1333</v>
      </c>
      <c r="BG3025" s="4" t="s">
        <v>8281</v>
      </c>
      <c r="BH3025" s="5" t="s">
        <v>1343</v>
      </c>
    </row>
    <row r="3026" spans="1:60" x14ac:dyDescent="0.25">
      <c r="A3026">
        <f t="shared" si="252"/>
        <v>306077</v>
      </c>
      <c r="B3026">
        <f t="shared" si="253"/>
        <v>7023803</v>
      </c>
      <c r="C3026" s="17" t="str">
        <f t="shared" si="250"/>
        <v>IMD</v>
      </c>
      <c r="D3026" t="str">
        <f t="shared" si="251"/>
        <v>REGION GRAND SUD</v>
      </c>
      <c r="E3026" s="12" t="str">
        <f t="shared" si="254"/>
        <v>TERRAIN</v>
      </c>
      <c r="F3026" s="4" t="s">
        <v>10858</v>
      </c>
      <c r="G3026" s="4" t="s">
        <v>1795</v>
      </c>
      <c r="H3026" s="5">
        <v>1</v>
      </c>
      <c r="I3026" s="5"/>
      <c r="J3026" s="5">
        <v>1</v>
      </c>
      <c r="K3026" s="5" t="s">
        <v>1325</v>
      </c>
      <c r="L3026" s="5" t="s">
        <v>242</v>
      </c>
      <c r="M3026" s="5" t="s">
        <v>10859</v>
      </c>
      <c r="N3026" s="5"/>
      <c r="O3026" s="5"/>
      <c r="P3026" s="5"/>
      <c r="Q3026" s="5"/>
      <c r="R3026" s="5"/>
      <c r="S3026" s="5"/>
      <c r="T3026" s="5" t="s">
        <v>41</v>
      </c>
      <c r="U3026" s="6">
        <v>45444</v>
      </c>
      <c r="V3026" s="5" t="s">
        <v>1673</v>
      </c>
      <c r="W3026" s="4" t="s">
        <v>1392</v>
      </c>
      <c r="X3026" s="5" t="s">
        <v>5</v>
      </c>
      <c r="Y3026" s="5"/>
      <c r="Z3026" s="5"/>
      <c r="AA3026" s="4"/>
      <c r="AB3026" s="5"/>
      <c r="AC3026" s="5"/>
      <c r="AD3026" s="5">
        <v>7</v>
      </c>
      <c r="AE3026" s="5"/>
      <c r="AF3026" s="5">
        <v>33298</v>
      </c>
      <c r="AG3026" s="5">
        <v>33</v>
      </c>
      <c r="AH3026" s="5">
        <v>100</v>
      </c>
      <c r="AI3026" s="5" t="s">
        <v>1332</v>
      </c>
      <c r="AJ3026" s="5">
        <v>45444</v>
      </c>
      <c r="AK3026" s="5">
        <v>0</v>
      </c>
      <c r="AL3026" s="5">
        <v>45444</v>
      </c>
      <c r="AM3026" s="5"/>
      <c r="AN3026" s="5">
        <v>31000</v>
      </c>
      <c r="AO3026" s="5" t="s">
        <v>1716</v>
      </c>
      <c r="AP3026" s="5" t="s">
        <v>1335</v>
      </c>
      <c r="AQ3026" s="4" t="s">
        <v>1336</v>
      </c>
      <c r="AR3026" s="5" t="s">
        <v>12476</v>
      </c>
      <c r="AS3026" s="4" t="s">
        <v>1795</v>
      </c>
      <c r="AT3026" s="5" t="s">
        <v>1796</v>
      </c>
      <c r="AU3026" s="5" t="s">
        <v>41</v>
      </c>
      <c r="AV3026" s="4" t="s">
        <v>1797</v>
      </c>
      <c r="AW3026" s="5" t="s">
        <v>227</v>
      </c>
      <c r="AX3026" s="5"/>
      <c r="AY3026" s="5"/>
      <c r="AZ3026" s="5"/>
      <c r="BA3026" s="4"/>
      <c r="BB3026" s="5"/>
      <c r="BC3026" s="5"/>
      <c r="BD3026" s="5"/>
      <c r="BE3026" s="5"/>
      <c r="BF3026" s="5" t="s">
        <v>1677</v>
      </c>
      <c r="BG3026" s="4"/>
      <c r="BH3026" s="5"/>
    </row>
    <row r="3027" spans="1:60" x14ac:dyDescent="0.25">
      <c r="A3027">
        <f t="shared" si="252"/>
        <v>305806</v>
      </c>
      <c r="B3027">
        <f t="shared" si="253"/>
        <v>7023267</v>
      </c>
      <c r="C3027" s="17" t="str">
        <f t="shared" si="250"/>
        <v>CC</v>
      </c>
      <c r="D3027" t="str">
        <f t="shared" si="251"/>
        <v>REGION CENTRE EST</v>
      </c>
      <c r="E3027" s="12" t="str">
        <f t="shared" si="254"/>
        <v>TERRAIN</v>
      </c>
      <c r="F3027" s="4" t="s">
        <v>10860</v>
      </c>
      <c r="G3027" s="4" t="s">
        <v>8643</v>
      </c>
      <c r="H3027" s="5">
        <v>1</v>
      </c>
      <c r="I3027" s="5"/>
      <c r="J3027" s="5">
        <v>1</v>
      </c>
      <c r="K3027" s="5" t="s">
        <v>1325</v>
      </c>
      <c r="L3027" s="5" t="s">
        <v>523</v>
      </c>
      <c r="M3027" s="5" t="s">
        <v>10861</v>
      </c>
      <c r="N3027" s="5"/>
      <c r="O3027" s="5"/>
      <c r="P3027" s="5"/>
      <c r="Q3027" s="5"/>
      <c r="R3027" s="5"/>
      <c r="S3027" s="5"/>
      <c r="T3027" s="5" t="s">
        <v>25</v>
      </c>
      <c r="U3027" s="6">
        <v>45413</v>
      </c>
      <c r="V3027" s="5" t="s">
        <v>1363</v>
      </c>
      <c r="W3027" s="4" t="s">
        <v>1329</v>
      </c>
      <c r="X3027" s="5" t="s">
        <v>18</v>
      </c>
      <c r="Y3027" s="5"/>
      <c r="Z3027" s="5"/>
      <c r="AA3027" s="4" t="s">
        <v>8642</v>
      </c>
      <c r="AB3027" s="5"/>
      <c r="AC3027" s="5"/>
      <c r="AD3027" s="5" t="s">
        <v>1331</v>
      </c>
      <c r="AE3027" s="5"/>
      <c r="AF3027" s="5">
        <v>32973</v>
      </c>
      <c r="AG3027" s="5">
        <v>34</v>
      </c>
      <c r="AH3027" s="5">
        <v>100</v>
      </c>
      <c r="AI3027" s="5" t="s">
        <v>1332</v>
      </c>
      <c r="AJ3027" s="5">
        <v>45292</v>
      </c>
      <c r="AK3027" s="5">
        <v>0</v>
      </c>
      <c r="AL3027" s="5">
        <v>45292</v>
      </c>
      <c r="AM3027" s="5" t="s">
        <v>1333</v>
      </c>
      <c r="AN3027" s="5">
        <v>88360</v>
      </c>
      <c r="AO3027" s="5" t="s">
        <v>10862</v>
      </c>
      <c r="AP3027" s="5" t="s">
        <v>1536</v>
      </c>
      <c r="AQ3027" s="4" t="s">
        <v>12479</v>
      </c>
      <c r="AR3027" s="5" t="s">
        <v>12480</v>
      </c>
      <c r="AS3027" s="4" t="s">
        <v>1564</v>
      </c>
      <c r="AT3027" s="5" t="s">
        <v>1565</v>
      </c>
      <c r="AU3027" s="5" t="s">
        <v>41</v>
      </c>
      <c r="AV3027" s="4" t="s">
        <v>1566</v>
      </c>
      <c r="AW3027" s="5" t="s">
        <v>68</v>
      </c>
      <c r="AX3027" s="5" t="s">
        <v>4164</v>
      </c>
      <c r="AY3027" s="5" t="s">
        <v>4165</v>
      </c>
      <c r="AZ3027" s="5" t="s">
        <v>11</v>
      </c>
      <c r="BA3027" s="4" t="s">
        <v>4166</v>
      </c>
      <c r="BB3027" s="5" t="s">
        <v>4167</v>
      </c>
      <c r="BC3027" s="5" t="s">
        <v>8643</v>
      </c>
      <c r="BD3027" s="5" t="s">
        <v>8644</v>
      </c>
      <c r="BE3027" s="5" t="s">
        <v>25</v>
      </c>
      <c r="BF3027" s="5" t="s">
        <v>1333</v>
      </c>
      <c r="BG3027" s="4" t="s">
        <v>8641</v>
      </c>
      <c r="BH3027" s="5" t="s">
        <v>1343</v>
      </c>
    </row>
    <row r="3028" spans="1:60" x14ac:dyDescent="0.25">
      <c r="A3028">
        <f t="shared" si="252"/>
        <v>306410</v>
      </c>
      <c r="B3028">
        <f t="shared" si="253"/>
        <v>7024310</v>
      </c>
      <c r="C3028" s="17" t="str">
        <f t="shared" si="250"/>
        <v>CC</v>
      </c>
      <c r="D3028" t="str">
        <f t="shared" si="251"/>
        <v>REGION CENTRE EST</v>
      </c>
      <c r="E3028" s="12" t="str">
        <f t="shared" si="254"/>
        <v>TERRAIN</v>
      </c>
      <c r="F3028" s="4" t="s">
        <v>10863</v>
      </c>
      <c r="G3028" s="4" t="s">
        <v>8638</v>
      </c>
      <c r="H3028" s="5">
        <v>1</v>
      </c>
      <c r="I3028" s="5"/>
      <c r="J3028" s="5">
        <v>1</v>
      </c>
      <c r="K3028" s="5" t="s">
        <v>1325</v>
      </c>
      <c r="L3028" s="5" t="s">
        <v>10864</v>
      </c>
      <c r="M3028" s="5" t="s">
        <v>942</v>
      </c>
      <c r="N3028" s="5"/>
      <c r="O3028" s="5"/>
      <c r="P3028" s="5"/>
      <c r="Q3028" s="5"/>
      <c r="R3028" s="5"/>
      <c r="S3028" s="5"/>
      <c r="T3028" s="5" t="s">
        <v>245</v>
      </c>
      <c r="U3028" s="6">
        <v>45566</v>
      </c>
      <c r="V3028" s="5" t="s">
        <v>1328</v>
      </c>
      <c r="W3028" s="4" t="s">
        <v>1329</v>
      </c>
      <c r="X3028" s="5" t="s">
        <v>18</v>
      </c>
      <c r="Y3028" s="5"/>
      <c r="Z3028" s="5"/>
      <c r="AA3028" s="4" t="s">
        <v>3069</v>
      </c>
      <c r="AB3028" s="5"/>
      <c r="AC3028" s="5"/>
      <c r="AD3028" s="5" t="s">
        <v>1331</v>
      </c>
      <c r="AE3028" s="5"/>
      <c r="AF3028" s="5">
        <v>30355</v>
      </c>
      <c r="AG3028" s="5">
        <v>41</v>
      </c>
      <c r="AH3028" s="5">
        <v>100</v>
      </c>
      <c r="AI3028" s="5" t="s">
        <v>1332</v>
      </c>
      <c r="AJ3028" s="5">
        <v>45566</v>
      </c>
      <c r="AK3028" s="5">
        <v>0</v>
      </c>
      <c r="AL3028" s="5">
        <v>45566</v>
      </c>
      <c r="AM3028" s="5" t="s">
        <v>1333</v>
      </c>
      <c r="AN3028" s="5">
        <v>88580</v>
      </c>
      <c r="AO3028" s="5" t="s">
        <v>10865</v>
      </c>
      <c r="AP3028" s="5" t="s">
        <v>1536</v>
      </c>
      <c r="AQ3028" s="4" t="s">
        <v>12479</v>
      </c>
      <c r="AR3028" s="5" t="s">
        <v>12480</v>
      </c>
      <c r="AS3028" s="4" t="s">
        <v>1564</v>
      </c>
      <c r="AT3028" s="5" t="s">
        <v>1565</v>
      </c>
      <c r="AU3028" s="5" t="s">
        <v>41</v>
      </c>
      <c r="AV3028" s="4" t="s">
        <v>1566</v>
      </c>
      <c r="AW3028" s="5" t="s">
        <v>68</v>
      </c>
      <c r="AX3028" s="5" t="s">
        <v>4164</v>
      </c>
      <c r="AY3028" s="5" t="s">
        <v>4165</v>
      </c>
      <c r="AZ3028" s="5" t="s">
        <v>11</v>
      </c>
      <c r="BA3028" s="4" t="s">
        <v>4166</v>
      </c>
      <c r="BB3028" s="5" t="s">
        <v>4167</v>
      </c>
      <c r="BC3028" s="5" t="s">
        <v>8638</v>
      </c>
      <c r="BD3028" s="5" t="s">
        <v>8639</v>
      </c>
      <c r="BE3028" s="5" t="s">
        <v>245</v>
      </c>
      <c r="BF3028" s="5" t="s">
        <v>1333</v>
      </c>
      <c r="BG3028" s="4" t="s">
        <v>8637</v>
      </c>
      <c r="BH3028" s="5" t="s">
        <v>1343</v>
      </c>
    </row>
    <row r="3029" spans="1:60" x14ac:dyDescent="0.25">
      <c r="A3029">
        <f t="shared" si="252"/>
        <v>305325</v>
      </c>
      <c r="B3029">
        <f t="shared" si="253"/>
        <v>7021070</v>
      </c>
      <c r="C3029" s="17" t="str">
        <f t="shared" si="250"/>
        <v>CC</v>
      </c>
      <c r="D3029" t="str">
        <f t="shared" si="251"/>
        <v>REGION ILE DE FRANCE NORD</v>
      </c>
      <c r="E3029" s="12" t="str">
        <f t="shared" si="254"/>
        <v>TERRAIN</v>
      </c>
      <c r="F3029" s="4" t="s">
        <v>941</v>
      </c>
      <c r="G3029" s="4" t="s">
        <v>9110</v>
      </c>
      <c r="H3029" s="5">
        <v>1</v>
      </c>
      <c r="I3029" s="5"/>
      <c r="J3029" s="5">
        <v>2</v>
      </c>
      <c r="K3029" s="5" t="s">
        <v>1345</v>
      </c>
      <c r="L3029" s="5" t="s">
        <v>943</v>
      </c>
      <c r="M3029" s="5" t="s">
        <v>942</v>
      </c>
      <c r="N3029" s="5"/>
      <c r="O3029" s="5"/>
      <c r="P3029" s="5"/>
      <c r="Q3029" s="5"/>
      <c r="R3029" s="5"/>
      <c r="S3029" s="5"/>
      <c r="T3029" s="5" t="s">
        <v>25</v>
      </c>
      <c r="U3029" s="6">
        <v>44896</v>
      </c>
      <c r="V3029" s="5" t="s">
        <v>1363</v>
      </c>
      <c r="W3029" s="4" t="s">
        <v>1329</v>
      </c>
      <c r="X3029" s="5" t="s">
        <v>18</v>
      </c>
      <c r="Y3029" s="5"/>
      <c r="Z3029" s="5"/>
      <c r="AA3029" s="4" t="s">
        <v>5098</v>
      </c>
      <c r="AB3029" s="5"/>
      <c r="AC3029" s="5"/>
      <c r="AD3029" s="5" t="s">
        <v>1331</v>
      </c>
      <c r="AE3029" s="5"/>
      <c r="AF3029" s="5">
        <v>27968</v>
      </c>
      <c r="AG3029" s="5">
        <v>48</v>
      </c>
      <c r="AH3029" s="5">
        <v>100</v>
      </c>
      <c r="AI3029" s="5" t="s">
        <v>1332</v>
      </c>
      <c r="AJ3029" s="5">
        <v>44713</v>
      </c>
      <c r="AK3029" s="5">
        <v>2</v>
      </c>
      <c r="AL3029" s="5">
        <v>44713</v>
      </c>
      <c r="AM3029" s="5" t="s">
        <v>1333</v>
      </c>
      <c r="AN3029" s="5">
        <v>77600</v>
      </c>
      <c r="AO3029" s="5" t="s">
        <v>10866</v>
      </c>
      <c r="AP3029" s="5" t="s">
        <v>12477</v>
      </c>
      <c r="AQ3029" s="4" t="s">
        <v>1351</v>
      </c>
      <c r="AR3029" s="5" t="s">
        <v>12478</v>
      </c>
      <c r="AS3029" s="4" t="s">
        <v>1352</v>
      </c>
      <c r="AT3029" s="5" t="s">
        <v>1353</v>
      </c>
      <c r="AU3029" s="5" t="s">
        <v>41</v>
      </c>
      <c r="AV3029" s="4" t="s">
        <v>1354</v>
      </c>
      <c r="AW3029" s="5" t="s">
        <v>17</v>
      </c>
      <c r="AX3029" s="5" t="s">
        <v>2439</v>
      </c>
      <c r="AY3029" s="5" t="s">
        <v>2440</v>
      </c>
      <c r="AZ3029" s="5" t="s">
        <v>11</v>
      </c>
      <c r="BA3029" s="4" t="s">
        <v>2441</v>
      </c>
      <c r="BB3029" s="5" t="s">
        <v>2442</v>
      </c>
      <c r="BC3029" s="5" t="s">
        <v>9110</v>
      </c>
      <c r="BD3029" s="5" t="s">
        <v>9111</v>
      </c>
      <c r="BE3029" s="5" t="s">
        <v>25</v>
      </c>
      <c r="BF3029" s="5" t="s">
        <v>1333</v>
      </c>
      <c r="BG3029" s="4" t="s">
        <v>9109</v>
      </c>
      <c r="BH3029" s="5" t="s">
        <v>1343</v>
      </c>
    </row>
    <row r="3030" spans="1:60" x14ac:dyDescent="0.25">
      <c r="A3030">
        <f t="shared" si="252"/>
        <v>305471</v>
      </c>
      <c r="B3030">
        <f t="shared" si="253"/>
        <v>7022078</v>
      </c>
      <c r="C3030" s="17" t="str">
        <f t="shared" si="250"/>
        <v>CC</v>
      </c>
      <c r="D3030" t="str">
        <f t="shared" si="251"/>
        <v>REGION GRAND OUEST</v>
      </c>
      <c r="E3030" s="12" t="str">
        <f t="shared" si="254"/>
        <v>TERRAIN</v>
      </c>
      <c r="F3030" s="4" t="s">
        <v>450</v>
      </c>
      <c r="G3030" s="4" t="s">
        <v>9021</v>
      </c>
      <c r="H3030" s="5">
        <v>1</v>
      </c>
      <c r="I3030" s="5"/>
      <c r="J3030" s="5">
        <v>1</v>
      </c>
      <c r="K3030" s="5" t="s">
        <v>1325</v>
      </c>
      <c r="L3030" s="5" t="s">
        <v>452</v>
      </c>
      <c r="M3030" s="5" t="s">
        <v>451</v>
      </c>
      <c r="N3030" s="5"/>
      <c r="O3030" s="5"/>
      <c r="P3030" s="5"/>
      <c r="Q3030" s="5"/>
      <c r="R3030" s="5"/>
      <c r="S3030" s="5"/>
      <c r="T3030" s="5" t="s">
        <v>25</v>
      </c>
      <c r="U3030" s="6">
        <v>45108</v>
      </c>
      <c r="V3030" s="5" t="s">
        <v>1363</v>
      </c>
      <c r="W3030" s="4" t="s">
        <v>1329</v>
      </c>
      <c r="X3030" s="5" t="s">
        <v>18</v>
      </c>
      <c r="Y3030" s="5"/>
      <c r="Z3030" s="5"/>
      <c r="AA3030" s="4" t="s">
        <v>6343</v>
      </c>
      <c r="AB3030" s="5"/>
      <c r="AC3030" s="5"/>
      <c r="AD3030" s="5" t="s">
        <v>1331</v>
      </c>
      <c r="AE3030" s="5"/>
      <c r="AF3030" s="5">
        <v>34233</v>
      </c>
      <c r="AG3030" s="5">
        <v>31</v>
      </c>
      <c r="AH3030" s="5">
        <v>100</v>
      </c>
      <c r="AI3030" s="5" t="s">
        <v>1332</v>
      </c>
      <c r="AJ3030" s="5">
        <v>44927</v>
      </c>
      <c r="AK3030" s="5">
        <v>1</v>
      </c>
      <c r="AL3030" s="5">
        <v>44927</v>
      </c>
      <c r="AM3030" s="5" t="s">
        <v>1333</v>
      </c>
      <c r="AN3030" s="5">
        <v>49100</v>
      </c>
      <c r="AO3030" s="5" t="s">
        <v>3227</v>
      </c>
      <c r="AP3030" s="5" t="s">
        <v>1413</v>
      </c>
      <c r="AQ3030" s="4" t="s">
        <v>1414</v>
      </c>
      <c r="AR3030" s="5" t="s">
        <v>19</v>
      </c>
      <c r="AS3030" s="4" t="s">
        <v>2071</v>
      </c>
      <c r="AT3030" s="5" t="s">
        <v>2072</v>
      </c>
      <c r="AU3030" s="5" t="s">
        <v>41</v>
      </c>
      <c r="AV3030" s="4" t="s">
        <v>2073</v>
      </c>
      <c r="AW3030" s="5" t="s">
        <v>112</v>
      </c>
      <c r="AX3030" s="5" t="s">
        <v>2068</v>
      </c>
      <c r="AY3030" s="5" t="s">
        <v>2074</v>
      </c>
      <c r="AZ3030" s="5" t="s">
        <v>11</v>
      </c>
      <c r="BA3030" s="4" t="s">
        <v>2075</v>
      </c>
      <c r="BB3030" s="5" t="s">
        <v>2076</v>
      </c>
      <c r="BC3030" s="4" t="s">
        <v>9021</v>
      </c>
      <c r="BD3030" s="5" t="s">
        <v>9022</v>
      </c>
      <c r="BE3030" s="5" t="s">
        <v>25</v>
      </c>
      <c r="BF3030" s="5" t="s">
        <v>1333</v>
      </c>
      <c r="BG3030" s="4" t="s">
        <v>9020</v>
      </c>
      <c r="BH3030" s="5" t="s">
        <v>1343</v>
      </c>
    </row>
    <row r="3031" spans="1:60" x14ac:dyDescent="0.25">
      <c r="A3031">
        <f t="shared" si="252"/>
        <v>305077</v>
      </c>
      <c r="B3031">
        <f t="shared" si="253"/>
        <v>7000803</v>
      </c>
      <c r="C3031" t="str">
        <f t="shared" si="250"/>
        <v>ASSISTANTE</v>
      </c>
      <c r="D3031" t="str">
        <f t="shared" si="251"/>
        <v>POLE PILOTAGE DU RESEAU COMMERCIAL</v>
      </c>
      <c r="E3031" s="12" t="str">
        <f t="shared" si="254"/>
        <v>TERRAIN</v>
      </c>
      <c r="F3031" s="4" t="s">
        <v>10867</v>
      </c>
      <c r="G3031" s="4" t="s">
        <v>10868</v>
      </c>
      <c r="H3031" s="5">
        <v>1</v>
      </c>
      <c r="I3031" s="5"/>
      <c r="J3031" s="5">
        <v>2</v>
      </c>
      <c r="K3031" s="5" t="s">
        <v>1345</v>
      </c>
      <c r="L3031" s="5" t="s">
        <v>226</v>
      </c>
      <c r="M3031" s="5" t="s">
        <v>10869</v>
      </c>
      <c r="N3031" s="5"/>
      <c r="O3031" s="6"/>
      <c r="P3031" s="5"/>
      <c r="Q3031" s="5"/>
      <c r="R3031" s="5"/>
      <c r="S3031" s="5"/>
      <c r="T3031" s="5" t="s">
        <v>1469</v>
      </c>
      <c r="U3031" s="6">
        <v>44317</v>
      </c>
      <c r="V3031" s="4" t="s">
        <v>1470</v>
      </c>
      <c r="W3031" s="4" t="s">
        <v>1606</v>
      </c>
      <c r="X3031" s="5" t="s">
        <v>3606</v>
      </c>
      <c r="Y3031" s="5"/>
      <c r="Z3031" s="5"/>
      <c r="AA3031" s="4"/>
      <c r="AB3031" s="5"/>
      <c r="AC3031" s="5"/>
      <c r="AD3031" s="5">
        <v>4</v>
      </c>
      <c r="AE3031" s="5"/>
      <c r="AF3031" s="6">
        <v>23260</v>
      </c>
      <c r="AG3031" s="5">
        <v>61</v>
      </c>
      <c r="AH3031" s="5">
        <v>100</v>
      </c>
      <c r="AI3031" s="5" t="s">
        <v>1332</v>
      </c>
      <c r="AJ3031" s="6">
        <v>33889</v>
      </c>
      <c r="AK3031" s="5">
        <v>32</v>
      </c>
      <c r="AL3031" s="6">
        <v>33889</v>
      </c>
      <c r="AM3031" s="5"/>
      <c r="AN3031" s="5">
        <v>14480</v>
      </c>
      <c r="AO3031" s="5" t="s">
        <v>10870</v>
      </c>
      <c r="AP3031" s="5"/>
      <c r="AQ3031" s="4" t="s">
        <v>1395</v>
      </c>
      <c r="AR3031" s="5" t="s">
        <v>188</v>
      </c>
      <c r="AS3031" s="4"/>
      <c r="AT3031" s="5"/>
      <c r="AU3031" s="5"/>
      <c r="AV3031" s="4" t="s">
        <v>1757</v>
      </c>
      <c r="AW3031" s="5" t="s">
        <v>1758</v>
      </c>
      <c r="AX3031" s="5"/>
      <c r="AY3031" s="5"/>
      <c r="AZ3031" s="5"/>
      <c r="BA3031" s="4" t="s">
        <v>1761</v>
      </c>
      <c r="BB3031" s="5" t="s">
        <v>1762</v>
      </c>
      <c r="BC3031" s="4"/>
      <c r="BD3031" s="5"/>
      <c r="BE3031" s="5"/>
      <c r="BF3031" s="5"/>
      <c r="BG3031" s="4"/>
      <c r="BH3031" s="5"/>
    </row>
    <row r="3032" spans="1:60" x14ac:dyDescent="0.25">
      <c r="A3032">
        <f t="shared" si="252"/>
        <v>305097</v>
      </c>
      <c r="B3032">
        <f t="shared" si="253"/>
        <v>7019672</v>
      </c>
      <c r="C3032" s="17" t="str">
        <f t="shared" si="250"/>
        <v>CC</v>
      </c>
      <c r="D3032" t="str">
        <f t="shared" si="251"/>
        <v>REGION GRAND SUD</v>
      </c>
      <c r="E3032" s="12" t="str">
        <f t="shared" si="254"/>
        <v>TERRAIN</v>
      </c>
      <c r="F3032" s="4" t="s">
        <v>10871</v>
      </c>
      <c r="G3032" s="4" t="s">
        <v>8876</v>
      </c>
      <c r="H3032" s="5">
        <v>1</v>
      </c>
      <c r="I3032" s="5"/>
      <c r="J3032" s="5">
        <v>2</v>
      </c>
      <c r="K3032" s="5" t="s">
        <v>1345</v>
      </c>
      <c r="L3032" s="5" t="s">
        <v>376</v>
      </c>
      <c r="M3032" s="5" t="s">
        <v>10872</v>
      </c>
      <c r="N3032" s="5"/>
      <c r="O3032" s="5"/>
      <c r="P3032" s="5"/>
      <c r="Q3032" s="5"/>
      <c r="R3032" s="5"/>
      <c r="S3032" s="5"/>
      <c r="T3032" s="5" t="s">
        <v>25</v>
      </c>
      <c r="U3032" s="6">
        <v>44531</v>
      </c>
      <c r="V3032" s="4" t="s">
        <v>1363</v>
      </c>
      <c r="W3032" s="4" t="s">
        <v>1329</v>
      </c>
      <c r="X3032" s="5" t="s">
        <v>18</v>
      </c>
      <c r="Y3032" s="5"/>
      <c r="Z3032" s="5"/>
      <c r="AA3032" s="5" t="s">
        <v>8875</v>
      </c>
      <c r="AB3032" s="5"/>
      <c r="AC3032" s="5"/>
      <c r="AD3032" s="5" t="s">
        <v>1331</v>
      </c>
      <c r="AE3032" s="5"/>
      <c r="AF3032" s="6">
        <v>31749</v>
      </c>
      <c r="AG3032" s="5">
        <v>38</v>
      </c>
      <c r="AH3032" s="5">
        <v>100</v>
      </c>
      <c r="AI3032" s="5" t="s">
        <v>1332</v>
      </c>
      <c r="AJ3032" s="6">
        <v>44348</v>
      </c>
      <c r="AK3032" s="5">
        <v>3</v>
      </c>
      <c r="AL3032" s="6">
        <v>44348</v>
      </c>
      <c r="AM3032" s="5" t="s">
        <v>1333</v>
      </c>
      <c r="AN3032" s="5">
        <v>13009</v>
      </c>
      <c r="AO3032" s="5" t="s">
        <v>1922</v>
      </c>
      <c r="AP3032" s="5" t="s">
        <v>1335</v>
      </c>
      <c r="AQ3032" s="4" t="s">
        <v>1336</v>
      </c>
      <c r="AR3032" s="5" t="s">
        <v>12476</v>
      </c>
      <c r="AS3032" s="5" t="s">
        <v>1427</v>
      </c>
      <c r="AT3032" s="5" t="s">
        <v>1428</v>
      </c>
      <c r="AU3032" s="5" t="s">
        <v>41</v>
      </c>
      <c r="AV3032" s="4" t="s">
        <v>1429</v>
      </c>
      <c r="AW3032" s="5" t="s">
        <v>129</v>
      </c>
      <c r="AX3032" s="5"/>
      <c r="AY3032" s="5"/>
      <c r="AZ3032" s="5"/>
      <c r="BA3032" s="4" t="s">
        <v>1768</v>
      </c>
      <c r="BB3032" s="5" t="s">
        <v>1769</v>
      </c>
      <c r="BC3032" s="5" t="s">
        <v>8876</v>
      </c>
      <c r="BD3032" s="5" t="s">
        <v>8877</v>
      </c>
      <c r="BE3032" s="5" t="s">
        <v>25</v>
      </c>
      <c r="BF3032" s="5" t="s">
        <v>1333</v>
      </c>
      <c r="BG3032" s="5" t="s">
        <v>8874</v>
      </c>
      <c r="BH3032" s="5" t="s">
        <v>1343</v>
      </c>
    </row>
    <row r="3033" spans="1:60" x14ac:dyDescent="0.25">
      <c r="A3033">
        <f t="shared" si="252"/>
        <v>192837</v>
      </c>
      <c r="B3033">
        <f t="shared" si="253"/>
        <v>3002066</v>
      </c>
      <c r="C3033" s="17" t="str">
        <f t="shared" si="250"/>
        <v>CC</v>
      </c>
      <c r="D3033" t="str">
        <f t="shared" si="251"/>
        <v>REGION GRAND SUD</v>
      </c>
      <c r="E3033" s="12" t="str">
        <f t="shared" si="254"/>
        <v>TERRAIN</v>
      </c>
      <c r="F3033" s="4" t="s">
        <v>149</v>
      </c>
      <c r="G3033" s="4" t="s">
        <v>8174</v>
      </c>
      <c r="H3033" s="5">
        <v>1</v>
      </c>
      <c r="I3033" s="5"/>
      <c r="J3033" s="5">
        <v>2</v>
      </c>
      <c r="K3033" s="5" t="s">
        <v>1345</v>
      </c>
      <c r="L3033" s="5" t="s">
        <v>151</v>
      </c>
      <c r="M3033" s="5" t="s">
        <v>150</v>
      </c>
      <c r="N3033" s="5"/>
      <c r="O3033" s="5"/>
      <c r="P3033" s="5"/>
      <c r="Q3033" s="5"/>
      <c r="R3033" s="5"/>
      <c r="S3033" s="5"/>
      <c r="T3033" s="5" t="s">
        <v>25</v>
      </c>
      <c r="U3033" s="6">
        <v>39722</v>
      </c>
      <c r="V3033" s="4" t="s">
        <v>1363</v>
      </c>
      <c r="W3033" s="4" t="s">
        <v>1329</v>
      </c>
      <c r="X3033" s="5" t="s">
        <v>18</v>
      </c>
      <c r="Y3033" s="5"/>
      <c r="Z3033" s="5"/>
      <c r="AA3033" s="4" t="s">
        <v>4864</v>
      </c>
      <c r="AB3033" s="5"/>
      <c r="AC3033" s="5"/>
      <c r="AD3033" s="5" t="s">
        <v>1331</v>
      </c>
      <c r="AE3033" s="5"/>
      <c r="AF3033" s="6">
        <v>23715</v>
      </c>
      <c r="AG3033" s="5">
        <v>60</v>
      </c>
      <c r="AH3033" s="5">
        <v>100</v>
      </c>
      <c r="AI3033" s="5" t="s">
        <v>1332</v>
      </c>
      <c r="AJ3033" s="6">
        <v>39722</v>
      </c>
      <c r="AK3033" s="5">
        <v>16</v>
      </c>
      <c r="AL3033" s="6">
        <v>39722</v>
      </c>
      <c r="AM3033" s="5" t="s">
        <v>1333</v>
      </c>
      <c r="AN3033" s="5">
        <v>13100</v>
      </c>
      <c r="AO3033" s="5" t="s">
        <v>7213</v>
      </c>
      <c r="AP3033" s="5" t="s">
        <v>1335</v>
      </c>
      <c r="AQ3033" s="4" t="s">
        <v>1336</v>
      </c>
      <c r="AR3033" s="5" t="s">
        <v>12476</v>
      </c>
      <c r="AS3033" s="4" t="s">
        <v>1427</v>
      </c>
      <c r="AT3033" s="5" t="s">
        <v>1428</v>
      </c>
      <c r="AU3033" s="5" t="s">
        <v>41</v>
      </c>
      <c r="AV3033" s="4" t="s">
        <v>1429</v>
      </c>
      <c r="AW3033" s="5" t="s">
        <v>129</v>
      </c>
      <c r="AX3033" s="5"/>
      <c r="AY3033" s="5"/>
      <c r="AZ3033" s="5"/>
      <c r="BA3033" s="4" t="s">
        <v>1768</v>
      </c>
      <c r="BB3033" s="5" t="s">
        <v>1769</v>
      </c>
      <c r="BC3033" s="4" t="s">
        <v>8174</v>
      </c>
      <c r="BD3033" s="5" t="s">
        <v>8175</v>
      </c>
      <c r="BE3033" s="5" t="s">
        <v>25</v>
      </c>
      <c r="BF3033" s="5" t="s">
        <v>1333</v>
      </c>
      <c r="BG3033" s="4" t="s">
        <v>8173</v>
      </c>
      <c r="BH3033" s="5" t="s">
        <v>1343</v>
      </c>
    </row>
    <row r="3034" spans="1:60" x14ac:dyDescent="0.25">
      <c r="A3034">
        <f t="shared" si="252"/>
        <v>306467</v>
      </c>
      <c r="B3034">
        <f t="shared" si="253"/>
        <v>7024395</v>
      </c>
      <c r="C3034" s="17" t="str">
        <f t="shared" si="250"/>
        <v>CC</v>
      </c>
      <c r="D3034" t="str">
        <f t="shared" si="251"/>
        <v>REGION ILE DE FRANCE NORD</v>
      </c>
      <c r="E3034" s="12" t="str">
        <f t="shared" si="254"/>
        <v>TERRAIN</v>
      </c>
      <c r="F3034" s="4" t="s">
        <v>10873</v>
      </c>
      <c r="G3034" s="4" t="s">
        <v>9574</v>
      </c>
      <c r="H3034" s="5">
        <v>1</v>
      </c>
      <c r="I3034" s="5"/>
      <c r="J3034" s="5">
        <v>2</v>
      </c>
      <c r="K3034" s="5" t="s">
        <v>1345</v>
      </c>
      <c r="L3034" s="5" t="s">
        <v>238</v>
      </c>
      <c r="M3034" s="5" t="s">
        <v>10874</v>
      </c>
      <c r="N3034" s="5"/>
      <c r="O3034" s="5"/>
      <c r="P3034" s="5"/>
      <c r="Q3034" s="5"/>
      <c r="R3034" s="5"/>
      <c r="S3034" s="5"/>
      <c r="T3034" s="5" t="s">
        <v>245</v>
      </c>
      <c r="U3034" s="6">
        <v>45597</v>
      </c>
      <c r="V3034" s="4" t="s">
        <v>1328</v>
      </c>
      <c r="W3034" s="4" t="s">
        <v>1329</v>
      </c>
      <c r="X3034" s="5" t="s">
        <v>18</v>
      </c>
      <c r="Y3034" s="5"/>
      <c r="Z3034" s="5"/>
      <c r="AA3034" s="4" t="s">
        <v>9573</v>
      </c>
      <c r="AB3034" s="5"/>
      <c r="AC3034" s="5"/>
      <c r="AD3034" s="5" t="s">
        <v>1331</v>
      </c>
      <c r="AE3034" s="5"/>
      <c r="AF3034" s="6">
        <v>36424</v>
      </c>
      <c r="AG3034" s="5">
        <v>25</v>
      </c>
      <c r="AH3034" s="5">
        <v>100</v>
      </c>
      <c r="AI3034" s="5" t="s">
        <v>1332</v>
      </c>
      <c r="AJ3034" s="6">
        <v>45597</v>
      </c>
      <c r="AK3034" s="5">
        <v>0</v>
      </c>
      <c r="AL3034" s="6">
        <v>45597</v>
      </c>
      <c r="AM3034" s="5" t="s">
        <v>1333</v>
      </c>
      <c r="AN3034" s="5">
        <v>62100</v>
      </c>
      <c r="AO3034" s="5" t="s">
        <v>10875</v>
      </c>
      <c r="AP3034" s="5" t="s">
        <v>12477</v>
      </c>
      <c r="AQ3034" s="4" t="s">
        <v>1351</v>
      </c>
      <c r="AR3034" s="5" t="s">
        <v>12478</v>
      </c>
      <c r="AS3034" s="4" t="s">
        <v>1638</v>
      </c>
      <c r="AT3034" s="5" t="s">
        <v>1639</v>
      </c>
      <c r="AU3034" s="5" t="s">
        <v>41</v>
      </c>
      <c r="AV3034" s="4" t="s">
        <v>1640</v>
      </c>
      <c r="AW3034" s="5" t="s">
        <v>142</v>
      </c>
      <c r="AX3034" s="5" t="s">
        <v>1982</v>
      </c>
      <c r="AY3034" s="5" t="s">
        <v>1983</v>
      </c>
      <c r="AZ3034" s="5" t="s">
        <v>11</v>
      </c>
      <c r="BA3034" s="4" t="s">
        <v>1984</v>
      </c>
      <c r="BB3034" s="5" t="s">
        <v>1985</v>
      </c>
      <c r="BC3034" s="4" t="s">
        <v>9574</v>
      </c>
      <c r="BD3034" s="5" t="s">
        <v>9575</v>
      </c>
      <c r="BE3034" s="5" t="s">
        <v>245</v>
      </c>
      <c r="BF3034" s="5" t="s">
        <v>1333</v>
      </c>
      <c r="BG3034" s="4" t="s">
        <v>9572</v>
      </c>
      <c r="BH3034" s="5" t="s">
        <v>1343</v>
      </c>
    </row>
    <row r="3035" spans="1:60" x14ac:dyDescent="0.25">
      <c r="A3035">
        <f t="shared" si="252"/>
        <v>305935</v>
      </c>
      <c r="B3035">
        <f t="shared" si="253"/>
        <v>7023470</v>
      </c>
      <c r="C3035" s="17" t="str">
        <f t="shared" si="250"/>
        <v>CC</v>
      </c>
      <c r="D3035" t="str">
        <f t="shared" si="251"/>
        <v>REGION CENTRE EST</v>
      </c>
      <c r="E3035" s="12" t="str">
        <f t="shared" si="254"/>
        <v>TERRAIN</v>
      </c>
      <c r="F3035" s="4" t="s">
        <v>10876</v>
      </c>
      <c r="G3035" s="4" t="s">
        <v>10087</v>
      </c>
      <c r="H3035" s="5">
        <v>1</v>
      </c>
      <c r="I3035" s="5"/>
      <c r="J3035" s="5">
        <v>2</v>
      </c>
      <c r="K3035" s="5" t="s">
        <v>1345</v>
      </c>
      <c r="L3035" s="5" t="s">
        <v>147</v>
      </c>
      <c r="M3035" s="5" t="s">
        <v>10877</v>
      </c>
      <c r="N3035" s="5"/>
      <c r="O3035" s="5"/>
      <c r="P3035" s="5"/>
      <c r="Q3035" s="5"/>
      <c r="R3035" s="5"/>
      <c r="S3035" s="5"/>
      <c r="T3035" s="5" t="s">
        <v>25</v>
      </c>
      <c r="U3035" s="6">
        <v>45505</v>
      </c>
      <c r="V3035" s="4" t="s">
        <v>1363</v>
      </c>
      <c r="W3035" s="4" t="s">
        <v>1329</v>
      </c>
      <c r="X3035" s="5" t="s">
        <v>18</v>
      </c>
      <c r="Y3035" s="5"/>
      <c r="Z3035" s="5"/>
      <c r="AA3035" s="5" t="s">
        <v>8268</v>
      </c>
      <c r="AB3035" s="5"/>
      <c r="AC3035" s="5"/>
      <c r="AD3035" s="5" t="s">
        <v>1331</v>
      </c>
      <c r="AE3035" s="5"/>
      <c r="AF3035" s="6">
        <v>28150</v>
      </c>
      <c r="AG3035" s="5">
        <v>47</v>
      </c>
      <c r="AH3035" s="5">
        <v>100</v>
      </c>
      <c r="AI3035" s="5" t="s">
        <v>1332</v>
      </c>
      <c r="AJ3035" s="6">
        <v>45383</v>
      </c>
      <c r="AK3035" s="5">
        <v>0</v>
      </c>
      <c r="AL3035" s="6">
        <v>45383</v>
      </c>
      <c r="AM3035" s="5" t="s">
        <v>1333</v>
      </c>
      <c r="AN3035" s="5">
        <v>77860</v>
      </c>
      <c r="AO3035" s="5" t="s">
        <v>10878</v>
      </c>
      <c r="AP3035" s="5" t="s">
        <v>1536</v>
      </c>
      <c r="AQ3035" s="4" t="s">
        <v>12479</v>
      </c>
      <c r="AR3035" s="5" t="s">
        <v>12480</v>
      </c>
      <c r="AS3035" s="5" t="s">
        <v>1993</v>
      </c>
      <c r="AT3035" s="5" t="s">
        <v>1994</v>
      </c>
      <c r="AU3035" s="5" t="s">
        <v>41</v>
      </c>
      <c r="AV3035" s="4" t="s">
        <v>1995</v>
      </c>
      <c r="AW3035" s="5" t="s">
        <v>53</v>
      </c>
      <c r="AX3035" s="5" t="s">
        <v>2346</v>
      </c>
      <c r="AY3035" s="5" t="s">
        <v>2347</v>
      </c>
      <c r="AZ3035" s="5" t="s">
        <v>11</v>
      </c>
      <c r="BA3035" s="5" t="s">
        <v>2348</v>
      </c>
      <c r="BB3035" s="5" t="s">
        <v>2349</v>
      </c>
      <c r="BC3035" s="5" t="s">
        <v>10087</v>
      </c>
      <c r="BD3035" s="5" t="s">
        <v>10088</v>
      </c>
      <c r="BE3035" s="5" t="s">
        <v>25</v>
      </c>
      <c r="BF3035" s="5" t="s">
        <v>1333</v>
      </c>
      <c r="BG3035" s="5" t="s">
        <v>10086</v>
      </c>
      <c r="BH3035" s="5" t="s">
        <v>1343</v>
      </c>
    </row>
    <row r="3036" spans="1:60" x14ac:dyDescent="0.25">
      <c r="A3036">
        <f t="shared" si="252"/>
        <v>187811</v>
      </c>
      <c r="B3036">
        <f t="shared" si="253"/>
        <v>3001063</v>
      </c>
      <c r="C3036" s="17" t="str">
        <f t="shared" si="250"/>
        <v>CC</v>
      </c>
      <c r="D3036" t="str">
        <f t="shared" si="251"/>
        <v>REGION ILE DE FRANCE NORD</v>
      </c>
      <c r="E3036" s="12" t="str">
        <f t="shared" si="254"/>
        <v>TERRAIN</v>
      </c>
      <c r="F3036" s="4" t="s">
        <v>10879</v>
      </c>
      <c r="G3036" s="4" t="s">
        <v>9260</v>
      </c>
      <c r="H3036" s="5">
        <v>1</v>
      </c>
      <c r="I3036" s="5"/>
      <c r="J3036" s="5">
        <v>1</v>
      </c>
      <c r="K3036" s="5" t="s">
        <v>1325</v>
      </c>
      <c r="L3036" s="5" t="s">
        <v>10880</v>
      </c>
      <c r="M3036" s="5" t="s">
        <v>10881</v>
      </c>
      <c r="N3036" s="5"/>
      <c r="O3036" s="5"/>
      <c r="P3036" s="5"/>
      <c r="Q3036" s="5"/>
      <c r="R3036" s="5"/>
      <c r="S3036" s="5"/>
      <c r="T3036" s="5" t="s">
        <v>25</v>
      </c>
      <c r="U3036" s="6">
        <v>37681</v>
      </c>
      <c r="V3036" s="4" t="s">
        <v>1363</v>
      </c>
      <c r="W3036" s="4" t="s">
        <v>1329</v>
      </c>
      <c r="X3036" s="5" t="s">
        <v>18</v>
      </c>
      <c r="Y3036" s="5"/>
      <c r="Z3036" s="5"/>
      <c r="AA3036" s="4" t="s">
        <v>4112</v>
      </c>
      <c r="AB3036" s="5"/>
      <c r="AC3036" s="5"/>
      <c r="AD3036" s="5" t="s">
        <v>1331</v>
      </c>
      <c r="AE3036" s="5"/>
      <c r="AF3036" s="6">
        <v>21186</v>
      </c>
      <c r="AG3036" s="5">
        <v>66</v>
      </c>
      <c r="AH3036" s="5">
        <v>100</v>
      </c>
      <c r="AI3036" s="5" t="s">
        <v>1332</v>
      </c>
      <c r="AJ3036" s="6">
        <v>37681</v>
      </c>
      <c r="AK3036" s="5">
        <v>21</v>
      </c>
      <c r="AL3036" s="6">
        <v>37681</v>
      </c>
      <c r="AM3036" s="5" t="s">
        <v>1333</v>
      </c>
      <c r="AN3036" s="5">
        <v>95290</v>
      </c>
      <c r="AO3036" s="5" t="s">
        <v>10882</v>
      </c>
      <c r="AP3036" s="5" t="s">
        <v>12477</v>
      </c>
      <c r="AQ3036" s="4" t="s">
        <v>1351</v>
      </c>
      <c r="AR3036" s="5" t="s">
        <v>12478</v>
      </c>
      <c r="AS3036" s="4" t="s">
        <v>1898</v>
      </c>
      <c r="AT3036" s="5" t="s">
        <v>1899</v>
      </c>
      <c r="AU3036" s="5" t="s">
        <v>41</v>
      </c>
      <c r="AV3036" s="4" t="s">
        <v>1900</v>
      </c>
      <c r="AW3036" s="5" t="s">
        <v>30</v>
      </c>
      <c r="AX3036" s="5" t="s">
        <v>2430</v>
      </c>
      <c r="AY3036" s="5" t="s">
        <v>2431</v>
      </c>
      <c r="AZ3036" s="5" t="s">
        <v>11</v>
      </c>
      <c r="BA3036" s="4" t="s">
        <v>2432</v>
      </c>
      <c r="BB3036" s="5" t="s">
        <v>2433</v>
      </c>
      <c r="BC3036" s="4" t="s">
        <v>9260</v>
      </c>
      <c r="BD3036" s="5" t="s">
        <v>9261</v>
      </c>
      <c r="BE3036" s="5" t="s">
        <v>25</v>
      </c>
      <c r="BF3036" s="5" t="s">
        <v>1333</v>
      </c>
      <c r="BG3036" s="4" t="s">
        <v>9259</v>
      </c>
      <c r="BH3036" s="5" t="s">
        <v>1343</v>
      </c>
    </row>
    <row r="3037" spans="1:60" x14ac:dyDescent="0.25">
      <c r="A3037">
        <f t="shared" si="252"/>
        <v>303123</v>
      </c>
      <c r="B3037">
        <f t="shared" si="253"/>
        <v>3101718</v>
      </c>
      <c r="C3037" s="17" t="str">
        <f t="shared" si="250"/>
        <v>CC</v>
      </c>
      <c r="D3037" t="str">
        <f t="shared" si="251"/>
        <v>REGION ILE DE FRANCE NORD</v>
      </c>
      <c r="E3037" s="12" t="str">
        <f t="shared" si="254"/>
        <v>TERRAIN</v>
      </c>
      <c r="F3037" s="4" t="s">
        <v>293</v>
      </c>
      <c r="G3037" s="4" t="s">
        <v>9123</v>
      </c>
      <c r="H3037" s="5">
        <v>1</v>
      </c>
      <c r="I3037" s="5"/>
      <c r="J3037" s="5">
        <v>2</v>
      </c>
      <c r="K3037" s="5" t="s">
        <v>1345</v>
      </c>
      <c r="L3037" s="5" t="s">
        <v>295</v>
      </c>
      <c r="M3037" s="5" t="s">
        <v>294</v>
      </c>
      <c r="N3037" s="5" t="s">
        <v>245</v>
      </c>
      <c r="O3037" s="5">
        <v>42583</v>
      </c>
      <c r="P3037" s="5"/>
      <c r="Q3037" s="5" t="s">
        <v>1346</v>
      </c>
      <c r="R3037" s="5">
        <v>5</v>
      </c>
      <c r="S3037" s="5" t="s">
        <v>18</v>
      </c>
      <c r="T3037" s="5" t="s">
        <v>25</v>
      </c>
      <c r="U3037" s="6">
        <v>42614</v>
      </c>
      <c r="V3037" s="4" t="s">
        <v>1363</v>
      </c>
      <c r="W3037" s="4" t="s">
        <v>1329</v>
      </c>
      <c r="X3037" s="5" t="s">
        <v>18</v>
      </c>
      <c r="Y3037" s="5"/>
      <c r="Z3037" s="5"/>
      <c r="AA3037" s="5" t="s">
        <v>5120</v>
      </c>
      <c r="AB3037" s="5" t="s">
        <v>1331</v>
      </c>
      <c r="AC3037" s="5"/>
      <c r="AD3037" s="5" t="s">
        <v>1331</v>
      </c>
      <c r="AE3037" s="5"/>
      <c r="AF3037" s="6">
        <v>30483</v>
      </c>
      <c r="AG3037" s="5">
        <v>41</v>
      </c>
      <c r="AH3037" s="5">
        <v>100</v>
      </c>
      <c r="AI3037" s="5" t="s">
        <v>1332</v>
      </c>
      <c r="AJ3037" s="6">
        <v>42614</v>
      </c>
      <c r="AK3037" s="5">
        <v>8</v>
      </c>
      <c r="AL3037" s="6">
        <v>42614</v>
      </c>
      <c r="AM3037" s="5" t="s">
        <v>1333</v>
      </c>
      <c r="AN3037" s="5">
        <v>93340</v>
      </c>
      <c r="AO3037" s="5" t="s">
        <v>10883</v>
      </c>
      <c r="AP3037" s="5" t="s">
        <v>12477</v>
      </c>
      <c r="AQ3037" s="4" t="s">
        <v>1351</v>
      </c>
      <c r="AR3037" s="5" t="s">
        <v>12478</v>
      </c>
      <c r="AS3037" s="5" t="s">
        <v>1352</v>
      </c>
      <c r="AT3037" s="5" t="s">
        <v>1353</v>
      </c>
      <c r="AU3037" s="5" t="s">
        <v>41</v>
      </c>
      <c r="AV3037" s="4" t="s">
        <v>1354</v>
      </c>
      <c r="AW3037" s="5" t="s">
        <v>17</v>
      </c>
      <c r="AX3037" s="5" t="s">
        <v>1889</v>
      </c>
      <c r="AY3037" s="5" t="s">
        <v>1890</v>
      </c>
      <c r="AZ3037" s="5" t="s">
        <v>11</v>
      </c>
      <c r="BA3037" s="5" t="s">
        <v>1891</v>
      </c>
      <c r="BB3037" s="5" t="s">
        <v>1892</v>
      </c>
      <c r="BC3037" s="5" t="s">
        <v>9123</v>
      </c>
      <c r="BD3037" s="5" t="s">
        <v>9124</v>
      </c>
      <c r="BE3037" s="5" t="s">
        <v>25</v>
      </c>
      <c r="BF3037" s="5" t="s">
        <v>1333</v>
      </c>
      <c r="BG3037" s="5" t="s">
        <v>9122</v>
      </c>
      <c r="BH3037" s="5" t="s">
        <v>1343</v>
      </c>
    </row>
    <row r="3038" spans="1:60" x14ac:dyDescent="0.25">
      <c r="A3038">
        <f t="shared" si="252"/>
        <v>156298</v>
      </c>
      <c r="B3038">
        <f t="shared" si="253"/>
        <v>3000293</v>
      </c>
      <c r="C3038" s="17" t="str">
        <f t="shared" si="250"/>
        <v>CC</v>
      </c>
      <c r="D3038" t="str">
        <f t="shared" si="251"/>
        <v>REGION GRAND SUD</v>
      </c>
      <c r="E3038" s="12" t="str">
        <f t="shared" si="254"/>
        <v>TERRAIN</v>
      </c>
      <c r="F3038" s="4" t="s">
        <v>10884</v>
      </c>
      <c r="G3038" s="4" t="s">
        <v>10275</v>
      </c>
      <c r="H3038" s="5">
        <v>1</v>
      </c>
      <c r="I3038" s="5"/>
      <c r="J3038" s="5">
        <v>1</v>
      </c>
      <c r="K3038" s="5" t="s">
        <v>1325</v>
      </c>
      <c r="L3038" s="5" t="s">
        <v>38</v>
      </c>
      <c r="M3038" s="5" t="s">
        <v>10885</v>
      </c>
      <c r="N3038" s="5"/>
      <c r="O3038" s="5"/>
      <c r="P3038" s="5"/>
      <c r="Q3038" s="5"/>
      <c r="R3038" s="5"/>
      <c r="S3038" s="5"/>
      <c r="T3038" s="5" t="s">
        <v>60</v>
      </c>
      <c r="U3038" s="6">
        <v>31686</v>
      </c>
      <c r="V3038" s="5" t="s">
        <v>1773</v>
      </c>
      <c r="W3038" s="4" t="s">
        <v>1329</v>
      </c>
      <c r="X3038" s="5" t="s">
        <v>18</v>
      </c>
      <c r="Y3038" s="5"/>
      <c r="Z3038" s="5"/>
      <c r="AA3038" s="5" t="s">
        <v>2572</v>
      </c>
      <c r="AB3038" s="5"/>
      <c r="AC3038" s="5"/>
      <c r="AD3038" s="5" t="s">
        <v>1393</v>
      </c>
      <c r="AE3038" s="5"/>
      <c r="AF3038" s="5">
        <v>23402</v>
      </c>
      <c r="AG3038" s="5">
        <v>60</v>
      </c>
      <c r="AH3038" s="5">
        <v>100</v>
      </c>
      <c r="AI3038" s="5" t="s">
        <v>1332</v>
      </c>
      <c r="AJ3038" s="5">
        <v>31686</v>
      </c>
      <c r="AK3038" s="5">
        <v>38</v>
      </c>
      <c r="AL3038" s="5">
        <v>31686</v>
      </c>
      <c r="AM3038" s="5" t="s">
        <v>1333</v>
      </c>
      <c r="AN3038" s="5">
        <v>63118</v>
      </c>
      <c r="AO3038" s="5" t="s">
        <v>10886</v>
      </c>
      <c r="AP3038" s="5" t="s">
        <v>1335</v>
      </c>
      <c r="AQ3038" s="4" t="s">
        <v>1336</v>
      </c>
      <c r="AR3038" s="5" t="s">
        <v>12476</v>
      </c>
      <c r="AS3038" s="5" t="s">
        <v>1629</v>
      </c>
      <c r="AT3038" s="5" t="s">
        <v>1630</v>
      </c>
      <c r="AU3038" s="5" t="s">
        <v>41</v>
      </c>
      <c r="AV3038" s="5" t="s">
        <v>1631</v>
      </c>
      <c r="AW3038" s="5" t="s">
        <v>7</v>
      </c>
      <c r="AX3038" s="5" t="s">
        <v>1625</v>
      </c>
      <c r="AY3038" s="5" t="s">
        <v>1632</v>
      </c>
      <c r="AZ3038" s="5" t="s">
        <v>11</v>
      </c>
      <c r="BA3038" s="5" t="s">
        <v>1633</v>
      </c>
      <c r="BB3038" s="5" t="s">
        <v>1634</v>
      </c>
      <c r="BC3038" s="5" t="s">
        <v>10275</v>
      </c>
      <c r="BD3038" s="5" t="s">
        <v>10276</v>
      </c>
      <c r="BE3038" s="5" t="s">
        <v>60</v>
      </c>
      <c r="BF3038" s="5" t="s">
        <v>1333</v>
      </c>
      <c r="BG3038" s="5" t="s">
        <v>10274</v>
      </c>
      <c r="BH3038" s="5" t="s">
        <v>1343</v>
      </c>
    </row>
    <row r="3039" spans="1:60" x14ac:dyDescent="0.25">
      <c r="A3039">
        <f t="shared" si="252"/>
        <v>305941</v>
      </c>
      <c r="B3039">
        <f t="shared" si="253"/>
        <v>7023501</v>
      </c>
      <c r="C3039" s="17" t="str">
        <f t="shared" si="250"/>
        <v>IMD</v>
      </c>
      <c r="D3039" t="str">
        <f t="shared" si="251"/>
        <v>REGION CENTRE EST</v>
      </c>
      <c r="E3039" s="12" t="str">
        <f t="shared" si="254"/>
        <v>TERRAIN</v>
      </c>
      <c r="F3039" s="4" t="s">
        <v>10887</v>
      </c>
      <c r="G3039" s="4" t="s">
        <v>1564</v>
      </c>
      <c r="H3039" s="5">
        <v>1</v>
      </c>
      <c r="I3039" s="5"/>
      <c r="J3039" s="5">
        <v>1</v>
      </c>
      <c r="K3039" s="5" t="s">
        <v>1325</v>
      </c>
      <c r="L3039" s="5" t="s">
        <v>3211</v>
      </c>
      <c r="M3039" s="5" t="s">
        <v>10888</v>
      </c>
      <c r="N3039" s="5"/>
      <c r="O3039" s="6"/>
      <c r="P3039" s="5"/>
      <c r="Q3039" s="5"/>
      <c r="R3039" s="5"/>
      <c r="S3039" s="5"/>
      <c r="T3039" s="5" t="s">
        <v>41</v>
      </c>
      <c r="U3039" s="6">
        <v>45413</v>
      </c>
      <c r="V3039" s="4" t="s">
        <v>1673</v>
      </c>
      <c r="W3039" s="4" t="s">
        <v>1392</v>
      </c>
      <c r="X3039" s="5" t="s">
        <v>5</v>
      </c>
      <c r="Y3039" s="5"/>
      <c r="Z3039" s="5"/>
      <c r="AA3039" s="5"/>
      <c r="AB3039" s="5"/>
      <c r="AC3039" s="5"/>
      <c r="AD3039" s="5">
        <v>6</v>
      </c>
      <c r="AE3039" s="5"/>
      <c r="AF3039" s="6">
        <v>30858</v>
      </c>
      <c r="AG3039" s="5">
        <v>40</v>
      </c>
      <c r="AH3039" s="5">
        <v>100</v>
      </c>
      <c r="AI3039" s="5" t="s">
        <v>1332</v>
      </c>
      <c r="AJ3039" s="6">
        <v>45352</v>
      </c>
      <c r="AK3039" s="5">
        <v>0</v>
      </c>
      <c r="AL3039" s="6">
        <v>45352</v>
      </c>
      <c r="AM3039" s="5"/>
      <c r="AN3039" s="5">
        <v>67370</v>
      </c>
      <c r="AO3039" s="5" t="s">
        <v>10889</v>
      </c>
      <c r="AP3039" s="5" t="s">
        <v>1536</v>
      </c>
      <c r="AQ3039" s="4" t="s">
        <v>12479</v>
      </c>
      <c r="AR3039" s="5" t="s">
        <v>12480</v>
      </c>
      <c r="AS3039" s="5" t="s">
        <v>1564</v>
      </c>
      <c r="AT3039" s="5" t="s">
        <v>1565</v>
      </c>
      <c r="AU3039" s="5" t="s">
        <v>41</v>
      </c>
      <c r="AV3039" s="4" t="s">
        <v>1566</v>
      </c>
      <c r="AW3039" s="5" t="s">
        <v>68</v>
      </c>
      <c r="AX3039" s="5"/>
      <c r="AY3039" s="5"/>
      <c r="AZ3039" s="5"/>
      <c r="BA3039" s="5"/>
      <c r="BB3039" s="5"/>
      <c r="BC3039" s="5"/>
      <c r="BD3039" s="5"/>
      <c r="BE3039" s="5"/>
      <c r="BF3039" s="5" t="s">
        <v>1677</v>
      </c>
      <c r="BG3039" s="5"/>
      <c r="BH3039" s="5"/>
    </row>
    <row r="3040" spans="1:60" x14ac:dyDescent="0.25">
      <c r="A3040">
        <f t="shared" si="252"/>
        <v>304725</v>
      </c>
      <c r="B3040">
        <f t="shared" si="253"/>
        <v>3102560</v>
      </c>
      <c r="C3040" s="17" t="str">
        <f t="shared" ref="C3040:C3055" si="255">IF(LEFT(T3040,4)="ASSI","ASSISTANTE",IF(T3040="013 RR","RR",IF(T3040="100 IMD","IMD",IF(T3040="105 IMD","IMD",IF(T3040="200 IMP","IMP",IF(T3040="310 CMA","IMP","CC"))))))</f>
        <v>CC</v>
      </c>
      <c r="D3040" t="str">
        <f t="shared" si="251"/>
        <v>REGION ILE DE FRANCE NORD</v>
      </c>
      <c r="E3040" s="12" t="str">
        <f t="shared" si="254"/>
        <v>TERRAIN</v>
      </c>
      <c r="F3040" s="4" t="s">
        <v>10890</v>
      </c>
      <c r="G3040" s="4" t="s">
        <v>8584</v>
      </c>
      <c r="H3040" s="5">
        <v>1</v>
      </c>
      <c r="I3040" s="5"/>
      <c r="J3040" s="5">
        <v>2</v>
      </c>
      <c r="K3040" s="5" t="s">
        <v>1345</v>
      </c>
      <c r="L3040" s="5" t="s">
        <v>10891</v>
      </c>
      <c r="M3040" s="5" t="s">
        <v>10892</v>
      </c>
      <c r="N3040" s="5"/>
      <c r="O3040" s="6"/>
      <c r="P3040" s="5"/>
      <c r="Q3040" s="5"/>
      <c r="R3040" s="5"/>
      <c r="S3040" s="5"/>
      <c r="T3040" s="5" t="s">
        <v>25</v>
      </c>
      <c r="U3040" s="6">
        <v>44317</v>
      </c>
      <c r="V3040" s="4" t="s">
        <v>1363</v>
      </c>
      <c r="W3040" s="4" t="s">
        <v>1329</v>
      </c>
      <c r="X3040" s="5" t="s">
        <v>18</v>
      </c>
      <c r="Y3040" s="5"/>
      <c r="Z3040" s="5"/>
      <c r="AA3040" s="5" t="s">
        <v>4631</v>
      </c>
      <c r="AB3040" s="5"/>
      <c r="AC3040" s="5"/>
      <c r="AD3040" s="5" t="s">
        <v>1331</v>
      </c>
      <c r="AE3040" s="5"/>
      <c r="AF3040" s="6">
        <v>35769</v>
      </c>
      <c r="AG3040" s="5">
        <v>27</v>
      </c>
      <c r="AH3040" s="5">
        <v>100</v>
      </c>
      <c r="AI3040" s="5" t="s">
        <v>1332</v>
      </c>
      <c r="AJ3040" s="6">
        <v>44136</v>
      </c>
      <c r="AK3040" s="5">
        <v>4</v>
      </c>
      <c r="AL3040" s="6">
        <v>44136</v>
      </c>
      <c r="AM3040" s="5" t="s">
        <v>1333</v>
      </c>
      <c r="AN3040" s="5">
        <v>59700</v>
      </c>
      <c r="AO3040" s="5" t="s">
        <v>7921</v>
      </c>
      <c r="AP3040" s="5" t="s">
        <v>12477</v>
      </c>
      <c r="AQ3040" s="4" t="s">
        <v>1351</v>
      </c>
      <c r="AR3040" s="5" t="s">
        <v>12478</v>
      </c>
      <c r="AS3040" s="4" t="s">
        <v>2022</v>
      </c>
      <c r="AT3040" s="5" t="s">
        <v>2023</v>
      </c>
      <c r="AU3040" s="5" t="s">
        <v>41</v>
      </c>
      <c r="AV3040" s="4" t="s">
        <v>2024</v>
      </c>
      <c r="AW3040" s="5" t="s">
        <v>26</v>
      </c>
      <c r="AX3040" s="5" t="s">
        <v>2732</v>
      </c>
      <c r="AY3040" s="5" t="s">
        <v>2733</v>
      </c>
      <c r="AZ3040" s="5" t="s">
        <v>11</v>
      </c>
      <c r="BA3040" s="5" t="s">
        <v>2734</v>
      </c>
      <c r="BB3040" s="5" t="s">
        <v>2735</v>
      </c>
      <c r="BC3040" s="5" t="s">
        <v>8584</v>
      </c>
      <c r="BD3040" s="5" t="s">
        <v>8585</v>
      </c>
      <c r="BE3040" s="5" t="s">
        <v>25</v>
      </c>
      <c r="BF3040" s="5" t="s">
        <v>1333</v>
      </c>
      <c r="BG3040" s="5" t="s">
        <v>8583</v>
      </c>
      <c r="BH3040" s="5" t="s">
        <v>1343</v>
      </c>
    </row>
    <row r="3041" spans="1:60" x14ac:dyDescent="0.25">
      <c r="A3041">
        <f t="shared" si="252"/>
        <v>306308</v>
      </c>
      <c r="B3041">
        <f t="shared" si="253"/>
        <v>7024175</v>
      </c>
      <c r="C3041" s="17" t="str">
        <f t="shared" si="255"/>
        <v>CC</v>
      </c>
      <c r="D3041" t="str">
        <f t="shared" si="251"/>
        <v>REGION GRAND OUEST</v>
      </c>
      <c r="E3041" s="12" t="str">
        <f t="shared" si="254"/>
        <v>TERRAIN</v>
      </c>
      <c r="F3041" s="4" t="s">
        <v>10893</v>
      </c>
      <c r="G3041" s="4" t="s">
        <v>8218</v>
      </c>
      <c r="H3041" s="5">
        <v>1</v>
      </c>
      <c r="I3041" s="5"/>
      <c r="J3041" s="5">
        <v>1</v>
      </c>
      <c r="K3041" s="5" t="s">
        <v>1325</v>
      </c>
      <c r="L3041" s="5" t="s">
        <v>92</v>
      </c>
      <c r="M3041" s="5" t="s">
        <v>10894</v>
      </c>
      <c r="N3041" s="5"/>
      <c r="O3041" s="5"/>
      <c r="P3041" s="5"/>
      <c r="Q3041" s="5"/>
      <c r="R3041" s="5"/>
      <c r="S3041" s="5"/>
      <c r="T3041" s="5" t="s">
        <v>245</v>
      </c>
      <c r="U3041" s="6">
        <v>45536</v>
      </c>
      <c r="V3041" s="4" t="s">
        <v>1328</v>
      </c>
      <c r="W3041" s="4" t="s">
        <v>1329</v>
      </c>
      <c r="X3041" s="5" t="s">
        <v>18</v>
      </c>
      <c r="Y3041" s="5"/>
      <c r="Z3041" s="5"/>
      <c r="AA3041" s="4" t="s">
        <v>1349</v>
      </c>
      <c r="AB3041" s="5"/>
      <c r="AC3041" s="5"/>
      <c r="AD3041" s="5" t="s">
        <v>1331</v>
      </c>
      <c r="AE3041" s="5"/>
      <c r="AF3041" s="6">
        <v>33884</v>
      </c>
      <c r="AG3041" s="5">
        <v>32</v>
      </c>
      <c r="AH3041" s="5">
        <v>100</v>
      </c>
      <c r="AI3041" s="5" t="s">
        <v>1332</v>
      </c>
      <c r="AJ3041" s="6">
        <v>45536</v>
      </c>
      <c r="AK3041" s="5">
        <v>0</v>
      </c>
      <c r="AL3041" s="6">
        <v>45536</v>
      </c>
      <c r="AM3041" s="5" t="s">
        <v>1333</v>
      </c>
      <c r="AN3041" s="5">
        <v>86210</v>
      </c>
      <c r="AO3041" s="5" t="s">
        <v>10895</v>
      </c>
      <c r="AP3041" s="5" t="s">
        <v>1413</v>
      </c>
      <c r="AQ3041" s="4" t="s">
        <v>1414</v>
      </c>
      <c r="AR3041" s="5" t="s">
        <v>19</v>
      </c>
      <c r="AS3041" s="4" t="s">
        <v>1585</v>
      </c>
      <c r="AT3041" s="5" t="s">
        <v>1586</v>
      </c>
      <c r="AU3041" s="5" t="s">
        <v>41</v>
      </c>
      <c r="AV3041" s="4" t="s">
        <v>1587</v>
      </c>
      <c r="AW3041" s="5" t="s">
        <v>340</v>
      </c>
      <c r="AX3041" s="5" t="s">
        <v>2259</v>
      </c>
      <c r="AY3041" s="5" t="s">
        <v>2260</v>
      </c>
      <c r="AZ3041" s="5" t="s">
        <v>11</v>
      </c>
      <c r="BA3041" s="4" t="s">
        <v>2261</v>
      </c>
      <c r="BB3041" s="5" t="s">
        <v>2262</v>
      </c>
      <c r="BC3041" s="4" t="s">
        <v>8218</v>
      </c>
      <c r="BD3041" s="5" t="s">
        <v>8219</v>
      </c>
      <c r="BE3041" s="5" t="s">
        <v>245</v>
      </c>
      <c r="BF3041" s="5" t="s">
        <v>1333</v>
      </c>
      <c r="BG3041" s="4" t="s">
        <v>8217</v>
      </c>
      <c r="BH3041" s="5" t="s">
        <v>1343</v>
      </c>
    </row>
    <row r="3042" spans="1:60" x14ac:dyDescent="0.25">
      <c r="A3042">
        <f t="shared" si="252"/>
        <v>191946</v>
      </c>
      <c r="B3042">
        <f t="shared" si="253"/>
        <v>3001470</v>
      </c>
      <c r="C3042" s="17" t="str">
        <f t="shared" si="255"/>
        <v>CC</v>
      </c>
      <c r="D3042" t="str">
        <f t="shared" si="251"/>
        <v>REGION CENTRE EST</v>
      </c>
      <c r="E3042" s="12" t="str">
        <f t="shared" si="254"/>
        <v>TERRAIN</v>
      </c>
      <c r="F3042" s="4" t="s">
        <v>1264</v>
      </c>
      <c r="G3042" s="4" t="s">
        <v>8963</v>
      </c>
      <c r="H3042" s="5">
        <v>1</v>
      </c>
      <c r="I3042" s="5"/>
      <c r="J3042" s="5">
        <v>1</v>
      </c>
      <c r="K3042" s="5" t="s">
        <v>1325</v>
      </c>
      <c r="L3042" s="5" t="s">
        <v>1266</v>
      </c>
      <c r="M3042" s="5" t="s">
        <v>1265</v>
      </c>
      <c r="N3042" s="5"/>
      <c r="O3042" s="6"/>
      <c r="P3042" s="5"/>
      <c r="Q3042" s="5"/>
      <c r="R3042" s="5"/>
      <c r="S3042" s="5"/>
      <c r="T3042" s="5" t="s">
        <v>25</v>
      </c>
      <c r="U3042" s="6">
        <v>38961</v>
      </c>
      <c r="V3042" s="4" t="s">
        <v>1363</v>
      </c>
      <c r="W3042" s="4" t="s">
        <v>1329</v>
      </c>
      <c r="X3042" s="5" t="s">
        <v>18</v>
      </c>
      <c r="Y3042" s="5"/>
      <c r="Z3042" s="5"/>
      <c r="AA3042" s="5" t="s">
        <v>2788</v>
      </c>
      <c r="AB3042" s="5"/>
      <c r="AC3042" s="5"/>
      <c r="AD3042" s="5" t="s">
        <v>1331</v>
      </c>
      <c r="AE3042" s="5"/>
      <c r="AF3042" s="6">
        <v>29715</v>
      </c>
      <c r="AG3042" s="5">
        <v>43</v>
      </c>
      <c r="AH3042" s="5">
        <v>100</v>
      </c>
      <c r="AI3042" s="5" t="s">
        <v>1332</v>
      </c>
      <c r="AJ3042" s="6">
        <v>38961</v>
      </c>
      <c r="AK3042" s="5">
        <v>18</v>
      </c>
      <c r="AL3042" s="6">
        <v>38961</v>
      </c>
      <c r="AM3042" s="5" t="s">
        <v>1333</v>
      </c>
      <c r="AN3042" s="5">
        <v>69170</v>
      </c>
      <c r="AO3042" s="5" t="s">
        <v>10896</v>
      </c>
      <c r="AP3042" s="5" t="s">
        <v>1536</v>
      </c>
      <c r="AQ3042" s="4" t="s">
        <v>12479</v>
      </c>
      <c r="AR3042" s="5" t="s">
        <v>12480</v>
      </c>
      <c r="AS3042" s="4" t="s">
        <v>2273</v>
      </c>
      <c r="AT3042" s="5" t="s">
        <v>2274</v>
      </c>
      <c r="AU3042" s="5" t="s">
        <v>41</v>
      </c>
      <c r="AV3042" s="4" t="s">
        <v>2275</v>
      </c>
      <c r="AW3042" s="5" t="s">
        <v>256</v>
      </c>
      <c r="AX3042" s="5" t="s">
        <v>2582</v>
      </c>
      <c r="AY3042" s="5" t="s">
        <v>2584</v>
      </c>
      <c r="AZ3042" s="5" t="s">
        <v>11</v>
      </c>
      <c r="BA3042" s="5" t="s">
        <v>2585</v>
      </c>
      <c r="BB3042" s="5" t="s">
        <v>2586</v>
      </c>
      <c r="BC3042" s="5" t="s">
        <v>8963</v>
      </c>
      <c r="BD3042" s="5" t="s">
        <v>8964</v>
      </c>
      <c r="BE3042" s="5" t="s">
        <v>25</v>
      </c>
      <c r="BF3042" s="5" t="s">
        <v>1333</v>
      </c>
      <c r="BG3042" s="5" t="s">
        <v>8962</v>
      </c>
      <c r="BH3042" s="5" t="s">
        <v>1343</v>
      </c>
    </row>
    <row r="3043" spans="1:60" x14ac:dyDescent="0.25">
      <c r="A3043">
        <f t="shared" si="252"/>
        <v>173736</v>
      </c>
      <c r="B3043">
        <f t="shared" si="253"/>
        <v>3000539</v>
      </c>
      <c r="C3043" s="17" t="str">
        <f t="shared" si="255"/>
        <v>CC</v>
      </c>
      <c r="D3043" t="str">
        <f t="shared" si="251"/>
        <v>REGION CENTRE EST</v>
      </c>
      <c r="E3043" s="12" t="str">
        <f t="shared" si="254"/>
        <v>TERRAIN</v>
      </c>
      <c r="F3043" s="4" t="s">
        <v>981</v>
      </c>
      <c r="G3043" s="4" t="s">
        <v>9738</v>
      </c>
      <c r="H3043" s="5">
        <v>1</v>
      </c>
      <c r="I3043" s="5"/>
      <c r="J3043" s="5">
        <v>1</v>
      </c>
      <c r="K3043" s="5" t="s">
        <v>1325</v>
      </c>
      <c r="L3043" s="5" t="s">
        <v>92</v>
      </c>
      <c r="M3043" s="5" t="s">
        <v>982</v>
      </c>
      <c r="N3043" s="5"/>
      <c r="O3043" s="5"/>
      <c r="P3043" s="5"/>
      <c r="Q3043" s="5"/>
      <c r="R3043" s="5"/>
      <c r="S3043" s="5"/>
      <c r="T3043" s="5" t="s">
        <v>25</v>
      </c>
      <c r="U3043" s="6">
        <v>35004</v>
      </c>
      <c r="V3043" s="4" t="s">
        <v>1363</v>
      </c>
      <c r="W3043" s="4" t="s">
        <v>1329</v>
      </c>
      <c r="X3043" s="5" t="s">
        <v>18</v>
      </c>
      <c r="Y3043" s="5"/>
      <c r="Z3043" s="5"/>
      <c r="AA3043" s="4" t="s">
        <v>9737</v>
      </c>
      <c r="AB3043" s="5"/>
      <c r="AC3043" s="5"/>
      <c r="AD3043" s="5" t="s">
        <v>1331</v>
      </c>
      <c r="AE3043" s="5"/>
      <c r="AF3043" s="6">
        <v>24910</v>
      </c>
      <c r="AG3043" s="5">
        <v>56</v>
      </c>
      <c r="AH3043" s="5">
        <v>100</v>
      </c>
      <c r="AI3043" s="5" t="s">
        <v>1332</v>
      </c>
      <c r="AJ3043" s="6">
        <v>34912</v>
      </c>
      <c r="AK3043" s="5">
        <v>29</v>
      </c>
      <c r="AL3043" s="6">
        <v>35004</v>
      </c>
      <c r="AM3043" s="5" t="s">
        <v>1333</v>
      </c>
      <c r="AN3043" s="5">
        <v>69460</v>
      </c>
      <c r="AO3043" s="5" t="s">
        <v>10897</v>
      </c>
      <c r="AP3043" s="5" t="s">
        <v>1536</v>
      </c>
      <c r="AQ3043" s="4" t="s">
        <v>12479</v>
      </c>
      <c r="AR3043" s="5" t="s">
        <v>12480</v>
      </c>
      <c r="AS3043" s="4" t="s">
        <v>2273</v>
      </c>
      <c r="AT3043" s="5" t="s">
        <v>2274</v>
      </c>
      <c r="AU3043" s="5" t="s">
        <v>41</v>
      </c>
      <c r="AV3043" s="4" t="s">
        <v>2275</v>
      </c>
      <c r="AW3043" s="5" t="s">
        <v>256</v>
      </c>
      <c r="AX3043" s="5" t="s">
        <v>7391</v>
      </c>
      <c r="AY3043" s="5" t="s">
        <v>7393</v>
      </c>
      <c r="AZ3043" s="5" t="s">
        <v>1357</v>
      </c>
      <c r="BA3043" s="4" t="s">
        <v>2276</v>
      </c>
      <c r="BB3043" s="5" t="s">
        <v>11116</v>
      </c>
      <c r="BC3043" s="4" t="s">
        <v>9738</v>
      </c>
      <c r="BD3043" s="5" t="s">
        <v>9739</v>
      </c>
      <c r="BE3043" s="5" t="s">
        <v>25</v>
      </c>
      <c r="BF3043" s="5" t="s">
        <v>1333</v>
      </c>
      <c r="BG3043" s="4" t="s">
        <v>9736</v>
      </c>
      <c r="BH3043" s="5" t="s">
        <v>1343</v>
      </c>
    </row>
    <row r="3044" spans="1:60" x14ac:dyDescent="0.25">
      <c r="A3044">
        <f t="shared" si="252"/>
        <v>182036</v>
      </c>
      <c r="B3044">
        <f t="shared" si="253"/>
        <v>3000770</v>
      </c>
      <c r="C3044" s="17" t="str">
        <f t="shared" si="255"/>
        <v>CC</v>
      </c>
      <c r="D3044" t="str">
        <f t="shared" si="251"/>
        <v>REGION ILE DE FRANCE NORD</v>
      </c>
      <c r="E3044" s="12" t="str">
        <f t="shared" si="254"/>
        <v>TERRAIN</v>
      </c>
      <c r="F3044" s="4" t="s">
        <v>10898</v>
      </c>
      <c r="G3044" s="4" t="s">
        <v>9117</v>
      </c>
      <c r="H3044" s="5">
        <v>1</v>
      </c>
      <c r="I3044" s="5"/>
      <c r="J3044" s="5">
        <v>1</v>
      </c>
      <c r="K3044" s="5" t="s">
        <v>1325</v>
      </c>
      <c r="L3044" s="5" t="s">
        <v>54</v>
      </c>
      <c r="M3044" s="5" t="s">
        <v>10899</v>
      </c>
      <c r="N3044" s="5" t="s">
        <v>2906</v>
      </c>
      <c r="O3044" s="5">
        <v>36192</v>
      </c>
      <c r="P3044" s="5"/>
      <c r="Q3044" s="5" t="s">
        <v>1346</v>
      </c>
      <c r="R3044" s="5">
        <v>5</v>
      </c>
      <c r="S3044" s="5" t="s">
        <v>18</v>
      </c>
      <c r="T3044" s="5" t="s">
        <v>71</v>
      </c>
      <c r="U3044" s="6">
        <v>36220</v>
      </c>
      <c r="V3044" s="4" t="s">
        <v>1437</v>
      </c>
      <c r="W3044" s="4" t="s">
        <v>1329</v>
      </c>
      <c r="X3044" s="5" t="s">
        <v>18</v>
      </c>
      <c r="Y3044" s="5" t="s">
        <v>1348</v>
      </c>
      <c r="Z3044" s="5"/>
      <c r="AA3044" s="5" t="s">
        <v>5624</v>
      </c>
      <c r="AB3044" s="5" t="s">
        <v>1393</v>
      </c>
      <c r="AC3044" s="5"/>
      <c r="AD3044" s="5" t="s">
        <v>1393</v>
      </c>
      <c r="AE3044" s="5"/>
      <c r="AF3044" s="6">
        <v>26236</v>
      </c>
      <c r="AG3044" s="5">
        <v>53</v>
      </c>
      <c r="AH3044" s="5">
        <v>100</v>
      </c>
      <c r="AI3044" s="5" t="s">
        <v>1332</v>
      </c>
      <c r="AJ3044" s="6">
        <v>36220</v>
      </c>
      <c r="AK3044" s="5">
        <v>25</v>
      </c>
      <c r="AL3044" s="6">
        <v>36220</v>
      </c>
      <c r="AM3044" s="5" t="s">
        <v>1333</v>
      </c>
      <c r="AN3044" s="5">
        <v>93160</v>
      </c>
      <c r="AO3044" s="5" t="s">
        <v>10900</v>
      </c>
      <c r="AP3044" s="5" t="s">
        <v>12477</v>
      </c>
      <c r="AQ3044" s="4" t="s">
        <v>1351</v>
      </c>
      <c r="AR3044" s="5" t="s">
        <v>12478</v>
      </c>
      <c r="AS3044" s="4" t="s">
        <v>1352</v>
      </c>
      <c r="AT3044" s="5" t="s">
        <v>1353</v>
      </c>
      <c r="AU3044" s="5" t="s">
        <v>41</v>
      </c>
      <c r="AV3044" s="4" t="s">
        <v>1354</v>
      </c>
      <c r="AW3044" s="5" t="s">
        <v>17</v>
      </c>
      <c r="AX3044" s="5" t="s">
        <v>2439</v>
      </c>
      <c r="AY3044" s="5" t="s">
        <v>2440</v>
      </c>
      <c r="AZ3044" s="5" t="s">
        <v>11</v>
      </c>
      <c r="BA3044" s="5" t="s">
        <v>2441</v>
      </c>
      <c r="BB3044" s="5" t="s">
        <v>2442</v>
      </c>
      <c r="BC3044" s="5" t="s">
        <v>9117</v>
      </c>
      <c r="BD3044" s="5" t="s">
        <v>9118</v>
      </c>
      <c r="BE3044" s="5" t="s">
        <v>71</v>
      </c>
      <c r="BF3044" s="5" t="s">
        <v>1333</v>
      </c>
      <c r="BG3044" s="5" t="s">
        <v>9116</v>
      </c>
      <c r="BH3044" s="5" t="s">
        <v>1343</v>
      </c>
    </row>
    <row r="3045" spans="1:60" x14ac:dyDescent="0.25">
      <c r="A3045">
        <f t="shared" si="252"/>
        <v>305308</v>
      </c>
      <c r="B3045">
        <f t="shared" si="253"/>
        <v>7020952</v>
      </c>
      <c r="C3045" s="17" t="str">
        <f t="shared" si="255"/>
        <v>CC</v>
      </c>
      <c r="D3045" t="str">
        <f t="shared" si="251"/>
        <v>REGION GRAND SUD</v>
      </c>
      <c r="E3045" s="12" t="str">
        <f t="shared" si="254"/>
        <v>TERRAIN</v>
      </c>
      <c r="F3045" s="4" t="s">
        <v>10901</v>
      </c>
      <c r="G3045" s="4" t="s">
        <v>8139</v>
      </c>
      <c r="H3045" s="5">
        <v>1</v>
      </c>
      <c r="I3045" s="5"/>
      <c r="J3045" s="5">
        <v>2</v>
      </c>
      <c r="K3045" s="5" t="s">
        <v>1345</v>
      </c>
      <c r="L3045" s="5" t="s">
        <v>10902</v>
      </c>
      <c r="M3045" s="5" t="s">
        <v>10903</v>
      </c>
      <c r="N3045" s="5"/>
      <c r="O3045" s="5"/>
      <c r="P3045" s="5"/>
      <c r="Q3045" s="5"/>
      <c r="R3045" s="5"/>
      <c r="S3045" s="5"/>
      <c r="T3045" s="5" t="s">
        <v>25</v>
      </c>
      <c r="U3045" s="6">
        <v>44866</v>
      </c>
      <c r="V3045" s="4" t="s">
        <v>1363</v>
      </c>
      <c r="W3045" s="4" t="s">
        <v>1329</v>
      </c>
      <c r="X3045" s="5" t="s">
        <v>18</v>
      </c>
      <c r="Y3045" s="5"/>
      <c r="Z3045" s="5"/>
      <c r="AA3045" s="5" t="s">
        <v>5344</v>
      </c>
      <c r="AB3045" s="5"/>
      <c r="AC3045" s="5"/>
      <c r="AD3045" s="5" t="s">
        <v>1331</v>
      </c>
      <c r="AE3045" s="5"/>
      <c r="AF3045" s="6">
        <v>34625</v>
      </c>
      <c r="AG3045" s="5">
        <v>30</v>
      </c>
      <c r="AH3045" s="5">
        <v>100</v>
      </c>
      <c r="AI3045" s="5" t="s">
        <v>1332</v>
      </c>
      <c r="AJ3045" s="6">
        <v>44682</v>
      </c>
      <c r="AK3045" s="5">
        <v>2</v>
      </c>
      <c r="AL3045" s="6">
        <v>44682</v>
      </c>
      <c r="AM3045" s="5" t="s">
        <v>1333</v>
      </c>
      <c r="AN3045" s="5">
        <v>38780</v>
      </c>
      <c r="AO3045" s="5" t="s">
        <v>10904</v>
      </c>
      <c r="AP3045" s="5" t="s">
        <v>1335</v>
      </c>
      <c r="AQ3045" s="4" t="s">
        <v>1336</v>
      </c>
      <c r="AR3045" s="5" t="s">
        <v>12476</v>
      </c>
      <c r="AS3045" s="5" t="s">
        <v>1522</v>
      </c>
      <c r="AT3045" s="5" t="s">
        <v>1523</v>
      </c>
      <c r="AU3045" s="5" t="s">
        <v>41</v>
      </c>
      <c r="AV3045" s="4" t="s">
        <v>1524</v>
      </c>
      <c r="AW3045" s="5" t="s">
        <v>93</v>
      </c>
      <c r="AX3045" s="5" t="s">
        <v>1574</v>
      </c>
      <c r="AY3045" s="5" t="s">
        <v>1575</v>
      </c>
      <c r="AZ3045" s="5" t="s">
        <v>11</v>
      </c>
      <c r="BA3045" s="4" t="s">
        <v>1576</v>
      </c>
      <c r="BB3045" s="5" t="s">
        <v>1577</v>
      </c>
      <c r="BC3045" s="5" t="s">
        <v>8139</v>
      </c>
      <c r="BD3045" s="5" t="s">
        <v>8140</v>
      </c>
      <c r="BE3045" s="5" t="s">
        <v>25</v>
      </c>
      <c r="BF3045" s="5" t="s">
        <v>1333</v>
      </c>
      <c r="BG3045" s="5" t="s">
        <v>8138</v>
      </c>
      <c r="BH3045" s="5" t="s">
        <v>1343</v>
      </c>
    </row>
    <row r="3046" spans="1:60" x14ac:dyDescent="0.25">
      <c r="A3046">
        <f t="shared" si="252"/>
        <v>304933</v>
      </c>
      <c r="B3046">
        <f t="shared" si="253"/>
        <v>3102711</v>
      </c>
      <c r="C3046" s="17" t="str">
        <f t="shared" si="255"/>
        <v>CC</v>
      </c>
      <c r="D3046" t="str">
        <f t="shared" si="251"/>
        <v>REGION GRAND OUEST</v>
      </c>
      <c r="E3046" s="12" t="str">
        <f t="shared" si="254"/>
        <v>TERRAIN</v>
      </c>
      <c r="F3046" s="4" t="s">
        <v>1068</v>
      </c>
      <c r="G3046" s="4" t="s">
        <v>10232</v>
      </c>
      <c r="H3046" s="5">
        <v>1</v>
      </c>
      <c r="I3046" s="5"/>
      <c r="J3046" s="5">
        <v>1</v>
      </c>
      <c r="K3046" s="5" t="s">
        <v>1325</v>
      </c>
      <c r="L3046" s="5" t="s">
        <v>6</v>
      </c>
      <c r="M3046" s="5" t="s">
        <v>1069</v>
      </c>
      <c r="N3046" s="5"/>
      <c r="O3046" s="5"/>
      <c r="P3046" s="5"/>
      <c r="Q3046" s="5"/>
      <c r="R3046" s="5"/>
      <c r="S3046" s="5"/>
      <c r="T3046" s="5" t="s">
        <v>25</v>
      </c>
      <c r="U3046" s="6">
        <v>44440</v>
      </c>
      <c r="V3046" s="4" t="s">
        <v>1363</v>
      </c>
      <c r="W3046" s="4" t="s">
        <v>1329</v>
      </c>
      <c r="X3046" s="5" t="s">
        <v>18</v>
      </c>
      <c r="Y3046" s="5"/>
      <c r="Z3046" s="5"/>
      <c r="AA3046" s="4" t="s">
        <v>9087</v>
      </c>
      <c r="AB3046" s="5"/>
      <c r="AC3046" s="5"/>
      <c r="AD3046" s="5" t="s">
        <v>1331</v>
      </c>
      <c r="AE3046" s="5"/>
      <c r="AF3046" s="6">
        <v>28803</v>
      </c>
      <c r="AG3046" s="5">
        <v>46</v>
      </c>
      <c r="AH3046" s="5">
        <v>100</v>
      </c>
      <c r="AI3046" s="5" t="s">
        <v>1332</v>
      </c>
      <c r="AJ3046" s="6">
        <v>44256</v>
      </c>
      <c r="AK3046" s="5">
        <v>3</v>
      </c>
      <c r="AL3046" s="6">
        <v>44256</v>
      </c>
      <c r="AM3046" s="5" t="s">
        <v>1333</v>
      </c>
      <c r="AN3046" s="5">
        <v>33140</v>
      </c>
      <c r="AO3046" s="5" t="s">
        <v>1674</v>
      </c>
      <c r="AP3046" s="5" t="s">
        <v>1413</v>
      </c>
      <c r="AQ3046" s="4" t="s">
        <v>1414</v>
      </c>
      <c r="AR3046" s="5" t="s">
        <v>19</v>
      </c>
      <c r="AS3046" s="4" t="s">
        <v>2225</v>
      </c>
      <c r="AT3046" s="5" t="s">
        <v>2226</v>
      </c>
      <c r="AU3046" s="5" t="s">
        <v>41</v>
      </c>
      <c r="AV3046" s="4" t="s">
        <v>2227</v>
      </c>
      <c r="AW3046" s="5" t="s">
        <v>89</v>
      </c>
      <c r="AX3046" s="5" t="s">
        <v>5596</v>
      </c>
      <c r="AY3046" s="5" t="s">
        <v>5597</v>
      </c>
      <c r="AZ3046" s="5" t="s">
        <v>11</v>
      </c>
      <c r="BA3046" s="4" t="s">
        <v>5598</v>
      </c>
      <c r="BB3046" s="5" t="s">
        <v>5599</v>
      </c>
      <c r="BC3046" s="4" t="s">
        <v>10232</v>
      </c>
      <c r="BD3046" s="5" t="s">
        <v>10233</v>
      </c>
      <c r="BE3046" s="5" t="s">
        <v>25</v>
      </c>
      <c r="BF3046" s="5" t="s">
        <v>1333</v>
      </c>
      <c r="BG3046" s="4" t="s">
        <v>10231</v>
      </c>
      <c r="BH3046" s="5" t="s">
        <v>1343</v>
      </c>
    </row>
    <row r="3047" spans="1:60" x14ac:dyDescent="0.25">
      <c r="A3047">
        <f t="shared" si="252"/>
        <v>306343</v>
      </c>
      <c r="B3047">
        <f t="shared" si="253"/>
        <v>7024221</v>
      </c>
      <c r="C3047" s="17" t="str">
        <f t="shared" si="255"/>
        <v>CC</v>
      </c>
      <c r="D3047" t="str">
        <f t="shared" si="251"/>
        <v>REGION GRAND OUEST</v>
      </c>
      <c r="E3047" s="12" t="str">
        <f t="shared" si="254"/>
        <v>TERRAIN</v>
      </c>
      <c r="F3047" s="4" t="s">
        <v>10905</v>
      </c>
      <c r="G3047" s="4" t="s">
        <v>10220</v>
      </c>
      <c r="H3047" s="5">
        <v>1</v>
      </c>
      <c r="I3047" s="5"/>
      <c r="J3047" s="5">
        <v>2</v>
      </c>
      <c r="K3047" s="5" t="s">
        <v>1345</v>
      </c>
      <c r="L3047" s="5" t="s">
        <v>10906</v>
      </c>
      <c r="M3047" s="5" t="s">
        <v>10907</v>
      </c>
      <c r="N3047" s="5"/>
      <c r="O3047" s="5"/>
      <c r="P3047" s="5"/>
      <c r="Q3047" s="5"/>
      <c r="R3047" s="5"/>
      <c r="S3047" s="5"/>
      <c r="T3047" s="5" t="s">
        <v>245</v>
      </c>
      <c r="U3047" s="6">
        <v>45536</v>
      </c>
      <c r="V3047" s="4" t="s">
        <v>1328</v>
      </c>
      <c r="W3047" s="4" t="s">
        <v>1329</v>
      </c>
      <c r="X3047" s="5" t="s">
        <v>18</v>
      </c>
      <c r="Y3047" s="5"/>
      <c r="Z3047" s="5"/>
      <c r="AA3047" s="4" t="s">
        <v>10219</v>
      </c>
      <c r="AB3047" s="5"/>
      <c r="AC3047" s="5"/>
      <c r="AD3047" s="5" t="s">
        <v>1331</v>
      </c>
      <c r="AE3047" s="5"/>
      <c r="AF3047" s="6">
        <v>26755</v>
      </c>
      <c r="AG3047" s="5">
        <v>51</v>
      </c>
      <c r="AH3047" s="5">
        <v>100</v>
      </c>
      <c r="AI3047" s="5" t="s">
        <v>1332</v>
      </c>
      <c r="AJ3047" s="6">
        <v>45536</v>
      </c>
      <c r="AK3047" s="5">
        <v>0</v>
      </c>
      <c r="AL3047" s="6">
        <v>45536</v>
      </c>
      <c r="AM3047" s="5" t="s">
        <v>1333</v>
      </c>
      <c r="AN3047" s="5">
        <v>16100</v>
      </c>
      <c r="AO3047" s="5" t="s">
        <v>10908</v>
      </c>
      <c r="AP3047" s="5" t="s">
        <v>1413</v>
      </c>
      <c r="AQ3047" s="4" t="s">
        <v>1414</v>
      </c>
      <c r="AR3047" s="5" t="s">
        <v>19</v>
      </c>
      <c r="AS3047" s="4" t="s">
        <v>1585</v>
      </c>
      <c r="AT3047" s="5" t="s">
        <v>1586</v>
      </c>
      <c r="AU3047" s="5" t="s">
        <v>41</v>
      </c>
      <c r="AV3047" s="4" t="s">
        <v>1587</v>
      </c>
      <c r="AW3047" s="5" t="s">
        <v>340</v>
      </c>
      <c r="AX3047" s="5" t="s">
        <v>2410</v>
      </c>
      <c r="AY3047" s="5" t="s">
        <v>2411</v>
      </c>
      <c r="AZ3047" s="5" t="s">
        <v>11</v>
      </c>
      <c r="BA3047" s="4" t="s">
        <v>2412</v>
      </c>
      <c r="BB3047" s="5" t="s">
        <v>2413</v>
      </c>
      <c r="BC3047" s="4" t="s">
        <v>10220</v>
      </c>
      <c r="BD3047" s="5" t="s">
        <v>10221</v>
      </c>
      <c r="BE3047" s="5" t="s">
        <v>245</v>
      </c>
      <c r="BF3047" s="5" t="s">
        <v>1333</v>
      </c>
      <c r="BG3047" s="4" t="s">
        <v>10218</v>
      </c>
      <c r="BH3047" s="5" t="s">
        <v>1343</v>
      </c>
    </row>
    <row r="3048" spans="1:60" x14ac:dyDescent="0.25">
      <c r="A3048">
        <f t="shared" si="252"/>
        <v>301587</v>
      </c>
      <c r="B3048">
        <f t="shared" si="253"/>
        <v>3100884</v>
      </c>
      <c r="C3048" s="17" t="str">
        <f t="shared" si="255"/>
        <v>CC</v>
      </c>
      <c r="D3048" t="str">
        <f t="shared" si="251"/>
        <v>REGION ILE DE FRANCE NORD</v>
      </c>
      <c r="E3048" s="12" t="str">
        <f t="shared" si="254"/>
        <v>TERRAIN</v>
      </c>
      <c r="F3048" s="4" t="s">
        <v>10909</v>
      </c>
      <c r="G3048" s="4" t="s">
        <v>8847</v>
      </c>
      <c r="H3048" s="5">
        <v>1</v>
      </c>
      <c r="I3048" s="5"/>
      <c r="J3048" s="5">
        <v>1</v>
      </c>
      <c r="K3048" s="5" t="s">
        <v>1325</v>
      </c>
      <c r="L3048" s="5" t="s">
        <v>474</v>
      </c>
      <c r="M3048" s="5" t="s">
        <v>10907</v>
      </c>
      <c r="N3048" s="5"/>
      <c r="O3048" s="5"/>
      <c r="P3048" s="5"/>
      <c r="Q3048" s="5"/>
      <c r="R3048" s="5"/>
      <c r="S3048" s="5"/>
      <c r="T3048" s="5" t="s">
        <v>25</v>
      </c>
      <c r="U3048" s="6">
        <v>41548</v>
      </c>
      <c r="V3048" s="4" t="s">
        <v>1363</v>
      </c>
      <c r="W3048" s="4" t="s">
        <v>1329</v>
      </c>
      <c r="X3048" s="5" t="s">
        <v>18</v>
      </c>
      <c r="Y3048" s="5"/>
      <c r="Z3048" s="5"/>
      <c r="AA3048" s="5" t="s">
        <v>8131</v>
      </c>
      <c r="AB3048" s="5"/>
      <c r="AC3048" s="5"/>
      <c r="AD3048" s="5" t="s">
        <v>1331</v>
      </c>
      <c r="AE3048" s="5"/>
      <c r="AF3048" s="6">
        <v>30852</v>
      </c>
      <c r="AG3048" s="5">
        <v>40</v>
      </c>
      <c r="AH3048" s="5">
        <v>100</v>
      </c>
      <c r="AI3048" s="5" t="s">
        <v>1332</v>
      </c>
      <c r="AJ3048" s="6">
        <v>41548</v>
      </c>
      <c r="AK3048" s="5">
        <v>11</v>
      </c>
      <c r="AL3048" s="6">
        <v>41548</v>
      </c>
      <c r="AM3048" s="5" t="s">
        <v>1333</v>
      </c>
      <c r="AN3048" s="5">
        <v>59226</v>
      </c>
      <c r="AO3048" s="5" t="s">
        <v>10910</v>
      </c>
      <c r="AP3048" s="5" t="s">
        <v>12477</v>
      </c>
      <c r="AQ3048" s="4" t="s">
        <v>1351</v>
      </c>
      <c r="AR3048" s="5" t="s">
        <v>12478</v>
      </c>
      <c r="AS3048" s="4" t="s">
        <v>2022</v>
      </c>
      <c r="AT3048" s="5" t="s">
        <v>2023</v>
      </c>
      <c r="AU3048" s="5" t="s">
        <v>41</v>
      </c>
      <c r="AV3048" s="4" t="s">
        <v>2024</v>
      </c>
      <c r="AW3048" s="5" t="s">
        <v>26</v>
      </c>
      <c r="AX3048" s="5" t="s">
        <v>5983</v>
      </c>
      <c r="AY3048" s="5" t="s">
        <v>5986</v>
      </c>
      <c r="AZ3048" s="5" t="s">
        <v>1357</v>
      </c>
      <c r="BA3048" s="5" t="s">
        <v>2448</v>
      </c>
      <c r="BB3048" s="5" t="s">
        <v>11111</v>
      </c>
      <c r="BC3048" s="5" t="s">
        <v>8847</v>
      </c>
      <c r="BD3048" s="5" t="s">
        <v>8848</v>
      </c>
      <c r="BE3048" s="5" t="s">
        <v>25</v>
      </c>
      <c r="BF3048" s="5" t="s">
        <v>1333</v>
      </c>
      <c r="BG3048" s="5" t="s">
        <v>8846</v>
      </c>
      <c r="BH3048" s="5" t="s">
        <v>1343</v>
      </c>
    </row>
    <row r="3049" spans="1:60" x14ac:dyDescent="0.25">
      <c r="A3049">
        <f t="shared" si="252"/>
        <v>191933</v>
      </c>
      <c r="B3049">
        <f t="shared" si="253"/>
        <v>3001466</v>
      </c>
      <c r="C3049" s="17" t="str">
        <f t="shared" si="255"/>
        <v>CC</v>
      </c>
      <c r="D3049" t="str">
        <f t="shared" si="251"/>
        <v>REGION ILE DE FRANCE NORD</v>
      </c>
      <c r="E3049" s="12" t="str">
        <f t="shared" si="254"/>
        <v>TERRAIN</v>
      </c>
      <c r="F3049" s="4" t="s">
        <v>10911</v>
      </c>
      <c r="G3049" s="4" t="s">
        <v>10580</v>
      </c>
      <c r="H3049" s="5">
        <v>1</v>
      </c>
      <c r="I3049" s="5"/>
      <c r="J3049" s="5">
        <v>2</v>
      </c>
      <c r="K3049" s="5" t="s">
        <v>1345</v>
      </c>
      <c r="L3049" s="5" t="s">
        <v>779</v>
      </c>
      <c r="M3049" s="5" t="s">
        <v>10912</v>
      </c>
      <c r="N3049" s="5"/>
      <c r="O3049" s="5"/>
      <c r="P3049" s="5"/>
      <c r="Q3049" s="5"/>
      <c r="R3049" s="5"/>
      <c r="S3049" s="5"/>
      <c r="T3049" s="5" t="s">
        <v>25</v>
      </c>
      <c r="U3049" s="6">
        <v>38961</v>
      </c>
      <c r="V3049" s="4" t="s">
        <v>1363</v>
      </c>
      <c r="W3049" s="4" t="s">
        <v>1329</v>
      </c>
      <c r="X3049" s="5" t="s">
        <v>18</v>
      </c>
      <c r="Y3049" s="5"/>
      <c r="Z3049" s="5"/>
      <c r="AA3049" s="4" t="s">
        <v>9978</v>
      </c>
      <c r="AB3049" s="5"/>
      <c r="AC3049" s="5"/>
      <c r="AD3049" s="5" t="s">
        <v>1331</v>
      </c>
      <c r="AE3049" s="5"/>
      <c r="AF3049" s="6">
        <v>23525</v>
      </c>
      <c r="AG3049" s="5">
        <v>60</v>
      </c>
      <c r="AH3049" s="5">
        <v>100</v>
      </c>
      <c r="AI3049" s="5" t="s">
        <v>1332</v>
      </c>
      <c r="AJ3049" s="6">
        <v>38961</v>
      </c>
      <c r="AK3049" s="5">
        <v>18</v>
      </c>
      <c r="AL3049" s="6">
        <v>38961</v>
      </c>
      <c r="AM3049" s="5" t="s">
        <v>1333</v>
      </c>
      <c r="AN3049" s="5">
        <v>76000</v>
      </c>
      <c r="AO3049" s="5" t="s">
        <v>10913</v>
      </c>
      <c r="AP3049" s="5" t="s">
        <v>12477</v>
      </c>
      <c r="AQ3049" s="4" t="s">
        <v>1351</v>
      </c>
      <c r="AR3049" s="5" t="s">
        <v>12478</v>
      </c>
      <c r="AS3049" s="4" t="s">
        <v>1651</v>
      </c>
      <c r="AT3049" s="5" t="s">
        <v>1652</v>
      </c>
      <c r="AU3049" s="5" t="s">
        <v>41</v>
      </c>
      <c r="AV3049" s="4" t="s">
        <v>1653</v>
      </c>
      <c r="AW3049" s="5" t="s">
        <v>35</v>
      </c>
      <c r="AX3049" s="5" t="s">
        <v>2518</v>
      </c>
      <c r="AY3049" s="5" t="s">
        <v>2519</v>
      </c>
      <c r="AZ3049" s="5" t="s">
        <v>11</v>
      </c>
      <c r="BA3049" s="4" t="s">
        <v>2520</v>
      </c>
      <c r="BB3049" s="5" t="s">
        <v>2521</v>
      </c>
      <c r="BC3049" s="4" t="s">
        <v>10580</v>
      </c>
      <c r="BD3049" s="5" t="s">
        <v>10581</v>
      </c>
      <c r="BE3049" s="5" t="s">
        <v>25</v>
      </c>
      <c r="BF3049" s="5" t="s">
        <v>1333</v>
      </c>
      <c r="BG3049" s="4" t="s">
        <v>10579</v>
      </c>
      <c r="BH3049" s="5" t="s">
        <v>1343</v>
      </c>
    </row>
    <row r="3050" spans="1:60" x14ac:dyDescent="0.25">
      <c r="A3050">
        <f t="shared" si="252"/>
        <v>305491</v>
      </c>
      <c r="B3050">
        <f t="shared" si="253"/>
        <v>7022109</v>
      </c>
      <c r="C3050" s="17" t="str">
        <f t="shared" si="255"/>
        <v>CC</v>
      </c>
      <c r="D3050" t="str">
        <f t="shared" si="251"/>
        <v>REGION GRAND OUEST</v>
      </c>
      <c r="E3050" s="12" t="str">
        <f t="shared" si="254"/>
        <v>TERRAIN</v>
      </c>
      <c r="F3050" s="4" t="s">
        <v>10914</v>
      </c>
      <c r="G3050" s="4" t="s">
        <v>9691</v>
      </c>
      <c r="H3050" s="5">
        <v>1</v>
      </c>
      <c r="I3050" s="5"/>
      <c r="J3050" s="5">
        <v>1</v>
      </c>
      <c r="K3050" s="5" t="s">
        <v>1325</v>
      </c>
      <c r="L3050" s="5" t="s">
        <v>858</v>
      </c>
      <c r="M3050" s="5" t="s">
        <v>10915</v>
      </c>
      <c r="N3050" s="5"/>
      <c r="O3050" s="5"/>
      <c r="P3050" s="5"/>
      <c r="Q3050" s="5"/>
      <c r="R3050" s="5"/>
      <c r="S3050" s="5"/>
      <c r="T3050" s="5" t="s">
        <v>25</v>
      </c>
      <c r="U3050" s="6">
        <v>45139</v>
      </c>
      <c r="V3050" s="4" t="s">
        <v>1363</v>
      </c>
      <c r="W3050" s="4" t="s">
        <v>1329</v>
      </c>
      <c r="X3050" s="5" t="s">
        <v>18</v>
      </c>
      <c r="Y3050" s="5"/>
      <c r="Z3050" s="5"/>
      <c r="AA3050" s="4" t="s">
        <v>2178</v>
      </c>
      <c r="AB3050" s="5"/>
      <c r="AC3050" s="5"/>
      <c r="AD3050" s="5" t="s">
        <v>1331</v>
      </c>
      <c r="AE3050" s="5"/>
      <c r="AF3050" s="6">
        <v>35523</v>
      </c>
      <c r="AG3050" s="5">
        <v>27</v>
      </c>
      <c r="AH3050" s="5">
        <v>100</v>
      </c>
      <c r="AI3050" s="5" t="s">
        <v>1332</v>
      </c>
      <c r="AJ3050" s="6">
        <v>44958</v>
      </c>
      <c r="AK3050" s="5">
        <v>1</v>
      </c>
      <c r="AL3050" s="6">
        <v>44958</v>
      </c>
      <c r="AM3050" s="5" t="s">
        <v>1333</v>
      </c>
      <c r="AN3050" s="5">
        <v>24000</v>
      </c>
      <c r="AO3050" s="5" t="s">
        <v>4250</v>
      </c>
      <c r="AP3050" s="5" t="s">
        <v>1413</v>
      </c>
      <c r="AQ3050" s="4" t="s">
        <v>1414</v>
      </c>
      <c r="AR3050" s="5" t="s">
        <v>19</v>
      </c>
      <c r="AS3050" s="4" t="s">
        <v>2225</v>
      </c>
      <c r="AT3050" s="5" t="s">
        <v>2226</v>
      </c>
      <c r="AU3050" s="5" t="s">
        <v>41</v>
      </c>
      <c r="AV3050" s="4" t="s">
        <v>2227</v>
      </c>
      <c r="AW3050" s="5" t="s">
        <v>89</v>
      </c>
      <c r="AX3050" s="5" t="s">
        <v>3900</v>
      </c>
      <c r="AY3050" s="5" t="s">
        <v>3901</v>
      </c>
      <c r="AZ3050" s="5" t="s">
        <v>11</v>
      </c>
      <c r="BA3050" s="4" t="s">
        <v>3902</v>
      </c>
      <c r="BB3050" s="5" t="s">
        <v>3903</v>
      </c>
      <c r="BC3050" s="4" t="s">
        <v>9691</v>
      </c>
      <c r="BD3050" s="5" t="s">
        <v>9692</v>
      </c>
      <c r="BE3050" s="5" t="s">
        <v>25</v>
      </c>
      <c r="BF3050" s="5" t="s">
        <v>1333</v>
      </c>
      <c r="BG3050" s="4" t="s">
        <v>9690</v>
      </c>
      <c r="BH3050" s="5" t="s">
        <v>1343</v>
      </c>
    </row>
    <row r="3051" spans="1:60" x14ac:dyDescent="0.25">
      <c r="A3051">
        <f t="shared" si="252"/>
        <v>304754</v>
      </c>
      <c r="B3051">
        <f t="shared" si="253"/>
        <v>3102581</v>
      </c>
      <c r="C3051" s="17" t="str">
        <f t="shared" si="255"/>
        <v>CC</v>
      </c>
      <c r="D3051" t="str">
        <f t="shared" si="251"/>
        <v>REGION GRAND SUD</v>
      </c>
      <c r="E3051" s="12" t="str">
        <f t="shared" si="254"/>
        <v>TERRAIN</v>
      </c>
      <c r="F3051" s="4" t="s">
        <v>10916</v>
      </c>
      <c r="G3051" s="4" t="s">
        <v>8859</v>
      </c>
      <c r="H3051" s="5">
        <v>1</v>
      </c>
      <c r="I3051" s="5"/>
      <c r="J3051" s="5">
        <v>1</v>
      </c>
      <c r="K3051" s="5" t="s">
        <v>1325</v>
      </c>
      <c r="L3051" s="5" t="s">
        <v>280</v>
      </c>
      <c r="M3051" s="5" t="s">
        <v>10917</v>
      </c>
      <c r="N3051" s="5" t="s">
        <v>245</v>
      </c>
      <c r="O3051" s="5">
        <v>45597</v>
      </c>
      <c r="P3051" s="5"/>
      <c r="Q3051" s="5" t="s">
        <v>1346</v>
      </c>
      <c r="R3051" s="5">
        <v>5</v>
      </c>
      <c r="S3051" s="5" t="s">
        <v>18</v>
      </c>
      <c r="T3051" s="5" t="s">
        <v>71</v>
      </c>
      <c r="U3051" s="6">
        <v>45627</v>
      </c>
      <c r="V3051" s="4" t="s">
        <v>1437</v>
      </c>
      <c r="W3051" s="4" t="s">
        <v>1329</v>
      </c>
      <c r="X3051" s="5" t="s">
        <v>18</v>
      </c>
      <c r="Y3051" s="5" t="s">
        <v>1348</v>
      </c>
      <c r="Z3051" s="5"/>
      <c r="AA3051" s="4" t="s">
        <v>7301</v>
      </c>
      <c r="AB3051" s="5" t="s">
        <v>1393</v>
      </c>
      <c r="AC3051" s="5"/>
      <c r="AD3051" s="5" t="s">
        <v>1393</v>
      </c>
      <c r="AE3051" s="5"/>
      <c r="AF3051" s="6">
        <v>28926</v>
      </c>
      <c r="AG3051" s="5">
        <v>45</v>
      </c>
      <c r="AH3051" s="5">
        <v>100</v>
      </c>
      <c r="AI3051" s="5" t="s">
        <v>1332</v>
      </c>
      <c r="AJ3051" s="6">
        <v>44136</v>
      </c>
      <c r="AK3051" s="5">
        <v>4</v>
      </c>
      <c r="AL3051" s="6">
        <v>44136</v>
      </c>
      <c r="AM3051" s="5" t="s">
        <v>1333</v>
      </c>
      <c r="AN3051" s="5">
        <v>6100</v>
      </c>
      <c r="AO3051" s="5" t="s">
        <v>2100</v>
      </c>
      <c r="AP3051" s="5" t="s">
        <v>1335</v>
      </c>
      <c r="AQ3051" s="4" t="s">
        <v>1336</v>
      </c>
      <c r="AR3051" s="5" t="s">
        <v>12476</v>
      </c>
      <c r="AS3051" s="4" t="s">
        <v>1745</v>
      </c>
      <c r="AT3051" s="5" t="s">
        <v>1746</v>
      </c>
      <c r="AU3051" s="5" t="s">
        <v>41</v>
      </c>
      <c r="AV3051" s="4" t="s">
        <v>1747</v>
      </c>
      <c r="AW3051" s="5" t="s">
        <v>52</v>
      </c>
      <c r="AX3051" s="5"/>
      <c r="AY3051" s="5"/>
      <c r="AZ3051" s="5"/>
      <c r="BA3051" s="4" t="s">
        <v>2281</v>
      </c>
      <c r="BB3051" s="5" t="s">
        <v>2282</v>
      </c>
      <c r="BC3051" s="4" t="s">
        <v>8859</v>
      </c>
      <c r="BD3051" s="5" t="s">
        <v>8860</v>
      </c>
      <c r="BE3051" s="5" t="s">
        <v>71</v>
      </c>
      <c r="BF3051" s="5" t="s">
        <v>1333</v>
      </c>
      <c r="BG3051" s="4" t="s">
        <v>8858</v>
      </c>
      <c r="BH3051" s="5" t="s">
        <v>1343</v>
      </c>
    </row>
    <row r="3052" spans="1:60" x14ac:dyDescent="0.25">
      <c r="A3052">
        <f t="shared" si="252"/>
        <v>302441</v>
      </c>
      <c r="B3052">
        <f t="shared" si="253"/>
        <v>3101400</v>
      </c>
      <c r="C3052" s="17" t="str">
        <f t="shared" si="255"/>
        <v>CC</v>
      </c>
      <c r="D3052" t="str">
        <f t="shared" si="251"/>
        <v>REGION ILE DE FRANCE NORD</v>
      </c>
      <c r="E3052" s="12" t="str">
        <f t="shared" si="254"/>
        <v>TERRAIN</v>
      </c>
      <c r="F3052" s="4" t="s">
        <v>983</v>
      </c>
      <c r="G3052" s="4" t="s">
        <v>8509</v>
      </c>
      <c r="H3052" s="5">
        <v>1</v>
      </c>
      <c r="I3052" s="5"/>
      <c r="J3052" s="5">
        <v>1</v>
      </c>
      <c r="K3052" s="5" t="s">
        <v>1325</v>
      </c>
      <c r="L3052" s="5" t="s">
        <v>910</v>
      </c>
      <c r="M3052" s="5" t="s">
        <v>984</v>
      </c>
      <c r="N3052" s="5"/>
      <c r="O3052" s="6"/>
      <c r="P3052" s="5"/>
      <c r="Q3052" s="5"/>
      <c r="R3052" s="5"/>
      <c r="S3052" s="5"/>
      <c r="T3052" s="5" t="s">
        <v>25</v>
      </c>
      <c r="U3052" s="6">
        <v>42125</v>
      </c>
      <c r="V3052" s="4" t="s">
        <v>1363</v>
      </c>
      <c r="W3052" s="4" t="s">
        <v>1329</v>
      </c>
      <c r="X3052" s="5" t="s">
        <v>18</v>
      </c>
      <c r="Y3052" s="5"/>
      <c r="Z3052" s="5"/>
      <c r="AA3052" s="4" t="s">
        <v>4337</v>
      </c>
      <c r="AB3052" s="5"/>
      <c r="AC3052" s="5"/>
      <c r="AD3052" s="5" t="s">
        <v>1331</v>
      </c>
      <c r="AE3052" s="5"/>
      <c r="AF3052" s="6">
        <v>22154</v>
      </c>
      <c r="AG3052" s="5">
        <v>64</v>
      </c>
      <c r="AH3052" s="5">
        <v>100</v>
      </c>
      <c r="AI3052" s="5" t="s">
        <v>1332</v>
      </c>
      <c r="AJ3052" s="6">
        <v>42125</v>
      </c>
      <c r="AK3052" s="5">
        <v>9</v>
      </c>
      <c r="AL3052" s="6">
        <v>42125</v>
      </c>
      <c r="AM3052" s="5" t="s">
        <v>1333</v>
      </c>
      <c r="AN3052" s="5">
        <v>93320</v>
      </c>
      <c r="AO3052" s="5" t="s">
        <v>10918</v>
      </c>
      <c r="AP3052" s="5" t="s">
        <v>12477</v>
      </c>
      <c r="AQ3052" s="4" t="s">
        <v>1351</v>
      </c>
      <c r="AR3052" s="5" t="s">
        <v>12478</v>
      </c>
      <c r="AS3052" s="4" t="s">
        <v>1352</v>
      </c>
      <c r="AT3052" s="5" t="s">
        <v>1353</v>
      </c>
      <c r="AU3052" s="5" t="s">
        <v>41</v>
      </c>
      <c r="AV3052" s="4" t="s">
        <v>1354</v>
      </c>
      <c r="AW3052" s="5" t="s">
        <v>17</v>
      </c>
      <c r="AX3052" s="5" t="s">
        <v>2439</v>
      </c>
      <c r="AY3052" s="5" t="s">
        <v>2440</v>
      </c>
      <c r="AZ3052" s="5" t="s">
        <v>11</v>
      </c>
      <c r="BA3052" s="4" t="s">
        <v>2441</v>
      </c>
      <c r="BB3052" s="5" t="s">
        <v>2442</v>
      </c>
      <c r="BC3052" s="4" t="s">
        <v>8509</v>
      </c>
      <c r="BD3052" s="5" t="s">
        <v>8510</v>
      </c>
      <c r="BE3052" s="5" t="s">
        <v>25</v>
      </c>
      <c r="BF3052" s="5" t="s">
        <v>1333</v>
      </c>
      <c r="BG3052" s="4" t="s">
        <v>8508</v>
      </c>
      <c r="BH3052" s="5" t="s">
        <v>1343</v>
      </c>
    </row>
    <row r="3053" spans="1:60" x14ac:dyDescent="0.25">
      <c r="A3053">
        <f t="shared" si="252"/>
        <v>305413</v>
      </c>
      <c r="B3053">
        <f t="shared" si="253"/>
        <v>7021862</v>
      </c>
      <c r="C3053" t="str">
        <f t="shared" si="255"/>
        <v>CC</v>
      </c>
      <c r="D3053" t="str">
        <f t="shared" si="251"/>
        <v>POLE PILOTAGE DU RESEAU COMMERCIAL</v>
      </c>
      <c r="E3053" s="12" t="str">
        <f t="shared" si="254"/>
        <v>TERRAIN</v>
      </c>
      <c r="F3053" s="4" t="s">
        <v>444</v>
      </c>
      <c r="G3053" s="4" t="s">
        <v>10919</v>
      </c>
      <c r="H3053" s="5">
        <v>1</v>
      </c>
      <c r="I3053" s="5"/>
      <c r="J3053" s="5">
        <v>2</v>
      </c>
      <c r="K3053" s="5" t="s">
        <v>1345</v>
      </c>
      <c r="L3053" s="5" t="s">
        <v>446</v>
      </c>
      <c r="M3053" s="5" t="s">
        <v>445</v>
      </c>
      <c r="N3053" s="5"/>
      <c r="O3053" s="5"/>
      <c r="P3053" s="5"/>
      <c r="Q3053" s="5"/>
      <c r="R3053" s="5"/>
      <c r="S3053" s="5"/>
      <c r="T3053" s="5" t="s">
        <v>349</v>
      </c>
      <c r="U3053" s="6">
        <v>44835</v>
      </c>
      <c r="V3053" s="4" t="s">
        <v>2338</v>
      </c>
      <c r="W3053" s="4" t="s">
        <v>1392</v>
      </c>
      <c r="X3053" s="5" t="s">
        <v>18</v>
      </c>
      <c r="Y3053" s="5"/>
      <c r="Z3053" s="5"/>
      <c r="AA3053" s="5"/>
      <c r="AB3053" s="5"/>
      <c r="AC3053" s="5"/>
      <c r="AD3053" s="5" t="s">
        <v>1331</v>
      </c>
      <c r="AE3053" s="5"/>
      <c r="AF3053" s="6">
        <v>35684</v>
      </c>
      <c r="AG3053" s="5">
        <v>27</v>
      </c>
      <c r="AH3053" s="5">
        <v>100</v>
      </c>
      <c r="AI3053" s="5" t="s">
        <v>1332</v>
      </c>
      <c r="AJ3053" s="6">
        <v>44835</v>
      </c>
      <c r="AK3053" s="5">
        <v>2</v>
      </c>
      <c r="AL3053" s="6">
        <v>44835</v>
      </c>
      <c r="AM3053" s="5"/>
      <c r="AN3053" s="5">
        <v>44300</v>
      </c>
      <c r="AO3053" s="5" t="s">
        <v>1710</v>
      </c>
      <c r="AP3053" s="5"/>
      <c r="AQ3053" s="4" t="s">
        <v>1395</v>
      </c>
      <c r="AR3053" s="5" t="s">
        <v>188</v>
      </c>
      <c r="AS3053" s="5"/>
      <c r="AT3053" s="5"/>
      <c r="AU3053" s="5"/>
      <c r="AV3053" s="4" t="s">
        <v>1396</v>
      </c>
      <c r="AW3053" s="5" t="s">
        <v>350</v>
      </c>
      <c r="AX3053" s="5"/>
      <c r="AY3053" s="5"/>
      <c r="AZ3053" s="5"/>
      <c r="BA3053" s="5"/>
      <c r="BB3053" s="5"/>
      <c r="BC3053" s="5"/>
      <c r="BD3053" s="5"/>
      <c r="BE3053" s="5"/>
      <c r="BF3053" s="5" t="s">
        <v>1397</v>
      </c>
      <c r="BG3053" s="5"/>
      <c r="BH3053" s="5"/>
    </row>
    <row r="3054" spans="1:60" x14ac:dyDescent="0.25">
      <c r="A3054">
        <f t="shared" si="252"/>
        <v>302454</v>
      </c>
      <c r="B3054">
        <f t="shared" si="253"/>
        <v>3101360</v>
      </c>
      <c r="C3054" s="17" t="str">
        <f t="shared" si="255"/>
        <v>CC</v>
      </c>
      <c r="D3054" t="str">
        <f t="shared" si="251"/>
        <v>REGION GRAND OUEST</v>
      </c>
      <c r="E3054" s="12" t="str">
        <f t="shared" si="254"/>
        <v>TERRAIN</v>
      </c>
      <c r="F3054" s="4" t="s">
        <v>10920</v>
      </c>
      <c r="G3054" s="4" t="s">
        <v>10620</v>
      </c>
      <c r="H3054" s="5">
        <v>1</v>
      </c>
      <c r="I3054" s="5"/>
      <c r="J3054" s="5">
        <v>1</v>
      </c>
      <c r="K3054" s="5" t="s">
        <v>1325</v>
      </c>
      <c r="L3054" s="5" t="s">
        <v>99</v>
      </c>
      <c r="M3054" s="5" t="s">
        <v>10921</v>
      </c>
      <c r="N3054" s="5" t="s">
        <v>25</v>
      </c>
      <c r="O3054" s="6">
        <v>42064</v>
      </c>
      <c r="P3054" s="5"/>
      <c r="Q3054" s="5" t="s">
        <v>1346</v>
      </c>
      <c r="R3054" s="5">
        <v>5</v>
      </c>
      <c r="S3054" s="5" t="s">
        <v>18</v>
      </c>
      <c r="T3054" s="5" t="s">
        <v>60</v>
      </c>
      <c r="U3054" s="6">
        <v>42095</v>
      </c>
      <c r="V3054" s="4" t="s">
        <v>1773</v>
      </c>
      <c r="W3054" s="4" t="s">
        <v>1329</v>
      </c>
      <c r="X3054" s="5" t="s">
        <v>18</v>
      </c>
      <c r="Y3054" s="5"/>
      <c r="Z3054" s="5"/>
      <c r="AA3054" s="5" t="s">
        <v>3986</v>
      </c>
      <c r="AB3054" s="5" t="s">
        <v>1393</v>
      </c>
      <c r="AC3054" s="5"/>
      <c r="AD3054" s="5" t="s">
        <v>1393</v>
      </c>
      <c r="AE3054" s="5"/>
      <c r="AF3054" s="6">
        <v>30378</v>
      </c>
      <c r="AG3054" s="5">
        <v>41</v>
      </c>
      <c r="AH3054" s="5">
        <v>100</v>
      </c>
      <c r="AI3054" s="5" t="s">
        <v>1332</v>
      </c>
      <c r="AJ3054" s="6">
        <v>42095</v>
      </c>
      <c r="AK3054" s="5">
        <v>9</v>
      </c>
      <c r="AL3054" s="6">
        <v>42095</v>
      </c>
      <c r="AM3054" s="5" t="s">
        <v>1333</v>
      </c>
      <c r="AN3054" s="5">
        <v>50430</v>
      </c>
      <c r="AO3054" s="5" t="s">
        <v>10922</v>
      </c>
      <c r="AP3054" s="5" t="s">
        <v>1413</v>
      </c>
      <c r="AQ3054" s="4" t="s">
        <v>1414</v>
      </c>
      <c r="AR3054" s="5" t="s">
        <v>19</v>
      </c>
      <c r="AS3054" s="5" t="s">
        <v>1507</v>
      </c>
      <c r="AT3054" s="5" t="s">
        <v>1508</v>
      </c>
      <c r="AU3054" s="5" t="s">
        <v>41</v>
      </c>
      <c r="AV3054" s="5" t="s">
        <v>1509</v>
      </c>
      <c r="AW3054" s="5" t="s">
        <v>375</v>
      </c>
      <c r="AX3054" s="5" t="s">
        <v>2127</v>
      </c>
      <c r="AY3054" s="5" t="s">
        <v>2128</v>
      </c>
      <c r="AZ3054" s="5" t="s">
        <v>11</v>
      </c>
      <c r="BA3054" s="5" t="s">
        <v>2129</v>
      </c>
      <c r="BB3054" s="5" t="s">
        <v>2130</v>
      </c>
      <c r="BC3054" s="5" t="s">
        <v>10620</v>
      </c>
      <c r="BD3054" s="5" t="s">
        <v>10621</v>
      </c>
      <c r="BE3054" s="5" t="s">
        <v>60</v>
      </c>
      <c r="BF3054" s="5" t="s">
        <v>1333</v>
      </c>
      <c r="BG3054" s="5" t="s">
        <v>10619</v>
      </c>
      <c r="BH3054" s="5" t="s">
        <v>1343</v>
      </c>
    </row>
    <row r="3055" spans="1:60" x14ac:dyDescent="0.25">
      <c r="A3055">
        <f t="shared" si="252"/>
        <v>301537</v>
      </c>
      <c r="B3055">
        <f t="shared" si="253"/>
        <v>3100866</v>
      </c>
      <c r="C3055" s="17" t="str">
        <f t="shared" si="255"/>
        <v>CC</v>
      </c>
      <c r="D3055" t="str">
        <f t="shared" si="251"/>
        <v>REGION ILE DE FRANCE NORD</v>
      </c>
      <c r="E3055" s="12" t="str">
        <f t="shared" si="254"/>
        <v>TERRAIN</v>
      </c>
      <c r="F3055" s="4" t="s">
        <v>10923</v>
      </c>
      <c r="G3055" s="4" t="s">
        <v>8944</v>
      </c>
      <c r="H3055" s="5">
        <v>1</v>
      </c>
      <c r="I3055" s="5"/>
      <c r="J3055" s="5">
        <v>1</v>
      </c>
      <c r="K3055" s="5" t="s">
        <v>1325</v>
      </c>
      <c r="L3055" s="5" t="s">
        <v>6</v>
      </c>
      <c r="M3055" s="5" t="s">
        <v>10924</v>
      </c>
      <c r="N3055" s="5" t="s">
        <v>46</v>
      </c>
      <c r="O3055" s="6" t="s">
        <v>5343</v>
      </c>
      <c r="P3055" s="5"/>
      <c r="Q3055" s="5" t="s">
        <v>1346</v>
      </c>
      <c r="R3055" s="5">
        <v>5</v>
      </c>
      <c r="S3055" s="5" t="s">
        <v>18</v>
      </c>
      <c r="T3055" s="5" t="s">
        <v>71</v>
      </c>
      <c r="U3055" s="6">
        <v>44562</v>
      </c>
      <c r="V3055" s="4" t="s">
        <v>1437</v>
      </c>
      <c r="W3055" s="4" t="s">
        <v>1329</v>
      </c>
      <c r="X3055" s="5" t="s">
        <v>18</v>
      </c>
      <c r="Y3055" s="5" t="s">
        <v>1348</v>
      </c>
      <c r="Z3055" s="5"/>
      <c r="AA3055" s="4" t="s">
        <v>8943</v>
      </c>
      <c r="AB3055" s="5" t="s">
        <v>1393</v>
      </c>
      <c r="AC3055" s="5"/>
      <c r="AD3055" s="5" t="s">
        <v>1393</v>
      </c>
      <c r="AE3055" s="5"/>
      <c r="AF3055" s="6">
        <v>28844</v>
      </c>
      <c r="AG3055" s="5">
        <v>45</v>
      </c>
      <c r="AH3055" s="5">
        <v>100</v>
      </c>
      <c r="AI3055" s="5" t="s">
        <v>1332</v>
      </c>
      <c r="AJ3055" s="6">
        <v>41518</v>
      </c>
      <c r="AK3055" s="5">
        <v>11</v>
      </c>
      <c r="AL3055" s="6">
        <v>41518</v>
      </c>
      <c r="AM3055" s="5" t="s">
        <v>1333</v>
      </c>
      <c r="AN3055" s="5">
        <v>59300</v>
      </c>
      <c r="AO3055" s="5" t="s">
        <v>2092</v>
      </c>
      <c r="AP3055" s="5" t="s">
        <v>12477</v>
      </c>
      <c r="AQ3055" s="4" t="s">
        <v>1351</v>
      </c>
      <c r="AR3055" s="5" t="s">
        <v>12478</v>
      </c>
      <c r="AS3055" s="4" t="s">
        <v>2022</v>
      </c>
      <c r="AT3055" s="5" t="s">
        <v>2023</v>
      </c>
      <c r="AU3055" s="5" t="s">
        <v>41</v>
      </c>
      <c r="AV3055" s="4" t="s">
        <v>2024</v>
      </c>
      <c r="AW3055" s="5" t="s">
        <v>26</v>
      </c>
      <c r="AX3055" s="5" t="s">
        <v>2025</v>
      </c>
      <c r="AY3055" s="5" t="s">
        <v>2026</v>
      </c>
      <c r="AZ3055" s="5" t="s">
        <v>11</v>
      </c>
      <c r="BA3055" s="4" t="s">
        <v>2027</v>
      </c>
      <c r="BB3055" s="5" t="s">
        <v>2028</v>
      </c>
      <c r="BC3055" s="4" t="s">
        <v>8944</v>
      </c>
      <c r="BD3055" s="5" t="s">
        <v>8945</v>
      </c>
      <c r="BE3055" s="5" t="s">
        <v>71</v>
      </c>
      <c r="BF3055" s="5" t="s">
        <v>1333</v>
      </c>
      <c r="BG3055" s="4" t="s">
        <v>8942</v>
      </c>
      <c r="BH3055" s="5" t="s">
        <v>1343</v>
      </c>
    </row>
    <row r="3056" spans="1:60" x14ac:dyDescent="0.25">
      <c r="A3056">
        <f t="shared" ref="A3056:A3114" si="256">G3056*1</f>
        <v>305603</v>
      </c>
      <c r="B3056">
        <f t="shared" ref="B3056:B3114" si="257">F3056*1</f>
        <v>7022613</v>
      </c>
      <c r="C3056" s="17" t="str">
        <f t="shared" ref="C3056:C3114" si="258">IF(LEFT(T3056,4)="ASSI","ASSISTANTE",IF(T3056="013 RR","RR",IF(T3056="100 IMD","IMD",IF(T3056="105 IMD","IMD",IF(T3056="200 IMP","IMP",IF(T3056="310 CMA","IMP","CC"))))))</f>
        <v>CC</v>
      </c>
      <c r="D3056" t="str">
        <f t="shared" si="251"/>
        <v>REGION ILE DE FRANCE NORD</v>
      </c>
      <c r="E3056" s="12" t="str">
        <f t="shared" ref="E3056:E3114" si="259">IF(BB3056="OC FICTIVE","EN MISSION","TERRAIN")</f>
        <v>TERRAIN</v>
      </c>
      <c r="F3056" s="4" t="s">
        <v>10925</v>
      </c>
      <c r="G3056" s="4" t="s">
        <v>9329</v>
      </c>
      <c r="H3056" s="5">
        <v>1</v>
      </c>
      <c r="I3056" s="5"/>
      <c r="J3056" s="5">
        <v>1</v>
      </c>
      <c r="K3056" s="5" t="s">
        <v>1325</v>
      </c>
      <c r="L3056" s="5" t="s">
        <v>467</v>
      </c>
      <c r="M3056" s="5" t="s">
        <v>10926</v>
      </c>
      <c r="N3056" s="5"/>
      <c r="O3056" s="5"/>
      <c r="P3056" s="5"/>
      <c r="Q3056" s="5"/>
      <c r="R3056" s="5"/>
      <c r="S3056" s="5"/>
      <c r="T3056" s="5" t="s">
        <v>25</v>
      </c>
      <c r="U3056" s="6">
        <v>45261</v>
      </c>
      <c r="V3056" s="4" t="s">
        <v>1363</v>
      </c>
      <c r="W3056" s="4" t="s">
        <v>1329</v>
      </c>
      <c r="X3056" s="5" t="s">
        <v>18</v>
      </c>
      <c r="Y3056" s="5"/>
      <c r="Z3056" s="5"/>
      <c r="AA3056" s="4" t="s">
        <v>2223</v>
      </c>
      <c r="AB3056" s="5"/>
      <c r="AC3056" s="5"/>
      <c r="AD3056" s="5" t="s">
        <v>1331</v>
      </c>
      <c r="AE3056" s="5"/>
      <c r="AF3056" s="6">
        <v>26820</v>
      </c>
      <c r="AG3056" s="5">
        <v>51</v>
      </c>
      <c r="AH3056" s="5">
        <v>100</v>
      </c>
      <c r="AI3056" s="5" t="s">
        <v>1332</v>
      </c>
      <c r="AJ3056" s="6">
        <v>45078</v>
      </c>
      <c r="AK3056" s="5">
        <v>1</v>
      </c>
      <c r="AL3056" s="6">
        <v>45078</v>
      </c>
      <c r="AM3056" s="5" t="s">
        <v>1333</v>
      </c>
      <c r="AN3056" s="5">
        <v>59830</v>
      </c>
      <c r="AO3056" s="5" t="s">
        <v>10807</v>
      </c>
      <c r="AP3056" s="5" t="s">
        <v>12477</v>
      </c>
      <c r="AQ3056" s="4" t="s">
        <v>1351</v>
      </c>
      <c r="AR3056" s="5" t="s">
        <v>12478</v>
      </c>
      <c r="AS3056" s="4" t="s">
        <v>2022</v>
      </c>
      <c r="AT3056" s="5" t="s">
        <v>2023</v>
      </c>
      <c r="AU3056" s="5" t="s">
        <v>41</v>
      </c>
      <c r="AV3056" s="4" t="s">
        <v>2024</v>
      </c>
      <c r="AW3056" s="5" t="s">
        <v>26</v>
      </c>
      <c r="AX3056" s="5" t="s">
        <v>3308</v>
      </c>
      <c r="AY3056" s="5" t="s">
        <v>3309</v>
      </c>
      <c r="AZ3056" s="5" t="s">
        <v>11</v>
      </c>
      <c r="BA3056" s="4" t="s">
        <v>3310</v>
      </c>
      <c r="BB3056" s="5" t="s">
        <v>3311</v>
      </c>
      <c r="BC3056" s="4" t="s">
        <v>9329</v>
      </c>
      <c r="BD3056" s="5" t="s">
        <v>9330</v>
      </c>
      <c r="BE3056" s="5" t="s">
        <v>25</v>
      </c>
      <c r="BF3056" s="5" t="s">
        <v>1333</v>
      </c>
      <c r="BG3056" s="4" t="s">
        <v>9328</v>
      </c>
      <c r="BH3056" s="5" t="s">
        <v>1343</v>
      </c>
    </row>
    <row r="3057" spans="1:60" x14ac:dyDescent="0.25">
      <c r="A3057">
        <f t="shared" si="256"/>
        <v>301492</v>
      </c>
      <c r="B3057">
        <f t="shared" si="257"/>
        <v>3101017</v>
      </c>
      <c r="C3057" t="str">
        <f t="shared" si="258"/>
        <v>CC</v>
      </c>
      <c r="D3057" t="str">
        <f t="shared" si="251"/>
        <v>SUPPORT COMMERCIAL</v>
      </c>
      <c r="E3057" s="12" t="str">
        <f t="shared" si="259"/>
        <v>TERRAIN</v>
      </c>
      <c r="F3057" s="4" t="s">
        <v>10927</v>
      </c>
      <c r="G3057" s="4" t="s">
        <v>10928</v>
      </c>
      <c r="H3057" s="5">
        <v>1</v>
      </c>
      <c r="I3057" s="5"/>
      <c r="J3057" s="5">
        <v>1</v>
      </c>
      <c r="K3057" s="5" t="s">
        <v>1325</v>
      </c>
      <c r="L3057" s="5" t="s">
        <v>467</v>
      </c>
      <c r="M3057" s="5" t="s">
        <v>10929</v>
      </c>
      <c r="N3057" s="5" t="s">
        <v>46</v>
      </c>
      <c r="O3057" s="5">
        <v>44774</v>
      </c>
      <c r="P3057" s="5"/>
      <c r="Q3057" s="5" t="s">
        <v>1346</v>
      </c>
      <c r="R3057" s="5">
        <v>2</v>
      </c>
      <c r="S3057" s="5" t="s">
        <v>5</v>
      </c>
      <c r="T3057" s="5" t="s">
        <v>272</v>
      </c>
      <c r="U3057" s="6">
        <v>44805</v>
      </c>
      <c r="V3057" s="4" t="s">
        <v>2160</v>
      </c>
      <c r="W3057" s="4" t="s">
        <v>2161</v>
      </c>
      <c r="X3057" s="5" t="s">
        <v>5</v>
      </c>
      <c r="Y3057" s="5"/>
      <c r="Z3057" s="5"/>
      <c r="AA3057" s="5"/>
      <c r="AB3057" s="5">
        <v>5</v>
      </c>
      <c r="AC3057" s="5"/>
      <c r="AD3057" s="5">
        <v>5</v>
      </c>
      <c r="AE3057" s="5"/>
      <c r="AF3057" s="6">
        <v>26954</v>
      </c>
      <c r="AG3057" s="5">
        <v>51</v>
      </c>
      <c r="AH3057" s="5">
        <v>100</v>
      </c>
      <c r="AI3057" s="5" t="s">
        <v>1332</v>
      </c>
      <c r="AJ3057" s="6">
        <v>41671</v>
      </c>
      <c r="AK3057" s="5">
        <v>10</v>
      </c>
      <c r="AL3057" s="6">
        <v>41671</v>
      </c>
      <c r="AM3057" s="5"/>
      <c r="AN3057" s="5">
        <v>59491</v>
      </c>
      <c r="AO3057" s="5" t="s">
        <v>1449</v>
      </c>
      <c r="AP3057" s="5"/>
      <c r="AQ3057" s="4" t="s">
        <v>2163</v>
      </c>
      <c r="AR3057" s="5" t="s">
        <v>273</v>
      </c>
      <c r="AS3057" s="5"/>
      <c r="AT3057" s="5"/>
      <c r="AU3057" s="5"/>
      <c r="AV3057" s="5"/>
      <c r="AW3057" s="5"/>
      <c r="AX3057" s="5"/>
      <c r="AY3057" s="5"/>
      <c r="AZ3057" s="5"/>
      <c r="BA3057" s="5"/>
      <c r="BB3057" s="5"/>
      <c r="BC3057" s="5"/>
      <c r="BD3057" s="5"/>
      <c r="BE3057" s="5"/>
      <c r="BF3057" s="5" t="s">
        <v>2164</v>
      </c>
      <c r="BG3057" s="5"/>
      <c r="BH3057" s="5"/>
    </row>
    <row r="3058" spans="1:60" x14ac:dyDescent="0.25">
      <c r="A3058">
        <f t="shared" si="256"/>
        <v>301593</v>
      </c>
      <c r="B3058">
        <f t="shared" si="257"/>
        <v>3100983</v>
      </c>
      <c r="C3058" s="17" t="str">
        <f t="shared" si="258"/>
        <v>IMP</v>
      </c>
      <c r="D3058" t="str">
        <f t="shared" si="251"/>
        <v>REGION ILE DE FRANCE NORD</v>
      </c>
      <c r="E3058" s="12" t="str">
        <f t="shared" si="259"/>
        <v>TERRAIN</v>
      </c>
      <c r="F3058" s="4" t="s">
        <v>10930</v>
      </c>
      <c r="G3058" s="4" t="s">
        <v>1453</v>
      </c>
      <c r="H3058" s="5">
        <v>1</v>
      </c>
      <c r="I3058" s="5"/>
      <c r="J3058" s="5">
        <v>1</v>
      </c>
      <c r="K3058" s="5" t="s">
        <v>1325</v>
      </c>
      <c r="L3058" s="5" t="s">
        <v>181</v>
      </c>
      <c r="M3058" s="5" t="s">
        <v>10931</v>
      </c>
      <c r="N3058" s="5" t="s">
        <v>1357</v>
      </c>
      <c r="O3058" s="5">
        <v>44501</v>
      </c>
      <c r="P3058" s="5"/>
      <c r="Q3058" s="5" t="s">
        <v>1346</v>
      </c>
      <c r="R3058" s="5">
        <v>4</v>
      </c>
      <c r="S3058" s="5" t="s">
        <v>5</v>
      </c>
      <c r="T3058" s="5" t="s">
        <v>11</v>
      </c>
      <c r="U3058" s="6">
        <v>44531</v>
      </c>
      <c r="V3058" s="4" t="s">
        <v>1605</v>
      </c>
      <c r="W3058" s="4" t="s">
        <v>1606</v>
      </c>
      <c r="X3058" s="5" t="s">
        <v>5</v>
      </c>
      <c r="Y3058" s="5"/>
      <c r="Z3058" s="5"/>
      <c r="AA3058" s="4"/>
      <c r="AB3058" s="5">
        <v>5</v>
      </c>
      <c r="AC3058" s="5"/>
      <c r="AD3058" s="5">
        <v>5</v>
      </c>
      <c r="AE3058" s="5"/>
      <c r="AF3058" s="6">
        <v>27914</v>
      </c>
      <c r="AG3058" s="5">
        <v>48</v>
      </c>
      <c r="AH3058" s="5">
        <v>100</v>
      </c>
      <c r="AI3058" s="5" t="s">
        <v>1332</v>
      </c>
      <c r="AJ3058" s="6">
        <v>41640</v>
      </c>
      <c r="AK3058" s="5">
        <v>10</v>
      </c>
      <c r="AL3058" s="6">
        <v>41640</v>
      </c>
      <c r="AM3058" s="5"/>
      <c r="AN3058" s="5">
        <v>59175</v>
      </c>
      <c r="AO3058" s="5" t="s">
        <v>10932</v>
      </c>
      <c r="AP3058" s="5" t="s">
        <v>12477</v>
      </c>
      <c r="AQ3058" s="4" t="s">
        <v>1351</v>
      </c>
      <c r="AR3058" s="5" t="s">
        <v>12478</v>
      </c>
      <c r="AS3058" s="4" t="s">
        <v>1450</v>
      </c>
      <c r="AT3058" s="5" t="s">
        <v>1451</v>
      </c>
      <c r="AU3058" s="5" t="s">
        <v>41</v>
      </c>
      <c r="AV3058" s="4" t="s">
        <v>1452</v>
      </c>
      <c r="AW3058" s="5" t="s">
        <v>230</v>
      </c>
      <c r="AX3058" s="5" t="s">
        <v>1453</v>
      </c>
      <c r="AY3058" s="5" t="s">
        <v>1454</v>
      </c>
      <c r="AZ3058" s="5" t="s">
        <v>11</v>
      </c>
      <c r="BA3058" s="4" t="s">
        <v>1455</v>
      </c>
      <c r="BB3058" s="5" t="s">
        <v>1456</v>
      </c>
      <c r="BC3058" s="4"/>
      <c r="BD3058" s="5"/>
      <c r="BE3058" s="5"/>
      <c r="BF3058" s="5" t="s">
        <v>1608</v>
      </c>
      <c r="BG3058" s="4"/>
      <c r="BH3058" s="5"/>
    </row>
    <row r="3059" spans="1:60" x14ac:dyDescent="0.25">
      <c r="A3059">
        <f t="shared" si="256"/>
        <v>304582</v>
      </c>
      <c r="B3059">
        <f t="shared" si="257"/>
        <v>3102479</v>
      </c>
      <c r="C3059" s="17" t="str">
        <f t="shared" si="258"/>
        <v>CC</v>
      </c>
      <c r="D3059" t="str">
        <f t="shared" si="251"/>
        <v>REGION GRAND SUD</v>
      </c>
      <c r="E3059" s="12" t="str">
        <f t="shared" si="259"/>
        <v>TERRAIN</v>
      </c>
      <c r="F3059" s="4" t="s">
        <v>10933</v>
      </c>
      <c r="G3059" s="4" t="s">
        <v>10163</v>
      </c>
      <c r="H3059" s="5">
        <v>1</v>
      </c>
      <c r="I3059" s="5"/>
      <c r="J3059" s="5">
        <v>1</v>
      </c>
      <c r="K3059" s="5" t="s">
        <v>1325</v>
      </c>
      <c r="L3059" s="5" t="s">
        <v>242</v>
      </c>
      <c r="M3059" s="5" t="s">
        <v>10934</v>
      </c>
      <c r="N3059" s="5" t="s">
        <v>245</v>
      </c>
      <c r="O3059" s="6">
        <v>45352</v>
      </c>
      <c r="P3059" s="5"/>
      <c r="Q3059" s="5" t="s">
        <v>1346</v>
      </c>
      <c r="R3059" s="5">
        <v>5</v>
      </c>
      <c r="S3059" s="5" t="s">
        <v>18</v>
      </c>
      <c r="T3059" s="5" t="s">
        <v>260</v>
      </c>
      <c r="U3059" s="6">
        <v>45383</v>
      </c>
      <c r="V3059" s="4" t="s">
        <v>1347</v>
      </c>
      <c r="W3059" s="4" t="s">
        <v>1329</v>
      </c>
      <c r="X3059" s="5" t="s">
        <v>18</v>
      </c>
      <c r="Y3059" s="5" t="s">
        <v>1348</v>
      </c>
      <c r="Z3059" s="5"/>
      <c r="AA3059" s="4" t="s">
        <v>10162</v>
      </c>
      <c r="AB3059" s="5" t="s">
        <v>1331</v>
      </c>
      <c r="AC3059" s="5"/>
      <c r="AD3059" s="5" t="s">
        <v>1331</v>
      </c>
      <c r="AE3059" s="5"/>
      <c r="AF3059" s="6">
        <v>32345</v>
      </c>
      <c r="AG3059" s="5">
        <v>36</v>
      </c>
      <c r="AH3059" s="5">
        <v>100</v>
      </c>
      <c r="AI3059" s="5" t="s">
        <v>1332</v>
      </c>
      <c r="AJ3059" s="6">
        <v>43922</v>
      </c>
      <c r="AK3059" s="5">
        <v>4</v>
      </c>
      <c r="AL3059" s="6">
        <v>43922</v>
      </c>
      <c r="AM3059" s="5" t="s">
        <v>1333</v>
      </c>
      <c r="AN3059" s="5">
        <v>6700</v>
      </c>
      <c r="AO3059" s="5" t="s">
        <v>10935</v>
      </c>
      <c r="AP3059" s="5" t="s">
        <v>1335</v>
      </c>
      <c r="AQ3059" s="4" t="s">
        <v>1336</v>
      </c>
      <c r="AR3059" s="5" t="s">
        <v>12476</v>
      </c>
      <c r="AS3059" s="4" t="s">
        <v>1745</v>
      </c>
      <c r="AT3059" s="5" t="s">
        <v>1746</v>
      </c>
      <c r="AU3059" s="5" t="s">
        <v>41</v>
      </c>
      <c r="AV3059" s="4" t="s">
        <v>1747</v>
      </c>
      <c r="AW3059" s="5" t="s">
        <v>52</v>
      </c>
      <c r="AX3059" s="5"/>
      <c r="AY3059" s="5"/>
      <c r="AZ3059" s="5"/>
      <c r="BA3059" s="4" t="s">
        <v>1809</v>
      </c>
      <c r="BB3059" s="5" t="s">
        <v>1810</v>
      </c>
      <c r="BC3059" s="4" t="s">
        <v>10163</v>
      </c>
      <c r="BD3059" s="5" t="s">
        <v>10164</v>
      </c>
      <c r="BE3059" s="5" t="s">
        <v>260</v>
      </c>
      <c r="BF3059" s="5" t="s">
        <v>1333</v>
      </c>
      <c r="BG3059" s="4" t="s">
        <v>10161</v>
      </c>
      <c r="BH3059" s="5" t="s">
        <v>1343</v>
      </c>
    </row>
    <row r="3060" spans="1:60" x14ac:dyDescent="0.25">
      <c r="A3060">
        <f t="shared" si="256"/>
        <v>306232</v>
      </c>
      <c r="B3060">
        <f t="shared" si="257"/>
        <v>7024100</v>
      </c>
      <c r="C3060" s="17" t="str">
        <f t="shared" si="258"/>
        <v>CC</v>
      </c>
      <c r="D3060" t="str">
        <f t="shared" si="251"/>
        <v>REGION ILE DE FRANCE NORD</v>
      </c>
      <c r="E3060" s="12" t="str">
        <f t="shared" si="259"/>
        <v>TERRAIN</v>
      </c>
      <c r="F3060" s="4" t="s">
        <v>10936</v>
      </c>
      <c r="G3060" s="4" t="s">
        <v>10569</v>
      </c>
      <c r="H3060" s="5">
        <v>1</v>
      </c>
      <c r="I3060" s="5"/>
      <c r="J3060" s="5">
        <v>1</v>
      </c>
      <c r="K3060" s="5" t="s">
        <v>1325</v>
      </c>
      <c r="L3060" s="5" t="s">
        <v>10937</v>
      </c>
      <c r="M3060" s="5" t="s">
        <v>10938</v>
      </c>
      <c r="N3060" s="5"/>
      <c r="O3060" s="5"/>
      <c r="P3060" s="5"/>
      <c r="Q3060" s="5"/>
      <c r="R3060" s="5"/>
      <c r="S3060" s="5"/>
      <c r="T3060" s="5" t="s">
        <v>25</v>
      </c>
      <c r="U3060" s="6">
        <v>45627</v>
      </c>
      <c r="V3060" s="4" t="s">
        <v>1363</v>
      </c>
      <c r="W3060" s="4" t="s">
        <v>1329</v>
      </c>
      <c r="X3060" s="5" t="s">
        <v>18</v>
      </c>
      <c r="Y3060" s="5"/>
      <c r="Z3060" s="5"/>
      <c r="AA3060" s="4" t="s">
        <v>9901</v>
      </c>
      <c r="AB3060" s="5"/>
      <c r="AC3060" s="5"/>
      <c r="AD3060" s="5" t="s">
        <v>1331</v>
      </c>
      <c r="AE3060" s="5"/>
      <c r="AF3060" s="6">
        <v>35856</v>
      </c>
      <c r="AG3060" s="5">
        <v>26</v>
      </c>
      <c r="AH3060" s="5">
        <v>100</v>
      </c>
      <c r="AI3060" s="5" t="s">
        <v>1332</v>
      </c>
      <c r="AJ3060" s="6">
        <v>45505</v>
      </c>
      <c r="AK3060" s="5">
        <v>0</v>
      </c>
      <c r="AL3060" s="6">
        <v>45505</v>
      </c>
      <c r="AM3060" s="5" t="s">
        <v>1333</v>
      </c>
      <c r="AN3060" s="5">
        <v>76600</v>
      </c>
      <c r="AO3060" s="5" t="s">
        <v>4280</v>
      </c>
      <c r="AP3060" s="5" t="s">
        <v>12477</v>
      </c>
      <c r="AQ3060" s="4" t="s">
        <v>1351</v>
      </c>
      <c r="AR3060" s="5" t="s">
        <v>12478</v>
      </c>
      <c r="AS3060" s="4" t="s">
        <v>1651</v>
      </c>
      <c r="AT3060" s="5" t="s">
        <v>1652</v>
      </c>
      <c r="AU3060" s="5" t="s">
        <v>41</v>
      </c>
      <c r="AV3060" s="4" t="s">
        <v>1653</v>
      </c>
      <c r="AW3060" s="5" t="s">
        <v>35</v>
      </c>
      <c r="AX3060" s="5" t="s">
        <v>3088</v>
      </c>
      <c r="AY3060" s="5" t="s">
        <v>3089</v>
      </c>
      <c r="AZ3060" s="5" t="s">
        <v>11</v>
      </c>
      <c r="BA3060" s="4" t="s">
        <v>3090</v>
      </c>
      <c r="BB3060" s="5" t="s">
        <v>3091</v>
      </c>
      <c r="BC3060" s="4" t="s">
        <v>10569</v>
      </c>
      <c r="BD3060" s="5" t="s">
        <v>10570</v>
      </c>
      <c r="BE3060" s="5" t="s">
        <v>25</v>
      </c>
      <c r="BF3060" s="5" t="s">
        <v>1333</v>
      </c>
      <c r="BG3060" s="4" t="s">
        <v>10568</v>
      </c>
      <c r="BH3060" s="5" t="s">
        <v>1343</v>
      </c>
    </row>
    <row r="3061" spans="1:60" x14ac:dyDescent="0.25">
      <c r="A3061">
        <f t="shared" si="256"/>
        <v>304302</v>
      </c>
      <c r="B3061">
        <f t="shared" si="257"/>
        <v>3102315</v>
      </c>
      <c r="C3061" s="17" t="str">
        <f t="shared" si="258"/>
        <v>CC</v>
      </c>
      <c r="D3061" t="str">
        <f t="shared" si="251"/>
        <v>REGION CENTRE EST</v>
      </c>
      <c r="E3061" s="12" t="str">
        <f t="shared" si="259"/>
        <v>TERRAIN</v>
      </c>
      <c r="F3061" s="4" t="s">
        <v>10939</v>
      </c>
      <c r="G3061" s="4" t="s">
        <v>8519</v>
      </c>
      <c r="H3061" s="5">
        <v>1</v>
      </c>
      <c r="I3061" s="5"/>
      <c r="J3061" s="5">
        <v>2</v>
      </c>
      <c r="K3061" s="5" t="s">
        <v>1345</v>
      </c>
      <c r="L3061" s="5" t="s">
        <v>138</v>
      </c>
      <c r="M3061" s="5" t="s">
        <v>10940</v>
      </c>
      <c r="N3061" s="5" t="s">
        <v>245</v>
      </c>
      <c r="O3061" s="5">
        <v>43617</v>
      </c>
      <c r="P3061" s="5"/>
      <c r="Q3061" s="5" t="s">
        <v>1346</v>
      </c>
      <c r="R3061" s="5">
        <v>5</v>
      </c>
      <c r="S3061" s="5" t="s">
        <v>18</v>
      </c>
      <c r="T3061" s="5" t="s">
        <v>25</v>
      </c>
      <c r="U3061" s="6">
        <v>43647</v>
      </c>
      <c r="V3061" s="4" t="s">
        <v>1363</v>
      </c>
      <c r="W3061" s="4" t="s">
        <v>1329</v>
      </c>
      <c r="X3061" s="5" t="s">
        <v>18</v>
      </c>
      <c r="Y3061" s="5"/>
      <c r="Z3061" s="5"/>
      <c r="AA3061" s="4" t="s">
        <v>4112</v>
      </c>
      <c r="AB3061" s="5" t="s">
        <v>1331</v>
      </c>
      <c r="AC3061" s="5"/>
      <c r="AD3061" s="5" t="s">
        <v>1331</v>
      </c>
      <c r="AE3061" s="5"/>
      <c r="AF3061" s="6">
        <v>27006</v>
      </c>
      <c r="AG3061" s="5">
        <v>51</v>
      </c>
      <c r="AH3061" s="5">
        <v>100</v>
      </c>
      <c r="AI3061" s="5" t="s">
        <v>1332</v>
      </c>
      <c r="AJ3061" s="6">
        <v>43647</v>
      </c>
      <c r="AK3061" s="5">
        <v>5</v>
      </c>
      <c r="AL3061" s="6">
        <v>43647</v>
      </c>
      <c r="AM3061" s="5" t="s">
        <v>1333</v>
      </c>
      <c r="AN3061" s="5">
        <v>51430</v>
      </c>
      <c r="AO3061" s="5" t="s">
        <v>10941</v>
      </c>
      <c r="AP3061" s="5" t="s">
        <v>1536</v>
      </c>
      <c r="AQ3061" s="4" t="s">
        <v>12479</v>
      </c>
      <c r="AR3061" s="5" t="s">
        <v>12480</v>
      </c>
      <c r="AS3061" s="4" t="s">
        <v>1906</v>
      </c>
      <c r="AT3061" s="5" t="s">
        <v>1909</v>
      </c>
      <c r="AU3061" s="5" t="s">
        <v>41</v>
      </c>
      <c r="AV3061" s="4" t="s">
        <v>1910</v>
      </c>
      <c r="AW3061" s="5" t="s">
        <v>48</v>
      </c>
      <c r="AX3061" s="5" t="s">
        <v>4445</v>
      </c>
      <c r="AY3061" s="5" t="s">
        <v>4446</v>
      </c>
      <c r="AZ3061" s="5" t="s">
        <v>11</v>
      </c>
      <c r="BA3061" s="4" t="s">
        <v>4447</v>
      </c>
      <c r="BB3061" s="5" t="s">
        <v>4448</v>
      </c>
      <c r="BC3061" s="4" t="s">
        <v>8519</v>
      </c>
      <c r="BD3061" s="5" t="s">
        <v>8520</v>
      </c>
      <c r="BE3061" s="5" t="s">
        <v>25</v>
      </c>
      <c r="BF3061" s="5" t="s">
        <v>1333</v>
      </c>
      <c r="BG3061" s="4" t="s">
        <v>8518</v>
      </c>
      <c r="BH3061" s="5" t="s">
        <v>1343</v>
      </c>
    </row>
    <row r="3062" spans="1:60" x14ac:dyDescent="0.25">
      <c r="A3062">
        <f t="shared" si="256"/>
        <v>301562</v>
      </c>
      <c r="B3062">
        <f t="shared" si="257"/>
        <v>3100876</v>
      </c>
      <c r="C3062" s="17" t="str">
        <f t="shared" si="258"/>
        <v>IMP</v>
      </c>
      <c r="D3062" t="str">
        <f t="shared" si="251"/>
        <v>REGION CENTRE EST</v>
      </c>
      <c r="E3062" s="12" t="str">
        <f t="shared" si="259"/>
        <v>TERRAIN</v>
      </c>
      <c r="F3062" s="4" t="s">
        <v>10942</v>
      </c>
      <c r="G3062" s="4" t="s">
        <v>2322</v>
      </c>
      <c r="H3062" s="5">
        <v>1</v>
      </c>
      <c r="I3062" s="5"/>
      <c r="J3062" s="5">
        <v>1</v>
      </c>
      <c r="K3062" s="5" t="s">
        <v>1325</v>
      </c>
      <c r="L3062" s="5" t="s">
        <v>181</v>
      </c>
      <c r="M3062" s="5" t="s">
        <v>10943</v>
      </c>
      <c r="N3062" s="5"/>
      <c r="O3062" s="5"/>
      <c r="P3062" s="5"/>
      <c r="Q3062" s="5"/>
      <c r="R3062" s="5"/>
      <c r="S3062" s="5"/>
      <c r="T3062" s="5" t="s">
        <v>11</v>
      </c>
      <c r="U3062" s="6">
        <v>41518</v>
      </c>
      <c r="V3062" s="4" t="s">
        <v>1605</v>
      </c>
      <c r="W3062" s="4" t="s">
        <v>1606</v>
      </c>
      <c r="X3062" s="5" t="s">
        <v>5</v>
      </c>
      <c r="Y3062" s="5"/>
      <c r="Z3062" s="5"/>
      <c r="AA3062" s="4"/>
      <c r="AB3062" s="5"/>
      <c r="AC3062" s="5"/>
      <c r="AD3062" s="5">
        <v>6</v>
      </c>
      <c r="AE3062" s="5"/>
      <c r="AF3062" s="6">
        <v>31066</v>
      </c>
      <c r="AG3062" s="5">
        <v>39</v>
      </c>
      <c r="AH3062" s="5">
        <v>100</v>
      </c>
      <c r="AI3062" s="5" t="s">
        <v>1332</v>
      </c>
      <c r="AJ3062" s="6">
        <v>41518</v>
      </c>
      <c r="AK3062" s="5">
        <v>11</v>
      </c>
      <c r="AL3062" s="6">
        <v>41518</v>
      </c>
      <c r="AM3062" s="5"/>
      <c r="AN3062" s="5">
        <v>89300</v>
      </c>
      <c r="AO3062" s="5" t="s">
        <v>10944</v>
      </c>
      <c r="AP3062" s="5" t="s">
        <v>1536</v>
      </c>
      <c r="AQ3062" s="4" t="s">
        <v>12479</v>
      </c>
      <c r="AR3062" s="5" t="s">
        <v>12480</v>
      </c>
      <c r="AS3062" s="4" t="s">
        <v>1993</v>
      </c>
      <c r="AT3062" s="5" t="s">
        <v>1994</v>
      </c>
      <c r="AU3062" s="5" t="s">
        <v>41</v>
      </c>
      <c r="AV3062" s="4" t="s">
        <v>1995</v>
      </c>
      <c r="AW3062" s="5" t="s">
        <v>53</v>
      </c>
      <c r="AX3062" s="5" t="s">
        <v>2322</v>
      </c>
      <c r="AY3062" s="5" t="s">
        <v>2323</v>
      </c>
      <c r="AZ3062" s="5" t="s">
        <v>11</v>
      </c>
      <c r="BA3062" s="4" t="s">
        <v>2324</v>
      </c>
      <c r="BB3062" s="5" t="s">
        <v>2325</v>
      </c>
      <c r="BC3062" s="4"/>
      <c r="BD3062" s="5"/>
      <c r="BE3062" s="5"/>
      <c r="BF3062" s="5" t="s">
        <v>1608</v>
      </c>
      <c r="BG3062" s="4"/>
      <c r="BH3062" s="5"/>
    </row>
    <row r="3063" spans="1:60" x14ac:dyDescent="0.25">
      <c r="A3063">
        <f t="shared" si="256"/>
        <v>187007</v>
      </c>
      <c r="B3063">
        <f t="shared" si="257"/>
        <v>3001013</v>
      </c>
      <c r="C3063" s="17" t="str">
        <f t="shared" si="258"/>
        <v>IMP</v>
      </c>
      <c r="D3063" t="str">
        <f t="shared" si="251"/>
        <v>REGION ILE DE FRANCE NORD</v>
      </c>
      <c r="E3063" s="12" t="str">
        <f t="shared" si="259"/>
        <v>TERRAIN</v>
      </c>
      <c r="F3063" s="4" t="s">
        <v>681</v>
      </c>
      <c r="G3063" s="4" t="s">
        <v>1914</v>
      </c>
      <c r="H3063" s="5">
        <v>1</v>
      </c>
      <c r="I3063" s="5"/>
      <c r="J3063" s="5">
        <v>1</v>
      </c>
      <c r="K3063" s="5" t="s">
        <v>1325</v>
      </c>
      <c r="L3063" s="5" t="s">
        <v>382</v>
      </c>
      <c r="M3063" s="5" t="s">
        <v>682</v>
      </c>
      <c r="N3063" s="5" t="s">
        <v>3</v>
      </c>
      <c r="O3063" s="6">
        <v>37408</v>
      </c>
      <c r="P3063" s="5"/>
      <c r="Q3063" s="5" t="s">
        <v>1346</v>
      </c>
      <c r="R3063" s="5">
        <v>4</v>
      </c>
      <c r="S3063" s="5" t="s">
        <v>5</v>
      </c>
      <c r="T3063" s="5" t="s">
        <v>11</v>
      </c>
      <c r="U3063" s="6">
        <v>37438</v>
      </c>
      <c r="V3063" s="4" t="s">
        <v>1605</v>
      </c>
      <c r="W3063" s="4" t="s">
        <v>1606</v>
      </c>
      <c r="X3063" s="5" t="s">
        <v>5</v>
      </c>
      <c r="Y3063" s="5"/>
      <c r="Z3063" s="5"/>
      <c r="AA3063" s="5"/>
      <c r="AB3063" s="5">
        <v>5</v>
      </c>
      <c r="AC3063" s="5"/>
      <c r="AD3063" s="5">
        <v>5</v>
      </c>
      <c r="AE3063" s="5"/>
      <c r="AF3063" s="6">
        <v>26754</v>
      </c>
      <c r="AG3063" s="5">
        <v>51</v>
      </c>
      <c r="AH3063" s="5">
        <v>100</v>
      </c>
      <c r="AI3063" s="5" t="s">
        <v>1332</v>
      </c>
      <c r="AJ3063" s="6">
        <v>37438</v>
      </c>
      <c r="AK3063" s="5">
        <v>22</v>
      </c>
      <c r="AL3063" s="6">
        <v>37438</v>
      </c>
      <c r="AM3063" s="5"/>
      <c r="AN3063" s="5">
        <v>62217</v>
      </c>
      <c r="AO3063" s="5" t="s">
        <v>10945</v>
      </c>
      <c r="AP3063" s="5" t="s">
        <v>12477</v>
      </c>
      <c r="AQ3063" s="4" t="s">
        <v>1351</v>
      </c>
      <c r="AR3063" s="5" t="s">
        <v>12478</v>
      </c>
      <c r="AS3063" s="5" t="s">
        <v>1450</v>
      </c>
      <c r="AT3063" s="5" t="s">
        <v>1451</v>
      </c>
      <c r="AU3063" s="5" t="s">
        <v>41</v>
      </c>
      <c r="AV3063" s="5" t="s">
        <v>1452</v>
      </c>
      <c r="AW3063" s="5" t="s">
        <v>230</v>
      </c>
      <c r="AX3063" s="5" t="s">
        <v>1914</v>
      </c>
      <c r="AY3063" s="5" t="s">
        <v>1915</v>
      </c>
      <c r="AZ3063" s="5" t="s">
        <v>11</v>
      </c>
      <c r="BA3063" s="5" t="s">
        <v>1916</v>
      </c>
      <c r="BB3063" s="5" t="s">
        <v>1917</v>
      </c>
      <c r="BC3063" s="5"/>
      <c r="BD3063" s="5"/>
      <c r="BE3063" s="5"/>
      <c r="BF3063" s="5" t="s">
        <v>1608</v>
      </c>
      <c r="BG3063" s="5"/>
      <c r="BH3063" s="5"/>
    </row>
    <row r="3064" spans="1:60" x14ac:dyDescent="0.25">
      <c r="A3064">
        <f t="shared" si="256"/>
        <v>304311</v>
      </c>
      <c r="B3064">
        <f t="shared" si="257"/>
        <v>3102316</v>
      </c>
      <c r="C3064" s="17" t="str">
        <f t="shared" si="258"/>
        <v>CC</v>
      </c>
      <c r="D3064" t="str">
        <f t="shared" si="251"/>
        <v>REGION CENTRE EST</v>
      </c>
      <c r="E3064" s="12" t="str">
        <f t="shared" si="259"/>
        <v>TERRAIN</v>
      </c>
      <c r="F3064" s="4" t="s">
        <v>614</v>
      </c>
      <c r="G3064" s="4" t="s">
        <v>8684</v>
      </c>
      <c r="H3064" s="5">
        <v>1</v>
      </c>
      <c r="I3064" s="5"/>
      <c r="J3064" s="5">
        <v>1</v>
      </c>
      <c r="K3064" s="5" t="s">
        <v>1325</v>
      </c>
      <c r="L3064" s="5" t="s">
        <v>616</v>
      </c>
      <c r="M3064" s="5" t="s">
        <v>615</v>
      </c>
      <c r="N3064" s="5" t="s">
        <v>245</v>
      </c>
      <c r="O3064" s="6">
        <v>43617</v>
      </c>
      <c r="P3064" s="5"/>
      <c r="Q3064" s="5" t="s">
        <v>1346</v>
      </c>
      <c r="R3064" s="5">
        <v>5</v>
      </c>
      <c r="S3064" s="5" t="s">
        <v>18</v>
      </c>
      <c r="T3064" s="5" t="s">
        <v>25</v>
      </c>
      <c r="U3064" s="6">
        <v>43647</v>
      </c>
      <c r="V3064" s="4" t="s">
        <v>1363</v>
      </c>
      <c r="W3064" s="4" t="s">
        <v>1329</v>
      </c>
      <c r="X3064" s="5" t="s">
        <v>18</v>
      </c>
      <c r="Y3064" s="5"/>
      <c r="Z3064" s="5"/>
      <c r="AA3064" s="5" t="s">
        <v>5232</v>
      </c>
      <c r="AB3064" s="5" t="s">
        <v>1331</v>
      </c>
      <c r="AC3064" s="5"/>
      <c r="AD3064" s="5" t="s">
        <v>1331</v>
      </c>
      <c r="AE3064" s="5"/>
      <c r="AF3064" s="6">
        <v>31885</v>
      </c>
      <c r="AG3064" s="5">
        <v>37</v>
      </c>
      <c r="AH3064" s="5">
        <v>100</v>
      </c>
      <c r="AI3064" s="5" t="s">
        <v>1332</v>
      </c>
      <c r="AJ3064" s="6">
        <v>43647</v>
      </c>
      <c r="AK3064" s="5">
        <v>5</v>
      </c>
      <c r="AL3064" s="6">
        <v>43647</v>
      </c>
      <c r="AM3064" s="5" t="s">
        <v>1333</v>
      </c>
      <c r="AN3064" s="5">
        <v>45140</v>
      </c>
      <c r="AO3064" s="5" t="s">
        <v>10946</v>
      </c>
      <c r="AP3064" s="5" t="s">
        <v>1536</v>
      </c>
      <c r="AQ3064" s="4" t="s">
        <v>12479</v>
      </c>
      <c r="AR3064" s="5" t="s">
        <v>12480</v>
      </c>
      <c r="AS3064" s="5" t="s">
        <v>1376</v>
      </c>
      <c r="AT3064" s="5" t="s">
        <v>1377</v>
      </c>
      <c r="AU3064" s="5" t="s">
        <v>41</v>
      </c>
      <c r="AV3064" s="4" t="s">
        <v>1378</v>
      </c>
      <c r="AW3064" s="5" t="s">
        <v>47</v>
      </c>
      <c r="AX3064" s="5" t="s">
        <v>1379</v>
      </c>
      <c r="AY3064" s="5" t="s">
        <v>1380</v>
      </c>
      <c r="AZ3064" s="5" t="s">
        <v>11</v>
      </c>
      <c r="BA3064" s="5" t="s">
        <v>1381</v>
      </c>
      <c r="BB3064" s="5" t="s">
        <v>1382</v>
      </c>
      <c r="BC3064" s="5" t="s">
        <v>8684</v>
      </c>
      <c r="BD3064" s="5" t="s">
        <v>8685</v>
      </c>
      <c r="BE3064" s="5" t="s">
        <v>25</v>
      </c>
      <c r="BF3064" s="5" t="s">
        <v>1333</v>
      </c>
      <c r="BG3064" s="5" t="s">
        <v>8683</v>
      </c>
      <c r="BH3064" s="5" t="s">
        <v>1343</v>
      </c>
    </row>
    <row r="3065" spans="1:60" x14ac:dyDescent="0.25">
      <c r="A3065">
        <f t="shared" si="256"/>
        <v>193495</v>
      </c>
      <c r="B3065">
        <f t="shared" si="257"/>
        <v>3002760</v>
      </c>
      <c r="C3065" s="17" t="str">
        <f t="shared" si="258"/>
        <v>CC</v>
      </c>
      <c r="D3065" t="str">
        <f t="shared" si="251"/>
        <v>REGION ILE DE FRANCE NORD</v>
      </c>
      <c r="E3065" s="12" t="str">
        <f t="shared" si="259"/>
        <v>TERRAIN</v>
      </c>
      <c r="F3065" s="4" t="s">
        <v>175</v>
      </c>
      <c r="G3065" s="4" t="s">
        <v>9264</v>
      </c>
      <c r="H3065" s="5">
        <v>1</v>
      </c>
      <c r="I3065" s="5"/>
      <c r="J3065" s="5">
        <v>2</v>
      </c>
      <c r="K3065" s="5" t="s">
        <v>1345</v>
      </c>
      <c r="L3065" s="5" t="s">
        <v>115</v>
      </c>
      <c r="M3065" s="5" t="s">
        <v>176</v>
      </c>
      <c r="N3065" s="5"/>
      <c r="O3065" s="5"/>
      <c r="P3065" s="5"/>
      <c r="Q3065" s="5"/>
      <c r="R3065" s="5"/>
      <c r="S3065" s="5"/>
      <c r="T3065" s="5" t="s">
        <v>25</v>
      </c>
      <c r="U3065" s="6">
        <v>40238</v>
      </c>
      <c r="V3065" s="4" t="s">
        <v>1363</v>
      </c>
      <c r="W3065" s="4" t="s">
        <v>1329</v>
      </c>
      <c r="X3065" s="5" t="s">
        <v>18</v>
      </c>
      <c r="Y3065" s="5"/>
      <c r="Z3065" s="5"/>
      <c r="AA3065" s="4" t="s">
        <v>3933</v>
      </c>
      <c r="AB3065" s="5"/>
      <c r="AC3065" s="5"/>
      <c r="AD3065" s="5" t="s">
        <v>1331</v>
      </c>
      <c r="AE3065" s="5"/>
      <c r="AF3065" s="6">
        <v>28624</v>
      </c>
      <c r="AG3065" s="5">
        <v>46</v>
      </c>
      <c r="AH3065" s="5">
        <v>100</v>
      </c>
      <c r="AI3065" s="5" t="s">
        <v>1332</v>
      </c>
      <c r="AJ3065" s="6">
        <v>40238</v>
      </c>
      <c r="AK3065" s="5">
        <v>14</v>
      </c>
      <c r="AL3065" s="6">
        <v>40238</v>
      </c>
      <c r="AM3065" s="5" t="s">
        <v>1333</v>
      </c>
      <c r="AN3065" s="5">
        <v>77280</v>
      </c>
      <c r="AO3065" s="5" t="s">
        <v>10947</v>
      </c>
      <c r="AP3065" s="5" t="s">
        <v>12477</v>
      </c>
      <c r="AQ3065" s="4" t="s">
        <v>1351</v>
      </c>
      <c r="AR3065" s="5" t="s">
        <v>12478</v>
      </c>
      <c r="AS3065" s="4" t="s">
        <v>1898</v>
      </c>
      <c r="AT3065" s="5" t="s">
        <v>1899</v>
      </c>
      <c r="AU3065" s="5" t="s">
        <v>41</v>
      </c>
      <c r="AV3065" s="4" t="s">
        <v>1900</v>
      </c>
      <c r="AW3065" s="5" t="s">
        <v>30</v>
      </c>
      <c r="AX3065" s="5" t="s">
        <v>2430</v>
      </c>
      <c r="AY3065" s="5" t="s">
        <v>2431</v>
      </c>
      <c r="AZ3065" s="5" t="s">
        <v>11</v>
      </c>
      <c r="BA3065" s="4" t="s">
        <v>2432</v>
      </c>
      <c r="BB3065" s="5" t="s">
        <v>2433</v>
      </c>
      <c r="BC3065" s="4" t="s">
        <v>9264</v>
      </c>
      <c r="BD3065" s="5" t="s">
        <v>9265</v>
      </c>
      <c r="BE3065" s="5" t="s">
        <v>25</v>
      </c>
      <c r="BF3065" s="5" t="s">
        <v>1333</v>
      </c>
      <c r="BG3065" s="4" t="s">
        <v>9263</v>
      </c>
      <c r="BH3065" s="5" t="s">
        <v>1343</v>
      </c>
    </row>
    <row r="3066" spans="1:60" x14ac:dyDescent="0.25">
      <c r="A3066">
        <f t="shared" si="256"/>
        <v>304575</v>
      </c>
      <c r="B3066">
        <f t="shared" si="257"/>
        <v>3102475</v>
      </c>
      <c r="C3066" s="17" t="str">
        <f t="shared" si="258"/>
        <v>CC</v>
      </c>
      <c r="D3066" t="str">
        <f t="shared" si="251"/>
        <v>REGION GRAND SUD</v>
      </c>
      <c r="E3066" s="12" t="str">
        <f t="shared" si="259"/>
        <v>TERRAIN</v>
      </c>
      <c r="F3066" s="4" t="s">
        <v>563</v>
      </c>
      <c r="G3066" s="4" t="s">
        <v>8081</v>
      </c>
      <c r="H3066" s="5">
        <v>1</v>
      </c>
      <c r="I3066" s="5"/>
      <c r="J3066" s="5">
        <v>2</v>
      </c>
      <c r="K3066" s="5" t="s">
        <v>1345</v>
      </c>
      <c r="L3066" s="5" t="s">
        <v>565</v>
      </c>
      <c r="M3066" s="5" t="s">
        <v>564</v>
      </c>
      <c r="N3066" s="5" t="s">
        <v>25</v>
      </c>
      <c r="O3066" s="5">
        <v>44501</v>
      </c>
      <c r="P3066" s="5"/>
      <c r="Q3066" s="5" t="s">
        <v>1346</v>
      </c>
      <c r="R3066" s="5">
        <v>5</v>
      </c>
      <c r="S3066" s="5" t="s">
        <v>18</v>
      </c>
      <c r="T3066" s="5" t="s">
        <v>260</v>
      </c>
      <c r="U3066" s="6">
        <v>44531</v>
      </c>
      <c r="V3066" s="4" t="s">
        <v>1347</v>
      </c>
      <c r="W3066" s="4" t="s">
        <v>1329</v>
      </c>
      <c r="X3066" s="5" t="s">
        <v>18</v>
      </c>
      <c r="Y3066" s="5" t="s">
        <v>1348</v>
      </c>
      <c r="Z3066" s="5"/>
      <c r="AA3066" s="5" t="s">
        <v>8080</v>
      </c>
      <c r="AB3066" s="5" t="s">
        <v>1331</v>
      </c>
      <c r="AC3066" s="5"/>
      <c r="AD3066" s="5" t="s">
        <v>1331</v>
      </c>
      <c r="AE3066" s="5"/>
      <c r="AF3066" s="6">
        <v>28963</v>
      </c>
      <c r="AG3066" s="5">
        <v>45</v>
      </c>
      <c r="AH3066" s="5">
        <v>100</v>
      </c>
      <c r="AI3066" s="5" t="s">
        <v>1332</v>
      </c>
      <c r="AJ3066" s="6">
        <v>43891</v>
      </c>
      <c r="AK3066" s="5">
        <v>4</v>
      </c>
      <c r="AL3066" s="6">
        <v>43891</v>
      </c>
      <c r="AM3066" s="5" t="s">
        <v>1333</v>
      </c>
      <c r="AN3066" s="5">
        <v>81710</v>
      </c>
      <c r="AO3066" s="5" t="s">
        <v>10948</v>
      </c>
      <c r="AP3066" s="5" t="s">
        <v>1335</v>
      </c>
      <c r="AQ3066" s="4" t="s">
        <v>1336</v>
      </c>
      <c r="AR3066" s="5" t="s">
        <v>12476</v>
      </c>
      <c r="AS3066" s="5" t="s">
        <v>1795</v>
      </c>
      <c r="AT3066" s="5" t="s">
        <v>1796</v>
      </c>
      <c r="AU3066" s="5" t="s">
        <v>41</v>
      </c>
      <c r="AV3066" s="4" t="s">
        <v>1797</v>
      </c>
      <c r="AW3066" s="5" t="s">
        <v>227</v>
      </c>
      <c r="AX3066" s="5" t="s">
        <v>1798</v>
      </c>
      <c r="AY3066" s="5" t="s">
        <v>1799</v>
      </c>
      <c r="AZ3066" s="5" t="s">
        <v>11</v>
      </c>
      <c r="BA3066" s="5" t="s">
        <v>1800</v>
      </c>
      <c r="BB3066" s="5" t="s">
        <v>1801</v>
      </c>
      <c r="BC3066" s="5" t="s">
        <v>8081</v>
      </c>
      <c r="BD3066" s="5" t="s">
        <v>8082</v>
      </c>
      <c r="BE3066" s="5" t="s">
        <v>260</v>
      </c>
      <c r="BF3066" s="5" t="s">
        <v>1333</v>
      </c>
      <c r="BG3066" s="5" t="s">
        <v>8079</v>
      </c>
      <c r="BH3066" s="5" t="s">
        <v>1343</v>
      </c>
    </row>
    <row r="3067" spans="1:60" x14ac:dyDescent="0.25">
      <c r="A3067">
        <f t="shared" si="256"/>
        <v>187258</v>
      </c>
      <c r="B3067">
        <f t="shared" si="257"/>
        <v>3001029</v>
      </c>
      <c r="C3067" s="17" t="str">
        <f t="shared" si="258"/>
        <v>CC</v>
      </c>
      <c r="D3067" t="str">
        <f t="shared" si="251"/>
        <v>REGION ILE DE FRANCE NORD</v>
      </c>
      <c r="E3067" s="12" t="str">
        <f t="shared" si="259"/>
        <v>TERRAIN</v>
      </c>
      <c r="F3067" s="4" t="s">
        <v>10949</v>
      </c>
      <c r="G3067" s="4" t="s">
        <v>10715</v>
      </c>
      <c r="H3067" s="5">
        <v>1</v>
      </c>
      <c r="I3067" s="5"/>
      <c r="J3067" s="5">
        <v>1</v>
      </c>
      <c r="K3067" s="5" t="s">
        <v>1325</v>
      </c>
      <c r="L3067" s="5" t="s">
        <v>181</v>
      </c>
      <c r="M3067" s="5" t="s">
        <v>10950</v>
      </c>
      <c r="N3067" s="5" t="s">
        <v>260</v>
      </c>
      <c r="O3067" s="5" t="s">
        <v>10951</v>
      </c>
      <c r="P3067" s="5"/>
      <c r="Q3067" s="5" t="s">
        <v>1346</v>
      </c>
      <c r="R3067" s="5">
        <v>5</v>
      </c>
      <c r="S3067" s="5" t="s">
        <v>18</v>
      </c>
      <c r="T3067" s="5" t="s">
        <v>25</v>
      </c>
      <c r="U3067" s="6">
        <v>37622</v>
      </c>
      <c r="V3067" s="4" t="s">
        <v>1363</v>
      </c>
      <c r="W3067" s="4" t="s">
        <v>1329</v>
      </c>
      <c r="X3067" s="5" t="s">
        <v>18</v>
      </c>
      <c r="Y3067" s="5"/>
      <c r="Z3067" s="5"/>
      <c r="AA3067" s="5" t="s">
        <v>9639</v>
      </c>
      <c r="AB3067" s="5" t="s">
        <v>1331</v>
      </c>
      <c r="AC3067" s="5"/>
      <c r="AD3067" s="5" t="s">
        <v>1331</v>
      </c>
      <c r="AE3067" s="5"/>
      <c r="AF3067" s="6">
        <v>25625</v>
      </c>
      <c r="AG3067" s="5">
        <v>54</v>
      </c>
      <c r="AH3067" s="5">
        <v>100</v>
      </c>
      <c r="AI3067" s="5" t="s">
        <v>1332</v>
      </c>
      <c r="AJ3067" s="6">
        <v>37622</v>
      </c>
      <c r="AK3067" s="5">
        <v>21</v>
      </c>
      <c r="AL3067" s="6">
        <v>37622</v>
      </c>
      <c r="AM3067" s="5" t="s">
        <v>1333</v>
      </c>
      <c r="AN3067" s="5">
        <v>59320</v>
      </c>
      <c r="AO3067" s="5" t="s">
        <v>10952</v>
      </c>
      <c r="AP3067" s="5" t="s">
        <v>12477</v>
      </c>
      <c r="AQ3067" s="4" t="s">
        <v>1351</v>
      </c>
      <c r="AR3067" s="5" t="s">
        <v>12478</v>
      </c>
      <c r="AS3067" s="4" t="s">
        <v>1638</v>
      </c>
      <c r="AT3067" s="5" t="s">
        <v>1639</v>
      </c>
      <c r="AU3067" s="5" t="s">
        <v>41</v>
      </c>
      <c r="AV3067" s="4" t="s">
        <v>1640</v>
      </c>
      <c r="AW3067" s="5" t="s">
        <v>142</v>
      </c>
      <c r="AX3067" s="5" t="s">
        <v>4013</v>
      </c>
      <c r="AY3067" s="5" t="s">
        <v>4015</v>
      </c>
      <c r="AZ3067" s="5" t="s">
        <v>1357</v>
      </c>
      <c r="BA3067" s="5" t="s">
        <v>3413</v>
      </c>
      <c r="BB3067" s="5" t="s">
        <v>11117</v>
      </c>
      <c r="BC3067" s="5" t="s">
        <v>10715</v>
      </c>
      <c r="BD3067" s="5" t="s">
        <v>10716</v>
      </c>
      <c r="BE3067" s="5" t="s">
        <v>25</v>
      </c>
      <c r="BF3067" s="5" t="s">
        <v>1333</v>
      </c>
      <c r="BG3067" s="5" t="s">
        <v>10714</v>
      </c>
      <c r="BH3067" s="5" t="s">
        <v>1343</v>
      </c>
    </row>
    <row r="3068" spans="1:60" x14ac:dyDescent="0.25">
      <c r="A3068">
        <f t="shared" si="256"/>
        <v>303762</v>
      </c>
      <c r="B3068">
        <f t="shared" si="257"/>
        <v>3102031</v>
      </c>
      <c r="C3068" s="17" t="str">
        <f t="shared" si="258"/>
        <v>CC</v>
      </c>
      <c r="D3068" t="str">
        <f t="shared" si="251"/>
        <v>REGION GRAND SUD</v>
      </c>
      <c r="E3068" s="12" t="str">
        <f t="shared" si="259"/>
        <v>TERRAIN</v>
      </c>
      <c r="F3068" t="s">
        <v>10953</v>
      </c>
      <c r="G3068" t="s">
        <v>9997</v>
      </c>
      <c r="H3068">
        <v>1</v>
      </c>
      <c r="J3068">
        <v>1</v>
      </c>
      <c r="K3068" t="s">
        <v>1325</v>
      </c>
      <c r="L3068" t="s">
        <v>5168</v>
      </c>
      <c r="M3068" t="s">
        <v>10954</v>
      </c>
      <c r="N3068" t="s">
        <v>245</v>
      </c>
      <c r="O3068" t="s">
        <v>2401</v>
      </c>
      <c r="Q3068" t="s">
        <v>1346</v>
      </c>
      <c r="R3068">
        <v>5</v>
      </c>
      <c r="S3068" t="s">
        <v>18</v>
      </c>
      <c r="T3068" t="s">
        <v>25</v>
      </c>
      <c r="U3068" s="1">
        <v>43101</v>
      </c>
      <c r="V3068" t="s">
        <v>1363</v>
      </c>
      <c r="W3068" t="s">
        <v>1329</v>
      </c>
      <c r="X3068" t="s">
        <v>18</v>
      </c>
      <c r="AA3068" t="s">
        <v>5764</v>
      </c>
      <c r="AB3068" t="s">
        <v>1331</v>
      </c>
      <c r="AD3068" t="s">
        <v>1331</v>
      </c>
      <c r="AF3068">
        <v>29430</v>
      </c>
      <c r="AG3068">
        <v>44</v>
      </c>
      <c r="AH3068">
        <v>100</v>
      </c>
      <c r="AI3068" t="s">
        <v>1332</v>
      </c>
      <c r="AJ3068">
        <v>43101</v>
      </c>
      <c r="AK3068">
        <v>6</v>
      </c>
      <c r="AL3068">
        <v>43101</v>
      </c>
      <c r="AM3068" t="s">
        <v>1333</v>
      </c>
      <c r="AN3068">
        <v>66320</v>
      </c>
      <c r="AO3068" t="s">
        <v>10955</v>
      </c>
      <c r="AP3068" t="s">
        <v>1335</v>
      </c>
      <c r="AQ3068" t="s">
        <v>1336</v>
      </c>
      <c r="AR3068" t="s">
        <v>12476</v>
      </c>
      <c r="AS3068" t="s">
        <v>1337</v>
      </c>
      <c r="AT3068" t="s">
        <v>1338</v>
      </c>
      <c r="AU3068" t="s">
        <v>41</v>
      </c>
      <c r="AV3068" t="s">
        <v>1339</v>
      </c>
      <c r="AW3068" t="s">
        <v>76</v>
      </c>
      <c r="AX3068" t="s">
        <v>2171</v>
      </c>
      <c r="AY3068" t="s">
        <v>2172</v>
      </c>
      <c r="AZ3068" t="s">
        <v>11</v>
      </c>
      <c r="BA3068" t="s">
        <v>2173</v>
      </c>
      <c r="BB3068" t="s">
        <v>2174</v>
      </c>
      <c r="BC3068" t="s">
        <v>9997</v>
      </c>
      <c r="BD3068" t="s">
        <v>9998</v>
      </c>
      <c r="BE3068" t="s">
        <v>25</v>
      </c>
      <c r="BF3068" t="s">
        <v>1333</v>
      </c>
      <c r="BG3068" t="s">
        <v>9996</v>
      </c>
      <c r="BH3068" t="s">
        <v>1343</v>
      </c>
    </row>
    <row r="3069" spans="1:60" x14ac:dyDescent="0.25">
      <c r="A3069">
        <f t="shared" si="256"/>
        <v>148339</v>
      </c>
      <c r="B3069">
        <f t="shared" si="257"/>
        <v>3000018</v>
      </c>
      <c r="C3069" s="17" t="str">
        <f>IF(LEFT(T3069,4)="ASSI","ASSISTANTE",IF(T3069="104 IDD","AR",IF(T3069="013 RR","RR",IF(T3069="100 IMD","IMD",IF(T3069="105 IMD","IMD",IF(T3069="200 IMP","IMP",IF(T3069="310 CMA","IMP","CC")))))))</f>
        <v>AR</v>
      </c>
      <c r="D3069" t="str">
        <f t="shared" si="251"/>
        <v>REGION ILE DE FRANCE NORD</v>
      </c>
      <c r="E3069" s="12" t="str">
        <f t="shared" si="259"/>
        <v>TERRAIN</v>
      </c>
      <c r="F3069" t="s">
        <v>10956</v>
      </c>
      <c r="G3069" t="s">
        <v>10957</v>
      </c>
      <c r="H3069">
        <v>1</v>
      </c>
      <c r="J3069">
        <v>1</v>
      </c>
      <c r="K3069" t="s">
        <v>1325</v>
      </c>
      <c r="L3069" t="s">
        <v>303</v>
      </c>
      <c r="M3069" t="s">
        <v>10958</v>
      </c>
      <c r="T3069" t="s">
        <v>537</v>
      </c>
      <c r="U3069" s="1">
        <v>34820</v>
      </c>
      <c r="V3069" t="s">
        <v>3986</v>
      </c>
      <c r="W3069" t="s">
        <v>2161</v>
      </c>
      <c r="X3069" t="s">
        <v>5</v>
      </c>
      <c r="AD3069">
        <v>7</v>
      </c>
      <c r="AF3069">
        <v>22662</v>
      </c>
      <c r="AG3069">
        <v>62</v>
      </c>
      <c r="AH3069">
        <v>100</v>
      </c>
      <c r="AI3069" t="s">
        <v>1332</v>
      </c>
      <c r="AJ3069">
        <v>30407</v>
      </c>
      <c r="AK3069">
        <v>41</v>
      </c>
      <c r="AL3069">
        <v>30407</v>
      </c>
      <c r="AN3069">
        <v>80800</v>
      </c>
      <c r="AO3069" t="s">
        <v>10959</v>
      </c>
      <c r="AP3069" t="s">
        <v>12477</v>
      </c>
      <c r="AQ3069" t="s">
        <v>1351</v>
      </c>
      <c r="AR3069" t="s">
        <v>12478</v>
      </c>
      <c r="BF3069" t="s">
        <v>2164</v>
      </c>
    </row>
    <row r="3070" spans="1:60" x14ac:dyDescent="0.25">
      <c r="A3070">
        <f t="shared" si="256"/>
        <v>305485</v>
      </c>
      <c r="B3070">
        <f t="shared" si="257"/>
        <v>7022156</v>
      </c>
      <c r="C3070" s="17" t="str">
        <f t="shared" si="258"/>
        <v>CC</v>
      </c>
      <c r="D3070" t="str">
        <f t="shared" si="251"/>
        <v>REGION ILE DE FRANCE NORD</v>
      </c>
      <c r="E3070" s="12" t="str">
        <f t="shared" si="259"/>
        <v>TERRAIN</v>
      </c>
      <c r="F3070" t="s">
        <v>10960</v>
      </c>
      <c r="G3070" t="s">
        <v>8364</v>
      </c>
      <c r="H3070">
        <v>1</v>
      </c>
      <c r="J3070">
        <v>1</v>
      </c>
      <c r="K3070" t="s">
        <v>1325</v>
      </c>
      <c r="L3070" t="s">
        <v>762</v>
      </c>
      <c r="M3070" t="s">
        <v>10961</v>
      </c>
      <c r="T3070" t="s">
        <v>25</v>
      </c>
      <c r="U3070" s="1">
        <v>45108</v>
      </c>
      <c r="V3070" t="s">
        <v>1363</v>
      </c>
      <c r="W3070" t="s">
        <v>1329</v>
      </c>
      <c r="X3070" t="s">
        <v>18</v>
      </c>
      <c r="AA3070" t="s">
        <v>2122</v>
      </c>
      <c r="AD3070" t="s">
        <v>1331</v>
      </c>
      <c r="AF3070">
        <v>35195</v>
      </c>
      <c r="AG3070">
        <v>28</v>
      </c>
      <c r="AH3070">
        <v>100</v>
      </c>
      <c r="AI3070" t="s">
        <v>1332</v>
      </c>
      <c r="AJ3070">
        <v>44927</v>
      </c>
      <c r="AK3070">
        <v>1</v>
      </c>
      <c r="AL3070">
        <v>44927</v>
      </c>
      <c r="AM3070" t="s">
        <v>1333</v>
      </c>
      <c r="AN3070">
        <v>27370</v>
      </c>
      <c r="AO3070" t="s">
        <v>3331</v>
      </c>
      <c r="AP3070" t="s">
        <v>12477</v>
      </c>
      <c r="AQ3070" t="s">
        <v>1351</v>
      </c>
      <c r="AR3070" t="s">
        <v>12478</v>
      </c>
      <c r="AS3070" t="s">
        <v>1651</v>
      </c>
      <c r="AT3070" t="s">
        <v>1652</v>
      </c>
      <c r="AU3070" t="s">
        <v>41</v>
      </c>
      <c r="AV3070" t="s">
        <v>1653</v>
      </c>
      <c r="AW3070" t="s">
        <v>35</v>
      </c>
      <c r="AX3070" t="s">
        <v>2697</v>
      </c>
      <c r="AY3070" t="s">
        <v>2698</v>
      </c>
      <c r="AZ3070" t="s">
        <v>11</v>
      </c>
      <c r="BA3070" t="s">
        <v>2699</v>
      </c>
      <c r="BB3070" t="s">
        <v>2700</v>
      </c>
      <c r="BC3070" t="s">
        <v>8364</v>
      </c>
      <c r="BD3070" t="s">
        <v>8365</v>
      </c>
      <c r="BE3070" t="s">
        <v>25</v>
      </c>
      <c r="BF3070" t="s">
        <v>1333</v>
      </c>
      <c r="BG3070" t="s">
        <v>8363</v>
      </c>
      <c r="BH3070" t="s">
        <v>1343</v>
      </c>
    </row>
    <row r="3071" spans="1:60" x14ac:dyDescent="0.25">
      <c r="A3071">
        <f t="shared" si="256"/>
        <v>305072</v>
      </c>
      <c r="B3071">
        <f t="shared" si="257"/>
        <v>7019420</v>
      </c>
      <c r="C3071" s="17" t="str">
        <f t="shared" si="258"/>
        <v>CC</v>
      </c>
      <c r="D3071" t="str">
        <f t="shared" si="251"/>
        <v>REGION GRAND SUD</v>
      </c>
      <c r="E3071" s="12" t="str">
        <f t="shared" si="259"/>
        <v>TERRAIN</v>
      </c>
      <c r="F3071" t="s">
        <v>513</v>
      </c>
      <c r="G3071" t="s">
        <v>8149</v>
      </c>
      <c r="H3071">
        <v>1</v>
      </c>
      <c r="J3071">
        <v>1</v>
      </c>
      <c r="K3071" t="s">
        <v>1325</v>
      </c>
      <c r="L3071" t="s">
        <v>460</v>
      </c>
      <c r="M3071" t="s">
        <v>514</v>
      </c>
      <c r="T3071" t="s">
        <v>25</v>
      </c>
      <c r="U3071" s="1">
        <v>44501</v>
      </c>
      <c r="V3071" t="s">
        <v>1363</v>
      </c>
      <c r="W3071" t="s">
        <v>1329</v>
      </c>
      <c r="X3071" t="s">
        <v>18</v>
      </c>
      <c r="AA3071" t="s">
        <v>6923</v>
      </c>
      <c r="AD3071" t="s">
        <v>1331</v>
      </c>
      <c r="AF3071">
        <v>28419</v>
      </c>
      <c r="AG3071">
        <v>47</v>
      </c>
      <c r="AH3071">
        <v>100</v>
      </c>
      <c r="AI3071" t="s">
        <v>1332</v>
      </c>
      <c r="AJ3071">
        <v>44317</v>
      </c>
      <c r="AK3071">
        <v>3</v>
      </c>
      <c r="AL3071">
        <v>44317</v>
      </c>
      <c r="AM3071" t="s">
        <v>1333</v>
      </c>
      <c r="AN3071">
        <v>6600</v>
      </c>
      <c r="AO3071" t="s">
        <v>1808</v>
      </c>
      <c r="AP3071" t="s">
        <v>1335</v>
      </c>
      <c r="AQ3071" t="s">
        <v>1336</v>
      </c>
      <c r="AR3071" t="s">
        <v>12476</v>
      </c>
      <c r="AS3071" t="s">
        <v>1745</v>
      </c>
      <c r="AT3071" t="s">
        <v>1746</v>
      </c>
      <c r="AU3071" t="s">
        <v>41</v>
      </c>
      <c r="AV3071" t="s">
        <v>1747</v>
      </c>
      <c r="AW3071" t="s">
        <v>52</v>
      </c>
      <c r="BA3071" t="s">
        <v>2281</v>
      </c>
      <c r="BB3071" t="s">
        <v>2282</v>
      </c>
      <c r="BC3071" t="s">
        <v>8149</v>
      </c>
      <c r="BD3071" t="s">
        <v>8150</v>
      </c>
      <c r="BE3071" t="s">
        <v>25</v>
      </c>
      <c r="BF3071" t="s">
        <v>1333</v>
      </c>
      <c r="BG3071" t="s">
        <v>8148</v>
      </c>
      <c r="BH3071" t="s">
        <v>1343</v>
      </c>
    </row>
    <row r="3072" spans="1:60" x14ac:dyDescent="0.25">
      <c r="A3072">
        <f t="shared" si="256"/>
        <v>304764</v>
      </c>
      <c r="B3072">
        <f t="shared" si="257"/>
        <v>3102591</v>
      </c>
      <c r="C3072" s="17" t="str">
        <f t="shared" si="258"/>
        <v>IMP</v>
      </c>
      <c r="D3072" t="str">
        <f t="shared" si="251"/>
        <v>REGION CENTRE EST</v>
      </c>
      <c r="E3072" s="12" t="str">
        <f t="shared" si="259"/>
        <v>TERRAIN</v>
      </c>
      <c r="F3072" t="s">
        <v>985</v>
      </c>
      <c r="G3072" t="s">
        <v>2960</v>
      </c>
      <c r="H3072">
        <v>1</v>
      </c>
      <c r="J3072">
        <v>2</v>
      </c>
      <c r="K3072" t="s">
        <v>1345</v>
      </c>
      <c r="L3072" t="s">
        <v>987</v>
      </c>
      <c r="M3072" t="s">
        <v>986</v>
      </c>
      <c r="N3072" t="s">
        <v>1187</v>
      </c>
      <c r="O3072">
        <v>44317</v>
      </c>
      <c r="Q3072" t="s">
        <v>1346</v>
      </c>
      <c r="R3072">
        <v>4</v>
      </c>
      <c r="S3072" t="s">
        <v>5</v>
      </c>
      <c r="T3072" t="s">
        <v>11</v>
      </c>
      <c r="U3072" s="1">
        <v>44348</v>
      </c>
      <c r="V3072" t="s">
        <v>1605</v>
      </c>
      <c r="W3072" t="s">
        <v>1606</v>
      </c>
      <c r="X3072" t="s">
        <v>5</v>
      </c>
      <c r="AB3072">
        <v>5</v>
      </c>
      <c r="AD3072">
        <v>5</v>
      </c>
      <c r="AF3072">
        <v>30801</v>
      </c>
      <c r="AG3072">
        <v>40</v>
      </c>
      <c r="AH3072">
        <v>100</v>
      </c>
      <c r="AI3072" t="s">
        <v>1332</v>
      </c>
      <c r="AJ3072">
        <v>44166</v>
      </c>
      <c r="AK3072">
        <v>4</v>
      </c>
      <c r="AL3072">
        <v>44166</v>
      </c>
      <c r="AN3072">
        <v>8000</v>
      </c>
      <c r="AO3072" t="s">
        <v>6859</v>
      </c>
      <c r="AP3072" t="s">
        <v>1536</v>
      </c>
      <c r="AQ3072" t="s">
        <v>12479</v>
      </c>
      <c r="AR3072" t="s">
        <v>12480</v>
      </c>
      <c r="AS3072" t="s">
        <v>1906</v>
      </c>
      <c r="AT3072" t="s">
        <v>1909</v>
      </c>
      <c r="AU3072" t="s">
        <v>41</v>
      </c>
      <c r="AV3072" t="s">
        <v>1910</v>
      </c>
      <c r="AW3072" t="s">
        <v>48</v>
      </c>
      <c r="AX3072" t="s">
        <v>2960</v>
      </c>
      <c r="AY3072" t="s">
        <v>2961</v>
      </c>
      <c r="AZ3072" t="s">
        <v>11</v>
      </c>
      <c r="BA3072" t="s">
        <v>2962</v>
      </c>
      <c r="BB3072" t="s">
        <v>2963</v>
      </c>
      <c r="BF3072" t="s">
        <v>1608</v>
      </c>
    </row>
    <row r="3073" spans="1:60" x14ac:dyDescent="0.25">
      <c r="A3073">
        <f t="shared" si="256"/>
        <v>192603</v>
      </c>
      <c r="B3073">
        <f t="shared" si="257"/>
        <v>3001813</v>
      </c>
      <c r="C3073" s="17" t="str">
        <f t="shared" si="258"/>
        <v>CC</v>
      </c>
      <c r="D3073" t="str">
        <f t="shared" si="251"/>
        <v>REGION GRAND SUD</v>
      </c>
      <c r="E3073" s="12" t="str">
        <f t="shared" si="259"/>
        <v>TERRAIN</v>
      </c>
      <c r="F3073" t="s">
        <v>143</v>
      </c>
      <c r="G3073" t="s">
        <v>9630</v>
      </c>
      <c r="H3073">
        <v>1</v>
      </c>
      <c r="J3073">
        <v>1</v>
      </c>
      <c r="K3073" t="s">
        <v>1325</v>
      </c>
      <c r="L3073" t="s">
        <v>2</v>
      </c>
      <c r="M3073" t="s">
        <v>144</v>
      </c>
      <c r="N3073" t="s">
        <v>60</v>
      </c>
      <c r="O3073">
        <v>39326</v>
      </c>
      <c r="Q3073" t="s">
        <v>1346</v>
      </c>
      <c r="R3073">
        <v>5</v>
      </c>
      <c r="S3073" t="s">
        <v>5</v>
      </c>
      <c r="T3073" t="s">
        <v>3</v>
      </c>
      <c r="U3073" s="1">
        <v>39356</v>
      </c>
      <c r="V3073" t="s">
        <v>1487</v>
      </c>
      <c r="W3073" t="s">
        <v>1329</v>
      </c>
      <c r="X3073" t="s">
        <v>5</v>
      </c>
      <c r="Y3073" t="s">
        <v>1348</v>
      </c>
      <c r="AA3073" t="s">
        <v>9629</v>
      </c>
      <c r="AB3073">
        <v>5</v>
      </c>
      <c r="AD3073">
        <v>5</v>
      </c>
      <c r="AF3073">
        <v>26166</v>
      </c>
      <c r="AG3073">
        <v>53</v>
      </c>
      <c r="AH3073">
        <v>100</v>
      </c>
      <c r="AI3073" t="s">
        <v>1332</v>
      </c>
      <c r="AJ3073">
        <v>39356</v>
      </c>
      <c r="AK3073">
        <v>17</v>
      </c>
      <c r="AL3073">
        <v>39356</v>
      </c>
      <c r="AM3073" t="s">
        <v>1333</v>
      </c>
      <c r="AN3073">
        <v>6500</v>
      </c>
      <c r="AO3073" t="s">
        <v>2110</v>
      </c>
      <c r="AP3073" t="s">
        <v>1335</v>
      </c>
      <c r="AQ3073" t="s">
        <v>1336</v>
      </c>
      <c r="AR3073" t="s">
        <v>12476</v>
      </c>
      <c r="AS3073" t="s">
        <v>1745</v>
      </c>
      <c r="AT3073" t="s">
        <v>1746</v>
      </c>
      <c r="AU3073" t="s">
        <v>41</v>
      </c>
      <c r="AV3073" t="s">
        <v>1747</v>
      </c>
      <c r="AW3073" t="s">
        <v>52</v>
      </c>
      <c r="BA3073" t="s">
        <v>1809</v>
      </c>
      <c r="BB3073" t="s">
        <v>1810</v>
      </c>
      <c r="BC3073" t="s">
        <v>9630</v>
      </c>
      <c r="BD3073" t="s">
        <v>9631</v>
      </c>
      <c r="BE3073" t="s">
        <v>3</v>
      </c>
      <c r="BF3073" t="s">
        <v>1333</v>
      </c>
      <c r="BG3073" t="s">
        <v>9628</v>
      </c>
      <c r="BH3073" t="s">
        <v>1343</v>
      </c>
    </row>
    <row r="3074" spans="1:60" x14ac:dyDescent="0.25">
      <c r="A3074">
        <f t="shared" si="256"/>
        <v>305215</v>
      </c>
      <c r="B3074">
        <f t="shared" si="257"/>
        <v>7020499</v>
      </c>
      <c r="C3074" s="17" t="str">
        <f t="shared" si="258"/>
        <v>CC</v>
      </c>
      <c r="D3074" t="str">
        <f t="shared" si="251"/>
        <v>REGION GRAND SUD</v>
      </c>
      <c r="E3074" s="12" t="str">
        <f t="shared" si="259"/>
        <v>TERRAIN</v>
      </c>
      <c r="F3074" t="s">
        <v>10962</v>
      </c>
      <c r="G3074" t="s">
        <v>9837</v>
      </c>
      <c r="H3074">
        <v>1</v>
      </c>
      <c r="J3074">
        <v>1</v>
      </c>
      <c r="K3074" t="s">
        <v>1325</v>
      </c>
      <c r="L3074" t="s">
        <v>242</v>
      </c>
      <c r="M3074" t="s">
        <v>10963</v>
      </c>
      <c r="T3074" t="s">
        <v>25</v>
      </c>
      <c r="U3074" s="1">
        <v>44713</v>
      </c>
      <c r="V3074" t="s">
        <v>1363</v>
      </c>
      <c r="W3074" t="s">
        <v>1329</v>
      </c>
      <c r="X3074" t="s">
        <v>18</v>
      </c>
      <c r="AA3074" t="s">
        <v>9836</v>
      </c>
      <c r="AD3074" t="s">
        <v>1331</v>
      </c>
      <c r="AF3074">
        <v>32067</v>
      </c>
      <c r="AG3074">
        <v>37</v>
      </c>
      <c r="AH3074">
        <v>100</v>
      </c>
      <c r="AI3074" t="s">
        <v>1332</v>
      </c>
      <c r="AJ3074">
        <v>44531</v>
      </c>
      <c r="AK3074">
        <v>3</v>
      </c>
      <c r="AL3074">
        <v>44531</v>
      </c>
      <c r="AM3074" t="s">
        <v>1333</v>
      </c>
      <c r="AN3074">
        <v>73460</v>
      </c>
      <c r="AO3074" t="s">
        <v>3649</v>
      </c>
      <c r="AP3074" t="s">
        <v>1335</v>
      </c>
      <c r="AQ3074" t="s">
        <v>1336</v>
      </c>
      <c r="AR3074" t="s">
        <v>12476</v>
      </c>
      <c r="AS3074" t="s">
        <v>1522</v>
      </c>
      <c r="AT3074" t="s">
        <v>1523</v>
      </c>
      <c r="AU3074" t="s">
        <v>41</v>
      </c>
      <c r="AV3074" t="s">
        <v>1524</v>
      </c>
      <c r="AW3074" t="s">
        <v>93</v>
      </c>
      <c r="BA3074" t="s">
        <v>3295</v>
      </c>
      <c r="BB3074" t="s">
        <v>3296</v>
      </c>
      <c r="BC3074" t="s">
        <v>9837</v>
      </c>
      <c r="BD3074" t="s">
        <v>9838</v>
      </c>
      <c r="BE3074" t="s">
        <v>25</v>
      </c>
      <c r="BF3074" t="s">
        <v>1333</v>
      </c>
      <c r="BG3074" t="s">
        <v>9835</v>
      </c>
      <c r="BH3074" t="s">
        <v>1343</v>
      </c>
    </row>
    <row r="3075" spans="1:60" x14ac:dyDescent="0.25">
      <c r="A3075">
        <f t="shared" si="256"/>
        <v>178818</v>
      </c>
      <c r="B3075">
        <f t="shared" si="257"/>
        <v>3000678</v>
      </c>
      <c r="C3075" s="17" t="str">
        <f t="shared" si="258"/>
        <v>CC</v>
      </c>
      <c r="D3075" t="str">
        <f t="shared" ref="D3075:D3114" si="260">AR3075</f>
        <v>REGION CENTRE EST</v>
      </c>
      <c r="E3075" s="12" t="str">
        <f t="shared" si="259"/>
        <v>TERRAIN</v>
      </c>
      <c r="F3075" t="s">
        <v>10964</v>
      </c>
      <c r="G3075" t="s">
        <v>10143</v>
      </c>
      <c r="H3075">
        <v>1</v>
      </c>
      <c r="J3075">
        <v>1</v>
      </c>
      <c r="K3075" t="s">
        <v>1325</v>
      </c>
      <c r="L3075" t="s">
        <v>10965</v>
      </c>
      <c r="M3075" t="s">
        <v>10966</v>
      </c>
      <c r="T3075" t="s">
        <v>25</v>
      </c>
      <c r="U3075" s="1">
        <v>35582</v>
      </c>
      <c r="V3075" t="s">
        <v>1363</v>
      </c>
      <c r="W3075" t="s">
        <v>1329</v>
      </c>
      <c r="X3075" t="s">
        <v>18</v>
      </c>
      <c r="AA3075" t="s">
        <v>1840</v>
      </c>
      <c r="AD3075" t="s">
        <v>1331</v>
      </c>
      <c r="AF3075">
        <v>22942</v>
      </c>
      <c r="AG3075">
        <v>62</v>
      </c>
      <c r="AH3075">
        <v>100</v>
      </c>
      <c r="AI3075" t="s">
        <v>1332</v>
      </c>
      <c r="AJ3075">
        <v>35582</v>
      </c>
      <c r="AK3075">
        <v>27</v>
      </c>
      <c r="AL3075">
        <v>35582</v>
      </c>
      <c r="AM3075" t="s">
        <v>1333</v>
      </c>
      <c r="AN3075">
        <v>57120</v>
      </c>
      <c r="AO3075" t="s">
        <v>10967</v>
      </c>
      <c r="AP3075" t="s">
        <v>1536</v>
      </c>
      <c r="AQ3075" t="s">
        <v>12479</v>
      </c>
      <c r="AR3075" t="s">
        <v>12480</v>
      </c>
      <c r="AS3075" t="s">
        <v>1696</v>
      </c>
      <c r="AT3075" t="s">
        <v>1697</v>
      </c>
      <c r="AU3075" t="s">
        <v>41</v>
      </c>
      <c r="AV3075" t="s">
        <v>1698</v>
      </c>
      <c r="AW3075" t="s">
        <v>66</v>
      </c>
      <c r="AX3075" t="s">
        <v>6646</v>
      </c>
      <c r="AY3075" t="s">
        <v>6649</v>
      </c>
      <c r="AZ3075" t="s">
        <v>1357</v>
      </c>
      <c r="BA3075" t="s">
        <v>2902</v>
      </c>
      <c r="BB3075" t="s">
        <v>11115</v>
      </c>
      <c r="BC3075" t="s">
        <v>10143</v>
      </c>
      <c r="BD3075" t="s">
        <v>10144</v>
      </c>
      <c r="BE3075" t="s">
        <v>25</v>
      </c>
      <c r="BF3075" t="s">
        <v>1333</v>
      </c>
      <c r="BG3075" t="s">
        <v>10142</v>
      </c>
      <c r="BH3075" t="s">
        <v>1343</v>
      </c>
    </row>
    <row r="3076" spans="1:60" x14ac:dyDescent="0.25">
      <c r="A3076">
        <f t="shared" si="256"/>
        <v>306057</v>
      </c>
      <c r="B3076">
        <f t="shared" si="257"/>
        <v>7023779</v>
      </c>
      <c r="C3076" s="17" t="str">
        <f t="shared" si="258"/>
        <v>CC</v>
      </c>
      <c r="D3076" t="str">
        <f t="shared" si="260"/>
        <v>REGION GRAND SUD</v>
      </c>
      <c r="E3076" s="12" t="str">
        <f t="shared" si="259"/>
        <v>TERRAIN</v>
      </c>
      <c r="F3076" t="s">
        <v>10968</v>
      </c>
      <c r="G3076" t="s">
        <v>9289</v>
      </c>
      <c r="H3076">
        <v>1</v>
      </c>
      <c r="J3076">
        <v>2</v>
      </c>
      <c r="K3076" t="s">
        <v>1345</v>
      </c>
      <c r="L3076" t="s">
        <v>1138</v>
      </c>
      <c r="M3076" t="s">
        <v>10969</v>
      </c>
      <c r="T3076" t="s">
        <v>25</v>
      </c>
      <c r="U3076" s="1">
        <v>45566</v>
      </c>
      <c r="V3076" t="s">
        <v>1363</v>
      </c>
      <c r="W3076" t="s">
        <v>1329</v>
      </c>
      <c r="X3076" t="s">
        <v>18</v>
      </c>
      <c r="AA3076" t="s">
        <v>3157</v>
      </c>
      <c r="AD3076" t="s">
        <v>1331</v>
      </c>
      <c r="AF3076">
        <v>26078</v>
      </c>
      <c r="AG3076">
        <v>53</v>
      </c>
      <c r="AH3076">
        <v>100</v>
      </c>
      <c r="AI3076" t="s">
        <v>1332</v>
      </c>
      <c r="AJ3076">
        <v>45444</v>
      </c>
      <c r="AK3076">
        <v>0</v>
      </c>
      <c r="AL3076">
        <v>45444</v>
      </c>
      <c r="AM3076" t="s">
        <v>1333</v>
      </c>
      <c r="AN3076">
        <v>34420</v>
      </c>
      <c r="AO3076" t="s">
        <v>10970</v>
      </c>
      <c r="AP3076" t="s">
        <v>1335</v>
      </c>
      <c r="AQ3076" t="s">
        <v>1336</v>
      </c>
      <c r="AR3076" t="s">
        <v>12476</v>
      </c>
      <c r="AS3076" t="s">
        <v>1337</v>
      </c>
      <c r="AT3076" t="s">
        <v>1338</v>
      </c>
      <c r="AU3076" t="s">
        <v>41</v>
      </c>
      <c r="AV3076" t="s">
        <v>1339</v>
      </c>
      <c r="AW3076" t="s">
        <v>76</v>
      </c>
      <c r="AX3076" t="s">
        <v>2007</v>
      </c>
      <c r="AY3076" t="s">
        <v>2008</v>
      </c>
      <c r="AZ3076" t="s">
        <v>11</v>
      </c>
      <c r="BA3076" t="s">
        <v>2009</v>
      </c>
      <c r="BB3076" t="s">
        <v>2010</v>
      </c>
      <c r="BC3076" t="s">
        <v>9289</v>
      </c>
      <c r="BD3076" t="s">
        <v>9290</v>
      </c>
      <c r="BE3076" t="s">
        <v>25</v>
      </c>
      <c r="BF3076" t="s">
        <v>1333</v>
      </c>
      <c r="BG3076" t="s">
        <v>9288</v>
      </c>
      <c r="BH3076" t="s">
        <v>1343</v>
      </c>
    </row>
    <row r="3077" spans="1:60" x14ac:dyDescent="0.25">
      <c r="A3077">
        <f t="shared" si="256"/>
        <v>193602</v>
      </c>
      <c r="B3077">
        <f t="shared" si="257"/>
        <v>3002874</v>
      </c>
      <c r="C3077" s="17" t="str">
        <f t="shared" si="258"/>
        <v>CC</v>
      </c>
      <c r="D3077" t="str">
        <f t="shared" si="260"/>
        <v>REGION GRAND SUD</v>
      </c>
      <c r="E3077" s="12" t="str">
        <f t="shared" si="259"/>
        <v>TERRAIN</v>
      </c>
      <c r="F3077" t="s">
        <v>10971</v>
      </c>
      <c r="G3077" t="s">
        <v>8761</v>
      </c>
      <c r="H3077">
        <v>1</v>
      </c>
      <c r="J3077">
        <v>2</v>
      </c>
      <c r="K3077" t="s">
        <v>1345</v>
      </c>
      <c r="L3077" t="s">
        <v>10972</v>
      </c>
      <c r="M3077" t="s">
        <v>10973</v>
      </c>
      <c r="T3077" t="s">
        <v>25</v>
      </c>
      <c r="U3077" s="1">
        <v>40330</v>
      </c>
      <c r="V3077" t="s">
        <v>1363</v>
      </c>
      <c r="W3077" t="s">
        <v>1329</v>
      </c>
      <c r="X3077" t="s">
        <v>18</v>
      </c>
      <c r="AA3077" t="s">
        <v>5783</v>
      </c>
      <c r="AD3077" t="s">
        <v>1331</v>
      </c>
      <c r="AF3077">
        <v>30617</v>
      </c>
      <c r="AG3077">
        <v>41</v>
      </c>
      <c r="AH3077">
        <v>139</v>
      </c>
      <c r="AI3077" t="s">
        <v>3516</v>
      </c>
      <c r="AJ3077">
        <v>40330</v>
      </c>
      <c r="AK3077">
        <v>14</v>
      </c>
      <c r="AL3077">
        <v>40330</v>
      </c>
      <c r="AM3077" t="s">
        <v>1333</v>
      </c>
      <c r="AN3077">
        <v>39360</v>
      </c>
      <c r="AO3077" t="s">
        <v>10974</v>
      </c>
      <c r="AP3077" t="s">
        <v>1335</v>
      </c>
      <c r="AQ3077" t="s">
        <v>1336</v>
      </c>
      <c r="AR3077" t="s">
        <v>12476</v>
      </c>
      <c r="AS3077" t="s">
        <v>1440</v>
      </c>
      <c r="AT3077" t="s">
        <v>1441</v>
      </c>
      <c r="AU3077" t="s">
        <v>41</v>
      </c>
      <c r="AV3077" t="s">
        <v>1537</v>
      </c>
      <c r="AW3077" t="s">
        <v>31</v>
      </c>
      <c r="AX3077" t="s">
        <v>2310</v>
      </c>
      <c r="AY3077" t="s">
        <v>2311</v>
      </c>
      <c r="AZ3077" t="s">
        <v>11</v>
      </c>
      <c r="BA3077" t="s">
        <v>2312</v>
      </c>
      <c r="BB3077" t="s">
        <v>2313</v>
      </c>
      <c r="BC3077" t="s">
        <v>8761</v>
      </c>
      <c r="BD3077" t="s">
        <v>8762</v>
      </c>
      <c r="BE3077" t="s">
        <v>25</v>
      </c>
      <c r="BF3077" t="s">
        <v>1333</v>
      </c>
      <c r="BG3077" t="s">
        <v>8760</v>
      </c>
      <c r="BH3077" t="s">
        <v>1343</v>
      </c>
    </row>
    <row r="3078" spans="1:60" x14ac:dyDescent="0.25">
      <c r="A3078">
        <f t="shared" si="256"/>
        <v>306094</v>
      </c>
      <c r="B3078">
        <f t="shared" si="257"/>
        <v>7023826</v>
      </c>
      <c r="C3078" s="17" t="str">
        <f t="shared" si="258"/>
        <v>CC</v>
      </c>
      <c r="D3078" t="str">
        <f t="shared" si="260"/>
        <v>REGION ILE DE FRANCE NORD</v>
      </c>
      <c r="E3078" s="12" t="str">
        <f t="shared" si="259"/>
        <v>TERRAIN</v>
      </c>
      <c r="F3078" t="s">
        <v>10975</v>
      </c>
      <c r="G3078" t="s">
        <v>9805</v>
      </c>
      <c r="H3078">
        <v>1</v>
      </c>
      <c r="J3078">
        <v>1</v>
      </c>
      <c r="K3078" t="s">
        <v>1325</v>
      </c>
      <c r="L3078" t="s">
        <v>10976</v>
      </c>
      <c r="M3078" t="s">
        <v>10977</v>
      </c>
      <c r="T3078" t="s">
        <v>25</v>
      </c>
      <c r="U3078" s="1">
        <v>45566</v>
      </c>
      <c r="V3078" t="s">
        <v>1363</v>
      </c>
      <c r="W3078" t="s">
        <v>1329</v>
      </c>
      <c r="X3078" t="s">
        <v>18</v>
      </c>
      <c r="AA3078" t="s">
        <v>6363</v>
      </c>
      <c r="AD3078" t="s">
        <v>1331</v>
      </c>
      <c r="AF3078">
        <v>32723</v>
      </c>
      <c r="AG3078">
        <v>35</v>
      </c>
      <c r="AH3078">
        <v>100</v>
      </c>
      <c r="AI3078" t="s">
        <v>1332</v>
      </c>
      <c r="AJ3078">
        <v>45444</v>
      </c>
      <c r="AK3078">
        <v>0</v>
      </c>
      <c r="AL3078">
        <v>45444</v>
      </c>
      <c r="AM3078" t="s">
        <v>1333</v>
      </c>
      <c r="AN3078">
        <v>62137</v>
      </c>
      <c r="AO3078" t="s">
        <v>3843</v>
      </c>
      <c r="AP3078" t="s">
        <v>12477</v>
      </c>
      <c r="AQ3078" t="s">
        <v>1351</v>
      </c>
      <c r="AR3078" t="s">
        <v>12478</v>
      </c>
      <c r="AS3078" t="s">
        <v>1638</v>
      </c>
      <c r="AT3078" t="s">
        <v>1639</v>
      </c>
      <c r="AU3078" t="s">
        <v>41</v>
      </c>
      <c r="AV3078" t="s">
        <v>1640</v>
      </c>
      <c r="AW3078" t="s">
        <v>142</v>
      </c>
      <c r="AX3078" t="s">
        <v>1641</v>
      </c>
      <c r="AY3078" t="s">
        <v>1642</v>
      </c>
      <c r="AZ3078" t="s">
        <v>11</v>
      </c>
      <c r="BA3078" t="s">
        <v>1643</v>
      </c>
      <c r="BB3078" t="s">
        <v>1644</v>
      </c>
      <c r="BC3078" t="s">
        <v>9805</v>
      </c>
      <c r="BD3078" t="s">
        <v>9806</v>
      </c>
      <c r="BE3078" t="s">
        <v>25</v>
      </c>
      <c r="BF3078" t="s">
        <v>1333</v>
      </c>
      <c r="BG3078" t="s">
        <v>9804</v>
      </c>
      <c r="BH3078" t="s">
        <v>1343</v>
      </c>
    </row>
    <row r="3079" spans="1:60" x14ac:dyDescent="0.25">
      <c r="A3079">
        <f t="shared" si="256"/>
        <v>304101</v>
      </c>
      <c r="B3079">
        <f t="shared" si="257"/>
        <v>3102207</v>
      </c>
      <c r="C3079" s="17" t="str">
        <f t="shared" si="258"/>
        <v>CC</v>
      </c>
      <c r="D3079" t="str">
        <f t="shared" si="260"/>
        <v>REGION GRAND SUD</v>
      </c>
      <c r="E3079" s="12" t="str">
        <f t="shared" si="259"/>
        <v>TERRAIN</v>
      </c>
      <c r="F3079" t="s">
        <v>10978</v>
      </c>
      <c r="G3079" t="s">
        <v>9810</v>
      </c>
      <c r="H3079">
        <v>1</v>
      </c>
      <c r="J3079">
        <v>1</v>
      </c>
      <c r="K3079" t="s">
        <v>1325</v>
      </c>
      <c r="L3079" t="s">
        <v>996</v>
      </c>
      <c r="M3079" t="s">
        <v>10979</v>
      </c>
      <c r="N3079" t="s">
        <v>245</v>
      </c>
      <c r="O3079">
        <v>43405</v>
      </c>
      <c r="Q3079" t="s">
        <v>1346</v>
      </c>
      <c r="R3079">
        <v>5</v>
      </c>
      <c r="S3079" t="s">
        <v>18</v>
      </c>
      <c r="T3079" t="s">
        <v>25</v>
      </c>
      <c r="U3079" s="1">
        <v>43435</v>
      </c>
      <c r="V3079" t="s">
        <v>1363</v>
      </c>
      <c r="W3079" t="s">
        <v>1329</v>
      </c>
      <c r="X3079" t="s">
        <v>18</v>
      </c>
      <c r="AA3079" t="s">
        <v>1949</v>
      </c>
      <c r="AB3079" t="s">
        <v>1331</v>
      </c>
      <c r="AD3079" t="s">
        <v>1331</v>
      </c>
      <c r="AF3079">
        <v>32148</v>
      </c>
      <c r="AG3079">
        <v>36</v>
      </c>
      <c r="AH3079">
        <v>100</v>
      </c>
      <c r="AI3079" t="s">
        <v>1332</v>
      </c>
      <c r="AJ3079">
        <v>43435</v>
      </c>
      <c r="AK3079">
        <v>6</v>
      </c>
      <c r="AL3079">
        <v>43435</v>
      </c>
      <c r="AM3079" t="s">
        <v>1333</v>
      </c>
      <c r="AN3079">
        <v>63130</v>
      </c>
      <c r="AO3079" t="s">
        <v>10980</v>
      </c>
      <c r="AP3079" t="s">
        <v>1335</v>
      </c>
      <c r="AQ3079" t="s">
        <v>1336</v>
      </c>
      <c r="AR3079" t="s">
        <v>12476</v>
      </c>
      <c r="AS3079" t="s">
        <v>1629</v>
      </c>
      <c r="AT3079" t="s">
        <v>1630</v>
      </c>
      <c r="AU3079" t="s">
        <v>41</v>
      </c>
      <c r="AV3079" t="s">
        <v>1631</v>
      </c>
      <c r="AW3079" t="s">
        <v>7</v>
      </c>
      <c r="AX3079" t="s">
        <v>1625</v>
      </c>
      <c r="AY3079" t="s">
        <v>1632</v>
      </c>
      <c r="AZ3079" t="s">
        <v>11</v>
      </c>
      <c r="BA3079" t="s">
        <v>1633</v>
      </c>
      <c r="BB3079" t="s">
        <v>1634</v>
      </c>
      <c r="BC3079" t="s">
        <v>9810</v>
      </c>
      <c r="BD3079" t="s">
        <v>9811</v>
      </c>
      <c r="BE3079" t="s">
        <v>25</v>
      </c>
      <c r="BF3079" t="s">
        <v>1333</v>
      </c>
      <c r="BG3079" t="s">
        <v>9809</v>
      </c>
      <c r="BH3079" t="s">
        <v>1343</v>
      </c>
    </row>
    <row r="3080" spans="1:60" x14ac:dyDescent="0.25">
      <c r="A3080">
        <f t="shared" si="256"/>
        <v>305949</v>
      </c>
      <c r="B3080">
        <f t="shared" si="257"/>
        <v>7023513</v>
      </c>
      <c r="C3080" s="17" t="str">
        <f t="shared" si="258"/>
        <v>CC</v>
      </c>
      <c r="D3080" t="str">
        <f t="shared" si="260"/>
        <v>REGION GRAND SUD</v>
      </c>
      <c r="E3080" s="12" t="str">
        <f t="shared" si="259"/>
        <v>TERRAIN</v>
      </c>
      <c r="F3080" t="s">
        <v>1267</v>
      </c>
      <c r="G3080" t="s">
        <v>8156</v>
      </c>
      <c r="H3080">
        <v>1</v>
      </c>
      <c r="J3080">
        <v>2</v>
      </c>
      <c r="K3080" t="s">
        <v>1345</v>
      </c>
      <c r="L3080" t="s">
        <v>826</v>
      </c>
      <c r="M3080" t="s">
        <v>1268</v>
      </c>
      <c r="T3080" t="s">
        <v>25</v>
      </c>
      <c r="U3080" s="1">
        <v>45474</v>
      </c>
      <c r="V3080" t="s">
        <v>1363</v>
      </c>
      <c r="W3080" t="s">
        <v>1329</v>
      </c>
      <c r="X3080" t="s">
        <v>18</v>
      </c>
      <c r="AA3080" t="s">
        <v>3492</v>
      </c>
      <c r="AD3080" t="s">
        <v>1331</v>
      </c>
      <c r="AF3080">
        <v>28748</v>
      </c>
      <c r="AG3080">
        <v>46</v>
      </c>
      <c r="AH3080">
        <v>100</v>
      </c>
      <c r="AI3080" t="s">
        <v>1332</v>
      </c>
      <c r="AJ3080">
        <v>45352</v>
      </c>
      <c r="AK3080">
        <v>0</v>
      </c>
      <c r="AL3080">
        <v>45352</v>
      </c>
      <c r="AM3080" t="s">
        <v>1333</v>
      </c>
      <c r="AN3080">
        <v>6200</v>
      </c>
      <c r="AO3080" t="s">
        <v>2100</v>
      </c>
      <c r="AP3080" t="s">
        <v>1335</v>
      </c>
      <c r="AQ3080" t="s">
        <v>1336</v>
      </c>
      <c r="AR3080" t="s">
        <v>12476</v>
      </c>
      <c r="AS3080" t="s">
        <v>1745</v>
      </c>
      <c r="AT3080" t="s">
        <v>1746</v>
      </c>
      <c r="AU3080" t="s">
        <v>41</v>
      </c>
      <c r="AV3080" t="s">
        <v>1747</v>
      </c>
      <c r="AW3080" t="s">
        <v>52</v>
      </c>
      <c r="BA3080" t="s">
        <v>1809</v>
      </c>
      <c r="BB3080" t="s">
        <v>1810</v>
      </c>
      <c r="BC3080" t="s">
        <v>8156</v>
      </c>
      <c r="BD3080" t="s">
        <v>8157</v>
      </c>
      <c r="BE3080" t="s">
        <v>25</v>
      </c>
      <c r="BF3080" t="s">
        <v>1333</v>
      </c>
      <c r="BG3080" t="s">
        <v>8155</v>
      </c>
      <c r="BH3080" t="s">
        <v>1343</v>
      </c>
    </row>
    <row r="3081" spans="1:60" x14ac:dyDescent="0.25">
      <c r="A3081">
        <f t="shared" si="256"/>
        <v>303631</v>
      </c>
      <c r="B3081">
        <f t="shared" si="257"/>
        <v>3101975</v>
      </c>
      <c r="C3081" s="17" t="str">
        <f t="shared" si="258"/>
        <v>CC</v>
      </c>
      <c r="D3081" t="str">
        <f t="shared" si="260"/>
        <v>REGION GRAND OUEST</v>
      </c>
      <c r="E3081" s="12" t="str">
        <f t="shared" si="259"/>
        <v>TERRAIN</v>
      </c>
      <c r="F3081" t="s">
        <v>498</v>
      </c>
      <c r="G3081" t="s">
        <v>9233</v>
      </c>
      <c r="H3081">
        <v>1</v>
      </c>
      <c r="J3081">
        <v>1</v>
      </c>
      <c r="K3081" t="s">
        <v>1325</v>
      </c>
      <c r="L3081" t="s">
        <v>500</v>
      </c>
      <c r="M3081" t="s">
        <v>499</v>
      </c>
      <c r="N3081" t="s">
        <v>245</v>
      </c>
      <c r="O3081">
        <v>42979</v>
      </c>
      <c r="Q3081" t="s">
        <v>1346</v>
      </c>
      <c r="R3081">
        <v>5</v>
      </c>
      <c r="S3081" t="s">
        <v>18</v>
      </c>
      <c r="T3081" t="s">
        <v>25</v>
      </c>
      <c r="U3081" s="1">
        <v>43009</v>
      </c>
      <c r="V3081" t="s">
        <v>1363</v>
      </c>
      <c r="W3081" t="s">
        <v>1329</v>
      </c>
      <c r="X3081" t="s">
        <v>18</v>
      </c>
      <c r="AA3081" t="s">
        <v>5203</v>
      </c>
      <c r="AB3081" t="s">
        <v>1331</v>
      </c>
      <c r="AD3081" t="s">
        <v>1331</v>
      </c>
      <c r="AF3081">
        <v>28800</v>
      </c>
      <c r="AG3081">
        <v>46</v>
      </c>
      <c r="AH3081">
        <v>100</v>
      </c>
      <c r="AI3081" t="s">
        <v>1332</v>
      </c>
      <c r="AJ3081">
        <v>43009</v>
      </c>
      <c r="AK3081">
        <v>7</v>
      </c>
      <c r="AL3081">
        <v>43009</v>
      </c>
      <c r="AM3081" t="s">
        <v>1333</v>
      </c>
      <c r="AN3081">
        <v>31310</v>
      </c>
      <c r="AO3081" t="s">
        <v>10981</v>
      </c>
      <c r="AP3081" t="s">
        <v>1413</v>
      </c>
      <c r="AQ3081" t="s">
        <v>1414</v>
      </c>
      <c r="AR3081" t="s">
        <v>19</v>
      </c>
      <c r="AS3081" t="s">
        <v>1415</v>
      </c>
      <c r="AT3081" t="s">
        <v>1416</v>
      </c>
      <c r="AU3081" t="s">
        <v>41</v>
      </c>
      <c r="AV3081" t="s">
        <v>1417</v>
      </c>
      <c r="AW3081" t="s">
        <v>20</v>
      </c>
      <c r="AX3081" t="s">
        <v>1418</v>
      </c>
      <c r="AY3081" t="s">
        <v>1419</v>
      </c>
      <c r="AZ3081" t="s">
        <v>11</v>
      </c>
      <c r="BA3081" t="s">
        <v>1420</v>
      </c>
      <c r="BB3081" t="s">
        <v>1421</v>
      </c>
      <c r="BC3081" t="s">
        <v>9233</v>
      </c>
      <c r="BD3081" t="s">
        <v>9234</v>
      </c>
      <c r="BE3081" t="s">
        <v>25</v>
      </c>
      <c r="BF3081" t="s">
        <v>1333</v>
      </c>
      <c r="BG3081" t="s">
        <v>9232</v>
      </c>
      <c r="BH3081" t="s">
        <v>1343</v>
      </c>
    </row>
    <row r="3082" spans="1:60" x14ac:dyDescent="0.25">
      <c r="A3082">
        <f t="shared" si="256"/>
        <v>162078</v>
      </c>
      <c r="B3082">
        <f t="shared" si="257"/>
        <v>3000345</v>
      </c>
      <c r="C3082" s="17" t="str">
        <f t="shared" si="258"/>
        <v>IMP</v>
      </c>
      <c r="D3082" t="str">
        <f t="shared" si="260"/>
        <v>REGION GRAND OUEST</v>
      </c>
      <c r="E3082" s="12" t="str">
        <f t="shared" si="259"/>
        <v>TERRAIN</v>
      </c>
      <c r="F3082" t="s">
        <v>10982</v>
      </c>
      <c r="G3082" t="s">
        <v>1418</v>
      </c>
      <c r="H3082">
        <v>1</v>
      </c>
      <c r="J3082">
        <v>1</v>
      </c>
      <c r="K3082" t="s">
        <v>1325</v>
      </c>
      <c r="L3082" t="s">
        <v>10983</v>
      </c>
      <c r="M3082" t="s">
        <v>10984</v>
      </c>
      <c r="T3082" t="s">
        <v>11</v>
      </c>
      <c r="U3082" s="1">
        <v>32843</v>
      </c>
      <c r="V3082" t="s">
        <v>1605</v>
      </c>
      <c r="W3082" t="s">
        <v>1606</v>
      </c>
      <c r="X3082" t="s">
        <v>5</v>
      </c>
      <c r="AD3082">
        <v>6</v>
      </c>
      <c r="AF3082">
        <v>24782</v>
      </c>
      <c r="AG3082">
        <v>57</v>
      </c>
      <c r="AH3082">
        <v>100</v>
      </c>
      <c r="AI3082" t="s">
        <v>1332</v>
      </c>
      <c r="AJ3082">
        <v>32782</v>
      </c>
      <c r="AK3082">
        <v>35</v>
      </c>
      <c r="AL3082">
        <v>32843</v>
      </c>
      <c r="AN3082">
        <v>31480</v>
      </c>
      <c r="AO3082" t="s">
        <v>10985</v>
      </c>
      <c r="AP3082" t="s">
        <v>1413</v>
      </c>
      <c r="AQ3082" t="s">
        <v>1414</v>
      </c>
      <c r="AR3082" t="s">
        <v>19</v>
      </c>
      <c r="AS3082" t="s">
        <v>1415</v>
      </c>
      <c r="AT3082" t="s">
        <v>1416</v>
      </c>
      <c r="AU3082" t="s">
        <v>41</v>
      </c>
      <c r="AV3082" t="s">
        <v>1417</v>
      </c>
      <c r="AW3082" t="s">
        <v>20</v>
      </c>
      <c r="AX3082" t="s">
        <v>1418</v>
      </c>
      <c r="AY3082" t="s">
        <v>1419</v>
      </c>
      <c r="AZ3082" t="s">
        <v>11</v>
      </c>
      <c r="BA3082" t="s">
        <v>1420</v>
      </c>
      <c r="BB3082" t="s">
        <v>1421</v>
      </c>
      <c r="BF3082" t="s">
        <v>1608</v>
      </c>
    </row>
    <row r="3083" spans="1:60" x14ac:dyDescent="0.25">
      <c r="A3083">
        <f t="shared" si="256"/>
        <v>306032</v>
      </c>
      <c r="B3083">
        <f t="shared" si="257"/>
        <v>7023714</v>
      </c>
      <c r="C3083" s="17" t="str">
        <f t="shared" si="258"/>
        <v>CC</v>
      </c>
      <c r="D3083" t="str">
        <f t="shared" si="260"/>
        <v>REGION GRAND SUD</v>
      </c>
      <c r="E3083" s="12" t="str">
        <f t="shared" si="259"/>
        <v>TERRAIN</v>
      </c>
      <c r="F3083" t="s">
        <v>10986</v>
      </c>
      <c r="G3083" t="s">
        <v>10313</v>
      </c>
      <c r="H3083">
        <v>1</v>
      </c>
      <c r="J3083">
        <v>1</v>
      </c>
      <c r="K3083" t="s">
        <v>1325</v>
      </c>
      <c r="L3083" t="s">
        <v>1055</v>
      </c>
      <c r="M3083" t="s">
        <v>10987</v>
      </c>
      <c r="T3083" t="s">
        <v>25</v>
      </c>
      <c r="U3083" s="1">
        <v>45536</v>
      </c>
      <c r="V3083" t="s">
        <v>1363</v>
      </c>
      <c r="W3083" t="s">
        <v>1329</v>
      </c>
      <c r="X3083" t="s">
        <v>18</v>
      </c>
      <c r="AA3083" t="s">
        <v>8894</v>
      </c>
      <c r="AD3083" t="s">
        <v>1331</v>
      </c>
      <c r="AF3083">
        <v>29047</v>
      </c>
      <c r="AG3083">
        <v>45</v>
      </c>
      <c r="AH3083">
        <v>100</v>
      </c>
      <c r="AI3083" t="s">
        <v>1332</v>
      </c>
      <c r="AJ3083">
        <v>45413</v>
      </c>
      <c r="AK3083">
        <v>0</v>
      </c>
      <c r="AL3083">
        <v>45413</v>
      </c>
      <c r="AM3083" t="s">
        <v>1333</v>
      </c>
      <c r="AN3083">
        <v>1390</v>
      </c>
      <c r="AO3083" t="s">
        <v>10988</v>
      </c>
      <c r="AP3083" t="s">
        <v>1335</v>
      </c>
      <c r="AQ3083" t="s">
        <v>1336</v>
      </c>
      <c r="AR3083" t="s">
        <v>12476</v>
      </c>
      <c r="AS3083" t="s">
        <v>1440</v>
      </c>
      <c r="AT3083" t="s">
        <v>1441</v>
      </c>
      <c r="AU3083" t="s">
        <v>41</v>
      </c>
      <c r="AV3083" t="s">
        <v>1537</v>
      </c>
      <c r="AW3083" t="s">
        <v>31</v>
      </c>
      <c r="AX3083" t="s">
        <v>3505</v>
      </c>
      <c r="AY3083" t="s">
        <v>3506</v>
      </c>
      <c r="AZ3083" t="s">
        <v>11</v>
      </c>
      <c r="BA3083" t="s">
        <v>3507</v>
      </c>
      <c r="BB3083" t="s">
        <v>3508</v>
      </c>
      <c r="BC3083" t="s">
        <v>10313</v>
      </c>
      <c r="BD3083" t="s">
        <v>10314</v>
      </c>
      <c r="BE3083" t="s">
        <v>25</v>
      </c>
      <c r="BF3083" t="s">
        <v>1333</v>
      </c>
      <c r="BG3083" t="s">
        <v>10312</v>
      </c>
      <c r="BH3083" t="s">
        <v>1343</v>
      </c>
    </row>
    <row r="3084" spans="1:60" x14ac:dyDescent="0.25">
      <c r="A3084">
        <f t="shared" si="256"/>
        <v>188587</v>
      </c>
      <c r="B3084">
        <f t="shared" si="257"/>
        <v>3001128</v>
      </c>
      <c r="C3084" s="17" t="str">
        <f t="shared" si="258"/>
        <v>IMP</v>
      </c>
      <c r="D3084" t="str">
        <f t="shared" si="260"/>
        <v>REGION GRAND SUD</v>
      </c>
      <c r="E3084" s="12" t="str">
        <f t="shared" si="259"/>
        <v>TERRAIN</v>
      </c>
      <c r="F3084" t="s">
        <v>656</v>
      </c>
      <c r="G3084" t="s">
        <v>2171</v>
      </c>
      <c r="H3084">
        <v>1</v>
      </c>
      <c r="J3084">
        <v>1</v>
      </c>
      <c r="K3084" t="s">
        <v>1325</v>
      </c>
      <c r="L3084" t="s">
        <v>79</v>
      </c>
      <c r="M3084" t="s">
        <v>657</v>
      </c>
      <c r="T3084" t="s">
        <v>11</v>
      </c>
      <c r="U3084" s="1">
        <v>37987</v>
      </c>
      <c r="V3084" t="s">
        <v>1605</v>
      </c>
      <c r="W3084" t="s">
        <v>1606</v>
      </c>
      <c r="X3084" t="s">
        <v>5</v>
      </c>
      <c r="AD3084">
        <v>5</v>
      </c>
      <c r="AF3084">
        <v>29617</v>
      </c>
      <c r="AG3084">
        <v>43</v>
      </c>
      <c r="AH3084">
        <v>100</v>
      </c>
      <c r="AI3084" t="s">
        <v>1332</v>
      </c>
      <c r="AJ3084">
        <v>37987</v>
      </c>
      <c r="AK3084">
        <v>20</v>
      </c>
      <c r="AL3084">
        <v>37987</v>
      </c>
      <c r="AN3084">
        <v>66170</v>
      </c>
      <c r="AO3084" t="s">
        <v>10989</v>
      </c>
      <c r="AP3084" t="s">
        <v>1335</v>
      </c>
      <c r="AQ3084" t="s">
        <v>1336</v>
      </c>
      <c r="AR3084" t="s">
        <v>12476</v>
      </c>
      <c r="AS3084" t="s">
        <v>1337</v>
      </c>
      <c r="AT3084" t="s">
        <v>1338</v>
      </c>
      <c r="AU3084" t="s">
        <v>41</v>
      </c>
      <c r="AV3084" t="s">
        <v>1339</v>
      </c>
      <c r="AW3084" t="s">
        <v>76</v>
      </c>
      <c r="AX3084" t="s">
        <v>2171</v>
      </c>
      <c r="AY3084" t="s">
        <v>2172</v>
      </c>
      <c r="AZ3084" t="s">
        <v>11</v>
      </c>
      <c r="BA3084" t="s">
        <v>2173</v>
      </c>
      <c r="BB3084" t="s">
        <v>2174</v>
      </c>
      <c r="BF3084" t="s">
        <v>1608</v>
      </c>
    </row>
    <row r="3085" spans="1:60" x14ac:dyDescent="0.25">
      <c r="A3085">
        <f t="shared" si="256"/>
        <v>190015</v>
      </c>
      <c r="B3085">
        <f t="shared" si="257"/>
        <v>3001242</v>
      </c>
      <c r="C3085" s="17" t="str">
        <f t="shared" si="258"/>
        <v>CC</v>
      </c>
      <c r="D3085" t="str">
        <f t="shared" si="260"/>
        <v>REGION GRAND OUEST</v>
      </c>
      <c r="E3085" s="12" t="str">
        <f t="shared" si="259"/>
        <v>TERRAIN</v>
      </c>
      <c r="F3085" t="s">
        <v>944</v>
      </c>
      <c r="G3085" t="s">
        <v>9747</v>
      </c>
      <c r="H3085">
        <v>1</v>
      </c>
      <c r="J3085">
        <v>1</v>
      </c>
      <c r="K3085" t="s">
        <v>1325</v>
      </c>
      <c r="L3085" t="s">
        <v>382</v>
      </c>
      <c r="M3085" t="s">
        <v>945</v>
      </c>
      <c r="T3085" t="s">
        <v>25</v>
      </c>
      <c r="U3085" s="1">
        <v>38412</v>
      </c>
      <c r="V3085" t="s">
        <v>1363</v>
      </c>
      <c r="W3085" t="s">
        <v>1329</v>
      </c>
      <c r="X3085" t="s">
        <v>18</v>
      </c>
      <c r="AA3085" t="s">
        <v>2730</v>
      </c>
      <c r="AD3085" t="s">
        <v>1331</v>
      </c>
      <c r="AF3085">
        <v>26275</v>
      </c>
      <c r="AG3085">
        <v>53</v>
      </c>
      <c r="AH3085">
        <v>100</v>
      </c>
      <c r="AI3085" t="s">
        <v>1332</v>
      </c>
      <c r="AJ3085">
        <v>38412</v>
      </c>
      <c r="AK3085">
        <v>19</v>
      </c>
      <c r="AL3085">
        <v>38412</v>
      </c>
      <c r="AM3085" t="s">
        <v>1333</v>
      </c>
      <c r="AN3085">
        <v>33710</v>
      </c>
      <c r="AO3085" t="s">
        <v>10990</v>
      </c>
      <c r="AP3085" t="s">
        <v>1413</v>
      </c>
      <c r="AQ3085" t="s">
        <v>1414</v>
      </c>
      <c r="AR3085" t="s">
        <v>19</v>
      </c>
      <c r="AS3085" t="s">
        <v>2225</v>
      </c>
      <c r="AT3085" t="s">
        <v>2226</v>
      </c>
      <c r="AU3085" t="s">
        <v>41</v>
      </c>
      <c r="AV3085" t="s">
        <v>2227</v>
      </c>
      <c r="AW3085" t="s">
        <v>89</v>
      </c>
      <c r="AX3085" t="s">
        <v>5596</v>
      </c>
      <c r="AY3085" t="s">
        <v>5597</v>
      </c>
      <c r="AZ3085" t="s">
        <v>11</v>
      </c>
      <c r="BA3085" t="s">
        <v>5598</v>
      </c>
      <c r="BB3085" t="s">
        <v>5599</v>
      </c>
      <c r="BC3085" t="s">
        <v>9747</v>
      </c>
      <c r="BD3085" t="s">
        <v>9748</v>
      </c>
      <c r="BE3085" t="s">
        <v>25</v>
      </c>
      <c r="BF3085" t="s">
        <v>1333</v>
      </c>
      <c r="BG3085" t="s">
        <v>9746</v>
      </c>
      <c r="BH3085" t="s">
        <v>1343</v>
      </c>
    </row>
    <row r="3086" spans="1:60" x14ac:dyDescent="0.25">
      <c r="A3086">
        <f t="shared" si="256"/>
        <v>192643</v>
      </c>
      <c r="B3086">
        <f t="shared" si="257"/>
        <v>3001854</v>
      </c>
      <c r="C3086" t="str">
        <f t="shared" si="258"/>
        <v>CC</v>
      </c>
      <c r="D3086" t="str">
        <f t="shared" si="260"/>
        <v>SUPPORT COMMERCIAL</v>
      </c>
      <c r="E3086" s="12" t="str">
        <f t="shared" si="259"/>
        <v>TERRAIN</v>
      </c>
      <c r="F3086" t="s">
        <v>10991</v>
      </c>
      <c r="G3086" t="s">
        <v>10992</v>
      </c>
      <c r="H3086">
        <v>1</v>
      </c>
      <c r="J3086">
        <v>1</v>
      </c>
      <c r="K3086" t="s">
        <v>1325</v>
      </c>
      <c r="L3086" t="s">
        <v>40</v>
      </c>
      <c r="M3086" t="s">
        <v>460</v>
      </c>
      <c r="N3086" t="s">
        <v>11</v>
      </c>
      <c r="O3086">
        <v>39356</v>
      </c>
      <c r="Q3086" t="s">
        <v>1346</v>
      </c>
      <c r="R3086">
        <v>2</v>
      </c>
      <c r="S3086" t="s">
        <v>5</v>
      </c>
      <c r="T3086" t="s">
        <v>272</v>
      </c>
      <c r="U3086" s="1">
        <v>39387</v>
      </c>
      <c r="V3086" t="s">
        <v>2160</v>
      </c>
      <c r="W3086" t="s">
        <v>2161</v>
      </c>
      <c r="X3086" t="s">
        <v>5</v>
      </c>
      <c r="AB3086">
        <v>5</v>
      </c>
      <c r="AD3086">
        <v>5</v>
      </c>
      <c r="AF3086">
        <v>26293</v>
      </c>
      <c r="AG3086">
        <v>52</v>
      </c>
      <c r="AH3086">
        <v>100</v>
      </c>
      <c r="AI3086" t="s">
        <v>1332</v>
      </c>
      <c r="AJ3086">
        <v>39387</v>
      </c>
      <c r="AK3086">
        <v>17</v>
      </c>
      <c r="AL3086">
        <v>39387</v>
      </c>
      <c r="AN3086">
        <v>69780</v>
      </c>
      <c r="AO3086" t="s">
        <v>10993</v>
      </c>
      <c r="AQ3086" t="s">
        <v>2163</v>
      </c>
      <c r="AR3086" t="s">
        <v>273</v>
      </c>
      <c r="BF3086" t="s">
        <v>2164</v>
      </c>
    </row>
    <row r="3087" spans="1:60" x14ac:dyDescent="0.25">
      <c r="A3087">
        <f t="shared" si="256"/>
        <v>169438</v>
      </c>
      <c r="B3087">
        <f t="shared" si="257"/>
        <v>3000435</v>
      </c>
      <c r="C3087" t="str">
        <f t="shared" si="258"/>
        <v>IMD</v>
      </c>
      <c r="D3087" t="str">
        <f t="shared" si="260"/>
        <v>POLE PILOTAGE DU RESEAU COMMERCIAL</v>
      </c>
      <c r="E3087" s="12" t="str">
        <f t="shared" si="259"/>
        <v>TERRAIN</v>
      </c>
      <c r="F3087" t="s">
        <v>10994</v>
      </c>
      <c r="G3087" t="s">
        <v>10995</v>
      </c>
      <c r="H3087">
        <v>1</v>
      </c>
      <c r="J3087">
        <v>1</v>
      </c>
      <c r="K3087" t="s">
        <v>1325</v>
      </c>
      <c r="L3087" t="s">
        <v>10996</v>
      </c>
      <c r="M3087" t="s">
        <v>460</v>
      </c>
      <c r="N3087" t="s">
        <v>41</v>
      </c>
      <c r="O3087">
        <v>33878</v>
      </c>
      <c r="Q3087" t="s">
        <v>1346</v>
      </c>
      <c r="R3087">
        <v>3</v>
      </c>
      <c r="S3087" t="s">
        <v>5</v>
      </c>
      <c r="T3087" t="s">
        <v>581</v>
      </c>
      <c r="U3087" s="1">
        <v>33909</v>
      </c>
      <c r="V3087" t="s">
        <v>2724</v>
      </c>
      <c r="W3087" t="s">
        <v>1392</v>
      </c>
      <c r="X3087" t="s">
        <v>5</v>
      </c>
      <c r="AB3087">
        <v>7</v>
      </c>
      <c r="AD3087">
        <v>7</v>
      </c>
      <c r="AF3087">
        <v>24882</v>
      </c>
      <c r="AG3087">
        <v>56</v>
      </c>
      <c r="AH3087">
        <v>100</v>
      </c>
      <c r="AI3087" t="s">
        <v>1332</v>
      </c>
      <c r="AJ3087">
        <v>33909</v>
      </c>
      <c r="AK3087">
        <v>32</v>
      </c>
      <c r="AL3087">
        <v>33909</v>
      </c>
      <c r="AN3087">
        <v>62870</v>
      </c>
      <c r="AO3087" t="s">
        <v>10997</v>
      </c>
      <c r="AQ3087" t="s">
        <v>1395</v>
      </c>
      <c r="AR3087" t="s">
        <v>188</v>
      </c>
      <c r="AV3087" t="s">
        <v>7166</v>
      </c>
      <c r="AW3087" t="s">
        <v>42</v>
      </c>
      <c r="BF3087" t="s">
        <v>2164</v>
      </c>
    </row>
    <row r="3088" spans="1:60" x14ac:dyDescent="0.25">
      <c r="A3088">
        <f t="shared" si="256"/>
        <v>303885</v>
      </c>
      <c r="B3088">
        <f t="shared" si="257"/>
        <v>3102083</v>
      </c>
      <c r="C3088" s="17" t="str">
        <f t="shared" si="258"/>
        <v>IMP</v>
      </c>
      <c r="D3088" t="str">
        <f t="shared" si="260"/>
        <v>REGION GRAND SUD</v>
      </c>
      <c r="E3088" s="12" t="str">
        <f t="shared" si="259"/>
        <v>TERRAIN</v>
      </c>
      <c r="F3088" t="s">
        <v>10998</v>
      </c>
      <c r="G3088" t="s">
        <v>2310</v>
      </c>
      <c r="H3088">
        <v>1</v>
      </c>
      <c r="J3088">
        <v>1</v>
      </c>
      <c r="K3088" t="s">
        <v>1325</v>
      </c>
      <c r="L3088" t="s">
        <v>64</v>
      </c>
      <c r="M3088" t="s">
        <v>10999</v>
      </c>
      <c r="N3088" t="s">
        <v>1187</v>
      </c>
      <c r="O3088">
        <v>43191</v>
      </c>
      <c r="Q3088" t="s">
        <v>1346</v>
      </c>
      <c r="R3088">
        <v>4</v>
      </c>
      <c r="S3088" t="s">
        <v>5</v>
      </c>
      <c r="T3088" t="s">
        <v>11</v>
      </c>
      <c r="U3088" s="1">
        <v>43221</v>
      </c>
      <c r="V3088" t="s">
        <v>1605</v>
      </c>
      <c r="W3088" t="s">
        <v>1606</v>
      </c>
      <c r="X3088" t="s">
        <v>5</v>
      </c>
      <c r="AB3088">
        <v>5</v>
      </c>
      <c r="AD3088">
        <v>5</v>
      </c>
      <c r="AF3088">
        <v>27511</v>
      </c>
      <c r="AG3088">
        <v>49</v>
      </c>
      <c r="AH3088">
        <v>100</v>
      </c>
      <c r="AI3088" t="s">
        <v>1332</v>
      </c>
      <c r="AJ3088">
        <v>43221</v>
      </c>
      <c r="AK3088">
        <v>6</v>
      </c>
      <c r="AL3088">
        <v>43221</v>
      </c>
      <c r="AN3088">
        <v>39100</v>
      </c>
      <c r="AO3088" t="s">
        <v>11000</v>
      </c>
      <c r="AP3088" t="s">
        <v>1335</v>
      </c>
      <c r="AQ3088" t="s">
        <v>1336</v>
      </c>
      <c r="AR3088" t="s">
        <v>12476</v>
      </c>
      <c r="AS3088" t="s">
        <v>1440</v>
      </c>
      <c r="AT3088" t="s">
        <v>1441</v>
      </c>
      <c r="AU3088" t="s">
        <v>41</v>
      </c>
      <c r="AV3088" t="s">
        <v>1537</v>
      </c>
      <c r="AW3088" t="s">
        <v>31</v>
      </c>
      <c r="AX3088" t="s">
        <v>2310</v>
      </c>
      <c r="AY3088" t="s">
        <v>2311</v>
      </c>
      <c r="AZ3088" t="s">
        <v>11</v>
      </c>
      <c r="BA3088" t="s">
        <v>2312</v>
      </c>
      <c r="BB3088" t="s">
        <v>2313</v>
      </c>
      <c r="BF3088" t="s">
        <v>1608</v>
      </c>
    </row>
    <row r="3089" spans="1:60" x14ac:dyDescent="0.25">
      <c r="A3089">
        <f t="shared" si="256"/>
        <v>190110</v>
      </c>
      <c r="B3089">
        <f t="shared" si="257"/>
        <v>3001249</v>
      </c>
      <c r="C3089" s="17" t="str">
        <f t="shared" si="258"/>
        <v>CC</v>
      </c>
      <c r="D3089" t="str">
        <f t="shared" si="260"/>
        <v>REGION GRAND OUEST</v>
      </c>
      <c r="E3089" s="12" t="str">
        <f t="shared" si="259"/>
        <v>TERRAIN</v>
      </c>
      <c r="F3089" t="s">
        <v>116</v>
      </c>
      <c r="G3089" t="s">
        <v>10478</v>
      </c>
      <c r="H3089">
        <v>1</v>
      </c>
      <c r="J3089">
        <v>2</v>
      </c>
      <c r="K3089" t="s">
        <v>1345</v>
      </c>
      <c r="L3089" t="s">
        <v>118</v>
      </c>
      <c r="M3089" t="s">
        <v>117</v>
      </c>
      <c r="T3089" t="s">
        <v>60</v>
      </c>
      <c r="U3089" s="1">
        <v>41000</v>
      </c>
      <c r="V3089" t="s">
        <v>1773</v>
      </c>
      <c r="W3089" t="s">
        <v>1329</v>
      </c>
      <c r="X3089" t="s">
        <v>18</v>
      </c>
      <c r="AA3089" t="s">
        <v>8970</v>
      </c>
      <c r="AD3089" t="s">
        <v>1393</v>
      </c>
      <c r="AF3089">
        <v>25438</v>
      </c>
      <c r="AG3089">
        <v>55</v>
      </c>
      <c r="AH3089">
        <v>100</v>
      </c>
      <c r="AI3089" t="s">
        <v>1332</v>
      </c>
      <c r="AJ3089">
        <v>38504</v>
      </c>
      <c r="AK3089">
        <v>19</v>
      </c>
      <c r="AL3089">
        <v>38504</v>
      </c>
      <c r="AM3089" t="s">
        <v>1333</v>
      </c>
      <c r="AN3089">
        <v>49000</v>
      </c>
      <c r="AO3089" t="s">
        <v>11001</v>
      </c>
      <c r="AP3089" t="s">
        <v>1413</v>
      </c>
      <c r="AQ3089" t="s">
        <v>1414</v>
      </c>
      <c r="AR3089" t="s">
        <v>19</v>
      </c>
      <c r="AS3089" t="s">
        <v>2662</v>
      </c>
      <c r="AT3089" t="s">
        <v>2663</v>
      </c>
      <c r="AU3089" t="s">
        <v>41</v>
      </c>
      <c r="AV3089" t="s">
        <v>2664</v>
      </c>
      <c r="AW3089" t="s">
        <v>119</v>
      </c>
      <c r="AX3089" t="s">
        <v>2665</v>
      </c>
      <c r="AY3089" t="s">
        <v>2666</v>
      </c>
      <c r="AZ3089" t="s">
        <v>11</v>
      </c>
      <c r="BA3089" t="s">
        <v>2667</v>
      </c>
      <c r="BB3089" t="s">
        <v>2668</v>
      </c>
      <c r="BC3089" t="s">
        <v>10478</v>
      </c>
      <c r="BD3089" t="s">
        <v>10479</v>
      </c>
      <c r="BE3089" t="s">
        <v>60</v>
      </c>
      <c r="BF3089" t="s">
        <v>1333</v>
      </c>
      <c r="BG3089" t="s">
        <v>10477</v>
      </c>
      <c r="BH3089" t="s">
        <v>1343</v>
      </c>
    </row>
    <row r="3090" spans="1:60" x14ac:dyDescent="0.25">
      <c r="A3090">
        <f t="shared" si="256"/>
        <v>180631</v>
      </c>
      <c r="B3090">
        <f t="shared" si="257"/>
        <v>3000729</v>
      </c>
      <c r="C3090" s="17" t="str">
        <f t="shared" si="258"/>
        <v>CC</v>
      </c>
      <c r="D3090" t="str">
        <f t="shared" si="260"/>
        <v>REGION GRAND OUEST</v>
      </c>
      <c r="E3090" s="12" t="str">
        <f t="shared" si="259"/>
        <v>TERRAIN</v>
      </c>
      <c r="F3090" t="s">
        <v>11002</v>
      </c>
      <c r="G3090" t="s">
        <v>10470</v>
      </c>
      <c r="H3090">
        <v>1</v>
      </c>
      <c r="J3090">
        <v>1</v>
      </c>
      <c r="K3090" t="s">
        <v>1325</v>
      </c>
      <c r="L3090" t="s">
        <v>1023</v>
      </c>
      <c r="M3090" t="s">
        <v>117</v>
      </c>
      <c r="T3090" t="s">
        <v>25</v>
      </c>
      <c r="U3090" s="1">
        <v>35947</v>
      </c>
      <c r="V3090" t="s">
        <v>1363</v>
      </c>
      <c r="W3090" t="s">
        <v>1329</v>
      </c>
      <c r="X3090" t="s">
        <v>18</v>
      </c>
      <c r="AA3090" t="s">
        <v>10469</v>
      </c>
      <c r="AD3090" t="s">
        <v>1331</v>
      </c>
      <c r="AF3090">
        <v>22672</v>
      </c>
      <c r="AG3090">
        <v>62</v>
      </c>
      <c r="AH3090">
        <v>100</v>
      </c>
      <c r="AI3090" t="s">
        <v>1332</v>
      </c>
      <c r="AJ3090">
        <v>35947</v>
      </c>
      <c r="AK3090">
        <v>26</v>
      </c>
      <c r="AL3090">
        <v>35947</v>
      </c>
      <c r="AM3090" t="s">
        <v>1333</v>
      </c>
      <c r="AN3090">
        <v>37510</v>
      </c>
      <c r="AO3090" t="s">
        <v>11003</v>
      </c>
      <c r="AP3090" t="s">
        <v>1413</v>
      </c>
      <c r="AQ3090" t="s">
        <v>1414</v>
      </c>
      <c r="AR3090" t="s">
        <v>19</v>
      </c>
      <c r="AS3090" t="s">
        <v>2662</v>
      </c>
      <c r="AT3090" t="s">
        <v>2663</v>
      </c>
      <c r="AU3090" t="s">
        <v>41</v>
      </c>
      <c r="AV3090" t="s">
        <v>2664</v>
      </c>
      <c r="AW3090" t="s">
        <v>119</v>
      </c>
      <c r="AX3090" t="s">
        <v>4609</v>
      </c>
      <c r="AY3090" t="s">
        <v>4610</v>
      </c>
      <c r="AZ3090" t="s">
        <v>11</v>
      </c>
      <c r="BA3090" t="s">
        <v>4611</v>
      </c>
      <c r="BB3090" t="s">
        <v>4612</v>
      </c>
      <c r="BC3090" t="s">
        <v>10470</v>
      </c>
      <c r="BD3090" t="s">
        <v>10471</v>
      </c>
      <c r="BE3090" t="s">
        <v>25</v>
      </c>
      <c r="BF3090" t="s">
        <v>1333</v>
      </c>
      <c r="BG3090" t="s">
        <v>10468</v>
      </c>
      <c r="BH3090" t="s">
        <v>1343</v>
      </c>
    </row>
    <row r="3091" spans="1:60" x14ac:dyDescent="0.25">
      <c r="A3091">
        <f t="shared" si="256"/>
        <v>302342</v>
      </c>
      <c r="B3091">
        <f t="shared" si="257"/>
        <v>3101299</v>
      </c>
      <c r="C3091" s="17" t="str">
        <f t="shared" si="258"/>
        <v>CC</v>
      </c>
      <c r="D3091" t="str">
        <f t="shared" si="260"/>
        <v>REGION CENTRE EST</v>
      </c>
      <c r="E3091" s="12" t="str">
        <f t="shared" si="259"/>
        <v>TERRAIN</v>
      </c>
      <c r="F3091" t="s">
        <v>494</v>
      </c>
      <c r="G3091" t="s">
        <v>9912</v>
      </c>
      <c r="H3091">
        <v>1</v>
      </c>
      <c r="J3091">
        <v>2</v>
      </c>
      <c r="K3091" t="s">
        <v>1345</v>
      </c>
      <c r="L3091" t="s">
        <v>298</v>
      </c>
      <c r="M3091" t="s">
        <v>495</v>
      </c>
      <c r="T3091" t="s">
        <v>25</v>
      </c>
      <c r="U3091" s="1">
        <v>42005</v>
      </c>
      <c r="V3091" t="s">
        <v>1363</v>
      </c>
      <c r="W3091" t="s">
        <v>1329</v>
      </c>
      <c r="X3091" t="s">
        <v>18</v>
      </c>
      <c r="AA3091" t="s">
        <v>4897</v>
      </c>
      <c r="AD3091" t="s">
        <v>1331</v>
      </c>
      <c r="AF3091">
        <v>31947</v>
      </c>
      <c r="AG3091">
        <v>37</v>
      </c>
      <c r="AH3091">
        <v>100</v>
      </c>
      <c r="AI3091" t="s">
        <v>1332</v>
      </c>
      <c r="AJ3091">
        <v>42005</v>
      </c>
      <c r="AK3091">
        <v>9</v>
      </c>
      <c r="AL3091">
        <v>42005</v>
      </c>
      <c r="AM3091" t="s">
        <v>1333</v>
      </c>
      <c r="AN3091">
        <v>45390</v>
      </c>
      <c r="AO3091" t="s">
        <v>11004</v>
      </c>
      <c r="AP3091" t="s">
        <v>1536</v>
      </c>
      <c r="AQ3091" t="s">
        <v>12479</v>
      </c>
      <c r="AR3091" t="s">
        <v>12480</v>
      </c>
      <c r="AS3091" t="s">
        <v>1993</v>
      </c>
      <c r="AT3091" t="s">
        <v>1994</v>
      </c>
      <c r="AU3091" t="s">
        <v>41</v>
      </c>
      <c r="AV3091" t="s">
        <v>1995</v>
      </c>
      <c r="AW3091" t="s">
        <v>53</v>
      </c>
      <c r="AX3091" t="s">
        <v>2322</v>
      </c>
      <c r="AY3091" t="s">
        <v>2323</v>
      </c>
      <c r="AZ3091" t="s">
        <v>11</v>
      </c>
      <c r="BA3091" t="s">
        <v>2324</v>
      </c>
      <c r="BB3091" t="s">
        <v>2325</v>
      </c>
      <c r="BC3091" t="s">
        <v>9912</v>
      </c>
      <c r="BD3091" t="s">
        <v>9913</v>
      </c>
      <c r="BE3091" t="s">
        <v>25</v>
      </c>
      <c r="BF3091" t="s">
        <v>1333</v>
      </c>
      <c r="BG3091" t="s">
        <v>9911</v>
      </c>
      <c r="BH3091" t="s">
        <v>1343</v>
      </c>
    </row>
    <row r="3092" spans="1:60" x14ac:dyDescent="0.25">
      <c r="A3092">
        <f t="shared" si="256"/>
        <v>305235</v>
      </c>
      <c r="B3092">
        <f t="shared" si="257"/>
        <v>7020637</v>
      </c>
      <c r="C3092" s="17" t="str">
        <f t="shared" si="258"/>
        <v>CC</v>
      </c>
      <c r="D3092" t="str">
        <f t="shared" si="260"/>
        <v>REGION GRAND OUEST</v>
      </c>
      <c r="E3092" s="12" t="str">
        <f t="shared" si="259"/>
        <v>TERRAIN</v>
      </c>
      <c r="F3092" t="s">
        <v>658</v>
      </c>
      <c r="G3092" t="s">
        <v>10530</v>
      </c>
      <c r="H3092">
        <v>1</v>
      </c>
      <c r="J3092">
        <v>2</v>
      </c>
      <c r="K3092" t="s">
        <v>1345</v>
      </c>
      <c r="L3092" t="s">
        <v>660</v>
      </c>
      <c r="M3092" t="s">
        <v>659</v>
      </c>
      <c r="T3092" t="s">
        <v>25</v>
      </c>
      <c r="U3092" s="1">
        <v>44743</v>
      </c>
      <c r="V3092" t="s">
        <v>1363</v>
      </c>
      <c r="W3092" t="s">
        <v>1329</v>
      </c>
      <c r="X3092" t="s">
        <v>18</v>
      </c>
      <c r="AA3092" t="s">
        <v>2240</v>
      </c>
      <c r="AD3092" t="s">
        <v>1331</v>
      </c>
      <c r="AF3092">
        <v>33976</v>
      </c>
      <c r="AG3092">
        <v>31</v>
      </c>
      <c r="AH3092">
        <v>100</v>
      </c>
      <c r="AI3092" t="s">
        <v>1332</v>
      </c>
      <c r="AJ3092">
        <v>44562</v>
      </c>
      <c r="AK3092">
        <v>2</v>
      </c>
      <c r="AL3092">
        <v>44562</v>
      </c>
      <c r="AM3092" t="s">
        <v>1333</v>
      </c>
      <c r="AN3092">
        <v>44140</v>
      </c>
      <c r="AO3092" t="s">
        <v>11005</v>
      </c>
      <c r="AP3092" t="s">
        <v>1413</v>
      </c>
      <c r="AQ3092" t="s">
        <v>1414</v>
      </c>
      <c r="AR3092" t="s">
        <v>19</v>
      </c>
      <c r="AS3092" t="s">
        <v>1549</v>
      </c>
      <c r="AT3092" t="s">
        <v>1550</v>
      </c>
      <c r="AU3092" t="s">
        <v>41</v>
      </c>
      <c r="AV3092" t="s">
        <v>1551</v>
      </c>
      <c r="AW3092" t="s">
        <v>135</v>
      </c>
      <c r="AX3092" t="s">
        <v>2822</v>
      </c>
      <c r="AY3092" t="s">
        <v>2823</v>
      </c>
      <c r="AZ3092" t="s">
        <v>11</v>
      </c>
      <c r="BA3092" t="s">
        <v>2824</v>
      </c>
      <c r="BB3092" t="s">
        <v>2825</v>
      </c>
      <c r="BC3092" t="s">
        <v>10530</v>
      </c>
      <c r="BD3092" t="s">
        <v>10531</v>
      </c>
      <c r="BE3092" t="s">
        <v>25</v>
      </c>
      <c r="BF3092" t="s">
        <v>1333</v>
      </c>
      <c r="BG3092" t="s">
        <v>10529</v>
      </c>
      <c r="BH3092" t="s">
        <v>1343</v>
      </c>
    </row>
    <row r="3093" spans="1:60" x14ac:dyDescent="0.25">
      <c r="A3093">
        <f t="shared" si="256"/>
        <v>191923</v>
      </c>
      <c r="B3093">
        <f t="shared" si="257"/>
        <v>3001459</v>
      </c>
      <c r="C3093" s="17" t="str">
        <f t="shared" si="258"/>
        <v>CC</v>
      </c>
      <c r="D3093" t="str">
        <f t="shared" si="260"/>
        <v>REGION GRAND OUEST</v>
      </c>
      <c r="E3093" s="12" t="str">
        <f t="shared" si="259"/>
        <v>TERRAIN</v>
      </c>
      <c r="F3093" t="s">
        <v>661</v>
      </c>
      <c r="G3093" t="s">
        <v>10426</v>
      </c>
      <c r="H3093">
        <v>1</v>
      </c>
      <c r="J3093">
        <v>1</v>
      </c>
      <c r="K3093" t="s">
        <v>1325</v>
      </c>
      <c r="L3093" t="s">
        <v>181</v>
      </c>
      <c r="M3093" t="s">
        <v>662</v>
      </c>
      <c r="T3093" t="s">
        <v>25</v>
      </c>
      <c r="U3093" s="1">
        <v>38961</v>
      </c>
      <c r="V3093" t="s">
        <v>1363</v>
      </c>
      <c r="W3093" t="s">
        <v>1329</v>
      </c>
      <c r="X3093" t="s">
        <v>18</v>
      </c>
      <c r="AA3093" t="s">
        <v>10425</v>
      </c>
      <c r="AD3093" t="s">
        <v>1331</v>
      </c>
      <c r="AF3093">
        <v>28859</v>
      </c>
      <c r="AG3093">
        <v>45</v>
      </c>
      <c r="AH3093">
        <v>100</v>
      </c>
      <c r="AI3093" t="s">
        <v>1332</v>
      </c>
      <c r="AJ3093">
        <v>38961</v>
      </c>
      <c r="AK3093">
        <v>18</v>
      </c>
      <c r="AL3093">
        <v>38961</v>
      </c>
      <c r="AM3093" t="s">
        <v>1333</v>
      </c>
      <c r="AN3093">
        <v>86160</v>
      </c>
      <c r="AO3093" t="s">
        <v>11006</v>
      </c>
      <c r="AP3093" t="s">
        <v>1413</v>
      </c>
      <c r="AQ3093" t="s">
        <v>1414</v>
      </c>
      <c r="AR3093" t="s">
        <v>19</v>
      </c>
      <c r="AS3093" t="s">
        <v>1585</v>
      </c>
      <c r="AT3093" t="s">
        <v>1586</v>
      </c>
      <c r="AU3093" t="s">
        <v>41</v>
      </c>
      <c r="AV3093" t="s">
        <v>1587</v>
      </c>
      <c r="AW3093" t="s">
        <v>340</v>
      </c>
      <c r="AX3093" t="s">
        <v>2259</v>
      </c>
      <c r="AY3093" t="s">
        <v>2260</v>
      </c>
      <c r="AZ3093" t="s">
        <v>11</v>
      </c>
      <c r="BA3093" t="s">
        <v>2261</v>
      </c>
      <c r="BB3093" t="s">
        <v>2262</v>
      </c>
      <c r="BC3093" t="s">
        <v>10426</v>
      </c>
      <c r="BD3093" t="s">
        <v>10427</v>
      </c>
      <c r="BE3093" t="s">
        <v>25</v>
      </c>
      <c r="BF3093" t="s">
        <v>1333</v>
      </c>
      <c r="BG3093" t="s">
        <v>10424</v>
      </c>
      <c r="BH3093" t="s">
        <v>1343</v>
      </c>
    </row>
    <row r="3094" spans="1:60" x14ac:dyDescent="0.25">
      <c r="A3094">
        <f t="shared" si="256"/>
        <v>188622</v>
      </c>
      <c r="B3094">
        <f t="shared" si="257"/>
        <v>3001130</v>
      </c>
      <c r="C3094" s="17" t="str">
        <f t="shared" si="258"/>
        <v>CC</v>
      </c>
      <c r="D3094" t="str">
        <f t="shared" si="260"/>
        <v>REGION CENTRE EST</v>
      </c>
      <c r="E3094" s="12" t="str">
        <f t="shared" si="259"/>
        <v>TERRAIN</v>
      </c>
      <c r="F3094" t="s">
        <v>465</v>
      </c>
      <c r="G3094" t="s">
        <v>9717</v>
      </c>
      <c r="H3094">
        <v>1</v>
      </c>
      <c r="J3094">
        <v>1</v>
      </c>
      <c r="K3094" t="s">
        <v>1325</v>
      </c>
      <c r="L3094" t="s">
        <v>467</v>
      </c>
      <c r="M3094" t="s">
        <v>466</v>
      </c>
      <c r="N3094" t="s">
        <v>260</v>
      </c>
      <c r="O3094" t="s">
        <v>11007</v>
      </c>
      <c r="Q3094" t="s">
        <v>1346</v>
      </c>
      <c r="R3094">
        <v>5</v>
      </c>
      <c r="S3094" t="s">
        <v>18</v>
      </c>
      <c r="T3094" t="s">
        <v>25</v>
      </c>
      <c r="U3094" s="1">
        <v>37987</v>
      </c>
      <c r="V3094" t="s">
        <v>1363</v>
      </c>
      <c r="W3094" t="s">
        <v>1329</v>
      </c>
      <c r="X3094" t="s">
        <v>18</v>
      </c>
      <c r="AA3094" t="s">
        <v>5501</v>
      </c>
      <c r="AB3094" t="s">
        <v>1331</v>
      </c>
      <c r="AD3094" t="s">
        <v>1331</v>
      </c>
      <c r="AF3094">
        <v>27877</v>
      </c>
      <c r="AG3094">
        <v>48</v>
      </c>
      <c r="AH3094">
        <v>100</v>
      </c>
      <c r="AI3094" t="s">
        <v>1332</v>
      </c>
      <c r="AJ3094">
        <v>37987</v>
      </c>
      <c r="AK3094">
        <v>20</v>
      </c>
      <c r="AL3094">
        <v>37987</v>
      </c>
      <c r="AM3094" t="s">
        <v>1333</v>
      </c>
      <c r="AN3094">
        <v>57420</v>
      </c>
      <c r="AO3094" t="s">
        <v>11008</v>
      </c>
      <c r="AP3094" t="s">
        <v>1536</v>
      </c>
      <c r="AQ3094" t="s">
        <v>12479</v>
      </c>
      <c r="AR3094" t="s">
        <v>12480</v>
      </c>
      <c r="AS3094" t="s">
        <v>1696</v>
      </c>
      <c r="AT3094" t="s">
        <v>1697</v>
      </c>
      <c r="AU3094" t="s">
        <v>41</v>
      </c>
      <c r="AV3094" t="s">
        <v>1698</v>
      </c>
      <c r="AW3094" t="s">
        <v>66</v>
      </c>
      <c r="AX3094" t="s">
        <v>2614</v>
      </c>
      <c r="AY3094" t="s">
        <v>2615</v>
      </c>
      <c r="AZ3094" t="s">
        <v>11</v>
      </c>
      <c r="BA3094" t="s">
        <v>2616</v>
      </c>
      <c r="BB3094" t="s">
        <v>2617</v>
      </c>
      <c r="BC3094" t="s">
        <v>9717</v>
      </c>
      <c r="BD3094" t="s">
        <v>9718</v>
      </c>
      <c r="BE3094" t="s">
        <v>25</v>
      </c>
      <c r="BF3094" t="s">
        <v>1333</v>
      </c>
      <c r="BG3094" t="s">
        <v>9991</v>
      </c>
      <c r="BH3094" t="s">
        <v>1343</v>
      </c>
    </row>
    <row r="3095" spans="1:60" x14ac:dyDescent="0.25">
      <c r="A3095">
        <f t="shared" si="256"/>
        <v>305386</v>
      </c>
      <c r="B3095">
        <f t="shared" si="257"/>
        <v>7021706</v>
      </c>
      <c r="C3095" s="17" t="str">
        <f t="shared" si="258"/>
        <v>IMP</v>
      </c>
      <c r="D3095" t="str">
        <f t="shared" si="260"/>
        <v>REGION GRAND SUD</v>
      </c>
      <c r="E3095" s="12" t="str">
        <f t="shared" si="259"/>
        <v>TERRAIN</v>
      </c>
      <c r="F3095" t="s">
        <v>11009</v>
      </c>
      <c r="G3095" t="s">
        <v>1748</v>
      </c>
      <c r="H3095">
        <v>1</v>
      </c>
      <c r="J3095">
        <v>1</v>
      </c>
      <c r="K3095" t="s">
        <v>1325</v>
      </c>
      <c r="L3095" t="s">
        <v>484</v>
      </c>
      <c r="M3095" t="s">
        <v>11010</v>
      </c>
      <c r="N3095" t="s">
        <v>1187</v>
      </c>
      <c r="O3095">
        <v>44958</v>
      </c>
      <c r="Q3095" t="s">
        <v>1346</v>
      </c>
      <c r="R3095">
        <v>4</v>
      </c>
      <c r="S3095" t="s">
        <v>5</v>
      </c>
      <c r="T3095" t="s">
        <v>11</v>
      </c>
      <c r="U3095" s="1">
        <v>44986</v>
      </c>
      <c r="V3095" t="s">
        <v>1605</v>
      </c>
      <c r="W3095" t="s">
        <v>1606</v>
      </c>
      <c r="X3095" t="s">
        <v>5</v>
      </c>
      <c r="AB3095">
        <v>5</v>
      </c>
      <c r="AD3095">
        <v>5</v>
      </c>
      <c r="AF3095">
        <v>32052</v>
      </c>
      <c r="AG3095">
        <v>37</v>
      </c>
      <c r="AH3095">
        <v>100</v>
      </c>
      <c r="AI3095" t="s">
        <v>1332</v>
      </c>
      <c r="AJ3095">
        <v>44805</v>
      </c>
      <c r="AK3095">
        <v>2</v>
      </c>
      <c r="AL3095">
        <v>44805</v>
      </c>
      <c r="AN3095">
        <v>6200</v>
      </c>
      <c r="AO3095" t="s">
        <v>2100</v>
      </c>
      <c r="AP3095" t="s">
        <v>1335</v>
      </c>
      <c r="AQ3095" t="s">
        <v>1336</v>
      </c>
      <c r="AR3095" t="s">
        <v>12476</v>
      </c>
      <c r="AS3095" t="s">
        <v>1745</v>
      </c>
      <c r="AT3095" t="s">
        <v>1746</v>
      </c>
      <c r="AU3095" t="s">
        <v>41</v>
      </c>
      <c r="AV3095" t="s">
        <v>1747</v>
      </c>
      <c r="AW3095" t="s">
        <v>52</v>
      </c>
      <c r="AX3095" t="s">
        <v>1748</v>
      </c>
      <c r="AY3095" t="s">
        <v>1749</v>
      </c>
      <c r="AZ3095" t="s">
        <v>11</v>
      </c>
      <c r="BA3095" t="s">
        <v>1750</v>
      </c>
      <c r="BB3095" t="s">
        <v>1751</v>
      </c>
      <c r="BF3095" t="s">
        <v>1608</v>
      </c>
    </row>
    <row r="3096" spans="1:60" x14ac:dyDescent="0.25">
      <c r="A3096">
        <f t="shared" si="256"/>
        <v>305324</v>
      </c>
      <c r="B3096">
        <f t="shared" si="257"/>
        <v>7021047</v>
      </c>
      <c r="C3096" s="17" t="str">
        <f t="shared" si="258"/>
        <v>CC</v>
      </c>
      <c r="D3096" t="str">
        <f t="shared" si="260"/>
        <v>REGION ILE DE FRANCE NORD</v>
      </c>
      <c r="E3096" s="12" t="str">
        <f t="shared" si="259"/>
        <v>TERRAIN</v>
      </c>
      <c r="F3096" t="s">
        <v>11011</v>
      </c>
      <c r="G3096" t="s">
        <v>10597</v>
      </c>
      <c r="H3096">
        <v>1</v>
      </c>
      <c r="J3096">
        <v>1</v>
      </c>
      <c r="K3096" t="s">
        <v>1325</v>
      </c>
      <c r="L3096" t="s">
        <v>11012</v>
      </c>
      <c r="M3096" t="s">
        <v>11013</v>
      </c>
      <c r="T3096" t="s">
        <v>25</v>
      </c>
      <c r="U3096" s="1">
        <v>44927</v>
      </c>
      <c r="V3096" t="s">
        <v>1363</v>
      </c>
      <c r="W3096" t="s">
        <v>1329</v>
      </c>
      <c r="X3096" t="s">
        <v>18</v>
      </c>
      <c r="AA3096" t="s">
        <v>10051</v>
      </c>
      <c r="AD3096" t="s">
        <v>1331</v>
      </c>
      <c r="AF3096">
        <v>34513</v>
      </c>
      <c r="AG3096">
        <v>30</v>
      </c>
      <c r="AH3096">
        <v>100</v>
      </c>
      <c r="AI3096" t="s">
        <v>1332</v>
      </c>
      <c r="AJ3096">
        <v>44713</v>
      </c>
      <c r="AK3096">
        <v>2</v>
      </c>
      <c r="AL3096">
        <v>44713</v>
      </c>
      <c r="AM3096" t="s">
        <v>1333</v>
      </c>
      <c r="AN3096">
        <v>76320</v>
      </c>
      <c r="AO3096" t="s">
        <v>11014</v>
      </c>
      <c r="AP3096" t="s">
        <v>12477</v>
      </c>
      <c r="AQ3096" t="s">
        <v>1351</v>
      </c>
      <c r="AR3096" t="s">
        <v>12478</v>
      </c>
      <c r="AS3096" t="s">
        <v>1651</v>
      </c>
      <c r="AT3096" t="s">
        <v>1652</v>
      </c>
      <c r="AU3096" t="s">
        <v>41</v>
      </c>
      <c r="AV3096" t="s">
        <v>1653</v>
      </c>
      <c r="AW3096" t="s">
        <v>35</v>
      </c>
      <c r="AX3096" t="s">
        <v>2697</v>
      </c>
      <c r="AY3096" t="s">
        <v>2698</v>
      </c>
      <c r="AZ3096" t="s">
        <v>11</v>
      </c>
      <c r="BA3096" t="s">
        <v>2699</v>
      </c>
      <c r="BB3096" t="s">
        <v>2700</v>
      </c>
      <c r="BC3096" t="s">
        <v>10597</v>
      </c>
      <c r="BD3096" t="s">
        <v>10598</v>
      </c>
      <c r="BE3096" t="s">
        <v>25</v>
      </c>
      <c r="BF3096" t="s">
        <v>1333</v>
      </c>
      <c r="BG3096" t="s">
        <v>10596</v>
      </c>
      <c r="BH3096" t="s">
        <v>1343</v>
      </c>
    </row>
    <row r="3097" spans="1:60" x14ac:dyDescent="0.25">
      <c r="A3097">
        <f t="shared" si="256"/>
        <v>300377</v>
      </c>
      <c r="B3097">
        <f t="shared" si="257"/>
        <v>3100246</v>
      </c>
      <c r="C3097" s="17" t="str">
        <f t="shared" si="258"/>
        <v>IMP</v>
      </c>
      <c r="D3097" t="str">
        <f t="shared" si="260"/>
        <v>REGION ILE DE FRANCE NORD</v>
      </c>
      <c r="E3097" s="12" t="str">
        <f t="shared" si="259"/>
        <v>TERRAIN</v>
      </c>
      <c r="F3097" t="s">
        <v>11015</v>
      </c>
      <c r="G3097" t="s">
        <v>1641</v>
      </c>
      <c r="H3097">
        <v>1</v>
      </c>
      <c r="J3097">
        <v>2</v>
      </c>
      <c r="K3097" t="s">
        <v>1345</v>
      </c>
      <c r="L3097" t="s">
        <v>1237</v>
      </c>
      <c r="M3097" t="s">
        <v>11016</v>
      </c>
      <c r="N3097" t="s">
        <v>3</v>
      </c>
      <c r="O3097">
        <v>40756</v>
      </c>
      <c r="Q3097" t="s">
        <v>1346</v>
      </c>
      <c r="R3097">
        <v>4</v>
      </c>
      <c r="S3097" t="s">
        <v>5</v>
      </c>
      <c r="T3097" t="s">
        <v>11</v>
      </c>
      <c r="U3097" s="1">
        <v>40787</v>
      </c>
      <c r="V3097" t="s">
        <v>1605</v>
      </c>
      <c r="W3097" t="s">
        <v>1606</v>
      </c>
      <c r="X3097" t="s">
        <v>5</v>
      </c>
      <c r="AB3097">
        <v>5</v>
      </c>
      <c r="AD3097">
        <v>5</v>
      </c>
      <c r="AF3097">
        <v>31761</v>
      </c>
      <c r="AG3097">
        <v>37</v>
      </c>
      <c r="AH3097">
        <v>100</v>
      </c>
      <c r="AI3097" t="s">
        <v>1332</v>
      </c>
      <c r="AJ3097">
        <v>40787</v>
      </c>
      <c r="AK3097">
        <v>13</v>
      </c>
      <c r="AL3097">
        <v>40787</v>
      </c>
      <c r="AN3097">
        <v>59660</v>
      </c>
      <c r="AO3097" t="s">
        <v>11017</v>
      </c>
      <c r="AP3097" t="s">
        <v>12477</v>
      </c>
      <c r="AQ3097" t="s">
        <v>1351</v>
      </c>
      <c r="AR3097" t="s">
        <v>12478</v>
      </c>
      <c r="AS3097" t="s">
        <v>1638</v>
      </c>
      <c r="AT3097" t="s">
        <v>1639</v>
      </c>
      <c r="AU3097" t="s">
        <v>41</v>
      </c>
      <c r="AV3097" t="s">
        <v>1640</v>
      </c>
      <c r="AW3097" t="s">
        <v>142</v>
      </c>
      <c r="AX3097" t="s">
        <v>1641</v>
      </c>
      <c r="AY3097" t="s">
        <v>1642</v>
      </c>
      <c r="AZ3097" t="s">
        <v>11</v>
      </c>
      <c r="BA3097" t="s">
        <v>1643</v>
      </c>
      <c r="BB3097" t="s">
        <v>1644</v>
      </c>
      <c r="BF3097" t="s">
        <v>1608</v>
      </c>
    </row>
    <row r="3098" spans="1:60" x14ac:dyDescent="0.25">
      <c r="A3098">
        <f t="shared" si="256"/>
        <v>304029</v>
      </c>
      <c r="B3098">
        <f t="shared" si="257"/>
        <v>3102182</v>
      </c>
      <c r="C3098" s="17" t="str">
        <f t="shared" si="258"/>
        <v>CC</v>
      </c>
      <c r="D3098" t="str">
        <f t="shared" si="260"/>
        <v>REGION ILE DE FRANCE NORD</v>
      </c>
      <c r="E3098" s="12" t="str">
        <f t="shared" si="259"/>
        <v>TERRAIN</v>
      </c>
      <c r="F3098" t="s">
        <v>946</v>
      </c>
      <c r="G3098" t="s">
        <v>10668</v>
      </c>
      <c r="H3098">
        <v>1</v>
      </c>
      <c r="J3098">
        <v>1</v>
      </c>
      <c r="K3098" t="s">
        <v>1325</v>
      </c>
      <c r="L3098" t="s">
        <v>92</v>
      </c>
      <c r="M3098" t="s">
        <v>947</v>
      </c>
      <c r="N3098" t="s">
        <v>245</v>
      </c>
      <c r="O3098">
        <v>43344</v>
      </c>
      <c r="Q3098" t="s">
        <v>1346</v>
      </c>
      <c r="R3098">
        <v>5</v>
      </c>
      <c r="S3098" t="s">
        <v>18</v>
      </c>
      <c r="T3098" t="s">
        <v>25</v>
      </c>
      <c r="U3098" s="1">
        <v>43374</v>
      </c>
      <c r="V3098" t="s">
        <v>1363</v>
      </c>
      <c r="W3098" t="s">
        <v>1329</v>
      </c>
      <c r="X3098" t="s">
        <v>18</v>
      </c>
      <c r="AA3098" t="s">
        <v>4320</v>
      </c>
      <c r="AB3098" t="s">
        <v>1331</v>
      </c>
      <c r="AD3098" t="s">
        <v>1331</v>
      </c>
      <c r="AF3098">
        <v>31890</v>
      </c>
      <c r="AG3098">
        <v>37</v>
      </c>
      <c r="AH3098">
        <v>100</v>
      </c>
      <c r="AI3098" t="s">
        <v>1332</v>
      </c>
      <c r="AJ3098">
        <v>43374</v>
      </c>
      <c r="AK3098">
        <v>6</v>
      </c>
      <c r="AL3098">
        <v>43374</v>
      </c>
      <c r="AM3098" t="s">
        <v>1333</v>
      </c>
      <c r="AN3098">
        <v>62160</v>
      </c>
      <c r="AO3098" t="s">
        <v>11018</v>
      </c>
      <c r="AP3098" t="s">
        <v>12477</v>
      </c>
      <c r="AQ3098" t="s">
        <v>1351</v>
      </c>
      <c r="AR3098" t="s">
        <v>12478</v>
      </c>
      <c r="AS3098" t="s">
        <v>2022</v>
      </c>
      <c r="AT3098" t="s">
        <v>2023</v>
      </c>
      <c r="AU3098" t="s">
        <v>41</v>
      </c>
      <c r="AV3098" t="s">
        <v>2024</v>
      </c>
      <c r="AW3098" t="s">
        <v>26</v>
      </c>
      <c r="AX3098" t="s">
        <v>3308</v>
      </c>
      <c r="AY3098" t="s">
        <v>3309</v>
      </c>
      <c r="AZ3098" t="s">
        <v>11</v>
      </c>
      <c r="BA3098" t="s">
        <v>3310</v>
      </c>
      <c r="BB3098" t="s">
        <v>3311</v>
      </c>
      <c r="BC3098" t="s">
        <v>10668</v>
      </c>
      <c r="BD3098" t="s">
        <v>10669</v>
      </c>
      <c r="BE3098" t="s">
        <v>25</v>
      </c>
      <c r="BF3098" t="s">
        <v>1333</v>
      </c>
      <c r="BG3098" t="s">
        <v>10667</v>
      </c>
      <c r="BH3098" t="s">
        <v>1343</v>
      </c>
    </row>
    <row r="3099" spans="1:60" x14ac:dyDescent="0.25">
      <c r="A3099">
        <f t="shared" si="256"/>
        <v>304476</v>
      </c>
      <c r="B3099">
        <f t="shared" si="257"/>
        <v>3102419</v>
      </c>
      <c r="C3099" s="17" t="str">
        <f t="shared" si="258"/>
        <v>CC</v>
      </c>
      <c r="D3099" t="str">
        <f t="shared" si="260"/>
        <v>REGION GRAND SUD</v>
      </c>
      <c r="E3099" s="12" t="str">
        <f t="shared" si="259"/>
        <v>TERRAIN</v>
      </c>
      <c r="F3099" t="s">
        <v>11019</v>
      </c>
      <c r="G3099" t="s">
        <v>9156</v>
      </c>
      <c r="H3099">
        <v>1</v>
      </c>
      <c r="J3099">
        <v>2</v>
      </c>
      <c r="K3099" t="s">
        <v>1345</v>
      </c>
      <c r="L3099" t="s">
        <v>3552</v>
      </c>
      <c r="M3099" t="s">
        <v>11020</v>
      </c>
      <c r="N3099" t="s">
        <v>245</v>
      </c>
      <c r="O3099" t="s">
        <v>3755</v>
      </c>
      <c r="Q3099" t="s">
        <v>1346</v>
      </c>
      <c r="R3099">
        <v>5</v>
      </c>
      <c r="S3099" t="s">
        <v>18</v>
      </c>
      <c r="T3099" t="s">
        <v>25</v>
      </c>
      <c r="U3099" s="1">
        <v>43831</v>
      </c>
      <c r="V3099" t="s">
        <v>1363</v>
      </c>
      <c r="W3099" t="s">
        <v>1329</v>
      </c>
      <c r="X3099" t="s">
        <v>18</v>
      </c>
      <c r="AA3099" t="s">
        <v>3597</v>
      </c>
      <c r="AB3099" t="s">
        <v>1331</v>
      </c>
      <c r="AD3099" t="s">
        <v>1331</v>
      </c>
      <c r="AF3099">
        <v>30798</v>
      </c>
      <c r="AG3099">
        <v>40</v>
      </c>
      <c r="AH3099">
        <v>100</v>
      </c>
      <c r="AI3099" t="s">
        <v>1332</v>
      </c>
      <c r="AJ3099">
        <v>43831</v>
      </c>
      <c r="AK3099">
        <v>4</v>
      </c>
      <c r="AL3099">
        <v>43831</v>
      </c>
      <c r="AM3099" t="s">
        <v>1333</v>
      </c>
      <c r="AN3099">
        <v>13290</v>
      </c>
      <c r="AO3099" t="s">
        <v>7213</v>
      </c>
      <c r="AP3099" t="s">
        <v>1335</v>
      </c>
      <c r="AQ3099" t="s">
        <v>1336</v>
      </c>
      <c r="AR3099" t="s">
        <v>12476</v>
      </c>
      <c r="AS3099" t="s">
        <v>1427</v>
      </c>
      <c r="AT3099" t="s">
        <v>1428</v>
      </c>
      <c r="AU3099" t="s">
        <v>41</v>
      </c>
      <c r="AV3099" t="s">
        <v>1429</v>
      </c>
      <c r="AW3099" t="s">
        <v>129</v>
      </c>
      <c r="AX3099" t="s">
        <v>1430</v>
      </c>
      <c r="AY3099" t="s">
        <v>1431</v>
      </c>
      <c r="AZ3099" t="s">
        <v>11</v>
      </c>
      <c r="BA3099" t="s">
        <v>1432</v>
      </c>
      <c r="BB3099" t="s">
        <v>1433</v>
      </c>
      <c r="BC3099" t="s">
        <v>9156</v>
      </c>
      <c r="BD3099" t="s">
        <v>9157</v>
      </c>
      <c r="BE3099" t="s">
        <v>25</v>
      </c>
      <c r="BF3099" t="s">
        <v>1333</v>
      </c>
      <c r="BG3099" t="s">
        <v>9155</v>
      </c>
      <c r="BH3099" t="s">
        <v>1343</v>
      </c>
    </row>
    <row r="3100" spans="1:60" x14ac:dyDescent="0.25">
      <c r="A3100">
        <f t="shared" si="256"/>
        <v>302631</v>
      </c>
      <c r="B3100">
        <f t="shared" si="257"/>
        <v>3101447</v>
      </c>
      <c r="C3100" s="17" t="str">
        <f t="shared" si="258"/>
        <v>IMP</v>
      </c>
      <c r="D3100" t="str">
        <f t="shared" si="260"/>
        <v>REGION ILE DE FRANCE NORD</v>
      </c>
      <c r="E3100" s="12" t="str">
        <f t="shared" si="259"/>
        <v>TERRAIN</v>
      </c>
      <c r="F3100" t="s">
        <v>11021</v>
      </c>
      <c r="G3100" t="s">
        <v>1889</v>
      </c>
      <c r="H3100">
        <v>1</v>
      </c>
      <c r="J3100">
        <v>2</v>
      </c>
      <c r="K3100" t="s">
        <v>1345</v>
      </c>
      <c r="L3100" t="s">
        <v>11022</v>
      </c>
      <c r="M3100" t="s">
        <v>11023</v>
      </c>
      <c r="N3100" t="s">
        <v>272</v>
      </c>
      <c r="O3100">
        <v>45231</v>
      </c>
      <c r="Q3100" t="s">
        <v>1346</v>
      </c>
      <c r="R3100">
        <v>4</v>
      </c>
      <c r="S3100" t="s">
        <v>5</v>
      </c>
      <c r="T3100" t="s">
        <v>11</v>
      </c>
      <c r="U3100" s="1">
        <v>45261</v>
      </c>
      <c r="V3100" t="s">
        <v>1605</v>
      </c>
      <c r="W3100" t="s">
        <v>1606</v>
      </c>
      <c r="X3100" t="s">
        <v>5</v>
      </c>
      <c r="AB3100">
        <v>5</v>
      </c>
      <c r="AD3100">
        <v>5</v>
      </c>
      <c r="AF3100">
        <v>25476</v>
      </c>
      <c r="AG3100">
        <v>55</v>
      </c>
      <c r="AH3100">
        <v>100</v>
      </c>
      <c r="AI3100" t="s">
        <v>1332</v>
      </c>
      <c r="AJ3100">
        <v>42217</v>
      </c>
      <c r="AK3100">
        <v>9</v>
      </c>
      <c r="AL3100">
        <v>42217</v>
      </c>
      <c r="AN3100">
        <v>75012</v>
      </c>
      <c r="AO3100" t="s">
        <v>2396</v>
      </c>
      <c r="AP3100" t="s">
        <v>12477</v>
      </c>
      <c r="AQ3100" t="s">
        <v>1351</v>
      </c>
      <c r="AR3100" t="s">
        <v>12478</v>
      </c>
      <c r="AS3100" t="s">
        <v>1352</v>
      </c>
      <c r="AT3100" t="s">
        <v>1353</v>
      </c>
      <c r="AU3100" t="s">
        <v>41</v>
      </c>
      <c r="AV3100" t="s">
        <v>1354</v>
      </c>
      <c r="AW3100" t="s">
        <v>17</v>
      </c>
      <c r="AX3100" t="s">
        <v>1889</v>
      </c>
      <c r="AY3100" t="s">
        <v>1890</v>
      </c>
      <c r="AZ3100" t="s">
        <v>11</v>
      </c>
      <c r="BA3100" t="s">
        <v>1891</v>
      </c>
      <c r="BB3100" t="s">
        <v>1892</v>
      </c>
      <c r="BF3100" t="s">
        <v>1608</v>
      </c>
    </row>
    <row r="3101" spans="1:60" x14ac:dyDescent="0.25">
      <c r="A3101">
        <f t="shared" si="256"/>
        <v>300381</v>
      </c>
      <c r="B3101">
        <f t="shared" si="257"/>
        <v>7010452</v>
      </c>
      <c r="C3101" t="str">
        <f t="shared" si="258"/>
        <v>ASSISTANTE</v>
      </c>
      <c r="D3101" t="str">
        <f t="shared" si="260"/>
        <v>POLE PILOTAGE DU RESEAU COMMERCIAL</v>
      </c>
      <c r="E3101" s="12" t="str">
        <f t="shared" si="259"/>
        <v>TERRAIN</v>
      </c>
      <c r="F3101" t="s">
        <v>11024</v>
      </c>
      <c r="G3101" t="s">
        <v>11025</v>
      </c>
      <c r="H3101">
        <v>1</v>
      </c>
      <c r="J3101">
        <v>2</v>
      </c>
      <c r="K3101" t="s">
        <v>1345</v>
      </c>
      <c r="L3101" t="s">
        <v>322</v>
      </c>
      <c r="M3101" t="s">
        <v>11026</v>
      </c>
      <c r="T3101" t="s">
        <v>1469</v>
      </c>
      <c r="U3101" s="1">
        <v>40717</v>
      </c>
      <c r="V3101" t="s">
        <v>1470</v>
      </c>
      <c r="W3101" t="s">
        <v>1392</v>
      </c>
      <c r="X3101" t="s">
        <v>1471</v>
      </c>
      <c r="AD3101">
        <v>4</v>
      </c>
      <c r="AF3101">
        <v>29140</v>
      </c>
      <c r="AG3101">
        <v>45</v>
      </c>
      <c r="AH3101">
        <v>100</v>
      </c>
      <c r="AI3101" t="s">
        <v>1332</v>
      </c>
      <c r="AJ3101">
        <v>40717</v>
      </c>
      <c r="AK3101">
        <v>13</v>
      </c>
      <c r="AL3101">
        <v>40717</v>
      </c>
      <c r="AN3101">
        <v>45000</v>
      </c>
      <c r="AO3101" t="s">
        <v>11027</v>
      </c>
      <c r="AQ3101" t="s">
        <v>1395</v>
      </c>
      <c r="AR3101" t="s">
        <v>188</v>
      </c>
      <c r="AV3101" t="s">
        <v>1757</v>
      </c>
      <c r="AW3101" t="s">
        <v>1758</v>
      </c>
    </row>
    <row r="3102" spans="1:60" x14ac:dyDescent="0.25">
      <c r="A3102">
        <f t="shared" si="256"/>
        <v>306315</v>
      </c>
      <c r="B3102">
        <f t="shared" si="257"/>
        <v>7024180</v>
      </c>
      <c r="C3102" s="17" t="str">
        <f t="shared" si="258"/>
        <v>CC</v>
      </c>
      <c r="D3102" t="str">
        <f t="shared" si="260"/>
        <v>REGION ILE DE FRANCE NORD</v>
      </c>
      <c r="E3102" s="12" t="str">
        <f t="shared" si="259"/>
        <v>TERRAIN</v>
      </c>
      <c r="F3102" t="s">
        <v>11028</v>
      </c>
      <c r="G3102" t="s">
        <v>10593</v>
      </c>
      <c r="H3102">
        <v>1</v>
      </c>
      <c r="J3102">
        <v>1</v>
      </c>
      <c r="K3102" t="s">
        <v>1325</v>
      </c>
      <c r="L3102" t="s">
        <v>11029</v>
      </c>
      <c r="M3102" t="s">
        <v>11030</v>
      </c>
      <c r="T3102" t="s">
        <v>245</v>
      </c>
      <c r="U3102" s="1">
        <v>45536</v>
      </c>
      <c r="V3102" t="s">
        <v>1328</v>
      </c>
      <c r="W3102" t="s">
        <v>1329</v>
      </c>
      <c r="X3102" t="s">
        <v>18</v>
      </c>
      <c r="AA3102" t="s">
        <v>2382</v>
      </c>
      <c r="AD3102" t="s">
        <v>1331</v>
      </c>
      <c r="AF3102">
        <v>36904</v>
      </c>
      <c r="AG3102">
        <v>23</v>
      </c>
      <c r="AH3102">
        <v>100</v>
      </c>
      <c r="AI3102" t="s">
        <v>1332</v>
      </c>
      <c r="AJ3102">
        <v>45536</v>
      </c>
      <c r="AK3102">
        <v>0</v>
      </c>
      <c r="AL3102">
        <v>45536</v>
      </c>
      <c r="AM3102" t="s">
        <v>1333</v>
      </c>
      <c r="AN3102">
        <v>76140</v>
      </c>
      <c r="AO3102" t="s">
        <v>11031</v>
      </c>
      <c r="AP3102" t="s">
        <v>12477</v>
      </c>
      <c r="AQ3102" t="s">
        <v>1351</v>
      </c>
      <c r="AR3102" t="s">
        <v>12478</v>
      </c>
      <c r="AS3102" t="s">
        <v>1651</v>
      </c>
      <c r="AT3102" t="s">
        <v>1652</v>
      </c>
      <c r="AU3102" t="s">
        <v>41</v>
      </c>
      <c r="AV3102" t="s">
        <v>1653</v>
      </c>
      <c r="AW3102" t="s">
        <v>35</v>
      </c>
      <c r="AX3102" t="s">
        <v>2697</v>
      </c>
      <c r="AY3102" t="s">
        <v>2698</v>
      </c>
      <c r="AZ3102" t="s">
        <v>11</v>
      </c>
      <c r="BA3102" t="s">
        <v>2699</v>
      </c>
      <c r="BB3102" t="s">
        <v>2700</v>
      </c>
      <c r="BC3102" t="s">
        <v>10593</v>
      </c>
      <c r="BD3102" t="s">
        <v>10594</v>
      </c>
      <c r="BE3102" t="s">
        <v>245</v>
      </c>
      <c r="BF3102" t="s">
        <v>1333</v>
      </c>
      <c r="BG3102" t="s">
        <v>10592</v>
      </c>
      <c r="BH3102" t="s">
        <v>1343</v>
      </c>
    </row>
    <row r="3103" spans="1:60" x14ac:dyDescent="0.25">
      <c r="A3103">
        <f t="shared" si="256"/>
        <v>305775</v>
      </c>
      <c r="B3103">
        <f t="shared" si="257"/>
        <v>7023196</v>
      </c>
      <c r="C3103" s="17" t="str">
        <f t="shared" si="258"/>
        <v>CC</v>
      </c>
      <c r="D3103" t="str">
        <f t="shared" si="260"/>
        <v>REGION GRAND SUD</v>
      </c>
      <c r="E3103" s="12" t="str">
        <f t="shared" si="259"/>
        <v>TERRAIN</v>
      </c>
      <c r="F3103" t="s">
        <v>11032</v>
      </c>
      <c r="G3103" t="s">
        <v>10339</v>
      </c>
      <c r="H3103">
        <v>1</v>
      </c>
      <c r="J3103">
        <v>1</v>
      </c>
      <c r="K3103" t="s">
        <v>1325</v>
      </c>
      <c r="L3103" t="s">
        <v>11033</v>
      </c>
      <c r="M3103" t="s">
        <v>11034</v>
      </c>
      <c r="T3103" t="s">
        <v>25</v>
      </c>
      <c r="U3103" s="1">
        <v>45383</v>
      </c>
      <c r="V3103" t="s">
        <v>1363</v>
      </c>
      <c r="W3103" t="s">
        <v>1329</v>
      </c>
      <c r="X3103" t="s">
        <v>18</v>
      </c>
      <c r="AA3103" t="s">
        <v>8230</v>
      </c>
      <c r="AD3103" t="s">
        <v>1331</v>
      </c>
      <c r="AF3103">
        <v>36549</v>
      </c>
      <c r="AG3103">
        <v>24</v>
      </c>
      <c r="AH3103">
        <v>100</v>
      </c>
      <c r="AI3103" t="s">
        <v>1332</v>
      </c>
      <c r="AJ3103">
        <v>45261</v>
      </c>
      <c r="AK3103">
        <v>1</v>
      </c>
      <c r="AL3103">
        <v>45261</v>
      </c>
      <c r="AM3103" t="s">
        <v>1333</v>
      </c>
      <c r="AN3103">
        <v>42100</v>
      </c>
      <c r="AO3103" t="s">
        <v>3576</v>
      </c>
      <c r="AP3103" t="s">
        <v>1335</v>
      </c>
      <c r="AQ3103" t="s">
        <v>1336</v>
      </c>
      <c r="AR3103" t="s">
        <v>12476</v>
      </c>
      <c r="AS3103" t="s">
        <v>1629</v>
      </c>
      <c r="AT3103" t="s">
        <v>1630</v>
      </c>
      <c r="AU3103" t="s">
        <v>41</v>
      </c>
      <c r="AV3103" t="s">
        <v>1631</v>
      </c>
      <c r="AW3103" t="s">
        <v>7</v>
      </c>
      <c r="AX3103" t="s">
        <v>3055</v>
      </c>
      <c r="AY3103" t="s">
        <v>3056</v>
      </c>
      <c r="AZ3103" t="s">
        <v>11</v>
      </c>
      <c r="BA3103" t="s">
        <v>3057</v>
      </c>
      <c r="BB3103" t="s">
        <v>3058</v>
      </c>
      <c r="BC3103" t="s">
        <v>10339</v>
      </c>
      <c r="BD3103" t="s">
        <v>10340</v>
      </c>
      <c r="BE3103" t="s">
        <v>25</v>
      </c>
      <c r="BF3103" t="s">
        <v>1333</v>
      </c>
      <c r="BG3103" t="s">
        <v>10338</v>
      </c>
      <c r="BH3103" t="s">
        <v>1343</v>
      </c>
    </row>
    <row r="3104" spans="1:60" x14ac:dyDescent="0.25">
      <c r="A3104">
        <f t="shared" si="256"/>
        <v>304525</v>
      </c>
      <c r="B3104">
        <f t="shared" si="257"/>
        <v>3102448</v>
      </c>
      <c r="C3104" s="17" t="str">
        <f t="shared" si="258"/>
        <v>CC</v>
      </c>
      <c r="D3104" t="str">
        <f t="shared" si="260"/>
        <v>REGION GRAND SUD</v>
      </c>
      <c r="E3104" s="12" t="str">
        <f t="shared" si="259"/>
        <v>TERRAIN</v>
      </c>
      <c r="F3104" t="s">
        <v>11035</v>
      </c>
      <c r="G3104" t="s">
        <v>9475</v>
      </c>
      <c r="H3104">
        <v>1</v>
      </c>
      <c r="J3104">
        <v>2</v>
      </c>
      <c r="K3104" t="s">
        <v>1345</v>
      </c>
      <c r="L3104" t="s">
        <v>10891</v>
      </c>
      <c r="M3104" t="s">
        <v>11036</v>
      </c>
      <c r="N3104" t="s">
        <v>245</v>
      </c>
      <c r="O3104">
        <v>44013</v>
      </c>
      <c r="Q3104" t="s">
        <v>1346</v>
      </c>
      <c r="R3104">
        <v>5</v>
      </c>
      <c r="S3104" t="s">
        <v>18</v>
      </c>
      <c r="T3104" t="s">
        <v>25</v>
      </c>
      <c r="U3104" s="1">
        <v>44044</v>
      </c>
      <c r="V3104" t="s">
        <v>1363</v>
      </c>
      <c r="W3104" t="s">
        <v>1329</v>
      </c>
      <c r="X3104" t="s">
        <v>18</v>
      </c>
      <c r="AA3104" t="s">
        <v>8918</v>
      </c>
      <c r="AB3104" t="s">
        <v>1331</v>
      </c>
      <c r="AD3104" t="s">
        <v>1331</v>
      </c>
      <c r="AF3104">
        <v>30482</v>
      </c>
      <c r="AG3104">
        <v>41</v>
      </c>
      <c r="AH3104">
        <v>100</v>
      </c>
      <c r="AI3104" t="s">
        <v>1332</v>
      </c>
      <c r="AJ3104">
        <v>43862</v>
      </c>
      <c r="AK3104">
        <v>4</v>
      </c>
      <c r="AL3104">
        <v>43862</v>
      </c>
      <c r="AM3104" t="s">
        <v>1333</v>
      </c>
      <c r="AN3104">
        <v>83550</v>
      </c>
      <c r="AO3104" t="s">
        <v>11037</v>
      </c>
      <c r="AP3104" t="s">
        <v>1335</v>
      </c>
      <c r="AQ3104" t="s">
        <v>1336</v>
      </c>
      <c r="AR3104" t="s">
        <v>12476</v>
      </c>
      <c r="AS3104" t="s">
        <v>1473</v>
      </c>
      <c r="AT3104" t="s">
        <v>1474</v>
      </c>
      <c r="AU3104" t="s">
        <v>41</v>
      </c>
      <c r="AV3104" t="s">
        <v>1475</v>
      </c>
      <c r="AW3104" t="s">
        <v>58</v>
      </c>
      <c r="AX3104" t="s">
        <v>1489</v>
      </c>
      <c r="AY3104" t="s">
        <v>1490</v>
      </c>
      <c r="AZ3104" t="s">
        <v>11</v>
      </c>
      <c r="BA3104" t="s">
        <v>1491</v>
      </c>
      <c r="BB3104" t="s">
        <v>1492</v>
      </c>
      <c r="BC3104" t="s">
        <v>9475</v>
      </c>
      <c r="BD3104" t="s">
        <v>9476</v>
      </c>
      <c r="BE3104" t="s">
        <v>25</v>
      </c>
      <c r="BF3104" t="s">
        <v>1333</v>
      </c>
      <c r="BG3104" t="s">
        <v>9474</v>
      </c>
      <c r="BH3104" t="s">
        <v>1343</v>
      </c>
    </row>
    <row r="3105" spans="1:60" x14ac:dyDescent="0.25">
      <c r="A3105">
        <f t="shared" si="256"/>
        <v>305933</v>
      </c>
      <c r="B3105">
        <f t="shared" si="257"/>
        <v>7023461</v>
      </c>
      <c r="C3105" s="17" t="str">
        <f t="shared" si="258"/>
        <v>CC</v>
      </c>
      <c r="D3105" t="str">
        <f t="shared" si="260"/>
        <v>REGION CENTRE EST</v>
      </c>
      <c r="E3105" s="12" t="str">
        <f t="shared" si="259"/>
        <v>TERRAIN</v>
      </c>
      <c r="F3105" t="s">
        <v>11038</v>
      </c>
      <c r="G3105" t="s">
        <v>10137</v>
      </c>
      <c r="H3105">
        <v>1</v>
      </c>
      <c r="J3105">
        <v>1</v>
      </c>
      <c r="K3105" t="s">
        <v>1325</v>
      </c>
      <c r="L3105" t="s">
        <v>762</v>
      </c>
      <c r="M3105" t="s">
        <v>11039</v>
      </c>
      <c r="T3105" t="s">
        <v>25</v>
      </c>
      <c r="U3105" s="1">
        <v>45474</v>
      </c>
      <c r="V3105" t="s">
        <v>1363</v>
      </c>
      <c r="W3105" t="s">
        <v>1329</v>
      </c>
      <c r="X3105" t="s">
        <v>18</v>
      </c>
      <c r="AA3105" t="s">
        <v>4828</v>
      </c>
      <c r="AD3105" t="s">
        <v>1331</v>
      </c>
      <c r="AF3105">
        <v>30012</v>
      </c>
      <c r="AG3105">
        <v>42</v>
      </c>
      <c r="AH3105">
        <v>100</v>
      </c>
      <c r="AI3105" t="s">
        <v>1332</v>
      </c>
      <c r="AJ3105">
        <v>45352</v>
      </c>
      <c r="AK3105">
        <v>0</v>
      </c>
      <c r="AL3105">
        <v>45352</v>
      </c>
      <c r="AM3105" t="s">
        <v>1333</v>
      </c>
      <c r="AN3105">
        <v>54700</v>
      </c>
      <c r="AO3105" t="s">
        <v>7753</v>
      </c>
      <c r="AP3105" t="s">
        <v>1536</v>
      </c>
      <c r="AQ3105" t="s">
        <v>12479</v>
      </c>
      <c r="AR3105" t="s">
        <v>12480</v>
      </c>
      <c r="AS3105" t="s">
        <v>1696</v>
      </c>
      <c r="AT3105" t="s">
        <v>1697</v>
      </c>
      <c r="AU3105" t="s">
        <v>41</v>
      </c>
      <c r="AV3105" t="s">
        <v>1698</v>
      </c>
      <c r="AW3105" t="s">
        <v>66</v>
      </c>
      <c r="AX3105" t="s">
        <v>2614</v>
      </c>
      <c r="AY3105" t="s">
        <v>2615</v>
      </c>
      <c r="AZ3105" t="s">
        <v>11</v>
      </c>
      <c r="BA3105" t="s">
        <v>2616</v>
      </c>
      <c r="BB3105" t="s">
        <v>2617</v>
      </c>
      <c r="BC3105" t="s">
        <v>10137</v>
      </c>
      <c r="BD3105" t="s">
        <v>10138</v>
      </c>
      <c r="BE3105" t="s">
        <v>25</v>
      </c>
      <c r="BF3105" t="s">
        <v>1333</v>
      </c>
      <c r="BG3105" t="s">
        <v>10136</v>
      </c>
      <c r="BH3105" t="s">
        <v>1343</v>
      </c>
    </row>
    <row r="3106" spans="1:60" x14ac:dyDescent="0.25">
      <c r="A3106">
        <f t="shared" si="256"/>
        <v>163460</v>
      </c>
      <c r="B3106">
        <f t="shared" si="257"/>
        <v>3000354</v>
      </c>
      <c r="C3106" s="17" t="str">
        <f t="shared" si="258"/>
        <v>CC</v>
      </c>
      <c r="D3106" t="str">
        <f t="shared" si="260"/>
        <v>REGION ILE DE FRANCE NORD</v>
      </c>
      <c r="E3106" s="12" t="str">
        <f t="shared" si="259"/>
        <v>TERRAIN</v>
      </c>
      <c r="F3106" t="s">
        <v>13</v>
      </c>
      <c r="G3106" t="s">
        <v>8421</v>
      </c>
      <c r="H3106">
        <v>1</v>
      </c>
      <c r="J3106">
        <v>1</v>
      </c>
      <c r="K3106" t="s">
        <v>1325</v>
      </c>
      <c r="L3106" t="s">
        <v>15</v>
      </c>
      <c r="M3106" t="s">
        <v>14</v>
      </c>
      <c r="T3106" t="s">
        <v>16</v>
      </c>
      <c r="U3106" s="1">
        <v>32782</v>
      </c>
      <c r="V3106" t="s">
        <v>4850</v>
      </c>
      <c r="W3106" t="s">
        <v>1329</v>
      </c>
      <c r="X3106" t="s">
        <v>18</v>
      </c>
      <c r="AA3106" t="s">
        <v>2402</v>
      </c>
      <c r="AD3106" t="s">
        <v>1331</v>
      </c>
      <c r="AF3106">
        <v>24154</v>
      </c>
      <c r="AG3106">
        <v>58</v>
      </c>
      <c r="AH3106">
        <v>100</v>
      </c>
      <c r="AI3106" t="s">
        <v>1332</v>
      </c>
      <c r="AJ3106">
        <v>32782</v>
      </c>
      <c r="AK3106">
        <v>35</v>
      </c>
      <c r="AL3106">
        <v>32782</v>
      </c>
      <c r="AM3106" t="s">
        <v>1333</v>
      </c>
      <c r="AN3106">
        <v>77940</v>
      </c>
      <c r="AO3106" t="s">
        <v>11040</v>
      </c>
      <c r="AP3106" t="s">
        <v>12477</v>
      </c>
      <c r="AQ3106" t="s">
        <v>1351</v>
      </c>
      <c r="AR3106" t="s">
        <v>12478</v>
      </c>
      <c r="AS3106" t="s">
        <v>1352</v>
      </c>
      <c r="AT3106" t="s">
        <v>1353</v>
      </c>
      <c r="AU3106" t="s">
        <v>41</v>
      </c>
      <c r="AV3106" t="s">
        <v>1354</v>
      </c>
      <c r="AW3106" t="s">
        <v>17</v>
      </c>
      <c r="AX3106" t="s">
        <v>2116</v>
      </c>
      <c r="AY3106" t="s">
        <v>2117</v>
      </c>
      <c r="AZ3106" t="s">
        <v>11</v>
      </c>
      <c r="BA3106" t="s">
        <v>2118</v>
      </c>
      <c r="BB3106" t="s">
        <v>2119</v>
      </c>
      <c r="BC3106" t="s">
        <v>8421</v>
      </c>
      <c r="BD3106" t="s">
        <v>8422</v>
      </c>
      <c r="BE3106" t="s">
        <v>16</v>
      </c>
      <c r="BF3106" t="s">
        <v>1333</v>
      </c>
      <c r="BG3106" t="s">
        <v>8420</v>
      </c>
      <c r="BH3106" t="s">
        <v>1343</v>
      </c>
    </row>
    <row r="3107" spans="1:60" x14ac:dyDescent="0.25">
      <c r="A3107">
        <f t="shared" si="256"/>
        <v>193607</v>
      </c>
      <c r="B3107">
        <f t="shared" si="257"/>
        <v>3002879</v>
      </c>
      <c r="C3107" s="17" t="str">
        <f t="shared" si="258"/>
        <v>IMP</v>
      </c>
      <c r="D3107" t="str">
        <f t="shared" si="260"/>
        <v>REGION ILE DE FRANCE NORD</v>
      </c>
      <c r="E3107" s="12" t="str">
        <f t="shared" si="259"/>
        <v>TERRAIN</v>
      </c>
      <c r="F3107" t="s">
        <v>11041</v>
      </c>
      <c r="G3107" t="s">
        <v>2183</v>
      </c>
      <c r="H3107">
        <v>1</v>
      </c>
      <c r="J3107">
        <v>1</v>
      </c>
      <c r="K3107" t="s">
        <v>1325</v>
      </c>
      <c r="L3107" t="s">
        <v>212</v>
      </c>
      <c r="M3107" t="s">
        <v>11042</v>
      </c>
      <c r="N3107" t="s">
        <v>1357</v>
      </c>
      <c r="O3107">
        <v>40299</v>
      </c>
      <c r="Q3107" t="s">
        <v>1346</v>
      </c>
      <c r="R3107">
        <v>4</v>
      </c>
      <c r="S3107" t="s">
        <v>5</v>
      </c>
      <c r="T3107" t="s">
        <v>11</v>
      </c>
      <c r="U3107" s="1">
        <v>40330</v>
      </c>
      <c r="V3107" t="s">
        <v>1605</v>
      </c>
      <c r="W3107" t="s">
        <v>1606</v>
      </c>
      <c r="X3107" t="s">
        <v>5</v>
      </c>
      <c r="AB3107">
        <v>5</v>
      </c>
      <c r="AD3107">
        <v>5</v>
      </c>
      <c r="AF3107">
        <v>29382</v>
      </c>
      <c r="AG3107">
        <v>44</v>
      </c>
      <c r="AH3107">
        <v>100</v>
      </c>
      <c r="AI3107" t="s">
        <v>1332</v>
      </c>
      <c r="AJ3107">
        <v>40330</v>
      </c>
      <c r="AK3107">
        <v>14</v>
      </c>
      <c r="AL3107">
        <v>40330</v>
      </c>
      <c r="AN3107">
        <v>2100</v>
      </c>
      <c r="AO3107" t="s">
        <v>11043</v>
      </c>
      <c r="AP3107" t="s">
        <v>12477</v>
      </c>
      <c r="AQ3107" t="s">
        <v>1351</v>
      </c>
      <c r="AR3107" t="s">
        <v>12478</v>
      </c>
      <c r="AS3107" t="s">
        <v>2180</v>
      </c>
      <c r="AT3107" t="s">
        <v>2181</v>
      </c>
      <c r="AU3107" t="s">
        <v>41</v>
      </c>
      <c r="AV3107" t="s">
        <v>2182</v>
      </c>
      <c r="AW3107" t="s">
        <v>4</v>
      </c>
      <c r="AX3107" t="s">
        <v>2183</v>
      </c>
      <c r="AY3107" t="s">
        <v>2184</v>
      </c>
      <c r="AZ3107" t="s">
        <v>11</v>
      </c>
      <c r="BA3107" t="s">
        <v>2185</v>
      </c>
      <c r="BB3107" t="s">
        <v>2186</v>
      </c>
      <c r="BF3107" t="s">
        <v>1608</v>
      </c>
    </row>
    <row r="3108" spans="1:60" x14ac:dyDescent="0.25">
      <c r="A3108">
        <f t="shared" si="256"/>
        <v>305850</v>
      </c>
      <c r="B3108">
        <f t="shared" si="257"/>
        <v>7023327</v>
      </c>
      <c r="C3108" s="17" t="str">
        <f t="shared" si="258"/>
        <v>CC</v>
      </c>
      <c r="D3108" t="str">
        <f t="shared" si="260"/>
        <v>REGION ILE DE FRANCE NORD</v>
      </c>
      <c r="E3108" s="12" t="str">
        <f t="shared" si="259"/>
        <v>TERRAIN</v>
      </c>
      <c r="F3108" t="s">
        <v>11044</v>
      </c>
      <c r="G3108" t="s">
        <v>10632</v>
      </c>
      <c r="H3108">
        <v>1</v>
      </c>
      <c r="J3108">
        <v>1</v>
      </c>
      <c r="K3108" t="s">
        <v>1325</v>
      </c>
      <c r="L3108" t="s">
        <v>102</v>
      </c>
      <c r="M3108" t="s">
        <v>11045</v>
      </c>
      <c r="T3108" t="s">
        <v>25</v>
      </c>
      <c r="U3108" s="1">
        <v>45413</v>
      </c>
      <c r="V3108" t="s">
        <v>1363</v>
      </c>
      <c r="W3108" t="s">
        <v>1329</v>
      </c>
      <c r="X3108" t="s">
        <v>18</v>
      </c>
      <c r="AA3108" t="s">
        <v>10485</v>
      </c>
      <c r="AD3108" t="s">
        <v>1331</v>
      </c>
      <c r="AF3108">
        <v>28127</v>
      </c>
      <c r="AG3108">
        <v>47</v>
      </c>
      <c r="AH3108">
        <v>100</v>
      </c>
      <c r="AI3108" t="s">
        <v>1332</v>
      </c>
      <c r="AJ3108">
        <v>45292</v>
      </c>
      <c r="AK3108">
        <v>0</v>
      </c>
      <c r="AL3108">
        <v>45292</v>
      </c>
      <c r="AM3108" t="s">
        <v>1333</v>
      </c>
      <c r="AN3108">
        <v>76600</v>
      </c>
      <c r="AO3108" t="s">
        <v>4280</v>
      </c>
      <c r="AP3108" t="s">
        <v>12477</v>
      </c>
      <c r="AQ3108" t="s">
        <v>1351</v>
      </c>
      <c r="AR3108" t="s">
        <v>12478</v>
      </c>
      <c r="AS3108" t="s">
        <v>1651</v>
      </c>
      <c r="AT3108" t="s">
        <v>1652</v>
      </c>
      <c r="AU3108" t="s">
        <v>41</v>
      </c>
      <c r="AV3108" t="s">
        <v>1653</v>
      </c>
      <c r="AW3108" t="s">
        <v>35</v>
      </c>
      <c r="AX3108" t="s">
        <v>3088</v>
      </c>
      <c r="AY3108" t="s">
        <v>3089</v>
      </c>
      <c r="AZ3108" t="s">
        <v>11</v>
      </c>
      <c r="BA3108" t="s">
        <v>3090</v>
      </c>
      <c r="BB3108" t="s">
        <v>3091</v>
      </c>
      <c r="BC3108" t="s">
        <v>10632</v>
      </c>
      <c r="BD3108" t="s">
        <v>10633</v>
      </c>
      <c r="BE3108" t="s">
        <v>25</v>
      </c>
      <c r="BF3108" t="s">
        <v>1333</v>
      </c>
      <c r="BG3108" t="s">
        <v>10631</v>
      </c>
      <c r="BH3108" t="s">
        <v>1343</v>
      </c>
    </row>
    <row r="3109" spans="1:60" x14ac:dyDescent="0.25">
      <c r="A3109">
        <f t="shared" si="256"/>
        <v>305082</v>
      </c>
      <c r="B3109">
        <f t="shared" si="257"/>
        <v>7019514</v>
      </c>
      <c r="C3109" s="17" t="str">
        <f t="shared" si="258"/>
        <v>CC</v>
      </c>
      <c r="D3109" t="str">
        <f t="shared" si="260"/>
        <v>REGION CENTRE EST</v>
      </c>
      <c r="E3109" s="12" t="str">
        <f t="shared" si="259"/>
        <v>TERRAIN</v>
      </c>
      <c r="F3109" t="s">
        <v>988</v>
      </c>
      <c r="G3109" t="s">
        <v>10038</v>
      </c>
      <c r="H3109">
        <v>1</v>
      </c>
      <c r="J3109">
        <v>1</v>
      </c>
      <c r="K3109" t="s">
        <v>1325</v>
      </c>
      <c r="L3109" t="s">
        <v>990</v>
      </c>
      <c r="M3109" t="s">
        <v>989</v>
      </c>
      <c r="N3109" t="s">
        <v>25</v>
      </c>
      <c r="O3109">
        <v>44986</v>
      </c>
      <c r="Q3109" t="s">
        <v>1346</v>
      </c>
      <c r="R3109">
        <v>5</v>
      </c>
      <c r="S3109" t="s">
        <v>18</v>
      </c>
      <c r="T3109" t="s">
        <v>260</v>
      </c>
      <c r="U3109" s="1">
        <v>45017</v>
      </c>
      <c r="V3109" t="s">
        <v>1347</v>
      </c>
      <c r="W3109" t="s">
        <v>1329</v>
      </c>
      <c r="X3109" t="s">
        <v>18</v>
      </c>
      <c r="Y3109" t="s">
        <v>1348</v>
      </c>
      <c r="AA3109" t="s">
        <v>4507</v>
      </c>
      <c r="AB3109" t="s">
        <v>1331</v>
      </c>
      <c r="AD3109" t="s">
        <v>1331</v>
      </c>
      <c r="AF3109">
        <v>32681</v>
      </c>
      <c r="AG3109">
        <v>35</v>
      </c>
      <c r="AH3109">
        <v>100</v>
      </c>
      <c r="AI3109" t="s">
        <v>1332</v>
      </c>
      <c r="AJ3109">
        <v>44348</v>
      </c>
      <c r="AK3109">
        <v>3</v>
      </c>
      <c r="AL3109">
        <v>44348</v>
      </c>
      <c r="AM3109" t="s">
        <v>1333</v>
      </c>
      <c r="AN3109">
        <v>51100</v>
      </c>
      <c r="AO3109" t="s">
        <v>4277</v>
      </c>
      <c r="AP3109" t="s">
        <v>1536</v>
      </c>
      <c r="AQ3109" t="s">
        <v>12479</v>
      </c>
      <c r="AR3109" t="s">
        <v>12480</v>
      </c>
      <c r="AS3109" t="s">
        <v>1906</v>
      </c>
      <c r="AT3109" t="s">
        <v>1909</v>
      </c>
      <c r="AU3109" t="s">
        <v>41</v>
      </c>
      <c r="AV3109" t="s">
        <v>1910</v>
      </c>
      <c r="AW3109" t="s">
        <v>48</v>
      </c>
      <c r="AX3109" t="s">
        <v>4445</v>
      </c>
      <c r="AY3109" t="s">
        <v>4446</v>
      </c>
      <c r="AZ3109" t="s">
        <v>11</v>
      </c>
      <c r="BA3109" t="s">
        <v>4447</v>
      </c>
      <c r="BB3109" t="s">
        <v>4448</v>
      </c>
      <c r="BC3109" t="s">
        <v>10038</v>
      </c>
      <c r="BD3109" t="s">
        <v>10039</v>
      </c>
      <c r="BE3109" t="s">
        <v>260</v>
      </c>
      <c r="BF3109" t="s">
        <v>1333</v>
      </c>
      <c r="BG3109" t="s">
        <v>10037</v>
      </c>
      <c r="BH3109" t="s">
        <v>1343</v>
      </c>
    </row>
    <row r="3110" spans="1:60" x14ac:dyDescent="0.25">
      <c r="A3110">
        <f t="shared" si="256"/>
        <v>163397</v>
      </c>
      <c r="B3110">
        <f t="shared" si="257"/>
        <v>3000031</v>
      </c>
      <c r="C3110" s="17" t="str">
        <f t="shared" si="258"/>
        <v>IMD</v>
      </c>
      <c r="D3110" t="str">
        <f t="shared" si="260"/>
        <v>REGION GRAND SUD</v>
      </c>
      <c r="E3110" s="12" t="str">
        <f t="shared" si="259"/>
        <v>TERRAIN</v>
      </c>
      <c r="F3110" t="s">
        <v>1038</v>
      </c>
      <c r="G3110" t="s">
        <v>1337</v>
      </c>
      <c r="H3110">
        <v>1</v>
      </c>
      <c r="J3110">
        <v>1</v>
      </c>
      <c r="K3110" t="s">
        <v>1325</v>
      </c>
      <c r="L3110" t="s">
        <v>316</v>
      </c>
      <c r="M3110" t="s">
        <v>1039</v>
      </c>
      <c r="T3110" t="s">
        <v>41</v>
      </c>
      <c r="U3110" s="1">
        <v>38384</v>
      </c>
      <c r="V3110" t="s">
        <v>1673</v>
      </c>
      <c r="W3110" t="s">
        <v>1392</v>
      </c>
      <c r="X3110" t="s">
        <v>5</v>
      </c>
      <c r="AD3110">
        <v>7</v>
      </c>
      <c r="AF3110">
        <v>23796</v>
      </c>
      <c r="AG3110">
        <v>59</v>
      </c>
      <c r="AH3110">
        <v>100</v>
      </c>
      <c r="AI3110" t="s">
        <v>1332</v>
      </c>
      <c r="AJ3110">
        <v>32721</v>
      </c>
      <c r="AK3110">
        <v>35</v>
      </c>
      <c r="AL3110">
        <v>32721</v>
      </c>
      <c r="AN3110">
        <v>34980</v>
      </c>
      <c r="AO3110" t="s">
        <v>11046</v>
      </c>
      <c r="AP3110" t="s">
        <v>1335</v>
      </c>
      <c r="AQ3110" t="s">
        <v>1336</v>
      </c>
      <c r="AR3110" t="s">
        <v>12476</v>
      </c>
      <c r="AS3110" t="s">
        <v>1337</v>
      </c>
      <c r="AT3110" t="s">
        <v>1338</v>
      </c>
      <c r="AU3110" t="s">
        <v>41</v>
      </c>
      <c r="AV3110" t="s">
        <v>1339</v>
      </c>
      <c r="AW3110" t="s">
        <v>76</v>
      </c>
      <c r="BF3110" t="s">
        <v>1677</v>
      </c>
    </row>
    <row r="3111" spans="1:60" x14ac:dyDescent="0.25">
      <c r="A3111">
        <f t="shared" si="256"/>
        <v>306424</v>
      </c>
      <c r="B3111">
        <f t="shared" si="257"/>
        <v>7024331</v>
      </c>
      <c r="C3111" s="17" t="str">
        <f t="shared" si="258"/>
        <v>CC</v>
      </c>
      <c r="D3111" t="str">
        <f t="shared" si="260"/>
        <v>REGION GRAND OUEST</v>
      </c>
      <c r="E3111" s="12" t="str">
        <f t="shared" si="259"/>
        <v>TERRAIN</v>
      </c>
      <c r="F3111" t="s">
        <v>11047</v>
      </c>
      <c r="G3111" t="s">
        <v>11048</v>
      </c>
      <c r="H3111">
        <v>1</v>
      </c>
      <c r="J3111">
        <v>2</v>
      </c>
      <c r="K3111" t="s">
        <v>1345</v>
      </c>
      <c r="L3111" t="s">
        <v>3747</v>
      </c>
      <c r="M3111" t="s">
        <v>11049</v>
      </c>
      <c r="T3111" t="s">
        <v>245</v>
      </c>
      <c r="U3111" s="1">
        <v>45597</v>
      </c>
      <c r="V3111" t="s">
        <v>1328</v>
      </c>
      <c r="W3111" t="s">
        <v>1329</v>
      </c>
      <c r="X3111" t="s">
        <v>18</v>
      </c>
      <c r="AA3111" t="s">
        <v>10448</v>
      </c>
      <c r="AD3111" t="s">
        <v>1331</v>
      </c>
      <c r="AF3111">
        <v>31379</v>
      </c>
      <c r="AG3111">
        <v>39</v>
      </c>
      <c r="AH3111">
        <v>100</v>
      </c>
      <c r="AI3111" t="s">
        <v>1332</v>
      </c>
      <c r="AJ3111">
        <v>45597</v>
      </c>
      <c r="AK3111">
        <v>0</v>
      </c>
      <c r="AL3111">
        <v>45597</v>
      </c>
      <c r="AM3111" t="s">
        <v>1333</v>
      </c>
      <c r="AN3111">
        <v>37390</v>
      </c>
      <c r="AO3111" t="s">
        <v>11050</v>
      </c>
      <c r="AP3111" t="s">
        <v>1413</v>
      </c>
      <c r="AQ3111" t="s">
        <v>1414</v>
      </c>
      <c r="AR3111" t="s">
        <v>19</v>
      </c>
      <c r="AS3111" t="s">
        <v>2662</v>
      </c>
      <c r="AT3111" t="s">
        <v>2663</v>
      </c>
      <c r="AU3111" t="s">
        <v>41</v>
      </c>
      <c r="AV3111" t="s">
        <v>2664</v>
      </c>
      <c r="AW3111" t="s">
        <v>119</v>
      </c>
      <c r="AX3111" t="s">
        <v>4609</v>
      </c>
      <c r="AY3111" t="s">
        <v>4610</v>
      </c>
      <c r="AZ3111" t="s">
        <v>11</v>
      </c>
      <c r="BA3111" t="s">
        <v>4611</v>
      </c>
      <c r="BB3111" t="s">
        <v>4612</v>
      </c>
      <c r="BC3111" t="s">
        <v>11048</v>
      </c>
      <c r="BD3111" t="s">
        <v>11141</v>
      </c>
      <c r="BE3111" t="s">
        <v>245</v>
      </c>
      <c r="BF3111" t="s">
        <v>1333</v>
      </c>
      <c r="BG3111" t="s">
        <v>10447</v>
      </c>
      <c r="BH3111" t="s">
        <v>1343</v>
      </c>
    </row>
    <row r="3112" spans="1:60" x14ac:dyDescent="0.25">
      <c r="A3112">
        <f t="shared" si="256"/>
        <v>186233</v>
      </c>
      <c r="B3112">
        <f t="shared" si="257"/>
        <v>3000963</v>
      </c>
      <c r="C3112" s="17" t="str">
        <f t="shared" si="258"/>
        <v>CC</v>
      </c>
      <c r="D3112" t="str">
        <f t="shared" si="260"/>
        <v>REGION ILE DE FRANCE NORD</v>
      </c>
      <c r="E3112" s="12" t="str">
        <f t="shared" si="259"/>
        <v>TERRAIN</v>
      </c>
      <c r="F3112" t="s">
        <v>11051</v>
      </c>
      <c r="G3112" t="s">
        <v>10068</v>
      </c>
      <c r="H3112">
        <v>1</v>
      </c>
      <c r="J3112">
        <v>1</v>
      </c>
      <c r="K3112" t="s">
        <v>1325</v>
      </c>
      <c r="L3112" t="s">
        <v>11052</v>
      </c>
      <c r="M3112" t="s">
        <v>11053</v>
      </c>
      <c r="T3112" t="s">
        <v>3</v>
      </c>
      <c r="U3112" s="1">
        <v>37257</v>
      </c>
      <c r="V3112" t="s">
        <v>1487</v>
      </c>
      <c r="W3112" t="s">
        <v>1329</v>
      </c>
      <c r="X3112" t="s">
        <v>5</v>
      </c>
      <c r="Y3112" t="s">
        <v>1348</v>
      </c>
      <c r="AA3112" t="s">
        <v>1369</v>
      </c>
      <c r="AD3112">
        <v>5</v>
      </c>
      <c r="AF3112">
        <v>27202</v>
      </c>
      <c r="AG3112">
        <v>50</v>
      </c>
      <c r="AH3112">
        <v>100</v>
      </c>
      <c r="AI3112" t="s">
        <v>1332</v>
      </c>
      <c r="AJ3112">
        <v>37257</v>
      </c>
      <c r="AK3112">
        <v>22</v>
      </c>
      <c r="AL3112">
        <v>37257</v>
      </c>
      <c r="AM3112" t="s">
        <v>1333</v>
      </c>
      <c r="AN3112">
        <v>95800</v>
      </c>
      <c r="AO3112" t="s">
        <v>11054</v>
      </c>
      <c r="AP3112" t="s">
        <v>12477</v>
      </c>
      <c r="AQ3112" t="s">
        <v>1351</v>
      </c>
      <c r="AR3112" t="s">
        <v>12478</v>
      </c>
      <c r="AS3112" t="s">
        <v>1898</v>
      </c>
      <c r="AT3112" t="s">
        <v>1899</v>
      </c>
      <c r="AU3112" t="s">
        <v>41</v>
      </c>
      <c r="AV3112" t="s">
        <v>1900</v>
      </c>
      <c r="AW3112" t="s">
        <v>30</v>
      </c>
      <c r="AX3112" t="s">
        <v>2430</v>
      </c>
      <c r="AY3112" t="s">
        <v>2431</v>
      </c>
      <c r="AZ3112" t="s">
        <v>11</v>
      </c>
      <c r="BA3112" t="s">
        <v>2432</v>
      </c>
      <c r="BB3112" t="s">
        <v>2433</v>
      </c>
      <c r="BC3112" t="s">
        <v>10068</v>
      </c>
      <c r="BD3112" t="s">
        <v>10069</v>
      </c>
      <c r="BE3112" t="s">
        <v>3</v>
      </c>
      <c r="BF3112" t="s">
        <v>1333</v>
      </c>
      <c r="BG3112" t="s">
        <v>10067</v>
      </c>
      <c r="BH3112" t="s">
        <v>1343</v>
      </c>
    </row>
    <row r="3113" spans="1:60" x14ac:dyDescent="0.25">
      <c r="A3113">
        <f t="shared" si="256"/>
        <v>305664</v>
      </c>
      <c r="B3113">
        <f t="shared" si="257"/>
        <v>7022816</v>
      </c>
      <c r="C3113" s="17" t="str">
        <f t="shared" si="258"/>
        <v>IMP</v>
      </c>
      <c r="D3113" t="str">
        <f t="shared" si="260"/>
        <v>REGION CENTRE EST</v>
      </c>
      <c r="E3113" s="12" t="str">
        <f t="shared" si="259"/>
        <v>TERRAIN</v>
      </c>
      <c r="F3113" t="s">
        <v>11055</v>
      </c>
      <c r="G3113" t="s">
        <v>2359</v>
      </c>
      <c r="H3113">
        <v>1</v>
      </c>
      <c r="J3113">
        <v>2</v>
      </c>
      <c r="K3113" t="s">
        <v>1345</v>
      </c>
      <c r="L3113" t="s">
        <v>11056</v>
      </c>
      <c r="M3113" t="s">
        <v>11057</v>
      </c>
      <c r="N3113" t="s">
        <v>1187</v>
      </c>
      <c r="O3113">
        <v>45323</v>
      </c>
      <c r="Q3113" t="s">
        <v>1346</v>
      </c>
      <c r="R3113">
        <v>4</v>
      </c>
      <c r="S3113" t="s">
        <v>5</v>
      </c>
      <c r="T3113" t="s">
        <v>11</v>
      </c>
      <c r="U3113" s="1">
        <v>45352</v>
      </c>
      <c r="V3113" t="s">
        <v>1605</v>
      </c>
      <c r="W3113" t="s">
        <v>1606</v>
      </c>
      <c r="X3113" t="s">
        <v>5</v>
      </c>
      <c r="AB3113">
        <v>5</v>
      </c>
      <c r="AD3113">
        <v>5</v>
      </c>
      <c r="AF3113">
        <v>28474</v>
      </c>
      <c r="AG3113">
        <v>46</v>
      </c>
      <c r="AH3113">
        <v>100</v>
      </c>
      <c r="AI3113" t="s">
        <v>1332</v>
      </c>
      <c r="AJ3113">
        <v>45170</v>
      </c>
      <c r="AK3113">
        <v>1</v>
      </c>
      <c r="AL3113">
        <v>45170</v>
      </c>
      <c r="AN3113">
        <v>21260</v>
      </c>
      <c r="AO3113" t="s">
        <v>11058</v>
      </c>
      <c r="AP3113" t="s">
        <v>1536</v>
      </c>
      <c r="AQ3113" t="s">
        <v>12479</v>
      </c>
      <c r="AR3113" t="s">
        <v>12480</v>
      </c>
      <c r="AV3113" t="s">
        <v>1442</v>
      </c>
      <c r="AW3113" t="s">
        <v>12</v>
      </c>
      <c r="AX3113" t="s">
        <v>2359</v>
      </c>
      <c r="AY3113" t="s">
        <v>2360</v>
      </c>
      <c r="AZ3113" t="s">
        <v>11</v>
      </c>
      <c r="BA3113" t="s">
        <v>2361</v>
      </c>
      <c r="BB3113" t="s">
        <v>2362</v>
      </c>
      <c r="BF3113" t="s">
        <v>1608</v>
      </c>
    </row>
    <row r="3114" spans="1:60" x14ac:dyDescent="0.25">
      <c r="A3114">
        <f t="shared" si="256"/>
        <v>305355</v>
      </c>
      <c r="B3114">
        <f t="shared" si="257"/>
        <v>7021607</v>
      </c>
      <c r="C3114" s="17" t="str">
        <f t="shared" si="258"/>
        <v>CC</v>
      </c>
      <c r="D3114" t="str">
        <f t="shared" si="260"/>
        <v>REGION CENTRE EST</v>
      </c>
      <c r="E3114" s="12" t="str">
        <f t="shared" si="259"/>
        <v>TERRAIN</v>
      </c>
      <c r="F3114" t="s">
        <v>11059</v>
      </c>
      <c r="G3114" t="s">
        <v>10406</v>
      </c>
      <c r="H3114">
        <v>1</v>
      </c>
      <c r="J3114">
        <v>1</v>
      </c>
      <c r="K3114" t="s">
        <v>1325</v>
      </c>
      <c r="L3114" t="s">
        <v>3211</v>
      </c>
      <c r="M3114" t="s">
        <v>11057</v>
      </c>
      <c r="T3114" t="s">
        <v>260</v>
      </c>
      <c r="U3114" s="1">
        <v>45383</v>
      </c>
      <c r="V3114" t="s">
        <v>1347</v>
      </c>
      <c r="W3114" t="s">
        <v>1329</v>
      </c>
      <c r="X3114" t="s">
        <v>18</v>
      </c>
      <c r="Y3114" t="s">
        <v>1348</v>
      </c>
      <c r="AA3114" t="s">
        <v>1411</v>
      </c>
      <c r="AD3114" t="s">
        <v>1331</v>
      </c>
      <c r="AF3114">
        <v>29736</v>
      </c>
      <c r="AG3114">
        <v>43</v>
      </c>
      <c r="AH3114">
        <v>100</v>
      </c>
      <c r="AI3114" t="s">
        <v>1332</v>
      </c>
      <c r="AJ3114">
        <v>44805</v>
      </c>
      <c r="AK3114">
        <v>2</v>
      </c>
      <c r="AL3114">
        <v>44805</v>
      </c>
      <c r="AM3114" t="s">
        <v>1333</v>
      </c>
      <c r="AN3114">
        <v>52190</v>
      </c>
      <c r="AO3114" t="s">
        <v>11060</v>
      </c>
      <c r="AP3114" t="s">
        <v>1536</v>
      </c>
      <c r="AQ3114" t="s">
        <v>12479</v>
      </c>
      <c r="AR3114" t="s">
        <v>12480</v>
      </c>
      <c r="AV3114" t="s">
        <v>1442</v>
      </c>
      <c r="AW3114" t="s">
        <v>12</v>
      </c>
      <c r="AX3114" t="s">
        <v>2359</v>
      </c>
      <c r="AY3114" t="s">
        <v>2360</v>
      </c>
      <c r="AZ3114" t="s">
        <v>11</v>
      </c>
      <c r="BA3114" t="s">
        <v>2361</v>
      </c>
      <c r="BB3114" t="s">
        <v>2362</v>
      </c>
      <c r="BC3114" t="s">
        <v>10406</v>
      </c>
      <c r="BD3114" t="s">
        <v>10407</v>
      </c>
      <c r="BE3114" t="s">
        <v>260</v>
      </c>
      <c r="BF3114" t="s">
        <v>1333</v>
      </c>
      <c r="BG3114" t="s">
        <v>9029</v>
      </c>
      <c r="BH3114" t="s">
        <v>1343</v>
      </c>
    </row>
  </sheetData>
  <autoFilter ref="A1:BH3114" xr:uid="{2B0D4060-7C07-4497-9902-A613D0B3A552}"/>
  <conditionalFormatting sqref="F1:F1048576">
    <cfRule type="duplicateValues" dxfId="114" priority="1"/>
  </conditionalFormatting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CF1A45-13DB-499E-A1ED-3351B25284EC}">
  <sheetPr>
    <tabColor theme="4" tint="0.59999389629810485"/>
  </sheetPr>
  <dimension ref="A1:AC112"/>
  <sheetViews>
    <sheetView topLeftCell="F1" workbookViewId="0">
      <selection activeCell="K1" sqref="K1"/>
    </sheetView>
  </sheetViews>
  <sheetFormatPr baseColWidth="10" defaultRowHeight="15" x14ac:dyDescent="0.25"/>
  <cols>
    <col min="1" max="1" width="11.42578125" style="47"/>
    <col min="2" max="2" width="22.28515625" style="47" bestFit="1" customWidth="1"/>
    <col min="3" max="3" width="11.42578125" style="47"/>
    <col min="4" max="4" width="7.5703125" style="47" customWidth="1"/>
    <col min="5" max="5" width="11.42578125" style="47"/>
    <col min="6" max="6" width="44.7109375" style="47" bestFit="1" customWidth="1"/>
    <col min="7" max="8" width="9.140625" style="47" customWidth="1"/>
    <col min="9" max="9" width="4.7109375" style="35" customWidth="1"/>
    <col min="12" max="12" width="18" bestFit="1" customWidth="1"/>
    <col min="13" max="13" width="18.140625" customWidth="1"/>
    <col min="15" max="15" width="14.7109375" bestFit="1" customWidth="1"/>
    <col min="16" max="16" width="14.7109375" style="17" customWidth="1"/>
    <col min="17" max="17" width="18" customWidth="1"/>
    <col min="18" max="18" width="18" style="17" customWidth="1"/>
    <col min="19" max="19" width="44.7109375" bestFit="1" customWidth="1"/>
    <col min="20" max="20" width="14.42578125" style="8" customWidth="1"/>
    <col min="21" max="21" width="7.85546875" style="21" customWidth="1"/>
    <col min="22" max="22" width="19.7109375" customWidth="1"/>
    <col min="23" max="23" width="23.5703125" bestFit="1" customWidth="1"/>
    <col min="26" max="26" width="44.7109375" bestFit="1" customWidth="1"/>
    <col min="28" max="28" width="35.5703125" customWidth="1"/>
    <col min="29" max="29" width="8.42578125" customWidth="1"/>
  </cols>
  <sheetData>
    <row r="1" spans="1:29" x14ac:dyDescent="0.25">
      <c r="K1" s="50" t="s">
        <v>11067</v>
      </c>
      <c r="L1" s="13"/>
      <c r="M1" s="13"/>
      <c r="N1" s="13"/>
      <c r="O1" s="13"/>
      <c r="P1" s="15"/>
      <c r="Q1" s="13"/>
      <c r="R1" s="15"/>
      <c r="S1" s="13"/>
      <c r="T1" s="23"/>
      <c r="V1" s="20" t="s">
        <v>11068</v>
      </c>
      <c r="W1" s="20"/>
      <c r="X1" s="20"/>
      <c r="Y1" s="20"/>
      <c r="Z1" s="20"/>
      <c r="AA1" s="20"/>
      <c r="AB1" s="20"/>
    </row>
    <row r="2" spans="1:29" x14ac:dyDescent="0.25">
      <c r="A2" s="25" t="s">
        <v>11096</v>
      </c>
      <c r="B2" s="25"/>
      <c r="C2" s="25"/>
      <c r="D2" s="49"/>
      <c r="E2" s="25" t="s">
        <v>11097</v>
      </c>
      <c r="F2" s="25"/>
      <c r="G2" s="25"/>
      <c r="K2" s="19" t="s">
        <v>1270</v>
      </c>
      <c r="L2" s="19" t="s">
        <v>11065</v>
      </c>
      <c r="M2" s="19" t="s">
        <v>11073</v>
      </c>
      <c r="N2" s="14" t="s">
        <v>11076</v>
      </c>
      <c r="O2" s="14" t="s">
        <v>11078</v>
      </c>
      <c r="P2" s="16" t="s">
        <v>11079</v>
      </c>
      <c r="Q2" s="14" t="s">
        <v>11074</v>
      </c>
      <c r="R2" s="16" t="s">
        <v>11080</v>
      </c>
      <c r="S2" s="14" t="s">
        <v>11075</v>
      </c>
      <c r="T2" s="24" t="s">
        <v>11077</v>
      </c>
      <c r="U2" s="22"/>
      <c r="V2" t="s">
        <v>11069</v>
      </c>
      <c r="W2" t="s">
        <v>11070</v>
      </c>
      <c r="X2" t="s">
        <v>11066</v>
      </c>
      <c r="Y2" s="14" t="s">
        <v>11074</v>
      </c>
      <c r="Z2" s="16" t="s">
        <v>11106</v>
      </c>
      <c r="AA2" s="14" t="s">
        <v>11082</v>
      </c>
      <c r="AB2" s="14" t="s">
        <v>11081</v>
      </c>
      <c r="AC2" s="14" t="s">
        <v>11083</v>
      </c>
    </row>
    <row r="3" spans="1:29" x14ac:dyDescent="0.25">
      <c r="K3" s="18" t="s">
        <v>8</v>
      </c>
      <c r="L3" s="18" t="s">
        <v>9</v>
      </c>
      <c r="M3" s="18" t="s">
        <v>10</v>
      </c>
      <c r="N3" t="str">
        <f>IFERROR(VLOOKUP(K4*1,effectif!B:G,5,0),"SORTI")</f>
        <v>03000354</v>
      </c>
      <c r="O3" t="str">
        <f>IFERROR(VLOOKUP(N3,effectif!F:BF,52,0),0)</f>
        <v>443 CCT.S</v>
      </c>
      <c r="P3" s="17" t="str">
        <f>IFERROR(VLOOKUP(N3,effectif!F:BB,48,0),0)</f>
        <v>700076</v>
      </c>
      <c r="Q3" t="str">
        <f>IFERROR(VLOOKUP(N3,effectif!F:BB,49,0),0)</f>
        <v>OC MACIGNO O</v>
      </c>
      <c r="R3" s="17" t="str">
        <f>IFERROR(VLOOKUP(N3,effectif!F:BB,43,0),0)</f>
        <v>071505</v>
      </c>
      <c r="S3" t="str">
        <f>IFERROR(VLOOKUP(N3,effectif!F:BB,44,0),0)</f>
        <v>OD GRAND PARIS 75-92-93-94</v>
      </c>
      <c r="T3" s="8">
        <f>IF(S3&lt;&gt;0,-1,0)</f>
        <v>-1</v>
      </c>
      <c r="V3" s="18">
        <v>182635</v>
      </c>
      <c r="W3" t="str">
        <f>IFERROR(VLOOKUP(V3,effectif!A:BE,56,0),0)</f>
        <v>CHRISTOPHE BURNICHON</v>
      </c>
      <c r="X3" t="str">
        <f>IFERROR(VLOOKUP(V3,effectif!A:BE,57,0),0)</f>
        <v>440 CCT</v>
      </c>
      <c r="Y3" t="str">
        <f>IFERROR(VLOOKUP(V3,effectif!A:BE,53,0),0)</f>
        <v>071264</v>
      </c>
      <c r="Z3" t="str">
        <f>IFERROR(VLOOKUP(V3,effectif!A:BE,54,0),0)</f>
        <v>OC NICE</v>
      </c>
      <c r="AA3" t="str">
        <f>IFERROR(VLOOKUP(V3,effectif!A:BE,48,0),0)</f>
        <v>070066</v>
      </c>
      <c r="AB3" t="str">
        <f>IFERROR(VLOOKUP(V3,effectif!A:BE,49,0),0)</f>
        <v>OD ALPES MARITIMES</v>
      </c>
      <c r="AC3">
        <f>IF(AB3&lt;&gt;0,-1,0)</f>
        <v>-1</v>
      </c>
    </row>
    <row r="4" spans="1:29" x14ac:dyDescent="0.25">
      <c r="A4" s="47" t="s">
        <v>11079</v>
      </c>
      <c r="B4" s="47" t="s">
        <v>11074</v>
      </c>
      <c r="C4" s="47" t="s">
        <v>11098</v>
      </c>
      <c r="E4" s="47" t="s">
        <v>11080</v>
      </c>
      <c r="F4" s="47" t="s">
        <v>11075</v>
      </c>
      <c r="G4" s="47" t="s">
        <v>11099</v>
      </c>
      <c r="K4" s="18" t="s">
        <v>13</v>
      </c>
      <c r="L4" s="18" t="s">
        <v>14</v>
      </c>
      <c r="M4" s="18" t="s">
        <v>15</v>
      </c>
      <c r="N4" t="str">
        <f>IFERROR(VLOOKUP(K5*1,effectif!B:G,5,0),"SORTI")</f>
        <v>SORTI</v>
      </c>
      <c r="O4">
        <f>IFERROR(VLOOKUP(N4,effectif!F:BF,52,0),0)</f>
        <v>0</v>
      </c>
      <c r="P4" s="17">
        <f>IFERROR(VLOOKUP(N4,effectif!F:BB,48,0),0)</f>
        <v>0</v>
      </c>
      <c r="Q4">
        <f>IFERROR(VLOOKUP(N4,effectif!F:BB,49,0),0)</f>
        <v>0</v>
      </c>
      <c r="R4" s="17">
        <f>IFERROR(VLOOKUP(N4,effectif!F:BB,43,0),0)</f>
        <v>0</v>
      </c>
      <c r="S4">
        <f>IFERROR(VLOOKUP(N4,effectif!F:BB,44,0),0)</f>
        <v>0</v>
      </c>
      <c r="T4" s="8">
        <f t="shared" ref="T4:T67" si="0">IF(S4&lt;&gt;0,-1,0)</f>
        <v>0</v>
      </c>
      <c r="V4" s="18">
        <v>174380</v>
      </c>
      <c r="W4" t="str">
        <f>IFERROR(VLOOKUP(V4,effectif!A:BE,56,0),0)</f>
        <v>ERIC BASSO</v>
      </c>
      <c r="X4" t="str">
        <f>IFERROR(VLOOKUP(V4,effectif!A:BE,57,0),0)</f>
        <v>386 IE</v>
      </c>
      <c r="Y4" t="str">
        <f>IFERROR(VLOOKUP(V4,effectif!A:BE,53,0),0)</f>
        <v>071494</v>
      </c>
      <c r="Z4" t="str">
        <f>IFERROR(VLOOKUP(V4,effectif!A:BE,54,0),0)</f>
        <v>OC WALTER MARTIN J</v>
      </c>
      <c r="AA4" t="str">
        <f>IFERROR(VLOOKUP(V4,effectif!A:BE,48,0),0)</f>
        <v>070066</v>
      </c>
      <c r="AB4" t="str">
        <f>IFERROR(VLOOKUP(V4,effectif!A:BE,49,0),0)</f>
        <v>OD ALPES MARITIMES</v>
      </c>
      <c r="AC4">
        <f t="shared" ref="AC4:AC53" si="1">IF(AB4&lt;&gt;0,-1,0)</f>
        <v>-1</v>
      </c>
    </row>
    <row r="5" spans="1:29" x14ac:dyDescent="0.25">
      <c r="A5" s="47">
        <v>0</v>
      </c>
      <c r="B5" s="47">
        <v>0</v>
      </c>
      <c r="C5" s="48">
        <v>-2</v>
      </c>
      <c r="E5" s="47">
        <v>0</v>
      </c>
      <c r="F5" s="47">
        <v>0</v>
      </c>
      <c r="G5" s="48">
        <v>0</v>
      </c>
      <c r="K5" s="18" t="s">
        <v>21</v>
      </c>
      <c r="L5" s="18" t="s">
        <v>22</v>
      </c>
      <c r="M5" s="18" t="s">
        <v>23</v>
      </c>
      <c r="N5" t="str">
        <f>IFERROR(VLOOKUP(K6*1,effectif!B:G,5,0),"SORTI")</f>
        <v>03000508</v>
      </c>
      <c r="O5" t="str">
        <f>IFERROR(VLOOKUP(N5,effectif!F:BF,52,0),0)</f>
        <v>386 IE</v>
      </c>
      <c r="P5" s="17" t="str">
        <f>IFERROR(VLOOKUP(N5,effectif!F:BB,48,0),0)</f>
        <v>071517</v>
      </c>
      <c r="Q5" t="str">
        <f>IFERROR(VLOOKUP(N5,effectif!F:BB,49,0),0)</f>
        <v>OC DENEUX B</v>
      </c>
      <c r="R5" s="17" t="str">
        <f>IFERROR(VLOOKUP(N5,effectif!F:BB,43,0),0)</f>
        <v>071505</v>
      </c>
      <c r="S5" t="str">
        <f>IFERROR(VLOOKUP(N5,effectif!F:BB,44,0),0)</f>
        <v>OD GRAND PARIS 75-92-93-94</v>
      </c>
      <c r="T5" s="8">
        <f t="shared" si="0"/>
        <v>-1</v>
      </c>
      <c r="V5" s="18">
        <v>302879</v>
      </c>
      <c r="W5" t="str">
        <f>IFERROR(VLOOKUP(V5,effectif!A:BE,56,0),0)</f>
        <v>ROMAIN DEROT</v>
      </c>
      <c r="X5" t="str">
        <f>IFERROR(VLOOKUP(V5,effectif!A:BE,57,0),0)</f>
        <v>371 CCM.E</v>
      </c>
      <c r="Y5" t="str">
        <f>IFERROR(VLOOKUP(V5,effectif!A:BE,53,0),0)</f>
        <v>071941</v>
      </c>
      <c r="Z5" t="str">
        <f>IFERROR(VLOOKUP(V5,effectif!A:BE,54,0),0)</f>
        <v>OC MONTPELLIER</v>
      </c>
      <c r="AA5" t="str">
        <f>IFERROR(VLOOKUP(V5,effectif!A:BE,48,0),0)</f>
        <v>071239</v>
      </c>
      <c r="AB5" t="str">
        <f>IFERROR(VLOOKUP(V5,effectif!A:BE,49,0),0)</f>
        <v>OD AVEYRON-HERAULT-AUDE-PYRENEES ORIENT.</v>
      </c>
      <c r="AC5">
        <f t="shared" si="1"/>
        <v>-1</v>
      </c>
    </row>
    <row r="6" spans="1:29" x14ac:dyDescent="0.25">
      <c r="A6" s="47" t="s">
        <v>2520</v>
      </c>
      <c r="B6" s="47" t="s">
        <v>2521</v>
      </c>
      <c r="C6" s="48">
        <v>-2</v>
      </c>
      <c r="E6" s="47" t="s">
        <v>1747</v>
      </c>
      <c r="F6" s="47" t="s">
        <v>52</v>
      </c>
      <c r="G6" s="48">
        <v>-3</v>
      </c>
      <c r="K6" s="18" t="s">
        <v>36</v>
      </c>
      <c r="L6" s="18" t="s">
        <v>37</v>
      </c>
      <c r="M6" s="18" t="s">
        <v>38</v>
      </c>
      <c r="N6" t="str">
        <f>IFERROR(VLOOKUP(K7*1,effectif!B:G,5,0),"SORTI")</f>
        <v>03000517</v>
      </c>
      <c r="O6" t="str">
        <f>IFERROR(VLOOKUP(N6,effectif!F:BF,52,0),0)</f>
        <v>391 CCEIM</v>
      </c>
      <c r="P6" s="17" t="str">
        <f>IFERROR(VLOOKUP(N6,effectif!F:BB,48,0),0)</f>
        <v>071526</v>
      </c>
      <c r="Q6" t="str">
        <f>IFERROR(VLOOKUP(N6,effectif!F:BB,49,0),0)</f>
        <v>OC MASSY PALAISEAU</v>
      </c>
      <c r="R6" s="17" t="str">
        <f>IFERROR(VLOOKUP(N6,effectif!F:BB,43,0),0)</f>
        <v>071506</v>
      </c>
      <c r="S6" t="str">
        <f>IFERROR(VLOOKUP(N6,effectif!F:BB,44,0),0)</f>
        <v>OD ESSONNE - LOIRET</v>
      </c>
      <c r="T6" s="8">
        <f t="shared" si="0"/>
        <v>-1</v>
      </c>
      <c r="V6" s="18">
        <v>192595</v>
      </c>
      <c r="W6" t="str">
        <f>IFERROR(VLOOKUP(V6,effectif!A:BE,56,0),0)</f>
        <v>JULIEN MARTIN</v>
      </c>
      <c r="X6" t="str">
        <f>IFERROR(VLOOKUP(V6,effectif!A:BE,57,0),0)</f>
        <v>370 CC.E</v>
      </c>
      <c r="Y6" t="str">
        <f>IFERROR(VLOOKUP(V6,effectif!A:BE,53,0),0)</f>
        <v>071394</v>
      </c>
      <c r="Z6" t="str">
        <f>IFERROR(VLOOKUP(V6,effectif!A:BE,54,0),0)</f>
        <v>OC FOURGERON S</v>
      </c>
      <c r="AA6" t="str">
        <f>IFERROR(VLOOKUP(V6,effectif!A:BE,48,0),0)</f>
        <v>071252</v>
      </c>
      <c r="AB6" t="str">
        <f>IFERROR(VLOOKUP(V6,effectif!A:BE,49,0),0)</f>
        <v>OD BOUCHES DU RHONE</v>
      </c>
      <c r="AC6">
        <f t="shared" si="1"/>
        <v>-1</v>
      </c>
    </row>
    <row r="7" spans="1:29" x14ac:dyDescent="0.25">
      <c r="A7" s="47" t="s">
        <v>2295</v>
      </c>
      <c r="B7" s="47" t="s">
        <v>2296</v>
      </c>
      <c r="C7" s="48">
        <v>-1</v>
      </c>
      <c r="E7" s="47" t="s">
        <v>1405</v>
      </c>
      <c r="F7" s="47" t="s">
        <v>61</v>
      </c>
      <c r="G7" s="48">
        <v>-4</v>
      </c>
      <c r="K7" s="18" t="s">
        <v>43</v>
      </c>
      <c r="L7" s="18" t="s">
        <v>44</v>
      </c>
      <c r="M7" s="18" t="s">
        <v>45</v>
      </c>
      <c r="N7" t="str">
        <f>IFERROR(VLOOKUP(K8*1,effectif!B:G,5,0),"SORTI")</f>
        <v>03000647</v>
      </c>
      <c r="O7" t="str">
        <f>IFERROR(VLOOKUP(N7,effectif!F:BF,52,0),0)</f>
        <v>440 CCT</v>
      </c>
      <c r="P7" s="17" t="str">
        <f>IFERROR(VLOOKUP(N7,effectif!F:BB,48,0),0)</f>
        <v>071257</v>
      </c>
      <c r="Q7" t="str">
        <f>IFERROR(VLOOKUP(N7,effectif!F:BB,49,0),0)</f>
        <v>OC CENEDESE Y</v>
      </c>
      <c r="R7" s="17" t="str">
        <f>IFERROR(VLOOKUP(N7,effectif!F:BB,43,0),0)</f>
        <v>071255</v>
      </c>
      <c r="S7" t="str">
        <f>IFERROR(VLOOKUP(N7,effectif!F:BB,44,0),0)</f>
        <v>OD VAR - BOUCHES DU RHONE</v>
      </c>
      <c r="T7" s="8">
        <f t="shared" si="0"/>
        <v>-1</v>
      </c>
      <c r="V7" s="18">
        <v>161481</v>
      </c>
      <c r="W7" t="str">
        <f>IFERROR(VLOOKUP(V7,effectif!A:BE,56,0),0)</f>
        <v>HELENE SANTOS</v>
      </c>
      <c r="X7" t="str">
        <f>IFERROR(VLOOKUP(V7,effectif!A:BE,57,0),0)</f>
        <v>440 CCT</v>
      </c>
      <c r="Y7" t="str">
        <f>IFERROR(VLOOKUP(V7,effectif!A:BE,53,0),0)</f>
        <v>700258</v>
      </c>
      <c r="Z7" t="str">
        <f>IFERROR(VLOOKUP(V7,effectif!A:BE,54,0),0)</f>
        <v>OC MARSEILLE NORD</v>
      </c>
      <c r="AA7" t="str">
        <f>IFERROR(VLOOKUP(V7,effectif!A:BE,48,0),0)</f>
        <v>071252</v>
      </c>
      <c r="AB7" t="str">
        <f>IFERROR(VLOOKUP(V7,effectif!A:BE,49,0),0)</f>
        <v>OD BOUCHES DU RHONE</v>
      </c>
      <c r="AC7">
        <f t="shared" si="1"/>
        <v>-1</v>
      </c>
    </row>
    <row r="8" spans="1:29" x14ac:dyDescent="0.25">
      <c r="A8" s="47" t="s">
        <v>3795</v>
      </c>
      <c r="B8" s="47" t="s">
        <v>3796</v>
      </c>
      <c r="C8" s="48">
        <v>-1</v>
      </c>
      <c r="E8" s="47" t="s">
        <v>1524</v>
      </c>
      <c r="F8" s="47" t="s">
        <v>93</v>
      </c>
      <c r="G8" s="48">
        <v>-1</v>
      </c>
      <c r="K8" s="18" t="s">
        <v>55</v>
      </c>
      <c r="L8" s="18" t="s">
        <v>56</v>
      </c>
      <c r="M8" s="18" t="s">
        <v>57</v>
      </c>
      <c r="N8" t="str">
        <f>IFERROR(VLOOKUP(K9*1,effectif!B:G,5,0),"SORTI")</f>
        <v>03000704</v>
      </c>
      <c r="O8" t="str">
        <f>IFERROR(VLOOKUP(N8,effectif!F:BF,52,0),0)</f>
        <v>390 CCEI</v>
      </c>
      <c r="P8" s="17" t="str">
        <f>IFERROR(VLOOKUP(N8,effectif!F:BB,48,0),0)</f>
        <v>071152</v>
      </c>
      <c r="Q8" t="str">
        <f>IFERROR(VLOOKUP(N8,effectif!F:BB,49,0),0)</f>
        <v>OC HOEGY A</v>
      </c>
      <c r="R8" s="17" t="str">
        <f>IFERROR(VLOOKUP(N8,effectif!F:BB,43,0),0)</f>
        <v>071159</v>
      </c>
      <c r="S8" t="str">
        <f>IFERROR(VLOOKUP(N8,effectif!F:BB,44,0),0)</f>
        <v>OD MOSELLE - MEURTHE ET MOSELLE</v>
      </c>
      <c r="T8" s="8">
        <f t="shared" si="0"/>
        <v>-1</v>
      </c>
      <c r="V8" s="18">
        <v>186534</v>
      </c>
      <c r="W8" t="str">
        <f>IFERROR(VLOOKUP(V8,effectif!A:BE,56,0),0)</f>
        <v>MARIE CLAIRE FANCHON</v>
      </c>
      <c r="X8" t="str">
        <f>IFERROR(VLOOKUP(V8,effectif!A:BE,57,0),0)</f>
        <v>390 CCEI</v>
      </c>
      <c r="Y8" t="str">
        <f>IFERROR(VLOOKUP(V8,effectif!A:BE,53,0),0)</f>
        <v>071182</v>
      </c>
      <c r="Z8" t="str">
        <f>IFERROR(VLOOKUP(V8,effectif!A:BE,54,0),0)</f>
        <v>OC CHARTREUSE</v>
      </c>
      <c r="AA8" t="str">
        <f>IFERROR(VLOOKUP(V8,effectif!A:BE,48,0),0)</f>
        <v>070930</v>
      </c>
      <c r="AB8" t="str">
        <f>IFERROR(VLOOKUP(V8,effectif!A:BE,49,0),0)</f>
        <v>OD ISERE ALBERTVILLE</v>
      </c>
      <c r="AC8">
        <f t="shared" si="1"/>
        <v>-1</v>
      </c>
    </row>
    <row r="9" spans="1:29" x14ac:dyDescent="0.25">
      <c r="A9" s="47" t="s">
        <v>1686</v>
      </c>
      <c r="B9" s="47" t="s">
        <v>1687</v>
      </c>
      <c r="C9" s="48">
        <v>-2</v>
      </c>
      <c r="E9" s="47" t="s">
        <v>2024</v>
      </c>
      <c r="F9" s="47" t="s">
        <v>26</v>
      </c>
      <c r="G9" s="48">
        <v>-2</v>
      </c>
      <c r="K9" s="18" t="s">
        <v>62</v>
      </c>
      <c r="L9" s="18" t="s">
        <v>63</v>
      </c>
      <c r="M9" s="18" t="s">
        <v>64</v>
      </c>
      <c r="N9" t="str">
        <f>IFERROR(VLOOKUP(K10*1,effectif!B:G,5,0),"SORTI")</f>
        <v>03000775</v>
      </c>
      <c r="O9" t="str">
        <f>IFERROR(VLOOKUP(N9,effectif!F:BF,52,0),0)</f>
        <v>440 CCT</v>
      </c>
      <c r="P9" s="17" t="str">
        <f>IFERROR(VLOOKUP(N9,effectif!F:BB,48,0),0)</f>
        <v>071023</v>
      </c>
      <c r="Q9" t="str">
        <f>IFERROR(VLOOKUP(N9,effectif!F:BB,49,0),0)</f>
        <v>OC MARIAGE A</v>
      </c>
      <c r="R9" s="17" t="str">
        <f>IFERROR(VLOOKUP(N9,effectif!F:BB,43,0),0)</f>
        <v>071024</v>
      </c>
      <c r="S9" t="str">
        <f>IFERROR(VLOOKUP(N9,effectif!F:BB,44,0),0)</f>
        <v>OD NORD LILLE</v>
      </c>
      <c r="T9" s="8">
        <f t="shared" si="0"/>
        <v>-1</v>
      </c>
      <c r="V9" s="18">
        <v>300362</v>
      </c>
      <c r="W9" t="str">
        <f>IFERROR(VLOOKUP(V9,effectif!A:BE,56,0),0)</f>
        <v>SOLANGE GAUTHIER</v>
      </c>
      <c r="X9" t="str">
        <f>IFERROR(VLOOKUP(V9,effectif!A:BE,57,0),0)</f>
        <v>370 CC.E</v>
      </c>
      <c r="Y9" t="str">
        <f>IFERROR(VLOOKUP(V9,effectif!A:BE,53,0),0)</f>
        <v>071363</v>
      </c>
      <c r="Z9" t="str">
        <f>IFERROR(VLOOKUP(V9,effectif!A:BE,54,0),0)</f>
        <v>OC ALBERTVILLE</v>
      </c>
      <c r="AA9" t="str">
        <f>IFERROR(VLOOKUP(V9,effectif!A:BE,48,0),0)</f>
        <v>070930</v>
      </c>
      <c r="AB9" t="str">
        <f>IFERROR(VLOOKUP(V9,effectif!A:BE,49,0),0)</f>
        <v>OD ISERE ALBERTVILLE</v>
      </c>
      <c r="AC9">
        <f t="shared" si="1"/>
        <v>-1</v>
      </c>
    </row>
    <row r="10" spans="1:29" x14ac:dyDescent="0.25">
      <c r="A10" s="47" t="s">
        <v>1643</v>
      </c>
      <c r="B10" s="47" t="s">
        <v>1644</v>
      </c>
      <c r="C10" s="48">
        <v>-1</v>
      </c>
      <c r="E10" s="47" t="s">
        <v>1640</v>
      </c>
      <c r="F10" s="47" t="s">
        <v>142</v>
      </c>
      <c r="G10" s="48">
        <v>-3</v>
      </c>
      <c r="K10" s="18" t="s">
        <v>69</v>
      </c>
      <c r="L10" s="18" t="s">
        <v>70</v>
      </c>
      <c r="M10" s="18" t="s">
        <v>64</v>
      </c>
      <c r="N10" t="str">
        <f>IFERROR(VLOOKUP(K11*1,effectif!B:G,5,0),"SORTI")</f>
        <v>03000877</v>
      </c>
      <c r="O10" t="str">
        <f>IFERROR(VLOOKUP(N10,effectif!F:BF,52,0),0)</f>
        <v>440 CCT</v>
      </c>
      <c r="P10" s="17" t="str">
        <f>IFERROR(VLOOKUP(N10,effectif!F:BB,48,0),0)</f>
        <v>071238</v>
      </c>
      <c r="Q10" t="str">
        <f>IFERROR(VLOOKUP(N10,effectif!F:BB,49,0),0)</f>
        <v>OC VILA P</v>
      </c>
      <c r="R10" s="17" t="str">
        <f>IFERROR(VLOOKUP(N10,effectif!F:BB,43,0),0)</f>
        <v>071239</v>
      </c>
      <c r="S10" t="str">
        <f>IFERROR(VLOOKUP(N10,effectif!F:BB,44,0),0)</f>
        <v>OD AVEYRON-HERAULT-AUDE-PYRENEES ORIENT.</v>
      </c>
      <c r="T10" s="8">
        <f t="shared" si="0"/>
        <v>-1</v>
      </c>
      <c r="V10" s="18">
        <v>301223</v>
      </c>
      <c r="W10" t="str">
        <f>IFERROR(VLOOKUP(V10,effectif!A:BE,56,0),0)</f>
        <v>VERONIQUE RICAUD</v>
      </c>
      <c r="X10" t="str">
        <f>IFERROR(VLOOKUP(V10,effectif!A:BE,57,0),0)</f>
        <v>370 CC.E</v>
      </c>
      <c r="Y10" t="str">
        <f>IFERROR(VLOOKUP(V10,effectif!A:BE,53,0),0)</f>
        <v>071182</v>
      </c>
      <c r="Z10" t="str">
        <f>IFERROR(VLOOKUP(V10,effectif!A:BE,54,0),0)</f>
        <v>OC CHARTREUSE</v>
      </c>
      <c r="AA10" t="str">
        <f>IFERROR(VLOOKUP(V10,effectif!A:BE,48,0),0)</f>
        <v>070930</v>
      </c>
      <c r="AB10" t="str">
        <f>IFERROR(VLOOKUP(V10,effectif!A:BE,49,0),0)</f>
        <v>OD ISERE ALBERTVILLE</v>
      </c>
      <c r="AC10">
        <f t="shared" si="1"/>
        <v>-1</v>
      </c>
    </row>
    <row r="11" spans="1:29" x14ac:dyDescent="0.25">
      <c r="A11" s="47" t="s">
        <v>3310</v>
      </c>
      <c r="B11" s="47" t="s">
        <v>3311</v>
      </c>
      <c r="C11" s="48">
        <v>-1</v>
      </c>
      <c r="E11" s="47" t="s">
        <v>1452</v>
      </c>
      <c r="F11" s="47" t="s">
        <v>230</v>
      </c>
      <c r="G11" s="48">
        <v>-6</v>
      </c>
      <c r="K11" s="18" t="s">
        <v>73</v>
      </c>
      <c r="L11" s="18" t="s">
        <v>74</v>
      </c>
      <c r="M11" s="18" t="s">
        <v>75</v>
      </c>
      <c r="N11" t="str">
        <f>IFERROR(VLOOKUP(K12*1,effectif!B:G,5,0),"SORTI")</f>
        <v>03000881</v>
      </c>
      <c r="O11">
        <f>IFERROR(VLOOKUP(N11,effectif!F:BF,52,0),0)</f>
        <v>0</v>
      </c>
      <c r="P11" s="17" t="str">
        <f>IFERROR(VLOOKUP(N11,effectif!F:BB,48,0),0)</f>
        <v>071221</v>
      </c>
      <c r="Q11" t="str">
        <f>IFERROR(VLOOKUP(N11,effectif!F:BB,49,0),0)</f>
        <v>OC GOUSPY P</v>
      </c>
      <c r="R11" s="17" t="str">
        <f>IFERROR(VLOOKUP(N11,effectif!F:BB,43,0),0)</f>
        <v>071602</v>
      </c>
      <c r="S11" t="str">
        <f>IFERROR(VLOOKUP(N11,effectif!F:BB,44,0),0)</f>
        <v>OD LANDES-PYRENEES-GERS-HTE GARONNE SUD</v>
      </c>
      <c r="T11" s="8">
        <f t="shared" si="0"/>
        <v>-1</v>
      </c>
      <c r="V11" s="18">
        <v>187254</v>
      </c>
      <c r="W11" t="str">
        <f>IFERROR(VLOOKUP(V11,effectif!A:BE,56,0),0)</f>
        <v>JOCELYNE HOUBLIN</v>
      </c>
      <c r="X11" t="str">
        <f>IFERROR(VLOOKUP(V11,effectif!A:BE,57,0),0)</f>
        <v>370 CC.E</v>
      </c>
      <c r="Y11" t="str">
        <f>IFERROR(VLOOKUP(V11,effectif!A:BE,53,0),0)</f>
        <v>071399</v>
      </c>
      <c r="Z11" t="str">
        <f>IFERROR(VLOOKUP(V11,effectif!A:BE,54,0),0)</f>
        <v>OC GUILLAMET F</v>
      </c>
      <c r="AA11" t="str">
        <f>IFERROR(VLOOKUP(V11,effectif!A:BE,48,0),0)</f>
        <v>070930</v>
      </c>
      <c r="AB11" t="str">
        <f>IFERROR(VLOOKUP(V11,effectif!A:BE,49,0),0)</f>
        <v>OD ISERE ALBERTVILLE</v>
      </c>
      <c r="AC11">
        <f t="shared" si="1"/>
        <v>-1</v>
      </c>
    </row>
    <row r="12" spans="1:29" x14ac:dyDescent="0.25">
      <c r="A12" s="47" t="s">
        <v>2448</v>
      </c>
      <c r="B12" s="47" t="s">
        <v>11111</v>
      </c>
      <c r="C12" s="48">
        <v>-1</v>
      </c>
      <c r="E12" s="47" t="s">
        <v>1509</v>
      </c>
      <c r="F12" s="47" t="s">
        <v>375</v>
      </c>
      <c r="G12" s="48">
        <v>-1</v>
      </c>
      <c r="K12" s="18" t="s">
        <v>77</v>
      </c>
      <c r="L12" s="18" t="s">
        <v>78</v>
      </c>
      <c r="M12" s="18" t="s">
        <v>79</v>
      </c>
      <c r="N12" t="str">
        <f>IFERROR(VLOOKUP(K13*1,effectif!B:G,5,0),"SORTI")</f>
        <v>03000903</v>
      </c>
      <c r="O12">
        <f>IFERROR(VLOOKUP(N12,effectif!F:BF,52,0),0)</f>
        <v>0</v>
      </c>
      <c r="P12" s="17">
        <f>IFERROR(VLOOKUP(N12,effectif!F:BB,48,0),0)</f>
        <v>0</v>
      </c>
      <c r="Q12">
        <f>IFERROR(VLOOKUP(N12,effectif!F:BB,49,0),0)</f>
        <v>0</v>
      </c>
      <c r="R12" s="17" t="str">
        <f>IFERROR(VLOOKUP(N12,effectif!F:BB,43,0),0)</f>
        <v>900562</v>
      </c>
      <c r="S12" t="str">
        <f>IFERROR(VLOOKUP(N12,effectif!F:BB,44,0),0)</f>
        <v>OD FICTIVE</v>
      </c>
      <c r="T12" s="8">
        <f t="shared" si="0"/>
        <v>-1</v>
      </c>
      <c r="V12" s="18">
        <v>184224</v>
      </c>
      <c r="W12">
        <f>IFERROR(VLOOKUP(V12,effectif!A:BE,56,0),0)</f>
        <v>0</v>
      </c>
      <c r="X12">
        <f>IFERROR(VLOOKUP(V12,effectif!A:BE,57,0),0)</f>
        <v>0</v>
      </c>
      <c r="Y12">
        <f>IFERROR(VLOOKUP(V12,effectif!A:BE,53,0),0)</f>
        <v>0</v>
      </c>
      <c r="Z12">
        <f>IFERROR(VLOOKUP(V12,effectif!A:BE,54,0),0)</f>
        <v>0</v>
      </c>
      <c r="AA12">
        <f>IFERROR(VLOOKUP(V12,effectif!A:BE,48,0),0)</f>
        <v>0</v>
      </c>
      <c r="AB12">
        <f>IFERROR(VLOOKUP(V12,effectif!A:BE,49,0),0)</f>
        <v>0</v>
      </c>
      <c r="AC12">
        <f t="shared" si="1"/>
        <v>0</v>
      </c>
    </row>
    <row r="13" spans="1:29" x14ac:dyDescent="0.25">
      <c r="A13" s="47" t="s">
        <v>1984</v>
      </c>
      <c r="B13" s="47" t="s">
        <v>1985</v>
      </c>
      <c r="C13" s="48">
        <v>-2</v>
      </c>
      <c r="E13" s="47" t="s">
        <v>1900</v>
      </c>
      <c r="F13" s="47" t="s">
        <v>30</v>
      </c>
      <c r="G13" s="48">
        <v>-6</v>
      </c>
      <c r="K13" s="18" t="s">
        <v>80</v>
      </c>
      <c r="L13" s="18" t="s">
        <v>81</v>
      </c>
      <c r="M13" s="18" t="s">
        <v>82</v>
      </c>
      <c r="N13" t="str">
        <f>IFERROR(VLOOKUP(K14*1,effectif!B:G,5,0),"SORTI")</f>
        <v>03000905</v>
      </c>
      <c r="O13" t="str">
        <f>IFERROR(VLOOKUP(N13,effectif!F:BF,52,0),0)</f>
        <v>440 CCT</v>
      </c>
      <c r="P13" s="17" t="str">
        <f>IFERROR(VLOOKUP(N13,effectif!F:BB,48,0),0)</f>
        <v>071131</v>
      </c>
      <c r="Q13" t="str">
        <f>IFERROR(VLOOKUP(N13,effectif!F:BB,49,0),0)</f>
        <v>OC ZUNINO R</v>
      </c>
      <c r="R13" s="17" t="str">
        <f>IFERROR(VLOOKUP(N13,effectif!F:BB,43,0),0)</f>
        <v>071129</v>
      </c>
      <c r="S13" t="str">
        <f>IFERROR(VLOOKUP(N13,effectif!F:BB,44,0),0)</f>
        <v>OD ALLIER-SAONE &amp; LOIRE-NIEVRE-COTE D'OR</v>
      </c>
      <c r="T13" s="8">
        <f t="shared" si="0"/>
        <v>-1</v>
      </c>
      <c r="V13" s="18">
        <v>156298</v>
      </c>
      <c r="W13" t="str">
        <f>IFERROR(VLOOKUP(V13,effectif!A:BE,56,0),0)</f>
        <v>PATRICK TOSONI</v>
      </c>
      <c r="X13" t="str">
        <f>IFERROR(VLOOKUP(V13,effectif!A:BE,57,0),0)</f>
        <v>370 CC.E</v>
      </c>
      <c r="Y13" t="str">
        <f>IFERROR(VLOOKUP(V13,effectif!A:BE,53,0),0)</f>
        <v>071212</v>
      </c>
      <c r="Z13" t="str">
        <f>IFERROR(VLOOKUP(V13,effectif!A:BE,54,0),0)</f>
        <v>OC ANIN S</v>
      </c>
      <c r="AA13" t="str">
        <f>IFERROR(VLOOKUP(V13,effectif!A:BE,48,0),0)</f>
        <v>700023</v>
      </c>
      <c r="AB13" t="str">
        <f>IFERROR(VLOOKUP(V13,effectif!A:BE,49,0),0)</f>
        <v>OD PUY DE DOME - LOIRE - HAUTE LOIRE</v>
      </c>
      <c r="AC13">
        <f t="shared" si="1"/>
        <v>-1</v>
      </c>
    </row>
    <row r="14" spans="1:29" x14ac:dyDescent="0.25">
      <c r="A14" s="47" t="s">
        <v>1455</v>
      </c>
      <c r="B14" s="47" t="s">
        <v>1456</v>
      </c>
      <c r="C14" s="48">
        <v>-1</v>
      </c>
      <c r="E14" s="47" t="s">
        <v>1653</v>
      </c>
      <c r="F14" s="47" t="s">
        <v>35</v>
      </c>
      <c r="G14" s="48">
        <v>-4</v>
      </c>
      <c r="K14" s="18" t="s">
        <v>83</v>
      </c>
      <c r="L14" s="18" t="s">
        <v>84</v>
      </c>
      <c r="M14" s="18" t="s">
        <v>85</v>
      </c>
      <c r="N14" t="str">
        <f>IFERROR(VLOOKUP(K15*1,effectif!B:G,5,0),"SORTI")</f>
        <v>03001000</v>
      </c>
      <c r="O14" t="str">
        <f>IFERROR(VLOOKUP(N14,effectif!F:BF,52,0),0)</f>
        <v>386 IE</v>
      </c>
      <c r="P14" s="17" t="str">
        <f>IFERROR(VLOOKUP(N14,effectif!F:BB,48,0),0)</f>
        <v>071534</v>
      </c>
      <c r="Q14" t="str">
        <f>IFERROR(VLOOKUP(N14,effectif!F:BB,49,0),0)</f>
        <v>OC VAL D OISE EST</v>
      </c>
      <c r="R14" s="17" t="str">
        <f>IFERROR(VLOOKUP(N14,effectif!F:BB,43,0),0)</f>
        <v>071054</v>
      </c>
      <c r="S14" t="str">
        <f>IFERROR(VLOOKUP(N14,effectif!F:BB,44,0),0)</f>
        <v>OD VAL D'OISE - EURE</v>
      </c>
      <c r="T14" s="8">
        <f t="shared" si="0"/>
        <v>-1</v>
      </c>
      <c r="V14" s="18">
        <v>188356</v>
      </c>
      <c r="W14" t="str">
        <f>IFERROR(VLOOKUP(V14,effectif!A:BE,56,0),0)</f>
        <v>SEBASTIEN CHAPEL</v>
      </c>
      <c r="X14" t="str">
        <f>IFERROR(VLOOKUP(V14,effectif!A:BE,57,0),0)</f>
        <v>386 IE</v>
      </c>
      <c r="Y14" t="str">
        <f>IFERROR(VLOOKUP(V14,effectif!A:BE,53,0),0)</f>
        <v>071201</v>
      </c>
      <c r="Z14" t="str">
        <f>IFERROR(VLOOKUP(V14,effectif!A:BE,54,0),0)</f>
        <v>OC FOUILLOUSE C</v>
      </c>
      <c r="AA14" t="str">
        <f>IFERROR(VLOOKUP(V14,effectif!A:BE,48,0),0)</f>
        <v>700023</v>
      </c>
      <c r="AB14" t="str">
        <f>IFERROR(VLOOKUP(V14,effectif!A:BE,49,0),0)</f>
        <v>OD PUY DE DOME - LOIRE - HAUTE LOIRE</v>
      </c>
      <c r="AC14">
        <f t="shared" si="1"/>
        <v>-1</v>
      </c>
    </row>
    <row r="15" spans="1:29" x14ac:dyDescent="0.25">
      <c r="A15" s="47" t="s">
        <v>3154</v>
      </c>
      <c r="B15" s="47" t="s">
        <v>3155</v>
      </c>
      <c r="C15" s="48">
        <v>-2</v>
      </c>
      <c r="E15" s="47" t="s">
        <v>1442</v>
      </c>
      <c r="F15" s="47" t="s">
        <v>12</v>
      </c>
      <c r="G15" s="48">
        <v>-2</v>
      </c>
      <c r="K15" s="18" t="s">
        <v>94</v>
      </c>
      <c r="L15" s="18" t="s">
        <v>95</v>
      </c>
      <c r="M15" s="18" t="s">
        <v>96</v>
      </c>
      <c r="N15" t="str">
        <f>IFERROR(VLOOKUP(K16*1,effectif!B:G,5,0),"SORTI")</f>
        <v>03001015</v>
      </c>
      <c r="O15" t="str">
        <f>IFERROR(VLOOKUP(N15,effectif!F:BF,52,0),0)</f>
        <v>440 CCT</v>
      </c>
      <c r="P15" s="17" t="str">
        <f>IFERROR(VLOOKUP(N15,effectif!F:BB,48,0),0)</f>
        <v>071526</v>
      </c>
      <c r="Q15" t="str">
        <f>IFERROR(VLOOKUP(N15,effectif!F:BB,49,0),0)</f>
        <v>OC MASSY PALAISEAU</v>
      </c>
      <c r="R15" s="17" t="str">
        <f>IFERROR(VLOOKUP(N15,effectif!F:BB,43,0),0)</f>
        <v>071506</v>
      </c>
      <c r="S15" t="str">
        <f>IFERROR(VLOOKUP(N15,effectif!F:BB,44,0),0)</f>
        <v>OD ESSONNE - LOIRET</v>
      </c>
      <c r="T15" s="8">
        <f t="shared" si="0"/>
        <v>-1</v>
      </c>
      <c r="V15" s="18">
        <v>300921</v>
      </c>
      <c r="W15" t="str">
        <f>IFERROR(VLOOKUP(V15,effectif!A:BE,56,0),0)</f>
        <v>VIRGIL AUBERT</v>
      </c>
      <c r="X15" t="str">
        <f>IFERROR(VLOOKUP(V15,effectif!A:BE,57,0),0)</f>
        <v>370 CC.E</v>
      </c>
      <c r="Y15" t="str">
        <f>IFERROR(VLOOKUP(V15,effectif!A:BE,53,0),0)</f>
        <v>071257</v>
      </c>
      <c r="Z15" t="str">
        <f>IFERROR(VLOOKUP(V15,effectif!A:BE,54,0),0)</f>
        <v>OC CENEDESE Y</v>
      </c>
      <c r="AA15" t="str">
        <f>IFERROR(VLOOKUP(V15,effectif!A:BE,48,0),0)</f>
        <v>071255</v>
      </c>
      <c r="AB15" t="str">
        <f>IFERROR(VLOOKUP(V15,effectif!A:BE,49,0),0)</f>
        <v>OD VAR - BOUCHES DU RHONE</v>
      </c>
      <c r="AC15">
        <f t="shared" si="1"/>
        <v>-1</v>
      </c>
    </row>
    <row r="16" spans="1:29" x14ac:dyDescent="0.25">
      <c r="A16" s="47" t="s">
        <v>1916</v>
      </c>
      <c r="B16" s="47" t="s">
        <v>1917</v>
      </c>
      <c r="C16" s="48">
        <v>-2</v>
      </c>
      <c r="E16" s="47" t="s">
        <v>1910</v>
      </c>
      <c r="F16" s="47" t="s">
        <v>48</v>
      </c>
      <c r="G16" s="48">
        <v>-2</v>
      </c>
      <c r="K16" s="18" t="s">
        <v>100</v>
      </c>
      <c r="L16" s="18" t="s">
        <v>101</v>
      </c>
      <c r="M16" s="18" t="s">
        <v>102</v>
      </c>
      <c r="N16" t="str">
        <f>IFERROR(VLOOKUP(K17*1,effectif!B:G,5,0),"SORTI")</f>
        <v>SORTI</v>
      </c>
      <c r="O16">
        <f>IFERROR(VLOOKUP(N16,effectif!F:BF,52,0),0)</f>
        <v>0</v>
      </c>
      <c r="P16" s="17">
        <f>IFERROR(VLOOKUP(N16,effectif!F:BB,48,0),0)</f>
        <v>0</v>
      </c>
      <c r="Q16">
        <f>IFERROR(VLOOKUP(N16,effectif!F:BB,49,0),0)</f>
        <v>0</v>
      </c>
      <c r="R16" s="17">
        <f>IFERROR(VLOOKUP(N16,effectif!F:BB,43,0),0)</f>
        <v>0</v>
      </c>
      <c r="S16">
        <f>IFERROR(VLOOKUP(N16,effectif!F:BB,44,0),0)</f>
        <v>0</v>
      </c>
      <c r="T16" s="8">
        <f t="shared" si="0"/>
        <v>0</v>
      </c>
      <c r="V16" s="18">
        <v>301754</v>
      </c>
      <c r="W16" t="str">
        <f>IFERROR(VLOOKUP(V16,effectif!A:BE,56,0),0)</f>
        <v>PIERRE ALBERTINI</v>
      </c>
      <c r="X16" t="str">
        <f>IFERROR(VLOOKUP(V16,effectif!A:BE,57,0),0)</f>
        <v>386 IE</v>
      </c>
      <c r="Y16" t="str">
        <f>IFERROR(VLOOKUP(V16,effectif!A:BE,53,0),0)</f>
        <v>071258</v>
      </c>
      <c r="Z16" t="str">
        <f>IFERROR(VLOOKUP(V16,effectif!A:BE,54,0),0)</f>
        <v>OC LANTERI J</v>
      </c>
      <c r="AA16" t="str">
        <f>IFERROR(VLOOKUP(V16,effectif!A:BE,48,0),0)</f>
        <v>071255</v>
      </c>
      <c r="AB16" t="str">
        <f>IFERROR(VLOOKUP(V16,effectif!A:BE,49,0),0)</f>
        <v>OD VAR - BOUCHES DU RHONE</v>
      </c>
      <c r="AC16">
        <f t="shared" si="1"/>
        <v>-1</v>
      </c>
    </row>
    <row r="17" spans="1:29" x14ac:dyDescent="0.25">
      <c r="A17" s="47" t="s">
        <v>1901</v>
      </c>
      <c r="B17" s="47" t="s">
        <v>1902</v>
      </c>
      <c r="C17" s="48">
        <v>-2</v>
      </c>
      <c r="E17" s="47" t="s">
        <v>1698</v>
      </c>
      <c r="F17" s="47" t="s">
        <v>66</v>
      </c>
      <c r="G17" s="48">
        <v>-3</v>
      </c>
      <c r="K17" s="18" t="s">
        <v>103</v>
      </c>
      <c r="L17" s="18" t="s">
        <v>104</v>
      </c>
      <c r="M17" s="18" t="s">
        <v>105</v>
      </c>
      <c r="N17" t="str">
        <f>IFERROR(VLOOKUP(K18*1,effectif!B:G,5,0),"SORTI")</f>
        <v>03001141</v>
      </c>
      <c r="O17" t="str">
        <f>IFERROR(VLOOKUP(N17,effectif!F:BF,52,0),0)</f>
        <v>440 CCT</v>
      </c>
      <c r="P17" s="17" t="str">
        <f>IFERROR(VLOOKUP(N17,effectif!F:BB,48,0),0)</f>
        <v>071056</v>
      </c>
      <c r="Q17" t="str">
        <f>IFERROR(VLOOKUP(N17,effectif!F:BB,49,0),0)</f>
        <v>OC EURE EST</v>
      </c>
      <c r="R17" s="17" t="str">
        <f>IFERROR(VLOOKUP(N17,effectif!F:BB,43,0),0)</f>
        <v>071054</v>
      </c>
      <c r="S17" t="str">
        <f>IFERROR(VLOOKUP(N17,effectif!F:BB,44,0),0)</f>
        <v>OD VAL D'OISE - EURE</v>
      </c>
      <c r="T17" s="8">
        <f t="shared" si="0"/>
        <v>-1</v>
      </c>
      <c r="V17" s="18">
        <v>179059</v>
      </c>
      <c r="W17" t="str">
        <f>IFERROR(VLOOKUP(V17,effectif!A:BE,56,0),0)</f>
        <v>MICHEL MAGNALDI</v>
      </c>
      <c r="X17" t="str">
        <f>IFERROR(VLOOKUP(V17,effectif!A:BE,57,0),0)</f>
        <v>440 CCT</v>
      </c>
      <c r="Y17" t="str">
        <f>IFERROR(VLOOKUP(V17,effectif!A:BE,53,0),0)</f>
        <v>071258</v>
      </c>
      <c r="Z17" t="str">
        <f>IFERROR(VLOOKUP(V17,effectif!A:BE,54,0),0)</f>
        <v>OC LANTERI J</v>
      </c>
      <c r="AA17" t="str">
        <f>IFERROR(VLOOKUP(V17,effectif!A:BE,48,0),0)</f>
        <v>071255</v>
      </c>
      <c r="AB17" t="str">
        <f>IFERROR(VLOOKUP(V17,effectif!A:BE,49,0),0)</f>
        <v>OD VAR - BOUCHES DU RHONE</v>
      </c>
      <c r="AC17">
        <f t="shared" si="1"/>
        <v>-1</v>
      </c>
    </row>
    <row r="18" spans="1:29" x14ac:dyDescent="0.25">
      <c r="A18" s="47" t="s">
        <v>3090</v>
      </c>
      <c r="B18" s="47" t="s">
        <v>3091</v>
      </c>
      <c r="C18" s="48">
        <v>-2</v>
      </c>
      <c r="E18" s="47" t="s">
        <v>1537</v>
      </c>
      <c r="F18" s="47" t="s">
        <v>31</v>
      </c>
      <c r="G18" s="48">
        <v>-3</v>
      </c>
      <c r="K18" s="18" t="s">
        <v>113</v>
      </c>
      <c r="L18" s="18" t="s">
        <v>114</v>
      </c>
      <c r="M18" s="18" t="s">
        <v>115</v>
      </c>
      <c r="N18" t="str">
        <f>IFERROR(VLOOKUP(K19*1,effectif!B:G,5,0),"SORTI")</f>
        <v>03001274</v>
      </c>
      <c r="O18" t="str">
        <f>IFERROR(VLOOKUP(N18,effectif!F:BF,52,0),0)</f>
        <v>440 CCT</v>
      </c>
      <c r="P18" s="17" t="str">
        <f>IFERROR(VLOOKUP(N18,effectif!F:BB,48,0),0)</f>
        <v>071179</v>
      </c>
      <c r="Q18" t="str">
        <f>IFERROR(VLOOKUP(N18,effectif!F:BB,49,0),0)</f>
        <v>OC CACCIATORE C</v>
      </c>
      <c r="R18" s="17" t="str">
        <f>IFERROR(VLOOKUP(N18,effectif!F:BB,43,0),0)</f>
        <v>071174</v>
      </c>
      <c r="S18" t="str">
        <f>IFERROR(VLOOKUP(N18,effectif!F:BB,44,0),0)</f>
        <v>OD HAUTE SAVOIE AIN JURA AIX LES BAINS</v>
      </c>
      <c r="T18" s="8">
        <f t="shared" si="0"/>
        <v>-1</v>
      </c>
      <c r="V18" s="18">
        <v>191340</v>
      </c>
      <c r="W18" t="str">
        <f>IFERROR(VLOOKUP(V18,effectif!A:BE,56,0),0)</f>
        <v>CHRISTIAN BARBATI</v>
      </c>
      <c r="X18" t="str">
        <f>IFERROR(VLOOKUP(V18,effectif!A:BE,57,0),0)</f>
        <v>440 CCT</v>
      </c>
      <c r="Y18" t="str">
        <f>IFERROR(VLOOKUP(V18,effectif!A:BE,53,0),0)</f>
        <v>071265</v>
      </c>
      <c r="Z18" t="str">
        <f>IFERROR(VLOOKUP(V18,effectif!A:BE,54,0),0)</f>
        <v>OC DELRANC M</v>
      </c>
      <c r="AA18" t="str">
        <f>IFERROR(VLOOKUP(V18,effectif!A:BE,48,0),0)</f>
        <v>070067</v>
      </c>
      <c r="AB18" t="str">
        <f>IFERROR(VLOOKUP(V18,effectif!A:BE,49,0),0)</f>
        <v>OD VAUCLUSE - DROME - ARDECHE - GARD</v>
      </c>
      <c r="AC18">
        <f t="shared" si="1"/>
        <v>-1</v>
      </c>
    </row>
    <row r="19" spans="1:29" x14ac:dyDescent="0.25">
      <c r="A19" s="47" t="s">
        <v>3131</v>
      </c>
      <c r="B19" s="47" t="s">
        <v>3132</v>
      </c>
      <c r="C19" s="48">
        <v>-1</v>
      </c>
      <c r="E19" s="47" t="s">
        <v>1339</v>
      </c>
      <c r="F19" s="47" t="s">
        <v>76</v>
      </c>
      <c r="G19" s="48">
        <v>-1</v>
      </c>
      <c r="K19" s="18" t="s">
        <v>123</v>
      </c>
      <c r="L19" s="18" t="s">
        <v>124</v>
      </c>
      <c r="M19" s="18" t="s">
        <v>125</v>
      </c>
      <c r="N19" t="str">
        <f>IFERROR(VLOOKUP(K20*1,effectif!B:G,5,0),"SORTI")</f>
        <v>03001406</v>
      </c>
      <c r="O19" t="str">
        <f>IFERROR(VLOOKUP(N19,effectif!F:BF,52,0),0)</f>
        <v>440 CCT</v>
      </c>
      <c r="P19" s="17" t="str">
        <f>IFERROR(VLOOKUP(N19,effectif!F:BB,48,0),0)</f>
        <v>071394</v>
      </c>
      <c r="Q19" t="str">
        <f>IFERROR(VLOOKUP(N19,effectif!F:BB,49,0),0)</f>
        <v>OC FOURGERON S</v>
      </c>
      <c r="R19" s="17" t="str">
        <f>IFERROR(VLOOKUP(N19,effectif!F:BB,43,0),0)</f>
        <v>071252</v>
      </c>
      <c r="S19" t="str">
        <f>IFERROR(VLOOKUP(N19,effectif!F:BB,44,0),0)</f>
        <v>OD BOUCHES DU RHONE</v>
      </c>
      <c r="T19" s="8">
        <f t="shared" si="0"/>
        <v>-1</v>
      </c>
      <c r="V19" s="18">
        <v>171028</v>
      </c>
      <c r="W19" t="str">
        <f>IFERROR(VLOOKUP(V19,effectif!A:BE,56,0),0)</f>
        <v>XAVIER DUBURQUE</v>
      </c>
      <c r="X19" t="str">
        <f>IFERROR(VLOOKUP(V19,effectif!A:BE,57,0),0)</f>
        <v>390 CCEI</v>
      </c>
      <c r="Y19" t="str">
        <f>IFERROR(VLOOKUP(V19,effectif!A:BE,53,0),0)</f>
        <v>071349</v>
      </c>
      <c r="Z19" t="str">
        <f>IFERROR(VLOOKUP(V19,effectif!A:BE,54,0),0)</f>
        <v>OC BIDET G</v>
      </c>
      <c r="AA19" t="str">
        <f>IFERROR(VLOOKUP(V19,effectif!A:BE,48,0),0)</f>
        <v>070067</v>
      </c>
      <c r="AB19" t="str">
        <f>IFERROR(VLOOKUP(V19,effectif!A:BE,49,0),0)</f>
        <v>OD VAUCLUSE - DROME - ARDECHE - GARD</v>
      </c>
      <c r="AC19">
        <f t="shared" si="1"/>
        <v>-1</v>
      </c>
    </row>
    <row r="20" spans="1:29" x14ac:dyDescent="0.25">
      <c r="A20" s="47" t="s">
        <v>2770</v>
      </c>
      <c r="B20" s="47" t="s">
        <v>2771</v>
      </c>
      <c r="C20" s="48">
        <v>-1</v>
      </c>
      <c r="E20" s="47" t="s">
        <v>1797</v>
      </c>
      <c r="F20" s="47" t="s">
        <v>227</v>
      </c>
      <c r="G20" s="48">
        <v>-1</v>
      </c>
      <c r="K20" s="18" t="s">
        <v>126</v>
      </c>
      <c r="L20" s="18" t="s">
        <v>127</v>
      </c>
      <c r="M20" s="18" t="s">
        <v>128</v>
      </c>
      <c r="N20" t="str">
        <f>IFERROR(VLOOKUP(K21*1,effectif!B:G,5,0),"SORTI")</f>
        <v>03001509</v>
      </c>
      <c r="O20" t="str">
        <f>IFERROR(VLOOKUP(N20,effectif!F:BF,52,0),0)</f>
        <v>440 CCT</v>
      </c>
      <c r="P20" s="17" t="str">
        <f>IFERROR(VLOOKUP(N20,effectif!F:BB,48,0),0)</f>
        <v>071467</v>
      </c>
      <c r="Q20" t="str">
        <f>IFERROR(VLOOKUP(N20,effectif!F:BB,49,0),0)</f>
        <v>OC GUITTON O</v>
      </c>
      <c r="R20" s="17" t="str">
        <f>IFERROR(VLOOKUP(N20,effectif!F:BB,43,0),0)</f>
        <v>071594</v>
      </c>
      <c r="S20" t="str">
        <f>IFERROR(VLOOKUP(N20,effectif!F:BB,44,0),0)</f>
        <v>OD LOIRE ATLANTIQUE - VENDEE</v>
      </c>
      <c r="T20" s="8">
        <f t="shared" si="0"/>
        <v>-1</v>
      </c>
      <c r="V20" s="18">
        <v>303432</v>
      </c>
      <c r="W20" t="str">
        <f>IFERROR(VLOOKUP(V20,effectif!A:BE,56,0),0)</f>
        <v>RICHARD CAUCHY</v>
      </c>
      <c r="X20" t="str">
        <f>IFERROR(VLOOKUP(V20,effectif!A:BE,57,0),0)</f>
        <v>386 IE</v>
      </c>
      <c r="Y20" t="str">
        <f>IFERROR(VLOOKUP(V20,effectif!A:BE,53,0),0)</f>
        <v>070108</v>
      </c>
      <c r="Z20" t="str">
        <f>IFERROR(VLOOKUP(V20,effectif!A:BE,54,0),0)</f>
        <v>OC PRINCE J</v>
      </c>
      <c r="AA20" t="str">
        <f>IFERROR(VLOOKUP(V20,effectif!A:BE,48,0),0)</f>
        <v>070067</v>
      </c>
      <c r="AB20" t="str">
        <f>IFERROR(VLOOKUP(V20,effectif!A:BE,49,0),0)</f>
        <v>OD VAUCLUSE - DROME - ARDECHE - GARD</v>
      </c>
      <c r="AC20">
        <f t="shared" si="1"/>
        <v>-1</v>
      </c>
    </row>
    <row r="21" spans="1:29" x14ac:dyDescent="0.25">
      <c r="A21" s="47" t="s">
        <v>2075</v>
      </c>
      <c r="B21" s="47" t="s">
        <v>2076</v>
      </c>
      <c r="C21" s="48">
        <v>-1</v>
      </c>
      <c r="E21" s="47" t="s">
        <v>1429</v>
      </c>
      <c r="F21" s="47" t="s">
        <v>129</v>
      </c>
      <c r="G21" s="48">
        <v>-6</v>
      </c>
      <c r="K21" s="18" t="s">
        <v>132</v>
      </c>
      <c r="L21" s="18" t="s">
        <v>133</v>
      </c>
      <c r="M21" s="18" t="s">
        <v>134</v>
      </c>
      <c r="N21" t="str">
        <f>IFERROR(VLOOKUP(K22*1,effectif!B:G,5,0),"SORTI")</f>
        <v>03001520</v>
      </c>
      <c r="O21" t="str">
        <f>IFERROR(VLOOKUP(N21,effectif!F:BF,52,0),0)</f>
        <v>440 CCT</v>
      </c>
      <c r="P21" s="17" t="str">
        <f>IFERROR(VLOOKUP(N21,effectif!F:BB,48,0),0)</f>
        <v>071264</v>
      </c>
      <c r="Q21" t="str">
        <f>IFERROR(VLOOKUP(N21,effectif!F:BB,49,0),0)</f>
        <v>OC NICE</v>
      </c>
      <c r="R21" s="17" t="str">
        <f>IFERROR(VLOOKUP(N21,effectif!F:BB,43,0),0)</f>
        <v>070066</v>
      </c>
      <c r="S21" t="str">
        <f>IFERROR(VLOOKUP(N21,effectif!F:BB,44,0),0)</f>
        <v>OD ALPES MARITIMES</v>
      </c>
      <c r="T21" s="8">
        <f t="shared" si="0"/>
        <v>-1</v>
      </c>
      <c r="V21" s="18">
        <v>180316</v>
      </c>
      <c r="W21" t="str">
        <f>IFERROR(VLOOKUP(V21,effectif!A:BE,56,0),0)</f>
        <v>PAPA DAOUR DIAGNE</v>
      </c>
      <c r="X21" t="str">
        <f>IFERROR(VLOOKUP(V21,effectif!A:BE,57,0),0)</f>
        <v>440 CCT</v>
      </c>
      <c r="Y21" t="str">
        <f>IFERROR(VLOOKUP(V21,effectif!A:BE,53,0),0)</f>
        <v>071155</v>
      </c>
      <c r="Z21" t="str">
        <f>IFERROR(VLOOKUP(V21,effectif!A:BE,54,0),0)</f>
        <v>OC SCHMERBER O</v>
      </c>
      <c r="AA21" t="str">
        <f>IFERROR(VLOOKUP(V21,effectif!A:BE,48,0),0)</f>
        <v>071270</v>
      </c>
      <c r="AB21" t="str">
        <f>IFERROR(VLOOKUP(V21,effectif!A:BE,49,0),0)</f>
        <v>OD VOSGES-HT RHIN-TR BEL-DOUBS-HTE MARNE</v>
      </c>
      <c r="AC21">
        <f t="shared" si="1"/>
        <v>-1</v>
      </c>
    </row>
    <row r="22" spans="1:29" x14ac:dyDescent="0.25">
      <c r="A22" s="47" t="s">
        <v>2667</v>
      </c>
      <c r="B22" s="47" t="s">
        <v>2668</v>
      </c>
      <c r="C22" s="48">
        <v>-1</v>
      </c>
      <c r="E22" s="47" t="s">
        <v>1475</v>
      </c>
      <c r="F22" s="47" t="s">
        <v>58</v>
      </c>
      <c r="G22" s="48">
        <v>-7</v>
      </c>
      <c r="K22" s="18" t="s">
        <v>136</v>
      </c>
      <c r="L22" s="18" t="s">
        <v>137</v>
      </c>
      <c r="M22" s="18" t="s">
        <v>138</v>
      </c>
      <c r="N22" t="str">
        <f>IFERROR(VLOOKUP(K23*1,effectif!B:G,5,0),"SORTI")</f>
        <v>03001617</v>
      </c>
      <c r="O22" t="str">
        <f>IFERROR(VLOOKUP(N22,effectif!F:BF,52,0),0)</f>
        <v>440 CCT</v>
      </c>
      <c r="P22" s="17" t="str">
        <f>IFERROR(VLOOKUP(N22,effectif!F:BB,48,0),0)</f>
        <v>071033</v>
      </c>
      <c r="Q22" t="str">
        <f>IFERROR(VLOOKUP(N22,effectif!F:BB,49,0),0)</f>
        <v>OC TALON C</v>
      </c>
      <c r="R22" s="17" t="str">
        <f>IFERROR(VLOOKUP(N22,effectif!F:BB,43,0),0)</f>
        <v>071031</v>
      </c>
      <c r="S22" t="str">
        <f>IFERROR(VLOOKUP(N22,effectif!F:BB,44,0),0)</f>
        <v>OD NORD LITTORAL</v>
      </c>
      <c r="T22" s="8">
        <f t="shared" si="0"/>
        <v>-1</v>
      </c>
      <c r="V22" s="18">
        <v>305563</v>
      </c>
      <c r="W22" t="str">
        <f>IFERROR(VLOOKUP(V22,effectif!A:BE,56,0),0)</f>
        <v>CHRISTOPHE FORMET</v>
      </c>
      <c r="X22" t="str">
        <f>IFERROR(VLOOKUP(V22,effectif!A:BE,57,0),0)</f>
        <v>440 CCT</v>
      </c>
      <c r="Y22" t="str">
        <f>IFERROR(VLOOKUP(V22,effectif!A:BE,53,0),0)</f>
        <v>070813</v>
      </c>
      <c r="Z22" t="str">
        <f>IFERROR(VLOOKUP(V22,effectif!A:BE,54,0),0)</f>
        <v>OC BALTAZAR L</v>
      </c>
      <c r="AA22" t="str">
        <f>IFERROR(VLOOKUP(V22,effectif!A:BE,48,0),0)</f>
        <v>071270</v>
      </c>
      <c r="AB22" t="str">
        <f>IFERROR(VLOOKUP(V22,effectif!A:BE,49,0),0)</f>
        <v>OD VOSGES-HT RHIN-TR BEL-DOUBS-HTE MARNE</v>
      </c>
      <c r="AC22">
        <f t="shared" si="1"/>
        <v>-1</v>
      </c>
    </row>
    <row r="23" spans="1:29" x14ac:dyDescent="0.25">
      <c r="A23" s="47" t="s">
        <v>2763</v>
      </c>
      <c r="B23" s="47" t="s">
        <v>2764</v>
      </c>
      <c r="C23" s="48">
        <v>-1</v>
      </c>
      <c r="E23" s="47" t="s">
        <v>1566</v>
      </c>
      <c r="F23" s="47" t="s">
        <v>68</v>
      </c>
      <c r="G23" s="48">
        <v>-1</v>
      </c>
      <c r="K23" s="18" t="s">
        <v>139</v>
      </c>
      <c r="L23" s="18" t="s">
        <v>140</v>
      </c>
      <c r="M23" s="18" t="s">
        <v>141</v>
      </c>
      <c r="N23" t="str">
        <f>IFERROR(VLOOKUP(K24*1,effectif!B:G,5,0),"SORTI")</f>
        <v>03002066</v>
      </c>
      <c r="O23" t="str">
        <f>IFERROR(VLOOKUP(N23,effectif!F:BF,52,0),0)</f>
        <v>440 CCT</v>
      </c>
      <c r="P23" s="17" t="str">
        <f>IFERROR(VLOOKUP(N23,effectif!F:BB,48,0),0)</f>
        <v>700258</v>
      </c>
      <c r="Q23" t="str">
        <f>IFERROR(VLOOKUP(N23,effectif!F:BB,49,0),0)</f>
        <v>OC MARSEILLE NORD</v>
      </c>
      <c r="R23" s="17" t="str">
        <f>IFERROR(VLOOKUP(N23,effectif!F:BB,43,0),0)</f>
        <v>071252</v>
      </c>
      <c r="S23" t="str">
        <f>IFERROR(VLOOKUP(N23,effectif!F:BB,44,0),0)</f>
        <v>OD BOUCHES DU RHONE</v>
      </c>
      <c r="T23" s="8">
        <f t="shared" si="0"/>
        <v>-1</v>
      </c>
      <c r="V23" s="18"/>
      <c r="W23">
        <f>IFERROR(VLOOKUP(V23,effectif!A:BE,56,0),0)</f>
        <v>0</v>
      </c>
      <c r="X23">
        <f>IFERROR(VLOOKUP(V23,effectif!A:BE,57,0),0)</f>
        <v>0</v>
      </c>
      <c r="Y23">
        <f>IFERROR(VLOOKUP(V23,effectif!A:BE,53,0),0)</f>
        <v>0</v>
      </c>
      <c r="Z23">
        <f>IFERROR(VLOOKUP(V23,effectif!A:BE,54,0),0)</f>
        <v>0</v>
      </c>
      <c r="AA23">
        <f>IFERROR(VLOOKUP(V23,effectif!A:BE,48,0),0)</f>
        <v>0</v>
      </c>
      <c r="AB23">
        <f>IFERROR(VLOOKUP(V23,effectif!A:BE,49,0),0)</f>
        <v>0</v>
      </c>
    </row>
    <row r="24" spans="1:29" x14ac:dyDescent="0.25">
      <c r="A24" s="47" t="s">
        <v>2361</v>
      </c>
      <c r="B24" s="47" t="s">
        <v>2362</v>
      </c>
      <c r="C24" s="48">
        <v>-2</v>
      </c>
      <c r="E24" s="47" t="s">
        <v>2292</v>
      </c>
      <c r="F24" s="47" t="s">
        <v>108</v>
      </c>
      <c r="G24" s="48">
        <v>-1</v>
      </c>
      <c r="K24" s="18" t="s">
        <v>149</v>
      </c>
      <c r="L24" s="18" t="s">
        <v>150</v>
      </c>
      <c r="M24" s="18" t="s">
        <v>151</v>
      </c>
      <c r="N24" t="str">
        <f>IFERROR(VLOOKUP(K25*1,effectif!B:G,5,0),"SORTI")</f>
        <v>03002321</v>
      </c>
      <c r="O24" t="str">
        <f>IFERROR(VLOOKUP(N24,effectif!F:BF,52,0),0)</f>
        <v>440 CCT</v>
      </c>
      <c r="P24" s="17" t="str">
        <f>IFERROR(VLOOKUP(N24,effectif!F:BB,48,0),0)</f>
        <v>071064</v>
      </c>
      <c r="Q24" t="str">
        <f>IFERROR(VLOOKUP(N24,effectif!F:BB,49,0),0)</f>
        <v>OC CAVELIER S</v>
      </c>
      <c r="R24" s="17" t="str">
        <f>IFERROR(VLOOKUP(N24,effectif!F:BB,43,0),0)</f>
        <v>071063</v>
      </c>
      <c r="S24" t="str">
        <f>IFERROR(VLOOKUP(N24,effectif!F:BB,44,0),0)</f>
        <v>OD SEINE MARITIME</v>
      </c>
      <c r="T24" s="8">
        <f t="shared" si="0"/>
        <v>-1</v>
      </c>
      <c r="V24" s="18">
        <v>191923</v>
      </c>
      <c r="W24" t="str">
        <f>IFERROR(VLOOKUP(V24,effectif!A:BE,56,0),0)</f>
        <v>SEBASTIEN WACHSMUTH</v>
      </c>
      <c r="X24" t="str">
        <f>IFERROR(VLOOKUP(V24,effectif!A:BE,57,0),0)</f>
        <v>440 CCT</v>
      </c>
      <c r="Y24" t="str">
        <f>IFERROR(VLOOKUP(V24,effectif!A:BE,53,0),0)</f>
        <v>071125</v>
      </c>
      <c r="Z24" t="str">
        <f>IFERROR(VLOOKUP(V24,effectif!A:BE,54,0),0)</f>
        <v>OC BESNIER A</v>
      </c>
      <c r="AA24" t="str">
        <f>IFERROR(VLOOKUP(V24,effectif!A:BE,48,0),0)</f>
        <v>071607</v>
      </c>
      <c r="AB24" t="str">
        <f>IFERROR(VLOOKUP(V24,effectif!A:BE,49,0),0)</f>
        <v>OD CHARENTES-VIENNES-DEUX SEVRES</v>
      </c>
      <c r="AC24">
        <f t="shared" si="1"/>
        <v>-1</v>
      </c>
    </row>
    <row r="25" spans="1:29" x14ac:dyDescent="0.25">
      <c r="A25" s="47" t="s">
        <v>4447</v>
      </c>
      <c r="B25" s="47" t="s">
        <v>4448</v>
      </c>
      <c r="C25" s="48">
        <v>-1</v>
      </c>
      <c r="E25" s="47" t="s">
        <v>1354</v>
      </c>
      <c r="F25" s="47" t="s">
        <v>17</v>
      </c>
      <c r="G25" s="48">
        <v>-11</v>
      </c>
      <c r="K25" s="18" t="s">
        <v>154</v>
      </c>
      <c r="L25" s="18" t="s">
        <v>155</v>
      </c>
      <c r="M25" s="18" t="s">
        <v>156</v>
      </c>
      <c r="N25" t="str">
        <f>IFERROR(VLOOKUP(K26*1,effectif!B:G,5,0),"SORTI")</f>
        <v>03002393</v>
      </c>
      <c r="O25" t="str">
        <f>IFERROR(VLOOKUP(N25,effectif!F:BF,52,0),0)</f>
        <v>386 IE</v>
      </c>
      <c r="P25" s="17" t="str">
        <f>IFERROR(VLOOKUP(N25,effectif!F:BB,48,0),0)</f>
        <v>700257</v>
      </c>
      <c r="Q25" t="str">
        <f>IFERROR(VLOOKUP(N25,effectif!F:BB,49,0),0)</f>
        <v>OC CARRE N</v>
      </c>
      <c r="R25" s="17" t="str">
        <f>IFERROR(VLOOKUP(N25,effectif!F:BB,43,0),0)</f>
        <v>071255</v>
      </c>
      <c r="S25" t="str">
        <f>IFERROR(VLOOKUP(N25,effectif!F:BB,44,0),0)</f>
        <v>OD VAR - BOUCHES DU RHONE</v>
      </c>
      <c r="T25" s="8">
        <f t="shared" si="0"/>
        <v>-1</v>
      </c>
      <c r="V25" s="18">
        <v>304933</v>
      </c>
      <c r="W25" t="str">
        <f>IFERROR(VLOOKUP(V25,effectif!A:BE,56,0),0)</f>
        <v>FREDERIC TRUONG MINH CHIEU</v>
      </c>
      <c r="X25" t="str">
        <f>IFERROR(VLOOKUP(V25,effectif!A:BE,57,0),0)</f>
        <v>440 CCT</v>
      </c>
      <c r="Y25" t="str">
        <f>IFERROR(VLOOKUP(V25,effectif!A:BE,53,0),0)</f>
        <v>071324</v>
      </c>
      <c r="Z25" t="str">
        <f>IFERROR(VLOOKUP(V25,effectif!A:BE,54,0),0)</f>
        <v>OC MORISSEAU V</v>
      </c>
      <c r="AA25" t="str">
        <f>IFERROR(VLOOKUP(V25,effectif!A:BE,48,0),0)</f>
        <v>071606</v>
      </c>
      <c r="AB25" t="str">
        <f>IFERROR(VLOOKUP(V25,effectif!A:BE,49,0),0)</f>
        <v>OD GIRONDE - DORDOGNE</v>
      </c>
      <c r="AC25">
        <f t="shared" si="1"/>
        <v>-1</v>
      </c>
    </row>
    <row r="26" spans="1:29" x14ac:dyDescent="0.25">
      <c r="A26" s="47" t="s">
        <v>1701</v>
      </c>
      <c r="B26" s="47" t="s">
        <v>1702</v>
      </c>
      <c r="C26" s="48">
        <v>-1</v>
      </c>
      <c r="E26" s="47" t="s">
        <v>1378</v>
      </c>
      <c r="F26" s="47" t="s">
        <v>47</v>
      </c>
      <c r="G26" s="48">
        <v>-5</v>
      </c>
      <c r="K26" s="18" t="s">
        <v>157</v>
      </c>
      <c r="L26" s="18" t="s">
        <v>158</v>
      </c>
      <c r="M26" s="18" t="s">
        <v>51</v>
      </c>
      <c r="N26" t="str">
        <f>IFERROR(VLOOKUP(K27*1,effectif!B:G,5,0),"SORTI")</f>
        <v>03002562</v>
      </c>
      <c r="O26" t="str">
        <f>IFERROR(VLOOKUP(N26,effectif!F:BF,52,0),0)</f>
        <v>391 CCEIM</v>
      </c>
      <c r="P26" s="17" t="str">
        <f>IFERROR(VLOOKUP(N26,effectif!F:BB,48,0),0)</f>
        <v>071517</v>
      </c>
      <c r="Q26" t="str">
        <f>IFERROR(VLOOKUP(N26,effectif!F:BB,49,0),0)</f>
        <v>OC DENEUX B</v>
      </c>
      <c r="R26" s="17" t="str">
        <f>IFERROR(VLOOKUP(N26,effectif!F:BB,43,0),0)</f>
        <v>071505</v>
      </c>
      <c r="S26" t="str">
        <f>IFERROR(VLOOKUP(N26,effectif!F:BB,44,0),0)</f>
        <v>OD GRAND PARIS 75-92-93-94</v>
      </c>
      <c r="T26" s="8">
        <f t="shared" si="0"/>
        <v>-1</v>
      </c>
      <c r="V26" s="18">
        <v>186234</v>
      </c>
      <c r="W26" t="str">
        <f>IFERROR(VLOOKUP(V26,effectif!A:BE,56,0),0)</f>
        <v>JEAN-MARC LICHOU</v>
      </c>
      <c r="X26" t="str">
        <f>IFERROR(VLOOKUP(V26,effectif!A:BE,57,0),0)</f>
        <v>440 CCT</v>
      </c>
      <c r="Y26" t="str">
        <f>IFERROR(VLOOKUP(V26,effectif!A:BE,53,0),0)</f>
        <v>071070</v>
      </c>
      <c r="Z26" t="str">
        <f>IFERROR(VLOOKUP(V26,effectif!A:BE,54,0),0)</f>
        <v>OC HOCHET A</v>
      </c>
      <c r="AA26" t="str">
        <f>IFERROR(VLOOKUP(V26,effectif!A:BE,48,0),0)</f>
        <v>071592</v>
      </c>
      <c r="AB26" t="str">
        <f>IFERROR(VLOOKUP(V26,effectif!A:BE,49,0),0)</f>
        <v>OD ILLE ET VILAINE-COTES D'ARMOR</v>
      </c>
      <c r="AC26">
        <f t="shared" si="1"/>
        <v>-1</v>
      </c>
    </row>
    <row r="27" spans="1:29" x14ac:dyDescent="0.25">
      <c r="A27" s="47" t="s">
        <v>1540</v>
      </c>
      <c r="B27" s="47" t="s">
        <v>1541</v>
      </c>
      <c r="C27" s="48">
        <v>-2</v>
      </c>
      <c r="E27" s="47" t="s">
        <v>1658</v>
      </c>
      <c r="F27" s="47" t="s">
        <v>306</v>
      </c>
      <c r="G27" s="48">
        <v>-4</v>
      </c>
      <c r="K27" s="18" t="s">
        <v>159</v>
      </c>
      <c r="L27" s="18" t="s">
        <v>160</v>
      </c>
      <c r="M27" s="18" t="s">
        <v>161</v>
      </c>
      <c r="N27" t="str">
        <f>IFERROR(VLOOKUP(K28*1,effectif!B:G,5,0),"SORTI")</f>
        <v>03002645</v>
      </c>
      <c r="O27" t="str">
        <f>IFERROR(VLOOKUP(N27,effectif!F:BF,52,0),0)</f>
        <v>440 CCT</v>
      </c>
      <c r="P27" s="17" t="str">
        <f>IFERROR(VLOOKUP(N27,effectif!F:BB,48,0),0)</f>
        <v>071179</v>
      </c>
      <c r="Q27" t="str">
        <f>IFERROR(VLOOKUP(N27,effectif!F:BB,49,0),0)</f>
        <v>OC CACCIATORE C</v>
      </c>
      <c r="R27" s="17" t="str">
        <f>IFERROR(VLOOKUP(N27,effectif!F:BB,43,0),0)</f>
        <v>071174</v>
      </c>
      <c r="S27" t="str">
        <f>IFERROR(VLOOKUP(N27,effectif!F:BB,44,0),0)</f>
        <v>OD HAUTE SAVOIE AIN JURA AIX LES BAINS</v>
      </c>
      <c r="T27" s="8">
        <f t="shared" si="0"/>
        <v>-1</v>
      </c>
      <c r="V27" s="18">
        <v>190994</v>
      </c>
      <c r="W27" t="str">
        <f>IFERROR(VLOOKUP(V27,effectif!A:BE,56,0),0)</f>
        <v>BENJAMIN LEYSHON</v>
      </c>
      <c r="X27" t="str">
        <f>IFERROR(VLOOKUP(V27,effectif!A:BE,57,0),0)</f>
        <v>370 CC.E</v>
      </c>
      <c r="Y27" t="str">
        <f>IFERROR(VLOOKUP(V27,effectif!A:BE,53,0),0)</f>
        <v>071099</v>
      </c>
      <c r="Z27" t="str">
        <f>IFERROR(VLOOKUP(V27,effectif!A:BE,54,0),0)</f>
        <v>OC GESTIN S</v>
      </c>
      <c r="AA27" t="str">
        <f>IFERROR(VLOOKUP(V27,effectif!A:BE,48,0),0)</f>
        <v>071592</v>
      </c>
      <c r="AB27" t="str">
        <f>IFERROR(VLOOKUP(V27,effectif!A:BE,49,0),0)</f>
        <v>OD ILLE ET VILAINE-COTES D'ARMOR</v>
      </c>
      <c r="AC27">
        <f t="shared" si="1"/>
        <v>-1</v>
      </c>
    </row>
    <row r="28" spans="1:29" x14ac:dyDescent="0.25">
      <c r="A28" s="47" t="s">
        <v>3507</v>
      </c>
      <c r="B28" s="47" t="s">
        <v>3508</v>
      </c>
      <c r="C28" s="48">
        <v>-1</v>
      </c>
      <c r="E28" s="47" t="s">
        <v>1683</v>
      </c>
      <c r="F28" s="47" t="s">
        <v>330</v>
      </c>
      <c r="G28" s="48">
        <v>-2</v>
      </c>
      <c r="K28" s="18" t="s">
        <v>163</v>
      </c>
      <c r="L28" s="18" t="s">
        <v>164</v>
      </c>
      <c r="M28" s="18" t="s">
        <v>165</v>
      </c>
      <c r="N28" t="str">
        <f>IFERROR(VLOOKUP(K29*1,effectif!B:G,5,0),"SORTI")</f>
        <v>03002690</v>
      </c>
      <c r="O28" t="str">
        <f>IFERROR(VLOOKUP(N28,effectif!F:BF,52,0),0)</f>
        <v>440 CCT</v>
      </c>
      <c r="P28" s="17" t="str">
        <f>IFERROR(VLOOKUP(N28,effectif!F:BB,48,0),0)</f>
        <v>071363</v>
      </c>
      <c r="Q28" t="str">
        <f>IFERROR(VLOOKUP(N28,effectif!F:BB,49,0),0)</f>
        <v>OC ALBERTVILLE</v>
      </c>
      <c r="R28" s="17" t="str">
        <f>IFERROR(VLOOKUP(N28,effectif!F:BB,43,0),0)</f>
        <v>070930</v>
      </c>
      <c r="S28" t="str">
        <f>IFERROR(VLOOKUP(N28,effectif!F:BB,44,0),0)</f>
        <v>OD ISERE ALBERTVILLE</v>
      </c>
      <c r="T28" s="8">
        <f t="shared" si="0"/>
        <v>-1</v>
      </c>
      <c r="V28" s="18">
        <v>301061</v>
      </c>
      <c r="W28" t="str">
        <f>IFERROR(VLOOKUP(V28,effectif!A:BE,56,0),0)</f>
        <v>CELINE DEL RIO</v>
      </c>
      <c r="X28" t="str">
        <f>IFERROR(VLOOKUP(V28,effectif!A:BE,57,0),0)</f>
        <v>440 CCT</v>
      </c>
      <c r="Y28" t="str">
        <f>IFERROR(VLOOKUP(V28,effectif!A:BE,53,0),0)</f>
        <v>071223</v>
      </c>
      <c r="Z28" t="str">
        <f>IFERROR(VLOOKUP(V28,effectif!A:BE,54,0),0)</f>
        <v>OC BARON O</v>
      </c>
      <c r="AA28" t="str">
        <f>IFERROR(VLOOKUP(V28,effectif!A:BE,48,0),0)</f>
        <v>071602</v>
      </c>
      <c r="AB28" t="str">
        <f>IFERROR(VLOOKUP(V28,effectif!A:BE,49,0),0)</f>
        <v>OD LANDES-PYRENEES-GERS-HTE GARONNE SUD</v>
      </c>
      <c r="AC28">
        <f t="shared" si="1"/>
        <v>-1</v>
      </c>
    </row>
    <row r="29" spans="1:29" x14ac:dyDescent="0.25">
      <c r="A29" s="47" t="s">
        <v>1668</v>
      </c>
      <c r="B29" s="47" t="s">
        <v>1669</v>
      </c>
      <c r="C29" s="48">
        <v>-1</v>
      </c>
      <c r="E29" s="47" t="s">
        <v>1830</v>
      </c>
      <c r="F29" s="47" t="s">
        <v>148</v>
      </c>
      <c r="G29" s="48">
        <v>-2</v>
      </c>
      <c r="K29" s="18" t="s">
        <v>166</v>
      </c>
      <c r="L29" s="18" t="s">
        <v>167</v>
      </c>
      <c r="M29" s="18" t="s">
        <v>168</v>
      </c>
      <c r="N29" t="str">
        <f>IFERROR(VLOOKUP(K30*1,effectif!B:G,5,0),"SORTI")</f>
        <v>03002708</v>
      </c>
      <c r="O29" t="str">
        <f>IFERROR(VLOOKUP(N29,effectif!F:BF,52,0),0)</f>
        <v>440 CCT</v>
      </c>
      <c r="P29" s="17" t="str">
        <f>IFERROR(VLOOKUP(N29,effectif!F:BB,48,0),0)</f>
        <v>071070</v>
      </c>
      <c r="Q29" t="str">
        <f>IFERROR(VLOOKUP(N29,effectif!F:BB,49,0),0)</f>
        <v>OC HOCHET A</v>
      </c>
      <c r="R29" s="17" t="str">
        <f>IFERROR(VLOOKUP(N29,effectif!F:BB,43,0),0)</f>
        <v>071592</v>
      </c>
      <c r="S29" t="str">
        <f>IFERROR(VLOOKUP(N29,effectif!F:BB,44,0),0)</f>
        <v>OD ILLE ET VILAINE-COTES D'ARMOR</v>
      </c>
      <c r="T29" s="8">
        <f t="shared" si="0"/>
        <v>-1</v>
      </c>
      <c r="V29" s="18"/>
      <c r="W29">
        <f>IFERROR(VLOOKUP(V29,effectif!A:BE,56,0),0)</f>
        <v>0</v>
      </c>
      <c r="X29">
        <f>IFERROR(VLOOKUP(V29,effectif!A:BE,57,0),0)</f>
        <v>0</v>
      </c>
      <c r="Y29">
        <f>IFERROR(VLOOKUP(V29,effectif!A:BE,53,0),0)</f>
        <v>0</v>
      </c>
      <c r="Z29">
        <f>IFERROR(VLOOKUP(V29,effectif!A:BE,54,0),0)</f>
        <v>0</v>
      </c>
      <c r="AA29">
        <f>IFERROR(VLOOKUP(V29,effectif!A:BE,48,0),0)</f>
        <v>0</v>
      </c>
      <c r="AB29">
        <f>IFERROR(VLOOKUP(V29,effectif!A:BE,49,0),0)</f>
        <v>0</v>
      </c>
    </row>
    <row r="30" spans="1:29" x14ac:dyDescent="0.25">
      <c r="A30" s="47" t="s">
        <v>5054</v>
      </c>
      <c r="B30" s="47" t="s">
        <v>5055</v>
      </c>
      <c r="C30" s="48">
        <v>-1</v>
      </c>
      <c r="E30" s="47" t="s">
        <v>1551</v>
      </c>
      <c r="F30" s="47" t="s">
        <v>135</v>
      </c>
      <c r="G30" s="48">
        <v>-3</v>
      </c>
      <c r="K30" s="18" t="s">
        <v>169</v>
      </c>
      <c r="L30" s="18" t="s">
        <v>170</v>
      </c>
      <c r="M30" s="18" t="s">
        <v>171</v>
      </c>
      <c r="N30" t="str">
        <f>IFERROR(VLOOKUP(K31*1,effectif!B:G,5,0),"SORTI")</f>
        <v>03002970</v>
      </c>
      <c r="O30">
        <f>IFERROR(VLOOKUP(N30,effectif!F:BF,52,0),0)</f>
        <v>0</v>
      </c>
      <c r="P30" s="17" t="str">
        <f>IFERROR(VLOOKUP(N30,effectif!F:BB,48,0),0)</f>
        <v>071073</v>
      </c>
      <c r="Q30" t="str">
        <f>IFERROR(VLOOKUP(N30,effectif!F:BB,49,0),0)</f>
        <v>OC BOUTTEMAND S</v>
      </c>
      <c r="R30" s="17" t="str">
        <f>IFERROR(VLOOKUP(N30,effectif!F:BB,43,0),0)</f>
        <v>071592</v>
      </c>
      <c r="S30" t="str">
        <f>IFERROR(VLOOKUP(N30,effectif!F:BB,44,0),0)</f>
        <v>OD ILLE ET VILAINE-COTES D'ARMOR</v>
      </c>
      <c r="T30" s="8">
        <f t="shared" si="0"/>
        <v>-1</v>
      </c>
      <c r="V30" s="18">
        <v>193111</v>
      </c>
      <c r="W30" t="str">
        <f>IFERROR(VLOOKUP(V30,effectif!A:BE,56,0),0)</f>
        <v>GUENOLE LEFEUVRE</v>
      </c>
      <c r="X30" t="str">
        <f>IFERROR(VLOOKUP(V30,effectif!A:BE,57,0),0)</f>
        <v>440 CCT</v>
      </c>
      <c r="Y30" t="str">
        <f>IFERROR(VLOOKUP(V30,effectif!A:BE,53,0),0)</f>
        <v>071081</v>
      </c>
      <c r="Z30" t="str">
        <f>IFERROR(VLOOKUP(V30,effectif!A:BE,54,0),0)</f>
        <v>OC FOURNIGAULT F</v>
      </c>
      <c r="AA30" t="str">
        <f>IFERROR(VLOOKUP(V30,effectif!A:BE,48,0),0)</f>
        <v>071594</v>
      </c>
      <c r="AB30" t="str">
        <f>IFERROR(VLOOKUP(V30,effectif!A:BE,49,0),0)</f>
        <v>OD LOIRE ATLANTIQUE - VENDEE</v>
      </c>
      <c r="AC30">
        <f t="shared" si="1"/>
        <v>-1</v>
      </c>
    </row>
    <row r="31" spans="1:29" x14ac:dyDescent="0.25">
      <c r="A31" s="47" t="s">
        <v>2065</v>
      </c>
      <c r="B31" s="47" t="s">
        <v>2066</v>
      </c>
      <c r="C31" s="48">
        <v>-1</v>
      </c>
      <c r="E31" s="47" t="s">
        <v>2073</v>
      </c>
      <c r="F31" s="47" t="s">
        <v>112</v>
      </c>
      <c r="G31" s="48">
        <v>-2</v>
      </c>
      <c r="K31" s="18" t="s">
        <v>179</v>
      </c>
      <c r="L31" s="18" t="s">
        <v>180</v>
      </c>
      <c r="M31" s="18" t="s">
        <v>181</v>
      </c>
      <c r="N31" t="str">
        <f>IFERROR(VLOOKUP(K32*1,effectif!B:G,5,0),"SORTI")</f>
        <v>03002976</v>
      </c>
      <c r="O31" t="str">
        <f>IFERROR(VLOOKUP(N31,effectif!F:BF,52,0),0)</f>
        <v>440 CCT</v>
      </c>
      <c r="P31" s="17" t="str">
        <f>IFERROR(VLOOKUP(N31,effectif!F:BB,48,0),0)</f>
        <v>071521</v>
      </c>
      <c r="Q31" t="str">
        <f>IFERROR(VLOOKUP(N31,effectif!F:BB,49,0),0)</f>
        <v>OC YAHMI Y</v>
      </c>
      <c r="R31" s="17" t="str">
        <f>IFERROR(VLOOKUP(N31,effectif!F:BB,43,0),0)</f>
        <v>071505</v>
      </c>
      <c r="S31" t="str">
        <f>IFERROR(VLOOKUP(N31,effectif!F:BB,44,0),0)</f>
        <v>OD GRAND PARIS 75-92-93-94</v>
      </c>
      <c r="T31" s="8">
        <f t="shared" si="0"/>
        <v>-1</v>
      </c>
      <c r="V31" s="18">
        <v>189730</v>
      </c>
      <c r="W31" t="str">
        <f>IFERROR(VLOOKUP(V31,effectif!A:BE,56,0),0)</f>
        <v>GREGORY MARIE</v>
      </c>
      <c r="X31" t="str">
        <f>IFERROR(VLOOKUP(V31,effectif!A:BE,57,0),0)</f>
        <v>440 CCT</v>
      </c>
      <c r="Y31" t="str">
        <f>IFERROR(VLOOKUP(V31,effectif!A:BE,53,0),0)</f>
        <v>070065</v>
      </c>
      <c r="Z31" t="str">
        <f>IFERROR(VLOOKUP(V31,effectif!A:BE,54,0),0)</f>
        <v>OC LE VERGE L</v>
      </c>
      <c r="AA31" t="str">
        <f>IFERROR(VLOOKUP(V31,effectif!A:BE,48,0),0)</f>
        <v>071248</v>
      </c>
      <c r="AB31" t="str">
        <f>IFERROR(VLOOKUP(V31,effectif!A:BE,49,0),0)</f>
        <v>OD LOT-TARN-TARN ET GARONNE-HTE GARONNE</v>
      </c>
      <c r="AC31">
        <f t="shared" si="1"/>
        <v>-1</v>
      </c>
    </row>
    <row r="32" spans="1:29" x14ac:dyDescent="0.25">
      <c r="A32" s="47" t="s">
        <v>1590</v>
      </c>
      <c r="B32" s="47" t="s">
        <v>1591</v>
      </c>
      <c r="C32" s="48">
        <v>-1</v>
      </c>
      <c r="E32" s="47" t="s">
        <v>2664</v>
      </c>
      <c r="F32" s="47" t="s">
        <v>119</v>
      </c>
      <c r="G32" s="48">
        <v>-1</v>
      </c>
      <c r="K32" s="18" t="s">
        <v>182</v>
      </c>
      <c r="L32" s="18" t="s">
        <v>183</v>
      </c>
      <c r="M32" s="18" t="s">
        <v>162</v>
      </c>
      <c r="N32" t="str">
        <f>IFERROR(VLOOKUP(K33*1,effectif!B:G,5,0),"SORTI")</f>
        <v>03003050</v>
      </c>
      <c r="O32" t="str">
        <f>IFERROR(VLOOKUP(N32,effectif!F:BF,52,0),0)</f>
        <v>386 IE</v>
      </c>
      <c r="P32" s="17" t="str">
        <f>IFERROR(VLOOKUP(N32,effectif!F:BB,48,0),0)</f>
        <v>071131</v>
      </c>
      <c r="Q32" t="str">
        <f>IFERROR(VLOOKUP(N32,effectif!F:BB,49,0),0)</f>
        <v>OC ZUNINO R</v>
      </c>
      <c r="R32" s="17" t="str">
        <f>IFERROR(VLOOKUP(N32,effectif!F:BB,43,0),0)</f>
        <v>071129</v>
      </c>
      <c r="S32" t="str">
        <f>IFERROR(VLOOKUP(N32,effectif!F:BB,44,0),0)</f>
        <v>OD ALLIER-SAONE &amp; LOIRE-NIEVRE-COTE D'OR</v>
      </c>
      <c r="T32" s="8">
        <f t="shared" si="0"/>
        <v>-1</v>
      </c>
      <c r="V32" s="18">
        <v>300128</v>
      </c>
      <c r="W32" t="str">
        <f>IFERROR(VLOOKUP(V32,effectif!A:BE,56,0),0)</f>
        <v>NADEGE DUCHE</v>
      </c>
      <c r="X32" t="str">
        <f>IFERROR(VLOOKUP(V32,effectif!A:BE,57,0),0)</f>
        <v>441 CCTM</v>
      </c>
      <c r="Y32" t="str">
        <f>IFERROR(VLOOKUP(V32,effectif!A:BE,53,0),0)</f>
        <v>071088</v>
      </c>
      <c r="Z32" t="str">
        <f>IFERROR(VLOOKUP(V32,effectif!A:BE,54,0),0)</f>
        <v>OC BARRE S</v>
      </c>
      <c r="AA32" t="str">
        <f>IFERROR(VLOOKUP(V32,effectif!A:BE,48,0),0)</f>
        <v>071595</v>
      </c>
      <c r="AB32" t="str">
        <f>IFERROR(VLOOKUP(V32,effectif!A:BE,49,0),0)</f>
        <v>OD SARTHE - MAINE ET LOIRE</v>
      </c>
      <c r="AC32">
        <f t="shared" si="1"/>
        <v>-1</v>
      </c>
    </row>
    <row r="33" spans="1:29" x14ac:dyDescent="0.25">
      <c r="A33" s="47" t="s">
        <v>2173</v>
      </c>
      <c r="B33" s="47" t="s">
        <v>2174</v>
      </c>
      <c r="C33" s="48">
        <v>-1</v>
      </c>
      <c r="E33" s="47" t="s">
        <v>1417</v>
      </c>
      <c r="F33" s="47" t="s">
        <v>20</v>
      </c>
      <c r="G33" s="48">
        <v>-3</v>
      </c>
      <c r="K33" s="18" t="s">
        <v>191</v>
      </c>
      <c r="L33" s="18" t="s">
        <v>192</v>
      </c>
      <c r="M33" s="18" t="s">
        <v>147</v>
      </c>
      <c r="N33" t="str">
        <f>IFERROR(VLOOKUP(K34*1,effectif!B:G,5,0),"SORTI")</f>
        <v>03003060</v>
      </c>
      <c r="O33" t="str">
        <f>IFERROR(VLOOKUP(N33,effectif!F:BF,52,0),0)</f>
        <v>440 CCT</v>
      </c>
      <c r="P33" s="17" t="str">
        <f>IFERROR(VLOOKUP(N33,effectif!F:BB,48,0),0)</f>
        <v>071265</v>
      </c>
      <c r="Q33" t="str">
        <f>IFERROR(VLOOKUP(N33,effectif!F:BB,49,0),0)</f>
        <v>OC DELRANC M</v>
      </c>
      <c r="R33" s="17" t="str">
        <f>IFERROR(VLOOKUP(N33,effectif!F:BB,43,0),0)</f>
        <v>070067</v>
      </c>
      <c r="S33" t="str">
        <f>IFERROR(VLOOKUP(N33,effectif!F:BB,44,0),0)</f>
        <v>OD VAUCLUSE - DROME - ARDECHE - GARD</v>
      </c>
      <c r="T33" s="8">
        <f t="shared" si="0"/>
        <v>-1</v>
      </c>
      <c r="V33" s="18">
        <v>302912</v>
      </c>
      <c r="W33" t="str">
        <f>IFERROR(VLOOKUP(V33,effectif!A:BE,56,0),0)</f>
        <v>AURELIEN GARREAU</v>
      </c>
      <c r="X33" t="str">
        <f>IFERROR(VLOOKUP(V33,effectif!A:BE,57,0),0)</f>
        <v>444 CCTM.S</v>
      </c>
      <c r="Y33" t="str">
        <f>IFERROR(VLOOKUP(V33,effectif!A:BE,53,0),0)</f>
        <v>071083</v>
      </c>
      <c r="Z33" t="str">
        <f>IFERROR(VLOOKUP(V33,effectif!A:BE,54,0),0)</f>
        <v>OC PITON R</v>
      </c>
      <c r="AA33" t="str">
        <f>IFERROR(VLOOKUP(V33,effectif!A:BE,48,0),0)</f>
        <v>071595</v>
      </c>
      <c r="AB33" t="str">
        <f>IFERROR(VLOOKUP(V33,effectif!A:BE,49,0),0)</f>
        <v>OD SARTHE - MAINE ET LOIRE</v>
      </c>
      <c r="AC33">
        <f t="shared" si="1"/>
        <v>-1</v>
      </c>
    </row>
    <row r="34" spans="1:29" x14ac:dyDescent="0.25">
      <c r="A34" s="47" t="s">
        <v>1800</v>
      </c>
      <c r="B34" s="47" t="s">
        <v>1801</v>
      </c>
      <c r="C34" s="48">
        <v>-1</v>
      </c>
      <c r="E34" s="47" t="s">
        <v>2227</v>
      </c>
      <c r="F34" s="47" t="s">
        <v>89</v>
      </c>
      <c r="G34" s="48">
        <v>-1</v>
      </c>
      <c r="K34" s="18" t="s">
        <v>193</v>
      </c>
      <c r="L34" s="18" t="s">
        <v>131</v>
      </c>
      <c r="M34" s="18" t="s">
        <v>194</v>
      </c>
      <c r="N34" t="str">
        <f>IFERROR(VLOOKUP(K35*1,effectif!B:G,5,0),"SORTI")</f>
        <v>SORTI</v>
      </c>
      <c r="O34">
        <f>IFERROR(VLOOKUP(N34,effectif!F:BF,52,0),0)</f>
        <v>0</v>
      </c>
      <c r="P34" s="17">
        <f>IFERROR(VLOOKUP(N34,effectif!F:BB,48,0),0)</f>
        <v>0</v>
      </c>
      <c r="Q34">
        <f>IFERROR(VLOOKUP(N34,effectif!F:BB,49,0),0)</f>
        <v>0</v>
      </c>
      <c r="R34" s="17">
        <f>IFERROR(VLOOKUP(N34,effectif!F:BB,43,0),0)</f>
        <v>0</v>
      </c>
      <c r="S34">
        <f>IFERROR(VLOOKUP(N34,effectif!F:BB,44,0),0)</f>
        <v>0</v>
      </c>
      <c r="T34" s="8">
        <f t="shared" si="0"/>
        <v>0</v>
      </c>
      <c r="V34" s="18">
        <v>169166</v>
      </c>
      <c r="W34" t="str">
        <f>IFERROR(VLOOKUP(V34,effectif!A:BE,56,0),0)</f>
        <v>PATRICIA THUY BOUCHET-NGUYEN</v>
      </c>
      <c r="X34" t="str">
        <f>IFERROR(VLOOKUP(V34,effectif!A:BE,57,0),0)</f>
        <v>386 IE</v>
      </c>
      <c r="Y34" t="str">
        <f>IFERROR(VLOOKUP(V34,effectif!A:BE,53,0),0)</f>
        <v>071088</v>
      </c>
      <c r="Z34" t="str">
        <f>IFERROR(VLOOKUP(V34,effectif!A:BE,54,0),0)</f>
        <v>OC BARRE S</v>
      </c>
      <c r="AA34" t="str">
        <f>IFERROR(VLOOKUP(V34,effectif!A:BE,48,0),0)</f>
        <v>071595</v>
      </c>
      <c r="AB34" t="str">
        <f>IFERROR(VLOOKUP(V34,effectif!A:BE,49,0),0)</f>
        <v>OD SARTHE - MAINE ET LOIRE</v>
      </c>
      <c r="AC34">
        <f t="shared" si="1"/>
        <v>-1</v>
      </c>
    </row>
    <row r="35" spans="1:29" x14ac:dyDescent="0.25">
      <c r="A35" s="47" t="s">
        <v>1481</v>
      </c>
      <c r="B35" s="47" t="s">
        <v>1482</v>
      </c>
      <c r="C35" s="48">
        <v>-3</v>
      </c>
      <c r="E35" s="47" t="s">
        <v>1587</v>
      </c>
      <c r="F35" s="47" t="s">
        <v>340</v>
      </c>
      <c r="G35" s="48">
        <v>-2</v>
      </c>
      <c r="K35" s="18" t="s">
        <v>199</v>
      </c>
      <c r="L35" s="18" t="s">
        <v>200</v>
      </c>
      <c r="M35" s="18" t="s">
        <v>201</v>
      </c>
      <c r="N35" t="str">
        <f>IFERROR(VLOOKUP(K36*1,effectif!B:G,5,0),"SORTI")</f>
        <v>03100303</v>
      </c>
      <c r="O35" t="str">
        <f>IFERROR(VLOOKUP(N35,effectif!F:BF,52,0),0)</f>
        <v>440 CCT</v>
      </c>
      <c r="P35" s="17" t="str">
        <f>IFERROR(VLOOKUP(N35,effectif!F:BB,48,0),0)</f>
        <v>700073</v>
      </c>
      <c r="Q35" t="str">
        <f>IFERROR(VLOOKUP(N35,effectif!F:BB,49,0),0)</f>
        <v>OC SINEAU B</v>
      </c>
      <c r="R35" s="17" t="str">
        <f>IFERROR(VLOOKUP(N35,effectif!F:BB,43,0),0)</f>
        <v>071594</v>
      </c>
      <c r="S35" t="str">
        <f>IFERROR(VLOOKUP(N35,effectif!F:BB,44,0),0)</f>
        <v>OD LOIRE ATLANTIQUE - VENDEE</v>
      </c>
      <c r="T35" s="8">
        <f t="shared" si="0"/>
        <v>-1</v>
      </c>
      <c r="V35" s="18">
        <v>302094</v>
      </c>
      <c r="W35" t="str">
        <f>IFERROR(VLOOKUP(V35,effectif!A:BE,56,0),0)</f>
        <v>EMILIE LESOURD</v>
      </c>
      <c r="X35" t="str">
        <f>IFERROR(VLOOKUP(V35,effectif!A:BE,57,0),0)</f>
        <v>390 CCEI</v>
      </c>
      <c r="Y35" t="str">
        <f>IFERROR(VLOOKUP(V35,effectif!A:BE,53,0),0)</f>
        <v>700173</v>
      </c>
      <c r="Z35" t="str">
        <f>IFERROR(VLOOKUP(V35,effectif!A:BE,54,0),0)</f>
        <v>OC FOSSEY S</v>
      </c>
      <c r="AA35" t="str">
        <f>IFERROR(VLOOKUP(V35,effectif!A:BE,48,0),0)</f>
        <v>071510</v>
      </c>
      <c r="AB35" t="str">
        <f>IFERROR(VLOOKUP(V35,effectif!A:BE,49,0),0)</f>
        <v>OD YVELINES - EURE ET LOIR</v>
      </c>
      <c r="AC35">
        <f t="shared" si="1"/>
        <v>-1</v>
      </c>
    </row>
    <row r="36" spans="1:29" x14ac:dyDescent="0.25">
      <c r="A36" s="47" t="s">
        <v>2281</v>
      </c>
      <c r="B36" s="47" t="s">
        <v>2282</v>
      </c>
      <c r="C36" s="48">
        <v>-2</v>
      </c>
      <c r="E36" s="47" t="s">
        <v>2182</v>
      </c>
      <c r="F36" s="47" t="s">
        <v>4</v>
      </c>
      <c r="G36" s="48">
        <v>-5</v>
      </c>
      <c r="K36" s="18" t="s">
        <v>202</v>
      </c>
      <c r="L36" s="18" t="s">
        <v>203</v>
      </c>
      <c r="M36" s="18" t="s">
        <v>204</v>
      </c>
      <c r="N36" t="str">
        <f>IFERROR(VLOOKUP(K37*1,effectif!B:G,5,0),"SORTI")</f>
        <v>03100356</v>
      </c>
      <c r="O36" t="str">
        <f>IFERROR(VLOOKUP(N36,effectif!F:BF,52,0),0)</f>
        <v>440 CCT</v>
      </c>
      <c r="P36" s="17" t="str">
        <f>IFERROR(VLOOKUP(N36,effectif!F:BB,48,0),0)</f>
        <v>071521</v>
      </c>
      <c r="Q36" t="str">
        <f>IFERROR(VLOOKUP(N36,effectif!F:BB,49,0),0)</f>
        <v>OC YAHMI Y</v>
      </c>
      <c r="R36" s="17" t="str">
        <f>IFERROR(VLOOKUP(N36,effectif!F:BB,43,0),0)</f>
        <v>071505</v>
      </c>
      <c r="S36" t="str">
        <f>IFERROR(VLOOKUP(N36,effectif!F:BB,44,0),0)</f>
        <v>OD GRAND PARIS 75-92-93-94</v>
      </c>
      <c r="T36" s="8">
        <f t="shared" si="0"/>
        <v>-1</v>
      </c>
      <c r="V36" s="18">
        <v>302251</v>
      </c>
      <c r="W36" t="str">
        <f>IFERROR(VLOOKUP(V36,effectif!A:BE,56,0),0)</f>
        <v>CHRISTOPHE GERARD</v>
      </c>
      <c r="X36" t="str">
        <f>IFERROR(VLOOKUP(V36,effectif!A:BE,57,0),0)</f>
        <v>391 CCEIM</v>
      </c>
      <c r="Y36" t="str">
        <f>IFERROR(VLOOKUP(V36,effectif!A:BE,53,0),0)</f>
        <v>700173</v>
      </c>
      <c r="Z36" t="str">
        <f>IFERROR(VLOOKUP(V36,effectif!A:BE,54,0),0)</f>
        <v>OC FOSSEY S</v>
      </c>
      <c r="AA36" t="str">
        <f>IFERROR(VLOOKUP(V36,effectif!A:BE,48,0),0)</f>
        <v>071510</v>
      </c>
      <c r="AB36" t="str">
        <f>IFERROR(VLOOKUP(V36,effectif!A:BE,49,0),0)</f>
        <v>OD YVELINES - EURE ET LOIR</v>
      </c>
      <c r="AC36">
        <f t="shared" si="1"/>
        <v>-1</v>
      </c>
    </row>
    <row r="37" spans="1:29" x14ac:dyDescent="0.25">
      <c r="A37" s="47" t="s">
        <v>1844</v>
      </c>
      <c r="B37" s="47" t="s">
        <v>1845</v>
      </c>
      <c r="C37" s="48">
        <v>-4</v>
      </c>
      <c r="E37" s="47" t="s">
        <v>1631</v>
      </c>
      <c r="F37" s="47" t="s">
        <v>7</v>
      </c>
      <c r="G37" s="48">
        <v>-1</v>
      </c>
      <c r="K37" s="18" t="s">
        <v>205</v>
      </c>
      <c r="L37" s="18" t="s">
        <v>206</v>
      </c>
      <c r="M37" s="18" t="s">
        <v>207</v>
      </c>
      <c r="N37" t="str">
        <f>IFERROR(VLOOKUP(K38*1,effectif!B:G,5,0),"SORTI")</f>
        <v>03100357</v>
      </c>
      <c r="O37">
        <f>IFERROR(VLOOKUP(N37,effectif!F:BF,52,0),0)</f>
        <v>0</v>
      </c>
      <c r="P37" s="17" t="str">
        <f>IFERROR(VLOOKUP(N37,effectif!F:BB,48,0),0)</f>
        <v>900335</v>
      </c>
      <c r="Q37" t="str">
        <f>IFERROR(VLOOKUP(N37,effectif!F:BB,49,0),0)</f>
        <v>OC FICTIVE</v>
      </c>
      <c r="R37" s="17" t="str">
        <f>IFERROR(VLOOKUP(N37,effectif!F:BB,43,0),0)</f>
        <v>071662</v>
      </c>
      <c r="S37" t="str">
        <f>IFERROR(VLOOKUP(N37,effectif!F:BB,44,0),0)</f>
        <v>OD SOMME - OISE - AISNE</v>
      </c>
      <c r="T37" s="8">
        <f t="shared" si="0"/>
        <v>-1</v>
      </c>
      <c r="V37" s="18">
        <v>301192</v>
      </c>
      <c r="W37" t="str">
        <f>IFERROR(VLOOKUP(V37,effectif!A:BE,56,0),0)</f>
        <v>MARIE DELAUNEY</v>
      </c>
      <c r="X37" t="str">
        <f>IFERROR(VLOOKUP(V37,effectif!A:BE,57,0),0)</f>
        <v>386 IE</v>
      </c>
      <c r="Y37" t="str">
        <f>IFERROR(VLOOKUP(V37,effectif!A:BE,53,0),0)</f>
        <v>071551</v>
      </c>
      <c r="Z37" t="str">
        <f>IFERROR(VLOOKUP(V37,effectif!A:BE,54,0),0)</f>
        <v>OC KUHN S</v>
      </c>
      <c r="AA37" t="str">
        <f>IFERROR(VLOOKUP(V37,effectif!A:BE,48,0),0)</f>
        <v>071510</v>
      </c>
      <c r="AB37" t="str">
        <f>IFERROR(VLOOKUP(V37,effectif!A:BE,49,0),0)</f>
        <v>OD YVELINES - EURE ET LOIR</v>
      </c>
      <c r="AC37">
        <f t="shared" si="1"/>
        <v>-1</v>
      </c>
    </row>
    <row r="38" spans="1:29" x14ac:dyDescent="0.25">
      <c r="A38" s="47" t="s">
        <v>2902</v>
      </c>
      <c r="B38" s="47" t="s">
        <v>11115</v>
      </c>
      <c r="C38" s="48">
        <v>-1</v>
      </c>
      <c r="E38" s="47" t="s">
        <v>7162</v>
      </c>
      <c r="F38" s="47" t="s">
        <v>42</v>
      </c>
      <c r="G38" s="48">
        <v>-1</v>
      </c>
      <c r="K38" s="18" t="s">
        <v>208</v>
      </c>
      <c r="L38" s="18" t="s">
        <v>209</v>
      </c>
      <c r="M38" s="18" t="s">
        <v>51</v>
      </c>
      <c r="N38" t="str">
        <f>IFERROR(VLOOKUP(K39*1,effectif!B:G,5,0),"SORTI")</f>
        <v>03100360</v>
      </c>
      <c r="O38" t="str">
        <f>IFERROR(VLOOKUP(N38,effectif!F:BF,52,0),0)</f>
        <v>371 CCM.E</v>
      </c>
      <c r="P38" s="17" t="str">
        <f>IFERROR(VLOOKUP(N38,effectif!F:BB,48,0),0)</f>
        <v>700258</v>
      </c>
      <c r="Q38" t="str">
        <f>IFERROR(VLOOKUP(N38,effectif!F:BB,49,0),0)</f>
        <v>OC MARSEILLE NORD</v>
      </c>
      <c r="R38" s="17" t="str">
        <f>IFERROR(VLOOKUP(N38,effectif!F:BB,43,0),0)</f>
        <v>071252</v>
      </c>
      <c r="S38" t="str">
        <f>IFERROR(VLOOKUP(N38,effectif!F:BB,44,0),0)</f>
        <v>OD BOUCHES DU RHONE</v>
      </c>
      <c r="T38" s="8">
        <f t="shared" si="0"/>
        <v>-1</v>
      </c>
      <c r="V38" s="18">
        <v>303601</v>
      </c>
      <c r="W38" t="str">
        <f>IFERROR(VLOOKUP(V38,effectif!A:BE,56,0),0)</f>
        <v>FRANCO GONCALVES</v>
      </c>
      <c r="X38" t="str">
        <f>IFERROR(VLOOKUP(V38,effectif!A:BE,57,0),0)</f>
        <v>440 CCT</v>
      </c>
      <c r="Y38" t="str">
        <f>IFERROR(VLOOKUP(V38,effectif!A:BE,53,0),0)</f>
        <v>700298</v>
      </c>
      <c r="Z38" t="str">
        <f>IFERROR(VLOOKUP(V38,effectif!A:BE,54,0),0)</f>
        <v>OC LORITTE C</v>
      </c>
      <c r="AA38" t="str">
        <f>IFERROR(VLOOKUP(V38,effectif!A:BE,48,0),0)</f>
        <v>071139</v>
      </c>
      <c r="AB38" t="str">
        <f>IFERROR(VLOOKUP(V38,effectif!A:BE,49,0),0)</f>
        <v>OD ARDENNES - MARNE - MEUSE - AUBE</v>
      </c>
      <c r="AC38">
        <f t="shared" si="1"/>
        <v>-1</v>
      </c>
    </row>
    <row r="39" spans="1:29" x14ac:dyDescent="0.25">
      <c r="A39" s="47" t="s">
        <v>3902</v>
      </c>
      <c r="B39" s="47" t="s">
        <v>3903</v>
      </c>
      <c r="C39" s="48">
        <v>-1</v>
      </c>
      <c r="E39" s="47" t="s">
        <v>1676</v>
      </c>
      <c r="F39" s="47" t="s">
        <v>42</v>
      </c>
      <c r="G39" s="48">
        <v>-1</v>
      </c>
      <c r="K39" s="18" t="s">
        <v>210</v>
      </c>
      <c r="L39" s="18" t="s">
        <v>211</v>
      </c>
      <c r="M39" s="18" t="s">
        <v>212</v>
      </c>
      <c r="N39" t="str">
        <f>IFERROR(VLOOKUP(K40*1,effectif!B:G,5,0),"SORTI")</f>
        <v>03100426</v>
      </c>
      <c r="O39" t="str">
        <f>IFERROR(VLOOKUP(N39,effectif!F:BF,52,0),0)</f>
        <v>440 CCT</v>
      </c>
      <c r="P39" s="17" t="str">
        <f>IFERROR(VLOOKUP(N39,effectif!F:BB,48,0),0)</f>
        <v>071064</v>
      </c>
      <c r="Q39" t="str">
        <f>IFERROR(VLOOKUP(N39,effectif!F:BB,49,0),0)</f>
        <v>OC CAVELIER S</v>
      </c>
      <c r="R39" s="17" t="str">
        <f>IFERROR(VLOOKUP(N39,effectif!F:BB,43,0),0)</f>
        <v>071063</v>
      </c>
      <c r="S39" t="str">
        <f>IFERROR(VLOOKUP(N39,effectif!F:BB,44,0),0)</f>
        <v>OD SEINE MARITIME</v>
      </c>
      <c r="T39" s="8">
        <f t="shared" si="0"/>
        <v>-1</v>
      </c>
      <c r="V39" s="18">
        <v>303928</v>
      </c>
      <c r="W39" t="str">
        <f>IFERROR(VLOOKUP(V39,effectif!A:BE,56,0),0)</f>
        <v>JORDAN EVANGELISTI</v>
      </c>
      <c r="X39" t="str">
        <f>IFERROR(VLOOKUP(V39,effectif!A:BE,57,0),0)</f>
        <v>441 CCTM</v>
      </c>
      <c r="Y39" t="str">
        <f>IFERROR(VLOOKUP(V39,effectif!A:BE,53,0),0)</f>
        <v>071140</v>
      </c>
      <c r="Z39" t="str">
        <f>IFERROR(VLOOKUP(V39,effectif!A:BE,54,0),0)</f>
        <v>OC RAVEL J</v>
      </c>
      <c r="AA39" t="str">
        <f>IFERROR(VLOOKUP(V39,effectif!A:BE,48,0),0)</f>
        <v>071139</v>
      </c>
      <c r="AB39" t="str">
        <f>IFERROR(VLOOKUP(V39,effectif!A:BE,49,0),0)</f>
        <v>OD ARDENNES - MARNE - MEUSE - AUBE</v>
      </c>
      <c r="AC39">
        <f t="shared" si="1"/>
        <v>-1</v>
      </c>
    </row>
    <row r="40" spans="1:29" x14ac:dyDescent="0.25">
      <c r="A40" s="47" t="s">
        <v>2217</v>
      </c>
      <c r="B40" s="47" t="s">
        <v>2218</v>
      </c>
      <c r="C40" s="48">
        <v>-1</v>
      </c>
      <c r="E40" s="47" t="s">
        <v>11062</v>
      </c>
      <c r="F40" s="47" t="s">
        <v>11062</v>
      </c>
      <c r="G40" s="48"/>
      <c r="K40" s="18" t="s">
        <v>216</v>
      </c>
      <c r="L40" s="18" t="s">
        <v>217</v>
      </c>
      <c r="M40" s="18" t="s">
        <v>218</v>
      </c>
      <c r="N40" t="str">
        <f>IFERROR(VLOOKUP(K41*1,effectif!B:G,5,0),"SORTI")</f>
        <v>03100641</v>
      </c>
      <c r="O40" t="str">
        <f>IFERROR(VLOOKUP(N40,effectif!F:BF,52,0),0)</f>
        <v>370 CC.E</v>
      </c>
      <c r="P40" s="17" t="str">
        <f>IFERROR(VLOOKUP(N40,effectif!F:BB,48,0),0)</f>
        <v>071037</v>
      </c>
      <c r="Q40" t="str">
        <f>IFERROR(VLOOKUP(N40,effectif!F:BB,49,0),0)</f>
        <v>OC VANUXEM S</v>
      </c>
      <c r="R40" s="17" t="str">
        <f>IFERROR(VLOOKUP(N40,effectif!F:BB,43,0),0)</f>
        <v>071045</v>
      </c>
      <c r="S40" t="str">
        <f>IFERROR(VLOOKUP(N40,effectif!F:BB,44,0),0)</f>
        <v>OD NORD ARTOIS</v>
      </c>
      <c r="T40" s="8">
        <f t="shared" si="0"/>
        <v>-1</v>
      </c>
      <c r="V40" s="18">
        <v>192673</v>
      </c>
      <c r="W40" t="str">
        <f>IFERROR(VLOOKUP(V40,effectif!A:BE,56,0),0)</f>
        <v>CHRISTOPHE CARCAT</v>
      </c>
      <c r="X40" t="str">
        <f>IFERROR(VLOOKUP(V40,effectif!A:BE,57,0),0)</f>
        <v>440 CCT</v>
      </c>
      <c r="Y40" t="str">
        <f>IFERROR(VLOOKUP(V40,effectif!A:BE,53,0),0)</f>
        <v>070083</v>
      </c>
      <c r="Z40" t="str">
        <f>IFERROR(VLOOKUP(V40,effectif!A:BE,54,0),0)</f>
        <v>OC RANJIT M</v>
      </c>
      <c r="AA40" t="str">
        <f>IFERROR(VLOOKUP(V40,effectif!A:BE,48,0),0)</f>
        <v>071276</v>
      </c>
      <c r="AB40" t="str">
        <f>IFERROR(VLOOKUP(V40,effectif!A:BE,49,0),0)</f>
        <v>OD BAS RHIN - MOSELLE</v>
      </c>
      <c r="AC40">
        <f t="shared" si="1"/>
        <v>-1</v>
      </c>
    </row>
    <row r="41" spans="1:29" x14ac:dyDescent="0.25">
      <c r="A41" s="47" t="s">
        <v>3295</v>
      </c>
      <c r="B41" s="47" t="s">
        <v>3296</v>
      </c>
      <c r="C41" s="48">
        <v>-1</v>
      </c>
      <c r="K41" s="18" t="s">
        <v>228</v>
      </c>
      <c r="L41" s="18" t="s">
        <v>229</v>
      </c>
      <c r="M41" s="18" t="s">
        <v>6</v>
      </c>
      <c r="N41" t="str">
        <f>IFERROR(VLOOKUP(K42*1,effectif!B:G,5,0),"SORTI")</f>
        <v>SORTI</v>
      </c>
      <c r="O41">
        <f>IFERROR(VLOOKUP(N41,effectif!F:BF,52,0),0)</f>
        <v>0</v>
      </c>
      <c r="P41" s="17">
        <f>IFERROR(VLOOKUP(N41,effectif!F:BB,48,0),0)</f>
        <v>0</v>
      </c>
      <c r="Q41">
        <f>IFERROR(VLOOKUP(N41,effectif!F:BB,49,0),0)</f>
        <v>0</v>
      </c>
      <c r="R41" s="17">
        <f>IFERROR(VLOOKUP(N41,effectif!F:BB,43,0),0)</f>
        <v>0</v>
      </c>
      <c r="S41">
        <f>IFERROR(VLOOKUP(N41,effectif!F:BB,44,0),0)</f>
        <v>0</v>
      </c>
      <c r="T41" s="8">
        <f t="shared" si="0"/>
        <v>0</v>
      </c>
      <c r="V41" s="18">
        <v>300018</v>
      </c>
      <c r="W41" t="str">
        <f>IFERROR(VLOOKUP(V41,effectif!A:BE,56,0),0)</f>
        <v>JULIEN MADELLA</v>
      </c>
      <c r="X41" t="str">
        <f>IFERROR(VLOOKUP(V41,effectif!A:BE,57,0),0)</f>
        <v>371 CCM.E</v>
      </c>
      <c r="Y41" t="str">
        <f>IFERROR(VLOOKUP(V41,effectif!A:BE,53,0),0)</f>
        <v>071278</v>
      </c>
      <c r="Z41" t="str">
        <f>IFERROR(VLOOKUP(V41,effectif!A:BE,54,0),0)</f>
        <v>OC MOLINERO LUQUE K</v>
      </c>
      <c r="AA41" t="str">
        <f>IFERROR(VLOOKUP(V41,effectif!A:BE,48,0),0)</f>
        <v>071159</v>
      </c>
      <c r="AB41" t="str">
        <f>IFERROR(VLOOKUP(V41,effectif!A:BE,49,0),0)</f>
        <v>OD MOSELLE - MEURTHE ET MOSELLE</v>
      </c>
      <c r="AC41">
        <f t="shared" si="1"/>
        <v>-1</v>
      </c>
    </row>
    <row r="42" spans="1:29" x14ac:dyDescent="0.25">
      <c r="A42" s="47" t="s">
        <v>1432</v>
      </c>
      <c r="B42" s="47" t="s">
        <v>1433</v>
      </c>
      <c r="C42" s="48">
        <v>-1</v>
      </c>
      <c r="K42" s="18" t="s">
        <v>231</v>
      </c>
      <c r="L42" s="18" t="s">
        <v>232</v>
      </c>
      <c r="M42" s="18" t="s">
        <v>233</v>
      </c>
      <c r="N42" t="str">
        <f>IFERROR(VLOOKUP(K43*1,effectif!B:G,5,0),"SORTI")</f>
        <v>03100691</v>
      </c>
      <c r="O42" t="str">
        <f>IFERROR(VLOOKUP(N42,effectif!F:BF,52,0),0)</f>
        <v>440 CCT</v>
      </c>
      <c r="P42" s="17" t="str">
        <f>IFERROR(VLOOKUP(N42,effectif!F:BB,48,0),0)</f>
        <v>071450</v>
      </c>
      <c r="Q42" t="str">
        <f>IFERROR(VLOOKUP(N42,effectif!F:BB,49,0),0)</f>
        <v>OC ZAPPARATA A</v>
      </c>
      <c r="R42" s="17" t="str">
        <f>IFERROR(VLOOKUP(N42,effectif!F:BB,43,0),0)</f>
        <v>071662</v>
      </c>
      <c r="S42" t="str">
        <f>IFERROR(VLOOKUP(N42,effectif!F:BB,44,0),0)</f>
        <v>OD SOMME - OISE - AISNE</v>
      </c>
      <c r="T42" s="8">
        <f t="shared" si="0"/>
        <v>-1</v>
      </c>
      <c r="V42" s="18">
        <v>185808</v>
      </c>
      <c r="W42" t="str">
        <f>IFERROR(VLOOKUP(V42,effectif!A:BE,56,0),0)</f>
        <v>ZYEDE BEN-ISMAIL</v>
      </c>
      <c r="X42" t="str">
        <f>IFERROR(VLOOKUP(V42,effectif!A:BE,57,0),0)</f>
        <v>386 IE</v>
      </c>
      <c r="Y42" t="str">
        <f>IFERROR(VLOOKUP(V42,effectif!A:BE,53,0),0)</f>
        <v>071152</v>
      </c>
      <c r="Z42" t="str">
        <f>IFERROR(VLOOKUP(V42,effectif!A:BE,54,0),0)</f>
        <v>OC HOEGY A</v>
      </c>
      <c r="AA42" t="str">
        <f>IFERROR(VLOOKUP(V42,effectif!A:BE,48,0),0)</f>
        <v>071159</v>
      </c>
      <c r="AB42" t="str">
        <f>IFERROR(VLOOKUP(V42,effectif!A:BE,49,0),0)</f>
        <v>OD MOSELLE - MEURTHE ET MOSELLE</v>
      </c>
      <c r="AC42">
        <f t="shared" si="1"/>
        <v>-1</v>
      </c>
    </row>
    <row r="43" spans="1:29" x14ac:dyDescent="0.25">
      <c r="A43" s="47" t="s">
        <v>2627</v>
      </c>
      <c r="B43" s="47" t="s">
        <v>2628</v>
      </c>
      <c r="C43" s="48">
        <v>-2</v>
      </c>
      <c r="K43" s="18" t="s">
        <v>234</v>
      </c>
      <c r="L43" s="18" t="s">
        <v>235</v>
      </c>
      <c r="M43" s="18" t="s">
        <v>82</v>
      </c>
      <c r="N43" t="str">
        <f>IFERROR(VLOOKUP(K44*1,effectif!B:G,5,0),"SORTI")</f>
        <v>03100770</v>
      </c>
      <c r="O43" t="str">
        <f>IFERROR(VLOOKUP(N43,effectif!F:BF,52,0),0)</f>
        <v>440 CCT</v>
      </c>
      <c r="P43" s="17" t="str">
        <f>IFERROR(VLOOKUP(N43,effectif!F:BB,48,0),0)</f>
        <v>071265</v>
      </c>
      <c r="Q43" t="str">
        <f>IFERROR(VLOOKUP(N43,effectif!F:BB,49,0),0)</f>
        <v>OC DELRANC M</v>
      </c>
      <c r="R43" s="17" t="str">
        <f>IFERROR(VLOOKUP(N43,effectif!F:BB,43,0),0)</f>
        <v>070067</v>
      </c>
      <c r="S43" t="str">
        <f>IFERROR(VLOOKUP(N43,effectif!F:BB,44,0),0)</f>
        <v>OD VAUCLUSE - DROME - ARDECHE - GARD</v>
      </c>
      <c r="T43" s="8">
        <f t="shared" si="0"/>
        <v>-1</v>
      </c>
      <c r="V43" s="18">
        <v>305048</v>
      </c>
      <c r="W43" t="str">
        <f>IFERROR(VLOOKUP(V43,effectif!A:BE,56,0),0)</f>
        <v>MOUNIR BOUFRIOUA</v>
      </c>
      <c r="X43" t="str">
        <f>IFERROR(VLOOKUP(V43,effectif!A:BE,57,0),0)</f>
        <v>440 CCT</v>
      </c>
      <c r="Y43" t="str">
        <f>IFERROR(VLOOKUP(V43,effectif!A:BE,53,0),0)</f>
        <v>071152</v>
      </c>
      <c r="Z43" t="str">
        <f>IFERROR(VLOOKUP(V43,effectif!A:BE,54,0),0)</f>
        <v>OC HOEGY A</v>
      </c>
      <c r="AA43" t="str">
        <f>IFERROR(VLOOKUP(V43,effectif!A:BE,48,0),0)</f>
        <v>071159</v>
      </c>
      <c r="AB43" t="str">
        <f>IFERROR(VLOOKUP(V43,effectif!A:BE,49,0),0)</f>
        <v>OD MOSELLE - MEURTHE ET MOSELLE</v>
      </c>
      <c r="AC43">
        <f t="shared" si="1"/>
        <v>-1</v>
      </c>
    </row>
    <row r="44" spans="1:29" x14ac:dyDescent="0.25">
      <c r="A44" s="47" t="s">
        <v>2962</v>
      </c>
      <c r="B44" s="47" t="s">
        <v>2963</v>
      </c>
      <c r="C44" s="48">
        <v>-1</v>
      </c>
      <c r="K44" s="18" t="s">
        <v>239</v>
      </c>
      <c r="L44" s="18" t="s">
        <v>240</v>
      </c>
      <c r="M44" s="18" t="s">
        <v>241</v>
      </c>
      <c r="N44" t="str">
        <f>IFERROR(VLOOKUP(K45*1,effectif!B:G,5,0),"SORTI")</f>
        <v>03100944</v>
      </c>
      <c r="O44" t="str">
        <f>IFERROR(VLOOKUP(N44,effectif!F:BF,52,0),0)</f>
        <v>445 CCA</v>
      </c>
      <c r="P44" s="17" t="str">
        <f>IFERROR(VLOOKUP(N44,effectif!F:BB,48,0),0)</f>
        <v>700258</v>
      </c>
      <c r="Q44" t="str">
        <f>IFERROR(VLOOKUP(N44,effectif!F:BB,49,0),0)</f>
        <v>OC MARSEILLE NORD</v>
      </c>
      <c r="R44" s="17" t="str">
        <f>IFERROR(VLOOKUP(N44,effectif!F:BB,43,0),0)</f>
        <v>071252</v>
      </c>
      <c r="S44" t="str">
        <f>IFERROR(VLOOKUP(N44,effectif!F:BB,44,0),0)</f>
        <v>OD BOUCHES DU RHONE</v>
      </c>
      <c r="T44" s="8">
        <f t="shared" si="0"/>
        <v>-1</v>
      </c>
      <c r="V44" s="18">
        <v>301592</v>
      </c>
      <c r="W44" t="str">
        <f>IFERROR(VLOOKUP(V44,effectif!A:BE,56,0),0)</f>
        <v>FABIEN JANKIEWICZ</v>
      </c>
      <c r="X44" t="str">
        <f>IFERROR(VLOOKUP(V44,effectif!A:BE,57,0),0)</f>
        <v>440 CCT</v>
      </c>
      <c r="Y44" t="str">
        <f>IFERROR(VLOOKUP(V44,effectif!A:BE,53,0),0)</f>
        <v>071436</v>
      </c>
      <c r="Z44" t="str">
        <f>IFERROR(VLOOKUP(V44,effectif!A:BE,54,0),0)</f>
        <v>OC EL BENNOURI F</v>
      </c>
      <c r="AA44" t="str">
        <f>IFERROR(VLOOKUP(V44,effectif!A:BE,48,0),0)</f>
        <v>071045</v>
      </c>
      <c r="AB44" t="str">
        <f>IFERROR(VLOOKUP(V44,effectif!A:BE,49,0),0)</f>
        <v>OD NORD ARTOIS</v>
      </c>
      <c r="AC44">
        <f t="shared" si="1"/>
        <v>-1</v>
      </c>
    </row>
    <row r="45" spans="1:29" x14ac:dyDescent="0.25">
      <c r="A45" s="47" t="s">
        <v>3041</v>
      </c>
      <c r="B45" s="47" t="s">
        <v>3042</v>
      </c>
      <c r="C45" s="48">
        <v>-1</v>
      </c>
      <c r="K45" s="18" t="s">
        <v>243</v>
      </c>
      <c r="L45" s="18" t="s">
        <v>244</v>
      </c>
      <c r="M45" s="18" t="s">
        <v>147</v>
      </c>
      <c r="N45" t="str">
        <f>IFERROR(VLOOKUP(K46*1,effectif!B:G,5,0),"SORTI")</f>
        <v>03101097</v>
      </c>
      <c r="O45" t="str">
        <f>IFERROR(VLOOKUP(N45,effectif!F:BF,52,0),0)</f>
        <v>440 CCT</v>
      </c>
      <c r="P45" s="17" t="str">
        <f>IFERROR(VLOOKUP(N45,effectif!F:BB,48,0),0)</f>
        <v>071025</v>
      </c>
      <c r="Q45" t="str">
        <f>IFERROR(VLOOKUP(N45,effectif!F:BB,49,0),0)</f>
        <v>OC LEGRAND M</v>
      </c>
      <c r="R45" s="17" t="str">
        <f>IFERROR(VLOOKUP(N45,effectif!F:BB,43,0),0)</f>
        <v>071024</v>
      </c>
      <c r="S45" t="str">
        <f>IFERROR(VLOOKUP(N45,effectif!F:BB,44,0),0)</f>
        <v>OD NORD LILLE</v>
      </c>
      <c r="T45" s="8">
        <f t="shared" si="0"/>
        <v>-1</v>
      </c>
      <c r="V45" s="18">
        <v>302853</v>
      </c>
      <c r="W45" t="str">
        <f>IFERROR(VLOOKUP(V45,effectif!A:BE,56,0),0)</f>
        <v>SYLVAIN PAPIN</v>
      </c>
      <c r="X45" t="str">
        <f>IFERROR(VLOOKUP(V45,effectif!A:BE,57,0),0)</f>
        <v>440 CCT</v>
      </c>
      <c r="Y45" t="str">
        <f>IFERROR(VLOOKUP(V45,effectif!A:BE,53,0),0)</f>
        <v>070048</v>
      </c>
      <c r="Z45" t="str">
        <f>IFERROR(VLOOKUP(V45,effectif!A:BE,54,0),0)</f>
        <v>OC CADREN V</v>
      </c>
      <c r="AA45" t="str">
        <f>IFERROR(VLOOKUP(V45,effectif!A:BE,48,0),0)</f>
        <v>071024</v>
      </c>
      <c r="AB45" t="str">
        <f>IFERROR(VLOOKUP(V45,effectif!A:BE,49,0),0)</f>
        <v>OD NORD LILLE</v>
      </c>
      <c r="AC45">
        <f t="shared" si="1"/>
        <v>-1</v>
      </c>
    </row>
    <row r="46" spans="1:29" x14ac:dyDescent="0.25">
      <c r="A46" s="47" t="s">
        <v>2793</v>
      </c>
      <c r="B46" s="47" t="s">
        <v>2794</v>
      </c>
      <c r="C46" s="48">
        <v>-1</v>
      </c>
      <c r="K46" s="18" t="s">
        <v>249</v>
      </c>
      <c r="L46" s="18" t="s">
        <v>250</v>
      </c>
      <c r="M46" s="18" t="s">
        <v>79</v>
      </c>
      <c r="N46" t="str">
        <f>IFERROR(VLOOKUP(K47*1,effectif!B:G,5,0),"SORTI")</f>
        <v>03101285</v>
      </c>
      <c r="O46" t="str">
        <f>IFERROR(VLOOKUP(N46,effectif!F:BF,52,0),0)</f>
        <v>440 CCT</v>
      </c>
      <c r="P46" s="17" t="str">
        <f>IFERROR(VLOOKUP(N46,effectif!F:BB,48,0),0)</f>
        <v>700257</v>
      </c>
      <c r="Q46" t="str">
        <f>IFERROR(VLOOKUP(N46,effectif!F:BB,49,0),0)</f>
        <v>OC CARRE N</v>
      </c>
      <c r="R46" s="17" t="str">
        <f>IFERROR(VLOOKUP(N46,effectif!F:BB,43,0),0)</f>
        <v>071255</v>
      </c>
      <c r="S46" t="str">
        <f>IFERROR(VLOOKUP(N46,effectif!F:BB,44,0),0)</f>
        <v>OD VAR - BOUCHES DU RHONE</v>
      </c>
      <c r="T46" s="8">
        <f t="shared" si="0"/>
        <v>-1</v>
      </c>
      <c r="V46" s="18">
        <v>169918</v>
      </c>
      <c r="W46" t="str">
        <f>IFERROR(VLOOKUP(V46,effectif!A:BE,56,0),0)</f>
        <v>FABRICE SCHOTTEY</v>
      </c>
      <c r="X46" t="str">
        <f>IFERROR(VLOOKUP(V46,effectif!A:BE,57,0),0)</f>
        <v>440 CCT</v>
      </c>
      <c r="Y46" t="str">
        <f>IFERROR(VLOOKUP(V46,effectif!A:BE,53,0),0)</f>
        <v>071015</v>
      </c>
      <c r="Z46" t="str">
        <f>IFERROR(VLOOKUP(V46,effectif!A:BE,54,0),0)</f>
        <v>OC WICART A</v>
      </c>
      <c r="AA46" t="str">
        <f>IFERROR(VLOOKUP(V46,effectif!A:BE,48,0),0)</f>
        <v>071031</v>
      </c>
      <c r="AB46" t="str">
        <f>IFERROR(VLOOKUP(V46,effectif!A:BE,49,0),0)</f>
        <v>OD NORD LITTORAL</v>
      </c>
      <c r="AC46">
        <f t="shared" si="1"/>
        <v>-1</v>
      </c>
    </row>
    <row r="47" spans="1:29" x14ac:dyDescent="0.25">
      <c r="A47" s="47" t="s">
        <v>1420</v>
      </c>
      <c r="B47" s="47" t="s">
        <v>1421</v>
      </c>
      <c r="C47" s="48">
        <v>-1</v>
      </c>
      <c r="K47" s="18" t="s">
        <v>254</v>
      </c>
      <c r="L47" s="18" t="s">
        <v>255</v>
      </c>
      <c r="M47" s="18" t="s">
        <v>147</v>
      </c>
      <c r="N47" t="str">
        <f>IFERROR(VLOOKUP(K48*1,effectif!B:G,5,0),"SORTI")</f>
        <v>03101300</v>
      </c>
      <c r="O47" t="str">
        <f>IFERROR(VLOOKUP(N47,effectif!F:BF,52,0),0)</f>
        <v>440 CCT</v>
      </c>
      <c r="P47" s="17" t="str">
        <f>IFERROR(VLOOKUP(N47,effectif!F:BB,48,0),0)</f>
        <v>071409</v>
      </c>
      <c r="Q47" t="str">
        <f>IFERROR(VLOOKUP(N47,effectif!F:BB,49,0),0)</f>
        <v>OC VEYRAT E</v>
      </c>
      <c r="R47" s="17" t="str">
        <f>IFERROR(VLOOKUP(N47,effectif!F:BB,43,0),0)</f>
        <v>071139</v>
      </c>
      <c r="S47" t="str">
        <f>IFERROR(VLOOKUP(N47,effectif!F:BB,44,0),0)</f>
        <v>OD ARDENNES - MARNE - MEUSE - AUBE</v>
      </c>
      <c r="T47" s="8">
        <f t="shared" si="0"/>
        <v>-1</v>
      </c>
      <c r="V47" s="18">
        <v>182809</v>
      </c>
      <c r="W47" t="str">
        <f>IFERROR(VLOOKUP(V47,effectif!A:BE,56,0),0)</f>
        <v>HERVE PAQUEZ</v>
      </c>
      <c r="X47" t="str">
        <f>IFERROR(VLOOKUP(V47,effectif!A:BE,57,0),0)</f>
        <v>440 CCT</v>
      </c>
      <c r="Y47" t="str">
        <f>IFERROR(VLOOKUP(V47,effectif!A:BE,53,0),0)</f>
        <v>071033</v>
      </c>
      <c r="Z47" t="str">
        <f>IFERROR(VLOOKUP(V47,effectif!A:BE,54,0),0)</f>
        <v>OC TALON C</v>
      </c>
      <c r="AA47" t="str">
        <f>IFERROR(VLOOKUP(V47,effectif!A:BE,48,0),0)</f>
        <v>071031</v>
      </c>
      <c r="AB47" t="str">
        <f>IFERROR(VLOOKUP(V47,effectif!A:BE,49,0),0)</f>
        <v>OD NORD LITTORAL</v>
      </c>
      <c r="AC47">
        <f t="shared" si="1"/>
        <v>-1</v>
      </c>
    </row>
    <row r="48" spans="1:29" x14ac:dyDescent="0.25">
      <c r="A48" s="47" t="s">
        <v>2185</v>
      </c>
      <c r="B48" s="47" t="s">
        <v>2186</v>
      </c>
      <c r="C48" s="48">
        <v>-3</v>
      </c>
      <c r="K48" s="18" t="s">
        <v>257</v>
      </c>
      <c r="L48" s="18" t="s">
        <v>258</v>
      </c>
      <c r="M48" s="18" t="s">
        <v>259</v>
      </c>
      <c r="N48" t="str">
        <f>IFERROR(VLOOKUP(K49*1,effectif!B:G,5,0),"SORTI")</f>
        <v>03101410</v>
      </c>
      <c r="O48">
        <f>IFERROR(VLOOKUP(N48,effectif!F:BF,52,0),0)</f>
        <v>0</v>
      </c>
      <c r="P48" s="17" t="str">
        <f>IFERROR(VLOOKUP(N48,effectif!F:BB,48,0),0)</f>
        <v>900554</v>
      </c>
      <c r="Q48" t="str">
        <f>IFERROR(VLOOKUP(N48,effectif!F:BB,49,0),0)</f>
        <v>OC FICTIVE</v>
      </c>
      <c r="R48" s="17" t="str">
        <f>IFERROR(VLOOKUP(N48,effectif!F:BB,43,0),0)</f>
        <v>071505</v>
      </c>
      <c r="S48" t="str">
        <f>IFERROR(VLOOKUP(N48,effectif!F:BB,44,0),0)</f>
        <v>OD GRAND PARIS 75-92-93-94</v>
      </c>
      <c r="T48" s="8">
        <f t="shared" si="0"/>
        <v>-1</v>
      </c>
      <c r="V48" s="18">
        <v>304077</v>
      </c>
      <c r="W48" t="str">
        <f>IFERROR(VLOOKUP(V48,effectif!A:BE,56,0),0)</f>
        <v>JUSTIN BERNY</v>
      </c>
      <c r="X48" t="str">
        <f>IFERROR(VLOOKUP(V48,effectif!A:BE,57,0),0)</f>
        <v>371 CCM.E</v>
      </c>
      <c r="Y48" t="str">
        <f>IFERROR(VLOOKUP(V48,effectif!A:BE,53,0),0)</f>
        <v>071532</v>
      </c>
      <c r="Z48" t="str">
        <f>IFERROR(VLOOKUP(V48,effectif!A:BE,54,0),0)</f>
        <v>OC NEVES H</v>
      </c>
      <c r="AA48" t="str">
        <f>IFERROR(VLOOKUP(V48,effectif!A:BE,48,0),0)</f>
        <v>071507</v>
      </c>
      <c r="AB48" t="str">
        <f>IFERROR(VLOOKUP(V48,effectif!A:BE,49,0),0)</f>
        <v>OD SEINE ET MARNE - YONNE</v>
      </c>
      <c r="AC48">
        <f t="shared" si="1"/>
        <v>-1</v>
      </c>
    </row>
    <row r="49" spans="1:29" x14ac:dyDescent="0.25">
      <c r="A49" s="47" t="s">
        <v>2532</v>
      </c>
      <c r="B49" s="47" t="s">
        <v>2533</v>
      </c>
      <c r="C49" s="48">
        <v>-1</v>
      </c>
      <c r="K49" s="18" t="s">
        <v>263</v>
      </c>
      <c r="L49" s="18" t="s">
        <v>264</v>
      </c>
      <c r="M49" s="18" t="s">
        <v>265</v>
      </c>
      <c r="N49" t="str">
        <f>IFERROR(VLOOKUP(K50*1,effectif!B:G,5,0),"SORTI")</f>
        <v>03101455</v>
      </c>
      <c r="O49" t="str">
        <f>IFERROR(VLOOKUP(N49,effectif!F:BF,52,0),0)</f>
        <v>440 CCT</v>
      </c>
      <c r="P49" s="17" t="str">
        <f>IFERROR(VLOOKUP(N49,effectif!F:BB,48,0),0)</f>
        <v>700258</v>
      </c>
      <c r="Q49" t="str">
        <f>IFERROR(VLOOKUP(N49,effectif!F:BB,49,0),0)</f>
        <v>OC MARSEILLE NORD</v>
      </c>
      <c r="R49" s="17" t="str">
        <f>IFERROR(VLOOKUP(N49,effectif!F:BB,43,0),0)</f>
        <v>071252</v>
      </c>
      <c r="S49" t="str">
        <f>IFERROR(VLOOKUP(N49,effectif!F:BB,44,0),0)</f>
        <v>OD BOUCHES DU RHONE</v>
      </c>
      <c r="T49" s="8">
        <f t="shared" si="0"/>
        <v>-1</v>
      </c>
      <c r="V49" s="18">
        <v>180113</v>
      </c>
      <c r="W49" t="str">
        <f>IFERROR(VLOOKUP(V49,effectif!A:BE,56,0),0)</f>
        <v>NICOLAS FELON</v>
      </c>
      <c r="X49" t="str">
        <f>IFERROR(VLOOKUP(V49,effectif!A:BE,57,0),0)</f>
        <v>370 CC.E</v>
      </c>
      <c r="Y49" t="str">
        <f>IFERROR(VLOOKUP(V49,effectif!A:BE,53,0),0)</f>
        <v>071146</v>
      </c>
      <c r="Z49" t="str">
        <f>IFERROR(VLOOKUP(V49,effectif!A:BE,54,0),0)</f>
        <v>OC VAUCARD S</v>
      </c>
      <c r="AA49" t="str">
        <f>IFERROR(VLOOKUP(V49,effectif!A:BE,48,0),0)</f>
        <v>071507</v>
      </c>
      <c r="AB49" t="str">
        <f>IFERROR(VLOOKUP(V49,effectif!A:BE,49,0),0)</f>
        <v>OD SEINE ET MARNE - YONNE</v>
      </c>
      <c r="AC49">
        <f t="shared" si="1"/>
        <v>-1</v>
      </c>
    </row>
    <row r="50" spans="1:29" x14ac:dyDescent="0.25">
      <c r="A50" s="47" t="s">
        <v>1750</v>
      </c>
      <c r="B50" s="47" t="s">
        <v>1751</v>
      </c>
      <c r="C50" s="48">
        <v>-1</v>
      </c>
      <c r="K50" s="18" t="s">
        <v>274</v>
      </c>
      <c r="L50" s="18" t="s">
        <v>275</v>
      </c>
      <c r="M50" s="18" t="s">
        <v>276</v>
      </c>
      <c r="N50" t="str">
        <f>IFERROR(VLOOKUP(K51*1,effectif!B:G,5,0),"SORTI")</f>
        <v>03101564</v>
      </c>
      <c r="O50" t="str">
        <f>IFERROR(VLOOKUP(N50,effectif!F:BF,52,0),0)</f>
        <v>440 CCT</v>
      </c>
      <c r="P50" s="17" t="str">
        <f>IFERROR(VLOOKUP(N50,effectif!F:BB,48,0),0)</f>
        <v>071198</v>
      </c>
      <c r="Q50" t="str">
        <f>IFERROR(VLOOKUP(N50,effectif!F:BB,49,0),0)</f>
        <v>OC GAUCHE A</v>
      </c>
      <c r="R50" s="17" t="str">
        <f>IFERROR(VLOOKUP(N50,effectif!F:BB,43,0),0)</f>
        <v>071174</v>
      </c>
      <c r="S50" t="str">
        <f>IFERROR(VLOOKUP(N50,effectif!F:BB,44,0),0)</f>
        <v>OD HAUTE SAVOIE AIN JURA AIX LES BAINS</v>
      </c>
      <c r="T50" s="8">
        <f t="shared" si="0"/>
        <v>-1</v>
      </c>
      <c r="V50" s="18">
        <v>191933</v>
      </c>
      <c r="W50" t="str">
        <f>IFERROR(VLOOKUP(V50,effectif!A:BE,56,0),0)</f>
        <v>LINE USAI</v>
      </c>
      <c r="X50" t="str">
        <f>IFERROR(VLOOKUP(V50,effectif!A:BE,57,0),0)</f>
        <v>440 CCT</v>
      </c>
      <c r="Y50" t="str">
        <f>IFERROR(VLOOKUP(V50,effectif!A:BE,53,0),0)</f>
        <v>070053</v>
      </c>
      <c r="Z50" t="str">
        <f>IFERROR(VLOOKUP(V50,effectif!A:BE,54,0),0)</f>
        <v>OC DUBUC F</v>
      </c>
      <c r="AA50" t="str">
        <f>IFERROR(VLOOKUP(V50,effectif!A:BE,48,0),0)</f>
        <v>071063</v>
      </c>
      <c r="AB50" t="str">
        <f>IFERROR(VLOOKUP(V50,effectif!A:BE,49,0),0)</f>
        <v>OD SEINE MARITIME</v>
      </c>
      <c r="AC50">
        <f t="shared" si="1"/>
        <v>-1</v>
      </c>
    </row>
    <row r="51" spans="1:29" x14ac:dyDescent="0.25">
      <c r="A51" s="47" t="s">
        <v>2441</v>
      </c>
      <c r="B51" s="47" t="s">
        <v>2442</v>
      </c>
      <c r="C51" s="48">
        <v>-4</v>
      </c>
      <c r="K51" s="18" t="s">
        <v>283</v>
      </c>
      <c r="L51" s="18" t="s">
        <v>284</v>
      </c>
      <c r="M51" s="18" t="s">
        <v>285</v>
      </c>
      <c r="N51" t="str">
        <f>IFERROR(VLOOKUP(K52*1,effectif!B:G,5,0),"SORTI")</f>
        <v>03101616</v>
      </c>
      <c r="O51" t="str">
        <f>IFERROR(VLOOKUP(N51,effectif!F:BF,52,0),0)</f>
        <v>440 CCT</v>
      </c>
      <c r="P51" s="17" t="str">
        <f>IFERROR(VLOOKUP(N51,effectif!F:BB,48,0),0)</f>
        <v>071039</v>
      </c>
      <c r="Q51" t="str">
        <f>IFERROR(VLOOKUP(N51,effectif!F:BB,49,0),0)</f>
        <v>OC CARLIER J</v>
      </c>
      <c r="R51" s="17" t="str">
        <f>IFERROR(VLOOKUP(N51,effectif!F:BB,43,0),0)</f>
        <v>071045</v>
      </c>
      <c r="S51" t="str">
        <f>IFERROR(VLOOKUP(N51,effectif!F:BB,44,0),0)</f>
        <v>OD NORD ARTOIS</v>
      </c>
      <c r="T51" s="8">
        <f t="shared" si="0"/>
        <v>-1</v>
      </c>
      <c r="V51" s="18">
        <v>177084</v>
      </c>
      <c r="W51" t="str">
        <f>IFERROR(VLOOKUP(V51,effectif!A:BE,56,0),0)</f>
        <v>DAVID LEPRIZE</v>
      </c>
      <c r="X51" t="str">
        <f>IFERROR(VLOOKUP(V51,effectif!A:BE,57,0),0)</f>
        <v>381 CCEIM.S</v>
      </c>
      <c r="Y51" t="str">
        <f>IFERROR(VLOOKUP(V51,effectif!A:BE,53,0),0)</f>
        <v>071689</v>
      </c>
      <c r="Z51" t="str">
        <f>IFERROR(VLOOKUP(V51,effectif!A:BE,54,0),0)</f>
        <v>OC MOUYER Y</v>
      </c>
      <c r="AA51" t="str">
        <f>IFERROR(VLOOKUP(V51,effectif!A:BE,48,0),0)</f>
        <v>071063</v>
      </c>
      <c r="AB51" t="str">
        <f>IFERROR(VLOOKUP(V51,effectif!A:BE,49,0),0)</f>
        <v>OD SEINE MARITIME</v>
      </c>
      <c r="AC51">
        <f t="shared" si="1"/>
        <v>-1</v>
      </c>
    </row>
    <row r="52" spans="1:29" x14ac:dyDescent="0.25">
      <c r="A52" s="47" t="s">
        <v>1891</v>
      </c>
      <c r="B52" s="47" t="s">
        <v>1892</v>
      </c>
      <c r="C52" s="48">
        <v>-5</v>
      </c>
      <c r="K52" s="18" t="s">
        <v>286</v>
      </c>
      <c r="L52" s="18" t="s">
        <v>287</v>
      </c>
      <c r="M52" s="18" t="s">
        <v>288</v>
      </c>
      <c r="N52" t="str">
        <f>IFERROR(VLOOKUP(K53*1,effectif!B:G,5,0),"SORTI")</f>
        <v>03101679</v>
      </c>
      <c r="O52" t="str">
        <f>IFERROR(VLOOKUP(N52,effectif!F:BF,52,0),0)</f>
        <v>440 CCT</v>
      </c>
      <c r="P52" s="17" t="str">
        <f>IFERROR(VLOOKUP(N52,effectif!F:BB,48,0),0)</f>
        <v>071450</v>
      </c>
      <c r="Q52" t="str">
        <f>IFERROR(VLOOKUP(N52,effectif!F:BB,49,0),0)</f>
        <v>OC ZAPPARATA A</v>
      </c>
      <c r="R52" s="17" t="str">
        <f>IFERROR(VLOOKUP(N52,effectif!F:BB,43,0),0)</f>
        <v>071662</v>
      </c>
      <c r="S52" t="str">
        <f>IFERROR(VLOOKUP(N52,effectif!F:BB,44,0),0)</f>
        <v>OD SOMME - OISE - AISNE</v>
      </c>
      <c r="T52" s="8">
        <f t="shared" si="0"/>
        <v>-1</v>
      </c>
      <c r="V52" s="18">
        <v>193692</v>
      </c>
      <c r="W52" t="str">
        <f>IFERROR(VLOOKUP(V52,effectif!A:BE,56,0),0)</f>
        <v>CAROLINE DELHOMMELLE</v>
      </c>
      <c r="X52" t="str">
        <f>IFERROR(VLOOKUP(V52,effectif!A:BE,57,0),0)</f>
        <v>391 CCEIM</v>
      </c>
      <c r="Y52" t="str">
        <f>IFERROR(VLOOKUP(V52,effectif!A:BE,53,0),0)</f>
        <v>071042</v>
      </c>
      <c r="Z52" t="str">
        <f>IFERROR(VLOOKUP(V52,effectif!A:BE,54,0),0)</f>
        <v>OC FEVRIER M</v>
      </c>
      <c r="AA52" t="str">
        <f>IFERROR(VLOOKUP(V52,effectif!A:BE,48,0),0)</f>
        <v>071662</v>
      </c>
      <c r="AB52" t="str">
        <f>IFERROR(VLOOKUP(V52,effectif!A:BE,49,0),0)</f>
        <v>OD SOMME - OISE - AISNE</v>
      </c>
      <c r="AC52">
        <f t="shared" si="1"/>
        <v>-1</v>
      </c>
    </row>
    <row r="53" spans="1:29" x14ac:dyDescent="0.25">
      <c r="A53" s="47" t="s">
        <v>1861</v>
      </c>
      <c r="B53" s="47" t="s">
        <v>1862</v>
      </c>
      <c r="C53" s="48">
        <v>-3</v>
      </c>
      <c r="K53" s="18" t="s">
        <v>290</v>
      </c>
      <c r="L53" s="18" t="s">
        <v>291</v>
      </c>
      <c r="M53" s="18" t="s">
        <v>292</v>
      </c>
      <c r="N53" t="str">
        <f>IFERROR(VLOOKUP(K54*1,effectif!B:G,5,0),"SORTI")</f>
        <v>03101718</v>
      </c>
      <c r="O53" t="str">
        <f>IFERROR(VLOOKUP(N53,effectif!F:BF,52,0),0)</f>
        <v>440 CCT</v>
      </c>
      <c r="P53" s="17" t="str">
        <f>IFERROR(VLOOKUP(N53,effectif!F:BB,48,0),0)</f>
        <v>071521</v>
      </c>
      <c r="Q53" t="str">
        <f>IFERROR(VLOOKUP(N53,effectif!F:BB,49,0),0)</f>
        <v>OC YAHMI Y</v>
      </c>
      <c r="R53" s="17" t="str">
        <f>IFERROR(VLOOKUP(N53,effectif!F:BB,43,0),0)</f>
        <v>071505</v>
      </c>
      <c r="S53" t="str">
        <f>IFERROR(VLOOKUP(N53,effectif!F:BB,44,0),0)</f>
        <v>OD GRAND PARIS 75-92-93-94</v>
      </c>
      <c r="T53" s="8">
        <f t="shared" si="0"/>
        <v>-1</v>
      </c>
      <c r="V53" s="18">
        <v>300738</v>
      </c>
      <c r="W53" t="str">
        <f>IFERROR(VLOOKUP(V53,effectif!A:BE,56,0),0)</f>
        <v>RENAUD DESCHAMPS</v>
      </c>
      <c r="X53" t="str">
        <f>IFERROR(VLOOKUP(V53,effectif!A:BE,57,0),0)</f>
        <v>440 CCT</v>
      </c>
      <c r="Y53" t="str">
        <f>IFERROR(VLOOKUP(V53,effectif!A:BE,53,0),0)</f>
        <v>071438</v>
      </c>
      <c r="Z53" t="str">
        <f>IFERROR(VLOOKUP(V53,effectif!A:BE,54,0),0)</f>
        <v>OC CARUELLE F</v>
      </c>
      <c r="AA53" t="str">
        <f>IFERROR(VLOOKUP(V53,effectif!A:BE,48,0),0)</f>
        <v>071662</v>
      </c>
      <c r="AB53" t="str">
        <f>IFERROR(VLOOKUP(V53,effectif!A:BE,49,0),0)</f>
        <v>OD SOMME - OISE - AISNE</v>
      </c>
      <c r="AC53">
        <f t="shared" si="1"/>
        <v>-1</v>
      </c>
    </row>
    <row r="54" spans="1:29" x14ac:dyDescent="0.25">
      <c r="A54" s="47" t="s">
        <v>5239</v>
      </c>
      <c r="B54" s="47" t="s">
        <v>5240</v>
      </c>
      <c r="C54" s="48">
        <v>-1</v>
      </c>
      <c r="K54" s="18" t="s">
        <v>293</v>
      </c>
      <c r="L54" s="18" t="s">
        <v>294</v>
      </c>
      <c r="M54" s="18" t="s">
        <v>295</v>
      </c>
      <c r="N54" t="str">
        <f>IFERROR(VLOOKUP(K55*1,effectif!B:G,5,0),"SORTI")</f>
        <v>03101759</v>
      </c>
      <c r="O54" t="str">
        <f>IFERROR(VLOOKUP(N54,effectif!F:BF,52,0),0)</f>
        <v>440 CCT</v>
      </c>
      <c r="P54" s="17" t="str">
        <f>IFERROR(VLOOKUP(N54,effectif!F:BB,48,0),0)</f>
        <v>071521</v>
      </c>
      <c r="Q54" t="str">
        <f>IFERROR(VLOOKUP(N54,effectif!F:BB,49,0),0)</f>
        <v>OC YAHMI Y</v>
      </c>
      <c r="R54" s="17" t="str">
        <f>IFERROR(VLOOKUP(N54,effectif!F:BB,43,0),0)</f>
        <v>071505</v>
      </c>
      <c r="S54" t="str">
        <f>IFERROR(VLOOKUP(N54,effectif!F:BB,44,0),0)</f>
        <v>OD GRAND PARIS 75-92-93-94</v>
      </c>
      <c r="T54" s="8">
        <f t="shared" si="0"/>
        <v>-1</v>
      </c>
      <c r="V54" s="18"/>
      <c r="AB54">
        <f>IFERROR(VLOOKUP(V54,effectif!A:BE,49,0),0)</f>
        <v>0</v>
      </c>
    </row>
    <row r="55" spans="1:29" x14ac:dyDescent="0.25">
      <c r="A55" s="47" t="s">
        <v>2993</v>
      </c>
      <c r="B55" s="47" t="s">
        <v>2994</v>
      </c>
      <c r="C55" s="48">
        <v>-3</v>
      </c>
      <c r="K55" s="18" t="s">
        <v>296</v>
      </c>
      <c r="L55" s="18" t="s">
        <v>297</v>
      </c>
      <c r="M55" s="18" t="s">
        <v>298</v>
      </c>
      <c r="N55" t="str">
        <f>IFERROR(VLOOKUP(K56*1,effectif!B:G,5,0),"SORTI")</f>
        <v>03101785</v>
      </c>
      <c r="O55" t="str">
        <f>IFERROR(VLOOKUP(N55,effectif!F:BF,52,0),0)</f>
        <v>440 CCT</v>
      </c>
      <c r="P55" s="17" t="str">
        <f>IFERROR(VLOOKUP(N55,effectif!F:BB,48,0),0)</f>
        <v>700258</v>
      </c>
      <c r="Q55" t="str">
        <f>IFERROR(VLOOKUP(N55,effectif!F:BB,49,0),0)</f>
        <v>OC MARSEILLE NORD</v>
      </c>
      <c r="R55" s="17" t="str">
        <f>IFERROR(VLOOKUP(N55,effectif!F:BB,43,0),0)</f>
        <v>071252</v>
      </c>
      <c r="S55" t="str">
        <f>IFERROR(VLOOKUP(N55,effectif!F:BB,44,0),0)</f>
        <v>OD BOUCHES DU RHONE</v>
      </c>
      <c r="T55" s="8">
        <f t="shared" si="0"/>
        <v>-1</v>
      </c>
      <c r="V55" s="18"/>
    </row>
    <row r="56" spans="1:29" x14ac:dyDescent="0.25">
      <c r="A56" s="47" t="s">
        <v>1512</v>
      </c>
      <c r="B56" s="47" t="s">
        <v>1513</v>
      </c>
      <c r="C56" s="48">
        <v>-1</v>
      </c>
      <c r="K56" s="18" t="s">
        <v>299</v>
      </c>
      <c r="L56" s="18" t="s">
        <v>300</v>
      </c>
      <c r="M56" s="18" t="s">
        <v>102</v>
      </c>
      <c r="N56" t="str">
        <f>IFERROR(VLOOKUP(K57*1,effectif!B:G,5,0),"SORTI")</f>
        <v>03101831</v>
      </c>
      <c r="O56" t="str">
        <f>IFERROR(VLOOKUP(N56,effectif!F:BF,52,0),0)</f>
        <v>440 CCT</v>
      </c>
      <c r="P56" s="17" t="str">
        <f>IFERROR(VLOOKUP(N56,effectif!F:BB,48,0),0)</f>
        <v>071257</v>
      </c>
      <c r="Q56" t="str">
        <f>IFERROR(VLOOKUP(N56,effectif!F:BB,49,0),0)</f>
        <v>OC CENEDESE Y</v>
      </c>
      <c r="R56" s="17" t="str">
        <f>IFERROR(VLOOKUP(N56,effectif!F:BB,43,0),0)</f>
        <v>071255</v>
      </c>
      <c r="S56" t="str">
        <f>IFERROR(VLOOKUP(N56,effectif!F:BB,44,0),0)</f>
        <v>OD VAR - BOUCHES DU RHONE</v>
      </c>
      <c r="T56" s="8">
        <f t="shared" si="0"/>
        <v>-1</v>
      </c>
      <c r="V56" s="18"/>
    </row>
    <row r="57" spans="1:29" x14ac:dyDescent="0.25">
      <c r="A57" s="47" t="s">
        <v>2824</v>
      </c>
      <c r="B57" s="47" t="s">
        <v>2825</v>
      </c>
      <c r="C57" s="48">
        <v>-2</v>
      </c>
      <c r="K57" s="18" t="s">
        <v>301</v>
      </c>
      <c r="L57" s="18" t="s">
        <v>302</v>
      </c>
      <c r="M57" s="18" t="s">
        <v>303</v>
      </c>
      <c r="N57" t="str">
        <f>IFERROR(VLOOKUP(K58*1,effectif!B:G,5,0),"SORTI")</f>
        <v>03101842</v>
      </c>
      <c r="O57" t="str">
        <f>IFERROR(VLOOKUP(N57,effectif!F:BF,52,0),0)</f>
        <v>440 CCT</v>
      </c>
      <c r="P57" s="17" t="str">
        <f>IFERROR(VLOOKUP(N57,effectif!F:BB,48,0),0)</f>
        <v>071551</v>
      </c>
      <c r="Q57" t="str">
        <f>IFERROR(VLOOKUP(N57,effectif!F:BB,49,0),0)</f>
        <v>OC KUHN S</v>
      </c>
      <c r="R57" s="17" t="str">
        <f>IFERROR(VLOOKUP(N57,effectif!F:BB,43,0),0)</f>
        <v>071510</v>
      </c>
      <c r="S57" t="str">
        <f>IFERROR(VLOOKUP(N57,effectif!F:BB,44,0),0)</f>
        <v>OD YVELINES - EURE ET LOIR</v>
      </c>
      <c r="T57" s="8">
        <f t="shared" si="0"/>
        <v>-1</v>
      </c>
      <c r="V57" s="18"/>
    </row>
    <row r="58" spans="1:29" x14ac:dyDescent="0.25">
      <c r="A58" s="47" t="s">
        <v>2118</v>
      </c>
      <c r="B58" s="47" t="s">
        <v>2119</v>
      </c>
      <c r="C58" s="48">
        <v>-1</v>
      </c>
      <c r="K58" s="18" t="s">
        <v>304</v>
      </c>
      <c r="L58" s="18" t="s">
        <v>185</v>
      </c>
      <c r="M58" s="18" t="s">
        <v>305</v>
      </c>
      <c r="N58" t="str">
        <f>IFERROR(VLOOKUP(K59*1,effectif!B:G,5,0),"SORTI")</f>
        <v>03101866</v>
      </c>
      <c r="O58" t="str">
        <f>IFERROR(VLOOKUP(N58,effectif!F:BF,52,0),0)</f>
        <v>440 CCT</v>
      </c>
      <c r="P58" s="17" t="str">
        <f>IFERROR(VLOOKUP(N58,effectif!F:BB,48,0),0)</f>
        <v>700073</v>
      </c>
      <c r="Q58" t="str">
        <f>IFERROR(VLOOKUP(N58,effectif!F:BB,49,0),0)</f>
        <v>OC SINEAU B</v>
      </c>
      <c r="R58" s="17" t="str">
        <f>IFERROR(VLOOKUP(N58,effectif!F:BB,43,0),0)</f>
        <v>071594</v>
      </c>
      <c r="S58" t="str">
        <f>IFERROR(VLOOKUP(N58,effectif!F:BB,44,0),0)</f>
        <v>OD LOIRE ATLANTIQUE - VENDEE</v>
      </c>
      <c r="T58" s="8">
        <f t="shared" si="0"/>
        <v>-1</v>
      </c>
      <c r="V58" s="18"/>
    </row>
    <row r="59" spans="1:29" x14ac:dyDescent="0.25">
      <c r="A59" s="47" t="s">
        <v>2432</v>
      </c>
      <c r="B59" s="47" t="s">
        <v>2433</v>
      </c>
      <c r="C59" s="48">
        <v>-2</v>
      </c>
      <c r="K59" s="18" t="s">
        <v>307</v>
      </c>
      <c r="L59" s="18" t="s">
        <v>308</v>
      </c>
      <c r="M59" s="18" t="s">
        <v>309</v>
      </c>
      <c r="N59" t="str">
        <f>IFERROR(VLOOKUP(K60*1,effectif!B:G,5,0),"SORTI")</f>
        <v>03102044</v>
      </c>
      <c r="O59" t="str">
        <f>IFERROR(VLOOKUP(N59,effectif!F:BF,52,0),0)</f>
        <v>440 CCT</v>
      </c>
      <c r="P59" s="17" t="str">
        <f>IFERROR(VLOOKUP(N59,effectif!F:BB,48,0),0)</f>
        <v>071438</v>
      </c>
      <c r="Q59" t="str">
        <f>IFERROR(VLOOKUP(N59,effectif!F:BB,49,0),0)</f>
        <v>OC CARUELLE F</v>
      </c>
      <c r="R59" s="17" t="str">
        <f>IFERROR(VLOOKUP(N59,effectif!F:BB,43,0),0)</f>
        <v>071662</v>
      </c>
      <c r="S59" t="str">
        <f>IFERROR(VLOOKUP(N59,effectif!F:BB,44,0),0)</f>
        <v>OD SOMME - OISE - AISNE</v>
      </c>
      <c r="T59" s="8">
        <f t="shared" si="0"/>
        <v>-1</v>
      </c>
      <c r="V59" s="18"/>
    </row>
    <row r="60" spans="1:29" x14ac:dyDescent="0.25">
      <c r="A60" s="47" t="s">
        <v>1381</v>
      </c>
      <c r="B60" s="47" t="s">
        <v>1382</v>
      </c>
      <c r="C60" s="48">
        <v>-1</v>
      </c>
      <c r="K60" s="18" t="s">
        <v>317</v>
      </c>
      <c r="L60" s="18" t="s">
        <v>318</v>
      </c>
      <c r="M60" s="18" t="s">
        <v>319</v>
      </c>
      <c r="N60" t="str">
        <f>IFERROR(VLOOKUP(K61*1,effectif!B:G,5,0),"SORTI")</f>
        <v>03102050</v>
      </c>
      <c r="O60" t="str">
        <f>IFERROR(VLOOKUP(N60,effectif!F:BF,52,0),0)</f>
        <v>440 CCT</v>
      </c>
      <c r="P60" s="17" t="str">
        <f>IFERROR(VLOOKUP(N60,effectif!F:BB,48,0),0)</f>
        <v>071517</v>
      </c>
      <c r="Q60" t="str">
        <f>IFERROR(VLOOKUP(N60,effectif!F:BB,49,0),0)</f>
        <v>OC DENEUX B</v>
      </c>
      <c r="R60" s="17" t="str">
        <f>IFERROR(VLOOKUP(N60,effectif!F:BB,43,0),0)</f>
        <v>071505</v>
      </c>
      <c r="S60" t="str">
        <f>IFERROR(VLOOKUP(N60,effectif!F:BB,44,0),0)</f>
        <v>OD GRAND PARIS 75-92-93-94</v>
      </c>
      <c r="T60" s="8">
        <f t="shared" si="0"/>
        <v>-1</v>
      </c>
      <c r="V60" s="18"/>
    </row>
    <row r="61" spans="1:29" x14ac:dyDescent="0.25">
      <c r="A61" s="47" t="s">
        <v>1821</v>
      </c>
      <c r="B61" s="47" t="s">
        <v>1822</v>
      </c>
      <c r="C61" s="48">
        <v>-2</v>
      </c>
      <c r="K61" s="18" t="s">
        <v>320</v>
      </c>
      <c r="L61" s="18" t="s">
        <v>321</v>
      </c>
      <c r="M61" s="18" t="s">
        <v>6</v>
      </c>
      <c r="N61" t="str">
        <f>IFERROR(VLOOKUP(K62*1,effectif!B:G,5,0),"SORTI")</f>
        <v>03102177</v>
      </c>
      <c r="O61" t="str">
        <f>IFERROR(VLOOKUP(N61,effectif!F:BF,52,0),0)</f>
        <v>440 CCT</v>
      </c>
      <c r="P61" s="17" t="str">
        <f>IFERROR(VLOOKUP(N61,effectif!F:BB,48,0),0)</f>
        <v>071155</v>
      </c>
      <c r="Q61" t="str">
        <f>IFERROR(VLOOKUP(N61,effectif!F:BB,49,0),0)</f>
        <v>OC SCHMERBER O</v>
      </c>
      <c r="R61" s="17" t="str">
        <f>IFERROR(VLOOKUP(N61,effectif!F:BB,43,0),0)</f>
        <v>071270</v>
      </c>
      <c r="S61" t="str">
        <f>IFERROR(VLOOKUP(N61,effectif!F:BB,44,0),0)</f>
        <v>OD VOSGES-HT RHIN-TR BEL-DOUBS-HTE MARNE</v>
      </c>
      <c r="T61" s="8">
        <f t="shared" si="0"/>
        <v>-1</v>
      </c>
      <c r="V61" s="18"/>
    </row>
    <row r="62" spans="1:29" x14ac:dyDescent="0.25">
      <c r="A62" s="47" t="s">
        <v>1768</v>
      </c>
      <c r="B62" s="47" t="s">
        <v>1769</v>
      </c>
      <c r="C62" s="48">
        <v>-5</v>
      </c>
      <c r="K62" s="18" t="s">
        <v>332</v>
      </c>
      <c r="L62" s="18" t="s">
        <v>333</v>
      </c>
      <c r="M62" s="18" t="s">
        <v>165</v>
      </c>
      <c r="N62" t="str">
        <f>IFERROR(VLOOKUP(K63*1,effectif!B:G,5,0),"SORTI")</f>
        <v>03102185</v>
      </c>
      <c r="O62" t="str">
        <f>IFERROR(VLOOKUP(N62,effectif!F:BF,52,0),0)</f>
        <v>440 CCT</v>
      </c>
      <c r="P62" s="17" t="str">
        <f>IFERROR(VLOOKUP(N62,effectif!F:BB,48,0),0)</f>
        <v>071551</v>
      </c>
      <c r="Q62" t="str">
        <f>IFERROR(VLOOKUP(N62,effectif!F:BB,49,0),0)</f>
        <v>OC KUHN S</v>
      </c>
      <c r="R62" s="17" t="str">
        <f>IFERROR(VLOOKUP(N62,effectif!F:BB,43,0),0)</f>
        <v>071510</v>
      </c>
      <c r="S62" t="str">
        <f>IFERROR(VLOOKUP(N62,effectif!F:BB,44,0),0)</f>
        <v>OD YVELINES - EURE ET LOIR</v>
      </c>
      <c r="T62" s="8">
        <f t="shared" si="0"/>
        <v>-1</v>
      </c>
      <c r="V62" s="18"/>
    </row>
    <row r="63" spans="1:29" x14ac:dyDescent="0.25">
      <c r="A63" s="47" t="s">
        <v>4567</v>
      </c>
      <c r="B63" s="47" t="s">
        <v>1660</v>
      </c>
      <c r="C63" s="48">
        <v>-1</v>
      </c>
      <c r="K63" s="18" t="s">
        <v>341</v>
      </c>
      <c r="L63" s="18" t="s">
        <v>342</v>
      </c>
      <c r="M63" s="18" t="s">
        <v>102</v>
      </c>
      <c r="N63" t="str">
        <f>IFERROR(VLOOKUP(K64*1,effectif!B:G,5,0),"SORTI")</f>
        <v>03102291</v>
      </c>
      <c r="O63" t="str">
        <f>IFERROR(VLOOKUP(N63,effectif!F:BF,52,0),0)</f>
        <v>440 CCT</v>
      </c>
      <c r="P63" s="17" t="str">
        <f>IFERROR(VLOOKUP(N63,effectif!F:BB,48,0),0)</f>
        <v>071358</v>
      </c>
      <c r="Q63" t="str">
        <f>IFERROR(VLOOKUP(N63,effectif!F:BB,49,0),0)</f>
        <v>OC ERNOULT R</v>
      </c>
      <c r="R63" s="17" t="str">
        <f>IFERROR(VLOOKUP(N63,effectif!F:BB,43,0),0)</f>
        <v>071595</v>
      </c>
      <c r="S63" t="str">
        <f>IFERROR(VLOOKUP(N63,effectif!F:BB,44,0),0)</f>
        <v>OD SARTHE - MAINE ET LOIRE</v>
      </c>
      <c r="T63" s="8">
        <f t="shared" si="0"/>
        <v>-1</v>
      </c>
      <c r="V63" s="18"/>
    </row>
    <row r="64" spans="1:29" x14ac:dyDescent="0.25">
      <c r="A64" s="47" t="s">
        <v>5642</v>
      </c>
      <c r="B64" s="47" t="s">
        <v>1660</v>
      </c>
      <c r="C64" s="48">
        <v>-1</v>
      </c>
      <c r="K64" s="18" t="s">
        <v>344</v>
      </c>
      <c r="L64" s="18" t="s">
        <v>345</v>
      </c>
      <c r="M64" s="18" t="s">
        <v>292</v>
      </c>
      <c r="N64" t="str">
        <f>IFERROR(VLOOKUP(K65*1,effectif!B:G,5,0),"SORTI")</f>
        <v>03102342</v>
      </c>
      <c r="O64" t="str">
        <f>IFERROR(VLOOKUP(N64,effectif!F:BF,52,0),0)</f>
        <v>440 CCT</v>
      </c>
      <c r="P64" s="17" t="str">
        <f>IFERROR(VLOOKUP(N64,effectif!F:BB,48,0),0)</f>
        <v>071526</v>
      </c>
      <c r="Q64" t="str">
        <f>IFERROR(VLOOKUP(N64,effectif!F:BB,49,0),0)</f>
        <v>OC MASSY PALAISEAU</v>
      </c>
      <c r="R64" s="17" t="str">
        <f>IFERROR(VLOOKUP(N64,effectif!F:BB,43,0),0)</f>
        <v>071506</v>
      </c>
      <c r="S64" t="str">
        <f>IFERROR(VLOOKUP(N64,effectif!F:BB,44,0),0)</f>
        <v>OD ESSONNE - LOIRET</v>
      </c>
      <c r="T64" s="8">
        <f t="shared" si="0"/>
        <v>-1</v>
      </c>
      <c r="V64" s="18"/>
    </row>
    <row r="65" spans="1:22" x14ac:dyDescent="0.25">
      <c r="A65" s="47" t="s">
        <v>11062</v>
      </c>
      <c r="B65" s="47" t="s">
        <v>11062</v>
      </c>
      <c r="C65" s="48"/>
      <c r="K65" s="18" t="s">
        <v>351</v>
      </c>
      <c r="L65" s="18" t="s">
        <v>352</v>
      </c>
      <c r="M65" s="18" t="s">
        <v>51</v>
      </c>
      <c r="N65" t="str">
        <f>IFERROR(VLOOKUP(K66*1,effectif!B:G,5,0),"SORTI")</f>
        <v>03102414</v>
      </c>
      <c r="O65" t="str">
        <f>IFERROR(VLOOKUP(N65,effectif!F:BF,52,0),0)</f>
        <v>440 CCT</v>
      </c>
      <c r="P65" s="17" t="str">
        <f>IFERROR(VLOOKUP(N65,effectif!F:BB,48,0),0)</f>
        <v>071015</v>
      </c>
      <c r="Q65" t="str">
        <f>IFERROR(VLOOKUP(N65,effectif!F:BB,49,0),0)</f>
        <v>OC WICART A</v>
      </c>
      <c r="R65" s="17" t="str">
        <f>IFERROR(VLOOKUP(N65,effectif!F:BB,43,0),0)</f>
        <v>071031</v>
      </c>
      <c r="S65" t="str">
        <f>IFERROR(VLOOKUP(N65,effectif!F:BB,44,0),0)</f>
        <v>OD NORD LITTORAL</v>
      </c>
      <c r="T65" s="8">
        <f t="shared" si="0"/>
        <v>-1</v>
      </c>
      <c r="V65" s="18"/>
    </row>
    <row r="66" spans="1:22" x14ac:dyDescent="0.25">
      <c r="A66" s="47" t="s">
        <v>4166</v>
      </c>
      <c r="B66" s="47" t="s">
        <v>4167</v>
      </c>
      <c r="C66" s="48">
        <v>-1</v>
      </c>
      <c r="K66" s="18" t="s">
        <v>360</v>
      </c>
      <c r="L66" s="18" t="s">
        <v>361</v>
      </c>
      <c r="M66" s="18" t="s">
        <v>362</v>
      </c>
      <c r="N66" t="str">
        <f>IFERROR(VLOOKUP(K67*1,effectif!B:G,5,0),"SORTI")</f>
        <v>03102454</v>
      </c>
      <c r="O66" t="str">
        <f>IFERROR(VLOOKUP(N66,effectif!F:BF,52,0),0)</f>
        <v>440 CCT</v>
      </c>
      <c r="P66" s="17" t="str">
        <f>IFERROR(VLOOKUP(N66,effectif!F:BB,48,0),0)</f>
        <v>071494</v>
      </c>
      <c r="Q66" t="str">
        <f>IFERROR(VLOOKUP(N66,effectif!F:BB,49,0),0)</f>
        <v>OC WALTER MARTIN J</v>
      </c>
      <c r="R66" s="17" t="str">
        <f>IFERROR(VLOOKUP(N66,effectif!F:BB,43,0),0)</f>
        <v>070066</v>
      </c>
      <c r="S66" t="str">
        <f>IFERROR(VLOOKUP(N66,effectif!F:BB,44,0),0)</f>
        <v>OD ALPES MARITIMES</v>
      </c>
      <c r="T66" s="8">
        <f t="shared" si="0"/>
        <v>-1</v>
      </c>
      <c r="V66" s="18"/>
    </row>
    <row r="67" spans="1:22" x14ac:dyDescent="0.25">
      <c r="A67" s="47" t="s">
        <v>2616</v>
      </c>
      <c r="B67" s="47" t="s">
        <v>2617</v>
      </c>
      <c r="C67" s="48">
        <v>-1</v>
      </c>
      <c r="K67" s="18" t="s">
        <v>371</v>
      </c>
      <c r="L67" s="18" t="s">
        <v>372</v>
      </c>
      <c r="M67" s="18" t="s">
        <v>102</v>
      </c>
      <c r="N67" t="str">
        <f>IFERROR(VLOOKUP(K68*1,effectif!B:G,5,0),"SORTI")</f>
        <v>03102523</v>
      </c>
      <c r="O67" t="str">
        <f>IFERROR(VLOOKUP(N67,effectif!F:BF,52,0),0)</f>
        <v>440 CCT</v>
      </c>
      <c r="P67" s="17" t="str">
        <f>IFERROR(VLOOKUP(N67,effectif!F:BB,48,0),0)</f>
        <v>071245</v>
      </c>
      <c r="Q67" t="str">
        <f>IFERROR(VLOOKUP(N67,effectif!F:BB,49,0),0)</f>
        <v>OC BALARDY A</v>
      </c>
      <c r="R67" s="17" t="str">
        <f>IFERROR(VLOOKUP(N67,effectif!F:BB,43,0),0)</f>
        <v>071248</v>
      </c>
      <c r="S67" t="str">
        <f>IFERROR(VLOOKUP(N67,effectif!F:BB,44,0),0)</f>
        <v>OD LOT-TARN-TARN ET GARONNE-HTE GARONNE</v>
      </c>
      <c r="T67" s="8">
        <f t="shared" si="0"/>
        <v>-1</v>
      </c>
      <c r="V67" s="18"/>
    </row>
    <row r="68" spans="1:22" x14ac:dyDescent="0.25">
      <c r="A68" s="47" t="s">
        <v>2261</v>
      </c>
      <c r="B68" s="47" t="s">
        <v>2262</v>
      </c>
      <c r="C68" s="48">
        <v>-1</v>
      </c>
      <c r="K68" s="18" t="s">
        <v>377</v>
      </c>
      <c r="L68" s="18" t="s">
        <v>378</v>
      </c>
      <c r="M68" s="18" t="s">
        <v>379</v>
      </c>
      <c r="N68" t="str">
        <f>IFERROR(VLOOKUP(K69*1,effectif!B:G,5,0),"SORTI")</f>
        <v>03102532</v>
      </c>
      <c r="O68" t="str">
        <f>IFERROR(VLOOKUP(N68,effectif!F:BF,52,0),0)</f>
        <v>440 CCT</v>
      </c>
      <c r="P68" s="17" t="str">
        <f>IFERROR(VLOOKUP(N68,effectif!F:BB,48,0),0)</f>
        <v>071040</v>
      </c>
      <c r="Q68" t="str">
        <f>IFERROR(VLOOKUP(N68,effectif!F:BB,49,0),0)</f>
        <v>OC VAUTHEROT D</v>
      </c>
      <c r="R68" s="17" t="str">
        <f>IFERROR(VLOOKUP(N68,effectif!F:BB,43,0),0)</f>
        <v>071045</v>
      </c>
      <c r="S68" t="str">
        <f>IFERROR(VLOOKUP(N68,effectif!F:BB,44,0),0)</f>
        <v>OD NORD ARTOIS</v>
      </c>
      <c r="T68" s="8">
        <f t="shared" ref="T68:T111" si="2">IF(S68&lt;&gt;0,-1,0)</f>
        <v>-1</v>
      </c>
      <c r="V68" s="18"/>
    </row>
    <row r="69" spans="1:22" x14ac:dyDescent="0.25">
      <c r="A69" s="47" t="s">
        <v>1599</v>
      </c>
      <c r="B69" s="47" t="s">
        <v>1600</v>
      </c>
      <c r="C69" s="48">
        <v>-1</v>
      </c>
      <c r="K69" s="18" t="s">
        <v>380</v>
      </c>
      <c r="L69" s="18" t="s">
        <v>381</v>
      </c>
      <c r="M69" s="18" t="s">
        <v>382</v>
      </c>
      <c r="N69" t="str">
        <f>IFERROR(VLOOKUP(K70*1,effectif!B:G,5,0),"SORTI")</f>
        <v>03102702</v>
      </c>
      <c r="O69" t="str">
        <f>IFERROR(VLOOKUP(N69,effectif!F:BF,52,0),0)</f>
        <v>440 CCT</v>
      </c>
      <c r="P69" s="17" t="str">
        <f>IFERROR(VLOOKUP(N69,effectif!F:BB,48,0),0)</f>
        <v>070522</v>
      </c>
      <c r="Q69" t="str">
        <f>IFERROR(VLOOKUP(N69,effectif!F:BB,49,0),0)</f>
        <v>OC CHAUVET R</v>
      </c>
      <c r="R69" s="17" t="str">
        <f>IFERROR(VLOOKUP(N69,effectif!F:BB,43,0),0)</f>
        <v>071591</v>
      </c>
      <c r="S69" t="str">
        <f>IFERROR(VLOOKUP(N69,effectif!F:BB,44,0),0)</f>
        <v>OD FINISTERE - MORBIHAN</v>
      </c>
      <c r="T69" s="8">
        <f t="shared" si="2"/>
        <v>-1</v>
      </c>
      <c r="V69" s="18"/>
    </row>
    <row r="70" spans="1:22" x14ac:dyDescent="0.25">
      <c r="K70" s="18" t="s">
        <v>406</v>
      </c>
      <c r="L70" s="18" t="s">
        <v>407</v>
      </c>
      <c r="M70" s="18" t="s">
        <v>408</v>
      </c>
      <c r="N70" t="str">
        <f>IFERROR(VLOOKUP(K71*1,effectif!B:G,5,0),"SORTI")</f>
        <v>07020242</v>
      </c>
      <c r="O70" t="str">
        <f>IFERROR(VLOOKUP(N70,effectif!F:BF,52,0),0)</f>
        <v>440 CCT</v>
      </c>
      <c r="P70" s="17" t="str">
        <f>IFERROR(VLOOKUP(N70,effectif!F:BB,48,0),0)</f>
        <v>071444</v>
      </c>
      <c r="Q70" t="str">
        <f>IFERROR(VLOOKUP(N70,effectif!F:BB,49,0),0)</f>
        <v>OC VIGNERES J</v>
      </c>
      <c r="R70" s="17" t="str">
        <f>IFERROR(VLOOKUP(N70,effectif!F:BB,43,0),0)</f>
        <v>071602</v>
      </c>
      <c r="S70" t="str">
        <f>IFERROR(VLOOKUP(N70,effectif!F:BB,44,0),0)</f>
        <v>OD LANDES-PYRENEES-GERS-HTE GARONNE SUD</v>
      </c>
      <c r="T70" s="8">
        <f t="shared" si="2"/>
        <v>-1</v>
      </c>
      <c r="V70" s="18"/>
    </row>
    <row r="71" spans="1:22" x14ac:dyDescent="0.25">
      <c r="K71" s="18" t="s">
        <v>422</v>
      </c>
      <c r="L71" s="18" t="s">
        <v>423</v>
      </c>
      <c r="M71" s="18" t="s">
        <v>424</v>
      </c>
      <c r="N71" t="str">
        <f>IFERROR(VLOOKUP(K72*1,effectif!B:G,5,0),"SORTI")</f>
        <v>07020459</v>
      </c>
      <c r="O71" t="str">
        <f>IFERROR(VLOOKUP(N71,effectif!F:BF,52,0),0)</f>
        <v>440 CCT</v>
      </c>
      <c r="P71" s="17" t="str">
        <f>IFERROR(VLOOKUP(N71,effectif!F:BB,48,0),0)</f>
        <v>071120</v>
      </c>
      <c r="Q71" t="str">
        <f>IFERROR(VLOOKUP(N71,effectif!F:BB,49,0),0)</f>
        <v>OC IRADJAMANICAME P</v>
      </c>
      <c r="R71" s="17" t="str">
        <f>IFERROR(VLOOKUP(N71,effectif!F:BB,43,0),0)</f>
        <v>071510</v>
      </c>
      <c r="S71" t="str">
        <f>IFERROR(VLOOKUP(N71,effectif!F:BB,44,0),0)</f>
        <v>OD YVELINES - EURE ET LOIR</v>
      </c>
      <c r="T71" s="8">
        <f t="shared" si="2"/>
        <v>-1</v>
      </c>
      <c r="V71" s="18"/>
    </row>
    <row r="72" spans="1:22" x14ac:dyDescent="0.25">
      <c r="K72" s="18" t="s">
        <v>425</v>
      </c>
      <c r="L72" s="18" t="s">
        <v>426</v>
      </c>
      <c r="M72" s="18" t="s">
        <v>427</v>
      </c>
      <c r="N72" t="str">
        <f>IFERROR(VLOOKUP(K73*1,effectif!B:G,5,0),"SORTI")</f>
        <v>SORTI</v>
      </c>
      <c r="O72">
        <f>IFERROR(VLOOKUP(N72,effectif!F:BF,52,0),0)</f>
        <v>0</v>
      </c>
      <c r="P72" s="17">
        <f>IFERROR(VLOOKUP(N72,effectif!F:BB,48,0),0)</f>
        <v>0</v>
      </c>
      <c r="Q72">
        <f>IFERROR(VLOOKUP(N72,effectif!F:BB,49,0),0)</f>
        <v>0</v>
      </c>
      <c r="R72" s="17">
        <f>IFERROR(VLOOKUP(N72,effectif!F:BB,43,0),0)</f>
        <v>0</v>
      </c>
      <c r="S72">
        <f>IFERROR(VLOOKUP(N72,effectif!F:BB,44,0),0)</f>
        <v>0</v>
      </c>
      <c r="T72" s="8">
        <f t="shared" si="2"/>
        <v>0</v>
      </c>
      <c r="V72" s="18"/>
    </row>
    <row r="73" spans="1:22" x14ac:dyDescent="0.25">
      <c r="K73" s="18" t="s">
        <v>11071</v>
      </c>
      <c r="L73" s="18" t="s">
        <v>11072</v>
      </c>
      <c r="M73" s="18" t="s">
        <v>430</v>
      </c>
      <c r="N73" t="str">
        <f>IFERROR(VLOOKUP(K74*1,effectif!B:G,5,0),"SORTI")</f>
        <v>07020970</v>
      </c>
      <c r="O73" t="str">
        <f>IFERROR(VLOOKUP(N73,effectif!F:BF,52,0),0)</f>
        <v>440 CCT</v>
      </c>
      <c r="P73" s="17" t="str">
        <f>IFERROR(VLOOKUP(N73,effectif!F:BB,48,0),0)</f>
        <v>700079</v>
      </c>
      <c r="Q73" t="str">
        <f>IFERROR(VLOOKUP(N73,effectif!F:BB,49,0),0)</f>
        <v>OC OLICARD D</v>
      </c>
      <c r="R73" s="17" t="str">
        <f>IFERROR(VLOOKUP(N73,effectif!F:BB,43,0),0)</f>
        <v>071054</v>
      </c>
      <c r="S73" t="str">
        <f>IFERROR(VLOOKUP(N73,effectif!F:BB,44,0),0)</f>
        <v>OD VAL D'OISE - EURE</v>
      </c>
      <c r="T73" s="8">
        <f t="shared" si="2"/>
        <v>-1</v>
      </c>
      <c r="V73" s="18"/>
    </row>
    <row r="74" spans="1:22" x14ac:dyDescent="0.25">
      <c r="K74" s="18" t="s">
        <v>434</v>
      </c>
      <c r="L74" s="18" t="s">
        <v>435</v>
      </c>
      <c r="M74" s="18" t="s">
        <v>181</v>
      </c>
      <c r="N74" t="str">
        <f>IFERROR(VLOOKUP(K75*1,effectif!B:G,5,0),"SORTI")</f>
        <v>07022078</v>
      </c>
      <c r="O74" t="str">
        <f>IFERROR(VLOOKUP(N74,effectif!F:BF,52,0),0)</f>
        <v>440 CCT</v>
      </c>
      <c r="P74" s="17" t="str">
        <f>IFERROR(VLOOKUP(N74,effectif!F:BB,48,0),0)</f>
        <v>071088</v>
      </c>
      <c r="Q74" t="str">
        <f>IFERROR(VLOOKUP(N74,effectif!F:BB,49,0),0)</f>
        <v>OC BARRE S</v>
      </c>
      <c r="R74" s="17" t="str">
        <f>IFERROR(VLOOKUP(N74,effectif!F:BB,43,0),0)</f>
        <v>071595</v>
      </c>
      <c r="S74" t="str">
        <f>IFERROR(VLOOKUP(N74,effectif!F:BB,44,0),0)</f>
        <v>OD SARTHE - MAINE ET LOIRE</v>
      </c>
      <c r="T74" s="8">
        <f t="shared" si="2"/>
        <v>-1</v>
      </c>
      <c r="V74" s="18"/>
    </row>
    <row r="75" spans="1:22" x14ac:dyDescent="0.25">
      <c r="K75" s="18" t="s">
        <v>450</v>
      </c>
      <c r="L75" s="18" t="s">
        <v>451</v>
      </c>
      <c r="M75" s="18" t="s">
        <v>452</v>
      </c>
      <c r="N75" t="str">
        <f>IFERROR(VLOOKUP(K76*1,effectif!B:G,5,0),"SORTI")</f>
        <v>03001130</v>
      </c>
      <c r="O75" t="str">
        <f>IFERROR(VLOOKUP(N75,effectif!F:BF,52,0),0)</f>
        <v>440 CCT</v>
      </c>
      <c r="P75" s="17" t="str">
        <f>IFERROR(VLOOKUP(N75,effectif!F:BB,48,0),0)</f>
        <v>071274</v>
      </c>
      <c r="Q75" t="str">
        <f>IFERROR(VLOOKUP(N75,effectif!F:BB,49,0),0)</f>
        <v>OC FOREST N</v>
      </c>
      <c r="R75" s="17" t="str">
        <f>IFERROR(VLOOKUP(N75,effectif!F:BB,43,0),0)</f>
        <v>071159</v>
      </c>
      <c r="S75" t="str">
        <f>IFERROR(VLOOKUP(N75,effectif!F:BB,44,0),0)</f>
        <v>OD MOSELLE - MEURTHE ET MOSELLE</v>
      </c>
      <c r="T75" s="8">
        <f t="shared" si="2"/>
        <v>-1</v>
      </c>
      <c r="V75" s="18"/>
    </row>
    <row r="76" spans="1:22" x14ac:dyDescent="0.25">
      <c r="K76" s="18" t="s">
        <v>465</v>
      </c>
      <c r="L76" s="18" t="s">
        <v>466</v>
      </c>
      <c r="M76" s="18" t="s">
        <v>467</v>
      </c>
      <c r="N76" t="str">
        <f>IFERROR(VLOOKUP(K77*1,effectif!B:G,5,0),"SORTI")</f>
        <v>03100863</v>
      </c>
      <c r="O76" t="str">
        <f>IFERROR(VLOOKUP(N76,effectif!F:BF,52,0),0)</f>
        <v>440 CCT</v>
      </c>
      <c r="P76" s="17" t="str">
        <f>IFERROR(VLOOKUP(N76,effectif!F:BB,48,0),0)</f>
        <v>071223</v>
      </c>
      <c r="Q76" t="str">
        <f>IFERROR(VLOOKUP(N76,effectif!F:BB,49,0),0)</f>
        <v>OC BARON O</v>
      </c>
      <c r="R76" s="17" t="str">
        <f>IFERROR(VLOOKUP(N76,effectif!F:BB,43,0),0)</f>
        <v>071602</v>
      </c>
      <c r="S76" t="str">
        <f>IFERROR(VLOOKUP(N76,effectif!F:BB,44,0),0)</f>
        <v>OD LANDES-PYRENEES-GERS-HTE GARONNE SUD</v>
      </c>
      <c r="T76" s="8">
        <f t="shared" si="2"/>
        <v>-1</v>
      </c>
      <c r="V76" s="18"/>
    </row>
    <row r="77" spans="1:22" x14ac:dyDescent="0.25">
      <c r="K77" s="18" t="s">
        <v>478</v>
      </c>
      <c r="L77" s="18" t="s">
        <v>479</v>
      </c>
      <c r="M77" s="18" t="s">
        <v>316</v>
      </c>
      <c r="N77" t="str">
        <f>IFERROR(VLOOKUP(K78*1,effectif!B:G,5,0),"SORTI")</f>
        <v>03101005</v>
      </c>
      <c r="O77" t="str">
        <f>IFERROR(VLOOKUP(N77,effectif!F:BF,52,0),0)</f>
        <v>441 CCTM</v>
      </c>
      <c r="P77" s="17" t="str">
        <f>IFERROR(VLOOKUP(N77,effectif!F:BB,48,0),0)</f>
        <v>070053</v>
      </c>
      <c r="Q77" t="str">
        <f>IFERROR(VLOOKUP(N77,effectif!F:BB,49,0),0)</f>
        <v>OC DUBUC F</v>
      </c>
      <c r="R77" s="17" t="str">
        <f>IFERROR(VLOOKUP(N77,effectif!F:BB,43,0),0)</f>
        <v>071063</v>
      </c>
      <c r="S77" t="str">
        <f>IFERROR(VLOOKUP(N77,effectif!F:BB,44,0),0)</f>
        <v>OD SEINE MARITIME</v>
      </c>
      <c r="T77" s="8">
        <f t="shared" si="2"/>
        <v>-1</v>
      </c>
      <c r="V77" s="18"/>
    </row>
    <row r="78" spans="1:22" x14ac:dyDescent="0.25">
      <c r="K78" s="18" t="s">
        <v>485</v>
      </c>
      <c r="L78" s="18" t="s">
        <v>486</v>
      </c>
      <c r="M78" s="18" t="s">
        <v>487</v>
      </c>
      <c r="N78" t="str">
        <f>IFERROR(VLOOKUP(K79*1,effectif!B:G,5,0),"SORTI")</f>
        <v>03101111</v>
      </c>
      <c r="O78" t="str">
        <f>IFERROR(VLOOKUP(N78,effectif!F:BF,52,0),0)</f>
        <v>441 CCTM</v>
      </c>
      <c r="P78" s="17" t="str">
        <f>IFERROR(VLOOKUP(N78,effectif!F:BB,48,0),0)</f>
        <v>700079</v>
      </c>
      <c r="Q78" t="str">
        <f>IFERROR(VLOOKUP(N78,effectif!F:BB,49,0),0)</f>
        <v>OC OLICARD D</v>
      </c>
      <c r="R78" s="17" t="str">
        <f>IFERROR(VLOOKUP(N78,effectif!F:BB,43,0),0)</f>
        <v>071054</v>
      </c>
      <c r="S78" t="str">
        <f>IFERROR(VLOOKUP(N78,effectif!F:BB,44,0),0)</f>
        <v>OD VAL D'OISE - EURE</v>
      </c>
      <c r="T78" s="8">
        <f t="shared" si="2"/>
        <v>-1</v>
      </c>
      <c r="V78" s="18"/>
    </row>
    <row r="79" spans="1:22" x14ac:dyDescent="0.25">
      <c r="K79" s="18" t="s">
        <v>488</v>
      </c>
      <c r="L79" s="18" t="s">
        <v>489</v>
      </c>
      <c r="M79" s="18" t="s">
        <v>490</v>
      </c>
      <c r="N79" t="str">
        <f>IFERROR(VLOOKUP(K80*1,effectif!B:G,5,0),"SORTI")</f>
        <v>03102671</v>
      </c>
      <c r="O79" t="str">
        <f>IFERROR(VLOOKUP(N79,effectif!F:BF,52,0),0)</f>
        <v>440 CCT</v>
      </c>
      <c r="P79" s="17" t="str">
        <f>IFERROR(VLOOKUP(N79,effectif!F:BB,48,0),0)</f>
        <v>071400</v>
      </c>
      <c r="Q79" t="str">
        <f>IFERROR(VLOOKUP(N79,effectif!F:BB,49,0),0)</f>
        <v>OC FREJUS</v>
      </c>
      <c r="R79" s="17" t="str">
        <f>IFERROR(VLOOKUP(N79,effectif!F:BB,43,0),0)</f>
        <v>071255</v>
      </c>
      <c r="S79" t="str">
        <f>IFERROR(VLOOKUP(N79,effectif!F:BB,44,0),0)</f>
        <v>OD VAR - BOUCHES DU RHONE</v>
      </c>
      <c r="T79" s="8">
        <f t="shared" si="2"/>
        <v>-1</v>
      </c>
      <c r="V79" s="18"/>
    </row>
    <row r="80" spans="1:22" x14ac:dyDescent="0.25">
      <c r="K80" s="18" t="s">
        <v>507</v>
      </c>
      <c r="L80" s="18" t="s">
        <v>508</v>
      </c>
      <c r="M80" s="18" t="s">
        <v>509</v>
      </c>
      <c r="N80" t="str">
        <f>IFERROR(VLOOKUP(K81*1,effectif!B:G,5,0),"SORTI")</f>
        <v>07019420</v>
      </c>
      <c r="O80" t="str">
        <f>IFERROR(VLOOKUP(N80,effectif!F:BF,52,0),0)</f>
        <v>440 CCT</v>
      </c>
      <c r="P80" s="17" t="str">
        <f>IFERROR(VLOOKUP(N80,effectif!F:BB,48,0),0)</f>
        <v>071264</v>
      </c>
      <c r="Q80" t="str">
        <f>IFERROR(VLOOKUP(N80,effectif!F:BB,49,0),0)</f>
        <v>OC NICE</v>
      </c>
      <c r="R80" s="17" t="str">
        <f>IFERROR(VLOOKUP(N80,effectif!F:BB,43,0),0)</f>
        <v>070066</v>
      </c>
      <c r="S80" t="str">
        <f>IFERROR(VLOOKUP(N80,effectif!F:BB,44,0),0)</f>
        <v>OD ALPES MARITIMES</v>
      </c>
      <c r="T80" s="8">
        <f t="shared" si="2"/>
        <v>-1</v>
      </c>
      <c r="V80" s="18"/>
    </row>
    <row r="81" spans="11:22" x14ac:dyDescent="0.25">
      <c r="K81" s="18" t="s">
        <v>513</v>
      </c>
      <c r="L81" s="18" t="s">
        <v>514</v>
      </c>
      <c r="M81" s="18" t="s">
        <v>460</v>
      </c>
      <c r="N81" t="str">
        <f>IFERROR(VLOOKUP(K82*1,effectif!B:G,5,0),"SORTI")</f>
        <v>07021928</v>
      </c>
      <c r="O81" t="str">
        <f>IFERROR(VLOOKUP(N81,effectif!F:BF,52,0),0)</f>
        <v>440 CCT</v>
      </c>
      <c r="P81" s="17" t="str">
        <f>IFERROR(VLOOKUP(N81,effectif!F:BB,48,0),0)</f>
        <v>071106</v>
      </c>
      <c r="Q81" t="str">
        <f>IFERROR(VLOOKUP(N81,effectif!F:BB,49,0),0)</f>
        <v>OC DEBAIN M</v>
      </c>
      <c r="R81" s="17" t="str">
        <f>IFERROR(VLOOKUP(N81,effectif!F:BB,43,0),0)</f>
        <v>071601</v>
      </c>
      <c r="S81" t="str">
        <f>IFERROR(VLOOKUP(N81,effectif!F:BB,44,0),0)</f>
        <v>OD INDRE-INDRE &amp; LOIRE-CHER-LOIR &amp; CHER</v>
      </c>
      <c r="T81" s="8">
        <f t="shared" si="2"/>
        <v>-1</v>
      </c>
      <c r="V81" s="18"/>
    </row>
    <row r="82" spans="11:22" x14ac:dyDescent="0.25">
      <c r="K82" s="18" t="s">
        <v>521</v>
      </c>
      <c r="L82" s="18" t="s">
        <v>522</v>
      </c>
      <c r="M82" s="18" t="s">
        <v>523</v>
      </c>
      <c r="N82" t="str">
        <f>IFERROR(VLOOKUP(K83*1,effectif!B:G,5,0),"SORTI")</f>
        <v>07022157</v>
      </c>
      <c r="O82" t="str">
        <f>IFERROR(VLOOKUP(N82,effectif!F:BF,52,0),0)</f>
        <v>445 CCA</v>
      </c>
      <c r="P82" s="17" t="str">
        <f>IFERROR(VLOOKUP(N82,effectif!F:BB,48,0),0)</f>
        <v>071039</v>
      </c>
      <c r="Q82" t="str">
        <f>IFERROR(VLOOKUP(N82,effectif!F:BB,49,0),0)</f>
        <v>OC CARLIER J</v>
      </c>
      <c r="R82" s="17" t="str">
        <f>IFERROR(VLOOKUP(N82,effectif!F:BB,43,0),0)</f>
        <v>071045</v>
      </c>
      <c r="S82" t="str">
        <f>IFERROR(VLOOKUP(N82,effectif!F:BB,44,0),0)</f>
        <v>OD NORD ARTOIS</v>
      </c>
      <c r="T82" s="8">
        <f t="shared" si="2"/>
        <v>-1</v>
      </c>
      <c r="V82" s="18"/>
    </row>
    <row r="83" spans="11:22" x14ac:dyDescent="0.25">
      <c r="K83" s="18" t="s">
        <v>527</v>
      </c>
      <c r="L83" s="18" t="s">
        <v>528</v>
      </c>
      <c r="M83" s="18" t="s">
        <v>529</v>
      </c>
      <c r="N83" t="str">
        <f>IFERROR(VLOOKUP(K84*1,effectif!B:G,5,0),"SORTI")</f>
        <v>03000402</v>
      </c>
      <c r="O83" t="str">
        <f>IFERROR(VLOOKUP(N83,effectif!F:BF,52,0),0)</f>
        <v>443 CCT.S</v>
      </c>
      <c r="P83" s="17" t="str">
        <f>IFERROR(VLOOKUP(N83,effectif!F:BB,48,0),0)</f>
        <v>071337</v>
      </c>
      <c r="Q83" t="str">
        <f>IFERROR(VLOOKUP(N83,effectif!F:BB,49,0),0)</f>
        <v>OC DOURLENS C</v>
      </c>
      <c r="R83" s="17" t="str">
        <f>IFERROR(VLOOKUP(N83,effectif!F:BB,43,0),0)</f>
        <v>071606</v>
      </c>
      <c r="S83" t="str">
        <f>IFERROR(VLOOKUP(N83,effectif!F:BB,44,0),0)</f>
        <v>OD GIRONDE - DORDOGNE</v>
      </c>
      <c r="T83" s="8">
        <f t="shared" si="2"/>
        <v>-1</v>
      </c>
      <c r="V83" s="18"/>
    </row>
    <row r="84" spans="11:22" x14ac:dyDescent="0.25">
      <c r="K84" s="18" t="s">
        <v>532</v>
      </c>
      <c r="L84" s="18" t="s">
        <v>533</v>
      </c>
      <c r="M84" s="18" t="s">
        <v>534</v>
      </c>
      <c r="N84" t="str">
        <f>IFERROR(VLOOKUP(K85*1,effectif!B:G,5,0),"SORTI")</f>
        <v>03001916</v>
      </c>
      <c r="O84" t="str">
        <f>IFERROR(VLOOKUP(N84,effectif!F:BF,52,0),0)</f>
        <v>440 CCT</v>
      </c>
      <c r="P84" s="17" t="str">
        <f>IFERROR(VLOOKUP(N84,effectif!F:BB,48,0),0)</f>
        <v>071551</v>
      </c>
      <c r="Q84" t="str">
        <f>IFERROR(VLOOKUP(N84,effectif!F:BB,49,0),0)</f>
        <v>OC KUHN S</v>
      </c>
      <c r="R84" s="17" t="str">
        <f>IFERROR(VLOOKUP(N84,effectif!F:BB,43,0),0)</f>
        <v>071510</v>
      </c>
      <c r="S84" t="str">
        <f>IFERROR(VLOOKUP(N84,effectif!F:BB,44,0),0)</f>
        <v>OD YVELINES - EURE ET LOIR</v>
      </c>
      <c r="T84" s="8">
        <f t="shared" si="2"/>
        <v>-1</v>
      </c>
      <c r="V84" s="18"/>
    </row>
    <row r="85" spans="11:22" x14ac:dyDescent="0.25">
      <c r="K85" s="18" t="s">
        <v>539</v>
      </c>
      <c r="L85" s="18" t="s">
        <v>540</v>
      </c>
      <c r="M85" s="18" t="s">
        <v>171</v>
      </c>
      <c r="N85" t="str">
        <f>IFERROR(VLOOKUP(K86*1,effectif!B:G,5,0),"SORTI")</f>
        <v>03101510</v>
      </c>
      <c r="O85" t="str">
        <f>IFERROR(VLOOKUP(N85,effectif!F:BF,52,0),0)</f>
        <v>440 CCT</v>
      </c>
      <c r="P85" s="17" t="str">
        <f>IFERROR(VLOOKUP(N85,effectif!F:BB,48,0),0)</f>
        <v>071257</v>
      </c>
      <c r="Q85" t="str">
        <f>IFERROR(VLOOKUP(N85,effectif!F:BB,49,0),0)</f>
        <v>OC CENEDESE Y</v>
      </c>
      <c r="R85" s="17" t="str">
        <f>IFERROR(VLOOKUP(N85,effectif!F:BB,43,0),0)</f>
        <v>071255</v>
      </c>
      <c r="S85" t="str">
        <f>IFERROR(VLOOKUP(N85,effectif!F:BB,44,0),0)</f>
        <v>OD VAR - BOUCHES DU RHONE</v>
      </c>
      <c r="T85" s="8">
        <f t="shared" si="2"/>
        <v>-1</v>
      </c>
      <c r="V85" s="18"/>
    </row>
    <row r="86" spans="11:22" x14ac:dyDescent="0.25">
      <c r="K86" s="18" t="s">
        <v>549</v>
      </c>
      <c r="L86" s="18" t="s">
        <v>550</v>
      </c>
      <c r="M86" s="18" t="s">
        <v>551</v>
      </c>
      <c r="N86" t="str">
        <f>IFERROR(VLOOKUP(K87*1,effectif!B:G,5,0),"SORTI")</f>
        <v>03102413</v>
      </c>
      <c r="O86" t="str">
        <f>IFERROR(VLOOKUP(N86,effectif!F:BF,52,0),0)</f>
        <v>440 CCT</v>
      </c>
      <c r="P86" s="17" t="str">
        <f>IFERROR(VLOOKUP(N86,effectif!F:BB,48,0),0)</f>
        <v>070053</v>
      </c>
      <c r="Q86" t="str">
        <f>IFERROR(VLOOKUP(N86,effectif!F:BB,49,0),0)</f>
        <v>OC DUBUC F</v>
      </c>
      <c r="R86" s="17" t="str">
        <f>IFERROR(VLOOKUP(N86,effectif!F:BB,43,0),0)</f>
        <v>071063</v>
      </c>
      <c r="S86" t="str">
        <f>IFERROR(VLOOKUP(N86,effectif!F:BB,44,0),0)</f>
        <v>OD SEINE MARITIME</v>
      </c>
      <c r="T86" s="8">
        <f t="shared" si="2"/>
        <v>-1</v>
      </c>
      <c r="V86" s="18"/>
    </row>
    <row r="87" spans="11:22" x14ac:dyDescent="0.25">
      <c r="K87" s="18" t="s">
        <v>560</v>
      </c>
      <c r="L87" s="18" t="s">
        <v>561</v>
      </c>
      <c r="M87" s="18" t="s">
        <v>562</v>
      </c>
      <c r="N87" t="str">
        <f>IFERROR(VLOOKUP(K88*1,effectif!B:G,5,0),"SORTI")</f>
        <v>07021881</v>
      </c>
      <c r="O87" t="str">
        <f>IFERROR(VLOOKUP(N87,effectif!F:BF,52,0),0)</f>
        <v>440 CCT</v>
      </c>
      <c r="P87" s="17" t="str">
        <f>IFERROR(VLOOKUP(N87,effectif!F:BB,48,0),0)</f>
        <v>070522</v>
      </c>
      <c r="Q87" t="str">
        <f>IFERROR(VLOOKUP(N87,effectif!F:BB,49,0),0)</f>
        <v>OC CHAUVET R</v>
      </c>
      <c r="R87" s="17" t="str">
        <f>IFERROR(VLOOKUP(N87,effectif!F:BB,43,0),0)</f>
        <v>071591</v>
      </c>
      <c r="S87" t="str">
        <f>IFERROR(VLOOKUP(N87,effectif!F:BB,44,0),0)</f>
        <v>OD FINISTERE - MORBIHAN</v>
      </c>
      <c r="T87" s="8">
        <f t="shared" si="2"/>
        <v>-1</v>
      </c>
      <c r="V87" s="18"/>
    </row>
    <row r="88" spans="11:22" x14ac:dyDescent="0.25">
      <c r="K88" s="18" t="s">
        <v>569</v>
      </c>
      <c r="L88" s="18" t="s">
        <v>570</v>
      </c>
      <c r="M88" s="18" t="s">
        <v>571</v>
      </c>
      <c r="N88" t="str">
        <f>IFERROR(VLOOKUP(K89*1,effectif!B:G,5,0),"SORTI")</f>
        <v>03002839</v>
      </c>
      <c r="O88" t="str">
        <f>IFERROR(VLOOKUP(N88,effectif!F:BF,52,0),0)</f>
        <v>391 CCEIM</v>
      </c>
      <c r="P88" s="17" t="str">
        <f>IFERROR(VLOOKUP(N88,effectif!F:BB,48,0),0)</f>
        <v>071436</v>
      </c>
      <c r="Q88" t="str">
        <f>IFERROR(VLOOKUP(N88,effectif!F:BB,49,0),0)</f>
        <v>OC EL BENNOURI F</v>
      </c>
      <c r="R88" s="17" t="str">
        <f>IFERROR(VLOOKUP(N88,effectif!F:BB,43,0),0)</f>
        <v>071045</v>
      </c>
      <c r="S88" t="str">
        <f>IFERROR(VLOOKUP(N88,effectif!F:BB,44,0),0)</f>
        <v>OD NORD ARTOIS</v>
      </c>
      <c r="T88" s="8">
        <f t="shared" si="2"/>
        <v>-1</v>
      </c>
      <c r="V88" s="18"/>
    </row>
    <row r="89" spans="11:22" x14ac:dyDescent="0.25">
      <c r="K89" s="18" t="s">
        <v>593</v>
      </c>
      <c r="L89" s="18" t="s">
        <v>594</v>
      </c>
      <c r="M89" s="18" t="s">
        <v>382</v>
      </c>
      <c r="N89" t="str">
        <f>IFERROR(VLOOKUP(K90*1,effectif!B:G,5,0),"SORTI")</f>
        <v>03000600</v>
      </c>
      <c r="O89" t="str">
        <f>IFERROR(VLOOKUP(N89,effectif!F:BF,52,0),0)</f>
        <v>371 CCM.E</v>
      </c>
      <c r="P89" s="17" t="str">
        <f>IFERROR(VLOOKUP(N89,effectif!F:BB,48,0),0)</f>
        <v>071265</v>
      </c>
      <c r="Q89" t="str">
        <f>IFERROR(VLOOKUP(N89,effectif!F:BB,49,0),0)</f>
        <v>OC DELRANC M</v>
      </c>
      <c r="R89" s="17" t="str">
        <f>IFERROR(VLOOKUP(N89,effectif!F:BB,43,0),0)</f>
        <v>070067</v>
      </c>
      <c r="S89" t="str">
        <f>IFERROR(VLOOKUP(N89,effectif!F:BB,44,0),0)</f>
        <v>OD VAUCLUSE - DROME - ARDECHE - GARD</v>
      </c>
      <c r="T89" s="8">
        <f t="shared" si="2"/>
        <v>-1</v>
      </c>
      <c r="V89" s="18"/>
    </row>
    <row r="90" spans="11:22" x14ac:dyDescent="0.25">
      <c r="K90" s="18" t="s">
        <v>612</v>
      </c>
      <c r="L90" s="18" t="s">
        <v>613</v>
      </c>
      <c r="M90" s="18" t="s">
        <v>303</v>
      </c>
      <c r="N90" t="str">
        <f>IFERROR(VLOOKUP(K91*1,effectif!B:G,5,0),"SORTI")</f>
        <v>SORTI</v>
      </c>
      <c r="O90">
        <f>IFERROR(VLOOKUP(N90,effectif!F:BF,52,0),0)</f>
        <v>0</v>
      </c>
      <c r="P90" s="17">
        <f>IFERROR(VLOOKUP(N90,effectif!F:BB,48,0),0)</f>
        <v>0</v>
      </c>
      <c r="Q90">
        <f>IFERROR(VLOOKUP(N90,effectif!F:BB,49,0),0)</f>
        <v>0</v>
      </c>
      <c r="R90" s="17">
        <f>IFERROR(VLOOKUP(N90,effectif!F:BB,43,0),0)</f>
        <v>0</v>
      </c>
      <c r="S90">
        <f>IFERROR(VLOOKUP(N90,effectif!F:BB,44,0),0)</f>
        <v>0</v>
      </c>
      <c r="T90" s="8">
        <f t="shared" si="2"/>
        <v>0</v>
      </c>
      <c r="V90" s="18"/>
    </row>
    <row r="91" spans="11:22" x14ac:dyDescent="0.25">
      <c r="K91" s="18" t="s">
        <v>617</v>
      </c>
      <c r="L91" s="18" t="s">
        <v>618</v>
      </c>
      <c r="M91" s="18" t="s">
        <v>201</v>
      </c>
      <c r="N91" t="str">
        <f>IFERROR(VLOOKUP(K92*1,effectif!B:G,5,0),"SORTI")</f>
        <v>03000749</v>
      </c>
      <c r="O91" t="str">
        <f>IFERROR(VLOOKUP(N91,effectif!F:BF,52,0),0)</f>
        <v>440 CCT</v>
      </c>
      <c r="P91" s="17" t="str">
        <f>IFERROR(VLOOKUP(N91,effectif!F:BB,48,0),0)</f>
        <v>071265</v>
      </c>
      <c r="Q91" t="str">
        <f>IFERROR(VLOOKUP(N91,effectif!F:BB,49,0),0)</f>
        <v>OC DELRANC M</v>
      </c>
      <c r="R91" s="17" t="str">
        <f>IFERROR(VLOOKUP(N91,effectif!F:BB,43,0),0)</f>
        <v>070067</v>
      </c>
      <c r="S91" t="str">
        <f>IFERROR(VLOOKUP(N91,effectif!F:BB,44,0),0)</f>
        <v>OD VAUCLUSE - DROME - ARDECHE - GARD</v>
      </c>
      <c r="T91" s="8">
        <f t="shared" si="2"/>
        <v>-1</v>
      </c>
      <c r="V91" s="18"/>
    </row>
    <row r="92" spans="11:22" x14ac:dyDescent="0.25">
      <c r="K92" s="18" t="s">
        <v>639</v>
      </c>
      <c r="L92" s="18" t="s">
        <v>640</v>
      </c>
      <c r="M92" s="18" t="s">
        <v>534</v>
      </c>
      <c r="N92" t="str">
        <f>IFERROR(VLOOKUP(K93*1,effectif!B:G,5,0),"SORTI")</f>
        <v>03000305</v>
      </c>
      <c r="O92" t="str">
        <f>IFERROR(VLOOKUP(N92,effectif!F:BF,52,0),0)</f>
        <v>386 IE</v>
      </c>
      <c r="P92" s="17" t="str">
        <f>IFERROR(VLOOKUP(N92,effectif!F:BB,48,0),0)</f>
        <v>071400</v>
      </c>
      <c r="Q92" t="str">
        <f>IFERROR(VLOOKUP(N92,effectif!F:BB,49,0),0)</f>
        <v>OC FREJUS</v>
      </c>
      <c r="R92" s="17" t="str">
        <f>IFERROR(VLOOKUP(N92,effectif!F:BB,43,0),0)</f>
        <v>071255</v>
      </c>
      <c r="S92" t="str">
        <f>IFERROR(VLOOKUP(N92,effectif!F:BB,44,0),0)</f>
        <v>OD VAR - BOUCHES DU RHONE</v>
      </c>
      <c r="T92" s="8">
        <f t="shared" si="2"/>
        <v>-1</v>
      </c>
      <c r="V92" s="18"/>
    </row>
    <row r="93" spans="11:22" x14ac:dyDescent="0.25">
      <c r="K93" s="18" t="s">
        <v>641</v>
      </c>
      <c r="L93" s="18" t="s">
        <v>642</v>
      </c>
      <c r="M93" s="18" t="s">
        <v>171</v>
      </c>
      <c r="N93" t="str">
        <f>IFERROR(VLOOKUP(K94*1,effectif!B:G,5,0),"SORTI")</f>
        <v>03001013</v>
      </c>
      <c r="O93">
        <f>IFERROR(VLOOKUP(N93,effectif!F:BF,52,0),0)</f>
        <v>0</v>
      </c>
      <c r="P93" s="17" t="str">
        <f>IFERROR(VLOOKUP(N93,effectif!F:BB,48,0),0)</f>
        <v>071040</v>
      </c>
      <c r="Q93" t="str">
        <f>IFERROR(VLOOKUP(N93,effectif!F:BB,49,0),0)</f>
        <v>OC VAUTHEROT D</v>
      </c>
      <c r="R93" s="17" t="str">
        <f>IFERROR(VLOOKUP(N93,effectif!F:BB,43,0),0)</f>
        <v>071045</v>
      </c>
      <c r="S93" t="str">
        <f>IFERROR(VLOOKUP(N93,effectif!F:BB,44,0),0)</f>
        <v>OD NORD ARTOIS</v>
      </c>
      <c r="T93" s="8">
        <f t="shared" si="2"/>
        <v>-1</v>
      </c>
      <c r="V93" s="18"/>
    </row>
    <row r="94" spans="11:22" x14ac:dyDescent="0.25">
      <c r="K94" s="18" t="s">
        <v>681</v>
      </c>
      <c r="L94" s="18" t="s">
        <v>682</v>
      </c>
      <c r="M94" s="18" t="s">
        <v>382</v>
      </c>
      <c r="N94" t="str">
        <f>IFERROR(VLOOKUP(K95*1,effectif!B:G,5,0),"SORTI")</f>
        <v>07022636</v>
      </c>
      <c r="O94" t="str">
        <f>IFERROR(VLOOKUP(N94,effectif!F:BF,52,0),0)</f>
        <v>445 CCA</v>
      </c>
      <c r="P94" s="17" t="str">
        <f>IFERROR(VLOOKUP(N94,effectif!F:BB,48,0),0)</f>
        <v>071201</v>
      </c>
      <c r="Q94" t="str">
        <f>IFERROR(VLOOKUP(N94,effectif!F:BB,49,0),0)</f>
        <v>OC FOUILLOUSE C</v>
      </c>
      <c r="R94" s="17" t="str">
        <f>IFERROR(VLOOKUP(N94,effectif!F:BB,43,0),0)</f>
        <v>700023</v>
      </c>
      <c r="S94" t="str">
        <f>IFERROR(VLOOKUP(N94,effectif!F:BB,44,0),0)</f>
        <v>OD PUY DE DOME - LOIRE - HAUTE LOIRE</v>
      </c>
      <c r="T94" s="8">
        <f t="shared" si="2"/>
        <v>-1</v>
      </c>
      <c r="V94" s="18"/>
    </row>
    <row r="95" spans="11:22" x14ac:dyDescent="0.25">
      <c r="K95" s="18" t="s">
        <v>683</v>
      </c>
      <c r="L95" s="18" t="s">
        <v>684</v>
      </c>
      <c r="M95" s="18" t="s">
        <v>685</v>
      </c>
      <c r="N95" t="str">
        <f>IFERROR(VLOOKUP(K96*1,effectif!B:G,5,0),"SORTI")</f>
        <v>03000279</v>
      </c>
      <c r="O95" t="str">
        <f>IFERROR(VLOOKUP(N95,effectif!F:BF,52,0),0)</f>
        <v>370 CC.E</v>
      </c>
      <c r="P95" s="17" t="str">
        <f>IFERROR(VLOOKUP(N95,effectif!F:BB,48,0),0)</f>
        <v>071278</v>
      </c>
      <c r="Q95" t="str">
        <f>IFERROR(VLOOKUP(N95,effectif!F:BB,49,0),0)</f>
        <v>OC MOLINERO LUQUE K</v>
      </c>
      <c r="R95" s="17" t="str">
        <f>IFERROR(VLOOKUP(N95,effectif!F:BB,43,0),0)</f>
        <v>071159</v>
      </c>
      <c r="S95" t="str">
        <f>IFERROR(VLOOKUP(N95,effectif!F:BB,44,0),0)</f>
        <v>OD MOSELLE - MEURTHE ET MOSELLE</v>
      </c>
      <c r="T95" s="8">
        <f t="shared" si="2"/>
        <v>-1</v>
      </c>
      <c r="V95" s="18"/>
    </row>
    <row r="96" spans="11:22" x14ac:dyDescent="0.25">
      <c r="K96" s="18" t="s">
        <v>693</v>
      </c>
      <c r="L96" s="18" t="s">
        <v>694</v>
      </c>
      <c r="M96" s="18" t="s">
        <v>695</v>
      </c>
      <c r="N96" t="str">
        <f>IFERROR(VLOOKUP(K97*1,effectif!B:G,5,0),"SORTI")</f>
        <v>03102112</v>
      </c>
      <c r="O96">
        <f>IFERROR(VLOOKUP(N96,effectif!F:BF,52,0),0)</f>
        <v>0</v>
      </c>
      <c r="P96" s="17" t="str">
        <f>IFERROR(VLOOKUP(N96,effectif!F:BB,48,0),0)</f>
        <v>071033</v>
      </c>
      <c r="Q96" t="str">
        <f>IFERROR(VLOOKUP(N96,effectif!F:BB,49,0),0)</f>
        <v>OC TALON C</v>
      </c>
      <c r="R96" s="17" t="str">
        <f>IFERROR(VLOOKUP(N96,effectif!F:BB,43,0),0)</f>
        <v>071031</v>
      </c>
      <c r="S96" t="str">
        <f>IFERROR(VLOOKUP(N96,effectif!F:BB,44,0),0)</f>
        <v>OD NORD LITTORAL</v>
      </c>
      <c r="T96" s="8">
        <f t="shared" si="2"/>
        <v>-1</v>
      </c>
      <c r="V96" s="18"/>
    </row>
    <row r="97" spans="11:22" x14ac:dyDescent="0.25">
      <c r="K97" s="18" t="s">
        <v>699</v>
      </c>
      <c r="L97" s="18" t="s">
        <v>700</v>
      </c>
      <c r="M97" s="18" t="s">
        <v>339</v>
      </c>
      <c r="N97" t="str">
        <f>IFERROR(VLOOKUP(K98*1,effectif!B:G,5,0),"SORTI")</f>
        <v>03001024</v>
      </c>
      <c r="O97" t="str">
        <f>IFERROR(VLOOKUP(N97,effectif!F:BF,52,0),0)</f>
        <v>386 IE</v>
      </c>
      <c r="P97" s="17" t="str">
        <f>IFERROR(VLOOKUP(N97,effectif!F:BB,48,0),0)</f>
        <v>071125</v>
      </c>
      <c r="Q97" t="str">
        <f>IFERROR(VLOOKUP(N97,effectif!F:BB,49,0),0)</f>
        <v>OC BESNIER A</v>
      </c>
      <c r="R97" s="17" t="str">
        <f>IFERROR(VLOOKUP(N97,effectif!F:BB,43,0),0)</f>
        <v>071607</v>
      </c>
      <c r="S97" t="str">
        <f>IFERROR(VLOOKUP(N97,effectif!F:BB,44,0),0)</f>
        <v>OD CHARENTES-VIENNES-DEUX SEVRES</v>
      </c>
      <c r="T97" s="8">
        <f t="shared" si="2"/>
        <v>-1</v>
      </c>
      <c r="V97" s="18"/>
    </row>
    <row r="98" spans="11:22" x14ac:dyDescent="0.25">
      <c r="K98" s="18" t="s">
        <v>703</v>
      </c>
      <c r="L98" s="18" t="s">
        <v>704</v>
      </c>
      <c r="M98" s="18" t="s">
        <v>303</v>
      </c>
      <c r="N98" t="str">
        <f>IFERROR(VLOOKUP(K99*1,effectif!B:G,5,0),"SORTI")</f>
        <v>03101907</v>
      </c>
      <c r="O98" t="str">
        <f>IFERROR(VLOOKUP(N98,effectif!F:BF,52,0),0)</f>
        <v>440 CCT</v>
      </c>
      <c r="P98" s="17" t="str">
        <f>IFERROR(VLOOKUP(N98,effectif!F:BB,48,0),0)</f>
        <v>071056</v>
      </c>
      <c r="Q98" t="str">
        <f>IFERROR(VLOOKUP(N98,effectif!F:BB,49,0),0)</f>
        <v>OC EURE EST</v>
      </c>
      <c r="R98" s="17" t="str">
        <f>IFERROR(VLOOKUP(N98,effectif!F:BB,43,0),0)</f>
        <v>071054</v>
      </c>
      <c r="S98" t="str">
        <f>IFERROR(VLOOKUP(N98,effectif!F:BB,44,0),0)</f>
        <v>OD VAL D'OISE - EURE</v>
      </c>
      <c r="T98" s="8">
        <f t="shared" si="2"/>
        <v>-1</v>
      </c>
    </row>
    <row r="99" spans="11:22" x14ac:dyDescent="0.25">
      <c r="K99" s="18" t="s">
        <v>718</v>
      </c>
      <c r="L99" s="18" t="s">
        <v>719</v>
      </c>
      <c r="M99" s="18" t="s">
        <v>720</v>
      </c>
      <c r="N99" t="str">
        <f>IFERROR(VLOOKUP(K100*1,effectif!B:G,5,0),"SORTI")</f>
        <v>07022330</v>
      </c>
      <c r="O99" t="str">
        <f>IFERROR(VLOOKUP(N99,effectif!F:BF,52,0),0)</f>
        <v>440 CCT</v>
      </c>
      <c r="P99" s="17" t="str">
        <f>IFERROR(VLOOKUP(N99,effectif!F:BB,48,0),0)</f>
        <v>070083</v>
      </c>
      <c r="Q99" t="str">
        <f>IFERROR(VLOOKUP(N99,effectif!F:BB,49,0),0)</f>
        <v>OC RANJIT M</v>
      </c>
      <c r="R99" s="17" t="str">
        <f>IFERROR(VLOOKUP(N99,effectif!F:BB,43,0),0)</f>
        <v>071276</v>
      </c>
      <c r="S99" t="str">
        <f>IFERROR(VLOOKUP(N99,effectif!F:BB,44,0),0)</f>
        <v>OD BAS RHIN - MOSELLE</v>
      </c>
      <c r="T99" s="8">
        <f t="shared" si="2"/>
        <v>-1</v>
      </c>
    </row>
    <row r="100" spans="11:22" x14ac:dyDescent="0.25">
      <c r="K100" s="18" t="s">
        <v>750</v>
      </c>
      <c r="L100" s="18" t="s">
        <v>751</v>
      </c>
      <c r="M100" s="18" t="s">
        <v>752</v>
      </c>
      <c r="N100" t="str">
        <f>IFERROR(VLOOKUP(K101*1,effectif!B:G,5,0),"SORTI")</f>
        <v>07022829</v>
      </c>
      <c r="O100" t="str">
        <f>IFERROR(VLOOKUP(N100,effectif!F:BF,52,0),0)</f>
        <v>445 CCA</v>
      </c>
      <c r="P100" s="17" t="str">
        <f>IFERROR(VLOOKUP(N100,effectif!F:BB,48,0),0)</f>
        <v>071140</v>
      </c>
      <c r="Q100" t="str">
        <f>IFERROR(VLOOKUP(N100,effectif!F:BB,49,0),0)</f>
        <v>OC RAVEL J</v>
      </c>
      <c r="R100" s="17" t="str">
        <f>IFERROR(VLOOKUP(N100,effectif!F:BB,43,0),0)</f>
        <v>071139</v>
      </c>
      <c r="S100" t="str">
        <f>IFERROR(VLOOKUP(N100,effectif!F:BB,44,0),0)</f>
        <v>OD ARDENNES - MARNE - MEUSE - AUBE</v>
      </c>
      <c r="T100" s="8">
        <f t="shared" si="2"/>
        <v>-1</v>
      </c>
    </row>
    <row r="101" spans="11:22" x14ac:dyDescent="0.25">
      <c r="K101" s="18" t="s">
        <v>763</v>
      </c>
      <c r="L101" s="18" t="s">
        <v>764</v>
      </c>
      <c r="M101" s="18" t="s">
        <v>765</v>
      </c>
      <c r="N101" t="str">
        <f>IFERROR(VLOOKUP(K102*1,effectif!B:G,5,0),"SORTI")</f>
        <v>03102381</v>
      </c>
      <c r="O101" t="str">
        <f>IFERROR(VLOOKUP(N101,effectif!F:BF,52,0),0)</f>
        <v>440 CCT</v>
      </c>
      <c r="P101" s="17" t="str">
        <f>IFERROR(VLOOKUP(N101,effectif!F:BB,48,0),0)</f>
        <v>071450</v>
      </c>
      <c r="Q101" t="str">
        <f>IFERROR(VLOOKUP(N101,effectif!F:BB,49,0),0)</f>
        <v>OC ZAPPARATA A</v>
      </c>
      <c r="R101" s="17" t="str">
        <f>IFERROR(VLOOKUP(N101,effectif!F:BB,43,0),0)</f>
        <v>071662</v>
      </c>
      <c r="S101" t="str">
        <f>IFERROR(VLOOKUP(N101,effectif!F:BB,44,0),0)</f>
        <v>OD SOMME - OISE - AISNE</v>
      </c>
      <c r="T101" s="8">
        <f t="shared" si="2"/>
        <v>-1</v>
      </c>
    </row>
    <row r="102" spans="11:22" x14ac:dyDescent="0.25">
      <c r="K102" s="18" t="s">
        <v>774</v>
      </c>
      <c r="L102" s="18" t="s">
        <v>775</v>
      </c>
      <c r="M102" s="18" t="s">
        <v>776</v>
      </c>
      <c r="N102" t="str">
        <f>IFERROR(VLOOKUP(K103*1,effectif!B:G,5,0),"SORTI")</f>
        <v>03100646</v>
      </c>
      <c r="O102">
        <f>IFERROR(VLOOKUP(N102,effectif!F:BF,52,0),0)</f>
        <v>0</v>
      </c>
      <c r="P102" s="17">
        <f>IFERROR(VLOOKUP(N102,effectif!F:BB,48,0),0)</f>
        <v>0</v>
      </c>
      <c r="Q102">
        <f>IFERROR(VLOOKUP(N102,effectif!F:BB,49,0),0)</f>
        <v>0</v>
      </c>
      <c r="R102" s="17" t="str">
        <f>IFERROR(VLOOKUP(N102,effectif!F:BB,43,0),0)</f>
        <v>900583</v>
      </c>
      <c r="S102" t="str">
        <f>IFERROR(VLOOKUP(N102,effectif!F:BB,44,0),0)</f>
        <v>OD FICTIVE</v>
      </c>
      <c r="T102" s="8">
        <f t="shared" si="2"/>
        <v>-1</v>
      </c>
    </row>
    <row r="103" spans="11:22" x14ac:dyDescent="0.25">
      <c r="K103" s="18" t="s">
        <v>803</v>
      </c>
      <c r="L103" s="18" t="s">
        <v>804</v>
      </c>
      <c r="M103" s="18" t="s">
        <v>460</v>
      </c>
      <c r="N103" t="str">
        <f>IFERROR(VLOOKUP(K104*1,effectif!B:G,5,0),"SORTI")</f>
        <v>SORTI</v>
      </c>
      <c r="O103">
        <f>IFERROR(VLOOKUP(N103,effectif!F:BF,52,0),0)</f>
        <v>0</v>
      </c>
      <c r="P103" s="17">
        <f>IFERROR(VLOOKUP(N103,effectif!F:BB,48,0),0)</f>
        <v>0</v>
      </c>
      <c r="Q103">
        <f>IFERROR(VLOOKUP(N103,effectif!F:BB,49,0),0)</f>
        <v>0</v>
      </c>
      <c r="R103" s="17">
        <f>IFERROR(VLOOKUP(N103,effectif!F:BB,43,0),0)</f>
        <v>0</v>
      </c>
      <c r="S103">
        <f>IFERROR(VLOOKUP(N103,effectif!F:BB,44,0),0)</f>
        <v>0</v>
      </c>
      <c r="T103" s="8">
        <f t="shared" si="2"/>
        <v>0</v>
      </c>
    </row>
    <row r="104" spans="11:22" x14ac:dyDescent="0.25">
      <c r="K104" s="18" t="s">
        <v>808</v>
      </c>
      <c r="L104" s="18" t="s">
        <v>809</v>
      </c>
      <c r="M104" s="18" t="s">
        <v>667</v>
      </c>
      <c r="N104" t="str">
        <f>IFERROR(VLOOKUP(K105*1,effectif!B:G,5,0),"SORTI")</f>
        <v>03101406</v>
      </c>
      <c r="O104" t="str">
        <f>IFERROR(VLOOKUP(N104,effectif!F:BF,52,0),0)</f>
        <v>370 CC.E</v>
      </c>
      <c r="P104" s="17" t="str">
        <f>IFERROR(VLOOKUP(N104,effectif!F:BB,48,0),0)</f>
        <v>071517</v>
      </c>
      <c r="Q104" t="str">
        <f>IFERROR(VLOOKUP(N104,effectif!F:BB,49,0),0)</f>
        <v>OC DENEUX B</v>
      </c>
      <c r="R104" s="17" t="str">
        <f>IFERROR(VLOOKUP(N104,effectif!F:BB,43,0),0)</f>
        <v>071505</v>
      </c>
      <c r="S104" t="str">
        <f>IFERROR(VLOOKUP(N104,effectif!F:BB,44,0),0)</f>
        <v>OD GRAND PARIS 75-92-93-94</v>
      </c>
      <c r="T104" s="8">
        <f t="shared" si="2"/>
        <v>-1</v>
      </c>
    </row>
    <row r="105" spans="11:22" x14ac:dyDescent="0.25">
      <c r="K105" s="18" t="s">
        <v>821</v>
      </c>
      <c r="L105" s="18" t="s">
        <v>822</v>
      </c>
      <c r="M105" s="18" t="s">
        <v>823</v>
      </c>
      <c r="N105" t="str">
        <f>IFERROR(VLOOKUP(K106*1,effectif!B:G,5,0),"SORTI")</f>
        <v>07019301</v>
      </c>
      <c r="O105" t="str">
        <f>IFERROR(VLOOKUP(N105,effectif!F:BF,52,0),0)</f>
        <v>441 CCTM</v>
      </c>
      <c r="P105" s="17" t="str">
        <f>IFERROR(VLOOKUP(N105,effectif!F:BB,48,0),0)</f>
        <v>071521</v>
      </c>
      <c r="Q105" t="str">
        <f>IFERROR(VLOOKUP(N105,effectif!F:BB,49,0),0)</f>
        <v>OC YAHMI Y</v>
      </c>
      <c r="R105" s="17" t="str">
        <f>IFERROR(VLOOKUP(N105,effectif!F:BB,43,0),0)</f>
        <v>071505</v>
      </c>
      <c r="S105" t="str">
        <f>IFERROR(VLOOKUP(N105,effectif!F:BB,44,0),0)</f>
        <v>OD GRAND PARIS 75-92-93-94</v>
      </c>
      <c r="T105" s="8">
        <f t="shared" si="2"/>
        <v>-1</v>
      </c>
    </row>
    <row r="106" spans="11:22" x14ac:dyDescent="0.25">
      <c r="K106" s="18" t="s">
        <v>827</v>
      </c>
      <c r="L106" s="18" t="s">
        <v>828</v>
      </c>
      <c r="M106" s="18" t="s">
        <v>138</v>
      </c>
      <c r="N106" t="str">
        <f>IFERROR(VLOOKUP(K107*1,effectif!B:G,5,0),"SORTI")</f>
        <v>07023031</v>
      </c>
      <c r="O106" t="str">
        <f>IFERROR(VLOOKUP(N106,effectif!F:BF,52,0),0)</f>
        <v>445 CCA</v>
      </c>
      <c r="P106" s="17" t="str">
        <f>IFERROR(VLOOKUP(N106,effectif!F:BB,48,0),0)</f>
        <v>071646</v>
      </c>
      <c r="Q106" t="str">
        <f>IFERROR(VLOOKUP(N106,effectif!F:BB,49,0),0)</f>
        <v>OC AMIOT A</v>
      </c>
      <c r="R106" s="17" t="str">
        <f>IFERROR(VLOOKUP(N106,effectif!F:BB,43,0),0)</f>
        <v>071050</v>
      </c>
      <c r="S106" t="str">
        <f>IFERROR(VLOOKUP(N106,effectif!F:BB,44,0),0)</f>
        <v>OD MANCHE - CALVADOS - ORNE - MAYENNE</v>
      </c>
      <c r="T106" s="8">
        <f t="shared" si="2"/>
        <v>-1</v>
      </c>
    </row>
    <row r="107" spans="11:22" x14ac:dyDescent="0.25">
      <c r="K107" s="18" t="s">
        <v>834</v>
      </c>
      <c r="L107" s="18" t="s">
        <v>835</v>
      </c>
      <c r="M107" s="18" t="s">
        <v>836</v>
      </c>
      <c r="N107" t="str">
        <f>IFERROR(VLOOKUP(K108*1,effectif!B:G,5,0),"SORTI")</f>
        <v>03101544</v>
      </c>
      <c r="O107">
        <f>IFERROR(VLOOKUP(N107,effectif!F:BF,52,0),0)</f>
        <v>0</v>
      </c>
      <c r="P107" s="17" t="str">
        <f>IFERROR(VLOOKUP(N107,effectif!F:BB,48,0),0)</f>
        <v>071225</v>
      </c>
      <c r="Q107" t="str">
        <f>IFERROR(VLOOKUP(N107,effectif!F:BB,49,0),0)</f>
        <v>OC CAPPON J</v>
      </c>
      <c r="R107" s="17" t="str">
        <f>IFERROR(VLOOKUP(N107,effectif!F:BB,43,0),0)</f>
        <v>071607</v>
      </c>
      <c r="S107" t="str">
        <f>IFERROR(VLOOKUP(N107,effectif!F:BB,44,0),0)</f>
        <v>OD CHARENTES-VIENNES-DEUX SEVRES</v>
      </c>
      <c r="T107" s="8">
        <f t="shared" si="2"/>
        <v>-1</v>
      </c>
    </row>
    <row r="108" spans="11:22" x14ac:dyDescent="0.25">
      <c r="K108" s="18" t="s">
        <v>859</v>
      </c>
      <c r="L108" s="18" t="s">
        <v>860</v>
      </c>
      <c r="M108" s="18" t="s">
        <v>107</v>
      </c>
      <c r="N108" t="str">
        <f>IFERROR(VLOOKUP(K109*1,effectif!B:G,5,0),"SORTI")</f>
        <v>03001188</v>
      </c>
      <c r="O108" t="str">
        <f>IFERROR(VLOOKUP(N108,effectif!F:BF,52,0),0)</f>
        <v>440 CCT</v>
      </c>
      <c r="P108" s="17" t="str">
        <f>IFERROR(VLOOKUP(N108,effectif!F:BB,48,0),0)</f>
        <v>071527</v>
      </c>
      <c r="Q108" t="str">
        <f>IFERROR(VLOOKUP(N108,effectif!F:BB,49,0),0)</f>
        <v>OC BABISKI F</v>
      </c>
      <c r="R108" s="17" t="str">
        <f>IFERROR(VLOOKUP(N108,effectif!F:BB,43,0),0)</f>
        <v>071506</v>
      </c>
      <c r="S108" t="str">
        <f>IFERROR(VLOOKUP(N108,effectif!F:BB,44,0),0)</f>
        <v>OD ESSONNE - LOIRET</v>
      </c>
      <c r="T108" s="8">
        <f t="shared" si="2"/>
        <v>-1</v>
      </c>
    </row>
    <row r="109" spans="11:22" x14ac:dyDescent="0.25">
      <c r="K109" s="18" t="s">
        <v>865</v>
      </c>
      <c r="L109" s="18" t="s">
        <v>866</v>
      </c>
      <c r="M109" s="18" t="s">
        <v>867</v>
      </c>
      <c r="N109" t="str">
        <f>IFERROR(VLOOKUP(K110*1,effectif!B:G,5,0),"SORTI")</f>
        <v>07022630</v>
      </c>
      <c r="O109" t="str">
        <f>IFERROR(VLOOKUP(N109,effectif!F:BF,52,0),0)</f>
        <v>440 CCT</v>
      </c>
      <c r="P109" s="17" t="str">
        <f>IFERROR(VLOOKUP(N109,effectif!F:BB,48,0),0)</f>
        <v>070427</v>
      </c>
      <c r="Q109" t="str">
        <f>IFERROR(VLOOKUP(N109,effectif!F:BB,49,0),0)</f>
        <v>OC ESTHER V</v>
      </c>
      <c r="R109" s="17" t="str">
        <f>IFERROR(VLOOKUP(N109,effectif!F:BB,43,0),0)</f>
        <v>071054</v>
      </c>
      <c r="S109" t="str">
        <f>IFERROR(VLOOKUP(N109,effectif!F:BB,44,0),0)</f>
        <v>OD VAL D'OISE - EURE</v>
      </c>
      <c r="T109" s="8">
        <f t="shared" si="2"/>
        <v>-1</v>
      </c>
    </row>
    <row r="110" spans="11:22" x14ac:dyDescent="0.25">
      <c r="K110" s="18" t="s">
        <v>872</v>
      </c>
      <c r="L110" s="18" t="s">
        <v>873</v>
      </c>
      <c r="M110" s="18" t="s">
        <v>467</v>
      </c>
      <c r="N110" t="str">
        <f>IFERROR(VLOOKUP(K111*1,effectif!B:G,5,0),"SORTI")</f>
        <v>03102318</v>
      </c>
      <c r="O110">
        <f>IFERROR(VLOOKUP(N110,effectif!F:BF,52,0),0)</f>
        <v>0</v>
      </c>
      <c r="P110" s="17" t="str">
        <f>IFERROR(VLOOKUP(N110,effectif!F:BB,48,0),0)</f>
        <v>700080</v>
      </c>
      <c r="Q110" t="str">
        <f>IFERROR(VLOOKUP(N110,effectif!F:BB,49,0),0)</f>
        <v>OC COLAS A</v>
      </c>
      <c r="R110" s="17" t="str">
        <f>IFERROR(VLOOKUP(N110,effectif!F:BB,43,0),0)</f>
        <v>071506</v>
      </c>
      <c r="S110" t="str">
        <f>IFERROR(VLOOKUP(N110,effectif!F:BB,44,0),0)</f>
        <v>OD ESSONNE - LOIRET</v>
      </c>
      <c r="T110" s="8">
        <f t="shared" si="2"/>
        <v>-1</v>
      </c>
    </row>
    <row r="111" spans="11:22" x14ac:dyDescent="0.25">
      <c r="K111" s="18" t="s">
        <v>897</v>
      </c>
      <c r="L111" s="18" t="s">
        <v>898</v>
      </c>
      <c r="M111" s="18" t="s">
        <v>899</v>
      </c>
      <c r="N111" t="str">
        <f>IFERROR(VLOOKUP(K112*1,effectif!B:G,5,0),"SORTI")</f>
        <v>SORTI</v>
      </c>
      <c r="O111">
        <f>IFERROR(VLOOKUP(N111,effectif!F:BF,52,0),0)</f>
        <v>0</v>
      </c>
      <c r="P111" s="17">
        <f>IFERROR(VLOOKUP(N111,effectif!F:BB,48,0),0)</f>
        <v>0</v>
      </c>
      <c r="Q111">
        <f>IFERROR(VLOOKUP(N111,effectif!F:BB,49,0),0)</f>
        <v>0</v>
      </c>
      <c r="R111" s="17">
        <f>IFERROR(VLOOKUP(N111,effectif!F:BB,43,0),0)</f>
        <v>0</v>
      </c>
      <c r="S111">
        <f>IFERROR(VLOOKUP(N111,effectif!F:BB,44,0),0)</f>
        <v>0</v>
      </c>
      <c r="T111" s="8">
        <f t="shared" si="2"/>
        <v>0</v>
      </c>
    </row>
    <row r="112" spans="11:22" x14ac:dyDescent="0.25">
      <c r="K112" s="18"/>
      <c r="L112" s="18"/>
      <c r="M112" s="18"/>
    </row>
  </sheetData>
  <autoFilter ref="V2:AC53" xr:uid="{C5CF1A45-13DB-499E-A1ED-3351B25284EC}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A3C739-DDFA-4294-88EA-6918A5B28B46}">
  <dimension ref="B3:U42"/>
  <sheetViews>
    <sheetView showGridLines="0" tabSelected="1" zoomScale="80" zoomScaleNormal="80" workbookViewId="0">
      <selection activeCell="K6" sqref="K6"/>
    </sheetView>
  </sheetViews>
  <sheetFormatPr baseColWidth="10" defaultRowHeight="15" x14ac:dyDescent="0.25"/>
  <cols>
    <col min="1" max="1" width="5.140625" customWidth="1"/>
    <col min="2" max="2" width="18.5703125" style="108" customWidth="1"/>
    <col min="3" max="3" width="24.7109375" style="110" customWidth="1"/>
    <col min="4" max="4" width="10.5703125" customWidth="1"/>
    <col min="5" max="5" width="19" customWidth="1"/>
    <col min="6" max="6" width="19.85546875" customWidth="1"/>
    <col min="7" max="7" width="13.140625" customWidth="1"/>
    <col min="8" max="8" width="14" customWidth="1"/>
    <col min="10" max="10" width="10.7109375" customWidth="1"/>
    <col min="11" max="11" width="18" customWidth="1"/>
    <col min="12" max="12" width="12.28515625" customWidth="1"/>
    <col min="13" max="13" width="11.7109375" customWidth="1"/>
    <col min="17" max="17" width="13.28515625" customWidth="1"/>
    <col min="18" max="18" width="15" customWidth="1"/>
    <col min="19" max="19" width="11" customWidth="1"/>
    <col min="20" max="20" width="14" customWidth="1"/>
  </cols>
  <sheetData>
    <row r="3" spans="2:21" ht="15.75" thickBot="1" x14ac:dyDescent="0.3"/>
    <row r="4" spans="2:21" x14ac:dyDescent="0.25">
      <c r="D4" s="126" t="s">
        <v>14061</v>
      </c>
      <c r="E4" s="127"/>
      <c r="F4" s="127"/>
      <c r="G4" s="127"/>
      <c r="H4" s="128"/>
    </row>
    <row r="5" spans="2:21" x14ac:dyDescent="0.25">
      <c r="D5" s="129"/>
      <c r="E5" s="130"/>
      <c r="F5" s="130"/>
      <c r="G5" s="130"/>
      <c r="H5" s="131"/>
    </row>
    <row r="6" spans="2:21" x14ac:dyDescent="0.25">
      <c r="D6" s="129"/>
      <c r="E6" s="130"/>
      <c r="F6" s="130"/>
      <c r="G6" s="130"/>
      <c r="H6" s="131"/>
    </row>
    <row r="7" spans="2:21" x14ac:dyDescent="0.25">
      <c r="D7" s="129"/>
      <c r="E7" s="130"/>
      <c r="F7" s="130"/>
      <c r="G7" s="130"/>
      <c r="H7" s="131"/>
    </row>
    <row r="8" spans="2:21" ht="15.75" thickBot="1" x14ac:dyDescent="0.3">
      <c r="D8" s="132"/>
      <c r="E8" s="133"/>
      <c r="F8" s="133"/>
      <c r="G8" s="133"/>
      <c r="H8" s="134"/>
    </row>
    <row r="13" spans="2:21" ht="34.5" customHeight="1" x14ac:dyDescent="0.25">
      <c r="G13" s="139" t="s">
        <v>14059</v>
      </c>
      <c r="H13" s="139"/>
      <c r="I13" s="139"/>
      <c r="J13" s="139"/>
      <c r="K13" s="136" t="s">
        <v>13876</v>
      </c>
      <c r="L13" s="136"/>
      <c r="M13" s="136"/>
      <c r="N13" s="137" t="s">
        <v>14055</v>
      </c>
      <c r="O13" s="137"/>
      <c r="P13" s="137"/>
      <c r="Q13" s="138" t="s">
        <v>14056</v>
      </c>
      <c r="R13" s="138"/>
      <c r="S13" s="138"/>
      <c r="T13" s="135" t="s">
        <v>14054</v>
      </c>
      <c r="U13" s="135"/>
    </row>
    <row r="14" spans="2:21" s="71" customFormat="1" ht="45" x14ac:dyDescent="0.25">
      <c r="B14" s="120" t="s">
        <v>13875</v>
      </c>
      <c r="C14" s="120" t="s">
        <v>14058</v>
      </c>
      <c r="D14" s="121" t="s">
        <v>14062</v>
      </c>
      <c r="E14" s="120" t="s">
        <v>12475</v>
      </c>
      <c r="F14" s="120" t="s">
        <v>11081</v>
      </c>
      <c r="G14" s="119" t="s">
        <v>13859</v>
      </c>
      <c r="H14" s="119" t="s">
        <v>13874</v>
      </c>
      <c r="I14" s="119" t="s">
        <v>13866</v>
      </c>
      <c r="J14" s="125" t="s">
        <v>14064</v>
      </c>
      <c r="K14" s="32" t="s">
        <v>13876</v>
      </c>
      <c r="L14" s="32" t="s">
        <v>14060</v>
      </c>
      <c r="M14" s="122" t="s">
        <v>13883</v>
      </c>
      <c r="N14" s="33" t="s">
        <v>14063</v>
      </c>
      <c r="O14" s="33" t="s">
        <v>14067</v>
      </c>
      <c r="P14" s="124" t="s">
        <v>13884</v>
      </c>
      <c r="Q14" s="17" t="s">
        <v>14065</v>
      </c>
      <c r="R14" s="31" t="s">
        <v>14066</v>
      </c>
      <c r="S14" s="123" t="s">
        <v>14057</v>
      </c>
      <c r="T14" s="27" t="s">
        <v>14068</v>
      </c>
      <c r="U14" s="31" t="s">
        <v>13878</v>
      </c>
    </row>
    <row r="15" spans="2:21" x14ac:dyDescent="0.25">
      <c r="B15" s="108">
        <v>304255</v>
      </c>
      <c r="C15" t="s">
        <v>3833</v>
      </c>
      <c r="D15" s="8" t="s">
        <v>12548</v>
      </c>
      <c r="E15" t="s">
        <v>1834</v>
      </c>
      <c r="F15" s="110" t="s">
        <v>148</v>
      </c>
      <c r="G15" s="75">
        <v>1</v>
      </c>
      <c r="H15" s="75">
        <v>1</v>
      </c>
      <c r="I15" s="75">
        <v>1</v>
      </c>
      <c r="J15" s="116">
        <v>306</v>
      </c>
      <c r="K15" s="103">
        <v>46005</v>
      </c>
      <c r="L15" s="75">
        <v>1</v>
      </c>
      <c r="M15" s="117">
        <v>102</v>
      </c>
      <c r="N15" s="75">
        <v>39.5</v>
      </c>
      <c r="O15" s="75">
        <v>1</v>
      </c>
      <c r="P15" s="118">
        <v>102</v>
      </c>
      <c r="Q15" s="75">
        <v>10</v>
      </c>
      <c r="R15" s="75">
        <v>1</v>
      </c>
      <c r="S15" s="118">
        <v>102</v>
      </c>
      <c r="T15" s="75">
        <v>8</v>
      </c>
      <c r="U15" s="102">
        <v>100</v>
      </c>
    </row>
    <row r="16" spans="2:21" x14ac:dyDescent="0.25">
      <c r="B16" s="108">
        <v>304146</v>
      </c>
      <c r="C16" t="s">
        <v>1724</v>
      </c>
      <c r="D16" s="8" t="s">
        <v>12548</v>
      </c>
      <c r="E16" t="s">
        <v>1492</v>
      </c>
      <c r="F16" s="110" t="s">
        <v>58</v>
      </c>
      <c r="G16" s="75">
        <v>2</v>
      </c>
      <c r="H16" s="75">
        <v>1</v>
      </c>
      <c r="I16" s="75">
        <v>1</v>
      </c>
      <c r="J16" s="116">
        <v>301</v>
      </c>
      <c r="K16" s="103">
        <v>31186</v>
      </c>
      <c r="L16" s="75">
        <v>4</v>
      </c>
      <c r="M16" s="117">
        <v>99</v>
      </c>
      <c r="N16" s="75">
        <v>24.5</v>
      </c>
      <c r="O16" s="75">
        <v>3</v>
      </c>
      <c r="P16" s="118">
        <v>100</v>
      </c>
      <c r="Q16" s="75">
        <v>10</v>
      </c>
      <c r="R16" s="75">
        <v>1</v>
      </c>
      <c r="S16" s="118">
        <v>102</v>
      </c>
      <c r="T16" s="75">
        <v>11.5</v>
      </c>
      <c r="U16" s="102">
        <v>100</v>
      </c>
    </row>
    <row r="17" spans="2:21" x14ac:dyDescent="0.25">
      <c r="B17" s="108">
        <v>161125</v>
      </c>
      <c r="C17" t="s">
        <v>9801</v>
      </c>
      <c r="D17" s="8" t="s">
        <v>12548</v>
      </c>
      <c r="E17" t="s">
        <v>3477</v>
      </c>
      <c r="F17" s="110" t="s">
        <v>7</v>
      </c>
      <c r="G17" s="75">
        <v>3</v>
      </c>
      <c r="H17" s="75">
        <v>2</v>
      </c>
      <c r="I17" s="75">
        <v>1</v>
      </c>
      <c r="J17" s="116">
        <v>301</v>
      </c>
      <c r="K17" s="103">
        <v>30535</v>
      </c>
      <c r="L17" s="75">
        <v>5</v>
      </c>
      <c r="M17" s="117">
        <v>98</v>
      </c>
      <c r="N17" s="75">
        <v>32.5</v>
      </c>
      <c r="O17" s="75">
        <v>2</v>
      </c>
      <c r="P17" s="118">
        <v>101</v>
      </c>
      <c r="Q17" s="75">
        <v>10</v>
      </c>
      <c r="R17" s="75">
        <v>1</v>
      </c>
      <c r="S17" s="118">
        <v>102</v>
      </c>
      <c r="T17" s="75">
        <v>10.77</v>
      </c>
      <c r="U17" s="102">
        <v>87.5</v>
      </c>
    </row>
    <row r="18" spans="2:21" x14ac:dyDescent="0.25">
      <c r="B18" s="108">
        <v>305459</v>
      </c>
      <c r="C18" t="s">
        <v>6541</v>
      </c>
      <c r="D18" s="8" t="s">
        <v>12548</v>
      </c>
      <c r="E18" t="s">
        <v>2313</v>
      </c>
      <c r="F18" s="110" t="s">
        <v>31</v>
      </c>
      <c r="G18" s="75">
        <v>4</v>
      </c>
      <c r="H18" s="75">
        <v>3</v>
      </c>
      <c r="I18" s="75">
        <v>1</v>
      </c>
      <c r="J18" s="116">
        <v>300</v>
      </c>
      <c r="K18" s="103">
        <v>38431</v>
      </c>
      <c r="L18" s="75">
        <v>2</v>
      </c>
      <c r="M18" s="117">
        <v>101</v>
      </c>
      <c r="N18" s="75">
        <v>19.5</v>
      </c>
      <c r="O18" s="75">
        <v>6</v>
      </c>
      <c r="P18" s="118">
        <v>97</v>
      </c>
      <c r="Q18" s="75">
        <v>10</v>
      </c>
      <c r="R18" s="75">
        <v>1</v>
      </c>
      <c r="S18" s="118">
        <v>102</v>
      </c>
      <c r="T18" s="75">
        <v>10.719999999999999</v>
      </c>
      <c r="U18" s="102">
        <v>100</v>
      </c>
    </row>
    <row r="19" spans="2:21" x14ac:dyDescent="0.25">
      <c r="B19" s="108">
        <v>183666</v>
      </c>
      <c r="C19" t="s">
        <v>5736</v>
      </c>
      <c r="D19" s="8" t="s">
        <v>12548</v>
      </c>
      <c r="E19" t="s">
        <v>2028</v>
      </c>
      <c r="F19" s="110" t="s">
        <v>26</v>
      </c>
      <c r="G19" s="75">
        <v>5</v>
      </c>
      <c r="H19" s="75">
        <v>1</v>
      </c>
      <c r="I19" s="75">
        <v>1</v>
      </c>
      <c r="J19" s="116">
        <v>299</v>
      </c>
      <c r="K19" s="103">
        <v>26911</v>
      </c>
      <c r="L19" s="75">
        <v>6</v>
      </c>
      <c r="M19" s="117">
        <v>97</v>
      </c>
      <c r="N19" s="75">
        <v>24.5</v>
      </c>
      <c r="O19" s="75">
        <v>3</v>
      </c>
      <c r="P19" s="118">
        <v>100</v>
      </c>
      <c r="Q19" s="75">
        <v>10</v>
      </c>
      <c r="R19" s="75">
        <v>1</v>
      </c>
      <c r="S19" s="118">
        <v>102</v>
      </c>
      <c r="T19" s="75">
        <v>5.46</v>
      </c>
      <c r="U19" s="102">
        <v>50</v>
      </c>
    </row>
    <row r="20" spans="2:21" x14ac:dyDescent="0.25">
      <c r="B20" s="108">
        <v>304399</v>
      </c>
      <c r="C20" t="s">
        <v>7438</v>
      </c>
      <c r="D20" s="8" t="s">
        <v>12548</v>
      </c>
      <c r="E20" t="s">
        <v>1822</v>
      </c>
      <c r="F20" s="110" t="s">
        <v>58</v>
      </c>
      <c r="G20" s="75">
        <v>6</v>
      </c>
      <c r="H20" s="75">
        <v>4</v>
      </c>
      <c r="I20" s="75">
        <v>2</v>
      </c>
      <c r="J20" s="116">
        <v>298</v>
      </c>
      <c r="K20" s="103">
        <v>32773</v>
      </c>
      <c r="L20" s="75">
        <v>3</v>
      </c>
      <c r="M20" s="117">
        <v>100</v>
      </c>
      <c r="N20" s="75">
        <v>19.5</v>
      </c>
      <c r="O20" s="75">
        <v>6</v>
      </c>
      <c r="P20" s="118">
        <v>97</v>
      </c>
      <c r="Q20" s="75">
        <v>6</v>
      </c>
      <c r="R20" s="75">
        <v>2</v>
      </c>
      <c r="S20" s="118">
        <v>101</v>
      </c>
      <c r="T20" s="75">
        <v>9.0300000000000011</v>
      </c>
      <c r="U20" s="102">
        <v>100</v>
      </c>
    </row>
    <row r="21" spans="2:21" x14ac:dyDescent="0.25">
      <c r="B21" s="108">
        <v>192658</v>
      </c>
      <c r="C21" t="s">
        <v>5875</v>
      </c>
      <c r="D21" s="8" t="s">
        <v>12548</v>
      </c>
      <c r="E21" t="s">
        <v>3561</v>
      </c>
      <c r="F21" s="110" t="s">
        <v>330</v>
      </c>
      <c r="G21" s="75">
        <v>7</v>
      </c>
      <c r="H21" s="75">
        <v>2</v>
      </c>
      <c r="I21" s="75">
        <v>1</v>
      </c>
      <c r="J21" s="116">
        <v>297</v>
      </c>
      <c r="K21" s="103">
        <v>22872</v>
      </c>
      <c r="L21" s="75">
        <v>7</v>
      </c>
      <c r="M21" s="117">
        <v>96</v>
      </c>
      <c r="N21" s="75">
        <v>20.5</v>
      </c>
      <c r="O21" s="75">
        <v>4</v>
      </c>
      <c r="P21" s="118">
        <v>99</v>
      </c>
      <c r="Q21" s="75">
        <v>10</v>
      </c>
      <c r="R21" s="75">
        <v>1</v>
      </c>
      <c r="S21" s="118">
        <v>102</v>
      </c>
      <c r="T21" s="75">
        <v>11.8</v>
      </c>
      <c r="U21" s="102">
        <v>50</v>
      </c>
    </row>
    <row r="22" spans="2:21" x14ac:dyDescent="0.25">
      <c r="B22" s="108">
        <v>306443</v>
      </c>
      <c r="C22" t="s">
        <v>4034</v>
      </c>
      <c r="D22" s="8" t="s">
        <v>12548</v>
      </c>
      <c r="E22" t="s">
        <v>2596</v>
      </c>
      <c r="F22" s="110" t="s">
        <v>142</v>
      </c>
      <c r="G22" s="75">
        <v>8</v>
      </c>
      <c r="H22" s="75">
        <v>2</v>
      </c>
      <c r="I22" s="75">
        <v>1</v>
      </c>
      <c r="J22" s="116">
        <v>295</v>
      </c>
      <c r="K22" s="103">
        <v>22169</v>
      </c>
      <c r="L22" s="75">
        <v>8</v>
      </c>
      <c r="M22" s="117">
        <v>95</v>
      </c>
      <c r="N22" s="75">
        <v>20</v>
      </c>
      <c r="O22" s="75">
        <v>5</v>
      </c>
      <c r="P22" s="118">
        <v>98</v>
      </c>
      <c r="Q22" s="75">
        <v>10</v>
      </c>
      <c r="R22" s="75">
        <v>1</v>
      </c>
      <c r="S22" s="118">
        <v>102</v>
      </c>
      <c r="T22" s="75">
        <v>0</v>
      </c>
      <c r="U22" s="102">
        <v>100</v>
      </c>
    </row>
    <row r="23" spans="2:21" x14ac:dyDescent="0.25">
      <c r="B23" s="108">
        <v>306023</v>
      </c>
      <c r="C23" t="s">
        <v>4387</v>
      </c>
      <c r="D23" s="8" t="s">
        <v>12548</v>
      </c>
      <c r="E23" t="s">
        <v>3477</v>
      </c>
      <c r="F23" s="110" t="s">
        <v>7</v>
      </c>
      <c r="G23" s="75">
        <v>9</v>
      </c>
      <c r="H23" s="75">
        <v>5</v>
      </c>
      <c r="I23" s="75">
        <v>2</v>
      </c>
      <c r="J23" s="116">
        <v>291</v>
      </c>
      <c r="K23" s="103">
        <v>21690</v>
      </c>
      <c r="L23" s="75">
        <v>9</v>
      </c>
      <c r="M23" s="117">
        <v>94</v>
      </c>
      <c r="N23" s="75">
        <v>19</v>
      </c>
      <c r="O23" s="75">
        <v>7</v>
      </c>
      <c r="P23" s="118">
        <v>96</v>
      </c>
      <c r="Q23" s="75">
        <v>6</v>
      </c>
      <c r="R23" s="75">
        <v>2</v>
      </c>
      <c r="S23" s="118">
        <v>101</v>
      </c>
      <c r="T23" s="75">
        <v>0</v>
      </c>
      <c r="U23" s="102">
        <v>100</v>
      </c>
    </row>
    <row r="24" spans="2:21" x14ac:dyDescent="0.25">
      <c r="B24" s="108">
        <v>302146</v>
      </c>
      <c r="C24" t="s">
        <v>5346</v>
      </c>
      <c r="D24" s="8" t="s">
        <v>12548</v>
      </c>
      <c r="E24" t="s">
        <v>2038</v>
      </c>
      <c r="F24" s="110" t="s">
        <v>375</v>
      </c>
      <c r="G24" s="75">
        <v>10</v>
      </c>
      <c r="H24" s="75">
        <v>3</v>
      </c>
      <c r="I24" s="75">
        <v>1</v>
      </c>
      <c r="J24" s="116">
        <v>290</v>
      </c>
      <c r="K24" s="103">
        <v>20639</v>
      </c>
      <c r="L24" s="75">
        <v>10</v>
      </c>
      <c r="M24" s="117">
        <v>93</v>
      </c>
      <c r="N24" s="75">
        <v>18</v>
      </c>
      <c r="O24" s="75">
        <v>8</v>
      </c>
      <c r="P24" s="118">
        <v>95</v>
      </c>
      <c r="Q24" s="75">
        <v>10</v>
      </c>
      <c r="R24" s="75">
        <v>1</v>
      </c>
      <c r="S24" s="118">
        <v>102</v>
      </c>
      <c r="T24" s="75">
        <v>9.99</v>
      </c>
      <c r="U24" s="102">
        <v>100</v>
      </c>
    </row>
    <row r="25" spans="2:21" x14ac:dyDescent="0.25">
      <c r="B25"/>
      <c r="C25"/>
    </row>
    <row r="26" spans="2:21" x14ac:dyDescent="0.25">
      <c r="B26"/>
      <c r="C26"/>
    </row>
    <row r="27" spans="2:21" x14ac:dyDescent="0.25">
      <c r="B27"/>
      <c r="C27"/>
    </row>
    <row r="28" spans="2:21" x14ac:dyDescent="0.25">
      <c r="B28"/>
      <c r="C28"/>
    </row>
    <row r="29" spans="2:21" x14ac:dyDescent="0.25">
      <c r="B29"/>
      <c r="C29"/>
    </row>
    <row r="30" spans="2:21" x14ac:dyDescent="0.25">
      <c r="B30"/>
      <c r="C30"/>
    </row>
    <row r="31" spans="2:21" x14ac:dyDescent="0.25">
      <c r="B31"/>
      <c r="C31"/>
    </row>
    <row r="32" spans="2:21" x14ac:dyDescent="0.25">
      <c r="B32"/>
      <c r="C32"/>
    </row>
    <row r="33" spans="2:3" x14ac:dyDescent="0.25">
      <c r="B33"/>
      <c r="C33"/>
    </row>
    <row r="34" spans="2:3" x14ac:dyDescent="0.25">
      <c r="B34"/>
      <c r="C34"/>
    </row>
    <row r="35" spans="2:3" x14ac:dyDescent="0.25">
      <c r="B35"/>
      <c r="C35"/>
    </row>
    <row r="36" spans="2:3" x14ac:dyDescent="0.25">
      <c r="B36"/>
      <c r="C36"/>
    </row>
    <row r="37" spans="2:3" x14ac:dyDescent="0.25">
      <c r="B37"/>
      <c r="C37"/>
    </row>
    <row r="38" spans="2:3" x14ac:dyDescent="0.25">
      <c r="B38"/>
      <c r="C38"/>
    </row>
    <row r="39" spans="2:3" x14ac:dyDescent="0.25">
      <c r="B39"/>
      <c r="C39"/>
    </row>
    <row r="40" spans="2:3" x14ac:dyDescent="0.25">
      <c r="B40"/>
      <c r="C40"/>
    </row>
    <row r="41" spans="2:3" x14ac:dyDescent="0.25">
      <c r="B41"/>
      <c r="C41"/>
    </row>
    <row r="42" spans="2:3" x14ac:dyDescent="0.25">
      <c r="B42"/>
      <c r="C42"/>
    </row>
  </sheetData>
  <mergeCells count="6">
    <mergeCell ref="D4:H8"/>
    <mergeCell ref="T13:U13"/>
    <mergeCell ref="K13:M13"/>
    <mergeCell ref="N13:P13"/>
    <mergeCell ref="Q13:S13"/>
    <mergeCell ref="G13:J13"/>
  </mergeCells>
  <conditionalFormatting pivot="1" sqref="U15:U24">
    <cfRule type="cellIs" dxfId="386" priority="5" operator="greaterThan">
      <formula>14.99</formula>
    </cfRule>
  </conditionalFormatting>
  <conditionalFormatting sqref="K14 K43:K781">
    <cfRule type="cellIs" dxfId="385" priority="4" operator="lessThan">
      <formula>13.01</formula>
    </cfRule>
  </conditionalFormatting>
  <conditionalFormatting pivot="1" sqref="T15:T24">
    <cfRule type="cellIs" dxfId="384" priority="3" operator="lessThan">
      <formula>13.01</formula>
    </cfRule>
  </conditionalFormatting>
  <conditionalFormatting pivot="1" sqref="H15:H24">
    <cfRule type="cellIs" dxfId="383" priority="2" operator="between">
      <formula>1</formula>
      <formula>5</formula>
    </cfRule>
  </conditionalFormatting>
  <conditionalFormatting pivot="1" sqref="G15:G24">
    <cfRule type="cellIs" dxfId="382" priority="1" operator="between">
      <formula>1</formula>
      <formula>5</formula>
    </cfRule>
  </conditionalFormatting>
  <pageMargins left="0.7" right="0.7" top="0.75" bottom="0.75" header="0.3" footer="0.3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938C1B-6D56-4649-A6A7-F00B7D3E90A0}">
  <sheetPr filterMode="1">
    <tabColor theme="4" tint="0.59999389629810485"/>
  </sheetPr>
  <dimension ref="A1:AU78"/>
  <sheetViews>
    <sheetView workbookViewId="0">
      <pane xSplit="2" ySplit="1" topLeftCell="Z2" activePane="bottomRight" state="frozen"/>
      <selection pane="topRight" activeCell="C1" sqref="C1"/>
      <selection pane="bottomLeft" activeCell="A2" sqref="A2"/>
      <selection pane="bottomRight" activeCell="AU10" sqref="AU10"/>
    </sheetView>
  </sheetViews>
  <sheetFormatPr baseColWidth="10" defaultRowHeight="15" x14ac:dyDescent="0.25"/>
  <cols>
    <col min="3" max="3" width="27.5703125" customWidth="1"/>
    <col min="4" max="4" width="14.42578125" customWidth="1"/>
    <col min="10" max="10" width="8.28515625" customWidth="1"/>
    <col min="11" max="11" width="8.140625" customWidth="1"/>
    <col min="12" max="12" width="6.28515625" customWidth="1"/>
    <col min="13" max="13" width="21.42578125" style="100" customWidth="1"/>
    <col min="14" max="14" width="9.5703125" style="60" customWidth="1"/>
    <col min="15" max="15" width="18.7109375" style="60" customWidth="1"/>
    <col min="16" max="16" width="8.85546875" style="60" customWidth="1"/>
    <col min="17" max="17" width="23.140625" style="60" customWidth="1"/>
    <col min="18" max="18" width="7.5703125" style="60" customWidth="1"/>
    <col min="19" max="19" width="17.140625" style="60" customWidth="1"/>
    <col min="20" max="20" width="17.140625" style="72" customWidth="1"/>
    <col min="21" max="21" width="7.7109375" style="72" customWidth="1"/>
    <col min="23" max="23" width="8.140625" customWidth="1"/>
    <col min="25" max="25" width="5.7109375" style="35" customWidth="1"/>
    <col min="27" max="27" width="5.7109375" style="35" customWidth="1"/>
    <col min="28" max="28" width="10.5703125" style="35" customWidth="1"/>
    <col min="29" max="29" width="11.42578125" customWidth="1"/>
    <col min="30" max="30" width="6.85546875" customWidth="1"/>
    <col min="31" max="33" width="7.85546875" customWidth="1"/>
    <col min="34" max="34" width="9.5703125" customWidth="1"/>
    <col min="35" max="35" width="9.85546875" customWidth="1"/>
    <col min="37" max="37" width="9.42578125" customWidth="1"/>
    <col min="38" max="38" width="9" customWidth="1"/>
    <col min="39" max="39" width="8.7109375" customWidth="1"/>
    <col min="41" max="42" width="7" customWidth="1"/>
    <col min="43" max="43" width="7.140625" customWidth="1"/>
    <col min="45" max="45" width="6.42578125" customWidth="1"/>
    <col min="46" max="46" width="11.7109375" customWidth="1"/>
  </cols>
  <sheetData>
    <row r="1" spans="1:47" ht="75" x14ac:dyDescent="0.25">
      <c r="A1" s="56" t="s">
        <v>12556</v>
      </c>
      <c r="B1" s="53" t="s">
        <v>12555</v>
      </c>
      <c r="C1" s="52" t="s">
        <v>12472</v>
      </c>
      <c r="D1" s="53" t="s">
        <v>12549</v>
      </c>
      <c r="E1" s="54" t="s">
        <v>12543</v>
      </c>
      <c r="F1" s="54" t="s">
        <v>12542</v>
      </c>
      <c r="G1" s="54" t="s">
        <v>12545</v>
      </c>
      <c r="H1" s="54" t="s">
        <v>12544</v>
      </c>
      <c r="I1" s="54" t="s">
        <v>12546</v>
      </c>
      <c r="J1" s="55" t="s">
        <v>12552</v>
      </c>
      <c r="K1" s="55" t="s">
        <v>12547</v>
      </c>
      <c r="L1" s="55" t="s">
        <v>12550</v>
      </c>
      <c r="M1" s="99" t="s">
        <v>12472</v>
      </c>
      <c r="N1" s="59" t="s">
        <v>12473</v>
      </c>
      <c r="O1" s="59" t="s">
        <v>12475</v>
      </c>
      <c r="P1" s="59" t="s">
        <v>11082</v>
      </c>
      <c r="Q1" s="59" t="s">
        <v>11081</v>
      </c>
      <c r="R1" s="59" t="s">
        <v>12474</v>
      </c>
      <c r="S1" s="59" t="s">
        <v>12471</v>
      </c>
      <c r="T1" s="57" t="s">
        <v>13823</v>
      </c>
      <c r="U1" s="57" t="s">
        <v>13835</v>
      </c>
      <c r="V1" s="57" t="s">
        <v>13826</v>
      </c>
      <c r="W1" s="57" t="s">
        <v>13836</v>
      </c>
      <c r="X1" s="57" t="s">
        <v>13824</v>
      </c>
      <c r="Y1" s="57" t="s">
        <v>13843</v>
      </c>
      <c r="Z1" s="57" t="s">
        <v>13825</v>
      </c>
      <c r="AA1" s="57" t="s">
        <v>13842</v>
      </c>
      <c r="AB1" s="57" t="s">
        <v>13844</v>
      </c>
      <c r="AC1" s="57" t="s">
        <v>13831</v>
      </c>
      <c r="AD1" s="57" t="s">
        <v>13832</v>
      </c>
      <c r="AE1" s="57" t="s">
        <v>13833</v>
      </c>
      <c r="AF1" s="57" t="s">
        <v>13880</v>
      </c>
      <c r="AG1" s="57" t="s">
        <v>13881</v>
      </c>
      <c r="AH1" s="57" t="s">
        <v>13834</v>
      </c>
      <c r="AI1" s="84" t="s">
        <v>13853</v>
      </c>
      <c r="AJ1" s="84" t="s">
        <v>13854</v>
      </c>
      <c r="AK1" s="85" t="s">
        <v>13856</v>
      </c>
      <c r="AL1" s="84" t="s">
        <v>13855</v>
      </c>
      <c r="AM1" s="88" t="s">
        <v>13873</v>
      </c>
      <c r="AN1" s="94" t="s">
        <v>13860</v>
      </c>
      <c r="AO1" s="94" t="s">
        <v>13864</v>
      </c>
      <c r="AP1" s="94" t="s">
        <v>13861</v>
      </c>
      <c r="AQ1" s="94" t="s">
        <v>13865</v>
      </c>
      <c r="AR1" s="98" t="s">
        <v>13867</v>
      </c>
      <c r="AS1" s="98" t="s">
        <v>13868</v>
      </c>
      <c r="AT1" s="98" t="s">
        <v>13869</v>
      </c>
      <c r="AU1" s="98" t="s">
        <v>13870</v>
      </c>
    </row>
    <row r="2" spans="1:47" hidden="1" x14ac:dyDescent="0.25">
      <c r="A2" t="s">
        <v>13943</v>
      </c>
      <c r="B2">
        <v>302146</v>
      </c>
      <c r="C2" t="s">
        <v>5346</v>
      </c>
      <c r="D2" t="s">
        <v>12548</v>
      </c>
      <c r="E2">
        <v>20639</v>
      </c>
      <c r="F2">
        <v>9.99</v>
      </c>
      <c r="G2">
        <v>100</v>
      </c>
      <c r="H2">
        <v>18</v>
      </c>
      <c r="I2">
        <v>5</v>
      </c>
      <c r="J2">
        <v>3</v>
      </c>
      <c r="K2">
        <v>1</v>
      </c>
      <c r="L2">
        <v>10</v>
      </c>
      <c r="M2" s="100" t="str">
        <f>IFERROR(VLOOKUP(B2,effectif!A:BE,56,0),"Plus à l'effectif")</f>
        <v>OLIVIER HOFFER</v>
      </c>
      <c r="N2" s="60" t="str">
        <f>IFERROR(VLOOKUP(B2,effectif!A:BE,53,0),0)</f>
        <v>070426</v>
      </c>
      <c r="O2" s="60" t="str">
        <f>IFERROR(VLOOKUP(B2,effectif!A:BE,54,0),0)</f>
        <v>OC RIQUE D</v>
      </c>
      <c r="P2" s="60" t="str">
        <f>IFERROR(VLOOKUP(B2,effectif!A:BE,48,0),0)</f>
        <v>071050</v>
      </c>
      <c r="Q2" s="60" t="str">
        <f>IFERROR(VLOOKUP(B2,effectif!A:BE,49,0),0)</f>
        <v>OD MANCHE - CALVADOS - ORNE - MAYENNE</v>
      </c>
      <c r="R2" s="60" t="str">
        <f>IFERROR(VLOOKUP(B2,effectif!A:BE,43,0),0)</f>
        <v>071590</v>
      </c>
      <c r="S2" s="60" t="str">
        <f>IFERROR(VLOOKUP(B2,effectif!A:BE,44,0),0)</f>
        <v>REGION GRAND OUEST</v>
      </c>
      <c r="T2" s="72">
        <f>VLOOKUP(B2,'synt résultat'!J:K,2,0)</f>
        <v>20639</v>
      </c>
      <c r="U2" s="113">
        <f>VLOOKUP(B2*1,classement!E:G,3,0)</f>
        <v>10</v>
      </c>
      <c r="V2">
        <f>VLOOKUP(B2,'synt résultat'!J:L,3,0)</f>
        <v>18</v>
      </c>
      <c r="W2" s="89">
        <f>VLOOKUP(B2,classement!I:K,3,0)</f>
        <v>8</v>
      </c>
      <c r="X2">
        <f>VLOOKUP(B2,'synt résultat'!A:B,2,0)</f>
        <v>9.99</v>
      </c>
      <c r="Y2" s="35">
        <f t="shared" ref="Y2:Y11" si="0">IF(X2&lt;=13,1,0)</f>
        <v>1</v>
      </c>
      <c r="Z2">
        <f>VLOOKUP(B2*1,'synt résultat'!G:H,2,0)</f>
        <v>100</v>
      </c>
      <c r="AA2" s="35">
        <f t="shared" ref="AA2:AA11" si="1">IF(Z2&gt;=15,1,0)</f>
        <v>1</v>
      </c>
      <c r="AB2" s="35" t="str">
        <f t="shared" ref="AB2:AB11" si="2">IF(Y2+AA2=2,"Critères atteints","Hors Critères")</f>
        <v>Critères atteints</v>
      </c>
      <c r="AC2">
        <f>VLOOKUP(B2,'synt résultat'!P:Q,2,0)</f>
        <v>10</v>
      </c>
      <c r="AD2" s="111">
        <f>VLOOKUP(B2,'synt résultat'!P:R,3,0)</f>
        <v>1</v>
      </c>
      <c r="AE2" s="111">
        <f t="shared" ref="AE2:AE11" si="3">IF(AC2&lt;&gt;0,103-AD2,0)</f>
        <v>102</v>
      </c>
      <c r="AF2" s="112">
        <f>IF(AC2&lt;&gt;0,103-U2)</f>
        <v>93</v>
      </c>
      <c r="AG2" s="89">
        <f>IF(AC2&lt;&gt;0,103-W2)</f>
        <v>95</v>
      </c>
      <c r="AH2">
        <f>AG2+AF2+AE2</f>
        <v>290</v>
      </c>
      <c r="AI2">
        <f>IFERROR(VLOOKUP(B2,classement!A:C,3,0)*1000,0)</f>
        <v>9000</v>
      </c>
      <c r="AJ2">
        <f>IFERROR(VLOOKUP(B2,classement!E:G,3,0),"")</f>
        <v>10</v>
      </c>
      <c r="AK2">
        <f>IFERROR(AJ2+AI2,"")</f>
        <v>9010</v>
      </c>
      <c r="AL2">
        <f>IFERROR(VLOOKUP(B2,classement!I:K,3,0),0)</f>
        <v>8</v>
      </c>
      <c r="AM2">
        <f>VLOOKUP(B2,classement!M:O,3,0)</f>
        <v>10</v>
      </c>
      <c r="AN2">
        <f>IFERROR(VLOOKUP(B2,classement!T:V,3,0)*1000,"")</f>
        <v>3000</v>
      </c>
      <c r="AO2">
        <f>IFERROR(VLOOKUP(B2,classement!Y:AA,3,0),"")</f>
        <v>3</v>
      </c>
      <c r="AP2">
        <f>IFERROR(AO2+AN2,"")</f>
        <v>3003</v>
      </c>
      <c r="AQ2">
        <f>IFERROR(VLOOKUP(B2,classement!AI:AM,5,0),"")</f>
        <v>3</v>
      </c>
      <c r="AR2">
        <f>IFERROR(VLOOKUP(B2,classement!AR:AT,3,0)*1000,"")</f>
        <v>1000</v>
      </c>
      <c r="AS2">
        <f>IFERROR(VLOOKUP(B2,classement!AW:AY,3,0),"")</f>
        <v>1</v>
      </c>
      <c r="AT2">
        <f>IFERROR(AR2+AS2,"")</f>
        <v>1001</v>
      </c>
      <c r="AU2">
        <f>VLOOKUP(B2,classement!BG:BJ,4,0)</f>
        <v>1</v>
      </c>
    </row>
    <row r="3" spans="1:47" hidden="1" x14ac:dyDescent="0.25">
      <c r="A3" t="s">
        <v>13944</v>
      </c>
      <c r="B3">
        <v>183666</v>
      </c>
      <c r="C3" t="s">
        <v>5736</v>
      </c>
      <c r="D3" t="s">
        <v>12548</v>
      </c>
      <c r="E3">
        <v>26911</v>
      </c>
      <c r="F3">
        <v>5.46</v>
      </c>
      <c r="G3">
        <v>50</v>
      </c>
      <c r="H3">
        <v>24.5</v>
      </c>
      <c r="I3">
        <v>9.5</v>
      </c>
      <c r="J3">
        <v>3</v>
      </c>
      <c r="K3">
        <v>1</v>
      </c>
      <c r="L3">
        <v>10</v>
      </c>
      <c r="M3" s="100" t="str">
        <f>IFERROR(VLOOKUP(B3,effectif!A:BE,56,0),"Plus à l'effectif")</f>
        <v>MEHDI LAMANT</v>
      </c>
      <c r="N3" s="60" t="str">
        <f>IFERROR(VLOOKUP(B3,effectif!A:BE,53,0),0)</f>
        <v>070048</v>
      </c>
      <c r="O3" s="60" t="str">
        <f>IFERROR(VLOOKUP(B3,effectif!A:BE,54,0),0)</f>
        <v>OC CADREN V</v>
      </c>
      <c r="P3" s="60" t="str">
        <f>IFERROR(VLOOKUP(B3,effectif!A:BE,48,0),0)</f>
        <v>071024</v>
      </c>
      <c r="Q3" s="60" t="str">
        <f>IFERROR(VLOOKUP(B3,effectif!A:BE,49,0),0)</f>
        <v>OD NORD LILLE</v>
      </c>
      <c r="R3" s="60" t="str">
        <f>IFERROR(VLOOKUP(B3,effectif!A:BE,43,0),0)</f>
        <v>071030</v>
      </c>
      <c r="S3" s="60" t="str">
        <f>IFERROR(VLOOKUP(B3,effectif!A:BE,44,0),0)</f>
        <v>REGION ILE DE FRANCE NORD</v>
      </c>
      <c r="T3" s="72">
        <f>VLOOKUP(B3,'synt résultat'!J:K,2,0)</f>
        <v>26911</v>
      </c>
      <c r="U3" s="113">
        <f>VLOOKUP(B3*1,classement!E:G,3,0)</f>
        <v>6</v>
      </c>
      <c r="V3">
        <f>VLOOKUP(B3,'synt résultat'!J:L,3,0)</f>
        <v>24.5</v>
      </c>
      <c r="W3">
        <f>VLOOKUP(B3,classement!I:K,3,0)</f>
        <v>3</v>
      </c>
      <c r="X3">
        <f>VLOOKUP(B3,'synt résultat'!A:B,2,0)</f>
        <v>5.46</v>
      </c>
      <c r="Y3" s="35">
        <f t="shared" si="0"/>
        <v>1</v>
      </c>
      <c r="Z3">
        <f>VLOOKUP(B3*1,'synt résultat'!G:H,2,0)</f>
        <v>50</v>
      </c>
      <c r="AA3" s="35">
        <f t="shared" si="1"/>
        <v>1</v>
      </c>
      <c r="AB3" s="35" t="str">
        <f t="shared" si="2"/>
        <v>Critères atteints</v>
      </c>
      <c r="AC3">
        <f>IFERROR(VLOOKUP(B3,'synt résultat'!P:Q,2,0),0)</f>
        <v>10</v>
      </c>
      <c r="AD3">
        <f>IFERROR(VLOOKUP(B3,'synt résultat'!P:R,3,0),0)</f>
        <v>1</v>
      </c>
      <c r="AE3">
        <f t="shared" si="3"/>
        <v>102</v>
      </c>
      <c r="AF3">
        <f t="shared" ref="AF3:AF11" si="4">IF(AC3&lt;&gt;0,103-U3)</f>
        <v>97</v>
      </c>
      <c r="AG3">
        <f t="shared" ref="AG3:AG11" si="5">IF(AC3&lt;&gt;0,103-W3)</f>
        <v>100</v>
      </c>
      <c r="AH3">
        <f t="shared" ref="AH3:AH11" si="6">AG3+AF3+AE3</f>
        <v>299</v>
      </c>
      <c r="AI3">
        <f>IFERROR(VLOOKUP(B3,classement!A:C,3,0)*1000,0)</f>
        <v>4000</v>
      </c>
      <c r="AJ3">
        <f>IFERROR(VLOOKUP(B3,classement!E:G,3,0),"")</f>
        <v>6</v>
      </c>
      <c r="AK3">
        <f t="shared" ref="AK3:AK11" si="7">IFERROR(AJ3+AI3,"")</f>
        <v>4006</v>
      </c>
      <c r="AL3">
        <f>IFERROR(VLOOKUP(B3,classement!I:K,3,0),0)</f>
        <v>3</v>
      </c>
      <c r="AM3">
        <f>VLOOKUP(B3,classement!M:O,3,0)</f>
        <v>5</v>
      </c>
      <c r="AN3">
        <f>IFERROR(VLOOKUP(B3,classement!T:V,3,0)*1000,"")</f>
        <v>1000</v>
      </c>
      <c r="AO3">
        <f>IFERROR(VLOOKUP(B3,classement!Y:AA,3,0),"")</f>
        <v>1</v>
      </c>
      <c r="AP3">
        <f t="shared" ref="AP3:AP11" si="8">IFERROR(AO3+AN3,"")</f>
        <v>1001</v>
      </c>
      <c r="AQ3">
        <f>IFERROR(VLOOKUP(B3,classement!AI:AM,5,0),"")</f>
        <v>1</v>
      </c>
      <c r="AR3">
        <f>IFERROR(VLOOKUP(B3,classement!AR:AT,3,0)*1000,"")</f>
        <v>1000</v>
      </c>
      <c r="AS3">
        <f>IFERROR(VLOOKUP(B3,classement!AW:AY,3,0),"")</f>
        <v>1</v>
      </c>
      <c r="AT3">
        <f t="shared" ref="AT3:AT11" si="9">IFERROR(AR3+AS3,"")</f>
        <v>1001</v>
      </c>
      <c r="AU3">
        <f>VLOOKUP(B3,classement!BG:BJ,4,0)</f>
        <v>1</v>
      </c>
    </row>
    <row r="4" spans="1:47" hidden="1" x14ac:dyDescent="0.25">
      <c r="A4" t="s">
        <v>13945</v>
      </c>
      <c r="B4">
        <v>305459</v>
      </c>
      <c r="C4" t="s">
        <v>6541</v>
      </c>
      <c r="D4" t="s">
        <v>12548</v>
      </c>
      <c r="E4">
        <v>38431</v>
      </c>
      <c r="F4">
        <v>10.719999999999999</v>
      </c>
      <c r="G4">
        <v>100</v>
      </c>
      <c r="H4">
        <v>19.5</v>
      </c>
      <c r="I4">
        <v>4.5</v>
      </c>
      <c r="J4">
        <v>3</v>
      </c>
      <c r="K4">
        <v>1</v>
      </c>
      <c r="L4">
        <v>10</v>
      </c>
      <c r="M4" s="100" t="str">
        <f>IFERROR(VLOOKUP(B4,effectif!A:BE,56,0),"Plus à l'effectif")</f>
        <v>ALEXIS MERMET</v>
      </c>
      <c r="N4" s="60" t="str">
        <f>IFERROR(VLOOKUP(B4,effectif!A:BE,53,0),0)</f>
        <v>071194</v>
      </c>
      <c r="O4" s="60" t="str">
        <f>IFERROR(VLOOKUP(B4,effectif!A:BE,54,0),0)</f>
        <v>OC VIRET S</v>
      </c>
      <c r="P4" s="60" t="str">
        <f>IFERROR(VLOOKUP(B4,effectif!A:BE,48,0),0)</f>
        <v>071174</v>
      </c>
      <c r="Q4" s="60" t="str">
        <f>IFERROR(VLOOKUP(B4,effectif!A:BE,49,0),0)</f>
        <v>OD HAUTE SAVOIE AIN JURA AIX LES BAINS</v>
      </c>
      <c r="R4" s="60" t="str">
        <f>IFERROR(VLOOKUP(B4,effectif!A:BE,43,0),0)</f>
        <v>071251</v>
      </c>
      <c r="S4" s="60" t="str">
        <f>IFERROR(VLOOKUP(B4,effectif!A:BE,44,0),0)</f>
        <v>REGION GRAND SUD</v>
      </c>
      <c r="T4" s="72">
        <f>VLOOKUP(B4,'synt résultat'!J:K,2,0)</f>
        <v>38431</v>
      </c>
      <c r="U4" s="113">
        <f>VLOOKUP(B4*1,classement!E:G,3,0)</f>
        <v>2</v>
      </c>
      <c r="V4">
        <f>VLOOKUP(B4,'synt résultat'!J:L,3,0)</f>
        <v>19.5</v>
      </c>
      <c r="W4">
        <f>VLOOKUP(B4,classement!I:K,3,0)</f>
        <v>6</v>
      </c>
      <c r="X4">
        <f>VLOOKUP(B4,'synt résultat'!A:B,2,0)</f>
        <v>10.719999999999999</v>
      </c>
      <c r="Y4" s="35">
        <f t="shared" si="0"/>
        <v>1</v>
      </c>
      <c r="Z4">
        <f>VLOOKUP(B4*1,'synt résultat'!G:H,2,0)</f>
        <v>100</v>
      </c>
      <c r="AA4" s="35">
        <f t="shared" si="1"/>
        <v>1</v>
      </c>
      <c r="AB4" s="35" t="str">
        <f t="shared" si="2"/>
        <v>Critères atteints</v>
      </c>
      <c r="AC4">
        <f>IFERROR(VLOOKUP(B4,'synt résultat'!P:Q,2,0),0)</f>
        <v>10</v>
      </c>
      <c r="AD4">
        <f>IFERROR(VLOOKUP(B4,'synt résultat'!P:R,3,0),0)</f>
        <v>1</v>
      </c>
      <c r="AE4">
        <f t="shared" si="3"/>
        <v>102</v>
      </c>
      <c r="AF4">
        <f t="shared" si="4"/>
        <v>101</v>
      </c>
      <c r="AG4">
        <f t="shared" si="5"/>
        <v>97</v>
      </c>
      <c r="AH4">
        <f t="shared" si="6"/>
        <v>300</v>
      </c>
      <c r="AI4">
        <f>IFERROR(VLOOKUP(B4,classement!A:C,3,0)*1000,0)</f>
        <v>3000</v>
      </c>
      <c r="AJ4">
        <f>IFERROR(VLOOKUP(B4,classement!E:G,3,0),"")</f>
        <v>2</v>
      </c>
      <c r="AK4">
        <f t="shared" si="7"/>
        <v>3002</v>
      </c>
      <c r="AL4">
        <f>IFERROR(VLOOKUP(B4,classement!I:K,3,0),0)</f>
        <v>6</v>
      </c>
      <c r="AM4">
        <f>VLOOKUP(B4,classement!M:O,3,0)</f>
        <v>4</v>
      </c>
      <c r="AN4">
        <f>IFERROR(VLOOKUP(B4,classement!T:V,3,0)*1000,"")</f>
        <v>2000</v>
      </c>
      <c r="AO4">
        <f>IFERROR(VLOOKUP(B4,classement!Y:AA,3,0),"")</f>
        <v>1</v>
      </c>
      <c r="AP4">
        <f t="shared" si="8"/>
        <v>2001</v>
      </c>
      <c r="AQ4">
        <f>IFERROR(VLOOKUP(B4,classement!AI:AM,5,0),"")</f>
        <v>3</v>
      </c>
      <c r="AR4">
        <f>IFERROR(VLOOKUP(B4,classement!AR:AT,3,0)*1000,"")</f>
        <v>1000</v>
      </c>
      <c r="AS4">
        <f>IFERROR(VLOOKUP(B4,classement!AW:AY,3,0),"")</f>
        <v>1</v>
      </c>
      <c r="AT4">
        <f t="shared" si="9"/>
        <v>1001</v>
      </c>
      <c r="AU4">
        <f>VLOOKUP(B4,classement!BG:BJ,4,0)</f>
        <v>1</v>
      </c>
    </row>
    <row r="5" spans="1:47" hidden="1" x14ac:dyDescent="0.25">
      <c r="A5" t="s">
        <v>13946</v>
      </c>
      <c r="B5">
        <v>306443</v>
      </c>
      <c r="C5" t="s">
        <v>4034</v>
      </c>
      <c r="D5" t="s">
        <v>12548</v>
      </c>
      <c r="E5">
        <v>22169</v>
      </c>
      <c r="F5">
        <v>0</v>
      </c>
      <c r="G5">
        <v>100</v>
      </c>
      <c r="H5">
        <v>20</v>
      </c>
      <c r="I5">
        <v>3</v>
      </c>
      <c r="J5">
        <v>4</v>
      </c>
      <c r="K5">
        <v>1</v>
      </c>
      <c r="L5">
        <v>10</v>
      </c>
      <c r="M5" s="100" t="str">
        <f>IFERROR(VLOOKUP(B5,effectif!A:BE,56,0),"Plus à l'effectif")</f>
        <v>OLIVIA DEMEY</v>
      </c>
      <c r="N5" s="60" t="str">
        <f>IFERROR(VLOOKUP(B5,effectif!A:BE,53,0),0)</f>
        <v>071021</v>
      </c>
      <c r="O5" s="60" t="str">
        <f>IFERROR(VLOOKUP(B5,effectif!A:BE,54,0),0)</f>
        <v>OC DELEMOTTE A</v>
      </c>
      <c r="P5" s="60" t="str">
        <f>IFERROR(VLOOKUP(B5,effectif!A:BE,48,0),0)</f>
        <v>071031</v>
      </c>
      <c r="Q5" s="60" t="str">
        <f>IFERROR(VLOOKUP(B5,effectif!A:BE,49,0),0)</f>
        <v>OD NORD LITTORAL</v>
      </c>
      <c r="R5" s="60" t="str">
        <f>IFERROR(VLOOKUP(B5,effectif!A:BE,43,0),0)</f>
        <v>071030</v>
      </c>
      <c r="S5" s="60" t="str">
        <f>IFERROR(VLOOKUP(B5,effectif!A:BE,44,0),0)</f>
        <v>REGION ILE DE FRANCE NORD</v>
      </c>
      <c r="T5" s="72">
        <f>VLOOKUP(B5,'synt résultat'!J:K,2,0)</f>
        <v>22169</v>
      </c>
      <c r="U5" s="113">
        <f>VLOOKUP(B5*1,classement!E:G,3,0)</f>
        <v>8</v>
      </c>
      <c r="V5">
        <f>VLOOKUP(B5,'synt résultat'!J:L,3,0)</f>
        <v>20</v>
      </c>
      <c r="W5">
        <f>VLOOKUP(B5,classement!I:K,3,0)</f>
        <v>5</v>
      </c>
      <c r="X5">
        <f>VLOOKUP(B5,'synt résultat'!A:B,2,0)</f>
        <v>0</v>
      </c>
      <c r="Y5" s="35">
        <f t="shared" si="0"/>
        <v>1</v>
      </c>
      <c r="Z5">
        <f>VLOOKUP(B5*1,'synt résultat'!G:H,2,0)</f>
        <v>100</v>
      </c>
      <c r="AA5" s="35">
        <f t="shared" si="1"/>
        <v>1</v>
      </c>
      <c r="AB5" s="35" t="str">
        <f t="shared" si="2"/>
        <v>Critères atteints</v>
      </c>
      <c r="AC5">
        <f>IFERROR(VLOOKUP(B5,'synt résultat'!P:Q,2,0),0)</f>
        <v>10</v>
      </c>
      <c r="AD5">
        <f>IFERROR(VLOOKUP(B5,'synt résultat'!P:R,3,0),0)</f>
        <v>1</v>
      </c>
      <c r="AE5">
        <f t="shared" si="3"/>
        <v>102</v>
      </c>
      <c r="AF5">
        <f t="shared" si="4"/>
        <v>95</v>
      </c>
      <c r="AG5">
        <f t="shared" si="5"/>
        <v>98</v>
      </c>
      <c r="AH5">
        <f t="shared" si="6"/>
        <v>295</v>
      </c>
      <c r="AI5">
        <f>IFERROR(VLOOKUP(B5,classement!A:C,3,0)*1000,0)</f>
        <v>7000</v>
      </c>
      <c r="AJ5">
        <f>IFERROR(VLOOKUP(B5,classement!E:G,3,0),"")</f>
        <v>8</v>
      </c>
      <c r="AK5">
        <f t="shared" si="7"/>
        <v>7008</v>
      </c>
      <c r="AL5">
        <f>IFERROR(VLOOKUP(B5,classement!I:K,3,0),0)</f>
        <v>5</v>
      </c>
      <c r="AM5">
        <f>VLOOKUP(B5,classement!M:O,3,0)</f>
        <v>8</v>
      </c>
      <c r="AN5">
        <f>IFERROR(VLOOKUP(B5,classement!T:V,3,0)*1000,"")</f>
        <v>2000</v>
      </c>
      <c r="AO5">
        <f>IFERROR(VLOOKUP(B5,classement!Y:AA,3,0),"")</f>
        <v>2</v>
      </c>
      <c r="AP5">
        <f t="shared" si="8"/>
        <v>2002</v>
      </c>
      <c r="AQ5">
        <f>IFERROR(VLOOKUP(B5,classement!AI:AM,5,0),"")</f>
        <v>2</v>
      </c>
      <c r="AR5">
        <f>IFERROR(VLOOKUP(B5,classement!AR:AT,3,0)*1000,"")</f>
        <v>1000</v>
      </c>
      <c r="AS5">
        <f>IFERROR(VLOOKUP(B5,classement!AW:AY,3,0),"")</f>
        <v>1</v>
      </c>
      <c r="AT5">
        <f t="shared" si="9"/>
        <v>1001</v>
      </c>
      <c r="AU5">
        <f>VLOOKUP(B5,classement!BG:BJ,4,0)</f>
        <v>1</v>
      </c>
    </row>
    <row r="6" spans="1:47" hidden="1" x14ac:dyDescent="0.25">
      <c r="A6" t="s">
        <v>13947</v>
      </c>
      <c r="B6">
        <v>192658</v>
      </c>
      <c r="C6" t="s">
        <v>5875</v>
      </c>
      <c r="D6" t="s">
        <v>12548</v>
      </c>
      <c r="E6">
        <v>22872</v>
      </c>
      <c r="F6">
        <v>11.8</v>
      </c>
      <c r="G6">
        <v>50</v>
      </c>
      <c r="H6">
        <v>20.5</v>
      </c>
      <c r="I6">
        <v>1</v>
      </c>
      <c r="J6">
        <v>3</v>
      </c>
      <c r="K6">
        <v>1</v>
      </c>
      <c r="L6">
        <v>10</v>
      </c>
      <c r="M6" s="100" t="str">
        <f>IFERROR(VLOOKUP(B6,effectif!A:BE,56,0),"Plus à l'effectif")</f>
        <v>FABIEN LE ROCH</v>
      </c>
      <c r="N6" s="60" t="str">
        <f>IFERROR(VLOOKUP(B6,effectif!A:BE,53,0),0)</f>
        <v>071090</v>
      </c>
      <c r="O6" s="60" t="str">
        <f>IFERROR(VLOOKUP(B6,effectif!A:BE,54,0),0)</f>
        <v>OC LE FEVRE F</v>
      </c>
      <c r="P6" s="60" t="str">
        <f>IFERROR(VLOOKUP(B6,effectif!A:BE,48,0),0)</f>
        <v>071591</v>
      </c>
      <c r="Q6" s="60" t="str">
        <f>IFERROR(VLOOKUP(B6,effectif!A:BE,49,0),0)</f>
        <v>OD FINISTERE - MORBIHAN</v>
      </c>
      <c r="R6" s="60" t="str">
        <f>IFERROR(VLOOKUP(B6,effectif!A:BE,43,0),0)</f>
        <v>071590</v>
      </c>
      <c r="S6" s="60" t="str">
        <f>IFERROR(VLOOKUP(B6,effectif!A:BE,44,0),0)</f>
        <v>REGION GRAND OUEST</v>
      </c>
      <c r="T6" s="72">
        <f>VLOOKUP(B6,'synt résultat'!J:K,2,0)</f>
        <v>22872</v>
      </c>
      <c r="U6" s="113">
        <f>VLOOKUP(B6*1,classement!E:G,3,0)</f>
        <v>7</v>
      </c>
      <c r="V6">
        <f>VLOOKUP(B6,'synt résultat'!J:L,3,0)</f>
        <v>20.5</v>
      </c>
      <c r="W6">
        <f>VLOOKUP(B6,classement!I:K,3,0)</f>
        <v>4</v>
      </c>
      <c r="X6">
        <f>VLOOKUP(B6,'synt résultat'!A:B,2,0)</f>
        <v>11.8</v>
      </c>
      <c r="Y6" s="35">
        <f t="shared" si="0"/>
        <v>1</v>
      </c>
      <c r="Z6">
        <f>VLOOKUP(B6*1,'synt résultat'!G:H,2,0)</f>
        <v>50</v>
      </c>
      <c r="AA6" s="35">
        <f t="shared" si="1"/>
        <v>1</v>
      </c>
      <c r="AB6" s="35" t="str">
        <f t="shared" si="2"/>
        <v>Critères atteints</v>
      </c>
      <c r="AC6">
        <f>IFERROR(VLOOKUP(B6,'synt résultat'!P:Q,2,0),0)</f>
        <v>10</v>
      </c>
      <c r="AD6">
        <f>IFERROR(VLOOKUP(B6,'synt résultat'!P:R,3,0),0)</f>
        <v>1</v>
      </c>
      <c r="AE6">
        <f t="shared" si="3"/>
        <v>102</v>
      </c>
      <c r="AF6">
        <f t="shared" si="4"/>
        <v>96</v>
      </c>
      <c r="AG6">
        <f t="shared" si="5"/>
        <v>99</v>
      </c>
      <c r="AH6">
        <f t="shared" si="6"/>
        <v>297</v>
      </c>
      <c r="AI6">
        <f>IFERROR(VLOOKUP(B6,classement!A:C,3,0)*1000,0)</f>
        <v>6000</v>
      </c>
      <c r="AJ6">
        <f>IFERROR(VLOOKUP(B6,classement!E:G,3,0),"")</f>
        <v>7</v>
      </c>
      <c r="AK6">
        <f t="shared" si="7"/>
        <v>6007</v>
      </c>
      <c r="AL6">
        <f>IFERROR(VLOOKUP(B6,classement!I:K,3,0),0)</f>
        <v>4</v>
      </c>
      <c r="AM6">
        <f>VLOOKUP(B6,classement!M:O,3,0)</f>
        <v>7</v>
      </c>
      <c r="AN6">
        <f>IFERROR(VLOOKUP(B6,classement!T:V,3,0)*1000,"")</f>
        <v>2000</v>
      </c>
      <c r="AO6">
        <f>IFERROR(VLOOKUP(B6,classement!Y:AA,3,0),"")</f>
        <v>2</v>
      </c>
      <c r="AP6">
        <f t="shared" si="8"/>
        <v>2002</v>
      </c>
      <c r="AQ6">
        <f>IFERROR(VLOOKUP(B6,classement!AI:AM,5,0),"")</f>
        <v>2</v>
      </c>
      <c r="AR6">
        <f>IFERROR(VLOOKUP(B6,classement!AR:AT,3,0)*1000,"")</f>
        <v>1000</v>
      </c>
      <c r="AS6">
        <f>IFERROR(VLOOKUP(B6,classement!AW:AY,3,0),"")</f>
        <v>1</v>
      </c>
      <c r="AT6">
        <f t="shared" si="9"/>
        <v>1001</v>
      </c>
      <c r="AU6">
        <f>VLOOKUP(B6,classement!BG:BJ,4,0)</f>
        <v>1</v>
      </c>
    </row>
    <row r="7" spans="1:47" hidden="1" x14ac:dyDescent="0.25">
      <c r="A7" t="s">
        <v>13948</v>
      </c>
      <c r="B7">
        <v>304255</v>
      </c>
      <c r="C7" t="s">
        <v>3833</v>
      </c>
      <c r="D7" t="s">
        <v>12548</v>
      </c>
      <c r="E7">
        <v>46005</v>
      </c>
      <c r="F7">
        <v>8</v>
      </c>
      <c r="G7">
        <v>100</v>
      </c>
      <c r="H7">
        <v>39.5</v>
      </c>
      <c r="I7">
        <v>9</v>
      </c>
      <c r="J7">
        <v>3</v>
      </c>
      <c r="K7">
        <v>1</v>
      </c>
      <c r="L7">
        <v>10</v>
      </c>
      <c r="M7" s="100" t="str">
        <f>IFERROR(VLOOKUP(B7,effectif!A:BE,56,0),"Plus à l'effectif")</f>
        <v>MATHIEU DANTEC</v>
      </c>
      <c r="N7" s="60" t="str">
        <f>IFERROR(VLOOKUP(B7,effectif!A:BE,53,0),0)</f>
        <v>071099</v>
      </c>
      <c r="O7" s="60" t="str">
        <f>IFERROR(VLOOKUP(B7,effectif!A:BE,54,0),0)</f>
        <v>OC GESTIN S</v>
      </c>
      <c r="P7" s="60" t="str">
        <f>IFERROR(VLOOKUP(B7,effectif!A:BE,48,0),0)</f>
        <v>071592</v>
      </c>
      <c r="Q7" s="60" t="str">
        <f>IFERROR(VLOOKUP(B7,effectif!A:BE,49,0),0)</f>
        <v>OD ILLE ET VILAINE-COTES D'ARMOR</v>
      </c>
      <c r="R7" s="60" t="str">
        <f>IFERROR(VLOOKUP(B7,effectif!A:BE,43,0),0)</f>
        <v>071590</v>
      </c>
      <c r="S7" s="60" t="str">
        <f>IFERROR(VLOOKUP(B7,effectif!A:BE,44,0),0)</f>
        <v>REGION GRAND OUEST</v>
      </c>
      <c r="T7" s="72">
        <f>VLOOKUP(B7,'synt résultat'!J:K,2,0)</f>
        <v>46005</v>
      </c>
      <c r="U7" s="113">
        <f>VLOOKUP(B7*1,classement!E:G,3,0)</f>
        <v>1</v>
      </c>
      <c r="V7">
        <f>VLOOKUP(B7,'synt résultat'!J:L,3,0)</f>
        <v>39.5</v>
      </c>
      <c r="W7">
        <f>VLOOKUP(B7,classement!I:K,3,0)</f>
        <v>1</v>
      </c>
      <c r="X7">
        <f>VLOOKUP(B7,'synt résultat'!A:B,2,0)</f>
        <v>8</v>
      </c>
      <c r="Y7" s="35">
        <f t="shared" si="0"/>
        <v>1</v>
      </c>
      <c r="Z7">
        <f>VLOOKUP(B7*1,'synt résultat'!G:H,2,0)</f>
        <v>100</v>
      </c>
      <c r="AA7" s="35">
        <f t="shared" si="1"/>
        <v>1</v>
      </c>
      <c r="AB7" s="35" t="str">
        <f t="shared" si="2"/>
        <v>Critères atteints</v>
      </c>
      <c r="AC7">
        <f>IFERROR(VLOOKUP(B7,'synt résultat'!P:Q,2,0),0)</f>
        <v>10</v>
      </c>
      <c r="AD7">
        <f>IFERROR(VLOOKUP(B7,'synt résultat'!P:R,3,0),0)</f>
        <v>1</v>
      </c>
      <c r="AE7">
        <f t="shared" si="3"/>
        <v>102</v>
      </c>
      <c r="AF7">
        <f t="shared" si="4"/>
        <v>102</v>
      </c>
      <c r="AG7">
        <f t="shared" si="5"/>
        <v>102</v>
      </c>
      <c r="AH7">
        <f t="shared" si="6"/>
        <v>306</v>
      </c>
      <c r="AI7">
        <f>IFERROR(VLOOKUP(B7,classement!A:C,3,0)*1000,0)</f>
        <v>1000</v>
      </c>
      <c r="AJ7">
        <f>IFERROR(VLOOKUP(B7,classement!E:G,3,0),"")</f>
        <v>1</v>
      </c>
      <c r="AK7">
        <f t="shared" si="7"/>
        <v>1001</v>
      </c>
      <c r="AL7">
        <f>IFERROR(VLOOKUP(B7,classement!I:K,3,0),0)</f>
        <v>1</v>
      </c>
      <c r="AM7">
        <f>VLOOKUP(B7,classement!M:O,3,0)</f>
        <v>1</v>
      </c>
      <c r="AN7">
        <f>IFERROR(VLOOKUP(B7,classement!T:V,3,0)*1000,"")</f>
        <v>1000</v>
      </c>
      <c r="AO7">
        <f>IFERROR(VLOOKUP(B7,classement!Y:AA,3,0),"")</f>
        <v>1</v>
      </c>
      <c r="AP7">
        <f t="shared" si="8"/>
        <v>1001</v>
      </c>
      <c r="AQ7">
        <f>IFERROR(VLOOKUP(B7,classement!AI:AM,5,0),"")</f>
        <v>1</v>
      </c>
      <c r="AR7">
        <f>IFERROR(VLOOKUP(B7,classement!AR:AT,3,0)*1000,"")</f>
        <v>1000</v>
      </c>
      <c r="AS7">
        <f>IFERROR(VLOOKUP(B7,classement!AW:AY,3,0),"")</f>
        <v>1</v>
      </c>
      <c r="AT7">
        <f t="shared" si="9"/>
        <v>1001</v>
      </c>
      <c r="AU7">
        <f>VLOOKUP(B7,classement!BG:BJ,4,0)</f>
        <v>1</v>
      </c>
    </row>
    <row r="8" spans="1:47" hidden="1" x14ac:dyDescent="0.25">
      <c r="A8" t="s">
        <v>13949</v>
      </c>
      <c r="B8">
        <v>161125</v>
      </c>
      <c r="C8" t="s">
        <v>9801</v>
      </c>
      <c r="D8" t="s">
        <v>12548</v>
      </c>
      <c r="E8">
        <v>30535</v>
      </c>
      <c r="F8">
        <v>10.77</v>
      </c>
      <c r="G8">
        <v>87.5</v>
      </c>
      <c r="H8">
        <v>32.5</v>
      </c>
      <c r="I8">
        <v>7.5</v>
      </c>
      <c r="J8">
        <v>4</v>
      </c>
      <c r="K8">
        <v>1</v>
      </c>
      <c r="L8">
        <v>10</v>
      </c>
      <c r="M8" s="100" t="str">
        <f>IFERROR(VLOOKUP(B8,effectif!A:BE,56,0),"Plus à l'effectif")</f>
        <v>DOMENICO TARRICONE</v>
      </c>
      <c r="N8" s="60" t="str">
        <f>IFERROR(VLOOKUP(B8,effectif!A:BE,53,0),0)</f>
        <v>071497</v>
      </c>
      <c r="O8" s="60" t="str">
        <f>IFERROR(VLOOKUP(B8,effectif!A:BE,54,0),0)</f>
        <v>OC CLEMENT J</v>
      </c>
      <c r="P8" s="60" t="str">
        <f>IFERROR(VLOOKUP(B8,effectif!A:BE,48,0),0)</f>
        <v>700023</v>
      </c>
      <c r="Q8" s="60" t="str">
        <f>IFERROR(VLOOKUP(B8,effectif!A:BE,49,0),0)</f>
        <v>OD PUY DE DOME - LOIRE - HAUTE LOIRE</v>
      </c>
      <c r="R8" s="60" t="str">
        <f>IFERROR(VLOOKUP(B8,effectif!A:BE,43,0),0)</f>
        <v>071251</v>
      </c>
      <c r="S8" s="60" t="str">
        <f>IFERROR(VLOOKUP(B8,effectif!A:BE,44,0),0)</f>
        <v>REGION GRAND SUD</v>
      </c>
      <c r="T8" s="72">
        <f>VLOOKUP(B8,'synt résultat'!J:K,2,0)</f>
        <v>30535</v>
      </c>
      <c r="U8" s="113">
        <f>VLOOKUP(B8*1,classement!E:G,3,0)</f>
        <v>5</v>
      </c>
      <c r="V8">
        <f>VLOOKUP(B8,'synt résultat'!J:L,3,0)</f>
        <v>32.5</v>
      </c>
      <c r="W8">
        <f>VLOOKUP(B8,classement!I:K,3,0)</f>
        <v>2</v>
      </c>
      <c r="X8">
        <f>VLOOKUP(B8,'synt résultat'!A:B,2,0)</f>
        <v>10.77</v>
      </c>
      <c r="Y8" s="35">
        <f t="shared" si="0"/>
        <v>1</v>
      </c>
      <c r="Z8">
        <f>VLOOKUP(B8*1,'synt résultat'!G:H,2,0)</f>
        <v>87.5</v>
      </c>
      <c r="AA8" s="35">
        <f t="shared" si="1"/>
        <v>1</v>
      </c>
      <c r="AB8" s="35" t="str">
        <f t="shared" si="2"/>
        <v>Critères atteints</v>
      </c>
      <c r="AC8">
        <f>IFERROR(VLOOKUP(B8,'synt résultat'!P:Q,2,0),0)</f>
        <v>10</v>
      </c>
      <c r="AD8">
        <f>IFERROR(VLOOKUP(B8,'synt résultat'!P:R,3,0),0)</f>
        <v>1</v>
      </c>
      <c r="AE8">
        <f t="shared" si="3"/>
        <v>102</v>
      </c>
      <c r="AF8">
        <f t="shared" si="4"/>
        <v>98</v>
      </c>
      <c r="AG8">
        <f t="shared" si="5"/>
        <v>101</v>
      </c>
      <c r="AH8">
        <f t="shared" si="6"/>
        <v>301</v>
      </c>
      <c r="AI8">
        <f>IFERROR(VLOOKUP(B8,classement!A:C,3,0)*1000,0)</f>
        <v>2000</v>
      </c>
      <c r="AJ8">
        <f>IFERROR(VLOOKUP(B8,classement!E:G,3,0),"")</f>
        <v>5</v>
      </c>
      <c r="AK8">
        <f t="shared" si="7"/>
        <v>2005</v>
      </c>
      <c r="AL8">
        <f>IFERROR(VLOOKUP(B8,classement!I:K,3,0),0)</f>
        <v>2</v>
      </c>
      <c r="AM8">
        <f>VLOOKUP(B8,classement!M:O,3,0)</f>
        <v>3</v>
      </c>
      <c r="AN8">
        <f>IFERROR(VLOOKUP(B8,classement!T:V,3,0)*1000,"")</f>
        <v>1000</v>
      </c>
      <c r="AO8">
        <f>IFERROR(VLOOKUP(B8,classement!Y:AA,3,0),"")</f>
        <v>4</v>
      </c>
      <c r="AP8">
        <f t="shared" si="8"/>
        <v>1004</v>
      </c>
      <c r="AQ8">
        <f>IFERROR(VLOOKUP(B8,classement!AI:AM,5,0),"")</f>
        <v>2</v>
      </c>
      <c r="AR8">
        <f>IFERROR(VLOOKUP(B8,classement!AR:AT,3,0)*1000,"")</f>
        <v>1000</v>
      </c>
      <c r="AS8">
        <f>IFERROR(VLOOKUP(B8,classement!AW:AY,3,0),"")</f>
        <v>2</v>
      </c>
      <c r="AT8">
        <f t="shared" si="9"/>
        <v>1002</v>
      </c>
      <c r="AU8">
        <f>VLOOKUP(B8,classement!BG:BJ,4,0)</f>
        <v>1</v>
      </c>
    </row>
    <row r="9" spans="1:47" hidden="1" x14ac:dyDescent="0.25">
      <c r="A9" t="s">
        <v>13950</v>
      </c>
      <c r="B9">
        <v>306023</v>
      </c>
      <c r="C9" t="s">
        <v>4387</v>
      </c>
      <c r="D9" t="s">
        <v>12548</v>
      </c>
      <c r="E9">
        <v>21690</v>
      </c>
      <c r="F9">
        <v>0</v>
      </c>
      <c r="G9">
        <v>100</v>
      </c>
      <c r="H9">
        <v>19</v>
      </c>
      <c r="I9">
        <v>5</v>
      </c>
      <c r="J9">
        <v>4</v>
      </c>
      <c r="K9">
        <v>2</v>
      </c>
      <c r="L9">
        <v>6</v>
      </c>
      <c r="M9" s="100" t="str">
        <f>IFERROR(VLOOKUP(B9,effectif!A:BE,56,0),"Plus à l'effectif")</f>
        <v>CELINE DURAND</v>
      </c>
      <c r="N9" s="60" t="str">
        <f>IFERROR(VLOOKUP(B9,effectif!A:BE,53,0),0)</f>
        <v>071497</v>
      </c>
      <c r="O9" s="60" t="str">
        <f>IFERROR(VLOOKUP(B9,effectif!A:BE,54,0),0)</f>
        <v>OC CLEMENT J</v>
      </c>
      <c r="P9" s="60" t="str">
        <f>IFERROR(VLOOKUP(B9,effectif!A:BE,48,0),0)</f>
        <v>700023</v>
      </c>
      <c r="Q9" s="60" t="str">
        <f>IFERROR(VLOOKUP(B9,effectif!A:BE,49,0),0)</f>
        <v>OD PUY DE DOME - LOIRE - HAUTE LOIRE</v>
      </c>
      <c r="R9" s="60" t="str">
        <f>IFERROR(VLOOKUP(B9,effectif!A:BE,43,0),0)</f>
        <v>071251</v>
      </c>
      <c r="S9" s="60" t="str">
        <f>IFERROR(VLOOKUP(B9,effectif!A:BE,44,0),0)</f>
        <v>REGION GRAND SUD</v>
      </c>
      <c r="T9" s="72">
        <f>VLOOKUP(B9,'synt résultat'!J:K,2,0)</f>
        <v>21690</v>
      </c>
      <c r="U9" s="113">
        <f>VLOOKUP(B9*1,classement!E:G,3,0)</f>
        <v>9</v>
      </c>
      <c r="V9">
        <f>VLOOKUP(B9,'synt résultat'!J:L,3,0)</f>
        <v>19</v>
      </c>
      <c r="W9">
        <f>VLOOKUP(B9,classement!I:K,3,0)</f>
        <v>7</v>
      </c>
      <c r="X9">
        <f>VLOOKUP(B9,'synt résultat'!A:B,2,0)</f>
        <v>0</v>
      </c>
      <c r="Y9" s="35">
        <f t="shared" si="0"/>
        <v>1</v>
      </c>
      <c r="Z9">
        <f>VLOOKUP(B9*1,'synt résultat'!G:H,2,0)</f>
        <v>100</v>
      </c>
      <c r="AA9" s="35">
        <f t="shared" si="1"/>
        <v>1</v>
      </c>
      <c r="AB9" s="35" t="str">
        <f t="shared" si="2"/>
        <v>Critères atteints</v>
      </c>
      <c r="AC9">
        <f>IFERROR(VLOOKUP(B9,'synt résultat'!P:Q,2,0),0)</f>
        <v>6</v>
      </c>
      <c r="AD9">
        <f>IFERROR(VLOOKUP(B9,'synt résultat'!P:R,3,0),0)</f>
        <v>2</v>
      </c>
      <c r="AE9">
        <f t="shared" si="3"/>
        <v>101</v>
      </c>
      <c r="AF9">
        <f t="shared" si="4"/>
        <v>94</v>
      </c>
      <c r="AG9">
        <f t="shared" si="5"/>
        <v>96</v>
      </c>
      <c r="AH9">
        <f t="shared" si="6"/>
        <v>291</v>
      </c>
      <c r="AI9">
        <f>IFERROR(VLOOKUP(B9,classement!A:C,3,0)*1000,0)</f>
        <v>8000</v>
      </c>
      <c r="AJ9">
        <f>IFERROR(VLOOKUP(B9,classement!E:G,3,0),"")</f>
        <v>9</v>
      </c>
      <c r="AK9">
        <f t="shared" si="7"/>
        <v>8009</v>
      </c>
      <c r="AL9">
        <f>IFERROR(VLOOKUP(B9,classement!I:K,3,0),0)</f>
        <v>7</v>
      </c>
      <c r="AM9">
        <f>VLOOKUP(B9,classement!M:O,3,0)</f>
        <v>9</v>
      </c>
      <c r="AN9">
        <f>IFERROR(VLOOKUP(B9,classement!T:V,3,0)*1000,"")</f>
        <v>4000</v>
      </c>
      <c r="AO9">
        <f>IFERROR(VLOOKUP(B9,classement!Y:AA,3,0),"")</f>
        <v>5</v>
      </c>
      <c r="AP9">
        <f t="shared" si="8"/>
        <v>4005</v>
      </c>
      <c r="AQ9">
        <f>IFERROR(VLOOKUP(B9,classement!AI:AM,5,0),"")</f>
        <v>5</v>
      </c>
      <c r="AR9">
        <f>IFERROR(VLOOKUP(B9,classement!AR:AT,3,0)*1000,"")</f>
        <v>2000</v>
      </c>
      <c r="AS9">
        <f>IFERROR(VLOOKUP(B9,classement!AW:AY,3,0),"")</f>
        <v>1</v>
      </c>
      <c r="AT9">
        <f t="shared" si="9"/>
        <v>2001</v>
      </c>
      <c r="AU9">
        <f>VLOOKUP(B9,classement!BG:BJ,4,0)</f>
        <v>2</v>
      </c>
    </row>
    <row r="10" spans="1:47" x14ac:dyDescent="0.25">
      <c r="A10" t="s">
        <v>13951</v>
      </c>
      <c r="B10">
        <v>304399</v>
      </c>
      <c r="C10" t="s">
        <v>7438</v>
      </c>
      <c r="D10" t="s">
        <v>12548</v>
      </c>
      <c r="E10">
        <v>32773</v>
      </c>
      <c r="F10">
        <v>9.0300000000000011</v>
      </c>
      <c r="G10">
        <v>100</v>
      </c>
      <c r="H10">
        <v>19.5</v>
      </c>
      <c r="I10">
        <v>8.5</v>
      </c>
      <c r="J10">
        <v>3</v>
      </c>
      <c r="K10">
        <v>2</v>
      </c>
      <c r="L10">
        <v>6</v>
      </c>
      <c r="M10" s="100" t="str">
        <f>IFERROR(VLOOKUP(B10,effectif!A:BE,56,0),"Plus à l'effectif")</f>
        <v>SEBASTIEN PIETTE</v>
      </c>
      <c r="N10" s="60" t="str">
        <f>IFERROR(VLOOKUP(B10,effectif!A:BE,53,0),0)</f>
        <v>700257</v>
      </c>
      <c r="O10" s="60" t="str">
        <f>IFERROR(VLOOKUP(B10,effectif!A:BE,54,0),0)</f>
        <v>OC CARRE N</v>
      </c>
      <c r="P10" s="60" t="str">
        <f>IFERROR(VLOOKUP(B10,effectif!A:BE,48,0),0)</f>
        <v>071255</v>
      </c>
      <c r="Q10" s="60" t="str">
        <f>IFERROR(VLOOKUP(B10,effectif!A:BE,49,0),0)</f>
        <v>OD VAR - BOUCHES DU RHONE</v>
      </c>
      <c r="R10" s="60" t="str">
        <f>IFERROR(VLOOKUP(B10,effectif!A:BE,43,0),0)</f>
        <v>071251</v>
      </c>
      <c r="S10" s="60" t="str">
        <f>IFERROR(VLOOKUP(B10,effectif!A:BE,44,0),0)</f>
        <v>REGION GRAND SUD</v>
      </c>
      <c r="T10" s="72">
        <f>VLOOKUP(B10,'synt résultat'!J:K,2,0)</f>
        <v>32773</v>
      </c>
      <c r="U10" s="113">
        <f>VLOOKUP(B10*1,classement!E:G,3,0)</f>
        <v>3</v>
      </c>
      <c r="V10">
        <f>VLOOKUP(B10,'synt résultat'!J:L,3,0)</f>
        <v>19.5</v>
      </c>
      <c r="W10">
        <f>VLOOKUP(B10,classement!I:K,3,0)</f>
        <v>6</v>
      </c>
      <c r="X10">
        <f>VLOOKUP(B10,'synt résultat'!A:B,2,0)</f>
        <v>9.0300000000000011</v>
      </c>
      <c r="Y10" s="35">
        <f t="shared" si="0"/>
        <v>1</v>
      </c>
      <c r="Z10">
        <f>VLOOKUP(B10*1,'synt résultat'!G:H,2,0)</f>
        <v>100</v>
      </c>
      <c r="AA10" s="35">
        <f t="shared" si="1"/>
        <v>1</v>
      </c>
      <c r="AB10" s="35" t="str">
        <f t="shared" si="2"/>
        <v>Critères atteints</v>
      </c>
      <c r="AC10">
        <f>IFERROR(VLOOKUP(B10,'synt résultat'!P:Q,2,0),0)</f>
        <v>6</v>
      </c>
      <c r="AD10">
        <f>IFERROR(VLOOKUP(B10,'synt résultat'!P:R,3,0),0)</f>
        <v>2</v>
      </c>
      <c r="AE10">
        <f t="shared" si="3"/>
        <v>101</v>
      </c>
      <c r="AF10">
        <f t="shared" si="4"/>
        <v>100</v>
      </c>
      <c r="AG10">
        <f t="shared" si="5"/>
        <v>97</v>
      </c>
      <c r="AH10">
        <f t="shared" si="6"/>
        <v>298</v>
      </c>
      <c r="AI10">
        <f>IFERROR(VLOOKUP(B10,classement!A:C,3,0)*1000,0)</f>
        <v>5000</v>
      </c>
      <c r="AJ10">
        <f>IFERROR(VLOOKUP(B10,classement!E:G,3,0),"")</f>
        <v>3</v>
      </c>
      <c r="AK10">
        <f t="shared" si="7"/>
        <v>5003</v>
      </c>
      <c r="AL10">
        <f>IFERROR(VLOOKUP(B10,classement!I:K,3,0),0)</f>
        <v>6</v>
      </c>
      <c r="AM10">
        <f>VLOOKUP(B10,classement!M:O,3,0)</f>
        <v>6</v>
      </c>
      <c r="AN10">
        <f>IFERROR(VLOOKUP(B10,classement!T:V,3,0)*1000,"")</f>
        <v>3000</v>
      </c>
      <c r="AO10">
        <f>IFERROR(VLOOKUP(B10,classement!Y:AA,3,0),"")</f>
        <v>2</v>
      </c>
      <c r="AP10">
        <f t="shared" si="8"/>
        <v>3002</v>
      </c>
      <c r="AQ10">
        <f>IFERROR(VLOOKUP(B10,classement!AI:AM,5,0),"")</f>
        <v>4</v>
      </c>
      <c r="AR10">
        <f>IFERROR(VLOOKUP(B10,classement!AR:AT,3,0)*1000,"")</f>
        <v>2000</v>
      </c>
      <c r="AS10">
        <f>IFERROR(VLOOKUP(B10,classement!AW:AY,3,0),"")</f>
        <v>2</v>
      </c>
      <c r="AT10">
        <f t="shared" si="9"/>
        <v>2002</v>
      </c>
      <c r="AU10">
        <f>VLOOKUP(B10,classement!BG:BJ,4,0)</f>
        <v>2</v>
      </c>
    </row>
    <row r="11" spans="1:47" x14ac:dyDescent="0.25">
      <c r="A11" t="s">
        <v>13952</v>
      </c>
      <c r="B11">
        <v>304146</v>
      </c>
      <c r="C11" t="s">
        <v>1724</v>
      </c>
      <c r="D11" t="s">
        <v>12548</v>
      </c>
      <c r="E11">
        <v>31186</v>
      </c>
      <c r="F11">
        <v>11.5</v>
      </c>
      <c r="G11">
        <v>100</v>
      </c>
      <c r="H11">
        <v>24.5</v>
      </c>
      <c r="I11">
        <v>10</v>
      </c>
      <c r="J11">
        <v>3</v>
      </c>
      <c r="K11">
        <v>1</v>
      </c>
      <c r="L11">
        <v>10</v>
      </c>
      <c r="M11" s="100" t="str">
        <f>IFERROR(VLOOKUP(B11,effectif!A:BE,56,0),"Plus à l'effectif")</f>
        <v>THIBAUT ARNEODO</v>
      </c>
      <c r="N11" s="60" t="str">
        <f>IFERROR(VLOOKUP(B11,effectif!A:BE,53,0),0)</f>
        <v>071258</v>
      </c>
      <c r="O11" s="60" t="str">
        <f>IFERROR(VLOOKUP(B11,effectif!A:BE,54,0),0)</f>
        <v>OC LANTERI J</v>
      </c>
      <c r="P11" s="60" t="str">
        <f>IFERROR(VLOOKUP(B11,effectif!A:BE,48,0),0)</f>
        <v>071255</v>
      </c>
      <c r="Q11" s="60" t="str">
        <f>IFERROR(VLOOKUP(B11,effectif!A:BE,49,0),0)</f>
        <v>OD VAR - BOUCHES DU RHONE</v>
      </c>
      <c r="R11" s="60" t="str">
        <f>IFERROR(VLOOKUP(B11,effectif!A:BE,43,0),0)</f>
        <v>071251</v>
      </c>
      <c r="S11" s="60" t="str">
        <f>IFERROR(VLOOKUP(B11,effectif!A:BE,44,0),0)</f>
        <v>REGION GRAND SUD</v>
      </c>
      <c r="T11" s="72">
        <f>VLOOKUP(B11,'synt résultat'!J:K,2,0)</f>
        <v>31186</v>
      </c>
      <c r="U11" s="113">
        <f>VLOOKUP(B11*1,classement!E:G,3,0)</f>
        <v>4</v>
      </c>
      <c r="V11">
        <f>VLOOKUP(B11,'synt résultat'!J:L,3,0)</f>
        <v>24.5</v>
      </c>
      <c r="W11">
        <f>VLOOKUP(B11,classement!I:K,3,0)</f>
        <v>3</v>
      </c>
      <c r="X11">
        <f>VLOOKUP(B11,'synt résultat'!A:B,2,0)</f>
        <v>11.5</v>
      </c>
      <c r="Y11" s="35">
        <f t="shared" si="0"/>
        <v>1</v>
      </c>
      <c r="Z11">
        <f>VLOOKUP(B11*1,'synt résultat'!G:H,2,0)</f>
        <v>100</v>
      </c>
      <c r="AA11" s="35">
        <f t="shared" si="1"/>
        <v>1</v>
      </c>
      <c r="AB11" s="35" t="str">
        <f t="shared" si="2"/>
        <v>Critères atteints</v>
      </c>
      <c r="AC11">
        <f>IFERROR(VLOOKUP(B11,'synt résultat'!P:Q,2,0),0)</f>
        <v>10</v>
      </c>
      <c r="AD11">
        <f>IFERROR(VLOOKUP(B11,'synt résultat'!P:R,3,0),0)</f>
        <v>1</v>
      </c>
      <c r="AE11">
        <f t="shared" si="3"/>
        <v>102</v>
      </c>
      <c r="AF11">
        <f t="shared" si="4"/>
        <v>99</v>
      </c>
      <c r="AG11">
        <f t="shared" si="5"/>
        <v>100</v>
      </c>
      <c r="AH11">
        <f t="shared" si="6"/>
        <v>301</v>
      </c>
      <c r="AI11">
        <f>IFERROR(VLOOKUP(B11,classement!A:C,3,0)*1000,0)</f>
        <v>2000</v>
      </c>
      <c r="AJ11">
        <f>IFERROR(VLOOKUP(B11,classement!E:G,3,0),"")</f>
        <v>4</v>
      </c>
      <c r="AK11">
        <f t="shared" si="7"/>
        <v>2004</v>
      </c>
      <c r="AL11">
        <f>IFERROR(VLOOKUP(B11,classement!I:K,3,0),0)</f>
        <v>3</v>
      </c>
      <c r="AM11">
        <f>VLOOKUP(B11,classement!M:O,3,0)</f>
        <v>2</v>
      </c>
      <c r="AN11">
        <f>IFERROR(VLOOKUP(B11,classement!T:V,3,0)*1000,"")</f>
        <v>1000</v>
      </c>
      <c r="AO11">
        <f>IFERROR(VLOOKUP(B11,classement!Y:AA,3,0),"")</f>
        <v>3</v>
      </c>
      <c r="AP11">
        <f t="shared" si="8"/>
        <v>1003</v>
      </c>
      <c r="AQ11">
        <f>IFERROR(VLOOKUP(B11,classement!AI:AM,5,0),"")</f>
        <v>1</v>
      </c>
      <c r="AR11">
        <f>IFERROR(VLOOKUP(B11,classement!AR:AT,3,0)*1000,"")</f>
        <v>1000</v>
      </c>
      <c r="AS11">
        <f>IFERROR(VLOOKUP(B11,classement!AW:AY,3,0),"")</f>
        <v>1</v>
      </c>
      <c r="AT11">
        <f t="shared" si="9"/>
        <v>1001</v>
      </c>
      <c r="AU11">
        <f>VLOOKUP(B11,classement!BG:BJ,4,0)</f>
        <v>1</v>
      </c>
    </row>
    <row r="12" spans="1:47" hidden="1" x14ac:dyDescent="0.25"/>
    <row r="13" spans="1:47" hidden="1" x14ac:dyDescent="0.25"/>
    <row r="14" spans="1:47" hidden="1" x14ac:dyDescent="0.25"/>
    <row r="15" spans="1:47" ht="14.25" hidden="1" customHeight="1" x14ac:dyDescent="0.25"/>
    <row r="16" spans="1:47" hidden="1" x14ac:dyDescent="0.25"/>
    <row r="17" hidden="1" x14ac:dyDescent="0.25"/>
    <row r="18" hidden="1" x14ac:dyDescent="0.25"/>
    <row r="19" hidden="1" x14ac:dyDescent="0.25"/>
    <row r="20" hidden="1" x14ac:dyDescent="0.25"/>
    <row r="21" hidden="1" x14ac:dyDescent="0.25"/>
    <row r="22" hidden="1" x14ac:dyDescent="0.25"/>
    <row r="23" hidden="1" x14ac:dyDescent="0.25"/>
    <row r="24" hidden="1" x14ac:dyDescent="0.25"/>
    <row r="25" hidden="1" x14ac:dyDescent="0.25"/>
    <row r="26" hidden="1" x14ac:dyDescent="0.25"/>
    <row r="27" hidden="1" x14ac:dyDescent="0.25"/>
    <row r="28" hidden="1" x14ac:dyDescent="0.25"/>
    <row r="29" hidden="1" x14ac:dyDescent="0.25"/>
    <row r="30" hidden="1" x14ac:dyDescent="0.25"/>
    <row r="31" hidden="1" x14ac:dyDescent="0.25"/>
    <row r="32" hidden="1" x14ac:dyDescent="0.25"/>
    <row r="33" hidden="1" x14ac:dyDescent="0.25"/>
    <row r="34" hidden="1" x14ac:dyDescent="0.25"/>
    <row r="35" hidden="1" x14ac:dyDescent="0.25"/>
    <row r="36" hidden="1" x14ac:dyDescent="0.25"/>
    <row r="37" hidden="1" x14ac:dyDescent="0.25"/>
    <row r="38" hidden="1" x14ac:dyDescent="0.25"/>
    <row r="39" hidden="1" x14ac:dyDescent="0.25"/>
    <row r="40" hidden="1" x14ac:dyDescent="0.25"/>
    <row r="41" hidden="1" x14ac:dyDescent="0.25"/>
    <row r="42" hidden="1" x14ac:dyDescent="0.25"/>
    <row r="43" hidden="1" x14ac:dyDescent="0.25"/>
    <row r="44" hidden="1" x14ac:dyDescent="0.25"/>
    <row r="45" hidden="1" x14ac:dyDescent="0.25"/>
    <row r="46" hidden="1" x14ac:dyDescent="0.25"/>
    <row r="47" hidden="1" x14ac:dyDescent="0.25"/>
    <row r="48" hidden="1" x14ac:dyDescent="0.25"/>
    <row r="49" hidden="1" x14ac:dyDescent="0.25"/>
    <row r="50" hidden="1" x14ac:dyDescent="0.25"/>
    <row r="51" hidden="1" x14ac:dyDescent="0.25"/>
    <row r="52" hidden="1" x14ac:dyDescent="0.25"/>
    <row r="53" hidden="1" x14ac:dyDescent="0.25"/>
    <row r="54" hidden="1" x14ac:dyDescent="0.25"/>
    <row r="55" hidden="1" x14ac:dyDescent="0.25"/>
    <row r="56" hidden="1" x14ac:dyDescent="0.25"/>
    <row r="57" hidden="1" x14ac:dyDescent="0.25"/>
    <row r="58" hidden="1" x14ac:dyDescent="0.25"/>
    <row r="59" hidden="1" x14ac:dyDescent="0.25"/>
    <row r="60" hidden="1" x14ac:dyDescent="0.25"/>
    <row r="61" hidden="1" x14ac:dyDescent="0.25"/>
    <row r="62" hidden="1" x14ac:dyDescent="0.25"/>
    <row r="63" hidden="1" x14ac:dyDescent="0.25"/>
    <row r="64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</sheetData>
  <autoFilter ref="A1:AM78" xr:uid="{C3938C1B-6D56-4649-A6A7-F00B7D3E90A0}">
    <filterColumn colId="16">
      <filters>
        <filter val="OD VAR - BOUCHES DU RHONE"/>
      </filters>
    </filterColumn>
  </autoFilter>
  <phoneticPr fontId="6" type="noConversion"/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A7C15D15-9FC6-4929-81C7-FEB6291391AF}">
          <x14:formula1>
            <xm:f>'effectif par od oc'!$Z$6:$Z$25</xm:f>
          </x14:formula1>
          <xm:sqref>A2:A336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DA8143-DB18-47F9-87C7-3C642E955599}">
  <dimension ref="A1:BJ76"/>
  <sheetViews>
    <sheetView topLeftCell="AT1" workbookViewId="0">
      <selection activeCell="BJ14" sqref="BJ14"/>
    </sheetView>
  </sheetViews>
  <sheetFormatPr baseColWidth="10" defaultRowHeight="15" x14ac:dyDescent="0.25"/>
  <cols>
    <col min="1" max="1" width="8.140625" bestFit="1" customWidth="1"/>
    <col min="2" max="2" width="6.5703125" bestFit="1" customWidth="1"/>
    <col min="3" max="3" width="11.28515625" bestFit="1" customWidth="1"/>
    <col min="4" max="4" width="3.140625" customWidth="1"/>
    <col min="5" max="5" width="9" customWidth="1"/>
    <col min="6" max="6" width="11.42578125" bestFit="1" customWidth="1"/>
    <col min="7" max="7" width="12.5703125" customWidth="1"/>
    <col min="8" max="8" width="1.7109375" customWidth="1"/>
    <col min="9" max="11" width="10.7109375" bestFit="1" customWidth="1"/>
    <col min="12" max="12" width="2.28515625" customWidth="1"/>
    <col min="13" max="13" width="15.140625" bestFit="1" customWidth="1"/>
    <col min="14" max="14" width="12" bestFit="1" customWidth="1"/>
    <col min="15" max="15" width="6.28515625" bestFit="1" customWidth="1"/>
    <col min="16" max="16" width="4.42578125" customWidth="1"/>
    <col min="17" max="17" width="2.7109375" customWidth="1"/>
    <col min="18" max="18" width="4.7109375" customWidth="1"/>
    <col min="23" max="23" width="5" customWidth="1"/>
    <col min="28" max="28" width="4.42578125" customWidth="1"/>
    <col min="33" max="33" width="3.42578125" customWidth="1"/>
    <col min="40" max="40" width="3.85546875" customWidth="1"/>
    <col min="41" max="41" width="3.85546875" style="89" customWidth="1"/>
    <col min="42" max="42" width="3.28515625" customWidth="1"/>
    <col min="47" max="47" width="3.85546875" customWidth="1"/>
    <col min="52" max="52" width="5.5703125" customWidth="1"/>
    <col min="57" max="57" width="4.140625" customWidth="1"/>
  </cols>
  <sheetData>
    <row r="1" spans="1:62" x14ac:dyDescent="0.25">
      <c r="A1" s="78"/>
      <c r="B1" s="78"/>
      <c r="C1" s="78"/>
      <c r="D1" s="78"/>
      <c r="E1" s="79"/>
      <c r="F1" s="79" t="s">
        <v>13850</v>
      </c>
      <c r="G1" s="79"/>
      <c r="H1" s="79"/>
      <c r="I1" s="79"/>
      <c r="J1" s="78"/>
      <c r="K1" s="78"/>
      <c r="S1" s="12"/>
      <c r="T1" s="12"/>
      <c r="U1" s="81" t="s">
        <v>13852</v>
      </c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  <c r="AQ1" s="91"/>
      <c r="AR1" s="91"/>
      <c r="AS1" s="91"/>
      <c r="AT1" s="91"/>
      <c r="AU1" s="91"/>
      <c r="AV1" s="91" t="s">
        <v>13866</v>
      </c>
      <c r="AW1" s="91"/>
      <c r="AX1" s="91"/>
      <c r="AY1" s="91"/>
      <c r="AZ1" s="91"/>
      <c r="BA1" s="91"/>
      <c r="BB1" s="91"/>
      <c r="BC1" s="91"/>
      <c r="BD1" s="91"/>
    </row>
    <row r="2" spans="1:62" x14ac:dyDescent="0.25">
      <c r="Q2" s="12"/>
    </row>
    <row r="3" spans="1:62" x14ac:dyDescent="0.25">
      <c r="Q3" s="12"/>
    </row>
    <row r="4" spans="1:62" x14ac:dyDescent="0.25">
      <c r="Q4" s="12"/>
    </row>
    <row r="5" spans="1:62" x14ac:dyDescent="0.25">
      <c r="A5" s="9" t="s">
        <v>13844</v>
      </c>
      <c r="B5" t="s">
        <v>13953</v>
      </c>
      <c r="E5" s="9" t="s">
        <v>13844</v>
      </c>
      <c r="F5" t="s">
        <v>13953</v>
      </c>
      <c r="I5" s="9" t="s">
        <v>13844</v>
      </c>
      <c r="J5" t="s">
        <v>13953</v>
      </c>
      <c r="M5" t="s">
        <v>13859</v>
      </c>
      <c r="Q5" s="12"/>
      <c r="S5" s="9" t="s">
        <v>13844</v>
      </c>
      <c r="T5" t="s">
        <v>13851</v>
      </c>
      <c r="X5" s="9" t="s">
        <v>13844</v>
      </c>
      <c r="Y5" t="s">
        <v>13851</v>
      </c>
      <c r="AC5" s="9" t="s">
        <v>13844</v>
      </c>
      <c r="AD5" t="s">
        <v>13851</v>
      </c>
      <c r="AH5" s="9" t="s">
        <v>13844</v>
      </c>
      <c r="AI5" t="s">
        <v>13851</v>
      </c>
      <c r="AQ5" s="9" t="s">
        <v>13844</v>
      </c>
      <c r="AR5" t="s">
        <v>13851</v>
      </c>
      <c r="AV5" s="9" t="s">
        <v>13844</v>
      </c>
      <c r="AW5" t="s">
        <v>13851</v>
      </c>
      <c r="BA5" s="9" t="s">
        <v>13844</v>
      </c>
      <c r="BB5" t="s">
        <v>13851</v>
      </c>
      <c r="BF5" s="9" t="s">
        <v>13844</v>
      </c>
      <c r="BG5" t="s">
        <v>13851</v>
      </c>
    </row>
    <row r="6" spans="1:62" ht="14.25" customHeight="1" x14ac:dyDescent="0.25">
      <c r="Q6" s="12"/>
    </row>
    <row r="7" spans="1:62" s="71" customFormat="1" ht="48" customHeight="1" x14ac:dyDescent="0.25">
      <c r="A7" s="83" t="s">
        <v>13954</v>
      </c>
      <c r="B7" t="s">
        <v>13828</v>
      </c>
      <c r="C7" s="76" t="s">
        <v>13847</v>
      </c>
      <c r="D7"/>
      <c r="E7" s="83" t="s">
        <v>13955</v>
      </c>
      <c r="F7" s="83" t="s">
        <v>13845</v>
      </c>
      <c r="G7" s="76" t="s">
        <v>13848</v>
      </c>
      <c r="H7"/>
      <c r="I7" s="83" t="s">
        <v>12555</v>
      </c>
      <c r="J7" s="83" t="s">
        <v>13849</v>
      </c>
      <c r="K7" s="82" t="s">
        <v>13841</v>
      </c>
      <c r="M7" s="61" t="s">
        <v>12558</v>
      </c>
      <c r="N7" s="34" t="s">
        <v>13857</v>
      </c>
      <c r="O7" s="87" t="s">
        <v>13858</v>
      </c>
      <c r="Q7" s="80"/>
      <c r="S7" s="95" t="s">
        <v>12474</v>
      </c>
      <c r="T7" s="96" t="s">
        <v>12555</v>
      </c>
      <c r="U7" s="97" t="s">
        <v>13840</v>
      </c>
      <c r="V7" s="76" t="s">
        <v>13847</v>
      </c>
      <c r="X7" s="95" t="s">
        <v>12474</v>
      </c>
      <c r="Y7" s="96" t="s">
        <v>12555</v>
      </c>
      <c r="Z7" s="96" t="s">
        <v>13845</v>
      </c>
      <c r="AA7" s="76" t="s">
        <v>13848</v>
      </c>
      <c r="AC7" s="95" t="s">
        <v>12474</v>
      </c>
      <c r="AD7" s="96" t="s">
        <v>12555</v>
      </c>
      <c r="AE7" s="96" t="s">
        <v>13849</v>
      </c>
      <c r="AF7" s="82" t="s">
        <v>13841</v>
      </c>
      <c r="AH7" s="9" t="s">
        <v>12474</v>
      </c>
      <c r="AI7" s="9" t="s">
        <v>12555</v>
      </c>
      <c r="AJ7" s="34" t="s">
        <v>13846</v>
      </c>
      <c r="AK7" s="34" t="s">
        <v>13838</v>
      </c>
      <c r="AL7" s="34" t="s">
        <v>13862</v>
      </c>
      <c r="AM7" s="34" t="s">
        <v>13863</v>
      </c>
      <c r="AO7" s="90"/>
      <c r="AQ7" s="91" t="s">
        <v>11081</v>
      </c>
      <c r="AR7" s="92" t="s">
        <v>12555</v>
      </c>
      <c r="AS7" s="93" t="s">
        <v>13840</v>
      </c>
      <c r="AT7" s="76" t="s">
        <v>13847</v>
      </c>
      <c r="AV7" s="91" t="s">
        <v>11081</v>
      </c>
      <c r="AW7" s="92" t="s">
        <v>12555</v>
      </c>
      <c r="AX7" s="92" t="s">
        <v>13845</v>
      </c>
      <c r="AY7" s="76" t="s">
        <v>13848</v>
      </c>
      <c r="BA7" s="91" t="s">
        <v>11081</v>
      </c>
      <c r="BB7" s="92" t="s">
        <v>12555</v>
      </c>
      <c r="BC7" s="92" t="s">
        <v>13849</v>
      </c>
      <c r="BD7" s="82" t="s">
        <v>13841</v>
      </c>
      <c r="BF7" s="9" t="s">
        <v>11081</v>
      </c>
      <c r="BG7" s="9" t="s">
        <v>12555</v>
      </c>
      <c r="BH7" s="34" t="s">
        <v>13871</v>
      </c>
      <c r="BI7" s="34" t="s">
        <v>13838</v>
      </c>
      <c r="BJ7" s="34" t="s">
        <v>13872</v>
      </c>
    </row>
    <row r="8" spans="1:62" x14ac:dyDescent="0.25">
      <c r="A8">
        <v>304255</v>
      </c>
      <c r="B8" s="11">
        <v>10</v>
      </c>
      <c r="C8" s="77">
        <v>1</v>
      </c>
      <c r="E8">
        <v>304255</v>
      </c>
      <c r="F8" s="64">
        <v>46005</v>
      </c>
      <c r="G8" s="77">
        <v>1</v>
      </c>
      <c r="I8">
        <v>304255</v>
      </c>
      <c r="J8" s="11">
        <v>39.5</v>
      </c>
      <c r="K8" s="48">
        <v>1</v>
      </c>
      <c r="M8" s="10" t="s">
        <v>11062</v>
      </c>
      <c r="N8" s="86"/>
      <c r="O8" s="11"/>
      <c r="Q8" s="12"/>
      <c r="S8" t="s">
        <v>1351</v>
      </c>
      <c r="T8">
        <v>183666</v>
      </c>
      <c r="U8" s="75">
        <v>299</v>
      </c>
      <c r="V8" s="77">
        <v>1</v>
      </c>
      <c r="X8" t="s">
        <v>1351</v>
      </c>
      <c r="Y8">
        <v>183666</v>
      </c>
      <c r="Z8" s="64">
        <v>26911</v>
      </c>
      <c r="AA8" s="77">
        <v>1</v>
      </c>
      <c r="AC8" t="s">
        <v>1351</v>
      </c>
      <c r="AD8">
        <v>183666</v>
      </c>
      <c r="AE8" s="11">
        <v>24.5</v>
      </c>
      <c r="AF8" s="48">
        <v>1</v>
      </c>
      <c r="AH8" t="s">
        <v>1414</v>
      </c>
      <c r="AI8">
        <v>304255</v>
      </c>
      <c r="AJ8" s="11">
        <v>306</v>
      </c>
      <c r="AK8" s="11">
        <v>46005</v>
      </c>
      <c r="AL8" s="11">
        <v>1001</v>
      </c>
      <c r="AM8" s="11">
        <v>1</v>
      </c>
      <c r="AQ8" t="s">
        <v>330</v>
      </c>
      <c r="AR8">
        <v>192658</v>
      </c>
      <c r="AS8" s="75">
        <v>297</v>
      </c>
      <c r="AT8" s="77">
        <v>1</v>
      </c>
      <c r="AV8" t="s">
        <v>330</v>
      </c>
      <c r="AW8">
        <v>192658</v>
      </c>
      <c r="AX8" s="64">
        <v>22872</v>
      </c>
      <c r="AY8" s="77">
        <v>1</v>
      </c>
      <c r="BA8" t="s">
        <v>330</v>
      </c>
      <c r="BB8">
        <v>192658</v>
      </c>
      <c r="BC8" s="11">
        <v>20.5</v>
      </c>
      <c r="BD8" s="48">
        <v>1</v>
      </c>
      <c r="BF8" t="s">
        <v>330</v>
      </c>
      <c r="BG8">
        <v>192658</v>
      </c>
      <c r="BH8" s="11">
        <v>1001</v>
      </c>
      <c r="BI8" s="11">
        <v>22872</v>
      </c>
      <c r="BJ8" s="11">
        <v>1</v>
      </c>
    </row>
    <row r="9" spans="1:62" x14ac:dyDescent="0.25">
      <c r="A9">
        <v>161125</v>
      </c>
      <c r="B9" s="11">
        <v>10</v>
      </c>
      <c r="C9" s="77">
        <v>2</v>
      </c>
      <c r="E9">
        <v>305459</v>
      </c>
      <c r="F9" s="64">
        <v>38431</v>
      </c>
      <c r="G9" s="77">
        <v>2</v>
      </c>
      <c r="I9">
        <v>161125</v>
      </c>
      <c r="J9" s="11">
        <v>32.5</v>
      </c>
      <c r="K9" s="48">
        <v>2</v>
      </c>
      <c r="M9" s="10">
        <v>304255</v>
      </c>
      <c r="N9" s="86">
        <v>1001</v>
      </c>
      <c r="O9" s="11">
        <v>1</v>
      </c>
      <c r="Q9" s="12"/>
      <c r="T9">
        <v>306443</v>
      </c>
      <c r="U9" s="75">
        <v>295</v>
      </c>
      <c r="V9" s="77">
        <v>2</v>
      </c>
      <c r="Y9">
        <v>306443</v>
      </c>
      <c r="Z9" s="64">
        <v>22169</v>
      </c>
      <c r="AA9" s="77">
        <v>2</v>
      </c>
      <c r="AD9">
        <v>306443</v>
      </c>
      <c r="AE9" s="11">
        <v>20</v>
      </c>
      <c r="AF9" s="48">
        <v>2</v>
      </c>
      <c r="AI9">
        <v>192658</v>
      </c>
      <c r="AJ9" s="11">
        <v>297</v>
      </c>
      <c r="AK9" s="11">
        <v>22872</v>
      </c>
      <c r="AL9" s="11">
        <v>2002</v>
      </c>
      <c r="AM9" s="11">
        <v>2</v>
      </c>
      <c r="AQ9" t="s">
        <v>31</v>
      </c>
      <c r="AR9">
        <v>305459</v>
      </c>
      <c r="AS9" s="75">
        <v>300</v>
      </c>
      <c r="AT9" s="77">
        <v>1</v>
      </c>
      <c r="AV9" t="s">
        <v>31</v>
      </c>
      <c r="AW9">
        <v>305459</v>
      </c>
      <c r="AX9" s="64">
        <v>38431</v>
      </c>
      <c r="AY9" s="77">
        <v>1</v>
      </c>
      <c r="BA9" t="s">
        <v>31</v>
      </c>
      <c r="BB9">
        <v>305459</v>
      </c>
      <c r="BC9" s="11">
        <v>19.5</v>
      </c>
      <c r="BD9" s="48">
        <v>1</v>
      </c>
      <c r="BF9" t="s">
        <v>31</v>
      </c>
      <c r="BG9">
        <v>305459</v>
      </c>
      <c r="BH9" s="11">
        <v>1001</v>
      </c>
      <c r="BI9" s="11">
        <v>38431</v>
      </c>
      <c r="BJ9" s="11">
        <v>1</v>
      </c>
    </row>
    <row r="10" spans="1:62" x14ac:dyDescent="0.25">
      <c r="A10">
        <v>304146</v>
      </c>
      <c r="B10" s="11">
        <v>10</v>
      </c>
      <c r="C10" s="77">
        <v>2</v>
      </c>
      <c r="E10">
        <v>304399</v>
      </c>
      <c r="F10" s="64">
        <v>32773</v>
      </c>
      <c r="G10" s="77">
        <v>3</v>
      </c>
      <c r="I10">
        <v>304146</v>
      </c>
      <c r="J10" s="11">
        <v>24.5</v>
      </c>
      <c r="K10" s="48">
        <v>3</v>
      </c>
      <c r="M10" s="10">
        <v>304146</v>
      </c>
      <c r="N10" s="86">
        <v>2004</v>
      </c>
      <c r="O10" s="11">
        <v>2</v>
      </c>
      <c r="Q10" s="12"/>
      <c r="S10" t="s">
        <v>1336</v>
      </c>
      <c r="T10">
        <v>304146</v>
      </c>
      <c r="U10" s="75">
        <v>301</v>
      </c>
      <c r="V10" s="77">
        <v>1</v>
      </c>
      <c r="X10" t="s">
        <v>1336</v>
      </c>
      <c r="Y10">
        <v>305459</v>
      </c>
      <c r="Z10" s="64">
        <v>38431</v>
      </c>
      <c r="AA10" s="77">
        <v>1</v>
      </c>
      <c r="AC10" t="s">
        <v>1336</v>
      </c>
      <c r="AD10">
        <v>161125</v>
      </c>
      <c r="AE10" s="11">
        <v>32.5</v>
      </c>
      <c r="AF10" s="48">
        <v>1</v>
      </c>
      <c r="AI10">
        <v>302146</v>
      </c>
      <c r="AJ10" s="11">
        <v>290</v>
      </c>
      <c r="AK10" s="11">
        <v>20639</v>
      </c>
      <c r="AL10" s="11">
        <v>3003</v>
      </c>
      <c r="AM10" s="11">
        <v>3</v>
      </c>
      <c r="AQ10" t="s">
        <v>148</v>
      </c>
      <c r="AR10">
        <v>304255</v>
      </c>
      <c r="AS10" s="75">
        <v>306</v>
      </c>
      <c r="AT10" s="77">
        <v>1</v>
      </c>
      <c r="AV10" t="s">
        <v>148</v>
      </c>
      <c r="AW10">
        <v>304255</v>
      </c>
      <c r="AX10" s="64">
        <v>46005</v>
      </c>
      <c r="AY10" s="77">
        <v>1</v>
      </c>
      <c r="BA10" t="s">
        <v>148</v>
      </c>
      <c r="BB10">
        <v>304255</v>
      </c>
      <c r="BC10" s="11">
        <v>39.5</v>
      </c>
      <c r="BD10" s="48">
        <v>1</v>
      </c>
      <c r="BF10" t="s">
        <v>148</v>
      </c>
      <c r="BG10">
        <v>304255</v>
      </c>
      <c r="BH10" s="11">
        <v>1001</v>
      </c>
      <c r="BI10" s="11">
        <v>46005</v>
      </c>
      <c r="BJ10" s="11">
        <v>1</v>
      </c>
    </row>
    <row r="11" spans="1:62" x14ac:dyDescent="0.25">
      <c r="A11">
        <v>305459</v>
      </c>
      <c r="B11" s="11">
        <v>10</v>
      </c>
      <c r="C11" s="77">
        <v>3</v>
      </c>
      <c r="E11">
        <v>304146</v>
      </c>
      <c r="F11" s="64">
        <v>31186</v>
      </c>
      <c r="G11" s="77">
        <v>4</v>
      </c>
      <c r="I11">
        <v>183666</v>
      </c>
      <c r="J11" s="11">
        <v>24.5</v>
      </c>
      <c r="K11" s="48">
        <v>3</v>
      </c>
      <c r="M11" s="10">
        <v>161125</v>
      </c>
      <c r="N11" s="86">
        <v>2005</v>
      </c>
      <c r="O11" s="11">
        <v>3</v>
      </c>
      <c r="Q11" s="12"/>
      <c r="T11">
        <v>161125</v>
      </c>
      <c r="U11" s="75">
        <v>301</v>
      </c>
      <c r="V11" s="77">
        <v>1</v>
      </c>
      <c r="Y11">
        <v>304399</v>
      </c>
      <c r="Z11" s="64">
        <v>32773</v>
      </c>
      <c r="AA11" s="77">
        <v>2</v>
      </c>
      <c r="AD11">
        <v>304146</v>
      </c>
      <c r="AE11" s="11">
        <v>24.5</v>
      </c>
      <c r="AF11" s="48">
        <v>2</v>
      </c>
      <c r="AH11" t="s">
        <v>1336</v>
      </c>
      <c r="AI11">
        <v>304146</v>
      </c>
      <c r="AJ11" s="11">
        <v>301</v>
      </c>
      <c r="AK11" s="11">
        <v>31186</v>
      </c>
      <c r="AL11" s="11">
        <v>1003</v>
      </c>
      <c r="AM11" s="11">
        <v>1</v>
      </c>
      <c r="AQ11" t="s">
        <v>375</v>
      </c>
      <c r="AR11">
        <v>302146</v>
      </c>
      <c r="AS11" s="75">
        <v>290</v>
      </c>
      <c r="AT11" s="77">
        <v>1</v>
      </c>
      <c r="AV11" t="s">
        <v>375</v>
      </c>
      <c r="AW11">
        <v>302146</v>
      </c>
      <c r="AX11" s="64">
        <v>20639</v>
      </c>
      <c r="AY11" s="77">
        <v>1</v>
      </c>
      <c r="BA11" t="s">
        <v>375</v>
      </c>
      <c r="BB11">
        <v>302146</v>
      </c>
      <c r="BC11" s="11">
        <v>18</v>
      </c>
      <c r="BD11" s="48">
        <v>1</v>
      </c>
      <c r="BF11" t="s">
        <v>375</v>
      </c>
      <c r="BG11">
        <v>302146</v>
      </c>
      <c r="BH11" s="11">
        <v>1001</v>
      </c>
      <c r="BI11" s="11">
        <v>20639</v>
      </c>
      <c r="BJ11" s="11">
        <v>1</v>
      </c>
    </row>
    <row r="12" spans="1:62" x14ac:dyDescent="0.25">
      <c r="A12">
        <v>183666</v>
      </c>
      <c r="B12" s="11">
        <v>10</v>
      </c>
      <c r="C12" s="77">
        <v>4</v>
      </c>
      <c r="E12">
        <v>161125</v>
      </c>
      <c r="F12" s="64">
        <v>30535</v>
      </c>
      <c r="G12" s="77">
        <v>5</v>
      </c>
      <c r="I12">
        <v>192658</v>
      </c>
      <c r="J12" s="11">
        <v>20.5</v>
      </c>
      <c r="K12" s="48">
        <v>4</v>
      </c>
      <c r="M12" s="10">
        <v>305459</v>
      </c>
      <c r="N12" s="86">
        <v>3002</v>
      </c>
      <c r="O12" s="11">
        <v>4</v>
      </c>
      <c r="Q12" s="12"/>
      <c r="T12">
        <v>305459</v>
      </c>
      <c r="U12" s="75">
        <v>300</v>
      </c>
      <c r="V12" s="77">
        <v>2</v>
      </c>
      <c r="Y12">
        <v>304146</v>
      </c>
      <c r="Z12" s="64">
        <v>31186</v>
      </c>
      <c r="AA12" s="77">
        <v>3</v>
      </c>
      <c r="AD12">
        <v>304399</v>
      </c>
      <c r="AE12" s="11">
        <v>19.5</v>
      </c>
      <c r="AF12" s="48">
        <v>3</v>
      </c>
      <c r="AI12">
        <v>161125</v>
      </c>
      <c r="AJ12" s="11">
        <v>301</v>
      </c>
      <c r="AK12" s="11">
        <v>30535</v>
      </c>
      <c r="AL12" s="11">
        <v>1004</v>
      </c>
      <c r="AM12" s="11">
        <v>2</v>
      </c>
      <c r="AQ12" t="s">
        <v>26</v>
      </c>
      <c r="AR12">
        <v>183666</v>
      </c>
      <c r="AS12" s="75">
        <v>299</v>
      </c>
      <c r="AT12" s="77">
        <v>1</v>
      </c>
      <c r="AV12" t="s">
        <v>26</v>
      </c>
      <c r="AW12">
        <v>183666</v>
      </c>
      <c r="AX12" s="64">
        <v>26911</v>
      </c>
      <c r="AY12" s="77">
        <v>1</v>
      </c>
      <c r="BA12" t="s">
        <v>26</v>
      </c>
      <c r="BB12">
        <v>183666</v>
      </c>
      <c r="BC12" s="11">
        <v>24.5</v>
      </c>
      <c r="BD12" s="48">
        <v>1</v>
      </c>
      <c r="BF12" t="s">
        <v>26</v>
      </c>
      <c r="BG12">
        <v>183666</v>
      </c>
      <c r="BH12" s="11">
        <v>1001</v>
      </c>
      <c r="BI12" s="11">
        <v>26911</v>
      </c>
      <c r="BJ12" s="11">
        <v>1</v>
      </c>
    </row>
    <row r="13" spans="1:62" x14ac:dyDescent="0.25">
      <c r="A13">
        <v>304399</v>
      </c>
      <c r="B13" s="11">
        <v>6</v>
      </c>
      <c r="C13" s="77">
        <v>5</v>
      </c>
      <c r="E13">
        <v>183666</v>
      </c>
      <c r="F13" s="64">
        <v>26911</v>
      </c>
      <c r="G13" s="77">
        <v>6</v>
      </c>
      <c r="I13">
        <v>306443</v>
      </c>
      <c r="J13" s="11">
        <v>20</v>
      </c>
      <c r="K13" s="48">
        <v>5</v>
      </c>
      <c r="M13" s="10">
        <v>183666</v>
      </c>
      <c r="N13" s="86">
        <v>4006</v>
      </c>
      <c r="O13" s="11">
        <v>5</v>
      </c>
      <c r="Q13" s="12"/>
      <c r="T13">
        <v>304399</v>
      </c>
      <c r="U13" s="75">
        <v>298</v>
      </c>
      <c r="V13" s="77">
        <v>3</v>
      </c>
      <c r="Y13">
        <v>161125</v>
      </c>
      <c r="Z13" s="64">
        <v>30535</v>
      </c>
      <c r="AA13" s="77">
        <v>4</v>
      </c>
      <c r="AD13">
        <v>305459</v>
      </c>
      <c r="AE13" s="11">
        <v>19.5</v>
      </c>
      <c r="AF13" s="48">
        <v>3</v>
      </c>
      <c r="AI13">
        <v>305459</v>
      </c>
      <c r="AJ13" s="11">
        <v>300</v>
      </c>
      <c r="AK13" s="11">
        <v>38431</v>
      </c>
      <c r="AL13" s="11">
        <v>2001</v>
      </c>
      <c r="AM13" s="11">
        <v>3</v>
      </c>
      <c r="AQ13" t="s">
        <v>7</v>
      </c>
      <c r="AR13">
        <v>161125</v>
      </c>
      <c r="AS13" s="75">
        <v>301</v>
      </c>
      <c r="AT13" s="77">
        <v>1</v>
      </c>
      <c r="AV13" t="s">
        <v>7</v>
      </c>
      <c r="AW13">
        <v>161125</v>
      </c>
      <c r="AX13" s="64">
        <v>30535</v>
      </c>
      <c r="AY13" s="77">
        <v>2</v>
      </c>
      <c r="BA13" t="s">
        <v>7</v>
      </c>
      <c r="BB13">
        <v>161125</v>
      </c>
      <c r="BC13" s="11">
        <v>32.5</v>
      </c>
      <c r="BD13" s="48">
        <v>1</v>
      </c>
      <c r="BF13" t="s">
        <v>7</v>
      </c>
      <c r="BG13">
        <v>161125</v>
      </c>
      <c r="BH13" s="11">
        <v>1002</v>
      </c>
      <c r="BI13" s="11">
        <v>30535</v>
      </c>
      <c r="BJ13" s="11">
        <v>1</v>
      </c>
    </row>
    <row r="14" spans="1:62" x14ac:dyDescent="0.25">
      <c r="A14">
        <v>192658</v>
      </c>
      <c r="B14" s="11">
        <v>10</v>
      </c>
      <c r="C14" s="77">
        <v>6</v>
      </c>
      <c r="E14">
        <v>192658</v>
      </c>
      <c r="F14" s="64">
        <v>22872</v>
      </c>
      <c r="G14" s="77">
        <v>7</v>
      </c>
      <c r="I14">
        <v>304399</v>
      </c>
      <c r="J14" s="11">
        <v>19.5</v>
      </c>
      <c r="K14" s="48">
        <v>6</v>
      </c>
      <c r="M14" s="10">
        <v>304399</v>
      </c>
      <c r="N14" s="86">
        <v>5003</v>
      </c>
      <c r="O14" s="11">
        <v>6</v>
      </c>
      <c r="Q14" s="12"/>
      <c r="T14">
        <v>306023</v>
      </c>
      <c r="U14" s="75">
        <v>291</v>
      </c>
      <c r="V14" s="77">
        <v>4</v>
      </c>
      <c r="Y14">
        <v>306023</v>
      </c>
      <c r="Z14" s="64">
        <v>21690</v>
      </c>
      <c r="AA14" s="77">
        <v>5</v>
      </c>
      <c r="AD14">
        <v>306023</v>
      </c>
      <c r="AE14" s="11">
        <v>19</v>
      </c>
      <c r="AF14" s="48">
        <v>4</v>
      </c>
      <c r="AI14">
        <v>304399</v>
      </c>
      <c r="AJ14" s="11">
        <v>298</v>
      </c>
      <c r="AK14" s="11">
        <v>32773</v>
      </c>
      <c r="AL14" s="11">
        <v>3002</v>
      </c>
      <c r="AM14" s="11">
        <v>4</v>
      </c>
      <c r="AR14">
        <v>306023</v>
      </c>
      <c r="AS14" s="75">
        <v>291</v>
      </c>
      <c r="AT14" s="77">
        <v>2</v>
      </c>
      <c r="AW14">
        <v>306023</v>
      </c>
      <c r="AX14" s="64">
        <v>21690</v>
      </c>
      <c r="AY14" s="77">
        <v>1</v>
      </c>
      <c r="BB14">
        <v>306023</v>
      </c>
      <c r="BC14" s="11">
        <v>19</v>
      </c>
      <c r="BD14" s="48">
        <v>2</v>
      </c>
      <c r="BG14">
        <v>306023</v>
      </c>
      <c r="BH14" s="11">
        <v>2001</v>
      </c>
      <c r="BI14" s="11">
        <v>21690</v>
      </c>
      <c r="BJ14" s="11">
        <v>2</v>
      </c>
    </row>
    <row r="15" spans="1:62" x14ac:dyDescent="0.25">
      <c r="A15">
        <v>306443</v>
      </c>
      <c r="B15" s="11">
        <v>10</v>
      </c>
      <c r="C15" s="77">
        <v>7</v>
      </c>
      <c r="E15">
        <v>306443</v>
      </c>
      <c r="F15" s="64">
        <v>22169</v>
      </c>
      <c r="G15" s="77">
        <v>8</v>
      </c>
      <c r="I15">
        <v>305459</v>
      </c>
      <c r="J15" s="11">
        <v>19.5</v>
      </c>
      <c r="K15" s="48">
        <v>6</v>
      </c>
      <c r="M15" s="10">
        <v>192658</v>
      </c>
      <c r="N15" s="86">
        <v>6007</v>
      </c>
      <c r="O15" s="11">
        <v>7</v>
      </c>
      <c r="Q15" s="12"/>
      <c r="S15" t="s">
        <v>1414</v>
      </c>
      <c r="T15">
        <v>304255</v>
      </c>
      <c r="U15" s="75">
        <v>306</v>
      </c>
      <c r="V15" s="77">
        <v>1</v>
      </c>
      <c r="X15" t="s">
        <v>1414</v>
      </c>
      <c r="Y15">
        <v>304255</v>
      </c>
      <c r="Z15" s="64">
        <v>46005</v>
      </c>
      <c r="AA15" s="77">
        <v>1</v>
      </c>
      <c r="AC15" t="s">
        <v>1414</v>
      </c>
      <c r="AD15">
        <v>304255</v>
      </c>
      <c r="AE15" s="11">
        <v>39.5</v>
      </c>
      <c r="AF15" s="48">
        <v>1</v>
      </c>
      <c r="AI15">
        <v>306023</v>
      </c>
      <c r="AJ15" s="11">
        <v>291</v>
      </c>
      <c r="AK15" s="11">
        <v>21690</v>
      </c>
      <c r="AL15" s="11">
        <v>4005</v>
      </c>
      <c r="AM15" s="11">
        <v>5</v>
      </c>
      <c r="AQ15" t="s">
        <v>58</v>
      </c>
      <c r="AR15">
        <v>304146</v>
      </c>
      <c r="AS15" s="75">
        <v>301</v>
      </c>
      <c r="AT15" s="77">
        <v>1</v>
      </c>
      <c r="AV15" t="s">
        <v>58</v>
      </c>
      <c r="AW15">
        <v>304399</v>
      </c>
      <c r="AX15" s="64">
        <v>32773</v>
      </c>
      <c r="AY15" s="77">
        <v>2</v>
      </c>
      <c r="BA15" t="s">
        <v>58</v>
      </c>
      <c r="BB15">
        <v>304146</v>
      </c>
      <c r="BC15" s="11">
        <v>24.5</v>
      </c>
      <c r="BD15" s="48">
        <v>1</v>
      </c>
      <c r="BF15" t="s">
        <v>58</v>
      </c>
      <c r="BG15">
        <v>304146</v>
      </c>
      <c r="BH15" s="11">
        <v>1001</v>
      </c>
      <c r="BI15" s="11">
        <v>31186</v>
      </c>
      <c r="BJ15" s="11">
        <v>1</v>
      </c>
    </row>
    <row r="16" spans="1:62" x14ac:dyDescent="0.25">
      <c r="A16">
        <v>306023</v>
      </c>
      <c r="B16" s="11">
        <v>6</v>
      </c>
      <c r="C16" s="77">
        <v>8</v>
      </c>
      <c r="E16">
        <v>306023</v>
      </c>
      <c r="F16" s="64">
        <v>21690</v>
      </c>
      <c r="G16" s="77">
        <v>9</v>
      </c>
      <c r="I16">
        <v>306023</v>
      </c>
      <c r="J16" s="11">
        <v>19</v>
      </c>
      <c r="K16" s="48">
        <v>7</v>
      </c>
      <c r="M16" s="10">
        <v>306443</v>
      </c>
      <c r="N16" s="86">
        <v>7008</v>
      </c>
      <c r="O16" s="11">
        <v>8</v>
      </c>
      <c r="Q16" s="12"/>
      <c r="T16">
        <v>192658</v>
      </c>
      <c r="U16" s="75">
        <v>297</v>
      </c>
      <c r="V16" s="77">
        <v>2</v>
      </c>
      <c r="Y16">
        <v>192658</v>
      </c>
      <c r="Z16" s="64">
        <v>22872</v>
      </c>
      <c r="AA16" s="77">
        <v>2</v>
      </c>
      <c r="AD16">
        <v>192658</v>
      </c>
      <c r="AE16" s="11">
        <v>20.5</v>
      </c>
      <c r="AF16" s="48">
        <v>2</v>
      </c>
      <c r="AH16" t="s">
        <v>1351</v>
      </c>
      <c r="AI16">
        <v>183666</v>
      </c>
      <c r="AJ16" s="11">
        <v>299</v>
      </c>
      <c r="AK16" s="11">
        <v>26911</v>
      </c>
      <c r="AL16" s="11">
        <v>1001</v>
      </c>
      <c r="AM16" s="11">
        <v>1</v>
      </c>
      <c r="AR16">
        <v>304399</v>
      </c>
      <c r="AS16" s="75">
        <v>298</v>
      </c>
      <c r="AT16" s="77">
        <v>2</v>
      </c>
      <c r="AW16">
        <v>304146</v>
      </c>
      <c r="AX16" s="64">
        <v>31186</v>
      </c>
      <c r="AY16" s="77">
        <v>1</v>
      </c>
      <c r="BB16">
        <v>304399</v>
      </c>
      <c r="BC16" s="11">
        <v>19.5</v>
      </c>
      <c r="BD16" s="48">
        <v>2</v>
      </c>
      <c r="BG16">
        <v>304399</v>
      </c>
      <c r="BH16" s="11">
        <v>2002</v>
      </c>
      <c r="BI16" s="11">
        <v>32773</v>
      </c>
      <c r="BJ16" s="11">
        <v>2</v>
      </c>
    </row>
    <row r="17" spans="1:62" x14ac:dyDescent="0.25">
      <c r="A17">
        <v>302146</v>
      </c>
      <c r="B17" s="11">
        <v>10</v>
      </c>
      <c r="C17" s="77">
        <v>9</v>
      </c>
      <c r="E17">
        <v>302146</v>
      </c>
      <c r="F17" s="64">
        <v>20639</v>
      </c>
      <c r="G17" s="77">
        <v>10</v>
      </c>
      <c r="I17">
        <v>302146</v>
      </c>
      <c r="J17" s="11">
        <v>18</v>
      </c>
      <c r="K17" s="48">
        <v>8</v>
      </c>
      <c r="M17" s="10">
        <v>306023</v>
      </c>
      <c r="N17" s="86">
        <v>8009</v>
      </c>
      <c r="O17" s="11">
        <v>9</v>
      </c>
      <c r="Q17" s="12"/>
      <c r="T17">
        <v>302146</v>
      </c>
      <c r="U17" s="75">
        <v>290</v>
      </c>
      <c r="V17" s="77">
        <v>3</v>
      </c>
      <c r="Y17">
        <v>302146</v>
      </c>
      <c r="Z17" s="64">
        <v>20639</v>
      </c>
      <c r="AA17" s="77">
        <v>3</v>
      </c>
      <c r="AD17">
        <v>302146</v>
      </c>
      <c r="AE17" s="11">
        <v>18</v>
      </c>
      <c r="AF17" s="48">
        <v>3</v>
      </c>
      <c r="AI17">
        <v>306443</v>
      </c>
      <c r="AJ17" s="11">
        <v>295</v>
      </c>
      <c r="AK17" s="11">
        <v>22169</v>
      </c>
      <c r="AL17" s="11">
        <v>2002</v>
      </c>
      <c r="AM17" s="11">
        <v>2</v>
      </c>
      <c r="AQ17" t="s">
        <v>142</v>
      </c>
      <c r="AR17">
        <v>306443</v>
      </c>
      <c r="AS17" s="75">
        <v>295</v>
      </c>
      <c r="AT17" s="77">
        <v>1</v>
      </c>
      <c r="AV17" t="s">
        <v>142</v>
      </c>
      <c r="AW17">
        <v>306443</v>
      </c>
      <c r="AX17" s="64">
        <v>22169</v>
      </c>
      <c r="AY17" s="77">
        <v>1</v>
      </c>
      <c r="BA17" t="s">
        <v>142</v>
      </c>
      <c r="BB17">
        <v>306443</v>
      </c>
      <c r="BC17" s="11">
        <v>20</v>
      </c>
      <c r="BD17" s="48">
        <v>1</v>
      </c>
      <c r="BF17" t="s">
        <v>142</v>
      </c>
      <c r="BG17">
        <v>306443</v>
      </c>
      <c r="BH17" s="11">
        <v>1001</v>
      </c>
      <c r="BI17" s="11">
        <v>22169</v>
      </c>
      <c r="BJ17" s="11">
        <v>1</v>
      </c>
    </row>
    <row r="18" spans="1:62" x14ac:dyDescent="0.25">
      <c r="A18" t="s">
        <v>11062</v>
      </c>
      <c r="B18" s="11"/>
      <c r="C18" s="77"/>
      <c r="E18" t="s">
        <v>11062</v>
      </c>
      <c r="F18" s="64"/>
      <c r="G18" s="77"/>
      <c r="I18" t="s">
        <v>11062</v>
      </c>
      <c r="J18" s="11"/>
      <c r="K18" s="48"/>
      <c r="M18" s="10">
        <v>302146</v>
      </c>
      <c r="N18" s="86">
        <v>9010</v>
      </c>
      <c r="O18" s="11">
        <v>10</v>
      </c>
      <c r="Q18" s="12"/>
      <c r="AH18" t="s">
        <v>12559</v>
      </c>
      <c r="AJ18" s="11">
        <v>297.8</v>
      </c>
      <c r="AK18" s="11">
        <v>29321.1</v>
      </c>
      <c r="AL18" s="11">
        <v>2002.4</v>
      </c>
      <c r="AM18" s="11"/>
    </row>
    <row r="19" spans="1:62" x14ac:dyDescent="0.25">
      <c r="M19" s="10" t="s">
        <v>12559</v>
      </c>
      <c r="N19" s="86">
        <v>4705.5</v>
      </c>
      <c r="O19" s="11"/>
      <c r="Q19" s="12"/>
    </row>
    <row r="20" spans="1:62" x14ac:dyDescent="0.25">
      <c r="Q20" s="12"/>
    </row>
    <row r="21" spans="1:62" x14ac:dyDescent="0.25">
      <c r="Q21" s="12"/>
    </row>
    <row r="22" spans="1:62" x14ac:dyDescent="0.25">
      <c r="Q22" s="12"/>
    </row>
    <row r="23" spans="1:62" x14ac:dyDescent="0.25">
      <c r="Q23" s="12"/>
    </row>
    <row r="24" spans="1:62" x14ac:dyDescent="0.25">
      <c r="Q24" s="12"/>
    </row>
    <row r="25" spans="1:62" x14ac:dyDescent="0.25">
      <c r="Q25" s="12"/>
    </row>
    <row r="26" spans="1:62" x14ac:dyDescent="0.25">
      <c r="Q26" s="12"/>
    </row>
    <row r="27" spans="1:62" x14ac:dyDescent="0.25">
      <c r="Q27" s="12"/>
    </row>
    <row r="28" spans="1:62" x14ac:dyDescent="0.25">
      <c r="Q28" s="12"/>
    </row>
    <row r="29" spans="1:62" x14ac:dyDescent="0.25">
      <c r="Q29" s="12"/>
    </row>
    <row r="30" spans="1:62" x14ac:dyDescent="0.25">
      <c r="Q30" s="12"/>
    </row>
    <row r="31" spans="1:62" x14ac:dyDescent="0.25">
      <c r="Q31" s="12"/>
    </row>
    <row r="32" spans="1:62" x14ac:dyDescent="0.25">
      <c r="Q32" s="12"/>
    </row>
    <row r="33" spans="17:17" x14ac:dyDescent="0.25">
      <c r="Q33" s="12"/>
    </row>
    <row r="34" spans="17:17" x14ac:dyDescent="0.25">
      <c r="Q34" s="12"/>
    </row>
    <row r="35" spans="17:17" x14ac:dyDescent="0.25">
      <c r="Q35" s="12"/>
    </row>
    <row r="36" spans="17:17" x14ac:dyDescent="0.25">
      <c r="Q36" s="12"/>
    </row>
    <row r="37" spans="17:17" x14ac:dyDescent="0.25">
      <c r="Q37" s="12"/>
    </row>
    <row r="38" spans="17:17" x14ac:dyDescent="0.25">
      <c r="Q38" s="12"/>
    </row>
    <row r="39" spans="17:17" x14ac:dyDescent="0.25">
      <c r="Q39" s="12"/>
    </row>
    <row r="40" spans="17:17" x14ac:dyDescent="0.25">
      <c r="Q40" s="12"/>
    </row>
    <row r="41" spans="17:17" x14ac:dyDescent="0.25">
      <c r="Q41" s="12"/>
    </row>
    <row r="42" spans="17:17" x14ac:dyDescent="0.25">
      <c r="Q42" s="12"/>
    </row>
    <row r="43" spans="17:17" x14ac:dyDescent="0.25">
      <c r="Q43" s="12"/>
    </row>
    <row r="44" spans="17:17" x14ac:dyDescent="0.25">
      <c r="Q44" s="12"/>
    </row>
    <row r="45" spans="17:17" x14ac:dyDescent="0.25">
      <c r="Q45" s="12"/>
    </row>
    <row r="46" spans="17:17" x14ac:dyDescent="0.25">
      <c r="Q46" s="12"/>
    </row>
    <row r="47" spans="17:17" x14ac:dyDescent="0.25">
      <c r="Q47" s="12"/>
    </row>
    <row r="48" spans="17:17" x14ac:dyDescent="0.25">
      <c r="Q48" s="12"/>
    </row>
    <row r="49" spans="17:17" x14ac:dyDescent="0.25">
      <c r="Q49" s="12"/>
    </row>
    <row r="50" spans="17:17" x14ac:dyDescent="0.25">
      <c r="Q50" s="12"/>
    </row>
    <row r="51" spans="17:17" x14ac:dyDescent="0.25">
      <c r="Q51" s="12"/>
    </row>
    <row r="52" spans="17:17" x14ac:dyDescent="0.25">
      <c r="Q52" s="12"/>
    </row>
    <row r="53" spans="17:17" x14ac:dyDescent="0.25">
      <c r="Q53" s="12"/>
    </row>
    <row r="54" spans="17:17" x14ac:dyDescent="0.25">
      <c r="Q54" s="12"/>
    </row>
    <row r="55" spans="17:17" x14ac:dyDescent="0.25">
      <c r="Q55" s="12"/>
    </row>
    <row r="56" spans="17:17" x14ac:dyDescent="0.25">
      <c r="Q56" s="12"/>
    </row>
    <row r="57" spans="17:17" x14ac:dyDescent="0.25">
      <c r="Q57" s="12"/>
    </row>
    <row r="58" spans="17:17" x14ac:dyDescent="0.25">
      <c r="Q58" s="12"/>
    </row>
    <row r="59" spans="17:17" x14ac:dyDescent="0.25">
      <c r="Q59" s="12"/>
    </row>
    <row r="60" spans="17:17" x14ac:dyDescent="0.25">
      <c r="Q60" s="12"/>
    </row>
    <row r="61" spans="17:17" x14ac:dyDescent="0.25">
      <c r="Q61" s="12"/>
    </row>
    <row r="62" spans="17:17" x14ac:dyDescent="0.25">
      <c r="Q62" s="12"/>
    </row>
    <row r="63" spans="17:17" x14ac:dyDescent="0.25">
      <c r="Q63" s="12"/>
    </row>
    <row r="64" spans="17:17" x14ac:dyDescent="0.25">
      <c r="Q64" s="12"/>
    </row>
    <row r="65" spans="17:17" x14ac:dyDescent="0.25">
      <c r="Q65" s="12"/>
    </row>
    <row r="66" spans="17:17" x14ac:dyDescent="0.25">
      <c r="Q66" s="12"/>
    </row>
    <row r="67" spans="17:17" x14ac:dyDescent="0.25">
      <c r="Q67" s="12"/>
    </row>
    <row r="68" spans="17:17" x14ac:dyDescent="0.25">
      <c r="Q68" s="12"/>
    </row>
    <row r="69" spans="17:17" x14ac:dyDescent="0.25">
      <c r="Q69" s="12"/>
    </row>
    <row r="70" spans="17:17" x14ac:dyDescent="0.25">
      <c r="Q70" s="12"/>
    </row>
    <row r="71" spans="17:17" x14ac:dyDescent="0.25">
      <c r="Q71" s="12"/>
    </row>
    <row r="72" spans="17:17" x14ac:dyDescent="0.25">
      <c r="Q72" s="12"/>
    </row>
    <row r="73" spans="17:17" x14ac:dyDescent="0.25">
      <c r="Q73" s="12"/>
    </row>
    <row r="74" spans="17:17" x14ac:dyDescent="0.25">
      <c r="Q74" s="12"/>
    </row>
    <row r="75" spans="17:17" x14ac:dyDescent="0.25">
      <c r="Q75" s="12"/>
    </row>
    <row r="76" spans="17:17" x14ac:dyDescent="0.25">
      <c r="Q76" s="12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714686-3DA6-4BD8-8C8B-B4BC0D2FA2BD}">
  <dimension ref="A2:R1945"/>
  <sheetViews>
    <sheetView workbookViewId="0">
      <selection activeCell="D15" sqref="D15"/>
    </sheetView>
  </sheetViews>
  <sheetFormatPr baseColWidth="10" defaultRowHeight="15" x14ac:dyDescent="0.25"/>
  <cols>
    <col min="1" max="1" width="21" bestFit="1" customWidth="1"/>
    <col min="2" max="2" width="14.140625" customWidth="1"/>
    <col min="3" max="3" width="9" customWidth="1"/>
    <col min="4" max="4" width="11.42578125" style="64"/>
    <col min="6" max="6" width="2.7109375" customWidth="1"/>
    <col min="7" max="7" width="11.42578125" style="62"/>
    <col min="13" max="13" width="8.42578125" customWidth="1"/>
  </cols>
  <sheetData>
    <row r="2" spans="1:18" x14ac:dyDescent="0.25">
      <c r="J2" s="9" t="s">
        <v>12568</v>
      </c>
      <c r="K2" t="s">
        <v>13821</v>
      </c>
    </row>
    <row r="3" spans="1:18" x14ac:dyDescent="0.25">
      <c r="D3" s="69" t="s">
        <v>13822</v>
      </c>
      <c r="J3" s="9" t="s">
        <v>12566</v>
      </c>
      <c r="K3" s="10">
        <v>2</v>
      </c>
    </row>
    <row r="5" spans="1:18" s="34" customFormat="1" ht="31.5" customHeight="1" x14ac:dyDescent="0.25">
      <c r="A5" s="9" t="s">
        <v>12558</v>
      </c>
      <c r="B5" s="34" t="s">
        <v>13839</v>
      </c>
      <c r="C5"/>
      <c r="D5" s="66" t="s">
        <v>12561</v>
      </c>
      <c r="E5" s="67" t="s">
        <v>12560</v>
      </c>
      <c r="F5"/>
      <c r="G5" s="73" t="s">
        <v>12563</v>
      </c>
      <c r="H5" s="74" t="s">
        <v>12562</v>
      </c>
      <c r="J5" s="70" t="s">
        <v>13820</v>
      </c>
      <c r="K5" t="s">
        <v>13819</v>
      </c>
      <c r="L5" t="s">
        <v>13827</v>
      </c>
      <c r="M5" t="s">
        <v>13837</v>
      </c>
      <c r="N5" t="s">
        <v>13836</v>
      </c>
      <c r="P5" s="9" t="s">
        <v>13829</v>
      </c>
      <c r="Q5" t="s">
        <v>13828</v>
      </c>
      <c r="R5" t="s">
        <v>13830</v>
      </c>
    </row>
    <row r="6" spans="1:18" x14ac:dyDescent="0.25">
      <c r="A6" s="10">
        <v>0</v>
      </c>
      <c r="B6" s="11">
        <v>0</v>
      </c>
      <c r="D6" s="63" t="s">
        <v>11062</v>
      </c>
      <c r="E6" s="11"/>
      <c r="G6" s="62" t="e">
        <f>D6*1</f>
        <v>#VALUE!</v>
      </c>
      <c r="H6" s="64">
        <f>E6</f>
        <v>0</v>
      </c>
      <c r="J6" s="10">
        <v>96047</v>
      </c>
      <c r="K6" s="11">
        <v>0</v>
      </c>
      <c r="L6" s="11">
        <v>0</v>
      </c>
      <c r="M6" s="11">
        <v>894</v>
      </c>
      <c r="N6" s="11">
        <v>64</v>
      </c>
      <c r="P6" s="10">
        <v>192658</v>
      </c>
      <c r="Q6" s="11">
        <v>10</v>
      </c>
      <c r="R6" s="11">
        <v>1</v>
      </c>
    </row>
    <row r="7" spans="1:18" x14ac:dyDescent="0.25">
      <c r="A7" s="10">
        <v>70000</v>
      </c>
      <c r="B7" s="11">
        <v>14.45</v>
      </c>
      <c r="D7" s="63" t="s">
        <v>6519</v>
      </c>
      <c r="E7" s="11">
        <v>100</v>
      </c>
      <c r="G7" s="62">
        <f t="shared" ref="G7:G70" si="0">D7*1</f>
        <v>142251</v>
      </c>
      <c r="H7" s="64">
        <f t="shared" ref="H7:H70" si="1">E7</f>
        <v>100</v>
      </c>
      <c r="J7" s="10">
        <v>96079</v>
      </c>
      <c r="K7" s="11">
        <v>0</v>
      </c>
      <c r="L7" s="11">
        <v>0</v>
      </c>
      <c r="M7" s="11">
        <v>894</v>
      </c>
      <c r="N7" s="11">
        <v>64</v>
      </c>
      <c r="P7" s="10">
        <v>161125</v>
      </c>
      <c r="Q7" s="11">
        <v>10</v>
      </c>
      <c r="R7" s="11">
        <v>1</v>
      </c>
    </row>
    <row r="8" spans="1:18" x14ac:dyDescent="0.25">
      <c r="A8" s="10">
        <v>70078</v>
      </c>
      <c r="B8" s="11">
        <v>0</v>
      </c>
      <c r="D8" s="63" t="s">
        <v>1614</v>
      </c>
      <c r="E8" s="11"/>
      <c r="G8" s="62">
        <f t="shared" si="0"/>
        <v>153432</v>
      </c>
      <c r="H8" s="64">
        <f t="shared" si="1"/>
        <v>0</v>
      </c>
      <c r="J8" s="10">
        <v>96080</v>
      </c>
      <c r="K8" s="11">
        <v>0</v>
      </c>
      <c r="L8" s="11">
        <v>0</v>
      </c>
      <c r="M8" s="11">
        <v>894</v>
      </c>
      <c r="N8" s="11">
        <v>64</v>
      </c>
      <c r="P8" s="10">
        <v>304255</v>
      </c>
      <c r="Q8" s="11">
        <v>10</v>
      </c>
      <c r="R8" s="11">
        <v>1</v>
      </c>
    </row>
    <row r="9" spans="1:18" x14ac:dyDescent="0.25">
      <c r="A9" s="10">
        <v>70081</v>
      </c>
      <c r="B9" s="11">
        <v>12.07</v>
      </c>
      <c r="D9" s="63" t="s">
        <v>5660</v>
      </c>
      <c r="E9" s="11">
        <v>0</v>
      </c>
      <c r="G9" s="62">
        <f t="shared" si="0"/>
        <v>154413</v>
      </c>
      <c r="H9" s="64">
        <f t="shared" si="1"/>
        <v>0</v>
      </c>
      <c r="J9" s="10">
        <v>96090</v>
      </c>
      <c r="K9" s="11">
        <v>0</v>
      </c>
      <c r="L9" s="11">
        <v>0</v>
      </c>
      <c r="M9" s="11">
        <v>894</v>
      </c>
      <c r="N9" s="11">
        <v>64</v>
      </c>
      <c r="P9" s="10">
        <v>183666</v>
      </c>
      <c r="Q9" s="11">
        <v>10</v>
      </c>
      <c r="R9" s="11">
        <v>1</v>
      </c>
    </row>
    <row r="10" spans="1:18" x14ac:dyDescent="0.25">
      <c r="A10" s="10">
        <v>70753</v>
      </c>
      <c r="B10" s="11">
        <v>0</v>
      </c>
      <c r="D10" s="63" t="s">
        <v>3766</v>
      </c>
      <c r="E10" s="11"/>
      <c r="G10" s="62">
        <f t="shared" si="0"/>
        <v>155191</v>
      </c>
      <c r="H10" s="64">
        <f t="shared" si="1"/>
        <v>0</v>
      </c>
      <c r="J10" s="10">
        <v>96091</v>
      </c>
      <c r="K10" s="11">
        <v>0</v>
      </c>
      <c r="L10" s="11">
        <v>0</v>
      </c>
      <c r="M10" s="11">
        <v>894</v>
      </c>
      <c r="N10" s="11">
        <v>64</v>
      </c>
      <c r="P10" s="10">
        <v>306443</v>
      </c>
      <c r="Q10" s="11">
        <v>10</v>
      </c>
      <c r="R10" s="11">
        <v>1</v>
      </c>
    </row>
    <row r="11" spans="1:18" x14ac:dyDescent="0.25">
      <c r="A11" s="10">
        <v>71056</v>
      </c>
      <c r="B11" s="11">
        <v>25.47</v>
      </c>
      <c r="D11" s="63" t="s">
        <v>10275</v>
      </c>
      <c r="E11" s="11"/>
      <c r="G11" s="62">
        <f t="shared" si="0"/>
        <v>156298</v>
      </c>
      <c r="H11" s="64">
        <f t="shared" si="1"/>
        <v>0</v>
      </c>
      <c r="J11" s="10">
        <v>96099</v>
      </c>
      <c r="K11" s="11">
        <v>0</v>
      </c>
      <c r="L11" s="11">
        <v>0</v>
      </c>
      <c r="M11" s="11">
        <v>894</v>
      </c>
      <c r="N11" s="11">
        <v>64</v>
      </c>
      <c r="P11" s="10">
        <v>302146</v>
      </c>
      <c r="Q11" s="11">
        <v>10</v>
      </c>
      <c r="R11" s="11">
        <v>1</v>
      </c>
    </row>
    <row r="12" spans="1:18" x14ac:dyDescent="0.25">
      <c r="A12" s="10">
        <v>71075</v>
      </c>
      <c r="B12" s="11">
        <v>12.7</v>
      </c>
      <c r="D12" s="63" t="s">
        <v>6436</v>
      </c>
      <c r="E12" s="11">
        <v>0</v>
      </c>
      <c r="G12" s="62">
        <f t="shared" si="0"/>
        <v>158005</v>
      </c>
      <c r="H12" s="64">
        <f t="shared" si="1"/>
        <v>0</v>
      </c>
      <c r="J12" s="10">
        <v>96112</v>
      </c>
      <c r="K12" s="11">
        <v>0</v>
      </c>
      <c r="L12" s="11">
        <v>0</v>
      </c>
      <c r="M12" s="11">
        <v>894</v>
      </c>
      <c r="N12" s="11">
        <v>64</v>
      </c>
      <c r="P12" s="10">
        <v>304146</v>
      </c>
      <c r="Q12" s="11">
        <v>10</v>
      </c>
      <c r="R12" s="11">
        <v>1</v>
      </c>
    </row>
    <row r="13" spans="1:18" x14ac:dyDescent="0.25">
      <c r="A13" s="10">
        <v>71092</v>
      </c>
      <c r="B13" s="11">
        <v>0</v>
      </c>
      <c r="D13" s="63" t="s">
        <v>3025</v>
      </c>
      <c r="E13" s="11"/>
      <c r="G13" s="62">
        <f t="shared" si="0"/>
        <v>158196</v>
      </c>
      <c r="H13" s="64">
        <f t="shared" si="1"/>
        <v>0</v>
      </c>
      <c r="J13" s="10">
        <v>96123</v>
      </c>
      <c r="K13" s="11">
        <v>0</v>
      </c>
      <c r="L13" s="11">
        <v>0</v>
      </c>
      <c r="M13" s="11">
        <v>894</v>
      </c>
      <c r="N13" s="11">
        <v>64</v>
      </c>
      <c r="P13" s="10">
        <v>305459</v>
      </c>
      <c r="Q13" s="11">
        <v>10</v>
      </c>
      <c r="R13" s="11">
        <v>1</v>
      </c>
    </row>
    <row r="14" spans="1:18" x14ac:dyDescent="0.25">
      <c r="A14" s="10">
        <v>71094</v>
      </c>
      <c r="B14" s="11">
        <v>0</v>
      </c>
      <c r="D14" s="63" t="s">
        <v>5770</v>
      </c>
      <c r="E14" s="11">
        <v>0</v>
      </c>
      <c r="G14" s="62">
        <f t="shared" si="0"/>
        <v>158441</v>
      </c>
      <c r="H14" s="64">
        <f t="shared" si="1"/>
        <v>0</v>
      </c>
      <c r="J14" s="10">
        <v>96127</v>
      </c>
      <c r="K14" s="11">
        <v>189</v>
      </c>
      <c r="L14" s="11">
        <v>0</v>
      </c>
      <c r="M14" s="11">
        <v>874</v>
      </c>
      <c r="N14" s="11">
        <v>64</v>
      </c>
      <c r="P14" s="10">
        <v>304399</v>
      </c>
      <c r="Q14" s="11">
        <v>6</v>
      </c>
      <c r="R14" s="11">
        <v>2</v>
      </c>
    </row>
    <row r="15" spans="1:18" x14ac:dyDescent="0.25">
      <c r="A15" s="10">
        <v>71114</v>
      </c>
      <c r="B15" s="11">
        <v>6.36</v>
      </c>
      <c r="D15" s="63" t="s">
        <v>4484</v>
      </c>
      <c r="E15" s="11">
        <v>66.7</v>
      </c>
      <c r="G15" s="62">
        <f t="shared" si="0"/>
        <v>159732</v>
      </c>
      <c r="H15" s="64">
        <f t="shared" si="1"/>
        <v>66.7</v>
      </c>
      <c r="J15" s="10">
        <v>96129</v>
      </c>
      <c r="K15" s="11">
        <v>0</v>
      </c>
      <c r="L15" s="11">
        <v>0</v>
      </c>
      <c r="M15" s="11">
        <v>894</v>
      </c>
      <c r="N15" s="11">
        <v>64</v>
      </c>
      <c r="P15" s="10">
        <v>306023</v>
      </c>
      <c r="Q15" s="11">
        <v>6</v>
      </c>
      <c r="R15" s="11">
        <v>2</v>
      </c>
    </row>
    <row r="16" spans="1:18" x14ac:dyDescent="0.25">
      <c r="A16" s="10">
        <v>71121</v>
      </c>
      <c r="B16" s="11">
        <v>0</v>
      </c>
      <c r="D16" s="63" t="s">
        <v>2880</v>
      </c>
      <c r="E16" s="11"/>
      <c r="G16" s="62">
        <f t="shared" si="0"/>
        <v>160058</v>
      </c>
      <c r="H16" s="64">
        <f t="shared" si="1"/>
        <v>0</v>
      </c>
      <c r="J16" s="10">
        <v>96138</v>
      </c>
      <c r="K16" s="11">
        <v>0</v>
      </c>
      <c r="L16" s="11">
        <v>0</v>
      </c>
      <c r="M16" s="11">
        <v>894</v>
      </c>
      <c r="N16" s="11">
        <v>64</v>
      </c>
      <c r="P16" s="10" t="s">
        <v>11062</v>
      </c>
      <c r="Q16" s="11"/>
      <c r="R16" s="11"/>
    </row>
    <row r="17" spans="1:18" x14ac:dyDescent="0.25">
      <c r="A17" s="10">
        <v>71123</v>
      </c>
      <c r="B17" s="11">
        <v>12.02</v>
      </c>
      <c r="D17" s="63" t="s">
        <v>5096</v>
      </c>
      <c r="E17" s="11">
        <v>100</v>
      </c>
      <c r="G17" s="62">
        <f t="shared" si="0"/>
        <v>160082</v>
      </c>
      <c r="H17" s="64">
        <f t="shared" si="1"/>
        <v>100</v>
      </c>
      <c r="J17" s="10">
        <v>96142</v>
      </c>
      <c r="K17" s="11">
        <v>0</v>
      </c>
      <c r="L17" s="11">
        <v>0</v>
      </c>
      <c r="M17" s="11">
        <v>894</v>
      </c>
      <c r="N17" s="11">
        <v>64</v>
      </c>
      <c r="P17" s="10" t="s">
        <v>12559</v>
      </c>
      <c r="Q17" s="11">
        <v>92</v>
      </c>
      <c r="R17" s="11"/>
    </row>
    <row r="18" spans="1:18" x14ac:dyDescent="0.25">
      <c r="A18" s="10">
        <v>71129</v>
      </c>
      <c r="B18" s="11">
        <v>13.77</v>
      </c>
      <c r="D18" s="63" t="s">
        <v>3953</v>
      </c>
      <c r="E18" s="11"/>
      <c r="G18" s="62">
        <f t="shared" si="0"/>
        <v>160103</v>
      </c>
      <c r="H18" s="64">
        <f t="shared" si="1"/>
        <v>0</v>
      </c>
      <c r="J18" s="10">
        <v>96145</v>
      </c>
      <c r="K18" s="11">
        <v>1207</v>
      </c>
      <c r="L18" s="11">
        <v>0</v>
      </c>
      <c r="M18" s="11">
        <v>803</v>
      </c>
      <c r="N18" s="11">
        <v>64</v>
      </c>
    </row>
    <row r="19" spans="1:18" x14ac:dyDescent="0.25">
      <c r="A19" s="10">
        <v>71132</v>
      </c>
      <c r="B19" s="11">
        <v>11.879999999999999</v>
      </c>
      <c r="D19" s="63" t="s">
        <v>6430</v>
      </c>
      <c r="E19" s="11"/>
      <c r="G19" s="62">
        <f t="shared" si="0"/>
        <v>160299</v>
      </c>
      <c r="H19" s="64">
        <f t="shared" si="1"/>
        <v>0</v>
      </c>
      <c r="J19" s="10">
        <v>96189</v>
      </c>
      <c r="K19" s="11">
        <v>0</v>
      </c>
      <c r="L19" s="11">
        <v>0</v>
      </c>
      <c r="M19" s="11">
        <v>894</v>
      </c>
      <c r="N19" s="11">
        <v>64</v>
      </c>
    </row>
    <row r="20" spans="1:18" x14ac:dyDescent="0.25">
      <c r="A20" s="10">
        <v>71136</v>
      </c>
      <c r="B20" s="11">
        <v>13.52</v>
      </c>
      <c r="D20" s="63" t="s">
        <v>6620</v>
      </c>
      <c r="E20" s="11">
        <v>50</v>
      </c>
      <c r="G20" s="62">
        <f t="shared" si="0"/>
        <v>160628</v>
      </c>
      <c r="H20" s="64">
        <f t="shared" si="1"/>
        <v>50</v>
      </c>
      <c r="J20" s="10">
        <v>96209</v>
      </c>
      <c r="K20" s="11">
        <v>0</v>
      </c>
      <c r="L20" s="11">
        <v>0</v>
      </c>
      <c r="M20" s="11">
        <v>894</v>
      </c>
      <c r="N20" s="11">
        <v>64</v>
      </c>
    </row>
    <row r="21" spans="1:18" x14ac:dyDescent="0.25">
      <c r="A21" s="10">
        <v>71142</v>
      </c>
      <c r="B21" s="11">
        <v>0</v>
      </c>
      <c r="D21" s="63" t="s">
        <v>7403</v>
      </c>
      <c r="E21" s="11">
        <v>66.7</v>
      </c>
      <c r="G21" s="62">
        <f t="shared" si="0"/>
        <v>160652</v>
      </c>
      <c r="H21" s="64">
        <f t="shared" si="1"/>
        <v>66.7</v>
      </c>
      <c r="J21" s="10">
        <v>96211</v>
      </c>
      <c r="K21" s="11">
        <v>0</v>
      </c>
      <c r="L21" s="11">
        <v>0</v>
      </c>
      <c r="M21" s="11">
        <v>894</v>
      </c>
      <c r="N21" s="11">
        <v>64</v>
      </c>
    </row>
    <row r="22" spans="1:18" x14ac:dyDescent="0.25">
      <c r="A22" s="10">
        <v>71148</v>
      </c>
      <c r="B22" s="11">
        <v>0</v>
      </c>
      <c r="D22" s="63" t="s">
        <v>9800</v>
      </c>
      <c r="E22" s="11">
        <v>87.5</v>
      </c>
      <c r="G22" s="62">
        <f t="shared" si="0"/>
        <v>161125</v>
      </c>
      <c r="H22" s="64">
        <f t="shared" si="1"/>
        <v>87.5</v>
      </c>
      <c r="J22" s="10">
        <v>96214</v>
      </c>
      <c r="K22" s="11">
        <v>0</v>
      </c>
      <c r="L22" s="11">
        <v>0</v>
      </c>
      <c r="M22" s="11">
        <v>894</v>
      </c>
      <c r="N22" s="11">
        <v>64</v>
      </c>
    </row>
    <row r="23" spans="1:18" x14ac:dyDescent="0.25">
      <c r="A23" s="10">
        <v>71182</v>
      </c>
      <c r="B23" s="11">
        <v>12.27</v>
      </c>
      <c r="D23" s="63" t="s">
        <v>5884</v>
      </c>
      <c r="E23" s="11">
        <v>81.8</v>
      </c>
      <c r="G23" s="62">
        <f t="shared" si="0"/>
        <v>161288</v>
      </c>
      <c r="H23" s="64">
        <f t="shared" si="1"/>
        <v>81.8</v>
      </c>
      <c r="J23" s="10">
        <v>96222</v>
      </c>
      <c r="K23" s="11">
        <v>0</v>
      </c>
      <c r="L23" s="11">
        <v>0</v>
      </c>
      <c r="M23" s="11">
        <v>894</v>
      </c>
      <c r="N23" s="11">
        <v>64</v>
      </c>
    </row>
    <row r="24" spans="1:18" x14ac:dyDescent="0.25">
      <c r="A24" s="10">
        <v>71190</v>
      </c>
      <c r="B24" s="11">
        <v>0</v>
      </c>
      <c r="D24" s="63" t="s">
        <v>7955</v>
      </c>
      <c r="E24" s="11"/>
      <c r="G24" s="62">
        <f t="shared" si="0"/>
        <v>161481</v>
      </c>
      <c r="H24" s="64">
        <f t="shared" si="1"/>
        <v>0</v>
      </c>
      <c r="J24" s="10">
        <v>96269</v>
      </c>
      <c r="K24" s="11">
        <v>0</v>
      </c>
      <c r="L24" s="11">
        <v>0</v>
      </c>
      <c r="M24" s="11">
        <v>894</v>
      </c>
      <c r="N24" s="11">
        <v>64</v>
      </c>
    </row>
    <row r="25" spans="1:18" x14ac:dyDescent="0.25">
      <c r="A25" s="10">
        <v>71192</v>
      </c>
      <c r="B25" s="11">
        <v>0</v>
      </c>
      <c r="D25" s="63" t="s">
        <v>2840</v>
      </c>
      <c r="E25" s="11"/>
      <c r="G25" s="62">
        <f t="shared" si="0"/>
        <v>162394</v>
      </c>
      <c r="H25" s="64">
        <f t="shared" si="1"/>
        <v>0</v>
      </c>
      <c r="J25" s="10">
        <v>96273</v>
      </c>
      <c r="K25" s="11">
        <v>0</v>
      </c>
      <c r="L25" s="11">
        <v>0</v>
      </c>
      <c r="M25" s="11">
        <v>894</v>
      </c>
      <c r="N25" s="11">
        <v>64</v>
      </c>
    </row>
    <row r="26" spans="1:18" x14ac:dyDescent="0.25">
      <c r="A26" s="10">
        <v>71195</v>
      </c>
      <c r="B26" s="11">
        <v>0</v>
      </c>
      <c r="D26" s="63" t="s">
        <v>8421</v>
      </c>
      <c r="E26" s="11"/>
      <c r="G26" s="62">
        <f t="shared" si="0"/>
        <v>163460</v>
      </c>
      <c r="H26" s="64">
        <f t="shared" si="1"/>
        <v>0</v>
      </c>
      <c r="J26" s="10">
        <v>96275</v>
      </c>
      <c r="K26" s="11">
        <v>0</v>
      </c>
      <c r="L26" s="11">
        <v>0</v>
      </c>
      <c r="M26" s="11">
        <v>894</v>
      </c>
      <c r="N26" s="11">
        <v>64</v>
      </c>
    </row>
    <row r="27" spans="1:18" x14ac:dyDescent="0.25">
      <c r="A27" s="10">
        <v>71231</v>
      </c>
      <c r="B27" s="11">
        <v>0</v>
      </c>
      <c r="D27" s="63" t="s">
        <v>5442</v>
      </c>
      <c r="E27" s="11"/>
      <c r="G27" s="62">
        <f t="shared" si="0"/>
        <v>164211</v>
      </c>
      <c r="H27" s="64">
        <f t="shared" si="1"/>
        <v>0</v>
      </c>
      <c r="J27" s="10">
        <v>96278</v>
      </c>
      <c r="K27" s="11">
        <v>0</v>
      </c>
      <c r="L27" s="11">
        <v>0</v>
      </c>
      <c r="M27" s="11">
        <v>894</v>
      </c>
      <c r="N27" s="11">
        <v>64</v>
      </c>
    </row>
    <row r="28" spans="1:18" x14ac:dyDescent="0.25">
      <c r="A28" s="10">
        <v>71246</v>
      </c>
      <c r="B28" s="11">
        <v>0</v>
      </c>
      <c r="D28" s="63" t="s">
        <v>6583</v>
      </c>
      <c r="E28" s="11">
        <v>66.7</v>
      </c>
      <c r="G28" s="62">
        <f t="shared" si="0"/>
        <v>164862</v>
      </c>
      <c r="H28" s="64">
        <f t="shared" si="1"/>
        <v>66.7</v>
      </c>
      <c r="J28" s="10">
        <v>96288</v>
      </c>
      <c r="K28" s="11">
        <v>0</v>
      </c>
      <c r="L28" s="11">
        <v>0</v>
      </c>
      <c r="M28" s="11">
        <v>894</v>
      </c>
      <c r="N28" s="11">
        <v>64</v>
      </c>
    </row>
    <row r="29" spans="1:18" x14ac:dyDescent="0.25">
      <c r="A29" s="10">
        <v>71256</v>
      </c>
      <c r="B29" s="11">
        <v>0</v>
      </c>
      <c r="D29" s="63" t="s">
        <v>5378</v>
      </c>
      <c r="E29" s="11"/>
      <c r="G29" s="62">
        <f t="shared" si="0"/>
        <v>165440</v>
      </c>
      <c r="H29" s="64">
        <f t="shared" si="1"/>
        <v>0</v>
      </c>
      <c r="J29" s="10">
        <v>96336</v>
      </c>
      <c r="K29" s="11">
        <v>0</v>
      </c>
      <c r="L29" s="11">
        <v>0</v>
      </c>
      <c r="M29" s="11">
        <v>894</v>
      </c>
      <c r="N29" s="11">
        <v>64</v>
      </c>
    </row>
    <row r="30" spans="1:18" x14ac:dyDescent="0.25">
      <c r="A30" s="10">
        <v>71264</v>
      </c>
      <c r="B30" s="11">
        <v>17.38</v>
      </c>
      <c r="D30" s="63" t="s">
        <v>5719</v>
      </c>
      <c r="E30" s="11">
        <v>100</v>
      </c>
      <c r="G30" s="62">
        <f t="shared" si="0"/>
        <v>165473</v>
      </c>
      <c r="H30" s="64">
        <f t="shared" si="1"/>
        <v>100</v>
      </c>
      <c r="J30" s="10">
        <v>96339</v>
      </c>
      <c r="K30" s="11">
        <v>0</v>
      </c>
      <c r="L30" s="11">
        <v>0</v>
      </c>
      <c r="M30" s="11">
        <v>894</v>
      </c>
      <c r="N30" s="11">
        <v>64</v>
      </c>
    </row>
    <row r="31" spans="1:18" x14ac:dyDescent="0.25">
      <c r="A31" s="10">
        <v>71271</v>
      </c>
      <c r="B31" s="11">
        <v>10.780000000000001</v>
      </c>
      <c r="D31" s="63" t="s">
        <v>6887</v>
      </c>
      <c r="E31" s="11"/>
      <c r="G31" s="62">
        <f t="shared" si="0"/>
        <v>165969</v>
      </c>
      <c r="H31" s="64">
        <f t="shared" si="1"/>
        <v>0</v>
      </c>
      <c r="J31" s="10">
        <v>96344</v>
      </c>
      <c r="K31" s="11">
        <v>0</v>
      </c>
      <c r="L31" s="11">
        <v>0</v>
      </c>
      <c r="M31" s="11">
        <v>894</v>
      </c>
      <c r="N31" s="11">
        <v>64</v>
      </c>
    </row>
    <row r="32" spans="1:18" x14ac:dyDescent="0.25">
      <c r="A32" s="10">
        <v>71282</v>
      </c>
      <c r="B32" s="11">
        <v>8.48</v>
      </c>
      <c r="D32" s="63" t="s">
        <v>7454</v>
      </c>
      <c r="E32" s="11">
        <v>0</v>
      </c>
      <c r="G32" s="62">
        <f t="shared" si="0"/>
        <v>167439</v>
      </c>
      <c r="H32" s="64">
        <f t="shared" si="1"/>
        <v>0</v>
      </c>
      <c r="J32" s="10">
        <v>96369</v>
      </c>
      <c r="K32" s="11">
        <v>0</v>
      </c>
      <c r="L32" s="11">
        <v>0</v>
      </c>
      <c r="M32" s="11">
        <v>894</v>
      </c>
      <c r="N32" s="11">
        <v>64</v>
      </c>
    </row>
    <row r="33" spans="1:14" x14ac:dyDescent="0.25">
      <c r="A33" s="10">
        <v>71326</v>
      </c>
      <c r="B33" s="11">
        <v>0</v>
      </c>
      <c r="D33" s="63" t="s">
        <v>7637</v>
      </c>
      <c r="E33" s="11">
        <v>50</v>
      </c>
      <c r="G33" s="62">
        <f t="shared" si="0"/>
        <v>167815</v>
      </c>
      <c r="H33" s="64">
        <f t="shared" si="1"/>
        <v>50</v>
      </c>
      <c r="J33" s="10">
        <v>96373</v>
      </c>
      <c r="K33" s="11">
        <v>0</v>
      </c>
      <c r="L33" s="11">
        <v>0</v>
      </c>
      <c r="M33" s="11">
        <v>894</v>
      </c>
      <c r="N33" s="11">
        <v>64</v>
      </c>
    </row>
    <row r="34" spans="1:14" x14ac:dyDescent="0.25">
      <c r="A34" s="10">
        <v>71347</v>
      </c>
      <c r="B34" s="11">
        <v>17.07</v>
      </c>
      <c r="D34" s="63" t="s">
        <v>2054</v>
      </c>
      <c r="E34" s="11">
        <v>0</v>
      </c>
      <c r="G34" s="62">
        <f t="shared" si="0"/>
        <v>168094</v>
      </c>
      <c r="H34" s="64">
        <f t="shared" si="1"/>
        <v>0</v>
      </c>
      <c r="J34" s="10">
        <v>96400</v>
      </c>
      <c r="K34" s="11">
        <v>0</v>
      </c>
      <c r="L34" s="11">
        <v>0</v>
      </c>
      <c r="M34" s="11">
        <v>894</v>
      </c>
      <c r="N34" s="11">
        <v>64</v>
      </c>
    </row>
    <row r="35" spans="1:14" x14ac:dyDescent="0.25">
      <c r="A35" s="10">
        <v>71363</v>
      </c>
      <c r="B35" s="11">
        <v>14.17</v>
      </c>
      <c r="D35" s="63" t="s">
        <v>4394</v>
      </c>
      <c r="E35" s="11">
        <v>-50</v>
      </c>
      <c r="G35" s="62">
        <f t="shared" si="0"/>
        <v>168175</v>
      </c>
      <c r="H35" s="64">
        <f t="shared" si="1"/>
        <v>-50</v>
      </c>
      <c r="J35" s="10">
        <v>96402</v>
      </c>
      <c r="K35" s="11">
        <v>0</v>
      </c>
      <c r="L35" s="11">
        <v>0</v>
      </c>
      <c r="M35" s="11">
        <v>894</v>
      </c>
      <c r="N35" s="11">
        <v>64</v>
      </c>
    </row>
    <row r="36" spans="1:14" x14ac:dyDescent="0.25">
      <c r="A36" s="10">
        <v>71366</v>
      </c>
      <c r="B36" s="11">
        <v>13.270000000000001</v>
      </c>
      <c r="D36" s="63" t="s">
        <v>3067</v>
      </c>
      <c r="E36" s="11">
        <v>-100</v>
      </c>
      <c r="G36" s="62">
        <f t="shared" si="0"/>
        <v>168209</v>
      </c>
      <c r="H36" s="64">
        <f t="shared" si="1"/>
        <v>-100</v>
      </c>
      <c r="J36" s="10">
        <v>96410</v>
      </c>
      <c r="K36" s="11">
        <v>75</v>
      </c>
      <c r="L36" s="11">
        <v>0</v>
      </c>
      <c r="M36" s="11">
        <v>886</v>
      </c>
      <c r="N36" s="11">
        <v>64</v>
      </c>
    </row>
    <row r="37" spans="1:14" x14ac:dyDescent="0.25">
      <c r="A37" s="10">
        <v>71386</v>
      </c>
      <c r="B37" s="11">
        <v>0</v>
      </c>
      <c r="D37" s="63" t="s">
        <v>5332</v>
      </c>
      <c r="E37" s="11"/>
      <c r="G37" s="62">
        <f t="shared" si="0"/>
        <v>168797</v>
      </c>
      <c r="H37" s="64">
        <f t="shared" si="1"/>
        <v>0</v>
      </c>
      <c r="J37" s="10">
        <v>96425</v>
      </c>
      <c r="K37" s="11">
        <v>0</v>
      </c>
      <c r="L37" s="11">
        <v>0</v>
      </c>
      <c r="M37" s="11">
        <v>894</v>
      </c>
      <c r="N37" s="11">
        <v>64</v>
      </c>
    </row>
    <row r="38" spans="1:14" x14ac:dyDescent="0.25">
      <c r="A38" s="10">
        <v>71389</v>
      </c>
      <c r="B38" s="11">
        <v>0</v>
      </c>
      <c r="D38" s="63" t="s">
        <v>4352</v>
      </c>
      <c r="E38" s="11">
        <v>100</v>
      </c>
      <c r="G38" s="62">
        <f t="shared" si="0"/>
        <v>168904</v>
      </c>
      <c r="H38" s="64">
        <f t="shared" si="1"/>
        <v>100</v>
      </c>
      <c r="J38" s="10">
        <v>96438</v>
      </c>
      <c r="K38" s="11">
        <v>0</v>
      </c>
      <c r="L38" s="11">
        <v>0</v>
      </c>
      <c r="M38" s="11">
        <v>894</v>
      </c>
      <c r="N38" s="11">
        <v>64</v>
      </c>
    </row>
    <row r="39" spans="1:14" x14ac:dyDescent="0.25">
      <c r="A39" s="10">
        <v>71454</v>
      </c>
      <c r="B39" s="11">
        <v>13.100000000000001</v>
      </c>
      <c r="D39" s="63" t="s">
        <v>2653</v>
      </c>
      <c r="E39" s="11"/>
      <c r="G39" s="62">
        <f t="shared" si="0"/>
        <v>169166</v>
      </c>
      <c r="H39" s="64">
        <f t="shared" si="1"/>
        <v>0</v>
      </c>
      <c r="J39" s="10">
        <v>96440</v>
      </c>
      <c r="K39" s="11">
        <v>0</v>
      </c>
      <c r="L39" s="11">
        <v>0</v>
      </c>
      <c r="M39" s="11">
        <v>894</v>
      </c>
      <c r="N39" s="11">
        <v>64</v>
      </c>
    </row>
    <row r="40" spans="1:14" x14ac:dyDescent="0.25">
      <c r="A40" s="10">
        <v>71464</v>
      </c>
      <c r="B40" s="11">
        <v>0</v>
      </c>
      <c r="D40" s="63" t="s">
        <v>8006</v>
      </c>
      <c r="E40" s="11">
        <v>0</v>
      </c>
      <c r="G40" s="62">
        <f t="shared" si="0"/>
        <v>169918</v>
      </c>
      <c r="H40" s="64">
        <f t="shared" si="1"/>
        <v>0</v>
      </c>
      <c r="J40" s="10">
        <v>96476</v>
      </c>
      <c r="K40" s="11">
        <v>0</v>
      </c>
      <c r="L40" s="11">
        <v>0</v>
      </c>
      <c r="M40" s="11">
        <v>894</v>
      </c>
      <c r="N40" s="11">
        <v>64</v>
      </c>
    </row>
    <row r="41" spans="1:14" x14ac:dyDescent="0.25">
      <c r="A41" s="10">
        <v>71500</v>
      </c>
      <c r="B41" s="11">
        <v>10.77</v>
      </c>
      <c r="D41" s="63" t="s">
        <v>4043</v>
      </c>
      <c r="E41" s="11">
        <v>66.7</v>
      </c>
      <c r="G41" s="62">
        <f t="shared" si="0"/>
        <v>169923</v>
      </c>
      <c r="H41" s="64">
        <f t="shared" si="1"/>
        <v>66.7</v>
      </c>
      <c r="J41" s="10">
        <v>96487</v>
      </c>
      <c r="K41" s="11">
        <v>0</v>
      </c>
      <c r="L41" s="11">
        <v>0</v>
      </c>
      <c r="M41" s="11">
        <v>894</v>
      </c>
      <c r="N41" s="11">
        <v>64</v>
      </c>
    </row>
    <row r="42" spans="1:14" x14ac:dyDescent="0.25">
      <c r="A42" s="10">
        <v>71523</v>
      </c>
      <c r="B42" s="11">
        <v>0</v>
      </c>
      <c r="D42" s="63" t="s">
        <v>4116</v>
      </c>
      <c r="E42" s="11">
        <v>33.299999999999997</v>
      </c>
      <c r="G42" s="62">
        <f t="shared" si="0"/>
        <v>170288</v>
      </c>
      <c r="H42" s="64">
        <f t="shared" si="1"/>
        <v>33.299999999999997</v>
      </c>
      <c r="J42" s="10">
        <v>96502</v>
      </c>
      <c r="K42" s="11">
        <v>0</v>
      </c>
      <c r="L42" s="11">
        <v>0</v>
      </c>
      <c r="M42" s="11">
        <v>894</v>
      </c>
      <c r="N42" s="11">
        <v>64</v>
      </c>
    </row>
    <row r="43" spans="1:14" x14ac:dyDescent="0.25">
      <c r="A43" s="10">
        <v>71524</v>
      </c>
      <c r="B43" s="11">
        <v>0</v>
      </c>
      <c r="D43" s="63" t="s">
        <v>5396</v>
      </c>
      <c r="E43" s="11"/>
      <c r="G43" s="62">
        <f t="shared" si="0"/>
        <v>170893</v>
      </c>
      <c r="H43" s="64">
        <f t="shared" si="1"/>
        <v>0</v>
      </c>
      <c r="J43" s="10">
        <v>96503</v>
      </c>
      <c r="K43" s="11">
        <v>0</v>
      </c>
      <c r="L43" s="11">
        <v>0</v>
      </c>
      <c r="M43" s="11">
        <v>894</v>
      </c>
      <c r="N43" s="11">
        <v>64</v>
      </c>
    </row>
    <row r="44" spans="1:14" x14ac:dyDescent="0.25">
      <c r="A44" s="10">
        <v>71526</v>
      </c>
      <c r="B44" s="11">
        <v>30.79</v>
      </c>
      <c r="D44" s="63" t="s">
        <v>4281</v>
      </c>
      <c r="E44" s="11"/>
      <c r="G44" s="62">
        <f t="shared" si="0"/>
        <v>171028</v>
      </c>
      <c r="H44" s="64">
        <f t="shared" si="1"/>
        <v>0</v>
      </c>
      <c r="J44" s="10">
        <v>96508</v>
      </c>
      <c r="K44" s="11">
        <v>0</v>
      </c>
      <c r="L44" s="11">
        <v>0</v>
      </c>
      <c r="M44" s="11">
        <v>894</v>
      </c>
      <c r="N44" s="11">
        <v>64</v>
      </c>
    </row>
    <row r="45" spans="1:14" x14ac:dyDescent="0.25">
      <c r="A45" s="10">
        <v>71534</v>
      </c>
      <c r="B45" s="11">
        <v>14.79</v>
      </c>
      <c r="D45" s="63" t="s">
        <v>5655</v>
      </c>
      <c r="E45" s="11"/>
      <c r="G45" s="62">
        <f t="shared" si="0"/>
        <v>171210</v>
      </c>
      <c r="H45" s="64">
        <f t="shared" si="1"/>
        <v>0</v>
      </c>
      <c r="J45" s="10">
        <v>96513</v>
      </c>
      <c r="K45" s="11">
        <v>0</v>
      </c>
      <c r="L45" s="11">
        <v>0</v>
      </c>
      <c r="M45" s="11">
        <v>894</v>
      </c>
      <c r="N45" s="11">
        <v>64</v>
      </c>
    </row>
    <row r="46" spans="1:14" x14ac:dyDescent="0.25">
      <c r="A46" s="10">
        <v>71562</v>
      </c>
      <c r="B46" s="11">
        <v>0</v>
      </c>
      <c r="D46" s="63" t="s">
        <v>6172</v>
      </c>
      <c r="E46" s="11">
        <v>-100</v>
      </c>
      <c r="G46" s="62">
        <f t="shared" si="0"/>
        <v>171477</v>
      </c>
      <c r="H46" s="64">
        <f t="shared" si="1"/>
        <v>-100</v>
      </c>
      <c r="J46" s="10">
        <v>96516</v>
      </c>
      <c r="K46" s="11">
        <v>0</v>
      </c>
      <c r="L46" s="11">
        <v>0</v>
      </c>
      <c r="M46" s="11">
        <v>894</v>
      </c>
      <c r="N46" s="11">
        <v>64</v>
      </c>
    </row>
    <row r="47" spans="1:14" x14ac:dyDescent="0.25">
      <c r="A47" s="10">
        <v>71563</v>
      </c>
      <c r="B47" s="11">
        <v>0</v>
      </c>
      <c r="D47" s="63" t="s">
        <v>5622</v>
      </c>
      <c r="E47" s="11">
        <v>100</v>
      </c>
      <c r="G47" s="62">
        <f t="shared" si="0"/>
        <v>172086</v>
      </c>
      <c r="H47" s="64">
        <f t="shared" si="1"/>
        <v>100</v>
      </c>
      <c r="J47" s="10">
        <v>96517</v>
      </c>
      <c r="K47" s="11">
        <v>0</v>
      </c>
      <c r="L47" s="11">
        <v>0</v>
      </c>
      <c r="M47" s="11">
        <v>894</v>
      </c>
      <c r="N47" s="11">
        <v>64</v>
      </c>
    </row>
    <row r="48" spans="1:14" x14ac:dyDescent="0.25">
      <c r="A48" s="10">
        <v>71941</v>
      </c>
      <c r="B48" s="11">
        <v>12.239999999999998</v>
      </c>
      <c r="D48" s="63" t="s">
        <v>7306</v>
      </c>
      <c r="E48" s="11">
        <v>100</v>
      </c>
      <c r="G48" s="62">
        <f t="shared" si="0"/>
        <v>172318</v>
      </c>
      <c r="H48" s="64">
        <f t="shared" si="1"/>
        <v>100</v>
      </c>
      <c r="J48" s="10">
        <v>96532</v>
      </c>
      <c r="K48" s="11">
        <v>0</v>
      </c>
      <c r="L48" s="11">
        <v>0</v>
      </c>
      <c r="M48" s="11">
        <v>894</v>
      </c>
      <c r="N48" s="11">
        <v>64</v>
      </c>
    </row>
    <row r="49" spans="1:14" x14ac:dyDescent="0.25">
      <c r="A49" s="10">
        <v>96047</v>
      </c>
      <c r="B49" s="11">
        <v>0</v>
      </c>
      <c r="D49" s="63" t="s">
        <v>7973</v>
      </c>
      <c r="E49" s="11"/>
      <c r="G49" s="62">
        <f t="shared" si="0"/>
        <v>172329</v>
      </c>
      <c r="H49" s="64">
        <f t="shared" si="1"/>
        <v>0</v>
      </c>
      <c r="J49" s="10">
        <v>96541</v>
      </c>
      <c r="K49" s="11">
        <v>0</v>
      </c>
      <c r="L49" s="11">
        <v>0</v>
      </c>
      <c r="M49" s="11">
        <v>894</v>
      </c>
      <c r="N49" s="11">
        <v>64</v>
      </c>
    </row>
    <row r="50" spans="1:14" x14ac:dyDescent="0.25">
      <c r="A50" s="10">
        <v>96079</v>
      </c>
      <c r="B50" s="11">
        <v>0</v>
      </c>
      <c r="D50" s="63" t="s">
        <v>3094</v>
      </c>
      <c r="E50" s="11"/>
      <c r="G50" s="62">
        <f t="shared" si="0"/>
        <v>172493</v>
      </c>
      <c r="H50" s="64">
        <f t="shared" si="1"/>
        <v>0</v>
      </c>
      <c r="J50" s="10">
        <v>96544</v>
      </c>
      <c r="K50" s="11">
        <v>0</v>
      </c>
      <c r="L50" s="11">
        <v>0</v>
      </c>
      <c r="M50" s="11">
        <v>894</v>
      </c>
      <c r="N50" s="11">
        <v>64</v>
      </c>
    </row>
    <row r="51" spans="1:14" x14ac:dyDescent="0.25">
      <c r="A51" s="10">
        <v>96080</v>
      </c>
      <c r="B51" s="11">
        <v>0</v>
      </c>
      <c r="D51" s="63" t="s">
        <v>2743</v>
      </c>
      <c r="E51" s="11"/>
      <c r="G51" s="62">
        <f t="shared" si="0"/>
        <v>172520</v>
      </c>
      <c r="H51" s="64">
        <f t="shared" si="1"/>
        <v>0</v>
      </c>
      <c r="J51" s="10">
        <v>96548</v>
      </c>
      <c r="K51" s="11">
        <v>0</v>
      </c>
      <c r="L51" s="11">
        <v>0</v>
      </c>
      <c r="M51" s="11">
        <v>894</v>
      </c>
      <c r="N51" s="11">
        <v>64</v>
      </c>
    </row>
    <row r="52" spans="1:14" x14ac:dyDescent="0.25">
      <c r="A52" s="10">
        <v>96090</v>
      </c>
      <c r="B52" s="11">
        <v>0</v>
      </c>
      <c r="D52" s="63" t="s">
        <v>5713</v>
      </c>
      <c r="E52" s="11">
        <v>100</v>
      </c>
      <c r="G52" s="62">
        <f t="shared" si="0"/>
        <v>172662</v>
      </c>
      <c r="H52" s="64">
        <f t="shared" si="1"/>
        <v>100</v>
      </c>
      <c r="J52" s="10">
        <v>96559</v>
      </c>
      <c r="K52" s="11">
        <v>0</v>
      </c>
      <c r="L52" s="11">
        <v>0</v>
      </c>
      <c r="M52" s="11">
        <v>894</v>
      </c>
      <c r="N52" s="11">
        <v>64</v>
      </c>
    </row>
    <row r="53" spans="1:14" x14ac:dyDescent="0.25">
      <c r="A53" s="10">
        <v>96091</v>
      </c>
      <c r="B53" s="11">
        <v>0</v>
      </c>
      <c r="D53" s="63" t="s">
        <v>7712</v>
      </c>
      <c r="E53" s="11"/>
      <c r="G53" s="62">
        <f t="shared" si="0"/>
        <v>172993</v>
      </c>
      <c r="H53" s="64">
        <f t="shared" si="1"/>
        <v>0</v>
      </c>
      <c r="J53" s="10">
        <v>96560</v>
      </c>
      <c r="K53" s="11">
        <v>0</v>
      </c>
      <c r="L53" s="11">
        <v>0</v>
      </c>
      <c r="M53" s="11">
        <v>894</v>
      </c>
      <c r="N53" s="11">
        <v>64</v>
      </c>
    </row>
    <row r="54" spans="1:14" x14ac:dyDescent="0.25">
      <c r="A54" s="10">
        <v>96099</v>
      </c>
      <c r="B54" s="11">
        <v>0</v>
      </c>
      <c r="D54" s="63" t="s">
        <v>6341</v>
      </c>
      <c r="E54" s="11">
        <v>66.7</v>
      </c>
      <c r="G54" s="62">
        <f t="shared" si="0"/>
        <v>173032</v>
      </c>
      <c r="H54" s="64">
        <f t="shared" si="1"/>
        <v>66.7</v>
      </c>
      <c r="J54" s="10">
        <v>96587</v>
      </c>
      <c r="K54" s="11">
        <v>0</v>
      </c>
      <c r="L54" s="11">
        <v>0</v>
      </c>
      <c r="M54" s="11">
        <v>894</v>
      </c>
      <c r="N54" s="11">
        <v>64</v>
      </c>
    </row>
    <row r="55" spans="1:14" x14ac:dyDescent="0.25">
      <c r="A55" s="10">
        <v>96112</v>
      </c>
      <c r="B55" s="11">
        <v>0</v>
      </c>
      <c r="D55" s="63" t="s">
        <v>9842</v>
      </c>
      <c r="E55" s="11"/>
      <c r="G55" s="62">
        <f t="shared" si="0"/>
        <v>173329</v>
      </c>
      <c r="H55" s="64">
        <f t="shared" si="1"/>
        <v>0</v>
      </c>
      <c r="J55" s="10">
        <v>96590</v>
      </c>
      <c r="K55" s="11">
        <v>0</v>
      </c>
      <c r="L55" s="11">
        <v>0</v>
      </c>
      <c r="M55" s="11">
        <v>894</v>
      </c>
      <c r="N55" s="11">
        <v>64</v>
      </c>
    </row>
    <row r="56" spans="1:14" x14ac:dyDescent="0.25">
      <c r="A56" s="10">
        <v>96123</v>
      </c>
      <c r="B56" s="11">
        <v>0</v>
      </c>
      <c r="D56" s="63" t="s">
        <v>10687</v>
      </c>
      <c r="E56" s="11"/>
      <c r="G56" s="62">
        <f t="shared" si="0"/>
        <v>173338</v>
      </c>
      <c r="H56" s="64">
        <f t="shared" si="1"/>
        <v>0</v>
      </c>
      <c r="J56" s="10">
        <v>96619</v>
      </c>
      <c r="K56" s="11">
        <v>0</v>
      </c>
      <c r="L56" s="11">
        <v>0</v>
      </c>
      <c r="M56" s="11">
        <v>894</v>
      </c>
      <c r="N56" s="11">
        <v>64</v>
      </c>
    </row>
    <row r="57" spans="1:14" x14ac:dyDescent="0.25">
      <c r="A57" s="10">
        <v>96129</v>
      </c>
      <c r="B57" s="11">
        <v>0</v>
      </c>
      <c r="D57" s="63" t="s">
        <v>9738</v>
      </c>
      <c r="E57" s="11"/>
      <c r="G57" s="62">
        <f t="shared" si="0"/>
        <v>173736</v>
      </c>
      <c r="H57" s="64">
        <f t="shared" si="1"/>
        <v>0</v>
      </c>
      <c r="J57" s="10">
        <v>96648</v>
      </c>
      <c r="K57" s="11">
        <v>0</v>
      </c>
      <c r="L57" s="11">
        <v>0</v>
      </c>
      <c r="M57" s="11">
        <v>894</v>
      </c>
      <c r="N57" s="11">
        <v>64</v>
      </c>
    </row>
    <row r="58" spans="1:14" x14ac:dyDescent="0.25">
      <c r="A58" s="10">
        <v>96138</v>
      </c>
      <c r="B58" s="11">
        <v>0</v>
      </c>
      <c r="D58" s="63" t="s">
        <v>3496</v>
      </c>
      <c r="E58" s="11"/>
      <c r="G58" s="62">
        <f t="shared" si="0"/>
        <v>173864</v>
      </c>
      <c r="H58" s="64">
        <f t="shared" si="1"/>
        <v>0</v>
      </c>
      <c r="J58" s="10">
        <v>96668</v>
      </c>
      <c r="K58" s="11">
        <v>0</v>
      </c>
      <c r="L58" s="11">
        <v>0</v>
      </c>
      <c r="M58" s="11">
        <v>894</v>
      </c>
      <c r="N58" s="11">
        <v>64</v>
      </c>
    </row>
    <row r="59" spans="1:14" x14ac:dyDescent="0.25">
      <c r="A59" s="10">
        <v>96140</v>
      </c>
      <c r="B59" s="11">
        <v>0</v>
      </c>
      <c r="D59" s="63" t="s">
        <v>7726</v>
      </c>
      <c r="E59" s="11">
        <v>100</v>
      </c>
      <c r="G59" s="62">
        <f t="shared" si="0"/>
        <v>174012</v>
      </c>
      <c r="H59" s="64">
        <f t="shared" si="1"/>
        <v>100</v>
      </c>
      <c r="J59" s="10">
        <v>96673</v>
      </c>
      <c r="K59" s="11">
        <v>0</v>
      </c>
      <c r="L59" s="11">
        <v>0</v>
      </c>
      <c r="M59" s="11">
        <v>894</v>
      </c>
      <c r="N59" s="11">
        <v>64</v>
      </c>
    </row>
    <row r="60" spans="1:14" x14ac:dyDescent="0.25">
      <c r="A60" s="10">
        <v>96142</v>
      </c>
      <c r="B60" s="11">
        <v>0</v>
      </c>
      <c r="D60" s="63" t="s">
        <v>5762</v>
      </c>
      <c r="E60" s="11">
        <v>0</v>
      </c>
      <c r="G60" s="62">
        <f t="shared" si="0"/>
        <v>174317</v>
      </c>
      <c r="H60" s="64">
        <f t="shared" si="1"/>
        <v>0</v>
      </c>
      <c r="J60" s="10">
        <v>96704</v>
      </c>
      <c r="K60" s="11">
        <v>0</v>
      </c>
      <c r="L60" s="11">
        <v>0</v>
      </c>
      <c r="M60" s="11">
        <v>894</v>
      </c>
      <c r="N60" s="11">
        <v>64</v>
      </c>
    </row>
    <row r="61" spans="1:14" x14ac:dyDescent="0.25">
      <c r="A61" s="10">
        <v>96189</v>
      </c>
      <c r="B61" s="11">
        <v>0</v>
      </c>
      <c r="D61" s="63" t="s">
        <v>2108</v>
      </c>
      <c r="E61" s="11">
        <v>50</v>
      </c>
      <c r="G61" s="62">
        <f t="shared" si="0"/>
        <v>174380</v>
      </c>
      <c r="H61" s="64">
        <f t="shared" si="1"/>
        <v>50</v>
      </c>
      <c r="J61" s="10">
        <v>96712</v>
      </c>
      <c r="K61" s="11">
        <v>0</v>
      </c>
      <c r="L61" s="11">
        <v>0</v>
      </c>
      <c r="M61" s="11">
        <v>894</v>
      </c>
      <c r="N61" s="11">
        <v>64</v>
      </c>
    </row>
    <row r="62" spans="1:14" x14ac:dyDescent="0.25">
      <c r="A62" s="10">
        <v>96209</v>
      </c>
      <c r="B62" s="11">
        <v>0</v>
      </c>
      <c r="D62" s="63" t="s">
        <v>7929</v>
      </c>
      <c r="E62" s="11">
        <v>100</v>
      </c>
      <c r="G62" s="62">
        <f t="shared" si="0"/>
        <v>174703</v>
      </c>
      <c r="H62" s="64">
        <f t="shared" si="1"/>
        <v>100</v>
      </c>
      <c r="J62" s="10">
        <v>96764</v>
      </c>
      <c r="K62" s="11">
        <v>0</v>
      </c>
      <c r="L62" s="11">
        <v>0</v>
      </c>
      <c r="M62" s="11">
        <v>894</v>
      </c>
      <c r="N62" s="11">
        <v>64</v>
      </c>
    </row>
    <row r="63" spans="1:14" x14ac:dyDescent="0.25">
      <c r="A63" s="10">
        <v>96211</v>
      </c>
      <c r="B63" s="11">
        <v>0</v>
      </c>
      <c r="D63" s="63" t="s">
        <v>2124</v>
      </c>
      <c r="E63" s="11">
        <v>-100</v>
      </c>
      <c r="G63" s="62">
        <f t="shared" si="0"/>
        <v>175025</v>
      </c>
      <c r="H63" s="64">
        <f t="shared" si="1"/>
        <v>-100</v>
      </c>
      <c r="J63" s="10">
        <v>96798</v>
      </c>
      <c r="K63" s="11">
        <v>0</v>
      </c>
      <c r="L63" s="11">
        <v>0</v>
      </c>
      <c r="M63" s="11">
        <v>894</v>
      </c>
      <c r="N63" s="11">
        <v>64</v>
      </c>
    </row>
    <row r="64" spans="1:14" x14ac:dyDescent="0.25">
      <c r="A64" s="10">
        <v>96214</v>
      </c>
      <c r="B64" s="11">
        <v>0</v>
      </c>
      <c r="D64" s="63" t="s">
        <v>4330</v>
      </c>
      <c r="E64" s="11">
        <v>0</v>
      </c>
      <c r="G64" s="62">
        <f t="shared" si="0"/>
        <v>175714</v>
      </c>
      <c r="H64" s="64">
        <f t="shared" si="1"/>
        <v>0</v>
      </c>
      <c r="J64" s="10">
        <v>96833</v>
      </c>
      <c r="K64" s="11">
        <v>0</v>
      </c>
      <c r="L64" s="11">
        <v>0</v>
      </c>
      <c r="M64" s="11">
        <v>894</v>
      </c>
      <c r="N64" s="11">
        <v>64</v>
      </c>
    </row>
    <row r="65" spans="1:14" x14ac:dyDescent="0.25">
      <c r="A65" s="10">
        <v>96222</v>
      </c>
      <c r="B65" s="11">
        <v>0</v>
      </c>
      <c r="D65" s="63" t="s">
        <v>6032</v>
      </c>
      <c r="E65" s="11"/>
      <c r="G65" s="62">
        <f t="shared" si="0"/>
        <v>175823</v>
      </c>
      <c r="H65" s="64">
        <f t="shared" si="1"/>
        <v>0</v>
      </c>
      <c r="J65" s="10">
        <v>96838</v>
      </c>
      <c r="K65" s="11">
        <v>0</v>
      </c>
      <c r="L65" s="11">
        <v>0</v>
      </c>
      <c r="M65" s="11">
        <v>894</v>
      </c>
      <c r="N65" s="11">
        <v>64</v>
      </c>
    </row>
    <row r="66" spans="1:14" x14ac:dyDescent="0.25">
      <c r="A66" s="10">
        <v>96249</v>
      </c>
      <c r="B66" s="11">
        <v>0</v>
      </c>
      <c r="D66" s="63" t="s">
        <v>9897</v>
      </c>
      <c r="E66" s="11"/>
      <c r="G66" s="62">
        <f t="shared" si="0"/>
        <v>175997</v>
      </c>
      <c r="H66" s="64">
        <f t="shared" si="1"/>
        <v>0</v>
      </c>
      <c r="J66" s="10">
        <v>96847</v>
      </c>
      <c r="K66" s="11">
        <v>0</v>
      </c>
      <c r="L66" s="11">
        <v>0</v>
      </c>
      <c r="M66" s="11">
        <v>894</v>
      </c>
      <c r="N66" s="11">
        <v>64</v>
      </c>
    </row>
    <row r="67" spans="1:14" x14ac:dyDescent="0.25">
      <c r="A67" s="10">
        <v>96269</v>
      </c>
      <c r="B67" s="11">
        <v>0</v>
      </c>
      <c r="D67" s="63" t="s">
        <v>6248</v>
      </c>
      <c r="E67" s="11">
        <v>80</v>
      </c>
      <c r="G67" s="62">
        <f t="shared" si="0"/>
        <v>176901</v>
      </c>
      <c r="H67" s="64">
        <f t="shared" si="1"/>
        <v>80</v>
      </c>
      <c r="J67" s="10">
        <v>96854</v>
      </c>
      <c r="K67" s="11">
        <v>0</v>
      </c>
      <c r="L67" s="11">
        <v>0</v>
      </c>
      <c r="M67" s="11">
        <v>894</v>
      </c>
      <c r="N67" s="11">
        <v>64</v>
      </c>
    </row>
    <row r="68" spans="1:14" x14ac:dyDescent="0.25">
      <c r="A68" s="10">
        <v>96273</v>
      </c>
      <c r="B68" s="11">
        <v>0</v>
      </c>
      <c r="D68" s="63" t="s">
        <v>2718</v>
      </c>
      <c r="E68" s="11"/>
      <c r="G68" s="62">
        <f t="shared" si="0"/>
        <v>176945</v>
      </c>
      <c r="H68" s="64">
        <f t="shared" si="1"/>
        <v>0</v>
      </c>
      <c r="J68" s="10">
        <v>96897</v>
      </c>
      <c r="K68" s="11">
        <v>0</v>
      </c>
      <c r="L68" s="11">
        <v>0</v>
      </c>
      <c r="M68" s="11">
        <v>894</v>
      </c>
      <c r="N68" s="11">
        <v>64</v>
      </c>
    </row>
    <row r="69" spans="1:14" x14ac:dyDescent="0.25">
      <c r="A69" s="10">
        <v>96275</v>
      </c>
      <c r="B69" s="11">
        <v>0</v>
      </c>
      <c r="D69" s="63" t="s">
        <v>6062</v>
      </c>
      <c r="E69" s="11"/>
      <c r="G69" s="62">
        <f t="shared" si="0"/>
        <v>177084</v>
      </c>
      <c r="H69" s="64">
        <f t="shared" si="1"/>
        <v>0</v>
      </c>
      <c r="J69" s="10">
        <v>96913</v>
      </c>
      <c r="K69" s="11">
        <v>0</v>
      </c>
      <c r="L69" s="11">
        <v>0</v>
      </c>
      <c r="M69" s="11">
        <v>894</v>
      </c>
      <c r="N69" s="11">
        <v>64</v>
      </c>
    </row>
    <row r="70" spans="1:14" x14ac:dyDescent="0.25">
      <c r="A70" s="10">
        <v>96278</v>
      </c>
      <c r="B70" s="11">
        <v>0</v>
      </c>
      <c r="D70" s="63" t="s">
        <v>3351</v>
      </c>
      <c r="E70" s="11"/>
      <c r="G70" s="62">
        <f t="shared" si="0"/>
        <v>177117</v>
      </c>
      <c r="H70" s="64">
        <f t="shared" si="1"/>
        <v>0</v>
      </c>
      <c r="J70" s="10">
        <v>96952</v>
      </c>
      <c r="K70" s="11">
        <v>0</v>
      </c>
      <c r="L70" s="11">
        <v>0</v>
      </c>
      <c r="M70" s="11">
        <v>894</v>
      </c>
      <c r="N70" s="11">
        <v>64</v>
      </c>
    </row>
    <row r="71" spans="1:14" x14ac:dyDescent="0.25">
      <c r="A71" s="10">
        <v>96288</v>
      </c>
      <c r="B71" s="11">
        <v>0</v>
      </c>
      <c r="D71" s="63" t="s">
        <v>5792</v>
      </c>
      <c r="E71" s="11">
        <v>0</v>
      </c>
      <c r="G71" s="62">
        <f t="shared" ref="G71:G134" si="2">D71*1</f>
        <v>177123</v>
      </c>
      <c r="H71" s="64">
        <f t="shared" ref="H71:H134" si="3">E71</f>
        <v>0</v>
      </c>
      <c r="J71" s="10">
        <v>97015</v>
      </c>
      <c r="K71" s="11">
        <v>0</v>
      </c>
      <c r="L71" s="11">
        <v>0</v>
      </c>
      <c r="M71" s="11">
        <v>894</v>
      </c>
      <c r="N71" s="11">
        <v>64</v>
      </c>
    </row>
    <row r="72" spans="1:14" x14ac:dyDescent="0.25">
      <c r="A72" s="10">
        <v>96336</v>
      </c>
      <c r="B72" s="11">
        <v>0</v>
      </c>
      <c r="D72" s="63" t="s">
        <v>5556</v>
      </c>
      <c r="E72" s="11">
        <v>0</v>
      </c>
      <c r="G72" s="62">
        <f t="shared" si="2"/>
        <v>177247</v>
      </c>
      <c r="H72" s="64">
        <f t="shared" si="3"/>
        <v>0</v>
      </c>
      <c r="J72" s="10">
        <v>97034</v>
      </c>
      <c r="K72" s="11">
        <v>0</v>
      </c>
      <c r="L72" s="11">
        <v>0</v>
      </c>
      <c r="M72" s="11">
        <v>894</v>
      </c>
      <c r="N72" s="11">
        <v>64</v>
      </c>
    </row>
    <row r="73" spans="1:14" x14ac:dyDescent="0.25">
      <c r="A73" s="10">
        <v>96339</v>
      </c>
      <c r="B73" s="11">
        <v>0</v>
      </c>
      <c r="D73" s="63" t="s">
        <v>6555</v>
      </c>
      <c r="E73" s="11"/>
      <c r="G73" s="62">
        <f t="shared" si="2"/>
        <v>177325</v>
      </c>
      <c r="H73" s="64">
        <f t="shared" si="3"/>
        <v>0</v>
      </c>
      <c r="J73" s="10">
        <v>97061</v>
      </c>
      <c r="K73" s="11">
        <v>0</v>
      </c>
      <c r="L73" s="11">
        <v>0</v>
      </c>
      <c r="M73" s="11">
        <v>894</v>
      </c>
      <c r="N73" s="11">
        <v>64</v>
      </c>
    </row>
    <row r="74" spans="1:14" x14ac:dyDescent="0.25">
      <c r="A74" s="10">
        <v>96344</v>
      </c>
      <c r="B74" s="11">
        <v>0</v>
      </c>
      <c r="D74" s="63" t="s">
        <v>1941</v>
      </c>
      <c r="E74" s="11"/>
      <c r="G74" s="62">
        <f t="shared" si="2"/>
        <v>177400</v>
      </c>
      <c r="H74" s="64">
        <f t="shared" si="3"/>
        <v>0</v>
      </c>
      <c r="J74" s="10">
        <v>97068</v>
      </c>
      <c r="K74" s="11">
        <v>0</v>
      </c>
      <c r="L74" s="11">
        <v>0</v>
      </c>
      <c r="M74" s="11">
        <v>894</v>
      </c>
      <c r="N74" s="11">
        <v>64</v>
      </c>
    </row>
    <row r="75" spans="1:14" x14ac:dyDescent="0.25">
      <c r="A75" s="10">
        <v>96369</v>
      </c>
      <c r="B75" s="11">
        <v>0</v>
      </c>
      <c r="D75" s="63" t="s">
        <v>2222</v>
      </c>
      <c r="E75" s="11">
        <v>0</v>
      </c>
      <c r="G75" s="62">
        <f t="shared" si="2"/>
        <v>177563</v>
      </c>
      <c r="H75" s="64">
        <f t="shared" si="3"/>
        <v>0</v>
      </c>
      <c r="J75" s="10">
        <v>97070</v>
      </c>
      <c r="K75" s="11">
        <v>0</v>
      </c>
      <c r="L75" s="11">
        <v>0</v>
      </c>
      <c r="M75" s="11">
        <v>894</v>
      </c>
      <c r="N75" s="11">
        <v>64</v>
      </c>
    </row>
    <row r="76" spans="1:14" x14ac:dyDescent="0.25">
      <c r="A76" s="10">
        <v>96373</v>
      </c>
      <c r="B76" s="11">
        <v>0</v>
      </c>
      <c r="D76" s="63" t="s">
        <v>9353</v>
      </c>
      <c r="E76" s="11">
        <v>0</v>
      </c>
      <c r="G76" s="62">
        <f t="shared" si="2"/>
        <v>178321</v>
      </c>
      <c r="H76" s="64">
        <f t="shared" si="3"/>
        <v>0</v>
      </c>
      <c r="J76" s="10">
        <v>97075</v>
      </c>
      <c r="K76" s="11">
        <v>0</v>
      </c>
      <c r="L76" s="11">
        <v>0</v>
      </c>
      <c r="M76" s="11">
        <v>894</v>
      </c>
      <c r="N76" s="11">
        <v>64</v>
      </c>
    </row>
    <row r="77" spans="1:14" x14ac:dyDescent="0.25">
      <c r="A77" s="10">
        <v>96400</v>
      </c>
      <c r="B77" s="11">
        <v>0</v>
      </c>
      <c r="D77" s="63" t="s">
        <v>10143</v>
      </c>
      <c r="E77" s="11"/>
      <c r="G77" s="62">
        <f t="shared" si="2"/>
        <v>178818</v>
      </c>
      <c r="H77" s="64">
        <f t="shared" si="3"/>
        <v>0</v>
      </c>
      <c r="J77" s="10">
        <v>97080</v>
      </c>
      <c r="K77" s="11">
        <v>0</v>
      </c>
      <c r="L77" s="11">
        <v>0</v>
      </c>
      <c r="M77" s="11">
        <v>894</v>
      </c>
      <c r="N77" s="11">
        <v>64</v>
      </c>
    </row>
    <row r="78" spans="1:14" x14ac:dyDescent="0.25">
      <c r="A78" s="10">
        <v>96402</v>
      </c>
      <c r="B78" s="11">
        <v>0</v>
      </c>
      <c r="D78" s="63" t="s">
        <v>6285</v>
      </c>
      <c r="E78" s="11">
        <v>100</v>
      </c>
      <c r="G78" s="62">
        <f t="shared" si="2"/>
        <v>179059</v>
      </c>
      <c r="H78" s="64">
        <f t="shared" si="3"/>
        <v>100</v>
      </c>
      <c r="J78" s="10">
        <v>97082</v>
      </c>
      <c r="K78" s="11">
        <v>0</v>
      </c>
      <c r="L78" s="11">
        <v>0</v>
      </c>
      <c r="M78" s="11">
        <v>894</v>
      </c>
      <c r="N78" s="11">
        <v>64</v>
      </c>
    </row>
    <row r="79" spans="1:14" x14ac:dyDescent="0.25">
      <c r="A79" s="10">
        <v>96425</v>
      </c>
      <c r="B79" s="11">
        <v>0</v>
      </c>
      <c r="D79" s="63" t="s">
        <v>5022</v>
      </c>
      <c r="E79" s="11">
        <v>100</v>
      </c>
      <c r="G79" s="62">
        <f t="shared" si="2"/>
        <v>179256</v>
      </c>
      <c r="H79" s="64">
        <f t="shared" si="3"/>
        <v>100</v>
      </c>
      <c r="J79" s="10">
        <v>97083</v>
      </c>
      <c r="K79" s="11">
        <v>0</v>
      </c>
      <c r="L79" s="11">
        <v>0</v>
      </c>
      <c r="M79" s="11">
        <v>894</v>
      </c>
      <c r="N79" s="11">
        <v>64</v>
      </c>
    </row>
    <row r="80" spans="1:14" x14ac:dyDescent="0.25">
      <c r="A80" s="10">
        <v>96438</v>
      </c>
      <c r="B80" s="11">
        <v>0</v>
      </c>
      <c r="D80" s="63" t="s">
        <v>9965</v>
      </c>
      <c r="E80" s="11"/>
      <c r="G80" s="62">
        <f t="shared" si="2"/>
        <v>179611</v>
      </c>
      <c r="H80" s="64">
        <f t="shared" si="3"/>
        <v>0</v>
      </c>
      <c r="J80" s="10">
        <v>97090</v>
      </c>
      <c r="K80" s="11">
        <v>0</v>
      </c>
      <c r="L80" s="11">
        <v>0</v>
      </c>
      <c r="M80" s="11">
        <v>894</v>
      </c>
      <c r="N80" s="11">
        <v>64</v>
      </c>
    </row>
    <row r="81" spans="1:14" x14ac:dyDescent="0.25">
      <c r="A81" s="10">
        <v>96440</v>
      </c>
      <c r="B81" s="11">
        <v>0</v>
      </c>
      <c r="D81" s="63" t="s">
        <v>7552</v>
      </c>
      <c r="E81" s="11">
        <v>0</v>
      </c>
      <c r="G81" s="62">
        <f t="shared" si="2"/>
        <v>179641</v>
      </c>
      <c r="H81" s="64">
        <f t="shared" si="3"/>
        <v>0</v>
      </c>
      <c r="J81" s="10">
        <v>97105</v>
      </c>
      <c r="K81" s="11">
        <v>0</v>
      </c>
      <c r="L81" s="11">
        <v>0</v>
      </c>
      <c r="M81" s="11">
        <v>894</v>
      </c>
      <c r="N81" s="11">
        <v>64</v>
      </c>
    </row>
    <row r="82" spans="1:14" x14ac:dyDescent="0.25">
      <c r="A82" s="10">
        <v>96476</v>
      </c>
      <c r="B82" s="11">
        <v>0</v>
      </c>
      <c r="D82" s="63" t="s">
        <v>3700</v>
      </c>
      <c r="E82" s="11"/>
      <c r="G82" s="62">
        <f t="shared" si="2"/>
        <v>179848</v>
      </c>
      <c r="H82" s="64">
        <f t="shared" si="3"/>
        <v>0</v>
      </c>
      <c r="J82" s="10">
        <v>97123</v>
      </c>
      <c r="K82" s="11">
        <v>0</v>
      </c>
      <c r="L82" s="11">
        <v>0</v>
      </c>
      <c r="M82" s="11">
        <v>894</v>
      </c>
      <c r="N82" s="11">
        <v>64</v>
      </c>
    </row>
    <row r="83" spans="1:14" x14ac:dyDescent="0.25">
      <c r="A83" s="10">
        <v>96477</v>
      </c>
      <c r="B83" s="11">
        <v>0</v>
      </c>
      <c r="D83" s="63" t="s">
        <v>4520</v>
      </c>
      <c r="E83" s="11"/>
      <c r="G83" s="62">
        <f t="shared" si="2"/>
        <v>180113</v>
      </c>
      <c r="H83" s="64">
        <f t="shared" si="3"/>
        <v>0</v>
      </c>
      <c r="J83" s="10">
        <v>97131</v>
      </c>
      <c r="K83" s="11">
        <v>0</v>
      </c>
      <c r="L83" s="11">
        <v>0</v>
      </c>
      <c r="M83" s="11">
        <v>894</v>
      </c>
      <c r="N83" s="11">
        <v>64</v>
      </c>
    </row>
    <row r="84" spans="1:14" x14ac:dyDescent="0.25">
      <c r="A84" s="10">
        <v>96487</v>
      </c>
      <c r="B84" s="11">
        <v>0</v>
      </c>
      <c r="D84" s="63" t="s">
        <v>7811</v>
      </c>
      <c r="E84" s="11">
        <v>42.9</v>
      </c>
      <c r="G84" s="62">
        <f t="shared" si="2"/>
        <v>180178</v>
      </c>
      <c r="H84" s="64">
        <f t="shared" si="3"/>
        <v>42.9</v>
      </c>
      <c r="J84" s="10">
        <v>97154</v>
      </c>
      <c r="K84" s="11">
        <v>0</v>
      </c>
      <c r="L84" s="11">
        <v>0</v>
      </c>
      <c r="M84" s="11">
        <v>894</v>
      </c>
      <c r="N84" s="11">
        <v>64</v>
      </c>
    </row>
    <row r="85" spans="1:14" x14ac:dyDescent="0.25">
      <c r="A85" s="10">
        <v>96488</v>
      </c>
      <c r="B85" s="11">
        <v>0</v>
      </c>
      <c r="D85" s="63" t="s">
        <v>5362</v>
      </c>
      <c r="E85" s="11"/>
      <c r="G85" s="62">
        <f t="shared" si="2"/>
        <v>180255</v>
      </c>
      <c r="H85" s="64">
        <f t="shared" si="3"/>
        <v>0</v>
      </c>
      <c r="J85" s="10">
        <v>97178</v>
      </c>
      <c r="K85" s="11">
        <v>0</v>
      </c>
      <c r="L85" s="11">
        <v>0</v>
      </c>
      <c r="M85" s="11">
        <v>894</v>
      </c>
      <c r="N85" s="11">
        <v>64</v>
      </c>
    </row>
    <row r="86" spans="1:14" x14ac:dyDescent="0.25">
      <c r="A86" s="10">
        <v>96502</v>
      </c>
      <c r="B86" s="11">
        <v>0</v>
      </c>
      <c r="D86" s="63" t="s">
        <v>4159</v>
      </c>
      <c r="E86" s="11"/>
      <c r="G86" s="62">
        <f t="shared" si="2"/>
        <v>180316</v>
      </c>
      <c r="H86" s="64">
        <f t="shared" si="3"/>
        <v>0</v>
      </c>
      <c r="J86" s="10">
        <v>97179</v>
      </c>
      <c r="K86" s="11">
        <v>0</v>
      </c>
      <c r="L86" s="11">
        <v>0</v>
      </c>
      <c r="M86" s="11">
        <v>894</v>
      </c>
      <c r="N86" s="11">
        <v>64</v>
      </c>
    </row>
    <row r="87" spans="1:14" x14ac:dyDescent="0.25">
      <c r="A87" s="10">
        <v>96503</v>
      </c>
      <c r="B87" s="11">
        <v>0</v>
      </c>
      <c r="D87" s="63" t="s">
        <v>10470</v>
      </c>
      <c r="E87" s="11"/>
      <c r="G87" s="62">
        <f t="shared" si="2"/>
        <v>180631</v>
      </c>
      <c r="H87" s="64">
        <f t="shared" si="3"/>
        <v>0</v>
      </c>
      <c r="J87" s="10">
        <v>97183</v>
      </c>
      <c r="K87" s="11">
        <v>0</v>
      </c>
      <c r="L87" s="11">
        <v>0</v>
      </c>
      <c r="M87" s="11">
        <v>894</v>
      </c>
      <c r="N87" s="11">
        <v>64</v>
      </c>
    </row>
    <row r="88" spans="1:14" x14ac:dyDescent="0.25">
      <c r="A88" s="10">
        <v>96508</v>
      </c>
      <c r="B88" s="11">
        <v>0</v>
      </c>
      <c r="D88" s="63" t="s">
        <v>8053</v>
      </c>
      <c r="E88" s="11"/>
      <c r="G88" s="62">
        <f t="shared" si="2"/>
        <v>180924</v>
      </c>
      <c r="H88" s="64">
        <f t="shared" si="3"/>
        <v>0</v>
      </c>
      <c r="J88" s="10">
        <v>97185</v>
      </c>
      <c r="K88" s="11">
        <v>0</v>
      </c>
      <c r="L88" s="11">
        <v>0</v>
      </c>
      <c r="M88" s="11">
        <v>894</v>
      </c>
      <c r="N88" s="11">
        <v>64</v>
      </c>
    </row>
    <row r="89" spans="1:14" x14ac:dyDescent="0.25">
      <c r="A89" s="10">
        <v>96513</v>
      </c>
      <c r="B89" s="11">
        <v>0</v>
      </c>
      <c r="D89" s="63" t="s">
        <v>5699</v>
      </c>
      <c r="E89" s="11">
        <v>0</v>
      </c>
      <c r="G89" s="62">
        <f t="shared" si="2"/>
        <v>181214</v>
      </c>
      <c r="H89" s="64">
        <f t="shared" si="3"/>
        <v>0</v>
      </c>
      <c r="J89" s="10">
        <v>97189</v>
      </c>
      <c r="K89" s="11">
        <v>0</v>
      </c>
      <c r="L89" s="11">
        <v>0</v>
      </c>
      <c r="M89" s="11">
        <v>894</v>
      </c>
      <c r="N89" s="11">
        <v>64</v>
      </c>
    </row>
    <row r="90" spans="1:14" x14ac:dyDescent="0.25">
      <c r="A90" s="10">
        <v>96516</v>
      </c>
      <c r="B90" s="11">
        <v>0</v>
      </c>
      <c r="D90" s="63" t="s">
        <v>7788</v>
      </c>
      <c r="E90" s="11">
        <v>-33.299999999999997</v>
      </c>
      <c r="G90" s="62">
        <f t="shared" si="2"/>
        <v>181251</v>
      </c>
      <c r="H90" s="64">
        <f t="shared" si="3"/>
        <v>-33.299999999999997</v>
      </c>
      <c r="J90" s="10">
        <v>97194</v>
      </c>
      <c r="K90" s="11">
        <v>0</v>
      </c>
      <c r="L90" s="11">
        <v>0</v>
      </c>
      <c r="M90" s="11">
        <v>894</v>
      </c>
      <c r="N90" s="11">
        <v>64</v>
      </c>
    </row>
    <row r="91" spans="1:14" x14ac:dyDescent="0.25">
      <c r="A91" s="10">
        <v>96517</v>
      </c>
      <c r="B91" s="11">
        <v>0</v>
      </c>
      <c r="D91" s="63" t="s">
        <v>6185</v>
      </c>
      <c r="E91" s="11"/>
      <c r="G91" s="62">
        <f t="shared" si="2"/>
        <v>181307</v>
      </c>
      <c r="H91" s="64">
        <f t="shared" si="3"/>
        <v>0</v>
      </c>
      <c r="J91" s="10">
        <v>97198</v>
      </c>
      <c r="K91" s="11">
        <v>0</v>
      </c>
      <c r="L91" s="11">
        <v>0</v>
      </c>
      <c r="M91" s="11">
        <v>894</v>
      </c>
      <c r="N91" s="11">
        <v>64</v>
      </c>
    </row>
    <row r="92" spans="1:14" x14ac:dyDescent="0.25">
      <c r="A92" s="10">
        <v>96532</v>
      </c>
      <c r="B92" s="11">
        <v>0</v>
      </c>
      <c r="D92" s="63" t="s">
        <v>5592</v>
      </c>
      <c r="E92" s="11">
        <v>100</v>
      </c>
      <c r="G92" s="62">
        <f t="shared" si="2"/>
        <v>181886</v>
      </c>
      <c r="H92" s="64">
        <f t="shared" si="3"/>
        <v>100</v>
      </c>
      <c r="J92" s="10">
        <v>97201</v>
      </c>
      <c r="K92" s="11">
        <v>0</v>
      </c>
      <c r="L92" s="11">
        <v>0</v>
      </c>
      <c r="M92" s="11">
        <v>894</v>
      </c>
      <c r="N92" s="11">
        <v>64</v>
      </c>
    </row>
    <row r="93" spans="1:14" x14ac:dyDescent="0.25">
      <c r="A93" s="10">
        <v>96541</v>
      </c>
      <c r="B93" s="11">
        <v>0</v>
      </c>
      <c r="D93" s="63" t="s">
        <v>9117</v>
      </c>
      <c r="E93" s="11"/>
      <c r="G93" s="62">
        <f t="shared" si="2"/>
        <v>182036</v>
      </c>
      <c r="H93" s="64">
        <f t="shared" si="3"/>
        <v>0</v>
      </c>
      <c r="J93" s="10">
        <v>97218</v>
      </c>
      <c r="K93" s="11">
        <v>0</v>
      </c>
      <c r="L93" s="11">
        <v>0</v>
      </c>
      <c r="M93" s="11">
        <v>894</v>
      </c>
      <c r="N93" s="11">
        <v>64</v>
      </c>
    </row>
    <row r="94" spans="1:14" x14ac:dyDescent="0.25">
      <c r="A94" s="10">
        <v>96544</v>
      </c>
      <c r="B94" s="11">
        <v>0</v>
      </c>
      <c r="D94" s="63" t="s">
        <v>7934</v>
      </c>
      <c r="E94" s="11"/>
      <c r="G94" s="62">
        <f t="shared" si="2"/>
        <v>182117</v>
      </c>
      <c r="H94" s="64">
        <f t="shared" si="3"/>
        <v>0</v>
      </c>
      <c r="J94" s="10">
        <v>97227</v>
      </c>
      <c r="K94" s="11">
        <v>0</v>
      </c>
      <c r="L94" s="11">
        <v>0</v>
      </c>
      <c r="M94" s="11">
        <v>894</v>
      </c>
      <c r="N94" s="11">
        <v>64</v>
      </c>
    </row>
    <row r="95" spans="1:14" x14ac:dyDescent="0.25">
      <c r="A95" s="10">
        <v>96548</v>
      </c>
      <c r="B95" s="11">
        <v>0</v>
      </c>
      <c r="D95" s="63" t="s">
        <v>7510</v>
      </c>
      <c r="E95" s="11"/>
      <c r="G95" s="62">
        <f t="shared" si="2"/>
        <v>182314</v>
      </c>
      <c r="H95" s="64">
        <f t="shared" si="3"/>
        <v>0</v>
      </c>
      <c r="J95" s="10">
        <v>97258</v>
      </c>
      <c r="K95" s="11">
        <v>0</v>
      </c>
      <c r="L95" s="11">
        <v>0</v>
      </c>
      <c r="M95" s="11">
        <v>894</v>
      </c>
      <c r="N95" s="11">
        <v>64</v>
      </c>
    </row>
    <row r="96" spans="1:14" x14ac:dyDescent="0.25">
      <c r="A96" s="10">
        <v>96559</v>
      </c>
      <c r="B96" s="11">
        <v>0</v>
      </c>
      <c r="D96" s="63" t="s">
        <v>1946</v>
      </c>
      <c r="E96" s="11">
        <v>100</v>
      </c>
      <c r="G96" s="62">
        <f t="shared" si="2"/>
        <v>182477</v>
      </c>
      <c r="H96" s="64">
        <f t="shared" si="3"/>
        <v>100</v>
      </c>
      <c r="J96" s="10">
        <v>97262</v>
      </c>
      <c r="K96" s="11">
        <v>0</v>
      </c>
      <c r="L96" s="11">
        <v>0</v>
      </c>
      <c r="M96" s="11">
        <v>894</v>
      </c>
      <c r="N96" s="11">
        <v>64</v>
      </c>
    </row>
    <row r="97" spans="1:14" x14ac:dyDescent="0.25">
      <c r="A97" s="10">
        <v>96560</v>
      </c>
      <c r="B97" s="11">
        <v>0</v>
      </c>
      <c r="D97" s="63" t="s">
        <v>2982</v>
      </c>
      <c r="E97" s="11"/>
      <c r="G97" s="62">
        <f t="shared" si="2"/>
        <v>182635</v>
      </c>
      <c r="H97" s="64">
        <f t="shared" si="3"/>
        <v>0</v>
      </c>
      <c r="J97" s="10">
        <v>97272</v>
      </c>
      <c r="K97" s="11">
        <v>0</v>
      </c>
      <c r="L97" s="11">
        <v>0</v>
      </c>
      <c r="M97" s="11">
        <v>894</v>
      </c>
      <c r="N97" s="11">
        <v>64</v>
      </c>
    </row>
    <row r="98" spans="1:14" x14ac:dyDescent="0.25">
      <c r="A98" s="10">
        <v>96582</v>
      </c>
      <c r="B98" s="11">
        <v>0</v>
      </c>
      <c r="D98" s="63" t="s">
        <v>7241</v>
      </c>
      <c r="E98" s="11">
        <v>-100</v>
      </c>
      <c r="G98" s="62">
        <f t="shared" si="2"/>
        <v>182809</v>
      </c>
      <c r="H98" s="64">
        <f t="shared" si="3"/>
        <v>-100</v>
      </c>
      <c r="J98" s="10">
        <v>97275</v>
      </c>
      <c r="K98" s="11">
        <v>0</v>
      </c>
      <c r="L98" s="11">
        <v>0</v>
      </c>
      <c r="M98" s="11">
        <v>894</v>
      </c>
      <c r="N98" s="11">
        <v>64</v>
      </c>
    </row>
    <row r="99" spans="1:14" x14ac:dyDescent="0.25">
      <c r="A99" s="10">
        <v>96583</v>
      </c>
      <c r="B99" s="11">
        <v>0</v>
      </c>
      <c r="D99" s="63" t="s">
        <v>3417</v>
      </c>
      <c r="E99" s="11"/>
      <c r="G99" s="62">
        <f t="shared" si="2"/>
        <v>183080</v>
      </c>
      <c r="H99" s="64">
        <f t="shared" si="3"/>
        <v>0</v>
      </c>
      <c r="J99" s="10">
        <v>97282</v>
      </c>
      <c r="K99" s="11">
        <v>0</v>
      </c>
      <c r="L99" s="11">
        <v>0</v>
      </c>
      <c r="M99" s="11">
        <v>894</v>
      </c>
      <c r="N99" s="11">
        <v>64</v>
      </c>
    </row>
    <row r="100" spans="1:14" x14ac:dyDescent="0.25">
      <c r="A100" s="10">
        <v>96587</v>
      </c>
      <c r="B100" s="11">
        <v>0</v>
      </c>
      <c r="D100" s="63" t="s">
        <v>6933</v>
      </c>
      <c r="E100" s="11">
        <v>-50</v>
      </c>
      <c r="G100" s="62">
        <f t="shared" si="2"/>
        <v>183264</v>
      </c>
      <c r="H100" s="64">
        <f t="shared" si="3"/>
        <v>-50</v>
      </c>
      <c r="J100" s="10">
        <v>97290</v>
      </c>
      <c r="K100" s="11">
        <v>0</v>
      </c>
      <c r="L100" s="11">
        <v>0</v>
      </c>
      <c r="M100" s="11">
        <v>894</v>
      </c>
      <c r="N100" s="11">
        <v>64</v>
      </c>
    </row>
    <row r="101" spans="1:14" x14ac:dyDescent="0.25">
      <c r="A101" s="10">
        <v>96590</v>
      </c>
      <c r="B101" s="11">
        <v>0</v>
      </c>
      <c r="D101" s="63" t="s">
        <v>6092</v>
      </c>
      <c r="E101" s="11">
        <v>100</v>
      </c>
      <c r="G101" s="62">
        <f t="shared" si="2"/>
        <v>183443</v>
      </c>
      <c r="H101" s="64">
        <f t="shared" si="3"/>
        <v>100</v>
      </c>
      <c r="J101" s="10">
        <v>97291</v>
      </c>
      <c r="K101" s="11">
        <v>0</v>
      </c>
      <c r="L101" s="11">
        <v>0</v>
      </c>
      <c r="M101" s="11">
        <v>894</v>
      </c>
      <c r="N101" s="11">
        <v>64</v>
      </c>
    </row>
    <row r="102" spans="1:14" x14ac:dyDescent="0.25">
      <c r="A102" s="10">
        <v>96619</v>
      </c>
      <c r="B102" s="11">
        <v>0</v>
      </c>
      <c r="D102" s="63" t="s">
        <v>4658</v>
      </c>
      <c r="E102" s="11">
        <v>100</v>
      </c>
      <c r="G102" s="62">
        <f t="shared" si="2"/>
        <v>183604</v>
      </c>
      <c r="H102" s="64">
        <f t="shared" si="3"/>
        <v>100</v>
      </c>
      <c r="J102" s="10">
        <v>97297</v>
      </c>
      <c r="K102" s="11">
        <v>0</v>
      </c>
      <c r="L102" s="11">
        <v>0</v>
      </c>
      <c r="M102" s="11">
        <v>894</v>
      </c>
      <c r="N102" s="11">
        <v>64</v>
      </c>
    </row>
    <row r="103" spans="1:14" x14ac:dyDescent="0.25">
      <c r="A103" s="10">
        <v>96648</v>
      </c>
      <c r="B103" s="11">
        <v>0</v>
      </c>
      <c r="D103" s="63" t="s">
        <v>5732</v>
      </c>
      <c r="E103" s="11">
        <v>50</v>
      </c>
      <c r="G103" s="62">
        <f t="shared" si="2"/>
        <v>183666</v>
      </c>
      <c r="H103" s="64">
        <f t="shared" si="3"/>
        <v>50</v>
      </c>
      <c r="J103" s="10">
        <v>97314</v>
      </c>
      <c r="K103" s="11">
        <v>0</v>
      </c>
      <c r="L103" s="11">
        <v>0</v>
      </c>
      <c r="M103" s="11">
        <v>894</v>
      </c>
      <c r="N103" s="11">
        <v>64</v>
      </c>
    </row>
    <row r="104" spans="1:14" x14ac:dyDescent="0.25">
      <c r="A104" s="10">
        <v>96668</v>
      </c>
      <c r="B104" s="11">
        <v>0</v>
      </c>
      <c r="D104" s="63" t="s">
        <v>7731</v>
      </c>
      <c r="E104" s="11">
        <v>0</v>
      </c>
      <c r="G104" s="62">
        <f t="shared" si="2"/>
        <v>183743</v>
      </c>
      <c r="H104" s="64">
        <f t="shared" si="3"/>
        <v>0</v>
      </c>
      <c r="J104" s="10">
        <v>97317</v>
      </c>
      <c r="K104" s="11">
        <v>0</v>
      </c>
      <c r="L104" s="11">
        <v>0</v>
      </c>
      <c r="M104" s="11">
        <v>894</v>
      </c>
      <c r="N104" s="11">
        <v>64</v>
      </c>
    </row>
    <row r="105" spans="1:14" x14ac:dyDescent="0.25">
      <c r="A105" s="10">
        <v>96673</v>
      </c>
      <c r="B105" s="11">
        <v>0</v>
      </c>
      <c r="D105" s="63" t="s">
        <v>5159</v>
      </c>
      <c r="E105" s="11"/>
      <c r="G105" s="62">
        <f t="shared" si="2"/>
        <v>183947</v>
      </c>
      <c r="H105" s="64">
        <f t="shared" si="3"/>
        <v>0</v>
      </c>
      <c r="J105" s="10">
        <v>97318</v>
      </c>
      <c r="K105" s="11">
        <v>0</v>
      </c>
      <c r="L105" s="11">
        <v>0</v>
      </c>
      <c r="M105" s="11">
        <v>894</v>
      </c>
      <c r="N105" s="11">
        <v>64</v>
      </c>
    </row>
    <row r="106" spans="1:14" x14ac:dyDescent="0.25">
      <c r="A106" s="10">
        <v>96704</v>
      </c>
      <c r="B106" s="11">
        <v>0</v>
      </c>
      <c r="D106" s="63" t="s">
        <v>4640</v>
      </c>
      <c r="E106" s="11">
        <v>0</v>
      </c>
      <c r="G106" s="62">
        <f t="shared" si="2"/>
        <v>184143</v>
      </c>
      <c r="H106" s="64">
        <f t="shared" si="3"/>
        <v>0</v>
      </c>
      <c r="J106" s="10">
        <v>97332</v>
      </c>
      <c r="K106" s="11">
        <v>0</v>
      </c>
      <c r="L106" s="11">
        <v>0</v>
      </c>
      <c r="M106" s="11">
        <v>894</v>
      </c>
      <c r="N106" s="11">
        <v>64</v>
      </c>
    </row>
    <row r="107" spans="1:14" x14ac:dyDescent="0.25">
      <c r="A107" s="10">
        <v>96712</v>
      </c>
      <c r="B107" s="11">
        <v>0</v>
      </c>
      <c r="D107" s="63" t="s">
        <v>6898</v>
      </c>
      <c r="E107" s="11">
        <v>62.5</v>
      </c>
      <c r="G107" s="62">
        <f t="shared" si="2"/>
        <v>184253</v>
      </c>
      <c r="H107" s="64">
        <f t="shared" si="3"/>
        <v>62.5</v>
      </c>
      <c r="J107" s="10">
        <v>97334</v>
      </c>
      <c r="K107" s="11">
        <v>0</v>
      </c>
      <c r="L107" s="11">
        <v>0</v>
      </c>
      <c r="M107" s="11">
        <v>894</v>
      </c>
      <c r="N107" s="11">
        <v>64</v>
      </c>
    </row>
    <row r="108" spans="1:14" x14ac:dyDescent="0.25">
      <c r="A108" s="10">
        <v>96764</v>
      </c>
      <c r="B108" s="11">
        <v>0</v>
      </c>
      <c r="D108" s="63" t="s">
        <v>9486</v>
      </c>
      <c r="E108" s="11">
        <v>-100</v>
      </c>
      <c r="G108" s="62">
        <f t="shared" si="2"/>
        <v>184725</v>
      </c>
      <c r="H108" s="64">
        <f t="shared" si="3"/>
        <v>-100</v>
      </c>
      <c r="J108" s="10">
        <v>97342</v>
      </c>
      <c r="K108" s="11">
        <v>0</v>
      </c>
      <c r="L108" s="11">
        <v>0</v>
      </c>
      <c r="M108" s="11">
        <v>894</v>
      </c>
      <c r="N108" s="11">
        <v>64</v>
      </c>
    </row>
    <row r="109" spans="1:14" x14ac:dyDescent="0.25">
      <c r="A109" s="10">
        <v>96765</v>
      </c>
      <c r="B109" s="11">
        <v>0</v>
      </c>
      <c r="D109" s="63" t="s">
        <v>2805</v>
      </c>
      <c r="E109" s="11">
        <v>0</v>
      </c>
      <c r="G109" s="62">
        <f t="shared" si="2"/>
        <v>184936</v>
      </c>
      <c r="H109" s="64">
        <f t="shared" si="3"/>
        <v>0</v>
      </c>
      <c r="J109" s="10">
        <v>97345</v>
      </c>
      <c r="K109" s="11">
        <v>0</v>
      </c>
      <c r="L109" s="11">
        <v>0</v>
      </c>
      <c r="M109" s="11">
        <v>894</v>
      </c>
      <c r="N109" s="11">
        <v>64</v>
      </c>
    </row>
    <row r="110" spans="1:14" x14ac:dyDescent="0.25">
      <c r="A110" s="10">
        <v>96798</v>
      </c>
      <c r="B110" s="11">
        <v>0</v>
      </c>
      <c r="D110" s="63" t="s">
        <v>7445</v>
      </c>
      <c r="E110" s="11"/>
      <c r="G110" s="62">
        <f t="shared" si="2"/>
        <v>185185</v>
      </c>
      <c r="H110" s="64">
        <f t="shared" si="3"/>
        <v>0</v>
      </c>
      <c r="J110" s="10">
        <v>97346</v>
      </c>
      <c r="K110" s="11">
        <v>0</v>
      </c>
      <c r="L110" s="11">
        <v>0</v>
      </c>
      <c r="M110" s="11">
        <v>894</v>
      </c>
      <c r="N110" s="11">
        <v>64</v>
      </c>
    </row>
    <row r="111" spans="1:14" x14ac:dyDescent="0.25">
      <c r="A111" s="10">
        <v>96833</v>
      </c>
      <c r="B111" s="11">
        <v>0</v>
      </c>
      <c r="D111" s="63" t="s">
        <v>3530</v>
      </c>
      <c r="E111" s="11"/>
      <c r="G111" s="62">
        <f t="shared" si="2"/>
        <v>185494</v>
      </c>
      <c r="H111" s="64">
        <f t="shared" si="3"/>
        <v>0</v>
      </c>
      <c r="J111" s="10">
        <v>97355</v>
      </c>
      <c r="K111" s="11">
        <v>0</v>
      </c>
      <c r="L111" s="11">
        <v>0</v>
      </c>
      <c r="M111" s="11">
        <v>894</v>
      </c>
      <c r="N111" s="11">
        <v>64</v>
      </c>
    </row>
    <row r="112" spans="1:14" x14ac:dyDescent="0.25">
      <c r="A112" s="10">
        <v>96838</v>
      </c>
      <c r="B112" s="11">
        <v>0</v>
      </c>
      <c r="D112" s="63" t="s">
        <v>5390</v>
      </c>
      <c r="E112" s="11">
        <v>0</v>
      </c>
      <c r="G112" s="62">
        <f t="shared" si="2"/>
        <v>185526</v>
      </c>
      <c r="H112" s="64">
        <f t="shared" si="3"/>
        <v>0</v>
      </c>
      <c r="J112" s="10">
        <v>97384</v>
      </c>
      <c r="K112" s="11">
        <v>0</v>
      </c>
      <c r="L112" s="11">
        <v>0</v>
      </c>
      <c r="M112" s="11">
        <v>894</v>
      </c>
      <c r="N112" s="11">
        <v>64</v>
      </c>
    </row>
    <row r="113" spans="1:14" x14ac:dyDescent="0.25">
      <c r="A113" s="10">
        <v>96847</v>
      </c>
      <c r="B113" s="11">
        <v>0</v>
      </c>
      <c r="D113" s="63" t="s">
        <v>2300</v>
      </c>
      <c r="E113" s="11">
        <v>100</v>
      </c>
      <c r="G113" s="62">
        <f t="shared" si="2"/>
        <v>185808</v>
      </c>
      <c r="H113" s="64">
        <f t="shared" si="3"/>
        <v>100</v>
      </c>
      <c r="J113" s="10">
        <v>97425</v>
      </c>
      <c r="K113" s="11">
        <v>0</v>
      </c>
      <c r="L113" s="11">
        <v>0</v>
      </c>
      <c r="M113" s="11">
        <v>894</v>
      </c>
      <c r="N113" s="11">
        <v>64</v>
      </c>
    </row>
    <row r="114" spans="1:14" x14ac:dyDescent="0.25">
      <c r="A114" s="10">
        <v>96854</v>
      </c>
      <c r="B114" s="11">
        <v>0</v>
      </c>
      <c r="D114" s="63" t="s">
        <v>6915</v>
      </c>
      <c r="E114" s="11">
        <v>100</v>
      </c>
      <c r="G114" s="62">
        <f t="shared" si="2"/>
        <v>185852</v>
      </c>
      <c r="H114" s="64">
        <f t="shared" si="3"/>
        <v>100</v>
      </c>
      <c r="J114" s="10">
        <v>97430</v>
      </c>
      <c r="K114" s="11">
        <v>0</v>
      </c>
      <c r="L114" s="11">
        <v>0</v>
      </c>
      <c r="M114" s="11">
        <v>894</v>
      </c>
      <c r="N114" s="11">
        <v>64</v>
      </c>
    </row>
    <row r="115" spans="1:14" x14ac:dyDescent="0.25">
      <c r="A115" s="10">
        <v>96880</v>
      </c>
      <c r="B115" s="11">
        <v>0</v>
      </c>
      <c r="D115" s="63" t="s">
        <v>6532</v>
      </c>
      <c r="E115" s="11">
        <v>0</v>
      </c>
      <c r="G115" s="62">
        <f t="shared" si="2"/>
        <v>185908</v>
      </c>
      <c r="H115" s="64">
        <f t="shared" si="3"/>
        <v>0</v>
      </c>
      <c r="J115" s="10">
        <v>97447</v>
      </c>
      <c r="K115" s="11">
        <v>0</v>
      </c>
      <c r="L115" s="11">
        <v>0</v>
      </c>
      <c r="M115" s="11">
        <v>894</v>
      </c>
      <c r="N115" s="11">
        <v>64</v>
      </c>
    </row>
    <row r="116" spans="1:14" x14ac:dyDescent="0.25">
      <c r="A116" s="10">
        <v>96897</v>
      </c>
      <c r="B116" s="11">
        <v>0</v>
      </c>
      <c r="D116" s="63" t="s">
        <v>10068</v>
      </c>
      <c r="E116" s="11"/>
      <c r="G116" s="62">
        <f t="shared" si="2"/>
        <v>186233</v>
      </c>
      <c r="H116" s="64">
        <f t="shared" si="3"/>
        <v>0</v>
      </c>
      <c r="J116" s="10">
        <v>97448</v>
      </c>
      <c r="K116" s="11">
        <v>0</v>
      </c>
      <c r="L116" s="11">
        <v>0</v>
      </c>
      <c r="M116" s="11">
        <v>894</v>
      </c>
      <c r="N116" s="11">
        <v>64</v>
      </c>
    </row>
    <row r="117" spans="1:14" x14ac:dyDescent="0.25">
      <c r="A117" s="10">
        <v>96913</v>
      </c>
      <c r="B117" s="11">
        <v>0</v>
      </c>
      <c r="D117" s="63" t="s">
        <v>6133</v>
      </c>
      <c r="E117" s="11">
        <v>0</v>
      </c>
      <c r="G117" s="62">
        <f t="shared" si="2"/>
        <v>186234</v>
      </c>
      <c r="H117" s="64">
        <f t="shared" si="3"/>
        <v>0</v>
      </c>
      <c r="J117" s="10">
        <v>97450</v>
      </c>
      <c r="K117" s="11">
        <v>0</v>
      </c>
      <c r="L117" s="11">
        <v>0</v>
      </c>
      <c r="M117" s="11">
        <v>894</v>
      </c>
      <c r="N117" s="11">
        <v>64</v>
      </c>
    </row>
    <row r="118" spans="1:14" x14ac:dyDescent="0.25">
      <c r="A118" s="10">
        <v>96950</v>
      </c>
      <c r="B118" s="11">
        <v>0</v>
      </c>
      <c r="D118" s="63" t="s">
        <v>2887</v>
      </c>
      <c r="E118" s="11">
        <v>100</v>
      </c>
      <c r="G118" s="62">
        <f t="shared" si="2"/>
        <v>186321</v>
      </c>
      <c r="H118" s="64">
        <f t="shared" si="3"/>
        <v>100</v>
      </c>
      <c r="J118" s="10">
        <v>97455</v>
      </c>
      <c r="K118" s="11">
        <v>0</v>
      </c>
      <c r="L118" s="11">
        <v>0</v>
      </c>
      <c r="M118" s="11">
        <v>894</v>
      </c>
      <c r="N118" s="11">
        <v>64</v>
      </c>
    </row>
    <row r="119" spans="1:14" x14ac:dyDescent="0.25">
      <c r="A119" s="10">
        <v>96952</v>
      </c>
      <c r="B119" s="11">
        <v>0</v>
      </c>
      <c r="D119" s="63" t="s">
        <v>6491</v>
      </c>
      <c r="E119" s="11">
        <v>100</v>
      </c>
      <c r="G119" s="62">
        <f t="shared" si="2"/>
        <v>186376</v>
      </c>
      <c r="H119" s="64">
        <f t="shared" si="3"/>
        <v>100</v>
      </c>
      <c r="J119" s="10">
        <v>97465</v>
      </c>
      <c r="K119" s="11">
        <v>0</v>
      </c>
      <c r="L119" s="11">
        <v>0</v>
      </c>
      <c r="M119" s="11">
        <v>894</v>
      </c>
      <c r="N119" s="11">
        <v>64</v>
      </c>
    </row>
    <row r="120" spans="1:14" x14ac:dyDescent="0.25">
      <c r="A120" s="10">
        <v>96955</v>
      </c>
      <c r="B120" s="11">
        <v>0</v>
      </c>
      <c r="D120" s="63" t="s">
        <v>5644</v>
      </c>
      <c r="E120" s="11"/>
      <c r="G120" s="62">
        <f t="shared" si="2"/>
        <v>186473</v>
      </c>
      <c r="H120" s="64">
        <f t="shared" si="3"/>
        <v>0</v>
      </c>
      <c r="J120" s="10">
        <v>97466</v>
      </c>
      <c r="K120" s="11">
        <v>0</v>
      </c>
      <c r="L120" s="11">
        <v>0</v>
      </c>
      <c r="M120" s="11">
        <v>894</v>
      </c>
      <c r="N120" s="11">
        <v>64</v>
      </c>
    </row>
    <row r="121" spans="1:14" x14ac:dyDescent="0.25">
      <c r="A121" s="10">
        <v>96979</v>
      </c>
      <c r="B121" s="11">
        <v>0</v>
      </c>
      <c r="D121" s="63" t="s">
        <v>4475</v>
      </c>
      <c r="E121" s="11"/>
      <c r="G121" s="62">
        <f t="shared" si="2"/>
        <v>186534</v>
      </c>
      <c r="H121" s="64">
        <f t="shared" si="3"/>
        <v>0</v>
      </c>
      <c r="J121" s="10">
        <v>97472</v>
      </c>
      <c r="K121" s="11">
        <v>0</v>
      </c>
      <c r="L121" s="11">
        <v>0</v>
      </c>
      <c r="M121" s="11">
        <v>894</v>
      </c>
      <c r="N121" s="11">
        <v>64</v>
      </c>
    </row>
    <row r="122" spans="1:14" x14ac:dyDescent="0.25">
      <c r="A122" s="10">
        <v>97015</v>
      </c>
      <c r="B122" s="11">
        <v>0</v>
      </c>
      <c r="D122" s="63" t="s">
        <v>6079</v>
      </c>
      <c r="E122" s="11"/>
      <c r="G122" s="62">
        <f t="shared" si="2"/>
        <v>186738</v>
      </c>
      <c r="H122" s="64">
        <f t="shared" si="3"/>
        <v>0</v>
      </c>
      <c r="J122" s="10">
        <v>97479</v>
      </c>
      <c r="K122" s="11">
        <v>0</v>
      </c>
      <c r="L122" s="11">
        <v>0</v>
      </c>
      <c r="M122" s="11">
        <v>894</v>
      </c>
      <c r="N122" s="11">
        <v>64</v>
      </c>
    </row>
    <row r="123" spans="1:14" x14ac:dyDescent="0.25">
      <c r="A123" s="10">
        <v>97034</v>
      </c>
      <c r="B123" s="11">
        <v>0</v>
      </c>
      <c r="D123" s="63" t="s">
        <v>5236</v>
      </c>
      <c r="E123" s="11"/>
      <c r="G123" s="62">
        <f t="shared" si="2"/>
        <v>186766</v>
      </c>
      <c r="H123" s="64">
        <f t="shared" si="3"/>
        <v>0</v>
      </c>
      <c r="J123" s="10">
        <v>97500</v>
      </c>
      <c r="K123" s="11">
        <v>0</v>
      </c>
      <c r="L123" s="11">
        <v>0</v>
      </c>
      <c r="M123" s="11">
        <v>894</v>
      </c>
      <c r="N123" s="11">
        <v>64</v>
      </c>
    </row>
    <row r="124" spans="1:14" x14ac:dyDescent="0.25">
      <c r="A124" s="10">
        <v>97061</v>
      </c>
      <c r="B124" s="11">
        <v>0</v>
      </c>
      <c r="D124" s="63" t="s">
        <v>3298</v>
      </c>
      <c r="E124" s="11"/>
      <c r="G124" s="62">
        <f t="shared" si="2"/>
        <v>187033</v>
      </c>
      <c r="H124" s="64">
        <f t="shared" si="3"/>
        <v>0</v>
      </c>
      <c r="J124" s="10">
        <v>97510</v>
      </c>
      <c r="K124" s="11">
        <v>0</v>
      </c>
      <c r="L124" s="11">
        <v>0</v>
      </c>
      <c r="M124" s="11">
        <v>894</v>
      </c>
      <c r="N124" s="11">
        <v>64</v>
      </c>
    </row>
    <row r="125" spans="1:14" x14ac:dyDescent="0.25">
      <c r="A125" s="10">
        <v>97068</v>
      </c>
      <c r="B125" s="11">
        <v>0</v>
      </c>
      <c r="D125" s="63" t="s">
        <v>5141</v>
      </c>
      <c r="E125" s="11">
        <v>-100</v>
      </c>
      <c r="G125" s="62">
        <f t="shared" si="2"/>
        <v>187189</v>
      </c>
      <c r="H125" s="64">
        <f t="shared" si="3"/>
        <v>-100</v>
      </c>
      <c r="J125" s="10">
        <v>97550</v>
      </c>
      <c r="K125" s="11">
        <v>0</v>
      </c>
      <c r="L125" s="11">
        <v>0</v>
      </c>
      <c r="M125" s="11">
        <v>894</v>
      </c>
      <c r="N125" s="11">
        <v>64</v>
      </c>
    </row>
    <row r="126" spans="1:14" x14ac:dyDescent="0.25">
      <c r="A126" s="10">
        <v>97070</v>
      </c>
      <c r="B126" s="11">
        <v>0</v>
      </c>
      <c r="D126" s="63" t="s">
        <v>5349</v>
      </c>
      <c r="E126" s="11"/>
      <c r="G126" s="62">
        <f t="shared" si="2"/>
        <v>187254</v>
      </c>
      <c r="H126" s="64">
        <f t="shared" si="3"/>
        <v>0</v>
      </c>
      <c r="J126" s="10">
        <v>97575</v>
      </c>
      <c r="K126" s="11">
        <v>0</v>
      </c>
      <c r="L126" s="11">
        <v>0</v>
      </c>
      <c r="M126" s="11">
        <v>894</v>
      </c>
      <c r="N126" s="11">
        <v>64</v>
      </c>
    </row>
    <row r="127" spans="1:14" x14ac:dyDescent="0.25">
      <c r="A127" s="10">
        <v>97075</v>
      </c>
      <c r="B127" s="11">
        <v>0</v>
      </c>
      <c r="D127" s="63" t="s">
        <v>10715</v>
      </c>
      <c r="E127" s="11"/>
      <c r="G127" s="62">
        <f t="shared" si="2"/>
        <v>187258</v>
      </c>
      <c r="H127" s="64">
        <f t="shared" si="3"/>
        <v>0</v>
      </c>
      <c r="J127" s="10">
        <v>97600</v>
      </c>
      <c r="K127" s="11">
        <v>0</v>
      </c>
      <c r="L127" s="11">
        <v>0</v>
      </c>
      <c r="M127" s="11">
        <v>894</v>
      </c>
      <c r="N127" s="11">
        <v>64</v>
      </c>
    </row>
    <row r="128" spans="1:14" x14ac:dyDescent="0.25">
      <c r="A128" s="10">
        <v>97076</v>
      </c>
      <c r="B128" s="11">
        <v>0</v>
      </c>
      <c r="D128" s="63" t="s">
        <v>5628</v>
      </c>
      <c r="E128" s="11"/>
      <c r="G128" s="62">
        <f t="shared" si="2"/>
        <v>187728</v>
      </c>
      <c r="H128" s="64">
        <f t="shared" si="3"/>
        <v>0</v>
      </c>
      <c r="J128" s="10">
        <v>97601</v>
      </c>
      <c r="K128" s="11">
        <v>0</v>
      </c>
      <c r="L128" s="11">
        <v>0</v>
      </c>
      <c r="M128" s="11">
        <v>894</v>
      </c>
      <c r="N128" s="11">
        <v>64</v>
      </c>
    </row>
    <row r="129" spans="1:14" x14ac:dyDescent="0.25">
      <c r="A129" s="10">
        <v>97080</v>
      </c>
      <c r="B129" s="11">
        <v>0</v>
      </c>
      <c r="D129" s="63" t="s">
        <v>7517</v>
      </c>
      <c r="E129" s="11"/>
      <c r="G129" s="62">
        <f t="shared" si="2"/>
        <v>187803</v>
      </c>
      <c r="H129" s="64">
        <f t="shared" si="3"/>
        <v>0</v>
      </c>
      <c r="J129" s="10">
        <v>97604</v>
      </c>
      <c r="K129" s="11">
        <v>0</v>
      </c>
      <c r="L129" s="11">
        <v>0</v>
      </c>
      <c r="M129" s="11">
        <v>894</v>
      </c>
      <c r="N129" s="11">
        <v>64</v>
      </c>
    </row>
    <row r="130" spans="1:14" x14ac:dyDescent="0.25">
      <c r="A130" s="10">
        <v>97082</v>
      </c>
      <c r="B130" s="11">
        <v>0</v>
      </c>
      <c r="D130" s="63" t="s">
        <v>4755</v>
      </c>
      <c r="E130" s="11">
        <v>80</v>
      </c>
      <c r="G130" s="62">
        <f t="shared" si="2"/>
        <v>187809</v>
      </c>
      <c r="H130" s="64">
        <f t="shared" si="3"/>
        <v>80</v>
      </c>
      <c r="J130" s="10">
        <v>97623</v>
      </c>
      <c r="K130" s="11">
        <v>0</v>
      </c>
      <c r="L130" s="11">
        <v>0</v>
      </c>
      <c r="M130" s="11">
        <v>894</v>
      </c>
      <c r="N130" s="11">
        <v>64</v>
      </c>
    </row>
    <row r="131" spans="1:14" x14ac:dyDescent="0.25">
      <c r="A131" s="10">
        <v>97083</v>
      </c>
      <c r="B131" s="11">
        <v>0</v>
      </c>
      <c r="D131" s="63" t="s">
        <v>9260</v>
      </c>
      <c r="E131" s="11"/>
      <c r="G131" s="62">
        <f t="shared" si="2"/>
        <v>187811</v>
      </c>
      <c r="H131" s="64">
        <f t="shared" si="3"/>
        <v>0</v>
      </c>
      <c r="J131" s="10">
        <v>97626</v>
      </c>
      <c r="K131" s="11">
        <v>0</v>
      </c>
      <c r="L131" s="11">
        <v>0</v>
      </c>
      <c r="M131" s="11">
        <v>894</v>
      </c>
      <c r="N131" s="11">
        <v>64</v>
      </c>
    </row>
    <row r="132" spans="1:14" x14ac:dyDescent="0.25">
      <c r="A132" s="10">
        <v>97090</v>
      </c>
      <c r="B132" s="11">
        <v>0</v>
      </c>
      <c r="D132" s="63" t="s">
        <v>7739</v>
      </c>
      <c r="E132" s="11">
        <v>100</v>
      </c>
      <c r="G132" s="62">
        <f t="shared" si="2"/>
        <v>187920</v>
      </c>
      <c r="H132" s="64">
        <f t="shared" si="3"/>
        <v>100</v>
      </c>
      <c r="J132" s="10">
        <v>97631</v>
      </c>
      <c r="K132" s="11">
        <v>0</v>
      </c>
      <c r="L132" s="11">
        <v>0</v>
      </c>
      <c r="M132" s="11">
        <v>894</v>
      </c>
      <c r="N132" s="11">
        <v>64</v>
      </c>
    </row>
    <row r="133" spans="1:14" x14ac:dyDescent="0.25">
      <c r="A133" s="10">
        <v>97105</v>
      </c>
      <c r="B133" s="11">
        <v>0</v>
      </c>
      <c r="D133" s="63" t="s">
        <v>2445</v>
      </c>
      <c r="E133" s="11"/>
      <c r="G133" s="62">
        <f t="shared" si="2"/>
        <v>187922</v>
      </c>
      <c r="H133" s="64">
        <f t="shared" si="3"/>
        <v>0</v>
      </c>
      <c r="J133" s="10">
        <v>97632</v>
      </c>
      <c r="K133" s="11">
        <v>0</v>
      </c>
      <c r="L133" s="11">
        <v>0</v>
      </c>
      <c r="M133" s="11">
        <v>894</v>
      </c>
      <c r="N133" s="11">
        <v>64</v>
      </c>
    </row>
    <row r="134" spans="1:14" x14ac:dyDescent="0.25">
      <c r="A134" s="10">
        <v>97123</v>
      </c>
      <c r="B134" s="11">
        <v>0</v>
      </c>
      <c r="D134" s="63" t="s">
        <v>7293</v>
      </c>
      <c r="E134" s="11"/>
      <c r="G134" s="62">
        <f t="shared" si="2"/>
        <v>188028</v>
      </c>
      <c r="H134" s="64">
        <f t="shared" si="3"/>
        <v>0</v>
      </c>
      <c r="J134" s="10">
        <v>97662</v>
      </c>
      <c r="K134" s="11">
        <v>0</v>
      </c>
      <c r="L134" s="11">
        <v>0</v>
      </c>
      <c r="M134" s="11">
        <v>894</v>
      </c>
      <c r="N134" s="11">
        <v>64</v>
      </c>
    </row>
    <row r="135" spans="1:14" x14ac:dyDescent="0.25">
      <c r="A135" s="10">
        <v>97131</v>
      </c>
      <c r="B135" s="11">
        <v>0</v>
      </c>
      <c r="D135" s="63" t="s">
        <v>8505</v>
      </c>
      <c r="E135" s="11"/>
      <c r="G135" s="62">
        <f t="shared" ref="G135:G198" si="4">D135*1</f>
        <v>188185</v>
      </c>
      <c r="H135" s="64">
        <f t="shared" ref="H135:H198" si="5">E135</f>
        <v>0</v>
      </c>
      <c r="J135" s="10">
        <v>97664</v>
      </c>
      <c r="K135" s="11">
        <v>0</v>
      </c>
      <c r="L135" s="11">
        <v>0</v>
      </c>
      <c r="M135" s="11">
        <v>894</v>
      </c>
      <c r="N135" s="11">
        <v>64</v>
      </c>
    </row>
    <row r="136" spans="1:14" x14ac:dyDescent="0.25">
      <c r="A136" s="10">
        <v>97154</v>
      </c>
      <c r="B136" s="11">
        <v>0</v>
      </c>
      <c r="D136" s="63" t="s">
        <v>2372</v>
      </c>
      <c r="E136" s="11">
        <v>100</v>
      </c>
      <c r="G136" s="62">
        <f t="shared" si="4"/>
        <v>188217</v>
      </c>
      <c r="H136" s="64">
        <f t="shared" si="5"/>
        <v>100</v>
      </c>
      <c r="J136" s="10">
        <v>97675</v>
      </c>
      <c r="K136" s="11">
        <v>0</v>
      </c>
      <c r="L136" s="11">
        <v>0</v>
      </c>
      <c r="M136" s="11">
        <v>894</v>
      </c>
      <c r="N136" s="11">
        <v>64</v>
      </c>
    </row>
    <row r="137" spans="1:14" x14ac:dyDescent="0.25">
      <c r="A137" s="10">
        <v>97178</v>
      </c>
      <c r="B137" s="11">
        <v>0</v>
      </c>
      <c r="D137" s="63" t="s">
        <v>6728</v>
      </c>
      <c r="E137" s="11"/>
      <c r="G137" s="62">
        <f t="shared" si="4"/>
        <v>188249</v>
      </c>
      <c r="H137" s="64">
        <f t="shared" si="5"/>
        <v>0</v>
      </c>
      <c r="J137" s="10">
        <v>97681</v>
      </c>
      <c r="K137" s="11">
        <v>0</v>
      </c>
      <c r="L137" s="11">
        <v>0</v>
      </c>
      <c r="M137" s="11">
        <v>894</v>
      </c>
      <c r="N137" s="11">
        <v>64</v>
      </c>
    </row>
    <row r="138" spans="1:14" x14ac:dyDescent="0.25">
      <c r="A138" s="10">
        <v>97179</v>
      </c>
      <c r="B138" s="11">
        <v>0</v>
      </c>
      <c r="D138" s="63" t="s">
        <v>3818</v>
      </c>
      <c r="E138" s="11">
        <v>50</v>
      </c>
      <c r="G138" s="62">
        <f t="shared" si="4"/>
        <v>188259</v>
      </c>
      <c r="H138" s="64">
        <f t="shared" si="5"/>
        <v>50</v>
      </c>
      <c r="J138" s="10">
        <v>97693</v>
      </c>
      <c r="K138" s="11">
        <v>0</v>
      </c>
      <c r="L138" s="11">
        <v>0</v>
      </c>
      <c r="M138" s="11">
        <v>894</v>
      </c>
      <c r="N138" s="11">
        <v>64</v>
      </c>
    </row>
    <row r="139" spans="1:14" x14ac:dyDescent="0.25">
      <c r="A139" s="10">
        <v>97183</v>
      </c>
      <c r="B139" s="11">
        <v>0</v>
      </c>
      <c r="D139" s="63" t="s">
        <v>3282</v>
      </c>
      <c r="E139" s="11"/>
      <c r="G139" s="62">
        <f t="shared" si="4"/>
        <v>188356</v>
      </c>
      <c r="H139" s="64">
        <f t="shared" si="5"/>
        <v>0</v>
      </c>
      <c r="J139" s="10">
        <v>97698</v>
      </c>
      <c r="K139" s="11">
        <v>0</v>
      </c>
      <c r="L139" s="11">
        <v>0</v>
      </c>
      <c r="M139" s="11">
        <v>894</v>
      </c>
      <c r="N139" s="11">
        <v>64</v>
      </c>
    </row>
    <row r="140" spans="1:14" x14ac:dyDescent="0.25">
      <c r="A140" s="10">
        <v>97185</v>
      </c>
      <c r="B140" s="11">
        <v>0</v>
      </c>
      <c r="D140" s="63" t="s">
        <v>9717</v>
      </c>
      <c r="E140" s="11"/>
      <c r="G140" s="62">
        <f t="shared" si="4"/>
        <v>188622</v>
      </c>
      <c r="H140" s="64">
        <f t="shared" si="5"/>
        <v>0</v>
      </c>
      <c r="J140" s="10">
        <v>97699</v>
      </c>
      <c r="K140" s="11">
        <v>0</v>
      </c>
      <c r="L140" s="11">
        <v>0</v>
      </c>
      <c r="M140" s="11">
        <v>894</v>
      </c>
      <c r="N140" s="11">
        <v>64</v>
      </c>
    </row>
    <row r="141" spans="1:14" x14ac:dyDescent="0.25">
      <c r="A141" s="10">
        <v>97189</v>
      </c>
      <c r="B141" s="11">
        <v>0</v>
      </c>
      <c r="D141" s="63" t="s">
        <v>6661</v>
      </c>
      <c r="E141" s="11">
        <v>-100</v>
      </c>
      <c r="G141" s="62">
        <f t="shared" si="4"/>
        <v>188644</v>
      </c>
      <c r="H141" s="64">
        <f t="shared" si="5"/>
        <v>-100</v>
      </c>
      <c r="J141" s="10">
        <v>97712</v>
      </c>
      <c r="K141" s="11">
        <v>0</v>
      </c>
      <c r="L141" s="11">
        <v>0</v>
      </c>
      <c r="M141" s="11">
        <v>894</v>
      </c>
      <c r="N141" s="11">
        <v>64</v>
      </c>
    </row>
    <row r="142" spans="1:14" x14ac:dyDescent="0.25">
      <c r="A142" s="10">
        <v>97194</v>
      </c>
      <c r="B142" s="11">
        <v>0</v>
      </c>
      <c r="D142" s="63" t="s">
        <v>1895</v>
      </c>
      <c r="E142" s="11"/>
      <c r="G142" s="62">
        <f t="shared" si="4"/>
        <v>188723</v>
      </c>
      <c r="H142" s="64">
        <f t="shared" si="5"/>
        <v>0</v>
      </c>
      <c r="J142" s="10">
        <v>97719</v>
      </c>
      <c r="K142" s="11">
        <v>0</v>
      </c>
      <c r="L142" s="11">
        <v>0</v>
      </c>
      <c r="M142" s="11">
        <v>894</v>
      </c>
      <c r="N142" s="11">
        <v>64</v>
      </c>
    </row>
    <row r="143" spans="1:14" x14ac:dyDescent="0.25">
      <c r="A143" s="10">
        <v>97198</v>
      </c>
      <c r="B143" s="11">
        <v>0</v>
      </c>
      <c r="D143" s="63" t="s">
        <v>5189</v>
      </c>
      <c r="E143" s="11">
        <v>-100</v>
      </c>
      <c r="G143" s="62">
        <f t="shared" si="4"/>
        <v>188737</v>
      </c>
      <c r="H143" s="64">
        <f t="shared" si="5"/>
        <v>-100</v>
      </c>
      <c r="J143" s="10">
        <v>97732</v>
      </c>
      <c r="K143" s="11">
        <v>0</v>
      </c>
      <c r="L143" s="11">
        <v>0</v>
      </c>
      <c r="M143" s="11">
        <v>894</v>
      </c>
      <c r="N143" s="11">
        <v>64</v>
      </c>
    </row>
    <row r="144" spans="1:14" x14ac:dyDescent="0.25">
      <c r="A144" s="10">
        <v>97201</v>
      </c>
      <c r="B144" s="11">
        <v>0</v>
      </c>
      <c r="D144" s="63" t="s">
        <v>3514</v>
      </c>
      <c r="E144" s="11"/>
      <c r="G144" s="62">
        <f t="shared" si="4"/>
        <v>189303</v>
      </c>
      <c r="H144" s="64">
        <f t="shared" si="5"/>
        <v>0</v>
      </c>
      <c r="J144" s="10">
        <v>97767</v>
      </c>
      <c r="K144" s="11">
        <v>0</v>
      </c>
      <c r="L144" s="11">
        <v>0</v>
      </c>
      <c r="M144" s="11">
        <v>894</v>
      </c>
      <c r="N144" s="11">
        <v>64</v>
      </c>
    </row>
    <row r="145" spans="1:14" x14ac:dyDescent="0.25">
      <c r="A145" s="10">
        <v>97218</v>
      </c>
      <c r="B145" s="11">
        <v>0</v>
      </c>
      <c r="D145" s="63" t="s">
        <v>3335</v>
      </c>
      <c r="E145" s="11"/>
      <c r="G145" s="62">
        <f t="shared" si="4"/>
        <v>189379</v>
      </c>
      <c r="H145" s="64">
        <f t="shared" si="5"/>
        <v>0</v>
      </c>
      <c r="J145" s="10">
        <v>97824</v>
      </c>
      <c r="K145" s="11">
        <v>0</v>
      </c>
      <c r="L145" s="11">
        <v>0</v>
      </c>
      <c r="M145" s="11">
        <v>894</v>
      </c>
      <c r="N145" s="11">
        <v>64</v>
      </c>
    </row>
    <row r="146" spans="1:14" x14ac:dyDescent="0.25">
      <c r="A146" s="10">
        <v>97227</v>
      </c>
      <c r="B146" s="11">
        <v>0</v>
      </c>
      <c r="D146" s="63" t="s">
        <v>7283</v>
      </c>
      <c r="E146" s="11"/>
      <c r="G146" s="62">
        <f t="shared" si="4"/>
        <v>189569</v>
      </c>
      <c r="H146" s="64">
        <f t="shared" si="5"/>
        <v>0</v>
      </c>
      <c r="J146" s="10">
        <v>97829</v>
      </c>
      <c r="K146" s="11">
        <v>0</v>
      </c>
      <c r="L146" s="11">
        <v>0</v>
      </c>
      <c r="M146" s="11">
        <v>894</v>
      </c>
      <c r="N146" s="11">
        <v>64</v>
      </c>
    </row>
    <row r="147" spans="1:14" x14ac:dyDescent="0.25">
      <c r="A147" s="10">
        <v>97258</v>
      </c>
      <c r="B147" s="11">
        <v>0</v>
      </c>
      <c r="D147" s="63" t="s">
        <v>2147</v>
      </c>
      <c r="E147" s="11"/>
      <c r="G147" s="62">
        <f t="shared" si="4"/>
        <v>189675</v>
      </c>
      <c r="H147" s="64">
        <f t="shared" si="5"/>
        <v>0</v>
      </c>
      <c r="J147" s="10">
        <v>97851</v>
      </c>
      <c r="K147" s="11">
        <v>0</v>
      </c>
      <c r="L147" s="11">
        <v>0</v>
      </c>
      <c r="M147" s="11">
        <v>894</v>
      </c>
      <c r="N147" s="11">
        <v>64</v>
      </c>
    </row>
    <row r="148" spans="1:14" x14ac:dyDescent="0.25">
      <c r="A148" s="10">
        <v>97262</v>
      </c>
      <c r="B148" s="11">
        <v>0</v>
      </c>
      <c r="D148" s="63" t="s">
        <v>6311</v>
      </c>
      <c r="E148" s="11">
        <v>100</v>
      </c>
      <c r="G148" s="62">
        <f t="shared" si="4"/>
        <v>189706</v>
      </c>
      <c r="H148" s="64">
        <f t="shared" si="5"/>
        <v>100</v>
      </c>
      <c r="J148" s="10">
        <v>97857</v>
      </c>
      <c r="K148" s="11">
        <v>0</v>
      </c>
      <c r="L148" s="11">
        <v>0</v>
      </c>
      <c r="M148" s="11">
        <v>894</v>
      </c>
      <c r="N148" s="11">
        <v>64</v>
      </c>
    </row>
    <row r="149" spans="1:14" x14ac:dyDescent="0.25">
      <c r="A149" s="10">
        <v>97272</v>
      </c>
      <c r="B149" s="11">
        <v>0</v>
      </c>
      <c r="D149" s="63" t="s">
        <v>6369</v>
      </c>
      <c r="E149" s="11">
        <v>100</v>
      </c>
      <c r="G149" s="62">
        <f t="shared" si="4"/>
        <v>189730</v>
      </c>
      <c r="H149" s="64">
        <f t="shared" si="5"/>
        <v>100</v>
      </c>
      <c r="J149" s="10">
        <v>97870</v>
      </c>
      <c r="K149" s="11">
        <v>0</v>
      </c>
      <c r="L149" s="11">
        <v>0</v>
      </c>
      <c r="M149" s="11">
        <v>894</v>
      </c>
      <c r="N149" s="11">
        <v>64</v>
      </c>
    </row>
    <row r="150" spans="1:14" x14ac:dyDescent="0.25">
      <c r="A150" s="10">
        <v>97275</v>
      </c>
      <c r="B150" s="11">
        <v>0</v>
      </c>
      <c r="D150" s="63" t="s">
        <v>4211</v>
      </c>
      <c r="E150" s="11"/>
      <c r="G150" s="62">
        <f t="shared" si="4"/>
        <v>189966</v>
      </c>
      <c r="H150" s="64">
        <f t="shared" si="5"/>
        <v>0</v>
      </c>
      <c r="J150" s="10">
        <v>97882</v>
      </c>
      <c r="K150" s="11">
        <v>0</v>
      </c>
      <c r="L150" s="11">
        <v>0</v>
      </c>
      <c r="M150" s="11">
        <v>894</v>
      </c>
      <c r="N150" s="11">
        <v>64</v>
      </c>
    </row>
    <row r="151" spans="1:14" x14ac:dyDescent="0.25">
      <c r="A151" s="10">
        <v>97282</v>
      </c>
      <c r="B151" s="11">
        <v>0</v>
      </c>
      <c r="D151" s="63" t="s">
        <v>9747</v>
      </c>
      <c r="E151" s="11"/>
      <c r="G151" s="62">
        <f t="shared" si="4"/>
        <v>190015</v>
      </c>
      <c r="H151" s="64">
        <f t="shared" si="5"/>
        <v>0</v>
      </c>
      <c r="J151" s="10">
        <v>97883</v>
      </c>
      <c r="K151" s="11">
        <v>0</v>
      </c>
      <c r="L151" s="11">
        <v>0</v>
      </c>
      <c r="M151" s="11">
        <v>894</v>
      </c>
      <c r="N151" s="11">
        <v>64</v>
      </c>
    </row>
    <row r="152" spans="1:14" x14ac:dyDescent="0.25">
      <c r="A152" s="10">
        <v>97290</v>
      </c>
      <c r="B152" s="11">
        <v>0</v>
      </c>
      <c r="D152" s="63" t="s">
        <v>10478</v>
      </c>
      <c r="E152" s="11"/>
      <c r="G152" s="62">
        <f t="shared" si="4"/>
        <v>190110</v>
      </c>
      <c r="H152" s="64">
        <f t="shared" si="5"/>
        <v>0</v>
      </c>
      <c r="J152" s="10">
        <v>97886</v>
      </c>
      <c r="K152" s="11">
        <v>0</v>
      </c>
      <c r="L152" s="11">
        <v>0</v>
      </c>
      <c r="M152" s="11">
        <v>894</v>
      </c>
      <c r="N152" s="11">
        <v>64</v>
      </c>
    </row>
    <row r="153" spans="1:14" x14ac:dyDescent="0.25">
      <c r="A153" s="10">
        <v>97291</v>
      </c>
      <c r="B153" s="11">
        <v>0</v>
      </c>
      <c r="D153" s="63" t="s">
        <v>4786</v>
      </c>
      <c r="E153" s="11">
        <v>100</v>
      </c>
      <c r="G153" s="62">
        <f t="shared" si="4"/>
        <v>190217</v>
      </c>
      <c r="H153" s="64">
        <f t="shared" si="5"/>
        <v>100</v>
      </c>
      <c r="J153" s="10">
        <v>97922</v>
      </c>
      <c r="K153" s="11">
        <v>0</v>
      </c>
      <c r="L153" s="11">
        <v>0</v>
      </c>
      <c r="M153" s="11">
        <v>894</v>
      </c>
      <c r="N153" s="11">
        <v>64</v>
      </c>
    </row>
    <row r="154" spans="1:14" x14ac:dyDescent="0.25">
      <c r="A154" s="10">
        <v>97297</v>
      </c>
      <c r="B154" s="11">
        <v>0</v>
      </c>
      <c r="D154" s="63" t="s">
        <v>4983</v>
      </c>
      <c r="E154" s="11"/>
      <c r="G154" s="62">
        <f t="shared" si="4"/>
        <v>190248</v>
      </c>
      <c r="H154" s="64">
        <f t="shared" si="5"/>
        <v>0</v>
      </c>
      <c r="J154" s="10">
        <v>97938</v>
      </c>
      <c r="K154" s="11">
        <v>0</v>
      </c>
      <c r="L154" s="11">
        <v>0</v>
      </c>
      <c r="M154" s="11">
        <v>894</v>
      </c>
      <c r="N154" s="11">
        <v>64</v>
      </c>
    </row>
    <row r="155" spans="1:14" x14ac:dyDescent="0.25">
      <c r="A155" s="10">
        <v>97314</v>
      </c>
      <c r="B155" s="11">
        <v>0</v>
      </c>
      <c r="D155" s="63" t="s">
        <v>7472</v>
      </c>
      <c r="E155" s="11"/>
      <c r="G155" s="62">
        <f t="shared" si="4"/>
        <v>190584</v>
      </c>
      <c r="H155" s="64">
        <f t="shared" si="5"/>
        <v>0</v>
      </c>
      <c r="J155" s="10">
        <v>97957</v>
      </c>
      <c r="K155" s="11">
        <v>0</v>
      </c>
      <c r="L155" s="11">
        <v>0</v>
      </c>
      <c r="M155" s="11">
        <v>894</v>
      </c>
      <c r="N155" s="11">
        <v>64</v>
      </c>
    </row>
    <row r="156" spans="1:14" x14ac:dyDescent="0.25">
      <c r="A156" s="10">
        <v>97317</v>
      </c>
      <c r="B156" s="11">
        <v>0</v>
      </c>
      <c r="D156" s="63" t="s">
        <v>5208</v>
      </c>
      <c r="E156" s="11">
        <v>-100</v>
      </c>
      <c r="G156" s="62">
        <f t="shared" si="4"/>
        <v>190736</v>
      </c>
      <c r="H156" s="64">
        <f t="shared" si="5"/>
        <v>-100</v>
      </c>
      <c r="J156" s="10">
        <v>97990</v>
      </c>
      <c r="K156" s="11">
        <v>0</v>
      </c>
      <c r="L156" s="11">
        <v>0</v>
      </c>
      <c r="M156" s="11">
        <v>894</v>
      </c>
      <c r="N156" s="11">
        <v>64</v>
      </c>
    </row>
    <row r="157" spans="1:14" x14ac:dyDescent="0.25">
      <c r="A157" s="10">
        <v>97318</v>
      </c>
      <c r="B157" s="11">
        <v>0</v>
      </c>
      <c r="D157" s="63" t="s">
        <v>4558</v>
      </c>
      <c r="E157" s="11"/>
      <c r="G157" s="62">
        <f t="shared" si="4"/>
        <v>190851</v>
      </c>
      <c r="H157" s="64">
        <f t="shared" si="5"/>
        <v>0</v>
      </c>
      <c r="J157" s="10">
        <v>97994</v>
      </c>
      <c r="K157" s="11">
        <v>0</v>
      </c>
      <c r="L157" s="11">
        <v>0</v>
      </c>
      <c r="M157" s="11">
        <v>894</v>
      </c>
      <c r="N157" s="11">
        <v>64</v>
      </c>
    </row>
    <row r="158" spans="1:14" x14ac:dyDescent="0.25">
      <c r="A158" s="10">
        <v>97332</v>
      </c>
      <c r="B158" s="11">
        <v>0</v>
      </c>
      <c r="D158" s="63" t="s">
        <v>4946</v>
      </c>
      <c r="E158" s="11">
        <v>100</v>
      </c>
      <c r="G158" s="62">
        <f t="shared" si="4"/>
        <v>190947</v>
      </c>
      <c r="H158" s="64">
        <f t="shared" si="5"/>
        <v>100</v>
      </c>
      <c r="J158" s="10">
        <v>98024</v>
      </c>
      <c r="K158" s="11">
        <v>0</v>
      </c>
      <c r="L158" s="11">
        <v>0</v>
      </c>
      <c r="M158" s="11">
        <v>894</v>
      </c>
      <c r="N158" s="11">
        <v>64</v>
      </c>
    </row>
    <row r="159" spans="1:14" x14ac:dyDescent="0.25">
      <c r="A159" s="10">
        <v>97334</v>
      </c>
      <c r="B159" s="11">
        <v>0</v>
      </c>
      <c r="D159" s="63" t="s">
        <v>6113</v>
      </c>
      <c r="E159" s="11"/>
      <c r="G159" s="62">
        <f t="shared" si="4"/>
        <v>190994</v>
      </c>
      <c r="H159" s="64">
        <f t="shared" si="5"/>
        <v>0</v>
      </c>
      <c r="J159" s="10">
        <v>98043</v>
      </c>
      <c r="K159" s="11">
        <v>0</v>
      </c>
      <c r="L159" s="11">
        <v>0</v>
      </c>
      <c r="M159" s="11">
        <v>894</v>
      </c>
      <c r="N159" s="11">
        <v>64</v>
      </c>
    </row>
    <row r="160" spans="1:14" x14ac:dyDescent="0.25">
      <c r="A160" s="10">
        <v>97342</v>
      </c>
      <c r="B160" s="11">
        <v>0</v>
      </c>
      <c r="D160" s="63" t="s">
        <v>2014</v>
      </c>
      <c r="E160" s="11">
        <v>100</v>
      </c>
      <c r="G160" s="62">
        <f t="shared" si="4"/>
        <v>191340</v>
      </c>
      <c r="H160" s="64">
        <f t="shared" si="5"/>
        <v>100</v>
      </c>
      <c r="J160" s="10">
        <v>98067</v>
      </c>
      <c r="K160" s="11">
        <v>0</v>
      </c>
      <c r="L160" s="11">
        <v>0</v>
      </c>
      <c r="M160" s="11">
        <v>894</v>
      </c>
      <c r="N160" s="11">
        <v>64</v>
      </c>
    </row>
    <row r="161" spans="1:14" x14ac:dyDescent="0.25">
      <c r="A161" s="10">
        <v>97345</v>
      </c>
      <c r="B161" s="11">
        <v>0</v>
      </c>
      <c r="D161" s="63" t="s">
        <v>6666</v>
      </c>
      <c r="E161" s="11"/>
      <c r="G161" s="62">
        <f t="shared" si="4"/>
        <v>191391</v>
      </c>
      <c r="H161" s="64">
        <f t="shared" si="5"/>
        <v>0</v>
      </c>
      <c r="J161" s="10">
        <v>98082</v>
      </c>
      <c r="K161" s="11">
        <v>0</v>
      </c>
      <c r="L161" s="11">
        <v>0</v>
      </c>
      <c r="M161" s="11">
        <v>894</v>
      </c>
      <c r="N161" s="11">
        <v>64</v>
      </c>
    </row>
    <row r="162" spans="1:14" x14ac:dyDescent="0.25">
      <c r="A162" s="10">
        <v>97346</v>
      </c>
      <c r="B162" s="11">
        <v>0</v>
      </c>
      <c r="D162" s="63" t="s">
        <v>1424</v>
      </c>
      <c r="E162" s="11"/>
      <c r="G162" s="62">
        <f t="shared" si="4"/>
        <v>191689</v>
      </c>
      <c r="H162" s="64">
        <f t="shared" si="5"/>
        <v>0</v>
      </c>
      <c r="J162" s="10">
        <v>98089</v>
      </c>
      <c r="K162" s="11">
        <v>0</v>
      </c>
      <c r="L162" s="11">
        <v>0</v>
      </c>
      <c r="M162" s="11">
        <v>894</v>
      </c>
      <c r="N162" s="11">
        <v>64</v>
      </c>
    </row>
    <row r="163" spans="1:14" x14ac:dyDescent="0.25">
      <c r="A163" s="10">
        <v>97355</v>
      </c>
      <c r="B163" s="11">
        <v>0</v>
      </c>
      <c r="D163" s="63" t="s">
        <v>7501</v>
      </c>
      <c r="E163" s="11"/>
      <c r="G163" s="62">
        <f t="shared" si="4"/>
        <v>191745</v>
      </c>
      <c r="H163" s="64">
        <f t="shared" si="5"/>
        <v>0</v>
      </c>
      <c r="J163" s="10">
        <v>98149</v>
      </c>
      <c r="K163" s="11">
        <v>0</v>
      </c>
      <c r="L163" s="11">
        <v>0</v>
      </c>
      <c r="M163" s="11">
        <v>894</v>
      </c>
      <c r="N163" s="11">
        <v>64</v>
      </c>
    </row>
    <row r="164" spans="1:14" x14ac:dyDescent="0.25">
      <c r="A164" s="10">
        <v>97384</v>
      </c>
      <c r="B164" s="11">
        <v>0</v>
      </c>
      <c r="D164" s="63" t="s">
        <v>3591</v>
      </c>
      <c r="E164" s="11">
        <v>100</v>
      </c>
      <c r="G164" s="62">
        <f t="shared" si="4"/>
        <v>191774</v>
      </c>
      <c r="H164" s="64">
        <f t="shared" si="5"/>
        <v>100</v>
      </c>
      <c r="J164" s="10">
        <v>98170</v>
      </c>
      <c r="K164" s="11">
        <v>0</v>
      </c>
      <c r="L164" s="11">
        <v>0</v>
      </c>
      <c r="M164" s="11">
        <v>894</v>
      </c>
      <c r="N164" s="11">
        <v>64</v>
      </c>
    </row>
    <row r="165" spans="1:14" x14ac:dyDescent="0.25">
      <c r="A165" s="10">
        <v>97425</v>
      </c>
      <c r="B165" s="11">
        <v>0</v>
      </c>
      <c r="D165" s="63" t="s">
        <v>10426</v>
      </c>
      <c r="E165" s="11"/>
      <c r="G165" s="62">
        <f t="shared" si="4"/>
        <v>191923</v>
      </c>
      <c r="H165" s="64">
        <f t="shared" si="5"/>
        <v>0</v>
      </c>
      <c r="J165" s="10">
        <v>98221</v>
      </c>
      <c r="K165" s="11">
        <v>0</v>
      </c>
      <c r="L165" s="11">
        <v>0</v>
      </c>
      <c r="M165" s="11">
        <v>894</v>
      </c>
      <c r="N165" s="11">
        <v>64</v>
      </c>
    </row>
    <row r="166" spans="1:14" x14ac:dyDescent="0.25">
      <c r="A166" s="10">
        <v>97430</v>
      </c>
      <c r="B166" s="11">
        <v>0</v>
      </c>
      <c r="D166" s="63" t="s">
        <v>10580</v>
      </c>
      <c r="E166" s="11"/>
      <c r="G166" s="62">
        <f t="shared" si="4"/>
        <v>191933</v>
      </c>
      <c r="H166" s="64">
        <f t="shared" si="5"/>
        <v>0</v>
      </c>
      <c r="J166" s="10">
        <v>98259</v>
      </c>
      <c r="K166" s="11">
        <v>0</v>
      </c>
      <c r="L166" s="11">
        <v>0</v>
      </c>
      <c r="M166" s="11">
        <v>894</v>
      </c>
      <c r="N166" s="11">
        <v>64</v>
      </c>
    </row>
    <row r="167" spans="1:14" x14ac:dyDescent="0.25">
      <c r="A167" s="10">
        <v>97431</v>
      </c>
      <c r="B167" s="11">
        <v>0</v>
      </c>
      <c r="D167" s="63" t="s">
        <v>8963</v>
      </c>
      <c r="E167" s="11"/>
      <c r="G167" s="62">
        <f t="shared" si="4"/>
        <v>191946</v>
      </c>
      <c r="H167" s="64">
        <f t="shared" si="5"/>
        <v>0</v>
      </c>
      <c r="J167" s="10">
        <v>98288</v>
      </c>
      <c r="K167" s="11">
        <v>0</v>
      </c>
      <c r="L167" s="11">
        <v>0</v>
      </c>
      <c r="M167" s="11">
        <v>894</v>
      </c>
      <c r="N167" s="11">
        <v>64</v>
      </c>
    </row>
    <row r="168" spans="1:14" x14ac:dyDescent="0.25">
      <c r="A168" s="10">
        <v>97447</v>
      </c>
      <c r="B168" s="11">
        <v>0</v>
      </c>
      <c r="D168" s="63" t="s">
        <v>7546</v>
      </c>
      <c r="E168" s="11">
        <v>100</v>
      </c>
      <c r="G168" s="62">
        <f t="shared" si="4"/>
        <v>192009</v>
      </c>
      <c r="H168" s="64">
        <f t="shared" si="5"/>
        <v>100</v>
      </c>
      <c r="J168" s="10">
        <v>98291</v>
      </c>
      <c r="K168" s="11">
        <v>0</v>
      </c>
      <c r="L168" s="11">
        <v>0</v>
      </c>
      <c r="M168" s="11">
        <v>894</v>
      </c>
      <c r="N168" s="11">
        <v>64</v>
      </c>
    </row>
    <row r="169" spans="1:14" x14ac:dyDescent="0.25">
      <c r="A169" s="10">
        <v>97448</v>
      </c>
      <c r="B169" s="11">
        <v>0</v>
      </c>
      <c r="D169" s="63" t="s">
        <v>2194</v>
      </c>
      <c r="E169" s="11"/>
      <c r="G169" s="62">
        <f t="shared" si="4"/>
        <v>192012</v>
      </c>
      <c r="H169" s="64">
        <f t="shared" si="5"/>
        <v>0</v>
      </c>
      <c r="J169" s="10">
        <v>98333</v>
      </c>
      <c r="K169" s="11">
        <v>0</v>
      </c>
      <c r="L169" s="11">
        <v>0</v>
      </c>
      <c r="M169" s="11">
        <v>894</v>
      </c>
      <c r="N169" s="11">
        <v>64</v>
      </c>
    </row>
    <row r="170" spans="1:14" x14ac:dyDescent="0.25">
      <c r="A170" s="10">
        <v>97450</v>
      </c>
      <c r="B170" s="11">
        <v>0</v>
      </c>
      <c r="D170" s="63" t="s">
        <v>2905</v>
      </c>
      <c r="E170" s="11"/>
      <c r="G170" s="62">
        <f t="shared" si="4"/>
        <v>192032</v>
      </c>
      <c r="H170" s="64">
        <f t="shared" si="5"/>
        <v>0</v>
      </c>
      <c r="J170" s="10">
        <v>98358</v>
      </c>
      <c r="K170" s="11">
        <v>0</v>
      </c>
      <c r="L170" s="11">
        <v>0</v>
      </c>
      <c r="M170" s="11">
        <v>894</v>
      </c>
      <c r="N170" s="11">
        <v>64</v>
      </c>
    </row>
    <row r="171" spans="1:14" x14ac:dyDescent="0.25">
      <c r="A171" s="10">
        <v>97455</v>
      </c>
      <c r="B171" s="11">
        <v>0</v>
      </c>
      <c r="D171" s="63" t="s">
        <v>6122</v>
      </c>
      <c r="E171" s="11"/>
      <c r="G171" s="62">
        <f t="shared" si="4"/>
        <v>192039</v>
      </c>
      <c r="H171" s="64">
        <f t="shared" si="5"/>
        <v>0</v>
      </c>
      <c r="J171" s="10">
        <v>98366</v>
      </c>
      <c r="K171" s="11">
        <v>0</v>
      </c>
      <c r="L171" s="11">
        <v>0</v>
      </c>
      <c r="M171" s="11">
        <v>894</v>
      </c>
      <c r="N171" s="11">
        <v>64</v>
      </c>
    </row>
    <row r="172" spans="1:14" x14ac:dyDescent="0.25">
      <c r="A172" s="10">
        <v>97465</v>
      </c>
      <c r="B172" s="11">
        <v>0</v>
      </c>
      <c r="D172" s="63" t="s">
        <v>4586</v>
      </c>
      <c r="E172" s="11">
        <v>-100</v>
      </c>
      <c r="G172" s="62">
        <f t="shared" si="4"/>
        <v>192071</v>
      </c>
      <c r="H172" s="64">
        <f t="shared" si="5"/>
        <v>-100</v>
      </c>
      <c r="J172" s="10">
        <v>98403</v>
      </c>
      <c r="K172" s="11">
        <v>0</v>
      </c>
      <c r="L172" s="11">
        <v>0</v>
      </c>
      <c r="M172" s="11">
        <v>894</v>
      </c>
      <c r="N172" s="11">
        <v>64</v>
      </c>
    </row>
    <row r="173" spans="1:14" x14ac:dyDescent="0.25">
      <c r="A173" s="10">
        <v>97466</v>
      </c>
      <c r="B173" s="11">
        <v>0</v>
      </c>
      <c r="D173" s="63" t="s">
        <v>4371</v>
      </c>
      <c r="E173" s="11">
        <v>-100</v>
      </c>
      <c r="G173" s="62">
        <f t="shared" si="4"/>
        <v>192088</v>
      </c>
      <c r="H173" s="64">
        <f t="shared" si="5"/>
        <v>-100</v>
      </c>
      <c r="J173" s="10">
        <v>98430</v>
      </c>
      <c r="K173" s="11">
        <v>0</v>
      </c>
      <c r="L173" s="11">
        <v>0</v>
      </c>
      <c r="M173" s="11">
        <v>894</v>
      </c>
      <c r="N173" s="11">
        <v>64</v>
      </c>
    </row>
    <row r="174" spans="1:14" x14ac:dyDescent="0.25">
      <c r="A174" s="10">
        <v>97472</v>
      </c>
      <c r="B174" s="11">
        <v>0</v>
      </c>
      <c r="D174" s="63" t="s">
        <v>2828</v>
      </c>
      <c r="E174" s="11"/>
      <c r="G174" s="62">
        <f t="shared" si="4"/>
        <v>192089</v>
      </c>
      <c r="H174" s="64">
        <f t="shared" si="5"/>
        <v>0</v>
      </c>
      <c r="J174" s="10">
        <v>98448</v>
      </c>
      <c r="K174" s="11">
        <v>0</v>
      </c>
      <c r="L174" s="11">
        <v>0</v>
      </c>
      <c r="M174" s="11">
        <v>894</v>
      </c>
      <c r="N174" s="11">
        <v>64</v>
      </c>
    </row>
    <row r="175" spans="1:14" x14ac:dyDescent="0.25">
      <c r="A175" s="10">
        <v>97479</v>
      </c>
      <c r="B175" s="11">
        <v>0</v>
      </c>
      <c r="D175" s="63" t="s">
        <v>3177</v>
      </c>
      <c r="E175" s="11">
        <v>0</v>
      </c>
      <c r="G175" s="62">
        <f t="shared" si="4"/>
        <v>192143</v>
      </c>
      <c r="H175" s="64">
        <f t="shared" si="5"/>
        <v>0</v>
      </c>
      <c r="J175" s="10">
        <v>98452</v>
      </c>
      <c r="K175" s="11">
        <v>1460</v>
      </c>
      <c r="L175" s="11">
        <v>0</v>
      </c>
      <c r="M175" s="11">
        <v>792</v>
      </c>
      <c r="N175" s="11">
        <v>64</v>
      </c>
    </row>
    <row r="176" spans="1:14" x14ac:dyDescent="0.25">
      <c r="A176" s="10">
        <v>97500</v>
      </c>
      <c r="B176" s="11">
        <v>0</v>
      </c>
      <c r="D176" s="63" t="s">
        <v>7233</v>
      </c>
      <c r="E176" s="11"/>
      <c r="G176" s="62">
        <f t="shared" si="4"/>
        <v>192265</v>
      </c>
      <c r="H176" s="64">
        <f t="shared" si="5"/>
        <v>0</v>
      </c>
      <c r="J176" s="10">
        <v>98474</v>
      </c>
      <c r="K176" s="11">
        <v>0</v>
      </c>
      <c r="L176" s="11">
        <v>0</v>
      </c>
      <c r="M176" s="11">
        <v>894</v>
      </c>
      <c r="N176" s="11">
        <v>64</v>
      </c>
    </row>
    <row r="177" spans="1:14" x14ac:dyDescent="0.25">
      <c r="A177" s="10">
        <v>97510</v>
      </c>
      <c r="B177" s="11">
        <v>0</v>
      </c>
      <c r="D177" s="63" t="s">
        <v>6147</v>
      </c>
      <c r="E177" s="11">
        <v>-100</v>
      </c>
      <c r="G177" s="62">
        <f t="shared" si="4"/>
        <v>192309</v>
      </c>
      <c r="H177" s="64">
        <f t="shared" si="5"/>
        <v>-100</v>
      </c>
      <c r="J177" s="10">
        <v>98494</v>
      </c>
      <c r="K177" s="11">
        <v>0</v>
      </c>
      <c r="L177" s="11">
        <v>0</v>
      </c>
      <c r="M177" s="11">
        <v>894</v>
      </c>
      <c r="N177" s="11">
        <v>64</v>
      </c>
    </row>
    <row r="178" spans="1:14" x14ac:dyDescent="0.25">
      <c r="A178" s="10">
        <v>97550</v>
      </c>
      <c r="B178" s="11">
        <v>0</v>
      </c>
      <c r="D178" s="63" t="s">
        <v>6627</v>
      </c>
      <c r="E178" s="11"/>
      <c r="G178" s="62">
        <f t="shared" si="4"/>
        <v>192460</v>
      </c>
      <c r="H178" s="64">
        <f t="shared" si="5"/>
        <v>0</v>
      </c>
      <c r="J178" s="10">
        <v>98521</v>
      </c>
      <c r="K178" s="11">
        <v>0</v>
      </c>
      <c r="L178" s="11">
        <v>0</v>
      </c>
      <c r="M178" s="11">
        <v>894</v>
      </c>
      <c r="N178" s="11">
        <v>64</v>
      </c>
    </row>
    <row r="179" spans="1:14" x14ac:dyDescent="0.25">
      <c r="A179" s="10">
        <v>97575</v>
      </c>
      <c r="B179" s="11">
        <v>0</v>
      </c>
      <c r="D179" s="63" t="s">
        <v>3210</v>
      </c>
      <c r="E179" s="11">
        <v>100</v>
      </c>
      <c r="G179" s="62">
        <f t="shared" si="4"/>
        <v>192504</v>
      </c>
      <c r="H179" s="64">
        <f t="shared" si="5"/>
        <v>100</v>
      </c>
      <c r="J179" s="10">
        <v>98560</v>
      </c>
      <c r="K179" s="11">
        <v>0</v>
      </c>
      <c r="L179" s="11">
        <v>0</v>
      </c>
      <c r="M179" s="11">
        <v>894</v>
      </c>
      <c r="N179" s="11">
        <v>64</v>
      </c>
    </row>
    <row r="180" spans="1:14" x14ac:dyDescent="0.25">
      <c r="A180" s="10">
        <v>97600</v>
      </c>
      <c r="B180" s="11">
        <v>0</v>
      </c>
      <c r="D180" s="63" t="s">
        <v>6321</v>
      </c>
      <c r="E180" s="11">
        <v>0</v>
      </c>
      <c r="G180" s="62">
        <f t="shared" si="4"/>
        <v>192509</v>
      </c>
      <c r="H180" s="64">
        <f t="shared" si="5"/>
        <v>0</v>
      </c>
      <c r="J180" s="10">
        <v>98569</v>
      </c>
      <c r="K180" s="11">
        <v>0</v>
      </c>
      <c r="L180" s="11">
        <v>0</v>
      </c>
      <c r="M180" s="11">
        <v>894</v>
      </c>
      <c r="N180" s="11">
        <v>64</v>
      </c>
    </row>
    <row r="181" spans="1:14" x14ac:dyDescent="0.25">
      <c r="A181" s="10">
        <v>97601</v>
      </c>
      <c r="B181" s="11">
        <v>0</v>
      </c>
      <c r="D181" s="63" t="s">
        <v>6425</v>
      </c>
      <c r="E181" s="11">
        <v>100</v>
      </c>
      <c r="G181" s="62">
        <f t="shared" si="4"/>
        <v>192595</v>
      </c>
      <c r="H181" s="64">
        <f t="shared" si="5"/>
        <v>100</v>
      </c>
      <c r="J181" s="10">
        <v>98578</v>
      </c>
      <c r="K181" s="11">
        <v>0</v>
      </c>
      <c r="L181" s="11">
        <v>0</v>
      </c>
      <c r="M181" s="11">
        <v>894</v>
      </c>
      <c r="N181" s="11">
        <v>64</v>
      </c>
    </row>
    <row r="182" spans="1:14" x14ac:dyDescent="0.25">
      <c r="A182" s="10">
        <v>97604</v>
      </c>
      <c r="B182" s="11">
        <v>0</v>
      </c>
      <c r="D182" s="63" t="s">
        <v>9630</v>
      </c>
      <c r="E182" s="11"/>
      <c r="G182" s="62">
        <f t="shared" si="4"/>
        <v>192603</v>
      </c>
      <c r="H182" s="64">
        <f t="shared" si="5"/>
        <v>0</v>
      </c>
      <c r="J182" s="10">
        <v>98592</v>
      </c>
      <c r="K182" s="11">
        <v>0</v>
      </c>
      <c r="L182" s="11">
        <v>0</v>
      </c>
      <c r="M182" s="11">
        <v>894</v>
      </c>
      <c r="N182" s="11">
        <v>64</v>
      </c>
    </row>
    <row r="183" spans="1:14" x14ac:dyDescent="0.25">
      <c r="A183" s="10">
        <v>97623</v>
      </c>
      <c r="B183" s="11">
        <v>0</v>
      </c>
      <c r="D183" s="63" t="s">
        <v>6463</v>
      </c>
      <c r="E183" s="11"/>
      <c r="G183" s="62">
        <f t="shared" si="4"/>
        <v>192649</v>
      </c>
      <c r="H183" s="64">
        <f t="shared" si="5"/>
        <v>0</v>
      </c>
      <c r="J183" s="10">
        <v>98642</v>
      </c>
      <c r="K183" s="11">
        <v>0</v>
      </c>
      <c r="L183" s="11">
        <v>0</v>
      </c>
      <c r="M183" s="11">
        <v>894</v>
      </c>
      <c r="N183" s="11">
        <v>64</v>
      </c>
    </row>
    <row r="184" spans="1:14" x14ac:dyDescent="0.25">
      <c r="A184" s="10">
        <v>97626</v>
      </c>
      <c r="B184" s="11">
        <v>0</v>
      </c>
      <c r="D184" s="63" t="s">
        <v>5871</v>
      </c>
      <c r="E184" s="11">
        <v>50</v>
      </c>
      <c r="G184" s="62">
        <f t="shared" si="4"/>
        <v>192658</v>
      </c>
      <c r="H184" s="64">
        <f t="shared" si="5"/>
        <v>50</v>
      </c>
      <c r="J184" s="10">
        <v>98648</v>
      </c>
      <c r="K184" s="11">
        <v>0</v>
      </c>
      <c r="L184" s="11">
        <v>0</v>
      </c>
      <c r="M184" s="11">
        <v>894</v>
      </c>
      <c r="N184" s="11">
        <v>64</v>
      </c>
    </row>
    <row r="185" spans="1:14" x14ac:dyDescent="0.25">
      <c r="A185" s="10">
        <v>97631</v>
      </c>
      <c r="B185" s="11">
        <v>0</v>
      </c>
      <c r="D185" s="63" t="s">
        <v>3116</v>
      </c>
      <c r="E185" s="11">
        <v>0</v>
      </c>
      <c r="G185" s="62">
        <f t="shared" si="4"/>
        <v>192673</v>
      </c>
      <c r="H185" s="64">
        <f t="shared" si="5"/>
        <v>0</v>
      </c>
      <c r="J185" s="10">
        <v>98689</v>
      </c>
      <c r="K185" s="11">
        <v>0</v>
      </c>
      <c r="L185" s="11">
        <v>0</v>
      </c>
      <c r="M185" s="11">
        <v>894</v>
      </c>
      <c r="N185" s="11">
        <v>64</v>
      </c>
    </row>
    <row r="186" spans="1:14" x14ac:dyDescent="0.25">
      <c r="A186" s="10">
        <v>97632</v>
      </c>
      <c r="B186" s="11">
        <v>0</v>
      </c>
      <c r="D186" s="63" t="s">
        <v>5231</v>
      </c>
      <c r="E186" s="11"/>
      <c r="G186" s="62">
        <f t="shared" si="4"/>
        <v>192699</v>
      </c>
      <c r="H186" s="64">
        <f t="shared" si="5"/>
        <v>0</v>
      </c>
      <c r="J186" s="10">
        <v>98704</v>
      </c>
      <c r="K186" s="11">
        <v>0</v>
      </c>
      <c r="L186" s="11">
        <v>0</v>
      </c>
      <c r="M186" s="11">
        <v>894</v>
      </c>
      <c r="N186" s="11">
        <v>64</v>
      </c>
    </row>
    <row r="187" spans="1:14" x14ac:dyDescent="0.25">
      <c r="A187" s="10">
        <v>97662</v>
      </c>
      <c r="B187" s="11">
        <v>0</v>
      </c>
      <c r="D187" s="63" t="s">
        <v>4243</v>
      </c>
      <c r="E187" s="11">
        <v>100</v>
      </c>
      <c r="G187" s="62">
        <f t="shared" si="4"/>
        <v>192743</v>
      </c>
      <c r="H187" s="64">
        <f t="shared" si="5"/>
        <v>100</v>
      </c>
      <c r="J187" s="10">
        <v>98707</v>
      </c>
      <c r="K187" s="11">
        <v>0</v>
      </c>
      <c r="L187" s="11">
        <v>0</v>
      </c>
      <c r="M187" s="11">
        <v>894</v>
      </c>
      <c r="N187" s="11">
        <v>64</v>
      </c>
    </row>
    <row r="188" spans="1:14" x14ac:dyDescent="0.25">
      <c r="A188" s="10">
        <v>97664</v>
      </c>
      <c r="B188" s="11">
        <v>0</v>
      </c>
      <c r="D188" s="63" t="s">
        <v>5543</v>
      </c>
      <c r="E188" s="11">
        <v>-100</v>
      </c>
      <c r="G188" s="62">
        <f t="shared" si="4"/>
        <v>192744</v>
      </c>
      <c r="H188" s="64">
        <f t="shared" si="5"/>
        <v>-100</v>
      </c>
      <c r="J188" s="10">
        <v>98721</v>
      </c>
      <c r="K188" s="11">
        <v>0</v>
      </c>
      <c r="L188" s="11">
        <v>0</v>
      </c>
      <c r="M188" s="11">
        <v>894</v>
      </c>
      <c r="N188" s="11">
        <v>64</v>
      </c>
    </row>
    <row r="189" spans="1:14" x14ac:dyDescent="0.25">
      <c r="A189" s="10">
        <v>97675</v>
      </c>
      <c r="B189" s="11">
        <v>0</v>
      </c>
      <c r="D189" s="63" t="s">
        <v>4921</v>
      </c>
      <c r="E189" s="11"/>
      <c r="G189" s="62">
        <f t="shared" si="4"/>
        <v>192792</v>
      </c>
      <c r="H189" s="64">
        <f t="shared" si="5"/>
        <v>0</v>
      </c>
      <c r="J189" s="10">
        <v>98727</v>
      </c>
      <c r="K189" s="11">
        <v>0</v>
      </c>
      <c r="L189" s="11">
        <v>0</v>
      </c>
      <c r="M189" s="11">
        <v>894</v>
      </c>
      <c r="N189" s="11">
        <v>64</v>
      </c>
    </row>
    <row r="190" spans="1:14" x14ac:dyDescent="0.25">
      <c r="A190" s="10">
        <v>97681</v>
      </c>
      <c r="B190" s="11">
        <v>0</v>
      </c>
      <c r="D190" s="63" t="s">
        <v>4625</v>
      </c>
      <c r="E190" s="11"/>
      <c r="G190" s="62">
        <f t="shared" si="4"/>
        <v>192829</v>
      </c>
      <c r="H190" s="64">
        <f t="shared" si="5"/>
        <v>0</v>
      </c>
      <c r="J190" s="10">
        <v>98728</v>
      </c>
      <c r="K190" s="11">
        <v>0</v>
      </c>
      <c r="L190" s="11">
        <v>0</v>
      </c>
      <c r="M190" s="11">
        <v>894</v>
      </c>
      <c r="N190" s="11">
        <v>64</v>
      </c>
    </row>
    <row r="191" spans="1:14" x14ac:dyDescent="0.25">
      <c r="A191" s="10">
        <v>97693</v>
      </c>
      <c r="B191" s="11">
        <v>0</v>
      </c>
      <c r="D191" s="63" t="s">
        <v>8174</v>
      </c>
      <c r="E191" s="11"/>
      <c r="G191" s="62">
        <f t="shared" si="4"/>
        <v>192837</v>
      </c>
      <c r="H191" s="64">
        <f t="shared" si="5"/>
        <v>0</v>
      </c>
      <c r="J191" s="10">
        <v>98751</v>
      </c>
      <c r="K191" s="11">
        <v>0</v>
      </c>
      <c r="L191" s="11">
        <v>0</v>
      </c>
      <c r="M191" s="11">
        <v>894</v>
      </c>
      <c r="N191" s="11">
        <v>64</v>
      </c>
    </row>
    <row r="192" spans="1:14" x14ac:dyDescent="0.25">
      <c r="A192" s="10">
        <v>97698</v>
      </c>
      <c r="B192" s="11">
        <v>0</v>
      </c>
      <c r="D192" s="63" t="s">
        <v>1436</v>
      </c>
      <c r="E192" s="11"/>
      <c r="G192" s="62">
        <f t="shared" si="4"/>
        <v>192888</v>
      </c>
      <c r="H192" s="64">
        <f t="shared" si="5"/>
        <v>0</v>
      </c>
      <c r="J192" s="10">
        <v>98763</v>
      </c>
      <c r="K192" s="11">
        <v>0</v>
      </c>
      <c r="L192" s="11">
        <v>0</v>
      </c>
      <c r="M192" s="11">
        <v>894</v>
      </c>
      <c r="N192" s="11">
        <v>64</v>
      </c>
    </row>
    <row r="193" spans="1:14" x14ac:dyDescent="0.25">
      <c r="A193" s="10">
        <v>97699</v>
      </c>
      <c r="B193" s="11">
        <v>0</v>
      </c>
      <c r="D193" s="63" t="s">
        <v>5989</v>
      </c>
      <c r="E193" s="11"/>
      <c r="G193" s="62">
        <f t="shared" si="4"/>
        <v>192906</v>
      </c>
      <c r="H193" s="64">
        <f t="shared" si="5"/>
        <v>0</v>
      </c>
      <c r="J193" s="10">
        <v>98780</v>
      </c>
      <c r="K193" s="11">
        <v>0</v>
      </c>
      <c r="L193" s="11">
        <v>0</v>
      </c>
      <c r="M193" s="11">
        <v>894</v>
      </c>
      <c r="N193" s="11">
        <v>64</v>
      </c>
    </row>
    <row r="194" spans="1:14" x14ac:dyDescent="0.25">
      <c r="A194" s="10">
        <v>97712</v>
      </c>
      <c r="B194" s="11">
        <v>0</v>
      </c>
      <c r="D194" s="63" t="s">
        <v>4675</v>
      </c>
      <c r="E194" s="11">
        <v>100</v>
      </c>
      <c r="G194" s="62">
        <f t="shared" si="4"/>
        <v>192912</v>
      </c>
      <c r="H194" s="64">
        <f t="shared" si="5"/>
        <v>100</v>
      </c>
      <c r="J194" s="10">
        <v>98836</v>
      </c>
      <c r="K194" s="11">
        <v>0</v>
      </c>
      <c r="L194" s="11">
        <v>0</v>
      </c>
      <c r="M194" s="11">
        <v>894</v>
      </c>
      <c r="N194" s="11">
        <v>64</v>
      </c>
    </row>
    <row r="195" spans="1:14" x14ac:dyDescent="0.25">
      <c r="A195" s="10">
        <v>97732</v>
      </c>
      <c r="B195" s="11">
        <v>0</v>
      </c>
      <c r="D195" s="63" t="s">
        <v>4737</v>
      </c>
      <c r="E195" s="11"/>
      <c r="G195" s="62">
        <f t="shared" si="4"/>
        <v>192931</v>
      </c>
      <c r="H195" s="64">
        <f t="shared" si="5"/>
        <v>0</v>
      </c>
      <c r="J195" s="10">
        <v>98844</v>
      </c>
      <c r="K195" s="11">
        <v>0</v>
      </c>
      <c r="L195" s="11">
        <v>0</v>
      </c>
      <c r="M195" s="11">
        <v>894</v>
      </c>
      <c r="N195" s="11">
        <v>64</v>
      </c>
    </row>
    <row r="196" spans="1:14" x14ac:dyDescent="0.25">
      <c r="A196" s="10">
        <v>97767</v>
      </c>
      <c r="B196" s="11">
        <v>0</v>
      </c>
      <c r="D196" s="63" t="s">
        <v>6071</v>
      </c>
      <c r="E196" s="11">
        <v>100</v>
      </c>
      <c r="G196" s="62">
        <f t="shared" si="4"/>
        <v>192975</v>
      </c>
      <c r="H196" s="64">
        <f t="shared" si="5"/>
        <v>100</v>
      </c>
      <c r="J196" s="10">
        <v>98848</v>
      </c>
      <c r="K196" s="11">
        <v>0</v>
      </c>
      <c r="L196" s="11">
        <v>0</v>
      </c>
      <c r="M196" s="11">
        <v>894</v>
      </c>
      <c r="N196" s="11">
        <v>64</v>
      </c>
    </row>
    <row r="197" spans="1:14" x14ac:dyDescent="0.25">
      <c r="A197" s="10">
        <v>97824</v>
      </c>
      <c r="B197" s="11">
        <v>0</v>
      </c>
      <c r="D197" s="63" t="s">
        <v>7487</v>
      </c>
      <c r="E197" s="11"/>
      <c r="G197" s="62">
        <f t="shared" si="4"/>
        <v>193038</v>
      </c>
      <c r="H197" s="64">
        <f t="shared" si="5"/>
        <v>0</v>
      </c>
      <c r="J197" s="10">
        <v>98966</v>
      </c>
      <c r="K197" s="11">
        <v>0</v>
      </c>
      <c r="L197" s="11">
        <v>0</v>
      </c>
      <c r="M197" s="11">
        <v>894</v>
      </c>
      <c r="N197" s="11">
        <v>64</v>
      </c>
    </row>
    <row r="198" spans="1:14" x14ac:dyDescent="0.25">
      <c r="A198" s="10">
        <v>97829</v>
      </c>
      <c r="B198" s="11">
        <v>0</v>
      </c>
      <c r="D198" s="63" t="s">
        <v>7539</v>
      </c>
      <c r="E198" s="11"/>
      <c r="G198" s="62">
        <f t="shared" si="4"/>
        <v>193044</v>
      </c>
      <c r="H198" s="64">
        <f t="shared" si="5"/>
        <v>0</v>
      </c>
      <c r="J198" s="10">
        <v>98967</v>
      </c>
      <c r="K198" s="11">
        <v>0</v>
      </c>
      <c r="L198" s="11">
        <v>0</v>
      </c>
      <c r="M198" s="11">
        <v>894</v>
      </c>
      <c r="N198" s="11">
        <v>64</v>
      </c>
    </row>
    <row r="199" spans="1:14" x14ac:dyDescent="0.25">
      <c r="A199" s="10">
        <v>97851</v>
      </c>
      <c r="B199" s="11">
        <v>0</v>
      </c>
      <c r="D199" s="63" t="s">
        <v>2738</v>
      </c>
      <c r="E199" s="11">
        <v>-50</v>
      </c>
      <c r="G199" s="62">
        <f t="shared" ref="G199:G262" si="6">D199*1</f>
        <v>193053</v>
      </c>
      <c r="H199" s="64">
        <f t="shared" ref="H199:H262" si="7">E199</f>
        <v>-50</v>
      </c>
      <c r="J199" s="10">
        <v>98993</v>
      </c>
      <c r="K199" s="11">
        <v>0</v>
      </c>
      <c r="L199" s="11">
        <v>0</v>
      </c>
      <c r="M199" s="11">
        <v>894</v>
      </c>
      <c r="N199" s="11">
        <v>64</v>
      </c>
    </row>
    <row r="200" spans="1:14" x14ac:dyDescent="0.25">
      <c r="A200" s="10">
        <v>97857</v>
      </c>
      <c r="B200" s="11">
        <v>0</v>
      </c>
      <c r="D200" s="63" t="s">
        <v>3330</v>
      </c>
      <c r="E200" s="11"/>
      <c r="G200" s="62">
        <f t="shared" si="6"/>
        <v>193078</v>
      </c>
      <c r="H200" s="64">
        <f t="shared" si="7"/>
        <v>0</v>
      </c>
      <c r="J200" s="10">
        <v>99047</v>
      </c>
      <c r="K200" s="11">
        <v>0</v>
      </c>
      <c r="L200" s="11">
        <v>0</v>
      </c>
      <c r="M200" s="11">
        <v>894</v>
      </c>
      <c r="N200" s="11">
        <v>64</v>
      </c>
    </row>
    <row r="201" spans="1:14" x14ac:dyDescent="0.25">
      <c r="A201" s="10">
        <v>97870</v>
      </c>
      <c r="B201" s="11">
        <v>0</v>
      </c>
      <c r="D201" s="63" t="s">
        <v>7888</v>
      </c>
      <c r="E201" s="11">
        <v>50</v>
      </c>
      <c r="G201" s="62">
        <f t="shared" si="6"/>
        <v>193106</v>
      </c>
      <c r="H201" s="64">
        <f t="shared" si="7"/>
        <v>50</v>
      </c>
      <c r="J201" s="10">
        <v>99077</v>
      </c>
      <c r="K201" s="11">
        <v>0</v>
      </c>
      <c r="L201" s="11">
        <v>0</v>
      </c>
      <c r="M201" s="11">
        <v>894</v>
      </c>
      <c r="N201" s="11">
        <v>64</v>
      </c>
    </row>
    <row r="202" spans="1:14" x14ac:dyDescent="0.25">
      <c r="A202" s="10">
        <v>97882</v>
      </c>
      <c r="B202" s="11">
        <v>0</v>
      </c>
      <c r="D202" s="63" t="s">
        <v>5956</v>
      </c>
      <c r="E202" s="11">
        <v>100</v>
      </c>
      <c r="G202" s="62">
        <f t="shared" si="6"/>
        <v>193111</v>
      </c>
      <c r="H202" s="64">
        <f t="shared" si="7"/>
        <v>100</v>
      </c>
      <c r="J202" s="10">
        <v>99109</v>
      </c>
      <c r="K202" s="11">
        <v>0</v>
      </c>
      <c r="L202" s="11">
        <v>0</v>
      </c>
      <c r="M202" s="11">
        <v>894</v>
      </c>
      <c r="N202" s="11">
        <v>64</v>
      </c>
    </row>
    <row r="203" spans="1:14" x14ac:dyDescent="0.25">
      <c r="A203" s="10">
        <v>97883</v>
      </c>
      <c r="B203" s="11">
        <v>0</v>
      </c>
      <c r="D203" s="63" t="s">
        <v>2847</v>
      </c>
      <c r="E203" s="11">
        <v>77.8</v>
      </c>
      <c r="G203" s="62">
        <f t="shared" si="6"/>
        <v>193129</v>
      </c>
      <c r="H203" s="64">
        <f t="shared" si="7"/>
        <v>77.8</v>
      </c>
      <c r="J203" s="10">
        <v>99126</v>
      </c>
      <c r="K203" s="11">
        <v>0</v>
      </c>
      <c r="L203" s="11">
        <v>0</v>
      </c>
      <c r="M203" s="11">
        <v>894</v>
      </c>
      <c r="N203" s="11">
        <v>64</v>
      </c>
    </row>
    <row r="204" spans="1:14" x14ac:dyDescent="0.25">
      <c r="A204" s="10">
        <v>97886</v>
      </c>
      <c r="B204" s="11">
        <v>0</v>
      </c>
      <c r="D204" s="63" t="s">
        <v>9698</v>
      </c>
      <c r="E204" s="11"/>
      <c r="G204" s="62">
        <f t="shared" si="6"/>
        <v>193146</v>
      </c>
      <c r="H204" s="64">
        <f t="shared" si="7"/>
        <v>0</v>
      </c>
      <c r="J204" s="10">
        <v>99134</v>
      </c>
      <c r="K204" s="11">
        <v>300</v>
      </c>
      <c r="L204" s="11">
        <v>0</v>
      </c>
      <c r="M204" s="11">
        <v>863</v>
      </c>
      <c r="N204" s="11">
        <v>64</v>
      </c>
    </row>
    <row r="205" spans="1:14" x14ac:dyDescent="0.25">
      <c r="A205" s="10">
        <v>97922</v>
      </c>
      <c r="B205" s="11">
        <v>0</v>
      </c>
      <c r="D205" s="63" t="s">
        <v>7903</v>
      </c>
      <c r="E205" s="11"/>
      <c r="G205" s="62">
        <f t="shared" si="6"/>
        <v>193306</v>
      </c>
      <c r="H205" s="64">
        <f t="shared" si="7"/>
        <v>0</v>
      </c>
      <c r="J205" s="10">
        <v>99143</v>
      </c>
      <c r="K205" s="11">
        <v>0</v>
      </c>
      <c r="L205" s="11">
        <v>0</v>
      </c>
      <c r="M205" s="11">
        <v>894</v>
      </c>
      <c r="N205" s="11">
        <v>64</v>
      </c>
    </row>
    <row r="206" spans="1:14" x14ac:dyDescent="0.25">
      <c r="A206" s="10">
        <v>97938</v>
      </c>
      <c r="B206" s="11">
        <v>0</v>
      </c>
      <c r="D206" s="63" t="s">
        <v>5083</v>
      </c>
      <c r="E206" s="11">
        <v>-33.299999999999997</v>
      </c>
      <c r="G206" s="62">
        <f t="shared" si="6"/>
        <v>193324</v>
      </c>
      <c r="H206" s="64">
        <f t="shared" si="7"/>
        <v>-33.299999999999997</v>
      </c>
      <c r="J206" s="10">
        <v>99174</v>
      </c>
      <c r="K206" s="11">
        <v>0</v>
      </c>
      <c r="L206" s="11">
        <v>0</v>
      </c>
      <c r="M206" s="11">
        <v>894</v>
      </c>
      <c r="N206" s="11">
        <v>64</v>
      </c>
    </row>
    <row r="207" spans="1:14" x14ac:dyDescent="0.25">
      <c r="A207" s="10">
        <v>97957</v>
      </c>
      <c r="B207" s="11">
        <v>0</v>
      </c>
      <c r="D207" s="63" t="s">
        <v>4723</v>
      </c>
      <c r="E207" s="11">
        <v>60</v>
      </c>
      <c r="G207" s="62">
        <f t="shared" si="6"/>
        <v>193326</v>
      </c>
      <c r="H207" s="64">
        <f t="shared" si="7"/>
        <v>60</v>
      </c>
      <c r="J207" s="10">
        <v>99176</v>
      </c>
      <c r="K207" s="11">
        <v>0</v>
      </c>
      <c r="L207" s="11">
        <v>0</v>
      </c>
      <c r="M207" s="11">
        <v>894</v>
      </c>
      <c r="N207" s="11">
        <v>64</v>
      </c>
    </row>
    <row r="208" spans="1:14" x14ac:dyDescent="0.25">
      <c r="A208" s="10">
        <v>97990</v>
      </c>
      <c r="B208" s="11">
        <v>0</v>
      </c>
      <c r="D208" s="63" t="s">
        <v>7614</v>
      </c>
      <c r="E208" s="11"/>
      <c r="G208" s="62">
        <f t="shared" si="6"/>
        <v>193388</v>
      </c>
      <c r="H208" s="64">
        <f t="shared" si="7"/>
        <v>0</v>
      </c>
      <c r="J208" s="10">
        <v>99209</v>
      </c>
      <c r="K208" s="11">
        <v>0</v>
      </c>
      <c r="L208" s="11">
        <v>0</v>
      </c>
      <c r="M208" s="11">
        <v>894</v>
      </c>
      <c r="N208" s="11">
        <v>64</v>
      </c>
    </row>
    <row r="209" spans="1:14" x14ac:dyDescent="0.25">
      <c r="A209" s="10">
        <v>97994</v>
      </c>
      <c r="B209" s="11">
        <v>0</v>
      </c>
      <c r="D209" s="63" t="s">
        <v>4121</v>
      </c>
      <c r="E209" s="11"/>
      <c r="G209" s="62">
        <f t="shared" si="6"/>
        <v>193430</v>
      </c>
      <c r="H209" s="64">
        <f t="shared" si="7"/>
        <v>0</v>
      </c>
      <c r="J209" s="10">
        <v>99211</v>
      </c>
      <c r="K209" s="11">
        <v>0</v>
      </c>
      <c r="L209" s="11">
        <v>0</v>
      </c>
      <c r="M209" s="11">
        <v>894</v>
      </c>
      <c r="N209" s="11">
        <v>64</v>
      </c>
    </row>
    <row r="210" spans="1:14" x14ac:dyDescent="0.25">
      <c r="A210" s="10">
        <v>98024</v>
      </c>
      <c r="B210" s="11">
        <v>0</v>
      </c>
      <c r="D210" s="63" t="s">
        <v>3127</v>
      </c>
      <c r="E210" s="11"/>
      <c r="G210" s="62">
        <f t="shared" si="6"/>
        <v>193446</v>
      </c>
      <c r="H210" s="64">
        <f t="shared" si="7"/>
        <v>0</v>
      </c>
      <c r="J210" s="10">
        <v>99240</v>
      </c>
      <c r="K210" s="11">
        <v>0</v>
      </c>
      <c r="L210" s="11">
        <v>0</v>
      </c>
      <c r="M210" s="11">
        <v>894</v>
      </c>
      <c r="N210" s="11">
        <v>64</v>
      </c>
    </row>
    <row r="211" spans="1:14" x14ac:dyDescent="0.25">
      <c r="A211" s="10">
        <v>98043</v>
      </c>
      <c r="B211" s="11">
        <v>0</v>
      </c>
      <c r="D211" s="63" t="s">
        <v>9264</v>
      </c>
      <c r="E211" s="11"/>
      <c r="G211" s="62">
        <f t="shared" si="6"/>
        <v>193495</v>
      </c>
      <c r="H211" s="64">
        <f t="shared" si="7"/>
        <v>0</v>
      </c>
      <c r="J211" s="10">
        <v>99250</v>
      </c>
      <c r="K211" s="11">
        <v>0</v>
      </c>
      <c r="L211" s="11">
        <v>0</v>
      </c>
      <c r="M211" s="11">
        <v>894</v>
      </c>
      <c r="N211" s="11">
        <v>64</v>
      </c>
    </row>
    <row r="212" spans="1:14" x14ac:dyDescent="0.25">
      <c r="A212" s="10">
        <v>98067</v>
      </c>
      <c r="B212" s="11">
        <v>0</v>
      </c>
      <c r="D212" s="63" t="s">
        <v>1825</v>
      </c>
      <c r="E212" s="11">
        <v>0</v>
      </c>
      <c r="G212" s="62">
        <f t="shared" si="6"/>
        <v>193526</v>
      </c>
      <c r="H212" s="64">
        <f t="shared" si="7"/>
        <v>0</v>
      </c>
      <c r="J212" s="10">
        <v>99309</v>
      </c>
      <c r="K212" s="11">
        <v>0</v>
      </c>
      <c r="L212" s="11">
        <v>0</v>
      </c>
      <c r="M212" s="11">
        <v>894</v>
      </c>
      <c r="N212" s="11">
        <v>64</v>
      </c>
    </row>
    <row r="213" spans="1:14" x14ac:dyDescent="0.25">
      <c r="A213" s="10">
        <v>98082</v>
      </c>
      <c r="B213" s="11">
        <v>0</v>
      </c>
      <c r="D213" s="63" t="s">
        <v>6807</v>
      </c>
      <c r="E213" s="11"/>
      <c r="G213" s="62">
        <f t="shared" si="6"/>
        <v>193536</v>
      </c>
      <c r="H213" s="64">
        <f t="shared" si="7"/>
        <v>0</v>
      </c>
      <c r="J213" s="10">
        <v>99328</v>
      </c>
      <c r="K213" s="11">
        <v>0</v>
      </c>
      <c r="L213" s="11">
        <v>0</v>
      </c>
      <c r="M213" s="11">
        <v>894</v>
      </c>
      <c r="N213" s="11">
        <v>64</v>
      </c>
    </row>
    <row r="214" spans="1:14" x14ac:dyDescent="0.25">
      <c r="A214" s="10">
        <v>98087</v>
      </c>
      <c r="B214" s="11">
        <v>0</v>
      </c>
      <c r="D214" s="63" t="s">
        <v>5282</v>
      </c>
      <c r="E214" s="11"/>
      <c r="G214" s="62">
        <f t="shared" si="6"/>
        <v>193568</v>
      </c>
      <c r="H214" s="64">
        <f t="shared" si="7"/>
        <v>0</v>
      </c>
      <c r="J214" s="10">
        <v>99339</v>
      </c>
      <c r="K214" s="11">
        <v>0</v>
      </c>
      <c r="L214" s="11">
        <v>0</v>
      </c>
      <c r="M214" s="11">
        <v>894</v>
      </c>
      <c r="N214" s="11">
        <v>64</v>
      </c>
    </row>
    <row r="215" spans="1:14" x14ac:dyDescent="0.25">
      <c r="A215" s="10">
        <v>98089</v>
      </c>
      <c r="B215" s="11">
        <v>0</v>
      </c>
      <c r="D215" s="63" t="s">
        <v>8761</v>
      </c>
      <c r="E215" s="11"/>
      <c r="G215" s="62">
        <f t="shared" si="6"/>
        <v>193602</v>
      </c>
      <c r="H215" s="64">
        <f t="shared" si="7"/>
        <v>0</v>
      </c>
      <c r="J215" s="10">
        <v>99375</v>
      </c>
      <c r="K215" s="11">
        <v>0</v>
      </c>
      <c r="L215" s="11">
        <v>0</v>
      </c>
      <c r="M215" s="11">
        <v>894</v>
      </c>
      <c r="N215" s="11">
        <v>64</v>
      </c>
    </row>
    <row r="216" spans="1:14" x14ac:dyDescent="0.25">
      <c r="A216" s="10">
        <v>98149</v>
      </c>
      <c r="B216" s="11">
        <v>0</v>
      </c>
      <c r="D216" s="63" t="s">
        <v>2911</v>
      </c>
      <c r="E216" s="11">
        <v>0</v>
      </c>
      <c r="G216" s="62">
        <f t="shared" si="6"/>
        <v>193608</v>
      </c>
      <c r="H216" s="64">
        <f t="shared" si="7"/>
        <v>0</v>
      </c>
      <c r="J216" s="10">
        <v>99393</v>
      </c>
      <c r="K216" s="11">
        <v>0</v>
      </c>
      <c r="L216" s="11">
        <v>0</v>
      </c>
      <c r="M216" s="11">
        <v>894</v>
      </c>
      <c r="N216" s="11">
        <v>64</v>
      </c>
    </row>
    <row r="217" spans="1:14" x14ac:dyDescent="0.25">
      <c r="A217" s="10">
        <v>98170</v>
      </c>
      <c r="B217" s="11">
        <v>0</v>
      </c>
      <c r="D217" s="63" t="s">
        <v>5372</v>
      </c>
      <c r="E217" s="11">
        <v>100</v>
      </c>
      <c r="G217" s="62">
        <f t="shared" si="6"/>
        <v>193629</v>
      </c>
      <c r="H217" s="64">
        <f t="shared" si="7"/>
        <v>100</v>
      </c>
      <c r="J217" s="10">
        <v>99399</v>
      </c>
      <c r="K217" s="11">
        <v>0</v>
      </c>
      <c r="L217" s="11">
        <v>0</v>
      </c>
      <c r="M217" s="11">
        <v>894</v>
      </c>
      <c r="N217" s="11">
        <v>64</v>
      </c>
    </row>
    <row r="218" spans="1:14" x14ac:dyDescent="0.25">
      <c r="A218" s="10">
        <v>98221</v>
      </c>
      <c r="B218" s="11">
        <v>0</v>
      </c>
      <c r="D218" s="63" t="s">
        <v>6790</v>
      </c>
      <c r="E218" s="11">
        <v>50</v>
      </c>
      <c r="G218" s="62">
        <f t="shared" si="6"/>
        <v>193654</v>
      </c>
      <c r="H218" s="64">
        <f t="shared" si="7"/>
        <v>50</v>
      </c>
      <c r="J218" s="10">
        <v>99411</v>
      </c>
      <c r="K218" s="11">
        <v>3121</v>
      </c>
      <c r="L218" s="11">
        <v>0</v>
      </c>
      <c r="M218" s="11">
        <v>723</v>
      </c>
      <c r="N218" s="11">
        <v>64</v>
      </c>
    </row>
    <row r="219" spans="1:14" x14ac:dyDescent="0.25">
      <c r="A219" s="10">
        <v>98259</v>
      </c>
      <c r="B219" s="11">
        <v>0</v>
      </c>
      <c r="D219" s="63" t="s">
        <v>4416</v>
      </c>
      <c r="E219" s="11"/>
      <c r="G219" s="62">
        <f t="shared" si="6"/>
        <v>193688</v>
      </c>
      <c r="H219" s="64">
        <f t="shared" si="7"/>
        <v>0</v>
      </c>
      <c r="J219" s="10">
        <v>99414</v>
      </c>
      <c r="K219" s="11">
        <v>0</v>
      </c>
      <c r="L219" s="11">
        <v>0</v>
      </c>
      <c r="M219" s="11">
        <v>894</v>
      </c>
      <c r="N219" s="11">
        <v>64</v>
      </c>
    </row>
    <row r="220" spans="1:14" x14ac:dyDescent="0.25">
      <c r="A220" s="10">
        <v>98288</v>
      </c>
      <c r="B220" s="11">
        <v>0</v>
      </c>
      <c r="D220" s="63" t="s">
        <v>6354</v>
      </c>
      <c r="E220" s="11"/>
      <c r="G220" s="62">
        <f t="shared" si="6"/>
        <v>193690</v>
      </c>
      <c r="H220" s="64">
        <f t="shared" si="7"/>
        <v>0</v>
      </c>
      <c r="J220" s="10">
        <v>99430</v>
      </c>
      <c r="K220" s="11">
        <v>0</v>
      </c>
      <c r="L220" s="11">
        <v>0</v>
      </c>
      <c r="M220" s="11">
        <v>894</v>
      </c>
      <c r="N220" s="11">
        <v>64</v>
      </c>
    </row>
    <row r="221" spans="1:14" x14ac:dyDescent="0.25">
      <c r="A221" s="10">
        <v>98333</v>
      </c>
      <c r="B221" s="11">
        <v>0</v>
      </c>
      <c r="D221" s="63" t="s">
        <v>3996</v>
      </c>
      <c r="E221" s="11"/>
      <c r="G221" s="62">
        <f t="shared" si="6"/>
        <v>193692</v>
      </c>
      <c r="H221" s="64">
        <f t="shared" si="7"/>
        <v>0</v>
      </c>
      <c r="J221" s="10">
        <v>99449</v>
      </c>
      <c r="K221" s="11">
        <v>0</v>
      </c>
      <c r="L221" s="11">
        <v>0</v>
      </c>
      <c r="M221" s="11">
        <v>894</v>
      </c>
      <c r="N221" s="11">
        <v>64</v>
      </c>
    </row>
    <row r="222" spans="1:14" x14ac:dyDescent="0.25">
      <c r="A222" s="10">
        <v>98353</v>
      </c>
      <c r="B222" s="11">
        <v>0</v>
      </c>
      <c r="D222" s="63" t="s">
        <v>6843</v>
      </c>
      <c r="E222" s="11"/>
      <c r="G222" s="62">
        <f t="shared" si="6"/>
        <v>193699</v>
      </c>
      <c r="H222" s="64">
        <f t="shared" si="7"/>
        <v>0</v>
      </c>
      <c r="J222" s="10">
        <v>99480</v>
      </c>
      <c r="K222" s="11">
        <v>0</v>
      </c>
      <c r="L222" s="11">
        <v>0</v>
      </c>
      <c r="M222" s="11">
        <v>894</v>
      </c>
      <c r="N222" s="11">
        <v>64</v>
      </c>
    </row>
    <row r="223" spans="1:14" x14ac:dyDescent="0.25">
      <c r="A223" s="10">
        <v>98358</v>
      </c>
      <c r="B223" s="11">
        <v>0</v>
      </c>
      <c r="D223" s="63" t="s">
        <v>6597</v>
      </c>
      <c r="E223" s="11"/>
      <c r="G223" s="62">
        <f t="shared" si="6"/>
        <v>193703</v>
      </c>
      <c r="H223" s="64">
        <f t="shared" si="7"/>
        <v>0</v>
      </c>
      <c r="J223" s="10">
        <v>99555</v>
      </c>
      <c r="K223" s="11">
        <v>0</v>
      </c>
      <c r="L223" s="11">
        <v>0</v>
      </c>
      <c r="M223" s="11">
        <v>894</v>
      </c>
      <c r="N223" s="11">
        <v>64</v>
      </c>
    </row>
    <row r="224" spans="1:14" x14ac:dyDescent="0.25">
      <c r="A224" s="10">
        <v>98366</v>
      </c>
      <c r="B224" s="11">
        <v>0</v>
      </c>
      <c r="D224" s="63" t="s">
        <v>4400</v>
      </c>
      <c r="E224" s="11"/>
      <c r="G224" s="62">
        <f t="shared" si="6"/>
        <v>193726</v>
      </c>
      <c r="H224" s="64">
        <f t="shared" si="7"/>
        <v>0</v>
      </c>
      <c r="J224" s="10">
        <v>99564</v>
      </c>
      <c r="K224" s="11">
        <v>0</v>
      </c>
      <c r="L224" s="11">
        <v>0</v>
      </c>
      <c r="M224" s="11">
        <v>894</v>
      </c>
      <c r="N224" s="11">
        <v>64</v>
      </c>
    </row>
    <row r="225" spans="1:14" x14ac:dyDescent="0.25">
      <c r="A225" s="10">
        <v>98403</v>
      </c>
      <c r="B225" s="11">
        <v>0</v>
      </c>
      <c r="D225" s="63" t="s">
        <v>5270</v>
      </c>
      <c r="E225" s="11"/>
      <c r="G225" s="62">
        <f t="shared" si="6"/>
        <v>193733</v>
      </c>
      <c r="H225" s="64">
        <f t="shared" si="7"/>
        <v>0</v>
      </c>
      <c r="J225" s="10">
        <v>99566</v>
      </c>
      <c r="K225" s="11">
        <v>0</v>
      </c>
      <c r="L225" s="11">
        <v>0</v>
      </c>
      <c r="M225" s="11">
        <v>894</v>
      </c>
      <c r="N225" s="11">
        <v>64</v>
      </c>
    </row>
    <row r="226" spans="1:14" x14ac:dyDescent="0.25">
      <c r="A226" s="10">
        <v>98411</v>
      </c>
      <c r="B226" s="11">
        <v>0</v>
      </c>
      <c r="D226" s="63" t="s">
        <v>5489</v>
      </c>
      <c r="E226" s="11"/>
      <c r="G226" s="62">
        <f t="shared" si="6"/>
        <v>193748</v>
      </c>
      <c r="H226" s="64">
        <f t="shared" si="7"/>
        <v>0</v>
      </c>
      <c r="J226" s="10">
        <v>99665</v>
      </c>
      <c r="K226" s="11">
        <v>0</v>
      </c>
      <c r="L226" s="11">
        <v>0</v>
      </c>
      <c r="M226" s="11">
        <v>894</v>
      </c>
      <c r="N226" s="11">
        <v>64</v>
      </c>
    </row>
    <row r="227" spans="1:14" x14ac:dyDescent="0.25">
      <c r="A227" s="10">
        <v>98430</v>
      </c>
      <c r="B227" s="11">
        <v>0</v>
      </c>
      <c r="D227" s="63" t="s">
        <v>9270</v>
      </c>
      <c r="E227" s="11"/>
      <c r="G227" s="62">
        <f t="shared" si="6"/>
        <v>193762</v>
      </c>
      <c r="H227" s="64">
        <f t="shared" si="7"/>
        <v>0</v>
      </c>
      <c r="J227" s="10">
        <v>99681</v>
      </c>
      <c r="K227" s="11">
        <v>0</v>
      </c>
      <c r="L227" s="11">
        <v>0</v>
      </c>
      <c r="M227" s="11">
        <v>894</v>
      </c>
      <c r="N227" s="11">
        <v>64</v>
      </c>
    </row>
    <row r="228" spans="1:14" x14ac:dyDescent="0.25">
      <c r="A228" s="10">
        <v>98448</v>
      </c>
      <c r="B228" s="11">
        <v>0</v>
      </c>
      <c r="D228" s="63" t="s">
        <v>3135</v>
      </c>
      <c r="E228" s="11">
        <v>100</v>
      </c>
      <c r="G228" s="62">
        <f t="shared" si="6"/>
        <v>193772</v>
      </c>
      <c r="H228" s="64">
        <f t="shared" si="7"/>
        <v>100</v>
      </c>
      <c r="J228" s="10">
        <v>99706</v>
      </c>
      <c r="K228" s="11">
        <v>0</v>
      </c>
      <c r="L228" s="11">
        <v>0</v>
      </c>
      <c r="M228" s="11">
        <v>894</v>
      </c>
      <c r="N228" s="11">
        <v>64</v>
      </c>
    </row>
    <row r="229" spans="1:14" x14ac:dyDescent="0.25">
      <c r="A229" s="10">
        <v>98468</v>
      </c>
      <c r="B229" s="11">
        <v>0</v>
      </c>
      <c r="D229" s="63" t="s">
        <v>6026</v>
      </c>
      <c r="E229" s="11">
        <v>0</v>
      </c>
      <c r="G229" s="62">
        <f t="shared" si="6"/>
        <v>193779</v>
      </c>
      <c r="H229" s="64">
        <f t="shared" si="7"/>
        <v>0</v>
      </c>
      <c r="J229" s="10">
        <v>99707</v>
      </c>
      <c r="K229" s="11">
        <v>0</v>
      </c>
      <c r="L229" s="11">
        <v>0</v>
      </c>
      <c r="M229" s="11">
        <v>894</v>
      </c>
      <c r="N229" s="11">
        <v>64</v>
      </c>
    </row>
    <row r="230" spans="1:14" x14ac:dyDescent="0.25">
      <c r="A230" s="10">
        <v>98474</v>
      </c>
      <c r="B230" s="11">
        <v>0</v>
      </c>
      <c r="D230" s="63" t="s">
        <v>7356</v>
      </c>
      <c r="E230" s="11">
        <v>-100</v>
      </c>
      <c r="G230" s="62">
        <f t="shared" si="6"/>
        <v>193781</v>
      </c>
      <c r="H230" s="64">
        <f t="shared" si="7"/>
        <v>-100</v>
      </c>
      <c r="J230" s="10">
        <v>99713</v>
      </c>
      <c r="K230" s="11">
        <v>0</v>
      </c>
      <c r="L230" s="11">
        <v>0</v>
      </c>
      <c r="M230" s="11">
        <v>894</v>
      </c>
      <c r="N230" s="11">
        <v>64</v>
      </c>
    </row>
    <row r="231" spans="1:14" x14ac:dyDescent="0.25">
      <c r="A231" s="10">
        <v>98494</v>
      </c>
      <c r="B231" s="11">
        <v>0</v>
      </c>
      <c r="D231" s="63" t="s">
        <v>2189</v>
      </c>
      <c r="E231" s="11"/>
      <c r="G231" s="62">
        <f t="shared" si="6"/>
        <v>193791</v>
      </c>
      <c r="H231" s="64">
        <f t="shared" si="7"/>
        <v>0</v>
      </c>
      <c r="J231" s="10">
        <v>99747</v>
      </c>
      <c r="K231" s="11">
        <v>0</v>
      </c>
      <c r="L231" s="11">
        <v>0</v>
      </c>
      <c r="M231" s="11">
        <v>894</v>
      </c>
      <c r="N231" s="11">
        <v>64</v>
      </c>
    </row>
    <row r="232" spans="1:14" x14ac:dyDescent="0.25">
      <c r="A232" s="10">
        <v>98521</v>
      </c>
      <c r="B232" s="11">
        <v>0</v>
      </c>
      <c r="D232" s="63" t="s">
        <v>6267</v>
      </c>
      <c r="E232" s="11">
        <v>25</v>
      </c>
      <c r="G232" s="62">
        <f t="shared" si="6"/>
        <v>300018</v>
      </c>
      <c r="H232" s="64">
        <f t="shared" si="7"/>
        <v>25</v>
      </c>
      <c r="J232" s="10">
        <v>99788</v>
      </c>
      <c r="K232" s="11">
        <v>0</v>
      </c>
      <c r="L232" s="11">
        <v>0</v>
      </c>
      <c r="M232" s="11">
        <v>894</v>
      </c>
      <c r="N232" s="11">
        <v>64</v>
      </c>
    </row>
    <row r="233" spans="1:14" x14ac:dyDescent="0.25">
      <c r="A233" s="10">
        <v>98560</v>
      </c>
      <c r="B233" s="11">
        <v>0</v>
      </c>
      <c r="D233" s="63" t="s">
        <v>4833</v>
      </c>
      <c r="E233" s="11">
        <v>0</v>
      </c>
      <c r="G233" s="62">
        <f t="shared" si="6"/>
        <v>300056</v>
      </c>
      <c r="H233" s="64">
        <f t="shared" si="7"/>
        <v>0</v>
      </c>
      <c r="J233" s="10">
        <v>99793</v>
      </c>
      <c r="K233" s="11">
        <v>0</v>
      </c>
      <c r="L233" s="11">
        <v>0</v>
      </c>
      <c r="M233" s="11">
        <v>894</v>
      </c>
      <c r="N233" s="11">
        <v>64</v>
      </c>
    </row>
    <row r="234" spans="1:14" x14ac:dyDescent="0.25">
      <c r="A234" s="10">
        <v>98569</v>
      </c>
      <c r="B234" s="11">
        <v>0</v>
      </c>
      <c r="D234" s="63" t="s">
        <v>5059</v>
      </c>
      <c r="E234" s="11">
        <v>100</v>
      </c>
      <c r="G234" s="62">
        <f t="shared" si="6"/>
        <v>300109</v>
      </c>
      <c r="H234" s="64">
        <f t="shared" si="7"/>
        <v>100</v>
      </c>
      <c r="J234" s="10">
        <v>99815</v>
      </c>
      <c r="K234" s="11">
        <v>0</v>
      </c>
      <c r="L234" s="11">
        <v>0</v>
      </c>
      <c r="M234" s="11">
        <v>894</v>
      </c>
      <c r="N234" s="11">
        <v>64</v>
      </c>
    </row>
    <row r="235" spans="1:14" x14ac:dyDescent="0.25">
      <c r="A235" s="10">
        <v>98576</v>
      </c>
      <c r="B235" s="11">
        <v>0</v>
      </c>
      <c r="D235" s="63" t="s">
        <v>4292</v>
      </c>
      <c r="E235" s="11">
        <v>-100</v>
      </c>
      <c r="G235" s="62">
        <f t="shared" si="6"/>
        <v>300128</v>
      </c>
      <c r="H235" s="64">
        <f t="shared" si="7"/>
        <v>-100</v>
      </c>
      <c r="J235" s="10">
        <v>99837</v>
      </c>
      <c r="K235" s="11">
        <v>0</v>
      </c>
      <c r="L235" s="11">
        <v>0</v>
      </c>
      <c r="M235" s="11">
        <v>894</v>
      </c>
      <c r="N235" s="11">
        <v>64</v>
      </c>
    </row>
    <row r="236" spans="1:14" x14ac:dyDescent="0.25">
      <c r="A236" s="10">
        <v>98578</v>
      </c>
      <c r="B236" s="11">
        <v>0</v>
      </c>
      <c r="D236" s="63" t="s">
        <v>5635</v>
      </c>
      <c r="E236" s="11"/>
      <c r="G236" s="62">
        <f t="shared" si="6"/>
        <v>300142</v>
      </c>
      <c r="H236" s="64">
        <f t="shared" si="7"/>
        <v>0</v>
      </c>
      <c r="J236" s="10">
        <v>99888</v>
      </c>
      <c r="K236" s="11">
        <v>0</v>
      </c>
      <c r="L236" s="11">
        <v>0</v>
      </c>
      <c r="M236" s="11">
        <v>894</v>
      </c>
      <c r="N236" s="11">
        <v>64</v>
      </c>
    </row>
    <row r="237" spans="1:14" x14ac:dyDescent="0.25">
      <c r="A237" s="10">
        <v>98592</v>
      </c>
      <c r="B237" s="11">
        <v>0</v>
      </c>
      <c r="D237" s="63" t="s">
        <v>6103</v>
      </c>
      <c r="E237" s="11">
        <v>-50</v>
      </c>
      <c r="G237" s="62">
        <f t="shared" si="6"/>
        <v>300146</v>
      </c>
      <c r="H237" s="64">
        <f t="shared" si="7"/>
        <v>-50</v>
      </c>
      <c r="J237" s="10">
        <v>99900</v>
      </c>
      <c r="K237" s="11">
        <v>0</v>
      </c>
      <c r="L237" s="11">
        <v>0</v>
      </c>
      <c r="M237" s="11">
        <v>894</v>
      </c>
      <c r="N237" s="11">
        <v>64</v>
      </c>
    </row>
    <row r="238" spans="1:14" x14ac:dyDescent="0.25">
      <c r="A238" s="10">
        <v>98642</v>
      </c>
      <c r="B238" s="11">
        <v>0</v>
      </c>
      <c r="D238" s="63" t="s">
        <v>6242</v>
      </c>
      <c r="E238" s="11">
        <v>-100</v>
      </c>
      <c r="G238" s="62">
        <f t="shared" si="6"/>
        <v>300263</v>
      </c>
      <c r="H238" s="64">
        <f t="shared" si="7"/>
        <v>-100</v>
      </c>
      <c r="J238" s="10">
        <v>99931</v>
      </c>
      <c r="K238" s="11">
        <v>0</v>
      </c>
      <c r="L238" s="11">
        <v>0</v>
      </c>
      <c r="M238" s="11">
        <v>894</v>
      </c>
      <c r="N238" s="11">
        <v>64</v>
      </c>
    </row>
    <row r="239" spans="1:14" x14ac:dyDescent="0.25">
      <c r="A239" s="10">
        <v>98648</v>
      </c>
      <c r="B239" s="11">
        <v>0</v>
      </c>
      <c r="D239" s="63" t="s">
        <v>1920</v>
      </c>
      <c r="E239" s="11"/>
      <c r="G239" s="62">
        <f t="shared" si="6"/>
        <v>300331</v>
      </c>
      <c r="H239" s="64">
        <f t="shared" si="7"/>
        <v>0</v>
      </c>
      <c r="J239" s="10">
        <v>99941</v>
      </c>
      <c r="K239" s="11">
        <v>0</v>
      </c>
      <c r="L239" s="11">
        <v>0</v>
      </c>
      <c r="M239" s="11">
        <v>894</v>
      </c>
      <c r="N239" s="11">
        <v>64</v>
      </c>
    </row>
    <row r="240" spans="1:14" x14ac:dyDescent="0.25">
      <c r="A240" s="10">
        <v>98660</v>
      </c>
      <c r="B240" s="11">
        <v>0</v>
      </c>
      <c r="D240" s="63" t="s">
        <v>4856</v>
      </c>
      <c r="E240" s="11">
        <v>-66.7</v>
      </c>
      <c r="G240" s="62">
        <f t="shared" si="6"/>
        <v>300362</v>
      </c>
      <c r="H240" s="64">
        <f t="shared" si="7"/>
        <v>-66.7</v>
      </c>
      <c r="J240" s="10">
        <v>99963</v>
      </c>
      <c r="K240" s="11">
        <v>0</v>
      </c>
      <c r="L240" s="11">
        <v>0</v>
      </c>
      <c r="M240" s="11">
        <v>894</v>
      </c>
      <c r="N240" s="11">
        <v>64</v>
      </c>
    </row>
    <row r="241" spans="1:14" x14ac:dyDescent="0.25">
      <c r="A241" s="10">
        <v>98689</v>
      </c>
      <c r="B241" s="11">
        <v>0</v>
      </c>
      <c r="D241" s="63" t="s">
        <v>3927</v>
      </c>
      <c r="E241" s="11"/>
      <c r="G241" s="62">
        <f t="shared" si="6"/>
        <v>300376</v>
      </c>
      <c r="H241" s="64">
        <f t="shared" si="7"/>
        <v>0</v>
      </c>
      <c r="J241" s="10">
        <v>99977</v>
      </c>
      <c r="K241" s="11">
        <v>0</v>
      </c>
      <c r="L241" s="11">
        <v>0</v>
      </c>
      <c r="M241" s="11">
        <v>894</v>
      </c>
      <c r="N241" s="11">
        <v>64</v>
      </c>
    </row>
    <row r="242" spans="1:14" x14ac:dyDescent="0.25">
      <c r="A242" s="10">
        <v>98704</v>
      </c>
      <c r="B242" s="11">
        <v>0</v>
      </c>
      <c r="D242" s="63" t="s">
        <v>5129</v>
      </c>
      <c r="E242" s="11">
        <v>-20</v>
      </c>
      <c r="G242" s="62">
        <f t="shared" si="6"/>
        <v>300493</v>
      </c>
      <c r="H242" s="64">
        <f t="shared" si="7"/>
        <v>-20</v>
      </c>
      <c r="J242" s="10">
        <v>129986</v>
      </c>
      <c r="K242" s="11">
        <v>0</v>
      </c>
      <c r="L242" s="11">
        <v>0</v>
      </c>
      <c r="M242" s="11">
        <v>894</v>
      </c>
      <c r="N242" s="11">
        <v>64</v>
      </c>
    </row>
    <row r="243" spans="1:14" x14ac:dyDescent="0.25">
      <c r="A243" s="10">
        <v>98721</v>
      </c>
      <c r="B243" s="11">
        <v>0</v>
      </c>
      <c r="D243" s="63" t="s">
        <v>4595</v>
      </c>
      <c r="E243" s="11"/>
      <c r="G243" s="62">
        <f t="shared" si="6"/>
        <v>300499</v>
      </c>
      <c r="H243" s="64">
        <f t="shared" si="7"/>
        <v>0</v>
      </c>
      <c r="J243" s="10">
        <v>142251</v>
      </c>
      <c r="K243" s="11">
        <v>1410</v>
      </c>
      <c r="L243" s="11">
        <v>1.5</v>
      </c>
      <c r="M243" s="11">
        <v>793</v>
      </c>
      <c r="N243" s="11">
        <v>61</v>
      </c>
    </row>
    <row r="244" spans="1:14" x14ac:dyDescent="0.25">
      <c r="A244" s="10">
        <v>98727</v>
      </c>
      <c r="B244" s="11">
        <v>0</v>
      </c>
      <c r="D244" s="63" t="s">
        <v>6513</v>
      </c>
      <c r="E244" s="11"/>
      <c r="G244" s="62">
        <f t="shared" si="6"/>
        <v>300552</v>
      </c>
      <c r="H244" s="64">
        <f t="shared" si="7"/>
        <v>0</v>
      </c>
      <c r="J244" s="10">
        <v>153432</v>
      </c>
      <c r="K244" s="11">
        <v>500</v>
      </c>
      <c r="L244" s="11">
        <v>0.5</v>
      </c>
      <c r="M244" s="11">
        <v>849</v>
      </c>
      <c r="N244" s="11">
        <v>63</v>
      </c>
    </row>
    <row r="245" spans="1:14" x14ac:dyDescent="0.25">
      <c r="A245" s="10">
        <v>98728</v>
      </c>
      <c r="B245" s="11">
        <v>0</v>
      </c>
      <c r="D245" s="63" t="s">
        <v>6550</v>
      </c>
      <c r="E245" s="11"/>
      <c r="G245" s="62">
        <f t="shared" si="6"/>
        <v>300588</v>
      </c>
      <c r="H245" s="64">
        <f t="shared" si="7"/>
        <v>0</v>
      </c>
      <c r="J245" s="10">
        <v>154413</v>
      </c>
      <c r="K245" s="11">
        <v>20953</v>
      </c>
      <c r="L245" s="11">
        <v>11</v>
      </c>
      <c r="M245" s="11">
        <v>142</v>
      </c>
      <c r="N245" s="11">
        <v>42</v>
      </c>
    </row>
    <row r="246" spans="1:14" x14ac:dyDescent="0.25">
      <c r="A246" s="10">
        <v>98751</v>
      </c>
      <c r="B246" s="11">
        <v>0</v>
      </c>
      <c r="D246" s="63" t="s">
        <v>6501</v>
      </c>
      <c r="E246" s="11"/>
      <c r="G246" s="62">
        <f t="shared" si="6"/>
        <v>300592</v>
      </c>
      <c r="H246" s="64">
        <f t="shared" si="7"/>
        <v>0</v>
      </c>
      <c r="J246" s="10">
        <v>155191</v>
      </c>
      <c r="K246" s="11">
        <v>2595</v>
      </c>
      <c r="L246" s="11">
        <v>0.5</v>
      </c>
      <c r="M246" s="11">
        <v>747</v>
      </c>
      <c r="N246" s="11">
        <v>63</v>
      </c>
    </row>
    <row r="247" spans="1:14" x14ac:dyDescent="0.25">
      <c r="A247" s="10">
        <v>98763</v>
      </c>
      <c r="B247" s="11">
        <v>0</v>
      </c>
      <c r="D247" s="63" t="s">
        <v>1778</v>
      </c>
      <c r="E247" s="11">
        <v>-100</v>
      </c>
      <c r="G247" s="62">
        <f t="shared" si="6"/>
        <v>300604</v>
      </c>
      <c r="H247" s="64">
        <f t="shared" si="7"/>
        <v>-100</v>
      </c>
      <c r="J247" s="10">
        <v>156298</v>
      </c>
      <c r="K247" s="11">
        <v>2455</v>
      </c>
      <c r="L247" s="11">
        <v>0</v>
      </c>
      <c r="M247" s="11">
        <v>750</v>
      </c>
      <c r="N247" s="11">
        <v>64</v>
      </c>
    </row>
    <row r="248" spans="1:14" x14ac:dyDescent="0.25">
      <c r="A248" s="10">
        <v>98780</v>
      </c>
      <c r="B248" s="11">
        <v>0</v>
      </c>
      <c r="D248" s="63" t="s">
        <v>5327</v>
      </c>
      <c r="E248" s="11"/>
      <c r="G248" s="62">
        <f t="shared" si="6"/>
        <v>300644</v>
      </c>
      <c r="H248" s="64">
        <f t="shared" si="7"/>
        <v>0</v>
      </c>
      <c r="J248" s="10">
        <v>158005</v>
      </c>
      <c r="K248" s="11">
        <v>1211</v>
      </c>
      <c r="L248" s="11">
        <v>1.5</v>
      </c>
      <c r="M248" s="11">
        <v>802</v>
      </c>
      <c r="N248" s="11">
        <v>61</v>
      </c>
    </row>
    <row r="249" spans="1:14" x14ac:dyDescent="0.25">
      <c r="A249" s="10">
        <v>98836</v>
      </c>
      <c r="B249" s="11">
        <v>0</v>
      </c>
      <c r="D249" s="63" t="s">
        <v>3080</v>
      </c>
      <c r="E249" s="11"/>
      <c r="G249" s="62">
        <f t="shared" si="6"/>
        <v>300676</v>
      </c>
      <c r="H249" s="64">
        <f t="shared" si="7"/>
        <v>0</v>
      </c>
      <c r="J249" s="10">
        <v>158196</v>
      </c>
      <c r="K249" s="11">
        <v>13261</v>
      </c>
      <c r="L249" s="11">
        <v>5</v>
      </c>
      <c r="M249" s="11">
        <v>382</v>
      </c>
      <c r="N249" s="11">
        <v>54</v>
      </c>
    </row>
    <row r="250" spans="1:14" x14ac:dyDescent="0.25">
      <c r="A250" s="10">
        <v>98844</v>
      </c>
      <c r="B250" s="11">
        <v>0</v>
      </c>
      <c r="D250" s="63" t="s">
        <v>5367</v>
      </c>
      <c r="E250" s="11"/>
      <c r="G250" s="62">
        <f t="shared" si="6"/>
        <v>300713</v>
      </c>
      <c r="H250" s="64">
        <f t="shared" si="7"/>
        <v>0</v>
      </c>
      <c r="J250" s="10">
        <v>158441</v>
      </c>
      <c r="K250" s="11">
        <v>0</v>
      </c>
      <c r="L250" s="11">
        <v>0</v>
      </c>
      <c r="M250" s="11">
        <v>894</v>
      </c>
      <c r="N250" s="11">
        <v>64</v>
      </c>
    </row>
    <row r="251" spans="1:14" x14ac:dyDescent="0.25">
      <c r="A251" s="10">
        <v>98848</v>
      </c>
      <c r="B251" s="11">
        <v>0</v>
      </c>
      <c r="D251" s="63" t="s">
        <v>1594</v>
      </c>
      <c r="E251" s="11">
        <v>-100</v>
      </c>
      <c r="G251" s="62">
        <f t="shared" si="6"/>
        <v>300725</v>
      </c>
      <c r="H251" s="64">
        <f t="shared" si="7"/>
        <v>-100</v>
      </c>
      <c r="J251" s="10">
        <v>159732</v>
      </c>
      <c r="K251" s="11">
        <v>9617</v>
      </c>
      <c r="L251" s="11">
        <v>10</v>
      </c>
      <c r="M251" s="11">
        <v>512</v>
      </c>
      <c r="N251" s="11">
        <v>44</v>
      </c>
    </row>
    <row r="252" spans="1:14" x14ac:dyDescent="0.25">
      <c r="A252" s="10">
        <v>98861</v>
      </c>
      <c r="B252" s="11">
        <v>0</v>
      </c>
      <c r="D252" s="63" t="s">
        <v>4097</v>
      </c>
      <c r="E252" s="11"/>
      <c r="G252" s="62">
        <f t="shared" si="6"/>
        <v>300738</v>
      </c>
      <c r="H252" s="64">
        <f t="shared" si="7"/>
        <v>0</v>
      </c>
      <c r="J252" s="10">
        <v>160058</v>
      </c>
      <c r="K252" s="11">
        <v>1916</v>
      </c>
      <c r="L252" s="11">
        <v>2</v>
      </c>
      <c r="M252" s="11">
        <v>774</v>
      </c>
      <c r="N252" s="11">
        <v>60</v>
      </c>
    </row>
    <row r="253" spans="1:14" x14ac:dyDescent="0.25">
      <c r="A253" s="10">
        <v>98966</v>
      </c>
      <c r="B253" s="11">
        <v>0</v>
      </c>
      <c r="D253" s="63" t="s">
        <v>3934</v>
      </c>
      <c r="E253" s="11"/>
      <c r="G253" s="62">
        <f t="shared" si="6"/>
        <v>300872</v>
      </c>
      <c r="H253" s="64">
        <f t="shared" si="7"/>
        <v>0</v>
      </c>
      <c r="J253" s="10">
        <v>160082</v>
      </c>
      <c r="K253" s="11">
        <v>4837</v>
      </c>
      <c r="L253" s="11">
        <v>4.5</v>
      </c>
      <c r="M253" s="11">
        <v>666</v>
      </c>
      <c r="N253" s="11">
        <v>55</v>
      </c>
    </row>
    <row r="254" spans="1:14" x14ac:dyDescent="0.25">
      <c r="A254" s="10">
        <v>98993</v>
      </c>
      <c r="B254" s="11">
        <v>0</v>
      </c>
      <c r="D254" s="63" t="s">
        <v>7576</v>
      </c>
      <c r="E254" s="11"/>
      <c r="G254" s="62">
        <f t="shared" si="6"/>
        <v>300895</v>
      </c>
      <c r="H254" s="64">
        <f t="shared" si="7"/>
        <v>0</v>
      </c>
      <c r="J254" s="10">
        <v>160103</v>
      </c>
      <c r="K254" s="11">
        <v>0</v>
      </c>
      <c r="L254" s="11">
        <v>0</v>
      </c>
      <c r="M254" s="11">
        <v>894</v>
      </c>
      <c r="N254" s="11">
        <v>64</v>
      </c>
    </row>
    <row r="255" spans="1:14" x14ac:dyDescent="0.25">
      <c r="A255" s="10">
        <v>99047</v>
      </c>
      <c r="B255" s="11">
        <v>0</v>
      </c>
      <c r="D255" s="63" t="s">
        <v>1772</v>
      </c>
      <c r="E255" s="11"/>
      <c r="G255" s="62">
        <f t="shared" si="6"/>
        <v>300921</v>
      </c>
      <c r="H255" s="64">
        <f t="shared" si="7"/>
        <v>0</v>
      </c>
      <c r="J255" s="10">
        <v>160299</v>
      </c>
      <c r="K255" s="11">
        <v>15582</v>
      </c>
      <c r="L255" s="11">
        <v>11</v>
      </c>
      <c r="M255" s="11">
        <v>309</v>
      </c>
      <c r="N255" s="11">
        <v>42</v>
      </c>
    </row>
    <row r="256" spans="1:14" x14ac:dyDescent="0.25">
      <c r="A256" s="10">
        <v>99053</v>
      </c>
      <c r="B256" s="11">
        <v>0</v>
      </c>
      <c r="D256" s="63" t="s">
        <v>4941</v>
      </c>
      <c r="E256" s="11">
        <v>100</v>
      </c>
      <c r="G256" s="62">
        <f t="shared" si="6"/>
        <v>300943</v>
      </c>
      <c r="H256" s="64">
        <f t="shared" si="7"/>
        <v>100</v>
      </c>
      <c r="J256" s="10">
        <v>160628</v>
      </c>
      <c r="K256" s="11">
        <v>400</v>
      </c>
      <c r="L256" s="11">
        <v>0</v>
      </c>
      <c r="M256" s="11">
        <v>854</v>
      </c>
      <c r="N256" s="11">
        <v>64</v>
      </c>
    </row>
    <row r="257" spans="1:14" x14ac:dyDescent="0.25">
      <c r="A257" s="10">
        <v>99077</v>
      </c>
      <c r="B257" s="11">
        <v>0</v>
      </c>
      <c r="D257" s="63" t="s">
        <v>5320</v>
      </c>
      <c r="E257" s="11">
        <v>0</v>
      </c>
      <c r="G257" s="62">
        <f t="shared" si="6"/>
        <v>300994</v>
      </c>
      <c r="H257" s="64">
        <f t="shared" si="7"/>
        <v>0</v>
      </c>
      <c r="J257" s="10">
        <v>160652</v>
      </c>
      <c r="K257" s="11">
        <v>11254</v>
      </c>
      <c r="L257" s="11">
        <v>13</v>
      </c>
      <c r="M257" s="11">
        <v>461</v>
      </c>
      <c r="N257" s="11">
        <v>38</v>
      </c>
    </row>
    <row r="258" spans="1:14" x14ac:dyDescent="0.25">
      <c r="A258" s="10">
        <v>99109</v>
      </c>
      <c r="B258" s="11">
        <v>0</v>
      </c>
      <c r="D258" s="63" t="s">
        <v>1785</v>
      </c>
      <c r="E258" s="11">
        <v>-100</v>
      </c>
      <c r="G258" s="62">
        <f t="shared" si="6"/>
        <v>301011</v>
      </c>
      <c r="H258" s="64">
        <f t="shared" si="7"/>
        <v>-100</v>
      </c>
      <c r="J258" s="10">
        <v>161125</v>
      </c>
      <c r="K258" s="11">
        <v>30535</v>
      </c>
      <c r="L258" s="11">
        <v>32.5</v>
      </c>
      <c r="M258" s="11">
        <v>36</v>
      </c>
      <c r="N258" s="11">
        <v>6</v>
      </c>
    </row>
    <row r="259" spans="1:14" x14ac:dyDescent="0.25">
      <c r="A259" s="10">
        <v>99126</v>
      </c>
      <c r="B259" s="11">
        <v>0</v>
      </c>
      <c r="D259" s="63" t="s">
        <v>6819</v>
      </c>
      <c r="E259" s="11"/>
      <c r="G259" s="62">
        <f t="shared" si="6"/>
        <v>301043</v>
      </c>
      <c r="H259" s="64">
        <f t="shared" si="7"/>
        <v>0</v>
      </c>
      <c r="J259" s="10">
        <v>161288</v>
      </c>
      <c r="K259" s="11">
        <v>16856</v>
      </c>
      <c r="L259" s="11">
        <v>8</v>
      </c>
      <c r="M259" s="11">
        <v>263</v>
      </c>
      <c r="N259" s="11">
        <v>48</v>
      </c>
    </row>
    <row r="260" spans="1:14" x14ac:dyDescent="0.25">
      <c r="A260" s="10">
        <v>99143</v>
      </c>
      <c r="B260" s="11">
        <v>0</v>
      </c>
      <c r="D260" s="63" t="s">
        <v>3947</v>
      </c>
      <c r="E260" s="11"/>
      <c r="G260" s="62">
        <f t="shared" si="6"/>
        <v>301061</v>
      </c>
      <c r="H260" s="64">
        <f t="shared" si="7"/>
        <v>0</v>
      </c>
      <c r="J260" s="10">
        <v>161430</v>
      </c>
      <c r="K260" s="11">
        <v>0</v>
      </c>
      <c r="L260" s="11">
        <v>0</v>
      </c>
      <c r="M260" s="11">
        <v>894</v>
      </c>
      <c r="N260" s="11">
        <v>64</v>
      </c>
    </row>
    <row r="261" spans="1:14" x14ac:dyDescent="0.25">
      <c r="A261" s="10">
        <v>99163</v>
      </c>
      <c r="B261" s="11">
        <v>0</v>
      </c>
      <c r="D261" s="63" t="s">
        <v>4314</v>
      </c>
      <c r="E261" s="11"/>
      <c r="G261" s="62">
        <f t="shared" si="6"/>
        <v>301087</v>
      </c>
      <c r="H261" s="64">
        <f t="shared" si="7"/>
        <v>0</v>
      </c>
      <c r="J261" s="10">
        <v>161481</v>
      </c>
      <c r="K261" s="11">
        <v>5661</v>
      </c>
      <c r="L261" s="11">
        <v>4</v>
      </c>
      <c r="M261" s="11">
        <v>643</v>
      </c>
      <c r="N261" s="11">
        <v>56</v>
      </c>
    </row>
    <row r="262" spans="1:14" x14ac:dyDescent="0.25">
      <c r="A262" s="10">
        <v>99174</v>
      </c>
      <c r="B262" s="11">
        <v>0</v>
      </c>
      <c r="D262" s="63" t="s">
        <v>3965</v>
      </c>
      <c r="E262" s="11">
        <v>-100</v>
      </c>
      <c r="G262" s="62">
        <f t="shared" si="6"/>
        <v>301192</v>
      </c>
      <c r="H262" s="64">
        <f t="shared" si="7"/>
        <v>-100</v>
      </c>
      <c r="J262" s="10">
        <v>162394</v>
      </c>
      <c r="K262" s="11">
        <v>0</v>
      </c>
      <c r="L262" s="11">
        <v>0</v>
      </c>
      <c r="M262" s="11">
        <v>894</v>
      </c>
      <c r="N262" s="11">
        <v>64</v>
      </c>
    </row>
    <row r="263" spans="1:14" x14ac:dyDescent="0.25">
      <c r="A263" s="10">
        <v>99176</v>
      </c>
      <c r="B263" s="11">
        <v>0</v>
      </c>
      <c r="D263" s="63" t="s">
        <v>6872</v>
      </c>
      <c r="E263" s="11"/>
      <c r="G263" s="62">
        <f t="shared" ref="G263:G326" si="8">D263*1</f>
        <v>301196</v>
      </c>
      <c r="H263" s="64">
        <f t="shared" ref="H263:H326" si="9">E263</f>
        <v>0</v>
      </c>
      <c r="J263" s="10">
        <v>163460</v>
      </c>
      <c r="K263" s="11">
        <v>0</v>
      </c>
      <c r="L263" s="11">
        <v>0</v>
      </c>
      <c r="M263" s="11">
        <v>894</v>
      </c>
      <c r="N263" s="11">
        <v>64</v>
      </c>
    </row>
    <row r="264" spans="1:14" x14ac:dyDescent="0.25">
      <c r="A264" s="10">
        <v>99209</v>
      </c>
      <c r="B264" s="11">
        <v>0</v>
      </c>
      <c r="D264" s="63" t="s">
        <v>4817</v>
      </c>
      <c r="E264" s="11">
        <v>100</v>
      </c>
      <c r="G264" s="62">
        <f t="shared" si="8"/>
        <v>301199</v>
      </c>
      <c r="H264" s="64">
        <f t="shared" si="9"/>
        <v>100</v>
      </c>
      <c r="J264" s="10">
        <v>164211</v>
      </c>
      <c r="K264" s="11">
        <v>25</v>
      </c>
      <c r="L264" s="11">
        <v>0</v>
      </c>
      <c r="M264" s="11">
        <v>893</v>
      </c>
      <c r="N264" s="11">
        <v>64</v>
      </c>
    </row>
    <row r="265" spans="1:14" x14ac:dyDescent="0.25">
      <c r="A265" s="10">
        <v>99211</v>
      </c>
      <c r="B265" s="11">
        <v>0</v>
      </c>
      <c r="D265" s="63" t="s">
        <v>3695</v>
      </c>
      <c r="E265" s="11">
        <v>-100</v>
      </c>
      <c r="G265" s="62">
        <f t="shared" si="8"/>
        <v>301203</v>
      </c>
      <c r="H265" s="64">
        <f t="shared" si="9"/>
        <v>-100</v>
      </c>
      <c r="J265" s="10">
        <v>164365</v>
      </c>
      <c r="K265" s="11">
        <v>100</v>
      </c>
      <c r="L265" s="11">
        <v>0</v>
      </c>
      <c r="M265" s="11">
        <v>881</v>
      </c>
      <c r="N265" s="11">
        <v>64</v>
      </c>
    </row>
    <row r="266" spans="1:14" x14ac:dyDescent="0.25">
      <c r="A266" s="10">
        <v>99240</v>
      </c>
      <c r="B266" s="11">
        <v>0</v>
      </c>
      <c r="D266" s="63" t="s">
        <v>7704</v>
      </c>
      <c r="E266" s="11">
        <v>100</v>
      </c>
      <c r="G266" s="62">
        <f t="shared" si="8"/>
        <v>301223</v>
      </c>
      <c r="H266" s="64">
        <f t="shared" si="9"/>
        <v>100</v>
      </c>
      <c r="J266" s="10">
        <v>164862</v>
      </c>
      <c r="K266" s="11">
        <v>16607</v>
      </c>
      <c r="L266" s="11">
        <v>10.5</v>
      </c>
      <c r="M266" s="11">
        <v>272</v>
      </c>
      <c r="N266" s="11">
        <v>43</v>
      </c>
    </row>
    <row r="267" spans="1:14" x14ac:dyDescent="0.25">
      <c r="A267" s="10">
        <v>99250</v>
      </c>
      <c r="B267" s="11">
        <v>0</v>
      </c>
      <c r="D267" s="63" t="s">
        <v>6601</v>
      </c>
      <c r="E267" s="11">
        <v>0</v>
      </c>
      <c r="G267" s="62">
        <f t="shared" si="8"/>
        <v>301258</v>
      </c>
      <c r="H267" s="64">
        <f t="shared" si="9"/>
        <v>0</v>
      </c>
      <c r="J267" s="10">
        <v>165440</v>
      </c>
      <c r="K267" s="11">
        <v>13861</v>
      </c>
      <c r="L267" s="11">
        <v>12.5</v>
      </c>
      <c r="M267" s="11">
        <v>358</v>
      </c>
      <c r="N267" s="11">
        <v>39</v>
      </c>
    </row>
    <row r="268" spans="1:14" x14ac:dyDescent="0.25">
      <c r="A268" s="10">
        <v>99309</v>
      </c>
      <c r="B268" s="11">
        <v>0</v>
      </c>
      <c r="D268" s="63" t="s">
        <v>6652</v>
      </c>
      <c r="E268" s="11">
        <v>100</v>
      </c>
      <c r="G268" s="62">
        <f t="shared" si="8"/>
        <v>301342</v>
      </c>
      <c r="H268" s="64">
        <f t="shared" si="9"/>
        <v>100</v>
      </c>
      <c r="J268" s="10">
        <v>165473</v>
      </c>
      <c r="K268" s="11">
        <v>21299</v>
      </c>
      <c r="L268" s="11">
        <v>14</v>
      </c>
      <c r="M268" s="11">
        <v>137</v>
      </c>
      <c r="N268" s="11">
        <v>36</v>
      </c>
    </row>
    <row r="269" spans="1:14" x14ac:dyDescent="0.25">
      <c r="A269" s="10">
        <v>99328</v>
      </c>
      <c r="B269" s="11">
        <v>0</v>
      </c>
      <c r="D269" s="63" t="s">
        <v>7796</v>
      </c>
      <c r="E269" s="11"/>
      <c r="G269" s="62">
        <f t="shared" si="8"/>
        <v>301351</v>
      </c>
      <c r="H269" s="64">
        <f t="shared" si="9"/>
        <v>0</v>
      </c>
      <c r="J269" s="10">
        <v>165969</v>
      </c>
      <c r="K269" s="11">
        <v>11531</v>
      </c>
      <c r="L269" s="11">
        <v>14</v>
      </c>
      <c r="M269" s="11">
        <v>444</v>
      </c>
      <c r="N269" s="11">
        <v>36</v>
      </c>
    </row>
    <row r="270" spans="1:14" x14ac:dyDescent="0.25">
      <c r="A270" s="10">
        <v>99335</v>
      </c>
      <c r="B270" s="11">
        <v>0</v>
      </c>
      <c r="D270" s="63" t="s">
        <v>3361</v>
      </c>
      <c r="E270" s="11">
        <v>0</v>
      </c>
      <c r="G270" s="62">
        <f t="shared" si="8"/>
        <v>301373</v>
      </c>
      <c r="H270" s="64">
        <f t="shared" si="9"/>
        <v>0</v>
      </c>
      <c r="J270" s="10">
        <v>166114</v>
      </c>
      <c r="K270" s="11">
        <v>0</v>
      </c>
      <c r="L270" s="11">
        <v>0</v>
      </c>
      <c r="M270" s="11">
        <v>894</v>
      </c>
      <c r="N270" s="11">
        <v>64</v>
      </c>
    </row>
    <row r="271" spans="1:14" x14ac:dyDescent="0.25">
      <c r="A271" s="10">
        <v>99339</v>
      </c>
      <c r="B271" s="11">
        <v>0</v>
      </c>
      <c r="D271" s="63" t="s">
        <v>6142</v>
      </c>
      <c r="E271" s="11"/>
      <c r="G271" s="62">
        <f t="shared" si="8"/>
        <v>301391</v>
      </c>
      <c r="H271" s="64">
        <f t="shared" si="9"/>
        <v>0</v>
      </c>
      <c r="J271" s="10">
        <v>167285</v>
      </c>
      <c r="K271" s="11">
        <v>3121</v>
      </c>
      <c r="L271" s="11">
        <v>2</v>
      </c>
      <c r="M271" s="11">
        <v>723</v>
      </c>
      <c r="N271" s="11">
        <v>60</v>
      </c>
    </row>
    <row r="272" spans="1:14" x14ac:dyDescent="0.25">
      <c r="A272" s="10">
        <v>99375</v>
      </c>
      <c r="B272" s="11">
        <v>0</v>
      </c>
      <c r="D272" s="63" t="s">
        <v>1571</v>
      </c>
      <c r="E272" s="11">
        <v>100</v>
      </c>
      <c r="G272" s="62">
        <f t="shared" si="8"/>
        <v>301401</v>
      </c>
      <c r="H272" s="64">
        <f t="shared" si="9"/>
        <v>100</v>
      </c>
      <c r="J272" s="10">
        <v>167439</v>
      </c>
      <c r="K272" s="11">
        <v>8606</v>
      </c>
      <c r="L272" s="11">
        <v>6</v>
      </c>
      <c r="M272" s="11">
        <v>546</v>
      </c>
      <c r="N272" s="11">
        <v>52</v>
      </c>
    </row>
    <row r="273" spans="1:14" x14ac:dyDescent="0.25">
      <c r="A273" s="10">
        <v>99393</v>
      </c>
      <c r="B273" s="11">
        <v>0</v>
      </c>
      <c r="D273" s="63" t="s">
        <v>5227</v>
      </c>
      <c r="E273" s="11"/>
      <c r="G273" s="62">
        <f t="shared" si="8"/>
        <v>301534</v>
      </c>
      <c r="H273" s="64">
        <f t="shared" si="9"/>
        <v>0</v>
      </c>
      <c r="J273" s="10">
        <v>167815</v>
      </c>
      <c r="K273" s="11">
        <v>0</v>
      </c>
      <c r="L273" s="11">
        <v>0</v>
      </c>
      <c r="M273" s="11">
        <v>894</v>
      </c>
      <c r="N273" s="11">
        <v>64</v>
      </c>
    </row>
    <row r="274" spans="1:14" x14ac:dyDescent="0.25">
      <c r="A274" s="10">
        <v>99399</v>
      </c>
      <c r="B274" s="11">
        <v>0</v>
      </c>
      <c r="D274" s="63" t="s">
        <v>8944</v>
      </c>
      <c r="E274" s="11"/>
      <c r="G274" s="62">
        <f t="shared" si="8"/>
        <v>301537</v>
      </c>
      <c r="H274" s="64">
        <f t="shared" si="9"/>
        <v>0</v>
      </c>
      <c r="J274" s="10">
        <v>168094</v>
      </c>
      <c r="K274" s="11">
        <v>375</v>
      </c>
      <c r="L274" s="11">
        <v>0.5</v>
      </c>
      <c r="M274" s="11">
        <v>857</v>
      </c>
      <c r="N274" s="11">
        <v>63</v>
      </c>
    </row>
    <row r="275" spans="1:14" x14ac:dyDescent="0.25">
      <c r="A275" s="10">
        <v>99430</v>
      </c>
      <c r="B275" s="11">
        <v>0</v>
      </c>
      <c r="D275" s="63" t="s">
        <v>8847</v>
      </c>
      <c r="E275" s="11"/>
      <c r="G275" s="62">
        <f t="shared" si="8"/>
        <v>301587</v>
      </c>
      <c r="H275" s="64">
        <f t="shared" si="9"/>
        <v>0</v>
      </c>
      <c r="J275" s="10">
        <v>168175</v>
      </c>
      <c r="K275" s="11">
        <v>7113</v>
      </c>
      <c r="L275" s="11">
        <v>5</v>
      </c>
      <c r="M275" s="11">
        <v>593</v>
      </c>
      <c r="N275" s="11">
        <v>54</v>
      </c>
    </row>
    <row r="276" spans="1:14" x14ac:dyDescent="0.25">
      <c r="A276" s="10">
        <v>99449</v>
      </c>
      <c r="B276" s="11">
        <v>0</v>
      </c>
      <c r="D276" s="63" t="s">
        <v>5466</v>
      </c>
      <c r="E276" s="11"/>
      <c r="G276" s="62">
        <f t="shared" si="8"/>
        <v>301592</v>
      </c>
      <c r="H276" s="64">
        <f t="shared" si="9"/>
        <v>0</v>
      </c>
      <c r="J276" s="10">
        <v>168209</v>
      </c>
      <c r="K276" s="11">
        <v>4534</v>
      </c>
      <c r="L276" s="11">
        <v>5</v>
      </c>
      <c r="M276" s="11">
        <v>676</v>
      </c>
      <c r="N276" s="11">
        <v>54</v>
      </c>
    </row>
    <row r="277" spans="1:14" x14ac:dyDescent="0.25">
      <c r="A277" s="10">
        <v>99480</v>
      </c>
      <c r="B277" s="11">
        <v>0</v>
      </c>
      <c r="D277" s="63" t="s">
        <v>9564</v>
      </c>
      <c r="E277" s="11">
        <v>50</v>
      </c>
      <c r="G277" s="62">
        <f t="shared" si="8"/>
        <v>301602</v>
      </c>
      <c r="H277" s="64">
        <f t="shared" si="9"/>
        <v>50</v>
      </c>
      <c r="J277" s="10">
        <v>168797</v>
      </c>
      <c r="K277" s="11">
        <v>11519</v>
      </c>
      <c r="L277" s="11">
        <v>12</v>
      </c>
      <c r="M277" s="11">
        <v>445</v>
      </c>
      <c r="N277" s="11">
        <v>40</v>
      </c>
    </row>
    <row r="278" spans="1:14" x14ac:dyDescent="0.25">
      <c r="A278" s="10">
        <v>99555</v>
      </c>
      <c r="B278" s="11">
        <v>0</v>
      </c>
      <c r="D278" s="63" t="s">
        <v>4684</v>
      </c>
      <c r="E278" s="11"/>
      <c r="G278" s="62">
        <f t="shared" si="8"/>
        <v>301605</v>
      </c>
      <c r="H278" s="64">
        <f t="shared" si="9"/>
        <v>0</v>
      </c>
      <c r="J278" s="10">
        <v>168904</v>
      </c>
      <c r="K278" s="11">
        <v>6984</v>
      </c>
      <c r="L278" s="11">
        <v>11</v>
      </c>
      <c r="M278" s="11">
        <v>597</v>
      </c>
      <c r="N278" s="11">
        <v>42</v>
      </c>
    </row>
    <row r="279" spans="1:14" x14ac:dyDescent="0.25">
      <c r="A279" s="10">
        <v>99564</v>
      </c>
      <c r="B279" s="11">
        <v>0</v>
      </c>
      <c r="D279" s="63" t="s">
        <v>3486</v>
      </c>
      <c r="E279" s="11"/>
      <c r="G279" s="62">
        <f t="shared" si="8"/>
        <v>301647</v>
      </c>
      <c r="H279" s="64">
        <f t="shared" si="9"/>
        <v>0</v>
      </c>
      <c r="J279" s="10">
        <v>169166</v>
      </c>
      <c r="K279" s="11">
        <v>17081</v>
      </c>
      <c r="L279" s="11">
        <v>7.5</v>
      </c>
      <c r="M279" s="11">
        <v>250</v>
      </c>
      <c r="N279" s="11">
        <v>49</v>
      </c>
    </row>
    <row r="280" spans="1:14" x14ac:dyDescent="0.25">
      <c r="A280" s="10">
        <v>99566</v>
      </c>
      <c r="B280" s="11">
        <v>0</v>
      </c>
      <c r="D280" s="63" t="s">
        <v>7938</v>
      </c>
      <c r="E280" s="11"/>
      <c r="G280" s="62">
        <f t="shared" si="8"/>
        <v>301699</v>
      </c>
      <c r="H280" s="64">
        <f t="shared" si="9"/>
        <v>0</v>
      </c>
      <c r="J280" s="10">
        <v>169918</v>
      </c>
      <c r="K280" s="11">
        <v>11541</v>
      </c>
      <c r="L280" s="11">
        <v>7</v>
      </c>
      <c r="M280" s="11">
        <v>442</v>
      </c>
      <c r="N280" s="11">
        <v>50</v>
      </c>
    </row>
    <row r="281" spans="1:14" x14ac:dyDescent="0.25">
      <c r="A281" s="10">
        <v>99665</v>
      </c>
      <c r="B281" s="11">
        <v>0</v>
      </c>
      <c r="D281" s="63" t="s">
        <v>5091</v>
      </c>
      <c r="E281" s="11">
        <v>83.3</v>
      </c>
      <c r="G281" s="62">
        <f t="shared" si="8"/>
        <v>301709</v>
      </c>
      <c r="H281" s="64">
        <f t="shared" si="9"/>
        <v>83.3</v>
      </c>
      <c r="J281" s="10">
        <v>169923</v>
      </c>
      <c r="K281" s="11">
        <v>8318</v>
      </c>
      <c r="L281" s="11">
        <v>7</v>
      </c>
      <c r="M281" s="11">
        <v>558</v>
      </c>
      <c r="N281" s="11">
        <v>50</v>
      </c>
    </row>
    <row r="282" spans="1:14" x14ac:dyDescent="0.25">
      <c r="A282" s="10">
        <v>99681</v>
      </c>
      <c r="B282" s="11">
        <v>0</v>
      </c>
      <c r="D282" s="63" t="s">
        <v>6420</v>
      </c>
      <c r="E282" s="11"/>
      <c r="G282" s="62">
        <f t="shared" si="8"/>
        <v>301746</v>
      </c>
      <c r="H282" s="64">
        <f t="shared" si="9"/>
        <v>0</v>
      </c>
      <c r="J282" s="10">
        <v>170288</v>
      </c>
      <c r="K282" s="11">
        <v>17104</v>
      </c>
      <c r="L282" s="11">
        <v>3</v>
      </c>
      <c r="M282" s="11">
        <v>249</v>
      </c>
      <c r="N282" s="11">
        <v>58</v>
      </c>
    </row>
    <row r="283" spans="1:14" x14ac:dyDescent="0.25">
      <c r="A283" s="10">
        <v>99706</v>
      </c>
      <c r="B283" s="11">
        <v>0</v>
      </c>
      <c r="D283" s="63" t="s">
        <v>4848</v>
      </c>
      <c r="E283" s="11">
        <v>100</v>
      </c>
      <c r="G283" s="62">
        <f t="shared" si="8"/>
        <v>301749</v>
      </c>
      <c r="H283" s="64">
        <f t="shared" si="9"/>
        <v>100</v>
      </c>
      <c r="J283" s="10">
        <v>170893</v>
      </c>
      <c r="K283" s="11">
        <v>33829</v>
      </c>
      <c r="L283" s="11">
        <v>28.5</v>
      </c>
      <c r="M283" s="11">
        <v>25</v>
      </c>
      <c r="N283" s="11">
        <v>10</v>
      </c>
    </row>
    <row r="284" spans="1:14" x14ac:dyDescent="0.25">
      <c r="A284" s="10">
        <v>99707</v>
      </c>
      <c r="B284" s="11">
        <v>0</v>
      </c>
      <c r="D284" s="63" t="s">
        <v>6474</v>
      </c>
      <c r="E284" s="11"/>
      <c r="G284" s="62">
        <f t="shared" si="8"/>
        <v>301752</v>
      </c>
      <c r="H284" s="64">
        <f t="shared" si="9"/>
        <v>0</v>
      </c>
      <c r="J284" s="10">
        <v>171028</v>
      </c>
      <c r="K284" s="11">
        <v>18506</v>
      </c>
      <c r="L284" s="11">
        <v>12</v>
      </c>
      <c r="M284" s="11">
        <v>210</v>
      </c>
      <c r="N284" s="11">
        <v>40</v>
      </c>
    </row>
    <row r="285" spans="1:14" x14ac:dyDescent="0.25">
      <c r="A285" s="10">
        <v>99713</v>
      </c>
      <c r="B285" s="11">
        <v>0</v>
      </c>
      <c r="D285" s="63" t="s">
        <v>2785</v>
      </c>
      <c r="E285" s="11"/>
      <c r="G285" s="62">
        <f t="shared" si="8"/>
        <v>301753</v>
      </c>
      <c r="H285" s="64">
        <f t="shared" si="9"/>
        <v>0</v>
      </c>
      <c r="J285" s="10">
        <v>171210</v>
      </c>
      <c r="K285" s="11">
        <v>28491</v>
      </c>
      <c r="L285" s="11">
        <v>10</v>
      </c>
      <c r="M285" s="11">
        <v>45</v>
      </c>
      <c r="N285" s="11">
        <v>44</v>
      </c>
    </row>
    <row r="286" spans="1:14" x14ac:dyDescent="0.25">
      <c r="A286" s="10">
        <v>99747</v>
      </c>
      <c r="B286" s="11">
        <v>0</v>
      </c>
      <c r="D286" s="63" t="s">
        <v>1486</v>
      </c>
      <c r="E286" s="11">
        <v>-100</v>
      </c>
      <c r="G286" s="62">
        <f t="shared" si="8"/>
        <v>301754</v>
      </c>
      <c r="H286" s="64">
        <f t="shared" si="9"/>
        <v>-100</v>
      </c>
      <c r="J286" s="10">
        <v>171400</v>
      </c>
      <c r="K286" s="11">
        <v>0</v>
      </c>
      <c r="L286" s="11">
        <v>0</v>
      </c>
      <c r="M286" s="11">
        <v>894</v>
      </c>
      <c r="N286" s="11">
        <v>64</v>
      </c>
    </row>
    <row r="287" spans="1:14" x14ac:dyDescent="0.25">
      <c r="A287" s="10">
        <v>99788</v>
      </c>
      <c r="B287" s="11">
        <v>0</v>
      </c>
      <c r="D287" s="63" t="s">
        <v>8469</v>
      </c>
      <c r="E287" s="11">
        <v>0</v>
      </c>
      <c r="G287" s="62">
        <f t="shared" si="8"/>
        <v>301783</v>
      </c>
      <c r="H287" s="64">
        <f t="shared" si="9"/>
        <v>0</v>
      </c>
      <c r="J287" s="10">
        <v>171477</v>
      </c>
      <c r="K287" s="11">
        <v>9445</v>
      </c>
      <c r="L287" s="11">
        <v>12</v>
      </c>
      <c r="M287" s="11">
        <v>520</v>
      </c>
      <c r="N287" s="11">
        <v>40</v>
      </c>
    </row>
    <row r="288" spans="1:14" x14ac:dyDescent="0.25">
      <c r="A288" s="10">
        <v>99793</v>
      </c>
      <c r="B288" s="11">
        <v>0</v>
      </c>
      <c r="D288" s="63" t="s">
        <v>5034</v>
      </c>
      <c r="E288" s="11"/>
      <c r="G288" s="62">
        <f t="shared" si="8"/>
        <v>301802</v>
      </c>
      <c r="H288" s="64">
        <f t="shared" si="9"/>
        <v>0</v>
      </c>
      <c r="J288" s="10">
        <v>171589</v>
      </c>
      <c r="K288" s="11">
        <v>0</v>
      </c>
      <c r="L288" s="11">
        <v>0</v>
      </c>
      <c r="M288" s="11">
        <v>894</v>
      </c>
      <c r="N288" s="11">
        <v>64</v>
      </c>
    </row>
    <row r="289" spans="1:14" x14ac:dyDescent="0.25">
      <c r="A289" s="10">
        <v>99815</v>
      </c>
      <c r="B289" s="11">
        <v>0</v>
      </c>
      <c r="D289" s="63" t="s">
        <v>6416</v>
      </c>
      <c r="E289" s="11"/>
      <c r="G289" s="62">
        <f t="shared" si="8"/>
        <v>301836</v>
      </c>
      <c r="H289" s="64">
        <f t="shared" si="9"/>
        <v>0</v>
      </c>
      <c r="J289" s="10">
        <v>171854</v>
      </c>
      <c r="K289" s="11">
        <v>0</v>
      </c>
      <c r="L289" s="11">
        <v>0</v>
      </c>
      <c r="M289" s="11">
        <v>894</v>
      </c>
      <c r="N289" s="11">
        <v>64</v>
      </c>
    </row>
    <row r="290" spans="1:14" x14ac:dyDescent="0.25">
      <c r="A290" s="10">
        <v>99837</v>
      </c>
      <c r="B290" s="11">
        <v>0</v>
      </c>
      <c r="D290" s="63" t="s">
        <v>7272</v>
      </c>
      <c r="E290" s="11"/>
      <c r="G290" s="62">
        <f t="shared" si="8"/>
        <v>301914</v>
      </c>
      <c r="H290" s="64">
        <f t="shared" si="9"/>
        <v>0</v>
      </c>
      <c r="J290" s="10">
        <v>172086</v>
      </c>
      <c r="K290" s="11">
        <v>27278</v>
      </c>
      <c r="L290" s="11">
        <v>17.5</v>
      </c>
      <c r="M290" s="11">
        <v>54</v>
      </c>
      <c r="N290" s="11">
        <v>29</v>
      </c>
    </row>
    <row r="291" spans="1:14" x14ac:dyDescent="0.25">
      <c r="A291" s="10">
        <v>99888</v>
      </c>
      <c r="B291" s="11">
        <v>0</v>
      </c>
      <c r="D291" s="63" t="s">
        <v>2426</v>
      </c>
      <c r="E291" s="11">
        <v>-100</v>
      </c>
      <c r="G291" s="62">
        <f t="shared" si="8"/>
        <v>301915</v>
      </c>
      <c r="H291" s="64">
        <f t="shared" si="9"/>
        <v>-100</v>
      </c>
      <c r="J291" s="10">
        <v>172201</v>
      </c>
      <c r="K291" s="11">
        <v>0</v>
      </c>
      <c r="L291" s="11">
        <v>0</v>
      </c>
      <c r="M291" s="11">
        <v>894</v>
      </c>
      <c r="N291" s="11">
        <v>64</v>
      </c>
    </row>
    <row r="292" spans="1:14" x14ac:dyDescent="0.25">
      <c r="A292" s="10">
        <v>99900</v>
      </c>
      <c r="B292" s="11">
        <v>0</v>
      </c>
      <c r="D292" s="63" t="s">
        <v>3740</v>
      </c>
      <c r="E292" s="11"/>
      <c r="G292" s="62">
        <f t="shared" si="8"/>
        <v>301917</v>
      </c>
      <c r="H292" s="64">
        <f t="shared" si="9"/>
        <v>0</v>
      </c>
      <c r="J292" s="10">
        <v>172318</v>
      </c>
      <c r="K292" s="11">
        <v>17261</v>
      </c>
      <c r="L292" s="11">
        <v>14.5</v>
      </c>
      <c r="M292" s="11">
        <v>243</v>
      </c>
      <c r="N292" s="11">
        <v>35</v>
      </c>
    </row>
    <row r="293" spans="1:14" x14ac:dyDescent="0.25">
      <c r="A293" s="10">
        <v>99931</v>
      </c>
      <c r="B293" s="11">
        <v>0</v>
      </c>
      <c r="D293" s="63" t="s">
        <v>7631</v>
      </c>
      <c r="E293" s="11"/>
      <c r="G293" s="62">
        <f t="shared" si="8"/>
        <v>301974</v>
      </c>
      <c r="H293" s="64">
        <f t="shared" si="9"/>
        <v>0</v>
      </c>
      <c r="J293" s="10">
        <v>172329</v>
      </c>
      <c r="K293" s="11">
        <v>7311</v>
      </c>
      <c r="L293" s="11">
        <v>3.5</v>
      </c>
      <c r="M293" s="11">
        <v>585</v>
      </c>
      <c r="N293" s="11">
        <v>57</v>
      </c>
    </row>
    <row r="294" spans="1:14" x14ac:dyDescent="0.25">
      <c r="A294" s="10">
        <v>99941</v>
      </c>
      <c r="B294" s="11">
        <v>0</v>
      </c>
      <c r="D294" s="63" t="s">
        <v>7530</v>
      </c>
      <c r="E294" s="11"/>
      <c r="G294" s="62">
        <f t="shared" si="8"/>
        <v>301979</v>
      </c>
      <c r="H294" s="64">
        <f t="shared" si="9"/>
        <v>0</v>
      </c>
      <c r="J294" s="10">
        <v>172493</v>
      </c>
      <c r="K294" s="11">
        <v>719</v>
      </c>
      <c r="L294" s="11">
        <v>0.5</v>
      </c>
      <c r="M294" s="11">
        <v>834</v>
      </c>
      <c r="N294" s="11">
        <v>63</v>
      </c>
    </row>
    <row r="295" spans="1:14" x14ac:dyDescent="0.25">
      <c r="A295" s="10">
        <v>99963</v>
      </c>
      <c r="B295" s="11">
        <v>0</v>
      </c>
      <c r="D295" s="63" t="s">
        <v>4759</v>
      </c>
      <c r="E295" s="11"/>
      <c r="G295" s="62">
        <f t="shared" si="8"/>
        <v>301992</v>
      </c>
      <c r="H295" s="64">
        <f t="shared" si="9"/>
        <v>0</v>
      </c>
      <c r="J295" s="10">
        <v>172520</v>
      </c>
      <c r="K295" s="11">
        <v>0</v>
      </c>
      <c r="L295" s="11">
        <v>0</v>
      </c>
      <c r="M295" s="11">
        <v>894</v>
      </c>
      <c r="N295" s="11">
        <v>64</v>
      </c>
    </row>
    <row r="296" spans="1:14" x14ac:dyDescent="0.25">
      <c r="A296" s="10">
        <v>99977</v>
      </c>
      <c r="B296" s="11">
        <v>0</v>
      </c>
      <c r="D296" s="63" t="s">
        <v>5782</v>
      </c>
      <c r="E296" s="11"/>
      <c r="G296" s="62">
        <f t="shared" si="8"/>
        <v>301994</v>
      </c>
      <c r="H296" s="64">
        <f t="shared" si="9"/>
        <v>0</v>
      </c>
      <c r="J296" s="10">
        <v>172662</v>
      </c>
      <c r="K296" s="11">
        <v>21147</v>
      </c>
      <c r="L296" s="11">
        <v>7</v>
      </c>
      <c r="M296" s="11">
        <v>141</v>
      </c>
      <c r="N296" s="11">
        <v>50</v>
      </c>
    </row>
    <row r="297" spans="1:14" x14ac:dyDescent="0.25">
      <c r="A297" s="10">
        <v>129986</v>
      </c>
      <c r="B297" s="11">
        <v>0</v>
      </c>
      <c r="D297" s="63" t="s">
        <v>3374</v>
      </c>
      <c r="E297" s="11">
        <v>-100</v>
      </c>
      <c r="G297" s="62">
        <f t="shared" si="8"/>
        <v>302016</v>
      </c>
      <c r="H297" s="64">
        <f t="shared" si="9"/>
        <v>-100</v>
      </c>
      <c r="J297" s="10">
        <v>172993</v>
      </c>
      <c r="K297" s="11">
        <v>0</v>
      </c>
      <c r="L297" s="11">
        <v>0</v>
      </c>
      <c r="M297" s="11">
        <v>894</v>
      </c>
      <c r="N297" s="11">
        <v>64</v>
      </c>
    </row>
    <row r="298" spans="1:14" x14ac:dyDescent="0.25">
      <c r="A298" s="10">
        <v>142251</v>
      </c>
      <c r="B298" s="11">
        <v>20.12</v>
      </c>
      <c r="D298" s="63" t="s">
        <v>6160</v>
      </c>
      <c r="E298" s="11">
        <v>0</v>
      </c>
      <c r="G298" s="62">
        <f t="shared" si="8"/>
        <v>302054</v>
      </c>
      <c r="H298" s="64">
        <f t="shared" si="9"/>
        <v>0</v>
      </c>
      <c r="J298" s="10">
        <v>173032</v>
      </c>
      <c r="K298" s="11">
        <v>11324</v>
      </c>
      <c r="L298" s="11">
        <v>8</v>
      </c>
      <c r="M298" s="11">
        <v>457</v>
      </c>
      <c r="N298" s="11">
        <v>48</v>
      </c>
    </row>
    <row r="299" spans="1:14" x14ac:dyDescent="0.25">
      <c r="A299" s="10">
        <v>143589</v>
      </c>
      <c r="B299" s="11">
        <v>0</v>
      </c>
      <c r="D299" s="63" t="s">
        <v>4590</v>
      </c>
      <c r="E299" s="11"/>
      <c r="G299" s="62">
        <f t="shared" si="8"/>
        <v>302063</v>
      </c>
      <c r="H299" s="64">
        <f t="shared" si="9"/>
        <v>0</v>
      </c>
      <c r="J299" s="10">
        <v>173329</v>
      </c>
      <c r="K299" s="11">
        <v>31252</v>
      </c>
      <c r="L299" s="11">
        <v>12</v>
      </c>
      <c r="M299" s="11">
        <v>34</v>
      </c>
      <c r="N299" s="11">
        <v>40</v>
      </c>
    </row>
    <row r="300" spans="1:14" x14ac:dyDescent="0.25">
      <c r="A300" s="10">
        <v>148585</v>
      </c>
      <c r="B300" s="11">
        <v>0</v>
      </c>
      <c r="D300" s="63" t="s">
        <v>6086</v>
      </c>
      <c r="E300" s="11">
        <v>100</v>
      </c>
      <c r="G300" s="62">
        <f t="shared" si="8"/>
        <v>302094</v>
      </c>
      <c r="H300" s="64">
        <f t="shared" si="9"/>
        <v>100</v>
      </c>
      <c r="J300" s="10">
        <v>173338</v>
      </c>
      <c r="K300" s="11">
        <v>16199</v>
      </c>
      <c r="L300" s="11">
        <v>8.5</v>
      </c>
      <c r="M300" s="11">
        <v>288</v>
      </c>
      <c r="N300" s="11">
        <v>47</v>
      </c>
    </row>
    <row r="301" spans="1:14" x14ac:dyDescent="0.25">
      <c r="A301" s="10">
        <v>148596</v>
      </c>
      <c r="B301" s="11">
        <v>0</v>
      </c>
      <c r="D301" s="63" t="s">
        <v>5341</v>
      </c>
      <c r="E301" s="11">
        <v>100</v>
      </c>
      <c r="G301" s="62">
        <f t="shared" si="8"/>
        <v>302146</v>
      </c>
      <c r="H301" s="64">
        <f t="shared" si="9"/>
        <v>100</v>
      </c>
      <c r="J301" s="10">
        <v>173379</v>
      </c>
      <c r="K301" s="11">
        <v>0</v>
      </c>
      <c r="L301" s="11">
        <v>0</v>
      </c>
      <c r="M301" s="11">
        <v>894</v>
      </c>
      <c r="N301" s="11">
        <v>64</v>
      </c>
    </row>
    <row r="302" spans="1:14" x14ac:dyDescent="0.25">
      <c r="A302" s="10">
        <v>153432</v>
      </c>
      <c r="B302" s="11">
        <v>156.07999999999998</v>
      </c>
      <c r="D302" s="63" t="s">
        <v>6002</v>
      </c>
      <c r="E302" s="11">
        <v>0</v>
      </c>
      <c r="G302" s="62">
        <f t="shared" si="8"/>
        <v>302148</v>
      </c>
      <c r="H302" s="64">
        <f t="shared" si="9"/>
        <v>0</v>
      </c>
      <c r="J302" s="10">
        <v>173736</v>
      </c>
      <c r="K302" s="11">
        <v>8141</v>
      </c>
      <c r="L302" s="11">
        <v>7</v>
      </c>
      <c r="M302" s="11">
        <v>564</v>
      </c>
      <c r="N302" s="11">
        <v>50</v>
      </c>
    </row>
    <row r="303" spans="1:14" x14ac:dyDescent="0.25">
      <c r="A303" s="10">
        <v>154413</v>
      </c>
      <c r="B303" s="11">
        <v>3.3600000000000003</v>
      </c>
      <c r="D303" s="63" t="s">
        <v>2265</v>
      </c>
      <c r="E303" s="11">
        <v>100</v>
      </c>
      <c r="G303" s="62">
        <f t="shared" si="8"/>
        <v>302154</v>
      </c>
      <c r="H303" s="64">
        <f t="shared" si="9"/>
        <v>100</v>
      </c>
      <c r="J303" s="10">
        <v>173864</v>
      </c>
      <c r="K303" s="11">
        <v>6379</v>
      </c>
      <c r="L303" s="11">
        <v>1</v>
      </c>
      <c r="M303" s="11">
        <v>620</v>
      </c>
      <c r="N303" s="11">
        <v>62</v>
      </c>
    </row>
    <row r="304" spans="1:14" x14ac:dyDescent="0.25">
      <c r="A304" s="10">
        <v>155191</v>
      </c>
      <c r="B304" s="11">
        <v>10.99</v>
      </c>
      <c r="D304" s="63" t="s">
        <v>5527</v>
      </c>
      <c r="E304" s="11">
        <v>0</v>
      </c>
      <c r="G304" s="62">
        <f t="shared" si="8"/>
        <v>302161</v>
      </c>
      <c r="H304" s="64">
        <f t="shared" si="9"/>
        <v>0</v>
      </c>
      <c r="J304" s="10">
        <v>173915</v>
      </c>
      <c r="K304" s="11">
        <v>0</v>
      </c>
      <c r="L304" s="11">
        <v>0</v>
      </c>
      <c r="M304" s="11">
        <v>894</v>
      </c>
      <c r="N304" s="11">
        <v>64</v>
      </c>
    </row>
    <row r="305" spans="1:14" x14ac:dyDescent="0.25">
      <c r="A305" s="10">
        <v>156298</v>
      </c>
      <c r="B305" s="11">
        <v>0</v>
      </c>
      <c r="D305" s="63" t="s">
        <v>4104</v>
      </c>
      <c r="E305" s="11"/>
      <c r="G305" s="62">
        <f t="shared" si="8"/>
        <v>302173</v>
      </c>
      <c r="H305" s="64">
        <f t="shared" si="9"/>
        <v>0</v>
      </c>
      <c r="J305" s="10">
        <v>174012</v>
      </c>
      <c r="K305" s="11">
        <v>22391</v>
      </c>
      <c r="L305" s="11">
        <v>17</v>
      </c>
      <c r="M305" s="11">
        <v>122</v>
      </c>
      <c r="N305" s="11">
        <v>30</v>
      </c>
    </row>
    <row r="306" spans="1:14" x14ac:dyDescent="0.25">
      <c r="A306" s="10">
        <v>156632</v>
      </c>
      <c r="B306" s="11">
        <v>15.91</v>
      </c>
      <c r="D306" s="63" t="s">
        <v>6375</v>
      </c>
      <c r="E306" s="11"/>
      <c r="G306" s="62">
        <f t="shared" si="8"/>
        <v>302174</v>
      </c>
      <c r="H306" s="64">
        <f t="shared" si="9"/>
        <v>0</v>
      </c>
      <c r="J306" s="10">
        <v>174317</v>
      </c>
      <c r="K306" s="11">
        <v>30049</v>
      </c>
      <c r="L306" s="11">
        <v>17</v>
      </c>
      <c r="M306" s="11">
        <v>39</v>
      </c>
      <c r="N306" s="11">
        <v>30</v>
      </c>
    </row>
    <row r="307" spans="1:14" x14ac:dyDescent="0.25">
      <c r="A307" s="10">
        <v>157759</v>
      </c>
      <c r="B307" s="11">
        <v>0</v>
      </c>
      <c r="D307" s="63" t="s">
        <v>6697</v>
      </c>
      <c r="E307" s="11">
        <v>100</v>
      </c>
      <c r="G307" s="62">
        <f t="shared" si="8"/>
        <v>302213</v>
      </c>
      <c r="H307" s="64">
        <f t="shared" si="9"/>
        <v>100</v>
      </c>
      <c r="J307" s="10">
        <v>174380</v>
      </c>
      <c r="K307" s="11">
        <v>13621</v>
      </c>
      <c r="L307" s="11">
        <v>8</v>
      </c>
      <c r="M307" s="11">
        <v>366</v>
      </c>
      <c r="N307" s="11">
        <v>48</v>
      </c>
    </row>
    <row r="308" spans="1:14" x14ac:dyDescent="0.25">
      <c r="A308" s="10">
        <v>158005</v>
      </c>
      <c r="B308" s="11">
        <v>14.84</v>
      </c>
      <c r="D308" s="63" t="s">
        <v>4901</v>
      </c>
      <c r="E308" s="11">
        <v>100</v>
      </c>
      <c r="G308" s="62">
        <f t="shared" si="8"/>
        <v>302251</v>
      </c>
      <c r="H308" s="64">
        <f t="shared" si="9"/>
        <v>100</v>
      </c>
      <c r="J308" s="10">
        <v>174703</v>
      </c>
      <c r="K308" s="11">
        <v>19869</v>
      </c>
      <c r="L308" s="11">
        <v>12</v>
      </c>
      <c r="M308" s="11">
        <v>169</v>
      </c>
      <c r="N308" s="11">
        <v>40</v>
      </c>
    </row>
    <row r="309" spans="1:14" x14ac:dyDescent="0.25">
      <c r="A309" s="10">
        <v>158196</v>
      </c>
      <c r="B309" s="11">
        <v>1</v>
      </c>
      <c r="D309" s="63" t="s">
        <v>2863</v>
      </c>
      <c r="E309" s="11">
        <v>50</v>
      </c>
      <c r="G309" s="62">
        <f t="shared" si="8"/>
        <v>302255</v>
      </c>
      <c r="H309" s="64">
        <f t="shared" si="9"/>
        <v>50</v>
      </c>
      <c r="J309" s="10">
        <v>175025</v>
      </c>
      <c r="K309" s="11">
        <v>2454</v>
      </c>
      <c r="L309" s="11">
        <v>2.5</v>
      </c>
      <c r="M309" s="11">
        <v>751</v>
      </c>
      <c r="N309" s="11">
        <v>59</v>
      </c>
    </row>
    <row r="310" spans="1:14" x14ac:dyDescent="0.25">
      <c r="A310" s="10">
        <v>158441</v>
      </c>
      <c r="B310" s="11">
        <v>17.64</v>
      </c>
      <c r="D310" s="63" t="s">
        <v>5150</v>
      </c>
      <c r="E310" s="11"/>
      <c r="G310" s="62">
        <f t="shared" si="8"/>
        <v>302307</v>
      </c>
      <c r="H310" s="64">
        <f t="shared" si="9"/>
        <v>0</v>
      </c>
      <c r="J310" s="10">
        <v>175714</v>
      </c>
      <c r="K310" s="11">
        <v>22979</v>
      </c>
      <c r="L310" s="11">
        <v>19.5</v>
      </c>
      <c r="M310" s="11">
        <v>103</v>
      </c>
      <c r="N310" s="11">
        <v>25</v>
      </c>
    </row>
    <row r="311" spans="1:14" x14ac:dyDescent="0.25">
      <c r="A311" s="10">
        <v>159732</v>
      </c>
      <c r="B311" s="11">
        <v>11.93</v>
      </c>
      <c r="D311" s="63" t="s">
        <v>9912</v>
      </c>
      <c r="E311" s="11"/>
      <c r="G311" s="62">
        <f t="shared" si="8"/>
        <v>302342</v>
      </c>
      <c r="H311" s="64">
        <f t="shared" si="9"/>
        <v>0</v>
      </c>
      <c r="J311" s="10">
        <v>175823</v>
      </c>
      <c r="K311" s="11">
        <v>24541</v>
      </c>
      <c r="L311" s="11">
        <v>7</v>
      </c>
      <c r="M311" s="11">
        <v>76</v>
      </c>
      <c r="N311" s="11">
        <v>50</v>
      </c>
    </row>
    <row r="312" spans="1:14" x14ac:dyDescent="0.25">
      <c r="A312" s="10">
        <v>160058</v>
      </c>
      <c r="B312" s="11">
        <v>18.5</v>
      </c>
      <c r="D312" s="63" t="s">
        <v>8537</v>
      </c>
      <c r="E312" s="11"/>
      <c r="G312" s="62">
        <f t="shared" si="8"/>
        <v>302343</v>
      </c>
      <c r="H312" s="64">
        <f t="shared" si="9"/>
        <v>0</v>
      </c>
      <c r="J312" s="10">
        <v>175997</v>
      </c>
      <c r="K312" s="11">
        <v>1460</v>
      </c>
      <c r="L312" s="11">
        <v>0.5</v>
      </c>
      <c r="M312" s="11">
        <v>792</v>
      </c>
      <c r="N312" s="11">
        <v>63</v>
      </c>
    </row>
    <row r="313" spans="1:14" x14ac:dyDescent="0.25">
      <c r="A313" s="10">
        <v>160082</v>
      </c>
      <c r="B313" s="11">
        <v>6.36</v>
      </c>
      <c r="D313" s="63" t="s">
        <v>6209</v>
      </c>
      <c r="E313" s="11"/>
      <c r="G313" s="62">
        <f t="shared" si="8"/>
        <v>302432</v>
      </c>
      <c r="H313" s="64">
        <f t="shared" si="9"/>
        <v>0</v>
      </c>
      <c r="J313" s="10">
        <v>176901</v>
      </c>
      <c r="K313" s="11">
        <v>38164</v>
      </c>
      <c r="L313" s="11">
        <v>13</v>
      </c>
      <c r="M313" s="11">
        <v>18</v>
      </c>
      <c r="N313" s="11">
        <v>38</v>
      </c>
    </row>
    <row r="314" spans="1:14" x14ac:dyDescent="0.25">
      <c r="A314" s="10">
        <v>160103</v>
      </c>
      <c r="B314" s="11">
        <v>8.51</v>
      </c>
      <c r="D314" s="63" t="s">
        <v>8509</v>
      </c>
      <c r="E314" s="11"/>
      <c r="G314" s="62">
        <f t="shared" si="8"/>
        <v>302441</v>
      </c>
      <c r="H314" s="64">
        <f t="shared" si="9"/>
        <v>0</v>
      </c>
      <c r="J314" s="10">
        <v>176945</v>
      </c>
      <c r="K314" s="11">
        <v>6316</v>
      </c>
      <c r="L314" s="11">
        <v>7</v>
      </c>
      <c r="M314" s="11">
        <v>622</v>
      </c>
      <c r="N314" s="11">
        <v>50</v>
      </c>
    </row>
    <row r="315" spans="1:14" x14ac:dyDescent="0.25">
      <c r="A315" s="10">
        <v>160299</v>
      </c>
      <c r="B315" s="11">
        <v>10.19</v>
      </c>
      <c r="D315" s="63" t="s">
        <v>10620</v>
      </c>
      <c r="E315" s="11"/>
      <c r="G315" s="62">
        <f t="shared" si="8"/>
        <v>302454</v>
      </c>
      <c r="H315" s="64">
        <f t="shared" si="9"/>
        <v>0</v>
      </c>
      <c r="J315" s="10">
        <v>177084</v>
      </c>
      <c r="K315" s="11">
        <v>12809</v>
      </c>
      <c r="L315" s="11">
        <v>4.5</v>
      </c>
      <c r="M315" s="11">
        <v>400</v>
      </c>
      <c r="N315" s="11">
        <v>55</v>
      </c>
    </row>
    <row r="316" spans="1:14" x14ac:dyDescent="0.25">
      <c r="A316" s="10">
        <v>160628</v>
      </c>
      <c r="B316" s="11">
        <v>11.6</v>
      </c>
      <c r="D316" s="63" t="s">
        <v>3018</v>
      </c>
      <c r="E316" s="11">
        <v>-100</v>
      </c>
      <c r="G316" s="62">
        <f t="shared" si="8"/>
        <v>302461</v>
      </c>
      <c r="H316" s="64">
        <f t="shared" si="9"/>
        <v>-100</v>
      </c>
      <c r="J316" s="10">
        <v>177117</v>
      </c>
      <c r="K316" s="11">
        <v>6063</v>
      </c>
      <c r="L316" s="11">
        <v>4</v>
      </c>
      <c r="M316" s="11">
        <v>631</v>
      </c>
      <c r="N316" s="11">
        <v>56</v>
      </c>
    </row>
    <row r="317" spans="1:14" x14ac:dyDescent="0.25">
      <c r="A317" s="10">
        <v>160652</v>
      </c>
      <c r="B317" s="11">
        <v>16.510000000000002</v>
      </c>
      <c r="D317" s="63" t="s">
        <v>5968</v>
      </c>
      <c r="E317" s="11"/>
      <c r="G317" s="62">
        <f t="shared" si="8"/>
        <v>302485</v>
      </c>
      <c r="H317" s="64">
        <f t="shared" si="9"/>
        <v>0</v>
      </c>
      <c r="J317" s="10">
        <v>177123</v>
      </c>
      <c r="K317" s="11">
        <v>11996</v>
      </c>
      <c r="L317" s="11">
        <v>6.5</v>
      </c>
      <c r="M317" s="11">
        <v>422</v>
      </c>
      <c r="N317" s="11">
        <v>51</v>
      </c>
    </row>
    <row r="318" spans="1:14" x14ac:dyDescent="0.25">
      <c r="A318" s="10">
        <v>161125</v>
      </c>
      <c r="B318" s="11">
        <v>10.77</v>
      </c>
      <c r="D318" s="63" t="s">
        <v>7496</v>
      </c>
      <c r="E318" s="11"/>
      <c r="G318" s="62">
        <f t="shared" si="8"/>
        <v>302512</v>
      </c>
      <c r="H318" s="64">
        <f t="shared" si="9"/>
        <v>0</v>
      </c>
      <c r="J318" s="10">
        <v>177235</v>
      </c>
      <c r="K318" s="11">
        <v>0</v>
      </c>
      <c r="L318" s="11">
        <v>0</v>
      </c>
      <c r="M318" s="11">
        <v>894</v>
      </c>
      <c r="N318" s="11">
        <v>64</v>
      </c>
    </row>
    <row r="319" spans="1:14" x14ac:dyDescent="0.25">
      <c r="A319" s="10">
        <v>161288</v>
      </c>
      <c r="B319" s="11">
        <v>4.26</v>
      </c>
      <c r="D319" s="63" t="s">
        <v>6046</v>
      </c>
      <c r="E319" s="11"/>
      <c r="G319" s="62">
        <f t="shared" si="8"/>
        <v>302517</v>
      </c>
      <c r="H319" s="64">
        <f t="shared" si="9"/>
        <v>0</v>
      </c>
      <c r="J319" s="10">
        <v>177247</v>
      </c>
      <c r="K319" s="11">
        <v>26338</v>
      </c>
      <c r="L319" s="11">
        <v>7</v>
      </c>
      <c r="M319" s="11">
        <v>61</v>
      </c>
      <c r="N319" s="11">
        <v>50</v>
      </c>
    </row>
    <row r="320" spans="1:14" x14ac:dyDescent="0.25">
      <c r="A320" s="10">
        <v>161430</v>
      </c>
      <c r="B320" s="11">
        <v>0</v>
      </c>
      <c r="D320" s="63" t="s">
        <v>6295</v>
      </c>
      <c r="E320" s="11"/>
      <c r="G320" s="62">
        <f t="shared" si="8"/>
        <v>302535</v>
      </c>
      <c r="H320" s="64">
        <f t="shared" si="9"/>
        <v>0</v>
      </c>
      <c r="J320" s="10">
        <v>177325</v>
      </c>
      <c r="K320" s="11">
        <v>12688</v>
      </c>
      <c r="L320" s="11">
        <v>6.5</v>
      </c>
      <c r="M320" s="11">
        <v>404</v>
      </c>
      <c r="N320" s="11">
        <v>51</v>
      </c>
    </row>
    <row r="321" spans="1:14" x14ac:dyDescent="0.25">
      <c r="A321" s="10">
        <v>161481</v>
      </c>
      <c r="B321" s="11">
        <v>17.53</v>
      </c>
      <c r="D321" s="63" t="s">
        <v>9766</v>
      </c>
      <c r="E321" s="11"/>
      <c r="G321" s="62">
        <f t="shared" si="8"/>
        <v>302571</v>
      </c>
      <c r="H321" s="64">
        <f t="shared" si="9"/>
        <v>0</v>
      </c>
      <c r="J321" s="10">
        <v>177400</v>
      </c>
      <c r="K321" s="11">
        <v>0</v>
      </c>
      <c r="L321" s="11">
        <v>0</v>
      </c>
      <c r="M321" s="11">
        <v>894</v>
      </c>
      <c r="N321" s="11">
        <v>64</v>
      </c>
    </row>
    <row r="322" spans="1:14" x14ac:dyDescent="0.25">
      <c r="A322" s="10">
        <v>162078</v>
      </c>
      <c r="B322" s="11">
        <v>12.57</v>
      </c>
      <c r="D322" s="63" t="s">
        <v>9532</v>
      </c>
      <c r="E322" s="11"/>
      <c r="G322" s="62">
        <f t="shared" si="8"/>
        <v>302575</v>
      </c>
      <c r="H322" s="64">
        <f t="shared" si="9"/>
        <v>0</v>
      </c>
      <c r="J322" s="10">
        <v>177563</v>
      </c>
      <c r="K322" s="11">
        <v>774</v>
      </c>
      <c r="L322" s="11">
        <v>0.5</v>
      </c>
      <c r="M322" s="11">
        <v>832</v>
      </c>
      <c r="N322" s="11">
        <v>63</v>
      </c>
    </row>
    <row r="323" spans="1:14" x14ac:dyDescent="0.25">
      <c r="A323" s="10">
        <v>162394</v>
      </c>
      <c r="B323" s="11">
        <v>25.38</v>
      </c>
      <c r="D323" s="63" t="s">
        <v>6738</v>
      </c>
      <c r="E323" s="11">
        <v>85.7</v>
      </c>
      <c r="G323" s="62">
        <f t="shared" si="8"/>
        <v>302576</v>
      </c>
      <c r="H323" s="64">
        <f t="shared" si="9"/>
        <v>85.7</v>
      </c>
      <c r="J323" s="10">
        <v>178321</v>
      </c>
      <c r="K323" s="11">
        <v>3165</v>
      </c>
      <c r="L323" s="11">
        <v>2</v>
      </c>
      <c r="M323" s="11">
        <v>721</v>
      </c>
      <c r="N323" s="11">
        <v>60</v>
      </c>
    </row>
    <row r="324" spans="1:14" x14ac:dyDescent="0.25">
      <c r="A324" s="10">
        <v>163397</v>
      </c>
      <c r="B324" s="11">
        <v>13.98</v>
      </c>
      <c r="D324" s="63" t="s">
        <v>2550</v>
      </c>
      <c r="E324" s="11">
        <v>33.299999999999997</v>
      </c>
      <c r="G324" s="62">
        <f t="shared" si="8"/>
        <v>302621</v>
      </c>
      <c r="H324" s="64">
        <f t="shared" si="9"/>
        <v>33.299999999999997</v>
      </c>
      <c r="J324" s="10">
        <v>178818</v>
      </c>
      <c r="K324" s="11">
        <v>12771</v>
      </c>
      <c r="L324" s="11">
        <v>14</v>
      </c>
      <c r="M324" s="11">
        <v>403</v>
      </c>
      <c r="N324" s="11">
        <v>36</v>
      </c>
    </row>
    <row r="325" spans="1:14" x14ac:dyDescent="0.25">
      <c r="A325" s="10">
        <v>163460</v>
      </c>
      <c r="B325" s="11">
        <v>0</v>
      </c>
      <c r="D325" s="63" t="s">
        <v>2974</v>
      </c>
      <c r="E325" s="11">
        <v>0</v>
      </c>
      <c r="G325" s="62">
        <f t="shared" si="8"/>
        <v>302625</v>
      </c>
      <c r="H325" s="64">
        <f t="shared" si="9"/>
        <v>0</v>
      </c>
      <c r="J325" s="10">
        <v>179059</v>
      </c>
      <c r="K325" s="11">
        <v>3018</v>
      </c>
      <c r="L325" s="11">
        <v>2</v>
      </c>
      <c r="M325" s="11">
        <v>728</v>
      </c>
      <c r="N325" s="11">
        <v>60</v>
      </c>
    </row>
    <row r="326" spans="1:14" x14ac:dyDescent="0.25">
      <c r="A326" s="10">
        <v>164211</v>
      </c>
      <c r="B326" s="11">
        <v>8.85</v>
      </c>
      <c r="D326" s="63" t="s">
        <v>3678</v>
      </c>
      <c r="E326" s="11">
        <v>0</v>
      </c>
      <c r="G326" s="62">
        <f t="shared" si="8"/>
        <v>302668</v>
      </c>
      <c r="H326" s="64">
        <f t="shared" si="9"/>
        <v>0</v>
      </c>
      <c r="J326" s="10">
        <v>179256</v>
      </c>
      <c r="K326" s="11">
        <v>5034</v>
      </c>
      <c r="L326" s="11">
        <v>8</v>
      </c>
      <c r="M326" s="11">
        <v>659</v>
      </c>
      <c r="N326" s="11">
        <v>48</v>
      </c>
    </row>
    <row r="327" spans="1:14" x14ac:dyDescent="0.25">
      <c r="A327" s="10">
        <v>164360</v>
      </c>
      <c r="B327" s="11">
        <v>0</v>
      </c>
      <c r="D327" s="63" t="s">
        <v>2818</v>
      </c>
      <c r="E327" s="11"/>
      <c r="G327" s="62">
        <f t="shared" ref="G327:G390" si="10">D327*1</f>
        <v>302671</v>
      </c>
      <c r="H327" s="64">
        <f t="shared" ref="H327:H390" si="11">E327</f>
        <v>0</v>
      </c>
      <c r="J327" s="10">
        <v>179611</v>
      </c>
      <c r="K327" s="11">
        <v>12653</v>
      </c>
      <c r="L327" s="11">
        <v>7</v>
      </c>
      <c r="M327" s="11">
        <v>406</v>
      </c>
      <c r="N327" s="11">
        <v>50</v>
      </c>
    </row>
    <row r="328" spans="1:14" x14ac:dyDescent="0.25">
      <c r="A328" s="10">
        <v>164365</v>
      </c>
      <c r="B328" s="11">
        <v>4.8599999999999994</v>
      </c>
      <c r="D328" s="63" t="s">
        <v>7350</v>
      </c>
      <c r="E328" s="11"/>
      <c r="G328" s="62">
        <f t="shared" si="10"/>
        <v>302689</v>
      </c>
      <c r="H328" s="64">
        <f t="shared" si="11"/>
        <v>0</v>
      </c>
      <c r="J328" s="10">
        <v>179641</v>
      </c>
      <c r="K328" s="11">
        <v>37484</v>
      </c>
      <c r="L328" s="11">
        <v>34</v>
      </c>
      <c r="M328" s="11">
        <v>19</v>
      </c>
      <c r="N328" s="11">
        <v>4</v>
      </c>
    </row>
    <row r="329" spans="1:14" x14ac:dyDescent="0.25">
      <c r="A329" s="10">
        <v>164862</v>
      </c>
      <c r="B329" s="11">
        <v>8.15</v>
      </c>
      <c r="D329" s="63" t="s">
        <v>5068</v>
      </c>
      <c r="E329" s="11">
        <v>100</v>
      </c>
      <c r="G329" s="62">
        <f t="shared" si="10"/>
        <v>302712</v>
      </c>
      <c r="H329" s="64">
        <f t="shared" si="11"/>
        <v>100</v>
      </c>
      <c r="J329" s="10">
        <v>179848</v>
      </c>
      <c r="K329" s="11">
        <v>0</v>
      </c>
      <c r="L329" s="11">
        <v>0</v>
      </c>
      <c r="M329" s="11">
        <v>894</v>
      </c>
      <c r="N329" s="11">
        <v>64</v>
      </c>
    </row>
    <row r="330" spans="1:14" x14ac:dyDescent="0.25">
      <c r="A330" s="10">
        <v>165440</v>
      </c>
      <c r="B330" s="11">
        <v>10.210000000000001</v>
      </c>
      <c r="D330" s="63" t="s">
        <v>5124</v>
      </c>
      <c r="E330" s="11"/>
      <c r="G330" s="62">
        <f t="shared" si="10"/>
        <v>302720</v>
      </c>
      <c r="H330" s="64">
        <f t="shared" si="11"/>
        <v>0</v>
      </c>
      <c r="J330" s="10">
        <v>180113</v>
      </c>
      <c r="K330" s="11">
        <v>18162</v>
      </c>
      <c r="L330" s="11">
        <v>11</v>
      </c>
      <c r="M330" s="11">
        <v>219</v>
      </c>
      <c r="N330" s="11">
        <v>42</v>
      </c>
    </row>
    <row r="331" spans="1:14" x14ac:dyDescent="0.25">
      <c r="A331" s="10">
        <v>165473</v>
      </c>
      <c r="B331" s="11">
        <v>19.350000000000001</v>
      </c>
      <c r="D331" s="63" t="s">
        <v>4126</v>
      </c>
      <c r="E331" s="11"/>
      <c r="G331" s="62">
        <f t="shared" si="10"/>
        <v>302767</v>
      </c>
      <c r="H331" s="64">
        <f t="shared" si="11"/>
        <v>0</v>
      </c>
      <c r="J331" s="10">
        <v>180178</v>
      </c>
      <c r="K331" s="11">
        <v>5312</v>
      </c>
      <c r="L331" s="11">
        <v>12.5</v>
      </c>
      <c r="M331" s="11">
        <v>654</v>
      </c>
      <c r="N331" s="11">
        <v>39</v>
      </c>
    </row>
    <row r="332" spans="1:14" x14ac:dyDescent="0.25">
      <c r="A332" s="10">
        <v>165969</v>
      </c>
      <c r="B332" s="11">
        <v>8.8699999999999992</v>
      </c>
      <c r="D332" s="63" t="s">
        <v>2587</v>
      </c>
      <c r="E332" s="11"/>
      <c r="G332" s="62">
        <f t="shared" si="10"/>
        <v>302771</v>
      </c>
      <c r="H332" s="64">
        <f t="shared" si="11"/>
        <v>0</v>
      </c>
      <c r="J332" s="10">
        <v>180255</v>
      </c>
      <c r="K332" s="11">
        <v>42480</v>
      </c>
      <c r="L332" s="11">
        <v>10</v>
      </c>
      <c r="M332" s="11">
        <v>11</v>
      </c>
      <c r="N332" s="11">
        <v>44</v>
      </c>
    </row>
    <row r="333" spans="1:14" x14ac:dyDescent="0.25">
      <c r="A333" s="10">
        <v>166114</v>
      </c>
      <c r="B333" s="11">
        <v>0</v>
      </c>
      <c r="D333" s="63" t="s">
        <v>9930</v>
      </c>
      <c r="E333" s="11"/>
      <c r="G333" s="62">
        <f t="shared" si="10"/>
        <v>302825</v>
      </c>
      <c r="H333" s="64">
        <f t="shared" si="11"/>
        <v>0</v>
      </c>
      <c r="J333" s="10">
        <v>180316</v>
      </c>
      <c r="K333" s="11">
        <v>1023</v>
      </c>
      <c r="L333" s="11">
        <v>1</v>
      </c>
      <c r="M333" s="11">
        <v>818</v>
      </c>
      <c r="N333" s="11">
        <v>62</v>
      </c>
    </row>
    <row r="334" spans="1:14" x14ac:dyDescent="0.25">
      <c r="A334" s="10">
        <v>167187</v>
      </c>
      <c r="B334" s="11">
        <v>11.33</v>
      </c>
      <c r="D334" s="63" t="s">
        <v>5300</v>
      </c>
      <c r="E334" s="11"/>
      <c r="G334" s="62">
        <f t="shared" si="10"/>
        <v>302843</v>
      </c>
      <c r="H334" s="64">
        <f t="shared" si="11"/>
        <v>0</v>
      </c>
      <c r="J334" s="10">
        <v>180631</v>
      </c>
      <c r="K334" s="11">
        <v>4982</v>
      </c>
      <c r="L334" s="11">
        <v>5</v>
      </c>
      <c r="M334" s="11">
        <v>663</v>
      </c>
      <c r="N334" s="11">
        <v>54</v>
      </c>
    </row>
    <row r="335" spans="1:14" x14ac:dyDescent="0.25">
      <c r="A335" s="10">
        <v>167285</v>
      </c>
      <c r="B335" s="11">
        <v>0</v>
      </c>
      <c r="D335" s="63" t="s">
        <v>7237</v>
      </c>
      <c r="E335" s="11"/>
      <c r="G335" s="62">
        <f t="shared" si="10"/>
        <v>302853</v>
      </c>
      <c r="H335" s="64">
        <f t="shared" si="11"/>
        <v>0</v>
      </c>
      <c r="J335" s="10">
        <v>180924</v>
      </c>
      <c r="K335" s="11">
        <v>0</v>
      </c>
      <c r="L335" s="11">
        <v>0</v>
      </c>
      <c r="M335" s="11">
        <v>894</v>
      </c>
      <c r="N335" s="11">
        <v>64</v>
      </c>
    </row>
    <row r="336" spans="1:14" x14ac:dyDescent="0.25">
      <c r="A336" s="10">
        <v>167439</v>
      </c>
      <c r="B336" s="11">
        <v>9.24</v>
      </c>
      <c r="D336" s="63" t="s">
        <v>2525</v>
      </c>
      <c r="E336" s="11">
        <v>-100</v>
      </c>
      <c r="G336" s="62">
        <f t="shared" si="10"/>
        <v>302862</v>
      </c>
      <c r="H336" s="64">
        <f t="shared" si="11"/>
        <v>-100</v>
      </c>
      <c r="J336" s="10">
        <v>181214</v>
      </c>
      <c r="K336" s="11">
        <v>10656</v>
      </c>
      <c r="L336" s="11">
        <v>8.5</v>
      </c>
      <c r="M336" s="11">
        <v>482</v>
      </c>
      <c r="N336" s="11">
        <v>47</v>
      </c>
    </row>
    <row r="337" spans="1:14" x14ac:dyDescent="0.25">
      <c r="A337" s="10">
        <v>167815</v>
      </c>
      <c r="B337" s="11">
        <v>9.43</v>
      </c>
      <c r="D337" s="63" t="s">
        <v>4079</v>
      </c>
      <c r="E337" s="11"/>
      <c r="G337" s="62">
        <f t="shared" si="10"/>
        <v>302879</v>
      </c>
      <c r="H337" s="64">
        <f t="shared" si="11"/>
        <v>0</v>
      </c>
      <c r="J337" s="10">
        <v>181251</v>
      </c>
      <c r="K337" s="11">
        <v>59628</v>
      </c>
      <c r="L337" s="11">
        <v>4</v>
      </c>
      <c r="M337" s="11">
        <v>3</v>
      </c>
      <c r="N337" s="11">
        <v>56</v>
      </c>
    </row>
    <row r="338" spans="1:14" x14ac:dyDescent="0.25">
      <c r="A338" s="10">
        <v>168094</v>
      </c>
      <c r="B338" s="11">
        <v>6.99</v>
      </c>
      <c r="D338" s="63" t="s">
        <v>6381</v>
      </c>
      <c r="E338" s="11"/>
      <c r="G338" s="62">
        <f t="shared" si="10"/>
        <v>302886</v>
      </c>
      <c r="H338" s="64">
        <f t="shared" si="11"/>
        <v>0</v>
      </c>
      <c r="J338" s="10">
        <v>181307</v>
      </c>
      <c r="K338" s="11">
        <v>0</v>
      </c>
      <c r="L338" s="11">
        <v>0</v>
      </c>
      <c r="M338" s="11">
        <v>894</v>
      </c>
      <c r="N338" s="11">
        <v>64</v>
      </c>
    </row>
    <row r="339" spans="1:14" x14ac:dyDescent="0.25">
      <c r="A339" s="10">
        <v>168175</v>
      </c>
      <c r="B339" s="11">
        <v>7.63</v>
      </c>
      <c r="D339" s="63" t="s">
        <v>4826</v>
      </c>
      <c r="E339" s="11">
        <v>100</v>
      </c>
      <c r="G339" s="62">
        <f t="shared" si="10"/>
        <v>302912</v>
      </c>
      <c r="H339" s="64">
        <f t="shared" si="11"/>
        <v>100</v>
      </c>
      <c r="J339" s="10">
        <v>181886</v>
      </c>
      <c r="K339" s="11">
        <v>24568</v>
      </c>
      <c r="L339" s="11">
        <v>16</v>
      </c>
      <c r="M339" s="11">
        <v>75</v>
      </c>
      <c r="N339" s="11">
        <v>32</v>
      </c>
    </row>
    <row r="340" spans="1:14" x14ac:dyDescent="0.25">
      <c r="A340" s="10">
        <v>168209</v>
      </c>
      <c r="B340" s="11">
        <v>15.61</v>
      </c>
      <c r="D340" s="63" t="s">
        <v>10057</v>
      </c>
      <c r="E340" s="11"/>
      <c r="G340" s="62">
        <f t="shared" si="10"/>
        <v>302914</v>
      </c>
      <c r="H340" s="64">
        <f t="shared" si="11"/>
        <v>0</v>
      </c>
      <c r="J340" s="10">
        <v>182036</v>
      </c>
      <c r="K340" s="11">
        <v>13378</v>
      </c>
      <c r="L340" s="11">
        <v>7.5</v>
      </c>
      <c r="M340" s="11">
        <v>377</v>
      </c>
      <c r="N340" s="11">
        <v>49</v>
      </c>
    </row>
    <row r="341" spans="1:14" x14ac:dyDescent="0.25">
      <c r="A341" s="10">
        <v>168797</v>
      </c>
      <c r="B341" s="11">
        <v>31.53</v>
      </c>
      <c r="D341" s="63" t="s">
        <v>2142</v>
      </c>
      <c r="E341" s="11">
        <v>100</v>
      </c>
      <c r="G341" s="62">
        <f t="shared" si="10"/>
        <v>302954</v>
      </c>
      <c r="H341" s="64">
        <f t="shared" si="11"/>
        <v>100</v>
      </c>
      <c r="J341" s="10">
        <v>182117</v>
      </c>
      <c r="K341" s="11">
        <v>189</v>
      </c>
      <c r="L341" s="11">
        <v>1</v>
      </c>
      <c r="M341" s="11">
        <v>874</v>
      </c>
      <c r="N341" s="11">
        <v>62</v>
      </c>
    </row>
    <row r="342" spans="1:14" x14ac:dyDescent="0.25">
      <c r="A342" s="10">
        <v>168904</v>
      </c>
      <c r="B342" s="11">
        <v>22.450000000000003</v>
      </c>
      <c r="D342" s="63" t="s">
        <v>7564</v>
      </c>
      <c r="E342" s="11">
        <v>0</v>
      </c>
      <c r="G342" s="62">
        <f t="shared" si="10"/>
        <v>302996</v>
      </c>
      <c r="H342" s="64">
        <f t="shared" si="11"/>
        <v>0</v>
      </c>
      <c r="J342" s="10">
        <v>182279</v>
      </c>
      <c r="K342" s="11">
        <v>0</v>
      </c>
      <c r="L342" s="11">
        <v>0</v>
      </c>
      <c r="M342" s="11">
        <v>894</v>
      </c>
      <c r="N342" s="11">
        <v>64</v>
      </c>
    </row>
    <row r="343" spans="1:14" x14ac:dyDescent="0.25">
      <c r="A343" s="10">
        <v>169166</v>
      </c>
      <c r="B343" s="11">
        <v>9.0499999999999989</v>
      </c>
      <c r="D343" s="63" t="s">
        <v>7698</v>
      </c>
      <c r="E343" s="11">
        <v>100</v>
      </c>
      <c r="G343" s="62">
        <f t="shared" si="10"/>
        <v>302999</v>
      </c>
      <c r="H343" s="64">
        <f t="shared" si="11"/>
        <v>100</v>
      </c>
      <c r="J343" s="10">
        <v>182314</v>
      </c>
      <c r="K343" s="11">
        <v>13702</v>
      </c>
      <c r="L343" s="11">
        <v>12</v>
      </c>
      <c r="M343" s="11">
        <v>363</v>
      </c>
      <c r="N343" s="11">
        <v>40</v>
      </c>
    </row>
    <row r="344" spans="1:14" x14ac:dyDescent="0.25">
      <c r="A344" s="10">
        <v>169438</v>
      </c>
      <c r="B344" s="11">
        <v>0</v>
      </c>
      <c r="D344" s="63" t="s">
        <v>7265</v>
      </c>
      <c r="E344" s="11"/>
      <c r="G344" s="62">
        <f t="shared" si="10"/>
        <v>303026</v>
      </c>
      <c r="H344" s="64">
        <f t="shared" si="11"/>
        <v>0</v>
      </c>
      <c r="J344" s="10">
        <v>182477</v>
      </c>
      <c r="K344" s="11">
        <v>10779</v>
      </c>
      <c r="L344" s="11">
        <v>7</v>
      </c>
      <c r="M344" s="11">
        <v>478</v>
      </c>
      <c r="N344" s="11">
        <v>50</v>
      </c>
    </row>
    <row r="345" spans="1:14" x14ac:dyDescent="0.25">
      <c r="A345" s="10">
        <v>169918</v>
      </c>
      <c r="B345" s="11">
        <v>18.78</v>
      </c>
      <c r="D345" s="63" t="s">
        <v>1886</v>
      </c>
      <c r="E345" s="11"/>
      <c r="G345" s="62">
        <f t="shared" si="10"/>
        <v>303052</v>
      </c>
      <c r="H345" s="64">
        <f t="shared" si="11"/>
        <v>0</v>
      </c>
      <c r="J345" s="10">
        <v>182635</v>
      </c>
      <c r="K345" s="11">
        <v>100</v>
      </c>
      <c r="L345" s="11">
        <v>0</v>
      </c>
      <c r="M345" s="11">
        <v>881</v>
      </c>
      <c r="N345" s="11">
        <v>64</v>
      </c>
    </row>
    <row r="346" spans="1:14" x14ac:dyDescent="0.25">
      <c r="A346" s="10">
        <v>169923</v>
      </c>
      <c r="B346" s="11">
        <v>6.08</v>
      </c>
      <c r="D346" s="63" t="s">
        <v>2177</v>
      </c>
      <c r="E346" s="11"/>
      <c r="G346" s="62">
        <f t="shared" si="10"/>
        <v>303055</v>
      </c>
      <c r="H346" s="64">
        <f t="shared" si="11"/>
        <v>0</v>
      </c>
      <c r="J346" s="10">
        <v>182809</v>
      </c>
      <c r="K346" s="11">
        <v>16856</v>
      </c>
      <c r="L346" s="11">
        <v>8</v>
      </c>
      <c r="M346" s="11">
        <v>263</v>
      </c>
      <c r="N346" s="11">
        <v>48</v>
      </c>
    </row>
    <row r="347" spans="1:14" x14ac:dyDescent="0.25">
      <c r="A347" s="10">
        <v>170189</v>
      </c>
      <c r="B347" s="11">
        <v>10.96</v>
      </c>
      <c r="D347" s="63" t="s">
        <v>6905</v>
      </c>
      <c r="E347" s="11"/>
      <c r="G347" s="62">
        <f t="shared" si="10"/>
        <v>303102</v>
      </c>
      <c r="H347" s="64">
        <f t="shared" si="11"/>
        <v>0</v>
      </c>
      <c r="J347" s="10">
        <v>183080</v>
      </c>
      <c r="K347" s="11">
        <v>4854</v>
      </c>
      <c r="L347" s="11">
        <v>10</v>
      </c>
      <c r="M347" s="11">
        <v>665</v>
      </c>
      <c r="N347" s="11">
        <v>44</v>
      </c>
    </row>
    <row r="348" spans="1:14" x14ac:dyDescent="0.25">
      <c r="A348" s="10">
        <v>170288</v>
      </c>
      <c r="B348" s="11">
        <v>19.98</v>
      </c>
      <c r="D348" s="63" t="s">
        <v>3666</v>
      </c>
      <c r="E348" s="11"/>
      <c r="G348" s="62">
        <f t="shared" si="10"/>
        <v>303109</v>
      </c>
      <c r="H348" s="64">
        <f t="shared" si="11"/>
        <v>0</v>
      </c>
      <c r="J348" s="10">
        <v>183264</v>
      </c>
      <c r="K348" s="11">
        <v>12777</v>
      </c>
      <c r="L348" s="11">
        <v>9.5</v>
      </c>
      <c r="M348" s="11">
        <v>402</v>
      </c>
      <c r="N348" s="11">
        <v>45</v>
      </c>
    </row>
    <row r="349" spans="1:14" x14ac:dyDescent="0.25">
      <c r="A349" s="10">
        <v>170893</v>
      </c>
      <c r="B349" s="11">
        <v>8.68</v>
      </c>
      <c r="D349" s="63" t="s">
        <v>7216</v>
      </c>
      <c r="E349" s="11"/>
      <c r="G349" s="62">
        <f t="shared" si="10"/>
        <v>303116</v>
      </c>
      <c r="H349" s="64">
        <f t="shared" si="11"/>
        <v>0</v>
      </c>
      <c r="J349" s="10">
        <v>183443</v>
      </c>
      <c r="K349" s="11">
        <v>8155</v>
      </c>
      <c r="L349" s="11">
        <v>6.5</v>
      </c>
      <c r="M349" s="11">
        <v>563</v>
      </c>
      <c r="N349" s="11">
        <v>51</v>
      </c>
    </row>
    <row r="350" spans="1:14" x14ac:dyDescent="0.25">
      <c r="A350" s="10">
        <v>171028</v>
      </c>
      <c r="B350" s="11">
        <v>8.59</v>
      </c>
      <c r="D350" s="63" t="s">
        <v>6920</v>
      </c>
      <c r="E350" s="11"/>
      <c r="G350" s="62">
        <f t="shared" si="10"/>
        <v>303117</v>
      </c>
      <c r="H350" s="64">
        <f t="shared" si="11"/>
        <v>0</v>
      </c>
      <c r="J350" s="10">
        <v>183579</v>
      </c>
      <c r="K350" s="11">
        <v>0</v>
      </c>
      <c r="L350" s="11">
        <v>0</v>
      </c>
      <c r="M350" s="11">
        <v>894</v>
      </c>
      <c r="N350" s="11">
        <v>64</v>
      </c>
    </row>
    <row r="351" spans="1:14" x14ac:dyDescent="0.25">
      <c r="A351" s="10">
        <v>171210</v>
      </c>
      <c r="B351" s="11">
        <v>4.08</v>
      </c>
      <c r="D351" s="63" t="s">
        <v>3433</v>
      </c>
      <c r="E351" s="11"/>
      <c r="G351" s="62">
        <f t="shared" si="10"/>
        <v>303122</v>
      </c>
      <c r="H351" s="64">
        <f t="shared" si="11"/>
        <v>0</v>
      </c>
      <c r="J351" s="10">
        <v>183604</v>
      </c>
      <c r="K351" s="11">
        <v>38707</v>
      </c>
      <c r="L351" s="11">
        <v>13</v>
      </c>
      <c r="M351" s="11">
        <v>13</v>
      </c>
      <c r="N351" s="11">
        <v>38</v>
      </c>
    </row>
    <row r="352" spans="1:14" x14ac:dyDescent="0.25">
      <c r="A352" s="10">
        <v>171400</v>
      </c>
      <c r="B352" s="11">
        <v>0</v>
      </c>
      <c r="D352" s="63" t="s">
        <v>9123</v>
      </c>
      <c r="E352" s="11">
        <v>0</v>
      </c>
      <c r="G352" s="62">
        <f t="shared" si="10"/>
        <v>303123</v>
      </c>
      <c r="H352" s="64">
        <f t="shared" si="11"/>
        <v>0</v>
      </c>
      <c r="J352" s="10">
        <v>183666</v>
      </c>
      <c r="K352" s="11">
        <v>26911</v>
      </c>
      <c r="L352" s="11">
        <v>24.5</v>
      </c>
      <c r="M352" s="11">
        <v>58</v>
      </c>
      <c r="N352" s="11">
        <v>15</v>
      </c>
    </row>
    <row r="353" spans="1:14" x14ac:dyDescent="0.25">
      <c r="A353" s="10">
        <v>171477</v>
      </c>
      <c r="B353" s="11">
        <v>16.14</v>
      </c>
      <c r="D353" s="63" t="s">
        <v>4147</v>
      </c>
      <c r="E353" s="11">
        <v>-100</v>
      </c>
      <c r="G353" s="62">
        <f t="shared" si="10"/>
        <v>303139</v>
      </c>
      <c r="H353" s="64">
        <f t="shared" si="11"/>
        <v>-100</v>
      </c>
      <c r="J353" s="10">
        <v>183743</v>
      </c>
      <c r="K353" s="11">
        <v>15065</v>
      </c>
      <c r="L353" s="11">
        <v>7.5</v>
      </c>
      <c r="M353" s="11">
        <v>322</v>
      </c>
      <c r="N353" s="11">
        <v>49</v>
      </c>
    </row>
    <row r="354" spans="1:14" x14ac:dyDescent="0.25">
      <c r="A354" s="10">
        <v>171535</v>
      </c>
      <c r="B354" s="11">
        <v>0</v>
      </c>
      <c r="D354" s="63" t="s">
        <v>5974</v>
      </c>
      <c r="E354" s="11"/>
      <c r="G354" s="62">
        <f t="shared" si="10"/>
        <v>303142</v>
      </c>
      <c r="H354" s="64">
        <f t="shared" si="11"/>
        <v>0</v>
      </c>
      <c r="J354" s="10">
        <v>183947</v>
      </c>
      <c r="K354" s="11">
        <v>12634</v>
      </c>
      <c r="L354" s="11">
        <v>3</v>
      </c>
      <c r="M354" s="11">
        <v>408</v>
      </c>
      <c r="N354" s="11">
        <v>58</v>
      </c>
    </row>
    <row r="355" spans="1:14" x14ac:dyDescent="0.25">
      <c r="A355" s="10">
        <v>171589</v>
      </c>
      <c r="B355" s="11">
        <v>0</v>
      </c>
      <c r="D355" s="63" t="s">
        <v>5834</v>
      </c>
      <c r="E355" s="11">
        <v>100</v>
      </c>
      <c r="G355" s="62">
        <f t="shared" si="10"/>
        <v>303162</v>
      </c>
      <c r="H355" s="64">
        <f t="shared" si="11"/>
        <v>100</v>
      </c>
      <c r="J355" s="10">
        <v>184143</v>
      </c>
      <c r="K355" s="11">
        <v>13619</v>
      </c>
      <c r="L355" s="11">
        <v>5</v>
      </c>
      <c r="M355" s="11">
        <v>367</v>
      </c>
      <c r="N355" s="11">
        <v>54</v>
      </c>
    </row>
    <row r="356" spans="1:14" x14ac:dyDescent="0.25">
      <c r="A356" s="10">
        <v>171854</v>
      </c>
      <c r="B356" s="11">
        <v>0</v>
      </c>
      <c r="D356" s="63" t="s">
        <v>4706</v>
      </c>
      <c r="E356" s="11"/>
      <c r="G356" s="62">
        <f t="shared" si="10"/>
        <v>303171</v>
      </c>
      <c r="H356" s="64">
        <f t="shared" si="11"/>
        <v>0</v>
      </c>
      <c r="J356" s="10">
        <v>184224</v>
      </c>
      <c r="K356" s="11">
        <v>0</v>
      </c>
      <c r="L356" s="11">
        <v>0</v>
      </c>
      <c r="M356" s="11">
        <v>894</v>
      </c>
      <c r="N356" s="11">
        <v>64</v>
      </c>
    </row>
    <row r="357" spans="1:14" x14ac:dyDescent="0.25">
      <c r="A357" s="10">
        <v>172086</v>
      </c>
      <c r="B357" s="11">
        <v>15.79</v>
      </c>
      <c r="D357" s="63" t="s">
        <v>5522</v>
      </c>
      <c r="E357" s="11">
        <v>100</v>
      </c>
      <c r="G357" s="62">
        <f t="shared" si="10"/>
        <v>303184</v>
      </c>
      <c r="H357" s="64">
        <f t="shared" si="11"/>
        <v>100</v>
      </c>
      <c r="J357" s="10">
        <v>184253</v>
      </c>
      <c r="K357" s="11">
        <v>18589</v>
      </c>
      <c r="L357" s="11">
        <v>14</v>
      </c>
      <c r="M357" s="11">
        <v>206</v>
      </c>
      <c r="N357" s="11">
        <v>36</v>
      </c>
    </row>
    <row r="358" spans="1:14" x14ac:dyDescent="0.25">
      <c r="A358" s="10">
        <v>172115</v>
      </c>
      <c r="B358" s="11">
        <v>15.23</v>
      </c>
      <c r="D358" s="63" t="s">
        <v>5202</v>
      </c>
      <c r="E358" s="11">
        <v>100</v>
      </c>
      <c r="G358" s="62">
        <f t="shared" si="10"/>
        <v>303193</v>
      </c>
      <c r="H358" s="64">
        <f t="shared" si="11"/>
        <v>100</v>
      </c>
      <c r="J358" s="10">
        <v>184725</v>
      </c>
      <c r="K358" s="11">
        <v>70</v>
      </c>
      <c r="L358" s="11">
        <v>0</v>
      </c>
      <c r="M358" s="11">
        <v>888</v>
      </c>
      <c r="N358" s="11">
        <v>64</v>
      </c>
    </row>
    <row r="359" spans="1:14" x14ac:dyDescent="0.25">
      <c r="A359" s="10">
        <v>172201</v>
      </c>
      <c r="B359" s="11">
        <v>0</v>
      </c>
      <c r="D359" s="63" t="s">
        <v>3980</v>
      </c>
      <c r="E359" s="11">
        <v>0</v>
      </c>
      <c r="G359" s="62">
        <f t="shared" si="10"/>
        <v>303198</v>
      </c>
      <c r="H359" s="64">
        <f t="shared" si="11"/>
        <v>0</v>
      </c>
      <c r="J359" s="10">
        <v>184936</v>
      </c>
      <c r="K359" s="11">
        <v>17919</v>
      </c>
      <c r="L359" s="11">
        <v>11</v>
      </c>
      <c r="M359" s="11">
        <v>224</v>
      </c>
      <c r="N359" s="11">
        <v>42</v>
      </c>
    </row>
    <row r="360" spans="1:14" x14ac:dyDescent="0.25">
      <c r="A360" s="10">
        <v>172318</v>
      </c>
      <c r="B360" s="11">
        <v>21.1</v>
      </c>
      <c r="D360" s="63" t="s">
        <v>7757</v>
      </c>
      <c r="E360" s="11">
        <v>0</v>
      </c>
      <c r="G360" s="62">
        <f t="shared" si="10"/>
        <v>303214</v>
      </c>
      <c r="H360" s="64">
        <f t="shared" si="11"/>
        <v>0</v>
      </c>
      <c r="J360" s="10">
        <v>185185</v>
      </c>
      <c r="K360" s="11">
        <v>6917</v>
      </c>
      <c r="L360" s="11">
        <v>7</v>
      </c>
      <c r="M360" s="11">
        <v>600</v>
      </c>
      <c r="N360" s="11">
        <v>50</v>
      </c>
    </row>
    <row r="361" spans="1:14" x14ac:dyDescent="0.25">
      <c r="A361" s="10">
        <v>172329</v>
      </c>
      <c r="B361" s="11">
        <v>6.95</v>
      </c>
      <c r="D361" s="63" t="s">
        <v>7581</v>
      </c>
      <c r="E361" s="11"/>
      <c r="G361" s="62">
        <f t="shared" si="10"/>
        <v>303242</v>
      </c>
      <c r="H361" s="64">
        <f t="shared" si="11"/>
        <v>0</v>
      </c>
      <c r="J361" s="10">
        <v>185494</v>
      </c>
      <c r="K361" s="11">
        <v>0</v>
      </c>
      <c r="L361" s="11">
        <v>0</v>
      </c>
      <c r="M361" s="11">
        <v>894</v>
      </c>
      <c r="N361" s="11">
        <v>64</v>
      </c>
    </row>
    <row r="362" spans="1:14" x14ac:dyDescent="0.25">
      <c r="A362" s="10">
        <v>172493</v>
      </c>
      <c r="B362" s="11">
        <v>13.489999999999998</v>
      </c>
      <c r="D362" s="63" t="s">
        <v>6613</v>
      </c>
      <c r="E362" s="11"/>
      <c r="G362" s="62">
        <f t="shared" si="10"/>
        <v>303291</v>
      </c>
      <c r="H362" s="64">
        <f t="shared" si="11"/>
        <v>0</v>
      </c>
      <c r="J362" s="10">
        <v>185526</v>
      </c>
      <c r="K362" s="11">
        <v>20128</v>
      </c>
      <c r="L362" s="11">
        <v>10.5</v>
      </c>
      <c r="M362" s="11">
        <v>160</v>
      </c>
      <c r="N362" s="11">
        <v>43</v>
      </c>
    </row>
    <row r="363" spans="1:14" x14ac:dyDescent="0.25">
      <c r="A363" s="10">
        <v>172520</v>
      </c>
      <c r="B363" s="11">
        <v>0</v>
      </c>
      <c r="D363" s="63" t="s">
        <v>5028</v>
      </c>
      <c r="E363" s="11">
        <v>-100</v>
      </c>
      <c r="G363" s="62">
        <f t="shared" si="10"/>
        <v>303304</v>
      </c>
      <c r="H363" s="64">
        <f t="shared" si="11"/>
        <v>-100</v>
      </c>
      <c r="J363" s="10">
        <v>185808</v>
      </c>
      <c r="K363" s="11">
        <v>22754</v>
      </c>
      <c r="L363" s="11">
        <v>13</v>
      </c>
      <c r="M363" s="11">
        <v>112</v>
      </c>
      <c r="N363" s="11">
        <v>38</v>
      </c>
    </row>
    <row r="364" spans="1:14" x14ac:dyDescent="0.25">
      <c r="A364" s="10">
        <v>172597</v>
      </c>
      <c r="B364" s="11">
        <v>0</v>
      </c>
      <c r="D364" s="63" t="s">
        <v>4619</v>
      </c>
      <c r="E364" s="11"/>
      <c r="G364" s="62">
        <f t="shared" si="10"/>
        <v>303306</v>
      </c>
      <c r="H364" s="64">
        <f t="shared" si="11"/>
        <v>0</v>
      </c>
      <c r="J364" s="10">
        <v>185852</v>
      </c>
      <c r="K364" s="11">
        <v>16738</v>
      </c>
      <c r="L364" s="11">
        <v>14</v>
      </c>
      <c r="M364" s="11">
        <v>267</v>
      </c>
      <c r="N364" s="11">
        <v>36</v>
      </c>
    </row>
    <row r="365" spans="1:14" x14ac:dyDescent="0.25">
      <c r="A365" s="10">
        <v>172662</v>
      </c>
      <c r="B365" s="11">
        <v>7.35</v>
      </c>
      <c r="D365" s="63" t="s">
        <v>1726</v>
      </c>
      <c r="E365" s="11"/>
      <c r="G365" s="62">
        <f t="shared" si="10"/>
        <v>303342</v>
      </c>
      <c r="H365" s="64">
        <f t="shared" si="11"/>
        <v>0</v>
      </c>
      <c r="J365" s="10">
        <v>185908</v>
      </c>
      <c r="K365" s="11">
        <v>17557</v>
      </c>
      <c r="L365" s="11">
        <v>9.5</v>
      </c>
      <c r="M365" s="11">
        <v>234</v>
      </c>
      <c r="N365" s="11">
        <v>45</v>
      </c>
    </row>
    <row r="366" spans="1:14" x14ac:dyDescent="0.25">
      <c r="A366" s="10">
        <v>172830</v>
      </c>
      <c r="B366" s="11">
        <v>7.33</v>
      </c>
      <c r="D366" s="63" t="s">
        <v>7534</v>
      </c>
      <c r="E366" s="11">
        <v>100</v>
      </c>
      <c r="G366" s="62">
        <f t="shared" si="10"/>
        <v>303345</v>
      </c>
      <c r="H366" s="64">
        <f t="shared" si="11"/>
        <v>100</v>
      </c>
      <c r="J366" s="10">
        <v>186233</v>
      </c>
      <c r="K366" s="11">
        <v>17066</v>
      </c>
      <c r="L366" s="11">
        <v>8</v>
      </c>
      <c r="M366" s="11">
        <v>252</v>
      </c>
      <c r="N366" s="11">
        <v>48</v>
      </c>
    </row>
    <row r="367" spans="1:14" x14ac:dyDescent="0.25">
      <c r="A367" s="10">
        <v>172935</v>
      </c>
      <c r="B367" s="11">
        <v>18.11</v>
      </c>
      <c r="D367" s="63" t="s">
        <v>7829</v>
      </c>
      <c r="E367" s="11"/>
      <c r="G367" s="62">
        <f t="shared" si="10"/>
        <v>303372</v>
      </c>
      <c r="H367" s="64">
        <f t="shared" si="11"/>
        <v>0</v>
      </c>
      <c r="J367" s="10">
        <v>186234</v>
      </c>
      <c r="K367" s="11">
        <v>897</v>
      </c>
      <c r="L367" s="11">
        <v>1</v>
      </c>
      <c r="M367" s="11">
        <v>827</v>
      </c>
      <c r="N367" s="11">
        <v>62</v>
      </c>
    </row>
    <row r="368" spans="1:14" x14ac:dyDescent="0.25">
      <c r="A368" s="10">
        <v>172954</v>
      </c>
      <c r="B368" s="11">
        <v>0</v>
      </c>
      <c r="D368" s="63" t="s">
        <v>5893</v>
      </c>
      <c r="E368" s="11">
        <v>100</v>
      </c>
      <c r="G368" s="62">
        <f t="shared" si="10"/>
        <v>303411</v>
      </c>
      <c r="H368" s="64">
        <f t="shared" si="11"/>
        <v>100</v>
      </c>
      <c r="J368" s="10">
        <v>186321</v>
      </c>
      <c r="K368" s="11">
        <v>6734</v>
      </c>
      <c r="L368" s="11">
        <v>6.5</v>
      </c>
      <c r="M368" s="11">
        <v>606</v>
      </c>
      <c r="N368" s="11">
        <v>51</v>
      </c>
    </row>
    <row r="369" spans="1:14" x14ac:dyDescent="0.25">
      <c r="A369" s="10">
        <v>172993</v>
      </c>
      <c r="B369" s="11">
        <v>0</v>
      </c>
      <c r="D369" s="63" t="s">
        <v>6714</v>
      </c>
      <c r="E369" s="11">
        <v>-100</v>
      </c>
      <c r="G369" s="62">
        <f t="shared" si="10"/>
        <v>303412</v>
      </c>
      <c r="H369" s="64">
        <f t="shared" si="11"/>
        <v>-100</v>
      </c>
      <c r="J369" s="10">
        <v>186376</v>
      </c>
      <c r="K369" s="11">
        <v>14544</v>
      </c>
      <c r="L369" s="11">
        <v>8</v>
      </c>
      <c r="M369" s="11">
        <v>337</v>
      </c>
      <c r="N369" s="11">
        <v>48</v>
      </c>
    </row>
    <row r="370" spans="1:14" x14ac:dyDescent="0.25">
      <c r="A370" s="10">
        <v>173032</v>
      </c>
      <c r="B370" s="11">
        <v>26.9</v>
      </c>
      <c r="D370" s="63" t="s">
        <v>3823</v>
      </c>
      <c r="E370" s="11">
        <v>100</v>
      </c>
      <c r="G370" s="62">
        <f t="shared" si="10"/>
        <v>303426</v>
      </c>
      <c r="H370" s="64">
        <f t="shared" si="11"/>
        <v>100</v>
      </c>
      <c r="J370" s="10">
        <v>186473</v>
      </c>
      <c r="K370" s="11">
        <v>18824</v>
      </c>
      <c r="L370" s="11">
        <v>9</v>
      </c>
      <c r="M370" s="11">
        <v>198</v>
      </c>
      <c r="N370" s="11">
        <v>46</v>
      </c>
    </row>
    <row r="371" spans="1:14" x14ac:dyDescent="0.25">
      <c r="A371" s="10">
        <v>173329</v>
      </c>
      <c r="B371" s="11">
        <v>7.5600000000000005</v>
      </c>
      <c r="D371" s="63" t="s">
        <v>3231</v>
      </c>
      <c r="E371" s="11">
        <v>100</v>
      </c>
      <c r="G371" s="62">
        <f t="shared" si="10"/>
        <v>303432</v>
      </c>
      <c r="H371" s="64">
        <f t="shared" si="11"/>
        <v>100</v>
      </c>
      <c r="J371" s="10">
        <v>186534</v>
      </c>
      <c r="K371" s="11">
        <v>1176</v>
      </c>
      <c r="L371" s="11">
        <v>2.5</v>
      </c>
      <c r="M371" s="11">
        <v>806</v>
      </c>
      <c r="N371" s="11">
        <v>59</v>
      </c>
    </row>
    <row r="372" spans="1:14" x14ac:dyDescent="0.25">
      <c r="A372" s="10">
        <v>173338</v>
      </c>
      <c r="B372" s="11">
        <v>3.0500000000000003</v>
      </c>
      <c r="D372" s="63" t="s">
        <v>4718</v>
      </c>
      <c r="E372" s="11">
        <v>33.299999999999997</v>
      </c>
      <c r="G372" s="62">
        <f t="shared" si="10"/>
        <v>303452</v>
      </c>
      <c r="H372" s="64">
        <f t="shared" si="11"/>
        <v>33.299999999999997</v>
      </c>
      <c r="J372" s="10">
        <v>186738</v>
      </c>
      <c r="K372" s="11">
        <v>5572</v>
      </c>
      <c r="L372" s="11">
        <v>6</v>
      </c>
      <c r="M372" s="11">
        <v>645</v>
      </c>
      <c r="N372" s="11">
        <v>52</v>
      </c>
    </row>
    <row r="373" spans="1:14" x14ac:dyDescent="0.25">
      <c r="A373" s="10">
        <v>173379</v>
      </c>
      <c r="B373" s="11">
        <v>0</v>
      </c>
      <c r="D373" s="63" t="s">
        <v>6672</v>
      </c>
      <c r="E373" s="11"/>
      <c r="G373" s="62">
        <f t="shared" si="10"/>
        <v>303522</v>
      </c>
      <c r="H373" s="64">
        <f t="shared" si="11"/>
        <v>0</v>
      </c>
      <c r="J373" s="10">
        <v>186766</v>
      </c>
      <c r="K373" s="11">
        <v>0</v>
      </c>
      <c r="L373" s="11">
        <v>0</v>
      </c>
      <c r="M373" s="11">
        <v>894</v>
      </c>
      <c r="N373" s="11">
        <v>64</v>
      </c>
    </row>
    <row r="374" spans="1:14" x14ac:dyDescent="0.25">
      <c r="A374" s="10">
        <v>173736</v>
      </c>
      <c r="B374" s="11">
        <v>16.29</v>
      </c>
      <c r="D374" s="63" t="s">
        <v>4153</v>
      </c>
      <c r="E374" s="11">
        <v>0</v>
      </c>
      <c r="G374" s="62">
        <f t="shared" si="10"/>
        <v>303576</v>
      </c>
      <c r="H374" s="64">
        <f t="shared" si="11"/>
        <v>0</v>
      </c>
      <c r="J374" s="10">
        <v>187033</v>
      </c>
      <c r="K374" s="11">
        <v>0</v>
      </c>
      <c r="L374" s="11">
        <v>0</v>
      </c>
      <c r="M374" s="11">
        <v>894</v>
      </c>
      <c r="N374" s="11">
        <v>64</v>
      </c>
    </row>
    <row r="375" spans="1:14" x14ac:dyDescent="0.25">
      <c r="A375" s="10">
        <v>173864</v>
      </c>
      <c r="B375" s="11">
        <v>2.63</v>
      </c>
      <c r="D375" s="63" t="s">
        <v>2237</v>
      </c>
      <c r="E375" s="11"/>
      <c r="G375" s="62">
        <f t="shared" si="10"/>
        <v>303581</v>
      </c>
      <c r="H375" s="64">
        <f t="shared" si="11"/>
        <v>0</v>
      </c>
      <c r="J375" s="10">
        <v>187189</v>
      </c>
      <c r="K375" s="11">
        <v>2410</v>
      </c>
      <c r="L375" s="11">
        <v>0</v>
      </c>
      <c r="M375" s="11">
        <v>753</v>
      </c>
      <c r="N375" s="11">
        <v>64</v>
      </c>
    </row>
    <row r="376" spans="1:14" x14ac:dyDescent="0.25">
      <c r="A376" s="10">
        <v>173915</v>
      </c>
      <c r="B376" s="11">
        <v>0</v>
      </c>
      <c r="D376" s="63" t="s">
        <v>4989</v>
      </c>
      <c r="E376" s="11"/>
      <c r="G376" s="62">
        <f t="shared" si="10"/>
        <v>303601</v>
      </c>
      <c r="H376" s="64">
        <f t="shared" si="11"/>
        <v>0</v>
      </c>
      <c r="J376" s="10">
        <v>187254</v>
      </c>
      <c r="K376" s="11">
        <v>22090</v>
      </c>
      <c r="L376" s="11">
        <v>13</v>
      </c>
      <c r="M376" s="11">
        <v>125</v>
      </c>
      <c r="N376" s="11">
        <v>38</v>
      </c>
    </row>
    <row r="377" spans="1:14" x14ac:dyDescent="0.25">
      <c r="A377" s="10">
        <v>174012</v>
      </c>
      <c r="B377" s="11">
        <v>12.36</v>
      </c>
      <c r="D377" s="63" t="s">
        <v>1654</v>
      </c>
      <c r="E377" s="11"/>
      <c r="G377" s="62">
        <f t="shared" si="10"/>
        <v>303604</v>
      </c>
      <c r="H377" s="64">
        <f t="shared" si="11"/>
        <v>0</v>
      </c>
      <c r="J377" s="10">
        <v>187258</v>
      </c>
      <c r="K377" s="11">
        <v>6777</v>
      </c>
      <c r="L377" s="11">
        <v>2.5</v>
      </c>
      <c r="M377" s="11">
        <v>605</v>
      </c>
      <c r="N377" s="11">
        <v>59</v>
      </c>
    </row>
    <row r="378" spans="1:14" x14ac:dyDescent="0.25">
      <c r="A378" s="10">
        <v>174317</v>
      </c>
      <c r="B378" s="11">
        <v>14.329999999999998</v>
      </c>
      <c r="D378" s="63" t="s">
        <v>7568</v>
      </c>
      <c r="E378" s="11"/>
      <c r="G378" s="62">
        <f t="shared" si="10"/>
        <v>303619</v>
      </c>
      <c r="H378" s="64">
        <f t="shared" si="11"/>
        <v>0</v>
      </c>
      <c r="J378" s="10">
        <v>187461</v>
      </c>
      <c r="K378" s="11">
        <v>1207</v>
      </c>
      <c r="L378" s="11">
        <v>0</v>
      </c>
      <c r="M378" s="11">
        <v>803</v>
      </c>
      <c r="N378" s="11">
        <v>64</v>
      </c>
    </row>
    <row r="379" spans="1:14" x14ac:dyDescent="0.25">
      <c r="A379" s="10">
        <v>174380</v>
      </c>
      <c r="B379" s="11">
        <v>6.33</v>
      </c>
      <c r="D379" s="63" t="s">
        <v>5649</v>
      </c>
      <c r="E379" s="11"/>
      <c r="G379" s="62">
        <f t="shared" si="10"/>
        <v>303621</v>
      </c>
      <c r="H379" s="64">
        <f t="shared" si="11"/>
        <v>0</v>
      </c>
      <c r="J379" s="10">
        <v>187703</v>
      </c>
      <c r="K379" s="11">
        <v>0</v>
      </c>
      <c r="L379" s="11">
        <v>0</v>
      </c>
      <c r="M379" s="11">
        <v>894</v>
      </c>
      <c r="N379" s="11">
        <v>64</v>
      </c>
    </row>
    <row r="380" spans="1:14" x14ac:dyDescent="0.25">
      <c r="A380" s="10">
        <v>174703</v>
      </c>
      <c r="B380" s="11">
        <v>22.57</v>
      </c>
      <c r="D380" s="63" t="s">
        <v>7817</v>
      </c>
      <c r="E380" s="11">
        <v>100</v>
      </c>
      <c r="G380" s="62">
        <f t="shared" si="10"/>
        <v>303623</v>
      </c>
      <c r="H380" s="64">
        <f t="shared" si="11"/>
        <v>100</v>
      </c>
      <c r="J380" s="10">
        <v>187728</v>
      </c>
      <c r="K380" s="11">
        <v>17819</v>
      </c>
      <c r="L380" s="11">
        <v>14</v>
      </c>
      <c r="M380" s="11">
        <v>226</v>
      </c>
      <c r="N380" s="11">
        <v>36</v>
      </c>
    </row>
    <row r="381" spans="1:14" x14ac:dyDescent="0.25">
      <c r="A381" s="10">
        <v>175025</v>
      </c>
      <c r="B381" s="11">
        <v>40.050000000000004</v>
      </c>
      <c r="D381" s="63" t="s">
        <v>9233</v>
      </c>
      <c r="E381" s="11"/>
      <c r="G381" s="62">
        <f t="shared" si="10"/>
        <v>303631</v>
      </c>
      <c r="H381" s="64">
        <f t="shared" si="11"/>
        <v>0</v>
      </c>
      <c r="J381" s="10">
        <v>187803</v>
      </c>
      <c r="K381" s="11">
        <v>16734</v>
      </c>
      <c r="L381" s="11">
        <v>8</v>
      </c>
      <c r="M381" s="11">
        <v>269</v>
      </c>
      <c r="N381" s="11">
        <v>48</v>
      </c>
    </row>
    <row r="382" spans="1:14" x14ac:dyDescent="0.25">
      <c r="A382" s="10">
        <v>175115</v>
      </c>
      <c r="B382" s="11">
        <v>9.36</v>
      </c>
      <c r="D382" s="63" t="s">
        <v>2003</v>
      </c>
      <c r="E382" s="11">
        <v>100</v>
      </c>
      <c r="G382" s="62">
        <f t="shared" si="10"/>
        <v>303691</v>
      </c>
      <c r="H382" s="64">
        <f t="shared" si="11"/>
        <v>100</v>
      </c>
      <c r="J382" s="10">
        <v>187809</v>
      </c>
      <c r="K382" s="11">
        <v>15352</v>
      </c>
      <c r="L382" s="11">
        <v>8.5</v>
      </c>
      <c r="M382" s="11">
        <v>313</v>
      </c>
      <c r="N382" s="11">
        <v>47</v>
      </c>
    </row>
    <row r="383" spans="1:14" x14ac:dyDescent="0.25">
      <c r="A383" s="10">
        <v>175714</v>
      </c>
      <c r="B383" s="11">
        <v>8.7100000000000009</v>
      </c>
      <c r="D383" s="63" t="s">
        <v>6847</v>
      </c>
      <c r="E383" s="11">
        <v>57.1</v>
      </c>
      <c r="G383" s="62">
        <f t="shared" si="10"/>
        <v>303696</v>
      </c>
      <c r="H383" s="64">
        <f t="shared" si="11"/>
        <v>57.1</v>
      </c>
      <c r="J383" s="10">
        <v>187811</v>
      </c>
      <c r="K383" s="11">
        <v>8917</v>
      </c>
      <c r="L383" s="11">
        <v>10</v>
      </c>
      <c r="M383" s="11">
        <v>537</v>
      </c>
      <c r="N383" s="11">
        <v>44</v>
      </c>
    </row>
    <row r="384" spans="1:14" x14ac:dyDescent="0.25">
      <c r="A384" s="10">
        <v>175757</v>
      </c>
      <c r="B384" s="11">
        <v>11.48</v>
      </c>
      <c r="D384" s="63" t="s">
        <v>5602</v>
      </c>
      <c r="E384" s="11"/>
      <c r="G384" s="62">
        <f t="shared" si="10"/>
        <v>303754</v>
      </c>
      <c r="H384" s="64">
        <f t="shared" si="11"/>
        <v>0</v>
      </c>
      <c r="J384" s="10">
        <v>187920</v>
      </c>
      <c r="K384" s="11">
        <v>24040</v>
      </c>
      <c r="L384" s="11">
        <v>8.5</v>
      </c>
      <c r="M384" s="11">
        <v>87</v>
      </c>
      <c r="N384" s="11">
        <v>47</v>
      </c>
    </row>
    <row r="385" spans="1:14" x14ac:dyDescent="0.25">
      <c r="A385" s="10">
        <v>175823</v>
      </c>
      <c r="B385" s="11">
        <v>6.0600000000000005</v>
      </c>
      <c r="D385" s="63" t="s">
        <v>2400</v>
      </c>
      <c r="E385" s="11">
        <v>100</v>
      </c>
      <c r="G385" s="62">
        <f t="shared" si="10"/>
        <v>303755</v>
      </c>
      <c r="H385" s="64">
        <f t="shared" si="11"/>
        <v>100</v>
      </c>
      <c r="J385" s="10">
        <v>187922</v>
      </c>
      <c r="K385" s="11">
        <v>4311</v>
      </c>
      <c r="L385" s="11">
        <v>4</v>
      </c>
      <c r="M385" s="11">
        <v>683</v>
      </c>
      <c r="N385" s="11">
        <v>56</v>
      </c>
    </row>
    <row r="386" spans="1:14" x14ac:dyDescent="0.25">
      <c r="A386" s="10">
        <v>175986</v>
      </c>
      <c r="B386" s="11">
        <v>14.760000000000002</v>
      </c>
      <c r="D386" s="63" t="s">
        <v>9997</v>
      </c>
      <c r="E386" s="11"/>
      <c r="G386" s="62">
        <f t="shared" si="10"/>
        <v>303762</v>
      </c>
      <c r="H386" s="64">
        <f t="shared" si="11"/>
        <v>0</v>
      </c>
      <c r="J386" s="10">
        <v>188028</v>
      </c>
      <c r="K386" s="11">
        <v>2892</v>
      </c>
      <c r="L386" s="11">
        <v>3</v>
      </c>
      <c r="M386" s="11">
        <v>735</v>
      </c>
      <c r="N386" s="11">
        <v>58</v>
      </c>
    </row>
    <row r="387" spans="1:14" x14ac:dyDescent="0.25">
      <c r="A387" s="10">
        <v>175997</v>
      </c>
      <c r="B387" s="11">
        <v>33</v>
      </c>
      <c r="D387" s="63" t="s">
        <v>6892</v>
      </c>
      <c r="E387" s="11"/>
      <c r="G387" s="62">
        <f t="shared" si="10"/>
        <v>303792</v>
      </c>
      <c r="H387" s="64">
        <f t="shared" si="11"/>
        <v>0</v>
      </c>
      <c r="J387" s="10">
        <v>188185</v>
      </c>
      <c r="K387" s="11">
        <v>1492</v>
      </c>
      <c r="L387" s="11">
        <v>4</v>
      </c>
      <c r="M387" s="11">
        <v>791</v>
      </c>
      <c r="N387" s="11">
        <v>56</v>
      </c>
    </row>
    <row r="388" spans="1:14" x14ac:dyDescent="0.25">
      <c r="A388" s="10">
        <v>176653</v>
      </c>
      <c r="B388" s="11">
        <v>0</v>
      </c>
      <c r="D388" s="63" t="s">
        <v>3691</v>
      </c>
      <c r="E388" s="11"/>
      <c r="G388" s="62">
        <f t="shared" si="10"/>
        <v>303794</v>
      </c>
      <c r="H388" s="64">
        <f t="shared" si="11"/>
        <v>0</v>
      </c>
      <c r="J388" s="10">
        <v>188217</v>
      </c>
      <c r="K388" s="11">
        <v>8291</v>
      </c>
      <c r="L388" s="11">
        <v>7</v>
      </c>
      <c r="M388" s="11">
        <v>559</v>
      </c>
      <c r="N388" s="11">
        <v>50</v>
      </c>
    </row>
    <row r="389" spans="1:14" x14ac:dyDescent="0.25">
      <c r="A389" s="10">
        <v>176901</v>
      </c>
      <c r="B389" s="11">
        <v>1.31</v>
      </c>
      <c r="D389" s="63" t="s">
        <v>3811</v>
      </c>
      <c r="E389" s="11">
        <v>25</v>
      </c>
      <c r="G389" s="62">
        <f t="shared" si="10"/>
        <v>303812</v>
      </c>
      <c r="H389" s="64">
        <f t="shared" si="11"/>
        <v>25</v>
      </c>
      <c r="J389" s="10">
        <v>188249</v>
      </c>
      <c r="K389" s="11">
        <v>16057</v>
      </c>
      <c r="L389" s="11">
        <v>10</v>
      </c>
      <c r="M389" s="11">
        <v>294</v>
      </c>
      <c r="N389" s="11">
        <v>44</v>
      </c>
    </row>
    <row r="390" spans="1:14" x14ac:dyDescent="0.25">
      <c r="A390" s="10">
        <v>176945</v>
      </c>
      <c r="B390" s="11">
        <v>10.95</v>
      </c>
      <c r="D390" s="63" t="s">
        <v>2436</v>
      </c>
      <c r="E390" s="11"/>
      <c r="G390" s="62">
        <f t="shared" si="10"/>
        <v>303815</v>
      </c>
      <c r="H390" s="64">
        <f t="shared" si="11"/>
        <v>0</v>
      </c>
      <c r="J390" s="10">
        <v>188259</v>
      </c>
      <c r="K390" s="11">
        <v>22675</v>
      </c>
      <c r="L390" s="11">
        <v>10.5</v>
      </c>
      <c r="M390" s="11">
        <v>115</v>
      </c>
      <c r="N390" s="11">
        <v>43</v>
      </c>
    </row>
    <row r="391" spans="1:14" x14ac:dyDescent="0.25">
      <c r="A391" s="10">
        <v>177023</v>
      </c>
      <c r="B391" s="11">
        <v>15.02</v>
      </c>
      <c r="D391" s="63" t="s">
        <v>6876</v>
      </c>
      <c r="E391" s="11"/>
      <c r="G391" s="62">
        <f t="shared" ref="G391:G454" si="12">D391*1</f>
        <v>303817</v>
      </c>
      <c r="H391" s="64">
        <f t="shared" ref="H391:H454" si="13">E391</f>
        <v>0</v>
      </c>
      <c r="J391" s="10">
        <v>188356</v>
      </c>
      <c r="K391" s="11">
        <v>32036</v>
      </c>
      <c r="L391" s="11">
        <v>19.5</v>
      </c>
      <c r="M391" s="11">
        <v>32</v>
      </c>
      <c r="N391" s="11">
        <v>25</v>
      </c>
    </row>
    <row r="392" spans="1:14" x14ac:dyDescent="0.25">
      <c r="A392" s="10">
        <v>177084</v>
      </c>
      <c r="B392" s="11">
        <v>14.879999999999999</v>
      </c>
      <c r="D392" s="63" t="s">
        <v>2317</v>
      </c>
      <c r="E392" s="11"/>
      <c r="G392" s="62">
        <f t="shared" si="12"/>
        <v>303822</v>
      </c>
      <c r="H392" s="64">
        <f t="shared" si="13"/>
        <v>0</v>
      </c>
      <c r="J392" s="10">
        <v>188582</v>
      </c>
      <c r="K392" s="11">
        <v>0</v>
      </c>
      <c r="L392" s="11">
        <v>0</v>
      </c>
      <c r="M392" s="11">
        <v>894</v>
      </c>
      <c r="N392" s="11">
        <v>64</v>
      </c>
    </row>
    <row r="393" spans="1:14" x14ac:dyDescent="0.25">
      <c r="A393" s="10">
        <v>177094</v>
      </c>
      <c r="B393" s="11">
        <v>16.98</v>
      </c>
      <c r="D393" s="63" t="s">
        <v>3800</v>
      </c>
      <c r="E393" s="11">
        <v>63.6</v>
      </c>
      <c r="G393" s="62">
        <f t="shared" si="12"/>
        <v>303831</v>
      </c>
      <c r="H393" s="64">
        <f t="shared" si="13"/>
        <v>63.6</v>
      </c>
      <c r="J393" s="10">
        <v>188622</v>
      </c>
      <c r="K393" s="11">
        <v>330</v>
      </c>
      <c r="L393" s="11">
        <v>0</v>
      </c>
      <c r="M393" s="11">
        <v>862</v>
      </c>
      <c r="N393" s="11">
        <v>64</v>
      </c>
    </row>
    <row r="394" spans="1:14" x14ac:dyDescent="0.25">
      <c r="A394" s="10">
        <v>177117</v>
      </c>
      <c r="B394" s="11">
        <v>5.41</v>
      </c>
      <c r="D394" s="63" t="s">
        <v>10301</v>
      </c>
      <c r="E394" s="11">
        <v>0</v>
      </c>
      <c r="G394" s="62">
        <f t="shared" si="12"/>
        <v>303904</v>
      </c>
      <c r="H394" s="64">
        <f t="shared" si="13"/>
        <v>0</v>
      </c>
      <c r="J394" s="10">
        <v>188644</v>
      </c>
      <c r="K394" s="11">
        <v>14853</v>
      </c>
      <c r="L394" s="11">
        <v>11.5</v>
      </c>
      <c r="M394" s="11">
        <v>332</v>
      </c>
      <c r="N394" s="11">
        <v>41</v>
      </c>
    </row>
    <row r="395" spans="1:14" x14ac:dyDescent="0.25">
      <c r="A395" s="10">
        <v>177123</v>
      </c>
      <c r="B395" s="11">
        <v>11.33</v>
      </c>
      <c r="D395" s="63" t="s">
        <v>7684</v>
      </c>
      <c r="E395" s="11"/>
      <c r="G395" s="62">
        <f t="shared" si="12"/>
        <v>303912</v>
      </c>
      <c r="H395" s="64">
        <f t="shared" si="13"/>
        <v>0</v>
      </c>
      <c r="J395" s="10">
        <v>188723</v>
      </c>
      <c r="K395" s="11">
        <v>0</v>
      </c>
      <c r="L395" s="11">
        <v>0</v>
      </c>
      <c r="M395" s="11">
        <v>894</v>
      </c>
      <c r="N395" s="11">
        <v>64</v>
      </c>
    </row>
    <row r="396" spans="1:14" x14ac:dyDescent="0.25">
      <c r="A396" s="10">
        <v>177235</v>
      </c>
      <c r="B396" s="11">
        <v>0</v>
      </c>
      <c r="D396" s="63" t="s">
        <v>5406</v>
      </c>
      <c r="E396" s="11"/>
      <c r="G396" s="62">
        <f t="shared" si="12"/>
        <v>303915</v>
      </c>
      <c r="H396" s="64">
        <f t="shared" si="13"/>
        <v>0</v>
      </c>
      <c r="J396" s="10">
        <v>188737</v>
      </c>
      <c r="K396" s="11">
        <v>19793</v>
      </c>
      <c r="L396" s="11">
        <v>10</v>
      </c>
      <c r="M396" s="11">
        <v>172</v>
      </c>
      <c r="N396" s="11">
        <v>44</v>
      </c>
    </row>
    <row r="397" spans="1:14" x14ac:dyDescent="0.25">
      <c r="A397" s="10">
        <v>177247</v>
      </c>
      <c r="B397" s="11">
        <v>0.41</v>
      </c>
      <c r="D397" s="63" t="s">
        <v>6316</v>
      </c>
      <c r="E397" s="11">
        <v>100</v>
      </c>
      <c r="G397" s="62">
        <f t="shared" si="12"/>
        <v>303923</v>
      </c>
      <c r="H397" s="64">
        <f t="shared" si="13"/>
        <v>100</v>
      </c>
      <c r="J397" s="10">
        <v>189303</v>
      </c>
      <c r="K397" s="11">
        <v>985</v>
      </c>
      <c r="L397" s="11">
        <v>1.5</v>
      </c>
      <c r="M397" s="11">
        <v>820</v>
      </c>
      <c r="N397" s="11">
        <v>61</v>
      </c>
    </row>
    <row r="398" spans="1:14" x14ac:dyDescent="0.25">
      <c r="A398" s="10">
        <v>177325</v>
      </c>
      <c r="B398" s="11">
        <v>13.55</v>
      </c>
      <c r="D398" s="63" t="s">
        <v>4456</v>
      </c>
      <c r="E398" s="11"/>
      <c r="G398" s="62">
        <f t="shared" si="12"/>
        <v>303928</v>
      </c>
      <c r="H398" s="64">
        <f t="shared" si="13"/>
        <v>0</v>
      </c>
      <c r="J398" s="10">
        <v>189379</v>
      </c>
      <c r="K398" s="11">
        <v>1325</v>
      </c>
      <c r="L398" s="11">
        <v>1.5</v>
      </c>
      <c r="M398" s="11">
        <v>797</v>
      </c>
      <c r="N398" s="11">
        <v>61</v>
      </c>
    </row>
    <row r="399" spans="1:14" x14ac:dyDescent="0.25">
      <c r="A399" s="10">
        <v>177400</v>
      </c>
      <c r="B399" s="11">
        <v>0</v>
      </c>
      <c r="D399" s="63" t="s">
        <v>6056</v>
      </c>
      <c r="E399" s="11">
        <v>100</v>
      </c>
      <c r="G399" s="62">
        <f t="shared" si="12"/>
        <v>303929</v>
      </c>
      <c r="H399" s="64">
        <f t="shared" si="13"/>
        <v>100</v>
      </c>
      <c r="J399" s="10">
        <v>189569</v>
      </c>
      <c r="K399" s="11">
        <v>4812</v>
      </c>
      <c r="L399" s="11">
        <v>1</v>
      </c>
      <c r="M399" s="11">
        <v>669</v>
      </c>
      <c r="N399" s="11">
        <v>62</v>
      </c>
    </row>
    <row r="400" spans="1:14" x14ac:dyDescent="0.25">
      <c r="A400" s="10">
        <v>177563</v>
      </c>
      <c r="B400" s="11">
        <v>0</v>
      </c>
      <c r="D400" s="63" t="s">
        <v>4225</v>
      </c>
      <c r="E400" s="11">
        <v>0</v>
      </c>
      <c r="G400" s="62">
        <f t="shared" si="12"/>
        <v>303933</v>
      </c>
      <c r="H400" s="64">
        <f t="shared" si="13"/>
        <v>0</v>
      </c>
      <c r="J400" s="10">
        <v>189675</v>
      </c>
      <c r="K400" s="11">
        <v>3719</v>
      </c>
      <c r="L400" s="11">
        <v>5</v>
      </c>
      <c r="M400" s="11">
        <v>705</v>
      </c>
      <c r="N400" s="11">
        <v>54</v>
      </c>
    </row>
    <row r="401" spans="1:14" x14ac:dyDescent="0.25">
      <c r="A401" s="10">
        <v>178321</v>
      </c>
      <c r="B401" s="11">
        <v>5.23</v>
      </c>
      <c r="D401" s="63" t="s">
        <v>4090</v>
      </c>
      <c r="E401" s="11"/>
      <c r="G401" s="62">
        <f t="shared" si="12"/>
        <v>303958</v>
      </c>
      <c r="H401" s="64">
        <f t="shared" si="13"/>
        <v>0</v>
      </c>
      <c r="J401" s="10">
        <v>189706</v>
      </c>
      <c r="K401" s="11">
        <v>32586</v>
      </c>
      <c r="L401" s="11">
        <v>15.5</v>
      </c>
      <c r="M401" s="11">
        <v>30</v>
      </c>
      <c r="N401" s="11">
        <v>33</v>
      </c>
    </row>
    <row r="402" spans="1:14" x14ac:dyDescent="0.25">
      <c r="A402" s="10">
        <v>178456</v>
      </c>
      <c r="B402" s="11">
        <v>0</v>
      </c>
      <c r="D402" s="63" t="s">
        <v>6007</v>
      </c>
      <c r="E402" s="11"/>
      <c r="G402" s="62">
        <f t="shared" si="12"/>
        <v>303960</v>
      </c>
      <c r="H402" s="64">
        <f t="shared" si="13"/>
        <v>0</v>
      </c>
      <c r="J402" s="10">
        <v>189730</v>
      </c>
      <c r="K402" s="11">
        <v>1528</v>
      </c>
      <c r="L402" s="11">
        <v>1</v>
      </c>
      <c r="M402" s="11">
        <v>790</v>
      </c>
      <c r="N402" s="11">
        <v>62</v>
      </c>
    </row>
    <row r="403" spans="1:14" x14ac:dyDescent="0.25">
      <c r="A403" s="10">
        <v>178818</v>
      </c>
      <c r="B403" s="11">
        <v>57.489999999999995</v>
      </c>
      <c r="D403" s="63" t="s">
        <v>5046</v>
      </c>
      <c r="E403" s="11">
        <v>0</v>
      </c>
      <c r="G403" s="62">
        <f t="shared" si="12"/>
        <v>303970</v>
      </c>
      <c r="H403" s="64">
        <f t="shared" si="13"/>
        <v>0</v>
      </c>
      <c r="J403" s="10">
        <v>189966</v>
      </c>
      <c r="K403" s="11">
        <v>23760</v>
      </c>
      <c r="L403" s="11">
        <v>10.5</v>
      </c>
      <c r="M403" s="11">
        <v>88</v>
      </c>
      <c r="N403" s="11">
        <v>43</v>
      </c>
    </row>
    <row r="404" spans="1:14" x14ac:dyDescent="0.25">
      <c r="A404" s="10">
        <v>178961</v>
      </c>
      <c r="B404" s="11">
        <v>15.02</v>
      </c>
      <c r="D404" s="63" t="s">
        <v>5679</v>
      </c>
      <c r="E404" s="11">
        <v>0</v>
      </c>
      <c r="G404" s="62">
        <f t="shared" si="12"/>
        <v>303987</v>
      </c>
      <c r="H404" s="64">
        <f t="shared" si="13"/>
        <v>0</v>
      </c>
      <c r="J404" s="10">
        <v>190015</v>
      </c>
      <c r="K404" s="11">
        <v>5457</v>
      </c>
      <c r="L404" s="11">
        <v>3</v>
      </c>
      <c r="M404" s="11">
        <v>648</v>
      </c>
      <c r="N404" s="11">
        <v>58</v>
      </c>
    </row>
    <row r="405" spans="1:14" x14ac:dyDescent="0.25">
      <c r="A405" s="10">
        <v>179059</v>
      </c>
      <c r="B405" s="11">
        <v>5.84</v>
      </c>
      <c r="D405" s="63" t="s">
        <v>6485</v>
      </c>
      <c r="E405" s="11">
        <v>50</v>
      </c>
      <c r="G405" s="62">
        <f t="shared" si="12"/>
        <v>303994</v>
      </c>
      <c r="H405" s="64">
        <f t="shared" si="13"/>
        <v>50</v>
      </c>
      <c r="J405" s="10">
        <v>190110</v>
      </c>
      <c r="K405" s="11">
        <v>0</v>
      </c>
      <c r="L405" s="11">
        <v>0</v>
      </c>
      <c r="M405" s="11">
        <v>894</v>
      </c>
      <c r="N405" s="11">
        <v>64</v>
      </c>
    </row>
    <row r="406" spans="1:14" x14ac:dyDescent="0.25">
      <c r="A406" s="10">
        <v>179256</v>
      </c>
      <c r="B406" s="11">
        <v>9.83</v>
      </c>
      <c r="D406" s="63" t="s">
        <v>2949</v>
      </c>
      <c r="E406" s="11">
        <v>0</v>
      </c>
      <c r="G406" s="62">
        <f t="shared" si="12"/>
        <v>304006</v>
      </c>
      <c r="H406" s="64">
        <f t="shared" si="13"/>
        <v>0</v>
      </c>
      <c r="J406" s="10">
        <v>190217</v>
      </c>
      <c r="K406" s="11">
        <v>9120</v>
      </c>
      <c r="L406" s="11">
        <v>7.5</v>
      </c>
      <c r="M406" s="11">
        <v>530</v>
      </c>
      <c r="N406" s="11">
        <v>49</v>
      </c>
    </row>
    <row r="407" spans="1:14" x14ac:dyDescent="0.25">
      <c r="A407" s="10">
        <v>179611</v>
      </c>
      <c r="B407" s="11">
        <v>7.62</v>
      </c>
      <c r="D407" s="63" t="s">
        <v>1814</v>
      </c>
      <c r="E407" s="11"/>
      <c r="G407" s="62">
        <f t="shared" si="12"/>
        <v>304015</v>
      </c>
      <c r="H407" s="64">
        <f t="shared" si="13"/>
        <v>0</v>
      </c>
      <c r="J407" s="10">
        <v>190248</v>
      </c>
      <c r="K407" s="11">
        <v>7961</v>
      </c>
      <c r="L407" s="11">
        <v>7</v>
      </c>
      <c r="M407" s="11">
        <v>571</v>
      </c>
      <c r="N407" s="11">
        <v>50</v>
      </c>
    </row>
    <row r="408" spans="1:14" x14ac:dyDescent="0.25">
      <c r="A408" s="10">
        <v>179641</v>
      </c>
      <c r="B408" s="11">
        <v>3.86</v>
      </c>
      <c r="D408" s="63" t="s">
        <v>5102</v>
      </c>
      <c r="E408" s="11">
        <v>-100</v>
      </c>
      <c r="G408" s="62">
        <f t="shared" si="12"/>
        <v>304024</v>
      </c>
      <c r="H408" s="64">
        <f t="shared" si="13"/>
        <v>-100</v>
      </c>
      <c r="J408" s="10">
        <v>190584</v>
      </c>
      <c r="K408" s="11">
        <v>0</v>
      </c>
      <c r="L408" s="11">
        <v>0</v>
      </c>
      <c r="M408" s="11">
        <v>894</v>
      </c>
      <c r="N408" s="11">
        <v>64</v>
      </c>
    </row>
    <row r="409" spans="1:14" x14ac:dyDescent="0.25">
      <c r="A409" s="10">
        <v>179848</v>
      </c>
      <c r="B409" s="11">
        <v>0</v>
      </c>
      <c r="D409" s="63" t="s">
        <v>6858</v>
      </c>
      <c r="E409" s="11">
        <v>0</v>
      </c>
      <c r="G409" s="62">
        <f t="shared" si="12"/>
        <v>304027</v>
      </c>
      <c r="H409" s="64">
        <f t="shared" si="13"/>
        <v>0</v>
      </c>
      <c r="J409" s="10">
        <v>190736</v>
      </c>
      <c r="K409" s="11">
        <v>19567</v>
      </c>
      <c r="L409" s="11">
        <v>12</v>
      </c>
      <c r="M409" s="11">
        <v>181</v>
      </c>
      <c r="N409" s="11">
        <v>40</v>
      </c>
    </row>
    <row r="410" spans="1:14" x14ac:dyDescent="0.25">
      <c r="A410" s="10">
        <v>179897</v>
      </c>
      <c r="B410" s="11">
        <v>14.75</v>
      </c>
      <c r="D410" s="63" t="s">
        <v>10668</v>
      </c>
      <c r="E410" s="11"/>
      <c r="G410" s="62">
        <f t="shared" si="12"/>
        <v>304029</v>
      </c>
      <c r="H410" s="64">
        <f t="shared" si="13"/>
        <v>0</v>
      </c>
      <c r="J410" s="10">
        <v>190851</v>
      </c>
      <c r="K410" s="11">
        <v>8095</v>
      </c>
      <c r="L410" s="11">
        <v>0</v>
      </c>
      <c r="M410" s="11">
        <v>565</v>
      </c>
      <c r="N410" s="11">
        <v>64</v>
      </c>
    </row>
    <row r="411" spans="1:14" x14ac:dyDescent="0.25">
      <c r="A411" s="10">
        <v>179931</v>
      </c>
      <c r="B411" s="11">
        <v>18.77</v>
      </c>
      <c r="D411" s="63" t="s">
        <v>2416</v>
      </c>
      <c r="E411" s="11">
        <v>50</v>
      </c>
      <c r="G411" s="62">
        <f t="shared" si="12"/>
        <v>304031</v>
      </c>
      <c r="H411" s="64">
        <f t="shared" si="13"/>
        <v>50</v>
      </c>
      <c r="J411" s="10">
        <v>190947</v>
      </c>
      <c r="K411" s="11">
        <v>11478</v>
      </c>
      <c r="L411" s="11">
        <v>14</v>
      </c>
      <c r="M411" s="11">
        <v>447</v>
      </c>
      <c r="N411" s="11">
        <v>36</v>
      </c>
    </row>
    <row r="412" spans="1:14" x14ac:dyDescent="0.25">
      <c r="A412" s="10">
        <v>180113</v>
      </c>
      <c r="B412" s="11">
        <v>13.190000000000001</v>
      </c>
      <c r="D412" s="63" t="s">
        <v>2988</v>
      </c>
      <c r="E412" s="11"/>
      <c r="G412" s="62">
        <f t="shared" si="12"/>
        <v>304032</v>
      </c>
      <c r="H412" s="64">
        <f t="shared" si="13"/>
        <v>0</v>
      </c>
      <c r="J412" s="10">
        <v>190994</v>
      </c>
      <c r="K412" s="11">
        <v>2342</v>
      </c>
      <c r="L412" s="11">
        <v>3</v>
      </c>
      <c r="M412" s="11">
        <v>756</v>
      </c>
      <c r="N412" s="11">
        <v>58</v>
      </c>
    </row>
    <row r="413" spans="1:14" x14ac:dyDescent="0.25">
      <c r="A413" s="10">
        <v>180178</v>
      </c>
      <c r="B413" s="11">
        <v>19.54</v>
      </c>
      <c r="D413" s="63" t="s">
        <v>5278</v>
      </c>
      <c r="E413" s="11">
        <v>100</v>
      </c>
      <c r="G413" s="62">
        <f t="shared" si="12"/>
        <v>304041</v>
      </c>
      <c r="H413" s="64">
        <f t="shared" si="13"/>
        <v>100</v>
      </c>
      <c r="J413" s="10">
        <v>191340</v>
      </c>
      <c r="K413" s="11">
        <v>1701</v>
      </c>
      <c r="L413" s="11">
        <v>5</v>
      </c>
      <c r="M413" s="11">
        <v>781</v>
      </c>
      <c r="N413" s="11">
        <v>54</v>
      </c>
    </row>
    <row r="414" spans="1:14" x14ac:dyDescent="0.25">
      <c r="A414" s="10">
        <v>180255</v>
      </c>
      <c r="B414" s="11">
        <v>2.04</v>
      </c>
      <c r="D414" s="63" t="s">
        <v>6386</v>
      </c>
      <c r="E414" s="11">
        <v>-100</v>
      </c>
      <c r="G414" s="62">
        <f t="shared" si="12"/>
        <v>304042</v>
      </c>
      <c r="H414" s="64">
        <f t="shared" si="13"/>
        <v>-100</v>
      </c>
      <c r="J414" s="10">
        <v>191391</v>
      </c>
      <c r="K414" s="11">
        <v>20139</v>
      </c>
      <c r="L414" s="11">
        <v>22.5</v>
      </c>
      <c r="M414" s="11">
        <v>159</v>
      </c>
      <c r="N414" s="11">
        <v>19</v>
      </c>
    </row>
    <row r="415" spans="1:14" x14ac:dyDescent="0.25">
      <c r="A415" s="10">
        <v>180306</v>
      </c>
      <c r="B415" s="11">
        <v>0</v>
      </c>
      <c r="D415" s="63" t="s">
        <v>7323</v>
      </c>
      <c r="E415" s="11"/>
      <c r="G415" s="62">
        <f t="shared" si="12"/>
        <v>304054</v>
      </c>
      <c r="H415" s="64">
        <f t="shared" si="13"/>
        <v>0</v>
      </c>
      <c r="J415" s="10">
        <v>191689</v>
      </c>
      <c r="K415" s="11">
        <v>3761</v>
      </c>
      <c r="L415" s="11">
        <v>6</v>
      </c>
      <c r="M415" s="11">
        <v>703</v>
      </c>
      <c r="N415" s="11">
        <v>52</v>
      </c>
    </row>
    <row r="416" spans="1:14" x14ac:dyDescent="0.25">
      <c r="A416" s="10">
        <v>180316</v>
      </c>
      <c r="B416" s="11">
        <v>0</v>
      </c>
      <c r="D416" s="63" t="s">
        <v>6834</v>
      </c>
      <c r="E416" s="11">
        <v>33.299999999999997</v>
      </c>
      <c r="G416" s="62">
        <f t="shared" si="12"/>
        <v>304061</v>
      </c>
      <c r="H416" s="64">
        <f t="shared" si="13"/>
        <v>33.299999999999997</v>
      </c>
      <c r="J416" s="10">
        <v>191745</v>
      </c>
      <c r="K416" s="11">
        <v>23637</v>
      </c>
      <c r="L416" s="11">
        <v>9</v>
      </c>
      <c r="M416" s="11">
        <v>93</v>
      </c>
      <c r="N416" s="11">
        <v>46</v>
      </c>
    </row>
    <row r="417" spans="1:14" x14ac:dyDescent="0.25">
      <c r="A417" s="10">
        <v>180631</v>
      </c>
      <c r="B417" s="11">
        <v>3.86</v>
      </c>
      <c r="D417" s="63" t="s">
        <v>7694</v>
      </c>
      <c r="E417" s="11"/>
      <c r="G417" s="62">
        <f t="shared" si="12"/>
        <v>304072</v>
      </c>
      <c r="H417" s="64">
        <f t="shared" si="13"/>
        <v>0</v>
      </c>
      <c r="J417" s="10">
        <v>191774</v>
      </c>
      <c r="K417" s="11">
        <v>23467</v>
      </c>
      <c r="L417" s="11">
        <v>5</v>
      </c>
      <c r="M417" s="11">
        <v>94</v>
      </c>
      <c r="N417" s="11">
        <v>54</v>
      </c>
    </row>
    <row r="418" spans="1:14" x14ac:dyDescent="0.25">
      <c r="A418" s="10">
        <v>180924</v>
      </c>
      <c r="B418" s="11">
        <v>0</v>
      </c>
      <c r="D418" s="63" t="s">
        <v>2341</v>
      </c>
      <c r="E418" s="11">
        <v>25</v>
      </c>
      <c r="G418" s="62">
        <f t="shared" si="12"/>
        <v>304077</v>
      </c>
      <c r="H418" s="64">
        <f t="shared" si="13"/>
        <v>25</v>
      </c>
      <c r="J418" s="10">
        <v>191923</v>
      </c>
      <c r="K418" s="11">
        <v>1723</v>
      </c>
      <c r="L418" s="11">
        <v>0</v>
      </c>
      <c r="M418" s="11">
        <v>779</v>
      </c>
      <c r="N418" s="11">
        <v>64</v>
      </c>
    </row>
    <row r="419" spans="1:14" x14ac:dyDescent="0.25">
      <c r="A419" s="10">
        <v>181214</v>
      </c>
      <c r="B419" s="11">
        <v>12.89</v>
      </c>
      <c r="D419" s="63" t="s">
        <v>6495</v>
      </c>
      <c r="E419" s="11">
        <v>33.299999999999997</v>
      </c>
      <c r="G419" s="62">
        <f t="shared" si="12"/>
        <v>304081</v>
      </c>
      <c r="H419" s="64">
        <f t="shared" si="13"/>
        <v>33.299999999999997</v>
      </c>
      <c r="J419" s="10">
        <v>191933</v>
      </c>
      <c r="K419" s="11">
        <v>3429</v>
      </c>
      <c r="L419" s="11">
        <v>2</v>
      </c>
      <c r="M419" s="11">
        <v>713</v>
      </c>
      <c r="N419" s="11">
        <v>60</v>
      </c>
    </row>
    <row r="420" spans="1:14" x14ac:dyDescent="0.25">
      <c r="A420" s="10">
        <v>181251</v>
      </c>
      <c r="B420" s="11">
        <v>7.71</v>
      </c>
      <c r="D420" s="63" t="s">
        <v>9810</v>
      </c>
      <c r="E420" s="11"/>
      <c r="G420" s="62">
        <f t="shared" si="12"/>
        <v>304101</v>
      </c>
      <c r="H420" s="64">
        <f t="shared" si="13"/>
        <v>0</v>
      </c>
      <c r="J420" s="10">
        <v>191946</v>
      </c>
      <c r="K420" s="11">
        <v>1171</v>
      </c>
      <c r="L420" s="11">
        <v>1</v>
      </c>
      <c r="M420" s="11">
        <v>808</v>
      </c>
      <c r="N420" s="11">
        <v>62</v>
      </c>
    </row>
    <row r="421" spans="1:14" x14ac:dyDescent="0.25">
      <c r="A421" s="10">
        <v>181307</v>
      </c>
      <c r="B421" s="11">
        <v>16.39</v>
      </c>
      <c r="D421" s="63" t="s">
        <v>5074</v>
      </c>
      <c r="E421" s="11"/>
      <c r="G421" s="62">
        <f t="shared" si="12"/>
        <v>304123</v>
      </c>
      <c r="H421" s="64">
        <f t="shared" si="13"/>
        <v>0</v>
      </c>
      <c r="J421" s="10">
        <v>192009</v>
      </c>
      <c r="K421" s="11">
        <v>13233</v>
      </c>
      <c r="L421" s="11">
        <v>7</v>
      </c>
      <c r="M421" s="11">
        <v>383</v>
      </c>
      <c r="N421" s="11">
        <v>50</v>
      </c>
    </row>
    <row r="422" spans="1:14" x14ac:dyDescent="0.25">
      <c r="A422" s="10">
        <v>181886</v>
      </c>
      <c r="B422" s="11">
        <v>21.950000000000003</v>
      </c>
      <c r="D422" s="63" t="s">
        <v>4876</v>
      </c>
      <c r="E422" s="11">
        <v>100</v>
      </c>
      <c r="G422" s="62">
        <f t="shared" si="12"/>
        <v>304132</v>
      </c>
      <c r="H422" s="64">
        <f t="shared" si="13"/>
        <v>100</v>
      </c>
      <c r="J422" s="10">
        <v>192012</v>
      </c>
      <c r="K422" s="11">
        <v>22787</v>
      </c>
      <c r="L422" s="11">
        <v>19</v>
      </c>
      <c r="M422" s="11">
        <v>107</v>
      </c>
      <c r="N422" s="11">
        <v>26</v>
      </c>
    </row>
    <row r="423" spans="1:14" x14ac:dyDescent="0.25">
      <c r="A423" s="10">
        <v>182036</v>
      </c>
      <c r="B423" s="11">
        <v>11.99</v>
      </c>
      <c r="D423" s="63" t="s">
        <v>1719</v>
      </c>
      <c r="E423" s="11">
        <v>100</v>
      </c>
      <c r="G423" s="62">
        <f t="shared" si="12"/>
        <v>304146</v>
      </c>
      <c r="H423" s="64">
        <f t="shared" si="13"/>
        <v>100</v>
      </c>
      <c r="J423" s="10">
        <v>192032</v>
      </c>
      <c r="K423" s="11">
        <v>20290</v>
      </c>
      <c r="L423" s="11">
        <v>20</v>
      </c>
      <c r="M423" s="11">
        <v>156</v>
      </c>
      <c r="N423" s="11">
        <v>24</v>
      </c>
    </row>
    <row r="424" spans="1:14" x14ac:dyDescent="0.25">
      <c r="A424" s="10">
        <v>182117</v>
      </c>
      <c r="B424" s="11">
        <v>0</v>
      </c>
      <c r="D424" s="63" t="s">
        <v>4023</v>
      </c>
      <c r="E424" s="11">
        <v>-50</v>
      </c>
      <c r="G424" s="62">
        <f t="shared" si="12"/>
        <v>304157</v>
      </c>
      <c r="H424" s="64">
        <f t="shared" si="13"/>
        <v>-50</v>
      </c>
      <c r="J424" s="10">
        <v>192039</v>
      </c>
      <c r="K424" s="11">
        <v>0</v>
      </c>
      <c r="L424" s="11">
        <v>0</v>
      </c>
      <c r="M424" s="11">
        <v>894</v>
      </c>
      <c r="N424" s="11">
        <v>64</v>
      </c>
    </row>
    <row r="425" spans="1:14" x14ac:dyDescent="0.25">
      <c r="A425" s="10">
        <v>182240</v>
      </c>
      <c r="B425" s="11">
        <v>18.329999999999998</v>
      </c>
      <c r="D425" s="63" t="s">
        <v>3196</v>
      </c>
      <c r="E425" s="11">
        <v>100</v>
      </c>
      <c r="G425" s="62">
        <f t="shared" si="12"/>
        <v>304158</v>
      </c>
      <c r="H425" s="64">
        <f t="shared" si="13"/>
        <v>100</v>
      </c>
      <c r="J425" s="10">
        <v>192071</v>
      </c>
      <c r="K425" s="11">
        <v>0</v>
      </c>
      <c r="L425" s="11">
        <v>0</v>
      </c>
      <c r="M425" s="11">
        <v>894</v>
      </c>
      <c r="N425" s="11">
        <v>64</v>
      </c>
    </row>
    <row r="426" spans="1:14" x14ac:dyDescent="0.25">
      <c r="A426" s="10">
        <v>182279</v>
      </c>
      <c r="B426" s="11">
        <v>0</v>
      </c>
      <c r="D426" s="63" t="s">
        <v>6189</v>
      </c>
      <c r="E426" s="11"/>
      <c r="G426" s="62">
        <f t="shared" si="12"/>
        <v>304166</v>
      </c>
      <c r="H426" s="64">
        <f t="shared" si="13"/>
        <v>0</v>
      </c>
      <c r="J426" s="10">
        <v>192088</v>
      </c>
      <c r="K426" s="11">
        <v>11204</v>
      </c>
      <c r="L426" s="11">
        <v>5.5</v>
      </c>
      <c r="M426" s="11">
        <v>463</v>
      </c>
      <c r="N426" s="11">
        <v>53</v>
      </c>
    </row>
    <row r="427" spans="1:14" x14ac:dyDescent="0.25">
      <c r="A427" s="10">
        <v>182314</v>
      </c>
      <c r="B427" s="11">
        <v>3.4000000000000004</v>
      </c>
      <c r="D427" s="63" t="s">
        <v>6577</v>
      </c>
      <c r="E427" s="11">
        <v>57.1</v>
      </c>
      <c r="G427" s="62">
        <f t="shared" si="12"/>
        <v>304176</v>
      </c>
      <c r="H427" s="64">
        <f t="shared" si="13"/>
        <v>57.1</v>
      </c>
      <c r="J427" s="10">
        <v>192089</v>
      </c>
      <c r="K427" s="11">
        <v>3129</v>
      </c>
      <c r="L427" s="11">
        <v>3</v>
      </c>
      <c r="M427" s="11">
        <v>722</v>
      </c>
      <c r="N427" s="11">
        <v>58</v>
      </c>
    </row>
    <row r="428" spans="1:14" x14ac:dyDescent="0.25">
      <c r="A428" s="10">
        <v>182374</v>
      </c>
      <c r="B428" s="11">
        <v>0</v>
      </c>
      <c r="D428" s="63" t="s">
        <v>3008</v>
      </c>
      <c r="E428" s="11"/>
      <c r="G428" s="62">
        <f t="shared" si="12"/>
        <v>304192</v>
      </c>
      <c r="H428" s="64">
        <f t="shared" si="13"/>
        <v>0</v>
      </c>
      <c r="J428" s="10">
        <v>192143</v>
      </c>
      <c r="K428" s="11">
        <v>11840</v>
      </c>
      <c r="L428" s="11">
        <v>7</v>
      </c>
      <c r="M428" s="11">
        <v>429</v>
      </c>
      <c r="N428" s="11">
        <v>50</v>
      </c>
    </row>
    <row r="429" spans="1:14" x14ac:dyDescent="0.25">
      <c r="A429" s="10">
        <v>182477</v>
      </c>
      <c r="B429" s="11">
        <v>9.82</v>
      </c>
      <c r="D429" s="63" t="s">
        <v>2544</v>
      </c>
      <c r="E429" s="11">
        <v>100</v>
      </c>
      <c r="G429" s="62">
        <f t="shared" si="12"/>
        <v>304203</v>
      </c>
      <c r="H429" s="64">
        <f t="shared" si="13"/>
        <v>100</v>
      </c>
      <c r="J429" s="10">
        <v>192265</v>
      </c>
      <c r="K429" s="11">
        <v>75</v>
      </c>
      <c r="L429" s="11">
        <v>0</v>
      </c>
      <c r="M429" s="11">
        <v>886</v>
      </c>
      <c r="N429" s="11">
        <v>64</v>
      </c>
    </row>
    <row r="430" spans="1:14" x14ac:dyDescent="0.25">
      <c r="A430" s="10">
        <v>182484</v>
      </c>
      <c r="B430" s="11">
        <v>17.3</v>
      </c>
      <c r="D430" s="63" t="s">
        <v>2936</v>
      </c>
      <c r="E430" s="11">
        <v>-100</v>
      </c>
      <c r="G430" s="62">
        <f t="shared" si="12"/>
        <v>304215</v>
      </c>
      <c r="H430" s="64">
        <f t="shared" si="13"/>
        <v>-100</v>
      </c>
      <c r="J430" s="10">
        <v>192309</v>
      </c>
      <c r="K430" s="11">
        <v>11464</v>
      </c>
      <c r="L430" s="11">
        <v>1</v>
      </c>
      <c r="M430" s="11">
        <v>451</v>
      </c>
      <c r="N430" s="11">
        <v>62</v>
      </c>
    </row>
    <row r="431" spans="1:14" x14ac:dyDescent="0.25">
      <c r="A431" s="10">
        <v>182635</v>
      </c>
      <c r="B431" s="11">
        <v>0</v>
      </c>
      <c r="D431" s="63" t="s">
        <v>7572</v>
      </c>
      <c r="E431" s="11"/>
      <c r="G431" s="62">
        <f t="shared" si="12"/>
        <v>304221</v>
      </c>
      <c r="H431" s="64">
        <f t="shared" si="13"/>
        <v>0</v>
      </c>
      <c r="J431" s="10">
        <v>192460</v>
      </c>
      <c r="K431" s="11">
        <v>38221</v>
      </c>
      <c r="L431" s="11">
        <v>21.5</v>
      </c>
      <c r="M431" s="11">
        <v>17</v>
      </c>
      <c r="N431" s="11">
        <v>21</v>
      </c>
    </row>
    <row r="432" spans="1:14" x14ac:dyDescent="0.25">
      <c r="A432" s="10">
        <v>182809</v>
      </c>
      <c r="B432" s="11">
        <v>28.01</v>
      </c>
      <c r="D432" s="63" t="s">
        <v>3829</v>
      </c>
      <c r="E432" s="11">
        <v>100</v>
      </c>
      <c r="G432" s="62">
        <f t="shared" si="12"/>
        <v>304255</v>
      </c>
      <c r="H432" s="64">
        <f t="shared" si="13"/>
        <v>100</v>
      </c>
      <c r="J432" s="10">
        <v>192504</v>
      </c>
      <c r="K432" s="11">
        <v>0</v>
      </c>
      <c r="L432" s="11">
        <v>0</v>
      </c>
      <c r="M432" s="11">
        <v>894</v>
      </c>
      <c r="N432" s="11">
        <v>64</v>
      </c>
    </row>
    <row r="433" spans="1:14" x14ac:dyDescent="0.25">
      <c r="A433" s="10">
        <v>182923</v>
      </c>
      <c r="B433" s="11">
        <v>10.59</v>
      </c>
      <c r="D433" s="63" t="s">
        <v>5486</v>
      </c>
      <c r="E433" s="11"/>
      <c r="G433" s="62">
        <f t="shared" si="12"/>
        <v>304256</v>
      </c>
      <c r="H433" s="64">
        <f t="shared" si="13"/>
        <v>0</v>
      </c>
      <c r="J433" s="10">
        <v>192509</v>
      </c>
      <c r="K433" s="11">
        <v>20870</v>
      </c>
      <c r="L433" s="11">
        <v>16.5</v>
      </c>
      <c r="M433" s="11">
        <v>145</v>
      </c>
      <c r="N433" s="11">
        <v>31</v>
      </c>
    </row>
    <row r="434" spans="1:14" x14ac:dyDescent="0.25">
      <c r="A434" s="10">
        <v>183080</v>
      </c>
      <c r="B434" s="11">
        <v>25.130000000000003</v>
      </c>
      <c r="D434" s="63" t="s">
        <v>1858</v>
      </c>
      <c r="E434" s="11"/>
      <c r="G434" s="62">
        <f t="shared" si="12"/>
        <v>304262</v>
      </c>
      <c r="H434" s="64">
        <f t="shared" si="13"/>
        <v>0</v>
      </c>
      <c r="J434" s="10">
        <v>192595</v>
      </c>
      <c r="K434" s="11">
        <v>10963</v>
      </c>
      <c r="L434" s="11">
        <v>4</v>
      </c>
      <c r="M434" s="11">
        <v>473</v>
      </c>
      <c r="N434" s="11">
        <v>56</v>
      </c>
    </row>
    <row r="435" spans="1:14" x14ac:dyDescent="0.25">
      <c r="A435" s="10">
        <v>183264</v>
      </c>
      <c r="B435" s="11">
        <v>5.5900000000000007</v>
      </c>
      <c r="D435" s="63" t="s">
        <v>8519</v>
      </c>
      <c r="E435" s="11"/>
      <c r="G435" s="62">
        <f t="shared" si="12"/>
        <v>304302</v>
      </c>
      <c r="H435" s="64">
        <f t="shared" si="13"/>
        <v>0</v>
      </c>
      <c r="J435" s="10">
        <v>192603</v>
      </c>
      <c r="K435" s="11">
        <v>2824</v>
      </c>
      <c r="L435" s="11">
        <v>4</v>
      </c>
      <c r="M435" s="11">
        <v>738</v>
      </c>
      <c r="N435" s="11">
        <v>56</v>
      </c>
    </row>
    <row r="436" spans="1:14" x14ac:dyDescent="0.25">
      <c r="A436" s="10">
        <v>183443</v>
      </c>
      <c r="B436" s="11">
        <v>3.79</v>
      </c>
      <c r="D436" s="63" t="s">
        <v>8684</v>
      </c>
      <c r="E436" s="11"/>
      <c r="G436" s="62">
        <f t="shared" si="12"/>
        <v>304311</v>
      </c>
      <c r="H436" s="64">
        <f t="shared" si="13"/>
        <v>0</v>
      </c>
      <c r="J436" s="10">
        <v>192649</v>
      </c>
      <c r="K436" s="11">
        <v>14249</v>
      </c>
      <c r="L436" s="11">
        <v>8.5</v>
      </c>
      <c r="M436" s="11">
        <v>346</v>
      </c>
      <c r="N436" s="11">
        <v>47</v>
      </c>
    </row>
    <row r="437" spans="1:14" x14ac:dyDescent="0.25">
      <c r="A437" s="10">
        <v>183579</v>
      </c>
      <c r="B437" s="11">
        <v>0</v>
      </c>
      <c r="D437" s="63" t="s">
        <v>4772</v>
      </c>
      <c r="E437" s="11"/>
      <c r="G437" s="62">
        <f t="shared" si="12"/>
        <v>304312</v>
      </c>
      <c r="H437" s="64">
        <f t="shared" si="13"/>
        <v>0</v>
      </c>
      <c r="J437" s="10">
        <v>192658</v>
      </c>
      <c r="K437" s="11">
        <v>22872</v>
      </c>
      <c r="L437" s="11">
        <v>20.5</v>
      </c>
      <c r="M437" s="11">
        <v>105</v>
      </c>
      <c r="N437" s="11">
        <v>23</v>
      </c>
    </row>
    <row r="438" spans="1:14" x14ac:dyDescent="0.25">
      <c r="A438" s="10">
        <v>183604</v>
      </c>
      <c r="B438" s="11">
        <v>7.1199999999999992</v>
      </c>
      <c r="D438" s="63" t="s">
        <v>6439</v>
      </c>
      <c r="E438" s="11">
        <v>0</v>
      </c>
      <c r="G438" s="62">
        <f t="shared" si="12"/>
        <v>304341</v>
      </c>
      <c r="H438" s="64">
        <f t="shared" si="13"/>
        <v>0</v>
      </c>
      <c r="J438" s="10">
        <v>192673</v>
      </c>
      <c r="K438" s="11">
        <v>1053</v>
      </c>
      <c r="L438" s="11">
        <v>1</v>
      </c>
      <c r="M438" s="11">
        <v>817</v>
      </c>
      <c r="N438" s="11">
        <v>62</v>
      </c>
    </row>
    <row r="439" spans="1:14" x14ac:dyDescent="0.25">
      <c r="A439" s="10">
        <v>183666</v>
      </c>
      <c r="B439" s="11">
        <v>5.46</v>
      </c>
      <c r="D439" s="63" t="s">
        <v>3573</v>
      </c>
      <c r="E439" s="11">
        <v>-100</v>
      </c>
      <c r="G439" s="62">
        <f t="shared" si="12"/>
        <v>304351</v>
      </c>
      <c r="H439" s="64">
        <f t="shared" si="13"/>
        <v>-100</v>
      </c>
      <c r="J439" s="10">
        <v>192699</v>
      </c>
      <c r="K439" s="11">
        <v>0</v>
      </c>
      <c r="L439" s="11">
        <v>0</v>
      </c>
      <c r="M439" s="11">
        <v>894</v>
      </c>
      <c r="N439" s="11">
        <v>64</v>
      </c>
    </row>
    <row r="440" spans="1:14" x14ac:dyDescent="0.25">
      <c r="A440" s="10">
        <v>183743</v>
      </c>
      <c r="B440" s="11">
        <v>5.3500000000000005</v>
      </c>
      <c r="D440" s="63" t="s">
        <v>4055</v>
      </c>
      <c r="E440" s="11">
        <v>100</v>
      </c>
      <c r="G440" s="62">
        <f t="shared" si="12"/>
        <v>304353</v>
      </c>
      <c r="H440" s="64">
        <f t="shared" si="13"/>
        <v>100</v>
      </c>
      <c r="J440" s="10">
        <v>192743</v>
      </c>
      <c r="K440" s="11">
        <v>15674</v>
      </c>
      <c r="L440" s="11">
        <v>17</v>
      </c>
      <c r="M440" s="11">
        <v>305</v>
      </c>
      <c r="N440" s="11">
        <v>30</v>
      </c>
    </row>
    <row r="441" spans="1:14" x14ac:dyDescent="0.25">
      <c r="A441" s="10">
        <v>183947</v>
      </c>
      <c r="B441" s="11">
        <v>5.92</v>
      </c>
      <c r="D441" s="63" t="s">
        <v>7429</v>
      </c>
      <c r="E441" s="11"/>
      <c r="G441" s="62">
        <f t="shared" si="12"/>
        <v>304355</v>
      </c>
      <c r="H441" s="64">
        <f t="shared" si="13"/>
        <v>0</v>
      </c>
      <c r="J441" s="10">
        <v>192744</v>
      </c>
      <c r="K441" s="11">
        <v>3850</v>
      </c>
      <c r="L441" s="11">
        <v>10</v>
      </c>
      <c r="M441" s="11">
        <v>699</v>
      </c>
      <c r="N441" s="11">
        <v>44</v>
      </c>
    </row>
    <row r="442" spans="1:14" x14ac:dyDescent="0.25">
      <c r="A442" s="10">
        <v>183948</v>
      </c>
      <c r="B442" s="11">
        <v>0</v>
      </c>
      <c r="D442" s="63" t="s">
        <v>6868</v>
      </c>
      <c r="E442" s="11">
        <v>0</v>
      </c>
      <c r="G442" s="62">
        <f t="shared" si="12"/>
        <v>304358</v>
      </c>
      <c r="H442" s="64">
        <f t="shared" si="13"/>
        <v>0</v>
      </c>
      <c r="J442" s="10">
        <v>192792</v>
      </c>
      <c r="K442" s="11">
        <v>14097</v>
      </c>
      <c r="L442" s="11">
        <v>10.5</v>
      </c>
      <c r="M442" s="11">
        <v>351</v>
      </c>
      <c r="N442" s="11">
        <v>43</v>
      </c>
    </row>
    <row r="443" spans="1:14" x14ac:dyDescent="0.25">
      <c r="A443" s="10">
        <v>184143</v>
      </c>
      <c r="B443" s="11">
        <v>13.56</v>
      </c>
      <c r="D443" s="63" t="s">
        <v>7825</v>
      </c>
      <c r="E443" s="11"/>
      <c r="G443" s="62">
        <f t="shared" si="12"/>
        <v>304366</v>
      </c>
      <c r="H443" s="64">
        <f t="shared" si="13"/>
        <v>0</v>
      </c>
      <c r="J443" s="10">
        <v>192829</v>
      </c>
      <c r="K443" s="11">
        <v>9057</v>
      </c>
      <c r="L443" s="11">
        <v>9</v>
      </c>
      <c r="M443" s="11">
        <v>534</v>
      </c>
      <c r="N443" s="11">
        <v>46</v>
      </c>
    </row>
    <row r="444" spans="1:14" x14ac:dyDescent="0.25">
      <c r="A444" s="10">
        <v>184224</v>
      </c>
      <c r="B444" s="11">
        <v>14.309999999999999</v>
      </c>
      <c r="D444" s="63" t="s">
        <v>1964</v>
      </c>
      <c r="E444" s="11">
        <v>50</v>
      </c>
      <c r="G444" s="62">
        <f t="shared" si="12"/>
        <v>304367</v>
      </c>
      <c r="H444" s="64">
        <f t="shared" si="13"/>
        <v>50</v>
      </c>
      <c r="J444" s="10">
        <v>192837</v>
      </c>
      <c r="K444" s="11">
        <v>0</v>
      </c>
      <c r="L444" s="11">
        <v>0</v>
      </c>
      <c r="M444" s="11">
        <v>894</v>
      </c>
      <c r="N444" s="11">
        <v>64</v>
      </c>
    </row>
    <row r="445" spans="1:14" x14ac:dyDescent="0.25">
      <c r="A445" s="10">
        <v>184253</v>
      </c>
      <c r="B445" s="11">
        <v>6.54</v>
      </c>
      <c r="D445" s="63" t="s">
        <v>6562</v>
      </c>
      <c r="E445" s="11">
        <v>-100</v>
      </c>
      <c r="G445" s="62">
        <f t="shared" si="12"/>
        <v>304373</v>
      </c>
      <c r="H445" s="64">
        <f t="shared" si="13"/>
        <v>-100</v>
      </c>
      <c r="J445" s="10">
        <v>192888</v>
      </c>
      <c r="K445" s="11">
        <v>50</v>
      </c>
      <c r="L445" s="11">
        <v>0</v>
      </c>
      <c r="M445" s="11">
        <v>890</v>
      </c>
      <c r="N445" s="11">
        <v>64</v>
      </c>
    </row>
    <row r="446" spans="1:14" x14ac:dyDescent="0.25">
      <c r="A446" s="10">
        <v>184725</v>
      </c>
      <c r="B446" s="11">
        <v>0</v>
      </c>
      <c r="D446" s="63" t="s">
        <v>8166</v>
      </c>
      <c r="E446" s="11"/>
      <c r="G446" s="62">
        <f t="shared" si="12"/>
        <v>304375</v>
      </c>
      <c r="H446" s="64">
        <f t="shared" si="13"/>
        <v>0</v>
      </c>
      <c r="J446" s="10">
        <v>192906</v>
      </c>
      <c r="K446" s="11">
        <v>1000</v>
      </c>
      <c r="L446" s="11">
        <v>0</v>
      </c>
      <c r="M446" s="11">
        <v>819</v>
      </c>
      <c r="N446" s="11">
        <v>64</v>
      </c>
    </row>
    <row r="447" spans="1:14" x14ac:dyDescent="0.25">
      <c r="A447" s="10">
        <v>184790</v>
      </c>
      <c r="B447" s="11">
        <v>34.29</v>
      </c>
      <c r="D447" s="63" t="s">
        <v>6361</v>
      </c>
      <c r="E447" s="11"/>
      <c r="G447" s="62">
        <f t="shared" si="12"/>
        <v>304377</v>
      </c>
      <c r="H447" s="64">
        <f t="shared" si="13"/>
        <v>0</v>
      </c>
      <c r="J447" s="10">
        <v>192912</v>
      </c>
      <c r="K447" s="11">
        <v>45638</v>
      </c>
      <c r="L447" s="11">
        <v>17.5</v>
      </c>
      <c r="M447" s="11">
        <v>7</v>
      </c>
      <c r="N447" s="11">
        <v>29</v>
      </c>
    </row>
    <row r="448" spans="1:14" x14ac:dyDescent="0.25">
      <c r="A448" s="10">
        <v>184928</v>
      </c>
      <c r="B448" s="11">
        <v>0</v>
      </c>
      <c r="D448" s="63" t="s">
        <v>7750</v>
      </c>
      <c r="E448" s="11"/>
      <c r="G448" s="62">
        <f t="shared" si="12"/>
        <v>304392</v>
      </c>
      <c r="H448" s="64">
        <f t="shared" si="13"/>
        <v>0</v>
      </c>
      <c r="J448" s="10">
        <v>192931</v>
      </c>
      <c r="K448" s="11">
        <v>5215</v>
      </c>
      <c r="L448" s="11">
        <v>4</v>
      </c>
      <c r="M448" s="11">
        <v>657</v>
      </c>
      <c r="N448" s="11">
        <v>56</v>
      </c>
    </row>
    <row r="449" spans="1:14" x14ac:dyDescent="0.25">
      <c r="A449" s="10">
        <v>184936</v>
      </c>
      <c r="B449" s="11">
        <v>7.13</v>
      </c>
      <c r="D449" s="63" t="s">
        <v>7437</v>
      </c>
      <c r="E449" s="11">
        <v>100</v>
      </c>
      <c r="G449" s="62">
        <f t="shared" si="12"/>
        <v>304399</v>
      </c>
      <c r="H449" s="64">
        <f t="shared" si="13"/>
        <v>100</v>
      </c>
      <c r="J449" s="10">
        <v>192975</v>
      </c>
      <c r="K449" s="11">
        <v>24524</v>
      </c>
      <c r="L449" s="11">
        <v>13.5</v>
      </c>
      <c r="M449" s="11">
        <v>77</v>
      </c>
      <c r="N449" s="11">
        <v>37</v>
      </c>
    </row>
    <row r="450" spans="1:14" x14ac:dyDescent="0.25">
      <c r="A450" s="10">
        <v>185185</v>
      </c>
      <c r="B450" s="11">
        <v>3.6999999999999997</v>
      </c>
      <c r="D450" s="63" t="s">
        <v>8839</v>
      </c>
      <c r="E450" s="11"/>
      <c r="G450" s="62">
        <f t="shared" si="12"/>
        <v>304401</v>
      </c>
      <c r="H450" s="64">
        <f t="shared" si="13"/>
        <v>0</v>
      </c>
      <c r="J450" s="10">
        <v>193038</v>
      </c>
      <c r="K450" s="11">
        <v>5224</v>
      </c>
      <c r="L450" s="11">
        <v>5.5</v>
      </c>
      <c r="M450" s="11">
        <v>656</v>
      </c>
      <c r="N450" s="11">
        <v>53</v>
      </c>
    </row>
    <row r="451" spans="1:14" x14ac:dyDescent="0.25">
      <c r="A451" s="10">
        <v>185486</v>
      </c>
      <c r="B451" s="11">
        <v>0</v>
      </c>
      <c r="D451" s="63" t="s">
        <v>7679</v>
      </c>
      <c r="E451" s="11"/>
      <c r="G451" s="62">
        <f t="shared" si="12"/>
        <v>304402</v>
      </c>
      <c r="H451" s="64">
        <f t="shared" si="13"/>
        <v>0</v>
      </c>
      <c r="J451" s="10">
        <v>193044</v>
      </c>
      <c r="K451" s="11">
        <v>19121</v>
      </c>
      <c r="L451" s="11">
        <v>21</v>
      </c>
      <c r="M451" s="11">
        <v>190</v>
      </c>
      <c r="N451" s="11">
        <v>22</v>
      </c>
    </row>
    <row r="452" spans="1:14" x14ac:dyDescent="0.25">
      <c r="A452" s="10">
        <v>185494</v>
      </c>
      <c r="B452" s="11">
        <v>0</v>
      </c>
      <c r="D452" s="63" t="s">
        <v>4468</v>
      </c>
      <c r="E452" s="11">
        <v>100</v>
      </c>
      <c r="G452" s="62">
        <f t="shared" si="12"/>
        <v>304411</v>
      </c>
      <c r="H452" s="64">
        <f t="shared" si="13"/>
        <v>100</v>
      </c>
      <c r="J452" s="10">
        <v>193053</v>
      </c>
      <c r="K452" s="11">
        <v>10692</v>
      </c>
      <c r="L452" s="11">
        <v>11</v>
      </c>
      <c r="M452" s="11">
        <v>481</v>
      </c>
      <c r="N452" s="11">
        <v>42</v>
      </c>
    </row>
    <row r="453" spans="1:14" x14ac:dyDescent="0.25">
      <c r="A453" s="10">
        <v>185526</v>
      </c>
      <c r="B453" s="11">
        <v>11.43</v>
      </c>
      <c r="D453" s="63" t="s">
        <v>8932</v>
      </c>
      <c r="E453" s="11"/>
      <c r="G453" s="62">
        <f t="shared" si="12"/>
        <v>304421</v>
      </c>
      <c r="H453" s="64">
        <f t="shared" si="13"/>
        <v>0</v>
      </c>
      <c r="J453" s="10">
        <v>193078</v>
      </c>
      <c r="K453" s="11">
        <v>0</v>
      </c>
      <c r="L453" s="11">
        <v>0</v>
      </c>
      <c r="M453" s="11">
        <v>894</v>
      </c>
      <c r="N453" s="11">
        <v>64</v>
      </c>
    </row>
    <row r="454" spans="1:14" x14ac:dyDescent="0.25">
      <c r="A454" s="10">
        <v>185551</v>
      </c>
      <c r="B454" s="11">
        <v>12.45</v>
      </c>
      <c r="D454" s="63" t="s">
        <v>7433</v>
      </c>
      <c r="E454" s="11"/>
      <c r="G454" s="62">
        <f t="shared" si="12"/>
        <v>304426</v>
      </c>
      <c r="H454" s="64">
        <f t="shared" si="13"/>
        <v>0</v>
      </c>
      <c r="J454" s="10">
        <v>193106</v>
      </c>
      <c r="K454" s="11">
        <v>16936</v>
      </c>
      <c r="L454" s="11">
        <v>17</v>
      </c>
      <c r="M454" s="11">
        <v>259</v>
      </c>
      <c r="N454" s="11">
        <v>30</v>
      </c>
    </row>
    <row r="455" spans="1:14" x14ac:dyDescent="0.25">
      <c r="A455" s="10">
        <v>185808</v>
      </c>
      <c r="B455" s="11">
        <v>4.59</v>
      </c>
      <c r="D455" s="63" t="s">
        <v>5177</v>
      </c>
      <c r="E455" s="11"/>
      <c r="G455" s="62">
        <f t="shared" ref="G455:G518" si="14">D455*1</f>
        <v>304445</v>
      </c>
      <c r="H455" s="64">
        <f t="shared" ref="H455:H518" si="15">E455</f>
        <v>0</v>
      </c>
      <c r="J455" s="10">
        <v>193111</v>
      </c>
      <c r="K455" s="11">
        <v>22760</v>
      </c>
      <c r="L455" s="11">
        <v>5.5</v>
      </c>
      <c r="M455" s="11">
        <v>109</v>
      </c>
      <c r="N455" s="11">
        <v>53</v>
      </c>
    </row>
    <row r="456" spans="1:14" x14ac:dyDescent="0.25">
      <c r="A456" s="10">
        <v>185852</v>
      </c>
      <c r="B456" s="11">
        <v>4.92</v>
      </c>
      <c r="D456" s="63" t="s">
        <v>5063</v>
      </c>
      <c r="E456" s="11"/>
      <c r="G456" s="62">
        <f t="shared" si="14"/>
        <v>304446</v>
      </c>
      <c r="H456" s="64">
        <f t="shared" si="15"/>
        <v>0</v>
      </c>
      <c r="J456" s="10">
        <v>193129</v>
      </c>
      <c r="K456" s="11">
        <v>12041</v>
      </c>
      <c r="L456" s="11">
        <v>8</v>
      </c>
      <c r="M456" s="11">
        <v>421</v>
      </c>
      <c r="N456" s="11">
        <v>48</v>
      </c>
    </row>
    <row r="457" spans="1:14" x14ac:dyDescent="0.25">
      <c r="A457" s="10">
        <v>185862</v>
      </c>
      <c r="B457" s="11">
        <v>0</v>
      </c>
      <c r="D457" s="63" t="s">
        <v>4936</v>
      </c>
      <c r="E457" s="11">
        <v>100</v>
      </c>
      <c r="G457" s="62">
        <f t="shared" si="14"/>
        <v>304464</v>
      </c>
      <c r="H457" s="64">
        <f t="shared" si="15"/>
        <v>100</v>
      </c>
      <c r="J457" s="10">
        <v>193146</v>
      </c>
      <c r="K457" s="11">
        <v>0</v>
      </c>
      <c r="L457" s="11">
        <v>0</v>
      </c>
      <c r="M457" s="11">
        <v>894</v>
      </c>
      <c r="N457" s="11">
        <v>64</v>
      </c>
    </row>
    <row r="458" spans="1:14" x14ac:dyDescent="0.25">
      <c r="A458" s="10">
        <v>185879</v>
      </c>
      <c r="B458" s="11">
        <v>14.650000000000002</v>
      </c>
      <c r="D458" s="63" t="s">
        <v>4389</v>
      </c>
      <c r="E458" s="11"/>
      <c r="G458" s="62">
        <f t="shared" si="14"/>
        <v>304468</v>
      </c>
      <c r="H458" s="64">
        <f t="shared" si="15"/>
        <v>0</v>
      </c>
      <c r="J458" s="10">
        <v>193306</v>
      </c>
      <c r="K458" s="11">
        <v>33</v>
      </c>
      <c r="L458" s="11">
        <v>0</v>
      </c>
      <c r="M458" s="11">
        <v>892</v>
      </c>
      <c r="N458" s="11">
        <v>64</v>
      </c>
    </row>
    <row r="459" spans="1:14" x14ac:dyDescent="0.25">
      <c r="A459" s="10">
        <v>185908</v>
      </c>
      <c r="B459" s="11">
        <v>12.11</v>
      </c>
      <c r="D459" s="63" t="s">
        <v>10709</v>
      </c>
      <c r="E459" s="11"/>
      <c r="G459" s="62">
        <f t="shared" si="14"/>
        <v>304471</v>
      </c>
      <c r="H459" s="64">
        <f t="shared" si="15"/>
        <v>0</v>
      </c>
      <c r="J459" s="10">
        <v>193324</v>
      </c>
      <c r="K459" s="11">
        <v>822</v>
      </c>
      <c r="L459" s="11">
        <v>0</v>
      </c>
      <c r="M459" s="11">
        <v>830</v>
      </c>
      <c r="N459" s="11">
        <v>64</v>
      </c>
    </row>
    <row r="460" spans="1:14" x14ac:dyDescent="0.25">
      <c r="A460" s="10">
        <v>186035</v>
      </c>
      <c r="B460" s="11">
        <v>13.22</v>
      </c>
      <c r="D460" s="63" t="s">
        <v>2678</v>
      </c>
      <c r="E460" s="11"/>
      <c r="G460" s="62">
        <f t="shared" si="14"/>
        <v>304474</v>
      </c>
      <c r="H460" s="64">
        <f t="shared" si="15"/>
        <v>0</v>
      </c>
      <c r="J460" s="10">
        <v>193326</v>
      </c>
      <c r="K460" s="11">
        <v>10933</v>
      </c>
      <c r="L460" s="11">
        <v>2</v>
      </c>
      <c r="M460" s="11">
        <v>474</v>
      </c>
      <c r="N460" s="11">
        <v>60</v>
      </c>
    </row>
    <row r="461" spans="1:14" x14ac:dyDescent="0.25">
      <c r="A461" s="10">
        <v>186233</v>
      </c>
      <c r="B461" s="11">
        <v>11.75</v>
      </c>
      <c r="D461" s="63" t="s">
        <v>9156</v>
      </c>
      <c r="E461" s="11"/>
      <c r="G461" s="62">
        <f t="shared" si="14"/>
        <v>304476</v>
      </c>
      <c r="H461" s="64">
        <f t="shared" si="15"/>
        <v>0</v>
      </c>
      <c r="J461" s="10">
        <v>193388</v>
      </c>
      <c r="K461" s="11">
        <v>0</v>
      </c>
      <c r="L461" s="11">
        <v>0</v>
      </c>
      <c r="M461" s="11">
        <v>894</v>
      </c>
      <c r="N461" s="11">
        <v>64</v>
      </c>
    </row>
    <row r="462" spans="1:14" x14ac:dyDescent="0.25">
      <c r="A462" s="10">
        <v>186234</v>
      </c>
      <c r="B462" s="11">
        <v>0</v>
      </c>
      <c r="D462" s="63" t="s">
        <v>3565</v>
      </c>
      <c r="E462" s="11">
        <v>100</v>
      </c>
      <c r="G462" s="62">
        <f t="shared" si="14"/>
        <v>304479</v>
      </c>
      <c r="H462" s="64">
        <f t="shared" si="15"/>
        <v>100</v>
      </c>
      <c r="J462" s="10">
        <v>193430</v>
      </c>
      <c r="K462" s="11">
        <v>300</v>
      </c>
      <c r="L462" s="11">
        <v>0</v>
      </c>
      <c r="M462" s="11">
        <v>863</v>
      </c>
      <c r="N462" s="11">
        <v>64</v>
      </c>
    </row>
    <row r="463" spans="1:14" x14ac:dyDescent="0.25">
      <c r="A463" s="10">
        <v>186321</v>
      </c>
      <c r="B463" s="11">
        <v>14.06</v>
      </c>
      <c r="D463" s="63" t="s">
        <v>3753</v>
      </c>
      <c r="E463" s="11">
        <v>-100</v>
      </c>
      <c r="G463" s="62">
        <f t="shared" si="14"/>
        <v>304482</v>
      </c>
      <c r="H463" s="64">
        <f t="shared" si="15"/>
        <v>-100</v>
      </c>
      <c r="J463" s="10">
        <v>193446</v>
      </c>
      <c r="K463" s="11">
        <v>500</v>
      </c>
      <c r="L463" s="11">
        <v>0</v>
      </c>
      <c r="M463" s="11">
        <v>849</v>
      </c>
      <c r="N463" s="11">
        <v>64</v>
      </c>
    </row>
    <row r="464" spans="1:14" x14ac:dyDescent="0.25">
      <c r="A464" s="10">
        <v>186376</v>
      </c>
      <c r="B464" s="11">
        <v>8.6</v>
      </c>
      <c r="D464" s="63" t="s">
        <v>5561</v>
      </c>
      <c r="E464" s="11">
        <v>100</v>
      </c>
      <c r="G464" s="62">
        <f t="shared" si="14"/>
        <v>304485</v>
      </c>
      <c r="H464" s="64">
        <f t="shared" si="15"/>
        <v>100</v>
      </c>
      <c r="J464" s="10">
        <v>193495</v>
      </c>
      <c r="K464" s="11">
        <v>0</v>
      </c>
      <c r="L464" s="11">
        <v>0</v>
      </c>
      <c r="M464" s="11">
        <v>894</v>
      </c>
      <c r="N464" s="11">
        <v>64</v>
      </c>
    </row>
    <row r="465" spans="1:14" x14ac:dyDescent="0.25">
      <c r="A465" s="10">
        <v>186473</v>
      </c>
      <c r="B465" s="11">
        <v>18.68</v>
      </c>
      <c r="D465" s="63" t="s">
        <v>7915</v>
      </c>
      <c r="E465" s="11"/>
      <c r="G465" s="62">
        <f t="shared" si="14"/>
        <v>304506</v>
      </c>
      <c r="H465" s="64">
        <f t="shared" si="15"/>
        <v>0</v>
      </c>
      <c r="J465" s="10">
        <v>193526</v>
      </c>
      <c r="K465" s="11">
        <v>35196</v>
      </c>
      <c r="L465" s="11">
        <v>18</v>
      </c>
      <c r="M465" s="11">
        <v>22</v>
      </c>
      <c r="N465" s="11">
        <v>28</v>
      </c>
    </row>
    <row r="466" spans="1:14" x14ac:dyDescent="0.25">
      <c r="A466" s="10">
        <v>186531</v>
      </c>
      <c r="B466" s="11">
        <v>11.01</v>
      </c>
      <c r="D466" s="63" t="s">
        <v>7948</v>
      </c>
      <c r="E466" s="11"/>
      <c r="G466" s="62">
        <f t="shared" si="14"/>
        <v>304521</v>
      </c>
      <c r="H466" s="64">
        <f t="shared" si="15"/>
        <v>0</v>
      </c>
      <c r="J466" s="10">
        <v>193536</v>
      </c>
      <c r="K466" s="11">
        <v>629</v>
      </c>
      <c r="L466" s="11">
        <v>0.5</v>
      </c>
      <c r="M466" s="11">
        <v>841</v>
      </c>
      <c r="N466" s="11">
        <v>63</v>
      </c>
    </row>
    <row r="467" spans="1:14" x14ac:dyDescent="0.25">
      <c r="A467" s="10">
        <v>186534</v>
      </c>
      <c r="B467" s="11">
        <v>6.3699999999999992</v>
      </c>
      <c r="D467" s="63" t="s">
        <v>9475</v>
      </c>
      <c r="E467" s="11"/>
      <c r="G467" s="62">
        <f t="shared" si="14"/>
        <v>304525</v>
      </c>
      <c r="H467" s="64">
        <f t="shared" si="15"/>
        <v>0</v>
      </c>
      <c r="J467" s="10">
        <v>193568</v>
      </c>
      <c r="K467" s="11">
        <v>2993</v>
      </c>
      <c r="L467" s="11">
        <v>2</v>
      </c>
      <c r="M467" s="11">
        <v>731</v>
      </c>
      <c r="N467" s="11">
        <v>60</v>
      </c>
    </row>
    <row r="468" spans="1:14" x14ac:dyDescent="0.25">
      <c r="A468" s="10">
        <v>186738</v>
      </c>
      <c r="B468" s="11">
        <v>10.25</v>
      </c>
      <c r="D468" s="63" t="s">
        <v>7852</v>
      </c>
      <c r="E468" s="11">
        <v>-100</v>
      </c>
      <c r="G468" s="62">
        <f t="shared" si="14"/>
        <v>304527</v>
      </c>
      <c r="H468" s="64">
        <f t="shared" si="15"/>
        <v>-100</v>
      </c>
      <c r="J468" s="10">
        <v>193602</v>
      </c>
      <c r="K468" s="11">
        <v>22757</v>
      </c>
      <c r="L468" s="11">
        <v>13.5</v>
      </c>
      <c r="M468" s="11">
        <v>111</v>
      </c>
      <c r="N468" s="11">
        <v>37</v>
      </c>
    </row>
    <row r="469" spans="1:14" x14ac:dyDescent="0.25">
      <c r="A469" s="10">
        <v>186766</v>
      </c>
      <c r="B469" s="11">
        <v>0</v>
      </c>
      <c r="D469" s="63" t="s">
        <v>1805</v>
      </c>
      <c r="E469" s="11">
        <v>50</v>
      </c>
      <c r="G469" s="62">
        <f t="shared" si="14"/>
        <v>304528</v>
      </c>
      <c r="H469" s="64">
        <f t="shared" si="15"/>
        <v>50</v>
      </c>
      <c r="J469" s="10">
        <v>193608</v>
      </c>
      <c r="K469" s="11">
        <v>22447</v>
      </c>
      <c r="L469" s="11">
        <v>7</v>
      </c>
      <c r="M469" s="11">
        <v>120</v>
      </c>
      <c r="N469" s="11">
        <v>50</v>
      </c>
    </row>
    <row r="470" spans="1:14" x14ac:dyDescent="0.25">
      <c r="A470" s="10">
        <v>186792</v>
      </c>
      <c r="B470" s="11">
        <v>11.600000000000001</v>
      </c>
      <c r="D470" s="63" t="s">
        <v>4728</v>
      </c>
      <c r="E470" s="11"/>
      <c r="G470" s="62">
        <f t="shared" si="14"/>
        <v>304532</v>
      </c>
      <c r="H470" s="64">
        <f t="shared" si="15"/>
        <v>0</v>
      </c>
      <c r="J470" s="10">
        <v>193629</v>
      </c>
      <c r="K470" s="11">
        <v>6526</v>
      </c>
      <c r="L470" s="11">
        <v>7</v>
      </c>
      <c r="M470" s="11">
        <v>615</v>
      </c>
      <c r="N470" s="11">
        <v>50</v>
      </c>
    </row>
    <row r="471" spans="1:14" x14ac:dyDescent="0.25">
      <c r="A471" s="10">
        <v>187007</v>
      </c>
      <c r="B471" s="11">
        <v>27.099999999999998</v>
      </c>
      <c r="D471" s="63" t="s">
        <v>2407</v>
      </c>
      <c r="E471" s="11"/>
      <c r="G471" s="62">
        <f t="shared" si="14"/>
        <v>304533</v>
      </c>
      <c r="H471" s="64">
        <f t="shared" si="15"/>
        <v>0</v>
      </c>
      <c r="J471" s="10">
        <v>193654</v>
      </c>
      <c r="K471" s="11">
        <v>11115</v>
      </c>
      <c r="L471" s="11">
        <v>11</v>
      </c>
      <c r="M471" s="11">
        <v>465</v>
      </c>
      <c r="N471" s="11">
        <v>42</v>
      </c>
    </row>
    <row r="472" spans="1:14" x14ac:dyDescent="0.25">
      <c r="A472" s="10">
        <v>187033</v>
      </c>
      <c r="B472" s="11">
        <v>0</v>
      </c>
      <c r="D472" s="63" t="s">
        <v>8356</v>
      </c>
      <c r="E472" s="11"/>
      <c r="G472" s="62">
        <f t="shared" si="14"/>
        <v>304551</v>
      </c>
      <c r="H472" s="64">
        <f t="shared" si="15"/>
        <v>0</v>
      </c>
      <c r="J472" s="10">
        <v>193688</v>
      </c>
      <c r="K472" s="11">
        <v>1404</v>
      </c>
      <c r="L472" s="11">
        <v>1</v>
      </c>
      <c r="M472" s="11">
        <v>794</v>
      </c>
      <c r="N472" s="11">
        <v>62</v>
      </c>
    </row>
    <row r="473" spans="1:14" x14ac:dyDescent="0.25">
      <c r="A473" s="10">
        <v>187189</v>
      </c>
      <c r="B473" s="11">
        <v>11.190000000000001</v>
      </c>
      <c r="D473" s="63" t="s">
        <v>7419</v>
      </c>
      <c r="E473" s="11"/>
      <c r="G473" s="62">
        <f t="shared" si="14"/>
        <v>304552</v>
      </c>
      <c r="H473" s="64">
        <f t="shared" si="15"/>
        <v>0</v>
      </c>
      <c r="J473" s="10">
        <v>193690</v>
      </c>
      <c r="K473" s="11">
        <v>951</v>
      </c>
      <c r="L473" s="11">
        <v>1</v>
      </c>
      <c r="M473" s="11">
        <v>823</v>
      </c>
      <c r="N473" s="11">
        <v>62</v>
      </c>
    </row>
    <row r="474" spans="1:14" x14ac:dyDescent="0.25">
      <c r="A474" s="10">
        <v>187246</v>
      </c>
      <c r="B474" s="11">
        <v>0</v>
      </c>
      <c r="D474" s="63" t="s">
        <v>5694</v>
      </c>
      <c r="E474" s="11">
        <v>33.299999999999997</v>
      </c>
      <c r="G474" s="62">
        <f t="shared" si="14"/>
        <v>304553</v>
      </c>
      <c r="H474" s="64">
        <f t="shared" si="15"/>
        <v>33.299999999999997</v>
      </c>
      <c r="J474" s="10">
        <v>193692</v>
      </c>
      <c r="K474" s="11">
        <v>4651</v>
      </c>
      <c r="L474" s="11">
        <v>3</v>
      </c>
      <c r="M474" s="11">
        <v>674</v>
      </c>
      <c r="N474" s="11">
        <v>58</v>
      </c>
    </row>
    <row r="475" spans="1:14" x14ac:dyDescent="0.25">
      <c r="A475" s="10">
        <v>187254</v>
      </c>
      <c r="B475" s="11">
        <v>10.01</v>
      </c>
      <c r="D475" s="63" t="s">
        <v>8081</v>
      </c>
      <c r="E475" s="11"/>
      <c r="G475" s="62">
        <f t="shared" si="14"/>
        <v>304575</v>
      </c>
      <c r="H475" s="64">
        <f t="shared" si="15"/>
        <v>0</v>
      </c>
      <c r="J475" s="10">
        <v>193699</v>
      </c>
      <c r="K475" s="11">
        <v>0</v>
      </c>
      <c r="L475" s="11">
        <v>0</v>
      </c>
      <c r="M475" s="11">
        <v>894</v>
      </c>
      <c r="N475" s="11">
        <v>64</v>
      </c>
    </row>
    <row r="476" spans="1:14" x14ac:dyDescent="0.25">
      <c r="A476" s="10">
        <v>187258</v>
      </c>
      <c r="B476" s="11">
        <v>22.15</v>
      </c>
      <c r="D476" s="63" t="s">
        <v>10163</v>
      </c>
      <c r="E476" s="11"/>
      <c r="G476" s="62">
        <f t="shared" si="14"/>
        <v>304582</v>
      </c>
      <c r="H476" s="64">
        <f t="shared" si="15"/>
        <v>0</v>
      </c>
      <c r="J476" s="10">
        <v>193703</v>
      </c>
      <c r="K476" s="11">
        <v>2204</v>
      </c>
      <c r="L476" s="11">
        <v>0</v>
      </c>
      <c r="M476" s="11">
        <v>762</v>
      </c>
      <c r="N476" s="11">
        <v>64</v>
      </c>
    </row>
    <row r="477" spans="1:14" x14ac:dyDescent="0.25">
      <c r="A477" s="10">
        <v>187461</v>
      </c>
      <c r="B477" s="11">
        <v>0</v>
      </c>
      <c r="D477" s="63" t="s">
        <v>7924</v>
      </c>
      <c r="E477" s="11"/>
      <c r="G477" s="62">
        <f t="shared" si="14"/>
        <v>304592</v>
      </c>
      <c r="H477" s="64">
        <f t="shared" si="15"/>
        <v>0</v>
      </c>
      <c r="J477" s="10">
        <v>193726</v>
      </c>
      <c r="K477" s="11">
        <v>17235</v>
      </c>
      <c r="L477" s="11">
        <v>5</v>
      </c>
      <c r="M477" s="11">
        <v>245</v>
      </c>
      <c r="N477" s="11">
        <v>54</v>
      </c>
    </row>
    <row r="478" spans="1:14" x14ac:dyDescent="0.25">
      <c r="A478" s="10">
        <v>187627</v>
      </c>
      <c r="B478" s="11">
        <v>0</v>
      </c>
      <c r="D478" s="63" t="s">
        <v>2212</v>
      </c>
      <c r="E478" s="11"/>
      <c r="G478" s="62">
        <f t="shared" si="14"/>
        <v>304611</v>
      </c>
      <c r="H478" s="64">
        <f t="shared" si="15"/>
        <v>0</v>
      </c>
      <c r="J478" s="10">
        <v>193733</v>
      </c>
      <c r="K478" s="11">
        <v>9586</v>
      </c>
      <c r="L478" s="11">
        <v>7.5</v>
      </c>
      <c r="M478" s="11">
        <v>515</v>
      </c>
      <c r="N478" s="11">
        <v>49</v>
      </c>
    </row>
    <row r="479" spans="1:14" x14ac:dyDescent="0.25">
      <c r="A479" s="10">
        <v>187703</v>
      </c>
      <c r="B479" s="11">
        <v>0</v>
      </c>
      <c r="D479" s="63" t="s">
        <v>4319</v>
      </c>
      <c r="E479" s="11">
        <v>33.299999999999997</v>
      </c>
      <c r="G479" s="62">
        <f t="shared" si="14"/>
        <v>304674</v>
      </c>
      <c r="H479" s="64">
        <f t="shared" si="15"/>
        <v>33.299999999999997</v>
      </c>
      <c r="J479" s="10">
        <v>193748</v>
      </c>
      <c r="K479" s="11">
        <v>1259</v>
      </c>
      <c r="L479" s="11">
        <v>1</v>
      </c>
      <c r="M479" s="11">
        <v>800</v>
      </c>
      <c r="N479" s="11">
        <v>62</v>
      </c>
    </row>
    <row r="480" spans="1:14" x14ac:dyDescent="0.25">
      <c r="A480" s="10">
        <v>187728</v>
      </c>
      <c r="B480" s="11">
        <v>24.77</v>
      </c>
      <c r="D480" s="63" t="s">
        <v>5750</v>
      </c>
      <c r="E480" s="11"/>
      <c r="G480" s="62">
        <f t="shared" si="14"/>
        <v>304675</v>
      </c>
      <c r="H480" s="64">
        <f t="shared" si="15"/>
        <v>0</v>
      </c>
      <c r="J480" s="10">
        <v>193762</v>
      </c>
      <c r="K480" s="11">
        <v>9586</v>
      </c>
      <c r="L480" s="11">
        <v>7.5</v>
      </c>
      <c r="M480" s="11">
        <v>515</v>
      </c>
      <c r="N480" s="11">
        <v>49</v>
      </c>
    </row>
    <row r="481" spans="1:14" x14ac:dyDescent="0.25">
      <c r="A481" s="10">
        <v>187803</v>
      </c>
      <c r="B481" s="11">
        <v>2.1</v>
      </c>
      <c r="D481" s="63" t="s">
        <v>1545</v>
      </c>
      <c r="E481" s="11"/>
      <c r="G481" s="62">
        <f t="shared" si="14"/>
        <v>304678</v>
      </c>
      <c r="H481" s="64">
        <f t="shared" si="15"/>
        <v>0</v>
      </c>
      <c r="J481" s="10">
        <v>193772</v>
      </c>
      <c r="K481" s="11">
        <v>26957</v>
      </c>
      <c r="L481" s="11">
        <v>16.5</v>
      </c>
      <c r="M481" s="11">
        <v>57</v>
      </c>
      <c r="N481" s="11">
        <v>31</v>
      </c>
    </row>
    <row r="482" spans="1:14" x14ac:dyDescent="0.25">
      <c r="A482" s="10">
        <v>187809</v>
      </c>
      <c r="B482" s="11">
        <v>13.11</v>
      </c>
      <c r="D482" s="63" t="s">
        <v>1792</v>
      </c>
      <c r="E482" s="11"/>
      <c r="G482" s="62">
        <f t="shared" si="14"/>
        <v>304682</v>
      </c>
      <c r="H482" s="64">
        <f t="shared" si="15"/>
        <v>0</v>
      </c>
      <c r="J482" s="10">
        <v>193779</v>
      </c>
      <c r="K482" s="11">
        <v>16736</v>
      </c>
      <c r="L482" s="11">
        <v>4</v>
      </c>
      <c r="M482" s="11">
        <v>268</v>
      </c>
      <c r="N482" s="11">
        <v>56</v>
      </c>
    </row>
    <row r="483" spans="1:14" x14ac:dyDescent="0.25">
      <c r="A483" s="10">
        <v>187811</v>
      </c>
      <c r="B483" s="11">
        <v>16.66</v>
      </c>
      <c r="D483" s="63" t="s">
        <v>5437</v>
      </c>
      <c r="E483" s="11"/>
      <c r="G483" s="62">
        <f t="shared" si="14"/>
        <v>304686</v>
      </c>
      <c r="H483" s="64">
        <f t="shared" si="15"/>
        <v>0</v>
      </c>
      <c r="J483" s="10">
        <v>193781</v>
      </c>
      <c r="K483" s="11">
        <v>1589</v>
      </c>
      <c r="L483" s="11">
        <v>1</v>
      </c>
      <c r="M483" s="11">
        <v>787</v>
      </c>
      <c r="N483" s="11">
        <v>62</v>
      </c>
    </row>
    <row r="484" spans="1:14" x14ac:dyDescent="0.25">
      <c r="A484" s="10">
        <v>187903</v>
      </c>
      <c r="B484" s="11">
        <v>0</v>
      </c>
      <c r="D484" s="63" t="s">
        <v>3490</v>
      </c>
      <c r="E484" s="11"/>
      <c r="G484" s="62">
        <f t="shared" si="14"/>
        <v>304690</v>
      </c>
      <c r="H484" s="64">
        <f t="shared" si="15"/>
        <v>0</v>
      </c>
      <c r="J484" s="10">
        <v>193791</v>
      </c>
      <c r="K484" s="11">
        <v>628</v>
      </c>
      <c r="L484" s="11">
        <v>0.5</v>
      </c>
      <c r="M484" s="11">
        <v>842</v>
      </c>
      <c r="N484" s="11">
        <v>63</v>
      </c>
    </row>
    <row r="485" spans="1:14" x14ac:dyDescent="0.25">
      <c r="A485" s="10">
        <v>187920</v>
      </c>
      <c r="B485" s="11">
        <v>3.74</v>
      </c>
      <c r="D485" s="63" t="s">
        <v>1911</v>
      </c>
      <c r="E485" s="11"/>
      <c r="G485" s="62">
        <f t="shared" si="14"/>
        <v>304691</v>
      </c>
      <c r="H485" s="64">
        <f t="shared" si="15"/>
        <v>0</v>
      </c>
      <c r="J485" s="10">
        <v>300018</v>
      </c>
      <c r="K485" s="11">
        <v>500</v>
      </c>
      <c r="L485" s="11">
        <v>1</v>
      </c>
      <c r="M485" s="11">
        <v>849</v>
      </c>
      <c r="N485" s="11">
        <v>62</v>
      </c>
    </row>
    <row r="486" spans="1:14" x14ac:dyDescent="0.25">
      <c r="A486" s="10">
        <v>187922</v>
      </c>
      <c r="B486" s="11">
        <v>31.54</v>
      </c>
      <c r="D486" s="63" t="s">
        <v>2113</v>
      </c>
      <c r="E486" s="11">
        <v>0</v>
      </c>
      <c r="G486" s="62">
        <f t="shared" si="14"/>
        <v>304702</v>
      </c>
      <c r="H486" s="64">
        <f t="shared" si="15"/>
        <v>0</v>
      </c>
      <c r="J486" s="10">
        <v>300056</v>
      </c>
      <c r="K486" s="11">
        <v>38293</v>
      </c>
      <c r="L486" s="11">
        <v>10</v>
      </c>
      <c r="M486" s="11">
        <v>16</v>
      </c>
      <c r="N486" s="11">
        <v>44</v>
      </c>
    </row>
    <row r="487" spans="1:14" x14ac:dyDescent="0.25">
      <c r="A487" s="10">
        <v>188028</v>
      </c>
      <c r="B487" s="11">
        <v>9.3699999999999992</v>
      </c>
      <c r="D487" s="63" t="s">
        <v>6606</v>
      </c>
      <c r="E487" s="11">
        <v>62.5</v>
      </c>
      <c r="G487" s="62">
        <f t="shared" si="14"/>
        <v>304711</v>
      </c>
      <c r="H487" s="64">
        <f t="shared" si="15"/>
        <v>62.5</v>
      </c>
      <c r="J487" s="10">
        <v>300109</v>
      </c>
      <c r="K487" s="11">
        <v>21624</v>
      </c>
      <c r="L487" s="11">
        <v>9</v>
      </c>
      <c r="M487" s="11">
        <v>133</v>
      </c>
      <c r="N487" s="11">
        <v>46</v>
      </c>
    </row>
    <row r="488" spans="1:14" x14ac:dyDescent="0.25">
      <c r="A488" s="10">
        <v>188154</v>
      </c>
      <c r="B488" s="11">
        <v>0</v>
      </c>
      <c r="D488" s="63" t="s">
        <v>5744</v>
      </c>
      <c r="E488" s="11">
        <v>100</v>
      </c>
      <c r="G488" s="62">
        <f t="shared" si="14"/>
        <v>304713</v>
      </c>
      <c r="H488" s="64">
        <f t="shared" si="15"/>
        <v>100</v>
      </c>
      <c r="J488" s="10">
        <v>300128</v>
      </c>
      <c r="K488" s="11">
        <v>20041</v>
      </c>
      <c r="L488" s="11">
        <v>14.5</v>
      </c>
      <c r="M488" s="11">
        <v>164</v>
      </c>
      <c r="N488" s="11">
        <v>35</v>
      </c>
    </row>
    <row r="489" spans="1:14" x14ac:dyDescent="0.25">
      <c r="A489" s="10">
        <v>188185</v>
      </c>
      <c r="B489" s="11">
        <v>44.12</v>
      </c>
      <c r="D489" s="63" t="s">
        <v>3859</v>
      </c>
      <c r="E489" s="11"/>
      <c r="G489" s="62">
        <f t="shared" si="14"/>
        <v>304715</v>
      </c>
      <c r="H489" s="64">
        <f t="shared" si="15"/>
        <v>0</v>
      </c>
      <c r="J489" s="10">
        <v>300142</v>
      </c>
      <c r="K489" s="11">
        <v>548</v>
      </c>
      <c r="L489" s="11">
        <v>0</v>
      </c>
      <c r="M489" s="11">
        <v>845</v>
      </c>
      <c r="N489" s="11">
        <v>64</v>
      </c>
    </row>
    <row r="490" spans="1:14" x14ac:dyDescent="0.25">
      <c r="A490" s="10">
        <v>188217</v>
      </c>
      <c r="B490" s="11">
        <v>4.18</v>
      </c>
      <c r="D490" s="63" t="s">
        <v>6457</v>
      </c>
      <c r="E490" s="11"/>
      <c r="G490" s="62">
        <f t="shared" si="14"/>
        <v>304717</v>
      </c>
      <c r="H490" s="64">
        <f t="shared" si="15"/>
        <v>0</v>
      </c>
      <c r="J490" s="10">
        <v>300146</v>
      </c>
      <c r="K490" s="11">
        <v>1980</v>
      </c>
      <c r="L490" s="11">
        <v>1.5</v>
      </c>
      <c r="M490" s="11">
        <v>771</v>
      </c>
      <c r="N490" s="11">
        <v>61</v>
      </c>
    </row>
    <row r="491" spans="1:14" x14ac:dyDescent="0.25">
      <c r="A491" s="10">
        <v>188232</v>
      </c>
      <c r="B491" s="11">
        <v>13.11</v>
      </c>
      <c r="D491" s="63" t="s">
        <v>7878</v>
      </c>
      <c r="E491" s="11">
        <v>87.5</v>
      </c>
      <c r="G491" s="62">
        <f t="shared" si="14"/>
        <v>304724</v>
      </c>
      <c r="H491" s="64">
        <f t="shared" si="15"/>
        <v>87.5</v>
      </c>
      <c r="J491" s="10">
        <v>300232</v>
      </c>
      <c r="K491" s="11">
        <v>0</v>
      </c>
      <c r="L491" s="11">
        <v>0</v>
      </c>
      <c r="M491" s="11">
        <v>894</v>
      </c>
      <c r="N491" s="11">
        <v>64</v>
      </c>
    </row>
    <row r="492" spans="1:14" x14ac:dyDescent="0.25">
      <c r="A492" s="10">
        <v>188249</v>
      </c>
      <c r="B492" s="11">
        <v>7.91</v>
      </c>
      <c r="D492" s="63" t="s">
        <v>8584</v>
      </c>
      <c r="E492" s="11"/>
      <c r="G492" s="62">
        <f t="shared" si="14"/>
        <v>304725</v>
      </c>
      <c r="H492" s="64">
        <f t="shared" si="15"/>
        <v>0</v>
      </c>
      <c r="J492" s="10">
        <v>300263</v>
      </c>
      <c r="K492" s="11">
        <v>15729</v>
      </c>
      <c r="L492" s="11">
        <v>9.5</v>
      </c>
      <c r="M492" s="11">
        <v>303</v>
      </c>
      <c r="N492" s="11">
        <v>45</v>
      </c>
    </row>
    <row r="493" spans="1:14" x14ac:dyDescent="0.25">
      <c r="A493" s="10">
        <v>188259</v>
      </c>
      <c r="B493" s="11">
        <v>4.78</v>
      </c>
      <c r="D493" s="63" t="s">
        <v>4975</v>
      </c>
      <c r="E493" s="11"/>
      <c r="G493" s="62">
        <f t="shared" si="14"/>
        <v>304728</v>
      </c>
      <c r="H493" s="64">
        <f t="shared" si="15"/>
        <v>0</v>
      </c>
      <c r="J493" s="10">
        <v>300331</v>
      </c>
      <c r="K493" s="11">
        <v>3992</v>
      </c>
      <c r="L493" s="11">
        <v>4</v>
      </c>
      <c r="M493" s="11">
        <v>695</v>
      </c>
      <c r="N493" s="11">
        <v>56</v>
      </c>
    </row>
    <row r="494" spans="1:14" x14ac:dyDescent="0.25">
      <c r="A494" s="10">
        <v>188356</v>
      </c>
      <c r="B494" s="11">
        <v>5.1099999999999994</v>
      </c>
      <c r="D494" s="63" t="s">
        <v>7943</v>
      </c>
      <c r="E494" s="11">
        <v>100</v>
      </c>
      <c r="G494" s="62">
        <f t="shared" si="14"/>
        <v>304748</v>
      </c>
      <c r="H494" s="64">
        <f t="shared" si="15"/>
        <v>100</v>
      </c>
      <c r="J494" s="10">
        <v>300362</v>
      </c>
      <c r="K494" s="11">
        <v>13919</v>
      </c>
      <c r="L494" s="11">
        <v>4</v>
      </c>
      <c r="M494" s="11">
        <v>357</v>
      </c>
      <c r="N494" s="11">
        <v>56</v>
      </c>
    </row>
    <row r="495" spans="1:14" x14ac:dyDescent="0.25">
      <c r="A495" s="10">
        <v>188461</v>
      </c>
      <c r="B495" s="11">
        <v>13.790000000000001</v>
      </c>
      <c r="D495" s="63" t="s">
        <v>4256</v>
      </c>
      <c r="E495" s="11"/>
      <c r="G495" s="62">
        <f t="shared" si="14"/>
        <v>304749</v>
      </c>
      <c r="H495" s="64">
        <f t="shared" si="15"/>
        <v>0</v>
      </c>
      <c r="J495" s="10">
        <v>300376</v>
      </c>
      <c r="K495" s="11">
        <v>17056</v>
      </c>
      <c r="L495" s="11">
        <v>13.5</v>
      </c>
      <c r="M495" s="11">
        <v>253</v>
      </c>
      <c r="N495" s="11">
        <v>37</v>
      </c>
    </row>
    <row r="496" spans="1:14" x14ac:dyDescent="0.25">
      <c r="A496" s="10">
        <v>188582</v>
      </c>
      <c r="B496" s="11">
        <v>0</v>
      </c>
      <c r="D496" s="63" t="s">
        <v>6403</v>
      </c>
      <c r="E496" s="11">
        <v>100</v>
      </c>
      <c r="G496" s="62">
        <f t="shared" si="14"/>
        <v>304750</v>
      </c>
      <c r="H496" s="64">
        <f t="shared" si="15"/>
        <v>100</v>
      </c>
      <c r="J496" s="10">
        <v>300493</v>
      </c>
      <c r="K496" s="11">
        <v>950</v>
      </c>
      <c r="L496" s="11">
        <v>0.5</v>
      </c>
      <c r="M496" s="11">
        <v>824</v>
      </c>
      <c r="N496" s="11">
        <v>63</v>
      </c>
    </row>
    <row r="497" spans="1:14" x14ac:dyDescent="0.25">
      <c r="A497" s="10">
        <v>188587</v>
      </c>
      <c r="B497" s="11">
        <v>25.95</v>
      </c>
      <c r="D497" s="63" t="s">
        <v>8859</v>
      </c>
      <c r="E497" s="11"/>
      <c r="G497" s="62">
        <f t="shared" si="14"/>
        <v>304754</v>
      </c>
      <c r="H497" s="64">
        <f t="shared" si="15"/>
        <v>0</v>
      </c>
      <c r="J497" s="10">
        <v>300499</v>
      </c>
      <c r="K497" s="11">
        <v>11485</v>
      </c>
      <c r="L497" s="11">
        <v>5.5</v>
      </c>
      <c r="M497" s="11">
        <v>446</v>
      </c>
      <c r="N497" s="11">
        <v>53</v>
      </c>
    </row>
    <row r="498" spans="1:14" x14ac:dyDescent="0.25">
      <c r="A498" s="10">
        <v>188622</v>
      </c>
      <c r="B498" s="11">
        <v>4.79</v>
      </c>
      <c r="D498" s="63" t="s">
        <v>7657</v>
      </c>
      <c r="E498" s="11"/>
      <c r="G498" s="62">
        <f t="shared" si="14"/>
        <v>304758</v>
      </c>
      <c r="H498" s="64">
        <f t="shared" si="15"/>
        <v>0</v>
      </c>
      <c r="J498" s="10">
        <v>300552</v>
      </c>
      <c r="K498" s="11">
        <v>19275</v>
      </c>
      <c r="L498" s="11">
        <v>9.5</v>
      </c>
      <c r="M498" s="11">
        <v>187</v>
      </c>
      <c r="N498" s="11">
        <v>45</v>
      </c>
    </row>
    <row r="499" spans="1:14" x14ac:dyDescent="0.25">
      <c r="A499" s="10">
        <v>188644</v>
      </c>
      <c r="B499" s="11">
        <v>12.55</v>
      </c>
      <c r="D499" s="63" t="s">
        <v>6306</v>
      </c>
      <c r="E499" s="11">
        <v>100</v>
      </c>
      <c r="G499" s="62">
        <f t="shared" si="14"/>
        <v>304765</v>
      </c>
      <c r="H499" s="64">
        <f t="shared" si="15"/>
        <v>100</v>
      </c>
      <c r="J499" s="10">
        <v>300588</v>
      </c>
      <c r="K499" s="11">
        <v>19566</v>
      </c>
      <c r="L499" s="11">
        <v>14</v>
      </c>
      <c r="M499" s="11">
        <v>182</v>
      </c>
      <c r="N499" s="11">
        <v>36</v>
      </c>
    </row>
    <row r="500" spans="1:14" x14ac:dyDescent="0.25">
      <c r="A500" s="10">
        <v>188718</v>
      </c>
      <c r="B500" s="11">
        <v>10.89</v>
      </c>
      <c r="D500" s="63" t="s">
        <v>6718</v>
      </c>
      <c r="E500" s="11"/>
      <c r="G500" s="62">
        <f t="shared" si="14"/>
        <v>304766</v>
      </c>
      <c r="H500" s="64">
        <f t="shared" si="15"/>
        <v>0</v>
      </c>
      <c r="J500" s="10">
        <v>300592</v>
      </c>
      <c r="K500" s="11">
        <v>0</v>
      </c>
      <c r="L500" s="11">
        <v>0</v>
      </c>
      <c r="M500" s="11">
        <v>894</v>
      </c>
      <c r="N500" s="11">
        <v>64</v>
      </c>
    </row>
    <row r="501" spans="1:14" x14ac:dyDescent="0.25">
      <c r="A501" s="10">
        <v>188723</v>
      </c>
      <c r="B501" s="11">
        <v>104.33000000000001</v>
      </c>
      <c r="D501" s="63" t="s">
        <v>6397</v>
      </c>
      <c r="E501" s="11"/>
      <c r="G501" s="62">
        <f t="shared" si="14"/>
        <v>304767</v>
      </c>
      <c r="H501" s="64">
        <f t="shared" si="15"/>
        <v>0</v>
      </c>
      <c r="J501" s="10">
        <v>300604</v>
      </c>
      <c r="K501" s="11">
        <v>0</v>
      </c>
      <c r="L501" s="11">
        <v>0</v>
      </c>
      <c r="M501" s="11">
        <v>894</v>
      </c>
      <c r="N501" s="11">
        <v>64</v>
      </c>
    </row>
    <row r="502" spans="1:14" x14ac:dyDescent="0.25">
      <c r="A502" s="10">
        <v>188737</v>
      </c>
      <c r="B502" s="11">
        <v>7.75</v>
      </c>
      <c r="D502" s="63" t="s">
        <v>2564</v>
      </c>
      <c r="E502" s="11"/>
      <c r="G502" s="62">
        <f t="shared" si="14"/>
        <v>304768</v>
      </c>
      <c r="H502" s="64">
        <f t="shared" si="15"/>
        <v>0</v>
      </c>
      <c r="J502" s="10">
        <v>300644</v>
      </c>
      <c r="K502" s="11">
        <v>24119</v>
      </c>
      <c r="L502" s="11">
        <v>15</v>
      </c>
      <c r="M502" s="11">
        <v>85</v>
      </c>
      <c r="N502" s="11">
        <v>34</v>
      </c>
    </row>
    <row r="503" spans="1:14" x14ac:dyDescent="0.25">
      <c r="A503" s="10">
        <v>188975</v>
      </c>
      <c r="B503" s="11">
        <v>15.170000000000002</v>
      </c>
      <c r="D503" s="63" t="s">
        <v>4357</v>
      </c>
      <c r="E503" s="11"/>
      <c r="G503" s="62">
        <f t="shared" si="14"/>
        <v>304772</v>
      </c>
      <c r="H503" s="64">
        <f t="shared" si="15"/>
        <v>0</v>
      </c>
      <c r="J503" s="10">
        <v>300676</v>
      </c>
      <c r="K503" s="11">
        <v>500</v>
      </c>
      <c r="L503" s="11">
        <v>0</v>
      </c>
      <c r="M503" s="11">
        <v>849</v>
      </c>
      <c r="N503" s="11">
        <v>64</v>
      </c>
    </row>
    <row r="504" spans="1:14" x14ac:dyDescent="0.25">
      <c r="A504" s="10">
        <v>189303</v>
      </c>
      <c r="B504" s="11">
        <v>9.0500000000000007</v>
      </c>
      <c r="D504" s="63" t="s">
        <v>6709</v>
      </c>
      <c r="E504" s="11">
        <v>-50</v>
      </c>
      <c r="G504" s="62">
        <f t="shared" si="14"/>
        <v>304775</v>
      </c>
      <c r="H504" s="64">
        <f t="shared" si="15"/>
        <v>-50</v>
      </c>
      <c r="J504" s="10">
        <v>300687</v>
      </c>
      <c r="K504" s="11">
        <v>0</v>
      </c>
      <c r="L504" s="11">
        <v>0</v>
      </c>
      <c r="M504" s="11">
        <v>894</v>
      </c>
      <c r="N504" s="11">
        <v>64</v>
      </c>
    </row>
    <row r="505" spans="1:14" x14ac:dyDescent="0.25">
      <c r="A505" s="10">
        <v>189379</v>
      </c>
      <c r="B505" s="11">
        <v>3.16</v>
      </c>
      <c r="D505" s="63" t="s">
        <v>5816</v>
      </c>
      <c r="E505" s="11"/>
      <c r="G505" s="62">
        <f t="shared" si="14"/>
        <v>304776</v>
      </c>
      <c r="H505" s="64">
        <f t="shared" si="15"/>
        <v>0</v>
      </c>
      <c r="J505" s="10">
        <v>300713</v>
      </c>
      <c r="K505" s="11">
        <v>0</v>
      </c>
      <c r="L505" s="11">
        <v>0</v>
      </c>
      <c r="M505" s="11">
        <v>894</v>
      </c>
      <c r="N505" s="11">
        <v>64</v>
      </c>
    </row>
    <row r="506" spans="1:14" x14ac:dyDescent="0.25">
      <c r="A506" s="10">
        <v>189398</v>
      </c>
      <c r="B506" s="11">
        <v>10.26</v>
      </c>
      <c r="D506" s="63" t="s">
        <v>6289</v>
      </c>
      <c r="E506" s="11"/>
      <c r="G506" s="62">
        <f t="shared" si="14"/>
        <v>304781</v>
      </c>
      <c r="H506" s="64">
        <f t="shared" si="15"/>
        <v>0</v>
      </c>
      <c r="J506" s="10">
        <v>300725</v>
      </c>
      <c r="K506" s="11">
        <v>1129</v>
      </c>
      <c r="L506" s="11">
        <v>1</v>
      </c>
      <c r="M506" s="11">
        <v>809</v>
      </c>
      <c r="N506" s="11">
        <v>62</v>
      </c>
    </row>
    <row r="507" spans="1:14" x14ac:dyDescent="0.25">
      <c r="A507" s="10">
        <v>189569</v>
      </c>
      <c r="B507" s="11">
        <v>13.239999999999998</v>
      </c>
      <c r="D507" s="63" t="s">
        <v>6803</v>
      </c>
      <c r="E507" s="11">
        <v>0</v>
      </c>
      <c r="G507" s="62">
        <f t="shared" si="14"/>
        <v>304782</v>
      </c>
      <c r="H507" s="64">
        <f t="shared" si="15"/>
        <v>0</v>
      </c>
      <c r="J507" s="10">
        <v>300738</v>
      </c>
      <c r="K507" s="11">
        <v>64</v>
      </c>
      <c r="L507" s="11">
        <v>0</v>
      </c>
      <c r="M507" s="11">
        <v>889</v>
      </c>
      <c r="N507" s="11">
        <v>64</v>
      </c>
    </row>
    <row r="508" spans="1:14" x14ac:dyDescent="0.25">
      <c r="A508" s="10">
        <v>189675</v>
      </c>
      <c r="B508" s="11">
        <v>6.42</v>
      </c>
      <c r="D508" s="63" t="s">
        <v>7793</v>
      </c>
      <c r="E508" s="11"/>
      <c r="G508" s="62">
        <f t="shared" si="14"/>
        <v>304783</v>
      </c>
      <c r="H508" s="64">
        <f t="shared" si="15"/>
        <v>0</v>
      </c>
      <c r="J508" s="10">
        <v>300872</v>
      </c>
      <c r="K508" s="11">
        <v>18369</v>
      </c>
      <c r="L508" s="11">
        <v>28</v>
      </c>
      <c r="M508" s="11">
        <v>213</v>
      </c>
      <c r="N508" s="11">
        <v>11</v>
      </c>
    </row>
    <row r="509" spans="1:14" x14ac:dyDescent="0.25">
      <c r="A509" s="10">
        <v>189706</v>
      </c>
      <c r="B509" s="11">
        <v>6.43</v>
      </c>
      <c r="D509" s="63" t="s">
        <v>5928</v>
      </c>
      <c r="E509" s="11"/>
      <c r="G509" s="62">
        <f t="shared" si="14"/>
        <v>304785</v>
      </c>
      <c r="H509" s="64">
        <f t="shared" si="15"/>
        <v>0</v>
      </c>
      <c r="J509" s="10">
        <v>300895</v>
      </c>
      <c r="K509" s="11">
        <v>24093</v>
      </c>
      <c r="L509" s="11">
        <v>16.5</v>
      </c>
      <c r="M509" s="11">
        <v>86</v>
      </c>
      <c r="N509" s="11">
        <v>31</v>
      </c>
    </row>
    <row r="510" spans="1:14" x14ac:dyDescent="0.25">
      <c r="A510" s="10">
        <v>189730</v>
      </c>
      <c r="B510" s="11">
        <v>120.53</v>
      </c>
      <c r="D510" s="63" t="s">
        <v>3889</v>
      </c>
      <c r="E510" s="11"/>
      <c r="G510" s="62">
        <f t="shared" si="14"/>
        <v>304787</v>
      </c>
      <c r="H510" s="64">
        <f t="shared" si="15"/>
        <v>0</v>
      </c>
      <c r="J510" s="10">
        <v>300921</v>
      </c>
      <c r="K510" s="11">
        <v>8084</v>
      </c>
      <c r="L510" s="11">
        <v>6</v>
      </c>
      <c r="M510" s="11">
        <v>566</v>
      </c>
      <c r="N510" s="11">
        <v>52</v>
      </c>
    </row>
    <row r="511" spans="1:14" x14ac:dyDescent="0.25">
      <c r="A511" s="10">
        <v>189966</v>
      </c>
      <c r="B511" s="11">
        <v>8.94</v>
      </c>
      <c r="D511" s="63" t="s">
        <v>8027</v>
      </c>
      <c r="E511" s="11">
        <v>100</v>
      </c>
      <c r="G511" s="62">
        <f t="shared" si="14"/>
        <v>304789</v>
      </c>
      <c r="H511" s="64">
        <f t="shared" si="15"/>
        <v>100</v>
      </c>
      <c r="J511" s="10">
        <v>300943</v>
      </c>
      <c r="K511" s="11">
        <v>8325</v>
      </c>
      <c r="L511" s="11">
        <v>5</v>
      </c>
      <c r="M511" s="11">
        <v>557</v>
      </c>
      <c r="N511" s="11">
        <v>54</v>
      </c>
    </row>
    <row r="512" spans="1:14" x14ac:dyDescent="0.25">
      <c r="A512" s="10">
        <v>190015</v>
      </c>
      <c r="B512" s="11">
        <v>12.36</v>
      </c>
      <c r="D512" s="63" t="s">
        <v>6571</v>
      </c>
      <c r="E512" s="11"/>
      <c r="G512" s="62">
        <f t="shared" si="14"/>
        <v>304812</v>
      </c>
      <c r="H512" s="64">
        <f t="shared" si="15"/>
        <v>0</v>
      </c>
      <c r="J512" s="10">
        <v>300985</v>
      </c>
      <c r="K512" s="11">
        <v>0</v>
      </c>
      <c r="L512" s="11">
        <v>0</v>
      </c>
      <c r="M512" s="11">
        <v>894</v>
      </c>
      <c r="N512" s="11">
        <v>64</v>
      </c>
    </row>
    <row r="513" spans="1:14" x14ac:dyDescent="0.25">
      <c r="A513" s="10">
        <v>190110</v>
      </c>
      <c r="B513" s="11">
        <v>41.61</v>
      </c>
      <c r="D513" s="63" t="s">
        <v>2270</v>
      </c>
      <c r="E513" s="11">
        <v>0</v>
      </c>
      <c r="G513" s="62">
        <f t="shared" si="14"/>
        <v>304824</v>
      </c>
      <c r="H513" s="64">
        <f t="shared" si="15"/>
        <v>0</v>
      </c>
      <c r="J513" s="10">
        <v>300994</v>
      </c>
      <c r="K513" s="11">
        <v>23681</v>
      </c>
      <c r="L513" s="11">
        <v>13</v>
      </c>
      <c r="M513" s="11">
        <v>92</v>
      </c>
      <c r="N513" s="11">
        <v>38</v>
      </c>
    </row>
    <row r="514" spans="1:14" x14ac:dyDescent="0.25">
      <c r="A514" s="10">
        <v>190217</v>
      </c>
      <c r="B514" s="11">
        <v>11.98</v>
      </c>
      <c r="D514" s="63" t="s">
        <v>5531</v>
      </c>
      <c r="E514" s="11"/>
      <c r="G514" s="62">
        <f t="shared" si="14"/>
        <v>304832</v>
      </c>
      <c r="H514" s="64">
        <f t="shared" si="15"/>
        <v>0</v>
      </c>
      <c r="J514" s="10">
        <v>301011</v>
      </c>
      <c r="K514" s="11">
        <v>15250</v>
      </c>
      <c r="L514" s="11">
        <v>12.5</v>
      </c>
      <c r="M514" s="11">
        <v>317</v>
      </c>
      <c r="N514" s="11">
        <v>39</v>
      </c>
    </row>
    <row r="515" spans="1:14" x14ac:dyDescent="0.25">
      <c r="A515" s="10">
        <v>190248</v>
      </c>
      <c r="B515" s="11">
        <v>4.3800000000000008</v>
      </c>
      <c r="D515" s="63" t="s">
        <v>6179</v>
      </c>
      <c r="E515" s="11"/>
      <c r="G515" s="62">
        <f t="shared" si="14"/>
        <v>304833</v>
      </c>
      <c r="H515" s="64">
        <f t="shared" si="15"/>
        <v>0</v>
      </c>
      <c r="J515" s="10">
        <v>301043</v>
      </c>
      <c r="K515" s="11">
        <v>10091</v>
      </c>
      <c r="L515" s="11">
        <v>8</v>
      </c>
      <c r="M515" s="11">
        <v>500</v>
      </c>
      <c r="N515" s="11">
        <v>48</v>
      </c>
    </row>
    <row r="516" spans="1:14" x14ac:dyDescent="0.25">
      <c r="A516" s="10">
        <v>190355</v>
      </c>
      <c r="B516" s="11">
        <v>12.98</v>
      </c>
      <c r="D516" s="63" t="s">
        <v>4630</v>
      </c>
      <c r="E516" s="11">
        <v>100</v>
      </c>
      <c r="G516" s="62">
        <f t="shared" si="14"/>
        <v>304835</v>
      </c>
      <c r="H516" s="64">
        <f t="shared" si="15"/>
        <v>100</v>
      </c>
      <c r="J516" s="10">
        <v>301061</v>
      </c>
      <c r="K516" s="11">
        <v>16275</v>
      </c>
      <c r="L516" s="11">
        <v>3.5</v>
      </c>
      <c r="M516" s="11">
        <v>285</v>
      </c>
      <c r="N516" s="11">
        <v>57</v>
      </c>
    </row>
    <row r="517" spans="1:14" x14ac:dyDescent="0.25">
      <c r="A517" s="10">
        <v>190433</v>
      </c>
      <c r="B517" s="11">
        <v>6.66</v>
      </c>
      <c r="D517" s="63" t="s">
        <v>4336</v>
      </c>
      <c r="E517" s="11">
        <v>-50</v>
      </c>
      <c r="G517" s="62">
        <f t="shared" si="14"/>
        <v>304838</v>
      </c>
      <c r="H517" s="64">
        <f t="shared" si="15"/>
        <v>-50</v>
      </c>
      <c r="J517" s="10">
        <v>301087</v>
      </c>
      <c r="K517" s="11">
        <v>143</v>
      </c>
      <c r="L517" s="11">
        <v>1</v>
      </c>
      <c r="M517" s="11">
        <v>877</v>
      </c>
      <c r="N517" s="11">
        <v>62</v>
      </c>
    </row>
    <row r="518" spans="1:14" x14ac:dyDescent="0.25">
      <c r="A518" s="10">
        <v>190584</v>
      </c>
      <c r="B518" s="11">
        <v>0</v>
      </c>
      <c r="D518" s="63" t="s">
        <v>5669</v>
      </c>
      <c r="E518" s="11">
        <v>100</v>
      </c>
      <c r="G518" s="62">
        <f t="shared" si="14"/>
        <v>304843</v>
      </c>
      <c r="H518" s="64">
        <f t="shared" si="15"/>
        <v>100</v>
      </c>
      <c r="J518" s="10">
        <v>301121</v>
      </c>
      <c r="K518" s="11">
        <v>0</v>
      </c>
      <c r="L518" s="11">
        <v>0</v>
      </c>
      <c r="M518" s="11">
        <v>894</v>
      </c>
      <c r="N518" s="11">
        <v>64</v>
      </c>
    </row>
    <row r="519" spans="1:14" x14ac:dyDescent="0.25">
      <c r="A519" s="10">
        <v>190736</v>
      </c>
      <c r="B519" s="11">
        <v>10.210000000000001</v>
      </c>
      <c r="D519" s="63" t="s">
        <v>6052</v>
      </c>
      <c r="E519" s="11">
        <v>0</v>
      </c>
      <c r="G519" s="62">
        <f t="shared" ref="G519:G582" si="16">D519*1</f>
        <v>304862</v>
      </c>
      <c r="H519" s="64">
        <f t="shared" ref="H519:H582" si="17">E519</f>
        <v>0</v>
      </c>
      <c r="J519" s="10">
        <v>301192</v>
      </c>
      <c r="K519" s="11">
        <v>15335</v>
      </c>
      <c r="L519" s="11">
        <v>4.5</v>
      </c>
      <c r="M519" s="11">
        <v>315</v>
      </c>
      <c r="N519" s="11">
        <v>55</v>
      </c>
    </row>
    <row r="520" spans="1:14" x14ac:dyDescent="0.25">
      <c r="A520" s="10">
        <v>190851</v>
      </c>
      <c r="B520" s="11">
        <v>3.94</v>
      </c>
      <c r="D520" s="63" t="s">
        <v>5295</v>
      </c>
      <c r="E520" s="11"/>
      <c r="G520" s="62">
        <f t="shared" si="16"/>
        <v>304865</v>
      </c>
      <c r="H520" s="64">
        <f t="shared" si="17"/>
        <v>0</v>
      </c>
      <c r="J520" s="10">
        <v>301196</v>
      </c>
      <c r="K520" s="11">
        <v>0</v>
      </c>
      <c r="L520" s="11">
        <v>0</v>
      </c>
      <c r="M520" s="11">
        <v>894</v>
      </c>
      <c r="N520" s="11">
        <v>64</v>
      </c>
    </row>
    <row r="521" spans="1:14" x14ac:dyDescent="0.25">
      <c r="A521" s="10">
        <v>190871</v>
      </c>
      <c r="B521" s="11">
        <v>0</v>
      </c>
      <c r="D521" s="63" t="s">
        <v>2466</v>
      </c>
      <c r="E521" s="11">
        <v>100</v>
      </c>
      <c r="G521" s="62">
        <f t="shared" si="16"/>
        <v>304867</v>
      </c>
      <c r="H521" s="64">
        <f t="shared" si="17"/>
        <v>100</v>
      </c>
      <c r="J521" s="10">
        <v>301199</v>
      </c>
      <c r="K521" s="11">
        <v>1298</v>
      </c>
      <c r="L521" s="11">
        <v>1</v>
      </c>
      <c r="M521" s="11">
        <v>799</v>
      </c>
      <c r="N521" s="11">
        <v>62</v>
      </c>
    </row>
    <row r="522" spans="1:14" x14ac:dyDescent="0.25">
      <c r="A522" s="10">
        <v>190883</v>
      </c>
      <c r="B522" s="11">
        <v>19.87</v>
      </c>
      <c r="D522" s="63" t="s">
        <v>4008</v>
      </c>
      <c r="E522" s="11"/>
      <c r="G522" s="62">
        <f t="shared" si="16"/>
        <v>304874</v>
      </c>
      <c r="H522" s="64">
        <f t="shared" si="17"/>
        <v>0</v>
      </c>
      <c r="J522" s="10">
        <v>301203</v>
      </c>
      <c r="K522" s="11">
        <v>3858</v>
      </c>
      <c r="L522" s="11">
        <v>4.5</v>
      </c>
      <c r="M522" s="11">
        <v>698</v>
      </c>
      <c r="N522" s="11">
        <v>55</v>
      </c>
    </row>
    <row r="523" spans="1:14" x14ac:dyDescent="0.25">
      <c r="A523" s="10">
        <v>190947</v>
      </c>
      <c r="B523" s="11">
        <v>6.03</v>
      </c>
      <c r="D523" s="63" t="s">
        <v>6682</v>
      </c>
      <c r="E523" s="11">
        <v>75</v>
      </c>
      <c r="G523" s="62">
        <f t="shared" si="16"/>
        <v>304876</v>
      </c>
      <c r="H523" s="64">
        <f t="shared" si="17"/>
        <v>75</v>
      </c>
      <c r="J523" s="10">
        <v>301223</v>
      </c>
      <c r="K523" s="11">
        <v>11086</v>
      </c>
      <c r="L523" s="11">
        <v>11</v>
      </c>
      <c r="M523" s="11">
        <v>467</v>
      </c>
      <c r="N523" s="11">
        <v>42</v>
      </c>
    </row>
    <row r="524" spans="1:14" x14ac:dyDescent="0.25">
      <c r="A524" s="10">
        <v>190994</v>
      </c>
      <c r="B524" s="11">
        <v>3.12</v>
      </c>
      <c r="D524" s="63" t="s">
        <v>5499</v>
      </c>
      <c r="E524" s="11">
        <v>0</v>
      </c>
      <c r="G524" s="62">
        <f t="shared" si="16"/>
        <v>304884</v>
      </c>
      <c r="H524" s="64">
        <f t="shared" si="17"/>
        <v>0</v>
      </c>
      <c r="J524" s="10">
        <v>301258</v>
      </c>
      <c r="K524" s="11">
        <v>4075</v>
      </c>
      <c r="L524" s="11">
        <v>1</v>
      </c>
      <c r="M524" s="11">
        <v>691</v>
      </c>
      <c r="N524" s="11">
        <v>62</v>
      </c>
    </row>
    <row r="525" spans="1:14" x14ac:dyDescent="0.25">
      <c r="A525" s="10">
        <v>191022</v>
      </c>
      <c r="B525" s="11">
        <v>7.45</v>
      </c>
      <c r="D525" s="63" t="s">
        <v>2625</v>
      </c>
      <c r="E525" s="11">
        <v>-100</v>
      </c>
      <c r="G525" s="62">
        <f t="shared" si="16"/>
        <v>304891</v>
      </c>
      <c r="H525" s="64">
        <f t="shared" si="17"/>
        <v>-100</v>
      </c>
      <c r="J525" s="10">
        <v>301342</v>
      </c>
      <c r="K525" s="11">
        <v>34608</v>
      </c>
      <c r="L525" s="11">
        <v>17.5</v>
      </c>
      <c r="M525" s="11">
        <v>24</v>
      </c>
      <c r="N525" s="11">
        <v>29</v>
      </c>
    </row>
    <row r="526" spans="1:14" x14ac:dyDescent="0.25">
      <c r="A526" s="10">
        <v>191340</v>
      </c>
      <c r="B526" s="11">
        <v>7.32</v>
      </c>
      <c r="D526" s="63" t="s">
        <v>4068</v>
      </c>
      <c r="E526" s="11">
        <v>-100</v>
      </c>
      <c r="G526" s="62">
        <f t="shared" si="16"/>
        <v>304905</v>
      </c>
      <c r="H526" s="64">
        <f t="shared" si="17"/>
        <v>-100</v>
      </c>
      <c r="J526" s="10">
        <v>301351</v>
      </c>
      <c r="K526" s="11">
        <v>300</v>
      </c>
      <c r="L526" s="11">
        <v>0</v>
      </c>
      <c r="M526" s="11">
        <v>863</v>
      </c>
      <c r="N526" s="11">
        <v>64</v>
      </c>
    </row>
    <row r="527" spans="1:14" x14ac:dyDescent="0.25">
      <c r="A527" s="10">
        <v>191391</v>
      </c>
      <c r="B527" s="11">
        <v>5.5600000000000005</v>
      </c>
      <c r="D527" s="63" t="s">
        <v>1447</v>
      </c>
      <c r="E527" s="11"/>
      <c r="G527" s="62">
        <f t="shared" si="16"/>
        <v>304908</v>
      </c>
      <c r="H527" s="64">
        <f t="shared" si="17"/>
        <v>0</v>
      </c>
      <c r="J527" s="10">
        <v>301373</v>
      </c>
      <c r="K527" s="11">
        <v>19784</v>
      </c>
      <c r="L527" s="11">
        <v>16</v>
      </c>
      <c r="M527" s="11">
        <v>174</v>
      </c>
      <c r="N527" s="11">
        <v>32</v>
      </c>
    </row>
    <row r="528" spans="1:14" x14ac:dyDescent="0.25">
      <c r="A528" s="10">
        <v>191689</v>
      </c>
      <c r="B528" s="11">
        <v>0</v>
      </c>
      <c r="D528" s="63" t="s">
        <v>2899</v>
      </c>
      <c r="E528" s="11">
        <v>50</v>
      </c>
      <c r="G528" s="62">
        <f t="shared" si="16"/>
        <v>304912</v>
      </c>
      <c r="H528" s="64">
        <f t="shared" si="17"/>
        <v>50</v>
      </c>
      <c r="J528" s="10">
        <v>301391</v>
      </c>
      <c r="K528" s="11">
        <v>6734</v>
      </c>
      <c r="L528" s="11">
        <v>14</v>
      </c>
      <c r="M528" s="11">
        <v>606</v>
      </c>
      <c r="N528" s="11">
        <v>36</v>
      </c>
    </row>
    <row r="529" spans="1:14" x14ac:dyDescent="0.25">
      <c r="A529" s="10">
        <v>191745</v>
      </c>
      <c r="B529" s="11">
        <v>10.07</v>
      </c>
      <c r="D529" s="63" t="s">
        <v>3385</v>
      </c>
      <c r="E529" s="11">
        <v>100</v>
      </c>
      <c r="G529" s="62">
        <f t="shared" si="16"/>
        <v>304914</v>
      </c>
      <c r="H529" s="64">
        <f t="shared" si="17"/>
        <v>100</v>
      </c>
      <c r="J529" s="10">
        <v>301401</v>
      </c>
      <c r="K529" s="11">
        <v>12920</v>
      </c>
      <c r="L529" s="11">
        <v>14</v>
      </c>
      <c r="M529" s="11">
        <v>392</v>
      </c>
      <c r="N529" s="11">
        <v>36</v>
      </c>
    </row>
    <row r="530" spans="1:14" x14ac:dyDescent="0.25">
      <c r="A530" s="10">
        <v>191774</v>
      </c>
      <c r="B530" s="11">
        <v>12.629999999999999</v>
      </c>
      <c r="D530" s="63" t="s">
        <v>7278</v>
      </c>
      <c r="E530" s="11"/>
      <c r="G530" s="62">
        <f t="shared" si="16"/>
        <v>304924</v>
      </c>
      <c r="H530" s="64">
        <f t="shared" si="17"/>
        <v>0</v>
      </c>
      <c r="J530" s="10">
        <v>301534</v>
      </c>
      <c r="K530" s="11">
        <v>339</v>
      </c>
      <c r="L530" s="11">
        <v>0</v>
      </c>
      <c r="M530" s="11">
        <v>861</v>
      </c>
      <c r="N530" s="11">
        <v>64</v>
      </c>
    </row>
    <row r="531" spans="1:14" x14ac:dyDescent="0.25">
      <c r="A531" s="10">
        <v>191923</v>
      </c>
      <c r="B531" s="11">
        <v>0</v>
      </c>
      <c r="D531" s="63" t="s">
        <v>3771</v>
      </c>
      <c r="E531" s="11"/>
      <c r="G531" s="62">
        <f t="shared" si="16"/>
        <v>304928</v>
      </c>
      <c r="H531" s="64">
        <f t="shared" si="17"/>
        <v>0</v>
      </c>
      <c r="J531" s="10">
        <v>301537</v>
      </c>
      <c r="K531" s="11">
        <v>7727</v>
      </c>
      <c r="L531" s="11">
        <v>4</v>
      </c>
      <c r="M531" s="11">
        <v>577</v>
      </c>
      <c r="N531" s="11">
        <v>56</v>
      </c>
    </row>
    <row r="532" spans="1:14" x14ac:dyDescent="0.25">
      <c r="A532" s="10">
        <v>191933</v>
      </c>
      <c r="B532" s="11">
        <v>4.07</v>
      </c>
      <c r="D532" s="63" t="s">
        <v>4198</v>
      </c>
      <c r="E532" s="11">
        <v>-100</v>
      </c>
      <c r="G532" s="62">
        <f t="shared" si="16"/>
        <v>304930</v>
      </c>
      <c r="H532" s="64">
        <f t="shared" si="17"/>
        <v>-100</v>
      </c>
      <c r="J532" s="10">
        <v>301587</v>
      </c>
      <c r="K532" s="11">
        <v>1080</v>
      </c>
      <c r="L532" s="11">
        <v>0</v>
      </c>
      <c r="M532" s="11">
        <v>815</v>
      </c>
      <c r="N532" s="11">
        <v>64</v>
      </c>
    </row>
    <row r="533" spans="1:14" x14ac:dyDescent="0.25">
      <c r="A533" s="10">
        <v>191946</v>
      </c>
      <c r="B533" s="11">
        <v>3.83</v>
      </c>
      <c r="D533" s="63" t="s">
        <v>10232</v>
      </c>
      <c r="E533" s="11"/>
      <c r="G533" s="62">
        <f t="shared" si="16"/>
        <v>304933</v>
      </c>
      <c r="H533" s="64">
        <f t="shared" si="17"/>
        <v>0</v>
      </c>
      <c r="J533" s="10">
        <v>301592</v>
      </c>
      <c r="K533" s="11">
        <v>7719</v>
      </c>
      <c r="L533" s="11">
        <v>4</v>
      </c>
      <c r="M533" s="11">
        <v>578</v>
      </c>
      <c r="N533" s="11">
        <v>56</v>
      </c>
    </row>
    <row r="534" spans="1:14" x14ac:dyDescent="0.25">
      <c r="A534" s="10">
        <v>192009</v>
      </c>
      <c r="B534" s="11">
        <v>7.35</v>
      </c>
      <c r="D534" s="63" t="s">
        <v>5807</v>
      </c>
      <c r="E534" s="11"/>
      <c r="G534" s="62">
        <f t="shared" si="16"/>
        <v>304937</v>
      </c>
      <c r="H534" s="64">
        <f t="shared" si="17"/>
        <v>0</v>
      </c>
      <c r="J534" s="10">
        <v>301602</v>
      </c>
      <c r="K534" s="11">
        <v>21251</v>
      </c>
      <c r="L534" s="11">
        <v>9.5</v>
      </c>
      <c r="M534" s="11">
        <v>140</v>
      </c>
      <c r="N534" s="11">
        <v>45</v>
      </c>
    </row>
    <row r="535" spans="1:14" x14ac:dyDescent="0.25">
      <c r="A535" s="10">
        <v>192012</v>
      </c>
      <c r="B535" s="11">
        <v>7.07</v>
      </c>
      <c r="D535" s="63" t="s">
        <v>2772</v>
      </c>
      <c r="E535" s="11">
        <v>100</v>
      </c>
      <c r="G535" s="62">
        <f t="shared" si="16"/>
        <v>304953</v>
      </c>
      <c r="H535" s="64">
        <f t="shared" si="17"/>
        <v>100</v>
      </c>
      <c r="J535" s="10">
        <v>301605</v>
      </c>
      <c r="K535" s="11">
        <v>15555</v>
      </c>
      <c r="L535" s="11">
        <v>7.5</v>
      </c>
      <c r="M535" s="11">
        <v>311</v>
      </c>
      <c r="N535" s="11">
        <v>49</v>
      </c>
    </row>
    <row r="536" spans="1:14" x14ac:dyDescent="0.25">
      <c r="A536" s="10">
        <v>192032</v>
      </c>
      <c r="B536" s="11">
        <v>9.49</v>
      </c>
      <c r="D536" s="63" t="s">
        <v>7387</v>
      </c>
      <c r="E536" s="11"/>
      <c r="G536" s="62">
        <f t="shared" si="16"/>
        <v>305041</v>
      </c>
      <c r="H536" s="64">
        <f t="shared" si="17"/>
        <v>0</v>
      </c>
      <c r="J536" s="10">
        <v>301626</v>
      </c>
      <c r="K536" s="11">
        <v>0</v>
      </c>
      <c r="L536" s="11">
        <v>0</v>
      </c>
      <c r="M536" s="11">
        <v>894</v>
      </c>
      <c r="N536" s="11">
        <v>64</v>
      </c>
    </row>
    <row r="537" spans="1:14" x14ac:dyDescent="0.25">
      <c r="A537" s="10">
        <v>192039</v>
      </c>
      <c r="B537" s="11">
        <v>0</v>
      </c>
      <c r="D537" s="63" t="s">
        <v>7312</v>
      </c>
      <c r="E537" s="11"/>
      <c r="G537" s="62">
        <f t="shared" si="16"/>
        <v>305047</v>
      </c>
      <c r="H537" s="64">
        <f t="shared" si="17"/>
        <v>0</v>
      </c>
      <c r="J537" s="10">
        <v>301647</v>
      </c>
      <c r="K537" s="11">
        <v>0</v>
      </c>
      <c r="L537" s="11">
        <v>0</v>
      </c>
      <c r="M537" s="11">
        <v>894</v>
      </c>
      <c r="N537" s="11">
        <v>64</v>
      </c>
    </row>
    <row r="538" spans="1:14" x14ac:dyDescent="0.25">
      <c r="A538" s="10">
        <v>192071</v>
      </c>
      <c r="B538" s="11">
        <v>0</v>
      </c>
      <c r="D538" s="63" t="s">
        <v>2687</v>
      </c>
      <c r="E538" s="11">
        <v>100</v>
      </c>
      <c r="G538" s="62">
        <f t="shared" si="16"/>
        <v>305048</v>
      </c>
      <c r="H538" s="64">
        <f t="shared" si="17"/>
        <v>100</v>
      </c>
      <c r="J538" s="10">
        <v>301699</v>
      </c>
      <c r="K538" s="11">
        <v>0</v>
      </c>
      <c r="L538" s="11">
        <v>0</v>
      </c>
      <c r="M538" s="11">
        <v>894</v>
      </c>
      <c r="N538" s="11">
        <v>64</v>
      </c>
    </row>
    <row r="539" spans="1:14" x14ac:dyDescent="0.25">
      <c r="A539" s="10">
        <v>192088</v>
      </c>
      <c r="B539" s="11">
        <v>5.23</v>
      </c>
      <c r="D539" s="63" t="s">
        <v>4176</v>
      </c>
      <c r="E539" s="11">
        <v>100</v>
      </c>
      <c r="G539" s="62">
        <f t="shared" si="16"/>
        <v>305065</v>
      </c>
      <c r="H539" s="64">
        <f t="shared" si="17"/>
        <v>100</v>
      </c>
      <c r="J539" s="10">
        <v>301709</v>
      </c>
      <c r="K539" s="11">
        <v>17137</v>
      </c>
      <c r="L539" s="11">
        <v>24.5</v>
      </c>
      <c r="M539" s="11">
        <v>247</v>
      </c>
      <c r="N539" s="11">
        <v>15</v>
      </c>
    </row>
    <row r="540" spans="1:14" x14ac:dyDescent="0.25">
      <c r="A540" s="10">
        <v>192089</v>
      </c>
      <c r="B540" s="11">
        <v>6.32</v>
      </c>
      <c r="D540" s="63" t="s">
        <v>4792</v>
      </c>
      <c r="E540" s="11"/>
      <c r="G540" s="62">
        <f t="shared" si="16"/>
        <v>305066</v>
      </c>
      <c r="H540" s="64">
        <f t="shared" si="17"/>
        <v>0</v>
      </c>
      <c r="J540" s="10">
        <v>301746</v>
      </c>
      <c r="K540" s="11">
        <v>32916</v>
      </c>
      <c r="L540" s="11">
        <v>11.5</v>
      </c>
      <c r="M540" s="11">
        <v>27</v>
      </c>
      <c r="N540" s="11">
        <v>41</v>
      </c>
    </row>
    <row r="541" spans="1:14" x14ac:dyDescent="0.25">
      <c r="A541" s="10">
        <v>192093</v>
      </c>
      <c r="B541" s="11">
        <v>19.259999999999998</v>
      </c>
      <c r="D541" s="63" t="s">
        <v>8149</v>
      </c>
      <c r="E541" s="11"/>
      <c r="G541" s="62">
        <f t="shared" si="16"/>
        <v>305072</v>
      </c>
      <c r="H541" s="64">
        <f t="shared" si="17"/>
        <v>0</v>
      </c>
      <c r="J541" s="10">
        <v>301749</v>
      </c>
      <c r="K541" s="11">
        <v>11459</v>
      </c>
      <c r="L541" s="11">
        <v>9</v>
      </c>
      <c r="M541" s="11">
        <v>452</v>
      </c>
      <c r="N541" s="11">
        <v>46</v>
      </c>
    </row>
    <row r="542" spans="1:14" x14ac:dyDescent="0.25">
      <c r="A542" s="10">
        <v>192143</v>
      </c>
      <c r="B542" s="11">
        <v>14.95</v>
      </c>
      <c r="D542" s="63" t="s">
        <v>2659</v>
      </c>
      <c r="E542" s="11">
        <v>100</v>
      </c>
      <c r="G542" s="62">
        <f t="shared" si="16"/>
        <v>305079</v>
      </c>
      <c r="H542" s="64">
        <f t="shared" si="17"/>
        <v>100</v>
      </c>
      <c r="J542" s="10">
        <v>301752</v>
      </c>
      <c r="K542" s="11">
        <v>3525</v>
      </c>
      <c r="L542" s="11">
        <v>0</v>
      </c>
      <c r="M542" s="11">
        <v>711</v>
      </c>
      <c r="N542" s="11">
        <v>64</v>
      </c>
    </row>
    <row r="543" spans="1:14" x14ac:dyDescent="0.25">
      <c r="A543" s="10">
        <v>192265</v>
      </c>
      <c r="B543" s="11">
        <v>0</v>
      </c>
      <c r="D543" s="63" t="s">
        <v>10038</v>
      </c>
      <c r="E543" s="11"/>
      <c r="G543" s="62">
        <f t="shared" si="16"/>
        <v>305082</v>
      </c>
      <c r="H543" s="64">
        <f t="shared" si="17"/>
        <v>0</v>
      </c>
      <c r="J543" s="10">
        <v>301753</v>
      </c>
      <c r="K543" s="11">
        <v>7961</v>
      </c>
      <c r="L543" s="11">
        <v>12.5</v>
      </c>
      <c r="M543" s="11">
        <v>571</v>
      </c>
      <c r="N543" s="11">
        <v>39</v>
      </c>
    </row>
    <row r="544" spans="1:14" x14ac:dyDescent="0.25">
      <c r="A544" s="10">
        <v>192309</v>
      </c>
      <c r="B544" s="11">
        <v>3.75</v>
      </c>
      <c r="D544" s="63" t="s">
        <v>8527</v>
      </c>
      <c r="E544" s="11"/>
      <c r="G544" s="62">
        <f t="shared" si="16"/>
        <v>305089</v>
      </c>
      <c r="H544" s="64">
        <f t="shared" si="17"/>
        <v>0</v>
      </c>
      <c r="J544" s="10">
        <v>301754</v>
      </c>
      <c r="K544" s="11">
        <v>26689</v>
      </c>
      <c r="L544" s="11">
        <v>12</v>
      </c>
      <c r="M544" s="11">
        <v>59</v>
      </c>
      <c r="N544" s="11">
        <v>40</v>
      </c>
    </row>
    <row r="545" spans="1:14" x14ac:dyDescent="0.25">
      <c r="A545" s="10">
        <v>192460</v>
      </c>
      <c r="B545" s="11">
        <v>4.67</v>
      </c>
      <c r="D545" s="63" t="s">
        <v>8876</v>
      </c>
      <c r="E545" s="11"/>
      <c r="G545" s="62">
        <f t="shared" si="16"/>
        <v>305097</v>
      </c>
      <c r="H545" s="64">
        <f t="shared" si="17"/>
        <v>0</v>
      </c>
      <c r="J545" s="10">
        <v>301783</v>
      </c>
      <c r="K545" s="11">
        <v>6378</v>
      </c>
      <c r="L545" s="11">
        <v>6</v>
      </c>
      <c r="M545" s="11">
        <v>621</v>
      </c>
      <c r="N545" s="11">
        <v>52</v>
      </c>
    </row>
    <row r="546" spans="1:14" x14ac:dyDescent="0.25">
      <c r="A546" s="10">
        <v>192471</v>
      </c>
      <c r="B546" s="11">
        <v>12.2</v>
      </c>
      <c r="D546" s="63" t="s">
        <v>4869</v>
      </c>
      <c r="E546" s="11"/>
      <c r="G546" s="62">
        <f t="shared" si="16"/>
        <v>305098</v>
      </c>
      <c r="H546" s="64">
        <f t="shared" si="17"/>
        <v>0</v>
      </c>
      <c r="J546" s="10">
        <v>301802</v>
      </c>
      <c r="K546" s="11">
        <v>11260</v>
      </c>
      <c r="L546" s="11">
        <v>0</v>
      </c>
      <c r="M546" s="11">
        <v>459</v>
      </c>
      <c r="N546" s="11">
        <v>64</v>
      </c>
    </row>
    <row r="547" spans="1:14" x14ac:dyDescent="0.25">
      <c r="A547" s="10">
        <v>192504</v>
      </c>
      <c r="B547" s="11">
        <v>0</v>
      </c>
      <c r="D547" s="63" t="s">
        <v>1873</v>
      </c>
      <c r="E547" s="11">
        <v>100</v>
      </c>
      <c r="G547" s="62">
        <f t="shared" si="16"/>
        <v>305119</v>
      </c>
      <c r="H547" s="64">
        <f t="shared" si="17"/>
        <v>100</v>
      </c>
      <c r="J547" s="10">
        <v>301836</v>
      </c>
      <c r="K547" s="11">
        <v>13501</v>
      </c>
      <c r="L547" s="11">
        <v>6.5</v>
      </c>
      <c r="M547" s="11">
        <v>371</v>
      </c>
      <c r="N547" s="11">
        <v>51</v>
      </c>
    </row>
    <row r="548" spans="1:14" x14ac:dyDescent="0.25">
      <c r="A548" s="10">
        <v>192509</v>
      </c>
      <c r="B548" s="11">
        <v>25.72</v>
      </c>
      <c r="D548" s="63" t="s">
        <v>1344</v>
      </c>
      <c r="E548" s="11">
        <v>0</v>
      </c>
      <c r="G548" s="62">
        <f t="shared" si="16"/>
        <v>305127</v>
      </c>
      <c r="H548" s="64">
        <f t="shared" si="17"/>
        <v>0</v>
      </c>
      <c r="J548" s="10">
        <v>301914</v>
      </c>
      <c r="K548" s="11">
        <v>1649</v>
      </c>
      <c r="L548" s="11">
        <v>6.5</v>
      </c>
      <c r="M548" s="11">
        <v>784</v>
      </c>
      <c r="N548" s="11">
        <v>51</v>
      </c>
    </row>
    <row r="549" spans="1:14" x14ac:dyDescent="0.25">
      <c r="A549" s="10">
        <v>192578</v>
      </c>
      <c r="B549" s="11">
        <v>6.7100000000000009</v>
      </c>
      <c r="D549" s="63" t="s">
        <v>1362</v>
      </c>
      <c r="E549" s="11">
        <v>-100</v>
      </c>
      <c r="G549" s="62">
        <f t="shared" si="16"/>
        <v>305134</v>
      </c>
      <c r="H549" s="64">
        <f t="shared" si="17"/>
        <v>-100</v>
      </c>
      <c r="J549" s="10">
        <v>301915</v>
      </c>
      <c r="K549" s="11">
        <v>15241</v>
      </c>
      <c r="L549" s="11">
        <v>3</v>
      </c>
      <c r="M549" s="11">
        <v>318</v>
      </c>
      <c r="N549" s="11">
        <v>58</v>
      </c>
    </row>
    <row r="550" spans="1:14" x14ac:dyDescent="0.25">
      <c r="A550" s="10">
        <v>192595</v>
      </c>
      <c r="B550" s="11">
        <v>11.309999999999999</v>
      </c>
      <c r="D550" s="63" t="s">
        <v>3642</v>
      </c>
      <c r="E550" s="11"/>
      <c r="G550" s="62">
        <f t="shared" si="16"/>
        <v>305136</v>
      </c>
      <c r="H550" s="64">
        <f t="shared" si="17"/>
        <v>0</v>
      </c>
      <c r="J550" s="10">
        <v>301917</v>
      </c>
      <c r="K550" s="11">
        <v>11470</v>
      </c>
      <c r="L550" s="11">
        <v>19.5</v>
      </c>
      <c r="M550" s="11">
        <v>450</v>
      </c>
      <c r="N550" s="11">
        <v>25</v>
      </c>
    </row>
    <row r="551" spans="1:14" x14ac:dyDescent="0.25">
      <c r="A551" s="10">
        <v>192603</v>
      </c>
      <c r="B551" s="11">
        <v>12.81</v>
      </c>
      <c r="D551" s="63" t="s">
        <v>4170</v>
      </c>
      <c r="E551" s="11">
        <v>-50</v>
      </c>
      <c r="G551" s="62">
        <f t="shared" si="16"/>
        <v>305142</v>
      </c>
      <c r="H551" s="64">
        <f t="shared" si="17"/>
        <v>-50</v>
      </c>
      <c r="J551" s="10">
        <v>301974</v>
      </c>
      <c r="K551" s="11">
        <v>806</v>
      </c>
      <c r="L551" s="11">
        <v>2</v>
      </c>
      <c r="M551" s="11">
        <v>831</v>
      </c>
      <c r="N551" s="11">
        <v>60</v>
      </c>
    </row>
    <row r="552" spans="1:14" x14ac:dyDescent="0.25">
      <c r="A552" s="10">
        <v>192646</v>
      </c>
      <c r="B552" s="11">
        <v>14.349999999999998</v>
      </c>
      <c r="D552" s="63" t="s">
        <v>1410</v>
      </c>
      <c r="E552" s="11">
        <v>0</v>
      </c>
      <c r="G552" s="62">
        <f t="shared" si="16"/>
        <v>305148</v>
      </c>
      <c r="H552" s="64">
        <f t="shared" si="17"/>
        <v>0</v>
      </c>
      <c r="J552" s="10">
        <v>301979</v>
      </c>
      <c r="K552" s="11">
        <v>2421</v>
      </c>
      <c r="L552" s="11">
        <v>1</v>
      </c>
      <c r="M552" s="11">
        <v>752</v>
      </c>
      <c r="N552" s="11">
        <v>62</v>
      </c>
    </row>
    <row r="553" spans="1:14" x14ac:dyDescent="0.25">
      <c r="A553" s="10">
        <v>192649</v>
      </c>
      <c r="B553" s="11">
        <v>13.61</v>
      </c>
      <c r="D553" s="63" t="s">
        <v>4883</v>
      </c>
      <c r="E553" s="11"/>
      <c r="G553" s="62">
        <f t="shared" si="16"/>
        <v>305151</v>
      </c>
      <c r="H553" s="64">
        <f t="shared" si="17"/>
        <v>0</v>
      </c>
      <c r="J553" s="10">
        <v>301992</v>
      </c>
      <c r="K553" s="11">
        <v>225</v>
      </c>
      <c r="L553" s="11">
        <v>0</v>
      </c>
      <c r="M553" s="11">
        <v>869</v>
      </c>
      <c r="N553" s="11">
        <v>64</v>
      </c>
    </row>
    <row r="554" spans="1:14" x14ac:dyDescent="0.25">
      <c r="A554" s="10">
        <v>192658</v>
      </c>
      <c r="B554" s="11">
        <v>11.8</v>
      </c>
      <c r="D554" s="63" t="s">
        <v>6640</v>
      </c>
      <c r="E554" s="11">
        <v>100</v>
      </c>
      <c r="G554" s="62">
        <f t="shared" si="16"/>
        <v>305152</v>
      </c>
      <c r="H554" s="64">
        <f t="shared" si="17"/>
        <v>100</v>
      </c>
      <c r="J554" s="10">
        <v>301994</v>
      </c>
      <c r="K554" s="11">
        <v>7192</v>
      </c>
      <c r="L554" s="11">
        <v>7.5</v>
      </c>
      <c r="M554" s="11">
        <v>591</v>
      </c>
      <c r="N554" s="11">
        <v>49</v>
      </c>
    </row>
    <row r="555" spans="1:14" x14ac:dyDescent="0.25">
      <c r="A555" s="10">
        <v>192666</v>
      </c>
      <c r="B555" s="11">
        <v>14.37</v>
      </c>
      <c r="D555" s="63" t="s">
        <v>7862</v>
      </c>
      <c r="E555" s="11">
        <v>100</v>
      </c>
      <c r="G555" s="62">
        <f t="shared" si="16"/>
        <v>305153</v>
      </c>
      <c r="H555" s="64">
        <f t="shared" si="17"/>
        <v>100</v>
      </c>
      <c r="J555" s="10">
        <v>301996</v>
      </c>
      <c r="K555" s="11">
        <v>0</v>
      </c>
      <c r="L555" s="11">
        <v>0</v>
      </c>
      <c r="M555" s="11">
        <v>894</v>
      </c>
      <c r="N555" s="11">
        <v>64</v>
      </c>
    </row>
    <row r="556" spans="1:14" x14ac:dyDescent="0.25">
      <c r="A556" s="10">
        <v>192673</v>
      </c>
      <c r="B556" s="11">
        <v>19.75</v>
      </c>
      <c r="D556" s="63" t="s">
        <v>2868</v>
      </c>
      <c r="E556" s="11">
        <v>-33.299999999999997</v>
      </c>
      <c r="G556" s="62">
        <f t="shared" si="16"/>
        <v>305156</v>
      </c>
      <c r="H556" s="64">
        <f t="shared" si="17"/>
        <v>-33.299999999999997</v>
      </c>
      <c r="J556" s="10">
        <v>302016</v>
      </c>
      <c r="K556" s="11">
        <v>692</v>
      </c>
      <c r="L556" s="11">
        <v>1</v>
      </c>
      <c r="M556" s="11">
        <v>835</v>
      </c>
      <c r="N556" s="11">
        <v>62</v>
      </c>
    </row>
    <row r="557" spans="1:14" x14ac:dyDescent="0.25">
      <c r="A557" s="10">
        <v>192699</v>
      </c>
      <c r="B557" s="11">
        <v>44.38</v>
      </c>
      <c r="D557" s="63" t="s">
        <v>4192</v>
      </c>
      <c r="E557" s="11"/>
      <c r="G557" s="62">
        <f t="shared" si="16"/>
        <v>305163</v>
      </c>
      <c r="H557" s="64">
        <f t="shared" si="17"/>
        <v>0</v>
      </c>
      <c r="J557" s="10">
        <v>302054</v>
      </c>
      <c r="K557" s="11">
        <v>20669</v>
      </c>
      <c r="L557" s="11">
        <v>14.5</v>
      </c>
      <c r="M557" s="11">
        <v>149</v>
      </c>
      <c r="N557" s="11">
        <v>35</v>
      </c>
    </row>
    <row r="558" spans="1:14" x14ac:dyDescent="0.25">
      <c r="A558" s="10">
        <v>192743</v>
      </c>
      <c r="B558" s="11">
        <v>10.89</v>
      </c>
      <c r="D558" s="63" t="s">
        <v>3627</v>
      </c>
      <c r="E558" s="11"/>
      <c r="G558" s="62">
        <f t="shared" si="16"/>
        <v>305164</v>
      </c>
      <c r="H558" s="64">
        <f t="shared" si="17"/>
        <v>0</v>
      </c>
      <c r="J558" s="10">
        <v>302063</v>
      </c>
      <c r="K558" s="11">
        <v>0</v>
      </c>
      <c r="L558" s="11">
        <v>0</v>
      </c>
      <c r="M558" s="11">
        <v>894</v>
      </c>
      <c r="N558" s="11">
        <v>64</v>
      </c>
    </row>
    <row r="559" spans="1:14" x14ac:dyDescent="0.25">
      <c r="A559" s="10">
        <v>192744</v>
      </c>
      <c r="B559" s="11">
        <v>7.36</v>
      </c>
      <c r="D559" s="63" t="s">
        <v>3237</v>
      </c>
      <c r="E559" s="11">
        <v>-100</v>
      </c>
      <c r="G559" s="62">
        <f t="shared" si="16"/>
        <v>305169</v>
      </c>
      <c r="H559" s="64">
        <f t="shared" si="17"/>
        <v>-100</v>
      </c>
      <c r="J559" s="10">
        <v>302094</v>
      </c>
      <c r="K559" s="11">
        <v>0</v>
      </c>
      <c r="L559" s="11">
        <v>0</v>
      </c>
      <c r="M559" s="11">
        <v>894</v>
      </c>
      <c r="N559" s="11">
        <v>64</v>
      </c>
    </row>
    <row r="560" spans="1:14" x14ac:dyDescent="0.25">
      <c r="A560" s="10">
        <v>192792</v>
      </c>
      <c r="B560" s="11">
        <v>3.79</v>
      </c>
      <c r="D560" s="63" t="s">
        <v>1477</v>
      </c>
      <c r="E560" s="11"/>
      <c r="G560" s="62">
        <f t="shared" si="16"/>
        <v>305170</v>
      </c>
      <c r="H560" s="64">
        <f t="shared" si="17"/>
        <v>0</v>
      </c>
      <c r="J560" s="10">
        <v>302102</v>
      </c>
      <c r="K560" s="11">
        <v>0</v>
      </c>
      <c r="L560" s="11">
        <v>0</v>
      </c>
      <c r="M560" s="11">
        <v>894</v>
      </c>
      <c r="N560" s="11">
        <v>64</v>
      </c>
    </row>
    <row r="561" spans="1:14" x14ac:dyDescent="0.25">
      <c r="A561" s="10">
        <v>192803</v>
      </c>
      <c r="B561" s="11">
        <v>5.67</v>
      </c>
      <c r="D561" s="63" t="s">
        <v>6166</v>
      </c>
      <c r="E561" s="11"/>
      <c r="G561" s="62">
        <f t="shared" si="16"/>
        <v>305182</v>
      </c>
      <c r="H561" s="64">
        <f t="shared" si="17"/>
        <v>0</v>
      </c>
      <c r="J561" s="10">
        <v>302107</v>
      </c>
      <c r="K561" s="11">
        <v>0</v>
      </c>
      <c r="L561" s="11">
        <v>0</v>
      </c>
      <c r="M561" s="11">
        <v>894</v>
      </c>
      <c r="N561" s="11">
        <v>64</v>
      </c>
    </row>
    <row r="562" spans="1:14" x14ac:dyDescent="0.25">
      <c r="A562" s="10">
        <v>192829</v>
      </c>
      <c r="B562" s="11">
        <v>15.07</v>
      </c>
      <c r="D562" s="63" t="s">
        <v>1517</v>
      </c>
      <c r="E562" s="11">
        <v>100</v>
      </c>
      <c r="G562" s="62">
        <f t="shared" si="16"/>
        <v>305189</v>
      </c>
      <c r="H562" s="64">
        <f t="shared" si="17"/>
        <v>100</v>
      </c>
      <c r="J562" s="10">
        <v>302146</v>
      </c>
      <c r="K562" s="11">
        <v>20639</v>
      </c>
      <c r="L562" s="11">
        <v>18</v>
      </c>
      <c r="M562" s="11">
        <v>151</v>
      </c>
      <c r="N562" s="11">
        <v>28</v>
      </c>
    </row>
    <row r="563" spans="1:14" x14ac:dyDescent="0.25">
      <c r="A563" s="10">
        <v>192837</v>
      </c>
      <c r="B563" s="11">
        <v>40.42</v>
      </c>
      <c r="D563" s="63" t="s">
        <v>9418</v>
      </c>
      <c r="E563" s="11"/>
      <c r="G563" s="62">
        <f t="shared" si="16"/>
        <v>305198</v>
      </c>
      <c r="H563" s="64">
        <f t="shared" si="17"/>
        <v>0</v>
      </c>
      <c r="J563" s="10">
        <v>302148</v>
      </c>
      <c r="K563" s="11">
        <v>21403</v>
      </c>
      <c r="L563" s="11">
        <v>9</v>
      </c>
      <c r="M563" s="11">
        <v>135</v>
      </c>
      <c r="N563" s="11">
        <v>46</v>
      </c>
    </row>
    <row r="564" spans="1:14" x14ac:dyDescent="0.25">
      <c r="A564" s="10">
        <v>192888</v>
      </c>
      <c r="B564" s="11">
        <v>17.09</v>
      </c>
      <c r="D564" s="63" t="s">
        <v>4251</v>
      </c>
      <c r="E564" s="11">
        <v>50</v>
      </c>
      <c r="G564" s="62">
        <f t="shared" si="16"/>
        <v>305209</v>
      </c>
      <c r="H564" s="64">
        <f t="shared" si="17"/>
        <v>50</v>
      </c>
      <c r="J564" s="10">
        <v>302154</v>
      </c>
      <c r="K564" s="11">
        <v>7805</v>
      </c>
      <c r="L564" s="11">
        <v>0.5</v>
      </c>
      <c r="M564" s="11">
        <v>575</v>
      </c>
      <c r="N564" s="11">
        <v>63</v>
      </c>
    </row>
    <row r="565" spans="1:14" x14ac:dyDescent="0.25">
      <c r="A565" s="10">
        <v>192906</v>
      </c>
      <c r="B565" s="11">
        <v>19.380000000000003</v>
      </c>
      <c r="D565" s="63" t="s">
        <v>3108</v>
      </c>
      <c r="E565" s="11"/>
      <c r="G565" s="62">
        <f t="shared" si="16"/>
        <v>305213</v>
      </c>
      <c r="H565" s="64">
        <f t="shared" si="17"/>
        <v>0</v>
      </c>
      <c r="J565" s="10">
        <v>302161</v>
      </c>
      <c r="K565" s="11">
        <v>11731</v>
      </c>
      <c r="L565" s="11">
        <v>4</v>
      </c>
      <c r="M565" s="11">
        <v>432</v>
      </c>
      <c r="N565" s="11">
        <v>56</v>
      </c>
    </row>
    <row r="566" spans="1:14" x14ac:dyDescent="0.25">
      <c r="A566" s="10">
        <v>192912</v>
      </c>
      <c r="B566" s="11">
        <v>4.04</v>
      </c>
      <c r="D566" s="63" t="s">
        <v>9837</v>
      </c>
      <c r="E566" s="11"/>
      <c r="G566" s="62">
        <f t="shared" si="16"/>
        <v>305215</v>
      </c>
      <c r="H566" s="64">
        <f t="shared" si="17"/>
        <v>0</v>
      </c>
      <c r="J566" s="10">
        <v>302173</v>
      </c>
      <c r="K566" s="11">
        <v>25265</v>
      </c>
      <c r="L566" s="11">
        <v>14</v>
      </c>
      <c r="M566" s="11">
        <v>66</v>
      </c>
      <c r="N566" s="11">
        <v>36</v>
      </c>
    </row>
    <row r="567" spans="1:14" x14ac:dyDescent="0.25">
      <c r="A567" s="10">
        <v>192931</v>
      </c>
      <c r="B567" s="11">
        <v>7.41</v>
      </c>
      <c r="D567" s="63" t="s">
        <v>3585</v>
      </c>
      <c r="E567" s="11">
        <v>100</v>
      </c>
      <c r="G567" s="62">
        <f t="shared" si="16"/>
        <v>305218</v>
      </c>
      <c r="H567" s="64">
        <f t="shared" si="17"/>
        <v>100</v>
      </c>
      <c r="J567" s="10">
        <v>302174</v>
      </c>
      <c r="K567" s="11">
        <v>57363</v>
      </c>
      <c r="L567" s="11">
        <v>20</v>
      </c>
      <c r="M567" s="11">
        <v>4</v>
      </c>
      <c r="N567" s="11">
        <v>24</v>
      </c>
    </row>
    <row r="568" spans="1:14" x14ac:dyDescent="0.25">
      <c r="A568" s="10">
        <v>192975</v>
      </c>
      <c r="B568" s="11">
        <v>5.68</v>
      </c>
      <c r="D568" s="63" t="s">
        <v>3959</v>
      </c>
      <c r="E568" s="11"/>
      <c r="G568" s="62">
        <f t="shared" si="16"/>
        <v>305223</v>
      </c>
      <c r="H568" s="64">
        <f t="shared" si="17"/>
        <v>0</v>
      </c>
      <c r="J568" s="10">
        <v>302213</v>
      </c>
      <c r="K568" s="11">
        <v>11387</v>
      </c>
      <c r="L568" s="11">
        <v>6.5</v>
      </c>
      <c r="M568" s="11">
        <v>454</v>
      </c>
      <c r="N568" s="11">
        <v>51</v>
      </c>
    </row>
    <row r="569" spans="1:14" x14ac:dyDescent="0.25">
      <c r="A569" s="10">
        <v>193000</v>
      </c>
      <c r="B569" s="11">
        <v>10.98</v>
      </c>
      <c r="D569" s="63" t="s">
        <v>3878</v>
      </c>
      <c r="E569" s="11"/>
      <c r="G569" s="62">
        <f t="shared" si="16"/>
        <v>305225</v>
      </c>
      <c r="H569" s="64">
        <f t="shared" si="17"/>
        <v>0</v>
      </c>
      <c r="J569" s="10">
        <v>302251</v>
      </c>
      <c r="K569" s="11">
        <v>10306</v>
      </c>
      <c r="L569" s="11">
        <v>12</v>
      </c>
      <c r="M569" s="11">
        <v>492</v>
      </c>
      <c r="N569" s="11">
        <v>40</v>
      </c>
    </row>
    <row r="570" spans="1:14" x14ac:dyDescent="0.25">
      <c r="A570" s="10">
        <v>193005</v>
      </c>
      <c r="B570" s="11">
        <v>14.830000000000002</v>
      </c>
      <c r="D570" s="63" t="s">
        <v>3853</v>
      </c>
      <c r="E570" s="11"/>
      <c r="G570" s="62">
        <f t="shared" si="16"/>
        <v>305226</v>
      </c>
      <c r="H570" s="64">
        <f t="shared" si="17"/>
        <v>0</v>
      </c>
      <c r="J570" s="10">
        <v>302255</v>
      </c>
      <c r="K570" s="11">
        <v>6791</v>
      </c>
      <c r="L570" s="11">
        <v>5.5</v>
      </c>
      <c r="M570" s="11">
        <v>603</v>
      </c>
      <c r="N570" s="11">
        <v>53</v>
      </c>
    </row>
    <row r="571" spans="1:14" x14ac:dyDescent="0.25">
      <c r="A571" s="10">
        <v>193018</v>
      </c>
      <c r="B571" s="11">
        <v>13.39</v>
      </c>
      <c r="D571" s="63" t="s">
        <v>10534</v>
      </c>
      <c r="E571" s="11"/>
      <c r="G571" s="62">
        <f t="shared" si="16"/>
        <v>305227</v>
      </c>
      <c r="H571" s="64">
        <f t="shared" si="17"/>
        <v>0</v>
      </c>
      <c r="J571" s="10">
        <v>302307</v>
      </c>
      <c r="K571" s="11">
        <v>7056</v>
      </c>
      <c r="L571" s="11">
        <v>1.5</v>
      </c>
      <c r="M571" s="11">
        <v>594</v>
      </c>
      <c r="N571" s="11">
        <v>61</v>
      </c>
    </row>
    <row r="572" spans="1:14" x14ac:dyDescent="0.25">
      <c r="A572" s="10">
        <v>193038</v>
      </c>
      <c r="B572" s="11">
        <v>19.29</v>
      </c>
      <c r="D572" s="63" t="s">
        <v>10530</v>
      </c>
      <c r="E572" s="11"/>
      <c r="G572" s="62">
        <f t="shared" si="16"/>
        <v>305235</v>
      </c>
      <c r="H572" s="64">
        <f t="shared" si="17"/>
        <v>0</v>
      </c>
      <c r="J572" s="10">
        <v>302342</v>
      </c>
      <c r="K572" s="11">
        <v>4038</v>
      </c>
      <c r="L572" s="11">
        <v>2</v>
      </c>
      <c r="M572" s="11">
        <v>694</v>
      </c>
      <c r="N572" s="11">
        <v>60</v>
      </c>
    </row>
    <row r="573" spans="1:14" x14ac:dyDescent="0.25">
      <c r="A573" s="10">
        <v>193044</v>
      </c>
      <c r="B573" s="11">
        <v>5.8</v>
      </c>
      <c r="D573" s="63" t="s">
        <v>5106</v>
      </c>
      <c r="E573" s="11">
        <v>0</v>
      </c>
      <c r="G573" s="62">
        <f t="shared" si="16"/>
        <v>305237</v>
      </c>
      <c r="H573" s="64">
        <f t="shared" si="17"/>
        <v>0</v>
      </c>
      <c r="J573" s="10">
        <v>302343</v>
      </c>
      <c r="K573" s="11">
        <v>3764</v>
      </c>
      <c r="L573" s="11">
        <v>2.5</v>
      </c>
      <c r="M573" s="11">
        <v>702</v>
      </c>
      <c r="N573" s="11">
        <v>59</v>
      </c>
    </row>
    <row r="574" spans="1:14" x14ac:dyDescent="0.25">
      <c r="A574" s="10">
        <v>193053</v>
      </c>
      <c r="B574" s="11">
        <v>6.66</v>
      </c>
      <c r="D574" s="63" t="s">
        <v>6911</v>
      </c>
      <c r="E574" s="11">
        <v>100</v>
      </c>
      <c r="G574" s="62">
        <f t="shared" si="16"/>
        <v>305239</v>
      </c>
      <c r="H574" s="64">
        <f t="shared" si="17"/>
        <v>100</v>
      </c>
      <c r="J574" s="10">
        <v>302432</v>
      </c>
      <c r="K574" s="11">
        <v>15153</v>
      </c>
      <c r="L574" s="11">
        <v>8</v>
      </c>
      <c r="M574" s="11">
        <v>319</v>
      </c>
      <c r="N574" s="11">
        <v>48</v>
      </c>
    </row>
    <row r="575" spans="1:14" x14ac:dyDescent="0.25">
      <c r="A575" s="10">
        <v>193057</v>
      </c>
      <c r="B575" s="11">
        <v>0</v>
      </c>
      <c r="D575" s="63" t="s">
        <v>4406</v>
      </c>
      <c r="E575" s="11"/>
      <c r="G575" s="62">
        <f t="shared" si="16"/>
        <v>305242</v>
      </c>
      <c r="H575" s="64">
        <f t="shared" si="17"/>
        <v>0</v>
      </c>
      <c r="J575" s="10">
        <v>302441</v>
      </c>
      <c r="K575" s="11">
        <v>3355</v>
      </c>
      <c r="L575" s="11">
        <v>0</v>
      </c>
      <c r="M575" s="11">
        <v>715</v>
      </c>
      <c r="N575" s="11">
        <v>64</v>
      </c>
    </row>
    <row r="576" spans="1:14" x14ac:dyDescent="0.25">
      <c r="A576" s="10">
        <v>193078</v>
      </c>
      <c r="B576" s="11">
        <v>0</v>
      </c>
      <c r="D576" s="63" t="s">
        <v>5811</v>
      </c>
      <c r="E576" s="11"/>
      <c r="G576" s="62">
        <f t="shared" si="16"/>
        <v>305243</v>
      </c>
      <c r="H576" s="64">
        <f t="shared" si="17"/>
        <v>0</v>
      </c>
      <c r="J576" s="10">
        <v>302454</v>
      </c>
      <c r="K576" s="11">
        <v>21794</v>
      </c>
      <c r="L576" s="11">
        <v>11.5</v>
      </c>
      <c r="M576" s="11">
        <v>129</v>
      </c>
      <c r="N576" s="11">
        <v>41</v>
      </c>
    </row>
    <row r="577" spans="1:14" x14ac:dyDescent="0.25">
      <c r="A577" s="10">
        <v>193087</v>
      </c>
      <c r="B577" s="11">
        <v>12.01</v>
      </c>
      <c r="D577" s="63" t="s">
        <v>6928</v>
      </c>
      <c r="E577" s="11">
        <v>33.299999999999997</v>
      </c>
      <c r="G577" s="62">
        <f t="shared" si="16"/>
        <v>305244</v>
      </c>
      <c r="H577" s="64">
        <f t="shared" si="17"/>
        <v>33.299999999999997</v>
      </c>
      <c r="J577" s="10">
        <v>302461</v>
      </c>
      <c r="K577" s="11">
        <v>12999</v>
      </c>
      <c r="L577" s="11">
        <v>17</v>
      </c>
      <c r="M577" s="11">
        <v>390</v>
      </c>
      <c r="N577" s="11">
        <v>30</v>
      </c>
    </row>
    <row r="578" spans="1:14" x14ac:dyDescent="0.25">
      <c r="A578" s="10">
        <v>193106</v>
      </c>
      <c r="B578" s="11">
        <v>11.739999999999998</v>
      </c>
      <c r="D578" s="63" t="s">
        <v>3402</v>
      </c>
      <c r="E578" s="11"/>
      <c r="G578" s="62">
        <f t="shared" si="16"/>
        <v>305247</v>
      </c>
      <c r="H578" s="64">
        <f t="shared" si="17"/>
        <v>0</v>
      </c>
      <c r="J578" s="10">
        <v>302485</v>
      </c>
      <c r="K578" s="11">
        <v>3110</v>
      </c>
      <c r="L578" s="11">
        <v>4</v>
      </c>
      <c r="M578" s="11">
        <v>724</v>
      </c>
      <c r="N578" s="11">
        <v>56</v>
      </c>
    </row>
    <row r="579" spans="1:14" x14ac:dyDescent="0.25">
      <c r="A579" s="10">
        <v>193111</v>
      </c>
      <c r="B579" s="11">
        <v>9.52</v>
      </c>
      <c r="D579" s="63" t="s">
        <v>2483</v>
      </c>
      <c r="E579" s="11"/>
      <c r="G579" s="62">
        <f t="shared" si="16"/>
        <v>305251</v>
      </c>
      <c r="H579" s="64">
        <f t="shared" si="17"/>
        <v>0</v>
      </c>
      <c r="J579" s="10">
        <v>302512</v>
      </c>
      <c r="K579" s="11">
        <v>9637</v>
      </c>
      <c r="L579" s="11">
        <v>5.5</v>
      </c>
      <c r="M579" s="11">
        <v>511</v>
      </c>
      <c r="N579" s="11">
        <v>53</v>
      </c>
    </row>
    <row r="580" spans="1:14" x14ac:dyDescent="0.25">
      <c r="A580" s="10">
        <v>193112</v>
      </c>
      <c r="B580" s="11">
        <v>0</v>
      </c>
      <c r="D580" s="63" t="s">
        <v>3277</v>
      </c>
      <c r="E580" s="11">
        <v>100</v>
      </c>
      <c r="G580" s="62">
        <f t="shared" si="16"/>
        <v>305252</v>
      </c>
      <c r="H580" s="64">
        <f t="shared" si="17"/>
        <v>100</v>
      </c>
      <c r="J580" s="10">
        <v>302517</v>
      </c>
      <c r="K580" s="11">
        <v>21662</v>
      </c>
      <c r="L580" s="11">
        <v>4.5</v>
      </c>
      <c r="M580" s="11">
        <v>132</v>
      </c>
      <c r="N580" s="11">
        <v>55</v>
      </c>
    </row>
    <row r="581" spans="1:14" x14ac:dyDescent="0.25">
      <c r="A581" s="10">
        <v>193129</v>
      </c>
      <c r="B581" s="11">
        <v>7.71</v>
      </c>
      <c r="D581" s="63" t="s">
        <v>2537</v>
      </c>
      <c r="E581" s="11">
        <v>50</v>
      </c>
      <c r="G581" s="62">
        <f t="shared" si="16"/>
        <v>305253</v>
      </c>
      <c r="H581" s="64">
        <f t="shared" si="17"/>
        <v>50</v>
      </c>
      <c r="J581" s="10">
        <v>302535</v>
      </c>
      <c r="K581" s="11">
        <v>0</v>
      </c>
      <c r="L581" s="11">
        <v>0</v>
      </c>
      <c r="M581" s="11">
        <v>894</v>
      </c>
      <c r="N581" s="11">
        <v>64</v>
      </c>
    </row>
    <row r="582" spans="1:14" x14ac:dyDescent="0.25">
      <c r="A582" s="10">
        <v>193146</v>
      </c>
      <c r="B582" s="11">
        <v>15.16</v>
      </c>
      <c r="D582" s="63" t="s">
        <v>5288</v>
      </c>
      <c r="E582" s="11"/>
      <c r="G582" s="62">
        <f t="shared" si="16"/>
        <v>305254</v>
      </c>
      <c r="H582" s="64">
        <f t="shared" si="17"/>
        <v>0</v>
      </c>
      <c r="J582" s="10">
        <v>302571</v>
      </c>
      <c r="K582" s="11">
        <v>125</v>
      </c>
      <c r="L582" s="11">
        <v>0</v>
      </c>
      <c r="M582" s="11">
        <v>878</v>
      </c>
      <c r="N582" s="11">
        <v>64</v>
      </c>
    </row>
    <row r="583" spans="1:14" x14ac:dyDescent="0.25">
      <c r="A583" s="10">
        <v>193201</v>
      </c>
      <c r="B583" s="11">
        <v>14.61</v>
      </c>
      <c r="D583" s="63" t="s">
        <v>1706</v>
      </c>
      <c r="E583" s="11"/>
      <c r="G583" s="62">
        <f t="shared" ref="G583:G646" si="18">D583*1</f>
        <v>305257</v>
      </c>
      <c r="H583" s="64">
        <f t="shared" ref="H583:H646" si="19">E583</f>
        <v>0</v>
      </c>
      <c r="J583" s="10">
        <v>302575</v>
      </c>
      <c r="K583" s="11">
        <v>28465</v>
      </c>
      <c r="L583" s="11">
        <v>6</v>
      </c>
      <c r="M583" s="11">
        <v>46</v>
      </c>
      <c r="N583" s="11">
        <v>52</v>
      </c>
    </row>
    <row r="584" spans="1:14" x14ac:dyDescent="0.25">
      <c r="A584" s="10">
        <v>193254</v>
      </c>
      <c r="B584" s="11">
        <v>21.450000000000003</v>
      </c>
      <c r="D584" s="63" t="s">
        <v>3989</v>
      </c>
      <c r="E584" s="11"/>
      <c r="G584" s="62">
        <f t="shared" si="18"/>
        <v>305259</v>
      </c>
      <c r="H584" s="64">
        <f t="shared" si="19"/>
        <v>0</v>
      </c>
      <c r="J584" s="10">
        <v>302576</v>
      </c>
      <c r="K584" s="11">
        <v>17797</v>
      </c>
      <c r="L584" s="11">
        <v>14</v>
      </c>
      <c r="M584" s="11">
        <v>228</v>
      </c>
      <c r="N584" s="11">
        <v>36</v>
      </c>
    </row>
    <row r="585" spans="1:14" x14ac:dyDescent="0.25">
      <c r="A585" s="10">
        <v>193296</v>
      </c>
      <c r="B585" s="11">
        <v>17.059999999999999</v>
      </c>
      <c r="D585" s="63" t="s">
        <v>3061</v>
      </c>
      <c r="E585" s="11">
        <v>100</v>
      </c>
      <c r="G585" s="62">
        <f t="shared" si="18"/>
        <v>305262</v>
      </c>
      <c r="H585" s="64">
        <f t="shared" si="19"/>
        <v>100</v>
      </c>
      <c r="J585" s="10">
        <v>302621</v>
      </c>
      <c r="K585" s="11">
        <v>6202</v>
      </c>
      <c r="L585" s="11">
        <v>3</v>
      </c>
      <c r="M585" s="11">
        <v>626</v>
      </c>
      <c r="N585" s="11">
        <v>58</v>
      </c>
    </row>
    <row r="586" spans="1:14" x14ac:dyDescent="0.25">
      <c r="A586" s="10">
        <v>193306</v>
      </c>
      <c r="B586" s="11">
        <v>52.980000000000004</v>
      </c>
      <c r="D586" s="63" t="s">
        <v>7361</v>
      </c>
      <c r="E586" s="11">
        <v>100</v>
      </c>
      <c r="G586" s="62">
        <f t="shared" si="18"/>
        <v>305263</v>
      </c>
      <c r="H586" s="64">
        <f t="shared" si="19"/>
        <v>100</v>
      </c>
      <c r="J586" s="10">
        <v>302625</v>
      </c>
      <c r="K586" s="11">
        <v>16094</v>
      </c>
      <c r="L586" s="11">
        <v>17.5</v>
      </c>
      <c r="M586" s="11">
        <v>291</v>
      </c>
      <c r="N586" s="11">
        <v>29</v>
      </c>
    </row>
    <row r="587" spans="1:14" x14ac:dyDescent="0.25">
      <c r="A587" s="10">
        <v>193324</v>
      </c>
      <c r="B587" s="11">
        <v>6.7299999999999995</v>
      </c>
      <c r="D587" s="63" t="s">
        <v>6567</v>
      </c>
      <c r="E587" s="11"/>
      <c r="G587" s="62">
        <f t="shared" si="18"/>
        <v>305266</v>
      </c>
      <c r="H587" s="64">
        <f t="shared" si="19"/>
        <v>0</v>
      </c>
      <c r="J587" s="10">
        <v>302668</v>
      </c>
      <c r="K587" s="11">
        <v>16510</v>
      </c>
      <c r="L587" s="11">
        <v>10.5</v>
      </c>
      <c r="M587" s="11">
        <v>276</v>
      </c>
      <c r="N587" s="11">
        <v>43</v>
      </c>
    </row>
    <row r="588" spans="1:14" x14ac:dyDescent="0.25">
      <c r="A588" s="10">
        <v>193326</v>
      </c>
      <c r="B588" s="11">
        <v>9.92</v>
      </c>
      <c r="D588" s="63" t="s">
        <v>2728</v>
      </c>
      <c r="E588" s="11">
        <v>42.9</v>
      </c>
      <c r="G588" s="62">
        <f t="shared" si="18"/>
        <v>305270</v>
      </c>
      <c r="H588" s="64">
        <f t="shared" si="19"/>
        <v>42.9</v>
      </c>
      <c r="J588" s="10">
        <v>302671</v>
      </c>
      <c r="K588" s="11">
        <v>19974</v>
      </c>
      <c r="L588" s="11">
        <v>14.5</v>
      </c>
      <c r="M588" s="11">
        <v>167</v>
      </c>
      <c r="N588" s="11">
        <v>35</v>
      </c>
    </row>
    <row r="589" spans="1:14" x14ac:dyDescent="0.25">
      <c r="A589" s="10">
        <v>193388</v>
      </c>
      <c r="B589" s="11">
        <v>0</v>
      </c>
      <c r="D589" s="63" t="s">
        <v>4742</v>
      </c>
      <c r="E589" s="11">
        <v>-100</v>
      </c>
      <c r="G589" s="62">
        <f t="shared" si="18"/>
        <v>305276</v>
      </c>
      <c r="H589" s="64">
        <f t="shared" si="19"/>
        <v>-100</v>
      </c>
      <c r="J589" s="10">
        <v>302689</v>
      </c>
      <c r="K589" s="11">
        <v>3430</v>
      </c>
      <c r="L589" s="11">
        <v>2.5</v>
      </c>
      <c r="M589" s="11">
        <v>712</v>
      </c>
      <c r="N589" s="11">
        <v>59</v>
      </c>
    </row>
    <row r="590" spans="1:14" x14ac:dyDescent="0.25">
      <c r="A590" s="10">
        <v>193430</v>
      </c>
      <c r="B590" s="11">
        <v>43.47</v>
      </c>
      <c r="D590" s="63" t="s">
        <v>5610</v>
      </c>
      <c r="E590" s="11">
        <v>100</v>
      </c>
      <c r="G590" s="62">
        <f t="shared" si="18"/>
        <v>305277</v>
      </c>
      <c r="H590" s="64">
        <f t="shared" si="19"/>
        <v>100</v>
      </c>
      <c r="J590" s="10">
        <v>302712</v>
      </c>
      <c r="K590" s="11">
        <v>43837</v>
      </c>
      <c r="L590" s="11">
        <v>33</v>
      </c>
      <c r="M590" s="11">
        <v>8</v>
      </c>
      <c r="N590" s="11">
        <v>5</v>
      </c>
    </row>
    <row r="591" spans="1:14" x14ac:dyDescent="0.25">
      <c r="A591" s="10">
        <v>193446</v>
      </c>
      <c r="B591" s="11">
        <v>0</v>
      </c>
      <c r="D591" s="63" t="s">
        <v>5183</v>
      </c>
      <c r="E591" s="11">
        <v>100</v>
      </c>
      <c r="G591" s="62">
        <f t="shared" si="18"/>
        <v>305284</v>
      </c>
      <c r="H591" s="64">
        <f t="shared" si="19"/>
        <v>100</v>
      </c>
      <c r="J591" s="10">
        <v>302720</v>
      </c>
      <c r="K591" s="11">
        <v>100</v>
      </c>
      <c r="L591" s="11">
        <v>0</v>
      </c>
      <c r="M591" s="11">
        <v>881</v>
      </c>
      <c r="N591" s="11">
        <v>64</v>
      </c>
    </row>
    <row r="592" spans="1:14" x14ac:dyDescent="0.25">
      <c r="A592" s="10">
        <v>193452</v>
      </c>
      <c r="B592" s="11">
        <v>0</v>
      </c>
      <c r="D592" s="63" t="s">
        <v>2042</v>
      </c>
      <c r="E592" s="11"/>
      <c r="G592" s="62">
        <f t="shared" si="18"/>
        <v>305286</v>
      </c>
      <c r="H592" s="64">
        <f t="shared" si="19"/>
        <v>0</v>
      </c>
      <c r="J592" s="10">
        <v>302767</v>
      </c>
      <c r="K592" s="11">
        <v>10289</v>
      </c>
      <c r="L592" s="11">
        <v>11.5</v>
      </c>
      <c r="M592" s="11">
        <v>495</v>
      </c>
      <c r="N592" s="11">
        <v>41</v>
      </c>
    </row>
    <row r="593" spans="1:14" x14ac:dyDescent="0.25">
      <c r="A593" s="10">
        <v>193495</v>
      </c>
      <c r="B593" s="11">
        <v>10.93</v>
      </c>
      <c r="D593" s="63" t="s">
        <v>7596</v>
      </c>
      <c r="E593" s="11">
        <v>-100</v>
      </c>
      <c r="G593" s="62">
        <f t="shared" si="18"/>
        <v>305302</v>
      </c>
      <c r="H593" s="64">
        <f t="shared" si="19"/>
        <v>-100</v>
      </c>
      <c r="J593" s="10">
        <v>302771</v>
      </c>
      <c r="K593" s="11">
        <v>14868</v>
      </c>
      <c r="L593" s="11">
        <v>9</v>
      </c>
      <c r="M593" s="11">
        <v>331</v>
      </c>
      <c r="N593" s="11">
        <v>46</v>
      </c>
    </row>
    <row r="594" spans="1:14" x14ac:dyDescent="0.25">
      <c r="A594" s="10">
        <v>193526</v>
      </c>
      <c r="B594" s="11">
        <v>24.310000000000002</v>
      </c>
      <c r="D594" s="63" t="s">
        <v>4493</v>
      </c>
      <c r="E594" s="11"/>
      <c r="G594" s="62">
        <f t="shared" si="18"/>
        <v>305306</v>
      </c>
      <c r="H594" s="64">
        <f t="shared" si="19"/>
        <v>0</v>
      </c>
      <c r="J594" s="10">
        <v>302825</v>
      </c>
      <c r="K594" s="11">
        <v>0</v>
      </c>
      <c r="L594" s="11">
        <v>0</v>
      </c>
      <c r="M594" s="11">
        <v>894</v>
      </c>
      <c r="N594" s="11">
        <v>64</v>
      </c>
    </row>
    <row r="595" spans="1:14" x14ac:dyDescent="0.25">
      <c r="A595" s="10">
        <v>193536</v>
      </c>
      <c r="B595" s="11">
        <v>10.01</v>
      </c>
      <c r="D595" s="63" t="s">
        <v>8139</v>
      </c>
      <c r="E595" s="11"/>
      <c r="G595" s="62">
        <f t="shared" si="18"/>
        <v>305308</v>
      </c>
      <c r="H595" s="64">
        <f t="shared" si="19"/>
        <v>0</v>
      </c>
      <c r="J595" s="10">
        <v>302843</v>
      </c>
      <c r="K595" s="11">
        <v>23127</v>
      </c>
      <c r="L595" s="11">
        <v>15.5</v>
      </c>
      <c r="M595" s="11">
        <v>100</v>
      </c>
      <c r="N595" s="11">
        <v>33</v>
      </c>
    </row>
    <row r="596" spans="1:14" x14ac:dyDescent="0.25">
      <c r="A596" s="10">
        <v>193568</v>
      </c>
      <c r="B596" s="11">
        <v>5.92</v>
      </c>
      <c r="D596" s="63" t="s">
        <v>3866</v>
      </c>
      <c r="E596" s="11"/>
      <c r="G596" s="62">
        <f t="shared" si="18"/>
        <v>305309</v>
      </c>
      <c r="H596" s="64">
        <f t="shared" si="19"/>
        <v>0</v>
      </c>
      <c r="J596" s="10">
        <v>302853</v>
      </c>
      <c r="K596" s="11">
        <v>9783</v>
      </c>
      <c r="L596" s="11">
        <v>11</v>
      </c>
      <c r="M596" s="11">
        <v>507</v>
      </c>
      <c r="N596" s="11">
        <v>42</v>
      </c>
    </row>
    <row r="597" spans="1:14" x14ac:dyDescent="0.25">
      <c r="A597" s="10">
        <v>193601</v>
      </c>
      <c r="B597" s="11">
        <v>17.22</v>
      </c>
      <c r="D597" s="63" t="s">
        <v>2672</v>
      </c>
      <c r="E597" s="11"/>
      <c r="G597" s="62">
        <f t="shared" si="18"/>
        <v>305312</v>
      </c>
      <c r="H597" s="64">
        <f t="shared" si="19"/>
        <v>0</v>
      </c>
      <c r="J597" s="10">
        <v>302862</v>
      </c>
      <c r="K597" s="11">
        <v>18029</v>
      </c>
      <c r="L597" s="11">
        <v>11</v>
      </c>
      <c r="M597" s="11">
        <v>220</v>
      </c>
      <c r="N597" s="11">
        <v>42</v>
      </c>
    </row>
    <row r="598" spans="1:14" x14ac:dyDescent="0.25">
      <c r="A598" s="10">
        <v>193602</v>
      </c>
      <c r="B598" s="11">
        <v>15.39</v>
      </c>
      <c r="D598" s="63" t="s">
        <v>2631</v>
      </c>
      <c r="E598" s="11"/>
      <c r="G598" s="62">
        <f t="shared" si="18"/>
        <v>305315</v>
      </c>
      <c r="H598" s="64">
        <f t="shared" si="19"/>
        <v>0</v>
      </c>
      <c r="J598" s="10">
        <v>302879</v>
      </c>
      <c r="K598" s="11">
        <v>11350</v>
      </c>
      <c r="L598" s="11">
        <v>8</v>
      </c>
      <c r="M598" s="11">
        <v>455</v>
      </c>
      <c r="N598" s="11">
        <v>48</v>
      </c>
    </row>
    <row r="599" spans="1:14" x14ac:dyDescent="0.25">
      <c r="A599" s="10">
        <v>193607</v>
      </c>
      <c r="B599" s="11">
        <v>7.65</v>
      </c>
      <c r="D599" s="63" t="s">
        <v>4568</v>
      </c>
      <c r="E599" s="11">
        <v>100</v>
      </c>
      <c r="G599" s="62">
        <f t="shared" si="18"/>
        <v>305323</v>
      </c>
      <c r="H599" s="64">
        <f t="shared" si="19"/>
        <v>100</v>
      </c>
      <c r="J599" s="10">
        <v>302886</v>
      </c>
      <c r="K599" s="11">
        <v>10523</v>
      </c>
      <c r="L599" s="11">
        <v>4.5</v>
      </c>
      <c r="M599" s="11">
        <v>486</v>
      </c>
      <c r="N599" s="11">
        <v>55</v>
      </c>
    </row>
    <row r="600" spans="1:14" x14ac:dyDescent="0.25">
      <c r="A600" s="10">
        <v>193608</v>
      </c>
      <c r="B600" s="11">
        <v>8.7899999999999991</v>
      </c>
      <c r="D600" s="63" t="s">
        <v>10597</v>
      </c>
      <c r="E600" s="11"/>
      <c r="G600" s="62">
        <f t="shared" si="18"/>
        <v>305324</v>
      </c>
      <c r="H600" s="64">
        <f t="shared" si="19"/>
        <v>0</v>
      </c>
      <c r="J600" s="10">
        <v>302912</v>
      </c>
      <c r="K600" s="11">
        <v>12136</v>
      </c>
      <c r="L600" s="11">
        <v>12</v>
      </c>
      <c r="M600" s="11">
        <v>419</v>
      </c>
      <c r="N600" s="11">
        <v>40</v>
      </c>
    </row>
    <row r="601" spans="1:14" x14ac:dyDescent="0.25">
      <c r="A601" s="10">
        <v>193629</v>
      </c>
      <c r="B601" s="11">
        <v>4.6500000000000004</v>
      </c>
      <c r="D601" s="63" t="s">
        <v>9110</v>
      </c>
      <c r="E601" s="11">
        <v>-100</v>
      </c>
      <c r="G601" s="62">
        <f t="shared" si="18"/>
        <v>305325</v>
      </c>
      <c r="H601" s="64">
        <f t="shared" si="19"/>
        <v>-100</v>
      </c>
      <c r="J601" s="10">
        <v>302914</v>
      </c>
      <c r="K601" s="11">
        <v>0</v>
      </c>
      <c r="L601" s="11">
        <v>0</v>
      </c>
      <c r="M601" s="11">
        <v>894</v>
      </c>
      <c r="N601" s="11">
        <v>64</v>
      </c>
    </row>
    <row r="602" spans="1:14" x14ac:dyDescent="0.25">
      <c r="A602" s="10">
        <v>193654</v>
      </c>
      <c r="B602" s="11">
        <v>10.620000000000001</v>
      </c>
      <c r="D602" s="63" t="s">
        <v>8871</v>
      </c>
      <c r="E602" s="11">
        <v>100</v>
      </c>
      <c r="G602" s="62">
        <f t="shared" si="18"/>
        <v>305328</v>
      </c>
      <c r="H602" s="64">
        <f t="shared" si="19"/>
        <v>100</v>
      </c>
      <c r="J602" s="10">
        <v>302954</v>
      </c>
      <c r="K602" s="11">
        <v>8609</v>
      </c>
      <c r="L602" s="11">
        <v>4</v>
      </c>
      <c r="M602" s="11">
        <v>545</v>
      </c>
      <c r="N602" s="11">
        <v>56</v>
      </c>
    </row>
    <row r="603" spans="1:14" x14ac:dyDescent="0.25">
      <c r="A603" s="10">
        <v>193688</v>
      </c>
      <c r="B603" s="11">
        <v>9.75</v>
      </c>
      <c r="D603" s="63" t="s">
        <v>1581</v>
      </c>
      <c r="E603" s="11">
        <v>-100</v>
      </c>
      <c r="G603" s="62">
        <f t="shared" si="18"/>
        <v>305332</v>
      </c>
      <c r="H603" s="64">
        <f t="shared" si="19"/>
        <v>-100</v>
      </c>
      <c r="J603" s="10">
        <v>302996</v>
      </c>
      <c r="K603" s="11">
        <v>3589</v>
      </c>
      <c r="L603" s="11">
        <v>2</v>
      </c>
      <c r="M603" s="11">
        <v>708</v>
      </c>
      <c r="N603" s="11">
        <v>60</v>
      </c>
    </row>
    <row r="604" spans="1:14" x14ac:dyDescent="0.25">
      <c r="A604" s="10">
        <v>193689</v>
      </c>
      <c r="B604" s="11">
        <v>0</v>
      </c>
      <c r="D604" s="63" t="s">
        <v>2133</v>
      </c>
      <c r="E604" s="11"/>
      <c r="G604" s="62">
        <f t="shared" si="18"/>
        <v>305335</v>
      </c>
      <c r="H604" s="64">
        <f t="shared" si="19"/>
        <v>0</v>
      </c>
      <c r="J604" s="10">
        <v>302999</v>
      </c>
      <c r="K604" s="11">
        <v>50992</v>
      </c>
      <c r="L604" s="11">
        <v>40.5</v>
      </c>
      <c r="M604" s="11">
        <v>5</v>
      </c>
      <c r="N604" s="11">
        <v>1</v>
      </c>
    </row>
    <row r="605" spans="1:14" x14ac:dyDescent="0.25">
      <c r="A605" s="10">
        <v>193690</v>
      </c>
      <c r="B605" s="11">
        <v>16.560000000000002</v>
      </c>
      <c r="D605" s="63" t="s">
        <v>6466</v>
      </c>
      <c r="E605" s="11">
        <v>100</v>
      </c>
      <c r="G605" s="62">
        <f t="shared" si="18"/>
        <v>305346</v>
      </c>
      <c r="H605" s="64">
        <f t="shared" si="19"/>
        <v>100</v>
      </c>
      <c r="J605" s="10">
        <v>303026</v>
      </c>
      <c r="K605" s="11">
        <v>16282</v>
      </c>
      <c r="L605" s="11">
        <v>6</v>
      </c>
      <c r="M605" s="11">
        <v>283</v>
      </c>
      <c r="N605" s="11">
        <v>52</v>
      </c>
    </row>
    <row r="606" spans="1:14" x14ac:dyDescent="0.25">
      <c r="A606" s="10">
        <v>193692</v>
      </c>
      <c r="B606" s="11">
        <v>4.95</v>
      </c>
      <c r="D606" s="63" t="s">
        <v>3323</v>
      </c>
      <c r="E606" s="11">
        <v>-100</v>
      </c>
      <c r="G606" s="62">
        <f t="shared" si="18"/>
        <v>305347</v>
      </c>
      <c r="H606" s="64">
        <f t="shared" si="19"/>
        <v>-100</v>
      </c>
      <c r="J606" s="10">
        <v>303052</v>
      </c>
      <c r="K606" s="11">
        <v>16997</v>
      </c>
      <c r="L606" s="11">
        <v>6.5</v>
      </c>
      <c r="M606" s="11">
        <v>256</v>
      </c>
      <c r="N606" s="11">
        <v>51</v>
      </c>
    </row>
    <row r="607" spans="1:14" x14ac:dyDescent="0.25">
      <c r="A607" s="10">
        <v>193693</v>
      </c>
      <c r="B607" s="11">
        <v>7.27</v>
      </c>
      <c r="D607" s="63" t="s">
        <v>3409</v>
      </c>
      <c r="E607" s="11"/>
      <c r="G607" s="62">
        <f t="shared" si="18"/>
        <v>305349</v>
      </c>
      <c r="H607" s="64">
        <f t="shared" si="19"/>
        <v>0</v>
      </c>
      <c r="J607" s="10">
        <v>303055</v>
      </c>
      <c r="K607" s="11">
        <v>0</v>
      </c>
      <c r="L607" s="11">
        <v>0</v>
      </c>
      <c r="M607" s="11">
        <v>894</v>
      </c>
      <c r="N607" s="11">
        <v>64</v>
      </c>
    </row>
    <row r="608" spans="1:14" x14ac:dyDescent="0.25">
      <c r="A608" s="10">
        <v>193699</v>
      </c>
      <c r="B608" s="11">
        <v>0</v>
      </c>
      <c r="D608" s="63" t="s">
        <v>10406</v>
      </c>
      <c r="E608" s="11"/>
      <c r="G608" s="62">
        <f t="shared" si="18"/>
        <v>305355</v>
      </c>
      <c r="H608" s="64">
        <f t="shared" si="19"/>
        <v>0</v>
      </c>
      <c r="J608" s="10">
        <v>303102</v>
      </c>
      <c r="K608" s="11">
        <v>9580</v>
      </c>
      <c r="L608" s="11">
        <v>7</v>
      </c>
      <c r="M608" s="11">
        <v>516</v>
      </c>
      <c r="N608" s="11">
        <v>50</v>
      </c>
    </row>
    <row r="609" spans="1:14" x14ac:dyDescent="0.25">
      <c r="A609" s="10">
        <v>193703</v>
      </c>
      <c r="B609" s="11">
        <v>16.510000000000002</v>
      </c>
      <c r="D609" s="63" t="s">
        <v>5119</v>
      </c>
      <c r="E609" s="11"/>
      <c r="G609" s="62">
        <f t="shared" si="18"/>
        <v>305356</v>
      </c>
      <c r="H609" s="64">
        <f t="shared" si="19"/>
        <v>0</v>
      </c>
      <c r="J609" s="10">
        <v>303109</v>
      </c>
      <c r="K609" s="11">
        <v>27767</v>
      </c>
      <c r="L609" s="11">
        <v>14</v>
      </c>
      <c r="M609" s="11">
        <v>50</v>
      </c>
      <c r="N609" s="11">
        <v>36</v>
      </c>
    </row>
    <row r="610" spans="1:14" x14ac:dyDescent="0.25">
      <c r="A610" s="10">
        <v>193726</v>
      </c>
      <c r="B610" s="11">
        <v>8.51</v>
      </c>
      <c r="D610" s="63" t="s">
        <v>6828</v>
      </c>
      <c r="E610" s="11"/>
      <c r="G610" s="62">
        <f t="shared" si="18"/>
        <v>305361</v>
      </c>
      <c r="H610" s="64">
        <f t="shared" si="19"/>
        <v>0</v>
      </c>
      <c r="J610" s="10">
        <v>303116</v>
      </c>
      <c r="K610" s="11">
        <v>1925</v>
      </c>
      <c r="L610" s="11">
        <v>2.5</v>
      </c>
      <c r="M610" s="11">
        <v>773</v>
      </c>
      <c r="N610" s="11">
        <v>59</v>
      </c>
    </row>
    <row r="611" spans="1:14" x14ac:dyDescent="0.25">
      <c r="A611" s="10">
        <v>193729</v>
      </c>
      <c r="B611" s="11">
        <v>0</v>
      </c>
      <c r="D611" s="63" t="s">
        <v>7195</v>
      </c>
      <c r="E611" s="11">
        <v>100</v>
      </c>
      <c r="G611" s="62">
        <f t="shared" si="18"/>
        <v>305363</v>
      </c>
      <c r="H611" s="64">
        <f t="shared" si="19"/>
        <v>100</v>
      </c>
      <c r="J611" s="10">
        <v>303117</v>
      </c>
      <c r="K611" s="11">
        <v>28331</v>
      </c>
      <c r="L611" s="11">
        <v>11</v>
      </c>
      <c r="M611" s="11">
        <v>48</v>
      </c>
      <c r="N611" s="11">
        <v>42</v>
      </c>
    </row>
    <row r="612" spans="1:14" x14ac:dyDescent="0.25">
      <c r="A612" s="10">
        <v>193733</v>
      </c>
      <c r="B612" s="11">
        <v>25.38</v>
      </c>
      <c r="D612" s="63" t="s">
        <v>3726</v>
      </c>
      <c r="E612" s="11"/>
      <c r="G612" s="62">
        <f t="shared" si="18"/>
        <v>305367</v>
      </c>
      <c r="H612" s="64">
        <f t="shared" si="19"/>
        <v>0</v>
      </c>
      <c r="J612" s="10">
        <v>303122</v>
      </c>
      <c r="K612" s="11">
        <v>6825</v>
      </c>
      <c r="L612" s="11">
        <v>3</v>
      </c>
      <c r="M612" s="11">
        <v>601</v>
      </c>
      <c r="N612" s="11">
        <v>58</v>
      </c>
    </row>
    <row r="613" spans="1:14" x14ac:dyDescent="0.25">
      <c r="A613" s="10">
        <v>193748</v>
      </c>
      <c r="B613" s="11">
        <v>11.75</v>
      </c>
      <c r="D613" s="63" t="s">
        <v>6444</v>
      </c>
      <c r="E613" s="11"/>
      <c r="G613" s="62">
        <f t="shared" si="18"/>
        <v>305371</v>
      </c>
      <c r="H613" s="64">
        <f t="shared" si="19"/>
        <v>0</v>
      </c>
      <c r="J613" s="10">
        <v>303123</v>
      </c>
      <c r="K613" s="11">
        <v>1200</v>
      </c>
      <c r="L613" s="11">
        <v>0</v>
      </c>
      <c r="M613" s="11">
        <v>805</v>
      </c>
      <c r="N613" s="11">
        <v>64</v>
      </c>
    </row>
    <row r="614" spans="1:14" x14ac:dyDescent="0.25">
      <c r="A614" s="10">
        <v>193762</v>
      </c>
      <c r="B614" s="11">
        <v>25.53</v>
      </c>
      <c r="D614" s="63" t="s">
        <v>4422</v>
      </c>
      <c r="E614" s="11">
        <v>0</v>
      </c>
      <c r="G614" s="62">
        <f t="shared" si="18"/>
        <v>305376</v>
      </c>
      <c r="H614" s="64">
        <f t="shared" si="19"/>
        <v>0</v>
      </c>
      <c r="J614" s="10">
        <v>303139</v>
      </c>
      <c r="K614" s="11">
        <v>19671</v>
      </c>
      <c r="L614" s="11">
        <v>11</v>
      </c>
      <c r="M614" s="11">
        <v>177</v>
      </c>
      <c r="N614" s="11">
        <v>42</v>
      </c>
    </row>
    <row r="615" spans="1:14" x14ac:dyDescent="0.25">
      <c r="A615" s="10">
        <v>193772</v>
      </c>
      <c r="B615" s="11">
        <v>4.46</v>
      </c>
      <c r="D615" s="63" t="s">
        <v>6677</v>
      </c>
      <c r="E615" s="11">
        <v>0</v>
      </c>
      <c r="G615" s="62">
        <f t="shared" si="18"/>
        <v>305378</v>
      </c>
      <c r="H615" s="64">
        <f t="shared" si="19"/>
        <v>0</v>
      </c>
      <c r="J615" s="10">
        <v>303142</v>
      </c>
      <c r="K615" s="11">
        <v>350</v>
      </c>
      <c r="L615" s="11">
        <v>0</v>
      </c>
      <c r="M615" s="11">
        <v>860</v>
      </c>
      <c r="N615" s="11">
        <v>64</v>
      </c>
    </row>
    <row r="616" spans="1:14" x14ac:dyDescent="0.25">
      <c r="A616" s="10">
        <v>193779</v>
      </c>
      <c r="B616" s="11">
        <v>9.01</v>
      </c>
      <c r="D616" s="63" t="s">
        <v>2612</v>
      </c>
      <c r="E616" s="11">
        <v>-100</v>
      </c>
      <c r="G616" s="62">
        <f t="shared" si="18"/>
        <v>305381</v>
      </c>
      <c r="H616" s="64">
        <f t="shared" si="19"/>
        <v>-100</v>
      </c>
      <c r="J616" s="10">
        <v>303162</v>
      </c>
      <c r="K616" s="11">
        <v>20143</v>
      </c>
      <c r="L616" s="11">
        <v>9</v>
      </c>
      <c r="M616" s="11">
        <v>158</v>
      </c>
      <c r="N616" s="11">
        <v>46</v>
      </c>
    </row>
    <row r="617" spans="1:14" x14ac:dyDescent="0.25">
      <c r="A617" s="10">
        <v>193781</v>
      </c>
      <c r="B617" s="11">
        <v>36.69</v>
      </c>
      <c r="D617" s="63" t="s">
        <v>3183</v>
      </c>
      <c r="E617" s="11">
        <v>100</v>
      </c>
      <c r="G617" s="62">
        <f t="shared" si="18"/>
        <v>305382</v>
      </c>
      <c r="H617" s="64">
        <f t="shared" si="19"/>
        <v>100</v>
      </c>
      <c r="J617" s="10">
        <v>303171</v>
      </c>
      <c r="K617" s="11">
        <v>2398</v>
      </c>
      <c r="L617" s="11">
        <v>1</v>
      </c>
      <c r="M617" s="11">
        <v>755</v>
      </c>
      <c r="N617" s="11">
        <v>62</v>
      </c>
    </row>
    <row r="618" spans="1:14" x14ac:dyDescent="0.25">
      <c r="A618" s="10">
        <v>193791</v>
      </c>
      <c r="B618" s="11">
        <v>13.66</v>
      </c>
      <c r="D618" s="63" t="s">
        <v>4539</v>
      </c>
      <c r="E618" s="11"/>
      <c r="G618" s="62">
        <f t="shared" si="18"/>
        <v>305385</v>
      </c>
      <c r="H618" s="64">
        <f t="shared" si="19"/>
        <v>0</v>
      </c>
      <c r="J618" s="10">
        <v>303184</v>
      </c>
      <c r="K618" s="11">
        <v>26485</v>
      </c>
      <c r="L618" s="11">
        <v>7</v>
      </c>
      <c r="M618" s="11">
        <v>60</v>
      </c>
      <c r="N618" s="11">
        <v>50</v>
      </c>
    </row>
    <row r="619" spans="1:14" x14ac:dyDescent="0.25">
      <c r="A619" s="10">
        <v>300018</v>
      </c>
      <c r="B619" s="11">
        <v>8.43</v>
      </c>
      <c r="D619" s="63" t="s">
        <v>4364</v>
      </c>
      <c r="E619" s="11"/>
      <c r="G619" s="62">
        <f t="shared" si="18"/>
        <v>305387</v>
      </c>
      <c r="H619" s="64">
        <f t="shared" si="19"/>
        <v>0</v>
      </c>
      <c r="J619" s="10">
        <v>303193</v>
      </c>
      <c r="K619" s="11">
        <v>1086</v>
      </c>
      <c r="L619" s="11">
        <v>0</v>
      </c>
      <c r="M619" s="11">
        <v>814</v>
      </c>
      <c r="N619" s="11">
        <v>64</v>
      </c>
    </row>
    <row r="620" spans="1:14" x14ac:dyDescent="0.25">
      <c r="A620" s="10">
        <v>300056</v>
      </c>
      <c r="B620" s="11">
        <v>5.87</v>
      </c>
      <c r="D620" s="63" t="s">
        <v>7461</v>
      </c>
      <c r="E620" s="11">
        <v>100</v>
      </c>
      <c r="G620" s="62">
        <f t="shared" si="18"/>
        <v>305388</v>
      </c>
      <c r="H620" s="64">
        <f t="shared" si="19"/>
        <v>100</v>
      </c>
      <c r="J620" s="10">
        <v>303198</v>
      </c>
      <c r="K620" s="11">
        <v>15640</v>
      </c>
      <c r="L620" s="11">
        <v>8</v>
      </c>
      <c r="M620" s="11">
        <v>306</v>
      </c>
      <c r="N620" s="11">
        <v>48</v>
      </c>
    </row>
    <row r="621" spans="1:14" x14ac:dyDescent="0.25">
      <c r="A621" s="10">
        <v>300109</v>
      </c>
      <c r="B621" s="11">
        <v>6.05</v>
      </c>
      <c r="D621" s="63" t="s">
        <v>2078</v>
      </c>
      <c r="E621" s="11"/>
      <c r="G621" s="62">
        <f t="shared" si="18"/>
        <v>305389</v>
      </c>
      <c r="H621" s="64">
        <f t="shared" si="19"/>
        <v>0</v>
      </c>
      <c r="J621" s="10">
        <v>303214</v>
      </c>
      <c r="K621" s="11">
        <v>31545</v>
      </c>
      <c r="L621" s="11">
        <v>10</v>
      </c>
      <c r="M621" s="11">
        <v>33</v>
      </c>
      <c r="N621" s="11">
        <v>44</v>
      </c>
    </row>
    <row r="622" spans="1:14" x14ac:dyDescent="0.25">
      <c r="A622" s="10">
        <v>300128</v>
      </c>
      <c r="B622" s="11">
        <v>22.82</v>
      </c>
      <c r="D622" s="63" t="s">
        <v>7414</v>
      </c>
      <c r="E622" s="11"/>
      <c r="G622" s="62">
        <f t="shared" si="18"/>
        <v>305393</v>
      </c>
      <c r="H622" s="64">
        <f t="shared" si="19"/>
        <v>0</v>
      </c>
      <c r="J622" s="10">
        <v>303242</v>
      </c>
      <c r="K622" s="11">
        <v>0</v>
      </c>
      <c r="L622" s="11">
        <v>0</v>
      </c>
      <c r="M622" s="11">
        <v>894</v>
      </c>
      <c r="N622" s="11">
        <v>64</v>
      </c>
    </row>
    <row r="623" spans="1:14" x14ac:dyDescent="0.25">
      <c r="A623" s="10">
        <v>300142</v>
      </c>
      <c r="B623" s="11">
        <v>1.4400000000000002</v>
      </c>
      <c r="D623" s="63" t="s">
        <v>3396</v>
      </c>
      <c r="E623" s="11">
        <v>100</v>
      </c>
      <c r="G623" s="62">
        <f t="shared" si="18"/>
        <v>305394</v>
      </c>
      <c r="H623" s="64">
        <f t="shared" si="19"/>
        <v>100</v>
      </c>
      <c r="J623" s="10">
        <v>303291</v>
      </c>
      <c r="K623" s="11">
        <v>16914</v>
      </c>
      <c r="L623" s="11">
        <v>23.5</v>
      </c>
      <c r="M623" s="11">
        <v>260</v>
      </c>
      <c r="N623" s="11">
        <v>17</v>
      </c>
    </row>
    <row r="624" spans="1:14" x14ac:dyDescent="0.25">
      <c r="A624" s="10">
        <v>300146</v>
      </c>
      <c r="B624" s="11">
        <v>6.3599999999999994</v>
      </c>
      <c r="D624" s="63" t="s">
        <v>5705</v>
      </c>
      <c r="E624" s="11">
        <v>100</v>
      </c>
      <c r="G624" s="62">
        <f t="shared" si="18"/>
        <v>305397</v>
      </c>
      <c r="H624" s="64">
        <f t="shared" si="19"/>
        <v>100</v>
      </c>
      <c r="J624" s="10">
        <v>303304</v>
      </c>
      <c r="K624" s="11">
        <v>62876</v>
      </c>
      <c r="L624" s="11">
        <v>34.5</v>
      </c>
      <c r="M624" s="11">
        <v>2</v>
      </c>
      <c r="N624" s="11">
        <v>3</v>
      </c>
    </row>
    <row r="625" spans="1:14" x14ac:dyDescent="0.25">
      <c r="A625" s="10">
        <v>300232</v>
      </c>
      <c r="B625" s="11">
        <v>0</v>
      </c>
      <c r="D625" s="63" t="s">
        <v>4286</v>
      </c>
      <c r="E625" s="11"/>
      <c r="G625" s="62">
        <f t="shared" si="18"/>
        <v>305401</v>
      </c>
      <c r="H625" s="64">
        <f t="shared" si="19"/>
        <v>0</v>
      </c>
      <c r="J625" s="10">
        <v>303306</v>
      </c>
      <c r="K625" s="11">
        <v>20063</v>
      </c>
      <c r="L625" s="11">
        <v>17.5</v>
      </c>
      <c r="M625" s="11">
        <v>162</v>
      </c>
      <c r="N625" s="11">
        <v>29</v>
      </c>
    </row>
    <row r="626" spans="1:14" x14ac:dyDescent="0.25">
      <c r="A626" s="10">
        <v>300263</v>
      </c>
      <c r="B626" s="11">
        <v>14.23</v>
      </c>
      <c r="D626" s="63" t="s">
        <v>3085</v>
      </c>
      <c r="E626" s="11"/>
      <c r="G626" s="62">
        <f t="shared" si="18"/>
        <v>305403</v>
      </c>
      <c r="H626" s="64">
        <f t="shared" si="19"/>
        <v>0</v>
      </c>
      <c r="J626" s="10">
        <v>303342</v>
      </c>
      <c r="K626" s="11">
        <v>0</v>
      </c>
      <c r="L626" s="11">
        <v>0</v>
      </c>
      <c r="M626" s="11">
        <v>894</v>
      </c>
      <c r="N626" s="11">
        <v>64</v>
      </c>
    </row>
    <row r="627" spans="1:14" x14ac:dyDescent="0.25">
      <c r="A627" s="10">
        <v>300266</v>
      </c>
      <c r="B627" s="11">
        <v>17.39</v>
      </c>
      <c r="D627" s="63" t="s">
        <v>7667</v>
      </c>
      <c r="E627" s="11">
        <v>50</v>
      </c>
      <c r="G627" s="62">
        <f t="shared" si="18"/>
        <v>305408</v>
      </c>
      <c r="H627" s="64">
        <f t="shared" si="19"/>
        <v>50</v>
      </c>
      <c r="J627" s="10">
        <v>303345</v>
      </c>
      <c r="K627" s="11">
        <v>6819</v>
      </c>
      <c r="L627" s="11">
        <v>5</v>
      </c>
      <c r="M627" s="11">
        <v>602</v>
      </c>
      <c r="N627" s="11">
        <v>54</v>
      </c>
    </row>
    <row r="628" spans="1:14" x14ac:dyDescent="0.25">
      <c r="A628" s="10">
        <v>300268</v>
      </c>
      <c r="B628" s="11">
        <v>10.54</v>
      </c>
      <c r="D628" s="63" t="s">
        <v>4451</v>
      </c>
      <c r="E628" s="11"/>
      <c r="G628" s="62">
        <f t="shared" si="18"/>
        <v>305411</v>
      </c>
      <c r="H628" s="64">
        <f t="shared" si="19"/>
        <v>0</v>
      </c>
      <c r="J628" s="10">
        <v>303372</v>
      </c>
      <c r="K628" s="11">
        <v>220</v>
      </c>
      <c r="L628" s="11">
        <v>1</v>
      </c>
      <c r="M628" s="11">
        <v>870</v>
      </c>
      <c r="N628" s="11">
        <v>62</v>
      </c>
    </row>
    <row r="629" spans="1:14" x14ac:dyDescent="0.25">
      <c r="A629" s="10">
        <v>300331</v>
      </c>
      <c r="B629" s="11">
        <v>11.71</v>
      </c>
      <c r="D629" s="63" t="s">
        <v>7378</v>
      </c>
      <c r="E629" s="11">
        <v>50</v>
      </c>
      <c r="G629" s="62">
        <f t="shared" si="18"/>
        <v>305412</v>
      </c>
      <c r="H629" s="64">
        <f t="shared" si="19"/>
        <v>50</v>
      </c>
      <c r="J629" s="10">
        <v>303411</v>
      </c>
      <c r="K629" s="11">
        <v>16160</v>
      </c>
      <c r="L629" s="11">
        <v>15.5</v>
      </c>
      <c r="M629" s="11">
        <v>289</v>
      </c>
      <c r="N629" s="11">
        <v>33</v>
      </c>
    </row>
    <row r="630" spans="1:14" x14ac:dyDescent="0.25">
      <c r="A630" s="10">
        <v>300362</v>
      </c>
      <c r="B630" s="11">
        <v>13.309999999999999</v>
      </c>
      <c r="D630" s="63" t="s">
        <v>6262</v>
      </c>
      <c r="E630" s="11"/>
      <c r="G630" s="62">
        <f t="shared" si="18"/>
        <v>305416</v>
      </c>
      <c r="H630" s="64">
        <f t="shared" si="19"/>
        <v>0</v>
      </c>
      <c r="J630" s="10">
        <v>303412</v>
      </c>
      <c r="K630" s="11">
        <v>0</v>
      </c>
      <c r="L630" s="11">
        <v>0</v>
      </c>
      <c r="M630" s="11">
        <v>894</v>
      </c>
      <c r="N630" s="11">
        <v>64</v>
      </c>
    </row>
    <row r="631" spans="1:14" x14ac:dyDescent="0.25">
      <c r="A631" s="10">
        <v>300376</v>
      </c>
      <c r="B631" s="11">
        <v>14.23</v>
      </c>
      <c r="D631" s="63" t="s">
        <v>7440</v>
      </c>
      <c r="E631" s="11">
        <v>0</v>
      </c>
      <c r="G631" s="62">
        <f t="shared" si="18"/>
        <v>305420</v>
      </c>
      <c r="H631" s="64">
        <f t="shared" si="19"/>
        <v>0</v>
      </c>
      <c r="J631" s="10">
        <v>303426</v>
      </c>
      <c r="K631" s="11">
        <v>75</v>
      </c>
      <c r="L631" s="11">
        <v>0.5</v>
      </c>
      <c r="M631" s="11">
        <v>886</v>
      </c>
      <c r="N631" s="11">
        <v>63</v>
      </c>
    </row>
    <row r="632" spans="1:14" x14ac:dyDescent="0.25">
      <c r="A632" s="10">
        <v>300377</v>
      </c>
      <c r="B632" s="11">
        <v>12.27</v>
      </c>
      <c r="D632" s="63" t="s">
        <v>7642</v>
      </c>
      <c r="E632" s="11">
        <v>0</v>
      </c>
      <c r="G632" s="62">
        <f t="shared" si="18"/>
        <v>305425</v>
      </c>
      <c r="H632" s="64">
        <f t="shared" si="19"/>
        <v>0</v>
      </c>
      <c r="J632" s="10">
        <v>303432</v>
      </c>
      <c r="K632" s="11">
        <v>22412</v>
      </c>
      <c r="L632" s="11">
        <v>16</v>
      </c>
      <c r="M632" s="11">
        <v>121</v>
      </c>
      <c r="N632" s="11">
        <v>32</v>
      </c>
    </row>
    <row r="633" spans="1:14" x14ac:dyDescent="0.25">
      <c r="A633" s="10">
        <v>300381</v>
      </c>
      <c r="B633" s="11">
        <v>0</v>
      </c>
      <c r="D633" s="63" t="s">
        <v>4732</v>
      </c>
      <c r="E633" s="11">
        <v>-100</v>
      </c>
      <c r="G633" s="62">
        <f t="shared" si="18"/>
        <v>305426</v>
      </c>
      <c r="H633" s="64">
        <f t="shared" si="19"/>
        <v>-100</v>
      </c>
      <c r="J633" s="10">
        <v>303451</v>
      </c>
      <c r="K633" s="11">
        <v>0</v>
      </c>
      <c r="L633" s="11">
        <v>0</v>
      </c>
      <c r="M633" s="11">
        <v>894</v>
      </c>
      <c r="N633" s="11">
        <v>64</v>
      </c>
    </row>
    <row r="634" spans="1:14" x14ac:dyDescent="0.25">
      <c r="A634" s="10">
        <v>300493</v>
      </c>
      <c r="B634" s="11">
        <v>0</v>
      </c>
      <c r="D634" s="63" t="s">
        <v>3579</v>
      </c>
      <c r="E634" s="11">
        <v>-100</v>
      </c>
      <c r="G634" s="62">
        <f t="shared" si="18"/>
        <v>305427</v>
      </c>
      <c r="H634" s="64">
        <f t="shared" si="19"/>
        <v>-100</v>
      </c>
      <c r="J634" s="10">
        <v>303452</v>
      </c>
      <c r="K634" s="11">
        <v>17594</v>
      </c>
      <c r="L634" s="11">
        <v>12</v>
      </c>
      <c r="M634" s="11">
        <v>232</v>
      </c>
      <c r="N634" s="11">
        <v>40</v>
      </c>
    </row>
    <row r="635" spans="1:14" x14ac:dyDescent="0.25">
      <c r="A635" s="10">
        <v>300499</v>
      </c>
      <c r="B635" s="11">
        <v>10.51</v>
      </c>
      <c r="D635" s="63" t="s">
        <v>2031</v>
      </c>
      <c r="E635" s="11">
        <v>100</v>
      </c>
      <c r="G635" s="62">
        <f t="shared" si="18"/>
        <v>305428</v>
      </c>
      <c r="H635" s="64">
        <f t="shared" si="19"/>
        <v>100</v>
      </c>
      <c r="J635" s="10">
        <v>303501</v>
      </c>
      <c r="K635" s="11">
        <v>0</v>
      </c>
      <c r="L635" s="11">
        <v>0</v>
      </c>
      <c r="M635" s="11">
        <v>894</v>
      </c>
      <c r="N635" s="11">
        <v>64</v>
      </c>
    </row>
    <row r="636" spans="1:14" x14ac:dyDescent="0.25">
      <c r="A636" s="10">
        <v>300552</v>
      </c>
      <c r="B636" s="11">
        <v>11.67</v>
      </c>
      <c r="D636" s="63" t="s">
        <v>4347</v>
      </c>
      <c r="E636" s="11">
        <v>-100</v>
      </c>
      <c r="G636" s="62">
        <f t="shared" si="18"/>
        <v>305430</v>
      </c>
      <c r="H636" s="64">
        <f t="shared" si="19"/>
        <v>-100</v>
      </c>
      <c r="J636" s="10">
        <v>303522</v>
      </c>
      <c r="K636" s="11">
        <v>600</v>
      </c>
      <c r="L636" s="11">
        <v>0</v>
      </c>
      <c r="M636" s="11">
        <v>843</v>
      </c>
      <c r="N636" s="11">
        <v>64</v>
      </c>
    </row>
    <row r="637" spans="1:14" x14ac:dyDescent="0.25">
      <c r="A637" s="10">
        <v>300588</v>
      </c>
      <c r="B637" s="11">
        <v>8.9499999999999993</v>
      </c>
      <c r="D637" s="63" t="s">
        <v>5963</v>
      </c>
      <c r="E637" s="11"/>
      <c r="G637" s="62">
        <f t="shared" si="18"/>
        <v>305432</v>
      </c>
      <c r="H637" s="64">
        <f t="shared" si="19"/>
        <v>0</v>
      </c>
      <c r="J637" s="10">
        <v>303576</v>
      </c>
      <c r="K637" s="11">
        <v>15893</v>
      </c>
      <c r="L637" s="11">
        <v>14</v>
      </c>
      <c r="M637" s="11">
        <v>298</v>
      </c>
      <c r="N637" s="11">
        <v>36</v>
      </c>
    </row>
    <row r="638" spans="1:14" x14ac:dyDescent="0.25">
      <c r="A638" s="10">
        <v>300592</v>
      </c>
      <c r="B638" s="11">
        <v>0</v>
      </c>
      <c r="D638" s="63" t="s">
        <v>3596</v>
      </c>
      <c r="E638" s="11">
        <v>100</v>
      </c>
      <c r="G638" s="62">
        <f t="shared" si="18"/>
        <v>305437</v>
      </c>
      <c r="H638" s="64">
        <f t="shared" si="19"/>
        <v>100</v>
      </c>
      <c r="J638" s="10">
        <v>303581</v>
      </c>
      <c r="K638" s="11">
        <v>24761</v>
      </c>
      <c r="L638" s="11">
        <v>6</v>
      </c>
      <c r="M638" s="11">
        <v>71</v>
      </c>
      <c r="N638" s="11">
        <v>52</v>
      </c>
    </row>
    <row r="639" spans="1:14" x14ac:dyDescent="0.25">
      <c r="A639" s="10">
        <v>300601</v>
      </c>
      <c r="B639" s="11">
        <v>0</v>
      </c>
      <c r="D639" s="63" t="s">
        <v>2757</v>
      </c>
      <c r="E639" s="11">
        <v>100</v>
      </c>
      <c r="G639" s="62">
        <f t="shared" si="18"/>
        <v>305442</v>
      </c>
      <c r="H639" s="64">
        <f t="shared" si="19"/>
        <v>100</v>
      </c>
      <c r="J639" s="10">
        <v>303601</v>
      </c>
      <c r="K639" s="11">
        <v>19992</v>
      </c>
      <c r="L639" s="11">
        <v>1.5</v>
      </c>
      <c r="M639" s="11">
        <v>165</v>
      </c>
      <c r="N639" s="11">
        <v>61</v>
      </c>
    </row>
    <row r="640" spans="1:14" x14ac:dyDescent="0.25">
      <c r="A640" s="10">
        <v>300602</v>
      </c>
      <c r="B640" s="11">
        <v>20.6</v>
      </c>
      <c r="D640" s="63" t="s">
        <v>3368</v>
      </c>
      <c r="E640" s="11"/>
      <c r="G640" s="62">
        <f t="shared" si="18"/>
        <v>305443</v>
      </c>
      <c r="H640" s="64">
        <f t="shared" si="19"/>
        <v>0</v>
      </c>
      <c r="J640" s="10">
        <v>303604</v>
      </c>
      <c r="K640" s="11">
        <v>0</v>
      </c>
      <c r="L640" s="11">
        <v>0</v>
      </c>
      <c r="M640" s="11">
        <v>894</v>
      </c>
      <c r="N640" s="11">
        <v>64</v>
      </c>
    </row>
    <row r="641" spans="1:14" x14ac:dyDescent="0.25">
      <c r="A641" s="10">
        <v>300604</v>
      </c>
      <c r="B641" s="11">
        <v>92.449999999999989</v>
      </c>
      <c r="D641" s="63" t="s">
        <v>4263</v>
      </c>
      <c r="E641" s="11">
        <v>0</v>
      </c>
      <c r="G641" s="62">
        <f t="shared" si="18"/>
        <v>305445</v>
      </c>
      <c r="H641" s="64">
        <f t="shared" si="19"/>
        <v>0</v>
      </c>
      <c r="J641" s="10">
        <v>303619</v>
      </c>
      <c r="K641" s="11">
        <v>14291</v>
      </c>
      <c r="L641" s="11">
        <v>9.5</v>
      </c>
      <c r="M641" s="11">
        <v>345</v>
      </c>
      <c r="N641" s="11">
        <v>45</v>
      </c>
    </row>
    <row r="642" spans="1:14" x14ac:dyDescent="0.25">
      <c r="A642" s="10">
        <v>300625</v>
      </c>
      <c r="B642" s="11">
        <v>10.79</v>
      </c>
      <c r="D642" s="63" t="s">
        <v>3639</v>
      </c>
      <c r="E642" s="11">
        <v>0</v>
      </c>
      <c r="G642" s="62">
        <f t="shared" si="18"/>
        <v>305448</v>
      </c>
      <c r="H642" s="64">
        <f t="shared" si="19"/>
        <v>0</v>
      </c>
      <c r="J642" s="10">
        <v>303621</v>
      </c>
      <c r="K642" s="11">
        <v>1206</v>
      </c>
      <c r="L642" s="11">
        <v>1</v>
      </c>
      <c r="M642" s="11">
        <v>804</v>
      </c>
      <c r="N642" s="11">
        <v>62</v>
      </c>
    </row>
    <row r="643" spans="1:14" x14ac:dyDescent="0.25">
      <c r="A643" s="10">
        <v>300644</v>
      </c>
      <c r="B643" s="11">
        <v>3.3200000000000003</v>
      </c>
      <c r="D643" s="63" t="s">
        <v>5418</v>
      </c>
      <c r="E643" s="11">
        <v>100</v>
      </c>
      <c r="G643" s="62">
        <f t="shared" si="18"/>
        <v>305450</v>
      </c>
      <c r="H643" s="64">
        <f t="shared" si="19"/>
        <v>100</v>
      </c>
      <c r="J643" s="10">
        <v>303623</v>
      </c>
      <c r="K643" s="11">
        <v>10992</v>
      </c>
      <c r="L643" s="11">
        <v>12.5</v>
      </c>
      <c r="M643" s="11">
        <v>470</v>
      </c>
      <c r="N643" s="11">
        <v>39</v>
      </c>
    </row>
    <row r="644" spans="1:14" x14ac:dyDescent="0.25">
      <c r="A644" s="10">
        <v>300676</v>
      </c>
      <c r="B644" s="11">
        <v>41.31</v>
      </c>
      <c r="D644" s="63" t="s">
        <v>3706</v>
      </c>
      <c r="E644" s="11"/>
      <c r="G644" s="62">
        <f t="shared" si="18"/>
        <v>305451</v>
      </c>
      <c r="H644" s="64">
        <f t="shared" si="19"/>
        <v>0</v>
      </c>
      <c r="J644" s="10">
        <v>303631</v>
      </c>
      <c r="K644" s="11">
        <v>15427</v>
      </c>
      <c r="L644" s="11">
        <v>4</v>
      </c>
      <c r="M644" s="11">
        <v>312</v>
      </c>
      <c r="N644" s="11">
        <v>56</v>
      </c>
    </row>
    <row r="645" spans="1:14" x14ac:dyDescent="0.25">
      <c r="A645" s="10">
        <v>300687</v>
      </c>
      <c r="B645" s="11">
        <v>0</v>
      </c>
      <c r="D645" s="63" t="s">
        <v>6937</v>
      </c>
      <c r="E645" s="11"/>
      <c r="G645" s="62">
        <f t="shared" si="18"/>
        <v>305453</v>
      </c>
      <c r="H645" s="64">
        <f t="shared" si="19"/>
        <v>0</v>
      </c>
      <c r="J645" s="10">
        <v>303691</v>
      </c>
      <c r="K645" s="11">
        <v>19016</v>
      </c>
      <c r="L645" s="11">
        <v>22.5</v>
      </c>
      <c r="M645" s="11">
        <v>193</v>
      </c>
      <c r="N645" s="11">
        <v>19</v>
      </c>
    </row>
    <row r="646" spans="1:14" x14ac:dyDescent="0.25">
      <c r="A646" s="10">
        <v>300713</v>
      </c>
      <c r="B646" s="11">
        <v>0</v>
      </c>
      <c r="D646" s="63" t="s">
        <v>1866</v>
      </c>
      <c r="E646" s="11">
        <v>100</v>
      </c>
      <c r="G646" s="62">
        <f t="shared" si="18"/>
        <v>305456</v>
      </c>
      <c r="H646" s="64">
        <f t="shared" si="19"/>
        <v>100</v>
      </c>
      <c r="J646" s="10">
        <v>303696</v>
      </c>
      <c r="K646" s="11">
        <v>23065</v>
      </c>
      <c r="L646" s="11">
        <v>9</v>
      </c>
      <c r="M646" s="11">
        <v>102</v>
      </c>
      <c r="N646" s="11">
        <v>46</v>
      </c>
    </row>
    <row r="647" spans="1:14" x14ac:dyDescent="0.25">
      <c r="A647" s="10">
        <v>300725</v>
      </c>
      <c r="B647" s="11">
        <v>5</v>
      </c>
      <c r="D647" s="63" t="s">
        <v>6538</v>
      </c>
      <c r="E647" s="11">
        <v>100</v>
      </c>
      <c r="G647" s="62">
        <f t="shared" ref="G647:G710" si="20">D647*1</f>
        <v>305459</v>
      </c>
      <c r="H647" s="64">
        <f t="shared" ref="H647:H710" si="21">E647</f>
        <v>100</v>
      </c>
      <c r="J647" s="10">
        <v>303754</v>
      </c>
      <c r="K647" s="11">
        <v>21259</v>
      </c>
      <c r="L647" s="11">
        <v>4</v>
      </c>
      <c r="M647" s="11">
        <v>139</v>
      </c>
      <c r="N647" s="11">
        <v>56</v>
      </c>
    </row>
    <row r="648" spans="1:14" x14ac:dyDescent="0.25">
      <c r="A648" s="10">
        <v>300738</v>
      </c>
      <c r="B648" s="11">
        <v>1.81</v>
      </c>
      <c r="D648" s="63" t="s">
        <v>3190</v>
      </c>
      <c r="E648" s="11"/>
      <c r="G648" s="62">
        <f t="shared" si="20"/>
        <v>305462</v>
      </c>
      <c r="H648" s="64">
        <f t="shared" si="21"/>
        <v>0</v>
      </c>
      <c r="J648" s="10">
        <v>303755</v>
      </c>
      <c r="K648" s="11">
        <v>16960</v>
      </c>
      <c r="L648" s="11">
        <v>14</v>
      </c>
      <c r="M648" s="11">
        <v>258</v>
      </c>
      <c r="N648" s="11">
        <v>36</v>
      </c>
    </row>
    <row r="649" spans="1:14" x14ac:dyDescent="0.25">
      <c r="A649" s="10">
        <v>300796</v>
      </c>
      <c r="B649" s="11">
        <v>8.92</v>
      </c>
      <c r="D649" s="63" t="s">
        <v>8453</v>
      </c>
      <c r="E649" s="11">
        <v>0</v>
      </c>
      <c r="G649" s="62">
        <f t="shared" si="20"/>
        <v>305465</v>
      </c>
      <c r="H649" s="64">
        <f t="shared" si="21"/>
        <v>0</v>
      </c>
      <c r="J649" s="10">
        <v>303762</v>
      </c>
      <c r="K649" s="11">
        <v>23709</v>
      </c>
      <c r="L649" s="11">
        <v>14</v>
      </c>
      <c r="M649" s="11">
        <v>90</v>
      </c>
      <c r="N649" s="11">
        <v>36</v>
      </c>
    </row>
    <row r="650" spans="1:14" x14ac:dyDescent="0.25">
      <c r="A650" s="10">
        <v>300833</v>
      </c>
      <c r="B650" s="11">
        <v>0</v>
      </c>
      <c r="D650" s="63" t="s">
        <v>9021</v>
      </c>
      <c r="E650" s="11"/>
      <c r="G650" s="62">
        <f t="shared" si="20"/>
        <v>305471</v>
      </c>
      <c r="H650" s="64">
        <f t="shared" si="21"/>
        <v>0</v>
      </c>
      <c r="J650" s="10">
        <v>303792</v>
      </c>
      <c r="K650" s="11">
        <v>17442</v>
      </c>
      <c r="L650" s="11">
        <v>11.5</v>
      </c>
      <c r="M650" s="11">
        <v>237</v>
      </c>
      <c r="N650" s="11">
        <v>41</v>
      </c>
    </row>
    <row r="651" spans="1:14" x14ac:dyDescent="0.25">
      <c r="A651" s="10">
        <v>300872</v>
      </c>
      <c r="B651" s="11">
        <v>20.21</v>
      </c>
      <c r="D651" s="63" t="s">
        <v>6098</v>
      </c>
      <c r="E651" s="11">
        <v>-100</v>
      </c>
      <c r="G651" s="62">
        <f t="shared" si="20"/>
        <v>305474</v>
      </c>
      <c r="H651" s="64">
        <f t="shared" si="21"/>
        <v>-100</v>
      </c>
      <c r="J651" s="10">
        <v>303794</v>
      </c>
      <c r="K651" s="11">
        <v>89</v>
      </c>
      <c r="L651" s="11">
        <v>0.5</v>
      </c>
      <c r="M651" s="11">
        <v>885</v>
      </c>
      <c r="N651" s="11">
        <v>63</v>
      </c>
    </row>
    <row r="652" spans="1:14" x14ac:dyDescent="0.25">
      <c r="A652" s="10">
        <v>300895</v>
      </c>
      <c r="B652" s="11">
        <v>2.13</v>
      </c>
      <c r="D652" s="63" t="s">
        <v>4375</v>
      </c>
      <c r="E652" s="11"/>
      <c r="G652" s="62">
        <f t="shared" si="20"/>
        <v>305475</v>
      </c>
      <c r="H652" s="64">
        <f t="shared" si="21"/>
        <v>0</v>
      </c>
      <c r="J652" s="10">
        <v>303812</v>
      </c>
      <c r="K652" s="11">
        <v>18435</v>
      </c>
      <c r="L652" s="11">
        <v>9.5</v>
      </c>
      <c r="M652" s="11">
        <v>212</v>
      </c>
      <c r="N652" s="11">
        <v>45</v>
      </c>
    </row>
    <row r="653" spans="1:14" x14ac:dyDescent="0.25">
      <c r="A653" s="10">
        <v>300921</v>
      </c>
      <c r="B653" s="11">
        <v>30.83</v>
      </c>
      <c r="D653" s="63" t="s">
        <v>7874</v>
      </c>
      <c r="E653" s="11">
        <v>0</v>
      </c>
      <c r="G653" s="62">
        <f t="shared" si="20"/>
        <v>305476</v>
      </c>
      <c r="H653" s="64">
        <f t="shared" si="21"/>
        <v>0</v>
      </c>
      <c r="J653" s="10">
        <v>303815</v>
      </c>
      <c r="K653" s="11">
        <v>467</v>
      </c>
      <c r="L653" s="11">
        <v>1</v>
      </c>
      <c r="M653" s="11">
        <v>851</v>
      </c>
      <c r="N653" s="11">
        <v>62</v>
      </c>
    </row>
    <row r="654" spans="1:14" x14ac:dyDescent="0.25">
      <c r="A654" s="10">
        <v>300943</v>
      </c>
      <c r="B654" s="11">
        <v>2.65</v>
      </c>
      <c r="D654" s="63" t="s">
        <v>2621</v>
      </c>
      <c r="E654" s="11">
        <v>100</v>
      </c>
      <c r="G654" s="62">
        <f t="shared" si="20"/>
        <v>305477</v>
      </c>
      <c r="H654" s="64">
        <f t="shared" si="21"/>
        <v>100</v>
      </c>
      <c r="J654" s="10">
        <v>303817</v>
      </c>
      <c r="K654" s="11">
        <v>400</v>
      </c>
      <c r="L654" s="11">
        <v>0</v>
      </c>
      <c r="M654" s="11">
        <v>854</v>
      </c>
      <c r="N654" s="11">
        <v>64</v>
      </c>
    </row>
    <row r="655" spans="1:14" x14ac:dyDescent="0.25">
      <c r="A655" s="10">
        <v>300960</v>
      </c>
      <c r="B655" s="11">
        <v>16.850000000000001</v>
      </c>
      <c r="D655" s="63" t="s">
        <v>2591</v>
      </c>
      <c r="E655" s="11"/>
      <c r="G655" s="62">
        <f t="shared" si="20"/>
        <v>305482</v>
      </c>
      <c r="H655" s="64">
        <f t="shared" si="21"/>
        <v>0</v>
      </c>
      <c r="J655" s="10">
        <v>303822</v>
      </c>
      <c r="K655" s="11">
        <v>15320</v>
      </c>
      <c r="L655" s="11">
        <v>17</v>
      </c>
      <c r="M655" s="11">
        <v>316</v>
      </c>
      <c r="N655" s="11">
        <v>30</v>
      </c>
    </row>
    <row r="656" spans="1:14" x14ac:dyDescent="0.25">
      <c r="A656" s="10">
        <v>300984</v>
      </c>
      <c r="B656" s="11">
        <v>0</v>
      </c>
      <c r="D656" s="63" t="s">
        <v>6769</v>
      </c>
      <c r="E656" s="11"/>
      <c r="G656" s="62">
        <f t="shared" si="20"/>
        <v>305484</v>
      </c>
      <c r="H656" s="64">
        <f t="shared" si="21"/>
        <v>0</v>
      </c>
      <c r="J656" s="10">
        <v>303831</v>
      </c>
      <c r="K656" s="11">
        <v>6630</v>
      </c>
      <c r="L656" s="11">
        <v>5</v>
      </c>
      <c r="M656" s="11">
        <v>612</v>
      </c>
      <c r="N656" s="11">
        <v>54</v>
      </c>
    </row>
    <row r="657" spans="1:14" x14ac:dyDescent="0.25">
      <c r="A657" s="10">
        <v>300985</v>
      </c>
      <c r="B657" s="11">
        <v>0</v>
      </c>
      <c r="D657" s="63" t="s">
        <v>8364</v>
      </c>
      <c r="E657" s="11"/>
      <c r="G657" s="62">
        <f t="shared" si="20"/>
        <v>305485</v>
      </c>
      <c r="H657" s="64">
        <f t="shared" si="21"/>
        <v>0</v>
      </c>
      <c r="J657" s="10">
        <v>303904</v>
      </c>
      <c r="K657" s="11">
        <v>24711</v>
      </c>
      <c r="L657" s="11">
        <v>9.5</v>
      </c>
      <c r="M657" s="11">
        <v>72</v>
      </c>
      <c r="N657" s="11">
        <v>45</v>
      </c>
    </row>
    <row r="658" spans="1:14" x14ac:dyDescent="0.25">
      <c r="A658" s="10">
        <v>300994</v>
      </c>
      <c r="B658" s="11">
        <v>4.13</v>
      </c>
      <c r="D658" s="63" t="s">
        <v>10650</v>
      </c>
      <c r="E658" s="11"/>
      <c r="G658" s="62">
        <f t="shared" si="20"/>
        <v>305486</v>
      </c>
      <c r="H658" s="64">
        <f t="shared" si="21"/>
        <v>0</v>
      </c>
      <c r="J658" s="10">
        <v>303912</v>
      </c>
      <c r="K658" s="11">
        <v>6954</v>
      </c>
      <c r="L658" s="11">
        <v>12.5</v>
      </c>
      <c r="M658" s="11">
        <v>598</v>
      </c>
      <c r="N658" s="11">
        <v>39</v>
      </c>
    </row>
    <row r="659" spans="1:14" x14ac:dyDescent="0.25">
      <c r="A659" s="10">
        <v>301011</v>
      </c>
      <c r="B659" s="11">
        <v>2.19</v>
      </c>
      <c r="D659" s="63" t="s">
        <v>4461</v>
      </c>
      <c r="E659" s="11">
        <v>-33.299999999999997</v>
      </c>
      <c r="G659" s="62">
        <f t="shared" si="20"/>
        <v>305489</v>
      </c>
      <c r="H659" s="64">
        <f t="shared" si="21"/>
        <v>-33.299999999999997</v>
      </c>
      <c r="J659" s="10">
        <v>303915</v>
      </c>
      <c r="K659" s="11">
        <v>9928</v>
      </c>
      <c r="L659" s="11">
        <v>11</v>
      </c>
      <c r="M659" s="11">
        <v>505</v>
      </c>
      <c r="N659" s="11">
        <v>42</v>
      </c>
    </row>
    <row r="660" spans="1:14" x14ac:dyDescent="0.25">
      <c r="A660" s="10">
        <v>301041</v>
      </c>
      <c r="B660" s="11">
        <v>0</v>
      </c>
      <c r="D660" s="63" t="s">
        <v>9691</v>
      </c>
      <c r="E660" s="11"/>
      <c r="G660" s="62">
        <f t="shared" si="20"/>
        <v>305491</v>
      </c>
      <c r="H660" s="64">
        <f t="shared" si="21"/>
        <v>0</v>
      </c>
      <c r="J660" s="10">
        <v>303923</v>
      </c>
      <c r="K660" s="11">
        <v>15059</v>
      </c>
      <c r="L660" s="11">
        <v>10</v>
      </c>
      <c r="M660" s="11">
        <v>323</v>
      </c>
      <c r="N660" s="11">
        <v>44</v>
      </c>
    </row>
    <row r="661" spans="1:14" x14ac:dyDescent="0.25">
      <c r="A661" s="10">
        <v>301043</v>
      </c>
      <c r="B661" s="11">
        <v>10.129999999999999</v>
      </c>
      <c r="D661" s="63" t="s">
        <v>4217</v>
      </c>
      <c r="E661" s="11"/>
      <c r="G661" s="62">
        <f t="shared" si="20"/>
        <v>305494</v>
      </c>
      <c r="H661" s="64">
        <f t="shared" si="21"/>
        <v>0</v>
      </c>
      <c r="J661" s="10">
        <v>303928</v>
      </c>
      <c r="K661" s="11">
        <v>1300</v>
      </c>
      <c r="L661" s="11">
        <v>0</v>
      </c>
      <c r="M661" s="11">
        <v>798</v>
      </c>
      <c r="N661" s="11">
        <v>64</v>
      </c>
    </row>
    <row r="662" spans="1:14" x14ac:dyDescent="0.25">
      <c r="A662" s="10">
        <v>301061</v>
      </c>
      <c r="B662" s="11">
        <v>7.79</v>
      </c>
      <c r="D662" s="63" t="s">
        <v>3896</v>
      </c>
      <c r="E662" s="11">
        <v>50</v>
      </c>
      <c r="G662" s="62">
        <f t="shared" si="20"/>
        <v>305496</v>
      </c>
      <c r="H662" s="64">
        <f t="shared" si="21"/>
        <v>50</v>
      </c>
      <c r="J662" s="10">
        <v>303929</v>
      </c>
      <c r="K662" s="11">
        <v>7709</v>
      </c>
      <c r="L662" s="11">
        <v>2</v>
      </c>
      <c r="M662" s="11">
        <v>579</v>
      </c>
      <c r="N662" s="11">
        <v>60</v>
      </c>
    </row>
    <row r="663" spans="1:14" x14ac:dyDescent="0.25">
      <c r="A663" s="10">
        <v>301072</v>
      </c>
      <c r="B663" s="11">
        <v>0</v>
      </c>
      <c r="D663" s="63" t="s">
        <v>8395</v>
      </c>
      <c r="E663" s="11"/>
      <c r="G663" s="62">
        <f t="shared" si="20"/>
        <v>305497</v>
      </c>
      <c r="H663" s="64">
        <f t="shared" si="21"/>
        <v>0</v>
      </c>
      <c r="J663" s="10">
        <v>303930</v>
      </c>
      <c r="K663" s="11">
        <v>3000</v>
      </c>
      <c r="L663" s="11">
        <v>0.5</v>
      </c>
      <c r="M663" s="11">
        <v>730</v>
      </c>
      <c r="N663" s="11">
        <v>63</v>
      </c>
    </row>
    <row r="664" spans="1:14" x14ac:dyDescent="0.25">
      <c r="A664" s="10">
        <v>301087</v>
      </c>
      <c r="B664" s="11">
        <v>73.8</v>
      </c>
      <c r="D664" s="63" t="s">
        <v>5938</v>
      </c>
      <c r="E664" s="11"/>
      <c r="G664" s="62">
        <f t="shared" si="20"/>
        <v>305498</v>
      </c>
      <c r="H664" s="64">
        <f t="shared" si="21"/>
        <v>0</v>
      </c>
      <c r="J664" s="10">
        <v>303933</v>
      </c>
      <c r="K664" s="11">
        <v>19558</v>
      </c>
      <c r="L664" s="11">
        <v>5</v>
      </c>
      <c r="M664" s="11">
        <v>183</v>
      </c>
      <c r="N664" s="11">
        <v>54</v>
      </c>
    </row>
    <row r="665" spans="1:14" x14ac:dyDescent="0.25">
      <c r="A665" s="10">
        <v>301092</v>
      </c>
      <c r="B665" s="11">
        <v>0</v>
      </c>
      <c r="D665" s="63" t="s">
        <v>7288</v>
      </c>
      <c r="E665" s="11">
        <v>0</v>
      </c>
      <c r="G665" s="62">
        <f t="shared" si="20"/>
        <v>305505</v>
      </c>
      <c r="H665" s="64">
        <f t="shared" si="21"/>
        <v>0</v>
      </c>
      <c r="J665" s="10">
        <v>303958</v>
      </c>
      <c r="K665" s="11">
        <v>4800</v>
      </c>
      <c r="L665" s="11">
        <v>2</v>
      </c>
      <c r="M665" s="11">
        <v>670</v>
      </c>
      <c r="N665" s="11">
        <v>60</v>
      </c>
    </row>
    <row r="666" spans="1:14" x14ac:dyDescent="0.25">
      <c r="A666" s="10">
        <v>301121</v>
      </c>
      <c r="B666" s="11">
        <v>0</v>
      </c>
      <c r="D666" s="63" t="s">
        <v>2279</v>
      </c>
      <c r="E666" s="11"/>
      <c r="G666" s="62">
        <f t="shared" si="20"/>
        <v>305508</v>
      </c>
      <c r="H666" s="64">
        <f t="shared" si="21"/>
        <v>0</v>
      </c>
      <c r="J666" s="10">
        <v>303960</v>
      </c>
      <c r="K666" s="11">
        <v>6950</v>
      </c>
      <c r="L666" s="11">
        <v>5</v>
      </c>
      <c r="M666" s="11">
        <v>599</v>
      </c>
      <c r="N666" s="11">
        <v>54</v>
      </c>
    </row>
    <row r="667" spans="1:14" x14ac:dyDescent="0.25">
      <c r="A667" s="10">
        <v>301143</v>
      </c>
      <c r="B667" s="11">
        <v>30.97</v>
      </c>
      <c r="D667" s="63" t="s">
        <v>2381</v>
      </c>
      <c r="E667" s="11">
        <v>-100</v>
      </c>
      <c r="G667" s="62">
        <f t="shared" si="20"/>
        <v>305509</v>
      </c>
      <c r="H667" s="64">
        <f t="shared" si="21"/>
        <v>-100</v>
      </c>
      <c r="J667" s="10">
        <v>303970</v>
      </c>
      <c r="K667" s="11">
        <v>29292</v>
      </c>
      <c r="L667" s="11">
        <v>9</v>
      </c>
      <c r="M667" s="11">
        <v>41</v>
      </c>
      <c r="N667" s="11">
        <v>46</v>
      </c>
    </row>
    <row r="668" spans="1:14" x14ac:dyDescent="0.25">
      <c r="A668" s="10">
        <v>301192</v>
      </c>
      <c r="B668" s="11">
        <v>2.75</v>
      </c>
      <c r="D668" s="63" t="s">
        <v>7920</v>
      </c>
      <c r="E668" s="11"/>
      <c r="G668" s="62">
        <f t="shared" si="20"/>
        <v>305510</v>
      </c>
      <c r="H668" s="64">
        <f t="shared" si="21"/>
        <v>0</v>
      </c>
      <c r="J668" s="10">
        <v>303987</v>
      </c>
      <c r="K668" s="11">
        <v>35307</v>
      </c>
      <c r="L668" s="11">
        <v>21</v>
      </c>
      <c r="M668" s="11">
        <v>20</v>
      </c>
      <c r="N668" s="11">
        <v>22</v>
      </c>
    </row>
    <row r="669" spans="1:14" x14ac:dyDescent="0.25">
      <c r="A669" s="10">
        <v>301196</v>
      </c>
      <c r="B669" s="11">
        <v>22.28</v>
      </c>
      <c r="D669" s="63" t="s">
        <v>7652</v>
      </c>
      <c r="E669" s="11">
        <v>100</v>
      </c>
      <c r="G669" s="62">
        <f t="shared" si="20"/>
        <v>305511</v>
      </c>
      <c r="H669" s="64">
        <f t="shared" si="21"/>
        <v>100</v>
      </c>
      <c r="J669" s="10">
        <v>303994</v>
      </c>
      <c r="K669" s="11">
        <v>18564</v>
      </c>
      <c r="L669" s="11">
        <v>14.5</v>
      </c>
      <c r="M669" s="11">
        <v>207</v>
      </c>
      <c r="N669" s="11">
        <v>35</v>
      </c>
    </row>
    <row r="670" spans="1:14" x14ac:dyDescent="0.25">
      <c r="A670" s="10">
        <v>301199</v>
      </c>
      <c r="B670" s="11">
        <v>11.46</v>
      </c>
      <c r="D670" s="63" t="s">
        <v>5433</v>
      </c>
      <c r="E670" s="11">
        <v>33.299999999999997</v>
      </c>
      <c r="G670" s="62">
        <f t="shared" si="20"/>
        <v>305512</v>
      </c>
      <c r="H670" s="64">
        <f t="shared" si="21"/>
        <v>33.299999999999997</v>
      </c>
      <c r="J670" s="10">
        <v>304006</v>
      </c>
      <c r="K670" s="11">
        <v>18927</v>
      </c>
      <c r="L670" s="11">
        <v>8.5</v>
      </c>
      <c r="M670" s="11">
        <v>194</v>
      </c>
      <c r="N670" s="11">
        <v>47</v>
      </c>
    </row>
    <row r="671" spans="1:14" x14ac:dyDescent="0.25">
      <c r="A671" s="10">
        <v>301203</v>
      </c>
      <c r="B671" s="11">
        <v>4.24</v>
      </c>
      <c r="D671" s="63" t="s">
        <v>4532</v>
      </c>
      <c r="E671" s="11"/>
      <c r="G671" s="62">
        <f t="shared" si="20"/>
        <v>305513</v>
      </c>
      <c r="H671" s="64">
        <f t="shared" si="21"/>
        <v>0</v>
      </c>
      <c r="J671" s="10">
        <v>304015</v>
      </c>
      <c r="K671" s="11">
        <v>21712</v>
      </c>
      <c r="L671" s="11">
        <v>8</v>
      </c>
      <c r="M671" s="11">
        <v>130</v>
      </c>
      <c r="N671" s="11">
        <v>48</v>
      </c>
    </row>
    <row r="672" spans="1:14" x14ac:dyDescent="0.25">
      <c r="A672" s="10">
        <v>301223</v>
      </c>
      <c r="B672" s="11">
        <v>6.59</v>
      </c>
      <c r="D672" s="63" t="s">
        <v>3939</v>
      </c>
      <c r="E672" s="11"/>
      <c r="G672" s="62">
        <f t="shared" si="20"/>
        <v>305515</v>
      </c>
      <c r="H672" s="64">
        <f t="shared" si="21"/>
        <v>0</v>
      </c>
      <c r="J672" s="10">
        <v>304024</v>
      </c>
      <c r="K672" s="11">
        <v>424</v>
      </c>
      <c r="L672" s="11">
        <v>1</v>
      </c>
      <c r="M672" s="11">
        <v>852</v>
      </c>
      <c r="N672" s="11">
        <v>62</v>
      </c>
    </row>
    <row r="673" spans="1:14" x14ac:dyDescent="0.25">
      <c r="A673" s="10">
        <v>301258</v>
      </c>
      <c r="B673" s="11">
        <v>4.29</v>
      </c>
      <c r="D673" s="63" t="s">
        <v>3074</v>
      </c>
      <c r="E673" s="11"/>
      <c r="G673" s="62">
        <f t="shared" si="20"/>
        <v>305517</v>
      </c>
      <c r="H673" s="64">
        <f t="shared" si="21"/>
        <v>0</v>
      </c>
      <c r="J673" s="10">
        <v>304027</v>
      </c>
      <c r="K673" s="11">
        <v>1551</v>
      </c>
      <c r="L673" s="11">
        <v>5</v>
      </c>
      <c r="M673" s="11">
        <v>788</v>
      </c>
      <c r="N673" s="11">
        <v>54</v>
      </c>
    </row>
    <row r="674" spans="1:14" x14ac:dyDescent="0.25">
      <c r="A674" s="10">
        <v>301342</v>
      </c>
      <c r="B674" s="11">
        <v>22.32</v>
      </c>
      <c r="D674" s="63" t="s">
        <v>7476</v>
      </c>
      <c r="E674" s="11">
        <v>0</v>
      </c>
      <c r="G674" s="62">
        <f t="shared" si="20"/>
        <v>305520</v>
      </c>
      <c r="H674" s="64">
        <f t="shared" si="21"/>
        <v>0</v>
      </c>
      <c r="J674" s="10">
        <v>304029</v>
      </c>
      <c r="K674" s="11">
        <v>0</v>
      </c>
      <c r="L674" s="11">
        <v>0</v>
      </c>
      <c r="M674" s="11">
        <v>894</v>
      </c>
      <c r="N674" s="11">
        <v>64</v>
      </c>
    </row>
    <row r="675" spans="1:14" x14ac:dyDescent="0.25">
      <c r="A675" s="10">
        <v>301351</v>
      </c>
      <c r="B675" s="11">
        <v>2.33</v>
      </c>
      <c r="D675" s="63" t="s">
        <v>5920</v>
      </c>
      <c r="E675" s="11"/>
      <c r="G675" s="62">
        <f t="shared" si="20"/>
        <v>305522</v>
      </c>
      <c r="H675" s="64">
        <f t="shared" si="21"/>
        <v>0</v>
      </c>
      <c r="J675" s="10">
        <v>304031</v>
      </c>
      <c r="K675" s="11">
        <v>22715</v>
      </c>
      <c r="L675" s="11">
        <v>8</v>
      </c>
      <c r="M675" s="11">
        <v>114</v>
      </c>
      <c r="N675" s="11">
        <v>48</v>
      </c>
    </row>
    <row r="676" spans="1:14" x14ac:dyDescent="0.25">
      <c r="A676" s="10">
        <v>301373</v>
      </c>
      <c r="B676" s="11">
        <v>7.18</v>
      </c>
      <c r="D676" s="63" t="s">
        <v>2506</v>
      </c>
      <c r="E676" s="11"/>
      <c r="G676" s="62">
        <f t="shared" si="20"/>
        <v>305531</v>
      </c>
      <c r="H676" s="64">
        <f t="shared" si="21"/>
        <v>0</v>
      </c>
      <c r="J676" s="10">
        <v>304032</v>
      </c>
      <c r="K676" s="11">
        <v>0</v>
      </c>
      <c r="L676" s="11">
        <v>0</v>
      </c>
      <c r="M676" s="11">
        <v>894</v>
      </c>
      <c r="N676" s="11">
        <v>64</v>
      </c>
    </row>
    <row r="677" spans="1:14" x14ac:dyDescent="0.25">
      <c r="A677" s="10">
        <v>301391</v>
      </c>
      <c r="B677" s="11">
        <v>10.67</v>
      </c>
      <c r="D677" s="63" t="s">
        <v>6194</v>
      </c>
      <c r="E677" s="11"/>
      <c r="G677" s="62">
        <f t="shared" si="20"/>
        <v>305532</v>
      </c>
      <c r="H677" s="64">
        <f t="shared" si="21"/>
        <v>0</v>
      </c>
      <c r="J677" s="10">
        <v>304041</v>
      </c>
      <c r="K677" s="11">
        <v>7295</v>
      </c>
      <c r="L677" s="11">
        <v>5.5</v>
      </c>
      <c r="M677" s="11">
        <v>587</v>
      </c>
      <c r="N677" s="11">
        <v>53</v>
      </c>
    </row>
    <row r="678" spans="1:14" x14ac:dyDescent="0.25">
      <c r="A678" s="10">
        <v>301401</v>
      </c>
      <c r="B678" s="11">
        <v>3.22</v>
      </c>
      <c r="D678" s="63" t="s">
        <v>4969</v>
      </c>
      <c r="E678" s="11"/>
      <c r="G678" s="62">
        <f t="shared" si="20"/>
        <v>305538</v>
      </c>
      <c r="H678" s="64">
        <f t="shared" si="21"/>
        <v>0</v>
      </c>
      <c r="J678" s="10">
        <v>304042</v>
      </c>
      <c r="K678" s="11">
        <v>17751</v>
      </c>
      <c r="L678" s="11">
        <v>16.5</v>
      </c>
      <c r="M678" s="11">
        <v>229</v>
      </c>
      <c r="N678" s="11">
        <v>31</v>
      </c>
    </row>
    <row r="679" spans="1:14" x14ac:dyDescent="0.25">
      <c r="A679" s="10">
        <v>301508</v>
      </c>
      <c r="B679" s="11">
        <v>17.22</v>
      </c>
      <c r="D679" s="63" t="s">
        <v>7329</v>
      </c>
      <c r="E679" s="11">
        <v>0</v>
      </c>
      <c r="G679" s="62">
        <f t="shared" si="20"/>
        <v>305539</v>
      </c>
      <c r="H679" s="64">
        <f t="shared" si="21"/>
        <v>0</v>
      </c>
      <c r="J679" s="10">
        <v>304054</v>
      </c>
      <c r="K679" s="11">
        <v>15146</v>
      </c>
      <c r="L679" s="11">
        <v>11.5</v>
      </c>
      <c r="M679" s="11">
        <v>320</v>
      </c>
      <c r="N679" s="11">
        <v>41</v>
      </c>
    </row>
    <row r="680" spans="1:14" x14ac:dyDescent="0.25">
      <c r="A680" s="10">
        <v>301534</v>
      </c>
      <c r="B680" s="11">
        <v>17.350000000000001</v>
      </c>
      <c r="D680" s="63" t="s">
        <v>6780</v>
      </c>
      <c r="E680" s="11"/>
      <c r="G680" s="62">
        <f t="shared" si="20"/>
        <v>305541</v>
      </c>
      <c r="H680" s="64">
        <f t="shared" si="21"/>
        <v>0</v>
      </c>
      <c r="J680" s="10">
        <v>304061</v>
      </c>
      <c r="K680" s="11">
        <v>26008</v>
      </c>
      <c r="L680" s="11">
        <v>13.5</v>
      </c>
      <c r="M680" s="11">
        <v>62</v>
      </c>
      <c r="N680" s="11">
        <v>37</v>
      </c>
    </row>
    <row r="681" spans="1:14" x14ac:dyDescent="0.25">
      <c r="A681" s="10">
        <v>301537</v>
      </c>
      <c r="B681" s="11">
        <v>17.559999999999999</v>
      </c>
      <c r="D681" s="63" t="s">
        <v>4513</v>
      </c>
      <c r="E681" s="11"/>
      <c r="G681" s="62">
        <f t="shared" si="20"/>
        <v>305545</v>
      </c>
      <c r="H681" s="64">
        <f t="shared" si="21"/>
        <v>0</v>
      </c>
      <c r="J681" s="10">
        <v>304072</v>
      </c>
      <c r="K681" s="11">
        <v>18927</v>
      </c>
      <c r="L681" s="11">
        <v>15</v>
      </c>
      <c r="M681" s="11">
        <v>194</v>
      </c>
      <c r="N681" s="11">
        <v>34</v>
      </c>
    </row>
    <row r="682" spans="1:14" x14ac:dyDescent="0.25">
      <c r="A682" s="10">
        <v>301562</v>
      </c>
      <c r="B682" s="11">
        <v>14.719999999999999</v>
      </c>
      <c r="D682" s="63" t="s">
        <v>3427</v>
      </c>
      <c r="E682" s="11"/>
      <c r="G682" s="62">
        <f t="shared" si="20"/>
        <v>305546</v>
      </c>
      <c r="H682" s="64">
        <f t="shared" si="21"/>
        <v>0</v>
      </c>
      <c r="J682" s="10">
        <v>304077</v>
      </c>
      <c r="K682" s="11">
        <v>41125</v>
      </c>
      <c r="L682" s="11">
        <v>7.5</v>
      </c>
      <c r="M682" s="11">
        <v>12</v>
      </c>
      <c r="N682" s="11">
        <v>49</v>
      </c>
    </row>
    <row r="683" spans="1:14" x14ac:dyDescent="0.25">
      <c r="A683" s="10">
        <v>301587</v>
      </c>
      <c r="B683" s="11">
        <v>20.159999999999997</v>
      </c>
      <c r="D683" s="63" t="s">
        <v>7340</v>
      </c>
      <c r="E683" s="11"/>
      <c r="G683" s="62">
        <f t="shared" si="20"/>
        <v>305547</v>
      </c>
      <c r="H683" s="64">
        <f t="shared" si="21"/>
        <v>0</v>
      </c>
      <c r="J683" s="10">
        <v>304081</v>
      </c>
      <c r="K683" s="11">
        <v>13529</v>
      </c>
      <c r="L683" s="11">
        <v>12</v>
      </c>
      <c r="M683" s="11">
        <v>370</v>
      </c>
      <c r="N683" s="11">
        <v>40</v>
      </c>
    </row>
    <row r="684" spans="1:14" x14ac:dyDescent="0.25">
      <c r="A684" s="10">
        <v>301592</v>
      </c>
      <c r="B684" s="11">
        <v>14.02</v>
      </c>
      <c r="D684" s="63" t="s">
        <v>4061</v>
      </c>
      <c r="E684" s="11"/>
      <c r="G684" s="62">
        <f t="shared" si="20"/>
        <v>305549</v>
      </c>
      <c r="H684" s="64">
        <f t="shared" si="21"/>
        <v>0</v>
      </c>
      <c r="J684" s="10">
        <v>304101</v>
      </c>
      <c r="K684" s="11">
        <v>18270</v>
      </c>
      <c r="L684" s="11">
        <v>13.5</v>
      </c>
      <c r="M684" s="11">
        <v>215</v>
      </c>
      <c r="N684" s="11">
        <v>37</v>
      </c>
    </row>
    <row r="685" spans="1:14" x14ac:dyDescent="0.25">
      <c r="A685" s="10">
        <v>301593</v>
      </c>
      <c r="B685" s="11">
        <v>20.78</v>
      </c>
      <c r="D685" s="63" t="s">
        <v>4895</v>
      </c>
      <c r="E685" s="11">
        <v>50</v>
      </c>
      <c r="G685" s="62">
        <f t="shared" si="20"/>
        <v>305550</v>
      </c>
      <c r="H685" s="64">
        <f t="shared" si="21"/>
        <v>50</v>
      </c>
      <c r="J685" s="10">
        <v>304123</v>
      </c>
      <c r="K685" s="11">
        <v>17955</v>
      </c>
      <c r="L685" s="11">
        <v>15.5</v>
      </c>
      <c r="M685" s="11">
        <v>223</v>
      </c>
      <c r="N685" s="11">
        <v>33</v>
      </c>
    </row>
    <row r="686" spans="1:14" x14ac:dyDescent="0.25">
      <c r="A686" s="10">
        <v>301602</v>
      </c>
      <c r="B686" s="11">
        <v>19.32</v>
      </c>
      <c r="D686" s="63" t="s">
        <v>4958</v>
      </c>
      <c r="E686" s="11"/>
      <c r="G686" s="62">
        <f t="shared" si="20"/>
        <v>305553</v>
      </c>
      <c r="H686" s="64">
        <f t="shared" si="21"/>
        <v>0</v>
      </c>
      <c r="J686" s="10">
        <v>304132</v>
      </c>
      <c r="K686" s="11">
        <v>23432</v>
      </c>
      <c r="L686" s="11">
        <v>14</v>
      </c>
      <c r="M686" s="11">
        <v>95</v>
      </c>
      <c r="N686" s="11">
        <v>36</v>
      </c>
    </row>
    <row r="687" spans="1:14" x14ac:dyDescent="0.25">
      <c r="A687" s="10">
        <v>301605</v>
      </c>
      <c r="B687" s="11">
        <v>8.7099999999999991</v>
      </c>
      <c r="D687" s="63" t="s">
        <v>7336</v>
      </c>
      <c r="E687" s="11">
        <v>100</v>
      </c>
      <c r="G687" s="62">
        <f t="shared" si="20"/>
        <v>305554</v>
      </c>
      <c r="H687" s="64">
        <f t="shared" si="21"/>
        <v>100</v>
      </c>
      <c r="J687" s="10">
        <v>304146</v>
      </c>
      <c r="K687" s="11">
        <v>31186</v>
      </c>
      <c r="L687" s="11">
        <v>24.5</v>
      </c>
      <c r="M687" s="11">
        <v>35</v>
      </c>
      <c r="N687" s="11">
        <v>15</v>
      </c>
    </row>
    <row r="688" spans="1:14" x14ac:dyDescent="0.25">
      <c r="A688" s="10">
        <v>301609</v>
      </c>
      <c r="B688" s="11">
        <v>11.9</v>
      </c>
      <c r="D688" s="63" t="s">
        <v>7317</v>
      </c>
      <c r="E688" s="11"/>
      <c r="G688" s="62">
        <f t="shared" si="20"/>
        <v>305561</v>
      </c>
      <c r="H688" s="64">
        <f t="shared" si="21"/>
        <v>0</v>
      </c>
      <c r="J688" s="10">
        <v>304157</v>
      </c>
      <c r="K688" s="11">
        <v>24456</v>
      </c>
      <c r="L688" s="11">
        <v>8</v>
      </c>
      <c r="M688" s="11">
        <v>78</v>
      </c>
      <c r="N688" s="11">
        <v>48</v>
      </c>
    </row>
    <row r="689" spans="1:14" x14ac:dyDescent="0.25">
      <c r="A689" s="10">
        <v>301626</v>
      </c>
      <c r="B689" s="11">
        <v>0</v>
      </c>
      <c r="D689" s="63" t="s">
        <v>2607</v>
      </c>
      <c r="E689" s="11"/>
      <c r="G689" s="62">
        <f t="shared" si="20"/>
        <v>305562</v>
      </c>
      <c r="H689" s="64">
        <f t="shared" si="21"/>
        <v>0</v>
      </c>
      <c r="J689" s="10">
        <v>304158</v>
      </c>
      <c r="K689" s="11">
        <v>0</v>
      </c>
      <c r="L689" s="11">
        <v>0</v>
      </c>
      <c r="M689" s="11">
        <v>894</v>
      </c>
      <c r="N689" s="11">
        <v>64</v>
      </c>
    </row>
    <row r="690" spans="1:14" x14ac:dyDescent="0.25">
      <c r="A690" s="10">
        <v>301647</v>
      </c>
      <c r="B690" s="11">
        <v>14.72</v>
      </c>
      <c r="D690" s="63" t="s">
        <v>4635</v>
      </c>
      <c r="E690" s="11"/>
      <c r="G690" s="62">
        <f t="shared" si="20"/>
        <v>305563</v>
      </c>
      <c r="H690" s="64">
        <f t="shared" si="21"/>
        <v>0</v>
      </c>
      <c r="J690" s="10">
        <v>304166</v>
      </c>
      <c r="K690" s="11">
        <v>105</v>
      </c>
      <c r="L690" s="11">
        <v>0</v>
      </c>
      <c r="M690" s="11">
        <v>880</v>
      </c>
      <c r="N690" s="11">
        <v>64</v>
      </c>
    </row>
    <row r="691" spans="1:14" x14ac:dyDescent="0.25">
      <c r="A691" s="10">
        <v>301699</v>
      </c>
      <c r="B691" s="11">
        <v>0</v>
      </c>
      <c r="D691" s="63" t="s">
        <v>4110</v>
      </c>
      <c r="E691" s="11"/>
      <c r="G691" s="62">
        <f t="shared" si="20"/>
        <v>305567</v>
      </c>
      <c r="H691" s="64">
        <f t="shared" si="21"/>
        <v>0</v>
      </c>
      <c r="J691" s="10">
        <v>304176</v>
      </c>
      <c r="K691" s="11">
        <v>11562</v>
      </c>
      <c r="L691" s="11">
        <v>8</v>
      </c>
      <c r="M691" s="11">
        <v>441</v>
      </c>
      <c r="N691" s="11">
        <v>48</v>
      </c>
    </row>
    <row r="692" spans="1:14" x14ac:dyDescent="0.25">
      <c r="A692" s="10">
        <v>301703</v>
      </c>
      <c r="B692" s="11">
        <v>9.25</v>
      </c>
      <c r="D692" s="63" t="s">
        <v>6589</v>
      </c>
      <c r="E692" s="11">
        <v>100</v>
      </c>
      <c r="G692" s="62">
        <f t="shared" si="20"/>
        <v>305569</v>
      </c>
      <c r="H692" s="64">
        <f t="shared" si="21"/>
        <v>100</v>
      </c>
      <c r="J692" s="10">
        <v>304192</v>
      </c>
      <c r="K692" s="11">
        <v>27356</v>
      </c>
      <c r="L692" s="11">
        <v>11</v>
      </c>
      <c r="M692" s="11">
        <v>53</v>
      </c>
      <c r="N692" s="11">
        <v>42</v>
      </c>
    </row>
    <row r="693" spans="1:14" x14ac:dyDescent="0.25">
      <c r="A693" s="10">
        <v>301709</v>
      </c>
      <c r="B693" s="11">
        <v>16.170000000000002</v>
      </c>
      <c r="D693" s="63" t="s">
        <v>6594</v>
      </c>
      <c r="E693" s="11"/>
      <c r="G693" s="62">
        <f t="shared" si="20"/>
        <v>305571</v>
      </c>
      <c r="H693" s="64">
        <f t="shared" si="21"/>
        <v>0</v>
      </c>
      <c r="J693" s="10">
        <v>304203</v>
      </c>
      <c r="K693" s="11">
        <v>13996</v>
      </c>
      <c r="L693" s="11">
        <v>16.5</v>
      </c>
      <c r="M693" s="11">
        <v>355</v>
      </c>
      <c r="N693" s="11">
        <v>31</v>
      </c>
    </row>
    <row r="694" spans="1:14" x14ac:dyDescent="0.25">
      <c r="A694" s="10">
        <v>301746</v>
      </c>
      <c r="B694" s="11">
        <v>14.99</v>
      </c>
      <c r="D694" s="63" t="s">
        <v>2497</v>
      </c>
      <c r="E694" s="11"/>
      <c r="G694" s="62">
        <f t="shared" si="20"/>
        <v>305574</v>
      </c>
      <c r="H694" s="64">
        <f t="shared" si="21"/>
        <v>0</v>
      </c>
      <c r="J694" s="10">
        <v>304215</v>
      </c>
      <c r="K694" s="11">
        <v>11477</v>
      </c>
      <c r="L694" s="11">
        <v>5.5</v>
      </c>
      <c r="M694" s="11">
        <v>448</v>
      </c>
      <c r="N694" s="11">
        <v>53</v>
      </c>
    </row>
    <row r="695" spans="1:14" x14ac:dyDescent="0.25">
      <c r="A695" s="10">
        <v>301749</v>
      </c>
      <c r="B695" s="11">
        <v>11.850000000000001</v>
      </c>
      <c r="D695" s="63" t="s">
        <v>5134</v>
      </c>
      <c r="E695" s="11"/>
      <c r="G695" s="62">
        <f t="shared" si="20"/>
        <v>305577</v>
      </c>
      <c r="H695" s="64">
        <f t="shared" si="21"/>
        <v>0</v>
      </c>
      <c r="J695" s="10">
        <v>304221</v>
      </c>
      <c r="K695" s="11">
        <v>10580</v>
      </c>
      <c r="L695" s="11">
        <v>6.5</v>
      </c>
      <c r="M695" s="11">
        <v>485</v>
      </c>
      <c r="N695" s="11">
        <v>51</v>
      </c>
    </row>
    <row r="696" spans="1:14" x14ac:dyDescent="0.25">
      <c r="A696" s="10">
        <v>301752</v>
      </c>
      <c r="B696" s="11">
        <v>8.7999999999999989</v>
      </c>
      <c r="D696" s="63" t="s">
        <v>2570</v>
      </c>
      <c r="E696" s="11">
        <v>100</v>
      </c>
      <c r="G696" s="62">
        <f t="shared" si="20"/>
        <v>305578</v>
      </c>
      <c r="H696" s="64">
        <f t="shared" si="21"/>
        <v>100</v>
      </c>
      <c r="J696" s="10">
        <v>304255</v>
      </c>
      <c r="K696" s="11">
        <v>46005</v>
      </c>
      <c r="L696" s="11">
        <v>39.5</v>
      </c>
      <c r="M696" s="11">
        <v>6</v>
      </c>
      <c r="N696" s="11">
        <v>2</v>
      </c>
    </row>
    <row r="697" spans="1:14" x14ac:dyDescent="0.25">
      <c r="A697" s="10">
        <v>301753</v>
      </c>
      <c r="B697" s="11">
        <v>17.619999999999997</v>
      </c>
      <c r="D697" s="63" t="s">
        <v>5087</v>
      </c>
      <c r="E697" s="11"/>
      <c r="G697" s="62">
        <f t="shared" si="20"/>
        <v>305579</v>
      </c>
      <c r="H697" s="64">
        <f t="shared" si="21"/>
        <v>0</v>
      </c>
      <c r="J697" s="10">
        <v>304256</v>
      </c>
      <c r="K697" s="11">
        <v>280</v>
      </c>
      <c r="L697" s="11">
        <v>1</v>
      </c>
      <c r="M697" s="11">
        <v>864</v>
      </c>
      <c r="N697" s="11">
        <v>62</v>
      </c>
    </row>
    <row r="698" spans="1:14" x14ac:dyDescent="0.25">
      <c r="A698" s="10">
        <v>301754</v>
      </c>
      <c r="B698" s="11">
        <v>5.89</v>
      </c>
      <c r="D698" s="63" t="s">
        <v>5244</v>
      </c>
      <c r="E698" s="11"/>
      <c r="G698" s="62">
        <f t="shared" si="20"/>
        <v>305583</v>
      </c>
      <c r="H698" s="64">
        <f t="shared" si="21"/>
        <v>0</v>
      </c>
      <c r="J698" s="10">
        <v>304262</v>
      </c>
      <c r="K698" s="11">
        <v>5003</v>
      </c>
      <c r="L698" s="11">
        <v>3.5</v>
      </c>
      <c r="M698" s="11">
        <v>661</v>
      </c>
      <c r="N698" s="11">
        <v>57</v>
      </c>
    </row>
    <row r="699" spans="1:14" x14ac:dyDescent="0.25">
      <c r="A699" s="10">
        <v>301783</v>
      </c>
      <c r="B699" s="11">
        <v>35.119999999999997</v>
      </c>
      <c r="D699" s="63" t="s">
        <v>1368</v>
      </c>
      <c r="E699" s="11"/>
      <c r="G699" s="62">
        <f t="shared" si="20"/>
        <v>305587</v>
      </c>
      <c r="H699" s="64">
        <f t="shared" si="21"/>
        <v>0</v>
      </c>
      <c r="J699" s="10">
        <v>304302</v>
      </c>
      <c r="K699" s="11">
        <v>6430</v>
      </c>
      <c r="L699" s="11">
        <v>5</v>
      </c>
      <c r="M699" s="11">
        <v>618</v>
      </c>
      <c r="N699" s="11">
        <v>54</v>
      </c>
    </row>
    <row r="700" spans="1:14" x14ac:dyDescent="0.25">
      <c r="A700" s="10">
        <v>301802</v>
      </c>
      <c r="B700" s="11">
        <v>15.080000000000002</v>
      </c>
      <c r="D700" s="63" t="s">
        <v>10573</v>
      </c>
      <c r="E700" s="11">
        <v>-100</v>
      </c>
      <c r="G700" s="62">
        <f t="shared" si="20"/>
        <v>305588</v>
      </c>
      <c r="H700" s="64">
        <f t="shared" si="21"/>
        <v>-100</v>
      </c>
      <c r="J700" s="10">
        <v>304311</v>
      </c>
      <c r="K700" s="11">
        <v>8706</v>
      </c>
      <c r="L700" s="11">
        <v>4</v>
      </c>
      <c r="M700" s="11">
        <v>541</v>
      </c>
      <c r="N700" s="11">
        <v>56</v>
      </c>
    </row>
    <row r="701" spans="1:14" x14ac:dyDescent="0.25">
      <c r="A701" s="10">
        <v>301836</v>
      </c>
      <c r="B701" s="11">
        <v>13.21</v>
      </c>
      <c r="D701" s="63" t="s">
        <v>2200</v>
      </c>
      <c r="E701" s="11"/>
      <c r="G701" s="62">
        <f t="shared" si="20"/>
        <v>305590</v>
      </c>
      <c r="H701" s="64">
        <f t="shared" si="21"/>
        <v>0</v>
      </c>
      <c r="J701" s="10">
        <v>304312</v>
      </c>
      <c r="K701" s="11">
        <v>18541</v>
      </c>
      <c r="L701" s="11">
        <v>10</v>
      </c>
      <c r="M701" s="11">
        <v>208</v>
      </c>
      <c r="N701" s="11">
        <v>44</v>
      </c>
    </row>
    <row r="702" spans="1:14" x14ac:dyDescent="0.25">
      <c r="A702" s="10">
        <v>301914</v>
      </c>
      <c r="B702" s="11">
        <v>17.399999999999999</v>
      </c>
      <c r="D702" s="63" t="s">
        <v>7344</v>
      </c>
      <c r="E702" s="11"/>
      <c r="G702" s="62">
        <f t="shared" si="20"/>
        <v>305592</v>
      </c>
      <c r="H702" s="64">
        <f t="shared" si="21"/>
        <v>0</v>
      </c>
      <c r="J702" s="10">
        <v>304313</v>
      </c>
      <c r="K702" s="11">
        <v>300</v>
      </c>
      <c r="L702" s="11">
        <v>0</v>
      </c>
      <c r="M702" s="11">
        <v>863</v>
      </c>
      <c r="N702" s="11">
        <v>64</v>
      </c>
    </row>
    <row r="703" spans="1:14" x14ac:dyDescent="0.25">
      <c r="A703" s="10">
        <v>301915</v>
      </c>
      <c r="B703" s="11">
        <v>7.6099999999999994</v>
      </c>
      <c r="D703" s="63" t="s">
        <v>4049</v>
      </c>
      <c r="E703" s="11"/>
      <c r="G703" s="62">
        <f t="shared" si="20"/>
        <v>305593</v>
      </c>
      <c r="H703" s="64">
        <f t="shared" si="21"/>
        <v>0</v>
      </c>
      <c r="J703" s="10">
        <v>304341</v>
      </c>
      <c r="K703" s="11">
        <v>22174</v>
      </c>
      <c r="L703" s="11">
        <v>10</v>
      </c>
      <c r="M703" s="11">
        <v>123</v>
      </c>
      <c r="N703" s="11">
        <v>44</v>
      </c>
    </row>
    <row r="704" spans="1:14" x14ac:dyDescent="0.25">
      <c r="A704" s="10">
        <v>301917</v>
      </c>
      <c r="B704" s="11">
        <v>10.19</v>
      </c>
      <c r="D704" s="63" t="s">
        <v>5153</v>
      </c>
      <c r="E704" s="11"/>
      <c r="G704" s="62">
        <f t="shared" si="20"/>
        <v>305594</v>
      </c>
      <c r="H704" s="64">
        <f t="shared" si="21"/>
        <v>0</v>
      </c>
      <c r="J704" s="10">
        <v>304351</v>
      </c>
      <c r="K704" s="11">
        <v>24421</v>
      </c>
      <c r="L704" s="11">
        <v>14.5</v>
      </c>
      <c r="M704" s="11">
        <v>79</v>
      </c>
      <c r="N704" s="11">
        <v>35</v>
      </c>
    </row>
    <row r="705" spans="1:14" x14ac:dyDescent="0.25">
      <c r="A705" s="10">
        <v>301974</v>
      </c>
      <c r="B705" s="11">
        <v>18.350000000000001</v>
      </c>
      <c r="D705" s="63" t="s">
        <v>1530</v>
      </c>
      <c r="E705" s="11">
        <v>100</v>
      </c>
      <c r="G705" s="62">
        <f t="shared" si="20"/>
        <v>305597</v>
      </c>
      <c r="H705" s="64">
        <f t="shared" si="21"/>
        <v>100</v>
      </c>
      <c r="J705" s="10">
        <v>304353</v>
      </c>
      <c r="K705" s="11">
        <v>18344</v>
      </c>
      <c r="L705" s="11">
        <v>14.5</v>
      </c>
      <c r="M705" s="11">
        <v>214</v>
      </c>
      <c r="N705" s="11">
        <v>35</v>
      </c>
    </row>
    <row r="706" spans="1:14" x14ac:dyDescent="0.25">
      <c r="A706" s="10">
        <v>301979</v>
      </c>
      <c r="B706" s="11">
        <v>25.11</v>
      </c>
      <c r="D706" s="63" t="s">
        <v>3288</v>
      </c>
      <c r="E706" s="11">
        <v>100</v>
      </c>
      <c r="G706" s="62">
        <f t="shared" si="20"/>
        <v>305598</v>
      </c>
      <c r="H706" s="64">
        <f t="shared" si="21"/>
        <v>100</v>
      </c>
      <c r="J706" s="10">
        <v>304355</v>
      </c>
      <c r="K706" s="11">
        <v>0</v>
      </c>
      <c r="L706" s="11">
        <v>0</v>
      </c>
      <c r="M706" s="11">
        <v>894</v>
      </c>
      <c r="N706" s="11">
        <v>64</v>
      </c>
    </row>
    <row r="707" spans="1:14" x14ac:dyDescent="0.25">
      <c r="A707" s="10">
        <v>301992</v>
      </c>
      <c r="B707" s="11">
        <v>21.54</v>
      </c>
      <c r="D707" s="63" t="s">
        <v>1691</v>
      </c>
      <c r="E707" s="11">
        <v>100</v>
      </c>
      <c r="G707" s="62">
        <f t="shared" si="20"/>
        <v>305600</v>
      </c>
      <c r="H707" s="64">
        <f t="shared" si="21"/>
        <v>100</v>
      </c>
      <c r="J707" s="10">
        <v>304358</v>
      </c>
      <c r="K707" s="11">
        <v>22060</v>
      </c>
      <c r="L707" s="11">
        <v>15</v>
      </c>
      <c r="M707" s="11">
        <v>126</v>
      </c>
      <c r="N707" s="11">
        <v>34</v>
      </c>
    </row>
    <row r="708" spans="1:14" x14ac:dyDescent="0.25">
      <c r="A708" s="10">
        <v>301994</v>
      </c>
      <c r="B708" s="11">
        <v>6.6999999999999993</v>
      </c>
      <c r="D708" s="63" t="s">
        <v>7585</v>
      </c>
      <c r="E708" s="11"/>
      <c r="G708" s="62">
        <f t="shared" si="20"/>
        <v>305601</v>
      </c>
      <c r="H708" s="64">
        <f t="shared" si="21"/>
        <v>0</v>
      </c>
      <c r="J708" s="10">
        <v>304366</v>
      </c>
      <c r="K708" s="11">
        <v>1599</v>
      </c>
      <c r="L708" s="11">
        <v>3</v>
      </c>
      <c r="M708" s="11">
        <v>786</v>
      </c>
      <c r="N708" s="11">
        <v>58</v>
      </c>
    </row>
    <row r="709" spans="1:14" x14ac:dyDescent="0.25">
      <c r="A709" s="10">
        <v>301996</v>
      </c>
      <c r="B709" s="11">
        <v>0</v>
      </c>
      <c r="D709" s="63" t="s">
        <v>4498</v>
      </c>
      <c r="E709" s="11"/>
      <c r="G709" s="62">
        <f t="shared" si="20"/>
        <v>305602</v>
      </c>
      <c r="H709" s="64">
        <f t="shared" si="21"/>
        <v>0</v>
      </c>
      <c r="J709" s="10">
        <v>304367</v>
      </c>
      <c r="K709" s="11">
        <v>13461</v>
      </c>
      <c r="L709" s="11">
        <v>3</v>
      </c>
      <c r="M709" s="11">
        <v>374</v>
      </c>
      <c r="N709" s="11">
        <v>58</v>
      </c>
    </row>
    <row r="710" spans="1:14" x14ac:dyDescent="0.25">
      <c r="A710" s="10">
        <v>302016</v>
      </c>
      <c r="B710" s="11">
        <v>9.42</v>
      </c>
      <c r="D710" s="63" t="s">
        <v>9329</v>
      </c>
      <c r="E710" s="11"/>
      <c r="G710" s="62">
        <f t="shared" si="20"/>
        <v>305603</v>
      </c>
      <c r="H710" s="64">
        <f t="shared" si="21"/>
        <v>0</v>
      </c>
      <c r="J710" s="10">
        <v>304373</v>
      </c>
      <c r="K710" s="11">
        <v>11620</v>
      </c>
      <c r="L710" s="11">
        <v>2</v>
      </c>
      <c r="M710" s="11">
        <v>439</v>
      </c>
      <c r="N710" s="11">
        <v>60</v>
      </c>
    </row>
    <row r="711" spans="1:14" x14ac:dyDescent="0.25">
      <c r="A711" s="10">
        <v>302041</v>
      </c>
      <c r="B711" s="11">
        <v>20.54</v>
      </c>
      <c r="D711" s="63" t="s">
        <v>7899</v>
      </c>
      <c r="E711" s="11"/>
      <c r="G711" s="62">
        <f t="shared" ref="G711:G774" si="22">D711*1</f>
        <v>305607</v>
      </c>
      <c r="H711" s="64">
        <f t="shared" ref="H711:H774" si="23">E711</f>
        <v>0</v>
      </c>
      <c r="J711" s="10">
        <v>304375</v>
      </c>
      <c r="K711" s="11">
        <v>18257</v>
      </c>
      <c r="L711" s="11">
        <v>16</v>
      </c>
      <c r="M711" s="11">
        <v>217</v>
      </c>
      <c r="N711" s="11">
        <v>32</v>
      </c>
    </row>
    <row r="712" spans="1:14" x14ac:dyDescent="0.25">
      <c r="A712" s="10">
        <v>302054</v>
      </c>
      <c r="B712" s="11">
        <v>8.6199999999999992</v>
      </c>
      <c r="D712" s="63" t="s">
        <v>3791</v>
      </c>
      <c r="E712" s="11"/>
      <c r="G712" s="62">
        <f t="shared" si="22"/>
        <v>305610</v>
      </c>
      <c r="H712" s="64">
        <f t="shared" si="23"/>
        <v>0</v>
      </c>
      <c r="J712" s="10">
        <v>304377</v>
      </c>
      <c r="K712" s="11">
        <v>20124</v>
      </c>
      <c r="L712" s="11">
        <v>16</v>
      </c>
      <c r="M712" s="11">
        <v>161</v>
      </c>
      <c r="N712" s="11">
        <v>32</v>
      </c>
    </row>
    <row r="713" spans="1:14" x14ac:dyDescent="0.25">
      <c r="A713" s="10">
        <v>302063</v>
      </c>
      <c r="B713" s="11">
        <v>15.99</v>
      </c>
      <c r="D713" s="63" t="s">
        <v>7960</v>
      </c>
      <c r="E713" s="11"/>
      <c r="G713" s="62">
        <f t="shared" si="22"/>
        <v>305611</v>
      </c>
      <c r="H713" s="64">
        <f t="shared" si="23"/>
        <v>0</v>
      </c>
      <c r="J713" s="10">
        <v>304392</v>
      </c>
      <c r="K713" s="11">
        <v>23151</v>
      </c>
      <c r="L713" s="11">
        <v>6</v>
      </c>
      <c r="M713" s="11">
        <v>99</v>
      </c>
      <c r="N713" s="11">
        <v>52</v>
      </c>
    </row>
    <row r="714" spans="1:14" x14ac:dyDescent="0.25">
      <c r="A714" s="10">
        <v>302073</v>
      </c>
      <c r="B714" s="11">
        <v>0</v>
      </c>
      <c r="D714" s="63" t="s">
        <v>1663</v>
      </c>
      <c r="E714" s="11"/>
      <c r="G714" s="62">
        <f t="shared" si="22"/>
        <v>305614</v>
      </c>
      <c r="H714" s="64">
        <f t="shared" si="23"/>
        <v>0</v>
      </c>
      <c r="J714" s="10">
        <v>304399</v>
      </c>
      <c r="K714" s="11">
        <v>32773</v>
      </c>
      <c r="L714" s="11">
        <v>19.5</v>
      </c>
      <c r="M714" s="11">
        <v>28</v>
      </c>
      <c r="N714" s="11">
        <v>25</v>
      </c>
    </row>
    <row r="715" spans="1:14" x14ac:dyDescent="0.25">
      <c r="A715" s="10">
        <v>302094</v>
      </c>
      <c r="B715" s="11">
        <v>16.88</v>
      </c>
      <c r="D715" s="63" t="s">
        <v>7868</v>
      </c>
      <c r="E715" s="11">
        <v>-100</v>
      </c>
      <c r="G715" s="62">
        <f t="shared" si="22"/>
        <v>305620</v>
      </c>
      <c r="H715" s="64">
        <f t="shared" si="23"/>
        <v>-100</v>
      </c>
      <c r="J715" s="10">
        <v>304401</v>
      </c>
      <c r="K715" s="11">
        <v>1806</v>
      </c>
      <c r="L715" s="11">
        <v>1</v>
      </c>
      <c r="M715" s="11">
        <v>776</v>
      </c>
      <c r="N715" s="11">
        <v>62</v>
      </c>
    </row>
    <row r="716" spans="1:14" x14ac:dyDescent="0.25">
      <c r="A716" s="10">
        <v>302102</v>
      </c>
      <c r="B716" s="11">
        <v>0</v>
      </c>
      <c r="D716" s="63" t="s">
        <v>5146</v>
      </c>
      <c r="E716" s="11">
        <v>0</v>
      </c>
      <c r="G716" s="62">
        <f t="shared" si="22"/>
        <v>305622</v>
      </c>
      <c r="H716" s="64">
        <f t="shared" si="23"/>
        <v>0</v>
      </c>
      <c r="J716" s="10">
        <v>304402</v>
      </c>
      <c r="K716" s="11">
        <v>17575</v>
      </c>
      <c r="L716" s="11">
        <v>15.5</v>
      </c>
      <c r="M716" s="11">
        <v>233</v>
      </c>
      <c r="N716" s="11">
        <v>33</v>
      </c>
    </row>
    <row r="717" spans="1:14" x14ac:dyDescent="0.25">
      <c r="A717" s="10">
        <v>302107</v>
      </c>
      <c r="B717" s="11">
        <v>0</v>
      </c>
      <c r="D717" s="63" t="s">
        <v>4546</v>
      </c>
      <c r="E717" s="11"/>
      <c r="G717" s="62">
        <f t="shared" si="22"/>
        <v>305624</v>
      </c>
      <c r="H717" s="64">
        <f t="shared" si="23"/>
        <v>0</v>
      </c>
      <c r="J717" s="10">
        <v>304404</v>
      </c>
      <c r="K717" s="11">
        <v>494</v>
      </c>
      <c r="L717" s="11">
        <v>0</v>
      </c>
      <c r="M717" s="11">
        <v>850</v>
      </c>
      <c r="N717" s="11">
        <v>64</v>
      </c>
    </row>
    <row r="718" spans="1:14" x14ac:dyDescent="0.25">
      <c r="A718" s="10">
        <v>302146</v>
      </c>
      <c r="B718" s="11">
        <v>9.99</v>
      </c>
      <c r="D718" s="63" t="s">
        <v>3142</v>
      </c>
      <c r="E718" s="11">
        <v>100</v>
      </c>
      <c r="G718" s="62">
        <f t="shared" si="22"/>
        <v>305625</v>
      </c>
      <c r="H718" s="64">
        <f t="shared" si="23"/>
        <v>100</v>
      </c>
      <c r="J718" s="10">
        <v>304411</v>
      </c>
      <c r="K718" s="11">
        <v>17511</v>
      </c>
      <c r="L718" s="11">
        <v>12</v>
      </c>
      <c r="M718" s="11">
        <v>235</v>
      </c>
      <c r="N718" s="11">
        <v>40</v>
      </c>
    </row>
    <row r="719" spans="1:14" x14ac:dyDescent="0.25">
      <c r="A719" s="10">
        <v>302148</v>
      </c>
      <c r="B719" s="11">
        <v>3.29</v>
      </c>
      <c r="D719" s="63" t="s">
        <v>4747</v>
      </c>
      <c r="E719" s="11"/>
      <c r="G719" s="62">
        <f t="shared" si="22"/>
        <v>305629</v>
      </c>
      <c r="H719" s="64">
        <f t="shared" si="23"/>
        <v>0</v>
      </c>
      <c r="J719" s="10">
        <v>304421</v>
      </c>
      <c r="K719" s="11">
        <v>1075</v>
      </c>
      <c r="L719" s="11">
        <v>0.5</v>
      </c>
      <c r="M719" s="11">
        <v>816</v>
      </c>
      <c r="N719" s="11">
        <v>63</v>
      </c>
    </row>
    <row r="720" spans="1:14" x14ac:dyDescent="0.25">
      <c r="A720" s="10">
        <v>302154</v>
      </c>
      <c r="B720" s="11">
        <v>5.75</v>
      </c>
      <c r="D720" s="63" t="s">
        <v>4804</v>
      </c>
      <c r="E720" s="11"/>
      <c r="G720" s="62">
        <f t="shared" si="22"/>
        <v>305631</v>
      </c>
      <c r="H720" s="64">
        <f t="shared" si="23"/>
        <v>0</v>
      </c>
      <c r="J720" s="10">
        <v>304426</v>
      </c>
      <c r="K720" s="11">
        <v>749</v>
      </c>
      <c r="L720" s="11">
        <v>0</v>
      </c>
      <c r="M720" s="11">
        <v>833</v>
      </c>
      <c r="N720" s="11">
        <v>64</v>
      </c>
    </row>
    <row r="721" spans="1:14" x14ac:dyDescent="0.25">
      <c r="A721" s="10">
        <v>302161</v>
      </c>
      <c r="B721" s="11">
        <v>3.71</v>
      </c>
      <c r="D721" s="63" t="s">
        <v>3162</v>
      </c>
      <c r="E721" s="11"/>
      <c r="G721" s="62">
        <f t="shared" si="22"/>
        <v>305632</v>
      </c>
      <c r="H721" s="64">
        <f t="shared" si="23"/>
        <v>0</v>
      </c>
      <c r="J721" s="10">
        <v>304429</v>
      </c>
      <c r="K721" s="11">
        <v>1102</v>
      </c>
      <c r="L721" s="11">
        <v>1.5</v>
      </c>
      <c r="M721" s="11">
        <v>812</v>
      </c>
      <c r="N721" s="11">
        <v>61</v>
      </c>
    </row>
    <row r="722" spans="1:14" x14ac:dyDescent="0.25">
      <c r="A722" s="10">
        <v>302173</v>
      </c>
      <c r="B722" s="11">
        <v>6.2799999999999994</v>
      </c>
      <c r="D722" s="63" t="s">
        <v>1503</v>
      </c>
      <c r="E722" s="11"/>
      <c r="G722" s="62">
        <f t="shared" si="22"/>
        <v>305633</v>
      </c>
      <c r="H722" s="64">
        <f t="shared" si="23"/>
        <v>0</v>
      </c>
      <c r="J722" s="10">
        <v>304445</v>
      </c>
      <c r="K722" s="11">
        <v>16865</v>
      </c>
      <c r="L722" s="11">
        <v>8.5</v>
      </c>
      <c r="M722" s="11">
        <v>262</v>
      </c>
      <c r="N722" s="11">
        <v>47</v>
      </c>
    </row>
    <row r="723" spans="1:14" x14ac:dyDescent="0.25">
      <c r="A723" s="10">
        <v>302174</v>
      </c>
      <c r="B723" s="11">
        <v>4.2700000000000005</v>
      </c>
      <c r="D723" s="63" t="s">
        <v>4821</v>
      </c>
      <c r="E723" s="11"/>
      <c r="G723" s="62">
        <f t="shared" si="22"/>
        <v>305634</v>
      </c>
      <c r="H723" s="64">
        <f t="shared" si="23"/>
        <v>0</v>
      </c>
      <c r="J723" s="10">
        <v>304446</v>
      </c>
      <c r="K723" s="11">
        <v>2700</v>
      </c>
      <c r="L723" s="11">
        <v>0</v>
      </c>
      <c r="M723" s="11">
        <v>740</v>
      </c>
      <c r="N723" s="11">
        <v>64</v>
      </c>
    </row>
    <row r="724" spans="1:14" x14ac:dyDescent="0.25">
      <c r="A724" s="10">
        <v>302213</v>
      </c>
      <c r="B724" s="11">
        <v>3.91</v>
      </c>
      <c r="D724" s="63" t="s">
        <v>8121</v>
      </c>
      <c r="E724" s="11"/>
      <c r="G724" s="62">
        <f t="shared" si="22"/>
        <v>305636</v>
      </c>
      <c r="H724" s="64">
        <f t="shared" si="23"/>
        <v>0</v>
      </c>
      <c r="J724" s="10">
        <v>304464</v>
      </c>
      <c r="K724" s="11">
        <v>1632</v>
      </c>
      <c r="L724" s="11">
        <v>1</v>
      </c>
      <c r="M724" s="11">
        <v>785</v>
      </c>
      <c r="N724" s="11">
        <v>62</v>
      </c>
    </row>
    <row r="725" spans="1:14" x14ac:dyDescent="0.25">
      <c r="A725" s="10">
        <v>302223</v>
      </c>
      <c r="B725" s="11">
        <v>0</v>
      </c>
      <c r="D725" s="63" t="s">
        <v>2749</v>
      </c>
      <c r="E725" s="11">
        <v>0</v>
      </c>
      <c r="G725" s="62">
        <f t="shared" si="22"/>
        <v>305638</v>
      </c>
      <c r="H725" s="64">
        <f t="shared" si="23"/>
        <v>0</v>
      </c>
      <c r="J725" s="10">
        <v>304468</v>
      </c>
      <c r="K725" s="11">
        <v>0</v>
      </c>
      <c r="L725" s="11">
        <v>0</v>
      </c>
      <c r="M725" s="11">
        <v>894</v>
      </c>
      <c r="N725" s="11">
        <v>64</v>
      </c>
    </row>
    <row r="726" spans="1:14" x14ac:dyDescent="0.25">
      <c r="A726" s="10">
        <v>302251</v>
      </c>
      <c r="B726" s="11">
        <v>36.450000000000003</v>
      </c>
      <c r="D726" s="63" t="s">
        <v>4605</v>
      </c>
      <c r="E726" s="11">
        <v>50</v>
      </c>
      <c r="G726" s="62">
        <f t="shared" si="22"/>
        <v>305640</v>
      </c>
      <c r="H726" s="64">
        <f t="shared" si="23"/>
        <v>50</v>
      </c>
      <c r="J726" s="10">
        <v>304471</v>
      </c>
      <c r="K726" s="11">
        <v>975</v>
      </c>
      <c r="L726" s="11">
        <v>0.5</v>
      </c>
      <c r="M726" s="11">
        <v>821</v>
      </c>
      <c r="N726" s="11">
        <v>63</v>
      </c>
    </row>
    <row r="727" spans="1:14" x14ac:dyDescent="0.25">
      <c r="A727" s="10">
        <v>302255</v>
      </c>
      <c r="B727" s="11">
        <v>14.91</v>
      </c>
      <c r="D727" s="63" t="s">
        <v>7718</v>
      </c>
      <c r="E727" s="11"/>
      <c r="G727" s="62">
        <f t="shared" si="22"/>
        <v>305641</v>
      </c>
      <c r="H727" s="64">
        <f t="shared" si="23"/>
        <v>0</v>
      </c>
      <c r="J727" s="10">
        <v>304474</v>
      </c>
      <c r="K727" s="11">
        <v>17371</v>
      </c>
      <c r="L727" s="11">
        <v>13.5</v>
      </c>
      <c r="M727" s="11">
        <v>239</v>
      </c>
      <c r="N727" s="11">
        <v>37</v>
      </c>
    </row>
    <row r="728" spans="1:14" x14ac:dyDescent="0.25">
      <c r="A728" s="10">
        <v>302307</v>
      </c>
      <c r="B728" s="11">
        <v>6.1899999999999995</v>
      </c>
      <c r="D728" s="63" t="s">
        <v>3920</v>
      </c>
      <c r="E728" s="11">
        <v>0</v>
      </c>
      <c r="G728" s="62">
        <f t="shared" si="22"/>
        <v>305647</v>
      </c>
      <c r="H728" s="64">
        <f t="shared" si="23"/>
        <v>0</v>
      </c>
      <c r="J728" s="10">
        <v>304476</v>
      </c>
      <c r="K728" s="11">
        <v>5395</v>
      </c>
      <c r="L728" s="11">
        <v>5</v>
      </c>
      <c r="M728" s="11">
        <v>650</v>
      </c>
      <c r="N728" s="11">
        <v>54</v>
      </c>
    </row>
    <row r="729" spans="1:14" x14ac:dyDescent="0.25">
      <c r="A729" s="10">
        <v>302342</v>
      </c>
      <c r="B729" s="11">
        <v>22.02</v>
      </c>
      <c r="D729" s="63" t="s">
        <v>1373</v>
      </c>
      <c r="E729" s="11">
        <v>0</v>
      </c>
      <c r="G729" s="62">
        <f t="shared" si="22"/>
        <v>305648</v>
      </c>
      <c r="H729" s="64">
        <f t="shared" si="23"/>
        <v>0</v>
      </c>
      <c r="J729" s="10">
        <v>304479</v>
      </c>
      <c r="K729" s="11">
        <v>19682</v>
      </c>
      <c r="L729" s="11">
        <v>14</v>
      </c>
      <c r="M729" s="11">
        <v>175</v>
      </c>
      <c r="N729" s="11">
        <v>36</v>
      </c>
    </row>
    <row r="730" spans="1:14" x14ac:dyDescent="0.25">
      <c r="A730" s="10">
        <v>302343</v>
      </c>
      <c r="B730" s="11">
        <v>0</v>
      </c>
      <c r="D730" s="63" t="s">
        <v>6765</v>
      </c>
      <c r="E730" s="11"/>
      <c r="G730" s="62">
        <f t="shared" si="22"/>
        <v>305649</v>
      </c>
      <c r="H730" s="64">
        <f t="shared" si="23"/>
        <v>0</v>
      </c>
      <c r="J730" s="10">
        <v>304482</v>
      </c>
      <c r="K730" s="11">
        <v>17266</v>
      </c>
      <c r="L730" s="11">
        <v>9</v>
      </c>
      <c r="M730" s="11">
        <v>241</v>
      </c>
      <c r="N730" s="11">
        <v>46</v>
      </c>
    </row>
    <row r="731" spans="1:14" x14ac:dyDescent="0.25">
      <c r="A731" s="10">
        <v>302432</v>
      </c>
      <c r="B731" s="11">
        <v>24.21</v>
      </c>
      <c r="D731" s="63" t="s">
        <v>1989</v>
      </c>
      <c r="E731" s="11"/>
      <c r="G731" s="62">
        <f t="shared" si="22"/>
        <v>305650</v>
      </c>
      <c r="H731" s="64">
        <f t="shared" si="23"/>
        <v>0</v>
      </c>
      <c r="J731" s="10">
        <v>304485</v>
      </c>
      <c r="K731" s="11">
        <v>5973</v>
      </c>
      <c r="L731" s="11">
        <v>4</v>
      </c>
      <c r="M731" s="11">
        <v>635</v>
      </c>
      <c r="N731" s="11">
        <v>56</v>
      </c>
    </row>
    <row r="732" spans="1:14" x14ac:dyDescent="0.25">
      <c r="A732" s="10">
        <v>302441</v>
      </c>
      <c r="B732" s="11">
        <v>9.3699999999999992</v>
      </c>
      <c r="D732" s="63" t="s">
        <v>5912</v>
      </c>
      <c r="E732" s="11"/>
      <c r="G732" s="62">
        <f t="shared" si="22"/>
        <v>305651</v>
      </c>
      <c r="H732" s="64">
        <f t="shared" si="23"/>
        <v>0</v>
      </c>
      <c r="J732" s="10">
        <v>304506</v>
      </c>
      <c r="K732" s="11">
        <v>0</v>
      </c>
      <c r="L732" s="11">
        <v>0</v>
      </c>
      <c r="M732" s="11">
        <v>894</v>
      </c>
      <c r="N732" s="11">
        <v>64</v>
      </c>
    </row>
    <row r="733" spans="1:14" x14ac:dyDescent="0.25">
      <c r="A733" s="10">
        <v>302454</v>
      </c>
      <c r="B733" s="11">
        <v>6.58</v>
      </c>
      <c r="D733" s="63" t="s">
        <v>3524</v>
      </c>
      <c r="E733" s="11">
        <v>0</v>
      </c>
      <c r="G733" s="62">
        <f t="shared" si="22"/>
        <v>305652</v>
      </c>
      <c r="H733" s="64">
        <f t="shared" si="23"/>
        <v>0</v>
      </c>
      <c r="J733" s="10">
        <v>304521</v>
      </c>
      <c r="K733" s="11">
        <v>18671</v>
      </c>
      <c r="L733" s="11">
        <v>7</v>
      </c>
      <c r="M733" s="11">
        <v>204</v>
      </c>
      <c r="N733" s="11">
        <v>50</v>
      </c>
    </row>
    <row r="734" spans="1:14" x14ac:dyDescent="0.25">
      <c r="A734" s="10">
        <v>302461</v>
      </c>
      <c r="B734" s="11">
        <v>5.6899999999999995</v>
      </c>
      <c r="D734" s="63" t="s">
        <v>1731</v>
      </c>
      <c r="E734" s="11"/>
      <c r="G734" s="62">
        <f t="shared" si="22"/>
        <v>305654</v>
      </c>
      <c r="H734" s="64">
        <f t="shared" si="23"/>
        <v>0</v>
      </c>
      <c r="J734" s="10">
        <v>304525</v>
      </c>
      <c r="K734" s="11">
        <v>24336</v>
      </c>
      <c r="L734" s="11">
        <v>22.5</v>
      </c>
      <c r="M734" s="11">
        <v>80</v>
      </c>
      <c r="N734" s="11">
        <v>19</v>
      </c>
    </row>
    <row r="735" spans="1:14" x14ac:dyDescent="0.25">
      <c r="A735" s="10">
        <v>302485</v>
      </c>
      <c r="B735" s="11">
        <v>7.09</v>
      </c>
      <c r="D735" s="63" t="s">
        <v>4579</v>
      </c>
      <c r="E735" s="11"/>
      <c r="G735" s="62">
        <f t="shared" si="22"/>
        <v>305660</v>
      </c>
      <c r="H735" s="64">
        <f t="shared" si="23"/>
        <v>0</v>
      </c>
      <c r="J735" s="10">
        <v>304527</v>
      </c>
      <c r="K735" s="11">
        <v>5346</v>
      </c>
      <c r="L735" s="11">
        <v>4.5</v>
      </c>
      <c r="M735" s="11">
        <v>652</v>
      </c>
      <c r="N735" s="11">
        <v>55</v>
      </c>
    </row>
    <row r="736" spans="1:14" x14ac:dyDescent="0.25">
      <c r="A736" s="10">
        <v>302511</v>
      </c>
      <c r="B736" s="11">
        <v>17.3</v>
      </c>
      <c r="D736" s="63" t="s">
        <v>3883</v>
      </c>
      <c r="E736" s="11">
        <v>100</v>
      </c>
      <c r="G736" s="62">
        <f t="shared" si="22"/>
        <v>305662</v>
      </c>
      <c r="H736" s="64">
        <f t="shared" si="23"/>
        <v>100</v>
      </c>
      <c r="J736" s="10">
        <v>304528</v>
      </c>
      <c r="K736" s="11">
        <v>22826</v>
      </c>
      <c r="L736" s="11">
        <v>11</v>
      </c>
      <c r="M736" s="11">
        <v>106</v>
      </c>
      <c r="N736" s="11">
        <v>42</v>
      </c>
    </row>
    <row r="737" spans="1:14" x14ac:dyDescent="0.25">
      <c r="A737" s="10">
        <v>302512</v>
      </c>
      <c r="B737" s="11">
        <v>23.03</v>
      </c>
      <c r="D737" s="63" t="s">
        <v>2893</v>
      </c>
      <c r="E737" s="11">
        <v>100</v>
      </c>
      <c r="G737" s="62">
        <f t="shared" si="22"/>
        <v>305663</v>
      </c>
      <c r="H737" s="64">
        <f t="shared" si="23"/>
        <v>100</v>
      </c>
      <c r="J737" s="10">
        <v>304532</v>
      </c>
      <c r="K737" s="11">
        <v>0</v>
      </c>
      <c r="L737" s="11">
        <v>0</v>
      </c>
      <c r="M737" s="11">
        <v>894</v>
      </c>
      <c r="N737" s="11">
        <v>64</v>
      </c>
    </row>
    <row r="738" spans="1:14" x14ac:dyDescent="0.25">
      <c r="A738" s="10">
        <v>302517</v>
      </c>
      <c r="B738" s="11">
        <v>1.74</v>
      </c>
      <c r="D738" s="63" t="s">
        <v>5908</v>
      </c>
      <c r="E738" s="11"/>
      <c r="G738" s="62">
        <f t="shared" si="22"/>
        <v>305665</v>
      </c>
      <c r="H738" s="64">
        <f t="shared" si="23"/>
        <v>0</v>
      </c>
      <c r="J738" s="10">
        <v>304533</v>
      </c>
      <c r="K738" s="11">
        <v>17981</v>
      </c>
      <c r="L738" s="11">
        <v>14</v>
      </c>
      <c r="M738" s="11">
        <v>221</v>
      </c>
      <c r="N738" s="11">
        <v>36</v>
      </c>
    </row>
    <row r="739" spans="1:14" x14ac:dyDescent="0.25">
      <c r="A739" s="10">
        <v>302525</v>
      </c>
      <c r="B739" s="11">
        <v>13.84</v>
      </c>
      <c r="D739" s="63" t="s">
        <v>5943</v>
      </c>
      <c r="E739" s="11"/>
      <c r="G739" s="62">
        <f t="shared" si="22"/>
        <v>305666</v>
      </c>
      <c r="H739" s="64">
        <f t="shared" si="23"/>
        <v>0</v>
      </c>
      <c r="J739" s="10">
        <v>304551</v>
      </c>
      <c r="K739" s="11">
        <v>4192</v>
      </c>
      <c r="L739" s="11">
        <v>0</v>
      </c>
      <c r="M739" s="11">
        <v>686</v>
      </c>
      <c r="N739" s="11">
        <v>64</v>
      </c>
    </row>
    <row r="740" spans="1:14" x14ac:dyDescent="0.25">
      <c r="A740" s="10">
        <v>302535</v>
      </c>
      <c r="B740" s="11">
        <v>18.07</v>
      </c>
      <c r="D740" s="63" t="s">
        <v>2103</v>
      </c>
      <c r="E740" s="11"/>
      <c r="G740" s="62">
        <f t="shared" si="22"/>
        <v>305667</v>
      </c>
      <c r="H740" s="64">
        <f t="shared" si="23"/>
        <v>0</v>
      </c>
      <c r="J740" s="10">
        <v>304552</v>
      </c>
      <c r="K740" s="11">
        <v>14992</v>
      </c>
      <c r="L740" s="11">
        <v>10.5</v>
      </c>
      <c r="M740" s="11">
        <v>329</v>
      </c>
      <c r="N740" s="11">
        <v>43</v>
      </c>
    </row>
    <row r="741" spans="1:14" x14ac:dyDescent="0.25">
      <c r="A741" s="10">
        <v>302541</v>
      </c>
      <c r="B741" s="11">
        <v>0</v>
      </c>
      <c r="D741" s="63" t="s">
        <v>5056</v>
      </c>
      <c r="E741" s="11"/>
      <c r="G741" s="62">
        <f t="shared" si="22"/>
        <v>305673</v>
      </c>
      <c r="H741" s="64">
        <f t="shared" si="23"/>
        <v>0</v>
      </c>
      <c r="J741" s="10">
        <v>304553</v>
      </c>
      <c r="K741" s="11">
        <v>13436</v>
      </c>
      <c r="L741" s="11">
        <v>8.5</v>
      </c>
      <c r="M741" s="11">
        <v>375</v>
      </c>
      <c r="N741" s="11">
        <v>47</v>
      </c>
    </row>
    <row r="742" spans="1:14" x14ac:dyDescent="0.25">
      <c r="A742" s="10">
        <v>302571</v>
      </c>
      <c r="B742" s="11">
        <v>60.81</v>
      </c>
      <c r="D742" s="63" t="s">
        <v>6479</v>
      </c>
      <c r="E742" s="11"/>
      <c r="G742" s="62">
        <f t="shared" si="22"/>
        <v>305675</v>
      </c>
      <c r="H742" s="64">
        <f t="shared" si="23"/>
        <v>0</v>
      </c>
      <c r="J742" s="10">
        <v>304575</v>
      </c>
      <c r="K742" s="11">
        <v>680</v>
      </c>
      <c r="L742" s="11">
        <v>0.5</v>
      </c>
      <c r="M742" s="11">
        <v>836</v>
      </c>
      <c r="N742" s="11">
        <v>63</v>
      </c>
    </row>
    <row r="743" spans="1:14" x14ac:dyDescent="0.25">
      <c r="A743" s="10">
        <v>302575</v>
      </c>
      <c r="B743" s="11">
        <v>6.61</v>
      </c>
      <c r="D743" s="63" t="s">
        <v>6704</v>
      </c>
      <c r="E743" s="11"/>
      <c r="G743" s="62">
        <f t="shared" si="22"/>
        <v>305676</v>
      </c>
      <c r="H743" s="64">
        <f t="shared" si="23"/>
        <v>0</v>
      </c>
      <c r="J743" s="10">
        <v>304582</v>
      </c>
      <c r="K743" s="11">
        <v>16678</v>
      </c>
      <c r="L743" s="11">
        <v>8</v>
      </c>
      <c r="M743" s="11">
        <v>271</v>
      </c>
      <c r="N743" s="11">
        <v>48</v>
      </c>
    </row>
    <row r="744" spans="1:14" x14ac:dyDescent="0.25">
      <c r="A744" s="10">
        <v>302576</v>
      </c>
      <c r="B744" s="11">
        <v>16.37</v>
      </c>
      <c r="D744" s="63" t="s">
        <v>8320</v>
      </c>
      <c r="E744" s="11">
        <v>100</v>
      </c>
      <c r="G744" s="62">
        <f t="shared" si="22"/>
        <v>305679</v>
      </c>
      <c r="H744" s="64">
        <f t="shared" si="23"/>
        <v>100</v>
      </c>
      <c r="J744" s="10">
        <v>304592</v>
      </c>
      <c r="K744" s="11">
        <v>0</v>
      </c>
      <c r="L744" s="11">
        <v>0</v>
      </c>
      <c r="M744" s="11">
        <v>894</v>
      </c>
      <c r="N744" s="11">
        <v>64</v>
      </c>
    </row>
    <row r="745" spans="1:14" x14ac:dyDescent="0.25">
      <c r="A745" s="10">
        <v>302611</v>
      </c>
      <c r="B745" s="11">
        <v>10.029999999999999</v>
      </c>
      <c r="D745" s="63" t="s">
        <v>7781</v>
      </c>
      <c r="E745" s="11"/>
      <c r="G745" s="62">
        <f t="shared" si="22"/>
        <v>305680</v>
      </c>
      <c r="H745" s="64">
        <f t="shared" si="23"/>
        <v>0</v>
      </c>
      <c r="J745" s="10">
        <v>304611</v>
      </c>
      <c r="K745" s="11">
        <v>6000</v>
      </c>
      <c r="L745" s="11">
        <v>0</v>
      </c>
      <c r="M745" s="11">
        <v>632</v>
      </c>
      <c r="N745" s="11">
        <v>64</v>
      </c>
    </row>
    <row r="746" spans="1:14" x14ac:dyDescent="0.25">
      <c r="A746" s="10">
        <v>302621</v>
      </c>
      <c r="B746" s="11">
        <v>6.85</v>
      </c>
      <c r="D746" s="63" t="s">
        <v>6039</v>
      </c>
      <c r="E746" s="11"/>
      <c r="G746" s="62">
        <f t="shared" si="22"/>
        <v>305682</v>
      </c>
      <c r="H746" s="64">
        <f t="shared" si="23"/>
        <v>0</v>
      </c>
      <c r="J746" s="10">
        <v>304674</v>
      </c>
      <c r="K746" s="11">
        <v>12678</v>
      </c>
      <c r="L746" s="11">
        <v>11</v>
      </c>
      <c r="M746" s="11">
        <v>405</v>
      </c>
      <c r="N746" s="11">
        <v>42</v>
      </c>
    </row>
    <row r="747" spans="1:14" x14ac:dyDescent="0.25">
      <c r="A747" s="10">
        <v>302625</v>
      </c>
      <c r="B747" s="11">
        <v>9.879999999999999</v>
      </c>
      <c r="D747" s="63" t="s">
        <v>3379</v>
      </c>
      <c r="E747" s="11"/>
      <c r="G747" s="62">
        <f t="shared" si="22"/>
        <v>305684</v>
      </c>
      <c r="H747" s="64">
        <f t="shared" si="23"/>
        <v>0</v>
      </c>
      <c r="J747" s="10">
        <v>304675</v>
      </c>
      <c r="K747" s="11">
        <v>1664</v>
      </c>
      <c r="L747" s="11">
        <v>4</v>
      </c>
      <c r="M747" s="11">
        <v>783</v>
      </c>
      <c r="N747" s="11">
        <v>56</v>
      </c>
    </row>
    <row r="748" spans="1:14" x14ac:dyDescent="0.25">
      <c r="A748" s="10">
        <v>302631</v>
      </c>
      <c r="B748" s="11">
        <v>28.689999999999998</v>
      </c>
      <c r="D748" s="63" t="s">
        <v>2834</v>
      </c>
      <c r="E748" s="11">
        <v>0</v>
      </c>
      <c r="G748" s="62">
        <f t="shared" si="22"/>
        <v>305685</v>
      </c>
      <c r="H748" s="64">
        <f t="shared" si="23"/>
        <v>0</v>
      </c>
      <c r="J748" s="10">
        <v>304678</v>
      </c>
      <c r="K748" s="11">
        <v>16090</v>
      </c>
      <c r="L748" s="11">
        <v>9</v>
      </c>
      <c r="M748" s="11">
        <v>292</v>
      </c>
      <c r="N748" s="11">
        <v>46</v>
      </c>
    </row>
    <row r="749" spans="1:14" x14ac:dyDescent="0.25">
      <c r="A749" s="10">
        <v>302652</v>
      </c>
      <c r="B749" s="11">
        <v>10.66</v>
      </c>
      <c r="D749" s="63" t="s">
        <v>7744</v>
      </c>
      <c r="E749" s="11"/>
      <c r="G749" s="62">
        <f t="shared" si="22"/>
        <v>305686</v>
      </c>
      <c r="H749" s="64">
        <f t="shared" si="23"/>
        <v>0</v>
      </c>
      <c r="J749" s="10">
        <v>304682</v>
      </c>
      <c r="K749" s="11">
        <v>0</v>
      </c>
      <c r="L749" s="11">
        <v>0</v>
      </c>
      <c r="M749" s="11">
        <v>894</v>
      </c>
      <c r="N749" s="11">
        <v>64</v>
      </c>
    </row>
    <row r="750" spans="1:14" x14ac:dyDescent="0.25">
      <c r="A750" s="10">
        <v>302668</v>
      </c>
      <c r="B750" s="11">
        <v>3.8200000000000003</v>
      </c>
      <c r="D750" s="63" t="s">
        <v>4206</v>
      </c>
      <c r="E750" s="11"/>
      <c r="G750" s="62">
        <f t="shared" si="22"/>
        <v>305687</v>
      </c>
      <c r="H750" s="64">
        <f t="shared" si="23"/>
        <v>0</v>
      </c>
      <c r="J750" s="10">
        <v>304686</v>
      </c>
      <c r="K750" s="11">
        <v>20869</v>
      </c>
      <c r="L750" s="11">
        <v>20.5</v>
      </c>
      <c r="M750" s="11">
        <v>146</v>
      </c>
      <c r="N750" s="11">
        <v>23</v>
      </c>
    </row>
    <row r="751" spans="1:14" x14ac:dyDescent="0.25">
      <c r="A751" s="10">
        <v>302671</v>
      </c>
      <c r="B751" s="11">
        <v>5.61</v>
      </c>
      <c r="D751" s="63" t="s">
        <v>7410</v>
      </c>
      <c r="E751" s="11"/>
      <c r="G751" s="62">
        <f t="shared" si="22"/>
        <v>305688</v>
      </c>
      <c r="H751" s="64">
        <f t="shared" si="23"/>
        <v>0</v>
      </c>
      <c r="J751" s="10">
        <v>304690</v>
      </c>
      <c r="K751" s="11">
        <v>43196</v>
      </c>
      <c r="L751" s="11">
        <v>14.5</v>
      </c>
      <c r="M751" s="11">
        <v>9</v>
      </c>
      <c r="N751" s="11">
        <v>35</v>
      </c>
    </row>
    <row r="752" spans="1:14" x14ac:dyDescent="0.25">
      <c r="A752" s="10">
        <v>302680</v>
      </c>
      <c r="B752" s="11">
        <v>0</v>
      </c>
      <c r="D752" s="63" t="s">
        <v>6067</v>
      </c>
      <c r="E752" s="11"/>
      <c r="G752" s="62">
        <f t="shared" si="22"/>
        <v>305691</v>
      </c>
      <c r="H752" s="64">
        <f t="shared" si="23"/>
        <v>0</v>
      </c>
      <c r="J752" s="10">
        <v>304691</v>
      </c>
      <c r="K752" s="11">
        <v>566</v>
      </c>
      <c r="L752" s="11">
        <v>1</v>
      </c>
      <c r="M752" s="11">
        <v>844</v>
      </c>
      <c r="N752" s="11">
        <v>62</v>
      </c>
    </row>
    <row r="753" spans="1:14" x14ac:dyDescent="0.25">
      <c r="A753" s="10">
        <v>302689</v>
      </c>
      <c r="B753" s="11">
        <v>16.96</v>
      </c>
      <c r="D753" s="63" t="s">
        <v>6753</v>
      </c>
      <c r="E753" s="11"/>
      <c r="G753" s="62">
        <f t="shared" si="22"/>
        <v>305693</v>
      </c>
      <c r="H753" s="64">
        <f t="shared" si="23"/>
        <v>0</v>
      </c>
      <c r="J753" s="10">
        <v>304702</v>
      </c>
      <c r="K753" s="11">
        <v>5714</v>
      </c>
      <c r="L753" s="11">
        <v>3</v>
      </c>
      <c r="M753" s="11">
        <v>640</v>
      </c>
      <c r="N753" s="11">
        <v>58</v>
      </c>
    </row>
    <row r="754" spans="1:14" x14ac:dyDescent="0.25">
      <c r="A754" s="10">
        <v>302712</v>
      </c>
      <c r="B754" s="11">
        <v>19.28</v>
      </c>
      <c r="D754" s="63" t="s">
        <v>5949</v>
      </c>
      <c r="E754" s="11"/>
      <c r="G754" s="62">
        <f t="shared" si="22"/>
        <v>305694</v>
      </c>
      <c r="H754" s="64">
        <f t="shared" si="23"/>
        <v>0</v>
      </c>
      <c r="J754" s="10">
        <v>304711</v>
      </c>
      <c r="K754" s="11">
        <v>7259</v>
      </c>
      <c r="L754" s="11">
        <v>13</v>
      </c>
      <c r="M754" s="11">
        <v>589</v>
      </c>
      <c r="N754" s="11">
        <v>38</v>
      </c>
    </row>
    <row r="755" spans="1:14" x14ac:dyDescent="0.25">
      <c r="A755" s="10">
        <v>302720</v>
      </c>
      <c r="B755" s="11">
        <v>13.95</v>
      </c>
      <c r="D755" s="63" t="s">
        <v>6634</v>
      </c>
      <c r="E755" s="11"/>
      <c r="G755" s="62">
        <f t="shared" si="22"/>
        <v>305696</v>
      </c>
      <c r="H755" s="64">
        <f t="shared" si="23"/>
        <v>0</v>
      </c>
      <c r="J755" s="10">
        <v>304713</v>
      </c>
      <c r="K755" s="11">
        <v>12579</v>
      </c>
      <c r="L755" s="11">
        <v>18.5</v>
      </c>
      <c r="M755" s="11">
        <v>410</v>
      </c>
      <c r="N755" s="11">
        <v>27</v>
      </c>
    </row>
    <row r="756" spans="1:14" x14ac:dyDescent="0.25">
      <c r="A756" s="10">
        <v>302742</v>
      </c>
      <c r="B756" s="11">
        <v>10.120000000000001</v>
      </c>
      <c r="D756" s="63" t="s">
        <v>3555</v>
      </c>
      <c r="E756" s="11"/>
      <c r="G756" s="62">
        <f t="shared" si="22"/>
        <v>305699</v>
      </c>
      <c r="H756" s="64">
        <f t="shared" si="23"/>
        <v>0</v>
      </c>
      <c r="J756" s="10">
        <v>304715</v>
      </c>
      <c r="K756" s="11">
        <v>9666</v>
      </c>
      <c r="L756" s="11">
        <v>6.5</v>
      </c>
      <c r="M756" s="11">
        <v>510</v>
      </c>
      <c r="N756" s="11">
        <v>51</v>
      </c>
    </row>
    <row r="757" spans="1:14" x14ac:dyDescent="0.25">
      <c r="A757" s="10">
        <v>302744</v>
      </c>
      <c r="B757" s="11">
        <v>14.26</v>
      </c>
      <c r="D757" s="63" t="s">
        <v>6215</v>
      </c>
      <c r="E757" s="11">
        <v>100</v>
      </c>
      <c r="G757" s="62">
        <f t="shared" si="22"/>
        <v>305701</v>
      </c>
      <c r="H757" s="64">
        <f t="shared" si="23"/>
        <v>100</v>
      </c>
      <c r="J757" s="10">
        <v>304717</v>
      </c>
      <c r="K757" s="11">
        <v>7632</v>
      </c>
      <c r="L757" s="11">
        <v>5</v>
      </c>
      <c r="M757" s="11">
        <v>581</v>
      </c>
      <c r="N757" s="11">
        <v>54</v>
      </c>
    </row>
    <row r="758" spans="1:14" x14ac:dyDescent="0.25">
      <c r="A758" s="10">
        <v>302767</v>
      </c>
      <c r="B758" s="11">
        <v>7.43</v>
      </c>
      <c r="D758" s="63" t="s">
        <v>6137</v>
      </c>
      <c r="E758" s="11">
        <v>100</v>
      </c>
      <c r="G758" s="62">
        <f t="shared" si="22"/>
        <v>305707</v>
      </c>
      <c r="H758" s="64">
        <f t="shared" si="23"/>
        <v>100</v>
      </c>
      <c r="J758" s="10">
        <v>304724</v>
      </c>
      <c r="K758" s="11">
        <v>16322</v>
      </c>
      <c r="L758" s="11">
        <v>7</v>
      </c>
      <c r="M758" s="11">
        <v>281</v>
      </c>
      <c r="N758" s="11">
        <v>50</v>
      </c>
    </row>
    <row r="759" spans="1:14" x14ac:dyDescent="0.25">
      <c r="A759" s="10">
        <v>302771</v>
      </c>
      <c r="B759" s="11">
        <v>9.379999999999999</v>
      </c>
      <c r="D759" s="63" t="s">
        <v>3263</v>
      </c>
      <c r="E759" s="11"/>
      <c r="G759" s="62">
        <f t="shared" si="22"/>
        <v>305708</v>
      </c>
      <c r="H759" s="64">
        <f t="shared" si="23"/>
        <v>0</v>
      </c>
      <c r="J759" s="10">
        <v>304725</v>
      </c>
      <c r="K759" s="11">
        <v>3780</v>
      </c>
      <c r="L759" s="11">
        <v>3</v>
      </c>
      <c r="M759" s="11">
        <v>701</v>
      </c>
      <c r="N759" s="11">
        <v>58</v>
      </c>
    </row>
    <row r="760" spans="1:14" x14ac:dyDescent="0.25">
      <c r="A760" s="10">
        <v>302784</v>
      </c>
      <c r="B760" s="11">
        <v>18.25</v>
      </c>
      <c r="D760" s="63" t="s">
        <v>3502</v>
      </c>
      <c r="E760" s="11"/>
      <c r="G760" s="62">
        <f t="shared" si="22"/>
        <v>305712</v>
      </c>
      <c r="H760" s="64">
        <f t="shared" si="23"/>
        <v>0</v>
      </c>
      <c r="J760" s="10">
        <v>304728</v>
      </c>
      <c r="K760" s="11">
        <v>11214</v>
      </c>
      <c r="L760" s="11">
        <v>4</v>
      </c>
      <c r="M760" s="11">
        <v>462</v>
      </c>
      <c r="N760" s="11">
        <v>56</v>
      </c>
    </row>
    <row r="761" spans="1:14" x14ac:dyDescent="0.25">
      <c r="A761" s="10">
        <v>302809</v>
      </c>
      <c r="B761" s="11">
        <v>7.36</v>
      </c>
      <c r="D761" s="63" t="s">
        <v>9669</v>
      </c>
      <c r="E761" s="11"/>
      <c r="G761" s="62">
        <f t="shared" si="22"/>
        <v>305715</v>
      </c>
      <c r="H761" s="64">
        <f t="shared" si="23"/>
        <v>0</v>
      </c>
      <c r="J761" s="10">
        <v>304748</v>
      </c>
      <c r="K761" s="11">
        <v>16295</v>
      </c>
      <c r="L761" s="11">
        <v>12</v>
      </c>
      <c r="M761" s="11">
        <v>282</v>
      </c>
      <c r="N761" s="11">
        <v>40</v>
      </c>
    </row>
    <row r="762" spans="1:14" x14ac:dyDescent="0.25">
      <c r="A762" s="10">
        <v>302821</v>
      </c>
      <c r="B762" s="11">
        <v>18.04</v>
      </c>
      <c r="D762" s="63" t="s">
        <v>7776</v>
      </c>
      <c r="E762" s="11">
        <v>100</v>
      </c>
      <c r="G762" s="62">
        <f t="shared" si="22"/>
        <v>305717</v>
      </c>
      <c r="H762" s="64">
        <f t="shared" si="23"/>
        <v>100</v>
      </c>
      <c r="J762" s="10">
        <v>304749</v>
      </c>
      <c r="K762" s="11">
        <v>19680</v>
      </c>
      <c r="L762" s="11">
        <v>8.5</v>
      </c>
      <c r="M762" s="11">
        <v>176</v>
      </c>
      <c r="N762" s="11">
        <v>47</v>
      </c>
    </row>
    <row r="763" spans="1:14" x14ac:dyDescent="0.25">
      <c r="A763" s="10">
        <v>302825</v>
      </c>
      <c r="B763" s="11">
        <v>6.1099999999999994</v>
      </c>
      <c r="D763" s="63" t="s">
        <v>2778</v>
      </c>
      <c r="E763" s="11">
        <v>66.7</v>
      </c>
      <c r="G763" s="62">
        <f t="shared" si="22"/>
        <v>305718</v>
      </c>
      <c r="H763" s="64">
        <f t="shared" si="23"/>
        <v>66.7</v>
      </c>
      <c r="J763" s="10">
        <v>304750</v>
      </c>
      <c r="K763" s="11">
        <v>12352</v>
      </c>
      <c r="L763" s="11">
        <v>8</v>
      </c>
      <c r="M763" s="11">
        <v>415</v>
      </c>
      <c r="N763" s="11">
        <v>48</v>
      </c>
    </row>
    <row r="764" spans="1:14" x14ac:dyDescent="0.25">
      <c r="A764" s="10">
        <v>302843</v>
      </c>
      <c r="B764" s="11">
        <v>7.42</v>
      </c>
      <c r="D764" s="63" t="s">
        <v>3684</v>
      </c>
      <c r="E764" s="11"/>
      <c r="G764" s="62">
        <f t="shared" si="22"/>
        <v>305720</v>
      </c>
      <c r="H764" s="64">
        <f t="shared" si="23"/>
        <v>0</v>
      </c>
      <c r="J764" s="10">
        <v>304754</v>
      </c>
      <c r="K764" s="11">
        <v>19622</v>
      </c>
      <c r="L764" s="11">
        <v>17</v>
      </c>
      <c r="M764" s="11">
        <v>180</v>
      </c>
      <c r="N764" s="11">
        <v>30</v>
      </c>
    </row>
    <row r="765" spans="1:14" x14ac:dyDescent="0.25">
      <c r="A765" s="10">
        <v>302853</v>
      </c>
      <c r="B765" s="11">
        <v>30.4</v>
      </c>
      <c r="D765" s="63" t="s">
        <v>5775</v>
      </c>
      <c r="E765" s="11"/>
      <c r="G765" s="62">
        <f t="shared" si="22"/>
        <v>305721</v>
      </c>
      <c r="H765" s="64">
        <f t="shared" si="23"/>
        <v>0</v>
      </c>
      <c r="J765" s="10">
        <v>304758</v>
      </c>
      <c r="K765" s="11">
        <v>50</v>
      </c>
      <c r="L765" s="11">
        <v>0</v>
      </c>
      <c r="M765" s="11">
        <v>890</v>
      </c>
      <c r="N765" s="11">
        <v>64</v>
      </c>
    </row>
    <row r="766" spans="1:14" x14ac:dyDescent="0.25">
      <c r="A766" s="10">
        <v>302862</v>
      </c>
      <c r="B766" s="11">
        <v>3.85</v>
      </c>
      <c r="D766" s="63" t="s">
        <v>1679</v>
      </c>
      <c r="E766" s="11">
        <v>100</v>
      </c>
      <c r="G766" s="62">
        <f t="shared" si="22"/>
        <v>305729</v>
      </c>
      <c r="H766" s="64">
        <f t="shared" si="23"/>
        <v>100</v>
      </c>
      <c r="J766" s="10">
        <v>304765</v>
      </c>
      <c r="K766" s="11">
        <v>11722</v>
      </c>
      <c r="L766" s="11">
        <v>7</v>
      </c>
      <c r="M766" s="11">
        <v>433</v>
      </c>
      <c r="N766" s="11">
        <v>50</v>
      </c>
    </row>
    <row r="767" spans="1:14" x14ac:dyDescent="0.25">
      <c r="A767" s="10">
        <v>302879</v>
      </c>
      <c r="B767" s="11">
        <v>9.11</v>
      </c>
      <c r="D767" s="63" t="s">
        <v>3422</v>
      </c>
      <c r="E767" s="11"/>
      <c r="G767" s="62">
        <f t="shared" si="22"/>
        <v>305732</v>
      </c>
      <c r="H767" s="64">
        <f t="shared" si="23"/>
        <v>0</v>
      </c>
      <c r="J767" s="10">
        <v>304766</v>
      </c>
      <c r="K767" s="11">
        <v>3819</v>
      </c>
      <c r="L767" s="11">
        <v>1</v>
      </c>
      <c r="M767" s="11">
        <v>700</v>
      </c>
      <c r="N767" s="11">
        <v>62</v>
      </c>
    </row>
    <row r="768" spans="1:14" x14ac:dyDescent="0.25">
      <c r="A768" s="10">
        <v>302886</v>
      </c>
      <c r="B768" s="11">
        <v>14.719999999999999</v>
      </c>
      <c r="D768" s="63" t="s">
        <v>7908</v>
      </c>
      <c r="E768" s="11"/>
      <c r="G768" s="62">
        <f t="shared" si="22"/>
        <v>305734</v>
      </c>
      <c r="H768" s="64">
        <f t="shared" si="23"/>
        <v>0</v>
      </c>
      <c r="J768" s="10">
        <v>304767</v>
      </c>
      <c r="K768" s="11">
        <v>18617</v>
      </c>
      <c r="L768" s="11">
        <v>3</v>
      </c>
      <c r="M768" s="11">
        <v>205</v>
      </c>
      <c r="N768" s="11">
        <v>58</v>
      </c>
    </row>
    <row r="769" spans="1:14" x14ac:dyDescent="0.25">
      <c r="A769" s="10">
        <v>302912</v>
      </c>
      <c r="B769" s="11">
        <v>9.94</v>
      </c>
      <c r="D769" s="63" t="s">
        <v>4907</v>
      </c>
      <c r="E769" s="11"/>
      <c r="G769" s="62">
        <f t="shared" si="22"/>
        <v>305737</v>
      </c>
      <c r="H769" s="64">
        <f t="shared" si="23"/>
        <v>0</v>
      </c>
      <c r="J769" s="10">
        <v>304768</v>
      </c>
      <c r="K769" s="11">
        <v>18259</v>
      </c>
      <c r="L769" s="11">
        <v>12</v>
      </c>
      <c r="M769" s="11">
        <v>216</v>
      </c>
      <c r="N769" s="11">
        <v>40</v>
      </c>
    </row>
    <row r="770" spans="1:14" x14ac:dyDescent="0.25">
      <c r="A770" s="10">
        <v>302914</v>
      </c>
      <c r="B770" s="11">
        <v>92.91</v>
      </c>
      <c r="D770" s="63" t="s">
        <v>3122</v>
      </c>
      <c r="E770" s="11"/>
      <c r="G770" s="62">
        <f t="shared" si="22"/>
        <v>305742</v>
      </c>
      <c r="H770" s="64">
        <f t="shared" si="23"/>
        <v>0</v>
      </c>
      <c r="J770" s="10">
        <v>304772</v>
      </c>
      <c r="K770" s="11">
        <v>3590</v>
      </c>
      <c r="L770" s="11">
        <v>2.5</v>
      </c>
      <c r="M770" s="11">
        <v>707</v>
      </c>
      <c r="N770" s="11">
        <v>59</v>
      </c>
    </row>
    <row r="771" spans="1:14" x14ac:dyDescent="0.25">
      <c r="A771" s="10">
        <v>302925</v>
      </c>
      <c r="B771" s="11">
        <v>6.29</v>
      </c>
      <c r="D771" s="63" t="s">
        <v>4440</v>
      </c>
      <c r="E771" s="11"/>
      <c r="G771" s="62">
        <f t="shared" si="22"/>
        <v>305746</v>
      </c>
      <c r="H771" s="64">
        <f t="shared" si="23"/>
        <v>0</v>
      </c>
      <c r="J771" s="10">
        <v>304775</v>
      </c>
      <c r="K771" s="11">
        <v>24243</v>
      </c>
      <c r="L771" s="11">
        <v>17</v>
      </c>
      <c r="M771" s="11">
        <v>81</v>
      </c>
      <c r="N771" s="11">
        <v>30</v>
      </c>
    </row>
    <row r="772" spans="1:14" x14ac:dyDescent="0.25">
      <c r="A772" s="10">
        <v>302954</v>
      </c>
      <c r="B772" s="11">
        <v>21.91</v>
      </c>
      <c r="D772" s="63" t="s">
        <v>5573</v>
      </c>
      <c r="E772" s="11"/>
      <c r="G772" s="62">
        <f t="shared" si="22"/>
        <v>305748</v>
      </c>
      <c r="H772" s="64">
        <f t="shared" si="23"/>
        <v>0</v>
      </c>
      <c r="J772" s="10">
        <v>304776</v>
      </c>
      <c r="K772" s="11">
        <v>19680</v>
      </c>
      <c r="L772" s="11">
        <v>17</v>
      </c>
      <c r="M772" s="11">
        <v>176</v>
      </c>
      <c r="N772" s="11">
        <v>30</v>
      </c>
    </row>
    <row r="773" spans="1:14" x14ac:dyDescent="0.25">
      <c r="A773" s="10">
        <v>302996</v>
      </c>
      <c r="B773" s="11">
        <v>15.54</v>
      </c>
      <c r="D773" s="63" t="s">
        <v>2703</v>
      </c>
      <c r="E773" s="11"/>
      <c r="G773" s="62">
        <f t="shared" si="22"/>
        <v>305749</v>
      </c>
      <c r="H773" s="64">
        <f t="shared" si="23"/>
        <v>0</v>
      </c>
      <c r="J773" s="10">
        <v>304781</v>
      </c>
      <c r="K773" s="11">
        <v>12850</v>
      </c>
      <c r="L773" s="11">
        <v>7</v>
      </c>
      <c r="M773" s="11">
        <v>397</v>
      </c>
      <c r="N773" s="11">
        <v>50</v>
      </c>
    </row>
    <row r="774" spans="1:14" x14ac:dyDescent="0.25">
      <c r="A774" s="10">
        <v>302999</v>
      </c>
      <c r="B774" s="11">
        <v>13.639999999999999</v>
      </c>
      <c r="D774" s="63" t="s">
        <v>3633</v>
      </c>
      <c r="E774" s="11"/>
      <c r="G774" s="62">
        <f t="shared" si="22"/>
        <v>305750</v>
      </c>
      <c r="H774" s="64">
        <f t="shared" si="23"/>
        <v>0</v>
      </c>
      <c r="J774" s="10">
        <v>304782</v>
      </c>
      <c r="K774" s="11">
        <v>22580</v>
      </c>
      <c r="L774" s="11">
        <v>22</v>
      </c>
      <c r="M774" s="11">
        <v>118</v>
      </c>
      <c r="N774" s="11">
        <v>20</v>
      </c>
    </row>
    <row r="775" spans="1:14" x14ac:dyDescent="0.25">
      <c r="A775" s="10">
        <v>303026</v>
      </c>
      <c r="B775" s="11">
        <v>14.43</v>
      </c>
      <c r="D775" s="63" t="s">
        <v>7836</v>
      </c>
      <c r="E775" s="11"/>
      <c r="G775" s="62">
        <f t="shared" ref="G775:G838" si="24">D775*1</f>
        <v>305755</v>
      </c>
      <c r="H775" s="64">
        <f t="shared" ref="H775:H838" si="25">E775</f>
        <v>0</v>
      </c>
      <c r="J775" s="10">
        <v>304783</v>
      </c>
      <c r="K775" s="11">
        <v>200</v>
      </c>
      <c r="L775" s="11">
        <v>0</v>
      </c>
      <c r="M775" s="11">
        <v>871</v>
      </c>
      <c r="N775" s="11">
        <v>64</v>
      </c>
    </row>
    <row r="776" spans="1:14" x14ac:dyDescent="0.25">
      <c r="A776" s="10">
        <v>303052</v>
      </c>
      <c r="B776" s="11">
        <v>16.63</v>
      </c>
      <c r="D776" s="63" t="s">
        <v>6224</v>
      </c>
      <c r="E776" s="11">
        <v>100</v>
      </c>
      <c r="G776" s="62">
        <f t="shared" si="24"/>
        <v>305759</v>
      </c>
      <c r="H776" s="64">
        <f t="shared" si="25"/>
        <v>100</v>
      </c>
      <c r="J776" s="10">
        <v>304785</v>
      </c>
      <c r="K776" s="11">
        <v>23687</v>
      </c>
      <c r="L776" s="11">
        <v>12.5</v>
      </c>
      <c r="M776" s="11">
        <v>91</v>
      </c>
      <c r="N776" s="11">
        <v>39</v>
      </c>
    </row>
    <row r="777" spans="1:14" x14ac:dyDescent="0.25">
      <c r="A777" s="10">
        <v>303055</v>
      </c>
      <c r="B777" s="11">
        <v>0</v>
      </c>
      <c r="D777" s="63" t="s">
        <v>3391</v>
      </c>
      <c r="E777" s="11"/>
      <c r="G777" s="62">
        <f t="shared" si="24"/>
        <v>305760</v>
      </c>
      <c r="H777" s="64">
        <f t="shared" si="25"/>
        <v>0</v>
      </c>
      <c r="J777" s="10">
        <v>304787</v>
      </c>
      <c r="K777" s="11">
        <v>19860</v>
      </c>
      <c r="L777" s="11">
        <v>9</v>
      </c>
      <c r="M777" s="11">
        <v>170</v>
      </c>
      <c r="N777" s="11">
        <v>46</v>
      </c>
    </row>
    <row r="778" spans="1:14" x14ac:dyDescent="0.25">
      <c r="A778" s="10">
        <v>303102</v>
      </c>
      <c r="B778" s="11">
        <v>16.89</v>
      </c>
      <c r="D778" s="63" t="s">
        <v>1741</v>
      </c>
      <c r="E778" s="11"/>
      <c r="G778" s="62">
        <f t="shared" si="24"/>
        <v>305763</v>
      </c>
      <c r="H778" s="64">
        <f t="shared" si="25"/>
        <v>0</v>
      </c>
      <c r="J778" s="10">
        <v>304789</v>
      </c>
      <c r="K778" s="11">
        <v>4188</v>
      </c>
      <c r="L778" s="11">
        <v>4</v>
      </c>
      <c r="M778" s="11">
        <v>687</v>
      </c>
      <c r="N778" s="11">
        <v>56</v>
      </c>
    </row>
    <row r="779" spans="1:14" x14ac:dyDescent="0.25">
      <c r="A779" s="10">
        <v>303103</v>
      </c>
      <c r="B779" s="11">
        <v>14.07</v>
      </c>
      <c r="D779" s="63" t="s">
        <v>2366</v>
      </c>
      <c r="E779" s="11"/>
      <c r="G779" s="62">
        <f t="shared" si="24"/>
        <v>305766</v>
      </c>
      <c r="H779" s="64">
        <f t="shared" si="25"/>
        <v>0</v>
      </c>
      <c r="J779" s="10">
        <v>304812</v>
      </c>
      <c r="K779" s="11">
        <v>12532</v>
      </c>
      <c r="L779" s="11">
        <v>5.5</v>
      </c>
      <c r="M779" s="11">
        <v>411</v>
      </c>
      <c r="N779" s="11">
        <v>53</v>
      </c>
    </row>
    <row r="780" spans="1:14" x14ac:dyDescent="0.25">
      <c r="A780" s="10">
        <v>303109</v>
      </c>
      <c r="B780" s="11">
        <v>3.12</v>
      </c>
      <c r="D780" s="63" t="s">
        <v>4963</v>
      </c>
      <c r="E780" s="11">
        <v>0</v>
      </c>
      <c r="G780" s="62">
        <f t="shared" si="24"/>
        <v>305767</v>
      </c>
      <c r="H780" s="64">
        <f t="shared" si="25"/>
        <v>0</v>
      </c>
      <c r="J780" s="10">
        <v>304824</v>
      </c>
      <c r="K780" s="11">
        <v>0</v>
      </c>
      <c r="L780" s="11">
        <v>0</v>
      </c>
      <c r="M780" s="11">
        <v>894</v>
      </c>
      <c r="N780" s="11">
        <v>64</v>
      </c>
    </row>
    <row r="781" spans="1:14" x14ac:dyDescent="0.25">
      <c r="A781" s="10">
        <v>303116</v>
      </c>
      <c r="B781" s="11">
        <v>2.91</v>
      </c>
      <c r="D781" s="63" t="s">
        <v>5825</v>
      </c>
      <c r="E781" s="11"/>
      <c r="G781" s="62">
        <f t="shared" si="24"/>
        <v>305769</v>
      </c>
      <c r="H781" s="64">
        <f t="shared" si="25"/>
        <v>0</v>
      </c>
      <c r="J781" s="10">
        <v>304832</v>
      </c>
      <c r="K781" s="11">
        <v>0</v>
      </c>
      <c r="L781" s="11">
        <v>0</v>
      </c>
      <c r="M781" s="11">
        <v>894</v>
      </c>
      <c r="N781" s="11">
        <v>64</v>
      </c>
    </row>
    <row r="782" spans="1:14" x14ac:dyDescent="0.25">
      <c r="A782" s="10">
        <v>303117</v>
      </c>
      <c r="B782" s="11">
        <v>1.56</v>
      </c>
      <c r="D782" s="63" t="s">
        <v>4140</v>
      </c>
      <c r="E782" s="11">
        <v>0</v>
      </c>
      <c r="G782" s="62">
        <f t="shared" si="24"/>
        <v>305771</v>
      </c>
      <c r="H782" s="64">
        <f t="shared" si="25"/>
        <v>0</v>
      </c>
      <c r="J782" s="10">
        <v>304833</v>
      </c>
      <c r="K782" s="11">
        <v>18870</v>
      </c>
      <c r="L782" s="11">
        <v>18.5</v>
      </c>
      <c r="M782" s="11">
        <v>196</v>
      </c>
      <c r="N782" s="11">
        <v>27</v>
      </c>
    </row>
    <row r="783" spans="1:14" x14ac:dyDescent="0.25">
      <c r="A783" s="10">
        <v>303122</v>
      </c>
      <c r="B783" s="11">
        <v>11.040000000000001</v>
      </c>
      <c r="D783" s="63" t="s">
        <v>6544</v>
      </c>
      <c r="E783" s="11"/>
      <c r="G783" s="62">
        <f t="shared" si="24"/>
        <v>305772</v>
      </c>
      <c r="H783" s="64">
        <f t="shared" si="25"/>
        <v>0</v>
      </c>
      <c r="J783" s="10">
        <v>304835</v>
      </c>
      <c r="K783" s="11">
        <v>10615</v>
      </c>
      <c r="L783" s="11">
        <v>5.5</v>
      </c>
      <c r="M783" s="11">
        <v>484</v>
      </c>
      <c r="N783" s="11">
        <v>53</v>
      </c>
    </row>
    <row r="784" spans="1:14" x14ac:dyDescent="0.25">
      <c r="A784" s="10">
        <v>303123</v>
      </c>
      <c r="B784" s="11">
        <v>28.2</v>
      </c>
      <c r="D784" s="63" t="s">
        <v>4324</v>
      </c>
      <c r="E784" s="11">
        <v>-100</v>
      </c>
      <c r="G784" s="62">
        <f t="shared" si="24"/>
        <v>305773</v>
      </c>
      <c r="H784" s="64">
        <f t="shared" si="25"/>
        <v>-100</v>
      </c>
      <c r="J784" s="10">
        <v>304838</v>
      </c>
      <c r="K784" s="11">
        <v>9946</v>
      </c>
      <c r="L784" s="11">
        <v>8</v>
      </c>
      <c r="M784" s="11">
        <v>503</v>
      </c>
      <c r="N784" s="11">
        <v>48</v>
      </c>
    </row>
    <row r="785" spans="1:14" x14ac:dyDescent="0.25">
      <c r="A785" s="10">
        <v>303139</v>
      </c>
      <c r="B785" s="11">
        <v>7.06</v>
      </c>
      <c r="D785" s="63" t="s">
        <v>10339</v>
      </c>
      <c r="E785" s="11"/>
      <c r="G785" s="62">
        <f t="shared" si="24"/>
        <v>305775</v>
      </c>
      <c r="H785" s="64">
        <f t="shared" si="25"/>
        <v>0</v>
      </c>
      <c r="J785" s="10">
        <v>304843</v>
      </c>
      <c r="K785" s="11">
        <v>12856</v>
      </c>
      <c r="L785" s="11">
        <v>10</v>
      </c>
      <c r="M785" s="11">
        <v>396</v>
      </c>
      <c r="N785" s="11">
        <v>44</v>
      </c>
    </row>
    <row r="786" spans="1:14" x14ac:dyDescent="0.25">
      <c r="A786" s="10">
        <v>303142</v>
      </c>
      <c r="B786" s="11">
        <v>9.11</v>
      </c>
      <c r="D786" s="63" t="s">
        <v>2998</v>
      </c>
      <c r="E786" s="11"/>
      <c r="G786" s="62">
        <f t="shared" si="24"/>
        <v>305776</v>
      </c>
      <c r="H786" s="64">
        <f t="shared" si="25"/>
        <v>0</v>
      </c>
      <c r="J786" s="10">
        <v>304862</v>
      </c>
      <c r="K786" s="11">
        <v>25117</v>
      </c>
      <c r="L786" s="11">
        <v>24.5</v>
      </c>
      <c r="M786" s="11">
        <v>67</v>
      </c>
      <c r="N786" s="11">
        <v>15</v>
      </c>
    </row>
    <row r="787" spans="1:14" x14ac:dyDescent="0.25">
      <c r="A787" s="10">
        <v>303161</v>
      </c>
      <c r="B787" s="11">
        <v>0</v>
      </c>
      <c r="D787" s="63" t="s">
        <v>3445</v>
      </c>
      <c r="E787" s="11">
        <v>0</v>
      </c>
      <c r="G787" s="62">
        <f t="shared" si="24"/>
        <v>305779</v>
      </c>
      <c r="H787" s="64">
        <f t="shared" si="25"/>
        <v>0</v>
      </c>
      <c r="J787" s="10">
        <v>304865</v>
      </c>
      <c r="K787" s="11">
        <v>5981</v>
      </c>
      <c r="L787" s="11">
        <v>3</v>
      </c>
      <c r="M787" s="11">
        <v>634</v>
      </c>
      <c r="N787" s="11">
        <v>58</v>
      </c>
    </row>
    <row r="788" spans="1:14" x14ac:dyDescent="0.25">
      <c r="A788" s="10">
        <v>303162</v>
      </c>
      <c r="B788" s="11">
        <v>7.58</v>
      </c>
      <c r="D788" s="63" t="s">
        <v>8116</v>
      </c>
      <c r="E788" s="11"/>
      <c r="G788" s="62">
        <f t="shared" si="24"/>
        <v>305781</v>
      </c>
      <c r="H788" s="64">
        <f t="shared" si="25"/>
        <v>0</v>
      </c>
      <c r="J788" s="10">
        <v>304867</v>
      </c>
      <c r="K788" s="11">
        <v>1100</v>
      </c>
      <c r="L788" s="11">
        <v>0</v>
      </c>
      <c r="M788" s="11">
        <v>813</v>
      </c>
      <c r="N788" s="11">
        <v>64</v>
      </c>
    </row>
    <row r="789" spans="1:14" x14ac:dyDescent="0.25">
      <c r="A789" s="10">
        <v>303171</v>
      </c>
      <c r="B789" s="11">
        <v>4.93</v>
      </c>
      <c r="D789" s="63" t="s">
        <v>5004</v>
      </c>
      <c r="E789" s="11">
        <v>100</v>
      </c>
      <c r="G789" s="62">
        <f t="shared" si="24"/>
        <v>305783</v>
      </c>
      <c r="H789" s="64">
        <f t="shared" si="25"/>
        <v>100</v>
      </c>
      <c r="J789" s="10">
        <v>304874</v>
      </c>
      <c r="K789" s="11">
        <v>4625</v>
      </c>
      <c r="L789" s="11">
        <v>2</v>
      </c>
      <c r="M789" s="11">
        <v>675</v>
      </c>
      <c r="N789" s="11">
        <v>60</v>
      </c>
    </row>
    <row r="790" spans="1:14" x14ac:dyDescent="0.25">
      <c r="A790" s="10">
        <v>303172</v>
      </c>
      <c r="B790" s="11">
        <v>0</v>
      </c>
      <c r="D790" s="63" t="s">
        <v>3454</v>
      </c>
      <c r="E790" s="11">
        <v>-100</v>
      </c>
      <c r="G790" s="62">
        <f t="shared" si="24"/>
        <v>305787</v>
      </c>
      <c r="H790" s="64">
        <f t="shared" si="25"/>
        <v>-100</v>
      </c>
      <c r="J790" s="10">
        <v>304876</v>
      </c>
      <c r="K790" s="11">
        <v>15863</v>
      </c>
      <c r="L790" s="11">
        <v>11.5</v>
      </c>
      <c r="M790" s="11">
        <v>300</v>
      </c>
      <c r="N790" s="11">
        <v>41</v>
      </c>
    </row>
    <row r="791" spans="1:14" x14ac:dyDescent="0.25">
      <c r="A791" s="10">
        <v>303173</v>
      </c>
      <c r="B791" s="11">
        <v>0</v>
      </c>
      <c r="D791" s="63" t="s">
        <v>1496</v>
      </c>
      <c r="E791" s="11"/>
      <c r="G791" s="62">
        <f t="shared" si="24"/>
        <v>305791</v>
      </c>
      <c r="H791" s="64">
        <f t="shared" si="25"/>
        <v>0</v>
      </c>
      <c r="J791" s="10">
        <v>304884</v>
      </c>
      <c r="K791" s="11">
        <v>6526</v>
      </c>
      <c r="L791" s="11">
        <v>5</v>
      </c>
      <c r="M791" s="11">
        <v>615</v>
      </c>
      <c r="N791" s="11">
        <v>54</v>
      </c>
    </row>
    <row r="792" spans="1:14" x14ac:dyDescent="0.25">
      <c r="A792" s="10">
        <v>303184</v>
      </c>
      <c r="B792" s="11">
        <v>36.15</v>
      </c>
      <c r="D792" s="63" t="s">
        <v>5110</v>
      </c>
      <c r="E792" s="11">
        <v>0</v>
      </c>
      <c r="G792" s="62">
        <f t="shared" si="24"/>
        <v>305796</v>
      </c>
      <c r="H792" s="64">
        <f t="shared" si="25"/>
        <v>0</v>
      </c>
      <c r="J792" s="10">
        <v>304891</v>
      </c>
      <c r="K792" s="11">
        <v>75</v>
      </c>
      <c r="L792" s="11">
        <v>0</v>
      </c>
      <c r="M792" s="11">
        <v>886</v>
      </c>
      <c r="N792" s="11">
        <v>64</v>
      </c>
    </row>
    <row r="793" spans="1:14" x14ac:dyDescent="0.25">
      <c r="A793" s="10">
        <v>303193</v>
      </c>
      <c r="B793" s="11">
        <v>66.7</v>
      </c>
      <c r="D793" s="63" t="s">
        <v>9407</v>
      </c>
      <c r="E793" s="11"/>
      <c r="G793" s="62">
        <f t="shared" si="24"/>
        <v>305800</v>
      </c>
      <c r="H793" s="64">
        <f t="shared" si="25"/>
        <v>0</v>
      </c>
      <c r="J793" s="10">
        <v>304905</v>
      </c>
      <c r="K793" s="11">
        <v>24999</v>
      </c>
      <c r="L793" s="11">
        <v>17.5</v>
      </c>
      <c r="M793" s="11">
        <v>69</v>
      </c>
      <c r="N793" s="11">
        <v>29</v>
      </c>
    </row>
    <row r="794" spans="1:14" x14ac:dyDescent="0.25">
      <c r="A794" s="10">
        <v>303198</v>
      </c>
      <c r="B794" s="11">
        <v>7.12</v>
      </c>
      <c r="D794" s="63" t="s">
        <v>2207</v>
      </c>
      <c r="E794" s="11"/>
      <c r="G794" s="62">
        <f t="shared" si="24"/>
        <v>305802</v>
      </c>
      <c r="H794" s="64">
        <f t="shared" si="25"/>
        <v>0</v>
      </c>
      <c r="J794" s="10">
        <v>304908</v>
      </c>
      <c r="K794" s="11">
        <v>7570</v>
      </c>
      <c r="L794" s="11">
        <v>2.5</v>
      </c>
      <c r="M794" s="11">
        <v>582</v>
      </c>
      <c r="N794" s="11">
        <v>59</v>
      </c>
    </row>
    <row r="795" spans="1:14" x14ac:dyDescent="0.25">
      <c r="A795" s="10">
        <v>303214</v>
      </c>
      <c r="B795" s="11">
        <v>10.219999999999999</v>
      </c>
      <c r="D795" s="63" t="s">
        <v>8643</v>
      </c>
      <c r="E795" s="11">
        <v>87.5</v>
      </c>
      <c r="G795" s="62">
        <f t="shared" si="24"/>
        <v>305806</v>
      </c>
      <c r="H795" s="64">
        <f t="shared" si="25"/>
        <v>87.5</v>
      </c>
      <c r="J795" s="10">
        <v>304912</v>
      </c>
      <c r="K795" s="11">
        <v>1173</v>
      </c>
      <c r="L795" s="11">
        <v>1</v>
      </c>
      <c r="M795" s="11">
        <v>807</v>
      </c>
      <c r="N795" s="11">
        <v>62</v>
      </c>
    </row>
    <row r="796" spans="1:14" x14ac:dyDescent="0.25">
      <c r="A796" s="10">
        <v>303242</v>
      </c>
      <c r="B796" s="11">
        <v>160.87</v>
      </c>
      <c r="D796" s="63" t="s">
        <v>7847</v>
      </c>
      <c r="E796" s="11">
        <v>100</v>
      </c>
      <c r="G796" s="62">
        <f t="shared" si="24"/>
        <v>305808</v>
      </c>
      <c r="H796" s="64">
        <f t="shared" si="25"/>
        <v>100</v>
      </c>
      <c r="J796" s="10">
        <v>304914</v>
      </c>
      <c r="K796" s="11">
        <v>19120</v>
      </c>
      <c r="L796" s="11">
        <v>5</v>
      </c>
      <c r="M796" s="11">
        <v>191</v>
      </c>
      <c r="N796" s="11">
        <v>54</v>
      </c>
    </row>
    <row r="797" spans="1:14" x14ac:dyDescent="0.25">
      <c r="A797" s="10">
        <v>303261</v>
      </c>
      <c r="B797" s="11">
        <v>15.97</v>
      </c>
      <c r="D797" s="63" t="s">
        <v>2248</v>
      </c>
      <c r="E797" s="11">
        <v>0</v>
      </c>
      <c r="G797" s="62">
        <f t="shared" si="24"/>
        <v>305810</v>
      </c>
      <c r="H797" s="64">
        <f t="shared" si="25"/>
        <v>0</v>
      </c>
      <c r="J797" s="10">
        <v>304924</v>
      </c>
      <c r="K797" s="11">
        <v>955</v>
      </c>
      <c r="L797" s="11">
        <v>0</v>
      </c>
      <c r="M797" s="11">
        <v>822</v>
      </c>
      <c r="N797" s="11">
        <v>64</v>
      </c>
    </row>
    <row r="798" spans="1:14" x14ac:dyDescent="0.25">
      <c r="A798" s="10">
        <v>303278</v>
      </c>
      <c r="B798" s="11">
        <v>0</v>
      </c>
      <c r="D798" s="63" t="s">
        <v>7766</v>
      </c>
      <c r="E798" s="11"/>
      <c r="G798" s="62">
        <f t="shared" si="24"/>
        <v>305812</v>
      </c>
      <c r="H798" s="64">
        <f t="shared" si="25"/>
        <v>0</v>
      </c>
      <c r="J798" s="10">
        <v>304928</v>
      </c>
      <c r="K798" s="11">
        <v>406</v>
      </c>
      <c r="L798" s="11">
        <v>0.5</v>
      </c>
      <c r="M798" s="11">
        <v>853</v>
      </c>
      <c r="N798" s="11">
        <v>63</v>
      </c>
    </row>
    <row r="799" spans="1:14" x14ac:dyDescent="0.25">
      <c r="A799" s="10">
        <v>303279</v>
      </c>
      <c r="B799" s="11">
        <v>0</v>
      </c>
      <c r="D799" s="63" t="s">
        <v>3156</v>
      </c>
      <c r="E799" s="11">
        <v>100</v>
      </c>
      <c r="G799" s="62">
        <f t="shared" si="24"/>
        <v>305814</v>
      </c>
      <c r="H799" s="64">
        <f t="shared" si="25"/>
        <v>100</v>
      </c>
      <c r="J799" s="10">
        <v>304930</v>
      </c>
      <c r="K799" s="11">
        <v>16067</v>
      </c>
      <c r="L799" s="11">
        <v>15.5</v>
      </c>
      <c r="M799" s="11">
        <v>293</v>
      </c>
      <c r="N799" s="11">
        <v>33</v>
      </c>
    </row>
    <row r="800" spans="1:14" x14ac:dyDescent="0.25">
      <c r="A800" s="10">
        <v>303291</v>
      </c>
      <c r="B800" s="11">
        <v>49.370000000000005</v>
      </c>
      <c r="D800" s="63" t="s">
        <v>6274</v>
      </c>
      <c r="E800" s="11"/>
      <c r="G800" s="62">
        <f t="shared" si="24"/>
        <v>305816</v>
      </c>
      <c r="H800" s="64">
        <f t="shared" si="25"/>
        <v>0</v>
      </c>
      <c r="J800" s="10">
        <v>304933</v>
      </c>
      <c r="K800" s="11">
        <v>4520</v>
      </c>
      <c r="L800" s="11">
        <v>5</v>
      </c>
      <c r="M800" s="11">
        <v>677</v>
      </c>
      <c r="N800" s="11">
        <v>54</v>
      </c>
    </row>
    <row r="801" spans="1:14" x14ac:dyDescent="0.25">
      <c r="A801" s="10">
        <v>303304</v>
      </c>
      <c r="B801" s="11">
        <v>9.7799999999999994</v>
      </c>
      <c r="D801" s="63" t="s">
        <v>3034</v>
      </c>
      <c r="E801" s="11"/>
      <c r="G801" s="62">
        <f t="shared" si="24"/>
        <v>305820</v>
      </c>
      <c r="H801" s="64">
        <f t="shared" si="25"/>
        <v>0</v>
      </c>
      <c r="J801" s="10">
        <v>304937</v>
      </c>
      <c r="K801" s="11">
        <v>600</v>
      </c>
      <c r="L801" s="11">
        <v>0</v>
      </c>
      <c r="M801" s="11">
        <v>843</v>
      </c>
      <c r="N801" s="11">
        <v>64</v>
      </c>
    </row>
    <row r="802" spans="1:14" x14ac:dyDescent="0.25">
      <c r="A802" s="10">
        <v>303306</v>
      </c>
      <c r="B802" s="11">
        <v>7.98</v>
      </c>
      <c r="D802" s="63" t="s">
        <v>4702</v>
      </c>
      <c r="E802" s="11">
        <v>100</v>
      </c>
      <c r="G802" s="62">
        <f t="shared" si="24"/>
        <v>305830</v>
      </c>
      <c r="H802" s="64">
        <f t="shared" si="25"/>
        <v>100</v>
      </c>
      <c r="J802" s="10">
        <v>304953</v>
      </c>
      <c r="K802" s="11">
        <v>30294</v>
      </c>
      <c r="L802" s="11">
        <v>23</v>
      </c>
      <c r="M802" s="11">
        <v>38</v>
      </c>
      <c r="N802" s="11">
        <v>18</v>
      </c>
    </row>
    <row r="803" spans="1:14" x14ac:dyDescent="0.25">
      <c r="A803" s="10">
        <v>303342</v>
      </c>
      <c r="B803" s="11">
        <v>0</v>
      </c>
      <c r="D803" s="63" t="s">
        <v>5459</v>
      </c>
      <c r="E803" s="11"/>
      <c r="G803" s="62">
        <f t="shared" si="24"/>
        <v>305832</v>
      </c>
      <c r="H803" s="64">
        <f t="shared" si="25"/>
        <v>0</v>
      </c>
      <c r="J803" s="10">
        <v>305041</v>
      </c>
      <c r="K803" s="11">
        <v>1116</v>
      </c>
      <c r="L803" s="11">
        <v>0.5</v>
      </c>
      <c r="M803" s="11">
        <v>810</v>
      </c>
      <c r="N803" s="11">
        <v>63</v>
      </c>
    </row>
    <row r="804" spans="1:14" x14ac:dyDescent="0.25">
      <c r="A804" s="10">
        <v>303344</v>
      </c>
      <c r="B804" s="11">
        <v>0</v>
      </c>
      <c r="D804" s="63" t="s">
        <v>2600</v>
      </c>
      <c r="E804" s="11"/>
      <c r="G804" s="62">
        <f t="shared" si="24"/>
        <v>305838</v>
      </c>
      <c r="H804" s="64">
        <f t="shared" si="25"/>
        <v>0</v>
      </c>
      <c r="J804" s="10">
        <v>305047</v>
      </c>
      <c r="K804" s="11">
        <v>10468</v>
      </c>
      <c r="L804" s="11">
        <v>8</v>
      </c>
      <c r="M804" s="11">
        <v>487</v>
      </c>
      <c r="N804" s="11">
        <v>48</v>
      </c>
    </row>
    <row r="805" spans="1:14" x14ac:dyDescent="0.25">
      <c r="A805" s="10">
        <v>303345</v>
      </c>
      <c r="B805" s="11">
        <v>19.22</v>
      </c>
      <c r="D805" s="63" t="s">
        <v>5251</v>
      </c>
      <c r="E805" s="11"/>
      <c r="G805" s="62">
        <f t="shared" si="24"/>
        <v>305840</v>
      </c>
      <c r="H805" s="64">
        <f t="shared" si="25"/>
        <v>0</v>
      </c>
      <c r="J805" s="10">
        <v>305048</v>
      </c>
      <c r="K805" s="11">
        <v>22662</v>
      </c>
      <c r="L805" s="11">
        <v>3</v>
      </c>
      <c r="M805" s="11">
        <v>116</v>
      </c>
      <c r="N805" s="11">
        <v>58</v>
      </c>
    </row>
    <row r="806" spans="1:14" x14ac:dyDescent="0.25">
      <c r="A806" s="10">
        <v>303372</v>
      </c>
      <c r="B806" s="11">
        <v>0</v>
      </c>
      <c r="D806" s="63" t="s">
        <v>2166</v>
      </c>
      <c r="E806" s="11"/>
      <c r="G806" s="62">
        <f t="shared" si="24"/>
        <v>305844</v>
      </c>
      <c r="H806" s="64">
        <f t="shared" si="25"/>
        <v>0</v>
      </c>
      <c r="J806" s="10">
        <v>305065</v>
      </c>
      <c r="K806" s="11">
        <v>17858</v>
      </c>
      <c r="L806" s="11">
        <v>5.5</v>
      </c>
      <c r="M806" s="11">
        <v>225</v>
      </c>
      <c r="N806" s="11">
        <v>53</v>
      </c>
    </row>
    <row r="807" spans="1:14" x14ac:dyDescent="0.25">
      <c r="A807" s="10">
        <v>303377</v>
      </c>
      <c r="B807" s="11">
        <v>0</v>
      </c>
      <c r="D807" s="63" t="s">
        <v>5686</v>
      </c>
      <c r="E807" s="11"/>
      <c r="G807" s="62">
        <f t="shared" si="24"/>
        <v>305846</v>
      </c>
      <c r="H807" s="64">
        <f t="shared" si="25"/>
        <v>0</v>
      </c>
      <c r="J807" s="10">
        <v>305066</v>
      </c>
      <c r="K807" s="11">
        <v>366</v>
      </c>
      <c r="L807" s="11">
        <v>0.5</v>
      </c>
      <c r="M807" s="11">
        <v>858</v>
      </c>
      <c r="N807" s="11">
        <v>63</v>
      </c>
    </row>
    <row r="808" spans="1:14" x14ac:dyDescent="0.25">
      <c r="A808" s="10">
        <v>303393</v>
      </c>
      <c r="B808" s="11">
        <v>18.740000000000002</v>
      </c>
      <c r="D808" s="63" t="s">
        <v>3785</v>
      </c>
      <c r="E808" s="11">
        <v>0</v>
      </c>
      <c r="G808" s="62">
        <f t="shared" si="24"/>
        <v>305848</v>
      </c>
      <c r="H808" s="64">
        <f t="shared" si="25"/>
        <v>0</v>
      </c>
      <c r="J808" s="10">
        <v>305072</v>
      </c>
      <c r="K808" s="11">
        <v>0</v>
      </c>
      <c r="L808" s="11">
        <v>0</v>
      </c>
      <c r="M808" s="11">
        <v>894</v>
      </c>
      <c r="N808" s="11">
        <v>64</v>
      </c>
    </row>
    <row r="809" spans="1:14" x14ac:dyDescent="0.25">
      <c r="A809" s="10">
        <v>303397</v>
      </c>
      <c r="B809" s="11">
        <v>21.4</v>
      </c>
      <c r="D809" s="63" t="s">
        <v>10632</v>
      </c>
      <c r="E809" s="11"/>
      <c r="G809" s="62">
        <f t="shared" si="24"/>
        <v>305850</v>
      </c>
      <c r="H809" s="64">
        <f t="shared" si="25"/>
        <v>0</v>
      </c>
      <c r="J809" s="10">
        <v>305079</v>
      </c>
      <c r="K809" s="11">
        <v>360</v>
      </c>
      <c r="L809" s="11">
        <v>0</v>
      </c>
      <c r="M809" s="11">
        <v>859</v>
      </c>
      <c r="N809" s="11">
        <v>64</v>
      </c>
    </row>
    <row r="810" spans="1:14" x14ac:dyDescent="0.25">
      <c r="A810" s="10">
        <v>303411</v>
      </c>
      <c r="B810" s="11">
        <v>13.129999999999999</v>
      </c>
      <c r="D810" s="63" t="s">
        <v>5040</v>
      </c>
      <c r="E810" s="11">
        <v>-50</v>
      </c>
      <c r="G810" s="62">
        <f t="shared" si="24"/>
        <v>305860</v>
      </c>
      <c r="H810" s="64">
        <f t="shared" si="25"/>
        <v>-50</v>
      </c>
      <c r="J810" s="10">
        <v>305082</v>
      </c>
      <c r="K810" s="11">
        <v>4326</v>
      </c>
      <c r="L810" s="11">
        <v>2.5</v>
      </c>
      <c r="M810" s="11">
        <v>681</v>
      </c>
      <c r="N810" s="11">
        <v>59</v>
      </c>
    </row>
    <row r="811" spans="1:14" x14ac:dyDescent="0.25">
      <c r="A811" s="10">
        <v>303412</v>
      </c>
      <c r="B811" s="11">
        <v>46.67</v>
      </c>
      <c r="D811" s="63" t="s">
        <v>7619</v>
      </c>
      <c r="E811" s="11"/>
      <c r="G811" s="62">
        <f t="shared" si="24"/>
        <v>305862</v>
      </c>
      <c r="H811" s="64">
        <f t="shared" si="25"/>
        <v>0</v>
      </c>
      <c r="J811" s="10">
        <v>305087</v>
      </c>
      <c r="K811" s="11">
        <v>0</v>
      </c>
      <c r="L811" s="11">
        <v>0.5</v>
      </c>
      <c r="M811" s="11">
        <v>894</v>
      </c>
      <c r="N811" s="11">
        <v>63</v>
      </c>
    </row>
    <row r="812" spans="1:14" x14ac:dyDescent="0.25">
      <c r="A812" s="10">
        <v>303426</v>
      </c>
      <c r="B812" s="11">
        <v>19.559999999999999</v>
      </c>
      <c r="D812" s="63" t="s">
        <v>4433</v>
      </c>
      <c r="E812" s="11"/>
      <c r="G812" s="62">
        <f t="shared" si="24"/>
        <v>305866</v>
      </c>
      <c r="H812" s="64">
        <f t="shared" si="25"/>
        <v>0</v>
      </c>
      <c r="J812" s="10">
        <v>305089</v>
      </c>
      <c r="K812" s="11">
        <v>0</v>
      </c>
      <c r="L812" s="11">
        <v>0</v>
      </c>
      <c r="M812" s="11">
        <v>894</v>
      </c>
      <c r="N812" s="11">
        <v>64</v>
      </c>
    </row>
    <row r="813" spans="1:14" x14ac:dyDescent="0.25">
      <c r="A813" s="10">
        <v>303432</v>
      </c>
      <c r="B813" s="11">
        <v>11.14</v>
      </c>
      <c r="D813" s="63" t="s">
        <v>4810</v>
      </c>
      <c r="E813" s="11">
        <v>100</v>
      </c>
      <c r="G813" s="62">
        <f t="shared" si="24"/>
        <v>305868</v>
      </c>
      <c r="H813" s="64">
        <f t="shared" si="25"/>
        <v>100</v>
      </c>
      <c r="J813" s="10">
        <v>305097</v>
      </c>
      <c r="K813" s="11">
        <v>17414</v>
      </c>
      <c r="L813" s="11">
        <v>4.5</v>
      </c>
      <c r="M813" s="11">
        <v>238</v>
      </c>
      <c r="N813" s="11">
        <v>55</v>
      </c>
    </row>
    <row r="814" spans="1:14" x14ac:dyDescent="0.25">
      <c r="A814" s="10">
        <v>303451</v>
      </c>
      <c r="B814" s="11">
        <v>0</v>
      </c>
      <c r="D814" s="63" t="s">
        <v>2089</v>
      </c>
      <c r="E814" s="11"/>
      <c r="G814" s="62">
        <f t="shared" si="24"/>
        <v>305870</v>
      </c>
      <c r="H814" s="64">
        <f t="shared" si="25"/>
        <v>0</v>
      </c>
      <c r="J814" s="10">
        <v>305098</v>
      </c>
      <c r="K814" s="11">
        <v>20692</v>
      </c>
      <c r="L814" s="11">
        <v>19</v>
      </c>
      <c r="M814" s="11">
        <v>148</v>
      </c>
      <c r="N814" s="11">
        <v>26</v>
      </c>
    </row>
    <row r="815" spans="1:14" x14ac:dyDescent="0.25">
      <c r="A815" s="10">
        <v>303452</v>
      </c>
      <c r="B815" s="11">
        <v>7.51</v>
      </c>
      <c r="D815" s="63" t="s">
        <v>6300</v>
      </c>
      <c r="E815" s="11">
        <v>0</v>
      </c>
      <c r="G815" s="62">
        <f t="shared" si="24"/>
        <v>305876</v>
      </c>
      <c r="H815" s="64">
        <f t="shared" si="25"/>
        <v>0</v>
      </c>
      <c r="J815" s="10">
        <v>305119</v>
      </c>
      <c r="K815" s="11">
        <v>27189</v>
      </c>
      <c r="L815" s="11">
        <v>9</v>
      </c>
      <c r="M815" s="11">
        <v>55</v>
      </c>
      <c r="N815" s="11">
        <v>46</v>
      </c>
    </row>
    <row r="816" spans="1:14" x14ac:dyDescent="0.25">
      <c r="A816" s="10">
        <v>303461</v>
      </c>
      <c r="B816" s="11">
        <v>0</v>
      </c>
      <c r="D816" s="63" t="s">
        <v>7491</v>
      </c>
      <c r="E816" s="11">
        <v>0</v>
      </c>
      <c r="G816" s="62">
        <f t="shared" si="24"/>
        <v>305880</v>
      </c>
      <c r="H816" s="64">
        <f t="shared" si="25"/>
        <v>0</v>
      </c>
      <c r="J816" s="10">
        <v>305127</v>
      </c>
      <c r="K816" s="11">
        <v>11696</v>
      </c>
      <c r="L816" s="11">
        <v>5</v>
      </c>
      <c r="M816" s="11">
        <v>436</v>
      </c>
      <c r="N816" s="11">
        <v>54</v>
      </c>
    </row>
    <row r="817" spans="1:14" x14ac:dyDescent="0.25">
      <c r="A817" s="10">
        <v>303501</v>
      </c>
      <c r="B817" s="11">
        <v>0</v>
      </c>
      <c r="D817" s="63" t="s">
        <v>2924</v>
      </c>
      <c r="E817" s="11"/>
      <c r="G817" s="62">
        <f t="shared" si="24"/>
        <v>305882</v>
      </c>
      <c r="H817" s="64">
        <f t="shared" si="25"/>
        <v>0</v>
      </c>
      <c r="J817" s="10">
        <v>305134</v>
      </c>
      <c r="K817" s="11">
        <v>117</v>
      </c>
      <c r="L817" s="11">
        <v>0.5</v>
      </c>
      <c r="M817" s="11">
        <v>879</v>
      </c>
      <c r="N817" s="11">
        <v>63</v>
      </c>
    </row>
    <row r="818" spans="1:14" x14ac:dyDescent="0.25">
      <c r="A818" s="10">
        <v>303511</v>
      </c>
      <c r="B818" s="11">
        <v>19.240000000000002</v>
      </c>
      <c r="D818" s="63" t="s">
        <v>2931</v>
      </c>
      <c r="E818" s="11"/>
      <c r="G818" s="62">
        <f t="shared" si="24"/>
        <v>305895</v>
      </c>
      <c r="H818" s="64">
        <f t="shared" si="25"/>
        <v>0</v>
      </c>
      <c r="J818" s="10">
        <v>305136</v>
      </c>
      <c r="K818" s="11">
        <v>8379</v>
      </c>
      <c r="L818" s="11">
        <v>11</v>
      </c>
      <c r="M818" s="11">
        <v>554</v>
      </c>
      <c r="N818" s="11">
        <v>42</v>
      </c>
    </row>
    <row r="819" spans="1:14" x14ac:dyDescent="0.25">
      <c r="A819" s="10">
        <v>303522</v>
      </c>
      <c r="B819" s="11">
        <v>23.01</v>
      </c>
      <c r="D819" s="63" t="s">
        <v>3777</v>
      </c>
      <c r="E819" s="11"/>
      <c r="G819" s="62">
        <f t="shared" si="24"/>
        <v>305897</v>
      </c>
      <c r="H819" s="64">
        <f t="shared" si="25"/>
        <v>0</v>
      </c>
      <c r="J819" s="10">
        <v>305142</v>
      </c>
      <c r="K819" s="11">
        <v>195</v>
      </c>
      <c r="L819" s="11">
        <v>0</v>
      </c>
      <c r="M819" s="11">
        <v>872</v>
      </c>
      <c r="N819" s="11">
        <v>64</v>
      </c>
    </row>
    <row r="820" spans="1:14" x14ac:dyDescent="0.25">
      <c r="A820" s="10">
        <v>303555</v>
      </c>
      <c r="B820" s="11">
        <v>10.219999999999999</v>
      </c>
      <c r="D820" s="63" t="s">
        <v>10398</v>
      </c>
      <c r="E820" s="11"/>
      <c r="G820" s="62">
        <f t="shared" si="24"/>
        <v>305899</v>
      </c>
      <c r="H820" s="64">
        <f t="shared" si="25"/>
        <v>0</v>
      </c>
      <c r="J820" s="10">
        <v>305148</v>
      </c>
      <c r="K820" s="11">
        <v>2554</v>
      </c>
      <c r="L820" s="11">
        <v>0</v>
      </c>
      <c r="M820" s="11">
        <v>748</v>
      </c>
      <c r="N820" s="11">
        <v>64</v>
      </c>
    </row>
    <row r="821" spans="1:14" x14ac:dyDescent="0.25">
      <c r="A821" s="10">
        <v>303576</v>
      </c>
      <c r="B821" s="11">
        <v>14.29</v>
      </c>
      <c r="D821" s="63" t="s">
        <v>7883</v>
      </c>
      <c r="E821" s="11">
        <v>0</v>
      </c>
      <c r="G821" s="62">
        <f t="shared" si="24"/>
        <v>305904</v>
      </c>
      <c r="H821" s="64">
        <f t="shared" si="25"/>
        <v>0</v>
      </c>
      <c r="J821" s="10">
        <v>305151</v>
      </c>
      <c r="K821" s="11">
        <v>10761</v>
      </c>
      <c r="L821" s="11">
        <v>9</v>
      </c>
      <c r="M821" s="11">
        <v>479</v>
      </c>
      <c r="N821" s="11">
        <v>46</v>
      </c>
    </row>
    <row r="822" spans="1:14" x14ac:dyDescent="0.25">
      <c r="A822" s="10">
        <v>303581</v>
      </c>
      <c r="B822" s="11">
        <v>8.51</v>
      </c>
      <c r="D822" s="63" t="s">
        <v>7375</v>
      </c>
      <c r="E822" s="11"/>
      <c r="G822" s="62">
        <f t="shared" si="24"/>
        <v>305908</v>
      </c>
      <c r="H822" s="64">
        <f t="shared" si="25"/>
        <v>0</v>
      </c>
      <c r="J822" s="10">
        <v>305152</v>
      </c>
      <c r="K822" s="11">
        <v>4813</v>
      </c>
      <c r="L822" s="11">
        <v>3</v>
      </c>
      <c r="M822" s="11">
        <v>668</v>
      </c>
      <c r="N822" s="11">
        <v>58</v>
      </c>
    </row>
    <row r="823" spans="1:14" x14ac:dyDescent="0.25">
      <c r="A823" s="10">
        <v>303601</v>
      </c>
      <c r="B823" s="11">
        <v>32.5</v>
      </c>
      <c r="D823" s="63" t="s">
        <v>7204</v>
      </c>
      <c r="E823" s="11"/>
      <c r="G823" s="62">
        <f t="shared" si="24"/>
        <v>305910</v>
      </c>
      <c r="H823" s="64">
        <f t="shared" si="25"/>
        <v>0</v>
      </c>
      <c r="J823" s="10">
        <v>305153</v>
      </c>
      <c r="K823" s="11">
        <v>16833</v>
      </c>
      <c r="L823" s="11">
        <v>12</v>
      </c>
      <c r="M823" s="11">
        <v>265</v>
      </c>
      <c r="N823" s="11">
        <v>40</v>
      </c>
    </row>
    <row r="824" spans="1:14" x14ac:dyDescent="0.25">
      <c r="A824" s="10">
        <v>303604</v>
      </c>
      <c r="B824" s="11">
        <v>0</v>
      </c>
      <c r="D824" s="63" t="s">
        <v>4765</v>
      </c>
      <c r="E824" s="11"/>
      <c r="G824" s="62">
        <f t="shared" si="24"/>
        <v>305913</v>
      </c>
      <c r="H824" s="64">
        <f t="shared" si="25"/>
        <v>0</v>
      </c>
      <c r="J824" s="10">
        <v>305156</v>
      </c>
      <c r="K824" s="11">
        <v>5008</v>
      </c>
      <c r="L824" s="11">
        <v>1</v>
      </c>
      <c r="M824" s="11">
        <v>660</v>
      </c>
      <c r="N824" s="11">
        <v>62</v>
      </c>
    </row>
    <row r="825" spans="1:14" x14ac:dyDescent="0.25">
      <c r="A825" s="10">
        <v>303619</v>
      </c>
      <c r="B825" s="11">
        <v>13.950000000000001</v>
      </c>
      <c r="D825" s="63" t="s">
        <v>7968</v>
      </c>
      <c r="E825" s="11"/>
      <c r="G825" s="62">
        <f t="shared" si="24"/>
        <v>305915</v>
      </c>
      <c r="H825" s="64">
        <f t="shared" si="25"/>
        <v>0</v>
      </c>
      <c r="J825" s="10">
        <v>305163</v>
      </c>
      <c r="K825" s="11">
        <v>630</v>
      </c>
      <c r="L825" s="11">
        <v>1.5</v>
      </c>
      <c r="M825" s="11">
        <v>840</v>
      </c>
      <c r="N825" s="11">
        <v>61</v>
      </c>
    </row>
    <row r="826" spans="1:14" x14ac:dyDescent="0.25">
      <c r="A826" s="10">
        <v>303621</v>
      </c>
      <c r="B826" s="11">
        <v>9.92</v>
      </c>
      <c r="D826" s="63" t="s">
        <v>6797</v>
      </c>
      <c r="E826" s="11">
        <v>100</v>
      </c>
      <c r="G826" s="62">
        <f t="shared" si="24"/>
        <v>305917</v>
      </c>
      <c r="H826" s="64">
        <f t="shared" si="25"/>
        <v>100</v>
      </c>
      <c r="J826" s="10">
        <v>305164</v>
      </c>
      <c r="K826" s="11">
        <v>7324</v>
      </c>
      <c r="L826" s="11">
        <v>5.5</v>
      </c>
      <c r="M826" s="11">
        <v>584</v>
      </c>
      <c r="N826" s="11">
        <v>53</v>
      </c>
    </row>
    <row r="827" spans="1:14" x14ac:dyDescent="0.25">
      <c r="A827" s="10">
        <v>303623</v>
      </c>
      <c r="B827" s="11">
        <v>41.35</v>
      </c>
      <c r="D827" s="63" t="s">
        <v>5413</v>
      </c>
      <c r="E827" s="11"/>
      <c r="G827" s="62">
        <f t="shared" si="24"/>
        <v>305921</v>
      </c>
      <c r="H827" s="64">
        <f t="shared" si="25"/>
        <v>0</v>
      </c>
      <c r="J827" s="10">
        <v>305169</v>
      </c>
      <c r="K827" s="11">
        <v>12849</v>
      </c>
      <c r="L827" s="11">
        <v>12</v>
      </c>
      <c r="M827" s="11">
        <v>398</v>
      </c>
      <c r="N827" s="11">
        <v>40</v>
      </c>
    </row>
    <row r="828" spans="1:14" x14ac:dyDescent="0.25">
      <c r="A828" s="10">
        <v>303631</v>
      </c>
      <c r="B828" s="11">
        <v>21.58</v>
      </c>
      <c r="D828" s="63" t="s">
        <v>3720</v>
      </c>
      <c r="E828" s="11">
        <v>100</v>
      </c>
      <c r="G828" s="62">
        <f t="shared" si="24"/>
        <v>305923</v>
      </c>
      <c r="H828" s="64">
        <f t="shared" si="25"/>
        <v>100</v>
      </c>
      <c r="J828" s="10">
        <v>305170</v>
      </c>
      <c r="K828" s="11">
        <v>35305</v>
      </c>
      <c r="L828" s="11">
        <v>31</v>
      </c>
      <c r="M828" s="11">
        <v>21</v>
      </c>
      <c r="N828" s="11">
        <v>8</v>
      </c>
    </row>
    <row r="829" spans="1:14" x14ac:dyDescent="0.25">
      <c r="A829" s="10">
        <v>303646</v>
      </c>
      <c r="B829" s="11">
        <v>15.15</v>
      </c>
      <c r="D829" s="63" t="s">
        <v>4695</v>
      </c>
      <c r="E829" s="11"/>
      <c r="G829" s="62">
        <f t="shared" si="24"/>
        <v>305926</v>
      </c>
      <c r="H829" s="64">
        <f t="shared" si="25"/>
        <v>0</v>
      </c>
      <c r="J829" s="10">
        <v>305182</v>
      </c>
      <c r="K829" s="11">
        <v>28354</v>
      </c>
      <c r="L829" s="11">
        <v>15</v>
      </c>
      <c r="M829" s="11">
        <v>47</v>
      </c>
      <c r="N829" s="11">
        <v>34</v>
      </c>
    </row>
    <row r="830" spans="1:14" x14ac:dyDescent="0.25">
      <c r="A830" s="10">
        <v>303671</v>
      </c>
      <c r="B830" s="11">
        <v>0</v>
      </c>
      <c r="D830" s="63" t="s">
        <v>5257</v>
      </c>
      <c r="E830" s="11">
        <v>100</v>
      </c>
      <c r="G830" s="62">
        <f t="shared" si="24"/>
        <v>305929</v>
      </c>
      <c r="H830" s="64">
        <f t="shared" si="25"/>
        <v>100</v>
      </c>
      <c r="J830" s="10">
        <v>305189</v>
      </c>
      <c r="K830" s="11">
        <v>11670</v>
      </c>
      <c r="L830" s="11">
        <v>2</v>
      </c>
      <c r="M830" s="11">
        <v>437</v>
      </c>
      <c r="N830" s="11">
        <v>60</v>
      </c>
    </row>
    <row r="831" spans="1:14" x14ac:dyDescent="0.25">
      <c r="A831" s="10">
        <v>303677</v>
      </c>
      <c r="B831" s="11">
        <v>0</v>
      </c>
      <c r="D831" s="63" t="s">
        <v>10137</v>
      </c>
      <c r="E831" s="11"/>
      <c r="G831" s="62">
        <f t="shared" si="24"/>
        <v>305933</v>
      </c>
      <c r="H831" s="64">
        <f t="shared" si="25"/>
        <v>0</v>
      </c>
      <c r="J831" s="10">
        <v>305198</v>
      </c>
      <c r="K831" s="11">
        <v>0</v>
      </c>
      <c r="L831" s="11">
        <v>0</v>
      </c>
      <c r="M831" s="11">
        <v>894</v>
      </c>
      <c r="N831" s="11">
        <v>64</v>
      </c>
    </row>
    <row r="832" spans="1:14" x14ac:dyDescent="0.25">
      <c r="A832" s="10">
        <v>303679</v>
      </c>
      <c r="B832" s="11">
        <v>0</v>
      </c>
      <c r="D832" s="63" t="s">
        <v>10087</v>
      </c>
      <c r="E832" s="11"/>
      <c r="G832" s="62">
        <f t="shared" si="24"/>
        <v>305935</v>
      </c>
      <c r="H832" s="64">
        <f t="shared" si="25"/>
        <v>0</v>
      </c>
      <c r="J832" s="10">
        <v>305209</v>
      </c>
      <c r="K832" s="11">
        <v>24993</v>
      </c>
      <c r="L832" s="11">
        <v>13</v>
      </c>
      <c r="M832" s="11">
        <v>70</v>
      </c>
      <c r="N832" s="11">
        <v>38</v>
      </c>
    </row>
    <row r="833" spans="1:14" x14ac:dyDescent="0.25">
      <c r="A833" s="10">
        <v>303680</v>
      </c>
      <c r="B833" s="11">
        <v>0</v>
      </c>
      <c r="D833" s="63" t="s">
        <v>2709</v>
      </c>
      <c r="E833" s="11">
        <v>0</v>
      </c>
      <c r="G833" s="62">
        <f t="shared" si="24"/>
        <v>305943</v>
      </c>
      <c r="H833" s="64">
        <f t="shared" si="25"/>
        <v>0</v>
      </c>
      <c r="J833" s="10">
        <v>305213</v>
      </c>
      <c r="K833" s="11">
        <v>0</v>
      </c>
      <c r="L833" s="11">
        <v>0</v>
      </c>
      <c r="M833" s="11">
        <v>894</v>
      </c>
      <c r="N833" s="11">
        <v>64</v>
      </c>
    </row>
    <row r="834" spans="1:14" x14ac:dyDescent="0.25">
      <c r="A834" s="10">
        <v>303691</v>
      </c>
      <c r="B834" s="11">
        <v>9.9499999999999993</v>
      </c>
      <c r="D834" s="63" t="s">
        <v>2854</v>
      </c>
      <c r="E834" s="11"/>
      <c r="G834" s="62">
        <f t="shared" si="24"/>
        <v>305945</v>
      </c>
      <c r="H834" s="64">
        <f t="shared" si="25"/>
        <v>0</v>
      </c>
      <c r="J834" s="10">
        <v>305215</v>
      </c>
      <c r="K834" s="11">
        <v>9093</v>
      </c>
      <c r="L834" s="11">
        <v>8</v>
      </c>
      <c r="M834" s="11">
        <v>531</v>
      </c>
      <c r="N834" s="11">
        <v>48</v>
      </c>
    </row>
    <row r="835" spans="1:14" x14ac:dyDescent="0.25">
      <c r="A835" s="10">
        <v>303696</v>
      </c>
      <c r="B835" s="11">
        <v>8.2100000000000009</v>
      </c>
      <c r="D835" s="63" t="s">
        <v>8156</v>
      </c>
      <c r="E835" s="11"/>
      <c r="G835" s="62">
        <f t="shared" si="24"/>
        <v>305949</v>
      </c>
      <c r="H835" s="64">
        <f t="shared" si="25"/>
        <v>0</v>
      </c>
      <c r="J835" s="10">
        <v>305218</v>
      </c>
      <c r="K835" s="11">
        <v>13193</v>
      </c>
      <c r="L835" s="11">
        <v>7.5</v>
      </c>
      <c r="M835" s="11">
        <v>387</v>
      </c>
      <c r="N835" s="11">
        <v>49</v>
      </c>
    </row>
    <row r="836" spans="1:14" x14ac:dyDescent="0.25">
      <c r="A836" s="10">
        <v>303751</v>
      </c>
      <c r="B836" s="11">
        <v>11.350000000000001</v>
      </c>
      <c r="D836" s="63" t="s">
        <v>7662</v>
      </c>
      <c r="E836" s="11"/>
      <c r="G836" s="62">
        <f t="shared" si="24"/>
        <v>305951</v>
      </c>
      <c r="H836" s="64">
        <f t="shared" si="25"/>
        <v>0</v>
      </c>
      <c r="J836" s="10">
        <v>305223</v>
      </c>
      <c r="K836" s="11">
        <v>847</v>
      </c>
      <c r="L836" s="11">
        <v>1</v>
      </c>
      <c r="M836" s="11">
        <v>829</v>
      </c>
      <c r="N836" s="11">
        <v>62</v>
      </c>
    </row>
    <row r="837" spans="1:14" x14ac:dyDescent="0.25">
      <c r="A837" s="10">
        <v>303754</v>
      </c>
      <c r="B837" s="11">
        <v>50.09</v>
      </c>
      <c r="D837" s="63" t="s">
        <v>1958</v>
      </c>
      <c r="E837" s="11"/>
      <c r="G837" s="62">
        <f t="shared" si="24"/>
        <v>305955</v>
      </c>
      <c r="H837" s="64">
        <f t="shared" si="25"/>
        <v>0</v>
      </c>
      <c r="J837" s="10">
        <v>305225</v>
      </c>
      <c r="K837" s="11">
        <v>2881</v>
      </c>
      <c r="L837" s="11">
        <v>1</v>
      </c>
      <c r="M837" s="11">
        <v>736</v>
      </c>
      <c r="N837" s="11">
        <v>62</v>
      </c>
    </row>
    <row r="838" spans="1:14" x14ac:dyDescent="0.25">
      <c r="A838" s="10">
        <v>303755</v>
      </c>
      <c r="B838" s="11">
        <v>16.11</v>
      </c>
      <c r="D838" s="63" t="s">
        <v>6690</v>
      </c>
      <c r="E838" s="11"/>
      <c r="G838" s="62">
        <f t="shared" si="24"/>
        <v>305957</v>
      </c>
      <c r="H838" s="64">
        <f t="shared" si="25"/>
        <v>0</v>
      </c>
      <c r="J838" s="10">
        <v>305226</v>
      </c>
      <c r="K838" s="11">
        <v>27667</v>
      </c>
      <c r="L838" s="11">
        <v>15.5</v>
      </c>
      <c r="M838" s="11">
        <v>51</v>
      </c>
      <c r="N838" s="11">
        <v>33</v>
      </c>
    </row>
    <row r="839" spans="1:14" x14ac:dyDescent="0.25">
      <c r="A839" s="10">
        <v>303762</v>
      </c>
      <c r="B839" s="11">
        <v>36.99</v>
      </c>
      <c r="D839" s="63" t="s">
        <v>6257</v>
      </c>
      <c r="E839" s="11"/>
      <c r="G839" s="62">
        <f t="shared" ref="G839:G902" si="26">D839*1</f>
        <v>305966</v>
      </c>
      <c r="H839" s="64">
        <f t="shared" ref="H839:H902" si="27">E839</f>
        <v>0</v>
      </c>
      <c r="J839" s="10">
        <v>305227</v>
      </c>
      <c r="K839" s="11">
        <v>5281</v>
      </c>
      <c r="L839" s="11">
        <v>2</v>
      </c>
      <c r="M839" s="11">
        <v>655</v>
      </c>
      <c r="N839" s="11">
        <v>60</v>
      </c>
    </row>
    <row r="840" spans="1:14" x14ac:dyDescent="0.25">
      <c r="A840" s="10">
        <v>303792</v>
      </c>
      <c r="B840" s="11">
        <v>15.780000000000001</v>
      </c>
      <c r="D840" s="63" t="s">
        <v>3051</v>
      </c>
      <c r="E840" s="11"/>
      <c r="G840" s="62">
        <f t="shared" si="26"/>
        <v>305972</v>
      </c>
      <c r="H840" s="64">
        <f t="shared" si="27"/>
        <v>0</v>
      </c>
      <c r="J840" s="10">
        <v>305235</v>
      </c>
      <c r="K840" s="11">
        <v>9088</v>
      </c>
      <c r="L840" s="11">
        <v>7</v>
      </c>
      <c r="M840" s="11">
        <v>532</v>
      </c>
      <c r="N840" s="11">
        <v>50</v>
      </c>
    </row>
    <row r="841" spans="1:14" x14ac:dyDescent="0.25">
      <c r="A841" s="10">
        <v>303794</v>
      </c>
      <c r="B841" s="11">
        <v>18.96</v>
      </c>
      <c r="D841" s="63" t="s">
        <v>4526</v>
      </c>
      <c r="E841" s="11"/>
      <c r="G841" s="62">
        <f t="shared" si="26"/>
        <v>305978</v>
      </c>
      <c r="H841" s="64">
        <f t="shared" si="27"/>
        <v>0</v>
      </c>
      <c r="J841" s="10">
        <v>305237</v>
      </c>
      <c r="K841" s="11">
        <v>19343</v>
      </c>
      <c r="L841" s="11">
        <v>11.5</v>
      </c>
      <c r="M841" s="11">
        <v>186</v>
      </c>
      <c r="N841" s="11">
        <v>41</v>
      </c>
    </row>
    <row r="842" spans="1:14" x14ac:dyDescent="0.25">
      <c r="A842" s="10">
        <v>303812</v>
      </c>
      <c r="B842" s="11">
        <v>24.4</v>
      </c>
      <c r="D842" s="63" t="s">
        <v>1838</v>
      </c>
      <c r="E842" s="11"/>
      <c r="G842" s="62">
        <f t="shared" si="26"/>
        <v>305980</v>
      </c>
      <c r="H842" s="64">
        <f t="shared" si="27"/>
        <v>0</v>
      </c>
      <c r="J842" s="10">
        <v>305239</v>
      </c>
      <c r="K842" s="11">
        <v>16047</v>
      </c>
      <c r="L842" s="11">
        <v>15.5</v>
      </c>
      <c r="M842" s="11">
        <v>295</v>
      </c>
      <c r="N842" s="11">
        <v>33</v>
      </c>
    </row>
    <row r="843" spans="1:14" x14ac:dyDescent="0.25">
      <c r="A843" s="10">
        <v>303814</v>
      </c>
      <c r="B843" s="11">
        <v>17.52</v>
      </c>
      <c r="D843" s="63" t="s">
        <v>7247</v>
      </c>
      <c r="E843" s="11"/>
      <c r="G843" s="62">
        <f t="shared" si="26"/>
        <v>305982</v>
      </c>
      <c r="H843" s="64">
        <f t="shared" si="27"/>
        <v>0</v>
      </c>
      <c r="J843" s="10">
        <v>305242</v>
      </c>
      <c r="K843" s="11">
        <v>23712</v>
      </c>
      <c r="L843" s="11">
        <v>11</v>
      </c>
      <c r="M843" s="11">
        <v>89</v>
      </c>
      <c r="N843" s="11">
        <v>42</v>
      </c>
    </row>
    <row r="844" spans="1:14" x14ac:dyDescent="0.25">
      <c r="A844" s="10">
        <v>303815</v>
      </c>
      <c r="B844" s="11">
        <v>92.06</v>
      </c>
      <c r="D844" s="63" t="s">
        <v>2392</v>
      </c>
      <c r="E844" s="11"/>
      <c r="G844" s="62">
        <f t="shared" si="26"/>
        <v>305984</v>
      </c>
      <c r="H844" s="64">
        <f t="shared" si="27"/>
        <v>0</v>
      </c>
      <c r="J844" s="10">
        <v>305243</v>
      </c>
      <c r="K844" s="11">
        <v>0</v>
      </c>
      <c r="L844" s="11">
        <v>0</v>
      </c>
      <c r="M844" s="11">
        <v>894</v>
      </c>
      <c r="N844" s="11">
        <v>64</v>
      </c>
    </row>
    <row r="845" spans="1:14" x14ac:dyDescent="0.25">
      <c r="A845" s="10">
        <v>303817</v>
      </c>
      <c r="B845" s="11">
        <v>21.1</v>
      </c>
      <c r="D845" s="63" t="s">
        <v>4953</v>
      </c>
      <c r="E845" s="11">
        <v>50</v>
      </c>
      <c r="G845" s="62">
        <f t="shared" si="26"/>
        <v>305986</v>
      </c>
      <c r="H845" s="64">
        <f t="shared" si="27"/>
        <v>50</v>
      </c>
      <c r="J845" s="10">
        <v>305244</v>
      </c>
      <c r="K845" s="11">
        <v>20237</v>
      </c>
      <c r="L845" s="11">
        <v>10.5</v>
      </c>
      <c r="M845" s="11">
        <v>157</v>
      </c>
      <c r="N845" s="11">
        <v>43</v>
      </c>
    </row>
    <row r="846" spans="1:14" x14ac:dyDescent="0.25">
      <c r="A846" s="10">
        <v>303822</v>
      </c>
      <c r="B846" s="11">
        <v>8.09</v>
      </c>
      <c r="D846" s="63" t="s">
        <v>3304</v>
      </c>
      <c r="E846" s="11"/>
      <c r="G846" s="62">
        <f t="shared" si="26"/>
        <v>305990</v>
      </c>
      <c r="H846" s="64">
        <f t="shared" si="27"/>
        <v>0</v>
      </c>
      <c r="J846" s="10">
        <v>305247</v>
      </c>
      <c r="K846" s="11">
        <v>24579</v>
      </c>
      <c r="L846" s="11">
        <v>4.5</v>
      </c>
      <c r="M846" s="11">
        <v>74</v>
      </c>
      <c r="N846" s="11">
        <v>55</v>
      </c>
    </row>
    <row r="847" spans="1:14" x14ac:dyDescent="0.25">
      <c r="A847" s="10">
        <v>303831</v>
      </c>
      <c r="B847" s="11">
        <v>9.65</v>
      </c>
      <c r="D847" s="63" t="s">
        <v>6280</v>
      </c>
      <c r="E847" s="11">
        <v>100</v>
      </c>
      <c r="G847" s="62">
        <f t="shared" si="26"/>
        <v>305992</v>
      </c>
      <c r="H847" s="64">
        <f t="shared" si="27"/>
        <v>100</v>
      </c>
      <c r="J847" s="10">
        <v>305251</v>
      </c>
      <c r="K847" s="11">
        <v>0</v>
      </c>
      <c r="L847" s="11">
        <v>0</v>
      </c>
      <c r="M847" s="11">
        <v>894</v>
      </c>
      <c r="N847" s="11">
        <v>64</v>
      </c>
    </row>
    <row r="848" spans="1:14" x14ac:dyDescent="0.25">
      <c r="A848" s="10">
        <v>303850</v>
      </c>
      <c r="B848" s="11">
        <v>15.29</v>
      </c>
      <c r="D848" s="63" t="s">
        <v>9582</v>
      </c>
      <c r="E848" s="11">
        <v>-100</v>
      </c>
      <c r="G848" s="62">
        <f t="shared" si="26"/>
        <v>305996</v>
      </c>
      <c r="H848" s="64">
        <f t="shared" si="27"/>
        <v>-100</v>
      </c>
      <c r="J848" s="10">
        <v>305252</v>
      </c>
      <c r="K848" s="11">
        <v>10222</v>
      </c>
      <c r="L848" s="11">
        <v>6</v>
      </c>
      <c r="M848" s="11">
        <v>496</v>
      </c>
      <c r="N848" s="11">
        <v>52</v>
      </c>
    </row>
    <row r="849" spans="1:14" x14ac:dyDescent="0.25">
      <c r="A849" s="10">
        <v>303885</v>
      </c>
      <c r="B849" s="11">
        <v>12.89</v>
      </c>
      <c r="D849" s="63" t="s">
        <v>7469</v>
      </c>
      <c r="E849" s="11"/>
      <c r="G849" s="62">
        <f t="shared" si="26"/>
        <v>305998</v>
      </c>
      <c r="H849" s="64">
        <f t="shared" si="27"/>
        <v>0</v>
      </c>
      <c r="J849" s="10">
        <v>305253</v>
      </c>
      <c r="K849" s="11">
        <v>14481</v>
      </c>
      <c r="L849" s="11">
        <v>19.5</v>
      </c>
      <c r="M849" s="11">
        <v>339</v>
      </c>
      <c r="N849" s="11">
        <v>25</v>
      </c>
    </row>
    <row r="850" spans="1:14" x14ac:dyDescent="0.25">
      <c r="A850" s="10">
        <v>303904</v>
      </c>
      <c r="B850" s="11">
        <v>13.38</v>
      </c>
      <c r="D850" s="63" t="s">
        <v>1936</v>
      </c>
      <c r="E850" s="11">
        <v>0</v>
      </c>
      <c r="G850" s="62">
        <f t="shared" si="26"/>
        <v>306002</v>
      </c>
      <c r="H850" s="64">
        <f t="shared" si="27"/>
        <v>0</v>
      </c>
      <c r="J850" s="10">
        <v>305254</v>
      </c>
      <c r="K850" s="11">
        <v>18787</v>
      </c>
      <c r="L850" s="11">
        <v>4</v>
      </c>
      <c r="M850" s="11">
        <v>199</v>
      </c>
      <c r="N850" s="11">
        <v>56</v>
      </c>
    </row>
    <row r="851" spans="1:14" x14ac:dyDescent="0.25">
      <c r="A851" s="10">
        <v>303912</v>
      </c>
      <c r="B851" s="11">
        <v>32.120000000000005</v>
      </c>
      <c r="D851" s="63" t="s">
        <v>5510</v>
      </c>
      <c r="E851" s="11">
        <v>100</v>
      </c>
      <c r="G851" s="62">
        <f t="shared" si="26"/>
        <v>306006</v>
      </c>
      <c r="H851" s="64">
        <f t="shared" si="27"/>
        <v>100</v>
      </c>
      <c r="J851" s="10">
        <v>305257</v>
      </c>
      <c r="K851" s="11">
        <v>17241</v>
      </c>
      <c r="L851" s="11">
        <v>9.5</v>
      </c>
      <c r="M851" s="11">
        <v>244</v>
      </c>
      <c r="N851" s="11">
        <v>45</v>
      </c>
    </row>
    <row r="852" spans="1:14" x14ac:dyDescent="0.25">
      <c r="A852" s="10">
        <v>303915</v>
      </c>
      <c r="B852" s="11">
        <v>9.3500000000000014</v>
      </c>
      <c r="D852" s="63" t="s">
        <v>4003</v>
      </c>
      <c r="E852" s="11">
        <v>100</v>
      </c>
      <c r="G852" s="62">
        <f t="shared" si="26"/>
        <v>306010</v>
      </c>
      <c r="H852" s="64">
        <f t="shared" si="27"/>
        <v>100</v>
      </c>
      <c r="J852" s="10">
        <v>305259</v>
      </c>
      <c r="K852" s="11">
        <v>14165</v>
      </c>
      <c r="L852" s="11">
        <v>10.5</v>
      </c>
      <c r="M852" s="11">
        <v>349</v>
      </c>
      <c r="N852" s="11">
        <v>43</v>
      </c>
    </row>
    <row r="853" spans="1:14" x14ac:dyDescent="0.25">
      <c r="A853" s="10">
        <v>303923</v>
      </c>
      <c r="B853" s="11">
        <v>28.09</v>
      </c>
      <c r="D853" s="63" t="s">
        <v>7822</v>
      </c>
      <c r="E853" s="11"/>
      <c r="G853" s="62">
        <f t="shared" si="26"/>
        <v>306012</v>
      </c>
      <c r="H853" s="64">
        <f t="shared" si="27"/>
        <v>0</v>
      </c>
      <c r="J853" s="10">
        <v>305262</v>
      </c>
      <c r="K853" s="11">
        <v>16530</v>
      </c>
      <c r="L853" s="11">
        <v>11</v>
      </c>
      <c r="M853" s="11">
        <v>275</v>
      </c>
      <c r="N853" s="11">
        <v>42</v>
      </c>
    </row>
    <row r="854" spans="1:14" x14ac:dyDescent="0.25">
      <c r="A854" s="10">
        <v>303928</v>
      </c>
      <c r="B854" s="11">
        <v>18.2</v>
      </c>
      <c r="D854" s="63" t="s">
        <v>1849</v>
      </c>
      <c r="E854" s="11">
        <v>100</v>
      </c>
      <c r="G854" s="62">
        <f t="shared" si="26"/>
        <v>306017</v>
      </c>
      <c r="H854" s="64">
        <f t="shared" si="27"/>
        <v>100</v>
      </c>
      <c r="J854" s="10">
        <v>305263</v>
      </c>
      <c r="K854" s="11">
        <v>19343</v>
      </c>
      <c r="L854" s="11">
        <v>8</v>
      </c>
      <c r="M854" s="11">
        <v>186</v>
      </c>
      <c r="N854" s="11">
        <v>48</v>
      </c>
    </row>
    <row r="855" spans="1:14" x14ac:dyDescent="0.25">
      <c r="A855" s="10">
        <v>303929</v>
      </c>
      <c r="B855" s="11">
        <v>0.58000000000000007</v>
      </c>
      <c r="D855" s="63" t="s">
        <v>4997</v>
      </c>
      <c r="E855" s="11"/>
      <c r="G855" s="62">
        <f t="shared" si="26"/>
        <v>306019</v>
      </c>
      <c r="H855" s="64">
        <f t="shared" si="27"/>
        <v>0</v>
      </c>
      <c r="J855" s="10">
        <v>305266</v>
      </c>
      <c r="K855" s="11">
        <v>11906</v>
      </c>
      <c r="L855" s="11">
        <v>9</v>
      </c>
      <c r="M855" s="11">
        <v>428</v>
      </c>
      <c r="N855" s="11">
        <v>46</v>
      </c>
    </row>
    <row r="856" spans="1:14" x14ac:dyDescent="0.25">
      <c r="A856" s="10">
        <v>303930</v>
      </c>
      <c r="B856" s="11">
        <v>34.03</v>
      </c>
      <c r="D856" s="63" t="s">
        <v>4384</v>
      </c>
      <c r="E856" s="11">
        <v>100</v>
      </c>
      <c r="G856" s="62">
        <f t="shared" si="26"/>
        <v>306023</v>
      </c>
      <c r="H856" s="64">
        <f t="shared" si="27"/>
        <v>100</v>
      </c>
      <c r="J856" s="10">
        <v>305270</v>
      </c>
      <c r="K856" s="11">
        <v>16532</v>
      </c>
      <c r="L856" s="11">
        <v>12</v>
      </c>
      <c r="M856" s="11">
        <v>274</v>
      </c>
      <c r="N856" s="11">
        <v>40</v>
      </c>
    </row>
    <row r="857" spans="1:14" x14ac:dyDescent="0.25">
      <c r="A857" s="10">
        <v>303933</v>
      </c>
      <c r="B857" s="11">
        <v>27.03</v>
      </c>
      <c r="D857" s="63" t="s">
        <v>10313</v>
      </c>
      <c r="E857" s="11"/>
      <c r="G857" s="62">
        <f t="shared" si="26"/>
        <v>306032</v>
      </c>
      <c r="H857" s="64">
        <f t="shared" si="27"/>
        <v>0</v>
      </c>
      <c r="J857" s="10">
        <v>305276</v>
      </c>
      <c r="K857" s="11">
        <v>15559</v>
      </c>
      <c r="L857" s="11">
        <v>16</v>
      </c>
      <c r="M857" s="11">
        <v>310</v>
      </c>
      <c r="N857" s="11">
        <v>32</v>
      </c>
    </row>
    <row r="858" spans="1:14" x14ac:dyDescent="0.25">
      <c r="A858" s="10">
        <v>303958</v>
      </c>
      <c r="B858" s="11">
        <v>8.64</v>
      </c>
      <c r="D858" s="63" t="s">
        <v>7986</v>
      </c>
      <c r="E858" s="11"/>
      <c r="G858" s="62">
        <f t="shared" si="26"/>
        <v>306041</v>
      </c>
      <c r="H858" s="64">
        <f t="shared" si="27"/>
        <v>0</v>
      </c>
      <c r="J858" s="10">
        <v>305277</v>
      </c>
      <c r="K858" s="11">
        <v>9268</v>
      </c>
      <c r="L858" s="11">
        <v>11</v>
      </c>
      <c r="M858" s="11">
        <v>527</v>
      </c>
      <c r="N858" s="11">
        <v>42</v>
      </c>
    </row>
    <row r="859" spans="1:14" x14ac:dyDescent="0.25">
      <c r="A859" s="10">
        <v>303960</v>
      </c>
      <c r="B859" s="11">
        <v>14.52</v>
      </c>
      <c r="D859" s="63" t="s">
        <v>10465</v>
      </c>
      <c r="E859" s="11"/>
      <c r="G859" s="62">
        <f t="shared" si="26"/>
        <v>306043</v>
      </c>
      <c r="H859" s="64">
        <f t="shared" si="27"/>
        <v>0</v>
      </c>
      <c r="J859" s="10">
        <v>305284</v>
      </c>
      <c r="K859" s="11">
        <v>1945</v>
      </c>
      <c r="L859" s="11">
        <v>2</v>
      </c>
      <c r="M859" s="11">
        <v>772</v>
      </c>
      <c r="N859" s="11">
        <v>60</v>
      </c>
    </row>
    <row r="860" spans="1:14" x14ac:dyDescent="0.25">
      <c r="A860" s="10">
        <v>303962</v>
      </c>
      <c r="B860" s="11">
        <v>8.07</v>
      </c>
      <c r="D860" s="63" t="s">
        <v>6127</v>
      </c>
      <c r="E860" s="11"/>
      <c r="G860" s="62">
        <f t="shared" si="26"/>
        <v>306051</v>
      </c>
      <c r="H860" s="64">
        <f t="shared" si="27"/>
        <v>0</v>
      </c>
      <c r="J860" s="10">
        <v>305286</v>
      </c>
      <c r="K860" s="11">
        <v>15634</v>
      </c>
      <c r="L860" s="11">
        <v>11.5</v>
      </c>
      <c r="M860" s="11">
        <v>307</v>
      </c>
      <c r="N860" s="11">
        <v>41</v>
      </c>
    </row>
    <row r="861" spans="1:14" x14ac:dyDescent="0.25">
      <c r="A861" s="10">
        <v>303970</v>
      </c>
      <c r="B861" s="11">
        <v>14.29</v>
      </c>
      <c r="D861" s="63" t="s">
        <v>2811</v>
      </c>
      <c r="E861" s="11"/>
      <c r="G861" s="62">
        <f t="shared" si="26"/>
        <v>306055</v>
      </c>
      <c r="H861" s="64">
        <f t="shared" si="27"/>
        <v>0</v>
      </c>
      <c r="J861" s="10">
        <v>305302</v>
      </c>
      <c r="K861" s="11">
        <v>14093</v>
      </c>
      <c r="L861" s="11">
        <v>11.5</v>
      </c>
      <c r="M861" s="11">
        <v>352</v>
      </c>
      <c r="N861" s="11">
        <v>41</v>
      </c>
    </row>
    <row r="862" spans="1:14" x14ac:dyDescent="0.25">
      <c r="A862" s="10">
        <v>303987</v>
      </c>
      <c r="B862" s="11">
        <v>18.5</v>
      </c>
      <c r="D862" s="63" t="s">
        <v>9289</v>
      </c>
      <c r="E862" s="11"/>
      <c r="G862" s="62">
        <f t="shared" si="26"/>
        <v>306057</v>
      </c>
      <c r="H862" s="64">
        <f t="shared" si="27"/>
        <v>0</v>
      </c>
      <c r="J862" s="10">
        <v>305306</v>
      </c>
      <c r="K862" s="11">
        <v>0</v>
      </c>
      <c r="L862" s="11">
        <v>0</v>
      </c>
      <c r="M862" s="11">
        <v>894</v>
      </c>
      <c r="N862" s="11">
        <v>64</v>
      </c>
    </row>
    <row r="863" spans="1:14" x14ac:dyDescent="0.25">
      <c r="A863" s="10">
        <v>303994</v>
      </c>
      <c r="B863" s="11">
        <v>16.18</v>
      </c>
      <c r="D863" s="63" t="s">
        <v>1926</v>
      </c>
      <c r="E863" s="11"/>
      <c r="G863" s="62">
        <f t="shared" si="26"/>
        <v>306059</v>
      </c>
      <c r="H863" s="64">
        <f t="shared" si="27"/>
        <v>0</v>
      </c>
      <c r="J863" s="10">
        <v>305308</v>
      </c>
      <c r="K863" s="11">
        <v>20623</v>
      </c>
      <c r="L863" s="11">
        <v>17.5</v>
      </c>
      <c r="M863" s="11">
        <v>152</v>
      </c>
      <c r="N863" s="11">
        <v>29</v>
      </c>
    </row>
    <row r="864" spans="1:14" x14ac:dyDescent="0.25">
      <c r="A864" s="10">
        <v>304004</v>
      </c>
      <c r="B864" s="11">
        <v>12.36</v>
      </c>
      <c r="D864" s="63" t="s">
        <v>7992</v>
      </c>
      <c r="E864" s="11">
        <v>-100</v>
      </c>
      <c r="G864" s="62">
        <f t="shared" si="26"/>
        <v>306061</v>
      </c>
      <c r="H864" s="64">
        <f t="shared" si="27"/>
        <v>-100</v>
      </c>
      <c r="J864" s="10">
        <v>305309</v>
      </c>
      <c r="K864" s="11">
        <v>12498</v>
      </c>
      <c r="L864" s="11">
        <v>15</v>
      </c>
      <c r="M864" s="11">
        <v>412</v>
      </c>
      <c r="N864" s="11">
        <v>34</v>
      </c>
    </row>
    <row r="865" spans="1:14" x14ac:dyDescent="0.25">
      <c r="A865" s="10">
        <v>304006</v>
      </c>
      <c r="B865" s="11">
        <v>12.04</v>
      </c>
      <c r="D865" s="63" t="s">
        <v>3672</v>
      </c>
      <c r="E865" s="11"/>
      <c r="G865" s="62">
        <f t="shared" si="26"/>
        <v>306065</v>
      </c>
      <c r="H865" s="64">
        <f t="shared" si="27"/>
        <v>0</v>
      </c>
      <c r="J865" s="10">
        <v>305312</v>
      </c>
      <c r="K865" s="11">
        <v>13712</v>
      </c>
      <c r="L865" s="11">
        <v>21</v>
      </c>
      <c r="M865" s="11">
        <v>361</v>
      </c>
      <c r="N865" s="11">
        <v>22</v>
      </c>
    </row>
    <row r="866" spans="1:14" x14ac:dyDescent="0.25">
      <c r="A866" s="10">
        <v>304015</v>
      </c>
      <c r="B866" s="11">
        <v>13.46</v>
      </c>
      <c r="D866" s="63" t="s">
        <v>8011</v>
      </c>
      <c r="E866" s="11">
        <v>-100</v>
      </c>
      <c r="G866" s="62">
        <f t="shared" si="26"/>
        <v>306067</v>
      </c>
      <c r="H866" s="64">
        <f t="shared" si="27"/>
        <v>-100</v>
      </c>
      <c r="J866" s="10">
        <v>305315</v>
      </c>
      <c r="K866" s="11">
        <v>2906</v>
      </c>
      <c r="L866" s="11">
        <v>1</v>
      </c>
      <c r="M866" s="11">
        <v>734</v>
      </c>
      <c r="N866" s="11">
        <v>62</v>
      </c>
    </row>
    <row r="867" spans="1:14" x14ac:dyDescent="0.25">
      <c r="A867" s="10">
        <v>304024</v>
      </c>
      <c r="B867" s="11">
        <v>28.3</v>
      </c>
      <c r="D867" s="63" t="s">
        <v>7673</v>
      </c>
      <c r="E867" s="11">
        <v>-100</v>
      </c>
      <c r="G867" s="62">
        <f t="shared" si="26"/>
        <v>306069</v>
      </c>
      <c r="H867" s="64">
        <f t="shared" si="27"/>
        <v>-100</v>
      </c>
      <c r="J867" s="10">
        <v>305323</v>
      </c>
      <c r="K867" s="11">
        <v>7939</v>
      </c>
      <c r="L867" s="11">
        <v>1</v>
      </c>
      <c r="M867" s="11">
        <v>572</v>
      </c>
      <c r="N867" s="11">
        <v>62</v>
      </c>
    </row>
    <row r="868" spans="1:14" x14ac:dyDescent="0.25">
      <c r="A868" s="10">
        <v>304026</v>
      </c>
      <c r="B868" s="11">
        <v>19.03</v>
      </c>
      <c r="D868" s="63" t="s">
        <v>4650</v>
      </c>
      <c r="E868" s="11">
        <v>100</v>
      </c>
      <c r="G868" s="62">
        <f t="shared" si="26"/>
        <v>306071</v>
      </c>
      <c r="H868" s="64">
        <f t="shared" si="27"/>
        <v>100</v>
      </c>
      <c r="J868" s="10">
        <v>305324</v>
      </c>
      <c r="K868" s="11">
        <v>16008</v>
      </c>
      <c r="L868" s="11">
        <v>21.5</v>
      </c>
      <c r="M868" s="11">
        <v>296</v>
      </c>
      <c r="N868" s="11">
        <v>21</v>
      </c>
    </row>
    <row r="869" spans="1:14" x14ac:dyDescent="0.25">
      <c r="A869" s="10">
        <v>304027</v>
      </c>
      <c r="B869" s="11">
        <v>18.84</v>
      </c>
      <c r="D869" s="63" t="s">
        <v>8447</v>
      </c>
      <c r="E869" s="11">
        <v>0</v>
      </c>
      <c r="G869" s="62">
        <f t="shared" si="26"/>
        <v>306081</v>
      </c>
      <c r="H869" s="64">
        <f t="shared" si="27"/>
        <v>0</v>
      </c>
      <c r="J869" s="10">
        <v>305325</v>
      </c>
      <c r="K869" s="11">
        <v>9762</v>
      </c>
      <c r="L869" s="11">
        <v>7</v>
      </c>
      <c r="M869" s="11">
        <v>508</v>
      </c>
      <c r="N869" s="11">
        <v>50</v>
      </c>
    </row>
    <row r="870" spans="1:14" x14ac:dyDescent="0.25">
      <c r="A870" s="10">
        <v>304029</v>
      </c>
      <c r="B870" s="11">
        <v>12.23</v>
      </c>
      <c r="D870" s="63" t="s">
        <v>5673</v>
      </c>
      <c r="E870" s="11">
        <v>100</v>
      </c>
      <c r="G870" s="62">
        <f t="shared" si="26"/>
        <v>306088</v>
      </c>
      <c r="H870" s="64">
        <f t="shared" si="27"/>
        <v>100</v>
      </c>
      <c r="J870" s="10">
        <v>305328</v>
      </c>
      <c r="K870" s="11">
        <v>13204</v>
      </c>
      <c r="L870" s="11">
        <v>13</v>
      </c>
      <c r="M870" s="11">
        <v>385</v>
      </c>
      <c r="N870" s="11">
        <v>38</v>
      </c>
    </row>
    <row r="871" spans="1:14" x14ac:dyDescent="0.25">
      <c r="A871" s="10">
        <v>304031</v>
      </c>
      <c r="B871" s="11">
        <v>7.33</v>
      </c>
      <c r="D871" s="63" t="s">
        <v>5384</v>
      </c>
      <c r="E871" s="11"/>
      <c r="G871" s="62">
        <f t="shared" si="26"/>
        <v>306090</v>
      </c>
      <c r="H871" s="64">
        <f t="shared" si="27"/>
        <v>0</v>
      </c>
      <c r="J871" s="10">
        <v>305332</v>
      </c>
      <c r="K871" s="11">
        <v>19786</v>
      </c>
      <c r="L871" s="11">
        <v>10</v>
      </c>
      <c r="M871" s="11">
        <v>173</v>
      </c>
      <c r="N871" s="11">
        <v>44</v>
      </c>
    </row>
    <row r="872" spans="1:14" x14ac:dyDescent="0.25">
      <c r="A872" s="10">
        <v>304032</v>
      </c>
      <c r="B872" s="11">
        <v>12.45</v>
      </c>
      <c r="D872" s="63" t="s">
        <v>9431</v>
      </c>
      <c r="E872" s="11"/>
      <c r="G872" s="62">
        <f t="shared" si="26"/>
        <v>306092</v>
      </c>
      <c r="H872" s="64">
        <f t="shared" si="27"/>
        <v>0</v>
      </c>
      <c r="J872" s="10">
        <v>305335</v>
      </c>
      <c r="K872" s="11">
        <v>5778</v>
      </c>
      <c r="L872" s="11">
        <v>5</v>
      </c>
      <c r="M872" s="11">
        <v>639</v>
      </c>
      <c r="N872" s="11">
        <v>54</v>
      </c>
    </row>
    <row r="873" spans="1:14" x14ac:dyDescent="0.25">
      <c r="A873" s="10">
        <v>304041</v>
      </c>
      <c r="B873" s="11">
        <v>12.610000000000001</v>
      </c>
      <c r="D873" s="63" t="s">
        <v>9805</v>
      </c>
      <c r="E873" s="11"/>
      <c r="G873" s="62">
        <f t="shared" si="26"/>
        <v>306094</v>
      </c>
      <c r="H873" s="64">
        <f t="shared" si="27"/>
        <v>0</v>
      </c>
      <c r="J873" s="10">
        <v>305346</v>
      </c>
      <c r="K873" s="11">
        <v>15043</v>
      </c>
      <c r="L873" s="11">
        <v>10.5</v>
      </c>
      <c r="M873" s="11">
        <v>324</v>
      </c>
      <c r="N873" s="11">
        <v>43</v>
      </c>
    </row>
    <row r="874" spans="1:14" x14ac:dyDescent="0.25">
      <c r="A874" s="10">
        <v>304042</v>
      </c>
      <c r="B874" s="11">
        <v>12.01</v>
      </c>
      <c r="D874" s="63" t="s">
        <v>3907</v>
      </c>
      <c r="E874" s="11">
        <v>-100</v>
      </c>
      <c r="G874" s="62">
        <f t="shared" si="26"/>
        <v>306096</v>
      </c>
      <c r="H874" s="64">
        <f t="shared" si="27"/>
        <v>-100</v>
      </c>
      <c r="J874" s="10">
        <v>305347</v>
      </c>
      <c r="K874" s="11">
        <v>4060</v>
      </c>
      <c r="L874" s="11">
        <v>5</v>
      </c>
      <c r="M874" s="11">
        <v>693</v>
      </c>
      <c r="N874" s="11">
        <v>54</v>
      </c>
    </row>
    <row r="875" spans="1:14" x14ac:dyDescent="0.25">
      <c r="A875" s="10">
        <v>304054</v>
      </c>
      <c r="B875" s="11">
        <v>13.89</v>
      </c>
      <c r="D875" s="63" t="s">
        <v>4780</v>
      </c>
      <c r="E875" s="11">
        <v>-100</v>
      </c>
      <c r="G875" s="62">
        <f t="shared" si="26"/>
        <v>306098</v>
      </c>
      <c r="H875" s="64">
        <f t="shared" si="27"/>
        <v>-100</v>
      </c>
      <c r="J875" s="10">
        <v>305349</v>
      </c>
      <c r="K875" s="11">
        <v>27011</v>
      </c>
      <c r="L875" s="11">
        <v>15</v>
      </c>
      <c r="M875" s="11">
        <v>56</v>
      </c>
      <c r="N875" s="11">
        <v>34</v>
      </c>
    </row>
    <row r="876" spans="1:14" x14ac:dyDescent="0.25">
      <c r="A876" s="10">
        <v>304061</v>
      </c>
      <c r="B876" s="11">
        <v>10.94</v>
      </c>
      <c r="D876" s="63" t="s">
        <v>6812</v>
      </c>
      <c r="E876" s="11"/>
      <c r="G876" s="62">
        <f t="shared" si="26"/>
        <v>306100</v>
      </c>
      <c r="H876" s="64">
        <f t="shared" si="27"/>
        <v>0</v>
      </c>
      <c r="J876" s="10">
        <v>305355</v>
      </c>
      <c r="K876" s="11">
        <v>10714</v>
      </c>
      <c r="L876" s="11">
        <v>11.5</v>
      </c>
      <c r="M876" s="11">
        <v>480</v>
      </c>
      <c r="N876" s="11">
        <v>41</v>
      </c>
    </row>
    <row r="877" spans="1:14" x14ac:dyDescent="0.25">
      <c r="A877" s="10">
        <v>304072</v>
      </c>
      <c r="B877" s="11">
        <v>9.58</v>
      </c>
      <c r="D877" s="63" t="s">
        <v>3760</v>
      </c>
      <c r="E877" s="11"/>
      <c r="G877" s="62">
        <f t="shared" si="26"/>
        <v>306102</v>
      </c>
      <c r="H877" s="64">
        <f t="shared" si="27"/>
        <v>0</v>
      </c>
      <c r="J877" s="10">
        <v>305356</v>
      </c>
      <c r="K877" s="11">
        <v>13832</v>
      </c>
      <c r="L877" s="11">
        <v>9.5</v>
      </c>
      <c r="M877" s="11">
        <v>359</v>
      </c>
      <c r="N877" s="11">
        <v>45</v>
      </c>
    </row>
    <row r="878" spans="1:14" x14ac:dyDescent="0.25">
      <c r="A878" s="10">
        <v>304077</v>
      </c>
      <c r="B878" s="11">
        <v>24.68</v>
      </c>
      <c r="D878" s="63" t="s">
        <v>4889</v>
      </c>
      <c r="E878" s="11">
        <v>0</v>
      </c>
      <c r="G878" s="62">
        <f t="shared" si="26"/>
        <v>306109</v>
      </c>
      <c r="H878" s="64">
        <f t="shared" si="27"/>
        <v>0</v>
      </c>
      <c r="J878" s="10">
        <v>305361</v>
      </c>
      <c r="K878" s="11">
        <v>8686</v>
      </c>
      <c r="L878" s="11">
        <v>3.5</v>
      </c>
      <c r="M878" s="11">
        <v>543</v>
      </c>
      <c r="N878" s="11">
        <v>57</v>
      </c>
    </row>
    <row r="879" spans="1:14" x14ac:dyDescent="0.25">
      <c r="A879" s="10">
        <v>304081</v>
      </c>
      <c r="B879" s="11">
        <v>7.4</v>
      </c>
      <c r="D879" s="63" t="s">
        <v>3714</v>
      </c>
      <c r="E879" s="11"/>
      <c r="G879" s="62">
        <f t="shared" si="26"/>
        <v>306113</v>
      </c>
      <c r="H879" s="64">
        <f t="shared" si="27"/>
        <v>0</v>
      </c>
      <c r="J879" s="10">
        <v>305363</v>
      </c>
      <c r="K879" s="11">
        <v>10968</v>
      </c>
      <c r="L879" s="11">
        <v>12.5</v>
      </c>
      <c r="M879" s="11">
        <v>471</v>
      </c>
      <c r="N879" s="11">
        <v>39</v>
      </c>
    </row>
    <row r="880" spans="1:14" x14ac:dyDescent="0.25">
      <c r="A880" s="10">
        <v>304091</v>
      </c>
      <c r="B880" s="11">
        <v>10.69</v>
      </c>
      <c r="D880" s="63" t="s">
        <v>6759</v>
      </c>
      <c r="E880" s="11"/>
      <c r="G880" s="62">
        <f t="shared" si="26"/>
        <v>306115</v>
      </c>
      <c r="H880" s="64">
        <f t="shared" si="27"/>
        <v>0</v>
      </c>
      <c r="J880" s="10">
        <v>305367</v>
      </c>
      <c r="K880" s="11">
        <v>28523</v>
      </c>
      <c r="L880" s="11">
        <v>18</v>
      </c>
      <c r="M880" s="11">
        <v>44</v>
      </c>
      <c r="N880" s="11">
        <v>28</v>
      </c>
    </row>
    <row r="881" spans="1:14" x14ac:dyDescent="0.25">
      <c r="A881" s="10">
        <v>304101</v>
      </c>
      <c r="B881" s="11">
        <v>12.129999999999999</v>
      </c>
      <c r="D881" s="63" t="s">
        <v>5473</v>
      </c>
      <c r="E881" s="11"/>
      <c r="G881" s="62">
        <f t="shared" si="26"/>
        <v>306121</v>
      </c>
      <c r="H881" s="64">
        <f t="shared" si="27"/>
        <v>0</v>
      </c>
      <c r="J881" s="10">
        <v>305371</v>
      </c>
      <c r="K881" s="11">
        <v>2054</v>
      </c>
      <c r="L881" s="11">
        <v>0</v>
      </c>
      <c r="M881" s="11">
        <v>766</v>
      </c>
      <c r="N881" s="11">
        <v>64</v>
      </c>
    </row>
    <row r="882" spans="1:14" x14ac:dyDescent="0.25">
      <c r="A882" s="10">
        <v>304123</v>
      </c>
      <c r="B882" s="11">
        <v>7.77</v>
      </c>
      <c r="D882" s="63" t="s">
        <v>3613</v>
      </c>
      <c r="E882" s="11"/>
      <c r="G882" s="62">
        <f t="shared" si="26"/>
        <v>306123</v>
      </c>
      <c r="H882" s="64">
        <f t="shared" si="27"/>
        <v>0</v>
      </c>
      <c r="J882" s="10">
        <v>305376</v>
      </c>
      <c r="K882" s="11">
        <v>13666</v>
      </c>
      <c r="L882" s="11">
        <v>8.5</v>
      </c>
      <c r="M882" s="11">
        <v>364</v>
      </c>
      <c r="N882" s="11">
        <v>47</v>
      </c>
    </row>
    <row r="883" spans="1:14" x14ac:dyDescent="0.25">
      <c r="A883" s="10">
        <v>304132</v>
      </c>
      <c r="B883" s="11">
        <v>9.1199999999999992</v>
      </c>
      <c r="D883" s="63" t="s">
        <v>3540</v>
      </c>
      <c r="E883" s="11"/>
      <c r="G883" s="62">
        <f t="shared" si="26"/>
        <v>306131</v>
      </c>
      <c r="H883" s="64">
        <f t="shared" si="27"/>
        <v>0</v>
      </c>
      <c r="J883" s="10">
        <v>305378</v>
      </c>
      <c r="K883" s="11">
        <v>17263</v>
      </c>
      <c r="L883" s="11">
        <v>12.5</v>
      </c>
      <c r="M883" s="11">
        <v>242</v>
      </c>
      <c r="N883" s="11">
        <v>39</v>
      </c>
    </row>
    <row r="884" spans="1:14" x14ac:dyDescent="0.25">
      <c r="A884" s="10">
        <v>304137</v>
      </c>
      <c r="B884" s="11">
        <v>8.39</v>
      </c>
      <c r="D884" s="63" t="s">
        <v>3746</v>
      </c>
      <c r="E884" s="11"/>
      <c r="G884" s="62">
        <f t="shared" si="26"/>
        <v>306135</v>
      </c>
      <c r="H884" s="64">
        <f t="shared" si="27"/>
        <v>0</v>
      </c>
      <c r="J884" s="10">
        <v>305381</v>
      </c>
      <c r="K884" s="11">
        <v>0</v>
      </c>
      <c r="L884" s="11">
        <v>0</v>
      </c>
      <c r="M884" s="11">
        <v>894</v>
      </c>
      <c r="N884" s="11">
        <v>64</v>
      </c>
    </row>
    <row r="885" spans="1:14" x14ac:dyDescent="0.25">
      <c r="A885" s="10">
        <v>304146</v>
      </c>
      <c r="B885" s="11">
        <v>11.5</v>
      </c>
      <c r="D885" s="63" t="s">
        <v>7841</v>
      </c>
      <c r="E885" s="11">
        <v>0</v>
      </c>
      <c r="G885" s="62">
        <f t="shared" si="26"/>
        <v>306138</v>
      </c>
      <c r="H885" s="64">
        <f t="shared" si="27"/>
        <v>0</v>
      </c>
      <c r="J885" s="10">
        <v>305382</v>
      </c>
      <c r="K885" s="11">
        <v>4064</v>
      </c>
      <c r="L885" s="11">
        <v>8.5</v>
      </c>
      <c r="M885" s="11">
        <v>692</v>
      </c>
      <c r="N885" s="11">
        <v>47</v>
      </c>
    </row>
    <row r="886" spans="1:14" x14ac:dyDescent="0.25">
      <c r="A886" s="10">
        <v>304157</v>
      </c>
      <c r="B886" s="11">
        <v>4.5999999999999996</v>
      </c>
      <c r="D886" s="63" t="s">
        <v>4690</v>
      </c>
      <c r="E886" s="11"/>
      <c r="G886" s="62">
        <f t="shared" si="26"/>
        <v>306142</v>
      </c>
      <c r="H886" s="64">
        <f t="shared" si="27"/>
        <v>0</v>
      </c>
      <c r="J886" s="10">
        <v>305385</v>
      </c>
      <c r="K886" s="11">
        <v>13550</v>
      </c>
      <c r="L886" s="11">
        <v>11.5</v>
      </c>
      <c r="M886" s="11">
        <v>369</v>
      </c>
      <c r="N886" s="11">
        <v>41</v>
      </c>
    </row>
    <row r="887" spans="1:14" x14ac:dyDescent="0.25">
      <c r="A887" s="10">
        <v>304158</v>
      </c>
      <c r="B887" s="11">
        <v>32.15</v>
      </c>
      <c r="D887" s="63" t="s">
        <v>6410</v>
      </c>
      <c r="E887" s="11"/>
      <c r="G887" s="62">
        <f t="shared" si="26"/>
        <v>306144</v>
      </c>
      <c r="H887" s="64">
        <f t="shared" si="27"/>
        <v>0</v>
      </c>
      <c r="J887" s="10">
        <v>305387</v>
      </c>
      <c r="K887" s="11">
        <v>2209</v>
      </c>
      <c r="L887" s="11">
        <v>2</v>
      </c>
      <c r="M887" s="11">
        <v>761</v>
      </c>
      <c r="N887" s="11">
        <v>60</v>
      </c>
    </row>
    <row r="888" spans="1:14" x14ac:dyDescent="0.25">
      <c r="A888" s="10">
        <v>304163</v>
      </c>
      <c r="B888" s="11">
        <v>10.220000000000001</v>
      </c>
      <c r="D888" s="63" t="s">
        <v>6328</v>
      </c>
      <c r="E888" s="11">
        <v>100</v>
      </c>
      <c r="G888" s="62">
        <f t="shared" si="26"/>
        <v>306148</v>
      </c>
      <c r="H888" s="64">
        <f t="shared" si="27"/>
        <v>100</v>
      </c>
      <c r="J888" s="10">
        <v>305388</v>
      </c>
      <c r="K888" s="11">
        <v>6085</v>
      </c>
      <c r="L888" s="11">
        <v>3</v>
      </c>
      <c r="M888" s="11">
        <v>629</v>
      </c>
      <c r="N888" s="11">
        <v>58</v>
      </c>
    </row>
    <row r="889" spans="1:14" x14ac:dyDescent="0.25">
      <c r="A889" s="10">
        <v>304166</v>
      </c>
      <c r="B889" s="11">
        <v>36.44</v>
      </c>
      <c r="D889" s="63" t="s">
        <v>7625</v>
      </c>
      <c r="E889" s="11">
        <v>0</v>
      </c>
      <c r="G889" s="62">
        <f t="shared" si="26"/>
        <v>306152</v>
      </c>
      <c r="H889" s="64">
        <f t="shared" si="27"/>
        <v>0</v>
      </c>
      <c r="J889" s="10">
        <v>305389</v>
      </c>
      <c r="K889" s="11">
        <v>14687</v>
      </c>
      <c r="L889" s="11">
        <v>9.5</v>
      </c>
      <c r="M889" s="11">
        <v>334</v>
      </c>
      <c r="N889" s="11">
        <v>45</v>
      </c>
    </row>
    <row r="890" spans="1:14" x14ac:dyDescent="0.25">
      <c r="A890" s="10">
        <v>304176</v>
      </c>
      <c r="B890" s="11">
        <v>15</v>
      </c>
      <c r="D890" s="63" t="s">
        <v>5995</v>
      </c>
      <c r="E890" s="11">
        <v>100</v>
      </c>
      <c r="G890" s="62">
        <f t="shared" si="26"/>
        <v>306154</v>
      </c>
      <c r="H890" s="64">
        <f t="shared" si="27"/>
        <v>100</v>
      </c>
      <c r="J890" s="10">
        <v>305393</v>
      </c>
      <c r="K890" s="11">
        <v>14929</v>
      </c>
      <c r="L890" s="11">
        <v>9</v>
      </c>
      <c r="M890" s="11">
        <v>330</v>
      </c>
      <c r="N890" s="11">
        <v>46</v>
      </c>
    </row>
    <row r="891" spans="1:14" x14ac:dyDescent="0.25">
      <c r="A891" s="10">
        <v>304192</v>
      </c>
      <c r="B891" s="11">
        <v>6.79</v>
      </c>
      <c r="D891" s="63" t="s">
        <v>3733</v>
      </c>
      <c r="E891" s="11"/>
      <c r="G891" s="62">
        <f t="shared" si="26"/>
        <v>306156</v>
      </c>
      <c r="H891" s="64">
        <f t="shared" si="27"/>
        <v>0</v>
      </c>
      <c r="J891" s="10">
        <v>305394</v>
      </c>
      <c r="K891" s="11">
        <v>13470</v>
      </c>
      <c r="L891" s="11">
        <v>7</v>
      </c>
      <c r="M891" s="11">
        <v>373</v>
      </c>
      <c r="N891" s="11">
        <v>50</v>
      </c>
    </row>
    <row r="892" spans="1:14" x14ac:dyDescent="0.25">
      <c r="A892" s="10">
        <v>304203</v>
      </c>
      <c r="B892" s="11">
        <v>13.75</v>
      </c>
      <c r="D892" s="63" t="s">
        <v>4380</v>
      </c>
      <c r="E892" s="11"/>
      <c r="G892" s="62">
        <f t="shared" si="26"/>
        <v>306161</v>
      </c>
      <c r="H892" s="64">
        <f t="shared" si="27"/>
        <v>0</v>
      </c>
      <c r="J892" s="10">
        <v>305397</v>
      </c>
      <c r="K892" s="11">
        <v>7809</v>
      </c>
      <c r="L892" s="11">
        <v>4</v>
      </c>
      <c r="M892" s="11">
        <v>574</v>
      </c>
      <c r="N892" s="11">
        <v>56</v>
      </c>
    </row>
    <row r="893" spans="1:14" x14ac:dyDescent="0.25">
      <c r="A893" s="10">
        <v>304204</v>
      </c>
      <c r="B893" s="11">
        <v>12.14</v>
      </c>
      <c r="D893" s="63" t="s">
        <v>5725</v>
      </c>
      <c r="E893" s="11">
        <v>-100</v>
      </c>
      <c r="G893" s="62">
        <f t="shared" si="26"/>
        <v>306163</v>
      </c>
      <c r="H893" s="64">
        <f t="shared" si="27"/>
        <v>-100</v>
      </c>
      <c r="J893" s="10">
        <v>305401</v>
      </c>
      <c r="K893" s="11">
        <v>11719</v>
      </c>
      <c r="L893" s="11">
        <v>9.5</v>
      </c>
      <c r="M893" s="11">
        <v>434</v>
      </c>
      <c r="N893" s="11">
        <v>45</v>
      </c>
    </row>
    <row r="894" spans="1:14" x14ac:dyDescent="0.25">
      <c r="A894" s="10">
        <v>304215</v>
      </c>
      <c r="B894" s="11">
        <v>2.62</v>
      </c>
      <c r="D894" s="63" t="s">
        <v>4798</v>
      </c>
      <c r="E894" s="11"/>
      <c r="G894" s="62">
        <f t="shared" si="26"/>
        <v>306180</v>
      </c>
      <c r="H894" s="64">
        <f t="shared" si="27"/>
        <v>0</v>
      </c>
      <c r="J894" s="10">
        <v>305403</v>
      </c>
      <c r="K894" s="11">
        <v>3720</v>
      </c>
      <c r="L894" s="11">
        <v>2</v>
      </c>
      <c r="M894" s="11">
        <v>704</v>
      </c>
      <c r="N894" s="11">
        <v>60</v>
      </c>
    </row>
    <row r="895" spans="1:14" x14ac:dyDescent="0.25">
      <c r="A895" s="10">
        <v>304221</v>
      </c>
      <c r="B895" s="11">
        <v>11.280000000000001</v>
      </c>
      <c r="D895" s="63" t="s">
        <v>9251</v>
      </c>
      <c r="E895" s="11"/>
      <c r="G895" s="62">
        <f t="shared" si="26"/>
        <v>306184</v>
      </c>
      <c r="H895" s="64">
        <f t="shared" si="27"/>
        <v>0</v>
      </c>
      <c r="J895" s="10">
        <v>305408</v>
      </c>
      <c r="K895" s="11">
        <v>15081</v>
      </c>
      <c r="L895" s="11">
        <v>6</v>
      </c>
      <c r="M895" s="11">
        <v>321</v>
      </c>
      <c r="N895" s="11">
        <v>52</v>
      </c>
    </row>
    <row r="896" spans="1:14" x14ac:dyDescent="0.25">
      <c r="A896" s="10">
        <v>304255</v>
      </c>
      <c r="B896" s="11">
        <v>8</v>
      </c>
      <c r="D896" s="63" t="s">
        <v>7609</v>
      </c>
      <c r="E896" s="11"/>
      <c r="G896" s="62">
        <f t="shared" si="26"/>
        <v>306186</v>
      </c>
      <c r="H896" s="64">
        <f t="shared" si="27"/>
        <v>0</v>
      </c>
      <c r="J896" s="10">
        <v>305411</v>
      </c>
      <c r="K896" s="11">
        <v>16200</v>
      </c>
      <c r="L896" s="11">
        <v>21</v>
      </c>
      <c r="M896" s="11">
        <v>287</v>
      </c>
      <c r="N896" s="11">
        <v>22</v>
      </c>
    </row>
    <row r="897" spans="1:14" x14ac:dyDescent="0.25">
      <c r="A897" s="10">
        <v>304256</v>
      </c>
      <c r="B897" s="11">
        <v>16.39</v>
      </c>
      <c r="D897" s="63" t="s">
        <v>3439</v>
      </c>
      <c r="E897" s="11"/>
      <c r="G897" s="62">
        <f t="shared" si="26"/>
        <v>306190</v>
      </c>
      <c r="H897" s="64">
        <f t="shared" si="27"/>
        <v>0</v>
      </c>
      <c r="J897" s="10">
        <v>305412</v>
      </c>
      <c r="K897" s="11">
        <v>8807</v>
      </c>
      <c r="L897" s="11">
        <v>5</v>
      </c>
      <c r="M897" s="11">
        <v>540</v>
      </c>
      <c r="N897" s="11">
        <v>54</v>
      </c>
    </row>
    <row r="898" spans="1:14" x14ac:dyDescent="0.25">
      <c r="A898" s="10">
        <v>304262</v>
      </c>
      <c r="B898" s="11">
        <v>11.19</v>
      </c>
      <c r="D898" s="63" t="s">
        <v>5479</v>
      </c>
      <c r="E898" s="11"/>
      <c r="G898" s="62">
        <f t="shared" si="26"/>
        <v>306192</v>
      </c>
      <c r="H898" s="64">
        <f t="shared" si="27"/>
        <v>0</v>
      </c>
      <c r="J898" s="10">
        <v>305416</v>
      </c>
      <c r="K898" s="11">
        <v>0</v>
      </c>
      <c r="L898" s="11">
        <v>0</v>
      </c>
      <c r="M898" s="11">
        <v>894</v>
      </c>
      <c r="N898" s="11">
        <v>64</v>
      </c>
    </row>
    <row r="899" spans="1:14" x14ac:dyDescent="0.25">
      <c r="A899" s="10">
        <v>304292</v>
      </c>
      <c r="B899" s="11">
        <v>13.64</v>
      </c>
      <c r="D899" s="63" t="s">
        <v>6881</v>
      </c>
      <c r="E899" s="11">
        <v>100</v>
      </c>
      <c r="G899" s="62">
        <f t="shared" si="26"/>
        <v>306194</v>
      </c>
      <c r="H899" s="64">
        <f t="shared" si="27"/>
        <v>100</v>
      </c>
      <c r="J899" s="10">
        <v>305420</v>
      </c>
      <c r="K899" s="11">
        <v>680</v>
      </c>
      <c r="L899" s="11">
        <v>1</v>
      </c>
      <c r="M899" s="11">
        <v>836</v>
      </c>
      <c r="N899" s="11">
        <v>62</v>
      </c>
    </row>
    <row r="900" spans="1:14" x14ac:dyDescent="0.25">
      <c r="A900" s="10">
        <v>304302</v>
      </c>
      <c r="B900" s="11">
        <v>17.02</v>
      </c>
      <c r="D900" s="63" t="s">
        <v>8134</v>
      </c>
      <c r="E900" s="11">
        <v>0</v>
      </c>
      <c r="G900" s="62">
        <f t="shared" si="26"/>
        <v>306196</v>
      </c>
      <c r="H900" s="64">
        <f t="shared" si="27"/>
        <v>0</v>
      </c>
      <c r="J900" s="10">
        <v>305425</v>
      </c>
      <c r="K900" s="11">
        <v>16406</v>
      </c>
      <c r="L900" s="11">
        <v>18</v>
      </c>
      <c r="M900" s="11">
        <v>279</v>
      </c>
      <c r="N900" s="11">
        <v>28</v>
      </c>
    </row>
    <row r="901" spans="1:14" x14ac:dyDescent="0.25">
      <c r="A901" s="10">
        <v>304311</v>
      </c>
      <c r="B901" s="11">
        <v>17.77</v>
      </c>
      <c r="D901" s="63" t="s">
        <v>7979</v>
      </c>
      <c r="E901" s="11"/>
      <c r="G901" s="62">
        <f t="shared" si="26"/>
        <v>306198</v>
      </c>
      <c r="H901" s="64">
        <f t="shared" si="27"/>
        <v>0</v>
      </c>
      <c r="J901" s="10">
        <v>305426</v>
      </c>
      <c r="K901" s="11">
        <v>0</v>
      </c>
      <c r="L901" s="11">
        <v>0</v>
      </c>
      <c r="M901" s="11">
        <v>894</v>
      </c>
      <c r="N901" s="11">
        <v>64</v>
      </c>
    </row>
    <row r="902" spans="1:14" x14ac:dyDescent="0.25">
      <c r="A902" s="10">
        <v>304312</v>
      </c>
      <c r="B902" s="11">
        <v>14.67</v>
      </c>
      <c r="D902" s="63" t="s">
        <v>9134</v>
      </c>
      <c r="E902" s="11"/>
      <c r="G902" s="62">
        <f t="shared" si="26"/>
        <v>306202</v>
      </c>
      <c r="H902" s="64">
        <f t="shared" si="27"/>
        <v>0</v>
      </c>
      <c r="J902" s="10">
        <v>305427</v>
      </c>
      <c r="K902" s="11">
        <v>0</v>
      </c>
      <c r="L902" s="11">
        <v>0</v>
      </c>
      <c r="M902" s="11">
        <v>894</v>
      </c>
      <c r="N902" s="11">
        <v>64</v>
      </c>
    </row>
    <row r="903" spans="1:14" x14ac:dyDescent="0.25">
      <c r="A903" s="10">
        <v>304313</v>
      </c>
      <c r="B903" s="11">
        <v>30.97</v>
      </c>
      <c r="D903" s="63" t="s">
        <v>8282</v>
      </c>
      <c r="E903" s="11"/>
      <c r="G903" s="62">
        <f t="shared" ref="G903:G966" si="28">D903*1</f>
        <v>306204</v>
      </c>
      <c r="H903" s="64">
        <f t="shared" ref="H903:H966" si="29">E903</f>
        <v>0</v>
      </c>
      <c r="J903" s="10">
        <v>305428</v>
      </c>
      <c r="K903" s="11">
        <v>13012</v>
      </c>
      <c r="L903" s="11">
        <v>18</v>
      </c>
      <c r="M903" s="11">
        <v>389</v>
      </c>
      <c r="N903" s="11">
        <v>28</v>
      </c>
    </row>
    <row r="904" spans="1:14" x14ac:dyDescent="0.25">
      <c r="A904" s="10">
        <v>304337</v>
      </c>
      <c r="B904" s="11">
        <v>0</v>
      </c>
      <c r="D904" s="63" t="s">
        <v>4131</v>
      </c>
      <c r="E904" s="11"/>
      <c r="G904" s="62">
        <f t="shared" si="28"/>
        <v>306206</v>
      </c>
      <c r="H904" s="64">
        <f t="shared" si="29"/>
        <v>0</v>
      </c>
      <c r="J904" s="10">
        <v>305430</v>
      </c>
      <c r="K904" s="11">
        <v>3300</v>
      </c>
      <c r="L904" s="11">
        <v>0</v>
      </c>
      <c r="M904" s="11">
        <v>717</v>
      </c>
      <c r="N904" s="11">
        <v>64</v>
      </c>
    </row>
    <row r="905" spans="1:14" x14ac:dyDescent="0.25">
      <c r="A905" s="10">
        <v>304341</v>
      </c>
      <c r="B905" s="11">
        <v>23.27</v>
      </c>
      <c r="D905" s="63" t="s">
        <v>5305</v>
      </c>
      <c r="E905" s="11"/>
      <c r="G905" s="62">
        <f t="shared" si="28"/>
        <v>306208</v>
      </c>
      <c r="H905" s="64">
        <f t="shared" si="29"/>
        <v>0</v>
      </c>
      <c r="J905" s="10">
        <v>305432</v>
      </c>
      <c r="K905" s="11">
        <v>0</v>
      </c>
      <c r="L905" s="11">
        <v>0</v>
      </c>
      <c r="M905" s="11">
        <v>894</v>
      </c>
      <c r="N905" s="11">
        <v>64</v>
      </c>
    </row>
    <row r="906" spans="1:14" x14ac:dyDescent="0.25">
      <c r="A906" s="10">
        <v>304351</v>
      </c>
      <c r="B906" s="11">
        <v>23.02</v>
      </c>
      <c r="D906" s="63" t="s">
        <v>4342</v>
      </c>
      <c r="E906" s="11"/>
      <c r="G906" s="62">
        <f t="shared" si="28"/>
        <v>306210</v>
      </c>
      <c r="H906" s="64">
        <f t="shared" si="29"/>
        <v>0</v>
      </c>
      <c r="J906" s="10">
        <v>305437</v>
      </c>
      <c r="K906" s="11">
        <v>0</v>
      </c>
      <c r="L906" s="11">
        <v>0</v>
      </c>
      <c r="M906" s="11">
        <v>894</v>
      </c>
      <c r="N906" s="11">
        <v>64</v>
      </c>
    </row>
    <row r="907" spans="1:14" x14ac:dyDescent="0.25">
      <c r="A907" s="10">
        <v>304353</v>
      </c>
      <c r="B907" s="11">
        <v>6.76</v>
      </c>
      <c r="D907" s="63" t="s">
        <v>4231</v>
      </c>
      <c r="E907" s="11"/>
      <c r="G907" s="62">
        <f t="shared" si="28"/>
        <v>306212</v>
      </c>
      <c r="H907" s="64">
        <f t="shared" si="29"/>
        <v>0</v>
      </c>
      <c r="J907" s="10">
        <v>305442</v>
      </c>
      <c r="K907" s="11">
        <v>14526</v>
      </c>
      <c r="L907" s="11">
        <v>7.5</v>
      </c>
      <c r="M907" s="11">
        <v>338</v>
      </c>
      <c r="N907" s="11">
        <v>49</v>
      </c>
    </row>
    <row r="908" spans="1:14" x14ac:dyDescent="0.25">
      <c r="A908" s="10">
        <v>304355</v>
      </c>
      <c r="B908" s="11">
        <v>26.51</v>
      </c>
      <c r="D908" s="63" t="s">
        <v>5264</v>
      </c>
      <c r="E908" s="11"/>
      <c r="G908" s="62">
        <f t="shared" si="28"/>
        <v>306214</v>
      </c>
      <c r="H908" s="64">
        <f t="shared" si="29"/>
        <v>0</v>
      </c>
      <c r="J908" s="10">
        <v>305443</v>
      </c>
      <c r="K908" s="11">
        <v>0</v>
      </c>
      <c r="L908" s="11">
        <v>0</v>
      </c>
      <c r="M908" s="11">
        <v>894</v>
      </c>
      <c r="N908" s="11">
        <v>64</v>
      </c>
    </row>
    <row r="909" spans="1:14" x14ac:dyDescent="0.25">
      <c r="A909" s="10">
        <v>304358</v>
      </c>
      <c r="B909" s="11">
        <v>29.45</v>
      </c>
      <c r="D909" s="63" t="s">
        <v>5709</v>
      </c>
      <c r="E909" s="11"/>
      <c r="G909" s="62">
        <f t="shared" si="28"/>
        <v>306216</v>
      </c>
      <c r="H909" s="64">
        <f t="shared" si="29"/>
        <v>0</v>
      </c>
      <c r="J909" s="10">
        <v>305445</v>
      </c>
      <c r="K909" s="11">
        <v>14164</v>
      </c>
      <c r="L909" s="11">
        <v>10.5</v>
      </c>
      <c r="M909" s="11">
        <v>350</v>
      </c>
      <c r="N909" s="11">
        <v>43</v>
      </c>
    </row>
    <row r="910" spans="1:14" x14ac:dyDescent="0.25">
      <c r="A910" s="10">
        <v>304366</v>
      </c>
      <c r="B910" s="11">
        <v>25.62</v>
      </c>
      <c r="D910" s="63" t="s">
        <v>6348</v>
      </c>
      <c r="E910" s="11">
        <v>0</v>
      </c>
      <c r="G910" s="62">
        <f t="shared" si="28"/>
        <v>306220</v>
      </c>
      <c r="H910" s="64">
        <f t="shared" si="29"/>
        <v>0</v>
      </c>
      <c r="J910" s="10">
        <v>305448</v>
      </c>
      <c r="K910" s="11">
        <v>7235</v>
      </c>
      <c r="L910" s="11">
        <v>7.5</v>
      </c>
      <c r="M910" s="11">
        <v>590</v>
      </c>
      <c r="N910" s="11">
        <v>49</v>
      </c>
    </row>
    <row r="911" spans="1:14" x14ac:dyDescent="0.25">
      <c r="A911" s="10">
        <v>304367</v>
      </c>
      <c r="B911" s="11">
        <v>3.96</v>
      </c>
      <c r="D911" s="63" t="s">
        <v>5539</v>
      </c>
      <c r="E911" s="11"/>
      <c r="G911" s="62">
        <f t="shared" si="28"/>
        <v>306222</v>
      </c>
      <c r="H911" s="64">
        <f t="shared" si="29"/>
        <v>0</v>
      </c>
      <c r="J911" s="10">
        <v>305450</v>
      </c>
      <c r="K911" s="11">
        <v>11780</v>
      </c>
      <c r="L911" s="11">
        <v>2</v>
      </c>
      <c r="M911" s="11">
        <v>431</v>
      </c>
      <c r="N911" s="11">
        <v>60</v>
      </c>
    </row>
    <row r="912" spans="1:14" x14ac:dyDescent="0.25">
      <c r="A912" s="10">
        <v>304373</v>
      </c>
      <c r="B912" s="11">
        <v>26.09</v>
      </c>
      <c r="D912" s="63" t="s">
        <v>6722</v>
      </c>
      <c r="E912" s="11"/>
      <c r="G912" s="62">
        <f t="shared" si="28"/>
        <v>306226</v>
      </c>
      <c r="H912" s="64">
        <f t="shared" si="29"/>
        <v>0</v>
      </c>
      <c r="J912" s="10">
        <v>305451</v>
      </c>
      <c r="K912" s="11">
        <v>25984</v>
      </c>
      <c r="L912" s="11">
        <v>11</v>
      </c>
      <c r="M912" s="11">
        <v>63</v>
      </c>
      <c r="N912" s="11">
        <v>42</v>
      </c>
    </row>
    <row r="913" spans="1:14" x14ac:dyDescent="0.25">
      <c r="A913" s="10">
        <v>304375</v>
      </c>
      <c r="B913" s="11">
        <v>11.629999999999999</v>
      </c>
      <c r="D913" s="63" t="s">
        <v>1635</v>
      </c>
      <c r="E913" s="11"/>
      <c r="G913" s="62">
        <f t="shared" si="28"/>
        <v>306228</v>
      </c>
      <c r="H913" s="64">
        <f t="shared" si="29"/>
        <v>0</v>
      </c>
      <c r="J913" s="10">
        <v>305453</v>
      </c>
      <c r="K913" s="11">
        <v>256</v>
      </c>
      <c r="L913" s="11">
        <v>0.5</v>
      </c>
      <c r="M913" s="11">
        <v>866</v>
      </c>
      <c r="N913" s="11">
        <v>63</v>
      </c>
    </row>
    <row r="914" spans="1:14" x14ac:dyDescent="0.25">
      <c r="A914" s="10">
        <v>304377</v>
      </c>
      <c r="B914" s="11">
        <v>8.629999999999999</v>
      </c>
      <c r="D914" s="63" t="s">
        <v>3203</v>
      </c>
      <c r="E914" s="11"/>
      <c r="G914" s="62">
        <f t="shared" si="28"/>
        <v>306230</v>
      </c>
      <c r="H914" s="64">
        <f t="shared" si="29"/>
        <v>0</v>
      </c>
      <c r="J914" s="10">
        <v>305456</v>
      </c>
      <c r="K914" s="11">
        <v>17957</v>
      </c>
      <c r="L914" s="11">
        <v>14.5</v>
      </c>
      <c r="M914" s="11">
        <v>222</v>
      </c>
      <c r="N914" s="11">
        <v>35</v>
      </c>
    </row>
    <row r="915" spans="1:14" x14ac:dyDescent="0.25">
      <c r="A915" s="10">
        <v>304392</v>
      </c>
      <c r="B915" s="11">
        <v>17.22</v>
      </c>
      <c r="D915" s="63" t="s">
        <v>10569</v>
      </c>
      <c r="E915" s="11"/>
      <c r="G915" s="62">
        <f t="shared" si="28"/>
        <v>306232</v>
      </c>
      <c r="H915" s="64">
        <f t="shared" si="29"/>
        <v>0</v>
      </c>
      <c r="J915" s="10">
        <v>305459</v>
      </c>
      <c r="K915" s="11">
        <v>38431</v>
      </c>
      <c r="L915" s="11">
        <v>19.5</v>
      </c>
      <c r="M915" s="11">
        <v>14</v>
      </c>
      <c r="N915" s="11">
        <v>25</v>
      </c>
    </row>
    <row r="916" spans="1:14" x14ac:dyDescent="0.25">
      <c r="A916" s="10">
        <v>304393</v>
      </c>
      <c r="B916" s="11">
        <v>19.39</v>
      </c>
      <c r="D916" s="63" t="s">
        <v>5585</v>
      </c>
      <c r="E916" s="11">
        <v>0</v>
      </c>
      <c r="G916" s="62">
        <f t="shared" si="28"/>
        <v>306234</v>
      </c>
      <c r="H916" s="64">
        <f t="shared" si="29"/>
        <v>0</v>
      </c>
      <c r="J916" s="10">
        <v>305462</v>
      </c>
      <c r="K916" s="11">
        <v>15751</v>
      </c>
      <c r="L916" s="11">
        <v>10</v>
      </c>
      <c r="M916" s="11">
        <v>302</v>
      </c>
      <c r="N916" s="11">
        <v>44</v>
      </c>
    </row>
    <row r="917" spans="1:14" x14ac:dyDescent="0.25">
      <c r="A917" s="10">
        <v>304399</v>
      </c>
      <c r="B917" s="11">
        <v>9.0300000000000011</v>
      </c>
      <c r="D917" s="63" t="s">
        <v>7602</v>
      </c>
      <c r="E917" s="11">
        <v>100</v>
      </c>
      <c r="G917" s="62">
        <f t="shared" si="28"/>
        <v>306236</v>
      </c>
      <c r="H917" s="64">
        <f t="shared" si="29"/>
        <v>100</v>
      </c>
      <c r="J917" s="10">
        <v>305465</v>
      </c>
      <c r="K917" s="11">
        <v>63273</v>
      </c>
      <c r="L917" s="11">
        <v>22</v>
      </c>
      <c r="M917" s="11">
        <v>1</v>
      </c>
      <c r="N917" s="11">
        <v>20</v>
      </c>
    </row>
    <row r="918" spans="1:14" x14ac:dyDescent="0.25">
      <c r="A918" s="10">
        <v>304401</v>
      </c>
      <c r="B918" s="11">
        <v>16.59</v>
      </c>
      <c r="D918" s="63" t="s">
        <v>6200</v>
      </c>
      <c r="E918" s="11"/>
      <c r="G918" s="62">
        <f t="shared" si="28"/>
        <v>306238</v>
      </c>
      <c r="H918" s="64">
        <f t="shared" si="29"/>
        <v>0</v>
      </c>
      <c r="J918" s="10">
        <v>305471</v>
      </c>
      <c r="K918" s="11">
        <v>376</v>
      </c>
      <c r="L918" s="11">
        <v>0.5</v>
      </c>
      <c r="M918" s="11">
        <v>856</v>
      </c>
      <c r="N918" s="11">
        <v>63</v>
      </c>
    </row>
    <row r="919" spans="1:14" x14ac:dyDescent="0.25">
      <c r="A919" s="10">
        <v>304402</v>
      </c>
      <c r="B919" s="11">
        <v>7.01</v>
      </c>
      <c r="D919" s="63" t="s">
        <v>3654</v>
      </c>
      <c r="E919" s="11"/>
      <c r="G919" s="62">
        <f t="shared" si="28"/>
        <v>306240</v>
      </c>
      <c r="H919" s="64">
        <f t="shared" si="29"/>
        <v>0</v>
      </c>
      <c r="J919" s="10">
        <v>305474</v>
      </c>
      <c r="K919" s="11">
        <v>2191</v>
      </c>
      <c r="L919" s="11">
        <v>1</v>
      </c>
      <c r="M919" s="11">
        <v>764</v>
      </c>
      <c r="N919" s="11">
        <v>62</v>
      </c>
    </row>
    <row r="920" spans="1:14" x14ac:dyDescent="0.25">
      <c r="A920" s="10">
        <v>304404</v>
      </c>
      <c r="B920" s="11">
        <v>21.2</v>
      </c>
      <c r="D920" s="63" t="s">
        <v>1324</v>
      </c>
      <c r="E920" s="11">
        <v>-100</v>
      </c>
      <c r="G920" s="62">
        <f t="shared" si="28"/>
        <v>306242</v>
      </c>
      <c r="H920" s="64">
        <f t="shared" si="29"/>
        <v>-100</v>
      </c>
      <c r="J920" s="10">
        <v>305475</v>
      </c>
      <c r="K920" s="11">
        <v>424</v>
      </c>
      <c r="L920" s="11">
        <v>0</v>
      </c>
      <c r="M920" s="11">
        <v>852</v>
      </c>
      <c r="N920" s="11">
        <v>64</v>
      </c>
    </row>
    <row r="921" spans="1:14" x14ac:dyDescent="0.25">
      <c r="A921" s="10">
        <v>304411</v>
      </c>
      <c r="B921" s="11">
        <v>4.95</v>
      </c>
      <c r="D921" s="63" t="s">
        <v>2096</v>
      </c>
      <c r="E921" s="11"/>
      <c r="G921" s="62">
        <f t="shared" si="28"/>
        <v>306244</v>
      </c>
      <c r="H921" s="64">
        <f t="shared" si="29"/>
        <v>0</v>
      </c>
      <c r="J921" s="10">
        <v>305476</v>
      </c>
      <c r="K921" s="11">
        <v>22758</v>
      </c>
      <c r="L921" s="11">
        <v>11.5</v>
      </c>
      <c r="M921" s="11">
        <v>110</v>
      </c>
      <c r="N921" s="11">
        <v>41</v>
      </c>
    </row>
    <row r="922" spans="1:14" x14ac:dyDescent="0.25">
      <c r="A922" s="10">
        <v>304421</v>
      </c>
      <c r="B922" s="11">
        <v>10.34</v>
      </c>
      <c r="D922" s="63" t="s">
        <v>2942</v>
      </c>
      <c r="E922" s="11">
        <v>62.5</v>
      </c>
      <c r="G922" s="62">
        <f t="shared" si="28"/>
        <v>306246</v>
      </c>
      <c r="H922" s="64">
        <f t="shared" si="29"/>
        <v>62.5</v>
      </c>
      <c r="J922" s="10">
        <v>305477</v>
      </c>
      <c r="K922" s="11">
        <v>9985</v>
      </c>
      <c r="L922" s="11">
        <v>8.5</v>
      </c>
      <c r="M922" s="11">
        <v>502</v>
      </c>
      <c r="N922" s="11">
        <v>47</v>
      </c>
    </row>
    <row r="923" spans="1:14" x14ac:dyDescent="0.25">
      <c r="A923" s="10">
        <v>304426</v>
      </c>
      <c r="B923" s="11">
        <v>64.64</v>
      </c>
      <c r="D923" s="63" t="s">
        <v>5196</v>
      </c>
      <c r="E923" s="11">
        <v>-100</v>
      </c>
      <c r="G923" s="62">
        <f t="shared" si="28"/>
        <v>306251</v>
      </c>
      <c r="H923" s="64">
        <f t="shared" si="29"/>
        <v>-100</v>
      </c>
      <c r="J923" s="10">
        <v>305482</v>
      </c>
      <c r="K923" s="11">
        <v>3928</v>
      </c>
      <c r="L923" s="11">
        <v>2</v>
      </c>
      <c r="M923" s="11">
        <v>697</v>
      </c>
      <c r="N923" s="11">
        <v>60</v>
      </c>
    </row>
    <row r="924" spans="1:14" x14ac:dyDescent="0.25">
      <c r="A924" s="10">
        <v>304429</v>
      </c>
      <c r="B924" s="11">
        <v>16.649999999999999</v>
      </c>
      <c r="D924" s="63" t="s">
        <v>5516</v>
      </c>
      <c r="E924" s="11"/>
      <c r="G924" s="62">
        <f t="shared" si="28"/>
        <v>306255</v>
      </c>
      <c r="H924" s="64">
        <f t="shared" si="29"/>
        <v>0</v>
      </c>
      <c r="J924" s="10">
        <v>305484</v>
      </c>
      <c r="K924" s="11">
        <v>7308</v>
      </c>
      <c r="L924" s="11">
        <v>1.5</v>
      </c>
      <c r="M924" s="11">
        <v>586</v>
      </c>
      <c r="N924" s="11">
        <v>61</v>
      </c>
    </row>
    <row r="925" spans="1:14" x14ac:dyDescent="0.25">
      <c r="A925" s="10">
        <v>304445</v>
      </c>
      <c r="B925" s="11">
        <v>6.93</v>
      </c>
      <c r="D925" s="63" t="s">
        <v>2308</v>
      </c>
      <c r="E925" s="11">
        <v>100</v>
      </c>
      <c r="G925" s="62">
        <f t="shared" si="28"/>
        <v>306257</v>
      </c>
      <c r="H925" s="64">
        <f t="shared" si="29"/>
        <v>100</v>
      </c>
      <c r="J925" s="10">
        <v>305485</v>
      </c>
      <c r="K925" s="11">
        <v>12600</v>
      </c>
      <c r="L925" s="11">
        <v>10</v>
      </c>
      <c r="M925" s="11">
        <v>409</v>
      </c>
      <c r="N925" s="11">
        <v>44</v>
      </c>
    </row>
    <row r="926" spans="1:14" x14ac:dyDescent="0.25">
      <c r="A926" s="10">
        <v>304446</v>
      </c>
      <c r="B926" s="11">
        <v>15.07</v>
      </c>
      <c r="D926" s="63" t="s">
        <v>3480</v>
      </c>
      <c r="E926" s="11"/>
      <c r="G926" s="62">
        <f t="shared" si="28"/>
        <v>306259</v>
      </c>
      <c r="H926" s="64">
        <f t="shared" si="29"/>
        <v>0</v>
      </c>
      <c r="J926" s="10">
        <v>305486</v>
      </c>
      <c r="K926" s="11">
        <v>0</v>
      </c>
      <c r="L926" s="11">
        <v>0</v>
      </c>
      <c r="M926" s="11">
        <v>894</v>
      </c>
      <c r="N926" s="11">
        <v>64</v>
      </c>
    </row>
    <row r="927" spans="1:14" x14ac:dyDescent="0.25">
      <c r="A927" s="10">
        <v>304464</v>
      </c>
      <c r="B927" s="11">
        <v>2.83</v>
      </c>
      <c r="D927" s="63" t="s">
        <v>2514</v>
      </c>
      <c r="E927" s="11"/>
      <c r="G927" s="62">
        <f t="shared" si="28"/>
        <v>306261</v>
      </c>
      <c r="H927" s="64">
        <f t="shared" si="29"/>
        <v>0</v>
      </c>
      <c r="J927" s="10">
        <v>305489</v>
      </c>
      <c r="K927" s="11">
        <v>29760</v>
      </c>
      <c r="L927" s="11">
        <v>8</v>
      </c>
      <c r="M927" s="11">
        <v>40</v>
      </c>
      <c r="N927" s="11">
        <v>48</v>
      </c>
    </row>
    <row r="928" spans="1:14" x14ac:dyDescent="0.25">
      <c r="A928" s="10">
        <v>304465</v>
      </c>
      <c r="B928" s="11">
        <v>5.9</v>
      </c>
      <c r="D928" s="63" t="s">
        <v>6021</v>
      </c>
      <c r="E928" s="11"/>
      <c r="G928" s="62">
        <f t="shared" si="28"/>
        <v>306263</v>
      </c>
      <c r="H928" s="64">
        <f t="shared" si="29"/>
        <v>0</v>
      </c>
      <c r="J928" s="10">
        <v>305491</v>
      </c>
      <c r="K928" s="11">
        <v>11471</v>
      </c>
      <c r="L928" s="11">
        <v>11</v>
      </c>
      <c r="M928" s="11">
        <v>449</v>
      </c>
      <c r="N928" s="11">
        <v>42</v>
      </c>
    </row>
    <row r="929" spans="1:14" x14ac:dyDescent="0.25">
      <c r="A929" s="10">
        <v>304468</v>
      </c>
      <c r="B929" s="11">
        <v>11.479999999999999</v>
      </c>
      <c r="D929" s="63" t="s">
        <v>7257</v>
      </c>
      <c r="E929" s="11"/>
      <c r="G929" s="62">
        <f t="shared" si="28"/>
        <v>306265</v>
      </c>
      <c r="H929" s="64">
        <f t="shared" si="29"/>
        <v>0</v>
      </c>
      <c r="J929" s="10">
        <v>305494</v>
      </c>
      <c r="K929" s="11">
        <v>10204</v>
      </c>
      <c r="L929" s="11">
        <v>7</v>
      </c>
      <c r="M929" s="11">
        <v>497</v>
      </c>
      <c r="N929" s="11">
        <v>50</v>
      </c>
    </row>
    <row r="930" spans="1:14" x14ac:dyDescent="0.25">
      <c r="A930" s="10">
        <v>304471</v>
      </c>
      <c r="B930" s="11">
        <v>22.1</v>
      </c>
      <c r="D930" s="63" t="s">
        <v>8091</v>
      </c>
      <c r="E930" s="11">
        <v>-100</v>
      </c>
      <c r="G930" s="62">
        <f t="shared" si="28"/>
        <v>306267</v>
      </c>
      <c r="H930" s="64">
        <f t="shared" si="29"/>
        <v>-100</v>
      </c>
      <c r="J930" s="10">
        <v>305496</v>
      </c>
      <c r="K930" s="11">
        <v>21421</v>
      </c>
      <c r="L930" s="11">
        <v>11</v>
      </c>
      <c r="M930" s="11">
        <v>134</v>
      </c>
      <c r="N930" s="11">
        <v>42</v>
      </c>
    </row>
    <row r="931" spans="1:14" x14ac:dyDescent="0.25">
      <c r="A931" s="10">
        <v>304474</v>
      </c>
      <c r="B931" s="11">
        <v>26.19</v>
      </c>
      <c r="D931" s="63" t="s">
        <v>2693</v>
      </c>
      <c r="E931" s="11">
        <v>100</v>
      </c>
      <c r="G931" s="62">
        <f t="shared" si="28"/>
        <v>306269</v>
      </c>
      <c r="H931" s="64">
        <f t="shared" si="29"/>
        <v>100</v>
      </c>
      <c r="J931" s="10">
        <v>305498</v>
      </c>
      <c r="K931" s="11">
        <v>0</v>
      </c>
      <c r="L931" s="11">
        <v>0</v>
      </c>
      <c r="M931" s="11">
        <v>894</v>
      </c>
      <c r="N931" s="11">
        <v>64</v>
      </c>
    </row>
    <row r="932" spans="1:14" x14ac:dyDescent="0.25">
      <c r="A932" s="10">
        <v>304476</v>
      </c>
      <c r="B932" s="11">
        <v>20.95</v>
      </c>
      <c r="D932" s="63" t="s">
        <v>7858</v>
      </c>
      <c r="E932" s="11">
        <v>100</v>
      </c>
      <c r="G932" s="62">
        <f t="shared" si="28"/>
        <v>306271</v>
      </c>
      <c r="H932" s="64">
        <f t="shared" si="29"/>
        <v>100</v>
      </c>
      <c r="J932" s="10">
        <v>305505</v>
      </c>
      <c r="K932" s="11">
        <v>23174</v>
      </c>
      <c r="L932" s="11">
        <v>14</v>
      </c>
      <c r="M932" s="11">
        <v>98</v>
      </c>
      <c r="N932" s="11">
        <v>36</v>
      </c>
    </row>
    <row r="933" spans="1:14" x14ac:dyDescent="0.25">
      <c r="A933" s="10">
        <v>304479</v>
      </c>
      <c r="B933" s="11">
        <v>8.06</v>
      </c>
      <c r="D933" s="63" t="s">
        <v>3840</v>
      </c>
      <c r="E933" s="11"/>
      <c r="G933" s="62">
        <f t="shared" si="28"/>
        <v>306273</v>
      </c>
      <c r="H933" s="64">
        <f t="shared" si="29"/>
        <v>0</v>
      </c>
      <c r="J933" s="10">
        <v>305508</v>
      </c>
      <c r="K933" s="11">
        <v>6501</v>
      </c>
      <c r="L933" s="11">
        <v>9.5</v>
      </c>
      <c r="M933" s="11">
        <v>616</v>
      </c>
      <c r="N933" s="11">
        <v>45</v>
      </c>
    </row>
    <row r="934" spans="1:14" x14ac:dyDescent="0.25">
      <c r="A934" s="10">
        <v>304482</v>
      </c>
      <c r="B934" s="11">
        <v>37.92</v>
      </c>
      <c r="D934" s="63" t="s">
        <v>10663</v>
      </c>
      <c r="E934" s="11"/>
      <c r="G934" s="62">
        <f t="shared" si="28"/>
        <v>306276</v>
      </c>
      <c r="H934" s="64">
        <f t="shared" si="29"/>
        <v>0</v>
      </c>
      <c r="J934" s="10">
        <v>305509</v>
      </c>
      <c r="K934" s="11">
        <v>19065</v>
      </c>
      <c r="L934" s="11">
        <v>9</v>
      </c>
      <c r="M934" s="11">
        <v>192</v>
      </c>
      <c r="N934" s="11">
        <v>46</v>
      </c>
    </row>
    <row r="935" spans="1:14" x14ac:dyDescent="0.25">
      <c r="A935" s="10">
        <v>304485</v>
      </c>
      <c r="B935" s="11">
        <v>3.96</v>
      </c>
      <c r="D935" s="63" t="s">
        <v>2798</v>
      </c>
      <c r="E935" s="11"/>
      <c r="G935" s="62">
        <f t="shared" si="28"/>
        <v>306279</v>
      </c>
      <c r="H935" s="64">
        <f t="shared" si="29"/>
        <v>0</v>
      </c>
      <c r="J935" s="10">
        <v>305510</v>
      </c>
      <c r="K935" s="11">
        <v>19981</v>
      </c>
      <c r="L935" s="11">
        <v>7</v>
      </c>
      <c r="M935" s="11">
        <v>166</v>
      </c>
      <c r="N935" s="11">
        <v>50</v>
      </c>
    </row>
    <row r="936" spans="1:14" x14ac:dyDescent="0.25">
      <c r="A936" s="10">
        <v>304502</v>
      </c>
      <c r="B936" s="11">
        <v>0</v>
      </c>
      <c r="D936" s="63" t="s">
        <v>3224</v>
      </c>
      <c r="E936" s="11">
        <v>-100</v>
      </c>
      <c r="G936" s="62">
        <f t="shared" si="28"/>
        <v>306285</v>
      </c>
      <c r="H936" s="64">
        <f t="shared" si="29"/>
        <v>-100</v>
      </c>
      <c r="J936" s="10">
        <v>305511</v>
      </c>
      <c r="K936" s="11">
        <v>17352</v>
      </c>
      <c r="L936" s="11">
        <v>13</v>
      </c>
      <c r="M936" s="11">
        <v>240</v>
      </c>
      <c r="N936" s="11">
        <v>38</v>
      </c>
    </row>
    <row r="937" spans="1:14" x14ac:dyDescent="0.25">
      <c r="A937" s="10">
        <v>304506</v>
      </c>
      <c r="B937" s="11">
        <v>17.34</v>
      </c>
      <c r="D937" s="63" t="s">
        <v>3873</v>
      </c>
      <c r="E937" s="11"/>
      <c r="G937" s="62">
        <f t="shared" si="28"/>
        <v>306287</v>
      </c>
      <c r="H937" s="64">
        <f t="shared" si="29"/>
        <v>0</v>
      </c>
      <c r="J937" s="10">
        <v>305512</v>
      </c>
      <c r="K937" s="11">
        <v>34712</v>
      </c>
      <c r="L937" s="11">
        <v>18.5</v>
      </c>
      <c r="M937" s="11">
        <v>23</v>
      </c>
      <c r="N937" s="11">
        <v>27</v>
      </c>
    </row>
    <row r="938" spans="1:14" x14ac:dyDescent="0.25">
      <c r="A938" s="10">
        <v>304521</v>
      </c>
      <c r="B938" s="11">
        <v>5.2</v>
      </c>
      <c r="D938" s="63" t="s">
        <v>4309</v>
      </c>
      <c r="E938" s="11">
        <v>-100</v>
      </c>
      <c r="G938" s="62">
        <f t="shared" si="28"/>
        <v>306289</v>
      </c>
      <c r="H938" s="64">
        <f t="shared" si="29"/>
        <v>-100</v>
      </c>
      <c r="J938" s="10">
        <v>305513</v>
      </c>
      <c r="K938" s="11">
        <v>4149</v>
      </c>
      <c r="L938" s="11">
        <v>0</v>
      </c>
      <c r="M938" s="11">
        <v>688</v>
      </c>
      <c r="N938" s="11">
        <v>64</v>
      </c>
    </row>
    <row r="939" spans="1:14" x14ac:dyDescent="0.25">
      <c r="A939" s="10">
        <v>304525</v>
      </c>
      <c r="B939" s="11">
        <v>15.129999999999999</v>
      </c>
      <c r="D939" s="63" t="s">
        <v>5567</v>
      </c>
      <c r="E939" s="11"/>
      <c r="G939" s="62">
        <f t="shared" si="28"/>
        <v>306291</v>
      </c>
      <c r="H939" s="64">
        <f t="shared" si="29"/>
        <v>0</v>
      </c>
      <c r="J939" s="10">
        <v>305515</v>
      </c>
      <c r="K939" s="11">
        <v>9608</v>
      </c>
      <c r="L939" s="11">
        <v>8.5</v>
      </c>
      <c r="M939" s="11">
        <v>513</v>
      </c>
      <c r="N939" s="11">
        <v>47</v>
      </c>
    </row>
    <row r="940" spans="1:14" x14ac:dyDescent="0.25">
      <c r="A940" s="10">
        <v>304527</v>
      </c>
      <c r="B940" s="11">
        <v>6.77</v>
      </c>
      <c r="D940" s="63" t="s">
        <v>5858</v>
      </c>
      <c r="E940" s="11"/>
      <c r="G940" s="62">
        <f t="shared" si="28"/>
        <v>306293</v>
      </c>
      <c r="H940" s="64">
        <f t="shared" si="29"/>
        <v>0</v>
      </c>
      <c r="J940" s="10">
        <v>305517</v>
      </c>
      <c r="K940" s="11">
        <v>12447</v>
      </c>
      <c r="L940" s="11">
        <v>11.5</v>
      </c>
      <c r="M940" s="11">
        <v>413</v>
      </c>
      <c r="N940" s="11">
        <v>41</v>
      </c>
    </row>
    <row r="941" spans="1:14" x14ac:dyDescent="0.25">
      <c r="A941" s="10">
        <v>304528</v>
      </c>
      <c r="B941" s="11">
        <v>13.510000000000002</v>
      </c>
      <c r="D941" s="63" t="s">
        <v>5864</v>
      </c>
      <c r="E941" s="11"/>
      <c r="G941" s="62">
        <f t="shared" si="28"/>
        <v>306295</v>
      </c>
      <c r="H941" s="64">
        <f t="shared" si="29"/>
        <v>0</v>
      </c>
      <c r="J941" s="10">
        <v>305520</v>
      </c>
      <c r="K941" s="11">
        <v>388</v>
      </c>
      <c r="L941" s="11">
        <v>1</v>
      </c>
      <c r="M941" s="11">
        <v>855</v>
      </c>
      <c r="N941" s="11">
        <v>62</v>
      </c>
    </row>
    <row r="942" spans="1:14" x14ac:dyDescent="0.25">
      <c r="A942" s="10">
        <v>304532</v>
      </c>
      <c r="B942" s="11">
        <v>29</v>
      </c>
      <c r="D942" s="63" t="s">
        <v>7805</v>
      </c>
      <c r="E942" s="11">
        <v>100</v>
      </c>
      <c r="G942" s="62">
        <f t="shared" si="28"/>
        <v>306299</v>
      </c>
      <c r="H942" s="64">
        <f t="shared" si="29"/>
        <v>100</v>
      </c>
      <c r="J942" s="10">
        <v>305522</v>
      </c>
      <c r="K942" s="11">
        <v>14332</v>
      </c>
      <c r="L942" s="11">
        <v>14.5</v>
      </c>
      <c r="M942" s="11">
        <v>342</v>
      </c>
      <c r="N942" s="11">
        <v>35</v>
      </c>
    </row>
    <row r="943" spans="1:14" x14ac:dyDescent="0.25">
      <c r="A943" s="10">
        <v>304533</v>
      </c>
      <c r="B943" s="11">
        <v>20.52</v>
      </c>
      <c r="D943" s="63" t="s">
        <v>9141</v>
      </c>
      <c r="E943" s="11">
        <v>50</v>
      </c>
      <c r="G943" s="62">
        <f t="shared" si="28"/>
        <v>306301</v>
      </c>
      <c r="H943" s="64">
        <f t="shared" si="29"/>
        <v>50</v>
      </c>
      <c r="J943" s="10">
        <v>305531</v>
      </c>
      <c r="K943" s="11">
        <v>0</v>
      </c>
      <c r="L943" s="11">
        <v>0</v>
      </c>
      <c r="M943" s="11">
        <v>894</v>
      </c>
      <c r="N943" s="11">
        <v>64</v>
      </c>
    </row>
    <row r="944" spans="1:14" x14ac:dyDescent="0.25">
      <c r="A944" s="10">
        <v>304551</v>
      </c>
      <c r="B944" s="11">
        <v>8.2799999999999994</v>
      </c>
      <c r="D944" s="63" t="s">
        <v>5739</v>
      </c>
      <c r="E944" s="11"/>
      <c r="G944" s="62">
        <f t="shared" si="28"/>
        <v>306303</v>
      </c>
      <c r="H944" s="64">
        <f t="shared" si="29"/>
        <v>0</v>
      </c>
      <c r="J944" s="10">
        <v>305532</v>
      </c>
      <c r="K944" s="11">
        <v>11815</v>
      </c>
      <c r="L944" s="11">
        <v>18.5</v>
      </c>
      <c r="M944" s="11">
        <v>430</v>
      </c>
      <c r="N944" s="11">
        <v>27</v>
      </c>
    </row>
    <row r="945" spans="1:14" x14ac:dyDescent="0.25">
      <c r="A945" s="10">
        <v>304552</v>
      </c>
      <c r="B945" s="11">
        <v>15.559999999999999</v>
      </c>
      <c r="D945" s="63" t="s">
        <v>8218</v>
      </c>
      <c r="E945" s="11"/>
      <c r="G945" s="62">
        <f t="shared" si="28"/>
        <v>306308</v>
      </c>
      <c r="H945" s="64">
        <f t="shared" si="29"/>
        <v>0</v>
      </c>
      <c r="J945" s="10">
        <v>305534</v>
      </c>
      <c r="K945" s="11">
        <v>0</v>
      </c>
      <c r="L945" s="11">
        <v>0</v>
      </c>
      <c r="M945" s="11">
        <v>894</v>
      </c>
      <c r="N945" s="11">
        <v>64</v>
      </c>
    </row>
    <row r="946" spans="1:14" x14ac:dyDescent="0.25">
      <c r="A946" s="10">
        <v>304553</v>
      </c>
      <c r="B946" s="11">
        <v>10.14</v>
      </c>
      <c r="D946" s="63" t="s">
        <v>2254</v>
      </c>
      <c r="E946" s="11"/>
      <c r="G946" s="62">
        <f t="shared" si="28"/>
        <v>306311</v>
      </c>
      <c r="H946" s="64">
        <f t="shared" si="29"/>
        <v>0</v>
      </c>
      <c r="J946" s="10">
        <v>305538</v>
      </c>
      <c r="K946" s="11">
        <v>896</v>
      </c>
      <c r="L946" s="11">
        <v>0.5</v>
      </c>
      <c r="M946" s="11">
        <v>828</v>
      </c>
      <c r="N946" s="11">
        <v>63</v>
      </c>
    </row>
    <row r="947" spans="1:14" x14ac:dyDescent="0.25">
      <c r="A947" s="10">
        <v>304557</v>
      </c>
      <c r="B947" s="11">
        <v>18.259999999999998</v>
      </c>
      <c r="D947" s="63" t="s">
        <v>5878</v>
      </c>
      <c r="E947" s="11"/>
      <c r="G947" s="62">
        <f t="shared" si="28"/>
        <v>306313</v>
      </c>
      <c r="H947" s="64">
        <f t="shared" si="29"/>
        <v>0</v>
      </c>
      <c r="J947" s="10">
        <v>305539</v>
      </c>
      <c r="K947" s="11">
        <v>1300</v>
      </c>
      <c r="L947" s="11">
        <v>1</v>
      </c>
      <c r="M947" s="11">
        <v>798</v>
      </c>
      <c r="N947" s="11">
        <v>62</v>
      </c>
    </row>
    <row r="948" spans="1:14" x14ac:dyDescent="0.25">
      <c r="A948" s="10">
        <v>304575</v>
      </c>
      <c r="B948" s="11">
        <v>28.05</v>
      </c>
      <c r="D948" s="63" t="s">
        <v>10593</v>
      </c>
      <c r="E948" s="11"/>
      <c r="G948" s="62">
        <f t="shared" si="28"/>
        <v>306315</v>
      </c>
      <c r="H948" s="64">
        <f t="shared" si="29"/>
        <v>0</v>
      </c>
      <c r="J948" s="10">
        <v>305541</v>
      </c>
      <c r="K948" s="11">
        <v>17075</v>
      </c>
      <c r="L948" s="11">
        <v>12</v>
      </c>
      <c r="M948" s="11">
        <v>251</v>
      </c>
      <c r="N948" s="11">
        <v>40</v>
      </c>
    </row>
    <row r="949" spans="1:14" x14ac:dyDescent="0.25">
      <c r="A949" s="10">
        <v>304582</v>
      </c>
      <c r="B949" s="11">
        <v>8.1999999999999993</v>
      </c>
      <c r="D949" s="63" t="s">
        <v>5934</v>
      </c>
      <c r="E949" s="11">
        <v>-100</v>
      </c>
      <c r="G949" s="62">
        <f t="shared" si="28"/>
        <v>306317</v>
      </c>
      <c r="H949" s="64">
        <f t="shared" si="29"/>
        <v>-100</v>
      </c>
      <c r="J949" s="10">
        <v>305545</v>
      </c>
      <c r="K949" s="11">
        <v>17632</v>
      </c>
      <c r="L949" s="11">
        <v>12</v>
      </c>
      <c r="M949" s="11">
        <v>230</v>
      </c>
      <c r="N949" s="11">
        <v>40</v>
      </c>
    </row>
    <row r="950" spans="1:14" x14ac:dyDescent="0.25">
      <c r="A950" s="10">
        <v>304592</v>
      </c>
      <c r="B950" s="11">
        <v>16.87</v>
      </c>
      <c r="D950" s="63" t="s">
        <v>1764</v>
      </c>
      <c r="E950" s="11">
        <v>100</v>
      </c>
      <c r="G950" s="62">
        <f t="shared" si="28"/>
        <v>306319</v>
      </c>
      <c r="H950" s="64">
        <f t="shared" si="29"/>
        <v>100</v>
      </c>
      <c r="J950" s="10">
        <v>305546</v>
      </c>
      <c r="K950" s="11">
        <v>17601</v>
      </c>
      <c r="L950" s="11">
        <v>26.5</v>
      </c>
      <c r="M950" s="11">
        <v>231</v>
      </c>
      <c r="N950" s="11">
        <v>12</v>
      </c>
    </row>
    <row r="951" spans="1:14" x14ac:dyDescent="0.25">
      <c r="A951" s="10">
        <v>304601</v>
      </c>
      <c r="B951" s="11">
        <v>20.240000000000002</v>
      </c>
      <c r="D951" s="63" t="s">
        <v>3970</v>
      </c>
      <c r="E951" s="11"/>
      <c r="G951" s="62">
        <f t="shared" si="28"/>
        <v>306321</v>
      </c>
      <c r="H951" s="64">
        <f t="shared" si="29"/>
        <v>0</v>
      </c>
      <c r="J951" s="10">
        <v>305547</v>
      </c>
      <c r="K951" s="11">
        <v>6541</v>
      </c>
      <c r="L951" s="11">
        <v>5.5</v>
      </c>
      <c r="M951" s="11">
        <v>613</v>
      </c>
      <c r="N951" s="11">
        <v>53</v>
      </c>
    </row>
    <row r="952" spans="1:14" x14ac:dyDescent="0.25">
      <c r="A952" s="10">
        <v>304611</v>
      </c>
      <c r="B952" s="11">
        <v>24.8</v>
      </c>
      <c r="D952" s="63" t="s">
        <v>5010</v>
      </c>
      <c r="E952" s="11"/>
      <c r="G952" s="62">
        <f t="shared" si="28"/>
        <v>306323</v>
      </c>
      <c r="H952" s="64">
        <f t="shared" si="29"/>
        <v>0</v>
      </c>
      <c r="J952" s="10">
        <v>305549</v>
      </c>
      <c r="K952" s="11">
        <v>15014</v>
      </c>
      <c r="L952" s="11">
        <v>16.5</v>
      </c>
      <c r="M952" s="11">
        <v>328</v>
      </c>
      <c r="N952" s="11">
        <v>31</v>
      </c>
    </row>
    <row r="953" spans="1:14" x14ac:dyDescent="0.25">
      <c r="A953" s="10">
        <v>304661</v>
      </c>
      <c r="B953" s="11">
        <v>0</v>
      </c>
      <c r="D953" s="63" t="s">
        <v>5577</v>
      </c>
      <c r="E953" s="11">
        <v>-100</v>
      </c>
      <c r="G953" s="62">
        <f t="shared" si="28"/>
        <v>306325</v>
      </c>
      <c r="H953" s="64">
        <f t="shared" si="29"/>
        <v>-100</v>
      </c>
      <c r="J953" s="10">
        <v>305550</v>
      </c>
      <c r="K953" s="11">
        <v>18920</v>
      </c>
      <c r="L953" s="11">
        <v>17</v>
      </c>
      <c r="M953" s="11">
        <v>195</v>
      </c>
      <c r="N953" s="11">
        <v>30</v>
      </c>
    </row>
    <row r="954" spans="1:14" x14ac:dyDescent="0.25">
      <c r="A954" s="10">
        <v>304662</v>
      </c>
      <c r="B954" s="11">
        <v>0</v>
      </c>
      <c r="D954" s="63" t="s">
        <v>4182</v>
      </c>
      <c r="E954" s="11">
        <v>33.299999999999997</v>
      </c>
      <c r="G954" s="62">
        <f t="shared" si="28"/>
        <v>306327</v>
      </c>
      <c r="H954" s="64">
        <f t="shared" si="29"/>
        <v>33.299999999999997</v>
      </c>
      <c r="J954" s="10">
        <v>305553</v>
      </c>
      <c r="K954" s="11">
        <v>3008</v>
      </c>
      <c r="L954" s="11">
        <v>4.5</v>
      </c>
      <c r="M954" s="11">
        <v>729</v>
      </c>
      <c r="N954" s="11">
        <v>55</v>
      </c>
    </row>
    <row r="955" spans="1:14" x14ac:dyDescent="0.25">
      <c r="A955" s="10">
        <v>304663</v>
      </c>
      <c r="B955" s="11">
        <v>0</v>
      </c>
      <c r="D955" s="63" t="s">
        <v>7368</v>
      </c>
      <c r="E955" s="11"/>
      <c r="G955" s="62">
        <f t="shared" si="28"/>
        <v>306329</v>
      </c>
      <c r="H955" s="64">
        <f t="shared" si="29"/>
        <v>0</v>
      </c>
      <c r="J955" s="10">
        <v>305554</v>
      </c>
      <c r="K955" s="11">
        <v>2027</v>
      </c>
      <c r="L955" s="11">
        <v>2</v>
      </c>
      <c r="M955" s="11">
        <v>769</v>
      </c>
      <c r="N955" s="11">
        <v>60</v>
      </c>
    </row>
    <row r="956" spans="1:14" x14ac:dyDescent="0.25">
      <c r="A956" s="10">
        <v>304665</v>
      </c>
      <c r="B956" s="11">
        <v>13.71</v>
      </c>
      <c r="D956" s="63" t="s">
        <v>5846</v>
      </c>
      <c r="E956" s="11"/>
      <c r="G956" s="62">
        <f t="shared" si="28"/>
        <v>306331</v>
      </c>
      <c r="H956" s="64">
        <f t="shared" si="29"/>
        <v>0</v>
      </c>
      <c r="J956" s="10">
        <v>305561</v>
      </c>
      <c r="K956" s="11">
        <v>27572</v>
      </c>
      <c r="L956" s="11">
        <v>26</v>
      </c>
      <c r="M956" s="11">
        <v>52</v>
      </c>
      <c r="N956" s="11">
        <v>13</v>
      </c>
    </row>
    <row r="957" spans="1:14" x14ac:dyDescent="0.25">
      <c r="A957" s="10">
        <v>304674</v>
      </c>
      <c r="B957" s="11">
        <v>24.91</v>
      </c>
      <c r="D957" s="63" t="s">
        <v>6506</v>
      </c>
      <c r="E957" s="11"/>
      <c r="G957" s="62">
        <f t="shared" si="28"/>
        <v>306333</v>
      </c>
      <c r="H957" s="64">
        <f t="shared" si="29"/>
        <v>0</v>
      </c>
      <c r="J957" s="10">
        <v>305562</v>
      </c>
      <c r="K957" s="11">
        <v>9307</v>
      </c>
      <c r="L957" s="11">
        <v>5</v>
      </c>
      <c r="M957" s="11">
        <v>524</v>
      </c>
      <c r="N957" s="11">
        <v>54</v>
      </c>
    </row>
    <row r="958" spans="1:14" x14ac:dyDescent="0.25">
      <c r="A958" s="10">
        <v>304675</v>
      </c>
      <c r="B958" s="11">
        <v>23.14</v>
      </c>
      <c r="D958" s="63" t="s">
        <v>1399</v>
      </c>
      <c r="E958" s="11"/>
      <c r="G958" s="62">
        <f t="shared" si="28"/>
        <v>306335</v>
      </c>
      <c r="H958" s="64">
        <f t="shared" si="29"/>
        <v>0</v>
      </c>
      <c r="J958" s="10">
        <v>305563</v>
      </c>
      <c r="K958" s="11">
        <v>15674</v>
      </c>
      <c r="L958" s="11">
        <v>4</v>
      </c>
      <c r="M958" s="11">
        <v>305</v>
      </c>
      <c r="N958" s="11">
        <v>56</v>
      </c>
    </row>
    <row r="959" spans="1:14" x14ac:dyDescent="0.25">
      <c r="A959" s="10">
        <v>304678</v>
      </c>
      <c r="B959" s="11">
        <v>8.1999999999999993</v>
      </c>
      <c r="D959" s="63" t="s">
        <v>8110</v>
      </c>
      <c r="E959" s="11"/>
      <c r="G959" s="62">
        <f t="shared" si="28"/>
        <v>306337</v>
      </c>
      <c r="H959" s="64">
        <f t="shared" si="29"/>
        <v>0</v>
      </c>
      <c r="J959" s="10">
        <v>305567</v>
      </c>
      <c r="K959" s="11">
        <v>13401</v>
      </c>
      <c r="L959" s="11">
        <v>3</v>
      </c>
      <c r="M959" s="11">
        <v>376</v>
      </c>
      <c r="N959" s="11">
        <v>58</v>
      </c>
    </row>
    <row r="960" spans="1:14" x14ac:dyDescent="0.25">
      <c r="A960" s="10">
        <v>304682</v>
      </c>
      <c r="B960" s="11">
        <v>10.07</v>
      </c>
      <c r="D960" s="63" t="s">
        <v>5314</v>
      </c>
      <c r="E960" s="11"/>
      <c r="G960" s="62">
        <f t="shared" si="28"/>
        <v>306339</v>
      </c>
      <c r="H960" s="64">
        <f t="shared" si="29"/>
        <v>0</v>
      </c>
      <c r="J960" s="10">
        <v>305569</v>
      </c>
      <c r="K960" s="11">
        <v>18467</v>
      </c>
      <c r="L960" s="11">
        <v>8</v>
      </c>
      <c r="M960" s="11">
        <v>211</v>
      </c>
      <c r="N960" s="11">
        <v>48</v>
      </c>
    </row>
    <row r="961" spans="1:14" x14ac:dyDescent="0.25">
      <c r="A961" s="10">
        <v>304686</v>
      </c>
      <c r="B961" s="11">
        <v>15.91</v>
      </c>
      <c r="D961" s="63" t="s">
        <v>10220</v>
      </c>
      <c r="E961" s="11"/>
      <c r="G961" s="62">
        <f t="shared" si="28"/>
        <v>306343</v>
      </c>
      <c r="H961" s="64">
        <f t="shared" si="29"/>
        <v>0</v>
      </c>
      <c r="J961" s="10">
        <v>305571</v>
      </c>
      <c r="K961" s="11">
        <v>15027</v>
      </c>
      <c r="L961" s="11">
        <v>7.5</v>
      </c>
      <c r="M961" s="11">
        <v>327</v>
      </c>
      <c r="N961" s="11">
        <v>49</v>
      </c>
    </row>
    <row r="962" spans="1:14" x14ac:dyDescent="0.25">
      <c r="A962" s="10">
        <v>304690</v>
      </c>
      <c r="B962" s="11">
        <v>8.8999999999999986</v>
      </c>
      <c r="D962" s="63" t="s">
        <v>2956</v>
      </c>
      <c r="E962" s="11"/>
      <c r="G962" s="62">
        <f t="shared" si="28"/>
        <v>306347</v>
      </c>
      <c r="H962" s="64">
        <f t="shared" si="29"/>
        <v>0</v>
      </c>
      <c r="J962" s="10">
        <v>305574</v>
      </c>
      <c r="K962" s="11">
        <v>2090</v>
      </c>
      <c r="L962" s="11">
        <v>3</v>
      </c>
      <c r="M962" s="11">
        <v>765</v>
      </c>
      <c r="N962" s="11">
        <v>58</v>
      </c>
    </row>
    <row r="963" spans="1:14" x14ac:dyDescent="0.25">
      <c r="A963" s="10">
        <v>304691</v>
      </c>
      <c r="B963" s="11">
        <v>20.91</v>
      </c>
      <c r="D963" s="63" t="s">
        <v>7223</v>
      </c>
      <c r="E963" s="11"/>
      <c r="G963" s="62">
        <f t="shared" si="28"/>
        <v>306349</v>
      </c>
      <c r="H963" s="64">
        <f t="shared" si="29"/>
        <v>0</v>
      </c>
      <c r="J963" s="10">
        <v>305577</v>
      </c>
      <c r="K963" s="11">
        <v>0</v>
      </c>
      <c r="L963" s="11">
        <v>0</v>
      </c>
      <c r="M963" s="11">
        <v>894</v>
      </c>
      <c r="N963" s="11">
        <v>64</v>
      </c>
    </row>
    <row r="964" spans="1:14" x14ac:dyDescent="0.25">
      <c r="A964" s="10">
        <v>304702</v>
      </c>
      <c r="B964" s="11">
        <v>10.25</v>
      </c>
      <c r="D964" s="63" t="s">
        <v>6525</v>
      </c>
      <c r="E964" s="11"/>
      <c r="G964" s="62">
        <f t="shared" si="28"/>
        <v>306351</v>
      </c>
      <c r="H964" s="64">
        <f t="shared" si="29"/>
        <v>0</v>
      </c>
      <c r="J964" s="10">
        <v>305578</v>
      </c>
      <c r="K964" s="11">
        <v>9556</v>
      </c>
      <c r="L964" s="11">
        <v>10.5</v>
      </c>
      <c r="M964" s="11">
        <v>517</v>
      </c>
      <c r="N964" s="11">
        <v>43</v>
      </c>
    </row>
    <row r="965" spans="1:14" x14ac:dyDescent="0.25">
      <c r="A965" s="10">
        <v>304711</v>
      </c>
      <c r="B965" s="11">
        <v>27.86</v>
      </c>
      <c r="D965" s="63" t="s">
        <v>1460</v>
      </c>
      <c r="E965" s="11"/>
      <c r="G965" s="62">
        <f t="shared" si="28"/>
        <v>306354</v>
      </c>
      <c r="H965" s="64">
        <f t="shared" si="29"/>
        <v>0</v>
      </c>
      <c r="J965" s="10">
        <v>305579</v>
      </c>
      <c r="K965" s="11">
        <v>21330</v>
      </c>
      <c r="L965" s="11">
        <v>16</v>
      </c>
      <c r="M965" s="11">
        <v>136</v>
      </c>
      <c r="N965" s="11">
        <v>32</v>
      </c>
    </row>
    <row r="966" spans="1:14" x14ac:dyDescent="0.25">
      <c r="A966" s="10">
        <v>304713</v>
      </c>
      <c r="B966" s="11">
        <v>21.85</v>
      </c>
      <c r="D966" s="63" t="s">
        <v>2355</v>
      </c>
      <c r="E966" s="11"/>
      <c r="G966" s="62">
        <f t="shared" si="28"/>
        <v>306356</v>
      </c>
      <c r="H966" s="64">
        <f t="shared" si="29"/>
        <v>0</v>
      </c>
      <c r="J966" s="10">
        <v>305583</v>
      </c>
      <c r="K966" s="11">
        <v>652</v>
      </c>
      <c r="L966" s="11">
        <v>0.5</v>
      </c>
      <c r="M966" s="11">
        <v>837</v>
      </c>
      <c r="N966" s="11">
        <v>63</v>
      </c>
    </row>
    <row r="967" spans="1:14" x14ac:dyDescent="0.25">
      <c r="A967" s="10">
        <v>304715</v>
      </c>
      <c r="B967" s="11">
        <v>5.2</v>
      </c>
      <c r="D967" s="63" t="s">
        <v>6451</v>
      </c>
      <c r="E967" s="11">
        <v>100</v>
      </c>
      <c r="G967" s="62">
        <f t="shared" ref="G967:G1030" si="30">D967*1</f>
        <v>306359</v>
      </c>
      <c r="H967" s="64">
        <f t="shared" ref="H967:H1030" si="31">E967</f>
        <v>100</v>
      </c>
      <c r="J967" s="10">
        <v>305587</v>
      </c>
      <c r="K967" s="11">
        <v>0</v>
      </c>
      <c r="L967" s="11">
        <v>0</v>
      </c>
      <c r="M967" s="11">
        <v>894</v>
      </c>
      <c r="N967" s="11">
        <v>64</v>
      </c>
    </row>
    <row r="968" spans="1:14" x14ac:dyDescent="0.25">
      <c r="A968" s="10">
        <v>304717</v>
      </c>
      <c r="B968" s="11">
        <v>8.36</v>
      </c>
      <c r="D968" s="63" t="s">
        <v>4073</v>
      </c>
      <c r="E968" s="11"/>
      <c r="G968" s="62">
        <f t="shared" si="30"/>
        <v>306361</v>
      </c>
      <c r="H968" s="64">
        <f t="shared" si="31"/>
        <v>0</v>
      </c>
      <c r="J968" s="10">
        <v>305588</v>
      </c>
      <c r="K968" s="11">
        <v>4674</v>
      </c>
      <c r="L968" s="11">
        <v>1</v>
      </c>
      <c r="M968" s="11">
        <v>672</v>
      </c>
      <c r="N968" s="11">
        <v>62</v>
      </c>
    </row>
    <row r="969" spans="1:14" x14ac:dyDescent="0.25">
      <c r="A969" s="10">
        <v>304720</v>
      </c>
      <c r="B969" s="11">
        <v>21.21</v>
      </c>
      <c r="D969" s="63" t="s">
        <v>7210</v>
      </c>
      <c r="E969" s="11"/>
      <c r="G969" s="62">
        <f t="shared" si="30"/>
        <v>306363</v>
      </c>
      <c r="H969" s="64">
        <f t="shared" si="31"/>
        <v>0</v>
      </c>
      <c r="J969" s="10">
        <v>305590</v>
      </c>
      <c r="K969" s="11">
        <v>24602</v>
      </c>
      <c r="L969" s="11">
        <v>14</v>
      </c>
      <c r="M969" s="11">
        <v>73</v>
      </c>
      <c r="N969" s="11">
        <v>36</v>
      </c>
    </row>
    <row r="970" spans="1:14" x14ac:dyDescent="0.25">
      <c r="A970" s="10">
        <v>304724</v>
      </c>
      <c r="B970" s="11">
        <v>3.54</v>
      </c>
      <c r="D970" s="63" t="s">
        <v>2641</v>
      </c>
      <c r="E970" s="11"/>
      <c r="G970" s="62">
        <f t="shared" si="30"/>
        <v>306365</v>
      </c>
      <c r="H970" s="64">
        <f t="shared" si="31"/>
        <v>0</v>
      </c>
      <c r="J970" s="10">
        <v>305592</v>
      </c>
      <c r="K970" s="11">
        <v>0</v>
      </c>
      <c r="L970" s="11">
        <v>0</v>
      </c>
      <c r="M970" s="11">
        <v>894</v>
      </c>
      <c r="N970" s="11">
        <v>64</v>
      </c>
    </row>
    <row r="971" spans="1:14" x14ac:dyDescent="0.25">
      <c r="A971" s="10">
        <v>304725</v>
      </c>
      <c r="B971" s="11">
        <v>4.7300000000000004</v>
      </c>
      <c r="D971" s="63" t="s">
        <v>3270</v>
      </c>
      <c r="E971" s="11"/>
      <c r="G971" s="62">
        <f t="shared" si="30"/>
        <v>306367</v>
      </c>
      <c r="H971" s="64">
        <f t="shared" si="31"/>
        <v>0</v>
      </c>
      <c r="J971" s="10">
        <v>305593</v>
      </c>
      <c r="K971" s="11">
        <v>5930</v>
      </c>
      <c r="L971" s="11">
        <v>1</v>
      </c>
      <c r="M971" s="11">
        <v>637</v>
      </c>
      <c r="N971" s="11">
        <v>62</v>
      </c>
    </row>
    <row r="972" spans="1:14" x14ac:dyDescent="0.25">
      <c r="A972" s="10">
        <v>304728</v>
      </c>
      <c r="B972" s="11">
        <v>4.13</v>
      </c>
      <c r="D972" s="63" t="s">
        <v>6016</v>
      </c>
      <c r="E972" s="11"/>
      <c r="G972" s="62">
        <f t="shared" si="30"/>
        <v>306369</v>
      </c>
      <c r="H972" s="64">
        <f t="shared" si="31"/>
        <v>0</v>
      </c>
      <c r="J972" s="10">
        <v>305594</v>
      </c>
      <c r="K972" s="11">
        <v>0</v>
      </c>
      <c r="L972" s="11">
        <v>0</v>
      </c>
      <c r="M972" s="11">
        <v>894</v>
      </c>
      <c r="N972" s="11">
        <v>64</v>
      </c>
    </row>
    <row r="973" spans="1:14" x14ac:dyDescent="0.25">
      <c r="A973" s="10">
        <v>304748</v>
      </c>
      <c r="B973" s="11">
        <v>12.26</v>
      </c>
      <c r="D973" s="63" t="s">
        <v>3243</v>
      </c>
      <c r="E973" s="11"/>
      <c r="G973" s="62">
        <f t="shared" si="30"/>
        <v>306371</v>
      </c>
      <c r="H973" s="64">
        <f t="shared" si="31"/>
        <v>0</v>
      </c>
      <c r="J973" s="10">
        <v>305597</v>
      </c>
      <c r="K973" s="11">
        <v>12878</v>
      </c>
      <c r="L973" s="11">
        <v>3.5</v>
      </c>
      <c r="M973" s="11">
        <v>394</v>
      </c>
      <c r="N973" s="11">
        <v>57</v>
      </c>
    </row>
    <row r="974" spans="1:14" x14ac:dyDescent="0.25">
      <c r="A974" s="10">
        <v>304749</v>
      </c>
      <c r="B974" s="11">
        <v>12.13</v>
      </c>
      <c r="D974" s="63" t="s">
        <v>2473</v>
      </c>
      <c r="E974" s="11">
        <v>0</v>
      </c>
      <c r="G974" s="62">
        <f t="shared" si="30"/>
        <v>306373</v>
      </c>
      <c r="H974" s="64">
        <f t="shared" si="31"/>
        <v>0</v>
      </c>
      <c r="J974" s="10">
        <v>305598</v>
      </c>
      <c r="K974" s="11">
        <v>16220</v>
      </c>
      <c r="L974" s="11">
        <v>12.5</v>
      </c>
      <c r="M974" s="11">
        <v>286</v>
      </c>
      <c r="N974" s="11">
        <v>39</v>
      </c>
    </row>
    <row r="975" spans="1:14" x14ac:dyDescent="0.25">
      <c r="A975" s="10">
        <v>304750</v>
      </c>
      <c r="B975" s="11">
        <v>24.22</v>
      </c>
      <c r="D975" s="63" t="s">
        <v>5905</v>
      </c>
      <c r="E975" s="11"/>
      <c r="G975" s="62">
        <f t="shared" si="30"/>
        <v>306375</v>
      </c>
      <c r="H975" s="64">
        <f t="shared" si="31"/>
        <v>0</v>
      </c>
      <c r="J975" s="10">
        <v>305600</v>
      </c>
      <c r="K975" s="11">
        <v>6478</v>
      </c>
      <c r="L975" s="11">
        <v>7</v>
      </c>
      <c r="M975" s="11">
        <v>617</v>
      </c>
      <c r="N975" s="11">
        <v>50</v>
      </c>
    </row>
    <row r="976" spans="1:14" x14ac:dyDescent="0.25">
      <c r="A976" s="10">
        <v>304754</v>
      </c>
      <c r="B976" s="11">
        <v>16.899999999999999</v>
      </c>
      <c r="D976" s="63" t="s">
        <v>6863</v>
      </c>
      <c r="E976" s="11"/>
      <c r="G976" s="62">
        <f t="shared" si="30"/>
        <v>306377</v>
      </c>
      <c r="H976" s="64">
        <f t="shared" si="31"/>
        <v>0</v>
      </c>
      <c r="J976" s="10">
        <v>305601</v>
      </c>
      <c r="K976" s="11">
        <v>94</v>
      </c>
      <c r="L976" s="11">
        <v>1</v>
      </c>
      <c r="M976" s="11">
        <v>882</v>
      </c>
      <c r="N976" s="11">
        <v>62</v>
      </c>
    </row>
    <row r="977" spans="1:14" x14ac:dyDescent="0.25">
      <c r="A977" s="10">
        <v>304758</v>
      </c>
      <c r="B977" s="11">
        <v>14.93</v>
      </c>
      <c r="D977" s="63" t="s">
        <v>7298</v>
      </c>
      <c r="E977" s="11"/>
      <c r="G977" s="62">
        <f t="shared" si="30"/>
        <v>306379</v>
      </c>
      <c r="H977" s="64">
        <f t="shared" si="31"/>
        <v>0</v>
      </c>
      <c r="J977" s="10">
        <v>305602</v>
      </c>
      <c r="K977" s="11">
        <v>5666</v>
      </c>
      <c r="L977" s="11">
        <v>5</v>
      </c>
      <c r="M977" s="11">
        <v>642</v>
      </c>
      <c r="N977" s="11">
        <v>54</v>
      </c>
    </row>
    <row r="978" spans="1:14" x14ac:dyDescent="0.25">
      <c r="A978" s="10">
        <v>304764</v>
      </c>
      <c r="B978" s="11">
        <v>11.899999999999999</v>
      </c>
      <c r="D978" s="63" t="s">
        <v>2286</v>
      </c>
      <c r="E978" s="11"/>
      <c r="G978" s="62">
        <f t="shared" si="30"/>
        <v>306382</v>
      </c>
      <c r="H978" s="64">
        <f t="shared" si="31"/>
        <v>0</v>
      </c>
      <c r="J978" s="10">
        <v>305603</v>
      </c>
      <c r="K978" s="11">
        <v>10114</v>
      </c>
      <c r="L978" s="11">
        <v>7</v>
      </c>
      <c r="M978" s="11">
        <v>499</v>
      </c>
      <c r="N978" s="11">
        <v>50</v>
      </c>
    </row>
    <row r="979" spans="1:14" x14ac:dyDescent="0.25">
      <c r="A979" s="10">
        <v>304765</v>
      </c>
      <c r="B979" s="11">
        <v>5.29</v>
      </c>
      <c r="D979" s="63" t="s">
        <v>7482</v>
      </c>
      <c r="E979" s="11"/>
      <c r="G979" s="62">
        <f t="shared" si="30"/>
        <v>306384</v>
      </c>
      <c r="H979" s="64">
        <f t="shared" si="31"/>
        <v>0</v>
      </c>
      <c r="J979" s="10">
        <v>305607</v>
      </c>
      <c r="K979" s="11">
        <v>0</v>
      </c>
      <c r="L979" s="11">
        <v>0</v>
      </c>
      <c r="M979" s="11">
        <v>894</v>
      </c>
      <c r="N979" s="11">
        <v>64</v>
      </c>
    </row>
    <row r="980" spans="1:14" x14ac:dyDescent="0.25">
      <c r="A980" s="10">
        <v>304766</v>
      </c>
      <c r="B980" s="11">
        <v>3.5700000000000003</v>
      </c>
      <c r="D980" s="63" t="s">
        <v>3847</v>
      </c>
      <c r="E980" s="11">
        <v>-100</v>
      </c>
      <c r="G980" s="62">
        <f t="shared" si="30"/>
        <v>306387</v>
      </c>
      <c r="H980" s="64">
        <f t="shared" si="31"/>
        <v>-100</v>
      </c>
      <c r="J980" s="10">
        <v>305608</v>
      </c>
      <c r="K980" s="11">
        <v>0</v>
      </c>
      <c r="L980" s="11">
        <v>0</v>
      </c>
      <c r="M980" s="11">
        <v>894</v>
      </c>
      <c r="N980" s="11">
        <v>64</v>
      </c>
    </row>
    <row r="981" spans="1:14" x14ac:dyDescent="0.25">
      <c r="A981" s="10">
        <v>304767</v>
      </c>
      <c r="B981" s="11">
        <v>25.03</v>
      </c>
      <c r="D981" s="63" t="s">
        <v>7771</v>
      </c>
      <c r="E981" s="11"/>
      <c r="G981" s="62">
        <f t="shared" si="30"/>
        <v>306389</v>
      </c>
      <c r="H981" s="64">
        <f t="shared" si="31"/>
        <v>0</v>
      </c>
      <c r="J981" s="10">
        <v>305610</v>
      </c>
      <c r="K981" s="11">
        <v>45</v>
      </c>
      <c r="L981" s="11">
        <v>0</v>
      </c>
      <c r="M981" s="11">
        <v>891</v>
      </c>
      <c r="N981" s="11">
        <v>64</v>
      </c>
    </row>
    <row r="982" spans="1:14" x14ac:dyDescent="0.25">
      <c r="A982" s="10">
        <v>304768</v>
      </c>
      <c r="B982" s="11">
        <v>12.83</v>
      </c>
      <c r="D982" s="63" t="s">
        <v>4930</v>
      </c>
      <c r="E982" s="11">
        <v>0</v>
      </c>
      <c r="G982" s="62">
        <f t="shared" si="30"/>
        <v>306391</v>
      </c>
      <c r="H982" s="64">
        <f t="shared" si="31"/>
        <v>0</v>
      </c>
      <c r="J982" s="10">
        <v>305611</v>
      </c>
      <c r="K982" s="11">
        <v>12863</v>
      </c>
      <c r="L982" s="11">
        <v>6.5</v>
      </c>
      <c r="M982" s="11">
        <v>395</v>
      </c>
      <c r="N982" s="11">
        <v>51</v>
      </c>
    </row>
    <row r="983" spans="1:14" x14ac:dyDescent="0.25">
      <c r="A983" s="10">
        <v>304772</v>
      </c>
      <c r="B983" s="11">
        <v>11.93</v>
      </c>
      <c r="D983" s="63" t="s">
        <v>7526</v>
      </c>
      <c r="E983" s="11"/>
      <c r="G983" s="62">
        <f t="shared" si="30"/>
        <v>306393</v>
      </c>
      <c r="H983" s="64">
        <f t="shared" si="31"/>
        <v>0</v>
      </c>
      <c r="J983" s="10">
        <v>305614</v>
      </c>
      <c r="K983" s="11">
        <v>0</v>
      </c>
      <c r="L983" s="11">
        <v>0</v>
      </c>
      <c r="M983" s="11">
        <v>894</v>
      </c>
      <c r="N983" s="11">
        <v>64</v>
      </c>
    </row>
    <row r="984" spans="1:14" x14ac:dyDescent="0.25">
      <c r="A984" s="10">
        <v>304775</v>
      </c>
      <c r="B984" s="11">
        <v>22.63</v>
      </c>
      <c r="D984" s="63" t="s">
        <v>7690</v>
      </c>
      <c r="E984" s="11">
        <v>100</v>
      </c>
      <c r="G984" s="62">
        <f t="shared" si="30"/>
        <v>306395</v>
      </c>
      <c r="H984" s="64">
        <f t="shared" si="31"/>
        <v>100</v>
      </c>
      <c r="J984" s="10">
        <v>305620</v>
      </c>
      <c r="K984" s="11">
        <v>16850</v>
      </c>
      <c r="L984" s="11">
        <v>7.5</v>
      </c>
      <c r="M984" s="11">
        <v>264</v>
      </c>
      <c r="N984" s="11">
        <v>49</v>
      </c>
    </row>
    <row r="985" spans="1:14" x14ac:dyDescent="0.25">
      <c r="A985" s="10">
        <v>304776</v>
      </c>
      <c r="B985" s="11">
        <v>10.84</v>
      </c>
      <c r="D985" s="63" t="s">
        <v>7229</v>
      </c>
      <c r="E985" s="11">
        <v>0</v>
      </c>
      <c r="G985" s="62">
        <f t="shared" si="30"/>
        <v>306398</v>
      </c>
      <c r="H985" s="64">
        <f t="shared" si="31"/>
        <v>0</v>
      </c>
      <c r="J985" s="10">
        <v>305622</v>
      </c>
      <c r="K985" s="11">
        <v>6716</v>
      </c>
      <c r="L985" s="11">
        <v>13</v>
      </c>
      <c r="M985" s="11">
        <v>608</v>
      </c>
      <c r="N985" s="11">
        <v>38</v>
      </c>
    </row>
    <row r="986" spans="1:14" x14ac:dyDescent="0.25">
      <c r="A986" s="10">
        <v>304781</v>
      </c>
      <c r="B986" s="11">
        <v>8.4700000000000006</v>
      </c>
      <c r="D986" s="63" t="s">
        <v>5167</v>
      </c>
      <c r="E986" s="11">
        <v>0</v>
      </c>
      <c r="G986" s="62">
        <f t="shared" si="30"/>
        <v>306400</v>
      </c>
      <c r="H986" s="64">
        <f t="shared" si="31"/>
        <v>0</v>
      </c>
      <c r="J986" s="10">
        <v>305624</v>
      </c>
      <c r="K986" s="11">
        <v>4122</v>
      </c>
      <c r="L986" s="11">
        <v>4</v>
      </c>
      <c r="M986" s="11">
        <v>689</v>
      </c>
      <c r="N986" s="11">
        <v>56</v>
      </c>
    </row>
    <row r="987" spans="1:14" x14ac:dyDescent="0.25">
      <c r="A987" s="10">
        <v>304782</v>
      </c>
      <c r="B987" s="11">
        <v>3.73</v>
      </c>
      <c r="D987" s="63" t="s">
        <v>5356</v>
      </c>
      <c r="E987" s="11">
        <v>0</v>
      </c>
      <c r="G987" s="62">
        <f t="shared" si="30"/>
        <v>306402</v>
      </c>
      <c r="H987" s="64">
        <f t="shared" si="31"/>
        <v>0</v>
      </c>
      <c r="J987" s="10">
        <v>305625</v>
      </c>
      <c r="K987" s="11">
        <v>3630</v>
      </c>
      <c r="L987" s="11">
        <v>3</v>
      </c>
      <c r="M987" s="11">
        <v>706</v>
      </c>
      <c r="N987" s="11">
        <v>58</v>
      </c>
    </row>
    <row r="988" spans="1:14" x14ac:dyDescent="0.25">
      <c r="A988" s="10">
        <v>304783</v>
      </c>
      <c r="B988" s="11">
        <v>26.9</v>
      </c>
      <c r="D988" s="63" t="s">
        <v>8000</v>
      </c>
      <c r="E988" s="11"/>
      <c r="G988" s="62">
        <f t="shared" si="30"/>
        <v>306404</v>
      </c>
      <c r="H988" s="64">
        <f t="shared" si="31"/>
        <v>0</v>
      </c>
      <c r="J988" s="10">
        <v>305629</v>
      </c>
      <c r="K988" s="11">
        <v>11291</v>
      </c>
      <c r="L988" s="11">
        <v>7</v>
      </c>
      <c r="M988" s="11">
        <v>458</v>
      </c>
      <c r="N988" s="11">
        <v>50</v>
      </c>
    </row>
    <row r="989" spans="1:14" x14ac:dyDescent="0.25">
      <c r="A989" s="10">
        <v>304785</v>
      </c>
      <c r="B989" s="11">
        <v>27.7</v>
      </c>
      <c r="D989" s="63" t="s">
        <v>3217</v>
      </c>
      <c r="E989" s="11"/>
      <c r="G989" s="62">
        <f t="shared" si="30"/>
        <v>306406</v>
      </c>
      <c r="H989" s="64">
        <f t="shared" si="31"/>
        <v>0</v>
      </c>
      <c r="J989" s="10">
        <v>305631</v>
      </c>
      <c r="K989" s="11">
        <v>15714</v>
      </c>
      <c r="L989" s="11">
        <v>16</v>
      </c>
      <c r="M989" s="11">
        <v>304</v>
      </c>
      <c r="N989" s="11">
        <v>32</v>
      </c>
    </row>
    <row r="990" spans="1:14" x14ac:dyDescent="0.25">
      <c r="A990" s="10">
        <v>304787</v>
      </c>
      <c r="B990" s="11">
        <v>17.93</v>
      </c>
      <c r="D990" s="63" t="s">
        <v>5802</v>
      </c>
      <c r="E990" s="11"/>
      <c r="G990" s="62">
        <f t="shared" si="30"/>
        <v>306408</v>
      </c>
      <c r="H990" s="64">
        <f t="shared" si="31"/>
        <v>0</v>
      </c>
      <c r="J990" s="10">
        <v>305632</v>
      </c>
      <c r="K990" s="11">
        <v>494</v>
      </c>
      <c r="L990" s="11">
        <v>0</v>
      </c>
      <c r="M990" s="11">
        <v>850</v>
      </c>
      <c r="N990" s="11">
        <v>64</v>
      </c>
    </row>
    <row r="991" spans="1:14" x14ac:dyDescent="0.25">
      <c r="A991" s="10">
        <v>304789</v>
      </c>
      <c r="B991" s="11">
        <v>10.57</v>
      </c>
      <c r="D991" s="63" t="s">
        <v>8638</v>
      </c>
      <c r="E991" s="11"/>
      <c r="G991" s="62">
        <f t="shared" si="30"/>
        <v>306410</v>
      </c>
      <c r="H991" s="64">
        <f t="shared" si="31"/>
        <v>0</v>
      </c>
      <c r="J991" s="10">
        <v>305633</v>
      </c>
      <c r="K991" s="11">
        <v>24199</v>
      </c>
      <c r="L991" s="11">
        <v>31.5</v>
      </c>
      <c r="M991" s="11">
        <v>82</v>
      </c>
      <c r="N991" s="11">
        <v>7</v>
      </c>
    </row>
    <row r="992" spans="1:14" x14ac:dyDescent="0.25">
      <c r="A992" s="10">
        <v>304801</v>
      </c>
      <c r="B992" s="11">
        <v>0</v>
      </c>
      <c r="D992" s="63" t="s">
        <v>2967</v>
      </c>
      <c r="E992" s="11">
        <v>-100</v>
      </c>
      <c r="G992" s="62">
        <f t="shared" si="30"/>
        <v>306412</v>
      </c>
      <c r="H992" s="64">
        <f t="shared" si="31"/>
        <v>-100</v>
      </c>
      <c r="J992" s="10">
        <v>305634</v>
      </c>
      <c r="K992" s="11">
        <v>0</v>
      </c>
      <c r="L992" s="11">
        <v>0</v>
      </c>
      <c r="M992" s="11">
        <v>894</v>
      </c>
      <c r="N992" s="11">
        <v>64</v>
      </c>
    </row>
    <row r="993" spans="1:14" x14ac:dyDescent="0.25">
      <c r="A993" s="10">
        <v>304812</v>
      </c>
      <c r="B993" s="11">
        <v>0</v>
      </c>
      <c r="D993" s="63" t="s">
        <v>5214</v>
      </c>
      <c r="E993" s="11"/>
      <c r="G993" s="62">
        <f t="shared" si="30"/>
        <v>306414</v>
      </c>
      <c r="H993" s="64">
        <f t="shared" si="31"/>
        <v>0</v>
      </c>
      <c r="J993" s="10">
        <v>305636</v>
      </c>
      <c r="K993" s="11">
        <v>14445</v>
      </c>
      <c r="L993" s="11">
        <v>14</v>
      </c>
      <c r="M993" s="11">
        <v>340</v>
      </c>
      <c r="N993" s="11">
        <v>36</v>
      </c>
    </row>
    <row r="994" spans="1:14" x14ac:dyDescent="0.25">
      <c r="A994" s="10">
        <v>304824</v>
      </c>
      <c r="B994" s="11">
        <v>22.17</v>
      </c>
      <c r="D994" s="63" t="s">
        <v>10767</v>
      </c>
      <c r="E994" s="11">
        <v>0</v>
      </c>
      <c r="G994" s="62">
        <f t="shared" si="30"/>
        <v>306418</v>
      </c>
      <c r="H994" s="64">
        <f t="shared" si="31"/>
        <v>0</v>
      </c>
      <c r="J994" s="10">
        <v>305638</v>
      </c>
      <c r="K994" s="11">
        <v>500</v>
      </c>
      <c r="L994" s="11">
        <v>0</v>
      </c>
      <c r="M994" s="11">
        <v>849</v>
      </c>
      <c r="N994" s="11">
        <v>64</v>
      </c>
    </row>
    <row r="995" spans="1:14" x14ac:dyDescent="0.25">
      <c r="A995" s="10">
        <v>304832</v>
      </c>
      <c r="B995" s="11">
        <v>0</v>
      </c>
      <c r="D995" s="63" t="s">
        <v>3662</v>
      </c>
      <c r="E995" s="11"/>
      <c r="G995" s="62">
        <f t="shared" si="30"/>
        <v>306420</v>
      </c>
      <c r="H995" s="64">
        <f t="shared" si="31"/>
        <v>0</v>
      </c>
      <c r="J995" s="10">
        <v>305640</v>
      </c>
      <c r="K995" s="11">
        <v>2662</v>
      </c>
      <c r="L995" s="11">
        <v>1.5</v>
      </c>
      <c r="M995" s="11">
        <v>744</v>
      </c>
      <c r="N995" s="11">
        <v>61</v>
      </c>
    </row>
    <row r="996" spans="1:14" x14ac:dyDescent="0.25">
      <c r="A996" s="10">
        <v>304833</v>
      </c>
      <c r="B996" s="11">
        <v>7.69</v>
      </c>
      <c r="D996" s="63" t="s">
        <v>2577</v>
      </c>
      <c r="E996" s="11"/>
      <c r="G996" s="62">
        <f t="shared" si="30"/>
        <v>306422</v>
      </c>
      <c r="H996" s="64">
        <f t="shared" si="31"/>
        <v>0</v>
      </c>
      <c r="J996" s="10">
        <v>305641</v>
      </c>
      <c r="K996" s="11">
        <v>2280</v>
      </c>
      <c r="L996" s="11">
        <v>2</v>
      </c>
      <c r="M996" s="11">
        <v>757</v>
      </c>
      <c r="N996" s="11">
        <v>60</v>
      </c>
    </row>
    <row r="997" spans="1:14" x14ac:dyDescent="0.25">
      <c r="A997" s="10">
        <v>304835</v>
      </c>
      <c r="B997" s="11">
        <v>11.89</v>
      </c>
      <c r="D997" s="63" t="s">
        <v>11048</v>
      </c>
      <c r="E997" s="11"/>
      <c r="G997" s="62">
        <f t="shared" si="30"/>
        <v>306424</v>
      </c>
      <c r="H997" s="64">
        <f t="shared" si="31"/>
        <v>0</v>
      </c>
      <c r="J997" s="10">
        <v>305647</v>
      </c>
      <c r="K997" s="11">
        <v>14526</v>
      </c>
      <c r="L997" s="11">
        <v>9</v>
      </c>
      <c r="M997" s="11">
        <v>338</v>
      </c>
      <c r="N997" s="11">
        <v>46</v>
      </c>
    </row>
    <row r="998" spans="1:14" x14ac:dyDescent="0.25">
      <c r="A998" s="10">
        <v>304838</v>
      </c>
      <c r="B998" s="11">
        <v>6.75</v>
      </c>
      <c r="D998" s="63" t="s">
        <v>7396</v>
      </c>
      <c r="E998" s="11"/>
      <c r="G998" s="62">
        <f t="shared" si="30"/>
        <v>306426</v>
      </c>
      <c r="H998" s="64">
        <f t="shared" si="31"/>
        <v>0</v>
      </c>
      <c r="J998" s="10">
        <v>305648</v>
      </c>
      <c r="K998" s="11">
        <v>14025</v>
      </c>
      <c r="L998" s="11">
        <v>17</v>
      </c>
      <c r="M998" s="11">
        <v>354</v>
      </c>
      <c r="N998" s="11">
        <v>30</v>
      </c>
    </row>
    <row r="999" spans="1:14" x14ac:dyDescent="0.25">
      <c r="A999" s="10">
        <v>304843</v>
      </c>
      <c r="B999" s="11">
        <v>13.55</v>
      </c>
      <c r="D999" s="63" t="s">
        <v>4862</v>
      </c>
      <c r="E999" s="11">
        <v>-100</v>
      </c>
      <c r="G999" s="62">
        <f t="shared" si="30"/>
        <v>306430</v>
      </c>
      <c r="H999" s="64">
        <f t="shared" si="31"/>
        <v>-100</v>
      </c>
      <c r="J999" s="10">
        <v>305649</v>
      </c>
      <c r="K999" s="11">
        <v>18830</v>
      </c>
      <c r="L999" s="11">
        <v>13</v>
      </c>
      <c r="M999" s="11">
        <v>197</v>
      </c>
      <c r="N999" s="11">
        <v>38</v>
      </c>
    </row>
    <row r="1000" spans="1:14" x14ac:dyDescent="0.25">
      <c r="A1000" s="10">
        <v>304862</v>
      </c>
      <c r="B1000" s="11">
        <v>6.92</v>
      </c>
      <c r="D1000" s="63" t="s">
        <v>2329</v>
      </c>
      <c r="E1000" s="11"/>
      <c r="G1000" s="62">
        <f t="shared" si="30"/>
        <v>306434</v>
      </c>
      <c r="H1000" s="64">
        <f t="shared" si="31"/>
        <v>0</v>
      </c>
      <c r="J1000" s="10">
        <v>305650</v>
      </c>
      <c r="K1000" s="11">
        <v>5992</v>
      </c>
      <c r="L1000" s="11">
        <v>7</v>
      </c>
      <c r="M1000" s="11">
        <v>633</v>
      </c>
      <c r="N1000" s="11">
        <v>50</v>
      </c>
    </row>
    <row r="1001" spans="1:14" x14ac:dyDescent="0.25">
      <c r="A1001" s="10">
        <v>304865</v>
      </c>
      <c r="B1001" s="11">
        <v>12.239999999999998</v>
      </c>
      <c r="D1001" s="63" t="s">
        <v>3315</v>
      </c>
      <c r="E1001" s="11"/>
      <c r="G1001" s="62">
        <f t="shared" si="30"/>
        <v>306437</v>
      </c>
      <c r="H1001" s="64">
        <f t="shared" si="31"/>
        <v>0</v>
      </c>
      <c r="J1001" s="10">
        <v>305651</v>
      </c>
      <c r="K1001" s="11">
        <v>635</v>
      </c>
      <c r="L1001" s="11">
        <v>0.5</v>
      </c>
      <c r="M1001" s="11">
        <v>838</v>
      </c>
      <c r="N1001" s="11">
        <v>63</v>
      </c>
    </row>
    <row r="1002" spans="1:14" x14ac:dyDescent="0.25">
      <c r="A1002" s="10">
        <v>304867</v>
      </c>
      <c r="B1002" s="11">
        <v>19.22</v>
      </c>
      <c r="D1002" s="63" t="s">
        <v>4504</v>
      </c>
      <c r="E1002" s="11">
        <v>-100</v>
      </c>
      <c r="G1002" s="62">
        <f t="shared" si="30"/>
        <v>306439</v>
      </c>
      <c r="H1002" s="64">
        <f t="shared" si="31"/>
        <v>-100</v>
      </c>
      <c r="J1002" s="10">
        <v>305652</v>
      </c>
      <c r="K1002" s="11">
        <v>13635</v>
      </c>
      <c r="L1002" s="11">
        <v>12</v>
      </c>
      <c r="M1002" s="11">
        <v>365</v>
      </c>
      <c r="N1002" s="11">
        <v>40</v>
      </c>
    </row>
    <row r="1003" spans="1:14" x14ac:dyDescent="0.25">
      <c r="A1003" s="10">
        <v>304874</v>
      </c>
      <c r="B1003" s="11">
        <v>16.68</v>
      </c>
      <c r="D1003" s="63" t="s">
        <v>1610</v>
      </c>
      <c r="E1003" s="11"/>
      <c r="G1003" s="62">
        <f t="shared" si="30"/>
        <v>306441</v>
      </c>
      <c r="H1003" s="64">
        <f t="shared" si="31"/>
        <v>0</v>
      </c>
      <c r="J1003" s="10">
        <v>305654</v>
      </c>
      <c r="K1003" s="11">
        <v>5782</v>
      </c>
      <c r="L1003" s="11">
        <v>3</v>
      </c>
      <c r="M1003" s="11">
        <v>638</v>
      </c>
      <c r="N1003" s="11">
        <v>58</v>
      </c>
    </row>
    <row r="1004" spans="1:14" x14ac:dyDescent="0.25">
      <c r="A1004" s="10">
        <v>304876</v>
      </c>
      <c r="B1004" s="11">
        <v>12.41</v>
      </c>
      <c r="D1004" s="63" t="s">
        <v>4030</v>
      </c>
      <c r="E1004" s="11">
        <v>100</v>
      </c>
      <c r="G1004" s="62">
        <f t="shared" si="30"/>
        <v>306443</v>
      </c>
      <c r="H1004" s="64">
        <f t="shared" si="31"/>
        <v>100</v>
      </c>
      <c r="J1004" s="10">
        <v>305660</v>
      </c>
      <c r="K1004" s="11">
        <v>400</v>
      </c>
      <c r="L1004" s="11">
        <v>0</v>
      </c>
      <c r="M1004" s="11">
        <v>854</v>
      </c>
      <c r="N1004" s="11">
        <v>64</v>
      </c>
    </row>
    <row r="1005" spans="1:14" x14ac:dyDescent="0.25">
      <c r="A1005" s="10">
        <v>304877</v>
      </c>
      <c r="B1005" s="11">
        <v>16.12</v>
      </c>
      <c r="D1005" s="63" t="s">
        <v>1978</v>
      </c>
      <c r="E1005" s="11"/>
      <c r="G1005" s="62">
        <f t="shared" si="30"/>
        <v>306445</v>
      </c>
      <c r="H1005" s="64">
        <f t="shared" si="31"/>
        <v>0</v>
      </c>
      <c r="J1005" s="10">
        <v>305662</v>
      </c>
      <c r="K1005" s="11">
        <v>5688</v>
      </c>
      <c r="L1005" s="11">
        <v>5.5</v>
      </c>
      <c r="M1005" s="11">
        <v>641</v>
      </c>
      <c r="N1005" s="11">
        <v>53</v>
      </c>
    </row>
    <row r="1006" spans="1:14" x14ac:dyDescent="0.25">
      <c r="A1006" s="10">
        <v>304884</v>
      </c>
      <c r="B1006" s="11">
        <v>2.34</v>
      </c>
      <c r="D1006" s="63" t="s">
        <v>6334</v>
      </c>
      <c r="E1006" s="11"/>
      <c r="G1006" s="62">
        <f t="shared" si="30"/>
        <v>306447</v>
      </c>
      <c r="H1006" s="64">
        <f t="shared" si="31"/>
        <v>0</v>
      </c>
      <c r="J1006" s="10">
        <v>305663</v>
      </c>
      <c r="K1006" s="11">
        <v>12143</v>
      </c>
      <c r="L1006" s="11">
        <v>15</v>
      </c>
      <c r="M1006" s="11">
        <v>418</v>
      </c>
      <c r="N1006" s="11">
        <v>34</v>
      </c>
    </row>
    <row r="1007" spans="1:14" x14ac:dyDescent="0.25">
      <c r="A1007" s="10">
        <v>304891</v>
      </c>
      <c r="B1007" s="11">
        <v>8.16</v>
      </c>
      <c r="D1007" s="63" t="s">
        <v>5853</v>
      </c>
      <c r="E1007" s="11">
        <v>0</v>
      </c>
      <c r="G1007" s="62">
        <f t="shared" si="30"/>
        <v>306449</v>
      </c>
      <c r="H1007" s="64">
        <f t="shared" si="31"/>
        <v>0</v>
      </c>
      <c r="J1007" s="10">
        <v>305665</v>
      </c>
      <c r="K1007" s="11">
        <v>159</v>
      </c>
      <c r="L1007" s="11">
        <v>1</v>
      </c>
      <c r="M1007" s="11">
        <v>876</v>
      </c>
      <c r="N1007" s="11">
        <v>62</v>
      </c>
    </row>
    <row r="1008" spans="1:14" x14ac:dyDescent="0.25">
      <c r="A1008" s="10">
        <v>304897</v>
      </c>
      <c r="B1008" s="11">
        <v>12.219999999999999</v>
      </c>
      <c r="D1008" s="63" t="s">
        <v>6235</v>
      </c>
      <c r="E1008" s="11"/>
      <c r="G1008" s="62">
        <f t="shared" si="30"/>
        <v>306451</v>
      </c>
      <c r="H1008" s="64">
        <f t="shared" si="31"/>
        <v>0</v>
      </c>
      <c r="J1008" s="10">
        <v>305666</v>
      </c>
      <c r="K1008" s="11">
        <v>14032</v>
      </c>
      <c r="L1008" s="11">
        <v>13</v>
      </c>
      <c r="M1008" s="11">
        <v>353</v>
      </c>
      <c r="N1008" s="11">
        <v>38</v>
      </c>
    </row>
    <row r="1009" spans="1:14" x14ac:dyDescent="0.25">
      <c r="A1009" s="10">
        <v>304905</v>
      </c>
      <c r="B1009" s="11">
        <v>12.209999999999999</v>
      </c>
      <c r="D1009" s="63" t="s">
        <v>4304</v>
      </c>
      <c r="E1009" s="11"/>
      <c r="G1009" s="62">
        <f t="shared" si="30"/>
        <v>306453</v>
      </c>
      <c r="H1009" s="64">
        <f t="shared" si="31"/>
        <v>0</v>
      </c>
      <c r="J1009" s="10">
        <v>305667</v>
      </c>
      <c r="K1009" s="11">
        <v>16454</v>
      </c>
      <c r="L1009" s="11">
        <v>5</v>
      </c>
      <c r="M1009" s="11">
        <v>277</v>
      </c>
      <c r="N1009" s="11">
        <v>54</v>
      </c>
    </row>
    <row r="1010" spans="1:14" x14ac:dyDescent="0.25">
      <c r="A1010" s="10">
        <v>304908</v>
      </c>
      <c r="B1010" s="11">
        <v>27.689999999999998</v>
      </c>
      <c r="D1010" s="63" t="s">
        <v>6119</v>
      </c>
      <c r="E1010" s="11"/>
      <c r="G1010" s="62">
        <f t="shared" si="30"/>
        <v>306457</v>
      </c>
      <c r="H1010" s="64">
        <f t="shared" si="31"/>
        <v>0</v>
      </c>
      <c r="J1010" s="10">
        <v>305673</v>
      </c>
      <c r="K1010" s="11">
        <v>17116</v>
      </c>
      <c r="L1010" s="11">
        <v>17</v>
      </c>
      <c r="M1010" s="11">
        <v>248</v>
      </c>
      <c r="N1010" s="11">
        <v>30</v>
      </c>
    </row>
    <row r="1011" spans="1:14" x14ac:dyDescent="0.25">
      <c r="A1011" s="10">
        <v>304912</v>
      </c>
      <c r="B1011" s="11">
        <v>3.22</v>
      </c>
      <c r="D1011" s="63" t="s">
        <v>1559</v>
      </c>
      <c r="E1011" s="11"/>
      <c r="G1011" s="62">
        <f t="shared" si="30"/>
        <v>306461</v>
      </c>
      <c r="H1011" s="64">
        <f t="shared" si="31"/>
        <v>0</v>
      </c>
      <c r="J1011" s="10">
        <v>305675</v>
      </c>
      <c r="K1011" s="11">
        <v>6701</v>
      </c>
      <c r="L1011" s="11">
        <v>4</v>
      </c>
      <c r="M1011" s="11">
        <v>610</v>
      </c>
      <c r="N1011" s="11">
        <v>56</v>
      </c>
    </row>
    <row r="1012" spans="1:14" x14ac:dyDescent="0.25">
      <c r="A1012" s="10">
        <v>304914</v>
      </c>
      <c r="B1012" s="11">
        <v>27.240000000000002</v>
      </c>
      <c r="D1012" s="63" t="s">
        <v>6392</v>
      </c>
      <c r="E1012" s="11"/>
      <c r="G1012" s="62">
        <f t="shared" si="30"/>
        <v>306463</v>
      </c>
      <c r="H1012" s="64">
        <f t="shared" si="31"/>
        <v>0</v>
      </c>
      <c r="J1012" s="10">
        <v>305676</v>
      </c>
      <c r="K1012" s="11">
        <v>10886</v>
      </c>
      <c r="L1012" s="11">
        <v>4</v>
      </c>
      <c r="M1012" s="11">
        <v>476</v>
      </c>
      <c r="N1012" s="11">
        <v>56</v>
      </c>
    </row>
    <row r="1013" spans="1:14" x14ac:dyDescent="0.25">
      <c r="A1013" s="10">
        <v>304924</v>
      </c>
      <c r="B1013" s="11">
        <v>34.519999999999996</v>
      </c>
      <c r="D1013" s="63" t="s">
        <v>6152</v>
      </c>
      <c r="E1013" s="11"/>
      <c r="G1013" s="62">
        <f t="shared" si="30"/>
        <v>306465</v>
      </c>
      <c r="H1013" s="64">
        <f t="shared" si="31"/>
        <v>0</v>
      </c>
      <c r="J1013" s="10">
        <v>305679</v>
      </c>
      <c r="K1013" s="11">
        <v>9940</v>
      </c>
      <c r="L1013" s="11">
        <v>8.5</v>
      </c>
      <c r="M1013" s="11">
        <v>504</v>
      </c>
      <c r="N1013" s="11">
        <v>47</v>
      </c>
    </row>
    <row r="1014" spans="1:14" x14ac:dyDescent="0.25">
      <c r="A1014" s="10">
        <v>304928</v>
      </c>
      <c r="B1014" s="11">
        <v>39.04</v>
      </c>
      <c r="D1014" s="63" t="s">
        <v>9574</v>
      </c>
      <c r="E1014" s="11"/>
      <c r="G1014" s="62">
        <f t="shared" si="30"/>
        <v>306467</v>
      </c>
      <c r="H1014" s="64">
        <f t="shared" si="31"/>
        <v>0</v>
      </c>
      <c r="J1014" s="10">
        <v>305680</v>
      </c>
      <c r="K1014" s="11">
        <v>8397</v>
      </c>
      <c r="L1014" s="11">
        <v>6.5</v>
      </c>
      <c r="M1014" s="11">
        <v>552</v>
      </c>
      <c r="N1014" s="11">
        <v>51</v>
      </c>
    </row>
    <row r="1015" spans="1:14" x14ac:dyDescent="0.25">
      <c r="A1015" s="10">
        <v>304930</v>
      </c>
      <c r="B1015" s="11">
        <v>30.04</v>
      </c>
      <c r="D1015" s="63" t="s">
        <v>4236</v>
      </c>
      <c r="E1015" s="11"/>
      <c r="G1015" s="62">
        <f t="shared" si="30"/>
        <v>306469</v>
      </c>
      <c r="H1015" s="64">
        <f t="shared" si="31"/>
        <v>0</v>
      </c>
      <c r="J1015" s="10">
        <v>305682</v>
      </c>
      <c r="K1015" s="11">
        <v>6722</v>
      </c>
      <c r="L1015" s="11">
        <v>6</v>
      </c>
      <c r="M1015" s="11">
        <v>607</v>
      </c>
      <c r="N1015" s="11">
        <v>52</v>
      </c>
    </row>
    <row r="1016" spans="1:14" x14ac:dyDescent="0.25">
      <c r="A1016" s="10">
        <v>304933</v>
      </c>
      <c r="B1016" s="11">
        <v>25.23</v>
      </c>
      <c r="D1016" s="63" t="s">
        <v>11137</v>
      </c>
      <c r="E1016" s="11"/>
      <c r="G1016" s="62">
        <f t="shared" si="30"/>
        <v>306471</v>
      </c>
      <c r="H1016" s="64">
        <f t="shared" si="31"/>
        <v>0</v>
      </c>
      <c r="J1016" s="10">
        <v>305684</v>
      </c>
      <c r="K1016" s="11">
        <v>1980</v>
      </c>
      <c r="L1016" s="11">
        <v>1</v>
      </c>
      <c r="M1016" s="11">
        <v>771</v>
      </c>
      <c r="N1016" s="11">
        <v>62</v>
      </c>
    </row>
    <row r="1017" spans="1:14" x14ac:dyDescent="0.25">
      <c r="A1017" s="10">
        <v>304936</v>
      </c>
      <c r="B1017" s="11">
        <v>16.79</v>
      </c>
      <c r="D1017" s="63" t="s">
        <v>11158</v>
      </c>
      <c r="E1017" s="11"/>
      <c r="G1017" s="62">
        <f t="shared" si="30"/>
        <v>306473</v>
      </c>
      <c r="H1017" s="64">
        <f t="shared" si="31"/>
        <v>0</v>
      </c>
      <c r="J1017" s="10">
        <v>305685</v>
      </c>
      <c r="K1017" s="11">
        <v>12263</v>
      </c>
      <c r="L1017" s="11">
        <v>11.5</v>
      </c>
      <c r="M1017" s="11">
        <v>416</v>
      </c>
      <c r="N1017" s="11">
        <v>41</v>
      </c>
    </row>
    <row r="1018" spans="1:14" x14ac:dyDescent="0.25">
      <c r="A1018" s="10">
        <v>304937</v>
      </c>
      <c r="B1018" s="11">
        <v>36.54</v>
      </c>
      <c r="D1018" s="63" t="s">
        <v>11154</v>
      </c>
      <c r="E1018" s="11"/>
      <c r="G1018" s="62">
        <f t="shared" si="30"/>
        <v>306475</v>
      </c>
      <c r="H1018" s="64">
        <f t="shared" si="31"/>
        <v>0</v>
      </c>
      <c r="J1018" s="10">
        <v>305686</v>
      </c>
      <c r="K1018" s="11">
        <v>9824</v>
      </c>
      <c r="L1018" s="11">
        <v>5</v>
      </c>
      <c r="M1018" s="11">
        <v>506</v>
      </c>
      <c r="N1018" s="11">
        <v>54</v>
      </c>
    </row>
    <row r="1019" spans="1:14" x14ac:dyDescent="0.25">
      <c r="A1019" s="10">
        <v>304953</v>
      </c>
      <c r="B1019" s="11">
        <v>13.56</v>
      </c>
      <c r="D1019" s="63" t="s">
        <v>11121</v>
      </c>
      <c r="E1019" s="11"/>
      <c r="G1019" s="62">
        <f t="shared" si="30"/>
        <v>306477</v>
      </c>
      <c r="H1019" s="64">
        <f t="shared" si="31"/>
        <v>0</v>
      </c>
      <c r="J1019" s="10">
        <v>305687</v>
      </c>
      <c r="K1019" s="11">
        <v>11339</v>
      </c>
      <c r="L1019" s="11">
        <v>10.5</v>
      </c>
      <c r="M1019" s="11">
        <v>456</v>
      </c>
      <c r="N1019" s="11">
        <v>43</v>
      </c>
    </row>
    <row r="1020" spans="1:14" x14ac:dyDescent="0.25">
      <c r="A1020" s="10">
        <v>304962</v>
      </c>
      <c r="B1020" s="11">
        <v>0</v>
      </c>
      <c r="D1020" s="63" t="s">
        <v>11152</v>
      </c>
      <c r="E1020" s="11"/>
      <c r="G1020" s="62">
        <f t="shared" si="30"/>
        <v>306479</v>
      </c>
      <c r="H1020" s="64">
        <f t="shared" si="31"/>
        <v>0</v>
      </c>
      <c r="J1020" s="10">
        <v>305688</v>
      </c>
      <c r="K1020" s="11">
        <v>0</v>
      </c>
      <c r="L1020" s="11">
        <v>0</v>
      </c>
      <c r="M1020" s="11">
        <v>894</v>
      </c>
      <c r="N1020" s="11">
        <v>64</v>
      </c>
    </row>
    <row r="1021" spans="1:14" x14ac:dyDescent="0.25">
      <c r="A1021" s="10">
        <v>305041</v>
      </c>
      <c r="B1021" s="11">
        <v>14.09</v>
      </c>
      <c r="D1021" s="63" t="s">
        <v>11145</v>
      </c>
      <c r="E1021" s="11"/>
      <c r="G1021" s="62">
        <f t="shared" si="30"/>
        <v>306482</v>
      </c>
      <c r="H1021" s="64">
        <f t="shared" si="31"/>
        <v>0</v>
      </c>
      <c r="J1021" s="10">
        <v>305691</v>
      </c>
      <c r="K1021" s="11">
        <v>534</v>
      </c>
      <c r="L1021" s="11">
        <v>0.5</v>
      </c>
      <c r="M1021" s="11">
        <v>847</v>
      </c>
      <c r="N1021" s="11">
        <v>63</v>
      </c>
    </row>
    <row r="1022" spans="1:14" x14ac:dyDescent="0.25">
      <c r="A1022" s="10">
        <v>305047</v>
      </c>
      <c r="B1022" s="11">
        <v>10.23</v>
      </c>
      <c r="D1022" s="63" t="s">
        <v>11139</v>
      </c>
      <c r="E1022" s="11"/>
      <c r="G1022" s="62">
        <f t="shared" si="30"/>
        <v>306487</v>
      </c>
      <c r="H1022" s="64">
        <f t="shared" si="31"/>
        <v>0</v>
      </c>
      <c r="J1022" s="10">
        <v>305693</v>
      </c>
      <c r="K1022" s="11">
        <v>5347</v>
      </c>
      <c r="L1022" s="11">
        <v>5</v>
      </c>
      <c r="M1022" s="11">
        <v>651</v>
      </c>
      <c r="N1022" s="11">
        <v>54</v>
      </c>
    </row>
    <row r="1023" spans="1:14" x14ac:dyDescent="0.25">
      <c r="A1023" s="10">
        <v>305048</v>
      </c>
      <c r="B1023" s="11">
        <v>11.219999999999999</v>
      </c>
      <c r="D1023" s="63" t="s">
        <v>11135</v>
      </c>
      <c r="E1023" s="11"/>
      <c r="G1023" s="62">
        <f t="shared" si="30"/>
        <v>306489</v>
      </c>
      <c r="H1023" s="64">
        <f t="shared" si="31"/>
        <v>0</v>
      </c>
      <c r="J1023" s="10">
        <v>305694</v>
      </c>
      <c r="K1023" s="11">
        <v>2198</v>
      </c>
      <c r="L1023" s="11">
        <v>4</v>
      </c>
      <c r="M1023" s="11">
        <v>763</v>
      </c>
      <c r="N1023" s="11">
        <v>56</v>
      </c>
    </row>
    <row r="1024" spans="1:14" x14ac:dyDescent="0.25">
      <c r="A1024" s="10">
        <v>305060</v>
      </c>
      <c r="B1024" s="11">
        <v>11.5</v>
      </c>
      <c r="D1024" s="63" t="s">
        <v>11150</v>
      </c>
      <c r="E1024" s="11"/>
      <c r="G1024" s="62">
        <f t="shared" si="30"/>
        <v>306491</v>
      </c>
      <c r="H1024" s="64">
        <f t="shared" si="31"/>
        <v>0</v>
      </c>
      <c r="J1024" s="10">
        <v>305696</v>
      </c>
      <c r="K1024" s="11">
        <v>17453</v>
      </c>
      <c r="L1024" s="11">
        <v>15</v>
      </c>
      <c r="M1024" s="11">
        <v>236</v>
      </c>
      <c r="N1024" s="11">
        <v>34</v>
      </c>
    </row>
    <row r="1025" spans="1:14" x14ac:dyDescent="0.25">
      <c r="A1025" s="10">
        <v>305062</v>
      </c>
      <c r="B1025" s="11">
        <v>14.07</v>
      </c>
      <c r="D1025" s="63" t="s">
        <v>11133</v>
      </c>
      <c r="E1025" s="11"/>
      <c r="G1025" s="62">
        <f t="shared" si="30"/>
        <v>306504</v>
      </c>
      <c r="H1025" s="64">
        <f t="shared" si="31"/>
        <v>0</v>
      </c>
      <c r="J1025" s="10">
        <v>305699</v>
      </c>
      <c r="K1025" s="11">
        <v>5114</v>
      </c>
      <c r="L1025" s="11">
        <v>10.5</v>
      </c>
      <c r="M1025" s="11">
        <v>658</v>
      </c>
      <c r="N1025" s="11">
        <v>43</v>
      </c>
    </row>
    <row r="1026" spans="1:14" x14ac:dyDescent="0.25">
      <c r="A1026" s="10">
        <v>305065</v>
      </c>
      <c r="B1026" s="11">
        <v>14.77</v>
      </c>
      <c r="D1026" s="63" t="s">
        <v>11127</v>
      </c>
      <c r="E1026" s="11"/>
      <c r="G1026" s="62">
        <f t="shared" si="30"/>
        <v>306508</v>
      </c>
      <c r="H1026" s="64">
        <f t="shared" si="31"/>
        <v>0</v>
      </c>
      <c r="J1026" s="10">
        <v>305701</v>
      </c>
      <c r="K1026" s="11">
        <v>18763</v>
      </c>
      <c r="L1026" s="11">
        <v>12.5</v>
      </c>
      <c r="M1026" s="11">
        <v>200</v>
      </c>
      <c r="N1026" s="11">
        <v>39</v>
      </c>
    </row>
    <row r="1027" spans="1:14" x14ac:dyDescent="0.25">
      <c r="A1027" s="10">
        <v>305066</v>
      </c>
      <c r="B1027" s="11">
        <v>28.34</v>
      </c>
      <c r="D1027" s="63" t="s">
        <v>11142</v>
      </c>
      <c r="E1027" s="11"/>
      <c r="G1027" s="62">
        <f t="shared" si="30"/>
        <v>306510</v>
      </c>
      <c r="H1027" s="64">
        <f t="shared" si="31"/>
        <v>0</v>
      </c>
      <c r="J1027" s="10">
        <v>305707</v>
      </c>
      <c r="K1027" s="11">
        <v>15029</v>
      </c>
      <c r="L1027" s="11">
        <v>4.5</v>
      </c>
      <c r="M1027" s="11">
        <v>326</v>
      </c>
      <c r="N1027" s="11">
        <v>55</v>
      </c>
    </row>
    <row r="1028" spans="1:14" x14ac:dyDescent="0.25">
      <c r="A1028" s="10">
        <v>305072</v>
      </c>
      <c r="B1028" s="11">
        <v>10.780000000000001</v>
      </c>
      <c r="D1028" s="63" t="s">
        <v>11124</v>
      </c>
      <c r="E1028" s="11"/>
      <c r="G1028" s="62">
        <f t="shared" si="30"/>
        <v>306512</v>
      </c>
      <c r="H1028" s="64">
        <f t="shared" si="31"/>
        <v>0</v>
      </c>
      <c r="J1028" s="10">
        <v>305708</v>
      </c>
      <c r="K1028" s="11">
        <v>11114</v>
      </c>
      <c r="L1028" s="11">
        <v>11</v>
      </c>
      <c r="M1028" s="11">
        <v>466</v>
      </c>
      <c r="N1028" s="11">
        <v>42</v>
      </c>
    </row>
    <row r="1029" spans="1:14" x14ac:dyDescent="0.25">
      <c r="A1029" s="10">
        <v>305075</v>
      </c>
      <c r="B1029" s="11">
        <v>0</v>
      </c>
      <c r="D1029" s="63" t="s">
        <v>11148</v>
      </c>
      <c r="E1029" s="11"/>
      <c r="G1029" s="62">
        <f t="shared" si="30"/>
        <v>306514</v>
      </c>
      <c r="H1029" s="64">
        <f t="shared" si="31"/>
        <v>0</v>
      </c>
      <c r="J1029" s="10">
        <v>305712</v>
      </c>
      <c r="K1029" s="11">
        <v>13487</v>
      </c>
      <c r="L1029" s="11">
        <v>11</v>
      </c>
      <c r="M1029" s="11">
        <v>372</v>
      </c>
      <c r="N1029" s="11">
        <v>42</v>
      </c>
    </row>
    <row r="1030" spans="1:14" x14ac:dyDescent="0.25">
      <c r="A1030" s="10">
        <v>305077</v>
      </c>
      <c r="B1030" s="11">
        <v>0</v>
      </c>
      <c r="D1030" s="63" t="s">
        <v>11156</v>
      </c>
      <c r="E1030" s="11"/>
      <c r="G1030" s="62">
        <f t="shared" si="30"/>
        <v>306517</v>
      </c>
      <c r="H1030" s="64">
        <f t="shared" si="31"/>
        <v>0</v>
      </c>
      <c r="J1030" s="10">
        <v>305715</v>
      </c>
      <c r="K1030" s="11">
        <v>12636</v>
      </c>
      <c r="L1030" s="11">
        <v>5</v>
      </c>
      <c r="M1030" s="11">
        <v>407</v>
      </c>
      <c r="N1030" s="11">
        <v>54</v>
      </c>
    </row>
    <row r="1031" spans="1:14" x14ac:dyDescent="0.25">
      <c r="A1031" s="10">
        <v>305079</v>
      </c>
      <c r="B1031" s="11">
        <v>7.23</v>
      </c>
      <c r="D1031" s="63" t="s">
        <v>11129</v>
      </c>
      <c r="E1031" s="11"/>
      <c r="G1031" s="62">
        <f t="shared" ref="G1031:G1094" si="32">D1031*1</f>
        <v>306519</v>
      </c>
      <c r="H1031" s="64">
        <f t="shared" ref="H1031:H1094" si="33">E1031</f>
        <v>0</v>
      </c>
      <c r="J1031" s="10">
        <v>305717</v>
      </c>
      <c r="K1031" s="11">
        <v>3570</v>
      </c>
      <c r="L1031" s="11">
        <v>0.5</v>
      </c>
      <c r="M1031" s="11">
        <v>710</v>
      </c>
      <c r="N1031" s="11">
        <v>63</v>
      </c>
    </row>
    <row r="1032" spans="1:14" x14ac:dyDescent="0.25">
      <c r="A1032" s="10">
        <v>305082</v>
      </c>
      <c r="B1032" s="11">
        <v>16.84</v>
      </c>
      <c r="D1032" s="63" t="s">
        <v>11062</v>
      </c>
      <c r="E1032" s="11"/>
      <c r="G1032" s="62" t="e">
        <f t="shared" si="32"/>
        <v>#VALUE!</v>
      </c>
      <c r="H1032" s="64">
        <f t="shared" si="33"/>
        <v>0</v>
      </c>
      <c r="J1032" s="10">
        <v>305718</v>
      </c>
      <c r="K1032" s="11">
        <v>14361</v>
      </c>
      <c r="L1032" s="11">
        <v>8</v>
      </c>
      <c r="M1032" s="11">
        <v>341</v>
      </c>
      <c r="N1032" s="11">
        <v>48</v>
      </c>
    </row>
    <row r="1033" spans="1:14" x14ac:dyDescent="0.25">
      <c r="A1033" s="10">
        <v>305087</v>
      </c>
      <c r="B1033" s="11">
        <v>19.829999999999998</v>
      </c>
      <c r="D1033" s="63" t="s">
        <v>12559</v>
      </c>
      <c r="E1033" s="11">
        <v>11075.500000000002</v>
      </c>
      <c r="G1033" s="62" t="e">
        <f t="shared" si="32"/>
        <v>#VALUE!</v>
      </c>
      <c r="H1033" s="64">
        <f t="shared" si="33"/>
        <v>11075.500000000002</v>
      </c>
      <c r="J1033" s="10">
        <v>305720</v>
      </c>
      <c r="K1033" s="11">
        <v>11055</v>
      </c>
      <c r="L1033" s="11">
        <v>18</v>
      </c>
      <c r="M1033" s="11">
        <v>469</v>
      </c>
      <c r="N1033" s="11">
        <v>28</v>
      </c>
    </row>
    <row r="1034" spans="1:14" x14ac:dyDescent="0.25">
      <c r="A1034" s="10">
        <v>305089</v>
      </c>
      <c r="B1034" s="11">
        <v>27.85</v>
      </c>
      <c r="G1034" s="62">
        <f t="shared" si="32"/>
        <v>0</v>
      </c>
      <c r="H1034" s="64">
        <f t="shared" si="33"/>
        <v>0</v>
      </c>
      <c r="J1034" s="10">
        <v>305721</v>
      </c>
      <c r="K1034" s="11">
        <v>4323</v>
      </c>
      <c r="L1034" s="11">
        <v>6.5</v>
      </c>
      <c r="M1034" s="11">
        <v>682</v>
      </c>
      <c r="N1034" s="11">
        <v>51</v>
      </c>
    </row>
    <row r="1035" spans="1:14" x14ac:dyDescent="0.25">
      <c r="A1035" s="10">
        <v>305097</v>
      </c>
      <c r="B1035" s="11">
        <v>18.149999999999999</v>
      </c>
      <c r="G1035" s="62">
        <f t="shared" si="32"/>
        <v>0</v>
      </c>
      <c r="H1035" s="64">
        <f t="shared" si="33"/>
        <v>0</v>
      </c>
      <c r="J1035" s="10">
        <v>305729</v>
      </c>
      <c r="K1035" s="11">
        <v>19933</v>
      </c>
      <c r="L1035" s="11">
        <v>14</v>
      </c>
      <c r="M1035" s="11">
        <v>168</v>
      </c>
      <c r="N1035" s="11">
        <v>36</v>
      </c>
    </row>
    <row r="1036" spans="1:14" x14ac:dyDescent="0.25">
      <c r="A1036" s="10">
        <v>305098</v>
      </c>
      <c r="B1036" s="11">
        <v>22.21</v>
      </c>
      <c r="G1036" s="62">
        <f t="shared" si="32"/>
        <v>0</v>
      </c>
      <c r="H1036" s="64">
        <f t="shared" si="33"/>
        <v>0</v>
      </c>
      <c r="J1036" s="10">
        <v>305732</v>
      </c>
      <c r="K1036" s="11">
        <v>0</v>
      </c>
      <c r="L1036" s="11">
        <v>0</v>
      </c>
      <c r="M1036" s="11">
        <v>894</v>
      </c>
      <c r="N1036" s="11">
        <v>64</v>
      </c>
    </row>
    <row r="1037" spans="1:14" x14ac:dyDescent="0.25">
      <c r="A1037" s="10">
        <v>305119</v>
      </c>
      <c r="B1037" s="11">
        <v>21.15</v>
      </c>
      <c r="G1037" s="62">
        <f t="shared" si="32"/>
        <v>0</v>
      </c>
      <c r="H1037" s="64">
        <f t="shared" si="33"/>
        <v>0</v>
      </c>
      <c r="J1037" s="10">
        <v>305734</v>
      </c>
      <c r="K1037" s="11">
        <v>10965</v>
      </c>
      <c r="L1037" s="11">
        <v>5</v>
      </c>
      <c r="M1037" s="11">
        <v>472</v>
      </c>
      <c r="N1037" s="11">
        <v>54</v>
      </c>
    </row>
    <row r="1038" spans="1:14" x14ac:dyDescent="0.25">
      <c r="A1038" s="10">
        <v>305127</v>
      </c>
      <c r="B1038" s="11">
        <v>40.08</v>
      </c>
      <c r="G1038" s="62">
        <f t="shared" si="32"/>
        <v>0</v>
      </c>
      <c r="H1038" s="64">
        <f t="shared" si="33"/>
        <v>0</v>
      </c>
      <c r="J1038" s="10">
        <v>305737</v>
      </c>
      <c r="K1038" s="11">
        <v>2794</v>
      </c>
      <c r="L1038" s="11">
        <v>2</v>
      </c>
      <c r="M1038" s="11">
        <v>739</v>
      </c>
      <c r="N1038" s="11">
        <v>60</v>
      </c>
    </row>
    <row r="1039" spans="1:14" x14ac:dyDescent="0.25">
      <c r="A1039" s="10">
        <v>305131</v>
      </c>
      <c r="B1039" s="11">
        <v>16.490000000000002</v>
      </c>
      <c r="G1039" s="62">
        <f t="shared" si="32"/>
        <v>0</v>
      </c>
      <c r="H1039" s="64">
        <f t="shared" si="33"/>
        <v>0</v>
      </c>
      <c r="J1039" s="10">
        <v>305742</v>
      </c>
      <c r="K1039" s="11">
        <v>0</v>
      </c>
      <c r="L1039" s="11">
        <v>0</v>
      </c>
      <c r="M1039" s="11">
        <v>894</v>
      </c>
      <c r="N1039" s="11">
        <v>64</v>
      </c>
    </row>
    <row r="1040" spans="1:14" x14ac:dyDescent="0.25">
      <c r="A1040" s="10">
        <v>305132</v>
      </c>
      <c r="B1040" s="11">
        <v>0</v>
      </c>
      <c r="G1040" s="62">
        <f t="shared" si="32"/>
        <v>0</v>
      </c>
      <c r="H1040" s="64">
        <f t="shared" si="33"/>
        <v>0</v>
      </c>
      <c r="J1040" s="10">
        <v>305746</v>
      </c>
      <c r="K1040" s="11">
        <v>10368</v>
      </c>
      <c r="L1040" s="11">
        <v>12</v>
      </c>
      <c r="M1040" s="11">
        <v>490</v>
      </c>
      <c r="N1040" s="11">
        <v>40</v>
      </c>
    </row>
    <row r="1041" spans="1:14" x14ac:dyDescent="0.25">
      <c r="A1041" s="10">
        <v>305134</v>
      </c>
      <c r="B1041" s="11">
        <v>22.53</v>
      </c>
      <c r="G1041" s="62">
        <f t="shared" si="32"/>
        <v>0</v>
      </c>
      <c r="H1041" s="64">
        <f t="shared" si="33"/>
        <v>0</v>
      </c>
      <c r="J1041" s="10">
        <v>305748</v>
      </c>
      <c r="K1041" s="11">
        <v>2681</v>
      </c>
      <c r="L1041" s="11">
        <v>2</v>
      </c>
      <c r="M1041" s="11">
        <v>742</v>
      </c>
      <c r="N1041" s="11">
        <v>60</v>
      </c>
    </row>
    <row r="1042" spans="1:14" x14ac:dyDescent="0.25">
      <c r="A1042" s="10">
        <v>305136</v>
      </c>
      <c r="B1042" s="11">
        <v>13.18</v>
      </c>
      <c r="G1042" s="62">
        <f t="shared" si="32"/>
        <v>0</v>
      </c>
      <c r="H1042" s="64">
        <f t="shared" si="33"/>
        <v>0</v>
      </c>
      <c r="J1042" s="10">
        <v>305749</v>
      </c>
      <c r="K1042" s="11">
        <v>14319</v>
      </c>
      <c r="L1042" s="11">
        <v>6</v>
      </c>
      <c r="M1042" s="11">
        <v>343</v>
      </c>
      <c r="N1042" s="11">
        <v>52</v>
      </c>
    </row>
    <row r="1043" spans="1:14" x14ac:dyDescent="0.25">
      <c r="A1043" s="10">
        <v>305142</v>
      </c>
      <c r="B1043" s="11">
        <v>4.09</v>
      </c>
      <c r="G1043" s="62">
        <f t="shared" si="32"/>
        <v>0</v>
      </c>
      <c r="H1043" s="64">
        <f t="shared" si="33"/>
        <v>0</v>
      </c>
      <c r="J1043" s="10">
        <v>305750</v>
      </c>
      <c r="K1043" s="11">
        <v>900</v>
      </c>
      <c r="L1043" s="11">
        <v>0.5</v>
      </c>
      <c r="M1043" s="11">
        <v>826</v>
      </c>
      <c r="N1043" s="11">
        <v>63</v>
      </c>
    </row>
    <row r="1044" spans="1:14" x14ac:dyDescent="0.25">
      <c r="A1044" s="10">
        <v>305148</v>
      </c>
      <c r="B1044" s="11">
        <v>6.94</v>
      </c>
      <c r="G1044" s="62">
        <f t="shared" si="32"/>
        <v>0</v>
      </c>
      <c r="H1044" s="64">
        <f t="shared" si="33"/>
        <v>0</v>
      </c>
      <c r="J1044" s="10">
        <v>305755</v>
      </c>
      <c r="K1044" s="11">
        <v>11256</v>
      </c>
      <c r="L1044" s="11">
        <v>10</v>
      </c>
      <c r="M1044" s="11">
        <v>460</v>
      </c>
      <c r="N1044" s="11">
        <v>44</v>
      </c>
    </row>
    <row r="1045" spans="1:14" x14ac:dyDescent="0.25">
      <c r="A1045" s="10">
        <v>305151</v>
      </c>
      <c r="B1045" s="11">
        <v>13.940000000000001</v>
      </c>
      <c r="G1045" s="62">
        <f t="shared" si="32"/>
        <v>0</v>
      </c>
      <c r="H1045" s="64">
        <f t="shared" si="33"/>
        <v>0</v>
      </c>
      <c r="J1045" s="10">
        <v>305759</v>
      </c>
      <c r="K1045" s="11">
        <v>7748</v>
      </c>
      <c r="L1045" s="11">
        <v>6</v>
      </c>
      <c r="M1045" s="11">
        <v>576</v>
      </c>
      <c r="N1045" s="11">
        <v>52</v>
      </c>
    </row>
    <row r="1046" spans="1:14" x14ac:dyDescent="0.25">
      <c r="A1046" s="10">
        <v>305152</v>
      </c>
      <c r="B1046" s="11">
        <v>31.13</v>
      </c>
      <c r="G1046" s="62">
        <f t="shared" si="32"/>
        <v>0</v>
      </c>
      <c r="H1046" s="64">
        <f t="shared" si="33"/>
        <v>0</v>
      </c>
      <c r="J1046" s="10">
        <v>305760</v>
      </c>
      <c r="K1046" s="11">
        <v>0</v>
      </c>
      <c r="L1046" s="11">
        <v>0</v>
      </c>
      <c r="M1046" s="11">
        <v>894</v>
      </c>
      <c r="N1046" s="11">
        <v>64</v>
      </c>
    </row>
    <row r="1047" spans="1:14" x14ac:dyDescent="0.25">
      <c r="A1047" s="10">
        <v>305153</v>
      </c>
      <c r="B1047" s="11">
        <v>7.18</v>
      </c>
      <c r="G1047" s="62">
        <f t="shared" si="32"/>
        <v>0</v>
      </c>
      <c r="H1047" s="64">
        <f t="shared" si="33"/>
        <v>0</v>
      </c>
      <c r="J1047" s="10">
        <v>305763</v>
      </c>
      <c r="K1047" s="11">
        <v>32678</v>
      </c>
      <c r="L1047" s="11">
        <v>13</v>
      </c>
      <c r="M1047" s="11">
        <v>29</v>
      </c>
      <c r="N1047" s="11">
        <v>38</v>
      </c>
    </row>
    <row r="1048" spans="1:14" x14ac:dyDescent="0.25">
      <c r="A1048" s="10">
        <v>305156</v>
      </c>
      <c r="B1048" s="11">
        <v>11.709999999999999</v>
      </c>
      <c r="G1048" s="62">
        <f t="shared" si="32"/>
        <v>0</v>
      </c>
      <c r="H1048" s="64">
        <f t="shared" si="33"/>
        <v>0</v>
      </c>
      <c r="J1048" s="10">
        <v>305764</v>
      </c>
      <c r="K1048" s="11">
        <v>0</v>
      </c>
      <c r="L1048" s="11">
        <v>0</v>
      </c>
      <c r="M1048" s="11">
        <v>894</v>
      </c>
      <c r="N1048" s="11">
        <v>64</v>
      </c>
    </row>
    <row r="1049" spans="1:14" x14ac:dyDescent="0.25">
      <c r="A1049" s="10">
        <v>305158</v>
      </c>
      <c r="B1049" s="11">
        <v>25.58</v>
      </c>
      <c r="G1049" s="62">
        <f t="shared" si="32"/>
        <v>0</v>
      </c>
      <c r="H1049" s="64">
        <f t="shared" si="33"/>
        <v>0</v>
      </c>
      <c r="J1049" s="10">
        <v>305766</v>
      </c>
      <c r="K1049" s="11">
        <v>5588</v>
      </c>
      <c r="L1049" s="11">
        <v>11.5</v>
      </c>
      <c r="M1049" s="11">
        <v>644</v>
      </c>
      <c r="N1049" s="11">
        <v>41</v>
      </c>
    </row>
    <row r="1050" spans="1:14" x14ac:dyDescent="0.25">
      <c r="A1050" s="10">
        <v>305163</v>
      </c>
      <c r="B1050" s="11">
        <v>42.2</v>
      </c>
      <c r="G1050" s="62">
        <f t="shared" si="32"/>
        <v>0</v>
      </c>
      <c r="H1050" s="64">
        <f t="shared" si="33"/>
        <v>0</v>
      </c>
      <c r="J1050" s="10">
        <v>305767</v>
      </c>
      <c r="K1050" s="11">
        <v>14300</v>
      </c>
      <c r="L1050" s="11">
        <v>5.5</v>
      </c>
      <c r="M1050" s="11">
        <v>344</v>
      </c>
      <c r="N1050" s="11">
        <v>53</v>
      </c>
    </row>
    <row r="1051" spans="1:14" x14ac:dyDescent="0.25">
      <c r="A1051" s="10">
        <v>305164</v>
      </c>
      <c r="B1051" s="11">
        <v>35.57</v>
      </c>
      <c r="G1051" s="62">
        <f t="shared" si="32"/>
        <v>0</v>
      </c>
      <c r="H1051" s="64">
        <f t="shared" si="33"/>
        <v>0</v>
      </c>
      <c r="J1051" s="10">
        <v>305769</v>
      </c>
      <c r="K1051" s="11">
        <v>0</v>
      </c>
      <c r="L1051" s="11">
        <v>0</v>
      </c>
      <c r="M1051" s="11">
        <v>894</v>
      </c>
      <c r="N1051" s="11">
        <v>64</v>
      </c>
    </row>
    <row r="1052" spans="1:14" x14ac:dyDescent="0.25">
      <c r="A1052" s="10">
        <v>305169</v>
      </c>
      <c r="B1052" s="11">
        <v>9.67</v>
      </c>
      <c r="G1052" s="62">
        <f t="shared" si="32"/>
        <v>0</v>
      </c>
      <c r="H1052" s="64">
        <f t="shared" si="33"/>
        <v>0</v>
      </c>
      <c r="J1052" s="10">
        <v>305770</v>
      </c>
      <c r="K1052" s="11">
        <v>90</v>
      </c>
      <c r="L1052" s="11">
        <v>0.5</v>
      </c>
      <c r="M1052" s="11">
        <v>884</v>
      </c>
      <c r="N1052" s="11">
        <v>63</v>
      </c>
    </row>
    <row r="1053" spans="1:14" x14ac:dyDescent="0.25">
      <c r="A1053" s="10">
        <v>305170</v>
      </c>
      <c r="B1053" s="11">
        <v>7.99</v>
      </c>
      <c r="G1053" s="62">
        <f t="shared" si="32"/>
        <v>0</v>
      </c>
      <c r="H1053" s="64">
        <f t="shared" si="33"/>
        <v>0</v>
      </c>
      <c r="J1053" s="10">
        <v>305771</v>
      </c>
      <c r="K1053" s="11">
        <v>200</v>
      </c>
      <c r="L1053" s="11">
        <v>0</v>
      </c>
      <c r="M1053" s="11">
        <v>871</v>
      </c>
      <c r="N1053" s="11">
        <v>64</v>
      </c>
    </row>
    <row r="1054" spans="1:14" x14ac:dyDescent="0.25">
      <c r="A1054" s="10">
        <v>305182</v>
      </c>
      <c r="B1054" s="11">
        <v>12.510000000000002</v>
      </c>
      <c r="G1054" s="62">
        <f t="shared" si="32"/>
        <v>0</v>
      </c>
      <c r="H1054" s="64">
        <f t="shared" si="33"/>
        <v>0</v>
      </c>
      <c r="J1054" s="10">
        <v>305772</v>
      </c>
      <c r="K1054" s="11">
        <v>6790</v>
      </c>
      <c r="L1054" s="11">
        <v>8</v>
      </c>
      <c r="M1054" s="11">
        <v>604</v>
      </c>
      <c r="N1054" s="11">
        <v>48</v>
      </c>
    </row>
    <row r="1055" spans="1:14" x14ac:dyDescent="0.25">
      <c r="A1055" s="10">
        <v>305188</v>
      </c>
      <c r="B1055" s="11">
        <v>0</v>
      </c>
      <c r="G1055" s="62">
        <f t="shared" si="32"/>
        <v>0</v>
      </c>
      <c r="H1055" s="64">
        <f t="shared" si="33"/>
        <v>0</v>
      </c>
      <c r="J1055" s="10">
        <v>305773</v>
      </c>
      <c r="K1055" s="11">
        <v>10626</v>
      </c>
      <c r="L1055" s="11">
        <v>6</v>
      </c>
      <c r="M1055" s="11">
        <v>483</v>
      </c>
      <c r="N1055" s="11">
        <v>52</v>
      </c>
    </row>
    <row r="1056" spans="1:14" x14ac:dyDescent="0.25">
      <c r="A1056" s="10">
        <v>305189</v>
      </c>
      <c r="B1056" s="11">
        <v>22.02</v>
      </c>
      <c r="G1056" s="62">
        <f t="shared" si="32"/>
        <v>0</v>
      </c>
      <c r="H1056" s="64">
        <f t="shared" si="33"/>
        <v>0</v>
      </c>
      <c r="J1056" s="10">
        <v>305775</v>
      </c>
      <c r="K1056" s="11">
        <v>22723</v>
      </c>
      <c r="L1056" s="11">
        <v>17.5</v>
      </c>
      <c r="M1056" s="11">
        <v>113</v>
      </c>
      <c r="N1056" s="11">
        <v>29</v>
      </c>
    </row>
    <row r="1057" spans="1:14" x14ac:dyDescent="0.25">
      <c r="A1057" s="10">
        <v>305198</v>
      </c>
      <c r="B1057" s="11">
        <v>11.06</v>
      </c>
      <c r="G1057" s="62">
        <f t="shared" si="32"/>
        <v>0</v>
      </c>
      <c r="H1057" s="64">
        <f t="shared" si="33"/>
        <v>0</v>
      </c>
      <c r="J1057" s="10">
        <v>305776</v>
      </c>
      <c r="K1057" s="11">
        <v>20789</v>
      </c>
      <c r="L1057" s="11">
        <v>18.5</v>
      </c>
      <c r="M1057" s="11">
        <v>147</v>
      </c>
      <c r="N1057" s="11">
        <v>27</v>
      </c>
    </row>
    <row r="1058" spans="1:14" x14ac:dyDescent="0.25">
      <c r="A1058" s="10">
        <v>305205</v>
      </c>
      <c r="B1058" s="11">
        <v>0</v>
      </c>
      <c r="G1058" s="62">
        <f t="shared" si="32"/>
        <v>0</v>
      </c>
      <c r="H1058" s="64">
        <f t="shared" si="33"/>
        <v>0</v>
      </c>
      <c r="J1058" s="10">
        <v>305779</v>
      </c>
      <c r="K1058" s="11">
        <v>11408</v>
      </c>
      <c r="L1058" s="11">
        <v>10</v>
      </c>
      <c r="M1058" s="11">
        <v>453</v>
      </c>
      <c r="N1058" s="11">
        <v>44</v>
      </c>
    </row>
    <row r="1059" spans="1:14" x14ac:dyDescent="0.25">
      <c r="A1059" s="10">
        <v>305209</v>
      </c>
      <c r="B1059" s="11">
        <v>23.240000000000002</v>
      </c>
      <c r="G1059" s="62">
        <f t="shared" si="32"/>
        <v>0</v>
      </c>
      <c r="H1059" s="64">
        <f t="shared" si="33"/>
        <v>0</v>
      </c>
      <c r="J1059" s="10">
        <v>305781</v>
      </c>
      <c r="K1059" s="11">
        <v>19836</v>
      </c>
      <c r="L1059" s="11">
        <v>12.5</v>
      </c>
      <c r="M1059" s="11">
        <v>171</v>
      </c>
      <c r="N1059" s="11">
        <v>39</v>
      </c>
    </row>
    <row r="1060" spans="1:14" x14ac:dyDescent="0.25">
      <c r="A1060" s="10">
        <v>305210</v>
      </c>
      <c r="B1060" s="11">
        <v>13.809999999999999</v>
      </c>
      <c r="G1060" s="62">
        <f t="shared" si="32"/>
        <v>0</v>
      </c>
      <c r="H1060" s="64">
        <f t="shared" si="33"/>
        <v>0</v>
      </c>
      <c r="J1060" s="10">
        <v>305783</v>
      </c>
      <c r="K1060" s="11">
        <v>0</v>
      </c>
      <c r="L1060" s="11">
        <v>0</v>
      </c>
      <c r="M1060" s="11">
        <v>894</v>
      </c>
      <c r="N1060" s="11">
        <v>64</v>
      </c>
    </row>
    <row r="1061" spans="1:14" x14ac:dyDescent="0.25">
      <c r="A1061" s="10">
        <v>305212</v>
      </c>
      <c r="B1061" s="11">
        <v>0</v>
      </c>
      <c r="G1061" s="62">
        <f t="shared" si="32"/>
        <v>0</v>
      </c>
      <c r="H1061" s="64">
        <f t="shared" si="33"/>
        <v>0</v>
      </c>
      <c r="J1061" s="10">
        <v>305787</v>
      </c>
      <c r="K1061" s="11">
        <v>38375</v>
      </c>
      <c r="L1061" s="11">
        <v>22.5</v>
      </c>
      <c r="M1061" s="11">
        <v>15</v>
      </c>
      <c r="N1061" s="11">
        <v>19</v>
      </c>
    </row>
    <row r="1062" spans="1:14" x14ac:dyDescent="0.25">
      <c r="A1062" s="10">
        <v>305213</v>
      </c>
      <c r="B1062" s="11">
        <v>44.3</v>
      </c>
      <c r="G1062" s="62">
        <f t="shared" si="32"/>
        <v>0</v>
      </c>
      <c r="H1062" s="64">
        <f t="shared" si="33"/>
        <v>0</v>
      </c>
      <c r="J1062" s="10">
        <v>305791</v>
      </c>
      <c r="K1062" s="11">
        <v>15751</v>
      </c>
      <c r="L1062" s="11">
        <v>9</v>
      </c>
      <c r="M1062" s="11">
        <v>302</v>
      </c>
      <c r="N1062" s="11">
        <v>46</v>
      </c>
    </row>
    <row r="1063" spans="1:14" x14ac:dyDescent="0.25">
      <c r="A1063" s="10">
        <v>305215</v>
      </c>
      <c r="B1063" s="11">
        <v>28.979999999999997</v>
      </c>
      <c r="G1063" s="62">
        <f t="shared" si="32"/>
        <v>0</v>
      </c>
      <c r="H1063" s="64">
        <f t="shared" si="33"/>
        <v>0</v>
      </c>
      <c r="J1063" s="10">
        <v>305796</v>
      </c>
      <c r="K1063" s="11">
        <v>1053</v>
      </c>
      <c r="L1063" s="11">
        <v>1</v>
      </c>
      <c r="M1063" s="11">
        <v>817</v>
      </c>
      <c r="N1063" s="11">
        <v>62</v>
      </c>
    </row>
    <row r="1064" spans="1:14" x14ac:dyDescent="0.25">
      <c r="A1064" s="10">
        <v>305218</v>
      </c>
      <c r="B1064" s="11">
        <v>11.860000000000001</v>
      </c>
      <c r="G1064" s="62">
        <f t="shared" si="32"/>
        <v>0</v>
      </c>
      <c r="H1064" s="64">
        <f t="shared" si="33"/>
        <v>0</v>
      </c>
      <c r="J1064" s="10">
        <v>305800</v>
      </c>
      <c r="K1064" s="11">
        <v>24160</v>
      </c>
      <c r="L1064" s="11">
        <v>16</v>
      </c>
      <c r="M1064" s="11">
        <v>83</v>
      </c>
      <c r="N1064" s="11">
        <v>32</v>
      </c>
    </row>
    <row r="1065" spans="1:14" x14ac:dyDescent="0.25">
      <c r="A1065" s="10">
        <v>305223</v>
      </c>
      <c r="B1065" s="11">
        <v>40.14</v>
      </c>
      <c r="G1065" s="62">
        <f t="shared" si="32"/>
        <v>0</v>
      </c>
      <c r="H1065" s="64">
        <f t="shared" si="33"/>
        <v>0</v>
      </c>
      <c r="J1065" s="10">
        <v>305802</v>
      </c>
      <c r="K1065" s="11">
        <v>14194</v>
      </c>
      <c r="L1065" s="11">
        <v>12</v>
      </c>
      <c r="M1065" s="11">
        <v>348</v>
      </c>
      <c r="N1065" s="11">
        <v>40</v>
      </c>
    </row>
    <row r="1066" spans="1:14" x14ac:dyDescent="0.25">
      <c r="A1066" s="10">
        <v>305225</v>
      </c>
      <c r="B1066" s="11">
        <v>34.67</v>
      </c>
      <c r="G1066" s="62">
        <f t="shared" si="32"/>
        <v>0</v>
      </c>
      <c r="H1066" s="64">
        <f t="shared" si="33"/>
        <v>0</v>
      </c>
      <c r="J1066" s="10">
        <v>305806</v>
      </c>
      <c r="K1066" s="11">
        <v>6417</v>
      </c>
      <c r="L1066" s="11">
        <v>6</v>
      </c>
      <c r="M1066" s="11">
        <v>619</v>
      </c>
      <c r="N1066" s="11">
        <v>52</v>
      </c>
    </row>
    <row r="1067" spans="1:14" x14ac:dyDescent="0.25">
      <c r="A1067" s="10">
        <v>305226</v>
      </c>
      <c r="B1067" s="11">
        <v>12.55</v>
      </c>
      <c r="G1067" s="62">
        <f t="shared" si="32"/>
        <v>0</v>
      </c>
      <c r="H1067" s="64">
        <f t="shared" si="33"/>
        <v>0</v>
      </c>
      <c r="J1067" s="10">
        <v>305808</v>
      </c>
      <c r="K1067" s="11">
        <v>16441</v>
      </c>
      <c r="L1067" s="11">
        <v>7.5</v>
      </c>
      <c r="M1067" s="11">
        <v>278</v>
      </c>
      <c r="N1067" s="11">
        <v>49</v>
      </c>
    </row>
    <row r="1068" spans="1:14" x14ac:dyDescent="0.25">
      <c r="A1068" s="10">
        <v>305227</v>
      </c>
      <c r="B1068" s="11">
        <v>7.79</v>
      </c>
      <c r="G1068" s="62">
        <f t="shared" si="32"/>
        <v>0</v>
      </c>
      <c r="H1068" s="64">
        <f t="shared" si="33"/>
        <v>0</v>
      </c>
      <c r="J1068" s="10">
        <v>305810</v>
      </c>
      <c r="K1068" s="11">
        <v>10295</v>
      </c>
      <c r="L1068" s="11">
        <v>7.5</v>
      </c>
      <c r="M1068" s="11">
        <v>494</v>
      </c>
      <c r="N1068" s="11">
        <v>49</v>
      </c>
    </row>
    <row r="1069" spans="1:14" x14ac:dyDescent="0.25">
      <c r="A1069" s="10">
        <v>305235</v>
      </c>
      <c r="B1069" s="11">
        <v>5.05</v>
      </c>
      <c r="G1069" s="62">
        <f t="shared" si="32"/>
        <v>0</v>
      </c>
      <c r="H1069" s="64">
        <f t="shared" si="33"/>
        <v>0</v>
      </c>
      <c r="J1069" s="10">
        <v>305812</v>
      </c>
      <c r="K1069" s="11">
        <v>8336</v>
      </c>
      <c r="L1069" s="11">
        <v>12</v>
      </c>
      <c r="M1069" s="11">
        <v>556</v>
      </c>
      <c r="N1069" s="11">
        <v>40</v>
      </c>
    </row>
    <row r="1070" spans="1:14" x14ac:dyDescent="0.25">
      <c r="A1070" s="10">
        <v>305237</v>
      </c>
      <c r="B1070" s="11">
        <v>13.26</v>
      </c>
      <c r="G1070" s="62">
        <f t="shared" si="32"/>
        <v>0</v>
      </c>
      <c r="H1070" s="64">
        <f t="shared" si="33"/>
        <v>0</v>
      </c>
      <c r="J1070" s="10">
        <v>305814</v>
      </c>
      <c r="K1070" s="11">
        <v>10036</v>
      </c>
      <c r="L1070" s="11">
        <v>7</v>
      </c>
      <c r="M1070" s="11">
        <v>501</v>
      </c>
      <c r="N1070" s="11">
        <v>50</v>
      </c>
    </row>
    <row r="1071" spans="1:14" x14ac:dyDescent="0.25">
      <c r="A1071" s="10">
        <v>305239</v>
      </c>
      <c r="B1071" s="11">
        <v>14.99</v>
      </c>
      <c r="G1071" s="62">
        <f t="shared" si="32"/>
        <v>0</v>
      </c>
      <c r="H1071" s="64">
        <f t="shared" si="33"/>
        <v>0</v>
      </c>
      <c r="J1071" s="10">
        <v>305816</v>
      </c>
      <c r="K1071" s="11">
        <v>10448</v>
      </c>
      <c r="L1071" s="11">
        <v>7.5</v>
      </c>
      <c r="M1071" s="11">
        <v>488</v>
      </c>
      <c r="N1071" s="11">
        <v>49</v>
      </c>
    </row>
    <row r="1072" spans="1:14" x14ac:dyDescent="0.25">
      <c r="A1072" s="10">
        <v>305242</v>
      </c>
      <c r="B1072" s="11">
        <v>11.440000000000001</v>
      </c>
      <c r="G1072" s="62">
        <f t="shared" si="32"/>
        <v>0</v>
      </c>
      <c r="H1072" s="64">
        <f t="shared" si="33"/>
        <v>0</v>
      </c>
      <c r="J1072" s="10">
        <v>305820</v>
      </c>
      <c r="K1072" s="11">
        <v>1401</v>
      </c>
      <c r="L1072" s="11">
        <v>1</v>
      </c>
      <c r="M1072" s="11">
        <v>795</v>
      </c>
      <c r="N1072" s="11">
        <v>62</v>
      </c>
    </row>
    <row r="1073" spans="1:14" x14ac:dyDescent="0.25">
      <c r="A1073" s="10">
        <v>305243</v>
      </c>
      <c r="B1073" s="11">
        <v>8.6900000000000013</v>
      </c>
      <c r="G1073" s="62">
        <f t="shared" si="32"/>
        <v>0</v>
      </c>
      <c r="H1073" s="64">
        <f t="shared" si="33"/>
        <v>0</v>
      </c>
      <c r="J1073" s="10">
        <v>305830</v>
      </c>
      <c r="K1073" s="11">
        <v>9298</v>
      </c>
      <c r="L1073" s="11">
        <v>7.5</v>
      </c>
      <c r="M1073" s="11">
        <v>525</v>
      </c>
      <c r="N1073" s="11">
        <v>49</v>
      </c>
    </row>
    <row r="1074" spans="1:14" x14ac:dyDescent="0.25">
      <c r="A1074" s="10">
        <v>305244</v>
      </c>
      <c r="B1074" s="11">
        <v>5.83</v>
      </c>
      <c r="G1074" s="62">
        <f t="shared" si="32"/>
        <v>0</v>
      </c>
      <c r="H1074" s="64">
        <f t="shared" si="33"/>
        <v>0</v>
      </c>
      <c r="J1074" s="10">
        <v>305832</v>
      </c>
      <c r="K1074" s="11">
        <v>10895</v>
      </c>
      <c r="L1074" s="11">
        <v>8</v>
      </c>
      <c r="M1074" s="11">
        <v>475</v>
      </c>
      <c r="N1074" s="11">
        <v>48</v>
      </c>
    </row>
    <row r="1075" spans="1:14" x14ac:dyDescent="0.25">
      <c r="A1075" s="10">
        <v>305247</v>
      </c>
      <c r="B1075" s="11">
        <v>18.119999999999997</v>
      </c>
      <c r="G1075" s="62">
        <f t="shared" si="32"/>
        <v>0</v>
      </c>
      <c r="H1075" s="64">
        <f t="shared" si="33"/>
        <v>0</v>
      </c>
      <c r="J1075" s="10">
        <v>305838</v>
      </c>
      <c r="K1075" s="11">
        <v>9382</v>
      </c>
      <c r="L1075" s="11">
        <v>4.5</v>
      </c>
      <c r="M1075" s="11">
        <v>522</v>
      </c>
      <c r="N1075" s="11">
        <v>55</v>
      </c>
    </row>
    <row r="1076" spans="1:14" x14ac:dyDescent="0.25">
      <c r="A1076" s="10">
        <v>305251</v>
      </c>
      <c r="B1076" s="11">
        <v>8.6</v>
      </c>
      <c r="G1076" s="62">
        <f t="shared" si="32"/>
        <v>0</v>
      </c>
      <c r="H1076" s="64">
        <f t="shared" si="33"/>
        <v>0</v>
      </c>
      <c r="J1076" s="10">
        <v>305840</v>
      </c>
      <c r="K1076" s="11">
        <v>28612</v>
      </c>
      <c r="L1076" s="11">
        <v>29</v>
      </c>
      <c r="M1076" s="11">
        <v>42</v>
      </c>
      <c r="N1076" s="11">
        <v>9</v>
      </c>
    </row>
    <row r="1077" spans="1:14" x14ac:dyDescent="0.25">
      <c r="A1077" s="10">
        <v>305252</v>
      </c>
      <c r="B1077" s="11">
        <v>16.13</v>
      </c>
      <c r="G1077" s="62">
        <f t="shared" si="32"/>
        <v>0</v>
      </c>
      <c r="H1077" s="64">
        <f t="shared" si="33"/>
        <v>0</v>
      </c>
      <c r="J1077" s="10">
        <v>305844</v>
      </c>
      <c r="K1077" s="11">
        <v>12846</v>
      </c>
      <c r="L1077" s="11">
        <v>13</v>
      </c>
      <c r="M1077" s="11">
        <v>399</v>
      </c>
      <c r="N1077" s="11">
        <v>38</v>
      </c>
    </row>
    <row r="1078" spans="1:14" x14ac:dyDescent="0.25">
      <c r="A1078" s="10">
        <v>305253</v>
      </c>
      <c r="B1078" s="11">
        <v>21.759999999999998</v>
      </c>
      <c r="G1078" s="62">
        <f t="shared" si="32"/>
        <v>0</v>
      </c>
      <c r="H1078" s="64">
        <f t="shared" si="33"/>
        <v>0</v>
      </c>
      <c r="J1078" s="10">
        <v>305846</v>
      </c>
      <c r="K1078" s="11">
        <v>2517</v>
      </c>
      <c r="L1078" s="11">
        <v>2.5</v>
      </c>
      <c r="M1078" s="11">
        <v>749</v>
      </c>
      <c r="N1078" s="11">
        <v>59</v>
      </c>
    </row>
    <row r="1079" spans="1:14" x14ac:dyDescent="0.25">
      <c r="A1079" s="10">
        <v>305254</v>
      </c>
      <c r="B1079" s="11">
        <v>5.8</v>
      </c>
      <c r="G1079" s="62">
        <f t="shared" si="32"/>
        <v>0</v>
      </c>
      <c r="H1079" s="64">
        <f t="shared" si="33"/>
        <v>0</v>
      </c>
      <c r="J1079" s="10">
        <v>305848</v>
      </c>
      <c r="K1079" s="11">
        <v>30517</v>
      </c>
      <c r="L1079" s="11">
        <v>17.5</v>
      </c>
      <c r="M1079" s="11">
        <v>37</v>
      </c>
      <c r="N1079" s="11">
        <v>29</v>
      </c>
    </row>
    <row r="1080" spans="1:14" x14ac:dyDescent="0.25">
      <c r="A1080" s="10">
        <v>305257</v>
      </c>
      <c r="B1080" s="11">
        <v>3.35</v>
      </c>
      <c r="G1080" s="62">
        <f t="shared" si="32"/>
        <v>0</v>
      </c>
      <c r="H1080" s="64">
        <f t="shared" si="33"/>
        <v>0</v>
      </c>
      <c r="J1080" s="10">
        <v>305850</v>
      </c>
      <c r="K1080" s="11">
        <v>6530</v>
      </c>
      <c r="L1080" s="11">
        <v>6</v>
      </c>
      <c r="M1080" s="11">
        <v>614</v>
      </c>
      <c r="N1080" s="11">
        <v>52</v>
      </c>
    </row>
    <row r="1081" spans="1:14" x14ac:dyDescent="0.25">
      <c r="A1081" s="10">
        <v>305259</v>
      </c>
      <c r="B1081" s="11">
        <v>14.290000000000001</v>
      </c>
      <c r="G1081" s="62">
        <f t="shared" si="32"/>
        <v>0</v>
      </c>
      <c r="H1081" s="64">
        <f t="shared" si="33"/>
        <v>0</v>
      </c>
      <c r="J1081" s="10">
        <v>305860</v>
      </c>
      <c r="K1081" s="11">
        <v>4114</v>
      </c>
      <c r="L1081" s="11">
        <v>4</v>
      </c>
      <c r="M1081" s="11">
        <v>690</v>
      </c>
      <c r="N1081" s="11">
        <v>56</v>
      </c>
    </row>
    <row r="1082" spans="1:14" x14ac:dyDescent="0.25">
      <c r="A1082" s="10">
        <v>305262</v>
      </c>
      <c r="B1082" s="11">
        <v>36.6</v>
      </c>
      <c r="G1082" s="62">
        <f t="shared" si="32"/>
        <v>0</v>
      </c>
      <c r="H1082" s="64">
        <f t="shared" si="33"/>
        <v>0</v>
      </c>
      <c r="J1082" s="10">
        <v>305862</v>
      </c>
      <c r="K1082" s="11">
        <v>4228</v>
      </c>
      <c r="L1082" s="11">
        <v>7.5</v>
      </c>
      <c r="M1082" s="11">
        <v>684</v>
      </c>
      <c r="N1082" s="11">
        <v>49</v>
      </c>
    </row>
    <row r="1083" spans="1:14" x14ac:dyDescent="0.25">
      <c r="A1083" s="10">
        <v>305263</v>
      </c>
      <c r="B1083" s="11">
        <v>2.73</v>
      </c>
      <c r="G1083" s="62">
        <f t="shared" si="32"/>
        <v>0</v>
      </c>
      <c r="H1083" s="64">
        <f t="shared" si="33"/>
        <v>0</v>
      </c>
      <c r="J1083" s="10">
        <v>305866</v>
      </c>
      <c r="K1083" s="11">
        <v>0</v>
      </c>
      <c r="L1083" s="11">
        <v>0</v>
      </c>
      <c r="M1083" s="11">
        <v>894</v>
      </c>
      <c r="N1083" s="11">
        <v>64</v>
      </c>
    </row>
    <row r="1084" spans="1:14" x14ac:dyDescent="0.25">
      <c r="A1084" s="10">
        <v>305266</v>
      </c>
      <c r="B1084" s="11">
        <v>7.13</v>
      </c>
      <c r="G1084" s="62">
        <f t="shared" si="32"/>
        <v>0</v>
      </c>
      <c r="H1084" s="64">
        <f t="shared" si="33"/>
        <v>0</v>
      </c>
      <c r="J1084" s="10">
        <v>305868</v>
      </c>
      <c r="K1084" s="11">
        <v>4444</v>
      </c>
      <c r="L1084" s="11">
        <v>2</v>
      </c>
      <c r="M1084" s="11">
        <v>679</v>
      </c>
      <c r="N1084" s="11">
        <v>60</v>
      </c>
    </row>
    <row r="1085" spans="1:14" x14ac:dyDescent="0.25">
      <c r="A1085" s="10">
        <v>305270</v>
      </c>
      <c r="B1085" s="11">
        <v>16.27</v>
      </c>
      <c r="G1085" s="62">
        <f t="shared" si="32"/>
        <v>0</v>
      </c>
      <c r="H1085" s="64">
        <f t="shared" si="33"/>
        <v>0</v>
      </c>
      <c r="J1085" s="10">
        <v>305870</v>
      </c>
      <c r="K1085" s="11">
        <v>19644</v>
      </c>
      <c r="L1085" s="11">
        <v>14.5</v>
      </c>
      <c r="M1085" s="11">
        <v>179</v>
      </c>
      <c r="N1085" s="11">
        <v>35</v>
      </c>
    </row>
    <row r="1086" spans="1:14" x14ac:dyDescent="0.25">
      <c r="A1086" s="10">
        <v>305276</v>
      </c>
      <c r="B1086" s="11">
        <v>14.77</v>
      </c>
      <c r="G1086" s="62">
        <f t="shared" si="32"/>
        <v>0</v>
      </c>
      <c r="H1086" s="64">
        <f t="shared" si="33"/>
        <v>0</v>
      </c>
      <c r="J1086" s="10">
        <v>305876</v>
      </c>
      <c r="K1086" s="11">
        <v>17031</v>
      </c>
      <c r="L1086" s="11">
        <v>13.5</v>
      </c>
      <c r="M1086" s="11">
        <v>255</v>
      </c>
      <c r="N1086" s="11">
        <v>37</v>
      </c>
    </row>
    <row r="1087" spans="1:14" x14ac:dyDescent="0.25">
      <c r="A1087" s="10">
        <v>305277</v>
      </c>
      <c r="B1087" s="11">
        <v>21.47</v>
      </c>
      <c r="G1087" s="62">
        <f t="shared" si="32"/>
        <v>0</v>
      </c>
      <c r="H1087" s="64">
        <f t="shared" si="33"/>
        <v>0</v>
      </c>
      <c r="J1087" s="10">
        <v>305880</v>
      </c>
      <c r="K1087" s="11">
        <v>15030</v>
      </c>
      <c r="L1087" s="11">
        <v>9</v>
      </c>
      <c r="M1087" s="11">
        <v>325</v>
      </c>
      <c r="N1087" s="11">
        <v>46</v>
      </c>
    </row>
    <row r="1088" spans="1:14" x14ac:dyDescent="0.25">
      <c r="A1088" s="10">
        <v>305284</v>
      </c>
      <c r="B1088" s="11">
        <v>24.66</v>
      </c>
      <c r="G1088" s="62">
        <f t="shared" si="32"/>
        <v>0</v>
      </c>
      <c r="H1088" s="64">
        <f t="shared" si="33"/>
        <v>0</v>
      </c>
      <c r="J1088" s="10">
        <v>305882</v>
      </c>
      <c r="K1088" s="11">
        <v>5000</v>
      </c>
      <c r="L1088" s="11">
        <v>5</v>
      </c>
      <c r="M1088" s="11">
        <v>662</v>
      </c>
      <c r="N1088" s="11">
        <v>54</v>
      </c>
    </row>
    <row r="1089" spans="1:14" x14ac:dyDescent="0.25">
      <c r="A1089" s="10">
        <v>305286</v>
      </c>
      <c r="B1089" s="11">
        <v>24.53</v>
      </c>
      <c r="G1089" s="62">
        <f t="shared" si="32"/>
        <v>0</v>
      </c>
      <c r="H1089" s="64">
        <f t="shared" si="33"/>
        <v>0</v>
      </c>
      <c r="J1089" s="10">
        <v>305895</v>
      </c>
      <c r="K1089" s="11">
        <v>25547</v>
      </c>
      <c r="L1089" s="11">
        <v>24</v>
      </c>
      <c r="M1089" s="11">
        <v>64</v>
      </c>
      <c r="N1089" s="11">
        <v>16</v>
      </c>
    </row>
    <row r="1090" spans="1:14" x14ac:dyDescent="0.25">
      <c r="A1090" s="10">
        <v>305302</v>
      </c>
      <c r="B1090" s="11">
        <v>18.5</v>
      </c>
      <c r="G1090" s="62">
        <f t="shared" si="32"/>
        <v>0</v>
      </c>
      <c r="H1090" s="64">
        <f t="shared" si="33"/>
        <v>0</v>
      </c>
      <c r="J1090" s="10">
        <v>305897</v>
      </c>
      <c r="K1090" s="11">
        <v>10350</v>
      </c>
      <c r="L1090" s="11">
        <v>9.5</v>
      </c>
      <c r="M1090" s="11">
        <v>491</v>
      </c>
      <c r="N1090" s="11">
        <v>45</v>
      </c>
    </row>
    <row r="1091" spans="1:14" x14ac:dyDescent="0.25">
      <c r="A1091" s="10">
        <v>305306</v>
      </c>
      <c r="B1091" s="11">
        <v>18.62</v>
      </c>
      <c r="G1091" s="62">
        <f t="shared" si="32"/>
        <v>0</v>
      </c>
      <c r="H1091" s="64">
        <f t="shared" si="33"/>
        <v>0</v>
      </c>
      <c r="J1091" s="10">
        <v>305899</v>
      </c>
      <c r="K1091" s="11">
        <v>16725</v>
      </c>
      <c r="L1091" s="11">
        <v>5</v>
      </c>
      <c r="M1091" s="11">
        <v>270</v>
      </c>
      <c r="N1091" s="11">
        <v>54</v>
      </c>
    </row>
    <row r="1092" spans="1:14" x14ac:dyDescent="0.25">
      <c r="A1092" s="10">
        <v>305308</v>
      </c>
      <c r="B1092" s="11">
        <v>6.37</v>
      </c>
      <c r="G1092" s="62">
        <f t="shared" si="32"/>
        <v>0</v>
      </c>
      <c r="H1092" s="64">
        <f t="shared" si="33"/>
        <v>0</v>
      </c>
      <c r="J1092" s="10">
        <v>305904</v>
      </c>
      <c r="K1092" s="11">
        <v>20048</v>
      </c>
      <c r="L1092" s="11">
        <v>14</v>
      </c>
      <c r="M1092" s="11">
        <v>163</v>
      </c>
      <c r="N1092" s="11">
        <v>36</v>
      </c>
    </row>
    <row r="1093" spans="1:14" x14ac:dyDescent="0.25">
      <c r="A1093" s="10">
        <v>305309</v>
      </c>
      <c r="B1093" s="11">
        <v>32.53</v>
      </c>
      <c r="G1093" s="62">
        <f t="shared" si="32"/>
        <v>0</v>
      </c>
      <c r="H1093" s="64">
        <f t="shared" si="33"/>
        <v>0</v>
      </c>
      <c r="J1093" s="10">
        <v>305908</v>
      </c>
      <c r="K1093" s="11">
        <v>7000</v>
      </c>
      <c r="L1093" s="11">
        <v>3</v>
      </c>
      <c r="M1093" s="11">
        <v>595</v>
      </c>
      <c r="N1093" s="11">
        <v>58</v>
      </c>
    </row>
    <row r="1094" spans="1:14" x14ac:dyDescent="0.25">
      <c r="A1094" s="10">
        <v>305312</v>
      </c>
      <c r="B1094" s="11">
        <v>6.8900000000000006</v>
      </c>
      <c r="G1094" s="62">
        <f t="shared" si="32"/>
        <v>0</v>
      </c>
      <c r="H1094" s="64">
        <f t="shared" si="33"/>
        <v>0</v>
      </c>
      <c r="J1094" s="10">
        <v>305910</v>
      </c>
      <c r="K1094" s="11">
        <v>17808</v>
      </c>
      <c r="L1094" s="11">
        <v>14.5</v>
      </c>
      <c r="M1094" s="11">
        <v>227</v>
      </c>
      <c r="N1094" s="11">
        <v>35</v>
      </c>
    </row>
    <row r="1095" spans="1:14" x14ac:dyDescent="0.25">
      <c r="A1095" s="10">
        <v>305315</v>
      </c>
      <c r="B1095" s="11">
        <v>9.91</v>
      </c>
      <c r="G1095" s="62">
        <f t="shared" ref="G1095:G1158" si="34">D1095*1</f>
        <v>0</v>
      </c>
      <c r="H1095" s="64">
        <f t="shared" ref="H1095:H1142" si="35">E1095</f>
        <v>0</v>
      </c>
      <c r="J1095" s="10">
        <v>305913</v>
      </c>
      <c r="K1095" s="11">
        <v>12938</v>
      </c>
      <c r="L1095" s="11">
        <v>9.5</v>
      </c>
      <c r="M1095" s="11">
        <v>391</v>
      </c>
      <c r="N1095" s="11">
        <v>45</v>
      </c>
    </row>
    <row r="1096" spans="1:14" x14ac:dyDescent="0.25">
      <c r="A1096" s="10">
        <v>305323</v>
      </c>
      <c r="B1096" s="11">
        <v>2.87</v>
      </c>
      <c r="G1096" s="62">
        <f t="shared" si="34"/>
        <v>0</v>
      </c>
      <c r="H1096" s="64">
        <f t="shared" si="35"/>
        <v>0</v>
      </c>
      <c r="J1096" s="10">
        <v>305915</v>
      </c>
      <c r="K1096" s="11">
        <v>8509</v>
      </c>
      <c r="L1096" s="11">
        <v>5.5</v>
      </c>
      <c r="M1096" s="11">
        <v>549</v>
      </c>
      <c r="N1096" s="11">
        <v>53</v>
      </c>
    </row>
    <row r="1097" spans="1:14" x14ac:dyDescent="0.25">
      <c r="A1097" s="10">
        <v>305324</v>
      </c>
      <c r="B1097" s="11">
        <v>15.19</v>
      </c>
      <c r="G1097" s="62">
        <f t="shared" si="34"/>
        <v>0</v>
      </c>
      <c r="H1097" s="64">
        <f t="shared" si="35"/>
        <v>0</v>
      </c>
      <c r="J1097" s="10">
        <v>305917</v>
      </c>
      <c r="K1097" s="11">
        <v>13364</v>
      </c>
      <c r="L1097" s="11">
        <v>4.5</v>
      </c>
      <c r="M1097" s="11">
        <v>378</v>
      </c>
      <c r="N1097" s="11">
        <v>55</v>
      </c>
    </row>
    <row r="1098" spans="1:14" x14ac:dyDescent="0.25">
      <c r="A1098" s="10">
        <v>305325</v>
      </c>
      <c r="B1098" s="11">
        <v>39.489999999999995</v>
      </c>
      <c r="G1098" s="62">
        <f t="shared" si="34"/>
        <v>0</v>
      </c>
      <c r="H1098" s="64">
        <f t="shared" si="35"/>
        <v>0</v>
      </c>
      <c r="J1098" s="10">
        <v>305921</v>
      </c>
      <c r="K1098" s="11">
        <v>7973</v>
      </c>
      <c r="L1098" s="11">
        <v>12.5</v>
      </c>
      <c r="M1098" s="11">
        <v>570</v>
      </c>
      <c r="N1098" s="11">
        <v>39</v>
      </c>
    </row>
    <row r="1099" spans="1:14" x14ac:dyDescent="0.25">
      <c r="A1099" s="10">
        <v>305328</v>
      </c>
      <c r="B1099" s="11">
        <v>7.96</v>
      </c>
      <c r="G1099" s="62">
        <f t="shared" si="34"/>
        <v>0</v>
      </c>
      <c r="H1099" s="64">
        <f t="shared" si="35"/>
        <v>0</v>
      </c>
      <c r="J1099" s="10">
        <v>305923</v>
      </c>
      <c r="K1099" s="11">
        <v>10874</v>
      </c>
      <c r="L1099" s="11">
        <v>6.5</v>
      </c>
      <c r="M1099" s="11">
        <v>477</v>
      </c>
      <c r="N1099" s="11">
        <v>51</v>
      </c>
    </row>
    <row r="1100" spans="1:14" x14ac:dyDescent="0.25">
      <c r="A1100" s="10">
        <v>305330</v>
      </c>
      <c r="B1100" s="11">
        <v>21.450000000000003</v>
      </c>
      <c r="G1100" s="62">
        <f t="shared" si="34"/>
        <v>0</v>
      </c>
      <c r="H1100" s="64">
        <f t="shared" si="35"/>
        <v>0</v>
      </c>
      <c r="J1100" s="10">
        <v>305926</v>
      </c>
      <c r="K1100" s="11">
        <v>6288</v>
      </c>
      <c r="L1100" s="11">
        <v>7</v>
      </c>
      <c r="M1100" s="11">
        <v>623</v>
      </c>
      <c r="N1100" s="11">
        <v>50</v>
      </c>
    </row>
    <row r="1101" spans="1:14" x14ac:dyDescent="0.25">
      <c r="A1101" s="10">
        <v>305332</v>
      </c>
      <c r="B1101" s="11">
        <v>46.84</v>
      </c>
      <c r="G1101" s="62">
        <f t="shared" si="34"/>
        <v>0</v>
      </c>
      <c r="H1101" s="64">
        <f t="shared" si="35"/>
        <v>0</v>
      </c>
      <c r="J1101" s="10">
        <v>305929</v>
      </c>
      <c r="K1101" s="11">
        <v>18533</v>
      </c>
      <c r="L1101" s="11">
        <v>7</v>
      </c>
      <c r="M1101" s="11">
        <v>209</v>
      </c>
      <c r="N1101" s="11">
        <v>50</v>
      </c>
    </row>
    <row r="1102" spans="1:14" x14ac:dyDescent="0.25">
      <c r="A1102" s="10">
        <v>305333</v>
      </c>
      <c r="B1102" s="11">
        <v>14.77</v>
      </c>
      <c r="G1102" s="62">
        <f t="shared" si="34"/>
        <v>0</v>
      </c>
      <c r="H1102" s="64">
        <f t="shared" si="35"/>
        <v>0</v>
      </c>
      <c r="J1102" s="10">
        <v>305933</v>
      </c>
      <c r="K1102" s="11">
        <v>1773</v>
      </c>
      <c r="L1102" s="11">
        <v>4</v>
      </c>
      <c r="M1102" s="11">
        <v>777</v>
      </c>
      <c r="N1102" s="11">
        <v>56</v>
      </c>
    </row>
    <row r="1103" spans="1:14" x14ac:dyDescent="0.25">
      <c r="A1103" s="10">
        <v>305334</v>
      </c>
      <c r="B1103" s="11">
        <v>22.77</v>
      </c>
      <c r="G1103" s="62">
        <f t="shared" si="34"/>
        <v>0</v>
      </c>
      <c r="H1103" s="64">
        <f t="shared" si="35"/>
        <v>0</v>
      </c>
      <c r="J1103" s="10">
        <v>305935</v>
      </c>
      <c r="K1103" s="11">
        <v>24132</v>
      </c>
      <c r="L1103" s="11">
        <v>20</v>
      </c>
      <c r="M1103" s="11">
        <v>84</v>
      </c>
      <c r="N1103" s="11">
        <v>24</v>
      </c>
    </row>
    <row r="1104" spans="1:14" x14ac:dyDescent="0.25">
      <c r="A1104" s="10">
        <v>305335</v>
      </c>
      <c r="B1104" s="11">
        <v>6.32</v>
      </c>
      <c r="G1104" s="62">
        <f t="shared" si="34"/>
        <v>0</v>
      </c>
      <c r="H1104" s="64">
        <f t="shared" si="35"/>
        <v>0</v>
      </c>
      <c r="J1104" s="10">
        <v>305943</v>
      </c>
      <c r="K1104" s="11">
        <v>6671</v>
      </c>
      <c r="L1104" s="11">
        <v>5.5</v>
      </c>
      <c r="M1104" s="11">
        <v>611</v>
      </c>
      <c r="N1104" s="11">
        <v>53</v>
      </c>
    </row>
    <row r="1105" spans="1:14" x14ac:dyDescent="0.25">
      <c r="A1105" s="10">
        <v>305346</v>
      </c>
      <c r="B1105" s="11">
        <v>11.959999999999999</v>
      </c>
      <c r="G1105" s="62">
        <f t="shared" si="34"/>
        <v>0</v>
      </c>
      <c r="H1105" s="64">
        <f t="shared" si="35"/>
        <v>0</v>
      </c>
      <c r="J1105" s="10">
        <v>305945</v>
      </c>
      <c r="K1105" s="11">
        <v>16577</v>
      </c>
      <c r="L1105" s="11">
        <v>14</v>
      </c>
      <c r="M1105" s="11">
        <v>273</v>
      </c>
      <c r="N1105" s="11">
        <v>36</v>
      </c>
    </row>
    <row r="1106" spans="1:14" x14ac:dyDescent="0.25">
      <c r="A1106" s="10">
        <v>305347</v>
      </c>
      <c r="B1106" s="11">
        <v>12.079999999999998</v>
      </c>
      <c r="G1106" s="62">
        <f t="shared" si="34"/>
        <v>0</v>
      </c>
      <c r="H1106" s="64">
        <f t="shared" si="35"/>
        <v>0</v>
      </c>
      <c r="J1106" s="10">
        <v>305949</v>
      </c>
      <c r="K1106" s="11">
        <v>941</v>
      </c>
      <c r="L1106" s="11">
        <v>1.5</v>
      </c>
      <c r="M1106" s="11">
        <v>825</v>
      </c>
      <c r="N1106" s="11">
        <v>61</v>
      </c>
    </row>
    <row r="1107" spans="1:14" x14ac:dyDescent="0.25">
      <c r="A1107" s="10">
        <v>305349</v>
      </c>
      <c r="B1107" s="11">
        <v>6.6</v>
      </c>
      <c r="G1107" s="62">
        <f t="shared" si="34"/>
        <v>0</v>
      </c>
      <c r="H1107" s="64">
        <f t="shared" si="35"/>
        <v>0</v>
      </c>
      <c r="J1107" s="10">
        <v>305951</v>
      </c>
      <c r="K1107" s="11">
        <v>2053</v>
      </c>
      <c r="L1107" s="11">
        <v>1.5</v>
      </c>
      <c r="M1107" s="11">
        <v>767</v>
      </c>
      <c r="N1107" s="11">
        <v>61</v>
      </c>
    </row>
    <row r="1108" spans="1:14" x14ac:dyDescent="0.25">
      <c r="A1108" s="10">
        <v>305352</v>
      </c>
      <c r="B1108" s="11">
        <v>10.45</v>
      </c>
      <c r="G1108" s="62">
        <f t="shared" si="34"/>
        <v>0</v>
      </c>
      <c r="H1108" s="64">
        <f t="shared" si="35"/>
        <v>0</v>
      </c>
      <c r="J1108" s="10">
        <v>305955</v>
      </c>
      <c r="K1108" s="11">
        <v>12780</v>
      </c>
      <c r="L1108" s="11">
        <v>7.5</v>
      </c>
      <c r="M1108" s="11">
        <v>401</v>
      </c>
      <c r="N1108" s="11">
        <v>49</v>
      </c>
    </row>
    <row r="1109" spans="1:14" x14ac:dyDescent="0.25">
      <c r="A1109" s="10">
        <v>305355</v>
      </c>
      <c r="B1109" s="11">
        <v>5.01</v>
      </c>
      <c r="G1109" s="62">
        <f t="shared" si="34"/>
        <v>0</v>
      </c>
      <c r="H1109" s="64">
        <f t="shared" si="35"/>
        <v>0</v>
      </c>
      <c r="J1109" s="10">
        <v>305957</v>
      </c>
      <c r="K1109" s="11">
        <v>12223</v>
      </c>
      <c r="L1109" s="11">
        <v>18.5</v>
      </c>
      <c r="M1109" s="11">
        <v>417</v>
      </c>
      <c r="N1109" s="11">
        <v>27</v>
      </c>
    </row>
    <row r="1110" spans="1:14" x14ac:dyDescent="0.25">
      <c r="A1110" s="10">
        <v>305356</v>
      </c>
      <c r="B1110" s="11">
        <v>10.100000000000001</v>
      </c>
      <c r="G1110" s="62">
        <f t="shared" si="34"/>
        <v>0</v>
      </c>
      <c r="H1110" s="64">
        <f t="shared" si="35"/>
        <v>0</v>
      </c>
      <c r="J1110" s="10">
        <v>305966</v>
      </c>
      <c r="K1110" s="11">
        <v>12420</v>
      </c>
      <c r="L1110" s="11">
        <v>3</v>
      </c>
      <c r="M1110" s="11">
        <v>414</v>
      </c>
      <c r="N1110" s="11">
        <v>58</v>
      </c>
    </row>
    <row r="1111" spans="1:14" x14ac:dyDescent="0.25">
      <c r="A1111" s="10">
        <v>305361</v>
      </c>
      <c r="B1111" s="11">
        <v>5.65</v>
      </c>
      <c r="G1111" s="62">
        <f t="shared" si="34"/>
        <v>0</v>
      </c>
      <c r="H1111" s="64">
        <f t="shared" si="35"/>
        <v>0</v>
      </c>
      <c r="J1111" s="10">
        <v>305972</v>
      </c>
      <c r="K1111" s="11">
        <v>14576</v>
      </c>
      <c r="L1111" s="11">
        <v>10.5</v>
      </c>
      <c r="M1111" s="11">
        <v>336</v>
      </c>
      <c r="N1111" s="11">
        <v>43</v>
      </c>
    </row>
    <row r="1112" spans="1:14" x14ac:dyDescent="0.25">
      <c r="A1112" s="10">
        <v>305363</v>
      </c>
      <c r="B1112" s="11">
        <v>18.37</v>
      </c>
      <c r="G1112" s="62">
        <f t="shared" si="34"/>
        <v>0</v>
      </c>
      <c r="H1112" s="64">
        <f t="shared" si="35"/>
        <v>0</v>
      </c>
      <c r="J1112" s="10">
        <v>305978</v>
      </c>
      <c r="K1112" s="11">
        <v>8254</v>
      </c>
      <c r="L1112" s="11">
        <v>13</v>
      </c>
      <c r="M1112" s="11">
        <v>560</v>
      </c>
      <c r="N1112" s="11">
        <v>38</v>
      </c>
    </row>
    <row r="1113" spans="1:14" x14ac:dyDescent="0.25">
      <c r="A1113" s="10">
        <v>305366</v>
      </c>
      <c r="B1113" s="11">
        <v>0</v>
      </c>
      <c r="G1113" s="62">
        <f t="shared" si="34"/>
        <v>0</v>
      </c>
      <c r="H1113" s="64">
        <f t="shared" si="35"/>
        <v>0</v>
      </c>
      <c r="J1113" s="10">
        <v>305980</v>
      </c>
      <c r="K1113" s="11">
        <v>18176</v>
      </c>
      <c r="L1113" s="11">
        <v>10</v>
      </c>
      <c r="M1113" s="11">
        <v>218</v>
      </c>
      <c r="N1113" s="11">
        <v>44</v>
      </c>
    </row>
    <row r="1114" spans="1:14" x14ac:dyDescent="0.25">
      <c r="A1114" s="10">
        <v>305367</v>
      </c>
      <c r="B1114" s="11">
        <v>6.91</v>
      </c>
      <c r="G1114" s="62">
        <f t="shared" si="34"/>
        <v>0</v>
      </c>
      <c r="H1114" s="64">
        <f t="shared" si="35"/>
        <v>0</v>
      </c>
      <c r="J1114" s="10">
        <v>305982</v>
      </c>
      <c r="K1114" s="11">
        <v>7990</v>
      </c>
      <c r="L1114" s="11">
        <v>4</v>
      </c>
      <c r="M1114" s="11">
        <v>569</v>
      </c>
      <c r="N1114" s="11">
        <v>56</v>
      </c>
    </row>
    <row r="1115" spans="1:14" x14ac:dyDescent="0.25">
      <c r="A1115" s="10">
        <v>305371</v>
      </c>
      <c r="B1115" s="11">
        <v>18.66</v>
      </c>
      <c r="G1115" s="62">
        <f t="shared" si="34"/>
        <v>0</v>
      </c>
      <c r="H1115" s="64">
        <f t="shared" si="35"/>
        <v>0</v>
      </c>
      <c r="J1115" s="10">
        <v>305984</v>
      </c>
      <c r="K1115" s="11">
        <v>28103</v>
      </c>
      <c r="L1115" s="11">
        <v>19</v>
      </c>
      <c r="M1115" s="11">
        <v>49</v>
      </c>
      <c r="N1115" s="11">
        <v>26</v>
      </c>
    </row>
    <row r="1116" spans="1:14" x14ac:dyDescent="0.25">
      <c r="A1116" s="10">
        <v>305376</v>
      </c>
      <c r="B1116" s="11">
        <v>16.560000000000002</v>
      </c>
      <c r="G1116" s="62">
        <f t="shared" si="34"/>
        <v>0</v>
      </c>
      <c r="H1116" s="64">
        <f t="shared" si="35"/>
        <v>0</v>
      </c>
      <c r="J1116" s="10">
        <v>305986</v>
      </c>
      <c r="K1116" s="11">
        <v>8405</v>
      </c>
      <c r="L1116" s="11">
        <v>16.5</v>
      </c>
      <c r="M1116" s="11">
        <v>550</v>
      </c>
      <c r="N1116" s="11">
        <v>31</v>
      </c>
    </row>
    <row r="1117" spans="1:14" x14ac:dyDescent="0.25">
      <c r="A1117" s="10">
        <v>305378</v>
      </c>
      <c r="B1117" s="11">
        <v>14.69</v>
      </c>
      <c r="G1117" s="62">
        <f t="shared" si="34"/>
        <v>0</v>
      </c>
      <c r="H1117" s="64">
        <f t="shared" si="35"/>
        <v>0</v>
      </c>
      <c r="J1117" s="10">
        <v>305990</v>
      </c>
      <c r="K1117" s="11">
        <v>12122</v>
      </c>
      <c r="L1117" s="11">
        <v>6</v>
      </c>
      <c r="M1117" s="11">
        <v>420</v>
      </c>
      <c r="N1117" s="11">
        <v>52</v>
      </c>
    </row>
    <row r="1118" spans="1:14" x14ac:dyDescent="0.25">
      <c r="A1118" s="10">
        <v>305381</v>
      </c>
      <c r="B1118" s="11">
        <v>24.02</v>
      </c>
      <c r="G1118" s="62">
        <f t="shared" si="34"/>
        <v>0</v>
      </c>
      <c r="H1118" s="64">
        <f t="shared" si="35"/>
        <v>0</v>
      </c>
      <c r="J1118" s="10">
        <v>305992</v>
      </c>
      <c r="K1118" s="11">
        <v>17048</v>
      </c>
      <c r="L1118" s="11">
        <v>15</v>
      </c>
      <c r="M1118" s="11">
        <v>254</v>
      </c>
      <c r="N1118" s="11">
        <v>34</v>
      </c>
    </row>
    <row r="1119" spans="1:14" x14ac:dyDescent="0.25">
      <c r="A1119" s="10">
        <v>305382</v>
      </c>
      <c r="B1119" s="11">
        <v>43.18</v>
      </c>
      <c r="G1119" s="62">
        <f t="shared" si="34"/>
        <v>0</v>
      </c>
      <c r="H1119" s="64">
        <f t="shared" si="35"/>
        <v>0</v>
      </c>
      <c r="J1119" s="10">
        <v>305996</v>
      </c>
      <c r="K1119" s="11">
        <v>13112</v>
      </c>
      <c r="L1119" s="11">
        <v>7</v>
      </c>
      <c r="M1119" s="11">
        <v>388</v>
      </c>
      <c r="N1119" s="11">
        <v>50</v>
      </c>
    </row>
    <row r="1120" spans="1:14" x14ac:dyDescent="0.25">
      <c r="A1120" s="10">
        <v>305385</v>
      </c>
      <c r="B1120" s="11">
        <v>24.32</v>
      </c>
      <c r="G1120" s="62">
        <f t="shared" si="34"/>
        <v>0</v>
      </c>
      <c r="H1120" s="64">
        <f t="shared" si="35"/>
        <v>0</v>
      </c>
      <c r="J1120" s="10">
        <v>305998</v>
      </c>
      <c r="K1120" s="11">
        <v>14230</v>
      </c>
      <c r="L1120" s="11">
        <v>8</v>
      </c>
      <c r="M1120" s="11">
        <v>347</v>
      </c>
      <c r="N1120" s="11">
        <v>48</v>
      </c>
    </row>
    <row r="1121" spans="1:14" x14ac:dyDescent="0.25">
      <c r="A1121" s="10">
        <v>305386</v>
      </c>
      <c r="B1121" s="11">
        <v>17.399999999999999</v>
      </c>
      <c r="G1121" s="62">
        <f t="shared" si="34"/>
        <v>0</v>
      </c>
      <c r="H1121" s="64">
        <f t="shared" si="35"/>
        <v>0</v>
      </c>
      <c r="J1121" s="10">
        <v>306002</v>
      </c>
      <c r="K1121" s="11">
        <v>13268</v>
      </c>
      <c r="L1121" s="11">
        <v>11</v>
      </c>
      <c r="M1121" s="11">
        <v>381</v>
      </c>
      <c r="N1121" s="11">
        <v>42</v>
      </c>
    </row>
    <row r="1122" spans="1:14" x14ac:dyDescent="0.25">
      <c r="A1122" s="10">
        <v>305387</v>
      </c>
      <c r="B1122" s="11">
        <v>19.48</v>
      </c>
      <c r="G1122" s="62">
        <f t="shared" si="34"/>
        <v>0</v>
      </c>
      <c r="H1122" s="64">
        <f t="shared" si="35"/>
        <v>0</v>
      </c>
      <c r="J1122" s="10">
        <v>306006</v>
      </c>
      <c r="K1122" s="11">
        <v>7261</v>
      </c>
      <c r="L1122" s="11">
        <v>15</v>
      </c>
      <c r="M1122" s="11">
        <v>588</v>
      </c>
      <c r="N1122" s="11">
        <v>34</v>
      </c>
    </row>
    <row r="1123" spans="1:14" x14ac:dyDescent="0.25">
      <c r="A1123" s="10">
        <v>305388</v>
      </c>
      <c r="B1123" s="11">
        <v>4.2300000000000004</v>
      </c>
      <c r="G1123" s="62">
        <f t="shared" si="34"/>
        <v>0</v>
      </c>
      <c r="H1123" s="64">
        <f t="shared" si="35"/>
        <v>0</v>
      </c>
      <c r="J1123" s="10">
        <v>306010</v>
      </c>
      <c r="K1123" s="11">
        <v>11630</v>
      </c>
      <c r="L1123" s="11">
        <v>8.5</v>
      </c>
      <c r="M1123" s="11">
        <v>438</v>
      </c>
      <c r="N1123" s="11">
        <v>47</v>
      </c>
    </row>
    <row r="1124" spans="1:14" x14ac:dyDescent="0.25">
      <c r="A1124" s="10">
        <v>305389</v>
      </c>
      <c r="B1124" s="11">
        <v>13.11</v>
      </c>
      <c r="G1124" s="62">
        <f t="shared" si="34"/>
        <v>0</v>
      </c>
      <c r="H1124" s="64">
        <f t="shared" si="35"/>
        <v>0</v>
      </c>
      <c r="J1124" s="10">
        <v>306012</v>
      </c>
      <c r="K1124" s="11">
        <v>8700</v>
      </c>
      <c r="L1124" s="11">
        <v>4</v>
      </c>
      <c r="M1124" s="11">
        <v>542</v>
      </c>
      <c r="N1124" s="11">
        <v>56</v>
      </c>
    </row>
    <row r="1125" spans="1:14" x14ac:dyDescent="0.25">
      <c r="A1125" s="10">
        <v>305391</v>
      </c>
      <c r="B1125" s="11">
        <v>28.7</v>
      </c>
      <c r="G1125" s="62">
        <f t="shared" si="34"/>
        <v>0</v>
      </c>
      <c r="H1125" s="64">
        <f t="shared" si="35"/>
        <v>0</v>
      </c>
      <c r="J1125" s="10">
        <v>306017</v>
      </c>
      <c r="K1125" s="11">
        <v>4437</v>
      </c>
      <c r="L1125" s="11">
        <v>2.5</v>
      </c>
      <c r="M1125" s="11">
        <v>680</v>
      </c>
      <c r="N1125" s="11">
        <v>59</v>
      </c>
    </row>
    <row r="1126" spans="1:14" x14ac:dyDescent="0.25">
      <c r="A1126" s="10">
        <v>305393</v>
      </c>
      <c r="B1126" s="11">
        <v>49.41</v>
      </c>
      <c r="G1126" s="62">
        <f t="shared" si="34"/>
        <v>0</v>
      </c>
      <c r="H1126" s="64">
        <f t="shared" si="35"/>
        <v>0</v>
      </c>
      <c r="J1126" s="10">
        <v>306019</v>
      </c>
      <c r="K1126" s="11">
        <v>28545</v>
      </c>
      <c r="L1126" s="11">
        <v>20</v>
      </c>
      <c r="M1126" s="11">
        <v>43</v>
      </c>
      <c r="N1126" s="11">
        <v>24</v>
      </c>
    </row>
    <row r="1127" spans="1:14" x14ac:dyDescent="0.25">
      <c r="A1127" s="10">
        <v>305394</v>
      </c>
      <c r="B1127" s="11">
        <v>34.08</v>
      </c>
      <c r="G1127" s="62">
        <f t="shared" si="34"/>
        <v>0</v>
      </c>
      <c r="H1127" s="64">
        <f t="shared" si="35"/>
        <v>0</v>
      </c>
      <c r="J1127" s="10">
        <v>306023</v>
      </c>
      <c r="K1127" s="11">
        <v>21690</v>
      </c>
      <c r="L1127" s="11">
        <v>19</v>
      </c>
      <c r="M1127" s="11">
        <v>131</v>
      </c>
      <c r="N1127" s="11">
        <v>26</v>
      </c>
    </row>
    <row r="1128" spans="1:14" x14ac:dyDescent="0.25">
      <c r="A1128" s="10">
        <v>305395</v>
      </c>
      <c r="B1128" s="11">
        <v>11.57</v>
      </c>
      <c r="G1128" s="62">
        <f t="shared" si="34"/>
        <v>0</v>
      </c>
      <c r="H1128" s="64">
        <f t="shared" si="35"/>
        <v>0</v>
      </c>
      <c r="J1128" s="10">
        <v>306032</v>
      </c>
      <c r="K1128" s="11">
        <v>18754</v>
      </c>
      <c r="L1128" s="11">
        <v>18</v>
      </c>
      <c r="M1128" s="11">
        <v>201</v>
      </c>
      <c r="N1128" s="11">
        <v>28</v>
      </c>
    </row>
    <row r="1129" spans="1:14" x14ac:dyDescent="0.25">
      <c r="A1129" s="10">
        <v>305397</v>
      </c>
      <c r="B1129" s="11">
        <v>26.189999999999998</v>
      </c>
      <c r="G1129" s="62">
        <f t="shared" si="34"/>
        <v>0</v>
      </c>
      <c r="H1129" s="64">
        <f t="shared" si="35"/>
        <v>0</v>
      </c>
      <c r="J1129" s="10">
        <v>306041</v>
      </c>
      <c r="K1129" s="11">
        <v>18678</v>
      </c>
      <c r="L1129" s="11">
        <v>8</v>
      </c>
      <c r="M1129" s="11">
        <v>203</v>
      </c>
      <c r="N1129" s="11">
        <v>48</v>
      </c>
    </row>
    <row r="1130" spans="1:14" x14ac:dyDescent="0.25">
      <c r="A1130" s="10">
        <v>305401</v>
      </c>
      <c r="B1130" s="11">
        <v>22.85</v>
      </c>
      <c r="G1130" s="62">
        <f t="shared" si="34"/>
        <v>0</v>
      </c>
      <c r="H1130" s="64">
        <f t="shared" si="35"/>
        <v>0</v>
      </c>
      <c r="J1130" s="10">
        <v>306043</v>
      </c>
      <c r="K1130" s="11">
        <v>2050</v>
      </c>
      <c r="L1130" s="11">
        <v>3</v>
      </c>
      <c r="M1130" s="11">
        <v>768</v>
      </c>
      <c r="N1130" s="11">
        <v>58</v>
      </c>
    </row>
    <row r="1131" spans="1:14" x14ac:dyDescent="0.25">
      <c r="A1131" s="10">
        <v>305403</v>
      </c>
      <c r="B1131" s="11">
        <v>13.5</v>
      </c>
      <c r="G1131" s="62">
        <f t="shared" si="34"/>
        <v>0</v>
      </c>
      <c r="H1131" s="64">
        <f t="shared" si="35"/>
        <v>0</v>
      </c>
      <c r="J1131" s="10">
        <v>306051</v>
      </c>
      <c r="K1131" s="11">
        <v>27767</v>
      </c>
      <c r="L1131" s="11">
        <v>26.5</v>
      </c>
      <c r="M1131" s="11">
        <v>50</v>
      </c>
      <c r="N1131" s="11">
        <v>12</v>
      </c>
    </row>
    <row r="1132" spans="1:14" x14ac:dyDescent="0.25">
      <c r="A1132" s="10">
        <v>305408</v>
      </c>
      <c r="B1132" s="11">
        <v>14.62</v>
      </c>
      <c r="G1132" s="62">
        <f t="shared" si="34"/>
        <v>0</v>
      </c>
      <c r="H1132" s="64">
        <f t="shared" si="35"/>
        <v>0</v>
      </c>
      <c r="J1132" s="10">
        <v>306055</v>
      </c>
      <c r="K1132" s="11">
        <v>0</v>
      </c>
      <c r="L1132" s="11">
        <v>0</v>
      </c>
      <c r="M1132" s="11">
        <v>894</v>
      </c>
      <c r="N1132" s="11">
        <v>64</v>
      </c>
    </row>
    <row r="1133" spans="1:14" x14ac:dyDescent="0.25">
      <c r="A1133" s="10">
        <v>305409</v>
      </c>
      <c r="B1133" s="11">
        <v>15.649999999999999</v>
      </c>
      <c r="G1133" s="62">
        <f t="shared" si="34"/>
        <v>0</v>
      </c>
      <c r="H1133" s="64">
        <f t="shared" si="35"/>
        <v>0</v>
      </c>
      <c r="J1133" s="10">
        <v>306057</v>
      </c>
      <c r="K1133" s="11">
        <v>8993</v>
      </c>
      <c r="L1133" s="11">
        <v>6.5</v>
      </c>
      <c r="M1133" s="11">
        <v>535</v>
      </c>
      <c r="N1133" s="11">
        <v>51</v>
      </c>
    </row>
    <row r="1134" spans="1:14" x14ac:dyDescent="0.25">
      <c r="A1134" s="10">
        <v>305410</v>
      </c>
      <c r="B1134" s="11">
        <v>11.7</v>
      </c>
      <c r="G1134" s="62">
        <f t="shared" si="34"/>
        <v>0</v>
      </c>
      <c r="H1134" s="64">
        <f t="shared" si="35"/>
        <v>0</v>
      </c>
      <c r="J1134" s="10">
        <v>306059</v>
      </c>
      <c r="K1134" s="11">
        <v>21279</v>
      </c>
      <c r="L1134" s="11">
        <v>12.5</v>
      </c>
      <c r="M1134" s="11">
        <v>138</v>
      </c>
      <c r="N1134" s="11">
        <v>39</v>
      </c>
    </row>
    <row r="1135" spans="1:14" x14ac:dyDescent="0.25">
      <c r="A1135" s="10">
        <v>305411</v>
      </c>
      <c r="B1135" s="11">
        <v>14.72</v>
      </c>
      <c r="G1135" s="62">
        <f t="shared" si="34"/>
        <v>0</v>
      </c>
      <c r="H1135" s="64">
        <f t="shared" si="35"/>
        <v>0</v>
      </c>
      <c r="J1135" s="10">
        <v>306061</v>
      </c>
      <c r="K1135" s="11">
        <v>16765</v>
      </c>
      <c r="L1135" s="11">
        <v>14</v>
      </c>
      <c r="M1135" s="11">
        <v>266</v>
      </c>
      <c r="N1135" s="11">
        <v>36</v>
      </c>
    </row>
    <row r="1136" spans="1:14" x14ac:dyDescent="0.25">
      <c r="A1136" s="10">
        <v>305412</v>
      </c>
      <c r="B1136" s="11">
        <v>38.019999999999996</v>
      </c>
      <c r="G1136" s="62">
        <f t="shared" si="34"/>
        <v>0</v>
      </c>
      <c r="H1136" s="64">
        <f t="shared" si="35"/>
        <v>0</v>
      </c>
      <c r="J1136" s="10">
        <v>306065</v>
      </c>
      <c r="K1136" s="11">
        <v>11533</v>
      </c>
      <c r="L1136" s="11">
        <v>6</v>
      </c>
      <c r="M1136" s="11">
        <v>443</v>
      </c>
      <c r="N1136" s="11">
        <v>52</v>
      </c>
    </row>
    <row r="1137" spans="1:14" x14ac:dyDescent="0.25">
      <c r="A1137" s="10">
        <v>305413</v>
      </c>
      <c r="B1137" s="11">
        <v>0</v>
      </c>
      <c r="G1137" s="62">
        <f t="shared" si="34"/>
        <v>0</v>
      </c>
      <c r="H1137" s="64">
        <f t="shared" si="35"/>
        <v>0</v>
      </c>
      <c r="J1137" s="10">
        <v>306067</v>
      </c>
      <c r="K1137" s="11">
        <v>0</v>
      </c>
      <c r="L1137" s="11">
        <v>0</v>
      </c>
      <c r="M1137" s="11">
        <v>894</v>
      </c>
      <c r="N1137" s="11">
        <v>64</v>
      </c>
    </row>
    <row r="1138" spans="1:14" x14ac:dyDescent="0.25">
      <c r="A1138" s="10">
        <v>305414</v>
      </c>
      <c r="B1138" s="11">
        <v>0</v>
      </c>
      <c r="G1138" s="62">
        <f t="shared" si="34"/>
        <v>0</v>
      </c>
      <c r="H1138" s="64">
        <f t="shared" si="35"/>
        <v>0</v>
      </c>
      <c r="J1138" s="10">
        <v>306069</v>
      </c>
      <c r="K1138" s="11">
        <v>15599</v>
      </c>
      <c r="L1138" s="11">
        <v>12</v>
      </c>
      <c r="M1138" s="11">
        <v>308</v>
      </c>
      <c r="N1138" s="11">
        <v>40</v>
      </c>
    </row>
    <row r="1139" spans="1:14" x14ac:dyDescent="0.25">
      <c r="A1139" s="10">
        <v>305416</v>
      </c>
      <c r="B1139" s="11">
        <v>41.11</v>
      </c>
      <c r="G1139" s="62">
        <f t="shared" si="34"/>
        <v>0</v>
      </c>
      <c r="H1139" s="64">
        <f t="shared" si="35"/>
        <v>0</v>
      </c>
      <c r="J1139" s="10">
        <v>306071</v>
      </c>
      <c r="K1139" s="11">
        <v>11920</v>
      </c>
      <c r="L1139" s="11">
        <v>7.5</v>
      </c>
      <c r="M1139" s="11">
        <v>427</v>
      </c>
      <c r="N1139" s="11">
        <v>49</v>
      </c>
    </row>
    <row r="1140" spans="1:14" x14ac:dyDescent="0.25">
      <c r="A1140" s="10">
        <v>305420</v>
      </c>
      <c r="B1140" s="11">
        <v>5.77</v>
      </c>
      <c r="G1140" s="62">
        <f t="shared" si="34"/>
        <v>0</v>
      </c>
      <c r="H1140" s="64">
        <f t="shared" si="35"/>
        <v>0</v>
      </c>
      <c r="J1140" s="10">
        <v>306081</v>
      </c>
      <c r="K1140" s="11">
        <v>25093</v>
      </c>
      <c r="L1140" s="11">
        <v>22.5</v>
      </c>
      <c r="M1140" s="11">
        <v>68</v>
      </c>
      <c r="N1140" s="11">
        <v>19</v>
      </c>
    </row>
    <row r="1141" spans="1:14" x14ac:dyDescent="0.25">
      <c r="A1141" s="10">
        <v>305425</v>
      </c>
      <c r="B1141" s="11">
        <v>43.94</v>
      </c>
      <c r="G1141" s="62">
        <f t="shared" si="34"/>
        <v>0</v>
      </c>
      <c r="H1141" s="64">
        <f t="shared" si="35"/>
        <v>0</v>
      </c>
      <c r="J1141" s="10">
        <v>306088</v>
      </c>
      <c r="K1141" s="11">
        <v>3035</v>
      </c>
      <c r="L1141" s="11">
        <v>8</v>
      </c>
      <c r="M1141" s="11">
        <v>727</v>
      </c>
      <c r="N1141" s="11">
        <v>48</v>
      </c>
    </row>
    <row r="1142" spans="1:14" x14ac:dyDescent="0.25">
      <c r="A1142" s="10">
        <v>305426</v>
      </c>
      <c r="B1142" s="11">
        <v>15.84</v>
      </c>
      <c r="G1142" s="62">
        <f t="shared" si="34"/>
        <v>0</v>
      </c>
      <c r="H1142" s="64">
        <f t="shared" si="35"/>
        <v>0</v>
      </c>
      <c r="J1142" s="10">
        <v>306090</v>
      </c>
      <c r="K1142" s="11">
        <v>6114</v>
      </c>
      <c r="L1142" s="11">
        <v>4.5</v>
      </c>
      <c r="M1142" s="11">
        <v>628</v>
      </c>
      <c r="N1142" s="11">
        <v>55</v>
      </c>
    </row>
    <row r="1143" spans="1:14" x14ac:dyDescent="0.25">
      <c r="A1143" s="10">
        <v>305427</v>
      </c>
      <c r="B1143" s="11">
        <v>5.9399999999999995</v>
      </c>
      <c r="G1143" s="62">
        <f t="shared" si="34"/>
        <v>0</v>
      </c>
      <c r="J1143" s="10">
        <v>306092</v>
      </c>
      <c r="K1143" s="11">
        <v>2596</v>
      </c>
      <c r="L1143" s="11">
        <v>4</v>
      </c>
      <c r="M1143" s="11">
        <v>746</v>
      </c>
      <c r="N1143" s="11">
        <v>56</v>
      </c>
    </row>
    <row r="1144" spans="1:14" x14ac:dyDescent="0.25">
      <c r="A1144" s="10">
        <v>305428</v>
      </c>
      <c r="B1144" s="11">
        <v>13.64</v>
      </c>
      <c r="G1144" s="62">
        <f t="shared" si="34"/>
        <v>0</v>
      </c>
      <c r="J1144" s="10">
        <v>306094</v>
      </c>
      <c r="K1144" s="11">
        <v>15345</v>
      </c>
      <c r="L1144" s="11">
        <v>12</v>
      </c>
      <c r="M1144" s="11">
        <v>314</v>
      </c>
      <c r="N1144" s="11">
        <v>40</v>
      </c>
    </row>
    <row r="1145" spans="1:14" x14ac:dyDescent="0.25">
      <c r="A1145" s="10">
        <v>305430</v>
      </c>
      <c r="B1145" s="11">
        <v>19.579999999999998</v>
      </c>
      <c r="G1145" s="62">
        <f t="shared" si="34"/>
        <v>0</v>
      </c>
      <c r="J1145" s="10">
        <v>306096</v>
      </c>
      <c r="K1145" s="11">
        <v>22891</v>
      </c>
      <c r="L1145" s="11">
        <v>16</v>
      </c>
      <c r="M1145" s="11">
        <v>104</v>
      </c>
      <c r="N1145" s="11">
        <v>32</v>
      </c>
    </row>
    <row r="1146" spans="1:14" x14ac:dyDescent="0.25">
      <c r="A1146" s="10">
        <v>305431</v>
      </c>
      <c r="B1146" s="11">
        <v>26.23</v>
      </c>
      <c r="G1146" s="62">
        <f t="shared" si="34"/>
        <v>0</v>
      </c>
      <c r="J1146" s="10">
        <v>306098</v>
      </c>
      <c r="K1146" s="11">
        <v>5514</v>
      </c>
      <c r="L1146" s="11">
        <v>3</v>
      </c>
      <c r="M1146" s="11">
        <v>647</v>
      </c>
      <c r="N1146" s="11">
        <v>58</v>
      </c>
    </row>
    <row r="1147" spans="1:14" x14ac:dyDescent="0.25">
      <c r="A1147" s="10">
        <v>305432</v>
      </c>
      <c r="B1147" s="11">
        <v>21.64</v>
      </c>
      <c r="G1147" s="62">
        <f t="shared" si="34"/>
        <v>0</v>
      </c>
      <c r="J1147" s="10">
        <v>306100</v>
      </c>
      <c r="K1147" s="11">
        <v>3764</v>
      </c>
      <c r="L1147" s="11">
        <v>4</v>
      </c>
      <c r="M1147" s="11">
        <v>702</v>
      </c>
      <c r="N1147" s="11">
        <v>56</v>
      </c>
    </row>
    <row r="1148" spans="1:14" x14ac:dyDescent="0.25">
      <c r="A1148" s="10">
        <v>305437</v>
      </c>
      <c r="B1148" s="11">
        <v>6.27</v>
      </c>
      <c r="G1148" s="62">
        <f t="shared" si="34"/>
        <v>0</v>
      </c>
      <c r="J1148" s="10">
        <v>306102</v>
      </c>
      <c r="K1148" s="11">
        <v>4820</v>
      </c>
      <c r="L1148" s="11">
        <v>4.5</v>
      </c>
      <c r="M1148" s="11">
        <v>667</v>
      </c>
      <c r="N1148" s="11">
        <v>55</v>
      </c>
    </row>
    <row r="1149" spans="1:14" x14ac:dyDescent="0.25">
      <c r="A1149" s="10">
        <v>305442</v>
      </c>
      <c r="B1149" s="11">
        <v>5.21</v>
      </c>
      <c r="G1149" s="62">
        <f t="shared" si="34"/>
        <v>0</v>
      </c>
      <c r="J1149" s="10">
        <v>306109</v>
      </c>
      <c r="K1149" s="11">
        <v>20649</v>
      </c>
      <c r="L1149" s="11">
        <v>16.5</v>
      </c>
      <c r="M1149" s="11">
        <v>150</v>
      </c>
      <c r="N1149" s="11">
        <v>31</v>
      </c>
    </row>
    <row r="1150" spans="1:14" x14ac:dyDescent="0.25">
      <c r="A1150" s="10">
        <v>305443</v>
      </c>
      <c r="B1150" s="11">
        <v>10.969999999999999</v>
      </c>
      <c r="G1150" s="62">
        <f t="shared" si="34"/>
        <v>0</v>
      </c>
      <c r="J1150" s="10">
        <v>306113</v>
      </c>
      <c r="K1150" s="11">
        <v>1348</v>
      </c>
      <c r="L1150" s="11">
        <v>1.5</v>
      </c>
      <c r="M1150" s="11">
        <v>796</v>
      </c>
      <c r="N1150" s="11">
        <v>61</v>
      </c>
    </row>
    <row r="1151" spans="1:14" x14ac:dyDescent="0.25">
      <c r="A1151" s="10">
        <v>305445</v>
      </c>
      <c r="B1151" s="11">
        <v>8.23</v>
      </c>
      <c r="G1151" s="62">
        <f t="shared" si="34"/>
        <v>0</v>
      </c>
      <c r="J1151" s="10">
        <v>306115</v>
      </c>
      <c r="K1151" s="11">
        <v>272</v>
      </c>
      <c r="L1151" s="11">
        <v>1</v>
      </c>
      <c r="M1151" s="11">
        <v>865</v>
      </c>
      <c r="N1151" s="11">
        <v>62</v>
      </c>
    </row>
    <row r="1152" spans="1:14" x14ac:dyDescent="0.25">
      <c r="A1152" s="10">
        <v>305448</v>
      </c>
      <c r="B1152" s="11">
        <v>7.56</v>
      </c>
      <c r="G1152" s="62">
        <f t="shared" si="34"/>
        <v>0</v>
      </c>
      <c r="J1152" s="10">
        <v>306121</v>
      </c>
      <c r="K1152" s="11">
        <v>20607</v>
      </c>
      <c r="L1152" s="11">
        <v>15</v>
      </c>
      <c r="M1152" s="11">
        <v>153</v>
      </c>
      <c r="N1152" s="11">
        <v>34</v>
      </c>
    </row>
    <row r="1153" spans="1:14" x14ac:dyDescent="0.25">
      <c r="A1153" s="10">
        <v>305450</v>
      </c>
      <c r="B1153" s="11">
        <v>2.99</v>
      </c>
      <c r="G1153" s="62">
        <f t="shared" si="34"/>
        <v>0</v>
      </c>
      <c r="J1153" s="10">
        <v>306123</v>
      </c>
      <c r="K1153" s="11">
        <v>3167</v>
      </c>
      <c r="L1153" s="11">
        <v>5</v>
      </c>
      <c r="M1153" s="11">
        <v>720</v>
      </c>
      <c r="N1153" s="11">
        <v>54</v>
      </c>
    </row>
    <row r="1154" spans="1:14" x14ac:dyDescent="0.25">
      <c r="A1154" s="10">
        <v>305451</v>
      </c>
      <c r="B1154" s="11">
        <v>16.34</v>
      </c>
      <c r="G1154" s="62">
        <f t="shared" si="34"/>
        <v>0</v>
      </c>
      <c r="J1154" s="10">
        <v>306131</v>
      </c>
      <c r="K1154" s="11">
        <v>2238</v>
      </c>
      <c r="L1154" s="11">
        <v>1</v>
      </c>
      <c r="M1154" s="11">
        <v>760</v>
      </c>
      <c r="N1154" s="11">
        <v>62</v>
      </c>
    </row>
    <row r="1155" spans="1:14" x14ac:dyDescent="0.25">
      <c r="A1155" s="10">
        <v>305453</v>
      </c>
      <c r="B1155" s="11">
        <v>6.6400000000000006</v>
      </c>
      <c r="G1155" s="62">
        <f t="shared" si="34"/>
        <v>0</v>
      </c>
      <c r="J1155" s="10">
        <v>306135</v>
      </c>
      <c r="K1155" s="11">
        <v>193</v>
      </c>
      <c r="L1155" s="11">
        <v>0.5</v>
      </c>
      <c r="M1155" s="11">
        <v>873</v>
      </c>
      <c r="N1155" s="11">
        <v>63</v>
      </c>
    </row>
    <row r="1156" spans="1:14" x14ac:dyDescent="0.25">
      <c r="A1156" s="10">
        <v>305456</v>
      </c>
      <c r="B1156" s="11">
        <v>13.68</v>
      </c>
      <c r="G1156" s="62">
        <f t="shared" si="34"/>
        <v>0</v>
      </c>
      <c r="J1156" s="10">
        <v>306138</v>
      </c>
      <c r="K1156" s="11">
        <v>2246</v>
      </c>
      <c r="L1156" s="11">
        <v>3</v>
      </c>
      <c r="M1156" s="11">
        <v>759</v>
      </c>
      <c r="N1156" s="11">
        <v>58</v>
      </c>
    </row>
    <row r="1157" spans="1:14" x14ac:dyDescent="0.25">
      <c r="A1157" s="10">
        <v>305459</v>
      </c>
      <c r="B1157" s="11">
        <v>10.719999999999999</v>
      </c>
      <c r="G1157" s="62">
        <f t="shared" si="34"/>
        <v>0</v>
      </c>
      <c r="J1157" s="10">
        <v>306142</v>
      </c>
      <c r="K1157" s="11">
        <v>7452</v>
      </c>
      <c r="L1157" s="11">
        <v>10.5</v>
      </c>
      <c r="M1157" s="11">
        <v>583</v>
      </c>
      <c r="N1157" s="11">
        <v>43</v>
      </c>
    </row>
    <row r="1158" spans="1:14" x14ac:dyDescent="0.25">
      <c r="A1158" s="10">
        <v>305462</v>
      </c>
      <c r="B1158" s="11">
        <v>9.68</v>
      </c>
      <c r="G1158" s="62">
        <f t="shared" si="34"/>
        <v>0</v>
      </c>
      <c r="J1158" s="10">
        <v>306144</v>
      </c>
      <c r="K1158" s="11">
        <v>8386</v>
      </c>
      <c r="L1158" s="11">
        <v>4.5</v>
      </c>
      <c r="M1158" s="11">
        <v>553</v>
      </c>
      <c r="N1158" s="11">
        <v>55</v>
      </c>
    </row>
    <row r="1159" spans="1:14" x14ac:dyDescent="0.25">
      <c r="A1159" s="10">
        <v>305465</v>
      </c>
      <c r="B1159" s="11">
        <v>9.1999999999999993</v>
      </c>
      <c r="G1159" s="62">
        <f t="shared" ref="G1159:G1189" si="36">D1159*1</f>
        <v>0</v>
      </c>
      <c r="J1159" s="10">
        <v>306148</v>
      </c>
      <c r="K1159" s="11">
        <v>4212</v>
      </c>
      <c r="L1159" s="11">
        <v>6</v>
      </c>
      <c r="M1159" s="11">
        <v>685</v>
      </c>
      <c r="N1159" s="11">
        <v>52</v>
      </c>
    </row>
    <row r="1160" spans="1:14" x14ac:dyDescent="0.25">
      <c r="A1160" s="10">
        <v>305466</v>
      </c>
      <c r="B1160" s="11">
        <v>16.72</v>
      </c>
      <c r="G1160" s="62">
        <f t="shared" si="36"/>
        <v>0</v>
      </c>
      <c r="J1160" s="10">
        <v>306152</v>
      </c>
      <c r="K1160" s="11">
        <v>0</v>
      </c>
      <c r="L1160" s="11">
        <v>0</v>
      </c>
      <c r="M1160" s="11">
        <v>894</v>
      </c>
      <c r="N1160" s="11">
        <v>64</v>
      </c>
    </row>
    <row r="1161" spans="1:14" x14ac:dyDescent="0.25">
      <c r="A1161" s="10">
        <v>305471</v>
      </c>
      <c r="B1161" s="11">
        <v>15.64</v>
      </c>
      <c r="G1161" s="62">
        <f t="shared" si="36"/>
        <v>0</v>
      </c>
      <c r="J1161" s="10">
        <v>306154</v>
      </c>
      <c r="K1161" s="11">
        <v>11706</v>
      </c>
      <c r="L1161" s="11">
        <v>8.5</v>
      </c>
      <c r="M1161" s="11">
        <v>435</v>
      </c>
      <c r="N1161" s="11">
        <v>47</v>
      </c>
    </row>
    <row r="1162" spans="1:14" x14ac:dyDescent="0.25">
      <c r="A1162" s="10">
        <v>305474</v>
      </c>
      <c r="B1162" s="11">
        <v>8.2100000000000009</v>
      </c>
      <c r="G1162" s="62">
        <f t="shared" si="36"/>
        <v>0</v>
      </c>
      <c r="J1162" s="10">
        <v>306156</v>
      </c>
      <c r="K1162" s="11">
        <v>10091</v>
      </c>
      <c r="L1162" s="11">
        <v>13</v>
      </c>
      <c r="M1162" s="11">
        <v>500</v>
      </c>
      <c r="N1162" s="11">
        <v>38</v>
      </c>
    </row>
    <row r="1163" spans="1:14" x14ac:dyDescent="0.25">
      <c r="A1163" s="10">
        <v>305475</v>
      </c>
      <c r="B1163" s="11">
        <v>6.5299999999999994</v>
      </c>
      <c r="G1163" s="62">
        <f t="shared" si="36"/>
        <v>0</v>
      </c>
      <c r="J1163" s="10">
        <v>306161</v>
      </c>
      <c r="K1163" s="11">
        <v>2683</v>
      </c>
      <c r="L1163" s="11">
        <v>2.5</v>
      </c>
      <c r="M1163" s="11">
        <v>741</v>
      </c>
      <c r="N1163" s="11">
        <v>59</v>
      </c>
    </row>
    <row r="1164" spans="1:14" x14ac:dyDescent="0.25">
      <c r="A1164" s="10">
        <v>305476</v>
      </c>
      <c r="B1164" s="11">
        <v>58.03</v>
      </c>
      <c r="G1164" s="62">
        <f t="shared" si="36"/>
        <v>0</v>
      </c>
      <c r="J1164" s="10">
        <v>306163</v>
      </c>
      <c r="K1164" s="11">
        <v>1845</v>
      </c>
      <c r="L1164" s="11">
        <v>3.5</v>
      </c>
      <c r="M1164" s="11">
        <v>775</v>
      </c>
      <c r="N1164" s="11">
        <v>57</v>
      </c>
    </row>
    <row r="1165" spans="1:14" x14ac:dyDescent="0.25">
      <c r="A1165" s="10">
        <v>305477</v>
      </c>
      <c r="B1165" s="11">
        <v>20.58</v>
      </c>
      <c r="G1165" s="62">
        <f t="shared" si="36"/>
        <v>0</v>
      </c>
      <c r="J1165" s="10">
        <v>306180</v>
      </c>
      <c r="K1165" s="11">
        <v>22784</v>
      </c>
      <c r="L1165" s="11">
        <v>40.5</v>
      </c>
      <c r="M1165" s="11">
        <v>108</v>
      </c>
      <c r="N1165" s="11">
        <v>1</v>
      </c>
    </row>
    <row r="1166" spans="1:14" x14ac:dyDescent="0.25">
      <c r="A1166" s="10">
        <v>305482</v>
      </c>
      <c r="B1166" s="11">
        <v>12.27</v>
      </c>
      <c r="G1166" s="62">
        <f t="shared" si="36"/>
        <v>0</v>
      </c>
      <c r="J1166" s="10">
        <v>306184</v>
      </c>
      <c r="K1166" s="11">
        <v>16970</v>
      </c>
      <c r="L1166" s="11">
        <v>21</v>
      </c>
      <c r="M1166" s="11">
        <v>257</v>
      </c>
      <c r="N1166" s="11">
        <v>22</v>
      </c>
    </row>
    <row r="1167" spans="1:14" x14ac:dyDescent="0.25">
      <c r="A1167" s="10">
        <v>305484</v>
      </c>
      <c r="B1167" s="11">
        <v>10.469999999999999</v>
      </c>
      <c r="G1167" s="62">
        <f t="shared" si="36"/>
        <v>0</v>
      </c>
      <c r="J1167" s="10">
        <v>306186</v>
      </c>
      <c r="K1167" s="11">
        <v>8809</v>
      </c>
      <c r="L1167" s="11">
        <v>12.5</v>
      </c>
      <c r="M1167" s="11">
        <v>539</v>
      </c>
      <c r="N1167" s="11">
        <v>39</v>
      </c>
    </row>
    <row r="1168" spans="1:14" x14ac:dyDescent="0.25">
      <c r="A1168" s="10">
        <v>305485</v>
      </c>
      <c r="B1168" s="11">
        <v>16.79</v>
      </c>
      <c r="G1168" s="62">
        <f t="shared" si="36"/>
        <v>0</v>
      </c>
      <c r="J1168" s="10">
        <v>306188</v>
      </c>
      <c r="K1168" s="11">
        <v>360</v>
      </c>
      <c r="L1168" s="11">
        <v>0</v>
      </c>
      <c r="M1168" s="11">
        <v>859</v>
      </c>
      <c r="N1168" s="11">
        <v>64</v>
      </c>
    </row>
    <row r="1169" spans="1:14" x14ac:dyDescent="0.25">
      <c r="A1169" s="10">
        <v>305486</v>
      </c>
      <c r="B1169" s="11">
        <v>20.380000000000003</v>
      </c>
      <c r="G1169" s="62">
        <f t="shared" si="36"/>
        <v>0</v>
      </c>
      <c r="J1169" s="10">
        <v>306190</v>
      </c>
      <c r="K1169" s="11">
        <v>19144</v>
      </c>
      <c r="L1169" s="11">
        <v>10.5</v>
      </c>
      <c r="M1169" s="11">
        <v>189</v>
      </c>
      <c r="N1169" s="11">
        <v>43</v>
      </c>
    </row>
    <row r="1170" spans="1:14" x14ac:dyDescent="0.25">
      <c r="A1170" s="10">
        <v>305489</v>
      </c>
      <c r="B1170" s="11">
        <v>16.57</v>
      </c>
      <c r="G1170" s="62">
        <f t="shared" si="36"/>
        <v>0</v>
      </c>
      <c r="J1170" s="10">
        <v>306192</v>
      </c>
      <c r="K1170" s="11">
        <v>2626</v>
      </c>
      <c r="L1170" s="11">
        <v>2.5</v>
      </c>
      <c r="M1170" s="11">
        <v>745</v>
      </c>
      <c r="N1170" s="11">
        <v>59</v>
      </c>
    </row>
    <row r="1171" spans="1:14" x14ac:dyDescent="0.25">
      <c r="A1171" s="10">
        <v>305490</v>
      </c>
      <c r="B1171" s="11">
        <v>21.1</v>
      </c>
      <c r="G1171" s="62">
        <f t="shared" si="36"/>
        <v>0</v>
      </c>
      <c r="J1171" s="10">
        <v>306194</v>
      </c>
      <c r="K1171" s="11">
        <v>9269</v>
      </c>
      <c r="L1171" s="11">
        <v>5.5</v>
      </c>
      <c r="M1171" s="11">
        <v>526</v>
      </c>
      <c r="N1171" s="11">
        <v>53</v>
      </c>
    </row>
    <row r="1172" spans="1:14" x14ac:dyDescent="0.25">
      <c r="A1172" s="10">
        <v>305491</v>
      </c>
      <c r="B1172" s="11">
        <v>5.1800000000000006</v>
      </c>
      <c r="G1172" s="62">
        <f t="shared" si="36"/>
        <v>0</v>
      </c>
      <c r="J1172" s="10">
        <v>306196</v>
      </c>
      <c r="K1172" s="11">
        <v>13345</v>
      </c>
      <c r="L1172" s="11">
        <v>6.5</v>
      </c>
      <c r="M1172" s="11">
        <v>379</v>
      </c>
      <c r="N1172" s="11">
        <v>51</v>
      </c>
    </row>
    <row r="1173" spans="1:14" x14ac:dyDescent="0.25">
      <c r="A1173" s="10">
        <v>305493</v>
      </c>
      <c r="B1173" s="11">
        <v>11.5</v>
      </c>
      <c r="G1173" s="62">
        <f t="shared" si="36"/>
        <v>0</v>
      </c>
      <c r="J1173" s="10">
        <v>306198</v>
      </c>
      <c r="K1173" s="11">
        <v>21870</v>
      </c>
      <c r="L1173" s="11">
        <v>22</v>
      </c>
      <c r="M1173" s="11">
        <v>128</v>
      </c>
      <c r="N1173" s="11">
        <v>20</v>
      </c>
    </row>
    <row r="1174" spans="1:14" x14ac:dyDescent="0.25">
      <c r="A1174" s="10">
        <v>305494</v>
      </c>
      <c r="B1174" s="11">
        <v>7.43</v>
      </c>
      <c r="G1174" s="62">
        <f t="shared" si="36"/>
        <v>0</v>
      </c>
      <c r="J1174" s="10">
        <v>306202</v>
      </c>
      <c r="K1174" s="11">
        <v>17157</v>
      </c>
      <c r="L1174" s="11">
        <v>26</v>
      </c>
      <c r="M1174" s="11">
        <v>246</v>
      </c>
      <c r="N1174" s="11">
        <v>13</v>
      </c>
    </row>
    <row r="1175" spans="1:14" x14ac:dyDescent="0.25">
      <c r="A1175" s="10">
        <v>305495</v>
      </c>
      <c r="B1175" s="11">
        <v>13.190000000000001</v>
      </c>
      <c r="G1175" s="62">
        <f t="shared" si="36"/>
        <v>0</v>
      </c>
      <c r="J1175" s="10">
        <v>306204</v>
      </c>
      <c r="K1175" s="11">
        <v>15889</v>
      </c>
      <c r="L1175" s="11">
        <v>20.5</v>
      </c>
      <c r="M1175" s="11">
        <v>299</v>
      </c>
      <c r="N1175" s="11">
        <v>23</v>
      </c>
    </row>
    <row r="1176" spans="1:14" x14ac:dyDescent="0.25">
      <c r="A1176" s="10">
        <v>305496</v>
      </c>
      <c r="B1176" s="11">
        <v>13.53</v>
      </c>
      <c r="G1176" s="62">
        <f t="shared" si="36"/>
        <v>0</v>
      </c>
      <c r="J1176" s="10">
        <v>306206</v>
      </c>
      <c r="K1176" s="11">
        <v>9527</v>
      </c>
      <c r="L1176" s="11">
        <v>6</v>
      </c>
      <c r="M1176" s="11">
        <v>518</v>
      </c>
      <c r="N1176" s="11">
        <v>52</v>
      </c>
    </row>
    <row r="1177" spans="1:14" x14ac:dyDescent="0.25">
      <c r="A1177" s="10">
        <v>305498</v>
      </c>
      <c r="B1177" s="11">
        <v>9.5599999999999987</v>
      </c>
      <c r="G1177" s="62">
        <f t="shared" si="36"/>
        <v>0</v>
      </c>
      <c r="J1177" s="10">
        <v>306208</v>
      </c>
      <c r="K1177" s="11">
        <v>2409</v>
      </c>
      <c r="L1177" s="11">
        <v>5.5</v>
      </c>
      <c r="M1177" s="11">
        <v>754</v>
      </c>
      <c r="N1177" s="11">
        <v>53</v>
      </c>
    </row>
    <row r="1178" spans="1:14" x14ac:dyDescent="0.25">
      <c r="A1178" s="10">
        <v>305500</v>
      </c>
      <c r="B1178" s="11">
        <v>13.42</v>
      </c>
      <c r="G1178" s="62">
        <f t="shared" si="36"/>
        <v>0</v>
      </c>
      <c r="J1178" s="10">
        <v>306210</v>
      </c>
      <c r="K1178" s="11">
        <v>10421</v>
      </c>
      <c r="L1178" s="11">
        <v>16</v>
      </c>
      <c r="M1178" s="11">
        <v>489</v>
      </c>
      <c r="N1178" s="11">
        <v>32</v>
      </c>
    </row>
    <row r="1179" spans="1:14" x14ac:dyDescent="0.25">
      <c r="A1179" s="10">
        <v>305505</v>
      </c>
      <c r="B1179" s="11">
        <v>5.43</v>
      </c>
      <c r="G1179" s="62">
        <f t="shared" si="36"/>
        <v>0</v>
      </c>
      <c r="J1179" s="10">
        <v>306212</v>
      </c>
      <c r="K1179" s="11">
        <v>20941</v>
      </c>
      <c r="L1179" s="11">
        <v>13.5</v>
      </c>
      <c r="M1179" s="11">
        <v>143</v>
      </c>
      <c r="N1179" s="11">
        <v>37</v>
      </c>
    </row>
    <row r="1180" spans="1:14" x14ac:dyDescent="0.25">
      <c r="A1180" s="10">
        <v>305508</v>
      </c>
      <c r="B1180" s="11">
        <v>32.67</v>
      </c>
      <c r="G1180" s="62">
        <f t="shared" si="36"/>
        <v>0</v>
      </c>
      <c r="J1180" s="10">
        <v>306214</v>
      </c>
      <c r="K1180" s="11">
        <v>19366</v>
      </c>
      <c r="L1180" s="11">
        <v>24.5</v>
      </c>
      <c r="M1180" s="11">
        <v>185</v>
      </c>
      <c r="N1180" s="11">
        <v>15</v>
      </c>
    </row>
    <row r="1181" spans="1:14" x14ac:dyDescent="0.25">
      <c r="A1181" s="10">
        <v>305509</v>
      </c>
      <c r="B1181" s="11">
        <v>1.47</v>
      </c>
      <c r="G1181" s="62">
        <f t="shared" si="36"/>
        <v>0</v>
      </c>
      <c r="J1181" s="10">
        <v>306216</v>
      </c>
      <c r="K1181" s="11">
        <v>5972</v>
      </c>
      <c r="L1181" s="11">
        <v>8</v>
      </c>
      <c r="M1181" s="11">
        <v>636</v>
      </c>
      <c r="N1181" s="11">
        <v>48</v>
      </c>
    </row>
    <row r="1182" spans="1:14" x14ac:dyDescent="0.25">
      <c r="A1182" s="10">
        <v>305510</v>
      </c>
      <c r="B1182" s="11">
        <v>13.1</v>
      </c>
      <c r="G1182" s="62">
        <f t="shared" si="36"/>
        <v>0</v>
      </c>
      <c r="J1182" s="10">
        <v>306218</v>
      </c>
      <c r="K1182" s="11">
        <v>0</v>
      </c>
      <c r="L1182" s="11">
        <v>0</v>
      </c>
      <c r="M1182" s="11">
        <v>894</v>
      </c>
      <c r="N1182" s="11">
        <v>64</v>
      </c>
    </row>
    <row r="1183" spans="1:14" x14ac:dyDescent="0.25">
      <c r="A1183" s="10">
        <v>305511</v>
      </c>
      <c r="B1183" s="11">
        <v>2</v>
      </c>
      <c r="G1183" s="62">
        <f t="shared" si="36"/>
        <v>0</v>
      </c>
      <c r="J1183" s="10">
        <v>306220</v>
      </c>
      <c r="K1183" s="11">
        <v>13925</v>
      </c>
      <c r="L1183" s="11">
        <v>15.5</v>
      </c>
      <c r="M1183" s="11">
        <v>356</v>
      </c>
      <c r="N1183" s="11">
        <v>33</v>
      </c>
    </row>
    <row r="1184" spans="1:14" x14ac:dyDescent="0.25">
      <c r="A1184" s="10">
        <v>305512</v>
      </c>
      <c r="B1184" s="11">
        <v>19.09</v>
      </c>
      <c r="G1184" s="62">
        <f t="shared" si="36"/>
        <v>0</v>
      </c>
      <c r="J1184" s="10">
        <v>306222</v>
      </c>
      <c r="K1184" s="11">
        <v>8509</v>
      </c>
      <c r="L1184" s="11">
        <v>3</v>
      </c>
      <c r="M1184" s="11">
        <v>549</v>
      </c>
      <c r="N1184" s="11">
        <v>58</v>
      </c>
    </row>
    <row r="1185" spans="1:14" x14ac:dyDescent="0.25">
      <c r="A1185" s="10">
        <v>305513</v>
      </c>
      <c r="B1185" s="11">
        <v>5.09</v>
      </c>
      <c r="G1185" s="62">
        <f t="shared" si="36"/>
        <v>0</v>
      </c>
      <c r="J1185" s="10">
        <v>306226</v>
      </c>
      <c r="K1185" s="11">
        <v>8899</v>
      </c>
      <c r="L1185" s="11">
        <v>8</v>
      </c>
      <c r="M1185" s="11">
        <v>538</v>
      </c>
      <c r="N1185" s="11">
        <v>48</v>
      </c>
    </row>
    <row r="1186" spans="1:14" x14ac:dyDescent="0.25">
      <c r="A1186" s="10">
        <v>305515</v>
      </c>
      <c r="B1186" s="11">
        <v>20.350000000000001</v>
      </c>
      <c r="G1186" s="62">
        <f t="shared" si="36"/>
        <v>0</v>
      </c>
      <c r="J1186" s="10">
        <v>306228</v>
      </c>
      <c r="K1186" s="11">
        <v>250</v>
      </c>
      <c r="L1186" s="11">
        <v>0.5</v>
      </c>
      <c r="M1186" s="11">
        <v>867</v>
      </c>
      <c r="N1186" s="11">
        <v>63</v>
      </c>
    </row>
    <row r="1187" spans="1:14" x14ac:dyDescent="0.25">
      <c r="A1187" s="10">
        <v>305517</v>
      </c>
      <c r="B1187" s="11">
        <v>10.81</v>
      </c>
      <c r="G1187" s="62">
        <f t="shared" si="36"/>
        <v>0</v>
      </c>
      <c r="J1187" s="10">
        <v>306230</v>
      </c>
      <c r="K1187" s="11">
        <v>33508</v>
      </c>
      <c r="L1187" s="11">
        <v>6</v>
      </c>
      <c r="M1187" s="11">
        <v>26</v>
      </c>
      <c r="N1187" s="11">
        <v>52</v>
      </c>
    </row>
    <row r="1188" spans="1:14" x14ac:dyDescent="0.25">
      <c r="A1188" s="10">
        <v>305520</v>
      </c>
      <c r="B1188" s="11">
        <v>15.51</v>
      </c>
      <c r="G1188" s="62">
        <f t="shared" si="36"/>
        <v>0</v>
      </c>
      <c r="J1188" s="10">
        <v>306232</v>
      </c>
      <c r="K1188" s="11">
        <v>537</v>
      </c>
      <c r="L1188" s="11">
        <v>0.5</v>
      </c>
      <c r="M1188" s="11">
        <v>846</v>
      </c>
      <c r="N1188" s="11">
        <v>63</v>
      </c>
    </row>
    <row r="1189" spans="1:14" x14ac:dyDescent="0.25">
      <c r="A1189" s="10">
        <v>305522</v>
      </c>
      <c r="B1189" s="11">
        <v>13.76</v>
      </c>
      <c r="G1189" s="62">
        <f t="shared" si="36"/>
        <v>0</v>
      </c>
      <c r="J1189" s="10">
        <v>306234</v>
      </c>
      <c r="K1189" s="11">
        <v>9411</v>
      </c>
      <c r="L1189" s="11">
        <v>19.5</v>
      </c>
      <c r="M1189" s="11">
        <v>521</v>
      </c>
      <c r="N1189" s="11">
        <v>25</v>
      </c>
    </row>
    <row r="1190" spans="1:14" x14ac:dyDescent="0.25">
      <c r="A1190" s="10">
        <v>305531</v>
      </c>
      <c r="B1190" s="11">
        <v>7</v>
      </c>
      <c r="J1190" s="10">
        <v>306236</v>
      </c>
      <c r="K1190" s="11">
        <v>19644</v>
      </c>
      <c r="L1190" s="11">
        <v>23.5</v>
      </c>
      <c r="M1190" s="11">
        <v>179</v>
      </c>
      <c r="N1190" s="11">
        <v>17</v>
      </c>
    </row>
    <row r="1191" spans="1:14" x14ac:dyDescent="0.25">
      <c r="A1191" s="10">
        <v>305532</v>
      </c>
      <c r="B1191" s="11">
        <v>1.53</v>
      </c>
      <c r="J1191" s="10">
        <v>306238</v>
      </c>
      <c r="K1191" s="11">
        <v>4963</v>
      </c>
      <c r="L1191" s="11">
        <v>5</v>
      </c>
      <c r="M1191" s="11">
        <v>664</v>
      </c>
      <c r="N1191" s="11">
        <v>54</v>
      </c>
    </row>
    <row r="1192" spans="1:14" x14ac:dyDescent="0.25">
      <c r="A1192" s="10">
        <v>305534</v>
      </c>
      <c r="B1192" s="11">
        <v>8.66</v>
      </c>
      <c r="J1192" s="10">
        <v>306240</v>
      </c>
      <c r="K1192" s="11">
        <v>22643</v>
      </c>
      <c r="L1192" s="11">
        <v>19</v>
      </c>
      <c r="M1192" s="11">
        <v>117</v>
      </c>
      <c r="N1192" s="11">
        <v>26</v>
      </c>
    </row>
    <row r="1193" spans="1:14" x14ac:dyDescent="0.25">
      <c r="A1193" s="10">
        <v>305538</v>
      </c>
      <c r="B1193" s="11">
        <v>16.170000000000002</v>
      </c>
      <c r="J1193" s="10">
        <v>306242</v>
      </c>
      <c r="K1193" s="11">
        <v>9076</v>
      </c>
      <c r="L1193" s="11">
        <v>12</v>
      </c>
      <c r="M1193" s="11">
        <v>533</v>
      </c>
      <c r="N1193" s="11">
        <v>40</v>
      </c>
    </row>
    <row r="1194" spans="1:14" x14ac:dyDescent="0.25">
      <c r="A1194" s="10">
        <v>305539</v>
      </c>
      <c r="B1194" s="11">
        <v>3.08</v>
      </c>
      <c r="J1194" s="10">
        <v>306244</v>
      </c>
      <c r="K1194" s="11">
        <v>13816</v>
      </c>
      <c r="L1194" s="11">
        <v>16.5</v>
      </c>
      <c r="M1194" s="11">
        <v>360</v>
      </c>
      <c r="N1194" s="11">
        <v>31</v>
      </c>
    </row>
    <row r="1195" spans="1:14" x14ac:dyDescent="0.25">
      <c r="A1195" s="10">
        <v>305540</v>
      </c>
      <c r="B1195" s="11">
        <v>14.690000000000001</v>
      </c>
      <c r="J1195" s="10">
        <v>306246</v>
      </c>
      <c r="K1195" s="11">
        <v>14690</v>
      </c>
      <c r="L1195" s="11">
        <v>8.5</v>
      </c>
      <c r="M1195" s="11">
        <v>333</v>
      </c>
      <c r="N1195" s="11">
        <v>47</v>
      </c>
    </row>
    <row r="1196" spans="1:14" x14ac:dyDescent="0.25">
      <c r="A1196" s="10">
        <v>305541</v>
      </c>
      <c r="B1196" s="11">
        <v>4.55</v>
      </c>
      <c r="J1196" s="10">
        <v>306251</v>
      </c>
      <c r="K1196" s="11">
        <v>13563</v>
      </c>
      <c r="L1196" s="11">
        <v>8.5</v>
      </c>
      <c r="M1196" s="11">
        <v>368</v>
      </c>
      <c r="N1196" s="11">
        <v>47</v>
      </c>
    </row>
    <row r="1197" spans="1:14" x14ac:dyDescent="0.25">
      <c r="A1197" s="10">
        <v>305545</v>
      </c>
      <c r="B1197" s="11">
        <v>32.380000000000003</v>
      </c>
      <c r="J1197" s="10">
        <v>306255</v>
      </c>
      <c r="K1197" s="11">
        <v>22447</v>
      </c>
      <c r="L1197" s="11">
        <v>20.5</v>
      </c>
      <c r="M1197" s="11">
        <v>120</v>
      </c>
      <c r="N1197" s="11">
        <v>23</v>
      </c>
    </row>
    <row r="1198" spans="1:14" x14ac:dyDescent="0.25">
      <c r="A1198" s="10">
        <v>305546</v>
      </c>
      <c r="B1198" s="11">
        <v>11.84</v>
      </c>
      <c r="J1198" s="10">
        <v>306257</v>
      </c>
      <c r="K1198" s="11">
        <v>23193</v>
      </c>
      <c r="L1198" s="11">
        <v>12.5</v>
      </c>
      <c r="M1198" s="11">
        <v>97</v>
      </c>
      <c r="N1198" s="11">
        <v>39</v>
      </c>
    </row>
    <row r="1199" spans="1:14" x14ac:dyDescent="0.25">
      <c r="A1199" s="10">
        <v>305547</v>
      </c>
      <c r="B1199" s="11">
        <v>0</v>
      </c>
      <c r="J1199" s="10">
        <v>306259</v>
      </c>
      <c r="K1199" s="11">
        <v>8684</v>
      </c>
      <c r="L1199" s="11">
        <v>10.5</v>
      </c>
      <c r="M1199" s="11">
        <v>544</v>
      </c>
      <c r="N1199" s="11">
        <v>43</v>
      </c>
    </row>
    <row r="1200" spans="1:14" x14ac:dyDescent="0.25">
      <c r="A1200" s="10">
        <v>305549</v>
      </c>
      <c r="B1200" s="11">
        <v>18.380000000000003</v>
      </c>
      <c r="J1200" s="10">
        <v>306261</v>
      </c>
      <c r="K1200" s="11">
        <v>16139</v>
      </c>
      <c r="L1200" s="11">
        <v>18</v>
      </c>
      <c r="M1200" s="11">
        <v>290</v>
      </c>
      <c r="N1200" s="11">
        <v>28</v>
      </c>
    </row>
    <row r="1201" spans="1:14" x14ac:dyDescent="0.25">
      <c r="A1201" s="10">
        <v>305550</v>
      </c>
      <c r="B1201" s="11">
        <v>17.869999999999997</v>
      </c>
      <c r="J1201" s="10">
        <v>306263</v>
      </c>
      <c r="K1201" s="11">
        <v>7140</v>
      </c>
      <c r="L1201" s="11">
        <v>9</v>
      </c>
      <c r="M1201" s="11">
        <v>592</v>
      </c>
      <c r="N1201" s="11">
        <v>46</v>
      </c>
    </row>
    <row r="1202" spans="1:14" x14ac:dyDescent="0.25">
      <c r="A1202" s="10">
        <v>305551</v>
      </c>
      <c r="B1202" s="11">
        <v>14.030000000000001</v>
      </c>
      <c r="J1202" s="10">
        <v>306265</v>
      </c>
      <c r="K1202" s="11">
        <v>19650</v>
      </c>
      <c r="L1202" s="11">
        <v>18</v>
      </c>
      <c r="M1202" s="11">
        <v>178</v>
      </c>
      <c r="N1202" s="11">
        <v>28</v>
      </c>
    </row>
    <row r="1203" spans="1:14" x14ac:dyDescent="0.25">
      <c r="A1203" s="10">
        <v>305553</v>
      </c>
      <c r="B1203" s="11">
        <v>2.04</v>
      </c>
      <c r="J1203" s="10">
        <v>306267</v>
      </c>
      <c r="K1203" s="11">
        <v>23111</v>
      </c>
      <c r="L1203" s="11">
        <v>16.5</v>
      </c>
      <c r="M1203" s="11">
        <v>101</v>
      </c>
      <c r="N1203" s="11">
        <v>31</v>
      </c>
    </row>
    <row r="1204" spans="1:14" x14ac:dyDescent="0.25">
      <c r="A1204" s="10">
        <v>305554</v>
      </c>
      <c r="B1204" s="11">
        <v>17.03</v>
      </c>
      <c r="J1204" s="10">
        <v>306269</v>
      </c>
      <c r="K1204" s="11">
        <v>11965</v>
      </c>
      <c r="L1204" s="11">
        <v>5.5</v>
      </c>
      <c r="M1204" s="11">
        <v>423</v>
      </c>
      <c r="N1204" s="11">
        <v>53</v>
      </c>
    </row>
    <row r="1205" spans="1:14" x14ac:dyDescent="0.25">
      <c r="A1205" s="10">
        <v>305561</v>
      </c>
      <c r="B1205" s="11">
        <v>31.6</v>
      </c>
      <c r="J1205" s="10">
        <v>306271</v>
      </c>
      <c r="K1205" s="11">
        <v>3411</v>
      </c>
      <c r="L1205" s="11">
        <v>5</v>
      </c>
      <c r="M1205" s="11">
        <v>714</v>
      </c>
      <c r="N1205" s="11">
        <v>54</v>
      </c>
    </row>
    <row r="1206" spans="1:14" x14ac:dyDescent="0.25">
      <c r="A1206" s="10">
        <v>305562</v>
      </c>
      <c r="B1206" s="11">
        <v>0</v>
      </c>
      <c r="J1206" s="10">
        <v>306273</v>
      </c>
      <c r="K1206" s="11">
        <v>1757</v>
      </c>
      <c r="L1206" s="11">
        <v>3.5</v>
      </c>
      <c r="M1206" s="11">
        <v>778</v>
      </c>
      <c r="N1206" s="11">
        <v>57</v>
      </c>
    </row>
    <row r="1207" spans="1:14" x14ac:dyDescent="0.25">
      <c r="A1207" s="10">
        <v>305563</v>
      </c>
      <c r="B1207" s="11">
        <v>45.03</v>
      </c>
      <c r="J1207" s="10">
        <v>306276</v>
      </c>
      <c r="K1207" s="11">
        <v>11056</v>
      </c>
      <c r="L1207" s="11">
        <v>7.5</v>
      </c>
      <c r="M1207" s="11">
        <v>468</v>
      </c>
      <c r="N1207" s="11">
        <v>49</v>
      </c>
    </row>
    <row r="1208" spans="1:14" x14ac:dyDescent="0.25">
      <c r="A1208" s="10">
        <v>305567</v>
      </c>
      <c r="B1208" s="11">
        <v>25.659999999999997</v>
      </c>
      <c r="J1208" s="10">
        <v>306279</v>
      </c>
      <c r="K1208" s="11">
        <v>6241</v>
      </c>
      <c r="L1208" s="11">
        <v>7</v>
      </c>
      <c r="M1208" s="11">
        <v>625</v>
      </c>
      <c r="N1208" s="11">
        <v>50</v>
      </c>
    </row>
    <row r="1209" spans="1:14" x14ac:dyDescent="0.25">
      <c r="A1209" s="10">
        <v>305569</v>
      </c>
      <c r="B1209" s="11">
        <v>38.43</v>
      </c>
      <c r="J1209" s="10">
        <v>306285</v>
      </c>
      <c r="K1209" s="11">
        <v>11956</v>
      </c>
      <c r="L1209" s="11">
        <v>11</v>
      </c>
      <c r="M1209" s="11">
        <v>425</v>
      </c>
      <c r="N1209" s="11">
        <v>42</v>
      </c>
    </row>
    <row r="1210" spans="1:14" x14ac:dyDescent="0.25">
      <c r="A1210" s="10">
        <v>305571</v>
      </c>
      <c r="B1210" s="11">
        <v>0</v>
      </c>
      <c r="J1210" s="10">
        <v>306287</v>
      </c>
      <c r="K1210" s="11">
        <v>13201</v>
      </c>
      <c r="L1210" s="11">
        <v>8.5</v>
      </c>
      <c r="M1210" s="11">
        <v>386</v>
      </c>
      <c r="N1210" s="11">
        <v>47</v>
      </c>
    </row>
    <row r="1211" spans="1:14" x14ac:dyDescent="0.25">
      <c r="A1211" s="10">
        <v>305574</v>
      </c>
      <c r="B1211" s="11">
        <v>0</v>
      </c>
      <c r="J1211" s="10">
        <v>306289</v>
      </c>
      <c r="K1211" s="11">
        <v>16278</v>
      </c>
      <c r="L1211" s="11">
        <v>18.5</v>
      </c>
      <c r="M1211" s="11">
        <v>284</v>
      </c>
      <c r="N1211" s="11">
        <v>27</v>
      </c>
    </row>
    <row r="1212" spans="1:14" x14ac:dyDescent="0.25">
      <c r="A1212" s="10">
        <v>305577</v>
      </c>
      <c r="B1212" s="11">
        <v>47.24</v>
      </c>
      <c r="J1212" s="10">
        <v>306291</v>
      </c>
      <c r="K1212" s="11">
        <v>8591</v>
      </c>
      <c r="L1212" s="11">
        <v>6</v>
      </c>
      <c r="M1212" s="11">
        <v>548</v>
      </c>
      <c r="N1212" s="11">
        <v>52</v>
      </c>
    </row>
    <row r="1213" spans="1:14" x14ac:dyDescent="0.25">
      <c r="A1213" s="10">
        <v>305578</v>
      </c>
      <c r="B1213" s="11">
        <v>4.5199999999999996</v>
      </c>
      <c r="J1213" s="10">
        <v>306293</v>
      </c>
      <c r="K1213" s="11">
        <v>16895</v>
      </c>
      <c r="L1213" s="11">
        <v>8</v>
      </c>
      <c r="M1213" s="11">
        <v>261</v>
      </c>
      <c r="N1213" s="11">
        <v>48</v>
      </c>
    </row>
    <row r="1214" spans="1:14" x14ac:dyDescent="0.25">
      <c r="A1214" s="10">
        <v>305579</v>
      </c>
      <c r="B1214" s="11">
        <v>14.14</v>
      </c>
      <c r="J1214" s="10">
        <v>306295</v>
      </c>
      <c r="K1214" s="11">
        <v>20439</v>
      </c>
      <c r="L1214" s="11">
        <v>15</v>
      </c>
      <c r="M1214" s="11">
        <v>155</v>
      </c>
      <c r="N1214" s="11">
        <v>34</v>
      </c>
    </row>
    <row r="1215" spans="1:14" x14ac:dyDescent="0.25">
      <c r="A1215" s="10">
        <v>305583</v>
      </c>
      <c r="B1215" s="11">
        <v>5.0599999999999996</v>
      </c>
      <c r="J1215" s="10">
        <v>306299</v>
      </c>
      <c r="K1215" s="11">
        <v>6275</v>
      </c>
      <c r="L1215" s="11">
        <v>12.5</v>
      </c>
      <c r="M1215" s="11">
        <v>624</v>
      </c>
      <c r="N1215" s="11">
        <v>39</v>
      </c>
    </row>
    <row r="1216" spans="1:14" x14ac:dyDescent="0.25">
      <c r="A1216" s="10">
        <v>305587</v>
      </c>
      <c r="B1216" s="11">
        <v>2.66</v>
      </c>
      <c r="J1216" s="10">
        <v>306301</v>
      </c>
      <c r="K1216" s="11">
        <v>9184</v>
      </c>
      <c r="L1216" s="11">
        <v>8</v>
      </c>
      <c r="M1216" s="11">
        <v>529</v>
      </c>
      <c r="N1216" s="11">
        <v>48</v>
      </c>
    </row>
    <row r="1217" spans="1:14" x14ac:dyDescent="0.25">
      <c r="A1217" s="10">
        <v>305588</v>
      </c>
      <c r="B1217" s="11">
        <v>0.28999999999999998</v>
      </c>
      <c r="J1217" s="10">
        <v>306303</v>
      </c>
      <c r="K1217" s="11">
        <v>8059</v>
      </c>
      <c r="L1217" s="11">
        <v>7</v>
      </c>
      <c r="M1217" s="11">
        <v>567</v>
      </c>
      <c r="N1217" s="11">
        <v>50</v>
      </c>
    </row>
    <row r="1218" spans="1:14" x14ac:dyDescent="0.25">
      <c r="A1218" s="10">
        <v>305589</v>
      </c>
      <c r="B1218" s="11">
        <v>4.9399999999999995</v>
      </c>
      <c r="J1218" s="10">
        <v>306308</v>
      </c>
      <c r="K1218" s="11">
        <v>16355</v>
      </c>
      <c r="L1218" s="11">
        <v>21</v>
      </c>
      <c r="M1218" s="11">
        <v>280</v>
      </c>
      <c r="N1218" s="11">
        <v>22</v>
      </c>
    </row>
    <row r="1219" spans="1:14" x14ac:dyDescent="0.25">
      <c r="A1219" s="10">
        <v>305590</v>
      </c>
      <c r="B1219" s="11">
        <v>70.61</v>
      </c>
      <c r="J1219" s="10">
        <v>306311</v>
      </c>
      <c r="K1219" s="11">
        <v>12899</v>
      </c>
      <c r="L1219" s="11">
        <v>10.5</v>
      </c>
      <c r="M1219" s="11">
        <v>393</v>
      </c>
      <c r="N1219" s="11">
        <v>43</v>
      </c>
    </row>
    <row r="1220" spans="1:14" x14ac:dyDescent="0.25">
      <c r="A1220" s="10">
        <v>305592</v>
      </c>
      <c r="B1220" s="11">
        <v>56.84</v>
      </c>
      <c r="J1220" s="10">
        <v>306313</v>
      </c>
      <c r="K1220" s="11">
        <v>5314</v>
      </c>
      <c r="L1220" s="11">
        <v>5</v>
      </c>
      <c r="M1220" s="11">
        <v>653</v>
      </c>
      <c r="N1220" s="11">
        <v>54</v>
      </c>
    </row>
    <row r="1221" spans="1:14" x14ac:dyDescent="0.25">
      <c r="A1221" s="10">
        <v>305593</v>
      </c>
      <c r="B1221" s="11">
        <v>3.05</v>
      </c>
      <c r="J1221" s="10">
        <v>306315</v>
      </c>
      <c r="K1221" s="11">
        <v>3108</v>
      </c>
      <c r="L1221" s="11">
        <v>5.5</v>
      </c>
      <c r="M1221" s="11">
        <v>725</v>
      </c>
      <c r="N1221" s="11">
        <v>53</v>
      </c>
    </row>
    <row r="1222" spans="1:14" x14ac:dyDescent="0.25">
      <c r="A1222" s="10">
        <v>305594</v>
      </c>
      <c r="B1222" s="11">
        <v>10.08</v>
      </c>
      <c r="J1222" s="10">
        <v>306317</v>
      </c>
      <c r="K1222" s="11">
        <v>6127</v>
      </c>
      <c r="L1222" s="11">
        <v>8.5</v>
      </c>
      <c r="M1222" s="11">
        <v>627</v>
      </c>
      <c r="N1222" s="11">
        <v>47</v>
      </c>
    </row>
    <row r="1223" spans="1:14" x14ac:dyDescent="0.25">
      <c r="A1223" s="10">
        <v>305596</v>
      </c>
      <c r="B1223" s="11">
        <v>10.66</v>
      </c>
      <c r="J1223" s="10">
        <v>306319</v>
      </c>
      <c r="K1223" s="11">
        <v>2267</v>
      </c>
      <c r="L1223" s="11">
        <v>4.5</v>
      </c>
      <c r="M1223" s="11">
        <v>758</v>
      </c>
      <c r="N1223" s="11">
        <v>55</v>
      </c>
    </row>
    <row r="1224" spans="1:14" x14ac:dyDescent="0.25">
      <c r="A1224" s="10">
        <v>305597</v>
      </c>
      <c r="B1224" s="11">
        <v>0.31</v>
      </c>
      <c r="J1224" s="10">
        <v>306321</v>
      </c>
      <c r="K1224" s="11">
        <v>13281</v>
      </c>
      <c r="L1224" s="11">
        <v>18</v>
      </c>
      <c r="M1224" s="11">
        <v>380</v>
      </c>
      <c r="N1224" s="11">
        <v>28</v>
      </c>
    </row>
    <row r="1225" spans="1:14" x14ac:dyDescent="0.25">
      <c r="A1225" s="10">
        <v>305598</v>
      </c>
      <c r="B1225" s="11">
        <v>0.13</v>
      </c>
      <c r="J1225" s="10">
        <v>306323</v>
      </c>
      <c r="K1225" s="11">
        <v>25269</v>
      </c>
      <c r="L1225" s="11">
        <v>25.5</v>
      </c>
      <c r="M1225" s="11">
        <v>65</v>
      </c>
      <c r="N1225" s="11">
        <v>14</v>
      </c>
    </row>
    <row r="1226" spans="1:14" x14ac:dyDescent="0.25">
      <c r="A1226" s="10">
        <v>305600</v>
      </c>
      <c r="B1226" s="11">
        <v>2.7</v>
      </c>
      <c r="J1226" s="10">
        <v>306325</v>
      </c>
      <c r="K1226" s="11">
        <v>43013</v>
      </c>
      <c r="L1226" s="11">
        <v>3.5</v>
      </c>
      <c r="M1226" s="11">
        <v>10</v>
      </c>
      <c r="N1226" s="11">
        <v>57</v>
      </c>
    </row>
    <row r="1227" spans="1:14" x14ac:dyDescent="0.25">
      <c r="A1227" s="10">
        <v>305601</v>
      </c>
      <c r="B1227" s="11">
        <v>0</v>
      </c>
      <c r="J1227" s="10">
        <v>306327</v>
      </c>
      <c r="K1227" s="11">
        <v>8600</v>
      </c>
      <c r="L1227" s="11">
        <v>5.5</v>
      </c>
      <c r="M1227" s="11">
        <v>547</v>
      </c>
      <c r="N1227" s="11">
        <v>53</v>
      </c>
    </row>
    <row r="1228" spans="1:14" x14ac:dyDescent="0.25">
      <c r="A1228" s="10">
        <v>305602</v>
      </c>
      <c r="B1228" s="11">
        <v>7.35</v>
      </c>
      <c r="J1228" s="10">
        <v>306329</v>
      </c>
      <c r="K1228" s="11">
        <v>7882</v>
      </c>
      <c r="L1228" s="11">
        <v>6.5</v>
      </c>
      <c r="M1228" s="11">
        <v>573</v>
      </c>
      <c r="N1228" s="11">
        <v>51</v>
      </c>
    </row>
    <row r="1229" spans="1:14" x14ac:dyDescent="0.25">
      <c r="A1229" s="10">
        <v>305603</v>
      </c>
      <c r="B1229" s="11">
        <v>5.66</v>
      </c>
      <c r="J1229" s="10">
        <v>306331</v>
      </c>
      <c r="K1229" s="11">
        <v>8926</v>
      </c>
      <c r="L1229" s="11">
        <v>12</v>
      </c>
      <c r="M1229" s="11">
        <v>536</v>
      </c>
      <c r="N1229" s="11">
        <v>40</v>
      </c>
    </row>
    <row r="1230" spans="1:14" x14ac:dyDescent="0.25">
      <c r="A1230" s="10">
        <v>305607</v>
      </c>
      <c r="B1230" s="11">
        <v>12.26</v>
      </c>
      <c r="J1230" s="10">
        <v>306333</v>
      </c>
      <c r="K1230" s="11">
        <v>10122</v>
      </c>
      <c r="L1230" s="11">
        <v>11</v>
      </c>
      <c r="M1230" s="11">
        <v>498</v>
      </c>
      <c r="N1230" s="11">
        <v>42</v>
      </c>
    </row>
    <row r="1231" spans="1:14" x14ac:dyDescent="0.25">
      <c r="A1231" s="10">
        <v>305608</v>
      </c>
      <c r="B1231" s="11">
        <v>18.940000000000001</v>
      </c>
      <c r="J1231" s="10">
        <v>306335</v>
      </c>
      <c r="K1231" s="11">
        <v>18748</v>
      </c>
      <c r="L1231" s="11">
        <v>15</v>
      </c>
      <c r="M1231" s="11">
        <v>202</v>
      </c>
      <c r="N1231" s="11">
        <v>34</v>
      </c>
    </row>
    <row r="1232" spans="1:14" x14ac:dyDescent="0.25">
      <c r="A1232" s="10">
        <v>305610</v>
      </c>
      <c r="B1232" s="11">
        <v>0.89</v>
      </c>
      <c r="J1232" s="10">
        <v>306337</v>
      </c>
      <c r="K1232" s="11">
        <v>20897</v>
      </c>
      <c r="L1232" s="11">
        <v>14.5</v>
      </c>
      <c r="M1232" s="11">
        <v>144</v>
      </c>
      <c r="N1232" s="11">
        <v>35</v>
      </c>
    </row>
    <row r="1233" spans="1:14" x14ac:dyDescent="0.25">
      <c r="A1233" s="10">
        <v>305611</v>
      </c>
      <c r="B1233" s="11">
        <v>6.21</v>
      </c>
      <c r="J1233" s="10">
        <v>306339</v>
      </c>
      <c r="K1233" s="11">
        <v>8005</v>
      </c>
      <c r="L1233" s="11">
        <v>10</v>
      </c>
      <c r="M1233" s="11">
        <v>568</v>
      </c>
      <c r="N1233" s="11">
        <v>44</v>
      </c>
    </row>
    <row r="1234" spans="1:14" x14ac:dyDescent="0.25">
      <c r="A1234" s="10">
        <v>305614</v>
      </c>
      <c r="B1234" s="11">
        <v>4.5</v>
      </c>
      <c r="J1234" s="10">
        <v>306343</v>
      </c>
      <c r="K1234" s="11">
        <v>4663</v>
      </c>
      <c r="L1234" s="11">
        <v>4</v>
      </c>
      <c r="M1234" s="11">
        <v>673</v>
      </c>
      <c r="N1234" s="11">
        <v>56</v>
      </c>
    </row>
    <row r="1235" spans="1:14" x14ac:dyDescent="0.25">
      <c r="A1235" s="10">
        <v>305620</v>
      </c>
      <c r="B1235" s="11">
        <v>3.61</v>
      </c>
      <c r="J1235" s="10">
        <v>306347</v>
      </c>
      <c r="K1235" s="11">
        <v>507</v>
      </c>
      <c r="L1235" s="11">
        <v>0.5</v>
      </c>
      <c r="M1235" s="11">
        <v>848</v>
      </c>
      <c r="N1235" s="11">
        <v>63</v>
      </c>
    </row>
    <row r="1236" spans="1:14" x14ac:dyDescent="0.25">
      <c r="A1236" s="10">
        <v>305622</v>
      </c>
      <c r="B1236" s="11">
        <v>15.48</v>
      </c>
      <c r="J1236" s="10">
        <v>306349</v>
      </c>
      <c r="K1236" s="11">
        <v>19190</v>
      </c>
      <c r="L1236" s="11">
        <v>16.5</v>
      </c>
      <c r="M1236" s="11">
        <v>188</v>
      </c>
      <c r="N1236" s="11">
        <v>31</v>
      </c>
    </row>
    <row r="1237" spans="1:14" x14ac:dyDescent="0.25">
      <c r="A1237" s="10">
        <v>305624</v>
      </c>
      <c r="B1237" s="11">
        <v>10.66</v>
      </c>
      <c r="J1237" s="10">
        <v>306351</v>
      </c>
      <c r="K1237" s="11">
        <v>32511</v>
      </c>
      <c r="L1237" s="11">
        <v>24.5</v>
      </c>
      <c r="M1237" s="11">
        <v>31</v>
      </c>
      <c r="N1237" s="11">
        <v>15</v>
      </c>
    </row>
    <row r="1238" spans="1:14" x14ac:dyDescent="0.25">
      <c r="A1238" s="10">
        <v>305625</v>
      </c>
      <c r="B1238" s="11">
        <v>2.4500000000000002</v>
      </c>
      <c r="J1238" s="10">
        <v>306354</v>
      </c>
      <c r="K1238" s="11">
        <v>11963</v>
      </c>
      <c r="L1238" s="11">
        <v>9.5</v>
      </c>
      <c r="M1238" s="11">
        <v>424</v>
      </c>
      <c r="N1238" s="11">
        <v>45</v>
      </c>
    </row>
    <row r="1239" spans="1:14" x14ac:dyDescent="0.25">
      <c r="A1239" s="10">
        <v>305629</v>
      </c>
      <c r="B1239" s="11">
        <v>13.38</v>
      </c>
      <c r="J1239" s="10">
        <v>306356</v>
      </c>
      <c r="K1239" s="11">
        <v>3257</v>
      </c>
      <c r="L1239" s="11">
        <v>2</v>
      </c>
      <c r="M1239" s="11">
        <v>718</v>
      </c>
      <c r="N1239" s="11">
        <v>60</v>
      </c>
    </row>
    <row r="1240" spans="1:14" x14ac:dyDescent="0.25">
      <c r="A1240" s="10">
        <v>305631</v>
      </c>
      <c r="B1240" s="11">
        <v>0</v>
      </c>
      <c r="J1240" s="10">
        <v>306359</v>
      </c>
      <c r="K1240" s="11">
        <v>11571</v>
      </c>
      <c r="L1240" s="11">
        <v>16</v>
      </c>
      <c r="M1240" s="11">
        <v>440</v>
      </c>
      <c r="N1240" s="11">
        <v>32</v>
      </c>
    </row>
    <row r="1241" spans="1:14" x14ac:dyDescent="0.25">
      <c r="A1241" s="10">
        <v>305632</v>
      </c>
      <c r="B1241" s="11">
        <v>4.29</v>
      </c>
      <c r="J1241" s="10">
        <v>306363</v>
      </c>
      <c r="K1241" s="11">
        <v>9366</v>
      </c>
      <c r="L1241" s="11">
        <v>10.5</v>
      </c>
      <c r="M1241" s="11">
        <v>523</v>
      </c>
      <c r="N1241" s="11">
        <v>43</v>
      </c>
    </row>
    <row r="1242" spans="1:14" x14ac:dyDescent="0.25">
      <c r="A1242" s="10">
        <v>305633</v>
      </c>
      <c r="B1242" s="11">
        <v>1.45</v>
      </c>
      <c r="J1242" s="10">
        <v>306365</v>
      </c>
      <c r="K1242" s="11">
        <v>6064</v>
      </c>
      <c r="L1242" s="11">
        <v>7</v>
      </c>
      <c r="M1242" s="11">
        <v>630</v>
      </c>
      <c r="N1242" s="11">
        <v>50</v>
      </c>
    </row>
    <row r="1243" spans="1:14" x14ac:dyDescent="0.25">
      <c r="A1243" s="10">
        <v>305634</v>
      </c>
      <c r="B1243" s="11">
        <v>0</v>
      </c>
      <c r="J1243" s="10">
        <v>306367</v>
      </c>
      <c r="K1243" s="11">
        <v>3579</v>
      </c>
      <c r="L1243" s="11">
        <v>5</v>
      </c>
      <c r="M1243" s="11">
        <v>709</v>
      </c>
      <c r="N1243" s="11">
        <v>54</v>
      </c>
    </row>
    <row r="1244" spans="1:14" x14ac:dyDescent="0.25">
      <c r="A1244" s="10">
        <v>305636</v>
      </c>
      <c r="B1244" s="11">
        <v>20.7</v>
      </c>
      <c r="J1244" s="10">
        <v>306369</v>
      </c>
      <c r="K1244" s="11">
        <v>9606</v>
      </c>
      <c r="L1244" s="11">
        <v>16</v>
      </c>
      <c r="M1244" s="11">
        <v>514</v>
      </c>
      <c r="N1244" s="11">
        <v>32</v>
      </c>
    </row>
    <row r="1245" spans="1:14" x14ac:dyDescent="0.25">
      <c r="A1245" s="10">
        <v>305637</v>
      </c>
      <c r="B1245" s="11">
        <v>6.5600000000000005</v>
      </c>
      <c r="J1245" s="10">
        <v>306371</v>
      </c>
      <c r="K1245" s="11">
        <v>600</v>
      </c>
      <c r="L1245" s="11">
        <v>0.5</v>
      </c>
      <c r="M1245" s="11">
        <v>843</v>
      </c>
      <c r="N1245" s="11">
        <v>63</v>
      </c>
    </row>
    <row r="1246" spans="1:14" x14ac:dyDescent="0.25">
      <c r="A1246" s="10">
        <v>305638</v>
      </c>
      <c r="B1246" s="11">
        <v>0</v>
      </c>
      <c r="J1246" s="10">
        <v>306373</v>
      </c>
      <c r="K1246" s="11">
        <v>8248</v>
      </c>
      <c r="L1246" s="11">
        <v>12</v>
      </c>
      <c r="M1246" s="11">
        <v>561</v>
      </c>
      <c r="N1246" s="11">
        <v>40</v>
      </c>
    </row>
    <row r="1247" spans="1:14" x14ac:dyDescent="0.25">
      <c r="A1247" s="10">
        <v>305640</v>
      </c>
      <c r="B1247" s="11">
        <v>0</v>
      </c>
      <c r="J1247" s="10">
        <v>306375</v>
      </c>
      <c r="K1247" s="11">
        <v>21908</v>
      </c>
      <c r="L1247" s="11">
        <v>24</v>
      </c>
      <c r="M1247" s="11">
        <v>127</v>
      </c>
      <c r="N1247" s="11">
        <v>16</v>
      </c>
    </row>
    <row r="1248" spans="1:14" x14ac:dyDescent="0.25">
      <c r="A1248" s="10">
        <v>305641</v>
      </c>
      <c r="B1248" s="11">
        <v>9.9700000000000006</v>
      </c>
      <c r="J1248" s="10">
        <v>306377</v>
      </c>
      <c r="K1248" s="11">
        <v>8205</v>
      </c>
      <c r="L1248" s="11">
        <v>12</v>
      </c>
      <c r="M1248" s="11">
        <v>562</v>
      </c>
      <c r="N1248" s="11">
        <v>40</v>
      </c>
    </row>
    <row r="1249" spans="1:14" x14ac:dyDescent="0.25">
      <c r="A1249" s="10">
        <v>305647</v>
      </c>
      <c r="B1249" s="11">
        <v>0.27</v>
      </c>
      <c r="J1249" s="10">
        <v>306379</v>
      </c>
      <c r="K1249" s="11">
        <v>20468</v>
      </c>
      <c r="L1249" s="11">
        <v>12</v>
      </c>
      <c r="M1249" s="11">
        <v>154</v>
      </c>
      <c r="N1249" s="11">
        <v>40</v>
      </c>
    </row>
    <row r="1250" spans="1:14" x14ac:dyDescent="0.25">
      <c r="A1250" s="10">
        <v>305648</v>
      </c>
      <c r="B1250" s="11">
        <v>1.9</v>
      </c>
      <c r="J1250" s="10">
        <v>306382</v>
      </c>
      <c r="K1250" s="11">
        <v>10302</v>
      </c>
      <c r="L1250" s="11">
        <v>7.5</v>
      </c>
      <c r="M1250" s="11">
        <v>493</v>
      </c>
      <c r="N1250" s="11">
        <v>49</v>
      </c>
    </row>
    <row r="1251" spans="1:14" x14ac:dyDescent="0.25">
      <c r="A1251" s="10">
        <v>305649</v>
      </c>
      <c r="B1251" s="11">
        <v>7.68</v>
      </c>
      <c r="J1251" s="10">
        <v>306384</v>
      </c>
      <c r="K1251" s="11">
        <v>5782</v>
      </c>
      <c r="L1251" s="11">
        <v>7.5</v>
      </c>
      <c r="M1251" s="11">
        <v>638</v>
      </c>
      <c r="N1251" s="11">
        <v>49</v>
      </c>
    </row>
    <row r="1252" spans="1:14" x14ac:dyDescent="0.25">
      <c r="A1252" s="10">
        <v>305650</v>
      </c>
      <c r="B1252" s="11">
        <v>6.85</v>
      </c>
      <c r="J1252" s="10">
        <v>306387</v>
      </c>
      <c r="K1252" s="11">
        <v>19550</v>
      </c>
      <c r="L1252" s="11">
        <v>14</v>
      </c>
      <c r="M1252" s="11">
        <v>184</v>
      </c>
      <c r="N1252" s="11">
        <v>36</v>
      </c>
    </row>
    <row r="1253" spans="1:14" x14ac:dyDescent="0.25">
      <c r="A1253" s="10">
        <v>305651</v>
      </c>
      <c r="B1253" s="11">
        <v>4.84</v>
      </c>
      <c r="J1253" s="10">
        <v>306389</v>
      </c>
      <c r="K1253" s="11">
        <v>8372</v>
      </c>
      <c r="L1253" s="11">
        <v>13</v>
      </c>
      <c r="M1253" s="11">
        <v>555</v>
      </c>
      <c r="N1253" s="11">
        <v>38</v>
      </c>
    </row>
    <row r="1254" spans="1:14" x14ac:dyDescent="0.25">
      <c r="A1254" s="10">
        <v>305652</v>
      </c>
      <c r="B1254" s="11">
        <v>0</v>
      </c>
      <c r="J1254" s="10">
        <v>306391</v>
      </c>
      <c r="K1254" s="11">
        <v>14581</v>
      </c>
      <c r="L1254" s="11">
        <v>14</v>
      </c>
      <c r="M1254" s="11">
        <v>335</v>
      </c>
      <c r="N1254" s="11">
        <v>36</v>
      </c>
    </row>
    <row r="1255" spans="1:14" x14ac:dyDescent="0.25">
      <c r="A1255" s="10">
        <v>305654</v>
      </c>
      <c r="B1255" s="11">
        <v>0.19</v>
      </c>
      <c r="J1255" s="10">
        <v>306393</v>
      </c>
      <c r="K1255" s="11">
        <v>5544</v>
      </c>
      <c r="L1255" s="11">
        <v>9</v>
      </c>
      <c r="M1255" s="11">
        <v>646</v>
      </c>
      <c r="N1255" s="11">
        <v>46</v>
      </c>
    </row>
    <row r="1256" spans="1:14" x14ac:dyDescent="0.25">
      <c r="A1256" s="10">
        <v>305660</v>
      </c>
      <c r="B1256" s="11">
        <v>0</v>
      </c>
      <c r="J1256" s="10">
        <v>306395</v>
      </c>
      <c r="K1256" s="11">
        <v>8400</v>
      </c>
      <c r="L1256" s="11">
        <v>6.5</v>
      </c>
      <c r="M1256" s="11">
        <v>551</v>
      </c>
      <c r="N1256" s="11">
        <v>51</v>
      </c>
    </row>
    <row r="1257" spans="1:14" x14ac:dyDescent="0.25">
      <c r="A1257" s="10">
        <v>305662</v>
      </c>
      <c r="B1257" s="11">
        <v>2.23</v>
      </c>
      <c r="J1257" s="10">
        <v>306398</v>
      </c>
      <c r="K1257" s="11">
        <v>13708</v>
      </c>
      <c r="L1257" s="11">
        <v>17</v>
      </c>
      <c r="M1257" s="11">
        <v>362</v>
      </c>
      <c r="N1257" s="11">
        <v>30</v>
      </c>
    </row>
    <row r="1258" spans="1:14" x14ac:dyDescent="0.25">
      <c r="A1258" s="10">
        <v>305663</v>
      </c>
      <c r="B1258" s="11">
        <v>1.97</v>
      </c>
      <c r="J1258" s="10">
        <v>306400</v>
      </c>
      <c r="K1258" s="11">
        <v>11942</v>
      </c>
      <c r="L1258" s="11">
        <v>15.5</v>
      </c>
      <c r="M1258" s="11">
        <v>426</v>
      </c>
      <c r="N1258" s="11">
        <v>33</v>
      </c>
    </row>
    <row r="1259" spans="1:14" x14ac:dyDescent="0.25">
      <c r="A1259" s="10">
        <v>305664</v>
      </c>
      <c r="B1259" s="11">
        <v>17.34</v>
      </c>
      <c r="J1259" s="10">
        <v>306402</v>
      </c>
      <c r="K1259" s="11">
        <v>13211</v>
      </c>
      <c r="L1259" s="11">
        <v>7</v>
      </c>
      <c r="M1259" s="11">
        <v>384</v>
      </c>
      <c r="N1259" s="11">
        <v>50</v>
      </c>
    </row>
    <row r="1260" spans="1:14" x14ac:dyDescent="0.25">
      <c r="A1260" s="10">
        <v>305665</v>
      </c>
      <c r="B1260" s="11">
        <v>8.8000000000000007</v>
      </c>
      <c r="J1260" s="10">
        <v>306404</v>
      </c>
      <c r="K1260" s="11">
        <v>1109</v>
      </c>
      <c r="L1260" s="11">
        <v>3</v>
      </c>
      <c r="M1260" s="11">
        <v>811</v>
      </c>
      <c r="N1260" s="11">
        <v>58</v>
      </c>
    </row>
    <row r="1261" spans="1:14" x14ac:dyDescent="0.25">
      <c r="A1261" s="10">
        <v>305666</v>
      </c>
      <c r="B1261" s="11">
        <v>4.92</v>
      </c>
      <c r="J1261" s="10">
        <v>306410</v>
      </c>
      <c r="K1261" s="11">
        <v>3223</v>
      </c>
      <c r="L1261" s="11">
        <v>3</v>
      </c>
      <c r="M1261" s="11">
        <v>719</v>
      </c>
      <c r="N1261" s="11">
        <v>58</v>
      </c>
    </row>
    <row r="1262" spans="1:14" x14ac:dyDescent="0.25">
      <c r="A1262" s="10">
        <v>305667</v>
      </c>
      <c r="B1262" s="11">
        <v>7.11</v>
      </c>
      <c r="J1262" s="10">
        <v>306412</v>
      </c>
      <c r="K1262" s="11">
        <v>15807</v>
      </c>
      <c r="L1262" s="11">
        <v>17.5</v>
      </c>
      <c r="M1262" s="11">
        <v>301</v>
      </c>
      <c r="N1262" s="11">
        <v>29</v>
      </c>
    </row>
    <row r="1263" spans="1:14" x14ac:dyDescent="0.25">
      <c r="A1263" s="10">
        <v>305671</v>
      </c>
      <c r="B1263" s="11">
        <v>12.780000000000001</v>
      </c>
      <c r="J1263" s="10">
        <v>900017</v>
      </c>
      <c r="K1263" s="11">
        <v>0</v>
      </c>
      <c r="L1263" s="11">
        <v>0</v>
      </c>
      <c r="M1263" s="11">
        <v>894</v>
      </c>
      <c r="N1263" s="11">
        <v>64</v>
      </c>
    </row>
    <row r="1264" spans="1:14" x14ac:dyDescent="0.25">
      <c r="A1264" s="10">
        <v>305673</v>
      </c>
      <c r="B1264" s="11">
        <v>3.37</v>
      </c>
      <c r="J1264" s="10">
        <v>900018</v>
      </c>
      <c r="K1264" s="11">
        <v>0</v>
      </c>
      <c r="L1264" s="11">
        <v>0</v>
      </c>
      <c r="M1264" s="11">
        <v>894</v>
      </c>
      <c r="N1264" s="11">
        <v>64</v>
      </c>
    </row>
    <row r="1265" spans="1:14" x14ac:dyDescent="0.25">
      <c r="A1265" s="10">
        <v>305675</v>
      </c>
      <c r="B1265" s="11">
        <v>32.49</v>
      </c>
      <c r="J1265" s="10">
        <v>900019</v>
      </c>
      <c r="K1265" s="11">
        <v>0</v>
      </c>
      <c r="L1265" s="11">
        <v>0</v>
      </c>
      <c r="M1265" s="11">
        <v>894</v>
      </c>
      <c r="N1265" s="11">
        <v>64</v>
      </c>
    </row>
    <row r="1266" spans="1:14" x14ac:dyDescent="0.25">
      <c r="A1266" s="10">
        <v>305676</v>
      </c>
      <c r="B1266" s="11">
        <v>0</v>
      </c>
      <c r="J1266" s="10">
        <v>900020</v>
      </c>
      <c r="K1266" s="11">
        <v>0</v>
      </c>
      <c r="L1266" s="11">
        <v>0</v>
      </c>
      <c r="M1266" s="11">
        <v>894</v>
      </c>
      <c r="N1266" s="11">
        <v>64</v>
      </c>
    </row>
    <row r="1267" spans="1:14" x14ac:dyDescent="0.25">
      <c r="A1267" s="10">
        <v>305679</v>
      </c>
      <c r="B1267" s="11">
        <v>0</v>
      </c>
      <c r="J1267" s="10">
        <v>900412</v>
      </c>
      <c r="K1267" s="11">
        <v>0</v>
      </c>
      <c r="L1267" s="11">
        <v>0</v>
      </c>
      <c r="M1267" s="11">
        <v>894</v>
      </c>
      <c r="N1267" s="11">
        <v>64</v>
      </c>
    </row>
    <row r="1268" spans="1:14" x14ac:dyDescent="0.25">
      <c r="A1268" s="10">
        <v>305680</v>
      </c>
      <c r="B1268" s="11">
        <v>3.5</v>
      </c>
      <c r="J1268" s="10">
        <v>900413</v>
      </c>
      <c r="K1268" s="11">
        <v>0</v>
      </c>
      <c r="L1268" s="11">
        <v>0</v>
      </c>
      <c r="M1268" s="11">
        <v>894</v>
      </c>
      <c r="N1268" s="11">
        <v>64</v>
      </c>
    </row>
    <row r="1269" spans="1:14" x14ac:dyDescent="0.25">
      <c r="A1269" s="10">
        <v>305682</v>
      </c>
      <c r="B1269" s="11">
        <v>2.6</v>
      </c>
      <c r="J1269" s="10">
        <v>900414</v>
      </c>
      <c r="K1269" s="11">
        <v>0</v>
      </c>
      <c r="L1269" s="11">
        <v>0</v>
      </c>
      <c r="M1269" s="11">
        <v>894</v>
      </c>
      <c r="N1269" s="11">
        <v>64</v>
      </c>
    </row>
    <row r="1270" spans="1:14" x14ac:dyDescent="0.25">
      <c r="A1270" s="10">
        <v>305684</v>
      </c>
      <c r="B1270" s="11">
        <v>2.3199999999999998</v>
      </c>
      <c r="J1270" s="10">
        <v>900416</v>
      </c>
      <c r="K1270" s="11">
        <v>0</v>
      </c>
      <c r="L1270" s="11">
        <v>0</v>
      </c>
      <c r="M1270" s="11">
        <v>894</v>
      </c>
      <c r="N1270" s="11">
        <v>64</v>
      </c>
    </row>
    <row r="1271" spans="1:14" x14ac:dyDescent="0.25">
      <c r="A1271" s="10">
        <v>305685</v>
      </c>
      <c r="B1271" s="11">
        <v>1.04</v>
      </c>
      <c r="J1271" s="10">
        <v>990143</v>
      </c>
      <c r="K1271" s="11">
        <v>0</v>
      </c>
      <c r="L1271" s="11">
        <v>0</v>
      </c>
      <c r="M1271" s="11">
        <v>894</v>
      </c>
      <c r="N1271" s="11">
        <v>64</v>
      </c>
    </row>
    <row r="1272" spans="1:14" x14ac:dyDescent="0.25">
      <c r="A1272" s="10">
        <v>305686</v>
      </c>
      <c r="B1272" s="11">
        <v>11.98</v>
      </c>
      <c r="J1272" s="10">
        <v>990153</v>
      </c>
      <c r="K1272" s="11">
        <v>0</v>
      </c>
      <c r="L1272" s="11">
        <v>0</v>
      </c>
      <c r="M1272" s="11">
        <v>894</v>
      </c>
      <c r="N1272" s="11">
        <v>64</v>
      </c>
    </row>
    <row r="1273" spans="1:14" x14ac:dyDescent="0.25">
      <c r="A1273" s="10">
        <v>305687</v>
      </c>
      <c r="B1273" s="11">
        <v>5.85</v>
      </c>
      <c r="J1273" s="10">
        <v>990163</v>
      </c>
      <c r="K1273" s="11">
        <v>0</v>
      </c>
      <c r="L1273" s="11">
        <v>0</v>
      </c>
      <c r="M1273" s="11">
        <v>894</v>
      </c>
      <c r="N1273" s="11">
        <v>64</v>
      </c>
    </row>
    <row r="1274" spans="1:14" x14ac:dyDescent="0.25">
      <c r="A1274" s="10">
        <v>305688</v>
      </c>
      <c r="B1274" s="11">
        <v>5.8</v>
      </c>
      <c r="J1274" s="10">
        <v>990175</v>
      </c>
      <c r="K1274" s="11">
        <v>0</v>
      </c>
      <c r="L1274" s="11">
        <v>0</v>
      </c>
      <c r="M1274" s="11">
        <v>894</v>
      </c>
      <c r="N1274" s="11">
        <v>64</v>
      </c>
    </row>
    <row r="1275" spans="1:14" x14ac:dyDescent="0.25">
      <c r="A1275" s="10">
        <v>305691</v>
      </c>
      <c r="B1275" s="11">
        <v>3.77</v>
      </c>
      <c r="J1275" s="10">
        <v>990201</v>
      </c>
      <c r="K1275" s="11">
        <v>0</v>
      </c>
      <c r="L1275" s="11">
        <v>0</v>
      </c>
      <c r="M1275" s="11">
        <v>894</v>
      </c>
      <c r="N1275" s="11">
        <v>64</v>
      </c>
    </row>
    <row r="1276" spans="1:14" x14ac:dyDescent="0.25">
      <c r="A1276" s="10">
        <v>305693</v>
      </c>
      <c r="B1276" s="11">
        <v>8.81</v>
      </c>
      <c r="J1276" s="10">
        <v>990203</v>
      </c>
      <c r="K1276" s="11">
        <v>0</v>
      </c>
      <c r="L1276" s="11">
        <v>0</v>
      </c>
      <c r="M1276" s="11">
        <v>894</v>
      </c>
      <c r="N1276" s="11">
        <v>64</v>
      </c>
    </row>
    <row r="1277" spans="1:14" x14ac:dyDescent="0.25">
      <c r="A1277" s="10">
        <v>305694</v>
      </c>
      <c r="B1277" s="11">
        <v>6.9</v>
      </c>
      <c r="J1277" s="10">
        <v>990245</v>
      </c>
      <c r="K1277" s="11">
        <v>70</v>
      </c>
      <c r="L1277" s="11">
        <v>0</v>
      </c>
      <c r="M1277" s="11">
        <v>888</v>
      </c>
      <c r="N1277" s="11">
        <v>64</v>
      </c>
    </row>
    <row r="1278" spans="1:14" x14ac:dyDescent="0.25">
      <c r="A1278" s="10">
        <v>305696</v>
      </c>
      <c r="B1278" s="11">
        <v>3.19</v>
      </c>
      <c r="J1278" s="10">
        <v>990270</v>
      </c>
      <c r="K1278" s="11">
        <v>0</v>
      </c>
      <c r="L1278" s="11">
        <v>0</v>
      </c>
      <c r="M1278" s="11">
        <v>894</v>
      </c>
      <c r="N1278" s="11">
        <v>64</v>
      </c>
    </row>
    <row r="1279" spans="1:14" x14ac:dyDescent="0.25">
      <c r="A1279" s="10">
        <v>305699</v>
      </c>
      <c r="B1279" s="11">
        <v>1.84</v>
      </c>
      <c r="J1279" s="10">
        <v>990340</v>
      </c>
      <c r="K1279" s="11">
        <v>0</v>
      </c>
      <c r="L1279" s="11">
        <v>0</v>
      </c>
      <c r="M1279" s="11">
        <v>894</v>
      </c>
      <c r="N1279" s="11">
        <v>64</v>
      </c>
    </row>
    <row r="1280" spans="1:14" x14ac:dyDescent="0.25">
      <c r="A1280" s="10">
        <v>305701</v>
      </c>
      <c r="B1280" s="11">
        <v>2.1</v>
      </c>
      <c r="J1280" s="10">
        <v>990364</v>
      </c>
      <c r="K1280" s="11">
        <v>0</v>
      </c>
      <c r="L1280" s="11">
        <v>0</v>
      </c>
      <c r="M1280" s="11">
        <v>894</v>
      </c>
      <c r="N1280" s="11">
        <v>64</v>
      </c>
    </row>
    <row r="1281" spans="1:14" x14ac:dyDescent="0.25">
      <c r="A1281" s="10">
        <v>305702</v>
      </c>
      <c r="B1281" s="11">
        <v>0</v>
      </c>
      <c r="J1281" s="10">
        <v>990624</v>
      </c>
      <c r="K1281" s="11">
        <v>0</v>
      </c>
      <c r="L1281" s="11">
        <v>0</v>
      </c>
      <c r="M1281" s="11">
        <v>894</v>
      </c>
      <c r="N1281" s="11">
        <v>64</v>
      </c>
    </row>
    <row r="1282" spans="1:14" x14ac:dyDescent="0.25">
      <c r="A1282" s="10">
        <v>305707</v>
      </c>
      <c r="B1282" s="11">
        <v>2.16</v>
      </c>
      <c r="J1282" s="10">
        <v>990627</v>
      </c>
      <c r="K1282" s="11">
        <v>0</v>
      </c>
      <c r="L1282" s="11">
        <v>0</v>
      </c>
      <c r="M1282" s="11">
        <v>894</v>
      </c>
      <c r="N1282" s="11">
        <v>64</v>
      </c>
    </row>
    <row r="1283" spans="1:14" x14ac:dyDescent="0.25">
      <c r="A1283" s="10">
        <v>305708</v>
      </c>
      <c r="B1283" s="11">
        <v>0</v>
      </c>
      <c r="J1283" s="10">
        <v>990629</v>
      </c>
      <c r="K1283" s="11">
        <v>0</v>
      </c>
      <c r="L1283" s="11">
        <v>0</v>
      </c>
      <c r="M1283" s="11">
        <v>894</v>
      </c>
      <c r="N1283" s="11">
        <v>64</v>
      </c>
    </row>
    <row r="1284" spans="1:14" x14ac:dyDescent="0.25">
      <c r="A1284" s="10">
        <v>305712</v>
      </c>
      <c r="B1284" s="11">
        <v>1.61</v>
      </c>
      <c r="J1284" s="10">
        <v>990636</v>
      </c>
      <c r="K1284" s="11">
        <v>0</v>
      </c>
      <c r="L1284" s="11">
        <v>0</v>
      </c>
      <c r="M1284" s="11">
        <v>894</v>
      </c>
      <c r="N1284" s="11">
        <v>64</v>
      </c>
    </row>
    <row r="1285" spans="1:14" x14ac:dyDescent="0.25">
      <c r="A1285" s="10">
        <v>305715</v>
      </c>
      <c r="B1285" s="11">
        <v>0</v>
      </c>
      <c r="J1285" s="10">
        <v>990722</v>
      </c>
      <c r="K1285" s="11">
        <v>0</v>
      </c>
      <c r="L1285" s="11">
        <v>0</v>
      </c>
      <c r="M1285" s="11">
        <v>894</v>
      </c>
      <c r="N1285" s="11">
        <v>64</v>
      </c>
    </row>
    <row r="1286" spans="1:14" x14ac:dyDescent="0.25">
      <c r="A1286" s="10">
        <v>305717</v>
      </c>
      <c r="B1286" s="11">
        <v>15</v>
      </c>
      <c r="J1286" s="10">
        <v>990739</v>
      </c>
      <c r="K1286" s="11">
        <v>0</v>
      </c>
      <c r="L1286" s="11">
        <v>0</v>
      </c>
      <c r="M1286" s="11">
        <v>894</v>
      </c>
      <c r="N1286" s="11">
        <v>64</v>
      </c>
    </row>
    <row r="1287" spans="1:14" x14ac:dyDescent="0.25">
      <c r="A1287" s="10">
        <v>305718</v>
      </c>
      <c r="B1287" s="11">
        <v>1.31</v>
      </c>
      <c r="J1287" s="10">
        <v>990743</v>
      </c>
      <c r="K1287" s="11">
        <v>0</v>
      </c>
      <c r="L1287" s="11">
        <v>0</v>
      </c>
      <c r="M1287" s="11">
        <v>894</v>
      </c>
      <c r="N1287" s="11">
        <v>64</v>
      </c>
    </row>
    <row r="1288" spans="1:14" x14ac:dyDescent="0.25">
      <c r="A1288" s="10">
        <v>305720</v>
      </c>
      <c r="B1288" s="11">
        <v>0</v>
      </c>
      <c r="J1288" s="10">
        <v>990766</v>
      </c>
      <c r="K1288" s="11">
        <v>0</v>
      </c>
      <c r="L1288" s="11">
        <v>0</v>
      </c>
      <c r="M1288" s="11">
        <v>894</v>
      </c>
      <c r="N1288" s="11">
        <v>64</v>
      </c>
    </row>
    <row r="1289" spans="1:14" x14ac:dyDescent="0.25">
      <c r="A1289" s="10">
        <v>305721</v>
      </c>
      <c r="B1289" s="11">
        <v>0</v>
      </c>
      <c r="J1289" s="10">
        <v>990767</v>
      </c>
      <c r="K1289" s="11">
        <v>0</v>
      </c>
      <c r="L1289" s="11">
        <v>0</v>
      </c>
      <c r="M1289" s="11">
        <v>894</v>
      </c>
      <c r="N1289" s="11">
        <v>64</v>
      </c>
    </row>
    <row r="1290" spans="1:14" x14ac:dyDescent="0.25">
      <c r="A1290" s="10">
        <v>305729</v>
      </c>
      <c r="B1290" s="11">
        <v>0</v>
      </c>
      <c r="J1290" s="10">
        <v>990788</v>
      </c>
      <c r="K1290" s="11">
        <v>0</v>
      </c>
      <c r="L1290" s="11">
        <v>0</v>
      </c>
      <c r="M1290" s="11">
        <v>894</v>
      </c>
      <c r="N1290" s="11">
        <v>64</v>
      </c>
    </row>
    <row r="1291" spans="1:14" x14ac:dyDescent="0.25">
      <c r="A1291" s="10">
        <v>305732</v>
      </c>
      <c r="B1291" s="11">
        <v>0</v>
      </c>
      <c r="J1291" s="10">
        <v>990794</v>
      </c>
      <c r="K1291" s="11">
        <v>0</v>
      </c>
      <c r="L1291" s="11">
        <v>0</v>
      </c>
      <c r="M1291" s="11">
        <v>894</v>
      </c>
      <c r="N1291" s="11">
        <v>64</v>
      </c>
    </row>
    <row r="1292" spans="1:14" x14ac:dyDescent="0.25">
      <c r="A1292" s="10">
        <v>305734</v>
      </c>
      <c r="B1292" s="11">
        <v>21.97</v>
      </c>
      <c r="J1292" s="10">
        <v>990856</v>
      </c>
      <c r="K1292" s="11">
        <v>0</v>
      </c>
      <c r="L1292" s="11">
        <v>0</v>
      </c>
      <c r="M1292" s="11">
        <v>894</v>
      </c>
      <c r="N1292" s="11">
        <v>64</v>
      </c>
    </row>
    <row r="1293" spans="1:14" x14ac:dyDescent="0.25">
      <c r="A1293" s="10">
        <v>305737</v>
      </c>
      <c r="B1293" s="11">
        <v>0</v>
      </c>
      <c r="J1293" s="10">
        <v>990868</v>
      </c>
      <c r="K1293" s="11">
        <v>0</v>
      </c>
      <c r="L1293" s="11">
        <v>0</v>
      </c>
      <c r="M1293" s="11">
        <v>894</v>
      </c>
      <c r="N1293" s="11">
        <v>64</v>
      </c>
    </row>
    <row r="1294" spans="1:14" x14ac:dyDescent="0.25">
      <c r="A1294" s="10">
        <v>305742</v>
      </c>
      <c r="B1294" s="11">
        <v>58.81</v>
      </c>
      <c r="J1294" s="10">
        <v>990889</v>
      </c>
      <c r="K1294" s="11">
        <v>0</v>
      </c>
      <c r="L1294" s="11">
        <v>0</v>
      </c>
      <c r="M1294" s="11">
        <v>894</v>
      </c>
      <c r="N1294" s="11">
        <v>64</v>
      </c>
    </row>
    <row r="1295" spans="1:14" x14ac:dyDescent="0.25">
      <c r="A1295" s="10">
        <v>305746</v>
      </c>
      <c r="B1295" s="11">
        <v>0</v>
      </c>
      <c r="J1295" s="10">
        <v>990900</v>
      </c>
      <c r="K1295" s="11">
        <v>0</v>
      </c>
      <c r="L1295" s="11">
        <v>0</v>
      </c>
      <c r="M1295" s="11">
        <v>894</v>
      </c>
      <c r="N1295" s="11">
        <v>64</v>
      </c>
    </row>
    <row r="1296" spans="1:14" x14ac:dyDescent="0.25">
      <c r="A1296" s="10">
        <v>305747</v>
      </c>
      <c r="B1296" s="11">
        <v>0</v>
      </c>
      <c r="J1296" s="10">
        <v>990906</v>
      </c>
      <c r="K1296" s="11">
        <v>0</v>
      </c>
      <c r="L1296" s="11">
        <v>0</v>
      </c>
      <c r="M1296" s="11">
        <v>894</v>
      </c>
      <c r="N1296" s="11">
        <v>64</v>
      </c>
    </row>
    <row r="1297" spans="1:14" x14ac:dyDescent="0.25">
      <c r="A1297" s="10">
        <v>305748</v>
      </c>
      <c r="B1297" s="11">
        <v>0</v>
      </c>
      <c r="J1297" s="10">
        <v>990941</v>
      </c>
      <c r="K1297" s="11">
        <v>0</v>
      </c>
      <c r="L1297" s="11">
        <v>0</v>
      </c>
      <c r="M1297" s="11">
        <v>894</v>
      </c>
      <c r="N1297" s="11">
        <v>64</v>
      </c>
    </row>
    <row r="1298" spans="1:14" x14ac:dyDescent="0.25">
      <c r="A1298" s="10">
        <v>305749</v>
      </c>
      <c r="B1298" s="11">
        <v>0</v>
      </c>
      <c r="J1298" s="10">
        <v>990955</v>
      </c>
      <c r="K1298" s="11">
        <v>0</v>
      </c>
      <c r="L1298" s="11">
        <v>0</v>
      </c>
      <c r="M1298" s="11">
        <v>894</v>
      </c>
      <c r="N1298" s="11">
        <v>64</v>
      </c>
    </row>
    <row r="1299" spans="1:14" x14ac:dyDescent="0.25">
      <c r="A1299" s="10">
        <v>305750</v>
      </c>
      <c r="B1299" s="11">
        <v>0</v>
      </c>
      <c r="J1299" s="10">
        <v>990986</v>
      </c>
      <c r="K1299" s="11">
        <v>0</v>
      </c>
      <c r="L1299" s="11">
        <v>0</v>
      </c>
      <c r="M1299" s="11">
        <v>894</v>
      </c>
      <c r="N1299" s="11">
        <v>64</v>
      </c>
    </row>
    <row r="1300" spans="1:14" x14ac:dyDescent="0.25">
      <c r="A1300" s="10">
        <v>305753</v>
      </c>
      <c r="B1300" s="11">
        <v>0</v>
      </c>
      <c r="J1300" s="10">
        <v>990997</v>
      </c>
      <c r="K1300" s="11">
        <v>0</v>
      </c>
      <c r="L1300" s="11">
        <v>0</v>
      </c>
      <c r="M1300" s="11">
        <v>894</v>
      </c>
      <c r="N1300" s="11">
        <v>64</v>
      </c>
    </row>
    <row r="1301" spans="1:14" x14ac:dyDescent="0.25">
      <c r="A1301" s="10">
        <v>305755</v>
      </c>
      <c r="B1301" s="11">
        <v>4.68</v>
      </c>
      <c r="J1301" s="10">
        <v>991081</v>
      </c>
      <c r="K1301" s="11">
        <v>0</v>
      </c>
      <c r="L1301" s="11">
        <v>0</v>
      </c>
      <c r="M1301" s="11">
        <v>894</v>
      </c>
      <c r="N1301" s="11">
        <v>64</v>
      </c>
    </row>
    <row r="1302" spans="1:14" x14ac:dyDescent="0.25">
      <c r="A1302" s="10">
        <v>305759</v>
      </c>
      <c r="B1302" s="11">
        <v>0</v>
      </c>
      <c r="J1302" s="10">
        <v>991082</v>
      </c>
      <c r="K1302" s="11">
        <v>0</v>
      </c>
      <c r="L1302" s="11">
        <v>0</v>
      </c>
      <c r="M1302" s="11">
        <v>894</v>
      </c>
      <c r="N1302" s="11">
        <v>64</v>
      </c>
    </row>
    <row r="1303" spans="1:14" x14ac:dyDescent="0.25">
      <c r="A1303" s="10">
        <v>305760</v>
      </c>
      <c r="B1303" s="11">
        <v>0</v>
      </c>
      <c r="J1303" s="10">
        <v>991159</v>
      </c>
      <c r="K1303" s="11">
        <v>0</v>
      </c>
      <c r="L1303" s="11">
        <v>0</v>
      </c>
      <c r="M1303" s="11">
        <v>894</v>
      </c>
      <c r="N1303" s="11">
        <v>64</v>
      </c>
    </row>
    <row r="1304" spans="1:14" x14ac:dyDescent="0.25">
      <c r="A1304" s="10">
        <v>305763</v>
      </c>
      <c r="B1304" s="11">
        <v>0</v>
      </c>
      <c r="J1304" s="10">
        <v>991160</v>
      </c>
      <c r="K1304" s="11">
        <v>0</v>
      </c>
      <c r="L1304" s="11">
        <v>0</v>
      </c>
      <c r="M1304" s="11">
        <v>894</v>
      </c>
      <c r="N1304" s="11">
        <v>64</v>
      </c>
    </row>
    <row r="1305" spans="1:14" x14ac:dyDescent="0.25">
      <c r="A1305" s="10">
        <v>305764</v>
      </c>
      <c r="B1305" s="11">
        <v>0</v>
      </c>
      <c r="J1305" s="10">
        <v>991163</v>
      </c>
      <c r="K1305" s="11">
        <v>0</v>
      </c>
      <c r="L1305" s="11">
        <v>0</v>
      </c>
      <c r="M1305" s="11">
        <v>894</v>
      </c>
      <c r="N1305" s="11">
        <v>64</v>
      </c>
    </row>
    <row r="1306" spans="1:14" x14ac:dyDescent="0.25">
      <c r="A1306" s="10">
        <v>305766</v>
      </c>
      <c r="B1306" s="11">
        <v>0</v>
      </c>
      <c r="J1306" s="10">
        <v>991168</v>
      </c>
      <c r="K1306" s="11">
        <v>0</v>
      </c>
      <c r="L1306" s="11">
        <v>0</v>
      </c>
      <c r="M1306" s="11">
        <v>894</v>
      </c>
      <c r="N1306" s="11">
        <v>64</v>
      </c>
    </row>
    <row r="1307" spans="1:14" x14ac:dyDescent="0.25">
      <c r="A1307" s="10">
        <v>305767</v>
      </c>
      <c r="B1307" s="11">
        <v>0</v>
      </c>
      <c r="J1307" s="10">
        <v>991210</v>
      </c>
      <c r="K1307" s="11">
        <v>0</v>
      </c>
      <c r="L1307" s="11">
        <v>0</v>
      </c>
      <c r="M1307" s="11">
        <v>894</v>
      </c>
      <c r="N1307" s="11">
        <v>64</v>
      </c>
    </row>
    <row r="1308" spans="1:14" x14ac:dyDescent="0.25">
      <c r="A1308" s="10">
        <v>305769</v>
      </c>
      <c r="B1308" s="11">
        <v>0</v>
      </c>
      <c r="J1308" s="10">
        <v>991222</v>
      </c>
      <c r="K1308" s="11">
        <v>0</v>
      </c>
      <c r="L1308" s="11">
        <v>0</v>
      </c>
      <c r="M1308" s="11">
        <v>894</v>
      </c>
      <c r="N1308" s="11">
        <v>64</v>
      </c>
    </row>
    <row r="1309" spans="1:14" x14ac:dyDescent="0.25">
      <c r="A1309" s="10">
        <v>305770</v>
      </c>
      <c r="B1309" s="11">
        <v>0</v>
      </c>
      <c r="J1309" s="10">
        <v>991257</v>
      </c>
      <c r="K1309" s="11">
        <v>0</v>
      </c>
      <c r="L1309" s="11">
        <v>0</v>
      </c>
      <c r="M1309" s="11">
        <v>894</v>
      </c>
      <c r="N1309" s="11">
        <v>64</v>
      </c>
    </row>
    <row r="1310" spans="1:14" x14ac:dyDescent="0.25">
      <c r="A1310" s="10">
        <v>305771</v>
      </c>
      <c r="B1310" s="11">
        <v>0</v>
      </c>
      <c r="J1310" s="10">
        <v>991261</v>
      </c>
      <c r="K1310" s="11">
        <v>0</v>
      </c>
      <c r="L1310" s="11">
        <v>0</v>
      </c>
      <c r="M1310" s="11">
        <v>894</v>
      </c>
      <c r="N1310" s="11">
        <v>64</v>
      </c>
    </row>
    <row r="1311" spans="1:14" x14ac:dyDescent="0.25">
      <c r="A1311" s="10">
        <v>305772</v>
      </c>
      <c r="B1311" s="11">
        <v>0</v>
      </c>
      <c r="J1311" s="10">
        <v>991289</v>
      </c>
      <c r="K1311" s="11">
        <v>0</v>
      </c>
      <c r="L1311" s="11">
        <v>0</v>
      </c>
      <c r="M1311" s="11">
        <v>894</v>
      </c>
      <c r="N1311" s="11">
        <v>64</v>
      </c>
    </row>
    <row r="1312" spans="1:14" x14ac:dyDescent="0.25">
      <c r="A1312" s="10">
        <v>305773</v>
      </c>
      <c r="B1312" s="11">
        <v>0</v>
      </c>
      <c r="J1312" s="10">
        <v>991320</v>
      </c>
      <c r="K1312" s="11">
        <v>0</v>
      </c>
      <c r="L1312" s="11">
        <v>0</v>
      </c>
      <c r="M1312" s="11">
        <v>894</v>
      </c>
      <c r="N1312" s="11">
        <v>64</v>
      </c>
    </row>
    <row r="1313" spans="1:14" x14ac:dyDescent="0.25">
      <c r="A1313" s="10">
        <v>305775</v>
      </c>
      <c r="B1313" s="11">
        <v>0</v>
      </c>
      <c r="J1313" s="10">
        <v>991338</v>
      </c>
      <c r="K1313" s="11">
        <v>0</v>
      </c>
      <c r="L1313" s="11">
        <v>0</v>
      </c>
      <c r="M1313" s="11">
        <v>894</v>
      </c>
      <c r="N1313" s="11">
        <v>64</v>
      </c>
    </row>
    <row r="1314" spans="1:14" x14ac:dyDescent="0.25">
      <c r="A1314" s="10">
        <v>305776</v>
      </c>
      <c r="B1314" s="11">
        <v>0</v>
      </c>
      <c r="J1314" s="10">
        <v>991347</v>
      </c>
      <c r="K1314" s="11">
        <v>0</v>
      </c>
      <c r="L1314" s="11">
        <v>0</v>
      </c>
      <c r="M1314" s="11">
        <v>894</v>
      </c>
      <c r="N1314" s="11">
        <v>64</v>
      </c>
    </row>
    <row r="1315" spans="1:14" x14ac:dyDescent="0.25">
      <c r="A1315" s="10">
        <v>305779</v>
      </c>
      <c r="B1315" s="11">
        <v>0</v>
      </c>
      <c r="J1315" s="10">
        <v>991357</v>
      </c>
      <c r="K1315" s="11">
        <v>0</v>
      </c>
      <c r="L1315" s="11">
        <v>0</v>
      </c>
      <c r="M1315" s="11">
        <v>894</v>
      </c>
      <c r="N1315" s="11">
        <v>64</v>
      </c>
    </row>
    <row r="1316" spans="1:14" x14ac:dyDescent="0.25">
      <c r="A1316" s="10">
        <v>305781</v>
      </c>
      <c r="B1316" s="11">
        <v>0</v>
      </c>
      <c r="J1316" s="10">
        <v>991378</v>
      </c>
      <c r="K1316" s="11">
        <v>0</v>
      </c>
      <c r="L1316" s="11">
        <v>0</v>
      </c>
      <c r="M1316" s="11">
        <v>894</v>
      </c>
      <c r="N1316" s="11">
        <v>64</v>
      </c>
    </row>
    <row r="1317" spans="1:14" x14ac:dyDescent="0.25">
      <c r="A1317" s="10">
        <v>305783</v>
      </c>
      <c r="B1317" s="11">
        <v>0</v>
      </c>
      <c r="J1317" s="10">
        <v>991607</v>
      </c>
      <c r="K1317" s="11">
        <v>0</v>
      </c>
      <c r="L1317" s="11">
        <v>0</v>
      </c>
      <c r="M1317" s="11">
        <v>894</v>
      </c>
      <c r="N1317" s="11">
        <v>64</v>
      </c>
    </row>
    <row r="1318" spans="1:14" x14ac:dyDescent="0.25">
      <c r="A1318" s="10">
        <v>305787</v>
      </c>
      <c r="B1318" s="11">
        <v>0</v>
      </c>
      <c r="J1318" s="10">
        <v>991657</v>
      </c>
      <c r="K1318" s="11">
        <v>0</v>
      </c>
      <c r="L1318" s="11">
        <v>0</v>
      </c>
      <c r="M1318" s="11">
        <v>894</v>
      </c>
      <c r="N1318" s="11">
        <v>64</v>
      </c>
    </row>
    <row r="1319" spans="1:14" x14ac:dyDescent="0.25">
      <c r="A1319" s="10">
        <v>305791</v>
      </c>
      <c r="B1319" s="11">
        <v>0</v>
      </c>
      <c r="J1319" s="10">
        <v>991658</v>
      </c>
      <c r="K1319" s="11">
        <v>0</v>
      </c>
      <c r="L1319" s="11">
        <v>0</v>
      </c>
      <c r="M1319" s="11">
        <v>894</v>
      </c>
      <c r="N1319" s="11">
        <v>64</v>
      </c>
    </row>
    <row r="1320" spans="1:14" x14ac:dyDescent="0.25">
      <c r="A1320" s="10">
        <v>305796</v>
      </c>
      <c r="B1320" s="11">
        <v>0</v>
      </c>
      <c r="J1320" s="10">
        <v>991695</v>
      </c>
      <c r="K1320" s="11">
        <v>0</v>
      </c>
      <c r="L1320" s="11">
        <v>0</v>
      </c>
      <c r="M1320" s="11">
        <v>894</v>
      </c>
      <c r="N1320" s="11">
        <v>64</v>
      </c>
    </row>
    <row r="1321" spans="1:14" x14ac:dyDescent="0.25">
      <c r="A1321" s="10">
        <v>305800</v>
      </c>
      <c r="B1321" s="11">
        <v>0</v>
      </c>
      <c r="J1321" s="10">
        <v>991725</v>
      </c>
      <c r="K1321" s="11">
        <v>0</v>
      </c>
      <c r="L1321" s="11">
        <v>0</v>
      </c>
      <c r="M1321" s="11">
        <v>894</v>
      </c>
      <c r="N1321" s="11">
        <v>64</v>
      </c>
    </row>
    <row r="1322" spans="1:14" x14ac:dyDescent="0.25">
      <c r="A1322" s="10">
        <v>305802</v>
      </c>
      <c r="B1322" s="11">
        <v>0</v>
      </c>
      <c r="J1322" s="10">
        <v>991726</v>
      </c>
      <c r="K1322" s="11">
        <v>0</v>
      </c>
      <c r="L1322" s="11">
        <v>0</v>
      </c>
      <c r="M1322" s="11">
        <v>894</v>
      </c>
      <c r="N1322" s="11">
        <v>64</v>
      </c>
    </row>
    <row r="1323" spans="1:14" x14ac:dyDescent="0.25">
      <c r="A1323" s="10">
        <v>305804</v>
      </c>
      <c r="B1323" s="11">
        <v>26.27</v>
      </c>
      <c r="J1323" s="10">
        <v>991728</v>
      </c>
      <c r="K1323" s="11">
        <v>0</v>
      </c>
      <c r="L1323" s="11">
        <v>0</v>
      </c>
      <c r="M1323" s="11">
        <v>894</v>
      </c>
      <c r="N1323" s="11">
        <v>64</v>
      </c>
    </row>
    <row r="1324" spans="1:14" x14ac:dyDescent="0.25">
      <c r="A1324" s="10">
        <v>305806</v>
      </c>
      <c r="B1324" s="11">
        <v>0</v>
      </c>
      <c r="J1324" s="10">
        <v>991799</v>
      </c>
      <c r="K1324" s="11">
        <v>0</v>
      </c>
      <c r="L1324" s="11">
        <v>0</v>
      </c>
      <c r="M1324" s="11">
        <v>894</v>
      </c>
      <c r="N1324" s="11">
        <v>64</v>
      </c>
    </row>
    <row r="1325" spans="1:14" x14ac:dyDescent="0.25">
      <c r="A1325" s="10">
        <v>305808</v>
      </c>
      <c r="B1325" s="11">
        <v>0</v>
      </c>
      <c r="J1325" s="10">
        <v>991843</v>
      </c>
      <c r="K1325" s="11">
        <v>0</v>
      </c>
      <c r="L1325" s="11">
        <v>0</v>
      </c>
      <c r="M1325" s="11">
        <v>894</v>
      </c>
      <c r="N1325" s="11">
        <v>64</v>
      </c>
    </row>
    <row r="1326" spans="1:14" x14ac:dyDescent="0.25">
      <c r="A1326" s="10">
        <v>305810</v>
      </c>
      <c r="B1326" s="11">
        <v>0</v>
      </c>
      <c r="J1326" s="10">
        <v>991947</v>
      </c>
      <c r="K1326" s="11">
        <v>0</v>
      </c>
      <c r="L1326" s="11">
        <v>0</v>
      </c>
      <c r="M1326" s="11">
        <v>894</v>
      </c>
      <c r="N1326" s="11">
        <v>64</v>
      </c>
    </row>
    <row r="1327" spans="1:14" x14ac:dyDescent="0.25">
      <c r="A1327" s="10">
        <v>305812</v>
      </c>
      <c r="B1327" s="11">
        <v>0</v>
      </c>
      <c r="J1327" s="10">
        <v>991949</v>
      </c>
      <c r="K1327" s="11">
        <v>0</v>
      </c>
      <c r="L1327" s="11">
        <v>0</v>
      </c>
      <c r="M1327" s="11">
        <v>894</v>
      </c>
      <c r="N1327" s="11">
        <v>64</v>
      </c>
    </row>
    <row r="1328" spans="1:14" x14ac:dyDescent="0.25">
      <c r="A1328" s="10">
        <v>305814</v>
      </c>
      <c r="B1328" s="11">
        <v>0</v>
      </c>
      <c r="J1328" s="10">
        <v>991956</v>
      </c>
      <c r="K1328" s="11">
        <v>0</v>
      </c>
      <c r="L1328" s="11">
        <v>0</v>
      </c>
      <c r="M1328" s="11">
        <v>894</v>
      </c>
      <c r="N1328" s="11">
        <v>64</v>
      </c>
    </row>
    <row r="1329" spans="1:14" x14ac:dyDescent="0.25">
      <c r="A1329" s="10">
        <v>305816</v>
      </c>
      <c r="B1329" s="11">
        <v>0</v>
      </c>
      <c r="J1329" s="10">
        <v>991966</v>
      </c>
      <c r="K1329" s="11">
        <v>0</v>
      </c>
      <c r="L1329" s="11">
        <v>0</v>
      </c>
      <c r="M1329" s="11">
        <v>894</v>
      </c>
      <c r="N1329" s="11">
        <v>64</v>
      </c>
    </row>
    <row r="1330" spans="1:14" x14ac:dyDescent="0.25">
      <c r="A1330" s="10">
        <v>305820</v>
      </c>
      <c r="B1330" s="11">
        <v>0</v>
      </c>
      <c r="J1330" s="10">
        <v>991970</v>
      </c>
      <c r="K1330" s="11">
        <v>0</v>
      </c>
      <c r="L1330" s="11">
        <v>0</v>
      </c>
      <c r="M1330" s="11">
        <v>894</v>
      </c>
      <c r="N1330" s="11">
        <v>64</v>
      </c>
    </row>
    <row r="1331" spans="1:14" x14ac:dyDescent="0.25">
      <c r="A1331" s="10">
        <v>305830</v>
      </c>
      <c r="B1331" s="11">
        <v>0</v>
      </c>
      <c r="J1331" s="10">
        <v>991974</v>
      </c>
      <c r="K1331" s="11">
        <v>0</v>
      </c>
      <c r="L1331" s="11">
        <v>0</v>
      </c>
      <c r="M1331" s="11">
        <v>894</v>
      </c>
      <c r="N1331" s="11">
        <v>64</v>
      </c>
    </row>
    <row r="1332" spans="1:14" x14ac:dyDescent="0.25">
      <c r="A1332" s="10">
        <v>305832</v>
      </c>
      <c r="B1332" s="11">
        <v>0</v>
      </c>
      <c r="J1332" s="10">
        <v>991981</v>
      </c>
      <c r="K1332" s="11">
        <v>0</v>
      </c>
      <c r="L1332" s="11">
        <v>0</v>
      </c>
      <c r="M1332" s="11">
        <v>894</v>
      </c>
      <c r="N1332" s="11">
        <v>64</v>
      </c>
    </row>
    <row r="1333" spans="1:14" x14ac:dyDescent="0.25">
      <c r="A1333" s="10">
        <v>305838</v>
      </c>
      <c r="B1333" s="11">
        <v>0</v>
      </c>
      <c r="J1333" s="10">
        <v>992004</v>
      </c>
      <c r="K1333" s="11">
        <v>0</v>
      </c>
      <c r="L1333" s="11">
        <v>0</v>
      </c>
      <c r="M1333" s="11">
        <v>894</v>
      </c>
      <c r="N1333" s="11">
        <v>64</v>
      </c>
    </row>
    <row r="1334" spans="1:14" x14ac:dyDescent="0.25">
      <c r="A1334" s="10">
        <v>305840</v>
      </c>
      <c r="B1334" s="11">
        <v>0</v>
      </c>
      <c r="J1334" s="10">
        <v>992022</v>
      </c>
      <c r="K1334" s="11">
        <v>0</v>
      </c>
      <c r="L1334" s="11">
        <v>0</v>
      </c>
      <c r="M1334" s="11">
        <v>894</v>
      </c>
      <c r="N1334" s="11">
        <v>64</v>
      </c>
    </row>
    <row r="1335" spans="1:14" x14ac:dyDescent="0.25">
      <c r="A1335" s="10">
        <v>305844</v>
      </c>
      <c r="B1335" s="11">
        <v>0</v>
      </c>
      <c r="J1335" s="10">
        <v>992053</v>
      </c>
      <c r="K1335" s="11">
        <v>0</v>
      </c>
      <c r="L1335" s="11">
        <v>0</v>
      </c>
      <c r="M1335" s="11">
        <v>894</v>
      </c>
      <c r="N1335" s="11">
        <v>64</v>
      </c>
    </row>
    <row r="1336" spans="1:14" x14ac:dyDescent="0.25">
      <c r="A1336" s="10">
        <v>305846</v>
      </c>
      <c r="B1336" s="11">
        <v>0</v>
      </c>
      <c r="J1336" s="10">
        <v>992135</v>
      </c>
      <c r="K1336" s="11">
        <v>0</v>
      </c>
      <c r="L1336" s="11">
        <v>0</v>
      </c>
      <c r="M1336" s="11">
        <v>894</v>
      </c>
      <c r="N1336" s="11">
        <v>64</v>
      </c>
    </row>
    <row r="1337" spans="1:14" x14ac:dyDescent="0.25">
      <c r="A1337" s="10">
        <v>305848</v>
      </c>
      <c r="B1337" s="11">
        <v>0</v>
      </c>
      <c r="J1337" s="10">
        <v>992138</v>
      </c>
      <c r="K1337" s="11">
        <v>0</v>
      </c>
      <c r="L1337" s="11">
        <v>0</v>
      </c>
      <c r="M1337" s="11">
        <v>894</v>
      </c>
      <c r="N1337" s="11">
        <v>64</v>
      </c>
    </row>
    <row r="1338" spans="1:14" x14ac:dyDescent="0.25">
      <c r="A1338" s="10">
        <v>305850</v>
      </c>
      <c r="B1338" s="11">
        <v>0</v>
      </c>
      <c r="J1338" s="10">
        <v>992188</v>
      </c>
      <c r="K1338" s="11">
        <v>0</v>
      </c>
      <c r="L1338" s="11">
        <v>0</v>
      </c>
      <c r="M1338" s="11">
        <v>894</v>
      </c>
      <c r="N1338" s="11">
        <v>64</v>
      </c>
    </row>
    <row r="1339" spans="1:14" x14ac:dyDescent="0.25">
      <c r="A1339" s="10">
        <v>305860</v>
      </c>
      <c r="B1339" s="11">
        <v>0</v>
      </c>
      <c r="J1339" s="10">
        <v>992231</v>
      </c>
      <c r="K1339" s="11">
        <v>0</v>
      </c>
      <c r="L1339" s="11">
        <v>0</v>
      </c>
      <c r="M1339" s="11">
        <v>894</v>
      </c>
      <c r="N1339" s="11">
        <v>64</v>
      </c>
    </row>
    <row r="1340" spans="1:14" x14ac:dyDescent="0.25">
      <c r="A1340" s="10">
        <v>305862</v>
      </c>
      <c r="B1340" s="11">
        <v>0</v>
      </c>
      <c r="J1340" s="10">
        <v>992241</v>
      </c>
      <c r="K1340" s="11">
        <v>0</v>
      </c>
      <c r="L1340" s="11">
        <v>0</v>
      </c>
      <c r="M1340" s="11">
        <v>894</v>
      </c>
      <c r="N1340" s="11">
        <v>64</v>
      </c>
    </row>
    <row r="1341" spans="1:14" x14ac:dyDescent="0.25">
      <c r="A1341" s="10">
        <v>305866</v>
      </c>
      <c r="B1341" s="11">
        <v>0</v>
      </c>
      <c r="J1341" s="10">
        <v>992261</v>
      </c>
      <c r="K1341" s="11">
        <v>0</v>
      </c>
      <c r="L1341" s="11">
        <v>0</v>
      </c>
      <c r="M1341" s="11">
        <v>894</v>
      </c>
      <c r="N1341" s="11">
        <v>64</v>
      </c>
    </row>
    <row r="1342" spans="1:14" x14ac:dyDescent="0.25">
      <c r="A1342" s="10">
        <v>305868</v>
      </c>
      <c r="B1342" s="11">
        <v>0</v>
      </c>
      <c r="J1342" s="10">
        <v>992262</v>
      </c>
      <c r="K1342" s="11">
        <v>0</v>
      </c>
      <c r="L1342" s="11">
        <v>0</v>
      </c>
      <c r="M1342" s="11">
        <v>894</v>
      </c>
      <c r="N1342" s="11">
        <v>64</v>
      </c>
    </row>
    <row r="1343" spans="1:14" x14ac:dyDescent="0.25">
      <c r="A1343" s="10">
        <v>305870</v>
      </c>
      <c r="B1343" s="11">
        <v>0</v>
      </c>
      <c r="J1343" s="10">
        <v>992264</v>
      </c>
      <c r="K1343" s="11">
        <v>0</v>
      </c>
      <c r="L1343" s="11">
        <v>0</v>
      </c>
      <c r="M1343" s="11">
        <v>894</v>
      </c>
      <c r="N1343" s="11">
        <v>64</v>
      </c>
    </row>
    <row r="1344" spans="1:14" x14ac:dyDescent="0.25">
      <c r="A1344" s="10">
        <v>305876</v>
      </c>
      <c r="B1344" s="11">
        <v>0</v>
      </c>
      <c r="J1344" s="10">
        <v>992293</v>
      </c>
      <c r="K1344" s="11">
        <v>0</v>
      </c>
      <c r="L1344" s="11">
        <v>0</v>
      </c>
      <c r="M1344" s="11">
        <v>894</v>
      </c>
      <c r="N1344" s="11">
        <v>64</v>
      </c>
    </row>
    <row r="1345" spans="1:14" x14ac:dyDescent="0.25">
      <c r="A1345" s="10">
        <v>305880</v>
      </c>
      <c r="B1345" s="11">
        <v>0</v>
      </c>
      <c r="J1345" s="10">
        <v>992295</v>
      </c>
      <c r="K1345" s="11">
        <v>0</v>
      </c>
      <c r="L1345" s="11">
        <v>0</v>
      </c>
      <c r="M1345" s="11">
        <v>894</v>
      </c>
      <c r="N1345" s="11">
        <v>64</v>
      </c>
    </row>
    <row r="1346" spans="1:14" x14ac:dyDescent="0.25">
      <c r="A1346" s="10">
        <v>305882</v>
      </c>
      <c r="B1346" s="11">
        <v>0</v>
      </c>
      <c r="J1346" s="10">
        <v>992297</v>
      </c>
      <c r="K1346" s="11">
        <v>0</v>
      </c>
      <c r="L1346" s="11">
        <v>0</v>
      </c>
      <c r="M1346" s="11">
        <v>894</v>
      </c>
      <c r="N1346" s="11">
        <v>64</v>
      </c>
    </row>
    <row r="1347" spans="1:14" x14ac:dyDescent="0.25">
      <c r="A1347" s="10">
        <v>305895</v>
      </c>
      <c r="B1347" s="11">
        <v>0</v>
      </c>
      <c r="J1347" s="10">
        <v>992298</v>
      </c>
      <c r="K1347" s="11">
        <v>0</v>
      </c>
      <c r="L1347" s="11">
        <v>0</v>
      </c>
      <c r="M1347" s="11">
        <v>894</v>
      </c>
      <c r="N1347" s="11">
        <v>64</v>
      </c>
    </row>
    <row r="1348" spans="1:14" x14ac:dyDescent="0.25">
      <c r="A1348" s="10">
        <v>305897</v>
      </c>
      <c r="B1348" s="11">
        <v>0</v>
      </c>
      <c r="J1348" s="10">
        <v>992301</v>
      </c>
      <c r="K1348" s="11">
        <v>0</v>
      </c>
      <c r="L1348" s="11">
        <v>0</v>
      </c>
      <c r="M1348" s="11">
        <v>894</v>
      </c>
      <c r="N1348" s="11">
        <v>64</v>
      </c>
    </row>
    <row r="1349" spans="1:14" x14ac:dyDescent="0.25">
      <c r="A1349" s="10">
        <v>305899</v>
      </c>
      <c r="B1349" s="11">
        <v>0</v>
      </c>
      <c r="J1349" s="10">
        <v>992317</v>
      </c>
      <c r="K1349" s="11">
        <v>0</v>
      </c>
      <c r="L1349" s="11">
        <v>0</v>
      </c>
      <c r="M1349" s="11">
        <v>894</v>
      </c>
      <c r="N1349" s="11">
        <v>64</v>
      </c>
    </row>
    <row r="1350" spans="1:14" x14ac:dyDescent="0.25">
      <c r="A1350" s="10">
        <v>305904</v>
      </c>
      <c r="B1350" s="11">
        <v>0</v>
      </c>
      <c r="J1350" s="10">
        <v>992332</v>
      </c>
      <c r="K1350" s="11">
        <v>0</v>
      </c>
      <c r="L1350" s="11">
        <v>0</v>
      </c>
      <c r="M1350" s="11">
        <v>894</v>
      </c>
      <c r="N1350" s="11">
        <v>64</v>
      </c>
    </row>
    <row r="1351" spans="1:14" x14ac:dyDescent="0.25">
      <c r="A1351" s="10">
        <v>305908</v>
      </c>
      <c r="B1351" s="11">
        <v>0</v>
      </c>
      <c r="J1351" s="10">
        <v>992342</v>
      </c>
      <c r="K1351" s="11">
        <v>220</v>
      </c>
      <c r="L1351" s="11">
        <v>0</v>
      </c>
      <c r="M1351" s="11">
        <v>870</v>
      </c>
      <c r="N1351" s="11">
        <v>64</v>
      </c>
    </row>
    <row r="1352" spans="1:14" x14ac:dyDescent="0.25">
      <c r="A1352" s="10">
        <v>305910</v>
      </c>
      <c r="B1352" s="11">
        <v>0</v>
      </c>
      <c r="J1352" s="10">
        <v>992344</v>
      </c>
      <c r="K1352" s="11">
        <v>0</v>
      </c>
      <c r="L1352" s="11">
        <v>0</v>
      </c>
      <c r="M1352" s="11">
        <v>894</v>
      </c>
      <c r="N1352" s="11">
        <v>64</v>
      </c>
    </row>
    <row r="1353" spans="1:14" x14ac:dyDescent="0.25">
      <c r="A1353" s="10">
        <v>305913</v>
      </c>
      <c r="B1353" s="11">
        <v>0</v>
      </c>
      <c r="J1353" s="10">
        <v>992345</v>
      </c>
      <c r="K1353" s="11">
        <v>0</v>
      </c>
      <c r="L1353" s="11">
        <v>0</v>
      </c>
      <c r="M1353" s="11">
        <v>894</v>
      </c>
      <c r="N1353" s="11">
        <v>64</v>
      </c>
    </row>
    <row r="1354" spans="1:14" x14ac:dyDescent="0.25">
      <c r="A1354" s="10">
        <v>305915</v>
      </c>
      <c r="B1354" s="11">
        <v>0</v>
      </c>
      <c r="J1354" s="10">
        <v>992348</v>
      </c>
      <c r="K1354" s="11">
        <v>0</v>
      </c>
      <c r="L1354" s="11">
        <v>0</v>
      </c>
      <c r="M1354" s="11">
        <v>894</v>
      </c>
      <c r="N1354" s="11">
        <v>64</v>
      </c>
    </row>
    <row r="1355" spans="1:14" x14ac:dyDescent="0.25">
      <c r="A1355" s="10">
        <v>305917</v>
      </c>
      <c r="B1355" s="11">
        <v>0</v>
      </c>
      <c r="J1355" s="10">
        <v>992377</v>
      </c>
      <c r="K1355" s="11">
        <v>0</v>
      </c>
      <c r="L1355" s="11">
        <v>0</v>
      </c>
      <c r="M1355" s="11">
        <v>894</v>
      </c>
      <c r="N1355" s="11">
        <v>64</v>
      </c>
    </row>
    <row r="1356" spans="1:14" x14ac:dyDescent="0.25">
      <c r="A1356" s="10">
        <v>305921</v>
      </c>
      <c r="B1356" s="11">
        <v>0</v>
      </c>
      <c r="J1356" s="10">
        <v>992383</v>
      </c>
      <c r="K1356" s="11">
        <v>0</v>
      </c>
      <c r="L1356" s="11">
        <v>0</v>
      </c>
      <c r="M1356" s="11">
        <v>894</v>
      </c>
      <c r="N1356" s="11">
        <v>64</v>
      </c>
    </row>
    <row r="1357" spans="1:14" x14ac:dyDescent="0.25">
      <c r="A1357" s="10">
        <v>305923</v>
      </c>
      <c r="B1357" s="11">
        <v>0</v>
      </c>
      <c r="J1357" s="10">
        <v>992387</v>
      </c>
      <c r="K1357" s="11">
        <v>0</v>
      </c>
      <c r="L1357" s="11">
        <v>0</v>
      </c>
      <c r="M1357" s="11">
        <v>894</v>
      </c>
      <c r="N1357" s="11">
        <v>64</v>
      </c>
    </row>
    <row r="1358" spans="1:14" x14ac:dyDescent="0.25">
      <c r="A1358" s="10">
        <v>305926</v>
      </c>
      <c r="B1358" s="11">
        <v>0</v>
      </c>
      <c r="J1358" s="10">
        <v>992391</v>
      </c>
      <c r="K1358" s="11">
        <v>0</v>
      </c>
      <c r="L1358" s="11">
        <v>0</v>
      </c>
      <c r="M1358" s="11">
        <v>894</v>
      </c>
      <c r="N1358" s="11">
        <v>64</v>
      </c>
    </row>
    <row r="1359" spans="1:14" x14ac:dyDescent="0.25">
      <c r="A1359" s="10">
        <v>305929</v>
      </c>
      <c r="B1359" s="11">
        <v>0</v>
      </c>
      <c r="J1359" s="10">
        <v>992395</v>
      </c>
      <c r="K1359" s="11">
        <v>0</v>
      </c>
      <c r="L1359" s="11">
        <v>0</v>
      </c>
      <c r="M1359" s="11">
        <v>894</v>
      </c>
      <c r="N1359" s="11">
        <v>64</v>
      </c>
    </row>
    <row r="1360" spans="1:14" x14ac:dyDescent="0.25">
      <c r="A1360" s="10">
        <v>305931</v>
      </c>
      <c r="B1360" s="11">
        <v>27.520000000000003</v>
      </c>
      <c r="J1360" s="10">
        <v>992397</v>
      </c>
      <c r="K1360" s="11">
        <v>0</v>
      </c>
      <c r="L1360" s="11">
        <v>0</v>
      </c>
      <c r="M1360" s="11">
        <v>894</v>
      </c>
      <c r="N1360" s="11">
        <v>64</v>
      </c>
    </row>
    <row r="1361" spans="1:14" x14ac:dyDescent="0.25">
      <c r="A1361" s="10">
        <v>305933</v>
      </c>
      <c r="B1361" s="11">
        <v>0</v>
      </c>
      <c r="J1361" s="10">
        <v>992445</v>
      </c>
      <c r="K1361" s="11">
        <v>0</v>
      </c>
      <c r="L1361" s="11">
        <v>0</v>
      </c>
      <c r="M1361" s="11">
        <v>894</v>
      </c>
      <c r="N1361" s="11">
        <v>64</v>
      </c>
    </row>
    <row r="1362" spans="1:14" x14ac:dyDescent="0.25">
      <c r="A1362" s="10">
        <v>305935</v>
      </c>
      <c r="B1362" s="11">
        <v>0</v>
      </c>
      <c r="J1362" s="10">
        <v>992450</v>
      </c>
      <c r="K1362" s="11">
        <v>0</v>
      </c>
      <c r="L1362" s="11">
        <v>0</v>
      </c>
      <c r="M1362" s="11">
        <v>894</v>
      </c>
      <c r="N1362" s="11">
        <v>64</v>
      </c>
    </row>
    <row r="1363" spans="1:14" x14ac:dyDescent="0.25">
      <c r="A1363" s="10">
        <v>305941</v>
      </c>
      <c r="B1363" s="11">
        <v>11.969999999999999</v>
      </c>
      <c r="J1363" s="10">
        <v>992451</v>
      </c>
      <c r="K1363" s="11">
        <v>0</v>
      </c>
      <c r="L1363" s="11">
        <v>0</v>
      </c>
      <c r="M1363" s="11">
        <v>894</v>
      </c>
      <c r="N1363" s="11">
        <v>64</v>
      </c>
    </row>
    <row r="1364" spans="1:14" x14ac:dyDescent="0.25">
      <c r="A1364" s="10">
        <v>305943</v>
      </c>
      <c r="B1364" s="11">
        <v>0</v>
      </c>
      <c r="J1364" s="10">
        <v>992455</v>
      </c>
      <c r="K1364" s="11">
        <v>0</v>
      </c>
      <c r="L1364" s="11">
        <v>0</v>
      </c>
      <c r="M1364" s="11">
        <v>894</v>
      </c>
      <c r="N1364" s="11">
        <v>64</v>
      </c>
    </row>
    <row r="1365" spans="1:14" x14ac:dyDescent="0.25">
      <c r="A1365" s="10">
        <v>305945</v>
      </c>
      <c r="B1365" s="11">
        <v>0</v>
      </c>
      <c r="J1365" s="10">
        <v>992459</v>
      </c>
      <c r="K1365" s="11">
        <v>0</v>
      </c>
      <c r="L1365" s="11">
        <v>0</v>
      </c>
      <c r="M1365" s="11">
        <v>894</v>
      </c>
      <c r="N1365" s="11">
        <v>64</v>
      </c>
    </row>
    <row r="1366" spans="1:14" x14ac:dyDescent="0.25">
      <c r="A1366" s="10">
        <v>305949</v>
      </c>
      <c r="B1366" s="11">
        <v>0</v>
      </c>
      <c r="J1366" s="10">
        <v>992486</v>
      </c>
      <c r="K1366" s="11">
        <v>0</v>
      </c>
      <c r="L1366" s="11">
        <v>0</v>
      </c>
      <c r="M1366" s="11">
        <v>894</v>
      </c>
      <c r="N1366" s="11">
        <v>64</v>
      </c>
    </row>
    <row r="1367" spans="1:14" x14ac:dyDescent="0.25">
      <c r="A1367" s="10">
        <v>305951</v>
      </c>
      <c r="B1367" s="11">
        <v>0</v>
      </c>
      <c r="J1367" s="10">
        <v>992496</v>
      </c>
      <c r="K1367" s="11">
        <v>0</v>
      </c>
      <c r="L1367" s="11">
        <v>0</v>
      </c>
      <c r="M1367" s="11">
        <v>894</v>
      </c>
      <c r="N1367" s="11">
        <v>64</v>
      </c>
    </row>
    <row r="1368" spans="1:14" x14ac:dyDescent="0.25">
      <c r="A1368" s="10">
        <v>305955</v>
      </c>
      <c r="B1368" s="11">
        <v>0</v>
      </c>
      <c r="J1368" s="10">
        <v>992498</v>
      </c>
      <c r="K1368" s="11">
        <v>0</v>
      </c>
      <c r="L1368" s="11">
        <v>0</v>
      </c>
      <c r="M1368" s="11">
        <v>894</v>
      </c>
      <c r="N1368" s="11">
        <v>64</v>
      </c>
    </row>
    <row r="1369" spans="1:14" x14ac:dyDescent="0.25">
      <c r="A1369" s="10">
        <v>305957</v>
      </c>
      <c r="B1369" s="11">
        <v>0</v>
      </c>
      <c r="J1369" s="10">
        <v>992504</v>
      </c>
      <c r="K1369" s="11">
        <v>0</v>
      </c>
      <c r="L1369" s="11">
        <v>0</v>
      </c>
      <c r="M1369" s="11">
        <v>894</v>
      </c>
      <c r="N1369" s="11">
        <v>64</v>
      </c>
    </row>
    <row r="1370" spans="1:14" x14ac:dyDescent="0.25">
      <c r="A1370" s="10">
        <v>305962</v>
      </c>
      <c r="B1370" s="11">
        <v>0</v>
      </c>
      <c r="J1370" s="10">
        <v>992540</v>
      </c>
      <c r="K1370" s="11">
        <v>0</v>
      </c>
      <c r="L1370" s="11">
        <v>0</v>
      </c>
      <c r="M1370" s="11">
        <v>894</v>
      </c>
      <c r="N1370" s="11">
        <v>64</v>
      </c>
    </row>
    <row r="1371" spans="1:14" x14ac:dyDescent="0.25">
      <c r="A1371" s="10">
        <v>305966</v>
      </c>
      <c r="B1371" s="11">
        <v>0</v>
      </c>
      <c r="J1371" s="10">
        <v>992562</v>
      </c>
      <c r="K1371" s="11">
        <v>0</v>
      </c>
      <c r="L1371" s="11">
        <v>0</v>
      </c>
      <c r="M1371" s="11">
        <v>894</v>
      </c>
      <c r="N1371" s="11">
        <v>64</v>
      </c>
    </row>
    <row r="1372" spans="1:14" x14ac:dyDescent="0.25">
      <c r="A1372" s="10">
        <v>305972</v>
      </c>
      <c r="B1372" s="11">
        <v>0</v>
      </c>
      <c r="J1372" s="10">
        <v>992610</v>
      </c>
      <c r="K1372" s="11">
        <v>0</v>
      </c>
      <c r="L1372" s="11">
        <v>0</v>
      </c>
      <c r="M1372" s="11">
        <v>894</v>
      </c>
      <c r="N1372" s="11">
        <v>64</v>
      </c>
    </row>
    <row r="1373" spans="1:14" x14ac:dyDescent="0.25">
      <c r="A1373" s="10">
        <v>305978</v>
      </c>
      <c r="B1373" s="11">
        <v>0</v>
      </c>
      <c r="J1373" s="10">
        <v>992618</v>
      </c>
      <c r="K1373" s="11">
        <v>0</v>
      </c>
      <c r="L1373" s="11">
        <v>0</v>
      </c>
      <c r="M1373" s="11">
        <v>894</v>
      </c>
      <c r="N1373" s="11">
        <v>64</v>
      </c>
    </row>
    <row r="1374" spans="1:14" x14ac:dyDescent="0.25">
      <c r="A1374" s="10">
        <v>305980</v>
      </c>
      <c r="B1374" s="11">
        <v>0</v>
      </c>
      <c r="J1374" s="10">
        <v>992628</v>
      </c>
      <c r="K1374" s="11">
        <v>0</v>
      </c>
      <c r="L1374" s="11">
        <v>0</v>
      </c>
      <c r="M1374" s="11">
        <v>894</v>
      </c>
      <c r="N1374" s="11">
        <v>64</v>
      </c>
    </row>
    <row r="1375" spans="1:14" x14ac:dyDescent="0.25">
      <c r="A1375" s="10">
        <v>305982</v>
      </c>
      <c r="B1375" s="11">
        <v>0</v>
      </c>
      <c r="J1375" s="10">
        <v>992636</v>
      </c>
      <c r="K1375" s="11">
        <v>0</v>
      </c>
      <c r="L1375" s="11">
        <v>0</v>
      </c>
      <c r="M1375" s="11">
        <v>894</v>
      </c>
      <c r="N1375" s="11">
        <v>64</v>
      </c>
    </row>
    <row r="1376" spans="1:14" x14ac:dyDescent="0.25">
      <c r="A1376" s="10">
        <v>305984</v>
      </c>
      <c r="B1376" s="11">
        <v>0</v>
      </c>
      <c r="J1376" s="10">
        <v>992640</v>
      </c>
      <c r="K1376" s="11">
        <v>0</v>
      </c>
      <c r="L1376" s="11">
        <v>0</v>
      </c>
      <c r="M1376" s="11">
        <v>894</v>
      </c>
      <c r="N1376" s="11">
        <v>64</v>
      </c>
    </row>
    <row r="1377" spans="1:14" x14ac:dyDescent="0.25">
      <c r="A1377" s="10">
        <v>305986</v>
      </c>
      <c r="B1377" s="11">
        <v>0</v>
      </c>
      <c r="J1377" s="10">
        <v>992708</v>
      </c>
      <c r="K1377" s="11">
        <v>0</v>
      </c>
      <c r="L1377" s="11">
        <v>0</v>
      </c>
      <c r="M1377" s="11">
        <v>894</v>
      </c>
      <c r="N1377" s="11">
        <v>64</v>
      </c>
    </row>
    <row r="1378" spans="1:14" x14ac:dyDescent="0.25">
      <c r="A1378" s="10">
        <v>305990</v>
      </c>
      <c r="B1378" s="11">
        <v>0</v>
      </c>
      <c r="J1378" s="10">
        <v>992749</v>
      </c>
      <c r="K1378" s="11">
        <v>0</v>
      </c>
      <c r="L1378" s="11">
        <v>0</v>
      </c>
      <c r="M1378" s="11">
        <v>894</v>
      </c>
      <c r="N1378" s="11">
        <v>64</v>
      </c>
    </row>
    <row r="1379" spans="1:14" x14ac:dyDescent="0.25">
      <c r="A1379" s="10">
        <v>305992</v>
      </c>
      <c r="B1379" s="11">
        <v>0</v>
      </c>
      <c r="J1379" s="10">
        <v>992771</v>
      </c>
      <c r="K1379" s="11">
        <v>0</v>
      </c>
      <c r="L1379" s="11">
        <v>0</v>
      </c>
      <c r="M1379" s="11">
        <v>894</v>
      </c>
      <c r="N1379" s="11">
        <v>64</v>
      </c>
    </row>
    <row r="1380" spans="1:14" x14ac:dyDescent="0.25">
      <c r="A1380" s="10">
        <v>305994</v>
      </c>
      <c r="B1380" s="11">
        <v>0</v>
      </c>
      <c r="J1380" s="10">
        <v>992801</v>
      </c>
      <c r="K1380" s="11">
        <v>0</v>
      </c>
      <c r="L1380" s="11">
        <v>0</v>
      </c>
      <c r="M1380" s="11">
        <v>894</v>
      </c>
      <c r="N1380" s="11">
        <v>64</v>
      </c>
    </row>
    <row r="1381" spans="1:14" x14ac:dyDescent="0.25">
      <c r="A1381" s="10">
        <v>305996</v>
      </c>
      <c r="B1381" s="11">
        <v>0</v>
      </c>
      <c r="J1381" s="10">
        <v>992805</v>
      </c>
      <c r="K1381" s="11">
        <v>0</v>
      </c>
      <c r="L1381" s="11">
        <v>0</v>
      </c>
      <c r="M1381" s="11">
        <v>894</v>
      </c>
      <c r="N1381" s="11">
        <v>64</v>
      </c>
    </row>
    <row r="1382" spans="1:14" x14ac:dyDescent="0.25">
      <c r="A1382" s="10">
        <v>305998</v>
      </c>
      <c r="B1382" s="11">
        <v>0</v>
      </c>
      <c r="J1382" s="10">
        <v>992812</v>
      </c>
      <c r="K1382" s="11">
        <v>0</v>
      </c>
      <c r="L1382" s="11">
        <v>0</v>
      </c>
      <c r="M1382" s="11">
        <v>894</v>
      </c>
      <c r="N1382" s="11">
        <v>64</v>
      </c>
    </row>
    <row r="1383" spans="1:14" x14ac:dyDescent="0.25">
      <c r="A1383" s="10">
        <v>306002</v>
      </c>
      <c r="B1383" s="11">
        <v>0</v>
      </c>
      <c r="J1383" s="10">
        <v>992832</v>
      </c>
      <c r="K1383" s="11">
        <v>0</v>
      </c>
      <c r="L1383" s="11">
        <v>0</v>
      </c>
      <c r="M1383" s="11">
        <v>894</v>
      </c>
      <c r="N1383" s="11">
        <v>64</v>
      </c>
    </row>
    <row r="1384" spans="1:14" x14ac:dyDescent="0.25">
      <c r="A1384" s="10">
        <v>306004</v>
      </c>
      <c r="B1384" s="11">
        <v>0</v>
      </c>
      <c r="J1384" s="10">
        <v>992848</v>
      </c>
      <c r="K1384" s="11">
        <v>0</v>
      </c>
      <c r="L1384" s="11">
        <v>0</v>
      </c>
      <c r="M1384" s="11">
        <v>894</v>
      </c>
      <c r="N1384" s="11">
        <v>64</v>
      </c>
    </row>
    <row r="1385" spans="1:14" x14ac:dyDescent="0.25">
      <c r="A1385" s="10">
        <v>306006</v>
      </c>
      <c r="B1385" s="11">
        <v>0</v>
      </c>
      <c r="J1385" s="10">
        <v>992849</v>
      </c>
      <c r="K1385" s="11">
        <v>0</v>
      </c>
      <c r="L1385" s="11">
        <v>0</v>
      </c>
      <c r="M1385" s="11">
        <v>894</v>
      </c>
      <c r="N1385" s="11">
        <v>64</v>
      </c>
    </row>
    <row r="1386" spans="1:14" x14ac:dyDescent="0.25">
      <c r="A1386" s="10">
        <v>306010</v>
      </c>
      <c r="B1386" s="11">
        <v>0</v>
      </c>
      <c r="J1386" s="10">
        <v>992865</v>
      </c>
      <c r="K1386" s="11">
        <v>0</v>
      </c>
      <c r="L1386" s="11">
        <v>0</v>
      </c>
      <c r="M1386" s="11">
        <v>894</v>
      </c>
      <c r="N1386" s="11">
        <v>64</v>
      </c>
    </row>
    <row r="1387" spans="1:14" x14ac:dyDescent="0.25">
      <c r="A1387" s="10">
        <v>306012</v>
      </c>
      <c r="B1387" s="11">
        <v>0</v>
      </c>
      <c r="J1387" s="10">
        <v>992881</v>
      </c>
      <c r="K1387" s="11">
        <v>0</v>
      </c>
      <c r="L1387" s="11">
        <v>0</v>
      </c>
      <c r="M1387" s="11">
        <v>894</v>
      </c>
      <c r="N1387" s="11">
        <v>64</v>
      </c>
    </row>
    <row r="1388" spans="1:14" x14ac:dyDescent="0.25">
      <c r="A1388" s="10">
        <v>306014</v>
      </c>
      <c r="B1388" s="11">
        <v>0</v>
      </c>
      <c r="J1388" s="10">
        <v>992882</v>
      </c>
      <c r="K1388" s="11">
        <v>0</v>
      </c>
      <c r="L1388" s="11">
        <v>0</v>
      </c>
      <c r="M1388" s="11">
        <v>894</v>
      </c>
      <c r="N1388" s="11">
        <v>64</v>
      </c>
    </row>
    <row r="1389" spans="1:14" x14ac:dyDescent="0.25">
      <c r="A1389" s="10">
        <v>306017</v>
      </c>
      <c r="B1389" s="11">
        <v>0</v>
      </c>
      <c r="J1389" s="10">
        <v>992886</v>
      </c>
      <c r="K1389" s="11">
        <v>0</v>
      </c>
      <c r="L1389" s="11">
        <v>0</v>
      </c>
      <c r="M1389" s="11">
        <v>894</v>
      </c>
      <c r="N1389" s="11">
        <v>64</v>
      </c>
    </row>
    <row r="1390" spans="1:14" x14ac:dyDescent="0.25">
      <c r="A1390" s="10">
        <v>306019</v>
      </c>
      <c r="B1390" s="11">
        <v>0</v>
      </c>
      <c r="J1390" s="10">
        <v>992888</v>
      </c>
      <c r="K1390" s="11">
        <v>0</v>
      </c>
      <c r="L1390" s="11">
        <v>0</v>
      </c>
      <c r="M1390" s="11">
        <v>894</v>
      </c>
      <c r="N1390" s="11">
        <v>64</v>
      </c>
    </row>
    <row r="1391" spans="1:14" x14ac:dyDescent="0.25">
      <c r="A1391" s="10">
        <v>306023</v>
      </c>
      <c r="B1391" s="11">
        <v>0</v>
      </c>
      <c r="J1391" s="10">
        <v>992889</v>
      </c>
      <c r="K1391" s="11">
        <v>0</v>
      </c>
      <c r="L1391" s="11">
        <v>0</v>
      </c>
      <c r="M1391" s="11">
        <v>894</v>
      </c>
      <c r="N1391" s="11">
        <v>64</v>
      </c>
    </row>
    <row r="1392" spans="1:14" x14ac:dyDescent="0.25">
      <c r="A1392" s="10">
        <v>306028</v>
      </c>
      <c r="B1392" s="11">
        <v>6.03</v>
      </c>
      <c r="J1392" s="10">
        <v>992896</v>
      </c>
      <c r="K1392" s="11">
        <v>0</v>
      </c>
      <c r="L1392" s="11">
        <v>0</v>
      </c>
      <c r="M1392" s="11">
        <v>894</v>
      </c>
      <c r="N1392" s="11">
        <v>64</v>
      </c>
    </row>
    <row r="1393" spans="1:14" x14ac:dyDescent="0.25">
      <c r="A1393" s="10">
        <v>306032</v>
      </c>
      <c r="B1393" s="11">
        <v>0</v>
      </c>
      <c r="J1393" s="10">
        <v>992902</v>
      </c>
      <c r="K1393" s="11">
        <v>0</v>
      </c>
      <c r="L1393" s="11">
        <v>0</v>
      </c>
      <c r="M1393" s="11">
        <v>894</v>
      </c>
      <c r="N1393" s="11">
        <v>64</v>
      </c>
    </row>
    <row r="1394" spans="1:14" x14ac:dyDescent="0.25">
      <c r="A1394" s="10">
        <v>306041</v>
      </c>
      <c r="B1394" s="11">
        <v>0</v>
      </c>
      <c r="J1394" s="10">
        <v>992920</v>
      </c>
      <c r="K1394" s="11">
        <v>0</v>
      </c>
      <c r="L1394" s="11">
        <v>0</v>
      </c>
      <c r="M1394" s="11">
        <v>894</v>
      </c>
      <c r="N1394" s="11">
        <v>64</v>
      </c>
    </row>
    <row r="1395" spans="1:14" x14ac:dyDescent="0.25">
      <c r="A1395" s="10">
        <v>306043</v>
      </c>
      <c r="B1395" s="11">
        <v>0</v>
      </c>
      <c r="J1395" s="10">
        <v>992967</v>
      </c>
      <c r="K1395" s="11">
        <v>0</v>
      </c>
      <c r="L1395" s="11">
        <v>0</v>
      </c>
      <c r="M1395" s="11">
        <v>894</v>
      </c>
      <c r="N1395" s="11">
        <v>64</v>
      </c>
    </row>
    <row r="1396" spans="1:14" x14ac:dyDescent="0.25">
      <c r="A1396" s="10">
        <v>306051</v>
      </c>
      <c r="B1396" s="11">
        <v>0</v>
      </c>
      <c r="J1396" s="10">
        <v>992973</v>
      </c>
      <c r="K1396" s="11">
        <v>0</v>
      </c>
      <c r="L1396" s="11">
        <v>0</v>
      </c>
      <c r="M1396" s="11">
        <v>894</v>
      </c>
      <c r="N1396" s="11">
        <v>64</v>
      </c>
    </row>
    <row r="1397" spans="1:14" x14ac:dyDescent="0.25">
      <c r="A1397" s="10">
        <v>306055</v>
      </c>
      <c r="B1397" s="11">
        <v>0</v>
      </c>
      <c r="J1397" s="10">
        <v>992974</v>
      </c>
      <c r="K1397" s="11">
        <v>0</v>
      </c>
      <c r="L1397" s="11">
        <v>0</v>
      </c>
      <c r="M1397" s="11">
        <v>894</v>
      </c>
      <c r="N1397" s="11">
        <v>64</v>
      </c>
    </row>
    <row r="1398" spans="1:14" x14ac:dyDescent="0.25">
      <c r="A1398" s="10">
        <v>306057</v>
      </c>
      <c r="B1398" s="11">
        <v>0</v>
      </c>
      <c r="J1398" s="10">
        <v>992986</v>
      </c>
      <c r="K1398" s="11">
        <v>0</v>
      </c>
      <c r="L1398" s="11">
        <v>0</v>
      </c>
      <c r="M1398" s="11">
        <v>894</v>
      </c>
      <c r="N1398" s="11">
        <v>64</v>
      </c>
    </row>
    <row r="1399" spans="1:14" x14ac:dyDescent="0.25">
      <c r="A1399" s="10">
        <v>306059</v>
      </c>
      <c r="B1399" s="11">
        <v>0</v>
      </c>
      <c r="J1399" s="10">
        <v>992997</v>
      </c>
      <c r="K1399" s="11">
        <v>0</v>
      </c>
      <c r="L1399" s="11">
        <v>0</v>
      </c>
      <c r="M1399" s="11">
        <v>894</v>
      </c>
      <c r="N1399" s="11">
        <v>64</v>
      </c>
    </row>
    <row r="1400" spans="1:14" x14ac:dyDescent="0.25">
      <c r="A1400" s="10">
        <v>306061</v>
      </c>
      <c r="B1400" s="11">
        <v>0</v>
      </c>
      <c r="J1400" s="10">
        <v>993029</v>
      </c>
      <c r="K1400" s="11">
        <v>0</v>
      </c>
      <c r="L1400" s="11">
        <v>0</v>
      </c>
      <c r="M1400" s="11">
        <v>894</v>
      </c>
      <c r="N1400" s="11">
        <v>64</v>
      </c>
    </row>
    <row r="1401" spans="1:14" x14ac:dyDescent="0.25">
      <c r="A1401" s="10">
        <v>306065</v>
      </c>
      <c r="B1401" s="11">
        <v>0</v>
      </c>
      <c r="J1401" s="10">
        <v>993030</v>
      </c>
      <c r="K1401" s="11">
        <v>0</v>
      </c>
      <c r="L1401" s="11">
        <v>0</v>
      </c>
      <c r="M1401" s="11">
        <v>894</v>
      </c>
      <c r="N1401" s="11">
        <v>64</v>
      </c>
    </row>
    <row r="1402" spans="1:14" x14ac:dyDescent="0.25">
      <c r="A1402" s="10">
        <v>306067</v>
      </c>
      <c r="B1402" s="11">
        <v>0</v>
      </c>
      <c r="J1402" s="10">
        <v>993032</v>
      </c>
      <c r="K1402" s="11">
        <v>0</v>
      </c>
      <c r="L1402" s="11">
        <v>0</v>
      </c>
      <c r="M1402" s="11">
        <v>894</v>
      </c>
      <c r="N1402" s="11">
        <v>64</v>
      </c>
    </row>
    <row r="1403" spans="1:14" x14ac:dyDescent="0.25">
      <c r="A1403" s="10">
        <v>306069</v>
      </c>
      <c r="B1403" s="11">
        <v>0</v>
      </c>
      <c r="J1403" s="10">
        <v>993041</v>
      </c>
      <c r="K1403" s="11">
        <v>0</v>
      </c>
      <c r="L1403" s="11">
        <v>0</v>
      </c>
      <c r="M1403" s="11">
        <v>894</v>
      </c>
      <c r="N1403" s="11">
        <v>64</v>
      </c>
    </row>
    <row r="1404" spans="1:14" x14ac:dyDescent="0.25">
      <c r="A1404" s="10">
        <v>306071</v>
      </c>
      <c r="B1404" s="11">
        <v>0</v>
      </c>
      <c r="J1404" s="10">
        <v>993043</v>
      </c>
      <c r="K1404" s="11">
        <v>0</v>
      </c>
      <c r="L1404" s="11">
        <v>0</v>
      </c>
      <c r="M1404" s="11">
        <v>894</v>
      </c>
      <c r="N1404" s="11">
        <v>64</v>
      </c>
    </row>
    <row r="1405" spans="1:14" x14ac:dyDescent="0.25">
      <c r="A1405" s="10">
        <v>306077</v>
      </c>
      <c r="B1405" s="11">
        <v>14.57</v>
      </c>
      <c r="J1405" s="10">
        <v>993044</v>
      </c>
      <c r="K1405" s="11">
        <v>0</v>
      </c>
      <c r="L1405" s="11">
        <v>0</v>
      </c>
      <c r="M1405" s="11">
        <v>894</v>
      </c>
      <c r="N1405" s="11">
        <v>64</v>
      </c>
    </row>
    <row r="1406" spans="1:14" x14ac:dyDescent="0.25">
      <c r="A1406" s="10">
        <v>306079</v>
      </c>
      <c r="B1406" s="11">
        <v>7.02</v>
      </c>
      <c r="J1406" s="10">
        <v>993074</v>
      </c>
      <c r="K1406" s="11">
        <v>0</v>
      </c>
      <c r="L1406" s="11">
        <v>0</v>
      </c>
      <c r="M1406" s="11">
        <v>894</v>
      </c>
      <c r="N1406" s="11">
        <v>64</v>
      </c>
    </row>
    <row r="1407" spans="1:14" x14ac:dyDescent="0.25">
      <c r="A1407" s="10">
        <v>306081</v>
      </c>
      <c r="B1407" s="11">
        <v>0</v>
      </c>
      <c r="J1407" s="10">
        <v>993089</v>
      </c>
      <c r="K1407" s="11">
        <v>0</v>
      </c>
      <c r="L1407" s="11">
        <v>0</v>
      </c>
      <c r="M1407" s="11">
        <v>894</v>
      </c>
      <c r="N1407" s="11">
        <v>64</v>
      </c>
    </row>
    <row r="1408" spans="1:14" x14ac:dyDescent="0.25">
      <c r="A1408" s="10">
        <v>306088</v>
      </c>
      <c r="B1408" s="11">
        <v>0</v>
      </c>
      <c r="J1408" s="10">
        <v>993097</v>
      </c>
      <c r="K1408" s="11">
        <v>0</v>
      </c>
      <c r="L1408" s="11">
        <v>0</v>
      </c>
      <c r="M1408" s="11">
        <v>894</v>
      </c>
      <c r="N1408" s="11">
        <v>64</v>
      </c>
    </row>
    <row r="1409" spans="1:14" x14ac:dyDescent="0.25">
      <c r="A1409" s="10">
        <v>306090</v>
      </c>
      <c r="B1409" s="11">
        <v>0</v>
      </c>
      <c r="J1409" s="10">
        <v>993101</v>
      </c>
      <c r="K1409" s="11">
        <v>0</v>
      </c>
      <c r="L1409" s="11">
        <v>0</v>
      </c>
      <c r="M1409" s="11">
        <v>894</v>
      </c>
      <c r="N1409" s="11">
        <v>64</v>
      </c>
    </row>
    <row r="1410" spans="1:14" x14ac:dyDescent="0.25">
      <c r="A1410" s="10">
        <v>306092</v>
      </c>
      <c r="B1410" s="11">
        <v>0</v>
      </c>
      <c r="J1410" s="10">
        <v>993102</v>
      </c>
      <c r="K1410" s="11">
        <v>0</v>
      </c>
      <c r="L1410" s="11">
        <v>0</v>
      </c>
      <c r="M1410" s="11">
        <v>894</v>
      </c>
      <c r="N1410" s="11">
        <v>64</v>
      </c>
    </row>
    <row r="1411" spans="1:14" x14ac:dyDescent="0.25">
      <c r="A1411" s="10">
        <v>306094</v>
      </c>
      <c r="B1411" s="11">
        <v>0</v>
      </c>
      <c r="J1411" s="10">
        <v>993103</v>
      </c>
      <c r="K1411" s="11">
        <v>0</v>
      </c>
      <c r="L1411" s="11">
        <v>0</v>
      </c>
      <c r="M1411" s="11">
        <v>894</v>
      </c>
      <c r="N1411" s="11">
        <v>64</v>
      </c>
    </row>
    <row r="1412" spans="1:14" x14ac:dyDescent="0.25">
      <c r="A1412" s="10">
        <v>306096</v>
      </c>
      <c r="B1412" s="11">
        <v>0</v>
      </c>
      <c r="J1412" s="10">
        <v>993110</v>
      </c>
      <c r="K1412" s="11">
        <v>0</v>
      </c>
      <c r="L1412" s="11">
        <v>0</v>
      </c>
      <c r="M1412" s="11">
        <v>894</v>
      </c>
      <c r="N1412" s="11">
        <v>64</v>
      </c>
    </row>
    <row r="1413" spans="1:14" x14ac:dyDescent="0.25">
      <c r="A1413" s="10">
        <v>306098</v>
      </c>
      <c r="B1413" s="11">
        <v>0</v>
      </c>
      <c r="J1413" s="10">
        <v>993116</v>
      </c>
      <c r="K1413" s="11">
        <v>0</v>
      </c>
      <c r="L1413" s="11">
        <v>0</v>
      </c>
      <c r="M1413" s="11">
        <v>894</v>
      </c>
      <c r="N1413" s="11">
        <v>64</v>
      </c>
    </row>
    <row r="1414" spans="1:14" x14ac:dyDescent="0.25">
      <c r="A1414" s="10">
        <v>306100</v>
      </c>
      <c r="B1414" s="11">
        <v>0</v>
      </c>
      <c r="J1414" s="10">
        <v>993119</v>
      </c>
      <c r="K1414" s="11">
        <v>0</v>
      </c>
      <c r="L1414" s="11">
        <v>0</v>
      </c>
      <c r="M1414" s="11">
        <v>894</v>
      </c>
      <c r="N1414" s="11">
        <v>64</v>
      </c>
    </row>
    <row r="1415" spans="1:14" x14ac:dyDescent="0.25">
      <c r="A1415" s="10">
        <v>306102</v>
      </c>
      <c r="B1415" s="11">
        <v>0</v>
      </c>
      <c r="J1415" s="10">
        <v>993132</v>
      </c>
      <c r="K1415" s="11">
        <v>0</v>
      </c>
      <c r="L1415" s="11">
        <v>0</v>
      </c>
      <c r="M1415" s="11">
        <v>894</v>
      </c>
      <c r="N1415" s="11">
        <v>64</v>
      </c>
    </row>
    <row r="1416" spans="1:14" x14ac:dyDescent="0.25">
      <c r="A1416" s="10">
        <v>306105</v>
      </c>
      <c r="B1416" s="11">
        <v>0</v>
      </c>
      <c r="J1416" s="10">
        <v>993242</v>
      </c>
      <c r="K1416" s="11">
        <v>0</v>
      </c>
      <c r="L1416" s="11">
        <v>0</v>
      </c>
      <c r="M1416" s="11">
        <v>894</v>
      </c>
      <c r="N1416" s="11">
        <v>64</v>
      </c>
    </row>
    <row r="1417" spans="1:14" x14ac:dyDescent="0.25">
      <c r="A1417" s="10">
        <v>306109</v>
      </c>
      <c r="B1417" s="11">
        <v>0</v>
      </c>
      <c r="J1417" s="10">
        <v>993244</v>
      </c>
      <c r="K1417" s="11">
        <v>0</v>
      </c>
      <c r="L1417" s="11">
        <v>0</v>
      </c>
      <c r="M1417" s="11">
        <v>894</v>
      </c>
      <c r="N1417" s="11">
        <v>64</v>
      </c>
    </row>
    <row r="1418" spans="1:14" x14ac:dyDescent="0.25">
      <c r="A1418" s="10">
        <v>306111</v>
      </c>
      <c r="B1418" s="11">
        <v>0</v>
      </c>
      <c r="J1418" s="10">
        <v>993245</v>
      </c>
      <c r="K1418" s="11">
        <v>0</v>
      </c>
      <c r="L1418" s="11">
        <v>0</v>
      </c>
      <c r="M1418" s="11">
        <v>894</v>
      </c>
      <c r="N1418" s="11">
        <v>64</v>
      </c>
    </row>
    <row r="1419" spans="1:14" x14ac:dyDescent="0.25">
      <c r="A1419" s="10">
        <v>306113</v>
      </c>
      <c r="B1419" s="11">
        <v>0</v>
      </c>
      <c r="J1419" s="10">
        <v>993246</v>
      </c>
      <c r="K1419" s="11">
        <v>0</v>
      </c>
      <c r="L1419" s="11">
        <v>0</v>
      </c>
      <c r="M1419" s="11">
        <v>894</v>
      </c>
      <c r="N1419" s="11">
        <v>64</v>
      </c>
    </row>
    <row r="1420" spans="1:14" x14ac:dyDescent="0.25">
      <c r="A1420" s="10">
        <v>306115</v>
      </c>
      <c r="B1420" s="11">
        <v>0</v>
      </c>
      <c r="J1420" s="10">
        <v>993247</v>
      </c>
      <c r="K1420" s="11">
        <v>0</v>
      </c>
      <c r="L1420" s="11">
        <v>0</v>
      </c>
      <c r="M1420" s="11">
        <v>894</v>
      </c>
      <c r="N1420" s="11">
        <v>64</v>
      </c>
    </row>
    <row r="1421" spans="1:14" x14ac:dyDescent="0.25">
      <c r="A1421" s="10">
        <v>306117</v>
      </c>
      <c r="B1421" s="11">
        <v>0</v>
      </c>
      <c r="J1421" s="10">
        <v>993250</v>
      </c>
      <c r="K1421" s="11">
        <v>0</v>
      </c>
      <c r="L1421" s="11">
        <v>0</v>
      </c>
      <c r="M1421" s="11">
        <v>894</v>
      </c>
      <c r="N1421" s="11">
        <v>64</v>
      </c>
    </row>
    <row r="1422" spans="1:14" x14ac:dyDescent="0.25">
      <c r="A1422" s="10">
        <v>306119</v>
      </c>
      <c r="B1422" s="11">
        <v>0</v>
      </c>
      <c r="J1422" s="10">
        <v>993253</v>
      </c>
      <c r="K1422" s="11">
        <v>0</v>
      </c>
      <c r="L1422" s="11">
        <v>0</v>
      </c>
      <c r="M1422" s="11">
        <v>894</v>
      </c>
      <c r="N1422" s="11">
        <v>64</v>
      </c>
    </row>
    <row r="1423" spans="1:14" x14ac:dyDescent="0.25">
      <c r="A1423" s="10">
        <v>306121</v>
      </c>
      <c r="B1423" s="11">
        <v>0</v>
      </c>
      <c r="J1423" s="10">
        <v>993254</v>
      </c>
      <c r="K1423" s="11">
        <v>0</v>
      </c>
      <c r="L1423" s="11">
        <v>0</v>
      </c>
      <c r="M1423" s="11">
        <v>894</v>
      </c>
      <c r="N1423" s="11">
        <v>64</v>
      </c>
    </row>
    <row r="1424" spans="1:14" x14ac:dyDescent="0.25">
      <c r="A1424" s="10">
        <v>306123</v>
      </c>
      <c r="B1424" s="11">
        <v>0</v>
      </c>
      <c r="J1424" s="10">
        <v>993259</v>
      </c>
      <c r="K1424" s="11">
        <v>0</v>
      </c>
      <c r="L1424" s="11">
        <v>0</v>
      </c>
      <c r="M1424" s="11">
        <v>894</v>
      </c>
      <c r="N1424" s="11">
        <v>64</v>
      </c>
    </row>
    <row r="1425" spans="1:14" x14ac:dyDescent="0.25">
      <c r="A1425" s="10">
        <v>306125</v>
      </c>
      <c r="B1425" s="11">
        <v>0</v>
      </c>
      <c r="J1425" s="10">
        <v>993260</v>
      </c>
      <c r="K1425" s="11">
        <v>0</v>
      </c>
      <c r="L1425" s="11">
        <v>0</v>
      </c>
      <c r="M1425" s="11">
        <v>894</v>
      </c>
      <c r="N1425" s="11">
        <v>64</v>
      </c>
    </row>
    <row r="1426" spans="1:14" x14ac:dyDescent="0.25">
      <c r="A1426" s="10">
        <v>306131</v>
      </c>
      <c r="B1426" s="11">
        <v>0</v>
      </c>
      <c r="J1426" s="10">
        <v>993265</v>
      </c>
      <c r="K1426" s="11">
        <v>0</v>
      </c>
      <c r="L1426" s="11">
        <v>0</v>
      </c>
      <c r="M1426" s="11">
        <v>894</v>
      </c>
      <c r="N1426" s="11">
        <v>64</v>
      </c>
    </row>
    <row r="1427" spans="1:14" x14ac:dyDescent="0.25">
      <c r="A1427" s="10">
        <v>306135</v>
      </c>
      <c r="B1427" s="11">
        <v>0</v>
      </c>
      <c r="J1427" s="10">
        <v>993266</v>
      </c>
      <c r="K1427" s="11">
        <v>0</v>
      </c>
      <c r="L1427" s="11">
        <v>0</v>
      </c>
      <c r="M1427" s="11">
        <v>894</v>
      </c>
      <c r="N1427" s="11">
        <v>64</v>
      </c>
    </row>
    <row r="1428" spans="1:14" x14ac:dyDescent="0.25">
      <c r="A1428" s="10">
        <v>306138</v>
      </c>
      <c r="B1428" s="11">
        <v>0</v>
      </c>
      <c r="J1428" s="10">
        <v>993267</v>
      </c>
      <c r="K1428" s="11">
        <v>0</v>
      </c>
      <c r="L1428" s="11">
        <v>0</v>
      </c>
      <c r="M1428" s="11">
        <v>894</v>
      </c>
      <c r="N1428" s="11">
        <v>64</v>
      </c>
    </row>
    <row r="1429" spans="1:14" x14ac:dyDescent="0.25">
      <c r="A1429" s="10">
        <v>306142</v>
      </c>
      <c r="B1429" s="11">
        <v>0</v>
      </c>
      <c r="J1429" s="10">
        <v>993268</v>
      </c>
      <c r="K1429" s="11">
        <v>0</v>
      </c>
      <c r="L1429" s="11">
        <v>0</v>
      </c>
      <c r="M1429" s="11">
        <v>894</v>
      </c>
      <c r="N1429" s="11">
        <v>64</v>
      </c>
    </row>
    <row r="1430" spans="1:14" x14ac:dyDescent="0.25">
      <c r="A1430" s="10">
        <v>306144</v>
      </c>
      <c r="B1430" s="11">
        <v>0</v>
      </c>
      <c r="J1430" s="10">
        <v>993269</v>
      </c>
      <c r="K1430" s="11">
        <v>0</v>
      </c>
      <c r="L1430" s="11">
        <v>0</v>
      </c>
      <c r="M1430" s="11">
        <v>894</v>
      </c>
      <c r="N1430" s="11">
        <v>64</v>
      </c>
    </row>
    <row r="1431" spans="1:14" x14ac:dyDescent="0.25">
      <c r="A1431" s="10">
        <v>306148</v>
      </c>
      <c r="B1431" s="11">
        <v>0</v>
      </c>
      <c r="J1431" s="10">
        <v>993271</v>
      </c>
      <c r="K1431" s="11">
        <v>0</v>
      </c>
      <c r="L1431" s="11">
        <v>0</v>
      </c>
      <c r="M1431" s="11">
        <v>894</v>
      </c>
      <c r="N1431" s="11">
        <v>64</v>
      </c>
    </row>
    <row r="1432" spans="1:14" x14ac:dyDescent="0.25">
      <c r="A1432" s="10">
        <v>306152</v>
      </c>
      <c r="B1432" s="11">
        <v>0</v>
      </c>
      <c r="J1432" s="10">
        <v>993272</v>
      </c>
      <c r="K1432" s="11">
        <v>0</v>
      </c>
      <c r="L1432" s="11">
        <v>0</v>
      </c>
      <c r="M1432" s="11">
        <v>894</v>
      </c>
      <c r="N1432" s="11">
        <v>64</v>
      </c>
    </row>
    <row r="1433" spans="1:14" x14ac:dyDescent="0.25">
      <c r="A1433" s="10">
        <v>306154</v>
      </c>
      <c r="B1433" s="11">
        <v>0</v>
      </c>
      <c r="J1433" s="10">
        <v>993276</v>
      </c>
      <c r="K1433" s="11">
        <v>0</v>
      </c>
      <c r="L1433" s="11">
        <v>0</v>
      </c>
      <c r="M1433" s="11">
        <v>894</v>
      </c>
      <c r="N1433" s="11">
        <v>64</v>
      </c>
    </row>
    <row r="1434" spans="1:14" x14ac:dyDescent="0.25">
      <c r="A1434" s="10">
        <v>306156</v>
      </c>
      <c r="B1434" s="11">
        <v>0</v>
      </c>
      <c r="J1434" s="10">
        <v>993278</v>
      </c>
      <c r="K1434" s="11">
        <v>0</v>
      </c>
      <c r="L1434" s="11">
        <v>0</v>
      </c>
      <c r="M1434" s="11">
        <v>894</v>
      </c>
      <c r="N1434" s="11">
        <v>64</v>
      </c>
    </row>
    <row r="1435" spans="1:14" x14ac:dyDescent="0.25">
      <c r="A1435" s="10">
        <v>306161</v>
      </c>
      <c r="B1435" s="11">
        <v>0</v>
      </c>
      <c r="J1435" s="10">
        <v>993281</v>
      </c>
      <c r="K1435" s="11">
        <v>0</v>
      </c>
      <c r="L1435" s="11">
        <v>0</v>
      </c>
      <c r="M1435" s="11">
        <v>894</v>
      </c>
      <c r="N1435" s="11">
        <v>64</v>
      </c>
    </row>
    <row r="1436" spans="1:14" x14ac:dyDescent="0.25">
      <c r="A1436" s="10">
        <v>306163</v>
      </c>
      <c r="B1436" s="11">
        <v>0</v>
      </c>
      <c r="J1436" s="10">
        <v>993284</v>
      </c>
      <c r="K1436" s="11">
        <v>0</v>
      </c>
      <c r="L1436" s="11">
        <v>0</v>
      </c>
      <c r="M1436" s="11">
        <v>894</v>
      </c>
      <c r="N1436" s="11">
        <v>64</v>
      </c>
    </row>
    <row r="1437" spans="1:14" x14ac:dyDescent="0.25">
      <c r="A1437" s="10">
        <v>306176</v>
      </c>
      <c r="B1437" s="11">
        <v>10.120000000000001</v>
      </c>
      <c r="J1437" s="10">
        <v>993285</v>
      </c>
      <c r="K1437" s="11">
        <v>0</v>
      </c>
      <c r="L1437" s="11">
        <v>0</v>
      </c>
      <c r="M1437" s="11">
        <v>894</v>
      </c>
      <c r="N1437" s="11">
        <v>64</v>
      </c>
    </row>
    <row r="1438" spans="1:14" x14ac:dyDescent="0.25">
      <c r="A1438" s="10">
        <v>306180</v>
      </c>
      <c r="B1438" s="11">
        <v>0</v>
      </c>
      <c r="J1438" s="10">
        <v>993286</v>
      </c>
      <c r="K1438" s="11">
        <v>0</v>
      </c>
      <c r="L1438" s="11">
        <v>0</v>
      </c>
      <c r="M1438" s="11">
        <v>894</v>
      </c>
      <c r="N1438" s="11">
        <v>64</v>
      </c>
    </row>
    <row r="1439" spans="1:14" x14ac:dyDescent="0.25">
      <c r="A1439" s="10">
        <v>306184</v>
      </c>
      <c r="B1439" s="11">
        <v>0</v>
      </c>
      <c r="J1439" s="10">
        <v>993287</v>
      </c>
      <c r="K1439" s="11">
        <v>0</v>
      </c>
      <c r="L1439" s="11">
        <v>0</v>
      </c>
      <c r="M1439" s="11">
        <v>894</v>
      </c>
      <c r="N1439" s="11">
        <v>64</v>
      </c>
    </row>
    <row r="1440" spans="1:14" x14ac:dyDescent="0.25">
      <c r="A1440" s="10">
        <v>306186</v>
      </c>
      <c r="B1440" s="11">
        <v>0</v>
      </c>
      <c r="J1440" s="10">
        <v>993288</v>
      </c>
      <c r="K1440" s="11">
        <v>0</v>
      </c>
      <c r="L1440" s="11">
        <v>0</v>
      </c>
      <c r="M1440" s="11">
        <v>894</v>
      </c>
      <c r="N1440" s="11">
        <v>64</v>
      </c>
    </row>
    <row r="1441" spans="1:14" x14ac:dyDescent="0.25">
      <c r="A1441" s="10">
        <v>306188</v>
      </c>
      <c r="B1441" s="11">
        <v>0</v>
      </c>
      <c r="J1441" s="10">
        <v>993290</v>
      </c>
      <c r="K1441" s="11">
        <v>0</v>
      </c>
      <c r="L1441" s="11">
        <v>0</v>
      </c>
      <c r="M1441" s="11">
        <v>894</v>
      </c>
      <c r="N1441" s="11">
        <v>64</v>
      </c>
    </row>
    <row r="1442" spans="1:14" x14ac:dyDescent="0.25">
      <c r="A1442" s="10">
        <v>306190</v>
      </c>
      <c r="B1442" s="11">
        <v>0</v>
      </c>
      <c r="J1442" s="10">
        <v>993293</v>
      </c>
      <c r="K1442" s="11">
        <v>0</v>
      </c>
      <c r="L1442" s="11">
        <v>0</v>
      </c>
      <c r="M1442" s="11">
        <v>894</v>
      </c>
      <c r="N1442" s="11">
        <v>64</v>
      </c>
    </row>
    <row r="1443" spans="1:14" x14ac:dyDescent="0.25">
      <c r="A1443" s="10">
        <v>306192</v>
      </c>
      <c r="B1443" s="11">
        <v>0</v>
      </c>
      <c r="J1443" s="10">
        <v>993297</v>
      </c>
      <c r="K1443" s="11">
        <v>0</v>
      </c>
      <c r="L1443" s="11">
        <v>0</v>
      </c>
      <c r="M1443" s="11">
        <v>894</v>
      </c>
      <c r="N1443" s="11">
        <v>64</v>
      </c>
    </row>
    <row r="1444" spans="1:14" x14ac:dyDescent="0.25">
      <c r="A1444" s="10">
        <v>306194</v>
      </c>
      <c r="B1444" s="11">
        <v>0</v>
      </c>
      <c r="J1444" s="10">
        <v>993305</v>
      </c>
      <c r="K1444" s="11">
        <v>0</v>
      </c>
      <c r="L1444" s="11">
        <v>0</v>
      </c>
      <c r="M1444" s="11">
        <v>894</v>
      </c>
      <c r="N1444" s="11">
        <v>64</v>
      </c>
    </row>
    <row r="1445" spans="1:14" x14ac:dyDescent="0.25">
      <c r="A1445" s="10">
        <v>306196</v>
      </c>
      <c r="B1445" s="11">
        <v>0</v>
      </c>
      <c r="J1445" s="10">
        <v>993307</v>
      </c>
      <c r="K1445" s="11">
        <v>0</v>
      </c>
      <c r="L1445" s="11">
        <v>0</v>
      </c>
      <c r="M1445" s="11">
        <v>894</v>
      </c>
      <c r="N1445" s="11">
        <v>64</v>
      </c>
    </row>
    <row r="1446" spans="1:14" x14ac:dyDescent="0.25">
      <c r="A1446" s="10">
        <v>306198</v>
      </c>
      <c r="B1446" s="11">
        <v>0</v>
      </c>
      <c r="J1446" s="10">
        <v>993310</v>
      </c>
      <c r="K1446" s="11">
        <v>0</v>
      </c>
      <c r="L1446" s="11">
        <v>0</v>
      </c>
      <c r="M1446" s="11">
        <v>894</v>
      </c>
      <c r="N1446" s="11">
        <v>64</v>
      </c>
    </row>
    <row r="1447" spans="1:14" x14ac:dyDescent="0.25">
      <c r="A1447" s="10">
        <v>306202</v>
      </c>
      <c r="B1447" s="11">
        <v>0</v>
      </c>
      <c r="J1447" s="10">
        <v>993313</v>
      </c>
      <c r="K1447" s="11">
        <v>0</v>
      </c>
      <c r="L1447" s="11">
        <v>0</v>
      </c>
      <c r="M1447" s="11">
        <v>894</v>
      </c>
      <c r="N1447" s="11">
        <v>64</v>
      </c>
    </row>
    <row r="1448" spans="1:14" x14ac:dyDescent="0.25">
      <c r="A1448" s="10">
        <v>306204</v>
      </c>
      <c r="B1448" s="11">
        <v>0</v>
      </c>
      <c r="J1448" s="10">
        <v>993314</v>
      </c>
      <c r="K1448" s="11">
        <v>0</v>
      </c>
      <c r="L1448" s="11">
        <v>0</v>
      </c>
      <c r="M1448" s="11">
        <v>894</v>
      </c>
      <c r="N1448" s="11">
        <v>64</v>
      </c>
    </row>
    <row r="1449" spans="1:14" x14ac:dyDescent="0.25">
      <c r="A1449" s="10">
        <v>306206</v>
      </c>
      <c r="B1449" s="11">
        <v>0</v>
      </c>
      <c r="J1449" s="10">
        <v>993321</v>
      </c>
      <c r="K1449" s="11">
        <v>0</v>
      </c>
      <c r="L1449" s="11">
        <v>0</v>
      </c>
      <c r="M1449" s="11">
        <v>894</v>
      </c>
      <c r="N1449" s="11">
        <v>64</v>
      </c>
    </row>
    <row r="1450" spans="1:14" x14ac:dyDescent="0.25">
      <c r="A1450" s="10">
        <v>306208</v>
      </c>
      <c r="B1450" s="11">
        <v>0</v>
      </c>
      <c r="J1450" s="10">
        <v>993331</v>
      </c>
      <c r="K1450" s="11">
        <v>0</v>
      </c>
      <c r="L1450" s="11">
        <v>0</v>
      </c>
      <c r="M1450" s="11">
        <v>894</v>
      </c>
      <c r="N1450" s="11">
        <v>64</v>
      </c>
    </row>
    <row r="1451" spans="1:14" x14ac:dyDescent="0.25">
      <c r="A1451" s="10">
        <v>306210</v>
      </c>
      <c r="B1451" s="11">
        <v>0</v>
      </c>
      <c r="J1451" s="10">
        <v>993333</v>
      </c>
      <c r="K1451" s="11">
        <v>0</v>
      </c>
      <c r="L1451" s="11">
        <v>0</v>
      </c>
      <c r="M1451" s="11">
        <v>894</v>
      </c>
      <c r="N1451" s="11">
        <v>64</v>
      </c>
    </row>
    <row r="1452" spans="1:14" x14ac:dyDescent="0.25">
      <c r="A1452" s="10">
        <v>306212</v>
      </c>
      <c r="B1452" s="11">
        <v>0</v>
      </c>
      <c r="J1452" s="10">
        <v>993334</v>
      </c>
      <c r="K1452" s="11">
        <v>0</v>
      </c>
      <c r="L1452" s="11">
        <v>0</v>
      </c>
      <c r="M1452" s="11">
        <v>894</v>
      </c>
      <c r="N1452" s="11">
        <v>64</v>
      </c>
    </row>
    <row r="1453" spans="1:14" x14ac:dyDescent="0.25">
      <c r="A1453" s="10">
        <v>306214</v>
      </c>
      <c r="B1453" s="11">
        <v>0</v>
      </c>
      <c r="J1453" s="10">
        <v>993335</v>
      </c>
      <c r="K1453" s="11">
        <v>0</v>
      </c>
      <c r="L1453" s="11">
        <v>0</v>
      </c>
      <c r="M1453" s="11">
        <v>894</v>
      </c>
      <c r="N1453" s="11">
        <v>64</v>
      </c>
    </row>
    <row r="1454" spans="1:14" x14ac:dyDescent="0.25">
      <c r="A1454" s="10">
        <v>306216</v>
      </c>
      <c r="B1454" s="11">
        <v>0</v>
      </c>
      <c r="J1454" s="10">
        <v>993338</v>
      </c>
      <c r="K1454" s="11">
        <v>0</v>
      </c>
      <c r="L1454" s="11">
        <v>0</v>
      </c>
      <c r="M1454" s="11">
        <v>894</v>
      </c>
      <c r="N1454" s="11">
        <v>64</v>
      </c>
    </row>
    <row r="1455" spans="1:14" x14ac:dyDescent="0.25">
      <c r="A1455" s="10">
        <v>306218</v>
      </c>
      <c r="B1455" s="11">
        <v>0</v>
      </c>
      <c r="J1455" s="10">
        <v>993340</v>
      </c>
      <c r="K1455" s="11">
        <v>0</v>
      </c>
      <c r="L1455" s="11">
        <v>0</v>
      </c>
      <c r="M1455" s="11">
        <v>894</v>
      </c>
      <c r="N1455" s="11">
        <v>64</v>
      </c>
    </row>
    <row r="1456" spans="1:14" x14ac:dyDescent="0.25">
      <c r="A1456" s="10">
        <v>306220</v>
      </c>
      <c r="B1456" s="11">
        <v>0</v>
      </c>
      <c r="J1456" s="10">
        <v>993341</v>
      </c>
      <c r="K1456" s="11">
        <v>0</v>
      </c>
      <c r="L1456" s="11">
        <v>0</v>
      </c>
      <c r="M1456" s="11">
        <v>894</v>
      </c>
      <c r="N1456" s="11">
        <v>64</v>
      </c>
    </row>
    <row r="1457" spans="1:14" x14ac:dyDescent="0.25">
      <c r="A1457" s="10">
        <v>306222</v>
      </c>
      <c r="B1457" s="11">
        <v>0</v>
      </c>
      <c r="J1457" s="10">
        <v>993342</v>
      </c>
      <c r="K1457" s="11">
        <v>0</v>
      </c>
      <c r="L1457" s="11">
        <v>0</v>
      </c>
      <c r="M1457" s="11">
        <v>894</v>
      </c>
      <c r="N1457" s="11">
        <v>64</v>
      </c>
    </row>
    <row r="1458" spans="1:14" x14ac:dyDescent="0.25">
      <c r="A1458" s="10">
        <v>306226</v>
      </c>
      <c r="B1458" s="11">
        <v>0</v>
      </c>
      <c r="J1458" s="10">
        <v>993343</v>
      </c>
      <c r="K1458" s="11">
        <v>0</v>
      </c>
      <c r="L1458" s="11">
        <v>0</v>
      </c>
      <c r="M1458" s="11">
        <v>894</v>
      </c>
      <c r="N1458" s="11">
        <v>64</v>
      </c>
    </row>
    <row r="1459" spans="1:14" x14ac:dyDescent="0.25">
      <c r="A1459" s="10">
        <v>306228</v>
      </c>
      <c r="B1459" s="11">
        <v>0</v>
      </c>
      <c r="J1459" s="10">
        <v>993344</v>
      </c>
      <c r="K1459" s="11">
        <v>0</v>
      </c>
      <c r="L1459" s="11">
        <v>0</v>
      </c>
      <c r="M1459" s="11">
        <v>894</v>
      </c>
      <c r="N1459" s="11">
        <v>64</v>
      </c>
    </row>
    <row r="1460" spans="1:14" x14ac:dyDescent="0.25">
      <c r="A1460" s="10">
        <v>306230</v>
      </c>
      <c r="B1460" s="11">
        <v>0</v>
      </c>
      <c r="J1460" s="10">
        <v>993346</v>
      </c>
      <c r="K1460" s="11">
        <v>0</v>
      </c>
      <c r="L1460" s="11">
        <v>0</v>
      </c>
      <c r="M1460" s="11">
        <v>894</v>
      </c>
      <c r="N1460" s="11">
        <v>64</v>
      </c>
    </row>
    <row r="1461" spans="1:14" x14ac:dyDescent="0.25">
      <c r="A1461" s="10">
        <v>306232</v>
      </c>
      <c r="B1461" s="11">
        <v>0</v>
      </c>
      <c r="J1461" s="10">
        <v>993348</v>
      </c>
      <c r="K1461" s="11">
        <v>0</v>
      </c>
      <c r="L1461" s="11">
        <v>0</v>
      </c>
      <c r="M1461" s="11">
        <v>894</v>
      </c>
      <c r="N1461" s="11">
        <v>64</v>
      </c>
    </row>
    <row r="1462" spans="1:14" x14ac:dyDescent="0.25">
      <c r="A1462" s="10">
        <v>306234</v>
      </c>
      <c r="B1462" s="11">
        <v>0</v>
      </c>
      <c r="J1462" s="10">
        <v>993364</v>
      </c>
      <c r="K1462" s="11">
        <v>0</v>
      </c>
      <c r="L1462" s="11">
        <v>0</v>
      </c>
      <c r="M1462" s="11">
        <v>894</v>
      </c>
      <c r="N1462" s="11">
        <v>64</v>
      </c>
    </row>
    <row r="1463" spans="1:14" x14ac:dyDescent="0.25">
      <c r="A1463" s="10">
        <v>306236</v>
      </c>
      <c r="B1463" s="11">
        <v>0</v>
      </c>
      <c r="J1463" s="10">
        <v>993376</v>
      </c>
      <c r="K1463" s="11">
        <v>0</v>
      </c>
      <c r="L1463" s="11">
        <v>0</v>
      </c>
      <c r="M1463" s="11">
        <v>894</v>
      </c>
      <c r="N1463" s="11">
        <v>64</v>
      </c>
    </row>
    <row r="1464" spans="1:14" x14ac:dyDescent="0.25">
      <c r="A1464" s="10">
        <v>306238</v>
      </c>
      <c r="B1464" s="11">
        <v>0</v>
      </c>
      <c r="J1464" s="10">
        <v>993394</v>
      </c>
      <c r="K1464" s="11">
        <v>0</v>
      </c>
      <c r="L1464" s="11">
        <v>0</v>
      </c>
      <c r="M1464" s="11">
        <v>894</v>
      </c>
      <c r="N1464" s="11">
        <v>64</v>
      </c>
    </row>
    <row r="1465" spans="1:14" x14ac:dyDescent="0.25">
      <c r="A1465" s="10">
        <v>306240</v>
      </c>
      <c r="B1465" s="11">
        <v>0</v>
      </c>
      <c r="J1465" s="10">
        <v>993406</v>
      </c>
      <c r="K1465" s="11">
        <v>0</v>
      </c>
      <c r="L1465" s="11">
        <v>0</v>
      </c>
      <c r="M1465" s="11">
        <v>894</v>
      </c>
      <c r="N1465" s="11">
        <v>64</v>
      </c>
    </row>
    <row r="1466" spans="1:14" x14ac:dyDescent="0.25">
      <c r="A1466" s="10">
        <v>306242</v>
      </c>
      <c r="B1466" s="11">
        <v>0</v>
      </c>
      <c r="J1466" s="10">
        <v>993412</v>
      </c>
      <c r="K1466" s="11">
        <v>0</v>
      </c>
      <c r="L1466" s="11">
        <v>0</v>
      </c>
      <c r="M1466" s="11">
        <v>894</v>
      </c>
      <c r="N1466" s="11">
        <v>64</v>
      </c>
    </row>
    <row r="1467" spans="1:14" x14ac:dyDescent="0.25">
      <c r="A1467" s="10">
        <v>306244</v>
      </c>
      <c r="B1467" s="11">
        <v>0</v>
      </c>
      <c r="J1467" s="10">
        <v>993416</v>
      </c>
      <c r="K1467" s="11">
        <v>0</v>
      </c>
      <c r="L1467" s="11">
        <v>0</v>
      </c>
      <c r="M1467" s="11">
        <v>894</v>
      </c>
      <c r="N1467" s="11">
        <v>64</v>
      </c>
    </row>
    <row r="1468" spans="1:14" x14ac:dyDescent="0.25">
      <c r="A1468" s="10">
        <v>306246</v>
      </c>
      <c r="B1468" s="11">
        <v>0</v>
      </c>
      <c r="J1468" s="10">
        <v>993418</v>
      </c>
      <c r="K1468" s="11">
        <v>0</v>
      </c>
      <c r="L1468" s="11">
        <v>0</v>
      </c>
      <c r="M1468" s="11">
        <v>894</v>
      </c>
      <c r="N1468" s="11">
        <v>64</v>
      </c>
    </row>
    <row r="1469" spans="1:14" x14ac:dyDescent="0.25">
      <c r="A1469" s="10">
        <v>306249</v>
      </c>
      <c r="B1469" s="11">
        <v>15.31</v>
      </c>
      <c r="J1469" s="10">
        <v>993425</v>
      </c>
      <c r="K1469" s="11">
        <v>0</v>
      </c>
      <c r="L1469" s="11">
        <v>0</v>
      </c>
      <c r="M1469" s="11">
        <v>894</v>
      </c>
      <c r="N1469" s="11">
        <v>64</v>
      </c>
    </row>
    <row r="1470" spans="1:14" x14ac:dyDescent="0.25">
      <c r="A1470" s="10">
        <v>306251</v>
      </c>
      <c r="B1470" s="11">
        <v>0</v>
      </c>
      <c r="J1470" s="10">
        <v>993428</v>
      </c>
      <c r="K1470" s="11">
        <v>0</v>
      </c>
      <c r="L1470" s="11">
        <v>0</v>
      </c>
      <c r="M1470" s="11">
        <v>894</v>
      </c>
      <c r="N1470" s="11">
        <v>64</v>
      </c>
    </row>
    <row r="1471" spans="1:14" x14ac:dyDescent="0.25">
      <c r="A1471" s="10">
        <v>306255</v>
      </c>
      <c r="B1471" s="11">
        <v>0</v>
      </c>
      <c r="J1471" s="10">
        <v>993429</v>
      </c>
      <c r="K1471" s="11">
        <v>0</v>
      </c>
      <c r="L1471" s="11">
        <v>0</v>
      </c>
      <c r="M1471" s="11">
        <v>894</v>
      </c>
      <c r="N1471" s="11">
        <v>64</v>
      </c>
    </row>
    <row r="1472" spans="1:14" x14ac:dyDescent="0.25">
      <c r="A1472" s="10">
        <v>306257</v>
      </c>
      <c r="B1472" s="11">
        <v>0</v>
      </c>
      <c r="J1472" s="10">
        <v>993432</v>
      </c>
      <c r="K1472" s="11">
        <v>0</v>
      </c>
      <c r="L1472" s="11">
        <v>0</v>
      </c>
      <c r="M1472" s="11">
        <v>894</v>
      </c>
      <c r="N1472" s="11">
        <v>64</v>
      </c>
    </row>
    <row r="1473" spans="1:14" x14ac:dyDescent="0.25">
      <c r="A1473" s="10">
        <v>306259</v>
      </c>
      <c r="B1473" s="11">
        <v>0</v>
      </c>
      <c r="J1473" s="10">
        <v>993433</v>
      </c>
      <c r="K1473" s="11">
        <v>0</v>
      </c>
      <c r="L1473" s="11">
        <v>0</v>
      </c>
      <c r="M1473" s="11">
        <v>894</v>
      </c>
      <c r="N1473" s="11">
        <v>64</v>
      </c>
    </row>
    <row r="1474" spans="1:14" x14ac:dyDescent="0.25">
      <c r="A1474" s="10">
        <v>306261</v>
      </c>
      <c r="B1474" s="11">
        <v>0</v>
      </c>
      <c r="J1474" s="10">
        <v>993435</v>
      </c>
      <c r="K1474" s="11">
        <v>0</v>
      </c>
      <c r="L1474" s="11">
        <v>0</v>
      </c>
      <c r="M1474" s="11">
        <v>894</v>
      </c>
      <c r="N1474" s="11">
        <v>64</v>
      </c>
    </row>
    <row r="1475" spans="1:14" x14ac:dyDescent="0.25">
      <c r="A1475" s="10">
        <v>306263</v>
      </c>
      <c r="B1475" s="11">
        <v>0</v>
      </c>
      <c r="J1475" s="10">
        <v>993437</v>
      </c>
      <c r="K1475" s="11">
        <v>0</v>
      </c>
      <c r="L1475" s="11">
        <v>0</v>
      </c>
      <c r="M1475" s="11">
        <v>894</v>
      </c>
      <c r="N1475" s="11">
        <v>64</v>
      </c>
    </row>
    <row r="1476" spans="1:14" x14ac:dyDescent="0.25">
      <c r="A1476" s="10">
        <v>306265</v>
      </c>
      <c r="B1476" s="11">
        <v>0</v>
      </c>
      <c r="J1476" s="10">
        <v>993440</v>
      </c>
      <c r="K1476" s="11">
        <v>0</v>
      </c>
      <c r="L1476" s="11">
        <v>0</v>
      </c>
      <c r="M1476" s="11">
        <v>894</v>
      </c>
      <c r="N1476" s="11">
        <v>64</v>
      </c>
    </row>
    <row r="1477" spans="1:14" x14ac:dyDescent="0.25">
      <c r="A1477" s="10">
        <v>306267</v>
      </c>
      <c r="B1477" s="11">
        <v>0</v>
      </c>
      <c r="J1477" s="10">
        <v>993445</v>
      </c>
      <c r="K1477" s="11">
        <v>0</v>
      </c>
      <c r="L1477" s="11">
        <v>0</v>
      </c>
      <c r="M1477" s="11">
        <v>894</v>
      </c>
      <c r="N1477" s="11">
        <v>64</v>
      </c>
    </row>
    <row r="1478" spans="1:14" x14ac:dyDescent="0.25">
      <c r="A1478" s="10">
        <v>306269</v>
      </c>
      <c r="B1478" s="11">
        <v>0</v>
      </c>
      <c r="J1478" s="10">
        <v>993450</v>
      </c>
      <c r="K1478" s="11">
        <v>0</v>
      </c>
      <c r="L1478" s="11">
        <v>0</v>
      </c>
      <c r="M1478" s="11">
        <v>894</v>
      </c>
      <c r="N1478" s="11">
        <v>64</v>
      </c>
    </row>
    <row r="1479" spans="1:14" x14ac:dyDescent="0.25">
      <c r="A1479" s="10">
        <v>306271</v>
      </c>
      <c r="B1479" s="11">
        <v>0</v>
      </c>
      <c r="J1479" s="10">
        <v>993451</v>
      </c>
      <c r="K1479" s="11">
        <v>0</v>
      </c>
      <c r="L1479" s="11">
        <v>0</v>
      </c>
      <c r="M1479" s="11">
        <v>894</v>
      </c>
      <c r="N1479" s="11">
        <v>64</v>
      </c>
    </row>
    <row r="1480" spans="1:14" x14ac:dyDescent="0.25">
      <c r="A1480" s="10">
        <v>306273</v>
      </c>
      <c r="B1480" s="11">
        <v>0</v>
      </c>
      <c r="J1480" s="10">
        <v>993452</v>
      </c>
      <c r="K1480" s="11">
        <v>0</v>
      </c>
      <c r="L1480" s="11">
        <v>0</v>
      </c>
      <c r="M1480" s="11">
        <v>894</v>
      </c>
      <c r="N1480" s="11">
        <v>64</v>
      </c>
    </row>
    <row r="1481" spans="1:14" x14ac:dyDescent="0.25">
      <c r="A1481" s="10">
        <v>306276</v>
      </c>
      <c r="B1481" s="11">
        <v>0</v>
      </c>
      <c r="J1481" s="10">
        <v>993453</v>
      </c>
      <c r="K1481" s="11">
        <v>0</v>
      </c>
      <c r="L1481" s="11">
        <v>0</v>
      </c>
      <c r="M1481" s="11">
        <v>894</v>
      </c>
      <c r="N1481" s="11">
        <v>64</v>
      </c>
    </row>
    <row r="1482" spans="1:14" x14ac:dyDescent="0.25">
      <c r="A1482" s="10">
        <v>306279</v>
      </c>
      <c r="B1482" s="11">
        <v>0</v>
      </c>
      <c r="J1482" s="10">
        <v>993455</v>
      </c>
      <c r="K1482" s="11">
        <v>0</v>
      </c>
      <c r="L1482" s="11">
        <v>0</v>
      </c>
      <c r="M1482" s="11">
        <v>894</v>
      </c>
      <c r="N1482" s="11">
        <v>64</v>
      </c>
    </row>
    <row r="1483" spans="1:14" x14ac:dyDescent="0.25">
      <c r="A1483" s="10">
        <v>306285</v>
      </c>
      <c r="B1483" s="11">
        <v>0</v>
      </c>
      <c r="J1483" s="10">
        <v>993458</v>
      </c>
      <c r="K1483" s="11">
        <v>0</v>
      </c>
      <c r="L1483" s="11">
        <v>0</v>
      </c>
      <c r="M1483" s="11">
        <v>894</v>
      </c>
      <c r="N1483" s="11">
        <v>64</v>
      </c>
    </row>
    <row r="1484" spans="1:14" x14ac:dyDescent="0.25">
      <c r="A1484" s="10">
        <v>306287</v>
      </c>
      <c r="B1484" s="11">
        <v>0</v>
      </c>
      <c r="J1484" s="10">
        <v>993460</v>
      </c>
      <c r="K1484" s="11">
        <v>0</v>
      </c>
      <c r="L1484" s="11">
        <v>0</v>
      </c>
      <c r="M1484" s="11">
        <v>894</v>
      </c>
      <c r="N1484" s="11">
        <v>64</v>
      </c>
    </row>
    <row r="1485" spans="1:14" x14ac:dyDescent="0.25">
      <c r="A1485" s="10">
        <v>306289</v>
      </c>
      <c r="B1485" s="11">
        <v>0</v>
      </c>
      <c r="J1485" s="10">
        <v>993461</v>
      </c>
      <c r="K1485" s="11">
        <v>0</v>
      </c>
      <c r="L1485" s="11">
        <v>0</v>
      </c>
      <c r="M1485" s="11">
        <v>894</v>
      </c>
      <c r="N1485" s="11">
        <v>64</v>
      </c>
    </row>
    <row r="1486" spans="1:14" x14ac:dyDescent="0.25">
      <c r="A1486" s="10">
        <v>306291</v>
      </c>
      <c r="B1486" s="11">
        <v>0</v>
      </c>
      <c r="J1486" s="10">
        <v>993462</v>
      </c>
      <c r="K1486" s="11">
        <v>0</v>
      </c>
      <c r="L1486" s="11">
        <v>0</v>
      </c>
      <c r="M1486" s="11">
        <v>894</v>
      </c>
      <c r="N1486" s="11">
        <v>64</v>
      </c>
    </row>
    <row r="1487" spans="1:14" x14ac:dyDescent="0.25">
      <c r="A1487" s="10">
        <v>306293</v>
      </c>
      <c r="B1487" s="11">
        <v>0</v>
      </c>
      <c r="J1487" s="10">
        <v>993468</v>
      </c>
      <c r="K1487" s="11">
        <v>0</v>
      </c>
      <c r="L1487" s="11">
        <v>0</v>
      </c>
      <c r="M1487" s="11">
        <v>894</v>
      </c>
      <c r="N1487" s="11">
        <v>64</v>
      </c>
    </row>
    <row r="1488" spans="1:14" x14ac:dyDescent="0.25">
      <c r="A1488" s="10">
        <v>306295</v>
      </c>
      <c r="B1488" s="11">
        <v>0</v>
      </c>
      <c r="J1488" s="10">
        <v>993471</v>
      </c>
      <c r="K1488" s="11">
        <v>0</v>
      </c>
      <c r="L1488" s="11">
        <v>0</v>
      </c>
      <c r="M1488" s="11">
        <v>894</v>
      </c>
      <c r="N1488" s="11">
        <v>64</v>
      </c>
    </row>
    <row r="1489" spans="1:14" x14ac:dyDescent="0.25">
      <c r="A1489" s="10">
        <v>306299</v>
      </c>
      <c r="B1489" s="11">
        <v>0</v>
      </c>
      <c r="J1489" s="10">
        <v>993472</v>
      </c>
      <c r="K1489" s="11">
        <v>0</v>
      </c>
      <c r="L1489" s="11">
        <v>0</v>
      </c>
      <c r="M1489" s="11">
        <v>894</v>
      </c>
      <c r="N1489" s="11">
        <v>64</v>
      </c>
    </row>
    <row r="1490" spans="1:14" x14ac:dyDescent="0.25">
      <c r="A1490" s="10">
        <v>306301</v>
      </c>
      <c r="B1490" s="11">
        <v>0</v>
      </c>
      <c r="J1490" s="10">
        <v>993475</v>
      </c>
      <c r="K1490" s="11">
        <v>0</v>
      </c>
      <c r="L1490" s="11">
        <v>0</v>
      </c>
      <c r="M1490" s="11">
        <v>894</v>
      </c>
      <c r="N1490" s="11">
        <v>64</v>
      </c>
    </row>
    <row r="1491" spans="1:14" x14ac:dyDescent="0.25">
      <c r="A1491" s="10">
        <v>306303</v>
      </c>
      <c r="B1491" s="11">
        <v>0</v>
      </c>
      <c r="J1491" s="10">
        <v>993477</v>
      </c>
      <c r="K1491" s="11">
        <v>0</v>
      </c>
      <c r="L1491" s="11">
        <v>0</v>
      </c>
      <c r="M1491" s="11">
        <v>894</v>
      </c>
      <c r="N1491" s="11">
        <v>64</v>
      </c>
    </row>
    <row r="1492" spans="1:14" x14ac:dyDescent="0.25">
      <c r="A1492" s="10">
        <v>306306</v>
      </c>
      <c r="B1492" s="11">
        <v>15.5</v>
      </c>
      <c r="J1492" s="10">
        <v>993478</v>
      </c>
      <c r="K1492" s="11">
        <v>0</v>
      </c>
      <c r="L1492" s="11">
        <v>0</v>
      </c>
      <c r="M1492" s="11">
        <v>894</v>
      </c>
      <c r="N1492" s="11">
        <v>64</v>
      </c>
    </row>
    <row r="1493" spans="1:14" x14ac:dyDescent="0.25">
      <c r="A1493" s="10">
        <v>306308</v>
      </c>
      <c r="B1493" s="11">
        <v>0</v>
      </c>
      <c r="J1493" s="10">
        <v>993480</v>
      </c>
      <c r="K1493" s="11">
        <v>0</v>
      </c>
      <c r="L1493" s="11">
        <v>0</v>
      </c>
      <c r="M1493" s="11">
        <v>894</v>
      </c>
      <c r="N1493" s="11">
        <v>64</v>
      </c>
    </row>
    <row r="1494" spans="1:14" x14ac:dyDescent="0.25">
      <c r="A1494" s="10">
        <v>306311</v>
      </c>
      <c r="B1494" s="11">
        <v>0</v>
      </c>
      <c r="J1494" s="10">
        <v>993485</v>
      </c>
      <c r="K1494" s="11">
        <v>0</v>
      </c>
      <c r="L1494" s="11">
        <v>0</v>
      </c>
      <c r="M1494" s="11">
        <v>894</v>
      </c>
      <c r="N1494" s="11">
        <v>64</v>
      </c>
    </row>
    <row r="1495" spans="1:14" x14ac:dyDescent="0.25">
      <c r="A1495" s="10">
        <v>306313</v>
      </c>
      <c r="B1495" s="11">
        <v>0</v>
      </c>
      <c r="J1495" s="10">
        <v>993487</v>
      </c>
      <c r="K1495" s="11">
        <v>0</v>
      </c>
      <c r="L1495" s="11">
        <v>0</v>
      </c>
      <c r="M1495" s="11">
        <v>894</v>
      </c>
      <c r="N1495" s="11">
        <v>64</v>
      </c>
    </row>
    <row r="1496" spans="1:14" x14ac:dyDescent="0.25">
      <c r="A1496" s="10">
        <v>306315</v>
      </c>
      <c r="B1496" s="11">
        <v>0</v>
      </c>
      <c r="J1496" s="10">
        <v>993489</v>
      </c>
      <c r="K1496" s="11">
        <v>0</v>
      </c>
      <c r="L1496" s="11">
        <v>0</v>
      </c>
      <c r="M1496" s="11">
        <v>894</v>
      </c>
      <c r="N1496" s="11">
        <v>64</v>
      </c>
    </row>
    <row r="1497" spans="1:14" x14ac:dyDescent="0.25">
      <c r="A1497" s="10">
        <v>306317</v>
      </c>
      <c r="B1497" s="11">
        <v>0</v>
      </c>
      <c r="J1497" s="10">
        <v>993490</v>
      </c>
      <c r="K1497" s="11">
        <v>0</v>
      </c>
      <c r="L1497" s="11">
        <v>0</v>
      </c>
      <c r="M1497" s="11">
        <v>894</v>
      </c>
      <c r="N1497" s="11">
        <v>64</v>
      </c>
    </row>
    <row r="1498" spans="1:14" x14ac:dyDescent="0.25">
      <c r="A1498" s="10">
        <v>306319</v>
      </c>
      <c r="B1498" s="11">
        <v>0</v>
      </c>
      <c r="J1498" s="10">
        <v>993493</v>
      </c>
      <c r="K1498" s="11">
        <v>0</v>
      </c>
      <c r="L1498" s="11">
        <v>0</v>
      </c>
      <c r="M1498" s="11">
        <v>894</v>
      </c>
      <c r="N1498" s="11">
        <v>64</v>
      </c>
    </row>
    <row r="1499" spans="1:14" x14ac:dyDescent="0.25">
      <c r="A1499" s="10">
        <v>306321</v>
      </c>
      <c r="B1499" s="11">
        <v>0</v>
      </c>
      <c r="J1499" s="10">
        <v>993495</v>
      </c>
      <c r="K1499" s="11">
        <v>0</v>
      </c>
      <c r="L1499" s="11">
        <v>0</v>
      </c>
      <c r="M1499" s="11">
        <v>894</v>
      </c>
      <c r="N1499" s="11">
        <v>64</v>
      </c>
    </row>
    <row r="1500" spans="1:14" x14ac:dyDescent="0.25">
      <c r="A1500" s="10">
        <v>306323</v>
      </c>
      <c r="B1500" s="11">
        <v>0</v>
      </c>
      <c r="J1500" s="10">
        <v>993510</v>
      </c>
      <c r="K1500" s="11">
        <v>0</v>
      </c>
      <c r="L1500" s="11">
        <v>0</v>
      </c>
      <c r="M1500" s="11">
        <v>894</v>
      </c>
      <c r="N1500" s="11">
        <v>64</v>
      </c>
    </row>
    <row r="1501" spans="1:14" x14ac:dyDescent="0.25">
      <c r="A1501" s="10">
        <v>306325</v>
      </c>
      <c r="B1501" s="11">
        <v>0</v>
      </c>
      <c r="J1501" s="10">
        <v>993511</v>
      </c>
      <c r="K1501" s="11">
        <v>0</v>
      </c>
      <c r="L1501" s="11">
        <v>0</v>
      </c>
      <c r="M1501" s="11">
        <v>894</v>
      </c>
      <c r="N1501" s="11">
        <v>64</v>
      </c>
    </row>
    <row r="1502" spans="1:14" x14ac:dyDescent="0.25">
      <c r="A1502" s="10">
        <v>306327</v>
      </c>
      <c r="B1502" s="11">
        <v>0</v>
      </c>
      <c r="J1502" s="10">
        <v>993516</v>
      </c>
      <c r="K1502" s="11">
        <v>0</v>
      </c>
      <c r="L1502" s="11">
        <v>0</v>
      </c>
      <c r="M1502" s="11">
        <v>894</v>
      </c>
      <c r="N1502" s="11">
        <v>64</v>
      </c>
    </row>
    <row r="1503" spans="1:14" x14ac:dyDescent="0.25">
      <c r="A1503" s="10">
        <v>306329</v>
      </c>
      <c r="B1503" s="11">
        <v>0</v>
      </c>
      <c r="J1503" s="10">
        <v>993517</v>
      </c>
      <c r="K1503" s="11">
        <v>0</v>
      </c>
      <c r="L1503" s="11">
        <v>0</v>
      </c>
      <c r="M1503" s="11">
        <v>894</v>
      </c>
      <c r="N1503" s="11">
        <v>64</v>
      </c>
    </row>
    <row r="1504" spans="1:14" x14ac:dyDescent="0.25">
      <c r="A1504" s="10">
        <v>306331</v>
      </c>
      <c r="B1504" s="11">
        <v>0</v>
      </c>
      <c r="J1504" s="10">
        <v>993519</v>
      </c>
      <c r="K1504" s="11">
        <v>0</v>
      </c>
      <c r="L1504" s="11">
        <v>0</v>
      </c>
      <c r="M1504" s="11">
        <v>894</v>
      </c>
      <c r="N1504" s="11">
        <v>64</v>
      </c>
    </row>
    <row r="1505" spans="1:14" x14ac:dyDescent="0.25">
      <c r="A1505" s="10">
        <v>306333</v>
      </c>
      <c r="B1505" s="11">
        <v>0</v>
      </c>
      <c r="J1505" s="10">
        <v>993524</v>
      </c>
      <c r="K1505" s="11">
        <v>0</v>
      </c>
      <c r="L1505" s="11">
        <v>0</v>
      </c>
      <c r="M1505" s="11">
        <v>894</v>
      </c>
      <c r="N1505" s="11">
        <v>64</v>
      </c>
    </row>
    <row r="1506" spans="1:14" x14ac:dyDescent="0.25">
      <c r="A1506" s="10">
        <v>306335</v>
      </c>
      <c r="B1506" s="11">
        <v>0</v>
      </c>
      <c r="J1506" s="10">
        <v>993528</v>
      </c>
      <c r="K1506" s="11">
        <v>0</v>
      </c>
      <c r="L1506" s="11">
        <v>0</v>
      </c>
      <c r="M1506" s="11">
        <v>894</v>
      </c>
      <c r="N1506" s="11">
        <v>64</v>
      </c>
    </row>
    <row r="1507" spans="1:14" x14ac:dyDescent="0.25">
      <c r="A1507" s="10">
        <v>306337</v>
      </c>
      <c r="B1507" s="11">
        <v>0</v>
      </c>
      <c r="J1507" s="10">
        <v>993534</v>
      </c>
      <c r="K1507" s="11">
        <v>0</v>
      </c>
      <c r="L1507" s="11">
        <v>0</v>
      </c>
      <c r="M1507" s="11">
        <v>894</v>
      </c>
      <c r="N1507" s="11">
        <v>64</v>
      </c>
    </row>
    <row r="1508" spans="1:14" x14ac:dyDescent="0.25">
      <c r="A1508" s="10">
        <v>306339</v>
      </c>
      <c r="B1508" s="11">
        <v>0</v>
      </c>
      <c r="J1508" s="10">
        <v>993536</v>
      </c>
      <c r="K1508" s="11">
        <v>0</v>
      </c>
      <c r="L1508" s="11">
        <v>0</v>
      </c>
      <c r="M1508" s="11">
        <v>894</v>
      </c>
      <c r="N1508" s="11">
        <v>64</v>
      </c>
    </row>
    <row r="1509" spans="1:14" x14ac:dyDescent="0.25">
      <c r="A1509" s="10">
        <v>306341</v>
      </c>
      <c r="B1509" s="11">
        <v>0</v>
      </c>
      <c r="J1509" s="10">
        <v>993545</v>
      </c>
      <c r="K1509" s="11">
        <v>0</v>
      </c>
      <c r="L1509" s="11">
        <v>0</v>
      </c>
      <c r="M1509" s="11">
        <v>894</v>
      </c>
      <c r="N1509" s="11">
        <v>64</v>
      </c>
    </row>
    <row r="1510" spans="1:14" x14ac:dyDescent="0.25">
      <c r="A1510" s="10">
        <v>306343</v>
      </c>
      <c r="B1510" s="11">
        <v>0</v>
      </c>
      <c r="J1510" s="10">
        <v>993547</v>
      </c>
      <c r="K1510" s="11">
        <v>0</v>
      </c>
      <c r="L1510" s="11">
        <v>0</v>
      </c>
      <c r="M1510" s="11">
        <v>894</v>
      </c>
      <c r="N1510" s="11">
        <v>64</v>
      </c>
    </row>
    <row r="1511" spans="1:14" x14ac:dyDescent="0.25">
      <c r="A1511" s="10">
        <v>306347</v>
      </c>
      <c r="B1511" s="11">
        <v>0</v>
      </c>
      <c r="J1511" s="10">
        <v>993548</v>
      </c>
      <c r="K1511" s="11">
        <v>0</v>
      </c>
      <c r="L1511" s="11">
        <v>0</v>
      </c>
      <c r="M1511" s="11">
        <v>894</v>
      </c>
      <c r="N1511" s="11">
        <v>64</v>
      </c>
    </row>
    <row r="1512" spans="1:14" x14ac:dyDescent="0.25">
      <c r="A1512" s="10">
        <v>306349</v>
      </c>
      <c r="B1512" s="11">
        <v>0</v>
      </c>
      <c r="J1512" s="10">
        <v>993549</v>
      </c>
      <c r="K1512" s="11">
        <v>0</v>
      </c>
      <c r="L1512" s="11">
        <v>0</v>
      </c>
      <c r="M1512" s="11">
        <v>894</v>
      </c>
      <c r="N1512" s="11">
        <v>64</v>
      </c>
    </row>
    <row r="1513" spans="1:14" x14ac:dyDescent="0.25">
      <c r="A1513" s="10">
        <v>306351</v>
      </c>
      <c r="B1513" s="11">
        <v>0</v>
      </c>
      <c r="J1513" s="10">
        <v>993551</v>
      </c>
      <c r="K1513" s="11">
        <v>0</v>
      </c>
      <c r="L1513" s="11">
        <v>0</v>
      </c>
      <c r="M1513" s="11">
        <v>894</v>
      </c>
      <c r="N1513" s="11">
        <v>64</v>
      </c>
    </row>
    <row r="1514" spans="1:14" x14ac:dyDescent="0.25">
      <c r="A1514" s="10">
        <v>306354</v>
      </c>
      <c r="B1514" s="11">
        <v>0</v>
      </c>
      <c r="J1514" s="10">
        <v>993553</v>
      </c>
      <c r="K1514" s="11">
        <v>0</v>
      </c>
      <c r="L1514" s="11">
        <v>0</v>
      </c>
      <c r="M1514" s="11">
        <v>894</v>
      </c>
      <c r="N1514" s="11">
        <v>64</v>
      </c>
    </row>
    <row r="1515" spans="1:14" x14ac:dyDescent="0.25">
      <c r="A1515" s="10">
        <v>306356</v>
      </c>
      <c r="B1515" s="11">
        <v>0</v>
      </c>
      <c r="J1515" s="10">
        <v>993561</v>
      </c>
      <c r="K1515" s="11">
        <v>500</v>
      </c>
      <c r="L1515" s="11">
        <v>0</v>
      </c>
      <c r="M1515" s="11">
        <v>849</v>
      </c>
      <c r="N1515" s="11">
        <v>64</v>
      </c>
    </row>
    <row r="1516" spans="1:14" x14ac:dyDescent="0.25">
      <c r="A1516" s="10">
        <v>306359</v>
      </c>
      <c r="B1516" s="11">
        <v>0</v>
      </c>
      <c r="J1516" s="10">
        <v>993564</v>
      </c>
      <c r="K1516" s="11">
        <v>0</v>
      </c>
      <c r="L1516" s="11">
        <v>0</v>
      </c>
      <c r="M1516" s="11">
        <v>894</v>
      </c>
      <c r="N1516" s="11">
        <v>64</v>
      </c>
    </row>
    <row r="1517" spans="1:14" x14ac:dyDescent="0.25">
      <c r="A1517" s="10">
        <v>306361</v>
      </c>
      <c r="B1517" s="11">
        <v>0</v>
      </c>
      <c r="J1517" s="10">
        <v>993565</v>
      </c>
      <c r="K1517" s="11">
        <v>0</v>
      </c>
      <c r="L1517" s="11">
        <v>0</v>
      </c>
      <c r="M1517" s="11">
        <v>894</v>
      </c>
      <c r="N1517" s="11">
        <v>64</v>
      </c>
    </row>
    <row r="1518" spans="1:14" x14ac:dyDescent="0.25">
      <c r="A1518" s="10">
        <v>306363</v>
      </c>
      <c r="B1518" s="11">
        <v>0</v>
      </c>
      <c r="J1518" s="10">
        <v>993567</v>
      </c>
      <c r="K1518" s="11">
        <v>0</v>
      </c>
      <c r="L1518" s="11">
        <v>0</v>
      </c>
      <c r="M1518" s="11">
        <v>894</v>
      </c>
      <c r="N1518" s="11">
        <v>64</v>
      </c>
    </row>
    <row r="1519" spans="1:14" x14ac:dyDescent="0.25">
      <c r="A1519" s="10">
        <v>306365</v>
      </c>
      <c r="B1519" s="11">
        <v>0</v>
      </c>
      <c r="J1519" s="10">
        <v>993569</v>
      </c>
      <c r="K1519" s="11">
        <v>0</v>
      </c>
      <c r="L1519" s="11">
        <v>0</v>
      </c>
      <c r="M1519" s="11">
        <v>894</v>
      </c>
      <c r="N1519" s="11">
        <v>64</v>
      </c>
    </row>
    <row r="1520" spans="1:14" x14ac:dyDescent="0.25">
      <c r="A1520" s="10">
        <v>306367</v>
      </c>
      <c r="B1520" s="11">
        <v>0</v>
      </c>
      <c r="J1520" s="10">
        <v>993570</v>
      </c>
      <c r="K1520" s="11">
        <v>0</v>
      </c>
      <c r="L1520" s="11">
        <v>0</v>
      </c>
      <c r="M1520" s="11">
        <v>894</v>
      </c>
      <c r="N1520" s="11">
        <v>64</v>
      </c>
    </row>
    <row r="1521" spans="1:14" x14ac:dyDescent="0.25">
      <c r="A1521" s="10">
        <v>306369</v>
      </c>
      <c r="B1521" s="11">
        <v>0</v>
      </c>
      <c r="J1521" s="10">
        <v>993573</v>
      </c>
      <c r="K1521" s="11">
        <v>0</v>
      </c>
      <c r="L1521" s="11">
        <v>0</v>
      </c>
      <c r="M1521" s="11">
        <v>894</v>
      </c>
      <c r="N1521" s="11">
        <v>64</v>
      </c>
    </row>
    <row r="1522" spans="1:14" x14ac:dyDescent="0.25">
      <c r="A1522" s="10">
        <v>306371</v>
      </c>
      <c r="B1522" s="11">
        <v>0</v>
      </c>
      <c r="J1522" s="10">
        <v>993578</v>
      </c>
      <c r="K1522" s="11">
        <v>0</v>
      </c>
      <c r="L1522" s="11">
        <v>0</v>
      </c>
      <c r="M1522" s="11">
        <v>894</v>
      </c>
      <c r="N1522" s="11">
        <v>64</v>
      </c>
    </row>
    <row r="1523" spans="1:14" x14ac:dyDescent="0.25">
      <c r="A1523" s="10">
        <v>306373</v>
      </c>
      <c r="B1523" s="11">
        <v>0</v>
      </c>
      <c r="J1523" s="10">
        <v>993579</v>
      </c>
      <c r="K1523" s="11">
        <v>0</v>
      </c>
      <c r="L1523" s="11">
        <v>0</v>
      </c>
      <c r="M1523" s="11">
        <v>894</v>
      </c>
      <c r="N1523" s="11">
        <v>64</v>
      </c>
    </row>
    <row r="1524" spans="1:14" x14ac:dyDescent="0.25">
      <c r="A1524" s="10">
        <v>306375</v>
      </c>
      <c r="B1524" s="11">
        <v>0</v>
      </c>
      <c r="J1524" s="10">
        <v>993581</v>
      </c>
      <c r="K1524" s="11">
        <v>0</v>
      </c>
      <c r="L1524" s="11">
        <v>0</v>
      </c>
      <c r="M1524" s="11">
        <v>894</v>
      </c>
      <c r="N1524" s="11">
        <v>64</v>
      </c>
    </row>
    <row r="1525" spans="1:14" x14ac:dyDescent="0.25">
      <c r="A1525" s="10">
        <v>306377</v>
      </c>
      <c r="B1525" s="11">
        <v>0</v>
      </c>
      <c r="J1525" s="10">
        <v>993583</v>
      </c>
      <c r="K1525" s="11">
        <v>0</v>
      </c>
      <c r="L1525" s="11">
        <v>0</v>
      </c>
      <c r="M1525" s="11">
        <v>894</v>
      </c>
      <c r="N1525" s="11">
        <v>64</v>
      </c>
    </row>
    <row r="1526" spans="1:14" x14ac:dyDescent="0.25">
      <c r="A1526" s="10">
        <v>306379</v>
      </c>
      <c r="B1526" s="11">
        <v>0</v>
      </c>
      <c r="J1526" s="10">
        <v>993593</v>
      </c>
      <c r="K1526" s="11">
        <v>0</v>
      </c>
      <c r="L1526" s="11">
        <v>0</v>
      </c>
      <c r="M1526" s="11">
        <v>894</v>
      </c>
      <c r="N1526" s="11">
        <v>64</v>
      </c>
    </row>
    <row r="1527" spans="1:14" x14ac:dyDescent="0.25">
      <c r="A1527" s="10">
        <v>306382</v>
      </c>
      <c r="B1527" s="11">
        <v>0</v>
      </c>
      <c r="J1527" s="10">
        <v>993596</v>
      </c>
      <c r="K1527" s="11">
        <v>0</v>
      </c>
      <c r="L1527" s="11">
        <v>0</v>
      </c>
      <c r="M1527" s="11">
        <v>894</v>
      </c>
      <c r="N1527" s="11">
        <v>64</v>
      </c>
    </row>
    <row r="1528" spans="1:14" x14ac:dyDescent="0.25">
      <c r="A1528" s="10">
        <v>306384</v>
      </c>
      <c r="B1528" s="11">
        <v>0</v>
      </c>
      <c r="J1528" s="10">
        <v>993600</v>
      </c>
      <c r="K1528" s="11">
        <v>0</v>
      </c>
      <c r="L1528" s="11">
        <v>0</v>
      </c>
      <c r="M1528" s="11">
        <v>894</v>
      </c>
      <c r="N1528" s="11">
        <v>64</v>
      </c>
    </row>
    <row r="1529" spans="1:14" x14ac:dyDescent="0.25">
      <c r="A1529" s="10">
        <v>306387</v>
      </c>
      <c r="B1529" s="11">
        <v>0</v>
      </c>
      <c r="J1529" s="10">
        <v>993603</v>
      </c>
      <c r="K1529" s="11">
        <v>0</v>
      </c>
      <c r="L1529" s="11">
        <v>0</v>
      </c>
      <c r="M1529" s="11">
        <v>894</v>
      </c>
      <c r="N1529" s="11">
        <v>64</v>
      </c>
    </row>
    <row r="1530" spans="1:14" x14ac:dyDescent="0.25">
      <c r="A1530" s="10">
        <v>306389</v>
      </c>
      <c r="B1530" s="11">
        <v>0</v>
      </c>
      <c r="J1530" s="10">
        <v>993604</v>
      </c>
      <c r="K1530" s="11">
        <v>0</v>
      </c>
      <c r="L1530" s="11">
        <v>0</v>
      </c>
      <c r="M1530" s="11">
        <v>894</v>
      </c>
      <c r="N1530" s="11">
        <v>64</v>
      </c>
    </row>
    <row r="1531" spans="1:14" x14ac:dyDescent="0.25">
      <c r="A1531" s="10">
        <v>306391</v>
      </c>
      <c r="B1531" s="11">
        <v>0</v>
      </c>
      <c r="J1531" s="10">
        <v>993605</v>
      </c>
      <c r="K1531" s="11">
        <v>0</v>
      </c>
      <c r="L1531" s="11">
        <v>0</v>
      </c>
      <c r="M1531" s="11">
        <v>894</v>
      </c>
      <c r="N1531" s="11">
        <v>64</v>
      </c>
    </row>
    <row r="1532" spans="1:14" x14ac:dyDescent="0.25">
      <c r="A1532" s="10">
        <v>306393</v>
      </c>
      <c r="B1532" s="11">
        <v>0</v>
      </c>
      <c r="J1532" s="10">
        <v>993606</v>
      </c>
      <c r="K1532" s="11">
        <v>0</v>
      </c>
      <c r="L1532" s="11">
        <v>0</v>
      </c>
      <c r="M1532" s="11">
        <v>894</v>
      </c>
      <c r="N1532" s="11">
        <v>64</v>
      </c>
    </row>
    <row r="1533" spans="1:14" x14ac:dyDescent="0.25">
      <c r="A1533" s="10">
        <v>306395</v>
      </c>
      <c r="B1533" s="11">
        <v>0</v>
      </c>
      <c r="J1533" s="10">
        <v>993607</v>
      </c>
      <c r="K1533" s="11">
        <v>0</v>
      </c>
      <c r="L1533" s="11">
        <v>0</v>
      </c>
      <c r="M1533" s="11">
        <v>894</v>
      </c>
      <c r="N1533" s="11">
        <v>64</v>
      </c>
    </row>
    <row r="1534" spans="1:14" x14ac:dyDescent="0.25">
      <c r="A1534" s="10">
        <v>306398</v>
      </c>
      <c r="B1534" s="11">
        <v>0</v>
      </c>
      <c r="J1534" s="10">
        <v>993608</v>
      </c>
      <c r="K1534" s="11">
        <v>0</v>
      </c>
      <c r="L1534" s="11">
        <v>0</v>
      </c>
      <c r="M1534" s="11">
        <v>894</v>
      </c>
      <c r="N1534" s="11">
        <v>64</v>
      </c>
    </row>
    <row r="1535" spans="1:14" x14ac:dyDescent="0.25">
      <c r="A1535" s="10">
        <v>306400</v>
      </c>
      <c r="B1535" s="11">
        <v>0</v>
      </c>
      <c r="J1535" s="10">
        <v>993610</v>
      </c>
      <c r="K1535" s="11">
        <v>0</v>
      </c>
      <c r="L1535" s="11">
        <v>0</v>
      </c>
      <c r="M1535" s="11">
        <v>894</v>
      </c>
      <c r="N1535" s="11">
        <v>64</v>
      </c>
    </row>
    <row r="1536" spans="1:14" x14ac:dyDescent="0.25">
      <c r="A1536" s="10">
        <v>306402</v>
      </c>
      <c r="B1536" s="11">
        <v>0</v>
      </c>
      <c r="J1536" s="10">
        <v>993612</v>
      </c>
      <c r="K1536" s="11">
        <v>0</v>
      </c>
      <c r="L1536" s="11">
        <v>0</v>
      </c>
      <c r="M1536" s="11">
        <v>894</v>
      </c>
      <c r="N1536" s="11">
        <v>64</v>
      </c>
    </row>
    <row r="1537" spans="1:14" x14ac:dyDescent="0.25">
      <c r="A1537" s="10">
        <v>306404</v>
      </c>
      <c r="B1537" s="11">
        <v>0</v>
      </c>
      <c r="J1537" s="10">
        <v>993614</v>
      </c>
      <c r="K1537" s="11">
        <v>0</v>
      </c>
      <c r="L1537" s="11">
        <v>0</v>
      </c>
      <c r="M1537" s="11">
        <v>894</v>
      </c>
      <c r="N1537" s="11">
        <v>64</v>
      </c>
    </row>
    <row r="1538" spans="1:14" x14ac:dyDescent="0.25">
      <c r="A1538" s="10">
        <v>306406</v>
      </c>
      <c r="B1538" s="11">
        <v>0</v>
      </c>
      <c r="J1538" s="10">
        <v>993616</v>
      </c>
      <c r="K1538" s="11">
        <v>0</v>
      </c>
      <c r="L1538" s="11">
        <v>0</v>
      </c>
      <c r="M1538" s="11">
        <v>894</v>
      </c>
      <c r="N1538" s="11">
        <v>64</v>
      </c>
    </row>
    <row r="1539" spans="1:14" x14ac:dyDescent="0.25">
      <c r="A1539" s="10">
        <v>306408</v>
      </c>
      <c r="B1539" s="11">
        <v>0</v>
      </c>
      <c r="J1539" s="10">
        <v>993626</v>
      </c>
      <c r="K1539" s="11">
        <v>0</v>
      </c>
      <c r="L1539" s="11">
        <v>0</v>
      </c>
      <c r="M1539" s="11">
        <v>894</v>
      </c>
      <c r="N1539" s="11">
        <v>64</v>
      </c>
    </row>
    <row r="1540" spans="1:14" x14ac:dyDescent="0.25">
      <c r="A1540" s="10">
        <v>306410</v>
      </c>
      <c r="B1540" s="11">
        <v>0</v>
      </c>
      <c r="J1540" s="10">
        <v>993627</v>
      </c>
      <c r="K1540" s="11">
        <v>0</v>
      </c>
      <c r="L1540" s="11">
        <v>0</v>
      </c>
      <c r="M1540" s="11">
        <v>894</v>
      </c>
      <c r="N1540" s="11">
        <v>64</v>
      </c>
    </row>
    <row r="1541" spans="1:14" x14ac:dyDescent="0.25">
      <c r="A1541" s="10">
        <v>306412</v>
      </c>
      <c r="B1541" s="11">
        <v>0</v>
      </c>
      <c r="J1541" s="10">
        <v>993628</v>
      </c>
      <c r="K1541" s="11">
        <v>0</v>
      </c>
      <c r="L1541" s="11">
        <v>0</v>
      </c>
      <c r="M1541" s="11">
        <v>894</v>
      </c>
      <c r="N1541" s="11">
        <v>64</v>
      </c>
    </row>
    <row r="1542" spans="1:14" x14ac:dyDescent="0.25">
      <c r="A1542" s="10">
        <v>306414</v>
      </c>
      <c r="B1542" s="11">
        <v>0</v>
      </c>
      <c r="J1542" s="10">
        <v>993629</v>
      </c>
      <c r="K1542" s="11">
        <v>0</v>
      </c>
      <c r="L1542" s="11">
        <v>0</v>
      </c>
      <c r="M1542" s="11">
        <v>894</v>
      </c>
      <c r="N1542" s="11">
        <v>64</v>
      </c>
    </row>
    <row r="1543" spans="1:14" x14ac:dyDescent="0.25">
      <c r="A1543" s="10">
        <v>306418</v>
      </c>
      <c r="B1543" s="11">
        <v>0</v>
      </c>
      <c r="J1543" s="10">
        <v>993630</v>
      </c>
      <c r="K1543" s="11">
        <v>0</v>
      </c>
      <c r="L1543" s="11">
        <v>0</v>
      </c>
      <c r="M1543" s="11">
        <v>894</v>
      </c>
      <c r="N1543" s="11">
        <v>64</v>
      </c>
    </row>
    <row r="1544" spans="1:14" x14ac:dyDescent="0.25">
      <c r="A1544" s="10">
        <v>306420</v>
      </c>
      <c r="B1544" s="11">
        <v>0</v>
      </c>
      <c r="J1544" s="10">
        <v>993631</v>
      </c>
      <c r="K1544" s="11">
        <v>0</v>
      </c>
      <c r="L1544" s="11">
        <v>0</v>
      </c>
      <c r="M1544" s="11">
        <v>894</v>
      </c>
      <c r="N1544" s="11">
        <v>64</v>
      </c>
    </row>
    <row r="1545" spans="1:14" x14ac:dyDescent="0.25">
      <c r="A1545" s="10">
        <v>306422</v>
      </c>
      <c r="B1545" s="11">
        <v>0</v>
      </c>
      <c r="J1545" s="10">
        <v>993639</v>
      </c>
      <c r="K1545" s="11">
        <v>0</v>
      </c>
      <c r="L1545" s="11">
        <v>0</v>
      </c>
      <c r="M1545" s="11">
        <v>894</v>
      </c>
      <c r="N1545" s="11">
        <v>64</v>
      </c>
    </row>
    <row r="1546" spans="1:14" x14ac:dyDescent="0.25">
      <c r="A1546" s="10">
        <v>306424</v>
      </c>
      <c r="B1546" s="11">
        <v>0</v>
      </c>
      <c r="J1546" s="10">
        <v>993645</v>
      </c>
      <c r="K1546" s="11">
        <v>0</v>
      </c>
      <c r="L1546" s="11">
        <v>0</v>
      </c>
      <c r="M1546" s="11">
        <v>894</v>
      </c>
      <c r="N1546" s="11">
        <v>64</v>
      </c>
    </row>
    <row r="1547" spans="1:14" x14ac:dyDescent="0.25">
      <c r="A1547" s="10">
        <v>306426</v>
      </c>
      <c r="B1547" s="11">
        <v>0</v>
      </c>
      <c r="J1547" s="10">
        <v>993653</v>
      </c>
      <c r="K1547" s="11">
        <v>0</v>
      </c>
      <c r="L1547" s="11">
        <v>0</v>
      </c>
      <c r="M1547" s="11">
        <v>894</v>
      </c>
      <c r="N1547" s="11">
        <v>64</v>
      </c>
    </row>
    <row r="1548" spans="1:14" x14ac:dyDescent="0.25">
      <c r="A1548" s="10">
        <v>306430</v>
      </c>
      <c r="B1548" s="11">
        <v>0</v>
      </c>
      <c r="J1548" s="10">
        <v>993658</v>
      </c>
      <c r="K1548" s="11">
        <v>0</v>
      </c>
      <c r="L1548" s="11">
        <v>0</v>
      </c>
      <c r="M1548" s="11">
        <v>894</v>
      </c>
      <c r="N1548" s="11">
        <v>64</v>
      </c>
    </row>
    <row r="1549" spans="1:14" x14ac:dyDescent="0.25">
      <c r="A1549" s="10">
        <v>306432</v>
      </c>
      <c r="B1549" s="11">
        <v>0</v>
      </c>
      <c r="J1549" s="10">
        <v>993659</v>
      </c>
      <c r="K1549" s="11">
        <v>0</v>
      </c>
      <c r="L1549" s="11">
        <v>0</v>
      </c>
      <c r="M1549" s="11">
        <v>894</v>
      </c>
      <c r="N1549" s="11">
        <v>64</v>
      </c>
    </row>
    <row r="1550" spans="1:14" x14ac:dyDescent="0.25">
      <c r="A1550" s="10">
        <v>306434</v>
      </c>
      <c r="B1550" s="11">
        <v>0</v>
      </c>
      <c r="J1550" s="10">
        <v>993660</v>
      </c>
      <c r="K1550" s="11">
        <v>0</v>
      </c>
      <c r="L1550" s="11">
        <v>0</v>
      </c>
      <c r="M1550" s="11">
        <v>894</v>
      </c>
      <c r="N1550" s="11">
        <v>64</v>
      </c>
    </row>
    <row r="1551" spans="1:14" x14ac:dyDescent="0.25">
      <c r="A1551" s="10">
        <v>306437</v>
      </c>
      <c r="B1551" s="11">
        <v>0</v>
      </c>
      <c r="J1551" s="10">
        <v>993661</v>
      </c>
      <c r="K1551" s="11">
        <v>0</v>
      </c>
      <c r="L1551" s="11">
        <v>0</v>
      </c>
      <c r="M1551" s="11">
        <v>894</v>
      </c>
      <c r="N1551" s="11">
        <v>64</v>
      </c>
    </row>
    <row r="1552" spans="1:14" x14ac:dyDescent="0.25">
      <c r="A1552" s="10">
        <v>306439</v>
      </c>
      <c r="B1552" s="11">
        <v>0</v>
      </c>
      <c r="J1552" s="10">
        <v>993664</v>
      </c>
      <c r="K1552" s="11">
        <v>0</v>
      </c>
      <c r="L1552" s="11">
        <v>0</v>
      </c>
      <c r="M1552" s="11">
        <v>894</v>
      </c>
      <c r="N1552" s="11">
        <v>64</v>
      </c>
    </row>
    <row r="1553" spans="1:14" x14ac:dyDescent="0.25">
      <c r="A1553" s="10">
        <v>306441</v>
      </c>
      <c r="B1553" s="11">
        <v>0</v>
      </c>
      <c r="J1553" s="10">
        <v>993671</v>
      </c>
      <c r="K1553" s="11">
        <v>0</v>
      </c>
      <c r="L1553" s="11">
        <v>0</v>
      </c>
      <c r="M1553" s="11">
        <v>894</v>
      </c>
      <c r="N1553" s="11">
        <v>64</v>
      </c>
    </row>
    <row r="1554" spans="1:14" x14ac:dyDescent="0.25">
      <c r="A1554" s="10">
        <v>306443</v>
      </c>
      <c r="B1554" s="11">
        <v>0</v>
      </c>
      <c r="J1554" s="10">
        <v>993676</v>
      </c>
      <c r="K1554" s="11">
        <v>0</v>
      </c>
      <c r="L1554" s="11">
        <v>0</v>
      </c>
      <c r="M1554" s="11">
        <v>894</v>
      </c>
      <c r="N1554" s="11">
        <v>64</v>
      </c>
    </row>
    <row r="1555" spans="1:14" x14ac:dyDescent="0.25">
      <c r="A1555" s="10">
        <v>306445</v>
      </c>
      <c r="B1555" s="11">
        <v>0</v>
      </c>
      <c r="J1555" s="10">
        <v>993687</v>
      </c>
      <c r="K1555" s="11">
        <v>0</v>
      </c>
      <c r="L1555" s="11">
        <v>0</v>
      </c>
      <c r="M1555" s="11">
        <v>894</v>
      </c>
      <c r="N1555" s="11">
        <v>64</v>
      </c>
    </row>
    <row r="1556" spans="1:14" x14ac:dyDescent="0.25">
      <c r="A1556" s="10">
        <v>306447</v>
      </c>
      <c r="B1556" s="11">
        <v>0</v>
      </c>
      <c r="J1556" s="10">
        <v>993688</v>
      </c>
      <c r="K1556" s="11">
        <v>0</v>
      </c>
      <c r="L1556" s="11">
        <v>0</v>
      </c>
      <c r="M1556" s="11">
        <v>894</v>
      </c>
      <c r="N1556" s="11">
        <v>64</v>
      </c>
    </row>
    <row r="1557" spans="1:14" x14ac:dyDescent="0.25">
      <c r="A1557" s="10">
        <v>306449</v>
      </c>
      <c r="B1557" s="11">
        <v>0</v>
      </c>
      <c r="J1557" s="10">
        <v>993700</v>
      </c>
      <c r="K1557" s="11">
        <v>0</v>
      </c>
      <c r="L1557" s="11">
        <v>0</v>
      </c>
      <c r="M1557" s="11">
        <v>894</v>
      </c>
      <c r="N1557" s="11">
        <v>64</v>
      </c>
    </row>
    <row r="1558" spans="1:14" x14ac:dyDescent="0.25">
      <c r="A1558" s="10">
        <v>306451</v>
      </c>
      <c r="B1558" s="11">
        <v>0</v>
      </c>
      <c r="J1558" s="10">
        <v>993711</v>
      </c>
      <c r="K1558" s="11">
        <v>0</v>
      </c>
      <c r="L1558" s="11">
        <v>0</v>
      </c>
      <c r="M1558" s="11">
        <v>894</v>
      </c>
      <c r="N1558" s="11">
        <v>64</v>
      </c>
    </row>
    <row r="1559" spans="1:14" x14ac:dyDescent="0.25">
      <c r="A1559" s="10">
        <v>306453</v>
      </c>
      <c r="B1559" s="11">
        <v>0</v>
      </c>
      <c r="J1559" s="10">
        <v>993712</v>
      </c>
      <c r="K1559" s="11">
        <v>0</v>
      </c>
      <c r="L1559" s="11">
        <v>0</v>
      </c>
      <c r="M1559" s="11">
        <v>894</v>
      </c>
      <c r="N1559" s="11">
        <v>64</v>
      </c>
    </row>
    <row r="1560" spans="1:14" x14ac:dyDescent="0.25">
      <c r="A1560" s="10">
        <v>306457</v>
      </c>
      <c r="B1560" s="11">
        <v>0</v>
      </c>
      <c r="J1560" s="10">
        <v>993718</v>
      </c>
      <c r="K1560" s="11">
        <v>0</v>
      </c>
      <c r="L1560" s="11">
        <v>0</v>
      </c>
      <c r="M1560" s="11">
        <v>894</v>
      </c>
      <c r="N1560" s="11">
        <v>64</v>
      </c>
    </row>
    <row r="1561" spans="1:14" x14ac:dyDescent="0.25">
      <c r="A1561" s="10">
        <v>306461</v>
      </c>
      <c r="B1561" s="11">
        <v>0</v>
      </c>
      <c r="J1561" s="10">
        <v>993720</v>
      </c>
      <c r="K1561" s="11">
        <v>0</v>
      </c>
      <c r="L1561" s="11">
        <v>0</v>
      </c>
      <c r="M1561" s="11">
        <v>894</v>
      </c>
      <c r="N1561" s="11">
        <v>64</v>
      </c>
    </row>
    <row r="1562" spans="1:14" x14ac:dyDescent="0.25">
      <c r="A1562" s="10">
        <v>306463</v>
      </c>
      <c r="B1562" s="11">
        <v>0</v>
      </c>
      <c r="J1562" s="10">
        <v>993728</v>
      </c>
      <c r="K1562" s="11">
        <v>0</v>
      </c>
      <c r="L1562" s="11">
        <v>0</v>
      </c>
      <c r="M1562" s="11">
        <v>894</v>
      </c>
      <c r="N1562" s="11">
        <v>64</v>
      </c>
    </row>
    <row r="1563" spans="1:14" x14ac:dyDescent="0.25">
      <c r="A1563" s="10">
        <v>306465</v>
      </c>
      <c r="B1563" s="11">
        <v>0</v>
      </c>
      <c r="J1563" s="10">
        <v>993731</v>
      </c>
      <c r="K1563" s="11">
        <v>0</v>
      </c>
      <c r="L1563" s="11">
        <v>0</v>
      </c>
      <c r="M1563" s="11">
        <v>894</v>
      </c>
      <c r="N1563" s="11">
        <v>64</v>
      </c>
    </row>
    <row r="1564" spans="1:14" x14ac:dyDescent="0.25">
      <c r="A1564" s="10">
        <v>306467</v>
      </c>
      <c r="B1564" s="11">
        <v>0</v>
      </c>
      <c r="J1564" s="10">
        <v>993732</v>
      </c>
      <c r="K1564" s="11">
        <v>0</v>
      </c>
      <c r="L1564" s="11">
        <v>0</v>
      </c>
      <c r="M1564" s="11">
        <v>894</v>
      </c>
      <c r="N1564" s="11">
        <v>64</v>
      </c>
    </row>
    <row r="1565" spans="1:14" x14ac:dyDescent="0.25">
      <c r="A1565" s="10">
        <v>306469</v>
      </c>
      <c r="B1565" s="11">
        <v>0</v>
      </c>
      <c r="J1565" s="10">
        <v>993734</v>
      </c>
      <c r="K1565" s="11">
        <v>0</v>
      </c>
      <c r="L1565" s="11">
        <v>0</v>
      </c>
      <c r="M1565" s="11">
        <v>894</v>
      </c>
      <c r="N1565" s="11">
        <v>64</v>
      </c>
    </row>
    <row r="1566" spans="1:14" x14ac:dyDescent="0.25">
      <c r="A1566" s="10">
        <v>306471</v>
      </c>
      <c r="B1566" s="11">
        <v>0</v>
      </c>
      <c r="J1566" s="10">
        <v>993737</v>
      </c>
      <c r="K1566" s="11">
        <v>0</v>
      </c>
      <c r="L1566" s="11">
        <v>0</v>
      </c>
      <c r="M1566" s="11">
        <v>894</v>
      </c>
      <c r="N1566" s="11">
        <v>64</v>
      </c>
    </row>
    <row r="1567" spans="1:14" x14ac:dyDescent="0.25">
      <c r="A1567" s="10">
        <v>306473</v>
      </c>
      <c r="B1567" s="11">
        <v>0</v>
      </c>
      <c r="J1567" s="10">
        <v>993755</v>
      </c>
      <c r="K1567" s="11">
        <v>0</v>
      </c>
      <c r="L1567" s="11">
        <v>0</v>
      </c>
      <c r="M1567" s="11">
        <v>894</v>
      </c>
      <c r="N1567" s="11">
        <v>64</v>
      </c>
    </row>
    <row r="1568" spans="1:14" x14ac:dyDescent="0.25">
      <c r="A1568" s="10">
        <v>306475</v>
      </c>
      <c r="B1568" s="11">
        <v>0</v>
      </c>
      <c r="J1568" s="10">
        <v>96140</v>
      </c>
      <c r="K1568" s="11">
        <v>0</v>
      </c>
      <c r="L1568" s="11">
        <v>0</v>
      </c>
      <c r="M1568" s="11">
        <v>894</v>
      </c>
      <c r="N1568" s="11">
        <v>64</v>
      </c>
    </row>
    <row r="1569" spans="1:14" x14ac:dyDescent="0.25">
      <c r="A1569" s="10">
        <v>306477</v>
      </c>
      <c r="B1569" s="11">
        <v>0</v>
      </c>
      <c r="J1569" s="10">
        <v>96249</v>
      </c>
      <c r="K1569" s="11">
        <v>0</v>
      </c>
      <c r="L1569" s="11">
        <v>0</v>
      </c>
      <c r="M1569" s="11">
        <v>894</v>
      </c>
      <c r="N1569" s="11">
        <v>64</v>
      </c>
    </row>
    <row r="1570" spans="1:14" x14ac:dyDescent="0.25">
      <c r="A1570" s="10">
        <v>306479</v>
      </c>
      <c r="B1570" s="11">
        <v>0</v>
      </c>
      <c r="J1570" s="10">
        <v>96477</v>
      </c>
      <c r="K1570" s="11">
        <v>0</v>
      </c>
      <c r="L1570" s="11">
        <v>0</v>
      </c>
      <c r="M1570" s="11">
        <v>894</v>
      </c>
      <c r="N1570" s="11">
        <v>64</v>
      </c>
    </row>
    <row r="1571" spans="1:14" x14ac:dyDescent="0.25">
      <c r="A1571" s="10">
        <v>306482</v>
      </c>
      <c r="B1571" s="11">
        <v>0</v>
      </c>
      <c r="J1571" s="10">
        <v>96488</v>
      </c>
      <c r="K1571" s="11">
        <v>0</v>
      </c>
      <c r="L1571" s="11">
        <v>0</v>
      </c>
      <c r="M1571" s="11">
        <v>894</v>
      </c>
      <c r="N1571" s="11">
        <v>64</v>
      </c>
    </row>
    <row r="1572" spans="1:14" x14ac:dyDescent="0.25">
      <c r="A1572" s="10">
        <v>306484</v>
      </c>
      <c r="B1572" s="11">
        <v>13.14</v>
      </c>
      <c r="J1572" s="10">
        <v>96582</v>
      </c>
      <c r="K1572" s="11">
        <v>0</v>
      </c>
      <c r="L1572" s="11">
        <v>0</v>
      </c>
      <c r="M1572" s="11">
        <v>894</v>
      </c>
      <c r="N1572" s="11">
        <v>64</v>
      </c>
    </row>
    <row r="1573" spans="1:14" x14ac:dyDescent="0.25">
      <c r="A1573" s="10">
        <v>306487</v>
      </c>
      <c r="B1573" s="11">
        <v>0</v>
      </c>
      <c r="J1573" s="10">
        <v>96583</v>
      </c>
      <c r="K1573" s="11">
        <v>0</v>
      </c>
      <c r="L1573" s="11">
        <v>0</v>
      </c>
      <c r="M1573" s="11">
        <v>894</v>
      </c>
      <c r="N1573" s="11">
        <v>64</v>
      </c>
    </row>
    <row r="1574" spans="1:14" x14ac:dyDescent="0.25">
      <c r="A1574" s="10">
        <v>306489</v>
      </c>
      <c r="B1574" s="11">
        <v>0</v>
      </c>
      <c r="J1574" s="10">
        <v>96765</v>
      </c>
      <c r="K1574" s="11">
        <v>0</v>
      </c>
      <c r="L1574" s="11">
        <v>0</v>
      </c>
      <c r="M1574" s="11">
        <v>894</v>
      </c>
      <c r="N1574" s="11">
        <v>64</v>
      </c>
    </row>
    <row r="1575" spans="1:14" x14ac:dyDescent="0.25">
      <c r="A1575" s="10">
        <v>306491</v>
      </c>
      <c r="B1575" s="11">
        <v>0</v>
      </c>
      <c r="J1575" s="10">
        <v>96880</v>
      </c>
      <c r="K1575" s="11">
        <v>0</v>
      </c>
      <c r="L1575" s="11">
        <v>0</v>
      </c>
      <c r="M1575" s="11">
        <v>894</v>
      </c>
      <c r="N1575" s="11">
        <v>64</v>
      </c>
    </row>
    <row r="1576" spans="1:14" x14ac:dyDescent="0.25">
      <c r="A1576" s="10">
        <v>306504</v>
      </c>
      <c r="B1576" s="11">
        <v>0</v>
      </c>
      <c r="J1576" s="10">
        <v>96950</v>
      </c>
      <c r="K1576" s="11">
        <v>0</v>
      </c>
      <c r="L1576" s="11">
        <v>0</v>
      </c>
      <c r="M1576" s="11">
        <v>894</v>
      </c>
      <c r="N1576" s="11">
        <v>64</v>
      </c>
    </row>
    <row r="1577" spans="1:14" x14ac:dyDescent="0.25">
      <c r="A1577" s="10">
        <v>306508</v>
      </c>
      <c r="B1577" s="11">
        <v>0</v>
      </c>
      <c r="J1577" s="10">
        <v>96955</v>
      </c>
      <c r="K1577" s="11">
        <v>0</v>
      </c>
      <c r="L1577" s="11">
        <v>0</v>
      </c>
      <c r="M1577" s="11">
        <v>894</v>
      </c>
      <c r="N1577" s="11">
        <v>64</v>
      </c>
    </row>
    <row r="1578" spans="1:14" x14ac:dyDescent="0.25">
      <c r="A1578" s="10">
        <v>306510</v>
      </c>
      <c r="B1578" s="11">
        <v>0</v>
      </c>
      <c r="J1578" s="10">
        <v>96979</v>
      </c>
      <c r="K1578" s="11">
        <v>0</v>
      </c>
      <c r="L1578" s="11">
        <v>0</v>
      </c>
      <c r="M1578" s="11">
        <v>894</v>
      </c>
      <c r="N1578" s="11">
        <v>64</v>
      </c>
    </row>
    <row r="1579" spans="1:14" x14ac:dyDescent="0.25">
      <c r="A1579" s="10">
        <v>306512</v>
      </c>
      <c r="B1579" s="11">
        <v>0</v>
      </c>
      <c r="J1579" s="10">
        <v>97076</v>
      </c>
      <c r="K1579" s="11">
        <v>0</v>
      </c>
      <c r="L1579" s="11">
        <v>0</v>
      </c>
      <c r="M1579" s="11">
        <v>894</v>
      </c>
      <c r="N1579" s="11">
        <v>64</v>
      </c>
    </row>
    <row r="1580" spans="1:14" x14ac:dyDescent="0.25">
      <c r="A1580" s="10">
        <v>306514</v>
      </c>
      <c r="B1580" s="11">
        <v>0</v>
      </c>
      <c r="J1580" s="10">
        <v>97431</v>
      </c>
      <c r="K1580" s="11">
        <v>0</v>
      </c>
      <c r="L1580" s="11">
        <v>0</v>
      </c>
      <c r="M1580" s="11">
        <v>894</v>
      </c>
      <c r="N1580" s="11">
        <v>64</v>
      </c>
    </row>
    <row r="1581" spans="1:14" x14ac:dyDescent="0.25">
      <c r="A1581" s="10">
        <v>306517</v>
      </c>
      <c r="B1581" s="11">
        <v>0</v>
      </c>
      <c r="J1581" s="10">
        <v>98087</v>
      </c>
      <c r="K1581" s="11">
        <v>0</v>
      </c>
      <c r="L1581" s="11">
        <v>0</v>
      </c>
      <c r="M1581" s="11">
        <v>894</v>
      </c>
      <c r="N1581" s="11">
        <v>64</v>
      </c>
    </row>
    <row r="1582" spans="1:14" x14ac:dyDescent="0.25">
      <c r="A1582" s="10">
        <v>306519</v>
      </c>
      <c r="B1582" s="11">
        <v>0</v>
      </c>
      <c r="J1582" s="10">
        <v>98353</v>
      </c>
      <c r="K1582" s="11">
        <v>0</v>
      </c>
      <c r="L1582" s="11">
        <v>0</v>
      </c>
      <c r="M1582" s="11">
        <v>894</v>
      </c>
      <c r="N1582" s="11">
        <v>64</v>
      </c>
    </row>
    <row r="1583" spans="1:14" x14ac:dyDescent="0.25">
      <c r="A1583" s="10">
        <v>700211</v>
      </c>
      <c r="B1583" s="11">
        <v>0</v>
      </c>
      <c r="J1583" s="10">
        <v>98411</v>
      </c>
      <c r="K1583" s="11">
        <v>0</v>
      </c>
      <c r="L1583" s="11">
        <v>0</v>
      </c>
      <c r="M1583" s="11">
        <v>894</v>
      </c>
      <c r="N1583" s="11">
        <v>64</v>
      </c>
    </row>
    <row r="1584" spans="1:14" x14ac:dyDescent="0.25">
      <c r="A1584" s="10">
        <v>700253</v>
      </c>
      <c r="B1584" s="11">
        <v>30.47</v>
      </c>
      <c r="J1584" s="10">
        <v>98468</v>
      </c>
      <c r="K1584" s="11">
        <v>0</v>
      </c>
      <c r="L1584" s="11">
        <v>0</v>
      </c>
      <c r="M1584" s="11">
        <v>894</v>
      </c>
      <c r="N1584" s="11">
        <v>64</v>
      </c>
    </row>
    <row r="1585" spans="1:14" x14ac:dyDescent="0.25">
      <c r="A1585" s="10">
        <v>700258</v>
      </c>
      <c r="B1585" s="11">
        <v>38.96</v>
      </c>
      <c r="J1585" s="10">
        <v>98576</v>
      </c>
      <c r="K1585" s="11">
        <v>0</v>
      </c>
      <c r="L1585" s="11">
        <v>0</v>
      </c>
      <c r="M1585" s="11">
        <v>894</v>
      </c>
      <c r="N1585" s="11">
        <v>64</v>
      </c>
    </row>
    <row r="1586" spans="1:14" x14ac:dyDescent="0.25">
      <c r="A1586" s="10">
        <v>700266</v>
      </c>
      <c r="B1586" s="11">
        <v>0</v>
      </c>
      <c r="J1586" s="10">
        <v>98660</v>
      </c>
      <c r="K1586" s="11">
        <v>0</v>
      </c>
      <c r="L1586" s="11">
        <v>0</v>
      </c>
      <c r="M1586" s="11">
        <v>894</v>
      </c>
      <c r="N1586" s="11">
        <v>64</v>
      </c>
    </row>
    <row r="1587" spans="1:14" x14ac:dyDescent="0.25">
      <c r="A1587" s="10">
        <v>700560</v>
      </c>
      <c r="B1587" s="11">
        <v>0</v>
      </c>
      <c r="J1587" s="10">
        <v>98861</v>
      </c>
      <c r="K1587" s="11">
        <v>0</v>
      </c>
      <c r="L1587" s="11">
        <v>0</v>
      </c>
      <c r="M1587" s="11">
        <v>894</v>
      </c>
      <c r="N1587" s="11">
        <v>64</v>
      </c>
    </row>
    <row r="1588" spans="1:14" x14ac:dyDescent="0.25">
      <c r="A1588" s="10">
        <v>700584</v>
      </c>
      <c r="B1588" s="11">
        <v>0</v>
      </c>
      <c r="J1588" s="10">
        <v>99053</v>
      </c>
      <c r="K1588" s="11">
        <v>0</v>
      </c>
      <c r="L1588" s="11">
        <v>0</v>
      </c>
      <c r="M1588" s="11">
        <v>894</v>
      </c>
      <c r="N1588" s="11">
        <v>64</v>
      </c>
    </row>
    <row r="1589" spans="1:14" x14ac:dyDescent="0.25">
      <c r="A1589" s="10">
        <v>900013</v>
      </c>
      <c r="B1589" s="11">
        <v>0</v>
      </c>
      <c r="J1589" s="10">
        <v>99163</v>
      </c>
      <c r="K1589" s="11">
        <v>0</v>
      </c>
      <c r="L1589" s="11">
        <v>0</v>
      </c>
      <c r="M1589" s="11">
        <v>894</v>
      </c>
      <c r="N1589" s="11">
        <v>64</v>
      </c>
    </row>
    <row r="1590" spans="1:14" x14ac:dyDescent="0.25">
      <c r="A1590" s="10">
        <v>900017</v>
      </c>
      <c r="B1590" s="11">
        <v>0</v>
      </c>
      <c r="J1590" s="10">
        <v>99335</v>
      </c>
      <c r="K1590" s="11">
        <v>0</v>
      </c>
      <c r="L1590" s="11">
        <v>0</v>
      </c>
      <c r="M1590" s="11">
        <v>894</v>
      </c>
      <c r="N1590" s="11">
        <v>64</v>
      </c>
    </row>
    <row r="1591" spans="1:14" x14ac:dyDescent="0.25">
      <c r="A1591" s="10">
        <v>900018</v>
      </c>
      <c r="B1591" s="11">
        <v>0</v>
      </c>
      <c r="J1591" s="10">
        <v>306361</v>
      </c>
      <c r="K1591" s="11">
        <v>0</v>
      </c>
      <c r="L1591" s="11">
        <v>0</v>
      </c>
      <c r="M1591" s="11">
        <v>894</v>
      </c>
      <c r="N1591" s="11">
        <v>64</v>
      </c>
    </row>
    <row r="1592" spans="1:14" x14ac:dyDescent="0.25">
      <c r="A1592" s="10">
        <v>900019</v>
      </c>
      <c r="B1592" s="11">
        <v>0</v>
      </c>
      <c r="J1592" s="10">
        <v>306406</v>
      </c>
      <c r="K1592" s="11">
        <v>2947</v>
      </c>
      <c r="L1592" s="11">
        <v>5.5</v>
      </c>
      <c r="M1592" s="11">
        <v>733</v>
      </c>
      <c r="N1592" s="11">
        <v>53</v>
      </c>
    </row>
    <row r="1593" spans="1:14" x14ac:dyDescent="0.25">
      <c r="A1593" s="10">
        <v>900020</v>
      </c>
      <c r="B1593" s="11">
        <v>0</v>
      </c>
      <c r="J1593" s="10">
        <v>306408</v>
      </c>
      <c r="K1593" s="11">
        <v>11185</v>
      </c>
      <c r="L1593" s="11">
        <v>13</v>
      </c>
      <c r="M1593" s="11">
        <v>464</v>
      </c>
      <c r="N1593" s="11">
        <v>38</v>
      </c>
    </row>
    <row r="1594" spans="1:14" x14ac:dyDescent="0.25">
      <c r="A1594" s="10">
        <v>900081</v>
      </c>
      <c r="B1594" s="11">
        <v>0</v>
      </c>
      <c r="J1594" s="10">
        <v>306414</v>
      </c>
      <c r="K1594" s="11">
        <v>3098</v>
      </c>
      <c r="L1594" s="11">
        <v>5.5</v>
      </c>
      <c r="M1594" s="11">
        <v>726</v>
      </c>
      <c r="N1594" s="11">
        <v>53</v>
      </c>
    </row>
    <row r="1595" spans="1:14" x14ac:dyDescent="0.25">
      <c r="A1595" s="10">
        <v>900083</v>
      </c>
      <c r="B1595" s="11">
        <v>0</v>
      </c>
      <c r="J1595" s="10">
        <v>306418</v>
      </c>
      <c r="K1595" s="11">
        <v>22473</v>
      </c>
      <c r="L1595" s="11">
        <v>33</v>
      </c>
      <c r="M1595" s="11">
        <v>119</v>
      </c>
      <c r="N1595" s="11">
        <v>5</v>
      </c>
    </row>
    <row r="1596" spans="1:14" x14ac:dyDescent="0.25">
      <c r="A1596" s="10">
        <v>900125</v>
      </c>
      <c r="B1596" s="11">
        <v>0</v>
      </c>
      <c r="J1596" s="10">
        <v>306420</v>
      </c>
      <c r="K1596" s="11">
        <v>23350</v>
      </c>
      <c r="L1596" s="11">
        <v>17</v>
      </c>
      <c r="M1596" s="11">
        <v>96</v>
      </c>
      <c r="N1596" s="11">
        <v>30</v>
      </c>
    </row>
    <row r="1597" spans="1:14" x14ac:dyDescent="0.25">
      <c r="A1597" s="10">
        <v>900239</v>
      </c>
      <c r="B1597" s="11">
        <v>0</v>
      </c>
      <c r="J1597" s="10">
        <v>306422</v>
      </c>
      <c r="K1597" s="11">
        <v>3971</v>
      </c>
      <c r="L1597" s="11">
        <v>9</v>
      </c>
      <c r="M1597" s="11">
        <v>696</v>
      </c>
      <c r="N1597" s="11">
        <v>46</v>
      </c>
    </row>
    <row r="1598" spans="1:14" x14ac:dyDescent="0.25">
      <c r="A1598" s="10">
        <v>900240</v>
      </c>
      <c r="B1598" s="11">
        <v>0</v>
      </c>
      <c r="J1598" s="10">
        <v>306424</v>
      </c>
      <c r="K1598" s="11">
        <v>15990</v>
      </c>
      <c r="L1598" s="11">
        <v>8</v>
      </c>
      <c r="M1598" s="11">
        <v>297</v>
      </c>
      <c r="N1598" s="11">
        <v>48</v>
      </c>
    </row>
    <row r="1599" spans="1:14" x14ac:dyDescent="0.25">
      <c r="A1599" s="10">
        <v>900352</v>
      </c>
      <c r="B1599" s="11">
        <v>0</v>
      </c>
      <c r="J1599" s="10">
        <v>306426</v>
      </c>
      <c r="K1599" s="11">
        <v>0</v>
      </c>
      <c r="L1599" s="11">
        <v>0</v>
      </c>
      <c r="M1599" s="11">
        <v>894</v>
      </c>
      <c r="N1599" s="11">
        <v>64</v>
      </c>
    </row>
    <row r="1600" spans="1:14" x14ac:dyDescent="0.25">
      <c r="A1600" s="10">
        <v>900377</v>
      </c>
      <c r="B1600" s="11">
        <v>0</v>
      </c>
      <c r="J1600" s="10">
        <v>306430</v>
      </c>
      <c r="K1600" s="11">
        <v>9704</v>
      </c>
      <c r="L1600" s="11">
        <v>10.5</v>
      </c>
      <c r="M1600" s="11">
        <v>509</v>
      </c>
      <c r="N1600" s="11">
        <v>43</v>
      </c>
    </row>
    <row r="1601" spans="1:14" x14ac:dyDescent="0.25">
      <c r="A1601" s="10">
        <v>900412</v>
      </c>
      <c r="B1601" s="11">
        <v>0</v>
      </c>
      <c r="J1601" s="10">
        <v>306432</v>
      </c>
      <c r="K1601" s="11">
        <v>2663</v>
      </c>
      <c r="L1601" s="11">
        <v>2</v>
      </c>
      <c r="M1601" s="11">
        <v>743</v>
      </c>
      <c r="N1601" s="11">
        <v>60</v>
      </c>
    </row>
    <row r="1602" spans="1:14" x14ac:dyDescent="0.25">
      <c r="A1602" s="10">
        <v>900413</v>
      </c>
      <c r="B1602" s="11">
        <v>0</v>
      </c>
      <c r="J1602" s="10">
        <v>306434</v>
      </c>
      <c r="K1602" s="11">
        <v>4462</v>
      </c>
      <c r="L1602" s="11">
        <v>4.5</v>
      </c>
      <c r="M1602" s="11">
        <v>678</v>
      </c>
      <c r="N1602" s="11">
        <v>55</v>
      </c>
    </row>
    <row r="1603" spans="1:14" x14ac:dyDescent="0.25">
      <c r="A1603" s="10">
        <v>900414</v>
      </c>
      <c r="B1603" s="11">
        <v>0</v>
      </c>
      <c r="J1603" s="10">
        <v>306437</v>
      </c>
      <c r="K1603" s="11">
        <v>9481</v>
      </c>
      <c r="L1603" s="11">
        <v>13.5</v>
      </c>
      <c r="M1603" s="11">
        <v>519</v>
      </c>
      <c r="N1603" s="11">
        <v>37</v>
      </c>
    </row>
    <row r="1604" spans="1:14" x14ac:dyDescent="0.25">
      <c r="A1604" s="10">
        <v>900415</v>
      </c>
      <c r="B1604" s="11">
        <v>0</v>
      </c>
      <c r="J1604" s="10">
        <v>306439</v>
      </c>
      <c r="K1604" s="11">
        <v>1232</v>
      </c>
      <c r="L1604" s="11">
        <v>1.5</v>
      </c>
      <c r="M1604" s="11">
        <v>801</v>
      </c>
      <c r="N1604" s="11">
        <v>61</v>
      </c>
    </row>
    <row r="1605" spans="1:14" x14ac:dyDescent="0.25">
      <c r="A1605" s="10">
        <v>900416</v>
      </c>
      <c r="B1605" s="11">
        <v>0</v>
      </c>
      <c r="J1605" s="10">
        <v>306441</v>
      </c>
      <c r="K1605" s="11">
        <v>3761</v>
      </c>
      <c r="L1605" s="11">
        <v>2.5</v>
      </c>
      <c r="M1605" s="11">
        <v>703</v>
      </c>
      <c r="N1605" s="11">
        <v>59</v>
      </c>
    </row>
    <row r="1606" spans="1:14" x14ac:dyDescent="0.25">
      <c r="A1606" s="10">
        <v>900417</v>
      </c>
      <c r="B1606" s="11">
        <v>0</v>
      </c>
      <c r="J1606" s="10">
        <v>306443</v>
      </c>
      <c r="K1606" s="11">
        <v>22169</v>
      </c>
      <c r="L1606" s="11">
        <v>20</v>
      </c>
      <c r="M1606" s="11">
        <v>124</v>
      </c>
      <c r="N1606" s="11">
        <v>24</v>
      </c>
    </row>
    <row r="1607" spans="1:14" x14ac:dyDescent="0.25">
      <c r="A1607" s="10">
        <v>900421</v>
      </c>
      <c r="B1607" s="11">
        <v>0</v>
      </c>
      <c r="J1607" s="10">
        <v>306445</v>
      </c>
      <c r="K1607" s="11">
        <v>180</v>
      </c>
      <c r="L1607" s="11">
        <v>0</v>
      </c>
      <c r="M1607" s="11">
        <v>875</v>
      </c>
      <c r="N1607" s="11">
        <v>64</v>
      </c>
    </row>
    <row r="1608" spans="1:14" x14ac:dyDescent="0.25">
      <c r="A1608" s="10">
        <v>900436</v>
      </c>
      <c r="B1608" s="11">
        <v>0</v>
      </c>
      <c r="J1608" s="10">
        <v>306447</v>
      </c>
      <c r="K1608" s="11">
        <v>1670</v>
      </c>
      <c r="L1608" s="11">
        <v>2</v>
      </c>
      <c r="M1608" s="11">
        <v>782</v>
      </c>
      <c r="N1608" s="11">
        <v>60</v>
      </c>
    </row>
    <row r="1609" spans="1:14" x14ac:dyDescent="0.25">
      <c r="A1609" s="10">
        <v>900443</v>
      </c>
      <c r="B1609" s="11">
        <v>0</v>
      </c>
      <c r="J1609" s="10">
        <v>306449</v>
      </c>
      <c r="K1609" s="11">
        <v>2877</v>
      </c>
      <c r="L1609" s="11">
        <v>6</v>
      </c>
      <c r="M1609" s="11">
        <v>737</v>
      </c>
      <c r="N1609" s="11">
        <v>52</v>
      </c>
    </row>
    <row r="1610" spans="1:14" x14ac:dyDescent="0.25">
      <c r="A1610" s="10">
        <v>900455</v>
      </c>
      <c r="B1610" s="11">
        <v>0</v>
      </c>
      <c r="J1610" s="10">
        <v>306451</v>
      </c>
      <c r="K1610" s="11">
        <v>9247</v>
      </c>
      <c r="L1610" s="11">
        <v>6.5</v>
      </c>
      <c r="M1610" s="11">
        <v>528</v>
      </c>
      <c r="N1610" s="11">
        <v>51</v>
      </c>
    </row>
    <row r="1611" spans="1:14" x14ac:dyDescent="0.25">
      <c r="A1611" s="10">
        <v>900461</v>
      </c>
      <c r="B1611" s="11">
        <v>0</v>
      </c>
      <c r="J1611" s="10">
        <v>306453</v>
      </c>
      <c r="K1611" s="11">
        <v>6713</v>
      </c>
      <c r="L1611" s="11">
        <v>13</v>
      </c>
      <c r="M1611" s="11">
        <v>609</v>
      </c>
      <c r="N1611" s="11">
        <v>38</v>
      </c>
    </row>
    <row r="1612" spans="1:14" x14ac:dyDescent="0.25">
      <c r="A1612" s="10">
        <v>900463</v>
      </c>
      <c r="B1612" s="11">
        <v>0</v>
      </c>
      <c r="J1612" s="10">
        <v>306457</v>
      </c>
      <c r="K1612" s="11">
        <v>2025</v>
      </c>
      <c r="L1612" s="11">
        <v>3</v>
      </c>
      <c r="M1612" s="11">
        <v>770</v>
      </c>
      <c r="N1612" s="11">
        <v>58</v>
      </c>
    </row>
    <row r="1613" spans="1:14" x14ac:dyDescent="0.25">
      <c r="A1613" s="10">
        <v>900464</v>
      </c>
      <c r="B1613" s="11">
        <v>0</v>
      </c>
      <c r="J1613" s="10">
        <v>306461</v>
      </c>
      <c r="K1613" s="11">
        <v>7670</v>
      </c>
      <c r="L1613" s="11">
        <v>8</v>
      </c>
      <c r="M1613" s="11">
        <v>580</v>
      </c>
      <c r="N1613" s="11">
        <v>48</v>
      </c>
    </row>
    <row r="1614" spans="1:14" x14ac:dyDescent="0.25">
      <c r="A1614" s="10">
        <v>900469</v>
      </c>
      <c r="B1614" s="11">
        <v>0</v>
      </c>
      <c r="J1614" s="10">
        <v>306463</v>
      </c>
      <c r="K1614" s="11">
        <v>5417</v>
      </c>
      <c r="L1614" s="11">
        <v>4.5</v>
      </c>
      <c r="M1614" s="11">
        <v>649</v>
      </c>
      <c r="N1614" s="11">
        <v>55</v>
      </c>
    </row>
    <row r="1615" spans="1:14" x14ac:dyDescent="0.25">
      <c r="A1615" s="10">
        <v>900473</v>
      </c>
      <c r="B1615" s="11">
        <v>0</v>
      </c>
      <c r="J1615" s="10">
        <v>306465</v>
      </c>
      <c r="K1615" s="11">
        <v>1708</v>
      </c>
      <c r="L1615" s="11">
        <v>2.5</v>
      </c>
      <c r="M1615" s="11">
        <v>780</v>
      </c>
      <c r="N1615" s="11">
        <v>59</v>
      </c>
    </row>
    <row r="1616" spans="1:14" x14ac:dyDescent="0.25">
      <c r="A1616" s="10">
        <v>900481</v>
      </c>
      <c r="B1616" s="11">
        <v>0</v>
      </c>
      <c r="J1616" s="10">
        <v>306467</v>
      </c>
      <c r="K1616" s="11">
        <v>4740</v>
      </c>
      <c r="L1616" s="11">
        <v>5.5</v>
      </c>
      <c r="M1616" s="11">
        <v>671</v>
      </c>
      <c r="N1616" s="11">
        <v>53</v>
      </c>
    </row>
    <row r="1617" spans="1:14" x14ac:dyDescent="0.25">
      <c r="A1617" s="10">
        <v>900487</v>
      </c>
      <c r="B1617" s="11">
        <v>0</v>
      </c>
      <c r="J1617" s="10">
        <v>306469</v>
      </c>
      <c r="K1617" s="11">
        <v>3316</v>
      </c>
      <c r="L1617" s="11">
        <v>5</v>
      </c>
      <c r="M1617" s="11">
        <v>716</v>
      </c>
      <c r="N1617" s="11">
        <v>54</v>
      </c>
    </row>
    <row r="1618" spans="1:14" x14ac:dyDescent="0.25">
      <c r="A1618" s="10">
        <v>900488</v>
      </c>
      <c r="B1618" s="11">
        <v>0</v>
      </c>
      <c r="J1618" s="10">
        <v>306471</v>
      </c>
      <c r="K1618" s="11">
        <v>246</v>
      </c>
      <c r="L1618" s="11">
        <v>1</v>
      </c>
      <c r="M1618" s="11">
        <v>868</v>
      </c>
      <c r="N1618" s="11">
        <v>62</v>
      </c>
    </row>
    <row r="1619" spans="1:14" x14ac:dyDescent="0.25">
      <c r="A1619" s="10">
        <v>900489</v>
      </c>
      <c r="B1619" s="11">
        <v>0</v>
      </c>
      <c r="J1619" s="10">
        <v>306473</v>
      </c>
      <c r="K1619" s="11">
        <v>632</v>
      </c>
      <c r="L1619" s="11">
        <v>0.5</v>
      </c>
      <c r="M1619" s="11">
        <v>839</v>
      </c>
      <c r="N1619" s="11">
        <v>63</v>
      </c>
    </row>
    <row r="1620" spans="1:14" x14ac:dyDescent="0.25">
      <c r="A1620" s="10">
        <v>900491</v>
      </c>
      <c r="B1620" s="11">
        <v>0</v>
      </c>
      <c r="J1620" s="10">
        <v>306475</v>
      </c>
      <c r="K1620" s="11">
        <v>0</v>
      </c>
      <c r="L1620" s="11">
        <v>0</v>
      </c>
      <c r="M1620" s="11">
        <v>894</v>
      </c>
      <c r="N1620" s="11">
        <v>64</v>
      </c>
    </row>
    <row r="1621" spans="1:14" x14ac:dyDescent="0.25">
      <c r="A1621" s="10">
        <v>900548</v>
      </c>
      <c r="B1621" s="11">
        <v>0</v>
      </c>
      <c r="J1621" s="10">
        <v>306477</v>
      </c>
      <c r="K1621" s="11">
        <v>93</v>
      </c>
      <c r="L1621" s="11">
        <v>0.5</v>
      </c>
      <c r="M1621" s="11">
        <v>883</v>
      </c>
      <c r="N1621" s="11">
        <v>63</v>
      </c>
    </row>
    <row r="1622" spans="1:14" x14ac:dyDescent="0.25">
      <c r="A1622" s="10">
        <v>900549</v>
      </c>
      <c r="B1622" s="11">
        <v>0</v>
      </c>
      <c r="J1622" s="10">
        <v>306479</v>
      </c>
      <c r="K1622" s="11">
        <v>0</v>
      </c>
      <c r="L1622" s="11">
        <v>0</v>
      </c>
      <c r="M1622" s="11">
        <v>894</v>
      </c>
      <c r="N1622" s="11">
        <v>64</v>
      </c>
    </row>
    <row r="1623" spans="1:14" x14ac:dyDescent="0.25">
      <c r="A1623" s="10">
        <v>900552</v>
      </c>
      <c r="B1623" s="11">
        <v>0</v>
      </c>
      <c r="J1623" s="10">
        <v>306482</v>
      </c>
      <c r="K1623" s="11">
        <v>71</v>
      </c>
      <c r="L1623" s="11">
        <v>0.5</v>
      </c>
      <c r="M1623" s="11">
        <v>887</v>
      </c>
      <c r="N1623" s="11">
        <v>63</v>
      </c>
    </row>
    <row r="1624" spans="1:14" x14ac:dyDescent="0.25">
      <c r="A1624" s="10">
        <v>900556</v>
      </c>
      <c r="B1624" s="11">
        <v>0</v>
      </c>
      <c r="J1624" s="10">
        <v>306487</v>
      </c>
      <c r="K1624" s="11">
        <v>0</v>
      </c>
      <c r="L1624" s="11">
        <v>0</v>
      </c>
      <c r="M1624" s="11">
        <v>894</v>
      </c>
      <c r="N1624" s="11">
        <v>64</v>
      </c>
    </row>
    <row r="1625" spans="1:14" x14ac:dyDescent="0.25">
      <c r="A1625" s="10">
        <v>900563</v>
      </c>
      <c r="B1625" s="11">
        <v>0</v>
      </c>
      <c r="J1625" s="10">
        <v>306489</v>
      </c>
      <c r="K1625" s="11">
        <v>2963</v>
      </c>
      <c r="L1625" s="11">
        <v>4</v>
      </c>
      <c r="M1625" s="11">
        <v>732</v>
      </c>
      <c r="N1625" s="11">
        <v>56</v>
      </c>
    </row>
    <row r="1626" spans="1:14" x14ac:dyDescent="0.25">
      <c r="A1626" s="10">
        <v>900575</v>
      </c>
      <c r="B1626" s="11">
        <v>0</v>
      </c>
      <c r="J1626" s="10">
        <v>306491</v>
      </c>
      <c r="K1626" s="11">
        <v>0</v>
      </c>
      <c r="L1626" s="11">
        <v>0</v>
      </c>
      <c r="M1626" s="11">
        <v>894</v>
      </c>
      <c r="N1626" s="11">
        <v>64</v>
      </c>
    </row>
    <row r="1627" spans="1:14" x14ac:dyDescent="0.25">
      <c r="A1627" s="10">
        <v>900578</v>
      </c>
      <c r="B1627" s="11">
        <v>0</v>
      </c>
      <c r="J1627" s="10">
        <v>306504</v>
      </c>
      <c r="K1627" s="11">
        <v>0</v>
      </c>
      <c r="L1627" s="11">
        <v>0</v>
      </c>
      <c r="M1627" s="11">
        <v>894</v>
      </c>
      <c r="N1627" s="11">
        <v>64</v>
      </c>
    </row>
    <row r="1628" spans="1:14" x14ac:dyDescent="0.25">
      <c r="A1628" s="10">
        <v>900579</v>
      </c>
      <c r="B1628" s="11">
        <v>0</v>
      </c>
      <c r="J1628" s="10">
        <v>306508</v>
      </c>
      <c r="K1628" s="11">
        <v>0</v>
      </c>
      <c r="L1628" s="11">
        <v>0</v>
      </c>
      <c r="M1628" s="11">
        <v>894</v>
      </c>
      <c r="N1628" s="11">
        <v>64</v>
      </c>
    </row>
    <row r="1629" spans="1:14" x14ac:dyDescent="0.25">
      <c r="A1629" s="10">
        <v>990143</v>
      </c>
      <c r="B1629" s="11">
        <v>0</v>
      </c>
      <c r="J1629" s="10">
        <v>306510</v>
      </c>
      <c r="K1629" s="11">
        <v>0</v>
      </c>
      <c r="L1629" s="11">
        <v>0</v>
      </c>
      <c r="M1629" s="11">
        <v>894</v>
      </c>
      <c r="N1629" s="11">
        <v>64</v>
      </c>
    </row>
    <row r="1630" spans="1:14" x14ac:dyDescent="0.25">
      <c r="A1630" s="10">
        <v>990153</v>
      </c>
      <c r="B1630" s="11">
        <v>0</v>
      </c>
      <c r="J1630" s="10">
        <v>306512</v>
      </c>
      <c r="K1630" s="11">
        <v>0</v>
      </c>
      <c r="L1630" s="11">
        <v>0</v>
      </c>
      <c r="M1630" s="11">
        <v>894</v>
      </c>
      <c r="N1630" s="11">
        <v>64</v>
      </c>
    </row>
    <row r="1631" spans="1:14" x14ac:dyDescent="0.25">
      <c r="A1631" s="10">
        <v>990163</v>
      </c>
      <c r="B1631" s="11">
        <v>0</v>
      </c>
      <c r="J1631" s="10">
        <v>306514</v>
      </c>
      <c r="K1631" s="11">
        <v>6986</v>
      </c>
      <c r="L1631" s="11">
        <v>1.5</v>
      </c>
      <c r="M1631" s="11">
        <v>596</v>
      </c>
      <c r="N1631" s="11">
        <v>61</v>
      </c>
    </row>
    <row r="1632" spans="1:14" x14ac:dyDescent="0.25">
      <c r="A1632" s="10">
        <v>990175</v>
      </c>
      <c r="B1632" s="11">
        <v>0</v>
      </c>
      <c r="J1632" s="10">
        <v>306517</v>
      </c>
      <c r="K1632" s="11">
        <v>1549</v>
      </c>
      <c r="L1632" s="11">
        <v>0.5</v>
      </c>
      <c r="M1632" s="11">
        <v>789</v>
      </c>
      <c r="N1632" s="11">
        <v>63</v>
      </c>
    </row>
    <row r="1633" spans="1:14" x14ac:dyDescent="0.25">
      <c r="A1633" s="10">
        <v>990201</v>
      </c>
      <c r="B1633" s="11">
        <v>0</v>
      </c>
      <c r="J1633" s="10">
        <v>306519</v>
      </c>
      <c r="K1633" s="11">
        <v>0</v>
      </c>
      <c r="L1633" s="11">
        <v>0</v>
      </c>
      <c r="M1633" s="11">
        <v>894</v>
      </c>
      <c r="N1633" s="11">
        <v>64</v>
      </c>
    </row>
    <row r="1634" spans="1:14" x14ac:dyDescent="0.25">
      <c r="A1634" s="10">
        <v>990203</v>
      </c>
      <c r="B1634" s="11">
        <v>0</v>
      </c>
      <c r="J1634" s="10">
        <v>900415</v>
      </c>
      <c r="K1634" s="11">
        <v>0</v>
      </c>
      <c r="L1634" s="11">
        <v>0</v>
      </c>
      <c r="M1634" s="11">
        <v>894</v>
      </c>
      <c r="N1634" s="11">
        <v>64</v>
      </c>
    </row>
    <row r="1635" spans="1:14" x14ac:dyDescent="0.25">
      <c r="A1635" s="10">
        <v>990270</v>
      </c>
      <c r="B1635" s="11">
        <v>0</v>
      </c>
      <c r="J1635" s="10">
        <v>990686</v>
      </c>
      <c r="K1635" s="11">
        <v>0</v>
      </c>
      <c r="L1635" s="11">
        <v>0</v>
      </c>
      <c r="M1635" s="11">
        <v>894</v>
      </c>
      <c r="N1635" s="11">
        <v>64</v>
      </c>
    </row>
    <row r="1636" spans="1:14" x14ac:dyDescent="0.25">
      <c r="A1636" s="10">
        <v>990340</v>
      </c>
      <c r="B1636" s="11">
        <v>0</v>
      </c>
      <c r="J1636" s="10">
        <v>990886</v>
      </c>
      <c r="K1636" s="11">
        <v>0</v>
      </c>
      <c r="L1636" s="11">
        <v>0</v>
      </c>
      <c r="M1636" s="11">
        <v>894</v>
      </c>
      <c r="N1636" s="11">
        <v>64</v>
      </c>
    </row>
    <row r="1637" spans="1:14" x14ac:dyDescent="0.25">
      <c r="A1637" s="10">
        <v>990364</v>
      </c>
      <c r="B1637" s="11">
        <v>0</v>
      </c>
      <c r="J1637" s="10">
        <v>991452</v>
      </c>
      <c r="K1637" s="11">
        <v>0</v>
      </c>
      <c r="L1637" s="11">
        <v>0</v>
      </c>
      <c r="M1637" s="11">
        <v>894</v>
      </c>
      <c r="N1637" s="11">
        <v>64</v>
      </c>
    </row>
    <row r="1638" spans="1:14" x14ac:dyDescent="0.25">
      <c r="A1638" s="10">
        <v>990624</v>
      </c>
      <c r="B1638" s="11">
        <v>0</v>
      </c>
      <c r="J1638" s="10">
        <v>992480</v>
      </c>
      <c r="K1638" s="11">
        <v>0</v>
      </c>
      <c r="L1638" s="11">
        <v>0</v>
      </c>
      <c r="M1638" s="11">
        <v>894</v>
      </c>
      <c r="N1638" s="11">
        <v>64</v>
      </c>
    </row>
    <row r="1639" spans="1:14" x14ac:dyDescent="0.25">
      <c r="A1639" s="10">
        <v>990627</v>
      </c>
      <c r="B1639" s="11">
        <v>0</v>
      </c>
      <c r="J1639" s="10">
        <v>992483</v>
      </c>
      <c r="K1639" s="11">
        <v>0</v>
      </c>
      <c r="L1639" s="11">
        <v>0</v>
      </c>
      <c r="M1639" s="11">
        <v>894</v>
      </c>
      <c r="N1639" s="11">
        <v>64</v>
      </c>
    </row>
    <row r="1640" spans="1:14" x14ac:dyDescent="0.25">
      <c r="A1640" s="10">
        <v>990629</v>
      </c>
      <c r="B1640" s="11">
        <v>0</v>
      </c>
      <c r="J1640" s="10">
        <v>992631</v>
      </c>
      <c r="K1640" s="11">
        <v>0</v>
      </c>
      <c r="L1640" s="11">
        <v>0</v>
      </c>
      <c r="M1640" s="11">
        <v>894</v>
      </c>
      <c r="N1640" s="11">
        <v>64</v>
      </c>
    </row>
    <row r="1641" spans="1:14" x14ac:dyDescent="0.25">
      <c r="A1641" s="10">
        <v>990636</v>
      </c>
      <c r="B1641" s="11">
        <v>0</v>
      </c>
      <c r="J1641" s="10">
        <v>992632</v>
      </c>
      <c r="K1641" s="11">
        <v>0</v>
      </c>
      <c r="L1641" s="11">
        <v>0</v>
      </c>
      <c r="M1641" s="11">
        <v>894</v>
      </c>
      <c r="N1641" s="11">
        <v>64</v>
      </c>
    </row>
    <row r="1642" spans="1:14" x14ac:dyDescent="0.25">
      <c r="A1642" s="10">
        <v>990686</v>
      </c>
      <c r="B1642" s="11">
        <v>0</v>
      </c>
      <c r="J1642" s="10">
        <v>992758</v>
      </c>
      <c r="K1642" s="11">
        <v>0</v>
      </c>
      <c r="L1642" s="11">
        <v>0</v>
      </c>
      <c r="M1642" s="11">
        <v>894</v>
      </c>
      <c r="N1642" s="11">
        <v>64</v>
      </c>
    </row>
    <row r="1643" spans="1:14" x14ac:dyDescent="0.25">
      <c r="A1643" s="10">
        <v>990722</v>
      </c>
      <c r="B1643" s="11">
        <v>0</v>
      </c>
      <c r="J1643" s="10">
        <v>993106</v>
      </c>
      <c r="K1643" s="11">
        <v>0</v>
      </c>
      <c r="L1643" s="11">
        <v>0</v>
      </c>
      <c r="M1643" s="11">
        <v>894</v>
      </c>
      <c r="N1643" s="11">
        <v>64</v>
      </c>
    </row>
    <row r="1644" spans="1:14" x14ac:dyDescent="0.25">
      <c r="A1644" s="10">
        <v>990739</v>
      </c>
      <c r="B1644" s="11">
        <v>0</v>
      </c>
      <c r="J1644" s="10">
        <v>993238</v>
      </c>
      <c r="K1644" s="11">
        <v>0</v>
      </c>
      <c r="L1644" s="11">
        <v>0</v>
      </c>
      <c r="M1644" s="11">
        <v>894</v>
      </c>
      <c r="N1644" s="11">
        <v>64</v>
      </c>
    </row>
    <row r="1645" spans="1:14" x14ac:dyDescent="0.25">
      <c r="A1645" s="10">
        <v>990743</v>
      </c>
      <c r="B1645" s="11">
        <v>0</v>
      </c>
      <c r="J1645" s="10">
        <v>993241</v>
      </c>
      <c r="K1645" s="11">
        <v>0</v>
      </c>
      <c r="L1645" s="11">
        <v>0</v>
      </c>
      <c r="M1645" s="11">
        <v>894</v>
      </c>
      <c r="N1645" s="11">
        <v>64</v>
      </c>
    </row>
    <row r="1646" spans="1:14" x14ac:dyDescent="0.25">
      <c r="A1646" s="10">
        <v>990766</v>
      </c>
      <c r="B1646" s="11">
        <v>0</v>
      </c>
      <c r="J1646" s="10">
        <v>993294</v>
      </c>
      <c r="K1646" s="11">
        <v>0</v>
      </c>
      <c r="L1646" s="11">
        <v>0</v>
      </c>
      <c r="M1646" s="11">
        <v>894</v>
      </c>
      <c r="N1646" s="11">
        <v>64</v>
      </c>
    </row>
    <row r="1647" spans="1:14" x14ac:dyDescent="0.25">
      <c r="A1647" s="10">
        <v>990767</v>
      </c>
      <c r="B1647" s="11">
        <v>0</v>
      </c>
      <c r="J1647" s="10">
        <v>993317</v>
      </c>
      <c r="K1647" s="11">
        <v>0</v>
      </c>
      <c r="L1647" s="11">
        <v>0</v>
      </c>
      <c r="M1647" s="11">
        <v>894</v>
      </c>
      <c r="N1647" s="11">
        <v>64</v>
      </c>
    </row>
    <row r="1648" spans="1:14" x14ac:dyDescent="0.25">
      <c r="A1648" s="10">
        <v>990788</v>
      </c>
      <c r="B1648" s="11">
        <v>0</v>
      </c>
      <c r="J1648" s="10">
        <v>993318</v>
      </c>
      <c r="K1648" s="11">
        <v>0</v>
      </c>
      <c r="L1648" s="11">
        <v>0</v>
      </c>
      <c r="M1648" s="11">
        <v>894</v>
      </c>
      <c r="N1648" s="11">
        <v>64</v>
      </c>
    </row>
    <row r="1649" spans="1:14" x14ac:dyDescent="0.25">
      <c r="A1649" s="10">
        <v>990794</v>
      </c>
      <c r="B1649" s="11">
        <v>0</v>
      </c>
      <c r="J1649" s="10">
        <v>993339</v>
      </c>
      <c r="K1649" s="11">
        <v>0</v>
      </c>
      <c r="L1649" s="11">
        <v>0</v>
      </c>
      <c r="M1649" s="11">
        <v>894</v>
      </c>
      <c r="N1649" s="11">
        <v>64</v>
      </c>
    </row>
    <row r="1650" spans="1:14" x14ac:dyDescent="0.25">
      <c r="A1650" s="10">
        <v>990856</v>
      </c>
      <c r="B1650" s="11">
        <v>0</v>
      </c>
      <c r="J1650" s="10">
        <v>993374</v>
      </c>
      <c r="K1650" s="11">
        <v>0</v>
      </c>
      <c r="L1650" s="11">
        <v>0</v>
      </c>
      <c r="M1650" s="11">
        <v>894</v>
      </c>
      <c r="N1650" s="11">
        <v>64</v>
      </c>
    </row>
    <row r="1651" spans="1:14" x14ac:dyDescent="0.25">
      <c r="A1651" s="10">
        <v>990868</v>
      </c>
      <c r="B1651" s="11">
        <v>0</v>
      </c>
      <c r="J1651" s="10">
        <v>993389</v>
      </c>
      <c r="K1651" s="11">
        <v>0</v>
      </c>
      <c r="L1651" s="11">
        <v>0</v>
      </c>
      <c r="M1651" s="11">
        <v>894</v>
      </c>
      <c r="N1651" s="11">
        <v>64</v>
      </c>
    </row>
    <row r="1652" spans="1:14" x14ac:dyDescent="0.25">
      <c r="A1652" s="10">
        <v>990886</v>
      </c>
      <c r="B1652" s="11">
        <v>0</v>
      </c>
      <c r="J1652" s="10">
        <v>993392</v>
      </c>
      <c r="K1652" s="11">
        <v>0</v>
      </c>
      <c r="L1652" s="11">
        <v>0</v>
      </c>
      <c r="M1652" s="11">
        <v>894</v>
      </c>
      <c r="N1652" s="11">
        <v>64</v>
      </c>
    </row>
    <row r="1653" spans="1:14" x14ac:dyDescent="0.25">
      <c r="A1653" s="10">
        <v>990889</v>
      </c>
      <c r="B1653" s="11">
        <v>0</v>
      </c>
      <c r="J1653" s="10">
        <v>993441</v>
      </c>
      <c r="K1653" s="11">
        <v>0</v>
      </c>
      <c r="L1653" s="11">
        <v>0</v>
      </c>
      <c r="M1653" s="11">
        <v>894</v>
      </c>
      <c r="N1653" s="11">
        <v>64</v>
      </c>
    </row>
    <row r="1654" spans="1:14" x14ac:dyDescent="0.25">
      <c r="A1654" s="10">
        <v>990900</v>
      </c>
      <c r="B1654" s="11">
        <v>0</v>
      </c>
      <c r="J1654" s="10">
        <v>993494</v>
      </c>
      <c r="K1654" s="11">
        <v>0</v>
      </c>
      <c r="L1654" s="11">
        <v>0</v>
      </c>
      <c r="M1654" s="11">
        <v>894</v>
      </c>
      <c r="N1654" s="11">
        <v>64</v>
      </c>
    </row>
    <row r="1655" spans="1:14" x14ac:dyDescent="0.25">
      <c r="A1655" s="10">
        <v>990906</v>
      </c>
      <c r="B1655" s="11">
        <v>0</v>
      </c>
      <c r="J1655" s="10">
        <v>993509</v>
      </c>
      <c r="K1655" s="11">
        <v>0</v>
      </c>
      <c r="L1655" s="11">
        <v>0</v>
      </c>
      <c r="M1655" s="11">
        <v>894</v>
      </c>
      <c r="N1655" s="11">
        <v>64</v>
      </c>
    </row>
    <row r="1656" spans="1:14" x14ac:dyDescent="0.25">
      <c r="A1656" s="10">
        <v>990941</v>
      </c>
      <c r="B1656" s="11">
        <v>0</v>
      </c>
      <c r="J1656" s="10">
        <v>993644</v>
      </c>
      <c r="K1656" s="11">
        <v>0</v>
      </c>
      <c r="L1656" s="11">
        <v>0</v>
      </c>
      <c r="M1656" s="11">
        <v>894</v>
      </c>
      <c r="N1656" s="11">
        <v>64</v>
      </c>
    </row>
    <row r="1657" spans="1:14" x14ac:dyDescent="0.25">
      <c r="A1657" s="10">
        <v>990986</v>
      </c>
      <c r="B1657" s="11">
        <v>0</v>
      </c>
      <c r="J1657" s="10">
        <v>993665</v>
      </c>
      <c r="K1657" s="11">
        <v>0</v>
      </c>
      <c r="L1657" s="11">
        <v>0</v>
      </c>
      <c r="M1657" s="11">
        <v>894</v>
      </c>
      <c r="N1657" s="11">
        <v>64</v>
      </c>
    </row>
    <row r="1658" spans="1:14" x14ac:dyDescent="0.25">
      <c r="A1658" s="10">
        <v>990997</v>
      </c>
      <c r="B1658" s="11">
        <v>0</v>
      </c>
      <c r="J1658" s="10">
        <v>993693</v>
      </c>
      <c r="K1658" s="11">
        <v>0</v>
      </c>
      <c r="L1658" s="11">
        <v>0</v>
      </c>
      <c r="M1658" s="11">
        <v>894</v>
      </c>
      <c r="N1658" s="11">
        <v>64</v>
      </c>
    </row>
    <row r="1659" spans="1:14" x14ac:dyDescent="0.25">
      <c r="A1659" s="10">
        <v>991081</v>
      </c>
      <c r="B1659" s="11">
        <v>0</v>
      </c>
      <c r="J1659" s="10">
        <v>993721</v>
      </c>
      <c r="K1659" s="11">
        <v>0</v>
      </c>
      <c r="L1659" s="11">
        <v>0</v>
      </c>
      <c r="M1659" s="11">
        <v>894</v>
      </c>
      <c r="N1659" s="11">
        <v>64</v>
      </c>
    </row>
    <row r="1660" spans="1:14" x14ac:dyDescent="0.25">
      <c r="A1660" s="10">
        <v>991082</v>
      </c>
      <c r="B1660" s="11">
        <v>0</v>
      </c>
      <c r="J1660" s="10" t="s">
        <v>12559</v>
      </c>
      <c r="K1660" s="11">
        <v>11404479</v>
      </c>
      <c r="L1660" s="11">
        <v>7965.5</v>
      </c>
      <c r="M1660" s="11"/>
      <c r="N1660" s="11"/>
    </row>
    <row r="1661" spans="1:14" x14ac:dyDescent="0.25">
      <c r="A1661" s="10">
        <v>991159</v>
      </c>
      <c r="B1661" s="11">
        <v>0</v>
      </c>
    </row>
    <row r="1662" spans="1:14" x14ac:dyDescent="0.25">
      <c r="A1662" s="10">
        <v>991160</v>
      </c>
      <c r="B1662" s="11">
        <v>0</v>
      </c>
    </row>
    <row r="1663" spans="1:14" x14ac:dyDescent="0.25">
      <c r="A1663" s="10">
        <v>991163</v>
      </c>
      <c r="B1663" s="11">
        <v>0</v>
      </c>
    </row>
    <row r="1664" spans="1:14" x14ac:dyDescent="0.25">
      <c r="A1664" s="10">
        <v>991168</v>
      </c>
      <c r="B1664" s="11">
        <v>0</v>
      </c>
    </row>
    <row r="1665" spans="1:2" x14ac:dyDescent="0.25">
      <c r="A1665" s="10">
        <v>991210</v>
      </c>
      <c r="B1665" s="11">
        <v>0</v>
      </c>
    </row>
    <row r="1666" spans="1:2" x14ac:dyDescent="0.25">
      <c r="A1666" s="10">
        <v>991222</v>
      </c>
      <c r="B1666" s="11">
        <v>0</v>
      </c>
    </row>
    <row r="1667" spans="1:2" x14ac:dyDescent="0.25">
      <c r="A1667" s="10">
        <v>991257</v>
      </c>
      <c r="B1667" s="11">
        <v>0</v>
      </c>
    </row>
    <row r="1668" spans="1:2" x14ac:dyDescent="0.25">
      <c r="A1668" s="10">
        <v>991261</v>
      </c>
      <c r="B1668" s="11">
        <v>0</v>
      </c>
    </row>
    <row r="1669" spans="1:2" x14ac:dyDescent="0.25">
      <c r="A1669" s="10">
        <v>991289</v>
      </c>
      <c r="B1669" s="11">
        <v>0</v>
      </c>
    </row>
    <row r="1670" spans="1:2" x14ac:dyDescent="0.25">
      <c r="A1670" s="10">
        <v>991320</v>
      </c>
      <c r="B1670" s="11">
        <v>0</v>
      </c>
    </row>
    <row r="1671" spans="1:2" x14ac:dyDescent="0.25">
      <c r="A1671" s="10">
        <v>991338</v>
      </c>
      <c r="B1671" s="11">
        <v>0</v>
      </c>
    </row>
    <row r="1672" spans="1:2" x14ac:dyDescent="0.25">
      <c r="A1672" s="10">
        <v>991347</v>
      </c>
      <c r="B1672" s="11">
        <v>0</v>
      </c>
    </row>
    <row r="1673" spans="1:2" x14ac:dyDescent="0.25">
      <c r="A1673" s="10">
        <v>991357</v>
      </c>
      <c r="B1673" s="11">
        <v>0</v>
      </c>
    </row>
    <row r="1674" spans="1:2" x14ac:dyDescent="0.25">
      <c r="A1674" s="10">
        <v>991378</v>
      </c>
      <c r="B1674" s="11">
        <v>0</v>
      </c>
    </row>
    <row r="1675" spans="1:2" x14ac:dyDescent="0.25">
      <c r="A1675" s="10">
        <v>991452</v>
      </c>
      <c r="B1675" s="11">
        <v>0</v>
      </c>
    </row>
    <row r="1676" spans="1:2" x14ac:dyDescent="0.25">
      <c r="A1676" s="10">
        <v>991607</v>
      </c>
      <c r="B1676" s="11">
        <v>0</v>
      </c>
    </row>
    <row r="1677" spans="1:2" x14ac:dyDescent="0.25">
      <c r="A1677" s="10">
        <v>991657</v>
      </c>
      <c r="B1677" s="11">
        <v>0</v>
      </c>
    </row>
    <row r="1678" spans="1:2" x14ac:dyDescent="0.25">
      <c r="A1678" s="10">
        <v>991658</v>
      </c>
      <c r="B1678" s="11">
        <v>0</v>
      </c>
    </row>
    <row r="1679" spans="1:2" x14ac:dyDescent="0.25">
      <c r="A1679" s="10">
        <v>991695</v>
      </c>
      <c r="B1679" s="11">
        <v>0</v>
      </c>
    </row>
    <row r="1680" spans="1:2" x14ac:dyDescent="0.25">
      <c r="A1680" s="10">
        <v>991725</v>
      </c>
      <c r="B1680" s="11">
        <v>0</v>
      </c>
    </row>
    <row r="1681" spans="1:2" x14ac:dyDescent="0.25">
      <c r="A1681" s="10">
        <v>991726</v>
      </c>
      <c r="B1681" s="11">
        <v>0</v>
      </c>
    </row>
    <row r="1682" spans="1:2" x14ac:dyDescent="0.25">
      <c r="A1682" s="10">
        <v>991728</v>
      </c>
      <c r="B1682" s="11">
        <v>0</v>
      </c>
    </row>
    <row r="1683" spans="1:2" x14ac:dyDescent="0.25">
      <c r="A1683" s="10">
        <v>991799</v>
      </c>
      <c r="B1683" s="11">
        <v>0</v>
      </c>
    </row>
    <row r="1684" spans="1:2" x14ac:dyDescent="0.25">
      <c r="A1684" s="10">
        <v>991843</v>
      </c>
      <c r="B1684" s="11">
        <v>0</v>
      </c>
    </row>
    <row r="1685" spans="1:2" x14ac:dyDescent="0.25">
      <c r="A1685" s="10">
        <v>991947</v>
      </c>
      <c r="B1685" s="11">
        <v>0</v>
      </c>
    </row>
    <row r="1686" spans="1:2" x14ac:dyDescent="0.25">
      <c r="A1686" s="10">
        <v>991949</v>
      </c>
      <c r="B1686" s="11">
        <v>0</v>
      </c>
    </row>
    <row r="1687" spans="1:2" x14ac:dyDescent="0.25">
      <c r="A1687" s="10">
        <v>991956</v>
      </c>
      <c r="B1687" s="11">
        <v>0</v>
      </c>
    </row>
    <row r="1688" spans="1:2" x14ac:dyDescent="0.25">
      <c r="A1688" s="10">
        <v>991970</v>
      </c>
      <c r="B1688" s="11">
        <v>0</v>
      </c>
    </row>
    <row r="1689" spans="1:2" x14ac:dyDescent="0.25">
      <c r="A1689" s="10">
        <v>991974</v>
      </c>
      <c r="B1689" s="11">
        <v>0</v>
      </c>
    </row>
    <row r="1690" spans="1:2" x14ac:dyDescent="0.25">
      <c r="A1690" s="10">
        <v>991981</v>
      </c>
      <c r="B1690" s="11">
        <v>0</v>
      </c>
    </row>
    <row r="1691" spans="1:2" x14ac:dyDescent="0.25">
      <c r="A1691" s="10">
        <v>992004</v>
      </c>
      <c r="B1691" s="11">
        <v>0</v>
      </c>
    </row>
    <row r="1692" spans="1:2" x14ac:dyDescent="0.25">
      <c r="A1692" s="10">
        <v>992022</v>
      </c>
      <c r="B1692" s="11">
        <v>0</v>
      </c>
    </row>
    <row r="1693" spans="1:2" x14ac:dyDescent="0.25">
      <c r="A1693" s="10">
        <v>992053</v>
      </c>
      <c r="B1693" s="11">
        <v>0</v>
      </c>
    </row>
    <row r="1694" spans="1:2" x14ac:dyDescent="0.25">
      <c r="A1694" s="10">
        <v>992138</v>
      </c>
      <c r="B1694" s="11">
        <v>0</v>
      </c>
    </row>
    <row r="1695" spans="1:2" x14ac:dyDescent="0.25">
      <c r="A1695" s="10">
        <v>992188</v>
      </c>
      <c r="B1695" s="11">
        <v>0</v>
      </c>
    </row>
    <row r="1696" spans="1:2" x14ac:dyDescent="0.25">
      <c r="A1696" s="10">
        <v>992241</v>
      </c>
      <c r="B1696" s="11">
        <v>0</v>
      </c>
    </row>
    <row r="1697" spans="1:2" x14ac:dyDescent="0.25">
      <c r="A1697" s="10">
        <v>992261</v>
      </c>
      <c r="B1697" s="11">
        <v>0</v>
      </c>
    </row>
    <row r="1698" spans="1:2" x14ac:dyDescent="0.25">
      <c r="A1698" s="10">
        <v>992262</v>
      </c>
      <c r="B1698" s="11">
        <v>0</v>
      </c>
    </row>
    <row r="1699" spans="1:2" x14ac:dyDescent="0.25">
      <c r="A1699" s="10">
        <v>992264</v>
      </c>
      <c r="B1699" s="11">
        <v>0</v>
      </c>
    </row>
    <row r="1700" spans="1:2" x14ac:dyDescent="0.25">
      <c r="A1700" s="10">
        <v>992293</v>
      </c>
      <c r="B1700" s="11">
        <v>0</v>
      </c>
    </row>
    <row r="1701" spans="1:2" x14ac:dyDescent="0.25">
      <c r="A1701" s="10">
        <v>992295</v>
      </c>
      <c r="B1701" s="11">
        <v>0</v>
      </c>
    </row>
    <row r="1702" spans="1:2" x14ac:dyDescent="0.25">
      <c r="A1702" s="10">
        <v>992297</v>
      </c>
      <c r="B1702" s="11">
        <v>0</v>
      </c>
    </row>
    <row r="1703" spans="1:2" x14ac:dyDescent="0.25">
      <c r="A1703" s="10">
        <v>992298</v>
      </c>
      <c r="B1703" s="11">
        <v>0</v>
      </c>
    </row>
    <row r="1704" spans="1:2" x14ac:dyDescent="0.25">
      <c r="A1704" s="10">
        <v>992301</v>
      </c>
      <c r="B1704" s="11">
        <v>0</v>
      </c>
    </row>
    <row r="1705" spans="1:2" x14ac:dyDescent="0.25">
      <c r="A1705" s="10">
        <v>992317</v>
      </c>
      <c r="B1705" s="11">
        <v>0</v>
      </c>
    </row>
    <row r="1706" spans="1:2" x14ac:dyDescent="0.25">
      <c r="A1706" s="10">
        <v>992332</v>
      </c>
      <c r="B1706" s="11">
        <v>0</v>
      </c>
    </row>
    <row r="1707" spans="1:2" x14ac:dyDescent="0.25">
      <c r="A1707" s="10">
        <v>992344</v>
      </c>
      <c r="B1707" s="11">
        <v>0</v>
      </c>
    </row>
    <row r="1708" spans="1:2" x14ac:dyDescent="0.25">
      <c r="A1708" s="10">
        <v>992345</v>
      </c>
      <c r="B1708" s="11">
        <v>0</v>
      </c>
    </row>
    <row r="1709" spans="1:2" x14ac:dyDescent="0.25">
      <c r="A1709" s="10">
        <v>992348</v>
      </c>
      <c r="B1709" s="11">
        <v>0</v>
      </c>
    </row>
    <row r="1710" spans="1:2" x14ac:dyDescent="0.25">
      <c r="A1710" s="10">
        <v>992377</v>
      </c>
      <c r="B1710" s="11">
        <v>0</v>
      </c>
    </row>
    <row r="1711" spans="1:2" x14ac:dyDescent="0.25">
      <c r="A1711" s="10">
        <v>992383</v>
      </c>
      <c r="B1711" s="11">
        <v>0</v>
      </c>
    </row>
    <row r="1712" spans="1:2" x14ac:dyDescent="0.25">
      <c r="A1712" s="10">
        <v>992387</v>
      </c>
      <c r="B1712" s="11">
        <v>0</v>
      </c>
    </row>
    <row r="1713" spans="1:2" x14ac:dyDescent="0.25">
      <c r="A1713" s="10">
        <v>992391</v>
      </c>
      <c r="B1713" s="11">
        <v>0</v>
      </c>
    </row>
    <row r="1714" spans="1:2" x14ac:dyDescent="0.25">
      <c r="A1714" s="10">
        <v>992395</v>
      </c>
      <c r="B1714" s="11">
        <v>0</v>
      </c>
    </row>
    <row r="1715" spans="1:2" x14ac:dyDescent="0.25">
      <c r="A1715" s="10">
        <v>992397</v>
      </c>
      <c r="B1715" s="11">
        <v>0</v>
      </c>
    </row>
    <row r="1716" spans="1:2" x14ac:dyDescent="0.25">
      <c r="A1716" s="10">
        <v>992445</v>
      </c>
      <c r="B1716" s="11">
        <v>0</v>
      </c>
    </row>
    <row r="1717" spans="1:2" x14ac:dyDescent="0.25">
      <c r="A1717" s="10">
        <v>992455</v>
      </c>
      <c r="B1717" s="11">
        <v>0</v>
      </c>
    </row>
    <row r="1718" spans="1:2" x14ac:dyDescent="0.25">
      <c r="A1718" s="10">
        <v>992459</v>
      </c>
      <c r="B1718" s="11">
        <v>0</v>
      </c>
    </row>
    <row r="1719" spans="1:2" x14ac:dyDescent="0.25">
      <c r="A1719" s="10">
        <v>992480</v>
      </c>
      <c r="B1719" s="11">
        <v>0</v>
      </c>
    </row>
    <row r="1720" spans="1:2" x14ac:dyDescent="0.25">
      <c r="A1720" s="10">
        <v>992483</v>
      </c>
      <c r="B1720" s="11">
        <v>0</v>
      </c>
    </row>
    <row r="1721" spans="1:2" x14ac:dyDescent="0.25">
      <c r="A1721" s="10">
        <v>992486</v>
      </c>
      <c r="B1721" s="11">
        <v>0</v>
      </c>
    </row>
    <row r="1722" spans="1:2" x14ac:dyDescent="0.25">
      <c r="A1722" s="10">
        <v>992496</v>
      </c>
      <c r="B1722" s="11">
        <v>0</v>
      </c>
    </row>
    <row r="1723" spans="1:2" x14ac:dyDescent="0.25">
      <c r="A1723" s="10">
        <v>992498</v>
      </c>
      <c r="B1723" s="11">
        <v>0</v>
      </c>
    </row>
    <row r="1724" spans="1:2" x14ac:dyDescent="0.25">
      <c r="A1724" s="10">
        <v>992504</v>
      </c>
      <c r="B1724" s="11">
        <v>0</v>
      </c>
    </row>
    <row r="1725" spans="1:2" x14ac:dyDescent="0.25">
      <c r="A1725" s="10">
        <v>992540</v>
      </c>
      <c r="B1725" s="11">
        <v>0</v>
      </c>
    </row>
    <row r="1726" spans="1:2" x14ac:dyDescent="0.25">
      <c r="A1726" s="10">
        <v>992562</v>
      </c>
      <c r="B1726" s="11">
        <v>0</v>
      </c>
    </row>
    <row r="1727" spans="1:2" x14ac:dyDescent="0.25">
      <c r="A1727" s="10">
        <v>992610</v>
      </c>
      <c r="B1727" s="11">
        <v>0</v>
      </c>
    </row>
    <row r="1728" spans="1:2" x14ac:dyDescent="0.25">
      <c r="A1728" s="10">
        <v>992618</v>
      </c>
      <c r="B1728" s="11">
        <v>0</v>
      </c>
    </row>
    <row r="1729" spans="1:2" x14ac:dyDescent="0.25">
      <c r="A1729" s="10">
        <v>992628</v>
      </c>
      <c r="B1729" s="11">
        <v>0</v>
      </c>
    </row>
    <row r="1730" spans="1:2" x14ac:dyDescent="0.25">
      <c r="A1730" s="10">
        <v>992631</v>
      </c>
      <c r="B1730" s="11">
        <v>0</v>
      </c>
    </row>
    <row r="1731" spans="1:2" x14ac:dyDescent="0.25">
      <c r="A1731" s="10">
        <v>992632</v>
      </c>
      <c r="B1731" s="11">
        <v>0</v>
      </c>
    </row>
    <row r="1732" spans="1:2" x14ac:dyDescent="0.25">
      <c r="A1732" s="10">
        <v>992636</v>
      </c>
      <c r="B1732" s="11">
        <v>0</v>
      </c>
    </row>
    <row r="1733" spans="1:2" x14ac:dyDescent="0.25">
      <c r="A1733" s="10">
        <v>992640</v>
      </c>
      <c r="B1733" s="11">
        <v>0</v>
      </c>
    </row>
    <row r="1734" spans="1:2" x14ac:dyDescent="0.25">
      <c r="A1734" s="10">
        <v>992708</v>
      </c>
      <c r="B1734" s="11">
        <v>0</v>
      </c>
    </row>
    <row r="1735" spans="1:2" x14ac:dyDescent="0.25">
      <c r="A1735" s="10">
        <v>992758</v>
      </c>
      <c r="B1735" s="11">
        <v>0</v>
      </c>
    </row>
    <row r="1736" spans="1:2" x14ac:dyDescent="0.25">
      <c r="A1736" s="10">
        <v>992771</v>
      </c>
      <c r="B1736" s="11">
        <v>0</v>
      </c>
    </row>
    <row r="1737" spans="1:2" x14ac:dyDescent="0.25">
      <c r="A1737" s="10">
        <v>992801</v>
      </c>
      <c r="B1737" s="11">
        <v>0</v>
      </c>
    </row>
    <row r="1738" spans="1:2" x14ac:dyDescent="0.25">
      <c r="A1738" s="10">
        <v>992805</v>
      </c>
      <c r="B1738" s="11">
        <v>0</v>
      </c>
    </row>
    <row r="1739" spans="1:2" x14ac:dyDescent="0.25">
      <c r="A1739" s="10">
        <v>992812</v>
      </c>
      <c r="B1739" s="11">
        <v>0</v>
      </c>
    </row>
    <row r="1740" spans="1:2" x14ac:dyDescent="0.25">
      <c r="A1740" s="10">
        <v>992832</v>
      </c>
      <c r="B1740" s="11">
        <v>0</v>
      </c>
    </row>
    <row r="1741" spans="1:2" x14ac:dyDescent="0.25">
      <c r="A1741" s="10">
        <v>992848</v>
      </c>
      <c r="B1741" s="11">
        <v>0</v>
      </c>
    </row>
    <row r="1742" spans="1:2" x14ac:dyDescent="0.25">
      <c r="A1742" s="10">
        <v>992849</v>
      </c>
      <c r="B1742" s="11">
        <v>0</v>
      </c>
    </row>
    <row r="1743" spans="1:2" x14ac:dyDescent="0.25">
      <c r="A1743" s="10">
        <v>992865</v>
      </c>
      <c r="B1743" s="11">
        <v>0</v>
      </c>
    </row>
    <row r="1744" spans="1:2" x14ac:dyDescent="0.25">
      <c r="A1744" s="10">
        <v>992881</v>
      </c>
      <c r="B1744" s="11">
        <v>0</v>
      </c>
    </row>
    <row r="1745" spans="1:2" x14ac:dyDescent="0.25">
      <c r="A1745" s="10">
        <v>992882</v>
      </c>
      <c r="B1745" s="11">
        <v>0</v>
      </c>
    </row>
    <row r="1746" spans="1:2" x14ac:dyDescent="0.25">
      <c r="A1746" s="10">
        <v>992886</v>
      </c>
      <c r="B1746" s="11">
        <v>0</v>
      </c>
    </row>
    <row r="1747" spans="1:2" x14ac:dyDescent="0.25">
      <c r="A1747" s="10">
        <v>992888</v>
      </c>
      <c r="B1747" s="11">
        <v>0</v>
      </c>
    </row>
    <row r="1748" spans="1:2" x14ac:dyDescent="0.25">
      <c r="A1748" s="10">
        <v>992889</v>
      </c>
      <c r="B1748" s="11">
        <v>0</v>
      </c>
    </row>
    <row r="1749" spans="1:2" x14ac:dyDescent="0.25">
      <c r="A1749" s="10">
        <v>992896</v>
      </c>
      <c r="B1749" s="11">
        <v>0</v>
      </c>
    </row>
    <row r="1750" spans="1:2" x14ac:dyDescent="0.25">
      <c r="A1750" s="10">
        <v>992920</v>
      </c>
      <c r="B1750" s="11">
        <v>0</v>
      </c>
    </row>
    <row r="1751" spans="1:2" x14ac:dyDescent="0.25">
      <c r="A1751" s="10">
        <v>992967</v>
      </c>
      <c r="B1751" s="11">
        <v>0</v>
      </c>
    </row>
    <row r="1752" spans="1:2" x14ac:dyDescent="0.25">
      <c r="A1752" s="10">
        <v>992973</v>
      </c>
      <c r="B1752" s="11">
        <v>0</v>
      </c>
    </row>
    <row r="1753" spans="1:2" x14ac:dyDescent="0.25">
      <c r="A1753" s="10">
        <v>992974</v>
      </c>
      <c r="B1753" s="11">
        <v>0</v>
      </c>
    </row>
    <row r="1754" spans="1:2" x14ac:dyDescent="0.25">
      <c r="A1754" s="10">
        <v>992986</v>
      </c>
      <c r="B1754" s="11">
        <v>0</v>
      </c>
    </row>
    <row r="1755" spans="1:2" x14ac:dyDescent="0.25">
      <c r="A1755" s="10">
        <v>992997</v>
      </c>
      <c r="B1755" s="11">
        <v>0</v>
      </c>
    </row>
    <row r="1756" spans="1:2" x14ac:dyDescent="0.25">
      <c r="A1756" s="10">
        <v>993029</v>
      </c>
      <c r="B1756" s="11">
        <v>0</v>
      </c>
    </row>
    <row r="1757" spans="1:2" x14ac:dyDescent="0.25">
      <c r="A1757" s="10">
        <v>993030</v>
      </c>
      <c r="B1757" s="11">
        <v>0</v>
      </c>
    </row>
    <row r="1758" spans="1:2" x14ac:dyDescent="0.25">
      <c r="A1758" s="10">
        <v>993032</v>
      </c>
      <c r="B1758" s="11">
        <v>0</v>
      </c>
    </row>
    <row r="1759" spans="1:2" x14ac:dyDescent="0.25">
      <c r="A1759" s="10">
        <v>993041</v>
      </c>
      <c r="B1759" s="11">
        <v>0</v>
      </c>
    </row>
    <row r="1760" spans="1:2" x14ac:dyDescent="0.25">
      <c r="A1760" s="10">
        <v>993043</v>
      </c>
      <c r="B1760" s="11">
        <v>0</v>
      </c>
    </row>
    <row r="1761" spans="1:2" x14ac:dyDescent="0.25">
      <c r="A1761" s="10">
        <v>993044</v>
      </c>
      <c r="B1761" s="11">
        <v>0</v>
      </c>
    </row>
    <row r="1762" spans="1:2" x14ac:dyDescent="0.25">
      <c r="A1762" s="10">
        <v>993074</v>
      </c>
      <c r="B1762" s="11">
        <v>0</v>
      </c>
    </row>
    <row r="1763" spans="1:2" x14ac:dyDescent="0.25">
      <c r="A1763" s="10">
        <v>993089</v>
      </c>
      <c r="B1763" s="11">
        <v>0</v>
      </c>
    </row>
    <row r="1764" spans="1:2" x14ac:dyDescent="0.25">
      <c r="A1764" s="10">
        <v>993097</v>
      </c>
      <c r="B1764" s="11">
        <v>0</v>
      </c>
    </row>
    <row r="1765" spans="1:2" x14ac:dyDescent="0.25">
      <c r="A1765" s="10">
        <v>993101</v>
      </c>
      <c r="B1765" s="11">
        <v>0</v>
      </c>
    </row>
    <row r="1766" spans="1:2" x14ac:dyDescent="0.25">
      <c r="A1766" s="10">
        <v>993102</v>
      </c>
      <c r="B1766" s="11">
        <v>0</v>
      </c>
    </row>
    <row r="1767" spans="1:2" x14ac:dyDescent="0.25">
      <c r="A1767" s="10">
        <v>993103</v>
      </c>
      <c r="B1767" s="11">
        <v>0</v>
      </c>
    </row>
    <row r="1768" spans="1:2" x14ac:dyDescent="0.25">
      <c r="A1768" s="10">
        <v>993106</v>
      </c>
      <c r="B1768" s="11">
        <v>0</v>
      </c>
    </row>
    <row r="1769" spans="1:2" x14ac:dyDescent="0.25">
      <c r="A1769" s="10">
        <v>993110</v>
      </c>
      <c r="B1769" s="11">
        <v>0</v>
      </c>
    </row>
    <row r="1770" spans="1:2" x14ac:dyDescent="0.25">
      <c r="A1770" s="10">
        <v>993116</v>
      </c>
      <c r="B1770" s="11">
        <v>0</v>
      </c>
    </row>
    <row r="1771" spans="1:2" x14ac:dyDescent="0.25">
      <c r="A1771" s="10">
        <v>993119</v>
      </c>
      <c r="B1771" s="11">
        <v>0</v>
      </c>
    </row>
    <row r="1772" spans="1:2" x14ac:dyDescent="0.25">
      <c r="A1772" s="10">
        <v>993132</v>
      </c>
      <c r="B1772" s="11">
        <v>0</v>
      </c>
    </row>
    <row r="1773" spans="1:2" x14ac:dyDescent="0.25">
      <c r="A1773" s="10">
        <v>993238</v>
      </c>
      <c r="B1773" s="11">
        <v>0</v>
      </c>
    </row>
    <row r="1774" spans="1:2" x14ac:dyDescent="0.25">
      <c r="A1774" s="10">
        <v>993241</v>
      </c>
      <c r="B1774" s="11">
        <v>0</v>
      </c>
    </row>
    <row r="1775" spans="1:2" x14ac:dyDescent="0.25">
      <c r="A1775" s="10">
        <v>993242</v>
      </c>
      <c r="B1775" s="11">
        <v>0</v>
      </c>
    </row>
    <row r="1776" spans="1:2" x14ac:dyDescent="0.25">
      <c r="A1776" s="10">
        <v>993244</v>
      </c>
      <c r="B1776" s="11">
        <v>0</v>
      </c>
    </row>
    <row r="1777" spans="1:2" x14ac:dyDescent="0.25">
      <c r="A1777" s="10">
        <v>993245</v>
      </c>
      <c r="B1777" s="11">
        <v>0</v>
      </c>
    </row>
    <row r="1778" spans="1:2" x14ac:dyDescent="0.25">
      <c r="A1778" s="10">
        <v>993246</v>
      </c>
      <c r="B1778" s="11">
        <v>0</v>
      </c>
    </row>
    <row r="1779" spans="1:2" x14ac:dyDescent="0.25">
      <c r="A1779" s="10">
        <v>993247</v>
      </c>
      <c r="B1779" s="11">
        <v>0</v>
      </c>
    </row>
    <row r="1780" spans="1:2" x14ac:dyDescent="0.25">
      <c r="A1780" s="10">
        <v>993250</v>
      </c>
      <c r="B1780" s="11">
        <v>0</v>
      </c>
    </row>
    <row r="1781" spans="1:2" x14ac:dyDescent="0.25">
      <c r="A1781" s="10">
        <v>993253</v>
      </c>
      <c r="B1781" s="11">
        <v>0</v>
      </c>
    </row>
    <row r="1782" spans="1:2" x14ac:dyDescent="0.25">
      <c r="A1782" s="10">
        <v>993254</v>
      </c>
      <c r="B1782" s="11">
        <v>0</v>
      </c>
    </row>
    <row r="1783" spans="1:2" x14ac:dyDescent="0.25">
      <c r="A1783" s="10">
        <v>993255</v>
      </c>
      <c r="B1783" s="11">
        <v>0</v>
      </c>
    </row>
    <row r="1784" spans="1:2" x14ac:dyDescent="0.25">
      <c r="A1784" s="10">
        <v>993259</v>
      </c>
      <c r="B1784" s="11">
        <v>0</v>
      </c>
    </row>
    <row r="1785" spans="1:2" x14ac:dyDescent="0.25">
      <c r="A1785" s="10">
        <v>993260</v>
      </c>
      <c r="B1785" s="11">
        <v>0</v>
      </c>
    </row>
    <row r="1786" spans="1:2" x14ac:dyDescent="0.25">
      <c r="A1786" s="10">
        <v>993265</v>
      </c>
      <c r="B1786" s="11">
        <v>0</v>
      </c>
    </row>
    <row r="1787" spans="1:2" x14ac:dyDescent="0.25">
      <c r="A1787" s="10">
        <v>993266</v>
      </c>
      <c r="B1787" s="11">
        <v>0</v>
      </c>
    </row>
    <row r="1788" spans="1:2" x14ac:dyDescent="0.25">
      <c r="A1788" s="10">
        <v>993267</v>
      </c>
      <c r="B1788" s="11">
        <v>0</v>
      </c>
    </row>
    <row r="1789" spans="1:2" x14ac:dyDescent="0.25">
      <c r="A1789" s="10">
        <v>993268</v>
      </c>
      <c r="B1789" s="11">
        <v>0</v>
      </c>
    </row>
    <row r="1790" spans="1:2" x14ac:dyDescent="0.25">
      <c r="A1790" s="10">
        <v>993269</v>
      </c>
      <c r="B1790" s="11">
        <v>0</v>
      </c>
    </row>
    <row r="1791" spans="1:2" x14ac:dyDescent="0.25">
      <c r="A1791" s="10">
        <v>993271</v>
      </c>
      <c r="B1791" s="11">
        <v>0</v>
      </c>
    </row>
    <row r="1792" spans="1:2" x14ac:dyDescent="0.25">
      <c r="A1792" s="10">
        <v>993272</v>
      </c>
      <c r="B1792" s="11">
        <v>0</v>
      </c>
    </row>
    <row r="1793" spans="1:2" x14ac:dyDescent="0.25">
      <c r="A1793" s="10">
        <v>993276</v>
      </c>
      <c r="B1793" s="11">
        <v>0</v>
      </c>
    </row>
    <row r="1794" spans="1:2" x14ac:dyDescent="0.25">
      <c r="A1794" s="10">
        <v>993278</v>
      </c>
      <c r="B1794" s="11">
        <v>0</v>
      </c>
    </row>
    <row r="1795" spans="1:2" x14ac:dyDescent="0.25">
      <c r="A1795" s="10">
        <v>993281</v>
      </c>
      <c r="B1795" s="11">
        <v>0</v>
      </c>
    </row>
    <row r="1796" spans="1:2" x14ac:dyDescent="0.25">
      <c r="A1796" s="10">
        <v>993284</v>
      </c>
      <c r="B1796" s="11">
        <v>0</v>
      </c>
    </row>
    <row r="1797" spans="1:2" x14ac:dyDescent="0.25">
      <c r="A1797" s="10">
        <v>993285</v>
      </c>
      <c r="B1797" s="11">
        <v>0</v>
      </c>
    </row>
    <row r="1798" spans="1:2" x14ac:dyDescent="0.25">
      <c r="A1798" s="10">
        <v>993286</v>
      </c>
      <c r="B1798" s="11">
        <v>0</v>
      </c>
    </row>
    <row r="1799" spans="1:2" x14ac:dyDescent="0.25">
      <c r="A1799" s="10">
        <v>993287</v>
      </c>
      <c r="B1799" s="11">
        <v>0</v>
      </c>
    </row>
    <row r="1800" spans="1:2" x14ac:dyDescent="0.25">
      <c r="A1800" s="10">
        <v>993288</v>
      </c>
      <c r="B1800" s="11">
        <v>0</v>
      </c>
    </row>
    <row r="1801" spans="1:2" x14ac:dyDescent="0.25">
      <c r="A1801" s="10">
        <v>993290</v>
      </c>
      <c r="B1801" s="11">
        <v>0</v>
      </c>
    </row>
    <row r="1802" spans="1:2" x14ac:dyDescent="0.25">
      <c r="A1802" s="10">
        <v>993293</v>
      </c>
      <c r="B1802" s="11">
        <v>0</v>
      </c>
    </row>
    <row r="1803" spans="1:2" x14ac:dyDescent="0.25">
      <c r="A1803" s="10">
        <v>993294</v>
      </c>
      <c r="B1803" s="11">
        <v>0</v>
      </c>
    </row>
    <row r="1804" spans="1:2" x14ac:dyDescent="0.25">
      <c r="A1804" s="10">
        <v>993297</v>
      </c>
      <c r="B1804" s="11">
        <v>0</v>
      </c>
    </row>
    <row r="1805" spans="1:2" x14ac:dyDescent="0.25">
      <c r="A1805" s="10">
        <v>993305</v>
      </c>
      <c r="B1805" s="11">
        <v>0</v>
      </c>
    </row>
    <row r="1806" spans="1:2" x14ac:dyDescent="0.25">
      <c r="A1806" s="10">
        <v>993307</v>
      </c>
      <c r="B1806" s="11">
        <v>0</v>
      </c>
    </row>
    <row r="1807" spans="1:2" x14ac:dyDescent="0.25">
      <c r="A1807" s="10">
        <v>993310</v>
      </c>
      <c r="B1807" s="11">
        <v>0</v>
      </c>
    </row>
    <row r="1808" spans="1:2" x14ac:dyDescent="0.25">
      <c r="A1808" s="10">
        <v>993313</v>
      </c>
      <c r="B1808" s="11">
        <v>0</v>
      </c>
    </row>
    <row r="1809" spans="1:2" x14ac:dyDescent="0.25">
      <c r="A1809" s="10">
        <v>993314</v>
      </c>
      <c r="B1809" s="11">
        <v>0</v>
      </c>
    </row>
    <row r="1810" spans="1:2" x14ac:dyDescent="0.25">
      <c r="A1810" s="10">
        <v>993317</v>
      </c>
      <c r="B1810" s="11">
        <v>0</v>
      </c>
    </row>
    <row r="1811" spans="1:2" x14ac:dyDescent="0.25">
      <c r="A1811" s="10">
        <v>993318</v>
      </c>
      <c r="B1811" s="11">
        <v>0</v>
      </c>
    </row>
    <row r="1812" spans="1:2" x14ac:dyDescent="0.25">
      <c r="A1812" s="10">
        <v>993321</v>
      </c>
      <c r="B1812" s="11">
        <v>0</v>
      </c>
    </row>
    <row r="1813" spans="1:2" x14ac:dyDescent="0.25">
      <c r="A1813" s="10">
        <v>993326</v>
      </c>
      <c r="B1813" s="11">
        <v>0</v>
      </c>
    </row>
    <row r="1814" spans="1:2" x14ac:dyDescent="0.25">
      <c r="A1814" s="10">
        <v>993331</v>
      </c>
      <c r="B1814" s="11">
        <v>0</v>
      </c>
    </row>
    <row r="1815" spans="1:2" x14ac:dyDescent="0.25">
      <c r="A1815" s="10">
        <v>993333</v>
      </c>
      <c r="B1815" s="11">
        <v>0</v>
      </c>
    </row>
    <row r="1816" spans="1:2" x14ac:dyDescent="0.25">
      <c r="A1816" s="10">
        <v>993334</v>
      </c>
      <c r="B1816" s="11">
        <v>0</v>
      </c>
    </row>
    <row r="1817" spans="1:2" x14ac:dyDescent="0.25">
      <c r="A1817" s="10">
        <v>993335</v>
      </c>
      <c r="B1817" s="11">
        <v>0</v>
      </c>
    </row>
    <row r="1818" spans="1:2" x14ac:dyDescent="0.25">
      <c r="A1818" s="10">
        <v>993338</v>
      </c>
      <c r="B1818" s="11">
        <v>0</v>
      </c>
    </row>
    <row r="1819" spans="1:2" x14ac:dyDescent="0.25">
      <c r="A1819" s="10">
        <v>993339</v>
      </c>
      <c r="B1819" s="11">
        <v>0</v>
      </c>
    </row>
    <row r="1820" spans="1:2" x14ac:dyDescent="0.25">
      <c r="A1820" s="10">
        <v>993340</v>
      </c>
      <c r="B1820" s="11">
        <v>0</v>
      </c>
    </row>
    <row r="1821" spans="1:2" x14ac:dyDescent="0.25">
      <c r="A1821" s="10">
        <v>993341</v>
      </c>
      <c r="B1821" s="11">
        <v>0</v>
      </c>
    </row>
    <row r="1822" spans="1:2" x14ac:dyDescent="0.25">
      <c r="A1822" s="10">
        <v>993342</v>
      </c>
      <c r="B1822" s="11">
        <v>0</v>
      </c>
    </row>
    <row r="1823" spans="1:2" x14ac:dyDescent="0.25">
      <c r="A1823" s="10">
        <v>993343</v>
      </c>
      <c r="B1823" s="11">
        <v>0</v>
      </c>
    </row>
    <row r="1824" spans="1:2" x14ac:dyDescent="0.25">
      <c r="A1824" s="10">
        <v>993344</v>
      </c>
      <c r="B1824" s="11">
        <v>0</v>
      </c>
    </row>
    <row r="1825" spans="1:2" x14ac:dyDescent="0.25">
      <c r="A1825" s="10">
        <v>993346</v>
      </c>
      <c r="B1825" s="11">
        <v>0</v>
      </c>
    </row>
    <row r="1826" spans="1:2" x14ac:dyDescent="0.25">
      <c r="A1826" s="10">
        <v>993348</v>
      </c>
      <c r="B1826" s="11">
        <v>0</v>
      </c>
    </row>
    <row r="1827" spans="1:2" x14ac:dyDescent="0.25">
      <c r="A1827" s="10">
        <v>993364</v>
      </c>
      <c r="B1827" s="11">
        <v>0</v>
      </c>
    </row>
    <row r="1828" spans="1:2" x14ac:dyDescent="0.25">
      <c r="A1828" s="10">
        <v>993374</v>
      </c>
      <c r="B1828" s="11">
        <v>0</v>
      </c>
    </row>
    <row r="1829" spans="1:2" x14ac:dyDescent="0.25">
      <c r="A1829" s="10">
        <v>993376</v>
      </c>
      <c r="B1829" s="11">
        <v>0</v>
      </c>
    </row>
    <row r="1830" spans="1:2" x14ac:dyDescent="0.25">
      <c r="A1830" s="10">
        <v>993389</v>
      </c>
      <c r="B1830" s="11">
        <v>0</v>
      </c>
    </row>
    <row r="1831" spans="1:2" x14ac:dyDescent="0.25">
      <c r="A1831" s="10">
        <v>993392</v>
      </c>
      <c r="B1831" s="11">
        <v>0</v>
      </c>
    </row>
    <row r="1832" spans="1:2" x14ac:dyDescent="0.25">
      <c r="A1832" s="10">
        <v>993394</v>
      </c>
      <c r="B1832" s="11">
        <v>0</v>
      </c>
    </row>
    <row r="1833" spans="1:2" x14ac:dyDescent="0.25">
      <c r="A1833" s="10">
        <v>993406</v>
      </c>
      <c r="B1833" s="11">
        <v>0</v>
      </c>
    </row>
    <row r="1834" spans="1:2" x14ac:dyDescent="0.25">
      <c r="A1834" s="10">
        <v>993412</v>
      </c>
      <c r="B1834" s="11">
        <v>0</v>
      </c>
    </row>
    <row r="1835" spans="1:2" x14ac:dyDescent="0.25">
      <c r="A1835" s="10">
        <v>993416</v>
      </c>
      <c r="B1835" s="11">
        <v>0</v>
      </c>
    </row>
    <row r="1836" spans="1:2" x14ac:dyDescent="0.25">
      <c r="A1836" s="10">
        <v>993418</v>
      </c>
      <c r="B1836" s="11">
        <v>0</v>
      </c>
    </row>
    <row r="1837" spans="1:2" x14ac:dyDescent="0.25">
      <c r="A1837" s="10">
        <v>993425</v>
      </c>
      <c r="B1837" s="11">
        <v>0</v>
      </c>
    </row>
    <row r="1838" spans="1:2" x14ac:dyDescent="0.25">
      <c r="A1838" s="10">
        <v>993428</v>
      </c>
      <c r="B1838" s="11">
        <v>0</v>
      </c>
    </row>
    <row r="1839" spans="1:2" x14ac:dyDescent="0.25">
      <c r="A1839" s="10">
        <v>993429</v>
      </c>
      <c r="B1839" s="11">
        <v>0</v>
      </c>
    </row>
    <row r="1840" spans="1:2" x14ac:dyDescent="0.25">
      <c r="A1840" s="10">
        <v>993432</v>
      </c>
      <c r="B1840" s="11">
        <v>0</v>
      </c>
    </row>
    <row r="1841" spans="1:2" x14ac:dyDescent="0.25">
      <c r="A1841" s="10">
        <v>993433</v>
      </c>
      <c r="B1841" s="11">
        <v>0</v>
      </c>
    </row>
    <row r="1842" spans="1:2" x14ac:dyDescent="0.25">
      <c r="A1842" s="10">
        <v>993435</v>
      </c>
      <c r="B1842" s="11">
        <v>0</v>
      </c>
    </row>
    <row r="1843" spans="1:2" x14ac:dyDescent="0.25">
      <c r="A1843" s="10">
        <v>993437</v>
      </c>
      <c r="B1843" s="11">
        <v>0</v>
      </c>
    </row>
    <row r="1844" spans="1:2" x14ac:dyDescent="0.25">
      <c r="A1844" s="10">
        <v>993441</v>
      </c>
      <c r="B1844" s="11">
        <v>0</v>
      </c>
    </row>
    <row r="1845" spans="1:2" x14ac:dyDescent="0.25">
      <c r="A1845" s="10">
        <v>993445</v>
      </c>
      <c r="B1845" s="11">
        <v>0</v>
      </c>
    </row>
    <row r="1846" spans="1:2" x14ac:dyDescent="0.25">
      <c r="A1846" s="10">
        <v>993450</v>
      </c>
      <c r="B1846" s="11">
        <v>0</v>
      </c>
    </row>
    <row r="1847" spans="1:2" x14ac:dyDescent="0.25">
      <c r="A1847" s="10">
        <v>993451</v>
      </c>
      <c r="B1847" s="11">
        <v>0</v>
      </c>
    </row>
    <row r="1848" spans="1:2" x14ac:dyDescent="0.25">
      <c r="A1848" s="10">
        <v>993452</v>
      </c>
      <c r="B1848" s="11">
        <v>0</v>
      </c>
    </row>
    <row r="1849" spans="1:2" x14ac:dyDescent="0.25">
      <c r="A1849" s="10">
        <v>993453</v>
      </c>
      <c r="B1849" s="11">
        <v>0</v>
      </c>
    </row>
    <row r="1850" spans="1:2" x14ac:dyDescent="0.25">
      <c r="A1850" s="10">
        <v>993455</v>
      </c>
      <c r="B1850" s="11">
        <v>0</v>
      </c>
    </row>
    <row r="1851" spans="1:2" x14ac:dyDescent="0.25">
      <c r="A1851" s="10">
        <v>993458</v>
      </c>
      <c r="B1851" s="11">
        <v>0</v>
      </c>
    </row>
    <row r="1852" spans="1:2" x14ac:dyDescent="0.25">
      <c r="A1852" s="10">
        <v>993460</v>
      </c>
      <c r="B1852" s="11">
        <v>0</v>
      </c>
    </row>
    <row r="1853" spans="1:2" x14ac:dyDescent="0.25">
      <c r="A1853" s="10">
        <v>993461</v>
      </c>
      <c r="B1853" s="11">
        <v>0</v>
      </c>
    </row>
    <row r="1854" spans="1:2" x14ac:dyDescent="0.25">
      <c r="A1854" s="10">
        <v>993462</v>
      </c>
      <c r="B1854" s="11">
        <v>0</v>
      </c>
    </row>
    <row r="1855" spans="1:2" x14ac:dyDescent="0.25">
      <c r="A1855" s="10">
        <v>993468</v>
      </c>
      <c r="B1855" s="11">
        <v>0</v>
      </c>
    </row>
    <row r="1856" spans="1:2" x14ac:dyDescent="0.25">
      <c r="A1856" s="10">
        <v>993471</v>
      </c>
      <c r="B1856" s="11">
        <v>0</v>
      </c>
    </row>
    <row r="1857" spans="1:2" x14ac:dyDescent="0.25">
      <c r="A1857" s="10">
        <v>993472</v>
      </c>
      <c r="B1857" s="11">
        <v>0</v>
      </c>
    </row>
    <row r="1858" spans="1:2" x14ac:dyDescent="0.25">
      <c r="A1858" s="10">
        <v>993477</v>
      </c>
      <c r="B1858" s="11">
        <v>0</v>
      </c>
    </row>
    <row r="1859" spans="1:2" x14ac:dyDescent="0.25">
      <c r="A1859" s="10">
        <v>993478</v>
      </c>
      <c r="B1859" s="11">
        <v>0</v>
      </c>
    </row>
    <row r="1860" spans="1:2" x14ac:dyDescent="0.25">
      <c r="A1860" s="10">
        <v>993480</v>
      </c>
      <c r="B1860" s="11">
        <v>0</v>
      </c>
    </row>
    <row r="1861" spans="1:2" x14ac:dyDescent="0.25">
      <c r="A1861" s="10">
        <v>993485</v>
      </c>
      <c r="B1861" s="11">
        <v>0</v>
      </c>
    </row>
    <row r="1862" spans="1:2" x14ac:dyDescent="0.25">
      <c r="A1862" s="10">
        <v>993487</v>
      </c>
      <c r="B1862" s="11">
        <v>0</v>
      </c>
    </row>
    <row r="1863" spans="1:2" x14ac:dyDescent="0.25">
      <c r="A1863" s="10">
        <v>993489</v>
      </c>
      <c r="B1863" s="11">
        <v>0</v>
      </c>
    </row>
    <row r="1864" spans="1:2" x14ac:dyDescent="0.25">
      <c r="A1864" s="10">
        <v>993490</v>
      </c>
      <c r="B1864" s="11">
        <v>0</v>
      </c>
    </row>
    <row r="1865" spans="1:2" x14ac:dyDescent="0.25">
      <c r="A1865" s="10">
        <v>993493</v>
      </c>
      <c r="B1865" s="11">
        <v>0</v>
      </c>
    </row>
    <row r="1866" spans="1:2" x14ac:dyDescent="0.25">
      <c r="A1866" s="10">
        <v>993494</v>
      </c>
      <c r="B1866" s="11">
        <v>0</v>
      </c>
    </row>
    <row r="1867" spans="1:2" x14ac:dyDescent="0.25">
      <c r="A1867" s="10">
        <v>993495</v>
      </c>
      <c r="B1867" s="11">
        <v>0</v>
      </c>
    </row>
    <row r="1868" spans="1:2" x14ac:dyDescent="0.25">
      <c r="A1868" s="10">
        <v>993509</v>
      </c>
      <c r="B1868" s="11">
        <v>0</v>
      </c>
    </row>
    <row r="1869" spans="1:2" x14ac:dyDescent="0.25">
      <c r="A1869" s="10">
        <v>993510</v>
      </c>
      <c r="B1869" s="11">
        <v>0</v>
      </c>
    </row>
    <row r="1870" spans="1:2" x14ac:dyDescent="0.25">
      <c r="A1870" s="10">
        <v>993511</v>
      </c>
      <c r="B1870" s="11">
        <v>0</v>
      </c>
    </row>
    <row r="1871" spans="1:2" x14ac:dyDescent="0.25">
      <c r="A1871" s="10">
        <v>993516</v>
      </c>
      <c r="B1871" s="11">
        <v>0</v>
      </c>
    </row>
    <row r="1872" spans="1:2" x14ac:dyDescent="0.25">
      <c r="A1872" s="10">
        <v>993517</v>
      </c>
      <c r="B1872" s="11">
        <v>0</v>
      </c>
    </row>
    <row r="1873" spans="1:2" x14ac:dyDescent="0.25">
      <c r="A1873" s="10">
        <v>993519</v>
      </c>
      <c r="B1873" s="11">
        <v>0</v>
      </c>
    </row>
    <row r="1874" spans="1:2" x14ac:dyDescent="0.25">
      <c r="A1874" s="10">
        <v>993524</v>
      </c>
      <c r="B1874" s="11">
        <v>0</v>
      </c>
    </row>
    <row r="1875" spans="1:2" x14ac:dyDescent="0.25">
      <c r="A1875" s="10">
        <v>993528</v>
      </c>
      <c r="B1875" s="11">
        <v>0</v>
      </c>
    </row>
    <row r="1876" spans="1:2" x14ac:dyDescent="0.25">
      <c r="A1876" s="10">
        <v>993534</v>
      </c>
      <c r="B1876" s="11">
        <v>0</v>
      </c>
    </row>
    <row r="1877" spans="1:2" x14ac:dyDescent="0.25">
      <c r="A1877" s="10">
        <v>993536</v>
      </c>
      <c r="B1877" s="11">
        <v>0</v>
      </c>
    </row>
    <row r="1878" spans="1:2" x14ac:dyDescent="0.25">
      <c r="A1878" s="10">
        <v>993545</v>
      </c>
      <c r="B1878" s="11">
        <v>0</v>
      </c>
    </row>
    <row r="1879" spans="1:2" x14ac:dyDescent="0.25">
      <c r="A1879" s="10">
        <v>993547</v>
      </c>
      <c r="B1879" s="11">
        <v>0</v>
      </c>
    </row>
    <row r="1880" spans="1:2" x14ac:dyDescent="0.25">
      <c r="A1880" s="10">
        <v>993548</v>
      </c>
      <c r="B1880" s="11">
        <v>0</v>
      </c>
    </row>
    <row r="1881" spans="1:2" x14ac:dyDescent="0.25">
      <c r="A1881" s="10">
        <v>993549</v>
      </c>
      <c r="B1881" s="11">
        <v>0</v>
      </c>
    </row>
    <row r="1882" spans="1:2" x14ac:dyDescent="0.25">
      <c r="A1882" s="10">
        <v>993551</v>
      </c>
      <c r="B1882" s="11">
        <v>0</v>
      </c>
    </row>
    <row r="1883" spans="1:2" x14ac:dyDescent="0.25">
      <c r="A1883" s="10">
        <v>993553</v>
      </c>
      <c r="B1883" s="11">
        <v>0</v>
      </c>
    </row>
    <row r="1884" spans="1:2" x14ac:dyDescent="0.25">
      <c r="A1884" s="10">
        <v>993564</v>
      </c>
      <c r="B1884" s="11">
        <v>0</v>
      </c>
    </row>
    <row r="1885" spans="1:2" x14ac:dyDescent="0.25">
      <c r="A1885" s="10">
        <v>993565</v>
      </c>
      <c r="B1885" s="11">
        <v>0</v>
      </c>
    </row>
    <row r="1886" spans="1:2" x14ac:dyDescent="0.25">
      <c r="A1886" s="10">
        <v>993567</v>
      </c>
      <c r="B1886" s="11">
        <v>0</v>
      </c>
    </row>
    <row r="1887" spans="1:2" x14ac:dyDescent="0.25">
      <c r="A1887" s="10">
        <v>993569</v>
      </c>
      <c r="B1887" s="11">
        <v>0</v>
      </c>
    </row>
    <row r="1888" spans="1:2" x14ac:dyDescent="0.25">
      <c r="A1888" s="10">
        <v>993570</v>
      </c>
      <c r="B1888" s="11">
        <v>0</v>
      </c>
    </row>
    <row r="1889" spans="1:2" x14ac:dyDescent="0.25">
      <c r="A1889" s="10">
        <v>993573</v>
      </c>
      <c r="B1889" s="11">
        <v>0</v>
      </c>
    </row>
    <row r="1890" spans="1:2" x14ac:dyDescent="0.25">
      <c r="A1890" s="10">
        <v>993578</v>
      </c>
      <c r="B1890" s="11">
        <v>0</v>
      </c>
    </row>
    <row r="1891" spans="1:2" x14ac:dyDescent="0.25">
      <c r="A1891" s="10">
        <v>993579</v>
      </c>
      <c r="B1891" s="11">
        <v>0</v>
      </c>
    </row>
    <row r="1892" spans="1:2" x14ac:dyDescent="0.25">
      <c r="A1892" s="10">
        <v>993581</v>
      </c>
      <c r="B1892" s="11">
        <v>0</v>
      </c>
    </row>
    <row r="1893" spans="1:2" x14ac:dyDescent="0.25">
      <c r="A1893" s="10">
        <v>993583</v>
      </c>
      <c r="B1893" s="11">
        <v>0</v>
      </c>
    </row>
    <row r="1894" spans="1:2" x14ac:dyDescent="0.25">
      <c r="A1894" s="10">
        <v>993593</v>
      </c>
      <c r="B1894" s="11">
        <v>0</v>
      </c>
    </row>
    <row r="1895" spans="1:2" x14ac:dyDescent="0.25">
      <c r="A1895" s="10">
        <v>993596</v>
      </c>
      <c r="B1895" s="11">
        <v>0</v>
      </c>
    </row>
    <row r="1896" spans="1:2" x14ac:dyDescent="0.25">
      <c r="A1896" s="10">
        <v>993600</v>
      </c>
      <c r="B1896" s="11">
        <v>0</v>
      </c>
    </row>
    <row r="1897" spans="1:2" x14ac:dyDescent="0.25">
      <c r="A1897" s="10">
        <v>993603</v>
      </c>
      <c r="B1897" s="11">
        <v>0</v>
      </c>
    </row>
    <row r="1898" spans="1:2" x14ac:dyDescent="0.25">
      <c r="A1898" s="10">
        <v>993604</v>
      </c>
      <c r="B1898" s="11">
        <v>0</v>
      </c>
    </row>
    <row r="1899" spans="1:2" x14ac:dyDescent="0.25">
      <c r="A1899" s="10">
        <v>993605</v>
      </c>
      <c r="B1899" s="11">
        <v>0</v>
      </c>
    </row>
    <row r="1900" spans="1:2" x14ac:dyDescent="0.25">
      <c r="A1900" s="10">
        <v>993606</v>
      </c>
      <c r="B1900" s="11">
        <v>0</v>
      </c>
    </row>
    <row r="1901" spans="1:2" x14ac:dyDescent="0.25">
      <c r="A1901" s="10">
        <v>993607</v>
      </c>
      <c r="B1901" s="11">
        <v>0</v>
      </c>
    </row>
    <row r="1902" spans="1:2" x14ac:dyDescent="0.25">
      <c r="A1902" s="10">
        <v>993608</v>
      </c>
      <c r="B1902" s="11">
        <v>0</v>
      </c>
    </row>
    <row r="1903" spans="1:2" x14ac:dyDescent="0.25">
      <c r="A1903" s="10">
        <v>993610</v>
      </c>
      <c r="B1903" s="11">
        <v>0</v>
      </c>
    </row>
    <row r="1904" spans="1:2" x14ac:dyDescent="0.25">
      <c r="A1904" s="10">
        <v>993612</v>
      </c>
      <c r="B1904" s="11">
        <v>0</v>
      </c>
    </row>
    <row r="1905" spans="1:2" x14ac:dyDescent="0.25">
      <c r="A1905" s="10">
        <v>993614</v>
      </c>
      <c r="B1905" s="11">
        <v>0</v>
      </c>
    </row>
    <row r="1906" spans="1:2" x14ac:dyDescent="0.25">
      <c r="A1906" s="10">
        <v>993616</v>
      </c>
      <c r="B1906" s="11">
        <v>0</v>
      </c>
    </row>
    <row r="1907" spans="1:2" x14ac:dyDescent="0.25">
      <c r="A1907" s="10">
        <v>993626</v>
      </c>
      <c r="B1907" s="11">
        <v>0</v>
      </c>
    </row>
    <row r="1908" spans="1:2" x14ac:dyDescent="0.25">
      <c r="A1908" s="10">
        <v>993627</v>
      </c>
      <c r="B1908" s="11">
        <v>0</v>
      </c>
    </row>
    <row r="1909" spans="1:2" x14ac:dyDescent="0.25">
      <c r="A1909" s="10">
        <v>993628</v>
      </c>
      <c r="B1909" s="11">
        <v>0</v>
      </c>
    </row>
    <row r="1910" spans="1:2" x14ac:dyDescent="0.25">
      <c r="A1910" s="10">
        <v>993629</v>
      </c>
      <c r="B1910" s="11">
        <v>0</v>
      </c>
    </row>
    <row r="1911" spans="1:2" x14ac:dyDescent="0.25">
      <c r="A1911" s="10">
        <v>993630</v>
      </c>
      <c r="B1911" s="11">
        <v>0</v>
      </c>
    </row>
    <row r="1912" spans="1:2" x14ac:dyDescent="0.25">
      <c r="A1912" s="10">
        <v>993631</v>
      </c>
      <c r="B1912" s="11">
        <v>0</v>
      </c>
    </row>
    <row r="1913" spans="1:2" x14ac:dyDescent="0.25">
      <c r="A1913" s="10">
        <v>993639</v>
      </c>
      <c r="B1913" s="11">
        <v>0</v>
      </c>
    </row>
    <row r="1914" spans="1:2" x14ac:dyDescent="0.25">
      <c r="A1914" s="10">
        <v>993641</v>
      </c>
      <c r="B1914" s="11">
        <v>0</v>
      </c>
    </row>
    <row r="1915" spans="1:2" x14ac:dyDescent="0.25">
      <c r="A1915" s="10">
        <v>993644</v>
      </c>
      <c r="B1915" s="11">
        <v>0</v>
      </c>
    </row>
    <row r="1916" spans="1:2" x14ac:dyDescent="0.25">
      <c r="A1916" s="10">
        <v>993645</v>
      </c>
      <c r="B1916" s="11">
        <v>0</v>
      </c>
    </row>
    <row r="1917" spans="1:2" x14ac:dyDescent="0.25">
      <c r="A1917" s="10">
        <v>993653</v>
      </c>
      <c r="B1917" s="11">
        <v>0</v>
      </c>
    </row>
    <row r="1918" spans="1:2" x14ac:dyDescent="0.25">
      <c r="A1918" s="10">
        <v>993656</v>
      </c>
      <c r="B1918" s="11">
        <v>0</v>
      </c>
    </row>
    <row r="1919" spans="1:2" x14ac:dyDescent="0.25">
      <c r="A1919" s="10">
        <v>993658</v>
      </c>
      <c r="B1919" s="11">
        <v>0</v>
      </c>
    </row>
    <row r="1920" spans="1:2" x14ac:dyDescent="0.25">
      <c r="A1920" s="10">
        <v>993659</v>
      </c>
      <c r="B1920" s="11">
        <v>0</v>
      </c>
    </row>
    <row r="1921" spans="1:2" x14ac:dyDescent="0.25">
      <c r="A1921" s="10">
        <v>993660</v>
      </c>
      <c r="B1921" s="11">
        <v>0</v>
      </c>
    </row>
    <row r="1922" spans="1:2" x14ac:dyDescent="0.25">
      <c r="A1922" s="10">
        <v>993661</v>
      </c>
      <c r="B1922" s="11">
        <v>0</v>
      </c>
    </row>
    <row r="1923" spans="1:2" x14ac:dyDescent="0.25">
      <c r="A1923" s="10">
        <v>993664</v>
      </c>
      <c r="B1923" s="11">
        <v>0</v>
      </c>
    </row>
    <row r="1924" spans="1:2" x14ac:dyDescent="0.25">
      <c r="A1924" s="10">
        <v>993665</v>
      </c>
      <c r="B1924" s="11">
        <v>0</v>
      </c>
    </row>
    <row r="1925" spans="1:2" x14ac:dyDescent="0.25">
      <c r="A1925" s="10">
        <v>993667</v>
      </c>
      <c r="B1925" s="11">
        <v>0</v>
      </c>
    </row>
    <row r="1926" spans="1:2" x14ac:dyDescent="0.25">
      <c r="A1926" s="10">
        <v>993671</v>
      </c>
      <c r="B1926" s="11">
        <v>0</v>
      </c>
    </row>
    <row r="1927" spans="1:2" x14ac:dyDescent="0.25">
      <c r="A1927" s="10">
        <v>993687</v>
      </c>
      <c r="B1927" s="11">
        <v>0</v>
      </c>
    </row>
    <row r="1928" spans="1:2" x14ac:dyDescent="0.25">
      <c r="A1928" s="10">
        <v>993688</v>
      </c>
      <c r="B1928" s="11">
        <v>0</v>
      </c>
    </row>
    <row r="1929" spans="1:2" x14ac:dyDescent="0.25">
      <c r="A1929" s="10">
        <v>993693</v>
      </c>
      <c r="B1929" s="11">
        <v>0</v>
      </c>
    </row>
    <row r="1930" spans="1:2" x14ac:dyDescent="0.25">
      <c r="A1930" s="10">
        <v>993700</v>
      </c>
      <c r="B1930" s="11">
        <v>0</v>
      </c>
    </row>
    <row r="1931" spans="1:2" x14ac:dyDescent="0.25">
      <c r="A1931" s="10">
        <v>993711</v>
      </c>
      <c r="B1931" s="11">
        <v>0</v>
      </c>
    </row>
    <row r="1932" spans="1:2" x14ac:dyDescent="0.25">
      <c r="A1932" s="10">
        <v>993712</v>
      </c>
      <c r="B1932" s="11">
        <v>0</v>
      </c>
    </row>
    <row r="1933" spans="1:2" x14ac:dyDescent="0.25">
      <c r="A1933" s="10">
        <v>993718</v>
      </c>
      <c r="B1933" s="11">
        <v>0</v>
      </c>
    </row>
    <row r="1934" spans="1:2" x14ac:dyDescent="0.25">
      <c r="A1934" s="10">
        <v>993720</v>
      </c>
      <c r="B1934" s="11">
        <v>0</v>
      </c>
    </row>
    <row r="1935" spans="1:2" x14ac:dyDescent="0.25">
      <c r="A1935" s="10">
        <v>993721</v>
      </c>
      <c r="B1935" s="11">
        <v>0</v>
      </c>
    </row>
    <row r="1936" spans="1:2" x14ac:dyDescent="0.25">
      <c r="A1936" s="10">
        <v>993728</v>
      </c>
      <c r="B1936" s="11">
        <v>0</v>
      </c>
    </row>
    <row r="1937" spans="1:2" x14ac:dyDescent="0.25">
      <c r="A1937" s="10">
        <v>993731</v>
      </c>
      <c r="B1937" s="11">
        <v>0</v>
      </c>
    </row>
    <row r="1938" spans="1:2" x14ac:dyDescent="0.25">
      <c r="A1938" s="10">
        <v>993732</v>
      </c>
      <c r="B1938" s="11">
        <v>0</v>
      </c>
    </row>
    <row r="1939" spans="1:2" x14ac:dyDescent="0.25">
      <c r="A1939" s="10">
        <v>993734</v>
      </c>
      <c r="B1939" s="11">
        <v>0</v>
      </c>
    </row>
    <row r="1940" spans="1:2" x14ac:dyDescent="0.25">
      <c r="A1940" s="10">
        <v>993736</v>
      </c>
      <c r="B1940" s="11">
        <v>0</v>
      </c>
    </row>
    <row r="1941" spans="1:2" x14ac:dyDescent="0.25">
      <c r="A1941" s="10">
        <v>993737</v>
      </c>
      <c r="B1941" s="11">
        <v>0</v>
      </c>
    </row>
    <row r="1942" spans="1:2" x14ac:dyDescent="0.25">
      <c r="A1942" s="10">
        <v>993755</v>
      </c>
      <c r="B1942" s="11">
        <v>0</v>
      </c>
    </row>
    <row r="1943" spans="1:2" x14ac:dyDescent="0.25">
      <c r="A1943" s="10">
        <v>993779</v>
      </c>
      <c r="B1943" s="11">
        <v>0</v>
      </c>
    </row>
    <row r="1944" spans="1:2" x14ac:dyDescent="0.25">
      <c r="A1944" s="10" t="s">
        <v>11062</v>
      </c>
      <c r="B1944" s="11"/>
    </row>
    <row r="1945" spans="1:2" x14ac:dyDescent="0.25">
      <c r="A1945" s="10" t="s">
        <v>12559</v>
      </c>
      <c r="B1945" s="11">
        <v>13421.600000000008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573BD7-0065-42E3-A3DF-778DE3A32434}">
  <sheetPr>
    <tabColor rgb="FFFFC000"/>
  </sheetPr>
  <dimension ref="A1:T1942"/>
  <sheetViews>
    <sheetView topLeftCell="C1" workbookViewId="0">
      <selection activeCell="G18" sqref="G18"/>
    </sheetView>
  </sheetViews>
  <sheetFormatPr baseColWidth="10" defaultColWidth="9.140625" defaultRowHeight="15" x14ac:dyDescent="0.25"/>
  <cols>
    <col min="1" max="1" width="7.85546875" customWidth="1"/>
    <col min="2" max="3" width="11.7109375" customWidth="1"/>
    <col min="4" max="4" width="31.28515625" customWidth="1"/>
    <col min="5" max="16" width="11.7109375" customWidth="1"/>
    <col min="17" max="17" width="14.28515625" bestFit="1" customWidth="1"/>
    <col min="18" max="18" width="12.140625" customWidth="1"/>
    <col min="256" max="256" width="7.85546875" customWidth="1"/>
    <col min="257" max="259" width="11.7109375" customWidth="1"/>
    <col min="260" max="260" width="31.28515625" customWidth="1"/>
    <col min="261" max="272" width="11.7109375" customWidth="1"/>
    <col min="273" max="273" width="14.28515625" bestFit="1" customWidth="1"/>
    <col min="512" max="512" width="7.85546875" customWidth="1"/>
    <col min="513" max="515" width="11.7109375" customWidth="1"/>
    <col min="516" max="516" width="31.28515625" customWidth="1"/>
    <col min="517" max="528" width="11.7109375" customWidth="1"/>
    <col min="529" max="529" width="14.28515625" bestFit="1" customWidth="1"/>
    <col min="768" max="768" width="7.85546875" customWidth="1"/>
    <col min="769" max="771" width="11.7109375" customWidth="1"/>
    <col min="772" max="772" width="31.28515625" customWidth="1"/>
    <col min="773" max="784" width="11.7109375" customWidth="1"/>
    <col min="785" max="785" width="14.28515625" bestFit="1" customWidth="1"/>
    <col min="1024" max="1024" width="7.85546875" customWidth="1"/>
    <col min="1025" max="1027" width="11.7109375" customWidth="1"/>
    <col min="1028" max="1028" width="31.28515625" customWidth="1"/>
    <col min="1029" max="1040" width="11.7109375" customWidth="1"/>
    <col min="1041" max="1041" width="14.28515625" bestFit="1" customWidth="1"/>
    <col min="1280" max="1280" width="7.85546875" customWidth="1"/>
    <col min="1281" max="1283" width="11.7109375" customWidth="1"/>
    <col min="1284" max="1284" width="31.28515625" customWidth="1"/>
    <col min="1285" max="1296" width="11.7109375" customWidth="1"/>
    <col min="1297" max="1297" width="14.28515625" bestFit="1" customWidth="1"/>
    <col min="1536" max="1536" width="7.85546875" customWidth="1"/>
    <col min="1537" max="1539" width="11.7109375" customWidth="1"/>
    <col min="1540" max="1540" width="31.28515625" customWidth="1"/>
    <col min="1541" max="1552" width="11.7109375" customWidth="1"/>
    <col min="1553" max="1553" width="14.28515625" bestFit="1" customWidth="1"/>
    <col min="1792" max="1792" width="7.85546875" customWidth="1"/>
    <col min="1793" max="1795" width="11.7109375" customWidth="1"/>
    <col min="1796" max="1796" width="31.28515625" customWidth="1"/>
    <col min="1797" max="1808" width="11.7109375" customWidth="1"/>
    <col min="1809" max="1809" width="14.28515625" bestFit="1" customWidth="1"/>
    <col min="2048" max="2048" width="7.85546875" customWidth="1"/>
    <col min="2049" max="2051" width="11.7109375" customWidth="1"/>
    <col min="2052" max="2052" width="31.28515625" customWidth="1"/>
    <col min="2053" max="2064" width="11.7109375" customWidth="1"/>
    <col min="2065" max="2065" width="14.28515625" bestFit="1" customWidth="1"/>
    <col min="2304" max="2304" width="7.85546875" customWidth="1"/>
    <col min="2305" max="2307" width="11.7109375" customWidth="1"/>
    <col min="2308" max="2308" width="31.28515625" customWidth="1"/>
    <col min="2309" max="2320" width="11.7109375" customWidth="1"/>
    <col min="2321" max="2321" width="14.28515625" bestFit="1" customWidth="1"/>
    <col min="2560" max="2560" width="7.85546875" customWidth="1"/>
    <col min="2561" max="2563" width="11.7109375" customWidth="1"/>
    <col min="2564" max="2564" width="31.28515625" customWidth="1"/>
    <col min="2565" max="2576" width="11.7109375" customWidth="1"/>
    <col min="2577" max="2577" width="14.28515625" bestFit="1" customWidth="1"/>
    <col min="2816" max="2816" width="7.85546875" customWidth="1"/>
    <col min="2817" max="2819" width="11.7109375" customWidth="1"/>
    <col min="2820" max="2820" width="31.28515625" customWidth="1"/>
    <col min="2821" max="2832" width="11.7109375" customWidth="1"/>
    <col min="2833" max="2833" width="14.28515625" bestFit="1" customWidth="1"/>
    <col min="3072" max="3072" width="7.85546875" customWidth="1"/>
    <col min="3073" max="3075" width="11.7109375" customWidth="1"/>
    <col min="3076" max="3076" width="31.28515625" customWidth="1"/>
    <col min="3077" max="3088" width="11.7109375" customWidth="1"/>
    <col min="3089" max="3089" width="14.28515625" bestFit="1" customWidth="1"/>
    <col min="3328" max="3328" width="7.85546875" customWidth="1"/>
    <col min="3329" max="3331" width="11.7109375" customWidth="1"/>
    <col min="3332" max="3332" width="31.28515625" customWidth="1"/>
    <col min="3333" max="3344" width="11.7109375" customWidth="1"/>
    <col min="3345" max="3345" width="14.28515625" bestFit="1" customWidth="1"/>
    <col min="3584" max="3584" width="7.85546875" customWidth="1"/>
    <col min="3585" max="3587" width="11.7109375" customWidth="1"/>
    <col min="3588" max="3588" width="31.28515625" customWidth="1"/>
    <col min="3589" max="3600" width="11.7109375" customWidth="1"/>
    <col min="3601" max="3601" width="14.28515625" bestFit="1" customWidth="1"/>
    <col min="3840" max="3840" width="7.85546875" customWidth="1"/>
    <col min="3841" max="3843" width="11.7109375" customWidth="1"/>
    <col min="3844" max="3844" width="31.28515625" customWidth="1"/>
    <col min="3845" max="3856" width="11.7109375" customWidth="1"/>
    <col min="3857" max="3857" width="14.28515625" bestFit="1" customWidth="1"/>
    <col min="4096" max="4096" width="7.85546875" customWidth="1"/>
    <col min="4097" max="4099" width="11.7109375" customWidth="1"/>
    <col min="4100" max="4100" width="31.28515625" customWidth="1"/>
    <col min="4101" max="4112" width="11.7109375" customWidth="1"/>
    <col min="4113" max="4113" width="14.28515625" bestFit="1" customWidth="1"/>
    <col min="4352" max="4352" width="7.85546875" customWidth="1"/>
    <col min="4353" max="4355" width="11.7109375" customWidth="1"/>
    <col min="4356" max="4356" width="31.28515625" customWidth="1"/>
    <col min="4357" max="4368" width="11.7109375" customWidth="1"/>
    <col min="4369" max="4369" width="14.28515625" bestFit="1" customWidth="1"/>
    <col min="4608" max="4608" width="7.85546875" customWidth="1"/>
    <col min="4609" max="4611" width="11.7109375" customWidth="1"/>
    <col min="4612" max="4612" width="31.28515625" customWidth="1"/>
    <col min="4613" max="4624" width="11.7109375" customWidth="1"/>
    <col min="4625" max="4625" width="14.28515625" bestFit="1" customWidth="1"/>
    <col min="4864" max="4864" width="7.85546875" customWidth="1"/>
    <col min="4865" max="4867" width="11.7109375" customWidth="1"/>
    <col min="4868" max="4868" width="31.28515625" customWidth="1"/>
    <col min="4869" max="4880" width="11.7109375" customWidth="1"/>
    <col min="4881" max="4881" width="14.28515625" bestFit="1" customWidth="1"/>
    <col min="5120" max="5120" width="7.85546875" customWidth="1"/>
    <col min="5121" max="5123" width="11.7109375" customWidth="1"/>
    <col min="5124" max="5124" width="31.28515625" customWidth="1"/>
    <col min="5125" max="5136" width="11.7109375" customWidth="1"/>
    <col min="5137" max="5137" width="14.28515625" bestFit="1" customWidth="1"/>
    <col min="5376" max="5376" width="7.85546875" customWidth="1"/>
    <col min="5377" max="5379" width="11.7109375" customWidth="1"/>
    <col min="5380" max="5380" width="31.28515625" customWidth="1"/>
    <col min="5381" max="5392" width="11.7109375" customWidth="1"/>
    <col min="5393" max="5393" width="14.28515625" bestFit="1" customWidth="1"/>
    <col min="5632" max="5632" width="7.85546875" customWidth="1"/>
    <col min="5633" max="5635" width="11.7109375" customWidth="1"/>
    <col min="5636" max="5636" width="31.28515625" customWidth="1"/>
    <col min="5637" max="5648" width="11.7109375" customWidth="1"/>
    <col min="5649" max="5649" width="14.28515625" bestFit="1" customWidth="1"/>
    <col min="5888" max="5888" width="7.85546875" customWidth="1"/>
    <col min="5889" max="5891" width="11.7109375" customWidth="1"/>
    <col min="5892" max="5892" width="31.28515625" customWidth="1"/>
    <col min="5893" max="5904" width="11.7109375" customWidth="1"/>
    <col min="5905" max="5905" width="14.28515625" bestFit="1" customWidth="1"/>
    <col min="6144" max="6144" width="7.85546875" customWidth="1"/>
    <col min="6145" max="6147" width="11.7109375" customWidth="1"/>
    <col min="6148" max="6148" width="31.28515625" customWidth="1"/>
    <col min="6149" max="6160" width="11.7109375" customWidth="1"/>
    <col min="6161" max="6161" width="14.28515625" bestFit="1" customWidth="1"/>
    <col min="6400" max="6400" width="7.85546875" customWidth="1"/>
    <col min="6401" max="6403" width="11.7109375" customWidth="1"/>
    <col min="6404" max="6404" width="31.28515625" customWidth="1"/>
    <col min="6405" max="6416" width="11.7109375" customWidth="1"/>
    <col min="6417" max="6417" width="14.28515625" bestFit="1" customWidth="1"/>
    <col min="6656" max="6656" width="7.85546875" customWidth="1"/>
    <col min="6657" max="6659" width="11.7109375" customWidth="1"/>
    <col min="6660" max="6660" width="31.28515625" customWidth="1"/>
    <col min="6661" max="6672" width="11.7109375" customWidth="1"/>
    <col min="6673" max="6673" width="14.28515625" bestFit="1" customWidth="1"/>
    <col min="6912" max="6912" width="7.85546875" customWidth="1"/>
    <col min="6913" max="6915" width="11.7109375" customWidth="1"/>
    <col min="6916" max="6916" width="31.28515625" customWidth="1"/>
    <col min="6917" max="6928" width="11.7109375" customWidth="1"/>
    <col min="6929" max="6929" width="14.28515625" bestFit="1" customWidth="1"/>
    <col min="7168" max="7168" width="7.85546875" customWidth="1"/>
    <col min="7169" max="7171" width="11.7109375" customWidth="1"/>
    <col min="7172" max="7172" width="31.28515625" customWidth="1"/>
    <col min="7173" max="7184" width="11.7109375" customWidth="1"/>
    <col min="7185" max="7185" width="14.28515625" bestFit="1" customWidth="1"/>
    <col min="7424" max="7424" width="7.85546875" customWidth="1"/>
    <col min="7425" max="7427" width="11.7109375" customWidth="1"/>
    <col min="7428" max="7428" width="31.28515625" customWidth="1"/>
    <col min="7429" max="7440" width="11.7109375" customWidth="1"/>
    <col min="7441" max="7441" width="14.28515625" bestFit="1" customWidth="1"/>
    <col min="7680" max="7680" width="7.85546875" customWidth="1"/>
    <col min="7681" max="7683" width="11.7109375" customWidth="1"/>
    <col min="7684" max="7684" width="31.28515625" customWidth="1"/>
    <col min="7685" max="7696" width="11.7109375" customWidth="1"/>
    <col min="7697" max="7697" width="14.28515625" bestFit="1" customWidth="1"/>
    <col min="7936" max="7936" width="7.85546875" customWidth="1"/>
    <col min="7937" max="7939" width="11.7109375" customWidth="1"/>
    <col min="7940" max="7940" width="31.28515625" customWidth="1"/>
    <col min="7941" max="7952" width="11.7109375" customWidth="1"/>
    <col min="7953" max="7953" width="14.28515625" bestFit="1" customWidth="1"/>
    <col min="8192" max="8192" width="7.85546875" customWidth="1"/>
    <col min="8193" max="8195" width="11.7109375" customWidth="1"/>
    <col min="8196" max="8196" width="31.28515625" customWidth="1"/>
    <col min="8197" max="8208" width="11.7109375" customWidth="1"/>
    <col min="8209" max="8209" width="14.28515625" bestFit="1" customWidth="1"/>
    <col min="8448" max="8448" width="7.85546875" customWidth="1"/>
    <col min="8449" max="8451" width="11.7109375" customWidth="1"/>
    <col min="8452" max="8452" width="31.28515625" customWidth="1"/>
    <col min="8453" max="8464" width="11.7109375" customWidth="1"/>
    <col min="8465" max="8465" width="14.28515625" bestFit="1" customWidth="1"/>
    <col min="8704" max="8704" width="7.85546875" customWidth="1"/>
    <col min="8705" max="8707" width="11.7109375" customWidth="1"/>
    <col min="8708" max="8708" width="31.28515625" customWidth="1"/>
    <col min="8709" max="8720" width="11.7109375" customWidth="1"/>
    <col min="8721" max="8721" width="14.28515625" bestFit="1" customWidth="1"/>
    <col min="8960" max="8960" width="7.85546875" customWidth="1"/>
    <col min="8961" max="8963" width="11.7109375" customWidth="1"/>
    <col min="8964" max="8964" width="31.28515625" customWidth="1"/>
    <col min="8965" max="8976" width="11.7109375" customWidth="1"/>
    <col min="8977" max="8977" width="14.28515625" bestFit="1" customWidth="1"/>
    <col min="9216" max="9216" width="7.85546875" customWidth="1"/>
    <col min="9217" max="9219" width="11.7109375" customWidth="1"/>
    <col min="9220" max="9220" width="31.28515625" customWidth="1"/>
    <col min="9221" max="9232" width="11.7109375" customWidth="1"/>
    <col min="9233" max="9233" width="14.28515625" bestFit="1" customWidth="1"/>
    <col min="9472" max="9472" width="7.85546875" customWidth="1"/>
    <col min="9473" max="9475" width="11.7109375" customWidth="1"/>
    <col min="9476" max="9476" width="31.28515625" customWidth="1"/>
    <col min="9477" max="9488" width="11.7109375" customWidth="1"/>
    <col min="9489" max="9489" width="14.28515625" bestFit="1" customWidth="1"/>
    <col min="9728" max="9728" width="7.85546875" customWidth="1"/>
    <col min="9729" max="9731" width="11.7109375" customWidth="1"/>
    <col min="9732" max="9732" width="31.28515625" customWidth="1"/>
    <col min="9733" max="9744" width="11.7109375" customWidth="1"/>
    <col min="9745" max="9745" width="14.28515625" bestFit="1" customWidth="1"/>
    <col min="9984" max="9984" width="7.85546875" customWidth="1"/>
    <col min="9985" max="9987" width="11.7109375" customWidth="1"/>
    <col min="9988" max="9988" width="31.28515625" customWidth="1"/>
    <col min="9989" max="10000" width="11.7109375" customWidth="1"/>
    <col min="10001" max="10001" width="14.28515625" bestFit="1" customWidth="1"/>
    <col min="10240" max="10240" width="7.85546875" customWidth="1"/>
    <col min="10241" max="10243" width="11.7109375" customWidth="1"/>
    <col min="10244" max="10244" width="31.28515625" customWidth="1"/>
    <col min="10245" max="10256" width="11.7109375" customWidth="1"/>
    <col min="10257" max="10257" width="14.28515625" bestFit="1" customWidth="1"/>
    <col min="10496" max="10496" width="7.85546875" customWidth="1"/>
    <col min="10497" max="10499" width="11.7109375" customWidth="1"/>
    <col min="10500" max="10500" width="31.28515625" customWidth="1"/>
    <col min="10501" max="10512" width="11.7109375" customWidth="1"/>
    <col min="10513" max="10513" width="14.28515625" bestFit="1" customWidth="1"/>
    <col min="10752" max="10752" width="7.85546875" customWidth="1"/>
    <col min="10753" max="10755" width="11.7109375" customWidth="1"/>
    <col min="10756" max="10756" width="31.28515625" customWidth="1"/>
    <col min="10757" max="10768" width="11.7109375" customWidth="1"/>
    <col min="10769" max="10769" width="14.28515625" bestFit="1" customWidth="1"/>
    <col min="11008" max="11008" width="7.85546875" customWidth="1"/>
    <col min="11009" max="11011" width="11.7109375" customWidth="1"/>
    <col min="11012" max="11012" width="31.28515625" customWidth="1"/>
    <col min="11013" max="11024" width="11.7109375" customWidth="1"/>
    <col min="11025" max="11025" width="14.28515625" bestFit="1" customWidth="1"/>
    <col min="11264" max="11264" width="7.85546875" customWidth="1"/>
    <col min="11265" max="11267" width="11.7109375" customWidth="1"/>
    <col min="11268" max="11268" width="31.28515625" customWidth="1"/>
    <col min="11269" max="11280" width="11.7109375" customWidth="1"/>
    <col min="11281" max="11281" width="14.28515625" bestFit="1" customWidth="1"/>
    <col min="11520" max="11520" width="7.85546875" customWidth="1"/>
    <col min="11521" max="11523" width="11.7109375" customWidth="1"/>
    <col min="11524" max="11524" width="31.28515625" customWidth="1"/>
    <col min="11525" max="11536" width="11.7109375" customWidth="1"/>
    <col min="11537" max="11537" width="14.28515625" bestFit="1" customWidth="1"/>
    <col min="11776" max="11776" width="7.85546875" customWidth="1"/>
    <col min="11777" max="11779" width="11.7109375" customWidth="1"/>
    <col min="11780" max="11780" width="31.28515625" customWidth="1"/>
    <col min="11781" max="11792" width="11.7109375" customWidth="1"/>
    <col min="11793" max="11793" width="14.28515625" bestFit="1" customWidth="1"/>
    <col min="12032" max="12032" width="7.85546875" customWidth="1"/>
    <col min="12033" max="12035" width="11.7109375" customWidth="1"/>
    <col min="12036" max="12036" width="31.28515625" customWidth="1"/>
    <col min="12037" max="12048" width="11.7109375" customWidth="1"/>
    <col min="12049" max="12049" width="14.28515625" bestFit="1" customWidth="1"/>
    <col min="12288" max="12288" width="7.85546875" customWidth="1"/>
    <col min="12289" max="12291" width="11.7109375" customWidth="1"/>
    <col min="12292" max="12292" width="31.28515625" customWidth="1"/>
    <col min="12293" max="12304" width="11.7109375" customWidth="1"/>
    <col min="12305" max="12305" width="14.28515625" bestFit="1" customWidth="1"/>
    <col min="12544" max="12544" width="7.85546875" customWidth="1"/>
    <col min="12545" max="12547" width="11.7109375" customWidth="1"/>
    <col min="12548" max="12548" width="31.28515625" customWidth="1"/>
    <col min="12549" max="12560" width="11.7109375" customWidth="1"/>
    <col min="12561" max="12561" width="14.28515625" bestFit="1" customWidth="1"/>
    <col min="12800" max="12800" width="7.85546875" customWidth="1"/>
    <col min="12801" max="12803" width="11.7109375" customWidth="1"/>
    <col min="12804" max="12804" width="31.28515625" customWidth="1"/>
    <col min="12805" max="12816" width="11.7109375" customWidth="1"/>
    <col min="12817" max="12817" width="14.28515625" bestFit="1" customWidth="1"/>
    <col min="13056" max="13056" width="7.85546875" customWidth="1"/>
    <col min="13057" max="13059" width="11.7109375" customWidth="1"/>
    <col min="13060" max="13060" width="31.28515625" customWidth="1"/>
    <col min="13061" max="13072" width="11.7109375" customWidth="1"/>
    <col min="13073" max="13073" width="14.28515625" bestFit="1" customWidth="1"/>
    <col min="13312" max="13312" width="7.85546875" customWidth="1"/>
    <col min="13313" max="13315" width="11.7109375" customWidth="1"/>
    <col min="13316" max="13316" width="31.28515625" customWidth="1"/>
    <col min="13317" max="13328" width="11.7109375" customWidth="1"/>
    <col min="13329" max="13329" width="14.28515625" bestFit="1" customWidth="1"/>
    <col min="13568" max="13568" width="7.85546875" customWidth="1"/>
    <col min="13569" max="13571" width="11.7109375" customWidth="1"/>
    <col min="13572" max="13572" width="31.28515625" customWidth="1"/>
    <col min="13573" max="13584" width="11.7109375" customWidth="1"/>
    <col min="13585" max="13585" width="14.28515625" bestFit="1" customWidth="1"/>
    <col min="13824" max="13824" width="7.85546875" customWidth="1"/>
    <col min="13825" max="13827" width="11.7109375" customWidth="1"/>
    <col min="13828" max="13828" width="31.28515625" customWidth="1"/>
    <col min="13829" max="13840" width="11.7109375" customWidth="1"/>
    <col min="13841" max="13841" width="14.28515625" bestFit="1" customWidth="1"/>
    <col min="14080" max="14080" width="7.85546875" customWidth="1"/>
    <col min="14081" max="14083" width="11.7109375" customWidth="1"/>
    <col min="14084" max="14084" width="31.28515625" customWidth="1"/>
    <col min="14085" max="14096" width="11.7109375" customWidth="1"/>
    <col min="14097" max="14097" width="14.28515625" bestFit="1" customWidth="1"/>
    <col min="14336" max="14336" width="7.85546875" customWidth="1"/>
    <col min="14337" max="14339" width="11.7109375" customWidth="1"/>
    <col min="14340" max="14340" width="31.28515625" customWidth="1"/>
    <col min="14341" max="14352" width="11.7109375" customWidth="1"/>
    <col min="14353" max="14353" width="14.28515625" bestFit="1" customWidth="1"/>
    <col min="14592" max="14592" width="7.85546875" customWidth="1"/>
    <col min="14593" max="14595" width="11.7109375" customWidth="1"/>
    <col min="14596" max="14596" width="31.28515625" customWidth="1"/>
    <col min="14597" max="14608" width="11.7109375" customWidth="1"/>
    <col min="14609" max="14609" width="14.28515625" bestFit="1" customWidth="1"/>
    <col min="14848" max="14848" width="7.85546875" customWidth="1"/>
    <col min="14849" max="14851" width="11.7109375" customWidth="1"/>
    <col min="14852" max="14852" width="31.28515625" customWidth="1"/>
    <col min="14853" max="14864" width="11.7109375" customWidth="1"/>
    <col min="14865" max="14865" width="14.28515625" bestFit="1" customWidth="1"/>
    <col min="15104" max="15104" width="7.85546875" customWidth="1"/>
    <col min="15105" max="15107" width="11.7109375" customWidth="1"/>
    <col min="15108" max="15108" width="31.28515625" customWidth="1"/>
    <col min="15109" max="15120" width="11.7109375" customWidth="1"/>
    <col min="15121" max="15121" width="14.28515625" bestFit="1" customWidth="1"/>
    <col min="15360" max="15360" width="7.85546875" customWidth="1"/>
    <col min="15361" max="15363" width="11.7109375" customWidth="1"/>
    <col min="15364" max="15364" width="31.28515625" customWidth="1"/>
    <col min="15365" max="15376" width="11.7109375" customWidth="1"/>
    <col min="15377" max="15377" width="14.28515625" bestFit="1" customWidth="1"/>
    <col min="15616" max="15616" width="7.85546875" customWidth="1"/>
    <col min="15617" max="15619" width="11.7109375" customWidth="1"/>
    <col min="15620" max="15620" width="31.28515625" customWidth="1"/>
    <col min="15621" max="15632" width="11.7109375" customWidth="1"/>
    <col min="15633" max="15633" width="14.28515625" bestFit="1" customWidth="1"/>
    <col min="15872" max="15872" width="7.85546875" customWidth="1"/>
    <col min="15873" max="15875" width="11.7109375" customWidth="1"/>
    <col min="15876" max="15876" width="31.28515625" customWidth="1"/>
    <col min="15877" max="15888" width="11.7109375" customWidth="1"/>
    <col min="15889" max="15889" width="14.28515625" bestFit="1" customWidth="1"/>
    <col min="16128" max="16128" width="7.85546875" customWidth="1"/>
    <col min="16129" max="16131" width="11.7109375" customWidth="1"/>
    <col min="16132" max="16132" width="31.28515625" customWidth="1"/>
    <col min="16133" max="16144" width="11.7109375" customWidth="1"/>
    <col min="16145" max="16145" width="14.28515625" bestFit="1" customWidth="1"/>
  </cols>
  <sheetData>
    <row r="1" spans="1:20" x14ac:dyDescent="0.25">
      <c r="A1" s="39" t="s">
        <v>11161</v>
      </c>
      <c r="B1" s="39" t="s">
        <v>11078</v>
      </c>
      <c r="C1" s="39" t="s">
        <v>11162</v>
      </c>
      <c r="D1" s="39" t="s">
        <v>0</v>
      </c>
      <c r="E1" s="36" t="s">
        <v>11163</v>
      </c>
      <c r="F1" s="36" t="s">
        <v>11164</v>
      </c>
      <c r="G1" s="36" t="s">
        <v>11165</v>
      </c>
      <c r="H1" t="s">
        <v>11163</v>
      </c>
      <c r="I1" t="s">
        <v>11164</v>
      </c>
      <c r="J1" t="s">
        <v>11165</v>
      </c>
      <c r="K1" s="36" t="s">
        <v>11163</v>
      </c>
      <c r="L1" s="36" t="s">
        <v>11164</v>
      </c>
      <c r="M1" s="36" t="s">
        <v>11165</v>
      </c>
      <c r="N1" t="s">
        <v>11163</v>
      </c>
      <c r="O1" t="s">
        <v>11164</v>
      </c>
      <c r="P1" t="s">
        <v>11165</v>
      </c>
      <c r="Q1" s="44" t="s">
        <v>11166</v>
      </c>
      <c r="R1" s="44" t="s">
        <v>12470</v>
      </c>
      <c r="S1" s="114" t="s">
        <v>12553</v>
      </c>
      <c r="T1" s="114" t="s">
        <v>1269</v>
      </c>
    </row>
    <row r="2" spans="1:20" x14ac:dyDescent="0.25">
      <c r="A2" s="37" t="s">
        <v>11167</v>
      </c>
      <c r="B2" s="37" t="s">
        <v>11168</v>
      </c>
      <c r="C2" s="37" t="s">
        <v>13956</v>
      </c>
      <c r="D2" s="37" t="s">
        <v>11169</v>
      </c>
      <c r="E2" s="37">
        <v>5.08</v>
      </c>
      <c r="F2" s="37">
        <v>0.8</v>
      </c>
      <c r="G2" s="37">
        <v>1.56</v>
      </c>
      <c r="H2" s="37">
        <v>9.3699999999999992</v>
      </c>
      <c r="I2" s="37">
        <v>1.83</v>
      </c>
      <c r="J2" s="37">
        <v>3.9</v>
      </c>
      <c r="K2" s="37">
        <v>17.02</v>
      </c>
      <c r="L2" s="37">
        <v>3.57</v>
      </c>
      <c r="M2" s="37">
        <v>6.27</v>
      </c>
      <c r="N2" s="37">
        <v>21.75</v>
      </c>
      <c r="O2" s="37">
        <v>5.81</v>
      </c>
      <c r="P2" s="37">
        <v>8.5399999999999991</v>
      </c>
      <c r="Q2">
        <f>IFERROR(E2+H2,0)</f>
        <v>14.45</v>
      </c>
      <c r="R2">
        <f>IFERROR(E2+K2+N2,0)</f>
        <v>43.85</v>
      </c>
      <c r="S2" t="e">
        <f>VLOOKUP(C2*1,effectif!A:BA,53,0)</f>
        <v>#N/A</v>
      </c>
      <c r="T2">
        <f>C2*1</f>
        <v>70000</v>
      </c>
    </row>
    <row r="3" spans="1:20" x14ac:dyDescent="0.25">
      <c r="A3" s="37" t="s">
        <v>11170</v>
      </c>
      <c r="B3" s="37" t="s">
        <v>11171</v>
      </c>
      <c r="C3" s="37" t="s">
        <v>2493</v>
      </c>
      <c r="D3" s="37" t="s">
        <v>13957</v>
      </c>
      <c r="E3" s="37">
        <v>5.48</v>
      </c>
      <c r="F3" s="37">
        <v>0.81</v>
      </c>
      <c r="G3" s="37">
        <v>1.86</v>
      </c>
      <c r="H3" s="37">
        <v>9.83</v>
      </c>
      <c r="I3" s="37">
        <v>1.69</v>
      </c>
      <c r="J3" s="37">
        <v>3.45</v>
      </c>
      <c r="K3" s="37">
        <v>18.989999999999998</v>
      </c>
      <c r="L3" s="37">
        <v>3.84</v>
      </c>
      <c r="M3" s="37">
        <v>6.19</v>
      </c>
      <c r="N3" s="37">
        <v>24.37</v>
      </c>
      <c r="O3" s="37">
        <v>7.07</v>
      </c>
      <c r="P3" s="37">
        <v>9.7200000000000006</v>
      </c>
      <c r="Q3">
        <f t="shared" ref="Q3:Q66" si="0">IFERROR(E3+H3,0)</f>
        <v>15.31</v>
      </c>
      <c r="R3">
        <f t="shared" ref="R3:R66" si="1">IFERROR(E3+K3+N3,0)</f>
        <v>48.84</v>
      </c>
      <c r="S3">
        <f>VLOOKUP(C3*1,effectif!A:BA,53,0)</f>
        <v>0</v>
      </c>
      <c r="T3">
        <f t="shared" ref="T3:T66" si="2">C3*1</f>
        <v>306249</v>
      </c>
    </row>
    <row r="4" spans="1:20" x14ac:dyDescent="0.25">
      <c r="A4" s="37" t="s">
        <v>11172</v>
      </c>
      <c r="B4" s="37" t="s">
        <v>11081</v>
      </c>
      <c r="C4" s="37" t="s">
        <v>2022</v>
      </c>
      <c r="D4" s="37" t="s">
        <v>11173</v>
      </c>
      <c r="E4" s="37">
        <v>5.81</v>
      </c>
      <c r="F4" s="37">
        <v>0.84</v>
      </c>
      <c r="G4" s="37">
        <v>2.98</v>
      </c>
      <c r="H4" s="37">
        <v>11.17</v>
      </c>
      <c r="I4" s="37">
        <v>1.1599999999999999</v>
      </c>
      <c r="J4" s="37">
        <v>6.48</v>
      </c>
      <c r="K4" s="37">
        <v>18.3</v>
      </c>
      <c r="L4" s="37">
        <v>1.1200000000000001</v>
      </c>
      <c r="M4" s="37">
        <v>10.73</v>
      </c>
      <c r="N4" s="37">
        <v>22.44</v>
      </c>
      <c r="O4" s="37">
        <v>2.89</v>
      </c>
      <c r="P4" s="37">
        <v>12.43</v>
      </c>
      <c r="Q4">
        <f t="shared" si="0"/>
        <v>16.98</v>
      </c>
      <c r="R4">
        <f t="shared" si="1"/>
        <v>46.55</v>
      </c>
      <c r="S4">
        <f>VLOOKUP(C4*1,effectif!A:BA,53,0)</f>
        <v>0</v>
      </c>
      <c r="T4">
        <f t="shared" si="2"/>
        <v>177094</v>
      </c>
    </row>
    <row r="5" spans="1:20" x14ac:dyDescent="0.25">
      <c r="A5" s="37" t="s">
        <v>11174</v>
      </c>
      <c r="B5" s="37" t="s">
        <v>11175</v>
      </c>
      <c r="C5" s="37" t="s">
        <v>2025</v>
      </c>
      <c r="D5" s="37" t="s">
        <v>11176</v>
      </c>
      <c r="E5" s="37">
        <v>3.72</v>
      </c>
      <c r="F5" s="37">
        <v>4.2</v>
      </c>
      <c r="G5" s="37">
        <v>0</v>
      </c>
      <c r="H5" s="37">
        <v>10.54</v>
      </c>
      <c r="I5" s="37">
        <v>1.4</v>
      </c>
      <c r="J5" s="37">
        <v>0</v>
      </c>
      <c r="K5" s="37">
        <v>18.64</v>
      </c>
      <c r="L5" s="37">
        <v>0.53</v>
      </c>
      <c r="M5" s="37">
        <v>12.66</v>
      </c>
      <c r="N5" s="37">
        <v>24.23</v>
      </c>
      <c r="O5" s="37">
        <v>1.52</v>
      </c>
      <c r="P5" s="37">
        <v>15.35</v>
      </c>
      <c r="Q5">
        <f t="shared" si="0"/>
        <v>14.26</v>
      </c>
      <c r="R5">
        <f t="shared" si="1"/>
        <v>46.59</v>
      </c>
      <c r="S5" t="str">
        <f>VLOOKUP(C5*1,effectif!A:BA,53,0)</f>
        <v>070048</v>
      </c>
      <c r="T5">
        <f t="shared" si="2"/>
        <v>302744</v>
      </c>
    </row>
    <row r="6" spans="1:20" x14ac:dyDescent="0.25">
      <c r="A6" s="37" t="s">
        <v>11177</v>
      </c>
      <c r="B6" s="37" t="s">
        <v>11178</v>
      </c>
      <c r="C6" s="37" t="s">
        <v>13958</v>
      </c>
      <c r="D6" s="37" t="s">
        <v>11179</v>
      </c>
      <c r="E6" s="37">
        <v>2.3199999999999998</v>
      </c>
      <c r="F6" s="37">
        <v>0</v>
      </c>
      <c r="G6" s="37">
        <v>0</v>
      </c>
      <c r="H6" s="37">
        <v>18.88</v>
      </c>
      <c r="I6" s="37">
        <v>1.94</v>
      </c>
      <c r="J6" s="37">
        <v>0</v>
      </c>
      <c r="K6" s="37">
        <v>28.78</v>
      </c>
      <c r="L6" s="37">
        <v>2.2200000000000002</v>
      </c>
      <c r="M6" s="37">
        <v>0</v>
      </c>
      <c r="N6" s="37">
        <v>29.94</v>
      </c>
      <c r="O6" s="37">
        <v>0.63</v>
      </c>
      <c r="P6" s="37">
        <v>36.74</v>
      </c>
      <c r="Q6">
        <f t="shared" si="0"/>
        <v>21.2</v>
      </c>
      <c r="R6">
        <f t="shared" si="1"/>
        <v>61.040000000000006</v>
      </c>
      <c r="S6" t="e">
        <f>VLOOKUP(C6*1,effectif!A:BA,53,0)</f>
        <v>#N/A</v>
      </c>
      <c r="T6">
        <f t="shared" si="2"/>
        <v>304404</v>
      </c>
    </row>
    <row r="7" spans="1:20" x14ac:dyDescent="0.25">
      <c r="A7" s="37" t="s">
        <v>11177</v>
      </c>
      <c r="B7" s="37" t="s">
        <v>11178</v>
      </c>
      <c r="C7" s="37" t="s">
        <v>13959</v>
      </c>
      <c r="D7" s="37" t="s">
        <v>11180</v>
      </c>
      <c r="E7" s="37">
        <v>0</v>
      </c>
      <c r="F7" s="37" t="s">
        <v>11181</v>
      </c>
      <c r="G7" s="37">
        <v>0</v>
      </c>
      <c r="H7" s="37">
        <v>0</v>
      </c>
      <c r="I7" s="37"/>
      <c r="J7" s="37"/>
      <c r="K7" s="37">
        <v>24.83</v>
      </c>
      <c r="L7" s="37">
        <v>100</v>
      </c>
      <c r="M7" s="37">
        <v>18.59</v>
      </c>
      <c r="N7" s="37">
        <v>28.47</v>
      </c>
      <c r="O7" s="37">
        <v>1.87</v>
      </c>
      <c r="P7" s="37">
        <v>25.75</v>
      </c>
      <c r="Q7">
        <f t="shared" si="0"/>
        <v>0</v>
      </c>
      <c r="R7">
        <f t="shared" si="1"/>
        <v>53.3</v>
      </c>
      <c r="S7" t="e">
        <f>VLOOKUP(C7*1,effectif!A:BA,53,0)</f>
        <v>#N/A</v>
      </c>
      <c r="T7">
        <f t="shared" si="2"/>
        <v>187461</v>
      </c>
    </row>
    <row r="8" spans="1:20" x14ac:dyDescent="0.25">
      <c r="A8" s="37" t="s">
        <v>11177</v>
      </c>
      <c r="B8" s="37" t="s">
        <v>11178</v>
      </c>
      <c r="C8" s="37" t="s">
        <v>5732</v>
      </c>
      <c r="D8" s="37" t="s">
        <v>11182</v>
      </c>
      <c r="E8" s="37">
        <v>1.74</v>
      </c>
      <c r="F8" s="37">
        <v>0</v>
      </c>
      <c r="G8" s="37">
        <v>0</v>
      </c>
      <c r="H8" s="37">
        <v>3.72</v>
      </c>
      <c r="I8" s="37">
        <v>0</v>
      </c>
      <c r="J8" s="37">
        <v>0</v>
      </c>
      <c r="K8" s="37">
        <v>10.31</v>
      </c>
      <c r="L8" s="37">
        <v>0</v>
      </c>
      <c r="M8" s="37">
        <v>0</v>
      </c>
      <c r="N8" s="37">
        <v>13.02</v>
      </c>
      <c r="O8" s="37">
        <v>0</v>
      </c>
      <c r="P8" s="37">
        <v>0</v>
      </c>
      <c r="Q8">
        <f t="shared" si="0"/>
        <v>5.46</v>
      </c>
      <c r="R8">
        <f t="shared" si="1"/>
        <v>25.07</v>
      </c>
      <c r="S8" t="str">
        <f>VLOOKUP(C8*1,effectif!A:BA,53,0)</f>
        <v>070048</v>
      </c>
      <c r="T8">
        <f t="shared" si="2"/>
        <v>183666</v>
      </c>
    </row>
    <row r="9" spans="1:20" x14ac:dyDescent="0.25">
      <c r="A9" s="37" t="s">
        <v>11177</v>
      </c>
      <c r="B9" s="37" t="s">
        <v>11178</v>
      </c>
      <c r="C9" s="37" t="s">
        <v>4131</v>
      </c>
      <c r="D9" s="37" t="s">
        <v>11183</v>
      </c>
      <c r="E9" s="37"/>
      <c r="F9" s="37"/>
      <c r="G9" s="37"/>
      <c r="H9" s="37"/>
      <c r="I9" s="37"/>
      <c r="J9" s="37"/>
      <c r="K9" s="37"/>
      <c r="L9" s="37"/>
      <c r="M9" s="37"/>
      <c r="N9" s="37"/>
      <c r="O9" s="37"/>
      <c r="P9" s="37"/>
      <c r="Q9">
        <f t="shared" si="0"/>
        <v>0</v>
      </c>
      <c r="R9">
        <f t="shared" si="1"/>
        <v>0</v>
      </c>
      <c r="S9" t="str">
        <f>VLOOKUP(C9*1,effectif!A:BA,53,0)</f>
        <v>070048</v>
      </c>
      <c r="T9">
        <f t="shared" si="2"/>
        <v>306206</v>
      </c>
    </row>
    <row r="10" spans="1:20" x14ac:dyDescent="0.25">
      <c r="A10" s="37" t="s">
        <v>11177</v>
      </c>
      <c r="B10" s="37" t="s">
        <v>11178</v>
      </c>
      <c r="C10" s="37" t="s">
        <v>7237</v>
      </c>
      <c r="D10" s="37" t="s">
        <v>11184</v>
      </c>
      <c r="E10" s="37">
        <v>13.1</v>
      </c>
      <c r="F10" s="37">
        <v>7.64</v>
      </c>
      <c r="G10" s="37">
        <v>0</v>
      </c>
      <c r="H10" s="37">
        <v>17.3</v>
      </c>
      <c r="I10" s="37">
        <v>2.46</v>
      </c>
      <c r="J10" s="37">
        <v>0</v>
      </c>
      <c r="K10" s="37">
        <v>23.9</v>
      </c>
      <c r="L10" s="37">
        <v>0</v>
      </c>
      <c r="M10" s="37">
        <v>55.25</v>
      </c>
      <c r="N10" s="37">
        <v>32.86</v>
      </c>
      <c r="O10" s="37">
        <v>0</v>
      </c>
      <c r="P10" s="37">
        <v>48.16</v>
      </c>
      <c r="Q10">
        <f t="shared" si="0"/>
        <v>30.4</v>
      </c>
      <c r="R10">
        <f t="shared" si="1"/>
        <v>69.86</v>
      </c>
      <c r="S10" t="str">
        <f>VLOOKUP(C10*1,effectif!A:BA,53,0)</f>
        <v>070048</v>
      </c>
      <c r="T10">
        <f t="shared" si="2"/>
        <v>302853</v>
      </c>
    </row>
    <row r="11" spans="1:20" x14ac:dyDescent="0.25">
      <c r="A11" s="37" t="s">
        <v>11177</v>
      </c>
      <c r="B11" s="37" t="s">
        <v>11178</v>
      </c>
      <c r="C11" s="37" t="s">
        <v>2854</v>
      </c>
      <c r="D11" s="37" t="s">
        <v>11185</v>
      </c>
      <c r="E11" s="37"/>
      <c r="F11" s="37"/>
      <c r="G11" s="37"/>
      <c r="H11" s="37"/>
      <c r="I11" s="37"/>
      <c r="J11" s="37"/>
      <c r="K11" s="37"/>
      <c r="L11" s="37"/>
      <c r="M11" s="37"/>
      <c r="N11" s="37"/>
      <c r="O11" s="37"/>
      <c r="P11" s="37"/>
      <c r="Q11">
        <f t="shared" si="0"/>
        <v>0</v>
      </c>
      <c r="R11">
        <f t="shared" si="1"/>
        <v>0</v>
      </c>
      <c r="S11" t="str">
        <f>VLOOKUP(C11*1,effectif!A:BA,53,0)</f>
        <v>070048</v>
      </c>
      <c r="T11">
        <f t="shared" si="2"/>
        <v>305945</v>
      </c>
    </row>
    <row r="12" spans="1:20" x14ac:dyDescent="0.25">
      <c r="A12" s="37" t="s">
        <v>11177</v>
      </c>
      <c r="B12" s="37" t="s">
        <v>11178</v>
      </c>
      <c r="C12" s="37" t="s">
        <v>2089</v>
      </c>
      <c r="D12" s="37" t="s">
        <v>11186</v>
      </c>
      <c r="E12" s="37"/>
      <c r="F12" s="37"/>
      <c r="G12" s="37"/>
      <c r="H12" s="37"/>
      <c r="I12" s="37"/>
      <c r="J12" s="37"/>
      <c r="K12" s="37"/>
      <c r="L12" s="37"/>
      <c r="M12" s="37"/>
      <c r="N12" s="37"/>
      <c r="O12" s="37"/>
      <c r="P12" s="37"/>
      <c r="Q12">
        <f t="shared" si="0"/>
        <v>0</v>
      </c>
      <c r="R12">
        <f t="shared" si="1"/>
        <v>0</v>
      </c>
      <c r="S12" t="str">
        <f>VLOOKUP(C12*1,effectif!A:BA,53,0)</f>
        <v>070048</v>
      </c>
      <c r="T12">
        <f t="shared" si="2"/>
        <v>305870</v>
      </c>
    </row>
    <row r="13" spans="1:20" x14ac:dyDescent="0.25">
      <c r="A13" s="37" t="s">
        <v>11177</v>
      </c>
      <c r="B13" s="37" t="s">
        <v>11178</v>
      </c>
      <c r="C13" s="37" t="s">
        <v>11139</v>
      </c>
      <c r="D13" s="37" t="s">
        <v>13960</v>
      </c>
      <c r="E13" s="37"/>
      <c r="F13" s="37"/>
      <c r="G13" s="37"/>
      <c r="H13" s="37"/>
      <c r="I13" s="37"/>
      <c r="J13" s="37"/>
      <c r="K13" s="37"/>
      <c r="L13" s="37"/>
      <c r="M13" s="37"/>
      <c r="N13" s="37"/>
      <c r="O13" s="37"/>
      <c r="P13" s="37"/>
      <c r="Q13">
        <f t="shared" si="0"/>
        <v>0</v>
      </c>
      <c r="R13">
        <f t="shared" si="1"/>
        <v>0</v>
      </c>
      <c r="S13" t="str">
        <f>VLOOKUP(C13*1,effectif!A:BA,53,0)</f>
        <v>070048</v>
      </c>
      <c r="T13">
        <f t="shared" si="2"/>
        <v>306487</v>
      </c>
    </row>
    <row r="14" spans="1:20" x14ac:dyDescent="0.25">
      <c r="A14" s="37" t="s">
        <v>11177</v>
      </c>
      <c r="B14" s="37" t="s">
        <v>11178</v>
      </c>
      <c r="C14" s="37" t="s">
        <v>7836</v>
      </c>
      <c r="D14" s="37" t="s">
        <v>11187</v>
      </c>
      <c r="E14" s="37">
        <v>4.68</v>
      </c>
      <c r="F14" s="37">
        <v>0</v>
      </c>
      <c r="G14" s="37"/>
      <c r="H14" s="37"/>
      <c r="I14" s="37"/>
      <c r="J14" s="37"/>
      <c r="K14" s="37"/>
      <c r="L14" s="37"/>
      <c r="M14" s="37"/>
      <c r="N14" s="37"/>
      <c r="O14" s="37"/>
      <c r="P14" s="37"/>
      <c r="Q14">
        <f t="shared" si="0"/>
        <v>4.68</v>
      </c>
      <c r="R14">
        <f t="shared" si="1"/>
        <v>4.68</v>
      </c>
      <c r="S14" t="str">
        <f>VLOOKUP(C14*1,effectif!A:BA,53,0)</f>
        <v>070048</v>
      </c>
      <c r="T14">
        <f t="shared" si="2"/>
        <v>305755</v>
      </c>
    </row>
    <row r="15" spans="1:20" x14ac:dyDescent="0.25">
      <c r="A15" s="37" t="s">
        <v>11177</v>
      </c>
      <c r="B15" s="37" t="s">
        <v>11178</v>
      </c>
      <c r="C15" s="37" t="s">
        <v>8944</v>
      </c>
      <c r="D15" s="37" t="s">
        <v>11188</v>
      </c>
      <c r="E15" s="37">
        <v>5.86</v>
      </c>
      <c r="F15" s="37">
        <v>0</v>
      </c>
      <c r="G15" s="37">
        <v>0</v>
      </c>
      <c r="H15" s="37">
        <v>11.7</v>
      </c>
      <c r="I15" s="37">
        <v>0</v>
      </c>
      <c r="J15" s="37">
        <v>0</v>
      </c>
      <c r="K15" s="37">
        <v>15.09</v>
      </c>
      <c r="L15" s="37">
        <v>0</v>
      </c>
      <c r="M15" s="37">
        <v>34.93</v>
      </c>
      <c r="N15" s="37">
        <v>30.72</v>
      </c>
      <c r="O15" s="37">
        <v>0.81</v>
      </c>
      <c r="P15" s="37">
        <v>24.26</v>
      </c>
      <c r="Q15">
        <f t="shared" si="0"/>
        <v>17.559999999999999</v>
      </c>
      <c r="R15">
        <f t="shared" si="1"/>
        <v>51.67</v>
      </c>
      <c r="S15" t="str">
        <f>VLOOKUP(C15*1,effectif!A:BA,53,0)</f>
        <v>070048</v>
      </c>
      <c r="T15">
        <f t="shared" si="2"/>
        <v>301537</v>
      </c>
    </row>
    <row r="16" spans="1:20" x14ac:dyDescent="0.25">
      <c r="A16" s="37" t="s">
        <v>11177</v>
      </c>
      <c r="B16" s="37" t="s">
        <v>11178</v>
      </c>
      <c r="C16" s="37" t="s">
        <v>8824</v>
      </c>
      <c r="D16" s="37" t="s">
        <v>11189</v>
      </c>
      <c r="E16" s="37"/>
      <c r="F16" s="37"/>
      <c r="G16" s="37"/>
      <c r="H16" s="37"/>
      <c r="I16" s="37"/>
      <c r="J16" s="37"/>
      <c r="K16" s="37"/>
      <c r="L16" s="37"/>
      <c r="M16" s="37"/>
      <c r="N16" s="37"/>
      <c r="O16" s="37"/>
      <c r="P16" s="37"/>
      <c r="Q16">
        <f t="shared" si="0"/>
        <v>0</v>
      </c>
      <c r="R16">
        <f t="shared" si="1"/>
        <v>0</v>
      </c>
      <c r="S16" t="str">
        <f>VLOOKUP(C16*1,effectif!A:BA,53,0)</f>
        <v>070048</v>
      </c>
      <c r="T16">
        <f t="shared" si="2"/>
        <v>993029</v>
      </c>
    </row>
    <row r="17" spans="1:20" x14ac:dyDescent="0.25">
      <c r="A17" s="37" t="s">
        <v>11177</v>
      </c>
      <c r="B17" s="37" t="s">
        <v>11178</v>
      </c>
      <c r="C17" s="37" t="s">
        <v>8592</v>
      </c>
      <c r="D17" s="37" t="s">
        <v>11189</v>
      </c>
      <c r="E17" s="37"/>
      <c r="F17" s="37"/>
      <c r="G17" s="37"/>
      <c r="H17" s="37"/>
      <c r="I17" s="37"/>
      <c r="J17" s="37"/>
      <c r="K17" s="37"/>
      <c r="L17" s="37"/>
      <c r="M17" s="37"/>
      <c r="N17" s="37"/>
      <c r="O17" s="37"/>
      <c r="P17" s="37"/>
      <c r="Q17">
        <f t="shared" si="0"/>
        <v>0</v>
      </c>
      <c r="R17">
        <f t="shared" si="1"/>
        <v>0</v>
      </c>
      <c r="S17" t="str">
        <f>VLOOKUP(C17*1,effectif!A:BA,53,0)</f>
        <v>070048</v>
      </c>
      <c r="T17">
        <f t="shared" si="2"/>
        <v>993348</v>
      </c>
    </row>
    <row r="18" spans="1:20" x14ac:dyDescent="0.25">
      <c r="A18" s="37" t="s">
        <v>11174</v>
      </c>
      <c r="B18" s="37" t="s">
        <v>11175</v>
      </c>
      <c r="C18" s="37" t="s">
        <v>3308</v>
      </c>
      <c r="D18" s="37" t="s">
        <v>11190</v>
      </c>
      <c r="E18" s="37">
        <v>6.28</v>
      </c>
      <c r="F18" s="37">
        <v>0.56000000000000005</v>
      </c>
      <c r="G18" s="37">
        <v>0.73</v>
      </c>
      <c r="H18" s="37">
        <v>13.59</v>
      </c>
      <c r="I18" s="37">
        <v>0.96</v>
      </c>
      <c r="J18" s="37">
        <v>7.6</v>
      </c>
      <c r="K18" s="37">
        <v>18.84</v>
      </c>
      <c r="L18" s="37">
        <v>0.8</v>
      </c>
      <c r="M18" s="37">
        <v>21.19</v>
      </c>
      <c r="N18" s="37">
        <v>25.38</v>
      </c>
      <c r="O18" s="37">
        <v>1.21</v>
      </c>
      <c r="P18" s="37">
        <v>12.09</v>
      </c>
      <c r="Q18">
        <f t="shared" si="0"/>
        <v>19.87</v>
      </c>
      <c r="R18">
        <f t="shared" si="1"/>
        <v>50.5</v>
      </c>
      <c r="S18" t="str">
        <f>VLOOKUP(C18*1,effectif!A:BA,53,0)</f>
        <v>071023</v>
      </c>
      <c r="T18">
        <f t="shared" si="2"/>
        <v>190883</v>
      </c>
    </row>
    <row r="19" spans="1:20" x14ac:dyDescent="0.25">
      <c r="A19" s="37" t="s">
        <v>11177</v>
      </c>
      <c r="B19" s="37" t="s">
        <v>11178</v>
      </c>
      <c r="C19" s="37" t="s">
        <v>7934</v>
      </c>
      <c r="D19" s="37" t="s">
        <v>11191</v>
      </c>
      <c r="E19" s="37">
        <v>0</v>
      </c>
      <c r="F19" s="37">
        <v>0</v>
      </c>
      <c r="G19" s="37">
        <v>0</v>
      </c>
      <c r="H19" s="37">
        <v>0</v>
      </c>
      <c r="I19" s="37">
        <v>0</v>
      </c>
      <c r="J19" s="37"/>
      <c r="K19" s="37">
        <v>0</v>
      </c>
      <c r="L19" s="37"/>
      <c r="M19" s="37"/>
      <c r="N19" s="37">
        <v>0</v>
      </c>
      <c r="O19" s="37"/>
      <c r="P19" s="37"/>
      <c r="Q19">
        <f t="shared" si="0"/>
        <v>0</v>
      </c>
      <c r="R19">
        <f t="shared" si="1"/>
        <v>0</v>
      </c>
      <c r="S19" t="str">
        <f>VLOOKUP(C19*1,effectif!A:BA,53,0)</f>
        <v>071023</v>
      </c>
      <c r="T19">
        <f t="shared" si="2"/>
        <v>182117</v>
      </c>
    </row>
    <row r="20" spans="1:20" x14ac:dyDescent="0.25">
      <c r="A20" s="37" t="s">
        <v>11177</v>
      </c>
      <c r="B20" s="37" t="s">
        <v>11178</v>
      </c>
      <c r="C20" s="37" t="s">
        <v>10668</v>
      </c>
      <c r="D20" s="37" t="s">
        <v>11192</v>
      </c>
      <c r="E20" s="37">
        <v>1.54</v>
      </c>
      <c r="F20" s="37">
        <v>0</v>
      </c>
      <c r="G20" s="37">
        <v>0</v>
      </c>
      <c r="H20" s="37">
        <v>10.69</v>
      </c>
      <c r="I20" s="37">
        <v>0</v>
      </c>
      <c r="J20" s="37">
        <v>20.51</v>
      </c>
      <c r="K20" s="37">
        <v>16.32</v>
      </c>
      <c r="L20" s="37">
        <v>0</v>
      </c>
      <c r="M20" s="37">
        <v>22.45</v>
      </c>
      <c r="N20" s="37">
        <v>30.9</v>
      </c>
      <c r="O20" s="37">
        <v>1.94</v>
      </c>
      <c r="P20" s="37">
        <v>0</v>
      </c>
      <c r="Q20">
        <f t="shared" si="0"/>
        <v>12.23</v>
      </c>
      <c r="R20">
        <f t="shared" si="1"/>
        <v>48.76</v>
      </c>
      <c r="S20" t="str">
        <f>VLOOKUP(C20*1,effectif!A:BA,53,0)</f>
        <v>071023</v>
      </c>
      <c r="T20">
        <f t="shared" si="2"/>
        <v>304029</v>
      </c>
    </row>
    <row r="21" spans="1:20" x14ac:dyDescent="0.25">
      <c r="A21" s="37" t="s">
        <v>11177</v>
      </c>
      <c r="B21" s="37" t="s">
        <v>11178</v>
      </c>
      <c r="C21" s="37" t="s">
        <v>6341</v>
      </c>
      <c r="D21" s="37" t="s">
        <v>11193</v>
      </c>
      <c r="E21" s="37">
        <v>9.9</v>
      </c>
      <c r="F21" s="37">
        <v>0</v>
      </c>
      <c r="G21" s="37">
        <v>0</v>
      </c>
      <c r="H21" s="37">
        <v>17</v>
      </c>
      <c r="I21" s="37">
        <v>0</v>
      </c>
      <c r="J21" s="37">
        <v>12.01</v>
      </c>
      <c r="K21" s="37">
        <v>12.09</v>
      </c>
      <c r="L21" s="37">
        <v>0</v>
      </c>
      <c r="M21" s="37">
        <v>7.43</v>
      </c>
      <c r="N21" s="37">
        <v>19.16</v>
      </c>
      <c r="O21" s="37">
        <v>0.44</v>
      </c>
      <c r="P21" s="37">
        <v>14.21</v>
      </c>
      <c r="Q21">
        <f t="shared" si="0"/>
        <v>26.9</v>
      </c>
      <c r="R21">
        <f t="shared" si="1"/>
        <v>41.150000000000006</v>
      </c>
      <c r="S21" t="str">
        <f>VLOOKUP(C21*1,effectif!A:BA,53,0)</f>
        <v>071023</v>
      </c>
      <c r="T21">
        <f t="shared" si="2"/>
        <v>173032</v>
      </c>
    </row>
    <row r="22" spans="1:20" x14ac:dyDescent="0.25">
      <c r="A22" s="37" t="s">
        <v>11177</v>
      </c>
      <c r="B22" s="37" t="s">
        <v>11178</v>
      </c>
      <c r="C22" s="37" t="s">
        <v>4526</v>
      </c>
      <c r="D22" s="37" t="s">
        <v>11194</v>
      </c>
      <c r="E22" s="37"/>
      <c r="F22" s="37"/>
      <c r="G22" s="37"/>
      <c r="H22" s="37"/>
      <c r="I22" s="37"/>
      <c r="J22" s="37"/>
      <c r="K22" s="37"/>
      <c r="L22" s="37"/>
      <c r="M22" s="37"/>
      <c r="N22" s="37"/>
      <c r="O22" s="37"/>
      <c r="P22" s="37"/>
      <c r="Q22">
        <f t="shared" si="0"/>
        <v>0</v>
      </c>
      <c r="R22">
        <f t="shared" si="1"/>
        <v>0</v>
      </c>
      <c r="S22" t="str">
        <f>VLOOKUP(C22*1,effectif!A:BA,53,0)</f>
        <v>071023</v>
      </c>
      <c r="T22">
        <f t="shared" si="2"/>
        <v>305978</v>
      </c>
    </row>
    <row r="23" spans="1:20" x14ac:dyDescent="0.25">
      <c r="A23" s="37" t="s">
        <v>11177</v>
      </c>
      <c r="B23" s="37" t="s">
        <v>11178</v>
      </c>
      <c r="C23" s="37" t="s">
        <v>3304</v>
      </c>
      <c r="D23" s="37" t="s">
        <v>11196</v>
      </c>
      <c r="E23" s="37"/>
      <c r="F23" s="37"/>
      <c r="G23" s="37"/>
      <c r="H23" s="37"/>
      <c r="I23" s="37"/>
      <c r="J23" s="37"/>
      <c r="K23" s="37"/>
      <c r="L23" s="37"/>
      <c r="M23" s="37"/>
      <c r="N23" s="37"/>
      <c r="O23" s="37"/>
      <c r="P23" s="37"/>
      <c r="Q23">
        <f t="shared" si="0"/>
        <v>0</v>
      </c>
      <c r="R23">
        <f t="shared" si="1"/>
        <v>0</v>
      </c>
      <c r="S23" t="str">
        <f>VLOOKUP(C23*1,effectif!A:BA,53,0)</f>
        <v>071023</v>
      </c>
      <c r="T23">
        <f t="shared" si="2"/>
        <v>305990</v>
      </c>
    </row>
    <row r="24" spans="1:20" x14ac:dyDescent="0.25">
      <c r="A24" s="37" t="s">
        <v>11177</v>
      </c>
      <c r="B24" s="37" t="s">
        <v>11178</v>
      </c>
      <c r="C24" s="37" t="s">
        <v>9329</v>
      </c>
      <c r="D24" s="37" t="s">
        <v>11197</v>
      </c>
      <c r="E24" s="37">
        <v>5.66</v>
      </c>
      <c r="F24" s="37">
        <v>0.43</v>
      </c>
      <c r="G24" s="37">
        <v>0</v>
      </c>
      <c r="H24" s="37">
        <v>0</v>
      </c>
      <c r="I24" s="37" t="s">
        <v>11181</v>
      </c>
      <c r="J24" s="37">
        <v>0</v>
      </c>
      <c r="K24" s="37"/>
      <c r="L24" s="37"/>
      <c r="M24" s="37"/>
      <c r="N24" s="37"/>
      <c r="O24" s="37"/>
      <c r="P24" s="37"/>
      <c r="Q24">
        <f t="shared" si="0"/>
        <v>5.66</v>
      </c>
      <c r="R24">
        <f t="shared" si="1"/>
        <v>5.66</v>
      </c>
      <c r="S24" t="str">
        <f>VLOOKUP(C24*1,effectif!A:BA,53,0)</f>
        <v>071023</v>
      </c>
      <c r="T24">
        <f t="shared" si="2"/>
        <v>305603</v>
      </c>
    </row>
    <row r="25" spans="1:20" x14ac:dyDescent="0.25">
      <c r="A25" s="37" t="s">
        <v>11177</v>
      </c>
      <c r="B25" s="37" t="s">
        <v>11178</v>
      </c>
      <c r="C25" s="37" t="s">
        <v>6728</v>
      </c>
      <c r="D25" s="37" t="s">
        <v>11198</v>
      </c>
      <c r="E25" s="37">
        <v>2.16</v>
      </c>
      <c r="F25" s="37">
        <v>0</v>
      </c>
      <c r="G25" s="37">
        <v>0</v>
      </c>
      <c r="H25" s="37">
        <v>5.75</v>
      </c>
      <c r="I25" s="37">
        <v>0</v>
      </c>
      <c r="J25" s="37">
        <v>0</v>
      </c>
      <c r="K25" s="37">
        <v>15.61</v>
      </c>
      <c r="L25" s="37">
        <v>0</v>
      </c>
      <c r="M25" s="37">
        <v>0</v>
      </c>
      <c r="N25" s="37">
        <v>16.760000000000002</v>
      </c>
      <c r="O25" s="37">
        <v>1.39</v>
      </c>
      <c r="P25" s="37">
        <v>13.75</v>
      </c>
      <c r="Q25">
        <f t="shared" si="0"/>
        <v>7.91</v>
      </c>
      <c r="R25">
        <f t="shared" si="1"/>
        <v>34.53</v>
      </c>
      <c r="S25" t="str">
        <f>VLOOKUP(C25*1,effectif!A:BA,53,0)</f>
        <v>071023</v>
      </c>
      <c r="T25">
        <f t="shared" si="2"/>
        <v>188249</v>
      </c>
    </row>
    <row r="26" spans="1:20" x14ac:dyDescent="0.25">
      <c r="A26" s="37" t="s">
        <v>11177</v>
      </c>
      <c r="B26" s="37" t="s">
        <v>11178</v>
      </c>
      <c r="C26" s="37" t="s">
        <v>3417</v>
      </c>
      <c r="D26" s="37" t="s">
        <v>11199</v>
      </c>
      <c r="E26" s="37">
        <v>13.33</v>
      </c>
      <c r="F26" s="37">
        <v>0</v>
      </c>
      <c r="G26" s="37">
        <v>0</v>
      </c>
      <c r="H26" s="37">
        <v>11.8</v>
      </c>
      <c r="I26" s="37">
        <v>1.1299999999999999</v>
      </c>
      <c r="J26" s="37">
        <v>0</v>
      </c>
      <c r="K26" s="37">
        <v>22.44</v>
      </c>
      <c r="L26" s="37">
        <v>0</v>
      </c>
      <c r="M26" s="37">
        <v>12.39</v>
      </c>
      <c r="N26" s="37">
        <v>31.36</v>
      </c>
      <c r="O26" s="37">
        <v>0</v>
      </c>
      <c r="P26" s="37">
        <v>34.04</v>
      </c>
      <c r="Q26">
        <f t="shared" si="0"/>
        <v>25.130000000000003</v>
      </c>
      <c r="R26">
        <f t="shared" si="1"/>
        <v>67.13</v>
      </c>
      <c r="S26" t="str">
        <f>VLOOKUP(C26*1,effectif!A:BA,53,0)</f>
        <v>071023</v>
      </c>
      <c r="T26">
        <f t="shared" si="2"/>
        <v>183080</v>
      </c>
    </row>
    <row r="27" spans="1:20" x14ac:dyDescent="0.25">
      <c r="A27" s="37" t="s">
        <v>11177</v>
      </c>
      <c r="B27" s="37" t="s">
        <v>11178</v>
      </c>
      <c r="C27" s="37" t="s">
        <v>10680</v>
      </c>
      <c r="D27" s="37" t="s">
        <v>11189</v>
      </c>
      <c r="E27" s="37"/>
      <c r="F27" s="37"/>
      <c r="G27" s="37"/>
      <c r="H27" s="37"/>
      <c r="I27" s="37"/>
      <c r="J27" s="37"/>
      <c r="K27" s="37"/>
      <c r="L27" s="37"/>
      <c r="M27" s="37"/>
      <c r="N27" s="37"/>
      <c r="O27" s="37"/>
      <c r="P27" s="37"/>
      <c r="Q27">
        <f t="shared" si="0"/>
        <v>0</v>
      </c>
      <c r="R27">
        <f t="shared" si="1"/>
        <v>0</v>
      </c>
      <c r="S27" t="str">
        <f>VLOOKUP(C27*1,effectif!A:BA,53,0)</f>
        <v>071023</v>
      </c>
      <c r="T27">
        <f t="shared" si="2"/>
        <v>96129</v>
      </c>
    </row>
    <row r="28" spans="1:20" x14ac:dyDescent="0.25">
      <c r="A28" s="37" t="s">
        <v>11177</v>
      </c>
      <c r="B28" s="37" t="s">
        <v>11178</v>
      </c>
      <c r="C28" s="37" t="s">
        <v>9550</v>
      </c>
      <c r="D28" s="37" t="s">
        <v>11189</v>
      </c>
      <c r="E28" s="37"/>
      <c r="F28" s="37"/>
      <c r="G28" s="37"/>
      <c r="H28" s="37"/>
      <c r="I28" s="37"/>
      <c r="J28" s="37"/>
      <c r="K28" s="37"/>
      <c r="L28" s="37"/>
      <c r="M28" s="37"/>
      <c r="N28" s="37"/>
      <c r="O28" s="37"/>
      <c r="P28" s="37"/>
      <c r="Q28">
        <f t="shared" si="0"/>
        <v>0</v>
      </c>
      <c r="R28">
        <f t="shared" si="1"/>
        <v>0</v>
      </c>
      <c r="S28" t="str">
        <f>VLOOKUP(C28*1,effectif!A:BA,53,0)</f>
        <v>071023</v>
      </c>
      <c r="T28">
        <f t="shared" si="2"/>
        <v>99837</v>
      </c>
    </row>
    <row r="29" spans="1:20" x14ac:dyDescent="0.25">
      <c r="A29" s="37" t="s">
        <v>11177</v>
      </c>
      <c r="B29" s="37" t="s">
        <v>11178</v>
      </c>
      <c r="C29" s="37" t="s">
        <v>8048</v>
      </c>
      <c r="D29" s="37" t="s">
        <v>11189</v>
      </c>
      <c r="E29" s="37"/>
      <c r="F29" s="37"/>
      <c r="G29" s="37"/>
      <c r="H29" s="37"/>
      <c r="I29" s="37"/>
      <c r="J29" s="37"/>
      <c r="K29" s="37"/>
      <c r="L29" s="37"/>
      <c r="M29" s="37"/>
      <c r="N29" s="37"/>
      <c r="O29" s="37"/>
      <c r="P29" s="37"/>
      <c r="Q29">
        <f t="shared" si="0"/>
        <v>0</v>
      </c>
      <c r="R29">
        <f t="shared" si="1"/>
        <v>0</v>
      </c>
      <c r="S29" t="str">
        <f>VLOOKUP(C29*1,effectif!A:BA,53,0)</f>
        <v>071023</v>
      </c>
      <c r="T29">
        <f t="shared" si="2"/>
        <v>900239</v>
      </c>
    </row>
    <row r="30" spans="1:20" x14ac:dyDescent="0.25">
      <c r="A30" s="37" t="s">
        <v>11177</v>
      </c>
      <c r="B30" s="37" t="s">
        <v>11178</v>
      </c>
      <c r="C30" s="37" t="s">
        <v>8940</v>
      </c>
      <c r="D30" s="37" t="s">
        <v>11189</v>
      </c>
      <c r="E30" s="37"/>
      <c r="F30" s="37"/>
      <c r="G30" s="37"/>
      <c r="H30" s="37"/>
      <c r="I30" s="37"/>
      <c r="J30" s="37"/>
      <c r="K30" s="37"/>
      <c r="L30" s="37"/>
      <c r="M30" s="37"/>
      <c r="N30" s="37"/>
      <c r="O30" s="37"/>
      <c r="P30" s="37"/>
      <c r="Q30">
        <f t="shared" si="0"/>
        <v>0</v>
      </c>
      <c r="R30">
        <f t="shared" si="1"/>
        <v>0</v>
      </c>
      <c r="S30" t="str">
        <f>VLOOKUP(C30*1,effectif!A:BA,53,0)</f>
        <v>071023</v>
      </c>
      <c r="T30">
        <f t="shared" si="2"/>
        <v>992801</v>
      </c>
    </row>
    <row r="31" spans="1:20" x14ac:dyDescent="0.25">
      <c r="A31" s="37" t="s">
        <v>11177</v>
      </c>
      <c r="B31" s="37" t="s">
        <v>11178</v>
      </c>
      <c r="C31" s="37" t="s">
        <v>8843</v>
      </c>
      <c r="D31" s="37" t="s">
        <v>11189</v>
      </c>
      <c r="E31" s="37"/>
      <c r="F31" s="37"/>
      <c r="G31" s="37"/>
      <c r="H31" s="37"/>
      <c r="I31" s="37"/>
      <c r="J31" s="37"/>
      <c r="K31" s="37"/>
      <c r="L31" s="37"/>
      <c r="M31" s="37"/>
      <c r="N31" s="37"/>
      <c r="O31" s="37"/>
      <c r="P31" s="37"/>
      <c r="Q31">
        <f t="shared" si="0"/>
        <v>0</v>
      </c>
      <c r="R31">
        <f t="shared" si="1"/>
        <v>0</v>
      </c>
      <c r="S31" t="str">
        <f>VLOOKUP(C31*1,effectif!A:BA,53,0)</f>
        <v>071023</v>
      </c>
      <c r="T31">
        <f t="shared" si="2"/>
        <v>992986</v>
      </c>
    </row>
    <row r="32" spans="1:20" x14ac:dyDescent="0.25">
      <c r="A32" s="37" t="s">
        <v>11177</v>
      </c>
      <c r="B32" s="37" t="s">
        <v>11178</v>
      </c>
      <c r="C32" s="37" t="s">
        <v>9395</v>
      </c>
      <c r="D32" s="37" t="s">
        <v>11189</v>
      </c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>
        <f t="shared" si="0"/>
        <v>0</v>
      </c>
      <c r="R32">
        <f t="shared" si="1"/>
        <v>0</v>
      </c>
      <c r="S32" t="str">
        <f>VLOOKUP(C32*1,effectif!A:BA,53,0)</f>
        <v>071023</v>
      </c>
      <c r="T32">
        <f t="shared" si="2"/>
        <v>990788</v>
      </c>
    </row>
    <row r="33" spans="1:20" x14ac:dyDescent="0.25">
      <c r="A33" s="37" t="s">
        <v>11177</v>
      </c>
      <c r="B33" s="37" t="s">
        <v>11178</v>
      </c>
      <c r="C33" s="37" t="s">
        <v>5987</v>
      </c>
      <c r="D33" s="37" t="s">
        <v>11189</v>
      </c>
      <c r="E33" s="37"/>
      <c r="F33" s="37"/>
      <c r="G33" s="37"/>
      <c r="H33" s="37"/>
      <c r="I33" s="37"/>
      <c r="J33" s="37"/>
      <c r="K33" s="37"/>
      <c r="L33" s="37"/>
      <c r="M33" s="37"/>
      <c r="N33" s="37"/>
      <c r="O33" s="37"/>
      <c r="P33" s="37"/>
      <c r="Q33">
        <f t="shared" si="0"/>
        <v>0</v>
      </c>
      <c r="R33">
        <f t="shared" si="1"/>
        <v>0</v>
      </c>
      <c r="S33" t="str">
        <f>VLOOKUP(C33*1,effectif!A:BA,53,0)</f>
        <v>071023</v>
      </c>
      <c r="T33">
        <f t="shared" si="2"/>
        <v>990886</v>
      </c>
    </row>
    <row r="34" spans="1:20" x14ac:dyDescent="0.25">
      <c r="A34" s="37" t="s">
        <v>11177</v>
      </c>
      <c r="B34" s="37" t="s">
        <v>11178</v>
      </c>
      <c r="C34" s="37" t="s">
        <v>9326</v>
      </c>
      <c r="D34" s="37" t="s">
        <v>11189</v>
      </c>
      <c r="E34" s="37"/>
      <c r="F34" s="37"/>
      <c r="G34" s="37"/>
      <c r="H34" s="37"/>
      <c r="I34" s="37"/>
      <c r="J34" s="37"/>
      <c r="K34" s="37"/>
      <c r="L34" s="37"/>
      <c r="M34" s="37"/>
      <c r="N34" s="37"/>
      <c r="O34" s="37"/>
      <c r="P34" s="37"/>
      <c r="Q34">
        <f t="shared" si="0"/>
        <v>0</v>
      </c>
      <c r="R34">
        <f t="shared" si="1"/>
        <v>0</v>
      </c>
      <c r="S34" t="str">
        <f>VLOOKUP(C34*1,effectif!A:BA,53,0)</f>
        <v>071023</v>
      </c>
      <c r="T34">
        <f t="shared" si="2"/>
        <v>991222</v>
      </c>
    </row>
    <row r="35" spans="1:20" x14ac:dyDescent="0.25">
      <c r="A35" s="37" t="s">
        <v>11174</v>
      </c>
      <c r="B35" s="37" t="s">
        <v>11175</v>
      </c>
      <c r="C35" s="37" t="s">
        <v>5983</v>
      </c>
      <c r="D35" s="37" t="s">
        <v>11195</v>
      </c>
      <c r="E35" s="37">
        <v>9.89</v>
      </c>
      <c r="F35" s="37">
        <v>0</v>
      </c>
      <c r="G35" s="37">
        <v>4.28</v>
      </c>
      <c r="H35" s="37">
        <v>16.34</v>
      </c>
      <c r="I35" s="37">
        <v>2.06</v>
      </c>
      <c r="J35" s="37">
        <v>12.66</v>
      </c>
      <c r="K35" s="37">
        <v>20.88</v>
      </c>
      <c r="L35" s="37">
        <v>3.05</v>
      </c>
      <c r="M35" s="37">
        <v>8.17</v>
      </c>
      <c r="N35" s="37">
        <v>24.55</v>
      </c>
      <c r="O35" s="37">
        <v>8.4</v>
      </c>
      <c r="P35" s="37">
        <v>16.21</v>
      </c>
      <c r="Q35">
        <f t="shared" si="0"/>
        <v>26.23</v>
      </c>
      <c r="R35">
        <f t="shared" si="1"/>
        <v>55.32</v>
      </c>
      <c r="S35" t="str">
        <f>VLOOKUP(C35*1,effectif!A:BA,53,0)</f>
        <v>071025</v>
      </c>
      <c r="T35">
        <f t="shared" si="2"/>
        <v>305431</v>
      </c>
    </row>
    <row r="36" spans="1:20" x14ac:dyDescent="0.25">
      <c r="A36" s="37" t="s">
        <v>11177</v>
      </c>
      <c r="B36" s="37" t="s">
        <v>11178</v>
      </c>
      <c r="C36" s="37" t="s">
        <v>3162</v>
      </c>
      <c r="D36" s="37" t="s">
        <v>11200</v>
      </c>
      <c r="E36" s="37">
        <v>4.29</v>
      </c>
      <c r="F36" s="37">
        <v>0</v>
      </c>
      <c r="G36" s="37"/>
      <c r="H36" s="37"/>
      <c r="I36" s="37"/>
      <c r="J36" s="37"/>
      <c r="K36" s="37"/>
      <c r="L36" s="37"/>
      <c r="M36" s="37"/>
      <c r="N36" s="37"/>
      <c r="O36" s="37"/>
      <c r="P36" s="37"/>
      <c r="Q36">
        <f t="shared" si="0"/>
        <v>4.29</v>
      </c>
      <c r="R36">
        <f t="shared" si="1"/>
        <v>4.29</v>
      </c>
      <c r="S36" t="str">
        <f>VLOOKUP(C36*1,effectif!A:BA,53,0)</f>
        <v>071025</v>
      </c>
      <c r="T36">
        <f t="shared" si="2"/>
        <v>305632</v>
      </c>
    </row>
    <row r="37" spans="1:20" x14ac:dyDescent="0.25">
      <c r="A37" s="37" t="s">
        <v>11177</v>
      </c>
      <c r="B37" s="37" t="s">
        <v>11178</v>
      </c>
      <c r="C37" s="37" t="s">
        <v>13961</v>
      </c>
      <c r="D37" s="37" t="s">
        <v>11201</v>
      </c>
      <c r="E37" s="37">
        <v>0</v>
      </c>
      <c r="F37" s="37"/>
      <c r="G37" s="37"/>
      <c r="H37" s="37">
        <v>0</v>
      </c>
      <c r="I37" s="37"/>
      <c r="J37" s="37"/>
      <c r="K37" s="37">
        <v>0</v>
      </c>
      <c r="L37" s="37"/>
      <c r="M37" s="37"/>
      <c r="N37" s="37">
        <v>10.95</v>
      </c>
      <c r="O37" s="37">
        <v>0</v>
      </c>
      <c r="P37" s="37">
        <v>51.09</v>
      </c>
      <c r="Q37">
        <f t="shared" si="0"/>
        <v>0</v>
      </c>
      <c r="R37">
        <f t="shared" si="1"/>
        <v>10.95</v>
      </c>
      <c r="S37" t="e">
        <f>VLOOKUP(C37*1,effectif!A:BA,53,0)</f>
        <v>#N/A</v>
      </c>
      <c r="T37">
        <f t="shared" si="2"/>
        <v>167285</v>
      </c>
    </row>
    <row r="38" spans="1:20" x14ac:dyDescent="0.25">
      <c r="A38" s="37" t="s">
        <v>11177</v>
      </c>
      <c r="B38" s="37" t="s">
        <v>11178</v>
      </c>
      <c r="C38" s="37" t="s">
        <v>7631</v>
      </c>
      <c r="D38" s="37" t="s">
        <v>11202</v>
      </c>
      <c r="E38" s="37">
        <v>0</v>
      </c>
      <c r="F38" s="37">
        <v>0</v>
      </c>
      <c r="G38" s="37"/>
      <c r="H38" s="37">
        <v>18.350000000000001</v>
      </c>
      <c r="I38" s="37">
        <v>0</v>
      </c>
      <c r="J38" s="37">
        <v>0</v>
      </c>
      <c r="K38" s="37">
        <v>26.31</v>
      </c>
      <c r="L38" s="37">
        <v>0</v>
      </c>
      <c r="M38" s="37">
        <v>0</v>
      </c>
      <c r="N38" s="37">
        <v>24.04</v>
      </c>
      <c r="O38" s="37">
        <v>0</v>
      </c>
      <c r="P38" s="37">
        <v>0</v>
      </c>
      <c r="Q38">
        <f t="shared" si="0"/>
        <v>18.350000000000001</v>
      </c>
      <c r="R38">
        <f t="shared" si="1"/>
        <v>50.349999999999994</v>
      </c>
      <c r="S38" t="str">
        <f>VLOOKUP(C38*1,effectif!A:BA,53,0)</f>
        <v>071025</v>
      </c>
      <c r="T38">
        <f t="shared" si="2"/>
        <v>301974</v>
      </c>
    </row>
    <row r="39" spans="1:20" x14ac:dyDescent="0.25">
      <c r="A39" s="37" t="s">
        <v>11177</v>
      </c>
      <c r="B39" s="37" t="s">
        <v>11178</v>
      </c>
      <c r="C39" s="37" t="s">
        <v>5628</v>
      </c>
      <c r="D39" s="37" t="s">
        <v>11203</v>
      </c>
      <c r="E39" s="37">
        <v>6.87</v>
      </c>
      <c r="F39" s="37">
        <v>0</v>
      </c>
      <c r="G39" s="37">
        <v>4.79</v>
      </c>
      <c r="H39" s="37">
        <v>17.899999999999999</v>
      </c>
      <c r="I39" s="37">
        <v>4.99</v>
      </c>
      <c r="J39" s="37">
        <v>10.56</v>
      </c>
      <c r="K39" s="37">
        <v>19.41</v>
      </c>
      <c r="L39" s="37">
        <v>5.64</v>
      </c>
      <c r="M39" s="37">
        <v>8.81</v>
      </c>
      <c r="N39" s="37">
        <v>17.079999999999998</v>
      </c>
      <c r="O39" s="37">
        <v>0</v>
      </c>
      <c r="P39" s="37">
        <v>4.28</v>
      </c>
      <c r="Q39">
        <f t="shared" si="0"/>
        <v>24.77</v>
      </c>
      <c r="R39">
        <f t="shared" si="1"/>
        <v>43.36</v>
      </c>
      <c r="S39" t="str">
        <f>VLOOKUP(C39*1,effectif!A:BA,53,0)</f>
        <v>071025</v>
      </c>
      <c r="T39">
        <f t="shared" si="2"/>
        <v>187728</v>
      </c>
    </row>
    <row r="40" spans="1:20" x14ac:dyDescent="0.25">
      <c r="A40" s="37" t="s">
        <v>11177</v>
      </c>
      <c r="B40" s="37" t="s">
        <v>11178</v>
      </c>
      <c r="C40" s="37" t="s">
        <v>8847</v>
      </c>
      <c r="D40" s="37" t="s">
        <v>11204</v>
      </c>
      <c r="E40" s="37">
        <v>8.1199999999999992</v>
      </c>
      <c r="F40" s="37">
        <v>0</v>
      </c>
      <c r="G40" s="37">
        <v>0</v>
      </c>
      <c r="H40" s="37">
        <v>12.04</v>
      </c>
      <c r="I40" s="37">
        <v>0</v>
      </c>
      <c r="J40" s="37">
        <v>0</v>
      </c>
      <c r="K40" s="37">
        <v>8.2799999999999994</v>
      </c>
      <c r="L40" s="37">
        <v>0</v>
      </c>
      <c r="M40" s="37">
        <v>0</v>
      </c>
      <c r="N40" s="37">
        <v>23.73</v>
      </c>
      <c r="O40" s="37">
        <v>0</v>
      </c>
      <c r="P40" s="37">
        <v>39.729999999999997</v>
      </c>
      <c r="Q40">
        <f t="shared" si="0"/>
        <v>20.159999999999997</v>
      </c>
      <c r="R40">
        <f t="shared" si="1"/>
        <v>40.129999999999995</v>
      </c>
      <c r="S40" t="str">
        <f>VLOOKUP(C40*1,effectif!A:BA,53,0)</f>
        <v>071025</v>
      </c>
      <c r="T40">
        <f t="shared" si="2"/>
        <v>301587</v>
      </c>
    </row>
    <row r="41" spans="1:20" x14ac:dyDescent="0.25">
      <c r="A41" s="37" t="s">
        <v>11177</v>
      </c>
      <c r="B41" s="37" t="s">
        <v>11178</v>
      </c>
      <c r="C41" s="37" t="s">
        <v>2445</v>
      </c>
      <c r="D41" s="37" t="s">
        <v>11205</v>
      </c>
      <c r="E41" s="37">
        <v>13.19</v>
      </c>
      <c r="F41" s="37">
        <v>0</v>
      </c>
      <c r="G41" s="37">
        <v>9.35</v>
      </c>
      <c r="H41" s="37">
        <v>18.350000000000001</v>
      </c>
      <c r="I41" s="37">
        <v>0</v>
      </c>
      <c r="J41" s="37">
        <v>25.97</v>
      </c>
      <c r="K41" s="37">
        <v>10.55</v>
      </c>
      <c r="L41" s="37">
        <v>0</v>
      </c>
      <c r="M41" s="37">
        <v>0</v>
      </c>
      <c r="N41" s="37">
        <v>23.45</v>
      </c>
      <c r="O41" s="37">
        <v>35.590000000000003</v>
      </c>
      <c r="P41" s="37">
        <v>0</v>
      </c>
      <c r="Q41">
        <f t="shared" si="0"/>
        <v>31.54</v>
      </c>
      <c r="R41">
        <f t="shared" si="1"/>
        <v>47.19</v>
      </c>
      <c r="S41" t="str">
        <f>VLOOKUP(C41*1,effectif!A:BA,53,0)</f>
        <v>071025</v>
      </c>
      <c r="T41">
        <f t="shared" si="2"/>
        <v>187922</v>
      </c>
    </row>
    <row r="42" spans="1:20" x14ac:dyDescent="0.25">
      <c r="A42" s="37" t="s">
        <v>11177</v>
      </c>
      <c r="B42" s="37" t="s">
        <v>11178</v>
      </c>
      <c r="C42" s="37" t="s">
        <v>10691</v>
      </c>
      <c r="D42" s="37" t="s">
        <v>11189</v>
      </c>
      <c r="E42" s="37"/>
      <c r="F42" s="37"/>
      <c r="G42" s="37"/>
      <c r="H42" s="37"/>
      <c r="I42" s="37"/>
      <c r="J42" s="37"/>
      <c r="K42" s="37"/>
      <c r="L42" s="37"/>
      <c r="M42" s="37"/>
      <c r="N42" s="37"/>
      <c r="O42" s="37"/>
      <c r="P42" s="37"/>
      <c r="Q42">
        <f t="shared" si="0"/>
        <v>0</v>
      </c>
      <c r="R42">
        <f t="shared" si="1"/>
        <v>0</v>
      </c>
      <c r="S42" t="str">
        <f>VLOOKUP(C42*1,effectif!A:BA,53,0)</f>
        <v>071025</v>
      </c>
      <c r="T42">
        <f t="shared" si="2"/>
        <v>96112</v>
      </c>
    </row>
    <row r="43" spans="1:20" x14ac:dyDescent="0.25">
      <c r="A43" s="37" t="s">
        <v>11177</v>
      </c>
      <c r="B43" s="37" t="s">
        <v>11178</v>
      </c>
      <c r="C43" s="37" t="s">
        <v>10678</v>
      </c>
      <c r="D43" s="37" t="s">
        <v>11189</v>
      </c>
      <c r="E43" s="37"/>
      <c r="F43" s="37"/>
      <c r="G43" s="37"/>
      <c r="H43" s="37"/>
      <c r="I43" s="37"/>
      <c r="J43" s="37"/>
      <c r="K43" s="37"/>
      <c r="L43" s="37"/>
      <c r="M43" s="37"/>
      <c r="N43" s="37"/>
      <c r="O43" s="37"/>
      <c r="P43" s="37"/>
      <c r="Q43">
        <f t="shared" si="0"/>
        <v>0</v>
      </c>
      <c r="R43">
        <f t="shared" si="1"/>
        <v>0</v>
      </c>
      <c r="S43" t="str">
        <f>VLOOKUP(C43*1,effectif!A:BA,53,0)</f>
        <v>071025</v>
      </c>
      <c r="T43">
        <f t="shared" si="2"/>
        <v>96138</v>
      </c>
    </row>
    <row r="44" spans="1:20" x14ac:dyDescent="0.25">
      <c r="A44" s="37" t="s">
        <v>11177</v>
      </c>
      <c r="B44" s="37" t="s">
        <v>11178</v>
      </c>
      <c r="C44" s="37" t="s">
        <v>10676</v>
      </c>
      <c r="D44" s="37" t="s">
        <v>11189</v>
      </c>
      <c r="E44" s="37"/>
      <c r="F44" s="37"/>
      <c r="G44" s="37"/>
      <c r="H44" s="37"/>
      <c r="I44" s="37"/>
      <c r="J44" s="37"/>
      <c r="K44" s="37"/>
      <c r="L44" s="37"/>
      <c r="M44" s="37"/>
      <c r="N44" s="37"/>
      <c r="O44" s="37"/>
      <c r="P44" s="37"/>
      <c r="Q44">
        <f t="shared" si="0"/>
        <v>0</v>
      </c>
      <c r="R44">
        <f t="shared" si="1"/>
        <v>0</v>
      </c>
      <c r="S44" t="str">
        <f>VLOOKUP(C44*1,effectif!A:BA,53,0)</f>
        <v>071025</v>
      </c>
      <c r="T44">
        <f t="shared" si="2"/>
        <v>96140</v>
      </c>
    </row>
    <row r="45" spans="1:20" x14ac:dyDescent="0.25">
      <c r="A45" s="37" t="s">
        <v>11177</v>
      </c>
      <c r="B45" s="37" t="s">
        <v>11178</v>
      </c>
      <c r="C45" s="37" t="s">
        <v>10673</v>
      </c>
      <c r="D45" s="37" t="s">
        <v>11189</v>
      </c>
      <c r="E45" s="37"/>
      <c r="F45" s="37"/>
      <c r="G45" s="37"/>
      <c r="H45" s="37"/>
      <c r="I45" s="37"/>
      <c r="J45" s="37"/>
      <c r="K45" s="37"/>
      <c r="L45" s="37"/>
      <c r="M45" s="37"/>
      <c r="N45" s="37"/>
      <c r="O45" s="37"/>
      <c r="P45" s="37"/>
      <c r="Q45">
        <f t="shared" si="0"/>
        <v>0</v>
      </c>
      <c r="R45">
        <f t="shared" si="1"/>
        <v>0</v>
      </c>
      <c r="S45" t="str">
        <f>VLOOKUP(C45*1,effectif!A:BA,53,0)</f>
        <v>071025</v>
      </c>
      <c r="T45">
        <f t="shared" si="2"/>
        <v>96142</v>
      </c>
    </row>
    <row r="46" spans="1:20" x14ac:dyDescent="0.25">
      <c r="A46" s="37" t="s">
        <v>11177</v>
      </c>
      <c r="B46" s="37" t="s">
        <v>11178</v>
      </c>
      <c r="C46" s="37" t="s">
        <v>8821</v>
      </c>
      <c r="D46" s="37" t="s">
        <v>11189</v>
      </c>
      <c r="E46" s="37"/>
      <c r="F46" s="37"/>
      <c r="G46" s="37"/>
      <c r="H46" s="37"/>
      <c r="I46" s="37"/>
      <c r="J46" s="37"/>
      <c r="K46" s="37"/>
      <c r="L46" s="37"/>
      <c r="M46" s="37"/>
      <c r="N46" s="37"/>
      <c r="O46" s="37"/>
      <c r="P46" s="37"/>
      <c r="Q46">
        <f t="shared" si="0"/>
        <v>0</v>
      </c>
      <c r="R46">
        <f t="shared" si="1"/>
        <v>0</v>
      </c>
      <c r="S46" t="str">
        <f>VLOOKUP(C46*1,effectif!A:BA,53,0)</f>
        <v>071025</v>
      </c>
      <c r="T46">
        <f t="shared" si="2"/>
        <v>993030</v>
      </c>
    </row>
    <row r="47" spans="1:20" x14ac:dyDescent="0.25">
      <c r="A47" s="37" t="s">
        <v>11177</v>
      </c>
      <c r="B47" s="37" t="s">
        <v>11178</v>
      </c>
      <c r="C47" s="37" t="s">
        <v>8803</v>
      </c>
      <c r="D47" s="37" t="s">
        <v>11189</v>
      </c>
      <c r="E47" s="37"/>
      <c r="F47" s="37"/>
      <c r="G47" s="37"/>
      <c r="H47" s="37"/>
      <c r="I47" s="37"/>
      <c r="J47" s="37"/>
      <c r="K47" s="37"/>
      <c r="L47" s="37"/>
      <c r="M47" s="37"/>
      <c r="N47" s="37"/>
      <c r="O47" s="37"/>
      <c r="P47" s="37"/>
      <c r="Q47">
        <f t="shared" si="0"/>
        <v>0</v>
      </c>
      <c r="R47">
        <f t="shared" si="1"/>
        <v>0</v>
      </c>
      <c r="S47" t="str">
        <f>VLOOKUP(C47*1,effectif!A:BA,53,0)</f>
        <v>071025</v>
      </c>
      <c r="T47">
        <f t="shared" si="2"/>
        <v>993097</v>
      </c>
    </row>
    <row r="48" spans="1:20" x14ac:dyDescent="0.25">
      <c r="A48" s="37" t="s">
        <v>11174</v>
      </c>
      <c r="B48" s="37" t="s">
        <v>11175</v>
      </c>
      <c r="C48" s="37" t="s">
        <v>2732</v>
      </c>
      <c r="D48" s="37" t="s">
        <v>11206</v>
      </c>
      <c r="E48" s="37">
        <v>4.67</v>
      </c>
      <c r="F48" s="37">
        <v>0.03</v>
      </c>
      <c r="G48" s="37">
        <v>9.2899999999999991</v>
      </c>
      <c r="H48" s="37">
        <v>6.31</v>
      </c>
      <c r="I48" s="37">
        <v>1.19</v>
      </c>
      <c r="J48" s="37">
        <v>6.09</v>
      </c>
      <c r="K48" s="37">
        <v>13.18</v>
      </c>
      <c r="L48" s="37">
        <v>1.41</v>
      </c>
      <c r="M48" s="37">
        <v>3.92</v>
      </c>
      <c r="N48" s="37">
        <v>13.06</v>
      </c>
      <c r="O48" s="37">
        <v>3.18</v>
      </c>
      <c r="P48" s="37">
        <v>6.98</v>
      </c>
      <c r="Q48">
        <f t="shared" si="0"/>
        <v>10.98</v>
      </c>
      <c r="R48">
        <f t="shared" si="1"/>
        <v>30.910000000000004</v>
      </c>
      <c r="S48" t="str">
        <f>VLOOKUP(C48*1,effectif!A:BA,53,0)</f>
        <v>071491</v>
      </c>
      <c r="T48">
        <f t="shared" si="2"/>
        <v>193000</v>
      </c>
    </row>
    <row r="49" spans="1:20" x14ac:dyDescent="0.25">
      <c r="A49" s="37" t="s">
        <v>11177</v>
      </c>
      <c r="B49" s="37" t="s">
        <v>11178</v>
      </c>
      <c r="C49" s="37" t="s">
        <v>7288</v>
      </c>
      <c r="D49" s="37" t="s">
        <v>11207</v>
      </c>
      <c r="E49" s="37">
        <v>2.76</v>
      </c>
      <c r="F49" s="37">
        <v>0</v>
      </c>
      <c r="G49" s="37">
        <v>0</v>
      </c>
      <c r="H49" s="37">
        <v>2.67</v>
      </c>
      <c r="I49" s="37">
        <v>0</v>
      </c>
      <c r="J49" s="37">
        <v>0</v>
      </c>
      <c r="K49" s="37"/>
      <c r="L49" s="37"/>
      <c r="M49" s="37"/>
      <c r="N49" s="37"/>
      <c r="O49" s="37"/>
      <c r="P49" s="37"/>
      <c r="Q49">
        <f t="shared" si="0"/>
        <v>5.43</v>
      </c>
      <c r="R49">
        <f t="shared" si="1"/>
        <v>2.76</v>
      </c>
      <c r="S49" t="str">
        <f>VLOOKUP(C49*1,effectif!A:BA,53,0)</f>
        <v>071491</v>
      </c>
      <c r="T49">
        <f t="shared" si="2"/>
        <v>305505</v>
      </c>
    </row>
    <row r="50" spans="1:20" x14ac:dyDescent="0.25">
      <c r="A50" s="37" t="s">
        <v>11177</v>
      </c>
      <c r="B50" s="37" t="s">
        <v>11178</v>
      </c>
      <c r="C50" s="37" t="s">
        <v>7920</v>
      </c>
      <c r="D50" s="37" t="s">
        <v>11208</v>
      </c>
      <c r="E50" s="37">
        <v>8.9499999999999993</v>
      </c>
      <c r="F50" s="37">
        <v>0</v>
      </c>
      <c r="G50" s="37">
        <v>0</v>
      </c>
      <c r="H50" s="37">
        <v>4.1500000000000004</v>
      </c>
      <c r="I50" s="37">
        <v>0</v>
      </c>
      <c r="J50" s="37">
        <v>0</v>
      </c>
      <c r="K50" s="37"/>
      <c r="L50" s="37"/>
      <c r="M50" s="37"/>
      <c r="N50" s="37"/>
      <c r="O50" s="37"/>
      <c r="P50" s="37"/>
      <c r="Q50">
        <f t="shared" si="0"/>
        <v>13.1</v>
      </c>
      <c r="R50">
        <f t="shared" si="1"/>
        <v>8.9499999999999993</v>
      </c>
      <c r="S50" t="str">
        <f>VLOOKUP(C50*1,effectif!A:BA,53,0)</f>
        <v>071491</v>
      </c>
      <c r="T50">
        <f t="shared" si="2"/>
        <v>305510</v>
      </c>
    </row>
    <row r="51" spans="1:20" x14ac:dyDescent="0.25">
      <c r="A51" s="37" t="s">
        <v>11177</v>
      </c>
      <c r="B51" s="37" t="s">
        <v>11178</v>
      </c>
      <c r="C51" s="37" t="s">
        <v>2728</v>
      </c>
      <c r="D51" s="37" t="s">
        <v>11209</v>
      </c>
      <c r="E51" s="37">
        <v>5.76</v>
      </c>
      <c r="F51" s="37">
        <v>0</v>
      </c>
      <c r="G51" s="37">
        <v>0</v>
      </c>
      <c r="H51" s="37">
        <v>10.51</v>
      </c>
      <c r="I51" s="37">
        <v>0</v>
      </c>
      <c r="J51" s="37">
        <v>0</v>
      </c>
      <c r="K51" s="37">
        <v>13.74</v>
      </c>
      <c r="L51" s="37">
        <v>0</v>
      </c>
      <c r="M51" s="37">
        <v>2.0099999999999998</v>
      </c>
      <c r="N51" s="37">
        <v>8.4499999999999993</v>
      </c>
      <c r="O51" s="37">
        <v>0</v>
      </c>
      <c r="P51" s="37">
        <v>13.51</v>
      </c>
      <c r="Q51">
        <f t="shared" si="0"/>
        <v>16.27</v>
      </c>
      <c r="R51">
        <f t="shared" si="1"/>
        <v>27.95</v>
      </c>
      <c r="S51" t="str">
        <f>VLOOKUP(C51*1,effectif!A:BA,53,0)</f>
        <v>071491</v>
      </c>
      <c r="T51">
        <f t="shared" si="2"/>
        <v>305270</v>
      </c>
    </row>
    <row r="52" spans="1:20" x14ac:dyDescent="0.25">
      <c r="A52" s="37" t="s">
        <v>11177</v>
      </c>
      <c r="B52" s="37" t="s">
        <v>11178</v>
      </c>
      <c r="C52" s="37" t="s">
        <v>5995</v>
      </c>
      <c r="D52" s="37" t="s">
        <v>11210</v>
      </c>
      <c r="E52" s="37"/>
      <c r="F52" s="37"/>
      <c r="G52" s="37"/>
      <c r="H52" s="37"/>
      <c r="I52" s="37"/>
      <c r="J52" s="37"/>
      <c r="K52" s="37"/>
      <c r="L52" s="37"/>
      <c r="M52" s="37"/>
      <c r="N52" s="37"/>
      <c r="O52" s="37"/>
      <c r="P52" s="37"/>
      <c r="Q52">
        <f t="shared" si="0"/>
        <v>0</v>
      </c>
      <c r="R52">
        <f t="shared" si="1"/>
        <v>0</v>
      </c>
      <c r="S52" t="str">
        <f>VLOOKUP(C52*1,effectif!A:BA,53,0)</f>
        <v>071491</v>
      </c>
      <c r="T52">
        <f t="shared" si="2"/>
        <v>306154</v>
      </c>
    </row>
    <row r="53" spans="1:20" x14ac:dyDescent="0.25">
      <c r="A53" s="37" t="s">
        <v>11177</v>
      </c>
      <c r="B53" s="37" t="s">
        <v>11178</v>
      </c>
      <c r="C53" s="37" t="s">
        <v>5372</v>
      </c>
      <c r="D53" s="37" t="s">
        <v>11211</v>
      </c>
      <c r="E53" s="37">
        <v>4.17</v>
      </c>
      <c r="F53" s="37">
        <v>0.12</v>
      </c>
      <c r="G53" s="37">
        <v>0</v>
      </c>
      <c r="H53" s="37">
        <v>0.48</v>
      </c>
      <c r="I53" s="37">
        <v>0</v>
      </c>
      <c r="J53" s="37">
        <v>0</v>
      </c>
      <c r="K53" s="37">
        <v>11.29</v>
      </c>
      <c r="L53" s="37">
        <v>0</v>
      </c>
      <c r="M53" s="37">
        <v>13.19</v>
      </c>
      <c r="N53" s="37">
        <v>14.42</v>
      </c>
      <c r="O53" s="37">
        <v>0</v>
      </c>
      <c r="P53" s="37">
        <v>11.04</v>
      </c>
      <c r="Q53">
        <f t="shared" si="0"/>
        <v>4.6500000000000004</v>
      </c>
      <c r="R53">
        <f t="shared" si="1"/>
        <v>29.88</v>
      </c>
      <c r="S53" t="str">
        <f>VLOOKUP(C53*1,effectif!A:BA,53,0)</f>
        <v>071491</v>
      </c>
      <c r="T53">
        <f t="shared" si="2"/>
        <v>193629</v>
      </c>
    </row>
    <row r="54" spans="1:20" x14ac:dyDescent="0.25">
      <c r="A54" s="37" t="s">
        <v>11177</v>
      </c>
      <c r="B54" s="37" t="s">
        <v>11178</v>
      </c>
      <c r="C54" s="37" t="s">
        <v>4640</v>
      </c>
      <c r="D54" s="37" t="s">
        <v>11212</v>
      </c>
      <c r="E54" s="37">
        <v>1.3</v>
      </c>
      <c r="F54" s="37">
        <v>0</v>
      </c>
      <c r="G54" s="37">
        <v>0</v>
      </c>
      <c r="H54" s="37">
        <v>12.26</v>
      </c>
      <c r="I54" s="37">
        <v>0</v>
      </c>
      <c r="J54" s="37">
        <v>0</v>
      </c>
      <c r="K54" s="37">
        <v>17.5</v>
      </c>
      <c r="L54" s="37">
        <v>0</v>
      </c>
      <c r="M54" s="37">
        <v>32.29</v>
      </c>
      <c r="N54" s="37">
        <v>9.6199999999999992</v>
      </c>
      <c r="O54" s="37">
        <v>0</v>
      </c>
      <c r="P54" s="37">
        <v>12.58</v>
      </c>
      <c r="Q54">
        <f t="shared" si="0"/>
        <v>13.56</v>
      </c>
      <c r="R54">
        <f t="shared" si="1"/>
        <v>28.42</v>
      </c>
      <c r="S54" t="str">
        <f>VLOOKUP(C54*1,effectif!A:BA,53,0)</f>
        <v>071491</v>
      </c>
      <c r="T54">
        <f t="shared" si="2"/>
        <v>184143</v>
      </c>
    </row>
    <row r="55" spans="1:20" x14ac:dyDescent="0.25">
      <c r="A55" s="37" t="s">
        <v>11177</v>
      </c>
      <c r="B55" s="37" t="s">
        <v>11178</v>
      </c>
      <c r="C55" s="37" t="s">
        <v>13962</v>
      </c>
      <c r="D55" s="37" t="s">
        <v>11213</v>
      </c>
      <c r="E55" s="37"/>
      <c r="F55" s="37"/>
      <c r="G55" s="37"/>
      <c r="H55" s="37"/>
      <c r="I55" s="37"/>
      <c r="J55" s="37"/>
      <c r="K55" s="37"/>
      <c r="L55" s="37"/>
      <c r="M55" s="37"/>
      <c r="N55" s="37"/>
      <c r="O55" s="37"/>
      <c r="P55" s="37"/>
      <c r="Q55">
        <f t="shared" si="0"/>
        <v>0</v>
      </c>
      <c r="R55">
        <f t="shared" si="1"/>
        <v>0</v>
      </c>
      <c r="S55" t="e">
        <f>VLOOKUP(C55*1,effectif!A:BA,53,0)</f>
        <v>#N/A</v>
      </c>
      <c r="T55">
        <f t="shared" si="2"/>
        <v>303173</v>
      </c>
    </row>
    <row r="56" spans="1:20" x14ac:dyDescent="0.25">
      <c r="A56" s="37" t="s">
        <v>11177</v>
      </c>
      <c r="B56" s="37" t="s">
        <v>11178</v>
      </c>
      <c r="C56" s="37" t="s">
        <v>3480</v>
      </c>
      <c r="D56" s="37" t="s">
        <v>11214</v>
      </c>
      <c r="E56" s="37"/>
      <c r="F56" s="37"/>
      <c r="G56" s="37"/>
      <c r="H56" s="37"/>
      <c r="I56" s="37"/>
      <c r="J56" s="37"/>
      <c r="K56" s="37"/>
      <c r="L56" s="37"/>
      <c r="M56" s="37"/>
      <c r="N56" s="37"/>
      <c r="O56" s="37"/>
      <c r="P56" s="37"/>
      <c r="Q56">
        <f t="shared" si="0"/>
        <v>0</v>
      </c>
      <c r="R56">
        <f t="shared" si="1"/>
        <v>0</v>
      </c>
      <c r="S56" t="str">
        <f>VLOOKUP(C56*1,effectif!A:BA,53,0)</f>
        <v>071491</v>
      </c>
      <c r="T56">
        <f t="shared" si="2"/>
        <v>306259</v>
      </c>
    </row>
    <row r="57" spans="1:20" x14ac:dyDescent="0.25">
      <c r="A57" s="37" t="s">
        <v>11177</v>
      </c>
      <c r="B57" s="37" t="s">
        <v>11178</v>
      </c>
      <c r="C57" s="37" t="s">
        <v>5989</v>
      </c>
      <c r="D57" s="37" t="s">
        <v>11215</v>
      </c>
      <c r="E57" s="37">
        <v>10.63</v>
      </c>
      <c r="F57" s="37">
        <v>0</v>
      </c>
      <c r="G57" s="37"/>
      <c r="H57" s="37">
        <v>8.75</v>
      </c>
      <c r="I57" s="37">
        <v>0</v>
      </c>
      <c r="J57" s="37">
        <v>0</v>
      </c>
      <c r="K57" s="37">
        <v>4.6500000000000004</v>
      </c>
      <c r="L57" s="37">
        <v>0</v>
      </c>
      <c r="M57" s="37">
        <v>0</v>
      </c>
      <c r="N57" s="37">
        <v>5.61</v>
      </c>
      <c r="O57" s="37">
        <v>38.83</v>
      </c>
      <c r="P57" s="37">
        <v>0</v>
      </c>
      <c r="Q57">
        <f t="shared" si="0"/>
        <v>19.380000000000003</v>
      </c>
      <c r="R57">
        <f t="shared" si="1"/>
        <v>20.89</v>
      </c>
      <c r="S57" t="str">
        <f>VLOOKUP(C57*1,effectif!A:BA,53,0)</f>
        <v>071491</v>
      </c>
      <c r="T57">
        <f t="shared" si="2"/>
        <v>192906</v>
      </c>
    </row>
    <row r="58" spans="1:20" x14ac:dyDescent="0.25">
      <c r="A58" s="37" t="s">
        <v>11177</v>
      </c>
      <c r="B58" s="37" t="s">
        <v>11178</v>
      </c>
      <c r="C58" s="37" t="s">
        <v>3579</v>
      </c>
      <c r="D58" s="37" t="s">
        <v>11216</v>
      </c>
      <c r="E58" s="37">
        <v>2.4</v>
      </c>
      <c r="F58" s="37">
        <v>0</v>
      </c>
      <c r="G58" s="37">
        <v>36.71</v>
      </c>
      <c r="H58" s="37">
        <v>3.54</v>
      </c>
      <c r="I58" s="37">
        <v>0</v>
      </c>
      <c r="J58" s="37">
        <v>74.930000000000007</v>
      </c>
      <c r="K58" s="37">
        <v>0</v>
      </c>
      <c r="L58" s="37">
        <v>0</v>
      </c>
      <c r="M58" s="37"/>
      <c r="N58" s="37"/>
      <c r="O58" s="37"/>
      <c r="P58" s="37"/>
      <c r="Q58">
        <f t="shared" si="0"/>
        <v>5.9399999999999995</v>
      </c>
      <c r="R58">
        <f t="shared" si="1"/>
        <v>2.4</v>
      </c>
      <c r="S58" t="str">
        <f>VLOOKUP(C58*1,effectif!A:BA,53,0)</f>
        <v>071491</v>
      </c>
      <c r="T58">
        <f t="shared" si="2"/>
        <v>305427</v>
      </c>
    </row>
    <row r="59" spans="1:20" x14ac:dyDescent="0.25">
      <c r="A59" s="37" t="s">
        <v>11177</v>
      </c>
      <c r="B59" s="37" t="s">
        <v>11178</v>
      </c>
      <c r="C59" s="37" t="s">
        <v>8584</v>
      </c>
      <c r="D59" s="37" t="s">
        <v>11217</v>
      </c>
      <c r="E59" s="37">
        <v>3.54</v>
      </c>
      <c r="F59" s="37">
        <v>0</v>
      </c>
      <c r="G59" s="37">
        <v>0</v>
      </c>
      <c r="H59" s="37">
        <v>1.19</v>
      </c>
      <c r="I59" s="37">
        <v>0</v>
      </c>
      <c r="J59" s="37">
        <v>0</v>
      </c>
      <c r="K59" s="37">
        <v>11.94</v>
      </c>
      <c r="L59" s="37">
        <v>1.85</v>
      </c>
      <c r="M59" s="37">
        <v>0</v>
      </c>
      <c r="N59" s="37">
        <v>15.5</v>
      </c>
      <c r="O59" s="37">
        <v>3.14</v>
      </c>
      <c r="P59" s="37">
        <v>0</v>
      </c>
      <c r="Q59">
        <f t="shared" si="0"/>
        <v>4.7300000000000004</v>
      </c>
      <c r="R59">
        <f t="shared" si="1"/>
        <v>30.98</v>
      </c>
      <c r="S59" t="str">
        <f>VLOOKUP(C59*1,effectif!A:BA,53,0)</f>
        <v>071491</v>
      </c>
      <c r="T59">
        <f t="shared" si="2"/>
        <v>304725</v>
      </c>
    </row>
    <row r="60" spans="1:20" x14ac:dyDescent="0.25">
      <c r="A60" s="37" t="s">
        <v>11177</v>
      </c>
      <c r="B60" s="37" t="s">
        <v>11178</v>
      </c>
      <c r="C60" s="37" t="s">
        <v>3980</v>
      </c>
      <c r="D60" s="37" t="s">
        <v>11218</v>
      </c>
      <c r="E60" s="37">
        <v>5.42</v>
      </c>
      <c r="F60" s="37">
        <v>0</v>
      </c>
      <c r="G60" s="37">
        <v>36.25</v>
      </c>
      <c r="H60" s="37">
        <v>1.7</v>
      </c>
      <c r="I60" s="37">
        <v>0</v>
      </c>
      <c r="J60" s="37">
        <v>21.19</v>
      </c>
      <c r="K60" s="37">
        <v>9.2200000000000006</v>
      </c>
      <c r="L60" s="37">
        <v>0.43</v>
      </c>
      <c r="M60" s="37">
        <v>0</v>
      </c>
      <c r="N60" s="37">
        <v>11.62</v>
      </c>
      <c r="O60" s="37">
        <v>2.25</v>
      </c>
      <c r="P60" s="37">
        <v>15.05</v>
      </c>
      <c r="Q60">
        <f t="shared" si="0"/>
        <v>7.12</v>
      </c>
      <c r="R60">
        <f t="shared" si="1"/>
        <v>26.259999999999998</v>
      </c>
      <c r="S60" t="str">
        <f>VLOOKUP(C60*1,effectif!A:BA,53,0)</f>
        <v>071491</v>
      </c>
      <c r="T60">
        <f t="shared" si="2"/>
        <v>303198</v>
      </c>
    </row>
    <row r="61" spans="1:20" x14ac:dyDescent="0.25">
      <c r="A61" s="37" t="s">
        <v>11177</v>
      </c>
      <c r="B61" s="37" t="s">
        <v>11178</v>
      </c>
      <c r="C61" s="37" t="s">
        <v>10683</v>
      </c>
      <c r="D61" s="37" t="s">
        <v>11189</v>
      </c>
      <c r="E61" s="37"/>
      <c r="F61" s="37"/>
      <c r="G61" s="37"/>
      <c r="H61" s="37"/>
      <c r="I61" s="37"/>
      <c r="J61" s="37"/>
      <c r="K61" s="37"/>
      <c r="L61" s="37"/>
      <c r="M61" s="37"/>
      <c r="N61" s="37"/>
      <c r="O61" s="37"/>
      <c r="P61" s="37"/>
      <c r="Q61">
        <f t="shared" si="0"/>
        <v>0</v>
      </c>
      <c r="R61">
        <f t="shared" si="1"/>
        <v>0</v>
      </c>
      <c r="S61" t="str">
        <f>VLOOKUP(C61*1,effectif!A:BA,53,0)</f>
        <v>071491</v>
      </c>
      <c r="T61">
        <f t="shared" si="2"/>
        <v>96123</v>
      </c>
    </row>
    <row r="62" spans="1:20" x14ac:dyDescent="0.25">
      <c r="A62" s="37" t="s">
        <v>11177</v>
      </c>
      <c r="B62" s="37" t="s">
        <v>11178</v>
      </c>
      <c r="C62" s="37" t="s">
        <v>9561</v>
      </c>
      <c r="D62" s="37" t="s">
        <v>11189</v>
      </c>
      <c r="E62" s="37"/>
      <c r="F62" s="37"/>
      <c r="G62" s="37"/>
      <c r="H62" s="37"/>
      <c r="I62" s="37"/>
      <c r="J62" s="37"/>
      <c r="K62" s="37"/>
      <c r="L62" s="37"/>
      <c r="M62" s="37"/>
      <c r="N62" s="37"/>
      <c r="O62" s="37"/>
      <c r="P62" s="37"/>
      <c r="Q62">
        <f t="shared" si="0"/>
        <v>0</v>
      </c>
      <c r="R62">
        <f t="shared" si="1"/>
        <v>0</v>
      </c>
      <c r="S62" t="str">
        <f>VLOOKUP(C62*1,effectif!A:BA,53,0)</f>
        <v>071491</v>
      </c>
      <c r="T62">
        <f t="shared" si="2"/>
        <v>99793</v>
      </c>
    </row>
    <row r="63" spans="1:20" x14ac:dyDescent="0.25">
      <c r="A63" s="37" t="s">
        <v>11177</v>
      </c>
      <c r="B63" s="37" t="s">
        <v>11178</v>
      </c>
      <c r="C63" s="37" t="s">
        <v>8951</v>
      </c>
      <c r="D63" s="37" t="s">
        <v>11189</v>
      </c>
      <c r="E63" s="37"/>
      <c r="F63" s="37"/>
      <c r="G63" s="37"/>
      <c r="H63" s="37"/>
      <c r="I63" s="37"/>
      <c r="J63" s="37"/>
      <c r="K63" s="37"/>
      <c r="L63" s="37"/>
      <c r="M63" s="37"/>
      <c r="N63" s="37"/>
      <c r="O63" s="37"/>
      <c r="P63" s="37"/>
      <c r="Q63">
        <f t="shared" si="0"/>
        <v>0</v>
      </c>
      <c r="R63">
        <f t="shared" si="1"/>
        <v>0</v>
      </c>
      <c r="S63" t="str">
        <f>VLOOKUP(C63*1,effectif!A:BA,53,0)</f>
        <v>071491</v>
      </c>
      <c r="T63">
        <f t="shared" si="2"/>
        <v>992771</v>
      </c>
    </row>
    <row r="64" spans="1:20" x14ac:dyDescent="0.25">
      <c r="A64" s="37" t="s">
        <v>11219</v>
      </c>
      <c r="B64" s="37" t="s">
        <v>11220</v>
      </c>
      <c r="C64" s="37" t="s">
        <v>5017</v>
      </c>
      <c r="D64" s="37" t="s">
        <v>11221</v>
      </c>
      <c r="E64" s="37"/>
      <c r="F64" s="37"/>
      <c r="G64" s="37"/>
      <c r="H64" s="37"/>
      <c r="I64" s="37"/>
      <c r="J64" s="37"/>
      <c r="K64" s="37"/>
      <c r="L64" s="37"/>
      <c r="M64" s="37"/>
      <c r="N64" s="37"/>
      <c r="O64" s="37"/>
      <c r="P64" s="37"/>
      <c r="Q64">
        <f t="shared" si="0"/>
        <v>0</v>
      </c>
      <c r="R64">
        <f t="shared" si="1"/>
        <v>0</v>
      </c>
      <c r="S64">
        <f>VLOOKUP(C64*1,effectif!A:BA,53,0)</f>
        <v>0</v>
      </c>
      <c r="T64">
        <f t="shared" si="2"/>
        <v>182279</v>
      </c>
    </row>
    <row r="65" spans="1:20" x14ac:dyDescent="0.25">
      <c r="A65" s="37" t="s">
        <v>11219</v>
      </c>
      <c r="B65" s="37" t="s">
        <v>11220</v>
      </c>
      <c r="C65" s="37" t="s">
        <v>6230</v>
      </c>
      <c r="D65" s="37" t="s">
        <v>11222</v>
      </c>
      <c r="E65" s="37"/>
      <c r="F65" s="37"/>
      <c r="G65" s="37"/>
      <c r="H65" s="37"/>
      <c r="I65" s="37"/>
      <c r="J65" s="37"/>
      <c r="K65" s="37"/>
      <c r="L65" s="37"/>
      <c r="M65" s="37"/>
      <c r="N65" s="37"/>
      <c r="O65" s="37"/>
      <c r="P65" s="37"/>
      <c r="Q65">
        <f t="shared" si="0"/>
        <v>0</v>
      </c>
      <c r="R65">
        <f t="shared" si="1"/>
        <v>0</v>
      </c>
      <c r="S65">
        <f>VLOOKUP(C65*1,effectif!A:BA,53,0)</f>
        <v>0</v>
      </c>
      <c r="T65">
        <f t="shared" si="2"/>
        <v>188582</v>
      </c>
    </row>
    <row r="66" spans="1:20" x14ac:dyDescent="0.25">
      <c r="A66" s="37" t="s">
        <v>11172</v>
      </c>
      <c r="B66" s="37" t="s">
        <v>11081</v>
      </c>
      <c r="C66" s="37" t="s">
        <v>1638</v>
      </c>
      <c r="D66" s="37" t="s">
        <v>11223</v>
      </c>
      <c r="E66" s="37">
        <v>4.7699999999999996</v>
      </c>
      <c r="F66" s="37">
        <v>0.34</v>
      </c>
      <c r="G66" s="37">
        <v>0.49</v>
      </c>
      <c r="H66" s="37">
        <v>7.68</v>
      </c>
      <c r="I66" s="37">
        <v>1.22</v>
      </c>
      <c r="J66" s="37">
        <v>2.4300000000000002</v>
      </c>
      <c r="K66" s="37">
        <v>17.29</v>
      </c>
      <c r="L66" s="37">
        <v>1.96</v>
      </c>
      <c r="M66" s="37">
        <v>7.62</v>
      </c>
      <c r="N66" s="37">
        <v>21.24</v>
      </c>
      <c r="O66" s="37">
        <v>5.49</v>
      </c>
      <c r="P66" s="37">
        <v>5.91</v>
      </c>
      <c r="Q66">
        <f t="shared" si="0"/>
        <v>12.45</v>
      </c>
      <c r="R66">
        <f t="shared" si="1"/>
        <v>43.3</v>
      </c>
      <c r="S66">
        <f>VLOOKUP(C66*1,effectif!A:BA,53,0)</f>
        <v>0</v>
      </c>
      <c r="T66">
        <f t="shared" si="2"/>
        <v>185551</v>
      </c>
    </row>
    <row r="67" spans="1:20" x14ac:dyDescent="0.25">
      <c r="A67" s="37" t="s">
        <v>11174</v>
      </c>
      <c r="B67" s="37" t="s">
        <v>11175</v>
      </c>
      <c r="C67" s="37" t="s">
        <v>4013</v>
      </c>
      <c r="D67" s="37" t="s">
        <v>11264</v>
      </c>
      <c r="E67" s="37">
        <v>3.49</v>
      </c>
      <c r="F67" s="37">
        <v>0.06</v>
      </c>
      <c r="G67" s="37">
        <v>1.48</v>
      </c>
      <c r="H67" s="37">
        <v>9.93</v>
      </c>
      <c r="I67" s="37">
        <v>0.77</v>
      </c>
      <c r="J67" s="37">
        <v>1.52</v>
      </c>
      <c r="K67" s="37">
        <v>19.28</v>
      </c>
      <c r="L67" s="37">
        <v>0.63</v>
      </c>
      <c r="M67" s="37">
        <v>3.42</v>
      </c>
      <c r="N67" s="37">
        <v>21.77</v>
      </c>
      <c r="O67" s="37">
        <v>1.24</v>
      </c>
      <c r="P67" s="37">
        <v>2</v>
      </c>
      <c r="Q67">
        <f t="shared" ref="Q67:Q130" si="3">IFERROR(E67+H67,0)</f>
        <v>13.42</v>
      </c>
      <c r="R67">
        <f t="shared" ref="R67:R130" si="4">IFERROR(E67+K67+N67,0)</f>
        <v>44.540000000000006</v>
      </c>
      <c r="S67" t="str">
        <f>VLOOKUP(C67*1,effectif!A:BA,53,0)</f>
        <v>071013</v>
      </c>
      <c r="T67">
        <f t="shared" ref="T67:T130" si="5">C67*1</f>
        <v>305500</v>
      </c>
    </row>
    <row r="68" spans="1:20" x14ac:dyDescent="0.25">
      <c r="A68" s="37" t="s">
        <v>11177</v>
      </c>
      <c r="B68" s="37" t="s">
        <v>11178</v>
      </c>
      <c r="C68" s="37" t="s">
        <v>10715</v>
      </c>
      <c r="D68" s="37" t="s">
        <v>11224</v>
      </c>
      <c r="E68" s="37">
        <v>9.91</v>
      </c>
      <c r="F68" s="37">
        <v>0</v>
      </c>
      <c r="G68" s="37"/>
      <c r="H68" s="37">
        <v>12.24</v>
      </c>
      <c r="I68" s="37">
        <v>0</v>
      </c>
      <c r="J68" s="37">
        <v>0</v>
      </c>
      <c r="K68" s="37">
        <v>20.12</v>
      </c>
      <c r="L68" s="37">
        <v>0</v>
      </c>
      <c r="M68" s="37">
        <v>0</v>
      </c>
      <c r="N68" s="37">
        <v>15.36</v>
      </c>
      <c r="O68" s="37">
        <v>2.0499999999999998</v>
      </c>
      <c r="P68" s="37">
        <v>2.17</v>
      </c>
      <c r="Q68">
        <f t="shared" si="3"/>
        <v>22.15</v>
      </c>
      <c r="R68">
        <f t="shared" si="4"/>
        <v>45.39</v>
      </c>
      <c r="S68" t="str">
        <f>VLOOKUP(C68*1,effectif!A:BA,53,0)</f>
        <v>071013</v>
      </c>
      <c r="T68">
        <f t="shared" si="5"/>
        <v>187258</v>
      </c>
    </row>
    <row r="69" spans="1:20" x14ac:dyDescent="0.25">
      <c r="A69" s="37" t="s">
        <v>11177</v>
      </c>
      <c r="B69" s="37" t="s">
        <v>11178</v>
      </c>
      <c r="C69" s="37" t="s">
        <v>5949</v>
      </c>
      <c r="D69" s="37" t="s">
        <v>11225</v>
      </c>
      <c r="E69" s="37">
        <v>6.9</v>
      </c>
      <c r="F69" s="37">
        <v>0</v>
      </c>
      <c r="G69" s="37"/>
      <c r="H69" s="37"/>
      <c r="I69" s="37"/>
      <c r="J69" s="37"/>
      <c r="K69" s="37"/>
      <c r="L69" s="37"/>
      <c r="M69" s="37"/>
      <c r="N69" s="37"/>
      <c r="O69" s="37"/>
      <c r="P69" s="37"/>
      <c r="Q69">
        <f t="shared" si="3"/>
        <v>6.9</v>
      </c>
      <c r="R69">
        <f t="shared" si="4"/>
        <v>6.9</v>
      </c>
      <c r="S69" t="str">
        <f>VLOOKUP(C69*1,effectif!A:BA,53,0)</f>
        <v>071013</v>
      </c>
      <c r="T69">
        <f t="shared" si="5"/>
        <v>305694</v>
      </c>
    </row>
    <row r="70" spans="1:20" x14ac:dyDescent="0.25">
      <c r="A70" s="37" t="s">
        <v>11177</v>
      </c>
      <c r="B70" s="37" t="s">
        <v>11178</v>
      </c>
      <c r="C70" s="37" t="s">
        <v>6887</v>
      </c>
      <c r="D70" s="37" t="s">
        <v>11226</v>
      </c>
      <c r="E70" s="37">
        <v>2.65</v>
      </c>
      <c r="F70" s="37">
        <v>0.2</v>
      </c>
      <c r="G70" s="37">
        <v>5.59</v>
      </c>
      <c r="H70" s="37">
        <v>6.22</v>
      </c>
      <c r="I70" s="37">
        <v>0.27</v>
      </c>
      <c r="J70" s="37">
        <v>5.42</v>
      </c>
      <c r="K70" s="37">
        <v>13.79</v>
      </c>
      <c r="L70" s="37">
        <v>0.79</v>
      </c>
      <c r="M70" s="37">
        <v>5.77</v>
      </c>
      <c r="N70" s="37">
        <v>10.77</v>
      </c>
      <c r="O70" s="37">
        <v>0.63</v>
      </c>
      <c r="P70" s="37">
        <v>3.99</v>
      </c>
      <c r="Q70">
        <f t="shared" si="3"/>
        <v>8.8699999999999992</v>
      </c>
      <c r="R70">
        <f t="shared" si="4"/>
        <v>27.209999999999997</v>
      </c>
      <c r="S70" t="str">
        <f>VLOOKUP(C70*1,effectif!A:BA,53,0)</f>
        <v>071013</v>
      </c>
      <c r="T70">
        <f t="shared" si="5"/>
        <v>165969</v>
      </c>
    </row>
    <row r="71" spans="1:20" x14ac:dyDescent="0.25">
      <c r="A71" s="37" t="s">
        <v>11177</v>
      </c>
      <c r="B71" s="37" t="s">
        <v>11178</v>
      </c>
      <c r="C71" s="37" t="s">
        <v>3409</v>
      </c>
      <c r="D71" s="37" t="s">
        <v>11227</v>
      </c>
      <c r="E71" s="37">
        <v>2.13</v>
      </c>
      <c r="F71" s="37">
        <v>0</v>
      </c>
      <c r="G71" s="37">
        <v>0</v>
      </c>
      <c r="H71" s="37">
        <v>4.47</v>
      </c>
      <c r="I71" s="37">
        <v>0</v>
      </c>
      <c r="J71" s="37">
        <v>0</v>
      </c>
      <c r="K71" s="37">
        <v>13.82</v>
      </c>
      <c r="L71" s="37">
        <v>0</v>
      </c>
      <c r="M71" s="37">
        <v>100</v>
      </c>
      <c r="N71" s="37"/>
      <c r="O71" s="37"/>
      <c r="P71" s="37"/>
      <c r="Q71">
        <f t="shared" si="3"/>
        <v>6.6</v>
      </c>
      <c r="R71">
        <f t="shared" si="4"/>
        <v>15.95</v>
      </c>
      <c r="S71" t="str">
        <f>VLOOKUP(C71*1,effectif!A:BA,53,0)</f>
        <v>071013</v>
      </c>
      <c r="T71">
        <f t="shared" si="5"/>
        <v>305349</v>
      </c>
    </row>
    <row r="72" spans="1:20" x14ac:dyDescent="0.25">
      <c r="A72" s="37" t="s">
        <v>11177</v>
      </c>
      <c r="B72" s="37" t="s">
        <v>11178</v>
      </c>
      <c r="C72" s="37" t="s">
        <v>7564</v>
      </c>
      <c r="D72" s="37" t="s">
        <v>11228</v>
      </c>
      <c r="E72" s="37">
        <v>6.2</v>
      </c>
      <c r="F72" s="37">
        <v>0</v>
      </c>
      <c r="G72" s="37">
        <v>0</v>
      </c>
      <c r="H72" s="37">
        <v>9.34</v>
      </c>
      <c r="I72" s="37">
        <v>4.5999999999999996</v>
      </c>
      <c r="J72" s="37">
        <v>0</v>
      </c>
      <c r="K72" s="37">
        <v>13.65</v>
      </c>
      <c r="L72" s="37">
        <v>3.2</v>
      </c>
      <c r="M72" s="37">
        <v>0</v>
      </c>
      <c r="N72" s="37">
        <v>12.86</v>
      </c>
      <c r="O72" s="37">
        <v>1.9</v>
      </c>
      <c r="P72" s="37">
        <v>0</v>
      </c>
      <c r="Q72">
        <f t="shared" si="3"/>
        <v>15.54</v>
      </c>
      <c r="R72">
        <f t="shared" si="4"/>
        <v>32.71</v>
      </c>
      <c r="S72" t="str">
        <f>VLOOKUP(C72*1,effectif!A:BA,53,0)</f>
        <v>071013</v>
      </c>
      <c r="T72">
        <f t="shared" si="5"/>
        <v>302996</v>
      </c>
    </row>
    <row r="73" spans="1:20" x14ac:dyDescent="0.25">
      <c r="A73" s="37" t="s">
        <v>11177</v>
      </c>
      <c r="B73" s="37" t="s">
        <v>11178</v>
      </c>
      <c r="C73" s="37" t="s">
        <v>9564</v>
      </c>
      <c r="D73" s="37" t="s">
        <v>11229</v>
      </c>
      <c r="E73" s="37">
        <v>1.65</v>
      </c>
      <c r="F73" s="37">
        <v>0</v>
      </c>
      <c r="G73" s="37">
        <v>0</v>
      </c>
      <c r="H73" s="37">
        <v>17.670000000000002</v>
      </c>
      <c r="I73" s="37">
        <v>0</v>
      </c>
      <c r="J73" s="37">
        <v>0</v>
      </c>
      <c r="K73" s="37">
        <v>11.11</v>
      </c>
      <c r="L73" s="37">
        <v>0</v>
      </c>
      <c r="M73" s="37">
        <v>0</v>
      </c>
      <c r="N73" s="37">
        <v>19.739999999999998</v>
      </c>
      <c r="O73" s="37">
        <v>0.32</v>
      </c>
      <c r="P73" s="37">
        <v>0</v>
      </c>
      <c r="Q73">
        <f t="shared" si="3"/>
        <v>19.32</v>
      </c>
      <c r="R73">
        <f t="shared" si="4"/>
        <v>32.5</v>
      </c>
      <c r="S73" t="str">
        <f>VLOOKUP(C73*1,effectif!A:BA,53,0)</f>
        <v>071013</v>
      </c>
      <c r="T73">
        <f t="shared" si="5"/>
        <v>301602</v>
      </c>
    </row>
    <row r="74" spans="1:20" x14ac:dyDescent="0.25">
      <c r="A74" s="37" t="s">
        <v>11177</v>
      </c>
      <c r="B74" s="37" t="s">
        <v>11178</v>
      </c>
      <c r="C74" s="37" t="s">
        <v>9353</v>
      </c>
      <c r="D74" s="37" t="s">
        <v>11230</v>
      </c>
      <c r="E74" s="37">
        <v>0.83</v>
      </c>
      <c r="F74" s="37">
        <v>0</v>
      </c>
      <c r="G74" s="37">
        <v>0</v>
      </c>
      <c r="H74" s="37">
        <v>4.4000000000000004</v>
      </c>
      <c r="I74" s="37">
        <v>1.0900000000000001</v>
      </c>
      <c r="J74" s="37">
        <v>0</v>
      </c>
      <c r="K74" s="37">
        <v>8.2899999999999991</v>
      </c>
      <c r="L74" s="37">
        <v>0.92</v>
      </c>
      <c r="M74" s="37">
        <v>0</v>
      </c>
      <c r="N74" s="37">
        <v>6.05</v>
      </c>
      <c r="O74" s="37">
        <v>0.96</v>
      </c>
      <c r="P74" s="37">
        <v>0</v>
      </c>
      <c r="Q74">
        <f t="shared" si="3"/>
        <v>5.23</v>
      </c>
      <c r="R74">
        <f t="shared" si="4"/>
        <v>15.169999999999998</v>
      </c>
      <c r="S74" t="str">
        <f>VLOOKUP(C74*1,effectif!A:BA,53,0)</f>
        <v>071013</v>
      </c>
      <c r="T74">
        <f t="shared" si="5"/>
        <v>178321</v>
      </c>
    </row>
    <row r="75" spans="1:20" x14ac:dyDescent="0.25">
      <c r="A75" s="37" t="s">
        <v>11177</v>
      </c>
      <c r="B75" s="37" t="s">
        <v>11178</v>
      </c>
      <c r="C75" s="37" t="s">
        <v>4558</v>
      </c>
      <c r="D75" s="37" t="s">
        <v>11231</v>
      </c>
      <c r="E75" s="37">
        <v>0.42</v>
      </c>
      <c r="F75" s="37">
        <v>2.37</v>
      </c>
      <c r="G75" s="37">
        <v>0</v>
      </c>
      <c r="H75" s="37">
        <v>3.52</v>
      </c>
      <c r="I75" s="37">
        <v>1.23</v>
      </c>
      <c r="J75" s="37">
        <v>0</v>
      </c>
      <c r="K75" s="37">
        <v>26.02</v>
      </c>
      <c r="L75" s="37">
        <v>0.46</v>
      </c>
      <c r="M75" s="37">
        <v>0</v>
      </c>
      <c r="N75" s="37">
        <v>36.130000000000003</v>
      </c>
      <c r="O75" s="37">
        <v>0.41</v>
      </c>
      <c r="P75" s="37">
        <v>0</v>
      </c>
      <c r="Q75">
        <f t="shared" si="3"/>
        <v>3.94</v>
      </c>
      <c r="R75">
        <f t="shared" si="4"/>
        <v>62.570000000000007</v>
      </c>
      <c r="S75" t="str">
        <f>VLOOKUP(C75*1,effectif!A:BA,53,0)</f>
        <v>071013</v>
      </c>
      <c r="T75">
        <f t="shared" si="5"/>
        <v>190851</v>
      </c>
    </row>
    <row r="76" spans="1:20" x14ac:dyDescent="0.25">
      <c r="A76" s="37" t="s">
        <v>11177</v>
      </c>
      <c r="B76" s="37" t="s">
        <v>11178</v>
      </c>
      <c r="C76" s="37" t="s">
        <v>8917</v>
      </c>
      <c r="D76" s="37" t="s">
        <v>11189</v>
      </c>
      <c r="E76" s="37"/>
      <c r="F76" s="37"/>
      <c r="G76" s="37"/>
      <c r="H76" s="37"/>
      <c r="I76" s="37"/>
      <c r="J76" s="37"/>
      <c r="K76" s="37"/>
      <c r="L76" s="37"/>
      <c r="M76" s="37"/>
      <c r="N76" s="37"/>
      <c r="O76" s="37"/>
      <c r="P76" s="37"/>
      <c r="Q76">
        <f t="shared" si="3"/>
        <v>0</v>
      </c>
      <c r="R76">
        <f t="shared" si="4"/>
        <v>0</v>
      </c>
      <c r="S76" t="str">
        <f>VLOOKUP(C76*1,effectif!A:BA,53,0)</f>
        <v>071013</v>
      </c>
      <c r="T76">
        <f t="shared" si="5"/>
        <v>992848</v>
      </c>
    </row>
    <row r="77" spans="1:20" x14ac:dyDescent="0.25">
      <c r="A77" s="37" t="s">
        <v>11177</v>
      </c>
      <c r="B77" s="37" t="s">
        <v>11178</v>
      </c>
      <c r="C77" s="37" t="s">
        <v>8915</v>
      </c>
      <c r="D77" s="37" t="s">
        <v>11189</v>
      </c>
      <c r="E77" s="37"/>
      <c r="F77" s="37"/>
      <c r="G77" s="37"/>
      <c r="H77" s="37"/>
      <c r="I77" s="37"/>
      <c r="J77" s="37"/>
      <c r="K77" s="37"/>
      <c r="L77" s="37"/>
      <c r="M77" s="37"/>
      <c r="N77" s="37"/>
      <c r="O77" s="37"/>
      <c r="P77" s="37"/>
      <c r="Q77">
        <f t="shared" si="3"/>
        <v>0</v>
      </c>
      <c r="R77">
        <f t="shared" si="4"/>
        <v>0</v>
      </c>
      <c r="S77" t="str">
        <f>VLOOKUP(C77*1,effectif!A:BA,53,0)</f>
        <v>071013</v>
      </c>
      <c r="T77">
        <f t="shared" si="5"/>
        <v>992849</v>
      </c>
    </row>
    <row r="78" spans="1:20" x14ac:dyDescent="0.25">
      <c r="A78" s="37" t="s">
        <v>11174</v>
      </c>
      <c r="B78" s="37" t="s">
        <v>11175</v>
      </c>
      <c r="C78" s="37" t="s">
        <v>1641</v>
      </c>
      <c r="D78" s="37" t="s">
        <v>11232</v>
      </c>
      <c r="E78" s="37">
        <v>5.67</v>
      </c>
      <c r="F78" s="37">
        <v>0.01</v>
      </c>
      <c r="G78" s="37">
        <v>0</v>
      </c>
      <c r="H78" s="37">
        <v>6.6</v>
      </c>
      <c r="I78" s="37">
        <v>0.48</v>
      </c>
      <c r="J78" s="37">
        <v>3.07</v>
      </c>
      <c r="K78" s="37">
        <v>19.22</v>
      </c>
      <c r="L78" s="37">
        <v>1.4</v>
      </c>
      <c r="M78" s="37">
        <v>7.96</v>
      </c>
      <c r="N78" s="37">
        <v>19.53</v>
      </c>
      <c r="O78" s="37">
        <v>2.48</v>
      </c>
      <c r="P78" s="37">
        <v>6.28</v>
      </c>
      <c r="Q78">
        <f t="shared" si="3"/>
        <v>12.27</v>
      </c>
      <c r="R78">
        <f t="shared" si="4"/>
        <v>44.42</v>
      </c>
      <c r="S78" t="str">
        <f>VLOOKUP(C78*1,effectif!A:BA,53,0)</f>
        <v>071015</v>
      </c>
      <c r="T78">
        <f t="shared" si="5"/>
        <v>300377</v>
      </c>
    </row>
    <row r="79" spans="1:20" x14ac:dyDescent="0.25">
      <c r="A79" s="37" t="s">
        <v>11177</v>
      </c>
      <c r="B79" s="37" t="s">
        <v>11178</v>
      </c>
      <c r="C79" s="37" t="s">
        <v>3695</v>
      </c>
      <c r="D79" s="37" t="s">
        <v>11233</v>
      </c>
      <c r="E79" s="37">
        <v>2.62</v>
      </c>
      <c r="F79" s="37">
        <v>0</v>
      </c>
      <c r="G79" s="37">
        <v>0</v>
      </c>
      <c r="H79" s="37">
        <v>1.62</v>
      </c>
      <c r="I79" s="37">
        <v>0</v>
      </c>
      <c r="J79" s="37">
        <v>0</v>
      </c>
      <c r="K79" s="37">
        <v>16.559999999999999</v>
      </c>
      <c r="L79" s="37">
        <v>0.27</v>
      </c>
      <c r="M79" s="37">
        <v>0</v>
      </c>
      <c r="N79" s="37">
        <v>23.8</v>
      </c>
      <c r="O79" s="37">
        <v>8.61</v>
      </c>
      <c r="P79" s="37">
        <v>0</v>
      </c>
      <c r="Q79">
        <f t="shared" si="3"/>
        <v>4.24</v>
      </c>
      <c r="R79">
        <f t="shared" si="4"/>
        <v>42.980000000000004</v>
      </c>
      <c r="S79" t="str">
        <f>VLOOKUP(C79*1,effectif!A:BA,53,0)</f>
        <v>071015</v>
      </c>
      <c r="T79">
        <f t="shared" si="5"/>
        <v>301203</v>
      </c>
    </row>
    <row r="80" spans="1:20" x14ac:dyDescent="0.25">
      <c r="A80" s="37" t="s">
        <v>11177</v>
      </c>
      <c r="B80" s="37" t="s">
        <v>11178</v>
      </c>
      <c r="C80" s="37" t="s">
        <v>10709</v>
      </c>
      <c r="D80" s="37" t="s">
        <v>11234</v>
      </c>
      <c r="E80" s="37">
        <v>14.18</v>
      </c>
      <c r="F80" s="37">
        <v>0</v>
      </c>
      <c r="G80" s="37">
        <v>0</v>
      </c>
      <c r="H80" s="37">
        <v>7.92</v>
      </c>
      <c r="I80" s="37">
        <v>0</v>
      </c>
      <c r="J80" s="37">
        <v>0</v>
      </c>
      <c r="K80" s="37">
        <v>22.15</v>
      </c>
      <c r="L80" s="37">
        <v>0</v>
      </c>
      <c r="M80" s="37">
        <v>13.49</v>
      </c>
      <c r="N80" s="37">
        <v>30.71</v>
      </c>
      <c r="O80" s="37">
        <v>0</v>
      </c>
      <c r="P80" s="37">
        <v>13.38</v>
      </c>
      <c r="Q80">
        <f t="shared" si="3"/>
        <v>22.1</v>
      </c>
      <c r="R80">
        <f t="shared" si="4"/>
        <v>67.039999999999992</v>
      </c>
      <c r="S80" t="str">
        <f>VLOOKUP(C80*1,effectif!A:BA,53,0)</f>
        <v>071015</v>
      </c>
      <c r="T80">
        <f t="shared" si="5"/>
        <v>304471</v>
      </c>
    </row>
    <row r="81" spans="1:20" x14ac:dyDescent="0.25">
      <c r="A81" s="37" t="s">
        <v>11177</v>
      </c>
      <c r="B81" s="37" t="s">
        <v>11178</v>
      </c>
      <c r="C81" s="37" t="s">
        <v>4324</v>
      </c>
      <c r="D81" s="37" t="s">
        <v>11235</v>
      </c>
      <c r="E81" s="37">
        <v>0</v>
      </c>
      <c r="F81" s="37">
        <v>0</v>
      </c>
      <c r="G81" s="37"/>
      <c r="H81" s="37"/>
      <c r="I81" s="37"/>
      <c r="J81" s="37"/>
      <c r="K81" s="37"/>
      <c r="L81" s="37"/>
      <c r="M81" s="37"/>
      <c r="N81" s="37"/>
      <c r="O81" s="37"/>
      <c r="P81" s="37"/>
      <c r="Q81">
        <f t="shared" si="3"/>
        <v>0</v>
      </c>
      <c r="R81">
        <f t="shared" si="4"/>
        <v>0</v>
      </c>
      <c r="S81" t="str">
        <f>VLOOKUP(C81*1,effectif!A:BA,53,0)</f>
        <v>071015</v>
      </c>
      <c r="T81">
        <f t="shared" si="5"/>
        <v>305773</v>
      </c>
    </row>
    <row r="82" spans="1:20" x14ac:dyDescent="0.25">
      <c r="A82" s="37" t="s">
        <v>11177</v>
      </c>
      <c r="B82" s="37" t="s">
        <v>11178</v>
      </c>
      <c r="C82" s="37" t="s">
        <v>8006</v>
      </c>
      <c r="D82" s="37" t="s">
        <v>11236</v>
      </c>
      <c r="E82" s="37">
        <v>11.42</v>
      </c>
      <c r="F82" s="37">
        <v>0.04</v>
      </c>
      <c r="G82" s="37">
        <v>0</v>
      </c>
      <c r="H82" s="37">
        <v>7.36</v>
      </c>
      <c r="I82" s="37">
        <v>2</v>
      </c>
      <c r="J82" s="37">
        <v>0</v>
      </c>
      <c r="K82" s="37">
        <v>18.899999999999999</v>
      </c>
      <c r="L82" s="37">
        <v>4.34</v>
      </c>
      <c r="M82" s="37">
        <v>0</v>
      </c>
      <c r="N82" s="37">
        <v>13.57</v>
      </c>
      <c r="O82" s="37">
        <v>5.57</v>
      </c>
      <c r="P82" s="37">
        <v>2.29</v>
      </c>
      <c r="Q82">
        <f t="shared" si="3"/>
        <v>18.78</v>
      </c>
      <c r="R82">
        <f t="shared" si="4"/>
        <v>43.89</v>
      </c>
      <c r="S82" t="str">
        <f>VLOOKUP(C82*1,effectif!A:BA,53,0)</f>
        <v>071015</v>
      </c>
      <c r="T82">
        <f t="shared" si="5"/>
        <v>169918</v>
      </c>
    </row>
    <row r="83" spans="1:20" x14ac:dyDescent="0.25">
      <c r="A83" s="37" t="s">
        <v>11177</v>
      </c>
      <c r="B83" s="37" t="s">
        <v>11178</v>
      </c>
      <c r="C83" s="37" t="s">
        <v>1635</v>
      </c>
      <c r="D83" s="37" t="s">
        <v>11237</v>
      </c>
      <c r="E83" s="37"/>
      <c r="F83" s="37"/>
      <c r="G83" s="37"/>
      <c r="H83" s="37"/>
      <c r="I83" s="37"/>
      <c r="J83" s="37"/>
      <c r="K83" s="37"/>
      <c r="L83" s="37"/>
      <c r="M83" s="37"/>
      <c r="N83" s="37"/>
      <c r="O83" s="37"/>
      <c r="P83" s="37"/>
      <c r="Q83">
        <f t="shared" si="3"/>
        <v>0</v>
      </c>
      <c r="R83">
        <f t="shared" si="4"/>
        <v>0</v>
      </c>
      <c r="S83" t="str">
        <f>VLOOKUP(C83*1,effectif!A:BA,53,0)</f>
        <v>071015</v>
      </c>
      <c r="T83">
        <f t="shared" si="5"/>
        <v>306228</v>
      </c>
    </row>
    <row r="84" spans="1:20" x14ac:dyDescent="0.25">
      <c r="A84" s="37" t="s">
        <v>11177</v>
      </c>
      <c r="B84" s="37" t="s">
        <v>11178</v>
      </c>
      <c r="C84" s="37" t="s">
        <v>5782</v>
      </c>
      <c r="D84" s="37" t="s">
        <v>11238</v>
      </c>
      <c r="E84" s="37">
        <v>4.6399999999999997</v>
      </c>
      <c r="F84" s="37">
        <v>0</v>
      </c>
      <c r="G84" s="37">
        <v>0</v>
      </c>
      <c r="H84" s="37">
        <v>2.06</v>
      </c>
      <c r="I84" s="37">
        <v>0</v>
      </c>
      <c r="J84" s="37">
        <v>0</v>
      </c>
      <c r="K84" s="37">
        <v>11.18</v>
      </c>
      <c r="L84" s="37">
        <v>0.12</v>
      </c>
      <c r="M84" s="37">
        <v>0</v>
      </c>
      <c r="N84" s="37">
        <v>17</v>
      </c>
      <c r="O84" s="37">
        <v>1.57</v>
      </c>
      <c r="P84" s="37">
        <v>0</v>
      </c>
      <c r="Q84">
        <f t="shared" si="3"/>
        <v>6.6999999999999993</v>
      </c>
      <c r="R84">
        <f t="shared" si="4"/>
        <v>32.82</v>
      </c>
      <c r="S84" t="str">
        <f>VLOOKUP(C84*1,effectif!A:BA,53,0)</f>
        <v>071015</v>
      </c>
      <c r="T84">
        <f t="shared" si="5"/>
        <v>301994</v>
      </c>
    </row>
    <row r="85" spans="1:20" x14ac:dyDescent="0.25">
      <c r="A85" s="37" t="s">
        <v>11177</v>
      </c>
      <c r="B85" s="37" t="s">
        <v>11178</v>
      </c>
      <c r="C85" s="37" t="s">
        <v>9805</v>
      </c>
      <c r="D85" s="37" t="s">
        <v>11239</v>
      </c>
      <c r="E85" s="37"/>
      <c r="F85" s="37"/>
      <c r="G85" s="37"/>
      <c r="H85" s="37"/>
      <c r="I85" s="37"/>
      <c r="J85" s="37"/>
      <c r="K85" s="37"/>
      <c r="L85" s="37"/>
      <c r="M85" s="37"/>
      <c r="N85" s="37"/>
      <c r="O85" s="37"/>
      <c r="P85" s="37"/>
      <c r="Q85">
        <f t="shared" si="3"/>
        <v>0</v>
      </c>
      <c r="R85">
        <f t="shared" si="4"/>
        <v>0</v>
      </c>
      <c r="S85" t="str">
        <f>VLOOKUP(C85*1,effectif!A:BA,53,0)</f>
        <v>071015</v>
      </c>
      <c r="T85">
        <f t="shared" si="5"/>
        <v>306094</v>
      </c>
    </row>
    <row r="86" spans="1:20" x14ac:dyDescent="0.25">
      <c r="A86" s="37" t="s">
        <v>11177</v>
      </c>
      <c r="B86" s="37" t="s">
        <v>11178</v>
      </c>
      <c r="C86" s="37" t="s">
        <v>5920</v>
      </c>
      <c r="D86" s="37" t="s">
        <v>11240</v>
      </c>
      <c r="E86" s="37">
        <v>2.59</v>
      </c>
      <c r="F86" s="37">
        <v>0</v>
      </c>
      <c r="G86" s="37">
        <v>0</v>
      </c>
      <c r="H86" s="37">
        <v>11.17</v>
      </c>
      <c r="I86" s="37">
        <v>0</v>
      </c>
      <c r="J86" s="37"/>
      <c r="K86" s="37"/>
      <c r="L86" s="37"/>
      <c r="M86" s="37"/>
      <c r="N86" s="37"/>
      <c r="O86" s="37"/>
      <c r="P86" s="37"/>
      <c r="Q86">
        <f t="shared" si="3"/>
        <v>13.76</v>
      </c>
      <c r="R86">
        <f t="shared" si="4"/>
        <v>2.59</v>
      </c>
      <c r="S86" t="str">
        <f>VLOOKUP(C86*1,effectif!A:BA,53,0)</f>
        <v>071015</v>
      </c>
      <c r="T86">
        <f t="shared" si="5"/>
        <v>305522</v>
      </c>
    </row>
    <row r="87" spans="1:20" x14ac:dyDescent="0.25">
      <c r="A87" s="37" t="s">
        <v>11177</v>
      </c>
      <c r="B87" s="37" t="s">
        <v>11178</v>
      </c>
      <c r="C87" s="37" t="s">
        <v>10705</v>
      </c>
      <c r="D87" s="37" t="s">
        <v>11189</v>
      </c>
      <c r="E87" s="37"/>
      <c r="F87" s="37"/>
      <c r="G87" s="37"/>
      <c r="H87" s="37"/>
      <c r="I87" s="37"/>
      <c r="J87" s="37"/>
      <c r="K87" s="37"/>
      <c r="L87" s="37"/>
      <c r="M87" s="37"/>
      <c r="N87" s="37"/>
      <c r="O87" s="37"/>
      <c r="P87" s="37"/>
      <c r="Q87">
        <f t="shared" si="3"/>
        <v>0</v>
      </c>
      <c r="R87">
        <f t="shared" si="4"/>
        <v>0</v>
      </c>
      <c r="S87" t="str">
        <f>VLOOKUP(C87*1,effectif!A:BA,53,0)</f>
        <v>071015</v>
      </c>
      <c r="T87">
        <f t="shared" si="5"/>
        <v>96079</v>
      </c>
    </row>
    <row r="88" spans="1:20" x14ac:dyDescent="0.25">
      <c r="A88" s="37" t="s">
        <v>11177</v>
      </c>
      <c r="B88" s="37" t="s">
        <v>11178</v>
      </c>
      <c r="C88" s="37" t="s">
        <v>10703</v>
      </c>
      <c r="D88" s="37" t="s">
        <v>11189</v>
      </c>
      <c r="E88" s="37"/>
      <c r="F88" s="37"/>
      <c r="G88" s="37"/>
      <c r="H88" s="37"/>
      <c r="I88" s="37"/>
      <c r="J88" s="37"/>
      <c r="K88" s="37"/>
      <c r="L88" s="37"/>
      <c r="M88" s="37"/>
      <c r="N88" s="37"/>
      <c r="O88" s="37"/>
      <c r="P88" s="37"/>
      <c r="Q88">
        <f t="shared" si="3"/>
        <v>0</v>
      </c>
      <c r="R88">
        <f t="shared" si="4"/>
        <v>0</v>
      </c>
      <c r="S88" t="str">
        <f>VLOOKUP(C88*1,effectif!A:BA,53,0)</f>
        <v>071015</v>
      </c>
      <c r="T88">
        <f t="shared" si="5"/>
        <v>96080</v>
      </c>
    </row>
    <row r="89" spans="1:20" x14ac:dyDescent="0.25">
      <c r="A89" s="37" t="s">
        <v>11177</v>
      </c>
      <c r="B89" s="37" t="s">
        <v>11178</v>
      </c>
      <c r="C89" s="37" t="s">
        <v>10700</v>
      </c>
      <c r="D89" s="37" t="s">
        <v>11189</v>
      </c>
      <c r="E89" s="37"/>
      <c r="F89" s="37"/>
      <c r="G89" s="37"/>
      <c r="H89" s="37"/>
      <c r="I89" s="37"/>
      <c r="J89" s="37"/>
      <c r="K89" s="37"/>
      <c r="L89" s="37"/>
      <c r="M89" s="37"/>
      <c r="N89" s="37"/>
      <c r="O89" s="37"/>
      <c r="P89" s="37"/>
      <c r="Q89">
        <f t="shared" si="3"/>
        <v>0</v>
      </c>
      <c r="R89">
        <f t="shared" si="4"/>
        <v>0</v>
      </c>
      <c r="S89" t="str">
        <f>VLOOKUP(C89*1,effectif!A:BA,53,0)</f>
        <v>071015</v>
      </c>
      <c r="T89">
        <f t="shared" si="5"/>
        <v>96090</v>
      </c>
    </row>
    <row r="90" spans="1:20" x14ac:dyDescent="0.25">
      <c r="A90" s="37" t="s">
        <v>11177</v>
      </c>
      <c r="B90" s="37" t="s">
        <v>11178</v>
      </c>
      <c r="C90" s="37" t="s">
        <v>10698</v>
      </c>
      <c r="D90" s="37" t="s">
        <v>11189</v>
      </c>
      <c r="E90" s="37"/>
      <c r="F90" s="37"/>
      <c r="G90" s="37"/>
      <c r="H90" s="37"/>
      <c r="I90" s="37"/>
      <c r="J90" s="37"/>
      <c r="K90" s="37"/>
      <c r="L90" s="37"/>
      <c r="M90" s="37"/>
      <c r="N90" s="37"/>
      <c r="O90" s="37"/>
      <c r="P90" s="37"/>
      <c r="Q90">
        <f t="shared" si="3"/>
        <v>0</v>
      </c>
      <c r="R90">
        <f t="shared" si="4"/>
        <v>0</v>
      </c>
      <c r="S90" t="str">
        <f>VLOOKUP(C90*1,effectif!A:BA,53,0)</f>
        <v>071015</v>
      </c>
      <c r="T90">
        <f t="shared" si="5"/>
        <v>96091</v>
      </c>
    </row>
    <row r="91" spans="1:20" x14ac:dyDescent="0.25">
      <c r="A91" s="37" t="s">
        <v>11177</v>
      </c>
      <c r="B91" s="37" t="s">
        <v>11178</v>
      </c>
      <c r="C91" s="37" t="s">
        <v>10695</v>
      </c>
      <c r="D91" s="37" t="s">
        <v>11189</v>
      </c>
      <c r="E91" s="37"/>
      <c r="F91" s="37"/>
      <c r="G91" s="37"/>
      <c r="H91" s="37"/>
      <c r="I91" s="37"/>
      <c r="J91" s="37"/>
      <c r="K91" s="37"/>
      <c r="L91" s="37"/>
      <c r="M91" s="37"/>
      <c r="N91" s="37"/>
      <c r="O91" s="37"/>
      <c r="P91" s="37"/>
      <c r="Q91">
        <f t="shared" si="3"/>
        <v>0</v>
      </c>
      <c r="R91">
        <f t="shared" si="4"/>
        <v>0</v>
      </c>
      <c r="S91" t="str">
        <f>VLOOKUP(C91*1,effectif!A:BA,53,0)</f>
        <v>071015</v>
      </c>
      <c r="T91">
        <f t="shared" si="5"/>
        <v>96099</v>
      </c>
    </row>
    <row r="92" spans="1:20" x14ac:dyDescent="0.25">
      <c r="A92" s="37" t="s">
        <v>11177</v>
      </c>
      <c r="B92" s="37" t="s">
        <v>11178</v>
      </c>
      <c r="C92" s="37" t="s">
        <v>9874</v>
      </c>
      <c r="D92" s="37" t="s">
        <v>11189</v>
      </c>
      <c r="E92" s="37"/>
      <c r="F92" s="37"/>
      <c r="G92" s="37"/>
      <c r="H92" s="37"/>
      <c r="I92" s="37"/>
      <c r="J92" s="37"/>
      <c r="K92" s="37"/>
      <c r="L92" s="37"/>
      <c r="M92" s="37"/>
      <c r="N92" s="37"/>
      <c r="O92" s="37"/>
      <c r="P92" s="37"/>
      <c r="Q92">
        <f t="shared" si="3"/>
        <v>0</v>
      </c>
      <c r="R92">
        <f t="shared" si="4"/>
        <v>0</v>
      </c>
      <c r="S92" t="str">
        <f>VLOOKUP(C92*1,effectif!A:BA,53,0)</f>
        <v>071015</v>
      </c>
      <c r="T92">
        <f t="shared" si="5"/>
        <v>98569</v>
      </c>
    </row>
    <row r="93" spans="1:20" x14ac:dyDescent="0.25">
      <c r="A93" s="37" t="s">
        <v>11177</v>
      </c>
      <c r="B93" s="37" t="s">
        <v>11178</v>
      </c>
      <c r="C93" s="37" t="s">
        <v>9704</v>
      </c>
      <c r="D93" s="37" t="s">
        <v>11189</v>
      </c>
      <c r="E93" s="37"/>
      <c r="F93" s="37"/>
      <c r="G93" s="37"/>
      <c r="H93" s="37"/>
      <c r="I93" s="37"/>
      <c r="J93" s="37"/>
      <c r="K93" s="37"/>
      <c r="L93" s="37"/>
      <c r="M93" s="37"/>
      <c r="N93" s="37"/>
      <c r="O93" s="37"/>
      <c r="P93" s="37"/>
      <c r="Q93">
        <f t="shared" si="3"/>
        <v>0</v>
      </c>
      <c r="R93">
        <f t="shared" si="4"/>
        <v>0</v>
      </c>
      <c r="S93" t="str">
        <f>VLOOKUP(C93*1,effectif!A:BA,53,0)</f>
        <v>071015</v>
      </c>
      <c r="T93">
        <f t="shared" si="5"/>
        <v>99209</v>
      </c>
    </row>
    <row r="94" spans="1:20" x14ac:dyDescent="0.25">
      <c r="A94" s="37" t="s">
        <v>11177</v>
      </c>
      <c r="B94" s="37" t="s">
        <v>11178</v>
      </c>
      <c r="C94" s="37" t="s">
        <v>8969</v>
      </c>
      <c r="D94" s="37" t="s">
        <v>11189</v>
      </c>
      <c r="E94" s="37"/>
      <c r="F94" s="37"/>
      <c r="G94" s="37"/>
      <c r="H94" s="37"/>
      <c r="I94" s="37"/>
      <c r="J94" s="37"/>
      <c r="K94" s="37"/>
      <c r="L94" s="37"/>
      <c r="M94" s="37"/>
      <c r="N94" s="37"/>
      <c r="O94" s="37"/>
      <c r="P94" s="37"/>
      <c r="Q94">
        <f t="shared" si="3"/>
        <v>0</v>
      </c>
      <c r="R94">
        <f t="shared" si="4"/>
        <v>0</v>
      </c>
      <c r="S94" t="str">
        <f>VLOOKUP(C94*1,effectif!A:BA,53,0)</f>
        <v>071015</v>
      </c>
      <c r="T94">
        <f t="shared" si="5"/>
        <v>992708</v>
      </c>
    </row>
    <row r="95" spans="1:20" x14ac:dyDescent="0.25">
      <c r="A95" s="37" t="s">
        <v>11174</v>
      </c>
      <c r="B95" s="37" t="s">
        <v>11175</v>
      </c>
      <c r="C95" s="37" t="s">
        <v>2593</v>
      </c>
      <c r="D95" s="37" t="s">
        <v>11241</v>
      </c>
      <c r="E95" s="37">
        <v>2.13</v>
      </c>
      <c r="F95" s="37">
        <v>0.16</v>
      </c>
      <c r="G95" s="37">
        <v>0</v>
      </c>
      <c r="H95" s="37">
        <v>4.16</v>
      </c>
      <c r="I95" s="37">
        <v>0.71</v>
      </c>
      <c r="J95" s="37">
        <v>1.69</v>
      </c>
      <c r="K95" s="37">
        <v>16.3</v>
      </c>
      <c r="L95" s="37">
        <v>4.08</v>
      </c>
      <c r="M95" s="37">
        <v>3.06</v>
      </c>
      <c r="N95" s="37">
        <v>22.14</v>
      </c>
      <c r="O95" s="37">
        <v>7.23</v>
      </c>
      <c r="P95" s="37">
        <v>5.01</v>
      </c>
      <c r="Q95">
        <f t="shared" si="3"/>
        <v>6.29</v>
      </c>
      <c r="R95">
        <f t="shared" si="4"/>
        <v>40.57</v>
      </c>
      <c r="S95" t="str">
        <f>VLOOKUP(C95*1,effectif!A:BA,53,0)</f>
        <v>071021</v>
      </c>
      <c r="T95">
        <f t="shared" si="5"/>
        <v>302925</v>
      </c>
    </row>
    <row r="96" spans="1:20" x14ac:dyDescent="0.25">
      <c r="A96" s="37" t="s">
        <v>11177</v>
      </c>
      <c r="B96" s="37" t="s">
        <v>11178</v>
      </c>
      <c r="C96" s="37" t="s">
        <v>5522</v>
      </c>
      <c r="D96" s="37" t="s">
        <v>11242</v>
      </c>
      <c r="E96" s="37">
        <v>7.51</v>
      </c>
      <c r="F96" s="37">
        <v>0.66</v>
      </c>
      <c r="G96" s="37">
        <v>0</v>
      </c>
      <c r="H96" s="37">
        <v>28.64</v>
      </c>
      <c r="I96" s="37">
        <v>17.29</v>
      </c>
      <c r="J96" s="37">
        <v>0</v>
      </c>
      <c r="K96" s="37">
        <v>38.74</v>
      </c>
      <c r="L96" s="37">
        <v>13.02</v>
      </c>
      <c r="M96" s="37">
        <v>31.74</v>
      </c>
      <c r="N96" s="37">
        <v>35.4</v>
      </c>
      <c r="O96" s="37">
        <v>3.68</v>
      </c>
      <c r="P96" s="37">
        <v>32.770000000000003</v>
      </c>
      <c r="Q96">
        <f t="shared" si="3"/>
        <v>36.15</v>
      </c>
      <c r="R96">
        <f t="shared" si="4"/>
        <v>81.650000000000006</v>
      </c>
      <c r="S96" t="str">
        <f>VLOOKUP(C96*1,effectif!A:BA,53,0)</f>
        <v>071021</v>
      </c>
      <c r="T96">
        <f t="shared" si="5"/>
        <v>303184</v>
      </c>
    </row>
    <row r="97" spans="1:20" x14ac:dyDescent="0.25">
      <c r="A97" s="37" t="s">
        <v>11177</v>
      </c>
      <c r="B97" s="37" t="s">
        <v>11178</v>
      </c>
      <c r="C97" s="37" t="s">
        <v>4030</v>
      </c>
      <c r="D97" s="37" t="s">
        <v>13963</v>
      </c>
      <c r="E97" s="37"/>
      <c r="F97" s="37"/>
      <c r="G97" s="37"/>
      <c r="H97" s="37"/>
      <c r="I97" s="37"/>
      <c r="J97" s="37"/>
      <c r="K97" s="37"/>
      <c r="L97" s="37"/>
      <c r="M97" s="37"/>
      <c r="N97" s="37"/>
      <c r="O97" s="37"/>
      <c r="P97" s="37"/>
      <c r="Q97">
        <f t="shared" si="3"/>
        <v>0</v>
      </c>
      <c r="R97">
        <f t="shared" si="4"/>
        <v>0</v>
      </c>
      <c r="S97" t="str">
        <f>VLOOKUP(C97*1,effectif!A:BA,53,0)</f>
        <v>071021</v>
      </c>
      <c r="T97">
        <f t="shared" si="5"/>
        <v>306443</v>
      </c>
    </row>
    <row r="98" spans="1:20" x14ac:dyDescent="0.25">
      <c r="A98" s="37" t="s">
        <v>11177</v>
      </c>
      <c r="B98" s="37" t="s">
        <v>11178</v>
      </c>
      <c r="C98" s="37" t="s">
        <v>4116</v>
      </c>
      <c r="D98" s="37" t="s">
        <v>11243</v>
      </c>
      <c r="E98" s="37">
        <v>6.85</v>
      </c>
      <c r="F98" s="37">
        <v>0</v>
      </c>
      <c r="G98" s="37">
        <v>0</v>
      </c>
      <c r="H98" s="37">
        <v>13.13</v>
      </c>
      <c r="I98" s="37">
        <v>0</v>
      </c>
      <c r="J98" s="37">
        <v>0</v>
      </c>
      <c r="K98" s="37">
        <v>9.32</v>
      </c>
      <c r="L98" s="37">
        <v>0</v>
      </c>
      <c r="M98" s="37">
        <v>0</v>
      </c>
      <c r="N98" s="37">
        <v>5.52</v>
      </c>
      <c r="O98" s="37">
        <v>1.1399999999999999</v>
      </c>
      <c r="P98" s="37">
        <v>0</v>
      </c>
      <c r="Q98">
        <f t="shared" si="3"/>
        <v>19.98</v>
      </c>
      <c r="R98">
        <f t="shared" si="4"/>
        <v>21.69</v>
      </c>
      <c r="S98" t="str">
        <f>VLOOKUP(C98*1,effectif!A:BA,53,0)</f>
        <v>071021</v>
      </c>
      <c r="T98">
        <f t="shared" si="5"/>
        <v>170288</v>
      </c>
    </row>
    <row r="99" spans="1:20" x14ac:dyDescent="0.25">
      <c r="A99" s="37" t="s">
        <v>11177</v>
      </c>
      <c r="B99" s="37" t="s">
        <v>11178</v>
      </c>
      <c r="C99" s="37" t="s">
        <v>10687</v>
      </c>
      <c r="D99" s="37" t="s">
        <v>11244</v>
      </c>
      <c r="E99" s="37">
        <v>0.45</v>
      </c>
      <c r="F99" s="37">
        <v>0</v>
      </c>
      <c r="G99" s="37">
        <v>0</v>
      </c>
      <c r="H99" s="37">
        <v>2.6</v>
      </c>
      <c r="I99" s="37">
        <v>0</v>
      </c>
      <c r="J99" s="37">
        <v>7.24</v>
      </c>
      <c r="K99" s="37">
        <v>5.46</v>
      </c>
      <c r="L99" s="37">
        <v>7.0000000000000007E-2</v>
      </c>
      <c r="M99" s="37">
        <v>1.08</v>
      </c>
      <c r="N99" s="37">
        <v>8.18</v>
      </c>
      <c r="O99" s="37">
        <v>2.65</v>
      </c>
      <c r="P99" s="37">
        <v>3.95</v>
      </c>
      <c r="Q99">
        <f t="shared" si="3"/>
        <v>3.0500000000000003</v>
      </c>
      <c r="R99">
        <f t="shared" si="4"/>
        <v>14.09</v>
      </c>
      <c r="S99" t="str">
        <f>VLOOKUP(C99*1,effectif!A:BA,53,0)</f>
        <v>071021</v>
      </c>
      <c r="T99">
        <f t="shared" si="5"/>
        <v>173338</v>
      </c>
    </row>
    <row r="100" spans="1:20" x14ac:dyDescent="0.25">
      <c r="A100" s="37" t="s">
        <v>11177</v>
      </c>
      <c r="B100" s="37" t="s">
        <v>11178</v>
      </c>
      <c r="C100" s="37" t="s">
        <v>6026</v>
      </c>
      <c r="D100" s="37" t="s">
        <v>11245</v>
      </c>
      <c r="E100" s="37">
        <v>3.76</v>
      </c>
      <c r="F100" s="37">
        <v>0.41</v>
      </c>
      <c r="G100" s="37">
        <v>0</v>
      </c>
      <c r="H100" s="37">
        <v>5.25</v>
      </c>
      <c r="I100" s="37">
        <v>0.56999999999999995</v>
      </c>
      <c r="J100" s="37">
        <v>0</v>
      </c>
      <c r="K100" s="37">
        <v>13.44</v>
      </c>
      <c r="L100" s="37">
        <v>19.48</v>
      </c>
      <c r="M100" s="37">
        <v>0</v>
      </c>
      <c r="N100" s="37">
        <v>15.94</v>
      </c>
      <c r="O100" s="37">
        <v>24.03</v>
      </c>
      <c r="P100" s="37">
        <v>0</v>
      </c>
      <c r="Q100">
        <f t="shared" si="3"/>
        <v>9.01</v>
      </c>
      <c r="R100">
        <f t="shared" si="4"/>
        <v>33.14</v>
      </c>
      <c r="S100" t="str">
        <f>VLOOKUP(C100*1,effectif!A:BA,53,0)</f>
        <v>071021</v>
      </c>
      <c r="T100">
        <f t="shared" si="5"/>
        <v>193779</v>
      </c>
    </row>
    <row r="101" spans="1:20" x14ac:dyDescent="0.25">
      <c r="A101" s="37" t="s">
        <v>11177</v>
      </c>
      <c r="B101" s="37" t="s">
        <v>11178</v>
      </c>
      <c r="C101" s="37" t="s">
        <v>7445</v>
      </c>
      <c r="D101" s="37" t="s">
        <v>11246</v>
      </c>
      <c r="E101" s="37">
        <v>0.82</v>
      </c>
      <c r="F101" s="37">
        <v>0</v>
      </c>
      <c r="G101" s="37">
        <v>0</v>
      </c>
      <c r="H101" s="37">
        <v>2.88</v>
      </c>
      <c r="I101" s="37">
        <v>0</v>
      </c>
      <c r="J101" s="37">
        <v>0</v>
      </c>
      <c r="K101" s="37">
        <v>16.22</v>
      </c>
      <c r="L101" s="37">
        <v>0</v>
      </c>
      <c r="M101" s="37">
        <v>3.46</v>
      </c>
      <c r="N101" s="37">
        <v>18.39</v>
      </c>
      <c r="O101" s="37">
        <v>0</v>
      </c>
      <c r="P101" s="37">
        <v>3.95</v>
      </c>
      <c r="Q101">
        <f t="shared" si="3"/>
        <v>3.6999999999999997</v>
      </c>
      <c r="R101">
        <f t="shared" si="4"/>
        <v>35.43</v>
      </c>
      <c r="S101" t="str">
        <f>VLOOKUP(C101*1,effectif!A:BA,53,0)</f>
        <v>071021</v>
      </c>
      <c r="T101">
        <f t="shared" si="5"/>
        <v>185185</v>
      </c>
    </row>
    <row r="102" spans="1:20" x14ac:dyDescent="0.25">
      <c r="A102" s="37" t="s">
        <v>11177</v>
      </c>
      <c r="B102" s="37" t="s">
        <v>11178</v>
      </c>
      <c r="C102" s="37" t="s">
        <v>6127</v>
      </c>
      <c r="D102" s="37" t="s">
        <v>11247</v>
      </c>
      <c r="E102" s="37"/>
      <c r="F102" s="37"/>
      <c r="G102" s="37"/>
      <c r="H102" s="37"/>
      <c r="I102" s="37"/>
      <c r="J102" s="37"/>
      <c r="K102" s="37"/>
      <c r="L102" s="37"/>
      <c r="M102" s="37"/>
      <c r="N102" s="37"/>
      <c r="O102" s="37"/>
      <c r="P102" s="37"/>
      <c r="Q102">
        <f t="shared" si="3"/>
        <v>0</v>
      </c>
      <c r="R102">
        <f t="shared" si="4"/>
        <v>0</v>
      </c>
      <c r="S102" t="str">
        <f>VLOOKUP(C102*1,effectif!A:BA,53,0)</f>
        <v>071021</v>
      </c>
      <c r="T102">
        <f t="shared" si="5"/>
        <v>306051</v>
      </c>
    </row>
    <row r="103" spans="1:20" x14ac:dyDescent="0.25">
      <c r="A103" s="37" t="s">
        <v>11177</v>
      </c>
      <c r="B103" s="37" t="s">
        <v>11178</v>
      </c>
      <c r="C103" s="37" t="s">
        <v>4532</v>
      </c>
      <c r="D103" s="37" t="s">
        <v>11248</v>
      </c>
      <c r="E103" s="37">
        <v>1.7</v>
      </c>
      <c r="F103" s="37">
        <v>0</v>
      </c>
      <c r="G103" s="37">
        <v>0</v>
      </c>
      <c r="H103" s="37">
        <v>3.39</v>
      </c>
      <c r="I103" s="37">
        <v>0</v>
      </c>
      <c r="J103" s="37">
        <v>0</v>
      </c>
      <c r="K103" s="37"/>
      <c r="L103" s="37"/>
      <c r="M103" s="37"/>
      <c r="N103" s="37"/>
      <c r="O103" s="37"/>
      <c r="P103" s="37"/>
      <c r="Q103">
        <f t="shared" si="3"/>
        <v>5.09</v>
      </c>
      <c r="R103">
        <f t="shared" si="4"/>
        <v>1.7</v>
      </c>
      <c r="S103" t="str">
        <f>VLOOKUP(C103*1,effectif!A:BA,53,0)</f>
        <v>071021</v>
      </c>
      <c r="T103">
        <f t="shared" si="5"/>
        <v>305513</v>
      </c>
    </row>
    <row r="104" spans="1:20" x14ac:dyDescent="0.25">
      <c r="A104" s="37" t="s">
        <v>11177</v>
      </c>
      <c r="B104" s="37" t="s">
        <v>11178</v>
      </c>
      <c r="C104" s="37" t="s">
        <v>7517</v>
      </c>
      <c r="D104" s="37" t="s">
        <v>11249</v>
      </c>
      <c r="E104" s="37">
        <v>0.93</v>
      </c>
      <c r="F104" s="37">
        <v>0.85</v>
      </c>
      <c r="G104" s="37">
        <v>0</v>
      </c>
      <c r="H104" s="37">
        <v>1.17</v>
      </c>
      <c r="I104" s="37">
        <v>4.9400000000000004</v>
      </c>
      <c r="J104" s="37">
        <v>0</v>
      </c>
      <c r="K104" s="37">
        <v>25.56</v>
      </c>
      <c r="L104" s="37">
        <v>3.34</v>
      </c>
      <c r="M104" s="37">
        <v>13.33</v>
      </c>
      <c r="N104" s="37">
        <v>26.36</v>
      </c>
      <c r="O104" s="37">
        <v>0.66</v>
      </c>
      <c r="P104" s="37">
        <v>15.19</v>
      </c>
      <c r="Q104">
        <f t="shared" si="3"/>
        <v>2.1</v>
      </c>
      <c r="R104">
        <f t="shared" si="4"/>
        <v>52.849999999999994</v>
      </c>
      <c r="S104" t="str">
        <f>VLOOKUP(C104*1,effectif!A:BA,53,0)</f>
        <v>071021</v>
      </c>
      <c r="T104">
        <f t="shared" si="5"/>
        <v>187803</v>
      </c>
    </row>
    <row r="105" spans="1:20" x14ac:dyDescent="0.25">
      <c r="A105" s="37" t="s">
        <v>11177</v>
      </c>
      <c r="B105" s="37" t="s">
        <v>11178</v>
      </c>
      <c r="C105" s="37" t="s">
        <v>7908</v>
      </c>
      <c r="D105" s="37" t="s">
        <v>11250</v>
      </c>
      <c r="E105" s="37">
        <v>21.97</v>
      </c>
      <c r="F105" s="37">
        <v>0</v>
      </c>
      <c r="G105" s="37"/>
      <c r="H105" s="37"/>
      <c r="I105" s="37"/>
      <c r="J105" s="37"/>
      <c r="K105" s="37"/>
      <c r="L105" s="37"/>
      <c r="M105" s="37"/>
      <c r="N105" s="37"/>
      <c r="O105" s="37"/>
      <c r="P105" s="37"/>
      <c r="Q105">
        <f t="shared" si="3"/>
        <v>21.97</v>
      </c>
      <c r="R105">
        <f t="shared" si="4"/>
        <v>21.97</v>
      </c>
      <c r="S105" t="str">
        <f>VLOOKUP(C105*1,effectif!A:BA,53,0)</f>
        <v>071021</v>
      </c>
      <c r="T105">
        <f t="shared" si="5"/>
        <v>305734</v>
      </c>
    </row>
    <row r="106" spans="1:20" x14ac:dyDescent="0.25">
      <c r="A106" s="37" t="s">
        <v>11177</v>
      </c>
      <c r="B106" s="37" t="s">
        <v>11178</v>
      </c>
      <c r="C106" s="37" t="s">
        <v>2591</v>
      </c>
      <c r="D106" s="37" t="s">
        <v>11251</v>
      </c>
      <c r="E106" s="37">
        <v>4.42</v>
      </c>
      <c r="F106" s="37">
        <v>0</v>
      </c>
      <c r="G106" s="37">
        <v>0</v>
      </c>
      <c r="H106" s="37">
        <v>7.85</v>
      </c>
      <c r="I106" s="37">
        <v>0</v>
      </c>
      <c r="J106" s="37">
        <v>0</v>
      </c>
      <c r="K106" s="37"/>
      <c r="L106" s="37"/>
      <c r="M106" s="37"/>
      <c r="N106" s="37"/>
      <c r="O106" s="37"/>
      <c r="P106" s="37"/>
      <c r="Q106">
        <f t="shared" si="3"/>
        <v>12.27</v>
      </c>
      <c r="R106">
        <f t="shared" si="4"/>
        <v>4.42</v>
      </c>
      <c r="S106" t="str">
        <f>VLOOKUP(C106*1,effectif!A:BA,53,0)</f>
        <v>071021</v>
      </c>
      <c r="T106">
        <f t="shared" si="5"/>
        <v>305482</v>
      </c>
    </row>
    <row r="107" spans="1:20" x14ac:dyDescent="0.25">
      <c r="A107" s="37" t="s">
        <v>11177</v>
      </c>
      <c r="B107" s="37" t="s">
        <v>11178</v>
      </c>
      <c r="C107" s="37" t="s">
        <v>6334</v>
      </c>
      <c r="D107" s="37" t="s">
        <v>13964</v>
      </c>
      <c r="E107" s="37"/>
      <c r="F107" s="37"/>
      <c r="G107" s="37"/>
      <c r="H107" s="37"/>
      <c r="I107" s="37"/>
      <c r="J107" s="37"/>
      <c r="K107" s="37"/>
      <c r="L107" s="37"/>
      <c r="M107" s="37"/>
      <c r="N107" s="37"/>
      <c r="O107" s="37"/>
      <c r="P107" s="37"/>
      <c r="Q107">
        <f t="shared" si="3"/>
        <v>0</v>
      </c>
      <c r="R107">
        <f t="shared" si="4"/>
        <v>0</v>
      </c>
      <c r="S107" t="str">
        <f>VLOOKUP(C107*1,effectif!A:BA,53,0)</f>
        <v>071021</v>
      </c>
      <c r="T107">
        <f t="shared" si="5"/>
        <v>306447</v>
      </c>
    </row>
    <row r="108" spans="1:20" x14ac:dyDescent="0.25">
      <c r="A108" s="37" t="s">
        <v>11174</v>
      </c>
      <c r="B108" s="37" t="s">
        <v>11175</v>
      </c>
      <c r="C108" s="37" t="s">
        <v>1982</v>
      </c>
      <c r="D108" s="37" t="s">
        <v>11252</v>
      </c>
      <c r="E108" s="37">
        <v>6.94</v>
      </c>
      <c r="F108" s="37">
        <v>1.08</v>
      </c>
      <c r="G108" s="37">
        <v>0.79</v>
      </c>
      <c r="H108" s="37">
        <v>8.9700000000000006</v>
      </c>
      <c r="I108" s="37">
        <v>2.64</v>
      </c>
      <c r="J108" s="37">
        <v>3.8</v>
      </c>
      <c r="K108" s="37">
        <v>15.43</v>
      </c>
      <c r="L108" s="37">
        <v>1.87</v>
      </c>
      <c r="M108" s="37">
        <v>18.05</v>
      </c>
      <c r="N108" s="37">
        <v>21.31</v>
      </c>
      <c r="O108" s="37">
        <v>9.18</v>
      </c>
      <c r="P108" s="37">
        <v>11.6</v>
      </c>
      <c r="Q108">
        <f t="shared" si="3"/>
        <v>15.91</v>
      </c>
      <c r="R108">
        <f t="shared" si="4"/>
        <v>43.68</v>
      </c>
      <c r="S108" t="str">
        <f>VLOOKUP(C108*1,effectif!A:BA,53,0)</f>
        <v>071033</v>
      </c>
      <c r="T108">
        <f t="shared" si="5"/>
        <v>156632</v>
      </c>
    </row>
    <row r="109" spans="1:20" x14ac:dyDescent="0.25">
      <c r="A109" s="37" t="s">
        <v>11177</v>
      </c>
      <c r="B109" s="37" t="s">
        <v>11178</v>
      </c>
      <c r="C109" s="37" t="s">
        <v>7241</v>
      </c>
      <c r="D109" s="37" t="s">
        <v>11253</v>
      </c>
      <c r="E109" s="37">
        <v>9.82</v>
      </c>
      <c r="F109" s="37">
        <v>0</v>
      </c>
      <c r="G109" s="37">
        <v>0</v>
      </c>
      <c r="H109" s="37">
        <v>18.190000000000001</v>
      </c>
      <c r="I109" s="37">
        <v>0</v>
      </c>
      <c r="J109" s="37">
        <v>0</v>
      </c>
      <c r="K109" s="37">
        <v>18.079999999999998</v>
      </c>
      <c r="L109" s="37">
        <v>0</v>
      </c>
      <c r="M109" s="37">
        <v>6.73</v>
      </c>
      <c r="N109" s="37">
        <v>26.7</v>
      </c>
      <c r="O109" s="37">
        <v>9.86</v>
      </c>
      <c r="P109" s="37">
        <v>6.41</v>
      </c>
      <c r="Q109">
        <f t="shared" si="3"/>
        <v>28.01</v>
      </c>
      <c r="R109">
        <f t="shared" si="4"/>
        <v>54.599999999999994</v>
      </c>
      <c r="S109" t="str">
        <f>VLOOKUP(C109*1,effectif!A:BA,53,0)</f>
        <v>071033</v>
      </c>
      <c r="T109">
        <f t="shared" si="5"/>
        <v>182809</v>
      </c>
    </row>
    <row r="110" spans="1:20" x14ac:dyDescent="0.25">
      <c r="A110" s="37" t="s">
        <v>11177</v>
      </c>
      <c r="B110" s="37" t="s">
        <v>11178</v>
      </c>
      <c r="C110" s="37" t="s">
        <v>10663</v>
      </c>
      <c r="D110" s="37" t="s">
        <v>11254</v>
      </c>
      <c r="E110" s="37"/>
      <c r="F110" s="37"/>
      <c r="G110" s="37"/>
      <c r="H110" s="37"/>
      <c r="I110" s="37"/>
      <c r="J110" s="37"/>
      <c r="K110" s="37"/>
      <c r="L110" s="37"/>
      <c r="M110" s="37"/>
      <c r="N110" s="37"/>
      <c r="O110" s="37"/>
      <c r="P110" s="37"/>
      <c r="Q110">
        <f t="shared" si="3"/>
        <v>0</v>
      </c>
      <c r="R110">
        <f t="shared" si="4"/>
        <v>0</v>
      </c>
      <c r="S110" t="str">
        <f>VLOOKUP(C110*1,effectif!A:BA,53,0)</f>
        <v>071033</v>
      </c>
      <c r="T110">
        <f t="shared" si="5"/>
        <v>306276</v>
      </c>
    </row>
    <row r="111" spans="1:20" x14ac:dyDescent="0.25">
      <c r="A111" s="37" t="s">
        <v>11177</v>
      </c>
      <c r="B111" s="37" t="s">
        <v>11178</v>
      </c>
      <c r="C111" s="37" t="s">
        <v>4299</v>
      </c>
      <c r="D111" s="37" t="s">
        <v>11255</v>
      </c>
      <c r="E111" s="37">
        <v>10.86</v>
      </c>
      <c r="F111" s="37">
        <v>0</v>
      </c>
      <c r="G111" s="37"/>
      <c r="H111" s="37">
        <v>23.17</v>
      </c>
      <c r="I111" s="37">
        <v>0</v>
      </c>
      <c r="J111" s="37">
        <v>0</v>
      </c>
      <c r="K111" s="37">
        <v>35.869999999999997</v>
      </c>
      <c r="L111" s="37">
        <v>0</v>
      </c>
      <c r="M111" s="37">
        <v>11.26</v>
      </c>
      <c r="N111" s="37">
        <v>17.46</v>
      </c>
      <c r="O111" s="37">
        <v>83.37</v>
      </c>
      <c r="P111" s="37">
        <v>3.78</v>
      </c>
      <c r="Q111">
        <f t="shared" si="3"/>
        <v>34.03</v>
      </c>
      <c r="R111">
        <f t="shared" si="4"/>
        <v>64.19</v>
      </c>
      <c r="S111" t="str">
        <f>VLOOKUP(C111*1,effectif!A:BA,53,0)</f>
        <v>071033</v>
      </c>
      <c r="T111">
        <f t="shared" si="5"/>
        <v>303930</v>
      </c>
    </row>
    <row r="112" spans="1:20" x14ac:dyDescent="0.25">
      <c r="A112" s="37" t="s">
        <v>11177</v>
      </c>
      <c r="B112" s="37" t="s">
        <v>11178</v>
      </c>
      <c r="C112" s="37" t="s">
        <v>3840</v>
      </c>
      <c r="D112" s="37" t="s">
        <v>11256</v>
      </c>
      <c r="E112" s="37"/>
      <c r="F112" s="37"/>
      <c r="G112" s="37"/>
      <c r="H112" s="37"/>
      <c r="I112" s="37"/>
      <c r="J112" s="37"/>
      <c r="K112" s="37"/>
      <c r="L112" s="37"/>
      <c r="M112" s="37"/>
      <c r="N112" s="37"/>
      <c r="O112" s="37"/>
      <c r="P112" s="37"/>
      <c r="Q112">
        <f t="shared" si="3"/>
        <v>0</v>
      </c>
      <c r="R112">
        <f t="shared" si="4"/>
        <v>0</v>
      </c>
      <c r="S112" t="str">
        <f>VLOOKUP(C112*1,effectif!A:BA,53,0)</f>
        <v>071033</v>
      </c>
      <c r="T112">
        <f t="shared" si="5"/>
        <v>306273</v>
      </c>
    </row>
    <row r="113" spans="1:20" x14ac:dyDescent="0.25">
      <c r="A113" s="37" t="s">
        <v>11177</v>
      </c>
      <c r="B113" s="37" t="s">
        <v>11178</v>
      </c>
      <c r="C113" s="37" t="s">
        <v>1978</v>
      </c>
      <c r="D113" s="37" t="s">
        <v>13965</v>
      </c>
      <c r="E113" s="37"/>
      <c r="F113" s="37"/>
      <c r="G113" s="37"/>
      <c r="H113" s="37"/>
      <c r="I113" s="37"/>
      <c r="J113" s="37"/>
      <c r="K113" s="37"/>
      <c r="L113" s="37"/>
      <c r="M113" s="37"/>
      <c r="N113" s="37"/>
      <c r="O113" s="37"/>
      <c r="P113" s="37"/>
      <c r="Q113">
        <f t="shared" si="3"/>
        <v>0</v>
      </c>
      <c r="R113">
        <f t="shared" si="4"/>
        <v>0</v>
      </c>
      <c r="S113" t="str">
        <f>VLOOKUP(C113*1,effectif!A:BA,53,0)</f>
        <v>071033</v>
      </c>
      <c r="T113">
        <f t="shared" si="5"/>
        <v>306445</v>
      </c>
    </row>
    <row r="114" spans="1:20" x14ac:dyDescent="0.25">
      <c r="A114" s="37" t="s">
        <v>11177</v>
      </c>
      <c r="B114" s="37" t="s">
        <v>11178</v>
      </c>
      <c r="C114" s="37" t="s">
        <v>7419</v>
      </c>
      <c r="D114" s="37" t="s">
        <v>11257</v>
      </c>
      <c r="E114" s="37">
        <v>6.06</v>
      </c>
      <c r="F114" s="37">
        <v>0.54</v>
      </c>
      <c r="G114" s="37">
        <v>0</v>
      </c>
      <c r="H114" s="37">
        <v>9.5</v>
      </c>
      <c r="I114" s="37">
        <v>1.34</v>
      </c>
      <c r="J114" s="37"/>
      <c r="K114" s="37">
        <v>16.2</v>
      </c>
      <c r="L114" s="37">
        <v>7.53</v>
      </c>
      <c r="M114" s="37"/>
      <c r="N114" s="37">
        <v>25.64</v>
      </c>
      <c r="O114" s="37">
        <v>2.94</v>
      </c>
      <c r="P114" s="37">
        <v>0</v>
      </c>
      <c r="Q114">
        <f t="shared" si="3"/>
        <v>15.559999999999999</v>
      </c>
      <c r="R114">
        <f t="shared" si="4"/>
        <v>47.9</v>
      </c>
      <c r="S114" t="str">
        <f>VLOOKUP(C114*1,effectif!A:BA,53,0)</f>
        <v>071033</v>
      </c>
      <c r="T114">
        <f t="shared" si="5"/>
        <v>304552</v>
      </c>
    </row>
    <row r="115" spans="1:20" x14ac:dyDescent="0.25">
      <c r="A115" s="37" t="s">
        <v>11177</v>
      </c>
      <c r="B115" s="37" t="s">
        <v>11178</v>
      </c>
      <c r="C115" s="37" t="s">
        <v>9574</v>
      </c>
      <c r="D115" s="37" t="s">
        <v>13966</v>
      </c>
      <c r="E115" s="37"/>
      <c r="F115" s="37"/>
      <c r="G115" s="37"/>
      <c r="H115" s="37"/>
      <c r="I115" s="37"/>
      <c r="J115" s="37"/>
      <c r="K115" s="37"/>
      <c r="L115" s="37"/>
      <c r="M115" s="37"/>
      <c r="N115" s="37"/>
      <c r="O115" s="37"/>
      <c r="P115" s="37"/>
      <c r="Q115">
        <f t="shared" si="3"/>
        <v>0</v>
      </c>
      <c r="R115">
        <f t="shared" si="4"/>
        <v>0</v>
      </c>
      <c r="S115" t="str">
        <f>VLOOKUP(C115*1,effectif!A:BA,53,0)</f>
        <v>071033</v>
      </c>
      <c r="T115">
        <f t="shared" si="5"/>
        <v>306467</v>
      </c>
    </row>
    <row r="116" spans="1:20" x14ac:dyDescent="0.25">
      <c r="A116" s="37" t="s">
        <v>11177</v>
      </c>
      <c r="B116" s="37" t="s">
        <v>11178</v>
      </c>
      <c r="C116" s="37" t="s">
        <v>6039</v>
      </c>
      <c r="D116" s="37" t="s">
        <v>11258</v>
      </c>
      <c r="E116" s="37">
        <v>2.6</v>
      </c>
      <c r="F116" s="37">
        <v>0</v>
      </c>
      <c r="G116" s="37">
        <v>0</v>
      </c>
      <c r="H116" s="37"/>
      <c r="I116" s="37"/>
      <c r="J116" s="37"/>
      <c r="K116" s="37"/>
      <c r="L116" s="37"/>
      <c r="M116" s="37"/>
      <c r="N116" s="37"/>
      <c r="O116" s="37"/>
      <c r="P116" s="37"/>
      <c r="Q116">
        <f t="shared" si="3"/>
        <v>2.6</v>
      </c>
      <c r="R116">
        <f t="shared" si="4"/>
        <v>2.6</v>
      </c>
      <c r="S116" t="str">
        <f>VLOOKUP(C116*1,effectif!A:BA,53,0)</f>
        <v>071033</v>
      </c>
      <c r="T116">
        <f t="shared" si="5"/>
        <v>305682</v>
      </c>
    </row>
    <row r="117" spans="1:20" x14ac:dyDescent="0.25">
      <c r="A117" s="37" t="s">
        <v>11177</v>
      </c>
      <c r="B117" s="37" t="s">
        <v>11178</v>
      </c>
      <c r="C117" s="37" t="s">
        <v>7915</v>
      </c>
      <c r="D117" s="37" t="s">
        <v>11259</v>
      </c>
      <c r="E117" s="37">
        <v>6.28</v>
      </c>
      <c r="F117" s="37">
        <v>0</v>
      </c>
      <c r="G117" s="37">
        <v>0</v>
      </c>
      <c r="H117" s="37">
        <v>11.06</v>
      </c>
      <c r="I117" s="37">
        <v>3.46</v>
      </c>
      <c r="J117" s="37">
        <v>29.47</v>
      </c>
      <c r="K117" s="37">
        <v>16.100000000000001</v>
      </c>
      <c r="L117" s="37">
        <v>3.54</v>
      </c>
      <c r="M117" s="37">
        <v>39.49</v>
      </c>
      <c r="N117" s="37">
        <v>25.24</v>
      </c>
      <c r="O117" s="37">
        <v>0</v>
      </c>
      <c r="P117" s="37">
        <v>12.95</v>
      </c>
      <c r="Q117">
        <f t="shared" si="3"/>
        <v>17.34</v>
      </c>
      <c r="R117">
        <f t="shared" si="4"/>
        <v>47.620000000000005</v>
      </c>
      <c r="S117" t="str">
        <f>VLOOKUP(C117*1,effectif!A:BA,53,0)</f>
        <v>071033</v>
      </c>
      <c r="T117">
        <f t="shared" si="5"/>
        <v>304506</v>
      </c>
    </row>
    <row r="118" spans="1:20" x14ac:dyDescent="0.25">
      <c r="A118" s="37" t="s">
        <v>11177</v>
      </c>
      <c r="B118" s="37" t="s">
        <v>11178</v>
      </c>
      <c r="C118" s="37" t="s">
        <v>6056</v>
      </c>
      <c r="D118" s="37" t="s">
        <v>11260</v>
      </c>
      <c r="E118" s="37">
        <v>0.2</v>
      </c>
      <c r="F118" s="37">
        <v>0.53</v>
      </c>
      <c r="G118" s="37">
        <v>0</v>
      </c>
      <c r="H118" s="37">
        <v>0.38</v>
      </c>
      <c r="I118" s="37">
        <v>0.48</v>
      </c>
      <c r="J118" s="37">
        <v>0</v>
      </c>
      <c r="K118" s="37">
        <v>5.42</v>
      </c>
      <c r="L118" s="37">
        <v>0</v>
      </c>
      <c r="M118" s="37">
        <v>9.0299999999999994</v>
      </c>
      <c r="N118" s="37">
        <v>9.41</v>
      </c>
      <c r="O118" s="37">
        <v>1.06</v>
      </c>
      <c r="P118" s="37">
        <v>4</v>
      </c>
      <c r="Q118">
        <f t="shared" si="3"/>
        <v>0.58000000000000007</v>
      </c>
      <c r="R118">
        <f t="shared" si="4"/>
        <v>15.030000000000001</v>
      </c>
      <c r="S118" t="str">
        <f>VLOOKUP(C118*1,effectif!A:BA,53,0)</f>
        <v>071033</v>
      </c>
      <c r="T118">
        <f t="shared" si="5"/>
        <v>303929</v>
      </c>
    </row>
    <row r="119" spans="1:20" x14ac:dyDescent="0.25">
      <c r="A119" s="37" t="s">
        <v>11177</v>
      </c>
      <c r="B119" s="37" t="s">
        <v>11178</v>
      </c>
      <c r="C119" s="37" t="s">
        <v>7568</v>
      </c>
      <c r="D119" s="37" t="s">
        <v>11261</v>
      </c>
      <c r="E119" s="37">
        <v>9.9600000000000009</v>
      </c>
      <c r="F119" s="37">
        <v>0.24</v>
      </c>
      <c r="G119" s="37">
        <v>0</v>
      </c>
      <c r="H119" s="37">
        <v>3.99</v>
      </c>
      <c r="I119" s="37">
        <v>0.12</v>
      </c>
      <c r="J119" s="37">
        <v>0</v>
      </c>
      <c r="K119" s="37">
        <v>6.53</v>
      </c>
      <c r="L119" s="37">
        <v>0.48</v>
      </c>
      <c r="M119" s="37">
        <v>0</v>
      </c>
      <c r="N119" s="37">
        <v>17.03</v>
      </c>
      <c r="O119" s="37">
        <v>8.3000000000000007</v>
      </c>
      <c r="P119" s="37">
        <v>0</v>
      </c>
      <c r="Q119">
        <f t="shared" si="3"/>
        <v>13.950000000000001</v>
      </c>
      <c r="R119">
        <f t="shared" si="4"/>
        <v>33.520000000000003</v>
      </c>
      <c r="S119" t="str">
        <f>VLOOKUP(C119*1,effectif!A:BA,53,0)</f>
        <v>071033</v>
      </c>
      <c r="T119">
        <f t="shared" si="5"/>
        <v>303619</v>
      </c>
    </row>
    <row r="120" spans="1:20" x14ac:dyDescent="0.25">
      <c r="A120" s="37" t="s">
        <v>11177</v>
      </c>
      <c r="B120" s="37" t="s">
        <v>11178</v>
      </c>
      <c r="C120" s="37" t="s">
        <v>6666</v>
      </c>
      <c r="D120" s="37" t="s">
        <v>11262</v>
      </c>
      <c r="E120" s="37">
        <v>3.37</v>
      </c>
      <c r="F120" s="37">
        <v>0</v>
      </c>
      <c r="G120" s="37">
        <v>0</v>
      </c>
      <c r="H120" s="37">
        <v>2.19</v>
      </c>
      <c r="I120" s="37">
        <v>0.75</v>
      </c>
      <c r="J120" s="37">
        <v>0</v>
      </c>
      <c r="K120" s="37">
        <v>4.08</v>
      </c>
      <c r="L120" s="37">
        <v>0.35</v>
      </c>
      <c r="M120" s="37">
        <v>6.59</v>
      </c>
      <c r="N120" s="37">
        <v>13.19</v>
      </c>
      <c r="O120" s="37">
        <v>0.18</v>
      </c>
      <c r="P120" s="37">
        <v>0</v>
      </c>
      <c r="Q120">
        <f t="shared" si="3"/>
        <v>5.5600000000000005</v>
      </c>
      <c r="R120">
        <f t="shared" si="4"/>
        <v>20.64</v>
      </c>
      <c r="S120" t="str">
        <f>VLOOKUP(C120*1,effectif!A:BA,53,0)</f>
        <v>071033</v>
      </c>
      <c r="T120">
        <f t="shared" si="5"/>
        <v>191391</v>
      </c>
    </row>
    <row r="121" spans="1:20" x14ac:dyDescent="0.25">
      <c r="A121" s="37" t="s">
        <v>11177</v>
      </c>
      <c r="B121" s="37" t="s">
        <v>11178</v>
      </c>
      <c r="C121" s="37" t="s">
        <v>4008</v>
      </c>
      <c r="D121" s="37" t="s">
        <v>11263</v>
      </c>
      <c r="E121" s="37">
        <v>13.44</v>
      </c>
      <c r="F121" s="37">
        <v>0</v>
      </c>
      <c r="G121" s="37"/>
      <c r="H121" s="37">
        <v>3.24</v>
      </c>
      <c r="I121" s="37">
        <v>2.87</v>
      </c>
      <c r="J121" s="37">
        <v>0</v>
      </c>
      <c r="K121" s="37">
        <v>10.130000000000001</v>
      </c>
      <c r="L121" s="37">
        <v>5.0999999999999996</v>
      </c>
      <c r="M121" s="37">
        <v>0</v>
      </c>
      <c r="N121" s="37">
        <v>25.88</v>
      </c>
      <c r="O121" s="37">
        <v>33.64</v>
      </c>
      <c r="P121" s="37">
        <v>0</v>
      </c>
      <c r="Q121">
        <f t="shared" si="3"/>
        <v>16.68</v>
      </c>
      <c r="R121">
        <f t="shared" si="4"/>
        <v>49.45</v>
      </c>
      <c r="S121" t="str">
        <f>VLOOKUP(C121*1,effectif!A:BA,53,0)</f>
        <v>071033</v>
      </c>
      <c r="T121">
        <f t="shared" si="5"/>
        <v>304874</v>
      </c>
    </row>
    <row r="122" spans="1:20" x14ac:dyDescent="0.25">
      <c r="A122" s="37" t="s">
        <v>11177</v>
      </c>
      <c r="B122" s="37" t="s">
        <v>11178</v>
      </c>
      <c r="C122" s="37" t="s">
        <v>11154</v>
      </c>
      <c r="D122" s="37" t="s">
        <v>13967</v>
      </c>
      <c r="E122" s="37"/>
      <c r="F122" s="37"/>
      <c r="G122" s="37"/>
      <c r="H122" s="37"/>
      <c r="I122" s="37"/>
      <c r="J122" s="37"/>
      <c r="K122" s="37"/>
      <c r="L122" s="37"/>
      <c r="M122" s="37"/>
      <c r="N122" s="37"/>
      <c r="O122" s="37"/>
      <c r="P122" s="37"/>
      <c r="Q122">
        <f t="shared" si="3"/>
        <v>0</v>
      </c>
      <c r="R122">
        <f t="shared" si="4"/>
        <v>0</v>
      </c>
      <c r="S122" t="str">
        <f>VLOOKUP(C122*1,effectif!A:BA,53,0)</f>
        <v>071033</v>
      </c>
      <c r="T122">
        <f t="shared" si="5"/>
        <v>306475</v>
      </c>
    </row>
    <row r="123" spans="1:20" x14ac:dyDescent="0.25">
      <c r="A123" s="37" t="s">
        <v>11177</v>
      </c>
      <c r="B123" s="37" t="s">
        <v>11178</v>
      </c>
      <c r="C123" s="37" t="s">
        <v>7233</v>
      </c>
      <c r="D123" s="37" t="s">
        <v>11265</v>
      </c>
      <c r="E123" s="37">
        <v>0</v>
      </c>
      <c r="F123" s="37">
        <v>0</v>
      </c>
      <c r="G123" s="37"/>
      <c r="H123" s="37">
        <v>0</v>
      </c>
      <c r="I123" s="37">
        <v>0</v>
      </c>
      <c r="J123" s="37">
        <v>0</v>
      </c>
      <c r="K123" s="37">
        <v>0</v>
      </c>
      <c r="L123" s="37" t="s">
        <v>11181</v>
      </c>
      <c r="M123" s="37">
        <v>0</v>
      </c>
      <c r="N123" s="37">
        <v>0</v>
      </c>
      <c r="O123" s="37">
        <v>0</v>
      </c>
      <c r="P123" s="37"/>
      <c r="Q123">
        <f t="shared" si="3"/>
        <v>0</v>
      </c>
      <c r="R123">
        <f t="shared" si="4"/>
        <v>0</v>
      </c>
      <c r="S123" t="str">
        <f>VLOOKUP(C123*1,effectif!A:BA,53,0)</f>
        <v>071033</v>
      </c>
      <c r="T123">
        <f t="shared" si="5"/>
        <v>192265</v>
      </c>
    </row>
    <row r="124" spans="1:20" x14ac:dyDescent="0.25">
      <c r="A124" s="37" t="s">
        <v>11177</v>
      </c>
      <c r="B124" s="37" t="s">
        <v>11178</v>
      </c>
      <c r="C124" s="37" t="s">
        <v>13968</v>
      </c>
      <c r="D124" s="37" t="s">
        <v>11189</v>
      </c>
      <c r="E124" s="37"/>
      <c r="F124" s="37"/>
      <c r="G124" s="37"/>
      <c r="H124" s="37"/>
      <c r="I124" s="37"/>
      <c r="J124" s="37"/>
      <c r="K124" s="37"/>
      <c r="L124" s="37"/>
      <c r="M124" s="37"/>
      <c r="N124" s="37"/>
      <c r="O124" s="37"/>
      <c r="P124" s="37"/>
      <c r="Q124">
        <f t="shared" si="3"/>
        <v>0</v>
      </c>
      <c r="R124">
        <f t="shared" si="4"/>
        <v>0</v>
      </c>
      <c r="S124" t="e">
        <f>VLOOKUP(C124*1,effectif!A:BA,53,0)</f>
        <v>#N/A</v>
      </c>
      <c r="T124">
        <f t="shared" si="5"/>
        <v>900487</v>
      </c>
    </row>
    <row r="125" spans="1:20" x14ac:dyDescent="0.25">
      <c r="A125" s="37" t="s">
        <v>11177</v>
      </c>
      <c r="B125" s="37" t="s">
        <v>11178</v>
      </c>
      <c r="C125" s="37" t="s">
        <v>9313</v>
      </c>
      <c r="D125" s="37" t="s">
        <v>11189</v>
      </c>
      <c r="E125" s="37"/>
      <c r="F125" s="37"/>
      <c r="G125" s="37"/>
      <c r="H125" s="37"/>
      <c r="I125" s="37"/>
      <c r="J125" s="37"/>
      <c r="K125" s="37"/>
      <c r="L125" s="37"/>
      <c r="M125" s="37"/>
      <c r="N125" s="37"/>
      <c r="O125" s="37"/>
      <c r="P125" s="37"/>
      <c r="Q125">
        <f t="shared" si="3"/>
        <v>0</v>
      </c>
      <c r="R125">
        <f t="shared" si="4"/>
        <v>0</v>
      </c>
      <c r="S125" t="str">
        <f>VLOOKUP(C125*1,effectif!A:BA,53,0)</f>
        <v>071033</v>
      </c>
      <c r="T125">
        <f t="shared" si="5"/>
        <v>991261</v>
      </c>
    </row>
    <row r="126" spans="1:20" x14ac:dyDescent="0.25">
      <c r="A126" s="37" t="s">
        <v>11177</v>
      </c>
      <c r="B126" s="37" t="s">
        <v>11178</v>
      </c>
      <c r="C126" s="37" t="s">
        <v>9318</v>
      </c>
      <c r="D126" s="37" t="s">
        <v>11189</v>
      </c>
      <c r="E126" s="37"/>
      <c r="F126" s="37"/>
      <c r="G126" s="37"/>
      <c r="H126" s="37"/>
      <c r="I126" s="37"/>
      <c r="J126" s="37"/>
      <c r="K126" s="37"/>
      <c r="L126" s="37"/>
      <c r="M126" s="37"/>
      <c r="N126" s="37"/>
      <c r="O126" s="37"/>
      <c r="P126" s="37"/>
      <c r="Q126">
        <f t="shared" si="3"/>
        <v>0</v>
      </c>
      <c r="R126">
        <f t="shared" si="4"/>
        <v>0</v>
      </c>
      <c r="S126" t="str">
        <f>VLOOKUP(C126*1,effectif!A:BA,53,0)</f>
        <v>071033</v>
      </c>
      <c r="T126">
        <f t="shared" si="5"/>
        <v>991257</v>
      </c>
    </row>
    <row r="127" spans="1:20" x14ac:dyDescent="0.25">
      <c r="A127" s="37" t="s">
        <v>11219</v>
      </c>
      <c r="B127" s="37" t="s">
        <v>11220</v>
      </c>
      <c r="C127" s="37" t="s">
        <v>3366</v>
      </c>
      <c r="D127" s="37" t="s">
        <v>11266</v>
      </c>
      <c r="E127" s="37"/>
      <c r="F127" s="37"/>
      <c r="G127" s="37"/>
      <c r="H127" s="37"/>
      <c r="I127" s="37"/>
      <c r="J127" s="37"/>
      <c r="K127" s="37"/>
      <c r="L127" s="37"/>
      <c r="M127" s="37"/>
      <c r="N127" s="37"/>
      <c r="O127" s="37"/>
      <c r="P127" s="37"/>
      <c r="Q127">
        <f t="shared" si="3"/>
        <v>0</v>
      </c>
      <c r="R127">
        <f t="shared" si="4"/>
        <v>0</v>
      </c>
      <c r="S127">
        <f>VLOOKUP(C127*1,effectif!A:BA,53,0)</f>
        <v>0</v>
      </c>
      <c r="T127">
        <f t="shared" si="5"/>
        <v>302107</v>
      </c>
    </row>
    <row r="128" spans="1:20" x14ac:dyDescent="0.25">
      <c r="A128" s="37" t="s">
        <v>11172</v>
      </c>
      <c r="B128" s="37" t="s">
        <v>11081</v>
      </c>
      <c r="C128" s="37" t="s">
        <v>1450</v>
      </c>
      <c r="D128" s="37" t="s">
        <v>11267</v>
      </c>
      <c r="E128" s="37">
        <v>6.07</v>
      </c>
      <c r="F128" s="37">
        <v>3.67</v>
      </c>
      <c r="G128" s="37">
        <v>3.98</v>
      </c>
      <c r="H128" s="37">
        <v>15.38</v>
      </c>
      <c r="I128" s="37">
        <v>2.42</v>
      </c>
      <c r="J128" s="37">
        <v>3.57</v>
      </c>
      <c r="K128" s="37">
        <v>24.55</v>
      </c>
      <c r="L128" s="37">
        <v>7.16</v>
      </c>
      <c r="M128" s="37">
        <v>7.4</v>
      </c>
      <c r="N128" s="37">
        <v>29.82</v>
      </c>
      <c r="O128" s="37">
        <v>9.59</v>
      </c>
      <c r="P128" s="37">
        <v>10.08</v>
      </c>
      <c r="Q128">
        <f t="shared" si="3"/>
        <v>21.450000000000003</v>
      </c>
      <c r="R128">
        <f t="shared" si="4"/>
        <v>60.44</v>
      </c>
      <c r="S128">
        <f>VLOOKUP(C128*1,effectif!A:BA,53,0)</f>
        <v>0</v>
      </c>
      <c r="T128">
        <f t="shared" si="5"/>
        <v>305330</v>
      </c>
    </row>
    <row r="129" spans="1:20" x14ac:dyDescent="0.25">
      <c r="A129" s="37" t="s">
        <v>11174</v>
      </c>
      <c r="B129" s="37" t="s">
        <v>11175</v>
      </c>
      <c r="C129" s="37" t="s">
        <v>1453</v>
      </c>
      <c r="D129" s="37" t="s">
        <v>11268</v>
      </c>
      <c r="E129" s="37">
        <v>5.23</v>
      </c>
      <c r="F129" s="37">
        <v>1.97</v>
      </c>
      <c r="G129" s="37">
        <v>2.93</v>
      </c>
      <c r="H129" s="37">
        <v>15.55</v>
      </c>
      <c r="I129" s="37">
        <v>0.28999999999999998</v>
      </c>
      <c r="J129" s="37">
        <v>2.2200000000000002</v>
      </c>
      <c r="K129" s="37">
        <v>25.28</v>
      </c>
      <c r="L129" s="37">
        <v>2.64</v>
      </c>
      <c r="M129" s="37">
        <v>12.41</v>
      </c>
      <c r="N129" s="37">
        <v>29.96</v>
      </c>
      <c r="O129" s="37">
        <v>3.45</v>
      </c>
      <c r="P129" s="37">
        <v>2.68</v>
      </c>
      <c r="Q129">
        <f t="shared" si="3"/>
        <v>20.78</v>
      </c>
      <c r="R129">
        <f t="shared" si="4"/>
        <v>60.47</v>
      </c>
      <c r="S129" t="str">
        <f>VLOOKUP(C129*1,effectif!A:BA,53,0)</f>
        <v>071037</v>
      </c>
      <c r="T129">
        <f t="shared" si="5"/>
        <v>301593</v>
      </c>
    </row>
    <row r="130" spans="1:20" x14ac:dyDescent="0.25">
      <c r="A130" s="37" t="s">
        <v>11177</v>
      </c>
      <c r="B130" s="37" t="s">
        <v>11178</v>
      </c>
      <c r="C130" s="37" t="s">
        <v>6321</v>
      </c>
      <c r="D130" s="37" t="s">
        <v>11269</v>
      </c>
      <c r="E130" s="37">
        <v>3.9</v>
      </c>
      <c r="F130" s="37">
        <v>0.2</v>
      </c>
      <c r="G130" s="37">
        <v>0</v>
      </c>
      <c r="H130" s="37">
        <v>21.82</v>
      </c>
      <c r="I130" s="37">
        <v>0</v>
      </c>
      <c r="J130" s="37">
        <v>0</v>
      </c>
      <c r="K130" s="37">
        <v>22.24</v>
      </c>
      <c r="L130" s="37">
        <v>1.77</v>
      </c>
      <c r="M130" s="37">
        <v>0</v>
      </c>
      <c r="N130" s="37">
        <v>16.829999999999998</v>
      </c>
      <c r="O130" s="37">
        <v>1.95</v>
      </c>
      <c r="P130" s="37">
        <v>0</v>
      </c>
      <c r="Q130">
        <f t="shared" si="3"/>
        <v>25.72</v>
      </c>
      <c r="R130">
        <f t="shared" si="4"/>
        <v>42.97</v>
      </c>
      <c r="S130" t="str">
        <f>VLOOKUP(C130*1,effectif!A:BA,53,0)</f>
        <v>071037</v>
      </c>
      <c r="T130">
        <f t="shared" si="5"/>
        <v>192509</v>
      </c>
    </row>
    <row r="131" spans="1:20" x14ac:dyDescent="0.25">
      <c r="A131" s="37" t="s">
        <v>11177</v>
      </c>
      <c r="B131" s="37" t="s">
        <v>11178</v>
      </c>
      <c r="C131" s="37" t="s">
        <v>7694</v>
      </c>
      <c r="D131" s="37" t="s">
        <v>11270</v>
      </c>
      <c r="E131" s="37">
        <v>4.45</v>
      </c>
      <c r="F131" s="37">
        <v>0</v>
      </c>
      <c r="G131" s="37">
        <v>17.97</v>
      </c>
      <c r="H131" s="37">
        <v>5.13</v>
      </c>
      <c r="I131" s="37">
        <v>0</v>
      </c>
      <c r="J131" s="37">
        <v>0</v>
      </c>
      <c r="K131" s="37">
        <v>19.850000000000001</v>
      </c>
      <c r="L131" s="37">
        <v>0</v>
      </c>
      <c r="M131" s="37"/>
      <c r="N131" s="37">
        <v>47.2</v>
      </c>
      <c r="O131" s="37">
        <v>22.22</v>
      </c>
      <c r="P131" s="37">
        <v>0</v>
      </c>
      <c r="Q131">
        <f t="shared" ref="Q131:Q194" si="6">IFERROR(E131+H131,0)</f>
        <v>9.58</v>
      </c>
      <c r="R131">
        <f t="shared" ref="R131:R194" si="7">IFERROR(E131+K131+N131,0)</f>
        <v>71.5</v>
      </c>
      <c r="S131" t="str">
        <f>VLOOKUP(C131*1,effectif!A:BA,53,0)</f>
        <v>071037</v>
      </c>
      <c r="T131">
        <f t="shared" ref="T131:T194" si="8">C131*1</f>
        <v>304072</v>
      </c>
    </row>
    <row r="132" spans="1:20" x14ac:dyDescent="0.25">
      <c r="A132" s="37" t="s">
        <v>11177</v>
      </c>
      <c r="B132" s="37" t="s">
        <v>11178</v>
      </c>
      <c r="C132" s="37" t="s">
        <v>3733</v>
      </c>
      <c r="D132" s="37" t="s">
        <v>11271</v>
      </c>
      <c r="E132" s="37"/>
      <c r="F132" s="37"/>
      <c r="G132" s="37"/>
      <c r="H132" s="37"/>
      <c r="I132" s="37"/>
      <c r="J132" s="37"/>
      <c r="K132" s="37"/>
      <c r="L132" s="37"/>
      <c r="M132" s="37"/>
      <c r="N132" s="37"/>
      <c r="O132" s="37"/>
      <c r="P132" s="37"/>
      <c r="Q132">
        <f t="shared" si="6"/>
        <v>0</v>
      </c>
      <c r="R132">
        <f t="shared" si="7"/>
        <v>0</v>
      </c>
      <c r="S132" t="str">
        <f>VLOOKUP(C132*1,effectif!A:BA,53,0)</f>
        <v>071037</v>
      </c>
      <c r="T132">
        <f t="shared" si="8"/>
        <v>306156</v>
      </c>
    </row>
    <row r="133" spans="1:20" x14ac:dyDescent="0.25">
      <c r="A133" s="37" t="s">
        <v>11177</v>
      </c>
      <c r="B133" s="37" t="s">
        <v>11178</v>
      </c>
      <c r="C133" s="37" t="s">
        <v>7684</v>
      </c>
      <c r="D133" s="37" t="s">
        <v>11272</v>
      </c>
      <c r="E133" s="37">
        <v>15.36</v>
      </c>
      <c r="F133" s="37">
        <v>44.17</v>
      </c>
      <c r="G133" s="37">
        <v>0</v>
      </c>
      <c r="H133" s="37">
        <v>16.760000000000002</v>
      </c>
      <c r="I133" s="37">
        <v>32.26</v>
      </c>
      <c r="J133" s="37">
        <v>0</v>
      </c>
      <c r="K133" s="37">
        <v>17.55</v>
      </c>
      <c r="L133" s="37">
        <v>57.64</v>
      </c>
      <c r="M133" s="37">
        <v>0</v>
      </c>
      <c r="N133" s="37">
        <v>21.62</v>
      </c>
      <c r="O133" s="37">
        <v>22.61</v>
      </c>
      <c r="P133" s="37">
        <v>0</v>
      </c>
      <c r="Q133">
        <f t="shared" si="6"/>
        <v>32.120000000000005</v>
      </c>
      <c r="R133">
        <f t="shared" si="7"/>
        <v>54.53</v>
      </c>
      <c r="S133" t="str">
        <f>VLOOKUP(C133*1,effectif!A:BA,53,0)</f>
        <v>071037</v>
      </c>
      <c r="T133">
        <f t="shared" si="8"/>
        <v>303912</v>
      </c>
    </row>
    <row r="134" spans="1:20" x14ac:dyDescent="0.25">
      <c r="A134" s="37" t="s">
        <v>11177</v>
      </c>
      <c r="B134" s="37" t="s">
        <v>11178</v>
      </c>
      <c r="C134" s="37" t="s">
        <v>9270</v>
      </c>
      <c r="D134" s="37" t="s">
        <v>11273</v>
      </c>
      <c r="E134" s="37">
        <v>1.26</v>
      </c>
      <c r="F134" s="37">
        <v>0</v>
      </c>
      <c r="G134" s="37">
        <v>0</v>
      </c>
      <c r="H134" s="37">
        <v>24.27</v>
      </c>
      <c r="I134" s="37">
        <v>0</v>
      </c>
      <c r="J134" s="37"/>
      <c r="K134" s="37">
        <v>24.95</v>
      </c>
      <c r="L134" s="37">
        <v>0</v>
      </c>
      <c r="M134" s="37"/>
      <c r="N134" s="37">
        <v>32.57</v>
      </c>
      <c r="O134" s="37">
        <v>0</v>
      </c>
      <c r="P134" s="37">
        <v>0</v>
      </c>
      <c r="Q134">
        <f t="shared" si="6"/>
        <v>25.53</v>
      </c>
      <c r="R134">
        <f t="shared" si="7"/>
        <v>58.78</v>
      </c>
      <c r="S134" t="str">
        <f>VLOOKUP(C134*1,effectif!A:BA,53,0)</f>
        <v>071037</v>
      </c>
      <c r="T134">
        <f t="shared" si="8"/>
        <v>193762</v>
      </c>
    </row>
    <row r="135" spans="1:20" x14ac:dyDescent="0.25">
      <c r="A135" s="37" t="s">
        <v>11177</v>
      </c>
      <c r="B135" s="37" t="s">
        <v>11178</v>
      </c>
      <c r="C135" s="37" t="s">
        <v>5270</v>
      </c>
      <c r="D135" s="37" t="s">
        <v>11274</v>
      </c>
      <c r="E135" s="37">
        <v>1.02</v>
      </c>
      <c r="F135" s="37">
        <v>0</v>
      </c>
      <c r="G135" s="37">
        <v>0</v>
      </c>
      <c r="H135" s="37">
        <v>24.36</v>
      </c>
      <c r="I135" s="37">
        <v>0</v>
      </c>
      <c r="J135" s="37"/>
      <c r="K135" s="37">
        <v>24.06</v>
      </c>
      <c r="L135" s="37">
        <v>0</v>
      </c>
      <c r="M135" s="37">
        <v>100</v>
      </c>
      <c r="N135" s="37">
        <v>32.450000000000003</v>
      </c>
      <c r="O135" s="37">
        <v>0</v>
      </c>
      <c r="P135" s="37">
        <v>26.29</v>
      </c>
      <c r="Q135">
        <f t="shared" si="6"/>
        <v>25.38</v>
      </c>
      <c r="R135">
        <f t="shared" si="7"/>
        <v>57.53</v>
      </c>
      <c r="S135" t="str">
        <f>VLOOKUP(C135*1,effectif!A:BA,53,0)</f>
        <v>071037</v>
      </c>
      <c r="T135">
        <f t="shared" si="8"/>
        <v>193733</v>
      </c>
    </row>
    <row r="136" spans="1:20" x14ac:dyDescent="0.25">
      <c r="A136" s="37" t="s">
        <v>11177</v>
      </c>
      <c r="B136" s="37" t="s">
        <v>11178</v>
      </c>
      <c r="C136" s="37" t="s">
        <v>1447</v>
      </c>
      <c r="D136" s="37" t="s">
        <v>11275</v>
      </c>
      <c r="E136" s="37">
        <v>5.54</v>
      </c>
      <c r="F136" s="37">
        <v>0</v>
      </c>
      <c r="G136" s="37">
        <v>0</v>
      </c>
      <c r="H136" s="37">
        <v>22.15</v>
      </c>
      <c r="I136" s="37">
        <v>0</v>
      </c>
      <c r="J136" s="37">
        <v>0</v>
      </c>
      <c r="K136" s="37">
        <v>45.64</v>
      </c>
      <c r="L136" s="37">
        <v>0</v>
      </c>
      <c r="M136" s="37"/>
      <c r="N136" s="37">
        <v>55.87</v>
      </c>
      <c r="O136" s="37">
        <v>0</v>
      </c>
      <c r="P136" s="37">
        <v>0</v>
      </c>
      <c r="Q136">
        <f t="shared" si="6"/>
        <v>27.689999999999998</v>
      </c>
      <c r="R136">
        <f t="shared" si="7"/>
        <v>107.05</v>
      </c>
      <c r="S136" t="str">
        <f>VLOOKUP(C136*1,effectif!A:BA,53,0)</f>
        <v>071037</v>
      </c>
      <c r="T136">
        <f t="shared" si="8"/>
        <v>304908</v>
      </c>
    </row>
    <row r="137" spans="1:20" x14ac:dyDescent="0.25">
      <c r="A137" s="37" t="s">
        <v>11177</v>
      </c>
      <c r="B137" s="37" t="s">
        <v>11178</v>
      </c>
      <c r="C137" s="37" t="s">
        <v>4314</v>
      </c>
      <c r="D137" s="37" t="s">
        <v>11276</v>
      </c>
      <c r="E137" s="37">
        <v>0</v>
      </c>
      <c r="F137" s="37">
        <v>66.67</v>
      </c>
      <c r="G137" s="37"/>
      <c r="H137" s="37">
        <v>73.8</v>
      </c>
      <c r="I137" s="37">
        <v>6.26</v>
      </c>
      <c r="J137" s="37"/>
      <c r="K137" s="37">
        <v>53.48</v>
      </c>
      <c r="L137" s="37">
        <v>0</v>
      </c>
      <c r="M137" s="37">
        <v>0</v>
      </c>
      <c r="N137" s="37">
        <v>35.29</v>
      </c>
      <c r="O137" s="37">
        <v>68.260000000000005</v>
      </c>
      <c r="P137" s="37">
        <v>0</v>
      </c>
      <c r="Q137">
        <f t="shared" si="6"/>
        <v>73.8</v>
      </c>
      <c r="R137">
        <f t="shared" si="7"/>
        <v>88.77</v>
      </c>
      <c r="S137" t="str">
        <f>VLOOKUP(C137*1,effectif!A:BA,53,0)</f>
        <v>071037</v>
      </c>
      <c r="T137">
        <f t="shared" si="8"/>
        <v>301087</v>
      </c>
    </row>
    <row r="138" spans="1:20" x14ac:dyDescent="0.25">
      <c r="A138" s="37" t="s">
        <v>11177</v>
      </c>
      <c r="B138" s="37" t="s">
        <v>11178</v>
      </c>
      <c r="C138" s="37" t="s">
        <v>6532</v>
      </c>
      <c r="D138" s="37" t="s">
        <v>11277</v>
      </c>
      <c r="E138" s="37">
        <v>4.9800000000000004</v>
      </c>
      <c r="F138" s="37">
        <v>18.59</v>
      </c>
      <c r="G138" s="37">
        <v>0</v>
      </c>
      <c r="H138" s="37">
        <v>7.13</v>
      </c>
      <c r="I138" s="37">
        <v>17.329999999999998</v>
      </c>
      <c r="J138" s="37">
        <v>0</v>
      </c>
      <c r="K138" s="37">
        <v>10.35</v>
      </c>
      <c r="L138" s="37">
        <v>1.37</v>
      </c>
      <c r="M138" s="37">
        <v>0</v>
      </c>
      <c r="N138" s="37">
        <v>15.24</v>
      </c>
      <c r="O138" s="37">
        <v>0</v>
      </c>
      <c r="P138" s="37">
        <v>16.16</v>
      </c>
      <c r="Q138">
        <f t="shared" si="6"/>
        <v>12.11</v>
      </c>
      <c r="R138">
        <f t="shared" si="7"/>
        <v>30.57</v>
      </c>
      <c r="S138" t="str">
        <f>VLOOKUP(C138*1,effectif!A:BA,53,0)</f>
        <v>071037</v>
      </c>
      <c r="T138">
        <f t="shared" si="8"/>
        <v>185908</v>
      </c>
    </row>
    <row r="139" spans="1:20" x14ac:dyDescent="0.25">
      <c r="A139" s="37" t="s">
        <v>11177</v>
      </c>
      <c r="B139" s="37" t="s">
        <v>11178</v>
      </c>
      <c r="C139" s="37" t="s">
        <v>10641</v>
      </c>
      <c r="D139" s="37" t="s">
        <v>11189</v>
      </c>
      <c r="E139" s="37"/>
      <c r="F139" s="37"/>
      <c r="G139" s="37"/>
      <c r="H139" s="37"/>
      <c r="I139" s="37"/>
      <c r="J139" s="37"/>
      <c r="K139" s="37"/>
      <c r="L139" s="37"/>
      <c r="M139" s="37"/>
      <c r="N139" s="37"/>
      <c r="O139" s="37"/>
      <c r="P139" s="37"/>
      <c r="Q139">
        <f t="shared" si="6"/>
        <v>0</v>
      </c>
      <c r="R139">
        <f t="shared" si="7"/>
        <v>0</v>
      </c>
      <c r="S139" t="str">
        <f>VLOOKUP(C139*1,effectif!A:BA,53,0)</f>
        <v>071037</v>
      </c>
      <c r="T139">
        <f t="shared" si="8"/>
        <v>96214</v>
      </c>
    </row>
    <row r="140" spans="1:20" x14ac:dyDescent="0.25">
      <c r="A140" s="37" t="s">
        <v>11177</v>
      </c>
      <c r="B140" s="37" t="s">
        <v>11178</v>
      </c>
      <c r="C140" s="37" t="s">
        <v>9711</v>
      </c>
      <c r="D140" s="37" t="s">
        <v>11189</v>
      </c>
      <c r="E140" s="37"/>
      <c r="F140" s="37"/>
      <c r="G140" s="37"/>
      <c r="H140" s="37"/>
      <c r="I140" s="37"/>
      <c r="J140" s="37"/>
      <c r="K140" s="37"/>
      <c r="L140" s="37"/>
      <c r="M140" s="37"/>
      <c r="N140" s="37"/>
      <c r="O140" s="37"/>
      <c r="P140" s="37"/>
      <c r="Q140">
        <f t="shared" si="6"/>
        <v>0</v>
      </c>
      <c r="R140">
        <f t="shared" si="7"/>
        <v>0</v>
      </c>
      <c r="S140" t="str">
        <f>VLOOKUP(C140*1,effectif!A:BA,53,0)</f>
        <v>071037</v>
      </c>
      <c r="T140">
        <f t="shared" si="8"/>
        <v>99176</v>
      </c>
    </row>
    <row r="141" spans="1:20" x14ac:dyDescent="0.25">
      <c r="A141" s="37" t="s">
        <v>11177</v>
      </c>
      <c r="B141" s="37" t="s">
        <v>11178</v>
      </c>
      <c r="C141" s="37" t="s">
        <v>13969</v>
      </c>
      <c r="D141" s="37" t="s">
        <v>11189</v>
      </c>
      <c r="E141" s="37"/>
      <c r="F141" s="37"/>
      <c r="G141" s="37"/>
      <c r="H141" s="37"/>
      <c r="I141" s="37"/>
      <c r="J141" s="37"/>
      <c r="K141" s="37"/>
      <c r="L141" s="37"/>
      <c r="M141" s="37"/>
      <c r="N141" s="37"/>
      <c r="O141" s="37"/>
      <c r="P141" s="37"/>
      <c r="Q141">
        <f t="shared" si="6"/>
        <v>0</v>
      </c>
      <c r="R141">
        <f t="shared" si="7"/>
        <v>0</v>
      </c>
      <c r="S141" t="e">
        <f>VLOOKUP(C141*1,effectif!A:BA,53,0)</f>
        <v>#N/A</v>
      </c>
      <c r="T141">
        <f t="shared" si="8"/>
        <v>900469</v>
      </c>
    </row>
    <row r="142" spans="1:20" x14ac:dyDescent="0.25">
      <c r="A142" s="37" t="s">
        <v>11177</v>
      </c>
      <c r="B142" s="37" t="s">
        <v>11178</v>
      </c>
      <c r="C142" s="37" t="s">
        <v>8062</v>
      </c>
      <c r="D142" s="37" t="s">
        <v>11189</v>
      </c>
      <c r="E142" s="37"/>
      <c r="F142" s="37"/>
      <c r="G142" s="37"/>
      <c r="H142" s="37"/>
      <c r="I142" s="37"/>
      <c r="J142" s="37"/>
      <c r="K142" s="37"/>
      <c r="L142" s="37"/>
      <c r="M142" s="37"/>
      <c r="N142" s="37"/>
      <c r="O142" s="37"/>
      <c r="P142" s="37"/>
      <c r="Q142">
        <f t="shared" si="6"/>
        <v>0</v>
      </c>
      <c r="R142">
        <f t="shared" si="7"/>
        <v>0</v>
      </c>
      <c r="S142" t="str">
        <f>VLOOKUP(C142*1,effectif!A:BA,53,0)</f>
        <v>071037</v>
      </c>
      <c r="T142">
        <f t="shared" si="8"/>
        <v>993755</v>
      </c>
    </row>
    <row r="143" spans="1:20" x14ac:dyDescent="0.25">
      <c r="A143" s="37" t="s">
        <v>11174</v>
      </c>
      <c r="B143" s="37" t="s">
        <v>11175</v>
      </c>
      <c r="C143" s="37" t="s">
        <v>3149</v>
      </c>
      <c r="D143" s="37" t="s">
        <v>11278</v>
      </c>
      <c r="E143" s="37">
        <v>5.53</v>
      </c>
      <c r="F143" s="37">
        <v>0</v>
      </c>
      <c r="G143" s="37">
        <v>0</v>
      </c>
      <c r="H143" s="37">
        <v>15.57</v>
      </c>
      <c r="I143" s="37">
        <v>3.7</v>
      </c>
      <c r="J143" s="37">
        <v>0</v>
      </c>
      <c r="K143" s="37">
        <v>27.09</v>
      </c>
      <c r="L143" s="37">
        <v>24.44</v>
      </c>
      <c r="M143" s="37">
        <v>5.48</v>
      </c>
      <c r="N143" s="37">
        <v>34.9</v>
      </c>
      <c r="O143" s="37">
        <v>24.7</v>
      </c>
      <c r="P143" s="37">
        <v>11.38</v>
      </c>
      <c r="Q143">
        <f t="shared" si="6"/>
        <v>21.1</v>
      </c>
      <c r="R143">
        <f t="shared" si="7"/>
        <v>67.52</v>
      </c>
      <c r="S143" t="str">
        <f>VLOOKUP(C143*1,effectif!A:BA,53,0)</f>
        <v>071039</v>
      </c>
      <c r="T143">
        <f t="shared" si="8"/>
        <v>305490</v>
      </c>
    </row>
    <row r="144" spans="1:20" x14ac:dyDescent="0.25">
      <c r="A144" s="37" t="s">
        <v>11177</v>
      </c>
      <c r="B144" s="37" t="s">
        <v>11178</v>
      </c>
      <c r="C144" s="37" t="s">
        <v>5686</v>
      </c>
      <c r="D144" s="37" t="s">
        <v>11280</v>
      </c>
      <c r="E144" s="37"/>
      <c r="F144" s="37"/>
      <c r="G144" s="37"/>
      <c r="H144" s="37"/>
      <c r="I144" s="37"/>
      <c r="J144" s="37"/>
      <c r="K144" s="37"/>
      <c r="L144" s="37"/>
      <c r="M144" s="37"/>
      <c r="N144" s="37"/>
      <c r="O144" s="37"/>
      <c r="P144" s="37"/>
      <c r="Q144">
        <f t="shared" si="6"/>
        <v>0</v>
      </c>
      <c r="R144">
        <f t="shared" si="7"/>
        <v>0</v>
      </c>
      <c r="S144" t="str">
        <f>VLOOKUP(C144*1,effectif!A:BA,53,0)</f>
        <v>071039</v>
      </c>
      <c r="T144">
        <f t="shared" si="8"/>
        <v>305846</v>
      </c>
    </row>
    <row r="145" spans="1:20" x14ac:dyDescent="0.25">
      <c r="A145" s="37" t="s">
        <v>11177</v>
      </c>
      <c r="B145" s="37" t="s">
        <v>11178</v>
      </c>
      <c r="C145" s="37" t="s">
        <v>6354</v>
      </c>
      <c r="D145" s="37" t="s">
        <v>11281</v>
      </c>
      <c r="E145" s="37">
        <v>7.33</v>
      </c>
      <c r="F145" s="37">
        <v>0</v>
      </c>
      <c r="G145" s="37">
        <v>0</v>
      </c>
      <c r="H145" s="37">
        <v>9.23</v>
      </c>
      <c r="I145" s="37">
        <v>0</v>
      </c>
      <c r="J145" s="37">
        <v>0</v>
      </c>
      <c r="K145" s="37">
        <v>15.03</v>
      </c>
      <c r="L145" s="37">
        <v>12.48</v>
      </c>
      <c r="M145" s="37">
        <v>0</v>
      </c>
      <c r="N145" s="37">
        <v>32.24</v>
      </c>
      <c r="O145" s="37">
        <v>18.5</v>
      </c>
      <c r="P145" s="37">
        <v>0</v>
      </c>
      <c r="Q145">
        <f t="shared" si="6"/>
        <v>16.560000000000002</v>
      </c>
      <c r="R145">
        <f t="shared" si="7"/>
        <v>54.6</v>
      </c>
      <c r="S145" t="str">
        <f>VLOOKUP(C145*1,effectif!A:BA,53,0)</f>
        <v>071039</v>
      </c>
      <c r="T145">
        <f t="shared" si="8"/>
        <v>193690</v>
      </c>
    </row>
    <row r="146" spans="1:20" x14ac:dyDescent="0.25">
      <c r="A146" s="37" t="s">
        <v>11177</v>
      </c>
      <c r="B146" s="37" t="s">
        <v>11178</v>
      </c>
      <c r="C146" s="37" t="s">
        <v>10650</v>
      </c>
      <c r="D146" s="37" t="s">
        <v>11282</v>
      </c>
      <c r="E146" s="37">
        <v>9.75</v>
      </c>
      <c r="F146" s="37">
        <v>0</v>
      </c>
      <c r="G146" s="37">
        <v>0</v>
      </c>
      <c r="H146" s="37">
        <v>10.63</v>
      </c>
      <c r="I146" s="37">
        <v>0</v>
      </c>
      <c r="J146" s="37">
        <v>0</v>
      </c>
      <c r="K146" s="37"/>
      <c r="L146" s="37"/>
      <c r="M146" s="37"/>
      <c r="N146" s="37"/>
      <c r="O146" s="37"/>
      <c r="P146" s="37"/>
      <c r="Q146">
        <f t="shared" si="6"/>
        <v>20.380000000000003</v>
      </c>
      <c r="R146">
        <f t="shared" si="7"/>
        <v>9.75</v>
      </c>
      <c r="S146" t="str">
        <f>VLOOKUP(C146*1,effectif!A:BA,53,0)</f>
        <v>071039</v>
      </c>
      <c r="T146">
        <f t="shared" si="8"/>
        <v>305486</v>
      </c>
    </row>
    <row r="147" spans="1:20" x14ac:dyDescent="0.25">
      <c r="A147" s="37" t="s">
        <v>11177</v>
      </c>
      <c r="B147" s="37" t="s">
        <v>11178</v>
      </c>
      <c r="C147" s="37" t="s">
        <v>3183</v>
      </c>
      <c r="D147" s="37" t="s">
        <v>11283</v>
      </c>
      <c r="E147" s="37">
        <v>18.079999999999998</v>
      </c>
      <c r="F147" s="37">
        <v>0</v>
      </c>
      <c r="G147" s="37">
        <v>0</v>
      </c>
      <c r="H147" s="37">
        <v>25.1</v>
      </c>
      <c r="I147" s="37">
        <v>0</v>
      </c>
      <c r="J147" s="37">
        <v>0</v>
      </c>
      <c r="K147" s="37">
        <v>29.76</v>
      </c>
      <c r="L147" s="37">
        <v>5.12</v>
      </c>
      <c r="M147" s="37">
        <v>0</v>
      </c>
      <c r="N147" s="37"/>
      <c r="O147" s="37"/>
      <c r="P147" s="37"/>
      <c r="Q147">
        <f t="shared" si="6"/>
        <v>43.18</v>
      </c>
      <c r="R147">
        <f t="shared" si="7"/>
        <v>47.84</v>
      </c>
      <c r="S147" t="str">
        <f>VLOOKUP(C147*1,effectif!A:BA,53,0)</f>
        <v>071039</v>
      </c>
      <c r="T147">
        <f t="shared" si="8"/>
        <v>305382</v>
      </c>
    </row>
    <row r="148" spans="1:20" x14ac:dyDescent="0.25">
      <c r="A148" s="37" t="s">
        <v>11177</v>
      </c>
      <c r="B148" s="37" t="s">
        <v>11178</v>
      </c>
      <c r="C148" s="37" t="s">
        <v>10057</v>
      </c>
      <c r="D148" s="37" t="s">
        <v>11292</v>
      </c>
      <c r="E148" s="37">
        <v>50.56</v>
      </c>
      <c r="F148" s="37">
        <v>0</v>
      </c>
      <c r="G148" s="37">
        <v>0</v>
      </c>
      <c r="H148" s="37">
        <v>42.35</v>
      </c>
      <c r="I148" s="37">
        <v>0</v>
      </c>
      <c r="J148" s="37">
        <v>0</v>
      </c>
      <c r="K148" s="37">
        <v>27.93</v>
      </c>
      <c r="L148" s="37">
        <v>10.99</v>
      </c>
      <c r="M148" s="37"/>
      <c r="N148" s="37">
        <v>28.62</v>
      </c>
      <c r="O148" s="37">
        <v>10</v>
      </c>
      <c r="P148" s="37">
        <v>0</v>
      </c>
      <c r="Q148">
        <f t="shared" si="6"/>
        <v>92.91</v>
      </c>
      <c r="R148">
        <f t="shared" si="7"/>
        <v>107.11000000000001</v>
      </c>
      <c r="S148" t="str">
        <f>VLOOKUP(C148*1,effectif!A:BA,53,0)</f>
        <v>071039</v>
      </c>
      <c r="T148">
        <f t="shared" si="8"/>
        <v>302914</v>
      </c>
    </row>
    <row r="149" spans="1:20" x14ac:dyDescent="0.25">
      <c r="A149" s="37" t="s">
        <v>11177</v>
      </c>
      <c r="B149" s="37" t="s">
        <v>11178</v>
      </c>
      <c r="C149" s="37" t="s">
        <v>5610</v>
      </c>
      <c r="D149" s="37" t="s">
        <v>11284</v>
      </c>
      <c r="E149" s="37">
        <v>8.36</v>
      </c>
      <c r="F149" s="37">
        <v>0</v>
      </c>
      <c r="G149" s="37">
        <v>0</v>
      </c>
      <c r="H149" s="37">
        <v>13.11</v>
      </c>
      <c r="I149" s="37">
        <v>12.2</v>
      </c>
      <c r="J149" s="37">
        <v>0</v>
      </c>
      <c r="K149" s="37">
        <v>23.13</v>
      </c>
      <c r="L149" s="37">
        <v>39.93</v>
      </c>
      <c r="M149" s="37"/>
      <c r="N149" s="37">
        <v>32.44</v>
      </c>
      <c r="O149" s="37">
        <v>33.33</v>
      </c>
      <c r="P149" s="37"/>
      <c r="Q149">
        <f t="shared" si="6"/>
        <v>21.47</v>
      </c>
      <c r="R149">
        <f t="shared" si="7"/>
        <v>63.929999999999993</v>
      </c>
      <c r="S149" t="str">
        <f>VLOOKUP(C149*1,effectif!A:BA,53,0)</f>
        <v>071039</v>
      </c>
      <c r="T149">
        <f t="shared" si="8"/>
        <v>305277</v>
      </c>
    </row>
    <row r="150" spans="1:20" x14ac:dyDescent="0.25">
      <c r="A150" s="37" t="s">
        <v>11177</v>
      </c>
      <c r="B150" s="37" t="s">
        <v>11178</v>
      </c>
      <c r="C150" s="37" t="s">
        <v>4225</v>
      </c>
      <c r="D150" s="37" t="s">
        <v>11285</v>
      </c>
      <c r="E150" s="37">
        <v>17.84</v>
      </c>
      <c r="F150" s="37">
        <v>8.93</v>
      </c>
      <c r="G150" s="37"/>
      <c r="H150" s="37">
        <v>9.19</v>
      </c>
      <c r="I150" s="37">
        <v>8.24</v>
      </c>
      <c r="J150" s="37">
        <v>0</v>
      </c>
      <c r="K150" s="37">
        <v>12.08</v>
      </c>
      <c r="L150" s="37">
        <v>24.07</v>
      </c>
      <c r="M150" s="37">
        <v>6.25</v>
      </c>
      <c r="N150" s="37">
        <v>35.79</v>
      </c>
      <c r="O150" s="37">
        <v>10.44</v>
      </c>
      <c r="P150" s="37">
        <v>3.77</v>
      </c>
      <c r="Q150">
        <f t="shared" si="6"/>
        <v>27.03</v>
      </c>
      <c r="R150">
        <f t="shared" si="7"/>
        <v>65.710000000000008</v>
      </c>
      <c r="S150" t="str">
        <f>VLOOKUP(C150*1,effectif!A:BA,53,0)</f>
        <v>071039</v>
      </c>
      <c r="T150">
        <f t="shared" si="8"/>
        <v>303933</v>
      </c>
    </row>
    <row r="151" spans="1:20" x14ac:dyDescent="0.25">
      <c r="A151" s="37" t="s">
        <v>11177</v>
      </c>
      <c r="B151" s="37" t="s">
        <v>11178</v>
      </c>
      <c r="C151" s="37" t="s">
        <v>6876</v>
      </c>
      <c r="D151" s="37" t="s">
        <v>11286</v>
      </c>
      <c r="E151" s="37">
        <v>10.35</v>
      </c>
      <c r="F151" s="37">
        <v>0</v>
      </c>
      <c r="G151" s="37">
        <v>0</v>
      </c>
      <c r="H151" s="37">
        <v>10.75</v>
      </c>
      <c r="I151" s="37">
        <v>2.58</v>
      </c>
      <c r="J151" s="37">
        <v>0</v>
      </c>
      <c r="K151" s="37">
        <v>21.77</v>
      </c>
      <c r="L151" s="37">
        <v>0</v>
      </c>
      <c r="M151" s="37">
        <v>2.0699999999999998</v>
      </c>
      <c r="N151" s="37">
        <v>27.87</v>
      </c>
      <c r="O151" s="37">
        <v>2.4</v>
      </c>
      <c r="P151" s="37">
        <v>16.809999999999999</v>
      </c>
      <c r="Q151">
        <f t="shared" si="6"/>
        <v>21.1</v>
      </c>
      <c r="R151">
        <f t="shared" si="7"/>
        <v>59.989999999999995</v>
      </c>
      <c r="S151" t="str">
        <f>VLOOKUP(C151*1,effectif!A:BA,53,0)</f>
        <v>071039</v>
      </c>
      <c r="T151">
        <f t="shared" si="8"/>
        <v>303817</v>
      </c>
    </row>
    <row r="152" spans="1:20" x14ac:dyDescent="0.25">
      <c r="A152" s="37" t="s">
        <v>11177</v>
      </c>
      <c r="B152" s="37" t="s">
        <v>11178</v>
      </c>
      <c r="C152" s="37" t="s">
        <v>6172</v>
      </c>
      <c r="D152" s="37" t="s">
        <v>11287</v>
      </c>
      <c r="E152" s="37">
        <v>8.16</v>
      </c>
      <c r="F152" s="37">
        <v>0</v>
      </c>
      <c r="G152" s="37">
        <v>0</v>
      </c>
      <c r="H152" s="37">
        <v>7.98</v>
      </c>
      <c r="I152" s="37">
        <v>0</v>
      </c>
      <c r="J152" s="37">
        <v>23.21</v>
      </c>
      <c r="K152" s="37">
        <v>24.09</v>
      </c>
      <c r="L152" s="37">
        <v>0</v>
      </c>
      <c r="M152" s="37">
        <v>0</v>
      </c>
      <c r="N152" s="37">
        <v>21.38</v>
      </c>
      <c r="O152" s="37">
        <v>0</v>
      </c>
      <c r="P152" s="37">
        <v>19.04</v>
      </c>
      <c r="Q152">
        <f t="shared" si="6"/>
        <v>16.14</v>
      </c>
      <c r="R152">
        <f t="shared" si="7"/>
        <v>53.629999999999995</v>
      </c>
      <c r="S152" t="str">
        <f>VLOOKUP(C152*1,effectif!A:BA,53,0)</f>
        <v>071039</v>
      </c>
      <c r="T152">
        <f t="shared" si="8"/>
        <v>171477</v>
      </c>
    </row>
    <row r="153" spans="1:20" x14ac:dyDescent="0.25">
      <c r="A153" s="37" t="s">
        <v>11177</v>
      </c>
      <c r="B153" s="37" t="s">
        <v>11178</v>
      </c>
      <c r="C153" s="37" t="s">
        <v>6032</v>
      </c>
      <c r="D153" s="37" t="s">
        <v>11288</v>
      </c>
      <c r="E153" s="37">
        <v>0.33</v>
      </c>
      <c r="F153" s="37">
        <v>10.78</v>
      </c>
      <c r="G153" s="37">
        <v>0</v>
      </c>
      <c r="H153" s="37">
        <v>5.73</v>
      </c>
      <c r="I153" s="37">
        <v>1.08</v>
      </c>
      <c r="J153" s="37">
        <v>2.4500000000000002</v>
      </c>
      <c r="K153" s="37">
        <v>9.84</v>
      </c>
      <c r="L153" s="37">
        <v>1.43</v>
      </c>
      <c r="M153" s="37">
        <v>0</v>
      </c>
      <c r="N153" s="37">
        <v>11.3</v>
      </c>
      <c r="O153" s="37">
        <v>0.38</v>
      </c>
      <c r="P153" s="37">
        <v>0</v>
      </c>
      <c r="Q153">
        <f t="shared" si="6"/>
        <v>6.0600000000000005</v>
      </c>
      <c r="R153">
        <f t="shared" si="7"/>
        <v>21.47</v>
      </c>
      <c r="S153" t="str">
        <f>VLOOKUP(C153*1,effectif!A:BA,53,0)</f>
        <v>071039</v>
      </c>
      <c r="T153">
        <f t="shared" si="8"/>
        <v>175823</v>
      </c>
    </row>
    <row r="154" spans="1:20" x14ac:dyDescent="0.25">
      <c r="A154" s="37" t="s">
        <v>11177</v>
      </c>
      <c r="B154" s="37" t="s">
        <v>11178</v>
      </c>
      <c r="C154" s="37" t="s">
        <v>10643</v>
      </c>
      <c r="D154" s="37" t="s">
        <v>11189</v>
      </c>
      <c r="E154" s="37"/>
      <c r="F154" s="37"/>
      <c r="G154" s="37"/>
      <c r="H154" s="37"/>
      <c r="I154" s="37"/>
      <c r="J154" s="37"/>
      <c r="K154" s="37"/>
      <c r="L154" s="37"/>
      <c r="M154" s="37"/>
      <c r="N154" s="37"/>
      <c r="O154" s="37"/>
      <c r="P154" s="37"/>
      <c r="Q154">
        <f t="shared" si="6"/>
        <v>0</v>
      </c>
      <c r="R154">
        <f t="shared" si="7"/>
        <v>0</v>
      </c>
      <c r="S154" t="str">
        <f>VLOOKUP(C154*1,effectif!A:BA,53,0)</f>
        <v>071039</v>
      </c>
      <c r="T154">
        <f t="shared" si="8"/>
        <v>96211</v>
      </c>
    </row>
    <row r="155" spans="1:20" x14ac:dyDescent="0.25">
      <c r="A155" s="37" t="s">
        <v>11177</v>
      </c>
      <c r="B155" s="37" t="s">
        <v>11178</v>
      </c>
      <c r="C155" s="37" t="s">
        <v>9790</v>
      </c>
      <c r="D155" s="37" t="s">
        <v>11189</v>
      </c>
      <c r="E155" s="37"/>
      <c r="F155" s="37"/>
      <c r="G155" s="37"/>
      <c r="H155" s="37"/>
      <c r="I155" s="37"/>
      <c r="J155" s="37"/>
      <c r="K155" s="37"/>
      <c r="L155" s="37"/>
      <c r="M155" s="37"/>
      <c r="N155" s="37"/>
      <c r="O155" s="37"/>
      <c r="P155" s="37"/>
      <c r="Q155">
        <f t="shared" si="6"/>
        <v>0</v>
      </c>
      <c r="R155">
        <f t="shared" si="7"/>
        <v>0</v>
      </c>
      <c r="S155" t="str">
        <f>VLOOKUP(C155*1,effectif!A:BA,53,0)</f>
        <v>071039</v>
      </c>
      <c r="T155">
        <f t="shared" si="8"/>
        <v>98848</v>
      </c>
    </row>
    <row r="156" spans="1:20" x14ac:dyDescent="0.25">
      <c r="A156" s="37" t="s">
        <v>11174</v>
      </c>
      <c r="B156" s="37" t="s">
        <v>11175</v>
      </c>
      <c r="C156" s="37" t="s">
        <v>1914</v>
      </c>
      <c r="D156" s="37" t="s">
        <v>11290</v>
      </c>
      <c r="E156" s="37">
        <v>7.97</v>
      </c>
      <c r="F156" s="37">
        <v>8.2799999999999994</v>
      </c>
      <c r="G156" s="37">
        <v>0.94</v>
      </c>
      <c r="H156" s="37">
        <v>19.13</v>
      </c>
      <c r="I156" s="37">
        <v>7.86</v>
      </c>
      <c r="J156" s="37">
        <v>1.81</v>
      </c>
      <c r="K156" s="37">
        <v>25.61</v>
      </c>
      <c r="L156" s="37">
        <v>4.1399999999999997</v>
      </c>
      <c r="M156" s="37">
        <v>2.5299999999999998</v>
      </c>
      <c r="N156" s="37">
        <v>23.82</v>
      </c>
      <c r="O156" s="37">
        <v>4.92</v>
      </c>
      <c r="P156" s="37">
        <v>20.87</v>
      </c>
      <c r="Q156">
        <f t="shared" si="6"/>
        <v>27.099999999999998</v>
      </c>
      <c r="R156">
        <f t="shared" si="7"/>
        <v>57.4</v>
      </c>
      <c r="S156" t="str">
        <f>VLOOKUP(C156*1,effectif!A:BA,53,0)</f>
        <v>071040</v>
      </c>
      <c r="T156">
        <f t="shared" si="8"/>
        <v>187007</v>
      </c>
    </row>
    <row r="157" spans="1:20" x14ac:dyDescent="0.25">
      <c r="A157" s="37" t="s">
        <v>11177</v>
      </c>
      <c r="B157" s="37" t="s">
        <v>11178</v>
      </c>
      <c r="C157" s="37" t="s">
        <v>5963</v>
      </c>
      <c r="D157" s="37" t="s">
        <v>11279</v>
      </c>
      <c r="E157" s="37">
        <v>7.12</v>
      </c>
      <c r="F157" s="37">
        <v>0</v>
      </c>
      <c r="G157" s="37">
        <v>0</v>
      </c>
      <c r="H157" s="37">
        <v>14.52</v>
      </c>
      <c r="I157" s="37">
        <v>0</v>
      </c>
      <c r="J157" s="37">
        <v>0</v>
      </c>
      <c r="K157" s="37">
        <v>0</v>
      </c>
      <c r="L157" s="37"/>
      <c r="M157" s="37"/>
      <c r="N157" s="37"/>
      <c r="O157" s="37"/>
      <c r="P157" s="37"/>
      <c r="Q157">
        <f t="shared" si="6"/>
        <v>21.64</v>
      </c>
      <c r="R157">
        <f t="shared" si="7"/>
        <v>7.12</v>
      </c>
      <c r="S157" t="str">
        <f>VLOOKUP(C157*1,effectif!A:BA,53,0)</f>
        <v>071040</v>
      </c>
      <c r="T157">
        <f t="shared" si="8"/>
        <v>305432</v>
      </c>
    </row>
    <row r="158" spans="1:20" x14ac:dyDescent="0.25">
      <c r="A158" s="37" t="s">
        <v>11177</v>
      </c>
      <c r="B158" s="37" t="s">
        <v>11178</v>
      </c>
      <c r="C158" s="37" t="s">
        <v>1911</v>
      </c>
      <c r="D158" s="37" t="s">
        <v>11291</v>
      </c>
      <c r="E158" s="37">
        <v>5.14</v>
      </c>
      <c r="F158" s="37">
        <v>0</v>
      </c>
      <c r="G158" s="37">
        <v>0</v>
      </c>
      <c r="H158" s="37">
        <v>15.77</v>
      </c>
      <c r="I158" s="37">
        <v>0</v>
      </c>
      <c r="J158" s="37">
        <v>0</v>
      </c>
      <c r="K158" s="37">
        <v>15.86</v>
      </c>
      <c r="L158" s="37">
        <v>0</v>
      </c>
      <c r="M158" s="37">
        <v>0</v>
      </c>
      <c r="N158" s="37">
        <v>21.79</v>
      </c>
      <c r="O158" s="37">
        <v>0</v>
      </c>
      <c r="P158" s="37">
        <v>0</v>
      </c>
      <c r="Q158">
        <f t="shared" si="6"/>
        <v>20.91</v>
      </c>
      <c r="R158">
        <f t="shared" si="7"/>
        <v>42.79</v>
      </c>
      <c r="S158" t="str">
        <f>VLOOKUP(C158*1,effectif!A:BA,53,0)</f>
        <v>071040</v>
      </c>
      <c r="T158">
        <f t="shared" si="8"/>
        <v>304691</v>
      </c>
    </row>
    <row r="159" spans="1:20" x14ac:dyDescent="0.25">
      <c r="A159" s="37" t="s">
        <v>11177</v>
      </c>
      <c r="B159" s="37" t="s">
        <v>11178</v>
      </c>
      <c r="C159" s="37" t="s">
        <v>3067</v>
      </c>
      <c r="D159" s="37" t="s">
        <v>11293</v>
      </c>
      <c r="E159" s="37">
        <v>7.1</v>
      </c>
      <c r="F159" s="37">
        <v>0</v>
      </c>
      <c r="G159" s="37">
        <v>6.38</v>
      </c>
      <c r="H159" s="37">
        <v>8.51</v>
      </c>
      <c r="I159" s="37">
        <v>0</v>
      </c>
      <c r="J159" s="37">
        <v>0</v>
      </c>
      <c r="K159" s="37">
        <v>23.52</v>
      </c>
      <c r="L159" s="37">
        <v>0.63</v>
      </c>
      <c r="M159" s="37">
        <v>6.81</v>
      </c>
      <c r="N159" s="37">
        <v>28.65</v>
      </c>
      <c r="O159" s="37">
        <v>1.2</v>
      </c>
      <c r="P159" s="37">
        <v>0</v>
      </c>
      <c r="Q159">
        <f t="shared" si="6"/>
        <v>15.61</v>
      </c>
      <c r="R159">
        <f t="shared" si="7"/>
        <v>59.269999999999996</v>
      </c>
      <c r="S159" t="str">
        <f>VLOOKUP(C159*1,effectif!A:BA,53,0)</f>
        <v>071040</v>
      </c>
      <c r="T159">
        <f t="shared" si="8"/>
        <v>168209</v>
      </c>
    </row>
    <row r="160" spans="1:20" x14ac:dyDescent="0.25">
      <c r="A160" s="37" t="s">
        <v>11177</v>
      </c>
      <c r="B160" s="37" t="s">
        <v>11178</v>
      </c>
      <c r="C160" s="37" t="s">
        <v>13970</v>
      </c>
      <c r="D160" s="37" t="s">
        <v>11299</v>
      </c>
      <c r="E160" s="37">
        <v>0</v>
      </c>
      <c r="F160" s="37">
        <v>0</v>
      </c>
      <c r="G160" s="37">
        <v>0</v>
      </c>
      <c r="H160" s="37"/>
      <c r="I160" s="37"/>
      <c r="J160" s="37"/>
      <c r="K160" s="37"/>
      <c r="L160" s="37"/>
      <c r="M160" s="37"/>
      <c r="N160" s="37"/>
      <c r="O160" s="37"/>
      <c r="P160" s="37"/>
      <c r="Q160">
        <f t="shared" si="6"/>
        <v>0</v>
      </c>
      <c r="R160">
        <f t="shared" si="7"/>
        <v>0</v>
      </c>
      <c r="S160" t="e">
        <f>VLOOKUP(C160*1,effectif!A:BA,53,0)</f>
        <v>#N/A</v>
      </c>
      <c r="T160">
        <f t="shared" si="8"/>
        <v>305764</v>
      </c>
    </row>
    <row r="161" spans="1:20" x14ac:dyDescent="0.25">
      <c r="A161" s="37" t="s">
        <v>11177</v>
      </c>
      <c r="B161" s="37" t="s">
        <v>11178</v>
      </c>
      <c r="C161" s="37" t="s">
        <v>7293</v>
      </c>
      <c r="D161" s="37" t="s">
        <v>11294</v>
      </c>
      <c r="E161" s="37">
        <v>5.56</v>
      </c>
      <c r="F161" s="37">
        <v>0</v>
      </c>
      <c r="G161" s="37">
        <v>0</v>
      </c>
      <c r="H161" s="37">
        <v>3.81</v>
      </c>
      <c r="I161" s="37">
        <v>0</v>
      </c>
      <c r="J161" s="37">
        <v>16.37</v>
      </c>
      <c r="K161" s="37">
        <v>12.4</v>
      </c>
      <c r="L161" s="37">
        <v>1.06</v>
      </c>
      <c r="M161" s="37">
        <v>8.48</v>
      </c>
      <c r="N161" s="37">
        <v>17.57</v>
      </c>
      <c r="O161" s="37">
        <v>1.32</v>
      </c>
      <c r="P161" s="37">
        <v>49.51</v>
      </c>
      <c r="Q161">
        <f t="shared" si="6"/>
        <v>9.3699999999999992</v>
      </c>
      <c r="R161">
        <f t="shared" si="7"/>
        <v>35.53</v>
      </c>
      <c r="S161" t="str">
        <f>VLOOKUP(C161*1,effectif!A:BA,53,0)</f>
        <v>071040</v>
      </c>
      <c r="T161">
        <f t="shared" si="8"/>
        <v>188028</v>
      </c>
    </row>
    <row r="162" spans="1:20" x14ac:dyDescent="0.25">
      <c r="A162" s="37" t="s">
        <v>11177</v>
      </c>
      <c r="B162" s="37" t="s">
        <v>11178</v>
      </c>
      <c r="C162" s="37" t="s">
        <v>10645</v>
      </c>
      <c r="D162" s="37" t="s">
        <v>11189</v>
      </c>
      <c r="E162" s="37"/>
      <c r="F162" s="37"/>
      <c r="G162" s="37"/>
      <c r="H162" s="37"/>
      <c r="I162" s="37"/>
      <c r="J162" s="37"/>
      <c r="K162" s="37"/>
      <c r="L162" s="37"/>
      <c r="M162" s="37"/>
      <c r="N162" s="37"/>
      <c r="O162" s="37"/>
      <c r="P162" s="37"/>
      <c r="Q162">
        <f t="shared" si="6"/>
        <v>0</v>
      </c>
      <c r="R162">
        <f t="shared" si="7"/>
        <v>0</v>
      </c>
      <c r="S162" t="str">
        <f>VLOOKUP(C162*1,effectif!A:BA,53,0)</f>
        <v>071040</v>
      </c>
      <c r="T162">
        <f t="shared" si="8"/>
        <v>96209</v>
      </c>
    </row>
    <row r="163" spans="1:20" x14ac:dyDescent="0.25">
      <c r="A163" s="37" t="s">
        <v>11177</v>
      </c>
      <c r="B163" s="37" t="s">
        <v>11178</v>
      </c>
      <c r="C163" s="37" t="s">
        <v>9957</v>
      </c>
      <c r="D163" s="37" t="s">
        <v>11189</v>
      </c>
      <c r="E163" s="37"/>
      <c r="F163" s="37"/>
      <c r="G163" s="37"/>
      <c r="H163" s="37"/>
      <c r="I163" s="37"/>
      <c r="J163" s="37"/>
      <c r="K163" s="37"/>
      <c r="L163" s="37"/>
      <c r="M163" s="37"/>
      <c r="N163" s="37"/>
      <c r="O163" s="37"/>
      <c r="P163" s="37"/>
      <c r="Q163">
        <f t="shared" si="6"/>
        <v>0</v>
      </c>
      <c r="R163">
        <f t="shared" si="7"/>
        <v>0</v>
      </c>
      <c r="S163" t="str">
        <f>VLOOKUP(C163*1,effectif!A:BA,53,0)</f>
        <v>071040</v>
      </c>
      <c r="T163">
        <f t="shared" si="8"/>
        <v>98149</v>
      </c>
    </row>
    <row r="164" spans="1:20" x14ac:dyDescent="0.25">
      <c r="A164" s="37" t="s">
        <v>11177</v>
      </c>
      <c r="B164" s="37" t="s">
        <v>11178</v>
      </c>
      <c r="C164" s="37" t="s">
        <v>9528</v>
      </c>
      <c r="D164" s="37" t="s">
        <v>11189</v>
      </c>
      <c r="E164" s="37"/>
      <c r="F164" s="37"/>
      <c r="G164" s="37"/>
      <c r="H164" s="37"/>
      <c r="I164" s="37"/>
      <c r="J164" s="37"/>
      <c r="K164" s="37"/>
      <c r="L164" s="37"/>
      <c r="M164" s="37"/>
      <c r="N164" s="37"/>
      <c r="O164" s="37"/>
      <c r="P164" s="37"/>
      <c r="Q164">
        <f t="shared" si="6"/>
        <v>0</v>
      </c>
      <c r="R164">
        <f t="shared" si="7"/>
        <v>0</v>
      </c>
      <c r="S164" t="str">
        <f>VLOOKUP(C164*1,effectif!A:BA,53,0)</f>
        <v>071040</v>
      </c>
      <c r="T164">
        <f t="shared" si="8"/>
        <v>99941</v>
      </c>
    </row>
    <row r="165" spans="1:20" x14ac:dyDescent="0.25">
      <c r="A165" s="37" t="s">
        <v>11177</v>
      </c>
      <c r="B165" s="37" t="s">
        <v>11178</v>
      </c>
      <c r="C165" s="37" t="s">
        <v>8882</v>
      </c>
      <c r="D165" s="37" t="s">
        <v>11189</v>
      </c>
      <c r="E165" s="37"/>
      <c r="F165" s="37"/>
      <c r="G165" s="37"/>
      <c r="H165" s="37"/>
      <c r="I165" s="37"/>
      <c r="J165" s="37"/>
      <c r="K165" s="37"/>
      <c r="L165" s="37"/>
      <c r="M165" s="37"/>
      <c r="N165" s="37"/>
      <c r="O165" s="37"/>
      <c r="P165" s="37"/>
      <c r="Q165">
        <f t="shared" si="6"/>
        <v>0</v>
      </c>
      <c r="R165">
        <f t="shared" si="7"/>
        <v>0</v>
      </c>
      <c r="S165" t="str">
        <f>VLOOKUP(C165*1,effectif!A:BA,53,0)</f>
        <v>071040</v>
      </c>
      <c r="T165">
        <f t="shared" si="8"/>
        <v>992920</v>
      </c>
    </row>
    <row r="166" spans="1:20" x14ac:dyDescent="0.25">
      <c r="A166" s="37" t="s">
        <v>11177</v>
      </c>
      <c r="B166" s="37" t="s">
        <v>11178</v>
      </c>
      <c r="C166" s="37" t="s">
        <v>8565</v>
      </c>
      <c r="D166" s="37" t="s">
        <v>11189</v>
      </c>
      <c r="E166" s="37"/>
      <c r="F166" s="37"/>
      <c r="G166" s="37"/>
      <c r="H166" s="37"/>
      <c r="I166" s="37"/>
      <c r="J166" s="37"/>
      <c r="K166" s="37"/>
      <c r="L166" s="37"/>
      <c r="M166" s="37"/>
      <c r="N166" s="37"/>
      <c r="O166" s="37"/>
      <c r="P166" s="37"/>
      <c r="Q166">
        <f t="shared" si="6"/>
        <v>0</v>
      </c>
      <c r="R166">
        <f t="shared" si="7"/>
        <v>0</v>
      </c>
      <c r="S166" t="str">
        <f>VLOOKUP(C166*1,effectif!A:BA,53,0)</f>
        <v>071040</v>
      </c>
      <c r="T166">
        <f t="shared" si="8"/>
        <v>993376</v>
      </c>
    </row>
    <row r="167" spans="1:20" x14ac:dyDescent="0.25">
      <c r="A167" s="37" t="s">
        <v>11174</v>
      </c>
      <c r="B167" s="37" t="s">
        <v>11175</v>
      </c>
      <c r="C167" s="37" t="s">
        <v>3039</v>
      </c>
      <c r="D167" s="37" t="s">
        <v>11295</v>
      </c>
      <c r="E167" s="37">
        <v>5.73</v>
      </c>
      <c r="F167" s="37">
        <v>0.52</v>
      </c>
      <c r="G167" s="37">
        <v>6.88</v>
      </c>
      <c r="H167" s="37">
        <v>12.31</v>
      </c>
      <c r="I167" s="37">
        <v>0.23</v>
      </c>
      <c r="J167" s="37">
        <v>6.92</v>
      </c>
      <c r="K167" s="37">
        <v>20.58</v>
      </c>
      <c r="L167" s="37">
        <v>4.57</v>
      </c>
      <c r="M167" s="37">
        <v>8.41</v>
      </c>
      <c r="N167" s="37">
        <v>26.26</v>
      </c>
      <c r="O167" s="37">
        <v>4.5999999999999996</v>
      </c>
      <c r="P167" s="37">
        <v>8.7799999999999994</v>
      </c>
      <c r="Q167">
        <f t="shared" si="6"/>
        <v>18.04</v>
      </c>
      <c r="R167">
        <f t="shared" si="7"/>
        <v>52.57</v>
      </c>
      <c r="S167" t="str">
        <f>VLOOKUP(C167*1,effectif!A:BA,53,0)</f>
        <v>071436</v>
      </c>
      <c r="T167">
        <f t="shared" si="8"/>
        <v>302821</v>
      </c>
    </row>
    <row r="168" spans="1:20" x14ac:dyDescent="0.25">
      <c r="A168" s="37" t="s">
        <v>11177</v>
      </c>
      <c r="B168" s="37" t="s">
        <v>11178</v>
      </c>
      <c r="C168" s="37" t="s">
        <v>3034</v>
      </c>
      <c r="D168" s="37" t="s">
        <v>11296</v>
      </c>
      <c r="E168" s="37"/>
      <c r="F168" s="37"/>
      <c r="G168" s="37"/>
      <c r="H168" s="37"/>
      <c r="I168" s="37"/>
      <c r="J168" s="37"/>
      <c r="K168" s="37"/>
      <c r="L168" s="37"/>
      <c r="M168" s="37"/>
      <c r="N168" s="37"/>
      <c r="O168" s="37"/>
      <c r="P168" s="37"/>
      <c r="Q168">
        <f t="shared" si="6"/>
        <v>0</v>
      </c>
      <c r="R168">
        <f t="shared" si="7"/>
        <v>0</v>
      </c>
      <c r="S168" t="str">
        <f>VLOOKUP(C168*1,effectif!A:BA,53,0)</f>
        <v>071436</v>
      </c>
      <c r="T168">
        <f t="shared" si="8"/>
        <v>305820</v>
      </c>
    </row>
    <row r="169" spans="1:20" x14ac:dyDescent="0.25">
      <c r="A169" s="37" t="s">
        <v>11177</v>
      </c>
      <c r="B169" s="37" t="s">
        <v>11178</v>
      </c>
      <c r="C169" s="37" t="s">
        <v>6242</v>
      </c>
      <c r="D169" s="37" t="s">
        <v>11298</v>
      </c>
      <c r="E169" s="37">
        <v>4.34</v>
      </c>
      <c r="F169" s="37">
        <v>0</v>
      </c>
      <c r="G169" s="37">
        <v>15.35</v>
      </c>
      <c r="H169" s="37">
        <v>9.89</v>
      </c>
      <c r="I169" s="37">
        <v>0</v>
      </c>
      <c r="J169" s="37">
        <v>14.22</v>
      </c>
      <c r="K169" s="37">
        <v>10.8</v>
      </c>
      <c r="L169" s="37">
        <v>5.66</v>
      </c>
      <c r="M169" s="37">
        <v>6.97</v>
      </c>
      <c r="N169" s="37">
        <v>24.29</v>
      </c>
      <c r="O169" s="37">
        <v>12.81</v>
      </c>
      <c r="P169" s="37">
        <v>0</v>
      </c>
      <c r="Q169">
        <f t="shared" si="6"/>
        <v>14.23</v>
      </c>
      <c r="R169">
        <f t="shared" si="7"/>
        <v>39.43</v>
      </c>
      <c r="S169" t="str">
        <f>VLOOKUP(C169*1,effectif!A:BA,53,0)</f>
        <v>071436</v>
      </c>
      <c r="T169">
        <f t="shared" si="8"/>
        <v>300263</v>
      </c>
    </row>
    <row r="170" spans="1:20" x14ac:dyDescent="0.25">
      <c r="A170" s="37" t="s">
        <v>11177</v>
      </c>
      <c r="B170" s="37" t="s">
        <v>11178</v>
      </c>
      <c r="C170" s="37" t="s">
        <v>7496</v>
      </c>
      <c r="D170" s="37" t="s">
        <v>11300</v>
      </c>
      <c r="E170" s="37">
        <v>9.34</v>
      </c>
      <c r="F170" s="37">
        <v>0</v>
      </c>
      <c r="G170" s="37">
        <v>7.22</v>
      </c>
      <c r="H170" s="37">
        <v>13.69</v>
      </c>
      <c r="I170" s="37">
        <v>0</v>
      </c>
      <c r="J170" s="37">
        <v>0</v>
      </c>
      <c r="K170" s="37">
        <v>28.25</v>
      </c>
      <c r="L170" s="37">
        <v>7.39</v>
      </c>
      <c r="M170" s="37">
        <v>9.18</v>
      </c>
      <c r="N170" s="37">
        <v>28.2</v>
      </c>
      <c r="O170" s="37">
        <v>19.89</v>
      </c>
      <c r="P170" s="37">
        <v>0</v>
      </c>
      <c r="Q170">
        <f t="shared" si="6"/>
        <v>23.03</v>
      </c>
      <c r="R170">
        <f t="shared" si="7"/>
        <v>65.790000000000006</v>
      </c>
      <c r="S170" t="str">
        <f>VLOOKUP(C170*1,effectif!A:BA,53,0)</f>
        <v>071436</v>
      </c>
      <c r="T170">
        <f t="shared" si="8"/>
        <v>302512</v>
      </c>
    </row>
    <row r="171" spans="1:20" x14ac:dyDescent="0.25">
      <c r="A171" s="37" t="s">
        <v>11177</v>
      </c>
      <c r="B171" s="37" t="s">
        <v>11178</v>
      </c>
      <c r="C171" s="37" t="s">
        <v>5282</v>
      </c>
      <c r="D171" s="37" t="s">
        <v>11301</v>
      </c>
      <c r="E171" s="37">
        <v>0</v>
      </c>
      <c r="F171" s="37">
        <v>9.68</v>
      </c>
      <c r="G171" s="37">
        <v>0</v>
      </c>
      <c r="H171" s="37">
        <v>5.92</v>
      </c>
      <c r="I171" s="37">
        <v>0</v>
      </c>
      <c r="J171" s="37">
        <v>4.6500000000000004</v>
      </c>
      <c r="K171" s="37">
        <v>30.78</v>
      </c>
      <c r="L171" s="37">
        <v>0</v>
      </c>
      <c r="M171" s="37">
        <v>13.85</v>
      </c>
      <c r="N171" s="37">
        <v>28.1</v>
      </c>
      <c r="O171" s="37">
        <v>0</v>
      </c>
      <c r="P171" s="37">
        <v>3.61</v>
      </c>
      <c r="Q171">
        <f t="shared" si="6"/>
        <v>5.92</v>
      </c>
      <c r="R171">
        <f t="shared" si="7"/>
        <v>58.88</v>
      </c>
      <c r="S171" t="str">
        <f>VLOOKUP(C171*1,effectif!A:BA,53,0)</f>
        <v>071436</v>
      </c>
      <c r="T171">
        <f t="shared" si="8"/>
        <v>193568</v>
      </c>
    </row>
    <row r="172" spans="1:20" x14ac:dyDescent="0.25">
      <c r="A172" s="37" t="s">
        <v>11177</v>
      </c>
      <c r="B172" s="37" t="s">
        <v>11178</v>
      </c>
      <c r="C172" s="37" t="s">
        <v>5004</v>
      </c>
      <c r="D172" s="37" t="s">
        <v>11289</v>
      </c>
      <c r="E172" s="37">
        <v>0</v>
      </c>
      <c r="F172" s="37"/>
      <c r="G172" s="37"/>
      <c r="H172" s="37"/>
      <c r="I172" s="37"/>
      <c r="J172" s="37"/>
      <c r="K172" s="37"/>
      <c r="L172" s="37"/>
      <c r="M172" s="37"/>
      <c r="N172" s="37"/>
      <c r="O172" s="37"/>
      <c r="P172" s="37"/>
      <c r="Q172">
        <f t="shared" si="6"/>
        <v>0</v>
      </c>
      <c r="R172">
        <f t="shared" si="7"/>
        <v>0</v>
      </c>
      <c r="S172" t="str">
        <f>VLOOKUP(C172*1,effectif!A:BA,53,0)</f>
        <v>071436</v>
      </c>
      <c r="T172">
        <f t="shared" si="8"/>
        <v>305783</v>
      </c>
    </row>
    <row r="173" spans="1:20" x14ac:dyDescent="0.25">
      <c r="A173" s="37" t="s">
        <v>11177</v>
      </c>
      <c r="B173" s="37" t="s">
        <v>11178</v>
      </c>
      <c r="C173" s="37" t="s">
        <v>5770</v>
      </c>
      <c r="D173" s="37" t="s">
        <v>11302</v>
      </c>
      <c r="E173" s="37">
        <v>5.96</v>
      </c>
      <c r="F173" s="37">
        <v>0</v>
      </c>
      <c r="G173" s="37">
        <v>0</v>
      </c>
      <c r="H173" s="37">
        <v>11.68</v>
      </c>
      <c r="I173" s="37">
        <v>0</v>
      </c>
      <c r="J173" s="37">
        <v>0</v>
      </c>
      <c r="K173" s="37">
        <v>20.76</v>
      </c>
      <c r="L173" s="37">
        <v>15.11</v>
      </c>
      <c r="M173" s="37">
        <v>0</v>
      </c>
      <c r="N173" s="37">
        <v>24.35</v>
      </c>
      <c r="O173" s="37">
        <v>13.16</v>
      </c>
      <c r="P173" s="37">
        <v>0</v>
      </c>
      <c r="Q173">
        <f t="shared" si="6"/>
        <v>17.64</v>
      </c>
      <c r="R173">
        <f t="shared" si="7"/>
        <v>51.070000000000007</v>
      </c>
      <c r="S173" t="str">
        <f>VLOOKUP(C173*1,effectif!A:BA,53,0)</f>
        <v>071436</v>
      </c>
      <c r="T173">
        <f t="shared" si="8"/>
        <v>158441</v>
      </c>
    </row>
    <row r="174" spans="1:20" x14ac:dyDescent="0.25">
      <c r="A174" s="37" t="s">
        <v>11177</v>
      </c>
      <c r="B174" s="37" t="s">
        <v>11178</v>
      </c>
      <c r="C174" s="37" t="s">
        <v>4498</v>
      </c>
      <c r="D174" s="37" t="s">
        <v>11303</v>
      </c>
      <c r="E174" s="37">
        <v>7.35</v>
      </c>
      <c r="F174" s="37">
        <v>0</v>
      </c>
      <c r="G174" s="37">
        <v>0</v>
      </c>
      <c r="H174" s="37"/>
      <c r="I174" s="37"/>
      <c r="J174" s="37"/>
      <c r="K174" s="37"/>
      <c r="L174" s="37"/>
      <c r="M174" s="37"/>
      <c r="N174" s="37"/>
      <c r="O174" s="37"/>
      <c r="P174" s="37"/>
      <c r="Q174">
        <f t="shared" si="6"/>
        <v>7.35</v>
      </c>
      <c r="R174">
        <f t="shared" si="7"/>
        <v>7.35</v>
      </c>
      <c r="S174" t="str">
        <f>VLOOKUP(C174*1,effectif!A:BA,53,0)</f>
        <v>071436</v>
      </c>
      <c r="T174">
        <f t="shared" si="8"/>
        <v>305602</v>
      </c>
    </row>
    <row r="175" spans="1:20" x14ac:dyDescent="0.25">
      <c r="A175" s="37" t="s">
        <v>11177</v>
      </c>
      <c r="B175" s="37" t="s">
        <v>11178</v>
      </c>
      <c r="C175" s="37" t="s">
        <v>7625</v>
      </c>
      <c r="D175" s="37" t="s">
        <v>11297</v>
      </c>
      <c r="E175" s="37"/>
      <c r="F175" s="37"/>
      <c r="G175" s="37"/>
      <c r="H175" s="37"/>
      <c r="I175" s="37"/>
      <c r="J175" s="37"/>
      <c r="K175" s="37"/>
      <c r="L175" s="37"/>
      <c r="M175" s="37"/>
      <c r="N175" s="37"/>
      <c r="O175" s="37"/>
      <c r="P175" s="37"/>
      <c r="Q175">
        <f t="shared" si="6"/>
        <v>0</v>
      </c>
      <c r="R175">
        <f t="shared" si="7"/>
        <v>0</v>
      </c>
      <c r="S175" t="str">
        <f>VLOOKUP(C175*1,effectif!A:BA,53,0)</f>
        <v>071436</v>
      </c>
      <c r="T175">
        <f t="shared" si="8"/>
        <v>306152</v>
      </c>
    </row>
    <row r="176" spans="1:20" x14ac:dyDescent="0.25">
      <c r="A176" s="37" t="s">
        <v>11177</v>
      </c>
      <c r="B176" s="37" t="s">
        <v>11178</v>
      </c>
      <c r="C176" s="37" t="s">
        <v>5466</v>
      </c>
      <c r="D176" s="37" t="s">
        <v>11304</v>
      </c>
      <c r="E176" s="37">
        <v>4.67</v>
      </c>
      <c r="F176" s="37">
        <v>0</v>
      </c>
      <c r="G176" s="37">
        <v>0</v>
      </c>
      <c r="H176" s="37">
        <v>9.35</v>
      </c>
      <c r="I176" s="37">
        <v>0</v>
      </c>
      <c r="J176" s="37">
        <v>4.58</v>
      </c>
      <c r="K176" s="37">
        <v>9.4600000000000009</v>
      </c>
      <c r="L176" s="37">
        <v>0</v>
      </c>
      <c r="M176" s="37">
        <v>4.34</v>
      </c>
      <c r="N176" s="37">
        <v>10.57</v>
      </c>
      <c r="O176" s="37">
        <v>0</v>
      </c>
      <c r="P176" s="37">
        <v>0</v>
      </c>
      <c r="Q176">
        <f t="shared" si="6"/>
        <v>14.02</v>
      </c>
      <c r="R176">
        <f t="shared" si="7"/>
        <v>24.700000000000003</v>
      </c>
      <c r="S176" t="str">
        <f>VLOOKUP(C176*1,effectif!A:BA,53,0)</f>
        <v>071436</v>
      </c>
      <c r="T176">
        <f t="shared" si="8"/>
        <v>301592</v>
      </c>
    </row>
    <row r="177" spans="1:20" x14ac:dyDescent="0.25">
      <c r="A177" s="37" t="s">
        <v>11177</v>
      </c>
      <c r="B177" s="37" t="s">
        <v>11178</v>
      </c>
      <c r="C177" s="37" t="s">
        <v>10656</v>
      </c>
      <c r="D177" s="37" t="s">
        <v>11189</v>
      </c>
      <c r="E177" s="37"/>
      <c r="F177" s="37"/>
      <c r="G177" s="37"/>
      <c r="H177" s="37"/>
      <c r="I177" s="37"/>
      <c r="J177" s="37"/>
      <c r="K177" s="37"/>
      <c r="L177" s="37"/>
      <c r="M177" s="37"/>
      <c r="N177" s="37"/>
      <c r="O177" s="37"/>
      <c r="P177" s="37"/>
      <c r="Q177">
        <f t="shared" si="6"/>
        <v>0</v>
      </c>
      <c r="R177">
        <f t="shared" si="7"/>
        <v>0</v>
      </c>
      <c r="S177" t="str">
        <f>VLOOKUP(C177*1,effectif!A:BA,53,0)</f>
        <v>071436</v>
      </c>
      <c r="T177">
        <f t="shared" si="8"/>
        <v>96189</v>
      </c>
    </row>
    <row r="178" spans="1:20" x14ac:dyDescent="0.25">
      <c r="A178" s="37" t="s">
        <v>11177</v>
      </c>
      <c r="B178" s="37" t="s">
        <v>11178</v>
      </c>
      <c r="C178" s="37" t="s">
        <v>7630</v>
      </c>
      <c r="D178" s="37" t="s">
        <v>11189</v>
      </c>
      <c r="E178" s="37"/>
      <c r="F178" s="37"/>
      <c r="G178" s="37"/>
      <c r="H178" s="37"/>
      <c r="I178" s="37"/>
      <c r="J178" s="37"/>
      <c r="K178" s="37"/>
      <c r="L178" s="37"/>
      <c r="M178" s="37"/>
      <c r="N178" s="37"/>
      <c r="O178" s="37"/>
      <c r="P178" s="37"/>
      <c r="Q178">
        <f t="shared" si="6"/>
        <v>0</v>
      </c>
      <c r="R178">
        <f t="shared" si="7"/>
        <v>0</v>
      </c>
      <c r="S178" t="str">
        <f>VLOOKUP(C178*1,effectif!A:BA,53,0)</f>
        <v>071436</v>
      </c>
      <c r="T178">
        <f t="shared" si="8"/>
        <v>96249</v>
      </c>
    </row>
    <row r="179" spans="1:20" x14ac:dyDescent="0.25">
      <c r="A179" s="37" t="s">
        <v>11177</v>
      </c>
      <c r="B179" s="37" t="s">
        <v>11178</v>
      </c>
      <c r="C179" s="37" t="s">
        <v>8567</v>
      </c>
      <c r="D179" s="37" t="s">
        <v>11189</v>
      </c>
      <c r="E179" s="37"/>
      <c r="F179" s="37"/>
      <c r="G179" s="37"/>
      <c r="H179" s="37"/>
      <c r="I179" s="37"/>
      <c r="J179" s="37"/>
      <c r="K179" s="37"/>
      <c r="L179" s="37"/>
      <c r="M179" s="37"/>
      <c r="N179" s="37"/>
      <c r="O179" s="37"/>
      <c r="P179" s="37"/>
      <c r="Q179">
        <f t="shared" si="6"/>
        <v>0</v>
      </c>
      <c r="R179">
        <f t="shared" si="7"/>
        <v>0</v>
      </c>
      <c r="S179" t="str">
        <f>VLOOKUP(C179*1,effectif!A:BA,53,0)</f>
        <v>071436</v>
      </c>
      <c r="T179">
        <f t="shared" si="8"/>
        <v>993374</v>
      </c>
    </row>
    <row r="180" spans="1:20" x14ac:dyDescent="0.25">
      <c r="A180" s="37" t="s">
        <v>11219</v>
      </c>
      <c r="B180" s="37" t="s">
        <v>11220</v>
      </c>
      <c r="C180" s="37" t="s">
        <v>4188</v>
      </c>
      <c r="D180" s="37" t="s">
        <v>11305</v>
      </c>
      <c r="E180" s="37"/>
      <c r="F180" s="37"/>
      <c r="G180" s="37"/>
      <c r="H180" s="37"/>
      <c r="I180" s="37"/>
      <c r="J180" s="37"/>
      <c r="K180" s="37"/>
      <c r="L180" s="37"/>
      <c r="M180" s="37"/>
      <c r="N180" s="37"/>
      <c r="O180" s="37"/>
      <c r="P180" s="37"/>
      <c r="Q180">
        <f t="shared" si="6"/>
        <v>0</v>
      </c>
      <c r="R180">
        <f t="shared" si="7"/>
        <v>0</v>
      </c>
      <c r="S180">
        <f>VLOOKUP(C180*1,effectif!A:BA,53,0)</f>
        <v>0</v>
      </c>
      <c r="T180">
        <f t="shared" si="8"/>
        <v>177235</v>
      </c>
    </row>
    <row r="181" spans="1:20" x14ac:dyDescent="0.25">
      <c r="A181" s="37" t="s">
        <v>11219</v>
      </c>
      <c r="B181" s="37" t="s">
        <v>11220</v>
      </c>
      <c r="C181" s="37" t="s">
        <v>13971</v>
      </c>
      <c r="D181" s="37" t="s">
        <v>11306</v>
      </c>
      <c r="E181" s="37"/>
      <c r="F181" s="37"/>
      <c r="G181" s="37"/>
      <c r="H181" s="37"/>
      <c r="I181" s="37"/>
      <c r="J181" s="37"/>
      <c r="K181" s="37"/>
      <c r="L181" s="37"/>
      <c r="M181" s="37"/>
      <c r="N181" s="37"/>
      <c r="O181" s="37"/>
      <c r="P181" s="37"/>
      <c r="Q181">
        <f t="shared" si="6"/>
        <v>0</v>
      </c>
      <c r="R181">
        <f t="shared" si="7"/>
        <v>0</v>
      </c>
      <c r="S181" t="e">
        <f>VLOOKUP(C181*1,effectif!A:BA,53,0)</f>
        <v>#N/A</v>
      </c>
      <c r="T181">
        <f t="shared" si="8"/>
        <v>303451</v>
      </c>
    </row>
    <row r="182" spans="1:20" x14ac:dyDescent="0.25">
      <c r="A182" s="37" t="s">
        <v>11172</v>
      </c>
      <c r="B182" s="37" t="s">
        <v>11081</v>
      </c>
      <c r="C182" s="37" t="s">
        <v>1898</v>
      </c>
      <c r="D182" s="37" t="s">
        <v>12062</v>
      </c>
      <c r="E182" s="37">
        <v>7.73</v>
      </c>
      <c r="F182" s="37">
        <v>1.46</v>
      </c>
      <c r="G182" s="37">
        <v>4.47</v>
      </c>
      <c r="H182" s="37">
        <v>13.72</v>
      </c>
      <c r="I182" s="37">
        <v>4.62</v>
      </c>
      <c r="J182" s="37">
        <v>8.15</v>
      </c>
      <c r="K182" s="37">
        <v>21.97</v>
      </c>
      <c r="L182" s="37">
        <v>6.05</v>
      </c>
      <c r="M182" s="37">
        <v>8.48</v>
      </c>
      <c r="N182" s="37">
        <v>25.7</v>
      </c>
      <c r="O182" s="37">
        <v>10.71</v>
      </c>
      <c r="P182" s="37">
        <v>9.91</v>
      </c>
      <c r="Q182">
        <f t="shared" si="6"/>
        <v>21.450000000000003</v>
      </c>
      <c r="R182">
        <f t="shared" si="7"/>
        <v>55.4</v>
      </c>
      <c r="S182">
        <f>VLOOKUP(C182*1,effectif!A:BA,53,0)</f>
        <v>0</v>
      </c>
      <c r="T182">
        <f t="shared" si="8"/>
        <v>193254</v>
      </c>
    </row>
    <row r="183" spans="1:20" x14ac:dyDescent="0.25">
      <c r="A183" s="37" t="s">
        <v>11174</v>
      </c>
      <c r="B183" s="37" t="s">
        <v>11175</v>
      </c>
      <c r="C183" s="37" t="s">
        <v>3793</v>
      </c>
      <c r="D183" s="37" t="s">
        <v>12063</v>
      </c>
      <c r="E183" s="37">
        <v>12.54</v>
      </c>
      <c r="F183" s="37">
        <v>3.74</v>
      </c>
      <c r="G183" s="37">
        <v>0.68</v>
      </c>
      <c r="H183" s="37">
        <v>16.16</v>
      </c>
      <c r="I183" s="37">
        <v>10.87</v>
      </c>
      <c r="J183" s="37">
        <v>6.94</v>
      </c>
      <c r="K183" s="37">
        <v>29.52</v>
      </c>
      <c r="L183" s="37">
        <v>12.28</v>
      </c>
      <c r="M183" s="37">
        <v>9.06</v>
      </c>
      <c r="N183" s="37">
        <v>34.659999999999997</v>
      </c>
      <c r="O183" s="37">
        <v>8.85</v>
      </c>
      <c r="P183" s="37">
        <v>3.65</v>
      </c>
      <c r="Q183">
        <f t="shared" si="6"/>
        <v>28.7</v>
      </c>
      <c r="R183">
        <f t="shared" si="7"/>
        <v>76.72</v>
      </c>
      <c r="S183" t="str">
        <f>VLOOKUP(C183*1,effectif!A:BA,53,0)</f>
        <v>070427</v>
      </c>
      <c r="T183">
        <f t="shared" si="8"/>
        <v>305391</v>
      </c>
    </row>
    <row r="184" spans="1:20" x14ac:dyDescent="0.25">
      <c r="A184" s="37" t="s">
        <v>11177</v>
      </c>
      <c r="B184" s="37" t="s">
        <v>11178</v>
      </c>
      <c r="C184" s="37" t="s">
        <v>7454</v>
      </c>
      <c r="D184" s="37" t="s">
        <v>12064</v>
      </c>
      <c r="E184" s="37">
        <v>3.98</v>
      </c>
      <c r="F184" s="37">
        <v>0</v>
      </c>
      <c r="G184" s="37">
        <v>0</v>
      </c>
      <c r="H184" s="37">
        <v>5.26</v>
      </c>
      <c r="I184" s="37">
        <v>0</v>
      </c>
      <c r="J184" s="37">
        <v>0</v>
      </c>
      <c r="K184" s="37">
        <v>13.3</v>
      </c>
      <c r="L184" s="37">
        <v>0</v>
      </c>
      <c r="M184" s="37">
        <v>0</v>
      </c>
      <c r="N184" s="37">
        <v>14.99</v>
      </c>
      <c r="O184" s="37">
        <v>0</v>
      </c>
      <c r="P184" s="37">
        <v>0</v>
      </c>
      <c r="Q184">
        <f t="shared" si="6"/>
        <v>9.24</v>
      </c>
      <c r="R184">
        <f t="shared" si="7"/>
        <v>32.270000000000003</v>
      </c>
      <c r="S184" t="str">
        <f>VLOOKUP(C184*1,effectif!A:BA,53,0)</f>
        <v>070427</v>
      </c>
      <c r="T184">
        <f t="shared" si="8"/>
        <v>167439</v>
      </c>
    </row>
    <row r="185" spans="1:20" x14ac:dyDescent="0.25">
      <c r="A185" s="37" t="s">
        <v>11177</v>
      </c>
      <c r="B185" s="37" t="s">
        <v>11178</v>
      </c>
      <c r="C185" s="37" t="s">
        <v>3866</v>
      </c>
      <c r="D185" s="37" t="s">
        <v>12065</v>
      </c>
      <c r="E185" s="37">
        <v>17.62</v>
      </c>
      <c r="F185" s="37">
        <v>0</v>
      </c>
      <c r="G185" s="37">
        <v>0</v>
      </c>
      <c r="H185" s="37">
        <v>14.91</v>
      </c>
      <c r="I185" s="37">
        <v>0</v>
      </c>
      <c r="J185" s="37">
        <v>0</v>
      </c>
      <c r="K185" s="37">
        <v>11.93</v>
      </c>
      <c r="L185" s="37">
        <v>0</v>
      </c>
      <c r="M185" s="37">
        <v>0</v>
      </c>
      <c r="N185" s="37">
        <v>0</v>
      </c>
      <c r="O185" s="37">
        <v>0</v>
      </c>
      <c r="P185" s="37"/>
      <c r="Q185">
        <f t="shared" si="6"/>
        <v>32.53</v>
      </c>
      <c r="R185">
        <f t="shared" si="7"/>
        <v>29.55</v>
      </c>
      <c r="S185" t="str">
        <f>VLOOKUP(C185*1,effectif!A:BA,53,0)</f>
        <v>070427</v>
      </c>
      <c r="T185">
        <f t="shared" si="8"/>
        <v>305309</v>
      </c>
    </row>
    <row r="186" spans="1:20" x14ac:dyDescent="0.25">
      <c r="A186" s="37" t="s">
        <v>11177</v>
      </c>
      <c r="B186" s="37" t="s">
        <v>11178</v>
      </c>
      <c r="C186" s="37" t="s">
        <v>5183</v>
      </c>
      <c r="D186" s="37" t="s">
        <v>12066</v>
      </c>
      <c r="E186" s="37">
        <v>15.5</v>
      </c>
      <c r="F186" s="37">
        <v>0</v>
      </c>
      <c r="G186" s="37">
        <v>0</v>
      </c>
      <c r="H186" s="37">
        <v>9.16</v>
      </c>
      <c r="I186" s="37">
        <v>31.5</v>
      </c>
      <c r="J186" s="37">
        <v>21.8</v>
      </c>
      <c r="K186" s="37">
        <v>42.36</v>
      </c>
      <c r="L186" s="37">
        <v>82.84</v>
      </c>
      <c r="M186" s="37">
        <v>0</v>
      </c>
      <c r="N186" s="37">
        <v>32.75</v>
      </c>
      <c r="O186" s="37">
        <v>0</v>
      </c>
      <c r="P186" s="37"/>
      <c r="Q186">
        <f t="shared" si="6"/>
        <v>24.66</v>
      </c>
      <c r="R186">
        <f t="shared" si="7"/>
        <v>90.61</v>
      </c>
      <c r="S186" t="str">
        <f>VLOOKUP(C186*1,effectif!A:BA,53,0)</f>
        <v>070427</v>
      </c>
      <c r="T186">
        <f t="shared" si="8"/>
        <v>305284</v>
      </c>
    </row>
    <row r="187" spans="1:20" x14ac:dyDescent="0.25">
      <c r="A187" s="37" t="s">
        <v>11177</v>
      </c>
      <c r="B187" s="37" t="s">
        <v>11178</v>
      </c>
      <c r="C187" s="37" t="s">
        <v>3791</v>
      </c>
      <c r="D187" s="37" t="s">
        <v>12067</v>
      </c>
      <c r="E187" s="37">
        <v>0.89</v>
      </c>
      <c r="F187" s="37">
        <v>0</v>
      </c>
      <c r="G187" s="37"/>
      <c r="H187" s="37">
        <v>0</v>
      </c>
      <c r="I187" s="37"/>
      <c r="J187" s="37"/>
      <c r="K187" s="37"/>
      <c r="L187" s="37"/>
      <c r="M187" s="37"/>
      <c r="N187" s="37"/>
      <c r="O187" s="37"/>
      <c r="P187" s="37"/>
      <c r="Q187">
        <f t="shared" si="6"/>
        <v>0.89</v>
      </c>
      <c r="R187">
        <f t="shared" si="7"/>
        <v>0.89</v>
      </c>
      <c r="S187" t="str">
        <f>VLOOKUP(C187*1,effectif!A:BA,53,0)</f>
        <v>070427</v>
      </c>
      <c r="T187">
        <f t="shared" si="8"/>
        <v>305610</v>
      </c>
    </row>
    <row r="188" spans="1:20" x14ac:dyDescent="0.25">
      <c r="A188" s="37" t="s">
        <v>11177</v>
      </c>
      <c r="B188" s="37" t="s">
        <v>11178</v>
      </c>
      <c r="C188" s="37" t="s">
        <v>5332</v>
      </c>
      <c r="D188" s="37" t="s">
        <v>12068</v>
      </c>
      <c r="E188" s="37">
        <v>13.07</v>
      </c>
      <c r="F188" s="37">
        <v>18.04</v>
      </c>
      <c r="G188" s="37">
        <v>0</v>
      </c>
      <c r="H188" s="37">
        <v>18.46</v>
      </c>
      <c r="I188" s="37">
        <v>7.26</v>
      </c>
      <c r="J188" s="37">
        <v>12.49</v>
      </c>
      <c r="K188" s="37">
        <v>25.01</v>
      </c>
      <c r="L188" s="37">
        <v>2.38</v>
      </c>
      <c r="M188" s="37">
        <v>11.26</v>
      </c>
      <c r="N188" s="37">
        <v>22.11</v>
      </c>
      <c r="O188" s="37">
        <v>0</v>
      </c>
      <c r="P188" s="37">
        <v>7.23</v>
      </c>
      <c r="Q188">
        <f t="shared" si="6"/>
        <v>31.53</v>
      </c>
      <c r="R188">
        <f t="shared" si="7"/>
        <v>60.19</v>
      </c>
      <c r="S188" t="str">
        <f>VLOOKUP(C188*1,effectif!A:BA,53,0)</f>
        <v>070427</v>
      </c>
      <c r="T188">
        <f t="shared" si="8"/>
        <v>168797</v>
      </c>
    </row>
    <row r="189" spans="1:20" x14ac:dyDescent="0.25">
      <c r="A189" s="37" t="s">
        <v>11177</v>
      </c>
      <c r="B189" s="37" t="s">
        <v>11178</v>
      </c>
      <c r="C189" s="37" t="s">
        <v>6189</v>
      </c>
      <c r="D189" s="37" t="s">
        <v>12069</v>
      </c>
      <c r="E189" s="37">
        <v>19.27</v>
      </c>
      <c r="F189" s="37">
        <v>0</v>
      </c>
      <c r="G189" s="37">
        <v>30.91</v>
      </c>
      <c r="H189" s="37">
        <v>17.170000000000002</v>
      </c>
      <c r="I189" s="37">
        <v>7.79</v>
      </c>
      <c r="J189" s="37">
        <v>7.41</v>
      </c>
      <c r="K189" s="37">
        <v>14.97</v>
      </c>
      <c r="L189" s="37">
        <v>5.62</v>
      </c>
      <c r="M189" s="37">
        <v>5.53</v>
      </c>
      <c r="N189" s="37">
        <v>20.66</v>
      </c>
      <c r="O189" s="37">
        <v>2.2000000000000002</v>
      </c>
      <c r="P189" s="37">
        <v>16.27</v>
      </c>
      <c r="Q189">
        <f t="shared" si="6"/>
        <v>36.44</v>
      </c>
      <c r="R189">
        <f t="shared" si="7"/>
        <v>54.900000000000006</v>
      </c>
      <c r="S189" t="str">
        <f>VLOOKUP(C189*1,effectif!A:BA,53,0)</f>
        <v>070427</v>
      </c>
      <c r="T189">
        <f t="shared" si="8"/>
        <v>304166</v>
      </c>
    </row>
    <row r="190" spans="1:20" x14ac:dyDescent="0.25">
      <c r="A190" s="37" t="s">
        <v>11177</v>
      </c>
      <c r="B190" s="37" t="s">
        <v>11178</v>
      </c>
      <c r="C190" s="37" t="s">
        <v>7410</v>
      </c>
      <c r="D190" s="37" t="s">
        <v>12070</v>
      </c>
      <c r="E190" s="37">
        <v>5.8</v>
      </c>
      <c r="F190" s="37">
        <v>0</v>
      </c>
      <c r="G190" s="37">
        <v>0</v>
      </c>
      <c r="H190" s="37"/>
      <c r="I190" s="37"/>
      <c r="J190" s="37"/>
      <c r="K190" s="37"/>
      <c r="L190" s="37"/>
      <c r="M190" s="37"/>
      <c r="N190" s="37"/>
      <c r="O190" s="37"/>
      <c r="P190" s="37"/>
      <c r="Q190">
        <f t="shared" si="6"/>
        <v>5.8</v>
      </c>
      <c r="R190">
        <f t="shared" si="7"/>
        <v>5.8</v>
      </c>
      <c r="S190" t="str">
        <f>VLOOKUP(C190*1,effectif!A:BA,53,0)</f>
        <v>070427</v>
      </c>
      <c r="T190">
        <f t="shared" si="8"/>
        <v>305688</v>
      </c>
    </row>
    <row r="191" spans="1:20" x14ac:dyDescent="0.25">
      <c r="A191" s="37" t="s">
        <v>11177</v>
      </c>
      <c r="B191" s="37" t="s">
        <v>11178</v>
      </c>
      <c r="C191" s="37" t="s">
        <v>7344</v>
      </c>
      <c r="D191" s="37" t="s">
        <v>12071</v>
      </c>
      <c r="E191" s="37">
        <v>56.84</v>
      </c>
      <c r="F191" s="37">
        <v>0</v>
      </c>
      <c r="G191" s="37"/>
      <c r="H191" s="37">
        <v>0</v>
      </c>
      <c r="I191" s="37"/>
      <c r="J191" s="37"/>
      <c r="K191" s="37"/>
      <c r="L191" s="37"/>
      <c r="M191" s="37"/>
      <c r="N191" s="37"/>
      <c r="O191" s="37"/>
      <c r="P191" s="37"/>
      <c r="Q191">
        <f t="shared" si="6"/>
        <v>56.84</v>
      </c>
      <c r="R191">
        <f t="shared" si="7"/>
        <v>56.84</v>
      </c>
      <c r="S191" t="str">
        <f>VLOOKUP(C191*1,effectif!A:BA,53,0)</f>
        <v>070427</v>
      </c>
      <c r="T191">
        <f t="shared" si="8"/>
        <v>305592</v>
      </c>
    </row>
    <row r="192" spans="1:20" x14ac:dyDescent="0.25">
      <c r="A192" s="37" t="s">
        <v>11177</v>
      </c>
      <c r="B192" s="37" t="s">
        <v>11178</v>
      </c>
      <c r="C192" s="37" t="s">
        <v>5968</v>
      </c>
      <c r="D192" s="37" t="s">
        <v>12072</v>
      </c>
      <c r="E192" s="37">
        <v>0</v>
      </c>
      <c r="F192" s="37">
        <v>0</v>
      </c>
      <c r="G192" s="37"/>
      <c r="H192" s="37">
        <v>7.09</v>
      </c>
      <c r="I192" s="37">
        <v>0</v>
      </c>
      <c r="J192" s="37"/>
      <c r="K192" s="37">
        <v>4.03</v>
      </c>
      <c r="L192" s="37">
        <v>0</v>
      </c>
      <c r="M192" s="37"/>
      <c r="N192" s="37">
        <v>0.48</v>
      </c>
      <c r="O192" s="37">
        <v>0</v>
      </c>
      <c r="P192" s="37">
        <v>0</v>
      </c>
      <c r="Q192">
        <f t="shared" si="6"/>
        <v>7.09</v>
      </c>
      <c r="R192">
        <f t="shared" si="7"/>
        <v>4.51</v>
      </c>
      <c r="S192" t="str">
        <f>VLOOKUP(C192*1,effectif!A:BA,53,0)</f>
        <v>070427</v>
      </c>
      <c r="T192">
        <f t="shared" si="8"/>
        <v>302485</v>
      </c>
    </row>
    <row r="193" spans="1:20" x14ac:dyDescent="0.25">
      <c r="A193" s="37" t="s">
        <v>11177</v>
      </c>
      <c r="B193" s="37" t="s">
        <v>11178</v>
      </c>
      <c r="C193" s="37" t="s">
        <v>9971</v>
      </c>
      <c r="D193" s="37" t="s">
        <v>11189</v>
      </c>
      <c r="E193" s="37"/>
      <c r="F193" s="37"/>
      <c r="G193" s="37"/>
      <c r="H193" s="37"/>
      <c r="I193" s="37"/>
      <c r="J193" s="37"/>
      <c r="K193" s="37"/>
      <c r="L193" s="37"/>
      <c r="M193" s="37"/>
      <c r="N193" s="37"/>
      <c r="O193" s="37"/>
      <c r="P193" s="37"/>
      <c r="Q193">
        <f t="shared" si="6"/>
        <v>0</v>
      </c>
      <c r="R193">
        <f t="shared" si="7"/>
        <v>0</v>
      </c>
      <c r="S193" t="str">
        <f>VLOOKUP(C193*1,effectif!A:BA,53,0)</f>
        <v>070427</v>
      </c>
      <c r="T193">
        <f t="shared" si="8"/>
        <v>98082</v>
      </c>
    </row>
    <row r="194" spans="1:20" x14ac:dyDescent="0.25">
      <c r="A194" s="37" t="s">
        <v>11177</v>
      </c>
      <c r="B194" s="37" t="s">
        <v>11178</v>
      </c>
      <c r="C194" s="37" t="s">
        <v>10731</v>
      </c>
      <c r="D194" s="37" t="s">
        <v>11189</v>
      </c>
      <c r="E194" s="37"/>
      <c r="F194" s="37"/>
      <c r="G194" s="37"/>
      <c r="H194" s="37"/>
      <c r="I194" s="37"/>
      <c r="J194" s="37"/>
      <c r="K194" s="37"/>
      <c r="L194" s="37"/>
      <c r="M194" s="37"/>
      <c r="N194" s="37"/>
      <c r="O194" s="37"/>
      <c r="P194" s="37"/>
      <c r="Q194">
        <f t="shared" si="6"/>
        <v>0</v>
      </c>
      <c r="R194">
        <f t="shared" si="7"/>
        <v>0</v>
      </c>
      <c r="S194" t="str">
        <f>VLOOKUP(C194*1,effectif!A:BA,53,0)</f>
        <v>070427</v>
      </c>
      <c r="T194">
        <f t="shared" si="8"/>
        <v>900017</v>
      </c>
    </row>
    <row r="195" spans="1:20" x14ac:dyDescent="0.25">
      <c r="A195" s="37" t="s">
        <v>11177</v>
      </c>
      <c r="B195" s="37" t="s">
        <v>11178</v>
      </c>
      <c r="C195" s="37" t="s">
        <v>8401</v>
      </c>
      <c r="D195" s="37" t="s">
        <v>11189</v>
      </c>
      <c r="E195" s="37"/>
      <c r="F195" s="37"/>
      <c r="G195" s="37"/>
      <c r="H195" s="37"/>
      <c r="I195" s="37"/>
      <c r="J195" s="37"/>
      <c r="K195" s="37"/>
      <c r="L195" s="37"/>
      <c r="M195" s="37"/>
      <c r="N195" s="37"/>
      <c r="O195" s="37"/>
      <c r="P195" s="37"/>
      <c r="Q195">
        <f t="shared" ref="Q195:Q258" si="9">IFERROR(E195+H195,0)</f>
        <v>0</v>
      </c>
      <c r="R195">
        <f t="shared" ref="R195:R258" si="10">IFERROR(E195+K195+N195,0)</f>
        <v>0</v>
      </c>
      <c r="S195" t="str">
        <f>VLOOKUP(C195*1,effectif!A:BA,53,0)</f>
        <v>070427</v>
      </c>
      <c r="T195">
        <f t="shared" ref="T195:T258" si="11">C195*1</f>
        <v>993490</v>
      </c>
    </row>
    <row r="196" spans="1:20" x14ac:dyDescent="0.25">
      <c r="A196" s="37" t="s">
        <v>11174</v>
      </c>
      <c r="B196" s="37" t="s">
        <v>11175</v>
      </c>
      <c r="C196" s="37" t="s">
        <v>1901</v>
      </c>
      <c r="D196" s="37" t="s">
        <v>12073</v>
      </c>
      <c r="E196" s="37">
        <v>8.1999999999999993</v>
      </c>
      <c r="F196" s="37">
        <v>1.0900000000000001</v>
      </c>
      <c r="G196" s="37">
        <v>2.96</v>
      </c>
      <c r="H196" s="37">
        <v>17.27</v>
      </c>
      <c r="I196" s="37">
        <v>3.09</v>
      </c>
      <c r="J196" s="37">
        <v>10.119999999999999</v>
      </c>
      <c r="K196" s="37">
        <v>26.74</v>
      </c>
      <c r="L196" s="37">
        <v>0.14000000000000001</v>
      </c>
      <c r="M196" s="37">
        <v>14.08</v>
      </c>
      <c r="N196" s="37">
        <v>20.96</v>
      </c>
      <c r="O196" s="37">
        <v>7.72</v>
      </c>
      <c r="P196" s="37">
        <v>15.42</v>
      </c>
      <c r="Q196">
        <f t="shared" si="9"/>
        <v>25.47</v>
      </c>
      <c r="R196">
        <f t="shared" si="10"/>
        <v>55.9</v>
      </c>
      <c r="S196" t="str">
        <f>VLOOKUP(C196*1,effectif!A:BA,53,0)</f>
        <v>071056</v>
      </c>
      <c r="T196">
        <f t="shared" si="11"/>
        <v>71056</v>
      </c>
    </row>
    <row r="197" spans="1:20" x14ac:dyDescent="0.25">
      <c r="A197" s="37" t="s">
        <v>11177</v>
      </c>
      <c r="B197" s="37" t="s">
        <v>11178</v>
      </c>
      <c r="C197" s="37" t="s">
        <v>4590</v>
      </c>
      <c r="D197" s="37" t="s">
        <v>12074</v>
      </c>
      <c r="E197" s="37">
        <v>12.97</v>
      </c>
      <c r="F197" s="37">
        <v>0</v>
      </c>
      <c r="G197" s="37">
        <v>0</v>
      </c>
      <c r="H197" s="37">
        <v>3.02</v>
      </c>
      <c r="I197" s="37">
        <v>0</v>
      </c>
      <c r="J197" s="37">
        <v>0</v>
      </c>
      <c r="K197" s="37">
        <v>0.28000000000000003</v>
      </c>
      <c r="L197" s="37" t="s">
        <v>11181</v>
      </c>
      <c r="M197" s="37">
        <v>0</v>
      </c>
      <c r="N197" s="37">
        <v>10.71</v>
      </c>
      <c r="O197" s="37">
        <v>0</v>
      </c>
      <c r="P197" s="37"/>
      <c r="Q197">
        <f t="shared" si="9"/>
        <v>15.99</v>
      </c>
      <c r="R197">
        <f t="shared" si="10"/>
        <v>23.96</v>
      </c>
      <c r="S197" t="str">
        <f>VLOOKUP(C197*1,effectif!A:BA,53,0)</f>
        <v>071056</v>
      </c>
      <c r="T197">
        <f t="shared" si="11"/>
        <v>302063</v>
      </c>
    </row>
    <row r="198" spans="1:20" x14ac:dyDescent="0.25">
      <c r="A198" s="37" t="s">
        <v>11177</v>
      </c>
      <c r="B198" s="37" t="s">
        <v>11178</v>
      </c>
      <c r="C198" s="37" t="s">
        <v>1895</v>
      </c>
      <c r="D198" s="37" t="s">
        <v>12075</v>
      </c>
      <c r="E198" s="37">
        <v>69.540000000000006</v>
      </c>
      <c r="F198" s="37"/>
      <c r="G198" s="37"/>
      <c r="H198" s="37">
        <v>34.79</v>
      </c>
      <c r="I198" s="37" t="s">
        <v>11181</v>
      </c>
      <c r="J198" s="37">
        <v>0</v>
      </c>
      <c r="K198" s="37">
        <v>29.07</v>
      </c>
      <c r="L198" s="37">
        <v>0</v>
      </c>
      <c r="M198" s="37">
        <v>0</v>
      </c>
      <c r="N198" s="37">
        <v>28.52</v>
      </c>
      <c r="O198" s="37">
        <v>0</v>
      </c>
      <c r="P198" s="37">
        <v>23.24</v>
      </c>
      <c r="Q198">
        <f t="shared" si="9"/>
        <v>104.33000000000001</v>
      </c>
      <c r="R198">
        <f t="shared" si="10"/>
        <v>127.13000000000001</v>
      </c>
      <c r="S198" t="str">
        <f>VLOOKUP(C198*1,effectif!A:BA,53,0)</f>
        <v>071056</v>
      </c>
      <c r="T198">
        <f t="shared" si="11"/>
        <v>188723</v>
      </c>
    </row>
    <row r="199" spans="1:20" x14ac:dyDescent="0.25">
      <c r="A199" s="37" t="s">
        <v>11177</v>
      </c>
      <c r="B199" s="37" t="s">
        <v>11178</v>
      </c>
      <c r="C199" s="37" t="s">
        <v>6709</v>
      </c>
      <c r="D199" s="37" t="s">
        <v>12076</v>
      </c>
      <c r="E199" s="37">
        <v>3.84</v>
      </c>
      <c r="F199" s="37">
        <v>2.7</v>
      </c>
      <c r="G199" s="37">
        <v>5.52</v>
      </c>
      <c r="H199" s="37">
        <v>18.79</v>
      </c>
      <c r="I199" s="37">
        <v>2.64</v>
      </c>
      <c r="J199" s="37">
        <v>0</v>
      </c>
      <c r="K199" s="37">
        <v>24.76</v>
      </c>
      <c r="L199" s="37">
        <v>0.87</v>
      </c>
      <c r="M199" s="37">
        <v>18.649999999999999</v>
      </c>
      <c r="N199" s="37">
        <v>29.42</v>
      </c>
      <c r="O199" s="37">
        <v>0.64</v>
      </c>
      <c r="P199" s="37">
        <v>0</v>
      </c>
      <c r="Q199">
        <f t="shared" si="9"/>
        <v>22.63</v>
      </c>
      <c r="R199">
        <f t="shared" si="10"/>
        <v>58.02</v>
      </c>
      <c r="S199" t="str">
        <f>VLOOKUP(C199*1,effectif!A:BA,53,0)</f>
        <v>071056</v>
      </c>
      <c r="T199">
        <f t="shared" si="11"/>
        <v>304775</v>
      </c>
    </row>
    <row r="200" spans="1:20" x14ac:dyDescent="0.25">
      <c r="A200" s="37" t="s">
        <v>11177</v>
      </c>
      <c r="B200" s="37" t="s">
        <v>11178</v>
      </c>
      <c r="C200" s="37" t="s">
        <v>5905</v>
      </c>
      <c r="D200" s="37" t="s">
        <v>12077</v>
      </c>
      <c r="E200" s="37"/>
      <c r="F200" s="37"/>
      <c r="G200" s="37"/>
      <c r="H200" s="37"/>
      <c r="I200" s="37"/>
      <c r="J200" s="37"/>
      <c r="K200" s="37"/>
      <c r="L200" s="37"/>
      <c r="M200" s="37"/>
      <c r="N200" s="37"/>
      <c r="O200" s="37"/>
      <c r="P200" s="37"/>
      <c r="Q200">
        <f t="shared" si="9"/>
        <v>0</v>
      </c>
      <c r="R200">
        <f t="shared" si="10"/>
        <v>0</v>
      </c>
      <c r="S200" t="str">
        <f>VLOOKUP(C200*1,effectif!A:BA,53,0)</f>
        <v>071056</v>
      </c>
      <c r="T200">
        <f t="shared" si="11"/>
        <v>306375</v>
      </c>
    </row>
    <row r="201" spans="1:20" x14ac:dyDescent="0.25">
      <c r="A201" s="37" t="s">
        <v>11177</v>
      </c>
      <c r="B201" s="37" t="s">
        <v>11178</v>
      </c>
      <c r="C201" s="37" t="s">
        <v>5655</v>
      </c>
      <c r="D201" s="37" t="s">
        <v>12078</v>
      </c>
      <c r="E201" s="37">
        <v>0.39</v>
      </c>
      <c r="F201" s="37">
        <v>0.09</v>
      </c>
      <c r="G201" s="37">
        <v>0</v>
      </c>
      <c r="H201" s="37">
        <v>3.69</v>
      </c>
      <c r="I201" s="37">
        <v>2.09</v>
      </c>
      <c r="J201" s="37">
        <v>0</v>
      </c>
      <c r="K201" s="37">
        <v>2.88</v>
      </c>
      <c r="L201" s="37">
        <v>0.08</v>
      </c>
      <c r="M201" s="37">
        <v>0</v>
      </c>
      <c r="N201" s="37">
        <v>3.4</v>
      </c>
      <c r="O201" s="37">
        <v>0.37</v>
      </c>
      <c r="P201" s="37">
        <v>46.42</v>
      </c>
      <c r="Q201">
        <f t="shared" si="9"/>
        <v>4.08</v>
      </c>
      <c r="R201">
        <f t="shared" si="10"/>
        <v>6.67</v>
      </c>
      <c r="S201" t="str">
        <f>VLOOKUP(C201*1,effectif!A:BA,53,0)</f>
        <v>071056</v>
      </c>
      <c r="T201">
        <f t="shared" si="11"/>
        <v>171210</v>
      </c>
    </row>
    <row r="202" spans="1:20" x14ac:dyDescent="0.25">
      <c r="A202" s="37" t="s">
        <v>11177</v>
      </c>
      <c r="B202" s="37" t="s">
        <v>11178</v>
      </c>
      <c r="C202" s="37" t="s">
        <v>6672</v>
      </c>
      <c r="D202" s="37" t="s">
        <v>12079</v>
      </c>
      <c r="E202" s="37">
        <v>6.25</v>
      </c>
      <c r="F202" s="37">
        <v>45.2</v>
      </c>
      <c r="G202" s="37">
        <v>0</v>
      </c>
      <c r="H202" s="37">
        <v>16.760000000000002</v>
      </c>
      <c r="I202" s="37">
        <v>43.71</v>
      </c>
      <c r="J202" s="37">
        <v>0</v>
      </c>
      <c r="K202" s="37">
        <v>38.880000000000003</v>
      </c>
      <c r="L202" s="37">
        <v>22.64</v>
      </c>
      <c r="M202" s="37"/>
      <c r="N202" s="37">
        <v>33.71</v>
      </c>
      <c r="O202" s="37">
        <v>5.19</v>
      </c>
      <c r="P202" s="37"/>
      <c r="Q202">
        <f t="shared" si="9"/>
        <v>23.01</v>
      </c>
      <c r="R202">
        <f t="shared" si="10"/>
        <v>78.84</v>
      </c>
      <c r="S202" t="str">
        <f>VLOOKUP(C202*1,effectif!A:BA,53,0)</f>
        <v>071056</v>
      </c>
      <c r="T202">
        <f t="shared" si="11"/>
        <v>303522</v>
      </c>
    </row>
    <row r="203" spans="1:20" x14ac:dyDescent="0.25">
      <c r="A203" s="37" t="s">
        <v>11177</v>
      </c>
      <c r="B203" s="37" t="s">
        <v>11178</v>
      </c>
      <c r="C203" s="37" t="s">
        <v>5543</v>
      </c>
      <c r="D203" s="37" t="s">
        <v>12080</v>
      </c>
      <c r="E203" s="37">
        <v>1.1299999999999999</v>
      </c>
      <c r="F203" s="37">
        <v>0</v>
      </c>
      <c r="G203" s="37">
        <v>0</v>
      </c>
      <c r="H203" s="37">
        <v>6.23</v>
      </c>
      <c r="I203" s="37">
        <v>2.74</v>
      </c>
      <c r="J203" s="37">
        <v>0</v>
      </c>
      <c r="K203" s="37">
        <v>7.52</v>
      </c>
      <c r="L203" s="37">
        <v>6.44</v>
      </c>
      <c r="M203" s="37">
        <v>0</v>
      </c>
      <c r="N203" s="37">
        <v>13.78</v>
      </c>
      <c r="O203" s="37">
        <v>17.2</v>
      </c>
      <c r="P203" s="37">
        <v>0</v>
      </c>
      <c r="Q203">
        <f t="shared" si="9"/>
        <v>7.36</v>
      </c>
      <c r="R203">
        <f t="shared" si="10"/>
        <v>22.43</v>
      </c>
      <c r="S203" t="str">
        <f>VLOOKUP(C203*1,effectif!A:BA,53,0)</f>
        <v>071056</v>
      </c>
      <c r="T203">
        <f t="shared" si="11"/>
        <v>192744</v>
      </c>
    </row>
    <row r="204" spans="1:20" x14ac:dyDescent="0.25">
      <c r="A204" s="37" t="s">
        <v>11177</v>
      </c>
      <c r="B204" s="37" t="s">
        <v>11178</v>
      </c>
      <c r="C204" s="37" t="s">
        <v>7482</v>
      </c>
      <c r="D204" s="37" t="s">
        <v>12081</v>
      </c>
      <c r="E204" s="37"/>
      <c r="F204" s="37"/>
      <c r="G204" s="37"/>
      <c r="H204" s="37"/>
      <c r="I204" s="37"/>
      <c r="J204" s="37"/>
      <c r="K204" s="37"/>
      <c r="L204" s="37"/>
      <c r="M204" s="37"/>
      <c r="N204" s="37"/>
      <c r="O204" s="37"/>
      <c r="P204" s="37"/>
      <c r="Q204">
        <f t="shared" si="9"/>
        <v>0</v>
      </c>
      <c r="R204">
        <f t="shared" si="10"/>
        <v>0</v>
      </c>
      <c r="S204" t="str">
        <f>VLOOKUP(C204*1,effectif!A:BA,53,0)</f>
        <v>071056</v>
      </c>
      <c r="T204">
        <f t="shared" si="11"/>
        <v>306384</v>
      </c>
    </row>
    <row r="205" spans="1:20" x14ac:dyDescent="0.25">
      <c r="A205" s="37" t="s">
        <v>11177</v>
      </c>
      <c r="B205" s="37" t="s">
        <v>11178</v>
      </c>
      <c r="C205" s="37" t="s">
        <v>10608</v>
      </c>
      <c r="D205" s="37" t="s">
        <v>11189</v>
      </c>
      <c r="E205" s="37"/>
      <c r="F205" s="37"/>
      <c r="G205" s="37"/>
      <c r="H205" s="37"/>
      <c r="I205" s="37"/>
      <c r="J205" s="37"/>
      <c r="K205" s="37"/>
      <c r="L205" s="37"/>
      <c r="M205" s="37"/>
      <c r="N205" s="37"/>
      <c r="O205" s="37"/>
      <c r="P205" s="37"/>
      <c r="Q205">
        <f t="shared" si="9"/>
        <v>0</v>
      </c>
      <c r="R205">
        <f t="shared" si="10"/>
        <v>0</v>
      </c>
      <c r="S205" t="str">
        <f>VLOOKUP(C205*1,effectif!A:BA,53,0)</f>
        <v>071056</v>
      </c>
      <c r="T205">
        <f t="shared" si="11"/>
        <v>96288</v>
      </c>
    </row>
    <row r="206" spans="1:20" x14ac:dyDescent="0.25">
      <c r="A206" s="37" t="s">
        <v>11177</v>
      </c>
      <c r="B206" s="37" t="s">
        <v>11178</v>
      </c>
      <c r="C206" s="37" t="s">
        <v>10729</v>
      </c>
      <c r="D206" s="37" t="s">
        <v>11189</v>
      </c>
      <c r="E206" s="37"/>
      <c r="F206" s="37"/>
      <c r="G206" s="37"/>
      <c r="H206" s="37"/>
      <c r="I206" s="37"/>
      <c r="J206" s="37"/>
      <c r="K206" s="37"/>
      <c r="L206" s="37"/>
      <c r="M206" s="37"/>
      <c r="N206" s="37"/>
      <c r="O206" s="37"/>
      <c r="P206" s="37"/>
      <c r="Q206">
        <f t="shared" si="9"/>
        <v>0</v>
      </c>
      <c r="R206">
        <f t="shared" si="10"/>
        <v>0</v>
      </c>
      <c r="S206" t="str">
        <f>VLOOKUP(C206*1,effectif!A:BA,53,0)</f>
        <v>071056</v>
      </c>
      <c r="T206">
        <f t="shared" si="11"/>
        <v>900018</v>
      </c>
    </row>
    <row r="207" spans="1:20" x14ac:dyDescent="0.25">
      <c r="A207" s="37" t="s">
        <v>11177</v>
      </c>
      <c r="B207" s="37" t="s">
        <v>11178</v>
      </c>
      <c r="C207" s="37" t="s">
        <v>8450</v>
      </c>
      <c r="D207" s="37" t="s">
        <v>11189</v>
      </c>
      <c r="E207" s="37"/>
      <c r="F207" s="37"/>
      <c r="G207" s="37"/>
      <c r="H207" s="37"/>
      <c r="I207" s="37"/>
      <c r="J207" s="37"/>
      <c r="K207" s="37"/>
      <c r="L207" s="37"/>
      <c r="M207" s="37"/>
      <c r="N207" s="37"/>
      <c r="O207" s="37"/>
      <c r="P207" s="37"/>
      <c r="Q207">
        <f t="shared" si="9"/>
        <v>0</v>
      </c>
      <c r="R207">
        <f t="shared" si="10"/>
        <v>0</v>
      </c>
      <c r="S207" t="str">
        <f>VLOOKUP(C207*1,effectif!A:BA,53,0)</f>
        <v>071056</v>
      </c>
      <c r="T207">
        <f t="shared" si="11"/>
        <v>993455</v>
      </c>
    </row>
    <row r="208" spans="1:20" x14ac:dyDescent="0.25">
      <c r="A208" s="37" t="s">
        <v>11174</v>
      </c>
      <c r="B208" s="37" t="s">
        <v>11175</v>
      </c>
      <c r="C208" s="37" t="s">
        <v>5239</v>
      </c>
      <c r="D208" s="37" t="s">
        <v>12082</v>
      </c>
      <c r="E208" s="37">
        <v>0</v>
      </c>
      <c r="F208" s="37" t="s">
        <v>11181</v>
      </c>
      <c r="G208" s="37">
        <v>0</v>
      </c>
      <c r="H208" s="37">
        <v>14.79</v>
      </c>
      <c r="I208" s="37">
        <v>0</v>
      </c>
      <c r="J208" s="37">
        <v>0</v>
      </c>
      <c r="K208" s="37">
        <v>16.420000000000002</v>
      </c>
      <c r="L208" s="37">
        <v>12.23</v>
      </c>
      <c r="M208" s="37">
        <v>14.53</v>
      </c>
      <c r="N208" s="37">
        <v>20.94</v>
      </c>
      <c r="O208" s="37">
        <v>24.64</v>
      </c>
      <c r="P208" s="37">
        <v>21.04</v>
      </c>
      <c r="Q208">
        <f t="shared" si="9"/>
        <v>14.79</v>
      </c>
      <c r="R208">
        <f t="shared" si="10"/>
        <v>37.36</v>
      </c>
      <c r="S208" t="str">
        <f>VLOOKUP(C208*1,effectif!A:BA,53,0)</f>
        <v>071534</v>
      </c>
      <c r="T208">
        <f t="shared" si="11"/>
        <v>71534</v>
      </c>
    </row>
    <row r="209" spans="1:20" x14ac:dyDescent="0.25">
      <c r="A209" s="37" t="s">
        <v>11177</v>
      </c>
      <c r="B209" s="37" t="s">
        <v>11178</v>
      </c>
      <c r="C209" s="37" t="s">
        <v>13972</v>
      </c>
      <c r="D209" s="37" t="s">
        <v>12083</v>
      </c>
      <c r="E209" s="37"/>
      <c r="F209" s="37"/>
      <c r="G209" s="37"/>
      <c r="H209" s="37"/>
      <c r="I209" s="37"/>
      <c r="J209" s="37"/>
      <c r="K209" s="37"/>
      <c r="L209" s="37"/>
      <c r="M209" s="37"/>
      <c r="N209" s="37"/>
      <c r="O209" s="37"/>
      <c r="P209" s="37"/>
      <c r="Q209">
        <f t="shared" si="9"/>
        <v>0</v>
      </c>
      <c r="R209">
        <f t="shared" si="10"/>
        <v>0</v>
      </c>
      <c r="S209" t="e">
        <f>VLOOKUP(C209*1,effectif!A:BA,53,0)</f>
        <v>#N/A</v>
      </c>
      <c r="T209">
        <f t="shared" si="11"/>
        <v>303680</v>
      </c>
    </row>
    <row r="210" spans="1:20" x14ac:dyDescent="0.25">
      <c r="A210" s="37" t="s">
        <v>11177</v>
      </c>
      <c r="B210" s="37" t="s">
        <v>11178</v>
      </c>
      <c r="C210" s="37" t="s">
        <v>5236</v>
      </c>
      <c r="D210" s="37" t="s">
        <v>12084</v>
      </c>
      <c r="E210" s="37">
        <v>0</v>
      </c>
      <c r="F210" s="37" t="s">
        <v>11181</v>
      </c>
      <c r="G210" s="37">
        <v>0</v>
      </c>
      <c r="H210" s="37">
        <v>0</v>
      </c>
      <c r="I210" s="37" t="s">
        <v>11181</v>
      </c>
      <c r="J210" s="37">
        <v>0</v>
      </c>
      <c r="K210" s="37">
        <v>100</v>
      </c>
      <c r="L210" s="37"/>
      <c r="M210" s="37"/>
      <c r="N210" s="37">
        <v>70.62</v>
      </c>
      <c r="O210" s="37">
        <v>0</v>
      </c>
      <c r="P210" s="37"/>
      <c r="Q210">
        <f t="shared" si="9"/>
        <v>0</v>
      </c>
      <c r="R210">
        <f t="shared" si="10"/>
        <v>170.62</v>
      </c>
      <c r="S210" t="str">
        <f>VLOOKUP(C210*1,effectif!A:BA,53,0)</f>
        <v>071534</v>
      </c>
      <c r="T210">
        <f t="shared" si="11"/>
        <v>186766</v>
      </c>
    </row>
    <row r="211" spans="1:20" x14ac:dyDescent="0.25">
      <c r="A211" s="37" t="s">
        <v>11177</v>
      </c>
      <c r="B211" s="37" t="s">
        <v>11178</v>
      </c>
      <c r="C211" s="37" t="s">
        <v>9304</v>
      </c>
      <c r="D211" s="37" t="s">
        <v>11189</v>
      </c>
      <c r="E211" s="37"/>
      <c r="F211" s="37"/>
      <c r="G211" s="37"/>
      <c r="H211" s="37"/>
      <c r="I211" s="37"/>
      <c r="J211" s="37"/>
      <c r="K211" s="37"/>
      <c r="L211" s="37"/>
      <c r="M211" s="37"/>
      <c r="N211" s="37"/>
      <c r="O211" s="37"/>
      <c r="P211" s="37"/>
      <c r="Q211">
        <f t="shared" si="9"/>
        <v>0</v>
      </c>
      <c r="R211">
        <f t="shared" si="10"/>
        <v>0</v>
      </c>
      <c r="S211" t="str">
        <f>VLOOKUP(C211*1,effectif!A:BA,53,0)</f>
        <v>071534</v>
      </c>
      <c r="T211">
        <f t="shared" si="11"/>
        <v>991320</v>
      </c>
    </row>
    <row r="212" spans="1:20" x14ac:dyDescent="0.25">
      <c r="A212" s="37" t="s">
        <v>11174</v>
      </c>
      <c r="B212" s="37" t="s">
        <v>11175</v>
      </c>
      <c r="C212" s="37" t="s">
        <v>2430</v>
      </c>
      <c r="D212" s="37" t="s">
        <v>12085</v>
      </c>
      <c r="E212" s="37">
        <v>4.96</v>
      </c>
      <c r="F212" s="37">
        <v>0.51</v>
      </c>
      <c r="G212" s="37">
        <v>10.23</v>
      </c>
      <c r="H212" s="37">
        <v>9.8000000000000007</v>
      </c>
      <c r="I212" s="37">
        <v>0.85</v>
      </c>
      <c r="J212" s="37">
        <v>9.59</v>
      </c>
      <c r="K212" s="37">
        <v>15.54</v>
      </c>
      <c r="L212" s="37">
        <v>1.89</v>
      </c>
      <c r="M212" s="37">
        <v>2.15</v>
      </c>
      <c r="N212" s="37">
        <v>23.77</v>
      </c>
      <c r="O212" s="37">
        <v>4.8499999999999996</v>
      </c>
      <c r="P212" s="37">
        <v>3.47</v>
      </c>
      <c r="Q212">
        <f t="shared" si="9"/>
        <v>14.760000000000002</v>
      </c>
      <c r="R212">
        <f t="shared" si="10"/>
        <v>44.269999999999996</v>
      </c>
      <c r="S212" t="str">
        <f>VLOOKUP(C212*1,effectif!A:BA,53,0)</f>
        <v>700079</v>
      </c>
      <c r="T212">
        <f t="shared" si="11"/>
        <v>175986</v>
      </c>
    </row>
    <row r="213" spans="1:20" x14ac:dyDescent="0.25">
      <c r="A213" s="37" t="s">
        <v>11177</v>
      </c>
      <c r="B213" s="37" t="s">
        <v>11178</v>
      </c>
      <c r="C213" s="37" t="s">
        <v>4759</v>
      </c>
      <c r="D213" s="37" t="s">
        <v>12086</v>
      </c>
      <c r="E213" s="37">
        <v>1.7</v>
      </c>
      <c r="F213" s="37">
        <v>0</v>
      </c>
      <c r="G213" s="37">
        <v>0</v>
      </c>
      <c r="H213" s="37">
        <v>19.84</v>
      </c>
      <c r="I213" s="37">
        <v>0</v>
      </c>
      <c r="J213" s="37">
        <v>0</v>
      </c>
      <c r="K213" s="37">
        <v>24.01</v>
      </c>
      <c r="L213" s="37">
        <v>0</v>
      </c>
      <c r="M213" s="37">
        <v>18.579999999999998</v>
      </c>
      <c r="N213" s="37">
        <v>16.64</v>
      </c>
      <c r="O213" s="37">
        <v>0</v>
      </c>
      <c r="P213" s="37">
        <v>24.05</v>
      </c>
      <c r="Q213">
        <f t="shared" si="9"/>
        <v>21.54</v>
      </c>
      <c r="R213">
        <f t="shared" si="10"/>
        <v>42.35</v>
      </c>
      <c r="S213" t="str">
        <f>VLOOKUP(C213*1,effectif!A:BA,53,0)</f>
        <v>700079</v>
      </c>
      <c r="T213">
        <f t="shared" si="11"/>
        <v>301992</v>
      </c>
    </row>
    <row r="214" spans="1:20" x14ac:dyDescent="0.25">
      <c r="A214" s="37" t="s">
        <v>11177</v>
      </c>
      <c r="B214" s="37" t="s">
        <v>11178</v>
      </c>
      <c r="C214" s="37" t="s">
        <v>10068</v>
      </c>
      <c r="D214" s="37" t="s">
        <v>12087</v>
      </c>
      <c r="E214" s="37">
        <v>3.37</v>
      </c>
      <c r="F214" s="37">
        <v>0</v>
      </c>
      <c r="G214" s="37">
        <v>0</v>
      </c>
      <c r="H214" s="37">
        <v>8.3800000000000008</v>
      </c>
      <c r="I214" s="37">
        <v>0</v>
      </c>
      <c r="J214" s="37">
        <v>0</v>
      </c>
      <c r="K214" s="37">
        <v>12.71</v>
      </c>
      <c r="L214" s="37">
        <v>2.42</v>
      </c>
      <c r="M214" s="37">
        <v>0</v>
      </c>
      <c r="N214" s="37">
        <v>24.33</v>
      </c>
      <c r="O214" s="37">
        <v>2.0299999999999998</v>
      </c>
      <c r="P214" s="37">
        <v>0</v>
      </c>
      <c r="Q214">
        <f t="shared" si="9"/>
        <v>11.75</v>
      </c>
      <c r="R214">
        <f t="shared" si="10"/>
        <v>40.409999999999997</v>
      </c>
      <c r="S214" t="str">
        <f>VLOOKUP(C214*1,effectif!A:BA,53,0)</f>
        <v>700079</v>
      </c>
      <c r="T214">
        <f t="shared" si="11"/>
        <v>186233</v>
      </c>
    </row>
    <row r="215" spans="1:20" x14ac:dyDescent="0.25">
      <c r="A215" s="37" t="s">
        <v>11177</v>
      </c>
      <c r="B215" s="37" t="s">
        <v>11178</v>
      </c>
      <c r="C215" s="37" t="s">
        <v>5167</v>
      </c>
      <c r="D215" s="37" t="s">
        <v>12088</v>
      </c>
      <c r="E215" s="37"/>
      <c r="F215" s="37"/>
      <c r="G215" s="37"/>
      <c r="H215" s="37"/>
      <c r="I215" s="37"/>
      <c r="J215" s="37"/>
      <c r="K215" s="37"/>
      <c r="L215" s="37"/>
      <c r="M215" s="37"/>
      <c r="N215" s="37"/>
      <c r="O215" s="37"/>
      <c r="P215" s="37"/>
      <c r="Q215">
        <f t="shared" si="9"/>
        <v>0</v>
      </c>
      <c r="R215">
        <f t="shared" si="10"/>
        <v>0</v>
      </c>
      <c r="S215" t="str">
        <f>VLOOKUP(C215*1,effectif!A:BA,53,0)</f>
        <v>700079</v>
      </c>
      <c r="T215">
        <f t="shared" si="11"/>
        <v>306400</v>
      </c>
    </row>
    <row r="216" spans="1:20" x14ac:dyDescent="0.25">
      <c r="A216" s="37" t="s">
        <v>11177</v>
      </c>
      <c r="B216" s="37" t="s">
        <v>11178</v>
      </c>
      <c r="C216" s="37" t="s">
        <v>4198</v>
      </c>
      <c r="D216" s="37" t="s">
        <v>12089</v>
      </c>
      <c r="E216" s="37">
        <v>11.1</v>
      </c>
      <c r="F216" s="37">
        <v>0</v>
      </c>
      <c r="G216" s="37">
        <v>0</v>
      </c>
      <c r="H216" s="37">
        <v>18.940000000000001</v>
      </c>
      <c r="I216" s="37">
        <v>0</v>
      </c>
      <c r="J216" s="37">
        <v>17.690000000000001</v>
      </c>
      <c r="K216" s="37">
        <v>16.29</v>
      </c>
      <c r="L216" s="37">
        <v>2.4900000000000002</v>
      </c>
      <c r="M216" s="37">
        <v>0</v>
      </c>
      <c r="N216" s="37">
        <v>26.21</v>
      </c>
      <c r="O216" s="37">
        <v>5.66</v>
      </c>
      <c r="P216" s="37">
        <v>4.18</v>
      </c>
      <c r="Q216">
        <f t="shared" si="9"/>
        <v>30.04</v>
      </c>
      <c r="R216">
        <f t="shared" si="10"/>
        <v>53.6</v>
      </c>
      <c r="S216" t="str">
        <f>VLOOKUP(C216*1,effectif!A:BA,53,0)</f>
        <v>700079</v>
      </c>
      <c r="T216">
        <f t="shared" si="11"/>
        <v>304930</v>
      </c>
    </row>
    <row r="217" spans="1:20" x14ac:dyDescent="0.25">
      <c r="A217" s="37" t="s">
        <v>11177</v>
      </c>
      <c r="B217" s="37" t="s">
        <v>11178</v>
      </c>
      <c r="C217" s="37" t="s">
        <v>9264</v>
      </c>
      <c r="D217" s="37" t="s">
        <v>12090</v>
      </c>
      <c r="E217" s="37">
        <v>4.62</v>
      </c>
      <c r="F217" s="37">
        <v>0</v>
      </c>
      <c r="G217" s="37">
        <v>0</v>
      </c>
      <c r="H217" s="37">
        <v>6.31</v>
      </c>
      <c r="I217" s="37">
        <v>0</v>
      </c>
      <c r="J217" s="37">
        <v>0</v>
      </c>
      <c r="K217" s="37">
        <v>14.49</v>
      </c>
      <c r="L217" s="37">
        <v>0</v>
      </c>
      <c r="M217" s="37">
        <v>0</v>
      </c>
      <c r="N217" s="37">
        <v>19.34</v>
      </c>
      <c r="O217" s="37">
        <v>0</v>
      </c>
      <c r="P217" s="37">
        <v>21.38</v>
      </c>
      <c r="Q217">
        <f t="shared" si="9"/>
        <v>10.93</v>
      </c>
      <c r="R217">
        <f t="shared" si="10"/>
        <v>38.450000000000003</v>
      </c>
      <c r="S217" t="str">
        <f>VLOOKUP(C217*1,effectif!A:BA,53,0)</f>
        <v>700079</v>
      </c>
      <c r="T217">
        <f t="shared" si="11"/>
        <v>193495</v>
      </c>
    </row>
    <row r="218" spans="1:20" x14ac:dyDescent="0.25">
      <c r="A218" s="37" t="s">
        <v>11177</v>
      </c>
      <c r="B218" s="37" t="s">
        <v>11178</v>
      </c>
      <c r="C218" s="37" t="s">
        <v>9260</v>
      </c>
      <c r="D218" s="37" t="s">
        <v>12091</v>
      </c>
      <c r="E218" s="37">
        <v>5.67</v>
      </c>
      <c r="F218" s="37">
        <v>0</v>
      </c>
      <c r="G218" s="37">
        <v>21.05</v>
      </c>
      <c r="H218" s="37">
        <v>10.99</v>
      </c>
      <c r="I218" s="37">
        <v>0.66</v>
      </c>
      <c r="J218" s="37">
        <v>23.95</v>
      </c>
      <c r="K218" s="37">
        <v>21.35</v>
      </c>
      <c r="L218" s="37">
        <v>0</v>
      </c>
      <c r="M218" s="37">
        <v>36.630000000000003</v>
      </c>
      <c r="N218" s="37">
        <v>23.06</v>
      </c>
      <c r="O218" s="37">
        <v>0</v>
      </c>
      <c r="P218" s="37">
        <v>60.39</v>
      </c>
      <c r="Q218">
        <f t="shared" si="9"/>
        <v>16.66</v>
      </c>
      <c r="R218">
        <f t="shared" si="10"/>
        <v>50.08</v>
      </c>
      <c r="S218" t="str">
        <f>VLOOKUP(C218*1,effectif!A:BA,53,0)</f>
        <v>700079</v>
      </c>
      <c r="T218">
        <f t="shared" si="11"/>
        <v>187811</v>
      </c>
    </row>
    <row r="219" spans="1:20" x14ac:dyDescent="0.25">
      <c r="A219" s="37" t="s">
        <v>11177</v>
      </c>
      <c r="B219" s="37" t="s">
        <v>11178</v>
      </c>
      <c r="C219" s="37" t="s">
        <v>6479</v>
      </c>
      <c r="D219" s="37" t="s">
        <v>12092</v>
      </c>
      <c r="E219" s="37">
        <v>32.49</v>
      </c>
      <c r="F219" s="37">
        <v>0</v>
      </c>
      <c r="G219" s="37">
        <v>0</v>
      </c>
      <c r="H219" s="37"/>
      <c r="I219" s="37"/>
      <c r="J219" s="37"/>
      <c r="K219" s="37"/>
      <c r="L219" s="37"/>
      <c r="M219" s="37"/>
      <c r="N219" s="37"/>
      <c r="O219" s="37"/>
      <c r="P219" s="37"/>
      <c r="Q219">
        <f t="shared" si="9"/>
        <v>32.49</v>
      </c>
      <c r="R219">
        <f t="shared" si="10"/>
        <v>32.49</v>
      </c>
      <c r="S219" t="str">
        <f>VLOOKUP(C219*1,effectif!A:BA,53,0)</f>
        <v>700079</v>
      </c>
      <c r="T219">
        <f t="shared" si="11"/>
        <v>305675</v>
      </c>
    </row>
    <row r="220" spans="1:20" x14ac:dyDescent="0.25">
      <c r="A220" s="37" t="s">
        <v>11177</v>
      </c>
      <c r="B220" s="37" t="s">
        <v>11178</v>
      </c>
      <c r="C220" s="37" t="s">
        <v>2426</v>
      </c>
      <c r="D220" s="37" t="s">
        <v>12093</v>
      </c>
      <c r="E220" s="37">
        <v>2.09</v>
      </c>
      <c r="F220" s="37">
        <v>0</v>
      </c>
      <c r="G220" s="37">
        <v>0</v>
      </c>
      <c r="H220" s="37">
        <v>5.52</v>
      </c>
      <c r="I220" s="37">
        <v>0</v>
      </c>
      <c r="J220" s="37">
        <v>0</v>
      </c>
      <c r="K220" s="37">
        <v>9.61</v>
      </c>
      <c r="L220" s="37">
        <v>0</v>
      </c>
      <c r="M220" s="37">
        <v>0</v>
      </c>
      <c r="N220" s="37">
        <v>20.47</v>
      </c>
      <c r="O220" s="37">
        <v>3.34</v>
      </c>
      <c r="P220" s="37">
        <v>0</v>
      </c>
      <c r="Q220">
        <f t="shared" si="9"/>
        <v>7.6099999999999994</v>
      </c>
      <c r="R220">
        <f t="shared" si="10"/>
        <v>32.17</v>
      </c>
      <c r="S220" t="str">
        <f>VLOOKUP(C220*1,effectif!A:BA,53,0)</f>
        <v>700079</v>
      </c>
      <c r="T220">
        <f t="shared" si="11"/>
        <v>301915</v>
      </c>
    </row>
    <row r="221" spans="1:20" x14ac:dyDescent="0.25">
      <c r="A221" s="37" t="s">
        <v>11177</v>
      </c>
      <c r="B221" s="37" t="s">
        <v>11178</v>
      </c>
      <c r="C221" s="37" t="s">
        <v>4493</v>
      </c>
      <c r="D221" s="37" t="s">
        <v>12094</v>
      </c>
      <c r="E221" s="37">
        <v>0</v>
      </c>
      <c r="F221" s="37">
        <v>0</v>
      </c>
      <c r="G221" s="37"/>
      <c r="H221" s="37">
        <v>18.62</v>
      </c>
      <c r="I221" s="37">
        <v>1.1599999999999999</v>
      </c>
      <c r="J221" s="37">
        <v>0</v>
      </c>
      <c r="K221" s="37">
        <v>39.42</v>
      </c>
      <c r="L221" s="37">
        <v>3.61</v>
      </c>
      <c r="M221" s="37">
        <v>0</v>
      </c>
      <c r="N221" s="37">
        <v>20.79</v>
      </c>
      <c r="O221" s="37">
        <v>12.5</v>
      </c>
      <c r="P221" s="37">
        <v>0</v>
      </c>
      <c r="Q221">
        <f t="shared" si="9"/>
        <v>18.62</v>
      </c>
      <c r="R221">
        <f t="shared" si="10"/>
        <v>60.21</v>
      </c>
      <c r="S221" t="str">
        <f>VLOOKUP(C221*1,effectif!A:BA,53,0)</f>
        <v>700079</v>
      </c>
      <c r="T221">
        <f t="shared" si="11"/>
        <v>305306</v>
      </c>
    </row>
    <row r="222" spans="1:20" x14ac:dyDescent="0.25">
      <c r="A222" s="37" t="s">
        <v>11177</v>
      </c>
      <c r="B222" s="37" t="s">
        <v>11178</v>
      </c>
      <c r="C222" s="37" t="s">
        <v>5437</v>
      </c>
      <c r="D222" s="37" t="s">
        <v>12095</v>
      </c>
      <c r="E222" s="37">
        <v>5.36</v>
      </c>
      <c r="F222" s="37">
        <v>1.06</v>
      </c>
      <c r="G222" s="37">
        <v>0</v>
      </c>
      <c r="H222" s="37">
        <v>10.55</v>
      </c>
      <c r="I222" s="37">
        <v>0</v>
      </c>
      <c r="J222" s="37">
        <v>37.44</v>
      </c>
      <c r="K222" s="37">
        <v>10.68</v>
      </c>
      <c r="L222" s="37">
        <v>0</v>
      </c>
      <c r="M222" s="37">
        <v>0</v>
      </c>
      <c r="N222" s="37">
        <v>18.440000000000001</v>
      </c>
      <c r="O222" s="37">
        <v>0</v>
      </c>
      <c r="P222" s="37">
        <v>0</v>
      </c>
      <c r="Q222">
        <f t="shared" si="9"/>
        <v>15.91</v>
      </c>
      <c r="R222">
        <f t="shared" si="10"/>
        <v>34.480000000000004</v>
      </c>
      <c r="S222" t="str">
        <f>VLOOKUP(C222*1,effectif!A:BA,53,0)</f>
        <v>700079</v>
      </c>
      <c r="T222">
        <f t="shared" si="11"/>
        <v>304686</v>
      </c>
    </row>
    <row r="223" spans="1:20" x14ac:dyDescent="0.25">
      <c r="A223" s="37" t="s">
        <v>11177</v>
      </c>
      <c r="B223" s="37" t="s">
        <v>11178</v>
      </c>
      <c r="C223" s="37" t="s">
        <v>7298</v>
      </c>
      <c r="D223" s="37" t="s">
        <v>12096</v>
      </c>
      <c r="E223" s="37"/>
      <c r="F223" s="37"/>
      <c r="G223" s="37"/>
      <c r="H223" s="37"/>
      <c r="I223" s="37"/>
      <c r="J223" s="37"/>
      <c r="K223" s="37"/>
      <c r="L223" s="37"/>
      <c r="M223" s="37"/>
      <c r="N223" s="37"/>
      <c r="O223" s="37"/>
      <c r="P223" s="37"/>
      <c r="Q223">
        <f t="shared" si="9"/>
        <v>0</v>
      </c>
      <c r="R223">
        <f t="shared" si="10"/>
        <v>0</v>
      </c>
      <c r="S223" t="str">
        <f>VLOOKUP(C223*1,effectif!A:BA,53,0)</f>
        <v>700079</v>
      </c>
      <c r="T223">
        <f t="shared" si="11"/>
        <v>306379</v>
      </c>
    </row>
    <row r="224" spans="1:20" x14ac:dyDescent="0.25">
      <c r="A224" s="37" t="s">
        <v>11177</v>
      </c>
      <c r="B224" s="37" t="s">
        <v>11178</v>
      </c>
      <c r="C224" s="37" t="s">
        <v>5858</v>
      </c>
      <c r="D224" s="37" t="s">
        <v>12097</v>
      </c>
      <c r="E224" s="37"/>
      <c r="F224" s="37"/>
      <c r="G224" s="37"/>
      <c r="H224" s="37"/>
      <c r="I224" s="37"/>
      <c r="J224" s="37"/>
      <c r="K224" s="37"/>
      <c r="L224" s="37"/>
      <c r="M224" s="37"/>
      <c r="N224" s="37"/>
      <c r="O224" s="37"/>
      <c r="P224" s="37"/>
      <c r="Q224">
        <f t="shared" si="9"/>
        <v>0</v>
      </c>
      <c r="R224">
        <f t="shared" si="10"/>
        <v>0</v>
      </c>
      <c r="S224" t="str">
        <f>VLOOKUP(C224*1,effectif!A:BA,53,0)</f>
        <v>700079</v>
      </c>
      <c r="T224">
        <f t="shared" si="11"/>
        <v>306293</v>
      </c>
    </row>
    <row r="225" spans="1:20" x14ac:dyDescent="0.25">
      <c r="A225" s="37" t="s">
        <v>11177</v>
      </c>
      <c r="B225" s="37" t="s">
        <v>11178</v>
      </c>
      <c r="C225" s="37" t="s">
        <v>8453</v>
      </c>
      <c r="D225" s="37" t="s">
        <v>12098</v>
      </c>
      <c r="E225" s="37">
        <v>4.1399999999999997</v>
      </c>
      <c r="F225" s="37">
        <v>0</v>
      </c>
      <c r="G225" s="37">
        <v>55.33</v>
      </c>
      <c r="H225" s="37">
        <v>5.0599999999999996</v>
      </c>
      <c r="I225" s="37">
        <v>0</v>
      </c>
      <c r="J225" s="37">
        <v>0</v>
      </c>
      <c r="K225" s="37"/>
      <c r="L225" s="37"/>
      <c r="M225" s="37"/>
      <c r="N225" s="37"/>
      <c r="O225" s="37"/>
      <c r="P225" s="37"/>
      <c r="Q225">
        <f t="shared" si="9"/>
        <v>9.1999999999999993</v>
      </c>
      <c r="R225">
        <f t="shared" si="10"/>
        <v>4.1399999999999997</v>
      </c>
      <c r="S225" t="str">
        <f>VLOOKUP(C225*1,effectif!A:BA,53,0)</f>
        <v>700079</v>
      </c>
      <c r="T225">
        <f t="shared" si="11"/>
        <v>305465</v>
      </c>
    </row>
    <row r="226" spans="1:20" x14ac:dyDescent="0.25">
      <c r="A226" s="37" t="s">
        <v>11177</v>
      </c>
      <c r="B226" s="37" t="s">
        <v>11178</v>
      </c>
      <c r="C226" s="37" t="s">
        <v>8447</v>
      </c>
      <c r="D226" s="37" t="s">
        <v>12099</v>
      </c>
      <c r="E226" s="37"/>
      <c r="F226" s="37"/>
      <c r="G226" s="37"/>
      <c r="H226" s="37"/>
      <c r="I226" s="37"/>
      <c r="J226" s="37"/>
      <c r="K226" s="37"/>
      <c r="L226" s="37"/>
      <c r="M226" s="37"/>
      <c r="N226" s="37"/>
      <c r="O226" s="37"/>
      <c r="P226" s="37"/>
      <c r="Q226">
        <f t="shared" si="9"/>
        <v>0</v>
      </c>
      <c r="R226">
        <f t="shared" si="10"/>
        <v>0</v>
      </c>
      <c r="S226" t="str">
        <f>VLOOKUP(C226*1,effectif!A:BA,53,0)</f>
        <v>700079</v>
      </c>
      <c r="T226">
        <f t="shared" si="11"/>
        <v>306081</v>
      </c>
    </row>
    <row r="227" spans="1:20" x14ac:dyDescent="0.25">
      <c r="A227" s="37" t="s">
        <v>11177</v>
      </c>
      <c r="B227" s="37" t="s">
        <v>11178</v>
      </c>
      <c r="C227" s="37" t="s">
        <v>10119</v>
      </c>
      <c r="D227" s="37" t="s">
        <v>11189</v>
      </c>
      <c r="E227" s="37"/>
      <c r="F227" s="37"/>
      <c r="G227" s="37"/>
      <c r="H227" s="37"/>
      <c r="I227" s="37"/>
      <c r="J227" s="37"/>
      <c r="K227" s="37"/>
      <c r="L227" s="37"/>
      <c r="M227" s="37"/>
      <c r="N227" s="37"/>
      <c r="O227" s="37"/>
      <c r="P227" s="37"/>
      <c r="Q227">
        <f t="shared" si="9"/>
        <v>0</v>
      </c>
      <c r="R227">
        <f t="shared" si="10"/>
        <v>0</v>
      </c>
      <c r="S227" t="str">
        <f>VLOOKUP(C227*1,effectif!A:BA,53,0)</f>
        <v>700079</v>
      </c>
      <c r="T227">
        <f t="shared" si="11"/>
        <v>97626</v>
      </c>
    </row>
    <row r="228" spans="1:20" x14ac:dyDescent="0.25">
      <c r="A228" s="37" t="s">
        <v>11177</v>
      </c>
      <c r="B228" s="37" t="s">
        <v>11178</v>
      </c>
      <c r="C228" s="37" t="s">
        <v>9216</v>
      </c>
      <c r="D228" s="37" t="s">
        <v>11189</v>
      </c>
      <c r="E228" s="37"/>
      <c r="F228" s="37"/>
      <c r="G228" s="37"/>
      <c r="H228" s="37"/>
      <c r="I228" s="37"/>
      <c r="J228" s="37"/>
      <c r="K228" s="37"/>
      <c r="L228" s="37"/>
      <c r="M228" s="37"/>
      <c r="N228" s="37"/>
      <c r="O228" s="37"/>
      <c r="P228" s="37"/>
      <c r="Q228">
        <f t="shared" si="9"/>
        <v>0</v>
      </c>
      <c r="R228">
        <f t="shared" si="10"/>
        <v>0</v>
      </c>
      <c r="S228" t="str">
        <f>VLOOKUP(C228*1,effectif!A:BA,53,0)</f>
        <v>700079</v>
      </c>
      <c r="T228">
        <f t="shared" si="11"/>
        <v>991799</v>
      </c>
    </row>
    <row r="229" spans="1:20" x14ac:dyDescent="0.25">
      <c r="A229" s="37" t="s">
        <v>11177</v>
      </c>
      <c r="B229" s="37" t="s">
        <v>11178</v>
      </c>
      <c r="C229" s="37" t="s">
        <v>8463</v>
      </c>
      <c r="D229" s="37" t="s">
        <v>11189</v>
      </c>
      <c r="E229" s="37"/>
      <c r="F229" s="37"/>
      <c r="G229" s="37"/>
      <c r="H229" s="37"/>
      <c r="I229" s="37"/>
      <c r="J229" s="37"/>
      <c r="K229" s="37"/>
      <c r="L229" s="37"/>
      <c r="M229" s="37"/>
      <c r="N229" s="37"/>
      <c r="O229" s="37"/>
      <c r="P229" s="37"/>
      <c r="Q229">
        <f t="shared" si="9"/>
        <v>0</v>
      </c>
      <c r="R229">
        <f t="shared" si="10"/>
        <v>0</v>
      </c>
      <c r="S229" t="str">
        <f>VLOOKUP(C229*1,effectif!A:BA,53,0)</f>
        <v>700079</v>
      </c>
      <c r="T229">
        <f t="shared" si="11"/>
        <v>993450</v>
      </c>
    </row>
    <row r="230" spans="1:20" x14ac:dyDescent="0.25">
      <c r="A230" s="37" t="s">
        <v>11172</v>
      </c>
      <c r="B230" s="37" t="s">
        <v>11081</v>
      </c>
      <c r="C230" s="37" t="s">
        <v>1651</v>
      </c>
      <c r="D230" s="37" t="s">
        <v>11307</v>
      </c>
      <c r="E230" s="37">
        <v>5.45</v>
      </c>
      <c r="F230" s="37">
        <v>0.89</v>
      </c>
      <c r="G230" s="37">
        <v>2.78</v>
      </c>
      <c r="H230" s="37">
        <v>9.3800000000000008</v>
      </c>
      <c r="I230" s="37">
        <v>1.48</v>
      </c>
      <c r="J230" s="37">
        <v>3.5</v>
      </c>
      <c r="K230" s="37">
        <v>21.96</v>
      </c>
      <c r="L230" s="37">
        <v>4.3099999999999996</v>
      </c>
      <c r="M230" s="37">
        <v>6.98</v>
      </c>
      <c r="N230" s="37">
        <v>28.82</v>
      </c>
      <c r="O230" s="37">
        <v>9.73</v>
      </c>
      <c r="P230" s="37">
        <v>15.35</v>
      </c>
      <c r="Q230">
        <f t="shared" si="9"/>
        <v>14.830000000000002</v>
      </c>
      <c r="R230">
        <f t="shared" si="10"/>
        <v>56.230000000000004</v>
      </c>
      <c r="S230">
        <f>VLOOKUP(C230*1,effectif!A:BA,53,0)</f>
        <v>0</v>
      </c>
      <c r="T230">
        <f t="shared" si="11"/>
        <v>193005</v>
      </c>
    </row>
    <row r="231" spans="1:20" x14ac:dyDescent="0.25">
      <c r="A231" s="37" t="s">
        <v>11174</v>
      </c>
      <c r="B231" s="37" t="s">
        <v>11175</v>
      </c>
      <c r="C231" s="37" t="s">
        <v>2518</v>
      </c>
      <c r="D231" s="37" t="s">
        <v>11308</v>
      </c>
      <c r="E231" s="37">
        <v>4.5199999999999996</v>
      </c>
      <c r="F231" s="37">
        <v>0.23</v>
      </c>
      <c r="G231" s="37">
        <v>3.66</v>
      </c>
      <c r="H231" s="37">
        <v>7.68</v>
      </c>
      <c r="I231" s="37">
        <v>1.66</v>
      </c>
      <c r="J231" s="37">
        <v>5.97</v>
      </c>
      <c r="K231" s="37">
        <v>23.43</v>
      </c>
      <c r="L231" s="37">
        <v>6.34</v>
      </c>
      <c r="M231" s="37">
        <v>7.25</v>
      </c>
      <c r="N231" s="37">
        <v>30.97</v>
      </c>
      <c r="O231" s="37">
        <v>14.48</v>
      </c>
      <c r="P231" s="37">
        <v>11.06</v>
      </c>
      <c r="Q231">
        <f t="shared" si="9"/>
        <v>12.2</v>
      </c>
      <c r="R231">
        <f t="shared" si="10"/>
        <v>58.92</v>
      </c>
      <c r="S231" t="str">
        <f>VLOOKUP(C231*1,effectif!A:BA,53,0)</f>
        <v>070053</v>
      </c>
      <c r="T231">
        <f t="shared" si="11"/>
        <v>192471</v>
      </c>
    </row>
    <row r="232" spans="1:20" x14ac:dyDescent="0.25">
      <c r="A232" s="37" t="s">
        <v>11177</v>
      </c>
      <c r="B232" s="37" t="s">
        <v>11178</v>
      </c>
      <c r="C232" s="37" t="s">
        <v>5034</v>
      </c>
      <c r="D232" s="37" t="s">
        <v>11309</v>
      </c>
      <c r="E232" s="37">
        <v>5.53</v>
      </c>
      <c r="F232" s="37">
        <v>0</v>
      </c>
      <c r="G232" s="37">
        <v>0</v>
      </c>
      <c r="H232" s="37">
        <v>9.5500000000000007</v>
      </c>
      <c r="I232" s="37">
        <v>1.86</v>
      </c>
      <c r="J232" s="37">
        <v>0</v>
      </c>
      <c r="K232" s="37">
        <v>22.41</v>
      </c>
      <c r="L232" s="37">
        <v>0</v>
      </c>
      <c r="M232" s="37">
        <v>0</v>
      </c>
      <c r="N232" s="37">
        <v>26.66</v>
      </c>
      <c r="O232" s="37">
        <v>0</v>
      </c>
      <c r="P232" s="37">
        <v>3.53</v>
      </c>
      <c r="Q232">
        <f t="shared" si="9"/>
        <v>15.080000000000002</v>
      </c>
      <c r="R232">
        <f t="shared" si="10"/>
        <v>54.6</v>
      </c>
      <c r="S232" t="str">
        <f>VLOOKUP(C232*1,effectif!A:BA,53,0)</f>
        <v>070053</v>
      </c>
      <c r="T232">
        <f t="shared" si="11"/>
        <v>301802</v>
      </c>
    </row>
    <row r="233" spans="1:20" x14ac:dyDescent="0.25">
      <c r="A233" s="37" t="s">
        <v>11177</v>
      </c>
      <c r="B233" s="37" t="s">
        <v>11178</v>
      </c>
      <c r="C233" s="37" t="s">
        <v>5893</v>
      </c>
      <c r="D233" s="37" t="s">
        <v>11310</v>
      </c>
      <c r="E233" s="37">
        <v>4.0999999999999996</v>
      </c>
      <c r="F233" s="37">
        <v>0</v>
      </c>
      <c r="G233" s="37">
        <v>5.74</v>
      </c>
      <c r="H233" s="37">
        <v>9.0299999999999994</v>
      </c>
      <c r="I233" s="37">
        <v>0</v>
      </c>
      <c r="J233" s="37">
        <v>12.52</v>
      </c>
      <c r="K233" s="37">
        <v>24.02</v>
      </c>
      <c r="L233" s="37">
        <v>5.08</v>
      </c>
      <c r="M233" s="37">
        <v>4.4800000000000004</v>
      </c>
      <c r="N233" s="37">
        <v>34.130000000000003</v>
      </c>
      <c r="O233" s="37">
        <v>40.520000000000003</v>
      </c>
      <c r="P233" s="37">
        <v>13.26</v>
      </c>
      <c r="Q233">
        <f t="shared" si="9"/>
        <v>13.129999999999999</v>
      </c>
      <c r="R233">
        <f t="shared" si="10"/>
        <v>62.25</v>
      </c>
      <c r="S233" t="str">
        <f>VLOOKUP(C233*1,effectif!A:BA,53,0)</f>
        <v>070053</v>
      </c>
      <c r="T233">
        <f t="shared" si="11"/>
        <v>303411</v>
      </c>
    </row>
    <row r="234" spans="1:20" x14ac:dyDescent="0.25">
      <c r="A234" s="37" t="s">
        <v>11177</v>
      </c>
      <c r="B234" s="37" t="s">
        <v>11178</v>
      </c>
      <c r="C234" s="37" t="s">
        <v>4389</v>
      </c>
      <c r="D234" s="37" t="s">
        <v>11311</v>
      </c>
      <c r="E234" s="37">
        <v>3.03</v>
      </c>
      <c r="F234" s="37">
        <v>0</v>
      </c>
      <c r="G234" s="37">
        <v>0</v>
      </c>
      <c r="H234" s="37">
        <v>8.4499999999999993</v>
      </c>
      <c r="I234" s="37">
        <v>2.0699999999999998</v>
      </c>
      <c r="J234" s="37">
        <v>8.6999999999999993</v>
      </c>
      <c r="K234" s="37">
        <v>24.72</v>
      </c>
      <c r="L234" s="37">
        <v>0</v>
      </c>
      <c r="M234" s="37">
        <v>9.8800000000000008</v>
      </c>
      <c r="N234" s="37">
        <v>28.95</v>
      </c>
      <c r="O234" s="37">
        <v>0</v>
      </c>
      <c r="P234" s="37">
        <v>0</v>
      </c>
      <c r="Q234">
        <f t="shared" si="9"/>
        <v>11.479999999999999</v>
      </c>
      <c r="R234">
        <f t="shared" si="10"/>
        <v>56.7</v>
      </c>
      <c r="S234" t="str">
        <f>VLOOKUP(C234*1,effectif!A:BA,53,0)</f>
        <v>070053</v>
      </c>
      <c r="T234">
        <f t="shared" si="11"/>
        <v>304468</v>
      </c>
    </row>
    <row r="235" spans="1:20" x14ac:dyDescent="0.25">
      <c r="A235" s="37" t="s">
        <v>11177</v>
      </c>
      <c r="B235" s="37" t="s">
        <v>11178</v>
      </c>
      <c r="C235" s="37" t="s">
        <v>10580</v>
      </c>
      <c r="D235" s="37" t="s">
        <v>11312</v>
      </c>
      <c r="E235" s="37">
        <v>3.87</v>
      </c>
      <c r="F235" s="37">
        <v>0</v>
      </c>
      <c r="G235" s="37">
        <v>0</v>
      </c>
      <c r="H235" s="37">
        <v>0.2</v>
      </c>
      <c r="I235" s="37">
        <v>0</v>
      </c>
      <c r="J235" s="37">
        <v>0</v>
      </c>
      <c r="K235" s="37">
        <v>12.6</v>
      </c>
      <c r="L235" s="37">
        <v>10.36</v>
      </c>
      <c r="M235" s="37">
        <v>14.83</v>
      </c>
      <c r="N235" s="37">
        <v>20.73</v>
      </c>
      <c r="O235" s="37">
        <v>0</v>
      </c>
      <c r="P235" s="37">
        <v>16.03</v>
      </c>
      <c r="Q235">
        <f t="shared" si="9"/>
        <v>4.07</v>
      </c>
      <c r="R235">
        <f t="shared" si="10"/>
        <v>37.200000000000003</v>
      </c>
      <c r="S235" t="str">
        <f>VLOOKUP(C235*1,effectif!A:BA,53,0)</f>
        <v>070053</v>
      </c>
      <c r="T235">
        <f t="shared" si="11"/>
        <v>191933</v>
      </c>
    </row>
    <row r="236" spans="1:20" x14ac:dyDescent="0.25">
      <c r="A236" s="37" t="s">
        <v>11177</v>
      </c>
      <c r="B236" s="37" t="s">
        <v>11178</v>
      </c>
      <c r="C236" s="37" t="s">
        <v>10573</v>
      </c>
      <c r="D236" s="37" t="s">
        <v>11313</v>
      </c>
      <c r="E236" s="37">
        <v>0.28999999999999998</v>
      </c>
      <c r="F236" s="37">
        <v>0</v>
      </c>
      <c r="G236" s="37">
        <v>0</v>
      </c>
      <c r="H236" s="37">
        <v>0</v>
      </c>
      <c r="I236" s="37"/>
      <c r="J236" s="37"/>
      <c r="K236" s="37"/>
      <c r="L236" s="37"/>
      <c r="M236" s="37"/>
      <c r="N236" s="37"/>
      <c r="O236" s="37"/>
      <c r="P236" s="37"/>
      <c r="Q236">
        <f t="shared" si="9"/>
        <v>0.28999999999999998</v>
      </c>
      <c r="R236">
        <f t="shared" si="10"/>
        <v>0.28999999999999998</v>
      </c>
      <c r="S236" t="str">
        <f>VLOOKUP(C236*1,effectif!A:BA,53,0)</f>
        <v>070053</v>
      </c>
      <c r="T236">
        <f t="shared" si="11"/>
        <v>305588</v>
      </c>
    </row>
    <row r="237" spans="1:20" x14ac:dyDescent="0.25">
      <c r="A237" s="37" t="s">
        <v>11177</v>
      </c>
      <c r="B237" s="37" t="s">
        <v>11178</v>
      </c>
      <c r="C237" s="37" t="s">
        <v>2949</v>
      </c>
      <c r="D237" s="37" t="s">
        <v>11314</v>
      </c>
      <c r="E237" s="37">
        <v>2.42</v>
      </c>
      <c r="F237" s="37">
        <v>0</v>
      </c>
      <c r="G237" s="37">
        <v>0</v>
      </c>
      <c r="H237" s="37">
        <v>9.6199999999999992</v>
      </c>
      <c r="I237" s="37">
        <v>0</v>
      </c>
      <c r="J237" s="37">
        <v>0</v>
      </c>
      <c r="K237" s="37">
        <v>30.28</v>
      </c>
      <c r="L237" s="37">
        <v>1.58</v>
      </c>
      <c r="M237" s="37">
        <v>5.57</v>
      </c>
      <c r="N237" s="37">
        <v>22.11</v>
      </c>
      <c r="O237" s="37">
        <v>13.6</v>
      </c>
      <c r="P237" s="37">
        <v>40.29</v>
      </c>
      <c r="Q237">
        <f t="shared" si="9"/>
        <v>12.04</v>
      </c>
      <c r="R237">
        <f t="shared" si="10"/>
        <v>54.81</v>
      </c>
      <c r="S237" t="str">
        <f>VLOOKUP(C237*1,effectif!A:BA,53,0)</f>
        <v>070053</v>
      </c>
      <c r="T237">
        <f t="shared" si="11"/>
        <v>304006</v>
      </c>
    </row>
    <row r="238" spans="1:20" x14ac:dyDescent="0.25">
      <c r="A238" s="37" t="s">
        <v>11177</v>
      </c>
      <c r="B238" s="37" t="s">
        <v>11178</v>
      </c>
      <c r="C238" s="37" t="s">
        <v>2514</v>
      </c>
      <c r="D238" s="37" t="s">
        <v>11315</v>
      </c>
      <c r="E238" s="37"/>
      <c r="F238" s="37"/>
      <c r="G238" s="37"/>
      <c r="H238" s="37"/>
      <c r="I238" s="37"/>
      <c r="J238" s="37"/>
      <c r="K238" s="37"/>
      <c r="L238" s="37"/>
      <c r="M238" s="37"/>
      <c r="N238" s="37"/>
      <c r="O238" s="37"/>
      <c r="P238" s="37"/>
      <c r="Q238">
        <f t="shared" si="9"/>
        <v>0</v>
      </c>
      <c r="R238">
        <f t="shared" si="10"/>
        <v>0</v>
      </c>
      <c r="S238" t="str">
        <f>VLOOKUP(C238*1,effectif!A:BA,53,0)</f>
        <v>070053</v>
      </c>
      <c r="T238">
        <f t="shared" si="11"/>
        <v>306261</v>
      </c>
    </row>
    <row r="239" spans="1:20" x14ac:dyDescent="0.25">
      <c r="A239" s="37" t="s">
        <v>11177</v>
      </c>
      <c r="B239" s="37" t="s">
        <v>11178</v>
      </c>
      <c r="C239" s="37" t="s">
        <v>4798</v>
      </c>
      <c r="D239" s="37" t="s">
        <v>11316</v>
      </c>
      <c r="E239" s="37"/>
      <c r="F239" s="37"/>
      <c r="G239" s="37"/>
      <c r="H239" s="37"/>
      <c r="I239" s="37"/>
      <c r="J239" s="37"/>
      <c r="K239" s="37"/>
      <c r="L239" s="37"/>
      <c r="M239" s="37"/>
      <c r="N239" s="37"/>
      <c r="O239" s="37"/>
      <c r="P239" s="37"/>
      <c r="Q239">
        <f t="shared" si="9"/>
        <v>0</v>
      </c>
      <c r="R239">
        <f t="shared" si="10"/>
        <v>0</v>
      </c>
      <c r="S239" t="str">
        <f>VLOOKUP(C239*1,effectif!A:BA,53,0)</f>
        <v>070053</v>
      </c>
      <c r="T239">
        <f t="shared" si="11"/>
        <v>306180</v>
      </c>
    </row>
    <row r="240" spans="1:20" x14ac:dyDescent="0.25">
      <c r="A240" s="37" t="s">
        <v>11177</v>
      </c>
      <c r="B240" s="37" t="s">
        <v>11178</v>
      </c>
      <c r="C240" s="37" t="s">
        <v>3726</v>
      </c>
      <c r="D240" s="37" t="s">
        <v>11317</v>
      </c>
      <c r="E240" s="37">
        <v>2.2799999999999998</v>
      </c>
      <c r="F240" s="37">
        <v>0</v>
      </c>
      <c r="G240" s="37">
        <v>19.39</v>
      </c>
      <c r="H240" s="37">
        <v>4.63</v>
      </c>
      <c r="I240" s="37">
        <v>7.06</v>
      </c>
      <c r="J240" s="37">
        <v>0</v>
      </c>
      <c r="K240" s="37">
        <v>13.21</v>
      </c>
      <c r="L240" s="37">
        <v>0</v>
      </c>
      <c r="M240" s="37"/>
      <c r="N240" s="37"/>
      <c r="O240" s="37"/>
      <c r="P240" s="37"/>
      <c r="Q240">
        <f t="shared" si="9"/>
        <v>6.91</v>
      </c>
      <c r="R240">
        <f t="shared" si="10"/>
        <v>15.49</v>
      </c>
      <c r="S240" t="str">
        <f>VLOOKUP(C240*1,effectif!A:BA,53,0)</f>
        <v>070053</v>
      </c>
      <c r="T240">
        <f t="shared" si="11"/>
        <v>305367</v>
      </c>
    </row>
    <row r="241" spans="1:20" x14ac:dyDescent="0.25">
      <c r="A241" s="37" t="s">
        <v>11177</v>
      </c>
      <c r="B241" s="37" t="s">
        <v>11178</v>
      </c>
      <c r="C241" s="37" t="s">
        <v>10584</v>
      </c>
      <c r="D241" s="37" t="s">
        <v>11189</v>
      </c>
      <c r="E241" s="37"/>
      <c r="F241" s="37"/>
      <c r="G241" s="37"/>
      <c r="H241" s="37"/>
      <c r="I241" s="37"/>
      <c r="J241" s="37"/>
      <c r="K241" s="37"/>
      <c r="L241" s="37"/>
      <c r="M241" s="37"/>
      <c r="N241" s="37"/>
      <c r="O241" s="37"/>
      <c r="P241" s="37"/>
      <c r="Q241">
        <f t="shared" si="9"/>
        <v>0</v>
      </c>
      <c r="R241">
        <f t="shared" si="10"/>
        <v>0</v>
      </c>
      <c r="S241" t="str">
        <f>VLOOKUP(C241*1,effectif!A:BA,53,0)</f>
        <v>070053</v>
      </c>
      <c r="T241">
        <f t="shared" si="11"/>
        <v>96339</v>
      </c>
    </row>
    <row r="242" spans="1:20" x14ac:dyDescent="0.25">
      <c r="A242" s="37" t="s">
        <v>11177</v>
      </c>
      <c r="B242" s="37" t="s">
        <v>11178</v>
      </c>
      <c r="C242" s="37" t="s">
        <v>13973</v>
      </c>
      <c r="D242" s="37" t="s">
        <v>11189</v>
      </c>
      <c r="E242" s="37"/>
      <c r="F242" s="37"/>
      <c r="G242" s="37"/>
      <c r="H242" s="37"/>
      <c r="I242" s="37"/>
      <c r="J242" s="37"/>
      <c r="K242" s="37"/>
      <c r="L242" s="37"/>
      <c r="M242" s="37"/>
      <c r="N242" s="37"/>
      <c r="O242" s="37"/>
      <c r="P242" s="37"/>
      <c r="Q242">
        <f t="shared" si="9"/>
        <v>0</v>
      </c>
      <c r="R242">
        <f t="shared" si="10"/>
        <v>0</v>
      </c>
      <c r="S242" t="e">
        <f>VLOOKUP(C242*1,effectif!A:BA,53,0)</f>
        <v>#N/A</v>
      </c>
      <c r="T242">
        <f t="shared" si="11"/>
        <v>900464</v>
      </c>
    </row>
    <row r="243" spans="1:20" x14ac:dyDescent="0.25">
      <c r="A243" s="37" t="s">
        <v>11177</v>
      </c>
      <c r="B243" s="37" t="s">
        <v>11178</v>
      </c>
      <c r="C243" s="37" t="s">
        <v>8372</v>
      </c>
      <c r="D243" s="37" t="s">
        <v>11189</v>
      </c>
      <c r="E243" s="37"/>
      <c r="F243" s="37"/>
      <c r="G243" s="37"/>
      <c r="H243" s="37"/>
      <c r="I243" s="37"/>
      <c r="J243" s="37"/>
      <c r="K243" s="37"/>
      <c r="L243" s="37"/>
      <c r="M243" s="37"/>
      <c r="N243" s="37"/>
      <c r="O243" s="37"/>
      <c r="P243" s="37"/>
      <c r="Q243">
        <f t="shared" si="9"/>
        <v>0</v>
      </c>
      <c r="R243">
        <f t="shared" si="10"/>
        <v>0</v>
      </c>
      <c r="S243" t="str">
        <f>VLOOKUP(C243*1,effectif!A:BA,53,0)</f>
        <v>070053</v>
      </c>
      <c r="T243">
        <f t="shared" si="11"/>
        <v>993516</v>
      </c>
    </row>
    <row r="244" spans="1:20" x14ac:dyDescent="0.25">
      <c r="A244" s="37" t="s">
        <v>11177</v>
      </c>
      <c r="B244" s="37" t="s">
        <v>11178</v>
      </c>
      <c r="C244" s="37" t="s">
        <v>8370</v>
      </c>
      <c r="D244" s="37" t="s">
        <v>11189</v>
      </c>
      <c r="E244" s="37"/>
      <c r="F244" s="37"/>
      <c r="G244" s="37"/>
      <c r="H244" s="37"/>
      <c r="I244" s="37"/>
      <c r="J244" s="37"/>
      <c r="K244" s="37"/>
      <c r="L244" s="37"/>
      <c r="M244" s="37"/>
      <c r="N244" s="37"/>
      <c r="O244" s="37"/>
      <c r="P244" s="37"/>
      <c r="Q244">
        <f t="shared" si="9"/>
        <v>0</v>
      </c>
      <c r="R244">
        <f t="shared" si="10"/>
        <v>0</v>
      </c>
      <c r="S244" t="str">
        <f>VLOOKUP(C244*1,effectif!A:BA,53,0)</f>
        <v>070053</v>
      </c>
      <c r="T244">
        <f t="shared" si="11"/>
        <v>993517</v>
      </c>
    </row>
    <row r="245" spans="1:20" x14ac:dyDescent="0.25">
      <c r="A245" s="37" t="s">
        <v>11174</v>
      </c>
      <c r="B245" s="37" t="s">
        <v>11175</v>
      </c>
      <c r="C245" s="37" t="s">
        <v>3088</v>
      </c>
      <c r="D245" s="37" t="s">
        <v>11318</v>
      </c>
      <c r="E245" s="37">
        <v>4.17</v>
      </c>
      <c r="F245" s="37">
        <v>0.14000000000000001</v>
      </c>
      <c r="G245" s="37">
        <v>2.38</v>
      </c>
      <c r="H245" s="37">
        <v>9.0500000000000007</v>
      </c>
      <c r="I245" s="37">
        <v>1.53</v>
      </c>
      <c r="J245" s="37">
        <v>1.55</v>
      </c>
      <c r="K245" s="37">
        <v>18.34</v>
      </c>
      <c r="L245" s="37">
        <v>4.5999999999999996</v>
      </c>
      <c r="M245" s="37">
        <v>10.42</v>
      </c>
      <c r="N245" s="37">
        <v>25.08</v>
      </c>
      <c r="O245" s="37">
        <v>16.34</v>
      </c>
      <c r="P245" s="37">
        <v>24.65</v>
      </c>
      <c r="Q245">
        <f t="shared" si="9"/>
        <v>13.22</v>
      </c>
      <c r="R245">
        <f t="shared" si="10"/>
        <v>47.589999999999996</v>
      </c>
      <c r="S245" t="str">
        <f>VLOOKUP(C245*1,effectif!A:BA,53,0)</f>
        <v>071064</v>
      </c>
      <c r="T245">
        <f t="shared" si="11"/>
        <v>186035</v>
      </c>
    </row>
    <row r="246" spans="1:20" x14ac:dyDescent="0.25">
      <c r="A246" s="37" t="s">
        <v>11177</v>
      </c>
      <c r="B246" s="37" t="s">
        <v>11178</v>
      </c>
      <c r="C246" s="37" t="s">
        <v>10632</v>
      </c>
      <c r="D246" s="37" t="s">
        <v>11319</v>
      </c>
      <c r="E246" s="37"/>
      <c r="F246" s="37"/>
      <c r="G246" s="37"/>
      <c r="H246" s="37"/>
      <c r="I246" s="37"/>
      <c r="J246" s="37"/>
      <c r="K246" s="37"/>
      <c r="L246" s="37"/>
      <c r="M246" s="37"/>
      <c r="N246" s="37"/>
      <c r="O246" s="37"/>
      <c r="P246" s="37"/>
      <c r="Q246">
        <f t="shared" si="9"/>
        <v>0</v>
      </c>
      <c r="R246">
        <f t="shared" si="10"/>
        <v>0</v>
      </c>
      <c r="S246" t="str">
        <f>VLOOKUP(C246*1,effectif!A:BA,53,0)</f>
        <v>071064</v>
      </c>
      <c r="T246">
        <f t="shared" si="11"/>
        <v>305850</v>
      </c>
    </row>
    <row r="247" spans="1:20" x14ac:dyDescent="0.25">
      <c r="A247" s="37" t="s">
        <v>11177</v>
      </c>
      <c r="B247" s="37" t="s">
        <v>11178</v>
      </c>
      <c r="C247" s="37" t="s">
        <v>4330</v>
      </c>
      <c r="D247" s="37" t="s">
        <v>11320</v>
      </c>
      <c r="E247" s="37">
        <v>4.16</v>
      </c>
      <c r="F247" s="37">
        <v>0</v>
      </c>
      <c r="G247" s="37">
        <v>14.97</v>
      </c>
      <c r="H247" s="37">
        <v>4.55</v>
      </c>
      <c r="I247" s="37">
        <v>0</v>
      </c>
      <c r="J247" s="37">
        <v>0</v>
      </c>
      <c r="K247" s="37">
        <v>0</v>
      </c>
      <c r="L247" s="37">
        <v>42.9</v>
      </c>
      <c r="M247" s="37">
        <v>0</v>
      </c>
      <c r="N247" s="37"/>
      <c r="O247" s="37"/>
      <c r="P247" s="37"/>
      <c r="Q247">
        <f t="shared" si="9"/>
        <v>8.7100000000000009</v>
      </c>
      <c r="R247">
        <f t="shared" si="10"/>
        <v>4.16</v>
      </c>
      <c r="S247" t="str">
        <f>VLOOKUP(C247*1,effectif!A:BA,53,0)</f>
        <v>071064</v>
      </c>
      <c r="T247">
        <f t="shared" si="11"/>
        <v>175714</v>
      </c>
    </row>
    <row r="248" spans="1:20" x14ac:dyDescent="0.25">
      <c r="A248" s="37" t="s">
        <v>11177</v>
      </c>
      <c r="B248" s="37" t="s">
        <v>11178</v>
      </c>
      <c r="C248" s="37" t="s">
        <v>10569</v>
      </c>
      <c r="D248" s="37" t="s">
        <v>11321</v>
      </c>
      <c r="E248" s="37"/>
      <c r="F248" s="37"/>
      <c r="G248" s="37"/>
      <c r="H248" s="37"/>
      <c r="I248" s="37"/>
      <c r="J248" s="37"/>
      <c r="K248" s="37"/>
      <c r="L248" s="37"/>
      <c r="M248" s="37"/>
      <c r="N248" s="37"/>
      <c r="O248" s="37"/>
      <c r="P248" s="37"/>
      <c r="Q248">
        <f t="shared" si="9"/>
        <v>0</v>
      </c>
      <c r="R248">
        <f t="shared" si="10"/>
        <v>0</v>
      </c>
      <c r="S248" t="str">
        <f>VLOOKUP(C248*1,effectif!A:BA,53,0)</f>
        <v>071064</v>
      </c>
      <c r="T248">
        <f t="shared" si="11"/>
        <v>306232</v>
      </c>
    </row>
    <row r="249" spans="1:20" x14ac:dyDescent="0.25">
      <c r="A249" s="37" t="s">
        <v>11177</v>
      </c>
      <c r="B249" s="37" t="s">
        <v>11178</v>
      </c>
      <c r="C249" s="37" t="s">
        <v>6194</v>
      </c>
      <c r="D249" s="37" t="s">
        <v>11322</v>
      </c>
      <c r="E249" s="37">
        <v>1.53</v>
      </c>
      <c r="F249" s="37">
        <v>0</v>
      </c>
      <c r="G249" s="37">
        <v>0</v>
      </c>
      <c r="H249" s="37">
        <v>0</v>
      </c>
      <c r="I249" s="37">
        <v>0</v>
      </c>
      <c r="J249" s="37">
        <v>0</v>
      </c>
      <c r="K249" s="37"/>
      <c r="L249" s="37"/>
      <c r="M249" s="37"/>
      <c r="N249" s="37"/>
      <c r="O249" s="37"/>
      <c r="P249" s="37"/>
      <c r="Q249">
        <f t="shared" si="9"/>
        <v>1.53</v>
      </c>
      <c r="R249">
        <f t="shared" si="10"/>
        <v>1.53</v>
      </c>
      <c r="S249" t="str">
        <f>VLOOKUP(C249*1,effectif!A:BA,53,0)</f>
        <v>071064</v>
      </c>
      <c r="T249">
        <f t="shared" si="11"/>
        <v>305532</v>
      </c>
    </row>
    <row r="250" spans="1:20" x14ac:dyDescent="0.25">
      <c r="A250" s="37" t="s">
        <v>11177</v>
      </c>
      <c r="B250" s="37" t="s">
        <v>11178</v>
      </c>
      <c r="C250" s="37" t="s">
        <v>3085</v>
      </c>
      <c r="D250" s="37" t="s">
        <v>11323</v>
      </c>
      <c r="E250" s="37">
        <v>6.08</v>
      </c>
      <c r="F250" s="37">
        <v>0</v>
      </c>
      <c r="G250" s="37">
        <v>0</v>
      </c>
      <c r="H250" s="37">
        <v>7.42</v>
      </c>
      <c r="I250" s="37">
        <v>0.23</v>
      </c>
      <c r="J250" s="37">
        <v>0</v>
      </c>
      <c r="K250" s="37">
        <v>0</v>
      </c>
      <c r="L250" s="37">
        <v>10.7</v>
      </c>
      <c r="M250" s="37">
        <v>0</v>
      </c>
      <c r="N250" s="37"/>
      <c r="O250" s="37"/>
      <c r="P250" s="37"/>
      <c r="Q250">
        <f t="shared" si="9"/>
        <v>13.5</v>
      </c>
      <c r="R250">
        <f t="shared" si="10"/>
        <v>6.08</v>
      </c>
      <c r="S250" t="str">
        <f>VLOOKUP(C250*1,effectif!A:BA,53,0)</f>
        <v>071064</v>
      </c>
      <c r="T250">
        <f t="shared" si="11"/>
        <v>305403</v>
      </c>
    </row>
    <row r="251" spans="1:20" x14ac:dyDescent="0.25">
      <c r="A251" s="37" t="s">
        <v>11177</v>
      </c>
      <c r="B251" s="37" t="s">
        <v>11178</v>
      </c>
      <c r="C251" s="37" t="s">
        <v>6021</v>
      </c>
      <c r="D251" s="37" t="s">
        <v>11324</v>
      </c>
      <c r="E251" s="37"/>
      <c r="F251" s="37"/>
      <c r="G251" s="37"/>
      <c r="H251" s="37"/>
      <c r="I251" s="37"/>
      <c r="J251" s="37"/>
      <c r="K251" s="37"/>
      <c r="L251" s="37"/>
      <c r="M251" s="37"/>
      <c r="N251" s="37"/>
      <c r="O251" s="37"/>
      <c r="P251" s="37"/>
      <c r="Q251">
        <f t="shared" si="9"/>
        <v>0</v>
      </c>
      <c r="R251">
        <f t="shared" si="10"/>
        <v>0</v>
      </c>
      <c r="S251" t="str">
        <f>VLOOKUP(C251*1,effectif!A:BA,53,0)</f>
        <v>071064</v>
      </c>
      <c r="T251">
        <f t="shared" si="11"/>
        <v>306263</v>
      </c>
    </row>
    <row r="252" spans="1:20" x14ac:dyDescent="0.25">
      <c r="A252" s="37" t="s">
        <v>11177</v>
      </c>
      <c r="B252" s="37" t="s">
        <v>11178</v>
      </c>
      <c r="C252" s="37" t="s">
        <v>7825</v>
      </c>
      <c r="D252" s="37" t="s">
        <v>11325</v>
      </c>
      <c r="E252" s="37">
        <v>11.64</v>
      </c>
      <c r="F252" s="37">
        <v>0</v>
      </c>
      <c r="G252" s="37">
        <v>0</v>
      </c>
      <c r="H252" s="37">
        <v>13.98</v>
      </c>
      <c r="I252" s="37">
        <v>0</v>
      </c>
      <c r="J252" s="37">
        <v>0</v>
      </c>
      <c r="K252" s="37">
        <v>25.7</v>
      </c>
      <c r="L252" s="37">
        <v>0</v>
      </c>
      <c r="M252" s="37">
        <v>24.64</v>
      </c>
      <c r="N252" s="37">
        <v>33.94</v>
      </c>
      <c r="O252" s="37">
        <v>3.03</v>
      </c>
      <c r="P252" s="37">
        <v>11.11</v>
      </c>
      <c r="Q252">
        <f t="shared" si="9"/>
        <v>25.62</v>
      </c>
      <c r="R252">
        <f t="shared" si="10"/>
        <v>71.28</v>
      </c>
      <c r="S252" t="str">
        <f>VLOOKUP(C252*1,effectif!A:BA,53,0)</f>
        <v>071064</v>
      </c>
      <c r="T252">
        <f t="shared" si="11"/>
        <v>304366</v>
      </c>
    </row>
    <row r="253" spans="1:20" x14ac:dyDescent="0.25">
      <c r="A253" s="37" t="s">
        <v>11177</v>
      </c>
      <c r="B253" s="37" t="s">
        <v>11178</v>
      </c>
      <c r="C253" s="37" t="s">
        <v>3094</v>
      </c>
      <c r="D253" s="37" t="s">
        <v>11326</v>
      </c>
      <c r="E253" s="37">
        <v>4.96</v>
      </c>
      <c r="F253" s="37">
        <v>0.84</v>
      </c>
      <c r="G253" s="37">
        <v>0</v>
      </c>
      <c r="H253" s="37">
        <v>8.5299999999999994</v>
      </c>
      <c r="I253" s="37">
        <v>6.46</v>
      </c>
      <c r="J253" s="37">
        <v>0</v>
      </c>
      <c r="K253" s="37">
        <v>15.26</v>
      </c>
      <c r="L253" s="37">
        <v>6.62</v>
      </c>
      <c r="M253" s="37">
        <v>10.73</v>
      </c>
      <c r="N253" s="37">
        <v>19.170000000000002</v>
      </c>
      <c r="O253" s="37">
        <v>23.15</v>
      </c>
      <c r="P253" s="37">
        <v>14.87</v>
      </c>
      <c r="Q253">
        <f t="shared" si="9"/>
        <v>13.489999999999998</v>
      </c>
      <c r="R253">
        <f t="shared" si="10"/>
        <v>39.39</v>
      </c>
      <c r="S253" t="str">
        <f>VLOOKUP(C253*1,effectif!A:BA,53,0)</f>
        <v>071064</v>
      </c>
      <c r="T253">
        <f t="shared" si="11"/>
        <v>172493</v>
      </c>
    </row>
    <row r="254" spans="1:20" x14ac:dyDescent="0.25">
      <c r="A254" s="37" t="s">
        <v>11177</v>
      </c>
      <c r="B254" s="37" t="s">
        <v>11178</v>
      </c>
      <c r="C254" s="37" t="s">
        <v>3330</v>
      </c>
      <c r="D254" s="37" t="s">
        <v>11327</v>
      </c>
      <c r="E254" s="37"/>
      <c r="F254" s="37"/>
      <c r="G254" s="37"/>
      <c r="H254" s="37"/>
      <c r="I254" s="37"/>
      <c r="J254" s="37"/>
      <c r="K254" s="37"/>
      <c r="L254" s="37"/>
      <c r="M254" s="37"/>
      <c r="N254" s="37"/>
      <c r="O254" s="37"/>
      <c r="P254" s="37"/>
      <c r="Q254">
        <f t="shared" si="9"/>
        <v>0</v>
      </c>
      <c r="R254">
        <f t="shared" si="10"/>
        <v>0</v>
      </c>
      <c r="S254" t="str">
        <f>VLOOKUP(C254*1,effectif!A:BA,53,0)</f>
        <v>071064</v>
      </c>
      <c r="T254">
        <f t="shared" si="11"/>
        <v>193078</v>
      </c>
    </row>
    <row r="255" spans="1:20" x14ac:dyDescent="0.25">
      <c r="A255" s="37" t="s">
        <v>11177</v>
      </c>
      <c r="B255" s="37" t="s">
        <v>11178</v>
      </c>
      <c r="C255" s="37" t="s">
        <v>5539</v>
      </c>
      <c r="D255" s="37" t="s">
        <v>11328</v>
      </c>
      <c r="E255" s="37"/>
      <c r="F255" s="37"/>
      <c r="G255" s="37"/>
      <c r="H255" s="37"/>
      <c r="I255" s="37"/>
      <c r="J255" s="37"/>
      <c r="K255" s="37"/>
      <c r="L255" s="37"/>
      <c r="M255" s="37"/>
      <c r="N255" s="37"/>
      <c r="O255" s="37"/>
      <c r="P255" s="37"/>
      <c r="Q255">
        <f t="shared" si="9"/>
        <v>0</v>
      </c>
      <c r="R255">
        <f t="shared" si="10"/>
        <v>0</v>
      </c>
      <c r="S255" t="str">
        <f>VLOOKUP(C255*1,effectif!A:BA,53,0)</f>
        <v>071064</v>
      </c>
      <c r="T255">
        <f t="shared" si="11"/>
        <v>306222</v>
      </c>
    </row>
    <row r="256" spans="1:20" x14ac:dyDescent="0.25">
      <c r="A256" s="37" t="s">
        <v>11177</v>
      </c>
      <c r="B256" s="37" t="s">
        <v>11178</v>
      </c>
      <c r="C256" s="37" t="s">
        <v>5367</v>
      </c>
      <c r="D256" s="37" t="s">
        <v>11329</v>
      </c>
      <c r="E256" s="37">
        <v>0</v>
      </c>
      <c r="F256" s="37">
        <v>0</v>
      </c>
      <c r="G256" s="37"/>
      <c r="H256" s="37">
        <v>0</v>
      </c>
      <c r="I256" s="37">
        <v>0</v>
      </c>
      <c r="J256" s="37"/>
      <c r="K256" s="37">
        <v>2.61</v>
      </c>
      <c r="L256" s="37"/>
      <c r="M256" s="37"/>
      <c r="N256" s="37">
        <v>28.38</v>
      </c>
      <c r="O256" s="37"/>
      <c r="P256" s="37"/>
      <c r="Q256">
        <f t="shared" si="9"/>
        <v>0</v>
      </c>
      <c r="R256">
        <f t="shared" si="10"/>
        <v>30.99</v>
      </c>
      <c r="S256" t="str">
        <f>VLOOKUP(C256*1,effectif!A:BA,53,0)</f>
        <v>071064</v>
      </c>
      <c r="T256">
        <f t="shared" si="11"/>
        <v>300713</v>
      </c>
    </row>
    <row r="257" spans="1:20" x14ac:dyDescent="0.25">
      <c r="A257" s="37" t="s">
        <v>11177</v>
      </c>
      <c r="B257" s="37" t="s">
        <v>11178</v>
      </c>
      <c r="C257" s="37" t="s">
        <v>10577</v>
      </c>
      <c r="D257" s="37" t="s">
        <v>11189</v>
      </c>
      <c r="E257" s="37"/>
      <c r="F257" s="37"/>
      <c r="G257" s="37"/>
      <c r="H257" s="37"/>
      <c r="I257" s="37"/>
      <c r="J257" s="37"/>
      <c r="K257" s="37"/>
      <c r="L257" s="37"/>
      <c r="M257" s="37"/>
      <c r="N257" s="37"/>
      <c r="O257" s="37"/>
      <c r="P257" s="37"/>
      <c r="Q257">
        <f t="shared" si="9"/>
        <v>0</v>
      </c>
      <c r="R257">
        <f t="shared" si="10"/>
        <v>0</v>
      </c>
      <c r="S257" t="str">
        <f>VLOOKUP(C257*1,effectif!A:BA,53,0)</f>
        <v>071064</v>
      </c>
      <c r="T257">
        <f t="shared" si="11"/>
        <v>96344</v>
      </c>
    </row>
    <row r="258" spans="1:20" x14ac:dyDescent="0.25">
      <c r="A258" s="37" t="s">
        <v>11177</v>
      </c>
      <c r="B258" s="37" t="s">
        <v>11178</v>
      </c>
      <c r="C258" s="37" t="s">
        <v>10562</v>
      </c>
      <c r="D258" s="37" t="s">
        <v>11189</v>
      </c>
      <c r="E258" s="37"/>
      <c r="F258" s="37"/>
      <c r="G258" s="37"/>
      <c r="H258" s="37"/>
      <c r="I258" s="37"/>
      <c r="J258" s="37"/>
      <c r="K258" s="37"/>
      <c r="L258" s="37"/>
      <c r="M258" s="37"/>
      <c r="N258" s="37"/>
      <c r="O258" s="37"/>
      <c r="P258" s="37"/>
      <c r="Q258">
        <f t="shared" si="9"/>
        <v>0</v>
      </c>
      <c r="R258">
        <f t="shared" si="10"/>
        <v>0</v>
      </c>
      <c r="S258" t="str">
        <f>VLOOKUP(C258*1,effectif!A:BA,53,0)</f>
        <v>071064</v>
      </c>
      <c r="T258">
        <f t="shared" si="11"/>
        <v>96373</v>
      </c>
    </row>
    <row r="259" spans="1:20" x14ac:dyDescent="0.25">
      <c r="A259" s="37" t="s">
        <v>11177</v>
      </c>
      <c r="B259" s="37" t="s">
        <v>11178</v>
      </c>
      <c r="C259" s="37" t="s">
        <v>9647</v>
      </c>
      <c r="D259" s="37" t="s">
        <v>11189</v>
      </c>
      <c r="E259" s="37"/>
      <c r="F259" s="37"/>
      <c r="G259" s="37"/>
      <c r="H259" s="37"/>
      <c r="I259" s="37"/>
      <c r="J259" s="37"/>
      <c r="K259" s="37"/>
      <c r="L259" s="37"/>
      <c r="M259" s="37"/>
      <c r="N259" s="37"/>
      <c r="O259" s="37"/>
      <c r="P259" s="37"/>
      <c r="Q259">
        <f t="shared" ref="Q259:Q322" si="12">IFERROR(E259+H259,0)</f>
        <v>0</v>
      </c>
      <c r="R259">
        <f t="shared" ref="R259:R322" si="13">IFERROR(E259+K259+N259,0)</f>
        <v>0</v>
      </c>
      <c r="S259" t="str">
        <f>VLOOKUP(C259*1,effectif!A:BA,53,0)</f>
        <v>071064</v>
      </c>
      <c r="T259">
        <f t="shared" ref="T259:T322" si="14">C259*1</f>
        <v>99399</v>
      </c>
    </row>
    <row r="260" spans="1:20" x14ac:dyDescent="0.25">
      <c r="A260" s="37" t="s">
        <v>11177</v>
      </c>
      <c r="B260" s="37" t="s">
        <v>11178</v>
      </c>
      <c r="C260" s="37" t="s">
        <v>9206</v>
      </c>
      <c r="D260" s="37" t="s">
        <v>11189</v>
      </c>
      <c r="E260" s="37"/>
      <c r="F260" s="37"/>
      <c r="G260" s="37"/>
      <c r="H260" s="37"/>
      <c r="I260" s="37"/>
      <c r="J260" s="37"/>
      <c r="K260" s="37"/>
      <c r="L260" s="37"/>
      <c r="M260" s="37"/>
      <c r="N260" s="37"/>
      <c r="O260" s="37"/>
      <c r="P260" s="37"/>
      <c r="Q260">
        <f t="shared" si="12"/>
        <v>0</v>
      </c>
      <c r="R260">
        <f t="shared" si="13"/>
        <v>0</v>
      </c>
      <c r="S260" t="str">
        <f>VLOOKUP(C260*1,effectif!A:BA,53,0)</f>
        <v>071064</v>
      </c>
      <c r="T260">
        <f t="shared" si="14"/>
        <v>991947</v>
      </c>
    </row>
    <row r="261" spans="1:20" x14ac:dyDescent="0.25">
      <c r="A261" s="37" t="s">
        <v>11177</v>
      </c>
      <c r="B261" s="37" t="s">
        <v>11178</v>
      </c>
      <c r="C261" s="37" t="s">
        <v>8368</v>
      </c>
      <c r="D261" s="37" t="s">
        <v>11189</v>
      </c>
      <c r="E261" s="37"/>
      <c r="F261" s="37"/>
      <c r="G261" s="37"/>
      <c r="H261" s="37"/>
      <c r="I261" s="37"/>
      <c r="J261" s="37"/>
      <c r="K261" s="37"/>
      <c r="L261" s="37"/>
      <c r="M261" s="37"/>
      <c r="N261" s="37"/>
      <c r="O261" s="37"/>
      <c r="P261" s="37"/>
      <c r="Q261">
        <f t="shared" si="12"/>
        <v>0</v>
      </c>
      <c r="R261">
        <f t="shared" si="13"/>
        <v>0</v>
      </c>
      <c r="S261" t="str">
        <f>VLOOKUP(C261*1,effectif!A:BA,53,0)</f>
        <v>071064</v>
      </c>
      <c r="T261">
        <f t="shared" si="14"/>
        <v>993519</v>
      </c>
    </row>
    <row r="262" spans="1:20" x14ac:dyDescent="0.25">
      <c r="A262" s="37" t="s">
        <v>11174</v>
      </c>
      <c r="B262" s="37" t="s">
        <v>11175</v>
      </c>
      <c r="C262" s="37" t="s">
        <v>2697</v>
      </c>
      <c r="D262" s="37" t="s">
        <v>11330</v>
      </c>
      <c r="E262" s="37">
        <v>7.36</v>
      </c>
      <c r="F262" s="37">
        <v>2.09</v>
      </c>
      <c r="G262" s="37">
        <v>2.33</v>
      </c>
      <c r="H262" s="37">
        <v>11.88</v>
      </c>
      <c r="I262" s="37">
        <v>1.55</v>
      </c>
      <c r="J262" s="37">
        <v>2.67</v>
      </c>
      <c r="K262" s="37">
        <v>24.13</v>
      </c>
      <c r="L262" s="37">
        <v>2.74</v>
      </c>
      <c r="M262" s="37">
        <v>3.79</v>
      </c>
      <c r="N262" s="37">
        <v>31.82</v>
      </c>
      <c r="O262" s="37">
        <v>2.5499999999999998</v>
      </c>
      <c r="P262" s="37">
        <v>12.27</v>
      </c>
      <c r="Q262">
        <f t="shared" si="12"/>
        <v>19.240000000000002</v>
      </c>
      <c r="R262">
        <f t="shared" si="13"/>
        <v>63.31</v>
      </c>
      <c r="S262" t="str">
        <f>VLOOKUP(C262*1,effectif!A:BA,53,0)</f>
        <v>071689</v>
      </c>
      <c r="T262">
        <f t="shared" si="14"/>
        <v>303511</v>
      </c>
    </row>
    <row r="263" spans="1:20" x14ac:dyDescent="0.25">
      <c r="A263" s="37" t="s">
        <v>11177</v>
      </c>
      <c r="B263" s="37" t="s">
        <v>11178</v>
      </c>
      <c r="C263" s="37" t="s">
        <v>10597</v>
      </c>
      <c r="D263" s="37" t="s">
        <v>11331</v>
      </c>
      <c r="E263" s="37">
        <v>4.82</v>
      </c>
      <c r="F263" s="37">
        <v>0</v>
      </c>
      <c r="G263" s="37">
        <v>7.71</v>
      </c>
      <c r="H263" s="37">
        <v>10.37</v>
      </c>
      <c r="I263" s="37">
        <v>0.39</v>
      </c>
      <c r="J263" s="37">
        <v>9.4700000000000006</v>
      </c>
      <c r="K263" s="37">
        <v>20.3</v>
      </c>
      <c r="L263" s="37">
        <v>0</v>
      </c>
      <c r="M263" s="37">
        <v>0</v>
      </c>
      <c r="N263" s="37">
        <v>0</v>
      </c>
      <c r="O263" s="37">
        <v>0</v>
      </c>
      <c r="P263" s="37">
        <v>0</v>
      </c>
      <c r="Q263">
        <f t="shared" si="12"/>
        <v>15.19</v>
      </c>
      <c r="R263">
        <f t="shared" si="13"/>
        <v>25.12</v>
      </c>
      <c r="S263" t="str">
        <f>VLOOKUP(C263*1,effectif!A:BA,53,0)</f>
        <v>071689</v>
      </c>
      <c r="T263">
        <f t="shared" si="14"/>
        <v>305324</v>
      </c>
    </row>
    <row r="264" spans="1:20" x14ac:dyDescent="0.25">
      <c r="A264" s="37" t="s">
        <v>11177</v>
      </c>
      <c r="B264" s="37" t="s">
        <v>11178</v>
      </c>
      <c r="C264" s="37" t="s">
        <v>10593</v>
      </c>
      <c r="D264" s="37" t="s">
        <v>11332</v>
      </c>
      <c r="E264" s="37"/>
      <c r="F264" s="37"/>
      <c r="G264" s="37"/>
      <c r="H264" s="37"/>
      <c r="I264" s="37"/>
      <c r="J264" s="37"/>
      <c r="K264" s="37"/>
      <c r="L264" s="37"/>
      <c r="M264" s="37"/>
      <c r="N264" s="37"/>
      <c r="O264" s="37"/>
      <c r="P264" s="37"/>
      <c r="Q264">
        <f t="shared" si="12"/>
        <v>0</v>
      </c>
      <c r="R264">
        <f t="shared" si="13"/>
        <v>0</v>
      </c>
      <c r="S264" t="str">
        <f>VLOOKUP(C264*1,effectif!A:BA,53,0)</f>
        <v>071689</v>
      </c>
      <c r="T264">
        <f t="shared" si="14"/>
        <v>306315</v>
      </c>
    </row>
    <row r="265" spans="1:20" x14ac:dyDescent="0.25">
      <c r="A265" s="37" t="s">
        <v>11177</v>
      </c>
      <c r="B265" s="37" t="s">
        <v>11178</v>
      </c>
      <c r="C265" s="37" t="s">
        <v>3959</v>
      </c>
      <c r="D265" s="37" t="s">
        <v>11333</v>
      </c>
      <c r="E265" s="37">
        <v>16</v>
      </c>
      <c r="F265" s="37">
        <v>0</v>
      </c>
      <c r="G265" s="37">
        <v>22.18</v>
      </c>
      <c r="H265" s="37">
        <v>24.14</v>
      </c>
      <c r="I265" s="37">
        <v>0</v>
      </c>
      <c r="J265" s="37">
        <v>72.48</v>
      </c>
      <c r="K265" s="37">
        <v>74.72</v>
      </c>
      <c r="L265" s="37">
        <v>0</v>
      </c>
      <c r="M265" s="37">
        <v>73.84</v>
      </c>
      <c r="N265" s="37">
        <v>53.46</v>
      </c>
      <c r="O265" s="37">
        <v>0</v>
      </c>
      <c r="P265" s="37">
        <v>40.44</v>
      </c>
      <c r="Q265">
        <f t="shared" si="12"/>
        <v>40.14</v>
      </c>
      <c r="R265">
        <f t="shared" si="13"/>
        <v>144.18</v>
      </c>
      <c r="S265" t="str">
        <f>VLOOKUP(C265*1,effectif!A:BA,53,0)</f>
        <v>071689</v>
      </c>
      <c r="T265">
        <f t="shared" si="14"/>
        <v>305223</v>
      </c>
    </row>
    <row r="266" spans="1:20" x14ac:dyDescent="0.25">
      <c r="A266" s="37" t="s">
        <v>11177</v>
      </c>
      <c r="B266" s="37" t="s">
        <v>11178</v>
      </c>
      <c r="C266" s="37" t="s">
        <v>6769</v>
      </c>
      <c r="D266" s="37" t="s">
        <v>11334</v>
      </c>
      <c r="E266" s="37">
        <v>5.2</v>
      </c>
      <c r="F266" s="37">
        <v>0</v>
      </c>
      <c r="G266" s="37">
        <v>0</v>
      </c>
      <c r="H266" s="37">
        <v>5.27</v>
      </c>
      <c r="I266" s="37">
        <v>0</v>
      </c>
      <c r="J266" s="37">
        <v>0</v>
      </c>
      <c r="K266" s="37"/>
      <c r="L266" s="37"/>
      <c r="M266" s="37"/>
      <c r="N266" s="37"/>
      <c r="O266" s="37"/>
      <c r="P266" s="37"/>
      <c r="Q266">
        <f t="shared" si="12"/>
        <v>10.469999999999999</v>
      </c>
      <c r="R266">
        <f t="shared" si="13"/>
        <v>5.2</v>
      </c>
      <c r="S266" t="str">
        <f>VLOOKUP(C266*1,effectif!A:BA,53,0)</f>
        <v>071689</v>
      </c>
      <c r="T266">
        <f t="shared" si="14"/>
        <v>305484</v>
      </c>
    </row>
    <row r="267" spans="1:20" x14ac:dyDescent="0.25">
      <c r="A267" s="37" t="s">
        <v>11177</v>
      </c>
      <c r="B267" s="37" t="s">
        <v>11178</v>
      </c>
      <c r="C267" s="37" t="s">
        <v>3524</v>
      </c>
      <c r="D267" s="37" t="s">
        <v>11335</v>
      </c>
      <c r="E267" s="37">
        <v>0</v>
      </c>
      <c r="F267" s="37">
        <v>0</v>
      </c>
      <c r="G267" s="37">
        <v>0</v>
      </c>
      <c r="H267" s="37"/>
      <c r="I267" s="37"/>
      <c r="J267" s="37"/>
      <c r="K267" s="37"/>
      <c r="L267" s="37"/>
      <c r="M267" s="37"/>
      <c r="N267" s="37"/>
      <c r="O267" s="37"/>
      <c r="P267" s="37"/>
      <c r="Q267">
        <f t="shared" si="12"/>
        <v>0</v>
      </c>
      <c r="R267">
        <f t="shared" si="13"/>
        <v>0</v>
      </c>
      <c r="S267" t="str">
        <f>VLOOKUP(C267*1,effectif!A:BA,53,0)</f>
        <v>071689</v>
      </c>
      <c r="T267">
        <f t="shared" si="14"/>
        <v>305652</v>
      </c>
    </row>
    <row r="268" spans="1:20" x14ac:dyDescent="0.25">
      <c r="A268" s="37" t="s">
        <v>11177</v>
      </c>
      <c r="B268" s="37" t="s">
        <v>11178</v>
      </c>
      <c r="C268" s="37" t="s">
        <v>7973</v>
      </c>
      <c r="D268" s="37" t="s">
        <v>11336</v>
      </c>
      <c r="E268" s="37">
        <v>4.5</v>
      </c>
      <c r="F268" s="37">
        <v>0.44</v>
      </c>
      <c r="G268" s="37">
        <v>0</v>
      </c>
      <c r="H268" s="37">
        <v>2.4500000000000002</v>
      </c>
      <c r="I268" s="37">
        <v>2.4500000000000002</v>
      </c>
      <c r="J268" s="37">
        <v>2.75</v>
      </c>
      <c r="K268" s="37">
        <v>3.3</v>
      </c>
      <c r="L268" s="37">
        <v>3.26</v>
      </c>
      <c r="M268" s="37">
        <v>0</v>
      </c>
      <c r="N268" s="37">
        <v>21.93</v>
      </c>
      <c r="O268" s="37">
        <v>2.37</v>
      </c>
      <c r="P268" s="37">
        <v>26.81</v>
      </c>
      <c r="Q268">
        <f t="shared" si="12"/>
        <v>6.95</v>
      </c>
      <c r="R268">
        <f t="shared" si="13"/>
        <v>29.73</v>
      </c>
      <c r="S268" t="str">
        <f>VLOOKUP(C268*1,effectif!A:BA,53,0)</f>
        <v>071689</v>
      </c>
      <c r="T268">
        <f t="shared" si="14"/>
        <v>172329</v>
      </c>
    </row>
    <row r="269" spans="1:20" x14ac:dyDescent="0.25">
      <c r="A269" s="37" t="s">
        <v>11177</v>
      </c>
      <c r="B269" s="37" t="s">
        <v>11178</v>
      </c>
      <c r="C269" s="37" t="s">
        <v>7731</v>
      </c>
      <c r="D269" s="37" t="s">
        <v>11337</v>
      </c>
      <c r="E269" s="37">
        <v>1.28</v>
      </c>
      <c r="F269" s="37">
        <v>5.25</v>
      </c>
      <c r="G269" s="37">
        <v>2.41</v>
      </c>
      <c r="H269" s="37">
        <v>4.07</v>
      </c>
      <c r="I269" s="37">
        <v>0.13</v>
      </c>
      <c r="J269" s="37">
        <v>3.32</v>
      </c>
      <c r="K269" s="37">
        <v>9.2799999999999994</v>
      </c>
      <c r="L269" s="37">
        <v>7.0000000000000007E-2</v>
      </c>
      <c r="M269" s="37">
        <v>0</v>
      </c>
      <c r="N269" s="37">
        <v>13.25</v>
      </c>
      <c r="O269" s="37">
        <v>7.0000000000000007E-2</v>
      </c>
      <c r="P269" s="37">
        <v>6.91</v>
      </c>
      <c r="Q269">
        <f t="shared" si="12"/>
        <v>5.3500000000000005</v>
      </c>
      <c r="R269">
        <f t="shared" si="13"/>
        <v>23.81</v>
      </c>
      <c r="S269" t="str">
        <f>VLOOKUP(C269*1,effectif!A:BA,53,0)</f>
        <v>071689</v>
      </c>
      <c r="T269">
        <f t="shared" si="14"/>
        <v>183743</v>
      </c>
    </row>
    <row r="270" spans="1:20" x14ac:dyDescent="0.25">
      <c r="A270" s="37" t="s">
        <v>11177</v>
      </c>
      <c r="B270" s="37" t="s">
        <v>11178</v>
      </c>
      <c r="C270" s="37" t="s">
        <v>6062</v>
      </c>
      <c r="D270" s="37" t="s">
        <v>11338</v>
      </c>
      <c r="E270" s="37">
        <v>6.88</v>
      </c>
      <c r="F270" s="37">
        <v>0</v>
      </c>
      <c r="G270" s="37">
        <v>0</v>
      </c>
      <c r="H270" s="37">
        <v>8</v>
      </c>
      <c r="I270" s="37">
        <v>0</v>
      </c>
      <c r="J270" s="37">
        <v>0</v>
      </c>
      <c r="K270" s="37">
        <v>22.77</v>
      </c>
      <c r="L270" s="37">
        <v>4.9400000000000004</v>
      </c>
      <c r="M270" s="37">
        <v>8.35</v>
      </c>
      <c r="N270" s="37">
        <v>30.64</v>
      </c>
      <c r="O270" s="37">
        <v>3.65</v>
      </c>
      <c r="P270" s="37">
        <v>13.74</v>
      </c>
      <c r="Q270">
        <f t="shared" si="12"/>
        <v>14.879999999999999</v>
      </c>
      <c r="R270">
        <f t="shared" si="13"/>
        <v>60.29</v>
      </c>
      <c r="S270" t="str">
        <f>VLOOKUP(C270*1,effectif!A:BA,53,0)</f>
        <v>071689</v>
      </c>
      <c r="T270">
        <f t="shared" si="14"/>
        <v>177084</v>
      </c>
    </row>
    <row r="271" spans="1:20" x14ac:dyDescent="0.25">
      <c r="A271" s="37" t="s">
        <v>11177</v>
      </c>
      <c r="B271" s="37" t="s">
        <v>11178</v>
      </c>
      <c r="C271" s="37" t="s">
        <v>6759</v>
      </c>
      <c r="D271" s="37" t="s">
        <v>11339</v>
      </c>
      <c r="E271" s="37"/>
      <c r="F271" s="37"/>
      <c r="G271" s="37"/>
      <c r="H271" s="37"/>
      <c r="I271" s="37"/>
      <c r="J271" s="37"/>
      <c r="K271" s="37"/>
      <c r="L271" s="37"/>
      <c r="M271" s="37"/>
      <c r="N271" s="37"/>
      <c r="O271" s="37"/>
      <c r="P271" s="37"/>
      <c r="Q271">
        <f t="shared" si="12"/>
        <v>0</v>
      </c>
      <c r="R271">
        <f t="shared" si="13"/>
        <v>0</v>
      </c>
      <c r="S271" t="str">
        <f>VLOOKUP(C271*1,effectif!A:BA,53,0)</f>
        <v>071689</v>
      </c>
      <c r="T271">
        <f t="shared" si="14"/>
        <v>306115</v>
      </c>
    </row>
    <row r="272" spans="1:20" x14ac:dyDescent="0.25">
      <c r="A272" s="37" t="s">
        <v>11177</v>
      </c>
      <c r="B272" s="37" t="s">
        <v>11178</v>
      </c>
      <c r="C272" s="37" t="s">
        <v>2693</v>
      </c>
      <c r="D272" s="37" t="s">
        <v>11340</v>
      </c>
      <c r="E272" s="37"/>
      <c r="F272" s="37"/>
      <c r="G272" s="37"/>
      <c r="H272" s="37"/>
      <c r="I272" s="37"/>
      <c r="J272" s="37"/>
      <c r="K272" s="37"/>
      <c r="L272" s="37"/>
      <c r="M272" s="37"/>
      <c r="N272" s="37"/>
      <c r="O272" s="37"/>
      <c r="P272" s="37"/>
      <c r="Q272">
        <f t="shared" si="12"/>
        <v>0</v>
      </c>
      <c r="R272">
        <f t="shared" si="13"/>
        <v>0</v>
      </c>
      <c r="S272" t="str">
        <f>VLOOKUP(C272*1,effectif!A:BA,53,0)</f>
        <v>071689</v>
      </c>
      <c r="T272">
        <f t="shared" si="14"/>
        <v>306269</v>
      </c>
    </row>
    <row r="273" spans="1:20" x14ac:dyDescent="0.25">
      <c r="A273" s="37" t="s">
        <v>11177</v>
      </c>
      <c r="B273" s="37" t="s">
        <v>11178</v>
      </c>
      <c r="C273" s="37" t="s">
        <v>6613</v>
      </c>
      <c r="D273" s="37" t="s">
        <v>11341</v>
      </c>
      <c r="E273" s="37">
        <v>18.02</v>
      </c>
      <c r="F273" s="37">
        <v>0</v>
      </c>
      <c r="G273" s="37">
        <v>0</v>
      </c>
      <c r="H273" s="37">
        <v>31.35</v>
      </c>
      <c r="I273" s="37">
        <v>0</v>
      </c>
      <c r="J273" s="37">
        <v>0</v>
      </c>
      <c r="K273" s="37">
        <v>34.17</v>
      </c>
      <c r="L273" s="37">
        <v>0.11</v>
      </c>
      <c r="M273" s="37">
        <v>0</v>
      </c>
      <c r="N273" s="37">
        <v>36.090000000000003</v>
      </c>
      <c r="O273" s="37">
        <v>2.16</v>
      </c>
      <c r="P273" s="37">
        <v>28.93</v>
      </c>
      <c r="Q273">
        <f t="shared" si="12"/>
        <v>49.370000000000005</v>
      </c>
      <c r="R273">
        <f t="shared" si="13"/>
        <v>88.28</v>
      </c>
      <c r="S273" t="str">
        <f>VLOOKUP(C273*1,effectif!A:BA,53,0)</f>
        <v>071689</v>
      </c>
      <c r="T273">
        <f t="shared" si="14"/>
        <v>303291</v>
      </c>
    </row>
    <row r="274" spans="1:20" x14ac:dyDescent="0.25">
      <c r="A274" s="37" t="s">
        <v>11177</v>
      </c>
      <c r="B274" s="37" t="s">
        <v>11178</v>
      </c>
      <c r="C274" s="37" t="s">
        <v>8364</v>
      </c>
      <c r="D274" s="37" t="s">
        <v>11342</v>
      </c>
      <c r="E274" s="37">
        <v>9.14</v>
      </c>
      <c r="F274" s="37">
        <v>0</v>
      </c>
      <c r="G274" s="37">
        <v>0</v>
      </c>
      <c r="H274" s="37">
        <v>7.65</v>
      </c>
      <c r="I274" s="37">
        <v>0</v>
      </c>
      <c r="J274" s="37">
        <v>0</v>
      </c>
      <c r="K274" s="37"/>
      <c r="L274" s="37"/>
      <c r="M274" s="37"/>
      <c r="N274" s="37"/>
      <c r="O274" s="37"/>
      <c r="P274" s="37"/>
      <c r="Q274">
        <f t="shared" si="12"/>
        <v>16.79</v>
      </c>
      <c r="R274">
        <f t="shared" si="13"/>
        <v>9.14</v>
      </c>
      <c r="S274" t="str">
        <f>VLOOKUP(C274*1,effectif!A:BA,53,0)</f>
        <v>071689</v>
      </c>
      <c r="T274">
        <f t="shared" si="14"/>
        <v>305485</v>
      </c>
    </row>
    <row r="275" spans="1:20" x14ac:dyDescent="0.25">
      <c r="A275" s="37" t="s">
        <v>11177</v>
      </c>
      <c r="B275" s="37" t="s">
        <v>11178</v>
      </c>
      <c r="C275" s="37" t="s">
        <v>10587</v>
      </c>
      <c r="D275" s="37" t="s">
        <v>11189</v>
      </c>
      <c r="E275" s="37"/>
      <c r="F275" s="37"/>
      <c r="G275" s="37"/>
      <c r="H275" s="37"/>
      <c r="I275" s="37"/>
      <c r="J275" s="37"/>
      <c r="K275" s="37"/>
      <c r="L275" s="37"/>
      <c r="M275" s="37"/>
      <c r="N275" s="37"/>
      <c r="O275" s="37"/>
      <c r="P275" s="37"/>
      <c r="Q275">
        <f t="shared" si="12"/>
        <v>0</v>
      </c>
      <c r="R275">
        <f t="shared" si="13"/>
        <v>0</v>
      </c>
      <c r="S275" t="str">
        <f>VLOOKUP(C275*1,effectif!A:BA,53,0)</f>
        <v>071689</v>
      </c>
      <c r="T275">
        <f t="shared" si="14"/>
        <v>96336</v>
      </c>
    </row>
    <row r="276" spans="1:20" x14ac:dyDescent="0.25">
      <c r="A276" s="37" t="s">
        <v>11219</v>
      </c>
      <c r="B276" s="37" t="s">
        <v>11220</v>
      </c>
      <c r="C276" s="37" t="s">
        <v>1648</v>
      </c>
      <c r="D276" s="37" t="s">
        <v>11343</v>
      </c>
      <c r="E276" s="37"/>
      <c r="F276" s="37"/>
      <c r="G276" s="37"/>
      <c r="H276" s="37"/>
      <c r="I276" s="37"/>
      <c r="J276" s="37"/>
      <c r="K276" s="37"/>
      <c r="L276" s="37"/>
      <c r="M276" s="37"/>
      <c r="N276" s="37"/>
      <c r="O276" s="37"/>
      <c r="P276" s="37"/>
      <c r="Q276">
        <f t="shared" si="12"/>
        <v>0</v>
      </c>
      <c r="R276">
        <f t="shared" si="13"/>
        <v>0</v>
      </c>
      <c r="S276">
        <f>VLOOKUP(C276*1,effectif!A:BA,53,0)</f>
        <v>0</v>
      </c>
      <c r="T276">
        <f t="shared" si="14"/>
        <v>171854</v>
      </c>
    </row>
    <row r="277" spans="1:20" x14ac:dyDescent="0.25">
      <c r="A277" s="37" t="s">
        <v>11172</v>
      </c>
      <c r="B277" s="37" t="s">
        <v>11081</v>
      </c>
      <c r="C277" s="37" t="s">
        <v>1352</v>
      </c>
      <c r="D277" s="37" t="s">
        <v>11444</v>
      </c>
      <c r="E277" s="37">
        <v>7.28</v>
      </c>
      <c r="F277" s="37">
        <v>0.8</v>
      </c>
      <c r="G277" s="37">
        <v>2.34</v>
      </c>
      <c r="H277" s="37">
        <v>13.26</v>
      </c>
      <c r="I277" s="37">
        <v>3.24</v>
      </c>
      <c r="J277" s="37">
        <v>2.78</v>
      </c>
      <c r="K277" s="37">
        <v>21.02</v>
      </c>
      <c r="L277" s="37">
        <v>6.94</v>
      </c>
      <c r="M277" s="37">
        <v>4.25</v>
      </c>
      <c r="N277" s="37">
        <v>29.64</v>
      </c>
      <c r="O277" s="37">
        <v>7.32</v>
      </c>
      <c r="P277" s="37">
        <v>6.67</v>
      </c>
      <c r="Q277">
        <f t="shared" si="12"/>
        <v>20.54</v>
      </c>
      <c r="R277">
        <f t="shared" si="13"/>
        <v>57.94</v>
      </c>
      <c r="S277">
        <f>VLOOKUP(C277*1,effectif!A:BA,53,0)</f>
        <v>0</v>
      </c>
      <c r="T277">
        <f t="shared" si="14"/>
        <v>302041</v>
      </c>
    </row>
    <row r="278" spans="1:20" x14ac:dyDescent="0.25">
      <c r="A278" s="37" t="s">
        <v>11174</v>
      </c>
      <c r="B278" s="37" t="s">
        <v>11175</v>
      </c>
      <c r="C278" s="37" t="s">
        <v>2439</v>
      </c>
      <c r="D278" s="37" t="s">
        <v>11445</v>
      </c>
      <c r="E278" s="37">
        <v>8.65</v>
      </c>
      <c r="F278" s="37">
        <v>0.15</v>
      </c>
      <c r="G278" s="37">
        <v>2.4</v>
      </c>
      <c r="H278" s="37">
        <v>12.75</v>
      </c>
      <c r="I278" s="37">
        <v>4.93</v>
      </c>
      <c r="J278" s="37">
        <v>2.63</v>
      </c>
      <c r="K278" s="37">
        <v>16.41</v>
      </c>
      <c r="L278" s="37">
        <v>7.78</v>
      </c>
      <c r="M278" s="37">
        <v>4.07</v>
      </c>
      <c r="N278" s="37">
        <v>23.07</v>
      </c>
      <c r="O278" s="37">
        <v>3.85</v>
      </c>
      <c r="P278" s="37">
        <v>4.99</v>
      </c>
      <c r="Q278">
        <f t="shared" si="12"/>
        <v>21.4</v>
      </c>
      <c r="R278">
        <f t="shared" si="13"/>
        <v>48.13</v>
      </c>
      <c r="S278" t="str">
        <f>VLOOKUP(C278*1,effectif!A:BA,53,0)</f>
        <v>071517</v>
      </c>
      <c r="T278">
        <f t="shared" si="14"/>
        <v>303397</v>
      </c>
    </row>
    <row r="279" spans="1:20" x14ac:dyDescent="0.25">
      <c r="A279" s="37" t="s">
        <v>11177</v>
      </c>
      <c r="B279" s="37" t="s">
        <v>11178</v>
      </c>
      <c r="C279" s="37" t="s">
        <v>2743</v>
      </c>
      <c r="D279" s="37" t="s">
        <v>11446</v>
      </c>
      <c r="E279" s="37">
        <v>0</v>
      </c>
      <c r="F279" s="37" t="s">
        <v>11181</v>
      </c>
      <c r="G279" s="37">
        <v>0</v>
      </c>
      <c r="H279" s="37">
        <v>0</v>
      </c>
      <c r="I279" s="37" t="s">
        <v>11181</v>
      </c>
      <c r="J279" s="37">
        <v>0</v>
      </c>
      <c r="K279" s="37">
        <v>4.17</v>
      </c>
      <c r="L279" s="37"/>
      <c r="M279" s="37"/>
      <c r="N279" s="37">
        <v>44.65</v>
      </c>
      <c r="O279" s="37"/>
      <c r="P279" s="37"/>
      <c r="Q279">
        <f t="shared" si="12"/>
        <v>0</v>
      </c>
      <c r="R279">
        <f t="shared" si="13"/>
        <v>48.82</v>
      </c>
      <c r="S279" t="str">
        <f>VLOOKUP(C279*1,effectif!A:BA,53,0)</f>
        <v>071517</v>
      </c>
      <c r="T279">
        <f t="shared" si="14"/>
        <v>172520</v>
      </c>
    </row>
    <row r="280" spans="1:20" x14ac:dyDescent="0.25">
      <c r="A280" s="37" t="s">
        <v>11177</v>
      </c>
      <c r="B280" s="37" t="s">
        <v>11178</v>
      </c>
      <c r="C280" s="37" t="s">
        <v>5177</v>
      </c>
      <c r="D280" s="37" t="s">
        <v>11447</v>
      </c>
      <c r="E280" s="37">
        <v>0.81</v>
      </c>
      <c r="F280" s="37">
        <v>0</v>
      </c>
      <c r="G280" s="37">
        <v>0</v>
      </c>
      <c r="H280" s="37">
        <v>6.12</v>
      </c>
      <c r="I280" s="37">
        <v>0</v>
      </c>
      <c r="J280" s="37">
        <v>0</v>
      </c>
      <c r="K280" s="37">
        <v>9.4</v>
      </c>
      <c r="L280" s="37">
        <v>0</v>
      </c>
      <c r="M280" s="37">
        <v>0</v>
      </c>
      <c r="N280" s="37">
        <v>17.010000000000002</v>
      </c>
      <c r="O280" s="37">
        <v>5.28</v>
      </c>
      <c r="P280" s="37">
        <v>13.47</v>
      </c>
      <c r="Q280">
        <f t="shared" si="12"/>
        <v>6.93</v>
      </c>
      <c r="R280">
        <f t="shared" si="13"/>
        <v>27.220000000000002</v>
      </c>
      <c r="S280" t="str">
        <f>VLOOKUP(C280*1,effectif!A:BA,53,0)</f>
        <v>071517</v>
      </c>
      <c r="T280">
        <f t="shared" si="14"/>
        <v>304445</v>
      </c>
    </row>
    <row r="281" spans="1:20" x14ac:dyDescent="0.25">
      <c r="A281" s="37" t="s">
        <v>11177</v>
      </c>
      <c r="B281" s="37" t="s">
        <v>11178</v>
      </c>
      <c r="C281" s="37" t="s">
        <v>6544</v>
      </c>
      <c r="D281" s="37" t="s">
        <v>11448</v>
      </c>
      <c r="E281" s="37"/>
      <c r="F281" s="37"/>
      <c r="G281" s="37"/>
      <c r="H281" s="37"/>
      <c r="I281" s="37"/>
      <c r="J281" s="37"/>
      <c r="K281" s="37"/>
      <c r="L281" s="37"/>
      <c r="M281" s="37"/>
      <c r="N281" s="37"/>
      <c r="O281" s="37"/>
      <c r="P281" s="37"/>
      <c r="Q281">
        <f t="shared" si="12"/>
        <v>0</v>
      </c>
      <c r="R281">
        <f t="shared" si="13"/>
        <v>0</v>
      </c>
      <c r="S281" t="str">
        <f>VLOOKUP(C281*1,effectif!A:BA,53,0)</f>
        <v>071517</v>
      </c>
      <c r="T281">
        <f t="shared" si="14"/>
        <v>305772</v>
      </c>
    </row>
    <row r="282" spans="1:20" x14ac:dyDescent="0.25">
      <c r="A282" s="37" t="s">
        <v>11177</v>
      </c>
      <c r="B282" s="37" t="s">
        <v>11178</v>
      </c>
      <c r="C282" s="37" t="s">
        <v>2436</v>
      </c>
      <c r="D282" s="37" t="s">
        <v>11449</v>
      </c>
      <c r="E282" s="37">
        <v>92.06</v>
      </c>
      <c r="F282" s="37"/>
      <c r="G282" s="37"/>
      <c r="H282" s="37">
        <v>0</v>
      </c>
      <c r="I282" s="37">
        <v>0</v>
      </c>
      <c r="J282" s="37"/>
      <c r="K282" s="37">
        <v>0</v>
      </c>
      <c r="L282" s="37">
        <v>0</v>
      </c>
      <c r="M282" s="37"/>
      <c r="N282" s="37">
        <v>32.56</v>
      </c>
      <c r="O282" s="37">
        <v>0</v>
      </c>
      <c r="P282" s="37">
        <v>0</v>
      </c>
      <c r="Q282">
        <f t="shared" si="12"/>
        <v>92.06</v>
      </c>
      <c r="R282">
        <f t="shared" si="13"/>
        <v>124.62</v>
      </c>
      <c r="S282" t="str">
        <f>VLOOKUP(C282*1,effectif!A:BA,53,0)</f>
        <v>071517</v>
      </c>
      <c r="T282">
        <f t="shared" si="14"/>
        <v>303815</v>
      </c>
    </row>
    <row r="283" spans="1:20" x14ac:dyDescent="0.25">
      <c r="A283" s="37" t="s">
        <v>11177</v>
      </c>
      <c r="B283" s="37" t="s">
        <v>11178</v>
      </c>
      <c r="C283" s="37" t="s">
        <v>7858</v>
      </c>
      <c r="D283" s="37" t="s">
        <v>11450</v>
      </c>
      <c r="E283" s="37"/>
      <c r="F283" s="37"/>
      <c r="G283" s="37"/>
      <c r="H283" s="37"/>
      <c r="I283" s="37"/>
      <c r="J283" s="37"/>
      <c r="K283" s="37"/>
      <c r="L283" s="37"/>
      <c r="M283" s="37"/>
      <c r="N283" s="37"/>
      <c r="O283" s="37"/>
      <c r="P283" s="37"/>
      <c r="Q283">
        <f t="shared" si="12"/>
        <v>0</v>
      </c>
      <c r="R283">
        <f t="shared" si="13"/>
        <v>0</v>
      </c>
      <c r="S283" t="str">
        <f>VLOOKUP(C283*1,effectif!A:BA,53,0)</f>
        <v>071517</v>
      </c>
      <c r="T283">
        <f t="shared" si="14"/>
        <v>306271</v>
      </c>
    </row>
    <row r="284" spans="1:20" x14ac:dyDescent="0.25">
      <c r="A284" s="37" t="s">
        <v>11177</v>
      </c>
      <c r="B284" s="37" t="s">
        <v>11178</v>
      </c>
      <c r="C284" s="37" t="s">
        <v>9117</v>
      </c>
      <c r="D284" s="37" t="s">
        <v>11451</v>
      </c>
      <c r="E284" s="37">
        <v>3.53</v>
      </c>
      <c r="F284" s="37">
        <v>0</v>
      </c>
      <c r="G284" s="37">
        <v>1.54</v>
      </c>
      <c r="H284" s="37">
        <v>8.4600000000000009</v>
      </c>
      <c r="I284" s="37">
        <v>0</v>
      </c>
      <c r="J284" s="37">
        <v>3.84</v>
      </c>
      <c r="K284" s="37">
        <v>17.8</v>
      </c>
      <c r="L284" s="37">
        <v>3.2</v>
      </c>
      <c r="M284" s="37">
        <v>7.45</v>
      </c>
      <c r="N284" s="37">
        <v>11.16</v>
      </c>
      <c r="O284" s="37">
        <v>1.58</v>
      </c>
      <c r="P284" s="37">
        <v>5.48</v>
      </c>
      <c r="Q284">
        <f t="shared" si="12"/>
        <v>11.99</v>
      </c>
      <c r="R284">
        <f t="shared" si="13"/>
        <v>32.49</v>
      </c>
      <c r="S284" t="str">
        <f>VLOOKUP(C284*1,effectif!A:BA,53,0)</f>
        <v>071517</v>
      </c>
      <c r="T284">
        <f t="shared" si="14"/>
        <v>182036</v>
      </c>
    </row>
    <row r="285" spans="1:20" x14ac:dyDescent="0.25">
      <c r="A285" s="37" t="s">
        <v>11177</v>
      </c>
      <c r="B285" s="37" t="s">
        <v>11178</v>
      </c>
      <c r="C285" s="37" t="s">
        <v>9110</v>
      </c>
      <c r="D285" s="37" t="s">
        <v>11452</v>
      </c>
      <c r="E285" s="37">
        <v>15.54</v>
      </c>
      <c r="F285" s="37">
        <v>0</v>
      </c>
      <c r="G285" s="37">
        <v>0</v>
      </c>
      <c r="H285" s="37">
        <v>23.95</v>
      </c>
      <c r="I285" s="37">
        <v>0</v>
      </c>
      <c r="J285" s="37">
        <v>0</v>
      </c>
      <c r="K285" s="37">
        <v>30.36</v>
      </c>
      <c r="L285" s="37">
        <v>0</v>
      </c>
      <c r="M285" s="37">
        <v>0</v>
      </c>
      <c r="N285" s="37"/>
      <c r="O285" s="37"/>
      <c r="P285" s="37"/>
      <c r="Q285">
        <f t="shared" si="12"/>
        <v>39.489999999999995</v>
      </c>
      <c r="R285">
        <f t="shared" si="13"/>
        <v>45.9</v>
      </c>
      <c r="S285" t="str">
        <f>VLOOKUP(C285*1,effectif!A:BA,53,0)</f>
        <v>071517</v>
      </c>
      <c r="T285">
        <f t="shared" si="14"/>
        <v>305325</v>
      </c>
    </row>
    <row r="286" spans="1:20" x14ac:dyDescent="0.25">
      <c r="A286" s="37" t="s">
        <v>11177</v>
      </c>
      <c r="B286" s="37" t="s">
        <v>11178</v>
      </c>
      <c r="C286" s="37" t="s">
        <v>8509</v>
      </c>
      <c r="D286" s="37" t="s">
        <v>11453</v>
      </c>
      <c r="E286" s="37">
        <v>2.1</v>
      </c>
      <c r="F286" s="37">
        <v>0</v>
      </c>
      <c r="G286" s="37">
        <v>0</v>
      </c>
      <c r="H286" s="37">
        <v>7.27</v>
      </c>
      <c r="I286" s="37">
        <v>7.0000000000000007E-2</v>
      </c>
      <c r="J286" s="37">
        <v>0</v>
      </c>
      <c r="K286" s="37">
        <v>18.45</v>
      </c>
      <c r="L286" s="37">
        <v>1.2</v>
      </c>
      <c r="M286" s="37">
        <v>0</v>
      </c>
      <c r="N286" s="37">
        <v>24.02</v>
      </c>
      <c r="O286" s="37">
        <v>2.2799999999999998</v>
      </c>
      <c r="P286" s="37">
        <v>3.09</v>
      </c>
      <c r="Q286">
        <f t="shared" si="12"/>
        <v>9.3699999999999992</v>
      </c>
      <c r="R286">
        <f t="shared" si="13"/>
        <v>44.57</v>
      </c>
      <c r="S286" t="str">
        <f>VLOOKUP(C286*1,effectif!A:BA,53,0)</f>
        <v>071517</v>
      </c>
      <c r="T286">
        <f t="shared" si="14"/>
        <v>302441</v>
      </c>
    </row>
    <row r="287" spans="1:20" x14ac:dyDescent="0.25">
      <c r="A287" s="37" t="s">
        <v>11177</v>
      </c>
      <c r="B287" s="37" t="s">
        <v>11178</v>
      </c>
      <c r="C287" s="37" t="s">
        <v>8505</v>
      </c>
      <c r="D287" s="37" t="s">
        <v>11454</v>
      </c>
      <c r="E287" s="37">
        <v>20.56</v>
      </c>
      <c r="F287" s="37">
        <v>0</v>
      </c>
      <c r="G287" s="37">
        <v>0</v>
      </c>
      <c r="H287" s="37">
        <v>23.56</v>
      </c>
      <c r="I287" s="37">
        <v>1.46</v>
      </c>
      <c r="J287" s="37">
        <v>0</v>
      </c>
      <c r="K287" s="37">
        <v>41.68</v>
      </c>
      <c r="L287" s="37">
        <v>21.09</v>
      </c>
      <c r="M287" s="37">
        <v>8.61</v>
      </c>
      <c r="N287" s="37">
        <v>33.200000000000003</v>
      </c>
      <c r="O287" s="37">
        <v>0</v>
      </c>
      <c r="P287" s="37">
        <v>9.84</v>
      </c>
      <c r="Q287">
        <f t="shared" si="12"/>
        <v>44.12</v>
      </c>
      <c r="R287">
        <f t="shared" si="13"/>
        <v>95.44</v>
      </c>
      <c r="S287" t="str">
        <f>VLOOKUP(C287*1,effectif!A:BA,53,0)</f>
        <v>071517</v>
      </c>
      <c r="T287">
        <f t="shared" si="14"/>
        <v>188185</v>
      </c>
    </row>
    <row r="288" spans="1:20" x14ac:dyDescent="0.25">
      <c r="A288" s="37" t="s">
        <v>11177</v>
      </c>
      <c r="B288" s="37" t="s">
        <v>11178</v>
      </c>
      <c r="C288" s="37" t="s">
        <v>6295</v>
      </c>
      <c r="D288" s="37" t="s">
        <v>11455</v>
      </c>
      <c r="E288" s="37">
        <v>7.3</v>
      </c>
      <c r="F288" s="37">
        <v>0</v>
      </c>
      <c r="G288" s="37">
        <v>16.8</v>
      </c>
      <c r="H288" s="37">
        <v>10.77</v>
      </c>
      <c r="I288" s="37">
        <v>23.1</v>
      </c>
      <c r="J288" s="37">
        <v>0</v>
      </c>
      <c r="K288" s="37">
        <v>19.07</v>
      </c>
      <c r="L288" s="37">
        <v>31.35</v>
      </c>
      <c r="M288" s="37">
        <v>3.23</v>
      </c>
      <c r="N288" s="37">
        <v>21.96</v>
      </c>
      <c r="O288" s="37">
        <v>2</v>
      </c>
      <c r="P288" s="37">
        <v>2.69</v>
      </c>
      <c r="Q288">
        <f t="shared" si="12"/>
        <v>18.07</v>
      </c>
      <c r="R288">
        <f t="shared" si="13"/>
        <v>48.33</v>
      </c>
      <c r="S288" t="str">
        <f>VLOOKUP(C288*1,effectif!A:BA,53,0)</f>
        <v>071517</v>
      </c>
      <c r="T288">
        <f t="shared" si="14"/>
        <v>302535</v>
      </c>
    </row>
    <row r="289" spans="1:20" x14ac:dyDescent="0.25">
      <c r="A289" s="37" t="s">
        <v>11177</v>
      </c>
      <c r="B289" s="37" t="s">
        <v>11178</v>
      </c>
      <c r="C289" s="37" t="s">
        <v>7903</v>
      </c>
      <c r="D289" s="37" t="s">
        <v>11456</v>
      </c>
      <c r="E289" s="37">
        <v>30.29</v>
      </c>
      <c r="F289" s="37">
        <v>0</v>
      </c>
      <c r="G289" s="37">
        <v>0</v>
      </c>
      <c r="H289" s="37">
        <v>22.69</v>
      </c>
      <c r="I289" s="37">
        <v>0</v>
      </c>
      <c r="J289" s="37">
        <v>0</v>
      </c>
      <c r="K289" s="37">
        <v>66.42</v>
      </c>
      <c r="L289" s="37">
        <v>0</v>
      </c>
      <c r="M289" s="37"/>
      <c r="N289" s="37">
        <v>49.55</v>
      </c>
      <c r="O289" s="37">
        <v>0</v>
      </c>
      <c r="P289" s="37">
        <v>0</v>
      </c>
      <c r="Q289">
        <f t="shared" si="12"/>
        <v>52.980000000000004</v>
      </c>
      <c r="R289">
        <f t="shared" si="13"/>
        <v>146.26</v>
      </c>
      <c r="S289" t="str">
        <f>VLOOKUP(C289*1,effectif!A:BA,53,0)</f>
        <v>071517</v>
      </c>
      <c r="T289">
        <f t="shared" si="14"/>
        <v>193306</v>
      </c>
    </row>
    <row r="290" spans="1:20" x14ac:dyDescent="0.25">
      <c r="A290" s="37" t="s">
        <v>11177</v>
      </c>
      <c r="B290" s="37" t="s">
        <v>11178</v>
      </c>
      <c r="C290" s="37" t="s">
        <v>10117</v>
      </c>
      <c r="D290" s="37" t="s">
        <v>11189</v>
      </c>
      <c r="E290" s="37"/>
      <c r="F290" s="37"/>
      <c r="G290" s="37"/>
      <c r="H290" s="37"/>
      <c r="I290" s="37"/>
      <c r="J290" s="37"/>
      <c r="K290" s="37"/>
      <c r="L290" s="37"/>
      <c r="M290" s="37"/>
      <c r="N290" s="37"/>
      <c r="O290" s="37"/>
      <c r="P290" s="37"/>
      <c r="Q290">
        <f t="shared" si="12"/>
        <v>0</v>
      </c>
      <c r="R290">
        <f t="shared" si="13"/>
        <v>0</v>
      </c>
      <c r="S290" t="str">
        <f>VLOOKUP(C290*1,effectif!A:BA,53,0)</f>
        <v>071517</v>
      </c>
      <c r="T290">
        <f t="shared" si="14"/>
        <v>97631</v>
      </c>
    </row>
    <row r="291" spans="1:20" x14ac:dyDescent="0.25">
      <c r="A291" s="37" t="s">
        <v>11177</v>
      </c>
      <c r="B291" s="37" t="s">
        <v>11178</v>
      </c>
      <c r="C291" s="37" t="s">
        <v>10095</v>
      </c>
      <c r="D291" s="37" t="s">
        <v>11189</v>
      </c>
      <c r="E291" s="37"/>
      <c r="F291" s="37"/>
      <c r="G291" s="37"/>
      <c r="H291" s="37"/>
      <c r="I291" s="37"/>
      <c r="J291" s="37"/>
      <c r="K291" s="37"/>
      <c r="L291" s="37"/>
      <c r="M291" s="37"/>
      <c r="N291" s="37"/>
      <c r="O291" s="37"/>
      <c r="P291" s="37"/>
      <c r="Q291">
        <f t="shared" si="12"/>
        <v>0</v>
      </c>
      <c r="R291">
        <f t="shared" si="13"/>
        <v>0</v>
      </c>
      <c r="S291" t="str">
        <f>VLOOKUP(C291*1,effectif!A:BA,53,0)</f>
        <v>071517</v>
      </c>
      <c r="T291">
        <f t="shared" si="14"/>
        <v>97693</v>
      </c>
    </row>
    <row r="292" spans="1:20" x14ac:dyDescent="0.25">
      <c r="A292" s="37" t="s">
        <v>11177</v>
      </c>
      <c r="B292" s="37" t="s">
        <v>11178</v>
      </c>
      <c r="C292" s="37" t="s">
        <v>9904</v>
      </c>
      <c r="D292" s="37" t="s">
        <v>11189</v>
      </c>
      <c r="E292" s="37"/>
      <c r="F292" s="37"/>
      <c r="G292" s="37"/>
      <c r="H292" s="37"/>
      <c r="I292" s="37"/>
      <c r="J292" s="37"/>
      <c r="K292" s="37"/>
      <c r="L292" s="37"/>
      <c r="M292" s="37"/>
      <c r="N292" s="37"/>
      <c r="O292" s="37"/>
      <c r="P292" s="37"/>
      <c r="Q292">
        <f t="shared" si="12"/>
        <v>0</v>
      </c>
      <c r="R292">
        <f t="shared" si="13"/>
        <v>0</v>
      </c>
      <c r="S292" t="str">
        <f>VLOOKUP(C292*1,effectif!A:BA,53,0)</f>
        <v>071517</v>
      </c>
      <c r="T292">
        <f t="shared" si="14"/>
        <v>98430</v>
      </c>
    </row>
    <row r="293" spans="1:20" x14ac:dyDescent="0.25">
      <c r="A293" s="37" t="s">
        <v>11177</v>
      </c>
      <c r="B293" s="37" t="s">
        <v>11178</v>
      </c>
      <c r="C293" s="37" t="s">
        <v>9596</v>
      </c>
      <c r="D293" s="37" t="s">
        <v>11189</v>
      </c>
      <c r="E293" s="37"/>
      <c r="F293" s="37"/>
      <c r="G293" s="37"/>
      <c r="H293" s="37"/>
      <c r="I293" s="37"/>
      <c r="J293" s="37"/>
      <c r="K293" s="37"/>
      <c r="L293" s="37"/>
      <c r="M293" s="37"/>
      <c r="N293" s="37"/>
      <c r="O293" s="37"/>
      <c r="P293" s="37"/>
      <c r="Q293">
        <f t="shared" si="12"/>
        <v>0</v>
      </c>
      <c r="R293">
        <f t="shared" si="13"/>
        <v>0</v>
      </c>
      <c r="S293" t="str">
        <f>VLOOKUP(C293*1,effectif!A:BA,53,0)</f>
        <v>071517</v>
      </c>
      <c r="T293">
        <f t="shared" si="14"/>
        <v>99665</v>
      </c>
    </row>
    <row r="294" spans="1:20" x14ac:dyDescent="0.25">
      <c r="A294" s="37" t="s">
        <v>11177</v>
      </c>
      <c r="B294" s="37" t="s">
        <v>11178</v>
      </c>
      <c r="C294" s="37" t="s">
        <v>9793</v>
      </c>
      <c r="D294" s="37" t="s">
        <v>11189</v>
      </c>
      <c r="E294" s="37"/>
      <c r="F294" s="37"/>
      <c r="G294" s="37"/>
      <c r="H294" s="37"/>
      <c r="I294" s="37"/>
      <c r="J294" s="37"/>
      <c r="K294" s="37"/>
      <c r="L294" s="37"/>
      <c r="M294" s="37"/>
      <c r="N294" s="37"/>
      <c r="O294" s="37"/>
      <c r="P294" s="37"/>
      <c r="Q294">
        <f t="shared" si="12"/>
        <v>0</v>
      </c>
      <c r="R294">
        <f t="shared" si="13"/>
        <v>0</v>
      </c>
      <c r="S294" t="str">
        <f>VLOOKUP(C294*1,effectif!A:BA,53,0)</f>
        <v>071517</v>
      </c>
      <c r="T294">
        <f t="shared" si="14"/>
        <v>98844</v>
      </c>
    </row>
    <row r="295" spans="1:20" x14ac:dyDescent="0.25">
      <c r="A295" s="37" t="s">
        <v>11177</v>
      </c>
      <c r="B295" s="37" t="s">
        <v>11178</v>
      </c>
      <c r="C295" s="37" t="s">
        <v>9113</v>
      </c>
      <c r="D295" s="37" t="s">
        <v>11189</v>
      </c>
      <c r="E295" s="37"/>
      <c r="F295" s="37"/>
      <c r="G295" s="37"/>
      <c r="H295" s="37"/>
      <c r="I295" s="37"/>
      <c r="J295" s="37"/>
      <c r="K295" s="37"/>
      <c r="L295" s="37"/>
      <c r="M295" s="37"/>
      <c r="N295" s="37"/>
      <c r="O295" s="37"/>
      <c r="P295" s="37"/>
      <c r="Q295">
        <f t="shared" si="12"/>
        <v>0</v>
      </c>
      <c r="R295">
        <f t="shared" si="13"/>
        <v>0</v>
      </c>
      <c r="S295" t="str">
        <f>VLOOKUP(C295*1,effectif!A:BA,53,0)</f>
        <v>071517</v>
      </c>
      <c r="T295">
        <f t="shared" si="14"/>
        <v>992241</v>
      </c>
    </row>
    <row r="296" spans="1:20" x14ac:dyDescent="0.25">
      <c r="A296" s="37" t="s">
        <v>11177</v>
      </c>
      <c r="B296" s="37" t="s">
        <v>11178</v>
      </c>
      <c r="C296" s="37" t="s">
        <v>8800</v>
      </c>
      <c r="D296" s="37" t="s">
        <v>11189</v>
      </c>
      <c r="E296" s="37"/>
      <c r="F296" s="37"/>
      <c r="G296" s="37"/>
      <c r="H296" s="37"/>
      <c r="I296" s="37"/>
      <c r="J296" s="37"/>
      <c r="K296" s="37"/>
      <c r="L296" s="37"/>
      <c r="M296" s="37"/>
      <c r="N296" s="37"/>
      <c r="O296" s="37"/>
      <c r="P296" s="37"/>
      <c r="Q296">
        <f t="shared" si="12"/>
        <v>0</v>
      </c>
      <c r="R296">
        <f t="shared" si="13"/>
        <v>0</v>
      </c>
      <c r="S296" t="str">
        <f>VLOOKUP(C296*1,effectif!A:BA,53,0)</f>
        <v>071517</v>
      </c>
      <c r="T296">
        <f t="shared" si="14"/>
        <v>993101</v>
      </c>
    </row>
    <row r="297" spans="1:20" x14ac:dyDescent="0.25">
      <c r="A297" s="37" t="s">
        <v>11177</v>
      </c>
      <c r="B297" s="37" t="s">
        <v>11178</v>
      </c>
      <c r="C297" s="37" t="s">
        <v>9349</v>
      </c>
      <c r="D297" s="37" t="s">
        <v>11189</v>
      </c>
      <c r="E297" s="37"/>
      <c r="F297" s="37"/>
      <c r="G297" s="37"/>
      <c r="H297" s="37"/>
      <c r="I297" s="37"/>
      <c r="J297" s="37"/>
      <c r="K297" s="37"/>
      <c r="L297" s="37"/>
      <c r="M297" s="37"/>
      <c r="N297" s="37"/>
      <c r="O297" s="37"/>
      <c r="P297" s="37"/>
      <c r="Q297">
        <f t="shared" si="12"/>
        <v>0</v>
      </c>
      <c r="R297">
        <f t="shared" si="13"/>
        <v>0</v>
      </c>
      <c r="S297" t="str">
        <f>VLOOKUP(C297*1,effectif!A:BA,53,0)</f>
        <v>071517</v>
      </c>
      <c r="T297">
        <f t="shared" si="14"/>
        <v>991081</v>
      </c>
    </row>
    <row r="298" spans="1:20" x14ac:dyDescent="0.25">
      <c r="A298" s="37" t="s">
        <v>11177</v>
      </c>
      <c r="B298" s="37" t="s">
        <v>11178</v>
      </c>
      <c r="C298" s="37" t="s">
        <v>8461</v>
      </c>
      <c r="D298" s="37" t="s">
        <v>11189</v>
      </c>
      <c r="E298" s="37"/>
      <c r="F298" s="37"/>
      <c r="G298" s="37"/>
      <c r="H298" s="37"/>
      <c r="I298" s="37"/>
      <c r="J298" s="37"/>
      <c r="K298" s="37"/>
      <c r="L298" s="37"/>
      <c r="M298" s="37"/>
      <c r="N298" s="37"/>
      <c r="O298" s="37"/>
      <c r="P298" s="37"/>
      <c r="Q298">
        <f t="shared" si="12"/>
        <v>0</v>
      </c>
      <c r="R298">
        <f t="shared" si="13"/>
        <v>0</v>
      </c>
      <c r="S298" t="str">
        <f>VLOOKUP(C298*1,effectif!A:BA,53,0)</f>
        <v>071517</v>
      </c>
      <c r="T298">
        <f t="shared" si="14"/>
        <v>993451</v>
      </c>
    </row>
    <row r="299" spans="1:20" x14ac:dyDescent="0.25">
      <c r="A299" s="37" t="s">
        <v>11177</v>
      </c>
      <c r="B299" s="37" t="s">
        <v>11178</v>
      </c>
      <c r="C299" s="37" t="s">
        <v>8458</v>
      </c>
      <c r="D299" s="37" t="s">
        <v>11189</v>
      </c>
      <c r="E299" s="37"/>
      <c r="F299" s="37"/>
      <c r="G299" s="37"/>
      <c r="H299" s="37"/>
      <c r="I299" s="37"/>
      <c r="J299" s="37"/>
      <c r="K299" s="37"/>
      <c r="L299" s="37"/>
      <c r="M299" s="37"/>
      <c r="N299" s="37"/>
      <c r="O299" s="37"/>
      <c r="P299" s="37"/>
      <c r="Q299">
        <f t="shared" si="12"/>
        <v>0</v>
      </c>
      <c r="R299">
        <f t="shared" si="13"/>
        <v>0</v>
      </c>
      <c r="S299" t="str">
        <f>VLOOKUP(C299*1,effectif!A:BA,53,0)</f>
        <v>071517</v>
      </c>
      <c r="T299">
        <f t="shared" si="14"/>
        <v>993452</v>
      </c>
    </row>
    <row r="300" spans="1:20" x14ac:dyDescent="0.25">
      <c r="A300" s="37" t="s">
        <v>11177</v>
      </c>
      <c r="B300" s="37" t="s">
        <v>11178</v>
      </c>
      <c r="C300" s="37" t="s">
        <v>8443</v>
      </c>
      <c r="D300" s="37" t="s">
        <v>11189</v>
      </c>
      <c r="E300" s="37"/>
      <c r="F300" s="37"/>
      <c r="G300" s="37"/>
      <c r="H300" s="37"/>
      <c r="I300" s="37"/>
      <c r="J300" s="37"/>
      <c r="K300" s="37"/>
      <c r="L300" s="37"/>
      <c r="M300" s="37"/>
      <c r="N300" s="37"/>
      <c r="O300" s="37"/>
      <c r="P300" s="37"/>
      <c r="Q300">
        <f t="shared" si="12"/>
        <v>0</v>
      </c>
      <c r="R300">
        <f t="shared" si="13"/>
        <v>0</v>
      </c>
      <c r="S300" t="str">
        <f>VLOOKUP(C300*1,effectif!A:BA,53,0)</f>
        <v>071517</v>
      </c>
      <c r="T300">
        <f t="shared" si="14"/>
        <v>993458</v>
      </c>
    </row>
    <row r="301" spans="1:20" x14ac:dyDescent="0.25">
      <c r="A301" s="37" t="s">
        <v>11177</v>
      </c>
      <c r="B301" s="37" t="s">
        <v>11178</v>
      </c>
      <c r="C301" s="37" t="s">
        <v>8497</v>
      </c>
      <c r="D301" s="37" t="s">
        <v>11189</v>
      </c>
      <c r="E301" s="37"/>
      <c r="F301" s="37"/>
      <c r="G301" s="37"/>
      <c r="H301" s="37"/>
      <c r="I301" s="37"/>
      <c r="J301" s="37"/>
      <c r="K301" s="37"/>
      <c r="L301" s="37"/>
      <c r="M301" s="37"/>
      <c r="N301" s="37"/>
      <c r="O301" s="37"/>
      <c r="P301" s="37"/>
      <c r="Q301">
        <f t="shared" si="12"/>
        <v>0</v>
      </c>
      <c r="R301">
        <f t="shared" si="13"/>
        <v>0</v>
      </c>
      <c r="S301" t="str">
        <f>VLOOKUP(C301*1,effectif!A:BA,53,0)</f>
        <v>071517</v>
      </c>
      <c r="T301">
        <f t="shared" si="14"/>
        <v>993429</v>
      </c>
    </row>
    <row r="302" spans="1:20" x14ac:dyDescent="0.25">
      <c r="A302" s="37" t="s">
        <v>11177</v>
      </c>
      <c r="B302" s="37" t="s">
        <v>11178</v>
      </c>
      <c r="C302" s="37" t="s">
        <v>8493</v>
      </c>
      <c r="D302" s="37" t="s">
        <v>11189</v>
      </c>
      <c r="E302" s="37"/>
      <c r="F302" s="37"/>
      <c r="G302" s="37"/>
      <c r="H302" s="37"/>
      <c r="I302" s="37"/>
      <c r="J302" s="37"/>
      <c r="K302" s="37"/>
      <c r="L302" s="37"/>
      <c r="M302" s="37"/>
      <c r="N302" s="37"/>
      <c r="O302" s="37"/>
      <c r="P302" s="37"/>
      <c r="Q302">
        <f t="shared" si="12"/>
        <v>0</v>
      </c>
      <c r="R302">
        <f t="shared" si="13"/>
        <v>0</v>
      </c>
      <c r="S302" t="str">
        <f>VLOOKUP(C302*1,effectif!A:BA,53,0)</f>
        <v>071517</v>
      </c>
      <c r="T302">
        <f t="shared" si="14"/>
        <v>993432</v>
      </c>
    </row>
    <row r="303" spans="1:20" x14ac:dyDescent="0.25">
      <c r="A303" s="37" t="s">
        <v>11174</v>
      </c>
      <c r="B303" s="37" t="s">
        <v>11175</v>
      </c>
      <c r="C303" s="37" t="s">
        <v>1889</v>
      </c>
      <c r="D303" s="37" t="s">
        <v>11457</v>
      </c>
      <c r="E303" s="37">
        <v>10.130000000000001</v>
      </c>
      <c r="F303" s="37">
        <v>6.21</v>
      </c>
      <c r="G303" s="37">
        <v>1.26</v>
      </c>
      <c r="H303" s="37">
        <v>18.559999999999999</v>
      </c>
      <c r="I303" s="37">
        <v>4.9800000000000004</v>
      </c>
      <c r="J303" s="37">
        <v>2.48</v>
      </c>
      <c r="K303" s="37">
        <v>29.01</v>
      </c>
      <c r="L303" s="37">
        <v>7.46</v>
      </c>
      <c r="M303" s="37">
        <v>4.5</v>
      </c>
      <c r="N303" s="37">
        <v>39.869999999999997</v>
      </c>
      <c r="O303" s="37">
        <v>13.76</v>
      </c>
      <c r="P303" s="37">
        <v>8.3699999999999992</v>
      </c>
      <c r="Q303">
        <f t="shared" si="12"/>
        <v>28.689999999999998</v>
      </c>
      <c r="R303">
        <f t="shared" si="13"/>
        <v>79.009999999999991</v>
      </c>
      <c r="S303" t="str">
        <f>VLOOKUP(C303*1,effectif!A:BA,53,0)</f>
        <v>071521</v>
      </c>
      <c r="T303">
        <f t="shared" si="14"/>
        <v>302631</v>
      </c>
    </row>
    <row r="304" spans="1:20" x14ac:dyDescent="0.25">
      <c r="A304" s="37" t="s">
        <v>11177</v>
      </c>
      <c r="B304" s="37" t="s">
        <v>11178</v>
      </c>
      <c r="C304" s="37" t="s">
        <v>3785</v>
      </c>
      <c r="D304" s="37" t="s">
        <v>11458</v>
      </c>
      <c r="E304" s="37"/>
      <c r="F304" s="37"/>
      <c r="G304" s="37"/>
      <c r="H304" s="37"/>
      <c r="I304" s="37"/>
      <c r="J304" s="37"/>
      <c r="K304" s="37"/>
      <c r="L304" s="37"/>
      <c r="M304" s="37"/>
      <c r="N304" s="37"/>
      <c r="O304" s="37"/>
      <c r="P304" s="37"/>
      <c r="Q304">
        <f t="shared" si="12"/>
        <v>0</v>
      </c>
      <c r="R304">
        <f t="shared" si="13"/>
        <v>0</v>
      </c>
      <c r="S304" t="str">
        <f>VLOOKUP(C304*1,effectif!A:BA,53,0)</f>
        <v>071521</v>
      </c>
      <c r="T304">
        <f t="shared" si="14"/>
        <v>305848</v>
      </c>
    </row>
    <row r="305" spans="1:20" x14ac:dyDescent="0.25">
      <c r="A305" s="37" t="s">
        <v>11177</v>
      </c>
      <c r="B305" s="37" t="s">
        <v>11178</v>
      </c>
      <c r="C305" s="37" t="s">
        <v>3080</v>
      </c>
      <c r="D305" s="37" t="s">
        <v>11459</v>
      </c>
      <c r="E305" s="37">
        <v>17.149999999999999</v>
      </c>
      <c r="F305" s="37">
        <v>0</v>
      </c>
      <c r="G305" s="37">
        <v>11.63</v>
      </c>
      <c r="H305" s="37">
        <v>24.16</v>
      </c>
      <c r="I305" s="37">
        <v>0</v>
      </c>
      <c r="J305" s="37">
        <v>35.200000000000003</v>
      </c>
      <c r="K305" s="37">
        <v>36.25</v>
      </c>
      <c r="L305" s="37">
        <v>3.97</v>
      </c>
      <c r="M305" s="37">
        <v>12.13</v>
      </c>
      <c r="N305" s="37">
        <v>54.75</v>
      </c>
      <c r="O305" s="37">
        <v>1.71</v>
      </c>
      <c r="P305" s="37">
        <v>19.41</v>
      </c>
      <c r="Q305">
        <f t="shared" si="12"/>
        <v>41.31</v>
      </c>
      <c r="R305">
        <f t="shared" si="13"/>
        <v>108.15</v>
      </c>
      <c r="S305" t="str">
        <f>VLOOKUP(C305*1,effectif!A:BA,53,0)</f>
        <v>071521</v>
      </c>
      <c r="T305">
        <f t="shared" si="14"/>
        <v>300676</v>
      </c>
    </row>
    <row r="306" spans="1:20" x14ac:dyDescent="0.25">
      <c r="A306" s="37" t="s">
        <v>11177</v>
      </c>
      <c r="B306" s="37" t="s">
        <v>11178</v>
      </c>
      <c r="C306" s="37" t="s">
        <v>6501</v>
      </c>
      <c r="D306" s="37" t="s">
        <v>11460</v>
      </c>
      <c r="E306" s="37">
        <v>0</v>
      </c>
      <c r="F306" s="37">
        <v>0</v>
      </c>
      <c r="G306" s="37">
        <v>0</v>
      </c>
      <c r="H306" s="37" t="s">
        <v>11181</v>
      </c>
      <c r="I306" s="37"/>
      <c r="J306" s="37"/>
      <c r="K306" s="37">
        <v>0</v>
      </c>
      <c r="L306" s="37" t="s">
        <v>11181</v>
      </c>
      <c r="M306" s="37">
        <v>0</v>
      </c>
      <c r="N306" s="37">
        <v>27.2</v>
      </c>
      <c r="O306" s="37">
        <v>0</v>
      </c>
      <c r="P306" s="37">
        <v>0</v>
      </c>
      <c r="Q306">
        <f t="shared" si="12"/>
        <v>0</v>
      </c>
      <c r="R306">
        <f t="shared" si="13"/>
        <v>27.2</v>
      </c>
      <c r="S306" t="str">
        <f>VLOOKUP(C306*1,effectif!A:BA,53,0)</f>
        <v>071521</v>
      </c>
      <c r="T306">
        <f t="shared" si="14"/>
        <v>300592</v>
      </c>
    </row>
    <row r="307" spans="1:20" x14ac:dyDescent="0.25">
      <c r="A307" s="37" t="s">
        <v>11177</v>
      </c>
      <c r="B307" s="37" t="s">
        <v>11178</v>
      </c>
      <c r="C307" s="37" t="s">
        <v>6843</v>
      </c>
      <c r="D307" s="37" t="s">
        <v>11461</v>
      </c>
      <c r="E307" s="37">
        <v>0</v>
      </c>
      <c r="F307" s="37"/>
      <c r="G307" s="37"/>
      <c r="H307" s="37"/>
      <c r="I307" s="37">
        <v>0</v>
      </c>
      <c r="J307" s="37"/>
      <c r="K307" s="37"/>
      <c r="L307" s="37">
        <v>0</v>
      </c>
      <c r="M307" s="37"/>
      <c r="N307" s="37">
        <v>38.94</v>
      </c>
      <c r="O307" s="37">
        <v>0</v>
      </c>
      <c r="P307" s="37"/>
      <c r="Q307">
        <f t="shared" si="12"/>
        <v>0</v>
      </c>
      <c r="R307">
        <f t="shared" si="13"/>
        <v>38.94</v>
      </c>
      <c r="S307" t="str">
        <f>VLOOKUP(C307*1,effectif!A:BA,53,0)</f>
        <v>071521</v>
      </c>
      <c r="T307">
        <f t="shared" si="14"/>
        <v>193699</v>
      </c>
    </row>
    <row r="308" spans="1:20" x14ac:dyDescent="0.25">
      <c r="A308" s="37" t="s">
        <v>11177</v>
      </c>
      <c r="B308" s="37" t="s">
        <v>11178</v>
      </c>
      <c r="C308" s="37" t="s">
        <v>9123</v>
      </c>
      <c r="D308" s="37" t="s">
        <v>11462</v>
      </c>
      <c r="E308" s="37">
        <v>9.4600000000000009</v>
      </c>
      <c r="F308" s="37">
        <v>7.19</v>
      </c>
      <c r="G308" s="37">
        <v>0</v>
      </c>
      <c r="H308" s="37">
        <v>18.739999999999998</v>
      </c>
      <c r="I308" s="37">
        <v>0</v>
      </c>
      <c r="J308" s="37">
        <v>0</v>
      </c>
      <c r="K308" s="37">
        <v>29.95</v>
      </c>
      <c r="L308" s="37">
        <v>39.799999999999997</v>
      </c>
      <c r="M308" s="37">
        <v>0</v>
      </c>
      <c r="N308" s="37">
        <v>46.43</v>
      </c>
      <c r="O308" s="37">
        <v>50.56</v>
      </c>
      <c r="P308" s="37">
        <v>18.53</v>
      </c>
      <c r="Q308">
        <f t="shared" si="12"/>
        <v>28.2</v>
      </c>
      <c r="R308">
        <f t="shared" si="13"/>
        <v>85.84</v>
      </c>
      <c r="S308" t="str">
        <f>VLOOKUP(C308*1,effectif!A:BA,53,0)</f>
        <v>071521</v>
      </c>
      <c r="T308">
        <f t="shared" si="14"/>
        <v>303123</v>
      </c>
    </row>
    <row r="309" spans="1:20" x14ac:dyDescent="0.25">
      <c r="A309" s="37" t="s">
        <v>11177</v>
      </c>
      <c r="B309" s="37" t="s">
        <v>11178</v>
      </c>
      <c r="C309" s="37" t="s">
        <v>5202</v>
      </c>
      <c r="D309" s="37" t="s">
        <v>11463</v>
      </c>
      <c r="E309" s="37">
        <v>23.6</v>
      </c>
      <c r="F309" s="37">
        <v>11.83</v>
      </c>
      <c r="G309" s="37">
        <v>0</v>
      </c>
      <c r="H309" s="37">
        <v>43.1</v>
      </c>
      <c r="I309" s="37">
        <v>8.24</v>
      </c>
      <c r="J309" s="37">
        <v>0</v>
      </c>
      <c r="K309" s="37">
        <v>12.79</v>
      </c>
      <c r="L309" s="37">
        <v>5.75</v>
      </c>
      <c r="M309" s="37">
        <v>3.7</v>
      </c>
      <c r="N309" s="37">
        <v>12.21</v>
      </c>
      <c r="O309" s="37">
        <v>3.79</v>
      </c>
      <c r="P309" s="37">
        <v>3.08</v>
      </c>
      <c r="Q309">
        <f t="shared" si="12"/>
        <v>66.7</v>
      </c>
      <c r="R309">
        <f t="shared" si="13"/>
        <v>48.6</v>
      </c>
      <c r="S309" t="str">
        <f>VLOOKUP(C309*1,effectif!A:BA,53,0)</f>
        <v>071521</v>
      </c>
      <c r="T309">
        <f t="shared" si="14"/>
        <v>303193</v>
      </c>
    </row>
    <row r="310" spans="1:20" x14ac:dyDescent="0.25">
      <c r="A310" s="37" t="s">
        <v>11177</v>
      </c>
      <c r="B310" s="37" t="s">
        <v>11178</v>
      </c>
      <c r="C310" s="37" t="s">
        <v>1886</v>
      </c>
      <c r="D310" s="37" t="s">
        <v>11464</v>
      </c>
      <c r="E310" s="37">
        <v>5.69</v>
      </c>
      <c r="F310" s="37">
        <v>0</v>
      </c>
      <c r="G310" s="37">
        <v>0</v>
      </c>
      <c r="H310" s="37">
        <v>10.94</v>
      </c>
      <c r="I310" s="37">
        <v>0</v>
      </c>
      <c r="J310" s="37">
        <v>0</v>
      </c>
      <c r="K310" s="37">
        <v>18.8</v>
      </c>
      <c r="L310" s="37">
        <v>0</v>
      </c>
      <c r="M310" s="37">
        <v>0</v>
      </c>
      <c r="N310" s="37">
        <v>20.329999999999998</v>
      </c>
      <c r="O310" s="37">
        <v>0</v>
      </c>
      <c r="P310" s="37">
        <v>0</v>
      </c>
      <c r="Q310">
        <f t="shared" si="12"/>
        <v>16.63</v>
      </c>
      <c r="R310">
        <f t="shared" si="13"/>
        <v>44.82</v>
      </c>
      <c r="S310" t="str">
        <f>VLOOKUP(C310*1,effectif!A:BA,53,0)</f>
        <v>071521</v>
      </c>
      <c r="T310">
        <f t="shared" si="14"/>
        <v>303052</v>
      </c>
    </row>
    <row r="311" spans="1:20" x14ac:dyDescent="0.25">
      <c r="A311" s="37" t="s">
        <v>11177</v>
      </c>
      <c r="B311" s="37" t="s">
        <v>11178</v>
      </c>
      <c r="C311" s="37" t="s">
        <v>7387</v>
      </c>
      <c r="D311" s="37" t="s">
        <v>11465</v>
      </c>
      <c r="E311" s="37">
        <v>2.2000000000000002</v>
      </c>
      <c r="F311" s="37">
        <v>0</v>
      </c>
      <c r="G311" s="37">
        <v>0</v>
      </c>
      <c r="H311" s="37">
        <v>11.89</v>
      </c>
      <c r="I311" s="37">
        <v>0</v>
      </c>
      <c r="J311" s="37">
        <v>0</v>
      </c>
      <c r="K311" s="37">
        <v>17.27</v>
      </c>
      <c r="L311" s="37">
        <v>0</v>
      </c>
      <c r="M311" s="37">
        <v>54.34</v>
      </c>
      <c r="N311" s="37">
        <v>17.41</v>
      </c>
      <c r="O311" s="37">
        <v>0</v>
      </c>
      <c r="P311" s="37">
        <v>36.700000000000003</v>
      </c>
      <c r="Q311">
        <f t="shared" si="12"/>
        <v>14.09</v>
      </c>
      <c r="R311">
        <f t="shared" si="13"/>
        <v>36.879999999999995</v>
      </c>
      <c r="S311" t="str">
        <f>VLOOKUP(C311*1,effectif!A:BA,53,0)</f>
        <v>071521</v>
      </c>
      <c r="T311">
        <f t="shared" si="14"/>
        <v>305041</v>
      </c>
    </row>
    <row r="312" spans="1:20" x14ac:dyDescent="0.25">
      <c r="A312" s="37" t="s">
        <v>11177</v>
      </c>
      <c r="B312" s="37" t="s">
        <v>11178</v>
      </c>
      <c r="C312" s="37" t="s">
        <v>10121</v>
      </c>
      <c r="D312" s="37" t="s">
        <v>11189</v>
      </c>
      <c r="E312" s="37"/>
      <c r="F312" s="37"/>
      <c r="G312" s="37"/>
      <c r="H312" s="37"/>
      <c r="I312" s="37"/>
      <c r="J312" s="37"/>
      <c r="K312" s="37"/>
      <c r="L312" s="37"/>
      <c r="M312" s="37"/>
      <c r="N312" s="37"/>
      <c r="O312" s="37"/>
      <c r="P312" s="37"/>
      <c r="Q312">
        <f t="shared" si="12"/>
        <v>0</v>
      </c>
      <c r="R312">
        <f t="shared" si="13"/>
        <v>0</v>
      </c>
      <c r="S312" t="str">
        <f>VLOOKUP(C312*1,effectif!A:BA,53,0)</f>
        <v>071521</v>
      </c>
      <c r="T312">
        <f t="shared" si="14"/>
        <v>97623</v>
      </c>
    </row>
    <row r="313" spans="1:20" x14ac:dyDescent="0.25">
      <c r="A313" s="37" t="s">
        <v>11177</v>
      </c>
      <c r="B313" s="37" t="s">
        <v>11178</v>
      </c>
      <c r="C313" s="37" t="s">
        <v>10093</v>
      </c>
      <c r="D313" s="37" t="s">
        <v>11189</v>
      </c>
      <c r="E313" s="37"/>
      <c r="F313" s="37"/>
      <c r="G313" s="37"/>
      <c r="H313" s="37"/>
      <c r="I313" s="37"/>
      <c r="J313" s="37"/>
      <c r="K313" s="37"/>
      <c r="L313" s="37"/>
      <c r="M313" s="37"/>
      <c r="N313" s="37"/>
      <c r="O313" s="37"/>
      <c r="P313" s="37"/>
      <c r="Q313">
        <f t="shared" si="12"/>
        <v>0</v>
      </c>
      <c r="R313">
        <f t="shared" si="13"/>
        <v>0</v>
      </c>
      <c r="S313" t="str">
        <f>VLOOKUP(C313*1,effectif!A:BA,53,0)</f>
        <v>071521</v>
      </c>
      <c r="T313">
        <f t="shared" si="14"/>
        <v>97698</v>
      </c>
    </row>
    <row r="314" spans="1:20" x14ac:dyDescent="0.25">
      <c r="A314" s="37" t="s">
        <v>11177</v>
      </c>
      <c r="B314" s="37" t="s">
        <v>11178</v>
      </c>
      <c r="C314" s="37" t="s">
        <v>10091</v>
      </c>
      <c r="D314" s="37" t="s">
        <v>11189</v>
      </c>
      <c r="E314" s="37"/>
      <c r="F314" s="37"/>
      <c r="G314" s="37"/>
      <c r="H314" s="37"/>
      <c r="I314" s="37"/>
      <c r="J314" s="37"/>
      <c r="K314" s="37"/>
      <c r="L314" s="37"/>
      <c r="M314" s="37"/>
      <c r="N314" s="37"/>
      <c r="O314" s="37"/>
      <c r="P314" s="37"/>
      <c r="Q314">
        <f t="shared" si="12"/>
        <v>0</v>
      </c>
      <c r="R314">
        <f t="shared" si="13"/>
        <v>0</v>
      </c>
      <c r="S314" t="str">
        <f>VLOOKUP(C314*1,effectif!A:BA,53,0)</f>
        <v>071521</v>
      </c>
      <c r="T314">
        <f t="shared" si="14"/>
        <v>97699</v>
      </c>
    </row>
    <row r="315" spans="1:20" x14ac:dyDescent="0.25">
      <c r="A315" s="37" t="s">
        <v>11177</v>
      </c>
      <c r="B315" s="37" t="s">
        <v>11178</v>
      </c>
      <c r="C315" s="37" t="s">
        <v>10065</v>
      </c>
      <c r="D315" s="37" t="s">
        <v>11189</v>
      </c>
      <c r="E315" s="37"/>
      <c r="F315" s="37"/>
      <c r="G315" s="37"/>
      <c r="H315" s="37"/>
      <c r="I315" s="37"/>
      <c r="J315" s="37"/>
      <c r="K315" s="37"/>
      <c r="L315" s="37"/>
      <c r="M315" s="37"/>
      <c r="N315" s="37"/>
      <c r="O315" s="37"/>
      <c r="P315" s="37"/>
      <c r="Q315">
        <f t="shared" si="12"/>
        <v>0</v>
      </c>
      <c r="R315">
        <f t="shared" si="13"/>
        <v>0</v>
      </c>
      <c r="S315" t="str">
        <f>VLOOKUP(C315*1,effectif!A:BA,53,0)</f>
        <v>071521</v>
      </c>
      <c r="T315">
        <f t="shared" si="14"/>
        <v>97767</v>
      </c>
    </row>
    <row r="316" spans="1:20" x14ac:dyDescent="0.25">
      <c r="A316" s="37" t="s">
        <v>11177</v>
      </c>
      <c r="B316" s="37" t="s">
        <v>11178</v>
      </c>
      <c r="C316" s="37" t="s">
        <v>10035</v>
      </c>
      <c r="D316" s="37" t="s">
        <v>11189</v>
      </c>
      <c r="E316" s="37"/>
      <c r="F316" s="37"/>
      <c r="G316" s="37"/>
      <c r="H316" s="37"/>
      <c r="I316" s="37"/>
      <c r="J316" s="37"/>
      <c r="K316" s="37"/>
      <c r="L316" s="37"/>
      <c r="M316" s="37"/>
      <c r="N316" s="37"/>
      <c r="O316" s="37"/>
      <c r="P316" s="37"/>
      <c r="Q316">
        <f t="shared" si="12"/>
        <v>0</v>
      </c>
      <c r="R316">
        <f t="shared" si="13"/>
        <v>0</v>
      </c>
      <c r="S316" t="str">
        <f>VLOOKUP(C316*1,effectif!A:BA,53,0)</f>
        <v>071521</v>
      </c>
      <c r="T316">
        <f t="shared" si="14"/>
        <v>97886</v>
      </c>
    </row>
    <row r="317" spans="1:20" x14ac:dyDescent="0.25">
      <c r="A317" s="37" t="s">
        <v>11177</v>
      </c>
      <c r="B317" s="37" t="s">
        <v>11178</v>
      </c>
      <c r="C317" s="37" t="s">
        <v>9916</v>
      </c>
      <c r="D317" s="37" t="s">
        <v>11189</v>
      </c>
      <c r="E317" s="37"/>
      <c r="F317" s="37"/>
      <c r="G317" s="37"/>
      <c r="H317" s="37"/>
      <c r="I317" s="37"/>
      <c r="J317" s="37"/>
      <c r="K317" s="37"/>
      <c r="L317" s="37"/>
      <c r="M317" s="37"/>
      <c r="N317" s="37"/>
      <c r="O317" s="37"/>
      <c r="P317" s="37"/>
      <c r="Q317">
        <f t="shared" si="12"/>
        <v>0</v>
      </c>
      <c r="R317">
        <f t="shared" si="13"/>
        <v>0</v>
      </c>
      <c r="S317" t="str">
        <f>VLOOKUP(C317*1,effectif!A:BA,53,0)</f>
        <v>071521</v>
      </c>
      <c r="T317">
        <f t="shared" si="14"/>
        <v>98366</v>
      </c>
    </row>
    <row r="318" spans="1:20" x14ac:dyDescent="0.25">
      <c r="A318" s="37" t="s">
        <v>11177</v>
      </c>
      <c r="B318" s="37" t="s">
        <v>11178</v>
      </c>
      <c r="C318" s="37" t="s">
        <v>9892</v>
      </c>
      <c r="D318" s="37" t="s">
        <v>11189</v>
      </c>
      <c r="E318" s="37"/>
      <c r="F318" s="37"/>
      <c r="G318" s="37"/>
      <c r="H318" s="37"/>
      <c r="I318" s="37"/>
      <c r="J318" s="37"/>
      <c r="K318" s="37"/>
      <c r="L318" s="37"/>
      <c r="M318" s="37"/>
      <c r="N318" s="37"/>
      <c r="O318" s="37"/>
      <c r="P318" s="37"/>
      <c r="Q318">
        <f t="shared" si="12"/>
        <v>0</v>
      </c>
      <c r="R318">
        <f t="shared" si="13"/>
        <v>0</v>
      </c>
      <c r="S318" t="str">
        <f>VLOOKUP(C318*1,effectif!A:BA,53,0)</f>
        <v>071521</v>
      </c>
      <c r="T318">
        <f t="shared" si="14"/>
        <v>98474</v>
      </c>
    </row>
    <row r="319" spans="1:20" x14ac:dyDescent="0.25">
      <c r="A319" s="37" t="s">
        <v>11177</v>
      </c>
      <c r="B319" s="37" t="s">
        <v>11178</v>
      </c>
      <c r="C319" s="37" t="s">
        <v>8798</v>
      </c>
      <c r="D319" s="37" t="s">
        <v>11189</v>
      </c>
      <c r="E319" s="37"/>
      <c r="F319" s="37"/>
      <c r="G319" s="37"/>
      <c r="H319" s="37"/>
      <c r="I319" s="37"/>
      <c r="J319" s="37"/>
      <c r="K319" s="37"/>
      <c r="L319" s="37"/>
      <c r="M319" s="37"/>
      <c r="N319" s="37"/>
      <c r="O319" s="37"/>
      <c r="P319" s="37"/>
      <c r="Q319">
        <f t="shared" si="12"/>
        <v>0</v>
      </c>
      <c r="R319">
        <f t="shared" si="13"/>
        <v>0</v>
      </c>
      <c r="S319" t="str">
        <f>VLOOKUP(C319*1,effectif!A:BA,53,0)</f>
        <v>071521</v>
      </c>
      <c r="T319">
        <f t="shared" si="14"/>
        <v>993102</v>
      </c>
    </row>
    <row r="320" spans="1:20" x14ac:dyDescent="0.25">
      <c r="A320" s="37" t="s">
        <v>11177</v>
      </c>
      <c r="B320" s="37" t="s">
        <v>11178</v>
      </c>
      <c r="C320" s="37" t="s">
        <v>8795</v>
      </c>
      <c r="D320" s="37" t="s">
        <v>11189</v>
      </c>
      <c r="E320" s="37"/>
      <c r="F320" s="37"/>
      <c r="G320" s="37"/>
      <c r="H320" s="37"/>
      <c r="I320" s="37"/>
      <c r="J320" s="37"/>
      <c r="K320" s="37"/>
      <c r="L320" s="37"/>
      <c r="M320" s="37"/>
      <c r="N320" s="37"/>
      <c r="O320" s="37"/>
      <c r="P320" s="37"/>
      <c r="Q320">
        <f t="shared" si="12"/>
        <v>0</v>
      </c>
      <c r="R320">
        <f t="shared" si="13"/>
        <v>0</v>
      </c>
      <c r="S320" t="str">
        <f>VLOOKUP(C320*1,effectif!A:BA,53,0)</f>
        <v>071521</v>
      </c>
      <c r="T320">
        <f t="shared" si="14"/>
        <v>993103</v>
      </c>
    </row>
    <row r="321" spans="1:20" x14ac:dyDescent="0.25">
      <c r="A321" s="37" t="s">
        <v>11177</v>
      </c>
      <c r="B321" s="37" t="s">
        <v>11178</v>
      </c>
      <c r="C321" s="37" t="s">
        <v>8793</v>
      </c>
      <c r="D321" s="37" t="s">
        <v>11189</v>
      </c>
      <c r="E321" s="37"/>
      <c r="F321" s="37"/>
      <c r="G321" s="37"/>
      <c r="H321" s="37"/>
      <c r="I321" s="37"/>
      <c r="J321" s="37"/>
      <c r="K321" s="37"/>
      <c r="L321" s="37"/>
      <c r="M321" s="37"/>
      <c r="N321" s="37"/>
      <c r="O321" s="37"/>
      <c r="P321" s="37"/>
      <c r="Q321">
        <f t="shared" si="12"/>
        <v>0</v>
      </c>
      <c r="R321">
        <f t="shared" si="13"/>
        <v>0</v>
      </c>
      <c r="S321" t="str">
        <f>VLOOKUP(C321*1,effectif!A:BA,53,0)</f>
        <v>071521</v>
      </c>
      <c r="T321">
        <f t="shared" si="14"/>
        <v>993106</v>
      </c>
    </row>
    <row r="322" spans="1:20" x14ac:dyDescent="0.25">
      <c r="A322" s="37" t="s">
        <v>11177</v>
      </c>
      <c r="B322" s="37" t="s">
        <v>11178</v>
      </c>
      <c r="C322" s="37" t="s">
        <v>9439</v>
      </c>
      <c r="D322" s="37" t="s">
        <v>11189</v>
      </c>
      <c r="E322" s="37"/>
      <c r="F322" s="37"/>
      <c r="G322" s="37"/>
      <c r="H322" s="37"/>
      <c r="I322" s="37"/>
      <c r="J322" s="37"/>
      <c r="K322" s="37"/>
      <c r="L322" s="37"/>
      <c r="M322" s="37"/>
      <c r="N322" s="37"/>
      <c r="O322" s="37"/>
      <c r="P322" s="37"/>
      <c r="Q322">
        <f t="shared" si="12"/>
        <v>0</v>
      </c>
      <c r="R322">
        <f t="shared" si="13"/>
        <v>0</v>
      </c>
      <c r="S322" t="str">
        <f>VLOOKUP(C322*1,effectif!A:BA,53,0)</f>
        <v>071521</v>
      </c>
      <c r="T322">
        <f t="shared" si="14"/>
        <v>990636</v>
      </c>
    </row>
    <row r="323" spans="1:20" x14ac:dyDescent="0.25">
      <c r="A323" s="37" t="s">
        <v>11177</v>
      </c>
      <c r="B323" s="37" t="s">
        <v>11178</v>
      </c>
      <c r="C323" s="37" t="s">
        <v>9347</v>
      </c>
      <c r="D323" s="37" t="s">
        <v>11189</v>
      </c>
      <c r="E323" s="37"/>
      <c r="F323" s="37"/>
      <c r="G323" s="37"/>
      <c r="H323" s="37"/>
      <c r="I323" s="37"/>
      <c r="J323" s="37"/>
      <c r="K323" s="37"/>
      <c r="L323" s="37"/>
      <c r="M323" s="37"/>
      <c r="N323" s="37"/>
      <c r="O323" s="37"/>
      <c r="P323" s="37"/>
      <c r="Q323">
        <f t="shared" ref="Q323:Q386" si="15">IFERROR(E323+H323,0)</f>
        <v>0</v>
      </c>
      <c r="R323">
        <f t="shared" ref="R323:R386" si="16">IFERROR(E323+K323+N323,0)</f>
        <v>0</v>
      </c>
      <c r="S323" t="str">
        <f>VLOOKUP(C323*1,effectif!A:BA,53,0)</f>
        <v>071521</v>
      </c>
      <c r="T323">
        <f t="shared" ref="T323:T386" si="17">C323*1</f>
        <v>991082</v>
      </c>
    </row>
    <row r="324" spans="1:20" x14ac:dyDescent="0.25">
      <c r="A324" s="37" t="s">
        <v>11177</v>
      </c>
      <c r="B324" s="37" t="s">
        <v>11178</v>
      </c>
      <c r="C324" s="37" t="s">
        <v>8456</v>
      </c>
      <c r="D324" s="37" t="s">
        <v>11189</v>
      </c>
      <c r="E324" s="37"/>
      <c r="F324" s="37"/>
      <c r="G324" s="37"/>
      <c r="H324" s="37"/>
      <c r="I324" s="37"/>
      <c r="J324" s="37"/>
      <c r="K324" s="37"/>
      <c r="L324" s="37"/>
      <c r="M324" s="37"/>
      <c r="N324" s="37"/>
      <c r="O324" s="37"/>
      <c r="P324" s="37"/>
      <c r="Q324">
        <f t="shared" si="15"/>
        <v>0</v>
      </c>
      <c r="R324">
        <f t="shared" si="16"/>
        <v>0</v>
      </c>
      <c r="S324" t="str">
        <f>VLOOKUP(C324*1,effectif!A:BA,53,0)</f>
        <v>071521</v>
      </c>
      <c r="T324">
        <f t="shared" si="17"/>
        <v>993453</v>
      </c>
    </row>
    <row r="325" spans="1:20" x14ac:dyDescent="0.25">
      <c r="A325" s="37" t="s">
        <v>11177</v>
      </c>
      <c r="B325" s="37" t="s">
        <v>11178</v>
      </c>
      <c r="C325" s="37" t="s">
        <v>8440</v>
      </c>
      <c r="D325" s="37" t="s">
        <v>11189</v>
      </c>
      <c r="E325" s="37"/>
      <c r="F325" s="37"/>
      <c r="G325" s="37"/>
      <c r="H325" s="37"/>
      <c r="I325" s="37"/>
      <c r="J325" s="37"/>
      <c r="K325" s="37"/>
      <c r="L325" s="37"/>
      <c r="M325" s="37"/>
      <c r="N325" s="37"/>
      <c r="O325" s="37"/>
      <c r="P325" s="37"/>
      <c r="Q325">
        <f t="shared" si="15"/>
        <v>0</v>
      </c>
      <c r="R325">
        <f t="shared" si="16"/>
        <v>0</v>
      </c>
      <c r="S325" t="str">
        <f>VLOOKUP(C325*1,effectif!A:BA,53,0)</f>
        <v>071521</v>
      </c>
      <c r="T325">
        <f t="shared" si="17"/>
        <v>993460</v>
      </c>
    </row>
    <row r="326" spans="1:20" x14ac:dyDescent="0.25">
      <c r="A326" s="37" t="s">
        <v>11177</v>
      </c>
      <c r="B326" s="37" t="s">
        <v>11178</v>
      </c>
      <c r="C326" s="37" t="s">
        <v>8502</v>
      </c>
      <c r="D326" s="37" t="s">
        <v>11189</v>
      </c>
      <c r="E326" s="37"/>
      <c r="F326" s="37"/>
      <c r="G326" s="37"/>
      <c r="H326" s="37"/>
      <c r="I326" s="37"/>
      <c r="J326" s="37"/>
      <c r="K326" s="37"/>
      <c r="L326" s="37"/>
      <c r="M326" s="37"/>
      <c r="N326" s="37"/>
      <c r="O326" s="37"/>
      <c r="P326" s="37"/>
      <c r="Q326">
        <f t="shared" si="15"/>
        <v>0</v>
      </c>
      <c r="R326">
        <f t="shared" si="16"/>
        <v>0</v>
      </c>
      <c r="S326" t="str">
        <f>VLOOKUP(C326*1,effectif!A:BA,53,0)</f>
        <v>071521</v>
      </c>
      <c r="T326">
        <f t="shared" si="17"/>
        <v>993425</v>
      </c>
    </row>
    <row r="327" spans="1:20" x14ac:dyDescent="0.25">
      <c r="A327" s="37" t="s">
        <v>11177</v>
      </c>
      <c r="B327" s="37" t="s">
        <v>11178</v>
      </c>
      <c r="C327" s="37" t="s">
        <v>8499</v>
      </c>
      <c r="D327" s="37" t="s">
        <v>11189</v>
      </c>
      <c r="E327" s="37"/>
      <c r="F327" s="37"/>
      <c r="G327" s="37"/>
      <c r="H327" s="37"/>
      <c r="I327" s="37"/>
      <c r="J327" s="37"/>
      <c r="K327" s="37"/>
      <c r="L327" s="37"/>
      <c r="M327" s="37"/>
      <c r="N327" s="37"/>
      <c r="O327" s="37"/>
      <c r="P327" s="37"/>
      <c r="Q327">
        <f t="shared" si="15"/>
        <v>0</v>
      </c>
      <c r="R327">
        <f t="shared" si="16"/>
        <v>0</v>
      </c>
      <c r="S327" t="str">
        <f>VLOOKUP(C327*1,effectif!A:BA,53,0)</f>
        <v>071521</v>
      </c>
      <c r="T327">
        <f t="shared" si="17"/>
        <v>993428</v>
      </c>
    </row>
    <row r="328" spans="1:20" x14ac:dyDescent="0.25">
      <c r="A328" s="37" t="s">
        <v>11174</v>
      </c>
      <c r="B328" s="37" t="s">
        <v>11175</v>
      </c>
      <c r="C328" s="37" t="s">
        <v>7109</v>
      </c>
      <c r="D328" s="37" t="s">
        <v>11466</v>
      </c>
      <c r="E328" s="37"/>
      <c r="F328" s="37"/>
      <c r="G328" s="37"/>
      <c r="H328" s="37"/>
      <c r="I328" s="37"/>
      <c r="J328" s="37"/>
      <c r="K328" s="37"/>
      <c r="L328" s="37"/>
      <c r="M328" s="37"/>
      <c r="N328" s="37"/>
      <c r="O328" s="37"/>
      <c r="P328" s="37"/>
      <c r="Q328">
        <f t="shared" si="15"/>
        <v>0</v>
      </c>
      <c r="R328">
        <f t="shared" si="16"/>
        <v>0</v>
      </c>
      <c r="S328" t="str">
        <f>VLOOKUP(C328*1,effectif!A:BA,53,0)</f>
        <v>071562</v>
      </c>
      <c r="T328">
        <f t="shared" si="17"/>
        <v>71562</v>
      </c>
    </row>
    <row r="329" spans="1:20" x14ac:dyDescent="0.25">
      <c r="A329" s="37" t="s">
        <v>11174</v>
      </c>
      <c r="B329" s="37" t="s">
        <v>11175</v>
      </c>
      <c r="C329" s="37" t="s">
        <v>1358</v>
      </c>
      <c r="D329" s="37" t="s">
        <v>13974</v>
      </c>
      <c r="E329" s="37"/>
      <c r="F329" s="37"/>
      <c r="G329" s="37"/>
      <c r="H329" s="37"/>
      <c r="I329" s="37"/>
      <c r="J329" s="37"/>
      <c r="K329" s="37"/>
      <c r="L329" s="37"/>
      <c r="M329" s="37"/>
      <c r="N329" s="37"/>
      <c r="O329" s="37"/>
      <c r="P329" s="37"/>
      <c r="Q329">
        <f t="shared" si="15"/>
        <v>0</v>
      </c>
      <c r="R329">
        <f t="shared" si="16"/>
        <v>0</v>
      </c>
      <c r="S329" t="str">
        <f>VLOOKUP(C329*1,effectif!A:BA,53,0)</f>
        <v>071563</v>
      </c>
      <c r="T329">
        <f t="shared" si="17"/>
        <v>71563</v>
      </c>
    </row>
    <row r="330" spans="1:20" x14ac:dyDescent="0.25">
      <c r="A330" s="37" t="s">
        <v>11177</v>
      </c>
      <c r="B330" s="37" t="s">
        <v>11178</v>
      </c>
      <c r="C330" s="37" t="s">
        <v>1344</v>
      </c>
      <c r="D330" s="37" t="s">
        <v>11468</v>
      </c>
      <c r="E330" s="37">
        <v>13.49</v>
      </c>
      <c r="F330" s="37">
        <v>14.63</v>
      </c>
      <c r="G330" s="37">
        <v>0</v>
      </c>
      <c r="H330" s="37">
        <v>26.59</v>
      </c>
      <c r="I330" s="37">
        <v>12.2</v>
      </c>
      <c r="J330" s="37">
        <v>0</v>
      </c>
      <c r="K330" s="37">
        <v>39.119999999999997</v>
      </c>
      <c r="L330" s="37">
        <v>0</v>
      </c>
      <c r="M330" s="37">
        <v>0</v>
      </c>
      <c r="N330" s="37">
        <v>31.59</v>
      </c>
      <c r="O330" s="37">
        <v>15.92</v>
      </c>
      <c r="P330" s="37">
        <v>5.96</v>
      </c>
      <c r="Q330">
        <f t="shared" si="15"/>
        <v>40.08</v>
      </c>
      <c r="R330">
        <f t="shared" si="16"/>
        <v>84.2</v>
      </c>
      <c r="S330" t="str">
        <f>VLOOKUP(C330*1,effectif!A:BA,53,0)</f>
        <v>071563</v>
      </c>
      <c r="T330">
        <f t="shared" si="17"/>
        <v>305127</v>
      </c>
    </row>
    <row r="331" spans="1:20" x14ac:dyDescent="0.25">
      <c r="A331" s="37" t="s">
        <v>11177</v>
      </c>
      <c r="B331" s="37" t="s">
        <v>11178</v>
      </c>
      <c r="C331" s="37" t="s">
        <v>1362</v>
      </c>
      <c r="D331" s="37" t="s">
        <v>11469</v>
      </c>
      <c r="E331" s="37">
        <v>11.51</v>
      </c>
      <c r="F331" s="37">
        <v>0</v>
      </c>
      <c r="G331" s="37">
        <v>0</v>
      </c>
      <c r="H331" s="37">
        <v>11.02</v>
      </c>
      <c r="I331" s="37">
        <v>0</v>
      </c>
      <c r="J331" s="37">
        <v>0</v>
      </c>
      <c r="K331" s="37">
        <v>25.18</v>
      </c>
      <c r="L331" s="37">
        <v>0</v>
      </c>
      <c r="M331" s="37">
        <v>0</v>
      </c>
      <c r="N331" s="37">
        <v>35.44</v>
      </c>
      <c r="O331" s="37">
        <v>0</v>
      </c>
      <c r="P331" s="37">
        <v>0</v>
      </c>
      <c r="Q331">
        <f t="shared" si="15"/>
        <v>22.53</v>
      </c>
      <c r="R331">
        <f t="shared" si="16"/>
        <v>72.13</v>
      </c>
      <c r="S331" t="str">
        <f>VLOOKUP(C331*1,effectif!A:BA,53,0)</f>
        <v>071563</v>
      </c>
      <c r="T331">
        <f t="shared" si="17"/>
        <v>305134</v>
      </c>
    </row>
    <row r="332" spans="1:20" x14ac:dyDescent="0.25">
      <c r="A332" s="37" t="s">
        <v>11177</v>
      </c>
      <c r="B332" s="37" t="s">
        <v>11178</v>
      </c>
      <c r="C332" s="37" t="s">
        <v>2718</v>
      </c>
      <c r="D332" s="37" t="s">
        <v>11470</v>
      </c>
      <c r="E332" s="37">
        <v>5.97</v>
      </c>
      <c r="F332" s="37">
        <v>0</v>
      </c>
      <c r="G332" s="37">
        <v>6.17</v>
      </c>
      <c r="H332" s="37">
        <v>4.9800000000000004</v>
      </c>
      <c r="I332" s="37">
        <v>1.3</v>
      </c>
      <c r="J332" s="37">
        <v>6.19</v>
      </c>
      <c r="K332" s="37">
        <v>7.45</v>
      </c>
      <c r="L332" s="37">
        <v>2.5099999999999998</v>
      </c>
      <c r="M332" s="37">
        <v>0</v>
      </c>
      <c r="N332" s="37">
        <v>13.22</v>
      </c>
      <c r="O332" s="37">
        <v>0.46</v>
      </c>
      <c r="P332" s="37">
        <v>0</v>
      </c>
      <c r="Q332">
        <f t="shared" si="15"/>
        <v>10.95</v>
      </c>
      <c r="R332">
        <f t="shared" si="16"/>
        <v>26.64</v>
      </c>
      <c r="S332" t="str">
        <f>VLOOKUP(C332*1,effectif!A:BA,53,0)</f>
        <v>071563</v>
      </c>
      <c r="T332">
        <f t="shared" si="17"/>
        <v>176945</v>
      </c>
    </row>
    <row r="333" spans="1:20" x14ac:dyDescent="0.25">
      <c r="A333" s="37" t="s">
        <v>11177</v>
      </c>
      <c r="B333" s="37" t="s">
        <v>11178</v>
      </c>
      <c r="C333" s="37" t="s">
        <v>3061</v>
      </c>
      <c r="D333" s="37" t="s">
        <v>11471</v>
      </c>
      <c r="E333" s="37">
        <v>8.85</v>
      </c>
      <c r="F333" s="37">
        <v>0</v>
      </c>
      <c r="G333" s="37">
        <v>34.71</v>
      </c>
      <c r="H333" s="37">
        <v>27.75</v>
      </c>
      <c r="I333" s="37">
        <v>0</v>
      </c>
      <c r="J333" s="37">
        <v>59.05</v>
      </c>
      <c r="K333" s="37">
        <v>24.25</v>
      </c>
      <c r="L333" s="37">
        <v>0</v>
      </c>
      <c r="M333" s="37">
        <v>0</v>
      </c>
      <c r="N333" s="37">
        <v>32</v>
      </c>
      <c r="O333" s="37">
        <v>33.33</v>
      </c>
      <c r="P333" s="37">
        <v>0</v>
      </c>
      <c r="Q333">
        <f t="shared" si="15"/>
        <v>36.6</v>
      </c>
      <c r="R333">
        <f t="shared" si="16"/>
        <v>65.099999999999994</v>
      </c>
      <c r="S333" t="str">
        <f>VLOOKUP(C333*1,effectif!A:BA,53,0)</f>
        <v>071563</v>
      </c>
      <c r="T333">
        <f t="shared" si="17"/>
        <v>305262</v>
      </c>
    </row>
    <row r="334" spans="1:20" x14ac:dyDescent="0.25">
      <c r="A334" s="37" t="s">
        <v>11177</v>
      </c>
      <c r="B334" s="37" t="s">
        <v>11178</v>
      </c>
      <c r="C334" s="37" t="s">
        <v>4433</v>
      </c>
      <c r="D334" s="37" t="s">
        <v>11472</v>
      </c>
      <c r="E334" s="37"/>
      <c r="F334" s="37"/>
      <c r="G334" s="37"/>
      <c r="H334" s="37"/>
      <c r="I334" s="37"/>
      <c r="J334" s="37"/>
      <c r="K334" s="37"/>
      <c r="L334" s="37"/>
      <c r="M334" s="37"/>
      <c r="N334" s="37"/>
      <c r="O334" s="37"/>
      <c r="P334" s="37"/>
      <c r="Q334">
        <f t="shared" si="15"/>
        <v>0</v>
      </c>
      <c r="R334">
        <f t="shared" si="16"/>
        <v>0</v>
      </c>
      <c r="S334" t="str">
        <f>VLOOKUP(C334*1,effectif!A:BA,53,0)</f>
        <v>071563</v>
      </c>
      <c r="T334">
        <f t="shared" si="17"/>
        <v>305866</v>
      </c>
    </row>
    <row r="335" spans="1:20" x14ac:dyDescent="0.25">
      <c r="A335" s="37" t="s">
        <v>11177</v>
      </c>
      <c r="B335" s="37" t="s">
        <v>11178</v>
      </c>
      <c r="C335" s="37" t="s">
        <v>2392</v>
      </c>
      <c r="D335" s="37" t="s">
        <v>11473</v>
      </c>
      <c r="E335" s="37"/>
      <c r="F335" s="37"/>
      <c r="G335" s="37"/>
      <c r="H335" s="37"/>
      <c r="I335" s="37"/>
      <c r="J335" s="37"/>
      <c r="K335" s="37"/>
      <c r="L335" s="37"/>
      <c r="M335" s="37"/>
      <c r="N335" s="37"/>
      <c r="O335" s="37"/>
      <c r="P335" s="37"/>
      <c r="Q335">
        <f t="shared" si="15"/>
        <v>0</v>
      </c>
      <c r="R335">
        <f t="shared" si="16"/>
        <v>0</v>
      </c>
      <c r="S335" t="str">
        <f>VLOOKUP(C335*1,effectif!A:BA,53,0)</f>
        <v>071563</v>
      </c>
      <c r="T335">
        <f t="shared" si="17"/>
        <v>305984</v>
      </c>
    </row>
    <row r="336" spans="1:20" x14ac:dyDescent="0.25">
      <c r="A336" s="37" t="s">
        <v>11177</v>
      </c>
      <c r="B336" s="37" t="s">
        <v>11178</v>
      </c>
      <c r="C336" s="37" t="s">
        <v>6714</v>
      </c>
      <c r="D336" s="37" t="s">
        <v>11474</v>
      </c>
      <c r="E336" s="37">
        <v>29.73</v>
      </c>
      <c r="F336" s="37">
        <v>0</v>
      </c>
      <c r="G336" s="37"/>
      <c r="H336" s="37">
        <v>16.940000000000001</v>
      </c>
      <c r="I336" s="37">
        <v>0</v>
      </c>
      <c r="J336" s="37"/>
      <c r="K336" s="37">
        <v>11.45</v>
      </c>
      <c r="L336" s="37">
        <v>0</v>
      </c>
      <c r="M336" s="37">
        <v>0</v>
      </c>
      <c r="N336" s="37">
        <v>14.43</v>
      </c>
      <c r="O336" s="37">
        <v>0</v>
      </c>
      <c r="P336" s="37">
        <v>0</v>
      </c>
      <c r="Q336">
        <f t="shared" si="15"/>
        <v>46.67</v>
      </c>
      <c r="R336">
        <f t="shared" si="16"/>
        <v>55.61</v>
      </c>
      <c r="S336" t="str">
        <f>VLOOKUP(C336*1,effectif!A:BA,53,0)</f>
        <v>071563</v>
      </c>
      <c r="T336">
        <f t="shared" si="17"/>
        <v>303412</v>
      </c>
    </row>
    <row r="337" spans="1:20" x14ac:dyDescent="0.25">
      <c r="A337" s="37" t="s">
        <v>11177</v>
      </c>
      <c r="B337" s="37" t="s">
        <v>11178</v>
      </c>
      <c r="C337" s="37" t="s">
        <v>8356</v>
      </c>
      <c r="D337" s="37" t="s">
        <v>11475</v>
      </c>
      <c r="E337" s="37">
        <v>1.49</v>
      </c>
      <c r="F337" s="37">
        <v>0</v>
      </c>
      <c r="G337" s="37">
        <v>2.79</v>
      </c>
      <c r="H337" s="37">
        <v>6.79</v>
      </c>
      <c r="I337" s="37">
        <v>1.06</v>
      </c>
      <c r="J337" s="37">
        <v>0</v>
      </c>
      <c r="K337" s="37">
        <v>16.579999999999998</v>
      </c>
      <c r="L337" s="37">
        <v>2.2400000000000002</v>
      </c>
      <c r="M337" s="37">
        <v>0</v>
      </c>
      <c r="N337" s="37">
        <v>15.03</v>
      </c>
      <c r="O337" s="37">
        <v>0</v>
      </c>
      <c r="P337" s="37">
        <v>0</v>
      </c>
      <c r="Q337">
        <f t="shared" si="15"/>
        <v>8.2799999999999994</v>
      </c>
      <c r="R337">
        <f t="shared" si="16"/>
        <v>33.099999999999994</v>
      </c>
      <c r="S337" t="str">
        <f>VLOOKUP(C337*1,effectif!A:BA,53,0)</f>
        <v>071563</v>
      </c>
      <c r="T337">
        <f t="shared" si="17"/>
        <v>304551</v>
      </c>
    </row>
    <row r="338" spans="1:20" x14ac:dyDescent="0.25">
      <c r="A338" s="37" t="s">
        <v>11177</v>
      </c>
      <c r="B338" s="37" t="s">
        <v>11178</v>
      </c>
      <c r="C338" s="37" t="s">
        <v>10062</v>
      </c>
      <c r="D338" s="37" t="s">
        <v>11189</v>
      </c>
      <c r="E338" s="37"/>
      <c r="F338" s="37"/>
      <c r="G338" s="37"/>
      <c r="H338" s="37"/>
      <c r="I338" s="37"/>
      <c r="J338" s="37"/>
      <c r="K338" s="37"/>
      <c r="L338" s="37"/>
      <c r="M338" s="37"/>
      <c r="N338" s="37"/>
      <c r="O338" s="37"/>
      <c r="P338" s="37"/>
      <c r="Q338">
        <f t="shared" si="15"/>
        <v>0</v>
      </c>
      <c r="R338">
        <f t="shared" si="16"/>
        <v>0</v>
      </c>
      <c r="S338" t="str">
        <f>VLOOKUP(C338*1,effectif!A:BA,53,0)</f>
        <v>071563</v>
      </c>
      <c r="T338">
        <f t="shared" si="17"/>
        <v>97824</v>
      </c>
    </row>
    <row r="339" spans="1:20" x14ac:dyDescent="0.25">
      <c r="A339" s="37" t="s">
        <v>11177</v>
      </c>
      <c r="B339" s="37" t="s">
        <v>11178</v>
      </c>
      <c r="C339" s="37" t="s">
        <v>9867</v>
      </c>
      <c r="D339" s="37" t="s">
        <v>11189</v>
      </c>
      <c r="E339" s="37"/>
      <c r="F339" s="37"/>
      <c r="G339" s="37"/>
      <c r="H339" s="37"/>
      <c r="I339" s="37"/>
      <c r="J339" s="37"/>
      <c r="K339" s="37"/>
      <c r="L339" s="37"/>
      <c r="M339" s="37"/>
      <c r="N339" s="37"/>
      <c r="O339" s="37"/>
      <c r="P339" s="37"/>
      <c r="Q339">
        <f t="shared" si="15"/>
        <v>0</v>
      </c>
      <c r="R339">
        <f t="shared" si="16"/>
        <v>0</v>
      </c>
      <c r="S339" t="str">
        <f>VLOOKUP(C339*1,effectif!A:BA,53,0)</f>
        <v>071563</v>
      </c>
      <c r="T339">
        <f t="shared" si="17"/>
        <v>98592</v>
      </c>
    </row>
    <row r="340" spans="1:20" x14ac:dyDescent="0.25">
      <c r="A340" s="37" t="s">
        <v>11177</v>
      </c>
      <c r="B340" s="37" t="s">
        <v>11178</v>
      </c>
      <c r="C340" s="37" t="s">
        <v>9040</v>
      </c>
      <c r="D340" s="37" t="s">
        <v>11189</v>
      </c>
      <c r="E340" s="37"/>
      <c r="F340" s="37"/>
      <c r="G340" s="37"/>
      <c r="H340" s="37"/>
      <c r="I340" s="37"/>
      <c r="J340" s="37"/>
      <c r="K340" s="37"/>
      <c r="L340" s="37"/>
      <c r="M340" s="37"/>
      <c r="N340" s="37"/>
      <c r="O340" s="37"/>
      <c r="P340" s="37"/>
      <c r="Q340">
        <f t="shared" si="15"/>
        <v>0</v>
      </c>
      <c r="R340">
        <f t="shared" si="16"/>
        <v>0</v>
      </c>
      <c r="S340" t="str">
        <f>VLOOKUP(C340*1,effectif!A:BA,53,0)</f>
        <v>071563</v>
      </c>
      <c r="T340">
        <f t="shared" si="17"/>
        <v>992445</v>
      </c>
    </row>
    <row r="341" spans="1:20" x14ac:dyDescent="0.25">
      <c r="A341" s="37" t="s">
        <v>11177</v>
      </c>
      <c r="B341" s="37" t="s">
        <v>11178</v>
      </c>
      <c r="C341" s="37" t="s">
        <v>8927</v>
      </c>
      <c r="D341" s="37" t="s">
        <v>11189</v>
      </c>
      <c r="E341" s="37"/>
      <c r="F341" s="37"/>
      <c r="G341" s="37"/>
      <c r="H341" s="37"/>
      <c r="I341" s="37"/>
      <c r="J341" s="37"/>
      <c r="K341" s="37"/>
      <c r="L341" s="37"/>
      <c r="M341" s="37"/>
      <c r="N341" s="37"/>
      <c r="O341" s="37"/>
      <c r="P341" s="37"/>
      <c r="Q341">
        <f t="shared" si="15"/>
        <v>0</v>
      </c>
      <c r="R341">
        <f t="shared" si="16"/>
        <v>0</v>
      </c>
      <c r="S341" t="str">
        <f>VLOOKUP(C341*1,effectif!A:BA,53,0)</f>
        <v>071563</v>
      </c>
      <c r="T341">
        <f t="shared" si="17"/>
        <v>992812</v>
      </c>
    </row>
    <row r="342" spans="1:20" x14ac:dyDescent="0.25">
      <c r="A342" s="37" t="s">
        <v>11177</v>
      </c>
      <c r="B342" s="37" t="s">
        <v>11178</v>
      </c>
      <c r="C342" s="37" t="s">
        <v>8896</v>
      </c>
      <c r="D342" s="37" t="s">
        <v>11189</v>
      </c>
      <c r="E342" s="37"/>
      <c r="F342" s="37"/>
      <c r="G342" s="37"/>
      <c r="H342" s="37"/>
      <c r="I342" s="37"/>
      <c r="J342" s="37"/>
      <c r="K342" s="37"/>
      <c r="L342" s="37"/>
      <c r="M342" s="37"/>
      <c r="N342" s="37"/>
      <c r="O342" s="37"/>
      <c r="P342" s="37"/>
      <c r="Q342">
        <f t="shared" si="15"/>
        <v>0</v>
      </c>
      <c r="R342">
        <f t="shared" si="16"/>
        <v>0</v>
      </c>
      <c r="S342" t="str">
        <f>VLOOKUP(C342*1,effectif!A:BA,53,0)</f>
        <v>071563</v>
      </c>
      <c r="T342">
        <f t="shared" si="17"/>
        <v>992888</v>
      </c>
    </row>
    <row r="343" spans="1:20" x14ac:dyDescent="0.25">
      <c r="A343" s="37" t="s">
        <v>11177</v>
      </c>
      <c r="B343" s="37" t="s">
        <v>11178</v>
      </c>
      <c r="C343" s="37" t="s">
        <v>8430</v>
      </c>
      <c r="D343" s="37" t="s">
        <v>11189</v>
      </c>
      <c r="E343" s="37"/>
      <c r="F343" s="37"/>
      <c r="G343" s="37"/>
      <c r="H343" s="37"/>
      <c r="I343" s="37"/>
      <c r="J343" s="37"/>
      <c r="K343" s="37"/>
      <c r="L343" s="37"/>
      <c r="M343" s="37"/>
      <c r="N343" s="37"/>
      <c r="O343" s="37"/>
      <c r="P343" s="37"/>
      <c r="Q343">
        <f t="shared" si="15"/>
        <v>0</v>
      </c>
      <c r="R343">
        <f t="shared" si="16"/>
        <v>0</v>
      </c>
      <c r="S343" t="str">
        <f>VLOOKUP(C343*1,effectif!A:BA,53,0)</f>
        <v>071563</v>
      </c>
      <c r="T343">
        <f t="shared" si="17"/>
        <v>993468</v>
      </c>
    </row>
    <row r="344" spans="1:20" x14ac:dyDescent="0.25">
      <c r="A344" s="37" t="s">
        <v>11177</v>
      </c>
      <c r="B344" s="37" t="s">
        <v>11178</v>
      </c>
      <c r="C344" s="37" t="s">
        <v>8427</v>
      </c>
      <c r="D344" s="37" t="s">
        <v>11189</v>
      </c>
      <c r="E344" s="37"/>
      <c r="F344" s="37"/>
      <c r="G344" s="37"/>
      <c r="H344" s="37"/>
      <c r="I344" s="37"/>
      <c r="J344" s="37"/>
      <c r="K344" s="37"/>
      <c r="L344" s="37"/>
      <c r="M344" s="37"/>
      <c r="N344" s="37"/>
      <c r="O344" s="37"/>
      <c r="P344" s="37"/>
      <c r="Q344">
        <f t="shared" si="15"/>
        <v>0</v>
      </c>
      <c r="R344">
        <f t="shared" si="16"/>
        <v>0</v>
      </c>
      <c r="S344" t="str">
        <f>VLOOKUP(C344*1,effectif!A:BA,53,0)</f>
        <v>071563</v>
      </c>
      <c r="T344">
        <f t="shared" si="17"/>
        <v>993471</v>
      </c>
    </row>
    <row r="345" spans="1:20" x14ac:dyDescent="0.25">
      <c r="A345" s="37" t="s">
        <v>11177</v>
      </c>
      <c r="B345" s="37" t="s">
        <v>11178</v>
      </c>
      <c r="C345" s="37" t="s">
        <v>8418</v>
      </c>
      <c r="D345" s="37" t="s">
        <v>11189</v>
      </c>
      <c r="E345" s="37"/>
      <c r="F345" s="37"/>
      <c r="G345" s="37"/>
      <c r="H345" s="37"/>
      <c r="I345" s="37"/>
      <c r="J345" s="37"/>
      <c r="K345" s="37"/>
      <c r="L345" s="37"/>
      <c r="M345" s="37"/>
      <c r="N345" s="37"/>
      <c r="O345" s="37"/>
      <c r="P345" s="37"/>
      <c r="Q345">
        <f t="shared" si="15"/>
        <v>0</v>
      </c>
      <c r="R345">
        <f t="shared" si="16"/>
        <v>0</v>
      </c>
      <c r="S345" t="str">
        <f>VLOOKUP(C345*1,effectif!A:BA,53,0)</f>
        <v>071563</v>
      </c>
      <c r="T345">
        <f t="shared" si="17"/>
        <v>993477</v>
      </c>
    </row>
    <row r="346" spans="1:20" x14ac:dyDescent="0.25">
      <c r="A346" s="37" t="s">
        <v>11177</v>
      </c>
      <c r="B346" s="37" t="s">
        <v>11178</v>
      </c>
      <c r="C346" s="37" t="s">
        <v>8416</v>
      </c>
      <c r="D346" s="37" t="s">
        <v>11189</v>
      </c>
      <c r="E346" s="37"/>
      <c r="F346" s="37"/>
      <c r="G346" s="37"/>
      <c r="H346" s="37"/>
      <c r="I346" s="37"/>
      <c r="J346" s="37"/>
      <c r="K346" s="37"/>
      <c r="L346" s="37"/>
      <c r="M346" s="37"/>
      <c r="N346" s="37"/>
      <c r="O346" s="37"/>
      <c r="P346" s="37"/>
      <c r="Q346">
        <f t="shared" si="15"/>
        <v>0</v>
      </c>
      <c r="R346">
        <f t="shared" si="16"/>
        <v>0</v>
      </c>
      <c r="S346" t="str">
        <f>VLOOKUP(C346*1,effectif!A:BA,53,0)</f>
        <v>071563</v>
      </c>
      <c r="T346">
        <f t="shared" si="17"/>
        <v>993478</v>
      </c>
    </row>
    <row r="347" spans="1:20" x14ac:dyDescent="0.25">
      <c r="A347" s="37" t="s">
        <v>11177</v>
      </c>
      <c r="B347" s="37" t="s">
        <v>11178</v>
      </c>
      <c r="C347" s="37" t="s">
        <v>8414</v>
      </c>
      <c r="D347" s="37" t="s">
        <v>11189</v>
      </c>
      <c r="E347" s="37"/>
      <c r="F347" s="37"/>
      <c r="G347" s="37"/>
      <c r="H347" s="37"/>
      <c r="I347" s="37"/>
      <c r="J347" s="37"/>
      <c r="K347" s="37"/>
      <c r="L347" s="37"/>
      <c r="M347" s="37"/>
      <c r="N347" s="37"/>
      <c r="O347" s="37"/>
      <c r="P347" s="37"/>
      <c r="Q347">
        <f t="shared" si="15"/>
        <v>0</v>
      </c>
      <c r="R347">
        <f t="shared" si="16"/>
        <v>0</v>
      </c>
      <c r="S347" t="str">
        <f>VLOOKUP(C347*1,effectif!A:BA,53,0)</f>
        <v>071563</v>
      </c>
      <c r="T347">
        <f t="shared" si="17"/>
        <v>993480</v>
      </c>
    </row>
    <row r="348" spans="1:20" x14ac:dyDescent="0.25">
      <c r="A348" s="37" t="s">
        <v>11177</v>
      </c>
      <c r="B348" s="37" t="s">
        <v>11178</v>
      </c>
      <c r="C348" s="37" t="s">
        <v>8352</v>
      </c>
      <c r="D348" s="37" t="s">
        <v>11189</v>
      </c>
      <c r="E348" s="37"/>
      <c r="F348" s="37"/>
      <c r="G348" s="37"/>
      <c r="H348" s="37"/>
      <c r="I348" s="37"/>
      <c r="J348" s="37"/>
      <c r="K348" s="37"/>
      <c r="L348" s="37"/>
      <c r="M348" s="37"/>
      <c r="N348" s="37"/>
      <c r="O348" s="37"/>
      <c r="P348" s="37"/>
      <c r="Q348">
        <f t="shared" si="15"/>
        <v>0</v>
      </c>
      <c r="R348">
        <f t="shared" si="16"/>
        <v>0</v>
      </c>
      <c r="S348" t="str">
        <f>VLOOKUP(C348*1,effectif!A:BA,53,0)</f>
        <v>071563</v>
      </c>
      <c r="T348">
        <f t="shared" si="17"/>
        <v>993528</v>
      </c>
    </row>
    <row r="349" spans="1:20" x14ac:dyDescent="0.25">
      <c r="A349" s="37" t="s">
        <v>11174</v>
      </c>
      <c r="B349" s="37" t="s">
        <v>11175</v>
      </c>
      <c r="C349" s="37" t="s">
        <v>2116</v>
      </c>
      <c r="D349" s="37" t="s">
        <v>11476</v>
      </c>
      <c r="E349" s="37">
        <v>6.84</v>
      </c>
      <c r="F349" s="37">
        <v>0</v>
      </c>
      <c r="G349" s="37">
        <v>1.97</v>
      </c>
      <c r="H349" s="37">
        <v>10.46</v>
      </c>
      <c r="I349" s="37">
        <v>0.69</v>
      </c>
      <c r="J349" s="37">
        <v>0</v>
      </c>
      <c r="K349" s="37">
        <v>12.82</v>
      </c>
      <c r="L349" s="37">
        <v>3.91</v>
      </c>
      <c r="M349" s="37">
        <v>0.94</v>
      </c>
      <c r="N349" s="37">
        <v>19.12</v>
      </c>
      <c r="O349" s="37">
        <v>7.87</v>
      </c>
      <c r="P349" s="37">
        <v>17.55</v>
      </c>
      <c r="Q349">
        <f t="shared" si="15"/>
        <v>17.3</v>
      </c>
      <c r="R349">
        <f t="shared" si="16"/>
        <v>38.78</v>
      </c>
      <c r="S349" t="str">
        <f>VLOOKUP(C349*1,effectif!A:BA,53,0)</f>
        <v>700076</v>
      </c>
      <c r="T349">
        <f t="shared" si="17"/>
        <v>302511</v>
      </c>
    </row>
    <row r="350" spans="1:20" x14ac:dyDescent="0.25">
      <c r="A350" s="37" t="s">
        <v>11177</v>
      </c>
      <c r="B350" s="37" t="s">
        <v>11178</v>
      </c>
      <c r="C350" s="37" t="s">
        <v>5362</v>
      </c>
      <c r="D350" s="37" t="s">
        <v>11477</v>
      </c>
      <c r="E350" s="37">
        <v>0.02</v>
      </c>
      <c r="F350" s="37">
        <v>0</v>
      </c>
      <c r="G350" s="37">
        <v>0</v>
      </c>
      <c r="H350" s="37">
        <v>2.02</v>
      </c>
      <c r="I350" s="37">
        <v>0.11</v>
      </c>
      <c r="J350" s="37">
        <v>0</v>
      </c>
      <c r="K350" s="37">
        <v>8.66</v>
      </c>
      <c r="L350" s="37">
        <v>8.3699999999999992</v>
      </c>
      <c r="M350" s="37">
        <v>2.96</v>
      </c>
      <c r="N350" s="37">
        <v>22.13</v>
      </c>
      <c r="O350" s="37">
        <v>10.87</v>
      </c>
      <c r="P350" s="37">
        <v>24.75</v>
      </c>
      <c r="Q350">
        <f t="shared" si="15"/>
        <v>2.04</v>
      </c>
      <c r="R350">
        <f t="shared" si="16"/>
        <v>30.81</v>
      </c>
      <c r="S350" t="str">
        <f>VLOOKUP(C350*1,effectif!A:BA,53,0)</f>
        <v>700076</v>
      </c>
      <c r="T350">
        <f t="shared" si="17"/>
        <v>180255</v>
      </c>
    </row>
    <row r="351" spans="1:20" x14ac:dyDescent="0.25">
      <c r="A351" s="37" t="s">
        <v>11177</v>
      </c>
      <c r="B351" s="37" t="s">
        <v>11178</v>
      </c>
      <c r="C351" s="37" t="s">
        <v>5602</v>
      </c>
      <c r="D351" s="37" t="s">
        <v>11478</v>
      </c>
      <c r="E351" s="37">
        <v>21.4</v>
      </c>
      <c r="F351" s="37">
        <v>0</v>
      </c>
      <c r="G351" s="37">
        <v>8.1199999999999992</v>
      </c>
      <c r="H351" s="37">
        <v>28.69</v>
      </c>
      <c r="I351" s="37">
        <v>10.38</v>
      </c>
      <c r="J351" s="37">
        <v>0</v>
      </c>
      <c r="K351" s="37">
        <v>12.78</v>
      </c>
      <c r="L351" s="37">
        <v>2.19</v>
      </c>
      <c r="M351" s="37">
        <v>0</v>
      </c>
      <c r="N351" s="37">
        <v>22.54</v>
      </c>
      <c r="O351" s="37">
        <v>12.03</v>
      </c>
      <c r="P351" s="37">
        <v>0</v>
      </c>
      <c r="Q351">
        <f t="shared" si="15"/>
        <v>50.09</v>
      </c>
      <c r="R351">
        <f t="shared" si="16"/>
        <v>56.72</v>
      </c>
      <c r="S351" t="str">
        <f>VLOOKUP(C351*1,effectif!A:BA,53,0)</f>
        <v>700076</v>
      </c>
      <c r="T351">
        <f t="shared" si="17"/>
        <v>303754</v>
      </c>
    </row>
    <row r="352" spans="1:20" x14ac:dyDescent="0.25">
      <c r="A352" s="37" t="s">
        <v>11177</v>
      </c>
      <c r="B352" s="37" t="s">
        <v>11178</v>
      </c>
      <c r="C352" s="37" t="s">
        <v>2749</v>
      </c>
      <c r="D352" s="37" t="s">
        <v>11479</v>
      </c>
      <c r="E352" s="37">
        <v>0</v>
      </c>
      <c r="F352" s="37">
        <v>0</v>
      </c>
      <c r="G352" s="37">
        <v>0</v>
      </c>
      <c r="H352" s="37"/>
      <c r="I352" s="37"/>
      <c r="J352" s="37"/>
      <c r="K352" s="37"/>
      <c r="L352" s="37"/>
      <c r="M352" s="37"/>
      <c r="N352" s="37"/>
      <c r="O352" s="37"/>
      <c r="P352" s="37"/>
      <c r="Q352">
        <f t="shared" si="15"/>
        <v>0</v>
      </c>
      <c r="R352">
        <f t="shared" si="16"/>
        <v>0</v>
      </c>
      <c r="S352" t="str">
        <f>VLOOKUP(C352*1,effectif!A:BA,53,0)</f>
        <v>700076</v>
      </c>
      <c r="T352">
        <f t="shared" si="17"/>
        <v>305638</v>
      </c>
    </row>
    <row r="353" spans="1:20" x14ac:dyDescent="0.25">
      <c r="A353" s="37" t="s">
        <v>11177</v>
      </c>
      <c r="B353" s="37" t="s">
        <v>11178</v>
      </c>
      <c r="C353" s="37" t="s">
        <v>3008</v>
      </c>
      <c r="D353" s="37" t="s">
        <v>11480</v>
      </c>
      <c r="E353" s="37">
        <v>3.31</v>
      </c>
      <c r="F353" s="37">
        <v>0</v>
      </c>
      <c r="G353" s="37">
        <v>8.18</v>
      </c>
      <c r="H353" s="37">
        <v>3.48</v>
      </c>
      <c r="I353" s="37">
        <v>0</v>
      </c>
      <c r="J353" s="37">
        <v>0</v>
      </c>
      <c r="K353" s="37">
        <v>14.85</v>
      </c>
      <c r="L353" s="37">
        <v>1.84</v>
      </c>
      <c r="M353" s="37">
        <v>0</v>
      </c>
      <c r="N353" s="37">
        <v>18.12</v>
      </c>
      <c r="O353" s="37">
        <v>6.41</v>
      </c>
      <c r="P353" s="37">
        <v>28.52</v>
      </c>
      <c r="Q353">
        <f t="shared" si="15"/>
        <v>6.79</v>
      </c>
      <c r="R353">
        <f t="shared" si="16"/>
        <v>36.28</v>
      </c>
      <c r="S353" t="str">
        <f>VLOOKUP(C353*1,effectif!A:BA,53,0)</f>
        <v>700076</v>
      </c>
      <c r="T353">
        <f t="shared" si="17"/>
        <v>304192</v>
      </c>
    </row>
    <row r="354" spans="1:20" x14ac:dyDescent="0.25">
      <c r="A354" s="37" t="s">
        <v>11177</v>
      </c>
      <c r="B354" s="37" t="s">
        <v>11178</v>
      </c>
      <c r="C354" s="37" t="s">
        <v>4810</v>
      </c>
      <c r="D354" s="37" t="s">
        <v>11481</v>
      </c>
      <c r="E354" s="37"/>
      <c r="F354" s="37"/>
      <c r="G354" s="37"/>
      <c r="H354" s="37"/>
      <c r="I354" s="37"/>
      <c r="J354" s="37"/>
      <c r="K354" s="37"/>
      <c r="L354" s="37"/>
      <c r="M354" s="37"/>
      <c r="N354" s="37"/>
      <c r="O354" s="37"/>
      <c r="P354" s="37"/>
      <c r="Q354">
        <f t="shared" si="15"/>
        <v>0</v>
      </c>
      <c r="R354">
        <f t="shared" si="16"/>
        <v>0</v>
      </c>
      <c r="S354" t="str">
        <f>VLOOKUP(C354*1,effectif!A:BA,53,0)</f>
        <v>700076</v>
      </c>
      <c r="T354">
        <f t="shared" si="17"/>
        <v>305868</v>
      </c>
    </row>
    <row r="355" spans="1:20" x14ac:dyDescent="0.25">
      <c r="A355" s="37" t="s">
        <v>11177</v>
      </c>
      <c r="B355" s="37" t="s">
        <v>11178</v>
      </c>
      <c r="C355" s="37" t="s">
        <v>7272</v>
      </c>
      <c r="D355" s="37" t="s">
        <v>11482</v>
      </c>
      <c r="E355" s="37">
        <v>8.6199999999999992</v>
      </c>
      <c r="F355" s="37">
        <v>0</v>
      </c>
      <c r="G355" s="37">
        <v>0</v>
      </c>
      <c r="H355" s="37">
        <v>8.7799999999999994</v>
      </c>
      <c r="I355" s="37">
        <v>0</v>
      </c>
      <c r="J355" s="37">
        <v>0</v>
      </c>
      <c r="K355" s="37">
        <v>11.88</v>
      </c>
      <c r="L355" s="37">
        <v>0</v>
      </c>
      <c r="M355" s="37">
        <v>0</v>
      </c>
      <c r="N355" s="37">
        <v>26.91</v>
      </c>
      <c r="O355" s="37">
        <v>3.71</v>
      </c>
      <c r="P355" s="37">
        <v>0</v>
      </c>
      <c r="Q355">
        <f t="shared" si="15"/>
        <v>17.399999999999999</v>
      </c>
      <c r="R355">
        <f t="shared" si="16"/>
        <v>47.41</v>
      </c>
      <c r="S355" t="str">
        <f>VLOOKUP(C355*1,effectif!A:BA,53,0)</f>
        <v>700076</v>
      </c>
      <c r="T355">
        <f t="shared" si="17"/>
        <v>301914</v>
      </c>
    </row>
    <row r="356" spans="1:20" x14ac:dyDescent="0.25">
      <c r="A356" s="37" t="s">
        <v>11177</v>
      </c>
      <c r="B356" s="37" t="s">
        <v>11178</v>
      </c>
      <c r="C356" s="37" t="s">
        <v>8421</v>
      </c>
      <c r="D356" s="37" t="s">
        <v>11483</v>
      </c>
      <c r="E356" s="37">
        <v>0</v>
      </c>
      <c r="F356" s="37">
        <v>0</v>
      </c>
      <c r="G356" s="37"/>
      <c r="H356" s="37">
        <v>0</v>
      </c>
      <c r="I356" s="37">
        <v>0</v>
      </c>
      <c r="J356" s="37"/>
      <c r="K356" s="37">
        <v>24.41</v>
      </c>
      <c r="L356" s="37">
        <v>0</v>
      </c>
      <c r="M356" s="37"/>
      <c r="N356" s="37">
        <v>27.52</v>
      </c>
      <c r="O356" s="37">
        <v>0</v>
      </c>
      <c r="P356" s="37"/>
      <c r="Q356">
        <f t="shared" si="15"/>
        <v>0</v>
      </c>
      <c r="R356">
        <f t="shared" si="16"/>
        <v>51.93</v>
      </c>
      <c r="S356" t="str">
        <f>VLOOKUP(C356*1,effectif!A:BA,53,0)</f>
        <v>700076</v>
      </c>
      <c r="T356">
        <f t="shared" si="17"/>
        <v>163460</v>
      </c>
    </row>
    <row r="357" spans="1:20" x14ac:dyDescent="0.25">
      <c r="A357" s="37" t="s">
        <v>11177</v>
      </c>
      <c r="B357" s="37" t="s">
        <v>11178</v>
      </c>
      <c r="C357" s="37" t="s">
        <v>5709</v>
      </c>
      <c r="D357" s="37" t="s">
        <v>11484</v>
      </c>
      <c r="E357" s="37"/>
      <c r="F357" s="37"/>
      <c r="G357" s="37"/>
      <c r="H357" s="37"/>
      <c r="I357" s="37"/>
      <c r="J357" s="37"/>
      <c r="K357" s="37"/>
      <c r="L357" s="37"/>
      <c r="M357" s="37"/>
      <c r="N357" s="37"/>
      <c r="O357" s="37"/>
      <c r="P357" s="37"/>
      <c r="Q357">
        <f t="shared" si="15"/>
        <v>0</v>
      </c>
      <c r="R357">
        <f t="shared" si="16"/>
        <v>0</v>
      </c>
      <c r="S357" t="str">
        <f>VLOOKUP(C357*1,effectif!A:BA,53,0)</f>
        <v>700076</v>
      </c>
      <c r="T357">
        <f t="shared" si="17"/>
        <v>306216</v>
      </c>
    </row>
    <row r="358" spans="1:20" x14ac:dyDescent="0.25">
      <c r="A358" s="37" t="s">
        <v>11177</v>
      </c>
      <c r="B358" s="37" t="s">
        <v>11178</v>
      </c>
      <c r="C358" s="37" t="s">
        <v>5807</v>
      </c>
      <c r="D358" s="37" t="s">
        <v>11485</v>
      </c>
      <c r="E358" s="37">
        <v>6.72</v>
      </c>
      <c r="F358" s="37">
        <v>0</v>
      </c>
      <c r="G358" s="37">
        <v>0</v>
      </c>
      <c r="H358" s="37">
        <v>29.82</v>
      </c>
      <c r="I358" s="37">
        <v>0</v>
      </c>
      <c r="J358" s="37"/>
      <c r="K358" s="37">
        <v>31.28</v>
      </c>
      <c r="L358" s="37">
        <v>0</v>
      </c>
      <c r="M358" s="37">
        <v>0</v>
      </c>
      <c r="N358" s="37">
        <v>21.33</v>
      </c>
      <c r="O358" s="37">
        <v>3.62</v>
      </c>
      <c r="P358" s="37">
        <v>0</v>
      </c>
      <c r="Q358">
        <f t="shared" si="15"/>
        <v>36.54</v>
      </c>
      <c r="R358">
        <f t="shared" si="16"/>
        <v>59.33</v>
      </c>
      <c r="S358" t="str">
        <f>VLOOKUP(C358*1,effectif!A:BA,53,0)</f>
        <v>700076</v>
      </c>
      <c r="T358">
        <f t="shared" si="17"/>
        <v>304937</v>
      </c>
    </row>
    <row r="359" spans="1:20" x14ac:dyDescent="0.25">
      <c r="A359" s="37" t="s">
        <v>11177</v>
      </c>
      <c r="B359" s="37" t="s">
        <v>11178</v>
      </c>
      <c r="C359" s="37" t="s">
        <v>2113</v>
      </c>
      <c r="D359" s="37" t="s">
        <v>11486</v>
      </c>
      <c r="E359" s="37">
        <v>3.72</v>
      </c>
      <c r="F359" s="37">
        <v>0</v>
      </c>
      <c r="G359" s="37">
        <v>0</v>
      </c>
      <c r="H359" s="37">
        <v>6.53</v>
      </c>
      <c r="I359" s="37">
        <v>0</v>
      </c>
      <c r="J359" s="37">
        <v>0</v>
      </c>
      <c r="K359" s="37">
        <v>8.44</v>
      </c>
      <c r="L359" s="37">
        <v>0</v>
      </c>
      <c r="M359" s="37">
        <v>0</v>
      </c>
      <c r="N359" s="37">
        <v>10.88</v>
      </c>
      <c r="O359" s="37">
        <v>0</v>
      </c>
      <c r="P359" s="37">
        <v>0</v>
      </c>
      <c r="Q359">
        <f t="shared" si="15"/>
        <v>10.25</v>
      </c>
      <c r="R359">
        <f t="shared" si="16"/>
        <v>23.04</v>
      </c>
      <c r="S359" t="str">
        <f>VLOOKUP(C359*1,effectif!A:BA,53,0)</f>
        <v>700076</v>
      </c>
      <c r="T359">
        <f t="shared" si="17"/>
        <v>304702</v>
      </c>
    </row>
    <row r="360" spans="1:20" x14ac:dyDescent="0.25">
      <c r="A360" s="37" t="s">
        <v>11177</v>
      </c>
      <c r="B360" s="37" t="s">
        <v>11178</v>
      </c>
      <c r="C360" s="37" t="s">
        <v>2265</v>
      </c>
      <c r="D360" s="37" t="s">
        <v>11487</v>
      </c>
      <c r="E360" s="37">
        <v>2.71</v>
      </c>
      <c r="F360" s="37">
        <v>0</v>
      </c>
      <c r="G360" s="37">
        <v>0</v>
      </c>
      <c r="H360" s="37">
        <v>3.04</v>
      </c>
      <c r="I360" s="37">
        <v>0</v>
      </c>
      <c r="J360" s="37">
        <v>0</v>
      </c>
      <c r="K360" s="37">
        <v>6.83</v>
      </c>
      <c r="L360" s="37">
        <v>0</v>
      </c>
      <c r="M360" s="37">
        <v>0</v>
      </c>
      <c r="N360" s="37">
        <v>11.52</v>
      </c>
      <c r="O360" s="37">
        <v>3.77</v>
      </c>
      <c r="P360" s="37">
        <v>3.12</v>
      </c>
      <c r="Q360">
        <f t="shared" si="15"/>
        <v>5.75</v>
      </c>
      <c r="R360">
        <f t="shared" si="16"/>
        <v>21.06</v>
      </c>
      <c r="S360" t="str">
        <f>VLOOKUP(C360*1,effectif!A:BA,53,0)</f>
        <v>700076</v>
      </c>
      <c r="T360">
        <f t="shared" si="17"/>
        <v>302154</v>
      </c>
    </row>
    <row r="361" spans="1:20" x14ac:dyDescent="0.25">
      <c r="A361" s="37" t="s">
        <v>11177</v>
      </c>
      <c r="B361" s="37" t="s">
        <v>11178</v>
      </c>
      <c r="C361" s="37" t="s">
        <v>10060</v>
      </c>
      <c r="D361" s="37" t="s">
        <v>11189</v>
      </c>
      <c r="E361" s="37"/>
      <c r="F361" s="37"/>
      <c r="G361" s="37"/>
      <c r="H361" s="37"/>
      <c r="I361" s="37"/>
      <c r="J361" s="37"/>
      <c r="K361" s="37"/>
      <c r="L361" s="37"/>
      <c r="M361" s="37"/>
      <c r="N361" s="37"/>
      <c r="O361" s="37"/>
      <c r="P361" s="37"/>
      <c r="Q361">
        <f t="shared" si="15"/>
        <v>0</v>
      </c>
      <c r="R361">
        <f t="shared" si="16"/>
        <v>0</v>
      </c>
      <c r="S361" t="str">
        <f>VLOOKUP(C361*1,effectif!A:BA,53,0)</f>
        <v>700076</v>
      </c>
      <c r="T361">
        <f t="shared" si="17"/>
        <v>97829</v>
      </c>
    </row>
    <row r="362" spans="1:20" x14ac:dyDescent="0.25">
      <c r="A362" s="37" t="s">
        <v>11177</v>
      </c>
      <c r="B362" s="37" t="s">
        <v>11178</v>
      </c>
      <c r="C362" s="37" t="s">
        <v>9548</v>
      </c>
      <c r="D362" s="37" t="s">
        <v>11189</v>
      </c>
      <c r="E362" s="37"/>
      <c r="F362" s="37"/>
      <c r="G362" s="37"/>
      <c r="H362" s="37"/>
      <c r="I362" s="37"/>
      <c r="J362" s="37"/>
      <c r="K362" s="37"/>
      <c r="L362" s="37"/>
      <c r="M362" s="37"/>
      <c r="N362" s="37"/>
      <c r="O362" s="37"/>
      <c r="P362" s="37"/>
      <c r="Q362">
        <f t="shared" si="15"/>
        <v>0</v>
      </c>
      <c r="R362">
        <f t="shared" si="16"/>
        <v>0</v>
      </c>
      <c r="S362" t="str">
        <f>VLOOKUP(C362*1,effectif!A:BA,53,0)</f>
        <v>700076</v>
      </c>
      <c r="T362">
        <f t="shared" si="17"/>
        <v>99888</v>
      </c>
    </row>
    <row r="363" spans="1:20" x14ac:dyDescent="0.25">
      <c r="A363" s="37" t="s">
        <v>11177</v>
      </c>
      <c r="B363" s="37" t="s">
        <v>11178</v>
      </c>
      <c r="C363" s="37" t="s">
        <v>9006</v>
      </c>
      <c r="D363" s="37" t="s">
        <v>11189</v>
      </c>
      <c r="E363" s="37"/>
      <c r="F363" s="37"/>
      <c r="G363" s="37"/>
      <c r="H363" s="37"/>
      <c r="I363" s="37"/>
      <c r="J363" s="37"/>
      <c r="K363" s="37"/>
      <c r="L363" s="37"/>
      <c r="M363" s="37"/>
      <c r="N363" s="37"/>
      <c r="O363" s="37"/>
      <c r="P363" s="37"/>
      <c r="Q363">
        <f t="shared" si="15"/>
        <v>0</v>
      </c>
      <c r="R363">
        <f t="shared" si="16"/>
        <v>0</v>
      </c>
      <c r="S363" t="str">
        <f>VLOOKUP(C363*1,effectif!A:BA,53,0)</f>
        <v>700076</v>
      </c>
      <c r="T363">
        <f t="shared" si="17"/>
        <v>992540</v>
      </c>
    </row>
    <row r="364" spans="1:20" x14ac:dyDescent="0.25">
      <c r="A364" s="37" t="s">
        <v>11177</v>
      </c>
      <c r="B364" s="37" t="s">
        <v>11178</v>
      </c>
      <c r="C364" s="37" t="s">
        <v>8893</v>
      </c>
      <c r="D364" s="37" t="s">
        <v>11189</v>
      </c>
      <c r="E364" s="37"/>
      <c r="F364" s="37"/>
      <c r="G364" s="37"/>
      <c r="H364" s="37"/>
      <c r="I364" s="37"/>
      <c r="J364" s="37"/>
      <c r="K364" s="37"/>
      <c r="L364" s="37"/>
      <c r="M364" s="37"/>
      <c r="N364" s="37"/>
      <c r="O364" s="37"/>
      <c r="P364" s="37"/>
      <c r="Q364">
        <f t="shared" si="15"/>
        <v>0</v>
      </c>
      <c r="R364">
        <f t="shared" si="16"/>
        <v>0</v>
      </c>
      <c r="S364" t="str">
        <f>VLOOKUP(C364*1,effectif!A:BA,53,0)</f>
        <v>700076</v>
      </c>
      <c r="T364">
        <f t="shared" si="17"/>
        <v>992889</v>
      </c>
    </row>
    <row r="365" spans="1:20" x14ac:dyDescent="0.25">
      <c r="A365" s="37" t="s">
        <v>11177</v>
      </c>
      <c r="B365" s="37" t="s">
        <v>11178</v>
      </c>
      <c r="C365" s="37" t="s">
        <v>9332</v>
      </c>
      <c r="D365" s="37" t="s">
        <v>11189</v>
      </c>
      <c r="E365" s="37"/>
      <c r="F365" s="37"/>
      <c r="G365" s="37"/>
      <c r="H365" s="37"/>
      <c r="I365" s="37"/>
      <c r="J365" s="37"/>
      <c r="K365" s="37"/>
      <c r="L365" s="37"/>
      <c r="M365" s="37"/>
      <c r="N365" s="37"/>
      <c r="O365" s="37"/>
      <c r="P365" s="37"/>
      <c r="Q365">
        <f t="shared" si="15"/>
        <v>0</v>
      </c>
      <c r="R365">
        <f t="shared" si="16"/>
        <v>0</v>
      </c>
      <c r="S365" t="str">
        <f>VLOOKUP(C365*1,effectif!A:BA,53,0)</f>
        <v>700076</v>
      </c>
      <c r="T365">
        <f t="shared" si="17"/>
        <v>991210</v>
      </c>
    </row>
    <row r="366" spans="1:20" x14ac:dyDescent="0.25">
      <c r="A366" s="37" t="s">
        <v>11177</v>
      </c>
      <c r="B366" s="37" t="s">
        <v>11178</v>
      </c>
      <c r="C366" s="37" t="s">
        <v>8425</v>
      </c>
      <c r="D366" s="37" t="s">
        <v>11189</v>
      </c>
      <c r="E366" s="37"/>
      <c r="F366" s="37"/>
      <c r="G366" s="37"/>
      <c r="H366" s="37"/>
      <c r="I366" s="37"/>
      <c r="J366" s="37"/>
      <c r="K366" s="37"/>
      <c r="L366" s="37"/>
      <c r="M366" s="37"/>
      <c r="N366" s="37"/>
      <c r="O366" s="37"/>
      <c r="P366" s="37"/>
      <c r="Q366">
        <f t="shared" si="15"/>
        <v>0</v>
      </c>
      <c r="R366">
        <f t="shared" si="16"/>
        <v>0</v>
      </c>
      <c r="S366" t="str">
        <f>VLOOKUP(C366*1,effectif!A:BA,53,0)</f>
        <v>700076</v>
      </c>
      <c r="T366">
        <f t="shared" si="17"/>
        <v>993472</v>
      </c>
    </row>
    <row r="367" spans="1:20" x14ac:dyDescent="0.25">
      <c r="A367" s="37" t="s">
        <v>11177</v>
      </c>
      <c r="B367" s="37" t="s">
        <v>11178</v>
      </c>
      <c r="C367" s="37" t="s">
        <v>8408</v>
      </c>
      <c r="D367" s="37" t="s">
        <v>11189</v>
      </c>
      <c r="E367" s="37"/>
      <c r="F367" s="37"/>
      <c r="G367" s="37"/>
      <c r="H367" s="37"/>
      <c r="I367" s="37"/>
      <c r="J367" s="37"/>
      <c r="K367" s="37"/>
      <c r="L367" s="37"/>
      <c r="M367" s="37"/>
      <c r="N367" s="37"/>
      <c r="O367" s="37"/>
      <c r="P367" s="37"/>
      <c r="Q367">
        <f t="shared" si="15"/>
        <v>0</v>
      </c>
      <c r="R367">
        <f t="shared" si="16"/>
        <v>0</v>
      </c>
      <c r="S367" t="str">
        <f>VLOOKUP(C367*1,effectif!A:BA,53,0)</f>
        <v>700076</v>
      </c>
      <c r="T367">
        <f t="shared" si="17"/>
        <v>993485</v>
      </c>
    </row>
    <row r="368" spans="1:20" x14ac:dyDescent="0.25">
      <c r="A368" s="37" t="s">
        <v>11177</v>
      </c>
      <c r="B368" s="37" t="s">
        <v>11178</v>
      </c>
      <c r="C368" s="37" t="s">
        <v>8359</v>
      </c>
      <c r="D368" s="37" t="s">
        <v>11189</v>
      </c>
      <c r="E368" s="37"/>
      <c r="F368" s="37"/>
      <c r="G368" s="37"/>
      <c r="H368" s="37"/>
      <c r="I368" s="37"/>
      <c r="J368" s="37"/>
      <c r="K368" s="37"/>
      <c r="L368" s="37"/>
      <c r="M368" s="37"/>
      <c r="N368" s="37"/>
      <c r="O368" s="37"/>
      <c r="P368" s="37"/>
      <c r="Q368">
        <f t="shared" si="15"/>
        <v>0</v>
      </c>
      <c r="R368">
        <f t="shared" si="16"/>
        <v>0</v>
      </c>
      <c r="S368" t="str">
        <f>VLOOKUP(C368*1,effectif!A:BA,53,0)</f>
        <v>700076</v>
      </c>
      <c r="T368">
        <f t="shared" si="17"/>
        <v>993524</v>
      </c>
    </row>
    <row r="369" spans="1:20" x14ac:dyDescent="0.25">
      <c r="A369" s="37" t="s">
        <v>11174</v>
      </c>
      <c r="B369" s="37" t="s">
        <v>11175</v>
      </c>
      <c r="C369" s="37" t="s">
        <v>13975</v>
      </c>
      <c r="D369" s="37" t="s">
        <v>11488</v>
      </c>
      <c r="E369" s="37"/>
      <c r="F369" s="37"/>
      <c r="G369" s="37"/>
      <c r="H369" s="37"/>
      <c r="I369" s="37"/>
      <c r="J369" s="37"/>
      <c r="K369" s="37"/>
      <c r="L369" s="37"/>
      <c r="M369" s="37"/>
      <c r="N369" s="37"/>
      <c r="O369" s="37"/>
      <c r="P369" s="37"/>
      <c r="Q369">
        <f t="shared" si="15"/>
        <v>0</v>
      </c>
      <c r="R369">
        <f t="shared" si="16"/>
        <v>0</v>
      </c>
      <c r="S369" t="e">
        <f>VLOOKUP(C369*1,effectif!A:BA,53,0)</f>
        <v>#N/A</v>
      </c>
      <c r="T369">
        <f t="shared" si="17"/>
        <v>700560</v>
      </c>
    </row>
    <row r="370" spans="1:20" x14ac:dyDescent="0.25">
      <c r="A370" s="37" t="s">
        <v>11174</v>
      </c>
      <c r="B370" s="37" t="s">
        <v>11175</v>
      </c>
      <c r="C370" s="37" t="s">
        <v>5639</v>
      </c>
      <c r="D370" s="37" t="s">
        <v>11489</v>
      </c>
      <c r="E370" s="37"/>
      <c r="F370" s="37"/>
      <c r="G370" s="37"/>
      <c r="H370" s="37"/>
      <c r="I370" s="37"/>
      <c r="J370" s="37"/>
      <c r="K370" s="37" t="s">
        <v>11181</v>
      </c>
      <c r="L370" s="37"/>
      <c r="M370" s="37"/>
      <c r="N370" s="37" t="s">
        <v>11181</v>
      </c>
      <c r="O370" s="37"/>
      <c r="P370" s="37"/>
      <c r="Q370">
        <f t="shared" si="15"/>
        <v>0</v>
      </c>
      <c r="R370">
        <f t="shared" si="16"/>
        <v>0</v>
      </c>
      <c r="S370" t="str">
        <f>VLOOKUP(C370*1,effectif!A:BA,53,0)</f>
        <v>900554</v>
      </c>
      <c r="T370">
        <f t="shared" si="17"/>
        <v>302541</v>
      </c>
    </row>
    <row r="371" spans="1:20" x14ac:dyDescent="0.25">
      <c r="A371" s="37" t="s">
        <v>11172</v>
      </c>
      <c r="B371" s="37" t="s">
        <v>11081</v>
      </c>
      <c r="C371" s="37" t="s">
        <v>1656</v>
      </c>
      <c r="D371" s="37" t="s">
        <v>12131</v>
      </c>
      <c r="E371" s="37">
        <v>5.1100000000000003</v>
      </c>
      <c r="F371" s="37">
        <v>0.42</v>
      </c>
      <c r="G371" s="37">
        <v>0.51</v>
      </c>
      <c r="H371" s="37">
        <v>8.9600000000000009</v>
      </c>
      <c r="I371" s="37">
        <v>3.09</v>
      </c>
      <c r="J371" s="37">
        <v>4.2300000000000004</v>
      </c>
      <c r="K371" s="37">
        <v>14.82</v>
      </c>
      <c r="L371" s="37">
        <v>1.07</v>
      </c>
      <c r="M371" s="37">
        <v>4.32</v>
      </c>
      <c r="N371" s="37">
        <v>20.38</v>
      </c>
      <c r="O371" s="37">
        <v>1.36</v>
      </c>
      <c r="P371" s="37">
        <v>5.26</v>
      </c>
      <c r="Q371">
        <f t="shared" si="15"/>
        <v>14.07</v>
      </c>
      <c r="R371">
        <f t="shared" si="16"/>
        <v>40.31</v>
      </c>
      <c r="S371">
        <f>VLOOKUP(C371*1,effectif!A:BA,53,0)</f>
        <v>0</v>
      </c>
      <c r="T371">
        <f t="shared" si="17"/>
        <v>303103</v>
      </c>
    </row>
    <row r="372" spans="1:20" x14ac:dyDescent="0.25">
      <c r="A372" s="37" t="s">
        <v>11174</v>
      </c>
      <c r="B372" s="37" t="s">
        <v>11175</v>
      </c>
      <c r="C372" s="37" t="s">
        <v>2761</v>
      </c>
      <c r="D372" s="37" t="s">
        <v>12132</v>
      </c>
      <c r="E372" s="37">
        <v>2.79</v>
      </c>
      <c r="F372" s="37">
        <v>0.36</v>
      </c>
      <c r="G372" s="37">
        <v>0</v>
      </c>
      <c r="H372" s="37">
        <v>9.43</v>
      </c>
      <c r="I372" s="37">
        <v>0.11</v>
      </c>
      <c r="J372" s="37">
        <v>11.63</v>
      </c>
      <c r="K372" s="37">
        <v>17.559999999999999</v>
      </c>
      <c r="L372" s="37">
        <v>0.74</v>
      </c>
      <c r="M372" s="37">
        <v>7.78</v>
      </c>
      <c r="N372" s="37">
        <v>21.91</v>
      </c>
      <c r="O372" s="37">
        <v>1.06</v>
      </c>
      <c r="P372" s="37">
        <v>6.69</v>
      </c>
      <c r="Q372">
        <f t="shared" si="15"/>
        <v>12.219999999999999</v>
      </c>
      <c r="R372">
        <f t="shared" si="16"/>
        <v>42.26</v>
      </c>
      <c r="S372" t="str">
        <f>VLOOKUP(C372*1,effectif!A:BA,53,0)</f>
        <v>071120</v>
      </c>
      <c r="T372">
        <f t="shared" si="17"/>
        <v>304897</v>
      </c>
    </row>
    <row r="373" spans="1:20" x14ac:dyDescent="0.25">
      <c r="A373" s="37" t="s">
        <v>11177</v>
      </c>
      <c r="B373" s="37" t="s">
        <v>11178</v>
      </c>
      <c r="C373" s="37" t="s">
        <v>6519</v>
      </c>
      <c r="D373" s="37" t="s">
        <v>12133</v>
      </c>
      <c r="E373" s="37">
        <v>2.23</v>
      </c>
      <c r="F373" s="37">
        <v>0</v>
      </c>
      <c r="G373" s="37">
        <v>0</v>
      </c>
      <c r="H373" s="37">
        <v>17.89</v>
      </c>
      <c r="I373" s="37">
        <v>0</v>
      </c>
      <c r="J373" s="37">
        <v>16.600000000000001</v>
      </c>
      <c r="K373" s="37">
        <v>22.9</v>
      </c>
      <c r="L373" s="37">
        <v>1.6</v>
      </c>
      <c r="M373" s="37">
        <v>10.31</v>
      </c>
      <c r="N373" s="37">
        <v>7.25</v>
      </c>
      <c r="O373" s="37">
        <v>1.83</v>
      </c>
      <c r="P373" s="37">
        <v>11.15</v>
      </c>
      <c r="Q373">
        <f t="shared" si="15"/>
        <v>20.12</v>
      </c>
      <c r="R373">
        <f t="shared" si="16"/>
        <v>32.379999999999995</v>
      </c>
      <c r="S373" t="str">
        <f>VLOOKUP(C373*1,effectif!A:BA,53,0)</f>
        <v>071120</v>
      </c>
      <c r="T373">
        <f t="shared" si="17"/>
        <v>142251</v>
      </c>
    </row>
    <row r="374" spans="1:20" x14ac:dyDescent="0.25">
      <c r="A374" s="37" t="s">
        <v>11177</v>
      </c>
      <c r="B374" s="37" t="s">
        <v>11178</v>
      </c>
      <c r="C374" s="37" t="s">
        <v>9418</v>
      </c>
      <c r="D374" s="37" t="s">
        <v>12134</v>
      </c>
      <c r="E374" s="37">
        <v>0</v>
      </c>
      <c r="F374" s="37">
        <v>0</v>
      </c>
      <c r="G374" s="37">
        <v>0</v>
      </c>
      <c r="H374" s="37">
        <v>11.06</v>
      </c>
      <c r="I374" s="37">
        <v>0</v>
      </c>
      <c r="J374" s="37">
        <v>0</v>
      </c>
      <c r="K374" s="37">
        <v>38.79</v>
      </c>
      <c r="L374" s="37">
        <v>0</v>
      </c>
      <c r="M374" s="37">
        <v>0</v>
      </c>
      <c r="N374" s="37">
        <v>40.22</v>
      </c>
      <c r="O374" s="37">
        <v>0</v>
      </c>
      <c r="P374" s="37">
        <v>0</v>
      </c>
      <c r="Q374">
        <f t="shared" si="15"/>
        <v>11.06</v>
      </c>
      <c r="R374">
        <f t="shared" si="16"/>
        <v>79.009999999999991</v>
      </c>
      <c r="S374" t="str">
        <f>VLOOKUP(C374*1,effectif!A:BA,53,0)</f>
        <v>071120</v>
      </c>
      <c r="T374">
        <f t="shared" si="17"/>
        <v>305198</v>
      </c>
    </row>
    <row r="375" spans="1:20" x14ac:dyDescent="0.25">
      <c r="A375" s="37" t="s">
        <v>11177</v>
      </c>
      <c r="B375" s="37" t="s">
        <v>11178</v>
      </c>
      <c r="C375" s="37" t="s">
        <v>7822</v>
      </c>
      <c r="D375" s="37" t="s">
        <v>12135</v>
      </c>
      <c r="E375" s="37"/>
      <c r="F375" s="37"/>
      <c r="G375" s="37"/>
      <c r="H375" s="37"/>
      <c r="I375" s="37"/>
      <c r="J375" s="37"/>
      <c r="K375" s="37"/>
      <c r="L375" s="37"/>
      <c r="M375" s="37"/>
      <c r="N375" s="37"/>
      <c r="O375" s="37"/>
      <c r="P375" s="37"/>
      <c r="Q375">
        <f t="shared" si="15"/>
        <v>0</v>
      </c>
      <c r="R375">
        <f t="shared" si="16"/>
        <v>0</v>
      </c>
      <c r="S375" t="str">
        <f>VLOOKUP(C375*1,effectif!A:BA,53,0)</f>
        <v>071120</v>
      </c>
      <c r="T375">
        <f t="shared" si="17"/>
        <v>306012</v>
      </c>
    </row>
    <row r="376" spans="1:20" x14ac:dyDescent="0.25">
      <c r="A376" s="37" t="s">
        <v>11177</v>
      </c>
      <c r="B376" s="37" t="s">
        <v>11178</v>
      </c>
      <c r="C376" s="37" t="s">
        <v>7440</v>
      </c>
      <c r="D376" s="37" t="s">
        <v>12136</v>
      </c>
      <c r="E376" s="37">
        <v>3.43</v>
      </c>
      <c r="F376" s="37">
        <v>0.7</v>
      </c>
      <c r="G376" s="37">
        <v>0</v>
      </c>
      <c r="H376" s="37">
        <v>2.34</v>
      </c>
      <c r="I376" s="37">
        <v>0</v>
      </c>
      <c r="J376" s="37">
        <v>4.05</v>
      </c>
      <c r="K376" s="37">
        <v>0</v>
      </c>
      <c r="L376" s="37">
        <v>0</v>
      </c>
      <c r="M376" s="37">
        <v>0</v>
      </c>
      <c r="N376" s="37"/>
      <c r="O376" s="37"/>
      <c r="P376" s="37"/>
      <c r="Q376">
        <f t="shared" si="15"/>
        <v>5.77</v>
      </c>
      <c r="R376">
        <f t="shared" si="16"/>
        <v>3.43</v>
      </c>
      <c r="S376" t="str">
        <f>VLOOKUP(C376*1,effectif!A:BA,53,0)</f>
        <v>071120</v>
      </c>
      <c r="T376">
        <f t="shared" si="17"/>
        <v>305420</v>
      </c>
    </row>
    <row r="377" spans="1:20" x14ac:dyDescent="0.25">
      <c r="A377" s="37" t="s">
        <v>11177</v>
      </c>
      <c r="B377" s="37" t="s">
        <v>11178</v>
      </c>
      <c r="C377" s="37" t="s">
        <v>2757</v>
      </c>
      <c r="D377" s="37" t="s">
        <v>12137</v>
      </c>
      <c r="E377" s="37">
        <v>5.21</v>
      </c>
      <c r="F377" s="37">
        <v>0.6</v>
      </c>
      <c r="G377" s="37">
        <v>0</v>
      </c>
      <c r="H377" s="37">
        <v>0</v>
      </c>
      <c r="I377" s="37">
        <v>0</v>
      </c>
      <c r="J377" s="37">
        <v>0</v>
      </c>
      <c r="K377" s="37">
        <v>0</v>
      </c>
      <c r="L377" s="37">
        <v>0</v>
      </c>
      <c r="M377" s="37"/>
      <c r="N377" s="37"/>
      <c r="O377" s="37"/>
      <c r="P377" s="37"/>
      <c r="Q377">
        <f t="shared" si="15"/>
        <v>5.21</v>
      </c>
      <c r="R377">
        <f t="shared" si="16"/>
        <v>5.21</v>
      </c>
      <c r="S377" t="str">
        <f>VLOOKUP(C377*1,effectif!A:BA,53,0)</f>
        <v>071120</v>
      </c>
      <c r="T377">
        <f t="shared" si="17"/>
        <v>305442</v>
      </c>
    </row>
    <row r="378" spans="1:20" x14ac:dyDescent="0.25">
      <c r="A378" s="37" t="s">
        <v>11177</v>
      </c>
      <c r="B378" s="37" t="s">
        <v>11178</v>
      </c>
      <c r="C378" s="37" t="s">
        <v>6224</v>
      </c>
      <c r="D378" s="37" t="s">
        <v>12138</v>
      </c>
      <c r="E378" s="37">
        <v>0</v>
      </c>
      <c r="F378" s="37">
        <v>0</v>
      </c>
      <c r="G378" s="37">
        <v>0</v>
      </c>
      <c r="H378" s="37"/>
      <c r="I378" s="37"/>
      <c r="J378" s="37"/>
      <c r="K378" s="37"/>
      <c r="L378" s="37"/>
      <c r="M378" s="37"/>
      <c r="N378" s="37"/>
      <c r="O378" s="37"/>
      <c r="P378" s="37"/>
      <c r="Q378">
        <f t="shared" si="15"/>
        <v>0</v>
      </c>
      <c r="R378">
        <f t="shared" si="16"/>
        <v>0</v>
      </c>
      <c r="S378" t="str">
        <f>VLOOKUP(C378*1,effectif!A:BA,53,0)</f>
        <v>071120</v>
      </c>
      <c r="T378">
        <f t="shared" si="17"/>
        <v>305759</v>
      </c>
    </row>
    <row r="379" spans="1:20" x14ac:dyDescent="0.25">
      <c r="A379" s="37" t="s">
        <v>11177</v>
      </c>
      <c r="B379" s="37" t="s">
        <v>11178</v>
      </c>
      <c r="C379" s="37" t="s">
        <v>5561</v>
      </c>
      <c r="D379" s="37" t="s">
        <v>12139</v>
      </c>
      <c r="E379" s="37">
        <v>0</v>
      </c>
      <c r="F379" s="37">
        <v>0</v>
      </c>
      <c r="G379" s="37"/>
      <c r="H379" s="37">
        <v>3.96</v>
      </c>
      <c r="I379" s="37">
        <v>0</v>
      </c>
      <c r="J379" s="37">
        <v>29.5</v>
      </c>
      <c r="K379" s="37">
        <v>17.72</v>
      </c>
      <c r="L379" s="37">
        <v>0</v>
      </c>
      <c r="M379" s="37">
        <v>13.57</v>
      </c>
      <c r="N379" s="37">
        <v>27.69</v>
      </c>
      <c r="O379" s="37">
        <v>0</v>
      </c>
      <c r="P379" s="37">
        <v>8.92</v>
      </c>
      <c r="Q379">
        <f t="shared" si="15"/>
        <v>3.96</v>
      </c>
      <c r="R379">
        <f t="shared" si="16"/>
        <v>45.41</v>
      </c>
      <c r="S379" t="str">
        <f>VLOOKUP(C379*1,effectif!A:BA,53,0)</f>
        <v>071120</v>
      </c>
      <c r="T379">
        <f t="shared" si="17"/>
        <v>304485</v>
      </c>
    </row>
    <row r="380" spans="1:20" x14ac:dyDescent="0.25">
      <c r="A380" s="37" t="s">
        <v>11177</v>
      </c>
      <c r="B380" s="37" t="s">
        <v>11178</v>
      </c>
      <c r="C380" s="37" t="s">
        <v>10727</v>
      </c>
      <c r="D380" s="37" t="s">
        <v>11189</v>
      </c>
      <c r="E380" s="37"/>
      <c r="F380" s="37"/>
      <c r="G380" s="37"/>
      <c r="H380" s="37"/>
      <c r="I380" s="37"/>
      <c r="J380" s="37"/>
      <c r="K380" s="37"/>
      <c r="L380" s="37"/>
      <c r="M380" s="37"/>
      <c r="N380" s="37"/>
      <c r="O380" s="37"/>
      <c r="P380" s="37"/>
      <c r="Q380">
        <f t="shared" si="15"/>
        <v>0</v>
      </c>
      <c r="R380">
        <f t="shared" si="16"/>
        <v>0</v>
      </c>
      <c r="S380" t="str">
        <f>VLOOKUP(C380*1,effectif!A:BA,53,0)</f>
        <v>071120</v>
      </c>
      <c r="T380">
        <f t="shared" si="17"/>
        <v>900019</v>
      </c>
    </row>
    <row r="381" spans="1:20" x14ac:dyDescent="0.25">
      <c r="A381" s="37" t="s">
        <v>11177</v>
      </c>
      <c r="B381" s="37" t="s">
        <v>11178</v>
      </c>
      <c r="C381" s="37" t="s">
        <v>10725</v>
      </c>
      <c r="D381" s="37" t="s">
        <v>11189</v>
      </c>
      <c r="E381" s="37"/>
      <c r="F381" s="37"/>
      <c r="G381" s="37"/>
      <c r="H381" s="37"/>
      <c r="I381" s="37"/>
      <c r="J381" s="37"/>
      <c r="K381" s="37"/>
      <c r="L381" s="37"/>
      <c r="M381" s="37"/>
      <c r="N381" s="37"/>
      <c r="O381" s="37"/>
      <c r="P381" s="37"/>
      <c r="Q381">
        <f t="shared" si="15"/>
        <v>0</v>
      </c>
      <c r="R381">
        <f t="shared" si="16"/>
        <v>0</v>
      </c>
      <c r="S381" t="str">
        <f>VLOOKUP(C381*1,effectif!A:BA,53,0)</f>
        <v>071120</v>
      </c>
      <c r="T381">
        <f t="shared" si="17"/>
        <v>900020</v>
      </c>
    </row>
    <row r="382" spans="1:20" x14ac:dyDescent="0.25">
      <c r="A382" s="37" t="s">
        <v>11177</v>
      </c>
      <c r="B382" s="37" t="s">
        <v>11178</v>
      </c>
      <c r="C382" s="37" t="s">
        <v>8405</v>
      </c>
      <c r="D382" s="37" t="s">
        <v>11189</v>
      </c>
      <c r="E382" s="37"/>
      <c r="F382" s="37"/>
      <c r="G382" s="37"/>
      <c r="H382" s="37"/>
      <c r="I382" s="37"/>
      <c r="J382" s="37"/>
      <c r="K382" s="37"/>
      <c r="L382" s="37"/>
      <c r="M382" s="37"/>
      <c r="N382" s="37"/>
      <c r="O382" s="37"/>
      <c r="P382" s="37"/>
      <c r="Q382">
        <f t="shared" si="15"/>
        <v>0</v>
      </c>
      <c r="R382">
        <f t="shared" si="16"/>
        <v>0</v>
      </c>
      <c r="S382" t="str">
        <f>VLOOKUP(C382*1,effectif!A:BA,53,0)</f>
        <v>071120</v>
      </c>
      <c r="T382">
        <f t="shared" si="17"/>
        <v>993487</v>
      </c>
    </row>
    <row r="383" spans="1:20" x14ac:dyDescent="0.25">
      <c r="A383" s="37" t="s">
        <v>11177</v>
      </c>
      <c r="B383" s="37" t="s">
        <v>11178</v>
      </c>
      <c r="C383" s="37" t="s">
        <v>8403</v>
      </c>
      <c r="D383" s="37" t="s">
        <v>11189</v>
      </c>
      <c r="E383" s="37"/>
      <c r="F383" s="37"/>
      <c r="G383" s="37"/>
      <c r="H383" s="37"/>
      <c r="I383" s="37"/>
      <c r="J383" s="37"/>
      <c r="K383" s="37"/>
      <c r="L383" s="37"/>
      <c r="M383" s="37"/>
      <c r="N383" s="37"/>
      <c r="O383" s="37"/>
      <c r="P383" s="37"/>
      <c r="Q383">
        <f t="shared" si="15"/>
        <v>0</v>
      </c>
      <c r="R383">
        <f t="shared" si="16"/>
        <v>0</v>
      </c>
      <c r="S383" t="str">
        <f>VLOOKUP(C383*1,effectif!A:BA,53,0)</f>
        <v>071120</v>
      </c>
      <c r="T383">
        <f t="shared" si="17"/>
        <v>993489</v>
      </c>
    </row>
    <row r="384" spans="1:20" x14ac:dyDescent="0.25">
      <c r="A384" s="37" t="s">
        <v>11177</v>
      </c>
      <c r="B384" s="37" t="s">
        <v>11178</v>
      </c>
      <c r="C384" s="37" t="s">
        <v>8391</v>
      </c>
      <c r="D384" s="37" t="s">
        <v>11189</v>
      </c>
      <c r="E384" s="37"/>
      <c r="F384" s="37"/>
      <c r="G384" s="37"/>
      <c r="H384" s="37"/>
      <c r="I384" s="37"/>
      <c r="J384" s="37"/>
      <c r="K384" s="37"/>
      <c r="L384" s="37"/>
      <c r="M384" s="37"/>
      <c r="N384" s="37"/>
      <c r="O384" s="37"/>
      <c r="P384" s="37"/>
      <c r="Q384">
        <f t="shared" si="15"/>
        <v>0</v>
      </c>
      <c r="R384">
        <f t="shared" si="16"/>
        <v>0</v>
      </c>
      <c r="S384" t="str">
        <f>VLOOKUP(C384*1,effectif!A:BA,53,0)</f>
        <v>071120</v>
      </c>
      <c r="T384">
        <f t="shared" si="17"/>
        <v>993495</v>
      </c>
    </row>
    <row r="385" spans="1:20" x14ac:dyDescent="0.25">
      <c r="A385" s="37" t="s">
        <v>11174</v>
      </c>
      <c r="B385" s="37" t="s">
        <v>11175</v>
      </c>
      <c r="C385" s="37" t="s">
        <v>7033</v>
      </c>
      <c r="D385" s="37" t="s">
        <v>12140</v>
      </c>
      <c r="E385" s="37"/>
      <c r="F385" s="37"/>
      <c r="G385" s="37"/>
      <c r="H385" s="37"/>
      <c r="I385" s="37"/>
      <c r="J385" s="37"/>
      <c r="K385" s="37"/>
      <c r="L385" s="37"/>
      <c r="M385" s="37"/>
      <c r="N385" s="37"/>
      <c r="O385" s="37"/>
      <c r="P385" s="37"/>
      <c r="Q385">
        <f t="shared" si="15"/>
        <v>0</v>
      </c>
      <c r="R385">
        <f t="shared" si="16"/>
        <v>0</v>
      </c>
      <c r="S385" t="str">
        <f>VLOOKUP(C385*1,effectif!A:BA,53,0)</f>
        <v>071121</v>
      </c>
      <c r="T385">
        <f t="shared" si="17"/>
        <v>71121</v>
      </c>
    </row>
    <row r="386" spans="1:20" x14ac:dyDescent="0.25">
      <c r="A386" s="37" t="s">
        <v>11174</v>
      </c>
      <c r="B386" s="37" t="s">
        <v>11175</v>
      </c>
      <c r="C386" s="37" t="s">
        <v>2991</v>
      </c>
      <c r="D386" s="37" t="s">
        <v>12141</v>
      </c>
      <c r="E386" s="37">
        <v>5.83</v>
      </c>
      <c r="F386" s="37">
        <v>1.23</v>
      </c>
      <c r="G386" s="37">
        <v>1.1299999999999999</v>
      </c>
      <c r="H386" s="37">
        <v>8.7799999999999994</v>
      </c>
      <c r="I386" s="37">
        <v>2.0699999999999998</v>
      </c>
      <c r="J386" s="37">
        <v>2.54</v>
      </c>
      <c r="K386" s="37">
        <v>15.75</v>
      </c>
      <c r="L386" s="37">
        <v>1.99</v>
      </c>
      <c r="M386" s="37">
        <v>0</v>
      </c>
      <c r="N386" s="37">
        <v>20.39</v>
      </c>
      <c r="O386" s="37">
        <v>0.83</v>
      </c>
      <c r="P386" s="37">
        <v>1.61</v>
      </c>
      <c r="Q386">
        <f t="shared" si="15"/>
        <v>14.61</v>
      </c>
      <c r="R386">
        <f t="shared" si="16"/>
        <v>41.97</v>
      </c>
      <c r="S386" t="str">
        <f>VLOOKUP(C386*1,effectif!A:BA,53,0)</f>
        <v>071551</v>
      </c>
      <c r="T386">
        <f t="shared" si="17"/>
        <v>193201</v>
      </c>
    </row>
    <row r="387" spans="1:20" x14ac:dyDescent="0.25">
      <c r="A387" s="37" t="s">
        <v>11177</v>
      </c>
      <c r="B387" s="37" t="s">
        <v>11178</v>
      </c>
      <c r="C387" s="37" t="s">
        <v>3965</v>
      </c>
      <c r="D387" s="37" t="s">
        <v>12142</v>
      </c>
      <c r="E387" s="37">
        <v>2.19</v>
      </c>
      <c r="F387" s="37">
        <v>2.2200000000000002</v>
      </c>
      <c r="G387" s="37">
        <v>11.68</v>
      </c>
      <c r="H387" s="37">
        <v>0.56000000000000005</v>
      </c>
      <c r="I387" s="37">
        <v>2.79</v>
      </c>
      <c r="J387" s="37">
        <v>16.28</v>
      </c>
      <c r="K387" s="37">
        <v>4.3899999999999997</v>
      </c>
      <c r="L387" s="37">
        <v>0.5</v>
      </c>
      <c r="M387" s="37">
        <v>0</v>
      </c>
      <c r="N387" s="37">
        <v>7.79</v>
      </c>
      <c r="O387" s="37">
        <v>0.28000000000000003</v>
      </c>
      <c r="P387" s="37">
        <v>0</v>
      </c>
      <c r="Q387">
        <f t="shared" ref="Q387:Q450" si="18">IFERROR(E387+H387,0)</f>
        <v>2.75</v>
      </c>
      <c r="R387">
        <f t="shared" ref="R387:R450" si="19">IFERROR(E387+K387+N387,0)</f>
        <v>14.370000000000001</v>
      </c>
      <c r="S387" t="str">
        <f>VLOOKUP(C387*1,effectif!A:BA,53,0)</f>
        <v>071551</v>
      </c>
      <c r="T387">
        <f t="shared" ref="T387:T450" si="20">C387*1</f>
        <v>301192</v>
      </c>
    </row>
    <row r="388" spans="1:20" x14ac:dyDescent="0.25">
      <c r="A388" s="37" t="s">
        <v>11177</v>
      </c>
      <c r="B388" s="37" t="s">
        <v>11178</v>
      </c>
      <c r="C388" s="37" t="s">
        <v>13976</v>
      </c>
      <c r="D388" s="37" t="s">
        <v>12143</v>
      </c>
      <c r="E388" s="37"/>
      <c r="F388" s="37"/>
      <c r="G388" s="37"/>
      <c r="H388" s="37"/>
      <c r="I388" s="37"/>
      <c r="J388" s="37"/>
      <c r="K388" s="37"/>
      <c r="L388" s="37"/>
      <c r="M388" s="37"/>
      <c r="N388" s="37"/>
      <c r="O388" s="37"/>
      <c r="P388" s="37"/>
      <c r="Q388">
        <f t="shared" si="18"/>
        <v>0</v>
      </c>
      <c r="R388">
        <f t="shared" si="19"/>
        <v>0</v>
      </c>
      <c r="S388" t="e">
        <f>VLOOKUP(C388*1,effectif!A:BA,53,0)</f>
        <v>#N/A</v>
      </c>
      <c r="T388">
        <f t="shared" si="20"/>
        <v>303679</v>
      </c>
    </row>
    <row r="389" spans="1:20" x14ac:dyDescent="0.25">
      <c r="A389" s="37" t="s">
        <v>11177</v>
      </c>
      <c r="B389" s="37" t="s">
        <v>11178</v>
      </c>
      <c r="C389" s="37" t="s">
        <v>6235</v>
      </c>
      <c r="D389" s="37" t="s">
        <v>13977</v>
      </c>
      <c r="E389" s="37"/>
      <c r="F389" s="37"/>
      <c r="G389" s="37"/>
      <c r="H389" s="37"/>
      <c r="I389" s="37"/>
      <c r="J389" s="37"/>
      <c r="K389" s="37"/>
      <c r="L389" s="37"/>
      <c r="M389" s="37"/>
      <c r="N389" s="37"/>
      <c r="O389" s="37"/>
      <c r="P389" s="37"/>
      <c r="Q389">
        <f t="shared" si="18"/>
        <v>0</v>
      </c>
      <c r="R389">
        <f t="shared" si="19"/>
        <v>0</v>
      </c>
      <c r="S389" t="str">
        <f>VLOOKUP(C389*1,effectif!A:BA,53,0)</f>
        <v>071551</v>
      </c>
      <c r="T389">
        <f t="shared" si="20"/>
        <v>306451</v>
      </c>
    </row>
    <row r="390" spans="1:20" x14ac:dyDescent="0.25">
      <c r="A390" s="37" t="s">
        <v>11177</v>
      </c>
      <c r="B390" s="37" t="s">
        <v>11178</v>
      </c>
      <c r="C390" s="37" t="s">
        <v>6780</v>
      </c>
      <c r="D390" s="37" t="s">
        <v>12144</v>
      </c>
      <c r="E390" s="37">
        <v>4.55</v>
      </c>
      <c r="F390" s="37">
        <v>7.76</v>
      </c>
      <c r="G390" s="37">
        <v>0</v>
      </c>
      <c r="H390" s="37">
        <v>0</v>
      </c>
      <c r="I390" s="37">
        <v>41.9</v>
      </c>
      <c r="J390" s="37"/>
      <c r="K390" s="37"/>
      <c r="L390" s="37"/>
      <c r="M390" s="37"/>
      <c r="N390" s="37"/>
      <c r="O390" s="37"/>
      <c r="P390" s="37"/>
      <c r="Q390">
        <f t="shared" si="18"/>
        <v>4.55</v>
      </c>
      <c r="R390">
        <f t="shared" si="19"/>
        <v>4.55</v>
      </c>
      <c r="S390" t="str">
        <f>VLOOKUP(C390*1,effectif!A:BA,53,0)</f>
        <v>071551</v>
      </c>
      <c r="T390">
        <f t="shared" si="20"/>
        <v>305541</v>
      </c>
    </row>
    <row r="391" spans="1:20" x14ac:dyDescent="0.25">
      <c r="A391" s="37" t="s">
        <v>11177</v>
      </c>
      <c r="B391" s="37" t="s">
        <v>11178</v>
      </c>
      <c r="C391" s="37" t="s">
        <v>7829</v>
      </c>
      <c r="D391" s="37" t="s">
        <v>12145</v>
      </c>
      <c r="E391" s="37">
        <v>0</v>
      </c>
      <c r="F391" s="37">
        <v>0</v>
      </c>
      <c r="G391" s="37"/>
      <c r="H391" s="37" t="s">
        <v>11181</v>
      </c>
      <c r="I391" s="37">
        <v>0</v>
      </c>
      <c r="J391" s="37"/>
      <c r="K391" s="37">
        <v>0</v>
      </c>
      <c r="L391" s="37"/>
      <c r="M391" s="37"/>
      <c r="N391" s="37">
        <v>1.08</v>
      </c>
      <c r="O391" s="37">
        <v>0</v>
      </c>
      <c r="P391" s="37"/>
      <c r="Q391">
        <f t="shared" si="18"/>
        <v>0</v>
      </c>
      <c r="R391">
        <f t="shared" si="19"/>
        <v>1.08</v>
      </c>
      <c r="S391" t="str">
        <f>VLOOKUP(C391*1,effectif!A:BA,53,0)</f>
        <v>071551</v>
      </c>
      <c r="T391">
        <f t="shared" si="20"/>
        <v>303372</v>
      </c>
    </row>
    <row r="392" spans="1:20" x14ac:dyDescent="0.25">
      <c r="A392" s="37" t="s">
        <v>11177</v>
      </c>
      <c r="B392" s="37" t="s">
        <v>11178</v>
      </c>
      <c r="C392" s="37" t="s">
        <v>5231</v>
      </c>
      <c r="D392" s="37" t="s">
        <v>12146</v>
      </c>
      <c r="E392" s="37">
        <v>17.37</v>
      </c>
      <c r="F392" s="37">
        <v>0</v>
      </c>
      <c r="G392" s="37">
        <v>0</v>
      </c>
      <c r="H392" s="37">
        <v>27.01</v>
      </c>
      <c r="I392" s="37" t="s">
        <v>11181</v>
      </c>
      <c r="J392" s="37">
        <v>0</v>
      </c>
      <c r="K392" s="37">
        <v>36.869999999999997</v>
      </c>
      <c r="L392" s="37" t="s">
        <v>11181</v>
      </c>
      <c r="M392" s="37">
        <v>0</v>
      </c>
      <c r="N392" s="37">
        <v>66.05</v>
      </c>
      <c r="O392" s="37"/>
      <c r="P392" s="37"/>
      <c r="Q392">
        <f t="shared" si="18"/>
        <v>44.38</v>
      </c>
      <c r="R392">
        <f t="shared" si="19"/>
        <v>120.28999999999999</v>
      </c>
      <c r="S392" t="str">
        <f>VLOOKUP(C392*1,effectif!A:BA,53,0)</f>
        <v>071551</v>
      </c>
      <c r="T392">
        <f t="shared" si="20"/>
        <v>192699</v>
      </c>
    </row>
    <row r="393" spans="1:20" x14ac:dyDescent="0.25">
      <c r="A393" s="37" t="s">
        <v>11177</v>
      </c>
      <c r="B393" s="37" t="s">
        <v>11178</v>
      </c>
      <c r="C393" s="37" t="s">
        <v>2988</v>
      </c>
      <c r="D393" s="37" t="s">
        <v>12147</v>
      </c>
      <c r="E393" s="37">
        <v>0</v>
      </c>
      <c r="F393" s="37">
        <v>0</v>
      </c>
      <c r="G393" s="37"/>
      <c r="H393" s="37">
        <v>12.45</v>
      </c>
      <c r="I393" s="37">
        <v>0</v>
      </c>
      <c r="J393" s="37">
        <v>0</v>
      </c>
      <c r="K393" s="37">
        <v>30.9</v>
      </c>
      <c r="L393" s="37">
        <v>0</v>
      </c>
      <c r="M393" s="37">
        <v>0</v>
      </c>
      <c r="N393" s="37">
        <v>33.380000000000003</v>
      </c>
      <c r="O393" s="37">
        <v>4.72</v>
      </c>
      <c r="P393" s="37">
        <v>0</v>
      </c>
      <c r="Q393">
        <f t="shared" si="18"/>
        <v>12.45</v>
      </c>
      <c r="R393">
        <f t="shared" si="19"/>
        <v>64.28</v>
      </c>
      <c r="S393" t="str">
        <f>VLOOKUP(C393*1,effectif!A:BA,53,0)</f>
        <v>071551</v>
      </c>
      <c r="T393">
        <f t="shared" si="20"/>
        <v>304032</v>
      </c>
    </row>
    <row r="394" spans="1:20" x14ac:dyDescent="0.25">
      <c r="A394" s="37" t="s">
        <v>11177</v>
      </c>
      <c r="B394" s="37" t="s">
        <v>11178</v>
      </c>
      <c r="C394" s="37" t="s">
        <v>7960</v>
      </c>
      <c r="D394" s="37" t="s">
        <v>12148</v>
      </c>
      <c r="E394" s="37">
        <v>6.21</v>
      </c>
      <c r="F394" s="37">
        <v>0</v>
      </c>
      <c r="G394" s="37">
        <v>0</v>
      </c>
      <c r="H394" s="37">
        <v>0</v>
      </c>
      <c r="I394" s="37"/>
      <c r="J394" s="37"/>
      <c r="K394" s="37"/>
      <c r="L394" s="37"/>
      <c r="M394" s="37"/>
      <c r="N394" s="37"/>
      <c r="O394" s="37"/>
      <c r="P394" s="37"/>
      <c r="Q394">
        <f t="shared" si="18"/>
        <v>6.21</v>
      </c>
      <c r="R394">
        <f t="shared" si="19"/>
        <v>6.21</v>
      </c>
      <c r="S394" t="str">
        <f>VLOOKUP(C394*1,effectif!A:BA,53,0)</f>
        <v>071551</v>
      </c>
      <c r="T394">
        <f t="shared" si="20"/>
        <v>305611</v>
      </c>
    </row>
    <row r="395" spans="1:20" x14ac:dyDescent="0.25">
      <c r="A395" s="37" t="s">
        <v>11177</v>
      </c>
      <c r="B395" s="37" t="s">
        <v>11178</v>
      </c>
      <c r="C395" s="37" t="s">
        <v>3217</v>
      </c>
      <c r="D395" s="37" t="s">
        <v>13978</v>
      </c>
      <c r="E395" s="37"/>
      <c r="F395" s="37"/>
      <c r="G395" s="37"/>
      <c r="H395" s="37"/>
      <c r="I395" s="37"/>
      <c r="J395" s="37"/>
      <c r="K395" s="37"/>
      <c r="L395" s="37"/>
      <c r="M395" s="37"/>
      <c r="N395" s="37"/>
      <c r="O395" s="37"/>
      <c r="P395" s="37"/>
      <c r="Q395">
        <f t="shared" si="18"/>
        <v>0</v>
      </c>
      <c r="R395">
        <f t="shared" si="19"/>
        <v>0</v>
      </c>
      <c r="S395" t="str">
        <f>VLOOKUP(C395*1,effectif!A:BA,53,0)</f>
        <v>071551</v>
      </c>
      <c r="T395">
        <f t="shared" si="20"/>
        <v>306406</v>
      </c>
    </row>
    <row r="396" spans="1:20" x14ac:dyDescent="0.25">
      <c r="A396" s="37" t="s">
        <v>11177</v>
      </c>
      <c r="B396" s="37" t="s">
        <v>11178</v>
      </c>
      <c r="C396" s="37" t="s">
        <v>4650</v>
      </c>
      <c r="D396" s="37" t="s">
        <v>12149</v>
      </c>
      <c r="E396" s="37"/>
      <c r="F396" s="37"/>
      <c r="G396" s="37"/>
      <c r="H396" s="37"/>
      <c r="I396" s="37"/>
      <c r="J396" s="37"/>
      <c r="K396" s="37"/>
      <c r="L396" s="37"/>
      <c r="M396" s="37"/>
      <c r="N396" s="37"/>
      <c r="O396" s="37"/>
      <c r="P396" s="37"/>
      <c r="Q396">
        <f t="shared" si="18"/>
        <v>0</v>
      </c>
      <c r="R396">
        <f t="shared" si="19"/>
        <v>0</v>
      </c>
      <c r="S396" t="str">
        <f>VLOOKUP(C396*1,effectif!A:BA,53,0)</f>
        <v>071551</v>
      </c>
      <c r="T396">
        <f t="shared" si="20"/>
        <v>306071</v>
      </c>
    </row>
    <row r="397" spans="1:20" x14ac:dyDescent="0.25">
      <c r="A397" s="37" t="s">
        <v>11177</v>
      </c>
      <c r="B397" s="37" t="s">
        <v>11178</v>
      </c>
      <c r="C397" s="37" t="s">
        <v>9422</v>
      </c>
      <c r="D397" s="37" t="s">
        <v>11189</v>
      </c>
      <c r="E397" s="37"/>
      <c r="F397" s="37"/>
      <c r="G397" s="37"/>
      <c r="H397" s="37"/>
      <c r="I397" s="37"/>
      <c r="J397" s="37"/>
      <c r="K397" s="37"/>
      <c r="L397" s="37"/>
      <c r="M397" s="37"/>
      <c r="N397" s="37"/>
      <c r="O397" s="37"/>
      <c r="P397" s="37"/>
      <c r="Q397">
        <f t="shared" si="18"/>
        <v>0</v>
      </c>
      <c r="R397">
        <f t="shared" si="19"/>
        <v>0</v>
      </c>
      <c r="S397" t="str">
        <f>VLOOKUP(C397*1,effectif!A:BA,53,0)</f>
        <v>071551</v>
      </c>
      <c r="T397">
        <f t="shared" si="20"/>
        <v>990722</v>
      </c>
    </row>
    <row r="398" spans="1:20" x14ac:dyDescent="0.25">
      <c r="A398" s="37" t="s">
        <v>11177</v>
      </c>
      <c r="B398" s="37" t="s">
        <v>11178</v>
      </c>
      <c r="C398" s="37" t="s">
        <v>9387</v>
      </c>
      <c r="D398" s="37" t="s">
        <v>11189</v>
      </c>
      <c r="E398" s="37"/>
      <c r="F398" s="37"/>
      <c r="G398" s="37"/>
      <c r="H398" s="37"/>
      <c r="I398" s="37"/>
      <c r="J398" s="37"/>
      <c r="K398" s="37"/>
      <c r="L398" s="37"/>
      <c r="M398" s="37"/>
      <c r="N398" s="37"/>
      <c r="O398" s="37"/>
      <c r="P398" s="37"/>
      <c r="Q398">
        <f t="shared" si="18"/>
        <v>0</v>
      </c>
      <c r="R398">
        <f t="shared" si="19"/>
        <v>0</v>
      </c>
      <c r="S398" t="str">
        <f>VLOOKUP(C398*1,effectif!A:BA,53,0)</f>
        <v>071551</v>
      </c>
      <c r="T398">
        <f t="shared" si="20"/>
        <v>990856</v>
      </c>
    </row>
    <row r="399" spans="1:20" x14ac:dyDescent="0.25">
      <c r="A399" s="37" t="s">
        <v>11177</v>
      </c>
      <c r="B399" s="37" t="s">
        <v>11178</v>
      </c>
      <c r="C399" s="37" t="s">
        <v>8394</v>
      </c>
      <c r="D399" s="37" t="s">
        <v>11189</v>
      </c>
      <c r="E399" s="37"/>
      <c r="F399" s="37"/>
      <c r="G399" s="37"/>
      <c r="H399" s="37"/>
      <c r="I399" s="37"/>
      <c r="J399" s="37"/>
      <c r="K399" s="37"/>
      <c r="L399" s="37"/>
      <c r="M399" s="37"/>
      <c r="N399" s="37"/>
      <c r="O399" s="37"/>
      <c r="P399" s="37"/>
      <c r="Q399">
        <f t="shared" si="18"/>
        <v>0</v>
      </c>
      <c r="R399">
        <f t="shared" si="19"/>
        <v>0</v>
      </c>
      <c r="S399" t="str">
        <f>VLOOKUP(C399*1,effectif!A:BA,53,0)</f>
        <v>071551</v>
      </c>
      <c r="T399">
        <f t="shared" si="20"/>
        <v>993494</v>
      </c>
    </row>
    <row r="400" spans="1:20" x14ac:dyDescent="0.25">
      <c r="A400" s="37" t="s">
        <v>11177</v>
      </c>
      <c r="B400" s="37" t="s">
        <v>11178</v>
      </c>
      <c r="C400" s="37" t="s">
        <v>8347</v>
      </c>
      <c r="D400" s="37" t="s">
        <v>11189</v>
      </c>
      <c r="E400" s="37"/>
      <c r="F400" s="37"/>
      <c r="G400" s="37"/>
      <c r="H400" s="37"/>
      <c r="I400" s="37"/>
      <c r="J400" s="37"/>
      <c r="K400" s="37"/>
      <c r="L400" s="37"/>
      <c r="M400" s="37"/>
      <c r="N400" s="37"/>
      <c r="O400" s="37"/>
      <c r="P400" s="37"/>
      <c r="Q400">
        <f t="shared" si="18"/>
        <v>0</v>
      </c>
      <c r="R400">
        <f t="shared" si="19"/>
        <v>0</v>
      </c>
      <c r="S400" t="str">
        <f>VLOOKUP(C400*1,effectif!A:BA,53,0)</f>
        <v>071551</v>
      </c>
      <c r="T400">
        <f t="shared" si="20"/>
        <v>993534</v>
      </c>
    </row>
    <row r="401" spans="1:20" x14ac:dyDescent="0.25">
      <c r="A401" s="37" t="s">
        <v>11177</v>
      </c>
      <c r="B401" s="37" t="s">
        <v>11178</v>
      </c>
      <c r="C401" s="37" t="s">
        <v>8343</v>
      </c>
      <c r="D401" s="37" t="s">
        <v>11189</v>
      </c>
      <c r="E401" s="37"/>
      <c r="F401" s="37"/>
      <c r="G401" s="37"/>
      <c r="H401" s="37"/>
      <c r="I401" s="37"/>
      <c r="J401" s="37"/>
      <c r="K401" s="37"/>
      <c r="L401" s="37"/>
      <c r="M401" s="37"/>
      <c r="N401" s="37"/>
      <c r="O401" s="37"/>
      <c r="P401" s="37"/>
      <c r="Q401">
        <f t="shared" si="18"/>
        <v>0</v>
      </c>
      <c r="R401">
        <f t="shared" si="19"/>
        <v>0</v>
      </c>
      <c r="S401" t="str">
        <f>VLOOKUP(C401*1,effectif!A:BA,53,0)</f>
        <v>071551</v>
      </c>
      <c r="T401">
        <f t="shared" si="20"/>
        <v>993536</v>
      </c>
    </row>
    <row r="402" spans="1:20" x14ac:dyDescent="0.25">
      <c r="A402" s="37" t="s">
        <v>11174</v>
      </c>
      <c r="B402" s="37" t="s">
        <v>11175</v>
      </c>
      <c r="C402" s="37" t="s">
        <v>3804</v>
      </c>
      <c r="D402" s="37" t="s">
        <v>12150</v>
      </c>
      <c r="E402" s="37">
        <v>5.52</v>
      </c>
      <c r="F402" s="37">
        <v>0</v>
      </c>
      <c r="G402" s="37">
        <v>0</v>
      </c>
      <c r="H402" s="37">
        <v>8.85</v>
      </c>
      <c r="I402" s="37">
        <v>6.25</v>
      </c>
      <c r="J402" s="37">
        <v>0</v>
      </c>
      <c r="K402" s="37">
        <v>12.1</v>
      </c>
      <c r="L402" s="37">
        <v>0.85</v>
      </c>
      <c r="M402" s="37">
        <v>3.68</v>
      </c>
      <c r="N402" s="37">
        <v>19.25</v>
      </c>
      <c r="O402" s="37">
        <v>1.95</v>
      </c>
      <c r="P402" s="37">
        <v>7.27</v>
      </c>
      <c r="Q402">
        <f t="shared" si="18"/>
        <v>14.37</v>
      </c>
      <c r="R402">
        <f t="shared" si="19"/>
        <v>36.869999999999997</v>
      </c>
      <c r="S402" t="str">
        <f>VLOOKUP(C402*1,effectif!A:BA,53,0)</f>
        <v>700173</v>
      </c>
      <c r="T402">
        <f t="shared" si="20"/>
        <v>192666</v>
      </c>
    </row>
    <row r="403" spans="1:20" x14ac:dyDescent="0.25">
      <c r="A403" s="37" t="s">
        <v>11177</v>
      </c>
      <c r="B403" s="37" t="s">
        <v>11178</v>
      </c>
      <c r="C403" s="37" t="s">
        <v>3800</v>
      </c>
      <c r="D403" s="37" t="s">
        <v>12151</v>
      </c>
      <c r="E403" s="37">
        <v>2.4</v>
      </c>
      <c r="F403" s="37">
        <v>0</v>
      </c>
      <c r="G403" s="37">
        <v>0</v>
      </c>
      <c r="H403" s="37">
        <v>7.25</v>
      </c>
      <c r="I403" s="37">
        <v>0</v>
      </c>
      <c r="J403" s="37">
        <v>0</v>
      </c>
      <c r="K403" s="37">
        <v>2.37</v>
      </c>
      <c r="L403" s="37">
        <v>2.35</v>
      </c>
      <c r="M403" s="37">
        <v>0</v>
      </c>
      <c r="N403" s="37">
        <v>4.43</v>
      </c>
      <c r="O403" s="37">
        <v>5.69</v>
      </c>
      <c r="P403" s="37">
        <v>0</v>
      </c>
      <c r="Q403">
        <f t="shared" si="18"/>
        <v>9.65</v>
      </c>
      <c r="R403">
        <f t="shared" si="19"/>
        <v>9.1999999999999993</v>
      </c>
      <c r="S403" t="str">
        <f>VLOOKUP(C403*1,effectif!A:BA,53,0)</f>
        <v>700173</v>
      </c>
      <c r="T403">
        <f t="shared" si="20"/>
        <v>303831</v>
      </c>
    </row>
    <row r="404" spans="1:20" x14ac:dyDescent="0.25">
      <c r="A404" s="37" t="s">
        <v>11177</v>
      </c>
      <c r="B404" s="37" t="s">
        <v>11178</v>
      </c>
      <c r="C404" s="37" t="s">
        <v>6086</v>
      </c>
      <c r="D404" s="37" t="s">
        <v>12152</v>
      </c>
      <c r="E404" s="37">
        <v>7.06</v>
      </c>
      <c r="F404" s="37">
        <v>0</v>
      </c>
      <c r="G404" s="37" t="s">
        <v>11181</v>
      </c>
      <c r="H404" s="37">
        <v>9.82</v>
      </c>
      <c r="I404" s="37" t="s">
        <v>11181</v>
      </c>
      <c r="J404" s="37">
        <v>0</v>
      </c>
      <c r="K404" s="37">
        <v>5.99</v>
      </c>
      <c r="L404" s="37">
        <v>0</v>
      </c>
      <c r="M404" s="37">
        <v>0</v>
      </c>
      <c r="N404" s="37">
        <v>10.26</v>
      </c>
      <c r="O404" s="37">
        <v>0</v>
      </c>
      <c r="P404" s="37">
        <v>0</v>
      </c>
      <c r="Q404">
        <f t="shared" si="18"/>
        <v>16.88</v>
      </c>
      <c r="R404">
        <f t="shared" si="19"/>
        <v>23.310000000000002</v>
      </c>
      <c r="S404" t="str">
        <f>VLOOKUP(C404*1,effectif!A:BA,53,0)</f>
        <v>700173</v>
      </c>
      <c r="T404">
        <f t="shared" si="20"/>
        <v>302094</v>
      </c>
    </row>
    <row r="405" spans="1:20" x14ac:dyDescent="0.25">
      <c r="A405" s="37" t="s">
        <v>11177</v>
      </c>
      <c r="B405" s="37" t="s">
        <v>11178</v>
      </c>
      <c r="C405" s="37" t="s">
        <v>3853</v>
      </c>
      <c r="D405" s="37" t="s">
        <v>12153</v>
      </c>
      <c r="E405" s="37">
        <v>5.67</v>
      </c>
      <c r="F405" s="37">
        <v>0</v>
      </c>
      <c r="G405" s="37">
        <v>0</v>
      </c>
      <c r="H405" s="37">
        <v>6.88</v>
      </c>
      <c r="I405" s="37">
        <v>0</v>
      </c>
      <c r="J405" s="37">
        <v>0</v>
      </c>
      <c r="K405" s="37">
        <v>12.7</v>
      </c>
      <c r="L405" s="37">
        <v>0.99</v>
      </c>
      <c r="M405" s="37">
        <v>0</v>
      </c>
      <c r="N405" s="37">
        <v>19.62</v>
      </c>
      <c r="O405" s="37">
        <v>1.1599999999999999</v>
      </c>
      <c r="P405" s="37">
        <v>0</v>
      </c>
      <c r="Q405">
        <f t="shared" si="18"/>
        <v>12.55</v>
      </c>
      <c r="R405">
        <f t="shared" si="19"/>
        <v>37.989999999999995</v>
      </c>
      <c r="S405" t="str">
        <f>VLOOKUP(C405*1,effectif!A:BA,53,0)</f>
        <v>700173</v>
      </c>
      <c r="T405">
        <f t="shared" si="20"/>
        <v>305226</v>
      </c>
    </row>
    <row r="406" spans="1:20" x14ac:dyDescent="0.25">
      <c r="A406" s="37" t="s">
        <v>11177</v>
      </c>
      <c r="B406" s="37" t="s">
        <v>11178</v>
      </c>
      <c r="C406" s="37" t="s">
        <v>4901</v>
      </c>
      <c r="D406" s="37" t="s">
        <v>12154</v>
      </c>
      <c r="E406" s="37">
        <v>15.66</v>
      </c>
      <c r="F406" s="37">
        <v>0</v>
      </c>
      <c r="G406" s="37">
        <v>0</v>
      </c>
      <c r="H406" s="37">
        <v>20.79</v>
      </c>
      <c r="I406" s="37">
        <v>36.69</v>
      </c>
      <c r="J406" s="37">
        <v>0</v>
      </c>
      <c r="K406" s="37">
        <v>15.22</v>
      </c>
      <c r="L406" s="37">
        <v>0</v>
      </c>
      <c r="M406" s="37">
        <v>0</v>
      </c>
      <c r="N406" s="37">
        <v>21.3</v>
      </c>
      <c r="O406" s="37">
        <v>4.1900000000000004</v>
      </c>
      <c r="P406" s="37">
        <v>19.78</v>
      </c>
      <c r="Q406">
        <f t="shared" si="18"/>
        <v>36.450000000000003</v>
      </c>
      <c r="R406">
        <f t="shared" si="19"/>
        <v>52.180000000000007</v>
      </c>
      <c r="S406" t="str">
        <f>VLOOKUP(C406*1,effectif!A:BA,53,0)</f>
        <v>700173</v>
      </c>
      <c r="T406">
        <f t="shared" si="20"/>
        <v>302251</v>
      </c>
    </row>
    <row r="407" spans="1:20" x14ac:dyDescent="0.25">
      <c r="A407" s="37" t="s">
        <v>11177</v>
      </c>
      <c r="B407" s="37" t="s">
        <v>11178</v>
      </c>
      <c r="C407" s="37" t="s">
        <v>7986</v>
      </c>
      <c r="D407" s="37" t="s">
        <v>12155</v>
      </c>
      <c r="E407" s="37"/>
      <c r="F407" s="37"/>
      <c r="G407" s="37"/>
      <c r="H407" s="37"/>
      <c r="I407" s="37"/>
      <c r="J407" s="37"/>
      <c r="K407" s="37"/>
      <c r="L407" s="37"/>
      <c r="M407" s="37"/>
      <c r="N407" s="37"/>
      <c r="O407" s="37"/>
      <c r="P407" s="37"/>
      <c r="Q407">
        <f t="shared" si="18"/>
        <v>0</v>
      </c>
      <c r="R407">
        <f t="shared" si="19"/>
        <v>0</v>
      </c>
      <c r="S407" t="str">
        <f>VLOOKUP(C407*1,effectif!A:BA,53,0)</f>
        <v>700173</v>
      </c>
      <c r="T407">
        <f t="shared" si="20"/>
        <v>306041</v>
      </c>
    </row>
    <row r="408" spans="1:20" x14ac:dyDescent="0.25">
      <c r="A408" s="37" t="s">
        <v>11177</v>
      </c>
      <c r="B408" s="37" t="s">
        <v>11178</v>
      </c>
      <c r="C408" s="37" t="s">
        <v>7757</v>
      </c>
      <c r="D408" s="37" t="s">
        <v>12156</v>
      </c>
      <c r="E408" s="37">
        <v>3.62</v>
      </c>
      <c r="F408" s="37">
        <v>0</v>
      </c>
      <c r="G408" s="37">
        <v>0</v>
      </c>
      <c r="H408" s="37">
        <v>6.6</v>
      </c>
      <c r="I408" s="37">
        <v>0</v>
      </c>
      <c r="J408" s="37">
        <v>0</v>
      </c>
      <c r="K408" s="37">
        <v>7</v>
      </c>
      <c r="L408" s="37">
        <v>1.4</v>
      </c>
      <c r="M408" s="37">
        <v>0</v>
      </c>
      <c r="N408" s="37">
        <v>9.52</v>
      </c>
      <c r="O408" s="37">
        <v>2.08</v>
      </c>
      <c r="P408" s="37">
        <v>0</v>
      </c>
      <c r="Q408">
        <f t="shared" si="18"/>
        <v>10.219999999999999</v>
      </c>
      <c r="R408">
        <f t="shared" si="19"/>
        <v>20.14</v>
      </c>
      <c r="S408" t="str">
        <f>VLOOKUP(C408*1,effectif!A:BA,53,0)</f>
        <v>700173</v>
      </c>
      <c r="T408">
        <f t="shared" si="20"/>
        <v>303214</v>
      </c>
    </row>
    <row r="409" spans="1:20" x14ac:dyDescent="0.25">
      <c r="A409" s="37" t="s">
        <v>11177</v>
      </c>
      <c r="B409" s="37" t="s">
        <v>11178</v>
      </c>
      <c r="C409" s="37" t="s">
        <v>9857</v>
      </c>
      <c r="D409" s="37" t="s">
        <v>11189</v>
      </c>
      <c r="E409" s="37"/>
      <c r="F409" s="37"/>
      <c r="G409" s="37"/>
      <c r="H409" s="37"/>
      <c r="I409" s="37"/>
      <c r="J409" s="37"/>
      <c r="K409" s="37"/>
      <c r="L409" s="37"/>
      <c r="M409" s="37"/>
      <c r="N409" s="37"/>
      <c r="O409" s="37"/>
      <c r="P409" s="37"/>
      <c r="Q409">
        <f t="shared" si="18"/>
        <v>0</v>
      </c>
      <c r="R409">
        <f t="shared" si="19"/>
        <v>0</v>
      </c>
      <c r="S409" t="str">
        <f>VLOOKUP(C409*1,effectif!A:BA,53,0)</f>
        <v>700173</v>
      </c>
      <c r="T409">
        <f t="shared" si="20"/>
        <v>98642</v>
      </c>
    </row>
    <row r="410" spans="1:20" x14ac:dyDescent="0.25">
      <c r="A410" s="37" t="s">
        <v>11177</v>
      </c>
      <c r="B410" s="37" t="s">
        <v>11178</v>
      </c>
      <c r="C410" s="37" t="s">
        <v>9074</v>
      </c>
      <c r="D410" s="37" t="s">
        <v>11189</v>
      </c>
      <c r="E410" s="37"/>
      <c r="F410" s="37"/>
      <c r="G410" s="37"/>
      <c r="H410" s="37"/>
      <c r="I410" s="37"/>
      <c r="J410" s="37"/>
      <c r="K410" s="37"/>
      <c r="L410" s="37"/>
      <c r="M410" s="37"/>
      <c r="N410" s="37"/>
      <c r="O410" s="37"/>
      <c r="P410" s="37"/>
      <c r="Q410">
        <f t="shared" si="18"/>
        <v>0</v>
      </c>
      <c r="R410">
        <f t="shared" si="19"/>
        <v>0</v>
      </c>
      <c r="S410" t="str">
        <f>VLOOKUP(C410*1,effectif!A:BA,53,0)</f>
        <v>700173</v>
      </c>
      <c r="T410">
        <f t="shared" si="20"/>
        <v>992344</v>
      </c>
    </row>
    <row r="411" spans="1:20" x14ac:dyDescent="0.25">
      <c r="A411" s="37" t="s">
        <v>11177</v>
      </c>
      <c r="B411" s="37" t="s">
        <v>11178</v>
      </c>
      <c r="C411" s="37" t="s">
        <v>9072</v>
      </c>
      <c r="D411" s="37" t="s">
        <v>11189</v>
      </c>
      <c r="E411" s="37"/>
      <c r="F411" s="37"/>
      <c r="G411" s="37"/>
      <c r="H411" s="37"/>
      <c r="I411" s="37"/>
      <c r="J411" s="37"/>
      <c r="K411" s="37"/>
      <c r="L411" s="37"/>
      <c r="M411" s="37"/>
      <c r="N411" s="37"/>
      <c r="O411" s="37"/>
      <c r="P411" s="37"/>
      <c r="Q411">
        <f t="shared" si="18"/>
        <v>0</v>
      </c>
      <c r="R411">
        <f t="shared" si="19"/>
        <v>0</v>
      </c>
      <c r="S411" t="str">
        <f>VLOOKUP(C411*1,effectif!A:BA,53,0)</f>
        <v>700173</v>
      </c>
      <c r="T411">
        <f t="shared" si="20"/>
        <v>992345</v>
      </c>
    </row>
    <row r="412" spans="1:20" x14ac:dyDescent="0.25">
      <c r="A412" s="37" t="s">
        <v>11177</v>
      </c>
      <c r="B412" s="37" t="s">
        <v>11178</v>
      </c>
      <c r="C412" s="37" t="s">
        <v>9070</v>
      </c>
      <c r="D412" s="37" t="s">
        <v>11189</v>
      </c>
      <c r="E412" s="37"/>
      <c r="F412" s="37"/>
      <c r="G412" s="37"/>
      <c r="H412" s="37"/>
      <c r="I412" s="37"/>
      <c r="J412" s="37"/>
      <c r="K412" s="37"/>
      <c r="L412" s="37"/>
      <c r="M412" s="37"/>
      <c r="N412" s="37"/>
      <c r="O412" s="37"/>
      <c r="P412" s="37"/>
      <c r="Q412">
        <f t="shared" si="18"/>
        <v>0</v>
      </c>
      <c r="R412">
        <f t="shared" si="19"/>
        <v>0</v>
      </c>
      <c r="S412" t="str">
        <f>VLOOKUP(C412*1,effectif!A:BA,53,0)</f>
        <v>700173</v>
      </c>
      <c r="T412">
        <f t="shared" si="20"/>
        <v>992348</v>
      </c>
    </row>
    <row r="413" spans="1:20" x14ac:dyDescent="0.25">
      <c r="A413" s="37" t="s">
        <v>11177</v>
      </c>
      <c r="B413" s="37" t="s">
        <v>11178</v>
      </c>
      <c r="C413" s="37" t="s">
        <v>9370</v>
      </c>
      <c r="D413" s="37" t="s">
        <v>11189</v>
      </c>
      <c r="E413" s="37"/>
      <c r="F413" s="37"/>
      <c r="G413" s="37"/>
      <c r="H413" s="37"/>
      <c r="I413" s="37"/>
      <c r="J413" s="37"/>
      <c r="K413" s="37"/>
      <c r="L413" s="37"/>
      <c r="M413" s="37"/>
      <c r="N413" s="37"/>
      <c r="O413" s="37"/>
      <c r="P413" s="37"/>
      <c r="Q413">
        <f t="shared" si="18"/>
        <v>0</v>
      </c>
      <c r="R413">
        <f t="shared" si="19"/>
        <v>0</v>
      </c>
      <c r="S413" t="str">
        <f>VLOOKUP(C413*1,effectif!A:BA,53,0)</f>
        <v>700173</v>
      </c>
      <c r="T413">
        <f t="shared" si="20"/>
        <v>990941</v>
      </c>
    </row>
    <row r="414" spans="1:20" x14ac:dyDescent="0.25">
      <c r="A414" s="37" t="s">
        <v>11177</v>
      </c>
      <c r="B414" s="37" t="s">
        <v>11178</v>
      </c>
      <c r="C414" s="37" t="s">
        <v>8398</v>
      </c>
      <c r="D414" s="37" t="s">
        <v>11189</v>
      </c>
      <c r="E414" s="37"/>
      <c r="F414" s="37"/>
      <c r="G414" s="37"/>
      <c r="H414" s="37"/>
      <c r="I414" s="37"/>
      <c r="J414" s="37"/>
      <c r="K414" s="37"/>
      <c r="L414" s="37"/>
      <c r="M414" s="37"/>
      <c r="N414" s="37"/>
      <c r="O414" s="37"/>
      <c r="P414" s="37"/>
      <c r="Q414">
        <f t="shared" si="18"/>
        <v>0</v>
      </c>
      <c r="R414">
        <f t="shared" si="19"/>
        <v>0</v>
      </c>
      <c r="S414" t="str">
        <f>VLOOKUP(C414*1,effectif!A:BA,53,0)</f>
        <v>700173</v>
      </c>
      <c r="T414">
        <f t="shared" si="20"/>
        <v>993493</v>
      </c>
    </row>
    <row r="415" spans="1:20" x14ac:dyDescent="0.25">
      <c r="A415" s="37" t="s">
        <v>11174</v>
      </c>
      <c r="B415" s="37" t="s">
        <v>11175</v>
      </c>
      <c r="C415" s="37" t="s">
        <v>1659</v>
      </c>
      <c r="D415" s="37" t="s">
        <v>11488</v>
      </c>
      <c r="E415" s="37"/>
      <c r="F415" s="37"/>
      <c r="G415" s="37"/>
      <c r="H415" s="37"/>
      <c r="I415" s="37"/>
      <c r="J415" s="37"/>
      <c r="K415" s="37"/>
      <c r="L415" s="37"/>
      <c r="M415" s="37"/>
      <c r="N415" s="37" t="s">
        <v>11181</v>
      </c>
      <c r="O415" s="37"/>
      <c r="P415" s="37"/>
      <c r="Q415">
        <f t="shared" si="18"/>
        <v>0</v>
      </c>
      <c r="R415">
        <f t="shared" si="19"/>
        <v>0</v>
      </c>
      <c r="S415" t="str">
        <f>VLOOKUP(C415*1,effectif!A:BA,53,0)</f>
        <v>900455</v>
      </c>
      <c r="T415">
        <f t="shared" si="20"/>
        <v>900455</v>
      </c>
    </row>
    <row r="416" spans="1:20" x14ac:dyDescent="0.25">
      <c r="A416" s="37" t="s">
        <v>11177</v>
      </c>
      <c r="B416" s="37" t="s">
        <v>11178</v>
      </c>
      <c r="C416" s="37" t="s">
        <v>1654</v>
      </c>
      <c r="D416" s="37" t="s">
        <v>12157</v>
      </c>
      <c r="E416" s="37"/>
      <c r="F416" s="37"/>
      <c r="G416" s="37"/>
      <c r="H416" s="37"/>
      <c r="I416" s="37"/>
      <c r="J416" s="37"/>
      <c r="K416" s="37"/>
      <c r="L416" s="37"/>
      <c r="M416" s="37"/>
      <c r="N416" s="37" t="s">
        <v>11181</v>
      </c>
      <c r="O416" s="37"/>
      <c r="P416" s="37"/>
      <c r="Q416">
        <f t="shared" si="18"/>
        <v>0</v>
      </c>
      <c r="R416">
        <f t="shared" si="19"/>
        <v>0</v>
      </c>
      <c r="S416" t="str">
        <f>VLOOKUP(C416*1,effectif!A:BA,53,0)</f>
        <v>900455</v>
      </c>
      <c r="T416">
        <f t="shared" si="20"/>
        <v>303604</v>
      </c>
    </row>
    <row r="417" spans="1:20" x14ac:dyDescent="0.25">
      <c r="A417" s="37" t="s">
        <v>11172</v>
      </c>
      <c r="B417" s="37" t="s">
        <v>11081</v>
      </c>
      <c r="C417" s="37" t="s">
        <v>2180</v>
      </c>
      <c r="D417" s="37" t="s">
        <v>11566</v>
      </c>
      <c r="E417" s="37">
        <v>3.34</v>
      </c>
      <c r="F417" s="37">
        <v>0.34</v>
      </c>
      <c r="G417" s="37">
        <v>0.31</v>
      </c>
      <c r="H417" s="37">
        <v>5.91</v>
      </c>
      <c r="I417" s="37">
        <v>0.75</v>
      </c>
      <c r="J417" s="37">
        <v>2.3199999999999998</v>
      </c>
      <c r="K417" s="37">
        <v>19.39</v>
      </c>
      <c r="L417" s="37">
        <v>4.92</v>
      </c>
      <c r="M417" s="37">
        <v>8.5</v>
      </c>
      <c r="N417" s="37">
        <v>28.28</v>
      </c>
      <c r="O417" s="37">
        <v>8.35</v>
      </c>
      <c r="P417" s="37">
        <v>16.82</v>
      </c>
      <c r="Q417">
        <f t="shared" si="18"/>
        <v>9.25</v>
      </c>
      <c r="R417">
        <f t="shared" si="19"/>
        <v>51.010000000000005</v>
      </c>
      <c r="S417">
        <f>VLOOKUP(C417*1,effectif!A:BA,53,0)</f>
        <v>0</v>
      </c>
      <c r="T417">
        <f t="shared" si="20"/>
        <v>301703</v>
      </c>
    </row>
    <row r="418" spans="1:20" x14ac:dyDescent="0.25">
      <c r="A418" s="37" t="s">
        <v>11174</v>
      </c>
      <c r="B418" s="37" t="s">
        <v>11175</v>
      </c>
      <c r="C418" s="37" t="s">
        <v>2681</v>
      </c>
      <c r="D418" s="37" t="s">
        <v>11567</v>
      </c>
      <c r="E418" s="37">
        <v>3.91</v>
      </c>
      <c r="F418" s="37">
        <v>0</v>
      </c>
      <c r="G418" s="37">
        <v>1.42</v>
      </c>
      <c r="H418" s="37">
        <v>7.44</v>
      </c>
      <c r="I418" s="37">
        <v>0.72</v>
      </c>
      <c r="J418" s="37">
        <v>4.99</v>
      </c>
      <c r="K418" s="37">
        <v>28.35</v>
      </c>
      <c r="L418" s="37">
        <v>9</v>
      </c>
      <c r="M418" s="37">
        <v>9.68</v>
      </c>
      <c r="N418" s="37">
        <v>41.6</v>
      </c>
      <c r="O418" s="37">
        <v>15.11</v>
      </c>
      <c r="P418" s="37">
        <v>27.64</v>
      </c>
      <c r="Q418">
        <f t="shared" si="18"/>
        <v>11.350000000000001</v>
      </c>
      <c r="R418">
        <f t="shared" si="19"/>
        <v>73.860000000000014</v>
      </c>
      <c r="S418" t="str">
        <f>VLOOKUP(C418*1,effectif!A:BA,53,0)</f>
        <v>071042</v>
      </c>
      <c r="T418">
        <f t="shared" si="20"/>
        <v>303751</v>
      </c>
    </row>
    <row r="419" spans="1:20" x14ac:dyDescent="0.25">
      <c r="A419" s="37" t="s">
        <v>11177</v>
      </c>
      <c r="B419" s="37" t="s">
        <v>11178</v>
      </c>
      <c r="C419" s="37" t="s">
        <v>3996</v>
      </c>
      <c r="D419" s="37" t="s">
        <v>11568</v>
      </c>
      <c r="E419" s="37">
        <v>1.72</v>
      </c>
      <c r="F419" s="37">
        <v>0</v>
      </c>
      <c r="G419" s="37">
        <v>0</v>
      </c>
      <c r="H419" s="37">
        <v>3.23</v>
      </c>
      <c r="I419" s="37">
        <v>0</v>
      </c>
      <c r="J419" s="37">
        <v>4.8099999999999996</v>
      </c>
      <c r="K419" s="37">
        <v>20.79</v>
      </c>
      <c r="L419" s="37">
        <v>0</v>
      </c>
      <c r="M419" s="37">
        <v>4.3899999999999997</v>
      </c>
      <c r="N419" s="37">
        <v>16.350000000000001</v>
      </c>
      <c r="O419" s="37">
        <v>0</v>
      </c>
      <c r="P419" s="37">
        <v>19.350000000000001</v>
      </c>
      <c r="Q419">
        <f t="shared" si="18"/>
        <v>4.95</v>
      </c>
      <c r="R419">
        <f t="shared" si="19"/>
        <v>38.86</v>
      </c>
      <c r="S419" t="str">
        <f>VLOOKUP(C419*1,effectif!A:BA,53,0)</f>
        <v>071042</v>
      </c>
      <c r="T419">
        <f t="shared" si="20"/>
        <v>193692</v>
      </c>
    </row>
    <row r="420" spans="1:20" x14ac:dyDescent="0.25">
      <c r="A420" s="37" t="s">
        <v>11177</v>
      </c>
      <c r="B420" s="37" t="s">
        <v>11178</v>
      </c>
      <c r="C420" s="37" t="s">
        <v>6905</v>
      </c>
      <c r="D420" s="37" t="s">
        <v>11569</v>
      </c>
      <c r="E420" s="37">
        <v>4.47</v>
      </c>
      <c r="F420" s="37">
        <v>0</v>
      </c>
      <c r="G420" s="37">
        <v>4.07</v>
      </c>
      <c r="H420" s="37">
        <v>12.42</v>
      </c>
      <c r="I420" s="37">
        <v>0</v>
      </c>
      <c r="J420" s="37">
        <v>6.87</v>
      </c>
      <c r="K420" s="37">
        <v>17.32</v>
      </c>
      <c r="L420" s="37">
        <v>0</v>
      </c>
      <c r="M420" s="37">
        <v>19.46</v>
      </c>
      <c r="N420" s="37">
        <v>30.81</v>
      </c>
      <c r="O420" s="37">
        <v>0</v>
      </c>
      <c r="P420" s="37">
        <v>36.85</v>
      </c>
      <c r="Q420">
        <f t="shared" si="18"/>
        <v>16.89</v>
      </c>
      <c r="R420">
        <f t="shared" si="19"/>
        <v>52.599999999999994</v>
      </c>
      <c r="S420" t="str">
        <f>VLOOKUP(C420*1,effectif!A:BA,53,0)</f>
        <v>071042</v>
      </c>
      <c r="T420">
        <f t="shared" si="20"/>
        <v>303102</v>
      </c>
    </row>
    <row r="421" spans="1:20" x14ac:dyDescent="0.25">
      <c r="A421" s="37" t="s">
        <v>11177</v>
      </c>
      <c r="B421" s="37" t="s">
        <v>11178</v>
      </c>
      <c r="C421" s="37" t="s">
        <v>2678</v>
      </c>
      <c r="D421" s="37" t="s">
        <v>11570</v>
      </c>
      <c r="E421" s="37">
        <v>5.16</v>
      </c>
      <c r="F421" s="37">
        <v>0</v>
      </c>
      <c r="G421" s="37">
        <v>0</v>
      </c>
      <c r="H421" s="37">
        <v>21.03</v>
      </c>
      <c r="I421" s="37"/>
      <c r="J421" s="37"/>
      <c r="K421" s="37">
        <v>21.22</v>
      </c>
      <c r="L421" s="37">
        <v>0</v>
      </c>
      <c r="M421" s="37"/>
      <c r="N421" s="37">
        <v>26.25</v>
      </c>
      <c r="O421" s="37">
        <v>8.8699999999999992</v>
      </c>
      <c r="P421" s="37">
        <v>0</v>
      </c>
      <c r="Q421">
        <f t="shared" si="18"/>
        <v>26.19</v>
      </c>
      <c r="R421">
        <f t="shared" si="19"/>
        <v>52.629999999999995</v>
      </c>
      <c r="S421" t="str">
        <f>VLOOKUP(C421*1,effectif!A:BA,53,0)</f>
        <v>071042</v>
      </c>
      <c r="T421">
        <f t="shared" si="20"/>
        <v>304474</v>
      </c>
    </row>
    <row r="422" spans="1:20" x14ac:dyDescent="0.25">
      <c r="A422" s="37" t="s">
        <v>11177</v>
      </c>
      <c r="B422" s="37" t="s">
        <v>11178</v>
      </c>
      <c r="C422" s="37" t="s">
        <v>4461</v>
      </c>
      <c r="D422" s="37" t="s">
        <v>11571</v>
      </c>
      <c r="E422" s="37">
        <v>5.01</v>
      </c>
      <c r="F422" s="37">
        <v>0</v>
      </c>
      <c r="G422" s="37">
        <v>0</v>
      </c>
      <c r="H422" s="37">
        <v>11.56</v>
      </c>
      <c r="I422" s="37">
        <v>0</v>
      </c>
      <c r="J422" s="37">
        <v>0</v>
      </c>
      <c r="K422" s="37"/>
      <c r="L422" s="37"/>
      <c r="M422" s="37"/>
      <c r="N422" s="37"/>
      <c r="O422" s="37"/>
      <c r="P422" s="37"/>
      <c r="Q422">
        <f t="shared" si="18"/>
        <v>16.57</v>
      </c>
      <c r="R422">
        <f t="shared" si="19"/>
        <v>5.01</v>
      </c>
      <c r="S422" t="str">
        <f>VLOOKUP(C422*1,effectif!A:BA,53,0)</f>
        <v>071042</v>
      </c>
      <c r="T422">
        <f t="shared" si="20"/>
        <v>305489</v>
      </c>
    </row>
    <row r="423" spans="1:20" x14ac:dyDescent="0.25">
      <c r="A423" s="37" t="s">
        <v>11177</v>
      </c>
      <c r="B423" s="37" t="s">
        <v>11178</v>
      </c>
      <c r="C423" s="37" t="s">
        <v>3270</v>
      </c>
      <c r="D423" s="37" t="s">
        <v>11572</v>
      </c>
      <c r="E423" s="37"/>
      <c r="F423" s="37"/>
      <c r="G423" s="37"/>
      <c r="H423" s="37"/>
      <c r="I423" s="37"/>
      <c r="J423" s="37"/>
      <c r="K423" s="37"/>
      <c r="L423" s="37"/>
      <c r="M423" s="37"/>
      <c r="N423" s="37"/>
      <c r="O423" s="37"/>
      <c r="P423" s="37"/>
      <c r="Q423">
        <f t="shared" si="18"/>
        <v>0</v>
      </c>
      <c r="R423">
        <f t="shared" si="19"/>
        <v>0</v>
      </c>
      <c r="S423" t="str">
        <f>VLOOKUP(C423*1,effectif!A:BA,53,0)</f>
        <v>071042</v>
      </c>
      <c r="T423">
        <f t="shared" si="20"/>
        <v>306367</v>
      </c>
    </row>
    <row r="424" spans="1:20" x14ac:dyDescent="0.25">
      <c r="A424" s="37" t="s">
        <v>11177</v>
      </c>
      <c r="B424" s="37" t="s">
        <v>11178</v>
      </c>
      <c r="C424" s="37" t="s">
        <v>6103</v>
      </c>
      <c r="D424" s="37" t="s">
        <v>11573</v>
      </c>
      <c r="E424" s="37">
        <v>3.28</v>
      </c>
      <c r="F424" s="37">
        <v>0</v>
      </c>
      <c r="G424" s="37">
        <v>0</v>
      </c>
      <c r="H424" s="37">
        <v>3.08</v>
      </c>
      <c r="I424" s="37">
        <v>1.56</v>
      </c>
      <c r="J424" s="37">
        <v>0</v>
      </c>
      <c r="K424" s="37">
        <v>16.25</v>
      </c>
      <c r="L424" s="37">
        <v>2.1</v>
      </c>
      <c r="M424" s="37">
        <v>0</v>
      </c>
      <c r="N424" s="37">
        <v>29.86</v>
      </c>
      <c r="O424" s="37">
        <v>9.16</v>
      </c>
      <c r="P424" s="37">
        <v>0</v>
      </c>
      <c r="Q424">
        <f t="shared" si="18"/>
        <v>6.3599999999999994</v>
      </c>
      <c r="R424">
        <f t="shared" si="19"/>
        <v>49.39</v>
      </c>
      <c r="S424" t="str">
        <f>VLOOKUP(C424*1,effectif!A:BA,53,0)</f>
        <v>071042</v>
      </c>
      <c r="T424">
        <f t="shared" si="20"/>
        <v>300146</v>
      </c>
    </row>
    <row r="425" spans="1:20" x14ac:dyDescent="0.25">
      <c r="A425" s="37" t="s">
        <v>11177</v>
      </c>
      <c r="B425" s="37" t="s">
        <v>11178</v>
      </c>
      <c r="C425" s="37" t="s">
        <v>6016</v>
      </c>
      <c r="D425" s="37" t="s">
        <v>11574</v>
      </c>
      <c r="E425" s="37"/>
      <c r="F425" s="37"/>
      <c r="G425" s="37"/>
      <c r="H425" s="37"/>
      <c r="I425" s="37"/>
      <c r="J425" s="37"/>
      <c r="K425" s="37"/>
      <c r="L425" s="37"/>
      <c r="M425" s="37"/>
      <c r="N425" s="37"/>
      <c r="O425" s="37"/>
      <c r="P425" s="37"/>
      <c r="Q425">
        <f t="shared" si="18"/>
        <v>0</v>
      </c>
      <c r="R425">
        <f t="shared" si="19"/>
        <v>0</v>
      </c>
      <c r="S425" t="str">
        <f>VLOOKUP(C425*1,effectif!A:BA,53,0)</f>
        <v>071042</v>
      </c>
      <c r="T425">
        <f t="shared" si="20"/>
        <v>306369</v>
      </c>
    </row>
    <row r="426" spans="1:20" x14ac:dyDescent="0.25">
      <c r="A426" s="37" t="s">
        <v>11177</v>
      </c>
      <c r="B426" s="37" t="s">
        <v>11178</v>
      </c>
      <c r="C426" s="37" t="s">
        <v>10638</v>
      </c>
      <c r="D426" s="37" t="s">
        <v>11189</v>
      </c>
      <c r="E426" s="37"/>
      <c r="F426" s="37"/>
      <c r="G426" s="37"/>
      <c r="H426" s="37"/>
      <c r="I426" s="37"/>
      <c r="J426" s="37"/>
      <c r="K426" s="37"/>
      <c r="L426" s="37"/>
      <c r="M426" s="37"/>
      <c r="N426" s="37"/>
      <c r="O426" s="37"/>
      <c r="P426" s="37"/>
      <c r="Q426">
        <f t="shared" si="18"/>
        <v>0</v>
      </c>
      <c r="R426">
        <f t="shared" si="19"/>
        <v>0</v>
      </c>
      <c r="S426" t="str">
        <f>VLOOKUP(C426*1,effectif!A:BA,53,0)</f>
        <v>071042</v>
      </c>
      <c r="T426">
        <f t="shared" si="20"/>
        <v>96222</v>
      </c>
    </row>
    <row r="427" spans="1:20" x14ac:dyDescent="0.25">
      <c r="A427" s="37" t="s">
        <v>11177</v>
      </c>
      <c r="B427" s="37" t="s">
        <v>11178</v>
      </c>
      <c r="C427" s="37" t="s">
        <v>8024</v>
      </c>
      <c r="D427" s="37" t="s">
        <v>11189</v>
      </c>
      <c r="E427" s="37"/>
      <c r="F427" s="37"/>
      <c r="G427" s="37"/>
      <c r="H427" s="37"/>
      <c r="I427" s="37"/>
      <c r="J427" s="37"/>
      <c r="K427" s="37"/>
      <c r="L427" s="37"/>
      <c r="M427" s="37"/>
      <c r="N427" s="37"/>
      <c r="O427" s="37"/>
      <c r="P427" s="37"/>
      <c r="Q427">
        <f t="shared" si="18"/>
        <v>0</v>
      </c>
      <c r="R427">
        <f t="shared" si="19"/>
        <v>0</v>
      </c>
      <c r="S427" t="str">
        <f>VLOOKUP(C427*1,effectif!A:BA,53,0)</f>
        <v>071042</v>
      </c>
      <c r="T427">
        <f t="shared" si="20"/>
        <v>900489</v>
      </c>
    </row>
    <row r="428" spans="1:20" x14ac:dyDescent="0.25">
      <c r="A428" s="37" t="s">
        <v>11177</v>
      </c>
      <c r="B428" s="37" t="s">
        <v>11178</v>
      </c>
      <c r="C428" s="37" t="s">
        <v>9501</v>
      </c>
      <c r="D428" s="37" t="s">
        <v>11189</v>
      </c>
      <c r="E428" s="37"/>
      <c r="F428" s="37"/>
      <c r="G428" s="37"/>
      <c r="H428" s="37"/>
      <c r="I428" s="37"/>
      <c r="J428" s="37"/>
      <c r="K428" s="37"/>
      <c r="L428" s="37"/>
      <c r="M428" s="37"/>
      <c r="N428" s="37"/>
      <c r="O428" s="37"/>
      <c r="P428" s="37"/>
      <c r="Q428">
        <f t="shared" si="18"/>
        <v>0</v>
      </c>
      <c r="R428">
        <f t="shared" si="19"/>
        <v>0</v>
      </c>
      <c r="S428" t="str">
        <f>VLOOKUP(C428*1,effectif!A:BA,53,0)</f>
        <v>071042</v>
      </c>
      <c r="T428">
        <f t="shared" si="20"/>
        <v>990153</v>
      </c>
    </row>
    <row r="429" spans="1:20" x14ac:dyDescent="0.25">
      <c r="A429" s="37" t="s">
        <v>11174</v>
      </c>
      <c r="B429" s="37" t="s">
        <v>11175</v>
      </c>
      <c r="C429" s="37" t="s">
        <v>4598</v>
      </c>
      <c r="D429" s="37" t="s">
        <v>11575</v>
      </c>
      <c r="E429" s="37">
        <v>1.96</v>
      </c>
      <c r="F429" s="37">
        <v>0.63</v>
      </c>
      <c r="G429" s="37">
        <v>0</v>
      </c>
      <c r="H429" s="37">
        <v>3.71</v>
      </c>
      <c r="I429" s="37">
        <v>0.56999999999999995</v>
      </c>
      <c r="J429" s="37">
        <v>1.91</v>
      </c>
      <c r="K429" s="37">
        <v>9.8000000000000007</v>
      </c>
      <c r="L429" s="37">
        <v>2.2799999999999998</v>
      </c>
      <c r="M429" s="37">
        <v>8.67</v>
      </c>
      <c r="N429" s="37">
        <v>20.52</v>
      </c>
      <c r="O429" s="37">
        <v>5.84</v>
      </c>
      <c r="P429" s="37">
        <v>14.75</v>
      </c>
      <c r="Q429">
        <f t="shared" si="18"/>
        <v>5.67</v>
      </c>
      <c r="R429">
        <f t="shared" si="19"/>
        <v>32.28</v>
      </c>
      <c r="S429" t="str">
        <f>VLOOKUP(C429*1,effectif!A:BA,53,0)</f>
        <v>071043</v>
      </c>
      <c r="T429">
        <f t="shared" si="20"/>
        <v>192803</v>
      </c>
    </row>
    <row r="430" spans="1:20" x14ac:dyDescent="0.25">
      <c r="A430" s="37" t="s">
        <v>11177</v>
      </c>
      <c r="B430" s="37" t="s">
        <v>11178</v>
      </c>
      <c r="C430" s="37" t="s">
        <v>7216</v>
      </c>
      <c r="D430" s="37" t="s">
        <v>11576</v>
      </c>
      <c r="E430" s="37">
        <v>0.51</v>
      </c>
      <c r="F430" s="37">
        <v>0.78</v>
      </c>
      <c r="G430" s="37">
        <v>0</v>
      </c>
      <c r="H430" s="37">
        <v>2.4</v>
      </c>
      <c r="I430" s="37">
        <v>1.08</v>
      </c>
      <c r="J430" s="37">
        <v>0</v>
      </c>
      <c r="K430" s="37">
        <v>11.48</v>
      </c>
      <c r="L430" s="37">
        <v>1.9</v>
      </c>
      <c r="M430" s="37">
        <v>12.76</v>
      </c>
      <c r="N430" s="37">
        <v>19.010000000000002</v>
      </c>
      <c r="O430" s="37">
        <v>1.87</v>
      </c>
      <c r="P430" s="37">
        <v>17.2</v>
      </c>
      <c r="Q430">
        <f t="shared" si="18"/>
        <v>2.91</v>
      </c>
      <c r="R430">
        <f t="shared" si="19"/>
        <v>31</v>
      </c>
      <c r="S430" t="str">
        <f>VLOOKUP(C430*1,effectif!A:BA,53,0)</f>
        <v>071043</v>
      </c>
      <c r="T430">
        <f t="shared" si="20"/>
        <v>303116</v>
      </c>
    </row>
    <row r="431" spans="1:20" x14ac:dyDescent="0.25">
      <c r="A431" s="37" t="s">
        <v>11177</v>
      </c>
      <c r="B431" s="37" t="s">
        <v>11178</v>
      </c>
      <c r="C431" s="37" t="s">
        <v>4595</v>
      </c>
      <c r="D431" s="37" t="s">
        <v>11577</v>
      </c>
      <c r="E431" s="37">
        <v>6.53</v>
      </c>
      <c r="F431" s="37">
        <v>0</v>
      </c>
      <c r="G431" s="37">
        <v>0</v>
      </c>
      <c r="H431" s="37">
        <v>3.98</v>
      </c>
      <c r="I431" s="37">
        <v>0</v>
      </c>
      <c r="J431" s="37">
        <v>0</v>
      </c>
      <c r="K431" s="37">
        <v>4.24</v>
      </c>
      <c r="L431" s="37">
        <v>0</v>
      </c>
      <c r="M431" s="37">
        <v>0</v>
      </c>
      <c r="N431" s="37">
        <v>23.85</v>
      </c>
      <c r="O431" s="37">
        <v>0</v>
      </c>
      <c r="P431" s="37">
        <v>14.53</v>
      </c>
      <c r="Q431">
        <f t="shared" si="18"/>
        <v>10.51</v>
      </c>
      <c r="R431">
        <f t="shared" si="19"/>
        <v>34.620000000000005</v>
      </c>
      <c r="S431" t="str">
        <f>VLOOKUP(C431*1,effectif!A:BA,53,0)</f>
        <v>071043</v>
      </c>
      <c r="T431">
        <f t="shared" si="20"/>
        <v>300499</v>
      </c>
    </row>
    <row r="432" spans="1:20" x14ac:dyDescent="0.25">
      <c r="A432" s="37" t="s">
        <v>11177</v>
      </c>
      <c r="B432" s="37" t="s">
        <v>11178</v>
      </c>
      <c r="C432" s="37" t="s">
        <v>6920</v>
      </c>
      <c r="D432" s="37" t="s">
        <v>11578</v>
      </c>
      <c r="E432" s="37">
        <v>0.39</v>
      </c>
      <c r="F432" s="37">
        <v>0</v>
      </c>
      <c r="G432" s="37">
        <v>0</v>
      </c>
      <c r="H432" s="37">
        <v>1.17</v>
      </c>
      <c r="I432" s="37">
        <v>0</v>
      </c>
      <c r="J432" s="37">
        <v>0</v>
      </c>
      <c r="K432" s="37">
        <v>47.33</v>
      </c>
      <c r="L432" s="37">
        <v>0</v>
      </c>
      <c r="M432" s="37"/>
      <c r="N432" s="37">
        <v>23.26</v>
      </c>
      <c r="O432" s="37">
        <v>38.35</v>
      </c>
      <c r="P432" s="37">
        <v>18.04</v>
      </c>
      <c r="Q432">
        <f t="shared" si="18"/>
        <v>1.56</v>
      </c>
      <c r="R432">
        <f t="shared" si="19"/>
        <v>70.98</v>
      </c>
      <c r="S432" t="str">
        <f>VLOOKUP(C432*1,effectif!A:BA,53,0)</f>
        <v>071043</v>
      </c>
      <c r="T432">
        <f t="shared" si="20"/>
        <v>303117</v>
      </c>
    </row>
    <row r="433" spans="1:20" x14ac:dyDescent="0.25">
      <c r="A433" s="37" t="s">
        <v>11177</v>
      </c>
      <c r="B433" s="37" t="s">
        <v>11178</v>
      </c>
      <c r="C433" s="37" t="s">
        <v>9814</v>
      </c>
      <c r="D433" s="37" t="s">
        <v>11189</v>
      </c>
      <c r="E433" s="37"/>
      <c r="F433" s="37"/>
      <c r="G433" s="37"/>
      <c r="H433" s="37"/>
      <c r="I433" s="37"/>
      <c r="J433" s="37"/>
      <c r="K433" s="37"/>
      <c r="L433" s="37"/>
      <c r="M433" s="37"/>
      <c r="N433" s="37"/>
      <c r="O433" s="37"/>
      <c r="P433" s="37"/>
      <c r="Q433">
        <f t="shared" si="18"/>
        <v>0</v>
      </c>
      <c r="R433">
        <f t="shared" si="19"/>
        <v>0</v>
      </c>
      <c r="S433" t="str">
        <f>VLOOKUP(C433*1,effectif!A:BA,53,0)</f>
        <v>071043</v>
      </c>
      <c r="T433">
        <f t="shared" si="20"/>
        <v>98780</v>
      </c>
    </row>
    <row r="434" spans="1:20" x14ac:dyDescent="0.25">
      <c r="A434" s="37" t="s">
        <v>11177</v>
      </c>
      <c r="B434" s="37" t="s">
        <v>11178</v>
      </c>
      <c r="C434" s="37" t="s">
        <v>13979</v>
      </c>
      <c r="D434" s="37" t="s">
        <v>11189</v>
      </c>
      <c r="E434" s="37"/>
      <c r="F434" s="37"/>
      <c r="G434" s="37"/>
      <c r="H434" s="37"/>
      <c r="I434" s="37"/>
      <c r="J434" s="37"/>
      <c r="K434" s="37"/>
      <c r="L434" s="37"/>
      <c r="M434" s="37"/>
      <c r="N434" s="37"/>
      <c r="O434" s="37"/>
      <c r="P434" s="37"/>
      <c r="Q434">
        <f t="shared" si="18"/>
        <v>0</v>
      </c>
      <c r="R434">
        <f t="shared" si="19"/>
        <v>0</v>
      </c>
      <c r="S434" t="e">
        <f>VLOOKUP(C434*1,effectif!A:BA,53,0)</f>
        <v>#N/A</v>
      </c>
      <c r="T434">
        <f t="shared" si="20"/>
        <v>900443</v>
      </c>
    </row>
    <row r="435" spans="1:20" x14ac:dyDescent="0.25">
      <c r="A435" s="37" t="s">
        <v>11177</v>
      </c>
      <c r="B435" s="37" t="s">
        <v>11178</v>
      </c>
      <c r="C435" s="37" t="s">
        <v>8953</v>
      </c>
      <c r="D435" s="37" t="s">
        <v>11189</v>
      </c>
      <c r="E435" s="37"/>
      <c r="F435" s="37"/>
      <c r="G435" s="37"/>
      <c r="H435" s="37"/>
      <c r="I435" s="37"/>
      <c r="J435" s="37"/>
      <c r="K435" s="37"/>
      <c r="L435" s="37"/>
      <c r="M435" s="37"/>
      <c r="N435" s="37"/>
      <c r="O435" s="37"/>
      <c r="P435" s="37"/>
      <c r="Q435">
        <f t="shared" si="18"/>
        <v>0</v>
      </c>
      <c r="R435">
        <f t="shared" si="19"/>
        <v>0</v>
      </c>
      <c r="S435" t="str">
        <f>VLOOKUP(C435*1,effectif!A:BA,53,0)</f>
        <v>071043</v>
      </c>
      <c r="T435">
        <f t="shared" si="20"/>
        <v>992758</v>
      </c>
    </row>
    <row r="436" spans="1:20" x14ac:dyDescent="0.25">
      <c r="A436" s="37" t="s">
        <v>11177</v>
      </c>
      <c r="B436" s="37" t="s">
        <v>11178</v>
      </c>
      <c r="C436" s="37" t="s">
        <v>8905</v>
      </c>
      <c r="D436" s="37" t="s">
        <v>11189</v>
      </c>
      <c r="E436" s="37"/>
      <c r="F436" s="37"/>
      <c r="G436" s="37"/>
      <c r="H436" s="37"/>
      <c r="I436" s="37"/>
      <c r="J436" s="37"/>
      <c r="K436" s="37"/>
      <c r="L436" s="37"/>
      <c r="M436" s="37"/>
      <c r="N436" s="37"/>
      <c r="O436" s="37"/>
      <c r="P436" s="37"/>
      <c r="Q436">
        <f t="shared" si="18"/>
        <v>0</v>
      </c>
      <c r="R436">
        <f t="shared" si="19"/>
        <v>0</v>
      </c>
      <c r="S436" t="str">
        <f>VLOOKUP(C436*1,effectif!A:BA,53,0)</f>
        <v>071043</v>
      </c>
      <c r="T436">
        <f t="shared" si="20"/>
        <v>992881</v>
      </c>
    </row>
    <row r="437" spans="1:20" x14ac:dyDescent="0.25">
      <c r="A437" s="37" t="s">
        <v>11177</v>
      </c>
      <c r="B437" s="37" t="s">
        <v>11178</v>
      </c>
      <c r="C437" s="37" t="s">
        <v>8902</v>
      </c>
      <c r="D437" s="37" t="s">
        <v>11189</v>
      </c>
      <c r="E437" s="37"/>
      <c r="F437" s="37"/>
      <c r="G437" s="37"/>
      <c r="H437" s="37"/>
      <c r="I437" s="37"/>
      <c r="J437" s="37"/>
      <c r="K437" s="37"/>
      <c r="L437" s="37"/>
      <c r="M437" s="37"/>
      <c r="N437" s="37"/>
      <c r="O437" s="37"/>
      <c r="P437" s="37"/>
      <c r="Q437">
        <f t="shared" si="18"/>
        <v>0</v>
      </c>
      <c r="R437">
        <f t="shared" si="19"/>
        <v>0</v>
      </c>
      <c r="S437" t="str">
        <f>VLOOKUP(C437*1,effectif!A:BA,53,0)</f>
        <v>071043</v>
      </c>
      <c r="T437">
        <f t="shared" si="20"/>
        <v>992882</v>
      </c>
    </row>
    <row r="438" spans="1:20" x14ac:dyDescent="0.25">
      <c r="A438" s="37" t="s">
        <v>11177</v>
      </c>
      <c r="B438" s="37" t="s">
        <v>11178</v>
      </c>
      <c r="C438" s="37" t="s">
        <v>8899</v>
      </c>
      <c r="D438" s="37" t="s">
        <v>11189</v>
      </c>
      <c r="E438" s="37"/>
      <c r="F438" s="37"/>
      <c r="G438" s="37"/>
      <c r="H438" s="37"/>
      <c r="I438" s="37"/>
      <c r="J438" s="37"/>
      <c r="K438" s="37"/>
      <c r="L438" s="37"/>
      <c r="M438" s="37"/>
      <c r="N438" s="37"/>
      <c r="O438" s="37"/>
      <c r="P438" s="37"/>
      <c r="Q438">
        <f t="shared" si="18"/>
        <v>0</v>
      </c>
      <c r="R438">
        <f t="shared" si="19"/>
        <v>0</v>
      </c>
      <c r="S438" t="str">
        <f>VLOOKUP(C438*1,effectif!A:BA,53,0)</f>
        <v>071043</v>
      </c>
      <c r="T438">
        <f t="shared" si="20"/>
        <v>992886</v>
      </c>
    </row>
    <row r="439" spans="1:20" x14ac:dyDescent="0.25">
      <c r="A439" s="37" t="s">
        <v>11177</v>
      </c>
      <c r="B439" s="37" t="s">
        <v>11178</v>
      </c>
      <c r="C439" s="37" t="s">
        <v>8576</v>
      </c>
      <c r="D439" s="37" t="s">
        <v>11189</v>
      </c>
      <c r="E439" s="37"/>
      <c r="F439" s="37"/>
      <c r="G439" s="37"/>
      <c r="H439" s="37"/>
      <c r="I439" s="37"/>
      <c r="J439" s="37"/>
      <c r="K439" s="37"/>
      <c r="L439" s="37"/>
      <c r="M439" s="37"/>
      <c r="N439" s="37"/>
      <c r="O439" s="37"/>
      <c r="P439" s="37"/>
      <c r="Q439">
        <f t="shared" si="18"/>
        <v>0</v>
      </c>
      <c r="R439">
        <f t="shared" si="19"/>
        <v>0</v>
      </c>
      <c r="S439" t="str">
        <f>VLOOKUP(C439*1,effectif!A:BA,53,0)</f>
        <v>071043</v>
      </c>
      <c r="T439">
        <f t="shared" si="20"/>
        <v>993364</v>
      </c>
    </row>
    <row r="440" spans="1:20" x14ac:dyDescent="0.25">
      <c r="A440" s="37" t="s">
        <v>11174</v>
      </c>
      <c r="B440" s="37" t="s">
        <v>11175</v>
      </c>
      <c r="C440" s="37" t="s">
        <v>2791</v>
      </c>
      <c r="D440" s="37" t="s">
        <v>11579</v>
      </c>
      <c r="E440" s="37">
        <v>2.63</v>
      </c>
      <c r="F440" s="37">
        <v>0</v>
      </c>
      <c r="G440" s="37">
        <v>0</v>
      </c>
      <c r="H440" s="37">
        <v>7.59</v>
      </c>
      <c r="I440" s="37">
        <v>1.27</v>
      </c>
      <c r="J440" s="37">
        <v>1.22</v>
      </c>
      <c r="K440" s="37">
        <v>16.260000000000002</v>
      </c>
      <c r="L440" s="37">
        <v>4.29</v>
      </c>
      <c r="M440" s="37">
        <v>2.36</v>
      </c>
      <c r="N440" s="37">
        <v>21.35</v>
      </c>
      <c r="O440" s="37">
        <v>4.62</v>
      </c>
      <c r="P440" s="37">
        <v>8.8699999999999992</v>
      </c>
      <c r="Q440">
        <f t="shared" si="18"/>
        <v>10.219999999999999</v>
      </c>
      <c r="R440">
        <f t="shared" si="19"/>
        <v>40.24</v>
      </c>
      <c r="S440" t="str">
        <f>VLOOKUP(C440*1,effectif!A:BA,53,0)</f>
        <v>071438</v>
      </c>
      <c r="T440">
        <f t="shared" si="20"/>
        <v>303555</v>
      </c>
    </row>
    <row r="441" spans="1:20" x14ac:dyDescent="0.25">
      <c r="A441" s="37" t="s">
        <v>11177</v>
      </c>
      <c r="B441" s="37" t="s">
        <v>11178</v>
      </c>
      <c r="C441" s="37" t="s">
        <v>3486</v>
      </c>
      <c r="D441" s="37" t="s">
        <v>11580</v>
      </c>
      <c r="E441" s="37">
        <v>0</v>
      </c>
      <c r="F441" s="37">
        <v>0</v>
      </c>
      <c r="G441" s="37">
        <v>0</v>
      </c>
      <c r="H441" s="37">
        <v>14.72</v>
      </c>
      <c r="I441" s="37">
        <v>0</v>
      </c>
      <c r="J441" s="37">
        <v>0</v>
      </c>
      <c r="K441" s="37">
        <v>51.54</v>
      </c>
      <c r="L441" s="37" t="s">
        <v>11181</v>
      </c>
      <c r="M441" s="37">
        <v>0</v>
      </c>
      <c r="N441" s="37">
        <v>40.659999999999997</v>
      </c>
      <c r="O441" s="37">
        <v>0</v>
      </c>
      <c r="P441" s="37">
        <v>23.31</v>
      </c>
      <c r="Q441">
        <f t="shared" si="18"/>
        <v>14.72</v>
      </c>
      <c r="R441">
        <f t="shared" si="19"/>
        <v>92.199999999999989</v>
      </c>
      <c r="S441" t="str">
        <f>VLOOKUP(C441*1,effectif!A:BA,53,0)</f>
        <v>071438</v>
      </c>
      <c r="T441">
        <f t="shared" si="20"/>
        <v>301647</v>
      </c>
    </row>
    <row r="442" spans="1:20" x14ac:dyDescent="0.25">
      <c r="A442" s="37" t="s">
        <v>11177</v>
      </c>
      <c r="B442" s="37" t="s">
        <v>11178</v>
      </c>
      <c r="C442" s="37" t="s">
        <v>3018</v>
      </c>
      <c r="D442" s="37" t="s">
        <v>11581</v>
      </c>
      <c r="E442" s="37">
        <v>1.83</v>
      </c>
      <c r="F442" s="37">
        <v>0</v>
      </c>
      <c r="G442" s="37">
        <v>0</v>
      </c>
      <c r="H442" s="37">
        <v>3.86</v>
      </c>
      <c r="I442" s="37">
        <v>0</v>
      </c>
      <c r="J442" s="37">
        <v>0</v>
      </c>
      <c r="K442" s="37">
        <v>18.48</v>
      </c>
      <c r="L442" s="37">
        <v>8.9</v>
      </c>
      <c r="M442" s="37">
        <v>0</v>
      </c>
      <c r="N442" s="37">
        <v>24.35</v>
      </c>
      <c r="O442" s="37">
        <v>4.72</v>
      </c>
      <c r="P442" s="37">
        <v>0</v>
      </c>
      <c r="Q442">
        <f t="shared" si="18"/>
        <v>5.6899999999999995</v>
      </c>
      <c r="R442">
        <f t="shared" si="19"/>
        <v>44.660000000000004</v>
      </c>
      <c r="S442" t="str">
        <f>VLOOKUP(C442*1,effectif!A:BA,53,0)</f>
        <v>071438</v>
      </c>
      <c r="T442">
        <f t="shared" si="20"/>
        <v>302461</v>
      </c>
    </row>
    <row r="443" spans="1:20" x14ac:dyDescent="0.25">
      <c r="A443" s="37" t="s">
        <v>11177</v>
      </c>
      <c r="B443" s="37" t="s">
        <v>11178</v>
      </c>
      <c r="C443" s="37" t="s">
        <v>4097</v>
      </c>
      <c r="D443" s="37" t="s">
        <v>11582</v>
      </c>
      <c r="E443" s="37">
        <v>0</v>
      </c>
      <c r="F443" s="37">
        <v>0</v>
      </c>
      <c r="G443" s="37">
        <v>0</v>
      </c>
      <c r="H443" s="37">
        <v>1.81</v>
      </c>
      <c r="I443" s="37">
        <v>0</v>
      </c>
      <c r="J443" s="37"/>
      <c r="K443" s="37">
        <v>48.52</v>
      </c>
      <c r="L443" s="37">
        <v>0</v>
      </c>
      <c r="M443" s="37"/>
      <c r="N443" s="37">
        <v>45.98</v>
      </c>
      <c r="O443" s="37" t="s">
        <v>11181</v>
      </c>
      <c r="P443" s="37">
        <v>21.84</v>
      </c>
      <c r="Q443">
        <f t="shared" si="18"/>
        <v>1.81</v>
      </c>
      <c r="R443">
        <f t="shared" si="19"/>
        <v>94.5</v>
      </c>
      <c r="S443" t="str">
        <f>VLOOKUP(C443*1,effectif!A:BA,53,0)</f>
        <v>071438</v>
      </c>
      <c r="T443">
        <f t="shared" si="20"/>
        <v>300738</v>
      </c>
    </row>
    <row r="444" spans="1:20" x14ac:dyDescent="0.25">
      <c r="A444" s="37" t="s">
        <v>11177</v>
      </c>
      <c r="B444" s="37" t="s">
        <v>11178</v>
      </c>
      <c r="C444" s="37" t="s">
        <v>5660</v>
      </c>
      <c r="D444" s="37" t="s">
        <v>11583</v>
      </c>
      <c r="E444" s="37">
        <v>1.59</v>
      </c>
      <c r="F444" s="37">
        <v>0</v>
      </c>
      <c r="G444" s="37">
        <v>0</v>
      </c>
      <c r="H444" s="37">
        <v>1.77</v>
      </c>
      <c r="I444" s="37">
        <v>0</v>
      </c>
      <c r="J444" s="37">
        <v>0</v>
      </c>
      <c r="K444" s="37">
        <v>7.52</v>
      </c>
      <c r="L444" s="37">
        <v>0</v>
      </c>
      <c r="M444" s="37">
        <v>3.26</v>
      </c>
      <c r="N444" s="37">
        <v>8.86</v>
      </c>
      <c r="O444" s="37">
        <v>3.43</v>
      </c>
      <c r="P444" s="37">
        <v>0</v>
      </c>
      <c r="Q444">
        <f t="shared" si="18"/>
        <v>3.3600000000000003</v>
      </c>
      <c r="R444">
        <f t="shared" si="19"/>
        <v>17.97</v>
      </c>
      <c r="S444" t="str">
        <f>VLOOKUP(C444*1,effectif!A:BA,53,0)</f>
        <v>071438</v>
      </c>
      <c r="T444">
        <f t="shared" si="20"/>
        <v>154413</v>
      </c>
    </row>
    <row r="445" spans="1:20" x14ac:dyDescent="0.25">
      <c r="A445" s="37" t="s">
        <v>11177</v>
      </c>
      <c r="B445" s="37" t="s">
        <v>11178</v>
      </c>
      <c r="C445" s="37" t="s">
        <v>6606</v>
      </c>
      <c r="D445" s="37" t="s">
        <v>11584</v>
      </c>
      <c r="E445" s="37">
        <v>8.43</v>
      </c>
      <c r="F445" s="37">
        <v>0</v>
      </c>
      <c r="G445" s="37">
        <v>0</v>
      </c>
      <c r="H445" s="37">
        <v>19.43</v>
      </c>
      <c r="I445" s="37">
        <v>3.68</v>
      </c>
      <c r="J445" s="37">
        <v>4.18</v>
      </c>
      <c r="K445" s="37">
        <v>17.48</v>
      </c>
      <c r="L445" s="37">
        <v>0.94</v>
      </c>
      <c r="M445" s="37">
        <v>7.74</v>
      </c>
      <c r="N445" s="37">
        <v>13.37</v>
      </c>
      <c r="O445" s="37">
        <v>4.05</v>
      </c>
      <c r="P445" s="37">
        <v>0</v>
      </c>
      <c r="Q445">
        <f t="shared" si="18"/>
        <v>27.86</v>
      </c>
      <c r="R445">
        <f t="shared" si="19"/>
        <v>39.28</v>
      </c>
      <c r="S445" t="str">
        <f>VLOOKUP(C445*1,effectif!A:BA,53,0)</f>
        <v>071438</v>
      </c>
      <c r="T445">
        <f t="shared" si="20"/>
        <v>304711</v>
      </c>
    </row>
    <row r="446" spans="1:20" x14ac:dyDescent="0.25">
      <c r="A446" s="37" t="s">
        <v>11177</v>
      </c>
      <c r="B446" s="37" t="s">
        <v>11178</v>
      </c>
      <c r="C446" s="37" t="s">
        <v>3691</v>
      </c>
      <c r="D446" s="37" t="s">
        <v>11585</v>
      </c>
      <c r="E446" s="37">
        <v>0</v>
      </c>
      <c r="F446" s="37">
        <v>0</v>
      </c>
      <c r="G446" s="37">
        <v>0</v>
      </c>
      <c r="H446" s="37">
        <v>18.96</v>
      </c>
      <c r="I446" s="37">
        <v>0</v>
      </c>
      <c r="J446" s="37">
        <v>0</v>
      </c>
      <c r="K446" s="37">
        <v>25.69</v>
      </c>
      <c r="L446" s="37">
        <v>50</v>
      </c>
      <c r="M446" s="37">
        <v>0</v>
      </c>
      <c r="N446" s="37">
        <v>30.96</v>
      </c>
      <c r="O446" s="37">
        <v>0</v>
      </c>
      <c r="P446" s="37">
        <v>22.72</v>
      </c>
      <c r="Q446">
        <f t="shared" si="18"/>
        <v>18.96</v>
      </c>
      <c r="R446">
        <f t="shared" si="19"/>
        <v>56.650000000000006</v>
      </c>
      <c r="S446" t="str">
        <f>VLOOKUP(C446*1,effectif!A:BA,53,0)</f>
        <v>071438</v>
      </c>
      <c r="T446">
        <f t="shared" si="20"/>
        <v>303794</v>
      </c>
    </row>
    <row r="447" spans="1:20" x14ac:dyDescent="0.25">
      <c r="A447" s="37" t="s">
        <v>11177</v>
      </c>
      <c r="B447" s="37" t="s">
        <v>11178</v>
      </c>
      <c r="C447" s="37" t="s">
        <v>6627</v>
      </c>
      <c r="D447" s="37" t="s">
        <v>11586</v>
      </c>
      <c r="E447" s="37">
        <v>0.75</v>
      </c>
      <c r="F447" s="37">
        <v>0</v>
      </c>
      <c r="G447" s="37">
        <v>0</v>
      </c>
      <c r="H447" s="37">
        <v>3.92</v>
      </c>
      <c r="I447" s="37">
        <v>0</v>
      </c>
      <c r="J447" s="37">
        <v>0</v>
      </c>
      <c r="K447" s="37">
        <v>7.34</v>
      </c>
      <c r="L447" s="37">
        <v>0</v>
      </c>
      <c r="M447" s="37">
        <v>2.44</v>
      </c>
      <c r="N447" s="37">
        <v>14.05</v>
      </c>
      <c r="O447" s="37">
        <v>0</v>
      </c>
      <c r="P447" s="37">
        <v>16.149999999999999</v>
      </c>
      <c r="Q447">
        <f t="shared" si="18"/>
        <v>4.67</v>
      </c>
      <c r="R447">
        <f t="shared" si="19"/>
        <v>22.14</v>
      </c>
      <c r="S447" t="str">
        <f>VLOOKUP(C447*1,effectif!A:BA,53,0)</f>
        <v>071438</v>
      </c>
      <c r="T447">
        <f t="shared" si="20"/>
        <v>192460</v>
      </c>
    </row>
    <row r="448" spans="1:20" x14ac:dyDescent="0.25">
      <c r="A448" s="37" t="s">
        <v>11177</v>
      </c>
      <c r="B448" s="37" t="s">
        <v>11178</v>
      </c>
      <c r="C448" s="37" t="s">
        <v>5699</v>
      </c>
      <c r="D448" s="37" t="s">
        <v>11587</v>
      </c>
      <c r="E448" s="37">
        <v>0.93</v>
      </c>
      <c r="F448" s="37">
        <v>0</v>
      </c>
      <c r="G448" s="37">
        <v>0</v>
      </c>
      <c r="H448" s="37">
        <v>11.96</v>
      </c>
      <c r="I448" s="37">
        <v>1.36</v>
      </c>
      <c r="J448" s="37">
        <v>0</v>
      </c>
      <c r="K448" s="37">
        <v>32.75</v>
      </c>
      <c r="L448" s="37">
        <v>1.21</v>
      </c>
      <c r="M448" s="37"/>
      <c r="N448" s="37">
        <v>33.520000000000003</v>
      </c>
      <c r="O448" s="37">
        <v>33.840000000000003</v>
      </c>
      <c r="P448" s="37">
        <v>41.28</v>
      </c>
      <c r="Q448">
        <f t="shared" si="18"/>
        <v>12.89</v>
      </c>
      <c r="R448">
        <f t="shared" si="19"/>
        <v>67.2</v>
      </c>
      <c r="S448" t="str">
        <f>VLOOKUP(C448*1,effectif!A:BA,53,0)</f>
        <v>071438</v>
      </c>
      <c r="T448">
        <f t="shared" si="20"/>
        <v>181214</v>
      </c>
    </row>
    <row r="449" spans="1:20" x14ac:dyDescent="0.25">
      <c r="A449" s="37" t="s">
        <v>11177</v>
      </c>
      <c r="B449" s="37" t="s">
        <v>11178</v>
      </c>
      <c r="C449" s="37" t="s">
        <v>2785</v>
      </c>
      <c r="D449" s="37" t="s">
        <v>11588</v>
      </c>
      <c r="E449" s="37">
        <v>4.67</v>
      </c>
      <c r="F449" s="37">
        <v>0</v>
      </c>
      <c r="G449" s="37">
        <v>0</v>
      </c>
      <c r="H449" s="37">
        <v>12.95</v>
      </c>
      <c r="I449" s="37">
        <v>0</v>
      </c>
      <c r="J449" s="37">
        <v>0</v>
      </c>
      <c r="K449" s="37">
        <v>19.61</v>
      </c>
      <c r="L449" s="37">
        <v>9.8000000000000007</v>
      </c>
      <c r="M449" s="37">
        <v>0</v>
      </c>
      <c r="N449" s="37">
        <v>27.49</v>
      </c>
      <c r="O449" s="37">
        <v>6.94</v>
      </c>
      <c r="P449" s="37">
        <v>0</v>
      </c>
      <c r="Q449">
        <f t="shared" si="18"/>
        <v>17.619999999999997</v>
      </c>
      <c r="R449">
        <f t="shared" si="19"/>
        <v>51.769999999999996</v>
      </c>
      <c r="S449" t="str">
        <f>VLOOKUP(C449*1,effectif!A:BA,53,0)</f>
        <v>071438</v>
      </c>
      <c r="T449">
        <f t="shared" si="20"/>
        <v>301753</v>
      </c>
    </row>
    <row r="450" spans="1:20" x14ac:dyDescent="0.25">
      <c r="A450" s="37" t="s">
        <v>11177</v>
      </c>
      <c r="B450" s="37" t="s">
        <v>11178</v>
      </c>
      <c r="C450" s="37" t="s">
        <v>10013</v>
      </c>
      <c r="D450" s="37" t="s">
        <v>11189</v>
      </c>
      <c r="E450" s="37"/>
      <c r="F450" s="37"/>
      <c r="G450" s="37"/>
      <c r="H450" s="37"/>
      <c r="I450" s="37"/>
      <c r="J450" s="37"/>
      <c r="K450" s="37"/>
      <c r="L450" s="37"/>
      <c r="M450" s="37"/>
      <c r="N450" s="37"/>
      <c r="O450" s="37"/>
      <c r="P450" s="37"/>
      <c r="Q450">
        <f t="shared" si="18"/>
        <v>0</v>
      </c>
      <c r="R450">
        <f t="shared" si="19"/>
        <v>0</v>
      </c>
      <c r="S450" t="str">
        <f>VLOOKUP(C450*1,effectif!A:BA,53,0)</f>
        <v>071438</v>
      </c>
      <c r="T450">
        <f t="shared" si="20"/>
        <v>97957</v>
      </c>
    </row>
    <row r="451" spans="1:20" x14ac:dyDescent="0.25">
      <c r="A451" s="37" t="s">
        <v>11177</v>
      </c>
      <c r="B451" s="37" t="s">
        <v>11178</v>
      </c>
      <c r="C451" s="37" t="s">
        <v>8030</v>
      </c>
      <c r="D451" s="37" t="s">
        <v>11189</v>
      </c>
      <c r="E451" s="37"/>
      <c r="F451" s="37"/>
      <c r="G451" s="37"/>
      <c r="H451" s="37"/>
      <c r="I451" s="37"/>
      <c r="J451" s="37"/>
      <c r="K451" s="37"/>
      <c r="L451" s="37"/>
      <c r="M451" s="37"/>
      <c r="N451" s="37"/>
      <c r="O451" s="37"/>
      <c r="P451" s="37"/>
      <c r="Q451">
        <f t="shared" ref="Q451:Q514" si="21">IFERROR(E451+H451,0)</f>
        <v>0</v>
      </c>
      <c r="R451">
        <f t="shared" ref="R451:R514" si="22">IFERROR(E451+K451+N451,0)</f>
        <v>0</v>
      </c>
      <c r="S451" t="str">
        <f>VLOOKUP(C451*1,effectif!A:BA,53,0)</f>
        <v>071438</v>
      </c>
      <c r="T451">
        <f t="shared" ref="T451:T514" si="23">C451*1</f>
        <v>900463</v>
      </c>
    </row>
    <row r="452" spans="1:20" x14ac:dyDescent="0.25">
      <c r="A452" s="37" t="s">
        <v>11174</v>
      </c>
      <c r="B452" s="37" t="s">
        <v>11175</v>
      </c>
      <c r="C452" s="37" t="s">
        <v>2183</v>
      </c>
      <c r="D452" s="37" t="s">
        <v>11589</v>
      </c>
      <c r="E452" s="37">
        <v>4.26</v>
      </c>
      <c r="F452" s="37">
        <v>0.68</v>
      </c>
      <c r="G452" s="37">
        <v>0</v>
      </c>
      <c r="H452" s="37">
        <v>3.39</v>
      </c>
      <c r="I452" s="37">
        <v>0.61</v>
      </c>
      <c r="J452" s="37">
        <v>0</v>
      </c>
      <c r="K452" s="37">
        <v>12.42</v>
      </c>
      <c r="L452" s="37">
        <v>0.72</v>
      </c>
      <c r="M452" s="37">
        <v>23.95</v>
      </c>
      <c r="N452" s="37">
        <v>17.690000000000001</v>
      </c>
      <c r="O452" s="37">
        <v>3.36</v>
      </c>
      <c r="P452" s="37">
        <v>12.06</v>
      </c>
      <c r="Q452">
        <f t="shared" si="21"/>
        <v>7.65</v>
      </c>
      <c r="R452">
        <f t="shared" si="22"/>
        <v>34.370000000000005</v>
      </c>
      <c r="S452" t="str">
        <f>VLOOKUP(C452*1,effectif!A:BA,53,0)</f>
        <v>071450</v>
      </c>
      <c r="T452">
        <f t="shared" si="23"/>
        <v>193607</v>
      </c>
    </row>
    <row r="453" spans="1:20" x14ac:dyDescent="0.25">
      <c r="A453" s="37" t="s">
        <v>11177</v>
      </c>
      <c r="B453" s="37" t="s">
        <v>11178</v>
      </c>
      <c r="C453" s="37" t="s">
        <v>3953</v>
      </c>
      <c r="D453" s="37" t="s">
        <v>11590</v>
      </c>
      <c r="E453" s="37">
        <v>4.84</v>
      </c>
      <c r="F453" s="37">
        <v>2.36</v>
      </c>
      <c r="G453" s="37">
        <v>0</v>
      </c>
      <c r="H453" s="37">
        <v>3.67</v>
      </c>
      <c r="I453" s="37">
        <v>1.1499999999999999</v>
      </c>
      <c r="J453" s="37">
        <v>0</v>
      </c>
      <c r="K453" s="37">
        <v>10.69</v>
      </c>
      <c r="L453" s="37">
        <v>0</v>
      </c>
      <c r="M453" s="37">
        <v>0</v>
      </c>
      <c r="N453" s="37">
        <v>11.07</v>
      </c>
      <c r="O453" s="37">
        <v>0</v>
      </c>
      <c r="P453" s="37">
        <v>0</v>
      </c>
      <c r="Q453">
        <f t="shared" si="21"/>
        <v>8.51</v>
      </c>
      <c r="R453">
        <f t="shared" si="22"/>
        <v>26.6</v>
      </c>
      <c r="S453" t="str">
        <f>VLOOKUP(C453*1,effectif!A:BA,53,0)</f>
        <v>071450</v>
      </c>
      <c r="T453">
        <f t="shared" si="23"/>
        <v>160103</v>
      </c>
    </row>
    <row r="454" spans="1:20" x14ac:dyDescent="0.25">
      <c r="A454" s="37" t="s">
        <v>11177</v>
      </c>
      <c r="B454" s="37" t="s">
        <v>11178</v>
      </c>
      <c r="C454" s="37" t="s">
        <v>2177</v>
      </c>
      <c r="D454" s="37" t="s">
        <v>11591</v>
      </c>
      <c r="E454" s="37">
        <v>0</v>
      </c>
      <c r="F454" s="37">
        <v>0</v>
      </c>
      <c r="G454" s="37"/>
      <c r="H454" s="37">
        <v>0</v>
      </c>
      <c r="I454" s="37">
        <v>0</v>
      </c>
      <c r="J454" s="37"/>
      <c r="K454" s="37">
        <v>37.26</v>
      </c>
      <c r="L454" s="37">
        <v>1.52</v>
      </c>
      <c r="M454" s="37">
        <v>0</v>
      </c>
      <c r="N454" s="37">
        <v>35.43</v>
      </c>
      <c r="O454" s="37">
        <v>1.89</v>
      </c>
      <c r="P454" s="37">
        <v>0</v>
      </c>
      <c r="Q454">
        <f t="shared" si="21"/>
        <v>0</v>
      </c>
      <c r="R454">
        <f t="shared" si="22"/>
        <v>72.69</v>
      </c>
      <c r="S454" t="str">
        <f>VLOOKUP(C454*1,effectif!A:BA,53,0)</f>
        <v>071450</v>
      </c>
      <c r="T454">
        <f t="shared" si="23"/>
        <v>303055</v>
      </c>
    </row>
    <row r="455" spans="1:20" x14ac:dyDescent="0.25">
      <c r="A455" s="37" t="s">
        <v>11177</v>
      </c>
      <c r="B455" s="37" t="s">
        <v>11178</v>
      </c>
      <c r="C455" s="37" t="s">
        <v>4936</v>
      </c>
      <c r="D455" s="37" t="s">
        <v>11592</v>
      </c>
      <c r="E455" s="37">
        <v>1.18</v>
      </c>
      <c r="F455" s="37">
        <v>0</v>
      </c>
      <c r="G455" s="37">
        <v>0</v>
      </c>
      <c r="H455" s="37">
        <v>1.65</v>
      </c>
      <c r="I455" s="37">
        <v>0</v>
      </c>
      <c r="J455" s="37">
        <v>0</v>
      </c>
      <c r="K455" s="37">
        <v>3.25</v>
      </c>
      <c r="L455" s="37">
        <v>0</v>
      </c>
      <c r="M455" s="37">
        <v>28.22</v>
      </c>
      <c r="N455" s="37">
        <v>22.21</v>
      </c>
      <c r="O455" s="37">
        <v>3.64</v>
      </c>
      <c r="P455" s="37">
        <v>22.98</v>
      </c>
      <c r="Q455">
        <f t="shared" si="21"/>
        <v>2.83</v>
      </c>
      <c r="R455">
        <f t="shared" si="22"/>
        <v>26.64</v>
      </c>
      <c r="S455" t="str">
        <f>VLOOKUP(C455*1,effectif!A:BA,53,0)</f>
        <v>071450</v>
      </c>
      <c r="T455">
        <f t="shared" si="23"/>
        <v>304464</v>
      </c>
    </row>
    <row r="456" spans="1:20" x14ac:dyDescent="0.25">
      <c r="A456" s="37" t="s">
        <v>11177</v>
      </c>
      <c r="B456" s="37" t="s">
        <v>11178</v>
      </c>
      <c r="C456" s="37" t="s">
        <v>8932</v>
      </c>
      <c r="D456" s="37" t="s">
        <v>11593</v>
      </c>
      <c r="E456" s="37">
        <v>4.26</v>
      </c>
      <c r="F456" s="37">
        <v>0</v>
      </c>
      <c r="G456" s="37">
        <v>0</v>
      </c>
      <c r="H456" s="37">
        <v>6.08</v>
      </c>
      <c r="I456" s="37">
        <v>0</v>
      </c>
      <c r="J456" s="37"/>
      <c r="K456" s="37">
        <v>17.91</v>
      </c>
      <c r="L456" s="37">
        <v>0</v>
      </c>
      <c r="M456" s="37"/>
      <c r="N456" s="37">
        <v>26.24</v>
      </c>
      <c r="O456" s="37">
        <v>0</v>
      </c>
      <c r="P456" s="37">
        <v>0</v>
      </c>
      <c r="Q456">
        <f t="shared" si="21"/>
        <v>10.34</v>
      </c>
      <c r="R456">
        <f t="shared" si="22"/>
        <v>48.41</v>
      </c>
      <c r="S456" t="str">
        <f>VLOOKUP(C456*1,effectif!A:BA,53,0)</f>
        <v>071450</v>
      </c>
      <c r="T456">
        <f t="shared" si="23"/>
        <v>304421</v>
      </c>
    </row>
    <row r="457" spans="1:20" x14ac:dyDescent="0.25">
      <c r="A457" s="37" t="s">
        <v>11177</v>
      </c>
      <c r="B457" s="37" t="s">
        <v>11178</v>
      </c>
      <c r="C457" s="37" t="s">
        <v>6142</v>
      </c>
      <c r="D457" s="37" t="s">
        <v>11594</v>
      </c>
      <c r="E457" s="37">
        <v>7.07</v>
      </c>
      <c r="F457" s="37">
        <v>0</v>
      </c>
      <c r="G457" s="37">
        <v>0</v>
      </c>
      <c r="H457" s="37">
        <v>3.6</v>
      </c>
      <c r="I457" s="37">
        <v>0</v>
      </c>
      <c r="J457" s="37">
        <v>0</v>
      </c>
      <c r="K457" s="37">
        <v>9.4499999999999993</v>
      </c>
      <c r="L457" s="37">
        <v>0</v>
      </c>
      <c r="M457" s="37">
        <v>0</v>
      </c>
      <c r="N457" s="37">
        <v>12.73</v>
      </c>
      <c r="O457" s="37">
        <v>0.41</v>
      </c>
      <c r="P457" s="37">
        <v>19.940000000000001</v>
      </c>
      <c r="Q457">
        <f t="shared" si="21"/>
        <v>10.67</v>
      </c>
      <c r="R457">
        <f t="shared" si="22"/>
        <v>29.25</v>
      </c>
      <c r="S457" t="str">
        <f>VLOOKUP(C457*1,effectif!A:BA,53,0)</f>
        <v>071450</v>
      </c>
      <c r="T457">
        <f t="shared" si="23"/>
        <v>301391</v>
      </c>
    </row>
    <row r="458" spans="1:20" x14ac:dyDescent="0.25">
      <c r="A458" s="37" t="s">
        <v>11177</v>
      </c>
      <c r="B458" s="37" t="s">
        <v>11178</v>
      </c>
      <c r="C458" s="37" t="s">
        <v>4023</v>
      </c>
      <c r="D458" s="37" t="s">
        <v>11595</v>
      </c>
      <c r="E458" s="37">
        <v>2.46</v>
      </c>
      <c r="F458" s="37">
        <v>0</v>
      </c>
      <c r="G458" s="37">
        <v>0</v>
      </c>
      <c r="H458" s="37">
        <v>2.14</v>
      </c>
      <c r="I458" s="37">
        <v>0</v>
      </c>
      <c r="J458" s="37">
        <v>0</v>
      </c>
      <c r="K458" s="37">
        <v>6.61</v>
      </c>
      <c r="L458" s="37">
        <v>0</v>
      </c>
      <c r="M458" s="37">
        <v>100</v>
      </c>
      <c r="N458" s="37">
        <v>11.94</v>
      </c>
      <c r="O458" s="37">
        <v>2.97</v>
      </c>
      <c r="P458" s="37">
        <v>0</v>
      </c>
      <c r="Q458">
        <f t="shared" si="21"/>
        <v>4.5999999999999996</v>
      </c>
      <c r="R458">
        <f t="shared" si="22"/>
        <v>21.009999999999998</v>
      </c>
      <c r="S458" t="str">
        <f>VLOOKUP(C458*1,effectif!A:BA,53,0)</f>
        <v>071450</v>
      </c>
      <c r="T458">
        <f t="shared" si="23"/>
        <v>304157</v>
      </c>
    </row>
    <row r="459" spans="1:20" x14ac:dyDescent="0.25">
      <c r="A459" s="37" t="s">
        <v>11177</v>
      </c>
      <c r="B459" s="37" t="s">
        <v>11178</v>
      </c>
      <c r="C459" s="37" t="s">
        <v>6872</v>
      </c>
      <c r="D459" s="37" t="s">
        <v>11596</v>
      </c>
      <c r="E459" s="37">
        <v>0</v>
      </c>
      <c r="F459" s="37">
        <v>0</v>
      </c>
      <c r="G459" s="37"/>
      <c r="H459" s="37">
        <v>22.28</v>
      </c>
      <c r="I459" s="37">
        <v>4.03</v>
      </c>
      <c r="J459" s="37"/>
      <c r="K459" s="37">
        <v>14.19</v>
      </c>
      <c r="L459" s="37">
        <v>9.6</v>
      </c>
      <c r="M459" s="37"/>
      <c r="N459" s="37">
        <v>13.47</v>
      </c>
      <c r="O459" s="37">
        <v>21.02</v>
      </c>
      <c r="P459" s="37">
        <v>0</v>
      </c>
      <c r="Q459">
        <f t="shared" si="21"/>
        <v>22.28</v>
      </c>
      <c r="R459">
        <f t="shared" si="22"/>
        <v>27.66</v>
      </c>
      <c r="S459" t="str">
        <f>VLOOKUP(C459*1,effectif!A:BA,53,0)</f>
        <v>071450</v>
      </c>
      <c r="T459">
        <f t="shared" si="23"/>
        <v>301196</v>
      </c>
    </row>
    <row r="460" spans="1:20" x14ac:dyDescent="0.25">
      <c r="A460" s="37" t="s">
        <v>11177</v>
      </c>
      <c r="B460" s="37" t="s">
        <v>11178</v>
      </c>
      <c r="C460" s="37" t="s">
        <v>6381</v>
      </c>
      <c r="D460" s="37" t="s">
        <v>11597</v>
      </c>
      <c r="E460" s="37">
        <v>8.7899999999999991</v>
      </c>
      <c r="F460" s="37">
        <v>6.18</v>
      </c>
      <c r="G460" s="37">
        <v>0</v>
      </c>
      <c r="H460" s="37">
        <v>5.93</v>
      </c>
      <c r="I460" s="37">
        <v>2.74</v>
      </c>
      <c r="J460" s="37">
        <v>0</v>
      </c>
      <c r="K460" s="37">
        <v>18.010000000000002</v>
      </c>
      <c r="L460" s="37">
        <v>3.68</v>
      </c>
      <c r="M460" s="37">
        <v>0</v>
      </c>
      <c r="N460" s="37">
        <v>28.33</v>
      </c>
      <c r="O460" s="37">
        <v>4.6100000000000003</v>
      </c>
      <c r="P460" s="37"/>
      <c r="Q460">
        <f t="shared" si="21"/>
        <v>14.719999999999999</v>
      </c>
      <c r="R460">
        <f t="shared" si="22"/>
        <v>55.129999999999995</v>
      </c>
      <c r="S460" t="str">
        <f>VLOOKUP(C460*1,effectif!A:BA,53,0)</f>
        <v>071450</v>
      </c>
      <c r="T460">
        <f t="shared" si="23"/>
        <v>302886</v>
      </c>
    </row>
    <row r="461" spans="1:20" x14ac:dyDescent="0.25">
      <c r="A461" s="37" t="s">
        <v>11177</v>
      </c>
      <c r="B461" s="37" t="s">
        <v>11178</v>
      </c>
      <c r="C461" s="37" t="s">
        <v>9728</v>
      </c>
      <c r="D461" s="37" t="s">
        <v>11189</v>
      </c>
      <c r="E461" s="37"/>
      <c r="F461" s="37"/>
      <c r="G461" s="37"/>
      <c r="H461" s="37"/>
      <c r="I461" s="37"/>
      <c r="J461" s="37"/>
      <c r="K461" s="37"/>
      <c r="L461" s="37"/>
      <c r="M461" s="37"/>
      <c r="N461" s="37"/>
      <c r="O461" s="37"/>
      <c r="P461" s="37"/>
      <c r="Q461">
        <f t="shared" si="21"/>
        <v>0</v>
      </c>
      <c r="R461">
        <f t="shared" si="22"/>
        <v>0</v>
      </c>
      <c r="S461" t="str">
        <f>VLOOKUP(C461*1,effectif!A:BA,53,0)</f>
        <v>071450</v>
      </c>
      <c r="T461">
        <f t="shared" si="23"/>
        <v>99109</v>
      </c>
    </row>
    <row r="462" spans="1:20" x14ac:dyDescent="0.25">
      <c r="A462" s="37" t="s">
        <v>11177</v>
      </c>
      <c r="B462" s="37" t="s">
        <v>11178</v>
      </c>
      <c r="C462" s="37" t="s">
        <v>13980</v>
      </c>
      <c r="D462" s="37" t="s">
        <v>11189</v>
      </c>
      <c r="E462" s="37"/>
      <c r="F462" s="37"/>
      <c r="G462" s="37"/>
      <c r="H462" s="37"/>
      <c r="I462" s="37"/>
      <c r="J462" s="37"/>
      <c r="K462" s="37"/>
      <c r="L462" s="37"/>
      <c r="M462" s="37"/>
      <c r="N462" s="37"/>
      <c r="O462" s="37"/>
      <c r="P462" s="37"/>
      <c r="Q462">
        <f t="shared" si="21"/>
        <v>0</v>
      </c>
      <c r="R462">
        <f t="shared" si="22"/>
        <v>0</v>
      </c>
      <c r="S462" t="e">
        <f>VLOOKUP(C462*1,effectif!A:BA,53,0)</f>
        <v>#N/A</v>
      </c>
      <c r="T462">
        <f t="shared" si="23"/>
        <v>900352</v>
      </c>
    </row>
    <row r="463" spans="1:20" x14ac:dyDescent="0.25">
      <c r="A463" s="37" t="s">
        <v>11177</v>
      </c>
      <c r="B463" s="37" t="s">
        <v>11178</v>
      </c>
      <c r="C463" s="37" t="s">
        <v>8032</v>
      </c>
      <c r="D463" s="37" t="s">
        <v>11189</v>
      </c>
      <c r="E463" s="37"/>
      <c r="F463" s="37"/>
      <c r="G463" s="37"/>
      <c r="H463" s="37"/>
      <c r="I463" s="37"/>
      <c r="J463" s="37"/>
      <c r="K463" s="37"/>
      <c r="L463" s="37"/>
      <c r="M463" s="37"/>
      <c r="N463" s="37"/>
      <c r="O463" s="37"/>
      <c r="P463" s="37"/>
      <c r="Q463">
        <f t="shared" si="21"/>
        <v>0</v>
      </c>
      <c r="R463">
        <f t="shared" si="22"/>
        <v>0</v>
      </c>
      <c r="S463" t="str">
        <f>VLOOKUP(C463*1,effectif!A:BA,53,0)</f>
        <v>071450</v>
      </c>
      <c r="T463">
        <f t="shared" si="23"/>
        <v>900461</v>
      </c>
    </row>
    <row r="464" spans="1:20" x14ac:dyDescent="0.25">
      <c r="A464" s="37" t="s">
        <v>11177</v>
      </c>
      <c r="B464" s="37" t="s">
        <v>11178</v>
      </c>
      <c r="C464" s="37" t="s">
        <v>8020</v>
      </c>
      <c r="D464" s="37" t="s">
        <v>11189</v>
      </c>
      <c r="E464" s="37"/>
      <c r="F464" s="37"/>
      <c r="G464" s="37"/>
      <c r="H464" s="37"/>
      <c r="I464" s="37"/>
      <c r="J464" s="37"/>
      <c r="K464" s="37"/>
      <c r="L464" s="37"/>
      <c r="M464" s="37"/>
      <c r="N464" s="37"/>
      <c r="O464" s="37"/>
      <c r="P464" s="37"/>
      <c r="Q464">
        <f t="shared" si="21"/>
        <v>0</v>
      </c>
      <c r="R464">
        <f t="shared" si="22"/>
        <v>0</v>
      </c>
      <c r="S464" t="str">
        <f>VLOOKUP(C464*1,effectif!A:BA,53,0)</f>
        <v>071450</v>
      </c>
      <c r="T464">
        <f t="shared" si="23"/>
        <v>900563</v>
      </c>
    </row>
    <row r="465" spans="1:20" x14ac:dyDescent="0.25">
      <c r="A465" s="37" t="s">
        <v>11174</v>
      </c>
      <c r="B465" s="37" t="s">
        <v>11175</v>
      </c>
      <c r="C465" s="37" t="s">
        <v>4564</v>
      </c>
      <c r="D465" s="37" t="s">
        <v>11598</v>
      </c>
      <c r="E465" s="37"/>
      <c r="F465" s="37"/>
      <c r="G465" s="37"/>
      <c r="H465" s="37"/>
      <c r="I465" s="37"/>
      <c r="J465" s="37"/>
      <c r="K465" s="37"/>
      <c r="L465" s="37"/>
      <c r="M465" s="37"/>
      <c r="N465" s="37"/>
      <c r="O465" s="37"/>
      <c r="P465" s="37"/>
      <c r="Q465">
        <f t="shared" si="21"/>
        <v>0</v>
      </c>
      <c r="R465">
        <f t="shared" si="22"/>
        <v>0</v>
      </c>
      <c r="S465" t="str">
        <f>VLOOKUP(C465*1,effectif!A:BA,53,0)</f>
        <v>900335</v>
      </c>
      <c r="T465">
        <f t="shared" si="23"/>
        <v>300601</v>
      </c>
    </row>
    <row r="466" spans="1:20" x14ac:dyDescent="0.25">
      <c r="A466" s="37" t="s">
        <v>11219</v>
      </c>
      <c r="B466" s="37" t="s">
        <v>11220</v>
      </c>
      <c r="C466" s="37" t="s">
        <v>7558</v>
      </c>
      <c r="D466" s="37" t="s">
        <v>11599</v>
      </c>
      <c r="E466" s="37"/>
      <c r="F466" s="37"/>
      <c r="G466" s="37"/>
      <c r="H466" s="37"/>
      <c r="I466" s="37"/>
      <c r="J466" s="37"/>
      <c r="K466" s="37"/>
      <c r="L466" s="37"/>
      <c r="M466" s="37"/>
      <c r="N466" s="37"/>
      <c r="O466" s="37"/>
      <c r="P466" s="37"/>
      <c r="Q466">
        <f t="shared" si="21"/>
        <v>0</v>
      </c>
      <c r="R466">
        <f t="shared" si="22"/>
        <v>0</v>
      </c>
      <c r="S466">
        <f>VLOOKUP(C466*1,effectif!A:BA,53,0)</f>
        <v>0</v>
      </c>
      <c r="T466">
        <f t="shared" si="23"/>
        <v>166114</v>
      </c>
    </row>
    <row r="467" spans="1:20" x14ac:dyDescent="0.25">
      <c r="A467" s="37" t="s">
        <v>11172</v>
      </c>
      <c r="B467" s="37" t="s">
        <v>11081</v>
      </c>
      <c r="C467" s="37" t="s">
        <v>7163</v>
      </c>
      <c r="D467" s="37" t="s">
        <v>11600</v>
      </c>
      <c r="E467" s="37"/>
      <c r="F467" s="37"/>
      <c r="G467" s="37"/>
      <c r="H467" s="37"/>
      <c r="I467" s="37">
        <v>0</v>
      </c>
      <c r="J467" s="37"/>
      <c r="K467" s="37"/>
      <c r="L467" s="37">
        <v>0</v>
      </c>
      <c r="M467" s="37"/>
      <c r="N467" s="37"/>
      <c r="O467" s="37"/>
      <c r="P467" s="37"/>
      <c r="Q467">
        <f t="shared" si="21"/>
        <v>0</v>
      </c>
      <c r="R467">
        <f t="shared" si="22"/>
        <v>0</v>
      </c>
      <c r="S467">
        <f>VLOOKUP(C467*1,effectif!A:BA,53,0)</f>
        <v>0</v>
      </c>
      <c r="T467">
        <f t="shared" si="23"/>
        <v>185486</v>
      </c>
    </row>
    <row r="468" spans="1:20" x14ac:dyDescent="0.25">
      <c r="A468" s="37" t="s">
        <v>11219</v>
      </c>
      <c r="B468" s="37" t="s">
        <v>11220</v>
      </c>
      <c r="C468" s="37" t="s">
        <v>3915</v>
      </c>
      <c r="D468" s="37" t="s">
        <v>11601</v>
      </c>
      <c r="E468" s="37"/>
      <c r="F468" s="37"/>
      <c r="G468" s="37"/>
      <c r="H468" s="37"/>
      <c r="I468" s="37"/>
      <c r="J468" s="37"/>
      <c r="K468" s="37"/>
      <c r="L468" s="37"/>
      <c r="M468" s="37"/>
      <c r="N468" s="37"/>
      <c r="O468" s="37"/>
      <c r="P468" s="37"/>
      <c r="Q468">
        <f t="shared" si="21"/>
        <v>0</v>
      </c>
      <c r="R468">
        <f t="shared" si="22"/>
        <v>0</v>
      </c>
      <c r="S468">
        <f>VLOOKUP(C468*1,effectif!A:BA,53,0)</f>
        <v>0</v>
      </c>
      <c r="T468">
        <f t="shared" si="23"/>
        <v>187703</v>
      </c>
    </row>
    <row r="469" spans="1:20" x14ac:dyDescent="0.25">
      <c r="A469" s="37" t="s">
        <v>11219</v>
      </c>
      <c r="B469" s="37" t="s">
        <v>11220</v>
      </c>
      <c r="C469" s="37" t="s">
        <v>4576</v>
      </c>
      <c r="D469" s="37" t="s">
        <v>11602</v>
      </c>
      <c r="E469" s="37"/>
      <c r="F469" s="37"/>
      <c r="G469" s="37"/>
      <c r="H469" s="37"/>
      <c r="I469" s="37"/>
      <c r="J469" s="37"/>
      <c r="K469" s="37"/>
      <c r="L469" s="37"/>
      <c r="M469" s="37"/>
      <c r="N469" s="37"/>
      <c r="O469" s="37"/>
      <c r="P469" s="37"/>
      <c r="Q469">
        <f t="shared" si="21"/>
        <v>0</v>
      </c>
      <c r="R469">
        <f t="shared" si="22"/>
        <v>0</v>
      </c>
      <c r="S469">
        <f>VLOOKUP(C469*1,effectif!A:BA,53,0)</f>
        <v>0</v>
      </c>
      <c r="T469">
        <f t="shared" si="23"/>
        <v>164360</v>
      </c>
    </row>
    <row r="470" spans="1:20" x14ac:dyDescent="0.25">
      <c r="A470" s="37" t="s">
        <v>11170</v>
      </c>
      <c r="B470" s="37" t="s">
        <v>11171</v>
      </c>
      <c r="C470" s="37" t="s">
        <v>6560</v>
      </c>
      <c r="D470" s="37" t="s">
        <v>11603</v>
      </c>
      <c r="E470" s="37">
        <v>5.14</v>
      </c>
      <c r="F470" s="37">
        <v>0.73</v>
      </c>
      <c r="G470" s="37">
        <v>1.28</v>
      </c>
      <c r="H470" s="37">
        <v>9.8800000000000008</v>
      </c>
      <c r="I470" s="37">
        <v>1.96</v>
      </c>
      <c r="J470" s="37">
        <v>4.4000000000000004</v>
      </c>
      <c r="K470" s="37">
        <v>17.010000000000002</v>
      </c>
      <c r="L470" s="37">
        <v>3.52</v>
      </c>
      <c r="M470" s="37">
        <v>6.52</v>
      </c>
      <c r="N470" s="37">
        <v>21.13</v>
      </c>
      <c r="O470" s="37">
        <v>5.79</v>
      </c>
      <c r="P470" s="37">
        <v>7.83</v>
      </c>
      <c r="Q470">
        <f t="shared" si="21"/>
        <v>15.02</v>
      </c>
      <c r="R470">
        <f t="shared" si="22"/>
        <v>43.28</v>
      </c>
      <c r="S470">
        <f>VLOOKUP(C470*1,effectif!A:BA,53,0)</f>
        <v>0</v>
      </c>
      <c r="T470">
        <f t="shared" si="23"/>
        <v>178961</v>
      </c>
    </row>
    <row r="471" spans="1:20" x14ac:dyDescent="0.25">
      <c r="A471" s="37" t="s">
        <v>11172</v>
      </c>
      <c r="B471" s="37" t="s">
        <v>11081</v>
      </c>
      <c r="C471" s="37" t="s">
        <v>1745</v>
      </c>
      <c r="D471" s="37" t="s">
        <v>11604</v>
      </c>
      <c r="E471" s="37">
        <v>6.74</v>
      </c>
      <c r="F471" s="37">
        <v>0.54</v>
      </c>
      <c r="G471" s="37">
        <v>1.9</v>
      </c>
      <c r="H471" s="37">
        <v>10.56</v>
      </c>
      <c r="I471" s="37">
        <v>1.39</v>
      </c>
      <c r="J471" s="37">
        <v>2.38</v>
      </c>
      <c r="K471" s="37">
        <v>17.73</v>
      </c>
      <c r="L471" s="37">
        <v>5.84</v>
      </c>
      <c r="M471" s="37">
        <v>3.59</v>
      </c>
      <c r="N471" s="37">
        <v>22.97</v>
      </c>
      <c r="O471" s="37">
        <v>9.64</v>
      </c>
      <c r="P471" s="37">
        <v>5.85</v>
      </c>
      <c r="Q471">
        <f t="shared" si="21"/>
        <v>17.3</v>
      </c>
      <c r="R471">
        <f t="shared" si="22"/>
        <v>47.44</v>
      </c>
      <c r="S471">
        <f>VLOOKUP(C471*1,effectif!A:BA,53,0)</f>
        <v>0</v>
      </c>
      <c r="T471">
        <f t="shared" si="23"/>
        <v>182484</v>
      </c>
    </row>
    <row r="472" spans="1:20" x14ac:dyDescent="0.25">
      <c r="A472" s="37" t="s">
        <v>11174</v>
      </c>
      <c r="B472" s="37" t="s">
        <v>11175</v>
      </c>
      <c r="C472" s="37" t="s">
        <v>6981</v>
      </c>
      <c r="D472" s="37" t="s">
        <v>11605</v>
      </c>
      <c r="E472" s="37"/>
      <c r="F472" s="37"/>
      <c r="G472" s="37"/>
      <c r="H472" s="37"/>
      <c r="I472" s="37"/>
      <c r="J472" s="37"/>
      <c r="K472" s="37"/>
      <c r="L472" s="37"/>
      <c r="M472" s="37"/>
      <c r="N472" s="37"/>
      <c r="O472" s="37"/>
      <c r="P472" s="37"/>
      <c r="Q472">
        <f t="shared" si="21"/>
        <v>0</v>
      </c>
      <c r="R472">
        <f t="shared" si="22"/>
        <v>0</v>
      </c>
      <c r="S472" t="str">
        <f>VLOOKUP(C472*1,effectif!A:BA,53,0)</f>
        <v>071256</v>
      </c>
      <c r="T472">
        <f t="shared" si="23"/>
        <v>71256</v>
      </c>
    </row>
    <row r="473" spans="1:20" x14ac:dyDescent="0.25">
      <c r="A473" s="37" t="s">
        <v>11174</v>
      </c>
      <c r="B473" s="37" t="s">
        <v>11175</v>
      </c>
      <c r="C473" s="37" t="s">
        <v>2281</v>
      </c>
      <c r="D473" s="37" t="s">
        <v>13981</v>
      </c>
      <c r="E473" s="37">
        <v>6.53</v>
      </c>
      <c r="F473" s="37">
        <v>0.11</v>
      </c>
      <c r="G473" s="37">
        <v>0</v>
      </c>
      <c r="H473" s="37">
        <v>10.85</v>
      </c>
      <c r="I473" s="37">
        <v>0.98</v>
      </c>
      <c r="J473" s="37">
        <v>0</v>
      </c>
      <c r="K473" s="37">
        <v>22.86</v>
      </c>
      <c r="L473" s="37">
        <v>1.36</v>
      </c>
      <c r="M473" s="37">
        <v>0</v>
      </c>
      <c r="N473" s="37">
        <v>27.45</v>
      </c>
      <c r="O473" s="37">
        <v>7.44</v>
      </c>
      <c r="P473" s="37">
        <v>1.73</v>
      </c>
      <c r="Q473">
        <f t="shared" si="21"/>
        <v>17.38</v>
      </c>
      <c r="R473">
        <f t="shared" si="22"/>
        <v>56.84</v>
      </c>
      <c r="S473" t="str">
        <f>VLOOKUP(C473*1,effectif!A:BA,53,0)</f>
        <v>071264</v>
      </c>
      <c r="T473">
        <f t="shared" si="23"/>
        <v>71264</v>
      </c>
    </row>
    <row r="474" spans="1:20" x14ac:dyDescent="0.25">
      <c r="A474" s="37" t="s">
        <v>11177</v>
      </c>
      <c r="B474" s="37" t="s">
        <v>11178</v>
      </c>
      <c r="C474" s="37" t="s">
        <v>7662</v>
      </c>
      <c r="D474" s="37" t="s">
        <v>11606</v>
      </c>
      <c r="E474" s="37"/>
      <c r="F474" s="37"/>
      <c r="G474" s="37"/>
      <c r="H474" s="37"/>
      <c r="I474" s="37"/>
      <c r="J474" s="37"/>
      <c r="K474" s="37"/>
      <c r="L474" s="37"/>
      <c r="M474" s="37"/>
      <c r="N474" s="37"/>
      <c r="O474" s="37"/>
      <c r="P474" s="37"/>
      <c r="Q474">
        <f t="shared" si="21"/>
        <v>0</v>
      </c>
      <c r="R474">
        <f t="shared" si="22"/>
        <v>0</v>
      </c>
      <c r="S474" t="str">
        <f>VLOOKUP(C474*1,effectif!A:BA,53,0)</f>
        <v>071264</v>
      </c>
      <c r="T474">
        <f t="shared" si="23"/>
        <v>305951</v>
      </c>
    </row>
    <row r="475" spans="1:20" x14ac:dyDescent="0.25">
      <c r="A475" s="37" t="s">
        <v>11177</v>
      </c>
      <c r="B475" s="37" t="s">
        <v>11178</v>
      </c>
      <c r="C475" s="37" t="s">
        <v>5196</v>
      </c>
      <c r="D475" s="37" t="s">
        <v>11608</v>
      </c>
      <c r="E475" s="37"/>
      <c r="F475" s="37"/>
      <c r="G475" s="37"/>
      <c r="H475" s="37"/>
      <c r="I475" s="37"/>
      <c r="J475" s="37"/>
      <c r="K475" s="37"/>
      <c r="L475" s="37"/>
      <c r="M475" s="37"/>
      <c r="N475" s="37"/>
      <c r="O475" s="37"/>
      <c r="P475" s="37"/>
      <c r="Q475">
        <f t="shared" si="21"/>
        <v>0</v>
      </c>
      <c r="R475">
        <f t="shared" si="22"/>
        <v>0</v>
      </c>
      <c r="S475" t="str">
        <f>VLOOKUP(C475*1,effectif!A:BA,53,0)</f>
        <v>071264</v>
      </c>
      <c r="T475">
        <f t="shared" si="23"/>
        <v>306251</v>
      </c>
    </row>
    <row r="476" spans="1:20" x14ac:dyDescent="0.25">
      <c r="A476" s="37" t="s">
        <v>11177</v>
      </c>
      <c r="B476" s="37" t="s">
        <v>11178</v>
      </c>
      <c r="C476" s="37" t="s">
        <v>11124</v>
      </c>
      <c r="D476" s="37" t="s">
        <v>13982</v>
      </c>
      <c r="E476" s="37"/>
      <c r="F476" s="37"/>
      <c r="G476" s="37"/>
      <c r="H476" s="37"/>
      <c r="I476" s="37"/>
      <c r="J476" s="37"/>
      <c r="K476" s="37"/>
      <c r="L476" s="37"/>
      <c r="M476" s="37"/>
      <c r="N476" s="37"/>
      <c r="O476" s="37"/>
      <c r="P476" s="37"/>
      <c r="Q476">
        <f t="shared" si="21"/>
        <v>0</v>
      </c>
      <c r="R476">
        <f t="shared" si="22"/>
        <v>0</v>
      </c>
      <c r="S476" t="str">
        <f>VLOOKUP(C476*1,effectif!A:BA,53,0)</f>
        <v>071264</v>
      </c>
      <c r="T476">
        <f t="shared" si="23"/>
        <v>306512</v>
      </c>
    </row>
    <row r="477" spans="1:20" x14ac:dyDescent="0.25">
      <c r="A477" s="37" t="s">
        <v>11177</v>
      </c>
      <c r="B477" s="37" t="s">
        <v>11178</v>
      </c>
      <c r="C477" s="37" t="s">
        <v>4586</v>
      </c>
      <c r="D477" s="37" t="s">
        <v>11609</v>
      </c>
      <c r="E477" s="37">
        <v>0</v>
      </c>
      <c r="F477" s="37"/>
      <c r="G477" s="37"/>
      <c r="H477" s="37">
        <v>0</v>
      </c>
      <c r="I477" s="37"/>
      <c r="J477" s="37"/>
      <c r="K477" s="37">
        <v>0</v>
      </c>
      <c r="L477" s="37">
        <v>0</v>
      </c>
      <c r="M477" s="37"/>
      <c r="N477" s="37">
        <v>0</v>
      </c>
      <c r="O477" s="37">
        <v>0</v>
      </c>
      <c r="P477" s="37"/>
      <c r="Q477">
        <f t="shared" si="21"/>
        <v>0</v>
      </c>
      <c r="R477">
        <f t="shared" si="22"/>
        <v>0</v>
      </c>
      <c r="S477" t="str">
        <f>VLOOKUP(C477*1,effectif!A:BA,53,0)</f>
        <v>071264</v>
      </c>
      <c r="T477">
        <f t="shared" si="23"/>
        <v>192071</v>
      </c>
    </row>
    <row r="478" spans="1:20" x14ac:dyDescent="0.25">
      <c r="A478" s="37" t="s">
        <v>11177</v>
      </c>
      <c r="B478" s="37" t="s">
        <v>11178</v>
      </c>
      <c r="C478" s="37" t="s">
        <v>8859</v>
      </c>
      <c r="D478" s="37" t="s">
        <v>11610</v>
      </c>
      <c r="E478" s="37">
        <v>8.1999999999999993</v>
      </c>
      <c r="F478" s="37">
        <v>0</v>
      </c>
      <c r="G478" s="37">
        <v>0</v>
      </c>
      <c r="H478" s="37">
        <v>8.6999999999999993</v>
      </c>
      <c r="I478" s="37">
        <v>0</v>
      </c>
      <c r="J478" s="37">
        <v>0</v>
      </c>
      <c r="K478" s="37">
        <v>24.82</v>
      </c>
      <c r="L478" s="37">
        <v>0.3</v>
      </c>
      <c r="M478" s="37">
        <v>0</v>
      </c>
      <c r="N478" s="37">
        <v>25.32</v>
      </c>
      <c r="O478" s="37">
        <v>2.98</v>
      </c>
      <c r="P478" s="37">
        <v>11.49</v>
      </c>
      <c r="Q478">
        <f t="shared" si="21"/>
        <v>16.899999999999999</v>
      </c>
      <c r="R478">
        <f t="shared" si="22"/>
        <v>58.339999999999996</v>
      </c>
      <c r="S478" t="str">
        <f>VLOOKUP(C478*1,effectif!A:BA,53,0)</f>
        <v>071264</v>
      </c>
      <c r="T478">
        <f t="shared" si="23"/>
        <v>304754</v>
      </c>
    </row>
    <row r="479" spans="1:20" x14ac:dyDescent="0.25">
      <c r="A479" s="37" t="s">
        <v>11177</v>
      </c>
      <c r="B479" s="37" t="s">
        <v>11178</v>
      </c>
      <c r="C479" s="37" t="s">
        <v>2982</v>
      </c>
      <c r="D479" s="37" t="s">
        <v>11611</v>
      </c>
      <c r="E479" s="37">
        <v>0</v>
      </c>
      <c r="F479" s="37">
        <v>0</v>
      </c>
      <c r="G479" s="37"/>
      <c r="H479" s="37">
        <v>0</v>
      </c>
      <c r="I479" s="37">
        <v>0</v>
      </c>
      <c r="J479" s="37"/>
      <c r="K479" s="37">
        <v>0</v>
      </c>
      <c r="L479" s="37">
        <v>0</v>
      </c>
      <c r="M479" s="37"/>
      <c r="N479" s="37">
        <v>12.33</v>
      </c>
      <c r="O479" s="37">
        <v>0</v>
      </c>
      <c r="P479" s="37"/>
      <c r="Q479">
        <f t="shared" si="21"/>
        <v>0</v>
      </c>
      <c r="R479">
        <f t="shared" si="22"/>
        <v>12.33</v>
      </c>
      <c r="S479" t="str">
        <f>VLOOKUP(C479*1,effectif!A:BA,53,0)</f>
        <v>071264</v>
      </c>
      <c r="T479">
        <f t="shared" si="23"/>
        <v>182635</v>
      </c>
    </row>
    <row r="480" spans="1:20" x14ac:dyDescent="0.25">
      <c r="A480" s="37" t="s">
        <v>11177</v>
      </c>
      <c r="B480" s="37" t="s">
        <v>11178</v>
      </c>
      <c r="C480" s="37" t="s">
        <v>4416</v>
      </c>
      <c r="D480" s="37" t="s">
        <v>11612</v>
      </c>
      <c r="E480" s="37">
        <v>1.78</v>
      </c>
      <c r="F480" s="37">
        <v>0.3</v>
      </c>
      <c r="G480" s="37">
        <v>0</v>
      </c>
      <c r="H480" s="37">
        <v>7.97</v>
      </c>
      <c r="I480" s="37">
        <v>0.28999999999999998</v>
      </c>
      <c r="J480" s="37">
        <v>0</v>
      </c>
      <c r="K480" s="37">
        <v>13</v>
      </c>
      <c r="L480" s="37">
        <v>0</v>
      </c>
      <c r="M480" s="37">
        <v>0</v>
      </c>
      <c r="N480" s="37">
        <v>14.4</v>
      </c>
      <c r="O480" s="37">
        <v>0.59</v>
      </c>
      <c r="P480" s="37">
        <v>0</v>
      </c>
      <c r="Q480">
        <f t="shared" si="21"/>
        <v>9.75</v>
      </c>
      <c r="R480">
        <f t="shared" si="22"/>
        <v>29.18</v>
      </c>
      <c r="S480" t="str">
        <f>VLOOKUP(C480*1,effectif!A:BA,53,0)</f>
        <v>071264</v>
      </c>
      <c r="T480">
        <f t="shared" si="23"/>
        <v>193688</v>
      </c>
    </row>
    <row r="481" spans="1:20" x14ac:dyDescent="0.25">
      <c r="A481" s="37" t="s">
        <v>11177</v>
      </c>
      <c r="B481" s="37" t="s">
        <v>11178</v>
      </c>
      <c r="C481" s="37" t="s">
        <v>8149</v>
      </c>
      <c r="D481" s="37" t="s">
        <v>11613</v>
      </c>
      <c r="E481" s="37">
        <v>5.67</v>
      </c>
      <c r="F481" s="37">
        <v>0</v>
      </c>
      <c r="G481" s="37"/>
      <c r="H481" s="37">
        <v>5.1100000000000003</v>
      </c>
      <c r="I481" s="37">
        <v>0</v>
      </c>
      <c r="J481" s="37"/>
      <c r="K481" s="37">
        <v>14.16</v>
      </c>
      <c r="L481" s="37">
        <v>4.09</v>
      </c>
      <c r="M481" s="37">
        <v>0</v>
      </c>
      <c r="N481" s="37">
        <v>16.16</v>
      </c>
      <c r="O481" s="37">
        <v>4.17</v>
      </c>
      <c r="P481" s="37">
        <v>0</v>
      </c>
      <c r="Q481">
        <f t="shared" si="21"/>
        <v>10.780000000000001</v>
      </c>
      <c r="R481">
        <f t="shared" si="22"/>
        <v>35.989999999999995</v>
      </c>
      <c r="S481" t="str">
        <f>VLOOKUP(C481*1,effectif!A:BA,53,0)</f>
        <v>071264</v>
      </c>
      <c r="T481">
        <f t="shared" si="23"/>
        <v>305072</v>
      </c>
    </row>
    <row r="482" spans="1:20" x14ac:dyDescent="0.25">
      <c r="A482" s="37" t="s">
        <v>11177</v>
      </c>
      <c r="B482" s="37" t="s">
        <v>11178</v>
      </c>
      <c r="C482" s="37" t="s">
        <v>13983</v>
      </c>
      <c r="D482" s="37" t="s">
        <v>11614</v>
      </c>
      <c r="E482" s="37">
        <v>18.940000000000001</v>
      </c>
      <c r="F482" s="37">
        <v>0</v>
      </c>
      <c r="G482" s="37">
        <v>0</v>
      </c>
      <c r="H482" s="37">
        <v>0</v>
      </c>
      <c r="I482" s="37"/>
      <c r="J482" s="37"/>
      <c r="K482" s="37"/>
      <c r="L482" s="37"/>
      <c r="M482" s="37"/>
      <c r="N482" s="37"/>
      <c r="O482" s="37"/>
      <c r="P482" s="37"/>
      <c r="Q482">
        <f t="shared" si="21"/>
        <v>18.940000000000001</v>
      </c>
      <c r="R482">
        <f t="shared" si="22"/>
        <v>18.940000000000001</v>
      </c>
      <c r="S482" t="e">
        <f>VLOOKUP(C482*1,effectif!A:BA,53,0)</f>
        <v>#N/A</v>
      </c>
      <c r="T482">
        <f t="shared" si="23"/>
        <v>305608</v>
      </c>
    </row>
    <row r="483" spans="1:20" x14ac:dyDescent="0.25">
      <c r="A483" s="37" t="s">
        <v>11177</v>
      </c>
      <c r="B483" s="37" t="s">
        <v>11178</v>
      </c>
      <c r="C483" s="37" t="s">
        <v>10178</v>
      </c>
      <c r="D483" s="37" t="s">
        <v>11189</v>
      </c>
      <c r="E483" s="37"/>
      <c r="F483" s="37"/>
      <c r="G483" s="37"/>
      <c r="H483" s="37"/>
      <c r="I483" s="37"/>
      <c r="J483" s="37"/>
      <c r="K483" s="37"/>
      <c r="L483" s="37"/>
      <c r="M483" s="37"/>
      <c r="N483" s="37"/>
      <c r="O483" s="37"/>
      <c r="P483" s="37"/>
      <c r="Q483">
        <f t="shared" si="21"/>
        <v>0</v>
      </c>
      <c r="R483">
        <f t="shared" si="22"/>
        <v>0</v>
      </c>
      <c r="S483" t="str">
        <f>VLOOKUP(C483*1,effectif!A:BA,53,0)</f>
        <v>071264</v>
      </c>
      <c r="T483">
        <f t="shared" si="23"/>
        <v>97466</v>
      </c>
    </row>
    <row r="484" spans="1:20" x14ac:dyDescent="0.25">
      <c r="A484" s="37" t="s">
        <v>11177</v>
      </c>
      <c r="B484" s="37" t="s">
        <v>11178</v>
      </c>
      <c r="C484" s="37" t="s">
        <v>10158</v>
      </c>
      <c r="D484" s="37" t="s">
        <v>11189</v>
      </c>
      <c r="E484" s="37"/>
      <c r="F484" s="37"/>
      <c r="G484" s="37"/>
      <c r="H484" s="37"/>
      <c r="I484" s="37"/>
      <c r="J484" s="37"/>
      <c r="K484" s="37"/>
      <c r="L484" s="37"/>
      <c r="M484" s="37"/>
      <c r="N484" s="37"/>
      <c r="O484" s="37"/>
      <c r="P484" s="37"/>
      <c r="Q484">
        <f t="shared" si="21"/>
        <v>0</v>
      </c>
      <c r="R484">
        <f t="shared" si="22"/>
        <v>0</v>
      </c>
      <c r="S484" t="str">
        <f>VLOOKUP(C484*1,effectif!A:BA,53,0)</f>
        <v>071264</v>
      </c>
      <c r="T484">
        <f t="shared" si="23"/>
        <v>97510</v>
      </c>
    </row>
    <row r="485" spans="1:20" x14ac:dyDescent="0.25">
      <c r="A485" s="37" t="s">
        <v>11177</v>
      </c>
      <c r="B485" s="37" t="s">
        <v>11178</v>
      </c>
      <c r="C485" s="37" t="s">
        <v>9200</v>
      </c>
      <c r="D485" s="37" t="s">
        <v>11189</v>
      </c>
      <c r="E485" s="37"/>
      <c r="F485" s="37"/>
      <c r="G485" s="37"/>
      <c r="H485" s="37"/>
      <c r="I485" s="37"/>
      <c r="J485" s="37"/>
      <c r="K485" s="37"/>
      <c r="L485" s="37"/>
      <c r="M485" s="37"/>
      <c r="N485" s="37"/>
      <c r="O485" s="37"/>
      <c r="P485" s="37"/>
      <c r="Q485">
        <f t="shared" si="21"/>
        <v>0</v>
      </c>
      <c r="R485">
        <f t="shared" si="22"/>
        <v>0</v>
      </c>
      <c r="S485" t="str">
        <f>VLOOKUP(C485*1,effectif!A:BA,53,0)</f>
        <v>071264</v>
      </c>
      <c r="T485">
        <f t="shared" si="23"/>
        <v>991949</v>
      </c>
    </row>
    <row r="486" spans="1:20" x14ac:dyDescent="0.25">
      <c r="A486" s="37" t="s">
        <v>11174</v>
      </c>
      <c r="B486" s="37" t="s">
        <v>11175</v>
      </c>
      <c r="C486" s="37" t="s">
        <v>1809</v>
      </c>
      <c r="D486" s="37" t="s">
        <v>11615</v>
      </c>
      <c r="E486" s="37">
        <v>6.8</v>
      </c>
      <c r="F486" s="37">
        <v>0.57999999999999996</v>
      </c>
      <c r="G486" s="37">
        <v>4.37</v>
      </c>
      <c r="H486" s="37">
        <v>10.27</v>
      </c>
      <c r="I486" s="37">
        <v>0.57999999999999996</v>
      </c>
      <c r="J486" s="37">
        <v>0.56000000000000005</v>
      </c>
      <c r="K486" s="37">
        <v>17.329999999999998</v>
      </c>
      <c r="L486" s="37">
        <v>15.66</v>
      </c>
      <c r="M486" s="37">
        <v>6.88</v>
      </c>
      <c r="N486" s="37">
        <v>26.58</v>
      </c>
      <c r="O486" s="37">
        <v>3.93</v>
      </c>
      <c r="P486" s="37">
        <v>10.38</v>
      </c>
      <c r="Q486">
        <f t="shared" si="21"/>
        <v>17.07</v>
      </c>
      <c r="R486">
        <f t="shared" si="22"/>
        <v>50.709999999999994</v>
      </c>
      <c r="S486" t="str">
        <f>VLOOKUP(C486*1,effectif!A:BA,53,0)</f>
        <v>071347</v>
      </c>
      <c r="T486">
        <f t="shared" si="23"/>
        <v>71347</v>
      </c>
    </row>
    <row r="487" spans="1:20" x14ac:dyDescent="0.25">
      <c r="A487" s="37" t="s">
        <v>11177</v>
      </c>
      <c r="B487" s="37" t="s">
        <v>11178</v>
      </c>
      <c r="C487" s="37" t="s">
        <v>10163</v>
      </c>
      <c r="D487" s="37" t="s">
        <v>11616</v>
      </c>
      <c r="E487" s="37">
        <v>4.16</v>
      </c>
      <c r="F487" s="37">
        <v>0</v>
      </c>
      <c r="G487" s="37">
        <v>0</v>
      </c>
      <c r="H487" s="37">
        <v>4.04</v>
      </c>
      <c r="I487" s="37">
        <v>0</v>
      </c>
      <c r="J487" s="37">
        <v>0</v>
      </c>
      <c r="K487" s="37">
        <v>8.94</v>
      </c>
      <c r="L487" s="37">
        <v>0</v>
      </c>
      <c r="M487" s="37">
        <v>0</v>
      </c>
      <c r="N487" s="37">
        <v>14.02</v>
      </c>
      <c r="O487" s="37">
        <v>0</v>
      </c>
      <c r="P487" s="37">
        <v>0</v>
      </c>
      <c r="Q487">
        <f t="shared" si="21"/>
        <v>8.1999999999999993</v>
      </c>
      <c r="R487">
        <f t="shared" si="22"/>
        <v>27.119999999999997</v>
      </c>
      <c r="S487" t="str">
        <f>VLOOKUP(C487*1,effectif!A:BA,53,0)</f>
        <v>071347</v>
      </c>
      <c r="T487">
        <f t="shared" si="23"/>
        <v>304582</v>
      </c>
    </row>
    <row r="488" spans="1:20" x14ac:dyDescent="0.25">
      <c r="A488" s="37" t="s">
        <v>11177</v>
      </c>
      <c r="B488" s="37" t="s">
        <v>11178</v>
      </c>
      <c r="C488" s="37" t="s">
        <v>9630</v>
      </c>
      <c r="D488" s="37" t="s">
        <v>11617</v>
      </c>
      <c r="E488" s="37">
        <v>7.48</v>
      </c>
      <c r="F488" s="37">
        <v>3.09</v>
      </c>
      <c r="G488" s="37">
        <v>0</v>
      </c>
      <c r="H488" s="37">
        <v>5.33</v>
      </c>
      <c r="I488" s="37">
        <v>2.14</v>
      </c>
      <c r="J488" s="37">
        <v>3.13</v>
      </c>
      <c r="K488" s="37">
        <v>10.32</v>
      </c>
      <c r="L488" s="37">
        <v>62.27</v>
      </c>
      <c r="M488" s="37">
        <v>6.98</v>
      </c>
      <c r="N488" s="37">
        <v>16.899999999999999</v>
      </c>
      <c r="O488" s="37">
        <v>1.48</v>
      </c>
      <c r="P488" s="37">
        <v>0</v>
      </c>
      <c r="Q488">
        <f t="shared" si="21"/>
        <v>12.81</v>
      </c>
      <c r="R488">
        <f t="shared" si="22"/>
        <v>34.700000000000003</v>
      </c>
      <c r="S488" t="str">
        <f>VLOOKUP(C488*1,effectif!A:BA,53,0)</f>
        <v>071347</v>
      </c>
      <c r="T488">
        <f t="shared" si="23"/>
        <v>192603</v>
      </c>
    </row>
    <row r="489" spans="1:20" x14ac:dyDescent="0.25">
      <c r="A489" s="37" t="s">
        <v>11177</v>
      </c>
      <c r="B489" s="37" t="s">
        <v>11178</v>
      </c>
      <c r="C489" s="37" t="s">
        <v>7718</v>
      </c>
      <c r="D489" s="37" t="s">
        <v>11618</v>
      </c>
      <c r="E489" s="37">
        <v>9.9700000000000006</v>
      </c>
      <c r="F489" s="37"/>
      <c r="G489" s="37"/>
      <c r="H489" s="37"/>
      <c r="I489" s="37"/>
      <c r="J489" s="37"/>
      <c r="K489" s="37"/>
      <c r="L489" s="37"/>
      <c r="M489" s="37"/>
      <c r="N489" s="37"/>
      <c r="O489" s="37"/>
      <c r="P489" s="37"/>
      <c r="Q489">
        <f t="shared" si="21"/>
        <v>9.9700000000000006</v>
      </c>
      <c r="R489">
        <f t="shared" si="22"/>
        <v>9.9700000000000006</v>
      </c>
      <c r="S489" t="str">
        <f>VLOOKUP(C489*1,effectif!A:BA,53,0)</f>
        <v>071347</v>
      </c>
      <c r="T489">
        <f t="shared" si="23"/>
        <v>305641</v>
      </c>
    </row>
    <row r="490" spans="1:20" x14ac:dyDescent="0.25">
      <c r="A490" s="37" t="s">
        <v>11177</v>
      </c>
      <c r="B490" s="37" t="s">
        <v>11178</v>
      </c>
      <c r="C490" s="37" t="s">
        <v>4546</v>
      </c>
      <c r="D490" s="37" t="s">
        <v>11619</v>
      </c>
      <c r="E490" s="37">
        <v>10.66</v>
      </c>
      <c r="F490" s="37">
        <v>0</v>
      </c>
      <c r="G490" s="37">
        <v>0</v>
      </c>
      <c r="H490" s="37"/>
      <c r="I490" s="37"/>
      <c r="J490" s="37"/>
      <c r="K490" s="37"/>
      <c r="L490" s="37"/>
      <c r="M490" s="37"/>
      <c r="N490" s="37"/>
      <c r="O490" s="37"/>
      <c r="P490" s="37"/>
      <c r="Q490">
        <f t="shared" si="21"/>
        <v>10.66</v>
      </c>
      <c r="R490">
        <f t="shared" si="22"/>
        <v>10.66</v>
      </c>
      <c r="S490" t="str">
        <f>VLOOKUP(C490*1,effectif!A:BA,53,0)</f>
        <v>071347</v>
      </c>
      <c r="T490">
        <f t="shared" si="23"/>
        <v>305624</v>
      </c>
    </row>
    <row r="491" spans="1:20" x14ac:dyDescent="0.25">
      <c r="A491" s="37" t="s">
        <v>11177</v>
      </c>
      <c r="B491" s="37" t="s">
        <v>11178</v>
      </c>
      <c r="C491" s="37" t="s">
        <v>1805</v>
      </c>
      <c r="D491" s="37" t="s">
        <v>11620</v>
      </c>
      <c r="E491" s="37">
        <v>5.28</v>
      </c>
      <c r="F491" s="37">
        <v>0</v>
      </c>
      <c r="G491" s="37">
        <v>11.4</v>
      </c>
      <c r="H491" s="37">
        <v>8.23</v>
      </c>
      <c r="I491" s="37">
        <v>0</v>
      </c>
      <c r="J491" s="37">
        <v>0</v>
      </c>
      <c r="K491" s="37">
        <v>18.38</v>
      </c>
      <c r="L491" s="37">
        <v>0.51</v>
      </c>
      <c r="M491" s="37">
        <v>10.48</v>
      </c>
      <c r="N491" s="37">
        <v>30.46</v>
      </c>
      <c r="O491" s="37">
        <v>8.76</v>
      </c>
      <c r="P491" s="37">
        <v>15.11</v>
      </c>
      <c r="Q491">
        <f t="shared" si="21"/>
        <v>13.510000000000002</v>
      </c>
      <c r="R491">
        <f t="shared" si="22"/>
        <v>54.120000000000005</v>
      </c>
      <c r="S491" t="str">
        <f>VLOOKUP(C491*1,effectif!A:BA,53,0)</f>
        <v>071347</v>
      </c>
      <c r="T491">
        <f t="shared" si="23"/>
        <v>304528</v>
      </c>
    </row>
    <row r="492" spans="1:20" x14ac:dyDescent="0.25">
      <c r="A492" s="37" t="s">
        <v>11177</v>
      </c>
      <c r="B492" s="37" t="s">
        <v>11178</v>
      </c>
      <c r="C492" s="37" t="s">
        <v>5134</v>
      </c>
      <c r="D492" s="37" t="s">
        <v>11621</v>
      </c>
      <c r="E492" s="37">
        <v>13.57</v>
      </c>
      <c r="F492" s="37">
        <v>25.04</v>
      </c>
      <c r="G492" s="37">
        <v>0</v>
      </c>
      <c r="H492" s="37">
        <v>33.67</v>
      </c>
      <c r="I492" s="37"/>
      <c r="J492" s="37"/>
      <c r="K492" s="37"/>
      <c r="L492" s="37"/>
      <c r="M492" s="37"/>
      <c r="N492" s="37"/>
      <c r="O492" s="37"/>
      <c r="P492" s="37"/>
      <c r="Q492">
        <f t="shared" si="21"/>
        <v>47.24</v>
      </c>
      <c r="R492">
        <f t="shared" si="22"/>
        <v>13.57</v>
      </c>
      <c r="S492" t="str">
        <f>VLOOKUP(C492*1,effectif!A:BA,53,0)</f>
        <v>071347</v>
      </c>
      <c r="T492">
        <f t="shared" si="23"/>
        <v>305577</v>
      </c>
    </row>
    <row r="493" spans="1:20" x14ac:dyDescent="0.25">
      <c r="A493" s="37" t="s">
        <v>11177</v>
      </c>
      <c r="B493" s="37" t="s">
        <v>11178</v>
      </c>
      <c r="C493" s="37" t="s">
        <v>8156</v>
      </c>
      <c r="D493" s="37" t="s">
        <v>11622</v>
      </c>
      <c r="E493" s="37"/>
      <c r="F493" s="37"/>
      <c r="G493" s="37"/>
      <c r="H493" s="37"/>
      <c r="I493" s="37"/>
      <c r="J493" s="37"/>
      <c r="K493" s="37"/>
      <c r="L493" s="37"/>
      <c r="M493" s="37"/>
      <c r="N493" s="37"/>
      <c r="O493" s="37"/>
      <c r="P493" s="37"/>
      <c r="Q493">
        <f t="shared" si="21"/>
        <v>0</v>
      </c>
      <c r="R493">
        <f t="shared" si="22"/>
        <v>0</v>
      </c>
      <c r="S493" t="str">
        <f>VLOOKUP(C493*1,effectif!A:BA,53,0)</f>
        <v>071347</v>
      </c>
      <c r="T493">
        <f t="shared" si="23"/>
        <v>305949</v>
      </c>
    </row>
    <row r="494" spans="1:20" x14ac:dyDescent="0.25">
      <c r="A494" s="37" t="s">
        <v>11177</v>
      </c>
      <c r="B494" s="37" t="s">
        <v>11178</v>
      </c>
      <c r="C494" s="37" t="s">
        <v>4742</v>
      </c>
      <c r="D494" s="37" t="s">
        <v>11623</v>
      </c>
      <c r="E494" s="37">
        <v>2.74</v>
      </c>
      <c r="F494" s="37">
        <v>0</v>
      </c>
      <c r="G494" s="37">
        <v>0</v>
      </c>
      <c r="H494" s="37">
        <v>12.03</v>
      </c>
      <c r="I494" s="37">
        <v>0</v>
      </c>
      <c r="J494" s="37">
        <v>0</v>
      </c>
      <c r="K494" s="37">
        <v>15.8</v>
      </c>
      <c r="L494" s="37">
        <v>0</v>
      </c>
      <c r="M494" s="37">
        <v>19.38</v>
      </c>
      <c r="N494" s="37">
        <v>36.72</v>
      </c>
      <c r="O494" s="37">
        <v>0</v>
      </c>
      <c r="P494" s="37">
        <v>0</v>
      </c>
      <c r="Q494">
        <f t="shared" si="21"/>
        <v>14.77</v>
      </c>
      <c r="R494">
        <f t="shared" si="22"/>
        <v>55.26</v>
      </c>
      <c r="S494" t="str">
        <f>VLOOKUP(C494*1,effectif!A:BA,53,0)</f>
        <v>071347</v>
      </c>
      <c r="T494">
        <f t="shared" si="23"/>
        <v>305276</v>
      </c>
    </row>
    <row r="495" spans="1:20" x14ac:dyDescent="0.25">
      <c r="A495" s="37" t="s">
        <v>11177</v>
      </c>
      <c r="B495" s="37" t="s">
        <v>11178</v>
      </c>
      <c r="C495" s="37" t="s">
        <v>10181</v>
      </c>
      <c r="D495" s="37" t="s">
        <v>11189</v>
      </c>
      <c r="E495" s="37"/>
      <c r="F495" s="37"/>
      <c r="G495" s="37"/>
      <c r="H495" s="37"/>
      <c r="I495" s="37"/>
      <c r="J495" s="37"/>
      <c r="K495" s="37"/>
      <c r="L495" s="37"/>
      <c r="M495" s="37"/>
      <c r="N495" s="37"/>
      <c r="O495" s="37"/>
      <c r="P495" s="37"/>
      <c r="Q495">
        <f t="shared" si="21"/>
        <v>0</v>
      </c>
      <c r="R495">
        <f t="shared" si="22"/>
        <v>0</v>
      </c>
      <c r="S495" t="str">
        <f>VLOOKUP(C495*1,effectif!A:BA,53,0)</f>
        <v>071347</v>
      </c>
      <c r="T495">
        <f t="shared" si="23"/>
        <v>97465</v>
      </c>
    </row>
    <row r="496" spans="1:20" x14ac:dyDescent="0.25">
      <c r="A496" s="37" t="s">
        <v>11177</v>
      </c>
      <c r="B496" s="37" t="s">
        <v>11178</v>
      </c>
      <c r="C496" s="37" t="s">
        <v>10172</v>
      </c>
      <c r="D496" s="37" t="s">
        <v>11189</v>
      </c>
      <c r="E496" s="37"/>
      <c r="F496" s="37"/>
      <c r="G496" s="37"/>
      <c r="H496" s="37"/>
      <c r="I496" s="37"/>
      <c r="J496" s="37"/>
      <c r="K496" s="37"/>
      <c r="L496" s="37"/>
      <c r="M496" s="37"/>
      <c r="N496" s="37"/>
      <c r="O496" s="37"/>
      <c r="P496" s="37"/>
      <c r="Q496">
        <f t="shared" si="21"/>
        <v>0</v>
      </c>
      <c r="R496">
        <f t="shared" si="22"/>
        <v>0</v>
      </c>
      <c r="S496" t="str">
        <f>VLOOKUP(C496*1,effectif!A:BA,53,0)</f>
        <v>071347</v>
      </c>
      <c r="T496">
        <f t="shared" si="23"/>
        <v>97472</v>
      </c>
    </row>
    <row r="497" spans="1:20" x14ac:dyDescent="0.25">
      <c r="A497" s="37" t="s">
        <v>11177</v>
      </c>
      <c r="B497" s="37" t="s">
        <v>11178</v>
      </c>
      <c r="C497" s="37" t="s">
        <v>9880</v>
      </c>
      <c r="D497" s="37" t="s">
        <v>11189</v>
      </c>
      <c r="E497" s="37"/>
      <c r="F497" s="37"/>
      <c r="G497" s="37"/>
      <c r="H497" s="37"/>
      <c r="I497" s="37"/>
      <c r="J497" s="37"/>
      <c r="K497" s="37"/>
      <c r="L497" s="37"/>
      <c r="M497" s="37"/>
      <c r="N497" s="37"/>
      <c r="O497" s="37"/>
      <c r="P497" s="37"/>
      <c r="Q497">
        <f t="shared" si="21"/>
        <v>0</v>
      </c>
      <c r="R497">
        <f t="shared" si="22"/>
        <v>0</v>
      </c>
      <c r="S497" t="str">
        <f>VLOOKUP(C497*1,effectif!A:BA,53,0)</f>
        <v>071347</v>
      </c>
      <c r="T497">
        <f t="shared" si="23"/>
        <v>98521</v>
      </c>
    </row>
    <row r="498" spans="1:20" x14ac:dyDescent="0.25">
      <c r="A498" s="37" t="s">
        <v>11177</v>
      </c>
      <c r="B498" s="37" t="s">
        <v>11178</v>
      </c>
      <c r="C498" s="37" t="s">
        <v>9854</v>
      </c>
      <c r="D498" s="37" t="s">
        <v>11189</v>
      </c>
      <c r="E498" s="37"/>
      <c r="F498" s="37"/>
      <c r="G498" s="37"/>
      <c r="H498" s="37"/>
      <c r="I498" s="37"/>
      <c r="J498" s="37"/>
      <c r="K498" s="37"/>
      <c r="L498" s="37"/>
      <c r="M498" s="37"/>
      <c r="N498" s="37"/>
      <c r="O498" s="37"/>
      <c r="P498" s="37"/>
      <c r="Q498">
        <f t="shared" si="21"/>
        <v>0</v>
      </c>
      <c r="R498">
        <f t="shared" si="22"/>
        <v>0</v>
      </c>
      <c r="S498" t="str">
        <f>VLOOKUP(C498*1,effectif!A:BA,53,0)</f>
        <v>071347</v>
      </c>
      <c r="T498">
        <f t="shared" si="23"/>
        <v>98648</v>
      </c>
    </row>
    <row r="499" spans="1:20" x14ac:dyDescent="0.25">
      <c r="A499" s="37" t="s">
        <v>11174</v>
      </c>
      <c r="B499" s="37" t="s">
        <v>11175</v>
      </c>
      <c r="C499" s="37" t="s">
        <v>1748</v>
      </c>
      <c r="D499" s="37" t="s">
        <v>11624</v>
      </c>
      <c r="E499" s="37">
        <v>6.84</v>
      </c>
      <c r="F499" s="37">
        <v>1.19</v>
      </c>
      <c r="G499" s="37">
        <v>1.72</v>
      </c>
      <c r="H499" s="37">
        <v>10.56</v>
      </c>
      <c r="I499" s="37">
        <v>3.33</v>
      </c>
      <c r="J499" s="37">
        <v>5.1100000000000003</v>
      </c>
      <c r="K499" s="37">
        <v>9.77</v>
      </c>
      <c r="L499" s="37">
        <v>4.8600000000000003</v>
      </c>
      <c r="M499" s="37">
        <v>2.62</v>
      </c>
      <c r="N499" s="37">
        <v>8.35</v>
      </c>
      <c r="O499" s="37">
        <v>26.77</v>
      </c>
      <c r="P499" s="37">
        <v>2.56</v>
      </c>
      <c r="Q499">
        <f t="shared" si="21"/>
        <v>17.399999999999999</v>
      </c>
      <c r="R499">
        <f t="shared" si="22"/>
        <v>24.96</v>
      </c>
      <c r="S499" t="str">
        <f>VLOOKUP(C499*1,effectif!A:BA,53,0)</f>
        <v>071494</v>
      </c>
      <c r="T499">
        <f t="shared" si="23"/>
        <v>305386</v>
      </c>
    </row>
    <row r="500" spans="1:20" x14ac:dyDescent="0.25">
      <c r="A500" s="37" t="s">
        <v>11177</v>
      </c>
      <c r="B500" s="37" t="s">
        <v>11178</v>
      </c>
      <c r="C500" s="37" t="s">
        <v>1741</v>
      </c>
      <c r="D500" s="37" t="s">
        <v>11625</v>
      </c>
      <c r="E500" s="37">
        <v>0</v>
      </c>
      <c r="F500" s="37"/>
      <c r="G500" s="37"/>
      <c r="H500" s="37"/>
      <c r="I500" s="37"/>
      <c r="J500" s="37"/>
      <c r="K500" s="37"/>
      <c r="L500" s="37"/>
      <c r="M500" s="37"/>
      <c r="N500" s="37"/>
      <c r="O500" s="37"/>
      <c r="P500" s="37"/>
      <c r="Q500">
        <f t="shared" si="21"/>
        <v>0</v>
      </c>
      <c r="R500">
        <f t="shared" si="22"/>
        <v>0</v>
      </c>
      <c r="S500" t="str">
        <f>VLOOKUP(C500*1,effectif!A:BA,53,0)</f>
        <v>071494</v>
      </c>
      <c r="T500">
        <f t="shared" si="23"/>
        <v>305763</v>
      </c>
    </row>
    <row r="501" spans="1:20" x14ac:dyDescent="0.25">
      <c r="A501" s="37" t="s">
        <v>11177</v>
      </c>
      <c r="B501" s="37" t="s">
        <v>11178</v>
      </c>
      <c r="C501" s="37" t="s">
        <v>4539</v>
      </c>
      <c r="D501" s="37" t="s">
        <v>11626</v>
      </c>
      <c r="E501" s="37">
        <v>10.98</v>
      </c>
      <c r="F501" s="37">
        <v>0</v>
      </c>
      <c r="G501" s="37">
        <v>0</v>
      </c>
      <c r="H501" s="37">
        <v>13.34</v>
      </c>
      <c r="I501" s="37">
        <v>0</v>
      </c>
      <c r="J501" s="37">
        <v>0</v>
      </c>
      <c r="K501" s="37">
        <v>37.92</v>
      </c>
      <c r="L501" s="37">
        <v>0</v>
      </c>
      <c r="M501" s="37">
        <v>0</v>
      </c>
      <c r="N501" s="37"/>
      <c r="O501" s="37"/>
      <c r="P501" s="37"/>
      <c r="Q501">
        <f t="shared" si="21"/>
        <v>24.32</v>
      </c>
      <c r="R501">
        <f t="shared" si="22"/>
        <v>48.900000000000006</v>
      </c>
      <c r="S501" t="str">
        <f>VLOOKUP(C501*1,effectif!A:BA,53,0)</f>
        <v>071494</v>
      </c>
      <c r="T501">
        <f t="shared" si="23"/>
        <v>305385</v>
      </c>
    </row>
    <row r="502" spans="1:20" x14ac:dyDescent="0.25">
      <c r="A502" s="37" t="s">
        <v>11177</v>
      </c>
      <c r="B502" s="37" t="s">
        <v>11178</v>
      </c>
      <c r="C502" s="37" t="s">
        <v>2279</v>
      </c>
      <c r="D502" s="37" t="s">
        <v>11607</v>
      </c>
      <c r="E502" s="37">
        <v>7.22</v>
      </c>
      <c r="F502" s="37">
        <v>0</v>
      </c>
      <c r="G502" s="37">
        <v>0</v>
      </c>
      <c r="H502" s="37">
        <v>25.45</v>
      </c>
      <c r="I502" s="37">
        <v>0</v>
      </c>
      <c r="J502" s="37">
        <v>0</v>
      </c>
      <c r="K502" s="37"/>
      <c r="L502" s="37"/>
      <c r="M502" s="37"/>
      <c r="N502" s="37"/>
      <c r="O502" s="37"/>
      <c r="P502" s="37"/>
      <c r="Q502">
        <f t="shared" si="21"/>
        <v>32.67</v>
      </c>
      <c r="R502">
        <f t="shared" si="22"/>
        <v>7.22</v>
      </c>
      <c r="S502" t="str">
        <f>VLOOKUP(C502*1,effectif!A:BA,53,0)</f>
        <v>071494</v>
      </c>
      <c r="T502">
        <f t="shared" si="23"/>
        <v>305508</v>
      </c>
    </row>
    <row r="503" spans="1:20" x14ac:dyDescent="0.25">
      <c r="A503" s="37" t="s">
        <v>11177</v>
      </c>
      <c r="B503" s="37" t="s">
        <v>11178</v>
      </c>
      <c r="C503" s="37" t="s">
        <v>7899</v>
      </c>
      <c r="D503" s="37" t="s">
        <v>11627</v>
      </c>
      <c r="E503" s="37">
        <v>12.26</v>
      </c>
      <c r="F503" s="37">
        <v>0</v>
      </c>
      <c r="G503" s="37"/>
      <c r="H503" s="37"/>
      <c r="I503" s="37"/>
      <c r="J503" s="37"/>
      <c r="K503" s="37"/>
      <c r="L503" s="37"/>
      <c r="M503" s="37"/>
      <c r="N503" s="37"/>
      <c r="O503" s="37"/>
      <c r="P503" s="37"/>
      <c r="Q503">
        <f t="shared" si="21"/>
        <v>12.26</v>
      </c>
      <c r="R503">
        <f t="shared" si="22"/>
        <v>12.26</v>
      </c>
      <c r="S503" t="str">
        <f>VLOOKUP(C503*1,effectif!A:BA,53,0)</f>
        <v>071494</v>
      </c>
      <c r="T503">
        <f t="shared" si="23"/>
        <v>305607</v>
      </c>
    </row>
    <row r="504" spans="1:20" x14ac:dyDescent="0.25">
      <c r="A504" s="37" t="s">
        <v>11177</v>
      </c>
      <c r="B504" s="37" t="s">
        <v>11178</v>
      </c>
      <c r="C504" s="37" t="s">
        <v>2108</v>
      </c>
      <c r="D504" s="37" t="s">
        <v>11628</v>
      </c>
      <c r="E504" s="37">
        <v>1.3</v>
      </c>
      <c r="F504" s="37">
        <v>1.44</v>
      </c>
      <c r="G504" s="37">
        <v>0</v>
      </c>
      <c r="H504" s="37">
        <v>5.03</v>
      </c>
      <c r="I504" s="37">
        <v>15.77</v>
      </c>
      <c r="J504" s="37">
        <v>2.62</v>
      </c>
      <c r="K504" s="37">
        <v>5.56</v>
      </c>
      <c r="L504" s="37">
        <v>24.2</v>
      </c>
      <c r="M504" s="37">
        <v>0</v>
      </c>
      <c r="N504" s="37">
        <v>3.47</v>
      </c>
      <c r="O504" s="37">
        <v>27.64</v>
      </c>
      <c r="P504" s="37">
        <v>2.19</v>
      </c>
      <c r="Q504">
        <f t="shared" si="21"/>
        <v>6.33</v>
      </c>
      <c r="R504">
        <f t="shared" si="22"/>
        <v>10.33</v>
      </c>
      <c r="S504" t="str">
        <f>VLOOKUP(C504*1,effectif!A:BA,53,0)</f>
        <v>071494</v>
      </c>
      <c r="T504">
        <f t="shared" si="23"/>
        <v>174380</v>
      </c>
    </row>
    <row r="505" spans="1:20" x14ac:dyDescent="0.25">
      <c r="A505" s="37" t="s">
        <v>11177</v>
      </c>
      <c r="B505" s="37" t="s">
        <v>11178</v>
      </c>
      <c r="C505" s="37" t="s">
        <v>4342</v>
      </c>
      <c r="D505" s="37" t="s">
        <v>11629</v>
      </c>
      <c r="E505" s="37"/>
      <c r="F505" s="37"/>
      <c r="G505" s="37"/>
      <c r="H505" s="37"/>
      <c r="I505" s="37"/>
      <c r="J505" s="37"/>
      <c r="K505" s="37"/>
      <c r="L505" s="37"/>
      <c r="M505" s="37"/>
      <c r="N505" s="37"/>
      <c r="O505" s="37"/>
      <c r="P505" s="37"/>
      <c r="Q505">
        <f t="shared" si="21"/>
        <v>0</v>
      </c>
      <c r="R505">
        <f t="shared" si="22"/>
        <v>0</v>
      </c>
      <c r="S505" t="str">
        <f>VLOOKUP(C505*1,effectif!A:BA,53,0)</f>
        <v>071494</v>
      </c>
      <c r="T505">
        <f t="shared" si="23"/>
        <v>306210</v>
      </c>
    </row>
    <row r="506" spans="1:20" x14ac:dyDescent="0.25">
      <c r="A506" s="37" t="s">
        <v>11177</v>
      </c>
      <c r="B506" s="37" t="s">
        <v>11178</v>
      </c>
      <c r="C506" s="37" t="s">
        <v>9431</v>
      </c>
      <c r="D506" s="37" t="s">
        <v>11630</v>
      </c>
      <c r="E506" s="37"/>
      <c r="F506" s="37"/>
      <c r="G506" s="37"/>
      <c r="H506" s="37"/>
      <c r="I506" s="37"/>
      <c r="J506" s="37"/>
      <c r="K506" s="37"/>
      <c r="L506" s="37"/>
      <c r="M506" s="37"/>
      <c r="N506" s="37"/>
      <c r="O506" s="37"/>
      <c r="P506" s="37"/>
      <c r="Q506">
        <f t="shared" si="21"/>
        <v>0</v>
      </c>
      <c r="R506">
        <f t="shared" si="22"/>
        <v>0</v>
      </c>
      <c r="S506" t="str">
        <f>VLOOKUP(C506*1,effectif!A:BA,53,0)</f>
        <v>071494</v>
      </c>
      <c r="T506">
        <f t="shared" si="23"/>
        <v>306092</v>
      </c>
    </row>
    <row r="507" spans="1:20" x14ac:dyDescent="0.25">
      <c r="A507" s="37" t="s">
        <v>11177</v>
      </c>
      <c r="B507" s="37" t="s">
        <v>11178</v>
      </c>
      <c r="C507" s="37" t="s">
        <v>9134</v>
      </c>
      <c r="D507" s="37" t="s">
        <v>11631</v>
      </c>
      <c r="E507" s="37"/>
      <c r="F507" s="37"/>
      <c r="G507" s="37"/>
      <c r="H507" s="37"/>
      <c r="I507" s="37"/>
      <c r="J507" s="37"/>
      <c r="K507" s="37"/>
      <c r="L507" s="37"/>
      <c r="M507" s="37"/>
      <c r="N507" s="37"/>
      <c r="O507" s="37"/>
      <c r="P507" s="37"/>
      <c r="Q507">
        <f t="shared" si="21"/>
        <v>0</v>
      </c>
      <c r="R507">
        <f t="shared" si="22"/>
        <v>0</v>
      </c>
      <c r="S507" t="str">
        <f>VLOOKUP(C507*1,effectif!A:BA,53,0)</f>
        <v>071494</v>
      </c>
      <c r="T507">
        <f t="shared" si="23"/>
        <v>306202</v>
      </c>
    </row>
    <row r="508" spans="1:20" x14ac:dyDescent="0.25">
      <c r="A508" s="37" t="s">
        <v>11177</v>
      </c>
      <c r="B508" s="37" t="s">
        <v>11178</v>
      </c>
      <c r="C508" s="37" t="s">
        <v>2096</v>
      </c>
      <c r="D508" s="37" t="s">
        <v>11632</v>
      </c>
      <c r="E508" s="37"/>
      <c r="F508" s="37"/>
      <c r="G508" s="37"/>
      <c r="H508" s="37"/>
      <c r="I508" s="37"/>
      <c r="J508" s="37"/>
      <c r="K508" s="37"/>
      <c r="L508" s="37"/>
      <c r="M508" s="37"/>
      <c r="N508" s="37"/>
      <c r="O508" s="37"/>
      <c r="P508" s="37"/>
      <c r="Q508">
        <f t="shared" si="21"/>
        <v>0</v>
      </c>
      <c r="R508">
        <f t="shared" si="22"/>
        <v>0</v>
      </c>
      <c r="S508" t="str">
        <f>VLOOKUP(C508*1,effectif!A:BA,53,0)</f>
        <v>071494</v>
      </c>
      <c r="T508">
        <f t="shared" si="23"/>
        <v>306244</v>
      </c>
    </row>
    <row r="509" spans="1:20" x14ac:dyDescent="0.25">
      <c r="A509" s="37" t="s">
        <v>11177</v>
      </c>
      <c r="B509" s="37" t="s">
        <v>11178</v>
      </c>
      <c r="C509" s="37" t="s">
        <v>2544</v>
      </c>
      <c r="D509" s="37" t="s">
        <v>11633</v>
      </c>
      <c r="E509" s="37">
        <v>6.4</v>
      </c>
      <c r="F509" s="37">
        <v>0</v>
      </c>
      <c r="G509" s="37">
        <v>3.44</v>
      </c>
      <c r="H509" s="37">
        <v>7.35</v>
      </c>
      <c r="I509" s="37">
        <v>0.42</v>
      </c>
      <c r="J509" s="37">
        <v>8.48</v>
      </c>
      <c r="K509" s="37">
        <v>11.06</v>
      </c>
      <c r="L509" s="37">
        <v>4.97</v>
      </c>
      <c r="M509" s="37">
        <v>5.21</v>
      </c>
      <c r="N509" s="37">
        <v>13.22</v>
      </c>
      <c r="O509" s="37">
        <v>40.26</v>
      </c>
      <c r="P509" s="37">
        <v>3.26</v>
      </c>
      <c r="Q509">
        <f t="shared" si="21"/>
        <v>13.75</v>
      </c>
      <c r="R509">
        <f t="shared" si="22"/>
        <v>30.68</v>
      </c>
      <c r="S509" t="str">
        <f>VLOOKUP(C509*1,effectif!A:BA,53,0)</f>
        <v>071494</v>
      </c>
      <c r="T509">
        <f t="shared" si="23"/>
        <v>304203</v>
      </c>
    </row>
    <row r="510" spans="1:20" x14ac:dyDescent="0.25">
      <c r="A510" s="37" t="s">
        <v>11177</v>
      </c>
      <c r="B510" s="37" t="s">
        <v>11178</v>
      </c>
      <c r="C510" s="37" t="s">
        <v>4728</v>
      </c>
      <c r="D510" s="37" t="s">
        <v>11634</v>
      </c>
      <c r="E510" s="37">
        <v>12.26</v>
      </c>
      <c r="F510" s="37">
        <v>100</v>
      </c>
      <c r="G510" s="37"/>
      <c r="H510" s="37">
        <v>16.739999999999998</v>
      </c>
      <c r="I510" s="37">
        <v>100</v>
      </c>
      <c r="J510" s="37"/>
      <c r="K510" s="37">
        <v>12.21</v>
      </c>
      <c r="L510" s="37">
        <v>0</v>
      </c>
      <c r="M510" s="37"/>
      <c r="N510" s="37">
        <v>15.76</v>
      </c>
      <c r="O510" s="37">
        <v>6.99</v>
      </c>
      <c r="P510" s="37"/>
      <c r="Q510">
        <f t="shared" si="21"/>
        <v>29</v>
      </c>
      <c r="R510">
        <f t="shared" si="22"/>
        <v>40.229999999999997</v>
      </c>
      <c r="S510" t="str">
        <f>VLOOKUP(C510*1,effectif!A:BA,53,0)</f>
        <v>071494</v>
      </c>
      <c r="T510">
        <f t="shared" si="23"/>
        <v>304532</v>
      </c>
    </row>
    <row r="511" spans="1:20" x14ac:dyDescent="0.25">
      <c r="A511" s="37" t="s">
        <v>11177</v>
      </c>
      <c r="B511" s="37" t="s">
        <v>11178</v>
      </c>
      <c r="C511" s="37" t="s">
        <v>9555</v>
      </c>
      <c r="D511" s="37" t="s">
        <v>11189</v>
      </c>
      <c r="E511" s="37"/>
      <c r="F511" s="37"/>
      <c r="G511" s="37"/>
      <c r="H511" s="37"/>
      <c r="I511" s="37"/>
      <c r="J511" s="37"/>
      <c r="K511" s="37"/>
      <c r="L511" s="37"/>
      <c r="M511" s="37"/>
      <c r="N511" s="37"/>
      <c r="O511" s="37"/>
      <c r="P511" s="37"/>
      <c r="Q511">
        <f t="shared" si="21"/>
        <v>0</v>
      </c>
      <c r="R511">
        <f t="shared" si="22"/>
        <v>0</v>
      </c>
      <c r="S511" t="str">
        <f>VLOOKUP(C511*1,effectif!A:BA,53,0)</f>
        <v>071494</v>
      </c>
      <c r="T511">
        <f t="shared" si="23"/>
        <v>99815</v>
      </c>
    </row>
    <row r="512" spans="1:20" x14ac:dyDescent="0.25">
      <c r="A512" s="37" t="s">
        <v>11219</v>
      </c>
      <c r="B512" s="37" t="s">
        <v>11220</v>
      </c>
      <c r="C512" s="37" t="s">
        <v>2387</v>
      </c>
      <c r="D512" s="37" t="s">
        <v>11635</v>
      </c>
      <c r="E512" s="37"/>
      <c r="F512" s="37"/>
      <c r="G512" s="37"/>
      <c r="H512" s="37"/>
      <c r="I512" s="37"/>
      <c r="J512" s="37"/>
      <c r="K512" s="37"/>
      <c r="L512" s="37"/>
      <c r="M512" s="37"/>
      <c r="N512" s="37"/>
      <c r="O512" s="37"/>
      <c r="P512" s="37"/>
      <c r="Q512">
        <f t="shared" si="21"/>
        <v>0</v>
      </c>
      <c r="R512">
        <f t="shared" si="22"/>
        <v>0</v>
      </c>
      <c r="S512">
        <f>VLOOKUP(C512*1,effectif!A:BA,53,0)</f>
        <v>0</v>
      </c>
      <c r="T512">
        <f t="shared" si="23"/>
        <v>171589</v>
      </c>
    </row>
    <row r="513" spans="1:20" x14ac:dyDescent="0.25">
      <c r="A513" s="37" t="s">
        <v>11219</v>
      </c>
      <c r="B513" s="37" t="s">
        <v>11220</v>
      </c>
      <c r="C513" s="37" t="s">
        <v>13984</v>
      </c>
      <c r="D513" s="37" t="s">
        <v>11636</v>
      </c>
      <c r="E513" s="37"/>
      <c r="F513" s="37"/>
      <c r="G513" s="37"/>
      <c r="H513" s="37"/>
      <c r="I513" s="37"/>
      <c r="J513" s="37"/>
      <c r="K513" s="37"/>
      <c r="L513" s="37"/>
      <c r="M513" s="37"/>
      <c r="N513" s="37"/>
      <c r="O513" s="37"/>
      <c r="P513" s="37"/>
      <c r="Q513">
        <f t="shared" si="21"/>
        <v>0</v>
      </c>
      <c r="R513">
        <f t="shared" si="22"/>
        <v>0</v>
      </c>
      <c r="S513" t="e">
        <f>VLOOKUP(C513*1,effectif!A:BA,53,0)</f>
        <v>#N/A</v>
      </c>
      <c r="T513">
        <f t="shared" si="23"/>
        <v>303161</v>
      </c>
    </row>
    <row r="514" spans="1:20" x14ac:dyDescent="0.25">
      <c r="A514" s="37" t="s">
        <v>11172</v>
      </c>
      <c r="B514" s="37" t="s">
        <v>11081</v>
      </c>
      <c r="C514" s="37" t="s">
        <v>1403</v>
      </c>
      <c r="D514" s="37" t="s">
        <v>11637</v>
      </c>
      <c r="E514" s="37">
        <v>4.53</v>
      </c>
      <c r="F514" s="37">
        <v>0.89</v>
      </c>
      <c r="G514" s="37">
        <v>0.86</v>
      </c>
      <c r="H514" s="37">
        <v>9.18</v>
      </c>
      <c r="I514" s="37">
        <v>3.8</v>
      </c>
      <c r="J514" s="37">
        <v>2.23</v>
      </c>
      <c r="K514" s="37">
        <v>17.39</v>
      </c>
      <c r="L514" s="37">
        <v>1.55</v>
      </c>
      <c r="M514" s="37">
        <v>6.79</v>
      </c>
      <c r="N514" s="37">
        <v>21.36</v>
      </c>
      <c r="O514" s="37">
        <v>4.5199999999999996</v>
      </c>
      <c r="P514" s="37">
        <v>7.9</v>
      </c>
      <c r="Q514">
        <f t="shared" si="21"/>
        <v>13.71</v>
      </c>
      <c r="R514">
        <f t="shared" si="22"/>
        <v>43.28</v>
      </c>
      <c r="S514">
        <f>VLOOKUP(C514*1,effectif!A:BA,53,0)</f>
        <v>0</v>
      </c>
      <c r="T514">
        <f t="shared" si="23"/>
        <v>304665</v>
      </c>
    </row>
    <row r="515" spans="1:20" x14ac:dyDescent="0.25">
      <c r="A515" s="37" t="s">
        <v>11174</v>
      </c>
      <c r="B515" s="37" t="s">
        <v>11175</v>
      </c>
      <c r="C515" s="37" t="s">
        <v>2047</v>
      </c>
      <c r="D515" s="37" t="s">
        <v>11638</v>
      </c>
      <c r="E515" s="37">
        <v>4.2300000000000004</v>
      </c>
      <c r="F515" s="37">
        <v>1.22</v>
      </c>
      <c r="G515" s="37">
        <v>1.1599999999999999</v>
      </c>
      <c r="H515" s="37">
        <v>7.25</v>
      </c>
      <c r="I515" s="37">
        <v>2.72</v>
      </c>
      <c r="J515" s="37">
        <v>2.57</v>
      </c>
      <c r="K515" s="37">
        <v>14.13</v>
      </c>
      <c r="L515" s="37">
        <v>1.84</v>
      </c>
      <c r="M515" s="37">
        <v>1.62</v>
      </c>
      <c r="N515" s="37">
        <v>20.149999999999999</v>
      </c>
      <c r="O515" s="37">
        <v>2.2799999999999998</v>
      </c>
      <c r="P515" s="37">
        <v>3.72</v>
      </c>
      <c r="Q515">
        <f t="shared" ref="Q515:Q578" si="24">IFERROR(E515+H515,0)</f>
        <v>11.48</v>
      </c>
      <c r="R515">
        <f t="shared" ref="R515:R578" si="25">IFERROR(E515+K515+N515,0)</f>
        <v>38.51</v>
      </c>
      <c r="S515" t="str">
        <f>VLOOKUP(C515*1,effectif!A:BA,53,0)</f>
        <v>070108</v>
      </c>
      <c r="T515">
        <f t="shared" ref="T515:T578" si="26">C515*1</f>
        <v>175757</v>
      </c>
    </row>
    <row r="516" spans="1:20" x14ac:dyDescent="0.25">
      <c r="A516" s="37" t="s">
        <v>11177</v>
      </c>
      <c r="B516" s="37" t="s">
        <v>11178</v>
      </c>
      <c r="C516" s="37" t="s">
        <v>6416</v>
      </c>
      <c r="D516" s="37" t="s">
        <v>11639</v>
      </c>
      <c r="E516" s="37">
        <v>5.59</v>
      </c>
      <c r="F516" s="37">
        <v>0</v>
      </c>
      <c r="G516" s="37">
        <v>0</v>
      </c>
      <c r="H516" s="37">
        <v>7.62</v>
      </c>
      <c r="I516" s="37">
        <v>2.13</v>
      </c>
      <c r="J516" s="37">
        <v>4.78</v>
      </c>
      <c r="K516" s="37">
        <v>10.9</v>
      </c>
      <c r="L516" s="37">
        <v>2.17</v>
      </c>
      <c r="M516" s="37">
        <v>1.77</v>
      </c>
      <c r="N516" s="37">
        <v>15.6</v>
      </c>
      <c r="O516" s="37">
        <v>0</v>
      </c>
      <c r="P516" s="37">
        <v>2.63</v>
      </c>
      <c r="Q516">
        <f t="shared" si="24"/>
        <v>13.21</v>
      </c>
      <c r="R516">
        <f t="shared" si="25"/>
        <v>32.090000000000003</v>
      </c>
      <c r="S516" t="str">
        <f>VLOOKUP(C516*1,effectif!A:BA,53,0)</f>
        <v>070108</v>
      </c>
      <c r="T516">
        <f t="shared" si="26"/>
        <v>301836</v>
      </c>
    </row>
    <row r="517" spans="1:20" x14ac:dyDescent="0.25">
      <c r="A517" s="37" t="s">
        <v>11177</v>
      </c>
      <c r="B517" s="37" t="s">
        <v>11178</v>
      </c>
      <c r="C517" s="37" t="s">
        <v>7461</v>
      </c>
      <c r="D517" s="37" t="s">
        <v>11640</v>
      </c>
      <c r="E517" s="37">
        <v>1.55</v>
      </c>
      <c r="F517" s="37">
        <v>0</v>
      </c>
      <c r="G517" s="37">
        <v>0</v>
      </c>
      <c r="H517" s="37">
        <v>2.68</v>
      </c>
      <c r="I517" s="37">
        <v>0</v>
      </c>
      <c r="J517" s="37">
        <v>0</v>
      </c>
      <c r="K517" s="37">
        <v>1.76</v>
      </c>
      <c r="L517" s="37">
        <v>0</v>
      </c>
      <c r="M517" s="37">
        <v>0</v>
      </c>
      <c r="N517" s="37"/>
      <c r="O517" s="37"/>
      <c r="P517" s="37"/>
      <c r="Q517">
        <f t="shared" si="24"/>
        <v>4.2300000000000004</v>
      </c>
      <c r="R517">
        <f t="shared" si="25"/>
        <v>3.31</v>
      </c>
      <c r="S517" t="str">
        <f>VLOOKUP(C517*1,effectif!A:BA,53,0)</f>
        <v>070108</v>
      </c>
      <c r="T517">
        <f t="shared" si="26"/>
        <v>305388</v>
      </c>
    </row>
    <row r="518" spans="1:20" x14ac:dyDescent="0.25">
      <c r="A518" s="37" t="s">
        <v>11177</v>
      </c>
      <c r="B518" s="37" t="s">
        <v>11178</v>
      </c>
      <c r="C518" s="37" t="s">
        <v>4364</v>
      </c>
      <c r="D518" s="37" t="s">
        <v>11641</v>
      </c>
      <c r="E518" s="37">
        <v>3.56</v>
      </c>
      <c r="F518" s="37">
        <v>0</v>
      </c>
      <c r="G518" s="37">
        <v>0</v>
      </c>
      <c r="H518" s="37">
        <v>15.92</v>
      </c>
      <c r="I518" s="37">
        <v>16.670000000000002</v>
      </c>
      <c r="J518" s="37">
        <v>0</v>
      </c>
      <c r="K518" s="37">
        <v>35.340000000000003</v>
      </c>
      <c r="L518" s="37">
        <v>100</v>
      </c>
      <c r="M518" s="37">
        <v>0</v>
      </c>
      <c r="N518" s="37"/>
      <c r="O518" s="37"/>
      <c r="P518" s="37"/>
      <c r="Q518">
        <f t="shared" si="24"/>
        <v>19.48</v>
      </c>
      <c r="R518">
        <f t="shared" si="25"/>
        <v>38.900000000000006</v>
      </c>
      <c r="S518" t="str">
        <f>VLOOKUP(C518*1,effectif!A:BA,53,0)</f>
        <v>070108</v>
      </c>
      <c r="T518">
        <f t="shared" si="26"/>
        <v>305387</v>
      </c>
    </row>
    <row r="519" spans="1:20" x14ac:dyDescent="0.25">
      <c r="A519" s="37" t="s">
        <v>11177</v>
      </c>
      <c r="B519" s="37" t="s">
        <v>11178</v>
      </c>
      <c r="C519" s="37" t="s">
        <v>4422</v>
      </c>
      <c r="D519" s="37" t="s">
        <v>11642</v>
      </c>
      <c r="E519" s="37">
        <v>7.25</v>
      </c>
      <c r="F519" s="37">
        <v>0</v>
      </c>
      <c r="G519" s="37">
        <v>0</v>
      </c>
      <c r="H519" s="37">
        <v>9.31</v>
      </c>
      <c r="I519" s="37">
        <v>0</v>
      </c>
      <c r="J519" s="37">
        <v>0</v>
      </c>
      <c r="K519" s="37">
        <v>18.559999999999999</v>
      </c>
      <c r="L519" s="37">
        <v>0</v>
      </c>
      <c r="M519" s="37">
        <v>0</v>
      </c>
      <c r="N519" s="37"/>
      <c r="O519" s="37"/>
      <c r="P519" s="37"/>
      <c r="Q519">
        <f t="shared" si="24"/>
        <v>16.560000000000002</v>
      </c>
      <c r="R519">
        <f t="shared" si="25"/>
        <v>25.81</v>
      </c>
      <c r="S519" t="str">
        <f>VLOOKUP(C519*1,effectif!A:BA,53,0)</f>
        <v>070108</v>
      </c>
      <c r="T519">
        <f t="shared" si="26"/>
        <v>305376</v>
      </c>
    </row>
    <row r="520" spans="1:20" x14ac:dyDescent="0.25">
      <c r="A520" s="37" t="s">
        <v>11177</v>
      </c>
      <c r="B520" s="37" t="s">
        <v>11178</v>
      </c>
      <c r="C520" s="37" t="s">
        <v>7247</v>
      </c>
      <c r="D520" s="37" t="s">
        <v>11643</v>
      </c>
      <c r="E520" s="37"/>
      <c r="F520" s="37"/>
      <c r="G520" s="37"/>
      <c r="H520" s="37"/>
      <c r="I520" s="37"/>
      <c r="J520" s="37"/>
      <c r="K520" s="37"/>
      <c r="L520" s="37"/>
      <c r="M520" s="37"/>
      <c r="N520" s="37"/>
      <c r="O520" s="37"/>
      <c r="P520" s="37"/>
      <c r="Q520">
        <f t="shared" si="24"/>
        <v>0</v>
      </c>
      <c r="R520">
        <f t="shared" si="25"/>
        <v>0</v>
      </c>
      <c r="S520" t="str">
        <f>VLOOKUP(C520*1,effectif!A:BA,53,0)</f>
        <v>070108</v>
      </c>
      <c r="T520">
        <f t="shared" si="26"/>
        <v>305982</v>
      </c>
    </row>
    <row r="521" spans="1:20" x14ac:dyDescent="0.25">
      <c r="A521" s="37" t="s">
        <v>11177</v>
      </c>
      <c r="B521" s="37" t="s">
        <v>11178</v>
      </c>
      <c r="C521" s="37" t="s">
        <v>5396</v>
      </c>
      <c r="D521" s="37" t="s">
        <v>11644</v>
      </c>
      <c r="E521" s="37">
        <v>2.74</v>
      </c>
      <c r="F521" s="37">
        <v>5.82</v>
      </c>
      <c r="G521" s="37">
        <v>4.96</v>
      </c>
      <c r="H521" s="37">
        <v>5.94</v>
      </c>
      <c r="I521" s="37">
        <v>7.78</v>
      </c>
      <c r="J521" s="37">
        <v>7.1</v>
      </c>
      <c r="K521" s="37">
        <v>13.39</v>
      </c>
      <c r="L521" s="37">
        <v>1.77</v>
      </c>
      <c r="M521" s="37">
        <v>0</v>
      </c>
      <c r="N521" s="37">
        <v>19.54</v>
      </c>
      <c r="O521" s="37">
        <v>6.07</v>
      </c>
      <c r="P521" s="37">
        <v>3.27</v>
      </c>
      <c r="Q521">
        <f t="shared" si="24"/>
        <v>8.68</v>
      </c>
      <c r="R521">
        <f t="shared" si="25"/>
        <v>35.67</v>
      </c>
      <c r="S521" t="str">
        <f>VLOOKUP(C521*1,effectif!A:BA,53,0)</f>
        <v>070108</v>
      </c>
      <c r="T521">
        <f t="shared" si="26"/>
        <v>170893</v>
      </c>
    </row>
    <row r="522" spans="1:20" x14ac:dyDescent="0.25">
      <c r="A522" s="37" t="s">
        <v>11177</v>
      </c>
      <c r="B522" s="37" t="s">
        <v>11178</v>
      </c>
      <c r="C522" s="37" t="s">
        <v>2042</v>
      </c>
      <c r="D522" s="37" t="s">
        <v>11645</v>
      </c>
      <c r="E522" s="37">
        <v>6.96</v>
      </c>
      <c r="F522" s="37">
        <v>0</v>
      </c>
      <c r="G522" s="37">
        <v>0</v>
      </c>
      <c r="H522" s="37">
        <v>17.57</v>
      </c>
      <c r="I522" s="37">
        <v>0</v>
      </c>
      <c r="J522" s="37">
        <v>0</v>
      </c>
      <c r="K522" s="37">
        <v>45.43</v>
      </c>
      <c r="L522" s="37">
        <v>45.25</v>
      </c>
      <c r="M522" s="37">
        <v>0</v>
      </c>
      <c r="N522" s="37">
        <v>41.77</v>
      </c>
      <c r="O522" s="37"/>
      <c r="P522" s="37"/>
      <c r="Q522">
        <f t="shared" si="24"/>
        <v>24.53</v>
      </c>
      <c r="R522">
        <f t="shared" si="25"/>
        <v>94.16</v>
      </c>
      <c r="S522" t="str">
        <f>VLOOKUP(C522*1,effectif!A:BA,53,0)</f>
        <v>070108</v>
      </c>
      <c r="T522">
        <f t="shared" si="26"/>
        <v>305286</v>
      </c>
    </row>
    <row r="523" spans="1:20" x14ac:dyDescent="0.25">
      <c r="A523" s="37" t="s">
        <v>11177</v>
      </c>
      <c r="B523" s="37" t="s">
        <v>11178</v>
      </c>
      <c r="C523" s="37" t="s">
        <v>3231</v>
      </c>
      <c r="D523" s="37" t="s">
        <v>11646</v>
      </c>
      <c r="E523" s="37">
        <v>4.0999999999999996</v>
      </c>
      <c r="F523" s="37">
        <v>0</v>
      </c>
      <c r="G523" s="37">
        <v>0</v>
      </c>
      <c r="H523" s="37">
        <v>7.04</v>
      </c>
      <c r="I523" s="37">
        <v>1.63</v>
      </c>
      <c r="J523" s="37">
        <v>0</v>
      </c>
      <c r="K523" s="37">
        <v>8.9</v>
      </c>
      <c r="L523" s="37">
        <v>3.61</v>
      </c>
      <c r="M523" s="37">
        <v>2.02</v>
      </c>
      <c r="N523" s="37">
        <v>17.63</v>
      </c>
      <c r="O523" s="37">
        <v>2.5299999999999998</v>
      </c>
      <c r="P523" s="37">
        <v>9.84</v>
      </c>
      <c r="Q523">
        <f t="shared" si="24"/>
        <v>11.14</v>
      </c>
      <c r="R523">
        <f t="shared" si="25"/>
        <v>30.63</v>
      </c>
      <c r="S523" t="str">
        <f>VLOOKUP(C523*1,effectif!A:BA,53,0)</f>
        <v>070108</v>
      </c>
      <c r="T523">
        <f t="shared" si="26"/>
        <v>303432</v>
      </c>
    </row>
    <row r="524" spans="1:20" x14ac:dyDescent="0.25">
      <c r="A524" s="37" t="s">
        <v>11177</v>
      </c>
      <c r="B524" s="37" t="s">
        <v>11178</v>
      </c>
      <c r="C524" s="37" t="s">
        <v>4371</v>
      </c>
      <c r="D524" s="37" t="s">
        <v>11647</v>
      </c>
      <c r="E524" s="37">
        <v>0.24</v>
      </c>
      <c r="F524" s="37">
        <v>0</v>
      </c>
      <c r="G524" s="37">
        <v>0</v>
      </c>
      <c r="H524" s="37">
        <v>4.99</v>
      </c>
      <c r="I524" s="37">
        <v>0</v>
      </c>
      <c r="J524" s="37">
        <v>0</v>
      </c>
      <c r="K524" s="37">
        <v>13.43</v>
      </c>
      <c r="L524" s="37">
        <v>0.34</v>
      </c>
      <c r="M524" s="37">
        <v>3.21</v>
      </c>
      <c r="N524" s="37">
        <v>14.31</v>
      </c>
      <c r="O524" s="37">
        <v>1.44</v>
      </c>
      <c r="P524" s="37">
        <v>3.58</v>
      </c>
      <c r="Q524">
        <f t="shared" si="24"/>
        <v>5.23</v>
      </c>
      <c r="R524">
        <f t="shared" si="25"/>
        <v>27.98</v>
      </c>
      <c r="S524" t="str">
        <f>VLOOKUP(C524*1,effectif!A:BA,53,0)</f>
        <v>070108</v>
      </c>
      <c r="T524">
        <f t="shared" si="26"/>
        <v>192088</v>
      </c>
    </row>
    <row r="525" spans="1:20" x14ac:dyDescent="0.25">
      <c r="A525" s="37" t="s">
        <v>11177</v>
      </c>
      <c r="B525" s="37" t="s">
        <v>11178</v>
      </c>
      <c r="C525" s="37" t="s">
        <v>7469</v>
      </c>
      <c r="D525" s="37" t="s">
        <v>11648</v>
      </c>
      <c r="E525" s="37"/>
      <c r="F525" s="37"/>
      <c r="G525" s="37"/>
      <c r="H525" s="37"/>
      <c r="I525" s="37"/>
      <c r="J525" s="37"/>
      <c r="K525" s="37"/>
      <c r="L525" s="37"/>
      <c r="M525" s="37"/>
      <c r="N525" s="37"/>
      <c r="O525" s="37"/>
      <c r="P525" s="37"/>
      <c r="Q525">
        <f t="shared" si="24"/>
        <v>0</v>
      </c>
      <c r="R525">
        <f t="shared" si="25"/>
        <v>0</v>
      </c>
      <c r="S525" t="str">
        <f>VLOOKUP(C525*1,effectif!A:BA,53,0)</f>
        <v>070108</v>
      </c>
      <c r="T525">
        <f t="shared" si="26"/>
        <v>305998</v>
      </c>
    </row>
    <row r="526" spans="1:20" x14ac:dyDescent="0.25">
      <c r="A526" s="37" t="s">
        <v>11177</v>
      </c>
      <c r="B526" s="37" t="s">
        <v>11178</v>
      </c>
      <c r="C526" s="37" t="s">
        <v>8121</v>
      </c>
      <c r="D526" s="37" t="s">
        <v>11649</v>
      </c>
      <c r="E526" s="37">
        <v>20.7</v>
      </c>
      <c r="F526" s="37">
        <v>0</v>
      </c>
      <c r="G526" s="37">
        <v>0</v>
      </c>
      <c r="H526" s="37"/>
      <c r="I526" s="37"/>
      <c r="J526" s="37"/>
      <c r="K526" s="37"/>
      <c r="L526" s="37"/>
      <c r="M526" s="37"/>
      <c r="N526" s="37"/>
      <c r="O526" s="37"/>
      <c r="P526" s="37"/>
      <c r="Q526">
        <f t="shared" si="24"/>
        <v>20.7</v>
      </c>
      <c r="R526">
        <f t="shared" si="25"/>
        <v>20.7</v>
      </c>
      <c r="S526" t="str">
        <f>VLOOKUP(C526*1,effectif!A:BA,53,0)</f>
        <v>070108</v>
      </c>
      <c r="T526">
        <f t="shared" si="26"/>
        <v>305636</v>
      </c>
    </row>
    <row r="527" spans="1:20" x14ac:dyDescent="0.25">
      <c r="A527" s="37" t="s">
        <v>11177</v>
      </c>
      <c r="B527" s="37" t="s">
        <v>11178</v>
      </c>
      <c r="C527" s="37" t="s">
        <v>9537</v>
      </c>
      <c r="D527" s="37" t="s">
        <v>11189</v>
      </c>
      <c r="E527" s="37"/>
      <c r="F527" s="37"/>
      <c r="G527" s="37"/>
      <c r="H527" s="37"/>
      <c r="I527" s="37"/>
      <c r="J527" s="37"/>
      <c r="K527" s="37"/>
      <c r="L527" s="37"/>
      <c r="M527" s="37"/>
      <c r="N527" s="37"/>
      <c r="O527" s="37"/>
      <c r="P527" s="37"/>
      <c r="Q527">
        <f t="shared" si="24"/>
        <v>0</v>
      </c>
      <c r="R527">
        <f t="shared" si="25"/>
        <v>0</v>
      </c>
      <c r="S527" t="str">
        <f>VLOOKUP(C527*1,effectif!A:BA,53,0)</f>
        <v>070108</v>
      </c>
      <c r="T527">
        <f t="shared" si="26"/>
        <v>99931</v>
      </c>
    </row>
    <row r="528" spans="1:20" x14ac:dyDescent="0.25">
      <c r="A528" s="37" t="s">
        <v>11177</v>
      </c>
      <c r="B528" s="37" t="s">
        <v>11178</v>
      </c>
      <c r="C528" s="37" t="s">
        <v>9282</v>
      </c>
      <c r="D528" s="37" t="s">
        <v>11189</v>
      </c>
      <c r="E528" s="37"/>
      <c r="F528" s="37"/>
      <c r="G528" s="37"/>
      <c r="H528" s="37"/>
      <c r="I528" s="37"/>
      <c r="J528" s="37"/>
      <c r="K528" s="37"/>
      <c r="L528" s="37"/>
      <c r="M528" s="37"/>
      <c r="N528" s="37"/>
      <c r="O528" s="37"/>
      <c r="P528" s="37"/>
      <c r="Q528">
        <f t="shared" si="24"/>
        <v>0</v>
      </c>
      <c r="R528">
        <f t="shared" si="25"/>
        <v>0</v>
      </c>
      <c r="S528" t="str">
        <f>VLOOKUP(C528*1,effectif!A:BA,53,0)</f>
        <v>070108</v>
      </c>
      <c r="T528">
        <f t="shared" si="26"/>
        <v>991378</v>
      </c>
    </row>
    <row r="529" spans="1:20" x14ac:dyDescent="0.25">
      <c r="A529" s="37" t="s">
        <v>11174</v>
      </c>
      <c r="B529" s="37" t="s">
        <v>11175</v>
      </c>
      <c r="C529" s="37" t="s">
        <v>1842</v>
      </c>
      <c r="D529" s="37" t="s">
        <v>11650</v>
      </c>
      <c r="E529" s="37">
        <v>4.5</v>
      </c>
      <c r="F529" s="37">
        <v>2.09</v>
      </c>
      <c r="G529" s="37">
        <v>1.86</v>
      </c>
      <c r="H529" s="37">
        <v>9.57</v>
      </c>
      <c r="I529" s="37">
        <v>2.0299999999999998</v>
      </c>
      <c r="J529" s="37">
        <v>5.07</v>
      </c>
      <c r="K529" s="37">
        <v>18.45</v>
      </c>
      <c r="L529" s="37">
        <v>0.73</v>
      </c>
      <c r="M529" s="37">
        <v>9.19</v>
      </c>
      <c r="N529" s="37">
        <v>20.170000000000002</v>
      </c>
      <c r="O529" s="37">
        <v>0.95</v>
      </c>
      <c r="P529" s="37">
        <v>11.99</v>
      </c>
      <c r="Q529">
        <f t="shared" si="24"/>
        <v>14.07</v>
      </c>
      <c r="R529">
        <f t="shared" si="25"/>
        <v>43.120000000000005</v>
      </c>
      <c r="S529" t="str">
        <f>VLOOKUP(C529*1,effectif!A:BA,53,0)</f>
        <v>071265</v>
      </c>
      <c r="T529">
        <f t="shared" si="26"/>
        <v>305062</v>
      </c>
    </row>
    <row r="530" spans="1:20" x14ac:dyDescent="0.25">
      <c r="A530" s="37" t="s">
        <v>11177</v>
      </c>
      <c r="B530" s="37" t="s">
        <v>11178</v>
      </c>
      <c r="C530" s="37" t="s">
        <v>2189</v>
      </c>
      <c r="D530" s="37" t="s">
        <v>11651</v>
      </c>
      <c r="E530" s="37">
        <v>9.6999999999999993</v>
      </c>
      <c r="F530" s="37" t="s">
        <v>11181</v>
      </c>
      <c r="G530" s="37">
        <v>0</v>
      </c>
      <c r="H530" s="37">
        <v>3.96</v>
      </c>
      <c r="I530" s="37">
        <v>0</v>
      </c>
      <c r="J530" s="37">
        <v>0</v>
      </c>
      <c r="K530" s="37">
        <v>23.98</v>
      </c>
      <c r="L530" s="37">
        <v>1.48</v>
      </c>
      <c r="M530" s="37">
        <v>0</v>
      </c>
      <c r="N530" s="37">
        <v>16.04</v>
      </c>
      <c r="O530" s="37">
        <v>3.61</v>
      </c>
      <c r="P530" s="37">
        <v>0</v>
      </c>
      <c r="Q530">
        <f t="shared" si="24"/>
        <v>13.66</v>
      </c>
      <c r="R530">
        <f t="shared" si="25"/>
        <v>49.72</v>
      </c>
      <c r="S530" t="str">
        <f>VLOOKUP(C530*1,effectif!A:BA,53,0)</f>
        <v>071265</v>
      </c>
      <c r="T530">
        <f t="shared" si="26"/>
        <v>193791</v>
      </c>
    </row>
    <row r="531" spans="1:20" x14ac:dyDescent="0.25">
      <c r="A531" s="37" t="s">
        <v>11177</v>
      </c>
      <c r="B531" s="37" t="s">
        <v>11178</v>
      </c>
      <c r="C531" s="37" t="s">
        <v>1838</v>
      </c>
      <c r="D531" s="37" t="s">
        <v>11652</v>
      </c>
      <c r="E531" s="37"/>
      <c r="F531" s="37"/>
      <c r="G531" s="37"/>
      <c r="H531" s="37"/>
      <c r="I531" s="37"/>
      <c r="J531" s="37"/>
      <c r="K531" s="37"/>
      <c r="L531" s="37"/>
      <c r="M531" s="37"/>
      <c r="N531" s="37"/>
      <c r="O531" s="37"/>
      <c r="P531" s="37"/>
      <c r="Q531">
        <f t="shared" si="24"/>
        <v>0</v>
      </c>
      <c r="R531">
        <f t="shared" si="25"/>
        <v>0</v>
      </c>
      <c r="S531" t="str">
        <f>VLOOKUP(C531*1,effectif!A:BA,53,0)</f>
        <v>071265</v>
      </c>
      <c r="T531">
        <f t="shared" si="26"/>
        <v>305980</v>
      </c>
    </row>
    <row r="532" spans="1:20" x14ac:dyDescent="0.25">
      <c r="A532" s="37" t="s">
        <v>11177</v>
      </c>
      <c r="B532" s="37" t="s">
        <v>11178</v>
      </c>
      <c r="C532" s="37" t="s">
        <v>9897</v>
      </c>
      <c r="D532" s="37" t="s">
        <v>11653</v>
      </c>
      <c r="E532" s="37">
        <v>12.92</v>
      </c>
      <c r="F532" s="37">
        <v>1.49</v>
      </c>
      <c r="G532" s="37">
        <v>0</v>
      </c>
      <c r="H532" s="37">
        <v>20.079999999999998</v>
      </c>
      <c r="I532" s="37">
        <v>4.38</v>
      </c>
      <c r="J532" s="37">
        <v>5.98</v>
      </c>
      <c r="K532" s="37">
        <v>24.03</v>
      </c>
      <c r="L532" s="37">
        <v>5.48</v>
      </c>
      <c r="M532" s="37">
        <v>100</v>
      </c>
      <c r="N532" s="37">
        <v>17.37</v>
      </c>
      <c r="O532" s="37">
        <v>0</v>
      </c>
      <c r="P532" s="37">
        <v>100</v>
      </c>
      <c r="Q532">
        <f t="shared" si="24"/>
        <v>33</v>
      </c>
      <c r="R532">
        <f t="shared" si="25"/>
        <v>54.320000000000007</v>
      </c>
      <c r="S532" t="str">
        <f>VLOOKUP(C532*1,effectif!A:BA,53,0)</f>
        <v>071265</v>
      </c>
      <c r="T532">
        <f t="shared" si="26"/>
        <v>175997</v>
      </c>
    </row>
    <row r="533" spans="1:20" x14ac:dyDescent="0.25">
      <c r="A533" s="37" t="s">
        <v>11177</v>
      </c>
      <c r="B533" s="37" t="s">
        <v>11178</v>
      </c>
      <c r="C533" s="37" t="s">
        <v>6430</v>
      </c>
      <c r="D533" s="37" t="s">
        <v>11654</v>
      </c>
      <c r="E533" s="37">
        <v>2.08</v>
      </c>
      <c r="F533" s="37">
        <v>0</v>
      </c>
      <c r="G533" s="37">
        <v>9.3000000000000007</v>
      </c>
      <c r="H533" s="37">
        <v>8.11</v>
      </c>
      <c r="I533" s="37">
        <v>0</v>
      </c>
      <c r="J533" s="37">
        <v>8.77</v>
      </c>
      <c r="K533" s="37">
        <v>23.28</v>
      </c>
      <c r="L533" s="37">
        <v>0</v>
      </c>
      <c r="M533" s="37">
        <v>0</v>
      </c>
      <c r="N533" s="37">
        <v>19.079999999999998</v>
      </c>
      <c r="O533" s="37">
        <v>0</v>
      </c>
      <c r="P533" s="37">
        <v>0</v>
      </c>
      <c r="Q533">
        <f t="shared" si="24"/>
        <v>10.19</v>
      </c>
      <c r="R533">
        <f t="shared" si="25"/>
        <v>44.44</v>
      </c>
      <c r="S533" t="str">
        <f>VLOOKUP(C533*1,effectif!A:BA,53,0)</f>
        <v>071265</v>
      </c>
      <c r="T533">
        <f t="shared" si="26"/>
        <v>160299</v>
      </c>
    </row>
    <row r="534" spans="1:20" x14ac:dyDescent="0.25">
      <c r="A534" s="37" t="s">
        <v>11177</v>
      </c>
      <c r="B534" s="37" t="s">
        <v>11178</v>
      </c>
      <c r="C534" s="37" t="s">
        <v>7796</v>
      </c>
      <c r="D534" s="37" t="s">
        <v>11655</v>
      </c>
      <c r="E534" s="37">
        <v>0</v>
      </c>
      <c r="F534" s="37">
        <v>0</v>
      </c>
      <c r="G534" s="37"/>
      <c r="H534" s="37">
        <v>2.33</v>
      </c>
      <c r="I534" s="37">
        <v>0</v>
      </c>
      <c r="J534" s="37">
        <v>0</v>
      </c>
      <c r="K534" s="37">
        <v>23.64</v>
      </c>
      <c r="L534" s="37">
        <v>0</v>
      </c>
      <c r="M534" s="37">
        <v>0</v>
      </c>
      <c r="N534" s="37">
        <v>39.659999999999997</v>
      </c>
      <c r="O534" s="37">
        <v>0</v>
      </c>
      <c r="P534" s="37">
        <v>0</v>
      </c>
      <c r="Q534">
        <f t="shared" si="24"/>
        <v>2.33</v>
      </c>
      <c r="R534">
        <f t="shared" si="25"/>
        <v>63.3</v>
      </c>
      <c r="S534" t="str">
        <f>VLOOKUP(C534*1,effectif!A:BA,53,0)</f>
        <v>071265</v>
      </c>
      <c r="T534">
        <f t="shared" si="26"/>
        <v>301351</v>
      </c>
    </row>
    <row r="535" spans="1:20" x14ac:dyDescent="0.25">
      <c r="A535" s="37" t="s">
        <v>11177</v>
      </c>
      <c r="B535" s="37" t="s">
        <v>11178</v>
      </c>
      <c r="C535" s="37" t="s">
        <v>6185</v>
      </c>
      <c r="D535" s="37" t="s">
        <v>11656</v>
      </c>
      <c r="E535" s="37">
        <v>2.64</v>
      </c>
      <c r="F535" s="37" t="s">
        <v>11181</v>
      </c>
      <c r="G535" s="37">
        <v>0</v>
      </c>
      <c r="H535" s="37">
        <v>13.75</v>
      </c>
      <c r="I535" s="37">
        <v>0</v>
      </c>
      <c r="J535" s="37"/>
      <c r="K535" s="37">
        <v>35.880000000000003</v>
      </c>
      <c r="L535" s="37">
        <v>100</v>
      </c>
      <c r="M535" s="37"/>
      <c r="N535" s="37">
        <v>64.36</v>
      </c>
      <c r="O535" s="37">
        <v>0</v>
      </c>
      <c r="P535" s="37"/>
      <c r="Q535">
        <f t="shared" si="24"/>
        <v>16.39</v>
      </c>
      <c r="R535">
        <f t="shared" si="25"/>
        <v>102.88</v>
      </c>
      <c r="S535" t="str">
        <f>VLOOKUP(C535*1,effectif!A:BA,53,0)</f>
        <v>071265</v>
      </c>
      <c r="T535">
        <f t="shared" si="26"/>
        <v>181307</v>
      </c>
    </row>
    <row r="536" spans="1:20" x14ac:dyDescent="0.25">
      <c r="A536" s="37" t="s">
        <v>11177</v>
      </c>
      <c r="B536" s="37" t="s">
        <v>11178</v>
      </c>
      <c r="C536" s="37" t="s">
        <v>2967</v>
      </c>
      <c r="D536" s="37" t="s">
        <v>11678</v>
      </c>
      <c r="E536" s="37"/>
      <c r="F536" s="37"/>
      <c r="G536" s="37"/>
      <c r="H536" s="37"/>
      <c r="I536" s="37"/>
      <c r="J536" s="37"/>
      <c r="K536" s="37"/>
      <c r="L536" s="37"/>
      <c r="M536" s="37"/>
      <c r="N536" s="37"/>
      <c r="O536" s="37"/>
      <c r="P536" s="37"/>
      <c r="Q536">
        <f t="shared" si="24"/>
        <v>0</v>
      </c>
      <c r="R536">
        <f t="shared" si="25"/>
        <v>0</v>
      </c>
      <c r="S536" t="str">
        <f>VLOOKUP(C536*1,effectif!A:BA,53,0)</f>
        <v>071265</v>
      </c>
      <c r="T536">
        <f t="shared" si="26"/>
        <v>306412</v>
      </c>
    </row>
    <row r="537" spans="1:20" x14ac:dyDescent="0.25">
      <c r="A537" s="37" t="s">
        <v>11177</v>
      </c>
      <c r="B537" s="37" t="s">
        <v>11178</v>
      </c>
      <c r="C537" s="37" t="s">
        <v>4780</v>
      </c>
      <c r="D537" s="37" t="s">
        <v>11657</v>
      </c>
      <c r="E537" s="37"/>
      <c r="F537" s="37"/>
      <c r="G537" s="37"/>
      <c r="H537" s="37"/>
      <c r="I537" s="37"/>
      <c r="J537" s="37"/>
      <c r="K537" s="37"/>
      <c r="L537" s="37"/>
      <c r="M537" s="37"/>
      <c r="N537" s="37"/>
      <c r="O537" s="37"/>
      <c r="P537" s="37"/>
      <c r="Q537">
        <f t="shared" si="24"/>
        <v>0</v>
      </c>
      <c r="R537">
        <f t="shared" si="25"/>
        <v>0</v>
      </c>
      <c r="S537" t="str">
        <f>VLOOKUP(C537*1,effectif!A:BA,53,0)</f>
        <v>071265</v>
      </c>
      <c r="T537">
        <f t="shared" si="26"/>
        <v>306098</v>
      </c>
    </row>
    <row r="538" spans="1:20" x14ac:dyDescent="0.25">
      <c r="A538" s="37" t="s">
        <v>11177</v>
      </c>
      <c r="B538" s="37" t="s">
        <v>11178</v>
      </c>
      <c r="C538" s="37" t="s">
        <v>2014</v>
      </c>
      <c r="D538" s="37" t="s">
        <v>11658</v>
      </c>
      <c r="E538" s="37">
        <v>2.13</v>
      </c>
      <c r="F538" s="37">
        <v>0.32</v>
      </c>
      <c r="G538" s="37">
        <v>0</v>
      </c>
      <c r="H538" s="37">
        <v>5.19</v>
      </c>
      <c r="I538" s="37">
        <v>0</v>
      </c>
      <c r="J538" s="37">
        <v>3.5</v>
      </c>
      <c r="K538" s="37">
        <v>17.170000000000002</v>
      </c>
      <c r="L538" s="37">
        <v>0</v>
      </c>
      <c r="M538" s="37">
        <v>0</v>
      </c>
      <c r="N538" s="37">
        <v>16.23</v>
      </c>
      <c r="O538" s="37">
        <v>0</v>
      </c>
      <c r="P538" s="37">
        <v>5.44</v>
      </c>
      <c r="Q538">
        <f t="shared" si="24"/>
        <v>7.32</v>
      </c>
      <c r="R538">
        <f t="shared" si="25"/>
        <v>35.53</v>
      </c>
      <c r="S538" t="str">
        <f>VLOOKUP(C538*1,effectif!A:BA,53,0)</f>
        <v>071265</v>
      </c>
      <c r="T538">
        <f t="shared" si="26"/>
        <v>191340</v>
      </c>
    </row>
    <row r="539" spans="1:20" x14ac:dyDescent="0.25">
      <c r="A539" s="37" t="s">
        <v>11177</v>
      </c>
      <c r="B539" s="37" t="s">
        <v>11178</v>
      </c>
      <c r="C539" s="37" t="s">
        <v>5083</v>
      </c>
      <c r="D539" s="37" t="s">
        <v>11659</v>
      </c>
      <c r="E539" s="37">
        <v>0.39</v>
      </c>
      <c r="F539" s="37">
        <v>16.55</v>
      </c>
      <c r="G539" s="37">
        <v>0</v>
      </c>
      <c r="H539" s="37">
        <v>6.34</v>
      </c>
      <c r="I539" s="37">
        <v>20.5</v>
      </c>
      <c r="J539" s="37">
        <v>0</v>
      </c>
      <c r="K539" s="37">
        <v>12.61</v>
      </c>
      <c r="L539" s="37">
        <v>0.69</v>
      </c>
      <c r="M539" s="37">
        <v>28.11</v>
      </c>
      <c r="N539" s="37">
        <v>20.55</v>
      </c>
      <c r="O539" s="37">
        <v>0</v>
      </c>
      <c r="P539" s="37">
        <v>26.22</v>
      </c>
      <c r="Q539">
        <f t="shared" si="24"/>
        <v>6.7299999999999995</v>
      </c>
      <c r="R539">
        <f t="shared" si="25"/>
        <v>33.549999999999997</v>
      </c>
      <c r="S539" t="str">
        <f>VLOOKUP(C539*1,effectif!A:BA,53,0)</f>
        <v>071265</v>
      </c>
      <c r="T539">
        <f t="shared" si="26"/>
        <v>193324</v>
      </c>
    </row>
    <row r="540" spans="1:20" x14ac:dyDescent="0.25">
      <c r="A540" s="37" t="s">
        <v>11177</v>
      </c>
      <c r="B540" s="37" t="s">
        <v>11178</v>
      </c>
      <c r="C540" s="37" t="s">
        <v>6634</v>
      </c>
      <c r="D540" s="37" t="s">
        <v>11660</v>
      </c>
      <c r="E540" s="37">
        <v>3.19</v>
      </c>
      <c r="F540" s="37">
        <v>0</v>
      </c>
      <c r="G540" s="37"/>
      <c r="H540" s="37"/>
      <c r="I540" s="37"/>
      <c r="J540" s="37"/>
      <c r="K540" s="37"/>
      <c r="L540" s="37"/>
      <c r="M540" s="37"/>
      <c r="N540" s="37"/>
      <c r="O540" s="37"/>
      <c r="P540" s="37"/>
      <c r="Q540">
        <f t="shared" si="24"/>
        <v>3.19</v>
      </c>
      <c r="R540">
        <f t="shared" si="25"/>
        <v>3.19</v>
      </c>
      <c r="S540" t="str">
        <f>VLOOKUP(C540*1,effectif!A:BA,53,0)</f>
        <v>071265</v>
      </c>
      <c r="T540">
        <f t="shared" si="26"/>
        <v>305696</v>
      </c>
    </row>
    <row r="541" spans="1:20" x14ac:dyDescent="0.25">
      <c r="A541" s="37" t="s">
        <v>11177</v>
      </c>
      <c r="B541" s="37" t="s">
        <v>11178</v>
      </c>
      <c r="C541" s="37" t="s">
        <v>6386</v>
      </c>
      <c r="D541" s="37" t="s">
        <v>11661</v>
      </c>
      <c r="E541" s="37">
        <v>4.8899999999999997</v>
      </c>
      <c r="F541" s="37">
        <v>0</v>
      </c>
      <c r="G541" s="37">
        <v>0</v>
      </c>
      <c r="H541" s="37">
        <v>7.12</v>
      </c>
      <c r="I541" s="37">
        <v>5.39</v>
      </c>
      <c r="J541" s="37">
        <v>0</v>
      </c>
      <c r="K541" s="37">
        <v>12.67</v>
      </c>
      <c r="L541" s="37">
        <v>3.6</v>
      </c>
      <c r="M541" s="37">
        <v>4.83</v>
      </c>
      <c r="N541" s="37">
        <v>22.05</v>
      </c>
      <c r="O541" s="37">
        <v>1.26</v>
      </c>
      <c r="P541" s="37">
        <v>7.71</v>
      </c>
      <c r="Q541">
        <f t="shared" si="24"/>
        <v>12.01</v>
      </c>
      <c r="R541">
        <f t="shared" si="25"/>
        <v>39.61</v>
      </c>
      <c r="S541" t="str">
        <f>VLOOKUP(C541*1,effectif!A:BA,53,0)</f>
        <v>071265</v>
      </c>
      <c r="T541">
        <f t="shared" si="26"/>
        <v>304042</v>
      </c>
    </row>
    <row r="542" spans="1:20" x14ac:dyDescent="0.25">
      <c r="A542" s="37" t="s">
        <v>11177</v>
      </c>
      <c r="B542" s="37" t="s">
        <v>11178</v>
      </c>
      <c r="C542" s="37" t="s">
        <v>13985</v>
      </c>
      <c r="D542" s="37" t="s">
        <v>11189</v>
      </c>
      <c r="E542" s="37"/>
      <c r="F542" s="37"/>
      <c r="G542" s="37"/>
      <c r="H542" s="37"/>
      <c r="I542" s="37"/>
      <c r="J542" s="37"/>
      <c r="K542" s="37"/>
      <c r="L542" s="37"/>
      <c r="M542" s="37"/>
      <c r="N542" s="37"/>
      <c r="O542" s="37"/>
      <c r="P542" s="37"/>
      <c r="Q542">
        <f t="shared" si="24"/>
        <v>0</v>
      </c>
      <c r="R542">
        <f t="shared" si="25"/>
        <v>0</v>
      </c>
      <c r="S542" t="e">
        <f>VLOOKUP(C542*1,effectif!A:BA,53,0)</f>
        <v>#N/A</v>
      </c>
      <c r="T542">
        <f t="shared" si="26"/>
        <v>900240</v>
      </c>
    </row>
    <row r="543" spans="1:20" x14ac:dyDescent="0.25">
      <c r="A543" s="37" t="s">
        <v>11174</v>
      </c>
      <c r="B543" s="37" t="s">
        <v>11175</v>
      </c>
      <c r="C543" s="37" t="s">
        <v>1618</v>
      </c>
      <c r="D543" s="37" t="s">
        <v>11662</v>
      </c>
      <c r="E543" s="37">
        <v>5.89</v>
      </c>
      <c r="F543" s="37">
        <v>0.16</v>
      </c>
      <c r="G543" s="37">
        <v>0</v>
      </c>
      <c r="H543" s="37">
        <v>11.63</v>
      </c>
      <c r="I543" s="37">
        <v>6.7</v>
      </c>
      <c r="J543" s="37">
        <v>0</v>
      </c>
      <c r="K543" s="37">
        <v>16.96</v>
      </c>
      <c r="L543" s="37">
        <v>0.53</v>
      </c>
      <c r="M543" s="37">
        <v>16.05</v>
      </c>
      <c r="N543" s="37">
        <v>20.65</v>
      </c>
      <c r="O543" s="37">
        <v>5.1100000000000003</v>
      </c>
      <c r="P543" s="37">
        <v>6.91</v>
      </c>
      <c r="Q543">
        <f t="shared" si="24"/>
        <v>17.52</v>
      </c>
      <c r="R543">
        <f t="shared" si="25"/>
        <v>43.5</v>
      </c>
      <c r="S543" t="str">
        <f>VLOOKUP(C543*1,effectif!A:BA,53,0)</f>
        <v>071349</v>
      </c>
      <c r="T543">
        <f t="shared" si="26"/>
        <v>303814</v>
      </c>
    </row>
    <row r="544" spans="1:20" x14ac:dyDescent="0.25">
      <c r="A544" s="37" t="s">
        <v>11177</v>
      </c>
      <c r="B544" s="37" t="s">
        <v>11178</v>
      </c>
      <c r="C544" s="37" t="s">
        <v>2772</v>
      </c>
      <c r="D544" s="37" t="s">
        <v>11663</v>
      </c>
      <c r="E544" s="37">
        <v>6.2</v>
      </c>
      <c r="F544" s="37">
        <v>0.72</v>
      </c>
      <c r="G544" s="37">
        <v>0</v>
      </c>
      <c r="H544" s="37">
        <v>7.36</v>
      </c>
      <c r="I544" s="37">
        <v>0.41</v>
      </c>
      <c r="J544" s="37">
        <v>0</v>
      </c>
      <c r="K544" s="37">
        <v>10.29</v>
      </c>
      <c r="L544" s="37">
        <v>0</v>
      </c>
      <c r="M544" s="37">
        <v>0</v>
      </c>
      <c r="N544" s="37">
        <v>15.43</v>
      </c>
      <c r="O544" s="37">
        <v>0.61</v>
      </c>
      <c r="P544" s="37">
        <v>0</v>
      </c>
      <c r="Q544">
        <f t="shared" si="24"/>
        <v>13.56</v>
      </c>
      <c r="R544">
        <f t="shared" si="25"/>
        <v>31.919999999999998</v>
      </c>
      <c r="S544" t="str">
        <f>VLOOKUP(C544*1,effectif!A:BA,53,0)</f>
        <v>071349</v>
      </c>
      <c r="T544">
        <f t="shared" si="26"/>
        <v>304953</v>
      </c>
    </row>
    <row r="545" spans="1:20" x14ac:dyDescent="0.25">
      <c r="A545" s="37" t="s">
        <v>11177</v>
      </c>
      <c r="B545" s="37" t="s">
        <v>11178</v>
      </c>
      <c r="C545" s="37" t="s">
        <v>13986</v>
      </c>
      <c r="D545" s="37" t="s">
        <v>11664</v>
      </c>
      <c r="E545" s="37">
        <v>2.3199999999999998</v>
      </c>
      <c r="F545" s="37">
        <v>0</v>
      </c>
      <c r="G545" s="37">
        <v>0</v>
      </c>
      <c r="H545" s="37">
        <v>14.33</v>
      </c>
      <c r="I545" s="37">
        <v>0</v>
      </c>
      <c r="J545" s="37">
        <v>0</v>
      </c>
      <c r="K545" s="37">
        <v>11.83</v>
      </c>
      <c r="L545" s="37">
        <v>0.62</v>
      </c>
      <c r="M545" s="37">
        <v>58.75</v>
      </c>
      <c r="N545" s="37">
        <v>15.29</v>
      </c>
      <c r="O545" s="37">
        <v>0.77</v>
      </c>
      <c r="P545" s="37">
        <v>0</v>
      </c>
      <c r="Q545">
        <f t="shared" si="24"/>
        <v>16.649999999999999</v>
      </c>
      <c r="R545">
        <f t="shared" si="25"/>
        <v>29.439999999999998</v>
      </c>
      <c r="S545" t="e">
        <f>VLOOKUP(C545*1,effectif!A:BA,53,0)</f>
        <v>#N/A</v>
      </c>
      <c r="T545">
        <f t="shared" si="26"/>
        <v>304429</v>
      </c>
    </row>
    <row r="546" spans="1:20" x14ac:dyDescent="0.25">
      <c r="A546" s="37" t="s">
        <v>11177</v>
      </c>
      <c r="B546" s="37" t="s">
        <v>11178</v>
      </c>
      <c r="C546" s="37" t="s">
        <v>1614</v>
      </c>
      <c r="D546" s="37" t="s">
        <v>11666</v>
      </c>
      <c r="E546" s="37">
        <v>56.08</v>
      </c>
      <c r="F546" s="37">
        <v>0</v>
      </c>
      <c r="G546" s="37">
        <v>0</v>
      </c>
      <c r="H546" s="37">
        <v>100</v>
      </c>
      <c r="I546" s="37">
        <v>0</v>
      </c>
      <c r="J546" s="37"/>
      <c r="K546" s="37"/>
      <c r="L546" s="37"/>
      <c r="M546" s="37"/>
      <c r="N546" s="37">
        <v>0</v>
      </c>
      <c r="O546" s="37">
        <v>0</v>
      </c>
      <c r="P546" s="37"/>
      <c r="Q546">
        <f t="shared" si="24"/>
        <v>156.07999999999998</v>
      </c>
      <c r="R546">
        <f t="shared" si="25"/>
        <v>56.08</v>
      </c>
      <c r="S546" t="str">
        <f>VLOOKUP(C546*1,effectif!A:BA,53,0)</f>
        <v>071349</v>
      </c>
      <c r="T546">
        <f t="shared" si="26"/>
        <v>153432</v>
      </c>
    </row>
    <row r="547" spans="1:20" x14ac:dyDescent="0.25">
      <c r="A547" s="37" t="s">
        <v>11177</v>
      </c>
      <c r="B547" s="37" t="s">
        <v>11178</v>
      </c>
      <c r="C547" s="37" t="s">
        <v>6280</v>
      </c>
      <c r="D547" s="37" t="s">
        <v>11667</v>
      </c>
      <c r="E547" s="37"/>
      <c r="F547" s="37"/>
      <c r="G547" s="37"/>
      <c r="H547" s="37"/>
      <c r="I547" s="37"/>
      <c r="J547" s="37"/>
      <c r="K547" s="37"/>
      <c r="L547" s="37"/>
      <c r="M547" s="37"/>
      <c r="N547" s="37"/>
      <c r="O547" s="37"/>
      <c r="P547" s="37"/>
      <c r="Q547">
        <f t="shared" si="24"/>
        <v>0</v>
      </c>
      <c r="R547">
        <f t="shared" si="25"/>
        <v>0</v>
      </c>
      <c r="S547" t="str">
        <f>VLOOKUP(C547*1,effectif!A:BA,53,0)</f>
        <v>071349</v>
      </c>
      <c r="T547">
        <f t="shared" si="26"/>
        <v>305992</v>
      </c>
    </row>
    <row r="548" spans="1:20" x14ac:dyDescent="0.25">
      <c r="A548" s="37" t="s">
        <v>11177</v>
      </c>
      <c r="B548" s="37" t="s">
        <v>11178</v>
      </c>
      <c r="C548" s="37" t="s">
        <v>3970</v>
      </c>
      <c r="D548" s="37" t="s">
        <v>11665</v>
      </c>
      <c r="E548" s="37"/>
      <c r="F548" s="37"/>
      <c r="G548" s="37"/>
      <c r="H548" s="37"/>
      <c r="I548" s="37"/>
      <c r="J548" s="37"/>
      <c r="K548" s="37"/>
      <c r="L548" s="37"/>
      <c r="M548" s="37"/>
      <c r="N548" s="37"/>
      <c r="O548" s="37"/>
      <c r="P548" s="37"/>
      <c r="Q548">
        <f t="shared" si="24"/>
        <v>0</v>
      </c>
      <c r="R548">
        <f t="shared" si="25"/>
        <v>0</v>
      </c>
      <c r="S548" t="str">
        <f>VLOOKUP(C548*1,effectif!A:BA,53,0)</f>
        <v>071349</v>
      </c>
      <c r="T548">
        <f t="shared" si="26"/>
        <v>306321</v>
      </c>
    </row>
    <row r="549" spans="1:20" x14ac:dyDescent="0.25">
      <c r="A549" s="37" t="s">
        <v>11177</v>
      </c>
      <c r="B549" s="37" t="s">
        <v>11178</v>
      </c>
      <c r="C549" s="37" t="s">
        <v>8011</v>
      </c>
      <c r="D549" s="37" t="s">
        <v>11668</v>
      </c>
      <c r="E549" s="37"/>
      <c r="F549" s="37"/>
      <c r="G549" s="37"/>
      <c r="H549" s="37"/>
      <c r="I549" s="37"/>
      <c r="J549" s="37"/>
      <c r="K549" s="37"/>
      <c r="L549" s="37"/>
      <c r="M549" s="37"/>
      <c r="N549" s="37"/>
      <c r="O549" s="37"/>
      <c r="P549" s="37"/>
      <c r="Q549">
        <f t="shared" si="24"/>
        <v>0</v>
      </c>
      <c r="R549">
        <f t="shared" si="25"/>
        <v>0</v>
      </c>
      <c r="S549" t="str">
        <f>VLOOKUP(C549*1,effectif!A:BA,53,0)</f>
        <v>071349</v>
      </c>
      <c r="T549">
        <f t="shared" si="26"/>
        <v>306067</v>
      </c>
    </row>
    <row r="550" spans="1:20" x14ac:dyDescent="0.25">
      <c r="A550" s="37" t="s">
        <v>11177</v>
      </c>
      <c r="B550" s="37" t="s">
        <v>11178</v>
      </c>
      <c r="C550" s="37" t="s">
        <v>4281</v>
      </c>
      <c r="D550" s="37" t="s">
        <v>11669</v>
      </c>
      <c r="E550" s="37">
        <v>1.85</v>
      </c>
      <c r="F550" s="37">
        <v>0</v>
      </c>
      <c r="G550" s="37">
        <v>0</v>
      </c>
      <c r="H550" s="37">
        <v>6.74</v>
      </c>
      <c r="I550" s="37">
        <v>0</v>
      </c>
      <c r="J550" s="37">
        <v>0</v>
      </c>
      <c r="K550" s="37">
        <v>8.34</v>
      </c>
      <c r="L550" s="37">
        <v>0</v>
      </c>
      <c r="M550" s="37">
        <v>23.03</v>
      </c>
      <c r="N550" s="37">
        <v>20.38</v>
      </c>
      <c r="O550" s="37">
        <v>0</v>
      </c>
      <c r="P550" s="37">
        <v>0</v>
      </c>
      <c r="Q550">
        <f t="shared" si="24"/>
        <v>8.59</v>
      </c>
      <c r="R550">
        <f t="shared" si="25"/>
        <v>30.57</v>
      </c>
      <c r="S550" t="str">
        <f>VLOOKUP(C550*1,effectif!A:BA,53,0)</f>
        <v>071349</v>
      </c>
      <c r="T550">
        <f t="shared" si="26"/>
        <v>171028</v>
      </c>
    </row>
    <row r="551" spans="1:20" x14ac:dyDescent="0.25">
      <c r="A551" s="37" t="s">
        <v>11177</v>
      </c>
      <c r="B551" s="37" t="s">
        <v>11178</v>
      </c>
      <c r="C551" s="37" t="s">
        <v>7317</v>
      </c>
      <c r="D551" s="37" t="s">
        <v>11670</v>
      </c>
      <c r="E551" s="37">
        <v>7.25</v>
      </c>
      <c r="F551" s="37">
        <v>0</v>
      </c>
      <c r="G551" s="37">
        <v>0</v>
      </c>
      <c r="H551" s="37">
        <v>24.35</v>
      </c>
      <c r="I551" s="37">
        <v>0</v>
      </c>
      <c r="J551" s="37">
        <v>0</v>
      </c>
      <c r="K551" s="37"/>
      <c r="L551" s="37"/>
      <c r="M551" s="37"/>
      <c r="N551" s="37"/>
      <c r="O551" s="37"/>
      <c r="P551" s="37"/>
      <c r="Q551">
        <f t="shared" si="24"/>
        <v>31.6</v>
      </c>
      <c r="R551">
        <f t="shared" si="25"/>
        <v>7.25</v>
      </c>
      <c r="S551" t="str">
        <f>VLOOKUP(C551*1,effectif!A:BA,53,0)</f>
        <v>071349</v>
      </c>
      <c r="T551">
        <f t="shared" si="26"/>
        <v>305561</v>
      </c>
    </row>
    <row r="552" spans="1:20" x14ac:dyDescent="0.25">
      <c r="A552" s="37" t="s">
        <v>11177</v>
      </c>
      <c r="B552" s="37" t="s">
        <v>11178</v>
      </c>
      <c r="C552" s="37" t="s">
        <v>8116</v>
      </c>
      <c r="D552" s="37" t="s">
        <v>11671</v>
      </c>
      <c r="E552" s="37">
        <v>0</v>
      </c>
      <c r="F552" s="37">
        <v>0</v>
      </c>
      <c r="G552" s="37">
        <v>0</v>
      </c>
      <c r="H552" s="37"/>
      <c r="I552" s="37"/>
      <c r="J552" s="37"/>
      <c r="K552" s="37"/>
      <c r="L552" s="37"/>
      <c r="M552" s="37"/>
      <c r="N552" s="37"/>
      <c r="O552" s="37"/>
      <c r="P552" s="37"/>
      <c r="Q552">
        <f t="shared" si="24"/>
        <v>0</v>
      </c>
      <c r="R552">
        <f t="shared" si="25"/>
        <v>0</v>
      </c>
      <c r="S552" t="str">
        <f>VLOOKUP(C552*1,effectif!A:BA,53,0)</f>
        <v>071349</v>
      </c>
      <c r="T552">
        <f t="shared" si="26"/>
        <v>305781</v>
      </c>
    </row>
    <row r="553" spans="1:20" x14ac:dyDescent="0.25">
      <c r="A553" s="37" t="s">
        <v>11177</v>
      </c>
      <c r="B553" s="37" t="s">
        <v>11178</v>
      </c>
      <c r="C553" s="37" t="s">
        <v>3277</v>
      </c>
      <c r="D553" s="37" t="s">
        <v>11672</v>
      </c>
      <c r="E553" s="37">
        <v>5.28</v>
      </c>
      <c r="F553" s="37">
        <v>0</v>
      </c>
      <c r="G553" s="37">
        <v>0</v>
      </c>
      <c r="H553" s="37">
        <v>10.85</v>
      </c>
      <c r="I553" s="37">
        <v>0</v>
      </c>
      <c r="J553" s="37">
        <v>0</v>
      </c>
      <c r="K553" s="37">
        <v>26.88</v>
      </c>
      <c r="L553" s="37">
        <v>0</v>
      </c>
      <c r="M553" s="37">
        <v>0</v>
      </c>
      <c r="N553" s="37">
        <v>13.86</v>
      </c>
      <c r="O553" s="37">
        <v>0</v>
      </c>
      <c r="P553" s="37"/>
      <c r="Q553">
        <f t="shared" si="24"/>
        <v>16.13</v>
      </c>
      <c r="R553">
        <f t="shared" si="25"/>
        <v>46.019999999999996</v>
      </c>
      <c r="S553" t="str">
        <f>VLOOKUP(C553*1,effectif!A:BA,53,0)</f>
        <v>071349</v>
      </c>
      <c r="T553">
        <f t="shared" si="26"/>
        <v>305252</v>
      </c>
    </row>
    <row r="554" spans="1:20" x14ac:dyDescent="0.25">
      <c r="A554" s="37" t="s">
        <v>11177</v>
      </c>
      <c r="B554" s="37" t="s">
        <v>11178</v>
      </c>
      <c r="C554" s="37" t="s">
        <v>1936</v>
      </c>
      <c r="D554" s="37" t="s">
        <v>11673</v>
      </c>
      <c r="E554" s="37"/>
      <c r="F554" s="37"/>
      <c r="G554" s="37"/>
      <c r="H554" s="37"/>
      <c r="I554" s="37"/>
      <c r="J554" s="37"/>
      <c r="K554" s="37"/>
      <c r="L554" s="37"/>
      <c r="M554" s="37"/>
      <c r="N554" s="37"/>
      <c r="O554" s="37"/>
      <c r="P554" s="37"/>
      <c r="Q554">
        <f t="shared" si="24"/>
        <v>0</v>
      </c>
      <c r="R554">
        <f t="shared" si="25"/>
        <v>0</v>
      </c>
      <c r="S554" t="str">
        <f>VLOOKUP(C554*1,effectif!A:BA,53,0)</f>
        <v>071349</v>
      </c>
      <c r="T554">
        <f t="shared" si="26"/>
        <v>306002</v>
      </c>
    </row>
    <row r="555" spans="1:20" x14ac:dyDescent="0.25">
      <c r="A555" s="37" t="s">
        <v>11177</v>
      </c>
      <c r="B555" s="37" t="s">
        <v>11178</v>
      </c>
      <c r="C555" s="37" t="s">
        <v>8110</v>
      </c>
      <c r="D555" s="37" t="s">
        <v>11674</v>
      </c>
      <c r="E555" s="37"/>
      <c r="F555" s="37"/>
      <c r="G555" s="37"/>
      <c r="H555" s="37"/>
      <c r="I555" s="37"/>
      <c r="J555" s="37"/>
      <c r="K555" s="37"/>
      <c r="L555" s="37"/>
      <c r="M555" s="37"/>
      <c r="N555" s="37"/>
      <c r="O555" s="37"/>
      <c r="P555" s="37"/>
      <c r="Q555">
        <f t="shared" si="24"/>
        <v>0</v>
      </c>
      <c r="R555">
        <f t="shared" si="25"/>
        <v>0</v>
      </c>
      <c r="S555" t="str">
        <f>VLOOKUP(C555*1,effectif!A:BA,53,0)</f>
        <v>071349</v>
      </c>
      <c r="T555">
        <f t="shared" si="26"/>
        <v>306337</v>
      </c>
    </row>
    <row r="556" spans="1:20" x14ac:dyDescent="0.25">
      <c r="A556" s="37" t="s">
        <v>11177</v>
      </c>
      <c r="B556" s="37" t="s">
        <v>11178</v>
      </c>
      <c r="C556" s="37" t="s">
        <v>10027</v>
      </c>
      <c r="D556" s="37" t="s">
        <v>11189</v>
      </c>
      <c r="E556" s="37"/>
      <c r="F556" s="37"/>
      <c r="G556" s="37"/>
      <c r="H556" s="37"/>
      <c r="I556" s="37"/>
      <c r="J556" s="37"/>
      <c r="K556" s="37"/>
      <c r="L556" s="37"/>
      <c r="M556" s="37"/>
      <c r="N556" s="37"/>
      <c r="O556" s="37"/>
      <c r="P556" s="37"/>
      <c r="Q556">
        <f t="shared" si="24"/>
        <v>0</v>
      </c>
      <c r="R556">
        <f t="shared" si="25"/>
        <v>0</v>
      </c>
      <c r="S556" t="str">
        <f>VLOOKUP(C556*1,effectif!A:BA,53,0)</f>
        <v>071349</v>
      </c>
      <c r="T556">
        <f t="shared" si="26"/>
        <v>97922</v>
      </c>
    </row>
    <row r="557" spans="1:20" x14ac:dyDescent="0.25">
      <c r="A557" s="37" t="s">
        <v>11177</v>
      </c>
      <c r="B557" s="37" t="s">
        <v>11178</v>
      </c>
      <c r="C557" s="37" t="s">
        <v>1857</v>
      </c>
      <c r="D557" s="37" t="s">
        <v>11189</v>
      </c>
      <c r="E557" s="37"/>
      <c r="F557" s="37"/>
      <c r="G557" s="37"/>
      <c r="H557" s="37"/>
      <c r="I557" s="37"/>
      <c r="J557" s="37"/>
      <c r="K557" s="37"/>
      <c r="L557" s="37"/>
      <c r="M557" s="37"/>
      <c r="N557" s="37"/>
      <c r="O557" s="37"/>
      <c r="P557" s="37"/>
      <c r="Q557">
        <f t="shared" si="24"/>
        <v>0</v>
      </c>
      <c r="R557">
        <f t="shared" si="25"/>
        <v>0</v>
      </c>
      <c r="S557" t="str">
        <f>VLOOKUP(C557*1,effectif!A:BA,53,0)</f>
        <v>071349</v>
      </c>
      <c r="T557">
        <f t="shared" si="26"/>
        <v>96952</v>
      </c>
    </row>
    <row r="558" spans="1:20" x14ac:dyDescent="0.25">
      <c r="A558" s="37" t="s">
        <v>11177</v>
      </c>
      <c r="B558" s="37" t="s">
        <v>11178</v>
      </c>
      <c r="C558" s="37" t="s">
        <v>3975</v>
      </c>
      <c r="D558" s="37" t="s">
        <v>11189</v>
      </c>
      <c r="E558" s="37"/>
      <c r="F558" s="37"/>
      <c r="G558" s="37"/>
      <c r="H558" s="37"/>
      <c r="I558" s="37"/>
      <c r="J558" s="37"/>
      <c r="K558" s="37"/>
      <c r="L558" s="37"/>
      <c r="M558" s="37"/>
      <c r="N558" s="37"/>
      <c r="O558" s="37"/>
      <c r="P558" s="37"/>
      <c r="Q558">
        <f t="shared" si="24"/>
        <v>0</v>
      </c>
      <c r="R558">
        <f t="shared" si="25"/>
        <v>0</v>
      </c>
      <c r="S558" t="str">
        <f>VLOOKUP(C558*1,effectif!A:BA,53,0)</f>
        <v>071349</v>
      </c>
      <c r="T558">
        <f t="shared" si="26"/>
        <v>96955</v>
      </c>
    </row>
    <row r="559" spans="1:20" x14ac:dyDescent="0.25">
      <c r="A559" s="37" t="s">
        <v>11177</v>
      </c>
      <c r="B559" s="37" t="s">
        <v>11178</v>
      </c>
      <c r="C559" s="37" t="s">
        <v>13987</v>
      </c>
      <c r="D559" s="37" t="s">
        <v>11441</v>
      </c>
      <c r="E559" s="37"/>
      <c r="F559" s="37"/>
      <c r="G559" s="37"/>
      <c r="H559" s="37"/>
      <c r="I559" s="37"/>
      <c r="J559" s="37"/>
      <c r="K559" s="37"/>
      <c r="L559" s="37"/>
      <c r="M559" s="37"/>
      <c r="N559" s="37"/>
      <c r="O559" s="37"/>
      <c r="P559" s="37"/>
      <c r="Q559">
        <f t="shared" si="24"/>
        <v>0</v>
      </c>
      <c r="R559">
        <f t="shared" si="25"/>
        <v>0</v>
      </c>
      <c r="S559" t="e">
        <f>VLOOKUP(C559*1,effectif!A:BA,53,0)</f>
        <v>#N/A</v>
      </c>
      <c r="T559">
        <f t="shared" si="26"/>
        <v>900013</v>
      </c>
    </row>
    <row r="560" spans="1:20" x14ac:dyDescent="0.25">
      <c r="A560" s="37" t="s">
        <v>11174</v>
      </c>
      <c r="B560" s="37" t="s">
        <v>11175</v>
      </c>
      <c r="C560" s="37" t="s">
        <v>1406</v>
      </c>
      <c r="D560" s="37" t="s">
        <v>11675</v>
      </c>
      <c r="E560" s="37">
        <v>3.81</v>
      </c>
      <c r="F560" s="37">
        <v>0</v>
      </c>
      <c r="G560" s="37">
        <v>0</v>
      </c>
      <c r="H560" s="37">
        <v>9.4600000000000009</v>
      </c>
      <c r="I560" s="37">
        <v>2.36</v>
      </c>
      <c r="J560" s="37">
        <v>0.87</v>
      </c>
      <c r="K560" s="37">
        <v>19.97</v>
      </c>
      <c r="L560" s="37">
        <v>3.62</v>
      </c>
      <c r="M560" s="37">
        <v>6.28</v>
      </c>
      <c r="N560" s="37">
        <v>24.07</v>
      </c>
      <c r="O560" s="37">
        <v>8</v>
      </c>
      <c r="P560" s="37">
        <v>11.64</v>
      </c>
      <c r="Q560">
        <f t="shared" si="24"/>
        <v>13.270000000000001</v>
      </c>
      <c r="R560">
        <f t="shared" si="25"/>
        <v>47.849999999999994</v>
      </c>
      <c r="S560" t="str">
        <f>VLOOKUP(C560*1,effectif!A:BA,53,0)</f>
        <v>071366</v>
      </c>
      <c r="T560">
        <f t="shared" si="26"/>
        <v>71366</v>
      </c>
    </row>
    <row r="561" spans="1:20" x14ac:dyDescent="0.25">
      <c r="A561" s="37" t="s">
        <v>11177</v>
      </c>
      <c r="B561" s="37" t="s">
        <v>11178</v>
      </c>
      <c r="C561" s="37" t="s">
        <v>4504</v>
      </c>
      <c r="D561" s="37" t="s">
        <v>13988</v>
      </c>
      <c r="E561" s="37"/>
      <c r="F561" s="37"/>
      <c r="G561" s="37"/>
      <c r="H561" s="37"/>
      <c r="I561" s="37"/>
      <c r="J561" s="37"/>
      <c r="K561" s="37"/>
      <c r="L561" s="37"/>
      <c r="M561" s="37"/>
      <c r="N561" s="37"/>
      <c r="O561" s="37"/>
      <c r="P561" s="37"/>
      <c r="Q561">
        <f t="shared" si="24"/>
        <v>0</v>
      </c>
      <c r="R561">
        <f t="shared" si="25"/>
        <v>0</v>
      </c>
      <c r="S561" t="str">
        <f>VLOOKUP(C561*1,effectif!A:BA,53,0)</f>
        <v>071366</v>
      </c>
      <c r="T561">
        <f t="shared" si="26"/>
        <v>306439</v>
      </c>
    </row>
    <row r="562" spans="1:20" x14ac:dyDescent="0.25">
      <c r="A562" s="37" t="s">
        <v>11177</v>
      </c>
      <c r="B562" s="37" t="s">
        <v>11178</v>
      </c>
      <c r="C562" s="37" t="s">
        <v>4786</v>
      </c>
      <c r="D562" s="37" t="s">
        <v>11676</v>
      </c>
      <c r="E562" s="37">
        <v>7.46</v>
      </c>
      <c r="F562" s="37">
        <v>0</v>
      </c>
      <c r="G562" s="37">
        <v>0</v>
      </c>
      <c r="H562" s="37">
        <v>4.5199999999999996</v>
      </c>
      <c r="I562" s="37">
        <v>0</v>
      </c>
      <c r="J562" s="37">
        <v>0</v>
      </c>
      <c r="K562" s="37">
        <v>11.07</v>
      </c>
      <c r="L562" s="37">
        <v>0</v>
      </c>
      <c r="M562" s="37">
        <v>0</v>
      </c>
      <c r="N562" s="37">
        <v>29.19</v>
      </c>
      <c r="O562" s="37">
        <v>0</v>
      </c>
      <c r="P562" s="37">
        <v>0</v>
      </c>
      <c r="Q562">
        <f t="shared" si="24"/>
        <v>11.98</v>
      </c>
      <c r="R562">
        <f t="shared" si="25"/>
        <v>47.72</v>
      </c>
      <c r="S562" t="str">
        <f>VLOOKUP(C562*1,effectif!A:BA,53,0)</f>
        <v>071366</v>
      </c>
      <c r="T562">
        <f t="shared" si="26"/>
        <v>190217</v>
      </c>
    </row>
    <row r="563" spans="1:20" x14ac:dyDescent="0.25">
      <c r="A563" s="37" t="s">
        <v>11177</v>
      </c>
      <c r="B563" s="37" t="s">
        <v>11178</v>
      </c>
      <c r="C563" s="37" t="s">
        <v>5442</v>
      </c>
      <c r="D563" s="37" t="s">
        <v>11677</v>
      </c>
      <c r="E563" s="37">
        <v>3.28</v>
      </c>
      <c r="F563" s="37">
        <v>0</v>
      </c>
      <c r="G563" s="37">
        <v>0</v>
      </c>
      <c r="H563" s="37">
        <v>5.57</v>
      </c>
      <c r="I563" s="37">
        <v>3.84</v>
      </c>
      <c r="J563" s="37">
        <v>0</v>
      </c>
      <c r="K563" s="37">
        <v>11.13</v>
      </c>
      <c r="L563" s="37">
        <v>0</v>
      </c>
      <c r="M563" s="37">
        <v>5.74</v>
      </c>
      <c r="N563" s="37">
        <v>14.82</v>
      </c>
      <c r="O563" s="37">
        <v>12.41</v>
      </c>
      <c r="P563" s="37">
        <v>12.98</v>
      </c>
      <c r="Q563">
        <f t="shared" si="24"/>
        <v>8.85</v>
      </c>
      <c r="R563">
        <f t="shared" si="25"/>
        <v>29.23</v>
      </c>
      <c r="S563" t="str">
        <f>VLOOKUP(C563*1,effectif!A:BA,53,0)</f>
        <v>071366</v>
      </c>
      <c r="T563">
        <f t="shared" si="26"/>
        <v>164211</v>
      </c>
    </row>
    <row r="564" spans="1:20" x14ac:dyDescent="0.25">
      <c r="A564" s="37" t="s">
        <v>11177</v>
      </c>
      <c r="B564" s="37" t="s">
        <v>11178</v>
      </c>
      <c r="C564" s="37" t="s">
        <v>2054</v>
      </c>
      <c r="D564" s="37" t="s">
        <v>11679</v>
      </c>
      <c r="E564" s="37">
        <v>1.37</v>
      </c>
      <c r="F564" s="37">
        <v>0</v>
      </c>
      <c r="G564" s="37">
        <v>0</v>
      </c>
      <c r="H564" s="37">
        <v>5.62</v>
      </c>
      <c r="I564" s="37">
        <v>1.0900000000000001</v>
      </c>
      <c r="J564" s="37">
        <v>0</v>
      </c>
      <c r="K564" s="37">
        <v>11.76</v>
      </c>
      <c r="L564" s="37">
        <v>0</v>
      </c>
      <c r="M564" s="37">
        <v>6.86</v>
      </c>
      <c r="N564" s="37">
        <v>21.02</v>
      </c>
      <c r="O564" s="37">
        <v>0.52</v>
      </c>
      <c r="P564" s="37">
        <v>10.93</v>
      </c>
      <c r="Q564">
        <f t="shared" si="24"/>
        <v>6.99</v>
      </c>
      <c r="R564">
        <f t="shared" si="25"/>
        <v>34.15</v>
      </c>
      <c r="S564" t="str">
        <f>VLOOKUP(C564*1,effectif!A:BA,53,0)</f>
        <v>071366</v>
      </c>
      <c r="T564">
        <f t="shared" si="26"/>
        <v>168094</v>
      </c>
    </row>
    <row r="565" spans="1:20" x14ac:dyDescent="0.25">
      <c r="A565" s="37" t="s">
        <v>11177</v>
      </c>
      <c r="B565" s="37" t="s">
        <v>11178</v>
      </c>
      <c r="C565" s="37" t="s">
        <v>7698</v>
      </c>
      <c r="D565" s="37" t="s">
        <v>11680</v>
      </c>
      <c r="E565" s="37">
        <v>4.2699999999999996</v>
      </c>
      <c r="F565" s="37">
        <v>0.69</v>
      </c>
      <c r="G565" s="37">
        <v>0</v>
      </c>
      <c r="H565" s="37">
        <v>9.3699999999999992</v>
      </c>
      <c r="I565" s="37">
        <v>0.14000000000000001</v>
      </c>
      <c r="J565" s="37">
        <v>0</v>
      </c>
      <c r="K565" s="37">
        <v>13.93</v>
      </c>
      <c r="L565" s="37">
        <v>0.1</v>
      </c>
      <c r="M565" s="37">
        <v>29.96</v>
      </c>
      <c r="N565" s="37">
        <v>15.94</v>
      </c>
      <c r="O565" s="37">
        <v>1.35</v>
      </c>
      <c r="P565" s="37">
        <v>29.96</v>
      </c>
      <c r="Q565">
        <f t="shared" si="24"/>
        <v>13.639999999999999</v>
      </c>
      <c r="R565">
        <f t="shared" si="25"/>
        <v>34.14</v>
      </c>
      <c r="S565" t="str">
        <f>VLOOKUP(C565*1,effectif!A:BA,53,0)</f>
        <v>071366</v>
      </c>
      <c r="T565">
        <f t="shared" si="26"/>
        <v>302999</v>
      </c>
    </row>
    <row r="566" spans="1:20" x14ac:dyDescent="0.25">
      <c r="A566" s="37" t="s">
        <v>11177</v>
      </c>
      <c r="B566" s="37" t="s">
        <v>11178</v>
      </c>
      <c r="C566" s="37" t="s">
        <v>3889</v>
      </c>
      <c r="D566" s="37" t="s">
        <v>11681</v>
      </c>
      <c r="E566" s="37">
        <v>1.92</v>
      </c>
      <c r="F566" s="37">
        <v>0</v>
      </c>
      <c r="G566" s="37">
        <v>0</v>
      </c>
      <c r="H566" s="37">
        <v>16.010000000000002</v>
      </c>
      <c r="I566" s="37">
        <v>4.2</v>
      </c>
      <c r="J566" s="37">
        <v>11.89</v>
      </c>
      <c r="K566" s="37">
        <v>28.46</v>
      </c>
      <c r="L566" s="37">
        <v>0.75</v>
      </c>
      <c r="M566" s="37">
        <v>27.35</v>
      </c>
      <c r="N566" s="37">
        <v>23.77</v>
      </c>
      <c r="O566" s="37">
        <v>0</v>
      </c>
      <c r="P566" s="37">
        <v>16.97</v>
      </c>
      <c r="Q566">
        <f t="shared" si="24"/>
        <v>17.93</v>
      </c>
      <c r="R566">
        <f t="shared" si="25"/>
        <v>54.150000000000006</v>
      </c>
      <c r="S566" t="str">
        <f>VLOOKUP(C566*1,effectif!A:BA,53,0)</f>
        <v>071366</v>
      </c>
      <c r="T566">
        <f t="shared" si="26"/>
        <v>304787</v>
      </c>
    </row>
    <row r="567" spans="1:20" x14ac:dyDescent="0.25">
      <c r="A567" s="37" t="s">
        <v>11177</v>
      </c>
      <c r="B567" s="37" t="s">
        <v>11178</v>
      </c>
      <c r="C567" s="37" t="s">
        <v>1399</v>
      </c>
      <c r="D567" s="37" t="s">
        <v>11682</v>
      </c>
      <c r="E567" s="37"/>
      <c r="F567" s="37"/>
      <c r="G567" s="37"/>
      <c r="H567" s="37"/>
      <c r="I567" s="37"/>
      <c r="J567" s="37"/>
      <c r="K567" s="37"/>
      <c r="L567" s="37"/>
      <c r="M567" s="37"/>
      <c r="N567" s="37"/>
      <c r="O567" s="37"/>
      <c r="P567" s="37"/>
      <c r="Q567">
        <f t="shared" si="24"/>
        <v>0</v>
      </c>
      <c r="R567">
        <f t="shared" si="25"/>
        <v>0</v>
      </c>
      <c r="S567" t="str">
        <f>VLOOKUP(C567*1,effectif!A:BA,53,0)</f>
        <v>071366</v>
      </c>
      <c r="T567">
        <f t="shared" si="26"/>
        <v>306335</v>
      </c>
    </row>
    <row r="568" spans="1:20" x14ac:dyDescent="0.25">
      <c r="A568" s="37" t="s">
        <v>11177</v>
      </c>
      <c r="B568" s="37" t="s">
        <v>11178</v>
      </c>
      <c r="C568" s="37" t="s">
        <v>3315</v>
      </c>
      <c r="D568" s="37" t="s">
        <v>13989</v>
      </c>
      <c r="E568" s="37"/>
      <c r="F568" s="37"/>
      <c r="G568" s="37"/>
      <c r="H568" s="37"/>
      <c r="I568" s="37"/>
      <c r="J568" s="37"/>
      <c r="K568" s="37"/>
      <c r="L568" s="37"/>
      <c r="M568" s="37"/>
      <c r="N568" s="37"/>
      <c r="O568" s="37"/>
      <c r="P568" s="37"/>
      <c r="Q568">
        <f t="shared" si="24"/>
        <v>0</v>
      </c>
      <c r="R568">
        <f t="shared" si="25"/>
        <v>0</v>
      </c>
      <c r="S568" t="str">
        <f>VLOOKUP(C568*1,effectif!A:BA,53,0)</f>
        <v>071366</v>
      </c>
      <c r="T568">
        <f t="shared" si="26"/>
        <v>306437</v>
      </c>
    </row>
    <row r="569" spans="1:20" x14ac:dyDescent="0.25">
      <c r="A569" s="37" t="s">
        <v>11177</v>
      </c>
      <c r="B569" s="37" t="s">
        <v>11178</v>
      </c>
      <c r="C569" s="37" t="s">
        <v>4145</v>
      </c>
      <c r="D569" s="37" t="s">
        <v>11189</v>
      </c>
      <c r="E569" s="37"/>
      <c r="F569" s="37"/>
      <c r="G569" s="37"/>
      <c r="H569" s="37"/>
      <c r="I569" s="37"/>
      <c r="J569" s="37"/>
      <c r="K569" s="37"/>
      <c r="L569" s="37"/>
      <c r="M569" s="37"/>
      <c r="N569" s="37"/>
      <c r="O569" s="37"/>
      <c r="P569" s="37"/>
      <c r="Q569">
        <f t="shared" si="24"/>
        <v>0</v>
      </c>
      <c r="R569">
        <f t="shared" si="25"/>
        <v>0</v>
      </c>
      <c r="S569" t="str">
        <f>VLOOKUP(C569*1,effectif!A:BA,53,0)</f>
        <v>071366</v>
      </c>
      <c r="T569">
        <f t="shared" si="26"/>
        <v>96950</v>
      </c>
    </row>
    <row r="570" spans="1:20" x14ac:dyDescent="0.25">
      <c r="A570" s="37" t="s">
        <v>11172</v>
      </c>
      <c r="B570" s="37" t="s">
        <v>11081</v>
      </c>
      <c r="C570" s="37" t="s">
        <v>1522</v>
      </c>
      <c r="D570" s="37" t="s">
        <v>11683</v>
      </c>
      <c r="E570" s="37">
        <v>3.64</v>
      </c>
      <c r="F570" s="37">
        <v>0.31</v>
      </c>
      <c r="G570" s="37">
        <v>0.37</v>
      </c>
      <c r="H570" s="37">
        <v>7.37</v>
      </c>
      <c r="I570" s="37">
        <v>0.35</v>
      </c>
      <c r="J570" s="37">
        <v>2.09</v>
      </c>
      <c r="K570" s="37">
        <v>13.27</v>
      </c>
      <c r="L570" s="37">
        <v>1.03</v>
      </c>
      <c r="M570" s="37">
        <v>5.45</v>
      </c>
      <c r="N570" s="37">
        <v>16.66</v>
      </c>
      <c r="O570" s="37">
        <v>3.74</v>
      </c>
      <c r="P570" s="37">
        <v>7.23</v>
      </c>
      <c r="Q570">
        <f t="shared" si="24"/>
        <v>11.01</v>
      </c>
      <c r="R570">
        <f t="shared" si="25"/>
        <v>33.57</v>
      </c>
      <c r="S570">
        <f>VLOOKUP(C570*1,effectif!A:BA,53,0)</f>
        <v>0</v>
      </c>
      <c r="T570">
        <f t="shared" si="26"/>
        <v>186531</v>
      </c>
    </row>
    <row r="571" spans="1:20" x14ac:dyDescent="0.25">
      <c r="A571" s="37" t="s">
        <v>11174</v>
      </c>
      <c r="B571" s="37" t="s">
        <v>11175</v>
      </c>
      <c r="C571" s="37" t="s">
        <v>1525</v>
      </c>
      <c r="D571" s="37" t="s">
        <v>11684</v>
      </c>
      <c r="E571" s="37">
        <v>4.1900000000000004</v>
      </c>
      <c r="F571" s="37">
        <v>0.6</v>
      </c>
      <c r="G571" s="37">
        <v>0</v>
      </c>
      <c r="H571" s="37">
        <v>8.08</v>
      </c>
      <c r="I571" s="37">
        <v>0.24</v>
      </c>
      <c r="J571" s="37">
        <v>1.01</v>
      </c>
      <c r="K571" s="37">
        <v>13.46</v>
      </c>
      <c r="L571" s="37">
        <v>0.99</v>
      </c>
      <c r="M571" s="37">
        <v>4.18</v>
      </c>
      <c r="N571" s="37">
        <v>15.35</v>
      </c>
      <c r="O571" s="37">
        <v>3.94</v>
      </c>
      <c r="P571" s="37">
        <v>7.46</v>
      </c>
      <c r="Q571">
        <f t="shared" si="24"/>
        <v>12.27</v>
      </c>
      <c r="R571">
        <f t="shared" si="25"/>
        <v>33</v>
      </c>
      <c r="S571" t="str">
        <f>VLOOKUP(C571*1,effectif!A:BA,53,0)</f>
        <v>071182</v>
      </c>
      <c r="T571">
        <f t="shared" si="26"/>
        <v>71182</v>
      </c>
    </row>
    <row r="572" spans="1:20" x14ac:dyDescent="0.25">
      <c r="A572" s="37" t="s">
        <v>11177</v>
      </c>
      <c r="B572" s="37" t="s">
        <v>11178</v>
      </c>
      <c r="C572" s="37" t="s">
        <v>3989</v>
      </c>
      <c r="D572" s="37" t="s">
        <v>11685</v>
      </c>
      <c r="E572" s="37">
        <v>4.1500000000000004</v>
      </c>
      <c r="F572" s="37">
        <v>0</v>
      </c>
      <c r="G572" s="37">
        <v>0</v>
      </c>
      <c r="H572" s="37">
        <v>10.14</v>
      </c>
      <c r="I572" s="37">
        <v>0</v>
      </c>
      <c r="J572" s="37">
        <v>0</v>
      </c>
      <c r="K572" s="37">
        <v>32.54</v>
      </c>
      <c r="L572" s="37">
        <v>0</v>
      </c>
      <c r="M572" s="37">
        <v>19.5</v>
      </c>
      <c r="N572" s="37">
        <v>14.1</v>
      </c>
      <c r="O572" s="37">
        <v>0</v>
      </c>
      <c r="P572" s="37">
        <v>0</v>
      </c>
      <c r="Q572">
        <f t="shared" si="24"/>
        <v>14.290000000000001</v>
      </c>
      <c r="R572">
        <f t="shared" si="25"/>
        <v>50.79</v>
      </c>
      <c r="S572" t="str">
        <f>VLOOKUP(C572*1,effectif!A:BA,53,0)</f>
        <v>071182</v>
      </c>
      <c r="T572">
        <f t="shared" si="26"/>
        <v>305259</v>
      </c>
    </row>
    <row r="573" spans="1:20" x14ac:dyDescent="0.25">
      <c r="A573" s="37" t="s">
        <v>11177</v>
      </c>
      <c r="B573" s="37" t="s">
        <v>11178</v>
      </c>
      <c r="C573" s="37" t="s">
        <v>5028</v>
      </c>
      <c r="D573" s="37" t="s">
        <v>11686</v>
      </c>
      <c r="E573" s="37">
        <v>2.48</v>
      </c>
      <c r="F573" s="37">
        <v>0</v>
      </c>
      <c r="G573" s="37">
        <v>0</v>
      </c>
      <c r="H573" s="37">
        <v>7.3</v>
      </c>
      <c r="I573" s="37">
        <v>0</v>
      </c>
      <c r="J573" s="37">
        <v>0</v>
      </c>
      <c r="K573" s="37">
        <v>10.35</v>
      </c>
      <c r="L573" s="37">
        <v>0.6</v>
      </c>
      <c r="M573" s="37">
        <v>5.15</v>
      </c>
      <c r="N573" s="37">
        <v>13.17</v>
      </c>
      <c r="O573" s="37">
        <v>8.58</v>
      </c>
      <c r="P573" s="37">
        <v>10.27</v>
      </c>
      <c r="Q573">
        <f t="shared" si="24"/>
        <v>9.7799999999999994</v>
      </c>
      <c r="R573">
        <f t="shared" si="25"/>
        <v>26</v>
      </c>
      <c r="S573" t="str">
        <f>VLOOKUP(C573*1,effectif!A:BA,53,0)</f>
        <v>071182</v>
      </c>
      <c r="T573">
        <f t="shared" si="26"/>
        <v>303304</v>
      </c>
    </row>
    <row r="574" spans="1:20" x14ac:dyDescent="0.25">
      <c r="A574" s="37" t="s">
        <v>11177</v>
      </c>
      <c r="B574" s="37" t="s">
        <v>11178</v>
      </c>
      <c r="C574" s="37" t="s">
        <v>7704</v>
      </c>
      <c r="D574" s="37" t="s">
        <v>11687</v>
      </c>
      <c r="E574" s="37">
        <v>1.93</v>
      </c>
      <c r="F574" s="37">
        <v>2.13</v>
      </c>
      <c r="G574" s="37">
        <v>0</v>
      </c>
      <c r="H574" s="37">
        <v>4.66</v>
      </c>
      <c r="I574" s="37">
        <v>0.31</v>
      </c>
      <c r="J574" s="37">
        <v>3.36</v>
      </c>
      <c r="K574" s="37">
        <v>11.2</v>
      </c>
      <c r="L574" s="37">
        <v>6.3</v>
      </c>
      <c r="M574" s="37">
        <v>18.309999999999999</v>
      </c>
      <c r="N574" s="37">
        <v>14.38</v>
      </c>
      <c r="O574" s="37">
        <v>0.78</v>
      </c>
      <c r="P574" s="37">
        <v>2.12</v>
      </c>
      <c r="Q574">
        <f t="shared" si="24"/>
        <v>6.59</v>
      </c>
      <c r="R574">
        <f t="shared" si="25"/>
        <v>27.509999999999998</v>
      </c>
      <c r="S574" t="str">
        <f>VLOOKUP(C574*1,effectif!A:BA,53,0)</f>
        <v>071182</v>
      </c>
      <c r="T574">
        <f t="shared" si="26"/>
        <v>301223</v>
      </c>
    </row>
    <row r="575" spans="1:20" x14ac:dyDescent="0.25">
      <c r="A575" s="37" t="s">
        <v>11177</v>
      </c>
      <c r="B575" s="37" t="s">
        <v>11178</v>
      </c>
      <c r="C575" s="37" t="s">
        <v>4475</v>
      </c>
      <c r="D575" s="37" t="s">
        <v>11688</v>
      </c>
      <c r="E575" s="37">
        <v>2.23</v>
      </c>
      <c r="F575" s="37">
        <v>0</v>
      </c>
      <c r="G575" s="37">
        <v>0</v>
      </c>
      <c r="H575" s="37">
        <v>4.1399999999999997</v>
      </c>
      <c r="I575" s="37">
        <v>0</v>
      </c>
      <c r="J575" s="37">
        <v>0</v>
      </c>
      <c r="K575" s="37">
        <v>10.25</v>
      </c>
      <c r="L575" s="37">
        <v>0.62</v>
      </c>
      <c r="M575" s="37">
        <v>0</v>
      </c>
      <c r="N575" s="37">
        <v>18.05</v>
      </c>
      <c r="O575" s="37">
        <v>0.37</v>
      </c>
      <c r="P575" s="37">
        <v>4.51</v>
      </c>
      <c r="Q575">
        <f t="shared" si="24"/>
        <v>6.3699999999999992</v>
      </c>
      <c r="R575">
        <f t="shared" si="25"/>
        <v>30.53</v>
      </c>
      <c r="S575" t="str">
        <f>VLOOKUP(C575*1,effectif!A:BA,53,0)</f>
        <v>071182</v>
      </c>
      <c r="T575">
        <f t="shared" si="26"/>
        <v>186534</v>
      </c>
    </row>
    <row r="576" spans="1:20" x14ac:dyDescent="0.25">
      <c r="A576" s="37" t="s">
        <v>11177</v>
      </c>
      <c r="B576" s="37" t="s">
        <v>11178</v>
      </c>
      <c r="C576" s="37" t="s">
        <v>7323</v>
      </c>
      <c r="D576" s="37" t="s">
        <v>11689</v>
      </c>
      <c r="E576" s="37">
        <v>6.13</v>
      </c>
      <c r="F576" s="37">
        <v>0</v>
      </c>
      <c r="G576" s="37">
        <v>0</v>
      </c>
      <c r="H576" s="37">
        <v>7.76</v>
      </c>
      <c r="I576" s="37">
        <v>0</v>
      </c>
      <c r="J576" s="37">
        <v>0</v>
      </c>
      <c r="K576" s="37">
        <v>14.52</v>
      </c>
      <c r="L576" s="37">
        <v>0</v>
      </c>
      <c r="M576" s="37">
        <v>0</v>
      </c>
      <c r="N576" s="37">
        <v>22.33</v>
      </c>
      <c r="O576" s="37">
        <v>0</v>
      </c>
      <c r="P576" s="37">
        <v>0</v>
      </c>
      <c r="Q576">
        <f t="shared" si="24"/>
        <v>13.89</v>
      </c>
      <c r="R576">
        <f t="shared" si="25"/>
        <v>42.98</v>
      </c>
      <c r="S576" t="str">
        <f>VLOOKUP(C576*1,effectif!A:BA,53,0)</f>
        <v>071182</v>
      </c>
      <c r="T576">
        <f t="shared" si="26"/>
        <v>304054</v>
      </c>
    </row>
    <row r="577" spans="1:20" x14ac:dyDescent="0.25">
      <c r="A577" s="37" t="s">
        <v>11177</v>
      </c>
      <c r="B577" s="37" t="s">
        <v>11178</v>
      </c>
      <c r="C577" s="37" t="s">
        <v>6562</v>
      </c>
      <c r="D577" s="37" t="s">
        <v>11690</v>
      </c>
      <c r="E577" s="37">
        <v>10.39</v>
      </c>
      <c r="F577" s="37">
        <v>0</v>
      </c>
      <c r="G577" s="37">
        <v>0</v>
      </c>
      <c r="H577" s="37">
        <v>15.7</v>
      </c>
      <c r="I577" s="37">
        <v>1.31</v>
      </c>
      <c r="J577" s="37">
        <v>0</v>
      </c>
      <c r="K577" s="37">
        <v>27.73</v>
      </c>
      <c r="L577" s="37">
        <v>2.5499999999999998</v>
      </c>
      <c r="M577" s="37">
        <v>14</v>
      </c>
      <c r="N577" s="37">
        <v>36.119999999999997</v>
      </c>
      <c r="O577" s="37">
        <v>1.93</v>
      </c>
      <c r="P577" s="37">
        <v>30.79</v>
      </c>
      <c r="Q577">
        <f t="shared" si="24"/>
        <v>26.09</v>
      </c>
      <c r="R577">
        <f t="shared" si="25"/>
        <v>74.240000000000009</v>
      </c>
      <c r="S577" t="str">
        <f>VLOOKUP(C577*1,effectif!A:BA,53,0)</f>
        <v>071182</v>
      </c>
      <c r="T577">
        <f t="shared" si="26"/>
        <v>304373</v>
      </c>
    </row>
    <row r="578" spans="1:20" x14ac:dyDescent="0.25">
      <c r="A578" s="37" t="s">
        <v>11177</v>
      </c>
      <c r="B578" s="37" t="s">
        <v>11178</v>
      </c>
      <c r="C578" s="37" t="s">
        <v>3374</v>
      </c>
      <c r="D578" s="37" t="s">
        <v>11691</v>
      </c>
      <c r="E578" s="37">
        <v>2.4500000000000002</v>
      </c>
      <c r="F578" s="37">
        <v>0</v>
      </c>
      <c r="G578" s="37">
        <v>0</v>
      </c>
      <c r="H578" s="37">
        <v>6.97</v>
      </c>
      <c r="I578" s="37">
        <v>0</v>
      </c>
      <c r="J578" s="37">
        <v>0</v>
      </c>
      <c r="K578" s="37">
        <v>7.93</v>
      </c>
      <c r="L578" s="37">
        <v>0</v>
      </c>
      <c r="M578" s="37">
        <v>0</v>
      </c>
      <c r="N578" s="37">
        <v>8.15</v>
      </c>
      <c r="O578" s="37">
        <v>0.51</v>
      </c>
      <c r="P578" s="37">
        <v>0</v>
      </c>
      <c r="Q578">
        <f t="shared" si="24"/>
        <v>9.42</v>
      </c>
      <c r="R578">
        <f t="shared" si="25"/>
        <v>18.53</v>
      </c>
      <c r="S578" t="str">
        <f>VLOOKUP(C578*1,effectif!A:BA,53,0)</f>
        <v>071182</v>
      </c>
      <c r="T578">
        <f t="shared" si="26"/>
        <v>302016</v>
      </c>
    </row>
    <row r="579" spans="1:20" x14ac:dyDescent="0.25">
      <c r="A579" s="37" t="s">
        <v>11177</v>
      </c>
      <c r="B579" s="37" t="s">
        <v>11178</v>
      </c>
      <c r="C579" s="37" t="s">
        <v>1517</v>
      </c>
      <c r="D579" s="37" t="s">
        <v>11692</v>
      </c>
      <c r="E579" s="37">
        <v>6.66</v>
      </c>
      <c r="F579" s="37">
        <v>0</v>
      </c>
      <c r="G579" s="37">
        <v>0</v>
      </c>
      <c r="H579" s="37">
        <v>15.36</v>
      </c>
      <c r="I579" s="37">
        <v>0</v>
      </c>
      <c r="J579" s="37">
        <v>0</v>
      </c>
      <c r="K579" s="37">
        <v>20.73</v>
      </c>
      <c r="L579" s="37">
        <v>0</v>
      </c>
      <c r="M579" s="37">
        <v>0</v>
      </c>
      <c r="N579" s="37">
        <v>17.170000000000002</v>
      </c>
      <c r="O579" s="37">
        <v>0</v>
      </c>
      <c r="P579" s="37">
        <v>0</v>
      </c>
      <c r="Q579">
        <f t="shared" ref="Q579:Q642" si="27">IFERROR(E579+H579,0)</f>
        <v>22.02</v>
      </c>
      <c r="R579">
        <f t="shared" ref="R579:R642" si="28">IFERROR(E579+K579+N579,0)</f>
        <v>44.56</v>
      </c>
      <c r="S579" t="str">
        <f>VLOOKUP(C579*1,effectif!A:BA,53,0)</f>
        <v>071182</v>
      </c>
      <c r="T579">
        <f t="shared" ref="T579:T642" si="29">C579*1</f>
        <v>305189</v>
      </c>
    </row>
    <row r="580" spans="1:20" x14ac:dyDescent="0.25">
      <c r="A580" s="37" t="s">
        <v>11177</v>
      </c>
      <c r="B580" s="37" t="s">
        <v>11178</v>
      </c>
      <c r="C580" s="37" t="s">
        <v>5214</v>
      </c>
      <c r="D580" s="37" t="s">
        <v>13990</v>
      </c>
      <c r="E580" s="37"/>
      <c r="F580" s="37"/>
      <c r="G580" s="37"/>
      <c r="H580" s="37"/>
      <c r="I580" s="37"/>
      <c r="J580" s="37"/>
      <c r="K580" s="37"/>
      <c r="L580" s="37"/>
      <c r="M580" s="37"/>
      <c r="N580" s="37"/>
      <c r="O580" s="37"/>
      <c r="P580" s="37"/>
      <c r="Q580">
        <f t="shared" si="27"/>
        <v>0</v>
      </c>
      <c r="R580">
        <f t="shared" si="28"/>
        <v>0</v>
      </c>
      <c r="S580" t="str">
        <f>VLOOKUP(C580*1,effectif!A:BA,53,0)</f>
        <v>071182</v>
      </c>
      <c r="T580">
        <f t="shared" si="29"/>
        <v>306414</v>
      </c>
    </row>
    <row r="581" spans="1:20" x14ac:dyDescent="0.25">
      <c r="A581" s="37" t="s">
        <v>11177</v>
      </c>
      <c r="B581" s="37" t="s">
        <v>11178</v>
      </c>
      <c r="C581" s="37" t="s">
        <v>9733</v>
      </c>
      <c r="D581" s="37" t="s">
        <v>11189</v>
      </c>
      <c r="E581" s="37"/>
      <c r="F581" s="37"/>
      <c r="G581" s="37"/>
      <c r="H581" s="37"/>
      <c r="I581" s="37"/>
      <c r="J581" s="37"/>
      <c r="K581" s="37"/>
      <c r="L581" s="37"/>
      <c r="M581" s="37"/>
      <c r="N581" s="37"/>
      <c r="O581" s="37"/>
      <c r="P581" s="37"/>
      <c r="Q581">
        <f t="shared" si="27"/>
        <v>0</v>
      </c>
      <c r="R581">
        <f t="shared" si="28"/>
        <v>0</v>
      </c>
      <c r="S581" t="str">
        <f>VLOOKUP(C581*1,effectif!A:BA,53,0)</f>
        <v>071182</v>
      </c>
      <c r="T581">
        <f t="shared" si="29"/>
        <v>99077</v>
      </c>
    </row>
    <row r="582" spans="1:20" x14ac:dyDescent="0.25">
      <c r="A582" s="37" t="s">
        <v>11177</v>
      </c>
      <c r="B582" s="37" t="s">
        <v>11178</v>
      </c>
      <c r="C582" s="37" t="s">
        <v>10345</v>
      </c>
      <c r="D582" s="37" t="s">
        <v>11189</v>
      </c>
      <c r="E582" s="37"/>
      <c r="F582" s="37"/>
      <c r="G582" s="37"/>
      <c r="H582" s="37"/>
      <c r="I582" s="37"/>
      <c r="J582" s="37"/>
      <c r="K582" s="37"/>
      <c r="L582" s="37"/>
      <c r="M582" s="37"/>
      <c r="N582" s="37"/>
      <c r="O582" s="37"/>
      <c r="P582" s="37"/>
      <c r="Q582">
        <f t="shared" si="27"/>
        <v>0</v>
      </c>
      <c r="R582">
        <f t="shared" si="28"/>
        <v>0</v>
      </c>
      <c r="S582" t="str">
        <f>VLOOKUP(C582*1,effectif!A:BA,53,0)</f>
        <v>071182</v>
      </c>
      <c r="T582">
        <f t="shared" si="29"/>
        <v>97034</v>
      </c>
    </row>
    <row r="583" spans="1:20" x14ac:dyDescent="0.25">
      <c r="A583" s="37" t="s">
        <v>11177</v>
      </c>
      <c r="B583" s="37" t="s">
        <v>11178</v>
      </c>
      <c r="C583" s="37" t="s">
        <v>8144</v>
      </c>
      <c r="D583" s="37" t="s">
        <v>11189</v>
      </c>
      <c r="E583" s="37"/>
      <c r="F583" s="37"/>
      <c r="G583" s="37"/>
      <c r="H583" s="37"/>
      <c r="I583" s="37"/>
      <c r="J583" s="37"/>
      <c r="K583" s="37"/>
      <c r="L583" s="37"/>
      <c r="M583" s="37"/>
      <c r="N583" s="37"/>
      <c r="O583" s="37"/>
      <c r="P583" s="37"/>
      <c r="Q583">
        <f t="shared" si="27"/>
        <v>0</v>
      </c>
      <c r="R583">
        <f t="shared" si="28"/>
        <v>0</v>
      </c>
      <c r="S583" t="str">
        <f>VLOOKUP(C583*1,effectif!A:BA,53,0)</f>
        <v>071182</v>
      </c>
      <c r="T583">
        <f t="shared" si="29"/>
        <v>993687</v>
      </c>
    </row>
    <row r="584" spans="1:20" x14ac:dyDescent="0.25">
      <c r="A584" s="37" t="s">
        <v>11174</v>
      </c>
      <c r="B584" s="37" t="s">
        <v>11175</v>
      </c>
      <c r="C584" s="37" t="s">
        <v>3295</v>
      </c>
      <c r="D584" s="37" t="s">
        <v>11693</v>
      </c>
      <c r="E584" s="37">
        <v>3.67</v>
      </c>
      <c r="F584" s="37">
        <v>0.08</v>
      </c>
      <c r="G584" s="37">
        <v>0</v>
      </c>
      <c r="H584" s="37">
        <v>10.5</v>
      </c>
      <c r="I584" s="37">
        <v>0.2</v>
      </c>
      <c r="J584" s="37">
        <v>2.75</v>
      </c>
      <c r="K584" s="37">
        <v>14.92</v>
      </c>
      <c r="L584" s="37">
        <v>0.28999999999999998</v>
      </c>
      <c r="M584" s="37">
        <v>3.77</v>
      </c>
      <c r="N584" s="37">
        <v>15.93</v>
      </c>
      <c r="O584" s="37">
        <v>0.34</v>
      </c>
      <c r="P584" s="37">
        <v>3.29</v>
      </c>
      <c r="Q584">
        <f t="shared" si="27"/>
        <v>14.17</v>
      </c>
      <c r="R584">
        <f t="shared" si="28"/>
        <v>34.519999999999996</v>
      </c>
      <c r="S584" t="str">
        <f>VLOOKUP(C584*1,effectif!A:BA,53,0)</f>
        <v>071363</v>
      </c>
      <c r="T584">
        <f t="shared" si="29"/>
        <v>71363</v>
      </c>
    </row>
    <row r="585" spans="1:20" x14ac:dyDescent="0.25">
      <c r="A585" s="37" t="s">
        <v>11177</v>
      </c>
      <c r="B585" s="37" t="s">
        <v>11178</v>
      </c>
      <c r="C585" s="37" t="s">
        <v>9842</v>
      </c>
      <c r="D585" s="37" t="s">
        <v>11694</v>
      </c>
      <c r="E585" s="37">
        <v>2.2400000000000002</v>
      </c>
      <c r="F585" s="37">
        <v>0.16</v>
      </c>
      <c r="G585" s="37">
        <v>0</v>
      </c>
      <c r="H585" s="37">
        <v>5.32</v>
      </c>
      <c r="I585" s="37">
        <v>0.76</v>
      </c>
      <c r="J585" s="37">
        <v>0</v>
      </c>
      <c r="K585" s="37">
        <v>12.26</v>
      </c>
      <c r="L585" s="37">
        <v>0.61</v>
      </c>
      <c r="M585" s="37">
        <v>0</v>
      </c>
      <c r="N585" s="37">
        <v>9.8800000000000008</v>
      </c>
      <c r="O585" s="37">
        <v>1.25</v>
      </c>
      <c r="P585" s="37">
        <v>0</v>
      </c>
      <c r="Q585">
        <f t="shared" si="27"/>
        <v>7.5600000000000005</v>
      </c>
      <c r="R585">
        <f t="shared" si="28"/>
        <v>24.380000000000003</v>
      </c>
      <c r="S585" t="str">
        <f>VLOOKUP(C585*1,effectif!A:BA,53,0)</f>
        <v>071363</v>
      </c>
      <c r="T585">
        <f t="shared" si="29"/>
        <v>173329</v>
      </c>
    </row>
    <row r="586" spans="1:20" x14ac:dyDescent="0.25">
      <c r="A586" s="37" t="s">
        <v>11177</v>
      </c>
      <c r="B586" s="37" t="s">
        <v>11178</v>
      </c>
      <c r="C586" s="37" t="s">
        <v>9837</v>
      </c>
      <c r="D586" s="37" t="s">
        <v>11695</v>
      </c>
      <c r="E586" s="37">
        <v>11.08</v>
      </c>
      <c r="F586" s="37">
        <v>0</v>
      </c>
      <c r="G586" s="37">
        <v>0</v>
      </c>
      <c r="H586" s="37">
        <v>17.899999999999999</v>
      </c>
      <c r="I586" s="37">
        <v>0</v>
      </c>
      <c r="J586" s="37">
        <v>0</v>
      </c>
      <c r="K586" s="37">
        <v>25.82</v>
      </c>
      <c r="L586" s="37">
        <v>0</v>
      </c>
      <c r="M586" s="37">
        <v>0</v>
      </c>
      <c r="N586" s="37">
        <v>18.73</v>
      </c>
      <c r="O586" s="37">
        <v>0</v>
      </c>
      <c r="P586" s="37">
        <v>0</v>
      </c>
      <c r="Q586">
        <f t="shared" si="27"/>
        <v>28.979999999999997</v>
      </c>
      <c r="R586">
        <f t="shared" si="28"/>
        <v>55.629999999999995</v>
      </c>
      <c r="S586" t="str">
        <f>VLOOKUP(C586*1,effectif!A:BA,53,0)</f>
        <v>071363</v>
      </c>
      <c r="T586">
        <f t="shared" si="29"/>
        <v>305215</v>
      </c>
    </row>
    <row r="587" spans="1:20" x14ac:dyDescent="0.25">
      <c r="A587" s="37" t="s">
        <v>11177</v>
      </c>
      <c r="B587" s="37" t="s">
        <v>11178</v>
      </c>
      <c r="C587" s="37" t="s">
        <v>13991</v>
      </c>
      <c r="D587" s="37" t="s">
        <v>11696</v>
      </c>
      <c r="E587" s="37">
        <v>1.1299999999999999</v>
      </c>
      <c r="F587" s="37">
        <v>0.1</v>
      </c>
      <c r="G587" s="37">
        <v>0</v>
      </c>
      <c r="H587" s="37">
        <v>13.18</v>
      </c>
      <c r="I587" s="37">
        <v>0.1</v>
      </c>
      <c r="J587" s="37">
        <v>0</v>
      </c>
      <c r="K587" s="37">
        <v>17.34</v>
      </c>
      <c r="L587" s="37">
        <v>0.21</v>
      </c>
      <c r="M587" s="37">
        <v>0</v>
      </c>
      <c r="N587" s="37">
        <v>21.8</v>
      </c>
      <c r="O587" s="37">
        <v>0.12</v>
      </c>
      <c r="P587" s="37">
        <v>0</v>
      </c>
      <c r="Q587">
        <f t="shared" si="27"/>
        <v>14.309999999999999</v>
      </c>
      <c r="R587">
        <f t="shared" si="28"/>
        <v>40.269999999999996</v>
      </c>
      <c r="S587" t="e">
        <f>VLOOKUP(C587*1,effectif!A:BA,53,0)</f>
        <v>#N/A</v>
      </c>
      <c r="T587">
        <f t="shared" si="29"/>
        <v>184224</v>
      </c>
    </row>
    <row r="588" spans="1:20" x14ac:dyDescent="0.25">
      <c r="A588" s="37" t="s">
        <v>11177</v>
      </c>
      <c r="B588" s="37" t="s">
        <v>11178</v>
      </c>
      <c r="C588" s="37" t="s">
        <v>4121</v>
      </c>
      <c r="D588" s="37" t="s">
        <v>11697</v>
      </c>
      <c r="E588" s="37">
        <v>4.1100000000000003</v>
      </c>
      <c r="F588" s="37">
        <v>0</v>
      </c>
      <c r="G588" s="37">
        <v>0</v>
      </c>
      <c r="H588" s="37">
        <v>39.36</v>
      </c>
      <c r="I588" s="37">
        <v>0</v>
      </c>
      <c r="J588" s="37">
        <v>0</v>
      </c>
      <c r="K588" s="37">
        <v>15.64</v>
      </c>
      <c r="L588" s="37">
        <v>0</v>
      </c>
      <c r="M588" s="37">
        <v>0</v>
      </c>
      <c r="N588" s="37">
        <v>20.63</v>
      </c>
      <c r="O588" s="37">
        <v>0</v>
      </c>
      <c r="P588" s="37">
        <v>0</v>
      </c>
      <c r="Q588">
        <f t="shared" si="27"/>
        <v>43.47</v>
      </c>
      <c r="R588">
        <f t="shared" si="28"/>
        <v>40.379999999999995</v>
      </c>
      <c r="S588" t="str">
        <f>VLOOKUP(C588*1,effectif!A:BA,53,0)</f>
        <v>071363</v>
      </c>
      <c r="T588">
        <f t="shared" si="29"/>
        <v>193430</v>
      </c>
    </row>
    <row r="589" spans="1:20" x14ac:dyDescent="0.25">
      <c r="A589" s="37" t="s">
        <v>11177</v>
      </c>
      <c r="B589" s="37" t="s">
        <v>11178</v>
      </c>
      <c r="C589" s="37" t="s">
        <v>5974</v>
      </c>
      <c r="D589" s="37" t="s">
        <v>11698</v>
      </c>
      <c r="E589" s="37">
        <v>3.24</v>
      </c>
      <c r="F589" s="37">
        <v>0</v>
      </c>
      <c r="G589" s="37">
        <v>0</v>
      </c>
      <c r="H589" s="37">
        <v>5.87</v>
      </c>
      <c r="I589" s="37">
        <v>0.32</v>
      </c>
      <c r="J589" s="37">
        <v>10.26</v>
      </c>
      <c r="K589" s="37">
        <v>8.52</v>
      </c>
      <c r="L589" s="37">
        <v>0.32</v>
      </c>
      <c r="M589" s="37">
        <v>10.52</v>
      </c>
      <c r="N589" s="37">
        <v>18.78</v>
      </c>
      <c r="O589" s="37">
        <v>0</v>
      </c>
      <c r="P589" s="37">
        <v>6.53</v>
      </c>
      <c r="Q589">
        <f t="shared" si="27"/>
        <v>9.11</v>
      </c>
      <c r="R589">
        <f t="shared" si="28"/>
        <v>30.54</v>
      </c>
      <c r="S589" t="str">
        <f>VLOOKUP(C589*1,effectif!A:BA,53,0)</f>
        <v>071363</v>
      </c>
      <c r="T589">
        <f t="shared" si="29"/>
        <v>303142</v>
      </c>
    </row>
    <row r="590" spans="1:20" x14ac:dyDescent="0.25">
      <c r="A590" s="37" t="s">
        <v>11177</v>
      </c>
      <c r="B590" s="37" t="s">
        <v>11178</v>
      </c>
      <c r="C590" s="37" t="s">
        <v>4856</v>
      </c>
      <c r="D590" s="37" t="s">
        <v>11699</v>
      </c>
      <c r="E590" s="37">
        <v>3.2</v>
      </c>
      <c r="F590" s="37">
        <v>0</v>
      </c>
      <c r="G590" s="37">
        <v>0</v>
      </c>
      <c r="H590" s="37">
        <v>10.11</v>
      </c>
      <c r="I590" s="37">
        <v>0.3</v>
      </c>
      <c r="J590" s="37">
        <v>0</v>
      </c>
      <c r="K590" s="37">
        <v>10.9</v>
      </c>
      <c r="L590" s="37">
        <v>0.56999999999999995</v>
      </c>
      <c r="M590" s="37">
        <v>0</v>
      </c>
      <c r="N590" s="37">
        <v>13.02</v>
      </c>
      <c r="O590" s="37">
        <v>0</v>
      </c>
      <c r="P590" s="37">
        <v>10.25</v>
      </c>
      <c r="Q590">
        <f t="shared" si="27"/>
        <v>13.309999999999999</v>
      </c>
      <c r="R590">
        <f t="shared" si="28"/>
        <v>27.12</v>
      </c>
      <c r="S590" t="str">
        <f>VLOOKUP(C590*1,effectif!A:BA,53,0)</f>
        <v>071363</v>
      </c>
      <c r="T590">
        <f t="shared" si="29"/>
        <v>300362</v>
      </c>
    </row>
    <row r="591" spans="1:20" x14ac:dyDescent="0.25">
      <c r="A591" s="37" t="s">
        <v>11177</v>
      </c>
      <c r="B591" s="37" t="s">
        <v>11178</v>
      </c>
      <c r="C591" s="37" t="s">
        <v>9848</v>
      </c>
      <c r="D591" s="37" t="s">
        <v>11189</v>
      </c>
      <c r="E591" s="37"/>
      <c r="F591" s="37"/>
      <c r="G591" s="37"/>
      <c r="H591" s="37"/>
      <c r="I591" s="37"/>
      <c r="J591" s="37"/>
      <c r="K591" s="37"/>
      <c r="L591" s="37"/>
      <c r="M591" s="37"/>
      <c r="N591" s="37"/>
      <c r="O591" s="37"/>
      <c r="P591" s="37"/>
      <c r="Q591">
        <f t="shared" si="27"/>
        <v>0</v>
      </c>
      <c r="R591">
        <f t="shared" si="28"/>
        <v>0</v>
      </c>
      <c r="S591" t="str">
        <f>VLOOKUP(C591*1,effectif!A:BA,53,0)</f>
        <v>071363</v>
      </c>
      <c r="T591">
        <f t="shared" si="29"/>
        <v>98704</v>
      </c>
    </row>
    <row r="592" spans="1:20" x14ac:dyDescent="0.25">
      <c r="A592" s="37" t="s">
        <v>11177</v>
      </c>
      <c r="B592" s="37" t="s">
        <v>11178</v>
      </c>
      <c r="C592" s="37" t="s">
        <v>8911</v>
      </c>
      <c r="D592" s="37" t="s">
        <v>11189</v>
      </c>
      <c r="E592" s="37"/>
      <c r="F592" s="37"/>
      <c r="G592" s="37"/>
      <c r="H592" s="37"/>
      <c r="I592" s="37"/>
      <c r="J592" s="37"/>
      <c r="K592" s="37"/>
      <c r="L592" s="37"/>
      <c r="M592" s="37"/>
      <c r="N592" s="37"/>
      <c r="O592" s="37"/>
      <c r="P592" s="37"/>
      <c r="Q592">
        <f t="shared" si="27"/>
        <v>0</v>
      </c>
      <c r="R592">
        <f t="shared" si="28"/>
        <v>0</v>
      </c>
      <c r="S592" t="str">
        <f>VLOOKUP(C592*1,effectif!A:BA,53,0)</f>
        <v>071363</v>
      </c>
      <c r="T592">
        <f t="shared" si="29"/>
        <v>992865</v>
      </c>
    </row>
    <row r="593" spans="1:20" x14ac:dyDescent="0.25">
      <c r="A593" s="37" t="s">
        <v>11177</v>
      </c>
      <c r="B593" s="37" t="s">
        <v>11178</v>
      </c>
      <c r="C593" s="37" t="s">
        <v>9391</v>
      </c>
      <c r="D593" s="37" t="s">
        <v>11189</v>
      </c>
      <c r="E593" s="37"/>
      <c r="F593" s="37"/>
      <c r="G593" s="37"/>
      <c r="H593" s="37"/>
      <c r="I593" s="37"/>
      <c r="J593" s="37"/>
      <c r="K593" s="37"/>
      <c r="L593" s="37"/>
      <c r="M593" s="37"/>
      <c r="N593" s="37"/>
      <c r="O593" s="37"/>
      <c r="P593" s="37"/>
      <c r="Q593">
        <f t="shared" si="27"/>
        <v>0</v>
      </c>
      <c r="R593">
        <f t="shared" si="28"/>
        <v>0</v>
      </c>
      <c r="S593" t="str">
        <f>VLOOKUP(C593*1,effectif!A:BA,53,0)</f>
        <v>071363</v>
      </c>
      <c r="T593">
        <f t="shared" si="29"/>
        <v>990794</v>
      </c>
    </row>
    <row r="594" spans="1:20" x14ac:dyDescent="0.25">
      <c r="A594" s="37" t="s">
        <v>11177</v>
      </c>
      <c r="B594" s="37" t="s">
        <v>11178</v>
      </c>
      <c r="C594" s="37" t="s">
        <v>8125</v>
      </c>
      <c r="D594" s="37" t="s">
        <v>11189</v>
      </c>
      <c r="E594" s="37"/>
      <c r="F594" s="37"/>
      <c r="G594" s="37"/>
      <c r="H594" s="37"/>
      <c r="I594" s="37"/>
      <c r="J594" s="37"/>
      <c r="K594" s="37"/>
      <c r="L594" s="37"/>
      <c r="M594" s="37"/>
      <c r="N594" s="37"/>
      <c r="O594" s="37"/>
      <c r="P594" s="37"/>
      <c r="Q594">
        <f t="shared" si="27"/>
        <v>0</v>
      </c>
      <c r="R594">
        <f t="shared" si="28"/>
        <v>0</v>
      </c>
      <c r="S594" t="str">
        <f>VLOOKUP(C594*1,effectif!A:BA,53,0)</f>
        <v>071363</v>
      </c>
      <c r="T594">
        <f t="shared" si="29"/>
        <v>993700</v>
      </c>
    </row>
    <row r="595" spans="1:20" x14ac:dyDescent="0.25">
      <c r="A595" s="37" t="s">
        <v>11174</v>
      </c>
      <c r="B595" s="37" t="s">
        <v>11175</v>
      </c>
      <c r="C595" s="37" t="s">
        <v>1574</v>
      </c>
      <c r="D595" s="37" t="s">
        <v>11700</v>
      </c>
      <c r="E595" s="37">
        <v>2.54</v>
      </c>
      <c r="F595" s="37">
        <v>0.68</v>
      </c>
      <c r="G595" s="37">
        <v>1.34</v>
      </c>
      <c r="H595" s="37">
        <v>4.82</v>
      </c>
      <c r="I595" s="37">
        <v>0.91</v>
      </c>
      <c r="J595" s="37">
        <v>2.16</v>
      </c>
      <c r="K595" s="37">
        <v>12.41</v>
      </c>
      <c r="L595" s="37">
        <v>1.95</v>
      </c>
      <c r="M595" s="37">
        <v>5.49</v>
      </c>
      <c r="N595" s="37">
        <v>17.39</v>
      </c>
      <c r="O595" s="37">
        <v>3.31</v>
      </c>
      <c r="P595" s="37">
        <v>10.66</v>
      </c>
      <c r="Q595">
        <f t="shared" si="27"/>
        <v>7.36</v>
      </c>
      <c r="R595">
        <f t="shared" si="28"/>
        <v>32.340000000000003</v>
      </c>
      <c r="S595" t="str">
        <f>VLOOKUP(C595*1,effectif!A:BA,53,0)</f>
        <v>071397</v>
      </c>
      <c r="T595">
        <f t="shared" si="29"/>
        <v>302809</v>
      </c>
    </row>
    <row r="596" spans="1:20" x14ac:dyDescent="0.25">
      <c r="A596" s="37" t="s">
        <v>11177</v>
      </c>
      <c r="B596" s="37" t="s">
        <v>11178</v>
      </c>
      <c r="C596" s="37" t="s">
        <v>2248</v>
      </c>
      <c r="D596" s="37" t="s">
        <v>11701</v>
      </c>
      <c r="E596" s="37"/>
      <c r="F596" s="37"/>
      <c r="G596" s="37"/>
      <c r="H596" s="37"/>
      <c r="I596" s="37"/>
      <c r="J596" s="37"/>
      <c r="K596" s="37"/>
      <c r="L596" s="37"/>
      <c r="M596" s="37"/>
      <c r="N596" s="37"/>
      <c r="O596" s="37"/>
      <c r="P596" s="37"/>
      <c r="Q596">
        <f t="shared" si="27"/>
        <v>0</v>
      </c>
      <c r="R596">
        <f t="shared" si="28"/>
        <v>0</v>
      </c>
      <c r="S596" t="str">
        <f>VLOOKUP(C596*1,effectif!A:BA,53,0)</f>
        <v>071397</v>
      </c>
      <c r="T596">
        <f t="shared" si="29"/>
        <v>305810</v>
      </c>
    </row>
    <row r="597" spans="1:20" x14ac:dyDescent="0.25">
      <c r="A597" s="37" t="s">
        <v>11177</v>
      </c>
      <c r="B597" s="37" t="s">
        <v>11178</v>
      </c>
      <c r="C597" s="37" t="s">
        <v>1571</v>
      </c>
      <c r="D597" s="37" t="s">
        <v>11702</v>
      </c>
      <c r="E597" s="37">
        <v>2.4700000000000002</v>
      </c>
      <c r="F597" s="37">
        <v>0.1</v>
      </c>
      <c r="G597" s="37">
        <v>4.59</v>
      </c>
      <c r="H597" s="37">
        <v>0.75</v>
      </c>
      <c r="I597" s="37">
        <v>0</v>
      </c>
      <c r="J597" s="37">
        <v>6.08</v>
      </c>
      <c r="K597" s="37">
        <v>9.41</v>
      </c>
      <c r="L597" s="37">
        <v>0.54</v>
      </c>
      <c r="M597" s="37">
        <v>0</v>
      </c>
      <c r="N597" s="37">
        <v>11.99</v>
      </c>
      <c r="O597" s="37">
        <v>0.42</v>
      </c>
      <c r="P597" s="37">
        <v>0</v>
      </c>
      <c r="Q597">
        <f t="shared" si="27"/>
        <v>3.22</v>
      </c>
      <c r="R597">
        <f t="shared" si="28"/>
        <v>23.87</v>
      </c>
      <c r="S597" t="str">
        <f>VLOOKUP(C597*1,effectif!A:BA,53,0)</f>
        <v>071397</v>
      </c>
      <c r="T597">
        <f t="shared" si="29"/>
        <v>301401</v>
      </c>
    </row>
    <row r="598" spans="1:20" x14ac:dyDescent="0.25">
      <c r="A598" s="37" t="s">
        <v>11177</v>
      </c>
      <c r="B598" s="37" t="s">
        <v>11178</v>
      </c>
      <c r="C598" s="37" t="s">
        <v>6361</v>
      </c>
      <c r="D598" s="37" t="s">
        <v>11703</v>
      </c>
      <c r="E598" s="37">
        <v>2.09</v>
      </c>
      <c r="F598" s="37">
        <v>0</v>
      </c>
      <c r="G598" s="37">
        <v>0</v>
      </c>
      <c r="H598" s="37">
        <v>6.54</v>
      </c>
      <c r="I598" s="37">
        <v>0</v>
      </c>
      <c r="J598" s="37">
        <v>0</v>
      </c>
      <c r="K598" s="37">
        <v>21.1</v>
      </c>
      <c r="L598" s="37">
        <v>0.52</v>
      </c>
      <c r="M598" s="37">
        <v>15.69</v>
      </c>
      <c r="N598" s="37">
        <v>28.94</v>
      </c>
      <c r="O598" s="37">
        <v>0.49</v>
      </c>
      <c r="P598" s="37">
        <v>29.37</v>
      </c>
      <c r="Q598">
        <f t="shared" si="27"/>
        <v>8.629999999999999</v>
      </c>
      <c r="R598">
        <f t="shared" si="28"/>
        <v>52.13</v>
      </c>
      <c r="S598" t="str">
        <f>VLOOKUP(C598*1,effectif!A:BA,53,0)</f>
        <v>071397</v>
      </c>
      <c r="T598">
        <f t="shared" si="29"/>
        <v>304377</v>
      </c>
    </row>
    <row r="599" spans="1:20" x14ac:dyDescent="0.25">
      <c r="A599" s="37" t="s">
        <v>11177</v>
      </c>
      <c r="B599" s="37" t="s">
        <v>11178</v>
      </c>
      <c r="C599" s="37" t="s">
        <v>5244</v>
      </c>
      <c r="D599" s="37" t="s">
        <v>11704</v>
      </c>
      <c r="E599" s="37">
        <v>5.0599999999999996</v>
      </c>
      <c r="F599" s="37">
        <v>0</v>
      </c>
      <c r="G599" s="37">
        <v>0</v>
      </c>
      <c r="H599" s="37">
        <v>0</v>
      </c>
      <c r="I599" s="37">
        <v>0</v>
      </c>
      <c r="J599" s="37"/>
      <c r="K599" s="37"/>
      <c r="L599" s="37"/>
      <c r="M599" s="37"/>
      <c r="N599" s="37"/>
      <c r="O599" s="37"/>
      <c r="P599" s="37"/>
      <c r="Q599">
        <f t="shared" si="27"/>
        <v>5.0599999999999996</v>
      </c>
      <c r="R599">
        <f t="shared" si="28"/>
        <v>5.0599999999999996</v>
      </c>
      <c r="S599" t="str">
        <f>VLOOKUP(C599*1,effectif!A:BA,53,0)</f>
        <v>071397</v>
      </c>
      <c r="T599">
        <f t="shared" si="29"/>
        <v>305583</v>
      </c>
    </row>
    <row r="600" spans="1:20" x14ac:dyDescent="0.25">
      <c r="A600" s="37" t="s">
        <v>11177</v>
      </c>
      <c r="B600" s="37" t="s">
        <v>11178</v>
      </c>
      <c r="C600" s="37" t="s">
        <v>2974</v>
      </c>
      <c r="D600" s="37" t="s">
        <v>11705</v>
      </c>
      <c r="E600" s="37">
        <v>4.38</v>
      </c>
      <c r="F600" s="37">
        <v>3.02</v>
      </c>
      <c r="G600" s="37">
        <v>3.39</v>
      </c>
      <c r="H600" s="37">
        <v>5.5</v>
      </c>
      <c r="I600" s="37">
        <v>4.0199999999999996</v>
      </c>
      <c r="J600" s="37">
        <v>2.23</v>
      </c>
      <c r="K600" s="37">
        <v>10.130000000000001</v>
      </c>
      <c r="L600" s="37">
        <v>0.38</v>
      </c>
      <c r="M600" s="37">
        <v>4.04</v>
      </c>
      <c r="N600" s="37">
        <v>15.67</v>
      </c>
      <c r="O600" s="37">
        <v>5.09</v>
      </c>
      <c r="P600" s="37">
        <v>6.37</v>
      </c>
      <c r="Q600">
        <f t="shared" si="27"/>
        <v>9.879999999999999</v>
      </c>
      <c r="R600">
        <f t="shared" si="28"/>
        <v>30.18</v>
      </c>
      <c r="S600" t="str">
        <f>VLOOKUP(C600*1,effectif!A:BA,53,0)</f>
        <v>071397</v>
      </c>
      <c r="T600">
        <f t="shared" si="29"/>
        <v>302625</v>
      </c>
    </row>
    <row r="601" spans="1:20" x14ac:dyDescent="0.25">
      <c r="A601" s="37" t="s">
        <v>11177</v>
      </c>
      <c r="B601" s="37" t="s">
        <v>11178</v>
      </c>
      <c r="C601" s="37" t="s">
        <v>8139</v>
      </c>
      <c r="D601" s="37" t="s">
        <v>11706</v>
      </c>
      <c r="E601" s="37">
        <v>1.1100000000000001</v>
      </c>
      <c r="F601" s="37">
        <v>0</v>
      </c>
      <c r="G601" s="37">
        <v>0</v>
      </c>
      <c r="H601" s="37">
        <v>5.26</v>
      </c>
      <c r="I601" s="37">
        <v>0</v>
      </c>
      <c r="J601" s="37">
        <v>0</v>
      </c>
      <c r="K601" s="37">
        <v>11.76</v>
      </c>
      <c r="L601" s="37">
        <v>2.29</v>
      </c>
      <c r="M601" s="37">
        <v>0</v>
      </c>
      <c r="N601" s="37">
        <v>12.03</v>
      </c>
      <c r="O601" s="37">
        <v>0</v>
      </c>
      <c r="P601" s="37"/>
      <c r="Q601">
        <f t="shared" si="27"/>
        <v>6.37</v>
      </c>
      <c r="R601">
        <f t="shared" si="28"/>
        <v>24.9</v>
      </c>
      <c r="S601" t="str">
        <f>VLOOKUP(C601*1,effectif!A:BA,53,0)</f>
        <v>071397</v>
      </c>
      <c r="T601">
        <f t="shared" si="29"/>
        <v>305308</v>
      </c>
    </row>
    <row r="602" spans="1:20" x14ac:dyDescent="0.25">
      <c r="A602" s="37" t="s">
        <v>11177</v>
      </c>
      <c r="B602" s="37" t="s">
        <v>11178</v>
      </c>
      <c r="C602" s="37" t="s">
        <v>4997</v>
      </c>
      <c r="D602" s="37" t="s">
        <v>11707</v>
      </c>
      <c r="E602" s="37"/>
      <c r="F602" s="37"/>
      <c r="G602" s="37"/>
      <c r="H602" s="37"/>
      <c r="I602" s="37"/>
      <c r="J602" s="37"/>
      <c r="K602" s="37"/>
      <c r="L602" s="37"/>
      <c r="M602" s="37"/>
      <c r="N602" s="37"/>
      <c r="O602" s="37"/>
      <c r="P602" s="37"/>
      <c r="Q602">
        <f t="shared" si="27"/>
        <v>0</v>
      </c>
      <c r="R602">
        <f t="shared" si="28"/>
        <v>0</v>
      </c>
      <c r="S602" t="str">
        <f>VLOOKUP(C602*1,effectif!A:BA,53,0)</f>
        <v>071397</v>
      </c>
      <c r="T602">
        <f t="shared" si="29"/>
        <v>306019</v>
      </c>
    </row>
    <row r="603" spans="1:20" x14ac:dyDescent="0.25">
      <c r="A603" s="37" t="s">
        <v>11177</v>
      </c>
      <c r="B603" s="37" t="s">
        <v>11178</v>
      </c>
      <c r="C603" s="37" t="s">
        <v>8134</v>
      </c>
      <c r="D603" s="37" t="s">
        <v>11708</v>
      </c>
      <c r="E603" s="37"/>
      <c r="F603" s="37"/>
      <c r="G603" s="37"/>
      <c r="H603" s="37"/>
      <c r="I603" s="37"/>
      <c r="J603" s="37"/>
      <c r="K603" s="37"/>
      <c r="L603" s="37"/>
      <c r="M603" s="37"/>
      <c r="N603" s="37"/>
      <c r="O603" s="37"/>
      <c r="P603" s="37"/>
      <c r="Q603">
        <f t="shared" si="27"/>
        <v>0</v>
      </c>
      <c r="R603">
        <f t="shared" si="28"/>
        <v>0</v>
      </c>
      <c r="S603" t="str">
        <f>VLOOKUP(C603*1,effectif!A:BA,53,0)</f>
        <v>071397</v>
      </c>
      <c r="T603">
        <f t="shared" si="29"/>
        <v>306196</v>
      </c>
    </row>
    <row r="604" spans="1:20" x14ac:dyDescent="0.25">
      <c r="A604" s="37" t="s">
        <v>11177</v>
      </c>
      <c r="B604" s="37" t="s">
        <v>11178</v>
      </c>
      <c r="C604" s="37" t="s">
        <v>4765</v>
      </c>
      <c r="D604" s="37" t="s">
        <v>11709</v>
      </c>
      <c r="E604" s="37"/>
      <c r="F604" s="37"/>
      <c r="G604" s="37"/>
      <c r="H604" s="37"/>
      <c r="I604" s="37"/>
      <c r="J604" s="37"/>
      <c r="K604" s="37"/>
      <c r="L604" s="37"/>
      <c r="M604" s="37"/>
      <c r="N604" s="37"/>
      <c r="O604" s="37"/>
      <c r="P604" s="37"/>
      <c r="Q604">
        <f t="shared" si="27"/>
        <v>0</v>
      </c>
      <c r="R604">
        <f t="shared" si="28"/>
        <v>0</v>
      </c>
      <c r="S604" t="str">
        <f>VLOOKUP(C604*1,effectif!A:BA,53,0)</f>
        <v>071397</v>
      </c>
      <c r="T604">
        <f t="shared" si="29"/>
        <v>305913</v>
      </c>
    </row>
    <row r="605" spans="1:20" x14ac:dyDescent="0.25">
      <c r="A605" s="37" t="s">
        <v>11177</v>
      </c>
      <c r="B605" s="37" t="s">
        <v>11178</v>
      </c>
      <c r="C605" s="37" t="s">
        <v>10357</v>
      </c>
      <c r="D605" s="37" t="s">
        <v>11189</v>
      </c>
      <c r="E605" s="37"/>
      <c r="F605" s="37"/>
      <c r="G605" s="37"/>
      <c r="H605" s="37"/>
      <c r="I605" s="37"/>
      <c r="J605" s="37"/>
      <c r="K605" s="37"/>
      <c r="L605" s="37"/>
      <c r="M605" s="37"/>
      <c r="N605" s="37"/>
      <c r="O605" s="37"/>
      <c r="P605" s="37"/>
      <c r="Q605">
        <f t="shared" si="27"/>
        <v>0</v>
      </c>
      <c r="R605">
        <f t="shared" si="28"/>
        <v>0</v>
      </c>
      <c r="S605" t="str">
        <f>VLOOKUP(C605*1,effectif!A:BA,53,0)</f>
        <v>071397</v>
      </c>
      <c r="T605">
        <f t="shared" si="29"/>
        <v>96979</v>
      </c>
    </row>
    <row r="606" spans="1:20" x14ac:dyDescent="0.25">
      <c r="A606" s="37" t="s">
        <v>11177</v>
      </c>
      <c r="B606" s="37" t="s">
        <v>11178</v>
      </c>
      <c r="C606" s="37" t="s">
        <v>8142</v>
      </c>
      <c r="D606" s="37" t="s">
        <v>11189</v>
      </c>
      <c r="E606" s="37"/>
      <c r="F606" s="37"/>
      <c r="G606" s="37"/>
      <c r="H606" s="37"/>
      <c r="I606" s="37"/>
      <c r="J606" s="37"/>
      <c r="K606" s="37"/>
      <c r="L606" s="37"/>
      <c r="M606" s="37"/>
      <c r="N606" s="37"/>
      <c r="O606" s="37"/>
      <c r="P606" s="37"/>
      <c r="Q606">
        <f t="shared" si="27"/>
        <v>0</v>
      </c>
      <c r="R606">
        <f t="shared" si="28"/>
        <v>0</v>
      </c>
      <c r="S606" t="str">
        <f>VLOOKUP(C606*1,effectif!A:BA,53,0)</f>
        <v>071397</v>
      </c>
      <c r="T606">
        <f t="shared" si="29"/>
        <v>993688</v>
      </c>
    </row>
    <row r="607" spans="1:20" x14ac:dyDescent="0.25">
      <c r="A607" s="37" t="s">
        <v>11177</v>
      </c>
      <c r="B607" s="37" t="s">
        <v>11178</v>
      </c>
      <c r="C607" s="37" t="s">
        <v>8130</v>
      </c>
      <c r="D607" s="37" t="s">
        <v>11189</v>
      </c>
      <c r="E607" s="37"/>
      <c r="F607" s="37"/>
      <c r="G607" s="37"/>
      <c r="H607" s="37"/>
      <c r="I607" s="37"/>
      <c r="J607" s="37"/>
      <c r="K607" s="37"/>
      <c r="L607" s="37"/>
      <c r="M607" s="37"/>
      <c r="N607" s="37"/>
      <c r="O607" s="37"/>
      <c r="P607" s="37"/>
      <c r="Q607">
        <f t="shared" si="27"/>
        <v>0</v>
      </c>
      <c r="R607">
        <f t="shared" si="28"/>
        <v>0</v>
      </c>
      <c r="S607" t="str">
        <f>VLOOKUP(C607*1,effectif!A:BA,53,0)</f>
        <v>071397</v>
      </c>
      <c r="T607">
        <f t="shared" si="29"/>
        <v>993693</v>
      </c>
    </row>
    <row r="608" spans="1:20" x14ac:dyDescent="0.25">
      <c r="A608" s="37" t="s">
        <v>11174</v>
      </c>
      <c r="B608" s="37" t="s">
        <v>11175</v>
      </c>
      <c r="C608" s="37" t="s">
        <v>1734</v>
      </c>
      <c r="D608" s="37" t="s">
        <v>11710</v>
      </c>
      <c r="E608" s="37">
        <v>4.12</v>
      </c>
      <c r="F608" s="37">
        <v>0.32</v>
      </c>
      <c r="G608" s="37">
        <v>0</v>
      </c>
      <c r="H608" s="37">
        <v>7.48</v>
      </c>
      <c r="I608" s="37">
        <v>0.28999999999999998</v>
      </c>
      <c r="J608" s="37">
        <v>2.2000000000000002</v>
      </c>
      <c r="K608" s="37">
        <v>12.96</v>
      </c>
      <c r="L608" s="37">
        <v>1.41</v>
      </c>
      <c r="M608" s="37">
        <v>8.89</v>
      </c>
      <c r="N608" s="37">
        <v>17.57</v>
      </c>
      <c r="O608" s="37">
        <v>8.66</v>
      </c>
      <c r="P608" s="37">
        <v>7.42</v>
      </c>
      <c r="Q608">
        <f t="shared" si="27"/>
        <v>11.600000000000001</v>
      </c>
      <c r="R608">
        <f t="shared" si="28"/>
        <v>34.650000000000006</v>
      </c>
      <c r="S608" t="str">
        <f>VLOOKUP(C608*1,effectif!A:BA,53,0)</f>
        <v>071399</v>
      </c>
      <c r="T608">
        <f t="shared" si="29"/>
        <v>186792</v>
      </c>
    </row>
    <row r="609" spans="1:20" x14ac:dyDescent="0.25">
      <c r="A609" s="37" t="s">
        <v>11177</v>
      </c>
      <c r="B609" s="37" t="s">
        <v>11178</v>
      </c>
      <c r="C609" s="37" t="s">
        <v>6348</v>
      </c>
      <c r="D609" s="37" t="s">
        <v>11711</v>
      </c>
      <c r="E609" s="37"/>
      <c r="F609" s="37"/>
      <c r="G609" s="37"/>
      <c r="H609" s="37"/>
      <c r="I609" s="37"/>
      <c r="J609" s="37"/>
      <c r="K609" s="37"/>
      <c r="L609" s="37"/>
      <c r="M609" s="37"/>
      <c r="N609" s="37"/>
      <c r="O609" s="37"/>
      <c r="P609" s="37"/>
      <c r="Q609">
        <f t="shared" si="27"/>
        <v>0</v>
      </c>
      <c r="R609">
        <f t="shared" si="28"/>
        <v>0</v>
      </c>
      <c r="S609" t="str">
        <f>VLOOKUP(C609*1,effectif!A:BA,53,0)</f>
        <v>071399</v>
      </c>
      <c r="T609">
        <f t="shared" si="29"/>
        <v>306220</v>
      </c>
    </row>
    <row r="610" spans="1:20" x14ac:dyDescent="0.25">
      <c r="A610" s="37" t="s">
        <v>11177</v>
      </c>
      <c r="B610" s="37" t="s">
        <v>11178</v>
      </c>
      <c r="C610" s="37" t="s">
        <v>1866</v>
      </c>
      <c r="D610" s="37" t="s">
        <v>11712</v>
      </c>
      <c r="E610" s="37">
        <v>4.97</v>
      </c>
      <c r="F610" s="37">
        <v>0</v>
      </c>
      <c r="G610" s="37">
        <v>0</v>
      </c>
      <c r="H610" s="37">
        <v>8.7100000000000009</v>
      </c>
      <c r="I610" s="37">
        <v>0</v>
      </c>
      <c r="J610" s="37">
        <v>0</v>
      </c>
      <c r="K610" s="37"/>
      <c r="L610" s="37"/>
      <c r="M610" s="37"/>
      <c r="N610" s="37"/>
      <c r="O610" s="37"/>
      <c r="P610" s="37"/>
      <c r="Q610">
        <f t="shared" si="27"/>
        <v>13.68</v>
      </c>
      <c r="R610">
        <f t="shared" si="28"/>
        <v>4.97</v>
      </c>
      <c r="S610" t="str">
        <f>VLOOKUP(C610*1,effectif!A:BA,53,0)</f>
        <v>071399</v>
      </c>
      <c r="T610">
        <f t="shared" si="29"/>
        <v>305456</v>
      </c>
    </row>
    <row r="611" spans="1:20" x14ac:dyDescent="0.25">
      <c r="A611" s="37" t="s">
        <v>11177</v>
      </c>
      <c r="B611" s="37" t="s">
        <v>11178</v>
      </c>
      <c r="C611" s="37" t="s">
        <v>4153</v>
      </c>
      <c r="D611" s="37" t="s">
        <v>11713</v>
      </c>
      <c r="E611" s="37">
        <v>3.2</v>
      </c>
      <c r="F611" s="37">
        <v>0</v>
      </c>
      <c r="G611" s="37">
        <v>0</v>
      </c>
      <c r="H611" s="37">
        <v>11.09</v>
      </c>
      <c r="I611" s="37">
        <v>0</v>
      </c>
      <c r="J611" s="37">
        <v>0</v>
      </c>
      <c r="K611" s="37">
        <v>22.24</v>
      </c>
      <c r="L611" s="37">
        <v>0</v>
      </c>
      <c r="M611" s="37">
        <v>5.66</v>
      </c>
      <c r="N611" s="37">
        <v>20.83</v>
      </c>
      <c r="O611" s="37">
        <v>0.64</v>
      </c>
      <c r="P611" s="37">
        <v>9.23</v>
      </c>
      <c r="Q611">
        <f t="shared" si="27"/>
        <v>14.29</v>
      </c>
      <c r="R611">
        <f t="shared" si="28"/>
        <v>46.269999999999996</v>
      </c>
      <c r="S611" t="str">
        <f>VLOOKUP(C611*1,effectif!A:BA,53,0)</f>
        <v>071399</v>
      </c>
      <c r="T611">
        <f t="shared" si="29"/>
        <v>303576</v>
      </c>
    </row>
    <row r="612" spans="1:20" x14ac:dyDescent="0.25">
      <c r="A612" s="37" t="s">
        <v>11177</v>
      </c>
      <c r="B612" s="37" t="s">
        <v>11178</v>
      </c>
      <c r="C612" s="37" t="s">
        <v>4357</v>
      </c>
      <c r="D612" s="37" t="s">
        <v>11714</v>
      </c>
      <c r="E612" s="37">
        <v>5.71</v>
      </c>
      <c r="F612" s="37">
        <v>0</v>
      </c>
      <c r="G612" s="37">
        <v>0</v>
      </c>
      <c r="H612" s="37">
        <v>6.22</v>
      </c>
      <c r="I612" s="37">
        <v>0</v>
      </c>
      <c r="J612" s="37">
        <v>4.97</v>
      </c>
      <c r="K612" s="37">
        <v>11.13</v>
      </c>
      <c r="L612" s="37">
        <v>0.22</v>
      </c>
      <c r="M612" s="37">
        <v>6.31</v>
      </c>
      <c r="N612" s="37">
        <v>17.43</v>
      </c>
      <c r="O612" s="37">
        <v>48.51</v>
      </c>
      <c r="P612" s="37">
        <v>5.34</v>
      </c>
      <c r="Q612">
        <f t="shared" si="27"/>
        <v>11.93</v>
      </c>
      <c r="R612">
        <f t="shared" si="28"/>
        <v>34.269999999999996</v>
      </c>
      <c r="S612" t="str">
        <f>VLOOKUP(C612*1,effectif!A:BA,53,0)</f>
        <v>071399</v>
      </c>
      <c r="T612">
        <f t="shared" si="29"/>
        <v>304772</v>
      </c>
    </row>
    <row r="613" spans="1:20" x14ac:dyDescent="0.25">
      <c r="A613" s="37" t="s">
        <v>11177</v>
      </c>
      <c r="B613" s="37" t="s">
        <v>11178</v>
      </c>
      <c r="C613" s="37" t="s">
        <v>6444</v>
      </c>
      <c r="D613" s="37" t="s">
        <v>11715</v>
      </c>
      <c r="E613" s="37">
        <v>6.35</v>
      </c>
      <c r="F613" s="37">
        <v>1.1499999999999999</v>
      </c>
      <c r="G613" s="37">
        <v>0</v>
      </c>
      <c r="H613" s="37">
        <v>12.31</v>
      </c>
      <c r="I613" s="37">
        <v>0</v>
      </c>
      <c r="J613" s="37">
        <v>0</v>
      </c>
      <c r="K613" s="37">
        <v>17.48</v>
      </c>
      <c r="L613" s="37">
        <v>0</v>
      </c>
      <c r="M613" s="37">
        <v>0</v>
      </c>
      <c r="N613" s="37"/>
      <c r="O613" s="37"/>
      <c r="P613" s="37"/>
      <c r="Q613">
        <f t="shared" si="27"/>
        <v>18.66</v>
      </c>
      <c r="R613">
        <f t="shared" si="28"/>
        <v>23.83</v>
      </c>
      <c r="S613" t="str">
        <f>VLOOKUP(C613*1,effectif!A:BA,53,0)</f>
        <v>071399</v>
      </c>
      <c r="T613">
        <f t="shared" si="29"/>
        <v>305371</v>
      </c>
    </row>
    <row r="614" spans="1:20" x14ac:dyDescent="0.25">
      <c r="A614" s="37" t="s">
        <v>11177</v>
      </c>
      <c r="B614" s="37" t="s">
        <v>11178</v>
      </c>
      <c r="C614" s="37" t="s">
        <v>6200</v>
      </c>
      <c r="D614" s="37" t="s">
        <v>11716</v>
      </c>
      <c r="E614" s="37"/>
      <c r="F614" s="37"/>
      <c r="G614" s="37"/>
      <c r="H614" s="37"/>
      <c r="I614" s="37"/>
      <c r="J614" s="37"/>
      <c r="K614" s="37"/>
      <c r="L614" s="37"/>
      <c r="M614" s="37"/>
      <c r="N614" s="37"/>
      <c r="O614" s="37"/>
      <c r="P614" s="37"/>
      <c r="Q614">
        <f t="shared" si="27"/>
        <v>0</v>
      </c>
      <c r="R614">
        <f t="shared" si="28"/>
        <v>0</v>
      </c>
      <c r="S614" t="str">
        <f>VLOOKUP(C614*1,effectif!A:BA,53,0)</f>
        <v>071399</v>
      </c>
      <c r="T614">
        <f t="shared" si="29"/>
        <v>306238</v>
      </c>
    </row>
    <row r="615" spans="1:20" x14ac:dyDescent="0.25">
      <c r="A615" s="37" t="s">
        <v>11177</v>
      </c>
      <c r="B615" s="37" t="s">
        <v>11178</v>
      </c>
      <c r="C615" s="37" t="s">
        <v>5349</v>
      </c>
      <c r="D615" s="37" t="s">
        <v>11717</v>
      </c>
      <c r="E615" s="37">
        <v>2.36</v>
      </c>
      <c r="F615" s="37">
        <v>0.6</v>
      </c>
      <c r="G615" s="37">
        <v>0</v>
      </c>
      <c r="H615" s="37">
        <v>7.65</v>
      </c>
      <c r="I615" s="37">
        <v>1.61</v>
      </c>
      <c r="J615" s="37">
        <v>0</v>
      </c>
      <c r="K615" s="37">
        <v>9.06</v>
      </c>
      <c r="L615" s="37">
        <v>4.7300000000000004</v>
      </c>
      <c r="M615" s="37">
        <v>18.850000000000001</v>
      </c>
      <c r="N615" s="37">
        <v>9.9700000000000006</v>
      </c>
      <c r="O615" s="37">
        <v>8.58</v>
      </c>
      <c r="P615" s="37">
        <v>12.96</v>
      </c>
      <c r="Q615">
        <f t="shared" si="27"/>
        <v>10.01</v>
      </c>
      <c r="R615">
        <f t="shared" si="28"/>
        <v>21.39</v>
      </c>
      <c r="S615" t="str">
        <f>VLOOKUP(C615*1,effectif!A:BA,53,0)</f>
        <v>071399</v>
      </c>
      <c r="T615">
        <f t="shared" si="29"/>
        <v>187254</v>
      </c>
    </row>
    <row r="616" spans="1:20" x14ac:dyDescent="0.25">
      <c r="A616" s="37" t="s">
        <v>11177</v>
      </c>
      <c r="B616" s="37" t="s">
        <v>11178</v>
      </c>
      <c r="C616" s="37" t="s">
        <v>5059</v>
      </c>
      <c r="D616" s="37" t="s">
        <v>11718</v>
      </c>
      <c r="E616" s="37">
        <v>3.86</v>
      </c>
      <c r="F616" s="37">
        <v>0</v>
      </c>
      <c r="G616" s="37">
        <v>0</v>
      </c>
      <c r="H616" s="37">
        <v>2.19</v>
      </c>
      <c r="I616" s="37">
        <v>0</v>
      </c>
      <c r="J616" s="37">
        <v>0</v>
      </c>
      <c r="K616" s="37">
        <v>3.75</v>
      </c>
      <c r="L616" s="37">
        <v>0</v>
      </c>
      <c r="M616" s="37">
        <v>0</v>
      </c>
      <c r="N616" s="37">
        <v>12.58</v>
      </c>
      <c r="O616" s="37">
        <v>0</v>
      </c>
      <c r="P616" s="37">
        <v>26.29</v>
      </c>
      <c r="Q616">
        <f t="shared" si="27"/>
        <v>6.05</v>
      </c>
      <c r="R616">
        <f t="shared" si="28"/>
        <v>20.189999999999998</v>
      </c>
      <c r="S616" t="str">
        <f>VLOOKUP(C616*1,effectif!A:BA,53,0)</f>
        <v>071399</v>
      </c>
      <c r="T616">
        <f t="shared" si="29"/>
        <v>300109</v>
      </c>
    </row>
    <row r="617" spans="1:20" x14ac:dyDescent="0.25">
      <c r="A617" s="37" t="s">
        <v>11177</v>
      </c>
      <c r="B617" s="37" t="s">
        <v>11178</v>
      </c>
      <c r="C617" s="37" t="s">
        <v>5208</v>
      </c>
      <c r="D617" s="37" t="s">
        <v>11719</v>
      </c>
      <c r="E617" s="37">
        <v>3.45</v>
      </c>
      <c r="F617" s="37">
        <v>0</v>
      </c>
      <c r="G617" s="37">
        <v>0</v>
      </c>
      <c r="H617" s="37">
        <v>6.76</v>
      </c>
      <c r="I617" s="37">
        <v>0</v>
      </c>
      <c r="J617" s="37">
        <v>5.8</v>
      </c>
      <c r="K617" s="37">
        <v>13.59</v>
      </c>
      <c r="L617" s="37">
        <v>7.0000000000000007E-2</v>
      </c>
      <c r="M617" s="37">
        <v>10.58</v>
      </c>
      <c r="N617" s="37">
        <v>16.09</v>
      </c>
      <c r="O617" s="37">
        <v>1.53</v>
      </c>
      <c r="P617" s="37">
        <v>1.1299999999999999</v>
      </c>
      <c r="Q617">
        <f t="shared" si="27"/>
        <v>10.210000000000001</v>
      </c>
      <c r="R617">
        <f t="shared" si="28"/>
        <v>33.129999999999995</v>
      </c>
      <c r="S617" t="str">
        <f>VLOOKUP(C617*1,effectif!A:BA,53,0)</f>
        <v>071399</v>
      </c>
      <c r="T617">
        <f t="shared" si="29"/>
        <v>190736</v>
      </c>
    </row>
    <row r="618" spans="1:20" x14ac:dyDescent="0.25">
      <c r="A618" s="37" t="s">
        <v>11177</v>
      </c>
      <c r="B618" s="37" t="s">
        <v>11178</v>
      </c>
      <c r="C618" s="37" t="s">
        <v>7979</v>
      </c>
      <c r="D618" s="37" t="s">
        <v>11720</v>
      </c>
      <c r="E618" s="37"/>
      <c r="F618" s="37"/>
      <c r="G618" s="37"/>
      <c r="H618" s="37"/>
      <c r="I618" s="37"/>
      <c r="J618" s="37"/>
      <c r="K618" s="37"/>
      <c r="L618" s="37"/>
      <c r="M618" s="37"/>
      <c r="N618" s="37"/>
      <c r="O618" s="37"/>
      <c r="P618" s="37"/>
      <c r="Q618">
        <f t="shared" si="27"/>
        <v>0</v>
      </c>
      <c r="R618">
        <f t="shared" si="28"/>
        <v>0</v>
      </c>
      <c r="S618" t="str">
        <f>VLOOKUP(C618*1,effectif!A:BA,53,0)</f>
        <v>071399</v>
      </c>
      <c r="T618">
        <f t="shared" si="29"/>
        <v>306198</v>
      </c>
    </row>
    <row r="619" spans="1:20" x14ac:dyDescent="0.25">
      <c r="A619" s="37" t="s">
        <v>11177</v>
      </c>
      <c r="B619" s="37" t="s">
        <v>11178</v>
      </c>
      <c r="C619" s="37" t="s">
        <v>1731</v>
      </c>
      <c r="D619" s="37" t="s">
        <v>11721</v>
      </c>
      <c r="E619" s="37">
        <v>0.19</v>
      </c>
      <c r="F619" s="37">
        <v>0</v>
      </c>
      <c r="G619" s="37">
        <v>0</v>
      </c>
      <c r="H619" s="37"/>
      <c r="I619" s="37"/>
      <c r="J619" s="37"/>
      <c r="K619" s="37"/>
      <c r="L619" s="37"/>
      <c r="M619" s="37"/>
      <c r="N619" s="37"/>
      <c r="O619" s="37"/>
      <c r="P619" s="37"/>
      <c r="Q619">
        <f t="shared" si="27"/>
        <v>0.19</v>
      </c>
      <c r="R619">
        <f t="shared" si="28"/>
        <v>0.19</v>
      </c>
      <c r="S619" t="str">
        <f>VLOOKUP(C619*1,effectif!A:BA,53,0)</f>
        <v>071399</v>
      </c>
      <c r="T619">
        <f t="shared" si="29"/>
        <v>305654</v>
      </c>
    </row>
    <row r="620" spans="1:20" x14ac:dyDescent="0.25">
      <c r="A620" s="37" t="s">
        <v>11177</v>
      </c>
      <c r="B620" s="37" t="s">
        <v>11178</v>
      </c>
      <c r="C620" s="37" t="s">
        <v>9655</v>
      </c>
      <c r="D620" s="37" t="s">
        <v>11189</v>
      </c>
      <c r="E620" s="37"/>
      <c r="F620" s="37"/>
      <c r="G620" s="37"/>
      <c r="H620" s="37"/>
      <c r="I620" s="37"/>
      <c r="J620" s="37"/>
      <c r="K620" s="37"/>
      <c r="L620" s="37"/>
      <c r="M620" s="37"/>
      <c r="N620" s="37"/>
      <c r="O620" s="37"/>
      <c r="P620" s="37"/>
      <c r="Q620">
        <f t="shared" si="27"/>
        <v>0</v>
      </c>
      <c r="R620">
        <f t="shared" si="28"/>
        <v>0</v>
      </c>
      <c r="S620" t="str">
        <f>VLOOKUP(C620*1,effectif!A:BA,53,0)</f>
        <v>071399</v>
      </c>
      <c r="T620">
        <f t="shared" si="29"/>
        <v>99375</v>
      </c>
    </row>
    <row r="621" spans="1:20" x14ac:dyDescent="0.25">
      <c r="A621" s="37" t="s">
        <v>11177</v>
      </c>
      <c r="B621" s="37" t="s">
        <v>11178</v>
      </c>
      <c r="C621" s="37" t="s">
        <v>8863</v>
      </c>
      <c r="D621" s="37" t="s">
        <v>11189</v>
      </c>
      <c r="E621" s="37"/>
      <c r="F621" s="37"/>
      <c r="G621" s="37"/>
      <c r="H621" s="37"/>
      <c r="I621" s="37"/>
      <c r="J621" s="37"/>
      <c r="K621" s="37"/>
      <c r="L621" s="37"/>
      <c r="M621" s="37"/>
      <c r="N621" s="37"/>
      <c r="O621" s="37"/>
      <c r="P621" s="37"/>
      <c r="Q621">
        <f t="shared" si="27"/>
        <v>0</v>
      </c>
      <c r="R621">
        <f t="shared" si="28"/>
        <v>0</v>
      </c>
      <c r="S621" t="str">
        <f>VLOOKUP(C621*1,effectif!A:BA,53,0)</f>
        <v>071399</v>
      </c>
      <c r="T621">
        <f t="shared" si="29"/>
        <v>992967</v>
      </c>
    </row>
    <row r="622" spans="1:20" x14ac:dyDescent="0.25">
      <c r="A622" s="37" t="s">
        <v>11174</v>
      </c>
      <c r="B622" s="37" t="s">
        <v>11175</v>
      </c>
      <c r="C622" s="37" t="s">
        <v>7138</v>
      </c>
      <c r="D622" s="37" t="s">
        <v>11722</v>
      </c>
      <c r="E622" s="37"/>
      <c r="F622" s="37"/>
      <c r="G622" s="37"/>
      <c r="H622" s="37"/>
      <c r="I622" s="37"/>
      <c r="J622" s="37"/>
      <c r="K622" s="37"/>
      <c r="L622" s="37"/>
      <c r="M622" s="37"/>
      <c r="N622" s="37"/>
      <c r="O622" s="37"/>
      <c r="P622" s="37"/>
      <c r="Q622">
        <f t="shared" si="27"/>
        <v>0</v>
      </c>
      <c r="R622">
        <f t="shared" si="28"/>
        <v>0</v>
      </c>
      <c r="S622" t="str">
        <f>VLOOKUP(C622*1,effectif!A:BA,53,0)</f>
        <v>700266</v>
      </c>
      <c r="T622">
        <f t="shared" si="29"/>
        <v>700266</v>
      </c>
    </row>
    <row r="623" spans="1:20" x14ac:dyDescent="0.25">
      <c r="A623" s="37" t="s">
        <v>11172</v>
      </c>
      <c r="B623" s="37" t="s">
        <v>11081</v>
      </c>
      <c r="C623" s="37" t="s">
        <v>1440</v>
      </c>
      <c r="D623" s="37" t="s">
        <v>11723</v>
      </c>
      <c r="E623" s="37">
        <v>4.82</v>
      </c>
      <c r="F623" s="37">
        <v>0.44</v>
      </c>
      <c r="G623" s="37">
        <v>0.82</v>
      </c>
      <c r="H623" s="37">
        <v>11.67</v>
      </c>
      <c r="I623" s="37">
        <v>1.03</v>
      </c>
      <c r="J623" s="37">
        <v>7.48</v>
      </c>
      <c r="K623" s="37">
        <v>18.53</v>
      </c>
      <c r="L623" s="37">
        <v>3.39</v>
      </c>
      <c r="M623" s="37">
        <v>10.45</v>
      </c>
      <c r="N623" s="37">
        <v>21.42</v>
      </c>
      <c r="O623" s="37">
        <v>5.44</v>
      </c>
      <c r="P623" s="37">
        <v>9.24</v>
      </c>
      <c r="Q623">
        <f t="shared" si="27"/>
        <v>16.490000000000002</v>
      </c>
      <c r="R623">
        <f t="shared" si="28"/>
        <v>44.77</v>
      </c>
      <c r="S623">
        <f>VLOOKUP(C623*1,effectif!A:BA,53,0)</f>
        <v>0</v>
      </c>
      <c r="T623">
        <f t="shared" si="29"/>
        <v>305131</v>
      </c>
    </row>
    <row r="624" spans="1:20" x14ac:dyDescent="0.25">
      <c r="A624" s="37" t="s">
        <v>11174</v>
      </c>
      <c r="B624" s="37" t="s">
        <v>11175</v>
      </c>
      <c r="C624" s="37" t="s">
        <v>1538</v>
      </c>
      <c r="D624" s="37" t="s">
        <v>11755</v>
      </c>
      <c r="E624" s="37">
        <v>1.5</v>
      </c>
      <c r="F624" s="37">
        <v>0</v>
      </c>
      <c r="G624" s="37">
        <v>0</v>
      </c>
      <c r="H624" s="37">
        <v>24.77</v>
      </c>
      <c r="I624" s="37">
        <v>0</v>
      </c>
      <c r="J624" s="37">
        <v>44.13</v>
      </c>
      <c r="K624" s="37">
        <v>24.87</v>
      </c>
      <c r="L624" s="37">
        <v>2.95</v>
      </c>
      <c r="M624" s="37">
        <v>14.17</v>
      </c>
      <c r="N624" s="37">
        <v>24.35</v>
      </c>
      <c r="O624" s="37">
        <v>3.9</v>
      </c>
      <c r="P624" s="37">
        <v>10.47</v>
      </c>
      <c r="Q624">
        <f t="shared" si="27"/>
        <v>26.27</v>
      </c>
      <c r="R624">
        <f t="shared" si="28"/>
        <v>50.72</v>
      </c>
      <c r="S624" t="str">
        <f>VLOOKUP(C624*1,effectif!A:BA,53,0)</f>
        <v>071179</v>
      </c>
      <c r="T624">
        <f t="shared" si="29"/>
        <v>305804</v>
      </c>
    </row>
    <row r="625" spans="1:20" x14ac:dyDescent="0.25">
      <c r="A625" s="37" t="s">
        <v>11177</v>
      </c>
      <c r="B625" s="37" t="s">
        <v>11178</v>
      </c>
      <c r="C625" s="37" t="s">
        <v>6881</v>
      </c>
      <c r="D625" s="37" t="s">
        <v>11756</v>
      </c>
      <c r="E625" s="37"/>
      <c r="F625" s="37"/>
      <c r="G625" s="37"/>
      <c r="H625" s="37"/>
      <c r="I625" s="37"/>
      <c r="J625" s="37"/>
      <c r="K625" s="37"/>
      <c r="L625" s="37"/>
      <c r="M625" s="37"/>
      <c r="N625" s="37"/>
      <c r="O625" s="37"/>
      <c r="P625" s="37"/>
      <c r="Q625">
        <f t="shared" si="27"/>
        <v>0</v>
      </c>
      <c r="R625">
        <f t="shared" si="28"/>
        <v>0</v>
      </c>
      <c r="S625" t="str">
        <f>VLOOKUP(C625*1,effectif!A:BA,53,0)</f>
        <v>071179</v>
      </c>
      <c r="T625">
        <f t="shared" si="29"/>
        <v>306194</v>
      </c>
    </row>
    <row r="626" spans="1:20" x14ac:dyDescent="0.25">
      <c r="A626" s="37" t="s">
        <v>11177</v>
      </c>
      <c r="B626" s="37" t="s">
        <v>11178</v>
      </c>
      <c r="C626" s="37" t="s">
        <v>7472</v>
      </c>
      <c r="D626" s="37" t="s">
        <v>11757</v>
      </c>
      <c r="E626" s="37">
        <v>0</v>
      </c>
      <c r="F626" s="37">
        <v>0</v>
      </c>
      <c r="G626" s="37"/>
      <c r="H626" s="37">
        <v>0</v>
      </c>
      <c r="I626" s="37">
        <v>0</v>
      </c>
      <c r="J626" s="37"/>
      <c r="K626" s="37">
        <v>100</v>
      </c>
      <c r="L626" s="37">
        <v>0</v>
      </c>
      <c r="M626" s="37"/>
      <c r="N626" s="37">
        <v>34.93</v>
      </c>
      <c r="O626" s="37">
        <v>0</v>
      </c>
      <c r="P626" s="37"/>
      <c r="Q626">
        <f t="shared" si="27"/>
        <v>0</v>
      </c>
      <c r="R626">
        <f t="shared" si="28"/>
        <v>134.93</v>
      </c>
      <c r="S626" t="str">
        <f>VLOOKUP(C626*1,effectif!A:BA,53,0)</f>
        <v>071179</v>
      </c>
      <c r="T626">
        <f t="shared" si="29"/>
        <v>190584</v>
      </c>
    </row>
    <row r="627" spans="1:20" x14ac:dyDescent="0.25">
      <c r="A627" s="37" t="s">
        <v>11177</v>
      </c>
      <c r="B627" s="37" t="s">
        <v>11178</v>
      </c>
      <c r="C627" s="37" t="s">
        <v>7614</v>
      </c>
      <c r="D627" s="37" t="s">
        <v>11758</v>
      </c>
      <c r="E627" s="37">
        <v>0</v>
      </c>
      <c r="F627" s="37">
        <v>0</v>
      </c>
      <c r="G627" s="37">
        <v>0</v>
      </c>
      <c r="H627" s="37">
        <v>0</v>
      </c>
      <c r="I627" s="37">
        <v>0</v>
      </c>
      <c r="J627" s="37">
        <v>0</v>
      </c>
      <c r="K627" s="37">
        <v>0</v>
      </c>
      <c r="L627" s="37"/>
      <c r="M627" s="37"/>
      <c r="N627" s="37">
        <v>0.86</v>
      </c>
      <c r="O627" s="37"/>
      <c r="P627" s="37"/>
      <c r="Q627">
        <f t="shared" si="27"/>
        <v>0</v>
      </c>
      <c r="R627">
        <f t="shared" si="28"/>
        <v>0.86</v>
      </c>
      <c r="S627" t="str">
        <f>VLOOKUP(C627*1,effectif!A:BA,53,0)</f>
        <v>071179</v>
      </c>
      <c r="T627">
        <f t="shared" si="29"/>
        <v>193388</v>
      </c>
    </row>
    <row r="628" spans="1:20" x14ac:dyDescent="0.25">
      <c r="A628" s="37" t="s">
        <v>11177</v>
      </c>
      <c r="B628" s="37" t="s">
        <v>11178</v>
      </c>
      <c r="C628" s="37" t="s">
        <v>6420</v>
      </c>
      <c r="D628" s="37" t="s">
        <v>11759</v>
      </c>
      <c r="E628" s="37">
        <v>1.67</v>
      </c>
      <c r="F628" s="37">
        <v>0</v>
      </c>
      <c r="G628" s="37">
        <v>0</v>
      </c>
      <c r="H628" s="37">
        <v>13.32</v>
      </c>
      <c r="I628" s="37">
        <v>0</v>
      </c>
      <c r="J628" s="37">
        <v>0</v>
      </c>
      <c r="K628" s="37">
        <v>12.49</v>
      </c>
      <c r="L628" s="37">
        <v>0.63</v>
      </c>
      <c r="M628" s="37">
        <v>0</v>
      </c>
      <c r="N628" s="37">
        <v>9.82</v>
      </c>
      <c r="O628" s="37">
        <v>2.83</v>
      </c>
      <c r="P628" s="37">
        <v>0</v>
      </c>
      <c r="Q628">
        <f t="shared" si="27"/>
        <v>14.99</v>
      </c>
      <c r="R628">
        <f t="shared" si="28"/>
        <v>23.98</v>
      </c>
      <c r="S628" t="str">
        <f>VLOOKUP(C628*1,effectif!A:BA,53,0)</f>
        <v>071179</v>
      </c>
      <c r="T628">
        <f t="shared" si="29"/>
        <v>301746</v>
      </c>
    </row>
    <row r="629" spans="1:20" x14ac:dyDescent="0.25">
      <c r="A629" s="37" t="s">
        <v>11177</v>
      </c>
      <c r="B629" s="37" t="s">
        <v>11178</v>
      </c>
      <c r="C629" s="37" t="s">
        <v>1530</v>
      </c>
      <c r="D629" s="37" t="s">
        <v>11760</v>
      </c>
      <c r="E629" s="37">
        <v>0.31</v>
      </c>
      <c r="F629" s="37">
        <v>1.94</v>
      </c>
      <c r="G629" s="37">
        <v>0</v>
      </c>
      <c r="H629" s="37">
        <v>0</v>
      </c>
      <c r="I629" s="37">
        <v>0</v>
      </c>
      <c r="J629" s="37"/>
      <c r="K629" s="37"/>
      <c r="L629" s="37"/>
      <c r="M629" s="37"/>
      <c r="N629" s="37"/>
      <c r="O629" s="37"/>
      <c r="P629" s="37"/>
      <c r="Q629">
        <f t="shared" si="27"/>
        <v>0.31</v>
      </c>
      <c r="R629">
        <f t="shared" si="28"/>
        <v>0.31</v>
      </c>
      <c r="S629" t="str">
        <f>VLOOKUP(C629*1,effectif!A:BA,53,0)</f>
        <v>071179</v>
      </c>
      <c r="T629">
        <f t="shared" si="29"/>
        <v>305597</v>
      </c>
    </row>
    <row r="630" spans="1:20" x14ac:dyDescent="0.25">
      <c r="A630" s="37" t="s">
        <v>11177</v>
      </c>
      <c r="B630" s="37" t="s">
        <v>11178</v>
      </c>
      <c r="C630" s="37" t="s">
        <v>2942</v>
      </c>
      <c r="D630" s="37" t="s">
        <v>11761</v>
      </c>
      <c r="E630" s="37"/>
      <c r="F630" s="37"/>
      <c r="G630" s="37"/>
      <c r="H630" s="37"/>
      <c r="I630" s="37"/>
      <c r="J630" s="37"/>
      <c r="K630" s="37"/>
      <c r="L630" s="37"/>
      <c r="M630" s="37"/>
      <c r="N630" s="37"/>
      <c r="O630" s="37"/>
      <c r="P630" s="37"/>
      <c r="Q630">
        <f t="shared" si="27"/>
        <v>0</v>
      </c>
      <c r="R630">
        <f t="shared" si="28"/>
        <v>0</v>
      </c>
      <c r="S630" t="str">
        <f>VLOOKUP(C630*1,effectif!A:BA,53,0)</f>
        <v>071179</v>
      </c>
      <c r="T630">
        <f t="shared" si="29"/>
        <v>306246</v>
      </c>
    </row>
    <row r="631" spans="1:20" x14ac:dyDescent="0.25">
      <c r="A631" s="37" t="s">
        <v>11177</v>
      </c>
      <c r="B631" s="37" t="s">
        <v>11178</v>
      </c>
      <c r="C631" s="37" t="s">
        <v>7375</v>
      </c>
      <c r="D631" s="37" t="s">
        <v>11762</v>
      </c>
      <c r="E631" s="37"/>
      <c r="F631" s="37"/>
      <c r="G631" s="37"/>
      <c r="H631" s="37"/>
      <c r="I631" s="37"/>
      <c r="J631" s="37"/>
      <c r="K631" s="37"/>
      <c r="L631" s="37"/>
      <c r="M631" s="37"/>
      <c r="N631" s="37"/>
      <c r="O631" s="37"/>
      <c r="P631" s="37"/>
      <c r="Q631">
        <f t="shared" si="27"/>
        <v>0</v>
      </c>
      <c r="R631">
        <f t="shared" si="28"/>
        <v>0</v>
      </c>
      <c r="S631" t="str">
        <f>VLOOKUP(C631*1,effectif!A:BA,53,0)</f>
        <v>071179</v>
      </c>
      <c r="T631">
        <f t="shared" si="29"/>
        <v>305908</v>
      </c>
    </row>
    <row r="632" spans="1:20" x14ac:dyDescent="0.25">
      <c r="A632" s="37" t="s">
        <v>11177</v>
      </c>
      <c r="B632" s="37" t="s">
        <v>11178</v>
      </c>
      <c r="C632" s="37" t="s">
        <v>2778</v>
      </c>
      <c r="D632" s="37" t="s">
        <v>11763</v>
      </c>
      <c r="E632" s="37">
        <v>1.31</v>
      </c>
      <c r="F632" s="37">
        <v>0</v>
      </c>
      <c r="G632" s="37">
        <v>35.29</v>
      </c>
      <c r="H632" s="37"/>
      <c r="I632" s="37"/>
      <c r="J632" s="37"/>
      <c r="K632" s="37"/>
      <c r="L632" s="37"/>
      <c r="M632" s="37"/>
      <c r="N632" s="37"/>
      <c r="O632" s="37"/>
      <c r="P632" s="37"/>
      <c r="Q632">
        <f t="shared" si="27"/>
        <v>1.31</v>
      </c>
      <c r="R632">
        <f t="shared" si="28"/>
        <v>1.31</v>
      </c>
      <c r="S632" t="str">
        <f>VLOOKUP(C632*1,effectif!A:BA,53,0)</f>
        <v>071179</v>
      </c>
      <c r="T632">
        <f t="shared" si="29"/>
        <v>305718</v>
      </c>
    </row>
    <row r="633" spans="1:20" x14ac:dyDescent="0.25">
      <c r="A633" s="37" t="s">
        <v>11177</v>
      </c>
      <c r="B633" s="37" t="s">
        <v>11178</v>
      </c>
      <c r="C633" s="37" t="s">
        <v>3142</v>
      </c>
      <c r="D633" s="37" t="s">
        <v>11764</v>
      </c>
      <c r="E633" s="37">
        <v>2.4500000000000002</v>
      </c>
      <c r="F633" s="37">
        <v>0</v>
      </c>
      <c r="G633" s="37">
        <v>0</v>
      </c>
      <c r="H633" s="37"/>
      <c r="I633" s="37"/>
      <c r="J633" s="37"/>
      <c r="K633" s="37"/>
      <c r="L633" s="37"/>
      <c r="M633" s="37"/>
      <c r="N633" s="37"/>
      <c r="O633" s="37"/>
      <c r="P633" s="37"/>
      <c r="Q633">
        <f t="shared" si="27"/>
        <v>2.4500000000000002</v>
      </c>
      <c r="R633">
        <f t="shared" si="28"/>
        <v>2.4500000000000002</v>
      </c>
      <c r="S633" t="str">
        <f>VLOOKUP(C633*1,effectif!A:BA,53,0)</f>
        <v>071179</v>
      </c>
      <c r="T633">
        <f t="shared" si="29"/>
        <v>305625</v>
      </c>
    </row>
    <row r="634" spans="1:20" x14ac:dyDescent="0.25">
      <c r="A634" s="37" t="s">
        <v>11177</v>
      </c>
      <c r="B634" s="37" t="s">
        <v>11178</v>
      </c>
      <c r="C634" s="37" t="s">
        <v>10354</v>
      </c>
      <c r="D634" s="37" t="s">
        <v>11189</v>
      </c>
      <c r="E634" s="37"/>
      <c r="F634" s="37"/>
      <c r="G634" s="37"/>
      <c r="H634" s="37"/>
      <c r="I634" s="37"/>
      <c r="J634" s="37"/>
      <c r="K634" s="37"/>
      <c r="L634" s="37"/>
      <c r="M634" s="37"/>
      <c r="N634" s="37"/>
      <c r="O634" s="37"/>
      <c r="P634" s="37"/>
      <c r="Q634">
        <f t="shared" si="27"/>
        <v>0</v>
      </c>
      <c r="R634">
        <f t="shared" si="28"/>
        <v>0</v>
      </c>
      <c r="S634" t="str">
        <f>VLOOKUP(C634*1,effectif!A:BA,53,0)</f>
        <v>071179</v>
      </c>
      <c r="T634">
        <f t="shared" si="29"/>
        <v>97015</v>
      </c>
    </row>
    <row r="635" spans="1:20" x14ac:dyDescent="0.25">
      <c r="A635" s="37" t="s">
        <v>11177</v>
      </c>
      <c r="B635" s="37" t="s">
        <v>11178</v>
      </c>
      <c r="C635" s="37" t="s">
        <v>9577</v>
      </c>
      <c r="D635" s="37" t="s">
        <v>11189</v>
      </c>
      <c r="E635" s="37"/>
      <c r="F635" s="37"/>
      <c r="G635" s="37"/>
      <c r="H635" s="37"/>
      <c r="I635" s="37"/>
      <c r="J635" s="37"/>
      <c r="K635" s="37"/>
      <c r="L635" s="37"/>
      <c r="M635" s="37"/>
      <c r="N635" s="37"/>
      <c r="O635" s="37"/>
      <c r="P635" s="37"/>
      <c r="Q635">
        <f t="shared" si="27"/>
        <v>0</v>
      </c>
      <c r="R635">
        <f t="shared" si="28"/>
        <v>0</v>
      </c>
      <c r="S635" t="str">
        <f>VLOOKUP(C635*1,effectif!A:BA,53,0)</f>
        <v>071179</v>
      </c>
      <c r="T635">
        <f t="shared" si="29"/>
        <v>99747</v>
      </c>
    </row>
    <row r="636" spans="1:20" x14ac:dyDescent="0.25">
      <c r="A636" s="37" t="s">
        <v>11177</v>
      </c>
      <c r="B636" s="37" t="s">
        <v>11178</v>
      </c>
      <c r="C636" s="37" t="s">
        <v>8921</v>
      </c>
      <c r="D636" s="37" t="s">
        <v>11189</v>
      </c>
      <c r="E636" s="37"/>
      <c r="F636" s="37"/>
      <c r="G636" s="37"/>
      <c r="H636" s="37"/>
      <c r="I636" s="37"/>
      <c r="J636" s="37"/>
      <c r="K636" s="37"/>
      <c r="L636" s="37"/>
      <c r="M636" s="37"/>
      <c r="N636" s="37"/>
      <c r="O636" s="37"/>
      <c r="P636" s="37"/>
      <c r="Q636">
        <f t="shared" si="27"/>
        <v>0</v>
      </c>
      <c r="R636">
        <f t="shared" si="28"/>
        <v>0</v>
      </c>
      <c r="S636" t="str">
        <f>VLOOKUP(C636*1,effectif!A:BA,53,0)</f>
        <v>071179</v>
      </c>
      <c r="T636">
        <f t="shared" si="29"/>
        <v>992832</v>
      </c>
    </row>
    <row r="637" spans="1:20" x14ac:dyDescent="0.25">
      <c r="A637" s="37" t="s">
        <v>11177</v>
      </c>
      <c r="B637" s="37" t="s">
        <v>11178</v>
      </c>
      <c r="C637" s="37" t="s">
        <v>2235</v>
      </c>
      <c r="D637" s="37" t="s">
        <v>11189</v>
      </c>
      <c r="E637" s="37"/>
      <c r="F637" s="37"/>
      <c r="G637" s="37"/>
      <c r="H637" s="37"/>
      <c r="I637" s="37"/>
      <c r="J637" s="37"/>
      <c r="K637" s="37"/>
      <c r="L637" s="37"/>
      <c r="M637" s="37"/>
      <c r="N637" s="37"/>
      <c r="O637" s="37"/>
      <c r="P637" s="37"/>
      <c r="Q637">
        <f t="shared" si="27"/>
        <v>0</v>
      </c>
      <c r="R637">
        <f t="shared" si="28"/>
        <v>0</v>
      </c>
      <c r="S637" t="str">
        <f>VLOOKUP(C637*1,effectif!A:BA,53,0)</f>
        <v>071179</v>
      </c>
      <c r="T637">
        <f t="shared" si="29"/>
        <v>993721</v>
      </c>
    </row>
    <row r="638" spans="1:20" x14ac:dyDescent="0.25">
      <c r="A638" s="37" t="s">
        <v>11174</v>
      </c>
      <c r="B638" s="37" t="s">
        <v>11175</v>
      </c>
      <c r="C638" s="37" t="s">
        <v>2310</v>
      </c>
      <c r="D638" s="37" t="s">
        <v>11765</v>
      </c>
      <c r="E638" s="37">
        <v>4.37</v>
      </c>
      <c r="F638" s="37">
        <v>0.08</v>
      </c>
      <c r="G638" s="37">
        <v>1.08</v>
      </c>
      <c r="H638" s="37">
        <v>8.52</v>
      </c>
      <c r="I638" s="37">
        <v>1.34</v>
      </c>
      <c r="J638" s="37">
        <v>7.47</v>
      </c>
      <c r="K638" s="37">
        <v>15.91</v>
      </c>
      <c r="L638" s="37">
        <v>2.29</v>
      </c>
      <c r="M638" s="37">
        <v>8.6999999999999993</v>
      </c>
      <c r="N638" s="37">
        <v>19.559999999999999</v>
      </c>
      <c r="O638" s="37">
        <v>1.01</v>
      </c>
      <c r="P638" s="37">
        <v>5.76</v>
      </c>
      <c r="Q638">
        <f t="shared" si="27"/>
        <v>12.89</v>
      </c>
      <c r="R638">
        <f t="shared" si="28"/>
        <v>39.840000000000003</v>
      </c>
      <c r="S638" t="str">
        <f>VLOOKUP(C638*1,effectif!A:BA,53,0)</f>
        <v>071194</v>
      </c>
      <c r="T638">
        <f t="shared" si="29"/>
        <v>303885</v>
      </c>
    </row>
    <row r="639" spans="1:20" x14ac:dyDescent="0.25">
      <c r="A639" s="37" t="s">
        <v>11177</v>
      </c>
      <c r="B639" s="37" t="s">
        <v>11178</v>
      </c>
      <c r="C639" s="37" t="s">
        <v>3288</v>
      </c>
      <c r="D639" s="37" t="s">
        <v>11766</v>
      </c>
      <c r="E639" s="37">
        <v>0.13</v>
      </c>
      <c r="F639" s="37">
        <v>0</v>
      </c>
      <c r="G639" s="37">
        <v>0</v>
      </c>
      <c r="H639" s="37">
        <v>0</v>
      </c>
      <c r="I639" s="37">
        <v>0</v>
      </c>
      <c r="J639" s="37">
        <v>0</v>
      </c>
      <c r="K639" s="37"/>
      <c r="L639" s="37"/>
      <c r="M639" s="37"/>
      <c r="N639" s="37"/>
      <c r="O639" s="37"/>
      <c r="P639" s="37"/>
      <c r="Q639">
        <f t="shared" si="27"/>
        <v>0.13</v>
      </c>
      <c r="R639">
        <f t="shared" si="28"/>
        <v>0.13</v>
      </c>
      <c r="S639" t="str">
        <f>VLOOKUP(C639*1,effectif!A:BA,53,0)</f>
        <v>071194</v>
      </c>
      <c r="T639">
        <f t="shared" si="29"/>
        <v>305598</v>
      </c>
    </row>
    <row r="640" spans="1:20" x14ac:dyDescent="0.25">
      <c r="A640" s="37" t="s">
        <v>11177</v>
      </c>
      <c r="B640" s="37" t="s">
        <v>11178</v>
      </c>
      <c r="C640" s="37" t="s">
        <v>4147</v>
      </c>
      <c r="D640" s="37" t="s">
        <v>11767</v>
      </c>
      <c r="E640" s="37">
        <v>1.1399999999999999</v>
      </c>
      <c r="F640" s="37">
        <v>0.13</v>
      </c>
      <c r="G640" s="37">
        <v>0</v>
      </c>
      <c r="H640" s="37">
        <v>5.92</v>
      </c>
      <c r="I640" s="37">
        <v>0.18</v>
      </c>
      <c r="J640" s="37">
        <v>0</v>
      </c>
      <c r="K640" s="37">
        <v>15.49</v>
      </c>
      <c r="L640" s="37">
        <v>0.53</v>
      </c>
      <c r="M640" s="37">
        <v>0</v>
      </c>
      <c r="N640" s="37">
        <v>15.64</v>
      </c>
      <c r="O640" s="37">
        <v>0.97</v>
      </c>
      <c r="P640" s="37">
        <v>0</v>
      </c>
      <c r="Q640">
        <f t="shared" si="27"/>
        <v>7.06</v>
      </c>
      <c r="R640">
        <f t="shared" si="28"/>
        <v>32.269999999999996</v>
      </c>
      <c r="S640" t="str">
        <f>VLOOKUP(C640*1,effectif!A:BA,53,0)</f>
        <v>071194</v>
      </c>
      <c r="T640">
        <f t="shared" si="29"/>
        <v>303139</v>
      </c>
    </row>
    <row r="641" spans="1:20" x14ac:dyDescent="0.25">
      <c r="A641" s="37" t="s">
        <v>11177</v>
      </c>
      <c r="B641" s="37" t="s">
        <v>11178</v>
      </c>
      <c r="C641" s="37" t="s">
        <v>3203</v>
      </c>
      <c r="D641" s="37" t="s">
        <v>11768</v>
      </c>
      <c r="E641" s="37"/>
      <c r="F641" s="37"/>
      <c r="G641" s="37"/>
      <c r="H641" s="37"/>
      <c r="I641" s="37"/>
      <c r="J641" s="37"/>
      <c r="K641" s="37"/>
      <c r="L641" s="37"/>
      <c r="M641" s="37"/>
      <c r="N641" s="37"/>
      <c r="O641" s="37"/>
      <c r="P641" s="37"/>
      <c r="Q641">
        <f t="shared" si="27"/>
        <v>0</v>
      </c>
      <c r="R641">
        <f t="shared" si="28"/>
        <v>0</v>
      </c>
      <c r="S641" t="str">
        <f>VLOOKUP(C641*1,effectif!A:BA,53,0)</f>
        <v>071194</v>
      </c>
      <c r="T641">
        <f t="shared" si="29"/>
        <v>306230</v>
      </c>
    </row>
    <row r="642" spans="1:20" x14ac:dyDescent="0.25">
      <c r="A642" s="37" t="s">
        <v>11177</v>
      </c>
      <c r="B642" s="37" t="s">
        <v>11178</v>
      </c>
      <c r="C642" s="37" t="s">
        <v>6538</v>
      </c>
      <c r="D642" s="37" t="s">
        <v>11769</v>
      </c>
      <c r="E642" s="37">
        <v>7.34</v>
      </c>
      <c r="F642" s="37">
        <v>0</v>
      </c>
      <c r="G642" s="37">
        <v>0</v>
      </c>
      <c r="H642" s="37">
        <v>3.38</v>
      </c>
      <c r="I642" s="37">
        <v>0</v>
      </c>
      <c r="J642" s="37">
        <v>0</v>
      </c>
      <c r="K642" s="37"/>
      <c r="L642" s="37"/>
      <c r="M642" s="37"/>
      <c r="N642" s="37"/>
      <c r="O642" s="37"/>
      <c r="P642" s="37"/>
      <c r="Q642">
        <f t="shared" si="27"/>
        <v>10.719999999999999</v>
      </c>
      <c r="R642">
        <f t="shared" si="28"/>
        <v>7.34</v>
      </c>
      <c r="S642" t="str">
        <f>VLOOKUP(C642*1,effectif!A:BA,53,0)</f>
        <v>071194</v>
      </c>
      <c r="T642">
        <f t="shared" si="29"/>
        <v>305459</v>
      </c>
    </row>
    <row r="643" spans="1:20" x14ac:dyDescent="0.25">
      <c r="A643" s="37" t="s">
        <v>11177</v>
      </c>
      <c r="B643" s="37" t="s">
        <v>11178</v>
      </c>
      <c r="C643" s="37" t="s">
        <v>6847</v>
      </c>
      <c r="D643" s="37" t="s">
        <v>11770</v>
      </c>
      <c r="E643" s="37">
        <v>3.54</v>
      </c>
      <c r="F643" s="37">
        <v>0</v>
      </c>
      <c r="G643" s="37">
        <v>0</v>
      </c>
      <c r="H643" s="37">
        <v>4.67</v>
      </c>
      <c r="I643" s="37">
        <v>0</v>
      </c>
      <c r="J643" s="37">
        <v>0</v>
      </c>
      <c r="K643" s="37">
        <v>9.75</v>
      </c>
      <c r="L643" s="37">
        <v>0</v>
      </c>
      <c r="M643" s="37">
        <v>9.1199999999999992</v>
      </c>
      <c r="N643" s="37">
        <v>10.86</v>
      </c>
      <c r="O643" s="37">
        <v>0</v>
      </c>
      <c r="P643" s="37">
        <v>4.66</v>
      </c>
      <c r="Q643">
        <f t="shared" ref="Q643:Q706" si="30">IFERROR(E643+H643,0)</f>
        <v>8.2100000000000009</v>
      </c>
      <c r="R643">
        <f t="shared" ref="R643:R706" si="31">IFERROR(E643+K643+N643,0)</f>
        <v>24.15</v>
      </c>
      <c r="S643" t="str">
        <f>VLOOKUP(C643*1,effectif!A:BA,53,0)</f>
        <v>071194</v>
      </c>
      <c r="T643">
        <f t="shared" ref="T643:T706" si="32">C643*1</f>
        <v>303696</v>
      </c>
    </row>
    <row r="644" spans="1:20" x14ac:dyDescent="0.25">
      <c r="A644" s="37" t="s">
        <v>11177</v>
      </c>
      <c r="B644" s="37" t="s">
        <v>11178</v>
      </c>
      <c r="C644" s="37" t="s">
        <v>2308</v>
      </c>
      <c r="D644" s="37" t="s">
        <v>11771</v>
      </c>
      <c r="E644" s="37"/>
      <c r="F644" s="37"/>
      <c r="G644" s="37"/>
      <c r="H644" s="37"/>
      <c r="I644" s="37"/>
      <c r="J644" s="37"/>
      <c r="K644" s="37"/>
      <c r="L644" s="37"/>
      <c r="M644" s="37"/>
      <c r="N644" s="37"/>
      <c r="O644" s="37"/>
      <c r="P644" s="37"/>
      <c r="Q644">
        <f t="shared" si="30"/>
        <v>0</v>
      </c>
      <c r="R644">
        <f t="shared" si="31"/>
        <v>0</v>
      </c>
      <c r="S644" t="str">
        <f>VLOOKUP(C644*1,effectif!A:BA,53,0)</f>
        <v>071194</v>
      </c>
      <c r="T644">
        <f t="shared" si="32"/>
        <v>306257</v>
      </c>
    </row>
    <row r="645" spans="1:20" x14ac:dyDescent="0.25">
      <c r="A645" s="37" t="s">
        <v>11177</v>
      </c>
      <c r="B645" s="37" t="s">
        <v>11178</v>
      </c>
      <c r="C645" s="37" t="s">
        <v>8761</v>
      </c>
      <c r="D645" s="37" t="s">
        <v>11772</v>
      </c>
      <c r="E645" s="37">
        <v>7.58</v>
      </c>
      <c r="F645" s="37">
        <v>0</v>
      </c>
      <c r="G645" s="37">
        <v>4.3099999999999996</v>
      </c>
      <c r="H645" s="37">
        <v>7.81</v>
      </c>
      <c r="I645" s="37">
        <v>0</v>
      </c>
      <c r="J645" s="37">
        <v>6.49</v>
      </c>
      <c r="K645" s="37">
        <v>4.13</v>
      </c>
      <c r="L645" s="37">
        <v>0.25</v>
      </c>
      <c r="M645" s="37">
        <v>0</v>
      </c>
      <c r="N645" s="37">
        <v>5.0599999999999996</v>
      </c>
      <c r="O645" s="37">
        <v>0</v>
      </c>
      <c r="P645" s="37">
        <v>4.0199999999999996</v>
      </c>
      <c r="Q645">
        <f t="shared" si="30"/>
        <v>15.39</v>
      </c>
      <c r="R645">
        <f t="shared" si="31"/>
        <v>16.77</v>
      </c>
      <c r="S645" t="str">
        <f>VLOOKUP(C645*1,effectif!A:BA,53,0)</f>
        <v>071194</v>
      </c>
      <c r="T645">
        <f t="shared" si="32"/>
        <v>193602</v>
      </c>
    </row>
    <row r="646" spans="1:20" x14ac:dyDescent="0.25">
      <c r="A646" s="37" t="s">
        <v>11177</v>
      </c>
      <c r="B646" s="37" t="s">
        <v>11178</v>
      </c>
      <c r="C646" s="37" t="s">
        <v>9974</v>
      </c>
      <c r="D646" s="37" t="s">
        <v>11189</v>
      </c>
      <c r="E646" s="37"/>
      <c r="F646" s="37"/>
      <c r="G646" s="37"/>
      <c r="H646" s="37"/>
      <c r="I646" s="37"/>
      <c r="J646" s="37"/>
      <c r="K646" s="37"/>
      <c r="L646" s="37"/>
      <c r="M646" s="37"/>
      <c r="N646" s="37"/>
      <c r="O646" s="37"/>
      <c r="P646" s="37"/>
      <c r="Q646">
        <f t="shared" si="30"/>
        <v>0</v>
      </c>
      <c r="R646">
        <f t="shared" si="31"/>
        <v>0</v>
      </c>
      <c r="S646" t="str">
        <f>VLOOKUP(C646*1,effectif!A:BA,53,0)</f>
        <v>071194</v>
      </c>
      <c r="T646">
        <f t="shared" si="32"/>
        <v>98067</v>
      </c>
    </row>
    <row r="647" spans="1:20" x14ac:dyDescent="0.25">
      <c r="A647" s="37" t="s">
        <v>11177</v>
      </c>
      <c r="B647" s="37" t="s">
        <v>11178</v>
      </c>
      <c r="C647" s="37" t="s">
        <v>10316</v>
      </c>
      <c r="D647" s="37" t="s">
        <v>11189</v>
      </c>
      <c r="E647" s="37"/>
      <c r="F647" s="37"/>
      <c r="G647" s="37"/>
      <c r="H647" s="37"/>
      <c r="I647" s="37"/>
      <c r="J647" s="37"/>
      <c r="K647" s="37"/>
      <c r="L647" s="37"/>
      <c r="M647" s="37"/>
      <c r="N647" s="37"/>
      <c r="O647" s="37"/>
      <c r="P647" s="37"/>
      <c r="Q647">
        <f t="shared" si="30"/>
        <v>0</v>
      </c>
      <c r="R647">
        <f t="shared" si="31"/>
        <v>0</v>
      </c>
      <c r="S647" t="str">
        <f>VLOOKUP(C647*1,effectif!A:BA,53,0)</f>
        <v>071194</v>
      </c>
      <c r="T647">
        <f t="shared" si="32"/>
        <v>97090</v>
      </c>
    </row>
    <row r="648" spans="1:20" x14ac:dyDescent="0.25">
      <c r="A648" s="37" t="s">
        <v>11177</v>
      </c>
      <c r="B648" s="37" t="s">
        <v>11178</v>
      </c>
      <c r="C648" s="37" t="s">
        <v>10309</v>
      </c>
      <c r="D648" s="37" t="s">
        <v>11189</v>
      </c>
      <c r="E648" s="37"/>
      <c r="F648" s="37"/>
      <c r="G648" s="37"/>
      <c r="H648" s="37"/>
      <c r="I648" s="37"/>
      <c r="J648" s="37"/>
      <c r="K648" s="37"/>
      <c r="L648" s="37"/>
      <c r="M648" s="37"/>
      <c r="N648" s="37"/>
      <c r="O648" s="37"/>
      <c r="P648" s="37"/>
      <c r="Q648">
        <f t="shared" si="30"/>
        <v>0</v>
      </c>
      <c r="R648">
        <f t="shared" si="31"/>
        <v>0</v>
      </c>
      <c r="S648" t="str">
        <f>VLOOKUP(C648*1,effectif!A:BA,53,0)</f>
        <v>071194</v>
      </c>
      <c r="T648">
        <f t="shared" si="32"/>
        <v>97105</v>
      </c>
    </row>
    <row r="649" spans="1:20" x14ac:dyDescent="0.25">
      <c r="A649" s="37" t="s">
        <v>11177</v>
      </c>
      <c r="B649" s="37" t="s">
        <v>11178</v>
      </c>
      <c r="C649" s="37" t="s">
        <v>8766</v>
      </c>
      <c r="D649" s="37" t="s">
        <v>11189</v>
      </c>
      <c r="E649" s="37"/>
      <c r="F649" s="37"/>
      <c r="G649" s="37"/>
      <c r="H649" s="37"/>
      <c r="I649" s="37"/>
      <c r="J649" s="37"/>
      <c r="K649" s="37"/>
      <c r="L649" s="37"/>
      <c r="M649" s="37"/>
      <c r="N649" s="37"/>
      <c r="O649" s="37"/>
      <c r="P649" s="37"/>
      <c r="Q649">
        <f t="shared" si="30"/>
        <v>0</v>
      </c>
      <c r="R649">
        <f t="shared" si="31"/>
        <v>0</v>
      </c>
      <c r="S649" t="str">
        <f>VLOOKUP(C649*1,effectif!A:BA,53,0)</f>
        <v>071194</v>
      </c>
      <c r="T649">
        <f t="shared" si="32"/>
        <v>993241</v>
      </c>
    </row>
    <row r="650" spans="1:20" x14ac:dyDescent="0.25">
      <c r="A650" s="37" t="s">
        <v>11177</v>
      </c>
      <c r="B650" s="37" t="s">
        <v>11178</v>
      </c>
      <c r="C650" s="37" t="s">
        <v>8764</v>
      </c>
      <c r="D650" s="37" t="s">
        <v>11189</v>
      </c>
      <c r="E650" s="37"/>
      <c r="F650" s="37"/>
      <c r="G650" s="37"/>
      <c r="H650" s="37"/>
      <c r="I650" s="37"/>
      <c r="J650" s="37"/>
      <c r="K650" s="37"/>
      <c r="L650" s="37"/>
      <c r="M650" s="37"/>
      <c r="N650" s="37"/>
      <c r="O650" s="37"/>
      <c r="P650" s="37"/>
      <c r="Q650">
        <f t="shared" si="30"/>
        <v>0</v>
      </c>
      <c r="R650">
        <f t="shared" si="31"/>
        <v>0</v>
      </c>
      <c r="S650" t="str">
        <f>VLOOKUP(C650*1,effectif!A:BA,53,0)</f>
        <v>071194</v>
      </c>
      <c r="T650">
        <f t="shared" si="32"/>
        <v>993242</v>
      </c>
    </row>
    <row r="651" spans="1:20" x14ac:dyDescent="0.25">
      <c r="A651" s="37" t="s">
        <v>11174</v>
      </c>
      <c r="B651" s="37" t="s">
        <v>11175</v>
      </c>
      <c r="C651" s="37" t="s">
        <v>6942</v>
      </c>
      <c r="D651" s="37" t="s">
        <v>11773</v>
      </c>
      <c r="E651" s="37"/>
      <c r="F651" s="37"/>
      <c r="G651" s="37"/>
      <c r="H651" s="37"/>
      <c r="I651" s="37"/>
      <c r="J651" s="37"/>
      <c r="K651" s="37"/>
      <c r="L651" s="37"/>
      <c r="M651" s="37"/>
      <c r="N651" s="37"/>
      <c r="O651" s="37"/>
      <c r="P651" s="37"/>
      <c r="Q651">
        <f t="shared" si="30"/>
        <v>0</v>
      </c>
      <c r="R651">
        <f t="shared" si="31"/>
        <v>0</v>
      </c>
      <c r="S651" t="str">
        <f>VLOOKUP(C651*1,effectif!A:BA,53,0)</f>
        <v>071195</v>
      </c>
      <c r="T651">
        <f t="shared" si="32"/>
        <v>71195</v>
      </c>
    </row>
    <row r="652" spans="1:20" x14ac:dyDescent="0.25">
      <c r="A652" s="37" t="s">
        <v>11174</v>
      </c>
      <c r="B652" s="37" t="s">
        <v>11175</v>
      </c>
      <c r="C652" s="37" t="s">
        <v>3505</v>
      </c>
      <c r="D652" s="37" t="s">
        <v>11774</v>
      </c>
      <c r="E652" s="37">
        <v>8.59</v>
      </c>
      <c r="F652" s="37">
        <v>0.69</v>
      </c>
      <c r="G652" s="37">
        <v>0.62</v>
      </c>
      <c r="H652" s="37">
        <v>11.65</v>
      </c>
      <c r="I652" s="37">
        <v>0.76</v>
      </c>
      <c r="J652" s="37">
        <v>1.94</v>
      </c>
      <c r="K652" s="37">
        <v>12.06</v>
      </c>
      <c r="L652" s="37">
        <v>0.24</v>
      </c>
      <c r="M652" s="37">
        <v>3.68</v>
      </c>
      <c r="N652" s="37">
        <v>13.63</v>
      </c>
      <c r="O652" s="37">
        <v>0.33</v>
      </c>
      <c r="P652" s="37">
        <v>3.6</v>
      </c>
      <c r="Q652">
        <f t="shared" si="30"/>
        <v>20.240000000000002</v>
      </c>
      <c r="R652">
        <f t="shared" si="31"/>
        <v>34.28</v>
      </c>
      <c r="S652" t="str">
        <f>VLOOKUP(C652*1,effectif!A:BA,53,0)</f>
        <v>071198</v>
      </c>
      <c r="T652">
        <f t="shared" si="32"/>
        <v>304601</v>
      </c>
    </row>
    <row r="653" spans="1:20" x14ac:dyDescent="0.25">
      <c r="A653" s="37" t="s">
        <v>11177</v>
      </c>
      <c r="B653" s="37" t="s">
        <v>11178</v>
      </c>
      <c r="C653" s="37" t="s">
        <v>10313</v>
      </c>
      <c r="D653" s="37" t="s">
        <v>11775</v>
      </c>
      <c r="E653" s="37"/>
      <c r="F653" s="37"/>
      <c r="G653" s="37"/>
      <c r="H653" s="37"/>
      <c r="I653" s="37"/>
      <c r="J653" s="37"/>
      <c r="K653" s="37"/>
      <c r="L653" s="37"/>
      <c r="M653" s="37"/>
      <c r="N653" s="37"/>
      <c r="O653" s="37"/>
      <c r="P653" s="37"/>
      <c r="Q653">
        <f t="shared" si="30"/>
        <v>0</v>
      </c>
      <c r="R653">
        <f t="shared" si="31"/>
        <v>0</v>
      </c>
      <c r="S653" t="str">
        <f>VLOOKUP(C653*1,effectif!A:BA,53,0)</f>
        <v>071198</v>
      </c>
      <c r="T653">
        <f t="shared" si="32"/>
        <v>306032</v>
      </c>
    </row>
    <row r="654" spans="1:20" x14ac:dyDescent="0.25">
      <c r="A654" s="37" t="s">
        <v>11177</v>
      </c>
      <c r="B654" s="37" t="s">
        <v>11178</v>
      </c>
      <c r="C654" s="37" t="s">
        <v>4747</v>
      </c>
      <c r="D654" s="37" t="s">
        <v>11776</v>
      </c>
      <c r="E654" s="37">
        <v>13.38</v>
      </c>
      <c r="F654" s="37">
        <v>11.92</v>
      </c>
      <c r="G654" s="37">
        <v>0</v>
      </c>
      <c r="H654" s="37"/>
      <c r="I654" s="37"/>
      <c r="J654" s="37"/>
      <c r="K654" s="37"/>
      <c r="L654" s="37"/>
      <c r="M654" s="37"/>
      <c r="N654" s="37"/>
      <c r="O654" s="37"/>
      <c r="P654" s="37"/>
      <c r="Q654">
        <f t="shared" si="30"/>
        <v>13.38</v>
      </c>
      <c r="R654">
        <f t="shared" si="31"/>
        <v>13.38</v>
      </c>
      <c r="S654" t="str">
        <f>VLOOKUP(C654*1,effectif!A:BA,53,0)</f>
        <v>071198</v>
      </c>
      <c r="T654">
        <f t="shared" si="32"/>
        <v>305629</v>
      </c>
    </row>
    <row r="655" spans="1:20" x14ac:dyDescent="0.25">
      <c r="A655" s="37" t="s">
        <v>11177</v>
      </c>
      <c r="B655" s="37" t="s">
        <v>11178</v>
      </c>
      <c r="C655" s="37" t="s">
        <v>7572</v>
      </c>
      <c r="D655" s="37" t="s">
        <v>11777</v>
      </c>
      <c r="E655" s="37">
        <v>2.7</v>
      </c>
      <c r="F655" s="37">
        <v>0</v>
      </c>
      <c r="G655" s="37">
        <v>0</v>
      </c>
      <c r="H655" s="37">
        <v>8.58</v>
      </c>
      <c r="I655" s="37">
        <v>1.29</v>
      </c>
      <c r="J655" s="37">
        <v>0</v>
      </c>
      <c r="K655" s="37">
        <v>20.7</v>
      </c>
      <c r="L655" s="37">
        <v>2.0099999999999998</v>
      </c>
      <c r="M655" s="37">
        <v>0</v>
      </c>
      <c r="N655" s="37">
        <v>23.8</v>
      </c>
      <c r="O655" s="37">
        <v>0.21</v>
      </c>
      <c r="P655" s="37">
        <v>8.99</v>
      </c>
      <c r="Q655">
        <f t="shared" si="30"/>
        <v>11.280000000000001</v>
      </c>
      <c r="R655">
        <f t="shared" si="31"/>
        <v>47.2</v>
      </c>
      <c r="S655" t="str">
        <f>VLOOKUP(C655*1,effectif!A:BA,53,0)</f>
        <v>071198</v>
      </c>
      <c r="T655">
        <f t="shared" si="32"/>
        <v>304221</v>
      </c>
    </row>
    <row r="656" spans="1:20" x14ac:dyDescent="0.25">
      <c r="A656" s="37" t="s">
        <v>11177</v>
      </c>
      <c r="B656" s="37" t="s">
        <v>11178</v>
      </c>
      <c r="C656" s="37" t="s">
        <v>5479</v>
      </c>
      <c r="D656" s="37" t="s">
        <v>11778</v>
      </c>
      <c r="E656" s="37"/>
      <c r="F656" s="37"/>
      <c r="G656" s="37"/>
      <c r="H656" s="37"/>
      <c r="I656" s="37"/>
      <c r="J656" s="37"/>
      <c r="K656" s="37"/>
      <c r="L656" s="37"/>
      <c r="M656" s="37"/>
      <c r="N656" s="37"/>
      <c r="O656" s="37"/>
      <c r="P656" s="37"/>
      <c r="Q656">
        <f t="shared" si="30"/>
        <v>0</v>
      </c>
      <c r="R656">
        <f t="shared" si="31"/>
        <v>0</v>
      </c>
      <c r="S656" t="str">
        <f>VLOOKUP(C656*1,effectif!A:BA,53,0)</f>
        <v>071198</v>
      </c>
      <c r="T656">
        <f t="shared" si="32"/>
        <v>306192</v>
      </c>
    </row>
    <row r="657" spans="1:20" x14ac:dyDescent="0.25">
      <c r="A657" s="37" t="s">
        <v>11177</v>
      </c>
      <c r="B657" s="37" t="s">
        <v>11178</v>
      </c>
      <c r="C657" s="37" t="s">
        <v>9930</v>
      </c>
      <c r="D657" s="37" t="s">
        <v>11779</v>
      </c>
      <c r="E657" s="37">
        <v>1.59</v>
      </c>
      <c r="F657" s="37">
        <v>0</v>
      </c>
      <c r="G657" s="37">
        <v>0</v>
      </c>
      <c r="H657" s="37">
        <v>4.5199999999999996</v>
      </c>
      <c r="I657" s="37">
        <v>0</v>
      </c>
      <c r="J657" s="37">
        <v>46.58</v>
      </c>
      <c r="K657" s="37">
        <v>49.75</v>
      </c>
      <c r="L657" s="37">
        <v>0</v>
      </c>
      <c r="M657" s="37">
        <v>100</v>
      </c>
      <c r="N657" s="37">
        <v>17.22</v>
      </c>
      <c r="O657" s="37">
        <v>0</v>
      </c>
      <c r="P657" s="37"/>
      <c r="Q657">
        <f t="shared" si="30"/>
        <v>6.1099999999999994</v>
      </c>
      <c r="R657">
        <f t="shared" si="31"/>
        <v>68.56</v>
      </c>
      <c r="S657" t="str">
        <f>VLOOKUP(C657*1,effectif!A:BA,53,0)</f>
        <v>071198</v>
      </c>
      <c r="T657">
        <f t="shared" si="32"/>
        <v>302825</v>
      </c>
    </row>
    <row r="658" spans="1:20" x14ac:dyDescent="0.25">
      <c r="A658" s="37" t="s">
        <v>11177</v>
      </c>
      <c r="B658" s="37" t="s">
        <v>11178</v>
      </c>
      <c r="C658" s="37" t="s">
        <v>5119</v>
      </c>
      <c r="D658" s="37" t="s">
        <v>11780</v>
      </c>
      <c r="E658" s="37">
        <v>4.7</v>
      </c>
      <c r="F658" s="37">
        <v>0</v>
      </c>
      <c r="G658" s="37">
        <v>0</v>
      </c>
      <c r="H658" s="37">
        <v>5.4</v>
      </c>
      <c r="I658" s="37">
        <v>0</v>
      </c>
      <c r="J658" s="37">
        <v>0</v>
      </c>
      <c r="K658" s="37">
        <v>17.8</v>
      </c>
      <c r="L658" s="37">
        <v>0</v>
      </c>
      <c r="M658" s="37">
        <v>0</v>
      </c>
      <c r="N658" s="37"/>
      <c r="O658" s="37"/>
      <c r="P658" s="37"/>
      <c r="Q658">
        <f t="shared" si="30"/>
        <v>10.100000000000001</v>
      </c>
      <c r="R658">
        <f t="shared" si="31"/>
        <v>22.5</v>
      </c>
      <c r="S658" t="str">
        <f>VLOOKUP(C658*1,effectif!A:BA,53,0)</f>
        <v>071198</v>
      </c>
      <c r="T658">
        <f t="shared" si="32"/>
        <v>305356</v>
      </c>
    </row>
    <row r="659" spans="1:20" x14ac:dyDescent="0.25">
      <c r="A659" s="37" t="s">
        <v>11177</v>
      </c>
      <c r="B659" s="37" t="s">
        <v>11178</v>
      </c>
      <c r="C659" s="37" t="s">
        <v>7619</v>
      </c>
      <c r="D659" s="37" t="s">
        <v>11781</v>
      </c>
      <c r="E659" s="37"/>
      <c r="F659" s="37"/>
      <c r="G659" s="37"/>
      <c r="H659" s="37"/>
      <c r="I659" s="37"/>
      <c r="J659" s="37"/>
      <c r="K659" s="37"/>
      <c r="L659" s="37"/>
      <c r="M659" s="37"/>
      <c r="N659" s="37"/>
      <c r="O659" s="37"/>
      <c r="P659" s="37"/>
      <c r="Q659">
        <f t="shared" si="30"/>
        <v>0</v>
      </c>
      <c r="R659">
        <f t="shared" si="31"/>
        <v>0</v>
      </c>
      <c r="S659" t="str">
        <f>VLOOKUP(C659*1,effectif!A:BA,53,0)</f>
        <v>071198</v>
      </c>
      <c r="T659">
        <f t="shared" si="32"/>
        <v>305862</v>
      </c>
    </row>
    <row r="660" spans="1:20" x14ac:dyDescent="0.25">
      <c r="A660" s="37" t="s">
        <v>11177</v>
      </c>
      <c r="B660" s="37" t="s">
        <v>11178</v>
      </c>
      <c r="C660" s="37" t="s">
        <v>6179</v>
      </c>
      <c r="D660" s="37" t="s">
        <v>11782</v>
      </c>
      <c r="E660" s="37">
        <v>2.4900000000000002</v>
      </c>
      <c r="F660" s="37">
        <v>0.86</v>
      </c>
      <c r="G660" s="37">
        <v>0</v>
      </c>
      <c r="H660" s="37">
        <v>5.2</v>
      </c>
      <c r="I660" s="37">
        <v>0</v>
      </c>
      <c r="J660" s="37">
        <v>0</v>
      </c>
      <c r="K660" s="37">
        <v>7.28</v>
      </c>
      <c r="L660" s="37">
        <v>0</v>
      </c>
      <c r="M660" s="37">
        <v>0</v>
      </c>
      <c r="N660" s="37">
        <v>19.82</v>
      </c>
      <c r="O660" s="37">
        <v>0</v>
      </c>
      <c r="P660" s="37">
        <v>4.74</v>
      </c>
      <c r="Q660">
        <f t="shared" si="30"/>
        <v>7.69</v>
      </c>
      <c r="R660">
        <f t="shared" si="31"/>
        <v>29.59</v>
      </c>
      <c r="S660" t="str">
        <f>VLOOKUP(C660*1,effectif!A:BA,53,0)</f>
        <v>071198</v>
      </c>
      <c r="T660">
        <f t="shared" si="32"/>
        <v>304833</v>
      </c>
    </row>
    <row r="661" spans="1:20" x14ac:dyDescent="0.25">
      <c r="A661" s="37" t="s">
        <v>11177</v>
      </c>
      <c r="B661" s="37" t="s">
        <v>11178</v>
      </c>
      <c r="C661" s="37" t="s">
        <v>4394</v>
      </c>
      <c r="D661" s="37" t="s">
        <v>11783</v>
      </c>
      <c r="E661" s="37">
        <v>1.46</v>
      </c>
      <c r="F661" s="37">
        <v>0</v>
      </c>
      <c r="G661" s="37">
        <v>0</v>
      </c>
      <c r="H661" s="37">
        <v>6.17</v>
      </c>
      <c r="I661" s="37">
        <v>0</v>
      </c>
      <c r="J661" s="37">
        <v>0</v>
      </c>
      <c r="K661" s="37">
        <v>17.16</v>
      </c>
      <c r="L661" s="37">
        <v>0.33</v>
      </c>
      <c r="M661" s="37">
        <v>0</v>
      </c>
      <c r="N661" s="37">
        <v>4.04</v>
      </c>
      <c r="O661" s="37">
        <v>0.28000000000000003</v>
      </c>
      <c r="P661" s="37">
        <v>0</v>
      </c>
      <c r="Q661">
        <f t="shared" si="30"/>
        <v>7.63</v>
      </c>
      <c r="R661">
        <f t="shared" si="31"/>
        <v>22.66</v>
      </c>
      <c r="S661" t="str">
        <f>VLOOKUP(C661*1,effectif!A:BA,53,0)</f>
        <v>071198</v>
      </c>
      <c r="T661">
        <f t="shared" si="32"/>
        <v>168175</v>
      </c>
    </row>
    <row r="662" spans="1:20" x14ac:dyDescent="0.25">
      <c r="A662" s="37" t="s">
        <v>11177</v>
      </c>
      <c r="B662" s="37" t="s">
        <v>11178</v>
      </c>
      <c r="C662" s="37" t="s">
        <v>4192</v>
      </c>
      <c r="D662" s="37" t="s">
        <v>11784</v>
      </c>
      <c r="E662" s="37">
        <v>20.92</v>
      </c>
      <c r="F662" s="37">
        <v>0</v>
      </c>
      <c r="G662" s="37">
        <v>3.9</v>
      </c>
      <c r="H662" s="37">
        <v>21.28</v>
      </c>
      <c r="I662" s="37">
        <v>2.09</v>
      </c>
      <c r="J662" s="37">
        <v>5.25</v>
      </c>
      <c r="K662" s="37">
        <v>13.79</v>
      </c>
      <c r="L662" s="37">
        <v>0</v>
      </c>
      <c r="M662" s="37">
        <v>0</v>
      </c>
      <c r="N662" s="37">
        <v>13.1</v>
      </c>
      <c r="O662" s="37">
        <v>0.51</v>
      </c>
      <c r="P662" s="37"/>
      <c r="Q662">
        <f t="shared" si="30"/>
        <v>42.2</v>
      </c>
      <c r="R662">
        <f t="shared" si="31"/>
        <v>47.81</v>
      </c>
      <c r="S662" t="str">
        <f>VLOOKUP(C662*1,effectif!A:BA,53,0)</f>
        <v>071198</v>
      </c>
      <c r="T662">
        <f t="shared" si="32"/>
        <v>305163</v>
      </c>
    </row>
    <row r="663" spans="1:20" x14ac:dyDescent="0.25">
      <c r="A663" s="37" t="s">
        <v>11177</v>
      </c>
      <c r="B663" s="37" t="s">
        <v>11178</v>
      </c>
      <c r="C663" s="37" t="s">
        <v>3502</v>
      </c>
      <c r="D663" s="37" t="s">
        <v>11785</v>
      </c>
      <c r="E663" s="37">
        <v>1.61</v>
      </c>
      <c r="F663" s="37">
        <v>0</v>
      </c>
      <c r="G663" s="37">
        <v>0</v>
      </c>
      <c r="H663" s="37"/>
      <c r="I663" s="37"/>
      <c r="J663" s="37"/>
      <c r="K663" s="37"/>
      <c r="L663" s="37"/>
      <c r="M663" s="37"/>
      <c r="N663" s="37"/>
      <c r="O663" s="37"/>
      <c r="P663" s="37"/>
      <c r="Q663">
        <f t="shared" si="30"/>
        <v>1.61</v>
      </c>
      <c r="R663">
        <f t="shared" si="31"/>
        <v>1.61</v>
      </c>
      <c r="S663" t="str">
        <f>VLOOKUP(C663*1,effectif!A:BA,53,0)</f>
        <v>071198</v>
      </c>
      <c r="T663">
        <f t="shared" si="32"/>
        <v>305712</v>
      </c>
    </row>
    <row r="664" spans="1:20" x14ac:dyDescent="0.25">
      <c r="A664" s="37" t="s">
        <v>11177</v>
      </c>
      <c r="B664" s="37" t="s">
        <v>11178</v>
      </c>
      <c r="C664" s="37" t="s">
        <v>5585</v>
      </c>
      <c r="D664" s="37" t="s">
        <v>11786</v>
      </c>
      <c r="E664" s="37"/>
      <c r="F664" s="37"/>
      <c r="G664" s="37"/>
      <c r="H664" s="37"/>
      <c r="I664" s="37"/>
      <c r="J664" s="37"/>
      <c r="K664" s="37"/>
      <c r="L664" s="37"/>
      <c r="M664" s="37"/>
      <c r="N664" s="37"/>
      <c r="O664" s="37"/>
      <c r="P664" s="37"/>
      <c r="Q664">
        <f t="shared" si="30"/>
        <v>0</v>
      </c>
      <c r="R664">
        <f t="shared" si="31"/>
        <v>0</v>
      </c>
      <c r="S664" t="str">
        <f>VLOOKUP(C664*1,effectif!A:BA,53,0)</f>
        <v>071198</v>
      </c>
      <c r="T664">
        <f t="shared" si="32"/>
        <v>306234</v>
      </c>
    </row>
    <row r="665" spans="1:20" x14ac:dyDescent="0.25">
      <c r="A665" s="37" t="s">
        <v>11177</v>
      </c>
      <c r="B665" s="37" t="s">
        <v>11178</v>
      </c>
      <c r="C665" s="37" t="s">
        <v>10046</v>
      </c>
      <c r="D665" s="37" t="s">
        <v>11189</v>
      </c>
      <c r="E665" s="37"/>
      <c r="F665" s="37"/>
      <c r="G665" s="37"/>
      <c r="H665" s="37"/>
      <c r="I665" s="37"/>
      <c r="J665" s="37"/>
      <c r="K665" s="37"/>
      <c r="L665" s="37"/>
      <c r="M665" s="37"/>
      <c r="N665" s="37"/>
      <c r="O665" s="37"/>
      <c r="P665" s="37"/>
      <c r="Q665">
        <f t="shared" si="30"/>
        <v>0</v>
      </c>
      <c r="R665">
        <f t="shared" si="31"/>
        <v>0</v>
      </c>
      <c r="S665" t="str">
        <f>VLOOKUP(C665*1,effectif!A:BA,53,0)</f>
        <v>071198</v>
      </c>
      <c r="T665">
        <f t="shared" si="32"/>
        <v>97870</v>
      </c>
    </row>
    <row r="666" spans="1:20" x14ac:dyDescent="0.25">
      <c r="A666" s="37" t="s">
        <v>11174</v>
      </c>
      <c r="B666" s="37" t="s">
        <v>11175</v>
      </c>
      <c r="C666" s="37" t="s">
        <v>1966</v>
      </c>
      <c r="D666" s="37" t="s">
        <v>13992</v>
      </c>
      <c r="E666" s="37">
        <v>2.21</v>
      </c>
      <c r="F666" s="37">
        <v>0.47</v>
      </c>
      <c r="G666" s="37">
        <v>0.87</v>
      </c>
      <c r="H666" s="37">
        <v>8.56</v>
      </c>
      <c r="I666" s="37">
        <v>1.19</v>
      </c>
      <c r="J666" s="37">
        <v>7.92</v>
      </c>
      <c r="K666" s="37">
        <v>17.239999999999998</v>
      </c>
      <c r="L666" s="37">
        <v>6.97</v>
      </c>
      <c r="M666" s="37">
        <v>13.09</v>
      </c>
      <c r="N666" s="37">
        <v>22.54</v>
      </c>
      <c r="O666" s="37">
        <v>13.72</v>
      </c>
      <c r="P666" s="37">
        <v>12.48</v>
      </c>
      <c r="Q666">
        <f t="shared" si="30"/>
        <v>10.77</v>
      </c>
      <c r="R666">
        <f t="shared" si="31"/>
        <v>41.989999999999995</v>
      </c>
      <c r="S666" t="str">
        <f>VLOOKUP(C666*1,effectif!A:BA,53,0)</f>
        <v>071500</v>
      </c>
      <c r="T666">
        <f t="shared" si="32"/>
        <v>71500</v>
      </c>
    </row>
    <row r="667" spans="1:20" x14ac:dyDescent="0.25">
      <c r="A667" s="37" t="s">
        <v>11177</v>
      </c>
      <c r="B667" s="37" t="s">
        <v>11178</v>
      </c>
      <c r="C667" s="37" t="s">
        <v>4833</v>
      </c>
      <c r="D667" s="37" t="s">
        <v>11787</v>
      </c>
      <c r="E667" s="37">
        <v>2.44</v>
      </c>
      <c r="F667" s="37">
        <v>0</v>
      </c>
      <c r="G667" s="37">
        <v>0</v>
      </c>
      <c r="H667" s="37">
        <v>3.43</v>
      </c>
      <c r="I667" s="37">
        <v>0</v>
      </c>
      <c r="J667" s="37">
        <v>0</v>
      </c>
      <c r="K667" s="37">
        <v>18.82</v>
      </c>
      <c r="L667" s="37">
        <v>12.32</v>
      </c>
      <c r="M667" s="37">
        <v>0</v>
      </c>
      <c r="N667" s="37">
        <v>19.86</v>
      </c>
      <c r="O667" s="37">
        <v>12.84</v>
      </c>
      <c r="P667" s="37">
        <v>0</v>
      </c>
      <c r="Q667">
        <f t="shared" si="30"/>
        <v>5.87</v>
      </c>
      <c r="R667">
        <f t="shared" si="31"/>
        <v>41.120000000000005</v>
      </c>
      <c r="S667" t="str">
        <f>VLOOKUP(C667*1,effectif!A:BA,53,0)</f>
        <v>071500</v>
      </c>
      <c r="T667">
        <f t="shared" si="32"/>
        <v>300056</v>
      </c>
    </row>
    <row r="668" spans="1:20" x14ac:dyDescent="0.25">
      <c r="A668" s="37" t="s">
        <v>11177</v>
      </c>
      <c r="B668" s="37" t="s">
        <v>11178</v>
      </c>
      <c r="C668" s="37" t="s">
        <v>3907</v>
      </c>
      <c r="D668" s="37" t="s">
        <v>11788</v>
      </c>
      <c r="E668" s="37"/>
      <c r="F668" s="37"/>
      <c r="G668" s="37"/>
      <c r="H668" s="37"/>
      <c r="I668" s="37"/>
      <c r="J668" s="37"/>
      <c r="K668" s="37"/>
      <c r="L668" s="37"/>
      <c r="M668" s="37"/>
      <c r="N668" s="37"/>
      <c r="O668" s="37"/>
      <c r="P668" s="37"/>
      <c r="Q668">
        <f t="shared" si="30"/>
        <v>0</v>
      </c>
      <c r="R668">
        <f t="shared" si="31"/>
        <v>0</v>
      </c>
      <c r="S668" t="str">
        <f>VLOOKUP(C668*1,effectif!A:BA,53,0)</f>
        <v>071500</v>
      </c>
      <c r="T668">
        <f t="shared" si="32"/>
        <v>306096</v>
      </c>
    </row>
    <row r="669" spans="1:20" x14ac:dyDescent="0.25">
      <c r="A669" s="37" t="s">
        <v>11177</v>
      </c>
      <c r="B669" s="37" t="s">
        <v>11178</v>
      </c>
      <c r="C669" s="37" t="s">
        <v>2607</v>
      </c>
      <c r="D669" s="37" t="s">
        <v>11789</v>
      </c>
      <c r="E669" s="37">
        <v>0</v>
      </c>
      <c r="F669" s="37">
        <v>0</v>
      </c>
      <c r="G669" s="37">
        <v>0</v>
      </c>
      <c r="H669" s="37">
        <v>0</v>
      </c>
      <c r="I669" s="37">
        <v>0</v>
      </c>
      <c r="J669" s="37"/>
      <c r="K669" s="37"/>
      <c r="L669" s="37"/>
      <c r="M669" s="37"/>
      <c r="N669" s="37"/>
      <c r="O669" s="37"/>
      <c r="P669" s="37"/>
      <c r="Q669">
        <f t="shared" si="30"/>
        <v>0</v>
      </c>
      <c r="R669">
        <f t="shared" si="31"/>
        <v>0</v>
      </c>
      <c r="S669" t="str">
        <f>VLOOKUP(C669*1,effectif!A:BA,53,0)</f>
        <v>071500</v>
      </c>
      <c r="T669">
        <f t="shared" si="32"/>
        <v>305562</v>
      </c>
    </row>
    <row r="670" spans="1:20" x14ac:dyDescent="0.25">
      <c r="A670" s="37" t="s">
        <v>11177</v>
      </c>
      <c r="B670" s="37" t="s">
        <v>11178</v>
      </c>
      <c r="C670" s="37" t="s">
        <v>1964</v>
      </c>
      <c r="D670" s="37" t="s">
        <v>11790</v>
      </c>
      <c r="E670" s="37">
        <v>0.4</v>
      </c>
      <c r="F670" s="37">
        <v>0</v>
      </c>
      <c r="G670" s="37">
        <v>0</v>
      </c>
      <c r="H670" s="37">
        <v>3.56</v>
      </c>
      <c r="I670" s="37">
        <v>0</v>
      </c>
      <c r="J670" s="37">
        <v>0</v>
      </c>
      <c r="K670" s="37">
        <v>8.24</v>
      </c>
      <c r="L670" s="37">
        <v>0</v>
      </c>
      <c r="M670" s="37">
        <v>0</v>
      </c>
      <c r="N670" s="37">
        <v>11.29</v>
      </c>
      <c r="O670" s="37">
        <v>0</v>
      </c>
      <c r="P670" s="37">
        <v>6.95</v>
      </c>
      <c r="Q670">
        <f t="shared" si="30"/>
        <v>3.96</v>
      </c>
      <c r="R670">
        <f t="shared" si="31"/>
        <v>19.93</v>
      </c>
      <c r="S670" t="str">
        <f>VLOOKUP(C670*1,effectif!A:BA,53,0)</f>
        <v>071500</v>
      </c>
      <c r="T670">
        <f t="shared" si="32"/>
        <v>304367</v>
      </c>
    </row>
    <row r="671" spans="1:20" x14ac:dyDescent="0.25">
      <c r="A671" s="37" t="s">
        <v>11177</v>
      </c>
      <c r="B671" s="37" t="s">
        <v>11178</v>
      </c>
      <c r="C671" s="37" t="s">
        <v>5040</v>
      </c>
      <c r="D671" s="37" t="s">
        <v>11791</v>
      </c>
      <c r="E671" s="37"/>
      <c r="F671" s="37"/>
      <c r="G671" s="37"/>
      <c r="H671" s="37"/>
      <c r="I671" s="37"/>
      <c r="J671" s="37"/>
      <c r="K671" s="37"/>
      <c r="L671" s="37"/>
      <c r="M671" s="37"/>
      <c r="N671" s="37"/>
      <c r="O671" s="37"/>
      <c r="P671" s="37"/>
      <c r="Q671">
        <f t="shared" si="30"/>
        <v>0</v>
      </c>
      <c r="R671">
        <f t="shared" si="31"/>
        <v>0</v>
      </c>
      <c r="S671" t="str">
        <f>VLOOKUP(C671*1,effectif!A:BA,53,0)</f>
        <v>071500</v>
      </c>
      <c r="T671">
        <f t="shared" si="32"/>
        <v>305860</v>
      </c>
    </row>
    <row r="672" spans="1:20" x14ac:dyDescent="0.25">
      <c r="A672" s="37" t="s">
        <v>11177</v>
      </c>
      <c r="B672" s="37" t="s">
        <v>11178</v>
      </c>
      <c r="C672" s="37" t="s">
        <v>8091</v>
      </c>
      <c r="D672" s="37" t="s">
        <v>11792</v>
      </c>
      <c r="E672" s="37"/>
      <c r="F672" s="37"/>
      <c r="G672" s="37"/>
      <c r="H672" s="37"/>
      <c r="I672" s="37"/>
      <c r="J672" s="37"/>
      <c r="K672" s="37"/>
      <c r="L672" s="37"/>
      <c r="M672" s="37"/>
      <c r="N672" s="37"/>
      <c r="O672" s="37"/>
      <c r="P672" s="37"/>
      <c r="Q672">
        <f t="shared" si="30"/>
        <v>0</v>
      </c>
      <c r="R672">
        <f t="shared" si="31"/>
        <v>0</v>
      </c>
      <c r="S672" t="str">
        <f>VLOOKUP(C672*1,effectif!A:BA,53,0)</f>
        <v>071500</v>
      </c>
      <c r="T672">
        <f t="shared" si="32"/>
        <v>306267</v>
      </c>
    </row>
    <row r="673" spans="1:20" x14ac:dyDescent="0.25">
      <c r="A673" s="37" t="s">
        <v>11177</v>
      </c>
      <c r="B673" s="37" t="s">
        <v>11178</v>
      </c>
      <c r="C673" s="37" t="s">
        <v>6375</v>
      </c>
      <c r="D673" s="37" t="s">
        <v>11793</v>
      </c>
      <c r="E673" s="37">
        <v>1.32</v>
      </c>
      <c r="F673" s="37">
        <v>0</v>
      </c>
      <c r="G673" s="37">
        <v>1.57</v>
      </c>
      <c r="H673" s="37">
        <v>2.95</v>
      </c>
      <c r="I673" s="37">
        <v>0</v>
      </c>
      <c r="J673" s="37">
        <v>10.28</v>
      </c>
      <c r="K673" s="37">
        <v>9.14</v>
      </c>
      <c r="L673" s="37">
        <v>1.47</v>
      </c>
      <c r="M673" s="37">
        <v>0</v>
      </c>
      <c r="N673" s="37">
        <v>8.5500000000000007</v>
      </c>
      <c r="O673" s="37">
        <v>6</v>
      </c>
      <c r="P673" s="37">
        <v>11.23</v>
      </c>
      <c r="Q673">
        <f t="shared" si="30"/>
        <v>4.2700000000000005</v>
      </c>
      <c r="R673">
        <f t="shared" si="31"/>
        <v>19.010000000000002</v>
      </c>
      <c r="S673" t="str">
        <f>VLOOKUP(C673*1,effectif!A:BA,53,0)</f>
        <v>071500</v>
      </c>
      <c r="T673">
        <f t="shared" si="32"/>
        <v>302174</v>
      </c>
    </row>
    <row r="674" spans="1:20" x14ac:dyDescent="0.25">
      <c r="A674" s="37" t="s">
        <v>11177</v>
      </c>
      <c r="B674" s="37" t="s">
        <v>11178</v>
      </c>
      <c r="C674" s="37" t="s">
        <v>9190</v>
      </c>
      <c r="D674" s="37" t="s">
        <v>11189</v>
      </c>
      <c r="E674" s="37"/>
      <c r="F674" s="37"/>
      <c r="G674" s="37"/>
      <c r="H674" s="37"/>
      <c r="I674" s="37"/>
      <c r="J674" s="37"/>
      <c r="K674" s="37"/>
      <c r="L674" s="37"/>
      <c r="M674" s="37"/>
      <c r="N674" s="37"/>
      <c r="O674" s="37"/>
      <c r="P674" s="37"/>
      <c r="Q674">
        <f t="shared" si="30"/>
        <v>0</v>
      </c>
      <c r="R674">
        <f t="shared" si="31"/>
        <v>0</v>
      </c>
      <c r="S674" t="str">
        <f>VLOOKUP(C674*1,effectif!A:BA,53,0)</f>
        <v>071500</v>
      </c>
      <c r="T674">
        <f t="shared" si="32"/>
        <v>991970</v>
      </c>
    </row>
    <row r="675" spans="1:20" x14ac:dyDescent="0.25">
      <c r="A675" s="37" t="s">
        <v>11177</v>
      </c>
      <c r="B675" s="37" t="s">
        <v>11178</v>
      </c>
      <c r="C675" s="37" t="s">
        <v>9187</v>
      </c>
      <c r="D675" s="37" t="s">
        <v>11189</v>
      </c>
      <c r="E675" s="37"/>
      <c r="F675" s="37"/>
      <c r="G675" s="37"/>
      <c r="H675" s="37"/>
      <c r="I675" s="37"/>
      <c r="J675" s="37"/>
      <c r="K675" s="37"/>
      <c r="L675" s="37"/>
      <c r="M675" s="37"/>
      <c r="N675" s="37"/>
      <c r="O675" s="37"/>
      <c r="P675" s="37"/>
      <c r="Q675">
        <f t="shared" si="30"/>
        <v>0</v>
      </c>
      <c r="R675">
        <f t="shared" si="31"/>
        <v>0</v>
      </c>
      <c r="S675" t="str">
        <f>VLOOKUP(C675*1,effectif!A:BA,53,0)</f>
        <v>071500</v>
      </c>
      <c r="T675">
        <f t="shared" si="32"/>
        <v>991974</v>
      </c>
    </row>
    <row r="676" spans="1:20" x14ac:dyDescent="0.25">
      <c r="A676" s="37" t="s">
        <v>11177</v>
      </c>
      <c r="B676" s="37" t="s">
        <v>11178</v>
      </c>
      <c r="C676" s="37" t="s">
        <v>9184</v>
      </c>
      <c r="D676" s="37" t="s">
        <v>11189</v>
      </c>
      <c r="E676" s="37"/>
      <c r="F676" s="37"/>
      <c r="G676" s="37"/>
      <c r="H676" s="37"/>
      <c r="I676" s="37"/>
      <c r="J676" s="37"/>
      <c r="K676" s="37"/>
      <c r="L676" s="37"/>
      <c r="M676" s="37"/>
      <c r="N676" s="37"/>
      <c r="O676" s="37"/>
      <c r="P676" s="37"/>
      <c r="Q676">
        <f t="shared" si="30"/>
        <v>0</v>
      </c>
      <c r="R676">
        <f t="shared" si="31"/>
        <v>0</v>
      </c>
      <c r="S676" t="str">
        <f>VLOOKUP(C676*1,effectif!A:BA,53,0)</f>
        <v>071500</v>
      </c>
      <c r="T676">
        <f t="shared" si="32"/>
        <v>991981</v>
      </c>
    </row>
    <row r="677" spans="1:20" x14ac:dyDescent="0.25">
      <c r="A677" s="37" t="s">
        <v>11177</v>
      </c>
      <c r="B677" s="37" t="s">
        <v>11178</v>
      </c>
      <c r="C677" s="37" t="s">
        <v>9078</v>
      </c>
      <c r="D677" s="37" t="s">
        <v>11189</v>
      </c>
      <c r="E677" s="37"/>
      <c r="F677" s="37"/>
      <c r="G677" s="37"/>
      <c r="H677" s="37"/>
      <c r="I677" s="37"/>
      <c r="J677" s="37"/>
      <c r="K677" s="37"/>
      <c r="L677" s="37"/>
      <c r="M677" s="37"/>
      <c r="N677" s="37"/>
      <c r="O677" s="37"/>
      <c r="P677" s="37"/>
      <c r="Q677">
        <f t="shared" si="30"/>
        <v>0</v>
      </c>
      <c r="R677">
        <f t="shared" si="31"/>
        <v>0</v>
      </c>
      <c r="S677" t="str">
        <f>VLOOKUP(C677*1,effectif!A:BA,53,0)</f>
        <v>071500</v>
      </c>
      <c r="T677">
        <f t="shared" si="32"/>
        <v>992332</v>
      </c>
    </row>
    <row r="678" spans="1:20" x14ac:dyDescent="0.25">
      <c r="A678" s="37" t="s">
        <v>11177</v>
      </c>
      <c r="B678" s="37" t="s">
        <v>11178</v>
      </c>
      <c r="C678" s="37" t="s">
        <v>8855</v>
      </c>
      <c r="D678" s="37" t="s">
        <v>11189</v>
      </c>
      <c r="E678" s="37"/>
      <c r="F678" s="37"/>
      <c r="G678" s="37"/>
      <c r="H678" s="37"/>
      <c r="I678" s="37"/>
      <c r="J678" s="37"/>
      <c r="K678" s="37"/>
      <c r="L678" s="37"/>
      <c r="M678" s="37"/>
      <c r="N678" s="37"/>
      <c r="O678" s="37"/>
      <c r="P678" s="37"/>
      <c r="Q678">
        <f t="shared" si="30"/>
        <v>0</v>
      </c>
      <c r="R678">
        <f t="shared" si="31"/>
        <v>0</v>
      </c>
      <c r="S678" t="str">
        <f>VLOOKUP(C678*1,effectif!A:BA,53,0)</f>
        <v>071500</v>
      </c>
      <c r="T678">
        <f t="shared" si="32"/>
        <v>992973</v>
      </c>
    </row>
    <row r="679" spans="1:20" x14ac:dyDescent="0.25">
      <c r="A679" s="37" t="s">
        <v>11177</v>
      </c>
      <c r="B679" s="37" t="s">
        <v>11178</v>
      </c>
      <c r="C679" s="37" t="s">
        <v>8853</v>
      </c>
      <c r="D679" s="37" t="s">
        <v>11189</v>
      </c>
      <c r="E679" s="37"/>
      <c r="F679" s="37"/>
      <c r="G679" s="37"/>
      <c r="H679" s="37"/>
      <c r="I679" s="37"/>
      <c r="J679" s="37"/>
      <c r="K679" s="37"/>
      <c r="L679" s="37"/>
      <c r="M679" s="37"/>
      <c r="N679" s="37"/>
      <c r="O679" s="37"/>
      <c r="P679" s="37"/>
      <c r="Q679">
        <f t="shared" si="30"/>
        <v>0</v>
      </c>
      <c r="R679">
        <f t="shared" si="31"/>
        <v>0</v>
      </c>
      <c r="S679" t="str">
        <f>VLOOKUP(C679*1,effectif!A:BA,53,0)</f>
        <v>071500</v>
      </c>
      <c r="T679">
        <f t="shared" si="32"/>
        <v>992974</v>
      </c>
    </row>
    <row r="680" spans="1:20" x14ac:dyDescent="0.25">
      <c r="A680" s="37" t="s">
        <v>11177</v>
      </c>
      <c r="B680" s="37" t="s">
        <v>11178</v>
      </c>
      <c r="C680" s="37" t="s">
        <v>8104</v>
      </c>
      <c r="D680" s="37" t="s">
        <v>11189</v>
      </c>
      <c r="E680" s="37"/>
      <c r="F680" s="37"/>
      <c r="G680" s="37"/>
      <c r="H680" s="37"/>
      <c r="I680" s="37"/>
      <c r="J680" s="37"/>
      <c r="K680" s="37"/>
      <c r="L680" s="37"/>
      <c r="M680" s="37"/>
      <c r="N680" s="37"/>
      <c r="O680" s="37"/>
      <c r="P680" s="37"/>
      <c r="Q680">
        <f t="shared" si="30"/>
        <v>0</v>
      </c>
      <c r="R680">
        <f t="shared" si="31"/>
        <v>0</v>
      </c>
      <c r="S680" t="str">
        <f>VLOOKUP(C680*1,effectif!A:BA,53,0)</f>
        <v>071500</v>
      </c>
      <c r="T680">
        <f t="shared" si="32"/>
        <v>993711</v>
      </c>
    </row>
    <row r="681" spans="1:20" x14ac:dyDescent="0.25">
      <c r="A681" s="37" t="s">
        <v>11177</v>
      </c>
      <c r="B681" s="37" t="s">
        <v>11178</v>
      </c>
      <c r="C681" s="37" t="s">
        <v>8102</v>
      </c>
      <c r="D681" s="37" t="s">
        <v>11189</v>
      </c>
      <c r="E681" s="37"/>
      <c r="F681" s="37"/>
      <c r="G681" s="37"/>
      <c r="H681" s="37"/>
      <c r="I681" s="37"/>
      <c r="J681" s="37"/>
      <c r="K681" s="37"/>
      <c r="L681" s="37"/>
      <c r="M681" s="37"/>
      <c r="N681" s="37"/>
      <c r="O681" s="37"/>
      <c r="P681" s="37"/>
      <c r="Q681">
        <f t="shared" si="30"/>
        <v>0</v>
      </c>
      <c r="R681">
        <f t="shared" si="31"/>
        <v>0</v>
      </c>
      <c r="S681" t="str">
        <f>VLOOKUP(C681*1,effectif!A:BA,53,0)</f>
        <v>071500</v>
      </c>
      <c r="T681">
        <f t="shared" si="32"/>
        <v>993712</v>
      </c>
    </row>
    <row r="682" spans="1:20" x14ac:dyDescent="0.25">
      <c r="A682" s="37" t="s">
        <v>11177</v>
      </c>
      <c r="B682" s="37" t="s">
        <v>11178</v>
      </c>
      <c r="C682" s="37" t="s">
        <v>8094</v>
      </c>
      <c r="D682" s="37" t="s">
        <v>11189</v>
      </c>
      <c r="E682" s="37"/>
      <c r="F682" s="37"/>
      <c r="G682" s="37"/>
      <c r="H682" s="37"/>
      <c r="I682" s="37"/>
      <c r="J682" s="37"/>
      <c r="K682" s="37"/>
      <c r="L682" s="37"/>
      <c r="M682" s="37"/>
      <c r="N682" s="37"/>
      <c r="O682" s="37"/>
      <c r="P682" s="37"/>
      <c r="Q682">
        <f t="shared" si="30"/>
        <v>0</v>
      </c>
      <c r="R682">
        <f t="shared" si="31"/>
        <v>0</v>
      </c>
      <c r="S682" t="str">
        <f>VLOOKUP(C682*1,effectif!A:BA,53,0)</f>
        <v>071500</v>
      </c>
      <c r="T682">
        <f t="shared" si="32"/>
        <v>993718</v>
      </c>
    </row>
    <row r="683" spans="1:20" x14ac:dyDescent="0.25">
      <c r="A683" s="37" t="s">
        <v>11177</v>
      </c>
      <c r="B683" s="37" t="s">
        <v>11178</v>
      </c>
      <c r="C683" s="37" t="s">
        <v>8088</v>
      </c>
      <c r="D683" s="37" t="s">
        <v>11189</v>
      </c>
      <c r="E683" s="37"/>
      <c r="F683" s="37"/>
      <c r="G683" s="37"/>
      <c r="H683" s="37"/>
      <c r="I683" s="37"/>
      <c r="J683" s="37"/>
      <c r="K683" s="37"/>
      <c r="L683" s="37"/>
      <c r="M683" s="37"/>
      <c r="N683" s="37"/>
      <c r="O683" s="37"/>
      <c r="P683" s="37"/>
      <c r="Q683">
        <f t="shared" si="30"/>
        <v>0</v>
      </c>
      <c r="R683">
        <f t="shared" si="31"/>
        <v>0</v>
      </c>
      <c r="S683" t="str">
        <f>VLOOKUP(C683*1,effectif!A:BA,53,0)</f>
        <v>071500</v>
      </c>
      <c r="T683">
        <f t="shared" si="32"/>
        <v>993720</v>
      </c>
    </row>
    <row r="684" spans="1:20" x14ac:dyDescent="0.25">
      <c r="A684" s="37" t="s">
        <v>11172</v>
      </c>
      <c r="B684" s="37" t="s">
        <v>11081</v>
      </c>
      <c r="C684" s="37" t="s">
        <v>1337</v>
      </c>
      <c r="D684" s="37" t="s">
        <v>11824</v>
      </c>
      <c r="E684" s="37">
        <v>4.51</v>
      </c>
      <c r="F684" s="37">
        <v>7.0000000000000007E-2</v>
      </c>
      <c r="G684" s="37">
        <v>2.1</v>
      </c>
      <c r="H684" s="37">
        <v>9.4700000000000006</v>
      </c>
      <c r="I684" s="37">
        <v>1.18</v>
      </c>
      <c r="J684" s="37">
        <v>2.15</v>
      </c>
      <c r="K684" s="37">
        <v>16.57</v>
      </c>
      <c r="L684" s="37">
        <v>5.46</v>
      </c>
      <c r="M684" s="37">
        <v>6.06</v>
      </c>
      <c r="N684" s="37">
        <v>21.06</v>
      </c>
      <c r="O684" s="37">
        <v>5.0199999999999996</v>
      </c>
      <c r="P684" s="37">
        <v>8.1</v>
      </c>
      <c r="Q684">
        <f t="shared" si="30"/>
        <v>13.98</v>
      </c>
      <c r="R684">
        <f t="shared" si="31"/>
        <v>42.14</v>
      </c>
      <c r="S684">
        <f>VLOOKUP(C684*1,effectif!A:BA,53,0)</f>
        <v>0</v>
      </c>
      <c r="T684">
        <f t="shared" si="32"/>
        <v>163397</v>
      </c>
    </row>
    <row r="685" spans="1:20" x14ac:dyDescent="0.25">
      <c r="A685" s="37" t="s">
        <v>11174</v>
      </c>
      <c r="B685" s="37" t="s">
        <v>11175</v>
      </c>
      <c r="C685" s="37" t="s">
        <v>2171</v>
      </c>
      <c r="D685" s="37" t="s">
        <v>11825</v>
      </c>
      <c r="E685" s="37">
        <v>10.62</v>
      </c>
      <c r="F685" s="37">
        <v>0</v>
      </c>
      <c r="G685" s="37">
        <v>13.57</v>
      </c>
      <c r="H685" s="37">
        <v>15.33</v>
      </c>
      <c r="I685" s="37">
        <v>7.68</v>
      </c>
      <c r="J685" s="37">
        <v>3.35</v>
      </c>
      <c r="K685" s="37">
        <v>15.88</v>
      </c>
      <c r="L685" s="37">
        <v>19.12</v>
      </c>
      <c r="M685" s="37">
        <v>5.62</v>
      </c>
      <c r="N685" s="37">
        <v>28.77</v>
      </c>
      <c r="O685" s="37">
        <v>11.02</v>
      </c>
      <c r="P685" s="37">
        <v>7.47</v>
      </c>
      <c r="Q685">
        <f t="shared" si="30"/>
        <v>25.95</v>
      </c>
      <c r="R685">
        <f t="shared" si="31"/>
        <v>55.269999999999996</v>
      </c>
      <c r="S685" t="str">
        <f>VLOOKUP(C685*1,effectif!A:BA,53,0)</f>
        <v>071238</v>
      </c>
      <c r="T685">
        <f t="shared" si="32"/>
        <v>188587</v>
      </c>
    </row>
    <row r="686" spans="1:20" x14ac:dyDescent="0.25">
      <c r="A686" s="37" t="s">
        <v>11177</v>
      </c>
      <c r="B686" s="37" t="s">
        <v>11178</v>
      </c>
      <c r="C686" s="37" t="s">
        <v>6316</v>
      </c>
      <c r="D686" s="37" t="s">
        <v>11826</v>
      </c>
      <c r="E686" s="37">
        <v>12.09</v>
      </c>
      <c r="F686" s="37">
        <v>0</v>
      </c>
      <c r="G686" s="37">
        <v>20.79</v>
      </c>
      <c r="H686" s="37">
        <v>16</v>
      </c>
      <c r="I686" s="37">
        <v>0</v>
      </c>
      <c r="J686" s="37">
        <v>0</v>
      </c>
      <c r="K686" s="37">
        <v>13.38</v>
      </c>
      <c r="L686" s="37">
        <v>35.67</v>
      </c>
      <c r="M686" s="37">
        <v>0</v>
      </c>
      <c r="N686" s="37">
        <v>26.48</v>
      </c>
      <c r="O686" s="37">
        <v>4.78</v>
      </c>
      <c r="P686" s="37">
        <v>5.77</v>
      </c>
      <c r="Q686">
        <f t="shared" si="30"/>
        <v>28.09</v>
      </c>
      <c r="R686">
        <f t="shared" si="31"/>
        <v>51.95</v>
      </c>
      <c r="S686" t="str">
        <f>VLOOKUP(C686*1,effectif!A:BA,53,0)</f>
        <v>071238</v>
      </c>
      <c r="T686">
        <f t="shared" si="32"/>
        <v>303923</v>
      </c>
    </row>
    <row r="687" spans="1:20" x14ac:dyDescent="0.25">
      <c r="A687" s="37" t="s">
        <v>11177</v>
      </c>
      <c r="B687" s="37" t="s">
        <v>11178</v>
      </c>
      <c r="C687" s="37" t="s">
        <v>7530</v>
      </c>
      <c r="D687" s="37" t="s">
        <v>11827</v>
      </c>
      <c r="E687" s="37">
        <v>11.52</v>
      </c>
      <c r="F687" s="37">
        <v>0</v>
      </c>
      <c r="G687" s="37">
        <v>0</v>
      </c>
      <c r="H687" s="37">
        <v>13.59</v>
      </c>
      <c r="I687" s="37">
        <v>0</v>
      </c>
      <c r="J687" s="37">
        <v>0</v>
      </c>
      <c r="K687" s="37">
        <v>0.7</v>
      </c>
      <c r="L687" s="37">
        <v>0</v>
      </c>
      <c r="M687" s="37">
        <v>0</v>
      </c>
      <c r="N687" s="37">
        <v>61.38</v>
      </c>
      <c r="O687" s="37">
        <v>67.319999999999993</v>
      </c>
      <c r="P687" s="37">
        <v>31.32</v>
      </c>
      <c r="Q687">
        <f t="shared" si="30"/>
        <v>25.11</v>
      </c>
      <c r="R687">
        <f t="shared" si="31"/>
        <v>73.599999999999994</v>
      </c>
      <c r="S687" t="str">
        <f>VLOOKUP(C687*1,effectif!A:BA,53,0)</f>
        <v>071238</v>
      </c>
      <c r="T687">
        <f t="shared" si="32"/>
        <v>301979</v>
      </c>
    </row>
    <row r="688" spans="1:20" x14ac:dyDescent="0.25">
      <c r="A688" s="37" t="s">
        <v>11177</v>
      </c>
      <c r="B688" s="37" t="s">
        <v>11178</v>
      </c>
      <c r="C688" s="37" t="s">
        <v>9997</v>
      </c>
      <c r="D688" s="37" t="s">
        <v>11828</v>
      </c>
      <c r="E688" s="37">
        <v>12.97</v>
      </c>
      <c r="F688" s="37">
        <v>0</v>
      </c>
      <c r="G688" s="37">
        <v>39.81</v>
      </c>
      <c r="H688" s="37">
        <v>24.02</v>
      </c>
      <c r="I688" s="37">
        <v>0</v>
      </c>
      <c r="J688" s="37">
        <v>0</v>
      </c>
      <c r="K688" s="37">
        <v>21.74</v>
      </c>
      <c r="L688" s="37">
        <v>19.63</v>
      </c>
      <c r="M688" s="37">
        <v>0</v>
      </c>
      <c r="N688" s="37">
        <v>31.57</v>
      </c>
      <c r="O688" s="37">
        <v>8.9499999999999993</v>
      </c>
      <c r="P688" s="37">
        <v>0</v>
      </c>
      <c r="Q688">
        <f t="shared" si="30"/>
        <v>36.99</v>
      </c>
      <c r="R688">
        <f t="shared" si="31"/>
        <v>66.28</v>
      </c>
      <c r="S688" t="str">
        <f>VLOOKUP(C688*1,effectif!A:BA,53,0)</f>
        <v>071238</v>
      </c>
      <c r="T688">
        <f t="shared" si="32"/>
        <v>303762</v>
      </c>
    </row>
    <row r="689" spans="1:20" x14ac:dyDescent="0.25">
      <c r="A689" s="37" t="s">
        <v>11177</v>
      </c>
      <c r="B689" s="37" t="s">
        <v>11178</v>
      </c>
      <c r="C689" s="37" t="s">
        <v>3654</v>
      </c>
      <c r="D689" s="37" t="s">
        <v>11829</v>
      </c>
      <c r="E689" s="37"/>
      <c r="F689" s="37"/>
      <c r="G689" s="37"/>
      <c r="H689" s="37"/>
      <c r="I689" s="37"/>
      <c r="J689" s="37"/>
      <c r="K689" s="37"/>
      <c r="L689" s="37"/>
      <c r="M689" s="37"/>
      <c r="N689" s="37"/>
      <c r="O689" s="37"/>
      <c r="P689" s="37"/>
      <c r="Q689">
        <f t="shared" si="30"/>
        <v>0</v>
      </c>
      <c r="R689">
        <f t="shared" si="31"/>
        <v>0</v>
      </c>
      <c r="S689" t="str">
        <f>VLOOKUP(C689*1,effectif!A:BA,53,0)</f>
        <v>071238</v>
      </c>
      <c r="T689">
        <f t="shared" si="32"/>
        <v>306240</v>
      </c>
    </row>
    <row r="690" spans="1:20" x14ac:dyDescent="0.25">
      <c r="A690" s="37" t="s">
        <v>11177</v>
      </c>
      <c r="B690" s="37" t="s">
        <v>11178</v>
      </c>
      <c r="C690" s="37" t="s">
        <v>2166</v>
      </c>
      <c r="D690" s="37" t="s">
        <v>11830</v>
      </c>
      <c r="E690" s="37"/>
      <c r="F690" s="37"/>
      <c r="G690" s="37"/>
      <c r="H690" s="37"/>
      <c r="I690" s="37"/>
      <c r="J690" s="37"/>
      <c r="K690" s="37"/>
      <c r="L690" s="37"/>
      <c r="M690" s="37"/>
      <c r="N690" s="37"/>
      <c r="O690" s="37"/>
      <c r="P690" s="37"/>
      <c r="Q690">
        <f t="shared" si="30"/>
        <v>0</v>
      </c>
      <c r="R690">
        <f t="shared" si="31"/>
        <v>0</v>
      </c>
      <c r="S690" t="str">
        <f>VLOOKUP(C690*1,effectif!A:BA,53,0)</f>
        <v>071238</v>
      </c>
      <c r="T690">
        <f t="shared" si="32"/>
        <v>305844</v>
      </c>
    </row>
    <row r="691" spans="1:20" x14ac:dyDescent="0.25">
      <c r="A691" s="37" t="s">
        <v>11177</v>
      </c>
      <c r="B691" s="37" t="s">
        <v>11178</v>
      </c>
      <c r="C691" s="37" t="s">
        <v>8053</v>
      </c>
      <c r="D691" s="37" t="s">
        <v>11831</v>
      </c>
      <c r="E691" s="37"/>
      <c r="F691" s="37"/>
      <c r="G691" s="37"/>
      <c r="H691" s="37"/>
      <c r="I691" s="37"/>
      <c r="J691" s="37"/>
      <c r="K691" s="37"/>
      <c r="L691" s="37"/>
      <c r="M691" s="37"/>
      <c r="N691" s="37"/>
      <c r="O691" s="37"/>
      <c r="P691" s="37"/>
      <c r="Q691">
        <f t="shared" si="30"/>
        <v>0</v>
      </c>
      <c r="R691">
        <f t="shared" si="31"/>
        <v>0</v>
      </c>
      <c r="S691" t="str">
        <f>VLOOKUP(C691*1,effectif!A:BA,53,0)</f>
        <v>071238</v>
      </c>
      <c r="T691">
        <f t="shared" si="32"/>
        <v>180924</v>
      </c>
    </row>
    <row r="692" spans="1:20" x14ac:dyDescent="0.25">
      <c r="A692" s="37" t="s">
        <v>11177</v>
      </c>
      <c r="B692" s="37" t="s">
        <v>11178</v>
      </c>
      <c r="C692" s="37" t="s">
        <v>9486</v>
      </c>
      <c r="D692" s="37" t="s">
        <v>11832</v>
      </c>
      <c r="E692" s="37">
        <v>0</v>
      </c>
      <c r="F692" s="37">
        <v>0</v>
      </c>
      <c r="G692" s="37"/>
      <c r="H692" s="37"/>
      <c r="I692" s="37"/>
      <c r="J692" s="37"/>
      <c r="K692" s="37" t="s">
        <v>11181</v>
      </c>
      <c r="L692" s="37"/>
      <c r="M692" s="37"/>
      <c r="N692" s="37">
        <v>0</v>
      </c>
      <c r="O692" s="37"/>
      <c r="P692" s="37"/>
      <c r="Q692">
        <f t="shared" si="30"/>
        <v>0</v>
      </c>
      <c r="R692">
        <f t="shared" si="31"/>
        <v>0</v>
      </c>
      <c r="S692" t="str">
        <f>VLOOKUP(C692*1,effectif!A:BA,53,0)</f>
        <v>071238</v>
      </c>
      <c r="T692">
        <f t="shared" si="32"/>
        <v>184725</v>
      </c>
    </row>
    <row r="693" spans="1:20" x14ac:dyDescent="0.25">
      <c r="A693" s="37" t="s">
        <v>11177</v>
      </c>
      <c r="B693" s="37" t="s">
        <v>11178</v>
      </c>
      <c r="C693" s="37" t="s">
        <v>8839</v>
      </c>
      <c r="D693" s="37" t="s">
        <v>11833</v>
      </c>
      <c r="E693" s="37">
        <v>0</v>
      </c>
      <c r="F693" s="37">
        <v>0</v>
      </c>
      <c r="G693" s="37"/>
      <c r="H693" s="37">
        <v>16.59</v>
      </c>
      <c r="I693" s="37" t="s">
        <v>11181</v>
      </c>
      <c r="J693" s="37">
        <v>0</v>
      </c>
      <c r="K693" s="37">
        <v>52.83</v>
      </c>
      <c r="L693" s="37" t="s">
        <v>11181</v>
      </c>
      <c r="M693" s="37">
        <v>0</v>
      </c>
      <c r="N693" s="37">
        <v>45.17</v>
      </c>
      <c r="O693" s="37">
        <v>0</v>
      </c>
      <c r="P693" s="37"/>
      <c r="Q693">
        <f t="shared" si="30"/>
        <v>16.59</v>
      </c>
      <c r="R693">
        <f t="shared" si="31"/>
        <v>98</v>
      </c>
      <c r="S693" t="str">
        <f>VLOOKUP(C693*1,effectif!A:BA,53,0)</f>
        <v>071238</v>
      </c>
      <c r="T693">
        <f t="shared" si="32"/>
        <v>304401</v>
      </c>
    </row>
    <row r="694" spans="1:20" x14ac:dyDescent="0.25">
      <c r="A694" s="37" t="s">
        <v>11177</v>
      </c>
      <c r="B694" s="37" t="s">
        <v>11178</v>
      </c>
      <c r="C694" s="37" t="s">
        <v>10211</v>
      </c>
      <c r="D694" s="37" t="s">
        <v>11189</v>
      </c>
      <c r="E694" s="37"/>
      <c r="F694" s="37"/>
      <c r="G694" s="37"/>
      <c r="H694" s="37"/>
      <c r="I694" s="37"/>
      <c r="J694" s="37"/>
      <c r="K694" s="37"/>
      <c r="L694" s="37"/>
      <c r="M694" s="37"/>
      <c r="N694" s="37"/>
      <c r="O694" s="37"/>
      <c r="P694" s="37"/>
      <c r="Q694">
        <f t="shared" si="30"/>
        <v>0</v>
      </c>
      <c r="R694">
        <f t="shared" si="31"/>
        <v>0</v>
      </c>
      <c r="S694" t="str">
        <f>VLOOKUP(C694*1,effectif!A:BA,53,0)</f>
        <v>071238</v>
      </c>
      <c r="T694">
        <f t="shared" si="32"/>
        <v>97384</v>
      </c>
    </row>
    <row r="695" spans="1:20" x14ac:dyDescent="0.25">
      <c r="A695" s="37" t="s">
        <v>11177</v>
      </c>
      <c r="B695" s="37" t="s">
        <v>11178</v>
      </c>
      <c r="C695" s="37" t="s">
        <v>13993</v>
      </c>
      <c r="D695" s="37" t="s">
        <v>11441</v>
      </c>
      <c r="E695" s="37"/>
      <c r="F695" s="37"/>
      <c r="G695" s="37"/>
      <c r="H695" s="37"/>
      <c r="I695" s="37"/>
      <c r="J695" s="37"/>
      <c r="K695" s="37"/>
      <c r="L695" s="37"/>
      <c r="M695" s="37"/>
      <c r="N695" s="37"/>
      <c r="O695" s="37"/>
      <c r="P695" s="37"/>
      <c r="Q695">
        <f t="shared" si="30"/>
        <v>0</v>
      </c>
      <c r="R695">
        <f t="shared" si="31"/>
        <v>0</v>
      </c>
      <c r="S695" t="e">
        <f>VLOOKUP(C695*1,effectif!A:BA,53,0)</f>
        <v>#N/A</v>
      </c>
      <c r="T695">
        <f t="shared" si="32"/>
        <v>900125</v>
      </c>
    </row>
    <row r="696" spans="1:20" x14ac:dyDescent="0.25">
      <c r="A696" s="37" t="s">
        <v>11177</v>
      </c>
      <c r="B696" s="37" t="s">
        <v>11178</v>
      </c>
      <c r="C696" s="37" t="s">
        <v>9483</v>
      </c>
      <c r="D696" s="37" t="s">
        <v>11189</v>
      </c>
      <c r="E696" s="37"/>
      <c r="F696" s="37"/>
      <c r="G696" s="37"/>
      <c r="H696" s="37"/>
      <c r="I696" s="37"/>
      <c r="J696" s="37"/>
      <c r="K696" s="37"/>
      <c r="L696" s="37"/>
      <c r="M696" s="37"/>
      <c r="N696" s="37"/>
      <c r="O696" s="37"/>
      <c r="P696" s="37"/>
      <c r="Q696">
        <f t="shared" si="30"/>
        <v>0</v>
      </c>
      <c r="R696">
        <f t="shared" si="31"/>
        <v>0</v>
      </c>
      <c r="S696" t="str">
        <f>VLOOKUP(C696*1,effectif!A:BA,53,0)</f>
        <v>071238</v>
      </c>
      <c r="T696">
        <f t="shared" si="32"/>
        <v>990270</v>
      </c>
    </row>
    <row r="697" spans="1:20" x14ac:dyDescent="0.25">
      <c r="A697" s="37" t="s">
        <v>11177</v>
      </c>
      <c r="B697" s="37" t="s">
        <v>11178</v>
      </c>
      <c r="C697" s="37" t="s">
        <v>9478</v>
      </c>
      <c r="D697" s="37" t="s">
        <v>11189</v>
      </c>
      <c r="E697" s="37"/>
      <c r="F697" s="37"/>
      <c r="G697" s="37"/>
      <c r="H697" s="37"/>
      <c r="I697" s="37"/>
      <c r="J697" s="37"/>
      <c r="K697" s="37"/>
      <c r="L697" s="37"/>
      <c r="M697" s="37"/>
      <c r="N697" s="37"/>
      <c r="O697" s="37"/>
      <c r="P697" s="37"/>
      <c r="Q697">
        <f t="shared" si="30"/>
        <v>0</v>
      </c>
      <c r="R697">
        <f t="shared" si="31"/>
        <v>0</v>
      </c>
      <c r="S697" t="str">
        <f>VLOOKUP(C697*1,effectif!A:BA,53,0)</f>
        <v>071238</v>
      </c>
      <c r="T697">
        <f t="shared" si="32"/>
        <v>990340</v>
      </c>
    </row>
    <row r="698" spans="1:20" x14ac:dyDescent="0.25">
      <c r="A698" s="37" t="s">
        <v>11174</v>
      </c>
      <c r="B698" s="37" t="s">
        <v>11175</v>
      </c>
      <c r="C698" s="37" t="s">
        <v>2007</v>
      </c>
      <c r="D698" s="37" t="s">
        <v>11834</v>
      </c>
      <c r="E698" s="37">
        <v>4.0599999999999996</v>
      </c>
      <c r="F698" s="37">
        <v>0.22</v>
      </c>
      <c r="G698" s="37">
        <v>0</v>
      </c>
      <c r="H698" s="37">
        <v>10.29</v>
      </c>
      <c r="I698" s="37">
        <v>0.25</v>
      </c>
      <c r="J698" s="37">
        <v>1.08</v>
      </c>
      <c r="K698" s="37">
        <v>16.57</v>
      </c>
      <c r="L698" s="37">
        <v>4.7300000000000004</v>
      </c>
      <c r="M698" s="37">
        <v>6.83</v>
      </c>
      <c r="N698" s="37">
        <v>23.98</v>
      </c>
      <c r="O698" s="37">
        <v>6.25</v>
      </c>
      <c r="P698" s="37">
        <v>6.59</v>
      </c>
      <c r="Q698">
        <f t="shared" si="30"/>
        <v>14.349999999999998</v>
      </c>
      <c r="R698">
        <f t="shared" si="31"/>
        <v>44.61</v>
      </c>
      <c r="S698" t="str">
        <f>VLOOKUP(C698*1,effectif!A:BA,53,0)</f>
        <v>071240</v>
      </c>
      <c r="T698">
        <f t="shared" si="32"/>
        <v>192646</v>
      </c>
    </row>
    <row r="699" spans="1:20" x14ac:dyDescent="0.25">
      <c r="A699" s="37" t="s">
        <v>11177</v>
      </c>
      <c r="B699" s="37" t="s">
        <v>11178</v>
      </c>
      <c r="C699" s="37" t="s">
        <v>4468</v>
      </c>
      <c r="D699" s="37" t="s">
        <v>11835</v>
      </c>
      <c r="E699" s="37">
        <v>1.1599999999999999</v>
      </c>
      <c r="F699" s="37">
        <v>0.38</v>
      </c>
      <c r="G699" s="37">
        <v>0</v>
      </c>
      <c r="H699" s="37">
        <v>3.79</v>
      </c>
      <c r="I699" s="37">
        <v>0.08</v>
      </c>
      <c r="J699" s="37">
        <v>0</v>
      </c>
      <c r="K699" s="37">
        <v>17.07</v>
      </c>
      <c r="L699" s="37">
        <v>1.1200000000000001</v>
      </c>
      <c r="M699" s="37">
        <v>5.54</v>
      </c>
      <c r="N699" s="37">
        <v>25.55</v>
      </c>
      <c r="O699" s="37">
        <v>9.69</v>
      </c>
      <c r="P699" s="37">
        <v>6.95</v>
      </c>
      <c r="Q699">
        <f t="shared" si="30"/>
        <v>4.95</v>
      </c>
      <c r="R699">
        <f t="shared" si="31"/>
        <v>43.78</v>
      </c>
      <c r="S699" t="str">
        <f>VLOOKUP(C699*1,effectif!A:BA,53,0)</f>
        <v>071240</v>
      </c>
      <c r="T699">
        <f t="shared" si="32"/>
        <v>304411</v>
      </c>
    </row>
    <row r="700" spans="1:20" x14ac:dyDescent="0.25">
      <c r="A700" s="37" t="s">
        <v>11177</v>
      </c>
      <c r="B700" s="37" t="s">
        <v>11178</v>
      </c>
      <c r="C700" s="37" t="s">
        <v>3627</v>
      </c>
      <c r="D700" s="37" t="s">
        <v>11836</v>
      </c>
      <c r="E700" s="37">
        <v>15.11</v>
      </c>
      <c r="F700" s="37">
        <v>0</v>
      </c>
      <c r="G700" s="37">
        <v>0</v>
      </c>
      <c r="H700" s="37">
        <v>20.46</v>
      </c>
      <c r="I700" s="37">
        <v>0</v>
      </c>
      <c r="J700" s="37">
        <v>0</v>
      </c>
      <c r="K700" s="37">
        <v>20.88</v>
      </c>
      <c r="L700" s="37">
        <v>0</v>
      </c>
      <c r="M700" s="37">
        <v>0</v>
      </c>
      <c r="N700" s="37">
        <v>21.65</v>
      </c>
      <c r="O700" s="37">
        <v>0</v>
      </c>
      <c r="P700" s="37">
        <v>0</v>
      </c>
      <c r="Q700">
        <f t="shared" si="30"/>
        <v>35.57</v>
      </c>
      <c r="R700">
        <f t="shared" si="31"/>
        <v>57.639999999999993</v>
      </c>
      <c r="S700" t="str">
        <f>VLOOKUP(C700*1,effectif!A:BA,53,0)</f>
        <v>071240</v>
      </c>
      <c r="T700">
        <f t="shared" si="32"/>
        <v>305164</v>
      </c>
    </row>
    <row r="701" spans="1:20" x14ac:dyDescent="0.25">
      <c r="A701" s="37" t="s">
        <v>11177</v>
      </c>
      <c r="B701" s="37" t="s">
        <v>11178</v>
      </c>
      <c r="C701" s="37" t="s">
        <v>3740</v>
      </c>
      <c r="D701" s="37" t="s">
        <v>11837</v>
      </c>
      <c r="E701" s="37">
        <v>6.35</v>
      </c>
      <c r="F701" s="37">
        <v>0</v>
      </c>
      <c r="G701" s="37">
        <v>0</v>
      </c>
      <c r="H701" s="37">
        <v>3.84</v>
      </c>
      <c r="I701" s="37">
        <v>14.97</v>
      </c>
      <c r="J701" s="37">
        <v>0</v>
      </c>
      <c r="K701" s="37">
        <v>26.44</v>
      </c>
      <c r="L701" s="37">
        <v>20.25</v>
      </c>
      <c r="M701" s="37"/>
      <c r="N701" s="37">
        <v>30</v>
      </c>
      <c r="O701" s="37">
        <v>8.93</v>
      </c>
      <c r="P701" s="37">
        <v>0</v>
      </c>
      <c r="Q701">
        <f t="shared" si="30"/>
        <v>10.19</v>
      </c>
      <c r="R701">
        <f t="shared" si="31"/>
        <v>62.79</v>
      </c>
      <c r="S701" t="str">
        <f>VLOOKUP(C701*1,effectif!A:BA,53,0)</f>
        <v>071240</v>
      </c>
      <c r="T701">
        <f t="shared" si="32"/>
        <v>301917</v>
      </c>
    </row>
    <row r="702" spans="1:20" x14ac:dyDescent="0.25">
      <c r="A702" s="37" t="s">
        <v>11177</v>
      </c>
      <c r="B702" s="37" t="s">
        <v>11178</v>
      </c>
      <c r="C702" s="37" t="s">
        <v>9289</v>
      </c>
      <c r="D702" s="37" t="s">
        <v>11838</v>
      </c>
      <c r="E702" s="37"/>
      <c r="F702" s="37"/>
      <c r="G702" s="37"/>
      <c r="H702" s="37"/>
      <c r="I702" s="37"/>
      <c r="J702" s="37"/>
      <c r="K702" s="37"/>
      <c r="L702" s="37"/>
      <c r="M702" s="37"/>
      <c r="N702" s="37"/>
      <c r="O702" s="37"/>
      <c r="P702" s="37"/>
      <c r="Q702">
        <f t="shared" si="30"/>
        <v>0</v>
      </c>
      <c r="R702">
        <f t="shared" si="31"/>
        <v>0</v>
      </c>
      <c r="S702" t="str">
        <f>VLOOKUP(C702*1,effectif!A:BA,53,0)</f>
        <v>071240</v>
      </c>
      <c r="T702">
        <f t="shared" si="32"/>
        <v>306057</v>
      </c>
    </row>
    <row r="703" spans="1:20" x14ac:dyDescent="0.25">
      <c r="A703" s="37" t="s">
        <v>11177</v>
      </c>
      <c r="B703" s="37" t="s">
        <v>11178</v>
      </c>
      <c r="C703" s="37" t="s">
        <v>3074</v>
      </c>
      <c r="D703" s="37" t="s">
        <v>11839</v>
      </c>
      <c r="E703" s="37">
        <v>2.31</v>
      </c>
      <c r="F703" s="37">
        <v>0</v>
      </c>
      <c r="G703" s="37">
        <v>0</v>
      </c>
      <c r="H703" s="37">
        <v>8.5</v>
      </c>
      <c r="I703" s="37" t="s">
        <v>11181</v>
      </c>
      <c r="J703" s="37">
        <v>0</v>
      </c>
      <c r="K703" s="37"/>
      <c r="L703" s="37"/>
      <c r="M703" s="37"/>
      <c r="N703" s="37"/>
      <c r="O703" s="37"/>
      <c r="P703" s="37"/>
      <c r="Q703">
        <f t="shared" si="30"/>
        <v>10.81</v>
      </c>
      <c r="R703">
        <f t="shared" si="31"/>
        <v>2.31</v>
      </c>
      <c r="S703" t="str">
        <f>VLOOKUP(C703*1,effectif!A:BA,53,0)</f>
        <v>071240</v>
      </c>
      <c r="T703">
        <f t="shared" si="32"/>
        <v>305517</v>
      </c>
    </row>
    <row r="704" spans="1:20" x14ac:dyDescent="0.25">
      <c r="A704" s="37" t="s">
        <v>11177</v>
      </c>
      <c r="B704" s="37" t="s">
        <v>11178</v>
      </c>
      <c r="C704" s="37" t="s">
        <v>3237</v>
      </c>
      <c r="D704" s="37" t="s">
        <v>11840</v>
      </c>
      <c r="E704" s="37">
        <v>1.23</v>
      </c>
      <c r="F704" s="37">
        <v>0.55000000000000004</v>
      </c>
      <c r="G704" s="37">
        <v>0</v>
      </c>
      <c r="H704" s="37">
        <v>8.44</v>
      </c>
      <c r="I704" s="37">
        <v>0</v>
      </c>
      <c r="J704" s="37">
        <v>5.91</v>
      </c>
      <c r="K704" s="37">
        <v>14.18</v>
      </c>
      <c r="L704" s="37">
        <v>0</v>
      </c>
      <c r="M704" s="37">
        <v>4.6500000000000004</v>
      </c>
      <c r="N704" s="37">
        <v>29.41</v>
      </c>
      <c r="O704" s="37">
        <v>7.13</v>
      </c>
      <c r="P704" s="37">
        <v>10.32</v>
      </c>
      <c r="Q704">
        <f t="shared" si="30"/>
        <v>9.67</v>
      </c>
      <c r="R704">
        <f t="shared" si="31"/>
        <v>44.82</v>
      </c>
      <c r="S704" t="str">
        <f>VLOOKUP(C704*1,effectif!A:BA,53,0)</f>
        <v>071240</v>
      </c>
      <c r="T704">
        <f t="shared" si="32"/>
        <v>305169</v>
      </c>
    </row>
    <row r="705" spans="1:20" x14ac:dyDescent="0.25">
      <c r="A705" s="37" t="s">
        <v>11177</v>
      </c>
      <c r="B705" s="37" t="s">
        <v>11178</v>
      </c>
      <c r="C705" s="37" t="s">
        <v>5673</v>
      </c>
      <c r="D705" s="37" t="s">
        <v>11841</v>
      </c>
      <c r="E705" s="37"/>
      <c r="F705" s="37"/>
      <c r="G705" s="37"/>
      <c r="H705" s="37"/>
      <c r="I705" s="37"/>
      <c r="J705" s="37"/>
      <c r="K705" s="37"/>
      <c r="L705" s="37"/>
      <c r="M705" s="37"/>
      <c r="N705" s="37"/>
      <c r="O705" s="37"/>
      <c r="P705" s="37"/>
      <c r="Q705">
        <f t="shared" si="30"/>
        <v>0</v>
      </c>
      <c r="R705">
        <f t="shared" si="31"/>
        <v>0</v>
      </c>
      <c r="S705" t="str">
        <f>VLOOKUP(C705*1,effectif!A:BA,53,0)</f>
        <v>071240</v>
      </c>
      <c r="T705">
        <f t="shared" si="32"/>
        <v>306088</v>
      </c>
    </row>
    <row r="706" spans="1:20" x14ac:dyDescent="0.25">
      <c r="A706" s="37" t="s">
        <v>11177</v>
      </c>
      <c r="B706" s="37" t="s">
        <v>11178</v>
      </c>
      <c r="C706" s="37" t="s">
        <v>3939</v>
      </c>
      <c r="D706" s="37" t="s">
        <v>11842</v>
      </c>
      <c r="E706" s="37">
        <v>11.36</v>
      </c>
      <c r="F706" s="37">
        <v>0</v>
      </c>
      <c r="G706" s="37">
        <v>0</v>
      </c>
      <c r="H706" s="37">
        <v>8.99</v>
      </c>
      <c r="I706" s="37">
        <v>0</v>
      </c>
      <c r="J706" s="37"/>
      <c r="K706" s="37"/>
      <c r="L706" s="37"/>
      <c r="M706" s="37"/>
      <c r="N706" s="37"/>
      <c r="O706" s="37"/>
      <c r="P706" s="37"/>
      <c r="Q706">
        <f t="shared" si="30"/>
        <v>20.350000000000001</v>
      </c>
      <c r="R706">
        <f t="shared" si="31"/>
        <v>11.36</v>
      </c>
      <c r="S706" t="str">
        <f>VLOOKUP(C706*1,effectif!A:BA,53,0)</f>
        <v>071240</v>
      </c>
      <c r="T706">
        <f t="shared" si="32"/>
        <v>305515</v>
      </c>
    </row>
    <row r="707" spans="1:20" x14ac:dyDescent="0.25">
      <c r="A707" s="37" t="s">
        <v>11177</v>
      </c>
      <c r="B707" s="37" t="s">
        <v>11178</v>
      </c>
      <c r="C707" s="37" t="s">
        <v>2003</v>
      </c>
      <c r="D707" s="37" t="s">
        <v>11843</v>
      </c>
      <c r="E707" s="37">
        <v>2.2599999999999998</v>
      </c>
      <c r="F707" s="37">
        <v>0.35</v>
      </c>
      <c r="G707" s="37">
        <v>0</v>
      </c>
      <c r="H707" s="37">
        <v>7.69</v>
      </c>
      <c r="I707" s="37">
        <v>0.9</v>
      </c>
      <c r="J707" s="37">
        <v>0</v>
      </c>
      <c r="K707" s="37">
        <v>14.01</v>
      </c>
      <c r="L707" s="37">
        <v>12.87</v>
      </c>
      <c r="M707" s="37">
        <v>0</v>
      </c>
      <c r="N707" s="37">
        <v>27.07</v>
      </c>
      <c r="O707" s="37">
        <v>17.149999999999999</v>
      </c>
      <c r="P707" s="37">
        <v>9.99</v>
      </c>
      <c r="Q707">
        <f t="shared" ref="Q707:Q770" si="33">IFERROR(E707+H707,0)</f>
        <v>9.9499999999999993</v>
      </c>
      <c r="R707">
        <f t="shared" ref="R707:R770" si="34">IFERROR(E707+K707+N707,0)</f>
        <v>43.34</v>
      </c>
      <c r="S707" t="str">
        <f>VLOOKUP(C707*1,effectif!A:BA,53,0)</f>
        <v>071240</v>
      </c>
      <c r="T707">
        <f t="shared" ref="T707:T770" si="35">C707*1</f>
        <v>303691</v>
      </c>
    </row>
    <row r="708" spans="1:20" x14ac:dyDescent="0.25">
      <c r="A708" s="37" t="s">
        <v>11177</v>
      </c>
      <c r="B708" s="37" t="s">
        <v>11178</v>
      </c>
      <c r="C708" s="37" t="s">
        <v>4068</v>
      </c>
      <c r="D708" s="37" t="s">
        <v>11844</v>
      </c>
      <c r="E708" s="37">
        <v>2.5299999999999998</v>
      </c>
      <c r="F708" s="37">
        <v>0</v>
      </c>
      <c r="G708" s="37">
        <v>0</v>
      </c>
      <c r="H708" s="37">
        <v>9.68</v>
      </c>
      <c r="I708" s="37">
        <v>0</v>
      </c>
      <c r="J708" s="37">
        <v>0</v>
      </c>
      <c r="K708" s="37">
        <v>12.36</v>
      </c>
      <c r="L708" s="37">
        <v>0</v>
      </c>
      <c r="M708" s="37">
        <v>7.22</v>
      </c>
      <c r="N708" s="37">
        <v>22.26</v>
      </c>
      <c r="O708" s="37">
        <v>0.36</v>
      </c>
      <c r="P708" s="37">
        <v>0</v>
      </c>
      <c r="Q708">
        <f t="shared" si="33"/>
        <v>12.209999999999999</v>
      </c>
      <c r="R708">
        <f t="shared" si="34"/>
        <v>37.15</v>
      </c>
      <c r="S708" t="str">
        <f>VLOOKUP(C708*1,effectif!A:BA,53,0)</f>
        <v>071240</v>
      </c>
      <c r="T708">
        <f t="shared" si="35"/>
        <v>304905</v>
      </c>
    </row>
    <row r="709" spans="1:20" x14ac:dyDescent="0.25">
      <c r="A709" s="37" t="s">
        <v>11174</v>
      </c>
      <c r="B709" s="37" t="s">
        <v>11175</v>
      </c>
      <c r="C709" s="37" t="s">
        <v>1877</v>
      </c>
      <c r="D709" s="37" t="s">
        <v>11845</v>
      </c>
      <c r="E709" s="37">
        <v>4.46</v>
      </c>
      <c r="F709" s="37">
        <v>0</v>
      </c>
      <c r="G709" s="37">
        <v>0</v>
      </c>
      <c r="H709" s="37">
        <v>10.56</v>
      </c>
      <c r="I709" s="37">
        <v>0.71</v>
      </c>
      <c r="J709" s="37">
        <v>0</v>
      </c>
      <c r="K709" s="37">
        <v>19.12</v>
      </c>
      <c r="L709" s="37">
        <v>3.74</v>
      </c>
      <c r="M709" s="37">
        <v>10.220000000000001</v>
      </c>
      <c r="N709" s="37">
        <v>19.29</v>
      </c>
      <c r="O709" s="37">
        <v>4.1500000000000004</v>
      </c>
      <c r="P709" s="37">
        <v>12.96</v>
      </c>
      <c r="Q709">
        <f t="shared" si="33"/>
        <v>15.02</v>
      </c>
      <c r="R709">
        <f t="shared" si="34"/>
        <v>42.870000000000005</v>
      </c>
      <c r="S709" t="str">
        <f>VLOOKUP(C709*1,effectif!A:BA,53,0)</f>
        <v>071625</v>
      </c>
      <c r="T709">
        <f t="shared" si="35"/>
        <v>177023</v>
      </c>
    </row>
    <row r="710" spans="1:20" x14ac:dyDescent="0.25">
      <c r="A710" s="37" t="s">
        <v>11177</v>
      </c>
      <c r="B710" s="37" t="s">
        <v>11178</v>
      </c>
      <c r="C710" s="37" t="s">
        <v>1958</v>
      </c>
      <c r="D710" s="37" t="s">
        <v>11846</v>
      </c>
      <c r="E710" s="37"/>
      <c r="F710" s="37"/>
      <c r="G710" s="37"/>
      <c r="H710" s="37"/>
      <c r="I710" s="37"/>
      <c r="J710" s="37"/>
      <c r="K710" s="37"/>
      <c r="L710" s="37"/>
      <c r="M710" s="37"/>
      <c r="N710" s="37"/>
      <c r="O710" s="37"/>
      <c r="P710" s="37"/>
      <c r="Q710">
        <f t="shared" si="33"/>
        <v>0</v>
      </c>
      <c r="R710">
        <f t="shared" si="34"/>
        <v>0</v>
      </c>
      <c r="S710" t="str">
        <f>VLOOKUP(C710*1,effectif!A:BA,53,0)</f>
        <v>071625</v>
      </c>
      <c r="T710">
        <f t="shared" si="35"/>
        <v>305955</v>
      </c>
    </row>
    <row r="711" spans="1:20" x14ac:dyDescent="0.25">
      <c r="A711" s="37" t="s">
        <v>11177</v>
      </c>
      <c r="B711" s="37" t="s">
        <v>11178</v>
      </c>
      <c r="C711" s="37" t="s">
        <v>3263</v>
      </c>
      <c r="D711" s="37" t="s">
        <v>11854</v>
      </c>
      <c r="E711" s="37">
        <v>0</v>
      </c>
      <c r="F711" s="37">
        <v>0</v>
      </c>
      <c r="G711" s="37"/>
      <c r="H711" s="37"/>
      <c r="I711" s="37"/>
      <c r="J711" s="37"/>
      <c r="K711" s="37"/>
      <c r="L711" s="37"/>
      <c r="M711" s="37"/>
      <c r="N711" s="37"/>
      <c r="O711" s="37"/>
      <c r="P711" s="37"/>
      <c r="Q711">
        <f t="shared" si="33"/>
        <v>0</v>
      </c>
      <c r="R711">
        <f t="shared" si="34"/>
        <v>0</v>
      </c>
      <c r="S711" t="str">
        <f>VLOOKUP(C711*1,effectif!A:BA,53,0)</f>
        <v>071625</v>
      </c>
      <c r="T711">
        <f t="shared" si="35"/>
        <v>305708</v>
      </c>
    </row>
    <row r="712" spans="1:20" x14ac:dyDescent="0.25">
      <c r="A712" s="37" t="s">
        <v>11177</v>
      </c>
      <c r="B712" s="37" t="s">
        <v>11178</v>
      </c>
      <c r="C712" s="37" t="s">
        <v>7924</v>
      </c>
      <c r="D712" s="37" t="s">
        <v>11847</v>
      </c>
      <c r="E712" s="37">
        <v>3.66</v>
      </c>
      <c r="F712" s="37">
        <v>0</v>
      </c>
      <c r="G712" s="37">
        <v>0</v>
      </c>
      <c r="H712" s="37">
        <v>13.21</v>
      </c>
      <c r="I712" s="37">
        <v>0</v>
      </c>
      <c r="J712" s="37">
        <v>0</v>
      </c>
      <c r="K712" s="37">
        <v>13.62</v>
      </c>
      <c r="L712" s="37">
        <v>34.979999999999997</v>
      </c>
      <c r="M712" s="37">
        <v>0</v>
      </c>
      <c r="N712" s="37">
        <v>13.87</v>
      </c>
      <c r="O712" s="37">
        <v>0</v>
      </c>
      <c r="P712" s="37">
        <v>0</v>
      </c>
      <c r="Q712">
        <f t="shared" si="33"/>
        <v>16.87</v>
      </c>
      <c r="R712">
        <f t="shared" si="34"/>
        <v>31.15</v>
      </c>
      <c r="S712" t="str">
        <f>VLOOKUP(C712*1,effectif!A:BA,53,0)</f>
        <v>071625</v>
      </c>
      <c r="T712">
        <f t="shared" si="35"/>
        <v>304592</v>
      </c>
    </row>
    <row r="713" spans="1:20" x14ac:dyDescent="0.25">
      <c r="A713" s="37" t="s">
        <v>11177</v>
      </c>
      <c r="B713" s="37" t="s">
        <v>11178</v>
      </c>
      <c r="C713" s="37" t="s">
        <v>2142</v>
      </c>
      <c r="D713" s="37" t="s">
        <v>11848</v>
      </c>
      <c r="E713" s="37">
        <v>6.38</v>
      </c>
      <c r="F713" s="37">
        <v>0</v>
      </c>
      <c r="G713" s="37">
        <v>0</v>
      </c>
      <c r="H713" s="37">
        <v>15.53</v>
      </c>
      <c r="I713" s="37">
        <v>2.94</v>
      </c>
      <c r="J713" s="37">
        <v>0</v>
      </c>
      <c r="K713" s="37">
        <v>16.71</v>
      </c>
      <c r="L713" s="37">
        <v>2.81</v>
      </c>
      <c r="M713" s="37">
        <v>0</v>
      </c>
      <c r="N713" s="37">
        <v>16.100000000000001</v>
      </c>
      <c r="O713" s="37">
        <v>0.66</v>
      </c>
      <c r="P713" s="37">
        <v>0</v>
      </c>
      <c r="Q713">
        <f t="shared" si="33"/>
        <v>21.91</v>
      </c>
      <c r="R713">
        <f t="shared" si="34"/>
        <v>39.19</v>
      </c>
      <c r="S713" t="str">
        <f>VLOOKUP(C713*1,effectif!A:BA,53,0)</f>
        <v>071625</v>
      </c>
      <c r="T713">
        <f t="shared" si="35"/>
        <v>302954</v>
      </c>
    </row>
    <row r="714" spans="1:20" x14ac:dyDescent="0.25">
      <c r="A714" s="37" t="s">
        <v>11177</v>
      </c>
      <c r="B714" s="37" t="s">
        <v>11178</v>
      </c>
      <c r="C714" s="37" t="s">
        <v>6790</v>
      </c>
      <c r="D714" s="37" t="s">
        <v>11849</v>
      </c>
      <c r="E714" s="37">
        <v>5.05</v>
      </c>
      <c r="F714" s="37">
        <v>0.16</v>
      </c>
      <c r="G714" s="37">
        <v>0</v>
      </c>
      <c r="H714" s="37">
        <v>5.57</v>
      </c>
      <c r="I714" s="37">
        <v>40.04</v>
      </c>
      <c r="J714" s="37">
        <v>1.91</v>
      </c>
      <c r="K714" s="37">
        <v>13.31</v>
      </c>
      <c r="L714" s="37">
        <v>0</v>
      </c>
      <c r="M714" s="37">
        <v>0</v>
      </c>
      <c r="N714" s="37">
        <v>11.21</v>
      </c>
      <c r="O714" s="37">
        <v>2.68</v>
      </c>
      <c r="P714" s="37">
        <v>10.36</v>
      </c>
      <c r="Q714">
        <f t="shared" si="33"/>
        <v>10.620000000000001</v>
      </c>
      <c r="R714">
        <f t="shared" si="34"/>
        <v>29.57</v>
      </c>
      <c r="S714" t="str">
        <f>VLOOKUP(C714*1,effectif!A:BA,53,0)</f>
        <v>071625</v>
      </c>
      <c r="T714">
        <f t="shared" si="35"/>
        <v>193654</v>
      </c>
    </row>
    <row r="715" spans="1:20" x14ac:dyDescent="0.25">
      <c r="A715" s="37" t="s">
        <v>11177</v>
      </c>
      <c r="B715" s="37" t="s">
        <v>11178</v>
      </c>
      <c r="C715" s="37" t="s">
        <v>1873</v>
      </c>
      <c r="D715" s="37" t="s">
        <v>11850</v>
      </c>
      <c r="E715" s="37">
        <v>5.13</v>
      </c>
      <c r="F715" s="37">
        <v>0</v>
      </c>
      <c r="G715" s="37"/>
      <c r="H715" s="37">
        <v>16.02</v>
      </c>
      <c r="I715" s="37">
        <v>0</v>
      </c>
      <c r="J715" s="37"/>
      <c r="K715" s="37">
        <v>30.4</v>
      </c>
      <c r="L715" s="37">
        <v>0</v>
      </c>
      <c r="M715" s="37">
        <v>0</v>
      </c>
      <c r="N715" s="37">
        <v>24.45</v>
      </c>
      <c r="O715" s="37">
        <v>16.350000000000001</v>
      </c>
      <c r="P715" s="37">
        <v>0</v>
      </c>
      <c r="Q715">
        <f t="shared" si="33"/>
        <v>21.15</v>
      </c>
      <c r="R715">
        <f t="shared" si="34"/>
        <v>59.980000000000004</v>
      </c>
      <c r="S715" t="str">
        <f>VLOOKUP(C715*1,effectif!A:BA,53,0)</f>
        <v>071625</v>
      </c>
      <c r="T715">
        <f t="shared" si="35"/>
        <v>305119</v>
      </c>
    </row>
    <row r="716" spans="1:20" x14ac:dyDescent="0.25">
      <c r="A716" s="37" t="s">
        <v>11177</v>
      </c>
      <c r="B716" s="37" t="s">
        <v>11178</v>
      </c>
      <c r="C716" s="37" t="s">
        <v>5091</v>
      </c>
      <c r="D716" s="37" t="s">
        <v>11851</v>
      </c>
      <c r="E716" s="37">
        <v>4.92</v>
      </c>
      <c r="F716" s="37">
        <v>0</v>
      </c>
      <c r="G716" s="37">
        <v>0</v>
      </c>
      <c r="H716" s="37">
        <v>11.25</v>
      </c>
      <c r="I716" s="37">
        <v>0</v>
      </c>
      <c r="J716" s="37">
        <v>0</v>
      </c>
      <c r="K716" s="37">
        <v>23.22</v>
      </c>
      <c r="L716" s="37">
        <v>0</v>
      </c>
      <c r="M716" s="37">
        <v>0</v>
      </c>
      <c r="N716" s="37">
        <v>19.55</v>
      </c>
      <c r="O716" s="37">
        <v>0</v>
      </c>
      <c r="P716" s="37">
        <v>14.11</v>
      </c>
      <c r="Q716">
        <f t="shared" si="33"/>
        <v>16.170000000000002</v>
      </c>
      <c r="R716">
        <f t="shared" si="34"/>
        <v>47.69</v>
      </c>
      <c r="S716" t="str">
        <f>VLOOKUP(C716*1,effectif!A:BA,53,0)</f>
        <v>071625</v>
      </c>
      <c r="T716">
        <f t="shared" si="35"/>
        <v>301709</v>
      </c>
    </row>
    <row r="717" spans="1:20" x14ac:dyDescent="0.25">
      <c r="A717" s="37" t="s">
        <v>11177</v>
      </c>
      <c r="B717" s="37" t="s">
        <v>11178</v>
      </c>
      <c r="C717" s="37" t="s">
        <v>4723</v>
      </c>
      <c r="D717" s="37" t="s">
        <v>11852</v>
      </c>
      <c r="E717" s="37">
        <v>3.45</v>
      </c>
      <c r="F717" s="37">
        <v>0</v>
      </c>
      <c r="G717" s="37">
        <v>0</v>
      </c>
      <c r="H717" s="37">
        <v>6.47</v>
      </c>
      <c r="I717" s="37">
        <v>5.49</v>
      </c>
      <c r="J717" s="37">
        <v>0</v>
      </c>
      <c r="K717" s="37">
        <v>12.12</v>
      </c>
      <c r="L717" s="37">
        <v>0.52</v>
      </c>
      <c r="M717" s="37">
        <v>0</v>
      </c>
      <c r="N717" s="37">
        <v>11.51</v>
      </c>
      <c r="O717" s="37">
        <v>1.42</v>
      </c>
      <c r="P717" s="37">
        <v>0</v>
      </c>
      <c r="Q717">
        <f t="shared" si="33"/>
        <v>9.92</v>
      </c>
      <c r="R717">
        <f t="shared" si="34"/>
        <v>27.08</v>
      </c>
      <c r="S717" t="str">
        <f>VLOOKUP(C717*1,effectif!A:BA,53,0)</f>
        <v>071625</v>
      </c>
      <c r="T717">
        <f t="shared" si="35"/>
        <v>193326</v>
      </c>
    </row>
    <row r="718" spans="1:20" x14ac:dyDescent="0.25">
      <c r="A718" s="37" t="s">
        <v>11177</v>
      </c>
      <c r="B718" s="37" t="s">
        <v>11178</v>
      </c>
      <c r="C718" s="37" t="s">
        <v>7852</v>
      </c>
      <c r="D718" s="37" t="s">
        <v>11853</v>
      </c>
      <c r="E718" s="37">
        <v>2.1</v>
      </c>
      <c r="F718" s="37">
        <v>0</v>
      </c>
      <c r="G718" s="37">
        <v>0</v>
      </c>
      <c r="H718" s="37">
        <v>4.67</v>
      </c>
      <c r="I718" s="37">
        <v>0</v>
      </c>
      <c r="J718" s="37">
        <v>0</v>
      </c>
      <c r="K718" s="37">
        <v>22.61</v>
      </c>
      <c r="L718" s="37">
        <v>0.76</v>
      </c>
      <c r="M718" s="37">
        <v>0</v>
      </c>
      <c r="N718" s="37">
        <v>35.590000000000003</v>
      </c>
      <c r="O718" s="37">
        <v>0.39</v>
      </c>
      <c r="P718" s="37">
        <v>0</v>
      </c>
      <c r="Q718">
        <f t="shared" si="33"/>
        <v>6.77</v>
      </c>
      <c r="R718">
        <f t="shared" si="34"/>
        <v>60.300000000000004</v>
      </c>
      <c r="S718" t="str">
        <f>VLOOKUP(C718*1,effectif!A:BA,53,0)</f>
        <v>071625</v>
      </c>
      <c r="T718">
        <f t="shared" si="35"/>
        <v>304527</v>
      </c>
    </row>
    <row r="719" spans="1:20" x14ac:dyDescent="0.25">
      <c r="A719" s="37" t="s">
        <v>11177</v>
      </c>
      <c r="B719" s="37" t="s">
        <v>11178</v>
      </c>
      <c r="C719" s="37" t="s">
        <v>8784</v>
      </c>
      <c r="D719" s="37" t="s">
        <v>11189</v>
      </c>
      <c r="E719" s="37"/>
      <c r="F719" s="37"/>
      <c r="G719" s="37"/>
      <c r="H719" s="37"/>
      <c r="I719" s="37"/>
      <c r="J719" s="37"/>
      <c r="K719" s="37"/>
      <c r="L719" s="37"/>
      <c r="M719" s="37"/>
      <c r="N719" s="37"/>
      <c r="O719" s="37"/>
      <c r="P719" s="37"/>
      <c r="Q719">
        <f t="shared" si="33"/>
        <v>0</v>
      </c>
      <c r="R719">
        <f t="shared" si="34"/>
        <v>0</v>
      </c>
      <c r="S719" t="str">
        <f>VLOOKUP(C719*1,effectif!A:BA,53,0)</f>
        <v>071625</v>
      </c>
      <c r="T719">
        <f t="shared" si="35"/>
        <v>993119</v>
      </c>
    </row>
    <row r="720" spans="1:20" x14ac:dyDescent="0.25">
      <c r="A720" s="37" t="s">
        <v>11177</v>
      </c>
      <c r="B720" s="37" t="s">
        <v>11178</v>
      </c>
      <c r="C720" s="37" t="s">
        <v>3268</v>
      </c>
      <c r="D720" s="37" t="s">
        <v>11189</v>
      </c>
      <c r="E720" s="37"/>
      <c r="F720" s="37"/>
      <c r="G720" s="37"/>
      <c r="H720" s="37"/>
      <c r="I720" s="37"/>
      <c r="J720" s="37"/>
      <c r="K720" s="37"/>
      <c r="L720" s="37"/>
      <c r="M720" s="37"/>
      <c r="N720" s="37"/>
      <c r="O720" s="37"/>
      <c r="P720" s="37"/>
      <c r="Q720">
        <f t="shared" si="33"/>
        <v>0</v>
      </c>
      <c r="R720">
        <f t="shared" si="34"/>
        <v>0</v>
      </c>
      <c r="S720" t="str">
        <f>VLOOKUP(C720*1,effectif!A:BA,53,0)</f>
        <v>071625</v>
      </c>
      <c r="T720">
        <f t="shared" si="35"/>
        <v>993644</v>
      </c>
    </row>
    <row r="721" spans="1:20" x14ac:dyDescent="0.25">
      <c r="A721" s="37" t="s">
        <v>11177</v>
      </c>
      <c r="B721" s="37" t="s">
        <v>11178</v>
      </c>
      <c r="C721" s="37" t="s">
        <v>8206</v>
      </c>
      <c r="D721" s="37" t="s">
        <v>11189</v>
      </c>
      <c r="E721" s="37"/>
      <c r="F721" s="37"/>
      <c r="G721" s="37"/>
      <c r="H721" s="37"/>
      <c r="I721" s="37"/>
      <c r="J721" s="37"/>
      <c r="K721" s="37"/>
      <c r="L721" s="37"/>
      <c r="M721" s="37"/>
      <c r="N721" s="37"/>
      <c r="O721" s="37"/>
      <c r="P721" s="37"/>
      <c r="Q721">
        <f t="shared" si="33"/>
        <v>0</v>
      </c>
      <c r="R721">
        <f t="shared" si="34"/>
        <v>0</v>
      </c>
      <c r="S721" t="str">
        <f>VLOOKUP(C721*1,effectif!A:BA,53,0)</f>
        <v>071625</v>
      </c>
      <c r="T721">
        <f t="shared" si="35"/>
        <v>993645</v>
      </c>
    </row>
    <row r="722" spans="1:20" x14ac:dyDescent="0.25">
      <c r="A722" s="37" t="s">
        <v>11174</v>
      </c>
      <c r="B722" s="37" t="s">
        <v>11175</v>
      </c>
      <c r="C722" s="37" t="s">
        <v>1340</v>
      </c>
      <c r="D722" s="37" t="s">
        <v>13994</v>
      </c>
      <c r="E722" s="37">
        <v>4.43</v>
      </c>
      <c r="F722" s="37">
        <v>0.06</v>
      </c>
      <c r="G722" s="37">
        <v>0</v>
      </c>
      <c r="H722" s="37">
        <v>7.81</v>
      </c>
      <c r="I722" s="37">
        <v>0.73</v>
      </c>
      <c r="J722" s="37">
        <v>4.1500000000000004</v>
      </c>
      <c r="K722" s="37">
        <v>16.73</v>
      </c>
      <c r="L722" s="37">
        <v>1.42</v>
      </c>
      <c r="M722" s="37">
        <v>5.1100000000000003</v>
      </c>
      <c r="N722" s="37">
        <v>19.45</v>
      </c>
      <c r="O722" s="37">
        <v>3.14</v>
      </c>
      <c r="P722" s="37">
        <v>6.94</v>
      </c>
      <c r="Q722">
        <f t="shared" si="33"/>
        <v>12.239999999999998</v>
      </c>
      <c r="R722">
        <f t="shared" si="34"/>
        <v>40.61</v>
      </c>
      <c r="S722" t="str">
        <f>VLOOKUP(C722*1,effectif!A:BA,53,0)</f>
        <v>071941</v>
      </c>
      <c r="T722">
        <f t="shared" si="35"/>
        <v>71941</v>
      </c>
    </row>
    <row r="723" spans="1:20" x14ac:dyDescent="0.25">
      <c r="A723" s="37" t="s">
        <v>11177</v>
      </c>
      <c r="B723" s="37" t="s">
        <v>11178</v>
      </c>
      <c r="C723" s="37" t="s">
        <v>5516</v>
      </c>
      <c r="D723" s="37" t="s">
        <v>11855</v>
      </c>
      <c r="E723" s="37"/>
      <c r="F723" s="37"/>
      <c r="G723" s="37"/>
      <c r="H723" s="37"/>
      <c r="I723" s="37"/>
      <c r="J723" s="37"/>
      <c r="K723" s="37"/>
      <c r="L723" s="37"/>
      <c r="M723" s="37"/>
      <c r="N723" s="37"/>
      <c r="O723" s="37"/>
      <c r="P723" s="37"/>
      <c r="Q723">
        <f t="shared" si="33"/>
        <v>0</v>
      </c>
      <c r="R723">
        <f t="shared" si="34"/>
        <v>0</v>
      </c>
      <c r="S723" t="str">
        <f>VLOOKUP(C723*1,effectif!A:BA,53,0)</f>
        <v>071941</v>
      </c>
      <c r="T723">
        <f t="shared" si="35"/>
        <v>306255</v>
      </c>
    </row>
    <row r="724" spans="1:20" x14ac:dyDescent="0.25">
      <c r="A724" s="37" t="s">
        <v>11177</v>
      </c>
      <c r="B724" s="37" t="s">
        <v>11178</v>
      </c>
      <c r="C724" s="37" t="s">
        <v>2863</v>
      </c>
      <c r="D724" s="37" t="s">
        <v>11856</v>
      </c>
      <c r="E724" s="37">
        <v>4.72</v>
      </c>
      <c r="F724" s="37">
        <v>0.24</v>
      </c>
      <c r="G724" s="37">
        <v>0</v>
      </c>
      <c r="H724" s="37">
        <v>10.19</v>
      </c>
      <c r="I724" s="37">
        <v>0.93</v>
      </c>
      <c r="J724" s="37">
        <v>0</v>
      </c>
      <c r="K724" s="37">
        <v>16.72</v>
      </c>
      <c r="L724" s="37">
        <v>4.57</v>
      </c>
      <c r="M724" s="37">
        <v>0</v>
      </c>
      <c r="N724" s="37">
        <v>20.68</v>
      </c>
      <c r="O724" s="37">
        <v>16.3</v>
      </c>
      <c r="P724" s="37">
        <v>10.66</v>
      </c>
      <c r="Q724">
        <f t="shared" si="33"/>
        <v>14.91</v>
      </c>
      <c r="R724">
        <f t="shared" si="34"/>
        <v>42.12</v>
      </c>
      <c r="S724" t="str">
        <f>VLOOKUP(C724*1,effectif!A:BA,53,0)</f>
        <v>071941</v>
      </c>
      <c r="T724">
        <f t="shared" si="35"/>
        <v>302255</v>
      </c>
    </row>
    <row r="725" spans="1:20" x14ac:dyDescent="0.25">
      <c r="A725" s="37" t="s">
        <v>11177</v>
      </c>
      <c r="B725" s="37" t="s">
        <v>11178</v>
      </c>
      <c r="C725" s="37" t="s">
        <v>2738</v>
      </c>
      <c r="D725" s="37" t="s">
        <v>11857</v>
      </c>
      <c r="E725" s="37">
        <v>1.65</v>
      </c>
      <c r="F725" s="37">
        <v>0</v>
      </c>
      <c r="G725" s="37">
        <v>0</v>
      </c>
      <c r="H725" s="37">
        <v>5.01</v>
      </c>
      <c r="I725" s="37">
        <v>0</v>
      </c>
      <c r="J725" s="37">
        <v>0</v>
      </c>
      <c r="K725" s="37">
        <v>6.87</v>
      </c>
      <c r="L725" s="37">
        <v>1.24</v>
      </c>
      <c r="M725" s="37">
        <v>4.29</v>
      </c>
      <c r="N725" s="37">
        <v>9.8800000000000008</v>
      </c>
      <c r="O725" s="37">
        <v>0</v>
      </c>
      <c r="P725" s="37">
        <v>5.86</v>
      </c>
      <c r="Q725">
        <f t="shared" si="33"/>
        <v>6.66</v>
      </c>
      <c r="R725">
        <f t="shared" si="34"/>
        <v>18.399999999999999</v>
      </c>
      <c r="S725" t="str">
        <f>VLOOKUP(C725*1,effectif!A:BA,53,0)</f>
        <v>071941</v>
      </c>
      <c r="T725">
        <f t="shared" si="35"/>
        <v>193053</v>
      </c>
    </row>
    <row r="726" spans="1:20" x14ac:dyDescent="0.25">
      <c r="A726" s="37" t="s">
        <v>11177</v>
      </c>
      <c r="B726" s="37" t="s">
        <v>11178</v>
      </c>
      <c r="C726" s="37" t="s">
        <v>1368</v>
      </c>
      <c r="D726" s="37" t="s">
        <v>11858</v>
      </c>
      <c r="E726" s="37">
        <v>2.66</v>
      </c>
      <c r="F726" s="37">
        <v>0</v>
      </c>
      <c r="G726" s="37">
        <v>0</v>
      </c>
      <c r="H726" s="37">
        <v>0</v>
      </c>
      <c r="I726" s="37">
        <v>0</v>
      </c>
      <c r="J726" s="37">
        <v>0</v>
      </c>
      <c r="K726" s="37"/>
      <c r="L726" s="37"/>
      <c r="M726" s="37"/>
      <c r="N726" s="37"/>
      <c r="O726" s="37"/>
      <c r="P726" s="37"/>
      <c r="Q726">
        <f t="shared" si="33"/>
        <v>2.66</v>
      </c>
      <c r="R726">
        <f t="shared" si="34"/>
        <v>2.66</v>
      </c>
      <c r="S726" t="str">
        <f>VLOOKUP(C726*1,effectif!A:BA,53,0)</f>
        <v>071941</v>
      </c>
      <c r="T726">
        <f t="shared" si="35"/>
        <v>305587</v>
      </c>
    </row>
    <row r="727" spans="1:20" x14ac:dyDescent="0.25">
      <c r="A727" s="37" t="s">
        <v>11177</v>
      </c>
      <c r="B727" s="37" t="s">
        <v>11178</v>
      </c>
      <c r="C727" s="37" t="s">
        <v>4079</v>
      </c>
      <c r="D727" s="37" t="s">
        <v>11859</v>
      </c>
      <c r="E727" s="37">
        <v>4.4400000000000004</v>
      </c>
      <c r="F727" s="37">
        <v>0</v>
      </c>
      <c r="G727" s="37">
        <v>0</v>
      </c>
      <c r="H727" s="37">
        <v>4.67</v>
      </c>
      <c r="I727" s="37">
        <v>0</v>
      </c>
      <c r="J727" s="37">
        <v>17.100000000000001</v>
      </c>
      <c r="K727" s="37">
        <v>21.2</v>
      </c>
      <c r="L727" s="37">
        <v>1.26</v>
      </c>
      <c r="M727" s="37">
        <v>8.41</v>
      </c>
      <c r="N727" s="37">
        <v>20.81</v>
      </c>
      <c r="O727" s="37">
        <v>1.67</v>
      </c>
      <c r="P727" s="37">
        <v>3.16</v>
      </c>
      <c r="Q727">
        <f t="shared" si="33"/>
        <v>9.11</v>
      </c>
      <c r="R727">
        <f t="shared" si="34"/>
        <v>46.45</v>
      </c>
      <c r="S727" t="str">
        <f>VLOOKUP(C727*1,effectif!A:BA,53,0)</f>
        <v>071941</v>
      </c>
      <c r="T727">
        <f t="shared" si="35"/>
        <v>302879</v>
      </c>
    </row>
    <row r="728" spans="1:20" x14ac:dyDescent="0.25">
      <c r="A728" s="37" t="s">
        <v>11177</v>
      </c>
      <c r="B728" s="37" t="s">
        <v>11178</v>
      </c>
      <c r="C728" s="37" t="s">
        <v>4889</v>
      </c>
      <c r="D728" s="37" t="s">
        <v>11860</v>
      </c>
      <c r="E728" s="37"/>
      <c r="F728" s="37"/>
      <c r="G728" s="37"/>
      <c r="H728" s="37"/>
      <c r="I728" s="37"/>
      <c r="J728" s="37"/>
      <c r="K728" s="37"/>
      <c r="L728" s="37"/>
      <c r="M728" s="37"/>
      <c r="N728" s="37"/>
      <c r="O728" s="37"/>
      <c r="P728" s="37"/>
      <c r="Q728">
        <f t="shared" si="33"/>
        <v>0</v>
      </c>
      <c r="R728">
        <f t="shared" si="34"/>
        <v>0</v>
      </c>
      <c r="S728" t="str">
        <f>VLOOKUP(C728*1,effectif!A:BA,53,0)</f>
        <v>071941</v>
      </c>
      <c r="T728">
        <f t="shared" si="35"/>
        <v>306109</v>
      </c>
    </row>
    <row r="729" spans="1:20" x14ac:dyDescent="0.25">
      <c r="A729" s="37" t="s">
        <v>11177</v>
      </c>
      <c r="B729" s="37" t="s">
        <v>11178</v>
      </c>
      <c r="C729" s="37" t="s">
        <v>1324</v>
      </c>
      <c r="D729" s="37" t="s">
        <v>11861</v>
      </c>
      <c r="E729" s="37"/>
      <c r="F729" s="37"/>
      <c r="G729" s="37"/>
      <c r="H729" s="37"/>
      <c r="I729" s="37"/>
      <c r="J729" s="37"/>
      <c r="K729" s="37"/>
      <c r="L729" s="37"/>
      <c r="M729" s="37"/>
      <c r="N729" s="37"/>
      <c r="O729" s="37"/>
      <c r="P729" s="37"/>
      <c r="Q729">
        <f t="shared" si="33"/>
        <v>0</v>
      </c>
      <c r="R729">
        <f t="shared" si="34"/>
        <v>0</v>
      </c>
      <c r="S729" t="str">
        <f>VLOOKUP(C729*1,effectif!A:BA,53,0)</f>
        <v>071941</v>
      </c>
      <c r="T729">
        <f t="shared" si="35"/>
        <v>306242</v>
      </c>
    </row>
    <row r="730" spans="1:20" x14ac:dyDescent="0.25">
      <c r="A730" s="37" t="s">
        <v>11177</v>
      </c>
      <c r="B730" s="37" t="s">
        <v>11178</v>
      </c>
      <c r="C730" s="37" t="s">
        <v>6463</v>
      </c>
      <c r="D730" s="37" t="s">
        <v>11862</v>
      </c>
      <c r="E730" s="37">
        <v>2.29</v>
      </c>
      <c r="F730" s="37">
        <v>0</v>
      </c>
      <c r="G730" s="37">
        <v>0</v>
      </c>
      <c r="H730" s="37">
        <v>11.32</v>
      </c>
      <c r="I730" s="37">
        <v>0</v>
      </c>
      <c r="J730" s="37">
        <v>0</v>
      </c>
      <c r="K730" s="37">
        <v>17.32</v>
      </c>
      <c r="L730" s="37">
        <v>0.16</v>
      </c>
      <c r="M730" s="37">
        <v>0</v>
      </c>
      <c r="N730" s="37">
        <v>17.760000000000002</v>
      </c>
      <c r="O730" s="37">
        <v>1.71</v>
      </c>
      <c r="P730" s="37">
        <v>0</v>
      </c>
      <c r="Q730">
        <f t="shared" si="33"/>
        <v>13.61</v>
      </c>
      <c r="R730">
        <f t="shared" si="34"/>
        <v>37.370000000000005</v>
      </c>
      <c r="S730" t="str">
        <f>VLOOKUP(C730*1,effectif!A:BA,53,0)</f>
        <v>071941</v>
      </c>
      <c r="T730">
        <f t="shared" si="35"/>
        <v>192649</v>
      </c>
    </row>
    <row r="731" spans="1:20" x14ac:dyDescent="0.25">
      <c r="A731" s="37" t="s">
        <v>11177</v>
      </c>
      <c r="B731" s="37" t="s">
        <v>11178</v>
      </c>
      <c r="C731" s="37" t="s">
        <v>4907</v>
      </c>
      <c r="D731" s="37" t="s">
        <v>11863</v>
      </c>
      <c r="E731" s="37">
        <v>0</v>
      </c>
      <c r="F731" s="37">
        <v>0</v>
      </c>
      <c r="G731" s="37">
        <v>0</v>
      </c>
      <c r="H731" s="37"/>
      <c r="I731" s="37"/>
      <c r="J731" s="37"/>
      <c r="K731" s="37"/>
      <c r="L731" s="37"/>
      <c r="M731" s="37"/>
      <c r="N731" s="37"/>
      <c r="O731" s="37"/>
      <c r="P731" s="37"/>
      <c r="Q731">
        <f t="shared" si="33"/>
        <v>0</v>
      </c>
      <c r="R731">
        <f t="shared" si="34"/>
        <v>0</v>
      </c>
      <c r="S731" t="str">
        <f>VLOOKUP(C731*1,effectif!A:BA,53,0)</f>
        <v>071941</v>
      </c>
      <c r="T731">
        <f t="shared" si="35"/>
        <v>305737</v>
      </c>
    </row>
    <row r="732" spans="1:20" x14ac:dyDescent="0.25">
      <c r="A732" s="37" t="s">
        <v>11174</v>
      </c>
      <c r="B732" s="37" t="s">
        <v>11175</v>
      </c>
      <c r="C732" s="37" t="s">
        <v>2242</v>
      </c>
      <c r="D732" s="37" t="s">
        <v>11864</v>
      </c>
      <c r="E732" s="37">
        <v>2.2200000000000002</v>
      </c>
      <c r="F732" s="37">
        <v>0</v>
      </c>
      <c r="G732" s="37">
        <v>7.2</v>
      </c>
      <c r="H732" s="37">
        <v>4.49</v>
      </c>
      <c r="I732" s="37">
        <v>0</v>
      </c>
      <c r="J732" s="37">
        <v>2.14</v>
      </c>
      <c r="K732" s="37">
        <v>11.19</v>
      </c>
      <c r="L732" s="37">
        <v>4.0199999999999996</v>
      </c>
      <c r="M732" s="37">
        <v>1.53</v>
      </c>
      <c r="N732" s="37">
        <v>11.89</v>
      </c>
      <c r="O732" s="37">
        <v>3.31</v>
      </c>
      <c r="P732" s="37">
        <v>8.65</v>
      </c>
      <c r="Q732">
        <f t="shared" si="33"/>
        <v>6.7100000000000009</v>
      </c>
      <c r="R732">
        <f t="shared" si="34"/>
        <v>25.3</v>
      </c>
      <c r="S732" t="str">
        <f>VLOOKUP(C732*1,effectif!A:BA,53,0)</f>
        <v>700440</v>
      </c>
      <c r="T732">
        <f t="shared" si="35"/>
        <v>192578</v>
      </c>
    </row>
    <row r="733" spans="1:20" x14ac:dyDescent="0.25">
      <c r="A733" s="37" t="s">
        <v>11177</v>
      </c>
      <c r="B733" s="37" t="s">
        <v>11178</v>
      </c>
      <c r="C733" s="37" t="s">
        <v>4983</v>
      </c>
      <c r="D733" s="37" t="s">
        <v>11865</v>
      </c>
      <c r="E733" s="37">
        <v>2.14</v>
      </c>
      <c r="F733" s="37">
        <v>0</v>
      </c>
      <c r="G733" s="37">
        <v>0</v>
      </c>
      <c r="H733" s="37">
        <v>2.2400000000000002</v>
      </c>
      <c r="I733" s="37">
        <v>0</v>
      </c>
      <c r="J733" s="37">
        <v>15.6</v>
      </c>
      <c r="K733" s="37">
        <v>4.51</v>
      </c>
      <c r="L733" s="37">
        <v>9.3800000000000008</v>
      </c>
      <c r="M733" s="37">
        <v>0</v>
      </c>
      <c r="N733" s="37">
        <v>9.3800000000000008</v>
      </c>
      <c r="O733" s="37">
        <v>7.21</v>
      </c>
      <c r="P733" s="37">
        <v>11.25</v>
      </c>
      <c r="Q733">
        <f t="shared" si="33"/>
        <v>4.3800000000000008</v>
      </c>
      <c r="R733">
        <f t="shared" si="34"/>
        <v>16.03</v>
      </c>
      <c r="S733" t="str">
        <f>VLOOKUP(C733*1,effectif!A:BA,53,0)</f>
        <v>700440</v>
      </c>
      <c r="T733">
        <f t="shared" si="35"/>
        <v>190248</v>
      </c>
    </row>
    <row r="734" spans="1:20" x14ac:dyDescent="0.25">
      <c r="A734" s="37" t="s">
        <v>11177</v>
      </c>
      <c r="B734" s="37" t="s">
        <v>11178</v>
      </c>
      <c r="C734" s="37" t="s">
        <v>2237</v>
      </c>
      <c r="D734" s="37" t="s">
        <v>11866</v>
      </c>
      <c r="E734" s="37">
        <v>0.6</v>
      </c>
      <c r="F734" s="37">
        <v>0</v>
      </c>
      <c r="G734" s="37">
        <v>0</v>
      </c>
      <c r="H734" s="37">
        <v>7.91</v>
      </c>
      <c r="I734" s="37">
        <v>0</v>
      </c>
      <c r="J734" s="37">
        <v>0</v>
      </c>
      <c r="K734" s="37">
        <v>14.26</v>
      </c>
      <c r="L734" s="37">
        <v>0</v>
      </c>
      <c r="M734" s="37">
        <v>0</v>
      </c>
      <c r="N734" s="37">
        <v>10.14</v>
      </c>
      <c r="O734" s="37">
        <v>0</v>
      </c>
      <c r="P734" s="37">
        <v>0</v>
      </c>
      <c r="Q734">
        <f t="shared" si="33"/>
        <v>8.51</v>
      </c>
      <c r="R734">
        <f t="shared" si="34"/>
        <v>25</v>
      </c>
      <c r="S734" t="str">
        <f>VLOOKUP(C734*1,effectif!A:BA,53,0)</f>
        <v>700440</v>
      </c>
      <c r="T734">
        <f t="shared" si="35"/>
        <v>303581</v>
      </c>
    </row>
    <row r="735" spans="1:20" x14ac:dyDescent="0.25">
      <c r="A735" s="37" t="s">
        <v>11177</v>
      </c>
      <c r="B735" s="37" t="s">
        <v>11178</v>
      </c>
      <c r="C735" s="37" t="s">
        <v>2672</v>
      </c>
      <c r="D735" s="37" t="s">
        <v>11867</v>
      </c>
      <c r="E735" s="37">
        <v>3.7</v>
      </c>
      <c r="F735" s="37">
        <v>0</v>
      </c>
      <c r="G735" s="37">
        <v>16.059999999999999</v>
      </c>
      <c r="H735" s="37">
        <v>3.19</v>
      </c>
      <c r="I735" s="37">
        <v>0</v>
      </c>
      <c r="J735" s="37">
        <v>0</v>
      </c>
      <c r="K735" s="37">
        <v>11.47</v>
      </c>
      <c r="L735" s="37">
        <v>0</v>
      </c>
      <c r="M735" s="37"/>
      <c r="N735" s="37">
        <v>7.93</v>
      </c>
      <c r="O735" s="37">
        <v>0</v>
      </c>
      <c r="P735" s="37"/>
      <c r="Q735">
        <f t="shared" si="33"/>
        <v>6.8900000000000006</v>
      </c>
      <c r="R735">
        <f t="shared" si="34"/>
        <v>23.1</v>
      </c>
      <c r="S735" t="str">
        <f>VLOOKUP(C735*1,effectif!A:BA,53,0)</f>
        <v>700440</v>
      </c>
      <c r="T735">
        <f t="shared" si="35"/>
        <v>305312</v>
      </c>
    </row>
    <row r="736" spans="1:20" x14ac:dyDescent="0.25">
      <c r="A736" s="37" t="s">
        <v>11177</v>
      </c>
      <c r="B736" s="37" t="s">
        <v>11178</v>
      </c>
      <c r="C736" s="37" t="s">
        <v>2703</v>
      </c>
      <c r="D736" s="37" t="s">
        <v>11868</v>
      </c>
      <c r="E736" s="37">
        <v>0</v>
      </c>
      <c r="F736" s="37"/>
      <c r="G736" s="37"/>
      <c r="H736" s="37"/>
      <c r="I736" s="37"/>
      <c r="J736" s="37"/>
      <c r="K736" s="37"/>
      <c r="L736" s="37"/>
      <c r="M736" s="37"/>
      <c r="N736" s="37"/>
      <c r="O736" s="37"/>
      <c r="P736" s="37"/>
      <c r="Q736">
        <f t="shared" si="33"/>
        <v>0</v>
      </c>
      <c r="R736">
        <f t="shared" si="34"/>
        <v>0</v>
      </c>
      <c r="S736" t="str">
        <f>VLOOKUP(C736*1,effectif!A:BA,53,0)</f>
        <v>700440</v>
      </c>
      <c r="T736">
        <f t="shared" si="35"/>
        <v>305749</v>
      </c>
    </row>
    <row r="737" spans="1:20" x14ac:dyDescent="0.25">
      <c r="A737" s="37" t="s">
        <v>11177</v>
      </c>
      <c r="B737" s="37" t="s">
        <v>11178</v>
      </c>
      <c r="C737" s="37" t="s">
        <v>9591</v>
      </c>
      <c r="D737" s="37" t="s">
        <v>11189</v>
      </c>
      <c r="E737" s="37"/>
      <c r="F737" s="37"/>
      <c r="G737" s="37"/>
      <c r="H737" s="37"/>
      <c r="I737" s="37"/>
      <c r="J737" s="37"/>
      <c r="K737" s="37"/>
      <c r="L737" s="37"/>
      <c r="M737" s="37"/>
      <c r="N737" s="37"/>
      <c r="O737" s="37"/>
      <c r="P737" s="37"/>
      <c r="Q737">
        <f t="shared" si="33"/>
        <v>0</v>
      </c>
      <c r="R737">
        <f t="shared" si="34"/>
        <v>0</v>
      </c>
      <c r="S737" t="str">
        <f>VLOOKUP(C737*1,effectif!A:BA,53,0)</f>
        <v>700440</v>
      </c>
      <c r="T737">
        <f t="shared" si="35"/>
        <v>99706</v>
      </c>
    </row>
    <row r="738" spans="1:20" x14ac:dyDescent="0.25">
      <c r="A738" s="37" t="s">
        <v>11177</v>
      </c>
      <c r="B738" s="37" t="s">
        <v>11178</v>
      </c>
      <c r="C738" s="37" t="s">
        <v>9589</v>
      </c>
      <c r="D738" s="37" t="s">
        <v>11189</v>
      </c>
      <c r="E738" s="37"/>
      <c r="F738" s="37"/>
      <c r="G738" s="37"/>
      <c r="H738" s="37"/>
      <c r="I738" s="37"/>
      <c r="J738" s="37"/>
      <c r="K738" s="37"/>
      <c r="L738" s="37"/>
      <c r="M738" s="37"/>
      <c r="N738" s="37"/>
      <c r="O738" s="37"/>
      <c r="P738" s="37"/>
      <c r="Q738">
        <f t="shared" si="33"/>
        <v>0</v>
      </c>
      <c r="R738">
        <f t="shared" si="34"/>
        <v>0</v>
      </c>
      <c r="S738" t="str">
        <f>VLOOKUP(C738*1,effectif!A:BA,53,0)</f>
        <v>700440</v>
      </c>
      <c r="T738">
        <f t="shared" si="35"/>
        <v>99707</v>
      </c>
    </row>
    <row r="739" spans="1:20" x14ac:dyDescent="0.25">
      <c r="A739" s="37" t="s">
        <v>11177</v>
      </c>
      <c r="B739" s="37" t="s">
        <v>11178</v>
      </c>
      <c r="C739" s="37" t="s">
        <v>8068</v>
      </c>
      <c r="D739" s="37" t="s">
        <v>11189</v>
      </c>
      <c r="E739" s="37"/>
      <c r="F739" s="37"/>
      <c r="G739" s="37"/>
      <c r="H739" s="37"/>
      <c r="I739" s="37"/>
      <c r="J739" s="37"/>
      <c r="K739" s="37"/>
      <c r="L739" s="37"/>
      <c r="M739" s="37"/>
      <c r="N739" s="37"/>
      <c r="O739" s="37"/>
      <c r="P739" s="37"/>
      <c r="Q739">
        <f t="shared" si="33"/>
        <v>0</v>
      </c>
      <c r="R739">
        <f t="shared" si="34"/>
        <v>0</v>
      </c>
      <c r="S739" t="str">
        <f>VLOOKUP(C739*1,effectif!A:BA,53,0)</f>
        <v>700440</v>
      </c>
      <c r="T739">
        <f t="shared" si="35"/>
        <v>993734</v>
      </c>
    </row>
    <row r="740" spans="1:20" x14ac:dyDescent="0.25">
      <c r="A740" s="37" t="s">
        <v>11177</v>
      </c>
      <c r="B740" s="37" t="s">
        <v>11178</v>
      </c>
      <c r="C740" s="37" t="s">
        <v>8066</v>
      </c>
      <c r="D740" s="37" t="s">
        <v>11189</v>
      </c>
      <c r="E740" s="37"/>
      <c r="F740" s="37"/>
      <c r="G740" s="37"/>
      <c r="H740" s="37"/>
      <c r="I740" s="37"/>
      <c r="J740" s="37"/>
      <c r="K740" s="37"/>
      <c r="L740" s="37"/>
      <c r="M740" s="37"/>
      <c r="N740" s="37"/>
      <c r="O740" s="37"/>
      <c r="P740" s="37"/>
      <c r="Q740">
        <f t="shared" si="33"/>
        <v>0</v>
      </c>
      <c r="R740">
        <f t="shared" si="34"/>
        <v>0</v>
      </c>
      <c r="S740" t="str">
        <f>VLOOKUP(C740*1,effectif!A:BA,53,0)</f>
        <v>700440</v>
      </c>
      <c r="T740">
        <f t="shared" si="35"/>
        <v>993736</v>
      </c>
    </row>
    <row r="741" spans="1:20" x14ac:dyDescent="0.25">
      <c r="A741" s="37" t="s">
        <v>11177</v>
      </c>
      <c r="B741" s="37" t="s">
        <v>11178</v>
      </c>
      <c r="C741" s="37" t="s">
        <v>8064</v>
      </c>
      <c r="D741" s="37" t="s">
        <v>11189</v>
      </c>
      <c r="E741" s="37"/>
      <c r="F741" s="37"/>
      <c r="G741" s="37"/>
      <c r="H741" s="37"/>
      <c r="I741" s="37"/>
      <c r="J741" s="37"/>
      <c r="K741" s="37"/>
      <c r="L741" s="37"/>
      <c r="M741" s="37"/>
      <c r="N741" s="37"/>
      <c r="O741" s="37"/>
      <c r="P741" s="37"/>
      <c r="Q741">
        <f t="shared" si="33"/>
        <v>0</v>
      </c>
      <c r="R741">
        <f t="shared" si="34"/>
        <v>0</v>
      </c>
      <c r="S741" t="str">
        <f>VLOOKUP(C741*1,effectif!A:BA,53,0)</f>
        <v>700440</v>
      </c>
      <c r="T741">
        <f t="shared" si="35"/>
        <v>993737</v>
      </c>
    </row>
    <row r="742" spans="1:20" x14ac:dyDescent="0.25">
      <c r="A742" s="37" t="s">
        <v>11219</v>
      </c>
      <c r="B742" s="37" t="s">
        <v>11220</v>
      </c>
      <c r="C742" s="37" t="s">
        <v>6745</v>
      </c>
      <c r="D742" s="37" t="s">
        <v>11869</v>
      </c>
      <c r="E742" s="37"/>
      <c r="F742" s="37"/>
      <c r="G742" s="37"/>
      <c r="H742" s="37"/>
      <c r="I742" s="37"/>
      <c r="J742" s="37"/>
      <c r="K742" s="37"/>
      <c r="L742" s="37"/>
      <c r="M742" s="37"/>
      <c r="N742" s="37"/>
      <c r="O742" s="37"/>
      <c r="P742" s="37"/>
      <c r="Q742">
        <f t="shared" si="33"/>
        <v>0</v>
      </c>
      <c r="R742">
        <f t="shared" si="34"/>
        <v>0</v>
      </c>
      <c r="S742">
        <f>VLOOKUP(C742*1,effectif!A:BA,53,0)</f>
        <v>0</v>
      </c>
      <c r="T742">
        <f t="shared" si="35"/>
        <v>300687</v>
      </c>
    </row>
    <row r="743" spans="1:20" x14ac:dyDescent="0.25">
      <c r="A743" s="37" t="s">
        <v>11219</v>
      </c>
      <c r="B743" s="37" t="s">
        <v>11220</v>
      </c>
      <c r="C743" s="37" t="s">
        <v>13995</v>
      </c>
      <c r="D743" s="37" t="s">
        <v>11870</v>
      </c>
      <c r="E743" s="37"/>
      <c r="F743" s="37"/>
      <c r="G743" s="37"/>
      <c r="H743" s="37"/>
      <c r="I743" s="37"/>
      <c r="J743" s="37"/>
      <c r="K743" s="37"/>
      <c r="L743" s="37"/>
      <c r="M743" s="37"/>
      <c r="N743" s="37"/>
      <c r="O743" s="37"/>
      <c r="P743" s="37"/>
      <c r="Q743">
        <f t="shared" si="33"/>
        <v>0</v>
      </c>
      <c r="R743">
        <f t="shared" si="34"/>
        <v>0</v>
      </c>
      <c r="S743" t="e">
        <f>VLOOKUP(C743*1,effectif!A:BA,53,0)</f>
        <v>#N/A</v>
      </c>
      <c r="T743">
        <f t="shared" si="35"/>
        <v>302102</v>
      </c>
    </row>
    <row r="744" spans="1:20" x14ac:dyDescent="0.25">
      <c r="A744" s="37" t="s">
        <v>11172</v>
      </c>
      <c r="B744" s="37" t="s">
        <v>11081</v>
      </c>
      <c r="C744" s="37" t="s">
        <v>1795</v>
      </c>
      <c r="D744" s="37" t="s">
        <v>12100</v>
      </c>
      <c r="E744" s="37">
        <v>4.4800000000000004</v>
      </c>
      <c r="F744" s="37">
        <v>0.76</v>
      </c>
      <c r="G744" s="37">
        <v>2.3199999999999998</v>
      </c>
      <c r="H744" s="37">
        <v>10.09</v>
      </c>
      <c r="I744" s="37">
        <v>1.64</v>
      </c>
      <c r="J744" s="37">
        <v>1.79</v>
      </c>
      <c r="K744" s="37">
        <v>21.17</v>
      </c>
      <c r="L744" s="37">
        <v>6.54</v>
      </c>
      <c r="M744" s="37">
        <v>3.99</v>
      </c>
      <c r="N744" s="37">
        <v>26.91</v>
      </c>
      <c r="O744" s="37">
        <v>4.76</v>
      </c>
      <c r="P744" s="37">
        <v>12.4</v>
      </c>
      <c r="Q744">
        <f t="shared" si="33"/>
        <v>14.57</v>
      </c>
      <c r="R744">
        <f t="shared" si="34"/>
        <v>52.56</v>
      </c>
      <c r="S744">
        <f>VLOOKUP(C744*1,effectif!A:BA,53,0)</f>
        <v>0</v>
      </c>
      <c r="T744">
        <f t="shared" si="35"/>
        <v>306077</v>
      </c>
    </row>
    <row r="745" spans="1:20" x14ac:dyDescent="0.25">
      <c r="A745" s="37" t="s">
        <v>11174</v>
      </c>
      <c r="B745" s="37" t="s">
        <v>11175</v>
      </c>
      <c r="C745" s="37" t="s">
        <v>2500</v>
      </c>
      <c r="D745" s="37" t="s">
        <v>12101</v>
      </c>
      <c r="E745" s="37">
        <v>4.1100000000000003</v>
      </c>
      <c r="F745" s="37">
        <v>0.32</v>
      </c>
      <c r="G745" s="37">
        <v>0.89</v>
      </c>
      <c r="H745" s="37">
        <v>7.46</v>
      </c>
      <c r="I745" s="37">
        <v>1.72</v>
      </c>
      <c r="J745" s="37">
        <v>0</v>
      </c>
      <c r="K745" s="37">
        <v>18.579999999999998</v>
      </c>
      <c r="L745" s="37">
        <v>2.76</v>
      </c>
      <c r="M745" s="37">
        <v>1.47</v>
      </c>
      <c r="N745" s="37">
        <v>18.05</v>
      </c>
      <c r="O745" s="37">
        <v>2.72</v>
      </c>
      <c r="P745" s="37">
        <v>10.51</v>
      </c>
      <c r="Q745">
        <f t="shared" si="33"/>
        <v>11.57</v>
      </c>
      <c r="R745">
        <f t="shared" si="34"/>
        <v>40.739999999999995</v>
      </c>
      <c r="S745" t="str">
        <f>VLOOKUP(C745*1,effectif!A:BA,53,0)</f>
        <v>070065</v>
      </c>
      <c r="T745">
        <f t="shared" si="35"/>
        <v>305395</v>
      </c>
    </row>
    <row r="746" spans="1:20" x14ac:dyDescent="0.25">
      <c r="A746" s="37" t="s">
        <v>11177</v>
      </c>
      <c r="B746" s="37" t="s">
        <v>11178</v>
      </c>
      <c r="C746" s="37" t="s">
        <v>2497</v>
      </c>
      <c r="D746" s="37" t="s">
        <v>12102</v>
      </c>
      <c r="E746" s="37">
        <v>0</v>
      </c>
      <c r="F746" s="37">
        <v>0</v>
      </c>
      <c r="G746" s="37"/>
      <c r="H746" s="37">
        <v>0</v>
      </c>
      <c r="I746" s="37">
        <v>0</v>
      </c>
      <c r="J746" s="37"/>
      <c r="K746" s="37"/>
      <c r="L746" s="37"/>
      <c r="M746" s="37"/>
      <c r="N746" s="37"/>
      <c r="O746" s="37"/>
      <c r="P746" s="37"/>
      <c r="Q746">
        <f t="shared" si="33"/>
        <v>0</v>
      </c>
      <c r="R746">
        <f t="shared" si="34"/>
        <v>0</v>
      </c>
      <c r="S746" t="str">
        <f>VLOOKUP(C746*1,effectif!A:BA,53,0)</f>
        <v>070065</v>
      </c>
      <c r="T746">
        <f t="shared" si="35"/>
        <v>305574</v>
      </c>
    </row>
    <row r="747" spans="1:20" x14ac:dyDescent="0.25">
      <c r="A747" s="37" t="s">
        <v>11177</v>
      </c>
      <c r="B747" s="37" t="s">
        <v>11178</v>
      </c>
      <c r="C747" s="37" t="s">
        <v>2564</v>
      </c>
      <c r="D747" s="37" t="s">
        <v>12103</v>
      </c>
      <c r="E747" s="37">
        <v>5.22</v>
      </c>
      <c r="F747" s="37">
        <v>4.3899999999999997</v>
      </c>
      <c r="G747" s="37">
        <v>0</v>
      </c>
      <c r="H747" s="37">
        <v>7.61</v>
      </c>
      <c r="I747" s="37">
        <v>0</v>
      </c>
      <c r="J747" s="37">
        <v>0</v>
      </c>
      <c r="K747" s="37">
        <v>20.88</v>
      </c>
      <c r="L747" s="37">
        <v>4.87</v>
      </c>
      <c r="M747" s="37">
        <v>0</v>
      </c>
      <c r="N747" s="37">
        <v>18.920000000000002</v>
      </c>
      <c r="O747" s="37">
        <v>5.85</v>
      </c>
      <c r="P747" s="37">
        <v>32.89</v>
      </c>
      <c r="Q747">
        <f t="shared" si="33"/>
        <v>12.83</v>
      </c>
      <c r="R747">
        <f t="shared" si="34"/>
        <v>45.019999999999996</v>
      </c>
      <c r="S747" t="str">
        <f>VLOOKUP(C747*1,effectif!A:BA,53,0)</f>
        <v>070065</v>
      </c>
      <c r="T747">
        <f t="shared" si="35"/>
        <v>304768</v>
      </c>
    </row>
    <row r="748" spans="1:20" x14ac:dyDescent="0.25">
      <c r="A748" s="37" t="s">
        <v>11177</v>
      </c>
      <c r="B748" s="37" t="s">
        <v>11178</v>
      </c>
      <c r="C748" s="37" t="s">
        <v>7652</v>
      </c>
      <c r="D748" s="37" t="s">
        <v>12127</v>
      </c>
      <c r="E748" s="37">
        <v>1.89</v>
      </c>
      <c r="F748" s="37">
        <v>0</v>
      </c>
      <c r="G748" s="37">
        <v>0</v>
      </c>
      <c r="H748" s="37">
        <v>0.11</v>
      </c>
      <c r="I748" s="37">
        <v>8.5500000000000007</v>
      </c>
      <c r="J748" s="37">
        <v>0</v>
      </c>
      <c r="K748" s="37"/>
      <c r="L748" s="37"/>
      <c r="M748" s="37"/>
      <c r="N748" s="37"/>
      <c r="O748" s="37"/>
      <c r="P748" s="37"/>
      <c r="Q748">
        <f t="shared" si="33"/>
        <v>2</v>
      </c>
      <c r="R748">
        <f t="shared" si="34"/>
        <v>1.89</v>
      </c>
      <c r="S748" t="str">
        <f>VLOOKUP(C748*1,effectif!A:BA,53,0)</f>
        <v>070065</v>
      </c>
      <c r="T748">
        <f t="shared" si="35"/>
        <v>305511</v>
      </c>
    </row>
    <row r="749" spans="1:20" x14ac:dyDescent="0.25">
      <c r="A749" s="37" t="s">
        <v>11177</v>
      </c>
      <c r="B749" s="37" t="s">
        <v>11178</v>
      </c>
      <c r="C749" s="37" t="s">
        <v>2805</v>
      </c>
      <c r="D749" s="37" t="s">
        <v>12104</v>
      </c>
      <c r="E749" s="37">
        <v>3.15</v>
      </c>
      <c r="F749" s="37">
        <v>0</v>
      </c>
      <c r="G749" s="37">
        <v>0</v>
      </c>
      <c r="H749" s="37">
        <v>3.98</v>
      </c>
      <c r="I749" s="37">
        <v>0</v>
      </c>
      <c r="J749" s="37">
        <v>0</v>
      </c>
      <c r="K749" s="37">
        <v>11.88</v>
      </c>
      <c r="L749" s="37">
        <v>0</v>
      </c>
      <c r="M749" s="37">
        <v>0</v>
      </c>
      <c r="N749" s="37">
        <v>9.59</v>
      </c>
      <c r="O749" s="37">
        <v>0</v>
      </c>
      <c r="P749" s="37">
        <v>9.27</v>
      </c>
      <c r="Q749">
        <f t="shared" si="33"/>
        <v>7.13</v>
      </c>
      <c r="R749">
        <f t="shared" si="34"/>
        <v>24.62</v>
      </c>
      <c r="S749" t="str">
        <f>VLOOKUP(C749*1,effectif!A:BA,53,0)</f>
        <v>070065</v>
      </c>
      <c r="T749">
        <f t="shared" si="35"/>
        <v>184936</v>
      </c>
    </row>
    <row r="750" spans="1:20" x14ac:dyDescent="0.25">
      <c r="A750" s="37" t="s">
        <v>11177</v>
      </c>
      <c r="B750" s="37" t="s">
        <v>11178</v>
      </c>
      <c r="C750" s="37" t="s">
        <v>4695</v>
      </c>
      <c r="D750" s="37" t="s">
        <v>12105</v>
      </c>
      <c r="E750" s="37"/>
      <c r="F750" s="37"/>
      <c r="G750" s="37"/>
      <c r="H750" s="37"/>
      <c r="I750" s="37"/>
      <c r="J750" s="37"/>
      <c r="K750" s="37"/>
      <c r="L750" s="37"/>
      <c r="M750" s="37"/>
      <c r="N750" s="37"/>
      <c r="O750" s="37"/>
      <c r="P750" s="37"/>
      <c r="Q750">
        <f t="shared" si="33"/>
        <v>0</v>
      </c>
      <c r="R750">
        <f t="shared" si="34"/>
        <v>0</v>
      </c>
      <c r="S750" t="str">
        <f>VLOOKUP(C750*1,effectif!A:BA,53,0)</f>
        <v>070065</v>
      </c>
      <c r="T750">
        <f t="shared" si="35"/>
        <v>305926</v>
      </c>
    </row>
    <row r="751" spans="1:20" x14ac:dyDescent="0.25">
      <c r="A751" s="37" t="s">
        <v>11177</v>
      </c>
      <c r="B751" s="37" t="s">
        <v>11178</v>
      </c>
      <c r="C751" s="37" t="s">
        <v>6369</v>
      </c>
      <c r="D751" s="37" t="s">
        <v>12106</v>
      </c>
      <c r="E751" s="37">
        <v>44.06</v>
      </c>
      <c r="F751" s="37">
        <v>3.09</v>
      </c>
      <c r="G751" s="37">
        <v>0</v>
      </c>
      <c r="H751" s="37">
        <v>76.47</v>
      </c>
      <c r="I751" s="37">
        <v>8.59</v>
      </c>
      <c r="J751" s="37">
        <v>0</v>
      </c>
      <c r="K751" s="37">
        <v>20.89</v>
      </c>
      <c r="L751" s="37">
        <v>10.61</v>
      </c>
      <c r="M751" s="37">
        <v>0</v>
      </c>
      <c r="N751" s="37">
        <v>30.9</v>
      </c>
      <c r="O751" s="37">
        <v>4.8899999999999997</v>
      </c>
      <c r="P751" s="37">
        <v>0</v>
      </c>
      <c r="Q751">
        <f t="shared" si="33"/>
        <v>120.53</v>
      </c>
      <c r="R751">
        <f t="shared" si="34"/>
        <v>95.85</v>
      </c>
      <c r="S751" t="str">
        <f>VLOOKUP(C751*1,effectif!A:BA,53,0)</f>
        <v>070065</v>
      </c>
      <c r="T751">
        <f t="shared" si="35"/>
        <v>189730</v>
      </c>
    </row>
    <row r="752" spans="1:20" x14ac:dyDescent="0.25">
      <c r="A752" s="37" t="s">
        <v>11177</v>
      </c>
      <c r="B752" s="37" t="s">
        <v>11178</v>
      </c>
      <c r="C752" s="37" t="s">
        <v>4941</v>
      </c>
      <c r="D752" s="37" t="s">
        <v>12107</v>
      </c>
      <c r="E752" s="37">
        <v>0</v>
      </c>
      <c r="F752" s="37">
        <v>0.33</v>
      </c>
      <c r="G752" s="37">
        <v>6.61</v>
      </c>
      <c r="H752" s="37">
        <v>2.65</v>
      </c>
      <c r="I752" s="37">
        <v>0.6</v>
      </c>
      <c r="J752" s="37">
        <v>0</v>
      </c>
      <c r="K752" s="37">
        <v>17.489999999999998</v>
      </c>
      <c r="L752" s="37">
        <v>0.32</v>
      </c>
      <c r="M752" s="37">
        <v>0</v>
      </c>
      <c r="N752" s="37">
        <v>16.25</v>
      </c>
      <c r="O752" s="37">
        <v>0</v>
      </c>
      <c r="P752" s="37">
        <v>0</v>
      </c>
      <c r="Q752">
        <f t="shared" si="33"/>
        <v>2.65</v>
      </c>
      <c r="R752">
        <f t="shared" si="34"/>
        <v>33.739999999999995</v>
      </c>
      <c r="S752" t="str">
        <f>VLOOKUP(C752*1,effectif!A:BA,53,0)</f>
        <v>070065</v>
      </c>
      <c r="T752">
        <f t="shared" si="35"/>
        <v>300943</v>
      </c>
    </row>
    <row r="753" spans="1:20" x14ac:dyDescent="0.25">
      <c r="A753" s="37" t="s">
        <v>11177</v>
      </c>
      <c r="B753" s="37" t="s">
        <v>11178</v>
      </c>
      <c r="C753" s="37" t="s">
        <v>10197</v>
      </c>
      <c r="D753" s="37" t="s">
        <v>11189</v>
      </c>
      <c r="E753" s="37"/>
      <c r="F753" s="37"/>
      <c r="G753" s="37"/>
      <c r="H753" s="37"/>
      <c r="I753" s="37"/>
      <c r="J753" s="37"/>
      <c r="K753" s="37"/>
      <c r="L753" s="37"/>
      <c r="M753" s="37"/>
      <c r="N753" s="37"/>
      <c r="O753" s="37"/>
      <c r="P753" s="37"/>
      <c r="Q753">
        <f t="shared" si="33"/>
        <v>0</v>
      </c>
      <c r="R753">
        <f t="shared" si="34"/>
        <v>0</v>
      </c>
      <c r="S753" t="str">
        <f>VLOOKUP(C753*1,effectif!A:BA,53,0)</f>
        <v>070065</v>
      </c>
      <c r="T753">
        <f t="shared" si="35"/>
        <v>97430</v>
      </c>
    </row>
    <row r="754" spans="1:20" x14ac:dyDescent="0.25">
      <c r="A754" s="37" t="s">
        <v>11177</v>
      </c>
      <c r="B754" s="37" t="s">
        <v>11178</v>
      </c>
      <c r="C754" s="37" t="s">
        <v>10003</v>
      </c>
      <c r="D754" s="37" t="s">
        <v>11189</v>
      </c>
      <c r="E754" s="37"/>
      <c r="F754" s="37"/>
      <c r="G754" s="37"/>
      <c r="H754" s="37"/>
      <c r="I754" s="37"/>
      <c r="J754" s="37"/>
      <c r="K754" s="37"/>
      <c r="L754" s="37"/>
      <c r="M754" s="37"/>
      <c r="N754" s="37"/>
      <c r="O754" s="37"/>
      <c r="P754" s="37"/>
      <c r="Q754">
        <f t="shared" si="33"/>
        <v>0</v>
      </c>
      <c r="R754">
        <f t="shared" si="34"/>
        <v>0</v>
      </c>
      <c r="S754" t="str">
        <f>VLOOKUP(C754*1,effectif!A:BA,53,0)</f>
        <v>070065</v>
      </c>
      <c r="T754">
        <f t="shared" si="35"/>
        <v>97990</v>
      </c>
    </row>
    <row r="755" spans="1:20" x14ac:dyDescent="0.25">
      <c r="A755" s="37" t="s">
        <v>11177</v>
      </c>
      <c r="B755" s="37" t="s">
        <v>11178</v>
      </c>
      <c r="C755" s="37" t="s">
        <v>9177</v>
      </c>
      <c r="D755" s="37" t="s">
        <v>11189</v>
      </c>
      <c r="E755" s="37"/>
      <c r="F755" s="37"/>
      <c r="G755" s="37"/>
      <c r="H755" s="37"/>
      <c r="I755" s="37"/>
      <c r="J755" s="37"/>
      <c r="K755" s="37"/>
      <c r="L755" s="37"/>
      <c r="M755" s="37"/>
      <c r="N755" s="37"/>
      <c r="O755" s="37"/>
      <c r="P755" s="37"/>
      <c r="Q755">
        <f t="shared" si="33"/>
        <v>0</v>
      </c>
      <c r="R755">
        <f t="shared" si="34"/>
        <v>0</v>
      </c>
      <c r="S755" t="str">
        <f>VLOOKUP(C755*1,effectif!A:BA,53,0)</f>
        <v>070065</v>
      </c>
      <c r="T755">
        <f t="shared" si="35"/>
        <v>992004</v>
      </c>
    </row>
    <row r="756" spans="1:20" x14ac:dyDescent="0.25">
      <c r="A756" s="37" t="s">
        <v>11177</v>
      </c>
      <c r="B756" s="37" t="s">
        <v>11178</v>
      </c>
      <c r="C756" s="37" t="s">
        <v>9172</v>
      </c>
      <c r="D756" s="37" t="s">
        <v>11189</v>
      </c>
      <c r="E756" s="37"/>
      <c r="F756" s="37"/>
      <c r="G756" s="37"/>
      <c r="H756" s="37"/>
      <c r="I756" s="37"/>
      <c r="J756" s="37"/>
      <c r="K756" s="37"/>
      <c r="L756" s="37"/>
      <c r="M756" s="37"/>
      <c r="N756" s="37"/>
      <c r="O756" s="37"/>
      <c r="P756" s="37"/>
      <c r="Q756">
        <f t="shared" si="33"/>
        <v>0</v>
      </c>
      <c r="R756">
        <f t="shared" si="34"/>
        <v>0</v>
      </c>
      <c r="S756" t="str">
        <f>VLOOKUP(C756*1,effectif!A:BA,53,0)</f>
        <v>070065</v>
      </c>
      <c r="T756">
        <f t="shared" si="35"/>
        <v>992022</v>
      </c>
    </row>
    <row r="757" spans="1:20" x14ac:dyDescent="0.25">
      <c r="A757" s="37" t="s">
        <v>11177</v>
      </c>
      <c r="B757" s="37" t="s">
        <v>11178</v>
      </c>
      <c r="C757" s="37" t="s">
        <v>8834</v>
      </c>
      <c r="D757" s="37" t="s">
        <v>11189</v>
      </c>
      <c r="E757" s="37"/>
      <c r="F757" s="37"/>
      <c r="G757" s="37"/>
      <c r="H757" s="37"/>
      <c r="I757" s="37"/>
      <c r="J757" s="37"/>
      <c r="K757" s="37"/>
      <c r="L757" s="37"/>
      <c r="M757" s="37"/>
      <c r="N757" s="37"/>
      <c r="O757" s="37"/>
      <c r="P757" s="37"/>
      <c r="Q757">
        <f t="shared" si="33"/>
        <v>0</v>
      </c>
      <c r="R757">
        <f t="shared" si="34"/>
        <v>0</v>
      </c>
      <c r="S757" t="str">
        <f>VLOOKUP(C757*1,effectif!A:BA,53,0)</f>
        <v>070065</v>
      </c>
      <c r="T757">
        <f t="shared" si="35"/>
        <v>992997</v>
      </c>
    </row>
    <row r="758" spans="1:20" x14ac:dyDescent="0.25">
      <c r="A758" s="37" t="s">
        <v>11177</v>
      </c>
      <c r="B758" s="37" t="s">
        <v>11178</v>
      </c>
      <c r="C758" s="37" t="s">
        <v>8189</v>
      </c>
      <c r="D758" s="37" t="s">
        <v>11189</v>
      </c>
      <c r="E758" s="37"/>
      <c r="F758" s="37"/>
      <c r="G758" s="37"/>
      <c r="H758" s="37"/>
      <c r="I758" s="37"/>
      <c r="J758" s="37"/>
      <c r="K758" s="37"/>
      <c r="L758" s="37"/>
      <c r="M758" s="37"/>
      <c r="N758" s="37"/>
      <c r="O758" s="37"/>
      <c r="P758" s="37"/>
      <c r="Q758">
        <f t="shared" si="33"/>
        <v>0</v>
      </c>
      <c r="R758">
        <f t="shared" si="34"/>
        <v>0</v>
      </c>
      <c r="S758" t="str">
        <f>VLOOKUP(C758*1,effectif!A:BA,53,0)</f>
        <v>070065</v>
      </c>
      <c r="T758">
        <f t="shared" si="35"/>
        <v>993659</v>
      </c>
    </row>
    <row r="759" spans="1:20" x14ac:dyDescent="0.25">
      <c r="A759" s="37" t="s">
        <v>11174</v>
      </c>
      <c r="B759" s="37" t="s">
        <v>11175</v>
      </c>
      <c r="C759" s="37" t="s">
        <v>1798</v>
      </c>
      <c r="D759" s="37" t="s">
        <v>12108</v>
      </c>
      <c r="E759" s="37">
        <v>4</v>
      </c>
      <c r="F759" s="37">
        <v>0.11</v>
      </c>
      <c r="G759" s="37">
        <v>2.04</v>
      </c>
      <c r="H759" s="37">
        <v>10.77</v>
      </c>
      <c r="I759" s="37">
        <v>0.6</v>
      </c>
      <c r="J759" s="37">
        <v>4.34</v>
      </c>
      <c r="K759" s="37">
        <v>20.2</v>
      </c>
      <c r="L759" s="37">
        <v>2.87</v>
      </c>
      <c r="M759" s="37">
        <v>6.52</v>
      </c>
      <c r="N759" s="37">
        <v>33.01</v>
      </c>
      <c r="O759" s="37">
        <v>4.72</v>
      </c>
      <c r="P759" s="37">
        <v>13.18</v>
      </c>
      <c r="Q759">
        <f t="shared" si="33"/>
        <v>14.77</v>
      </c>
      <c r="R759">
        <f t="shared" si="34"/>
        <v>57.209999999999994</v>
      </c>
      <c r="S759" t="str">
        <f>VLOOKUP(C759*1,effectif!A:BA,53,0)</f>
        <v>071245</v>
      </c>
      <c r="T759">
        <f t="shared" si="35"/>
        <v>305333</v>
      </c>
    </row>
    <row r="760" spans="1:20" x14ac:dyDescent="0.25">
      <c r="A760" s="37" t="s">
        <v>11177</v>
      </c>
      <c r="B760" s="37" t="s">
        <v>11178</v>
      </c>
      <c r="C760" s="37" t="s">
        <v>4090</v>
      </c>
      <c r="D760" s="37" t="s">
        <v>12109</v>
      </c>
      <c r="E760" s="37">
        <v>3.35</v>
      </c>
      <c r="F760" s="37">
        <v>0</v>
      </c>
      <c r="G760" s="37">
        <v>0</v>
      </c>
      <c r="H760" s="37">
        <v>5.29</v>
      </c>
      <c r="I760" s="37">
        <v>0</v>
      </c>
      <c r="J760" s="37">
        <v>0</v>
      </c>
      <c r="K760" s="37">
        <v>13.63</v>
      </c>
      <c r="L760" s="37">
        <v>0</v>
      </c>
      <c r="M760" s="37">
        <v>18.47</v>
      </c>
      <c r="N760" s="37">
        <v>91.62</v>
      </c>
      <c r="O760" s="37">
        <v>0</v>
      </c>
      <c r="P760" s="37">
        <v>100</v>
      </c>
      <c r="Q760">
        <f t="shared" si="33"/>
        <v>8.64</v>
      </c>
      <c r="R760">
        <f t="shared" si="34"/>
        <v>108.60000000000001</v>
      </c>
      <c r="S760" t="str">
        <f>VLOOKUP(C760*1,effectif!A:BA,53,0)</f>
        <v>071245</v>
      </c>
      <c r="T760">
        <f t="shared" si="35"/>
        <v>303958</v>
      </c>
    </row>
    <row r="761" spans="1:20" x14ac:dyDescent="0.25">
      <c r="A761" s="37" t="s">
        <v>11177</v>
      </c>
      <c r="B761" s="37" t="s">
        <v>11178</v>
      </c>
      <c r="C761" s="37" t="s">
        <v>4895</v>
      </c>
      <c r="D761" s="37" t="s">
        <v>12110</v>
      </c>
      <c r="E761" s="37">
        <v>3.92</v>
      </c>
      <c r="F761" s="37">
        <v>0.78</v>
      </c>
      <c r="G761" s="37">
        <v>0</v>
      </c>
      <c r="H761" s="37">
        <v>13.95</v>
      </c>
      <c r="I761" s="37">
        <v>5.44</v>
      </c>
      <c r="J761" s="37">
        <v>0</v>
      </c>
      <c r="K761" s="37"/>
      <c r="L761" s="37"/>
      <c r="M761" s="37"/>
      <c r="N761" s="37"/>
      <c r="O761" s="37"/>
      <c r="P761" s="37"/>
      <c r="Q761">
        <f t="shared" si="33"/>
        <v>17.869999999999997</v>
      </c>
      <c r="R761">
        <f t="shared" si="34"/>
        <v>3.92</v>
      </c>
      <c r="S761" t="str">
        <f>VLOOKUP(C761*1,effectif!A:BA,53,0)</f>
        <v>071245</v>
      </c>
      <c r="T761">
        <f t="shared" si="35"/>
        <v>305550</v>
      </c>
    </row>
    <row r="762" spans="1:20" x14ac:dyDescent="0.25">
      <c r="A762" s="37" t="s">
        <v>11177</v>
      </c>
      <c r="B762" s="37" t="s">
        <v>11178</v>
      </c>
      <c r="C762" s="37" t="s">
        <v>4304</v>
      </c>
      <c r="D762" s="37" t="s">
        <v>13996</v>
      </c>
      <c r="E762" s="37"/>
      <c r="F762" s="37"/>
      <c r="G762" s="37"/>
      <c r="H762" s="37"/>
      <c r="I762" s="37"/>
      <c r="J762" s="37"/>
      <c r="K762" s="37"/>
      <c r="L762" s="37"/>
      <c r="M762" s="37"/>
      <c r="N762" s="37"/>
      <c r="O762" s="37"/>
      <c r="P762" s="37"/>
      <c r="Q762">
        <f t="shared" si="33"/>
        <v>0</v>
      </c>
      <c r="R762">
        <f t="shared" si="34"/>
        <v>0</v>
      </c>
      <c r="S762" t="str">
        <f>VLOOKUP(C762*1,effectif!A:BA,53,0)</f>
        <v>071245</v>
      </c>
      <c r="T762">
        <f t="shared" si="35"/>
        <v>306453</v>
      </c>
    </row>
    <row r="763" spans="1:20" x14ac:dyDescent="0.25">
      <c r="A763" s="37" t="s">
        <v>11177</v>
      </c>
      <c r="B763" s="37" t="s">
        <v>11178</v>
      </c>
      <c r="C763" s="37" t="s">
        <v>2570</v>
      </c>
      <c r="D763" s="37" t="s">
        <v>12111</v>
      </c>
      <c r="E763" s="37">
        <v>4.5199999999999996</v>
      </c>
      <c r="F763" s="37">
        <v>0</v>
      </c>
      <c r="G763" s="37">
        <v>4.18</v>
      </c>
      <c r="H763" s="37">
        <v>0</v>
      </c>
      <c r="I763" s="37">
        <v>0</v>
      </c>
      <c r="J763" s="37"/>
      <c r="K763" s="37"/>
      <c r="L763" s="37"/>
      <c r="M763" s="37"/>
      <c r="N763" s="37"/>
      <c r="O763" s="37"/>
      <c r="P763" s="37"/>
      <c r="Q763">
        <f t="shared" si="33"/>
        <v>4.5199999999999996</v>
      </c>
      <c r="R763">
        <f t="shared" si="34"/>
        <v>4.5199999999999996</v>
      </c>
      <c r="S763" t="str">
        <f>VLOOKUP(C763*1,effectif!A:BA,53,0)</f>
        <v>071245</v>
      </c>
      <c r="T763">
        <f t="shared" si="35"/>
        <v>305578</v>
      </c>
    </row>
    <row r="764" spans="1:20" x14ac:dyDescent="0.25">
      <c r="A764" s="37" t="s">
        <v>11177</v>
      </c>
      <c r="B764" s="37" t="s">
        <v>11178</v>
      </c>
      <c r="C764" s="37" t="s">
        <v>1792</v>
      </c>
      <c r="D764" s="37" t="s">
        <v>12112</v>
      </c>
      <c r="E764" s="37">
        <v>0</v>
      </c>
      <c r="F764" s="37">
        <v>0</v>
      </c>
      <c r="G764" s="37">
        <v>0</v>
      </c>
      <c r="H764" s="37">
        <v>10.07</v>
      </c>
      <c r="I764" s="37">
        <v>0.66</v>
      </c>
      <c r="J764" s="37">
        <v>0</v>
      </c>
      <c r="K764" s="37">
        <v>11.26</v>
      </c>
      <c r="L764" s="37">
        <v>9.16</v>
      </c>
      <c r="M764" s="37">
        <v>4.54</v>
      </c>
      <c r="N764" s="37">
        <v>26.52</v>
      </c>
      <c r="O764" s="37">
        <v>0.77</v>
      </c>
      <c r="P764" s="37">
        <v>12.52</v>
      </c>
      <c r="Q764">
        <f t="shared" si="33"/>
        <v>10.07</v>
      </c>
      <c r="R764">
        <f t="shared" si="34"/>
        <v>37.78</v>
      </c>
      <c r="S764" t="str">
        <f>VLOOKUP(C764*1,effectif!A:BA,53,0)</f>
        <v>071245</v>
      </c>
      <c r="T764">
        <f t="shared" si="35"/>
        <v>304682</v>
      </c>
    </row>
    <row r="765" spans="1:20" x14ac:dyDescent="0.25">
      <c r="A765" s="37" t="s">
        <v>11177</v>
      </c>
      <c r="B765" s="37" t="s">
        <v>11178</v>
      </c>
      <c r="C765" s="37" t="s">
        <v>2924</v>
      </c>
      <c r="D765" s="37" t="s">
        <v>12113</v>
      </c>
      <c r="E765" s="37"/>
      <c r="F765" s="37"/>
      <c r="G765" s="37"/>
      <c r="H765" s="37"/>
      <c r="I765" s="37"/>
      <c r="J765" s="37"/>
      <c r="K765" s="37"/>
      <c r="L765" s="37"/>
      <c r="M765" s="37"/>
      <c r="N765" s="37"/>
      <c r="O765" s="37"/>
      <c r="P765" s="37"/>
      <c r="Q765">
        <f t="shared" si="33"/>
        <v>0</v>
      </c>
      <c r="R765">
        <f t="shared" si="34"/>
        <v>0</v>
      </c>
      <c r="S765" t="str">
        <f>VLOOKUP(C765*1,effectif!A:BA,53,0)</f>
        <v>071245</v>
      </c>
      <c r="T765">
        <f t="shared" si="35"/>
        <v>305882</v>
      </c>
    </row>
    <row r="766" spans="1:20" x14ac:dyDescent="0.25">
      <c r="A766" s="37" t="s">
        <v>11177</v>
      </c>
      <c r="B766" s="37" t="s">
        <v>11178</v>
      </c>
      <c r="C766" s="37" t="s">
        <v>7526</v>
      </c>
      <c r="D766" s="37" t="s">
        <v>12114</v>
      </c>
      <c r="E766" s="37"/>
      <c r="F766" s="37"/>
      <c r="G766" s="37"/>
      <c r="H766" s="37"/>
      <c r="I766" s="37"/>
      <c r="J766" s="37"/>
      <c r="K766" s="37"/>
      <c r="L766" s="37"/>
      <c r="M766" s="37"/>
      <c r="N766" s="37"/>
      <c r="O766" s="37"/>
      <c r="P766" s="37"/>
      <c r="Q766">
        <f t="shared" si="33"/>
        <v>0</v>
      </c>
      <c r="R766">
        <f t="shared" si="34"/>
        <v>0</v>
      </c>
      <c r="S766" t="str">
        <f>VLOOKUP(C766*1,effectif!A:BA,53,0)</f>
        <v>071245</v>
      </c>
      <c r="T766">
        <f t="shared" si="35"/>
        <v>306393</v>
      </c>
    </row>
    <row r="767" spans="1:20" x14ac:dyDescent="0.25">
      <c r="A767" s="37" t="s">
        <v>11177</v>
      </c>
      <c r="B767" s="37" t="s">
        <v>11178</v>
      </c>
      <c r="C767" s="37" t="s">
        <v>2998</v>
      </c>
      <c r="D767" s="37" t="s">
        <v>12115</v>
      </c>
      <c r="E767" s="37"/>
      <c r="F767" s="37"/>
      <c r="G767" s="37"/>
      <c r="H767" s="37"/>
      <c r="I767" s="37"/>
      <c r="J767" s="37"/>
      <c r="K767" s="37"/>
      <c r="L767" s="37"/>
      <c r="M767" s="37"/>
      <c r="N767" s="37"/>
      <c r="O767" s="37"/>
      <c r="P767" s="37"/>
      <c r="Q767">
        <f t="shared" si="33"/>
        <v>0</v>
      </c>
      <c r="R767">
        <f t="shared" si="34"/>
        <v>0</v>
      </c>
      <c r="S767" t="str">
        <f>VLOOKUP(C767*1,effectif!A:BA,53,0)</f>
        <v>071245</v>
      </c>
      <c r="T767">
        <f t="shared" si="35"/>
        <v>305776</v>
      </c>
    </row>
    <row r="768" spans="1:20" x14ac:dyDescent="0.25">
      <c r="A768" s="37" t="s">
        <v>11177</v>
      </c>
      <c r="B768" s="37" t="s">
        <v>11178</v>
      </c>
      <c r="C768" s="37" t="s">
        <v>6439</v>
      </c>
      <c r="D768" s="37" t="s">
        <v>12116</v>
      </c>
      <c r="E768" s="37">
        <v>3.21</v>
      </c>
      <c r="F768" s="37">
        <v>0</v>
      </c>
      <c r="G768" s="37">
        <v>2.23</v>
      </c>
      <c r="H768" s="37">
        <v>20.059999999999999</v>
      </c>
      <c r="I768" s="37">
        <v>0</v>
      </c>
      <c r="J768" s="37">
        <v>1.83</v>
      </c>
      <c r="K768" s="37">
        <v>29.88</v>
      </c>
      <c r="L768" s="37">
        <v>0</v>
      </c>
      <c r="M768" s="37">
        <v>7.68</v>
      </c>
      <c r="N768" s="37">
        <v>26.95</v>
      </c>
      <c r="O768" s="37">
        <v>3.05</v>
      </c>
      <c r="P768" s="37">
        <v>0</v>
      </c>
      <c r="Q768">
        <f t="shared" si="33"/>
        <v>23.27</v>
      </c>
      <c r="R768">
        <f t="shared" si="34"/>
        <v>60.039999999999992</v>
      </c>
      <c r="S768" t="str">
        <f>VLOOKUP(C768*1,effectif!A:BA,53,0)</f>
        <v>071245</v>
      </c>
      <c r="T768">
        <f t="shared" si="35"/>
        <v>304341</v>
      </c>
    </row>
    <row r="769" spans="1:20" x14ac:dyDescent="0.25">
      <c r="A769" s="37" t="s">
        <v>11177</v>
      </c>
      <c r="B769" s="37" t="s">
        <v>11178</v>
      </c>
      <c r="C769" s="37" t="s">
        <v>6152</v>
      </c>
      <c r="D769" s="37" t="s">
        <v>13997</v>
      </c>
      <c r="E769" s="37"/>
      <c r="F769" s="37"/>
      <c r="G769" s="37"/>
      <c r="H769" s="37"/>
      <c r="I769" s="37"/>
      <c r="J769" s="37"/>
      <c r="K769" s="37"/>
      <c r="L769" s="37"/>
      <c r="M769" s="37"/>
      <c r="N769" s="37"/>
      <c r="O769" s="37"/>
      <c r="P769" s="37"/>
      <c r="Q769">
        <f t="shared" si="33"/>
        <v>0</v>
      </c>
      <c r="R769">
        <f t="shared" si="34"/>
        <v>0</v>
      </c>
      <c r="S769" t="str">
        <f>VLOOKUP(C769*1,effectif!A:BA,53,0)</f>
        <v>071245</v>
      </c>
      <c r="T769">
        <f t="shared" si="35"/>
        <v>306465</v>
      </c>
    </row>
    <row r="770" spans="1:20" x14ac:dyDescent="0.25">
      <c r="A770" s="37" t="s">
        <v>11177</v>
      </c>
      <c r="B770" s="37" t="s">
        <v>11178</v>
      </c>
      <c r="C770" s="37" t="s">
        <v>8081</v>
      </c>
      <c r="D770" s="37" t="s">
        <v>12117</v>
      </c>
      <c r="E770" s="37">
        <v>11.66</v>
      </c>
      <c r="F770" s="37">
        <v>0.25</v>
      </c>
      <c r="G770" s="37">
        <v>0</v>
      </c>
      <c r="H770" s="37">
        <v>16.39</v>
      </c>
      <c r="I770" s="37">
        <v>0.1</v>
      </c>
      <c r="J770" s="37">
        <v>6.35</v>
      </c>
      <c r="K770" s="37">
        <v>18.09</v>
      </c>
      <c r="L770" s="37">
        <v>0</v>
      </c>
      <c r="M770" s="37">
        <v>16.329999999999998</v>
      </c>
      <c r="N770" s="37">
        <v>27.73</v>
      </c>
      <c r="O770" s="37">
        <v>8.85</v>
      </c>
      <c r="P770" s="37">
        <v>12.54</v>
      </c>
      <c r="Q770">
        <f t="shared" si="33"/>
        <v>28.05</v>
      </c>
      <c r="R770">
        <f t="shared" si="34"/>
        <v>57.480000000000004</v>
      </c>
      <c r="S770" t="str">
        <f>VLOOKUP(C770*1,effectif!A:BA,53,0)</f>
        <v>071245</v>
      </c>
      <c r="T770">
        <f t="shared" si="35"/>
        <v>304575</v>
      </c>
    </row>
    <row r="771" spans="1:20" x14ac:dyDescent="0.25">
      <c r="A771" s="37" t="s">
        <v>11177</v>
      </c>
      <c r="B771" s="37" t="s">
        <v>11178</v>
      </c>
      <c r="C771" s="37" t="s">
        <v>7529</v>
      </c>
      <c r="D771" s="37" t="s">
        <v>11189</v>
      </c>
      <c r="E771" s="37"/>
      <c r="F771" s="37"/>
      <c r="G771" s="37"/>
      <c r="H771" s="37"/>
      <c r="I771" s="37"/>
      <c r="J771" s="37"/>
      <c r="K771" s="37"/>
      <c r="L771" s="37"/>
      <c r="M771" s="37"/>
      <c r="N771" s="37"/>
      <c r="O771" s="37"/>
      <c r="P771" s="37"/>
      <c r="Q771">
        <f t="shared" ref="Q771:Q834" si="36">IFERROR(E771+H771,0)</f>
        <v>0</v>
      </c>
      <c r="R771">
        <f t="shared" ref="R771:R834" si="37">IFERROR(E771+K771+N771,0)</f>
        <v>0</v>
      </c>
      <c r="S771" t="str">
        <f>VLOOKUP(C771*1,effectif!A:BA,53,0)</f>
        <v>071245</v>
      </c>
      <c r="T771">
        <f t="shared" ref="T771:T834" si="38">C771*1</f>
        <v>99053</v>
      </c>
    </row>
    <row r="772" spans="1:20" x14ac:dyDescent="0.25">
      <c r="A772" s="37" t="s">
        <v>11177</v>
      </c>
      <c r="B772" s="37" t="s">
        <v>11178</v>
      </c>
      <c r="C772" s="37" t="s">
        <v>8787</v>
      </c>
      <c r="D772" s="37" t="s">
        <v>11189</v>
      </c>
      <c r="E772" s="37"/>
      <c r="F772" s="37"/>
      <c r="G772" s="37"/>
      <c r="H772" s="37"/>
      <c r="I772" s="37"/>
      <c r="J772" s="37"/>
      <c r="K772" s="37"/>
      <c r="L772" s="37"/>
      <c r="M772" s="37"/>
      <c r="N772" s="37"/>
      <c r="O772" s="37"/>
      <c r="P772" s="37"/>
      <c r="Q772">
        <f t="shared" si="36"/>
        <v>0</v>
      </c>
      <c r="R772">
        <f t="shared" si="37"/>
        <v>0</v>
      </c>
      <c r="S772" t="str">
        <f>VLOOKUP(C772*1,effectif!A:BA,53,0)</f>
        <v>071245</v>
      </c>
      <c r="T772">
        <f t="shared" si="38"/>
        <v>993116</v>
      </c>
    </row>
    <row r="773" spans="1:20" x14ac:dyDescent="0.25">
      <c r="A773" s="37" t="s">
        <v>11177</v>
      </c>
      <c r="B773" s="37" t="s">
        <v>11178</v>
      </c>
      <c r="C773" s="37" t="s">
        <v>8077</v>
      </c>
      <c r="D773" s="37" t="s">
        <v>11189</v>
      </c>
      <c r="E773" s="37"/>
      <c r="F773" s="37"/>
      <c r="G773" s="37"/>
      <c r="H773" s="37"/>
      <c r="I773" s="37"/>
      <c r="J773" s="37"/>
      <c r="K773" s="37"/>
      <c r="L773" s="37"/>
      <c r="M773" s="37"/>
      <c r="N773" s="37"/>
      <c r="O773" s="37"/>
      <c r="P773" s="37"/>
      <c r="Q773">
        <f t="shared" si="36"/>
        <v>0</v>
      </c>
      <c r="R773">
        <f t="shared" si="37"/>
        <v>0</v>
      </c>
      <c r="S773" t="str">
        <f>VLOOKUP(C773*1,effectif!A:BA,53,0)</f>
        <v>071245</v>
      </c>
      <c r="T773">
        <f t="shared" si="38"/>
        <v>993728</v>
      </c>
    </row>
    <row r="774" spans="1:20" x14ac:dyDescent="0.25">
      <c r="A774" s="37" t="s">
        <v>11177</v>
      </c>
      <c r="B774" s="37" t="s">
        <v>11178</v>
      </c>
      <c r="C774" s="37" t="s">
        <v>13998</v>
      </c>
      <c r="D774" s="37" t="s">
        <v>11189</v>
      </c>
      <c r="E774" s="37"/>
      <c r="F774" s="37"/>
      <c r="G774" s="37"/>
      <c r="H774" s="37"/>
      <c r="I774" s="37"/>
      <c r="J774" s="37"/>
      <c r="K774" s="37"/>
      <c r="L774" s="37"/>
      <c r="M774" s="37"/>
      <c r="N774" s="37"/>
      <c r="O774" s="37"/>
      <c r="P774" s="37"/>
      <c r="Q774">
        <f t="shared" si="36"/>
        <v>0</v>
      </c>
      <c r="R774">
        <f t="shared" si="37"/>
        <v>0</v>
      </c>
      <c r="S774" t="e">
        <f>VLOOKUP(C774*1,effectif!A:BA,53,0)</f>
        <v>#N/A</v>
      </c>
      <c r="T774">
        <f t="shared" si="38"/>
        <v>993779</v>
      </c>
    </row>
    <row r="775" spans="1:20" x14ac:dyDescent="0.25">
      <c r="A775" s="37" t="s">
        <v>11174</v>
      </c>
      <c r="B775" s="37" t="s">
        <v>11175</v>
      </c>
      <c r="C775" s="37" t="s">
        <v>6947</v>
      </c>
      <c r="D775" s="37" t="s">
        <v>12118</v>
      </c>
      <c r="E775" s="37"/>
      <c r="F775" s="37"/>
      <c r="G775" s="37"/>
      <c r="H775" s="37"/>
      <c r="I775" s="37"/>
      <c r="J775" s="37"/>
      <c r="K775" s="37"/>
      <c r="L775" s="37"/>
      <c r="M775" s="37"/>
      <c r="N775" s="37"/>
      <c r="O775" s="37"/>
      <c r="P775" s="37"/>
      <c r="Q775">
        <f t="shared" si="36"/>
        <v>0</v>
      </c>
      <c r="R775">
        <f t="shared" si="37"/>
        <v>0</v>
      </c>
      <c r="S775" t="str">
        <f>VLOOKUP(C775*1,effectif!A:BA,53,0)</f>
        <v>071246</v>
      </c>
      <c r="T775">
        <f t="shared" si="38"/>
        <v>71246</v>
      </c>
    </row>
    <row r="776" spans="1:20" x14ac:dyDescent="0.25">
      <c r="A776" s="37" t="s">
        <v>11174</v>
      </c>
      <c r="B776" s="37" t="s">
        <v>11175</v>
      </c>
      <c r="C776" s="37" t="s">
        <v>1951</v>
      </c>
      <c r="D776" s="37" t="s">
        <v>12119</v>
      </c>
      <c r="E776" s="37">
        <v>6.12</v>
      </c>
      <c r="F776" s="37">
        <v>5.09</v>
      </c>
      <c r="G776" s="37">
        <v>0</v>
      </c>
      <c r="H776" s="37">
        <v>16.649999999999999</v>
      </c>
      <c r="I776" s="37">
        <v>5.05</v>
      </c>
      <c r="J776" s="37">
        <v>0</v>
      </c>
      <c r="K776" s="37">
        <v>43.65</v>
      </c>
      <c r="L776" s="37">
        <v>0</v>
      </c>
      <c r="M776" s="37">
        <v>0</v>
      </c>
      <c r="N776" s="37">
        <v>23.57</v>
      </c>
      <c r="O776" s="37">
        <v>4.59</v>
      </c>
      <c r="P776" s="37">
        <v>44.43</v>
      </c>
      <c r="Q776">
        <f t="shared" si="36"/>
        <v>22.77</v>
      </c>
      <c r="R776">
        <f t="shared" si="37"/>
        <v>73.34</v>
      </c>
      <c r="S776" t="str">
        <f>VLOOKUP(C776*1,effectif!A:BA,53,0)</f>
        <v>071250</v>
      </c>
      <c r="T776">
        <f t="shared" si="38"/>
        <v>305334</v>
      </c>
    </row>
    <row r="777" spans="1:20" x14ac:dyDescent="0.25">
      <c r="A777" s="37" t="s">
        <v>11177</v>
      </c>
      <c r="B777" s="37" t="s">
        <v>11178</v>
      </c>
      <c r="C777" s="37" t="s">
        <v>2840</v>
      </c>
      <c r="D777" s="37" t="s">
        <v>12120</v>
      </c>
      <c r="E777" s="37">
        <v>0</v>
      </c>
      <c r="F777" s="37">
        <v>8.74</v>
      </c>
      <c r="G777" s="37">
        <v>0</v>
      </c>
      <c r="H777" s="37">
        <v>25.38</v>
      </c>
      <c r="I777" s="37">
        <v>4.43</v>
      </c>
      <c r="J777" s="37">
        <v>0</v>
      </c>
      <c r="K777" s="37">
        <v>30.38</v>
      </c>
      <c r="L777" s="37">
        <v>0</v>
      </c>
      <c r="M777" s="37">
        <v>0</v>
      </c>
      <c r="N777" s="37">
        <v>30.53</v>
      </c>
      <c r="O777" s="37">
        <v>0</v>
      </c>
      <c r="P777" s="37">
        <v>73.02</v>
      </c>
      <c r="Q777">
        <f t="shared" si="36"/>
        <v>25.38</v>
      </c>
      <c r="R777">
        <f t="shared" si="37"/>
        <v>60.91</v>
      </c>
      <c r="S777" t="str">
        <f>VLOOKUP(C777*1,effectif!A:BA,53,0)</f>
        <v>071250</v>
      </c>
      <c r="T777">
        <f t="shared" si="38"/>
        <v>162394</v>
      </c>
    </row>
    <row r="778" spans="1:20" x14ac:dyDescent="0.25">
      <c r="A778" s="37" t="s">
        <v>11177</v>
      </c>
      <c r="B778" s="37" t="s">
        <v>11178</v>
      </c>
      <c r="C778" s="37" t="s">
        <v>2200</v>
      </c>
      <c r="D778" s="37" t="s">
        <v>12121</v>
      </c>
      <c r="E778" s="37">
        <v>6.29</v>
      </c>
      <c r="F778" s="37">
        <v>0</v>
      </c>
      <c r="G778" s="37">
        <v>0</v>
      </c>
      <c r="H778" s="37">
        <v>64.319999999999993</v>
      </c>
      <c r="I778" s="37"/>
      <c r="J778" s="37"/>
      <c r="K778" s="37"/>
      <c r="L778" s="37"/>
      <c r="M778" s="37"/>
      <c r="N778" s="37"/>
      <c r="O778" s="37"/>
      <c r="P778" s="37"/>
      <c r="Q778">
        <f t="shared" si="36"/>
        <v>70.61</v>
      </c>
      <c r="R778">
        <f t="shared" si="37"/>
        <v>6.29</v>
      </c>
      <c r="S778" t="str">
        <f>VLOOKUP(C778*1,effectif!A:BA,53,0)</f>
        <v>071250</v>
      </c>
      <c r="T778">
        <f t="shared" si="38"/>
        <v>305590</v>
      </c>
    </row>
    <row r="779" spans="1:20" x14ac:dyDescent="0.25">
      <c r="A779" s="37" t="s">
        <v>11177</v>
      </c>
      <c r="B779" s="37" t="s">
        <v>11178</v>
      </c>
      <c r="C779" s="37" t="s">
        <v>11133</v>
      </c>
      <c r="D779" s="37" t="s">
        <v>13999</v>
      </c>
      <c r="E779" s="37"/>
      <c r="F779" s="37"/>
      <c r="G779" s="37"/>
      <c r="H779" s="37"/>
      <c r="I779" s="37"/>
      <c r="J779" s="37"/>
      <c r="K779" s="37"/>
      <c r="L779" s="37"/>
      <c r="M779" s="37"/>
      <c r="N779" s="37"/>
      <c r="O779" s="37"/>
      <c r="P779" s="37"/>
      <c r="Q779">
        <f t="shared" si="36"/>
        <v>0</v>
      </c>
      <c r="R779">
        <f t="shared" si="37"/>
        <v>0</v>
      </c>
      <c r="S779" t="str">
        <f>VLOOKUP(C779*1,effectif!A:BA,53,0)</f>
        <v>071250</v>
      </c>
      <c r="T779">
        <f t="shared" si="38"/>
        <v>306504</v>
      </c>
    </row>
    <row r="780" spans="1:20" x14ac:dyDescent="0.25">
      <c r="A780" s="37" t="s">
        <v>11177</v>
      </c>
      <c r="B780" s="37" t="s">
        <v>11178</v>
      </c>
      <c r="C780" s="37" t="s">
        <v>3540</v>
      </c>
      <c r="D780" s="37" t="s">
        <v>12126</v>
      </c>
      <c r="E780" s="37"/>
      <c r="F780" s="37"/>
      <c r="G780" s="37"/>
      <c r="H780" s="37"/>
      <c r="I780" s="37"/>
      <c r="J780" s="37"/>
      <c r="K780" s="37"/>
      <c r="L780" s="37"/>
      <c r="M780" s="37"/>
      <c r="N780" s="37"/>
      <c r="O780" s="37"/>
      <c r="P780" s="37"/>
      <c r="Q780">
        <f t="shared" si="36"/>
        <v>0</v>
      </c>
      <c r="R780">
        <f t="shared" si="37"/>
        <v>0</v>
      </c>
      <c r="S780" t="str">
        <f>VLOOKUP(C780*1,effectif!A:BA,53,0)</f>
        <v>071250</v>
      </c>
      <c r="T780">
        <f t="shared" si="38"/>
        <v>306131</v>
      </c>
    </row>
    <row r="781" spans="1:20" x14ac:dyDescent="0.25">
      <c r="A781" s="37" t="s">
        <v>11177</v>
      </c>
      <c r="B781" s="37" t="s">
        <v>11178</v>
      </c>
      <c r="C781" s="37" t="s">
        <v>1946</v>
      </c>
      <c r="D781" s="37" t="s">
        <v>12122</v>
      </c>
      <c r="E781" s="37">
        <v>0.25</v>
      </c>
      <c r="F781" s="37">
        <v>0.36</v>
      </c>
      <c r="G781" s="37">
        <v>0</v>
      </c>
      <c r="H781" s="37">
        <v>9.57</v>
      </c>
      <c r="I781" s="37">
        <v>0.37</v>
      </c>
      <c r="J781" s="37">
        <v>0</v>
      </c>
      <c r="K781" s="37">
        <v>15.36</v>
      </c>
      <c r="L781" s="37">
        <v>0</v>
      </c>
      <c r="M781" s="37">
        <v>21.82</v>
      </c>
      <c r="N781" s="37">
        <v>12.44</v>
      </c>
      <c r="O781" s="37">
        <v>0</v>
      </c>
      <c r="P781" s="37">
        <v>0</v>
      </c>
      <c r="Q781">
        <f t="shared" si="36"/>
        <v>9.82</v>
      </c>
      <c r="R781">
        <f t="shared" si="37"/>
        <v>28.049999999999997</v>
      </c>
      <c r="S781" t="str">
        <f>VLOOKUP(C781*1,effectif!A:BA,53,0)</f>
        <v>071250</v>
      </c>
      <c r="T781">
        <f t="shared" si="38"/>
        <v>182477</v>
      </c>
    </row>
    <row r="782" spans="1:20" x14ac:dyDescent="0.25">
      <c r="A782" s="37" t="s">
        <v>11177</v>
      </c>
      <c r="B782" s="37" t="s">
        <v>11178</v>
      </c>
      <c r="C782" s="37" t="s">
        <v>5056</v>
      </c>
      <c r="D782" s="37" t="s">
        <v>12123</v>
      </c>
      <c r="E782" s="37">
        <v>3.37</v>
      </c>
      <c r="F782" s="37">
        <v>0</v>
      </c>
      <c r="G782" s="37">
        <v>0</v>
      </c>
      <c r="H782" s="37"/>
      <c r="I782" s="37"/>
      <c r="J782" s="37"/>
      <c r="K782" s="37"/>
      <c r="L782" s="37"/>
      <c r="M782" s="37"/>
      <c r="N782" s="37"/>
      <c r="O782" s="37"/>
      <c r="P782" s="37"/>
      <c r="Q782">
        <f t="shared" si="36"/>
        <v>3.37</v>
      </c>
      <c r="R782">
        <f t="shared" si="37"/>
        <v>3.37</v>
      </c>
      <c r="S782" t="str">
        <f>VLOOKUP(C782*1,effectif!A:BA,53,0)</f>
        <v>071250</v>
      </c>
      <c r="T782">
        <f t="shared" si="38"/>
        <v>305673</v>
      </c>
    </row>
    <row r="783" spans="1:20" x14ac:dyDescent="0.25">
      <c r="A783" s="37" t="s">
        <v>11177</v>
      </c>
      <c r="B783" s="37" t="s">
        <v>11178</v>
      </c>
      <c r="C783" s="37" t="s">
        <v>10201</v>
      </c>
      <c r="D783" s="37" t="s">
        <v>11189</v>
      </c>
      <c r="E783" s="37"/>
      <c r="F783" s="37"/>
      <c r="G783" s="37"/>
      <c r="H783" s="37"/>
      <c r="I783" s="37"/>
      <c r="J783" s="37"/>
      <c r="K783" s="37"/>
      <c r="L783" s="37"/>
      <c r="M783" s="37"/>
      <c r="N783" s="37"/>
      <c r="O783" s="37"/>
      <c r="P783" s="37"/>
      <c r="Q783">
        <f t="shared" si="36"/>
        <v>0</v>
      </c>
      <c r="R783">
        <f t="shared" si="37"/>
        <v>0</v>
      </c>
      <c r="S783" t="str">
        <f>VLOOKUP(C783*1,effectif!A:BA,53,0)</f>
        <v>071250</v>
      </c>
      <c r="T783">
        <f t="shared" si="38"/>
        <v>97425</v>
      </c>
    </row>
    <row r="784" spans="1:20" x14ac:dyDescent="0.25">
      <c r="A784" s="37" t="s">
        <v>11177</v>
      </c>
      <c r="B784" s="37" t="s">
        <v>11178</v>
      </c>
      <c r="C784" s="37" t="s">
        <v>9832</v>
      </c>
      <c r="D784" s="37" t="s">
        <v>11189</v>
      </c>
      <c r="E784" s="37"/>
      <c r="F784" s="37"/>
      <c r="G784" s="37"/>
      <c r="H784" s="37"/>
      <c r="I784" s="37"/>
      <c r="J784" s="37"/>
      <c r="K784" s="37"/>
      <c r="L784" s="37"/>
      <c r="M784" s="37"/>
      <c r="N784" s="37"/>
      <c r="O784" s="37"/>
      <c r="P784" s="37"/>
      <c r="Q784">
        <f t="shared" si="36"/>
        <v>0</v>
      </c>
      <c r="R784">
        <f t="shared" si="37"/>
        <v>0</v>
      </c>
      <c r="S784" t="str">
        <f>VLOOKUP(C784*1,effectif!A:BA,53,0)</f>
        <v>071250</v>
      </c>
      <c r="T784">
        <f t="shared" si="38"/>
        <v>98721</v>
      </c>
    </row>
    <row r="785" spans="1:20" x14ac:dyDescent="0.25">
      <c r="A785" s="37" t="s">
        <v>11177</v>
      </c>
      <c r="B785" s="37" t="s">
        <v>11178</v>
      </c>
      <c r="C785" s="37" t="s">
        <v>9516</v>
      </c>
      <c r="D785" s="37" t="s">
        <v>11189</v>
      </c>
      <c r="E785" s="37"/>
      <c r="F785" s="37"/>
      <c r="G785" s="37"/>
      <c r="H785" s="37"/>
      <c r="I785" s="37"/>
      <c r="J785" s="37"/>
      <c r="K785" s="37"/>
      <c r="L785" s="37"/>
      <c r="M785" s="37"/>
      <c r="N785" s="37"/>
      <c r="O785" s="37"/>
      <c r="P785" s="37"/>
      <c r="Q785">
        <f t="shared" si="36"/>
        <v>0</v>
      </c>
      <c r="R785">
        <f t="shared" si="37"/>
        <v>0</v>
      </c>
      <c r="S785" t="str">
        <f>VLOOKUP(C785*1,effectif!A:BA,53,0)</f>
        <v>071250</v>
      </c>
      <c r="T785">
        <f t="shared" si="38"/>
        <v>99977</v>
      </c>
    </row>
    <row r="786" spans="1:20" x14ac:dyDescent="0.25">
      <c r="A786" s="37" t="s">
        <v>11177</v>
      </c>
      <c r="B786" s="37" t="s">
        <v>11178</v>
      </c>
      <c r="C786" s="37" t="s">
        <v>9244</v>
      </c>
      <c r="D786" s="37" t="s">
        <v>11189</v>
      </c>
      <c r="E786" s="37"/>
      <c r="F786" s="37"/>
      <c r="G786" s="37"/>
      <c r="H786" s="37"/>
      <c r="I786" s="37"/>
      <c r="J786" s="37"/>
      <c r="K786" s="37"/>
      <c r="L786" s="37"/>
      <c r="M786" s="37"/>
      <c r="N786" s="37"/>
      <c r="O786" s="37"/>
      <c r="P786" s="37"/>
      <c r="Q786">
        <f t="shared" si="36"/>
        <v>0</v>
      </c>
      <c r="R786">
        <f t="shared" si="37"/>
        <v>0</v>
      </c>
      <c r="S786" t="str">
        <f>VLOOKUP(C786*1,effectif!A:BA,53,0)</f>
        <v>071250</v>
      </c>
      <c r="T786">
        <f t="shared" si="38"/>
        <v>991607</v>
      </c>
    </row>
    <row r="787" spans="1:20" x14ac:dyDescent="0.25">
      <c r="A787" s="37" t="s">
        <v>11177</v>
      </c>
      <c r="B787" s="37" t="s">
        <v>11178</v>
      </c>
      <c r="C787" s="37" t="s">
        <v>8809</v>
      </c>
      <c r="D787" s="37" t="s">
        <v>11189</v>
      </c>
      <c r="E787" s="37"/>
      <c r="F787" s="37"/>
      <c r="G787" s="37"/>
      <c r="H787" s="37"/>
      <c r="I787" s="37"/>
      <c r="J787" s="37"/>
      <c r="K787" s="37"/>
      <c r="L787" s="37"/>
      <c r="M787" s="37"/>
      <c r="N787" s="37"/>
      <c r="O787" s="37"/>
      <c r="P787" s="37"/>
      <c r="Q787">
        <f t="shared" si="36"/>
        <v>0</v>
      </c>
      <c r="R787">
        <f t="shared" si="37"/>
        <v>0</v>
      </c>
      <c r="S787" t="str">
        <f>VLOOKUP(C787*1,effectif!A:BA,53,0)</f>
        <v>071250</v>
      </c>
      <c r="T787">
        <f t="shared" si="38"/>
        <v>993074</v>
      </c>
    </row>
    <row r="788" spans="1:20" x14ac:dyDescent="0.25">
      <c r="A788" s="37" t="s">
        <v>11177</v>
      </c>
      <c r="B788" s="37" t="s">
        <v>11178</v>
      </c>
      <c r="C788" s="37" t="s">
        <v>8073</v>
      </c>
      <c r="D788" s="37" t="s">
        <v>11189</v>
      </c>
      <c r="E788" s="37"/>
      <c r="F788" s="37"/>
      <c r="G788" s="37"/>
      <c r="H788" s="37"/>
      <c r="I788" s="37"/>
      <c r="J788" s="37"/>
      <c r="K788" s="37"/>
      <c r="L788" s="37"/>
      <c r="M788" s="37"/>
      <c r="N788" s="37"/>
      <c r="O788" s="37"/>
      <c r="P788" s="37"/>
      <c r="Q788">
        <f t="shared" si="36"/>
        <v>0</v>
      </c>
      <c r="R788">
        <f t="shared" si="37"/>
        <v>0</v>
      </c>
      <c r="S788" t="str">
        <f>VLOOKUP(C788*1,effectif!A:BA,53,0)</f>
        <v>071250</v>
      </c>
      <c r="T788">
        <f t="shared" si="38"/>
        <v>993731</v>
      </c>
    </row>
    <row r="789" spans="1:20" x14ac:dyDescent="0.25">
      <c r="A789" s="37" t="s">
        <v>11177</v>
      </c>
      <c r="B789" s="37" t="s">
        <v>11178</v>
      </c>
      <c r="C789" s="37" t="s">
        <v>8070</v>
      </c>
      <c r="D789" s="37" t="s">
        <v>11189</v>
      </c>
      <c r="E789" s="37"/>
      <c r="F789" s="37"/>
      <c r="G789" s="37"/>
      <c r="H789" s="37"/>
      <c r="I789" s="37"/>
      <c r="J789" s="37"/>
      <c r="K789" s="37"/>
      <c r="L789" s="37"/>
      <c r="M789" s="37"/>
      <c r="N789" s="37"/>
      <c r="O789" s="37"/>
      <c r="P789" s="37"/>
      <c r="Q789">
        <f t="shared" si="36"/>
        <v>0</v>
      </c>
      <c r="R789">
        <f t="shared" si="37"/>
        <v>0</v>
      </c>
      <c r="S789" t="str">
        <f>VLOOKUP(C789*1,effectif!A:BA,53,0)</f>
        <v>071250</v>
      </c>
      <c r="T789">
        <f t="shared" si="38"/>
        <v>993732</v>
      </c>
    </row>
    <row r="790" spans="1:20" x14ac:dyDescent="0.25">
      <c r="A790" s="37" t="s">
        <v>11174</v>
      </c>
      <c r="B790" s="37" t="s">
        <v>11175</v>
      </c>
      <c r="C790" s="37" t="s">
        <v>3545</v>
      </c>
      <c r="D790" s="37" t="s">
        <v>12124</v>
      </c>
      <c r="E790" s="37">
        <v>4.37</v>
      </c>
      <c r="F790" s="37">
        <v>0.13</v>
      </c>
      <c r="G790" s="37">
        <v>5.31</v>
      </c>
      <c r="H790" s="37">
        <v>9.27</v>
      </c>
      <c r="I790" s="37">
        <v>1.48</v>
      </c>
      <c r="J790" s="37">
        <v>0</v>
      </c>
      <c r="K790" s="37">
        <v>21.73</v>
      </c>
      <c r="L790" s="37">
        <v>14.41</v>
      </c>
      <c r="M790" s="37">
        <v>2.48</v>
      </c>
      <c r="N790" s="37">
        <v>29.68</v>
      </c>
      <c r="O790" s="37">
        <v>9.5</v>
      </c>
      <c r="P790" s="37">
        <v>1.31</v>
      </c>
      <c r="Q790">
        <f t="shared" si="36"/>
        <v>13.64</v>
      </c>
      <c r="R790">
        <f t="shared" si="37"/>
        <v>55.78</v>
      </c>
      <c r="S790" t="str">
        <f>VLOOKUP(C790*1,effectif!A:BA,53,0)</f>
        <v>700133</v>
      </c>
      <c r="T790">
        <f t="shared" si="38"/>
        <v>304292</v>
      </c>
    </row>
    <row r="791" spans="1:20" x14ac:dyDescent="0.25">
      <c r="A791" s="37" t="s">
        <v>11177</v>
      </c>
      <c r="B791" s="37" t="s">
        <v>11178</v>
      </c>
      <c r="C791" s="37" t="s">
        <v>3565</v>
      </c>
      <c r="D791" s="37" t="s">
        <v>12125</v>
      </c>
      <c r="E791" s="37">
        <v>1.43</v>
      </c>
      <c r="F791" s="37">
        <v>0</v>
      </c>
      <c r="G791" s="37">
        <v>5.0599999999999996</v>
      </c>
      <c r="H791" s="37">
        <v>6.63</v>
      </c>
      <c r="I791" s="37">
        <v>1.9</v>
      </c>
      <c r="J791" s="37">
        <v>0</v>
      </c>
      <c r="K791" s="37">
        <v>12.76</v>
      </c>
      <c r="L791" s="37">
        <v>1.4</v>
      </c>
      <c r="M791" s="37">
        <v>2.3199999999999998</v>
      </c>
      <c r="N791" s="37">
        <v>25.28</v>
      </c>
      <c r="O791" s="37">
        <v>3.88</v>
      </c>
      <c r="P791" s="37">
        <v>25.35</v>
      </c>
      <c r="Q791">
        <f t="shared" si="36"/>
        <v>8.06</v>
      </c>
      <c r="R791">
        <f t="shared" si="37"/>
        <v>39.47</v>
      </c>
      <c r="S791" t="str">
        <f>VLOOKUP(C791*1,effectif!A:BA,53,0)</f>
        <v>700133</v>
      </c>
      <c r="T791">
        <f t="shared" si="38"/>
        <v>304479</v>
      </c>
    </row>
    <row r="792" spans="1:20" x14ac:dyDescent="0.25">
      <c r="A792" s="37" t="s">
        <v>11177</v>
      </c>
      <c r="B792" s="37" t="s">
        <v>11178</v>
      </c>
      <c r="C792" s="37" t="s">
        <v>5295</v>
      </c>
      <c r="D792" s="37" t="s">
        <v>12128</v>
      </c>
      <c r="E792" s="37">
        <v>5.52</v>
      </c>
      <c r="F792" s="37">
        <v>0</v>
      </c>
      <c r="G792" s="37">
        <v>0</v>
      </c>
      <c r="H792" s="37">
        <v>6.72</v>
      </c>
      <c r="I792" s="37">
        <v>4.1399999999999997</v>
      </c>
      <c r="J792" s="37">
        <v>0</v>
      </c>
      <c r="K792" s="37">
        <v>16.28</v>
      </c>
      <c r="L792" s="37">
        <v>16.170000000000002</v>
      </c>
      <c r="M792" s="37">
        <v>0</v>
      </c>
      <c r="N792" s="37">
        <v>18.37</v>
      </c>
      <c r="O792" s="37">
        <v>8.19</v>
      </c>
      <c r="P792" s="37">
        <v>7.44</v>
      </c>
      <c r="Q792">
        <f t="shared" si="36"/>
        <v>12.239999999999998</v>
      </c>
      <c r="R792">
        <f t="shared" si="37"/>
        <v>40.17</v>
      </c>
      <c r="S792" t="str">
        <f>VLOOKUP(C792*1,effectif!A:BA,53,0)</f>
        <v>700133</v>
      </c>
      <c r="T792">
        <f t="shared" si="38"/>
        <v>304865</v>
      </c>
    </row>
    <row r="793" spans="1:20" x14ac:dyDescent="0.25">
      <c r="A793" s="37" t="s">
        <v>11177</v>
      </c>
      <c r="B793" s="37" t="s">
        <v>11178</v>
      </c>
      <c r="C793" s="37" t="s">
        <v>6166</v>
      </c>
      <c r="D793" s="37" t="s">
        <v>12129</v>
      </c>
      <c r="E793" s="37">
        <v>7.32</v>
      </c>
      <c r="F793" s="37">
        <v>0</v>
      </c>
      <c r="G793" s="37">
        <v>0</v>
      </c>
      <c r="H793" s="37">
        <v>5.19</v>
      </c>
      <c r="I793" s="37">
        <v>0.26</v>
      </c>
      <c r="J793" s="37">
        <v>0</v>
      </c>
      <c r="K793" s="37">
        <v>12.53</v>
      </c>
      <c r="L793" s="37">
        <v>0.47</v>
      </c>
      <c r="M793" s="37">
        <v>0</v>
      </c>
      <c r="N793" s="37">
        <v>16.149999999999999</v>
      </c>
      <c r="O793" s="37">
        <v>0</v>
      </c>
      <c r="P793" s="37">
        <v>0</v>
      </c>
      <c r="Q793">
        <f t="shared" si="36"/>
        <v>12.510000000000002</v>
      </c>
      <c r="R793">
        <f t="shared" si="37"/>
        <v>36</v>
      </c>
      <c r="S793" t="str">
        <f>VLOOKUP(C793*1,effectif!A:BA,53,0)</f>
        <v>700133</v>
      </c>
      <c r="T793">
        <f t="shared" si="38"/>
        <v>305182</v>
      </c>
    </row>
    <row r="794" spans="1:20" x14ac:dyDescent="0.25">
      <c r="A794" s="37" t="s">
        <v>11177</v>
      </c>
      <c r="B794" s="37" t="s">
        <v>11178</v>
      </c>
      <c r="C794" s="37" t="s">
        <v>10195</v>
      </c>
      <c r="D794" s="37" t="s">
        <v>11189</v>
      </c>
      <c r="E794" s="37"/>
      <c r="F794" s="37"/>
      <c r="G794" s="37"/>
      <c r="H794" s="37"/>
      <c r="I794" s="37"/>
      <c r="J794" s="37"/>
      <c r="K794" s="37"/>
      <c r="L794" s="37"/>
      <c r="M794" s="37"/>
      <c r="N794" s="37"/>
      <c r="O794" s="37"/>
      <c r="P794" s="37"/>
      <c r="Q794">
        <f t="shared" si="36"/>
        <v>0</v>
      </c>
      <c r="R794">
        <f t="shared" si="37"/>
        <v>0</v>
      </c>
      <c r="S794" t="str">
        <f>VLOOKUP(C794*1,effectif!A:BA,53,0)</f>
        <v>700133</v>
      </c>
      <c r="T794">
        <f t="shared" si="38"/>
        <v>97431</v>
      </c>
    </row>
    <row r="795" spans="1:20" x14ac:dyDescent="0.25">
      <c r="A795" s="37" t="s">
        <v>11177</v>
      </c>
      <c r="B795" s="37" t="s">
        <v>11178</v>
      </c>
      <c r="C795" s="37" t="s">
        <v>9923</v>
      </c>
      <c r="D795" s="37" t="s">
        <v>11189</v>
      </c>
      <c r="E795" s="37"/>
      <c r="F795" s="37"/>
      <c r="G795" s="37"/>
      <c r="H795" s="37"/>
      <c r="I795" s="37"/>
      <c r="J795" s="37"/>
      <c r="K795" s="37"/>
      <c r="L795" s="37"/>
      <c r="M795" s="37"/>
      <c r="N795" s="37"/>
      <c r="O795" s="37"/>
      <c r="P795" s="37"/>
      <c r="Q795">
        <f t="shared" si="36"/>
        <v>0</v>
      </c>
      <c r="R795">
        <f t="shared" si="37"/>
        <v>0</v>
      </c>
      <c r="S795" t="str">
        <f>VLOOKUP(C795*1,effectif!A:BA,53,0)</f>
        <v>700133</v>
      </c>
      <c r="T795">
        <f t="shared" si="38"/>
        <v>98333</v>
      </c>
    </row>
    <row r="796" spans="1:20" x14ac:dyDescent="0.25">
      <c r="A796" s="37" t="s">
        <v>11177</v>
      </c>
      <c r="B796" s="37" t="s">
        <v>11178</v>
      </c>
      <c r="C796" s="37" t="s">
        <v>9686</v>
      </c>
      <c r="D796" s="37" t="s">
        <v>11189</v>
      </c>
      <c r="E796" s="37"/>
      <c r="F796" s="37"/>
      <c r="G796" s="37"/>
      <c r="H796" s="37"/>
      <c r="I796" s="37"/>
      <c r="J796" s="37"/>
      <c r="K796" s="37"/>
      <c r="L796" s="37"/>
      <c r="M796" s="37"/>
      <c r="N796" s="37"/>
      <c r="O796" s="37"/>
      <c r="P796" s="37"/>
      <c r="Q796">
        <f t="shared" si="36"/>
        <v>0</v>
      </c>
      <c r="R796">
        <f t="shared" si="37"/>
        <v>0</v>
      </c>
      <c r="S796" t="str">
        <f>VLOOKUP(C796*1,effectif!A:BA,53,0)</f>
        <v>700133</v>
      </c>
      <c r="T796">
        <f t="shared" si="38"/>
        <v>99250</v>
      </c>
    </row>
    <row r="797" spans="1:20" x14ac:dyDescent="0.25">
      <c r="A797" s="37" t="s">
        <v>11177</v>
      </c>
      <c r="B797" s="37" t="s">
        <v>11178</v>
      </c>
      <c r="C797" s="37" t="s">
        <v>8191</v>
      </c>
      <c r="D797" s="37" t="s">
        <v>11189</v>
      </c>
      <c r="E797" s="37"/>
      <c r="F797" s="37"/>
      <c r="G797" s="37"/>
      <c r="H797" s="37"/>
      <c r="I797" s="37"/>
      <c r="J797" s="37"/>
      <c r="K797" s="37"/>
      <c r="L797" s="37"/>
      <c r="M797" s="37"/>
      <c r="N797" s="37"/>
      <c r="O797" s="37"/>
      <c r="P797" s="37"/>
      <c r="Q797">
        <f t="shared" si="36"/>
        <v>0</v>
      </c>
      <c r="R797">
        <f t="shared" si="37"/>
        <v>0</v>
      </c>
      <c r="S797" t="str">
        <f>VLOOKUP(C797*1,effectif!A:BA,53,0)</f>
        <v>700133</v>
      </c>
      <c r="T797">
        <f t="shared" si="38"/>
        <v>993658</v>
      </c>
    </row>
    <row r="798" spans="1:20" x14ac:dyDescent="0.25">
      <c r="A798" s="37" t="s">
        <v>11177</v>
      </c>
      <c r="B798" s="37" t="s">
        <v>11178</v>
      </c>
      <c r="C798" s="37" t="s">
        <v>8186</v>
      </c>
      <c r="D798" s="37" t="s">
        <v>11189</v>
      </c>
      <c r="E798" s="37"/>
      <c r="F798" s="37"/>
      <c r="G798" s="37"/>
      <c r="H798" s="37"/>
      <c r="I798" s="37"/>
      <c r="J798" s="37"/>
      <c r="K798" s="37"/>
      <c r="L798" s="37"/>
      <c r="M798" s="37"/>
      <c r="N798" s="37"/>
      <c r="O798" s="37"/>
      <c r="P798" s="37"/>
      <c r="Q798">
        <f t="shared" si="36"/>
        <v>0</v>
      </c>
      <c r="R798">
        <f t="shared" si="37"/>
        <v>0</v>
      </c>
      <c r="S798" t="str">
        <f>VLOOKUP(C798*1,effectif!A:BA,53,0)</f>
        <v>700133</v>
      </c>
      <c r="T798">
        <f t="shared" si="38"/>
        <v>993660</v>
      </c>
    </row>
    <row r="799" spans="1:20" x14ac:dyDescent="0.25">
      <c r="A799" s="37" t="s">
        <v>11177</v>
      </c>
      <c r="B799" s="37" t="s">
        <v>11178</v>
      </c>
      <c r="C799" s="37" t="s">
        <v>8184</v>
      </c>
      <c r="D799" s="37" t="s">
        <v>11189</v>
      </c>
      <c r="E799" s="37"/>
      <c r="F799" s="37"/>
      <c r="G799" s="37"/>
      <c r="H799" s="37"/>
      <c r="I799" s="37"/>
      <c r="J799" s="37"/>
      <c r="K799" s="37"/>
      <c r="L799" s="37"/>
      <c r="M799" s="37"/>
      <c r="N799" s="37"/>
      <c r="O799" s="37"/>
      <c r="P799" s="37"/>
      <c r="Q799">
        <f t="shared" si="36"/>
        <v>0</v>
      </c>
      <c r="R799">
        <f t="shared" si="37"/>
        <v>0</v>
      </c>
      <c r="S799" t="str">
        <f>VLOOKUP(C799*1,effectif!A:BA,53,0)</f>
        <v>700133</v>
      </c>
      <c r="T799">
        <f t="shared" si="38"/>
        <v>993661</v>
      </c>
    </row>
    <row r="800" spans="1:20" x14ac:dyDescent="0.25">
      <c r="A800" s="37" t="s">
        <v>11177</v>
      </c>
      <c r="B800" s="37" t="s">
        <v>11178</v>
      </c>
      <c r="C800" s="37" t="s">
        <v>8181</v>
      </c>
      <c r="D800" s="37" t="s">
        <v>11189</v>
      </c>
      <c r="E800" s="37"/>
      <c r="F800" s="37"/>
      <c r="G800" s="37"/>
      <c r="H800" s="37"/>
      <c r="I800" s="37"/>
      <c r="J800" s="37"/>
      <c r="K800" s="37"/>
      <c r="L800" s="37"/>
      <c r="M800" s="37"/>
      <c r="N800" s="37"/>
      <c r="O800" s="37"/>
      <c r="P800" s="37"/>
      <c r="Q800">
        <f t="shared" si="36"/>
        <v>0</v>
      </c>
      <c r="R800">
        <f t="shared" si="37"/>
        <v>0</v>
      </c>
      <c r="S800" t="str">
        <f>VLOOKUP(C800*1,effectif!A:BA,53,0)</f>
        <v>700133</v>
      </c>
      <c r="T800">
        <f t="shared" si="38"/>
        <v>993664</v>
      </c>
    </row>
    <row r="801" spans="1:20" x14ac:dyDescent="0.25">
      <c r="A801" s="37" t="s">
        <v>11219</v>
      </c>
      <c r="B801" s="37" t="s">
        <v>11220</v>
      </c>
      <c r="C801" s="37" t="s">
        <v>5842</v>
      </c>
      <c r="D801" s="37" t="s">
        <v>12130</v>
      </c>
      <c r="E801" s="37"/>
      <c r="F801" s="37"/>
      <c r="G801" s="37"/>
      <c r="H801" s="37"/>
      <c r="I801" s="37"/>
      <c r="J801" s="37"/>
      <c r="K801" s="37"/>
      <c r="L801" s="37"/>
      <c r="M801" s="37"/>
      <c r="N801" s="37"/>
      <c r="O801" s="37"/>
      <c r="P801" s="37"/>
      <c r="Q801">
        <f t="shared" si="36"/>
        <v>0</v>
      </c>
      <c r="R801">
        <f t="shared" si="37"/>
        <v>0</v>
      </c>
      <c r="S801">
        <f>VLOOKUP(C801*1,effectif!A:BA,53,0)</f>
        <v>0</v>
      </c>
      <c r="T801">
        <f t="shared" si="38"/>
        <v>161430</v>
      </c>
    </row>
    <row r="802" spans="1:20" x14ac:dyDescent="0.25">
      <c r="A802" s="37" t="s">
        <v>11172</v>
      </c>
      <c r="B802" s="37" t="s">
        <v>11081</v>
      </c>
      <c r="C802" s="37" t="s">
        <v>1427</v>
      </c>
      <c r="D802" s="37" t="s">
        <v>11871</v>
      </c>
      <c r="E802" s="37">
        <v>9.26</v>
      </c>
      <c r="F802" s="37">
        <v>0.87</v>
      </c>
      <c r="G802" s="37">
        <v>3.53</v>
      </c>
      <c r="H802" s="37">
        <v>18.260000000000002</v>
      </c>
      <c r="I802" s="37">
        <v>4.72</v>
      </c>
      <c r="J802" s="37">
        <v>6.08</v>
      </c>
      <c r="K802" s="37">
        <v>27.32</v>
      </c>
      <c r="L802" s="37">
        <v>3.29</v>
      </c>
      <c r="M802" s="37">
        <v>9.68</v>
      </c>
      <c r="N802" s="37">
        <v>33.950000000000003</v>
      </c>
      <c r="O802" s="37">
        <v>4.6399999999999997</v>
      </c>
      <c r="P802" s="37">
        <v>10.32</v>
      </c>
      <c r="Q802">
        <f t="shared" si="36"/>
        <v>27.520000000000003</v>
      </c>
      <c r="R802">
        <f t="shared" si="37"/>
        <v>70.53</v>
      </c>
      <c r="S802">
        <f>VLOOKUP(C802*1,effectif!A:BA,53,0)</f>
        <v>0</v>
      </c>
      <c r="T802">
        <f t="shared" si="38"/>
        <v>305931</v>
      </c>
    </row>
    <row r="803" spans="1:20" x14ac:dyDescent="0.25">
      <c r="A803" s="37" t="s">
        <v>11174</v>
      </c>
      <c r="B803" s="37" t="s">
        <v>11175</v>
      </c>
      <c r="C803" s="37" t="s">
        <v>7029</v>
      </c>
      <c r="D803" s="37" t="s">
        <v>11872</v>
      </c>
      <c r="E803" s="37"/>
      <c r="F803" s="37"/>
      <c r="G803" s="37"/>
      <c r="H803" s="37"/>
      <c r="I803" s="37"/>
      <c r="J803" s="37"/>
      <c r="K803" s="37"/>
      <c r="L803" s="37"/>
      <c r="M803" s="37"/>
      <c r="N803" s="37"/>
      <c r="O803" s="37"/>
      <c r="P803" s="37"/>
      <c r="Q803">
        <f t="shared" si="36"/>
        <v>0</v>
      </c>
      <c r="R803">
        <f t="shared" si="37"/>
        <v>0</v>
      </c>
      <c r="S803" t="str">
        <f>VLOOKUP(C803*1,effectif!A:BA,53,0)</f>
        <v>070078</v>
      </c>
      <c r="T803">
        <f t="shared" si="38"/>
        <v>70078</v>
      </c>
    </row>
    <row r="804" spans="1:20" x14ac:dyDescent="0.25">
      <c r="A804" s="37" t="s">
        <v>11177</v>
      </c>
      <c r="B804" s="37" t="s">
        <v>11178</v>
      </c>
      <c r="C804" s="37" t="s">
        <v>1771</v>
      </c>
      <c r="D804" s="37" t="s">
        <v>11189</v>
      </c>
      <c r="E804" s="37"/>
      <c r="F804" s="37"/>
      <c r="G804" s="37"/>
      <c r="H804" s="37"/>
      <c r="I804" s="37"/>
      <c r="J804" s="37"/>
      <c r="K804" s="37"/>
      <c r="L804" s="37"/>
      <c r="M804" s="37"/>
      <c r="N804" s="37"/>
      <c r="O804" s="37"/>
      <c r="P804" s="37"/>
      <c r="Q804">
        <f t="shared" si="36"/>
        <v>0</v>
      </c>
      <c r="R804">
        <f t="shared" si="37"/>
        <v>0</v>
      </c>
      <c r="S804" t="str">
        <f>VLOOKUP(C804*1,effectif!A:BA,53,0)</f>
        <v>070078</v>
      </c>
      <c r="T804">
        <f t="shared" si="38"/>
        <v>993667</v>
      </c>
    </row>
    <row r="805" spans="1:20" x14ac:dyDescent="0.25">
      <c r="A805" s="37" t="s">
        <v>11174</v>
      </c>
      <c r="B805" s="37" t="s">
        <v>11175</v>
      </c>
      <c r="C805" s="37" t="s">
        <v>1430</v>
      </c>
      <c r="D805" s="37" t="s">
        <v>11873</v>
      </c>
      <c r="E805" s="37">
        <v>5.94</v>
      </c>
      <c r="F805" s="37">
        <v>0</v>
      </c>
      <c r="G805" s="37">
        <v>2.38</v>
      </c>
      <c r="H805" s="37">
        <v>8.7100000000000009</v>
      </c>
      <c r="I805" s="37">
        <v>10.16</v>
      </c>
      <c r="J805" s="37">
        <v>0.11</v>
      </c>
      <c r="K805" s="37">
        <v>16.25</v>
      </c>
      <c r="L805" s="37">
        <v>3.4</v>
      </c>
      <c r="M805" s="37">
        <v>9.4600000000000009</v>
      </c>
      <c r="N805" s="37">
        <v>21.83</v>
      </c>
      <c r="O805" s="37">
        <v>3.57</v>
      </c>
      <c r="P805" s="37">
        <v>11.85</v>
      </c>
      <c r="Q805">
        <f t="shared" si="36"/>
        <v>14.650000000000002</v>
      </c>
      <c r="R805">
        <f t="shared" si="37"/>
        <v>44.019999999999996</v>
      </c>
      <c r="S805" t="str">
        <f>VLOOKUP(C805*1,effectif!A:BA,53,0)</f>
        <v>071394</v>
      </c>
      <c r="T805">
        <f t="shared" si="38"/>
        <v>185879</v>
      </c>
    </row>
    <row r="806" spans="1:20" x14ac:dyDescent="0.25">
      <c r="A806" s="37" t="s">
        <v>11177</v>
      </c>
      <c r="B806" s="37" t="s">
        <v>11178</v>
      </c>
      <c r="C806" s="37" t="s">
        <v>3934</v>
      </c>
      <c r="D806" s="37" t="s">
        <v>11874</v>
      </c>
      <c r="E806" s="37">
        <v>9.6199999999999992</v>
      </c>
      <c r="F806" s="37">
        <v>0</v>
      </c>
      <c r="G806" s="37">
        <v>0</v>
      </c>
      <c r="H806" s="37">
        <v>10.59</v>
      </c>
      <c r="I806" s="37">
        <v>0</v>
      </c>
      <c r="J806" s="37">
        <v>0</v>
      </c>
      <c r="K806" s="37">
        <v>12.45</v>
      </c>
      <c r="L806" s="37">
        <v>0</v>
      </c>
      <c r="M806" s="37">
        <v>0</v>
      </c>
      <c r="N806" s="37">
        <v>36.35</v>
      </c>
      <c r="O806" s="37">
        <v>0</v>
      </c>
      <c r="P806" s="37">
        <v>0</v>
      </c>
      <c r="Q806">
        <f t="shared" si="36"/>
        <v>20.21</v>
      </c>
      <c r="R806">
        <f t="shared" si="37"/>
        <v>58.42</v>
      </c>
      <c r="S806" t="str">
        <f>VLOOKUP(C806*1,effectif!A:BA,53,0)</f>
        <v>071394</v>
      </c>
      <c r="T806">
        <f t="shared" si="38"/>
        <v>300872</v>
      </c>
    </row>
    <row r="807" spans="1:20" x14ac:dyDescent="0.25">
      <c r="A807" s="37" t="s">
        <v>11177</v>
      </c>
      <c r="B807" s="37" t="s">
        <v>11178</v>
      </c>
      <c r="C807" s="37" t="s">
        <v>2868</v>
      </c>
      <c r="D807" s="37" t="s">
        <v>11875</v>
      </c>
      <c r="E807" s="37">
        <v>3.6</v>
      </c>
      <c r="F807" s="37">
        <v>0</v>
      </c>
      <c r="G807" s="37">
        <v>0</v>
      </c>
      <c r="H807" s="37">
        <v>8.11</v>
      </c>
      <c r="I807" s="37">
        <v>3.68</v>
      </c>
      <c r="J807" s="37">
        <v>0</v>
      </c>
      <c r="K807" s="37">
        <v>24.02</v>
      </c>
      <c r="L807" s="37">
        <v>8.5</v>
      </c>
      <c r="M807" s="37">
        <v>10.88</v>
      </c>
      <c r="N807" s="37">
        <v>35.42</v>
      </c>
      <c r="O807" s="37">
        <v>14.67</v>
      </c>
      <c r="P807" s="37">
        <v>0</v>
      </c>
      <c r="Q807">
        <f t="shared" si="36"/>
        <v>11.709999999999999</v>
      </c>
      <c r="R807">
        <f t="shared" si="37"/>
        <v>63.040000000000006</v>
      </c>
      <c r="S807" t="str">
        <f>VLOOKUP(C807*1,effectif!A:BA,53,0)</f>
        <v>071394</v>
      </c>
      <c r="T807">
        <f t="shared" si="38"/>
        <v>305156</v>
      </c>
    </row>
    <row r="808" spans="1:20" x14ac:dyDescent="0.25">
      <c r="A808" s="37" t="s">
        <v>11177</v>
      </c>
      <c r="B808" s="37" t="s">
        <v>11178</v>
      </c>
      <c r="C808" s="37" t="s">
        <v>4211</v>
      </c>
      <c r="D808" s="37" t="s">
        <v>11877</v>
      </c>
      <c r="E808" s="37">
        <v>4.26</v>
      </c>
      <c r="F808" s="37">
        <v>0</v>
      </c>
      <c r="G808" s="37">
        <v>0.46</v>
      </c>
      <c r="H808" s="37">
        <v>4.68</v>
      </c>
      <c r="I808" s="37">
        <v>19.98</v>
      </c>
      <c r="J808" s="37">
        <v>0.45</v>
      </c>
      <c r="K808" s="37">
        <v>10.78</v>
      </c>
      <c r="L808" s="37">
        <v>9.4700000000000006</v>
      </c>
      <c r="M808" s="37">
        <v>0</v>
      </c>
      <c r="N808" s="37">
        <v>15.18</v>
      </c>
      <c r="O808" s="37">
        <v>9.44</v>
      </c>
      <c r="P808" s="37">
        <v>10.91</v>
      </c>
      <c r="Q808">
        <f t="shared" si="36"/>
        <v>8.94</v>
      </c>
      <c r="R808">
        <f t="shared" si="37"/>
        <v>30.22</v>
      </c>
      <c r="S808" t="str">
        <f>VLOOKUP(C808*1,effectif!A:BA,53,0)</f>
        <v>071394</v>
      </c>
      <c r="T808">
        <f t="shared" si="38"/>
        <v>189966</v>
      </c>
    </row>
    <row r="809" spans="1:20" x14ac:dyDescent="0.25">
      <c r="A809" s="37" t="s">
        <v>11177</v>
      </c>
      <c r="B809" s="37" t="s">
        <v>11178</v>
      </c>
      <c r="C809" s="37" t="s">
        <v>2207</v>
      </c>
      <c r="D809" s="37" t="s">
        <v>11878</v>
      </c>
      <c r="E809" s="37"/>
      <c r="F809" s="37"/>
      <c r="G809" s="37"/>
      <c r="H809" s="37"/>
      <c r="I809" s="37"/>
      <c r="J809" s="37"/>
      <c r="K809" s="37"/>
      <c r="L809" s="37"/>
      <c r="M809" s="37"/>
      <c r="N809" s="37"/>
      <c r="O809" s="37"/>
      <c r="P809" s="37"/>
      <c r="Q809">
        <f t="shared" si="36"/>
        <v>0</v>
      </c>
      <c r="R809">
        <f t="shared" si="37"/>
        <v>0</v>
      </c>
      <c r="S809" t="str">
        <f>VLOOKUP(C809*1,effectif!A:BA,53,0)</f>
        <v>071394</v>
      </c>
      <c r="T809">
        <f t="shared" si="38"/>
        <v>305802</v>
      </c>
    </row>
    <row r="810" spans="1:20" x14ac:dyDescent="0.25">
      <c r="A810" s="37" t="s">
        <v>11177</v>
      </c>
      <c r="B810" s="37" t="s">
        <v>11178</v>
      </c>
      <c r="C810" s="37" t="s">
        <v>2194</v>
      </c>
      <c r="D810" s="37" t="s">
        <v>11879</v>
      </c>
      <c r="E810" s="37">
        <v>0</v>
      </c>
      <c r="F810" s="37">
        <v>0</v>
      </c>
      <c r="G810" s="37">
        <v>1.51</v>
      </c>
      <c r="H810" s="37">
        <v>7.07</v>
      </c>
      <c r="I810" s="37">
        <v>19.38</v>
      </c>
      <c r="J810" s="37">
        <v>1.0900000000000001</v>
      </c>
      <c r="K810" s="37">
        <v>3.89</v>
      </c>
      <c r="L810" s="37">
        <v>0</v>
      </c>
      <c r="M810" s="37">
        <v>0</v>
      </c>
      <c r="N810" s="37">
        <v>81.069999999999993</v>
      </c>
      <c r="O810" s="37">
        <v>0</v>
      </c>
      <c r="P810" s="37"/>
      <c r="Q810">
        <f t="shared" si="36"/>
        <v>7.07</v>
      </c>
      <c r="R810">
        <f t="shared" si="37"/>
        <v>84.96</v>
      </c>
      <c r="S810" t="str">
        <f>VLOOKUP(C810*1,effectif!A:BA,53,0)</f>
        <v>071394</v>
      </c>
      <c r="T810">
        <f t="shared" si="38"/>
        <v>192012</v>
      </c>
    </row>
    <row r="811" spans="1:20" x14ac:dyDescent="0.25">
      <c r="A811" s="37" t="s">
        <v>11177</v>
      </c>
      <c r="B811" s="37" t="s">
        <v>11178</v>
      </c>
      <c r="C811" s="37" t="s">
        <v>1424</v>
      </c>
      <c r="D811" s="37" t="s">
        <v>11880</v>
      </c>
      <c r="E811" s="37">
        <v>0</v>
      </c>
      <c r="F811" s="37">
        <v>0</v>
      </c>
      <c r="G811" s="37"/>
      <c r="H811" s="37">
        <v>0</v>
      </c>
      <c r="I811" s="37">
        <v>50.93</v>
      </c>
      <c r="J811" s="37"/>
      <c r="K811" s="37">
        <v>12.4</v>
      </c>
      <c r="L811" s="37">
        <v>51.93</v>
      </c>
      <c r="M811" s="37"/>
      <c r="N811" s="37">
        <v>37.950000000000003</v>
      </c>
      <c r="O811" s="37"/>
      <c r="P811" s="37"/>
      <c r="Q811">
        <f t="shared" si="36"/>
        <v>0</v>
      </c>
      <c r="R811">
        <f t="shared" si="37"/>
        <v>50.35</v>
      </c>
      <c r="S811" t="str">
        <f>VLOOKUP(C811*1,effectif!A:BA,53,0)</f>
        <v>071394</v>
      </c>
      <c r="T811">
        <f t="shared" si="38"/>
        <v>191689</v>
      </c>
    </row>
    <row r="812" spans="1:20" x14ac:dyDescent="0.25">
      <c r="A812" s="37" t="s">
        <v>11177</v>
      </c>
      <c r="B812" s="37" t="s">
        <v>11178</v>
      </c>
      <c r="C812" s="37" t="s">
        <v>9156</v>
      </c>
      <c r="D812" s="37" t="s">
        <v>11881</v>
      </c>
      <c r="E812" s="37">
        <v>10.02</v>
      </c>
      <c r="F812" s="37">
        <v>0</v>
      </c>
      <c r="G812" s="37">
        <v>0</v>
      </c>
      <c r="H812" s="37">
        <v>10.93</v>
      </c>
      <c r="I812" s="37">
        <v>4.96</v>
      </c>
      <c r="J812" s="37">
        <v>0</v>
      </c>
      <c r="K812" s="37">
        <v>10.67</v>
      </c>
      <c r="L812" s="37">
        <v>0</v>
      </c>
      <c r="M812" s="37">
        <v>0</v>
      </c>
      <c r="N812" s="37">
        <v>16.7</v>
      </c>
      <c r="O812" s="37">
        <v>4.33</v>
      </c>
      <c r="P812" s="37">
        <v>5.27</v>
      </c>
      <c r="Q812">
        <f t="shared" si="36"/>
        <v>20.95</v>
      </c>
      <c r="R812">
        <f t="shared" si="37"/>
        <v>37.39</v>
      </c>
      <c r="S812" t="str">
        <f>VLOOKUP(C812*1,effectif!A:BA,53,0)</f>
        <v>071394</v>
      </c>
      <c r="T812">
        <f t="shared" si="38"/>
        <v>304476</v>
      </c>
    </row>
    <row r="813" spans="1:20" x14ac:dyDescent="0.25">
      <c r="A813" s="37" t="s">
        <v>11177</v>
      </c>
      <c r="B813" s="37" t="s">
        <v>11178</v>
      </c>
      <c r="C813" s="37" t="s">
        <v>7943</v>
      </c>
      <c r="D813" s="37" t="s">
        <v>11882</v>
      </c>
      <c r="E813" s="37">
        <v>5.09</v>
      </c>
      <c r="F813" s="37">
        <v>0</v>
      </c>
      <c r="G813" s="37">
        <v>11.89</v>
      </c>
      <c r="H813" s="37">
        <v>7.17</v>
      </c>
      <c r="I813" s="37">
        <v>10.46</v>
      </c>
      <c r="J813" s="37">
        <v>0</v>
      </c>
      <c r="K813" s="37">
        <v>11.34</v>
      </c>
      <c r="L813" s="37">
        <v>0</v>
      </c>
      <c r="M813" s="37">
        <v>0</v>
      </c>
      <c r="N813" s="37">
        <v>21.4</v>
      </c>
      <c r="O813" s="37">
        <v>1.28</v>
      </c>
      <c r="P813" s="37">
        <v>2.08</v>
      </c>
      <c r="Q813">
        <f t="shared" si="36"/>
        <v>12.26</v>
      </c>
      <c r="R813">
        <f t="shared" si="37"/>
        <v>37.83</v>
      </c>
      <c r="S813" t="str">
        <f>VLOOKUP(C813*1,effectif!A:BA,53,0)</f>
        <v>071394</v>
      </c>
      <c r="T813">
        <f t="shared" si="38"/>
        <v>304748</v>
      </c>
    </row>
    <row r="814" spans="1:20" x14ac:dyDescent="0.25">
      <c r="A814" s="37" t="s">
        <v>11177</v>
      </c>
      <c r="B814" s="37" t="s">
        <v>11178</v>
      </c>
      <c r="C814" s="37" t="s">
        <v>5644</v>
      </c>
      <c r="D814" s="37" t="s">
        <v>11883</v>
      </c>
      <c r="E814" s="37">
        <v>8.6999999999999993</v>
      </c>
      <c r="F814" s="37">
        <v>0</v>
      </c>
      <c r="G814" s="37">
        <v>0</v>
      </c>
      <c r="H814" s="37">
        <v>9.98</v>
      </c>
      <c r="I814" s="37">
        <v>0.6</v>
      </c>
      <c r="J814" s="37">
        <v>0</v>
      </c>
      <c r="K814" s="37">
        <v>18.11</v>
      </c>
      <c r="L814" s="37">
        <v>1.01</v>
      </c>
      <c r="M814" s="37">
        <v>0</v>
      </c>
      <c r="N814" s="37">
        <v>21.42</v>
      </c>
      <c r="O814" s="37">
        <v>0</v>
      </c>
      <c r="P814" s="37">
        <v>7</v>
      </c>
      <c r="Q814">
        <f t="shared" si="36"/>
        <v>18.68</v>
      </c>
      <c r="R814">
        <f t="shared" si="37"/>
        <v>48.230000000000004</v>
      </c>
      <c r="S814" t="str">
        <f>VLOOKUP(C814*1,effectif!A:BA,53,0)</f>
        <v>071394</v>
      </c>
      <c r="T814">
        <f t="shared" si="38"/>
        <v>186473</v>
      </c>
    </row>
    <row r="815" spans="1:20" x14ac:dyDescent="0.25">
      <c r="A815" s="37" t="s">
        <v>11177</v>
      </c>
      <c r="B815" s="37" t="s">
        <v>11178</v>
      </c>
      <c r="C815" s="37" t="s">
        <v>6722</v>
      </c>
      <c r="D815" s="37" t="s">
        <v>11884</v>
      </c>
      <c r="E815" s="37"/>
      <c r="F815" s="37"/>
      <c r="G815" s="37"/>
      <c r="H815" s="37"/>
      <c r="I815" s="37"/>
      <c r="J815" s="37"/>
      <c r="K815" s="37"/>
      <c r="L815" s="37"/>
      <c r="M815" s="37"/>
      <c r="N815" s="37"/>
      <c r="O815" s="37"/>
      <c r="P815" s="37"/>
      <c r="Q815">
        <f t="shared" si="36"/>
        <v>0</v>
      </c>
      <c r="R815">
        <f t="shared" si="37"/>
        <v>0</v>
      </c>
      <c r="S815" t="str">
        <f>VLOOKUP(C815*1,effectif!A:BA,53,0)</f>
        <v>071394</v>
      </c>
      <c r="T815">
        <f t="shared" si="38"/>
        <v>306226</v>
      </c>
    </row>
    <row r="816" spans="1:20" x14ac:dyDescent="0.25">
      <c r="A816" s="37" t="s">
        <v>11177</v>
      </c>
      <c r="B816" s="37" t="s">
        <v>11178</v>
      </c>
      <c r="C816" s="37" t="s">
        <v>6425</v>
      </c>
      <c r="D816" s="37" t="s">
        <v>11885</v>
      </c>
      <c r="E816" s="37">
        <v>1.7</v>
      </c>
      <c r="F816" s="37">
        <v>0</v>
      </c>
      <c r="G816" s="37">
        <v>0</v>
      </c>
      <c r="H816" s="37">
        <v>9.61</v>
      </c>
      <c r="I816" s="37">
        <v>0</v>
      </c>
      <c r="J816" s="37">
        <v>0</v>
      </c>
      <c r="K816" s="37">
        <v>6.69</v>
      </c>
      <c r="L816" s="37">
        <v>0</v>
      </c>
      <c r="M816" s="37">
        <v>0</v>
      </c>
      <c r="N816" s="37">
        <v>4.6500000000000004</v>
      </c>
      <c r="O816" s="37">
        <v>0</v>
      </c>
      <c r="P816" s="37">
        <v>0</v>
      </c>
      <c r="Q816">
        <f t="shared" si="36"/>
        <v>11.309999999999999</v>
      </c>
      <c r="R816">
        <f t="shared" si="37"/>
        <v>13.040000000000001</v>
      </c>
      <c r="S816" t="str">
        <f>VLOOKUP(C816*1,effectif!A:BA,53,0)</f>
        <v>071394</v>
      </c>
      <c r="T816">
        <f t="shared" si="38"/>
        <v>192595</v>
      </c>
    </row>
    <row r="817" spans="1:20" x14ac:dyDescent="0.25">
      <c r="A817" s="37" t="s">
        <v>11177</v>
      </c>
      <c r="B817" s="37" t="s">
        <v>11178</v>
      </c>
      <c r="C817" s="37" t="s">
        <v>10189</v>
      </c>
      <c r="D817" s="37" t="s">
        <v>11189</v>
      </c>
      <c r="E817" s="37"/>
      <c r="F817" s="37"/>
      <c r="G817" s="37"/>
      <c r="H817" s="37"/>
      <c r="I817" s="37"/>
      <c r="J817" s="37"/>
      <c r="K817" s="37"/>
      <c r="L817" s="37"/>
      <c r="M817" s="37"/>
      <c r="N817" s="37"/>
      <c r="O817" s="37"/>
      <c r="P817" s="37"/>
      <c r="Q817">
        <f t="shared" si="36"/>
        <v>0</v>
      </c>
      <c r="R817">
        <f t="shared" si="37"/>
        <v>0</v>
      </c>
      <c r="S817" t="str">
        <f>VLOOKUP(C817*1,effectif!A:BA,53,0)</f>
        <v>071394</v>
      </c>
      <c r="T817">
        <f t="shared" si="38"/>
        <v>97448</v>
      </c>
    </row>
    <row r="818" spans="1:20" x14ac:dyDescent="0.25">
      <c r="A818" s="37" t="s">
        <v>11177</v>
      </c>
      <c r="B818" s="37" t="s">
        <v>11178</v>
      </c>
      <c r="C818" s="37" t="s">
        <v>10186</v>
      </c>
      <c r="D818" s="37" t="s">
        <v>11189</v>
      </c>
      <c r="E818" s="37"/>
      <c r="F818" s="37"/>
      <c r="G818" s="37"/>
      <c r="H818" s="37"/>
      <c r="I818" s="37"/>
      <c r="J818" s="37"/>
      <c r="K818" s="37"/>
      <c r="L818" s="37"/>
      <c r="M818" s="37"/>
      <c r="N818" s="37"/>
      <c r="O818" s="37"/>
      <c r="P818" s="37"/>
      <c r="Q818">
        <f t="shared" si="36"/>
        <v>0</v>
      </c>
      <c r="R818">
        <f t="shared" si="37"/>
        <v>0</v>
      </c>
      <c r="S818" t="str">
        <f>VLOOKUP(C818*1,effectif!A:BA,53,0)</f>
        <v>071394</v>
      </c>
      <c r="T818">
        <f t="shared" si="38"/>
        <v>97455</v>
      </c>
    </row>
    <row r="819" spans="1:20" x14ac:dyDescent="0.25">
      <c r="A819" s="37" t="s">
        <v>11177</v>
      </c>
      <c r="B819" s="37" t="s">
        <v>11178</v>
      </c>
      <c r="C819" s="37" t="s">
        <v>9826</v>
      </c>
      <c r="D819" s="37" t="s">
        <v>11189</v>
      </c>
      <c r="E819" s="37"/>
      <c r="F819" s="37"/>
      <c r="G819" s="37"/>
      <c r="H819" s="37"/>
      <c r="I819" s="37"/>
      <c r="J819" s="37"/>
      <c r="K819" s="37"/>
      <c r="L819" s="37"/>
      <c r="M819" s="37"/>
      <c r="N819" s="37"/>
      <c r="O819" s="37"/>
      <c r="P819" s="37"/>
      <c r="Q819">
        <f t="shared" si="36"/>
        <v>0</v>
      </c>
      <c r="R819">
        <f t="shared" si="37"/>
        <v>0</v>
      </c>
      <c r="S819" t="str">
        <f>VLOOKUP(C819*1,effectif!A:BA,53,0)</f>
        <v>071394</v>
      </c>
      <c r="T819">
        <f t="shared" si="38"/>
        <v>98728</v>
      </c>
    </row>
    <row r="820" spans="1:20" x14ac:dyDescent="0.25">
      <c r="A820" s="37" t="s">
        <v>11177</v>
      </c>
      <c r="B820" s="37" t="s">
        <v>11178</v>
      </c>
      <c r="C820" s="37" t="s">
        <v>9726</v>
      </c>
      <c r="D820" s="37" t="s">
        <v>11189</v>
      </c>
      <c r="E820" s="37"/>
      <c r="F820" s="37"/>
      <c r="G820" s="37"/>
      <c r="H820" s="37"/>
      <c r="I820" s="37"/>
      <c r="J820" s="37"/>
      <c r="K820" s="37"/>
      <c r="L820" s="37"/>
      <c r="M820" s="37"/>
      <c r="N820" s="37"/>
      <c r="O820" s="37"/>
      <c r="P820" s="37"/>
      <c r="Q820">
        <f t="shared" si="36"/>
        <v>0</v>
      </c>
      <c r="R820">
        <f t="shared" si="37"/>
        <v>0</v>
      </c>
      <c r="S820" t="str">
        <f>VLOOKUP(C820*1,effectif!A:BA,53,0)</f>
        <v>071394</v>
      </c>
      <c r="T820">
        <f t="shared" si="38"/>
        <v>99126</v>
      </c>
    </row>
    <row r="821" spans="1:20" x14ac:dyDescent="0.25">
      <c r="A821" s="37" t="s">
        <v>11177</v>
      </c>
      <c r="B821" s="37" t="s">
        <v>11178</v>
      </c>
      <c r="C821" s="37" t="s">
        <v>9444</v>
      </c>
      <c r="D821" s="37" t="s">
        <v>11189</v>
      </c>
      <c r="E821" s="37"/>
      <c r="F821" s="37"/>
      <c r="G821" s="37"/>
      <c r="H821" s="37"/>
      <c r="I821" s="37"/>
      <c r="J821" s="37"/>
      <c r="K821" s="37"/>
      <c r="L821" s="37"/>
      <c r="M821" s="37"/>
      <c r="N821" s="37"/>
      <c r="O821" s="37"/>
      <c r="P821" s="37"/>
      <c r="Q821">
        <f t="shared" si="36"/>
        <v>0</v>
      </c>
      <c r="R821">
        <f t="shared" si="37"/>
        <v>0</v>
      </c>
      <c r="S821" t="str">
        <f>VLOOKUP(C821*1,effectif!A:BA,53,0)</f>
        <v>071394</v>
      </c>
      <c r="T821">
        <f t="shared" si="38"/>
        <v>990627</v>
      </c>
    </row>
    <row r="822" spans="1:20" x14ac:dyDescent="0.25">
      <c r="A822" s="37" t="s">
        <v>11177</v>
      </c>
      <c r="B822" s="37" t="s">
        <v>11178</v>
      </c>
      <c r="C822" s="37" t="s">
        <v>8170</v>
      </c>
      <c r="D822" s="37" t="s">
        <v>11189</v>
      </c>
      <c r="E822" s="37"/>
      <c r="F822" s="37"/>
      <c r="G822" s="37"/>
      <c r="H822" s="37"/>
      <c r="I822" s="37"/>
      <c r="J822" s="37"/>
      <c r="K822" s="37"/>
      <c r="L822" s="37"/>
      <c r="M822" s="37"/>
      <c r="N822" s="37"/>
      <c r="O822" s="37"/>
      <c r="P822" s="37"/>
      <c r="Q822">
        <f t="shared" si="36"/>
        <v>0</v>
      </c>
      <c r="R822">
        <f t="shared" si="37"/>
        <v>0</v>
      </c>
      <c r="S822" t="str">
        <f>VLOOKUP(C822*1,effectif!A:BA,53,0)</f>
        <v>071394</v>
      </c>
      <c r="T822">
        <f t="shared" si="38"/>
        <v>993671</v>
      </c>
    </row>
    <row r="823" spans="1:20" x14ac:dyDescent="0.25">
      <c r="A823" s="37" t="s">
        <v>11174</v>
      </c>
      <c r="B823" s="37" t="s">
        <v>11175</v>
      </c>
      <c r="C823" s="37" t="s">
        <v>5448</v>
      </c>
      <c r="D823" s="37" t="s">
        <v>11900</v>
      </c>
      <c r="E823" s="37"/>
      <c r="F823" s="37"/>
      <c r="G823" s="37"/>
      <c r="H823" s="37"/>
      <c r="I823" s="37"/>
      <c r="J823" s="37"/>
      <c r="K823" s="37"/>
      <c r="L823" s="37"/>
      <c r="M823" s="37"/>
      <c r="N823" s="37"/>
      <c r="O823" s="37"/>
      <c r="P823" s="37"/>
      <c r="Q823">
        <f t="shared" si="36"/>
        <v>0</v>
      </c>
      <c r="R823">
        <f t="shared" si="37"/>
        <v>0</v>
      </c>
      <c r="S823" t="str">
        <f>VLOOKUP(C823*1,effectif!A:BA,53,0)</f>
        <v>700162</v>
      </c>
      <c r="T823">
        <f t="shared" si="38"/>
        <v>305212</v>
      </c>
    </row>
    <row r="824" spans="1:20" x14ac:dyDescent="0.25">
      <c r="A824" s="37" t="s">
        <v>11177</v>
      </c>
      <c r="B824" s="37" t="s">
        <v>11178</v>
      </c>
      <c r="C824" s="37" t="s">
        <v>1460</v>
      </c>
      <c r="D824" s="37" t="s">
        <v>11876</v>
      </c>
      <c r="E824" s="37"/>
      <c r="F824" s="37"/>
      <c r="G824" s="37"/>
      <c r="H824" s="37"/>
      <c r="I824" s="37"/>
      <c r="J824" s="37"/>
      <c r="K824" s="37"/>
      <c r="L824" s="37"/>
      <c r="M824" s="37"/>
      <c r="N824" s="37"/>
      <c r="O824" s="37"/>
      <c r="P824" s="37"/>
      <c r="Q824">
        <f t="shared" si="36"/>
        <v>0</v>
      </c>
      <c r="R824">
        <f t="shared" si="37"/>
        <v>0</v>
      </c>
      <c r="S824" t="str">
        <f>VLOOKUP(C824*1,effectif!A:BA,53,0)</f>
        <v>700162</v>
      </c>
      <c r="T824">
        <f t="shared" si="38"/>
        <v>306354</v>
      </c>
    </row>
    <row r="825" spans="1:20" x14ac:dyDescent="0.25">
      <c r="A825" s="37" t="s">
        <v>11177</v>
      </c>
      <c r="B825" s="37" t="s">
        <v>11178</v>
      </c>
      <c r="C825" s="37" t="s">
        <v>4953</v>
      </c>
      <c r="D825" s="37" t="s">
        <v>11892</v>
      </c>
      <c r="E825" s="37"/>
      <c r="F825" s="37"/>
      <c r="G825" s="37"/>
      <c r="H825" s="37"/>
      <c r="I825" s="37"/>
      <c r="J825" s="37"/>
      <c r="K825" s="37"/>
      <c r="L825" s="37"/>
      <c r="M825" s="37"/>
      <c r="N825" s="37"/>
      <c r="O825" s="37"/>
      <c r="P825" s="37"/>
      <c r="Q825">
        <f t="shared" si="36"/>
        <v>0</v>
      </c>
      <c r="R825">
        <f t="shared" si="37"/>
        <v>0</v>
      </c>
      <c r="S825" t="str">
        <f>VLOOKUP(C825*1,effectif!A:BA,53,0)</f>
        <v>700162</v>
      </c>
      <c r="T825">
        <f t="shared" si="38"/>
        <v>305986</v>
      </c>
    </row>
    <row r="826" spans="1:20" x14ac:dyDescent="0.25">
      <c r="A826" s="37" t="s">
        <v>11177</v>
      </c>
      <c r="B826" s="37" t="s">
        <v>11178</v>
      </c>
      <c r="C826" s="37" t="s">
        <v>7534</v>
      </c>
      <c r="D826" s="37" t="s">
        <v>11893</v>
      </c>
      <c r="E826" s="37">
        <v>6.74</v>
      </c>
      <c r="F826" s="37">
        <v>0</v>
      </c>
      <c r="G826" s="37">
        <v>0</v>
      </c>
      <c r="H826" s="37">
        <v>12.48</v>
      </c>
      <c r="I826" s="37">
        <v>0</v>
      </c>
      <c r="J826" s="37">
        <v>0</v>
      </c>
      <c r="K826" s="37">
        <v>17.579999999999998</v>
      </c>
      <c r="L826" s="37">
        <v>0.38</v>
      </c>
      <c r="M826" s="37">
        <v>5.88</v>
      </c>
      <c r="N826" s="37">
        <v>17.59</v>
      </c>
      <c r="O826" s="37">
        <v>2.11</v>
      </c>
      <c r="P826" s="37">
        <v>3.65</v>
      </c>
      <c r="Q826">
        <f t="shared" si="36"/>
        <v>19.22</v>
      </c>
      <c r="R826">
        <f t="shared" si="37"/>
        <v>41.91</v>
      </c>
      <c r="S826" t="str">
        <f>VLOOKUP(C826*1,effectif!A:BA,53,0)</f>
        <v>700162</v>
      </c>
      <c r="T826">
        <f t="shared" si="38"/>
        <v>303345</v>
      </c>
    </row>
    <row r="827" spans="1:20" x14ac:dyDescent="0.25">
      <c r="A827" s="37" t="s">
        <v>11177</v>
      </c>
      <c r="B827" s="37" t="s">
        <v>11178</v>
      </c>
      <c r="C827" s="37" t="s">
        <v>2329</v>
      </c>
      <c r="D827" s="37" t="s">
        <v>14000</v>
      </c>
      <c r="E827" s="37"/>
      <c r="F827" s="37"/>
      <c r="G827" s="37"/>
      <c r="H827" s="37"/>
      <c r="I827" s="37"/>
      <c r="J827" s="37"/>
      <c r="K827" s="37"/>
      <c r="L827" s="37"/>
      <c r="M827" s="37"/>
      <c r="N827" s="37"/>
      <c r="O827" s="37"/>
      <c r="P827" s="37"/>
      <c r="Q827">
        <f t="shared" si="36"/>
        <v>0</v>
      </c>
      <c r="R827">
        <f t="shared" si="37"/>
        <v>0</v>
      </c>
      <c r="S827" t="str">
        <f>VLOOKUP(C827*1,effectif!A:BA,53,0)</f>
        <v>700162</v>
      </c>
      <c r="T827">
        <f t="shared" si="38"/>
        <v>306434</v>
      </c>
    </row>
    <row r="828" spans="1:20" x14ac:dyDescent="0.25">
      <c r="A828" s="37" t="s">
        <v>11177</v>
      </c>
      <c r="B828" s="37" t="s">
        <v>11178</v>
      </c>
      <c r="C828" s="37" t="s">
        <v>1764</v>
      </c>
      <c r="D828" s="37" t="s">
        <v>11901</v>
      </c>
      <c r="E828" s="37"/>
      <c r="F828" s="37"/>
      <c r="G828" s="37"/>
      <c r="H828" s="37"/>
      <c r="I828" s="37"/>
      <c r="J828" s="37"/>
      <c r="K828" s="37"/>
      <c r="L828" s="37"/>
      <c r="M828" s="37"/>
      <c r="N828" s="37"/>
      <c r="O828" s="37"/>
      <c r="P828" s="37"/>
      <c r="Q828">
        <f t="shared" si="36"/>
        <v>0</v>
      </c>
      <c r="R828">
        <f t="shared" si="37"/>
        <v>0</v>
      </c>
      <c r="S828" t="str">
        <f>VLOOKUP(C828*1,effectif!A:BA,53,0)</f>
        <v>700162</v>
      </c>
      <c r="T828">
        <f t="shared" si="38"/>
        <v>306319</v>
      </c>
    </row>
    <row r="829" spans="1:20" x14ac:dyDescent="0.25">
      <c r="A829" s="37" t="s">
        <v>11177</v>
      </c>
      <c r="B829" s="37" t="s">
        <v>11178</v>
      </c>
      <c r="C829" s="37" t="s">
        <v>7793</v>
      </c>
      <c r="D829" s="37" t="s">
        <v>11897</v>
      </c>
      <c r="E829" s="37">
        <v>10.5</v>
      </c>
      <c r="F829" s="37">
        <v>2.13</v>
      </c>
      <c r="G829" s="37">
        <v>0</v>
      </c>
      <c r="H829" s="37">
        <v>16.399999999999999</v>
      </c>
      <c r="I829" s="37">
        <v>0</v>
      </c>
      <c r="J829" s="37">
        <v>0</v>
      </c>
      <c r="K829" s="37">
        <v>22.42</v>
      </c>
      <c r="L829" s="37">
        <v>5.61</v>
      </c>
      <c r="M829" s="37">
        <v>2.21</v>
      </c>
      <c r="N829" s="37">
        <v>28.63</v>
      </c>
      <c r="O829" s="37">
        <v>5.66</v>
      </c>
      <c r="P829" s="37">
        <v>3.18</v>
      </c>
      <c r="Q829">
        <f t="shared" si="36"/>
        <v>26.9</v>
      </c>
      <c r="R829">
        <f t="shared" si="37"/>
        <v>61.55</v>
      </c>
      <c r="S829" t="str">
        <f>VLOOKUP(C829*1,effectif!A:BA,53,0)</f>
        <v>700162</v>
      </c>
      <c r="T829">
        <f t="shared" si="38"/>
        <v>304783</v>
      </c>
    </row>
    <row r="830" spans="1:20" x14ac:dyDescent="0.25">
      <c r="A830" s="37" t="s">
        <v>11177</v>
      </c>
      <c r="B830" s="37" t="s">
        <v>11178</v>
      </c>
      <c r="C830" s="37" t="s">
        <v>10191</v>
      </c>
      <c r="D830" s="37" t="s">
        <v>11189</v>
      </c>
      <c r="E830" s="37"/>
      <c r="F830" s="37"/>
      <c r="G830" s="37"/>
      <c r="H830" s="37"/>
      <c r="I830" s="37"/>
      <c r="J830" s="37"/>
      <c r="K830" s="37"/>
      <c r="L830" s="37"/>
      <c r="M830" s="37"/>
      <c r="N830" s="37"/>
      <c r="O830" s="37"/>
      <c r="P830" s="37"/>
      <c r="Q830">
        <f t="shared" si="36"/>
        <v>0</v>
      </c>
      <c r="R830">
        <f t="shared" si="37"/>
        <v>0</v>
      </c>
      <c r="S830" t="str">
        <f>VLOOKUP(C830*1,effectif!A:BA,53,0)</f>
        <v>700162</v>
      </c>
      <c r="T830">
        <f t="shared" si="38"/>
        <v>97447</v>
      </c>
    </row>
    <row r="831" spans="1:20" x14ac:dyDescent="0.25">
      <c r="A831" s="37" t="s">
        <v>11177</v>
      </c>
      <c r="B831" s="37" t="s">
        <v>11178</v>
      </c>
      <c r="C831" s="37" t="s">
        <v>2087</v>
      </c>
      <c r="D831" s="37" t="s">
        <v>11189</v>
      </c>
      <c r="E831" s="37"/>
      <c r="F831" s="37"/>
      <c r="G831" s="37"/>
      <c r="H831" s="37"/>
      <c r="I831" s="37"/>
      <c r="J831" s="37"/>
      <c r="K831" s="37"/>
      <c r="L831" s="37"/>
      <c r="M831" s="37"/>
      <c r="N831" s="37"/>
      <c r="O831" s="37"/>
      <c r="P831" s="37"/>
      <c r="Q831">
        <f t="shared" si="36"/>
        <v>0</v>
      </c>
      <c r="R831">
        <f t="shared" si="37"/>
        <v>0</v>
      </c>
      <c r="S831" t="str">
        <f>VLOOKUP(C831*1,effectif!A:BA,53,0)</f>
        <v>700162</v>
      </c>
      <c r="T831">
        <f t="shared" si="38"/>
        <v>97450</v>
      </c>
    </row>
    <row r="832" spans="1:20" x14ac:dyDescent="0.25">
      <c r="A832" s="37" t="s">
        <v>11177</v>
      </c>
      <c r="B832" s="37" t="s">
        <v>11178</v>
      </c>
      <c r="C832" s="37" t="s">
        <v>9212</v>
      </c>
      <c r="D832" s="37" t="s">
        <v>11189</v>
      </c>
      <c r="E832" s="37"/>
      <c r="F832" s="37"/>
      <c r="G832" s="37"/>
      <c r="H832" s="37"/>
      <c r="I832" s="37"/>
      <c r="J832" s="37"/>
      <c r="K832" s="37"/>
      <c r="L832" s="37"/>
      <c r="M832" s="37"/>
      <c r="N832" s="37"/>
      <c r="O832" s="37"/>
      <c r="P832" s="37"/>
      <c r="Q832">
        <f t="shared" si="36"/>
        <v>0</v>
      </c>
      <c r="R832">
        <f t="shared" si="37"/>
        <v>0</v>
      </c>
      <c r="S832" t="str">
        <f>VLOOKUP(C832*1,effectif!A:BA,53,0)</f>
        <v>700162</v>
      </c>
      <c r="T832">
        <f t="shared" si="38"/>
        <v>991843</v>
      </c>
    </row>
    <row r="833" spans="1:20" x14ac:dyDescent="0.25">
      <c r="A833" s="37" t="s">
        <v>11177</v>
      </c>
      <c r="B833" s="37" t="s">
        <v>11178</v>
      </c>
      <c r="C833" s="37" t="s">
        <v>9442</v>
      </c>
      <c r="D833" s="37" t="s">
        <v>11189</v>
      </c>
      <c r="E833" s="37"/>
      <c r="F833" s="37"/>
      <c r="G833" s="37"/>
      <c r="H833" s="37"/>
      <c r="I833" s="37"/>
      <c r="J833" s="37"/>
      <c r="K833" s="37"/>
      <c r="L833" s="37"/>
      <c r="M833" s="37"/>
      <c r="N833" s="37"/>
      <c r="O833" s="37"/>
      <c r="P833" s="37"/>
      <c r="Q833">
        <f t="shared" si="36"/>
        <v>0</v>
      </c>
      <c r="R833">
        <f t="shared" si="37"/>
        <v>0</v>
      </c>
      <c r="S833" t="str">
        <f>VLOOKUP(C833*1,effectif!A:BA,53,0)</f>
        <v>700162</v>
      </c>
      <c r="T833">
        <f t="shared" si="38"/>
        <v>990629</v>
      </c>
    </row>
    <row r="834" spans="1:20" x14ac:dyDescent="0.25">
      <c r="A834" s="37" t="s">
        <v>11174</v>
      </c>
      <c r="B834" s="37" t="s">
        <v>11175</v>
      </c>
      <c r="C834" s="37" t="s">
        <v>2085</v>
      </c>
      <c r="D834" s="37" t="s">
        <v>11886</v>
      </c>
      <c r="E834" s="37">
        <v>7.77</v>
      </c>
      <c r="F834" s="37">
        <v>2.36</v>
      </c>
      <c r="G834" s="37">
        <v>6.85</v>
      </c>
      <c r="H834" s="37">
        <v>22.7</v>
      </c>
      <c r="I834" s="37">
        <v>1.38</v>
      </c>
      <c r="J834" s="37">
        <v>10.83</v>
      </c>
      <c r="K834" s="37">
        <v>32.49</v>
      </c>
      <c r="L834" s="37">
        <v>5.77</v>
      </c>
      <c r="M834" s="37">
        <v>11.53</v>
      </c>
      <c r="N834" s="37">
        <v>40.07</v>
      </c>
      <c r="O834" s="37">
        <v>7.07</v>
      </c>
      <c r="P834" s="37">
        <v>6.08</v>
      </c>
      <c r="Q834">
        <f t="shared" si="36"/>
        <v>30.47</v>
      </c>
      <c r="R834">
        <f t="shared" si="37"/>
        <v>80.330000000000013</v>
      </c>
      <c r="S834" t="str">
        <f>VLOOKUP(C834*1,effectif!A:BA,53,0)</f>
        <v>700253</v>
      </c>
      <c r="T834">
        <f t="shared" si="38"/>
        <v>700253</v>
      </c>
    </row>
    <row r="835" spans="1:20" x14ac:dyDescent="0.25">
      <c r="A835" s="37" t="s">
        <v>11174</v>
      </c>
      <c r="B835" s="37" t="s">
        <v>11175</v>
      </c>
      <c r="C835" s="37" t="s">
        <v>1768</v>
      </c>
      <c r="D835" s="37" t="s">
        <v>11886</v>
      </c>
      <c r="E835" s="37">
        <v>12.11</v>
      </c>
      <c r="F835" s="37">
        <v>0.98</v>
      </c>
      <c r="G835" s="37">
        <v>4.21</v>
      </c>
      <c r="H835" s="37">
        <v>26.85</v>
      </c>
      <c r="I835" s="37">
        <v>0.1</v>
      </c>
      <c r="J835" s="37">
        <v>15.88</v>
      </c>
      <c r="K835" s="37">
        <v>36.549999999999997</v>
      </c>
      <c r="L835" s="37">
        <v>7.0000000000000007E-2</v>
      </c>
      <c r="M835" s="37">
        <v>6.49</v>
      </c>
      <c r="N835" s="37">
        <v>43.39</v>
      </c>
      <c r="O835" s="37">
        <v>1.78</v>
      </c>
      <c r="P835" s="37">
        <v>11.5</v>
      </c>
      <c r="Q835">
        <f t="shared" ref="Q835:Q898" si="39">IFERROR(E835+H835,0)</f>
        <v>38.96</v>
      </c>
      <c r="R835">
        <f t="shared" ref="R835:R898" si="40">IFERROR(E835+K835+N835,0)</f>
        <v>92.05</v>
      </c>
      <c r="S835" t="str">
        <f>VLOOKUP(C835*1,effectif!A:BA,53,0)</f>
        <v>700258</v>
      </c>
      <c r="T835">
        <f t="shared" ref="T835:T898" si="41">C835*1</f>
        <v>700258</v>
      </c>
    </row>
    <row r="836" spans="1:20" x14ac:dyDescent="0.25">
      <c r="A836" s="37" t="s">
        <v>11177</v>
      </c>
      <c r="B836" s="37" t="s">
        <v>11178</v>
      </c>
      <c r="C836" s="37" t="s">
        <v>1778</v>
      </c>
      <c r="D836" s="37" t="s">
        <v>11887</v>
      </c>
      <c r="E836" s="37">
        <v>19.32</v>
      </c>
      <c r="F836" s="37">
        <v>0</v>
      </c>
      <c r="G836" s="37">
        <v>0</v>
      </c>
      <c r="H836" s="37">
        <v>73.13</v>
      </c>
      <c r="I836" s="37" t="s">
        <v>11181</v>
      </c>
      <c r="J836" s="37">
        <v>100</v>
      </c>
      <c r="K836" s="37">
        <v>79.709999999999994</v>
      </c>
      <c r="L836" s="37">
        <v>0</v>
      </c>
      <c r="M836" s="37">
        <v>0</v>
      </c>
      <c r="N836" s="37">
        <v>5</v>
      </c>
      <c r="O836" s="37">
        <v>0</v>
      </c>
      <c r="P836" s="37">
        <v>0</v>
      </c>
      <c r="Q836">
        <f t="shared" si="39"/>
        <v>92.449999999999989</v>
      </c>
      <c r="R836">
        <f t="shared" si="40"/>
        <v>104.03</v>
      </c>
      <c r="S836" t="str">
        <f>VLOOKUP(C836*1,effectif!A:BA,53,0)</f>
        <v>700258</v>
      </c>
      <c r="T836">
        <f t="shared" si="41"/>
        <v>300604</v>
      </c>
    </row>
    <row r="837" spans="1:20" x14ac:dyDescent="0.25">
      <c r="A837" s="37" t="s">
        <v>11177</v>
      </c>
      <c r="B837" s="37" t="s">
        <v>11178</v>
      </c>
      <c r="C837" s="37" t="s">
        <v>9766</v>
      </c>
      <c r="D837" s="37" t="s">
        <v>11888</v>
      </c>
      <c r="E837" s="37">
        <v>10.68</v>
      </c>
      <c r="F837" s="37">
        <v>6.14</v>
      </c>
      <c r="G837" s="37"/>
      <c r="H837" s="37">
        <v>50.13</v>
      </c>
      <c r="I837" s="37">
        <v>0</v>
      </c>
      <c r="J837" s="37"/>
      <c r="K837" s="37">
        <v>1.1299999999999999</v>
      </c>
      <c r="L837" s="37"/>
      <c r="M837" s="37"/>
      <c r="N837" s="37">
        <v>32.94</v>
      </c>
      <c r="O837" s="37" t="s">
        <v>11181</v>
      </c>
      <c r="P837" s="37">
        <v>0</v>
      </c>
      <c r="Q837">
        <f t="shared" si="39"/>
        <v>60.81</v>
      </c>
      <c r="R837">
        <f t="shared" si="40"/>
        <v>44.75</v>
      </c>
      <c r="S837" t="str">
        <f>VLOOKUP(C837*1,effectif!A:BA,53,0)</f>
        <v>700258</v>
      </c>
      <c r="T837">
        <f t="shared" si="41"/>
        <v>302571</v>
      </c>
    </row>
    <row r="838" spans="1:20" x14ac:dyDescent="0.25">
      <c r="A838" s="37" t="s">
        <v>11177</v>
      </c>
      <c r="B838" s="37" t="s">
        <v>11178</v>
      </c>
      <c r="C838" s="37" t="s">
        <v>1920</v>
      </c>
      <c r="D838" s="37" t="s">
        <v>11889</v>
      </c>
      <c r="E838" s="37">
        <v>6.16</v>
      </c>
      <c r="F838" s="37">
        <v>0</v>
      </c>
      <c r="G838" s="37">
        <v>12.45</v>
      </c>
      <c r="H838" s="37">
        <v>5.55</v>
      </c>
      <c r="I838" s="37">
        <v>0</v>
      </c>
      <c r="J838" s="37">
        <v>7.7</v>
      </c>
      <c r="K838" s="37">
        <v>2.65</v>
      </c>
      <c r="L838" s="37">
        <v>0</v>
      </c>
      <c r="M838" s="37">
        <v>0</v>
      </c>
      <c r="N838" s="37">
        <v>39.549999999999997</v>
      </c>
      <c r="O838" s="37">
        <v>9</v>
      </c>
      <c r="P838" s="37">
        <v>7.74</v>
      </c>
      <c r="Q838">
        <f t="shared" si="39"/>
        <v>11.71</v>
      </c>
      <c r="R838">
        <f t="shared" si="40"/>
        <v>48.36</v>
      </c>
      <c r="S838" t="str">
        <f>VLOOKUP(C838*1,effectif!A:BA,53,0)</f>
        <v>700258</v>
      </c>
      <c r="T838">
        <f t="shared" si="41"/>
        <v>300331</v>
      </c>
    </row>
    <row r="839" spans="1:20" x14ac:dyDescent="0.25">
      <c r="A839" s="37" t="s">
        <v>11177</v>
      </c>
      <c r="B839" s="37" t="s">
        <v>11178</v>
      </c>
      <c r="C839" s="37" t="s">
        <v>7204</v>
      </c>
      <c r="D839" s="37" t="s">
        <v>11890</v>
      </c>
      <c r="E839" s="37"/>
      <c r="F839" s="37"/>
      <c r="G839" s="37"/>
      <c r="H839" s="37"/>
      <c r="I839" s="37"/>
      <c r="J839" s="37"/>
      <c r="K839" s="37"/>
      <c r="L839" s="37"/>
      <c r="M839" s="37"/>
      <c r="N839" s="37"/>
      <c r="O839" s="37"/>
      <c r="P839" s="37"/>
      <c r="Q839">
        <f t="shared" si="39"/>
        <v>0</v>
      </c>
      <c r="R839">
        <f t="shared" si="40"/>
        <v>0</v>
      </c>
      <c r="S839" t="str">
        <f>VLOOKUP(C839*1,effectif!A:BA,53,0)</f>
        <v>700258</v>
      </c>
      <c r="T839">
        <f t="shared" si="41"/>
        <v>305910</v>
      </c>
    </row>
    <row r="840" spans="1:20" x14ac:dyDescent="0.25">
      <c r="A840" s="37" t="s">
        <v>11177</v>
      </c>
      <c r="B840" s="37" t="s">
        <v>11178</v>
      </c>
      <c r="C840" s="37" t="s">
        <v>7581</v>
      </c>
      <c r="D840" s="37" t="s">
        <v>11891</v>
      </c>
      <c r="E840" s="37">
        <v>79.3</v>
      </c>
      <c r="F840" s="37">
        <v>100</v>
      </c>
      <c r="G840" s="37"/>
      <c r="H840" s="37">
        <v>81.569999999999993</v>
      </c>
      <c r="I840" s="37">
        <v>0</v>
      </c>
      <c r="J840" s="37"/>
      <c r="K840" s="37">
        <v>8.6999999999999993</v>
      </c>
      <c r="L840" s="37">
        <v>0</v>
      </c>
      <c r="M840" s="37">
        <v>36.130000000000003</v>
      </c>
      <c r="N840" s="37">
        <v>40.630000000000003</v>
      </c>
      <c r="O840" s="37">
        <v>0</v>
      </c>
      <c r="P840" s="37">
        <v>34.909999999999997</v>
      </c>
      <c r="Q840">
        <f t="shared" si="39"/>
        <v>160.87</v>
      </c>
      <c r="R840">
        <f t="shared" si="40"/>
        <v>128.63</v>
      </c>
      <c r="S840" t="str">
        <f>VLOOKUP(C840*1,effectif!A:BA,53,0)</f>
        <v>700258</v>
      </c>
      <c r="T840">
        <f t="shared" si="41"/>
        <v>303242</v>
      </c>
    </row>
    <row r="841" spans="1:20" x14ac:dyDescent="0.25">
      <c r="A841" s="37" t="s">
        <v>11177</v>
      </c>
      <c r="B841" s="37" t="s">
        <v>11178</v>
      </c>
      <c r="C841" s="37" t="s">
        <v>14001</v>
      </c>
      <c r="D841" s="37" t="s">
        <v>11894</v>
      </c>
      <c r="E841" s="37">
        <v>0</v>
      </c>
      <c r="F841" s="37"/>
      <c r="G841" s="37"/>
      <c r="H841" s="37"/>
      <c r="I841" s="37"/>
      <c r="J841" s="37"/>
      <c r="K841" s="37"/>
      <c r="L841" s="37"/>
      <c r="M841" s="37"/>
      <c r="N841" s="37"/>
      <c r="O841" s="37"/>
      <c r="P841" s="37"/>
      <c r="Q841">
        <f t="shared" si="39"/>
        <v>0</v>
      </c>
      <c r="R841">
        <f t="shared" si="40"/>
        <v>0</v>
      </c>
      <c r="S841" t="e">
        <f>VLOOKUP(C841*1,effectif!A:BA,53,0)</f>
        <v>#N/A</v>
      </c>
      <c r="T841">
        <f t="shared" si="41"/>
        <v>305770</v>
      </c>
    </row>
    <row r="842" spans="1:20" x14ac:dyDescent="0.25">
      <c r="A842" s="37" t="s">
        <v>11177</v>
      </c>
      <c r="B842" s="37" t="s">
        <v>11178</v>
      </c>
      <c r="C842" s="37" t="s">
        <v>7938</v>
      </c>
      <c r="D842" s="37" t="s">
        <v>11895</v>
      </c>
      <c r="E842" s="37"/>
      <c r="F842" s="37"/>
      <c r="G842" s="37"/>
      <c r="H842" s="37"/>
      <c r="I842" s="37"/>
      <c r="J842" s="37"/>
      <c r="K842" s="37"/>
      <c r="L842" s="37"/>
      <c r="M842" s="37"/>
      <c r="N842" s="37"/>
      <c r="O842" s="37"/>
      <c r="P842" s="37"/>
      <c r="Q842">
        <f t="shared" si="39"/>
        <v>0</v>
      </c>
      <c r="R842">
        <f t="shared" si="40"/>
        <v>0</v>
      </c>
      <c r="S842" t="str">
        <f>VLOOKUP(C842*1,effectif!A:BA,53,0)</f>
        <v>700258</v>
      </c>
      <c r="T842">
        <f t="shared" si="41"/>
        <v>301699</v>
      </c>
    </row>
    <row r="843" spans="1:20" x14ac:dyDescent="0.25">
      <c r="A843" s="37" t="s">
        <v>11177</v>
      </c>
      <c r="B843" s="37" t="s">
        <v>11178</v>
      </c>
      <c r="C843" s="37" t="s">
        <v>7955</v>
      </c>
      <c r="D843" s="37" t="s">
        <v>11896</v>
      </c>
      <c r="E843" s="37">
        <v>3.94</v>
      </c>
      <c r="F843" s="37">
        <v>0</v>
      </c>
      <c r="G843" s="37">
        <v>2.08</v>
      </c>
      <c r="H843" s="37">
        <v>13.59</v>
      </c>
      <c r="I843" s="37">
        <v>9.1999999999999993</v>
      </c>
      <c r="J843" s="37">
        <v>0</v>
      </c>
      <c r="K843" s="37">
        <v>19.52</v>
      </c>
      <c r="L843" s="37">
        <v>10.38</v>
      </c>
      <c r="M843" s="37">
        <v>0</v>
      </c>
      <c r="N843" s="37">
        <v>23.66</v>
      </c>
      <c r="O843" s="37">
        <v>0</v>
      </c>
      <c r="P843" s="37">
        <v>8.3800000000000008</v>
      </c>
      <c r="Q843">
        <f t="shared" si="39"/>
        <v>17.53</v>
      </c>
      <c r="R843">
        <f t="shared" si="40"/>
        <v>47.120000000000005</v>
      </c>
      <c r="S843" t="str">
        <f>VLOOKUP(C843*1,effectif!A:BA,53,0)</f>
        <v>700258</v>
      </c>
      <c r="T843">
        <f t="shared" si="41"/>
        <v>161481</v>
      </c>
    </row>
    <row r="844" spans="1:20" x14ac:dyDescent="0.25">
      <c r="A844" s="37" t="s">
        <v>11177</v>
      </c>
      <c r="B844" s="37" t="s">
        <v>11178</v>
      </c>
      <c r="C844" s="37" t="s">
        <v>7414</v>
      </c>
      <c r="D844" s="37" t="s">
        <v>11898</v>
      </c>
      <c r="E844" s="37">
        <v>22.04</v>
      </c>
      <c r="F844" s="37">
        <v>0</v>
      </c>
      <c r="G844" s="37">
        <v>0</v>
      </c>
      <c r="H844" s="37">
        <v>27.37</v>
      </c>
      <c r="I844" s="37">
        <v>0</v>
      </c>
      <c r="J844" s="37">
        <v>0</v>
      </c>
      <c r="K844" s="37">
        <v>74.78</v>
      </c>
      <c r="L844" s="37">
        <v>0</v>
      </c>
      <c r="M844" s="37"/>
      <c r="N844" s="37"/>
      <c r="O844" s="37"/>
      <c r="P844" s="37"/>
      <c r="Q844">
        <f t="shared" si="39"/>
        <v>49.41</v>
      </c>
      <c r="R844">
        <f t="shared" si="40"/>
        <v>96.82</v>
      </c>
      <c r="S844" t="str">
        <f>VLOOKUP(C844*1,effectif!A:BA,53,0)</f>
        <v>700258</v>
      </c>
      <c r="T844">
        <f t="shared" si="41"/>
        <v>305393</v>
      </c>
    </row>
    <row r="845" spans="1:20" x14ac:dyDescent="0.25">
      <c r="A845" s="37" t="s">
        <v>11177</v>
      </c>
      <c r="B845" s="37" t="s">
        <v>11178</v>
      </c>
      <c r="C845" s="37" t="s">
        <v>8876</v>
      </c>
      <c r="D845" s="37" t="s">
        <v>11899</v>
      </c>
      <c r="E845" s="37">
        <v>2.2599999999999998</v>
      </c>
      <c r="F845" s="37">
        <v>1.32</v>
      </c>
      <c r="G845" s="37">
        <v>0</v>
      </c>
      <c r="H845" s="37">
        <v>15.89</v>
      </c>
      <c r="I845" s="37">
        <v>0</v>
      </c>
      <c r="J845" s="37">
        <v>0</v>
      </c>
      <c r="K845" s="37">
        <v>36.01</v>
      </c>
      <c r="L845" s="37">
        <v>0</v>
      </c>
      <c r="M845" s="37">
        <v>0</v>
      </c>
      <c r="N845" s="37">
        <v>42.67</v>
      </c>
      <c r="O845" s="37">
        <v>0</v>
      </c>
      <c r="P845" s="37">
        <v>0</v>
      </c>
      <c r="Q845">
        <f t="shared" si="39"/>
        <v>18.149999999999999</v>
      </c>
      <c r="R845">
        <f t="shared" si="40"/>
        <v>80.94</v>
      </c>
      <c r="S845" t="str">
        <f>VLOOKUP(C845*1,effectif!A:BA,53,0)</f>
        <v>700258</v>
      </c>
      <c r="T845">
        <f t="shared" si="41"/>
        <v>305097</v>
      </c>
    </row>
    <row r="846" spans="1:20" x14ac:dyDescent="0.25">
      <c r="A846" s="37" t="s">
        <v>11177</v>
      </c>
      <c r="B846" s="37" t="s">
        <v>11178</v>
      </c>
      <c r="C846" s="37" t="s">
        <v>3391</v>
      </c>
      <c r="D846" s="37" t="s">
        <v>11902</v>
      </c>
      <c r="E846" s="37">
        <v>0</v>
      </c>
      <c r="F846" s="37">
        <v>0</v>
      </c>
      <c r="G846" s="37"/>
      <c r="H846" s="37"/>
      <c r="I846" s="37"/>
      <c r="J846" s="37"/>
      <c r="K846" s="37"/>
      <c r="L846" s="37"/>
      <c r="M846" s="37"/>
      <c r="N846" s="37"/>
      <c r="O846" s="37"/>
      <c r="P846" s="37"/>
      <c r="Q846">
        <f t="shared" si="39"/>
        <v>0</v>
      </c>
      <c r="R846">
        <f t="shared" si="40"/>
        <v>0</v>
      </c>
      <c r="S846" t="str">
        <f>VLOOKUP(C846*1,effectif!A:BA,53,0)</f>
        <v>700258</v>
      </c>
      <c r="T846">
        <f t="shared" si="41"/>
        <v>305760</v>
      </c>
    </row>
    <row r="847" spans="1:20" x14ac:dyDescent="0.25">
      <c r="A847" s="37" t="s">
        <v>11177</v>
      </c>
      <c r="B847" s="37" t="s">
        <v>11178</v>
      </c>
      <c r="C847" s="37" t="s">
        <v>8174</v>
      </c>
      <c r="D847" s="37" t="s">
        <v>11903</v>
      </c>
      <c r="E847" s="37">
        <v>25.5</v>
      </c>
      <c r="F847" s="37"/>
      <c r="G847" s="37"/>
      <c r="H847" s="37">
        <v>14.92</v>
      </c>
      <c r="I847" s="37">
        <v>0</v>
      </c>
      <c r="J847" s="37"/>
      <c r="K847" s="37">
        <v>1.46</v>
      </c>
      <c r="L847" s="37">
        <v>0</v>
      </c>
      <c r="M847" s="37"/>
      <c r="N847" s="37">
        <v>15.51</v>
      </c>
      <c r="O847" s="37">
        <v>0</v>
      </c>
      <c r="P847" s="37">
        <v>18.52</v>
      </c>
      <c r="Q847">
        <f t="shared" si="39"/>
        <v>40.42</v>
      </c>
      <c r="R847">
        <f t="shared" si="40"/>
        <v>42.47</v>
      </c>
      <c r="S847" t="str">
        <f>VLOOKUP(C847*1,effectif!A:BA,53,0)</f>
        <v>700258</v>
      </c>
      <c r="T847">
        <f t="shared" si="41"/>
        <v>192837</v>
      </c>
    </row>
    <row r="848" spans="1:20" x14ac:dyDescent="0.25">
      <c r="A848" s="37" t="s">
        <v>11177</v>
      </c>
      <c r="B848" s="37" t="s">
        <v>11178</v>
      </c>
      <c r="C848" s="37" t="s">
        <v>10564</v>
      </c>
      <c r="D848" s="37" t="s">
        <v>11189</v>
      </c>
      <c r="E848" s="37"/>
      <c r="F848" s="37"/>
      <c r="G848" s="37"/>
      <c r="H848" s="37"/>
      <c r="I848" s="37"/>
      <c r="J848" s="37"/>
      <c r="K848" s="37"/>
      <c r="L848" s="37"/>
      <c r="M848" s="37"/>
      <c r="N848" s="37"/>
      <c r="O848" s="37"/>
      <c r="P848" s="37"/>
      <c r="Q848">
        <f t="shared" si="39"/>
        <v>0</v>
      </c>
      <c r="R848">
        <f t="shared" si="40"/>
        <v>0</v>
      </c>
      <c r="S848" t="str">
        <f>VLOOKUP(C848*1,effectif!A:BA,53,0)</f>
        <v>700258</v>
      </c>
      <c r="T848">
        <f t="shared" si="41"/>
        <v>96369</v>
      </c>
    </row>
    <row r="849" spans="1:20" x14ac:dyDescent="0.25">
      <c r="A849" s="37" t="s">
        <v>11177</v>
      </c>
      <c r="B849" s="37" t="s">
        <v>11178</v>
      </c>
      <c r="C849" s="37" t="s">
        <v>10167</v>
      </c>
      <c r="D849" s="37" t="s">
        <v>11189</v>
      </c>
      <c r="E849" s="37"/>
      <c r="F849" s="37"/>
      <c r="G849" s="37"/>
      <c r="H849" s="37"/>
      <c r="I849" s="37"/>
      <c r="J849" s="37"/>
      <c r="K849" s="37"/>
      <c r="L849" s="37"/>
      <c r="M849" s="37"/>
      <c r="N849" s="37"/>
      <c r="O849" s="37"/>
      <c r="P849" s="37"/>
      <c r="Q849">
        <f t="shared" si="39"/>
        <v>0</v>
      </c>
      <c r="R849">
        <f t="shared" si="40"/>
        <v>0</v>
      </c>
      <c r="S849" t="str">
        <f>VLOOKUP(C849*1,effectif!A:BA,53,0)</f>
        <v>700258</v>
      </c>
      <c r="T849">
        <f t="shared" si="41"/>
        <v>97500</v>
      </c>
    </row>
    <row r="850" spans="1:20" x14ac:dyDescent="0.25">
      <c r="A850" s="37" t="s">
        <v>11177</v>
      </c>
      <c r="B850" s="37" t="s">
        <v>11178</v>
      </c>
      <c r="C850" s="37" t="s">
        <v>9625</v>
      </c>
      <c r="D850" s="37" t="s">
        <v>11189</v>
      </c>
      <c r="E850" s="37"/>
      <c r="F850" s="37"/>
      <c r="G850" s="37"/>
      <c r="H850" s="37"/>
      <c r="I850" s="37"/>
      <c r="J850" s="37"/>
      <c r="K850" s="37"/>
      <c r="L850" s="37"/>
      <c r="M850" s="37"/>
      <c r="N850" s="37"/>
      <c r="O850" s="37"/>
      <c r="P850" s="37"/>
      <c r="Q850">
        <f t="shared" si="39"/>
        <v>0</v>
      </c>
      <c r="R850">
        <f t="shared" si="40"/>
        <v>0</v>
      </c>
      <c r="S850" t="str">
        <f>VLOOKUP(C850*1,effectif!A:BA,53,0)</f>
        <v>700258</v>
      </c>
      <c r="T850">
        <f t="shared" si="41"/>
        <v>99480</v>
      </c>
    </row>
    <row r="851" spans="1:20" x14ac:dyDescent="0.25">
      <c r="A851" s="37" t="s">
        <v>11177</v>
      </c>
      <c r="B851" s="37" t="s">
        <v>11178</v>
      </c>
      <c r="C851" s="37" t="s">
        <v>9828</v>
      </c>
      <c r="D851" s="37" t="s">
        <v>11189</v>
      </c>
      <c r="E851" s="37"/>
      <c r="F851" s="37"/>
      <c r="G851" s="37"/>
      <c r="H851" s="37"/>
      <c r="I851" s="37"/>
      <c r="J851" s="37"/>
      <c r="K851" s="37"/>
      <c r="L851" s="37"/>
      <c r="M851" s="37"/>
      <c r="N851" s="37"/>
      <c r="O851" s="37"/>
      <c r="P851" s="37"/>
      <c r="Q851">
        <f t="shared" si="39"/>
        <v>0</v>
      </c>
      <c r="R851">
        <f t="shared" si="40"/>
        <v>0</v>
      </c>
      <c r="S851" t="str">
        <f>VLOOKUP(C851*1,effectif!A:BA,53,0)</f>
        <v>700258</v>
      </c>
      <c r="T851">
        <f t="shared" si="41"/>
        <v>98727</v>
      </c>
    </row>
    <row r="852" spans="1:20" x14ac:dyDescent="0.25">
      <c r="A852" s="37" t="s">
        <v>11177</v>
      </c>
      <c r="B852" s="37" t="s">
        <v>11178</v>
      </c>
      <c r="C852" s="37" t="s">
        <v>9064</v>
      </c>
      <c r="D852" s="37" t="s">
        <v>11189</v>
      </c>
      <c r="E852" s="37"/>
      <c r="F852" s="37"/>
      <c r="G852" s="37"/>
      <c r="H852" s="37"/>
      <c r="I852" s="37"/>
      <c r="J852" s="37"/>
      <c r="K852" s="37"/>
      <c r="L852" s="37"/>
      <c r="M852" s="37"/>
      <c r="N852" s="37"/>
      <c r="O852" s="37"/>
      <c r="P852" s="37"/>
      <c r="Q852">
        <f t="shared" si="39"/>
        <v>0</v>
      </c>
      <c r="R852">
        <f t="shared" si="40"/>
        <v>0</v>
      </c>
      <c r="S852" t="str">
        <f>VLOOKUP(C852*1,effectif!A:BA,53,0)</f>
        <v>700258</v>
      </c>
      <c r="T852">
        <f t="shared" si="41"/>
        <v>992377</v>
      </c>
    </row>
    <row r="853" spans="1:20" x14ac:dyDescent="0.25">
      <c r="A853" s="37" t="s">
        <v>11177</v>
      </c>
      <c r="B853" s="37" t="s">
        <v>11178</v>
      </c>
      <c r="C853" s="37" t="s">
        <v>9375</v>
      </c>
      <c r="D853" s="37" t="s">
        <v>11189</v>
      </c>
      <c r="E853" s="37"/>
      <c r="F853" s="37"/>
      <c r="G853" s="37"/>
      <c r="H853" s="37"/>
      <c r="I853" s="37"/>
      <c r="J853" s="37"/>
      <c r="K853" s="37"/>
      <c r="L853" s="37"/>
      <c r="M853" s="37"/>
      <c r="N853" s="37"/>
      <c r="O853" s="37"/>
      <c r="P853" s="37"/>
      <c r="Q853">
        <f t="shared" si="39"/>
        <v>0</v>
      </c>
      <c r="R853">
        <f t="shared" si="40"/>
        <v>0</v>
      </c>
      <c r="S853" t="str">
        <f>VLOOKUP(C853*1,effectif!A:BA,53,0)</f>
        <v>700258</v>
      </c>
      <c r="T853">
        <f t="shared" si="41"/>
        <v>990900</v>
      </c>
    </row>
    <row r="854" spans="1:20" x14ac:dyDescent="0.25">
      <c r="A854" s="37" t="s">
        <v>11177</v>
      </c>
      <c r="B854" s="37" t="s">
        <v>11178</v>
      </c>
      <c r="C854" s="37" t="s">
        <v>9373</v>
      </c>
      <c r="D854" s="37" t="s">
        <v>11189</v>
      </c>
      <c r="E854" s="37"/>
      <c r="F854" s="37"/>
      <c r="G854" s="37"/>
      <c r="H854" s="37"/>
      <c r="I854" s="37"/>
      <c r="J854" s="37"/>
      <c r="K854" s="37"/>
      <c r="L854" s="37"/>
      <c r="M854" s="37"/>
      <c r="N854" s="37"/>
      <c r="O854" s="37"/>
      <c r="P854" s="37"/>
      <c r="Q854">
        <f t="shared" si="39"/>
        <v>0</v>
      </c>
      <c r="R854">
        <f t="shared" si="40"/>
        <v>0</v>
      </c>
      <c r="S854" t="str">
        <f>VLOOKUP(C854*1,effectif!A:BA,53,0)</f>
        <v>700258</v>
      </c>
      <c r="T854">
        <f t="shared" si="41"/>
        <v>990906</v>
      </c>
    </row>
    <row r="855" spans="1:20" x14ac:dyDescent="0.25">
      <c r="A855" s="37" t="s">
        <v>11177</v>
      </c>
      <c r="B855" s="37" t="s">
        <v>11178</v>
      </c>
      <c r="C855" s="37" t="s">
        <v>5453</v>
      </c>
      <c r="D855" s="37" t="s">
        <v>11189</v>
      </c>
      <c r="E855" s="37"/>
      <c r="F855" s="37"/>
      <c r="G855" s="37"/>
      <c r="H855" s="37"/>
      <c r="I855" s="37"/>
      <c r="J855" s="37"/>
      <c r="K855" s="37"/>
      <c r="L855" s="37"/>
      <c r="M855" s="37"/>
      <c r="N855" s="37"/>
      <c r="O855" s="37"/>
      <c r="P855" s="37"/>
      <c r="Q855">
        <f t="shared" si="39"/>
        <v>0</v>
      </c>
      <c r="R855">
        <f t="shared" si="40"/>
        <v>0</v>
      </c>
      <c r="S855" t="str">
        <f>VLOOKUP(C855*1,effectif!A:BA,53,0)</f>
        <v>700258</v>
      </c>
      <c r="T855">
        <f t="shared" si="41"/>
        <v>993665</v>
      </c>
    </row>
    <row r="856" spans="1:20" x14ac:dyDescent="0.25">
      <c r="A856" s="37" t="s">
        <v>11219</v>
      </c>
      <c r="B856" s="37" t="s">
        <v>11220</v>
      </c>
      <c r="C856" s="37" t="s">
        <v>6471</v>
      </c>
      <c r="D856" s="37" t="s">
        <v>11904</v>
      </c>
      <c r="E856" s="37"/>
      <c r="F856" s="37"/>
      <c r="G856" s="37"/>
      <c r="H856" s="37"/>
      <c r="I856" s="37"/>
      <c r="J856" s="37"/>
      <c r="K856" s="37"/>
      <c r="L856" s="37"/>
      <c r="M856" s="37"/>
      <c r="N856" s="37"/>
      <c r="O856" s="37"/>
      <c r="P856" s="37"/>
      <c r="Q856">
        <f t="shared" si="39"/>
        <v>0</v>
      </c>
      <c r="R856">
        <f t="shared" si="40"/>
        <v>0</v>
      </c>
      <c r="S856">
        <f>VLOOKUP(C856*1,effectif!A:BA,53,0)</f>
        <v>0</v>
      </c>
      <c r="T856">
        <f t="shared" si="41"/>
        <v>301121</v>
      </c>
    </row>
    <row r="857" spans="1:20" x14ac:dyDescent="0.25">
      <c r="A857" s="37" t="s">
        <v>11172</v>
      </c>
      <c r="B857" s="37" t="s">
        <v>11081</v>
      </c>
      <c r="C857" s="37" t="s">
        <v>1473</v>
      </c>
      <c r="D857" s="37" t="s">
        <v>11905</v>
      </c>
      <c r="E857" s="37">
        <v>4.04</v>
      </c>
      <c r="F857" s="37">
        <v>1.68</v>
      </c>
      <c r="G857" s="37">
        <v>2.4900000000000002</v>
      </c>
      <c r="H857" s="37">
        <v>8.94</v>
      </c>
      <c r="I857" s="37">
        <v>1.75</v>
      </c>
      <c r="J857" s="37">
        <v>4.75</v>
      </c>
      <c r="K857" s="37">
        <v>14.85</v>
      </c>
      <c r="L857" s="37">
        <v>3.8</v>
      </c>
      <c r="M857" s="37">
        <v>5.45</v>
      </c>
      <c r="N857" s="37">
        <v>20.61</v>
      </c>
      <c r="O857" s="37">
        <v>6.11</v>
      </c>
      <c r="P857" s="37">
        <v>8.4700000000000006</v>
      </c>
      <c r="Q857">
        <f t="shared" si="39"/>
        <v>12.98</v>
      </c>
      <c r="R857">
        <f t="shared" si="40"/>
        <v>39.5</v>
      </c>
      <c r="S857">
        <f>VLOOKUP(C857*1,effectif!A:BA,53,0)</f>
        <v>0</v>
      </c>
      <c r="T857">
        <f t="shared" si="41"/>
        <v>190355</v>
      </c>
    </row>
    <row r="858" spans="1:20" x14ac:dyDescent="0.25">
      <c r="A858" s="37" t="s">
        <v>11174</v>
      </c>
      <c r="B858" s="37" t="s">
        <v>11175</v>
      </c>
      <c r="C858" s="37" t="s">
        <v>1479</v>
      </c>
      <c r="D858" s="37" t="s">
        <v>11906</v>
      </c>
      <c r="E858" s="37">
        <v>6.55</v>
      </c>
      <c r="F858" s="37">
        <v>0.79</v>
      </c>
      <c r="G858" s="37">
        <v>1.25</v>
      </c>
      <c r="H858" s="37">
        <v>9.57</v>
      </c>
      <c r="I858" s="37">
        <v>1.71</v>
      </c>
      <c r="J858" s="37">
        <v>2.56</v>
      </c>
      <c r="K858" s="37">
        <v>15.52</v>
      </c>
      <c r="L858" s="37">
        <v>3.1</v>
      </c>
      <c r="M858" s="37">
        <v>7.63</v>
      </c>
      <c r="N858" s="37">
        <v>20.239999999999998</v>
      </c>
      <c r="O858" s="37">
        <v>6.79</v>
      </c>
      <c r="P858" s="37">
        <v>12.75</v>
      </c>
      <c r="Q858">
        <f t="shared" si="39"/>
        <v>16.12</v>
      </c>
      <c r="R858">
        <f t="shared" si="40"/>
        <v>42.31</v>
      </c>
      <c r="S858" t="str">
        <f>VLOOKUP(C858*1,effectif!A:BA,53,0)</f>
        <v>071257</v>
      </c>
      <c r="T858">
        <f t="shared" si="41"/>
        <v>304877</v>
      </c>
    </row>
    <row r="859" spans="1:20" x14ac:dyDescent="0.25">
      <c r="A859" s="37" t="s">
        <v>11177</v>
      </c>
      <c r="B859" s="37" t="s">
        <v>11178</v>
      </c>
      <c r="C859" s="37" t="s">
        <v>3177</v>
      </c>
      <c r="D859" s="37" t="s">
        <v>11907</v>
      </c>
      <c r="E859" s="37">
        <v>7.34</v>
      </c>
      <c r="F859" s="37">
        <v>0</v>
      </c>
      <c r="G859" s="37">
        <v>0</v>
      </c>
      <c r="H859" s="37">
        <v>7.61</v>
      </c>
      <c r="I859" s="37">
        <v>0</v>
      </c>
      <c r="J859" s="37">
        <v>0</v>
      </c>
      <c r="K859" s="37">
        <v>11.74</v>
      </c>
      <c r="L859" s="37">
        <v>0</v>
      </c>
      <c r="M859" s="37">
        <v>0</v>
      </c>
      <c r="N859" s="37">
        <v>23.37</v>
      </c>
      <c r="O859" s="37">
        <v>3.77</v>
      </c>
      <c r="P859" s="37">
        <v>20.66</v>
      </c>
      <c r="Q859">
        <f t="shared" si="39"/>
        <v>14.95</v>
      </c>
      <c r="R859">
        <f t="shared" si="40"/>
        <v>42.45</v>
      </c>
      <c r="S859" t="str">
        <f>VLOOKUP(C859*1,effectif!A:BA,53,0)</f>
        <v>071257</v>
      </c>
      <c r="T859">
        <f t="shared" si="41"/>
        <v>192143</v>
      </c>
    </row>
    <row r="860" spans="1:20" x14ac:dyDescent="0.25">
      <c r="A860" s="37" t="s">
        <v>11177</v>
      </c>
      <c r="B860" s="37" t="s">
        <v>11178</v>
      </c>
      <c r="C860" s="37" t="s">
        <v>6067</v>
      </c>
      <c r="D860" s="37" t="s">
        <v>11908</v>
      </c>
      <c r="E860" s="37">
        <v>3.77</v>
      </c>
      <c r="F860" s="37">
        <v>0</v>
      </c>
      <c r="G860" s="37"/>
      <c r="H860" s="37"/>
      <c r="I860" s="37"/>
      <c r="J860" s="37"/>
      <c r="K860" s="37"/>
      <c r="L860" s="37"/>
      <c r="M860" s="37"/>
      <c r="N860" s="37"/>
      <c r="O860" s="37"/>
      <c r="P860" s="37"/>
      <c r="Q860">
        <f t="shared" si="39"/>
        <v>3.77</v>
      </c>
      <c r="R860">
        <f t="shared" si="40"/>
        <v>3.77</v>
      </c>
      <c r="S860" t="str">
        <f>VLOOKUP(C860*1,effectif!A:BA,53,0)</f>
        <v>071257</v>
      </c>
      <c r="T860">
        <f t="shared" si="41"/>
        <v>305691</v>
      </c>
    </row>
    <row r="861" spans="1:20" x14ac:dyDescent="0.25">
      <c r="A861" s="37" t="s">
        <v>11177</v>
      </c>
      <c r="B861" s="37" t="s">
        <v>11178</v>
      </c>
      <c r="C861" s="37" t="s">
        <v>6765</v>
      </c>
      <c r="D861" s="37" t="s">
        <v>11909</v>
      </c>
      <c r="E861" s="37">
        <v>7.68</v>
      </c>
      <c r="F861" s="37">
        <v>0</v>
      </c>
      <c r="G861" s="37">
        <v>0</v>
      </c>
      <c r="H861" s="37"/>
      <c r="I861" s="37"/>
      <c r="J861" s="37"/>
      <c r="K861" s="37"/>
      <c r="L861" s="37"/>
      <c r="M861" s="37"/>
      <c r="N861" s="37"/>
      <c r="O861" s="37"/>
      <c r="P861" s="37"/>
      <c r="Q861">
        <f t="shared" si="39"/>
        <v>7.68</v>
      </c>
      <c r="R861">
        <f t="shared" si="40"/>
        <v>7.68</v>
      </c>
      <c r="S861" t="str">
        <f>VLOOKUP(C861*1,effectif!A:BA,53,0)</f>
        <v>071257</v>
      </c>
      <c r="T861">
        <f t="shared" si="41"/>
        <v>305649</v>
      </c>
    </row>
    <row r="862" spans="1:20" x14ac:dyDescent="0.25">
      <c r="A862" s="37" t="s">
        <v>11177</v>
      </c>
      <c r="B862" s="37" t="s">
        <v>11178</v>
      </c>
      <c r="C862" s="37" t="s">
        <v>3196</v>
      </c>
      <c r="D862" s="37" t="s">
        <v>11910</v>
      </c>
      <c r="E862" s="37">
        <v>11.42</v>
      </c>
      <c r="F862" s="37">
        <v>0</v>
      </c>
      <c r="G862" s="37">
        <v>0</v>
      </c>
      <c r="H862" s="37">
        <v>20.73</v>
      </c>
      <c r="I862" s="37">
        <v>0</v>
      </c>
      <c r="J862" s="37">
        <v>0</v>
      </c>
      <c r="K862" s="37">
        <v>30.89</v>
      </c>
      <c r="L862" s="37">
        <v>0</v>
      </c>
      <c r="M862" s="37">
        <v>0</v>
      </c>
      <c r="N862" s="37">
        <v>30.89</v>
      </c>
      <c r="O862" s="37">
        <v>0</v>
      </c>
      <c r="P862" s="37">
        <v>0</v>
      </c>
      <c r="Q862">
        <f t="shared" si="39"/>
        <v>32.15</v>
      </c>
      <c r="R862">
        <f t="shared" si="40"/>
        <v>73.2</v>
      </c>
      <c r="S862" t="str">
        <f>VLOOKUP(C862*1,effectif!A:BA,53,0)</f>
        <v>071257</v>
      </c>
      <c r="T862">
        <f t="shared" si="41"/>
        <v>304158</v>
      </c>
    </row>
    <row r="863" spans="1:20" x14ac:dyDescent="0.25">
      <c r="A863" s="37" t="s">
        <v>11177</v>
      </c>
      <c r="B863" s="37" t="s">
        <v>11178</v>
      </c>
      <c r="C863" s="37" t="s">
        <v>1772</v>
      </c>
      <c r="D863" s="37" t="s">
        <v>11911</v>
      </c>
      <c r="E863" s="37">
        <v>14.81</v>
      </c>
      <c r="F863" s="37">
        <v>3.71</v>
      </c>
      <c r="G863" s="37">
        <v>6.13</v>
      </c>
      <c r="H863" s="37">
        <v>16.02</v>
      </c>
      <c r="I863" s="37">
        <v>4.8099999999999996</v>
      </c>
      <c r="J863" s="37">
        <v>4.7699999999999996</v>
      </c>
      <c r="K863" s="37">
        <v>14.53</v>
      </c>
      <c r="L863" s="37">
        <v>1.56</v>
      </c>
      <c r="M863" s="37">
        <v>17.73</v>
      </c>
      <c r="N863" s="37">
        <v>27.93</v>
      </c>
      <c r="O863" s="37">
        <v>0</v>
      </c>
      <c r="P863" s="37">
        <v>4.8899999999999997</v>
      </c>
      <c r="Q863">
        <f t="shared" si="39"/>
        <v>30.83</v>
      </c>
      <c r="R863">
        <f t="shared" si="40"/>
        <v>57.269999999999996</v>
      </c>
      <c r="S863" t="str">
        <f>VLOOKUP(C863*1,effectif!A:BA,53,0)</f>
        <v>071257</v>
      </c>
      <c r="T863">
        <f t="shared" si="41"/>
        <v>300921</v>
      </c>
    </row>
    <row r="864" spans="1:20" x14ac:dyDescent="0.25">
      <c r="A864" s="37" t="s">
        <v>11177</v>
      </c>
      <c r="B864" s="37" t="s">
        <v>11178</v>
      </c>
      <c r="C864" s="37" t="s">
        <v>1477</v>
      </c>
      <c r="D864" s="37" t="s">
        <v>11913</v>
      </c>
      <c r="E864" s="37">
        <v>2.04</v>
      </c>
      <c r="F864" s="37">
        <v>0</v>
      </c>
      <c r="G864" s="37">
        <v>0</v>
      </c>
      <c r="H864" s="37">
        <v>5.95</v>
      </c>
      <c r="I864" s="37">
        <v>8.89</v>
      </c>
      <c r="J864" s="37">
        <v>10.94</v>
      </c>
      <c r="K864" s="37">
        <v>14.64</v>
      </c>
      <c r="L864" s="37">
        <v>9.65</v>
      </c>
      <c r="M864" s="37">
        <v>35.979999999999997</v>
      </c>
      <c r="N864" s="37">
        <v>14.48</v>
      </c>
      <c r="O864" s="37">
        <v>0</v>
      </c>
      <c r="P864" s="37">
        <v>0</v>
      </c>
      <c r="Q864">
        <f t="shared" si="39"/>
        <v>7.99</v>
      </c>
      <c r="R864">
        <f t="shared" si="40"/>
        <v>31.16</v>
      </c>
      <c r="S864" t="str">
        <f>VLOOKUP(C864*1,effectif!A:BA,53,0)</f>
        <v>071257</v>
      </c>
      <c r="T864">
        <f t="shared" si="41"/>
        <v>305170</v>
      </c>
    </row>
    <row r="865" spans="1:20" x14ac:dyDescent="0.25">
      <c r="A865" s="37" t="s">
        <v>11177</v>
      </c>
      <c r="B865" s="37" t="s">
        <v>11178</v>
      </c>
      <c r="C865" s="37" t="s">
        <v>1941</v>
      </c>
      <c r="D865" s="37" t="s">
        <v>11914</v>
      </c>
      <c r="E865" s="37"/>
      <c r="F865" s="37"/>
      <c r="G865" s="37"/>
      <c r="H865" s="37"/>
      <c r="I865" s="37"/>
      <c r="J865" s="37"/>
      <c r="K865" s="37"/>
      <c r="L865" s="37"/>
      <c r="M865" s="37"/>
      <c r="N865" s="37"/>
      <c r="O865" s="37"/>
      <c r="P865" s="37"/>
      <c r="Q865">
        <f t="shared" si="39"/>
        <v>0</v>
      </c>
      <c r="R865">
        <f t="shared" si="40"/>
        <v>0</v>
      </c>
      <c r="S865" t="str">
        <f>VLOOKUP(C865*1,effectif!A:BA,53,0)</f>
        <v>071257</v>
      </c>
      <c r="T865">
        <f t="shared" si="41"/>
        <v>177400</v>
      </c>
    </row>
    <row r="866" spans="1:20" x14ac:dyDescent="0.25">
      <c r="A866" s="37" t="s">
        <v>11177</v>
      </c>
      <c r="B866" s="37" t="s">
        <v>11178</v>
      </c>
      <c r="C866" s="37" t="s">
        <v>1926</v>
      </c>
      <c r="D866" s="37" t="s">
        <v>11915</v>
      </c>
      <c r="E866" s="37"/>
      <c r="F866" s="37"/>
      <c r="G866" s="37"/>
      <c r="H866" s="37"/>
      <c r="I866" s="37"/>
      <c r="J866" s="37"/>
      <c r="K866" s="37"/>
      <c r="L866" s="37"/>
      <c r="M866" s="37"/>
      <c r="N866" s="37"/>
      <c r="O866" s="37"/>
      <c r="P866" s="37"/>
      <c r="Q866">
        <f t="shared" si="39"/>
        <v>0</v>
      </c>
      <c r="R866">
        <f t="shared" si="40"/>
        <v>0</v>
      </c>
      <c r="S866" t="str">
        <f>VLOOKUP(C866*1,effectif!A:BA,53,0)</f>
        <v>071257</v>
      </c>
      <c r="T866">
        <f t="shared" si="41"/>
        <v>306059</v>
      </c>
    </row>
    <row r="867" spans="1:20" x14ac:dyDescent="0.25">
      <c r="A867" s="37" t="s">
        <v>11177</v>
      </c>
      <c r="B867" s="37" t="s">
        <v>11178</v>
      </c>
      <c r="C867" s="37" t="s">
        <v>5124</v>
      </c>
      <c r="D867" s="37" t="s">
        <v>11916</v>
      </c>
      <c r="E867" s="37">
        <v>6.93</v>
      </c>
      <c r="F867" s="37">
        <v>0</v>
      </c>
      <c r="G867" s="37">
        <v>0</v>
      </c>
      <c r="H867" s="37">
        <v>7.02</v>
      </c>
      <c r="I867" s="37">
        <v>0</v>
      </c>
      <c r="J867" s="37">
        <v>0</v>
      </c>
      <c r="K867" s="37">
        <v>16.53</v>
      </c>
      <c r="L867" s="37">
        <v>0</v>
      </c>
      <c r="M867" s="37">
        <v>0</v>
      </c>
      <c r="N867" s="37">
        <v>22.18</v>
      </c>
      <c r="O867" s="37">
        <v>0.97</v>
      </c>
      <c r="P867" s="37">
        <v>17.95</v>
      </c>
      <c r="Q867">
        <f t="shared" si="39"/>
        <v>13.95</v>
      </c>
      <c r="R867">
        <f t="shared" si="40"/>
        <v>45.64</v>
      </c>
      <c r="S867" t="str">
        <f>VLOOKUP(C867*1,effectif!A:BA,53,0)</f>
        <v>071257</v>
      </c>
      <c r="T867">
        <f t="shared" si="41"/>
        <v>302720</v>
      </c>
    </row>
    <row r="868" spans="1:20" x14ac:dyDescent="0.25">
      <c r="A868" s="37" t="s">
        <v>11177</v>
      </c>
      <c r="B868" s="37" t="s">
        <v>11178</v>
      </c>
      <c r="C868" s="37" t="s">
        <v>5390</v>
      </c>
      <c r="D868" s="37" t="s">
        <v>11917</v>
      </c>
      <c r="E868" s="37">
        <v>4.4000000000000004</v>
      </c>
      <c r="F868" s="37">
        <v>1.97</v>
      </c>
      <c r="G868" s="37">
        <v>0</v>
      </c>
      <c r="H868" s="37">
        <v>7.03</v>
      </c>
      <c r="I868" s="37">
        <v>0.25</v>
      </c>
      <c r="J868" s="37">
        <v>0</v>
      </c>
      <c r="K868" s="37">
        <v>10.37</v>
      </c>
      <c r="L868" s="37">
        <v>5.23</v>
      </c>
      <c r="M868" s="37">
        <v>0</v>
      </c>
      <c r="N868" s="37">
        <v>15.25</v>
      </c>
      <c r="O868" s="37">
        <v>8.59</v>
      </c>
      <c r="P868" s="37">
        <v>8.35</v>
      </c>
      <c r="Q868">
        <f t="shared" si="39"/>
        <v>11.43</v>
      </c>
      <c r="R868">
        <f t="shared" si="40"/>
        <v>30.02</v>
      </c>
      <c r="S868" t="str">
        <f>VLOOKUP(C868*1,effectif!A:BA,53,0)</f>
        <v>071257</v>
      </c>
      <c r="T868">
        <f t="shared" si="41"/>
        <v>185526</v>
      </c>
    </row>
    <row r="869" spans="1:20" x14ac:dyDescent="0.25">
      <c r="A869" s="37" t="s">
        <v>11177</v>
      </c>
      <c r="B869" s="37" t="s">
        <v>11178</v>
      </c>
      <c r="C869" s="37" t="s">
        <v>1496</v>
      </c>
      <c r="D869" s="37" t="s">
        <v>11918</v>
      </c>
      <c r="E869" s="37"/>
      <c r="F869" s="37"/>
      <c r="G869" s="37"/>
      <c r="H869" s="37"/>
      <c r="I869" s="37"/>
      <c r="J869" s="37"/>
      <c r="K869" s="37"/>
      <c r="L869" s="37"/>
      <c r="M869" s="37"/>
      <c r="N869" s="37"/>
      <c r="O869" s="37"/>
      <c r="P869" s="37"/>
      <c r="Q869">
        <f t="shared" si="39"/>
        <v>0</v>
      </c>
      <c r="R869">
        <f t="shared" si="40"/>
        <v>0</v>
      </c>
      <c r="S869" t="str">
        <f>VLOOKUP(C869*1,effectif!A:BA,53,0)</f>
        <v>071257</v>
      </c>
      <c r="T869">
        <f t="shared" si="41"/>
        <v>305791</v>
      </c>
    </row>
    <row r="870" spans="1:20" x14ac:dyDescent="0.25">
      <c r="A870" s="37" t="s">
        <v>11177</v>
      </c>
      <c r="B870" s="37" t="s">
        <v>11178</v>
      </c>
      <c r="C870" s="37" t="s">
        <v>1726</v>
      </c>
      <c r="D870" s="37" t="s">
        <v>11919</v>
      </c>
      <c r="E870" s="37">
        <v>0</v>
      </c>
      <c r="F870" s="37"/>
      <c r="G870" s="37"/>
      <c r="H870" s="37"/>
      <c r="I870" s="37" t="s">
        <v>11181</v>
      </c>
      <c r="J870" s="37">
        <v>0</v>
      </c>
      <c r="K870" s="37"/>
      <c r="L870" s="37" t="s">
        <v>11181</v>
      </c>
      <c r="M870" s="37">
        <v>0</v>
      </c>
      <c r="N870" s="37">
        <v>77.61</v>
      </c>
      <c r="O870" s="37" t="s">
        <v>11181</v>
      </c>
      <c r="P870" s="37">
        <v>100</v>
      </c>
      <c r="Q870">
        <f t="shared" si="39"/>
        <v>0</v>
      </c>
      <c r="R870">
        <f t="shared" si="40"/>
        <v>77.61</v>
      </c>
      <c r="S870" t="str">
        <f>VLOOKUP(C870*1,effectif!A:BA,53,0)</f>
        <v>071257</v>
      </c>
      <c r="T870">
        <f t="shared" si="41"/>
        <v>303342</v>
      </c>
    </row>
    <row r="871" spans="1:20" x14ac:dyDescent="0.25">
      <c r="A871" s="37" t="s">
        <v>11174</v>
      </c>
      <c r="B871" s="37" t="s">
        <v>11175</v>
      </c>
      <c r="C871" s="37" t="s">
        <v>1489</v>
      </c>
      <c r="D871" s="37" t="s">
        <v>11920</v>
      </c>
      <c r="E871" s="37">
        <v>2.69</v>
      </c>
      <c r="F871" s="37">
        <v>1.28</v>
      </c>
      <c r="G871" s="37">
        <v>5.37</v>
      </c>
      <c r="H871" s="37">
        <v>7.57</v>
      </c>
      <c r="I871" s="37">
        <v>0.69</v>
      </c>
      <c r="J871" s="37">
        <v>3.63</v>
      </c>
      <c r="K871" s="37">
        <v>13.91</v>
      </c>
      <c r="L871" s="37">
        <v>8.25</v>
      </c>
      <c r="M871" s="37">
        <v>7.54</v>
      </c>
      <c r="N871" s="37">
        <v>17.52</v>
      </c>
      <c r="O871" s="37">
        <v>11.02</v>
      </c>
      <c r="P871" s="37">
        <v>9.17</v>
      </c>
      <c r="Q871">
        <f t="shared" si="39"/>
        <v>10.26</v>
      </c>
      <c r="R871">
        <f t="shared" si="40"/>
        <v>34.120000000000005</v>
      </c>
      <c r="S871" t="str">
        <f>VLOOKUP(C871*1,effectif!A:BA,53,0)</f>
        <v>071258</v>
      </c>
      <c r="T871">
        <f t="shared" si="41"/>
        <v>189398</v>
      </c>
    </row>
    <row r="872" spans="1:20" x14ac:dyDescent="0.25">
      <c r="A872" s="37" t="s">
        <v>11177</v>
      </c>
      <c r="B872" s="37" t="s">
        <v>11178</v>
      </c>
      <c r="C872" s="37" t="s">
        <v>4104</v>
      </c>
      <c r="D872" s="37" t="s">
        <v>11921</v>
      </c>
      <c r="E872" s="37">
        <v>1.56</v>
      </c>
      <c r="F872" s="37">
        <v>8.1199999999999992</v>
      </c>
      <c r="G872" s="37">
        <v>0</v>
      </c>
      <c r="H872" s="37">
        <v>4.72</v>
      </c>
      <c r="I872" s="37">
        <v>0.98</v>
      </c>
      <c r="J872" s="37">
        <v>0</v>
      </c>
      <c r="K872" s="37">
        <v>13.99</v>
      </c>
      <c r="L872" s="37">
        <v>36.03</v>
      </c>
      <c r="M872" s="37">
        <v>0</v>
      </c>
      <c r="N872" s="37">
        <v>22.98</v>
      </c>
      <c r="O872" s="37">
        <v>42.48</v>
      </c>
      <c r="P872" s="37">
        <v>11.1</v>
      </c>
      <c r="Q872">
        <f t="shared" si="39"/>
        <v>6.2799999999999994</v>
      </c>
      <c r="R872">
        <f t="shared" si="40"/>
        <v>38.53</v>
      </c>
      <c r="S872" t="str">
        <f>VLOOKUP(C872*1,effectif!A:BA,53,0)</f>
        <v>071258</v>
      </c>
      <c r="T872">
        <f t="shared" si="41"/>
        <v>302173</v>
      </c>
    </row>
    <row r="873" spans="1:20" x14ac:dyDescent="0.25">
      <c r="A873" s="37" t="s">
        <v>11177</v>
      </c>
      <c r="B873" s="37" t="s">
        <v>11178</v>
      </c>
      <c r="C873" s="37" t="s">
        <v>7929</v>
      </c>
      <c r="D873" s="37" t="s">
        <v>11922</v>
      </c>
      <c r="E873" s="37">
        <v>2.12</v>
      </c>
      <c r="F873" s="37">
        <v>2.7</v>
      </c>
      <c r="G873" s="37">
        <v>11.81</v>
      </c>
      <c r="H873" s="37">
        <v>20.45</v>
      </c>
      <c r="I873" s="37">
        <v>6.7</v>
      </c>
      <c r="J873" s="37">
        <v>0</v>
      </c>
      <c r="K873" s="37">
        <v>20.85</v>
      </c>
      <c r="L873" s="37">
        <v>4.74</v>
      </c>
      <c r="M873" s="37">
        <v>0</v>
      </c>
      <c r="N873" s="37">
        <v>23.86</v>
      </c>
      <c r="O873" s="37">
        <v>29.8</v>
      </c>
      <c r="P873" s="37">
        <v>21.59</v>
      </c>
      <c r="Q873">
        <f t="shared" si="39"/>
        <v>22.57</v>
      </c>
      <c r="R873">
        <f t="shared" si="40"/>
        <v>46.83</v>
      </c>
      <c r="S873" t="str">
        <f>VLOOKUP(C873*1,effectif!A:BA,53,0)</f>
        <v>071258</v>
      </c>
      <c r="T873">
        <f t="shared" si="41"/>
        <v>174703</v>
      </c>
    </row>
    <row r="874" spans="1:20" x14ac:dyDescent="0.25">
      <c r="A874" s="37" t="s">
        <v>11177</v>
      </c>
      <c r="B874" s="37" t="s">
        <v>11178</v>
      </c>
      <c r="C874" s="37" t="s">
        <v>5802</v>
      </c>
      <c r="D874" s="37" t="s">
        <v>14002</v>
      </c>
      <c r="E874" s="37"/>
      <c r="F874" s="37"/>
      <c r="G874" s="37"/>
      <c r="H874" s="37"/>
      <c r="I874" s="37"/>
      <c r="J874" s="37"/>
      <c r="K874" s="37"/>
      <c r="L874" s="37"/>
      <c r="M874" s="37"/>
      <c r="N874" s="37"/>
      <c r="O874" s="37"/>
      <c r="P874" s="37"/>
      <c r="Q874">
        <f t="shared" si="39"/>
        <v>0</v>
      </c>
      <c r="R874">
        <f t="shared" si="40"/>
        <v>0</v>
      </c>
      <c r="S874" t="str">
        <f>VLOOKUP(C874*1,effectif!A:BA,53,0)</f>
        <v>071258</v>
      </c>
      <c r="T874">
        <f t="shared" si="41"/>
        <v>306408</v>
      </c>
    </row>
    <row r="875" spans="1:20" x14ac:dyDescent="0.25">
      <c r="A875" s="37" t="s">
        <v>11177</v>
      </c>
      <c r="B875" s="37" t="s">
        <v>11178</v>
      </c>
      <c r="C875" s="37" t="s">
        <v>6285</v>
      </c>
      <c r="D875" s="37" t="s">
        <v>11923</v>
      </c>
      <c r="E875" s="37">
        <v>3.67</v>
      </c>
      <c r="F875" s="37">
        <v>0</v>
      </c>
      <c r="G875" s="37">
        <v>12.18</v>
      </c>
      <c r="H875" s="37">
        <v>2.17</v>
      </c>
      <c r="I875" s="37">
        <v>0</v>
      </c>
      <c r="J875" s="37">
        <v>0</v>
      </c>
      <c r="K875" s="37">
        <v>8.17</v>
      </c>
      <c r="L875" s="37">
        <v>3.69</v>
      </c>
      <c r="M875" s="37">
        <v>0</v>
      </c>
      <c r="N875" s="37">
        <v>12.25</v>
      </c>
      <c r="O875" s="37">
        <v>0</v>
      </c>
      <c r="P875" s="37">
        <v>0</v>
      </c>
      <c r="Q875">
        <f t="shared" si="39"/>
        <v>5.84</v>
      </c>
      <c r="R875">
        <f t="shared" si="40"/>
        <v>24.09</v>
      </c>
      <c r="S875" t="str">
        <f>VLOOKUP(C875*1,effectif!A:BA,53,0)</f>
        <v>071258</v>
      </c>
      <c r="T875">
        <f t="shared" si="41"/>
        <v>179059</v>
      </c>
    </row>
    <row r="876" spans="1:20" x14ac:dyDescent="0.25">
      <c r="A876" s="37" t="s">
        <v>11177</v>
      </c>
      <c r="B876" s="37" t="s">
        <v>11178</v>
      </c>
      <c r="C876" s="37" t="s">
        <v>1719</v>
      </c>
      <c r="D876" s="37" t="s">
        <v>11924</v>
      </c>
      <c r="E876" s="37">
        <v>3.53</v>
      </c>
      <c r="F876" s="37">
        <v>0.23</v>
      </c>
      <c r="G876" s="37">
        <v>15.03</v>
      </c>
      <c r="H876" s="37">
        <v>7.97</v>
      </c>
      <c r="I876" s="37">
        <v>0.97</v>
      </c>
      <c r="J876" s="37">
        <v>29.56</v>
      </c>
      <c r="K876" s="37">
        <v>10.34</v>
      </c>
      <c r="L876" s="37">
        <v>2.67</v>
      </c>
      <c r="M876" s="37">
        <v>0</v>
      </c>
      <c r="N876" s="37">
        <v>14.76</v>
      </c>
      <c r="O876" s="37">
        <v>0.99</v>
      </c>
      <c r="P876" s="37">
        <v>6.76</v>
      </c>
      <c r="Q876">
        <f t="shared" si="39"/>
        <v>11.5</v>
      </c>
      <c r="R876">
        <f t="shared" si="40"/>
        <v>28.63</v>
      </c>
      <c r="S876" t="str">
        <f>VLOOKUP(C876*1,effectif!A:BA,53,0)</f>
        <v>071258</v>
      </c>
      <c r="T876">
        <f t="shared" si="41"/>
        <v>304146</v>
      </c>
    </row>
    <row r="877" spans="1:20" x14ac:dyDescent="0.25">
      <c r="A877" s="37" t="s">
        <v>11177</v>
      </c>
      <c r="B877" s="37" t="s">
        <v>11178</v>
      </c>
      <c r="C877" s="37" t="s">
        <v>6485</v>
      </c>
      <c r="D877" s="37" t="s">
        <v>11925</v>
      </c>
      <c r="E877" s="37">
        <v>6.14</v>
      </c>
      <c r="F877" s="37">
        <v>0.53</v>
      </c>
      <c r="G877" s="37">
        <v>0</v>
      </c>
      <c r="H877" s="37">
        <v>10.039999999999999</v>
      </c>
      <c r="I877" s="37">
        <v>0</v>
      </c>
      <c r="J877" s="37">
        <v>8.9</v>
      </c>
      <c r="K877" s="37">
        <v>11.77</v>
      </c>
      <c r="L877" s="37">
        <v>2.76</v>
      </c>
      <c r="M877" s="37">
        <v>46.78</v>
      </c>
      <c r="N877" s="37">
        <v>13.24</v>
      </c>
      <c r="O877" s="37">
        <v>2.09</v>
      </c>
      <c r="P877" s="37">
        <v>0</v>
      </c>
      <c r="Q877">
        <f t="shared" si="39"/>
        <v>16.18</v>
      </c>
      <c r="R877">
        <f t="shared" si="40"/>
        <v>31.15</v>
      </c>
      <c r="S877" t="str">
        <f>VLOOKUP(C877*1,effectif!A:BA,53,0)</f>
        <v>071258</v>
      </c>
      <c r="T877">
        <f t="shared" si="41"/>
        <v>303994</v>
      </c>
    </row>
    <row r="878" spans="1:20" x14ac:dyDescent="0.25">
      <c r="A878" s="37" t="s">
        <v>11177</v>
      </c>
      <c r="B878" s="37" t="s">
        <v>11178</v>
      </c>
      <c r="C878" s="37" t="s">
        <v>6803</v>
      </c>
      <c r="D878" s="37" t="s">
        <v>11926</v>
      </c>
      <c r="E878" s="37">
        <v>0.36</v>
      </c>
      <c r="F878" s="37">
        <v>5.55</v>
      </c>
      <c r="G878" s="37">
        <v>0</v>
      </c>
      <c r="H878" s="37">
        <v>3.37</v>
      </c>
      <c r="I878" s="37">
        <v>0.84</v>
      </c>
      <c r="J878" s="37">
        <v>0</v>
      </c>
      <c r="K878" s="37">
        <v>11.68</v>
      </c>
      <c r="L878" s="37">
        <v>0.74</v>
      </c>
      <c r="M878" s="37">
        <v>24.88</v>
      </c>
      <c r="N878" s="37">
        <v>15.84</v>
      </c>
      <c r="O878" s="37">
        <v>0</v>
      </c>
      <c r="P878" s="37">
        <v>41.78</v>
      </c>
      <c r="Q878">
        <f t="shared" si="39"/>
        <v>3.73</v>
      </c>
      <c r="R878">
        <f t="shared" si="40"/>
        <v>27.88</v>
      </c>
      <c r="S878" t="str">
        <f>VLOOKUP(C878*1,effectif!A:BA,53,0)</f>
        <v>071258</v>
      </c>
      <c r="T878">
        <f t="shared" si="41"/>
        <v>304782</v>
      </c>
    </row>
    <row r="879" spans="1:20" x14ac:dyDescent="0.25">
      <c r="A879" s="37" t="s">
        <v>11177</v>
      </c>
      <c r="B879" s="37" t="s">
        <v>11178</v>
      </c>
      <c r="C879" s="37" t="s">
        <v>9475</v>
      </c>
      <c r="D879" s="37" t="s">
        <v>11928</v>
      </c>
      <c r="E879" s="37">
        <v>3.55</v>
      </c>
      <c r="F879" s="37">
        <v>0</v>
      </c>
      <c r="G879" s="37">
        <v>0</v>
      </c>
      <c r="H879" s="37">
        <v>11.58</v>
      </c>
      <c r="I879" s="37">
        <v>0</v>
      </c>
      <c r="J879" s="37">
        <v>0</v>
      </c>
      <c r="K879" s="37">
        <v>15.37</v>
      </c>
      <c r="L879" s="37">
        <v>0.5</v>
      </c>
      <c r="M879" s="37">
        <v>0</v>
      </c>
      <c r="N879" s="37">
        <v>14.69</v>
      </c>
      <c r="O879" s="37">
        <v>3.14</v>
      </c>
      <c r="P879" s="37">
        <v>1.1000000000000001</v>
      </c>
      <c r="Q879">
        <f t="shared" si="39"/>
        <v>15.129999999999999</v>
      </c>
      <c r="R879">
        <f t="shared" si="40"/>
        <v>33.61</v>
      </c>
      <c r="S879" t="str">
        <f>VLOOKUP(C879*1,effectif!A:BA,53,0)</f>
        <v>071258</v>
      </c>
      <c r="T879">
        <f t="shared" si="41"/>
        <v>304525</v>
      </c>
    </row>
    <row r="880" spans="1:20" x14ac:dyDescent="0.25">
      <c r="A880" s="37" t="s">
        <v>11177</v>
      </c>
      <c r="B880" s="37" t="s">
        <v>11178</v>
      </c>
      <c r="C880" s="37" t="s">
        <v>1486</v>
      </c>
      <c r="D880" s="37" t="s">
        <v>11929</v>
      </c>
      <c r="E880" s="37">
        <v>2.0099999999999998</v>
      </c>
      <c r="F880" s="37">
        <v>1.8</v>
      </c>
      <c r="G880" s="37">
        <v>2.68</v>
      </c>
      <c r="H880" s="37">
        <v>3.88</v>
      </c>
      <c r="I880" s="37">
        <v>0.38</v>
      </c>
      <c r="J880" s="37">
        <v>1.31</v>
      </c>
      <c r="K880" s="37">
        <v>12.53</v>
      </c>
      <c r="L880" s="37">
        <v>1.79</v>
      </c>
      <c r="M880" s="37">
        <v>9.2899999999999991</v>
      </c>
      <c r="N880" s="37">
        <v>16.63</v>
      </c>
      <c r="O880" s="37">
        <v>4.2699999999999996</v>
      </c>
      <c r="P880" s="37">
        <v>11.51</v>
      </c>
      <c r="Q880">
        <f t="shared" si="39"/>
        <v>5.89</v>
      </c>
      <c r="R880">
        <f t="shared" si="40"/>
        <v>31.169999999999998</v>
      </c>
      <c r="S880" t="str">
        <f>VLOOKUP(C880*1,effectif!A:BA,53,0)</f>
        <v>071258</v>
      </c>
      <c r="T880">
        <f t="shared" si="41"/>
        <v>301754</v>
      </c>
    </row>
    <row r="881" spans="1:20" x14ac:dyDescent="0.25">
      <c r="A881" s="37" t="s">
        <v>11177</v>
      </c>
      <c r="B881" s="37" t="s">
        <v>11178</v>
      </c>
      <c r="C881" s="37" t="s">
        <v>8166</v>
      </c>
      <c r="D881" s="37" t="s">
        <v>11930</v>
      </c>
      <c r="E881" s="37">
        <v>1.78</v>
      </c>
      <c r="F881" s="37">
        <v>0</v>
      </c>
      <c r="G881" s="37">
        <v>0</v>
      </c>
      <c r="H881" s="37">
        <v>9.85</v>
      </c>
      <c r="I881" s="37">
        <v>0</v>
      </c>
      <c r="J881" s="37">
        <v>3.28</v>
      </c>
      <c r="K881" s="37">
        <v>12.49</v>
      </c>
      <c r="L881" s="37">
        <v>6.13</v>
      </c>
      <c r="M881" s="37">
        <v>3.3</v>
      </c>
      <c r="N881" s="37">
        <v>15.78</v>
      </c>
      <c r="O881" s="37">
        <v>8.25</v>
      </c>
      <c r="P881" s="37">
        <v>14.73</v>
      </c>
      <c r="Q881">
        <f t="shared" si="39"/>
        <v>11.629999999999999</v>
      </c>
      <c r="R881">
        <f t="shared" si="40"/>
        <v>30.049999999999997</v>
      </c>
      <c r="S881" t="str">
        <f>VLOOKUP(C881*1,effectif!A:BA,53,0)</f>
        <v>071258</v>
      </c>
      <c r="T881">
        <f t="shared" si="41"/>
        <v>304375</v>
      </c>
    </row>
    <row r="882" spans="1:20" x14ac:dyDescent="0.25">
      <c r="A882" s="37" t="s">
        <v>11177</v>
      </c>
      <c r="B882" s="37" t="s">
        <v>11178</v>
      </c>
      <c r="C882" s="37" t="s">
        <v>2931</v>
      </c>
      <c r="D882" s="37" t="s">
        <v>11931</v>
      </c>
      <c r="E882" s="37"/>
      <c r="F882" s="37"/>
      <c r="G882" s="37"/>
      <c r="H882" s="37"/>
      <c r="I882" s="37"/>
      <c r="J882" s="37"/>
      <c r="K882" s="37"/>
      <c r="L882" s="37"/>
      <c r="M882" s="37"/>
      <c r="N882" s="37"/>
      <c r="O882" s="37"/>
      <c r="P882" s="37"/>
      <c r="Q882">
        <f t="shared" si="39"/>
        <v>0</v>
      </c>
      <c r="R882">
        <f t="shared" si="40"/>
        <v>0</v>
      </c>
      <c r="S882" t="str">
        <f>VLOOKUP(C882*1,effectif!A:BA,53,0)</f>
        <v>071258</v>
      </c>
      <c r="T882">
        <f t="shared" si="41"/>
        <v>305895</v>
      </c>
    </row>
    <row r="883" spans="1:20" x14ac:dyDescent="0.25">
      <c r="A883" s="37" t="s">
        <v>11177</v>
      </c>
      <c r="B883" s="37" t="s">
        <v>11178</v>
      </c>
      <c r="C883" s="37" t="s">
        <v>10169</v>
      </c>
      <c r="D883" s="37" t="s">
        <v>11189</v>
      </c>
      <c r="E883" s="37"/>
      <c r="F883" s="37"/>
      <c r="G883" s="37"/>
      <c r="H883" s="37"/>
      <c r="I883" s="37"/>
      <c r="J883" s="37"/>
      <c r="K883" s="37"/>
      <c r="L883" s="37"/>
      <c r="M883" s="37"/>
      <c r="N883" s="37"/>
      <c r="O883" s="37"/>
      <c r="P883" s="37"/>
      <c r="Q883">
        <f t="shared" si="39"/>
        <v>0</v>
      </c>
      <c r="R883">
        <f t="shared" si="40"/>
        <v>0</v>
      </c>
      <c r="S883" t="str">
        <f>VLOOKUP(C883*1,effectif!A:BA,53,0)</f>
        <v>071258</v>
      </c>
      <c r="T883">
        <f t="shared" si="41"/>
        <v>97479</v>
      </c>
    </row>
    <row r="884" spans="1:20" x14ac:dyDescent="0.25">
      <c r="A884" s="37" t="s">
        <v>11174</v>
      </c>
      <c r="B884" s="37" t="s">
        <v>11175</v>
      </c>
      <c r="C884" s="37" t="s">
        <v>1355</v>
      </c>
      <c r="D884" s="37" t="s">
        <v>11467</v>
      </c>
      <c r="E884" s="37">
        <v>4.03</v>
      </c>
      <c r="F884" s="37">
        <v>0.44</v>
      </c>
      <c r="G884" s="37">
        <v>4.1399999999999997</v>
      </c>
      <c r="H884" s="37">
        <v>9.7799999999999994</v>
      </c>
      <c r="I884" s="37">
        <v>0.87</v>
      </c>
      <c r="J884" s="37">
        <v>3.64</v>
      </c>
      <c r="K884" s="37">
        <v>18.989999999999998</v>
      </c>
      <c r="L884" s="37">
        <v>1.08</v>
      </c>
      <c r="M884" s="37">
        <v>5.39</v>
      </c>
      <c r="N884" s="37">
        <v>21.86</v>
      </c>
      <c r="O884" s="37">
        <v>2.87</v>
      </c>
      <c r="P884" s="37">
        <v>11.75</v>
      </c>
      <c r="Q884">
        <f t="shared" si="39"/>
        <v>13.809999999999999</v>
      </c>
      <c r="R884">
        <f t="shared" si="40"/>
        <v>44.879999999999995</v>
      </c>
      <c r="S884" t="str">
        <f>VLOOKUP(C884*1,effectif!A:BA,53,0)</f>
        <v>071563</v>
      </c>
      <c r="T884">
        <f t="shared" si="41"/>
        <v>305210</v>
      </c>
    </row>
    <row r="885" spans="1:20" x14ac:dyDescent="0.25">
      <c r="A885" s="37" t="s">
        <v>11177</v>
      </c>
      <c r="B885" s="37" t="s">
        <v>11178</v>
      </c>
      <c r="C885" s="37" t="s">
        <v>2625</v>
      </c>
      <c r="D885" s="37" t="s">
        <v>11932</v>
      </c>
      <c r="E885" s="37">
        <v>4.45</v>
      </c>
      <c r="F885" s="37">
        <v>0</v>
      </c>
      <c r="G885" s="37"/>
      <c r="H885" s="37">
        <v>3.71</v>
      </c>
      <c r="I885" s="37">
        <v>0</v>
      </c>
      <c r="J885" s="37">
        <v>32.79</v>
      </c>
      <c r="K885" s="37">
        <v>22.39</v>
      </c>
      <c r="L885" s="37">
        <v>0</v>
      </c>
      <c r="M885" s="37">
        <v>26.88</v>
      </c>
      <c r="N885" s="37">
        <v>25.93</v>
      </c>
      <c r="O885" s="37">
        <v>0.35</v>
      </c>
      <c r="P885" s="37">
        <v>0</v>
      </c>
      <c r="Q885">
        <f t="shared" si="39"/>
        <v>8.16</v>
      </c>
      <c r="R885">
        <f t="shared" si="40"/>
        <v>52.769999999999996</v>
      </c>
      <c r="S885" t="str">
        <f>VLOOKUP(C885*1,effectif!A:BA,53,0)</f>
        <v>071400</v>
      </c>
      <c r="T885">
        <f t="shared" si="41"/>
        <v>304891</v>
      </c>
    </row>
    <row r="886" spans="1:20" x14ac:dyDescent="0.25">
      <c r="A886" s="37" t="s">
        <v>11177</v>
      </c>
      <c r="B886" s="37" t="s">
        <v>11178</v>
      </c>
      <c r="C886" s="37" t="s">
        <v>4690</v>
      </c>
      <c r="D886" s="37" t="s">
        <v>11912</v>
      </c>
      <c r="E886" s="37"/>
      <c r="F886" s="37"/>
      <c r="G886" s="37"/>
      <c r="H886" s="37"/>
      <c r="I886" s="37"/>
      <c r="J886" s="37"/>
      <c r="K886" s="37"/>
      <c r="L886" s="37"/>
      <c r="M886" s="37"/>
      <c r="N886" s="37"/>
      <c r="O886" s="37"/>
      <c r="P886" s="37"/>
      <c r="Q886">
        <f t="shared" si="39"/>
        <v>0</v>
      </c>
      <c r="R886">
        <f t="shared" si="40"/>
        <v>0</v>
      </c>
      <c r="S886" t="str">
        <f>VLOOKUP(C886*1,effectif!A:BA,53,0)</f>
        <v>071400</v>
      </c>
      <c r="T886">
        <f t="shared" si="41"/>
        <v>306142</v>
      </c>
    </row>
    <row r="887" spans="1:20" x14ac:dyDescent="0.25">
      <c r="A887" s="37" t="s">
        <v>11177</v>
      </c>
      <c r="B887" s="37" t="s">
        <v>11178</v>
      </c>
      <c r="C887" s="37" t="s">
        <v>6451</v>
      </c>
      <c r="D887" s="37" t="s">
        <v>11927</v>
      </c>
      <c r="E887" s="37"/>
      <c r="F887" s="37"/>
      <c r="G887" s="37"/>
      <c r="H887" s="37"/>
      <c r="I887" s="37"/>
      <c r="J887" s="37"/>
      <c r="K887" s="37"/>
      <c r="L887" s="37"/>
      <c r="M887" s="37"/>
      <c r="N887" s="37"/>
      <c r="O887" s="37"/>
      <c r="P887" s="37"/>
      <c r="Q887">
        <f t="shared" si="39"/>
        <v>0</v>
      </c>
      <c r="R887">
        <f t="shared" si="40"/>
        <v>0</v>
      </c>
      <c r="S887" t="str">
        <f>VLOOKUP(C887*1,effectif!A:BA,53,0)</f>
        <v>071400</v>
      </c>
      <c r="T887">
        <f t="shared" si="41"/>
        <v>306359</v>
      </c>
    </row>
    <row r="888" spans="1:20" x14ac:dyDescent="0.25">
      <c r="A888" s="37" t="s">
        <v>11177</v>
      </c>
      <c r="B888" s="37" t="s">
        <v>11178</v>
      </c>
      <c r="C888" s="37" t="s">
        <v>6436</v>
      </c>
      <c r="D888" s="37" t="s">
        <v>11933</v>
      </c>
      <c r="E888" s="37">
        <v>3.75</v>
      </c>
      <c r="F888" s="37">
        <v>0</v>
      </c>
      <c r="G888" s="37">
        <v>0</v>
      </c>
      <c r="H888" s="37">
        <v>11.09</v>
      </c>
      <c r="I888" s="37">
        <v>0</v>
      </c>
      <c r="J888" s="37">
        <v>4.99</v>
      </c>
      <c r="K888" s="37">
        <v>7.38</v>
      </c>
      <c r="L888" s="37">
        <v>1</v>
      </c>
      <c r="M888" s="37">
        <v>6.39</v>
      </c>
      <c r="N888" s="37">
        <v>17.66</v>
      </c>
      <c r="O888" s="37">
        <v>1.18</v>
      </c>
      <c r="P888" s="37">
        <v>5.66</v>
      </c>
      <c r="Q888">
        <f t="shared" si="39"/>
        <v>14.84</v>
      </c>
      <c r="R888">
        <f t="shared" si="40"/>
        <v>28.79</v>
      </c>
      <c r="S888" t="str">
        <f>VLOOKUP(C888*1,effectif!A:BA,53,0)</f>
        <v>071400</v>
      </c>
      <c r="T888">
        <f t="shared" si="41"/>
        <v>158005</v>
      </c>
    </row>
    <row r="889" spans="1:20" x14ac:dyDescent="0.25">
      <c r="A889" s="37" t="s">
        <v>11177</v>
      </c>
      <c r="B889" s="37" t="s">
        <v>11178</v>
      </c>
      <c r="C889" s="37" t="s">
        <v>3927</v>
      </c>
      <c r="D889" s="37" t="s">
        <v>11934</v>
      </c>
      <c r="E889" s="37">
        <v>3.45</v>
      </c>
      <c r="F889" s="37">
        <v>0</v>
      </c>
      <c r="G889" s="37">
        <v>2.54</v>
      </c>
      <c r="H889" s="37">
        <v>10.78</v>
      </c>
      <c r="I889" s="37">
        <v>0.16</v>
      </c>
      <c r="J889" s="37">
        <v>11.83</v>
      </c>
      <c r="K889" s="37">
        <v>16.309999999999999</v>
      </c>
      <c r="L889" s="37">
        <v>16.27</v>
      </c>
      <c r="M889" s="37">
        <v>0</v>
      </c>
      <c r="N889" s="37">
        <v>24.91</v>
      </c>
      <c r="O889" s="37">
        <v>19.010000000000002</v>
      </c>
      <c r="P889" s="37">
        <v>8.1199999999999992</v>
      </c>
      <c r="Q889">
        <f t="shared" si="39"/>
        <v>14.23</v>
      </c>
      <c r="R889">
        <f t="shared" si="40"/>
        <v>44.67</v>
      </c>
      <c r="S889" t="str">
        <f>VLOOKUP(C889*1,effectif!A:BA,53,0)</f>
        <v>071400</v>
      </c>
      <c r="T889">
        <f t="shared" si="41"/>
        <v>300376</v>
      </c>
    </row>
    <row r="890" spans="1:20" x14ac:dyDescent="0.25">
      <c r="A890" s="37" t="s">
        <v>11177</v>
      </c>
      <c r="B890" s="37" t="s">
        <v>11178</v>
      </c>
      <c r="C890" s="37" t="s">
        <v>6677</v>
      </c>
      <c r="D890" s="37" t="s">
        <v>11935</v>
      </c>
      <c r="E890" s="37">
        <v>4.59</v>
      </c>
      <c r="F890" s="37">
        <v>0</v>
      </c>
      <c r="G890" s="37">
        <v>0</v>
      </c>
      <c r="H890" s="37">
        <v>10.1</v>
      </c>
      <c r="I890" s="37">
        <v>0</v>
      </c>
      <c r="J890" s="37">
        <v>0</v>
      </c>
      <c r="K890" s="37">
        <v>11.24</v>
      </c>
      <c r="L890" s="37">
        <v>0</v>
      </c>
      <c r="M890" s="37"/>
      <c r="N890" s="37"/>
      <c r="O890" s="37"/>
      <c r="P890" s="37"/>
      <c r="Q890">
        <f t="shared" si="39"/>
        <v>14.69</v>
      </c>
      <c r="R890">
        <f t="shared" si="40"/>
        <v>15.83</v>
      </c>
      <c r="S890" t="str">
        <f>VLOOKUP(C890*1,effectif!A:BA,53,0)</f>
        <v>071400</v>
      </c>
      <c r="T890">
        <f t="shared" si="41"/>
        <v>305378</v>
      </c>
    </row>
    <row r="891" spans="1:20" x14ac:dyDescent="0.25">
      <c r="A891" s="37" t="s">
        <v>11177</v>
      </c>
      <c r="B891" s="37" t="s">
        <v>11178</v>
      </c>
      <c r="C891" s="37" t="s">
        <v>4792</v>
      </c>
      <c r="D891" s="37" t="s">
        <v>11936</v>
      </c>
      <c r="E891" s="37">
        <v>7.94</v>
      </c>
      <c r="F891" s="37">
        <v>0</v>
      </c>
      <c r="G891" s="37">
        <v>0</v>
      </c>
      <c r="H891" s="37">
        <v>20.399999999999999</v>
      </c>
      <c r="I891" s="37">
        <v>0</v>
      </c>
      <c r="J891" s="37">
        <v>36.950000000000003</v>
      </c>
      <c r="K891" s="37">
        <v>23.34</v>
      </c>
      <c r="L891" s="37">
        <v>0</v>
      </c>
      <c r="M891" s="37">
        <v>0</v>
      </c>
      <c r="N891" s="37">
        <v>32.9</v>
      </c>
      <c r="O891" s="37">
        <v>0</v>
      </c>
      <c r="P891" s="37">
        <v>21.07</v>
      </c>
      <c r="Q891">
        <f t="shared" si="39"/>
        <v>28.34</v>
      </c>
      <c r="R891">
        <f t="shared" si="40"/>
        <v>64.180000000000007</v>
      </c>
      <c r="S891" t="str">
        <f>VLOOKUP(C891*1,effectif!A:BA,53,0)</f>
        <v>071400</v>
      </c>
      <c r="T891">
        <f t="shared" si="41"/>
        <v>305066</v>
      </c>
    </row>
    <row r="892" spans="1:20" x14ac:dyDescent="0.25">
      <c r="A892" s="37" t="s">
        <v>11177</v>
      </c>
      <c r="B892" s="37" t="s">
        <v>11178</v>
      </c>
      <c r="C892" s="37" t="s">
        <v>5433</v>
      </c>
      <c r="D892" s="37" t="s">
        <v>11937</v>
      </c>
      <c r="E892" s="37">
        <v>4.51</v>
      </c>
      <c r="F892" s="37">
        <v>11.6</v>
      </c>
      <c r="G892" s="37"/>
      <c r="H892" s="37">
        <v>14.58</v>
      </c>
      <c r="I892" s="37">
        <v>35.51</v>
      </c>
      <c r="J892" s="37"/>
      <c r="K892" s="37"/>
      <c r="L892" s="37"/>
      <c r="M892" s="37"/>
      <c r="N892" s="37"/>
      <c r="O892" s="37"/>
      <c r="P892" s="37"/>
      <c r="Q892">
        <f t="shared" si="39"/>
        <v>19.09</v>
      </c>
      <c r="R892">
        <f t="shared" si="40"/>
        <v>4.51</v>
      </c>
      <c r="S892" t="str">
        <f>VLOOKUP(C892*1,effectif!A:BA,53,0)</f>
        <v>071400</v>
      </c>
      <c r="T892">
        <f t="shared" si="41"/>
        <v>305512</v>
      </c>
    </row>
    <row r="893" spans="1:20" x14ac:dyDescent="0.25">
      <c r="A893" s="37" t="s">
        <v>11177</v>
      </c>
      <c r="B893" s="37" t="s">
        <v>11178</v>
      </c>
      <c r="C893" s="37" t="s">
        <v>9401</v>
      </c>
      <c r="D893" s="37" t="s">
        <v>11189</v>
      </c>
      <c r="E893" s="37"/>
      <c r="F893" s="37"/>
      <c r="G893" s="37"/>
      <c r="H893" s="37"/>
      <c r="I893" s="37"/>
      <c r="J893" s="37"/>
      <c r="K893" s="37"/>
      <c r="L893" s="37"/>
      <c r="M893" s="37"/>
      <c r="N893" s="37"/>
      <c r="O893" s="37"/>
      <c r="P893" s="37"/>
      <c r="Q893">
        <f t="shared" si="39"/>
        <v>0</v>
      </c>
      <c r="R893">
        <f t="shared" si="40"/>
        <v>0</v>
      </c>
      <c r="S893" t="str">
        <f>VLOOKUP(C893*1,effectif!A:BA,53,0)</f>
        <v>071400</v>
      </c>
      <c r="T893">
        <f t="shared" si="41"/>
        <v>990766</v>
      </c>
    </row>
    <row r="894" spans="1:20" x14ac:dyDescent="0.25">
      <c r="A894" s="37" t="s">
        <v>11174</v>
      </c>
      <c r="B894" s="37" t="s">
        <v>11175</v>
      </c>
      <c r="C894" s="37" t="s">
        <v>1819</v>
      </c>
      <c r="D894" s="37" t="s">
        <v>11938</v>
      </c>
      <c r="E894" s="37">
        <v>4.08</v>
      </c>
      <c r="F894" s="37">
        <v>2.8</v>
      </c>
      <c r="G894" s="37">
        <v>1.47</v>
      </c>
      <c r="H894" s="37">
        <v>9.31</v>
      </c>
      <c r="I894" s="37">
        <v>2.4300000000000002</v>
      </c>
      <c r="J894" s="37">
        <v>1.51</v>
      </c>
      <c r="K894" s="37">
        <v>15.21</v>
      </c>
      <c r="L894" s="37">
        <v>0.66</v>
      </c>
      <c r="M894" s="37">
        <v>1.2</v>
      </c>
      <c r="N894" s="37">
        <v>23.01</v>
      </c>
      <c r="O894" s="37">
        <v>2.52</v>
      </c>
      <c r="P894" s="37">
        <v>6.43</v>
      </c>
      <c r="Q894">
        <f t="shared" si="39"/>
        <v>13.39</v>
      </c>
      <c r="R894">
        <f t="shared" si="40"/>
        <v>42.3</v>
      </c>
      <c r="S894" t="str">
        <f>VLOOKUP(C894*1,effectif!A:BA,53,0)</f>
        <v>700257</v>
      </c>
      <c r="T894">
        <f t="shared" si="41"/>
        <v>193018</v>
      </c>
    </row>
    <row r="895" spans="1:20" x14ac:dyDescent="0.25">
      <c r="A895" s="37" t="s">
        <v>11177</v>
      </c>
      <c r="B895" s="37" t="s">
        <v>11178</v>
      </c>
      <c r="C895" s="37" t="s">
        <v>4251</v>
      </c>
      <c r="D895" s="37" t="s">
        <v>11939</v>
      </c>
      <c r="E895" s="37">
        <v>8.19</v>
      </c>
      <c r="F895" s="37">
        <v>0</v>
      </c>
      <c r="G895" s="37">
        <v>0</v>
      </c>
      <c r="H895" s="37">
        <v>15.05</v>
      </c>
      <c r="I895" s="37">
        <v>11.57</v>
      </c>
      <c r="J895" s="37">
        <v>0</v>
      </c>
      <c r="K895" s="37">
        <v>28.21</v>
      </c>
      <c r="L895" s="37">
        <v>2.4500000000000002</v>
      </c>
      <c r="M895" s="37">
        <v>0</v>
      </c>
      <c r="N895" s="37">
        <v>44.85</v>
      </c>
      <c r="O895" s="37">
        <v>5.73</v>
      </c>
      <c r="P895" s="37">
        <v>0</v>
      </c>
      <c r="Q895">
        <f t="shared" si="39"/>
        <v>23.240000000000002</v>
      </c>
      <c r="R895">
        <f t="shared" si="40"/>
        <v>81.25</v>
      </c>
      <c r="S895" t="str">
        <f>VLOOKUP(C895*1,effectif!A:BA,53,0)</f>
        <v>700257</v>
      </c>
      <c r="T895">
        <f t="shared" si="41"/>
        <v>305209</v>
      </c>
    </row>
    <row r="896" spans="1:20" x14ac:dyDescent="0.25">
      <c r="A896" s="37" t="s">
        <v>11177</v>
      </c>
      <c r="B896" s="37" t="s">
        <v>11178</v>
      </c>
      <c r="C896" s="37" t="s">
        <v>7210</v>
      </c>
      <c r="D896" s="37" t="s">
        <v>11940</v>
      </c>
      <c r="E896" s="37"/>
      <c r="F896" s="37"/>
      <c r="G896" s="37"/>
      <c r="H896" s="37"/>
      <c r="I896" s="37"/>
      <c r="J896" s="37"/>
      <c r="K896" s="37"/>
      <c r="L896" s="37"/>
      <c r="M896" s="37"/>
      <c r="N896" s="37"/>
      <c r="O896" s="37"/>
      <c r="P896" s="37"/>
      <c r="Q896">
        <f t="shared" si="39"/>
        <v>0</v>
      </c>
      <c r="R896">
        <f t="shared" si="40"/>
        <v>0</v>
      </c>
      <c r="S896" t="str">
        <f>VLOOKUP(C896*1,effectif!A:BA,53,0)</f>
        <v>700257</v>
      </c>
      <c r="T896">
        <f t="shared" si="41"/>
        <v>306363</v>
      </c>
    </row>
    <row r="897" spans="1:20" x14ac:dyDescent="0.25">
      <c r="A897" s="37" t="s">
        <v>11177</v>
      </c>
      <c r="B897" s="37" t="s">
        <v>11178</v>
      </c>
      <c r="C897" s="37" t="s">
        <v>14003</v>
      </c>
      <c r="D897" s="37" t="s">
        <v>11941</v>
      </c>
      <c r="E897" s="37">
        <v>2.78</v>
      </c>
      <c r="F897" s="37">
        <v>0</v>
      </c>
      <c r="G897" s="37"/>
      <c r="H897" s="37">
        <v>5.88</v>
      </c>
      <c r="I897" s="37">
        <v>0</v>
      </c>
      <c r="J897" s="37"/>
      <c r="K897" s="37"/>
      <c r="L897" s="37"/>
      <c r="M897" s="37"/>
      <c r="N897" s="37"/>
      <c r="O897" s="37"/>
      <c r="P897" s="37"/>
      <c r="Q897">
        <f t="shared" si="39"/>
        <v>8.66</v>
      </c>
      <c r="R897">
        <f t="shared" si="40"/>
        <v>2.78</v>
      </c>
      <c r="S897" t="e">
        <f>VLOOKUP(C897*1,effectif!A:BA,53,0)</f>
        <v>#N/A</v>
      </c>
      <c r="T897">
        <f t="shared" si="41"/>
        <v>305534</v>
      </c>
    </row>
    <row r="898" spans="1:20" x14ac:dyDescent="0.25">
      <c r="A898" s="37" t="s">
        <v>11177</v>
      </c>
      <c r="B898" s="37" t="s">
        <v>11178</v>
      </c>
      <c r="C898" s="37" t="s">
        <v>6289</v>
      </c>
      <c r="D898" s="37" t="s">
        <v>11942</v>
      </c>
      <c r="E898" s="37">
        <v>0.59</v>
      </c>
      <c r="F898" s="37">
        <v>6.45</v>
      </c>
      <c r="G898" s="37">
        <v>0</v>
      </c>
      <c r="H898" s="37">
        <v>7.88</v>
      </c>
      <c r="I898" s="37">
        <v>4.16</v>
      </c>
      <c r="J898" s="37">
        <v>0</v>
      </c>
      <c r="K898" s="37">
        <v>8.61</v>
      </c>
      <c r="L898" s="37">
        <v>0</v>
      </c>
      <c r="M898" s="37">
        <v>0</v>
      </c>
      <c r="N898" s="37">
        <v>19.93</v>
      </c>
      <c r="O898" s="37">
        <v>1.63</v>
      </c>
      <c r="P898" s="37">
        <v>20.350000000000001</v>
      </c>
      <c r="Q898">
        <f t="shared" si="39"/>
        <v>8.4700000000000006</v>
      </c>
      <c r="R898">
        <f t="shared" si="40"/>
        <v>29.13</v>
      </c>
      <c r="S898" t="str">
        <f>VLOOKUP(C898*1,effectif!A:BA,53,0)</f>
        <v>700257</v>
      </c>
      <c r="T898">
        <f t="shared" si="41"/>
        <v>304781</v>
      </c>
    </row>
    <row r="899" spans="1:20" x14ac:dyDescent="0.25">
      <c r="A899" s="37" t="s">
        <v>11177</v>
      </c>
      <c r="B899" s="37" t="s">
        <v>11178</v>
      </c>
      <c r="C899" s="37" t="s">
        <v>9698</v>
      </c>
      <c r="D899" s="37" t="s">
        <v>11943</v>
      </c>
      <c r="E899" s="37">
        <v>0</v>
      </c>
      <c r="F899" s="37">
        <v>0</v>
      </c>
      <c r="G899" s="37"/>
      <c r="H899" s="37">
        <v>15.16</v>
      </c>
      <c r="I899" s="37">
        <v>0</v>
      </c>
      <c r="J899" s="37">
        <v>0</v>
      </c>
      <c r="K899" s="37">
        <v>28.9</v>
      </c>
      <c r="L899" s="37">
        <v>3.64</v>
      </c>
      <c r="M899" s="37">
        <v>0</v>
      </c>
      <c r="N899" s="37">
        <v>43.44</v>
      </c>
      <c r="O899" s="37">
        <v>4.46</v>
      </c>
      <c r="P899" s="37">
        <v>0</v>
      </c>
      <c r="Q899">
        <f t="shared" ref="Q899:Q962" si="42">IFERROR(E899+H899,0)</f>
        <v>15.16</v>
      </c>
      <c r="R899">
        <f t="shared" ref="R899:R962" si="43">IFERROR(E899+K899+N899,0)</f>
        <v>72.34</v>
      </c>
      <c r="S899" t="str">
        <f>VLOOKUP(C899*1,effectif!A:BA,53,0)</f>
        <v>700257</v>
      </c>
      <c r="T899">
        <f t="shared" ref="T899:T962" si="44">C899*1</f>
        <v>193146</v>
      </c>
    </row>
    <row r="900" spans="1:20" x14ac:dyDescent="0.25">
      <c r="A900" s="37" t="s">
        <v>11177</v>
      </c>
      <c r="B900" s="37" t="s">
        <v>11178</v>
      </c>
      <c r="C900" s="37" t="s">
        <v>5150</v>
      </c>
      <c r="D900" s="37" t="s">
        <v>11944</v>
      </c>
      <c r="E900" s="37">
        <v>3.26</v>
      </c>
      <c r="F900" s="37">
        <v>0</v>
      </c>
      <c r="G900" s="37"/>
      <c r="H900" s="37">
        <v>2.93</v>
      </c>
      <c r="I900" s="37">
        <v>0</v>
      </c>
      <c r="J900" s="37">
        <v>0</v>
      </c>
      <c r="K900" s="37">
        <v>7.76</v>
      </c>
      <c r="L900" s="37">
        <v>0</v>
      </c>
      <c r="M900" s="37">
        <v>0</v>
      </c>
      <c r="N900" s="37">
        <v>12.84</v>
      </c>
      <c r="O900" s="37">
        <v>4.42</v>
      </c>
      <c r="P900" s="37">
        <v>0</v>
      </c>
      <c r="Q900">
        <f t="shared" si="42"/>
        <v>6.1899999999999995</v>
      </c>
      <c r="R900">
        <f t="shared" si="43"/>
        <v>23.86</v>
      </c>
      <c r="S900" t="str">
        <f>VLOOKUP(C900*1,effectif!A:BA,53,0)</f>
        <v>700257</v>
      </c>
      <c r="T900">
        <f t="shared" si="44"/>
        <v>302307</v>
      </c>
    </row>
    <row r="901" spans="1:20" x14ac:dyDescent="0.25">
      <c r="A901" s="37" t="s">
        <v>11177</v>
      </c>
      <c r="B901" s="37" t="s">
        <v>11178</v>
      </c>
      <c r="C901" s="37" t="s">
        <v>2621</v>
      </c>
      <c r="D901" s="37" t="s">
        <v>11945</v>
      </c>
      <c r="E901" s="37">
        <v>4.0199999999999996</v>
      </c>
      <c r="F901" s="37">
        <v>0</v>
      </c>
      <c r="G901" s="37">
        <v>0</v>
      </c>
      <c r="H901" s="37">
        <v>16.559999999999999</v>
      </c>
      <c r="I901" s="37">
        <v>0</v>
      </c>
      <c r="J901" s="37">
        <v>0</v>
      </c>
      <c r="K901" s="37"/>
      <c r="L901" s="37"/>
      <c r="M901" s="37"/>
      <c r="N901" s="37"/>
      <c r="O901" s="37"/>
      <c r="P901" s="37"/>
      <c r="Q901">
        <f t="shared" si="42"/>
        <v>20.58</v>
      </c>
      <c r="R901">
        <f t="shared" si="43"/>
        <v>4.0199999999999996</v>
      </c>
      <c r="S901" t="str">
        <f>VLOOKUP(C901*1,effectif!A:BA,53,0)</f>
        <v>700257</v>
      </c>
      <c r="T901">
        <f t="shared" si="44"/>
        <v>305477</v>
      </c>
    </row>
    <row r="902" spans="1:20" x14ac:dyDescent="0.25">
      <c r="A902" s="37" t="s">
        <v>11177</v>
      </c>
      <c r="B902" s="37" t="s">
        <v>11178</v>
      </c>
      <c r="C902" s="37" t="s">
        <v>1814</v>
      </c>
      <c r="D902" s="37" t="s">
        <v>11946</v>
      </c>
      <c r="E902" s="37">
        <v>4.28</v>
      </c>
      <c r="F902" s="37">
        <v>7.31</v>
      </c>
      <c r="G902" s="37">
        <v>0</v>
      </c>
      <c r="H902" s="37">
        <v>9.18</v>
      </c>
      <c r="I902" s="37">
        <v>0</v>
      </c>
      <c r="J902" s="37">
        <v>0</v>
      </c>
      <c r="K902" s="37">
        <v>9.16</v>
      </c>
      <c r="L902" s="37">
        <v>0</v>
      </c>
      <c r="M902" s="37">
        <v>0</v>
      </c>
      <c r="N902" s="37">
        <v>13.28</v>
      </c>
      <c r="O902" s="37">
        <v>1.02</v>
      </c>
      <c r="P902" s="37">
        <v>0</v>
      </c>
      <c r="Q902">
        <f t="shared" si="42"/>
        <v>13.46</v>
      </c>
      <c r="R902">
        <f t="shared" si="43"/>
        <v>26.72</v>
      </c>
      <c r="S902" t="str">
        <f>VLOOKUP(C902*1,effectif!A:BA,53,0)</f>
        <v>700257</v>
      </c>
      <c r="T902">
        <f t="shared" si="44"/>
        <v>304015</v>
      </c>
    </row>
    <row r="903" spans="1:20" x14ac:dyDescent="0.25">
      <c r="A903" s="37" t="s">
        <v>11177</v>
      </c>
      <c r="B903" s="37" t="s">
        <v>11178</v>
      </c>
      <c r="C903" s="37" t="s">
        <v>6215</v>
      </c>
      <c r="D903" s="37" t="s">
        <v>11947</v>
      </c>
      <c r="E903" s="37">
        <v>2.1</v>
      </c>
      <c r="F903" s="37">
        <v>0</v>
      </c>
      <c r="G903" s="37"/>
      <c r="H903" s="37"/>
      <c r="I903" s="37"/>
      <c r="J903" s="37"/>
      <c r="K903" s="37"/>
      <c r="L903" s="37"/>
      <c r="M903" s="37"/>
      <c r="N903" s="37"/>
      <c r="O903" s="37"/>
      <c r="P903" s="37"/>
      <c r="Q903">
        <f t="shared" si="42"/>
        <v>2.1</v>
      </c>
      <c r="R903">
        <f t="shared" si="43"/>
        <v>2.1</v>
      </c>
      <c r="S903" t="str">
        <f>VLOOKUP(C903*1,effectif!A:BA,53,0)</f>
        <v>700257</v>
      </c>
      <c r="T903">
        <f t="shared" si="44"/>
        <v>305701</v>
      </c>
    </row>
    <row r="904" spans="1:20" x14ac:dyDescent="0.25">
      <c r="A904" s="37" t="s">
        <v>11177</v>
      </c>
      <c r="B904" s="37" t="s">
        <v>11178</v>
      </c>
      <c r="C904" s="37" t="s">
        <v>7437</v>
      </c>
      <c r="D904" s="37" t="s">
        <v>11948</v>
      </c>
      <c r="E904" s="37">
        <v>2.88</v>
      </c>
      <c r="F904" s="37">
        <v>0</v>
      </c>
      <c r="G904" s="37">
        <v>0</v>
      </c>
      <c r="H904" s="37">
        <v>6.15</v>
      </c>
      <c r="I904" s="37">
        <v>0</v>
      </c>
      <c r="J904" s="37">
        <v>0</v>
      </c>
      <c r="K904" s="37">
        <v>13.93</v>
      </c>
      <c r="L904" s="37">
        <v>0</v>
      </c>
      <c r="M904" s="37">
        <v>0</v>
      </c>
      <c r="N904" s="37">
        <v>15.7</v>
      </c>
      <c r="O904" s="37">
        <v>1.65</v>
      </c>
      <c r="P904" s="37">
        <v>0</v>
      </c>
      <c r="Q904">
        <f t="shared" si="42"/>
        <v>9.0300000000000011</v>
      </c>
      <c r="R904">
        <f t="shared" si="43"/>
        <v>32.51</v>
      </c>
      <c r="S904" t="str">
        <f>VLOOKUP(C904*1,effectif!A:BA,53,0)</f>
        <v>700257</v>
      </c>
      <c r="T904">
        <f t="shared" si="44"/>
        <v>304399</v>
      </c>
    </row>
    <row r="905" spans="1:20" x14ac:dyDescent="0.25">
      <c r="A905" s="37" t="s">
        <v>11174</v>
      </c>
      <c r="B905" s="37" t="s">
        <v>11175</v>
      </c>
      <c r="C905" s="37" t="s">
        <v>14004</v>
      </c>
      <c r="D905" s="37" t="s">
        <v>11488</v>
      </c>
      <c r="E905" s="37"/>
      <c r="F905" s="37"/>
      <c r="G905" s="37"/>
      <c r="H905" s="37"/>
      <c r="I905" s="37"/>
      <c r="J905" s="37"/>
      <c r="K905" s="37"/>
      <c r="L905" s="37"/>
      <c r="M905" s="37"/>
      <c r="N905" s="37"/>
      <c r="O905" s="37"/>
      <c r="P905" s="37"/>
      <c r="Q905">
        <f t="shared" si="42"/>
        <v>0</v>
      </c>
      <c r="R905">
        <f t="shared" si="43"/>
        <v>0</v>
      </c>
      <c r="S905" t="e">
        <f>VLOOKUP(C905*1,effectif!A:BA,53,0)</f>
        <v>#N/A</v>
      </c>
      <c r="T905">
        <f t="shared" si="44"/>
        <v>900436</v>
      </c>
    </row>
    <row r="906" spans="1:20" x14ac:dyDescent="0.25">
      <c r="A906" s="37" t="s">
        <v>11219</v>
      </c>
      <c r="B906" s="37" t="s">
        <v>11220</v>
      </c>
      <c r="C906" s="37" t="s">
        <v>1466</v>
      </c>
      <c r="D906" s="37" t="s">
        <v>11949</v>
      </c>
      <c r="E906" s="37"/>
      <c r="F906" s="37"/>
      <c r="G906" s="37"/>
      <c r="H906" s="37"/>
      <c r="I906" s="37"/>
      <c r="J906" s="37"/>
      <c r="K906" s="37"/>
      <c r="L906" s="37"/>
      <c r="M906" s="37"/>
      <c r="N906" s="37"/>
      <c r="O906" s="37"/>
      <c r="P906" s="37"/>
      <c r="Q906">
        <f t="shared" si="42"/>
        <v>0</v>
      </c>
      <c r="R906">
        <f t="shared" si="43"/>
        <v>0</v>
      </c>
      <c r="S906">
        <f>VLOOKUP(C906*1,effectif!A:BA,53,0)</f>
        <v>0</v>
      </c>
      <c r="T906">
        <f t="shared" si="44"/>
        <v>300232</v>
      </c>
    </row>
    <row r="907" spans="1:20" x14ac:dyDescent="0.25">
      <c r="A907" s="37" t="s">
        <v>11172</v>
      </c>
      <c r="B907" s="37" t="s">
        <v>11081</v>
      </c>
      <c r="C907" s="37" t="s">
        <v>1629</v>
      </c>
      <c r="D907" s="37" t="s">
        <v>11979</v>
      </c>
      <c r="E907" s="37">
        <v>4.79</v>
      </c>
      <c r="F907" s="37">
        <v>0.91</v>
      </c>
      <c r="G907" s="37">
        <v>0.78</v>
      </c>
      <c r="H907" s="37">
        <v>7.22</v>
      </c>
      <c r="I907" s="37">
        <v>2.6</v>
      </c>
      <c r="J907" s="37">
        <v>2.81</v>
      </c>
      <c r="K907" s="37">
        <v>13.35</v>
      </c>
      <c r="L907" s="37">
        <v>2.5</v>
      </c>
      <c r="M907" s="37">
        <v>4.59</v>
      </c>
      <c r="N907" s="37">
        <v>15.35</v>
      </c>
      <c r="O907" s="37">
        <v>5.23</v>
      </c>
      <c r="P907" s="37">
        <v>5.86</v>
      </c>
      <c r="Q907">
        <f t="shared" si="42"/>
        <v>12.01</v>
      </c>
      <c r="R907">
        <f t="shared" si="43"/>
        <v>33.49</v>
      </c>
      <c r="S907">
        <f>VLOOKUP(C907*1,effectif!A:BA,53,0)</f>
        <v>0</v>
      </c>
      <c r="T907">
        <f t="shared" si="44"/>
        <v>193087</v>
      </c>
    </row>
    <row r="908" spans="1:20" x14ac:dyDescent="0.25">
      <c r="A908" s="37" t="s">
        <v>11174</v>
      </c>
      <c r="B908" s="37" t="s">
        <v>11175</v>
      </c>
      <c r="C908" s="37" t="s">
        <v>1666</v>
      </c>
      <c r="D908" s="37" t="s">
        <v>11980</v>
      </c>
      <c r="E908" s="37">
        <v>4.97</v>
      </c>
      <c r="F908" s="37">
        <v>0.68</v>
      </c>
      <c r="G908" s="37">
        <v>0.63</v>
      </c>
      <c r="H908" s="37">
        <v>6.36</v>
      </c>
      <c r="I908" s="37">
        <v>4.88</v>
      </c>
      <c r="J908" s="37">
        <v>3.12</v>
      </c>
      <c r="K908" s="37">
        <v>11.57</v>
      </c>
      <c r="L908" s="37">
        <v>7.37</v>
      </c>
      <c r="M908" s="37">
        <v>3.95</v>
      </c>
      <c r="N908" s="37">
        <v>15</v>
      </c>
      <c r="O908" s="37">
        <v>6.39</v>
      </c>
      <c r="P908" s="37">
        <v>5.96</v>
      </c>
      <c r="Q908">
        <f t="shared" si="42"/>
        <v>11.33</v>
      </c>
      <c r="R908">
        <f t="shared" si="43"/>
        <v>31.54</v>
      </c>
      <c r="S908" t="str">
        <f>VLOOKUP(C908*1,effectif!A:BA,53,0)</f>
        <v>071201</v>
      </c>
      <c r="T908">
        <f t="shared" si="44"/>
        <v>167187</v>
      </c>
    </row>
    <row r="909" spans="1:20" x14ac:dyDescent="0.25">
      <c r="A909" s="37" t="s">
        <v>11177</v>
      </c>
      <c r="B909" s="37" t="s">
        <v>11178</v>
      </c>
      <c r="C909" s="37" t="s">
        <v>4619</v>
      </c>
      <c r="D909" s="37" t="s">
        <v>11981</v>
      </c>
      <c r="E909" s="37">
        <v>1.1100000000000001</v>
      </c>
      <c r="F909" s="37">
        <v>0</v>
      </c>
      <c r="G909" s="37">
        <v>1.83</v>
      </c>
      <c r="H909" s="37">
        <v>6.87</v>
      </c>
      <c r="I909" s="37">
        <v>0</v>
      </c>
      <c r="J909" s="37">
        <v>3.13</v>
      </c>
      <c r="K909" s="37">
        <v>14.01</v>
      </c>
      <c r="L909" s="37">
        <v>20.190000000000001</v>
      </c>
      <c r="M909" s="37">
        <v>0</v>
      </c>
      <c r="N909" s="37">
        <v>13</v>
      </c>
      <c r="O909" s="37">
        <v>21.69</v>
      </c>
      <c r="P909" s="37">
        <v>2.29</v>
      </c>
      <c r="Q909">
        <f t="shared" si="42"/>
        <v>7.98</v>
      </c>
      <c r="R909">
        <f t="shared" si="43"/>
        <v>28.119999999999997</v>
      </c>
      <c r="S909" t="str">
        <f>VLOOKUP(C909*1,effectif!A:BA,53,0)</f>
        <v>071201</v>
      </c>
      <c r="T909">
        <f t="shared" si="44"/>
        <v>303306</v>
      </c>
    </row>
    <row r="910" spans="1:20" x14ac:dyDescent="0.25">
      <c r="A910" s="37" t="s">
        <v>11177</v>
      </c>
      <c r="B910" s="37" t="s">
        <v>11178</v>
      </c>
      <c r="C910" s="37" t="s">
        <v>7771</v>
      </c>
      <c r="D910" s="37" t="s">
        <v>11982</v>
      </c>
      <c r="E910" s="37"/>
      <c r="F910" s="37"/>
      <c r="G910" s="37"/>
      <c r="H910" s="37"/>
      <c r="I910" s="37"/>
      <c r="J910" s="37"/>
      <c r="K910" s="37"/>
      <c r="L910" s="37"/>
      <c r="M910" s="37"/>
      <c r="N910" s="37"/>
      <c r="O910" s="37"/>
      <c r="P910" s="37"/>
      <c r="Q910">
        <f t="shared" si="42"/>
        <v>0</v>
      </c>
      <c r="R910">
        <f t="shared" si="43"/>
        <v>0</v>
      </c>
      <c r="S910" t="str">
        <f>VLOOKUP(C910*1,effectif!A:BA,53,0)</f>
        <v>071201</v>
      </c>
      <c r="T910">
        <f t="shared" si="44"/>
        <v>306389</v>
      </c>
    </row>
    <row r="911" spans="1:20" x14ac:dyDescent="0.25">
      <c r="A911" s="37" t="s">
        <v>11177</v>
      </c>
      <c r="B911" s="37" t="s">
        <v>11178</v>
      </c>
      <c r="C911" s="37" t="s">
        <v>4930</v>
      </c>
      <c r="D911" s="37" t="s">
        <v>11983</v>
      </c>
      <c r="E911" s="37"/>
      <c r="F911" s="37"/>
      <c r="G911" s="37"/>
      <c r="H911" s="37"/>
      <c r="I911" s="37"/>
      <c r="J911" s="37"/>
      <c r="K911" s="37"/>
      <c r="L911" s="37"/>
      <c r="M911" s="37"/>
      <c r="N911" s="37"/>
      <c r="O911" s="37"/>
      <c r="P911" s="37"/>
      <c r="Q911">
        <f t="shared" si="42"/>
        <v>0</v>
      </c>
      <c r="R911">
        <f t="shared" si="43"/>
        <v>0</v>
      </c>
      <c r="S911" t="str">
        <f>VLOOKUP(C911*1,effectif!A:BA,53,0)</f>
        <v>071201</v>
      </c>
      <c r="T911">
        <f t="shared" si="44"/>
        <v>306391</v>
      </c>
    </row>
    <row r="912" spans="1:20" x14ac:dyDescent="0.25">
      <c r="A912" s="37" t="s">
        <v>11177</v>
      </c>
      <c r="B912" s="37" t="s">
        <v>11178</v>
      </c>
      <c r="C912" s="37" t="s">
        <v>3282</v>
      </c>
      <c r="D912" s="37" t="s">
        <v>11984</v>
      </c>
      <c r="E912" s="37">
        <v>2.52</v>
      </c>
      <c r="F912" s="37">
        <v>3.79</v>
      </c>
      <c r="G912" s="37">
        <v>1.1000000000000001</v>
      </c>
      <c r="H912" s="37">
        <v>2.59</v>
      </c>
      <c r="I912" s="37">
        <v>2.79</v>
      </c>
      <c r="J912" s="37">
        <v>3.91</v>
      </c>
      <c r="K912" s="37">
        <v>9.1999999999999993</v>
      </c>
      <c r="L912" s="37">
        <v>0.86</v>
      </c>
      <c r="M912" s="37">
        <v>2.4300000000000002</v>
      </c>
      <c r="N912" s="37">
        <v>17.75</v>
      </c>
      <c r="O912" s="37">
        <v>4.2</v>
      </c>
      <c r="P912" s="37">
        <v>2.0299999999999998</v>
      </c>
      <c r="Q912">
        <f t="shared" si="42"/>
        <v>5.1099999999999994</v>
      </c>
      <c r="R912">
        <f t="shared" si="43"/>
        <v>29.47</v>
      </c>
      <c r="S912" t="str">
        <f>VLOOKUP(C912*1,effectif!A:BA,53,0)</f>
        <v>071201</v>
      </c>
      <c r="T912">
        <f t="shared" si="44"/>
        <v>188356</v>
      </c>
    </row>
    <row r="913" spans="1:20" x14ac:dyDescent="0.25">
      <c r="A913" s="37" t="s">
        <v>11177</v>
      </c>
      <c r="B913" s="37" t="s">
        <v>11178</v>
      </c>
      <c r="C913" s="37" t="s">
        <v>6892</v>
      </c>
      <c r="D913" s="37" t="s">
        <v>11985</v>
      </c>
      <c r="E913" s="37">
        <v>6.38</v>
      </c>
      <c r="F913" s="37">
        <v>4.3899999999999997</v>
      </c>
      <c r="G913" s="37">
        <v>0</v>
      </c>
      <c r="H913" s="37">
        <v>9.4</v>
      </c>
      <c r="I913" s="37">
        <v>4.45</v>
      </c>
      <c r="J913" s="37">
        <v>6.28</v>
      </c>
      <c r="K913" s="37">
        <v>8.1</v>
      </c>
      <c r="L913" s="37">
        <v>1.55</v>
      </c>
      <c r="M913" s="37">
        <v>0</v>
      </c>
      <c r="N913" s="37">
        <v>17.170000000000002</v>
      </c>
      <c r="O913" s="37">
        <v>0</v>
      </c>
      <c r="P913" s="37">
        <v>7.63</v>
      </c>
      <c r="Q913">
        <f t="shared" si="42"/>
        <v>15.780000000000001</v>
      </c>
      <c r="R913">
        <f t="shared" si="43"/>
        <v>31.650000000000002</v>
      </c>
      <c r="S913" t="str">
        <f>VLOOKUP(C913*1,effectif!A:BA,53,0)</f>
        <v>071201</v>
      </c>
      <c r="T913">
        <f t="shared" si="44"/>
        <v>303792</v>
      </c>
    </row>
    <row r="914" spans="1:20" x14ac:dyDescent="0.25">
      <c r="A914" s="37" t="s">
        <v>11177</v>
      </c>
      <c r="B914" s="37" t="s">
        <v>11178</v>
      </c>
      <c r="C914" s="37" t="s">
        <v>1663</v>
      </c>
      <c r="D914" s="37" t="s">
        <v>11986</v>
      </c>
      <c r="E914" s="37">
        <v>4.5</v>
      </c>
      <c r="F914" s="37">
        <v>0</v>
      </c>
      <c r="G914" s="37">
        <v>0</v>
      </c>
      <c r="H914" s="37">
        <v>0</v>
      </c>
      <c r="I914" s="37"/>
      <c r="J914" s="37"/>
      <c r="K914" s="37"/>
      <c r="L914" s="37"/>
      <c r="M914" s="37"/>
      <c r="N914" s="37"/>
      <c r="O914" s="37"/>
      <c r="P914" s="37"/>
      <c r="Q914">
        <f t="shared" si="42"/>
        <v>4.5</v>
      </c>
      <c r="R914">
        <f t="shared" si="43"/>
        <v>4.5</v>
      </c>
      <c r="S914" t="str">
        <f>VLOOKUP(C914*1,effectif!A:BA,53,0)</f>
        <v>071201</v>
      </c>
      <c r="T914">
        <f t="shared" si="44"/>
        <v>305614</v>
      </c>
    </row>
    <row r="915" spans="1:20" x14ac:dyDescent="0.25">
      <c r="A915" s="37" t="s">
        <v>11177</v>
      </c>
      <c r="B915" s="37" t="s">
        <v>11178</v>
      </c>
      <c r="C915" s="37" t="s">
        <v>3920</v>
      </c>
      <c r="D915" s="37" t="s">
        <v>11987</v>
      </c>
      <c r="E915" s="37">
        <v>0.27</v>
      </c>
      <c r="F915" s="37">
        <v>0</v>
      </c>
      <c r="G915" s="37">
        <v>0</v>
      </c>
      <c r="H915" s="37"/>
      <c r="I915" s="37"/>
      <c r="J915" s="37"/>
      <c r="K915" s="37"/>
      <c r="L915" s="37"/>
      <c r="M915" s="37"/>
      <c r="N915" s="37"/>
      <c r="O915" s="37"/>
      <c r="P915" s="37"/>
      <c r="Q915">
        <f t="shared" si="42"/>
        <v>0.27</v>
      </c>
      <c r="R915">
        <f t="shared" si="43"/>
        <v>0.27</v>
      </c>
      <c r="S915" t="str">
        <f>VLOOKUP(C915*1,effectif!A:BA,53,0)</f>
        <v>071201</v>
      </c>
      <c r="T915">
        <f t="shared" si="44"/>
        <v>305647</v>
      </c>
    </row>
    <row r="916" spans="1:20" x14ac:dyDescent="0.25">
      <c r="A916" s="37" t="s">
        <v>11177</v>
      </c>
      <c r="B916" s="37" t="s">
        <v>11178</v>
      </c>
      <c r="C916" s="37" t="s">
        <v>2078</v>
      </c>
      <c r="D916" s="37" t="s">
        <v>11988</v>
      </c>
      <c r="E916" s="37">
        <v>5.71</v>
      </c>
      <c r="F916" s="37">
        <v>0</v>
      </c>
      <c r="G916" s="37">
        <v>1.86</v>
      </c>
      <c r="H916" s="37">
        <v>7.4</v>
      </c>
      <c r="I916" s="37">
        <v>0</v>
      </c>
      <c r="J916" s="37">
        <v>4.2699999999999996</v>
      </c>
      <c r="K916" s="37">
        <v>13.8</v>
      </c>
      <c r="L916" s="37">
        <v>0</v>
      </c>
      <c r="M916" s="37">
        <v>4.3600000000000003</v>
      </c>
      <c r="N916" s="37"/>
      <c r="O916" s="37"/>
      <c r="P916" s="37"/>
      <c r="Q916">
        <f t="shared" si="42"/>
        <v>13.11</v>
      </c>
      <c r="R916">
        <f t="shared" si="43"/>
        <v>19.510000000000002</v>
      </c>
      <c r="S916" t="str">
        <f>VLOOKUP(C916*1,effectif!A:BA,53,0)</f>
        <v>071201</v>
      </c>
      <c r="T916">
        <f t="shared" si="44"/>
        <v>305389</v>
      </c>
    </row>
    <row r="917" spans="1:20" x14ac:dyDescent="0.25">
      <c r="A917" s="37" t="s">
        <v>11177</v>
      </c>
      <c r="B917" s="37" t="s">
        <v>11178</v>
      </c>
      <c r="C917" s="37" t="s">
        <v>5928</v>
      </c>
      <c r="D917" s="37" t="s">
        <v>11989</v>
      </c>
      <c r="E917" s="37">
        <v>16.86</v>
      </c>
      <c r="F917" s="37">
        <v>0</v>
      </c>
      <c r="G917" s="37">
        <v>0</v>
      </c>
      <c r="H917" s="37">
        <v>10.84</v>
      </c>
      <c r="I917" s="37">
        <v>0.69</v>
      </c>
      <c r="J917" s="37">
        <v>0</v>
      </c>
      <c r="K917" s="37">
        <v>16.75</v>
      </c>
      <c r="L917" s="37">
        <v>15.2</v>
      </c>
      <c r="M917" s="37">
        <v>12.79</v>
      </c>
      <c r="N917" s="37">
        <v>16.5</v>
      </c>
      <c r="O917" s="37">
        <v>17.88</v>
      </c>
      <c r="P917" s="37">
        <v>10.4</v>
      </c>
      <c r="Q917">
        <f t="shared" si="42"/>
        <v>27.7</v>
      </c>
      <c r="R917">
        <f t="shared" si="43"/>
        <v>50.11</v>
      </c>
      <c r="S917" t="str">
        <f>VLOOKUP(C917*1,effectif!A:BA,53,0)</f>
        <v>071201</v>
      </c>
      <c r="T917">
        <f t="shared" si="44"/>
        <v>304785</v>
      </c>
    </row>
    <row r="918" spans="1:20" x14ac:dyDescent="0.25">
      <c r="A918" s="37" t="s">
        <v>11177</v>
      </c>
      <c r="B918" s="37" t="s">
        <v>11178</v>
      </c>
      <c r="C918" s="37" t="s">
        <v>7609</v>
      </c>
      <c r="D918" s="37" t="s">
        <v>11990</v>
      </c>
      <c r="E918" s="37"/>
      <c r="F918" s="37"/>
      <c r="G918" s="37"/>
      <c r="H918" s="37"/>
      <c r="I918" s="37"/>
      <c r="J918" s="37"/>
      <c r="K918" s="37"/>
      <c r="L918" s="37"/>
      <c r="M918" s="37"/>
      <c r="N918" s="37"/>
      <c r="O918" s="37"/>
      <c r="P918" s="37"/>
      <c r="Q918">
        <f t="shared" si="42"/>
        <v>0</v>
      </c>
      <c r="R918">
        <f t="shared" si="43"/>
        <v>0</v>
      </c>
      <c r="S918" t="str">
        <f>VLOOKUP(C918*1,effectif!A:BA,53,0)</f>
        <v>071201</v>
      </c>
      <c r="T918">
        <f t="shared" si="44"/>
        <v>306186</v>
      </c>
    </row>
    <row r="919" spans="1:20" x14ac:dyDescent="0.25">
      <c r="A919" s="37" t="s">
        <v>11177</v>
      </c>
      <c r="B919" s="37" t="s">
        <v>11178</v>
      </c>
      <c r="C919" s="37" t="s">
        <v>4055</v>
      </c>
      <c r="D919" s="37" t="s">
        <v>11991</v>
      </c>
      <c r="E919" s="37">
        <v>2.36</v>
      </c>
      <c r="F919" s="37">
        <v>0</v>
      </c>
      <c r="G919" s="37">
        <v>0</v>
      </c>
      <c r="H919" s="37">
        <v>4.4000000000000004</v>
      </c>
      <c r="I919" s="37">
        <v>0.18</v>
      </c>
      <c r="J919" s="37">
        <v>0</v>
      </c>
      <c r="K919" s="37">
        <v>6.3</v>
      </c>
      <c r="L919" s="37">
        <v>0.55000000000000004</v>
      </c>
      <c r="M919" s="37">
        <v>3.77</v>
      </c>
      <c r="N919" s="37">
        <v>13.97</v>
      </c>
      <c r="O919" s="37">
        <v>2.12</v>
      </c>
      <c r="P919" s="37">
        <v>7.31</v>
      </c>
      <c r="Q919">
        <f t="shared" si="42"/>
        <v>6.76</v>
      </c>
      <c r="R919">
        <f t="shared" si="43"/>
        <v>22.630000000000003</v>
      </c>
      <c r="S919" t="str">
        <f>VLOOKUP(C919*1,effectif!A:BA,53,0)</f>
        <v>071201</v>
      </c>
      <c r="T919">
        <f t="shared" si="44"/>
        <v>304353</v>
      </c>
    </row>
    <row r="920" spans="1:20" x14ac:dyDescent="0.25">
      <c r="A920" s="37" t="s">
        <v>11177</v>
      </c>
      <c r="B920" s="37" t="s">
        <v>11178</v>
      </c>
      <c r="C920" s="37" t="s">
        <v>10053</v>
      </c>
      <c r="D920" s="37" t="s">
        <v>11189</v>
      </c>
      <c r="E920" s="37"/>
      <c r="F920" s="37"/>
      <c r="G920" s="37"/>
      <c r="H920" s="37"/>
      <c r="I920" s="37"/>
      <c r="J920" s="37"/>
      <c r="K920" s="37"/>
      <c r="L920" s="37"/>
      <c r="M920" s="37"/>
      <c r="N920" s="37"/>
      <c r="O920" s="37"/>
      <c r="P920" s="37"/>
      <c r="Q920">
        <f t="shared" si="42"/>
        <v>0</v>
      </c>
      <c r="R920">
        <f t="shared" si="43"/>
        <v>0</v>
      </c>
      <c r="S920" t="str">
        <f>VLOOKUP(C920*1,effectif!A:BA,53,0)</f>
        <v>071201</v>
      </c>
      <c r="T920">
        <f t="shared" si="44"/>
        <v>97851</v>
      </c>
    </row>
    <row r="921" spans="1:20" x14ac:dyDescent="0.25">
      <c r="A921" s="37" t="s">
        <v>11177</v>
      </c>
      <c r="B921" s="37" t="s">
        <v>11178</v>
      </c>
      <c r="C921" s="37" t="s">
        <v>10285</v>
      </c>
      <c r="D921" s="37" t="s">
        <v>11189</v>
      </c>
      <c r="E921" s="37"/>
      <c r="F921" s="37"/>
      <c r="G921" s="37"/>
      <c r="H921" s="37"/>
      <c r="I921" s="37"/>
      <c r="J921" s="37"/>
      <c r="K921" s="37"/>
      <c r="L921" s="37"/>
      <c r="M921" s="37"/>
      <c r="N921" s="37"/>
      <c r="O921" s="37"/>
      <c r="P921" s="37"/>
      <c r="Q921">
        <f t="shared" si="42"/>
        <v>0</v>
      </c>
      <c r="R921">
        <f t="shared" si="43"/>
        <v>0</v>
      </c>
      <c r="S921" t="str">
        <f>VLOOKUP(C921*1,effectif!A:BA,53,0)</f>
        <v>071201</v>
      </c>
      <c r="T921">
        <f t="shared" si="44"/>
        <v>97183</v>
      </c>
    </row>
    <row r="922" spans="1:20" x14ac:dyDescent="0.25">
      <c r="A922" s="37" t="s">
        <v>11177</v>
      </c>
      <c r="B922" s="37" t="s">
        <v>11178</v>
      </c>
      <c r="C922" s="37" t="s">
        <v>8711</v>
      </c>
      <c r="D922" s="37" t="s">
        <v>11189</v>
      </c>
      <c r="E922" s="37"/>
      <c r="F922" s="37"/>
      <c r="G922" s="37"/>
      <c r="H922" s="37"/>
      <c r="I922" s="37"/>
      <c r="J922" s="37"/>
      <c r="K922" s="37"/>
      <c r="L922" s="37"/>
      <c r="M922" s="37"/>
      <c r="N922" s="37"/>
      <c r="O922" s="37"/>
      <c r="P922" s="37"/>
      <c r="Q922">
        <f t="shared" si="42"/>
        <v>0</v>
      </c>
      <c r="R922">
        <f t="shared" si="43"/>
        <v>0</v>
      </c>
      <c r="S922" t="str">
        <f>VLOOKUP(C922*1,effectif!A:BA,53,0)</f>
        <v>071201</v>
      </c>
      <c r="T922">
        <f t="shared" si="44"/>
        <v>993276</v>
      </c>
    </row>
    <row r="923" spans="1:20" x14ac:dyDescent="0.25">
      <c r="A923" s="37" t="s">
        <v>11174</v>
      </c>
      <c r="B923" s="37" t="s">
        <v>11175</v>
      </c>
      <c r="C923" s="37" t="s">
        <v>1625</v>
      </c>
      <c r="D923" s="37" t="s">
        <v>11992</v>
      </c>
      <c r="E923" s="37">
        <v>3.51</v>
      </c>
      <c r="F923" s="37">
        <v>0.81</v>
      </c>
      <c r="G923" s="37">
        <v>0.28000000000000003</v>
      </c>
      <c r="H923" s="37">
        <v>7.15</v>
      </c>
      <c r="I923" s="37">
        <v>1.89</v>
      </c>
      <c r="J923" s="37">
        <v>3.57</v>
      </c>
      <c r="K923" s="37">
        <v>13.27</v>
      </c>
      <c r="L923" s="37">
        <v>1.02</v>
      </c>
      <c r="M923" s="37">
        <v>3.54</v>
      </c>
      <c r="N923" s="37">
        <v>14.8</v>
      </c>
      <c r="O923" s="37">
        <v>4.33</v>
      </c>
      <c r="P923" s="37">
        <v>1.82</v>
      </c>
      <c r="Q923">
        <f t="shared" si="42"/>
        <v>10.66</v>
      </c>
      <c r="R923">
        <f t="shared" si="43"/>
        <v>31.580000000000002</v>
      </c>
      <c r="S923" t="str">
        <f>VLOOKUP(C923*1,effectif!A:BA,53,0)</f>
        <v>071212</v>
      </c>
      <c r="T923">
        <f t="shared" si="44"/>
        <v>305596</v>
      </c>
    </row>
    <row r="924" spans="1:20" x14ac:dyDescent="0.25">
      <c r="A924" s="37" t="s">
        <v>11177</v>
      </c>
      <c r="B924" s="37" t="s">
        <v>11178</v>
      </c>
      <c r="C924" s="37" t="s">
        <v>10275</v>
      </c>
      <c r="D924" s="37" t="s">
        <v>11993</v>
      </c>
      <c r="E924" s="37">
        <v>0</v>
      </c>
      <c r="F924" s="37">
        <v>0</v>
      </c>
      <c r="G924" s="37">
        <v>0</v>
      </c>
      <c r="H924" s="37">
        <v>0</v>
      </c>
      <c r="I924" s="37">
        <v>0</v>
      </c>
      <c r="J924" s="37">
        <v>0</v>
      </c>
      <c r="K924" s="37">
        <v>12.24</v>
      </c>
      <c r="L924" s="37">
        <v>0</v>
      </c>
      <c r="M924" s="37">
        <v>0</v>
      </c>
      <c r="N924" s="37">
        <v>7.27</v>
      </c>
      <c r="O924" s="37">
        <v>0</v>
      </c>
      <c r="P924" s="37">
        <v>0</v>
      </c>
      <c r="Q924">
        <f t="shared" si="42"/>
        <v>0</v>
      </c>
      <c r="R924">
        <f t="shared" si="43"/>
        <v>19.509999999999998</v>
      </c>
      <c r="S924" t="str">
        <f>VLOOKUP(C924*1,effectif!A:BA,53,0)</f>
        <v>071212</v>
      </c>
      <c r="T924">
        <f t="shared" si="44"/>
        <v>156298</v>
      </c>
    </row>
    <row r="925" spans="1:20" x14ac:dyDescent="0.25">
      <c r="A925" s="37" t="s">
        <v>11177</v>
      </c>
      <c r="B925" s="37" t="s">
        <v>11178</v>
      </c>
      <c r="C925" s="37" t="s">
        <v>6403</v>
      </c>
      <c r="D925" s="37" t="s">
        <v>11994</v>
      </c>
      <c r="E925" s="37">
        <v>7.29</v>
      </c>
      <c r="F925" s="37">
        <v>0</v>
      </c>
      <c r="G925" s="37">
        <v>0</v>
      </c>
      <c r="H925" s="37">
        <v>16.93</v>
      </c>
      <c r="I925" s="37">
        <v>0</v>
      </c>
      <c r="J925" s="37">
        <v>16.79</v>
      </c>
      <c r="K925" s="37">
        <v>25.44</v>
      </c>
      <c r="L925" s="37">
        <v>0</v>
      </c>
      <c r="M925" s="37">
        <v>0</v>
      </c>
      <c r="N925" s="37">
        <v>18.12</v>
      </c>
      <c r="O925" s="37">
        <v>24.7</v>
      </c>
      <c r="P925" s="37">
        <v>0</v>
      </c>
      <c r="Q925">
        <f t="shared" si="42"/>
        <v>24.22</v>
      </c>
      <c r="R925">
        <f t="shared" si="43"/>
        <v>50.850000000000009</v>
      </c>
      <c r="S925" t="str">
        <f>VLOOKUP(C925*1,effectif!A:BA,53,0)</f>
        <v>071212</v>
      </c>
      <c r="T925">
        <f t="shared" si="44"/>
        <v>304750</v>
      </c>
    </row>
    <row r="926" spans="1:20" x14ac:dyDescent="0.25">
      <c r="A926" s="37" t="s">
        <v>11177</v>
      </c>
      <c r="B926" s="37" t="s">
        <v>11178</v>
      </c>
      <c r="C926" s="37" t="s">
        <v>4176</v>
      </c>
      <c r="D926" s="37" t="s">
        <v>11995</v>
      </c>
      <c r="E926" s="37">
        <v>5.23</v>
      </c>
      <c r="F926" s="37">
        <v>0</v>
      </c>
      <c r="G926" s="37">
        <v>0</v>
      </c>
      <c r="H926" s="37">
        <v>9.5399999999999991</v>
      </c>
      <c r="I926" s="37">
        <v>2.56</v>
      </c>
      <c r="J926" s="37">
        <v>2.72</v>
      </c>
      <c r="K926" s="37">
        <v>13.2</v>
      </c>
      <c r="L926" s="37">
        <v>0.46</v>
      </c>
      <c r="M926" s="37">
        <v>2.79</v>
      </c>
      <c r="N926" s="37">
        <v>12.98</v>
      </c>
      <c r="O926" s="37">
        <v>1.59</v>
      </c>
      <c r="P926" s="37">
        <v>0</v>
      </c>
      <c r="Q926">
        <f t="shared" si="42"/>
        <v>14.77</v>
      </c>
      <c r="R926">
        <f t="shared" si="43"/>
        <v>31.41</v>
      </c>
      <c r="S926" t="str">
        <f>VLOOKUP(C926*1,effectif!A:BA,53,0)</f>
        <v>071212</v>
      </c>
      <c r="T926">
        <f t="shared" si="44"/>
        <v>305065</v>
      </c>
    </row>
    <row r="927" spans="1:20" x14ac:dyDescent="0.25">
      <c r="A927" s="37" t="s">
        <v>11177</v>
      </c>
      <c r="B927" s="37" t="s">
        <v>11178</v>
      </c>
      <c r="C927" s="37" t="s">
        <v>9810</v>
      </c>
      <c r="D927" s="37" t="s">
        <v>11996</v>
      </c>
      <c r="E927" s="37">
        <v>4.34</v>
      </c>
      <c r="F927" s="37">
        <v>0</v>
      </c>
      <c r="G927" s="37">
        <v>0</v>
      </c>
      <c r="H927" s="37">
        <v>7.79</v>
      </c>
      <c r="I927" s="37">
        <v>0.55000000000000004</v>
      </c>
      <c r="J927" s="37">
        <v>7.37</v>
      </c>
      <c r="K927" s="37">
        <v>9.68</v>
      </c>
      <c r="L927" s="37">
        <v>1.07</v>
      </c>
      <c r="M927" s="37">
        <v>0</v>
      </c>
      <c r="N927" s="37">
        <v>14.42</v>
      </c>
      <c r="O927" s="37">
        <v>17.149999999999999</v>
      </c>
      <c r="P927" s="37">
        <v>0</v>
      </c>
      <c r="Q927">
        <f t="shared" si="42"/>
        <v>12.129999999999999</v>
      </c>
      <c r="R927">
        <f t="shared" si="43"/>
        <v>28.439999999999998</v>
      </c>
      <c r="S927" t="str">
        <f>VLOOKUP(C927*1,effectif!A:BA,53,0)</f>
        <v>071212</v>
      </c>
      <c r="T927">
        <f t="shared" si="44"/>
        <v>304101</v>
      </c>
    </row>
    <row r="928" spans="1:20" x14ac:dyDescent="0.25">
      <c r="A928" s="37" t="s">
        <v>11177</v>
      </c>
      <c r="B928" s="37" t="s">
        <v>11178</v>
      </c>
      <c r="C928" s="37" t="s">
        <v>3361</v>
      </c>
      <c r="D928" s="37" t="s">
        <v>11997</v>
      </c>
      <c r="E928" s="37">
        <v>2.09</v>
      </c>
      <c r="F928" s="37">
        <v>1.48</v>
      </c>
      <c r="G928" s="37">
        <v>0</v>
      </c>
      <c r="H928" s="37">
        <v>5.09</v>
      </c>
      <c r="I928" s="37">
        <v>2.4700000000000002</v>
      </c>
      <c r="J928" s="37">
        <v>1.75</v>
      </c>
      <c r="K928" s="37">
        <v>14.52</v>
      </c>
      <c r="L928" s="37">
        <v>4.42</v>
      </c>
      <c r="M928" s="37">
        <v>4.95</v>
      </c>
      <c r="N928" s="37">
        <v>21.34</v>
      </c>
      <c r="O928" s="37">
        <v>2.95</v>
      </c>
      <c r="P928" s="37">
        <v>4.4000000000000004</v>
      </c>
      <c r="Q928">
        <f t="shared" si="42"/>
        <v>7.18</v>
      </c>
      <c r="R928">
        <f t="shared" si="43"/>
        <v>37.950000000000003</v>
      </c>
      <c r="S928" t="str">
        <f>VLOOKUP(C928*1,effectif!A:BA,53,0)</f>
        <v>071212</v>
      </c>
      <c r="T928">
        <f t="shared" si="44"/>
        <v>301373</v>
      </c>
    </row>
    <row r="929" spans="1:20" x14ac:dyDescent="0.25">
      <c r="A929" s="37" t="s">
        <v>11177</v>
      </c>
      <c r="B929" s="37" t="s">
        <v>11178</v>
      </c>
      <c r="C929" s="37" t="s">
        <v>6474</v>
      </c>
      <c r="D929" s="37" t="s">
        <v>11998</v>
      </c>
      <c r="E929" s="37">
        <v>1.7</v>
      </c>
      <c r="F929" s="37">
        <v>0</v>
      </c>
      <c r="G929" s="37">
        <v>0</v>
      </c>
      <c r="H929" s="37">
        <v>7.1</v>
      </c>
      <c r="I929" s="37">
        <v>0</v>
      </c>
      <c r="J929" s="37">
        <v>0</v>
      </c>
      <c r="K929" s="37">
        <v>9.32</v>
      </c>
      <c r="L929" s="37">
        <v>0</v>
      </c>
      <c r="M929" s="37">
        <v>0</v>
      </c>
      <c r="N929" s="37">
        <v>8.6300000000000008</v>
      </c>
      <c r="O929" s="37">
        <v>0</v>
      </c>
      <c r="P929" s="37">
        <v>0</v>
      </c>
      <c r="Q929">
        <f t="shared" si="42"/>
        <v>8.7999999999999989</v>
      </c>
      <c r="R929">
        <f t="shared" si="43"/>
        <v>19.649999999999999</v>
      </c>
      <c r="S929" t="str">
        <f>VLOOKUP(C929*1,effectif!A:BA,53,0)</f>
        <v>071212</v>
      </c>
      <c r="T929">
        <f t="shared" si="44"/>
        <v>301752</v>
      </c>
    </row>
    <row r="930" spans="1:20" x14ac:dyDescent="0.25">
      <c r="A930" s="37" t="s">
        <v>11177</v>
      </c>
      <c r="B930" s="37" t="s">
        <v>11178</v>
      </c>
      <c r="C930" s="37" t="s">
        <v>4513</v>
      </c>
      <c r="D930" s="37" t="s">
        <v>11999</v>
      </c>
      <c r="E930" s="37">
        <v>3.43</v>
      </c>
      <c r="F930" s="37">
        <v>0</v>
      </c>
      <c r="G930" s="37">
        <v>0</v>
      </c>
      <c r="H930" s="37">
        <v>28.95</v>
      </c>
      <c r="I930" s="37">
        <v>0</v>
      </c>
      <c r="J930" s="37">
        <v>0</v>
      </c>
      <c r="K930" s="37"/>
      <c r="L930" s="37"/>
      <c r="M930" s="37"/>
      <c r="N930" s="37"/>
      <c r="O930" s="37"/>
      <c r="P930" s="37"/>
      <c r="Q930">
        <f t="shared" si="42"/>
        <v>32.380000000000003</v>
      </c>
      <c r="R930">
        <f t="shared" si="43"/>
        <v>3.43</v>
      </c>
      <c r="S930" t="str">
        <f>VLOOKUP(C930*1,effectif!A:BA,53,0)</f>
        <v>071212</v>
      </c>
      <c r="T930">
        <f t="shared" si="44"/>
        <v>305545</v>
      </c>
    </row>
    <row r="931" spans="1:20" x14ac:dyDescent="0.25">
      <c r="A931" s="37" t="s">
        <v>11177</v>
      </c>
      <c r="B931" s="37" t="s">
        <v>11178</v>
      </c>
      <c r="C931" s="37" t="s">
        <v>14005</v>
      </c>
      <c r="D931" s="37" t="s">
        <v>12000</v>
      </c>
      <c r="E931" s="37"/>
      <c r="F931" s="37"/>
      <c r="G931" s="37"/>
      <c r="H931" s="37"/>
      <c r="I931" s="37"/>
      <c r="J931" s="37"/>
      <c r="K931" s="37"/>
      <c r="L931" s="37"/>
      <c r="M931" s="37"/>
      <c r="N931" s="37"/>
      <c r="O931" s="37"/>
      <c r="P931" s="37"/>
      <c r="Q931">
        <f t="shared" si="42"/>
        <v>0</v>
      </c>
      <c r="R931">
        <f t="shared" si="43"/>
        <v>0</v>
      </c>
      <c r="S931" t="e">
        <f>VLOOKUP(C931*1,effectif!A:BA,53,0)</f>
        <v>#N/A</v>
      </c>
      <c r="T931">
        <f t="shared" si="44"/>
        <v>306188</v>
      </c>
    </row>
    <row r="932" spans="1:20" x14ac:dyDescent="0.25">
      <c r="A932" s="37" t="s">
        <v>11177</v>
      </c>
      <c r="B932" s="37" t="s">
        <v>11178</v>
      </c>
      <c r="C932" s="37" t="s">
        <v>4256</v>
      </c>
      <c r="D932" s="37" t="s">
        <v>12001</v>
      </c>
      <c r="E932" s="37">
        <v>4.9000000000000004</v>
      </c>
      <c r="F932" s="37">
        <v>0</v>
      </c>
      <c r="G932" s="37">
        <v>0</v>
      </c>
      <c r="H932" s="37">
        <v>7.23</v>
      </c>
      <c r="I932" s="37">
        <v>1.31</v>
      </c>
      <c r="J932" s="37">
        <v>2.76</v>
      </c>
      <c r="K932" s="37">
        <v>19.329999999999998</v>
      </c>
      <c r="L932" s="37">
        <v>0.77</v>
      </c>
      <c r="M932" s="37">
        <v>3.62</v>
      </c>
      <c r="N932" s="37">
        <v>20.28</v>
      </c>
      <c r="O932" s="37">
        <v>8.44</v>
      </c>
      <c r="P932" s="37">
        <v>0</v>
      </c>
      <c r="Q932">
        <f t="shared" si="42"/>
        <v>12.13</v>
      </c>
      <c r="R932">
        <f t="shared" si="43"/>
        <v>44.51</v>
      </c>
      <c r="S932" t="str">
        <f>VLOOKUP(C932*1,effectif!A:BA,53,0)</f>
        <v>071212</v>
      </c>
      <c r="T932">
        <f t="shared" si="44"/>
        <v>304749</v>
      </c>
    </row>
    <row r="933" spans="1:20" x14ac:dyDescent="0.25">
      <c r="A933" s="37" t="s">
        <v>11177</v>
      </c>
      <c r="B933" s="37" t="s">
        <v>11178</v>
      </c>
      <c r="C933" s="37" t="s">
        <v>10289</v>
      </c>
      <c r="D933" s="37" t="s">
        <v>11189</v>
      </c>
      <c r="E933" s="37"/>
      <c r="F933" s="37"/>
      <c r="G933" s="37"/>
      <c r="H933" s="37"/>
      <c r="I933" s="37"/>
      <c r="J933" s="37"/>
      <c r="K933" s="37"/>
      <c r="L933" s="37"/>
      <c r="M933" s="37"/>
      <c r="N933" s="37"/>
      <c r="O933" s="37"/>
      <c r="P933" s="37"/>
      <c r="Q933">
        <f t="shared" si="42"/>
        <v>0</v>
      </c>
      <c r="R933">
        <f t="shared" si="43"/>
        <v>0</v>
      </c>
      <c r="S933" t="str">
        <f>VLOOKUP(C933*1,effectif!A:BA,53,0)</f>
        <v>071212</v>
      </c>
      <c r="T933">
        <f t="shared" si="44"/>
        <v>97179</v>
      </c>
    </row>
    <row r="934" spans="1:20" x14ac:dyDescent="0.25">
      <c r="A934" s="37" t="s">
        <v>11177</v>
      </c>
      <c r="B934" s="37" t="s">
        <v>11178</v>
      </c>
      <c r="C934" s="37" t="s">
        <v>10280</v>
      </c>
      <c r="D934" s="37" t="s">
        <v>11189</v>
      </c>
      <c r="E934" s="37"/>
      <c r="F934" s="37"/>
      <c r="G934" s="37"/>
      <c r="H934" s="37"/>
      <c r="I934" s="37"/>
      <c r="J934" s="37"/>
      <c r="K934" s="37"/>
      <c r="L934" s="37"/>
      <c r="M934" s="37"/>
      <c r="N934" s="37"/>
      <c r="O934" s="37"/>
      <c r="P934" s="37"/>
      <c r="Q934">
        <f t="shared" si="42"/>
        <v>0</v>
      </c>
      <c r="R934">
        <f t="shared" si="43"/>
        <v>0</v>
      </c>
      <c r="S934" t="str">
        <f>VLOOKUP(C934*1,effectif!A:BA,53,0)</f>
        <v>071212</v>
      </c>
      <c r="T934">
        <f t="shared" si="44"/>
        <v>97189</v>
      </c>
    </row>
    <row r="935" spans="1:20" x14ac:dyDescent="0.25">
      <c r="A935" s="37" t="s">
        <v>11177</v>
      </c>
      <c r="B935" s="37" t="s">
        <v>11178</v>
      </c>
      <c r="C935" s="37" t="s">
        <v>10278</v>
      </c>
      <c r="D935" s="37" t="s">
        <v>11189</v>
      </c>
      <c r="E935" s="37"/>
      <c r="F935" s="37"/>
      <c r="G935" s="37"/>
      <c r="H935" s="37"/>
      <c r="I935" s="37"/>
      <c r="J935" s="37"/>
      <c r="K935" s="37"/>
      <c r="L935" s="37"/>
      <c r="M935" s="37"/>
      <c r="N935" s="37"/>
      <c r="O935" s="37"/>
      <c r="P935" s="37"/>
      <c r="Q935">
        <f t="shared" si="42"/>
        <v>0</v>
      </c>
      <c r="R935">
        <f t="shared" si="43"/>
        <v>0</v>
      </c>
      <c r="S935" t="str">
        <f>VLOOKUP(C935*1,effectif!A:BA,53,0)</f>
        <v>071212</v>
      </c>
      <c r="T935">
        <f t="shared" si="44"/>
        <v>97194</v>
      </c>
    </row>
    <row r="936" spans="1:20" x14ac:dyDescent="0.25">
      <c r="A936" s="37" t="s">
        <v>11177</v>
      </c>
      <c r="B936" s="37" t="s">
        <v>11178</v>
      </c>
      <c r="C936" s="37" t="s">
        <v>10272</v>
      </c>
      <c r="D936" s="37" t="s">
        <v>11189</v>
      </c>
      <c r="E936" s="37"/>
      <c r="F936" s="37"/>
      <c r="G936" s="37"/>
      <c r="H936" s="37"/>
      <c r="I936" s="37"/>
      <c r="J936" s="37"/>
      <c r="K936" s="37"/>
      <c r="L936" s="37"/>
      <c r="M936" s="37"/>
      <c r="N936" s="37"/>
      <c r="O936" s="37"/>
      <c r="P936" s="37"/>
      <c r="Q936">
        <f t="shared" si="42"/>
        <v>0</v>
      </c>
      <c r="R936">
        <f t="shared" si="43"/>
        <v>0</v>
      </c>
      <c r="S936" t="str">
        <f>VLOOKUP(C936*1,effectif!A:BA,53,0)</f>
        <v>071212</v>
      </c>
      <c r="T936">
        <f t="shared" si="44"/>
        <v>97198</v>
      </c>
    </row>
    <row r="937" spans="1:20" x14ac:dyDescent="0.25">
      <c r="A937" s="37" t="s">
        <v>11177</v>
      </c>
      <c r="B937" s="37" t="s">
        <v>11178</v>
      </c>
      <c r="C937" s="37" t="s">
        <v>2123</v>
      </c>
      <c r="D937" s="37" t="s">
        <v>11189</v>
      </c>
      <c r="E937" s="37"/>
      <c r="F937" s="37"/>
      <c r="G937" s="37"/>
      <c r="H937" s="37"/>
      <c r="I937" s="37"/>
      <c r="J937" s="37"/>
      <c r="K937" s="37"/>
      <c r="L937" s="37"/>
      <c r="M937" s="37"/>
      <c r="N937" s="37"/>
      <c r="O937" s="37"/>
      <c r="P937" s="37"/>
      <c r="Q937">
        <f t="shared" si="42"/>
        <v>0</v>
      </c>
      <c r="R937">
        <f t="shared" si="43"/>
        <v>0</v>
      </c>
      <c r="S937" t="str">
        <f>VLOOKUP(C937*1,effectif!A:BA,53,0)</f>
        <v>071212</v>
      </c>
      <c r="T937">
        <f t="shared" si="44"/>
        <v>993253</v>
      </c>
    </row>
    <row r="938" spans="1:20" x14ac:dyDescent="0.25">
      <c r="A938" s="37" t="s">
        <v>11177</v>
      </c>
      <c r="B938" s="37" t="s">
        <v>11178</v>
      </c>
      <c r="C938" s="37" t="s">
        <v>8743</v>
      </c>
      <c r="D938" s="37" t="s">
        <v>11189</v>
      </c>
      <c r="E938" s="37"/>
      <c r="F938" s="37"/>
      <c r="G938" s="37"/>
      <c r="H938" s="37"/>
      <c r="I938" s="37"/>
      <c r="J938" s="37"/>
      <c r="K938" s="37"/>
      <c r="L938" s="37"/>
      <c r="M938" s="37"/>
      <c r="N938" s="37"/>
      <c r="O938" s="37"/>
      <c r="P938" s="37"/>
      <c r="Q938">
        <f t="shared" si="42"/>
        <v>0</v>
      </c>
      <c r="R938">
        <f t="shared" si="43"/>
        <v>0</v>
      </c>
      <c r="S938" t="str">
        <f>VLOOKUP(C938*1,effectif!A:BA,53,0)</f>
        <v>071212</v>
      </c>
      <c r="T938">
        <f t="shared" si="44"/>
        <v>993254</v>
      </c>
    </row>
    <row r="939" spans="1:20" x14ac:dyDescent="0.25">
      <c r="A939" s="37" t="s">
        <v>11177</v>
      </c>
      <c r="B939" s="37" t="s">
        <v>11178</v>
      </c>
      <c r="C939" s="37" t="s">
        <v>9491</v>
      </c>
      <c r="D939" s="37" t="s">
        <v>11189</v>
      </c>
      <c r="E939" s="37"/>
      <c r="F939" s="37"/>
      <c r="G939" s="37"/>
      <c r="H939" s="37"/>
      <c r="I939" s="37"/>
      <c r="J939" s="37"/>
      <c r="K939" s="37"/>
      <c r="L939" s="37"/>
      <c r="M939" s="37"/>
      <c r="N939" s="37"/>
      <c r="O939" s="37"/>
      <c r="P939" s="37"/>
      <c r="Q939">
        <f t="shared" si="42"/>
        <v>0</v>
      </c>
      <c r="R939">
        <f t="shared" si="43"/>
        <v>0</v>
      </c>
      <c r="S939" t="str">
        <f>VLOOKUP(C939*1,effectif!A:BA,53,0)</f>
        <v>071212</v>
      </c>
      <c r="T939">
        <f t="shared" si="44"/>
        <v>990203</v>
      </c>
    </row>
    <row r="940" spans="1:20" x14ac:dyDescent="0.25">
      <c r="A940" s="37" t="s">
        <v>11174</v>
      </c>
      <c r="B940" s="37" t="s">
        <v>11175</v>
      </c>
      <c r="C940" s="37" t="s">
        <v>3473</v>
      </c>
      <c r="D940" s="37" t="s">
        <v>12002</v>
      </c>
      <c r="E940" s="37">
        <v>4.09</v>
      </c>
      <c r="F940" s="37">
        <v>2.14</v>
      </c>
      <c r="G940" s="37">
        <v>1.84</v>
      </c>
      <c r="H940" s="37">
        <v>6.7</v>
      </c>
      <c r="I940" s="37">
        <v>1.93</v>
      </c>
      <c r="J940" s="37">
        <v>2.44</v>
      </c>
      <c r="K940" s="37">
        <v>13.05</v>
      </c>
      <c r="L940" s="37">
        <v>1.33</v>
      </c>
      <c r="M940" s="37">
        <v>6.54</v>
      </c>
      <c r="N940" s="37">
        <v>14.79</v>
      </c>
      <c r="O940" s="37">
        <v>4.29</v>
      </c>
      <c r="P940" s="37">
        <v>8.85</v>
      </c>
      <c r="Q940">
        <f t="shared" si="42"/>
        <v>10.79</v>
      </c>
      <c r="R940">
        <f t="shared" si="43"/>
        <v>31.93</v>
      </c>
      <c r="S940" t="str">
        <f>VLOOKUP(C940*1,effectif!A:BA,53,0)</f>
        <v>071497</v>
      </c>
      <c r="T940">
        <f t="shared" si="44"/>
        <v>300625</v>
      </c>
    </row>
    <row r="941" spans="1:20" x14ac:dyDescent="0.25">
      <c r="A941" s="37" t="s">
        <v>11177</v>
      </c>
      <c r="B941" s="37" t="s">
        <v>11178</v>
      </c>
      <c r="C941" s="37" t="s">
        <v>11142</v>
      </c>
      <c r="D941" s="37" t="s">
        <v>14006</v>
      </c>
      <c r="E941" s="37"/>
      <c r="F941" s="37"/>
      <c r="G941" s="37"/>
      <c r="H941" s="37"/>
      <c r="I941" s="37"/>
      <c r="J941" s="37"/>
      <c r="K941" s="37"/>
      <c r="L941" s="37"/>
      <c r="M941" s="37"/>
      <c r="N941" s="37"/>
      <c r="O941" s="37"/>
      <c r="P941" s="37"/>
      <c r="Q941">
        <f t="shared" si="42"/>
        <v>0</v>
      </c>
      <c r="R941">
        <f t="shared" si="43"/>
        <v>0</v>
      </c>
      <c r="S941" t="str">
        <f>VLOOKUP(C941*1,effectif!A:BA,53,0)</f>
        <v>071497</v>
      </c>
      <c r="T941">
        <f t="shared" si="44"/>
        <v>306510</v>
      </c>
    </row>
    <row r="942" spans="1:20" x14ac:dyDescent="0.25">
      <c r="A942" s="37" t="s">
        <v>11177</v>
      </c>
      <c r="B942" s="37" t="s">
        <v>11178</v>
      </c>
      <c r="C942" s="37" t="s">
        <v>7862</v>
      </c>
      <c r="D942" s="37" t="s">
        <v>12003</v>
      </c>
      <c r="E942" s="37">
        <v>3.56</v>
      </c>
      <c r="F942" s="37">
        <v>0.16</v>
      </c>
      <c r="G942" s="37">
        <v>0</v>
      </c>
      <c r="H942" s="37">
        <v>3.62</v>
      </c>
      <c r="I942" s="37">
        <v>0.34</v>
      </c>
      <c r="J942" s="37">
        <v>0</v>
      </c>
      <c r="K942" s="37">
        <v>6.7</v>
      </c>
      <c r="L942" s="37">
        <v>2.4700000000000002</v>
      </c>
      <c r="M942" s="37">
        <v>11.14</v>
      </c>
      <c r="N942" s="37">
        <v>9.4700000000000006</v>
      </c>
      <c r="O942" s="37">
        <v>0</v>
      </c>
      <c r="P942" s="37">
        <v>11.83</v>
      </c>
      <c r="Q942">
        <f t="shared" si="42"/>
        <v>7.18</v>
      </c>
      <c r="R942">
        <f t="shared" si="43"/>
        <v>19.73</v>
      </c>
      <c r="S942" t="str">
        <f>VLOOKUP(C942*1,effectif!A:BA,53,0)</f>
        <v>071497</v>
      </c>
      <c r="T942">
        <f t="shared" si="44"/>
        <v>305153</v>
      </c>
    </row>
    <row r="943" spans="1:20" x14ac:dyDescent="0.25">
      <c r="A943" s="37" t="s">
        <v>11177</v>
      </c>
      <c r="B943" s="37" t="s">
        <v>11178</v>
      </c>
      <c r="C943" s="37" t="s">
        <v>4384</v>
      </c>
      <c r="D943" s="37" t="s">
        <v>12004</v>
      </c>
      <c r="E943" s="37"/>
      <c r="F943" s="37"/>
      <c r="G943" s="37"/>
      <c r="H943" s="37"/>
      <c r="I943" s="37"/>
      <c r="J943" s="37"/>
      <c r="K943" s="37"/>
      <c r="L943" s="37"/>
      <c r="M943" s="37"/>
      <c r="N943" s="37"/>
      <c r="O943" s="37"/>
      <c r="P943" s="37"/>
      <c r="Q943">
        <f t="shared" si="42"/>
        <v>0</v>
      </c>
      <c r="R943">
        <f t="shared" si="43"/>
        <v>0</v>
      </c>
      <c r="S943" t="str">
        <f>VLOOKUP(C943*1,effectif!A:BA,53,0)</f>
        <v>071497</v>
      </c>
      <c r="T943">
        <f t="shared" si="44"/>
        <v>306023</v>
      </c>
    </row>
    <row r="944" spans="1:20" x14ac:dyDescent="0.25">
      <c r="A944" s="37" t="s">
        <v>11177</v>
      </c>
      <c r="B944" s="37" t="s">
        <v>11178</v>
      </c>
      <c r="C944" s="37" t="s">
        <v>9800</v>
      </c>
      <c r="D944" s="37" t="s">
        <v>12005</v>
      </c>
      <c r="E944" s="37">
        <v>3.63</v>
      </c>
      <c r="F944" s="37">
        <v>4.0599999999999996</v>
      </c>
      <c r="G944" s="37">
        <v>1.91</v>
      </c>
      <c r="H944" s="37">
        <v>7.14</v>
      </c>
      <c r="I944" s="37">
        <v>5.95</v>
      </c>
      <c r="J944" s="37">
        <v>5.61</v>
      </c>
      <c r="K944" s="37">
        <v>13.36</v>
      </c>
      <c r="L944" s="37">
        <v>0</v>
      </c>
      <c r="M944" s="37">
        <v>10.35</v>
      </c>
      <c r="N944" s="37">
        <v>14.01</v>
      </c>
      <c r="O944" s="37">
        <v>1.1399999999999999</v>
      </c>
      <c r="P944" s="37">
        <v>8.15</v>
      </c>
      <c r="Q944">
        <f t="shared" si="42"/>
        <v>10.77</v>
      </c>
      <c r="R944">
        <f t="shared" si="43"/>
        <v>31</v>
      </c>
      <c r="S944" t="str">
        <f>VLOOKUP(C944*1,effectif!A:BA,53,0)</f>
        <v>071497</v>
      </c>
      <c r="T944">
        <f t="shared" si="44"/>
        <v>161125</v>
      </c>
    </row>
    <row r="945" spans="1:20" x14ac:dyDescent="0.25">
      <c r="A945" s="37" t="s">
        <v>11177</v>
      </c>
      <c r="B945" s="37" t="s">
        <v>11178</v>
      </c>
      <c r="C945" s="37" t="s">
        <v>7726</v>
      </c>
      <c r="D945" s="37" t="s">
        <v>12006</v>
      </c>
      <c r="E945" s="37">
        <v>6.87</v>
      </c>
      <c r="F945" s="37">
        <v>1.1399999999999999</v>
      </c>
      <c r="G945" s="37">
        <v>0</v>
      </c>
      <c r="H945" s="37">
        <v>5.49</v>
      </c>
      <c r="I945" s="37">
        <v>1.19</v>
      </c>
      <c r="J945" s="37">
        <v>5.34</v>
      </c>
      <c r="K945" s="37">
        <v>6.45</v>
      </c>
      <c r="L945" s="37">
        <v>4</v>
      </c>
      <c r="M945" s="37">
        <v>9.43</v>
      </c>
      <c r="N945" s="37">
        <v>7.64</v>
      </c>
      <c r="O945" s="37">
        <v>1.83</v>
      </c>
      <c r="P945" s="37">
        <v>9.58</v>
      </c>
      <c r="Q945">
        <f t="shared" si="42"/>
        <v>12.36</v>
      </c>
      <c r="R945">
        <f t="shared" si="43"/>
        <v>20.96</v>
      </c>
      <c r="S945" t="str">
        <f>VLOOKUP(C945*1,effectif!A:BA,53,0)</f>
        <v>071497</v>
      </c>
      <c r="T945">
        <f t="shared" si="44"/>
        <v>174012</v>
      </c>
    </row>
    <row r="946" spans="1:20" x14ac:dyDescent="0.25">
      <c r="A946" s="37" t="s">
        <v>11177</v>
      </c>
      <c r="B946" s="37" t="s">
        <v>11178</v>
      </c>
      <c r="C946" s="37" t="s">
        <v>4336</v>
      </c>
      <c r="D946" s="37" t="s">
        <v>12007</v>
      </c>
      <c r="E946" s="37">
        <v>2.5299999999999998</v>
      </c>
      <c r="F946" s="37">
        <v>9.4</v>
      </c>
      <c r="G946" s="37">
        <v>2.6</v>
      </c>
      <c r="H946" s="37">
        <v>4.22</v>
      </c>
      <c r="I946" s="37">
        <v>0</v>
      </c>
      <c r="J946" s="37">
        <v>1.51</v>
      </c>
      <c r="K946" s="37">
        <v>14.68</v>
      </c>
      <c r="L946" s="37">
        <v>1.55</v>
      </c>
      <c r="M946" s="37">
        <v>0</v>
      </c>
      <c r="N946" s="37">
        <v>18.760000000000002</v>
      </c>
      <c r="O946" s="37">
        <v>0</v>
      </c>
      <c r="P946" s="37">
        <v>0</v>
      </c>
      <c r="Q946">
        <f t="shared" si="42"/>
        <v>6.75</v>
      </c>
      <c r="R946">
        <f t="shared" si="43"/>
        <v>35.97</v>
      </c>
      <c r="S946" t="str">
        <f>VLOOKUP(C946*1,effectif!A:BA,53,0)</f>
        <v>071497</v>
      </c>
      <c r="T946">
        <f t="shared" si="44"/>
        <v>304838</v>
      </c>
    </row>
    <row r="947" spans="1:20" x14ac:dyDescent="0.25">
      <c r="A947" s="37" t="s">
        <v>11177</v>
      </c>
      <c r="B947" s="37" t="s">
        <v>11178</v>
      </c>
      <c r="C947" s="37" t="s">
        <v>3847</v>
      </c>
      <c r="D947" s="37" t="s">
        <v>12008</v>
      </c>
      <c r="E947" s="37"/>
      <c r="F947" s="37"/>
      <c r="G947" s="37"/>
      <c r="H947" s="37"/>
      <c r="I947" s="37"/>
      <c r="J947" s="37"/>
      <c r="K947" s="37"/>
      <c r="L947" s="37"/>
      <c r="M947" s="37"/>
      <c r="N947" s="37"/>
      <c r="O947" s="37"/>
      <c r="P947" s="37"/>
      <c r="Q947">
        <f t="shared" si="42"/>
        <v>0</v>
      </c>
      <c r="R947">
        <f t="shared" si="43"/>
        <v>0</v>
      </c>
      <c r="S947" t="str">
        <f>VLOOKUP(C947*1,effectif!A:BA,53,0)</f>
        <v>071497</v>
      </c>
      <c r="T947">
        <f t="shared" si="44"/>
        <v>306387</v>
      </c>
    </row>
    <row r="948" spans="1:20" x14ac:dyDescent="0.25">
      <c r="A948" s="37" t="s">
        <v>11177</v>
      </c>
      <c r="B948" s="37" t="s">
        <v>11178</v>
      </c>
      <c r="C948" s="37" t="s">
        <v>7888</v>
      </c>
      <c r="D948" s="37" t="s">
        <v>12009</v>
      </c>
      <c r="E948" s="37">
        <v>4.68</v>
      </c>
      <c r="F948" s="37">
        <v>0.28000000000000003</v>
      </c>
      <c r="G948" s="37">
        <v>0</v>
      </c>
      <c r="H948" s="37">
        <v>7.06</v>
      </c>
      <c r="I948" s="37">
        <v>0.91</v>
      </c>
      <c r="J948" s="37">
        <v>0</v>
      </c>
      <c r="K948" s="37">
        <v>17.88</v>
      </c>
      <c r="L948" s="37">
        <v>0.8</v>
      </c>
      <c r="M948" s="37">
        <v>1.88</v>
      </c>
      <c r="N948" s="37">
        <v>13.07</v>
      </c>
      <c r="O948" s="37">
        <v>9.99</v>
      </c>
      <c r="P948" s="37">
        <v>8.7799999999999994</v>
      </c>
      <c r="Q948">
        <f t="shared" si="42"/>
        <v>11.739999999999998</v>
      </c>
      <c r="R948">
        <f t="shared" si="43"/>
        <v>35.629999999999995</v>
      </c>
      <c r="S948" t="str">
        <f>VLOOKUP(C948*1,effectif!A:BA,53,0)</f>
        <v>071497</v>
      </c>
      <c r="T948">
        <f t="shared" si="44"/>
        <v>193106</v>
      </c>
    </row>
    <row r="949" spans="1:20" x14ac:dyDescent="0.25">
      <c r="A949" s="37" t="s">
        <v>11177</v>
      </c>
      <c r="B949" s="37" t="s">
        <v>11178</v>
      </c>
      <c r="C949" s="37" t="s">
        <v>5669</v>
      </c>
      <c r="D949" s="37" t="s">
        <v>12010</v>
      </c>
      <c r="E949" s="37">
        <v>5.81</v>
      </c>
      <c r="F949" s="37">
        <v>0.38</v>
      </c>
      <c r="G949" s="37">
        <v>0</v>
      </c>
      <c r="H949" s="37">
        <v>7.74</v>
      </c>
      <c r="I949" s="37">
        <v>0</v>
      </c>
      <c r="J949" s="37">
        <v>0</v>
      </c>
      <c r="K949" s="37">
        <v>17.829999999999998</v>
      </c>
      <c r="L949" s="37">
        <v>0</v>
      </c>
      <c r="M949" s="37">
        <v>0</v>
      </c>
      <c r="N949" s="37">
        <v>26.05</v>
      </c>
      <c r="O949" s="37">
        <v>0.21</v>
      </c>
      <c r="P949" s="37">
        <v>8.9700000000000006</v>
      </c>
      <c r="Q949">
        <f t="shared" si="42"/>
        <v>13.55</v>
      </c>
      <c r="R949">
        <f t="shared" si="43"/>
        <v>49.69</v>
      </c>
      <c r="S949" t="str">
        <f>VLOOKUP(C949*1,effectif!A:BA,53,0)</f>
        <v>071497</v>
      </c>
      <c r="T949">
        <f t="shared" si="44"/>
        <v>304843</v>
      </c>
    </row>
    <row r="950" spans="1:20" x14ac:dyDescent="0.25">
      <c r="A950" s="37" t="s">
        <v>11177</v>
      </c>
      <c r="B950" s="37" t="s">
        <v>11178</v>
      </c>
      <c r="C950" s="37" t="s">
        <v>6753</v>
      </c>
      <c r="D950" s="37" t="s">
        <v>12011</v>
      </c>
      <c r="E950" s="37">
        <v>8.81</v>
      </c>
      <c r="F950" s="37">
        <v>0</v>
      </c>
      <c r="G950" s="37">
        <v>0</v>
      </c>
      <c r="H950" s="37"/>
      <c r="I950" s="37"/>
      <c r="J950" s="37"/>
      <c r="K950" s="37"/>
      <c r="L950" s="37"/>
      <c r="M950" s="37"/>
      <c r="N950" s="37"/>
      <c r="O950" s="37"/>
      <c r="P950" s="37"/>
      <c r="Q950">
        <f t="shared" si="42"/>
        <v>8.81</v>
      </c>
      <c r="R950">
        <f t="shared" si="43"/>
        <v>8.81</v>
      </c>
      <c r="S950" t="str">
        <f>VLOOKUP(C950*1,effectif!A:BA,53,0)</f>
        <v>071497</v>
      </c>
      <c r="T950">
        <f t="shared" si="44"/>
        <v>305693</v>
      </c>
    </row>
    <row r="951" spans="1:20" x14ac:dyDescent="0.25">
      <c r="A951" s="37" t="s">
        <v>11177</v>
      </c>
      <c r="B951" s="37" t="s">
        <v>11178</v>
      </c>
      <c r="C951" s="37" t="s">
        <v>10282</v>
      </c>
      <c r="D951" s="37" t="s">
        <v>11189</v>
      </c>
      <c r="E951" s="37"/>
      <c r="F951" s="37"/>
      <c r="G951" s="37"/>
      <c r="H951" s="37"/>
      <c r="I951" s="37"/>
      <c r="J951" s="37"/>
      <c r="K951" s="37"/>
      <c r="L951" s="37"/>
      <c r="M951" s="37"/>
      <c r="N951" s="37"/>
      <c r="O951" s="37"/>
      <c r="P951" s="37"/>
      <c r="Q951">
        <f t="shared" si="42"/>
        <v>0</v>
      </c>
      <c r="R951">
        <f t="shared" si="43"/>
        <v>0</v>
      </c>
      <c r="S951" t="str">
        <f>VLOOKUP(C951*1,effectif!A:BA,53,0)</f>
        <v>071497</v>
      </c>
      <c r="T951">
        <f t="shared" si="44"/>
        <v>97185</v>
      </c>
    </row>
    <row r="952" spans="1:20" x14ac:dyDescent="0.25">
      <c r="A952" s="37" t="s">
        <v>11177</v>
      </c>
      <c r="B952" s="37" t="s">
        <v>11178</v>
      </c>
      <c r="C952" s="37" t="s">
        <v>9546</v>
      </c>
      <c r="D952" s="37" t="s">
        <v>11189</v>
      </c>
      <c r="E952" s="37"/>
      <c r="F952" s="37"/>
      <c r="G952" s="37"/>
      <c r="H952" s="37"/>
      <c r="I952" s="37"/>
      <c r="J952" s="37"/>
      <c r="K952" s="37"/>
      <c r="L952" s="37"/>
      <c r="M952" s="37"/>
      <c r="N952" s="37"/>
      <c r="O952" s="37"/>
      <c r="P952" s="37"/>
      <c r="Q952">
        <f t="shared" si="42"/>
        <v>0</v>
      </c>
      <c r="R952">
        <f t="shared" si="43"/>
        <v>0</v>
      </c>
      <c r="S952" t="str">
        <f>VLOOKUP(C952*1,effectif!A:BA,53,0)</f>
        <v>071497</v>
      </c>
      <c r="T952">
        <f t="shared" si="44"/>
        <v>99900</v>
      </c>
    </row>
    <row r="953" spans="1:20" x14ac:dyDescent="0.25">
      <c r="A953" s="37" t="s">
        <v>11177</v>
      </c>
      <c r="B953" s="37" t="s">
        <v>11178</v>
      </c>
      <c r="C953" s="37" t="s">
        <v>8741</v>
      </c>
      <c r="D953" s="37" t="s">
        <v>11189</v>
      </c>
      <c r="E953" s="37"/>
      <c r="F953" s="37"/>
      <c r="G953" s="37"/>
      <c r="H953" s="37"/>
      <c r="I953" s="37"/>
      <c r="J953" s="37"/>
      <c r="K953" s="37"/>
      <c r="L953" s="37"/>
      <c r="M953" s="37"/>
      <c r="N953" s="37"/>
      <c r="O953" s="37"/>
      <c r="P953" s="37"/>
      <c r="Q953">
        <f t="shared" si="42"/>
        <v>0</v>
      </c>
      <c r="R953">
        <f t="shared" si="43"/>
        <v>0</v>
      </c>
      <c r="S953" t="str">
        <f>VLOOKUP(C953*1,effectif!A:BA,53,0)</f>
        <v>071497</v>
      </c>
      <c r="T953">
        <f t="shared" si="44"/>
        <v>993255</v>
      </c>
    </row>
    <row r="954" spans="1:20" x14ac:dyDescent="0.25">
      <c r="A954" s="37" t="s">
        <v>11177</v>
      </c>
      <c r="B954" s="37" t="s">
        <v>11178</v>
      </c>
      <c r="C954" s="37" t="s">
        <v>8708</v>
      </c>
      <c r="D954" s="37" t="s">
        <v>11189</v>
      </c>
      <c r="E954" s="37"/>
      <c r="F954" s="37"/>
      <c r="G954" s="37"/>
      <c r="H954" s="37"/>
      <c r="I954" s="37"/>
      <c r="J954" s="37"/>
      <c r="K954" s="37"/>
      <c r="L954" s="37"/>
      <c r="M954" s="37"/>
      <c r="N954" s="37"/>
      <c r="O954" s="37"/>
      <c r="P954" s="37"/>
      <c r="Q954">
        <f t="shared" si="42"/>
        <v>0</v>
      </c>
      <c r="R954">
        <f t="shared" si="43"/>
        <v>0</v>
      </c>
      <c r="S954" t="str">
        <f>VLOOKUP(C954*1,effectif!A:BA,53,0)</f>
        <v>071497</v>
      </c>
      <c r="T954">
        <f t="shared" si="44"/>
        <v>993278</v>
      </c>
    </row>
    <row r="955" spans="1:20" x14ac:dyDescent="0.25">
      <c r="A955" s="37" t="s">
        <v>11174</v>
      </c>
      <c r="B955" s="37" t="s">
        <v>11175</v>
      </c>
      <c r="C955" s="37" t="s">
        <v>3055</v>
      </c>
      <c r="D955" s="37" t="s">
        <v>12012</v>
      </c>
      <c r="E955" s="37">
        <v>7.03</v>
      </c>
      <c r="F955" s="37">
        <v>0.16</v>
      </c>
      <c r="G955" s="37">
        <v>0.93</v>
      </c>
      <c r="H955" s="37">
        <v>8.6199999999999992</v>
      </c>
      <c r="I955" s="37">
        <v>1.47</v>
      </c>
      <c r="J955" s="37">
        <v>1.87</v>
      </c>
      <c r="K955" s="37">
        <v>15.28</v>
      </c>
      <c r="L955" s="37">
        <v>0.35</v>
      </c>
      <c r="M955" s="37">
        <v>4.45</v>
      </c>
      <c r="N955" s="37">
        <v>16.63</v>
      </c>
      <c r="O955" s="37">
        <v>5.61</v>
      </c>
      <c r="P955" s="37">
        <v>6.44</v>
      </c>
      <c r="Q955">
        <f t="shared" si="42"/>
        <v>15.649999999999999</v>
      </c>
      <c r="R955">
        <f t="shared" si="43"/>
        <v>38.94</v>
      </c>
      <c r="S955" t="str">
        <f>VLOOKUP(C955*1,effectif!A:BA,53,0)</f>
        <v>700130</v>
      </c>
      <c r="T955">
        <f t="shared" si="44"/>
        <v>305409</v>
      </c>
    </row>
    <row r="956" spans="1:20" x14ac:dyDescent="0.25">
      <c r="A956" s="37" t="s">
        <v>11177</v>
      </c>
      <c r="B956" s="37" t="s">
        <v>11178</v>
      </c>
      <c r="C956" s="37" t="s">
        <v>4658</v>
      </c>
      <c r="D956" s="37" t="s">
        <v>12013</v>
      </c>
      <c r="E956" s="37">
        <v>2.69</v>
      </c>
      <c r="F956" s="37">
        <v>0</v>
      </c>
      <c r="G956" s="37">
        <v>4.01</v>
      </c>
      <c r="H956" s="37">
        <v>4.43</v>
      </c>
      <c r="I956" s="37">
        <v>5.34</v>
      </c>
      <c r="J956" s="37">
        <v>2.78</v>
      </c>
      <c r="K956" s="37">
        <v>16.5</v>
      </c>
      <c r="L956" s="37">
        <v>0.26</v>
      </c>
      <c r="M956" s="37">
        <v>0</v>
      </c>
      <c r="N956" s="37">
        <v>15.36</v>
      </c>
      <c r="O956" s="37">
        <v>0.88</v>
      </c>
      <c r="P956" s="37">
        <v>0</v>
      </c>
      <c r="Q956">
        <f t="shared" si="42"/>
        <v>7.1199999999999992</v>
      </c>
      <c r="R956">
        <f t="shared" si="43"/>
        <v>34.549999999999997</v>
      </c>
      <c r="S956" t="str">
        <f>VLOOKUP(C956*1,effectif!A:BA,53,0)</f>
        <v>700130</v>
      </c>
      <c r="T956">
        <f t="shared" si="44"/>
        <v>183604</v>
      </c>
    </row>
    <row r="957" spans="1:20" x14ac:dyDescent="0.25">
      <c r="A957" s="37" t="s">
        <v>11177</v>
      </c>
      <c r="B957" s="37" t="s">
        <v>11178</v>
      </c>
      <c r="C957" s="37" t="s">
        <v>10339</v>
      </c>
      <c r="D957" s="37" t="s">
        <v>12014</v>
      </c>
      <c r="E957" s="37"/>
      <c r="F957" s="37"/>
      <c r="G957" s="37"/>
      <c r="H957" s="37"/>
      <c r="I957" s="37"/>
      <c r="J957" s="37"/>
      <c r="K957" s="37"/>
      <c r="L957" s="37"/>
      <c r="M957" s="37"/>
      <c r="N957" s="37"/>
      <c r="O957" s="37"/>
      <c r="P957" s="37"/>
      <c r="Q957">
        <f t="shared" si="42"/>
        <v>0</v>
      </c>
      <c r="R957">
        <f t="shared" si="43"/>
        <v>0</v>
      </c>
      <c r="S957" t="str">
        <f>VLOOKUP(C957*1,effectif!A:BA,53,0)</f>
        <v>700130</v>
      </c>
      <c r="T957">
        <f t="shared" si="44"/>
        <v>305775</v>
      </c>
    </row>
    <row r="958" spans="1:20" x14ac:dyDescent="0.25">
      <c r="A958" s="37" t="s">
        <v>11177</v>
      </c>
      <c r="B958" s="37" t="s">
        <v>11178</v>
      </c>
      <c r="C958" s="37" t="s">
        <v>3573</v>
      </c>
      <c r="D958" s="37" t="s">
        <v>12015</v>
      </c>
      <c r="E958" s="37">
        <v>9.48</v>
      </c>
      <c r="F958" s="37">
        <v>0</v>
      </c>
      <c r="G958" s="37">
        <v>0</v>
      </c>
      <c r="H958" s="37">
        <v>13.54</v>
      </c>
      <c r="I958" s="37">
        <v>0</v>
      </c>
      <c r="J958" s="37">
        <v>0</v>
      </c>
      <c r="K958" s="37">
        <v>14.21</v>
      </c>
      <c r="L958" s="37">
        <v>0</v>
      </c>
      <c r="M958" s="37">
        <v>6.36</v>
      </c>
      <c r="N958" s="37">
        <v>22.29</v>
      </c>
      <c r="O958" s="37">
        <v>4.05</v>
      </c>
      <c r="P958" s="37">
        <v>9.11</v>
      </c>
      <c r="Q958">
        <f t="shared" si="42"/>
        <v>23.02</v>
      </c>
      <c r="R958">
        <f t="shared" si="43"/>
        <v>45.980000000000004</v>
      </c>
      <c r="S958" t="str">
        <f>VLOOKUP(C958*1,effectif!A:BA,53,0)</f>
        <v>700130</v>
      </c>
      <c r="T958">
        <f t="shared" si="44"/>
        <v>304351</v>
      </c>
    </row>
    <row r="959" spans="1:20" x14ac:dyDescent="0.25">
      <c r="A959" s="37" t="s">
        <v>11177</v>
      </c>
      <c r="B959" s="37" t="s">
        <v>11178</v>
      </c>
      <c r="C959" s="37" t="s">
        <v>3051</v>
      </c>
      <c r="D959" s="37" t="s">
        <v>12016</v>
      </c>
      <c r="E959" s="37"/>
      <c r="F959" s="37"/>
      <c r="G959" s="37"/>
      <c r="H959" s="37"/>
      <c r="I959" s="37"/>
      <c r="J959" s="37"/>
      <c r="K959" s="37"/>
      <c r="L959" s="37"/>
      <c r="M959" s="37"/>
      <c r="N959" s="37"/>
      <c r="O959" s="37"/>
      <c r="P959" s="37"/>
      <c r="Q959">
        <f t="shared" si="42"/>
        <v>0</v>
      </c>
      <c r="R959">
        <f t="shared" si="43"/>
        <v>0</v>
      </c>
      <c r="S959" t="str">
        <f>VLOOKUP(C959*1,effectif!A:BA,53,0)</f>
        <v>700130</v>
      </c>
      <c r="T959">
        <f t="shared" si="44"/>
        <v>305972</v>
      </c>
    </row>
    <row r="960" spans="1:20" x14ac:dyDescent="0.25">
      <c r="A960" s="37" t="s">
        <v>11177</v>
      </c>
      <c r="B960" s="37" t="s">
        <v>11178</v>
      </c>
      <c r="C960" s="37" t="s">
        <v>4484</v>
      </c>
      <c r="D960" s="37" t="s">
        <v>12017</v>
      </c>
      <c r="E960" s="37">
        <v>7</v>
      </c>
      <c r="F960" s="37">
        <v>0</v>
      </c>
      <c r="G960" s="37">
        <v>1.8</v>
      </c>
      <c r="H960" s="37">
        <v>4.93</v>
      </c>
      <c r="I960" s="37">
        <v>0</v>
      </c>
      <c r="J960" s="37">
        <v>2.12</v>
      </c>
      <c r="K960" s="37">
        <v>8.59</v>
      </c>
      <c r="L960" s="37">
        <v>0.3</v>
      </c>
      <c r="M960" s="37">
        <v>2.88</v>
      </c>
      <c r="N960" s="37">
        <v>23.42</v>
      </c>
      <c r="O960" s="37">
        <v>1</v>
      </c>
      <c r="P960" s="37">
        <v>7.65</v>
      </c>
      <c r="Q960">
        <f t="shared" si="42"/>
        <v>11.93</v>
      </c>
      <c r="R960">
        <f t="shared" si="43"/>
        <v>39.010000000000005</v>
      </c>
      <c r="S960" t="str">
        <f>VLOOKUP(C960*1,effectif!A:BA,53,0)</f>
        <v>700130</v>
      </c>
      <c r="T960">
        <f t="shared" si="44"/>
        <v>159732</v>
      </c>
    </row>
    <row r="961" spans="1:20" x14ac:dyDescent="0.25">
      <c r="A961" s="37" t="s">
        <v>11177</v>
      </c>
      <c r="B961" s="37" t="s">
        <v>11178</v>
      </c>
      <c r="C961" s="37" t="s">
        <v>3883</v>
      </c>
      <c r="D961" s="37" t="s">
        <v>12018</v>
      </c>
      <c r="E961" s="37">
        <v>2.23</v>
      </c>
      <c r="F961" s="37">
        <v>0</v>
      </c>
      <c r="G961" s="37">
        <v>0</v>
      </c>
      <c r="H961" s="37"/>
      <c r="I961" s="37"/>
      <c r="J961" s="37"/>
      <c r="K961" s="37"/>
      <c r="L961" s="37"/>
      <c r="M961" s="37"/>
      <c r="N961" s="37"/>
      <c r="O961" s="37"/>
      <c r="P961" s="37"/>
      <c r="Q961">
        <f t="shared" si="42"/>
        <v>2.23</v>
      </c>
      <c r="R961">
        <f t="shared" si="43"/>
        <v>2.23</v>
      </c>
      <c r="S961" t="str">
        <f>VLOOKUP(C961*1,effectif!A:BA,53,0)</f>
        <v>700130</v>
      </c>
      <c r="T961">
        <f t="shared" si="44"/>
        <v>305662</v>
      </c>
    </row>
    <row r="962" spans="1:20" x14ac:dyDescent="0.25">
      <c r="A962" s="37" t="s">
        <v>11177</v>
      </c>
      <c r="B962" s="37" t="s">
        <v>11178</v>
      </c>
      <c r="C962" s="37" t="s">
        <v>9251</v>
      </c>
      <c r="D962" s="37" t="s">
        <v>12019</v>
      </c>
      <c r="E962" s="37"/>
      <c r="F962" s="37"/>
      <c r="G962" s="37"/>
      <c r="H962" s="37"/>
      <c r="I962" s="37"/>
      <c r="J962" s="37"/>
      <c r="K962" s="37"/>
      <c r="L962" s="37"/>
      <c r="M962" s="37"/>
      <c r="N962" s="37"/>
      <c r="O962" s="37"/>
      <c r="P962" s="37"/>
      <c r="Q962">
        <f t="shared" si="42"/>
        <v>0</v>
      </c>
      <c r="R962">
        <f t="shared" si="43"/>
        <v>0</v>
      </c>
      <c r="S962" t="str">
        <f>VLOOKUP(C962*1,effectif!A:BA,53,0)</f>
        <v>700130</v>
      </c>
      <c r="T962">
        <f t="shared" si="44"/>
        <v>306184</v>
      </c>
    </row>
    <row r="963" spans="1:20" x14ac:dyDescent="0.25">
      <c r="A963" s="37" t="s">
        <v>11177</v>
      </c>
      <c r="B963" s="37" t="s">
        <v>11178</v>
      </c>
      <c r="C963" s="37" t="s">
        <v>5573</v>
      </c>
      <c r="D963" s="37" t="s">
        <v>12020</v>
      </c>
      <c r="E963" s="37">
        <v>0</v>
      </c>
      <c r="F963" s="37">
        <v>0</v>
      </c>
      <c r="G963" s="37">
        <v>0</v>
      </c>
      <c r="H963" s="37"/>
      <c r="I963" s="37"/>
      <c r="J963" s="37"/>
      <c r="K963" s="37"/>
      <c r="L963" s="37"/>
      <c r="M963" s="37"/>
      <c r="N963" s="37"/>
      <c r="O963" s="37"/>
      <c r="P963" s="37"/>
      <c r="Q963">
        <f t="shared" ref="Q963:Q1026" si="45">IFERROR(E963+H963,0)</f>
        <v>0</v>
      </c>
      <c r="R963">
        <f t="shared" ref="R963:R1026" si="46">IFERROR(E963+K963+N963,0)</f>
        <v>0</v>
      </c>
      <c r="S963" t="str">
        <f>VLOOKUP(C963*1,effectif!A:BA,53,0)</f>
        <v>700130</v>
      </c>
      <c r="T963">
        <f t="shared" ref="T963:T1026" si="47">C963*1</f>
        <v>305748</v>
      </c>
    </row>
    <row r="964" spans="1:20" x14ac:dyDescent="0.25">
      <c r="A964" s="37" t="s">
        <v>11177</v>
      </c>
      <c r="B964" s="37" t="s">
        <v>11178</v>
      </c>
      <c r="C964" s="37" t="s">
        <v>14007</v>
      </c>
      <c r="D964" s="37" t="s">
        <v>12021</v>
      </c>
      <c r="E964" s="37"/>
      <c r="F964" s="37"/>
      <c r="G964" s="37"/>
      <c r="H964" s="37"/>
      <c r="I964" s="37"/>
      <c r="J964" s="37"/>
      <c r="K964" s="37"/>
      <c r="L964" s="37"/>
      <c r="M964" s="37"/>
      <c r="N964" s="37"/>
      <c r="O964" s="37"/>
      <c r="P964" s="37"/>
      <c r="Q964">
        <f t="shared" si="45"/>
        <v>0</v>
      </c>
      <c r="R964">
        <f t="shared" si="46"/>
        <v>0</v>
      </c>
      <c r="S964" t="e">
        <f>VLOOKUP(C964*1,effectif!A:BA,53,0)</f>
        <v>#N/A</v>
      </c>
      <c r="T964">
        <f t="shared" si="47"/>
        <v>306218</v>
      </c>
    </row>
    <row r="965" spans="1:20" x14ac:dyDescent="0.25">
      <c r="A965" s="37" t="s">
        <v>11177</v>
      </c>
      <c r="B965" s="37" t="s">
        <v>11178</v>
      </c>
      <c r="C965" s="37" t="s">
        <v>5068</v>
      </c>
      <c r="D965" s="37" t="s">
        <v>12022</v>
      </c>
      <c r="E965" s="37">
        <v>7.09</v>
      </c>
      <c r="F965" s="37">
        <v>0.51</v>
      </c>
      <c r="G965" s="37">
        <v>0.77</v>
      </c>
      <c r="H965" s="37">
        <v>12.19</v>
      </c>
      <c r="I965" s="37">
        <v>1.1000000000000001</v>
      </c>
      <c r="J965" s="37">
        <v>1.49</v>
      </c>
      <c r="K965" s="37">
        <v>15.08</v>
      </c>
      <c r="L965" s="37">
        <v>0.75</v>
      </c>
      <c r="M965" s="37">
        <v>0</v>
      </c>
      <c r="N965" s="37">
        <v>12.02</v>
      </c>
      <c r="O965" s="37">
        <v>18.239999999999998</v>
      </c>
      <c r="P965" s="37">
        <v>0</v>
      </c>
      <c r="Q965">
        <f t="shared" si="45"/>
        <v>19.28</v>
      </c>
      <c r="R965">
        <f t="shared" si="46"/>
        <v>34.19</v>
      </c>
      <c r="S965" t="str">
        <f>VLOOKUP(C965*1,effectif!A:BA,53,0)</f>
        <v>700130</v>
      </c>
      <c r="T965">
        <f t="shared" si="47"/>
        <v>302712</v>
      </c>
    </row>
    <row r="966" spans="1:20" x14ac:dyDescent="0.25">
      <c r="A966" s="37" t="s">
        <v>11177</v>
      </c>
      <c r="B966" s="37" t="s">
        <v>11178</v>
      </c>
      <c r="C966" s="37" t="s">
        <v>10291</v>
      </c>
      <c r="D966" s="37" t="s">
        <v>11189</v>
      </c>
      <c r="E966" s="37"/>
      <c r="F966" s="37"/>
      <c r="G966" s="37"/>
      <c r="H966" s="37"/>
      <c r="I966" s="37"/>
      <c r="J966" s="37"/>
      <c r="K966" s="37"/>
      <c r="L966" s="37"/>
      <c r="M966" s="37"/>
      <c r="N966" s="37"/>
      <c r="O966" s="37"/>
      <c r="P966" s="37"/>
      <c r="Q966">
        <f t="shared" si="45"/>
        <v>0</v>
      </c>
      <c r="R966">
        <f t="shared" si="46"/>
        <v>0</v>
      </c>
      <c r="S966" t="str">
        <f>VLOOKUP(C966*1,effectif!A:BA,53,0)</f>
        <v>700130</v>
      </c>
      <c r="T966">
        <f t="shared" si="47"/>
        <v>97178</v>
      </c>
    </row>
    <row r="967" spans="1:20" x14ac:dyDescent="0.25">
      <c r="A967" s="37" t="s">
        <v>11177</v>
      </c>
      <c r="B967" s="37" t="s">
        <v>11178</v>
      </c>
      <c r="C967" s="37" t="s">
        <v>8937</v>
      </c>
      <c r="D967" s="37" t="s">
        <v>11189</v>
      </c>
      <c r="E967" s="37"/>
      <c r="F967" s="37"/>
      <c r="G967" s="37"/>
      <c r="H967" s="37"/>
      <c r="I967" s="37"/>
      <c r="J967" s="37"/>
      <c r="K967" s="37"/>
      <c r="L967" s="37"/>
      <c r="M967" s="37"/>
      <c r="N967" s="37"/>
      <c r="O967" s="37"/>
      <c r="P967" s="37"/>
      <c r="Q967">
        <f t="shared" si="45"/>
        <v>0</v>
      </c>
      <c r="R967">
        <f t="shared" si="46"/>
        <v>0</v>
      </c>
      <c r="S967" t="str">
        <f>VLOOKUP(C967*1,effectif!A:BA,53,0)</f>
        <v>700130</v>
      </c>
      <c r="T967">
        <f t="shared" si="47"/>
        <v>992805</v>
      </c>
    </row>
    <row r="968" spans="1:20" x14ac:dyDescent="0.25">
      <c r="A968" s="37" t="s">
        <v>11219</v>
      </c>
      <c r="B968" s="37" t="s">
        <v>11220</v>
      </c>
      <c r="C968" s="37" t="s">
        <v>4554</v>
      </c>
      <c r="D968" s="37" t="s">
        <v>12023</v>
      </c>
      <c r="E968" s="37"/>
      <c r="F968" s="37"/>
      <c r="G968" s="37"/>
      <c r="H968" s="37"/>
      <c r="I968" s="37"/>
      <c r="J968" s="37"/>
      <c r="K968" s="37"/>
      <c r="L968" s="37"/>
      <c r="M968" s="37"/>
      <c r="N968" s="37"/>
      <c r="O968" s="37"/>
      <c r="P968" s="37"/>
      <c r="Q968">
        <f t="shared" si="45"/>
        <v>0</v>
      </c>
      <c r="R968">
        <f t="shared" si="46"/>
        <v>0</v>
      </c>
      <c r="S968">
        <f>VLOOKUP(C968*1,effectif!A:BA,53,0)</f>
        <v>0</v>
      </c>
      <c r="T968">
        <f t="shared" si="47"/>
        <v>173379</v>
      </c>
    </row>
    <row r="969" spans="1:20" x14ac:dyDescent="0.25">
      <c r="A969" s="37" t="s">
        <v>11219</v>
      </c>
      <c r="B969" s="37" t="s">
        <v>11220</v>
      </c>
      <c r="C969" s="37" t="s">
        <v>14008</v>
      </c>
      <c r="D969" s="37" t="s">
        <v>12024</v>
      </c>
      <c r="E969" s="37"/>
      <c r="F969" s="37"/>
      <c r="G969" s="37"/>
      <c r="H969" s="37"/>
      <c r="I969" s="37"/>
      <c r="J969" s="37"/>
      <c r="K969" s="37"/>
      <c r="L969" s="37"/>
      <c r="M969" s="37"/>
      <c r="N969" s="37"/>
      <c r="O969" s="37"/>
      <c r="P969" s="37"/>
      <c r="Q969">
        <f t="shared" si="45"/>
        <v>0</v>
      </c>
      <c r="R969">
        <f t="shared" si="46"/>
        <v>0</v>
      </c>
      <c r="S969" t="e">
        <f>VLOOKUP(C969*1,effectif!A:BA,53,0)</f>
        <v>#N/A</v>
      </c>
      <c r="T969">
        <f t="shared" si="47"/>
        <v>183579</v>
      </c>
    </row>
    <row r="970" spans="1:20" x14ac:dyDescent="0.25">
      <c r="A970" s="37" t="s">
        <v>11219</v>
      </c>
      <c r="B970" s="37" t="s">
        <v>11220</v>
      </c>
      <c r="C970" s="37" t="s">
        <v>3512</v>
      </c>
      <c r="D970" s="37" t="s">
        <v>12025</v>
      </c>
      <c r="E970" s="37"/>
      <c r="F970" s="37"/>
      <c r="G970" s="37"/>
      <c r="H970" s="37"/>
      <c r="I970" s="37"/>
      <c r="J970" s="37"/>
      <c r="K970" s="37"/>
      <c r="L970" s="37"/>
      <c r="M970" s="37"/>
      <c r="N970" s="37"/>
      <c r="O970" s="37"/>
      <c r="P970" s="37"/>
      <c r="Q970">
        <f t="shared" si="45"/>
        <v>0</v>
      </c>
      <c r="R970">
        <f t="shared" si="46"/>
        <v>0</v>
      </c>
      <c r="S970">
        <f>VLOOKUP(C970*1,effectif!A:BA,53,0)</f>
        <v>0</v>
      </c>
      <c r="T970">
        <f t="shared" si="47"/>
        <v>304801</v>
      </c>
    </row>
    <row r="971" spans="1:20" x14ac:dyDescent="0.25">
      <c r="A971" s="37" t="s">
        <v>11219</v>
      </c>
      <c r="B971" s="37" t="s">
        <v>11220</v>
      </c>
      <c r="C971" s="37" t="s">
        <v>14009</v>
      </c>
      <c r="D971" s="37" t="s">
        <v>12026</v>
      </c>
      <c r="E971" s="37"/>
      <c r="F971" s="37"/>
      <c r="G971" s="37"/>
      <c r="H971" s="37"/>
      <c r="I971" s="37"/>
      <c r="J971" s="37"/>
      <c r="K971" s="37"/>
      <c r="L971" s="37"/>
      <c r="M971" s="37"/>
      <c r="N971" s="37"/>
      <c r="O971" s="37"/>
      <c r="P971" s="37"/>
      <c r="Q971">
        <f t="shared" si="45"/>
        <v>0</v>
      </c>
      <c r="R971">
        <f t="shared" si="46"/>
        <v>0</v>
      </c>
      <c r="S971" t="e">
        <f>VLOOKUP(C971*1,effectif!A:BA,53,0)</f>
        <v>#N/A</v>
      </c>
      <c r="T971">
        <f t="shared" si="47"/>
        <v>302223</v>
      </c>
    </row>
    <row r="972" spans="1:20" x14ac:dyDescent="0.25">
      <c r="A972" s="37" t="s">
        <v>11170</v>
      </c>
      <c r="B972" s="37" t="s">
        <v>11171</v>
      </c>
      <c r="C972" s="37" t="s">
        <v>3343</v>
      </c>
      <c r="D972" s="37" t="s">
        <v>12027</v>
      </c>
      <c r="E972" s="37">
        <v>4.9400000000000004</v>
      </c>
      <c r="F972" s="37">
        <v>0.85</v>
      </c>
      <c r="G972" s="37">
        <v>1.6</v>
      </c>
      <c r="H972" s="37">
        <v>8.9</v>
      </c>
      <c r="I972" s="37">
        <v>1.82</v>
      </c>
      <c r="J972" s="37">
        <v>3.77</v>
      </c>
      <c r="K972" s="37">
        <v>15.72</v>
      </c>
      <c r="L972" s="37">
        <v>3.42</v>
      </c>
      <c r="M972" s="37">
        <v>6.07</v>
      </c>
      <c r="N972" s="37">
        <v>20.440000000000001</v>
      </c>
      <c r="O972" s="37">
        <v>4.84</v>
      </c>
      <c r="P972" s="37">
        <v>8.3800000000000008</v>
      </c>
      <c r="Q972">
        <f t="shared" si="45"/>
        <v>13.84</v>
      </c>
      <c r="R972">
        <f t="shared" si="46"/>
        <v>41.1</v>
      </c>
      <c r="S972">
        <f>VLOOKUP(C972*1,effectif!A:BA,53,0)</f>
        <v>0</v>
      </c>
      <c r="T972">
        <f t="shared" si="47"/>
        <v>302525</v>
      </c>
    </row>
    <row r="973" spans="1:20" x14ac:dyDescent="0.25">
      <c r="A973" s="37" t="s">
        <v>11172</v>
      </c>
      <c r="B973" s="37" t="s">
        <v>11081</v>
      </c>
      <c r="C973" s="37" t="s">
        <v>1507</v>
      </c>
      <c r="D973" s="37" t="s">
        <v>12028</v>
      </c>
      <c r="E973" s="37">
        <v>3.59</v>
      </c>
      <c r="F973" s="37">
        <v>0.35</v>
      </c>
      <c r="G973" s="37">
        <v>1.41</v>
      </c>
      <c r="H973" s="37">
        <v>7.37</v>
      </c>
      <c r="I973" s="37">
        <v>1.24</v>
      </c>
      <c r="J973" s="37">
        <v>1.98</v>
      </c>
      <c r="K973" s="37">
        <v>15.79</v>
      </c>
      <c r="L973" s="37">
        <v>4.87</v>
      </c>
      <c r="M973" s="37">
        <v>4.93</v>
      </c>
      <c r="N973" s="37">
        <v>20.29</v>
      </c>
      <c r="O973" s="37">
        <v>5.03</v>
      </c>
      <c r="P973" s="37">
        <v>8.93</v>
      </c>
      <c r="Q973">
        <f t="shared" si="45"/>
        <v>10.96</v>
      </c>
      <c r="R973">
        <f t="shared" si="46"/>
        <v>39.67</v>
      </c>
      <c r="S973">
        <f>VLOOKUP(C973*1,effectif!A:BA,53,0)</f>
        <v>0</v>
      </c>
      <c r="T973">
        <f t="shared" si="47"/>
        <v>170189</v>
      </c>
    </row>
    <row r="974" spans="1:20" x14ac:dyDescent="0.25">
      <c r="A974" s="37" t="s">
        <v>11174</v>
      </c>
      <c r="B974" s="37" t="s">
        <v>11175</v>
      </c>
      <c r="C974" s="37" t="s">
        <v>2035</v>
      </c>
      <c r="D974" s="37" t="s">
        <v>12029</v>
      </c>
      <c r="E974" s="37">
        <v>3.56</v>
      </c>
      <c r="F974" s="37">
        <v>0.62</v>
      </c>
      <c r="G974" s="37">
        <v>1.81</v>
      </c>
      <c r="H974" s="37">
        <v>7.03</v>
      </c>
      <c r="I974" s="37">
        <v>2.1800000000000002</v>
      </c>
      <c r="J974" s="37">
        <v>1.61</v>
      </c>
      <c r="K974" s="37">
        <v>11.74</v>
      </c>
      <c r="L974" s="37">
        <v>2.48</v>
      </c>
      <c r="M974" s="37">
        <v>4.4800000000000004</v>
      </c>
      <c r="N974" s="37">
        <v>13.79</v>
      </c>
      <c r="O974" s="37">
        <v>6.37</v>
      </c>
      <c r="P974" s="37">
        <v>7.45</v>
      </c>
      <c r="Q974">
        <f t="shared" si="45"/>
        <v>10.59</v>
      </c>
      <c r="R974">
        <f t="shared" si="46"/>
        <v>29.09</v>
      </c>
      <c r="S974" t="str">
        <f>VLOOKUP(C974*1,effectif!A:BA,53,0)</f>
        <v>070426</v>
      </c>
      <c r="T974">
        <f t="shared" si="47"/>
        <v>182923</v>
      </c>
    </row>
    <row r="975" spans="1:20" x14ac:dyDescent="0.25">
      <c r="A975" s="37" t="s">
        <v>11177</v>
      </c>
      <c r="B975" s="37" t="s">
        <v>11178</v>
      </c>
      <c r="C975" s="37" t="s">
        <v>4848</v>
      </c>
      <c r="D975" s="37" t="s">
        <v>12030</v>
      </c>
      <c r="E975" s="37">
        <v>5.49</v>
      </c>
      <c r="F975" s="37">
        <v>0</v>
      </c>
      <c r="G975" s="37">
        <v>9.9700000000000006</v>
      </c>
      <c r="H975" s="37">
        <v>6.36</v>
      </c>
      <c r="I975" s="37">
        <v>0</v>
      </c>
      <c r="J975" s="37">
        <v>10.29</v>
      </c>
      <c r="K975" s="37">
        <v>5.54</v>
      </c>
      <c r="L975" s="37">
        <v>1.1000000000000001</v>
      </c>
      <c r="M975" s="37">
        <v>2.76</v>
      </c>
      <c r="N975" s="37">
        <v>7.68</v>
      </c>
      <c r="O975" s="37">
        <v>17.47</v>
      </c>
      <c r="P975" s="37">
        <v>5.08</v>
      </c>
      <c r="Q975">
        <f t="shared" si="45"/>
        <v>11.850000000000001</v>
      </c>
      <c r="R975">
        <f t="shared" si="46"/>
        <v>18.71</v>
      </c>
      <c r="S975" t="str">
        <f>VLOOKUP(C975*1,effectif!A:BA,53,0)</f>
        <v>070426</v>
      </c>
      <c r="T975">
        <f t="shared" si="47"/>
        <v>301749</v>
      </c>
    </row>
    <row r="976" spans="1:20" x14ac:dyDescent="0.25">
      <c r="A976" s="37" t="s">
        <v>11177</v>
      </c>
      <c r="B976" s="37" t="s">
        <v>11178</v>
      </c>
      <c r="C976" s="37" t="s">
        <v>5341</v>
      </c>
      <c r="D976" s="37" t="s">
        <v>12031</v>
      </c>
      <c r="E976" s="37">
        <v>3.03</v>
      </c>
      <c r="F976" s="37">
        <v>0</v>
      </c>
      <c r="G976" s="37">
        <v>0</v>
      </c>
      <c r="H976" s="37">
        <v>6.96</v>
      </c>
      <c r="I976" s="37">
        <v>1</v>
      </c>
      <c r="J976" s="37">
        <v>0</v>
      </c>
      <c r="K976" s="37">
        <v>10.8</v>
      </c>
      <c r="L976" s="37">
        <v>8.18</v>
      </c>
      <c r="M976" s="37">
        <v>8.6999999999999993</v>
      </c>
      <c r="N976" s="37">
        <v>12.46</v>
      </c>
      <c r="O976" s="37">
        <v>9.17</v>
      </c>
      <c r="P976" s="37">
        <v>5.67</v>
      </c>
      <c r="Q976">
        <f t="shared" si="45"/>
        <v>9.99</v>
      </c>
      <c r="R976">
        <f t="shared" si="46"/>
        <v>26.29</v>
      </c>
      <c r="S976" t="str">
        <f>VLOOKUP(C976*1,effectif!A:BA,53,0)</f>
        <v>070426</v>
      </c>
      <c r="T976">
        <f t="shared" si="47"/>
        <v>302146</v>
      </c>
    </row>
    <row r="977" spans="1:20" x14ac:dyDescent="0.25">
      <c r="A977" s="37" t="s">
        <v>11177</v>
      </c>
      <c r="B977" s="37" t="s">
        <v>11178</v>
      </c>
      <c r="C977" s="37" t="s">
        <v>5257</v>
      </c>
      <c r="D977" s="37" t="s">
        <v>12032</v>
      </c>
      <c r="E977" s="37"/>
      <c r="F977" s="37"/>
      <c r="G977" s="37"/>
      <c r="H977" s="37"/>
      <c r="I977" s="37"/>
      <c r="J977" s="37"/>
      <c r="K977" s="37"/>
      <c r="L977" s="37"/>
      <c r="M977" s="37"/>
      <c r="N977" s="37"/>
      <c r="O977" s="37"/>
      <c r="P977" s="37"/>
      <c r="Q977">
        <f t="shared" si="45"/>
        <v>0</v>
      </c>
      <c r="R977">
        <f t="shared" si="46"/>
        <v>0</v>
      </c>
      <c r="S977" t="str">
        <f>VLOOKUP(C977*1,effectif!A:BA,53,0)</f>
        <v>070426</v>
      </c>
      <c r="T977">
        <f t="shared" si="47"/>
        <v>305929</v>
      </c>
    </row>
    <row r="978" spans="1:20" x14ac:dyDescent="0.25">
      <c r="A978" s="37" t="s">
        <v>11177</v>
      </c>
      <c r="B978" s="37" t="s">
        <v>11178</v>
      </c>
      <c r="C978" s="37" t="s">
        <v>6071</v>
      </c>
      <c r="D978" s="37" t="s">
        <v>12033</v>
      </c>
      <c r="E978" s="37">
        <v>2.2999999999999998</v>
      </c>
      <c r="F978" s="37">
        <v>0</v>
      </c>
      <c r="G978" s="37">
        <v>2.77</v>
      </c>
      <c r="H978" s="37">
        <v>3.38</v>
      </c>
      <c r="I978" s="37">
        <v>6.67</v>
      </c>
      <c r="J978" s="37">
        <v>0</v>
      </c>
      <c r="K978" s="37">
        <v>10.66</v>
      </c>
      <c r="L978" s="37">
        <v>0.71</v>
      </c>
      <c r="M978" s="37">
        <v>8.52</v>
      </c>
      <c r="N978" s="37">
        <v>13.64</v>
      </c>
      <c r="O978" s="37">
        <v>1.66</v>
      </c>
      <c r="P978" s="37">
        <v>10.16</v>
      </c>
      <c r="Q978">
        <f t="shared" si="45"/>
        <v>5.68</v>
      </c>
      <c r="R978">
        <f t="shared" si="46"/>
        <v>26.6</v>
      </c>
      <c r="S978" t="str">
        <f>VLOOKUP(C978*1,effectif!A:BA,53,0)</f>
        <v>070426</v>
      </c>
      <c r="T978">
        <f t="shared" si="47"/>
        <v>192975</v>
      </c>
    </row>
    <row r="979" spans="1:20" x14ac:dyDescent="0.25">
      <c r="A979" s="37" t="s">
        <v>11177</v>
      </c>
      <c r="B979" s="37" t="s">
        <v>11178</v>
      </c>
      <c r="C979" s="37" t="s">
        <v>4003</v>
      </c>
      <c r="D979" s="37" t="s">
        <v>12034</v>
      </c>
      <c r="E979" s="37"/>
      <c r="F979" s="37"/>
      <c r="G979" s="37"/>
      <c r="H979" s="37"/>
      <c r="I979" s="37"/>
      <c r="J979" s="37"/>
      <c r="K979" s="37"/>
      <c r="L979" s="37"/>
      <c r="M979" s="37"/>
      <c r="N979" s="37"/>
      <c r="O979" s="37"/>
      <c r="P979" s="37"/>
      <c r="Q979">
        <f t="shared" si="45"/>
        <v>0</v>
      </c>
      <c r="R979">
        <f t="shared" si="46"/>
        <v>0</v>
      </c>
      <c r="S979" t="str">
        <f>VLOOKUP(C979*1,effectif!A:BA,53,0)</f>
        <v>070426</v>
      </c>
      <c r="T979">
        <f t="shared" si="47"/>
        <v>306010</v>
      </c>
    </row>
    <row r="980" spans="1:20" x14ac:dyDescent="0.25">
      <c r="A980" s="37" t="s">
        <v>11177</v>
      </c>
      <c r="B980" s="37" t="s">
        <v>11178</v>
      </c>
      <c r="C980" s="37" t="s">
        <v>2400</v>
      </c>
      <c r="D980" s="37" t="s">
        <v>12035</v>
      </c>
      <c r="E980" s="37">
        <v>6.35</v>
      </c>
      <c r="F980" s="37">
        <v>7.9</v>
      </c>
      <c r="G980" s="37">
        <v>0</v>
      </c>
      <c r="H980" s="37">
        <v>9.76</v>
      </c>
      <c r="I980" s="37">
        <v>0</v>
      </c>
      <c r="J980" s="37">
        <v>0</v>
      </c>
      <c r="K980" s="37">
        <v>11.23</v>
      </c>
      <c r="L980" s="37">
        <v>0</v>
      </c>
      <c r="M980" s="37">
        <v>6.78</v>
      </c>
      <c r="N980" s="37">
        <v>16.829999999999998</v>
      </c>
      <c r="O980" s="37">
        <v>1.79</v>
      </c>
      <c r="P980" s="37">
        <v>5.15</v>
      </c>
      <c r="Q980">
        <f t="shared" si="45"/>
        <v>16.11</v>
      </c>
      <c r="R980">
        <f t="shared" si="46"/>
        <v>34.409999999999997</v>
      </c>
      <c r="S980" t="str">
        <f>VLOOKUP(C980*1,effectif!A:BA,53,0)</f>
        <v>070426</v>
      </c>
      <c r="T980">
        <f t="shared" si="47"/>
        <v>303755</v>
      </c>
    </row>
    <row r="981" spans="1:20" x14ac:dyDescent="0.25">
      <c r="A981" s="37" t="s">
        <v>11177</v>
      </c>
      <c r="B981" s="37" t="s">
        <v>11178</v>
      </c>
      <c r="C981" s="37" t="s">
        <v>7361</v>
      </c>
      <c r="D981" s="37" t="s">
        <v>12036</v>
      </c>
      <c r="E981" s="37">
        <v>0.03</v>
      </c>
      <c r="F981" s="37">
        <v>0</v>
      </c>
      <c r="G981" s="37">
        <v>0</v>
      </c>
      <c r="H981" s="37">
        <v>2.7</v>
      </c>
      <c r="I981" s="37">
        <v>0</v>
      </c>
      <c r="J981" s="37">
        <v>0</v>
      </c>
      <c r="K981" s="37">
        <v>5.34</v>
      </c>
      <c r="L981" s="37">
        <v>0</v>
      </c>
      <c r="M981" s="37">
        <v>0</v>
      </c>
      <c r="N981" s="37">
        <v>6.64</v>
      </c>
      <c r="O981" s="37">
        <v>0</v>
      </c>
      <c r="P981" s="37">
        <v>0</v>
      </c>
      <c r="Q981">
        <f t="shared" si="45"/>
        <v>2.73</v>
      </c>
      <c r="R981">
        <f t="shared" si="46"/>
        <v>12.01</v>
      </c>
      <c r="S981" t="str">
        <f>VLOOKUP(C981*1,effectif!A:BA,53,0)</f>
        <v>070426</v>
      </c>
      <c r="T981">
        <f t="shared" si="47"/>
        <v>305263</v>
      </c>
    </row>
    <row r="982" spans="1:20" x14ac:dyDescent="0.25">
      <c r="A982" s="37" t="s">
        <v>11177</v>
      </c>
      <c r="B982" s="37" t="s">
        <v>11178</v>
      </c>
      <c r="C982" s="37" t="s">
        <v>2031</v>
      </c>
      <c r="D982" s="37" t="s">
        <v>12037</v>
      </c>
      <c r="E982" s="37">
        <v>3.31</v>
      </c>
      <c r="F982" s="37">
        <v>0</v>
      </c>
      <c r="G982" s="37">
        <v>0</v>
      </c>
      <c r="H982" s="37">
        <v>10.33</v>
      </c>
      <c r="I982" s="37">
        <v>0</v>
      </c>
      <c r="J982" s="37">
        <v>0</v>
      </c>
      <c r="K982" s="37">
        <v>54.74</v>
      </c>
      <c r="L982" s="37" t="s">
        <v>11181</v>
      </c>
      <c r="M982" s="37">
        <v>0</v>
      </c>
      <c r="N982" s="37"/>
      <c r="O982" s="37"/>
      <c r="P982" s="37"/>
      <c r="Q982">
        <f t="shared" si="45"/>
        <v>13.64</v>
      </c>
      <c r="R982">
        <f t="shared" si="46"/>
        <v>58.050000000000004</v>
      </c>
      <c r="S982" t="str">
        <f>VLOOKUP(C982*1,effectif!A:BA,53,0)</f>
        <v>070426</v>
      </c>
      <c r="T982">
        <f t="shared" si="47"/>
        <v>305428</v>
      </c>
    </row>
    <row r="983" spans="1:20" x14ac:dyDescent="0.25">
      <c r="A983" s="37" t="s">
        <v>11177</v>
      </c>
      <c r="B983" s="37" t="s">
        <v>11178</v>
      </c>
      <c r="C983" s="37" t="s">
        <v>6828</v>
      </c>
      <c r="D983" s="37" t="s">
        <v>12038</v>
      </c>
      <c r="E983" s="37">
        <v>1.95</v>
      </c>
      <c r="F983" s="37">
        <v>0</v>
      </c>
      <c r="G983" s="37">
        <v>0</v>
      </c>
      <c r="H983" s="37">
        <v>3.7</v>
      </c>
      <c r="I983" s="37">
        <v>0</v>
      </c>
      <c r="J983" s="37">
        <v>0</v>
      </c>
      <c r="K983" s="37">
        <v>10.09</v>
      </c>
      <c r="L983" s="37">
        <v>0</v>
      </c>
      <c r="M983" s="37"/>
      <c r="N983" s="37"/>
      <c r="O983" s="37"/>
      <c r="P983" s="37"/>
      <c r="Q983">
        <f t="shared" si="45"/>
        <v>5.65</v>
      </c>
      <c r="R983">
        <f t="shared" si="46"/>
        <v>12.04</v>
      </c>
      <c r="S983" t="str">
        <f>VLOOKUP(C983*1,effectif!A:BA,53,0)</f>
        <v>070426</v>
      </c>
      <c r="T983">
        <f t="shared" si="47"/>
        <v>305361</v>
      </c>
    </row>
    <row r="984" spans="1:20" x14ac:dyDescent="0.25">
      <c r="A984" s="37" t="s">
        <v>11177</v>
      </c>
      <c r="B984" s="37" t="s">
        <v>11178</v>
      </c>
      <c r="C984" s="37" t="s">
        <v>10617</v>
      </c>
      <c r="D984" s="37" t="s">
        <v>11189</v>
      </c>
      <c r="E984" s="37"/>
      <c r="F984" s="37"/>
      <c r="G984" s="37"/>
      <c r="H984" s="37"/>
      <c r="I984" s="37"/>
      <c r="J984" s="37"/>
      <c r="K984" s="37"/>
      <c r="L984" s="37"/>
      <c r="M984" s="37"/>
      <c r="N984" s="37"/>
      <c r="O984" s="37"/>
      <c r="P984" s="37"/>
      <c r="Q984">
        <f t="shared" si="45"/>
        <v>0</v>
      </c>
      <c r="R984">
        <f t="shared" si="46"/>
        <v>0</v>
      </c>
      <c r="S984" t="str">
        <f>VLOOKUP(C984*1,effectif!A:BA,53,0)</f>
        <v>070426</v>
      </c>
      <c r="T984">
        <f t="shared" si="47"/>
        <v>96275</v>
      </c>
    </row>
    <row r="985" spans="1:20" x14ac:dyDescent="0.25">
      <c r="A985" s="37" t="s">
        <v>11177</v>
      </c>
      <c r="B985" s="37" t="s">
        <v>11178</v>
      </c>
      <c r="C985" s="37" t="s">
        <v>10547</v>
      </c>
      <c r="D985" s="37" t="s">
        <v>11189</v>
      </c>
      <c r="E985" s="37"/>
      <c r="F985" s="37"/>
      <c r="G985" s="37"/>
      <c r="H985" s="37"/>
      <c r="I985" s="37"/>
      <c r="J985" s="37"/>
      <c r="K985" s="37"/>
      <c r="L985" s="37"/>
      <c r="M985" s="37"/>
      <c r="N985" s="37"/>
      <c r="O985" s="37"/>
      <c r="P985" s="37"/>
      <c r="Q985">
        <f t="shared" si="45"/>
        <v>0</v>
      </c>
      <c r="R985">
        <f t="shared" si="46"/>
        <v>0</v>
      </c>
      <c r="S985" t="str">
        <f>VLOOKUP(C985*1,effectif!A:BA,53,0)</f>
        <v>070426</v>
      </c>
      <c r="T985">
        <f t="shared" si="47"/>
        <v>96425</v>
      </c>
    </row>
    <row r="986" spans="1:20" x14ac:dyDescent="0.25">
      <c r="A986" s="37" t="s">
        <v>11177</v>
      </c>
      <c r="B986" s="37" t="s">
        <v>11178</v>
      </c>
      <c r="C986" s="37" t="s">
        <v>9611</v>
      </c>
      <c r="D986" s="37" t="s">
        <v>11189</v>
      </c>
      <c r="E986" s="37"/>
      <c r="F986" s="37"/>
      <c r="G986" s="37"/>
      <c r="H986" s="37"/>
      <c r="I986" s="37"/>
      <c r="J986" s="37"/>
      <c r="K986" s="37"/>
      <c r="L986" s="37"/>
      <c r="M986" s="37"/>
      <c r="N986" s="37"/>
      <c r="O986" s="37"/>
      <c r="P986" s="37"/>
      <c r="Q986">
        <f t="shared" si="45"/>
        <v>0</v>
      </c>
      <c r="R986">
        <f t="shared" si="46"/>
        <v>0</v>
      </c>
      <c r="S986" t="str">
        <f>VLOOKUP(C986*1,effectif!A:BA,53,0)</f>
        <v>070426</v>
      </c>
      <c r="T986">
        <f t="shared" si="47"/>
        <v>99566</v>
      </c>
    </row>
    <row r="987" spans="1:20" x14ac:dyDescent="0.25">
      <c r="A987" s="37" t="s">
        <v>11174</v>
      </c>
      <c r="B987" s="37" t="s">
        <v>11175</v>
      </c>
      <c r="C987" s="37" t="s">
        <v>2127</v>
      </c>
      <c r="D987" s="37" t="s">
        <v>12039</v>
      </c>
      <c r="E987" s="37">
        <v>5.45</v>
      </c>
      <c r="F987" s="37">
        <v>0.61</v>
      </c>
      <c r="G987" s="37">
        <v>7.08</v>
      </c>
      <c r="H987" s="37">
        <v>9.7200000000000006</v>
      </c>
      <c r="I987" s="37">
        <v>1.26</v>
      </c>
      <c r="J987" s="37">
        <v>11.02</v>
      </c>
      <c r="K987" s="37">
        <v>16.11</v>
      </c>
      <c r="L987" s="37">
        <v>9.9</v>
      </c>
      <c r="M987" s="37">
        <v>6.51</v>
      </c>
      <c r="N987" s="37">
        <v>27.76</v>
      </c>
      <c r="O987" s="37">
        <v>13.26</v>
      </c>
      <c r="P987" s="37">
        <v>3.7</v>
      </c>
      <c r="Q987">
        <f t="shared" si="45"/>
        <v>15.170000000000002</v>
      </c>
      <c r="R987">
        <f t="shared" si="46"/>
        <v>49.32</v>
      </c>
      <c r="S987" t="str">
        <f>VLOOKUP(C987*1,effectif!A:BA,53,0)</f>
        <v>071051</v>
      </c>
      <c r="T987">
        <f t="shared" si="47"/>
        <v>188975</v>
      </c>
    </row>
    <row r="988" spans="1:20" x14ac:dyDescent="0.25">
      <c r="A988" s="37" t="s">
        <v>11177</v>
      </c>
      <c r="B988" s="37" t="s">
        <v>11178</v>
      </c>
      <c r="C988" s="37" t="s">
        <v>10620</v>
      </c>
      <c r="D988" s="37" t="s">
        <v>12040</v>
      </c>
      <c r="E988" s="37">
        <v>3.4</v>
      </c>
      <c r="F988" s="37">
        <v>0.22</v>
      </c>
      <c r="G988" s="37">
        <v>11.66</v>
      </c>
      <c r="H988" s="37">
        <v>3.18</v>
      </c>
      <c r="I988" s="37">
        <v>0</v>
      </c>
      <c r="J988" s="37">
        <v>26.69</v>
      </c>
      <c r="K988" s="37">
        <v>21.44</v>
      </c>
      <c r="L988" s="37">
        <v>20.66</v>
      </c>
      <c r="M988" s="37">
        <v>0</v>
      </c>
      <c r="N988" s="37">
        <v>37.229999999999997</v>
      </c>
      <c r="O988" s="37">
        <v>23.38</v>
      </c>
      <c r="P988" s="37">
        <v>0</v>
      </c>
      <c r="Q988">
        <f t="shared" si="45"/>
        <v>6.58</v>
      </c>
      <c r="R988">
        <f t="shared" si="46"/>
        <v>62.069999999999993</v>
      </c>
      <c r="S988" t="str">
        <f>VLOOKUP(C988*1,effectif!A:BA,53,0)</f>
        <v>071051</v>
      </c>
      <c r="T988">
        <f t="shared" si="47"/>
        <v>302454</v>
      </c>
    </row>
    <row r="989" spans="1:20" x14ac:dyDescent="0.25">
      <c r="A989" s="37" t="s">
        <v>11177</v>
      </c>
      <c r="B989" s="37" t="s">
        <v>11178</v>
      </c>
      <c r="C989" s="37" t="s">
        <v>5378</v>
      </c>
      <c r="D989" s="37" t="s">
        <v>12041</v>
      </c>
      <c r="E989" s="37">
        <v>4.76</v>
      </c>
      <c r="F989" s="37">
        <v>6.67</v>
      </c>
      <c r="G989" s="37">
        <v>0</v>
      </c>
      <c r="H989" s="37">
        <v>5.45</v>
      </c>
      <c r="I989" s="37">
        <v>0</v>
      </c>
      <c r="J989" s="37">
        <v>7.73</v>
      </c>
      <c r="K989" s="37">
        <v>25.25</v>
      </c>
      <c r="L989" s="37">
        <v>2.21</v>
      </c>
      <c r="M989" s="37">
        <v>13.94</v>
      </c>
      <c r="N989" s="37">
        <v>28.82</v>
      </c>
      <c r="O989" s="37">
        <v>2.41</v>
      </c>
      <c r="P989" s="37">
        <v>3.19</v>
      </c>
      <c r="Q989">
        <f t="shared" si="45"/>
        <v>10.210000000000001</v>
      </c>
      <c r="R989">
        <f t="shared" si="46"/>
        <v>58.83</v>
      </c>
      <c r="S989" t="str">
        <f>VLOOKUP(C989*1,effectif!A:BA,53,0)</f>
        <v>071051</v>
      </c>
      <c r="T989">
        <f t="shared" si="47"/>
        <v>165440</v>
      </c>
    </row>
    <row r="990" spans="1:20" x14ac:dyDescent="0.25">
      <c r="A990" s="37" t="s">
        <v>11177</v>
      </c>
      <c r="B990" s="37" t="s">
        <v>11178</v>
      </c>
      <c r="C990" s="37" t="s">
        <v>2124</v>
      </c>
      <c r="D990" s="37" t="s">
        <v>12042</v>
      </c>
      <c r="E990" s="37">
        <v>6.17</v>
      </c>
      <c r="F990" s="37">
        <v>0</v>
      </c>
      <c r="G990" s="37">
        <v>0</v>
      </c>
      <c r="H990" s="37">
        <v>33.880000000000003</v>
      </c>
      <c r="I990" s="37">
        <v>0</v>
      </c>
      <c r="J990" s="37">
        <v>0</v>
      </c>
      <c r="K990" s="37">
        <v>29.65</v>
      </c>
      <c r="L990" s="37">
        <v>6.6</v>
      </c>
      <c r="M990" s="37">
        <v>9.91</v>
      </c>
      <c r="N990" s="37">
        <v>31.02</v>
      </c>
      <c r="O990" s="37">
        <v>6</v>
      </c>
      <c r="P990" s="37">
        <v>5.47</v>
      </c>
      <c r="Q990">
        <f t="shared" si="45"/>
        <v>40.050000000000004</v>
      </c>
      <c r="R990">
        <f t="shared" si="46"/>
        <v>66.84</v>
      </c>
      <c r="S990" t="str">
        <f>VLOOKUP(C990*1,effectif!A:BA,53,0)</f>
        <v>071051</v>
      </c>
      <c r="T990">
        <f t="shared" si="47"/>
        <v>175025</v>
      </c>
    </row>
    <row r="991" spans="1:20" x14ac:dyDescent="0.25">
      <c r="A991" s="37" t="s">
        <v>11177</v>
      </c>
      <c r="B991" s="37" t="s">
        <v>11178</v>
      </c>
      <c r="C991" s="37" t="s">
        <v>3454</v>
      </c>
      <c r="D991" s="37" t="s">
        <v>12043</v>
      </c>
      <c r="E991" s="37">
        <v>0</v>
      </c>
      <c r="F991" s="37"/>
      <c r="G991" s="37"/>
      <c r="H991" s="37"/>
      <c r="I991" s="37"/>
      <c r="J991" s="37"/>
      <c r="K991" s="37"/>
      <c r="L991" s="37"/>
      <c r="M991" s="37"/>
      <c r="N991" s="37"/>
      <c r="O991" s="37"/>
      <c r="P991" s="37"/>
      <c r="Q991">
        <f t="shared" si="45"/>
        <v>0</v>
      </c>
      <c r="R991">
        <f t="shared" si="46"/>
        <v>0</v>
      </c>
      <c r="S991" t="str">
        <f>VLOOKUP(C991*1,effectif!A:BA,53,0)</f>
        <v>071051</v>
      </c>
      <c r="T991">
        <f t="shared" si="47"/>
        <v>305787</v>
      </c>
    </row>
    <row r="992" spans="1:20" x14ac:dyDescent="0.25">
      <c r="A992" s="37" t="s">
        <v>11177</v>
      </c>
      <c r="B992" s="37" t="s">
        <v>11178</v>
      </c>
      <c r="C992" s="37" t="s">
        <v>3639</v>
      </c>
      <c r="D992" s="37" t="s">
        <v>12044</v>
      </c>
      <c r="E992" s="37">
        <v>0</v>
      </c>
      <c r="F992" s="37">
        <v>0</v>
      </c>
      <c r="G992" s="37">
        <v>100</v>
      </c>
      <c r="H992" s="37">
        <v>7.56</v>
      </c>
      <c r="I992" s="37">
        <v>0</v>
      </c>
      <c r="J992" s="37">
        <v>100</v>
      </c>
      <c r="K992" s="37"/>
      <c r="L992" s="37"/>
      <c r="M992" s="37"/>
      <c r="N992" s="37"/>
      <c r="O992" s="37"/>
      <c r="P992" s="37"/>
      <c r="Q992">
        <f t="shared" si="45"/>
        <v>7.56</v>
      </c>
      <c r="R992">
        <f t="shared" si="46"/>
        <v>0</v>
      </c>
      <c r="S992" t="str">
        <f>VLOOKUP(C992*1,effectif!A:BA,53,0)</f>
        <v>071051</v>
      </c>
      <c r="T992">
        <f t="shared" si="47"/>
        <v>305448</v>
      </c>
    </row>
    <row r="993" spans="1:20" x14ac:dyDescent="0.25">
      <c r="A993" s="37" t="s">
        <v>11177</v>
      </c>
      <c r="B993" s="37" t="s">
        <v>11178</v>
      </c>
      <c r="C993" s="37" t="s">
        <v>10625</v>
      </c>
      <c r="D993" s="37" t="s">
        <v>11189</v>
      </c>
      <c r="E993" s="37"/>
      <c r="F993" s="37"/>
      <c r="G993" s="37"/>
      <c r="H993" s="37"/>
      <c r="I993" s="37"/>
      <c r="J993" s="37"/>
      <c r="K993" s="37"/>
      <c r="L993" s="37"/>
      <c r="M993" s="37"/>
      <c r="N993" s="37"/>
      <c r="O993" s="37"/>
      <c r="P993" s="37"/>
      <c r="Q993">
        <f t="shared" si="45"/>
        <v>0</v>
      </c>
      <c r="R993">
        <f t="shared" si="46"/>
        <v>0</v>
      </c>
      <c r="S993" t="str">
        <f>VLOOKUP(C993*1,effectif!A:BA,53,0)</f>
        <v>071051</v>
      </c>
      <c r="T993">
        <f t="shared" si="47"/>
        <v>96269</v>
      </c>
    </row>
    <row r="994" spans="1:20" x14ac:dyDescent="0.25">
      <c r="A994" s="37" t="s">
        <v>11177</v>
      </c>
      <c r="B994" s="37" t="s">
        <v>11178</v>
      </c>
      <c r="C994" s="37" t="s">
        <v>10623</v>
      </c>
      <c r="D994" s="37" t="s">
        <v>11189</v>
      </c>
      <c r="E994" s="37"/>
      <c r="F994" s="37"/>
      <c r="G994" s="37"/>
      <c r="H994" s="37"/>
      <c r="I994" s="37"/>
      <c r="J994" s="37"/>
      <c r="K994" s="37"/>
      <c r="L994" s="37"/>
      <c r="M994" s="37"/>
      <c r="N994" s="37"/>
      <c r="O994" s="37"/>
      <c r="P994" s="37"/>
      <c r="Q994">
        <f t="shared" si="45"/>
        <v>0</v>
      </c>
      <c r="R994">
        <f t="shared" si="46"/>
        <v>0</v>
      </c>
      <c r="S994" t="str">
        <f>VLOOKUP(C994*1,effectif!A:BA,53,0)</f>
        <v>071051</v>
      </c>
      <c r="T994">
        <f t="shared" si="47"/>
        <v>96273</v>
      </c>
    </row>
    <row r="995" spans="1:20" x14ac:dyDescent="0.25">
      <c r="A995" s="37" t="s">
        <v>11177</v>
      </c>
      <c r="B995" s="37" t="s">
        <v>11178</v>
      </c>
      <c r="C995" s="37" t="s">
        <v>10613</v>
      </c>
      <c r="D995" s="37" t="s">
        <v>11189</v>
      </c>
      <c r="E995" s="37"/>
      <c r="F995" s="37"/>
      <c r="G995" s="37"/>
      <c r="H995" s="37"/>
      <c r="I995" s="37"/>
      <c r="J995" s="37"/>
      <c r="K995" s="37"/>
      <c r="L995" s="37"/>
      <c r="M995" s="37"/>
      <c r="N995" s="37"/>
      <c r="O995" s="37"/>
      <c r="P995" s="37"/>
      <c r="Q995">
        <f t="shared" si="45"/>
        <v>0</v>
      </c>
      <c r="R995">
        <f t="shared" si="46"/>
        <v>0</v>
      </c>
      <c r="S995" t="str">
        <f>VLOOKUP(C995*1,effectif!A:BA,53,0)</f>
        <v>071051</v>
      </c>
      <c r="T995">
        <f t="shared" si="47"/>
        <v>96278</v>
      </c>
    </row>
    <row r="996" spans="1:20" x14ac:dyDescent="0.25">
      <c r="A996" s="37" t="s">
        <v>11177</v>
      </c>
      <c r="B996" s="37" t="s">
        <v>11178</v>
      </c>
      <c r="C996" s="37" t="s">
        <v>9818</v>
      </c>
      <c r="D996" s="37" t="s">
        <v>11189</v>
      </c>
      <c r="E996" s="37"/>
      <c r="F996" s="37"/>
      <c r="G996" s="37"/>
      <c r="H996" s="37"/>
      <c r="I996" s="37"/>
      <c r="J996" s="37"/>
      <c r="K996" s="37"/>
      <c r="L996" s="37"/>
      <c r="M996" s="37"/>
      <c r="N996" s="37"/>
      <c r="O996" s="37"/>
      <c r="P996" s="37"/>
      <c r="Q996">
        <f t="shared" si="45"/>
        <v>0</v>
      </c>
      <c r="R996">
        <f t="shared" si="46"/>
        <v>0</v>
      </c>
      <c r="S996" t="str">
        <f>VLOOKUP(C996*1,effectif!A:BA,53,0)</f>
        <v>071051</v>
      </c>
      <c r="T996">
        <f t="shared" si="47"/>
        <v>98763</v>
      </c>
    </row>
    <row r="997" spans="1:20" x14ac:dyDescent="0.25">
      <c r="A997" s="37" t="s">
        <v>11177</v>
      </c>
      <c r="B997" s="37" t="s">
        <v>11178</v>
      </c>
      <c r="C997" s="37" t="s">
        <v>9505</v>
      </c>
      <c r="D997" s="37" t="s">
        <v>11189</v>
      </c>
      <c r="E997" s="37"/>
      <c r="F997" s="37"/>
      <c r="G997" s="37"/>
      <c r="H997" s="37"/>
      <c r="I997" s="37"/>
      <c r="J997" s="37"/>
      <c r="K997" s="37"/>
      <c r="L997" s="37"/>
      <c r="M997" s="37"/>
      <c r="N997" s="37"/>
      <c r="O997" s="37"/>
      <c r="P997" s="37"/>
      <c r="Q997">
        <f t="shared" si="45"/>
        <v>0</v>
      </c>
      <c r="R997">
        <f t="shared" si="46"/>
        <v>0</v>
      </c>
      <c r="S997" t="str">
        <f>VLOOKUP(C997*1,effectif!A:BA,53,0)</f>
        <v>071051</v>
      </c>
      <c r="T997">
        <f t="shared" si="47"/>
        <v>990143</v>
      </c>
    </row>
    <row r="998" spans="1:20" x14ac:dyDescent="0.25">
      <c r="A998" s="37" t="s">
        <v>11177</v>
      </c>
      <c r="B998" s="37" t="s">
        <v>11178</v>
      </c>
      <c r="C998" s="37" t="s">
        <v>8379</v>
      </c>
      <c r="D998" s="37" t="s">
        <v>11189</v>
      </c>
      <c r="E998" s="37"/>
      <c r="F998" s="37"/>
      <c r="G998" s="37"/>
      <c r="H998" s="37"/>
      <c r="I998" s="37"/>
      <c r="J998" s="37"/>
      <c r="K998" s="37"/>
      <c r="L998" s="37"/>
      <c r="M998" s="37"/>
      <c r="N998" s="37"/>
      <c r="O998" s="37"/>
      <c r="P998" s="37"/>
      <c r="Q998">
        <f t="shared" si="45"/>
        <v>0</v>
      </c>
      <c r="R998">
        <f t="shared" si="46"/>
        <v>0</v>
      </c>
      <c r="S998" t="str">
        <f>VLOOKUP(C998*1,effectif!A:BA,53,0)</f>
        <v>071051</v>
      </c>
      <c r="T998">
        <f t="shared" si="47"/>
        <v>993510</v>
      </c>
    </row>
    <row r="999" spans="1:20" x14ac:dyDescent="0.25">
      <c r="A999" s="37" t="s">
        <v>11174</v>
      </c>
      <c r="B999" s="37" t="s">
        <v>11175</v>
      </c>
      <c r="C999" s="37" t="s">
        <v>4267</v>
      </c>
      <c r="D999" s="37" t="s">
        <v>12045</v>
      </c>
      <c r="E999" s="37">
        <v>2.0499999999999998</v>
      </c>
      <c r="F999" s="37">
        <v>0.04</v>
      </c>
      <c r="G999" s="37">
        <v>0.45</v>
      </c>
      <c r="H999" s="37">
        <v>3.85</v>
      </c>
      <c r="I999" s="37">
        <v>0.56999999999999995</v>
      </c>
      <c r="J999" s="37">
        <v>0.9</v>
      </c>
      <c r="K999" s="37">
        <v>14.64</v>
      </c>
      <c r="L999" s="37">
        <v>7.69</v>
      </c>
      <c r="M999" s="37">
        <v>5.62</v>
      </c>
      <c r="N999" s="37">
        <v>16.84</v>
      </c>
      <c r="O999" s="37">
        <v>1.86</v>
      </c>
      <c r="P999" s="37">
        <v>8.94</v>
      </c>
      <c r="Q999">
        <f t="shared" si="45"/>
        <v>5.9</v>
      </c>
      <c r="R999">
        <f t="shared" si="46"/>
        <v>33.53</v>
      </c>
      <c r="S999" t="str">
        <f>VLOOKUP(C999*1,effectif!A:BA,53,0)</f>
        <v>071112</v>
      </c>
      <c r="T999">
        <f t="shared" si="47"/>
        <v>304465</v>
      </c>
    </row>
    <row r="1000" spans="1:20" x14ac:dyDescent="0.25">
      <c r="A1000" s="37" t="s">
        <v>11177</v>
      </c>
      <c r="B1000" s="37" t="s">
        <v>11178</v>
      </c>
      <c r="C1000" s="37" t="s">
        <v>5473</v>
      </c>
      <c r="D1000" s="37" t="s">
        <v>12046</v>
      </c>
      <c r="E1000" s="37"/>
      <c r="F1000" s="37"/>
      <c r="G1000" s="37"/>
      <c r="H1000" s="37"/>
      <c r="I1000" s="37"/>
      <c r="J1000" s="37"/>
      <c r="K1000" s="37"/>
      <c r="L1000" s="37"/>
      <c r="M1000" s="37"/>
      <c r="N1000" s="37"/>
      <c r="O1000" s="37"/>
      <c r="P1000" s="37"/>
      <c r="Q1000">
        <f t="shared" si="45"/>
        <v>0</v>
      </c>
      <c r="R1000">
        <f t="shared" si="46"/>
        <v>0</v>
      </c>
      <c r="S1000" t="str">
        <f>VLOOKUP(C1000*1,effectif!A:BA,53,0)</f>
        <v>071112</v>
      </c>
      <c r="T1000">
        <f t="shared" si="47"/>
        <v>306121</v>
      </c>
    </row>
    <row r="1001" spans="1:20" x14ac:dyDescent="0.25">
      <c r="A1001" s="37" t="s">
        <v>11177</v>
      </c>
      <c r="B1001" s="37" t="s">
        <v>11178</v>
      </c>
      <c r="C1001" s="37" t="s">
        <v>11121</v>
      </c>
      <c r="D1001" s="37" t="s">
        <v>14010</v>
      </c>
      <c r="E1001" s="37"/>
      <c r="F1001" s="37"/>
      <c r="G1001" s="37"/>
      <c r="H1001" s="37"/>
      <c r="I1001" s="37"/>
      <c r="J1001" s="37"/>
      <c r="K1001" s="37"/>
      <c r="L1001" s="37"/>
      <c r="M1001" s="37"/>
      <c r="N1001" s="37"/>
      <c r="O1001" s="37"/>
      <c r="P1001" s="37"/>
      <c r="Q1001">
        <f t="shared" si="45"/>
        <v>0</v>
      </c>
      <c r="R1001">
        <f t="shared" si="46"/>
        <v>0</v>
      </c>
      <c r="S1001" t="str">
        <f>VLOOKUP(C1001*1,effectif!A:BA,53,0)</f>
        <v>071112</v>
      </c>
      <c r="T1001">
        <f t="shared" si="47"/>
        <v>306477</v>
      </c>
    </row>
    <row r="1002" spans="1:20" x14ac:dyDescent="0.25">
      <c r="A1002" s="37" t="s">
        <v>11177</v>
      </c>
      <c r="B1002" s="37" t="s">
        <v>11178</v>
      </c>
      <c r="C1002" s="37" t="s">
        <v>4263</v>
      </c>
      <c r="D1002" s="37" t="s">
        <v>12047</v>
      </c>
      <c r="E1002" s="37">
        <v>2.87</v>
      </c>
      <c r="F1002" s="37">
        <v>0</v>
      </c>
      <c r="G1002" s="37">
        <v>0</v>
      </c>
      <c r="H1002" s="37">
        <v>5.36</v>
      </c>
      <c r="I1002" s="37">
        <v>0</v>
      </c>
      <c r="J1002" s="37">
        <v>0</v>
      </c>
      <c r="K1002" s="37">
        <v>0</v>
      </c>
      <c r="L1002" s="37">
        <v>0</v>
      </c>
      <c r="M1002" s="37"/>
      <c r="N1002" s="37"/>
      <c r="O1002" s="37"/>
      <c r="P1002" s="37"/>
      <c r="Q1002">
        <f t="shared" si="45"/>
        <v>8.23</v>
      </c>
      <c r="R1002">
        <f t="shared" si="46"/>
        <v>2.87</v>
      </c>
      <c r="S1002" t="str">
        <f>VLOOKUP(C1002*1,effectif!A:BA,53,0)</f>
        <v>071112</v>
      </c>
      <c r="T1002">
        <f t="shared" si="47"/>
        <v>305445</v>
      </c>
    </row>
    <row r="1003" spans="1:20" x14ac:dyDescent="0.25">
      <c r="A1003" s="37" t="s">
        <v>11177</v>
      </c>
      <c r="B1003" s="37" t="s">
        <v>11178</v>
      </c>
      <c r="C1003" s="37" t="s">
        <v>5713</v>
      </c>
      <c r="D1003" s="37" t="s">
        <v>12048</v>
      </c>
      <c r="E1003" s="37">
        <v>4.0199999999999996</v>
      </c>
      <c r="F1003" s="37">
        <v>0</v>
      </c>
      <c r="G1003" s="37">
        <v>0</v>
      </c>
      <c r="H1003" s="37">
        <v>3.33</v>
      </c>
      <c r="I1003" s="37">
        <v>0</v>
      </c>
      <c r="J1003" s="37">
        <v>0</v>
      </c>
      <c r="K1003" s="37">
        <v>10.28</v>
      </c>
      <c r="L1003" s="37">
        <v>0.48</v>
      </c>
      <c r="M1003" s="37">
        <v>0</v>
      </c>
      <c r="N1003" s="37">
        <v>7.56</v>
      </c>
      <c r="O1003" s="37">
        <v>0.31</v>
      </c>
      <c r="P1003" s="37">
        <v>10.02</v>
      </c>
      <c r="Q1003">
        <f t="shared" si="45"/>
        <v>7.35</v>
      </c>
      <c r="R1003">
        <f t="shared" si="46"/>
        <v>21.86</v>
      </c>
      <c r="S1003" t="str">
        <f>VLOOKUP(C1003*1,effectif!A:BA,53,0)</f>
        <v>071112</v>
      </c>
      <c r="T1003">
        <f t="shared" si="47"/>
        <v>172662</v>
      </c>
    </row>
    <row r="1004" spans="1:20" x14ac:dyDescent="0.25">
      <c r="A1004" s="37" t="s">
        <v>11177</v>
      </c>
      <c r="B1004" s="37" t="s">
        <v>11178</v>
      </c>
      <c r="C1004" s="37" t="s">
        <v>4876</v>
      </c>
      <c r="D1004" s="37" t="s">
        <v>12049</v>
      </c>
      <c r="E1004" s="37">
        <v>1.01</v>
      </c>
      <c r="F1004" s="37">
        <v>0</v>
      </c>
      <c r="G1004" s="37">
        <v>1.18</v>
      </c>
      <c r="H1004" s="37">
        <v>8.11</v>
      </c>
      <c r="I1004" s="37">
        <v>0</v>
      </c>
      <c r="J1004" s="37">
        <v>0</v>
      </c>
      <c r="K1004" s="37">
        <v>20.86</v>
      </c>
      <c r="L1004" s="37">
        <v>0</v>
      </c>
      <c r="M1004" s="37">
        <v>2.54</v>
      </c>
      <c r="N1004" s="37">
        <v>21.22</v>
      </c>
      <c r="O1004" s="37">
        <v>0</v>
      </c>
      <c r="P1004" s="37">
        <v>5.73</v>
      </c>
      <c r="Q1004">
        <f t="shared" si="45"/>
        <v>9.1199999999999992</v>
      </c>
      <c r="R1004">
        <f t="shared" si="46"/>
        <v>43.09</v>
      </c>
      <c r="S1004" t="str">
        <f>VLOOKUP(C1004*1,effectif!A:BA,53,0)</f>
        <v>071112</v>
      </c>
      <c r="T1004">
        <f t="shared" si="47"/>
        <v>304132</v>
      </c>
    </row>
    <row r="1005" spans="1:20" x14ac:dyDescent="0.25">
      <c r="A1005" s="37" t="s">
        <v>11177</v>
      </c>
      <c r="B1005" s="37" t="s">
        <v>11178</v>
      </c>
      <c r="C1005" s="37" t="s">
        <v>7546</v>
      </c>
      <c r="D1005" s="37" t="s">
        <v>12050</v>
      </c>
      <c r="E1005" s="37">
        <v>1.43</v>
      </c>
      <c r="F1005" s="37">
        <v>0.33</v>
      </c>
      <c r="G1005" s="37">
        <v>0</v>
      </c>
      <c r="H1005" s="37">
        <v>5.92</v>
      </c>
      <c r="I1005" s="37">
        <v>0.49</v>
      </c>
      <c r="J1005" s="37">
        <v>0</v>
      </c>
      <c r="K1005" s="37">
        <v>14.48</v>
      </c>
      <c r="L1005" s="37">
        <v>45.48</v>
      </c>
      <c r="M1005" s="37">
        <v>16.5</v>
      </c>
      <c r="N1005" s="37">
        <v>10.92</v>
      </c>
      <c r="O1005" s="37">
        <v>0.86</v>
      </c>
      <c r="P1005" s="37">
        <v>3.73</v>
      </c>
      <c r="Q1005">
        <f t="shared" si="45"/>
        <v>7.35</v>
      </c>
      <c r="R1005">
        <f t="shared" si="46"/>
        <v>26.83</v>
      </c>
      <c r="S1005" t="str">
        <f>VLOOKUP(C1005*1,effectif!A:BA,53,0)</f>
        <v>071112</v>
      </c>
      <c r="T1005">
        <f t="shared" si="47"/>
        <v>192009</v>
      </c>
    </row>
    <row r="1006" spans="1:20" x14ac:dyDescent="0.25">
      <c r="A1006" s="37" t="s">
        <v>11177</v>
      </c>
      <c r="B1006" s="37" t="s">
        <v>11178</v>
      </c>
      <c r="C1006" s="37" t="s">
        <v>7552</v>
      </c>
      <c r="D1006" s="37" t="s">
        <v>12051</v>
      </c>
      <c r="E1006" s="37">
        <v>0.44</v>
      </c>
      <c r="F1006" s="37">
        <v>0</v>
      </c>
      <c r="G1006" s="37">
        <v>1.26</v>
      </c>
      <c r="H1006" s="37">
        <v>3.42</v>
      </c>
      <c r="I1006" s="37">
        <v>1.68</v>
      </c>
      <c r="J1006" s="37">
        <v>1.53</v>
      </c>
      <c r="K1006" s="37">
        <v>10.78</v>
      </c>
      <c r="L1006" s="37">
        <v>1.47</v>
      </c>
      <c r="M1006" s="37">
        <v>4.74</v>
      </c>
      <c r="N1006" s="37">
        <v>11.02</v>
      </c>
      <c r="O1006" s="37">
        <v>0</v>
      </c>
      <c r="P1006" s="37">
        <v>2.56</v>
      </c>
      <c r="Q1006">
        <f t="shared" si="45"/>
        <v>3.86</v>
      </c>
      <c r="R1006">
        <f t="shared" si="46"/>
        <v>22.24</v>
      </c>
      <c r="S1006" t="str">
        <f>VLOOKUP(C1006*1,effectif!A:BA,53,0)</f>
        <v>071112</v>
      </c>
      <c r="T1006">
        <f t="shared" si="47"/>
        <v>179641</v>
      </c>
    </row>
    <row r="1007" spans="1:20" x14ac:dyDescent="0.25">
      <c r="A1007" s="37" t="s">
        <v>11177</v>
      </c>
      <c r="B1007" s="37" t="s">
        <v>11178</v>
      </c>
      <c r="C1007" s="37" t="s">
        <v>7883</v>
      </c>
      <c r="D1007" s="37" t="s">
        <v>12052</v>
      </c>
      <c r="E1007" s="37"/>
      <c r="F1007" s="37"/>
      <c r="G1007" s="37"/>
      <c r="H1007" s="37"/>
      <c r="I1007" s="37"/>
      <c r="J1007" s="37"/>
      <c r="K1007" s="37"/>
      <c r="L1007" s="37"/>
      <c r="M1007" s="37"/>
      <c r="N1007" s="37"/>
      <c r="O1007" s="37"/>
      <c r="P1007" s="37"/>
      <c r="Q1007">
        <f t="shared" si="45"/>
        <v>0</v>
      </c>
      <c r="R1007">
        <f t="shared" si="46"/>
        <v>0</v>
      </c>
      <c r="S1007" t="str">
        <f>VLOOKUP(C1007*1,effectif!A:BA,53,0)</f>
        <v>071112</v>
      </c>
      <c r="T1007">
        <f t="shared" si="47"/>
        <v>305904</v>
      </c>
    </row>
    <row r="1008" spans="1:20" x14ac:dyDescent="0.25">
      <c r="A1008" s="37" t="s">
        <v>11177</v>
      </c>
      <c r="B1008" s="37" t="s">
        <v>11178</v>
      </c>
      <c r="C1008" s="37" t="s">
        <v>9499</v>
      </c>
      <c r="D1008" s="37" t="s">
        <v>11189</v>
      </c>
      <c r="E1008" s="37"/>
      <c r="F1008" s="37"/>
      <c r="G1008" s="37"/>
      <c r="H1008" s="37"/>
      <c r="I1008" s="37"/>
      <c r="J1008" s="37"/>
      <c r="K1008" s="37"/>
      <c r="L1008" s="37"/>
      <c r="M1008" s="37"/>
      <c r="N1008" s="37"/>
      <c r="O1008" s="37"/>
      <c r="P1008" s="37"/>
      <c r="Q1008">
        <f t="shared" si="45"/>
        <v>0</v>
      </c>
      <c r="R1008">
        <f t="shared" si="46"/>
        <v>0</v>
      </c>
      <c r="S1008" t="str">
        <f>VLOOKUP(C1008*1,effectif!A:BA,53,0)</f>
        <v>071112</v>
      </c>
      <c r="T1008">
        <f t="shared" si="47"/>
        <v>990163</v>
      </c>
    </row>
    <row r="1009" spans="1:20" x14ac:dyDescent="0.25">
      <c r="A1009" s="37" t="s">
        <v>11177</v>
      </c>
      <c r="B1009" s="37" t="s">
        <v>11178</v>
      </c>
      <c r="C1009" s="37" t="s">
        <v>9344</v>
      </c>
      <c r="D1009" s="37" t="s">
        <v>11189</v>
      </c>
      <c r="E1009" s="37"/>
      <c r="F1009" s="37"/>
      <c r="G1009" s="37"/>
      <c r="H1009" s="37"/>
      <c r="I1009" s="37"/>
      <c r="J1009" s="37"/>
      <c r="K1009" s="37"/>
      <c r="L1009" s="37"/>
      <c r="M1009" s="37"/>
      <c r="N1009" s="37"/>
      <c r="O1009" s="37"/>
      <c r="P1009" s="37"/>
      <c r="Q1009">
        <f t="shared" si="45"/>
        <v>0</v>
      </c>
      <c r="R1009">
        <f t="shared" si="46"/>
        <v>0</v>
      </c>
      <c r="S1009" t="str">
        <f>VLOOKUP(C1009*1,effectif!A:BA,53,0)</f>
        <v>071112</v>
      </c>
      <c r="T1009">
        <f t="shared" si="47"/>
        <v>991159</v>
      </c>
    </row>
    <row r="1010" spans="1:20" x14ac:dyDescent="0.25">
      <c r="A1010" s="37" t="s">
        <v>11177</v>
      </c>
      <c r="B1010" s="37" t="s">
        <v>11178</v>
      </c>
      <c r="C1010" s="37" t="s">
        <v>9342</v>
      </c>
      <c r="D1010" s="37" t="s">
        <v>11189</v>
      </c>
      <c r="E1010" s="37"/>
      <c r="F1010" s="37"/>
      <c r="G1010" s="37"/>
      <c r="H1010" s="37"/>
      <c r="I1010" s="37"/>
      <c r="J1010" s="37"/>
      <c r="K1010" s="37"/>
      <c r="L1010" s="37"/>
      <c r="M1010" s="37"/>
      <c r="N1010" s="37"/>
      <c r="O1010" s="37"/>
      <c r="P1010" s="37"/>
      <c r="Q1010">
        <f t="shared" si="45"/>
        <v>0</v>
      </c>
      <c r="R1010">
        <f t="shared" si="46"/>
        <v>0</v>
      </c>
      <c r="S1010" t="str">
        <f>VLOOKUP(C1010*1,effectif!A:BA,53,0)</f>
        <v>071112</v>
      </c>
      <c r="T1010">
        <f t="shared" si="47"/>
        <v>991160</v>
      </c>
    </row>
    <row r="1011" spans="1:20" x14ac:dyDescent="0.25">
      <c r="A1011" s="37" t="s">
        <v>11177</v>
      </c>
      <c r="B1011" s="37" t="s">
        <v>11178</v>
      </c>
      <c r="C1011" s="37" t="s">
        <v>9339</v>
      </c>
      <c r="D1011" s="37" t="s">
        <v>11189</v>
      </c>
      <c r="E1011" s="37"/>
      <c r="F1011" s="37"/>
      <c r="G1011" s="37"/>
      <c r="H1011" s="37"/>
      <c r="I1011" s="37"/>
      <c r="J1011" s="37"/>
      <c r="K1011" s="37"/>
      <c r="L1011" s="37"/>
      <c r="M1011" s="37"/>
      <c r="N1011" s="37"/>
      <c r="O1011" s="37"/>
      <c r="P1011" s="37"/>
      <c r="Q1011">
        <f t="shared" si="45"/>
        <v>0</v>
      </c>
      <c r="R1011">
        <f t="shared" si="46"/>
        <v>0</v>
      </c>
      <c r="S1011" t="str">
        <f>VLOOKUP(C1011*1,effectif!A:BA,53,0)</f>
        <v>071112</v>
      </c>
      <c r="T1011">
        <f t="shared" si="47"/>
        <v>991163</v>
      </c>
    </row>
    <row r="1012" spans="1:20" x14ac:dyDescent="0.25">
      <c r="A1012" s="37" t="s">
        <v>11174</v>
      </c>
      <c r="B1012" s="37" t="s">
        <v>11175</v>
      </c>
      <c r="C1012" s="37" t="s">
        <v>7093</v>
      </c>
      <c r="D1012" s="37" t="s">
        <v>12053</v>
      </c>
      <c r="E1012" s="37"/>
      <c r="F1012" s="37"/>
      <c r="G1012" s="37"/>
      <c r="H1012" s="37">
        <v>6.36</v>
      </c>
      <c r="I1012" s="37">
        <v>0</v>
      </c>
      <c r="J1012" s="37">
        <v>0</v>
      </c>
      <c r="K1012" s="37">
        <v>14.28</v>
      </c>
      <c r="L1012" s="37">
        <v>4.25</v>
      </c>
      <c r="M1012" s="37">
        <v>1.2</v>
      </c>
      <c r="N1012" s="37">
        <v>18.22</v>
      </c>
      <c r="O1012" s="37">
        <v>3.22</v>
      </c>
      <c r="P1012" s="37">
        <v>7.76</v>
      </c>
      <c r="Q1012">
        <f t="shared" si="45"/>
        <v>6.36</v>
      </c>
      <c r="R1012">
        <f t="shared" si="46"/>
        <v>32.5</v>
      </c>
      <c r="S1012" t="str">
        <f>VLOOKUP(C1012*1,effectif!A:BA,53,0)</f>
        <v>071114</v>
      </c>
      <c r="T1012">
        <f t="shared" si="47"/>
        <v>71114</v>
      </c>
    </row>
    <row r="1013" spans="1:20" x14ac:dyDescent="0.25">
      <c r="A1013" s="37" t="s">
        <v>11174</v>
      </c>
      <c r="B1013" s="37" t="s">
        <v>11175</v>
      </c>
      <c r="C1013" s="37" t="s">
        <v>1510</v>
      </c>
      <c r="D1013" s="37" t="s">
        <v>12054</v>
      </c>
      <c r="E1013" s="37">
        <v>4.17</v>
      </c>
      <c r="F1013" s="37">
        <v>0</v>
      </c>
      <c r="G1013" s="37">
        <v>0</v>
      </c>
      <c r="H1013" s="37">
        <v>11.8</v>
      </c>
      <c r="I1013" s="37">
        <v>0.25</v>
      </c>
      <c r="J1013" s="37">
        <v>0</v>
      </c>
      <c r="K1013" s="37">
        <v>27.17</v>
      </c>
      <c r="L1013" s="37">
        <v>2.54</v>
      </c>
      <c r="M1013" s="37">
        <v>7.84</v>
      </c>
      <c r="N1013" s="37">
        <v>30.25</v>
      </c>
      <c r="O1013" s="37">
        <v>1.66</v>
      </c>
      <c r="P1013" s="37">
        <v>18.329999999999998</v>
      </c>
      <c r="Q1013">
        <f t="shared" si="45"/>
        <v>15.97</v>
      </c>
      <c r="R1013">
        <f t="shared" si="46"/>
        <v>61.59</v>
      </c>
      <c r="S1013" t="str">
        <f>VLOOKUP(C1013*1,effectif!A:BA,53,0)</f>
        <v>071646</v>
      </c>
      <c r="T1013">
        <f t="shared" si="47"/>
        <v>303261</v>
      </c>
    </row>
    <row r="1014" spans="1:20" x14ac:dyDescent="0.25">
      <c r="A1014" s="37" t="s">
        <v>11177</v>
      </c>
      <c r="B1014" s="37" t="s">
        <v>11178</v>
      </c>
      <c r="C1014" s="37" t="s">
        <v>7501</v>
      </c>
      <c r="D1014" s="37" t="s">
        <v>12055</v>
      </c>
      <c r="E1014" s="37">
        <v>0.99</v>
      </c>
      <c r="F1014" s="37">
        <v>0</v>
      </c>
      <c r="G1014" s="37">
        <v>0</v>
      </c>
      <c r="H1014" s="37">
        <v>9.08</v>
      </c>
      <c r="I1014" s="37">
        <v>0</v>
      </c>
      <c r="J1014" s="37">
        <v>0</v>
      </c>
      <c r="K1014" s="37">
        <v>14.47</v>
      </c>
      <c r="L1014" s="37">
        <v>8.7100000000000009</v>
      </c>
      <c r="M1014" s="37">
        <v>0</v>
      </c>
      <c r="N1014" s="37">
        <v>30.05</v>
      </c>
      <c r="O1014" s="37">
        <v>2.92</v>
      </c>
      <c r="P1014" s="37">
        <v>0</v>
      </c>
      <c r="Q1014">
        <f t="shared" si="45"/>
        <v>10.07</v>
      </c>
      <c r="R1014">
        <f t="shared" si="46"/>
        <v>45.510000000000005</v>
      </c>
      <c r="S1014" t="str">
        <f>VLOOKUP(C1014*1,effectif!A:BA,53,0)</f>
        <v>071646</v>
      </c>
      <c r="T1014">
        <f t="shared" si="47"/>
        <v>191745</v>
      </c>
    </row>
    <row r="1015" spans="1:20" x14ac:dyDescent="0.25">
      <c r="A1015" s="37" t="s">
        <v>11177</v>
      </c>
      <c r="B1015" s="37" t="s">
        <v>11178</v>
      </c>
      <c r="C1015" s="37" t="s">
        <v>4309</v>
      </c>
      <c r="D1015" s="37" t="s">
        <v>12060</v>
      </c>
      <c r="E1015" s="37"/>
      <c r="F1015" s="37"/>
      <c r="G1015" s="37"/>
      <c r="H1015" s="37"/>
      <c r="I1015" s="37"/>
      <c r="J1015" s="37"/>
      <c r="K1015" s="37"/>
      <c r="L1015" s="37"/>
      <c r="M1015" s="37"/>
      <c r="N1015" s="37"/>
      <c r="O1015" s="37"/>
      <c r="P1015" s="37"/>
      <c r="Q1015">
        <f t="shared" si="45"/>
        <v>0</v>
      </c>
      <c r="R1015">
        <f t="shared" si="46"/>
        <v>0</v>
      </c>
      <c r="S1015" t="str">
        <f>VLOOKUP(C1015*1,effectif!A:BA,53,0)</f>
        <v>071646</v>
      </c>
      <c r="T1015">
        <f t="shared" si="47"/>
        <v>306289</v>
      </c>
    </row>
    <row r="1016" spans="1:20" x14ac:dyDescent="0.25">
      <c r="A1016" s="37" t="s">
        <v>11177</v>
      </c>
      <c r="B1016" s="37" t="s">
        <v>11178</v>
      </c>
      <c r="C1016" s="37" t="s">
        <v>5510</v>
      </c>
      <c r="D1016" s="37" t="s">
        <v>12056</v>
      </c>
      <c r="E1016" s="37"/>
      <c r="F1016" s="37"/>
      <c r="G1016" s="37"/>
      <c r="H1016" s="37"/>
      <c r="I1016" s="37"/>
      <c r="J1016" s="37"/>
      <c r="K1016" s="37"/>
      <c r="L1016" s="37"/>
      <c r="M1016" s="37"/>
      <c r="N1016" s="37"/>
      <c r="O1016" s="37"/>
      <c r="P1016" s="37"/>
      <c r="Q1016">
        <f t="shared" si="45"/>
        <v>0</v>
      </c>
      <c r="R1016">
        <f t="shared" si="46"/>
        <v>0</v>
      </c>
      <c r="S1016" t="str">
        <f>VLOOKUP(C1016*1,effectif!A:BA,53,0)</f>
        <v>071646</v>
      </c>
      <c r="T1016">
        <f t="shared" si="47"/>
        <v>306006</v>
      </c>
    </row>
    <row r="1017" spans="1:20" x14ac:dyDescent="0.25">
      <c r="A1017" s="37" t="s">
        <v>11177</v>
      </c>
      <c r="B1017" s="37" t="s">
        <v>11178</v>
      </c>
      <c r="C1017" s="37" t="s">
        <v>7805</v>
      </c>
      <c r="D1017" s="37" t="s">
        <v>12057</v>
      </c>
      <c r="E1017" s="37"/>
      <c r="F1017" s="37"/>
      <c r="G1017" s="37"/>
      <c r="H1017" s="37"/>
      <c r="I1017" s="37"/>
      <c r="J1017" s="37"/>
      <c r="K1017" s="37"/>
      <c r="L1017" s="37"/>
      <c r="M1017" s="37"/>
      <c r="N1017" s="37"/>
      <c r="O1017" s="37"/>
      <c r="P1017" s="37"/>
      <c r="Q1017">
        <f t="shared" si="45"/>
        <v>0</v>
      </c>
      <c r="R1017">
        <f t="shared" si="46"/>
        <v>0</v>
      </c>
      <c r="S1017" t="str">
        <f>VLOOKUP(C1017*1,effectif!A:BA,53,0)</f>
        <v>071646</v>
      </c>
      <c r="T1017">
        <f t="shared" si="47"/>
        <v>306299</v>
      </c>
    </row>
    <row r="1018" spans="1:20" x14ac:dyDescent="0.25">
      <c r="A1018" s="37" t="s">
        <v>11177</v>
      </c>
      <c r="B1018" s="37" t="s">
        <v>11178</v>
      </c>
      <c r="C1018" s="37" t="s">
        <v>5384</v>
      </c>
      <c r="D1018" s="37" t="s">
        <v>12058</v>
      </c>
      <c r="E1018" s="37"/>
      <c r="F1018" s="37"/>
      <c r="G1018" s="37"/>
      <c r="H1018" s="37"/>
      <c r="I1018" s="37"/>
      <c r="J1018" s="37"/>
      <c r="K1018" s="37"/>
      <c r="L1018" s="37"/>
      <c r="M1018" s="37"/>
      <c r="N1018" s="37"/>
      <c r="O1018" s="37"/>
      <c r="P1018" s="37"/>
      <c r="Q1018">
        <f t="shared" si="45"/>
        <v>0</v>
      </c>
      <c r="R1018">
        <f t="shared" si="46"/>
        <v>0</v>
      </c>
      <c r="S1018" t="str">
        <f>VLOOKUP(C1018*1,effectif!A:BA,53,0)</f>
        <v>071646</v>
      </c>
      <c r="T1018">
        <f t="shared" si="47"/>
        <v>306090</v>
      </c>
    </row>
    <row r="1019" spans="1:20" x14ac:dyDescent="0.25">
      <c r="A1019" s="37" t="s">
        <v>11177</v>
      </c>
      <c r="B1019" s="37" t="s">
        <v>11178</v>
      </c>
      <c r="C1019" s="37" t="s">
        <v>1503</v>
      </c>
      <c r="D1019" s="37" t="s">
        <v>12059</v>
      </c>
      <c r="E1019" s="37">
        <v>1.45</v>
      </c>
      <c r="F1019" s="37">
        <v>0</v>
      </c>
      <c r="G1019" s="37"/>
      <c r="H1019" s="37"/>
      <c r="I1019" s="37"/>
      <c r="J1019" s="37"/>
      <c r="K1019" s="37"/>
      <c r="L1019" s="37"/>
      <c r="M1019" s="37"/>
      <c r="N1019" s="37"/>
      <c r="O1019" s="37"/>
      <c r="P1019" s="37"/>
      <c r="Q1019">
        <f t="shared" si="45"/>
        <v>1.45</v>
      </c>
      <c r="R1019">
        <f t="shared" si="46"/>
        <v>1.45</v>
      </c>
      <c r="S1019" t="str">
        <f>VLOOKUP(C1019*1,effectif!A:BA,53,0)</f>
        <v>071646</v>
      </c>
      <c r="T1019">
        <f t="shared" si="47"/>
        <v>305633</v>
      </c>
    </row>
    <row r="1020" spans="1:20" x14ac:dyDescent="0.25">
      <c r="A1020" s="37" t="s">
        <v>11177</v>
      </c>
      <c r="B1020" s="37" t="s">
        <v>11178</v>
      </c>
      <c r="C1020" s="37" t="s">
        <v>7776</v>
      </c>
      <c r="D1020" s="37" t="s">
        <v>12061</v>
      </c>
      <c r="E1020" s="37">
        <v>15</v>
      </c>
      <c r="F1020" s="37">
        <v>0</v>
      </c>
      <c r="G1020" s="37">
        <v>0</v>
      </c>
      <c r="H1020" s="37"/>
      <c r="I1020" s="37"/>
      <c r="J1020" s="37"/>
      <c r="K1020" s="37"/>
      <c r="L1020" s="37"/>
      <c r="M1020" s="37"/>
      <c r="N1020" s="37"/>
      <c r="O1020" s="37"/>
      <c r="P1020" s="37"/>
      <c r="Q1020">
        <f t="shared" si="45"/>
        <v>15</v>
      </c>
      <c r="R1020">
        <f t="shared" si="46"/>
        <v>15</v>
      </c>
      <c r="S1020" t="str">
        <f>VLOOKUP(C1020*1,effectif!A:BA,53,0)</f>
        <v>071646</v>
      </c>
      <c r="T1020">
        <f t="shared" si="47"/>
        <v>305717</v>
      </c>
    </row>
    <row r="1021" spans="1:20" x14ac:dyDescent="0.25">
      <c r="A1021" s="37" t="s">
        <v>11177</v>
      </c>
      <c r="B1021" s="37" t="s">
        <v>11178</v>
      </c>
      <c r="C1021" s="37" t="s">
        <v>7809</v>
      </c>
      <c r="D1021" s="37" t="s">
        <v>11189</v>
      </c>
      <c r="E1021" s="37"/>
      <c r="F1021" s="37"/>
      <c r="G1021" s="37"/>
      <c r="H1021" s="37"/>
      <c r="I1021" s="37"/>
      <c r="J1021" s="37"/>
      <c r="K1021" s="37"/>
      <c r="L1021" s="37"/>
      <c r="M1021" s="37"/>
      <c r="N1021" s="37"/>
      <c r="O1021" s="37"/>
      <c r="P1021" s="37"/>
      <c r="Q1021">
        <f t="shared" si="45"/>
        <v>0</v>
      </c>
      <c r="R1021">
        <f t="shared" si="46"/>
        <v>0</v>
      </c>
      <c r="S1021" t="str">
        <f>VLOOKUP(C1021*1,effectif!A:BA,53,0)</f>
        <v>071646</v>
      </c>
      <c r="T1021">
        <f t="shared" si="47"/>
        <v>990686</v>
      </c>
    </row>
    <row r="1022" spans="1:20" x14ac:dyDescent="0.25">
      <c r="A1022" s="37" t="s">
        <v>11177</v>
      </c>
      <c r="B1022" s="37" t="s">
        <v>11178</v>
      </c>
      <c r="C1022" s="37" t="s">
        <v>4313</v>
      </c>
      <c r="D1022" s="37" t="s">
        <v>11189</v>
      </c>
      <c r="E1022" s="37"/>
      <c r="F1022" s="37"/>
      <c r="G1022" s="37"/>
      <c r="H1022" s="37"/>
      <c r="I1022" s="37"/>
      <c r="J1022" s="37"/>
      <c r="K1022" s="37"/>
      <c r="L1022" s="37"/>
      <c r="M1022" s="37"/>
      <c r="N1022" s="37"/>
      <c r="O1022" s="37"/>
      <c r="P1022" s="37"/>
      <c r="Q1022">
        <f t="shared" si="45"/>
        <v>0</v>
      </c>
      <c r="R1022">
        <f t="shared" si="46"/>
        <v>0</v>
      </c>
      <c r="S1022" t="str">
        <f>VLOOKUP(C1022*1,effectif!A:BA,53,0)</f>
        <v>071646</v>
      </c>
      <c r="T1022">
        <f t="shared" si="47"/>
        <v>993509</v>
      </c>
    </row>
    <row r="1023" spans="1:20" x14ac:dyDescent="0.25">
      <c r="A1023" s="37" t="s">
        <v>11177</v>
      </c>
      <c r="B1023" s="37" t="s">
        <v>11178</v>
      </c>
      <c r="C1023" s="37" t="s">
        <v>8376</v>
      </c>
      <c r="D1023" s="37" t="s">
        <v>11189</v>
      </c>
      <c r="E1023" s="37"/>
      <c r="F1023" s="37"/>
      <c r="G1023" s="37"/>
      <c r="H1023" s="37"/>
      <c r="I1023" s="37"/>
      <c r="J1023" s="37"/>
      <c r="K1023" s="37"/>
      <c r="L1023" s="37"/>
      <c r="M1023" s="37"/>
      <c r="N1023" s="37"/>
      <c r="O1023" s="37"/>
      <c r="P1023" s="37"/>
      <c r="Q1023">
        <f t="shared" si="45"/>
        <v>0</v>
      </c>
      <c r="R1023">
        <f t="shared" si="46"/>
        <v>0</v>
      </c>
      <c r="S1023" t="str">
        <f>VLOOKUP(C1023*1,effectif!A:BA,53,0)</f>
        <v>071646</v>
      </c>
      <c r="T1023">
        <f t="shared" si="47"/>
        <v>993511</v>
      </c>
    </row>
    <row r="1024" spans="1:20" x14ac:dyDescent="0.25">
      <c r="A1024" s="37" t="s">
        <v>11172</v>
      </c>
      <c r="B1024" s="37" t="s">
        <v>11081</v>
      </c>
      <c r="C1024" s="37" t="s">
        <v>12481</v>
      </c>
      <c r="D1024" s="37" t="s">
        <v>14011</v>
      </c>
      <c r="E1024" s="37">
        <v>4.84</v>
      </c>
      <c r="F1024" s="37">
        <v>0.98</v>
      </c>
      <c r="G1024" s="37">
        <v>2.23</v>
      </c>
      <c r="H1024" s="37">
        <v>8.3000000000000007</v>
      </c>
      <c r="I1024" s="37">
        <v>0.76</v>
      </c>
      <c r="J1024" s="37">
        <v>5.08</v>
      </c>
      <c r="K1024" s="37">
        <v>12.94</v>
      </c>
      <c r="L1024" s="37">
        <v>2.42</v>
      </c>
      <c r="M1024" s="37">
        <v>7.42</v>
      </c>
      <c r="N1024" s="37">
        <v>16.559999999999999</v>
      </c>
      <c r="O1024" s="37">
        <v>1.98</v>
      </c>
      <c r="P1024" s="37">
        <v>9.1</v>
      </c>
      <c r="Q1024">
        <f t="shared" si="45"/>
        <v>13.14</v>
      </c>
      <c r="R1024">
        <f t="shared" si="46"/>
        <v>34.340000000000003</v>
      </c>
      <c r="S1024">
        <f>VLOOKUP(C1024*1,effectif!A:BA,53,0)</f>
        <v>0</v>
      </c>
      <c r="T1024">
        <f t="shared" si="47"/>
        <v>306484</v>
      </c>
    </row>
    <row r="1025" spans="1:20" x14ac:dyDescent="0.25">
      <c r="A1025" s="37" t="s">
        <v>11174</v>
      </c>
      <c r="B1025" s="37" t="s">
        <v>11175</v>
      </c>
      <c r="C1025" s="37" t="s">
        <v>1684</v>
      </c>
      <c r="D1025" s="37" t="s">
        <v>12158</v>
      </c>
      <c r="E1025" s="37">
        <v>7.25</v>
      </c>
      <c r="F1025" s="37">
        <v>0.97</v>
      </c>
      <c r="G1025" s="37">
        <v>0</v>
      </c>
      <c r="H1025" s="37">
        <v>7.9</v>
      </c>
      <c r="I1025" s="37">
        <v>0.94</v>
      </c>
      <c r="J1025" s="37">
        <v>2.2999999999999998</v>
      </c>
      <c r="K1025" s="37">
        <v>9.98</v>
      </c>
      <c r="L1025" s="37">
        <v>4.87</v>
      </c>
      <c r="M1025" s="37">
        <v>3.77</v>
      </c>
      <c r="N1025" s="37">
        <v>14.34</v>
      </c>
      <c r="O1025" s="37">
        <v>2.46</v>
      </c>
      <c r="P1025" s="37">
        <v>13.41</v>
      </c>
      <c r="Q1025">
        <f t="shared" si="45"/>
        <v>15.15</v>
      </c>
      <c r="R1025">
        <f t="shared" si="46"/>
        <v>31.57</v>
      </c>
      <c r="S1025" t="str">
        <f>VLOOKUP(C1025*1,effectif!A:BA,53,0)</f>
        <v>070522</v>
      </c>
      <c r="T1025">
        <f t="shared" si="47"/>
        <v>303646</v>
      </c>
    </row>
    <row r="1026" spans="1:20" x14ac:dyDescent="0.25">
      <c r="A1026" s="37" t="s">
        <v>11177</v>
      </c>
      <c r="B1026" s="37" t="s">
        <v>11178</v>
      </c>
      <c r="C1026" s="37" t="s">
        <v>2466</v>
      </c>
      <c r="D1026" s="37" t="s">
        <v>12159</v>
      </c>
      <c r="E1026" s="37">
        <v>11.09</v>
      </c>
      <c r="F1026" s="37">
        <v>0</v>
      </c>
      <c r="G1026" s="37">
        <v>0</v>
      </c>
      <c r="H1026" s="37">
        <v>8.1300000000000008</v>
      </c>
      <c r="I1026" s="37">
        <v>0</v>
      </c>
      <c r="J1026" s="37">
        <v>0</v>
      </c>
      <c r="K1026" s="37">
        <v>8.1999999999999993</v>
      </c>
      <c r="L1026" s="37">
        <v>0</v>
      </c>
      <c r="M1026" s="37">
        <v>6.38</v>
      </c>
      <c r="N1026" s="37">
        <v>13.76</v>
      </c>
      <c r="O1026" s="37">
        <v>1.46</v>
      </c>
      <c r="P1026" s="37">
        <v>21.37</v>
      </c>
      <c r="Q1026">
        <f t="shared" si="45"/>
        <v>19.22</v>
      </c>
      <c r="R1026">
        <f t="shared" si="46"/>
        <v>33.049999999999997</v>
      </c>
      <c r="S1026" t="str">
        <f>VLOOKUP(C1026*1,effectif!A:BA,53,0)</f>
        <v>070522</v>
      </c>
      <c r="T1026">
        <f t="shared" si="47"/>
        <v>304867</v>
      </c>
    </row>
    <row r="1027" spans="1:20" x14ac:dyDescent="0.25">
      <c r="A1027" s="37" t="s">
        <v>11177</v>
      </c>
      <c r="B1027" s="37" t="s">
        <v>11178</v>
      </c>
      <c r="C1027" s="37" t="s">
        <v>7278</v>
      </c>
      <c r="D1027" s="37" t="s">
        <v>12160</v>
      </c>
      <c r="E1027" s="37">
        <v>28.13</v>
      </c>
      <c r="F1027" s="37">
        <v>0</v>
      </c>
      <c r="G1027" s="37">
        <v>0</v>
      </c>
      <c r="H1027" s="37">
        <v>6.39</v>
      </c>
      <c r="I1027" s="37">
        <v>0</v>
      </c>
      <c r="J1027" s="37">
        <v>0</v>
      </c>
      <c r="K1027" s="37">
        <v>11.98</v>
      </c>
      <c r="L1027" s="37">
        <v>0.11</v>
      </c>
      <c r="M1027" s="37">
        <v>4.58</v>
      </c>
      <c r="N1027" s="37">
        <v>19.239999999999998</v>
      </c>
      <c r="O1027" s="37">
        <v>0.12</v>
      </c>
      <c r="P1027" s="37">
        <v>30.4</v>
      </c>
      <c r="Q1027">
        <f t="shared" ref="Q1027:Q1090" si="48">IFERROR(E1027+H1027,0)</f>
        <v>34.519999999999996</v>
      </c>
      <c r="R1027">
        <f t="shared" ref="R1027:R1090" si="49">IFERROR(E1027+K1027+N1027,0)</f>
        <v>59.349999999999994</v>
      </c>
      <c r="S1027" t="str">
        <f>VLOOKUP(C1027*1,effectif!A:BA,53,0)</f>
        <v>070522</v>
      </c>
      <c r="T1027">
        <f t="shared" ref="T1027:T1090" si="50">C1027*1</f>
        <v>304924</v>
      </c>
    </row>
    <row r="1028" spans="1:20" x14ac:dyDescent="0.25">
      <c r="A1028" s="37" t="s">
        <v>11177</v>
      </c>
      <c r="B1028" s="37" t="s">
        <v>11178</v>
      </c>
      <c r="C1028" s="37" t="s">
        <v>5264</v>
      </c>
      <c r="D1028" s="37" t="s">
        <v>12161</v>
      </c>
      <c r="E1028" s="37"/>
      <c r="F1028" s="37"/>
      <c r="G1028" s="37"/>
      <c r="H1028" s="37"/>
      <c r="I1028" s="37"/>
      <c r="J1028" s="37"/>
      <c r="K1028" s="37"/>
      <c r="L1028" s="37"/>
      <c r="M1028" s="37"/>
      <c r="N1028" s="37"/>
      <c r="O1028" s="37"/>
      <c r="P1028" s="37"/>
      <c r="Q1028">
        <f t="shared" si="48"/>
        <v>0</v>
      </c>
      <c r="R1028">
        <f t="shared" si="49"/>
        <v>0</v>
      </c>
      <c r="S1028" t="str">
        <f>VLOOKUP(C1028*1,effectif!A:BA,53,0)</f>
        <v>070522</v>
      </c>
      <c r="T1028">
        <f t="shared" si="50"/>
        <v>306214</v>
      </c>
    </row>
    <row r="1029" spans="1:20" x14ac:dyDescent="0.25">
      <c r="A1029" s="37" t="s">
        <v>11177</v>
      </c>
      <c r="B1029" s="37" t="s">
        <v>11178</v>
      </c>
      <c r="C1029" s="37" t="s">
        <v>4049</v>
      </c>
      <c r="D1029" s="37" t="s">
        <v>12162</v>
      </c>
      <c r="E1029" s="37">
        <v>3.05</v>
      </c>
      <c r="F1029" s="37">
        <v>0</v>
      </c>
      <c r="G1029" s="37">
        <v>66.430000000000007</v>
      </c>
      <c r="H1029" s="37"/>
      <c r="I1029" s="37" t="s">
        <v>11181</v>
      </c>
      <c r="J1029" s="37">
        <v>0</v>
      </c>
      <c r="K1029" s="37"/>
      <c r="L1029" s="37"/>
      <c r="M1029" s="37"/>
      <c r="N1029" s="37"/>
      <c r="O1029" s="37"/>
      <c r="P1029" s="37"/>
      <c r="Q1029">
        <f t="shared" si="48"/>
        <v>3.05</v>
      </c>
      <c r="R1029">
        <f t="shared" si="49"/>
        <v>3.05</v>
      </c>
      <c r="S1029" t="str">
        <f>VLOOKUP(C1029*1,effectif!A:BA,53,0)</f>
        <v>070522</v>
      </c>
      <c r="T1029">
        <f t="shared" si="50"/>
        <v>305593</v>
      </c>
    </row>
    <row r="1030" spans="1:20" x14ac:dyDescent="0.25">
      <c r="A1030" s="37" t="s">
        <v>11177</v>
      </c>
      <c r="B1030" s="37" t="s">
        <v>11178</v>
      </c>
      <c r="C1030" s="37" t="s">
        <v>5320</v>
      </c>
      <c r="D1030" s="37" t="s">
        <v>12163</v>
      </c>
      <c r="E1030" s="37">
        <v>1.45</v>
      </c>
      <c r="F1030" s="37">
        <v>0</v>
      </c>
      <c r="G1030" s="37">
        <v>0</v>
      </c>
      <c r="H1030" s="37">
        <v>2.68</v>
      </c>
      <c r="I1030" s="37">
        <v>0.21</v>
      </c>
      <c r="J1030" s="37">
        <v>5.62</v>
      </c>
      <c r="K1030" s="37">
        <v>4.45</v>
      </c>
      <c r="L1030" s="37">
        <v>0.3</v>
      </c>
      <c r="M1030" s="37">
        <v>8.25</v>
      </c>
      <c r="N1030" s="37">
        <v>4.38</v>
      </c>
      <c r="O1030" s="37">
        <v>0.84</v>
      </c>
      <c r="P1030" s="37">
        <v>6.07</v>
      </c>
      <c r="Q1030">
        <f t="shared" si="48"/>
        <v>4.13</v>
      </c>
      <c r="R1030">
        <f t="shared" si="49"/>
        <v>10.280000000000001</v>
      </c>
      <c r="S1030" t="str">
        <f>VLOOKUP(C1030*1,effectif!A:BA,53,0)</f>
        <v>070522</v>
      </c>
      <c r="T1030">
        <f t="shared" si="50"/>
        <v>300994</v>
      </c>
    </row>
    <row r="1031" spans="1:20" x14ac:dyDescent="0.25">
      <c r="A1031" s="37" t="s">
        <v>11177</v>
      </c>
      <c r="B1031" s="37" t="s">
        <v>11178</v>
      </c>
      <c r="C1031" s="37" t="s">
        <v>1679</v>
      </c>
      <c r="D1031" s="37" t="s">
        <v>12164</v>
      </c>
      <c r="E1031" s="37">
        <v>0</v>
      </c>
      <c r="F1031" s="37">
        <v>0</v>
      </c>
      <c r="G1031" s="37"/>
      <c r="H1031" s="37"/>
      <c r="I1031" s="37"/>
      <c r="J1031" s="37"/>
      <c r="K1031" s="37"/>
      <c r="L1031" s="37"/>
      <c r="M1031" s="37"/>
      <c r="N1031" s="37"/>
      <c r="O1031" s="37"/>
      <c r="P1031" s="37"/>
      <c r="Q1031">
        <f t="shared" si="48"/>
        <v>0</v>
      </c>
      <c r="R1031">
        <f t="shared" si="49"/>
        <v>0</v>
      </c>
      <c r="S1031" t="str">
        <f>VLOOKUP(C1031*1,effectif!A:BA,53,0)</f>
        <v>070522</v>
      </c>
      <c r="T1031">
        <f t="shared" si="50"/>
        <v>305729</v>
      </c>
    </row>
    <row r="1032" spans="1:20" x14ac:dyDescent="0.25">
      <c r="A1032" s="37" t="s">
        <v>11177</v>
      </c>
      <c r="B1032" s="37" t="s">
        <v>11178</v>
      </c>
      <c r="C1032" s="37" t="s">
        <v>6262</v>
      </c>
      <c r="D1032" s="37" t="s">
        <v>12165</v>
      </c>
      <c r="E1032" s="37">
        <v>27.21</v>
      </c>
      <c r="F1032" s="37">
        <v>34.590000000000003</v>
      </c>
      <c r="G1032" s="37"/>
      <c r="H1032" s="37">
        <v>13.9</v>
      </c>
      <c r="I1032" s="37">
        <v>27.7</v>
      </c>
      <c r="J1032" s="37">
        <v>0</v>
      </c>
      <c r="K1032" s="37">
        <v>0.32</v>
      </c>
      <c r="L1032" s="37">
        <v>0</v>
      </c>
      <c r="M1032" s="37">
        <v>0</v>
      </c>
      <c r="N1032" s="37"/>
      <c r="O1032" s="37"/>
      <c r="P1032" s="37"/>
      <c r="Q1032">
        <f t="shared" si="48"/>
        <v>41.11</v>
      </c>
      <c r="R1032">
        <f t="shared" si="49"/>
        <v>27.53</v>
      </c>
      <c r="S1032" t="str">
        <f>VLOOKUP(C1032*1,effectif!A:BA,53,0)</f>
        <v>070522</v>
      </c>
      <c r="T1032">
        <f t="shared" si="50"/>
        <v>305416</v>
      </c>
    </row>
    <row r="1033" spans="1:20" x14ac:dyDescent="0.25">
      <c r="A1033" s="37" t="s">
        <v>11177</v>
      </c>
      <c r="B1033" s="37" t="s">
        <v>11178</v>
      </c>
      <c r="C1033" s="37" t="s">
        <v>6007</v>
      </c>
      <c r="D1033" s="37" t="s">
        <v>12166</v>
      </c>
      <c r="E1033" s="37">
        <v>6.94</v>
      </c>
      <c r="F1033" s="37">
        <v>0</v>
      </c>
      <c r="G1033" s="37">
        <v>0</v>
      </c>
      <c r="H1033" s="37">
        <v>7.58</v>
      </c>
      <c r="I1033" s="37">
        <v>0</v>
      </c>
      <c r="J1033" s="37">
        <v>0</v>
      </c>
      <c r="K1033" s="37">
        <v>7.83</v>
      </c>
      <c r="L1033" s="37">
        <v>0.45</v>
      </c>
      <c r="M1033" s="37">
        <v>0</v>
      </c>
      <c r="N1033" s="37">
        <v>10.01</v>
      </c>
      <c r="O1033" s="37">
        <v>2.5499999999999998</v>
      </c>
      <c r="P1033" s="37">
        <v>12.68</v>
      </c>
      <c r="Q1033">
        <f t="shared" si="48"/>
        <v>14.52</v>
      </c>
      <c r="R1033">
        <f t="shared" si="49"/>
        <v>24.78</v>
      </c>
      <c r="S1033" t="str">
        <f>VLOOKUP(C1033*1,effectif!A:BA,53,0)</f>
        <v>070522</v>
      </c>
      <c r="T1033">
        <f t="shared" si="50"/>
        <v>303960</v>
      </c>
    </row>
    <row r="1034" spans="1:20" x14ac:dyDescent="0.25">
      <c r="A1034" s="37" t="s">
        <v>11177</v>
      </c>
      <c r="B1034" s="37" t="s">
        <v>11178</v>
      </c>
      <c r="C1034" s="37" t="s">
        <v>5853</v>
      </c>
      <c r="D1034" s="37" t="s">
        <v>14012</v>
      </c>
      <c r="E1034" s="37"/>
      <c r="F1034" s="37"/>
      <c r="G1034" s="37"/>
      <c r="H1034" s="37"/>
      <c r="I1034" s="37"/>
      <c r="J1034" s="37"/>
      <c r="K1034" s="37"/>
      <c r="L1034" s="37"/>
      <c r="M1034" s="37"/>
      <c r="N1034" s="37"/>
      <c r="O1034" s="37"/>
      <c r="P1034" s="37"/>
      <c r="Q1034">
        <f t="shared" si="48"/>
        <v>0</v>
      </c>
      <c r="R1034">
        <f t="shared" si="49"/>
        <v>0</v>
      </c>
      <c r="S1034" t="str">
        <f>VLOOKUP(C1034*1,effectif!A:BA,53,0)</f>
        <v>070522</v>
      </c>
      <c r="T1034">
        <f t="shared" si="50"/>
        <v>306449</v>
      </c>
    </row>
    <row r="1035" spans="1:20" x14ac:dyDescent="0.25">
      <c r="A1035" s="37" t="s">
        <v>11177</v>
      </c>
      <c r="B1035" s="37" t="s">
        <v>11178</v>
      </c>
      <c r="C1035" s="37" t="s">
        <v>5046</v>
      </c>
      <c r="D1035" s="37" t="s">
        <v>12167</v>
      </c>
      <c r="E1035" s="37">
        <v>4.63</v>
      </c>
      <c r="F1035" s="37">
        <v>0</v>
      </c>
      <c r="G1035" s="37">
        <v>0</v>
      </c>
      <c r="H1035" s="37">
        <v>9.66</v>
      </c>
      <c r="I1035" s="37">
        <v>0.99</v>
      </c>
      <c r="J1035" s="37">
        <v>11.78</v>
      </c>
      <c r="K1035" s="37">
        <v>13.65</v>
      </c>
      <c r="L1035" s="37">
        <v>2.59</v>
      </c>
      <c r="M1035" s="37">
        <v>0</v>
      </c>
      <c r="N1035" s="37">
        <v>23.82</v>
      </c>
      <c r="O1035" s="37">
        <v>12.91</v>
      </c>
      <c r="P1035" s="37">
        <v>32.35</v>
      </c>
      <c r="Q1035">
        <f t="shared" si="48"/>
        <v>14.29</v>
      </c>
      <c r="R1035">
        <f t="shared" si="49"/>
        <v>42.1</v>
      </c>
      <c r="S1035" t="str">
        <f>VLOOKUP(C1035*1,effectif!A:BA,53,0)</f>
        <v>070522</v>
      </c>
      <c r="T1035">
        <f t="shared" si="50"/>
        <v>303970</v>
      </c>
    </row>
    <row r="1036" spans="1:20" x14ac:dyDescent="0.25">
      <c r="A1036" s="37" t="s">
        <v>11177</v>
      </c>
      <c r="B1036" s="37" t="s">
        <v>11178</v>
      </c>
      <c r="C1036" s="37" t="s">
        <v>10496</v>
      </c>
      <c r="D1036" s="37" t="s">
        <v>11189</v>
      </c>
      <c r="E1036" s="37"/>
      <c r="F1036" s="37"/>
      <c r="G1036" s="37"/>
      <c r="H1036" s="37"/>
      <c r="I1036" s="37"/>
      <c r="J1036" s="37"/>
      <c r="K1036" s="37"/>
      <c r="L1036" s="37"/>
      <c r="M1036" s="37"/>
      <c r="N1036" s="37"/>
      <c r="O1036" s="37"/>
      <c r="P1036" s="37"/>
      <c r="Q1036">
        <f t="shared" si="48"/>
        <v>0</v>
      </c>
      <c r="R1036">
        <f t="shared" si="49"/>
        <v>0</v>
      </c>
      <c r="S1036" t="str">
        <f>VLOOKUP(C1036*1,effectif!A:BA,53,0)</f>
        <v>070522</v>
      </c>
      <c r="T1036">
        <f t="shared" si="50"/>
        <v>96532</v>
      </c>
    </row>
    <row r="1037" spans="1:20" x14ac:dyDescent="0.25">
      <c r="A1037" s="37" t="s">
        <v>11177</v>
      </c>
      <c r="B1037" s="37" t="s">
        <v>11178</v>
      </c>
      <c r="C1037" s="37" t="s">
        <v>10544</v>
      </c>
      <c r="D1037" s="37" t="s">
        <v>11189</v>
      </c>
      <c r="E1037" s="37"/>
      <c r="F1037" s="37"/>
      <c r="G1037" s="37"/>
      <c r="H1037" s="37"/>
      <c r="I1037" s="37"/>
      <c r="J1037" s="37"/>
      <c r="K1037" s="37"/>
      <c r="L1037" s="37"/>
      <c r="M1037" s="37"/>
      <c r="N1037" s="37"/>
      <c r="O1037" s="37"/>
      <c r="P1037" s="37"/>
      <c r="Q1037">
        <f t="shared" si="48"/>
        <v>0</v>
      </c>
      <c r="R1037">
        <f t="shared" si="49"/>
        <v>0</v>
      </c>
      <c r="S1037" t="str">
        <f>VLOOKUP(C1037*1,effectif!A:BA,53,0)</f>
        <v>070522</v>
      </c>
      <c r="T1037">
        <f t="shared" si="50"/>
        <v>96438</v>
      </c>
    </row>
    <row r="1038" spans="1:20" x14ac:dyDescent="0.25">
      <c r="A1038" s="37" t="s">
        <v>11177</v>
      </c>
      <c r="B1038" s="37" t="s">
        <v>11178</v>
      </c>
      <c r="C1038" s="37" t="s">
        <v>9713</v>
      </c>
      <c r="D1038" s="37" t="s">
        <v>11189</v>
      </c>
      <c r="E1038" s="37"/>
      <c r="F1038" s="37"/>
      <c r="G1038" s="37"/>
      <c r="H1038" s="37"/>
      <c r="I1038" s="37"/>
      <c r="J1038" s="37"/>
      <c r="K1038" s="37"/>
      <c r="L1038" s="37"/>
      <c r="M1038" s="37"/>
      <c r="N1038" s="37"/>
      <c r="O1038" s="37"/>
      <c r="P1038" s="37"/>
      <c r="Q1038">
        <f t="shared" si="48"/>
        <v>0</v>
      </c>
      <c r="R1038">
        <f t="shared" si="49"/>
        <v>0</v>
      </c>
      <c r="S1038" t="str">
        <f>VLOOKUP(C1038*1,effectif!A:BA,53,0)</f>
        <v>070522</v>
      </c>
      <c r="T1038">
        <f t="shared" si="50"/>
        <v>99174</v>
      </c>
    </row>
    <row r="1039" spans="1:20" x14ac:dyDescent="0.25">
      <c r="A1039" s="37" t="s">
        <v>11177</v>
      </c>
      <c r="B1039" s="37" t="s">
        <v>11178</v>
      </c>
      <c r="C1039" s="37" t="s">
        <v>9224</v>
      </c>
      <c r="D1039" s="37" t="s">
        <v>11189</v>
      </c>
      <c r="E1039" s="37"/>
      <c r="F1039" s="37"/>
      <c r="G1039" s="37"/>
      <c r="H1039" s="37"/>
      <c r="I1039" s="37"/>
      <c r="J1039" s="37"/>
      <c r="K1039" s="37"/>
      <c r="L1039" s="37"/>
      <c r="M1039" s="37"/>
      <c r="N1039" s="37"/>
      <c r="O1039" s="37"/>
      <c r="P1039" s="37"/>
      <c r="Q1039">
        <f t="shared" si="48"/>
        <v>0</v>
      </c>
      <c r="R1039">
        <f t="shared" si="49"/>
        <v>0</v>
      </c>
      <c r="S1039" t="str">
        <f>VLOOKUP(C1039*1,effectif!A:BA,53,0)</f>
        <v>070522</v>
      </c>
      <c r="T1039">
        <f t="shared" si="50"/>
        <v>991728</v>
      </c>
    </row>
    <row r="1040" spans="1:20" x14ac:dyDescent="0.25">
      <c r="A1040" s="37" t="s">
        <v>11177</v>
      </c>
      <c r="B1040" s="37" t="s">
        <v>11178</v>
      </c>
      <c r="C1040" s="37" t="s">
        <v>9094</v>
      </c>
      <c r="D1040" s="37" t="s">
        <v>11189</v>
      </c>
      <c r="E1040" s="37"/>
      <c r="F1040" s="37"/>
      <c r="G1040" s="37"/>
      <c r="H1040" s="37"/>
      <c r="I1040" s="37"/>
      <c r="J1040" s="37"/>
      <c r="K1040" s="37"/>
      <c r="L1040" s="37"/>
      <c r="M1040" s="37"/>
      <c r="N1040" s="37"/>
      <c r="O1040" s="37"/>
      <c r="P1040" s="37"/>
      <c r="Q1040">
        <f t="shared" si="48"/>
        <v>0</v>
      </c>
      <c r="R1040">
        <f t="shared" si="49"/>
        <v>0</v>
      </c>
      <c r="S1040" t="str">
        <f>VLOOKUP(C1040*1,effectif!A:BA,53,0)</f>
        <v>070522</v>
      </c>
      <c r="T1040">
        <f t="shared" si="50"/>
        <v>992295</v>
      </c>
    </row>
    <row r="1041" spans="1:20" x14ac:dyDescent="0.25">
      <c r="A1041" s="37" t="s">
        <v>11177</v>
      </c>
      <c r="B1041" s="37" t="s">
        <v>11178</v>
      </c>
      <c r="C1041" s="37" t="s">
        <v>8337</v>
      </c>
      <c r="D1041" s="37" t="s">
        <v>11189</v>
      </c>
      <c r="E1041" s="37"/>
      <c r="F1041" s="37"/>
      <c r="G1041" s="37"/>
      <c r="H1041" s="37"/>
      <c r="I1041" s="37"/>
      <c r="J1041" s="37"/>
      <c r="K1041" s="37"/>
      <c r="L1041" s="37"/>
      <c r="M1041" s="37"/>
      <c r="N1041" s="37"/>
      <c r="O1041" s="37"/>
      <c r="P1041" s="37"/>
      <c r="Q1041">
        <f t="shared" si="48"/>
        <v>0</v>
      </c>
      <c r="R1041">
        <f t="shared" si="49"/>
        <v>0</v>
      </c>
      <c r="S1041" t="str">
        <f>VLOOKUP(C1041*1,effectif!A:BA,53,0)</f>
        <v>070522</v>
      </c>
      <c r="T1041">
        <f t="shared" si="50"/>
        <v>993545</v>
      </c>
    </row>
    <row r="1042" spans="1:20" x14ac:dyDescent="0.25">
      <c r="A1042" s="37" t="s">
        <v>11174</v>
      </c>
      <c r="B1042" s="37" t="s">
        <v>11175</v>
      </c>
      <c r="C1042" s="37" t="s">
        <v>5837</v>
      </c>
      <c r="D1042" s="37" t="s">
        <v>12168</v>
      </c>
      <c r="E1042" s="37">
        <v>2.77</v>
      </c>
      <c r="F1042" s="37">
        <v>0</v>
      </c>
      <c r="G1042" s="37">
        <v>5.83</v>
      </c>
      <c r="H1042" s="37">
        <v>9.93</v>
      </c>
      <c r="I1042" s="37">
        <v>1.29</v>
      </c>
      <c r="J1042" s="37">
        <v>11.56</v>
      </c>
      <c r="K1042" s="37">
        <v>20.87</v>
      </c>
      <c r="L1042" s="37">
        <v>1.03</v>
      </c>
      <c r="M1042" s="37">
        <v>19.600000000000001</v>
      </c>
      <c r="N1042" s="37">
        <v>17.52</v>
      </c>
      <c r="O1042" s="37">
        <v>1.62</v>
      </c>
      <c r="P1042" s="37">
        <v>13.38</v>
      </c>
      <c r="Q1042">
        <f t="shared" si="48"/>
        <v>12.7</v>
      </c>
      <c r="R1042">
        <f t="shared" si="49"/>
        <v>41.16</v>
      </c>
      <c r="S1042" t="str">
        <f>VLOOKUP(C1042*1,effectif!A:BA,53,0)</f>
        <v>071075</v>
      </c>
      <c r="T1042">
        <f t="shared" si="50"/>
        <v>71075</v>
      </c>
    </row>
    <row r="1043" spans="1:20" x14ac:dyDescent="0.25">
      <c r="A1043" s="37" t="s">
        <v>11177</v>
      </c>
      <c r="B1043" s="37" t="s">
        <v>11178</v>
      </c>
      <c r="C1043" s="37" t="s">
        <v>5834</v>
      </c>
      <c r="D1043" s="37" t="s">
        <v>12169</v>
      </c>
      <c r="E1043" s="37">
        <v>1.87</v>
      </c>
      <c r="F1043" s="37">
        <v>0</v>
      </c>
      <c r="G1043" s="37">
        <v>0</v>
      </c>
      <c r="H1043" s="37">
        <v>5.71</v>
      </c>
      <c r="I1043" s="37">
        <v>4.05</v>
      </c>
      <c r="J1043" s="37">
        <v>0</v>
      </c>
      <c r="K1043" s="37">
        <v>18.239999999999998</v>
      </c>
      <c r="L1043" s="37">
        <v>3.31</v>
      </c>
      <c r="M1043" s="37">
        <v>10.83</v>
      </c>
      <c r="N1043" s="37">
        <v>11.3</v>
      </c>
      <c r="O1043" s="37">
        <v>0</v>
      </c>
      <c r="P1043" s="37">
        <v>9.8800000000000008</v>
      </c>
      <c r="Q1043">
        <f t="shared" si="48"/>
        <v>7.58</v>
      </c>
      <c r="R1043">
        <f t="shared" si="49"/>
        <v>31.41</v>
      </c>
      <c r="S1043" t="str">
        <f>VLOOKUP(C1043*1,effectif!A:BA,53,0)</f>
        <v>071075</v>
      </c>
      <c r="T1043">
        <f t="shared" si="50"/>
        <v>303162</v>
      </c>
    </row>
    <row r="1044" spans="1:20" x14ac:dyDescent="0.25">
      <c r="A1044" s="37" t="s">
        <v>11177</v>
      </c>
      <c r="B1044" s="37" t="s">
        <v>11178</v>
      </c>
      <c r="C1044" s="37" t="s">
        <v>10542</v>
      </c>
      <c r="D1044" s="37" t="s">
        <v>11189</v>
      </c>
      <c r="E1044" s="37"/>
      <c r="F1044" s="37"/>
      <c r="G1044" s="37"/>
      <c r="H1044" s="37"/>
      <c r="I1044" s="37"/>
      <c r="J1044" s="37"/>
      <c r="K1044" s="37"/>
      <c r="L1044" s="37"/>
      <c r="M1044" s="37"/>
      <c r="N1044" s="37"/>
      <c r="O1044" s="37"/>
      <c r="P1044" s="37"/>
      <c r="Q1044">
        <f t="shared" si="48"/>
        <v>0</v>
      </c>
      <c r="R1044">
        <f t="shared" si="49"/>
        <v>0</v>
      </c>
      <c r="S1044" t="str">
        <f>VLOOKUP(C1044*1,effectif!A:BA,53,0)</f>
        <v>071075</v>
      </c>
      <c r="T1044">
        <f t="shared" si="50"/>
        <v>96440</v>
      </c>
    </row>
    <row r="1045" spans="1:20" x14ac:dyDescent="0.25">
      <c r="A1045" s="37" t="s">
        <v>11177</v>
      </c>
      <c r="B1045" s="37" t="s">
        <v>11178</v>
      </c>
      <c r="C1045" s="37" t="s">
        <v>9982</v>
      </c>
      <c r="D1045" s="37" t="s">
        <v>11189</v>
      </c>
      <c r="E1045" s="37"/>
      <c r="F1045" s="37"/>
      <c r="G1045" s="37"/>
      <c r="H1045" s="37"/>
      <c r="I1045" s="37"/>
      <c r="J1045" s="37"/>
      <c r="K1045" s="37"/>
      <c r="L1045" s="37"/>
      <c r="M1045" s="37"/>
      <c r="N1045" s="37"/>
      <c r="O1045" s="37"/>
      <c r="P1045" s="37"/>
      <c r="Q1045">
        <f t="shared" si="48"/>
        <v>0</v>
      </c>
      <c r="R1045">
        <f t="shared" si="49"/>
        <v>0</v>
      </c>
      <c r="S1045" t="str">
        <f>VLOOKUP(C1045*1,effectif!A:BA,53,0)</f>
        <v>071075</v>
      </c>
      <c r="T1045">
        <f t="shared" si="50"/>
        <v>98043</v>
      </c>
    </row>
    <row r="1046" spans="1:20" x14ac:dyDescent="0.25">
      <c r="A1046" s="37" t="s">
        <v>11177</v>
      </c>
      <c r="B1046" s="37" t="s">
        <v>11178</v>
      </c>
      <c r="C1046" s="37" t="s">
        <v>9900</v>
      </c>
      <c r="D1046" s="37" t="s">
        <v>11189</v>
      </c>
      <c r="E1046" s="37"/>
      <c r="F1046" s="37"/>
      <c r="G1046" s="37"/>
      <c r="H1046" s="37"/>
      <c r="I1046" s="37"/>
      <c r="J1046" s="37"/>
      <c r="K1046" s="37"/>
      <c r="L1046" s="37"/>
      <c r="M1046" s="37"/>
      <c r="N1046" s="37"/>
      <c r="O1046" s="37"/>
      <c r="P1046" s="37"/>
      <c r="Q1046">
        <f t="shared" si="48"/>
        <v>0</v>
      </c>
      <c r="R1046">
        <f t="shared" si="49"/>
        <v>0</v>
      </c>
      <c r="S1046" t="str">
        <f>VLOOKUP(C1046*1,effectif!A:BA,53,0)</f>
        <v>071075</v>
      </c>
      <c r="T1046">
        <f t="shared" si="50"/>
        <v>98448</v>
      </c>
    </row>
    <row r="1047" spans="1:20" x14ac:dyDescent="0.25">
      <c r="A1047" s="37" t="s">
        <v>11177</v>
      </c>
      <c r="B1047" s="37" t="s">
        <v>11178</v>
      </c>
      <c r="C1047" s="37" t="s">
        <v>9096</v>
      </c>
      <c r="D1047" s="37" t="s">
        <v>11189</v>
      </c>
      <c r="E1047" s="37"/>
      <c r="F1047" s="37"/>
      <c r="G1047" s="37"/>
      <c r="H1047" s="37"/>
      <c r="I1047" s="37"/>
      <c r="J1047" s="37"/>
      <c r="K1047" s="37"/>
      <c r="L1047" s="37"/>
      <c r="M1047" s="37"/>
      <c r="N1047" s="37"/>
      <c r="O1047" s="37"/>
      <c r="P1047" s="37"/>
      <c r="Q1047">
        <f t="shared" si="48"/>
        <v>0</v>
      </c>
      <c r="R1047">
        <f t="shared" si="49"/>
        <v>0</v>
      </c>
      <c r="S1047" t="str">
        <f>VLOOKUP(C1047*1,effectif!A:BA,53,0)</f>
        <v>071075</v>
      </c>
      <c r="T1047">
        <f t="shared" si="50"/>
        <v>992293</v>
      </c>
    </row>
    <row r="1048" spans="1:20" x14ac:dyDescent="0.25">
      <c r="A1048" s="37" t="s">
        <v>11177</v>
      </c>
      <c r="B1048" s="37" t="s">
        <v>11178</v>
      </c>
      <c r="C1048" s="37" t="s">
        <v>8806</v>
      </c>
      <c r="D1048" s="37" t="s">
        <v>11189</v>
      </c>
      <c r="E1048" s="37"/>
      <c r="F1048" s="37"/>
      <c r="G1048" s="37"/>
      <c r="H1048" s="37"/>
      <c r="I1048" s="37"/>
      <c r="J1048" s="37"/>
      <c r="K1048" s="37"/>
      <c r="L1048" s="37"/>
      <c r="M1048" s="37"/>
      <c r="N1048" s="37"/>
      <c r="O1048" s="37"/>
      <c r="P1048" s="37"/>
      <c r="Q1048">
        <f t="shared" si="48"/>
        <v>0</v>
      </c>
      <c r="R1048">
        <f t="shared" si="49"/>
        <v>0</v>
      </c>
      <c r="S1048" t="str">
        <f>VLOOKUP(C1048*1,effectif!A:BA,53,0)</f>
        <v>071075</v>
      </c>
      <c r="T1048">
        <f t="shared" si="50"/>
        <v>993089</v>
      </c>
    </row>
    <row r="1049" spans="1:20" x14ac:dyDescent="0.25">
      <c r="A1049" s="37" t="s">
        <v>11177</v>
      </c>
      <c r="B1049" s="37" t="s">
        <v>11178</v>
      </c>
      <c r="C1049" s="37" t="s">
        <v>8335</v>
      </c>
      <c r="D1049" s="37" t="s">
        <v>11189</v>
      </c>
      <c r="E1049" s="37"/>
      <c r="F1049" s="37"/>
      <c r="G1049" s="37"/>
      <c r="H1049" s="37"/>
      <c r="I1049" s="37"/>
      <c r="J1049" s="37"/>
      <c r="K1049" s="37"/>
      <c r="L1049" s="37"/>
      <c r="M1049" s="37"/>
      <c r="N1049" s="37"/>
      <c r="O1049" s="37"/>
      <c r="P1049" s="37"/>
      <c r="Q1049">
        <f t="shared" si="48"/>
        <v>0</v>
      </c>
      <c r="R1049">
        <f t="shared" si="49"/>
        <v>0</v>
      </c>
      <c r="S1049" t="str">
        <f>VLOOKUP(C1049*1,effectif!A:BA,53,0)</f>
        <v>071075</v>
      </c>
      <c r="T1049">
        <f t="shared" si="50"/>
        <v>993547</v>
      </c>
    </row>
    <row r="1050" spans="1:20" x14ac:dyDescent="0.25">
      <c r="A1050" s="37" t="s">
        <v>11177</v>
      </c>
      <c r="B1050" s="37" t="s">
        <v>11178</v>
      </c>
      <c r="C1050" s="37" t="s">
        <v>8333</v>
      </c>
      <c r="D1050" s="37" t="s">
        <v>11189</v>
      </c>
      <c r="E1050" s="37"/>
      <c r="F1050" s="37"/>
      <c r="G1050" s="37"/>
      <c r="H1050" s="37"/>
      <c r="I1050" s="37"/>
      <c r="J1050" s="37"/>
      <c r="K1050" s="37"/>
      <c r="L1050" s="37"/>
      <c r="M1050" s="37"/>
      <c r="N1050" s="37"/>
      <c r="O1050" s="37"/>
      <c r="P1050" s="37"/>
      <c r="Q1050">
        <f t="shared" si="48"/>
        <v>0</v>
      </c>
      <c r="R1050">
        <f t="shared" si="49"/>
        <v>0</v>
      </c>
      <c r="S1050" t="str">
        <f>VLOOKUP(C1050*1,effectif!A:BA,53,0)</f>
        <v>071075</v>
      </c>
      <c r="T1050">
        <f t="shared" si="50"/>
        <v>993548</v>
      </c>
    </row>
    <row r="1051" spans="1:20" x14ac:dyDescent="0.25">
      <c r="A1051" s="37" t="s">
        <v>11177</v>
      </c>
      <c r="B1051" s="37" t="s">
        <v>11178</v>
      </c>
      <c r="C1051" s="37" t="s">
        <v>8331</v>
      </c>
      <c r="D1051" s="37" t="s">
        <v>11189</v>
      </c>
      <c r="E1051" s="37"/>
      <c r="F1051" s="37"/>
      <c r="G1051" s="37"/>
      <c r="H1051" s="37"/>
      <c r="I1051" s="37"/>
      <c r="J1051" s="37"/>
      <c r="K1051" s="37"/>
      <c r="L1051" s="37"/>
      <c r="M1051" s="37"/>
      <c r="N1051" s="37"/>
      <c r="O1051" s="37"/>
      <c r="P1051" s="37"/>
      <c r="Q1051">
        <f t="shared" si="48"/>
        <v>0</v>
      </c>
      <c r="R1051">
        <f t="shared" si="49"/>
        <v>0</v>
      </c>
      <c r="S1051" t="str">
        <f>VLOOKUP(C1051*1,effectif!A:BA,53,0)</f>
        <v>071075</v>
      </c>
      <c r="T1051">
        <f t="shared" si="50"/>
        <v>993549</v>
      </c>
    </row>
    <row r="1052" spans="1:20" x14ac:dyDescent="0.25">
      <c r="A1052" s="37" t="s">
        <v>11174</v>
      </c>
      <c r="B1052" s="37" t="s">
        <v>11175</v>
      </c>
      <c r="C1052" s="37" t="s">
        <v>3558</v>
      </c>
      <c r="D1052" s="37" t="s">
        <v>12170</v>
      </c>
      <c r="E1052" s="37">
        <v>4.79</v>
      </c>
      <c r="F1052" s="37">
        <v>2.04</v>
      </c>
      <c r="G1052" s="37">
        <v>2.72</v>
      </c>
      <c r="H1052" s="37">
        <v>8.32</v>
      </c>
      <c r="I1052" s="37">
        <v>0.54</v>
      </c>
      <c r="J1052" s="37">
        <v>5.72</v>
      </c>
      <c r="K1052" s="37">
        <v>10.47</v>
      </c>
      <c r="L1052" s="37">
        <v>2.11</v>
      </c>
      <c r="M1052" s="37">
        <v>7.59</v>
      </c>
      <c r="N1052" s="37">
        <v>16.82</v>
      </c>
      <c r="O1052" s="37">
        <v>2.61</v>
      </c>
      <c r="P1052" s="37">
        <v>4.3099999999999996</v>
      </c>
      <c r="Q1052">
        <f t="shared" si="48"/>
        <v>13.11</v>
      </c>
      <c r="R1052">
        <f t="shared" si="49"/>
        <v>32.08</v>
      </c>
      <c r="S1052" t="str">
        <f>VLOOKUP(C1052*1,effectif!A:BA,53,0)</f>
        <v>071090</v>
      </c>
      <c r="T1052">
        <f t="shared" si="50"/>
        <v>188232</v>
      </c>
    </row>
    <row r="1053" spans="1:20" x14ac:dyDescent="0.25">
      <c r="A1053" s="37" t="s">
        <v>11177</v>
      </c>
      <c r="B1053" s="37" t="s">
        <v>11178</v>
      </c>
      <c r="C1053" s="37" t="s">
        <v>5871</v>
      </c>
      <c r="D1053" s="37" t="s">
        <v>12171</v>
      </c>
      <c r="E1053" s="37">
        <v>4.47</v>
      </c>
      <c r="F1053" s="37">
        <v>0</v>
      </c>
      <c r="G1053" s="37">
        <v>3.22</v>
      </c>
      <c r="H1053" s="37">
        <v>7.33</v>
      </c>
      <c r="I1053" s="37">
        <v>0</v>
      </c>
      <c r="J1053" s="37">
        <v>0</v>
      </c>
      <c r="K1053" s="37">
        <v>11.76</v>
      </c>
      <c r="L1053" s="37">
        <v>0.2</v>
      </c>
      <c r="M1053" s="37">
        <v>5.17</v>
      </c>
      <c r="N1053" s="37">
        <v>15.41</v>
      </c>
      <c r="O1053" s="37">
        <v>0.24</v>
      </c>
      <c r="P1053" s="37">
        <v>4.13</v>
      </c>
      <c r="Q1053">
        <f t="shared" si="48"/>
        <v>11.8</v>
      </c>
      <c r="R1053">
        <f t="shared" si="49"/>
        <v>31.64</v>
      </c>
      <c r="S1053" t="str">
        <f>VLOOKUP(C1053*1,effectif!A:BA,53,0)</f>
        <v>071090</v>
      </c>
      <c r="T1053">
        <f t="shared" si="50"/>
        <v>192658</v>
      </c>
    </row>
    <row r="1054" spans="1:20" x14ac:dyDescent="0.25">
      <c r="A1054" s="37" t="s">
        <v>11177</v>
      </c>
      <c r="B1054" s="37" t="s">
        <v>11178</v>
      </c>
      <c r="C1054" s="37" t="s">
        <v>7378</v>
      </c>
      <c r="D1054" s="37" t="s">
        <v>12172</v>
      </c>
      <c r="E1054" s="37">
        <v>7.46</v>
      </c>
      <c r="F1054" s="37">
        <v>10.09</v>
      </c>
      <c r="G1054" s="37">
        <v>0</v>
      </c>
      <c r="H1054" s="37">
        <v>30.56</v>
      </c>
      <c r="I1054" s="37">
        <v>0</v>
      </c>
      <c r="J1054" s="37">
        <v>0</v>
      </c>
      <c r="K1054" s="37">
        <v>6.46</v>
      </c>
      <c r="L1054" s="37">
        <v>0</v>
      </c>
      <c r="M1054" s="37">
        <v>0</v>
      </c>
      <c r="N1054" s="37"/>
      <c r="O1054" s="37"/>
      <c r="P1054" s="37"/>
      <c r="Q1054">
        <f t="shared" si="48"/>
        <v>38.019999999999996</v>
      </c>
      <c r="R1054">
        <f t="shared" si="49"/>
        <v>13.92</v>
      </c>
      <c r="S1054" t="str">
        <f>VLOOKUP(C1054*1,effectif!A:BA,53,0)</f>
        <v>071090</v>
      </c>
      <c r="T1054">
        <f t="shared" si="50"/>
        <v>305412</v>
      </c>
    </row>
    <row r="1055" spans="1:20" x14ac:dyDescent="0.25">
      <c r="A1055" s="37" t="s">
        <v>11177</v>
      </c>
      <c r="B1055" s="37" t="s">
        <v>11178</v>
      </c>
      <c r="C1055" s="37" t="s">
        <v>5159</v>
      </c>
      <c r="D1055" s="37" t="s">
        <v>12173</v>
      </c>
      <c r="E1055" s="37">
        <v>2.06</v>
      </c>
      <c r="F1055" s="37">
        <v>0</v>
      </c>
      <c r="G1055" s="37">
        <v>0</v>
      </c>
      <c r="H1055" s="37">
        <v>3.86</v>
      </c>
      <c r="I1055" s="37">
        <v>0</v>
      </c>
      <c r="J1055" s="37">
        <v>8.5500000000000007</v>
      </c>
      <c r="K1055" s="37">
        <v>7.19</v>
      </c>
      <c r="L1055" s="37">
        <v>1.28</v>
      </c>
      <c r="M1055" s="37">
        <v>3.07</v>
      </c>
      <c r="N1055" s="37">
        <v>8.43</v>
      </c>
      <c r="O1055" s="37">
        <v>1.18</v>
      </c>
      <c r="P1055" s="37">
        <v>0</v>
      </c>
      <c r="Q1055">
        <f t="shared" si="48"/>
        <v>5.92</v>
      </c>
      <c r="R1055">
        <f t="shared" si="49"/>
        <v>17.68</v>
      </c>
      <c r="S1055" t="str">
        <f>VLOOKUP(C1055*1,effectif!A:BA,53,0)</f>
        <v>071090</v>
      </c>
      <c r="T1055">
        <f t="shared" si="50"/>
        <v>183947</v>
      </c>
    </row>
    <row r="1056" spans="1:20" x14ac:dyDescent="0.25">
      <c r="A1056" s="37" t="s">
        <v>11177</v>
      </c>
      <c r="B1056" s="37" t="s">
        <v>11178</v>
      </c>
      <c r="C1056" s="37" t="s">
        <v>5811</v>
      </c>
      <c r="D1056" s="37" t="s">
        <v>12174</v>
      </c>
      <c r="E1056" s="37">
        <v>5.32</v>
      </c>
      <c r="F1056" s="37">
        <v>0</v>
      </c>
      <c r="G1056" s="37">
        <v>0</v>
      </c>
      <c r="H1056" s="37">
        <v>3.37</v>
      </c>
      <c r="I1056" s="37">
        <v>0</v>
      </c>
      <c r="J1056" s="37">
        <v>31.8</v>
      </c>
      <c r="K1056" s="37">
        <v>6.17</v>
      </c>
      <c r="L1056" s="37">
        <v>0.96</v>
      </c>
      <c r="M1056" s="37">
        <v>27.89</v>
      </c>
      <c r="N1056" s="37">
        <v>9.91</v>
      </c>
      <c r="O1056" s="37">
        <v>1.54</v>
      </c>
      <c r="P1056" s="37">
        <v>0</v>
      </c>
      <c r="Q1056">
        <f t="shared" si="48"/>
        <v>8.6900000000000013</v>
      </c>
      <c r="R1056">
        <f t="shared" si="49"/>
        <v>21.4</v>
      </c>
      <c r="S1056" t="str">
        <f>VLOOKUP(C1056*1,effectif!A:BA,53,0)</f>
        <v>071090</v>
      </c>
      <c r="T1056">
        <f t="shared" si="50"/>
        <v>305243</v>
      </c>
    </row>
    <row r="1057" spans="1:20" x14ac:dyDescent="0.25">
      <c r="A1057" s="37" t="s">
        <v>11177</v>
      </c>
      <c r="B1057" s="37" t="s">
        <v>11178</v>
      </c>
      <c r="C1057" s="37" t="s">
        <v>3555</v>
      </c>
      <c r="D1057" s="37" t="s">
        <v>12175</v>
      </c>
      <c r="E1057" s="37">
        <v>1.84</v>
      </c>
      <c r="F1057" s="37">
        <v>0</v>
      </c>
      <c r="G1057" s="37">
        <v>19.600000000000001</v>
      </c>
      <c r="H1057" s="37"/>
      <c r="I1057" s="37"/>
      <c r="J1057" s="37"/>
      <c r="K1057" s="37"/>
      <c r="L1057" s="37"/>
      <c r="M1057" s="37"/>
      <c r="N1057" s="37"/>
      <c r="O1057" s="37"/>
      <c r="P1057" s="37"/>
      <c r="Q1057">
        <f t="shared" si="48"/>
        <v>1.84</v>
      </c>
      <c r="R1057">
        <f t="shared" si="49"/>
        <v>1.84</v>
      </c>
      <c r="S1057" t="str">
        <f>VLOOKUP(C1057*1,effectif!A:BA,53,0)</f>
        <v>071090</v>
      </c>
      <c r="T1057">
        <f t="shared" si="50"/>
        <v>305699</v>
      </c>
    </row>
    <row r="1058" spans="1:20" x14ac:dyDescent="0.25">
      <c r="A1058" s="37" t="s">
        <v>11177</v>
      </c>
      <c r="B1058" s="37" t="s">
        <v>11178</v>
      </c>
      <c r="C1058" s="37" t="s">
        <v>3633</v>
      </c>
      <c r="D1058" s="37" t="s">
        <v>12176</v>
      </c>
      <c r="E1058" s="37">
        <v>0</v>
      </c>
      <c r="F1058" s="37" t="s">
        <v>11181</v>
      </c>
      <c r="G1058" s="37">
        <v>0</v>
      </c>
      <c r="H1058" s="37"/>
      <c r="I1058" s="37"/>
      <c r="J1058" s="37"/>
      <c r="K1058" s="37"/>
      <c r="L1058" s="37"/>
      <c r="M1058" s="37"/>
      <c r="N1058" s="37"/>
      <c r="O1058" s="37"/>
      <c r="P1058" s="37"/>
      <c r="Q1058">
        <f t="shared" si="48"/>
        <v>0</v>
      </c>
      <c r="R1058">
        <f t="shared" si="49"/>
        <v>0</v>
      </c>
      <c r="S1058" t="str">
        <f>VLOOKUP(C1058*1,effectif!A:BA,53,0)</f>
        <v>071090</v>
      </c>
      <c r="T1058">
        <f t="shared" si="50"/>
        <v>305750</v>
      </c>
    </row>
    <row r="1059" spans="1:20" x14ac:dyDescent="0.25">
      <c r="A1059" s="37" t="s">
        <v>11177</v>
      </c>
      <c r="B1059" s="37" t="s">
        <v>11178</v>
      </c>
      <c r="C1059" s="37" t="s">
        <v>10489</v>
      </c>
      <c r="D1059" s="37" t="s">
        <v>11189</v>
      </c>
      <c r="E1059" s="37"/>
      <c r="F1059" s="37"/>
      <c r="G1059" s="37"/>
      <c r="H1059" s="37"/>
      <c r="I1059" s="37"/>
      <c r="J1059" s="37"/>
      <c r="K1059" s="37"/>
      <c r="L1059" s="37"/>
      <c r="M1059" s="37"/>
      <c r="N1059" s="37"/>
      <c r="O1059" s="37"/>
      <c r="P1059" s="37"/>
      <c r="Q1059">
        <f t="shared" si="48"/>
        <v>0</v>
      </c>
      <c r="R1059">
        <f t="shared" si="49"/>
        <v>0</v>
      </c>
      <c r="S1059" t="str">
        <f>VLOOKUP(C1059*1,effectif!A:BA,53,0)</f>
        <v>071090</v>
      </c>
      <c r="T1059">
        <f t="shared" si="50"/>
        <v>96548</v>
      </c>
    </row>
    <row r="1060" spans="1:20" x14ac:dyDescent="0.25">
      <c r="A1060" s="37" t="s">
        <v>11177</v>
      </c>
      <c r="B1060" s="37" t="s">
        <v>11178</v>
      </c>
      <c r="C1060" s="37" t="s">
        <v>5430</v>
      </c>
      <c r="D1060" s="37" t="s">
        <v>11189</v>
      </c>
      <c r="E1060" s="37"/>
      <c r="F1060" s="37"/>
      <c r="G1060" s="37"/>
      <c r="H1060" s="37"/>
      <c r="I1060" s="37"/>
      <c r="J1060" s="37"/>
      <c r="K1060" s="37"/>
      <c r="L1060" s="37"/>
      <c r="M1060" s="37"/>
      <c r="N1060" s="37"/>
      <c r="O1060" s="37"/>
      <c r="P1060" s="37"/>
      <c r="Q1060">
        <f t="shared" si="48"/>
        <v>0</v>
      </c>
      <c r="R1060">
        <f t="shared" si="49"/>
        <v>0</v>
      </c>
      <c r="S1060" t="str">
        <f>VLOOKUP(C1060*1,effectif!A:BA,53,0)</f>
        <v>071090</v>
      </c>
      <c r="T1060">
        <f t="shared" si="50"/>
        <v>98576</v>
      </c>
    </row>
    <row r="1061" spans="1:20" x14ac:dyDescent="0.25">
      <c r="A1061" s="37" t="s">
        <v>11177</v>
      </c>
      <c r="B1061" s="37" t="s">
        <v>11178</v>
      </c>
      <c r="C1061" s="37" t="s">
        <v>9033</v>
      </c>
      <c r="D1061" s="37" t="s">
        <v>11189</v>
      </c>
      <c r="E1061" s="37"/>
      <c r="F1061" s="37"/>
      <c r="G1061" s="37"/>
      <c r="H1061" s="37"/>
      <c r="I1061" s="37"/>
      <c r="J1061" s="37"/>
      <c r="K1061" s="37"/>
      <c r="L1061" s="37"/>
      <c r="M1061" s="37"/>
      <c r="N1061" s="37"/>
      <c r="O1061" s="37"/>
      <c r="P1061" s="37"/>
      <c r="Q1061">
        <f t="shared" si="48"/>
        <v>0</v>
      </c>
      <c r="R1061">
        <f t="shared" si="49"/>
        <v>0</v>
      </c>
      <c r="S1061" t="str">
        <f>VLOOKUP(C1061*1,effectif!A:BA,53,0)</f>
        <v>071090</v>
      </c>
      <c r="T1061">
        <f t="shared" si="50"/>
        <v>992455</v>
      </c>
    </row>
    <row r="1062" spans="1:20" x14ac:dyDescent="0.25">
      <c r="A1062" s="37" t="s">
        <v>11177</v>
      </c>
      <c r="B1062" s="37" t="s">
        <v>11178</v>
      </c>
      <c r="C1062" s="37" t="s">
        <v>8814</v>
      </c>
      <c r="D1062" s="37" t="s">
        <v>11189</v>
      </c>
      <c r="E1062" s="37"/>
      <c r="F1062" s="37"/>
      <c r="G1062" s="37"/>
      <c r="H1062" s="37"/>
      <c r="I1062" s="37"/>
      <c r="J1062" s="37"/>
      <c r="K1062" s="37"/>
      <c r="L1062" s="37"/>
      <c r="M1062" s="37"/>
      <c r="N1062" s="37"/>
      <c r="O1062" s="37"/>
      <c r="P1062" s="37"/>
      <c r="Q1062">
        <f t="shared" si="48"/>
        <v>0</v>
      </c>
      <c r="R1062">
        <f t="shared" si="49"/>
        <v>0</v>
      </c>
      <c r="S1062" t="str">
        <f>VLOOKUP(C1062*1,effectif!A:BA,53,0)</f>
        <v>071090</v>
      </c>
      <c r="T1062">
        <f t="shared" si="50"/>
        <v>993043</v>
      </c>
    </row>
    <row r="1063" spans="1:20" x14ac:dyDescent="0.25">
      <c r="A1063" s="37" t="s">
        <v>11177</v>
      </c>
      <c r="B1063" s="37" t="s">
        <v>11178</v>
      </c>
      <c r="C1063" s="37" t="s">
        <v>8812</v>
      </c>
      <c r="D1063" s="37" t="s">
        <v>11189</v>
      </c>
      <c r="E1063" s="37"/>
      <c r="F1063" s="37"/>
      <c r="G1063" s="37"/>
      <c r="H1063" s="37"/>
      <c r="I1063" s="37"/>
      <c r="J1063" s="37"/>
      <c r="K1063" s="37"/>
      <c r="L1063" s="37"/>
      <c r="M1063" s="37"/>
      <c r="N1063" s="37"/>
      <c r="O1063" s="37"/>
      <c r="P1063" s="37"/>
      <c r="Q1063">
        <f t="shared" si="48"/>
        <v>0</v>
      </c>
      <c r="R1063">
        <f t="shared" si="49"/>
        <v>0</v>
      </c>
      <c r="S1063" t="str">
        <f>VLOOKUP(C1063*1,effectif!A:BA,53,0)</f>
        <v>071090</v>
      </c>
      <c r="T1063">
        <f t="shared" si="50"/>
        <v>993044</v>
      </c>
    </row>
    <row r="1064" spans="1:20" x14ac:dyDescent="0.25">
      <c r="A1064" s="37" t="s">
        <v>11177</v>
      </c>
      <c r="B1064" s="37" t="s">
        <v>11178</v>
      </c>
      <c r="C1064" s="37" t="s">
        <v>8299</v>
      </c>
      <c r="D1064" s="37" t="s">
        <v>11189</v>
      </c>
      <c r="E1064" s="37"/>
      <c r="F1064" s="37"/>
      <c r="G1064" s="37"/>
      <c r="H1064" s="37"/>
      <c r="I1064" s="37"/>
      <c r="J1064" s="37"/>
      <c r="K1064" s="37"/>
      <c r="L1064" s="37"/>
      <c r="M1064" s="37"/>
      <c r="N1064" s="37"/>
      <c r="O1064" s="37"/>
      <c r="P1064" s="37"/>
      <c r="Q1064">
        <f t="shared" si="48"/>
        <v>0</v>
      </c>
      <c r="R1064">
        <f t="shared" si="49"/>
        <v>0</v>
      </c>
      <c r="S1064" t="str">
        <f>VLOOKUP(C1064*1,effectif!A:BA,53,0)</f>
        <v>071090</v>
      </c>
      <c r="T1064">
        <f t="shared" si="50"/>
        <v>993573</v>
      </c>
    </row>
    <row r="1065" spans="1:20" x14ac:dyDescent="0.25">
      <c r="A1065" s="37" t="s">
        <v>11177</v>
      </c>
      <c r="B1065" s="37" t="s">
        <v>11178</v>
      </c>
      <c r="C1065" s="37" t="s">
        <v>8287</v>
      </c>
      <c r="D1065" s="37" t="s">
        <v>11189</v>
      </c>
      <c r="E1065" s="37"/>
      <c r="F1065" s="37"/>
      <c r="G1065" s="37"/>
      <c r="H1065" s="37"/>
      <c r="I1065" s="37"/>
      <c r="J1065" s="37"/>
      <c r="K1065" s="37"/>
      <c r="L1065" s="37"/>
      <c r="M1065" s="37"/>
      <c r="N1065" s="37"/>
      <c r="O1065" s="37"/>
      <c r="P1065" s="37"/>
      <c r="Q1065">
        <f t="shared" si="48"/>
        <v>0</v>
      </c>
      <c r="R1065">
        <f t="shared" si="49"/>
        <v>0</v>
      </c>
      <c r="S1065" t="str">
        <f>VLOOKUP(C1065*1,effectif!A:BA,53,0)</f>
        <v>071090</v>
      </c>
      <c r="T1065">
        <f t="shared" si="50"/>
        <v>993583</v>
      </c>
    </row>
    <row r="1066" spans="1:20" x14ac:dyDescent="0.25">
      <c r="A1066" s="37" t="s">
        <v>11174</v>
      </c>
      <c r="B1066" s="37" t="s">
        <v>11175</v>
      </c>
      <c r="C1066" s="37" t="s">
        <v>7115</v>
      </c>
      <c r="D1066" s="37" t="s">
        <v>12177</v>
      </c>
      <c r="E1066" s="37"/>
      <c r="F1066" s="37"/>
      <c r="G1066" s="37"/>
      <c r="H1066" s="37"/>
      <c r="I1066" s="37"/>
      <c r="J1066" s="37"/>
      <c r="K1066" s="37"/>
      <c r="L1066" s="37"/>
      <c r="M1066" s="37"/>
      <c r="N1066" s="37"/>
      <c r="O1066" s="37"/>
      <c r="P1066" s="37"/>
      <c r="Q1066">
        <f t="shared" si="48"/>
        <v>0</v>
      </c>
      <c r="R1066">
        <f t="shared" si="49"/>
        <v>0</v>
      </c>
      <c r="S1066" t="str">
        <f>VLOOKUP(C1066*1,effectif!A:BA,53,0)</f>
        <v>071092</v>
      </c>
      <c r="T1066">
        <f t="shared" si="50"/>
        <v>71092</v>
      </c>
    </row>
    <row r="1067" spans="1:20" x14ac:dyDescent="0.25">
      <c r="A1067" s="37" t="s">
        <v>11174</v>
      </c>
      <c r="B1067" s="37" t="s">
        <v>11175</v>
      </c>
      <c r="C1067" s="37" t="s">
        <v>5425</v>
      </c>
      <c r="D1067" s="37" t="s">
        <v>5429</v>
      </c>
      <c r="E1067" s="37">
        <v>2.98</v>
      </c>
      <c r="F1067" s="37">
        <v>0</v>
      </c>
      <c r="G1067" s="37">
        <v>1.1100000000000001</v>
      </c>
      <c r="H1067" s="37">
        <v>7.47</v>
      </c>
      <c r="I1067" s="37">
        <v>0.26</v>
      </c>
      <c r="J1067" s="37">
        <v>1.88</v>
      </c>
      <c r="K1067" s="37">
        <v>11.66</v>
      </c>
      <c r="L1067" s="37">
        <v>0.75</v>
      </c>
      <c r="M1067" s="37">
        <v>1</v>
      </c>
      <c r="N1067" s="37">
        <v>18.43</v>
      </c>
      <c r="O1067" s="37">
        <v>1.29</v>
      </c>
      <c r="P1067" s="37">
        <v>8.67</v>
      </c>
      <c r="Q1067">
        <f t="shared" si="48"/>
        <v>10.45</v>
      </c>
      <c r="R1067">
        <f t="shared" si="49"/>
        <v>33.07</v>
      </c>
      <c r="S1067" t="str">
        <f>VLOOKUP(C1067*1,effectif!A:BA,53,0)</f>
        <v>071093</v>
      </c>
      <c r="T1067">
        <f t="shared" si="50"/>
        <v>305352</v>
      </c>
    </row>
    <row r="1068" spans="1:20" x14ac:dyDescent="0.25">
      <c r="A1068" s="37" t="s">
        <v>11177</v>
      </c>
      <c r="B1068" s="37" t="s">
        <v>11178</v>
      </c>
      <c r="C1068" s="37" t="s">
        <v>5762</v>
      </c>
      <c r="D1068" s="37" t="s">
        <v>12178</v>
      </c>
      <c r="E1068" s="37">
        <v>2.54</v>
      </c>
      <c r="F1068" s="37">
        <v>0</v>
      </c>
      <c r="G1068" s="37">
        <v>0</v>
      </c>
      <c r="H1068" s="37">
        <v>11.79</v>
      </c>
      <c r="I1068" s="37">
        <v>0</v>
      </c>
      <c r="J1068" s="37">
        <v>2.88</v>
      </c>
      <c r="K1068" s="37">
        <v>11.09</v>
      </c>
      <c r="L1068" s="37">
        <v>0</v>
      </c>
      <c r="M1068" s="37">
        <v>2.89</v>
      </c>
      <c r="N1068" s="37">
        <v>17.559999999999999</v>
      </c>
      <c r="O1068" s="37">
        <v>0.1</v>
      </c>
      <c r="P1068" s="37">
        <v>22.86</v>
      </c>
      <c r="Q1068">
        <f t="shared" si="48"/>
        <v>14.329999999999998</v>
      </c>
      <c r="R1068">
        <f t="shared" si="49"/>
        <v>31.189999999999998</v>
      </c>
      <c r="S1068" t="str">
        <f>VLOOKUP(C1068*1,effectif!A:BA,53,0)</f>
        <v>071093</v>
      </c>
      <c r="T1068">
        <f t="shared" si="50"/>
        <v>174317</v>
      </c>
    </row>
    <row r="1069" spans="1:20" x14ac:dyDescent="0.25">
      <c r="A1069" s="37" t="s">
        <v>11177</v>
      </c>
      <c r="B1069" s="37" t="s">
        <v>11178</v>
      </c>
      <c r="C1069" s="37" t="s">
        <v>3135</v>
      </c>
      <c r="D1069" s="37" t="s">
        <v>12179</v>
      </c>
      <c r="E1069" s="37">
        <v>1.06</v>
      </c>
      <c r="F1069" s="37">
        <v>0</v>
      </c>
      <c r="G1069" s="37">
        <v>4.1399999999999997</v>
      </c>
      <c r="H1069" s="37">
        <v>3.4</v>
      </c>
      <c r="I1069" s="37">
        <v>0.52</v>
      </c>
      <c r="J1069" s="37">
        <v>2.99</v>
      </c>
      <c r="K1069" s="37">
        <v>12.03</v>
      </c>
      <c r="L1069" s="37">
        <v>0.44</v>
      </c>
      <c r="M1069" s="37">
        <v>0</v>
      </c>
      <c r="N1069" s="37">
        <v>12.7</v>
      </c>
      <c r="O1069" s="37">
        <v>1.64</v>
      </c>
      <c r="P1069" s="37">
        <v>4.5999999999999996</v>
      </c>
      <c r="Q1069">
        <f t="shared" si="48"/>
        <v>4.46</v>
      </c>
      <c r="R1069">
        <f t="shared" si="49"/>
        <v>25.79</v>
      </c>
      <c r="S1069" t="str">
        <f>VLOOKUP(C1069*1,effectif!A:BA,53,0)</f>
        <v>071093</v>
      </c>
      <c r="T1069">
        <f t="shared" si="50"/>
        <v>193772</v>
      </c>
    </row>
    <row r="1070" spans="1:20" x14ac:dyDescent="0.25">
      <c r="A1070" s="37" t="s">
        <v>11177</v>
      </c>
      <c r="B1070" s="37" t="s">
        <v>11178</v>
      </c>
      <c r="C1070" s="37" t="s">
        <v>7283</v>
      </c>
      <c r="D1070" s="37" t="s">
        <v>12180</v>
      </c>
      <c r="E1070" s="37">
        <v>1.37</v>
      </c>
      <c r="F1070" s="37">
        <v>0</v>
      </c>
      <c r="G1070" s="37">
        <v>0</v>
      </c>
      <c r="H1070" s="37">
        <v>11.87</v>
      </c>
      <c r="I1070" s="37">
        <v>0</v>
      </c>
      <c r="J1070" s="37">
        <v>0</v>
      </c>
      <c r="K1070" s="37">
        <v>15.72</v>
      </c>
      <c r="L1070" s="37">
        <v>0</v>
      </c>
      <c r="M1070" s="37">
        <v>0</v>
      </c>
      <c r="N1070" s="37">
        <v>29.32</v>
      </c>
      <c r="O1070" s="37">
        <v>0</v>
      </c>
      <c r="P1070" s="37">
        <v>0</v>
      </c>
      <c r="Q1070">
        <f t="shared" si="48"/>
        <v>13.239999999999998</v>
      </c>
      <c r="R1070">
        <f t="shared" si="49"/>
        <v>46.41</v>
      </c>
      <c r="S1070" t="str">
        <f>VLOOKUP(C1070*1,effectif!A:BA,53,0)</f>
        <v>071093</v>
      </c>
      <c r="T1070">
        <f t="shared" si="50"/>
        <v>189569</v>
      </c>
    </row>
    <row r="1071" spans="1:20" x14ac:dyDescent="0.25">
      <c r="A1071" s="37" t="s">
        <v>11177</v>
      </c>
      <c r="B1071" s="37" t="s">
        <v>11178</v>
      </c>
      <c r="C1071" s="37" t="s">
        <v>7312</v>
      </c>
      <c r="D1071" s="37" t="s">
        <v>12181</v>
      </c>
      <c r="E1071" s="37">
        <v>4.53</v>
      </c>
      <c r="F1071" s="37">
        <v>0</v>
      </c>
      <c r="G1071" s="37">
        <v>0</v>
      </c>
      <c r="H1071" s="37">
        <v>5.7</v>
      </c>
      <c r="I1071" s="37">
        <v>0.71</v>
      </c>
      <c r="J1071" s="37">
        <v>0</v>
      </c>
      <c r="K1071" s="37">
        <v>15.31</v>
      </c>
      <c r="L1071" s="37">
        <v>0.28000000000000003</v>
      </c>
      <c r="M1071" s="37">
        <v>0</v>
      </c>
      <c r="N1071" s="37">
        <v>20.76</v>
      </c>
      <c r="O1071" s="37">
        <v>1.31</v>
      </c>
      <c r="P1071" s="37">
        <v>2.78</v>
      </c>
      <c r="Q1071">
        <f t="shared" si="48"/>
        <v>10.23</v>
      </c>
      <c r="R1071">
        <f t="shared" si="49"/>
        <v>40.6</v>
      </c>
      <c r="S1071" t="str">
        <f>VLOOKUP(C1071*1,effectif!A:BA,53,0)</f>
        <v>071093</v>
      </c>
      <c r="T1071">
        <f t="shared" si="50"/>
        <v>305047</v>
      </c>
    </row>
    <row r="1072" spans="1:20" x14ac:dyDescent="0.25">
      <c r="A1072" s="37" t="s">
        <v>11177</v>
      </c>
      <c r="B1072" s="37" t="s">
        <v>11178</v>
      </c>
      <c r="C1072" s="37" t="s">
        <v>3368</v>
      </c>
      <c r="D1072" s="37" t="s">
        <v>12182</v>
      </c>
      <c r="E1072" s="37">
        <v>8.94</v>
      </c>
      <c r="F1072" s="37">
        <v>0</v>
      </c>
      <c r="G1072" s="37">
        <v>0</v>
      </c>
      <c r="H1072" s="37">
        <v>2.0299999999999998</v>
      </c>
      <c r="I1072" s="37">
        <v>0</v>
      </c>
      <c r="J1072" s="37">
        <v>0</v>
      </c>
      <c r="K1072" s="37">
        <v>20.97</v>
      </c>
      <c r="L1072" s="37">
        <v>0</v>
      </c>
      <c r="M1072" s="37">
        <v>0</v>
      </c>
      <c r="N1072" s="37"/>
      <c r="O1072" s="37"/>
      <c r="P1072" s="37"/>
      <c r="Q1072">
        <f t="shared" si="48"/>
        <v>10.969999999999999</v>
      </c>
      <c r="R1072">
        <f t="shared" si="49"/>
        <v>29.909999999999997</v>
      </c>
      <c r="S1072" t="str">
        <f>VLOOKUP(C1072*1,effectif!A:BA,53,0)</f>
        <v>071093</v>
      </c>
      <c r="T1072">
        <f t="shared" si="50"/>
        <v>305443</v>
      </c>
    </row>
    <row r="1073" spans="1:20" x14ac:dyDescent="0.25">
      <c r="A1073" s="37" t="s">
        <v>11177</v>
      </c>
      <c r="B1073" s="37" t="s">
        <v>11178</v>
      </c>
      <c r="C1073" s="37" t="s">
        <v>10494</v>
      </c>
      <c r="D1073" s="37" t="s">
        <v>11189</v>
      </c>
      <c r="E1073" s="37"/>
      <c r="F1073" s="37"/>
      <c r="G1073" s="37"/>
      <c r="H1073" s="37"/>
      <c r="I1073" s="37"/>
      <c r="J1073" s="37"/>
      <c r="K1073" s="37"/>
      <c r="L1073" s="37"/>
      <c r="M1073" s="37"/>
      <c r="N1073" s="37"/>
      <c r="O1073" s="37"/>
      <c r="P1073" s="37"/>
      <c r="Q1073">
        <f t="shared" si="48"/>
        <v>0</v>
      </c>
      <c r="R1073">
        <f t="shared" si="49"/>
        <v>0</v>
      </c>
      <c r="S1073" t="str">
        <f>VLOOKUP(C1073*1,effectif!A:BA,53,0)</f>
        <v>071093</v>
      </c>
      <c r="T1073">
        <f t="shared" si="50"/>
        <v>96541</v>
      </c>
    </row>
    <row r="1074" spans="1:20" x14ac:dyDescent="0.25">
      <c r="A1074" s="37" t="s">
        <v>11177</v>
      </c>
      <c r="B1074" s="37" t="s">
        <v>11178</v>
      </c>
      <c r="C1074" s="37" t="s">
        <v>10492</v>
      </c>
      <c r="D1074" s="37" t="s">
        <v>11189</v>
      </c>
      <c r="E1074" s="37"/>
      <c r="F1074" s="37"/>
      <c r="G1074" s="37"/>
      <c r="H1074" s="37"/>
      <c r="I1074" s="37"/>
      <c r="J1074" s="37"/>
      <c r="K1074" s="37"/>
      <c r="L1074" s="37"/>
      <c r="M1074" s="37"/>
      <c r="N1074" s="37"/>
      <c r="O1074" s="37"/>
      <c r="P1074" s="37"/>
      <c r="Q1074">
        <f t="shared" si="48"/>
        <v>0</v>
      </c>
      <c r="R1074">
        <f t="shared" si="49"/>
        <v>0</v>
      </c>
      <c r="S1074" t="str">
        <f>VLOOKUP(C1074*1,effectif!A:BA,53,0)</f>
        <v>071093</v>
      </c>
      <c r="T1074">
        <f t="shared" si="50"/>
        <v>96544</v>
      </c>
    </row>
    <row r="1075" spans="1:20" x14ac:dyDescent="0.25">
      <c r="A1075" s="37" t="s">
        <v>11177</v>
      </c>
      <c r="B1075" s="37" t="s">
        <v>11178</v>
      </c>
      <c r="C1075" s="37" t="s">
        <v>9228</v>
      </c>
      <c r="D1075" s="37" t="s">
        <v>11189</v>
      </c>
      <c r="E1075" s="37"/>
      <c r="F1075" s="37"/>
      <c r="G1075" s="37"/>
      <c r="H1075" s="37"/>
      <c r="I1075" s="37"/>
      <c r="J1075" s="37"/>
      <c r="K1075" s="37"/>
      <c r="L1075" s="37"/>
      <c r="M1075" s="37"/>
      <c r="N1075" s="37"/>
      <c r="O1075" s="37"/>
      <c r="P1075" s="37"/>
      <c r="Q1075">
        <f t="shared" si="48"/>
        <v>0</v>
      </c>
      <c r="R1075">
        <f t="shared" si="49"/>
        <v>0</v>
      </c>
      <c r="S1075" t="str">
        <f>VLOOKUP(C1075*1,effectif!A:BA,53,0)</f>
        <v>071093</v>
      </c>
      <c r="T1075">
        <f t="shared" si="50"/>
        <v>991725</v>
      </c>
    </row>
    <row r="1076" spans="1:20" x14ac:dyDescent="0.25">
      <c r="A1076" s="37" t="s">
        <v>11177</v>
      </c>
      <c r="B1076" s="37" t="s">
        <v>11178</v>
      </c>
      <c r="C1076" s="37" t="s">
        <v>9226</v>
      </c>
      <c r="D1076" s="37" t="s">
        <v>11189</v>
      </c>
      <c r="E1076" s="37"/>
      <c r="F1076" s="37"/>
      <c r="G1076" s="37"/>
      <c r="H1076" s="37"/>
      <c r="I1076" s="37"/>
      <c r="J1076" s="37"/>
      <c r="K1076" s="37"/>
      <c r="L1076" s="37"/>
      <c r="M1076" s="37"/>
      <c r="N1076" s="37"/>
      <c r="O1076" s="37"/>
      <c r="P1076" s="37"/>
      <c r="Q1076">
        <f t="shared" si="48"/>
        <v>0</v>
      </c>
      <c r="R1076">
        <f t="shared" si="49"/>
        <v>0</v>
      </c>
      <c r="S1076" t="str">
        <f>VLOOKUP(C1076*1,effectif!A:BA,53,0)</f>
        <v>071093</v>
      </c>
      <c r="T1076">
        <f t="shared" si="50"/>
        <v>991726</v>
      </c>
    </row>
    <row r="1077" spans="1:20" x14ac:dyDescent="0.25">
      <c r="A1077" s="37" t="s">
        <v>11177</v>
      </c>
      <c r="B1077" s="37" t="s">
        <v>11178</v>
      </c>
      <c r="C1077" s="37" t="s">
        <v>9031</v>
      </c>
      <c r="D1077" s="37" t="s">
        <v>11189</v>
      </c>
      <c r="E1077" s="37"/>
      <c r="F1077" s="37"/>
      <c r="G1077" s="37"/>
      <c r="H1077" s="37"/>
      <c r="I1077" s="37"/>
      <c r="J1077" s="37"/>
      <c r="K1077" s="37"/>
      <c r="L1077" s="37"/>
      <c r="M1077" s="37"/>
      <c r="N1077" s="37"/>
      <c r="O1077" s="37"/>
      <c r="P1077" s="37"/>
      <c r="Q1077">
        <f t="shared" si="48"/>
        <v>0</v>
      </c>
      <c r="R1077">
        <f t="shared" si="49"/>
        <v>0</v>
      </c>
      <c r="S1077" t="str">
        <f>VLOOKUP(C1077*1,effectif!A:BA,53,0)</f>
        <v>071093</v>
      </c>
      <c r="T1077">
        <f t="shared" si="50"/>
        <v>992459</v>
      </c>
    </row>
    <row r="1078" spans="1:20" x14ac:dyDescent="0.25">
      <c r="A1078" s="37" t="s">
        <v>11177</v>
      </c>
      <c r="B1078" s="37" t="s">
        <v>11178</v>
      </c>
      <c r="C1078" s="37" t="s">
        <v>8295</v>
      </c>
      <c r="D1078" s="37" t="s">
        <v>11189</v>
      </c>
      <c r="E1078" s="37"/>
      <c r="F1078" s="37"/>
      <c r="G1078" s="37"/>
      <c r="H1078" s="37"/>
      <c r="I1078" s="37"/>
      <c r="J1078" s="37"/>
      <c r="K1078" s="37"/>
      <c r="L1078" s="37"/>
      <c r="M1078" s="37"/>
      <c r="N1078" s="37"/>
      <c r="O1078" s="37"/>
      <c r="P1078" s="37"/>
      <c r="Q1078">
        <f t="shared" si="48"/>
        <v>0</v>
      </c>
      <c r="R1078">
        <f t="shared" si="49"/>
        <v>0</v>
      </c>
      <c r="S1078" t="str">
        <f>VLOOKUP(C1078*1,effectif!A:BA,53,0)</f>
        <v>071093</v>
      </c>
      <c r="T1078">
        <f t="shared" si="50"/>
        <v>993578</v>
      </c>
    </row>
    <row r="1079" spans="1:20" x14ac:dyDescent="0.25">
      <c r="A1079" s="37" t="s">
        <v>11177</v>
      </c>
      <c r="B1079" s="37" t="s">
        <v>11178</v>
      </c>
      <c r="C1079" s="37" t="s">
        <v>8293</v>
      </c>
      <c r="D1079" s="37" t="s">
        <v>11189</v>
      </c>
      <c r="E1079" s="37"/>
      <c r="F1079" s="37"/>
      <c r="G1079" s="37"/>
      <c r="H1079" s="37"/>
      <c r="I1079" s="37"/>
      <c r="J1079" s="37"/>
      <c r="K1079" s="37"/>
      <c r="L1079" s="37"/>
      <c r="M1079" s="37"/>
      <c r="N1079" s="37"/>
      <c r="O1079" s="37"/>
      <c r="P1079" s="37"/>
      <c r="Q1079">
        <f t="shared" si="48"/>
        <v>0</v>
      </c>
      <c r="R1079">
        <f t="shared" si="49"/>
        <v>0</v>
      </c>
      <c r="S1079" t="str">
        <f>VLOOKUP(C1079*1,effectif!A:BA,53,0)</f>
        <v>071093</v>
      </c>
      <c r="T1079">
        <f t="shared" si="50"/>
        <v>993579</v>
      </c>
    </row>
    <row r="1080" spans="1:20" x14ac:dyDescent="0.25">
      <c r="A1080" s="37" t="s">
        <v>11177</v>
      </c>
      <c r="B1080" s="37" t="s">
        <v>11178</v>
      </c>
      <c r="C1080" s="37" t="s">
        <v>8290</v>
      </c>
      <c r="D1080" s="37" t="s">
        <v>11189</v>
      </c>
      <c r="E1080" s="37"/>
      <c r="F1080" s="37"/>
      <c r="G1080" s="37"/>
      <c r="H1080" s="37"/>
      <c r="I1080" s="37"/>
      <c r="J1080" s="37"/>
      <c r="K1080" s="37"/>
      <c r="L1080" s="37"/>
      <c r="M1080" s="37"/>
      <c r="N1080" s="37"/>
      <c r="O1080" s="37"/>
      <c r="P1080" s="37"/>
      <c r="Q1080">
        <f t="shared" si="48"/>
        <v>0</v>
      </c>
      <c r="R1080">
        <f t="shared" si="49"/>
        <v>0</v>
      </c>
      <c r="S1080" t="str">
        <f>VLOOKUP(C1080*1,effectif!A:BA,53,0)</f>
        <v>071093</v>
      </c>
      <c r="T1080">
        <f t="shared" si="50"/>
        <v>993581</v>
      </c>
    </row>
    <row r="1081" spans="1:20" x14ac:dyDescent="0.25">
      <c r="A1081" s="37" t="s">
        <v>11174</v>
      </c>
      <c r="B1081" s="37" t="s">
        <v>11175</v>
      </c>
      <c r="C1081" s="37" t="s">
        <v>6974</v>
      </c>
      <c r="D1081" s="37" t="s">
        <v>12183</v>
      </c>
      <c r="E1081" s="37"/>
      <c r="F1081" s="37"/>
      <c r="G1081" s="37"/>
      <c r="H1081" s="37"/>
      <c r="I1081" s="37"/>
      <c r="J1081" s="37"/>
      <c r="K1081" s="37"/>
      <c r="L1081" s="37"/>
      <c r="M1081" s="37"/>
      <c r="N1081" s="37"/>
      <c r="O1081" s="37"/>
      <c r="P1081" s="37"/>
      <c r="Q1081">
        <f t="shared" si="48"/>
        <v>0</v>
      </c>
      <c r="R1081">
        <f t="shared" si="49"/>
        <v>0</v>
      </c>
      <c r="S1081" t="str">
        <f>VLOOKUP(C1081*1,effectif!A:BA,53,0)</f>
        <v>071094</v>
      </c>
      <c r="T1081">
        <f t="shared" si="50"/>
        <v>71094</v>
      </c>
    </row>
    <row r="1082" spans="1:20" x14ac:dyDescent="0.25">
      <c r="A1082" s="37" t="s">
        <v>11174</v>
      </c>
      <c r="B1082" s="37" t="s">
        <v>11175</v>
      </c>
      <c r="C1082" s="37" t="s">
        <v>14013</v>
      </c>
      <c r="D1082" s="37" t="s">
        <v>11488</v>
      </c>
      <c r="E1082" s="37"/>
      <c r="F1082" s="37"/>
      <c r="G1082" s="37"/>
      <c r="H1082" s="37"/>
      <c r="I1082" s="37"/>
      <c r="J1082" s="37"/>
      <c r="K1082" s="37"/>
      <c r="L1082" s="37"/>
      <c r="M1082" s="37"/>
      <c r="N1082" s="37"/>
      <c r="O1082" s="37"/>
      <c r="P1082" s="37"/>
      <c r="Q1082">
        <f t="shared" si="48"/>
        <v>0</v>
      </c>
      <c r="R1082">
        <f t="shared" si="49"/>
        <v>0</v>
      </c>
      <c r="S1082" t="e">
        <f>VLOOKUP(C1082*1,effectif!A:BA,53,0)</f>
        <v>#N/A</v>
      </c>
      <c r="T1082">
        <f t="shared" si="50"/>
        <v>900481</v>
      </c>
    </row>
    <row r="1083" spans="1:20" x14ac:dyDescent="0.25">
      <c r="A1083" s="37" t="s">
        <v>11172</v>
      </c>
      <c r="B1083" s="37" t="s">
        <v>11081</v>
      </c>
      <c r="C1083" s="37" t="s">
        <v>1828</v>
      </c>
      <c r="D1083" s="37" t="s">
        <v>12184</v>
      </c>
      <c r="E1083" s="37">
        <v>2.85</v>
      </c>
      <c r="F1083" s="37">
        <v>0.28000000000000003</v>
      </c>
      <c r="G1083" s="37">
        <v>0.91</v>
      </c>
      <c r="H1083" s="37">
        <v>6.51</v>
      </c>
      <c r="I1083" s="37">
        <v>0.4</v>
      </c>
      <c r="J1083" s="37">
        <v>3.38</v>
      </c>
      <c r="K1083" s="37">
        <v>12.23</v>
      </c>
      <c r="L1083" s="37">
        <v>1.62</v>
      </c>
      <c r="M1083" s="37">
        <v>5.34</v>
      </c>
      <c r="N1083" s="37">
        <v>14.32</v>
      </c>
      <c r="O1083" s="37">
        <v>3.01</v>
      </c>
      <c r="P1083" s="37">
        <v>5.43</v>
      </c>
      <c r="Q1083">
        <f t="shared" si="48"/>
        <v>9.36</v>
      </c>
      <c r="R1083">
        <f t="shared" si="49"/>
        <v>29.4</v>
      </c>
      <c r="S1083">
        <f>VLOOKUP(C1083*1,effectif!A:BA,53,0)</f>
        <v>0</v>
      </c>
      <c r="T1083">
        <f t="shared" si="50"/>
        <v>175115</v>
      </c>
    </row>
    <row r="1084" spans="1:20" x14ac:dyDescent="0.25">
      <c r="A1084" s="37" t="s">
        <v>11174</v>
      </c>
      <c r="B1084" s="37" t="s">
        <v>11175</v>
      </c>
      <c r="C1084" s="37" t="s">
        <v>3129</v>
      </c>
      <c r="D1084" s="37" t="s">
        <v>12185</v>
      </c>
      <c r="E1084" s="37">
        <v>4.2699999999999996</v>
      </c>
      <c r="F1084" s="37">
        <v>0.14000000000000001</v>
      </c>
      <c r="G1084" s="37">
        <v>0</v>
      </c>
      <c r="H1084" s="37">
        <v>6.39</v>
      </c>
      <c r="I1084" s="37">
        <v>0.55000000000000004</v>
      </c>
      <c r="J1084" s="37">
        <v>3.49</v>
      </c>
      <c r="K1084" s="37">
        <v>14.46</v>
      </c>
      <c r="L1084" s="37">
        <v>0.75</v>
      </c>
      <c r="M1084" s="37">
        <v>8.26</v>
      </c>
      <c r="N1084" s="37">
        <v>15.49</v>
      </c>
      <c r="O1084" s="37">
        <v>2.93</v>
      </c>
      <c r="P1084" s="37">
        <v>5.51</v>
      </c>
      <c r="Q1084">
        <f t="shared" si="48"/>
        <v>10.66</v>
      </c>
      <c r="R1084">
        <f t="shared" si="49"/>
        <v>34.22</v>
      </c>
      <c r="S1084" t="str">
        <f>VLOOKUP(C1084*1,effectif!A:BA,53,0)</f>
        <v>071070</v>
      </c>
      <c r="T1084">
        <f t="shared" si="50"/>
        <v>302652</v>
      </c>
    </row>
    <row r="1085" spans="1:20" x14ac:dyDescent="0.25">
      <c r="A1085" s="37" t="s">
        <v>11177</v>
      </c>
      <c r="B1085" s="37" t="s">
        <v>11178</v>
      </c>
      <c r="C1085" s="37" t="s">
        <v>6133</v>
      </c>
      <c r="D1085" s="37" t="s">
        <v>12186</v>
      </c>
      <c r="E1085" s="37">
        <v>0</v>
      </c>
      <c r="F1085" s="37">
        <v>0</v>
      </c>
      <c r="G1085" s="37"/>
      <c r="H1085" s="37">
        <v>0</v>
      </c>
      <c r="I1085" s="37">
        <v>0</v>
      </c>
      <c r="J1085" s="37"/>
      <c r="K1085" s="37">
        <v>0</v>
      </c>
      <c r="L1085" s="37">
        <v>0</v>
      </c>
      <c r="M1085" s="37">
        <v>0</v>
      </c>
      <c r="N1085" s="37">
        <v>7.13</v>
      </c>
      <c r="O1085" s="37">
        <v>0</v>
      </c>
      <c r="P1085" s="37">
        <v>29.7</v>
      </c>
      <c r="Q1085">
        <f t="shared" si="48"/>
        <v>0</v>
      </c>
      <c r="R1085">
        <f t="shared" si="49"/>
        <v>7.13</v>
      </c>
      <c r="S1085" t="str">
        <f>VLOOKUP(C1085*1,effectif!A:BA,53,0)</f>
        <v>071070</v>
      </c>
      <c r="T1085">
        <f t="shared" si="50"/>
        <v>186234</v>
      </c>
    </row>
    <row r="1086" spans="1:20" x14ac:dyDescent="0.25">
      <c r="A1086" s="37" t="s">
        <v>11177</v>
      </c>
      <c r="B1086" s="37" t="s">
        <v>11178</v>
      </c>
      <c r="C1086" s="37" t="s">
        <v>5527</v>
      </c>
      <c r="D1086" s="37" t="s">
        <v>12187</v>
      </c>
      <c r="E1086" s="37">
        <v>2.14</v>
      </c>
      <c r="F1086" s="37">
        <v>0</v>
      </c>
      <c r="G1086" s="37">
        <v>0</v>
      </c>
      <c r="H1086" s="37">
        <v>1.57</v>
      </c>
      <c r="I1086" s="37">
        <v>0.28999999999999998</v>
      </c>
      <c r="J1086" s="37">
        <v>0</v>
      </c>
      <c r="K1086" s="37">
        <v>7.68</v>
      </c>
      <c r="L1086" s="37">
        <v>0.25</v>
      </c>
      <c r="M1086" s="37">
        <v>0</v>
      </c>
      <c r="N1086" s="37">
        <v>10.98</v>
      </c>
      <c r="O1086" s="37">
        <v>0</v>
      </c>
      <c r="P1086" s="37">
        <v>6.87</v>
      </c>
      <c r="Q1086">
        <f t="shared" si="48"/>
        <v>3.71</v>
      </c>
      <c r="R1086">
        <f t="shared" si="49"/>
        <v>20.8</v>
      </c>
      <c r="S1086" t="str">
        <f>VLOOKUP(C1086*1,effectif!A:BA,53,0)</f>
        <v>071070</v>
      </c>
      <c r="T1086">
        <f t="shared" si="50"/>
        <v>302161</v>
      </c>
    </row>
    <row r="1087" spans="1:20" x14ac:dyDescent="0.25">
      <c r="A1087" s="37" t="s">
        <v>11177</v>
      </c>
      <c r="B1087" s="37" t="s">
        <v>11178</v>
      </c>
      <c r="C1087" s="37" t="s">
        <v>6098</v>
      </c>
      <c r="D1087" s="37" t="s">
        <v>12188</v>
      </c>
      <c r="E1087" s="37">
        <v>4.1399999999999997</v>
      </c>
      <c r="F1087" s="37">
        <v>0</v>
      </c>
      <c r="G1087" s="37">
        <v>0</v>
      </c>
      <c r="H1087" s="37">
        <v>4.07</v>
      </c>
      <c r="I1087" s="37">
        <v>0</v>
      </c>
      <c r="J1087" s="37">
        <v>0</v>
      </c>
      <c r="K1087" s="37"/>
      <c r="L1087" s="37"/>
      <c r="M1087" s="37"/>
      <c r="N1087" s="37"/>
      <c r="O1087" s="37"/>
      <c r="P1087" s="37"/>
      <c r="Q1087">
        <f t="shared" si="48"/>
        <v>8.2100000000000009</v>
      </c>
      <c r="R1087">
        <f t="shared" si="49"/>
        <v>4.1399999999999997</v>
      </c>
      <c r="S1087" t="str">
        <f>VLOOKUP(C1087*1,effectif!A:BA,53,0)</f>
        <v>071070</v>
      </c>
      <c r="T1087">
        <f t="shared" si="50"/>
        <v>305474</v>
      </c>
    </row>
    <row r="1088" spans="1:20" x14ac:dyDescent="0.25">
      <c r="A1088" s="37" t="s">
        <v>11177</v>
      </c>
      <c r="B1088" s="37" t="s">
        <v>11178</v>
      </c>
      <c r="C1088" s="37" t="s">
        <v>5816</v>
      </c>
      <c r="D1088" s="37" t="s">
        <v>12189</v>
      </c>
      <c r="E1088" s="37">
        <v>0</v>
      </c>
      <c r="F1088" s="37">
        <v>0</v>
      </c>
      <c r="G1088" s="37">
        <v>0</v>
      </c>
      <c r="H1088" s="37">
        <v>10.84</v>
      </c>
      <c r="I1088" s="37">
        <v>1.65</v>
      </c>
      <c r="J1088" s="37">
        <v>0</v>
      </c>
      <c r="K1088" s="37">
        <v>12.88</v>
      </c>
      <c r="L1088" s="37">
        <v>0</v>
      </c>
      <c r="M1088" s="37">
        <v>11.24</v>
      </c>
      <c r="N1088" s="37">
        <v>7.04</v>
      </c>
      <c r="O1088" s="37">
        <v>0</v>
      </c>
      <c r="P1088" s="37">
        <v>6.87</v>
      </c>
      <c r="Q1088">
        <f t="shared" si="48"/>
        <v>10.84</v>
      </c>
      <c r="R1088">
        <f t="shared" si="49"/>
        <v>19.920000000000002</v>
      </c>
      <c r="S1088" t="str">
        <f>VLOOKUP(C1088*1,effectif!A:BA,53,0)</f>
        <v>071070</v>
      </c>
      <c r="T1088">
        <f t="shared" si="50"/>
        <v>304776</v>
      </c>
    </row>
    <row r="1089" spans="1:20" x14ac:dyDescent="0.25">
      <c r="A1089" s="37" t="s">
        <v>11177</v>
      </c>
      <c r="B1089" s="37" t="s">
        <v>11178</v>
      </c>
      <c r="C1089" s="37" t="s">
        <v>6601</v>
      </c>
      <c r="D1089" s="37" t="s">
        <v>12190</v>
      </c>
      <c r="E1089" s="37">
        <v>2.04</v>
      </c>
      <c r="F1089" s="37">
        <v>0</v>
      </c>
      <c r="G1089" s="37">
        <v>0</v>
      </c>
      <c r="H1089" s="37">
        <v>2.25</v>
      </c>
      <c r="I1089" s="37">
        <v>0.98</v>
      </c>
      <c r="J1089" s="37">
        <v>0</v>
      </c>
      <c r="K1089" s="37">
        <v>4.8</v>
      </c>
      <c r="L1089" s="37">
        <v>0.39</v>
      </c>
      <c r="M1089" s="37">
        <v>0</v>
      </c>
      <c r="N1089" s="37">
        <v>5.94</v>
      </c>
      <c r="O1089" s="37">
        <v>0.83</v>
      </c>
      <c r="P1089" s="37">
        <v>10.08</v>
      </c>
      <c r="Q1089">
        <f t="shared" si="48"/>
        <v>4.29</v>
      </c>
      <c r="R1089">
        <f t="shared" si="49"/>
        <v>12.780000000000001</v>
      </c>
      <c r="S1089" t="str">
        <f>VLOOKUP(C1089*1,effectif!A:BA,53,0)</f>
        <v>071070</v>
      </c>
      <c r="T1089">
        <f t="shared" si="50"/>
        <v>301258</v>
      </c>
    </row>
    <row r="1090" spans="1:20" x14ac:dyDescent="0.25">
      <c r="A1090" s="37" t="s">
        <v>11177</v>
      </c>
      <c r="B1090" s="37" t="s">
        <v>11178</v>
      </c>
      <c r="C1090" s="37" t="s">
        <v>4061</v>
      </c>
      <c r="D1090" s="37" t="s">
        <v>12191</v>
      </c>
      <c r="E1090" s="37">
        <v>5.4</v>
      </c>
      <c r="F1090" s="37">
        <v>0</v>
      </c>
      <c r="G1090" s="37">
        <v>0</v>
      </c>
      <c r="H1090" s="37">
        <v>12.98</v>
      </c>
      <c r="I1090" s="37">
        <v>0</v>
      </c>
      <c r="J1090" s="37">
        <v>0</v>
      </c>
      <c r="K1090" s="37"/>
      <c r="L1090" s="37"/>
      <c r="M1090" s="37"/>
      <c r="N1090" s="37"/>
      <c r="O1090" s="37"/>
      <c r="P1090" s="37"/>
      <c r="Q1090">
        <f t="shared" si="48"/>
        <v>18.380000000000003</v>
      </c>
      <c r="R1090">
        <f t="shared" si="49"/>
        <v>5.4</v>
      </c>
      <c r="S1090" t="str">
        <f>VLOOKUP(C1090*1,effectif!A:BA,53,0)</f>
        <v>071070</v>
      </c>
      <c r="T1090">
        <f t="shared" si="50"/>
        <v>305549</v>
      </c>
    </row>
    <row r="1091" spans="1:20" x14ac:dyDescent="0.25">
      <c r="A1091" s="37" t="s">
        <v>11177</v>
      </c>
      <c r="B1091" s="37" t="s">
        <v>11178</v>
      </c>
      <c r="C1091" s="37" t="s">
        <v>4946</v>
      </c>
      <c r="D1091" s="37" t="s">
        <v>12192</v>
      </c>
      <c r="E1091" s="37">
        <v>2.04</v>
      </c>
      <c r="F1091" s="37">
        <v>0</v>
      </c>
      <c r="G1091" s="37">
        <v>0</v>
      </c>
      <c r="H1091" s="37">
        <v>3.99</v>
      </c>
      <c r="I1091" s="37">
        <v>0.59</v>
      </c>
      <c r="J1091" s="37">
        <v>1.41</v>
      </c>
      <c r="K1091" s="37">
        <v>3.17</v>
      </c>
      <c r="L1091" s="37">
        <v>0.53</v>
      </c>
      <c r="M1091" s="37">
        <v>1.51</v>
      </c>
      <c r="N1091" s="37">
        <v>19.309999999999999</v>
      </c>
      <c r="O1091" s="37">
        <v>0.61</v>
      </c>
      <c r="P1091" s="37">
        <v>0</v>
      </c>
      <c r="Q1091">
        <f t="shared" ref="Q1091:Q1154" si="51">IFERROR(E1091+H1091,0)</f>
        <v>6.03</v>
      </c>
      <c r="R1091">
        <f t="shared" ref="R1091:R1154" si="52">IFERROR(E1091+K1091+N1091,0)</f>
        <v>24.52</v>
      </c>
      <c r="S1091" t="str">
        <f>VLOOKUP(C1091*1,effectif!A:BA,53,0)</f>
        <v>071070</v>
      </c>
      <c r="T1091">
        <f t="shared" ref="T1091:T1154" si="53">C1091*1</f>
        <v>190947</v>
      </c>
    </row>
    <row r="1092" spans="1:20" x14ac:dyDescent="0.25">
      <c r="A1092" s="37" t="s">
        <v>11177</v>
      </c>
      <c r="B1092" s="37" t="s">
        <v>11178</v>
      </c>
      <c r="C1092" s="37" t="s">
        <v>4862</v>
      </c>
      <c r="D1092" s="37" t="s">
        <v>14014</v>
      </c>
      <c r="E1092" s="37"/>
      <c r="F1092" s="37"/>
      <c r="G1092" s="37"/>
      <c r="H1092" s="37"/>
      <c r="I1092" s="37"/>
      <c r="J1092" s="37"/>
      <c r="K1092" s="37"/>
      <c r="L1092" s="37"/>
      <c r="M1092" s="37"/>
      <c r="N1092" s="37"/>
      <c r="O1092" s="37"/>
      <c r="P1092" s="37"/>
      <c r="Q1092">
        <f t="shared" si="51"/>
        <v>0</v>
      </c>
      <c r="R1092">
        <f t="shared" si="52"/>
        <v>0</v>
      </c>
      <c r="S1092" t="str">
        <f>VLOOKUP(C1092*1,effectif!A:BA,53,0)</f>
        <v>071070</v>
      </c>
      <c r="T1092">
        <f t="shared" si="53"/>
        <v>306430</v>
      </c>
    </row>
    <row r="1093" spans="1:20" x14ac:dyDescent="0.25">
      <c r="A1093" s="37" t="s">
        <v>11177</v>
      </c>
      <c r="B1093" s="37" t="s">
        <v>11178</v>
      </c>
      <c r="C1093" s="37" t="s">
        <v>6594</v>
      </c>
      <c r="D1093" s="37" t="s">
        <v>12193</v>
      </c>
      <c r="E1093" s="37">
        <v>0</v>
      </c>
      <c r="F1093" s="37">
        <v>0</v>
      </c>
      <c r="G1093" s="37">
        <v>0</v>
      </c>
      <c r="H1093" s="37"/>
      <c r="I1093" s="37"/>
      <c r="J1093" s="37"/>
      <c r="K1093" s="37"/>
      <c r="L1093" s="37"/>
      <c r="M1093" s="37"/>
      <c r="N1093" s="37"/>
      <c r="O1093" s="37"/>
      <c r="P1093" s="37"/>
      <c r="Q1093">
        <f t="shared" si="51"/>
        <v>0</v>
      </c>
      <c r="R1093">
        <f t="shared" si="52"/>
        <v>0</v>
      </c>
      <c r="S1093" t="str">
        <f>VLOOKUP(C1093*1,effectif!A:BA,53,0)</f>
        <v>071070</v>
      </c>
      <c r="T1093">
        <f t="shared" si="53"/>
        <v>305571</v>
      </c>
    </row>
    <row r="1094" spans="1:20" x14ac:dyDescent="0.25">
      <c r="A1094" s="37" t="s">
        <v>11177</v>
      </c>
      <c r="B1094" s="37" t="s">
        <v>11178</v>
      </c>
      <c r="C1094" s="37" t="s">
        <v>3127</v>
      </c>
      <c r="D1094" s="37" t="s">
        <v>12194</v>
      </c>
      <c r="E1094" s="37">
        <v>0</v>
      </c>
      <c r="F1094" s="37"/>
      <c r="G1094" s="37"/>
      <c r="H1094" s="37">
        <v>0</v>
      </c>
      <c r="I1094" s="37"/>
      <c r="J1094" s="37"/>
      <c r="K1094" s="37"/>
      <c r="L1094" s="37">
        <v>0</v>
      </c>
      <c r="M1094" s="37"/>
      <c r="N1094" s="37">
        <v>0</v>
      </c>
      <c r="O1094" s="37">
        <v>0</v>
      </c>
      <c r="P1094" s="37">
        <v>0</v>
      </c>
      <c r="Q1094">
        <f t="shared" si="51"/>
        <v>0</v>
      </c>
      <c r="R1094">
        <f t="shared" si="52"/>
        <v>0</v>
      </c>
      <c r="S1094" t="str">
        <f>VLOOKUP(C1094*1,effectif!A:BA,53,0)</f>
        <v>071070</v>
      </c>
      <c r="T1094">
        <f t="shared" si="53"/>
        <v>193446</v>
      </c>
    </row>
    <row r="1095" spans="1:20" x14ac:dyDescent="0.25">
      <c r="A1095" s="37" t="s">
        <v>11177</v>
      </c>
      <c r="B1095" s="37" t="s">
        <v>11178</v>
      </c>
      <c r="C1095" s="37" t="s">
        <v>10557</v>
      </c>
      <c r="D1095" s="37" t="s">
        <v>11189</v>
      </c>
      <c r="E1095" s="37"/>
      <c r="F1095" s="37"/>
      <c r="G1095" s="37"/>
      <c r="H1095" s="37"/>
      <c r="I1095" s="37"/>
      <c r="J1095" s="37"/>
      <c r="K1095" s="37"/>
      <c r="L1095" s="37"/>
      <c r="M1095" s="37"/>
      <c r="N1095" s="37"/>
      <c r="O1095" s="37"/>
      <c r="P1095" s="37"/>
      <c r="Q1095">
        <f t="shared" si="51"/>
        <v>0</v>
      </c>
      <c r="R1095">
        <f t="shared" si="52"/>
        <v>0</v>
      </c>
      <c r="S1095" t="str">
        <f>VLOOKUP(C1095*1,effectif!A:BA,53,0)</f>
        <v>071070</v>
      </c>
      <c r="T1095">
        <f t="shared" si="53"/>
        <v>96400</v>
      </c>
    </row>
    <row r="1096" spans="1:20" x14ac:dyDescent="0.25">
      <c r="A1096" s="37" t="s">
        <v>11177</v>
      </c>
      <c r="B1096" s="37" t="s">
        <v>11178</v>
      </c>
      <c r="C1096" s="37" t="s">
        <v>10555</v>
      </c>
      <c r="D1096" s="37" t="s">
        <v>11189</v>
      </c>
      <c r="E1096" s="37"/>
      <c r="F1096" s="37"/>
      <c r="G1096" s="37"/>
      <c r="H1096" s="37"/>
      <c r="I1096" s="37"/>
      <c r="J1096" s="37"/>
      <c r="K1096" s="37"/>
      <c r="L1096" s="37"/>
      <c r="M1096" s="37"/>
      <c r="N1096" s="37"/>
      <c r="O1096" s="37"/>
      <c r="P1096" s="37"/>
      <c r="Q1096">
        <f t="shared" si="51"/>
        <v>0</v>
      </c>
      <c r="R1096">
        <f t="shared" si="52"/>
        <v>0</v>
      </c>
      <c r="S1096" t="str">
        <f>VLOOKUP(C1096*1,effectif!A:BA,53,0)</f>
        <v>071070</v>
      </c>
      <c r="T1096">
        <f t="shared" si="53"/>
        <v>96402</v>
      </c>
    </row>
    <row r="1097" spans="1:20" x14ac:dyDescent="0.25">
      <c r="A1097" s="37" t="s">
        <v>11177</v>
      </c>
      <c r="B1097" s="37" t="s">
        <v>11178</v>
      </c>
      <c r="C1097" s="37" t="s">
        <v>8303</v>
      </c>
      <c r="D1097" s="37" t="s">
        <v>11189</v>
      </c>
      <c r="E1097" s="37"/>
      <c r="F1097" s="37"/>
      <c r="G1097" s="37"/>
      <c r="H1097" s="37"/>
      <c r="I1097" s="37"/>
      <c r="J1097" s="37"/>
      <c r="K1097" s="37"/>
      <c r="L1097" s="37"/>
      <c r="M1097" s="37"/>
      <c r="N1097" s="37"/>
      <c r="O1097" s="37"/>
      <c r="P1097" s="37"/>
      <c r="Q1097">
        <f t="shared" si="51"/>
        <v>0</v>
      </c>
      <c r="R1097">
        <f t="shared" si="52"/>
        <v>0</v>
      </c>
      <c r="S1097" t="str">
        <f>VLOOKUP(C1097*1,effectif!A:BA,53,0)</f>
        <v>071070</v>
      </c>
      <c r="T1097">
        <f t="shared" si="53"/>
        <v>993570</v>
      </c>
    </row>
    <row r="1098" spans="1:20" x14ac:dyDescent="0.25">
      <c r="A1098" s="37" t="s">
        <v>11174</v>
      </c>
      <c r="B1098" s="37" t="s">
        <v>11175</v>
      </c>
      <c r="C1098" s="37" t="s">
        <v>2375</v>
      </c>
      <c r="D1098" s="37" t="s">
        <v>12195</v>
      </c>
      <c r="E1098" s="37">
        <v>1.82</v>
      </c>
      <c r="F1098" s="37">
        <v>0</v>
      </c>
      <c r="G1098" s="37">
        <v>0.25</v>
      </c>
      <c r="H1098" s="37">
        <v>6.25</v>
      </c>
      <c r="I1098" s="37">
        <v>0.18</v>
      </c>
      <c r="J1098" s="37">
        <v>1.52</v>
      </c>
      <c r="K1098" s="37">
        <v>9.92</v>
      </c>
      <c r="L1098" s="37">
        <v>1.84</v>
      </c>
      <c r="M1098" s="37">
        <v>2.0099999999999998</v>
      </c>
      <c r="N1098" s="37">
        <v>12.08</v>
      </c>
      <c r="O1098" s="37">
        <v>2.19</v>
      </c>
      <c r="P1098" s="37">
        <v>3.73</v>
      </c>
      <c r="Q1098">
        <f t="shared" si="51"/>
        <v>8.07</v>
      </c>
      <c r="R1098">
        <f t="shared" si="52"/>
        <v>23.82</v>
      </c>
      <c r="S1098" t="str">
        <f>VLOOKUP(C1098*1,effectif!A:BA,53,0)</f>
        <v>071071</v>
      </c>
      <c r="T1098">
        <f t="shared" si="53"/>
        <v>303962</v>
      </c>
    </row>
    <row r="1099" spans="1:20" x14ac:dyDescent="0.25">
      <c r="A1099" s="37" t="s">
        <v>11177</v>
      </c>
      <c r="B1099" s="37" t="s">
        <v>11178</v>
      </c>
      <c r="C1099" s="37" t="s">
        <v>6046</v>
      </c>
      <c r="D1099" s="37" t="s">
        <v>12196</v>
      </c>
      <c r="E1099" s="37">
        <v>0</v>
      </c>
      <c r="F1099" s="37">
        <v>0</v>
      </c>
      <c r="G1099" s="37">
        <v>1.17</v>
      </c>
      <c r="H1099" s="37">
        <v>1.74</v>
      </c>
      <c r="I1099" s="37">
        <v>0</v>
      </c>
      <c r="J1099" s="37">
        <v>1.1399999999999999</v>
      </c>
      <c r="K1099" s="37">
        <v>3.64</v>
      </c>
      <c r="L1099" s="37">
        <v>0.19</v>
      </c>
      <c r="M1099" s="37">
        <v>0</v>
      </c>
      <c r="N1099" s="37">
        <v>4.0199999999999996</v>
      </c>
      <c r="O1099" s="37">
        <v>10.93</v>
      </c>
      <c r="P1099" s="37">
        <v>0</v>
      </c>
      <c r="Q1099">
        <f t="shared" si="51"/>
        <v>1.74</v>
      </c>
      <c r="R1099">
        <f t="shared" si="52"/>
        <v>7.66</v>
      </c>
      <c r="S1099" t="str">
        <f>VLOOKUP(C1099*1,effectif!A:BA,53,0)</f>
        <v>071071</v>
      </c>
      <c r="T1099">
        <f t="shared" si="53"/>
        <v>302517</v>
      </c>
    </row>
    <row r="1100" spans="1:20" x14ac:dyDescent="0.25">
      <c r="A1100" s="37" t="s">
        <v>11177</v>
      </c>
      <c r="B1100" s="37" t="s">
        <v>11178</v>
      </c>
      <c r="C1100" s="37" t="s">
        <v>4380</v>
      </c>
      <c r="D1100" s="37" t="s">
        <v>12197</v>
      </c>
      <c r="E1100" s="37"/>
      <c r="F1100" s="37"/>
      <c r="G1100" s="37"/>
      <c r="H1100" s="37"/>
      <c r="I1100" s="37"/>
      <c r="J1100" s="37"/>
      <c r="K1100" s="37"/>
      <c r="L1100" s="37"/>
      <c r="M1100" s="37"/>
      <c r="N1100" s="37"/>
      <c r="O1100" s="37"/>
      <c r="P1100" s="37"/>
      <c r="Q1100">
        <f t="shared" si="51"/>
        <v>0</v>
      </c>
      <c r="R1100">
        <f t="shared" si="52"/>
        <v>0</v>
      </c>
      <c r="S1100" t="str">
        <f>VLOOKUP(C1100*1,effectif!A:BA,53,0)</f>
        <v>071071</v>
      </c>
      <c r="T1100">
        <f t="shared" si="53"/>
        <v>306161</v>
      </c>
    </row>
    <row r="1101" spans="1:20" x14ac:dyDescent="0.25">
      <c r="A1101" s="37" t="s">
        <v>11177</v>
      </c>
      <c r="B1101" s="37" t="s">
        <v>11178</v>
      </c>
      <c r="C1101" s="37" t="s">
        <v>2473</v>
      </c>
      <c r="D1101" s="37" t="s">
        <v>12198</v>
      </c>
      <c r="E1101" s="37"/>
      <c r="F1101" s="37"/>
      <c r="G1101" s="37"/>
      <c r="H1101" s="37"/>
      <c r="I1101" s="37"/>
      <c r="J1101" s="37"/>
      <c r="K1101" s="37"/>
      <c r="L1101" s="37"/>
      <c r="M1101" s="37"/>
      <c r="N1101" s="37"/>
      <c r="O1101" s="37"/>
      <c r="P1101" s="37"/>
      <c r="Q1101">
        <f t="shared" si="51"/>
        <v>0</v>
      </c>
      <c r="R1101">
        <f t="shared" si="52"/>
        <v>0</v>
      </c>
      <c r="S1101" t="str">
        <f>VLOOKUP(C1101*1,effectif!A:BA,53,0)</f>
        <v>071071</v>
      </c>
      <c r="T1101">
        <f t="shared" si="53"/>
        <v>306373</v>
      </c>
    </row>
    <row r="1102" spans="1:20" x14ac:dyDescent="0.25">
      <c r="A1102" s="37" t="s">
        <v>11177</v>
      </c>
      <c r="B1102" s="37" t="s">
        <v>11178</v>
      </c>
      <c r="C1102" s="37" t="s">
        <v>7679</v>
      </c>
      <c r="D1102" s="37" t="s">
        <v>12199</v>
      </c>
      <c r="E1102" s="37">
        <v>1.89</v>
      </c>
      <c r="F1102" s="37">
        <v>0</v>
      </c>
      <c r="G1102" s="37">
        <v>0</v>
      </c>
      <c r="H1102" s="37">
        <v>5.12</v>
      </c>
      <c r="I1102" s="37">
        <v>0.67</v>
      </c>
      <c r="J1102" s="37">
        <v>0</v>
      </c>
      <c r="K1102" s="37">
        <v>10.39</v>
      </c>
      <c r="L1102" s="37">
        <v>0</v>
      </c>
      <c r="M1102" s="37">
        <v>0</v>
      </c>
      <c r="N1102" s="37">
        <v>10.26</v>
      </c>
      <c r="O1102" s="37">
        <v>0.37</v>
      </c>
      <c r="P1102" s="37">
        <v>5.03</v>
      </c>
      <c r="Q1102">
        <f t="shared" si="51"/>
        <v>7.01</v>
      </c>
      <c r="R1102">
        <f t="shared" si="52"/>
        <v>22.54</v>
      </c>
      <c r="S1102" t="str">
        <f>VLOOKUP(C1102*1,effectif!A:BA,53,0)</f>
        <v>071071</v>
      </c>
      <c r="T1102">
        <f t="shared" si="53"/>
        <v>304402</v>
      </c>
    </row>
    <row r="1103" spans="1:20" x14ac:dyDescent="0.25">
      <c r="A1103" s="37" t="s">
        <v>11177</v>
      </c>
      <c r="B1103" s="37" t="s">
        <v>11178</v>
      </c>
      <c r="C1103" s="37" t="s">
        <v>5775</v>
      </c>
      <c r="D1103" s="37" t="s">
        <v>12200</v>
      </c>
      <c r="E1103" s="37">
        <v>0</v>
      </c>
      <c r="F1103" s="37">
        <v>0</v>
      </c>
      <c r="G1103" s="37">
        <v>0</v>
      </c>
      <c r="H1103" s="37"/>
      <c r="I1103" s="37"/>
      <c r="J1103" s="37"/>
      <c r="K1103" s="37"/>
      <c r="L1103" s="37"/>
      <c r="M1103" s="37"/>
      <c r="N1103" s="37"/>
      <c r="O1103" s="37"/>
      <c r="P1103" s="37"/>
      <c r="Q1103">
        <f t="shared" si="51"/>
        <v>0</v>
      </c>
      <c r="R1103">
        <f t="shared" si="52"/>
        <v>0</v>
      </c>
      <c r="S1103" t="str">
        <f>VLOOKUP(C1103*1,effectif!A:BA,53,0)</f>
        <v>071071</v>
      </c>
      <c r="T1103">
        <f t="shared" si="53"/>
        <v>305721</v>
      </c>
    </row>
    <row r="1104" spans="1:20" x14ac:dyDescent="0.25">
      <c r="A1104" s="37" t="s">
        <v>11177</v>
      </c>
      <c r="B1104" s="37" t="s">
        <v>11178</v>
      </c>
      <c r="C1104" s="37" t="s">
        <v>2372</v>
      </c>
      <c r="D1104" s="37" t="s">
        <v>12201</v>
      </c>
      <c r="E1104" s="37">
        <v>0</v>
      </c>
      <c r="F1104" s="37">
        <v>0</v>
      </c>
      <c r="G1104" s="37">
        <v>0</v>
      </c>
      <c r="H1104" s="37">
        <v>4.18</v>
      </c>
      <c r="I1104" s="37">
        <v>0</v>
      </c>
      <c r="J1104" s="37">
        <v>0</v>
      </c>
      <c r="K1104" s="37">
        <v>8.5299999999999994</v>
      </c>
      <c r="L1104" s="37">
        <v>0</v>
      </c>
      <c r="M1104" s="37">
        <v>0</v>
      </c>
      <c r="N1104" s="37">
        <v>8.76</v>
      </c>
      <c r="O1104" s="37">
        <v>0</v>
      </c>
      <c r="P1104" s="37">
        <v>0</v>
      </c>
      <c r="Q1104">
        <f t="shared" si="51"/>
        <v>4.18</v>
      </c>
      <c r="R1104">
        <f t="shared" si="52"/>
        <v>17.29</v>
      </c>
      <c r="S1104" t="str">
        <f>VLOOKUP(C1104*1,effectif!A:BA,53,0)</f>
        <v>071071</v>
      </c>
      <c r="T1104">
        <f t="shared" si="53"/>
        <v>188217</v>
      </c>
    </row>
    <row r="1105" spans="1:20" x14ac:dyDescent="0.25">
      <c r="A1105" s="37" t="s">
        <v>11177</v>
      </c>
      <c r="B1105" s="37" t="s">
        <v>11178</v>
      </c>
      <c r="C1105" s="37" t="s">
        <v>7948</v>
      </c>
      <c r="D1105" s="37" t="s">
        <v>12202</v>
      </c>
      <c r="E1105" s="37">
        <v>1</v>
      </c>
      <c r="F1105" s="37">
        <v>0</v>
      </c>
      <c r="G1105" s="37">
        <v>0</v>
      </c>
      <c r="H1105" s="37">
        <v>4.2</v>
      </c>
      <c r="I1105" s="37">
        <v>0</v>
      </c>
      <c r="J1105" s="37">
        <v>0</v>
      </c>
      <c r="K1105" s="37">
        <v>7.49</v>
      </c>
      <c r="L1105" s="37">
        <v>0</v>
      </c>
      <c r="M1105" s="37">
        <v>0</v>
      </c>
      <c r="N1105" s="37">
        <v>11.82</v>
      </c>
      <c r="O1105" s="37">
        <v>1.47</v>
      </c>
      <c r="P1105" s="37">
        <v>0</v>
      </c>
      <c r="Q1105">
        <f t="shared" si="51"/>
        <v>5.2</v>
      </c>
      <c r="R1105">
        <f t="shared" si="52"/>
        <v>20.310000000000002</v>
      </c>
      <c r="S1105" t="str">
        <f>VLOOKUP(C1105*1,effectif!A:BA,53,0)</f>
        <v>071071</v>
      </c>
      <c r="T1105">
        <f t="shared" si="53"/>
        <v>304521</v>
      </c>
    </row>
    <row r="1106" spans="1:20" x14ac:dyDescent="0.25">
      <c r="A1106" s="37" t="s">
        <v>11177</v>
      </c>
      <c r="B1106" s="37" t="s">
        <v>11178</v>
      </c>
      <c r="C1106" s="37" t="s">
        <v>4921</v>
      </c>
      <c r="D1106" s="37" t="s">
        <v>12203</v>
      </c>
      <c r="E1106" s="37">
        <v>2.5</v>
      </c>
      <c r="F1106" s="37">
        <v>0</v>
      </c>
      <c r="G1106" s="37">
        <v>0</v>
      </c>
      <c r="H1106" s="37">
        <v>1.29</v>
      </c>
      <c r="I1106" s="37">
        <v>0.19</v>
      </c>
      <c r="J1106" s="37">
        <v>0.68</v>
      </c>
      <c r="K1106" s="37">
        <v>4.0999999999999996</v>
      </c>
      <c r="L1106" s="37">
        <v>0.18</v>
      </c>
      <c r="M1106" s="37">
        <v>1.03</v>
      </c>
      <c r="N1106" s="37">
        <v>7.59</v>
      </c>
      <c r="O1106" s="37">
        <v>0.15</v>
      </c>
      <c r="P1106" s="37">
        <v>1.43</v>
      </c>
      <c r="Q1106">
        <f t="shared" si="51"/>
        <v>3.79</v>
      </c>
      <c r="R1106">
        <f t="shared" si="52"/>
        <v>14.19</v>
      </c>
      <c r="S1106" t="str">
        <f>VLOOKUP(C1106*1,effectif!A:BA,53,0)</f>
        <v>071071</v>
      </c>
      <c r="T1106">
        <f t="shared" si="53"/>
        <v>192792</v>
      </c>
    </row>
    <row r="1107" spans="1:20" x14ac:dyDescent="0.25">
      <c r="A1107" s="37" t="s">
        <v>11177</v>
      </c>
      <c r="B1107" s="37" t="s">
        <v>11178</v>
      </c>
      <c r="C1107" s="37" t="s">
        <v>2798</v>
      </c>
      <c r="D1107" s="37" t="s">
        <v>12204</v>
      </c>
      <c r="E1107" s="37"/>
      <c r="F1107" s="37"/>
      <c r="G1107" s="37"/>
      <c r="H1107" s="37"/>
      <c r="I1107" s="37"/>
      <c r="J1107" s="37"/>
      <c r="K1107" s="37"/>
      <c r="L1107" s="37"/>
      <c r="M1107" s="37"/>
      <c r="N1107" s="37"/>
      <c r="O1107" s="37"/>
      <c r="P1107" s="37"/>
      <c r="Q1107">
        <f t="shared" si="51"/>
        <v>0</v>
      </c>
      <c r="R1107">
        <f t="shared" si="52"/>
        <v>0</v>
      </c>
      <c r="S1107" t="str">
        <f>VLOOKUP(C1107*1,effectif!A:BA,53,0)</f>
        <v>071071</v>
      </c>
      <c r="T1107">
        <f t="shared" si="53"/>
        <v>306279</v>
      </c>
    </row>
    <row r="1108" spans="1:20" x14ac:dyDescent="0.25">
      <c r="A1108" s="37" t="s">
        <v>11177</v>
      </c>
      <c r="B1108" s="37" t="s">
        <v>11178</v>
      </c>
      <c r="C1108" s="37" t="s">
        <v>8312</v>
      </c>
      <c r="D1108" s="37" t="s">
        <v>11189</v>
      </c>
      <c r="E1108" s="37"/>
      <c r="F1108" s="37"/>
      <c r="G1108" s="37"/>
      <c r="H1108" s="37"/>
      <c r="I1108" s="37"/>
      <c r="J1108" s="37"/>
      <c r="K1108" s="37"/>
      <c r="L1108" s="37"/>
      <c r="M1108" s="37"/>
      <c r="N1108" s="37"/>
      <c r="O1108" s="37"/>
      <c r="P1108" s="37"/>
      <c r="Q1108">
        <f t="shared" si="51"/>
        <v>0</v>
      </c>
      <c r="R1108">
        <f t="shared" si="52"/>
        <v>0</v>
      </c>
      <c r="S1108" t="str">
        <f>VLOOKUP(C1108*1,effectif!A:BA,53,0)</f>
        <v>071071</v>
      </c>
      <c r="T1108">
        <f t="shared" si="53"/>
        <v>993564</v>
      </c>
    </row>
    <row r="1109" spans="1:20" x14ac:dyDescent="0.25">
      <c r="A1109" s="37" t="s">
        <v>11177</v>
      </c>
      <c r="B1109" s="37" t="s">
        <v>11178</v>
      </c>
      <c r="C1109" s="37" t="s">
        <v>8310</v>
      </c>
      <c r="D1109" s="37" t="s">
        <v>11189</v>
      </c>
      <c r="E1109" s="37"/>
      <c r="F1109" s="37"/>
      <c r="G1109" s="37"/>
      <c r="H1109" s="37"/>
      <c r="I1109" s="37"/>
      <c r="J1109" s="37"/>
      <c r="K1109" s="37"/>
      <c r="L1109" s="37"/>
      <c r="M1109" s="37"/>
      <c r="N1109" s="37"/>
      <c r="O1109" s="37"/>
      <c r="P1109" s="37"/>
      <c r="Q1109">
        <f t="shared" si="51"/>
        <v>0</v>
      </c>
      <c r="R1109">
        <f t="shared" si="52"/>
        <v>0</v>
      </c>
      <c r="S1109" t="str">
        <f>VLOOKUP(C1109*1,effectif!A:BA,53,0)</f>
        <v>071071</v>
      </c>
      <c r="T1109">
        <f t="shared" si="53"/>
        <v>993565</v>
      </c>
    </row>
    <row r="1110" spans="1:20" x14ac:dyDescent="0.25">
      <c r="A1110" s="37" t="s">
        <v>11177</v>
      </c>
      <c r="B1110" s="37" t="s">
        <v>11178</v>
      </c>
      <c r="C1110" s="37" t="s">
        <v>8308</v>
      </c>
      <c r="D1110" s="37" t="s">
        <v>11189</v>
      </c>
      <c r="E1110" s="37"/>
      <c r="F1110" s="37"/>
      <c r="G1110" s="37"/>
      <c r="H1110" s="37"/>
      <c r="I1110" s="37"/>
      <c r="J1110" s="37"/>
      <c r="K1110" s="37"/>
      <c r="L1110" s="37"/>
      <c r="M1110" s="37"/>
      <c r="N1110" s="37"/>
      <c r="O1110" s="37"/>
      <c r="P1110" s="37"/>
      <c r="Q1110">
        <f t="shared" si="51"/>
        <v>0</v>
      </c>
      <c r="R1110">
        <f t="shared" si="52"/>
        <v>0</v>
      </c>
      <c r="S1110" t="str">
        <f>VLOOKUP(C1110*1,effectif!A:BA,53,0)</f>
        <v>071071</v>
      </c>
      <c r="T1110">
        <f t="shared" si="53"/>
        <v>993567</v>
      </c>
    </row>
    <row r="1111" spans="1:20" x14ac:dyDescent="0.25">
      <c r="A1111" s="37" t="s">
        <v>11177</v>
      </c>
      <c r="B1111" s="37" t="s">
        <v>11178</v>
      </c>
      <c r="C1111" s="37" t="s">
        <v>8305</v>
      </c>
      <c r="D1111" s="37" t="s">
        <v>11189</v>
      </c>
      <c r="E1111" s="37"/>
      <c r="F1111" s="37"/>
      <c r="G1111" s="37"/>
      <c r="H1111" s="37"/>
      <c r="I1111" s="37"/>
      <c r="J1111" s="37"/>
      <c r="K1111" s="37"/>
      <c r="L1111" s="37"/>
      <c r="M1111" s="37"/>
      <c r="N1111" s="37"/>
      <c r="O1111" s="37"/>
      <c r="P1111" s="37"/>
      <c r="Q1111">
        <f t="shared" si="51"/>
        <v>0</v>
      </c>
      <c r="R1111">
        <f t="shared" si="52"/>
        <v>0</v>
      </c>
      <c r="S1111" t="str">
        <f>VLOOKUP(C1111*1,effectif!A:BA,53,0)</f>
        <v>071071</v>
      </c>
      <c r="T1111">
        <f t="shared" si="53"/>
        <v>993569</v>
      </c>
    </row>
    <row r="1112" spans="1:20" x14ac:dyDescent="0.25">
      <c r="A1112" s="37" t="s">
        <v>11174</v>
      </c>
      <c r="B1112" s="37" t="s">
        <v>11175</v>
      </c>
      <c r="C1112" s="37" t="s">
        <v>2767</v>
      </c>
      <c r="D1112" s="37" t="s">
        <v>12205</v>
      </c>
      <c r="E1112" s="37">
        <v>2.4</v>
      </c>
      <c r="F1112" s="37">
        <v>0.37</v>
      </c>
      <c r="G1112" s="37">
        <v>2.42</v>
      </c>
      <c r="H1112" s="37">
        <v>4.87</v>
      </c>
      <c r="I1112" s="37">
        <v>0.17</v>
      </c>
      <c r="J1112" s="37">
        <v>5.32</v>
      </c>
      <c r="K1112" s="37">
        <v>8.9600000000000009</v>
      </c>
      <c r="L1112" s="37">
        <v>1.3</v>
      </c>
      <c r="M1112" s="37">
        <v>7.63</v>
      </c>
      <c r="N1112" s="37">
        <v>13.83</v>
      </c>
      <c r="O1112" s="37">
        <v>2.37</v>
      </c>
      <c r="P1112" s="37">
        <v>10.01</v>
      </c>
      <c r="Q1112">
        <f t="shared" si="51"/>
        <v>7.27</v>
      </c>
      <c r="R1112">
        <f t="shared" si="52"/>
        <v>25.19</v>
      </c>
      <c r="S1112" t="str">
        <f>VLOOKUP(C1112*1,effectif!A:BA,53,0)</f>
        <v>071073</v>
      </c>
      <c r="T1112">
        <f t="shared" si="53"/>
        <v>193693</v>
      </c>
    </row>
    <row r="1113" spans="1:20" x14ac:dyDescent="0.25">
      <c r="A1113" s="37" t="s">
        <v>11177</v>
      </c>
      <c r="B1113" s="37" t="s">
        <v>11178</v>
      </c>
      <c r="C1113" s="37" t="s">
        <v>4043</v>
      </c>
      <c r="D1113" s="37" t="s">
        <v>12206</v>
      </c>
      <c r="E1113" s="37">
        <v>1.18</v>
      </c>
      <c r="F1113" s="37">
        <v>1.35</v>
      </c>
      <c r="G1113" s="37">
        <v>0</v>
      </c>
      <c r="H1113" s="37">
        <v>4.9000000000000004</v>
      </c>
      <c r="I1113" s="37">
        <v>0.08</v>
      </c>
      <c r="J1113" s="37">
        <v>0</v>
      </c>
      <c r="K1113" s="37">
        <v>11.92</v>
      </c>
      <c r="L1113" s="37">
        <v>3.72</v>
      </c>
      <c r="M1113" s="37">
        <v>0</v>
      </c>
      <c r="N1113" s="37">
        <v>22.69</v>
      </c>
      <c r="O1113" s="37">
        <v>10.28</v>
      </c>
      <c r="P1113" s="37">
        <v>0</v>
      </c>
      <c r="Q1113">
        <f t="shared" si="51"/>
        <v>6.08</v>
      </c>
      <c r="R1113">
        <f t="shared" si="52"/>
        <v>35.79</v>
      </c>
      <c r="S1113" t="str">
        <f>VLOOKUP(C1113*1,effectif!A:BA,53,0)</f>
        <v>071073</v>
      </c>
      <c r="T1113">
        <f t="shared" si="53"/>
        <v>169923</v>
      </c>
    </row>
    <row r="1114" spans="1:20" x14ac:dyDescent="0.25">
      <c r="A1114" s="37" t="s">
        <v>11177</v>
      </c>
      <c r="B1114" s="37" t="s">
        <v>11178</v>
      </c>
      <c r="C1114" s="37" t="s">
        <v>5635</v>
      </c>
      <c r="D1114" s="37" t="s">
        <v>12207</v>
      </c>
      <c r="E1114" s="37">
        <v>0.09</v>
      </c>
      <c r="F1114" s="37">
        <v>0</v>
      </c>
      <c r="G1114" s="37">
        <v>0</v>
      </c>
      <c r="H1114" s="37">
        <v>1.35</v>
      </c>
      <c r="I1114" s="37">
        <v>0</v>
      </c>
      <c r="J1114" s="37">
        <v>0</v>
      </c>
      <c r="K1114" s="37">
        <v>0</v>
      </c>
      <c r="L1114" s="37">
        <v>0</v>
      </c>
      <c r="M1114" s="37">
        <v>10.57</v>
      </c>
      <c r="N1114" s="37">
        <v>3.5</v>
      </c>
      <c r="O1114" s="37">
        <v>0</v>
      </c>
      <c r="P1114" s="37">
        <v>33.89</v>
      </c>
      <c r="Q1114">
        <f t="shared" si="51"/>
        <v>1.4400000000000002</v>
      </c>
      <c r="R1114">
        <f t="shared" si="52"/>
        <v>3.59</v>
      </c>
      <c r="S1114" t="str">
        <f>VLOOKUP(C1114*1,effectif!A:BA,53,0)</f>
        <v>071073</v>
      </c>
      <c r="T1114">
        <f t="shared" si="53"/>
        <v>300142</v>
      </c>
    </row>
    <row r="1115" spans="1:20" x14ac:dyDescent="0.25">
      <c r="A1115" s="37" t="s">
        <v>11177</v>
      </c>
      <c r="B1115" s="37" t="s">
        <v>11178</v>
      </c>
      <c r="C1115" s="37" t="s">
        <v>2834</v>
      </c>
      <c r="D1115" s="37" t="s">
        <v>12209</v>
      </c>
      <c r="E1115" s="37">
        <v>1.04</v>
      </c>
      <c r="F1115" s="37">
        <v>0</v>
      </c>
      <c r="G1115" s="37">
        <v>0</v>
      </c>
      <c r="H1115" s="37"/>
      <c r="I1115" s="37"/>
      <c r="J1115" s="37"/>
      <c r="K1115" s="37"/>
      <c r="L1115" s="37"/>
      <c r="M1115" s="37"/>
      <c r="N1115" s="37"/>
      <c r="O1115" s="37"/>
      <c r="P1115" s="37"/>
      <c r="Q1115">
        <f t="shared" si="51"/>
        <v>1.04</v>
      </c>
      <c r="R1115">
        <f t="shared" si="52"/>
        <v>1.04</v>
      </c>
      <c r="S1115" t="str">
        <f>VLOOKUP(C1115*1,effectif!A:BA,53,0)</f>
        <v>071073</v>
      </c>
      <c r="T1115">
        <f t="shared" si="53"/>
        <v>305685</v>
      </c>
    </row>
    <row r="1116" spans="1:20" x14ac:dyDescent="0.25">
      <c r="A1116" s="37" t="s">
        <v>11177</v>
      </c>
      <c r="B1116" s="37" t="s">
        <v>11178</v>
      </c>
      <c r="C1116" s="37" t="s">
        <v>5288</v>
      </c>
      <c r="D1116" s="37" t="s">
        <v>12210</v>
      </c>
      <c r="E1116" s="37">
        <v>1.53</v>
      </c>
      <c r="F1116" s="37">
        <v>0</v>
      </c>
      <c r="G1116" s="37">
        <v>0</v>
      </c>
      <c r="H1116" s="37">
        <v>4.2699999999999996</v>
      </c>
      <c r="I1116" s="37">
        <v>0</v>
      </c>
      <c r="J1116" s="37">
        <v>35.64</v>
      </c>
      <c r="K1116" s="37">
        <v>14.46</v>
      </c>
      <c r="L1116" s="37">
        <v>0</v>
      </c>
      <c r="M1116" s="37">
        <v>36.26</v>
      </c>
      <c r="N1116" s="37">
        <v>10.210000000000001</v>
      </c>
      <c r="O1116" s="37">
        <v>0</v>
      </c>
      <c r="P1116" s="37">
        <v>24.91</v>
      </c>
      <c r="Q1116">
        <f t="shared" si="51"/>
        <v>5.8</v>
      </c>
      <c r="R1116">
        <f t="shared" si="52"/>
        <v>26.200000000000003</v>
      </c>
      <c r="S1116" t="str">
        <f>VLOOKUP(C1116*1,effectif!A:BA,53,0)</f>
        <v>071073</v>
      </c>
      <c r="T1116">
        <f t="shared" si="53"/>
        <v>305254</v>
      </c>
    </row>
    <row r="1117" spans="1:20" x14ac:dyDescent="0.25">
      <c r="A1117" s="37" t="s">
        <v>11177</v>
      </c>
      <c r="B1117" s="37" t="s">
        <v>11178</v>
      </c>
      <c r="C1117" s="37" t="s">
        <v>5531</v>
      </c>
      <c r="D1117" s="37" t="s">
        <v>12211</v>
      </c>
      <c r="E1117" s="37">
        <v>0</v>
      </c>
      <c r="F1117" s="37">
        <v>0</v>
      </c>
      <c r="G1117" s="37">
        <v>0</v>
      </c>
      <c r="H1117" s="37">
        <v>0</v>
      </c>
      <c r="I1117" s="37">
        <v>0</v>
      </c>
      <c r="J1117" s="37">
        <v>0</v>
      </c>
      <c r="K1117" s="37">
        <v>9.32</v>
      </c>
      <c r="L1117" s="37">
        <v>0</v>
      </c>
      <c r="M1117" s="37">
        <v>0</v>
      </c>
      <c r="N1117" s="37">
        <v>19.71</v>
      </c>
      <c r="O1117" s="37">
        <v>0</v>
      </c>
      <c r="P1117" s="37">
        <v>11.31</v>
      </c>
      <c r="Q1117">
        <f t="shared" si="51"/>
        <v>0</v>
      </c>
      <c r="R1117">
        <f t="shared" si="52"/>
        <v>29.03</v>
      </c>
      <c r="S1117" t="str">
        <f>VLOOKUP(C1117*1,effectif!A:BA,53,0)</f>
        <v>071073</v>
      </c>
      <c r="T1117">
        <f t="shared" si="53"/>
        <v>304832</v>
      </c>
    </row>
    <row r="1118" spans="1:20" x14ac:dyDescent="0.25">
      <c r="A1118" s="37" t="s">
        <v>11177</v>
      </c>
      <c r="B1118" s="37" t="s">
        <v>11178</v>
      </c>
      <c r="C1118" s="37" t="s">
        <v>4375</v>
      </c>
      <c r="D1118" s="37" t="s">
        <v>12212</v>
      </c>
      <c r="E1118" s="37">
        <v>1.51</v>
      </c>
      <c r="F1118" s="37">
        <v>0</v>
      </c>
      <c r="G1118" s="37">
        <v>0</v>
      </c>
      <c r="H1118" s="37">
        <v>5.0199999999999996</v>
      </c>
      <c r="I1118" s="37"/>
      <c r="J1118" s="37"/>
      <c r="K1118" s="37"/>
      <c r="L1118" s="37"/>
      <c r="M1118" s="37"/>
      <c r="N1118" s="37"/>
      <c r="O1118" s="37"/>
      <c r="P1118" s="37"/>
      <c r="Q1118">
        <f t="shared" si="51"/>
        <v>6.5299999999999994</v>
      </c>
      <c r="R1118">
        <f t="shared" si="52"/>
        <v>1.51</v>
      </c>
      <c r="S1118" t="str">
        <f>VLOOKUP(C1118*1,effectif!A:BA,53,0)</f>
        <v>071073</v>
      </c>
      <c r="T1118">
        <f t="shared" si="53"/>
        <v>305475</v>
      </c>
    </row>
    <row r="1119" spans="1:20" x14ac:dyDescent="0.25">
      <c r="A1119" s="37" t="s">
        <v>11177</v>
      </c>
      <c r="B1119" s="37" t="s">
        <v>11178</v>
      </c>
      <c r="C1119" s="37" t="s">
        <v>4737</v>
      </c>
      <c r="D1119" s="37" t="s">
        <v>12213</v>
      </c>
      <c r="E1119" s="37">
        <v>2.1</v>
      </c>
      <c r="F1119" s="37">
        <v>0</v>
      </c>
      <c r="G1119" s="37">
        <v>0</v>
      </c>
      <c r="H1119" s="37">
        <v>5.31</v>
      </c>
      <c r="I1119" s="37">
        <v>1.21</v>
      </c>
      <c r="J1119" s="37">
        <v>0</v>
      </c>
      <c r="K1119" s="37">
        <v>3.54</v>
      </c>
      <c r="L1119" s="37">
        <v>2.74</v>
      </c>
      <c r="M1119" s="37">
        <v>0</v>
      </c>
      <c r="N1119" s="37">
        <v>12.29</v>
      </c>
      <c r="O1119" s="37">
        <v>2.04</v>
      </c>
      <c r="P1119" s="37">
        <v>6.2</v>
      </c>
      <c r="Q1119">
        <f t="shared" si="51"/>
        <v>7.41</v>
      </c>
      <c r="R1119">
        <f t="shared" si="52"/>
        <v>17.93</v>
      </c>
      <c r="S1119" t="str">
        <f>VLOOKUP(C1119*1,effectif!A:BA,53,0)</f>
        <v>071073</v>
      </c>
      <c r="T1119">
        <f t="shared" si="53"/>
        <v>192931</v>
      </c>
    </row>
    <row r="1120" spans="1:20" x14ac:dyDescent="0.25">
      <c r="A1120" s="37" t="s">
        <v>11177</v>
      </c>
      <c r="B1120" s="37" t="s">
        <v>11178</v>
      </c>
      <c r="C1120" s="37" t="s">
        <v>4243</v>
      </c>
      <c r="D1120" s="37" t="s">
        <v>12214</v>
      </c>
      <c r="E1120" s="37">
        <v>4.45</v>
      </c>
      <c r="F1120" s="37">
        <v>0</v>
      </c>
      <c r="G1120" s="37">
        <v>2.0099999999999998</v>
      </c>
      <c r="H1120" s="37">
        <v>6.44</v>
      </c>
      <c r="I1120" s="37">
        <v>0</v>
      </c>
      <c r="J1120" s="37">
        <v>0</v>
      </c>
      <c r="K1120" s="37">
        <v>11.97</v>
      </c>
      <c r="L1120" s="37">
        <v>0</v>
      </c>
      <c r="M1120" s="37">
        <v>5.9</v>
      </c>
      <c r="N1120" s="37">
        <v>13.05</v>
      </c>
      <c r="O1120" s="37">
        <v>0</v>
      </c>
      <c r="P1120" s="37">
        <v>11.5</v>
      </c>
      <c r="Q1120">
        <f t="shared" si="51"/>
        <v>10.89</v>
      </c>
      <c r="R1120">
        <f t="shared" si="52"/>
        <v>29.470000000000002</v>
      </c>
      <c r="S1120" t="str">
        <f>VLOOKUP(C1120*1,effectif!A:BA,53,0)</f>
        <v>071073</v>
      </c>
      <c r="T1120">
        <f t="shared" si="53"/>
        <v>192743</v>
      </c>
    </row>
    <row r="1121" spans="1:20" x14ac:dyDescent="0.25">
      <c r="A1121" s="37" t="s">
        <v>11177</v>
      </c>
      <c r="B1121" s="37" t="s">
        <v>11178</v>
      </c>
      <c r="C1121" s="37" t="s">
        <v>4400</v>
      </c>
      <c r="D1121" s="37" t="s">
        <v>12215</v>
      </c>
      <c r="E1121" s="37">
        <v>1.94</v>
      </c>
      <c r="F1121" s="37">
        <v>1.48</v>
      </c>
      <c r="G1121" s="37">
        <v>26.23</v>
      </c>
      <c r="H1121" s="37">
        <v>6.57</v>
      </c>
      <c r="I1121" s="37">
        <v>0.32</v>
      </c>
      <c r="J1121" s="37">
        <v>13.4</v>
      </c>
      <c r="K1121" s="37">
        <v>9.8800000000000008</v>
      </c>
      <c r="L1121" s="37">
        <v>0.96</v>
      </c>
      <c r="M1121" s="37">
        <v>0</v>
      </c>
      <c r="N1121" s="37">
        <v>4.4400000000000004</v>
      </c>
      <c r="O1121" s="37">
        <v>0.2</v>
      </c>
      <c r="P1121" s="37">
        <v>0</v>
      </c>
      <c r="Q1121">
        <f t="shared" si="51"/>
        <v>8.51</v>
      </c>
      <c r="R1121">
        <f t="shared" si="52"/>
        <v>16.260000000000002</v>
      </c>
      <c r="S1121" t="str">
        <f>VLOOKUP(C1121*1,effectif!A:BA,53,0)</f>
        <v>071073</v>
      </c>
      <c r="T1121">
        <f t="shared" si="53"/>
        <v>193726</v>
      </c>
    </row>
    <row r="1122" spans="1:20" x14ac:dyDescent="0.25">
      <c r="A1122" s="37" t="s">
        <v>11177</v>
      </c>
      <c r="B1122" s="37" t="s">
        <v>11178</v>
      </c>
      <c r="C1122" s="37" t="s">
        <v>10050</v>
      </c>
      <c r="D1122" s="37" t="s">
        <v>11189</v>
      </c>
      <c r="E1122" s="37"/>
      <c r="F1122" s="37"/>
      <c r="G1122" s="37"/>
      <c r="H1122" s="37"/>
      <c r="I1122" s="37"/>
      <c r="J1122" s="37"/>
      <c r="K1122" s="37"/>
      <c r="L1122" s="37"/>
      <c r="M1122" s="37"/>
      <c r="N1122" s="37"/>
      <c r="O1122" s="37"/>
      <c r="P1122" s="37"/>
      <c r="Q1122">
        <f t="shared" si="51"/>
        <v>0</v>
      </c>
      <c r="R1122">
        <f t="shared" si="52"/>
        <v>0</v>
      </c>
      <c r="S1122" t="str">
        <f>VLOOKUP(C1122*1,effectif!A:BA,53,0)</f>
        <v>071073</v>
      </c>
      <c r="T1122">
        <f t="shared" si="53"/>
        <v>97857</v>
      </c>
    </row>
    <row r="1123" spans="1:20" x14ac:dyDescent="0.25">
      <c r="A1123" s="37" t="s">
        <v>11177</v>
      </c>
      <c r="B1123" s="37" t="s">
        <v>11178</v>
      </c>
      <c r="C1123" s="37" t="s">
        <v>3670</v>
      </c>
      <c r="D1123" s="37" t="s">
        <v>11189</v>
      </c>
      <c r="E1123" s="37"/>
      <c r="F1123" s="37"/>
      <c r="G1123" s="37"/>
      <c r="H1123" s="37"/>
      <c r="I1123" s="37"/>
      <c r="J1123" s="37"/>
      <c r="K1123" s="37"/>
      <c r="L1123" s="37"/>
      <c r="M1123" s="37"/>
      <c r="N1123" s="37"/>
      <c r="O1123" s="37"/>
      <c r="P1123" s="37"/>
      <c r="Q1123">
        <f t="shared" si="51"/>
        <v>0</v>
      </c>
      <c r="R1123">
        <f t="shared" si="52"/>
        <v>0</v>
      </c>
      <c r="S1123" t="str">
        <f>VLOOKUP(C1123*1,effectif!A:BA,53,0)</f>
        <v>071073</v>
      </c>
      <c r="T1123">
        <f t="shared" si="53"/>
        <v>991452</v>
      </c>
    </row>
    <row r="1124" spans="1:20" x14ac:dyDescent="0.25">
      <c r="A1124" s="37" t="s">
        <v>11177</v>
      </c>
      <c r="B1124" s="37" t="s">
        <v>11178</v>
      </c>
      <c r="C1124" s="37" t="s">
        <v>9145</v>
      </c>
      <c r="D1124" s="37" t="s">
        <v>11189</v>
      </c>
      <c r="E1124" s="37"/>
      <c r="F1124" s="37"/>
      <c r="G1124" s="37"/>
      <c r="H1124" s="37"/>
      <c r="I1124" s="37"/>
      <c r="J1124" s="37"/>
      <c r="K1124" s="37"/>
      <c r="L1124" s="37"/>
      <c r="M1124" s="37"/>
      <c r="N1124" s="37"/>
      <c r="O1124" s="37"/>
      <c r="P1124" s="37"/>
      <c r="Q1124">
        <f t="shared" si="51"/>
        <v>0</v>
      </c>
      <c r="R1124">
        <f t="shared" si="52"/>
        <v>0</v>
      </c>
      <c r="S1124" t="str">
        <f>VLOOKUP(C1124*1,effectif!A:BA,53,0)</f>
        <v>071073</v>
      </c>
      <c r="T1124">
        <f t="shared" si="53"/>
        <v>992138</v>
      </c>
    </row>
    <row r="1125" spans="1:20" x14ac:dyDescent="0.25">
      <c r="A1125" s="37" t="s">
        <v>11177</v>
      </c>
      <c r="B1125" s="37" t="s">
        <v>11178</v>
      </c>
      <c r="C1125" s="37" t="s">
        <v>9049</v>
      </c>
      <c r="D1125" s="37" t="s">
        <v>11189</v>
      </c>
      <c r="E1125" s="37"/>
      <c r="F1125" s="37"/>
      <c r="G1125" s="37"/>
      <c r="H1125" s="37"/>
      <c r="I1125" s="37"/>
      <c r="J1125" s="37"/>
      <c r="K1125" s="37"/>
      <c r="L1125" s="37"/>
      <c r="M1125" s="37"/>
      <c r="N1125" s="37"/>
      <c r="O1125" s="37"/>
      <c r="P1125" s="37"/>
      <c r="Q1125">
        <f t="shared" si="51"/>
        <v>0</v>
      </c>
      <c r="R1125">
        <f t="shared" si="52"/>
        <v>0</v>
      </c>
      <c r="S1125" t="str">
        <f>VLOOKUP(C1125*1,effectif!A:BA,53,0)</f>
        <v>071073</v>
      </c>
      <c r="T1125">
        <f t="shared" si="53"/>
        <v>992395</v>
      </c>
    </row>
    <row r="1126" spans="1:20" x14ac:dyDescent="0.25">
      <c r="A1126" s="37" t="s">
        <v>11174</v>
      </c>
      <c r="B1126" s="37" t="s">
        <v>11175</v>
      </c>
      <c r="C1126" s="37" t="s">
        <v>1831</v>
      </c>
      <c r="D1126" s="37" t="s">
        <v>12216</v>
      </c>
      <c r="E1126" s="37">
        <v>2.71</v>
      </c>
      <c r="F1126" s="37">
        <v>0.49</v>
      </c>
      <c r="G1126" s="37">
        <v>1.1399999999999999</v>
      </c>
      <c r="H1126" s="37">
        <v>8.18</v>
      </c>
      <c r="I1126" s="37">
        <v>0.59</v>
      </c>
      <c r="J1126" s="37">
        <v>4.32</v>
      </c>
      <c r="K1126" s="37">
        <v>14.97</v>
      </c>
      <c r="L1126" s="37">
        <v>2.39</v>
      </c>
      <c r="M1126" s="37">
        <v>3.95</v>
      </c>
      <c r="N1126" s="37">
        <v>15.98</v>
      </c>
      <c r="O1126" s="37">
        <v>4.03</v>
      </c>
      <c r="P1126" s="37">
        <v>3.11</v>
      </c>
      <c r="Q1126">
        <f t="shared" si="51"/>
        <v>10.89</v>
      </c>
      <c r="R1126">
        <f t="shared" si="52"/>
        <v>33.659999999999997</v>
      </c>
      <c r="S1126" t="str">
        <f>VLOOKUP(C1126*1,effectif!A:BA,53,0)</f>
        <v>071099</v>
      </c>
      <c r="T1126">
        <f t="shared" si="53"/>
        <v>188718</v>
      </c>
    </row>
    <row r="1127" spans="1:20" x14ac:dyDescent="0.25">
      <c r="A1127" s="37" t="s">
        <v>11177</v>
      </c>
      <c r="B1127" s="37" t="s">
        <v>11178</v>
      </c>
      <c r="C1127" s="37" t="s">
        <v>6113</v>
      </c>
      <c r="D1127" s="37" t="s">
        <v>12217</v>
      </c>
      <c r="E1127" s="37">
        <v>1.71</v>
      </c>
      <c r="F1127" s="37">
        <v>0</v>
      </c>
      <c r="G1127" s="37">
        <v>0</v>
      </c>
      <c r="H1127" s="37">
        <v>1.41</v>
      </c>
      <c r="I1127" s="37">
        <v>0</v>
      </c>
      <c r="J1127" s="37">
        <v>0</v>
      </c>
      <c r="K1127" s="37">
        <v>13.54</v>
      </c>
      <c r="L1127" s="37">
        <v>6.98</v>
      </c>
      <c r="M1127" s="37">
        <v>100</v>
      </c>
      <c r="N1127" s="37">
        <v>17.41</v>
      </c>
      <c r="O1127" s="37">
        <v>5.3</v>
      </c>
      <c r="P1127" s="37">
        <v>4.07</v>
      </c>
      <c r="Q1127">
        <f t="shared" si="51"/>
        <v>3.12</v>
      </c>
      <c r="R1127">
        <f t="shared" si="52"/>
        <v>32.659999999999997</v>
      </c>
      <c r="S1127" t="str">
        <f>VLOOKUP(C1127*1,effectif!A:BA,53,0)</f>
        <v>071099</v>
      </c>
      <c r="T1127">
        <f t="shared" si="53"/>
        <v>190994</v>
      </c>
    </row>
    <row r="1128" spans="1:20" x14ac:dyDescent="0.25">
      <c r="A1128" s="37" t="s">
        <v>11177</v>
      </c>
      <c r="B1128" s="37" t="s">
        <v>11178</v>
      </c>
      <c r="C1128" s="37" t="s">
        <v>1825</v>
      </c>
      <c r="D1128" s="37" t="s">
        <v>12218</v>
      </c>
      <c r="E1128" s="37">
        <v>5.65</v>
      </c>
      <c r="F1128" s="37">
        <v>1</v>
      </c>
      <c r="G1128" s="37">
        <v>2.37</v>
      </c>
      <c r="H1128" s="37">
        <v>18.66</v>
      </c>
      <c r="I1128" s="37">
        <v>1.92</v>
      </c>
      <c r="J1128" s="37">
        <v>10.69</v>
      </c>
      <c r="K1128" s="37">
        <v>14.87</v>
      </c>
      <c r="L1128" s="37">
        <v>2.5099999999999998</v>
      </c>
      <c r="M1128" s="37">
        <v>8.9700000000000006</v>
      </c>
      <c r="N1128" s="37">
        <v>17.84</v>
      </c>
      <c r="O1128" s="37">
        <v>3.17</v>
      </c>
      <c r="P1128" s="37">
        <v>4.6900000000000004</v>
      </c>
      <c r="Q1128">
        <f t="shared" si="51"/>
        <v>24.310000000000002</v>
      </c>
      <c r="R1128">
        <f t="shared" si="52"/>
        <v>38.36</v>
      </c>
      <c r="S1128" t="str">
        <f>VLOOKUP(C1128*1,effectif!A:BA,53,0)</f>
        <v>071099</v>
      </c>
      <c r="T1128">
        <f t="shared" si="53"/>
        <v>193526</v>
      </c>
    </row>
    <row r="1129" spans="1:20" x14ac:dyDescent="0.25">
      <c r="A1129" s="37" t="s">
        <v>11177</v>
      </c>
      <c r="B1129" s="37" t="s">
        <v>11178</v>
      </c>
      <c r="C1129" s="37" t="s">
        <v>3666</v>
      </c>
      <c r="D1129" s="37" t="s">
        <v>12208</v>
      </c>
      <c r="E1129" s="37">
        <v>1.6</v>
      </c>
      <c r="F1129" s="37">
        <v>0</v>
      </c>
      <c r="G1129" s="37">
        <v>4.55</v>
      </c>
      <c r="H1129" s="37">
        <v>1.52</v>
      </c>
      <c r="I1129" s="37">
        <v>0</v>
      </c>
      <c r="J1129" s="37">
        <v>0</v>
      </c>
      <c r="K1129" s="37">
        <v>2.12</v>
      </c>
      <c r="L1129" s="37">
        <v>0</v>
      </c>
      <c r="M1129" s="37">
        <v>0</v>
      </c>
      <c r="N1129" s="37">
        <v>9.42</v>
      </c>
      <c r="O1129" s="37">
        <v>0</v>
      </c>
      <c r="P1129" s="37">
        <v>6.64</v>
      </c>
      <c r="Q1129">
        <f t="shared" si="51"/>
        <v>3.12</v>
      </c>
      <c r="R1129">
        <f t="shared" si="52"/>
        <v>13.14</v>
      </c>
      <c r="S1129" t="str">
        <f>VLOOKUP(C1129*1,effectif!A:BA,53,0)</f>
        <v>071099</v>
      </c>
      <c r="T1129">
        <f t="shared" si="53"/>
        <v>303109</v>
      </c>
    </row>
    <row r="1130" spans="1:20" x14ac:dyDescent="0.25">
      <c r="A1130" s="37" t="s">
        <v>11177</v>
      </c>
      <c r="B1130" s="37" t="s">
        <v>11178</v>
      </c>
      <c r="C1130" s="37" t="s">
        <v>5418</v>
      </c>
      <c r="D1130" s="37" t="s">
        <v>12219</v>
      </c>
      <c r="E1130" s="37">
        <v>1.1100000000000001</v>
      </c>
      <c r="F1130" s="37">
        <v>0</v>
      </c>
      <c r="G1130" s="37">
        <v>0</v>
      </c>
      <c r="H1130" s="37">
        <v>1.88</v>
      </c>
      <c r="I1130" s="37">
        <v>0.5</v>
      </c>
      <c r="J1130" s="37">
        <v>0</v>
      </c>
      <c r="K1130" s="37">
        <v>0</v>
      </c>
      <c r="L1130" s="37">
        <v>0</v>
      </c>
      <c r="M1130" s="37"/>
      <c r="N1130" s="37"/>
      <c r="O1130" s="37"/>
      <c r="P1130" s="37"/>
      <c r="Q1130">
        <f t="shared" si="51"/>
        <v>2.99</v>
      </c>
      <c r="R1130">
        <f t="shared" si="52"/>
        <v>1.1100000000000001</v>
      </c>
      <c r="S1130" t="str">
        <f>VLOOKUP(C1130*1,effectif!A:BA,53,0)</f>
        <v>071099</v>
      </c>
      <c r="T1130">
        <f t="shared" si="53"/>
        <v>305450</v>
      </c>
    </row>
    <row r="1131" spans="1:20" x14ac:dyDescent="0.25">
      <c r="A1131" s="37" t="s">
        <v>11177</v>
      </c>
      <c r="B1131" s="37" t="s">
        <v>11178</v>
      </c>
      <c r="C1131" s="37" t="s">
        <v>3490</v>
      </c>
      <c r="D1131" s="37" t="s">
        <v>12220</v>
      </c>
      <c r="E1131" s="37">
        <v>0.71</v>
      </c>
      <c r="F1131" s="37">
        <v>0.53</v>
      </c>
      <c r="G1131" s="37">
        <v>0</v>
      </c>
      <c r="H1131" s="37">
        <v>8.19</v>
      </c>
      <c r="I1131" s="37">
        <v>0</v>
      </c>
      <c r="J1131" s="37">
        <v>5.1100000000000003</v>
      </c>
      <c r="K1131" s="37">
        <v>15.31</v>
      </c>
      <c r="L1131" s="37">
        <v>0.56999999999999995</v>
      </c>
      <c r="M1131" s="37">
        <v>4.3</v>
      </c>
      <c r="N1131" s="37">
        <v>20.3</v>
      </c>
      <c r="O1131" s="37">
        <v>8.82</v>
      </c>
      <c r="P1131" s="37">
        <v>0</v>
      </c>
      <c r="Q1131">
        <f t="shared" si="51"/>
        <v>8.8999999999999986</v>
      </c>
      <c r="R1131">
        <f t="shared" si="52"/>
        <v>36.32</v>
      </c>
      <c r="S1131" t="str">
        <f>VLOOKUP(C1131*1,effectif!A:BA,53,0)</f>
        <v>071099</v>
      </c>
      <c r="T1131">
        <f t="shared" si="53"/>
        <v>304690</v>
      </c>
    </row>
    <row r="1132" spans="1:20" x14ac:dyDescent="0.25">
      <c r="A1132" s="37" t="s">
        <v>11177</v>
      </c>
      <c r="B1132" s="37" t="s">
        <v>11178</v>
      </c>
      <c r="C1132" s="37" t="s">
        <v>3829</v>
      </c>
      <c r="D1132" s="37" t="s">
        <v>12221</v>
      </c>
      <c r="E1132" s="37">
        <v>2.06</v>
      </c>
      <c r="F1132" s="37">
        <v>0.28999999999999998</v>
      </c>
      <c r="G1132" s="37">
        <v>1.33</v>
      </c>
      <c r="H1132" s="37">
        <v>5.94</v>
      </c>
      <c r="I1132" s="37">
        <v>0.17</v>
      </c>
      <c r="J1132" s="37">
        <v>1.18</v>
      </c>
      <c r="K1132" s="37">
        <v>13.15</v>
      </c>
      <c r="L1132" s="37">
        <v>1.68</v>
      </c>
      <c r="M1132" s="37">
        <v>0</v>
      </c>
      <c r="N1132" s="37">
        <v>9.74</v>
      </c>
      <c r="O1132" s="37">
        <v>1.71</v>
      </c>
      <c r="P1132" s="37">
        <v>1.92</v>
      </c>
      <c r="Q1132">
        <f t="shared" si="51"/>
        <v>8</v>
      </c>
      <c r="R1132">
        <f t="shared" si="52"/>
        <v>24.950000000000003</v>
      </c>
      <c r="S1132" t="str">
        <f>VLOOKUP(C1132*1,effectif!A:BA,53,0)</f>
        <v>071099</v>
      </c>
      <c r="T1132">
        <f t="shared" si="53"/>
        <v>304255</v>
      </c>
    </row>
    <row r="1133" spans="1:20" x14ac:dyDescent="0.25">
      <c r="A1133" s="37" t="s">
        <v>11177</v>
      </c>
      <c r="B1133" s="37" t="s">
        <v>11178</v>
      </c>
      <c r="C1133" s="37" t="s">
        <v>10487</v>
      </c>
      <c r="D1133" s="37" t="s">
        <v>11189</v>
      </c>
      <c r="E1133" s="37"/>
      <c r="F1133" s="37"/>
      <c r="G1133" s="37"/>
      <c r="H1133" s="37"/>
      <c r="I1133" s="37"/>
      <c r="J1133" s="37"/>
      <c r="K1133" s="37"/>
      <c r="L1133" s="37"/>
      <c r="M1133" s="37"/>
      <c r="N1133" s="37"/>
      <c r="O1133" s="37"/>
      <c r="P1133" s="37"/>
      <c r="Q1133">
        <f t="shared" si="51"/>
        <v>0</v>
      </c>
      <c r="R1133">
        <f t="shared" si="52"/>
        <v>0</v>
      </c>
      <c r="S1133" t="str">
        <f>VLOOKUP(C1133*1,effectif!A:BA,53,0)</f>
        <v>071099</v>
      </c>
      <c r="T1133">
        <f t="shared" si="53"/>
        <v>96559</v>
      </c>
    </row>
    <row r="1134" spans="1:20" x14ac:dyDescent="0.25">
      <c r="A1134" s="37" t="s">
        <v>11177</v>
      </c>
      <c r="B1134" s="37" t="s">
        <v>11178</v>
      </c>
      <c r="C1134" s="37" t="s">
        <v>10484</v>
      </c>
      <c r="D1134" s="37" t="s">
        <v>11189</v>
      </c>
      <c r="E1134" s="37"/>
      <c r="F1134" s="37"/>
      <c r="G1134" s="37"/>
      <c r="H1134" s="37"/>
      <c r="I1134" s="37"/>
      <c r="J1134" s="37"/>
      <c r="K1134" s="37"/>
      <c r="L1134" s="37"/>
      <c r="M1134" s="37"/>
      <c r="N1134" s="37"/>
      <c r="O1134" s="37"/>
      <c r="P1134" s="37"/>
      <c r="Q1134">
        <f t="shared" si="51"/>
        <v>0</v>
      </c>
      <c r="R1134">
        <f t="shared" si="52"/>
        <v>0</v>
      </c>
      <c r="S1134" t="str">
        <f>VLOOKUP(C1134*1,effectif!A:BA,53,0)</f>
        <v>071099</v>
      </c>
      <c r="T1134">
        <f t="shared" si="53"/>
        <v>96560</v>
      </c>
    </row>
    <row r="1135" spans="1:20" x14ac:dyDescent="0.25">
      <c r="A1135" s="37" t="s">
        <v>11177</v>
      </c>
      <c r="B1135" s="37" t="s">
        <v>11178</v>
      </c>
      <c r="C1135" s="37" t="s">
        <v>9061</v>
      </c>
      <c r="D1135" s="37" t="s">
        <v>11189</v>
      </c>
      <c r="E1135" s="37"/>
      <c r="F1135" s="37"/>
      <c r="G1135" s="37"/>
      <c r="H1135" s="37"/>
      <c r="I1135" s="37"/>
      <c r="J1135" s="37"/>
      <c r="K1135" s="37"/>
      <c r="L1135" s="37"/>
      <c r="M1135" s="37"/>
      <c r="N1135" s="37"/>
      <c r="O1135" s="37"/>
      <c r="P1135" s="37"/>
      <c r="Q1135">
        <f t="shared" si="51"/>
        <v>0</v>
      </c>
      <c r="R1135">
        <f t="shared" si="52"/>
        <v>0</v>
      </c>
      <c r="S1135" t="str">
        <f>VLOOKUP(C1135*1,effectif!A:BA,53,0)</f>
        <v>071099</v>
      </c>
      <c r="T1135">
        <f t="shared" si="53"/>
        <v>992383</v>
      </c>
    </row>
    <row r="1136" spans="1:20" x14ac:dyDescent="0.25">
      <c r="A1136" s="37" t="s">
        <v>11177</v>
      </c>
      <c r="B1136" s="37" t="s">
        <v>11178</v>
      </c>
      <c r="C1136" s="37" t="s">
        <v>9059</v>
      </c>
      <c r="D1136" s="37" t="s">
        <v>11189</v>
      </c>
      <c r="E1136" s="37"/>
      <c r="F1136" s="37"/>
      <c r="G1136" s="37"/>
      <c r="H1136" s="37"/>
      <c r="I1136" s="37"/>
      <c r="J1136" s="37"/>
      <c r="K1136" s="37"/>
      <c r="L1136" s="37"/>
      <c r="M1136" s="37"/>
      <c r="N1136" s="37"/>
      <c r="O1136" s="37"/>
      <c r="P1136" s="37"/>
      <c r="Q1136">
        <f t="shared" si="51"/>
        <v>0</v>
      </c>
      <c r="R1136">
        <f t="shared" si="52"/>
        <v>0</v>
      </c>
      <c r="S1136" t="str">
        <f>VLOOKUP(C1136*1,effectif!A:BA,53,0)</f>
        <v>071099</v>
      </c>
      <c r="T1136">
        <f t="shared" si="53"/>
        <v>992387</v>
      </c>
    </row>
    <row r="1137" spans="1:20" x14ac:dyDescent="0.25">
      <c r="A1137" s="37" t="s">
        <v>11177</v>
      </c>
      <c r="B1137" s="37" t="s">
        <v>11178</v>
      </c>
      <c r="C1137" s="37" t="s">
        <v>9055</v>
      </c>
      <c r="D1137" s="37" t="s">
        <v>11189</v>
      </c>
      <c r="E1137" s="37"/>
      <c r="F1137" s="37"/>
      <c r="G1137" s="37"/>
      <c r="H1137" s="37"/>
      <c r="I1137" s="37"/>
      <c r="J1137" s="37"/>
      <c r="K1137" s="37"/>
      <c r="L1137" s="37"/>
      <c r="M1137" s="37"/>
      <c r="N1137" s="37"/>
      <c r="O1137" s="37"/>
      <c r="P1137" s="37"/>
      <c r="Q1137">
        <f t="shared" si="51"/>
        <v>0</v>
      </c>
      <c r="R1137">
        <f t="shared" si="52"/>
        <v>0</v>
      </c>
      <c r="S1137" t="str">
        <f>VLOOKUP(C1137*1,effectif!A:BA,53,0)</f>
        <v>071099</v>
      </c>
      <c r="T1137">
        <f t="shared" si="53"/>
        <v>992391</v>
      </c>
    </row>
    <row r="1138" spans="1:20" x14ac:dyDescent="0.25">
      <c r="A1138" s="37" t="s">
        <v>11177</v>
      </c>
      <c r="B1138" s="37" t="s">
        <v>11178</v>
      </c>
      <c r="C1138" s="37" t="s">
        <v>9045</v>
      </c>
      <c r="D1138" s="37" t="s">
        <v>11189</v>
      </c>
      <c r="E1138" s="37"/>
      <c r="F1138" s="37"/>
      <c r="G1138" s="37"/>
      <c r="H1138" s="37"/>
      <c r="I1138" s="37"/>
      <c r="J1138" s="37"/>
      <c r="K1138" s="37"/>
      <c r="L1138" s="37"/>
      <c r="M1138" s="37"/>
      <c r="N1138" s="37"/>
      <c r="O1138" s="37"/>
      <c r="P1138" s="37"/>
      <c r="Q1138">
        <f t="shared" si="51"/>
        <v>0</v>
      </c>
      <c r="R1138">
        <f t="shared" si="52"/>
        <v>0</v>
      </c>
      <c r="S1138" t="str">
        <f>VLOOKUP(C1138*1,effectif!A:BA,53,0)</f>
        <v>071099</v>
      </c>
      <c r="T1138">
        <f t="shared" si="53"/>
        <v>992397</v>
      </c>
    </row>
    <row r="1139" spans="1:20" x14ac:dyDescent="0.25">
      <c r="A1139" s="37" t="s">
        <v>11177</v>
      </c>
      <c r="B1139" s="37" t="s">
        <v>11178</v>
      </c>
      <c r="C1139" s="37" t="s">
        <v>8329</v>
      </c>
      <c r="D1139" s="37" t="s">
        <v>11189</v>
      </c>
      <c r="E1139" s="37"/>
      <c r="F1139" s="37"/>
      <c r="G1139" s="37"/>
      <c r="H1139" s="37"/>
      <c r="I1139" s="37"/>
      <c r="J1139" s="37"/>
      <c r="K1139" s="37"/>
      <c r="L1139" s="37"/>
      <c r="M1139" s="37"/>
      <c r="N1139" s="37"/>
      <c r="O1139" s="37"/>
      <c r="P1139" s="37"/>
      <c r="Q1139">
        <f t="shared" si="51"/>
        <v>0</v>
      </c>
      <c r="R1139">
        <f t="shared" si="52"/>
        <v>0</v>
      </c>
      <c r="S1139" t="str">
        <f>VLOOKUP(C1139*1,effectif!A:BA,53,0)</f>
        <v>071099</v>
      </c>
      <c r="T1139">
        <f t="shared" si="53"/>
        <v>993551</v>
      </c>
    </row>
    <row r="1140" spans="1:20" x14ac:dyDescent="0.25">
      <c r="A1140" s="37" t="s">
        <v>11177</v>
      </c>
      <c r="B1140" s="37" t="s">
        <v>11178</v>
      </c>
      <c r="C1140" s="37" t="s">
        <v>8326</v>
      </c>
      <c r="D1140" s="37" t="s">
        <v>11189</v>
      </c>
      <c r="E1140" s="37"/>
      <c r="F1140" s="37"/>
      <c r="G1140" s="37"/>
      <c r="H1140" s="37"/>
      <c r="I1140" s="37"/>
      <c r="J1140" s="37"/>
      <c r="K1140" s="37"/>
      <c r="L1140" s="37"/>
      <c r="M1140" s="37"/>
      <c r="N1140" s="37"/>
      <c r="O1140" s="37"/>
      <c r="P1140" s="37"/>
      <c r="Q1140">
        <f t="shared" si="51"/>
        <v>0</v>
      </c>
      <c r="R1140">
        <f t="shared" si="52"/>
        <v>0</v>
      </c>
      <c r="S1140" t="str">
        <f>VLOOKUP(C1140*1,effectif!A:BA,53,0)</f>
        <v>071099</v>
      </c>
      <c r="T1140">
        <f t="shared" si="53"/>
        <v>993553</v>
      </c>
    </row>
    <row r="1141" spans="1:20" x14ac:dyDescent="0.25">
      <c r="A1141" s="37" t="s">
        <v>11174</v>
      </c>
      <c r="B1141" s="37" t="s">
        <v>11175</v>
      </c>
      <c r="C1141" s="37" t="s">
        <v>7017</v>
      </c>
      <c r="D1141" s="37" t="s">
        <v>12222</v>
      </c>
      <c r="E1141" s="37"/>
      <c r="F1141" s="37"/>
      <c r="G1141" s="37"/>
      <c r="H1141" s="37"/>
      <c r="I1141" s="37"/>
      <c r="J1141" s="37"/>
      <c r="K1141" s="37"/>
      <c r="L1141" s="37"/>
      <c r="M1141" s="37"/>
      <c r="N1141" s="37"/>
      <c r="O1141" s="37"/>
      <c r="P1141" s="37"/>
      <c r="Q1141">
        <f t="shared" si="51"/>
        <v>0</v>
      </c>
      <c r="R1141">
        <f t="shared" si="52"/>
        <v>0</v>
      </c>
      <c r="S1141" t="str">
        <f>VLOOKUP(C1141*1,effectif!A:BA,53,0)</f>
        <v>071386</v>
      </c>
      <c r="T1141">
        <f t="shared" si="53"/>
        <v>71386</v>
      </c>
    </row>
    <row r="1142" spans="1:20" x14ac:dyDescent="0.25">
      <c r="A1142" s="37" t="s">
        <v>11174</v>
      </c>
      <c r="B1142" s="37" t="s">
        <v>11175</v>
      </c>
      <c r="C1142" s="37" t="s">
        <v>7145</v>
      </c>
      <c r="D1142" s="37" t="s">
        <v>12223</v>
      </c>
      <c r="E1142" s="37"/>
      <c r="F1142" s="37"/>
      <c r="G1142" s="37"/>
      <c r="H1142" s="37"/>
      <c r="I1142" s="37"/>
      <c r="J1142" s="37"/>
      <c r="K1142" s="37"/>
      <c r="L1142" s="37"/>
      <c r="M1142" s="37"/>
      <c r="N1142" s="37"/>
      <c r="O1142" s="37"/>
      <c r="P1142" s="37"/>
      <c r="Q1142">
        <f t="shared" si="51"/>
        <v>0</v>
      </c>
      <c r="R1142">
        <f t="shared" si="52"/>
        <v>0</v>
      </c>
      <c r="S1142" t="str">
        <f>VLOOKUP(C1142*1,effectif!A:BA,53,0)</f>
        <v>071389</v>
      </c>
      <c r="T1142">
        <f t="shared" si="53"/>
        <v>71389</v>
      </c>
    </row>
    <row r="1143" spans="1:20" x14ac:dyDescent="0.25">
      <c r="A1143" s="37" t="s">
        <v>11219</v>
      </c>
      <c r="B1143" s="37" t="s">
        <v>11220</v>
      </c>
      <c r="C1143" s="37" t="s">
        <v>5225</v>
      </c>
      <c r="D1143" s="37" t="s">
        <v>12224</v>
      </c>
      <c r="E1143" s="37"/>
      <c r="F1143" s="37"/>
      <c r="G1143" s="37"/>
      <c r="H1143" s="37"/>
      <c r="I1143" s="37"/>
      <c r="J1143" s="37"/>
      <c r="K1143" s="37"/>
      <c r="L1143" s="37"/>
      <c r="M1143" s="37"/>
      <c r="N1143" s="37"/>
      <c r="O1143" s="37"/>
      <c r="P1143" s="37"/>
      <c r="Q1143">
        <f t="shared" si="51"/>
        <v>0</v>
      </c>
      <c r="R1143">
        <f t="shared" si="52"/>
        <v>0</v>
      </c>
      <c r="S1143">
        <f>VLOOKUP(C1143*1,effectif!A:BA,53,0)</f>
        <v>0</v>
      </c>
      <c r="T1143">
        <f t="shared" si="53"/>
        <v>300985</v>
      </c>
    </row>
    <row r="1144" spans="1:20" x14ac:dyDescent="0.25">
      <c r="A1144" s="37" t="s">
        <v>11172</v>
      </c>
      <c r="B1144" s="37" t="s">
        <v>11081</v>
      </c>
      <c r="C1144" s="37" t="s">
        <v>1549</v>
      </c>
      <c r="D1144" s="37" t="s">
        <v>12225</v>
      </c>
      <c r="E1144" s="37">
        <v>2.38</v>
      </c>
      <c r="F1144" s="37">
        <v>0.28999999999999998</v>
      </c>
      <c r="G1144" s="37">
        <v>0.49</v>
      </c>
      <c r="H1144" s="37">
        <v>4.28</v>
      </c>
      <c r="I1144" s="37">
        <v>2.5499999999999998</v>
      </c>
      <c r="J1144" s="37">
        <v>2.87</v>
      </c>
      <c r="K1144" s="37">
        <v>10.7</v>
      </c>
      <c r="L1144" s="37">
        <v>5.22</v>
      </c>
      <c r="M1144" s="37">
        <v>6.05</v>
      </c>
      <c r="N1144" s="37">
        <v>17.649999999999999</v>
      </c>
      <c r="O1144" s="37">
        <v>4.6500000000000004</v>
      </c>
      <c r="P1144" s="37">
        <v>9.89</v>
      </c>
      <c r="Q1144">
        <f t="shared" si="51"/>
        <v>6.66</v>
      </c>
      <c r="R1144">
        <f t="shared" si="52"/>
        <v>30.729999999999997</v>
      </c>
      <c r="S1144">
        <f>VLOOKUP(C1144*1,effectif!A:BA,53,0)</f>
        <v>0</v>
      </c>
      <c r="T1144">
        <f t="shared" si="53"/>
        <v>190433</v>
      </c>
    </row>
    <row r="1145" spans="1:20" x14ac:dyDescent="0.25">
      <c r="A1145" s="37" t="s">
        <v>11174</v>
      </c>
      <c r="B1145" s="37" t="s">
        <v>11175</v>
      </c>
      <c r="C1145" s="37" t="s">
        <v>1552</v>
      </c>
      <c r="D1145" s="37" t="s">
        <v>12226</v>
      </c>
      <c r="E1145" s="37">
        <v>2.7</v>
      </c>
      <c r="F1145" s="37">
        <v>0.11</v>
      </c>
      <c r="G1145" s="37">
        <v>0</v>
      </c>
      <c r="H1145" s="37">
        <v>4.75</v>
      </c>
      <c r="I1145" s="37">
        <v>1.83</v>
      </c>
      <c r="J1145" s="37">
        <v>2.14</v>
      </c>
      <c r="K1145" s="37">
        <v>12.82</v>
      </c>
      <c r="L1145" s="37">
        <v>7.05</v>
      </c>
      <c r="M1145" s="37">
        <v>7.12</v>
      </c>
      <c r="N1145" s="37">
        <v>16.739999999999998</v>
      </c>
      <c r="O1145" s="37">
        <v>11.08</v>
      </c>
      <c r="P1145" s="37">
        <v>6.95</v>
      </c>
      <c r="Q1145">
        <f t="shared" si="51"/>
        <v>7.45</v>
      </c>
      <c r="R1145">
        <f t="shared" si="52"/>
        <v>32.26</v>
      </c>
      <c r="S1145" t="str">
        <f>VLOOKUP(C1145*1,effectif!A:BA,53,0)</f>
        <v>071081</v>
      </c>
      <c r="T1145">
        <f t="shared" si="53"/>
        <v>191022</v>
      </c>
    </row>
    <row r="1146" spans="1:20" x14ac:dyDescent="0.25">
      <c r="A1146" s="37" t="s">
        <v>11177</v>
      </c>
      <c r="B1146" s="37" t="s">
        <v>11178</v>
      </c>
      <c r="C1146" s="37" t="s">
        <v>1545</v>
      </c>
      <c r="D1146" s="37" t="s">
        <v>12227</v>
      </c>
      <c r="E1146" s="37">
        <v>3.09</v>
      </c>
      <c r="F1146" s="37">
        <v>0.46</v>
      </c>
      <c r="G1146" s="37">
        <v>0</v>
      </c>
      <c r="H1146" s="37">
        <v>5.1100000000000003</v>
      </c>
      <c r="I1146" s="37">
        <v>8.3800000000000008</v>
      </c>
      <c r="J1146" s="37">
        <v>0</v>
      </c>
      <c r="K1146" s="37">
        <v>13.45</v>
      </c>
      <c r="L1146" s="37">
        <v>8.39</v>
      </c>
      <c r="M1146" s="37">
        <v>17.43</v>
      </c>
      <c r="N1146" s="37">
        <v>15.01</v>
      </c>
      <c r="O1146" s="37">
        <v>11.27</v>
      </c>
      <c r="P1146" s="37">
        <v>8.0399999999999991</v>
      </c>
      <c r="Q1146">
        <f t="shared" si="51"/>
        <v>8.1999999999999993</v>
      </c>
      <c r="R1146">
        <f t="shared" si="52"/>
        <v>31.549999999999997</v>
      </c>
      <c r="S1146" t="str">
        <f>VLOOKUP(C1146*1,effectif!A:BA,53,0)</f>
        <v>071081</v>
      </c>
      <c r="T1146">
        <f t="shared" si="53"/>
        <v>304678</v>
      </c>
    </row>
    <row r="1147" spans="1:20" x14ac:dyDescent="0.25">
      <c r="A1147" s="37" t="s">
        <v>11177</v>
      </c>
      <c r="B1147" s="37" t="s">
        <v>11178</v>
      </c>
      <c r="C1147" s="37" t="s">
        <v>2381</v>
      </c>
      <c r="D1147" s="37" t="s">
        <v>12228</v>
      </c>
      <c r="E1147" s="37">
        <v>1.31</v>
      </c>
      <c r="F1147" s="37">
        <v>0</v>
      </c>
      <c r="G1147" s="37">
        <v>0</v>
      </c>
      <c r="H1147" s="37">
        <v>0.16</v>
      </c>
      <c r="I1147" s="37">
        <v>0</v>
      </c>
      <c r="J1147" s="37">
        <v>0</v>
      </c>
      <c r="K1147" s="37"/>
      <c r="L1147" s="37"/>
      <c r="M1147" s="37"/>
      <c r="N1147" s="37"/>
      <c r="O1147" s="37"/>
      <c r="P1147" s="37"/>
      <c r="Q1147">
        <f t="shared" si="51"/>
        <v>1.47</v>
      </c>
      <c r="R1147">
        <f t="shared" si="52"/>
        <v>1.31</v>
      </c>
      <c r="S1147" t="str">
        <f>VLOOKUP(C1147*1,effectif!A:BA,53,0)</f>
        <v>071081</v>
      </c>
      <c r="T1147">
        <f t="shared" si="53"/>
        <v>305509</v>
      </c>
    </row>
    <row r="1148" spans="1:20" x14ac:dyDescent="0.25">
      <c r="A1148" s="37" t="s">
        <v>11177</v>
      </c>
      <c r="B1148" s="37" t="s">
        <v>11178</v>
      </c>
      <c r="C1148" s="37" t="s">
        <v>4702</v>
      </c>
      <c r="D1148" s="37" t="s">
        <v>12229</v>
      </c>
      <c r="E1148" s="37"/>
      <c r="F1148" s="37"/>
      <c r="G1148" s="37"/>
      <c r="H1148" s="37"/>
      <c r="I1148" s="37"/>
      <c r="J1148" s="37"/>
      <c r="K1148" s="37"/>
      <c r="L1148" s="37"/>
      <c r="M1148" s="37"/>
      <c r="N1148" s="37"/>
      <c r="O1148" s="37"/>
      <c r="P1148" s="37"/>
      <c r="Q1148">
        <f t="shared" si="51"/>
        <v>0</v>
      </c>
      <c r="R1148">
        <f t="shared" si="52"/>
        <v>0</v>
      </c>
      <c r="S1148" t="str">
        <f>VLOOKUP(C1148*1,effectif!A:BA,53,0)</f>
        <v>071081</v>
      </c>
      <c r="T1148">
        <f t="shared" si="53"/>
        <v>305830</v>
      </c>
    </row>
    <row r="1149" spans="1:20" x14ac:dyDescent="0.25">
      <c r="A1149" s="37" t="s">
        <v>11177</v>
      </c>
      <c r="B1149" s="37" t="s">
        <v>11178</v>
      </c>
      <c r="C1149" s="37" t="s">
        <v>5489</v>
      </c>
      <c r="D1149" s="37" t="s">
        <v>12230</v>
      </c>
      <c r="E1149" s="37">
        <v>6.35</v>
      </c>
      <c r="F1149" s="37">
        <v>0</v>
      </c>
      <c r="G1149" s="37">
        <v>0</v>
      </c>
      <c r="H1149" s="37">
        <v>5.4</v>
      </c>
      <c r="I1149" s="37">
        <v>0</v>
      </c>
      <c r="J1149" s="37">
        <v>0</v>
      </c>
      <c r="K1149" s="37">
        <v>12.79</v>
      </c>
      <c r="L1149" s="37">
        <v>0</v>
      </c>
      <c r="M1149" s="37">
        <v>20.78</v>
      </c>
      <c r="N1149" s="37">
        <v>15.71</v>
      </c>
      <c r="O1149" s="37">
        <v>0</v>
      </c>
      <c r="P1149" s="37">
        <v>0</v>
      </c>
      <c r="Q1149">
        <f t="shared" si="51"/>
        <v>11.75</v>
      </c>
      <c r="R1149">
        <f t="shared" si="52"/>
        <v>34.85</v>
      </c>
      <c r="S1149" t="str">
        <f>VLOOKUP(C1149*1,effectif!A:BA,53,0)</f>
        <v>071081</v>
      </c>
      <c r="T1149">
        <f t="shared" si="53"/>
        <v>193748</v>
      </c>
    </row>
    <row r="1150" spans="1:20" x14ac:dyDescent="0.25">
      <c r="A1150" s="37" t="s">
        <v>11177</v>
      </c>
      <c r="B1150" s="37" t="s">
        <v>11178</v>
      </c>
      <c r="C1150" s="37" t="s">
        <v>5327</v>
      </c>
      <c r="D1150" s="37" t="s">
        <v>12231</v>
      </c>
      <c r="E1150" s="37">
        <v>1.6</v>
      </c>
      <c r="F1150" s="37">
        <v>0.25</v>
      </c>
      <c r="G1150" s="37">
        <v>0</v>
      </c>
      <c r="H1150" s="37">
        <v>1.72</v>
      </c>
      <c r="I1150" s="37">
        <v>0.28999999999999998</v>
      </c>
      <c r="J1150" s="37">
        <v>1.96</v>
      </c>
      <c r="K1150" s="37">
        <v>11.6</v>
      </c>
      <c r="L1150" s="37">
        <v>21.94</v>
      </c>
      <c r="M1150" s="37">
        <v>3.74</v>
      </c>
      <c r="N1150" s="37">
        <v>13.34</v>
      </c>
      <c r="O1150" s="37">
        <v>41.83</v>
      </c>
      <c r="P1150" s="37">
        <v>25.55</v>
      </c>
      <c r="Q1150">
        <f t="shared" si="51"/>
        <v>3.3200000000000003</v>
      </c>
      <c r="R1150">
        <f t="shared" si="52"/>
        <v>26.54</v>
      </c>
      <c r="S1150" t="str">
        <f>VLOOKUP(C1150*1,effectif!A:BA,53,0)</f>
        <v>071081</v>
      </c>
      <c r="T1150">
        <f t="shared" si="53"/>
        <v>300644</v>
      </c>
    </row>
    <row r="1151" spans="1:20" x14ac:dyDescent="0.25">
      <c r="A1151" s="37" t="s">
        <v>11177</v>
      </c>
      <c r="B1151" s="37" t="s">
        <v>11178</v>
      </c>
      <c r="C1151" s="37" t="s">
        <v>5956</v>
      </c>
      <c r="D1151" s="37" t="s">
        <v>12232</v>
      </c>
      <c r="E1151" s="37">
        <v>1.59</v>
      </c>
      <c r="F1151" s="37">
        <v>0</v>
      </c>
      <c r="G1151" s="37">
        <v>0</v>
      </c>
      <c r="H1151" s="37">
        <v>7.93</v>
      </c>
      <c r="I1151" s="37">
        <v>0</v>
      </c>
      <c r="J1151" s="37">
        <v>0</v>
      </c>
      <c r="K1151" s="37">
        <v>10.62</v>
      </c>
      <c r="L1151" s="37">
        <v>0.43</v>
      </c>
      <c r="M1151" s="37">
        <v>7.01</v>
      </c>
      <c r="N1151" s="37">
        <v>11.25</v>
      </c>
      <c r="O1151" s="37">
        <v>3.81</v>
      </c>
      <c r="P1151" s="37">
        <v>11.32</v>
      </c>
      <c r="Q1151">
        <f t="shared" si="51"/>
        <v>9.52</v>
      </c>
      <c r="R1151">
        <f t="shared" si="52"/>
        <v>23.46</v>
      </c>
      <c r="S1151" t="str">
        <f>VLOOKUP(C1151*1,effectif!A:BA,53,0)</f>
        <v>071081</v>
      </c>
      <c r="T1151">
        <f t="shared" si="53"/>
        <v>193111</v>
      </c>
    </row>
    <row r="1152" spans="1:20" x14ac:dyDescent="0.25">
      <c r="A1152" s="37" t="s">
        <v>11177</v>
      </c>
      <c r="B1152" s="37" t="s">
        <v>11178</v>
      </c>
      <c r="C1152" s="37" t="s">
        <v>11150</v>
      </c>
      <c r="D1152" s="37" t="s">
        <v>14015</v>
      </c>
      <c r="E1152" s="37"/>
      <c r="F1152" s="37"/>
      <c r="G1152" s="37"/>
      <c r="H1152" s="37"/>
      <c r="I1152" s="37"/>
      <c r="J1152" s="37"/>
      <c r="K1152" s="37"/>
      <c r="L1152" s="37"/>
      <c r="M1152" s="37"/>
      <c r="N1152" s="37"/>
      <c r="O1152" s="37"/>
      <c r="P1152" s="37"/>
      <c r="Q1152">
        <f t="shared" si="51"/>
        <v>0</v>
      </c>
      <c r="R1152">
        <f t="shared" si="52"/>
        <v>0</v>
      </c>
      <c r="S1152" t="str">
        <f>VLOOKUP(C1152*1,effectif!A:BA,53,0)</f>
        <v>071081</v>
      </c>
      <c r="T1152">
        <f t="shared" si="53"/>
        <v>306491</v>
      </c>
    </row>
    <row r="1153" spans="1:20" x14ac:dyDescent="0.25">
      <c r="A1153" s="37" t="s">
        <v>11177</v>
      </c>
      <c r="B1153" s="37" t="s">
        <v>11178</v>
      </c>
      <c r="C1153" s="37" t="s">
        <v>3678</v>
      </c>
      <c r="D1153" s="37" t="s">
        <v>12233</v>
      </c>
      <c r="E1153" s="37">
        <v>0.2</v>
      </c>
      <c r="F1153" s="37">
        <v>0</v>
      </c>
      <c r="G1153" s="37">
        <v>0</v>
      </c>
      <c r="H1153" s="37">
        <v>3.62</v>
      </c>
      <c r="I1153" s="37">
        <v>0</v>
      </c>
      <c r="J1153" s="37">
        <v>0</v>
      </c>
      <c r="K1153" s="37">
        <v>26.67</v>
      </c>
      <c r="L1153" s="37">
        <v>0</v>
      </c>
      <c r="M1153" s="37">
        <v>24.31</v>
      </c>
      <c r="N1153" s="37">
        <v>16.87</v>
      </c>
      <c r="O1153" s="37">
        <v>0</v>
      </c>
      <c r="P1153" s="37">
        <v>20.13</v>
      </c>
      <c r="Q1153">
        <f t="shared" si="51"/>
        <v>3.8200000000000003</v>
      </c>
      <c r="R1153">
        <f t="shared" si="52"/>
        <v>43.74</v>
      </c>
      <c r="S1153" t="str">
        <f>VLOOKUP(C1153*1,effectif!A:BA,53,0)</f>
        <v>071081</v>
      </c>
      <c r="T1153">
        <f t="shared" si="53"/>
        <v>302668</v>
      </c>
    </row>
    <row r="1154" spans="1:20" x14ac:dyDescent="0.25">
      <c r="A1154" s="37" t="s">
        <v>11177</v>
      </c>
      <c r="B1154" s="37" t="s">
        <v>11178</v>
      </c>
      <c r="C1154" s="37" t="s">
        <v>4821</v>
      </c>
      <c r="D1154" s="37" t="s">
        <v>12234</v>
      </c>
      <c r="E1154" s="37">
        <v>0</v>
      </c>
      <c r="F1154" s="37">
        <v>0</v>
      </c>
      <c r="G1154" s="37">
        <v>0</v>
      </c>
      <c r="H1154" s="37"/>
      <c r="I1154" s="37"/>
      <c r="J1154" s="37"/>
      <c r="K1154" s="37"/>
      <c r="L1154" s="37"/>
      <c r="M1154" s="37"/>
      <c r="N1154" s="37"/>
      <c r="O1154" s="37"/>
      <c r="P1154" s="37"/>
      <c r="Q1154">
        <f t="shared" si="51"/>
        <v>0</v>
      </c>
      <c r="R1154">
        <f t="shared" si="52"/>
        <v>0</v>
      </c>
      <c r="S1154" t="str">
        <f>VLOOKUP(C1154*1,effectif!A:BA,53,0)</f>
        <v>071081</v>
      </c>
      <c r="T1154">
        <f t="shared" si="53"/>
        <v>305634</v>
      </c>
    </row>
    <row r="1155" spans="1:20" x14ac:dyDescent="0.25">
      <c r="A1155" s="37" t="s">
        <v>11177</v>
      </c>
      <c r="B1155" s="37" t="s">
        <v>11178</v>
      </c>
      <c r="C1155" s="37" t="s">
        <v>4630</v>
      </c>
      <c r="D1155" s="37" t="s">
        <v>12235</v>
      </c>
      <c r="E1155" s="37">
        <v>4.28</v>
      </c>
      <c r="F1155" s="37">
        <v>0</v>
      </c>
      <c r="G1155" s="37">
        <v>0</v>
      </c>
      <c r="H1155" s="37">
        <v>7.61</v>
      </c>
      <c r="I1155" s="37">
        <v>0</v>
      </c>
      <c r="J1155" s="37">
        <v>3.23</v>
      </c>
      <c r="K1155" s="37">
        <v>10.44</v>
      </c>
      <c r="L1155" s="37">
        <v>0.22</v>
      </c>
      <c r="M1155" s="37">
        <v>1.45</v>
      </c>
      <c r="N1155" s="37">
        <v>14.32</v>
      </c>
      <c r="O1155" s="37">
        <v>0</v>
      </c>
      <c r="P1155" s="37">
        <v>0</v>
      </c>
      <c r="Q1155">
        <f t="shared" ref="Q1155:Q1218" si="54">IFERROR(E1155+H1155,0)</f>
        <v>11.89</v>
      </c>
      <c r="R1155">
        <f t="shared" ref="R1155:R1218" si="55">IFERROR(E1155+K1155+N1155,0)</f>
        <v>29.04</v>
      </c>
      <c r="S1155" t="str">
        <f>VLOOKUP(C1155*1,effectif!A:BA,53,0)</f>
        <v>071081</v>
      </c>
      <c r="T1155">
        <f t="shared" ref="T1155:T1218" si="56">C1155*1</f>
        <v>304835</v>
      </c>
    </row>
    <row r="1156" spans="1:20" x14ac:dyDescent="0.25">
      <c r="A1156" s="37" t="s">
        <v>11177</v>
      </c>
      <c r="B1156" s="37" t="s">
        <v>11178</v>
      </c>
      <c r="C1156" s="37" t="s">
        <v>4583</v>
      </c>
      <c r="D1156" s="37" t="s">
        <v>12236</v>
      </c>
      <c r="E1156" s="37">
        <v>2.57</v>
      </c>
      <c r="F1156" s="37">
        <v>0.22</v>
      </c>
      <c r="G1156" s="37">
        <v>0</v>
      </c>
      <c r="H1156" s="37">
        <v>2.29</v>
      </c>
      <c r="I1156" s="37">
        <v>0.27</v>
      </c>
      <c r="J1156" s="37">
        <v>2.13</v>
      </c>
      <c r="K1156" s="37">
        <v>13.88</v>
      </c>
      <c r="L1156" s="37">
        <v>12.81</v>
      </c>
      <c r="M1156" s="37">
        <v>3.71</v>
      </c>
      <c r="N1156" s="37">
        <v>24.12</v>
      </c>
      <c r="O1156" s="37">
        <v>8.4600000000000009</v>
      </c>
      <c r="P1156" s="37">
        <v>0</v>
      </c>
      <c r="Q1156">
        <f t="shared" si="54"/>
        <v>4.8599999999999994</v>
      </c>
      <c r="R1156">
        <f t="shared" si="55"/>
        <v>40.57</v>
      </c>
      <c r="S1156" t="str">
        <f>VLOOKUP(C1156*1,effectif!A:BA,53,0)</f>
        <v>071081</v>
      </c>
      <c r="T1156">
        <f t="shared" si="56"/>
        <v>164365</v>
      </c>
    </row>
    <row r="1157" spans="1:20" x14ac:dyDescent="0.25">
      <c r="A1157" s="37" t="s">
        <v>11177</v>
      </c>
      <c r="B1157" s="37" t="s">
        <v>11178</v>
      </c>
      <c r="C1157" s="37" t="s">
        <v>1706</v>
      </c>
      <c r="D1157" s="37" t="s">
        <v>12237</v>
      </c>
      <c r="E1157" s="37">
        <v>2</v>
      </c>
      <c r="F1157" s="37">
        <v>0</v>
      </c>
      <c r="G1157" s="37">
        <v>0</v>
      </c>
      <c r="H1157" s="37">
        <v>1.35</v>
      </c>
      <c r="I1157" s="37">
        <v>2.9</v>
      </c>
      <c r="J1157" s="37">
        <v>0</v>
      </c>
      <c r="K1157" s="37">
        <v>2.37</v>
      </c>
      <c r="L1157" s="37">
        <v>4.5199999999999996</v>
      </c>
      <c r="M1157" s="37">
        <v>0</v>
      </c>
      <c r="N1157" s="37">
        <v>0</v>
      </c>
      <c r="O1157" s="37">
        <v>4.16</v>
      </c>
      <c r="P1157" s="37"/>
      <c r="Q1157">
        <f t="shared" si="54"/>
        <v>3.35</v>
      </c>
      <c r="R1157">
        <f t="shared" si="55"/>
        <v>4.37</v>
      </c>
      <c r="S1157" t="str">
        <f>VLOOKUP(C1157*1,effectif!A:BA,53,0)</f>
        <v>071081</v>
      </c>
      <c r="T1157">
        <f t="shared" si="56"/>
        <v>305257</v>
      </c>
    </row>
    <row r="1158" spans="1:20" x14ac:dyDescent="0.25">
      <c r="A1158" s="37" t="s">
        <v>11177</v>
      </c>
      <c r="B1158" s="37" t="s">
        <v>11178</v>
      </c>
      <c r="C1158" s="37" t="s">
        <v>8320</v>
      </c>
      <c r="D1158" s="37" t="s">
        <v>12238</v>
      </c>
      <c r="E1158" s="37">
        <v>0</v>
      </c>
      <c r="F1158" s="37">
        <v>4.79</v>
      </c>
      <c r="G1158" s="37">
        <v>0</v>
      </c>
      <c r="H1158" s="37"/>
      <c r="I1158" s="37"/>
      <c r="J1158" s="37"/>
      <c r="K1158" s="37"/>
      <c r="L1158" s="37"/>
      <c r="M1158" s="37"/>
      <c r="N1158" s="37"/>
      <c r="O1158" s="37"/>
      <c r="P1158" s="37"/>
      <c r="Q1158">
        <f t="shared" si="54"/>
        <v>0</v>
      </c>
      <c r="R1158">
        <f t="shared" si="55"/>
        <v>0</v>
      </c>
      <c r="S1158" t="str">
        <f>VLOOKUP(C1158*1,effectif!A:BA,53,0)</f>
        <v>071081</v>
      </c>
      <c r="T1158">
        <f t="shared" si="56"/>
        <v>305679</v>
      </c>
    </row>
    <row r="1159" spans="1:20" x14ac:dyDescent="0.25">
      <c r="A1159" s="37" t="s">
        <v>11174</v>
      </c>
      <c r="B1159" s="37" t="s">
        <v>11175</v>
      </c>
      <c r="C1159" s="37" t="s">
        <v>2530</v>
      </c>
      <c r="D1159" s="37" t="s">
        <v>12239</v>
      </c>
      <c r="E1159" s="37">
        <v>2.81</v>
      </c>
      <c r="F1159" s="37">
        <v>0.4</v>
      </c>
      <c r="G1159" s="37">
        <v>0.52</v>
      </c>
      <c r="H1159" s="37">
        <v>3.75</v>
      </c>
      <c r="I1159" s="37">
        <v>0.03</v>
      </c>
      <c r="J1159" s="37">
        <v>3.35</v>
      </c>
      <c r="K1159" s="37">
        <v>10.039999999999999</v>
      </c>
      <c r="L1159" s="37">
        <v>3.42</v>
      </c>
      <c r="M1159" s="37">
        <v>2.83</v>
      </c>
      <c r="N1159" s="37">
        <v>13.51</v>
      </c>
      <c r="O1159" s="37">
        <v>3.1</v>
      </c>
      <c r="P1159" s="37">
        <v>14.45</v>
      </c>
      <c r="Q1159">
        <f t="shared" si="54"/>
        <v>6.5600000000000005</v>
      </c>
      <c r="R1159">
        <f t="shared" si="55"/>
        <v>26.36</v>
      </c>
      <c r="S1159" t="str">
        <f>VLOOKUP(C1159*1,effectif!A:BA,53,0)</f>
        <v>071467</v>
      </c>
      <c r="T1159">
        <f t="shared" si="56"/>
        <v>305637</v>
      </c>
    </row>
    <row r="1160" spans="1:20" x14ac:dyDescent="0.25">
      <c r="A1160" s="37" t="s">
        <v>11177</v>
      </c>
      <c r="B1160" s="37" t="s">
        <v>11178</v>
      </c>
      <c r="C1160" s="37" t="s">
        <v>3873</v>
      </c>
      <c r="D1160" s="37" t="s">
        <v>12240</v>
      </c>
      <c r="E1160" s="37"/>
      <c r="F1160" s="37"/>
      <c r="G1160" s="37"/>
      <c r="H1160" s="37"/>
      <c r="I1160" s="37"/>
      <c r="J1160" s="37"/>
      <c r="K1160" s="37"/>
      <c r="L1160" s="37"/>
      <c r="M1160" s="37"/>
      <c r="N1160" s="37"/>
      <c r="O1160" s="37"/>
      <c r="P1160" s="37"/>
      <c r="Q1160">
        <f t="shared" si="54"/>
        <v>0</v>
      </c>
      <c r="R1160">
        <f t="shared" si="55"/>
        <v>0</v>
      </c>
      <c r="S1160" t="str">
        <f>VLOOKUP(C1160*1,effectif!A:BA,53,0)</f>
        <v>071467</v>
      </c>
      <c r="T1160">
        <f t="shared" si="56"/>
        <v>306287</v>
      </c>
    </row>
    <row r="1161" spans="1:20" x14ac:dyDescent="0.25">
      <c r="A1161" s="37" t="s">
        <v>11177</v>
      </c>
      <c r="B1161" s="37" t="s">
        <v>11178</v>
      </c>
      <c r="C1161" s="37" t="s">
        <v>5649</v>
      </c>
      <c r="D1161" s="37" t="s">
        <v>12241</v>
      </c>
      <c r="E1161" s="37">
        <v>3.96</v>
      </c>
      <c r="F1161" s="37">
        <v>0</v>
      </c>
      <c r="G1161" s="37">
        <v>0</v>
      </c>
      <c r="H1161" s="37">
        <v>5.96</v>
      </c>
      <c r="I1161" s="37">
        <v>0</v>
      </c>
      <c r="J1161" s="37">
        <v>0</v>
      </c>
      <c r="K1161" s="37">
        <v>13.54</v>
      </c>
      <c r="L1161" s="37">
        <v>0</v>
      </c>
      <c r="M1161" s="37">
        <v>0</v>
      </c>
      <c r="N1161" s="37">
        <v>20.67</v>
      </c>
      <c r="O1161" s="37">
        <v>0</v>
      </c>
      <c r="P1161" s="37">
        <v>0</v>
      </c>
      <c r="Q1161">
        <f t="shared" si="54"/>
        <v>9.92</v>
      </c>
      <c r="R1161">
        <f t="shared" si="55"/>
        <v>38.17</v>
      </c>
      <c r="S1161" t="str">
        <f>VLOOKUP(C1161*1,effectif!A:BA,53,0)</f>
        <v>071467</v>
      </c>
      <c r="T1161">
        <f t="shared" si="56"/>
        <v>303621</v>
      </c>
    </row>
    <row r="1162" spans="1:20" x14ac:dyDescent="0.25">
      <c r="A1162" s="37" t="s">
        <v>11177</v>
      </c>
      <c r="B1162" s="37" t="s">
        <v>11178</v>
      </c>
      <c r="C1162" s="37" t="s">
        <v>2525</v>
      </c>
      <c r="D1162" s="37" t="s">
        <v>12242</v>
      </c>
      <c r="E1162" s="37">
        <v>0</v>
      </c>
      <c r="F1162" s="37">
        <v>0</v>
      </c>
      <c r="G1162" s="37">
        <v>0</v>
      </c>
      <c r="H1162" s="37">
        <v>3.85</v>
      </c>
      <c r="I1162" s="37">
        <v>0</v>
      </c>
      <c r="J1162" s="37">
        <v>0</v>
      </c>
      <c r="K1162" s="37">
        <v>7.99</v>
      </c>
      <c r="L1162" s="37">
        <v>0</v>
      </c>
      <c r="M1162" s="37">
        <v>0</v>
      </c>
      <c r="N1162" s="37">
        <v>8.58</v>
      </c>
      <c r="O1162" s="37">
        <v>0</v>
      </c>
      <c r="P1162" s="37">
        <v>0</v>
      </c>
      <c r="Q1162">
        <f t="shared" si="54"/>
        <v>3.85</v>
      </c>
      <c r="R1162">
        <f t="shared" si="55"/>
        <v>16.57</v>
      </c>
      <c r="S1162" t="str">
        <f>VLOOKUP(C1162*1,effectif!A:BA,53,0)</f>
        <v>071467</v>
      </c>
      <c r="T1162">
        <f t="shared" si="56"/>
        <v>302862</v>
      </c>
    </row>
    <row r="1163" spans="1:20" x14ac:dyDescent="0.25">
      <c r="A1163" s="37" t="s">
        <v>11177</v>
      </c>
      <c r="B1163" s="37" t="s">
        <v>11178</v>
      </c>
      <c r="C1163" s="37" t="s">
        <v>7690</v>
      </c>
      <c r="D1163" s="37" t="s">
        <v>12243</v>
      </c>
      <c r="E1163" s="37"/>
      <c r="F1163" s="37"/>
      <c r="G1163" s="37"/>
      <c r="H1163" s="37"/>
      <c r="I1163" s="37"/>
      <c r="J1163" s="37"/>
      <c r="K1163" s="37"/>
      <c r="L1163" s="37"/>
      <c r="M1163" s="37"/>
      <c r="N1163" s="37"/>
      <c r="O1163" s="37"/>
      <c r="P1163" s="37"/>
      <c r="Q1163">
        <f t="shared" si="54"/>
        <v>0</v>
      </c>
      <c r="R1163">
        <f t="shared" si="55"/>
        <v>0</v>
      </c>
      <c r="S1163" t="str">
        <f>VLOOKUP(C1163*1,effectif!A:BA,53,0)</f>
        <v>071467</v>
      </c>
      <c r="T1163">
        <f t="shared" si="56"/>
        <v>306395</v>
      </c>
    </row>
    <row r="1164" spans="1:20" x14ac:dyDescent="0.25">
      <c r="A1164" s="37" t="s">
        <v>11177</v>
      </c>
      <c r="B1164" s="37" t="s">
        <v>11178</v>
      </c>
      <c r="C1164" s="37" t="s">
        <v>4675</v>
      </c>
      <c r="D1164" s="37" t="s">
        <v>12244</v>
      </c>
      <c r="E1164" s="37">
        <v>1.99</v>
      </c>
      <c r="F1164" s="37">
        <v>0.24</v>
      </c>
      <c r="G1164" s="37">
        <v>0</v>
      </c>
      <c r="H1164" s="37">
        <v>2.0499999999999998</v>
      </c>
      <c r="I1164" s="37">
        <v>0</v>
      </c>
      <c r="J1164" s="37">
        <v>6.27</v>
      </c>
      <c r="K1164" s="37">
        <v>5.78</v>
      </c>
      <c r="L1164" s="37">
        <v>8.67</v>
      </c>
      <c r="M1164" s="37">
        <v>6.11</v>
      </c>
      <c r="N1164" s="37">
        <v>8.67</v>
      </c>
      <c r="O1164" s="37">
        <v>7</v>
      </c>
      <c r="P1164" s="37">
        <v>15.87</v>
      </c>
      <c r="Q1164">
        <f t="shared" si="54"/>
        <v>4.04</v>
      </c>
      <c r="R1164">
        <f t="shared" si="55"/>
        <v>16.440000000000001</v>
      </c>
      <c r="S1164" t="str">
        <f>VLOOKUP(C1164*1,effectif!A:BA,53,0)</f>
        <v>071467</v>
      </c>
      <c r="T1164">
        <f t="shared" si="56"/>
        <v>192912</v>
      </c>
    </row>
    <row r="1165" spans="1:20" x14ac:dyDescent="0.25">
      <c r="A1165" s="37" t="s">
        <v>11177</v>
      </c>
      <c r="B1165" s="37" t="s">
        <v>11178</v>
      </c>
      <c r="C1165" s="37" t="s">
        <v>6652</v>
      </c>
      <c r="D1165" s="37" t="s">
        <v>12245</v>
      </c>
      <c r="E1165" s="37">
        <v>13.37</v>
      </c>
      <c r="F1165" s="37">
        <v>0.95</v>
      </c>
      <c r="G1165" s="37">
        <v>0</v>
      </c>
      <c r="H1165" s="37">
        <v>8.9499999999999993</v>
      </c>
      <c r="I1165" s="37">
        <v>0.02</v>
      </c>
      <c r="J1165" s="37">
        <v>3.8</v>
      </c>
      <c r="K1165" s="37">
        <v>13.33</v>
      </c>
      <c r="L1165" s="37">
        <v>0.02</v>
      </c>
      <c r="M1165" s="37">
        <v>13.83</v>
      </c>
      <c r="N1165" s="37">
        <v>21.29</v>
      </c>
      <c r="O1165" s="37">
        <v>1.35</v>
      </c>
      <c r="P1165" s="37">
        <v>22.2</v>
      </c>
      <c r="Q1165">
        <f t="shared" si="54"/>
        <v>22.32</v>
      </c>
      <c r="R1165">
        <f t="shared" si="55"/>
        <v>47.989999999999995</v>
      </c>
      <c r="S1165" t="str">
        <f>VLOOKUP(C1165*1,effectif!A:BA,53,0)</f>
        <v>071467</v>
      </c>
      <c r="T1165">
        <f t="shared" si="56"/>
        <v>301342</v>
      </c>
    </row>
    <row r="1166" spans="1:20" x14ac:dyDescent="0.25">
      <c r="A1166" s="37" t="s">
        <v>11177</v>
      </c>
      <c r="B1166" s="37" t="s">
        <v>11178</v>
      </c>
      <c r="C1166" s="37" t="s">
        <v>6933</v>
      </c>
      <c r="D1166" s="37" t="s">
        <v>12246</v>
      </c>
      <c r="E1166" s="37">
        <v>0.9</v>
      </c>
      <c r="F1166" s="37">
        <v>0</v>
      </c>
      <c r="G1166" s="37">
        <v>0</v>
      </c>
      <c r="H1166" s="37">
        <v>4.6900000000000004</v>
      </c>
      <c r="I1166" s="37">
        <v>0</v>
      </c>
      <c r="J1166" s="37">
        <v>0</v>
      </c>
      <c r="K1166" s="37">
        <v>18.73</v>
      </c>
      <c r="L1166" s="37">
        <v>0</v>
      </c>
      <c r="M1166" s="37">
        <v>0</v>
      </c>
      <c r="N1166" s="37">
        <v>14.6</v>
      </c>
      <c r="O1166" s="37">
        <v>0</v>
      </c>
      <c r="P1166" s="37">
        <v>0</v>
      </c>
      <c r="Q1166">
        <f t="shared" si="54"/>
        <v>5.5900000000000007</v>
      </c>
      <c r="R1166">
        <f t="shared" si="55"/>
        <v>34.229999999999997</v>
      </c>
      <c r="S1166" t="str">
        <f>VLOOKUP(C1166*1,effectif!A:BA,53,0)</f>
        <v>071467</v>
      </c>
      <c r="T1166">
        <f t="shared" si="56"/>
        <v>183264</v>
      </c>
    </row>
    <row r="1167" spans="1:20" x14ac:dyDescent="0.25">
      <c r="A1167" s="37" t="s">
        <v>11177</v>
      </c>
      <c r="B1167" s="37" t="s">
        <v>11178</v>
      </c>
      <c r="C1167" s="37" t="s">
        <v>6122</v>
      </c>
      <c r="D1167" s="37" t="s">
        <v>12247</v>
      </c>
      <c r="E1167" s="37"/>
      <c r="F1167" s="37"/>
      <c r="G1167" s="37"/>
      <c r="H1167" s="37"/>
      <c r="I1167" s="37"/>
      <c r="J1167" s="37"/>
      <c r="K1167" s="37"/>
      <c r="L1167" s="37"/>
      <c r="M1167" s="37"/>
      <c r="N1167" s="37"/>
      <c r="O1167" s="37"/>
      <c r="P1167" s="37"/>
      <c r="Q1167">
        <f t="shared" si="54"/>
        <v>0</v>
      </c>
      <c r="R1167">
        <f t="shared" si="55"/>
        <v>0</v>
      </c>
      <c r="S1167" t="str">
        <f>VLOOKUP(C1167*1,effectif!A:BA,53,0)</f>
        <v>071467</v>
      </c>
      <c r="T1167">
        <f t="shared" si="56"/>
        <v>192039</v>
      </c>
    </row>
    <row r="1168" spans="1:20" x14ac:dyDescent="0.25">
      <c r="A1168" s="37" t="s">
        <v>11177</v>
      </c>
      <c r="B1168" s="37" t="s">
        <v>11178</v>
      </c>
      <c r="C1168" s="37" t="s">
        <v>5300</v>
      </c>
      <c r="D1168" s="37" t="s">
        <v>12248</v>
      </c>
      <c r="E1168" s="37">
        <v>5.26</v>
      </c>
      <c r="F1168" s="37">
        <v>1.41</v>
      </c>
      <c r="G1168" s="37">
        <v>0</v>
      </c>
      <c r="H1168" s="37">
        <v>2.16</v>
      </c>
      <c r="I1168" s="37">
        <v>0</v>
      </c>
      <c r="J1168" s="37">
        <v>5.14</v>
      </c>
      <c r="K1168" s="37">
        <v>7.11</v>
      </c>
      <c r="L1168" s="37">
        <v>1.28</v>
      </c>
      <c r="M1168" s="37">
        <v>0</v>
      </c>
      <c r="N1168" s="37">
        <v>13.15</v>
      </c>
      <c r="O1168" s="37">
        <v>1.03</v>
      </c>
      <c r="P1168" s="37">
        <v>0</v>
      </c>
      <c r="Q1168">
        <f t="shared" si="54"/>
        <v>7.42</v>
      </c>
      <c r="R1168">
        <f t="shared" si="55"/>
        <v>25.520000000000003</v>
      </c>
      <c r="S1168" t="str">
        <f>VLOOKUP(C1168*1,effectif!A:BA,53,0)</f>
        <v>071467</v>
      </c>
      <c r="T1168">
        <f t="shared" si="56"/>
        <v>302843</v>
      </c>
    </row>
    <row r="1169" spans="1:20" x14ac:dyDescent="0.25">
      <c r="A1169" s="37" t="s">
        <v>11177</v>
      </c>
      <c r="B1169" s="37" t="s">
        <v>11178</v>
      </c>
      <c r="C1169" s="37" t="s">
        <v>10527</v>
      </c>
      <c r="D1169" s="37" t="s">
        <v>11189</v>
      </c>
      <c r="E1169" s="37"/>
      <c r="F1169" s="37"/>
      <c r="G1169" s="37"/>
      <c r="H1169" s="37"/>
      <c r="I1169" s="37"/>
      <c r="J1169" s="37"/>
      <c r="K1169" s="37"/>
      <c r="L1169" s="37"/>
      <c r="M1169" s="37"/>
      <c r="N1169" s="37"/>
      <c r="O1169" s="37"/>
      <c r="P1169" s="37"/>
      <c r="Q1169">
        <f t="shared" si="54"/>
        <v>0</v>
      </c>
      <c r="R1169">
        <f t="shared" si="55"/>
        <v>0</v>
      </c>
      <c r="S1169" t="str">
        <f>VLOOKUP(C1169*1,effectif!A:BA,53,0)</f>
        <v>071467</v>
      </c>
      <c r="T1169">
        <f t="shared" si="56"/>
        <v>96476</v>
      </c>
    </row>
    <row r="1170" spans="1:20" x14ac:dyDescent="0.25">
      <c r="A1170" s="37" t="s">
        <v>11177</v>
      </c>
      <c r="B1170" s="37" t="s">
        <v>11178</v>
      </c>
      <c r="C1170" s="37" t="s">
        <v>10515</v>
      </c>
      <c r="D1170" s="37" t="s">
        <v>11189</v>
      </c>
      <c r="E1170" s="37"/>
      <c r="F1170" s="37"/>
      <c r="G1170" s="37"/>
      <c r="H1170" s="37"/>
      <c r="I1170" s="37"/>
      <c r="J1170" s="37"/>
      <c r="K1170" s="37"/>
      <c r="L1170" s="37"/>
      <c r="M1170" s="37"/>
      <c r="N1170" s="37"/>
      <c r="O1170" s="37"/>
      <c r="P1170" s="37"/>
      <c r="Q1170">
        <f t="shared" si="54"/>
        <v>0</v>
      </c>
      <c r="R1170">
        <f t="shared" si="55"/>
        <v>0</v>
      </c>
      <c r="S1170" t="str">
        <f>VLOOKUP(C1170*1,effectif!A:BA,53,0)</f>
        <v>071467</v>
      </c>
      <c r="T1170">
        <f t="shared" si="56"/>
        <v>96503</v>
      </c>
    </row>
    <row r="1171" spans="1:20" x14ac:dyDescent="0.25">
      <c r="A1171" s="37" t="s">
        <v>11177</v>
      </c>
      <c r="B1171" s="37" t="s">
        <v>11178</v>
      </c>
      <c r="C1171" s="37" t="s">
        <v>10502</v>
      </c>
      <c r="D1171" s="37" t="s">
        <v>11189</v>
      </c>
      <c r="E1171" s="37"/>
      <c r="F1171" s="37"/>
      <c r="G1171" s="37"/>
      <c r="H1171" s="37"/>
      <c r="I1171" s="37"/>
      <c r="J1171" s="37"/>
      <c r="K1171" s="37"/>
      <c r="L1171" s="37"/>
      <c r="M1171" s="37"/>
      <c r="N1171" s="37"/>
      <c r="O1171" s="37"/>
      <c r="P1171" s="37"/>
      <c r="Q1171">
        <f t="shared" si="54"/>
        <v>0</v>
      </c>
      <c r="R1171">
        <f t="shared" si="55"/>
        <v>0</v>
      </c>
      <c r="S1171" t="str">
        <f>VLOOKUP(C1171*1,effectif!A:BA,53,0)</f>
        <v>071467</v>
      </c>
      <c r="T1171">
        <f t="shared" si="56"/>
        <v>96517</v>
      </c>
    </row>
    <row r="1172" spans="1:20" x14ac:dyDescent="0.25">
      <c r="A1172" s="37" t="s">
        <v>11177</v>
      </c>
      <c r="B1172" s="37" t="s">
        <v>11178</v>
      </c>
      <c r="C1172" s="37" t="s">
        <v>9945</v>
      </c>
      <c r="D1172" s="37" t="s">
        <v>11189</v>
      </c>
      <c r="E1172" s="37"/>
      <c r="F1172" s="37"/>
      <c r="G1172" s="37"/>
      <c r="H1172" s="37"/>
      <c r="I1172" s="37"/>
      <c r="J1172" s="37"/>
      <c r="K1172" s="37"/>
      <c r="L1172" s="37"/>
      <c r="M1172" s="37"/>
      <c r="N1172" s="37"/>
      <c r="O1172" s="37"/>
      <c r="P1172" s="37"/>
      <c r="Q1172">
        <f t="shared" si="54"/>
        <v>0</v>
      </c>
      <c r="R1172">
        <f t="shared" si="55"/>
        <v>0</v>
      </c>
      <c r="S1172" t="str">
        <f>VLOOKUP(C1172*1,effectif!A:BA,53,0)</f>
        <v>071467</v>
      </c>
      <c r="T1172">
        <f t="shared" si="56"/>
        <v>98221</v>
      </c>
    </row>
    <row r="1173" spans="1:20" x14ac:dyDescent="0.25">
      <c r="A1173" s="37" t="s">
        <v>11177</v>
      </c>
      <c r="B1173" s="37" t="s">
        <v>11178</v>
      </c>
      <c r="C1173" s="37" t="s">
        <v>9638</v>
      </c>
      <c r="D1173" s="37" t="s">
        <v>11189</v>
      </c>
      <c r="E1173" s="37"/>
      <c r="F1173" s="37"/>
      <c r="G1173" s="37"/>
      <c r="H1173" s="37"/>
      <c r="I1173" s="37"/>
      <c r="J1173" s="37"/>
      <c r="K1173" s="37"/>
      <c r="L1173" s="37"/>
      <c r="M1173" s="37"/>
      <c r="N1173" s="37"/>
      <c r="O1173" s="37"/>
      <c r="P1173" s="37"/>
      <c r="Q1173">
        <f t="shared" si="54"/>
        <v>0</v>
      </c>
      <c r="R1173">
        <f t="shared" si="55"/>
        <v>0</v>
      </c>
      <c r="S1173" t="str">
        <f>VLOOKUP(C1173*1,effectif!A:BA,53,0)</f>
        <v>071467</v>
      </c>
      <c r="T1173">
        <f t="shared" si="56"/>
        <v>99430</v>
      </c>
    </row>
    <row r="1174" spans="1:20" x14ac:dyDescent="0.25">
      <c r="A1174" s="37" t="s">
        <v>11174</v>
      </c>
      <c r="B1174" s="37" t="s">
        <v>11175</v>
      </c>
      <c r="C1174" s="37" t="s">
        <v>2822</v>
      </c>
      <c r="D1174" s="37" t="s">
        <v>12249</v>
      </c>
      <c r="E1174" s="37">
        <v>1.73</v>
      </c>
      <c r="F1174" s="37">
        <v>0.4</v>
      </c>
      <c r="G1174" s="37">
        <v>1.02</v>
      </c>
      <c r="H1174" s="37">
        <v>3.21</v>
      </c>
      <c r="I1174" s="37">
        <v>6.43</v>
      </c>
      <c r="J1174" s="37">
        <v>1.46</v>
      </c>
      <c r="K1174" s="37">
        <v>8.31</v>
      </c>
      <c r="L1174" s="37">
        <v>5.58</v>
      </c>
      <c r="M1174" s="37">
        <v>7.36</v>
      </c>
      <c r="N1174" s="37">
        <v>19.8</v>
      </c>
      <c r="O1174" s="37">
        <v>1.1100000000000001</v>
      </c>
      <c r="P1174" s="37">
        <v>12.15</v>
      </c>
      <c r="Q1174">
        <f t="shared" si="54"/>
        <v>4.9399999999999995</v>
      </c>
      <c r="R1174">
        <f t="shared" si="55"/>
        <v>29.840000000000003</v>
      </c>
      <c r="S1174" t="str">
        <f>VLOOKUP(C1174*1,effectif!A:BA,53,0)</f>
        <v>700073</v>
      </c>
      <c r="T1174">
        <f t="shared" si="56"/>
        <v>305589</v>
      </c>
    </row>
    <row r="1175" spans="1:20" x14ac:dyDescent="0.25">
      <c r="A1175" s="37" t="s">
        <v>11177</v>
      </c>
      <c r="B1175" s="37" t="s">
        <v>11178</v>
      </c>
      <c r="C1175" s="37" t="s">
        <v>3823</v>
      </c>
      <c r="D1175" s="37" t="s">
        <v>12250</v>
      </c>
      <c r="E1175" s="37">
        <v>0</v>
      </c>
      <c r="F1175" s="37">
        <v>0</v>
      </c>
      <c r="G1175" s="37">
        <v>0</v>
      </c>
      <c r="H1175" s="37">
        <v>19.559999999999999</v>
      </c>
      <c r="I1175" s="37">
        <v>50</v>
      </c>
      <c r="J1175" s="37">
        <v>0</v>
      </c>
      <c r="K1175" s="37">
        <v>19.260000000000002</v>
      </c>
      <c r="L1175" s="37">
        <v>40.92</v>
      </c>
      <c r="M1175" s="37"/>
      <c r="N1175" s="37">
        <v>27.65</v>
      </c>
      <c r="O1175" s="37">
        <v>0</v>
      </c>
      <c r="P1175" s="37"/>
      <c r="Q1175">
        <f t="shared" si="54"/>
        <v>19.559999999999999</v>
      </c>
      <c r="R1175">
        <f t="shared" si="55"/>
        <v>46.91</v>
      </c>
      <c r="S1175" t="str">
        <f>VLOOKUP(C1175*1,effectif!A:BA,53,0)</f>
        <v>700073</v>
      </c>
      <c r="T1175">
        <f t="shared" si="56"/>
        <v>303426</v>
      </c>
    </row>
    <row r="1176" spans="1:20" x14ac:dyDescent="0.25">
      <c r="A1176" s="37" t="s">
        <v>11177</v>
      </c>
      <c r="B1176" s="37" t="s">
        <v>11178</v>
      </c>
      <c r="C1176" s="37" t="s">
        <v>6300</v>
      </c>
      <c r="D1176" s="37" t="s">
        <v>12251</v>
      </c>
      <c r="E1176" s="37"/>
      <c r="F1176" s="37"/>
      <c r="G1176" s="37"/>
      <c r="H1176" s="37"/>
      <c r="I1176" s="37"/>
      <c r="J1176" s="37"/>
      <c r="K1176" s="37"/>
      <c r="L1176" s="37"/>
      <c r="M1176" s="37"/>
      <c r="N1176" s="37"/>
      <c r="O1176" s="37"/>
      <c r="P1176" s="37"/>
      <c r="Q1176">
        <f t="shared" si="54"/>
        <v>0</v>
      </c>
      <c r="R1176">
        <f t="shared" si="55"/>
        <v>0</v>
      </c>
      <c r="S1176" t="str">
        <f>VLOOKUP(C1176*1,effectif!A:BA,53,0)</f>
        <v>700073</v>
      </c>
      <c r="T1176">
        <f t="shared" si="56"/>
        <v>305876</v>
      </c>
    </row>
    <row r="1177" spans="1:20" x14ac:dyDescent="0.25">
      <c r="A1177" s="37" t="s">
        <v>11177</v>
      </c>
      <c r="B1177" s="37" t="s">
        <v>11178</v>
      </c>
      <c r="C1177" s="37" t="s">
        <v>5884</v>
      </c>
      <c r="D1177" s="37" t="s">
        <v>12252</v>
      </c>
      <c r="E1177" s="37">
        <v>0</v>
      </c>
      <c r="F1177" s="37">
        <v>0</v>
      </c>
      <c r="G1177" s="37">
        <v>0</v>
      </c>
      <c r="H1177" s="37">
        <v>4.26</v>
      </c>
      <c r="I1177" s="37">
        <v>0</v>
      </c>
      <c r="J1177" s="37">
        <v>0</v>
      </c>
      <c r="K1177" s="37">
        <v>0</v>
      </c>
      <c r="L1177" s="37">
        <v>0</v>
      </c>
      <c r="M1177" s="37"/>
      <c r="N1177" s="37">
        <v>0</v>
      </c>
      <c r="O1177" s="37">
        <v>0</v>
      </c>
      <c r="P1177" s="37">
        <v>0</v>
      </c>
      <c r="Q1177">
        <f t="shared" si="54"/>
        <v>4.26</v>
      </c>
      <c r="R1177">
        <f t="shared" si="55"/>
        <v>0</v>
      </c>
      <c r="S1177" t="str">
        <f>VLOOKUP(C1177*1,effectif!A:BA,53,0)</f>
        <v>700073</v>
      </c>
      <c r="T1177">
        <f t="shared" si="56"/>
        <v>161288</v>
      </c>
    </row>
    <row r="1178" spans="1:20" x14ac:dyDescent="0.25">
      <c r="A1178" s="37" t="s">
        <v>11177</v>
      </c>
      <c r="B1178" s="37" t="s">
        <v>11178</v>
      </c>
      <c r="C1178" s="37" t="s">
        <v>3190</v>
      </c>
      <c r="D1178" s="37" t="s">
        <v>12253</v>
      </c>
      <c r="E1178" s="37">
        <v>1.89</v>
      </c>
      <c r="F1178" s="37">
        <v>0</v>
      </c>
      <c r="G1178" s="37">
        <v>0</v>
      </c>
      <c r="H1178" s="37">
        <v>7.79</v>
      </c>
      <c r="I1178" s="37">
        <v>0</v>
      </c>
      <c r="J1178" s="37">
        <v>0</v>
      </c>
      <c r="K1178" s="37"/>
      <c r="L1178" s="37"/>
      <c r="M1178" s="37"/>
      <c r="N1178" s="37"/>
      <c r="O1178" s="37"/>
      <c r="P1178" s="37"/>
      <c r="Q1178">
        <f t="shared" si="54"/>
        <v>9.68</v>
      </c>
      <c r="R1178">
        <f t="shared" si="55"/>
        <v>1.89</v>
      </c>
      <c r="S1178" t="str">
        <f>VLOOKUP(C1178*1,effectif!A:BA,53,0)</f>
        <v>700073</v>
      </c>
      <c r="T1178">
        <f t="shared" si="56"/>
        <v>305462</v>
      </c>
    </row>
    <row r="1179" spans="1:20" x14ac:dyDescent="0.25">
      <c r="A1179" s="37" t="s">
        <v>11177</v>
      </c>
      <c r="B1179" s="37" t="s">
        <v>11178</v>
      </c>
      <c r="C1179" s="37" t="s">
        <v>10534</v>
      </c>
      <c r="D1179" s="37" t="s">
        <v>12254</v>
      </c>
      <c r="E1179" s="37">
        <v>3.13</v>
      </c>
      <c r="F1179" s="37">
        <v>0</v>
      </c>
      <c r="G1179" s="37">
        <v>0</v>
      </c>
      <c r="H1179" s="37">
        <v>4.66</v>
      </c>
      <c r="I1179" s="37">
        <v>0</v>
      </c>
      <c r="J1179" s="37">
        <v>5.19</v>
      </c>
      <c r="K1179" s="37">
        <v>12.78</v>
      </c>
      <c r="L1179" s="37">
        <v>0</v>
      </c>
      <c r="M1179" s="37">
        <v>4.71</v>
      </c>
      <c r="N1179" s="37">
        <v>7.17</v>
      </c>
      <c r="O1179" s="37">
        <v>0</v>
      </c>
      <c r="P1179" s="37">
        <v>0</v>
      </c>
      <c r="Q1179">
        <f t="shared" si="54"/>
        <v>7.79</v>
      </c>
      <c r="R1179">
        <f t="shared" si="55"/>
        <v>23.08</v>
      </c>
      <c r="S1179" t="str">
        <f>VLOOKUP(C1179*1,effectif!A:BA,53,0)</f>
        <v>700073</v>
      </c>
      <c r="T1179">
        <f t="shared" si="56"/>
        <v>305227</v>
      </c>
    </row>
    <row r="1180" spans="1:20" x14ac:dyDescent="0.25">
      <c r="A1180" s="37" t="s">
        <v>11177</v>
      </c>
      <c r="B1180" s="37" t="s">
        <v>11178</v>
      </c>
      <c r="C1180" s="37" t="s">
        <v>10530</v>
      </c>
      <c r="D1180" s="37" t="s">
        <v>12255</v>
      </c>
      <c r="E1180" s="37">
        <v>0</v>
      </c>
      <c r="F1180" s="37">
        <v>0</v>
      </c>
      <c r="G1180" s="37">
        <v>0</v>
      </c>
      <c r="H1180" s="37">
        <v>5.05</v>
      </c>
      <c r="I1180" s="37">
        <v>0</v>
      </c>
      <c r="J1180" s="37">
        <v>2.2200000000000002</v>
      </c>
      <c r="K1180" s="37">
        <v>16.29</v>
      </c>
      <c r="L1180" s="37">
        <v>0.33</v>
      </c>
      <c r="M1180" s="37">
        <v>4.9800000000000004</v>
      </c>
      <c r="N1180" s="37">
        <v>23.61</v>
      </c>
      <c r="O1180" s="37">
        <v>0</v>
      </c>
      <c r="P1180" s="37">
        <v>11.61</v>
      </c>
      <c r="Q1180">
        <f t="shared" si="54"/>
        <v>5.05</v>
      </c>
      <c r="R1180">
        <f t="shared" si="55"/>
        <v>39.9</v>
      </c>
      <c r="S1180" t="str">
        <f>VLOOKUP(C1180*1,effectif!A:BA,53,0)</f>
        <v>700073</v>
      </c>
      <c r="T1180">
        <f t="shared" si="56"/>
        <v>305235</v>
      </c>
    </row>
    <row r="1181" spans="1:20" x14ac:dyDescent="0.25">
      <c r="A1181" s="37" t="s">
        <v>11177</v>
      </c>
      <c r="B1181" s="37" t="s">
        <v>11178</v>
      </c>
      <c r="C1181" s="37" t="s">
        <v>2818</v>
      </c>
      <c r="D1181" s="37" t="s">
        <v>12256</v>
      </c>
      <c r="E1181" s="37">
        <v>1.76</v>
      </c>
      <c r="F1181" s="37">
        <v>1.5</v>
      </c>
      <c r="G1181" s="37">
        <v>0</v>
      </c>
      <c r="H1181" s="37">
        <v>3.85</v>
      </c>
      <c r="I1181" s="37">
        <v>0</v>
      </c>
      <c r="J1181" s="37">
        <v>0</v>
      </c>
      <c r="K1181" s="37">
        <v>3.66</v>
      </c>
      <c r="L1181" s="37">
        <v>1.28</v>
      </c>
      <c r="M1181" s="37">
        <v>9.57</v>
      </c>
      <c r="N1181" s="37">
        <v>15</v>
      </c>
      <c r="O1181" s="37">
        <v>1.56</v>
      </c>
      <c r="P1181" s="37">
        <v>10.55</v>
      </c>
      <c r="Q1181">
        <f t="shared" si="54"/>
        <v>5.61</v>
      </c>
      <c r="R1181">
        <f t="shared" si="55"/>
        <v>20.420000000000002</v>
      </c>
      <c r="S1181" t="str">
        <f>VLOOKUP(C1181*1,effectif!A:BA,53,0)</f>
        <v>700073</v>
      </c>
      <c r="T1181">
        <f t="shared" si="56"/>
        <v>302671</v>
      </c>
    </row>
    <row r="1182" spans="1:20" x14ac:dyDescent="0.25">
      <c r="A1182" s="37" t="s">
        <v>11177</v>
      </c>
      <c r="B1182" s="37" t="s">
        <v>11178</v>
      </c>
      <c r="C1182" s="37" t="s">
        <v>7739</v>
      </c>
      <c r="D1182" s="37" t="s">
        <v>12257</v>
      </c>
      <c r="E1182" s="37">
        <v>1.74</v>
      </c>
      <c r="F1182" s="37">
        <v>0</v>
      </c>
      <c r="G1182" s="37">
        <v>13.64</v>
      </c>
      <c r="H1182" s="37">
        <v>2</v>
      </c>
      <c r="I1182" s="37">
        <v>0</v>
      </c>
      <c r="J1182" s="37">
        <v>6.26</v>
      </c>
      <c r="K1182" s="37">
        <v>12.03</v>
      </c>
      <c r="L1182" s="37">
        <v>0</v>
      </c>
      <c r="M1182" s="37">
        <v>3.54</v>
      </c>
      <c r="N1182" s="37">
        <v>12.95</v>
      </c>
      <c r="O1182" s="37">
        <v>0.31</v>
      </c>
      <c r="P1182" s="37">
        <v>5.07</v>
      </c>
      <c r="Q1182">
        <f t="shared" si="54"/>
        <v>3.74</v>
      </c>
      <c r="R1182">
        <f t="shared" si="55"/>
        <v>26.72</v>
      </c>
      <c r="S1182" t="str">
        <f>VLOOKUP(C1182*1,effectif!A:BA,53,0)</f>
        <v>700073</v>
      </c>
      <c r="T1182">
        <f t="shared" si="56"/>
        <v>187920</v>
      </c>
    </row>
    <row r="1183" spans="1:20" x14ac:dyDescent="0.25">
      <c r="A1183" s="37" t="s">
        <v>11177</v>
      </c>
      <c r="B1183" s="37" t="s">
        <v>11178</v>
      </c>
      <c r="C1183" s="37" t="s">
        <v>5499</v>
      </c>
      <c r="D1183" s="37" t="s">
        <v>12258</v>
      </c>
      <c r="E1183" s="37">
        <v>0</v>
      </c>
      <c r="F1183" s="37">
        <v>0</v>
      </c>
      <c r="G1183" s="37">
        <v>0</v>
      </c>
      <c r="H1183" s="37">
        <v>2.34</v>
      </c>
      <c r="I1183" s="37">
        <v>0</v>
      </c>
      <c r="J1183" s="37">
        <v>18.11</v>
      </c>
      <c r="K1183" s="37">
        <v>10.5</v>
      </c>
      <c r="L1183" s="37">
        <v>10.45</v>
      </c>
      <c r="M1183" s="37">
        <v>11.54</v>
      </c>
      <c r="N1183" s="37">
        <v>15.29</v>
      </c>
      <c r="O1183" s="37">
        <v>15.07</v>
      </c>
      <c r="P1183" s="37">
        <v>5.08</v>
      </c>
      <c r="Q1183">
        <f t="shared" si="54"/>
        <v>2.34</v>
      </c>
      <c r="R1183">
        <f t="shared" si="55"/>
        <v>25.79</v>
      </c>
      <c r="S1183" t="str">
        <f>VLOOKUP(C1183*1,effectif!A:BA,53,0)</f>
        <v>700073</v>
      </c>
      <c r="T1183">
        <f t="shared" si="56"/>
        <v>304884</v>
      </c>
    </row>
    <row r="1184" spans="1:20" x14ac:dyDescent="0.25">
      <c r="A1184" s="37" t="s">
        <v>11177</v>
      </c>
      <c r="B1184" s="37" t="s">
        <v>11178</v>
      </c>
      <c r="C1184" s="37" t="s">
        <v>6928</v>
      </c>
      <c r="D1184" s="37" t="s">
        <v>12259</v>
      </c>
      <c r="E1184" s="37">
        <v>1.26</v>
      </c>
      <c r="F1184" s="37">
        <v>0</v>
      </c>
      <c r="G1184" s="37">
        <v>8.35</v>
      </c>
      <c r="H1184" s="37">
        <v>4.57</v>
      </c>
      <c r="I1184" s="37">
        <v>0</v>
      </c>
      <c r="J1184" s="37">
        <v>3.8</v>
      </c>
      <c r="K1184" s="37">
        <v>14.37</v>
      </c>
      <c r="L1184" s="37">
        <v>0</v>
      </c>
      <c r="M1184" s="37">
        <v>2.57</v>
      </c>
      <c r="N1184" s="37">
        <v>8.41</v>
      </c>
      <c r="O1184" s="37">
        <v>0</v>
      </c>
      <c r="P1184" s="37">
        <v>4.8</v>
      </c>
      <c r="Q1184">
        <f t="shared" si="54"/>
        <v>5.83</v>
      </c>
      <c r="R1184">
        <f t="shared" si="55"/>
        <v>24.04</v>
      </c>
      <c r="S1184" t="str">
        <f>VLOOKUP(C1184*1,effectif!A:BA,53,0)</f>
        <v>700073</v>
      </c>
      <c r="T1184">
        <f t="shared" si="56"/>
        <v>305244</v>
      </c>
    </row>
    <row r="1185" spans="1:20" x14ac:dyDescent="0.25">
      <c r="A1185" s="37" t="s">
        <v>11177</v>
      </c>
      <c r="B1185" s="37" t="s">
        <v>11178</v>
      </c>
      <c r="C1185" s="37" t="s">
        <v>7781</v>
      </c>
      <c r="D1185" s="37" t="s">
        <v>12260</v>
      </c>
      <c r="E1185" s="37">
        <v>3.5</v>
      </c>
      <c r="F1185" s="37">
        <v>0</v>
      </c>
      <c r="G1185" s="37">
        <v>0</v>
      </c>
      <c r="H1185" s="37"/>
      <c r="I1185" s="37"/>
      <c r="J1185" s="37"/>
      <c r="K1185" s="37"/>
      <c r="L1185" s="37"/>
      <c r="M1185" s="37"/>
      <c r="N1185" s="37"/>
      <c r="O1185" s="37"/>
      <c r="P1185" s="37"/>
      <c r="Q1185">
        <f t="shared" si="54"/>
        <v>3.5</v>
      </c>
      <c r="R1185">
        <f t="shared" si="55"/>
        <v>3.5</v>
      </c>
      <c r="S1185" t="str">
        <f>VLOOKUP(C1185*1,effectif!A:BA,53,0)</f>
        <v>700073</v>
      </c>
      <c r="T1185">
        <f t="shared" si="56"/>
        <v>305680</v>
      </c>
    </row>
    <row r="1186" spans="1:20" x14ac:dyDescent="0.25">
      <c r="A1186" s="37" t="s">
        <v>11177</v>
      </c>
      <c r="B1186" s="37" t="s">
        <v>11178</v>
      </c>
      <c r="C1186" s="37" t="s">
        <v>5129</v>
      </c>
      <c r="D1186" s="37" t="s">
        <v>12261</v>
      </c>
      <c r="E1186" s="37">
        <v>0</v>
      </c>
      <c r="F1186" s="37" t="s">
        <v>11181</v>
      </c>
      <c r="G1186" s="37">
        <v>0</v>
      </c>
      <c r="H1186" s="37">
        <v>0</v>
      </c>
      <c r="I1186" s="37">
        <v>0</v>
      </c>
      <c r="J1186" s="37">
        <v>0</v>
      </c>
      <c r="K1186" s="37">
        <v>12.46</v>
      </c>
      <c r="L1186" s="37">
        <v>0</v>
      </c>
      <c r="M1186" s="37"/>
      <c r="N1186" s="37">
        <v>18.61</v>
      </c>
      <c r="O1186" s="37">
        <v>0</v>
      </c>
      <c r="P1186" s="37">
        <v>12.63</v>
      </c>
      <c r="Q1186">
        <f t="shared" si="54"/>
        <v>0</v>
      </c>
      <c r="R1186">
        <f t="shared" si="55"/>
        <v>31.07</v>
      </c>
      <c r="S1186" t="str">
        <f>VLOOKUP(C1186*1,effectif!A:BA,53,0)</f>
        <v>700073</v>
      </c>
      <c r="T1186">
        <f t="shared" si="56"/>
        <v>300493</v>
      </c>
    </row>
    <row r="1187" spans="1:20" x14ac:dyDescent="0.25">
      <c r="A1187" s="37" t="s">
        <v>11177</v>
      </c>
      <c r="B1187" s="37" t="s">
        <v>11178</v>
      </c>
      <c r="C1187" s="37" t="s">
        <v>5739</v>
      </c>
      <c r="D1187" s="37" t="s">
        <v>12262</v>
      </c>
      <c r="E1187" s="37"/>
      <c r="F1187" s="37"/>
      <c r="G1187" s="37"/>
      <c r="H1187" s="37"/>
      <c r="I1187" s="37"/>
      <c r="J1187" s="37"/>
      <c r="K1187" s="37"/>
      <c r="L1187" s="37"/>
      <c r="M1187" s="37"/>
      <c r="N1187" s="37"/>
      <c r="O1187" s="37"/>
      <c r="P1187" s="37"/>
      <c r="Q1187">
        <f t="shared" si="54"/>
        <v>0</v>
      </c>
      <c r="R1187">
        <f t="shared" si="55"/>
        <v>0</v>
      </c>
      <c r="S1187" t="str">
        <f>VLOOKUP(C1187*1,effectif!A:BA,53,0)</f>
        <v>700073</v>
      </c>
      <c r="T1187">
        <f t="shared" si="56"/>
        <v>306303</v>
      </c>
    </row>
    <row r="1188" spans="1:20" x14ac:dyDescent="0.25">
      <c r="A1188" s="37" t="s">
        <v>11177</v>
      </c>
      <c r="B1188" s="37" t="s">
        <v>11178</v>
      </c>
      <c r="C1188" s="37" t="s">
        <v>10525</v>
      </c>
      <c r="D1188" s="37" t="s">
        <v>11189</v>
      </c>
      <c r="E1188" s="37"/>
      <c r="F1188" s="37"/>
      <c r="G1188" s="37"/>
      <c r="H1188" s="37"/>
      <c r="I1188" s="37"/>
      <c r="J1188" s="37"/>
      <c r="K1188" s="37"/>
      <c r="L1188" s="37"/>
      <c r="M1188" s="37"/>
      <c r="N1188" s="37"/>
      <c r="O1188" s="37"/>
      <c r="P1188" s="37"/>
      <c r="Q1188">
        <f t="shared" si="54"/>
        <v>0</v>
      </c>
      <c r="R1188">
        <f t="shared" si="55"/>
        <v>0</v>
      </c>
      <c r="S1188" t="str">
        <f>VLOOKUP(C1188*1,effectif!A:BA,53,0)</f>
        <v>700073</v>
      </c>
      <c r="T1188">
        <f t="shared" si="56"/>
        <v>96477</v>
      </c>
    </row>
    <row r="1189" spans="1:20" x14ac:dyDescent="0.25">
      <c r="A1189" s="37" t="s">
        <v>11172</v>
      </c>
      <c r="B1189" s="37" t="s">
        <v>11081</v>
      </c>
      <c r="C1189" s="37" t="s">
        <v>2071</v>
      </c>
      <c r="D1189" s="37" t="s">
        <v>12263</v>
      </c>
      <c r="E1189" s="37">
        <v>3.67</v>
      </c>
      <c r="F1189" s="37">
        <v>0.28999999999999998</v>
      </c>
      <c r="G1189" s="37">
        <v>1.1100000000000001</v>
      </c>
      <c r="H1189" s="37">
        <v>6.45</v>
      </c>
      <c r="I1189" s="37">
        <v>0.6</v>
      </c>
      <c r="J1189" s="37">
        <v>2.52</v>
      </c>
      <c r="K1189" s="37">
        <v>11.22</v>
      </c>
      <c r="L1189" s="37">
        <v>0.95</v>
      </c>
      <c r="M1189" s="37">
        <v>4.9000000000000004</v>
      </c>
      <c r="N1189" s="37">
        <v>15.32</v>
      </c>
      <c r="O1189" s="37">
        <v>3.28</v>
      </c>
      <c r="P1189" s="37">
        <v>6.54</v>
      </c>
      <c r="Q1189">
        <f t="shared" si="54"/>
        <v>10.120000000000001</v>
      </c>
      <c r="R1189">
        <f t="shared" si="55"/>
        <v>30.21</v>
      </c>
      <c r="S1189">
        <f>VLOOKUP(C1189*1,effectif!A:BA,53,0)</f>
        <v>0</v>
      </c>
      <c r="T1189">
        <f t="shared" si="56"/>
        <v>306176</v>
      </c>
    </row>
    <row r="1190" spans="1:20" x14ac:dyDescent="0.25">
      <c r="A1190" s="37" t="s">
        <v>11174</v>
      </c>
      <c r="B1190" s="37" t="s">
        <v>11175</v>
      </c>
      <c r="C1190" s="37" t="s">
        <v>2136</v>
      </c>
      <c r="D1190" s="37" t="s">
        <v>12264</v>
      </c>
      <c r="E1190" s="37">
        <v>2.38</v>
      </c>
      <c r="F1190" s="37">
        <v>0.3</v>
      </c>
      <c r="G1190" s="37">
        <v>0.6</v>
      </c>
      <c r="H1190" s="37">
        <v>4.95</v>
      </c>
      <c r="I1190" s="37">
        <v>1.03</v>
      </c>
      <c r="J1190" s="37">
        <v>4.16</v>
      </c>
      <c r="K1190" s="37">
        <v>11.86</v>
      </c>
      <c r="L1190" s="37">
        <v>2.11</v>
      </c>
      <c r="M1190" s="37">
        <v>9.2799999999999994</v>
      </c>
      <c r="N1190" s="37">
        <v>15.98</v>
      </c>
      <c r="O1190" s="37">
        <v>6.19</v>
      </c>
      <c r="P1190" s="37">
        <v>6.27</v>
      </c>
      <c r="Q1190">
        <f t="shared" si="54"/>
        <v>7.33</v>
      </c>
      <c r="R1190">
        <f t="shared" si="55"/>
        <v>30.22</v>
      </c>
      <c r="S1190" t="str">
        <f>VLOOKUP(C1190*1,effectif!A:BA,53,0)</f>
        <v>071083</v>
      </c>
      <c r="T1190">
        <f t="shared" si="56"/>
        <v>172830</v>
      </c>
    </row>
    <row r="1191" spans="1:20" x14ac:dyDescent="0.25">
      <c r="A1191" s="37" t="s">
        <v>11177</v>
      </c>
      <c r="B1191" s="37" t="s">
        <v>11178</v>
      </c>
      <c r="C1191" s="37" t="s">
        <v>4826</v>
      </c>
      <c r="D1191" s="37" t="s">
        <v>12266</v>
      </c>
      <c r="E1191" s="37">
        <v>2.85</v>
      </c>
      <c r="F1191" s="37">
        <v>0</v>
      </c>
      <c r="G1191" s="37">
        <v>0</v>
      </c>
      <c r="H1191" s="37">
        <v>7.09</v>
      </c>
      <c r="I1191" s="37">
        <v>0.89</v>
      </c>
      <c r="J1191" s="37">
        <v>24.65</v>
      </c>
      <c r="K1191" s="37">
        <v>14.84</v>
      </c>
      <c r="L1191" s="37">
        <v>0.76</v>
      </c>
      <c r="M1191" s="37">
        <v>27.35</v>
      </c>
      <c r="N1191" s="37">
        <v>15.51</v>
      </c>
      <c r="O1191" s="37">
        <v>2.4</v>
      </c>
      <c r="P1191" s="37">
        <v>4.5599999999999996</v>
      </c>
      <c r="Q1191">
        <f t="shared" si="54"/>
        <v>9.94</v>
      </c>
      <c r="R1191">
        <f t="shared" si="55"/>
        <v>33.200000000000003</v>
      </c>
      <c r="S1191" t="str">
        <f>VLOOKUP(C1191*1,effectif!A:BA,53,0)</f>
        <v>071083</v>
      </c>
      <c r="T1191">
        <f t="shared" si="56"/>
        <v>302912</v>
      </c>
    </row>
    <row r="1192" spans="1:20" x14ac:dyDescent="0.25">
      <c r="A1192" s="37" t="s">
        <v>11177</v>
      </c>
      <c r="B1192" s="37" t="s">
        <v>11178</v>
      </c>
      <c r="C1192" s="37" t="s">
        <v>8000</v>
      </c>
      <c r="D1192" s="37" t="s">
        <v>12265</v>
      </c>
      <c r="E1192" s="37"/>
      <c r="F1192" s="37"/>
      <c r="G1192" s="37"/>
      <c r="H1192" s="37"/>
      <c r="I1192" s="37"/>
      <c r="J1192" s="37"/>
      <c r="K1192" s="37"/>
      <c r="L1192" s="37"/>
      <c r="M1192" s="37"/>
      <c r="N1192" s="37"/>
      <c r="O1192" s="37"/>
      <c r="P1192" s="37"/>
      <c r="Q1192">
        <f t="shared" si="54"/>
        <v>0</v>
      </c>
      <c r="R1192">
        <f t="shared" si="55"/>
        <v>0</v>
      </c>
      <c r="S1192" t="str">
        <f>VLOOKUP(C1192*1,effectif!A:BA,53,0)</f>
        <v>071083</v>
      </c>
      <c r="T1192">
        <f t="shared" si="56"/>
        <v>306404</v>
      </c>
    </row>
    <row r="1193" spans="1:20" x14ac:dyDescent="0.25">
      <c r="A1193" s="37" t="s">
        <v>11177</v>
      </c>
      <c r="B1193" s="37" t="s">
        <v>11178</v>
      </c>
      <c r="C1193" s="37" t="s">
        <v>3224</v>
      </c>
      <c r="D1193" s="37" t="s">
        <v>12267</v>
      </c>
      <c r="E1193" s="37"/>
      <c r="F1193" s="37"/>
      <c r="G1193" s="37"/>
      <c r="H1193" s="37"/>
      <c r="I1193" s="37"/>
      <c r="J1193" s="37"/>
      <c r="K1193" s="37"/>
      <c r="L1193" s="37"/>
      <c r="M1193" s="37"/>
      <c r="N1193" s="37"/>
      <c r="O1193" s="37"/>
      <c r="P1193" s="37"/>
      <c r="Q1193">
        <f t="shared" si="54"/>
        <v>0</v>
      </c>
      <c r="R1193">
        <f t="shared" si="55"/>
        <v>0</v>
      </c>
      <c r="S1193" t="str">
        <f>VLOOKUP(C1193*1,effectif!A:BA,53,0)</f>
        <v>071083</v>
      </c>
      <c r="T1193">
        <f t="shared" si="56"/>
        <v>306285</v>
      </c>
    </row>
    <row r="1194" spans="1:20" x14ac:dyDescent="0.25">
      <c r="A1194" s="37" t="s">
        <v>11177</v>
      </c>
      <c r="B1194" s="37" t="s">
        <v>11178</v>
      </c>
      <c r="C1194" s="37" t="s">
        <v>6119</v>
      </c>
      <c r="D1194" s="37" t="s">
        <v>14016</v>
      </c>
      <c r="E1194" s="37"/>
      <c r="F1194" s="37"/>
      <c r="G1194" s="37"/>
      <c r="H1194" s="37"/>
      <c r="I1194" s="37"/>
      <c r="J1194" s="37"/>
      <c r="K1194" s="37"/>
      <c r="L1194" s="37"/>
      <c r="M1194" s="37"/>
      <c r="N1194" s="37"/>
      <c r="O1194" s="37"/>
      <c r="P1194" s="37"/>
      <c r="Q1194">
        <f t="shared" si="54"/>
        <v>0</v>
      </c>
      <c r="R1194">
        <f t="shared" si="55"/>
        <v>0</v>
      </c>
      <c r="S1194" t="str">
        <f>VLOOKUP(C1194*1,effectif!A:BA,53,0)</f>
        <v>071083</v>
      </c>
      <c r="T1194">
        <f t="shared" si="56"/>
        <v>306457</v>
      </c>
    </row>
    <row r="1195" spans="1:20" x14ac:dyDescent="0.25">
      <c r="A1195" s="37" t="s">
        <v>11177</v>
      </c>
      <c r="B1195" s="37" t="s">
        <v>11178</v>
      </c>
      <c r="C1195" s="37" t="s">
        <v>2133</v>
      </c>
      <c r="D1195" s="37" t="s">
        <v>12268</v>
      </c>
      <c r="E1195" s="37">
        <v>1.23</v>
      </c>
      <c r="F1195" s="37">
        <v>0</v>
      </c>
      <c r="G1195" s="37">
        <v>0</v>
      </c>
      <c r="H1195" s="37">
        <v>5.09</v>
      </c>
      <c r="I1195" s="37">
        <v>1.1599999999999999</v>
      </c>
      <c r="J1195" s="37">
        <v>0</v>
      </c>
      <c r="K1195" s="37">
        <v>7.49</v>
      </c>
      <c r="L1195" s="37">
        <v>0</v>
      </c>
      <c r="M1195" s="37">
        <v>0</v>
      </c>
      <c r="N1195" s="37"/>
      <c r="O1195" s="37">
        <v>0</v>
      </c>
      <c r="P1195" s="37">
        <v>0</v>
      </c>
      <c r="Q1195">
        <f t="shared" si="54"/>
        <v>6.32</v>
      </c>
      <c r="R1195">
        <f t="shared" si="55"/>
        <v>8.7200000000000006</v>
      </c>
      <c r="S1195" t="str">
        <f>VLOOKUP(C1195*1,effectif!A:BA,53,0)</f>
        <v>071083</v>
      </c>
      <c r="T1195">
        <f t="shared" si="56"/>
        <v>305335</v>
      </c>
    </row>
    <row r="1196" spans="1:20" x14ac:dyDescent="0.25">
      <c r="A1196" s="37" t="s">
        <v>11177</v>
      </c>
      <c r="B1196" s="37" t="s">
        <v>11178</v>
      </c>
      <c r="C1196" s="37" t="s">
        <v>5022</v>
      </c>
      <c r="D1196" s="37" t="s">
        <v>12269</v>
      </c>
      <c r="E1196" s="37">
        <v>2.65</v>
      </c>
      <c r="F1196" s="37">
        <v>19.809999999999999</v>
      </c>
      <c r="G1196" s="37">
        <v>0</v>
      </c>
      <c r="H1196" s="37">
        <v>7.18</v>
      </c>
      <c r="I1196" s="37">
        <v>0</v>
      </c>
      <c r="J1196" s="37">
        <v>0</v>
      </c>
      <c r="K1196" s="37">
        <v>17.170000000000002</v>
      </c>
      <c r="L1196" s="37">
        <v>10.95</v>
      </c>
      <c r="M1196" s="37">
        <v>0</v>
      </c>
      <c r="N1196" s="37">
        <v>15.31</v>
      </c>
      <c r="O1196" s="37">
        <v>5.28</v>
      </c>
      <c r="P1196" s="37">
        <v>13.96</v>
      </c>
      <c r="Q1196">
        <f t="shared" si="54"/>
        <v>9.83</v>
      </c>
      <c r="R1196">
        <f t="shared" si="55"/>
        <v>35.130000000000003</v>
      </c>
      <c r="S1196" t="str">
        <f>VLOOKUP(C1196*1,effectif!A:BA,53,0)</f>
        <v>071083</v>
      </c>
      <c r="T1196">
        <f t="shared" si="56"/>
        <v>179256</v>
      </c>
    </row>
    <row r="1197" spans="1:20" x14ac:dyDescent="0.25">
      <c r="A1197" s="37" t="s">
        <v>11177</v>
      </c>
      <c r="B1197" s="37" t="s">
        <v>11178</v>
      </c>
      <c r="C1197" s="37" t="s">
        <v>4718</v>
      </c>
      <c r="D1197" s="37" t="s">
        <v>12270</v>
      </c>
      <c r="E1197" s="37">
        <v>3.03</v>
      </c>
      <c r="F1197" s="37">
        <v>0</v>
      </c>
      <c r="G1197" s="37">
        <v>0</v>
      </c>
      <c r="H1197" s="37">
        <v>4.4800000000000004</v>
      </c>
      <c r="I1197" s="37">
        <v>0</v>
      </c>
      <c r="J1197" s="37">
        <v>0</v>
      </c>
      <c r="K1197" s="37">
        <v>13.29</v>
      </c>
      <c r="L1197" s="37">
        <v>0</v>
      </c>
      <c r="M1197" s="37">
        <v>0</v>
      </c>
      <c r="N1197" s="37">
        <v>13.37</v>
      </c>
      <c r="O1197" s="37">
        <v>0</v>
      </c>
      <c r="P1197" s="37">
        <v>0</v>
      </c>
      <c r="Q1197">
        <f t="shared" si="54"/>
        <v>7.51</v>
      </c>
      <c r="R1197">
        <f t="shared" si="55"/>
        <v>29.689999999999998</v>
      </c>
      <c r="S1197" t="str">
        <f>VLOOKUP(C1197*1,effectif!A:BA,53,0)</f>
        <v>071083</v>
      </c>
      <c r="T1197">
        <f t="shared" si="56"/>
        <v>303452</v>
      </c>
    </row>
    <row r="1198" spans="1:20" x14ac:dyDescent="0.25">
      <c r="A1198" s="37" t="s">
        <v>11177</v>
      </c>
      <c r="B1198" s="37" t="s">
        <v>11178</v>
      </c>
      <c r="C1198" s="37" t="s">
        <v>4568</v>
      </c>
      <c r="D1198" s="37" t="s">
        <v>12271</v>
      </c>
      <c r="E1198" s="37">
        <v>1.1399999999999999</v>
      </c>
      <c r="F1198" s="37">
        <v>0</v>
      </c>
      <c r="G1198" s="37">
        <v>0</v>
      </c>
      <c r="H1198" s="37">
        <v>1.73</v>
      </c>
      <c r="I1198" s="37">
        <v>0</v>
      </c>
      <c r="J1198" s="37">
        <v>0</v>
      </c>
      <c r="K1198" s="37">
        <v>9</v>
      </c>
      <c r="L1198" s="37">
        <v>0</v>
      </c>
      <c r="M1198" s="37">
        <v>0</v>
      </c>
      <c r="N1198" s="37"/>
      <c r="O1198" s="37"/>
      <c r="P1198" s="37"/>
      <c r="Q1198">
        <f t="shared" si="54"/>
        <v>2.87</v>
      </c>
      <c r="R1198">
        <f t="shared" si="55"/>
        <v>10.14</v>
      </c>
      <c r="S1198" t="str">
        <f>VLOOKUP(C1198*1,effectif!A:BA,53,0)</f>
        <v>071083</v>
      </c>
      <c r="T1198">
        <f t="shared" si="56"/>
        <v>305323</v>
      </c>
    </row>
    <row r="1199" spans="1:20" x14ac:dyDescent="0.25">
      <c r="A1199" s="37" t="s">
        <v>11177</v>
      </c>
      <c r="B1199" s="37" t="s">
        <v>11178</v>
      </c>
      <c r="C1199" s="37" t="s">
        <v>6306</v>
      </c>
      <c r="D1199" s="37" t="s">
        <v>12272</v>
      </c>
      <c r="E1199" s="37">
        <v>0.64</v>
      </c>
      <c r="F1199" s="37">
        <v>0</v>
      </c>
      <c r="G1199" s="37">
        <v>2.89</v>
      </c>
      <c r="H1199" s="37">
        <v>4.6500000000000004</v>
      </c>
      <c r="I1199" s="37">
        <v>4.99</v>
      </c>
      <c r="J1199" s="37">
        <v>0</v>
      </c>
      <c r="K1199" s="37">
        <v>9.3800000000000008</v>
      </c>
      <c r="L1199" s="37">
        <v>3.81</v>
      </c>
      <c r="M1199" s="37">
        <v>13.48</v>
      </c>
      <c r="N1199" s="37">
        <v>18.8</v>
      </c>
      <c r="O1199" s="37">
        <v>23.37</v>
      </c>
      <c r="P1199" s="37">
        <v>0</v>
      </c>
      <c r="Q1199">
        <f t="shared" si="54"/>
        <v>5.29</v>
      </c>
      <c r="R1199">
        <f t="shared" si="55"/>
        <v>28.82</v>
      </c>
      <c r="S1199" t="str">
        <f>VLOOKUP(C1199*1,effectif!A:BA,53,0)</f>
        <v>071083</v>
      </c>
      <c r="T1199">
        <f t="shared" si="56"/>
        <v>304765</v>
      </c>
    </row>
    <row r="1200" spans="1:20" x14ac:dyDescent="0.25">
      <c r="A1200" s="37" t="s">
        <v>11177</v>
      </c>
      <c r="B1200" s="37" t="s">
        <v>11178</v>
      </c>
      <c r="C1200" s="37" t="s">
        <v>10523</v>
      </c>
      <c r="D1200" s="37" t="s">
        <v>11189</v>
      </c>
      <c r="E1200" s="37"/>
      <c r="F1200" s="37"/>
      <c r="G1200" s="37"/>
      <c r="H1200" s="37"/>
      <c r="I1200" s="37"/>
      <c r="J1200" s="37"/>
      <c r="K1200" s="37"/>
      <c r="L1200" s="37"/>
      <c r="M1200" s="37"/>
      <c r="N1200" s="37"/>
      <c r="O1200" s="37"/>
      <c r="P1200" s="37"/>
      <c r="Q1200">
        <f t="shared" si="54"/>
        <v>0</v>
      </c>
      <c r="R1200">
        <f t="shared" si="55"/>
        <v>0</v>
      </c>
      <c r="S1200" t="str">
        <f>VLOOKUP(C1200*1,effectif!A:BA,53,0)</f>
        <v>071083</v>
      </c>
      <c r="T1200">
        <f t="shared" si="56"/>
        <v>96487</v>
      </c>
    </row>
    <row r="1201" spans="1:20" x14ac:dyDescent="0.25">
      <c r="A1201" s="37" t="s">
        <v>11177</v>
      </c>
      <c r="B1201" s="37" t="s">
        <v>11178</v>
      </c>
      <c r="C1201" s="37" t="s">
        <v>8004</v>
      </c>
      <c r="D1201" s="37" t="s">
        <v>11189</v>
      </c>
      <c r="E1201" s="37"/>
      <c r="F1201" s="37"/>
      <c r="G1201" s="37"/>
      <c r="H1201" s="37"/>
      <c r="I1201" s="37"/>
      <c r="J1201" s="37"/>
      <c r="K1201" s="37"/>
      <c r="L1201" s="37"/>
      <c r="M1201" s="37"/>
      <c r="N1201" s="37"/>
      <c r="O1201" s="37"/>
      <c r="P1201" s="37"/>
      <c r="Q1201">
        <f t="shared" si="54"/>
        <v>0</v>
      </c>
      <c r="R1201">
        <f t="shared" si="55"/>
        <v>0</v>
      </c>
      <c r="S1201" t="str">
        <f>VLOOKUP(C1201*1,effectif!A:BA,53,0)</f>
        <v>071083</v>
      </c>
      <c r="T1201">
        <f t="shared" si="56"/>
        <v>96488</v>
      </c>
    </row>
    <row r="1202" spans="1:20" x14ac:dyDescent="0.25">
      <c r="A1202" s="37" t="s">
        <v>11177</v>
      </c>
      <c r="B1202" s="37" t="s">
        <v>11178</v>
      </c>
      <c r="C1202" s="37" t="s">
        <v>10508</v>
      </c>
      <c r="D1202" s="37" t="s">
        <v>11189</v>
      </c>
      <c r="E1202" s="37"/>
      <c r="F1202" s="37"/>
      <c r="G1202" s="37"/>
      <c r="H1202" s="37"/>
      <c r="I1202" s="37"/>
      <c r="J1202" s="37"/>
      <c r="K1202" s="37"/>
      <c r="L1202" s="37"/>
      <c r="M1202" s="37"/>
      <c r="N1202" s="37"/>
      <c r="O1202" s="37"/>
      <c r="P1202" s="37"/>
      <c r="Q1202">
        <f t="shared" si="54"/>
        <v>0</v>
      </c>
      <c r="R1202">
        <f t="shared" si="55"/>
        <v>0</v>
      </c>
      <c r="S1202" t="str">
        <f>VLOOKUP(C1202*1,effectif!A:BA,53,0)</f>
        <v>071083</v>
      </c>
      <c r="T1202">
        <f t="shared" si="56"/>
        <v>96513</v>
      </c>
    </row>
    <row r="1203" spans="1:20" x14ac:dyDescent="0.25">
      <c r="A1203" s="37" t="s">
        <v>11177</v>
      </c>
      <c r="B1203" s="37" t="s">
        <v>11178</v>
      </c>
      <c r="C1203" s="37" t="s">
        <v>9908</v>
      </c>
      <c r="D1203" s="37" t="s">
        <v>11189</v>
      </c>
      <c r="E1203" s="37"/>
      <c r="F1203" s="37"/>
      <c r="G1203" s="37"/>
      <c r="H1203" s="37"/>
      <c r="I1203" s="37"/>
      <c r="J1203" s="37"/>
      <c r="K1203" s="37"/>
      <c r="L1203" s="37"/>
      <c r="M1203" s="37"/>
      <c r="N1203" s="37"/>
      <c r="O1203" s="37"/>
      <c r="P1203" s="37"/>
      <c r="Q1203">
        <f t="shared" si="54"/>
        <v>0</v>
      </c>
      <c r="R1203">
        <f t="shared" si="55"/>
        <v>0</v>
      </c>
      <c r="S1203" t="str">
        <f>VLOOKUP(C1203*1,effectif!A:BA,53,0)</f>
        <v>071083</v>
      </c>
      <c r="T1203">
        <f t="shared" si="56"/>
        <v>98403</v>
      </c>
    </row>
    <row r="1204" spans="1:20" x14ac:dyDescent="0.25">
      <c r="A1204" s="37" t="s">
        <v>11177</v>
      </c>
      <c r="B1204" s="37" t="s">
        <v>11178</v>
      </c>
      <c r="C1204" s="37" t="s">
        <v>9763</v>
      </c>
      <c r="D1204" s="37" t="s">
        <v>11189</v>
      </c>
      <c r="E1204" s="37"/>
      <c r="F1204" s="37"/>
      <c r="G1204" s="37"/>
      <c r="H1204" s="37"/>
      <c r="I1204" s="37"/>
      <c r="J1204" s="37"/>
      <c r="K1204" s="37"/>
      <c r="L1204" s="37"/>
      <c r="M1204" s="37"/>
      <c r="N1204" s="37"/>
      <c r="O1204" s="37"/>
      <c r="P1204" s="37"/>
      <c r="Q1204">
        <f t="shared" si="54"/>
        <v>0</v>
      </c>
      <c r="R1204">
        <f t="shared" si="55"/>
        <v>0</v>
      </c>
      <c r="S1204" t="str">
        <f>VLOOKUP(C1204*1,effectif!A:BA,53,0)</f>
        <v>071083</v>
      </c>
      <c r="T1204">
        <f t="shared" si="56"/>
        <v>98993</v>
      </c>
    </row>
    <row r="1205" spans="1:20" x14ac:dyDescent="0.25">
      <c r="A1205" s="37" t="s">
        <v>11177</v>
      </c>
      <c r="B1205" s="37" t="s">
        <v>11178</v>
      </c>
      <c r="C1205" s="37" t="s">
        <v>9594</v>
      </c>
      <c r="D1205" s="37" t="s">
        <v>11189</v>
      </c>
      <c r="E1205" s="37"/>
      <c r="F1205" s="37"/>
      <c r="G1205" s="37"/>
      <c r="H1205" s="37"/>
      <c r="I1205" s="37"/>
      <c r="J1205" s="37"/>
      <c r="K1205" s="37"/>
      <c r="L1205" s="37"/>
      <c r="M1205" s="37"/>
      <c r="N1205" s="37"/>
      <c r="O1205" s="37"/>
      <c r="P1205" s="37"/>
      <c r="Q1205">
        <f t="shared" si="54"/>
        <v>0</v>
      </c>
      <c r="R1205">
        <f t="shared" si="55"/>
        <v>0</v>
      </c>
      <c r="S1205" t="str">
        <f>VLOOKUP(C1205*1,effectif!A:BA,53,0)</f>
        <v>071083</v>
      </c>
      <c r="T1205">
        <f t="shared" si="56"/>
        <v>99681</v>
      </c>
    </row>
    <row r="1206" spans="1:20" x14ac:dyDescent="0.25">
      <c r="A1206" s="37" t="s">
        <v>11177</v>
      </c>
      <c r="B1206" s="37" t="s">
        <v>11178</v>
      </c>
      <c r="C1206" s="37" t="s">
        <v>9018</v>
      </c>
      <c r="D1206" s="37" t="s">
        <v>11189</v>
      </c>
      <c r="E1206" s="37"/>
      <c r="F1206" s="37"/>
      <c r="G1206" s="37"/>
      <c r="H1206" s="37"/>
      <c r="I1206" s="37"/>
      <c r="J1206" s="37"/>
      <c r="K1206" s="37"/>
      <c r="L1206" s="37"/>
      <c r="M1206" s="37"/>
      <c r="N1206" s="37"/>
      <c r="O1206" s="37"/>
      <c r="P1206" s="37"/>
      <c r="Q1206">
        <f t="shared" si="54"/>
        <v>0</v>
      </c>
      <c r="R1206">
        <f t="shared" si="55"/>
        <v>0</v>
      </c>
      <c r="S1206" t="str">
        <f>VLOOKUP(C1206*1,effectif!A:BA,53,0)</f>
        <v>071083</v>
      </c>
      <c r="T1206">
        <f t="shared" si="56"/>
        <v>992486</v>
      </c>
    </row>
    <row r="1207" spans="1:20" x14ac:dyDescent="0.25">
      <c r="A1207" s="37" t="s">
        <v>11174</v>
      </c>
      <c r="B1207" s="37" t="s">
        <v>11175</v>
      </c>
      <c r="C1207" s="37" t="s">
        <v>2068</v>
      </c>
      <c r="D1207" s="37" t="s">
        <v>12273</v>
      </c>
      <c r="E1207" s="37">
        <v>5.36</v>
      </c>
      <c r="F1207" s="37">
        <v>0.6</v>
      </c>
      <c r="G1207" s="37">
        <v>2.41</v>
      </c>
      <c r="H1207" s="37">
        <v>9.33</v>
      </c>
      <c r="I1207" s="37">
        <v>0.35</v>
      </c>
      <c r="J1207" s="37">
        <v>2.95</v>
      </c>
      <c r="K1207" s="37">
        <v>12.49</v>
      </c>
      <c r="L1207" s="37">
        <v>0.59</v>
      </c>
      <c r="M1207" s="37">
        <v>5.69</v>
      </c>
      <c r="N1207" s="37">
        <v>15.21</v>
      </c>
      <c r="O1207" s="37">
        <v>3.03</v>
      </c>
      <c r="P1207" s="37">
        <v>10.44</v>
      </c>
      <c r="Q1207">
        <f t="shared" si="54"/>
        <v>14.690000000000001</v>
      </c>
      <c r="R1207">
        <f t="shared" si="55"/>
        <v>33.06</v>
      </c>
      <c r="S1207" t="str">
        <f>VLOOKUP(C1207*1,effectif!A:BA,53,0)</f>
        <v>071088</v>
      </c>
      <c r="T1207">
        <f t="shared" si="56"/>
        <v>305540</v>
      </c>
    </row>
    <row r="1208" spans="1:20" x14ac:dyDescent="0.25">
      <c r="A1208" s="37" t="s">
        <v>11177</v>
      </c>
      <c r="B1208" s="37" t="s">
        <v>11178</v>
      </c>
      <c r="C1208" s="37" t="s">
        <v>2577</v>
      </c>
      <c r="D1208" s="37" t="s">
        <v>14017</v>
      </c>
      <c r="E1208" s="37"/>
      <c r="F1208" s="37"/>
      <c r="G1208" s="37"/>
      <c r="H1208" s="37"/>
      <c r="I1208" s="37"/>
      <c r="J1208" s="37"/>
      <c r="K1208" s="37"/>
      <c r="L1208" s="37"/>
      <c r="M1208" s="37"/>
      <c r="N1208" s="37"/>
      <c r="O1208" s="37"/>
      <c r="P1208" s="37"/>
      <c r="Q1208">
        <f t="shared" si="54"/>
        <v>0</v>
      </c>
      <c r="R1208">
        <f t="shared" si="55"/>
        <v>0</v>
      </c>
      <c r="S1208" t="str">
        <f>VLOOKUP(C1208*1,effectif!A:BA,53,0)</f>
        <v>071088</v>
      </c>
      <c r="T1208">
        <f t="shared" si="56"/>
        <v>306422</v>
      </c>
    </row>
    <row r="1209" spans="1:20" x14ac:dyDescent="0.25">
      <c r="A1209" s="37" t="s">
        <v>11177</v>
      </c>
      <c r="B1209" s="37" t="s">
        <v>11178</v>
      </c>
      <c r="C1209" s="37" t="s">
        <v>6661</v>
      </c>
      <c r="D1209" s="37" t="s">
        <v>12274</v>
      </c>
      <c r="E1209" s="37">
        <v>6.82</v>
      </c>
      <c r="F1209" s="37">
        <v>4.07</v>
      </c>
      <c r="G1209" s="37">
        <v>17.04</v>
      </c>
      <c r="H1209" s="37">
        <v>5.73</v>
      </c>
      <c r="I1209" s="37">
        <v>0</v>
      </c>
      <c r="J1209" s="37">
        <v>16.86</v>
      </c>
      <c r="K1209" s="37">
        <v>9.8000000000000007</v>
      </c>
      <c r="L1209" s="37">
        <v>0</v>
      </c>
      <c r="M1209" s="37">
        <v>30.4</v>
      </c>
      <c r="N1209" s="37">
        <v>8.58</v>
      </c>
      <c r="O1209" s="37">
        <v>0</v>
      </c>
      <c r="P1209" s="37">
        <v>27.58</v>
      </c>
      <c r="Q1209">
        <f t="shared" si="54"/>
        <v>12.55</v>
      </c>
      <c r="R1209">
        <f t="shared" si="55"/>
        <v>25.200000000000003</v>
      </c>
      <c r="S1209" t="str">
        <f>VLOOKUP(C1209*1,effectif!A:BA,53,0)</f>
        <v>071088</v>
      </c>
      <c r="T1209">
        <f t="shared" si="56"/>
        <v>188644</v>
      </c>
    </row>
    <row r="1210" spans="1:20" x14ac:dyDescent="0.25">
      <c r="A1210" s="37" t="s">
        <v>11177</v>
      </c>
      <c r="B1210" s="37" t="s">
        <v>11178</v>
      </c>
      <c r="C1210" s="37" t="s">
        <v>2653</v>
      </c>
      <c r="D1210" s="37" t="s">
        <v>12275</v>
      </c>
      <c r="E1210" s="37">
        <v>5.27</v>
      </c>
      <c r="F1210" s="37">
        <v>0.16</v>
      </c>
      <c r="G1210" s="37">
        <v>0</v>
      </c>
      <c r="H1210" s="37">
        <v>3.78</v>
      </c>
      <c r="I1210" s="37">
        <v>0</v>
      </c>
      <c r="J1210" s="37">
        <v>0</v>
      </c>
      <c r="K1210" s="37">
        <v>11.16</v>
      </c>
      <c r="L1210" s="37">
        <v>0.08</v>
      </c>
      <c r="M1210" s="37">
        <v>0</v>
      </c>
      <c r="N1210" s="37">
        <v>9.34</v>
      </c>
      <c r="O1210" s="37">
        <v>8.14</v>
      </c>
      <c r="P1210" s="37">
        <v>0</v>
      </c>
      <c r="Q1210">
        <f t="shared" si="54"/>
        <v>9.0499999999999989</v>
      </c>
      <c r="R1210">
        <f t="shared" si="55"/>
        <v>25.77</v>
      </c>
      <c r="S1210" t="str">
        <f>VLOOKUP(C1210*1,effectif!A:BA,53,0)</f>
        <v>071088</v>
      </c>
      <c r="T1210">
        <f t="shared" si="56"/>
        <v>169166</v>
      </c>
    </row>
    <row r="1211" spans="1:20" x14ac:dyDescent="0.25">
      <c r="A1211" s="37" t="s">
        <v>11177</v>
      </c>
      <c r="B1211" s="37" t="s">
        <v>11178</v>
      </c>
      <c r="C1211" s="37" t="s">
        <v>4292</v>
      </c>
      <c r="D1211" s="37" t="s">
        <v>12276</v>
      </c>
      <c r="E1211" s="37">
        <v>9.4700000000000006</v>
      </c>
      <c r="F1211" s="37">
        <v>0.72</v>
      </c>
      <c r="G1211" s="37">
        <v>0</v>
      </c>
      <c r="H1211" s="37">
        <v>13.35</v>
      </c>
      <c r="I1211" s="37">
        <v>0.69</v>
      </c>
      <c r="J1211" s="37">
        <v>0.81</v>
      </c>
      <c r="K1211" s="37">
        <v>14.54</v>
      </c>
      <c r="L1211" s="37">
        <v>0</v>
      </c>
      <c r="M1211" s="37">
        <v>0.42</v>
      </c>
      <c r="N1211" s="37">
        <v>15.47</v>
      </c>
      <c r="O1211" s="37">
        <v>1.42</v>
      </c>
      <c r="P1211" s="37">
        <v>8.06</v>
      </c>
      <c r="Q1211">
        <f t="shared" si="54"/>
        <v>22.82</v>
      </c>
      <c r="R1211">
        <f t="shared" si="55"/>
        <v>39.479999999999997</v>
      </c>
      <c r="S1211" t="str">
        <f>VLOOKUP(C1211*1,effectif!A:BA,53,0)</f>
        <v>071088</v>
      </c>
      <c r="T1211">
        <f t="shared" si="56"/>
        <v>300128</v>
      </c>
    </row>
    <row r="1212" spans="1:20" x14ac:dyDescent="0.25">
      <c r="A1212" s="37" t="s">
        <v>11177</v>
      </c>
      <c r="B1212" s="37" t="s">
        <v>11178</v>
      </c>
      <c r="C1212" s="37" t="s">
        <v>7476</v>
      </c>
      <c r="D1212" s="37" t="s">
        <v>12277</v>
      </c>
      <c r="E1212" s="37">
        <v>2.31</v>
      </c>
      <c r="F1212" s="37">
        <v>0</v>
      </c>
      <c r="G1212" s="37">
        <v>0</v>
      </c>
      <c r="H1212" s="37">
        <v>13.2</v>
      </c>
      <c r="I1212" s="37">
        <v>0</v>
      </c>
      <c r="J1212" s="37">
        <v>0</v>
      </c>
      <c r="K1212" s="37"/>
      <c r="L1212" s="37"/>
      <c r="M1212" s="37"/>
      <c r="N1212" s="37"/>
      <c r="O1212" s="37"/>
      <c r="P1212" s="37"/>
      <c r="Q1212">
        <f t="shared" si="54"/>
        <v>15.51</v>
      </c>
      <c r="R1212">
        <f t="shared" si="55"/>
        <v>2.31</v>
      </c>
      <c r="S1212" t="str">
        <f>VLOOKUP(C1212*1,effectif!A:BA,53,0)</f>
        <v>071088</v>
      </c>
      <c r="T1212">
        <f t="shared" si="56"/>
        <v>305520</v>
      </c>
    </row>
    <row r="1213" spans="1:20" x14ac:dyDescent="0.25">
      <c r="A1213" s="37" t="s">
        <v>11177</v>
      </c>
      <c r="B1213" s="37" t="s">
        <v>11178</v>
      </c>
      <c r="C1213" s="37" t="s">
        <v>6002</v>
      </c>
      <c r="D1213" s="37" t="s">
        <v>12278</v>
      </c>
      <c r="E1213" s="37">
        <v>1.59</v>
      </c>
      <c r="F1213" s="37">
        <v>1.1100000000000001</v>
      </c>
      <c r="G1213" s="37">
        <v>0</v>
      </c>
      <c r="H1213" s="37">
        <v>1.7</v>
      </c>
      <c r="I1213" s="37">
        <v>0</v>
      </c>
      <c r="J1213" s="37">
        <v>0</v>
      </c>
      <c r="K1213" s="37">
        <v>0</v>
      </c>
      <c r="L1213" s="37">
        <v>0</v>
      </c>
      <c r="M1213" s="37">
        <v>0</v>
      </c>
      <c r="N1213" s="37"/>
      <c r="O1213" s="37"/>
      <c r="P1213" s="37"/>
      <c r="Q1213">
        <f t="shared" si="54"/>
        <v>3.29</v>
      </c>
      <c r="R1213">
        <f t="shared" si="55"/>
        <v>1.59</v>
      </c>
      <c r="S1213" t="str">
        <f>VLOOKUP(C1213*1,effectif!A:BA,53,0)</f>
        <v>071088</v>
      </c>
      <c r="T1213">
        <f t="shared" si="56"/>
        <v>302148</v>
      </c>
    </row>
    <row r="1214" spans="1:20" x14ac:dyDescent="0.25">
      <c r="A1214" s="37" t="s">
        <v>11177</v>
      </c>
      <c r="B1214" s="37" t="s">
        <v>11178</v>
      </c>
      <c r="C1214" s="37" t="s">
        <v>9141</v>
      </c>
      <c r="D1214" s="37" t="s">
        <v>12279</v>
      </c>
      <c r="E1214" s="37"/>
      <c r="F1214" s="37"/>
      <c r="G1214" s="37"/>
      <c r="H1214" s="37"/>
      <c r="I1214" s="37"/>
      <c r="J1214" s="37"/>
      <c r="K1214" s="37"/>
      <c r="L1214" s="37"/>
      <c r="M1214" s="37"/>
      <c r="N1214" s="37"/>
      <c r="O1214" s="37"/>
      <c r="P1214" s="37"/>
      <c r="Q1214">
        <f t="shared" si="54"/>
        <v>0</v>
      </c>
      <c r="R1214">
        <f t="shared" si="55"/>
        <v>0</v>
      </c>
      <c r="S1214" t="str">
        <f>VLOOKUP(C1214*1,effectif!A:BA,53,0)</f>
        <v>071088</v>
      </c>
      <c r="T1214">
        <f t="shared" si="56"/>
        <v>306301</v>
      </c>
    </row>
    <row r="1215" spans="1:20" x14ac:dyDescent="0.25">
      <c r="A1215" s="37" t="s">
        <v>11177</v>
      </c>
      <c r="B1215" s="37" t="s">
        <v>11178</v>
      </c>
      <c r="C1215" s="37" t="s">
        <v>9021</v>
      </c>
      <c r="D1215" s="37" t="s">
        <v>12280</v>
      </c>
      <c r="E1215" s="37">
        <v>7.28</v>
      </c>
      <c r="F1215" s="37">
        <v>0</v>
      </c>
      <c r="G1215" s="37">
        <v>0</v>
      </c>
      <c r="H1215" s="37">
        <v>8.36</v>
      </c>
      <c r="I1215" s="37">
        <v>0</v>
      </c>
      <c r="J1215" s="37">
        <v>0</v>
      </c>
      <c r="K1215" s="37"/>
      <c r="L1215" s="37"/>
      <c r="M1215" s="37"/>
      <c r="N1215" s="37"/>
      <c r="O1215" s="37"/>
      <c r="P1215" s="37"/>
      <c r="Q1215">
        <f t="shared" si="54"/>
        <v>15.64</v>
      </c>
      <c r="R1215">
        <f t="shared" si="55"/>
        <v>7.28</v>
      </c>
      <c r="S1215" t="str">
        <f>VLOOKUP(C1215*1,effectif!A:BA,53,0)</f>
        <v>071088</v>
      </c>
      <c r="T1215">
        <f t="shared" si="56"/>
        <v>305471</v>
      </c>
    </row>
    <row r="1216" spans="1:20" x14ac:dyDescent="0.25">
      <c r="A1216" s="37" t="s">
        <v>11177</v>
      </c>
      <c r="B1216" s="37" t="s">
        <v>11178</v>
      </c>
      <c r="C1216" s="37" t="s">
        <v>10517</v>
      </c>
      <c r="D1216" s="37" t="s">
        <v>11189</v>
      </c>
      <c r="E1216" s="37"/>
      <c r="F1216" s="37"/>
      <c r="G1216" s="37"/>
      <c r="H1216" s="37"/>
      <c r="I1216" s="37"/>
      <c r="J1216" s="37"/>
      <c r="K1216" s="37"/>
      <c r="L1216" s="37"/>
      <c r="M1216" s="37"/>
      <c r="N1216" s="37"/>
      <c r="O1216" s="37"/>
      <c r="P1216" s="37"/>
      <c r="Q1216">
        <f t="shared" si="54"/>
        <v>0</v>
      </c>
      <c r="R1216">
        <f t="shared" si="55"/>
        <v>0</v>
      </c>
      <c r="S1216" t="str">
        <f>VLOOKUP(C1216*1,effectif!A:BA,53,0)</f>
        <v>071088</v>
      </c>
      <c r="T1216">
        <f t="shared" si="56"/>
        <v>96502</v>
      </c>
    </row>
    <row r="1217" spans="1:20" x14ac:dyDescent="0.25">
      <c r="A1217" s="37" t="s">
        <v>11177</v>
      </c>
      <c r="B1217" s="37" t="s">
        <v>11178</v>
      </c>
      <c r="C1217" s="37" t="s">
        <v>10510</v>
      </c>
      <c r="D1217" s="37" t="s">
        <v>11189</v>
      </c>
      <c r="E1217" s="37"/>
      <c r="F1217" s="37"/>
      <c r="G1217" s="37"/>
      <c r="H1217" s="37"/>
      <c r="I1217" s="37"/>
      <c r="J1217" s="37"/>
      <c r="K1217" s="37"/>
      <c r="L1217" s="37"/>
      <c r="M1217" s="37"/>
      <c r="N1217" s="37"/>
      <c r="O1217" s="37"/>
      <c r="P1217" s="37"/>
      <c r="Q1217">
        <f t="shared" si="54"/>
        <v>0</v>
      </c>
      <c r="R1217">
        <f t="shared" si="55"/>
        <v>0</v>
      </c>
      <c r="S1217" t="str">
        <f>VLOOKUP(C1217*1,effectif!A:BA,53,0)</f>
        <v>071088</v>
      </c>
      <c r="T1217">
        <f t="shared" si="56"/>
        <v>96508</v>
      </c>
    </row>
    <row r="1218" spans="1:20" x14ac:dyDescent="0.25">
      <c r="A1218" s="37" t="s">
        <v>11177</v>
      </c>
      <c r="B1218" s="37" t="s">
        <v>11178</v>
      </c>
      <c r="C1218" s="37" t="s">
        <v>10504</v>
      </c>
      <c r="D1218" s="37" t="s">
        <v>11189</v>
      </c>
      <c r="E1218" s="37"/>
      <c r="F1218" s="37"/>
      <c r="G1218" s="37"/>
      <c r="H1218" s="37"/>
      <c r="I1218" s="37"/>
      <c r="J1218" s="37"/>
      <c r="K1218" s="37"/>
      <c r="L1218" s="37"/>
      <c r="M1218" s="37"/>
      <c r="N1218" s="37"/>
      <c r="O1218" s="37"/>
      <c r="P1218" s="37"/>
      <c r="Q1218">
        <f t="shared" si="54"/>
        <v>0</v>
      </c>
      <c r="R1218">
        <f t="shared" si="55"/>
        <v>0</v>
      </c>
      <c r="S1218" t="str">
        <f>VLOOKUP(C1218*1,effectif!A:BA,53,0)</f>
        <v>071088</v>
      </c>
      <c r="T1218">
        <f t="shared" si="56"/>
        <v>96516</v>
      </c>
    </row>
    <row r="1219" spans="1:20" x14ac:dyDescent="0.25">
      <c r="A1219" s="37" t="s">
        <v>11177</v>
      </c>
      <c r="B1219" s="37" t="s">
        <v>11178</v>
      </c>
      <c r="C1219" s="37" t="s">
        <v>9870</v>
      </c>
      <c r="D1219" s="37" t="s">
        <v>11189</v>
      </c>
      <c r="E1219" s="37"/>
      <c r="F1219" s="37"/>
      <c r="G1219" s="37"/>
      <c r="H1219" s="37"/>
      <c r="I1219" s="37"/>
      <c r="J1219" s="37"/>
      <c r="K1219" s="37"/>
      <c r="L1219" s="37"/>
      <c r="M1219" s="37"/>
      <c r="N1219" s="37"/>
      <c r="O1219" s="37"/>
      <c r="P1219" s="37"/>
      <c r="Q1219">
        <f t="shared" ref="Q1219:Q1282" si="57">IFERROR(E1219+H1219,0)</f>
        <v>0</v>
      </c>
      <c r="R1219">
        <f t="shared" ref="R1219:R1282" si="58">IFERROR(E1219+K1219+N1219,0)</f>
        <v>0</v>
      </c>
      <c r="S1219" t="str">
        <f>VLOOKUP(C1219*1,effectif!A:BA,53,0)</f>
        <v>071088</v>
      </c>
      <c r="T1219">
        <f t="shared" ref="T1219:T1282" si="59">C1219*1</f>
        <v>98578</v>
      </c>
    </row>
    <row r="1220" spans="1:20" x14ac:dyDescent="0.25">
      <c r="A1220" s="37" t="s">
        <v>11177</v>
      </c>
      <c r="B1220" s="37" t="s">
        <v>11178</v>
      </c>
      <c r="C1220" s="37" t="s">
        <v>9773</v>
      </c>
      <c r="D1220" s="37" t="s">
        <v>11189</v>
      </c>
      <c r="E1220" s="37"/>
      <c r="F1220" s="37"/>
      <c r="G1220" s="37"/>
      <c r="H1220" s="37"/>
      <c r="I1220" s="37"/>
      <c r="J1220" s="37"/>
      <c r="K1220" s="37"/>
      <c r="L1220" s="37"/>
      <c r="M1220" s="37"/>
      <c r="N1220" s="37"/>
      <c r="O1220" s="37"/>
      <c r="P1220" s="37"/>
      <c r="Q1220">
        <f t="shared" si="57"/>
        <v>0</v>
      </c>
      <c r="R1220">
        <f t="shared" si="58"/>
        <v>0</v>
      </c>
      <c r="S1220" t="str">
        <f>VLOOKUP(C1220*1,effectif!A:BA,53,0)</f>
        <v>071088</v>
      </c>
      <c r="T1220">
        <f t="shared" si="59"/>
        <v>98966</v>
      </c>
    </row>
    <row r="1221" spans="1:20" x14ac:dyDescent="0.25">
      <c r="A1221" s="37" t="s">
        <v>11177</v>
      </c>
      <c r="B1221" s="37" t="s">
        <v>11178</v>
      </c>
      <c r="C1221" s="37" t="s">
        <v>9164</v>
      </c>
      <c r="D1221" s="37" t="s">
        <v>11189</v>
      </c>
      <c r="E1221" s="37"/>
      <c r="F1221" s="37"/>
      <c r="G1221" s="37"/>
      <c r="H1221" s="37"/>
      <c r="I1221" s="37"/>
      <c r="J1221" s="37"/>
      <c r="K1221" s="37"/>
      <c r="L1221" s="37"/>
      <c r="M1221" s="37"/>
      <c r="N1221" s="37"/>
      <c r="O1221" s="37"/>
      <c r="P1221" s="37"/>
      <c r="Q1221">
        <f t="shared" si="57"/>
        <v>0</v>
      </c>
      <c r="R1221">
        <f t="shared" si="58"/>
        <v>0</v>
      </c>
      <c r="S1221" t="str">
        <f>VLOOKUP(C1221*1,effectif!A:BA,53,0)</f>
        <v>071088</v>
      </c>
      <c r="T1221">
        <f t="shared" si="59"/>
        <v>992053</v>
      </c>
    </row>
    <row r="1222" spans="1:20" x14ac:dyDescent="0.25">
      <c r="A1222" s="37" t="s">
        <v>11177</v>
      </c>
      <c r="B1222" s="37" t="s">
        <v>11178</v>
      </c>
      <c r="C1222" s="37" t="s">
        <v>9004</v>
      </c>
      <c r="D1222" s="37" t="s">
        <v>11189</v>
      </c>
      <c r="E1222" s="37"/>
      <c r="F1222" s="37"/>
      <c r="G1222" s="37"/>
      <c r="H1222" s="37"/>
      <c r="I1222" s="37"/>
      <c r="J1222" s="37"/>
      <c r="K1222" s="37"/>
      <c r="L1222" s="37"/>
      <c r="M1222" s="37"/>
      <c r="N1222" s="37"/>
      <c r="O1222" s="37"/>
      <c r="P1222" s="37"/>
      <c r="Q1222">
        <f t="shared" si="57"/>
        <v>0</v>
      </c>
      <c r="R1222">
        <f t="shared" si="58"/>
        <v>0</v>
      </c>
      <c r="S1222" t="str">
        <f>VLOOKUP(C1222*1,effectif!A:BA,53,0)</f>
        <v>071088</v>
      </c>
      <c r="T1222">
        <f t="shared" si="59"/>
        <v>992562</v>
      </c>
    </row>
    <row r="1223" spans="1:20" x14ac:dyDescent="0.25">
      <c r="A1223" s="37" t="s">
        <v>11174</v>
      </c>
      <c r="B1223" s="37" t="s">
        <v>11175</v>
      </c>
      <c r="C1223" s="37" t="s">
        <v>2215</v>
      </c>
      <c r="D1223" s="37" t="s">
        <v>12281</v>
      </c>
      <c r="E1223" s="37">
        <v>3.69</v>
      </c>
      <c r="F1223" s="37">
        <v>0</v>
      </c>
      <c r="G1223" s="37">
        <v>0.46</v>
      </c>
      <c r="H1223" s="37">
        <v>6.34</v>
      </c>
      <c r="I1223" s="37">
        <v>0.45</v>
      </c>
      <c r="J1223" s="37">
        <v>1.24</v>
      </c>
      <c r="K1223" s="37">
        <v>9.59</v>
      </c>
      <c r="L1223" s="37">
        <v>0.25</v>
      </c>
      <c r="M1223" s="37">
        <v>2.21</v>
      </c>
      <c r="N1223" s="37">
        <v>14.66</v>
      </c>
      <c r="O1223" s="37">
        <v>0.71</v>
      </c>
      <c r="P1223" s="37">
        <v>5.26</v>
      </c>
      <c r="Q1223">
        <f t="shared" si="57"/>
        <v>10.029999999999999</v>
      </c>
      <c r="R1223">
        <f t="shared" si="58"/>
        <v>27.939999999999998</v>
      </c>
      <c r="S1223" t="str">
        <f>VLOOKUP(C1223*1,effectif!A:BA,53,0)</f>
        <v>071358</v>
      </c>
      <c r="T1223">
        <f t="shared" si="59"/>
        <v>302611</v>
      </c>
    </row>
    <row r="1224" spans="1:20" x14ac:dyDescent="0.25">
      <c r="A1224" s="37" t="s">
        <v>11177</v>
      </c>
      <c r="B1224" s="37" t="s">
        <v>11178</v>
      </c>
      <c r="C1224" s="37" t="s">
        <v>3706</v>
      </c>
      <c r="D1224" s="37" t="s">
        <v>12282</v>
      </c>
      <c r="E1224" s="37">
        <v>5.0199999999999996</v>
      </c>
      <c r="F1224" s="37">
        <v>0</v>
      </c>
      <c r="G1224" s="37">
        <v>0</v>
      </c>
      <c r="H1224" s="37">
        <v>11.32</v>
      </c>
      <c r="I1224" s="37">
        <v>0</v>
      </c>
      <c r="J1224" s="37">
        <v>0</v>
      </c>
      <c r="K1224" s="37">
        <v>0</v>
      </c>
      <c r="L1224" s="37">
        <v>0</v>
      </c>
      <c r="M1224" s="37">
        <v>0</v>
      </c>
      <c r="N1224" s="37"/>
      <c r="O1224" s="37"/>
      <c r="P1224" s="37"/>
      <c r="Q1224">
        <f t="shared" si="57"/>
        <v>16.34</v>
      </c>
      <c r="R1224">
        <f t="shared" si="58"/>
        <v>5.0199999999999996</v>
      </c>
      <c r="S1224" t="str">
        <f>VLOOKUP(C1224*1,effectif!A:BA,53,0)</f>
        <v>071358</v>
      </c>
      <c r="T1224">
        <f t="shared" si="59"/>
        <v>305451</v>
      </c>
    </row>
    <row r="1225" spans="1:20" x14ac:dyDescent="0.25">
      <c r="A1225" s="37" t="s">
        <v>11177</v>
      </c>
      <c r="B1225" s="37" t="s">
        <v>11178</v>
      </c>
      <c r="C1225" s="37" t="s">
        <v>7539</v>
      </c>
      <c r="D1225" s="37" t="s">
        <v>12283</v>
      </c>
      <c r="E1225" s="37">
        <v>2.0299999999999998</v>
      </c>
      <c r="F1225" s="37">
        <v>0</v>
      </c>
      <c r="G1225" s="37">
        <v>0</v>
      </c>
      <c r="H1225" s="37">
        <v>3.77</v>
      </c>
      <c r="I1225" s="37">
        <v>3.2</v>
      </c>
      <c r="J1225" s="37">
        <v>1.03</v>
      </c>
      <c r="K1225" s="37">
        <v>5.67</v>
      </c>
      <c r="L1225" s="37">
        <v>2.37</v>
      </c>
      <c r="M1225" s="37">
        <v>0</v>
      </c>
      <c r="N1225" s="37">
        <v>13.38</v>
      </c>
      <c r="O1225" s="37">
        <v>5.89</v>
      </c>
      <c r="P1225" s="37">
        <v>6.51</v>
      </c>
      <c r="Q1225">
        <f t="shared" si="57"/>
        <v>5.8</v>
      </c>
      <c r="R1225">
        <f t="shared" si="58"/>
        <v>21.08</v>
      </c>
      <c r="S1225" t="str">
        <f>VLOOKUP(C1225*1,effectif!A:BA,53,0)</f>
        <v>071358</v>
      </c>
      <c r="T1225">
        <f t="shared" si="59"/>
        <v>193044</v>
      </c>
    </row>
    <row r="1226" spans="1:20" x14ac:dyDescent="0.25">
      <c r="A1226" s="37" t="s">
        <v>11177</v>
      </c>
      <c r="B1226" s="37" t="s">
        <v>11178</v>
      </c>
      <c r="C1226" s="37" t="s">
        <v>7491</v>
      </c>
      <c r="D1226" s="37" t="s">
        <v>12284</v>
      </c>
      <c r="E1226" s="37"/>
      <c r="F1226" s="37"/>
      <c r="G1226" s="37"/>
      <c r="H1226" s="37"/>
      <c r="I1226" s="37"/>
      <c r="J1226" s="37"/>
      <c r="K1226" s="37"/>
      <c r="L1226" s="37"/>
      <c r="M1226" s="37"/>
      <c r="N1226" s="37"/>
      <c r="O1226" s="37"/>
      <c r="P1226" s="37"/>
      <c r="Q1226">
        <f t="shared" si="57"/>
        <v>0</v>
      </c>
      <c r="R1226">
        <f t="shared" si="58"/>
        <v>0</v>
      </c>
      <c r="S1226" t="str">
        <f>VLOOKUP(C1226*1,effectif!A:BA,53,0)</f>
        <v>071358</v>
      </c>
      <c r="T1226">
        <f t="shared" si="59"/>
        <v>305880</v>
      </c>
    </row>
    <row r="1227" spans="1:20" x14ac:dyDescent="0.25">
      <c r="A1227" s="37" t="s">
        <v>11177</v>
      </c>
      <c r="B1227" s="37" t="s">
        <v>11178</v>
      </c>
      <c r="C1227" s="37" t="s">
        <v>6311</v>
      </c>
      <c r="D1227" s="37" t="s">
        <v>12285</v>
      </c>
      <c r="E1227" s="37">
        <v>3.03</v>
      </c>
      <c r="F1227" s="37">
        <v>0</v>
      </c>
      <c r="G1227" s="37">
        <v>2.4300000000000002</v>
      </c>
      <c r="H1227" s="37">
        <v>3.4</v>
      </c>
      <c r="I1227" s="37">
        <v>0</v>
      </c>
      <c r="J1227" s="37">
        <v>4.03</v>
      </c>
      <c r="K1227" s="37">
        <v>6.93</v>
      </c>
      <c r="L1227" s="37">
        <v>0.09</v>
      </c>
      <c r="M1227" s="37">
        <v>1.55</v>
      </c>
      <c r="N1227" s="37">
        <v>7.98</v>
      </c>
      <c r="O1227" s="37">
        <v>0.19</v>
      </c>
      <c r="P1227" s="37">
        <v>1.4</v>
      </c>
      <c r="Q1227">
        <f t="shared" si="57"/>
        <v>6.43</v>
      </c>
      <c r="R1227">
        <f t="shared" si="58"/>
        <v>17.939999999999998</v>
      </c>
      <c r="S1227" t="str">
        <f>VLOOKUP(C1227*1,effectif!A:BA,53,0)</f>
        <v>071358</v>
      </c>
      <c r="T1227">
        <f t="shared" si="59"/>
        <v>189706</v>
      </c>
    </row>
    <row r="1228" spans="1:20" x14ac:dyDescent="0.25">
      <c r="A1228" s="37" t="s">
        <v>11177</v>
      </c>
      <c r="B1228" s="37" t="s">
        <v>11178</v>
      </c>
      <c r="C1228" s="37" t="s">
        <v>3662</v>
      </c>
      <c r="D1228" s="37" t="s">
        <v>14018</v>
      </c>
      <c r="E1228" s="37"/>
      <c r="F1228" s="37"/>
      <c r="G1228" s="37"/>
      <c r="H1228" s="37"/>
      <c r="I1228" s="37"/>
      <c r="J1228" s="37"/>
      <c r="K1228" s="37"/>
      <c r="L1228" s="37"/>
      <c r="M1228" s="37"/>
      <c r="N1228" s="37"/>
      <c r="O1228" s="37"/>
      <c r="P1228" s="37"/>
      <c r="Q1228">
        <f t="shared" si="57"/>
        <v>0</v>
      </c>
      <c r="R1228">
        <f t="shared" si="58"/>
        <v>0</v>
      </c>
      <c r="S1228" t="str">
        <f>VLOOKUP(C1228*1,effectif!A:BA,53,0)</f>
        <v>071358</v>
      </c>
      <c r="T1228">
        <f t="shared" si="59"/>
        <v>306420</v>
      </c>
    </row>
    <row r="1229" spans="1:20" x14ac:dyDescent="0.25">
      <c r="A1229" s="37" t="s">
        <v>11177</v>
      </c>
      <c r="B1229" s="37" t="s">
        <v>11178</v>
      </c>
      <c r="C1229" s="37" t="s">
        <v>2880</v>
      </c>
      <c r="D1229" s="37" t="s">
        <v>12286</v>
      </c>
      <c r="E1229" s="37">
        <v>8.68</v>
      </c>
      <c r="F1229" s="37">
        <v>0</v>
      </c>
      <c r="G1229" s="37">
        <v>0</v>
      </c>
      <c r="H1229" s="37">
        <v>9.82</v>
      </c>
      <c r="I1229" s="37">
        <v>0</v>
      </c>
      <c r="J1229" s="37">
        <v>0</v>
      </c>
      <c r="K1229" s="37">
        <v>14.79</v>
      </c>
      <c r="L1229" s="37">
        <v>0</v>
      </c>
      <c r="M1229" s="37">
        <v>0</v>
      </c>
      <c r="N1229" s="37">
        <v>42.46</v>
      </c>
      <c r="O1229" s="37">
        <v>0.91</v>
      </c>
      <c r="P1229" s="37">
        <v>6.79</v>
      </c>
      <c r="Q1229">
        <f t="shared" si="57"/>
        <v>18.5</v>
      </c>
      <c r="R1229">
        <f t="shared" si="58"/>
        <v>65.930000000000007</v>
      </c>
      <c r="S1229" t="str">
        <f>VLOOKUP(C1229*1,effectif!A:BA,53,0)</f>
        <v>071358</v>
      </c>
      <c r="T1229">
        <f t="shared" si="59"/>
        <v>160058</v>
      </c>
    </row>
    <row r="1230" spans="1:20" x14ac:dyDescent="0.25">
      <c r="A1230" s="37" t="s">
        <v>11177</v>
      </c>
      <c r="B1230" s="37" t="s">
        <v>11178</v>
      </c>
      <c r="C1230" s="37" t="s">
        <v>5486</v>
      </c>
      <c r="D1230" s="37" t="s">
        <v>12287</v>
      </c>
      <c r="E1230" s="37">
        <v>0</v>
      </c>
      <c r="F1230" s="37">
        <v>0</v>
      </c>
      <c r="G1230" s="37">
        <v>0</v>
      </c>
      <c r="H1230" s="37">
        <v>16.39</v>
      </c>
      <c r="I1230" s="37">
        <v>0</v>
      </c>
      <c r="J1230" s="37">
        <v>0</v>
      </c>
      <c r="K1230" s="37">
        <v>20.76</v>
      </c>
      <c r="L1230" s="37">
        <v>0</v>
      </c>
      <c r="M1230" s="37">
        <v>5.39</v>
      </c>
      <c r="N1230" s="37">
        <v>3.65</v>
      </c>
      <c r="O1230" s="37">
        <v>0</v>
      </c>
      <c r="P1230" s="37">
        <v>25.82</v>
      </c>
      <c r="Q1230">
        <f t="shared" si="57"/>
        <v>16.39</v>
      </c>
      <c r="R1230">
        <f t="shared" si="58"/>
        <v>24.41</v>
      </c>
      <c r="S1230" t="str">
        <f>VLOOKUP(C1230*1,effectif!A:BA,53,0)</f>
        <v>071358</v>
      </c>
      <c r="T1230">
        <f t="shared" si="59"/>
        <v>304256</v>
      </c>
    </row>
    <row r="1231" spans="1:20" x14ac:dyDescent="0.25">
      <c r="A1231" s="37" t="s">
        <v>11177</v>
      </c>
      <c r="B1231" s="37" t="s">
        <v>11178</v>
      </c>
      <c r="C1231" s="37" t="s">
        <v>2212</v>
      </c>
      <c r="D1231" s="37" t="s">
        <v>12288</v>
      </c>
      <c r="E1231" s="37">
        <v>9.07</v>
      </c>
      <c r="F1231" s="37">
        <v>0</v>
      </c>
      <c r="G1231" s="37">
        <v>0</v>
      </c>
      <c r="H1231" s="37">
        <v>15.73</v>
      </c>
      <c r="I1231" s="37">
        <v>0</v>
      </c>
      <c r="J1231" s="37">
        <v>0</v>
      </c>
      <c r="K1231" s="37">
        <v>22.24</v>
      </c>
      <c r="L1231" s="37">
        <v>0</v>
      </c>
      <c r="M1231" s="37">
        <v>0</v>
      </c>
      <c r="N1231" s="37">
        <v>20.99</v>
      </c>
      <c r="O1231" s="37">
        <v>0</v>
      </c>
      <c r="P1231" s="37">
        <v>6.37</v>
      </c>
      <c r="Q1231">
        <f t="shared" si="57"/>
        <v>24.8</v>
      </c>
      <c r="R1231">
        <f t="shared" si="58"/>
        <v>52.3</v>
      </c>
      <c r="S1231" t="str">
        <f>VLOOKUP(C1231*1,effectif!A:BA,53,0)</f>
        <v>071358</v>
      </c>
      <c r="T1231">
        <f t="shared" si="59"/>
        <v>304611</v>
      </c>
    </row>
    <row r="1232" spans="1:20" x14ac:dyDescent="0.25">
      <c r="A1232" s="37" t="s">
        <v>11177</v>
      </c>
      <c r="B1232" s="37" t="s">
        <v>11178</v>
      </c>
      <c r="C1232" s="37" t="s">
        <v>3323</v>
      </c>
      <c r="D1232" s="37" t="s">
        <v>12289</v>
      </c>
      <c r="E1232" s="37">
        <v>5.81</v>
      </c>
      <c r="F1232" s="37">
        <v>0</v>
      </c>
      <c r="G1232" s="37">
        <v>0</v>
      </c>
      <c r="H1232" s="37">
        <v>6.27</v>
      </c>
      <c r="I1232" s="37">
        <v>0</v>
      </c>
      <c r="J1232" s="37">
        <v>0</v>
      </c>
      <c r="K1232" s="37">
        <v>0</v>
      </c>
      <c r="L1232" s="37">
        <v>0</v>
      </c>
      <c r="M1232" s="37">
        <v>0</v>
      </c>
      <c r="N1232" s="37"/>
      <c r="O1232" s="37"/>
      <c r="P1232" s="37"/>
      <c r="Q1232">
        <f t="shared" si="57"/>
        <v>12.079999999999998</v>
      </c>
      <c r="R1232">
        <f t="shared" si="58"/>
        <v>5.81</v>
      </c>
      <c r="S1232" t="str">
        <f>VLOOKUP(C1232*1,effectif!A:BA,53,0)</f>
        <v>071358</v>
      </c>
      <c r="T1232">
        <f t="shared" si="59"/>
        <v>305347</v>
      </c>
    </row>
    <row r="1233" spans="1:20" x14ac:dyDescent="0.25">
      <c r="A1233" s="37" t="s">
        <v>11177</v>
      </c>
      <c r="B1233" s="37" t="s">
        <v>11178</v>
      </c>
      <c r="C1233" s="37" t="s">
        <v>6718</v>
      </c>
      <c r="D1233" s="37" t="s">
        <v>12290</v>
      </c>
      <c r="E1233" s="37">
        <v>1.36</v>
      </c>
      <c r="F1233" s="37">
        <v>0</v>
      </c>
      <c r="G1233" s="37">
        <v>0</v>
      </c>
      <c r="H1233" s="37">
        <v>2.21</v>
      </c>
      <c r="I1233" s="37">
        <v>0</v>
      </c>
      <c r="J1233" s="37">
        <v>0</v>
      </c>
      <c r="K1233" s="37">
        <v>10.119999999999999</v>
      </c>
      <c r="L1233" s="37">
        <v>0</v>
      </c>
      <c r="M1233" s="37">
        <v>3.93</v>
      </c>
      <c r="N1233" s="37">
        <v>10.77</v>
      </c>
      <c r="O1233" s="37">
        <v>0</v>
      </c>
      <c r="P1233" s="37">
        <v>8.0299999999999994</v>
      </c>
      <c r="Q1233">
        <f t="shared" si="57"/>
        <v>3.5700000000000003</v>
      </c>
      <c r="R1233">
        <f t="shared" si="58"/>
        <v>22.25</v>
      </c>
      <c r="S1233" t="str">
        <f>VLOOKUP(C1233*1,effectif!A:BA,53,0)</f>
        <v>071358</v>
      </c>
      <c r="T1233">
        <f t="shared" si="59"/>
        <v>304766</v>
      </c>
    </row>
    <row r="1234" spans="1:20" x14ac:dyDescent="0.25">
      <c r="A1234" s="37" t="s">
        <v>11177</v>
      </c>
      <c r="B1234" s="37" t="s">
        <v>11178</v>
      </c>
      <c r="C1234" s="37" t="s">
        <v>4217</v>
      </c>
      <c r="D1234" s="37" t="s">
        <v>12291</v>
      </c>
      <c r="E1234" s="37">
        <v>2.23</v>
      </c>
      <c r="F1234" s="37">
        <v>0</v>
      </c>
      <c r="G1234" s="37">
        <v>0</v>
      </c>
      <c r="H1234" s="37">
        <v>5.2</v>
      </c>
      <c r="I1234" s="37">
        <v>0</v>
      </c>
      <c r="J1234" s="37">
        <v>0</v>
      </c>
      <c r="K1234" s="37"/>
      <c r="L1234" s="37"/>
      <c r="M1234" s="37"/>
      <c r="N1234" s="37"/>
      <c r="O1234" s="37"/>
      <c r="P1234" s="37"/>
      <c r="Q1234">
        <f t="shared" si="57"/>
        <v>7.43</v>
      </c>
      <c r="R1234">
        <f t="shared" si="58"/>
        <v>2.23</v>
      </c>
      <c r="S1234" t="str">
        <f>VLOOKUP(C1234*1,effectif!A:BA,53,0)</f>
        <v>071358</v>
      </c>
      <c r="T1234">
        <f t="shared" si="59"/>
        <v>305494</v>
      </c>
    </row>
    <row r="1235" spans="1:20" x14ac:dyDescent="0.25">
      <c r="A1235" s="37" t="s">
        <v>11177</v>
      </c>
      <c r="B1235" s="37" t="s">
        <v>11178</v>
      </c>
      <c r="C1235" s="37" t="s">
        <v>5705</v>
      </c>
      <c r="D1235" s="37" t="s">
        <v>12292</v>
      </c>
      <c r="E1235" s="37">
        <v>6.15</v>
      </c>
      <c r="F1235" s="37">
        <v>0</v>
      </c>
      <c r="G1235" s="37">
        <v>0</v>
      </c>
      <c r="H1235" s="37">
        <v>20.04</v>
      </c>
      <c r="I1235" s="37">
        <v>0</v>
      </c>
      <c r="J1235" s="37">
        <v>3.89</v>
      </c>
      <c r="K1235" s="37">
        <v>14.09</v>
      </c>
      <c r="L1235" s="37">
        <v>0</v>
      </c>
      <c r="M1235" s="37">
        <v>7.15</v>
      </c>
      <c r="N1235" s="37"/>
      <c r="O1235" s="37"/>
      <c r="P1235" s="37"/>
      <c r="Q1235">
        <f t="shared" si="57"/>
        <v>26.189999999999998</v>
      </c>
      <c r="R1235">
        <f t="shared" si="58"/>
        <v>20.240000000000002</v>
      </c>
      <c r="S1235" t="str">
        <f>VLOOKUP(C1235*1,effectif!A:BA,53,0)</f>
        <v>071358</v>
      </c>
      <c r="T1235">
        <f t="shared" si="59"/>
        <v>305397</v>
      </c>
    </row>
    <row r="1236" spans="1:20" x14ac:dyDescent="0.25">
      <c r="A1236" s="37" t="s">
        <v>11177</v>
      </c>
      <c r="B1236" s="37" t="s">
        <v>11178</v>
      </c>
      <c r="C1236" s="37" t="s">
        <v>10442</v>
      </c>
      <c r="D1236" s="37" t="s">
        <v>11189</v>
      </c>
      <c r="E1236" s="37"/>
      <c r="F1236" s="37"/>
      <c r="G1236" s="37"/>
      <c r="H1236" s="37"/>
      <c r="I1236" s="37"/>
      <c r="J1236" s="37"/>
      <c r="K1236" s="37"/>
      <c r="L1236" s="37"/>
      <c r="M1236" s="37"/>
      <c r="N1236" s="37"/>
      <c r="O1236" s="37"/>
      <c r="P1236" s="37"/>
      <c r="Q1236">
        <f t="shared" si="57"/>
        <v>0</v>
      </c>
      <c r="R1236">
        <f t="shared" si="58"/>
        <v>0</v>
      </c>
      <c r="S1236" t="str">
        <f>VLOOKUP(C1236*1,effectif!A:BA,53,0)</f>
        <v>071358</v>
      </c>
      <c r="T1236">
        <f t="shared" si="59"/>
        <v>96648</v>
      </c>
    </row>
    <row r="1237" spans="1:20" x14ac:dyDescent="0.25">
      <c r="A1237" s="37" t="s">
        <v>11177</v>
      </c>
      <c r="B1237" s="37" t="s">
        <v>11178</v>
      </c>
      <c r="C1237" s="37" t="s">
        <v>9335</v>
      </c>
      <c r="D1237" s="37" t="s">
        <v>11189</v>
      </c>
      <c r="E1237" s="37"/>
      <c r="F1237" s="37"/>
      <c r="G1237" s="37"/>
      <c r="H1237" s="37"/>
      <c r="I1237" s="37"/>
      <c r="J1237" s="37"/>
      <c r="K1237" s="37"/>
      <c r="L1237" s="37"/>
      <c r="M1237" s="37"/>
      <c r="N1237" s="37"/>
      <c r="O1237" s="37"/>
      <c r="P1237" s="37"/>
      <c r="Q1237">
        <f t="shared" si="57"/>
        <v>0</v>
      </c>
      <c r="R1237">
        <f t="shared" si="58"/>
        <v>0</v>
      </c>
      <c r="S1237" t="str">
        <f>VLOOKUP(C1237*1,effectif!A:BA,53,0)</f>
        <v>071358</v>
      </c>
      <c r="T1237">
        <f t="shared" si="59"/>
        <v>991168</v>
      </c>
    </row>
    <row r="1238" spans="1:20" x14ac:dyDescent="0.25">
      <c r="A1238" s="37" t="s">
        <v>11177</v>
      </c>
      <c r="B1238" s="37" t="s">
        <v>11178</v>
      </c>
      <c r="C1238" s="37" t="s">
        <v>8438</v>
      </c>
      <c r="D1238" s="37" t="s">
        <v>11189</v>
      </c>
      <c r="E1238" s="37"/>
      <c r="F1238" s="37"/>
      <c r="G1238" s="37"/>
      <c r="H1238" s="37"/>
      <c r="I1238" s="37"/>
      <c r="J1238" s="37"/>
      <c r="K1238" s="37"/>
      <c r="L1238" s="37"/>
      <c r="M1238" s="37"/>
      <c r="N1238" s="37"/>
      <c r="O1238" s="37"/>
      <c r="P1238" s="37"/>
      <c r="Q1238">
        <f t="shared" si="57"/>
        <v>0</v>
      </c>
      <c r="R1238">
        <f t="shared" si="58"/>
        <v>0</v>
      </c>
      <c r="S1238" t="str">
        <f>VLOOKUP(C1238*1,effectif!A:BA,53,0)</f>
        <v>071358</v>
      </c>
      <c r="T1238">
        <f t="shared" si="59"/>
        <v>993461</v>
      </c>
    </row>
    <row r="1239" spans="1:20" x14ac:dyDescent="0.25">
      <c r="A1239" s="37" t="s">
        <v>11177</v>
      </c>
      <c r="B1239" s="37" t="s">
        <v>11178</v>
      </c>
      <c r="C1239" s="37" t="s">
        <v>8436</v>
      </c>
      <c r="D1239" s="37" t="s">
        <v>11189</v>
      </c>
      <c r="E1239" s="37"/>
      <c r="F1239" s="37"/>
      <c r="G1239" s="37"/>
      <c r="H1239" s="37"/>
      <c r="I1239" s="37"/>
      <c r="J1239" s="37"/>
      <c r="K1239" s="37"/>
      <c r="L1239" s="37"/>
      <c r="M1239" s="37"/>
      <c r="N1239" s="37"/>
      <c r="O1239" s="37"/>
      <c r="P1239" s="37"/>
      <c r="Q1239">
        <f t="shared" si="57"/>
        <v>0</v>
      </c>
      <c r="R1239">
        <f t="shared" si="58"/>
        <v>0</v>
      </c>
      <c r="S1239" t="str">
        <f>VLOOKUP(C1239*1,effectif!A:BA,53,0)</f>
        <v>071358</v>
      </c>
      <c r="T1239">
        <f t="shared" si="59"/>
        <v>993462</v>
      </c>
    </row>
    <row r="1240" spans="1:20" x14ac:dyDescent="0.25">
      <c r="A1240" s="37" t="s">
        <v>11219</v>
      </c>
      <c r="B1240" s="37" t="s">
        <v>11220</v>
      </c>
      <c r="C1240" s="37" t="s">
        <v>5899</v>
      </c>
      <c r="D1240" s="37" t="s">
        <v>12293</v>
      </c>
      <c r="E1240" s="37"/>
      <c r="F1240" s="37"/>
      <c r="G1240" s="37"/>
      <c r="H1240" s="37"/>
      <c r="I1240" s="37"/>
      <c r="J1240" s="37"/>
      <c r="K1240" s="37"/>
      <c r="L1240" s="37"/>
      <c r="M1240" s="37"/>
      <c r="N1240" s="37"/>
      <c r="O1240" s="37"/>
      <c r="P1240" s="37"/>
      <c r="Q1240">
        <f t="shared" si="57"/>
        <v>0</v>
      </c>
      <c r="R1240">
        <f t="shared" si="58"/>
        <v>0</v>
      </c>
      <c r="S1240">
        <f>VLOOKUP(C1240*1,effectif!A:BA,53,0)</f>
        <v>0</v>
      </c>
      <c r="T1240">
        <f t="shared" si="59"/>
        <v>301626</v>
      </c>
    </row>
    <row r="1241" spans="1:20" x14ac:dyDescent="0.25">
      <c r="A1241" s="37" t="s">
        <v>11172</v>
      </c>
      <c r="B1241" s="37" t="s">
        <v>11081</v>
      </c>
      <c r="C1241" s="37" t="s">
        <v>2662</v>
      </c>
      <c r="D1241" s="37" t="s">
        <v>12294</v>
      </c>
      <c r="E1241" s="37">
        <v>4.5599999999999996</v>
      </c>
      <c r="F1241" s="37">
        <v>0.05</v>
      </c>
      <c r="G1241" s="37">
        <v>2.6</v>
      </c>
      <c r="H1241" s="37">
        <v>6.94</v>
      </c>
      <c r="I1241" s="37">
        <v>1.29</v>
      </c>
      <c r="J1241" s="37">
        <v>4.6500000000000004</v>
      </c>
      <c r="K1241" s="37">
        <v>16.96</v>
      </c>
      <c r="L1241" s="37">
        <v>2.38</v>
      </c>
      <c r="M1241" s="37">
        <v>7.93</v>
      </c>
      <c r="N1241" s="37">
        <v>27.14</v>
      </c>
      <c r="O1241" s="37">
        <v>4.9800000000000004</v>
      </c>
      <c r="P1241" s="37">
        <v>10.57</v>
      </c>
      <c r="Q1241">
        <f t="shared" si="57"/>
        <v>11.5</v>
      </c>
      <c r="R1241">
        <f t="shared" si="58"/>
        <v>48.66</v>
      </c>
      <c r="S1241">
        <f>VLOOKUP(C1241*1,effectif!A:BA,53,0)</f>
        <v>0</v>
      </c>
      <c r="T1241">
        <f t="shared" si="59"/>
        <v>305493</v>
      </c>
    </row>
    <row r="1242" spans="1:20" x14ac:dyDescent="0.25">
      <c r="A1242" s="37" t="s">
        <v>11174</v>
      </c>
      <c r="B1242" s="37" t="s">
        <v>11175</v>
      </c>
      <c r="C1242" s="37" t="s">
        <v>3099</v>
      </c>
      <c r="D1242" s="37" t="s">
        <v>12301</v>
      </c>
      <c r="E1242" s="37">
        <v>3.97</v>
      </c>
      <c r="F1242" s="37">
        <v>0</v>
      </c>
      <c r="G1242" s="37">
        <v>0</v>
      </c>
      <c r="H1242" s="37">
        <v>3.05</v>
      </c>
      <c r="I1242" s="37">
        <v>0.53</v>
      </c>
      <c r="J1242" s="37">
        <v>0</v>
      </c>
      <c r="K1242" s="37">
        <v>16</v>
      </c>
      <c r="L1242" s="37">
        <v>3.98</v>
      </c>
      <c r="M1242" s="37"/>
      <c r="N1242" s="37"/>
      <c r="O1242" s="37"/>
      <c r="P1242" s="37"/>
      <c r="Q1242">
        <f t="shared" si="57"/>
        <v>7.02</v>
      </c>
      <c r="R1242">
        <f t="shared" si="58"/>
        <v>19.97</v>
      </c>
      <c r="S1242" t="str">
        <f>VLOOKUP(C1242*1,effectif!A:BA,53,0)</f>
        <v>071102</v>
      </c>
      <c r="T1242">
        <f t="shared" si="59"/>
        <v>306079</v>
      </c>
    </row>
    <row r="1243" spans="1:20" x14ac:dyDescent="0.25">
      <c r="A1243" s="37" t="s">
        <v>11177</v>
      </c>
      <c r="B1243" s="37" t="s">
        <v>11178</v>
      </c>
      <c r="C1243" s="37" t="s">
        <v>10767</v>
      </c>
      <c r="D1243" s="37" t="s">
        <v>14019</v>
      </c>
      <c r="E1243" s="37"/>
      <c r="F1243" s="37"/>
      <c r="G1243" s="37"/>
      <c r="H1243" s="37"/>
      <c r="I1243" s="37"/>
      <c r="J1243" s="37"/>
      <c r="K1243" s="37"/>
      <c r="L1243" s="37"/>
      <c r="M1243" s="37"/>
      <c r="N1243" s="37"/>
      <c r="O1243" s="37"/>
      <c r="P1243" s="37"/>
      <c r="Q1243">
        <f t="shared" si="57"/>
        <v>0</v>
      </c>
      <c r="R1243">
        <f t="shared" si="58"/>
        <v>0</v>
      </c>
      <c r="S1243" t="str">
        <f>VLOOKUP(C1243*1,effectif!A:BA,53,0)</f>
        <v>071102</v>
      </c>
      <c r="T1243">
        <f t="shared" si="59"/>
        <v>306418</v>
      </c>
    </row>
    <row r="1244" spans="1:20" x14ac:dyDescent="0.25">
      <c r="A1244" s="37" t="s">
        <v>11177</v>
      </c>
      <c r="B1244" s="37" t="s">
        <v>11178</v>
      </c>
      <c r="C1244" s="37" t="s">
        <v>3496</v>
      </c>
      <c r="D1244" s="37" t="s">
        <v>12295</v>
      </c>
      <c r="E1244" s="37">
        <v>1.0900000000000001</v>
      </c>
      <c r="F1244" s="37">
        <v>0</v>
      </c>
      <c r="G1244" s="37">
        <v>0</v>
      </c>
      <c r="H1244" s="37">
        <v>1.54</v>
      </c>
      <c r="I1244" s="37">
        <v>0</v>
      </c>
      <c r="J1244" s="37">
        <v>0</v>
      </c>
      <c r="K1244" s="37">
        <v>2.62</v>
      </c>
      <c r="L1244" s="37">
        <v>0</v>
      </c>
      <c r="M1244" s="37">
        <v>6.91</v>
      </c>
      <c r="N1244" s="37">
        <v>9.33</v>
      </c>
      <c r="O1244" s="37">
        <v>22.76</v>
      </c>
      <c r="P1244" s="37">
        <v>14.28</v>
      </c>
      <c r="Q1244">
        <f t="shared" si="57"/>
        <v>2.63</v>
      </c>
      <c r="R1244">
        <f t="shared" si="58"/>
        <v>13.04</v>
      </c>
      <c r="S1244" t="str">
        <f>VLOOKUP(C1244*1,effectif!A:BA,53,0)</f>
        <v>071102</v>
      </c>
      <c r="T1244">
        <f t="shared" si="59"/>
        <v>173864</v>
      </c>
    </row>
    <row r="1245" spans="1:20" x14ac:dyDescent="0.25">
      <c r="A1245" s="37" t="s">
        <v>11177</v>
      </c>
      <c r="B1245" s="37" t="s">
        <v>11178</v>
      </c>
      <c r="C1245" s="37" t="s">
        <v>10475</v>
      </c>
      <c r="D1245" s="37" t="s">
        <v>11189</v>
      </c>
      <c r="E1245" s="37"/>
      <c r="F1245" s="37"/>
      <c r="G1245" s="37"/>
      <c r="H1245" s="37"/>
      <c r="I1245" s="37"/>
      <c r="J1245" s="37"/>
      <c r="K1245" s="37"/>
      <c r="L1245" s="37"/>
      <c r="M1245" s="37"/>
      <c r="N1245" s="37"/>
      <c r="O1245" s="37"/>
      <c r="P1245" s="37"/>
      <c r="Q1245">
        <f t="shared" si="57"/>
        <v>0</v>
      </c>
      <c r="R1245">
        <f t="shared" si="58"/>
        <v>0</v>
      </c>
      <c r="S1245" t="str">
        <f>VLOOKUP(C1245*1,effectif!A:BA,53,0)</f>
        <v>071102</v>
      </c>
      <c r="T1245">
        <f t="shared" si="59"/>
        <v>96587</v>
      </c>
    </row>
    <row r="1246" spans="1:20" x14ac:dyDescent="0.25">
      <c r="A1246" s="37" t="s">
        <v>11177</v>
      </c>
      <c r="B1246" s="37" t="s">
        <v>11178</v>
      </c>
      <c r="C1246" s="37" t="s">
        <v>10473</v>
      </c>
      <c r="D1246" s="37" t="s">
        <v>11189</v>
      </c>
      <c r="E1246" s="37"/>
      <c r="F1246" s="37"/>
      <c r="G1246" s="37"/>
      <c r="H1246" s="37"/>
      <c r="I1246" s="37"/>
      <c r="J1246" s="37"/>
      <c r="K1246" s="37"/>
      <c r="L1246" s="37"/>
      <c r="M1246" s="37"/>
      <c r="N1246" s="37"/>
      <c r="O1246" s="37"/>
      <c r="P1246" s="37"/>
      <c r="Q1246">
        <f t="shared" si="57"/>
        <v>0</v>
      </c>
      <c r="R1246">
        <f t="shared" si="58"/>
        <v>0</v>
      </c>
      <c r="S1246" t="str">
        <f>VLOOKUP(C1246*1,effectif!A:BA,53,0)</f>
        <v>071102</v>
      </c>
      <c r="T1246">
        <f t="shared" si="59"/>
        <v>96590</v>
      </c>
    </row>
    <row r="1247" spans="1:20" x14ac:dyDescent="0.25">
      <c r="A1247" s="37" t="s">
        <v>11177</v>
      </c>
      <c r="B1247" s="37" t="s">
        <v>11178</v>
      </c>
      <c r="C1247" s="37" t="s">
        <v>10454</v>
      </c>
      <c r="D1247" s="37" t="s">
        <v>11189</v>
      </c>
      <c r="E1247" s="37"/>
      <c r="F1247" s="37"/>
      <c r="G1247" s="37"/>
      <c r="H1247" s="37"/>
      <c r="I1247" s="37"/>
      <c r="J1247" s="37"/>
      <c r="K1247" s="37"/>
      <c r="L1247" s="37"/>
      <c r="M1247" s="37"/>
      <c r="N1247" s="37"/>
      <c r="O1247" s="37"/>
      <c r="P1247" s="37"/>
      <c r="Q1247">
        <f t="shared" si="57"/>
        <v>0</v>
      </c>
      <c r="R1247">
        <f t="shared" si="58"/>
        <v>0</v>
      </c>
      <c r="S1247" t="str">
        <f>VLOOKUP(C1247*1,effectif!A:BA,53,0)</f>
        <v>071102</v>
      </c>
      <c r="T1247">
        <f t="shared" si="59"/>
        <v>96619</v>
      </c>
    </row>
    <row r="1248" spans="1:20" x14ac:dyDescent="0.25">
      <c r="A1248" s="37" t="s">
        <v>11177</v>
      </c>
      <c r="B1248" s="37" t="s">
        <v>11178</v>
      </c>
      <c r="C1248" s="37" t="s">
        <v>9906</v>
      </c>
      <c r="D1248" s="37" t="s">
        <v>11189</v>
      </c>
      <c r="E1248" s="37"/>
      <c r="F1248" s="37"/>
      <c r="G1248" s="37"/>
      <c r="H1248" s="37"/>
      <c r="I1248" s="37"/>
      <c r="J1248" s="37"/>
      <c r="K1248" s="37"/>
      <c r="L1248" s="37"/>
      <c r="M1248" s="37"/>
      <c r="N1248" s="37"/>
      <c r="O1248" s="37"/>
      <c r="P1248" s="37"/>
      <c r="Q1248">
        <f t="shared" si="57"/>
        <v>0</v>
      </c>
      <c r="R1248">
        <f t="shared" si="58"/>
        <v>0</v>
      </c>
      <c r="S1248" t="str">
        <f>VLOOKUP(C1248*1,effectif!A:BA,53,0)</f>
        <v>071102</v>
      </c>
      <c r="T1248">
        <f t="shared" si="59"/>
        <v>98411</v>
      </c>
    </row>
    <row r="1249" spans="1:20" x14ac:dyDescent="0.25">
      <c r="A1249" s="37" t="s">
        <v>11177</v>
      </c>
      <c r="B1249" s="37" t="s">
        <v>11178</v>
      </c>
      <c r="C1249" s="37" t="s">
        <v>9694</v>
      </c>
      <c r="D1249" s="37" t="s">
        <v>11189</v>
      </c>
      <c r="E1249" s="37"/>
      <c r="F1249" s="37"/>
      <c r="G1249" s="37"/>
      <c r="H1249" s="37"/>
      <c r="I1249" s="37"/>
      <c r="J1249" s="37"/>
      <c r="K1249" s="37"/>
      <c r="L1249" s="37"/>
      <c r="M1249" s="37"/>
      <c r="N1249" s="37"/>
      <c r="O1249" s="37"/>
      <c r="P1249" s="37"/>
      <c r="Q1249">
        <f t="shared" si="57"/>
        <v>0</v>
      </c>
      <c r="R1249">
        <f t="shared" si="58"/>
        <v>0</v>
      </c>
      <c r="S1249" t="str">
        <f>VLOOKUP(C1249*1,effectif!A:BA,53,0)</f>
        <v>071102</v>
      </c>
      <c r="T1249">
        <f t="shared" si="59"/>
        <v>99240</v>
      </c>
    </row>
    <row r="1250" spans="1:20" x14ac:dyDescent="0.25">
      <c r="A1250" s="37" t="s">
        <v>11177</v>
      </c>
      <c r="B1250" s="37" t="s">
        <v>11178</v>
      </c>
      <c r="C1250" s="37" t="s">
        <v>8778</v>
      </c>
      <c r="D1250" s="37" t="s">
        <v>11189</v>
      </c>
      <c r="E1250" s="37"/>
      <c r="F1250" s="37"/>
      <c r="G1250" s="37"/>
      <c r="H1250" s="37"/>
      <c r="I1250" s="37"/>
      <c r="J1250" s="37"/>
      <c r="K1250" s="37"/>
      <c r="L1250" s="37"/>
      <c r="M1250" s="37"/>
      <c r="N1250" s="37"/>
      <c r="O1250" s="37"/>
      <c r="P1250" s="37"/>
      <c r="Q1250">
        <f t="shared" si="57"/>
        <v>0</v>
      </c>
      <c r="R1250">
        <f t="shared" si="58"/>
        <v>0</v>
      </c>
      <c r="S1250" t="str">
        <f>VLOOKUP(C1250*1,effectif!A:BA,53,0)</f>
        <v>071102</v>
      </c>
      <c r="T1250">
        <f t="shared" si="59"/>
        <v>993132</v>
      </c>
    </row>
    <row r="1251" spans="1:20" x14ac:dyDescent="0.25">
      <c r="A1251" s="37" t="s">
        <v>11177</v>
      </c>
      <c r="B1251" s="37" t="s">
        <v>11178</v>
      </c>
      <c r="C1251" s="37" t="s">
        <v>8704</v>
      </c>
      <c r="D1251" s="37" t="s">
        <v>11189</v>
      </c>
      <c r="E1251" s="37"/>
      <c r="F1251" s="37"/>
      <c r="G1251" s="37"/>
      <c r="H1251" s="37"/>
      <c r="I1251" s="37"/>
      <c r="J1251" s="37"/>
      <c r="K1251" s="37"/>
      <c r="L1251" s="37"/>
      <c r="M1251" s="37"/>
      <c r="N1251" s="37"/>
      <c r="O1251" s="37"/>
      <c r="P1251" s="37"/>
      <c r="Q1251">
        <f t="shared" si="57"/>
        <v>0</v>
      </c>
      <c r="R1251">
        <f t="shared" si="58"/>
        <v>0</v>
      </c>
      <c r="S1251" t="str">
        <f>VLOOKUP(C1251*1,effectif!A:BA,53,0)</f>
        <v>071102</v>
      </c>
      <c r="T1251">
        <f t="shared" si="59"/>
        <v>993281</v>
      </c>
    </row>
    <row r="1252" spans="1:20" x14ac:dyDescent="0.25">
      <c r="A1252" s="37" t="s">
        <v>11177</v>
      </c>
      <c r="B1252" s="37" t="s">
        <v>11178</v>
      </c>
      <c r="C1252" s="37" t="s">
        <v>8700</v>
      </c>
      <c r="D1252" s="37" t="s">
        <v>11189</v>
      </c>
      <c r="E1252" s="37"/>
      <c r="F1252" s="37"/>
      <c r="G1252" s="37"/>
      <c r="H1252" s="37"/>
      <c r="I1252" s="37"/>
      <c r="J1252" s="37"/>
      <c r="K1252" s="37"/>
      <c r="L1252" s="37"/>
      <c r="M1252" s="37"/>
      <c r="N1252" s="37"/>
      <c r="O1252" s="37"/>
      <c r="P1252" s="37"/>
      <c r="Q1252">
        <f t="shared" si="57"/>
        <v>0</v>
      </c>
      <c r="R1252">
        <f t="shared" si="58"/>
        <v>0</v>
      </c>
      <c r="S1252" t="str">
        <f>VLOOKUP(C1252*1,effectif!A:BA,53,0)</f>
        <v>071102</v>
      </c>
      <c r="T1252">
        <f t="shared" si="59"/>
        <v>993284</v>
      </c>
    </row>
    <row r="1253" spans="1:20" x14ac:dyDescent="0.25">
      <c r="A1253" s="37" t="s">
        <v>11177</v>
      </c>
      <c r="B1253" s="37" t="s">
        <v>11178</v>
      </c>
      <c r="C1253" s="37" t="s">
        <v>8623</v>
      </c>
      <c r="D1253" s="37" t="s">
        <v>11189</v>
      </c>
      <c r="E1253" s="37"/>
      <c r="F1253" s="37"/>
      <c r="G1253" s="37"/>
      <c r="H1253" s="37"/>
      <c r="I1253" s="37"/>
      <c r="J1253" s="37"/>
      <c r="K1253" s="37"/>
      <c r="L1253" s="37"/>
      <c r="M1253" s="37"/>
      <c r="N1253" s="37"/>
      <c r="O1253" s="37"/>
      <c r="P1253" s="37"/>
      <c r="Q1253">
        <f t="shared" si="57"/>
        <v>0</v>
      </c>
      <c r="R1253">
        <f t="shared" si="58"/>
        <v>0</v>
      </c>
      <c r="S1253" t="str">
        <f>VLOOKUP(C1253*1,effectif!A:BA,53,0)</f>
        <v>071102</v>
      </c>
      <c r="T1253">
        <f t="shared" si="59"/>
        <v>993333</v>
      </c>
    </row>
    <row r="1254" spans="1:20" x14ac:dyDescent="0.25">
      <c r="A1254" s="37" t="s">
        <v>11177</v>
      </c>
      <c r="B1254" s="37" t="s">
        <v>11178</v>
      </c>
      <c r="C1254" s="37" t="s">
        <v>8621</v>
      </c>
      <c r="D1254" s="37" t="s">
        <v>11189</v>
      </c>
      <c r="E1254" s="37"/>
      <c r="F1254" s="37"/>
      <c r="G1254" s="37"/>
      <c r="H1254" s="37"/>
      <c r="I1254" s="37"/>
      <c r="J1254" s="37"/>
      <c r="K1254" s="37"/>
      <c r="L1254" s="37"/>
      <c r="M1254" s="37"/>
      <c r="N1254" s="37"/>
      <c r="O1254" s="37"/>
      <c r="P1254" s="37"/>
      <c r="Q1254">
        <f t="shared" si="57"/>
        <v>0</v>
      </c>
      <c r="R1254">
        <f t="shared" si="58"/>
        <v>0</v>
      </c>
      <c r="S1254" t="str">
        <f>VLOOKUP(C1254*1,effectif!A:BA,53,0)</f>
        <v>071102</v>
      </c>
      <c r="T1254">
        <f t="shared" si="59"/>
        <v>993334</v>
      </c>
    </row>
    <row r="1255" spans="1:20" x14ac:dyDescent="0.25">
      <c r="A1255" s="37" t="s">
        <v>11177</v>
      </c>
      <c r="B1255" s="37" t="s">
        <v>11178</v>
      </c>
      <c r="C1255" s="37" t="s">
        <v>8618</v>
      </c>
      <c r="D1255" s="37" t="s">
        <v>11189</v>
      </c>
      <c r="E1255" s="37"/>
      <c r="F1255" s="37"/>
      <c r="G1255" s="37"/>
      <c r="H1255" s="37"/>
      <c r="I1255" s="37"/>
      <c r="J1255" s="37"/>
      <c r="K1255" s="37"/>
      <c r="L1255" s="37"/>
      <c r="M1255" s="37"/>
      <c r="N1255" s="37"/>
      <c r="O1255" s="37"/>
      <c r="P1255" s="37"/>
      <c r="Q1255">
        <f t="shared" si="57"/>
        <v>0</v>
      </c>
      <c r="R1255">
        <f t="shared" si="58"/>
        <v>0</v>
      </c>
      <c r="S1255" t="str">
        <f>VLOOKUP(C1255*1,effectif!A:BA,53,0)</f>
        <v>071102</v>
      </c>
      <c r="T1255">
        <f t="shared" si="59"/>
        <v>993335</v>
      </c>
    </row>
    <row r="1256" spans="1:20" x14ac:dyDescent="0.25">
      <c r="A1256" s="37" t="s">
        <v>11174</v>
      </c>
      <c r="B1256" s="37" t="s">
        <v>11175</v>
      </c>
      <c r="C1256" s="37" t="s">
        <v>2665</v>
      </c>
      <c r="D1256" s="37" t="s">
        <v>12296</v>
      </c>
      <c r="E1256" s="37">
        <v>4.4000000000000004</v>
      </c>
      <c r="F1256" s="37">
        <v>0</v>
      </c>
      <c r="G1256" s="37">
        <v>2.59</v>
      </c>
      <c r="H1256" s="37">
        <v>7.5</v>
      </c>
      <c r="I1256" s="37">
        <v>0</v>
      </c>
      <c r="J1256" s="37">
        <v>6.91</v>
      </c>
      <c r="K1256" s="37">
        <v>26.86</v>
      </c>
      <c r="L1256" s="37">
        <v>0.47</v>
      </c>
      <c r="M1256" s="37">
        <v>0</v>
      </c>
      <c r="N1256" s="37">
        <v>36.75</v>
      </c>
      <c r="O1256" s="37">
        <v>8.1300000000000008</v>
      </c>
      <c r="P1256" s="37">
        <v>6.29</v>
      </c>
      <c r="Q1256">
        <f t="shared" si="57"/>
        <v>11.9</v>
      </c>
      <c r="R1256">
        <f t="shared" si="58"/>
        <v>68.009999999999991</v>
      </c>
      <c r="S1256" t="str">
        <f>VLOOKUP(C1256*1,effectif!A:BA,53,0)</f>
        <v>071106</v>
      </c>
      <c r="T1256">
        <f t="shared" si="59"/>
        <v>301609</v>
      </c>
    </row>
    <row r="1257" spans="1:20" x14ac:dyDescent="0.25">
      <c r="A1257" s="37" t="s">
        <v>11177</v>
      </c>
      <c r="B1257" s="37" t="s">
        <v>11178</v>
      </c>
      <c r="C1257" s="37" t="s">
        <v>10478</v>
      </c>
      <c r="D1257" s="37" t="s">
        <v>12297</v>
      </c>
      <c r="E1257" s="37">
        <v>11.24</v>
      </c>
      <c r="F1257" s="37">
        <v>0</v>
      </c>
      <c r="G1257" s="37">
        <v>0</v>
      </c>
      <c r="H1257" s="37">
        <v>30.37</v>
      </c>
      <c r="I1257" s="37">
        <v>33.33</v>
      </c>
      <c r="J1257" s="37">
        <v>0</v>
      </c>
      <c r="K1257" s="37">
        <v>16.68</v>
      </c>
      <c r="L1257" s="37">
        <v>3.6</v>
      </c>
      <c r="M1257" s="37">
        <v>25.41</v>
      </c>
      <c r="N1257" s="37">
        <v>11.95</v>
      </c>
      <c r="O1257" s="37">
        <v>1.92</v>
      </c>
      <c r="P1257" s="37">
        <v>6.8</v>
      </c>
      <c r="Q1257">
        <f t="shared" si="57"/>
        <v>41.61</v>
      </c>
      <c r="R1257">
        <f t="shared" si="58"/>
        <v>39.870000000000005</v>
      </c>
      <c r="S1257" t="str">
        <f>VLOOKUP(C1257*1,effectif!A:BA,53,0)</f>
        <v>071106</v>
      </c>
      <c r="T1257">
        <f t="shared" si="59"/>
        <v>190110</v>
      </c>
    </row>
    <row r="1258" spans="1:20" x14ac:dyDescent="0.25">
      <c r="A1258" s="37" t="s">
        <v>11177</v>
      </c>
      <c r="B1258" s="37" t="s">
        <v>11178</v>
      </c>
      <c r="C1258" s="37" t="s">
        <v>5459</v>
      </c>
      <c r="D1258" s="37" t="s">
        <v>12298</v>
      </c>
      <c r="E1258" s="37"/>
      <c r="F1258" s="37"/>
      <c r="G1258" s="37"/>
      <c r="H1258" s="37"/>
      <c r="I1258" s="37"/>
      <c r="J1258" s="37"/>
      <c r="K1258" s="37"/>
      <c r="L1258" s="37"/>
      <c r="M1258" s="37"/>
      <c r="N1258" s="37"/>
      <c r="O1258" s="37"/>
      <c r="P1258" s="37"/>
      <c r="Q1258">
        <f t="shared" si="57"/>
        <v>0</v>
      </c>
      <c r="R1258">
        <f t="shared" si="58"/>
        <v>0</v>
      </c>
      <c r="S1258" t="str">
        <f>VLOOKUP(C1258*1,effectif!A:BA,53,0)</f>
        <v>071106</v>
      </c>
      <c r="T1258">
        <f t="shared" si="59"/>
        <v>305832</v>
      </c>
    </row>
    <row r="1259" spans="1:20" x14ac:dyDescent="0.25">
      <c r="A1259" s="37" t="s">
        <v>11177</v>
      </c>
      <c r="B1259" s="37" t="s">
        <v>11178</v>
      </c>
      <c r="C1259" s="37" t="s">
        <v>6797</v>
      </c>
      <c r="D1259" s="37" t="s">
        <v>12299</v>
      </c>
      <c r="E1259" s="37"/>
      <c r="F1259" s="37"/>
      <c r="G1259" s="37"/>
      <c r="H1259" s="37"/>
      <c r="I1259" s="37"/>
      <c r="J1259" s="37"/>
      <c r="K1259" s="37"/>
      <c r="L1259" s="37"/>
      <c r="M1259" s="37"/>
      <c r="N1259" s="37"/>
      <c r="O1259" s="37"/>
      <c r="P1259" s="37"/>
      <c r="Q1259">
        <f t="shared" si="57"/>
        <v>0</v>
      </c>
      <c r="R1259">
        <f t="shared" si="58"/>
        <v>0</v>
      </c>
      <c r="S1259" t="str">
        <f>VLOOKUP(C1259*1,effectif!A:BA,53,0)</f>
        <v>071106</v>
      </c>
      <c r="T1259">
        <f t="shared" si="59"/>
        <v>305917</v>
      </c>
    </row>
    <row r="1260" spans="1:20" x14ac:dyDescent="0.25">
      <c r="A1260" s="37" t="s">
        <v>11177</v>
      </c>
      <c r="B1260" s="37" t="s">
        <v>11178</v>
      </c>
      <c r="C1260" s="37" t="s">
        <v>2659</v>
      </c>
      <c r="D1260" s="37" t="s">
        <v>12300</v>
      </c>
      <c r="E1260" s="37">
        <v>3.91</v>
      </c>
      <c r="F1260" s="37">
        <v>0</v>
      </c>
      <c r="G1260" s="37">
        <v>7.4</v>
      </c>
      <c r="H1260" s="37">
        <v>3.32</v>
      </c>
      <c r="I1260" s="37">
        <v>0</v>
      </c>
      <c r="J1260" s="37">
        <v>0</v>
      </c>
      <c r="K1260" s="37">
        <v>10.6</v>
      </c>
      <c r="L1260" s="37">
        <v>0</v>
      </c>
      <c r="M1260" s="37">
        <v>0</v>
      </c>
      <c r="N1260" s="37">
        <v>27.86</v>
      </c>
      <c r="O1260" s="37">
        <v>5.86</v>
      </c>
      <c r="P1260" s="37">
        <v>0</v>
      </c>
      <c r="Q1260">
        <f t="shared" si="57"/>
        <v>7.23</v>
      </c>
      <c r="R1260">
        <f t="shared" si="58"/>
        <v>42.37</v>
      </c>
      <c r="S1260" t="str">
        <f>VLOOKUP(C1260*1,effectif!A:BA,53,0)</f>
        <v>071106</v>
      </c>
      <c r="T1260">
        <f t="shared" si="59"/>
        <v>305079</v>
      </c>
    </row>
    <row r="1261" spans="1:20" x14ac:dyDescent="0.25">
      <c r="A1261" s="37" t="s">
        <v>11177</v>
      </c>
      <c r="B1261" s="37" t="s">
        <v>11178</v>
      </c>
      <c r="C1261" s="37" t="s">
        <v>5864</v>
      </c>
      <c r="D1261" s="37" t="s">
        <v>12305</v>
      </c>
      <c r="E1261" s="37"/>
      <c r="F1261" s="37"/>
      <c r="G1261" s="37"/>
      <c r="H1261" s="37"/>
      <c r="I1261" s="37"/>
      <c r="J1261" s="37"/>
      <c r="K1261" s="37"/>
      <c r="L1261" s="37"/>
      <c r="M1261" s="37"/>
      <c r="N1261" s="37"/>
      <c r="O1261" s="37"/>
      <c r="P1261" s="37"/>
      <c r="Q1261">
        <f t="shared" si="57"/>
        <v>0</v>
      </c>
      <c r="R1261">
        <f t="shared" si="58"/>
        <v>0</v>
      </c>
      <c r="S1261" t="str">
        <f>VLOOKUP(C1261*1,effectif!A:BA,53,0)</f>
        <v>071106</v>
      </c>
      <c r="T1261">
        <f t="shared" si="59"/>
        <v>306295</v>
      </c>
    </row>
    <row r="1262" spans="1:20" x14ac:dyDescent="0.25">
      <c r="A1262" s="37" t="s">
        <v>11177</v>
      </c>
      <c r="B1262" s="37" t="s">
        <v>11178</v>
      </c>
      <c r="C1262" s="37" t="s">
        <v>4347</v>
      </c>
      <c r="D1262" s="37" t="s">
        <v>12302</v>
      </c>
      <c r="E1262" s="37">
        <v>10.42</v>
      </c>
      <c r="F1262" s="37">
        <v>0</v>
      </c>
      <c r="G1262" s="37">
        <v>0</v>
      </c>
      <c r="H1262" s="37">
        <v>9.16</v>
      </c>
      <c r="I1262" s="37">
        <v>0</v>
      </c>
      <c r="J1262" s="37">
        <v>24.5</v>
      </c>
      <c r="K1262" s="37"/>
      <c r="L1262" s="37" t="s">
        <v>11181</v>
      </c>
      <c r="M1262" s="37">
        <v>0</v>
      </c>
      <c r="N1262" s="37"/>
      <c r="O1262" s="37"/>
      <c r="P1262" s="37"/>
      <c r="Q1262">
        <f t="shared" si="57"/>
        <v>19.579999999999998</v>
      </c>
      <c r="R1262">
        <f t="shared" si="58"/>
        <v>10.42</v>
      </c>
      <c r="S1262" t="str">
        <f>VLOOKUP(C1262*1,effectif!A:BA,53,0)</f>
        <v>071106</v>
      </c>
      <c r="T1262">
        <f t="shared" si="59"/>
        <v>305430</v>
      </c>
    </row>
    <row r="1263" spans="1:20" x14ac:dyDescent="0.25">
      <c r="A1263" s="37" t="s">
        <v>11177</v>
      </c>
      <c r="B1263" s="37" t="s">
        <v>11178</v>
      </c>
      <c r="C1263" s="37" t="s">
        <v>7229</v>
      </c>
      <c r="D1263" s="37" t="s">
        <v>12303</v>
      </c>
      <c r="E1263" s="37"/>
      <c r="F1263" s="37"/>
      <c r="G1263" s="37"/>
      <c r="H1263" s="37"/>
      <c r="I1263" s="37"/>
      <c r="J1263" s="37"/>
      <c r="K1263" s="37"/>
      <c r="L1263" s="37"/>
      <c r="M1263" s="37"/>
      <c r="N1263" s="37"/>
      <c r="O1263" s="37"/>
      <c r="P1263" s="37"/>
      <c r="Q1263">
        <f t="shared" si="57"/>
        <v>0</v>
      </c>
      <c r="R1263">
        <f t="shared" si="58"/>
        <v>0</v>
      </c>
      <c r="S1263" t="str">
        <f>VLOOKUP(C1263*1,effectif!A:BA,53,0)</f>
        <v>071106</v>
      </c>
      <c r="T1263">
        <f t="shared" si="59"/>
        <v>306398</v>
      </c>
    </row>
    <row r="1264" spans="1:20" x14ac:dyDescent="0.25">
      <c r="A1264" s="37" t="s">
        <v>11177</v>
      </c>
      <c r="B1264" s="37" t="s">
        <v>11178</v>
      </c>
      <c r="C1264" s="37" t="s">
        <v>4170</v>
      </c>
      <c r="D1264" s="37" t="s">
        <v>12304</v>
      </c>
      <c r="E1264" s="37">
        <v>2.25</v>
      </c>
      <c r="F1264" s="37">
        <v>0</v>
      </c>
      <c r="G1264" s="37">
        <v>5.43</v>
      </c>
      <c r="H1264" s="37">
        <v>1.84</v>
      </c>
      <c r="I1264" s="37">
        <v>0</v>
      </c>
      <c r="J1264" s="37">
        <v>0</v>
      </c>
      <c r="K1264" s="37">
        <v>11.86</v>
      </c>
      <c r="L1264" s="37">
        <v>0</v>
      </c>
      <c r="M1264" s="37">
        <v>0</v>
      </c>
      <c r="N1264" s="37">
        <v>14.34</v>
      </c>
      <c r="O1264" s="37">
        <v>0</v>
      </c>
      <c r="P1264" s="37">
        <v>0</v>
      </c>
      <c r="Q1264">
        <f t="shared" si="57"/>
        <v>4.09</v>
      </c>
      <c r="R1264">
        <f t="shared" si="58"/>
        <v>28.45</v>
      </c>
      <c r="S1264" t="str">
        <f>VLOOKUP(C1264*1,effectif!A:BA,53,0)</f>
        <v>071106</v>
      </c>
      <c r="T1264">
        <f t="shared" si="59"/>
        <v>305142</v>
      </c>
    </row>
    <row r="1265" spans="1:20" x14ac:dyDescent="0.25">
      <c r="A1265" s="37" t="s">
        <v>11177</v>
      </c>
      <c r="B1265" s="37" t="s">
        <v>11178</v>
      </c>
      <c r="C1265" s="37" t="s">
        <v>6937</v>
      </c>
      <c r="D1265" s="37" t="s">
        <v>12306</v>
      </c>
      <c r="E1265" s="37">
        <v>2.11</v>
      </c>
      <c r="F1265" s="37">
        <v>0</v>
      </c>
      <c r="G1265" s="37">
        <v>0</v>
      </c>
      <c r="H1265" s="37">
        <v>4.53</v>
      </c>
      <c r="I1265" s="37">
        <v>0</v>
      </c>
      <c r="J1265" s="37">
        <v>8.4600000000000009</v>
      </c>
      <c r="K1265" s="37"/>
      <c r="L1265" s="37"/>
      <c r="M1265" s="37"/>
      <c r="N1265" s="37"/>
      <c r="O1265" s="37"/>
      <c r="P1265" s="37"/>
      <c r="Q1265">
        <f t="shared" si="57"/>
        <v>6.6400000000000006</v>
      </c>
      <c r="R1265">
        <f t="shared" si="58"/>
        <v>2.11</v>
      </c>
      <c r="S1265" t="str">
        <f>VLOOKUP(C1265*1,effectif!A:BA,53,0)</f>
        <v>071106</v>
      </c>
      <c r="T1265">
        <f t="shared" si="59"/>
        <v>305453</v>
      </c>
    </row>
    <row r="1266" spans="1:20" x14ac:dyDescent="0.25">
      <c r="A1266" s="37" t="s">
        <v>11177</v>
      </c>
      <c r="B1266" s="37" t="s">
        <v>11178</v>
      </c>
      <c r="C1266" s="37" t="s">
        <v>9796</v>
      </c>
      <c r="D1266" s="37" t="s">
        <v>11189</v>
      </c>
      <c r="E1266" s="37"/>
      <c r="F1266" s="37"/>
      <c r="G1266" s="37"/>
      <c r="H1266" s="37"/>
      <c r="I1266" s="37"/>
      <c r="J1266" s="37"/>
      <c r="K1266" s="37"/>
      <c r="L1266" s="37"/>
      <c r="M1266" s="37"/>
      <c r="N1266" s="37"/>
      <c r="O1266" s="37"/>
      <c r="P1266" s="37"/>
      <c r="Q1266">
        <f t="shared" si="57"/>
        <v>0</v>
      </c>
      <c r="R1266">
        <f t="shared" si="58"/>
        <v>0</v>
      </c>
      <c r="S1266" t="str">
        <f>VLOOKUP(C1266*1,effectif!A:BA,53,0)</f>
        <v>071106</v>
      </c>
      <c r="T1266">
        <f t="shared" si="59"/>
        <v>98836</v>
      </c>
    </row>
    <row r="1267" spans="1:20" x14ac:dyDescent="0.25">
      <c r="A1267" s="37" t="s">
        <v>11177</v>
      </c>
      <c r="B1267" s="37" t="s">
        <v>11178</v>
      </c>
      <c r="C1267" s="37" t="s">
        <v>14020</v>
      </c>
      <c r="D1267" s="37" t="s">
        <v>11189</v>
      </c>
      <c r="E1267" s="37"/>
      <c r="F1267" s="37"/>
      <c r="G1267" s="37"/>
      <c r="H1267" s="37"/>
      <c r="I1267" s="37"/>
      <c r="J1267" s="37"/>
      <c r="K1267" s="37"/>
      <c r="L1267" s="37"/>
      <c r="M1267" s="37"/>
      <c r="N1267" s="37"/>
      <c r="O1267" s="37"/>
      <c r="P1267" s="37"/>
      <c r="Q1267">
        <f t="shared" si="57"/>
        <v>0</v>
      </c>
      <c r="R1267">
        <f t="shared" si="58"/>
        <v>0</v>
      </c>
      <c r="S1267" t="e">
        <f>VLOOKUP(C1267*1,effectif!A:BA,53,0)</f>
        <v>#N/A</v>
      </c>
      <c r="T1267">
        <f t="shared" si="59"/>
        <v>900549</v>
      </c>
    </row>
    <row r="1268" spans="1:20" x14ac:dyDescent="0.25">
      <c r="A1268" s="37" t="s">
        <v>11177</v>
      </c>
      <c r="B1268" s="37" t="s">
        <v>11178</v>
      </c>
      <c r="C1268" s="37" t="s">
        <v>8680</v>
      </c>
      <c r="D1268" s="37" t="s">
        <v>11189</v>
      </c>
      <c r="E1268" s="37"/>
      <c r="F1268" s="37"/>
      <c r="G1268" s="37"/>
      <c r="H1268" s="37"/>
      <c r="I1268" s="37"/>
      <c r="J1268" s="37"/>
      <c r="K1268" s="37"/>
      <c r="L1268" s="37"/>
      <c r="M1268" s="37"/>
      <c r="N1268" s="37"/>
      <c r="O1268" s="37"/>
      <c r="P1268" s="37"/>
      <c r="Q1268">
        <f t="shared" si="57"/>
        <v>0</v>
      </c>
      <c r="R1268">
        <f t="shared" si="58"/>
        <v>0</v>
      </c>
      <c r="S1268" t="str">
        <f>VLOOKUP(C1268*1,effectif!A:BA,53,0)</f>
        <v>071106</v>
      </c>
      <c r="T1268">
        <f t="shared" si="59"/>
        <v>993293</v>
      </c>
    </row>
    <row r="1269" spans="1:20" x14ac:dyDescent="0.25">
      <c r="A1269" s="37" t="s">
        <v>11177</v>
      </c>
      <c r="B1269" s="37" t="s">
        <v>11178</v>
      </c>
      <c r="C1269" s="37" t="s">
        <v>5869</v>
      </c>
      <c r="D1269" s="37" t="s">
        <v>11189</v>
      </c>
      <c r="E1269" s="37"/>
      <c r="F1269" s="37"/>
      <c r="G1269" s="37"/>
      <c r="H1269" s="37"/>
      <c r="I1269" s="37"/>
      <c r="J1269" s="37"/>
      <c r="K1269" s="37"/>
      <c r="L1269" s="37"/>
      <c r="M1269" s="37"/>
      <c r="N1269" s="37"/>
      <c r="O1269" s="37"/>
      <c r="P1269" s="37"/>
      <c r="Q1269">
        <f t="shared" si="57"/>
        <v>0</v>
      </c>
      <c r="R1269">
        <f t="shared" si="58"/>
        <v>0</v>
      </c>
      <c r="S1269" t="str">
        <f>VLOOKUP(C1269*1,effectif!A:BA,53,0)</f>
        <v>071106</v>
      </c>
      <c r="T1269">
        <f t="shared" si="59"/>
        <v>993294</v>
      </c>
    </row>
    <row r="1270" spans="1:20" x14ac:dyDescent="0.25">
      <c r="A1270" s="37" t="s">
        <v>11174</v>
      </c>
      <c r="B1270" s="37" t="s">
        <v>11175</v>
      </c>
      <c r="C1270" s="37" t="s">
        <v>4609</v>
      </c>
      <c r="D1270" s="37" t="s">
        <v>12307</v>
      </c>
      <c r="E1270" s="37">
        <v>5.07</v>
      </c>
      <c r="F1270" s="37">
        <v>0.1</v>
      </c>
      <c r="G1270" s="37">
        <v>3.54</v>
      </c>
      <c r="H1270" s="37">
        <v>6.63</v>
      </c>
      <c r="I1270" s="37">
        <v>0.63</v>
      </c>
      <c r="J1270" s="37">
        <v>5.04</v>
      </c>
      <c r="K1270" s="37">
        <v>12.13</v>
      </c>
      <c r="L1270" s="37">
        <v>1.28</v>
      </c>
      <c r="M1270" s="37">
        <v>7.71</v>
      </c>
      <c r="N1270" s="37">
        <v>19.57</v>
      </c>
      <c r="O1270" s="37">
        <v>2.61</v>
      </c>
      <c r="P1270" s="37">
        <v>7.82</v>
      </c>
      <c r="Q1270">
        <f t="shared" si="57"/>
        <v>11.7</v>
      </c>
      <c r="R1270">
        <f t="shared" si="58"/>
        <v>36.770000000000003</v>
      </c>
      <c r="S1270" t="str">
        <f>VLOOKUP(C1270*1,effectif!A:BA,53,0)</f>
        <v>071564</v>
      </c>
      <c r="T1270">
        <f t="shared" si="59"/>
        <v>305410</v>
      </c>
    </row>
    <row r="1271" spans="1:20" x14ac:dyDescent="0.25">
      <c r="A1271" s="37" t="s">
        <v>11177</v>
      </c>
      <c r="B1271" s="37" t="s">
        <v>11178</v>
      </c>
      <c r="C1271" s="37" t="s">
        <v>10470</v>
      </c>
      <c r="D1271" s="37" t="s">
        <v>12308</v>
      </c>
      <c r="E1271" s="37">
        <v>2.98</v>
      </c>
      <c r="F1271" s="37">
        <v>0</v>
      </c>
      <c r="G1271" s="37">
        <v>0</v>
      </c>
      <c r="H1271" s="37">
        <v>0.88</v>
      </c>
      <c r="I1271" s="37">
        <v>0</v>
      </c>
      <c r="J1271" s="37">
        <v>0</v>
      </c>
      <c r="K1271" s="37">
        <v>0.47</v>
      </c>
      <c r="L1271" s="37">
        <v>2.64</v>
      </c>
      <c r="M1271" s="37">
        <v>0</v>
      </c>
      <c r="N1271" s="37">
        <v>4.5</v>
      </c>
      <c r="O1271" s="37">
        <v>4.7300000000000004</v>
      </c>
      <c r="P1271" s="37">
        <v>0</v>
      </c>
      <c r="Q1271">
        <f t="shared" si="57"/>
        <v>3.86</v>
      </c>
      <c r="R1271">
        <f t="shared" si="58"/>
        <v>7.95</v>
      </c>
      <c r="S1271" t="str">
        <f>VLOOKUP(C1271*1,effectif!A:BA,53,0)</f>
        <v>071564</v>
      </c>
      <c r="T1271">
        <f t="shared" si="59"/>
        <v>180631</v>
      </c>
    </row>
    <row r="1272" spans="1:20" x14ac:dyDescent="0.25">
      <c r="A1272" s="37" t="s">
        <v>11177</v>
      </c>
      <c r="B1272" s="37" t="s">
        <v>11178</v>
      </c>
      <c r="C1272" s="37" t="s">
        <v>10465</v>
      </c>
      <c r="D1272" s="37" t="s">
        <v>12309</v>
      </c>
      <c r="E1272" s="37"/>
      <c r="F1272" s="37"/>
      <c r="G1272" s="37"/>
      <c r="H1272" s="37"/>
      <c r="I1272" s="37"/>
      <c r="J1272" s="37"/>
      <c r="K1272" s="37"/>
      <c r="L1272" s="37"/>
      <c r="M1272" s="37"/>
      <c r="N1272" s="37"/>
      <c r="O1272" s="37"/>
      <c r="P1272" s="37"/>
      <c r="Q1272">
        <f t="shared" si="57"/>
        <v>0</v>
      </c>
      <c r="R1272">
        <f t="shared" si="58"/>
        <v>0</v>
      </c>
      <c r="S1272" t="str">
        <f>VLOOKUP(C1272*1,effectif!A:BA,53,0)</f>
        <v>071564</v>
      </c>
      <c r="T1272">
        <f t="shared" si="59"/>
        <v>306043</v>
      </c>
    </row>
    <row r="1273" spans="1:20" x14ac:dyDescent="0.25">
      <c r="A1273" s="37" t="s">
        <v>11177</v>
      </c>
      <c r="B1273" s="37" t="s">
        <v>11178</v>
      </c>
      <c r="C1273" s="37" t="s">
        <v>9669</v>
      </c>
      <c r="D1273" s="37" t="s">
        <v>12310</v>
      </c>
      <c r="E1273" s="37">
        <v>0</v>
      </c>
      <c r="F1273" s="37">
        <v>0</v>
      </c>
      <c r="G1273" s="37"/>
      <c r="H1273" s="37"/>
      <c r="I1273" s="37"/>
      <c r="J1273" s="37"/>
      <c r="K1273" s="37"/>
      <c r="L1273" s="37"/>
      <c r="M1273" s="37"/>
      <c r="N1273" s="37"/>
      <c r="O1273" s="37"/>
      <c r="P1273" s="37"/>
      <c r="Q1273">
        <f t="shared" si="57"/>
        <v>0</v>
      </c>
      <c r="R1273">
        <f t="shared" si="58"/>
        <v>0</v>
      </c>
      <c r="S1273" t="str">
        <f>VLOOKUP(C1273*1,effectif!A:BA,53,0)</f>
        <v>071564</v>
      </c>
      <c r="T1273">
        <f t="shared" si="59"/>
        <v>305715</v>
      </c>
    </row>
    <row r="1274" spans="1:20" x14ac:dyDescent="0.25">
      <c r="A1274" s="37" t="s">
        <v>11177</v>
      </c>
      <c r="B1274" s="37" t="s">
        <v>11178</v>
      </c>
      <c r="C1274" s="37" t="s">
        <v>11048</v>
      </c>
      <c r="D1274" s="37" t="s">
        <v>14021</v>
      </c>
      <c r="E1274" s="37"/>
      <c r="F1274" s="37"/>
      <c r="G1274" s="37"/>
      <c r="H1274" s="37"/>
      <c r="I1274" s="37"/>
      <c r="J1274" s="37"/>
      <c r="K1274" s="37"/>
      <c r="L1274" s="37"/>
      <c r="M1274" s="37"/>
      <c r="N1274" s="37"/>
      <c r="O1274" s="37"/>
      <c r="P1274" s="37"/>
      <c r="Q1274">
        <f t="shared" si="57"/>
        <v>0</v>
      </c>
      <c r="R1274">
        <f t="shared" si="58"/>
        <v>0</v>
      </c>
      <c r="S1274" t="str">
        <f>VLOOKUP(C1274*1,effectif!A:BA,53,0)</f>
        <v>071564</v>
      </c>
      <c r="T1274">
        <f t="shared" si="59"/>
        <v>306424</v>
      </c>
    </row>
    <row r="1275" spans="1:20" x14ac:dyDescent="0.25">
      <c r="A1275" s="37" t="s">
        <v>11177</v>
      </c>
      <c r="B1275" s="37" t="s">
        <v>11178</v>
      </c>
      <c r="C1275" s="37" t="s">
        <v>11145</v>
      </c>
      <c r="D1275" s="37" t="s">
        <v>14022</v>
      </c>
      <c r="E1275" s="37"/>
      <c r="F1275" s="37"/>
      <c r="G1275" s="37"/>
      <c r="H1275" s="37"/>
      <c r="I1275" s="37"/>
      <c r="J1275" s="37"/>
      <c r="K1275" s="37"/>
      <c r="L1275" s="37"/>
      <c r="M1275" s="37"/>
      <c r="N1275" s="37"/>
      <c r="O1275" s="37"/>
      <c r="P1275" s="37"/>
      <c r="Q1275">
        <f t="shared" si="57"/>
        <v>0</v>
      </c>
      <c r="R1275">
        <f t="shared" si="58"/>
        <v>0</v>
      </c>
      <c r="S1275" t="str">
        <f>VLOOKUP(C1275*1,effectif!A:BA,53,0)</f>
        <v>071564</v>
      </c>
      <c r="T1275">
        <f t="shared" si="59"/>
        <v>306482</v>
      </c>
    </row>
    <row r="1276" spans="1:20" x14ac:dyDescent="0.25">
      <c r="A1276" s="37" t="s">
        <v>11177</v>
      </c>
      <c r="B1276" s="37" t="s">
        <v>11178</v>
      </c>
      <c r="C1276" s="37" t="s">
        <v>4605</v>
      </c>
      <c r="D1276" s="37" t="s">
        <v>12311</v>
      </c>
      <c r="E1276" s="37">
        <v>0</v>
      </c>
      <c r="F1276" s="37">
        <v>0</v>
      </c>
      <c r="G1276" s="37">
        <v>0</v>
      </c>
      <c r="H1276" s="37"/>
      <c r="I1276" s="37"/>
      <c r="J1276" s="37"/>
      <c r="K1276" s="37"/>
      <c r="L1276" s="37"/>
      <c r="M1276" s="37"/>
      <c r="N1276" s="37"/>
      <c r="O1276" s="37"/>
      <c r="P1276" s="37"/>
      <c r="Q1276">
        <f t="shared" si="57"/>
        <v>0</v>
      </c>
      <c r="R1276">
        <f t="shared" si="58"/>
        <v>0</v>
      </c>
      <c r="S1276" t="str">
        <f>VLOOKUP(C1276*1,effectif!A:BA,53,0)</f>
        <v>071564</v>
      </c>
      <c r="T1276">
        <f t="shared" si="59"/>
        <v>305640</v>
      </c>
    </row>
    <row r="1277" spans="1:20" x14ac:dyDescent="0.25">
      <c r="A1277" s="37" t="s">
        <v>11177</v>
      </c>
      <c r="B1277" s="37" t="s">
        <v>11178</v>
      </c>
      <c r="C1277" s="37" t="s">
        <v>7433</v>
      </c>
      <c r="D1277" s="37" t="s">
        <v>12312</v>
      </c>
      <c r="E1277" s="37">
        <v>64.64</v>
      </c>
      <c r="F1277" s="37">
        <v>0</v>
      </c>
      <c r="G1277" s="37">
        <v>0</v>
      </c>
      <c r="H1277" s="37">
        <v>0</v>
      </c>
      <c r="I1277" s="37">
        <v>0</v>
      </c>
      <c r="J1277" s="37">
        <v>0</v>
      </c>
      <c r="K1277" s="37">
        <v>3.61</v>
      </c>
      <c r="L1277" s="37">
        <v>0</v>
      </c>
      <c r="M1277" s="37">
        <v>0</v>
      </c>
      <c r="N1277" s="37">
        <v>21.94</v>
      </c>
      <c r="O1277" s="37">
        <v>1.81</v>
      </c>
      <c r="P1277" s="37">
        <v>6.06</v>
      </c>
      <c r="Q1277">
        <f t="shared" si="57"/>
        <v>64.64</v>
      </c>
      <c r="R1277">
        <f t="shared" si="58"/>
        <v>90.19</v>
      </c>
      <c r="S1277" t="str">
        <f>VLOOKUP(C1277*1,effectif!A:BA,53,0)</f>
        <v>071564</v>
      </c>
      <c r="T1277">
        <f t="shared" si="59"/>
        <v>304426</v>
      </c>
    </row>
    <row r="1278" spans="1:20" x14ac:dyDescent="0.25">
      <c r="A1278" s="37" t="s">
        <v>11177</v>
      </c>
      <c r="B1278" s="37" t="s">
        <v>11178</v>
      </c>
      <c r="C1278" s="37" t="s">
        <v>6863</v>
      </c>
      <c r="D1278" s="37" t="s">
        <v>12313</v>
      </c>
      <c r="E1278" s="37"/>
      <c r="F1278" s="37"/>
      <c r="G1278" s="37"/>
      <c r="H1278" s="37"/>
      <c r="I1278" s="37"/>
      <c r="J1278" s="37"/>
      <c r="K1278" s="37"/>
      <c r="L1278" s="37"/>
      <c r="M1278" s="37"/>
      <c r="N1278" s="37"/>
      <c r="O1278" s="37"/>
      <c r="P1278" s="37"/>
      <c r="Q1278">
        <f t="shared" si="57"/>
        <v>0</v>
      </c>
      <c r="R1278">
        <f t="shared" si="58"/>
        <v>0</v>
      </c>
      <c r="S1278" t="str">
        <f>VLOOKUP(C1278*1,effectif!A:BA,53,0)</f>
        <v>071564</v>
      </c>
      <c r="T1278">
        <f t="shared" si="59"/>
        <v>306377</v>
      </c>
    </row>
    <row r="1279" spans="1:20" x14ac:dyDescent="0.25">
      <c r="A1279" s="37" t="s">
        <v>11177</v>
      </c>
      <c r="B1279" s="37" t="s">
        <v>11178</v>
      </c>
      <c r="C1279" s="37" t="s">
        <v>10482</v>
      </c>
      <c r="D1279" s="37" t="s">
        <v>11189</v>
      </c>
      <c r="E1279" s="37"/>
      <c r="F1279" s="37"/>
      <c r="G1279" s="37"/>
      <c r="H1279" s="37"/>
      <c r="I1279" s="37"/>
      <c r="J1279" s="37"/>
      <c r="K1279" s="37"/>
      <c r="L1279" s="37"/>
      <c r="M1279" s="37"/>
      <c r="N1279" s="37"/>
      <c r="O1279" s="37"/>
      <c r="P1279" s="37"/>
      <c r="Q1279">
        <f t="shared" si="57"/>
        <v>0</v>
      </c>
      <c r="R1279">
        <f t="shared" si="58"/>
        <v>0</v>
      </c>
      <c r="S1279" t="str">
        <f>VLOOKUP(C1279*1,effectif!A:BA,53,0)</f>
        <v>071564</v>
      </c>
      <c r="T1279">
        <f t="shared" si="59"/>
        <v>96582</v>
      </c>
    </row>
    <row r="1280" spans="1:20" x14ac:dyDescent="0.25">
      <c r="A1280" s="37" t="s">
        <v>11177</v>
      </c>
      <c r="B1280" s="37" t="s">
        <v>11178</v>
      </c>
      <c r="C1280" s="37" t="s">
        <v>7954</v>
      </c>
      <c r="D1280" s="37" t="s">
        <v>11189</v>
      </c>
      <c r="E1280" s="37"/>
      <c r="F1280" s="37"/>
      <c r="G1280" s="37"/>
      <c r="H1280" s="37"/>
      <c r="I1280" s="37"/>
      <c r="J1280" s="37"/>
      <c r="K1280" s="37"/>
      <c r="L1280" s="37"/>
      <c r="M1280" s="37"/>
      <c r="N1280" s="37"/>
      <c r="O1280" s="37"/>
      <c r="P1280" s="37"/>
      <c r="Q1280">
        <f t="shared" si="57"/>
        <v>0</v>
      </c>
      <c r="R1280">
        <f t="shared" si="58"/>
        <v>0</v>
      </c>
      <c r="S1280" t="str">
        <f>VLOOKUP(C1280*1,effectif!A:BA,53,0)</f>
        <v>071564</v>
      </c>
      <c r="T1280">
        <f t="shared" si="59"/>
        <v>96583</v>
      </c>
    </row>
    <row r="1281" spans="1:20" x14ac:dyDescent="0.25">
      <c r="A1281" s="37" t="s">
        <v>11177</v>
      </c>
      <c r="B1281" s="37" t="s">
        <v>11178</v>
      </c>
      <c r="C1281" s="37" t="s">
        <v>9667</v>
      </c>
      <c r="D1281" s="37" t="s">
        <v>11189</v>
      </c>
      <c r="E1281" s="37"/>
      <c r="F1281" s="37"/>
      <c r="G1281" s="37"/>
      <c r="H1281" s="37"/>
      <c r="I1281" s="37"/>
      <c r="J1281" s="37"/>
      <c r="K1281" s="37"/>
      <c r="L1281" s="37"/>
      <c r="M1281" s="37"/>
      <c r="N1281" s="37"/>
      <c r="O1281" s="37"/>
      <c r="P1281" s="37"/>
      <c r="Q1281">
        <f t="shared" si="57"/>
        <v>0</v>
      </c>
      <c r="R1281">
        <f t="shared" si="58"/>
        <v>0</v>
      </c>
      <c r="S1281" t="str">
        <f>VLOOKUP(C1281*1,effectif!A:BA,53,0)</f>
        <v>071564</v>
      </c>
      <c r="T1281">
        <f t="shared" si="59"/>
        <v>99335</v>
      </c>
    </row>
    <row r="1282" spans="1:20" x14ac:dyDescent="0.25">
      <c r="A1282" s="37" t="s">
        <v>11177</v>
      </c>
      <c r="B1282" s="37" t="s">
        <v>11178</v>
      </c>
      <c r="C1282" s="37" t="s">
        <v>9618</v>
      </c>
      <c r="D1282" s="37" t="s">
        <v>11189</v>
      </c>
      <c r="E1282" s="37"/>
      <c r="F1282" s="37"/>
      <c r="G1282" s="37"/>
      <c r="H1282" s="37"/>
      <c r="I1282" s="37"/>
      <c r="J1282" s="37"/>
      <c r="K1282" s="37"/>
      <c r="L1282" s="37"/>
      <c r="M1282" s="37"/>
      <c r="N1282" s="37"/>
      <c r="O1282" s="37"/>
      <c r="P1282" s="37"/>
      <c r="Q1282">
        <f t="shared" si="57"/>
        <v>0</v>
      </c>
      <c r="R1282">
        <f t="shared" si="58"/>
        <v>0</v>
      </c>
      <c r="S1282" t="str">
        <f>VLOOKUP(C1282*1,effectif!A:BA,53,0)</f>
        <v>071564</v>
      </c>
      <c r="T1282">
        <f t="shared" si="59"/>
        <v>99555</v>
      </c>
    </row>
    <row r="1283" spans="1:20" x14ac:dyDescent="0.25">
      <c r="A1283" s="37" t="s">
        <v>11219</v>
      </c>
      <c r="B1283" s="37" t="s">
        <v>11220</v>
      </c>
      <c r="C1283" s="37" t="s">
        <v>3461</v>
      </c>
      <c r="D1283" s="37" t="s">
        <v>12314</v>
      </c>
      <c r="E1283" s="37"/>
      <c r="F1283" s="37"/>
      <c r="G1283" s="37"/>
      <c r="H1283" s="37"/>
      <c r="I1283" s="37"/>
      <c r="J1283" s="37"/>
      <c r="K1283" s="37"/>
      <c r="L1283" s="37"/>
      <c r="M1283" s="37"/>
      <c r="N1283" s="37"/>
      <c r="O1283" s="37"/>
      <c r="P1283" s="37"/>
      <c r="Q1283">
        <f t="shared" ref="Q1283:Q1346" si="60">IFERROR(E1283+H1283,0)</f>
        <v>0</v>
      </c>
      <c r="R1283">
        <f t="shared" ref="R1283:R1346" si="61">IFERROR(E1283+K1283+N1283,0)</f>
        <v>0</v>
      </c>
      <c r="S1283">
        <f>VLOOKUP(C1283*1,effectif!A:BA,53,0)</f>
        <v>0</v>
      </c>
      <c r="T1283">
        <f t="shared" ref="T1283:T1346" si="62">C1283*1</f>
        <v>301996</v>
      </c>
    </row>
    <row r="1284" spans="1:20" x14ac:dyDescent="0.25">
      <c r="A1284" s="37" t="s">
        <v>11172</v>
      </c>
      <c r="B1284" s="37" t="s">
        <v>11081</v>
      </c>
      <c r="C1284" s="37" t="s">
        <v>1415</v>
      </c>
      <c r="D1284" s="37" t="s">
        <v>12315</v>
      </c>
      <c r="E1284" s="37">
        <v>5.84</v>
      </c>
      <c r="F1284" s="37">
        <v>2.23</v>
      </c>
      <c r="G1284" s="37">
        <v>2.71</v>
      </c>
      <c r="H1284" s="37">
        <v>14.76</v>
      </c>
      <c r="I1284" s="37">
        <v>4.41</v>
      </c>
      <c r="J1284" s="37">
        <v>6.59</v>
      </c>
      <c r="K1284" s="37">
        <v>20.47</v>
      </c>
      <c r="L1284" s="37">
        <v>7.24</v>
      </c>
      <c r="M1284" s="37">
        <v>6.08</v>
      </c>
      <c r="N1284" s="37">
        <v>25.37</v>
      </c>
      <c r="O1284" s="37">
        <v>9.02</v>
      </c>
      <c r="P1284" s="37">
        <v>5.75</v>
      </c>
      <c r="Q1284">
        <f t="shared" si="60"/>
        <v>20.6</v>
      </c>
      <c r="R1284">
        <f t="shared" si="61"/>
        <v>51.68</v>
      </c>
      <c r="S1284">
        <f>VLOOKUP(C1284*1,effectif!A:BA,53,0)</f>
        <v>0</v>
      </c>
      <c r="T1284">
        <f t="shared" si="62"/>
        <v>300602</v>
      </c>
    </row>
    <row r="1285" spans="1:20" x14ac:dyDescent="0.25">
      <c r="A1285" s="37" t="s">
        <v>11174</v>
      </c>
      <c r="B1285" s="37" t="s">
        <v>11175</v>
      </c>
      <c r="C1285" s="37" t="s">
        <v>2873</v>
      </c>
      <c r="D1285" s="37" t="s">
        <v>12316</v>
      </c>
      <c r="E1285" s="37">
        <v>0</v>
      </c>
      <c r="F1285" s="37"/>
      <c r="G1285" s="37"/>
      <c r="H1285" s="37">
        <v>6.03</v>
      </c>
      <c r="I1285" s="37">
        <v>0</v>
      </c>
      <c r="J1285" s="37">
        <v>4.8499999999999996</v>
      </c>
      <c r="K1285" s="37">
        <v>18.34</v>
      </c>
      <c r="L1285" s="37">
        <v>12.14</v>
      </c>
      <c r="M1285" s="37">
        <v>9.8800000000000008</v>
      </c>
      <c r="N1285" s="37">
        <v>31.72</v>
      </c>
      <c r="O1285" s="37">
        <v>9.77</v>
      </c>
      <c r="P1285" s="37">
        <v>3.77</v>
      </c>
      <c r="Q1285">
        <f t="shared" si="60"/>
        <v>6.03</v>
      </c>
      <c r="R1285">
        <f t="shared" si="61"/>
        <v>50.06</v>
      </c>
      <c r="S1285" t="str">
        <f>VLOOKUP(C1285*1,effectif!A:BA,53,0)</f>
        <v>071220</v>
      </c>
      <c r="T1285">
        <f t="shared" si="62"/>
        <v>306028</v>
      </c>
    </row>
    <row r="1286" spans="1:20" x14ac:dyDescent="0.25">
      <c r="A1286" s="37" t="s">
        <v>11177</v>
      </c>
      <c r="B1286" s="37" t="s">
        <v>11178</v>
      </c>
      <c r="C1286" s="37" t="s">
        <v>6682</v>
      </c>
      <c r="D1286" s="37" t="s">
        <v>12317</v>
      </c>
      <c r="E1286" s="37">
        <v>4.71</v>
      </c>
      <c r="F1286" s="37">
        <v>0</v>
      </c>
      <c r="G1286" s="37">
        <v>0</v>
      </c>
      <c r="H1286" s="37">
        <v>7.7</v>
      </c>
      <c r="I1286" s="37">
        <v>0</v>
      </c>
      <c r="J1286" s="37">
        <v>0</v>
      </c>
      <c r="K1286" s="37">
        <v>11.66</v>
      </c>
      <c r="L1286" s="37">
        <v>1.3</v>
      </c>
      <c r="M1286" s="37">
        <v>7.65</v>
      </c>
      <c r="N1286" s="37">
        <v>18.13</v>
      </c>
      <c r="O1286" s="37">
        <v>4.28</v>
      </c>
      <c r="P1286" s="37">
        <v>9.2799999999999994</v>
      </c>
      <c r="Q1286">
        <f t="shared" si="60"/>
        <v>12.41</v>
      </c>
      <c r="R1286">
        <f t="shared" si="61"/>
        <v>34.5</v>
      </c>
      <c r="S1286" t="str">
        <f>VLOOKUP(C1286*1,effectif!A:BA,53,0)</f>
        <v>071220</v>
      </c>
      <c r="T1286">
        <f t="shared" si="62"/>
        <v>304876</v>
      </c>
    </row>
    <row r="1287" spans="1:20" x14ac:dyDescent="0.25">
      <c r="A1287" s="37" t="s">
        <v>11177</v>
      </c>
      <c r="B1287" s="37" t="s">
        <v>11178</v>
      </c>
      <c r="C1287" s="37" t="s">
        <v>6160</v>
      </c>
      <c r="D1287" s="37" t="s">
        <v>12318</v>
      </c>
      <c r="E1287" s="37">
        <v>0.91</v>
      </c>
      <c r="F1287" s="37">
        <v>0</v>
      </c>
      <c r="G1287" s="37">
        <v>0</v>
      </c>
      <c r="H1287" s="37">
        <v>7.71</v>
      </c>
      <c r="I1287" s="37">
        <v>0</v>
      </c>
      <c r="J1287" s="37">
        <v>5.92</v>
      </c>
      <c r="K1287" s="37">
        <v>9.94</v>
      </c>
      <c r="L1287" s="37">
        <v>0.4</v>
      </c>
      <c r="M1287" s="37">
        <v>15.71</v>
      </c>
      <c r="N1287" s="37">
        <v>22.82</v>
      </c>
      <c r="O1287" s="37">
        <v>0</v>
      </c>
      <c r="P1287" s="37">
        <v>0</v>
      </c>
      <c r="Q1287">
        <f t="shared" si="60"/>
        <v>8.6199999999999992</v>
      </c>
      <c r="R1287">
        <f t="shared" si="61"/>
        <v>33.67</v>
      </c>
      <c r="S1287" t="str">
        <f>VLOOKUP(C1287*1,effectif!A:BA,53,0)</f>
        <v>071220</v>
      </c>
      <c r="T1287">
        <f t="shared" si="62"/>
        <v>302054</v>
      </c>
    </row>
    <row r="1288" spans="1:20" x14ac:dyDescent="0.25">
      <c r="A1288" s="37" t="s">
        <v>11177</v>
      </c>
      <c r="B1288" s="37" t="s">
        <v>11178</v>
      </c>
      <c r="C1288" s="37" t="s">
        <v>3243</v>
      </c>
      <c r="D1288" s="37" t="s">
        <v>12319</v>
      </c>
      <c r="E1288" s="37"/>
      <c r="F1288" s="37"/>
      <c r="G1288" s="37"/>
      <c r="H1288" s="37"/>
      <c r="I1288" s="37"/>
      <c r="J1288" s="37"/>
      <c r="K1288" s="37"/>
      <c r="L1288" s="37"/>
      <c r="M1288" s="37"/>
      <c r="N1288" s="37"/>
      <c r="O1288" s="37"/>
      <c r="P1288" s="37"/>
      <c r="Q1288">
        <f t="shared" si="60"/>
        <v>0</v>
      </c>
      <c r="R1288">
        <f t="shared" si="61"/>
        <v>0</v>
      </c>
      <c r="S1288" t="str">
        <f>VLOOKUP(C1288*1,effectif!A:BA,53,0)</f>
        <v>071220</v>
      </c>
      <c r="T1288">
        <f t="shared" si="62"/>
        <v>306371</v>
      </c>
    </row>
    <row r="1289" spans="1:20" x14ac:dyDescent="0.25">
      <c r="A1289" s="37" t="s">
        <v>11177</v>
      </c>
      <c r="B1289" s="37" t="s">
        <v>11178</v>
      </c>
      <c r="C1289" s="37" t="s">
        <v>11152</v>
      </c>
      <c r="D1289" s="37" t="s">
        <v>14023</v>
      </c>
      <c r="E1289" s="37"/>
      <c r="F1289" s="37"/>
      <c r="G1289" s="37"/>
      <c r="H1289" s="37"/>
      <c r="I1289" s="37"/>
      <c r="J1289" s="37"/>
      <c r="K1289" s="37"/>
      <c r="L1289" s="37"/>
      <c r="M1289" s="37"/>
      <c r="N1289" s="37"/>
      <c r="O1289" s="37"/>
      <c r="P1289" s="37"/>
      <c r="Q1289">
        <f t="shared" si="60"/>
        <v>0</v>
      </c>
      <c r="R1289">
        <f t="shared" si="61"/>
        <v>0</v>
      </c>
      <c r="S1289" t="str">
        <f>VLOOKUP(C1289*1,effectif!A:BA,53,0)</f>
        <v>071220</v>
      </c>
      <c r="T1289">
        <f t="shared" si="62"/>
        <v>306479</v>
      </c>
    </row>
    <row r="1290" spans="1:20" x14ac:dyDescent="0.25">
      <c r="A1290" s="37" t="s">
        <v>11177</v>
      </c>
      <c r="B1290" s="37" t="s">
        <v>11178</v>
      </c>
      <c r="C1290" s="37" t="s">
        <v>5413</v>
      </c>
      <c r="D1290" s="37" t="s">
        <v>12320</v>
      </c>
      <c r="E1290" s="37"/>
      <c r="F1290" s="37"/>
      <c r="G1290" s="37"/>
      <c r="H1290" s="37"/>
      <c r="I1290" s="37"/>
      <c r="J1290" s="37"/>
      <c r="K1290" s="37"/>
      <c r="L1290" s="37"/>
      <c r="M1290" s="37"/>
      <c r="N1290" s="37"/>
      <c r="O1290" s="37"/>
      <c r="P1290" s="37"/>
      <c r="Q1290">
        <f t="shared" si="60"/>
        <v>0</v>
      </c>
      <c r="R1290">
        <f t="shared" si="61"/>
        <v>0</v>
      </c>
      <c r="S1290" t="str">
        <f>VLOOKUP(C1290*1,effectif!A:BA,53,0)</f>
        <v>071220</v>
      </c>
      <c r="T1290">
        <f t="shared" si="62"/>
        <v>305921</v>
      </c>
    </row>
    <row r="1291" spans="1:20" x14ac:dyDescent="0.25">
      <c r="A1291" s="37" t="s">
        <v>11177</v>
      </c>
      <c r="B1291" s="37" t="s">
        <v>11178</v>
      </c>
      <c r="C1291" s="37" t="s">
        <v>8045</v>
      </c>
      <c r="D1291" s="37" t="s">
        <v>11189</v>
      </c>
      <c r="E1291" s="37"/>
      <c r="F1291" s="37"/>
      <c r="G1291" s="37"/>
      <c r="H1291" s="37"/>
      <c r="I1291" s="37"/>
      <c r="J1291" s="37"/>
      <c r="K1291" s="37"/>
      <c r="L1291" s="37"/>
      <c r="M1291" s="37"/>
      <c r="N1291" s="37"/>
      <c r="O1291" s="37"/>
      <c r="P1291" s="37"/>
      <c r="Q1291">
        <f t="shared" si="60"/>
        <v>0</v>
      </c>
      <c r="R1291">
        <f t="shared" si="61"/>
        <v>0</v>
      </c>
      <c r="S1291" t="str">
        <f>VLOOKUP(C1291*1,effectif!A:BA,53,0)</f>
        <v>071220</v>
      </c>
      <c r="T1291">
        <f t="shared" si="62"/>
        <v>900412</v>
      </c>
    </row>
    <row r="1292" spans="1:20" x14ac:dyDescent="0.25">
      <c r="A1292" s="37" t="s">
        <v>11177</v>
      </c>
      <c r="B1292" s="37" t="s">
        <v>11178</v>
      </c>
      <c r="C1292" s="37" t="s">
        <v>8036</v>
      </c>
      <c r="D1292" s="37" t="s">
        <v>11189</v>
      </c>
      <c r="E1292" s="37"/>
      <c r="F1292" s="37"/>
      <c r="G1292" s="37"/>
      <c r="H1292" s="37"/>
      <c r="I1292" s="37"/>
      <c r="J1292" s="37"/>
      <c r="K1292" s="37"/>
      <c r="L1292" s="37"/>
      <c r="M1292" s="37"/>
      <c r="N1292" s="37"/>
      <c r="O1292" s="37"/>
      <c r="P1292" s="37"/>
      <c r="Q1292">
        <f t="shared" si="60"/>
        <v>0</v>
      </c>
      <c r="R1292">
        <f t="shared" si="61"/>
        <v>0</v>
      </c>
      <c r="S1292" t="str">
        <f>VLOOKUP(C1292*1,effectif!A:BA,53,0)</f>
        <v>071220</v>
      </c>
      <c r="T1292">
        <f t="shared" si="62"/>
        <v>900416</v>
      </c>
    </row>
    <row r="1293" spans="1:20" x14ac:dyDescent="0.25">
      <c r="A1293" s="37" t="s">
        <v>11177</v>
      </c>
      <c r="B1293" s="37" t="s">
        <v>11178</v>
      </c>
      <c r="C1293" s="37" t="s">
        <v>9011</v>
      </c>
      <c r="D1293" s="37" t="s">
        <v>11189</v>
      </c>
      <c r="E1293" s="37"/>
      <c r="F1293" s="37"/>
      <c r="G1293" s="37"/>
      <c r="H1293" s="37"/>
      <c r="I1293" s="37"/>
      <c r="J1293" s="37"/>
      <c r="K1293" s="37"/>
      <c r="L1293" s="37"/>
      <c r="M1293" s="37"/>
      <c r="N1293" s="37"/>
      <c r="O1293" s="37"/>
      <c r="P1293" s="37"/>
      <c r="Q1293">
        <f t="shared" si="60"/>
        <v>0</v>
      </c>
      <c r="R1293">
        <f t="shared" si="61"/>
        <v>0</v>
      </c>
      <c r="S1293" t="str">
        <f>VLOOKUP(C1293*1,effectif!A:BA,53,0)</f>
        <v>071220</v>
      </c>
      <c r="T1293">
        <f t="shared" si="62"/>
        <v>992504</v>
      </c>
    </row>
    <row r="1294" spans="1:20" x14ac:dyDescent="0.25">
      <c r="A1294" s="37" t="s">
        <v>11177</v>
      </c>
      <c r="B1294" s="37" t="s">
        <v>11178</v>
      </c>
      <c r="C1294" s="37" t="s">
        <v>9493</v>
      </c>
      <c r="D1294" s="37" t="s">
        <v>11189</v>
      </c>
      <c r="E1294" s="37"/>
      <c r="F1294" s="37"/>
      <c r="G1294" s="37"/>
      <c r="H1294" s="37"/>
      <c r="I1294" s="37"/>
      <c r="J1294" s="37"/>
      <c r="K1294" s="37"/>
      <c r="L1294" s="37"/>
      <c r="M1294" s="37"/>
      <c r="N1294" s="37"/>
      <c r="O1294" s="37"/>
      <c r="P1294" s="37"/>
      <c r="Q1294">
        <f t="shared" si="60"/>
        <v>0</v>
      </c>
      <c r="R1294">
        <f t="shared" si="61"/>
        <v>0</v>
      </c>
      <c r="S1294" t="str">
        <f>VLOOKUP(C1294*1,effectif!A:BA,53,0)</f>
        <v>071220</v>
      </c>
      <c r="T1294">
        <f t="shared" si="62"/>
        <v>990201</v>
      </c>
    </row>
    <row r="1295" spans="1:20" x14ac:dyDescent="0.25">
      <c r="A1295" s="37" t="s">
        <v>11177</v>
      </c>
      <c r="B1295" s="37" t="s">
        <v>11178</v>
      </c>
      <c r="C1295" s="37" t="s">
        <v>8257</v>
      </c>
      <c r="D1295" s="37" t="s">
        <v>11189</v>
      </c>
      <c r="E1295" s="37"/>
      <c r="F1295" s="37"/>
      <c r="G1295" s="37"/>
      <c r="H1295" s="37"/>
      <c r="I1295" s="37"/>
      <c r="J1295" s="37"/>
      <c r="K1295" s="37"/>
      <c r="L1295" s="37"/>
      <c r="M1295" s="37"/>
      <c r="N1295" s="37"/>
      <c r="O1295" s="37"/>
      <c r="P1295" s="37"/>
      <c r="Q1295">
        <f t="shared" si="60"/>
        <v>0</v>
      </c>
      <c r="R1295">
        <f t="shared" si="61"/>
        <v>0</v>
      </c>
      <c r="S1295" t="str">
        <f>VLOOKUP(C1295*1,effectif!A:BA,53,0)</f>
        <v>071220</v>
      </c>
      <c r="T1295">
        <f t="shared" si="62"/>
        <v>993604</v>
      </c>
    </row>
    <row r="1296" spans="1:20" x14ac:dyDescent="0.25">
      <c r="A1296" s="37" t="s">
        <v>11177</v>
      </c>
      <c r="B1296" s="37" t="s">
        <v>11178</v>
      </c>
      <c r="C1296" s="37" t="s">
        <v>8255</v>
      </c>
      <c r="D1296" s="37" t="s">
        <v>11189</v>
      </c>
      <c r="E1296" s="37"/>
      <c r="F1296" s="37"/>
      <c r="G1296" s="37"/>
      <c r="H1296" s="37"/>
      <c r="I1296" s="37"/>
      <c r="J1296" s="37"/>
      <c r="K1296" s="37"/>
      <c r="L1296" s="37"/>
      <c r="M1296" s="37"/>
      <c r="N1296" s="37"/>
      <c r="O1296" s="37"/>
      <c r="P1296" s="37"/>
      <c r="Q1296">
        <f t="shared" si="60"/>
        <v>0</v>
      </c>
      <c r="R1296">
        <f t="shared" si="61"/>
        <v>0</v>
      </c>
      <c r="S1296" t="str">
        <f>VLOOKUP(C1296*1,effectif!A:BA,53,0)</f>
        <v>071220</v>
      </c>
      <c r="T1296">
        <f t="shared" si="62"/>
        <v>993605</v>
      </c>
    </row>
    <row r="1297" spans="1:20" x14ac:dyDescent="0.25">
      <c r="A1297" s="37" t="s">
        <v>11177</v>
      </c>
      <c r="B1297" s="37" t="s">
        <v>11178</v>
      </c>
      <c r="C1297" s="37" t="s">
        <v>8244</v>
      </c>
      <c r="D1297" s="37" t="s">
        <v>11189</v>
      </c>
      <c r="E1297" s="37"/>
      <c r="F1297" s="37"/>
      <c r="G1297" s="37"/>
      <c r="H1297" s="37"/>
      <c r="I1297" s="37"/>
      <c r="J1297" s="37"/>
      <c r="K1297" s="37"/>
      <c r="L1297" s="37"/>
      <c r="M1297" s="37"/>
      <c r="N1297" s="37"/>
      <c r="O1297" s="37"/>
      <c r="P1297" s="37"/>
      <c r="Q1297">
        <f t="shared" si="60"/>
        <v>0</v>
      </c>
      <c r="R1297">
        <f t="shared" si="61"/>
        <v>0</v>
      </c>
      <c r="S1297" t="str">
        <f>VLOOKUP(C1297*1,effectif!A:BA,53,0)</f>
        <v>071220</v>
      </c>
      <c r="T1297">
        <f t="shared" si="62"/>
        <v>993610</v>
      </c>
    </row>
    <row r="1298" spans="1:20" x14ac:dyDescent="0.25">
      <c r="A1298" s="37" t="s">
        <v>11177</v>
      </c>
      <c r="B1298" s="37" t="s">
        <v>11178</v>
      </c>
      <c r="C1298" s="37" t="s">
        <v>8238</v>
      </c>
      <c r="D1298" s="37" t="s">
        <v>11189</v>
      </c>
      <c r="E1298" s="37"/>
      <c r="F1298" s="37"/>
      <c r="G1298" s="37"/>
      <c r="H1298" s="37"/>
      <c r="I1298" s="37"/>
      <c r="J1298" s="37"/>
      <c r="K1298" s="37"/>
      <c r="L1298" s="37"/>
      <c r="M1298" s="37"/>
      <c r="N1298" s="37"/>
      <c r="O1298" s="37"/>
      <c r="P1298" s="37"/>
      <c r="Q1298">
        <f t="shared" si="60"/>
        <v>0</v>
      </c>
      <c r="R1298">
        <f t="shared" si="61"/>
        <v>0</v>
      </c>
      <c r="S1298" t="str">
        <f>VLOOKUP(C1298*1,effectif!A:BA,53,0)</f>
        <v>071220</v>
      </c>
      <c r="T1298">
        <f t="shared" si="62"/>
        <v>993614</v>
      </c>
    </row>
    <row r="1299" spans="1:20" x14ac:dyDescent="0.25">
      <c r="A1299" s="37" t="s">
        <v>11177</v>
      </c>
      <c r="B1299" s="37" t="s">
        <v>11178</v>
      </c>
      <c r="C1299" s="37" t="s">
        <v>8236</v>
      </c>
      <c r="D1299" s="37" t="s">
        <v>11189</v>
      </c>
      <c r="E1299" s="37"/>
      <c r="F1299" s="37"/>
      <c r="G1299" s="37"/>
      <c r="H1299" s="37"/>
      <c r="I1299" s="37"/>
      <c r="J1299" s="37"/>
      <c r="K1299" s="37"/>
      <c r="L1299" s="37"/>
      <c r="M1299" s="37"/>
      <c r="N1299" s="37"/>
      <c r="O1299" s="37"/>
      <c r="P1299" s="37"/>
      <c r="Q1299">
        <f t="shared" si="60"/>
        <v>0</v>
      </c>
      <c r="R1299">
        <f t="shared" si="61"/>
        <v>0</v>
      </c>
      <c r="S1299" t="str">
        <f>VLOOKUP(C1299*1,effectif!A:BA,53,0)</f>
        <v>071220</v>
      </c>
      <c r="T1299">
        <f t="shared" si="62"/>
        <v>993616</v>
      </c>
    </row>
    <row r="1300" spans="1:20" x14ac:dyDescent="0.25">
      <c r="A1300" s="37" t="s">
        <v>11174</v>
      </c>
      <c r="B1300" s="37" t="s">
        <v>11175</v>
      </c>
      <c r="C1300" s="37" t="s">
        <v>5051</v>
      </c>
      <c r="D1300" s="37" t="s">
        <v>12321</v>
      </c>
      <c r="E1300" s="37">
        <v>9.7799999999999994</v>
      </c>
      <c r="F1300" s="37">
        <v>2.63</v>
      </c>
      <c r="G1300" s="37">
        <v>5.57</v>
      </c>
      <c r="H1300" s="37">
        <v>24.51</v>
      </c>
      <c r="I1300" s="37">
        <v>6.48</v>
      </c>
      <c r="J1300" s="37">
        <v>12.47</v>
      </c>
      <c r="K1300" s="37">
        <v>26.14</v>
      </c>
      <c r="L1300" s="37">
        <v>3.53</v>
      </c>
      <c r="M1300" s="37">
        <v>10.45</v>
      </c>
      <c r="N1300" s="37">
        <v>24.4</v>
      </c>
      <c r="O1300" s="37">
        <v>9.06</v>
      </c>
      <c r="P1300" s="37">
        <v>6.38</v>
      </c>
      <c r="Q1300">
        <f t="shared" si="60"/>
        <v>34.29</v>
      </c>
      <c r="R1300">
        <f t="shared" si="61"/>
        <v>60.32</v>
      </c>
      <c r="S1300" t="str">
        <f>VLOOKUP(C1300*1,effectif!A:BA,53,0)</f>
        <v>071221</v>
      </c>
      <c r="T1300">
        <f t="shared" si="62"/>
        <v>184790</v>
      </c>
    </row>
    <row r="1301" spans="1:20" x14ac:dyDescent="0.25">
      <c r="A1301" s="37" t="s">
        <v>11174</v>
      </c>
      <c r="B1301" s="37" t="s">
        <v>11175</v>
      </c>
      <c r="C1301" s="37" t="s">
        <v>2061</v>
      </c>
      <c r="D1301" s="37" t="s">
        <v>12322</v>
      </c>
      <c r="E1301" s="37">
        <v>2.81</v>
      </c>
      <c r="F1301" s="37">
        <v>0.72</v>
      </c>
      <c r="G1301" s="37">
        <v>0</v>
      </c>
      <c r="H1301" s="37">
        <v>9.9700000000000006</v>
      </c>
      <c r="I1301" s="37">
        <v>6.07</v>
      </c>
      <c r="J1301" s="37">
        <v>2.98</v>
      </c>
      <c r="K1301" s="37">
        <v>24.74</v>
      </c>
      <c r="L1301" s="37">
        <v>18.48</v>
      </c>
      <c r="M1301" s="37">
        <v>7.45</v>
      </c>
      <c r="N1301" s="37">
        <v>28.68</v>
      </c>
      <c r="O1301" s="37">
        <v>10.11</v>
      </c>
      <c r="P1301" s="37">
        <v>5.88</v>
      </c>
      <c r="Q1301">
        <f t="shared" si="60"/>
        <v>12.780000000000001</v>
      </c>
      <c r="R1301">
        <f t="shared" si="61"/>
        <v>56.23</v>
      </c>
      <c r="S1301" t="str">
        <f>VLOOKUP(C1301*1,effectif!A:BA,53,0)</f>
        <v>071223</v>
      </c>
      <c r="T1301">
        <f t="shared" si="62"/>
        <v>305671</v>
      </c>
    </row>
    <row r="1302" spans="1:20" x14ac:dyDescent="0.25">
      <c r="A1302" s="37" t="s">
        <v>11177</v>
      </c>
      <c r="B1302" s="37" t="s">
        <v>11178</v>
      </c>
      <c r="C1302" s="37" t="s">
        <v>3596</v>
      </c>
      <c r="D1302" s="37" t="s">
        <v>12323</v>
      </c>
      <c r="E1302" s="37">
        <v>1.38</v>
      </c>
      <c r="F1302" s="37">
        <v>0</v>
      </c>
      <c r="G1302" s="37">
        <v>0</v>
      </c>
      <c r="H1302" s="37">
        <v>4.8899999999999997</v>
      </c>
      <c r="I1302" s="37">
        <v>0</v>
      </c>
      <c r="J1302" s="37">
        <v>0</v>
      </c>
      <c r="K1302" s="37">
        <v>33.42</v>
      </c>
      <c r="L1302" s="37">
        <v>0</v>
      </c>
      <c r="M1302" s="37"/>
      <c r="N1302" s="37"/>
      <c r="O1302" s="37"/>
      <c r="P1302" s="37"/>
      <c r="Q1302">
        <f t="shared" si="60"/>
        <v>6.27</v>
      </c>
      <c r="R1302">
        <f t="shared" si="61"/>
        <v>34.800000000000004</v>
      </c>
      <c r="S1302" t="str">
        <f>VLOOKUP(C1302*1,effectif!A:BA,53,0)</f>
        <v>071223</v>
      </c>
      <c r="T1302">
        <f t="shared" si="62"/>
        <v>305437</v>
      </c>
    </row>
    <row r="1303" spans="1:20" x14ac:dyDescent="0.25">
      <c r="A1303" s="37" t="s">
        <v>11177</v>
      </c>
      <c r="B1303" s="37" t="s">
        <v>11178</v>
      </c>
      <c r="C1303" s="37" t="s">
        <v>6589</v>
      </c>
      <c r="D1303" s="37" t="s">
        <v>12324</v>
      </c>
      <c r="E1303" s="37">
        <v>0.56999999999999995</v>
      </c>
      <c r="F1303" s="37">
        <v>2.31</v>
      </c>
      <c r="G1303" s="37">
        <v>0</v>
      </c>
      <c r="H1303" s="37">
        <v>37.86</v>
      </c>
      <c r="I1303" s="37"/>
      <c r="J1303" s="37"/>
      <c r="K1303" s="37"/>
      <c r="L1303" s="37"/>
      <c r="M1303" s="37"/>
      <c r="N1303" s="37"/>
      <c r="O1303" s="37"/>
      <c r="P1303" s="37"/>
      <c r="Q1303">
        <f t="shared" si="60"/>
        <v>38.43</v>
      </c>
      <c r="R1303">
        <f t="shared" si="61"/>
        <v>0.56999999999999995</v>
      </c>
      <c r="S1303" t="str">
        <f>VLOOKUP(C1303*1,effectif!A:BA,53,0)</f>
        <v>071223</v>
      </c>
      <c r="T1303">
        <f t="shared" si="62"/>
        <v>305569</v>
      </c>
    </row>
    <row r="1304" spans="1:20" x14ac:dyDescent="0.25">
      <c r="A1304" s="37" t="s">
        <v>11177</v>
      </c>
      <c r="B1304" s="37" t="s">
        <v>11178</v>
      </c>
      <c r="C1304" s="37" t="s">
        <v>3771</v>
      </c>
      <c r="D1304" s="37" t="s">
        <v>12325</v>
      </c>
      <c r="E1304" s="37">
        <v>4.33</v>
      </c>
      <c r="F1304" s="37">
        <v>0</v>
      </c>
      <c r="G1304" s="37">
        <v>0</v>
      </c>
      <c r="H1304" s="37">
        <v>34.71</v>
      </c>
      <c r="I1304" s="37">
        <v>5.53</v>
      </c>
      <c r="J1304" s="37">
        <v>0</v>
      </c>
      <c r="K1304" s="37">
        <v>13.65</v>
      </c>
      <c r="L1304" s="37">
        <v>7.65</v>
      </c>
      <c r="M1304" s="37">
        <v>6.65</v>
      </c>
      <c r="N1304" s="37">
        <v>25.92</v>
      </c>
      <c r="O1304" s="37">
        <v>4.3499999999999996</v>
      </c>
      <c r="P1304" s="37">
        <v>2.6</v>
      </c>
      <c r="Q1304">
        <f t="shared" si="60"/>
        <v>39.04</v>
      </c>
      <c r="R1304">
        <f t="shared" si="61"/>
        <v>43.900000000000006</v>
      </c>
      <c r="S1304" t="str">
        <f>VLOOKUP(C1304*1,effectif!A:BA,53,0)</f>
        <v>071223</v>
      </c>
      <c r="T1304">
        <f t="shared" si="62"/>
        <v>304928</v>
      </c>
    </row>
    <row r="1305" spans="1:20" x14ac:dyDescent="0.25">
      <c r="A1305" s="37" t="s">
        <v>11177</v>
      </c>
      <c r="B1305" s="37" t="s">
        <v>11178</v>
      </c>
      <c r="C1305" s="37" t="s">
        <v>3947</v>
      </c>
      <c r="D1305" s="37" t="s">
        <v>12326</v>
      </c>
      <c r="E1305" s="37">
        <v>1.36</v>
      </c>
      <c r="F1305" s="37">
        <v>0</v>
      </c>
      <c r="G1305" s="37">
        <v>0</v>
      </c>
      <c r="H1305" s="37">
        <v>6.43</v>
      </c>
      <c r="I1305" s="37">
        <v>0.39</v>
      </c>
      <c r="J1305" s="37">
        <v>0</v>
      </c>
      <c r="K1305" s="37">
        <v>20.5</v>
      </c>
      <c r="L1305" s="37">
        <v>22.39</v>
      </c>
      <c r="M1305" s="37">
        <v>0</v>
      </c>
      <c r="N1305" s="37">
        <v>16.48</v>
      </c>
      <c r="O1305" s="37">
        <v>0</v>
      </c>
      <c r="P1305" s="37">
        <v>0</v>
      </c>
      <c r="Q1305">
        <f t="shared" si="60"/>
        <v>7.79</v>
      </c>
      <c r="R1305">
        <f t="shared" si="61"/>
        <v>38.340000000000003</v>
      </c>
      <c r="S1305" t="str">
        <f>VLOOKUP(C1305*1,effectif!A:BA,53,0)</f>
        <v>071223</v>
      </c>
      <c r="T1305">
        <f t="shared" si="62"/>
        <v>301061</v>
      </c>
    </row>
    <row r="1306" spans="1:20" x14ac:dyDescent="0.25">
      <c r="A1306" s="37" t="s">
        <v>11177</v>
      </c>
      <c r="B1306" s="37" t="s">
        <v>11178</v>
      </c>
      <c r="C1306" s="37" t="s">
        <v>5227</v>
      </c>
      <c r="D1306" s="37" t="s">
        <v>12327</v>
      </c>
      <c r="E1306" s="37">
        <v>11.33</v>
      </c>
      <c r="F1306" s="37">
        <v>7.21</v>
      </c>
      <c r="G1306" s="37">
        <v>0</v>
      </c>
      <c r="H1306" s="37">
        <v>6.02</v>
      </c>
      <c r="I1306" s="37">
        <v>34.020000000000003</v>
      </c>
      <c r="J1306" s="37">
        <v>5.63</v>
      </c>
      <c r="K1306" s="37">
        <v>19.25</v>
      </c>
      <c r="L1306" s="37">
        <v>16.399999999999999</v>
      </c>
      <c r="M1306" s="37">
        <v>10.95</v>
      </c>
      <c r="N1306" s="37">
        <v>22.25</v>
      </c>
      <c r="O1306" s="37">
        <v>2.15</v>
      </c>
      <c r="P1306" s="37">
        <v>7.52</v>
      </c>
      <c r="Q1306">
        <f t="shared" si="60"/>
        <v>17.350000000000001</v>
      </c>
      <c r="R1306">
        <f t="shared" si="61"/>
        <v>52.83</v>
      </c>
      <c r="S1306" t="str">
        <f>VLOOKUP(C1306*1,effectif!A:BA,53,0)</f>
        <v>071223</v>
      </c>
      <c r="T1306">
        <f t="shared" si="62"/>
        <v>301534</v>
      </c>
    </row>
    <row r="1307" spans="1:20" x14ac:dyDescent="0.25">
      <c r="A1307" s="37" t="s">
        <v>11177</v>
      </c>
      <c r="B1307" s="37" t="s">
        <v>11178</v>
      </c>
      <c r="C1307" s="37" t="s">
        <v>10043</v>
      </c>
      <c r="D1307" s="37" t="s">
        <v>11189</v>
      </c>
      <c r="E1307" s="37"/>
      <c r="F1307" s="37"/>
      <c r="G1307" s="37"/>
      <c r="H1307" s="37"/>
      <c r="I1307" s="37"/>
      <c r="J1307" s="37"/>
      <c r="K1307" s="37"/>
      <c r="L1307" s="37"/>
      <c r="M1307" s="37"/>
      <c r="N1307" s="37"/>
      <c r="O1307" s="37"/>
      <c r="P1307" s="37"/>
      <c r="Q1307">
        <f t="shared" si="60"/>
        <v>0</v>
      </c>
      <c r="R1307">
        <f t="shared" si="61"/>
        <v>0</v>
      </c>
      <c r="S1307" t="str">
        <f>VLOOKUP(C1307*1,effectif!A:BA,53,0)</f>
        <v>071223</v>
      </c>
      <c r="T1307">
        <f t="shared" si="62"/>
        <v>97882</v>
      </c>
    </row>
    <row r="1308" spans="1:20" x14ac:dyDescent="0.25">
      <c r="A1308" s="37" t="s">
        <v>11177</v>
      </c>
      <c r="B1308" s="37" t="s">
        <v>11178</v>
      </c>
      <c r="C1308" s="37" t="s">
        <v>10262</v>
      </c>
      <c r="D1308" s="37" t="s">
        <v>11189</v>
      </c>
      <c r="E1308" s="37"/>
      <c r="F1308" s="37"/>
      <c r="G1308" s="37"/>
      <c r="H1308" s="37"/>
      <c r="I1308" s="37"/>
      <c r="J1308" s="37"/>
      <c r="K1308" s="37"/>
      <c r="L1308" s="37"/>
      <c r="M1308" s="37"/>
      <c r="N1308" s="37"/>
      <c r="O1308" s="37"/>
      <c r="P1308" s="37"/>
      <c r="Q1308">
        <f t="shared" si="60"/>
        <v>0</v>
      </c>
      <c r="R1308">
        <f t="shared" si="61"/>
        <v>0</v>
      </c>
      <c r="S1308" t="str">
        <f>VLOOKUP(C1308*1,effectif!A:BA,53,0)</f>
        <v>071223</v>
      </c>
      <c r="T1308">
        <f t="shared" si="62"/>
        <v>97258</v>
      </c>
    </row>
    <row r="1309" spans="1:20" x14ac:dyDescent="0.25">
      <c r="A1309" s="37" t="s">
        <v>11177</v>
      </c>
      <c r="B1309" s="37" t="s">
        <v>11178</v>
      </c>
      <c r="C1309" s="37" t="s">
        <v>10260</v>
      </c>
      <c r="D1309" s="37" t="s">
        <v>11189</v>
      </c>
      <c r="E1309" s="37"/>
      <c r="F1309" s="37"/>
      <c r="G1309" s="37"/>
      <c r="H1309" s="37"/>
      <c r="I1309" s="37"/>
      <c r="J1309" s="37"/>
      <c r="K1309" s="37"/>
      <c r="L1309" s="37"/>
      <c r="M1309" s="37"/>
      <c r="N1309" s="37"/>
      <c r="O1309" s="37"/>
      <c r="P1309" s="37"/>
      <c r="Q1309">
        <f t="shared" si="60"/>
        <v>0</v>
      </c>
      <c r="R1309">
        <f t="shared" si="61"/>
        <v>0</v>
      </c>
      <c r="S1309" t="str">
        <f>VLOOKUP(C1309*1,effectif!A:BA,53,0)</f>
        <v>071223</v>
      </c>
      <c r="T1309">
        <f t="shared" si="62"/>
        <v>97262</v>
      </c>
    </row>
    <row r="1310" spans="1:20" x14ac:dyDescent="0.25">
      <c r="A1310" s="37" t="s">
        <v>11177</v>
      </c>
      <c r="B1310" s="37" t="s">
        <v>11178</v>
      </c>
      <c r="C1310" s="37" t="s">
        <v>10258</v>
      </c>
      <c r="D1310" s="37" t="s">
        <v>11189</v>
      </c>
      <c r="E1310" s="37"/>
      <c r="F1310" s="37"/>
      <c r="G1310" s="37"/>
      <c r="H1310" s="37"/>
      <c r="I1310" s="37"/>
      <c r="J1310" s="37"/>
      <c r="K1310" s="37"/>
      <c r="L1310" s="37"/>
      <c r="M1310" s="37"/>
      <c r="N1310" s="37"/>
      <c r="O1310" s="37"/>
      <c r="P1310" s="37"/>
      <c r="Q1310">
        <f t="shared" si="60"/>
        <v>0</v>
      </c>
      <c r="R1310">
        <f t="shared" si="61"/>
        <v>0</v>
      </c>
      <c r="S1310" t="str">
        <f>VLOOKUP(C1310*1,effectif!A:BA,53,0)</f>
        <v>071223</v>
      </c>
      <c r="T1310">
        <f t="shared" si="62"/>
        <v>97272</v>
      </c>
    </row>
    <row r="1311" spans="1:20" x14ac:dyDescent="0.25">
      <c r="A1311" s="37" t="s">
        <v>11177</v>
      </c>
      <c r="B1311" s="37" t="s">
        <v>11178</v>
      </c>
      <c r="C1311" s="37" t="s">
        <v>10256</v>
      </c>
      <c r="D1311" s="37" t="s">
        <v>11189</v>
      </c>
      <c r="E1311" s="37"/>
      <c r="F1311" s="37"/>
      <c r="G1311" s="37"/>
      <c r="H1311" s="37"/>
      <c r="I1311" s="37"/>
      <c r="J1311" s="37"/>
      <c r="K1311" s="37"/>
      <c r="L1311" s="37"/>
      <c r="M1311" s="37"/>
      <c r="N1311" s="37"/>
      <c r="O1311" s="37"/>
      <c r="P1311" s="37"/>
      <c r="Q1311">
        <f t="shared" si="60"/>
        <v>0</v>
      </c>
      <c r="R1311">
        <f t="shared" si="61"/>
        <v>0</v>
      </c>
      <c r="S1311" t="str">
        <f>VLOOKUP(C1311*1,effectif!A:BA,53,0)</f>
        <v>071223</v>
      </c>
      <c r="T1311">
        <f t="shared" si="62"/>
        <v>97275</v>
      </c>
    </row>
    <row r="1312" spans="1:20" x14ac:dyDescent="0.25">
      <c r="A1312" s="37" t="s">
        <v>11177</v>
      </c>
      <c r="B1312" s="37" t="s">
        <v>11178</v>
      </c>
      <c r="C1312" s="37" t="s">
        <v>8819</v>
      </c>
      <c r="D1312" s="37" t="s">
        <v>11189</v>
      </c>
      <c r="E1312" s="37"/>
      <c r="F1312" s="37"/>
      <c r="G1312" s="37"/>
      <c r="H1312" s="37"/>
      <c r="I1312" s="37"/>
      <c r="J1312" s="37"/>
      <c r="K1312" s="37"/>
      <c r="L1312" s="37"/>
      <c r="M1312" s="37"/>
      <c r="N1312" s="37"/>
      <c r="O1312" s="37"/>
      <c r="P1312" s="37"/>
      <c r="Q1312">
        <f t="shared" si="60"/>
        <v>0</v>
      </c>
      <c r="R1312">
        <f t="shared" si="61"/>
        <v>0</v>
      </c>
      <c r="S1312" t="str">
        <f>VLOOKUP(C1312*1,effectif!A:BA,53,0)</f>
        <v>071223</v>
      </c>
      <c r="T1312">
        <f t="shared" si="62"/>
        <v>993032</v>
      </c>
    </row>
    <row r="1313" spans="1:20" x14ac:dyDescent="0.25">
      <c r="A1313" s="37" t="s">
        <v>11177</v>
      </c>
      <c r="B1313" s="37" t="s">
        <v>11178</v>
      </c>
      <c r="C1313" s="37" t="s">
        <v>9446</v>
      </c>
      <c r="D1313" s="37" t="s">
        <v>11189</v>
      </c>
      <c r="E1313" s="37"/>
      <c r="F1313" s="37"/>
      <c r="G1313" s="37"/>
      <c r="H1313" s="37"/>
      <c r="I1313" s="37"/>
      <c r="J1313" s="37"/>
      <c r="K1313" s="37"/>
      <c r="L1313" s="37"/>
      <c r="M1313" s="37"/>
      <c r="N1313" s="37"/>
      <c r="O1313" s="37"/>
      <c r="P1313" s="37"/>
      <c r="Q1313">
        <f t="shared" si="60"/>
        <v>0</v>
      </c>
      <c r="R1313">
        <f t="shared" si="61"/>
        <v>0</v>
      </c>
      <c r="S1313" t="str">
        <f>VLOOKUP(C1313*1,effectif!A:BA,53,0)</f>
        <v>071223</v>
      </c>
      <c r="T1313">
        <f t="shared" si="62"/>
        <v>990624</v>
      </c>
    </row>
    <row r="1314" spans="1:20" x14ac:dyDescent="0.25">
      <c r="A1314" s="37" t="s">
        <v>11177</v>
      </c>
      <c r="B1314" s="37" t="s">
        <v>11178</v>
      </c>
      <c r="C1314" s="37" t="s">
        <v>8260</v>
      </c>
      <c r="D1314" s="37" t="s">
        <v>11189</v>
      </c>
      <c r="E1314" s="37"/>
      <c r="F1314" s="37"/>
      <c r="G1314" s="37"/>
      <c r="H1314" s="37"/>
      <c r="I1314" s="37"/>
      <c r="J1314" s="37"/>
      <c r="K1314" s="37"/>
      <c r="L1314" s="37"/>
      <c r="M1314" s="37"/>
      <c r="N1314" s="37"/>
      <c r="O1314" s="37"/>
      <c r="P1314" s="37"/>
      <c r="Q1314">
        <f t="shared" si="60"/>
        <v>0</v>
      </c>
      <c r="R1314">
        <f t="shared" si="61"/>
        <v>0</v>
      </c>
      <c r="S1314" t="str">
        <f>VLOOKUP(C1314*1,effectif!A:BA,53,0)</f>
        <v>071223</v>
      </c>
      <c r="T1314">
        <f t="shared" si="62"/>
        <v>993603</v>
      </c>
    </row>
    <row r="1315" spans="1:20" x14ac:dyDescent="0.25">
      <c r="A1315" s="37" t="s">
        <v>11177</v>
      </c>
      <c r="B1315" s="37" t="s">
        <v>11178</v>
      </c>
      <c r="C1315" s="37" t="s">
        <v>8253</v>
      </c>
      <c r="D1315" s="37" t="s">
        <v>11189</v>
      </c>
      <c r="E1315" s="37"/>
      <c r="F1315" s="37"/>
      <c r="G1315" s="37"/>
      <c r="H1315" s="37"/>
      <c r="I1315" s="37"/>
      <c r="J1315" s="37"/>
      <c r="K1315" s="37"/>
      <c r="L1315" s="37"/>
      <c r="M1315" s="37"/>
      <c r="N1315" s="37"/>
      <c r="O1315" s="37"/>
      <c r="P1315" s="37"/>
      <c r="Q1315">
        <f t="shared" si="60"/>
        <v>0</v>
      </c>
      <c r="R1315">
        <f t="shared" si="61"/>
        <v>0</v>
      </c>
      <c r="S1315" t="str">
        <f>VLOOKUP(C1315*1,effectif!A:BA,53,0)</f>
        <v>071223</v>
      </c>
      <c r="T1315">
        <f t="shared" si="62"/>
        <v>993606</v>
      </c>
    </row>
    <row r="1316" spans="1:20" x14ac:dyDescent="0.25">
      <c r="A1316" s="37" t="s">
        <v>11177</v>
      </c>
      <c r="B1316" s="37" t="s">
        <v>11178</v>
      </c>
      <c r="C1316" s="37" t="s">
        <v>8250</v>
      </c>
      <c r="D1316" s="37" t="s">
        <v>11189</v>
      </c>
      <c r="E1316" s="37"/>
      <c r="F1316" s="37"/>
      <c r="G1316" s="37"/>
      <c r="H1316" s="37"/>
      <c r="I1316" s="37"/>
      <c r="J1316" s="37"/>
      <c r="K1316" s="37"/>
      <c r="L1316" s="37"/>
      <c r="M1316" s="37"/>
      <c r="N1316" s="37"/>
      <c r="O1316" s="37"/>
      <c r="P1316" s="37"/>
      <c r="Q1316">
        <f t="shared" si="60"/>
        <v>0</v>
      </c>
      <c r="R1316">
        <f t="shared" si="61"/>
        <v>0</v>
      </c>
      <c r="S1316" t="str">
        <f>VLOOKUP(C1316*1,effectif!A:BA,53,0)</f>
        <v>071223</v>
      </c>
      <c r="T1316">
        <f t="shared" si="62"/>
        <v>993607</v>
      </c>
    </row>
    <row r="1317" spans="1:20" x14ac:dyDescent="0.25">
      <c r="A1317" s="37" t="s">
        <v>11177</v>
      </c>
      <c r="B1317" s="37" t="s">
        <v>11178</v>
      </c>
      <c r="C1317" s="37" t="s">
        <v>8247</v>
      </c>
      <c r="D1317" s="37" t="s">
        <v>11189</v>
      </c>
      <c r="E1317" s="37"/>
      <c r="F1317" s="37"/>
      <c r="G1317" s="37"/>
      <c r="H1317" s="37"/>
      <c r="I1317" s="37"/>
      <c r="J1317" s="37"/>
      <c r="K1317" s="37"/>
      <c r="L1317" s="37"/>
      <c r="M1317" s="37"/>
      <c r="N1317" s="37"/>
      <c r="O1317" s="37"/>
      <c r="P1317" s="37"/>
      <c r="Q1317">
        <f t="shared" si="60"/>
        <v>0</v>
      </c>
      <c r="R1317">
        <f t="shared" si="61"/>
        <v>0</v>
      </c>
      <c r="S1317" t="str">
        <f>VLOOKUP(C1317*1,effectif!A:BA,53,0)</f>
        <v>071223</v>
      </c>
      <c r="T1317">
        <f t="shared" si="62"/>
        <v>993608</v>
      </c>
    </row>
    <row r="1318" spans="1:20" x14ac:dyDescent="0.25">
      <c r="A1318" s="37" t="s">
        <v>11177</v>
      </c>
      <c r="B1318" s="37" t="s">
        <v>11178</v>
      </c>
      <c r="C1318" s="37" t="s">
        <v>8241</v>
      </c>
      <c r="D1318" s="37" t="s">
        <v>11189</v>
      </c>
      <c r="E1318" s="37"/>
      <c r="F1318" s="37"/>
      <c r="G1318" s="37"/>
      <c r="H1318" s="37"/>
      <c r="I1318" s="37"/>
      <c r="J1318" s="37"/>
      <c r="K1318" s="37"/>
      <c r="L1318" s="37"/>
      <c r="M1318" s="37"/>
      <c r="N1318" s="37"/>
      <c r="O1318" s="37"/>
      <c r="P1318" s="37"/>
      <c r="Q1318">
        <f t="shared" si="60"/>
        <v>0</v>
      </c>
      <c r="R1318">
        <f t="shared" si="61"/>
        <v>0</v>
      </c>
      <c r="S1318" t="str">
        <f>VLOOKUP(C1318*1,effectif!A:BA,53,0)</f>
        <v>071223</v>
      </c>
      <c r="T1318">
        <f t="shared" si="62"/>
        <v>993612</v>
      </c>
    </row>
    <row r="1319" spans="1:20" x14ac:dyDescent="0.25">
      <c r="A1319" s="37" t="s">
        <v>11174</v>
      </c>
      <c r="B1319" s="37" t="s">
        <v>11175</v>
      </c>
      <c r="C1319" s="37" t="s">
        <v>1418</v>
      </c>
      <c r="D1319" s="37" t="s">
        <v>12328</v>
      </c>
      <c r="E1319" s="37">
        <v>5.16</v>
      </c>
      <c r="F1319" s="37">
        <v>3.16</v>
      </c>
      <c r="G1319" s="37">
        <v>2.72</v>
      </c>
      <c r="H1319" s="37">
        <v>7.41</v>
      </c>
      <c r="I1319" s="37">
        <v>0.5</v>
      </c>
      <c r="J1319" s="37">
        <v>3.39</v>
      </c>
      <c r="K1319" s="37">
        <v>12.99</v>
      </c>
      <c r="L1319" s="37">
        <v>1.27</v>
      </c>
      <c r="M1319" s="37">
        <v>2.71</v>
      </c>
      <c r="N1319" s="37">
        <v>21.86</v>
      </c>
      <c r="O1319" s="37">
        <v>7.79</v>
      </c>
      <c r="P1319" s="37">
        <v>5.93</v>
      </c>
      <c r="Q1319">
        <f t="shared" si="60"/>
        <v>12.57</v>
      </c>
      <c r="R1319">
        <f t="shared" si="61"/>
        <v>40.01</v>
      </c>
      <c r="S1319" t="str">
        <f>VLOOKUP(C1319*1,effectif!A:BA,53,0)</f>
        <v>071444</v>
      </c>
      <c r="T1319">
        <f t="shared" si="62"/>
        <v>162078</v>
      </c>
    </row>
    <row r="1320" spans="1:20" x14ac:dyDescent="0.25">
      <c r="A1320" s="37" t="s">
        <v>11177</v>
      </c>
      <c r="B1320" s="37" t="s">
        <v>11178</v>
      </c>
      <c r="C1320" s="37" t="s">
        <v>7510</v>
      </c>
      <c r="D1320" s="37" t="s">
        <v>12329</v>
      </c>
      <c r="E1320" s="37">
        <v>1.1599999999999999</v>
      </c>
      <c r="F1320" s="37">
        <v>1.94</v>
      </c>
      <c r="G1320" s="37">
        <v>0</v>
      </c>
      <c r="H1320" s="37">
        <v>2.2400000000000002</v>
      </c>
      <c r="I1320" s="37">
        <v>1.33</v>
      </c>
      <c r="J1320" s="37">
        <v>6.53</v>
      </c>
      <c r="K1320" s="37">
        <v>3.52</v>
      </c>
      <c r="L1320" s="37">
        <v>0</v>
      </c>
      <c r="M1320" s="37">
        <v>0</v>
      </c>
      <c r="N1320" s="37">
        <v>3.91</v>
      </c>
      <c r="O1320" s="37">
        <v>0</v>
      </c>
      <c r="P1320" s="37">
        <v>0</v>
      </c>
      <c r="Q1320">
        <f t="shared" si="60"/>
        <v>3.4000000000000004</v>
      </c>
      <c r="R1320">
        <f t="shared" si="61"/>
        <v>8.59</v>
      </c>
      <c r="S1320" t="str">
        <f>VLOOKUP(C1320*1,effectif!A:BA,53,0)</f>
        <v>071444</v>
      </c>
      <c r="T1320">
        <f t="shared" si="62"/>
        <v>182314</v>
      </c>
    </row>
    <row r="1321" spans="1:20" x14ac:dyDescent="0.25">
      <c r="A1321" s="37" t="s">
        <v>11177</v>
      </c>
      <c r="B1321" s="37" t="s">
        <v>11178</v>
      </c>
      <c r="C1321" s="37" t="s">
        <v>9233</v>
      </c>
      <c r="D1321" s="37" t="s">
        <v>12330</v>
      </c>
      <c r="E1321" s="37">
        <v>10.220000000000001</v>
      </c>
      <c r="F1321" s="37">
        <v>1.1599999999999999</v>
      </c>
      <c r="G1321" s="37">
        <v>9.2899999999999991</v>
      </c>
      <c r="H1321" s="37">
        <v>11.36</v>
      </c>
      <c r="I1321" s="37">
        <v>0</v>
      </c>
      <c r="J1321" s="37">
        <v>0</v>
      </c>
      <c r="K1321" s="37">
        <v>12.66</v>
      </c>
      <c r="L1321" s="37">
        <v>0</v>
      </c>
      <c r="M1321" s="37">
        <v>5.18</v>
      </c>
      <c r="N1321" s="37">
        <v>27.57</v>
      </c>
      <c r="O1321" s="37">
        <v>0.23</v>
      </c>
      <c r="P1321" s="37">
        <v>21.63</v>
      </c>
      <c r="Q1321">
        <f t="shared" si="60"/>
        <v>21.58</v>
      </c>
      <c r="R1321">
        <f t="shared" si="61"/>
        <v>50.45</v>
      </c>
      <c r="S1321" t="str">
        <f>VLOOKUP(C1321*1,effectif!A:BA,53,0)</f>
        <v>071444</v>
      </c>
      <c r="T1321">
        <f t="shared" si="62"/>
        <v>303631</v>
      </c>
    </row>
    <row r="1322" spans="1:20" x14ac:dyDescent="0.25">
      <c r="A1322" s="37" t="s">
        <v>11177</v>
      </c>
      <c r="B1322" s="37" t="s">
        <v>11178</v>
      </c>
      <c r="C1322" s="37" t="s">
        <v>6704</v>
      </c>
      <c r="D1322" s="37" t="s">
        <v>12331</v>
      </c>
      <c r="E1322" s="37">
        <v>0</v>
      </c>
      <c r="F1322" s="37">
        <v>0</v>
      </c>
      <c r="G1322" s="37">
        <v>0</v>
      </c>
      <c r="H1322" s="37"/>
      <c r="I1322" s="37"/>
      <c r="J1322" s="37"/>
      <c r="K1322" s="37"/>
      <c r="L1322" s="37"/>
      <c r="M1322" s="37"/>
      <c r="N1322" s="37"/>
      <c r="O1322" s="37"/>
      <c r="P1322" s="37"/>
      <c r="Q1322">
        <f t="shared" si="60"/>
        <v>0</v>
      </c>
      <c r="R1322">
        <f t="shared" si="61"/>
        <v>0</v>
      </c>
      <c r="S1322" t="str">
        <f>VLOOKUP(C1322*1,effectif!A:BA,53,0)</f>
        <v>071444</v>
      </c>
      <c r="T1322">
        <f t="shared" si="62"/>
        <v>305676</v>
      </c>
    </row>
    <row r="1323" spans="1:20" x14ac:dyDescent="0.25">
      <c r="A1323" s="37" t="s">
        <v>11177</v>
      </c>
      <c r="B1323" s="37" t="s">
        <v>11178</v>
      </c>
      <c r="C1323" s="37" t="s">
        <v>1410</v>
      </c>
      <c r="D1323" s="37" t="s">
        <v>12332</v>
      </c>
      <c r="E1323" s="37">
        <v>0</v>
      </c>
      <c r="F1323" s="37">
        <v>82.92</v>
      </c>
      <c r="G1323" s="37"/>
      <c r="H1323" s="37">
        <v>6.94</v>
      </c>
      <c r="I1323" s="37">
        <v>0</v>
      </c>
      <c r="J1323" s="37">
        <v>0</v>
      </c>
      <c r="K1323" s="37">
        <v>19.39</v>
      </c>
      <c r="L1323" s="37">
        <v>0.67</v>
      </c>
      <c r="M1323" s="37">
        <v>0</v>
      </c>
      <c r="N1323" s="37">
        <v>20.190000000000001</v>
      </c>
      <c r="O1323" s="37">
        <v>0</v>
      </c>
      <c r="P1323" s="37">
        <v>0</v>
      </c>
      <c r="Q1323">
        <f t="shared" si="60"/>
        <v>6.94</v>
      </c>
      <c r="R1323">
        <f t="shared" si="61"/>
        <v>39.58</v>
      </c>
      <c r="S1323" t="str">
        <f>VLOOKUP(C1323*1,effectif!A:BA,53,0)</f>
        <v>071444</v>
      </c>
      <c r="T1323">
        <f t="shared" si="62"/>
        <v>305148</v>
      </c>
    </row>
    <row r="1324" spans="1:20" x14ac:dyDescent="0.25">
      <c r="A1324" s="37" t="s">
        <v>11177</v>
      </c>
      <c r="B1324" s="37" t="s">
        <v>11178</v>
      </c>
      <c r="C1324" s="37" t="s">
        <v>6257</v>
      </c>
      <c r="D1324" s="37" t="s">
        <v>12333</v>
      </c>
      <c r="E1324" s="37"/>
      <c r="F1324" s="37"/>
      <c r="G1324" s="37"/>
      <c r="H1324" s="37"/>
      <c r="I1324" s="37"/>
      <c r="J1324" s="37"/>
      <c r="K1324" s="37"/>
      <c r="L1324" s="37"/>
      <c r="M1324" s="37"/>
      <c r="N1324" s="37"/>
      <c r="O1324" s="37"/>
      <c r="P1324" s="37"/>
      <c r="Q1324">
        <f t="shared" si="60"/>
        <v>0</v>
      </c>
      <c r="R1324">
        <f t="shared" si="61"/>
        <v>0</v>
      </c>
      <c r="S1324" t="str">
        <f>VLOOKUP(C1324*1,effectif!A:BA,53,0)</f>
        <v>071444</v>
      </c>
      <c r="T1324">
        <f t="shared" si="62"/>
        <v>305966</v>
      </c>
    </row>
    <row r="1325" spans="1:20" x14ac:dyDescent="0.25">
      <c r="A1325" s="37" t="s">
        <v>11177</v>
      </c>
      <c r="B1325" s="37" t="s">
        <v>11178</v>
      </c>
      <c r="C1325" s="37" t="s">
        <v>5567</v>
      </c>
      <c r="D1325" s="37" t="s">
        <v>12334</v>
      </c>
      <c r="E1325" s="37"/>
      <c r="F1325" s="37"/>
      <c r="G1325" s="37"/>
      <c r="H1325" s="37"/>
      <c r="I1325" s="37"/>
      <c r="J1325" s="37"/>
      <c r="K1325" s="37"/>
      <c r="L1325" s="37"/>
      <c r="M1325" s="37"/>
      <c r="N1325" s="37"/>
      <c r="O1325" s="37"/>
      <c r="P1325" s="37"/>
      <c r="Q1325">
        <f t="shared" si="60"/>
        <v>0</v>
      </c>
      <c r="R1325">
        <f t="shared" si="61"/>
        <v>0</v>
      </c>
      <c r="S1325" t="str">
        <f>VLOOKUP(C1325*1,effectif!A:BA,53,0)</f>
        <v>071444</v>
      </c>
      <c r="T1325">
        <f t="shared" si="62"/>
        <v>306291</v>
      </c>
    </row>
    <row r="1326" spans="1:20" x14ac:dyDescent="0.25">
      <c r="A1326" s="37" t="s">
        <v>11177</v>
      </c>
      <c r="B1326" s="37" t="s">
        <v>11178</v>
      </c>
      <c r="C1326" s="37" t="s">
        <v>2911</v>
      </c>
      <c r="D1326" s="37" t="s">
        <v>12335</v>
      </c>
      <c r="E1326" s="37">
        <v>4.5199999999999996</v>
      </c>
      <c r="F1326" s="37">
        <v>0</v>
      </c>
      <c r="G1326" s="37">
        <v>0</v>
      </c>
      <c r="H1326" s="37">
        <v>4.2699999999999996</v>
      </c>
      <c r="I1326" s="37">
        <v>0</v>
      </c>
      <c r="J1326" s="37">
        <v>0</v>
      </c>
      <c r="K1326" s="37">
        <v>12.5</v>
      </c>
      <c r="L1326" s="37">
        <v>0</v>
      </c>
      <c r="M1326" s="37">
        <v>9.2899999999999991</v>
      </c>
      <c r="N1326" s="37">
        <v>27.42</v>
      </c>
      <c r="O1326" s="37">
        <v>0</v>
      </c>
      <c r="P1326" s="37">
        <v>12.9</v>
      </c>
      <c r="Q1326">
        <f t="shared" si="60"/>
        <v>8.7899999999999991</v>
      </c>
      <c r="R1326">
        <f t="shared" si="61"/>
        <v>44.44</v>
      </c>
      <c r="S1326" t="str">
        <f>VLOOKUP(C1326*1,effectif!A:BA,53,0)</f>
        <v>071444</v>
      </c>
      <c r="T1326">
        <f t="shared" si="62"/>
        <v>193608</v>
      </c>
    </row>
    <row r="1327" spans="1:20" x14ac:dyDescent="0.25">
      <c r="A1327" s="37" t="s">
        <v>11177</v>
      </c>
      <c r="B1327" s="37" t="s">
        <v>11178</v>
      </c>
      <c r="C1327" s="37" t="s">
        <v>8042</v>
      </c>
      <c r="D1327" s="37" t="s">
        <v>11189</v>
      </c>
      <c r="E1327" s="37"/>
      <c r="F1327" s="37"/>
      <c r="G1327" s="37"/>
      <c r="H1327" s="37"/>
      <c r="I1327" s="37"/>
      <c r="J1327" s="37"/>
      <c r="K1327" s="37"/>
      <c r="L1327" s="37"/>
      <c r="M1327" s="37"/>
      <c r="N1327" s="37"/>
      <c r="O1327" s="37"/>
      <c r="P1327" s="37"/>
      <c r="Q1327">
        <f t="shared" si="60"/>
        <v>0</v>
      </c>
      <c r="R1327">
        <f t="shared" si="61"/>
        <v>0</v>
      </c>
      <c r="S1327" t="str">
        <f>VLOOKUP(C1327*1,effectif!A:BA,53,0)</f>
        <v>071444</v>
      </c>
      <c r="T1327">
        <f t="shared" si="62"/>
        <v>900413</v>
      </c>
    </row>
    <row r="1328" spans="1:20" x14ac:dyDescent="0.25">
      <c r="A1328" s="37" t="s">
        <v>11177</v>
      </c>
      <c r="B1328" s="37" t="s">
        <v>11178</v>
      </c>
      <c r="C1328" s="37" t="s">
        <v>8040</v>
      </c>
      <c r="D1328" s="37" t="s">
        <v>11189</v>
      </c>
      <c r="E1328" s="37"/>
      <c r="F1328" s="37"/>
      <c r="G1328" s="37"/>
      <c r="H1328" s="37"/>
      <c r="I1328" s="37"/>
      <c r="J1328" s="37"/>
      <c r="K1328" s="37"/>
      <c r="L1328" s="37"/>
      <c r="M1328" s="37"/>
      <c r="N1328" s="37"/>
      <c r="O1328" s="37"/>
      <c r="P1328" s="37"/>
      <c r="Q1328">
        <f t="shared" si="60"/>
        <v>0</v>
      </c>
      <c r="R1328">
        <f t="shared" si="61"/>
        <v>0</v>
      </c>
      <c r="S1328" t="str">
        <f>VLOOKUP(C1328*1,effectif!A:BA,53,0)</f>
        <v>071444</v>
      </c>
      <c r="T1328">
        <f t="shared" si="62"/>
        <v>900414</v>
      </c>
    </row>
    <row r="1329" spans="1:20" x14ac:dyDescent="0.25">
      <c r="A1329" s="37" t="s">
        <v>11177</v>
      </c>
      <c r="B1329" s="37" t="s">
        <v>11178</v>
      </c>
      <c r="C1329" s="37" t="s">
        <v>8038</v>
      </c>
      <c r="D1329" s="37" t="s">
        <v>11189</v>
      </c>
      <c r="E1329" s="37"/>
      <c r="F1329" s="37"/>
      <c r="G1329" s="37"/>
      <c r="H1329" s="37"/>
      <c r="I1329" s="37"/>
      <c r="J1329" s="37"/>
      <c r="K1329" s="37"/>
      <c r="L1329" s="37"/>
      <c r="M1329" s="37"/>
      <c r="N1329" s="37"/>
      <c r="O1329" s="37"/>
      <c r="P1329" s="37"/>
      <c r="Q1329">
        <f t="shared" si="60"/>
        <v>0</v>
      </c>
      <c r="R1329">
        <f t="shared" si="61"/>
        <v>0</v>
      </c>
      <c r="S1329" t="str">
        <f>VLOOKUP(C1329*1,effectif!A:BA,53,0)</f>
        <v>071444</v>
      </c>
      <c r="T1329">
        <f t="shared" si="62"/>
        <v>900415</v>
      </c>
    </row>
    <row r="1330" spans="1:20" x14ac:dyDescent="0.25">
      <c r="A1330" s="37" t="s">
        <v>11177</v>
      </c>
      <c r="B1330" s="37" t="s">
        <v>11178</v>
      </c>
      <c r="C1330" s="37" t="s">
        <v>9238</v>
      </c>
      <c r="D1330" s="37" t="s">
        <v>11189</v>
      </c>
      <c r="E1330" s="37"/>
      <c r="F1330" s="37"/>
      <c r="G1330" s="37"/>
      <c r="H1330" s="37"/>
      <c r="I1330" s="37"/>
      <c r="J1330" s="37"/>
      <c r="K1330" s="37"/>
      <c r="L1330" s="37"/>
      <c r="M1330" s="37"/>
      <c r="N1330" s="37"/>
      <c r="O1330" s="37"/>
      <c r="P1330" s="37"/>
      <c r="Q1330">
        <f t="shared" si="60"/>
        <v>0</v>
      </c>
      <c r="R1330">
        <f t="shared" si="61"/>
        <v>0</v>
      </c>
      <c r="S1330" t="str">
        <f>VLOOKUP(C1330*1,effectif!A:BA,53,0)</f>
        <v>071444</v>
      </c>
      <c r="T1330">
        <f t="shared" si="62"/>
        <v>991657</v>
      </c>
    </row>
    <row r="1331" spans="1:20" x14ac:dyDescent="0.25">
      <c r="A1331" s="37" t="s">
        <v>11177</v>
      </c>
      <c r="B1331" s="37" t="s">
        <v>11178</v>
      </c>
      <c r="C1331" s="37" t="s">
        <v>9236</v>
      </c>
      <c r="D1331" s="37" t="s">
        <v>11189</v>
      </c>
      <c r="E1331" s="37"/>
      <c r="F1331" s="37"/>
      <c r="G1331" s="37"/>
      <c r="H1331" s="37"/>
      <c r="I1331" s="37"/>
      <c r="J1331" s="37"/>
      <c r="K1331" s="37"/>
      <c r="L1331" s="37"/>
      <c r="M1331" s="37"/>
      <c r="N1331" s="37"/>
      <c r="O1331" s="37"/>
      <c r="P1331" s="37"/>
      <c r="Q1331">
        <f t="shared" si="60"/>
        <v>0</v>
      </c>
      <c r="R1331">
        <f t="shared" si="61"/>
        <v>0</v>
      </c>
      <c r="S1331" t="str">
        <f>VLOOKUP(C1331*1,effectif!A:BA,53,0)</f>
        <v>071444</v>
      </c>
      <c r="T1331">
        <f t="shared" si="62"/>
        <v>991658</v>
      </c>
    </row>
    <row r="1332" spans="1:20" x14ac:dyDescent="0.25">
      <c r="A1332" s="37" t="s">
        <v>11177</v>
      </c>
      <c r="B1332" s="37" t="s">
        <v>11178</v>
      </c>
      <c r="C1332" s="37" t="s">
        <v>8199</v>
      </c>
      <c r="D1332" s="37" t="s">
        <v>11189</v>
      </c>
      <c r="E1332" s="37"/>
      <c r="F1332" s="37"/>
      <c r="G1332" s="37"/>
      <c r="H1332" s="37"/>
      <c r="I1332" s="37"/>
      <c r="J1332" s="37"/>
      <c r="K1332" s="37"/>
      <c r="L1332" s="37"/>
      <c r="M1332" s="37"/>
      <c r="N1332" s="37"/>
      <c r="O1332" s="37"/>
      <c r="P1332" s="37"/>
      <c r="Q1332">
        <f t="shared" si="60"/>
        <v>0</v>
      </c>
      <c r="R1332">
        <f t="shared" si="61"/>
        <v>0</v>
      </c>
      <c r="S1332" t="str">
        <f>VLOOKUP(C1332*1,effectif!A:BA,53,0)</f>
        <v>071444</v>
      </c>
      <c r="T1332">
        <f t="shared" si="62"/>
        <v>993653</v>
      </c>
    </row>
    <row r="1333" spans="1:20" x14ac:dyDescent="0.25">
      <c r="A1333" s="37" t="s">
        <v>11177</v>
      </c>
      <c r="B1333" s="37" t="s">
        <v>11178</v>
      </c>
      <c r="C1333" s="37" t="s">
        <v>8195</v>
      </c>
      <c r="D1333" s="37" t="s">
        <v>11189</v>
      </c>
      <c r="E1333" s="37"/>
      <c r="F1333" s="37"/>
      <c r="G1333" s="37"/>
      <c r="H1333" s="37"/>
      <c r="I1333" s="37"/>
      <c r="J1333" s="37"/>
      <c r="K1333" s="37"/>
      <c r="L1333" s="37"/>
      <c r="M1333" s="37"/>
      <c r="N1333" s="37"/>
      <c r="O1333" s="37"/>
      <c r="P1333" s="37"/>
      <c r="Q1333">
        <f t="shared" si="60"/>
        <v>0</v>
      </c>
      <c r="R1333">
        <f t="shared" si="61"/>
        <v>0</v>
      </c>
      <c r="S1333" t="str">
        <f>VLOOKUP(C1333*1,effectif!A:BA,53,0)</f>
        <v>071444</v>
      </c>
      <c r="T1333">
        <f t="shared" si="62"/>
        <v>993656</v>
      </c>
    </row>
    <row r="1334" spans="1:20" x14ac:dyDescent="0.25">
      <c r="A1334" s="37" t="s">
        <v>11172</v>
      </c>
      <c r="B1334" s="37" t="s">
        <v>11081</v>
      </c>
      <c r="C1334" s="37" t="s">
        <v>2225</v>
      </c>
      <c r="D1334" s="37" t="s">
        <v>12400</v>
      </c>
      <c r="E1334" s="37">
        <v>6.22</v>
      </c>
      <c r="F1334" s="37">
        <v>0.59</v>
      </c>
      <c r="G1334" s="37">
        <v>0.99</v>
      </c>
      <c r="H1334" s="37">
        <v>9.2799999999999994</v>
      </c>
      <c r="I1334" s="37">
        <v>0.34</v>
      </c>
      <c r="J1334" s="37">
        <v>3.09</v>
      </c>
      <c r="K1334" s="37">
        <v>17.5</v>
      </c>
      <c r="L1334" s="37">
        <v>2.41</v>
      </c>
      <c r="M1334" s="37">
        <v>8.9</v>
      </c>
      <c r="N1334" s="37">
        <v>22.79</v>
      </c>
      <c r="O1334" s="37">
        <v>6.21</v>
      </c>
      <c r="P1334" s="37">
        <v>12.5</v>
      </c>
      <c r="Q1334">
        <f t="shared" si="60"/>
        <v>15.5</v>
      </c>
      <c r="R1334">
        <f t="shared" si="61"/>
        <v>46.51</v>
      </c>
      <c r="S1334">
        <f>VLOOKUP(C1334*1,effectif!A:BA,53,0)</f>
        <v>0</v>
      </c>
      <c r="T1334">
        <f t="shared" si="62"/>
        <v>306306</v>
      </c>
    </row>
    <row r="1335" spans="1:20" x14ac:dyDescent="0.25">
      <c r="A1335" s="37" t="s">
        <v>11174</v>
      </c>
      <c r="B1335" s="37" t="s">
        <v>11175</v>
      </c>
      <c r="C1335" s="37" t="s">
        <v>2228</v>
      </c>
      <c r="D1335" s="37" t="s">
        <v>12337</v>
      </c>
      <c r="E1335" s="37">
        <v>1.49</v>
      </c>
      <c r="F1335" s="37">
        <v>1.1200000000000001</v>
      </c>
      <c r="G1335" s="37">
        <v>2.34</v>
      </c>
      <c r="H1335" s="37">
        <v>6.9</v>
      </c>
      <c r="I1335" s="37">
        <v>0.69</v>
      </c>
      <c r="J1335" s="37">
        <v>2.52</v>
      </c>
      <c r="K1335" s="37">
        <v>12.83</v>
      </c>
      <c r="L1335" s="37">
        <v>1.21</v>
      </c>
      <c r="M1335" s="37">
        <v>2.11</v>
      </c>
      <c r="N1335" s="37">
        <v>22.12</v>
      </c>
      <c r="O1335" s="37">
        <v>10.06</v>
      </c>
      <c r="P1335" s="37">
        <v>7.03</v>
      </c>
      <c r="Q1335">
        <f t="shared" si="60"/>
        <v>8.39</v>
      </c>
      <c r="R1335">
        <f t="shared" si="61"/>
        <v>36.44</v>
      </c>
      <c r="S1335" t="str">
        <f>VLOOKUP(C1335*1,effectif!A:BA,53,0)</f>
        <v>071230</v>
      </c>
      <c r="T1335">
        <f t="shared" si="62"/>
        <v>304137</v>
      </c>
    </row>
    <row r="1336" spans="1:20" x14ac:dyDescent="0.25">
      <c r="A1336" s="37" t="s">
        <v>11177</v>
      </c>
      <c r="B1336" s="37" t="s">
        <v>11178</v>
      </c>
      <c r="C1336" s="37" t="s">
        <v>6092</v>
      </c>
      <c r="D1336" s="37" t="s">
        <v>12338</v>
      </c>
      <c r="E1336" s="37">
        <v>1.32</v>
      </c>
      <c r="F1336" s="37">
        <v>0</v>
      </c>
      <c r="G1336" s="37">
        <v>0</v>
      </c>
      <c r="H1336" s="37">
        <v>2.4700000000000002</v>
      </c>
      <c r="I1336" s="37">
        <v>0.35</v>
      </c>
      <c r="J1336" s="37">
        <v>3.53</v>
      </c>
      <c r="K1336" s="37">
        <v>6.95</v>
      </c>
      <c r="L1336" s="37">
        <v>0.51</v>
      </c>
      <c r="M1336" s="37">
        <v>1.59</v>
      </c>
      <c r="N1336" s="37">
        <v>7</v>
      </c>
      <c r="O1336" s="37">
        <v>14.34</v>
      </c>
      <c r="P1336" s="37">
        <v>9.9</v>
      </c>
      <c r="Q1336">
        <f t="shared" si="60"/>
        <v>3.79</v>
      </c>
      <c r="R1336">
        <f t="shared" si="61"/>
        <v>15.27</v>
      </c>
      <c r="S1336" t="str">
        <f>VLOOKUP(C1336*1,effectif!A:BA,53,0)</f>
        <v>071230</v>
      </c>
      <c r="T1336">
        <f t="shared" si="62"/>
        <v>183443</v>
      </c>
    </row>
    <row r="1337" spans="1:20" x14ac:dyDescent="0.25">
      <c r="A1337" s="37" t="s">
        <v>11177</v>
      </c>
      <c r="B1337" s="37" t="s">
        <v>11178</v>
      </c>
      <c r="C1337" s="37" t="s">
        <v>3025</v>
      </c>
      <c r="D1337" s="37" t="s">
        <v>12339</v>
      </c>
      <c r="E1337" s="37">
        <v>0</v>
      </c>
      <c r="F1337" s="37">
        <v>0</v>
      </c>
      <c r="G1337" s="37">
        <v>20.72</v>
      </c>
      <c r="H1337" s="37">
        <v>1</v>
      </c>
      <c r="I1337" s="37">
        <v>0</v>
      </c>
      <c r="J1337" s="37">
        <v>0</v>
      </c>
      <c r="K1337" s="37">
        <v>0.54</v>
      </c>
      <c r="L1337" s="37">
        <v>0</v>
      </c>
      <c r="M1337" s="37">
        <v>0</v>
      </c>
      <c r="N1337" s="37">
        <v>21.02</v>
      </c>
      <c r="O1337" s="37">
        <v>0</v>
      </c>
      <c r="P1337" s="37">
        <v>0</v>
      </c>
      <c r="Q1337">
        <f t="shared" si="60"/>
        <v>1</v>
      </c>
      <c r="R1337">
        <f t="shared" si="61"/>
        <v>21.56</v>
      </c>
      <c r="S1337" t="str">
        <f>VLOOKUP(C1337*1,effectif!A:BA,53,0)</f>
        <v>071230</v>
      </c>
      <c r="T1337">
        <f t="shared" si="62"/>
        <v>158196</v>
      </c>
    </row>
    <row r="1338" spans="1:20" x14ac:dyDescent="0.25">
      <c r="A1338" s="37" t="s">
        <v>11177</v>
      </c>
      <c r="B1338" s="37" t="s">
        <v>11178</v>
      </c>
      <c r="C1338" s="37" t="s">
        <v>4319</v>
      </c>
      <c r="D1338" s="37" t="s">
        <v>12340</v>
      </c>
      <c r="E1338" s="37">
        <v>5.72</v>
      </c>
      <c r="F1338" s="37">
        <v>0</v>
      </c>
      <c r="G1338" s="37">
        <v>0</v>
      </c>
      <c r="H1338" s="37">
        <v>19.190000000000001</v>
      </c>
      <c r="I1338" s="37">
        <v>0</v>
      </c>
      <c r="J1338" s="37">
        <v>10.46</v>
      </c>
      <c r="K1338" s="37">
        <v>35.9</v>
      </c>
      <c r="L1338" s="37">
        <v>0</v>
      </c>
      <c r="M1338" s="37">
        <v>11.7</v>
      </c>
      <c r="N1338" s="37">
        <v>27.21</v>
      </c>
      <c r="O1338" s="37">
        <v>30.14</v>
      </c>
      <c r="P1338" s="37">
        <v>4.72</v>
      </c>
      <c r="Q1338">
        <f t="shared" si="60"/>
        <v>24.91</v>
      </c>
      <c r="R1338">
        <f t="shared" si="61"/>
        <v>68.83</v>
      </c>
      <c r="S1338" t="str">
        <f>VLOOKUP(C1338*1,effectif!A:BA,53,0)</f>
        <v>071230</v>
      </c>
      <c r="T1338">
        <f t="shared" si="62"/>
        <v>304674</v>
      </c>
    </row>
    <row r="1339" spans="1:20" x14ac:dyDescent="0.25">
      <c r="A1339" s="37" t="s">
        <v>11177</v>
      </c>
      <c r="B1339" s="37" t="s">
        <v>11178</v>
      </c>
      <c r="C1339" s="37" t="s">
        <v>6597</v>
      </c>
      <c r="D1339" s="37" t="s">
        <v>12341</v>
      </c>
      <c r="E1339" s="37">
        <v>2.62</v>
      </c>
      <c r="F1339" s="37">
        <v>4.92</v>
      </c>
      <c r="G1339" s="37">
        <v>0</v>
      </c>
      <c r="H1339" s="37">
        <v>13.89</v>
      </c>
      <c r="I1339" s="37">
        <v>3.46</v>
      </c>
      <c r="J1339" s="37">
        <v>0</v>
      </c>
      <c r="K1339" s="37">
        <v>20.059999999999999</v>
      </c>
      <c r="L1339" s="37">
        <v>2.44</v>
      </c>
      <c r="M1339" s="37">
        <v>0</v>
      </c>
      <c r="N1339" s="37">
        <v>31.81</v>
      </c>
      <c r="O1339" s="37">
        <v>3.38</v>
      </c>
      <c r="P1339" s="37">
        <v>10.119999999999999</v>
      </c>
      <c r="Q1339">
        <f t="shared" si="60"/>
        <v>16.510000000000002</v>
      </c>
      <c r="R1339">
        <f t="shared" si="61"/>
        <v>54.489999999999995</v>
      </c>
      <c r="S1339" t="str">
        <f>VLOOKUP(C1339*1,effectif!A:BA,53,0)</f>
        <v>071230</v>
      </c>
      <c r="T1339">
        <f t="shared" si="62"/>
        <v>193703</v>
      </c>
    </row>
    <row r="1340" spans="1:20" x14ac:dyDescent="0.25">
      <c r="A1340" s="37" t="s">
        <v>11177</v>
      </c>
      <c r="B1340" s="37" t="s">
        <v>11178</v>
      </c>
      <c r="C1340" s="37" t="s">
        <v>2222</v>
      </c>
      <c r="D1340" s="37" t="s">
        <v>12342</v>
      </c>
      <c r="E1340" s="37">
        <v>0</v>
      </c>
      <c r="F1340" s="37">
        <v>19.91</v>
      </c>
      <c r="G1340" s="37">
        <v>0</v>
      </c>
      <c r="H1340" s="37">
        <v>0</v>
      </c>
      <c r="I1340" s="37">
        <v>17.16</v>
      </c>
      <c r="J1340" s="37">
        <v>0</v>
      </c>
      <c r="K1340" s="37">
        <v>1.27</v>
      </c>
      <c r="L1340" s="37">
        <v>0</v>
      </c>
      <c r="M1340" s="37">
        <v>0</v>
      </c>
      <c r="N1340" s="37">
        <v>1.43</v>
      </c>
      <c r="O1340" s="37">
        <v>0</v>
      </c>
      <c r="P1340" s="37">
        <v>0</v>
      </c>
      <c r="Q1340">
        <f t="shared" si="60"/>
        <v>0</v>
      </c>
      <c r="R1340">
        <f t="shared" si="61"/>
        <v>2.7</v>
      </c>
      <c r="S1340" t="str">
        <f>VLOOKUP(C1340*1,effectif!A:BA,53,0)</f>
        <v>071230</v>
      </c>
      <c r="T1340">
        <f t="shared" si="62"/>
        <v>177563</v>
      </c>
    </row>
    <row r="1341" spans="1:20" x14ac:dyDescent="0.25">
      <c r="A1341" s="37" t="s">
        <v>11177</v>
      </c>
      <c r="B1341" s="37" t="s">
        <v>11178</v>
      </c>
      <c r="C1341" s="37" t="s">
        <v>9986</v>
      </c>
      <c r="D1341" s="37" t="s">
        <v>11189</v>
      </c>
      <c r="E1341" s="37"/>
      <c r="F1341" s="37"/>
      <c r="G1341" s="37"/>
      <c r="H1341" s="37"/>
      <c r="I1341" s="37"/>
      <c r="J1341" s="37"/>
      <c r="K1341" s="37"/>
      <c r="L1341" s="37"/>
      <c r="M1341" s="37"/>
      <c r="N1341" s="37"/>
      <c r="O1341" s="37"/>
      <c r="P1341" s="37"/>
      <c r="Q1341">
        <f t="shared" si="60"/>
        <v>0</v>
      </c>
      <c r="R1341">
        <f t="shared" si="61"/>
        <v>0</v>
      </c>
      <c r="S1341" t="str">
        <f>VLOOKUP(C1341*1,effectif!A:BA,53,0)</f>
        <v>071230</v>
      </c>
      <c r="T1341">
        <f t="shared" si="62"/>
        <v>98024</v>
      </c>
    </row>
    <row r="1342" spans="1:20" x14ac:dyDescent="0.25">
      <c r="A1342" s="37" t="s">
        <v>11177</v>
      </c>
      <c r="B1342" s="37" t="s">
        <v>11178</v>
      </c>
      <c r="C1342" s="37" t="s">
        <v>10243</v>
      </c>
      <c r="D1342" s="37" t="s">
        <v>11189</v>
      </c>
      <c r="E1342" s="37"/>
      <c r="F1342" s="37"/>
      <c r="G1342" s="37"/>
      <c r="H1342" s="37"/>
      <c r="I1342" s="37"/>
      <c r="J1342" s="37"/>
      <c r="K1342" s="37"/>
      <c r="L1342" s="37"/>
      <c r="M1342" s="37"/>
      <c r="N1342" s="37"/>
      <c r="O1342" s="37"/>
      <c r="P1342" s="37"/>
      <c r="Q1342">
        <f t="shared" si="60"/>
        <v>0</v>
      </c>
      <c r="R1342">
        <f t="shared" si="61"/>
        <v>0</v>
      </c>
      <c r="S1342" t="str">
        <f>VLOOKUP(C1342*1,effectif!A:BA,53,0)</f>
        <v>071230</v>
      </c>
      <c r="T1342">
        <f t="shared" si="62"/>
        <v>97314</v>
      </c>
    </row>
    <row r="1343" spans="1:20" x14ac:dyDescent="0.25">
      <c r="A1343" s="37" t="s">
        <v>11177</v>
      </c>
      <c r="B1343" s="37" t="s">
        <v>11178</v>
      </c>
      <c r="C1343" s="37" t="s">
        <v>10241</v>
      </c>
      <c r="D1343" s="37" t="s">
        <v>11189</v>
      </c>
      <c r="E1343" s="37"/>
      <c r="F1343" s="37"/>
      <c r="G1343" s="37"/>
      <c r="H1343" s="37"/>
      <c r="I1343" s="37"/>
      <c r="J1343" s="37"/>
      <c r="K1343" s="37"/>
      <c r="L1343" s="37"/>
      <c r="M1343" s="37"/>
      <c r="N1343" s="37"/>
      <c r="O1343" s="37"/>
      <c r="P1343" s="37"/>
      <c r="Q1343">
        <f t="shared" si="60"/>
        <v>0</v>
      </c>
      <c r="R1343">
        <f t="shared" si="61"/>
        <v>0</v>
      </c>
      <c r="S1343" t="str">
        <f>VLOOKUP(C1343*1,effectif!A:BA,53,0)</f>
        <v>071230</v>
      </c>
      <c r="T1343">
        <f t="shared" si="62"/>
        <v>97317</v>
      </c>
    </row>
    <row r="1344" spans="1:20" x14ac:dyDescent="0.25">
      <c r="A1344" s="37" t="s">
        <v>11177</v>
      </c>
      <c r="B1344" s="37" t="s">
        <v>11178</v>
      </c>
      <c r="C1344" s="37" t="s">
        <v>10235</v>
      </c>
      <c r="D1344" s="37" t="s">
        <v>11189</v>
      </c>
      <c r="E1344" s="37"/>
      <c r="F1344" s="37"/>
      <c r="G1344" s="37"/>
      <c r="H1344" s="37"/>
      <c r="I1344" s="37"/>
      <c r="J1344" s="37"/>
      <c r="K1344" s="37"/>
      <c r="L1344" s="37"/>
      <c r="M1344" s="37"/>
      <c r="N1344" s="37"/>
      <c r="O1344" s="37"/>
      <c r="P1344" s="37"/>
      <c r="Q1344">
        <f t="shared" si="60"/>
        <v>0</v>
      </c>
      <c r="R1344">
        <f t="shared" si="61"/>
        <v>0</v>
      </c>
      <c r="S1344" t="str">
        <f>VLOOKUP(C1344*1,effectif!A:BA,53,0)</f>
        <v>071230</v>
      </c>
      <c r="T1344">
        <f t="shared" si="62"/>
        <v>97334</v>
      </c>
    </row>
    <row r="1345" spans="1:20" x14ac:dyDescent="0.25">
      <c r="A1345" s="37" t="s">
        <v>11177</v>
      </c>
      <c r="B1345" s="37" t="s">
        <v>11178</v>
      </c>
      <c r="C1345" s="37" t="s">
        <v>8232</v>
      </c>
      <c r="D1345" s="37" t="s">
        <v>11189</v>
      </c>
      <c r="E1345" s="37"/>
      <c r="F1345" s="37"/>
      <c r="G1345" s="37"/>
      <c r="H1345" s="37"/>
      <c r="I1345" s="37"/>
      <c r="J1345" s="37"/>
      <c r="K1345" s="37"/>
      <c r="L1345" s="37"/>
      <c r="M1345" s="37"/>
      <c r="N1345" s="37"/>
      <c r="O1345" s="37"/>
      <c r="P1345" s="37"/>
      <c r="Q1345">
        <f t="shared" si="60"/>
        <v>0</v>
      </c>
      <c r="R1345">
        <f t="shared" si="61"/>
        <v>0</v>
      </c>
      <c r="S1345" t="str">
        <f>VLOOKUP(C1345*1,effectif!A:BA,53,0)</f>
        <v>071230</v>
      </c>
      <c r="T1345">
        <f t="shared" si="62"/>
        <v>993627</v>
      </c>
    </row>
    <row r="1346" spans="1:20" x14ac:dyDescent="0.25">
      <c r="A1346" s="37" t="s">
        <v>11174</v>
      </c>
      <c r="B1346" s="37" t="s">
        <v>11175</v>
      </c>
      <c r="C1346" s="37" t="s">
        <v>7066</v>
      </c>
      <c r="D1346" s="37" t="s">
        <v>12343</v>
      </c>
      <c r="E1346" s="37"/>
      <c r="F1346" s="37"/>
      <c r="G1346" s="37"/>
      <c r="H1346" s="37"/>
      <c r="I1346" s="37"/>
      <c r="J1346" s="37"/>
      <c r="K1346" s="37"/>
      <c r="L1346" s="37"/>
      <c r="M1346" s="37"/>
      <c r="N1346" s="37">
        <v>0</v>
      </c>
      <c r="O1346" s="37">
        <v>0</v>
      </c>
      <c r="P1346" s="37"/>
      <c r="Q1346">
        <f t="shared" si="60"/>
        <v>0</v>
      </c>
      <c r="R1346">
        <f t="shared" si="61"/>
        <v>0</v>
      </c>
      <c r="S1346" t="str">
        <f>VLOOKUP(C1346*1,effectif!A:BA,53,0)</f>
        <v>071231</v>
      </c>
      <c r="T1346">
        <f t="shared" si="62"/>
        <v>71231</v>
      </c>
    </row>
    <row r="1347" spans="1:20" x14ac:dyDescent="0.25">
      <c r="A1347" s="37" t="s">
        <v>11177</v>
      </c>
      <c r="B1347" s="37" t="s">
        <v>11178</v>
      </c>
      <c r="C1347" s="37" t="s">
        <v>8059</v>
      </c>
      <c r="D1347" s="37" t="s">
        <v>11189</v>
      </c>
      <c r="E1347" s="37"/>
      <c r="F1347" s="37"/>
      <c r="G1347" s="37"/>
      <c r="H1347" s="37"/>
      <c r="I1347" s="37"/>
      <c r="J1347" s="37"/>
      <c r="K1347" s="37"/>
      <c r="L1347" s="37"/>
      <c r="M1347" s="37"/>
      <c r="N1347" s="37"/>
      <c r="O1347" s="37"/>
      <c r="P1347" s="37"/>
      <c r="Q1347">
        <f t="shared" ref="Q1347:Q1410" si="63">IFERROR(E1347+H1347,0)</f>
        <v>0</v>
      </c>
      <c r="R1347">
        <f t="shared" ref="R1347:R1410" si="64">IFERROR(E1347+K1347+N1347,0)</f>
        <v>0</v>
      </c>
      <c r="S1347" t="str">
        <f>VLOOKUP(C1347*1,effectif!A:BA,53,0)</f>
        <v>071231</v>
      </c>
      <c r="T1347">
        <f t="shared" ref="T1347:T1410" si="65">C1347*1</f>
        <v>900081</v>
      </c>
    </row>
    <row r="1348" spans="1:20" x14ac:dyDescent="0.25">
      <c r="A1348" s="37" t="s">
        <v>11174</v>
      </c>
      <c r="B1348" s="37" t="s">
        <v>11175</v>
      </c>
      <c r="C1348" s="37" t="s">
        <v>5596</v>
      </c>
      <c r="D1348" s="37" t="s">
        <v>12344</v>
      </c>
      <c r="E1348" s="37">
        <v>8.69</v>
      </c>
      <c r="F1348" s="37">
        <v>0</v>
      </c>
      <c r="G1348" s="37">
        <v>0.87</v>
      </c>
      <c r="H1348" s="37">
        <v>10.08</v>
      </c>
      <c r="I1348" s="37">
        <v>0.17</v>
      </c>
      <c r="J1348" s="37">
        <v>3.6</v>
      </c>
      <c r="K1348" s="37">
        <v>18.82</v>
      </c>
      <c r="L1348" s="37">
        <v>5.84</v>
      </c>
      <c r="M1348" s="37">
        <v>12.96</v>
      </c>
      <c r="N1348" s="37">
        <v>23.22</v>
      </c>
      <c r="O1348" s="37">
        <v>8.02</v>
      </c>
      <c r="P1348" s="37">
        <v>14.97</v>
      </c>
      <c r="Q1348">
        <f t="shared" si="63"/>
        <v>18.77</v>
      </c>
      <c r="R1348">
        <f t="shared" si="64"/>
        <v>50.73</v>
      </c>
      <c r="S1348" t="str">
        <f>VLOOKUP(C1348*1,effectif!A:BA,53,0)</f>
        <v>071324</v>
      </c>
      <c r="T1348">
        <f t="shared" si="65"/>
        <v>179931</v>
      </c>
    </row>
    <row r="1349" spans="1:20" x14ac:dyDescent="0.25">
      <c r="A1349" s="37" t="s">
        <v>11177</v>
      </c>
      <c r="B1349" s="37" t="s">
        <v>11178</v>
      </c>
      <c r="C1349" s="37" t="s">
        <v>10232</v>
      </c>
      <c r="D1349" s="37" t="s">
        <v>12345</v>
      </c>
      <c r="E1349" s="37">
        <v>9.2100000000000009</v>
      </c>
      <c r="F1349" s="37">
        <v>0</v>
      </c>
      <c r="G1349" s="37">
        <v>0</v>
      </c>
      <c r="H1349" s="37">
        <v>16.02</v>
      </c>
      <c r="I1349" s="37">
        <v>3.62</v>
      </c>
      <c r="J1349" s="37">
        <v>0</v>
      </c>
      <c r="K1349" s="37">
        <v>29.58</v>
      </c>
      <c r="L1349" s="37">
        <v>2.68</v>
      </c>
      <c r="M1349" s="37">
        <v>8.76</v>
      </c>
      <c r="N1349" s="37">
        <v>15.67</v>
      </c>
      <c r="O1349" s="37">
        <v>0</v>
      </c>
      <c r="P1349" s="37">
        <v>10.4</v>
      </c>
      <c r="Q1349">
        <f t="shared" si="63"/>
        <v>25.23</v>
      </c>
      <c r="R1349">
        <f t="shared" si="64"/>
        <v>54.46</v>
      </c>
      <c r="S1349" t="str">
        <f>VLOOKUP(C1349*1,effectif!A:BA,53,0)</f>
        <v>071324</v>
      </c>
      <c r="T1349">
        <f t="shared" si="65"/>
        <v>304933</v>
      </c>
    </row>
    <row r="1350" spans="1:20" x14ac:dyDescent="0.25">
      <c r="A1350" s="37" t="s">
        <v>11177</v>
      </c>
      <c r="B1350" s="37" t="s">
        <v>11178</v>
      </c>
      <c r="C1350" s="37" t="s">
        <v>6620</v>
      </c>
      <c r="D1350" s="37" t="s">
        <v>12346</v>
      </c>
      <c r="E1350" s="37">
        <v>2.5099999999999998</v>
      </c>
      <c r="F1350" s="37">
        <v>0</v>
      </c>
      <c r="G1350" s="37">
        <v>0</v>
      </c>
      <c r="H1350" s="37">
        <v>9.09</v>
      </c>
      <c r="I1350" s="37">
        <v>0</v>
      </c>
      <c r="J1350" s="37">
        <v>12.6</v>
      </c>
      <c r="K1350" s="37">
        <v>10.46</v>
      </c>
      <c r="L1350" s="37">
        <v>1.29</v>
      </c>
      <c r="M1350" s="37">
        <v>12.24</v>
      </c>
      <c r="N1350" s="37">
        <v>23.28</v>
      </c>
      <c r="O1350" s="37">
        <v>3.24</v>
      </c>
      <c r="P1350" s="37">
        <v>7.24</v>
      </c>
      <c r="Q1350">
        <f t="shared" si="63"/>
        <v>11.6</v>
      </c>
      <c r="R1350">
        <f t="shared" si="64"/>
        <v>36.25</v>
      </c>
      <c r="S1350" t="str">
        <f>VLOOKUP(C1350*1,effectif!A:BA,53,0)</f>
        <v>071324</v>
      </c>
      <c r="T1350">
        <f t="shared" si="65"/>
        <v>160628</v>
      </c>
    </row>
    <row r="1351" spans="1:20" x14ac:dyDescent="0.25">
      <c r="A1351" s="37" t="s">
        <v>11177</v>
      </c>
      <c r="B1351" s="37" t="s">
        <v>11178</v>
      </c>
      <c r="C1351" s="37" t="s">
        <v>5938</v>
      </c>
      <c r="D1351" s="37" t="s">
        <v>12347</v>
      </c>
      <c r="E1351" s="37">
        <v>5.76</v>
      </c>
      <c r="F1351" s="37">
        <v>0</v>
      </c>
      <c r="G1351" s="37">
        <v>0</v>
      </c>
      <c r="H1351" s="37">
        <v>3.8</v>
      </c>
      <c r="I1351" s="37">
        <v>0</v>
      </c>
      <c r="J1351" s="37">
        <v>0</v>
      </c>
      <c r="K1351" s="37"/>
      <c r="L1351" s="37"/>
      <c r="M1351" s="37"/>
      <c r="N1351" s="37"/>
      <c r="O1351" s="37"/>
      <c r="P1351" s="37"/>
      <c r="Q1351">
        <f t="shared" si="63"/>
        <v>9.5599999999999987</v>
      </c>
      <c r="R1351">
        <f t="shared" si="64"/>
        <v>5.76</v>
      </c>
      <c r="S1351" t="str">
        <f>VLOOKUP(C1351*1,effectif!A:BA,53,0)</f>
        <v>071324</v>
      </c>
      <c r="T1351">
        <f t="shared" si="65"/>
        <v>305498</v>
      </c>
    </row>
    <row r="1352" spans="1:20" x14ac:dyDescent="0.25">
      <c r="A1352" s="37" t="s">
        <v>11177</v>
      </c>
      <c r="B1352" s="37" t="s">
        <v>11178</v>
      </c>
      <c r="C1352" s="37" t="s">
        <v>9747</v>
      </c>
      <c r="D1352" s="37" t="s">
        <v>12348</v>
      </c>
      <c r="E1352" s="37">
        <v>4.97</v>
      </c>
      <c r="F1352" s="37">
        <v>0</v>
      </c>
      <c r="G1352" s="37">
        <v>0</v>
      </c>
      <c r="H1352" s="37">
        <v>7.39</v>
      </c>
      <c r="I1352" s="37">
        <v>0</v>
      </c>
      <c r="J1352" s="37">
        <v>0</v>
      </c>
      <c r="K1352" s="37">
        <v>15.7</v>
      </c>
      <c r="L1352" s="37">
        <v>22.32</v>
      </c>
      <c r="M1352" s="37">
        <v>38.94</v>
      </c>
      <c r="N1352" s="37">
        <v>15.92</v>
      </c>
      <c r="O1352" s="37">
        <v>20.59</v>
      </c>
      <c r="P1352" s="37">
        <v>45.02</v>
      </c>
      <c r="Q1352">
        <f t="shared" si="63"/>
        <v>12.36</v>
      </c>
      <c r="R1352">
        <f t="shared" si="64"/>
        <v>36.589999999999996</v>
      </c>
      <c r="S1352" t="str">
        <f>VLOOKUP(C1352*1,effectif!A:BA,53,0)</f>
        <v>071324</v>
      </c>
      <c r="T1352">
        <f t="shared" si="65"/>
        <v>190015</v>
      </c>
    </row>
    <row r="1353" spans="1:20" x14ac:dyDescent="0.25">
      <c r="A1353" s="37" t="s">
        <v>11177</v>
      </c>
      <c r="B1353" s="37" t="s">
        <v>11178</v>
      </c>
      <c r="C1353" s="37" t="s">
        <v>5750</v>
      </c>
      <c r="D1353" s="37" t="s">
        <v>12349</v>
      </c>
      <c r="E1353" s="37">
        <v>14.72</v>
      </c>
      <c r="F1353" s="37">
        <v>0</v>
      </c>
      <c r="G1353" s="37">
        <v>0</v>
      </c>
      <c r="H1353" s="37">
        <v>8.42</v>
      </c>
      <c r="I1353" s="37">
        <v>0</v>
      </c>
      <c r="J1353" s="37">
        <v>10.14</v>
      </c>
      <c r="K1353" s="37">
        <v>19.05</v>
      </c>
      <c r="L1353" s="37">
        <v>0</v>
      </c>
      <c r="M1353" s="37">
        <v>5.21</v>
      </c>
      <c r="N1353" s="37">
        <v>32.92</v>
      </c>
      <c r="O1353" s="37">
        <v>0.68</v>
      </c>
      <c r="P1353" s="37">
        <v>0</v>
      </c>
      <c r="Q1353">
        <f t="shared" si="63"/>
        <v>23.14</v>
      </c>
      <c r="R1353">
        <f t="shared" si="64"/>
        <v>66.69</v>
      </c>
      <c r="S1353" t="str">
        <f>VLOOKUP(C1353*1,effectif!A:BA,53,0)</f>
        <v>071324</v>
      </c>
      <c r="T1353">
        <f t="shared" si="65"/>
        <v>304675</v>
      </c>
    </row>
    <row r="1354" spans="1:20" x14ac:dyDescent="0.25">
      <c r="A1354" s="37" t="s">
        <v>11177</v>
      </c>
      <c r="B1354" s="37" t="s">
        <v>11178</v>
      </c>
      <c r="C1354" s="37" t="s">
        <v>5592</v>
      </c>
      <c r="D1354" s="37" t="s">
        <v>12350</v>
      </c>
      <c r="E1354" s="37">
        <v>11.9</v>
      </c>
      <c r="F1354" s="37">
        <v>0</v>
      </c>
      <c r="G1354" s="37">
        <v>0</v>
      </c>
      <c r="H1354" s="37">
        <v>10.050000000000001</v>
      </c>
      <c r="I1354" s="37">
        <v>0</v>
      </c>
      <c r="J1354" s="37">
        <v>0</v>
      </c>
      <c r="K1354" s="37">
        <v>15.31</v>
      </c>
      <c r="L1354" s="37">
        <v>23.06</v>
      </c>
      <c r="M1354" s="37">
        <v>23.64</v>
      </c>
      <c r="N1354" s="37">
        <v>22.87</v>
      </c>
      <c r="O1354" s="37">
        <v>42.21</v>
      </c>
      <c r="P1354" s="37">
        <v>39.979999999999997</v>
      </c>
      <c r="Q1354">
        <f t="shared" si="63"/>
        <v>21.950000000000003</v>
      </c>
      <c r="R1354">
        <f t="shared" si="64"/>
        <v>50.08</v>
      </c>
      <c r="S1354" t="str">
        <f>VLOOKUP(C1354*1,effectif!A:BA,53,0)</f>
        <v>071324</v>
      </c>
      <c r="T1354">
        <f t="shared" si="65"/>
        <v>181886</v>
      </c>
    </row>
    <row r="1355" spans="1:20" x14ac:dyDescent="0.25">
      <c r="A1355" s="37" t="s">
        <v>11177</v>
      </c>
      <c r="B1355" s="37" t="s">
        <v>11178</v>
      </c>
      <c r="C1355" s="37" t="s">
        <v>6491</v>
      </c>
      <c r="D1355" s="37" t="s">
        <v>12351</v>
      </c>
      <c r="E1355" s="37">
        <v>2.56</v>
      </c>
      <c r="F1355" s="37">
        <v>0</v>
      </c>
      <c r="G1355" s="37">
        <v>3.81</v>
      </c>
      <c r="H1355" s="37">
        <v>6.04</v>
      </c>
      <c r="I1355" s="37">
        <v>0</v>
      </c>
      <c r="J1355" s="37">
        <v>5.88</v>
      </c>
      <c r="K1355" s="37">
        <v>15.56</v>
      </c>
      <c r="L1355" s="37">
        <v>0.99</v>
      </c>
      <c r="M1355" s="37">
        <v>4.3</v>
      </c>
      <c r="N1355" s="37">
        <v>14.66</v>
      </c>
      <c r="O1355" s="37">
        <v>0</v>
      </c>
      <c r="P1355" s="37">
        <v>3.84</v>
      </c>
      <c r="Q1355">
        <f t="shared" si="63"/>
        <v>8.6</v>
      </c>
      <c r="R1355">
        <f t="shared" si="64"/>
        <v>32.78</v>
      </c>
      <c r="S1355" t="str">
        <f>VLOOKUP(C1355*1,effectif!A:BA,53,0)</f>
        <v>071324</v>
      </c>
      <c r="T1355">
        <f t="shared" si="65"/>
        <v>186376</v>
      </c>
    </row>
    <row r="1356" spans="1:20" x14ac:dyDescent="0.25">
      <c r="A1356" s="37" t="s">
        <v>11177</v>
      </c>
      <c r="B1356" s="37" t="s">
        <v>11178</v>
      </c>
      <c r="C1356" s="37" t="s">
        <v>10021</v>
      </c>
      <c r="D1356" s="37" t="s">
        <v>11189</v>
      </c>
      <c r="E1356" s="37"/>
      <c r="F1356" s="37"/>
      <c r="G1356" s="37"/>
      <c r="H1356" s="37"/>
      <c r="I1356" s="37"/>
      <c r="J1356" s="37"/>
      <c r="K1356" s="37"/>
      <c r="L1356" s="37"/>
      <c r="M1356" s="37"/>
      <c r="N1356" s="37"/>
      <c r="O1356" s="37"/>
      <c r="P1356" s="37"/>
      <c r="Q1356">
        <f t="shared" si="63"/>
        <v>0</v>
      </c>
      <c r="R1356">
        <f t="shared" si="64"/>
        <v>0</v>
      </c>
      <c r="S1356" t="str">
        <f>VLOOKUP(C1356*1,effectif!A:BA,53,0)</f>
        <v>071324</v>
      </c>
      <c r="T1356">
        <f t="shared" si="65"/>
        <v>97938</v>
      </c>
    </row>
    <row r="1357" spans="1:20" x14ac:dyDescent="0.25">
      <c r="A1357" s="37" t="s">
        <v>11177</v>
      </c>
      <c r="B1357" s="37" t="s">
        <v>11178</v>
      </c>
      <c r="C1357" s="37" t="s">
        <v>9652</v>
      </c>
      <c r="D1357" s="37" t="s">
        <v>11189</v>
      </c>
      <c r="E1357" s="37"/>
      <c r="F1357" s="37"/>
      <c r="G1357" s="37"/>
      <c r="H1357" s="37"/>
      <c r="I1357" s="37"/>
      <c r="J1357" s="37"/>
      <c r="K1357" s="37"/>
      <c r="L1357" s="37"/>
      <c r="M1357" s="37"/>
      <c r="N1357" s="37"/>
      <c r="O1357" s="37"/>
      <c r="P1357" s="37"/>
      <c r="Q1357">
        <f t="shared" si="63"/>
        <v>0</v>
      </c>
      <c r="R1357">
        <f t="shared" si="64"/>
        <v>0</v>
      </c>
      <c r="S1357" t="str">
        <f>VLOOKUP(C1357*1,effectif!A:BA,53,0)</f>
        <v>071324</v>
      </c>
      <c r="T1357">
        <f t="shared" si="65"/>
        <v>99393</v>
      </c>
    </row>
    <row r="1358" spans="1:20" x14ac:dyDescent="0.25">
      <c r="A1358" s="37" t="s">
        <v>11177</v>
      </c>
      <c r="B1358" s="37" t="s">
        <v>11178</v>
      </c>
      <c r="C1358" s="37" t="s">
        <v>10227</v>
      </c>
      <c r="D1358" s="37" t="s">
        <v>11189</v>
      </c>
      <c r="E1358" s="37"/>
      <c r="F1358" s="37"/>
      <c r="G1358" s="37"/>
      <c r="H1358" s="37"/>
      <c r="I1358" s="37"/>
      <c r="J1358" s="37"/>
      <c r="K1358" s="37"/>
      <c r="L1358" s="37"/>
      <c r="M1358" s="37"/>
      <c r="N1358" s="37"/>
      <c r="O1358" s="37"/>
      <c r="P1358" s="37"/>
      <c r="Q1358">
        <f t="shared" si="63"/>
        <v>0</v>
      </c>
      <c r="R1358">
        <f t="shared" si="64"/>
        <v>0</v>
      </c>
      <c r="S1358" t="str">
        <f>VLOOKUP(C1358*1,effectif!A:BA,53,0)</f>
        <v>071324</v>
      </c>
      <c r="T1358">
        <f t="shared" si="65"/>
        <v>97342</v>
      </c>
    </row>
    <row r="1359" spans="1:20" x14ac:dyDescent="0.25">
      <c r="A1359" s="37" t="s">
        <v>11177</v>
      </c>
      <c r="B1359" s="37" t="s">
        <v>11178</v>
      </c>
      <c r="C1359" s="37" t="s">
        <v>10225</v>
      </c>
      <c r="D1359" s="37" t="s">
        <v>11189</v>
      </c>
      <c r="E1359" s="37"/>
      <c r="F1359" s="37"/>
      <c r="G1359" s="37"/>
      <c r="H1359" s="37"/>
      <c r="I1359" s="37"/>
      <c r="J1359" s="37"/>
      <c r="K1359" s="37"/>
      <c r="L1359" s="37"/>
      <c r="M1359" s="37"/>
      <c r="N1359" s="37"/>
      <c r="O1359" s="37"/>
      <c r="P1359" s="37"/>
      <c r="Q1359">
        <f t="shared" si="63"/>
        <v>0</v>
      </c>
      <c r="R1359">
        <f t="shared" si="64"/>
        <v>0</v>
      </c>
      <c r="S1359" t="str">
        <f>VLOOKUP(C1359*1,effectif!A:BA,53,0)</f>
        <v>071324</v>
      </c>
      <c r="T1359">
        <f t="shared" si="65"/>
        <v>97345</v>
      </c>
    </row>
    <row r="1360" spans="1:20" x14ac:dyDescent="0.25">
      <c r="A1360" s="37" t="s">
        <v>11177</v>
      </c>
      <c r="B1360" s="37" t="s">
        <v>11178</v>
      </c>
      <c r="C1360" s="37" t="s">
        <v>10223</v>
      </c>
      <c r="D1360" s="37" t="s">
        <v>11189</v>
      </c>
      <c r="E1360" s="37"/>
      <c r="F1360" s="37"/>
      <c r="G1360" s="37"/>
      <c r="H1360" s="37"/>
      <c r="I1360" s="37"/>
      <c r="J1360" s="37"/>
      <c r="K1360" s="37"/>
      <c r="L1360" s="37"/>
      <c r="M1360" s="37"/>
      <c r="N1360" s="37"/>
      <c r="O1360" s="37"/>
      <c r="P1360" s="37"/>
      <c r="Q1360">
        <f t="shared" si="63"/>
        <v>0</v>
      </c>
      <c r="R1360">
        <f t="shared" si="64"/>
        <v>0</v>
      </c>
      <c r="S1360" t="str">
        <f>VLOOKUP(C1360*1,effectif!A:BA,53,0)</f>
        <v>071324</v>
      </c>
      <c r="T1360">
        <f t="shared" si="65"/>
        <v>97346</v>
      </c>
    </row>
    <row r="1361" spans="1:20" x14ac:dyDescent="0.25">
      <c r="A1361" s="37" t="s">
        <v>11177</v>
      </c>
      <c r="B1361" s="37" t="s">
        <v>11178</v>
      </c>
      <c r="C1361" s="37" t="s">
        <v>9587</v>
      </c>
      <c r="D1361" s="37" t="s">
        <v>11189</v>
      </c>
      <c r="E1361" s="37"/>
      <c r="F1361" s="37"/>
      <c r="G1361" s="37"/>
      <c r="H1361" s="37"/>
      <c r="I1361" s="37"/>
      <c r="J1361" s="37"/>
      <c r="K1361" s="37"/>
      <c r="L1361" s="37"/>
      <c r="M1361" s="37"/>
      <c r="N1361" s="37"/>
      <c r="O1361" s="37"/>
      <c r="P1361" s="37"/>
      <c r="Q1361">
        <f t="shared" si="63"/>
        <v>0</v>
      </c>
      <c r="R1361">
        <f t="shared" si="64"/>
        <v>0</v>
      </c>
      <c r="S1361" t="str">
        <f>VLOOKUP(C1361*1,effectif!A:BA,53,0)</f>
        <v>071324</v>
      </c>
      <c r="T1361">
        <f t="shared" si="65"/>
        <v>99713</v>
      </c>
    </row>
    <row r="1362" spans="1:20" x14ac:dyDescent="0.25">
      <c r="A1362" s="37" t="s">
        <v>11177</v>
      </c>
      <c r="B1362" s="37" t="s">
        <v>11178</v>
      </c>
      <c r="C1362" s="37" t="s">
        <v>8229</v>
      </c>
      <c r="D1362" s="37" t="s">
        <v>11189</v>
      </c>
      <c r="E1362" s="37"/>
      <c r="F1362" s="37"/>
      <c r="G1362" s="37"/>
      <c r="H1362" s="37"/>
      <c r="I1362" s="37"/>
      <c r="J1362" s="37"/>
      <c r="K1362" s="37"/>
      <c r="L1362" s="37"/>
      <c r="M1362" s="37"/>
      <c r="N1362" s="37"/>
      <c r="O1362" s="37"/>
      <c r="P1362" s="37"/>
      <c r="Q1362">
        <f t="shared" si="63"/>
        <v>0</v>
      </c>
      <c r="R1362">
        <f t="shared" si="64"/>
        <v>0</v>
      </c>
      <c r="S1362" t="str">
        <f>VLOOKUP(C1362*1,effectif!A:BA,53,0)</f>
        <v>071324</v>
      </c>
      <c r="T1362">
        <f t="shared" si="65"/>
        <v>993628</v>
      </c>
    </row>
    <row r="1363" spans="1:20" x14ac:dyDescent="0.25">
      <c r="A1363" s="37" t="s">
        <v>11177</v>
      </c>
      <c r="B1363" s="37" t="s">
        <v>11178</v>
      </c>
      <c r="C1363" s="37" t="s">
        <v>8227</v>
      </c>
      <c r="D1363" s="37" t="s">
        <v>11189</v>
      </c>
      <c r="E1363" s="37"/>
      <c r="F1363" s="37"/>
      <c r="G1363" s="37"/>
      <c r="H1363" s="37"/>
      <c r="I1363" s="37"/>
      <c r="J1363" s="37"/>
      <c r="K1363" s="37"/>
      <c r="L1363" s="37"/>
      <c r="M1363" s="37"/>
      <c r="N1363" s="37"/>
      <c r="O1363" s="37"/>
      <c r="P1363" s="37"/>
      <c r="Q1363">
        <f t="shared" si="63"/>
        <v>0</v>
      </c>
      <c r="R1363">
        <f t="shared" si="64"/>
        <v>0</v>
      </c>
      <c r="S1363" t="str">
        <f>VLOOKUP(C1363*1,effectif!A:BA,53,0)</f>
        <v>071324</v>
      </c>
      <c r="T1363">
        <f t="shared" si="65"/>
        <v>993629</v>
      </c>
    </row>
    <row r="1364" spans="1:20" x14ac:dyDescent="0.25">
      <c r="A1364" s="37" t="s">
        <v>11177</v>
      </c>
      <c r="B1364" s="37" t="s">
        <v>11178</v>
      </c>
      <c r="C1364" s="37" t="s">
        <v>8223</v>
      </c>
      <c r="D1364" s="37" t="s">
        <v>11189</v>
      </c>
      <c r="E1364" s="37"/>
      <c r="F1364" s="37"/>
      <c r="G1364" s="37"/>
      <c r="H1364" s="37"/>
      <c r="I1364" s="37"/>
      <c r="J1364" s="37"/>
      <c r="K1364" s="37"/>
      <c r="L1364" s="37"/>
      <c r="M1364" s="37"/>
      <c r="N1364" s="37"/>
      <c r="O1364" s="37"/>
      <c r="P1364" s="37"/>
      <c r="Q1364">
        <f t="shared" si="63"/>
        <v>0</v>
      </c>
      <c r="R1364">
        <f t="shared" si="64"/>
        <v>0</v>
      </c>
      <c r="S1364" t="str">
        <f>VLOOKUP(C1364*1,effectif!A:BA,53,0)</f>
        <v>071324</v>
      </c>
      <c r="T1364">
        <f t="shared" si="65"/>
        <v>993631</v>
      </c>
    </row>
    <row r="1365" spans="1:20" x14ac:dyDescent="0.25">
      <c r="A1365" s="37" t="s">
        <v>11174</v>
      </c>
      <c r="B1365" s="37" t="s">
        <v>11175</v>
      </c>
      <c r="C1365" s="37" t="s">
        <v>3900</v>
      </c>
      <c r="D1365" s="37" t="s">
        <v>12352</v>
      </c>
      <c r="E1365" s="37">
        <v>6.36</v>
      </c>
      <c r="F1365" s="37">
        <v>0.39</v>
      </c>
      <c r="G1365" s="37">
        <v>0</v>
      </c>
      <c r="H1365" s="37">
        <v>10.86</v>
      </c>
      <c r="I1365" s="37">
        <v>0.12</v>
      </c>
      <c r="J1365" s="37">
        <v>3.14</v>
      </c>
      <c r="K1365" s="37">
        <v>21.21</v>
      </c>
      <c r="L1365" s="37">
        <v>0.13</v>
      </c>
      <c r="M1365" s="37">
        <v>10.89</v>
      </c>
      <c r="N1365" s="37">
        <v>22.91</v>
      </c>
      <c r="O1365" s="37">
        <v>1.3</v>
      </c>
      <c r="P1365" s="37">
        <v>14.12</v>
      </c>
      <c r="Q1365">
        <f t="shared" si="63"/>
        <v>17.22</v>
      </c>
      <c r="R1365">
        <f t="shared" si="64"/>
        <v>50.480000000000004</v>
      </c>
      <c r="S1365" t="str">
        <f>VLOOKUP(C1365*1,effectif!A:BA,53,0)</f>
        <v>071337</v>
      </c>
      <c r="T1365">
        <f t="shared" si="65"/>
        <v>301508</v>
      </c>
    </row>
    <row r="1366" spans="1:20" x14ac:dyDescent="0.25">
      <c r="A1366" s="37" t="s">
        <v>11177</v>
      </c>
      <c r="B1366" s="37" t="s">
        <v>11178</v>
      </c>
      <c r="C1366" s="37" t="s">
        <v>7744</v>
      </c>
      <c r="D1366" s="37" t="s">
        <v>12353</v>
      </c>
      <c r="E1366" s="37">
        <v>11.98</v>
      </c>
      <c r="F1366" s="37">
        <v>0</v>
      </c>
      <c r="G1366" s="37">
        <v>0</v>
      </c>
      <c r="H1366" s="37"/>
      <c r="I1366" s="37"/>
      <c r="J1366" s="37"/>
      <c r="K1366" s="37"/>
      <c r="L1366" s="37"/>
      <c r="M1366" s="37"/>
      <c r="N1366" s="37"/>
      <c r="O1366" s="37"/>
      <c r="P1366" s="37"/>
      <c r="Q1366">
        <f t="shared" si="63"/>
        <v>11.98</v>
      </c>
      <c r="R1366">
        <f t="shared" si="64"/>
        <v>11.98</v>
      </c>
      <c r="S1366" t="str">
        <f>VLOOKUP(C1366*1,effectif!A:BA,53,0)</f>
        <v>071337</v>
      </c>
      <c r="T1366">
        <f t="shared" si="65"/>
        <v>305686</v>
      </c>
    </row>
    <row r="1367" spans="1:20" x14ac:dyDescent="0.25">
      <c r="A1367" s="37" t="s">
        <v>11177</v>
      </c>
      <c r="B1367" s="37" t="s">
        <v>11178</v>
      </c>
      <c r="C1367" s="37" t="s">
        <v>3896</v>
      </c>
      <c r="D1367" s="37" t="s">
        <v>12354</v>
      </c>
      <c r="E1367" s="37">
        <v>3.76</v>
      </c>
      <c r="F1367" s="37">
        <v>0</v>
      </c>
      <c r="G1367" s="37">
        <v>0</v>
      </c>
      <c r="H1367" s="37">
        <v>9.77</v>
      </c>
      <c r="I1367" s="37">
        <v>0</v>
      </c>
      <c r="J1367" s="37">
        <v>0</v>
      </c>
      <c r="K1367" s="37"/>
      <c r="L1367" s="37"/>
      <c r="M1367" s="37"/>
      <c r="N1367" s="37"/>
      <c r="O1367" s="37"/>
      <c r="P1367" s="37"/>
      <c r="Q1367">
        <f t="shared" si="63"/>
        <v>13.53</v>
      </c>
      <c r="R1367">
        <f t="shared" si="64"/>
        <v>3.76</v>
      </c>
      <c r="S1367" t="str">
        <f>VLOOKUP(C1367*1,effectif!A:BA,53,0)</f>
        <v>071337</v>
      </c>
      <c r="T1367">
        <f t="shared" si="65"/>
        <v>305496</v>
      </c>
    </row>
    <row r="1368" spans="1:20" x14ac:dyDescent="0.25">
      <c r="A1368" s="37" t="s">
        <v>11177</v>
      </c>
      <c r="B1368" s="37" t="s">
        <v>11178</v>
      </c>
      <c r="C1368" s="37" t="s">
        <v>9691</v>
      </c>
      <c r="D1368" s="37" t="s">
        <v>12355</v>
      </c>
      <c r="E1368" s="37">
        <v>0.56999999999999995</v>
      </c>
      <c r="F1368" s="37">
        <v>0</v>
      </c>
      <c r="G1368" s="37">
        <v>0</v>
      </c>
      <c r="H1368" s="37">
        <v>4.6100000000000003</v>
      </c>
      <c r="I1368" s="37">
        <v>0</v>
      </c>
      <c r="J1368" s="37">
        <v>0</v>
      </c>
      <c r="K1368" s="37"/>
      <c r="L1368" s="37"/>
      <c r="M1368" s="37"/>
      <c r="N1368" s="37"/>
      <c r="O1368" s="37"/>
      <c r="P1368" s="37"/>
      <c r="Q1368">
        <f t="shared" si="63"/>
        <v>5.1800000000000006</v>
      </c>
      <c r="R1368">
        <f t="shared" si="64"/>
        <v>0.56999999999999995</v>
      </c>
      <c r="S1368" t="str">
        <f>VLOOKUP(C1368*1,effectif!A:BA,53,0)</f>
        <v>071337</v>
      </c>
      <c r="T1368">
        <f t="shared" si="65"/>
        <v>305491</v>
      </c>
    </row>
    <row r="1369" spans="1:20" x14ac:dyDescent="0.25">
      <c r="A1369" s="37" t="s">
        <v>11177</v>
      </c>
      <c r="B1369" s="37" t="s">
        <v>11178</v>
      </c>
      <c r="C1369" s="37" t="s">
        <v>7637</v>
      </c>
      <c r="D1369" s="37" t="s">
        <v>12356</v>
      </c>
      <c r="E1369" s="37">
        <v>0</v>
      </c>
      <c r="F1369" s="37">
        <v>0</v>
      </c>
      <c r="G1369" s="37">
        <v>0</v>
      </c>
      <c r="H1369" s="37">
        <v>9.43</v>
      </c>
      <c r="I1369" s="37">
        <v>0</v>
      </c>
      <c r="J1369" s="37">
        <v>2.96</v>
      </c>
      <c r="K1369" s="37">
        <v>25.51</v>
      </c>
      <c r="L1369" s="37">
        <v>0</v>
      </c>
      <c r="M1369" s="37">
        <v>10.48</v>
      </c>
      <c r="N1369" s="37">
        <v>18.93</v>
      </c>
      <c r="O1369" s="37">
        <v>0</v>
      </c>
      <c r="P1369" s="37">
        <v>8.36</v>
      </c>
      <c r="Q1369">
        <f t="shared" si="63"/>
        <v>9.43</v>
      </c>
      <c r="R1369">
        <f t="shared" si="64"/>
        <v>44.44</v>
      </c>
      <c r="S1369" t="str">
        <f>VLOOKUP(C1369*1,effectif!A:BA,53,0)</f>
        <v>071337</v>
      </c>
      <c r="T1369">
        <f t="shared" si="65"/>
        <v>167815</v>
      </c>
    </row>
    <row r="1370" spans="1:20" x14ac:dyDescent="0.25">
      <c r="A1370" s="37" t="s">
        <v>11177</v>
      </c>
      <c r="B1370" s="37" t="s">
        <v>11178</v>
      </c>
      <c r="C1370" s="37" t="s">
        <v>7811</v>
      </c>
      <c r="D1370" s="37" t="s">
        <v>12357</v>
      </c>
      <c r="E1370" s="37">
        <v>6.73</v>
      </c>
      <c r="F1370" s="37">
        <v>0</v>
      </c>
      <c r="G1370" s="37">
        <v>0</v>
      </c>
      <c r="H1370" s="37">
        <v>12.81</v>
      </c>
      <c r="I1370" s="37">
        <v>0</v>
      </c>
      <c r="J1370" s="37">
        <v>0</v>
      </c>
      <c r="K1370" s="37">
        <v>19.87</v>
      </c>
      <c r="L1370" s="37">
        <v>0</v>
      </c>
      <c r="M1370" s="37">
        <v>8.68</v>
      </c>
      <c r="N1370" s="37">
        <v>17.18</v>
      </c>
      <c r="O1370" s="37">
        <v>0.23</v>
      </c>
      <c r="P1370" s="37">
        <v>4.71</v>
      </c>
      <c r="Q1370">
        <f t="shared" si="63"/>
        <v>19.54</v>
      </c>
      <c r="R1370">
        <f t="shared" si="64"/>
        <v>43.78</v>
      </c>
      <c r="S1370" t="str">
        <f>VLOOKUP(C1370*1,effectif!A:BA,53,0)</f>
        <v>071337</v>
      </c>
      <c r="T1370">
        <f t="shared" si="65"/>
        <v>180178</v>
      </c>
    </row>
    <row r="1371" spans="1:20" x14ac:dyDescent="0.25">
      <c r="A1371" s="37" t="s">
        <v>11177</v>
      </c>
      <c r="B1371" s="37" t="s">
        <v>11178</v>
      </c>
      <c r="C1371" s="37" t="s">
        <v>7257</v>
      </c>
      <c r="D1371" s="37" t="s">
        <v>12358</v>
      </c>
      <c r="E1371" s="37"/>
      <c r="F1371" s="37"/>
      <c r="G1371" s="37"/>
      <c r="H1371" s="37"/>
      <c r="I1371" s="37"/>
      <c r="J1371" s="37"/>
      <c r="K1371" s="37"/>
      <c r="L1371" s="37"/>
      <c r="M1371" s="37"/>
      <c r="N1371" s="37"/>
      <c r="O1371" s="37"/>
      <c r="P1371" s="37"/>
      <c r="Q1371">
        <f t="shared" si="63"/>
        <v>0</v>
      </c>
      <c r="R1371">
        <f t="shared" si="64"/>
        <v>0</v>
      </c>
      <c r="S1371" t="str">
        <f>VLOOKUP(C1371*1,effectif!A:BA,53,0)</f>
        <v>071337</v>
      </c>
      <c r="T1371">
        <f t="shared" si="65"/>
        <v>306265</v>
      </c>
    </row>
    <row r="1372" spans="1:20" x14ac:dyDescent="0.25">
      <c r="A1372" s="37" t="s">
        <v>11177</v>
      </c>
      <c r="B1372" s="37" t="s">
        <v>11178</v>
      </c>
      <c r="C1372" s="37" t="s">
        <v>6525</v>
      </c>
      <c r="D1372" s="37" t="s">
        <v>12359</v>
      </c>
      <c r="E1372" s="37"/>
      <c r="F1372" s="37"/>
      <c r="G1372" s="37"/>
      <c r="H1372" s="37"/>
      <c r="I1372" s="37"/>
      <c r="J1372" s="37"/>
      <c r="K1372" s="37"/>
      <c r="L1372" s="37"/>
      <c r="M1372" s="37"/>
      <c r="N1372" s="37"/>
      <c r="O1372" s="37"/>
      <c r="P1372" s="37"/>
      <c r="Q1372">
        <f t="shared" si="63"/>
        <v>0</v>
      </c>
      <c r="R1372">
        <f t="shared" si="64"/>
        <v>0</v>
      </c>
      <c r="S1372" t="str">
        <f>VLOOKUP(C1372*1,effectif!A:BA,53,0)</f>
        <v>071337</v>
      </c>
      <c r="T1372">
        <f t="shared" si="65"/>
        <v>306351</v>
      </c>
    </row>
    <row r="1373" spans="1:20" x14ac:dyDescent="0.25">
      <c r="A1373" s="37" t="s">
        <v>11177</v>
      </c>
      <c r="B1373" s="37" t="s">
        <v>11178</v>
      </c>
      <c r="C1373" s="37" t="s">
        <v>9968</v>
      </c>
      <c r="D1373" s="37" t="s">
        <v>11189</v>
      </c>
      <c r="E1373" s="37"/>
      <c r="F1373" s="37"/>
      <c r="G1373" s="37"/>
      <c r="H1373" s="37"/>
      <c r="I1373" s="37"/>
      <c r="J1373" s="37"/>
      <c r="K1373" s="37"/>
      <c r="L1373" s="37"/>
      <c r="M1373" s="37"/>
      <c r="N1373" s="37"/>
      <c r="O1373" s="37"/>
      <c r="P1373" s="37"/>
      <c r="Q1373">
        <f t="shared" si="63"/>
        <v>0</v>
      </c>
      <c r="R1373">
        <f t="shared" si="64"/>
        <v>0</v>
      </c>
      <c r="S1373" t="str">
        <f>VLOOKUP(C1373*1,effectif!A:BA,53,0)</f>
        <v>071337</v>
      </c>
      <c r="T1373">
        <f t="shared" si="65"/>
        <v>98089</v>
      </c>
    </row>
    <row r="1374" spans="1:20" x14ac:dyDescent="0.25">
      <c r="A1374" s="37" t="s">
        <v>11177</v>
      </c>
      <c r="B1374" s="37" t="s">
        <v>11178</v>
      </c>
      <c r="C1374" s="37" t="s">
        <v>9953</v>
      </c>
      <c r="D1374" s="37" t="s">
        <v>11189</v>
      </c>
      <c r="E1374" s="37"/>
      <c r="F1374" s="37"/>
      <c r="G1374" s="37"/>
      <c r="H1374" s="37"/>
      <c r="I1374" s="37"/>
      <c r="J1374" s="37"/>
      <c r="K1374" s="37"/>
      <c r="L1374" s="37"/>
      <c r="M1374" s="37"/>
      <c r="N1374" s="37"/>
      <c r="O1374" s="37"/>
      <c r="P1374" s="37"/>
      <c r="Q1374">
        <f t="shared" si="63"/>
        <v>0</v>
      </c>
      <c r="R1374">
        <f t="shared" si="64"/>
        <v>0</v>
      </c>
      <c r="S1374" t="str">
        <f>VLOOKUP(C1374*1,effectif!A:BA,53,0)</f>
        <v>071337</v>
      </c>
      <c r="T1374">
        <f t="shared" si="65"/>
        <v>98170</v>
      </c>
    </row>
    <row r="1375" spans="1:20" x14ac:dyDescent="0.25">
      <c r="A1375" s="37" t="s">
        <v>11177</v>
      </c>
      <c r="B1375" s="37" t="s">
        <v>11178</v>
      </c>
      <c r="C1375" s="37" t="s">
        <v>10239</v>
      </c>
      <c r="D1375" s="37" t="s">
        <v>11189</v>
      </c>
      <c r="E1375" s="37"/>
      <c r="F1375" s="37"/>
      <c r="G1375" s="37"/>
      <c r="H1375" s="37"/>
      <c r="I1375" s="37"/>
      <c r="J1375" s="37"/>
      <c r="K1375" s="37"/>
      <c r="L1375" s="37"/>
      <c r="M1375" s="37"/>
      <c r="N1375" s="37"/>
      <c r="O1375" s="37"/>
      <c r="P1375" s="37"/>
      <c r="Q1375">
        <f t="shared" si="63"/>
        <v>0</v>
      </c>
      <c r="R1375">
        <f t="shared" si="64"/>
        <v>0</v>
      </c>
      <c r="S1375" t="str">
        <f>VLOOKUP(C1375*1,effectif!A:BA,53,0)</f>
        <v>071337</v>
      </c>
      <c r="T1375">
        <f t="shared" si="65"/>
        <v>97318</v>
      </c>
    </row>
    <row r="1376" spans="1:20" x14ac:dyDescent="0.25">
      <c r="A1376" s="37" t="s">
        <v>11177</v>
      </c>
      <c r="B1376" s="37" t="s">
        <v>11178</v>
      </c>
      <c r="C1376" s="37" t="s">
        <v>10237</v>
      </c>
      <c r="D1376" s="37" t="s">
        <v>11189</v>
      </c>
      <c r="E1376" s="37"/>
      <c r="F1376" s="37"/>
      <c r="G1376" s="37"/>
      <c r="H1376" s="37"/>
      <c r="I1376" s="37"/>
      <c r="J1376" s="37"/>
      <c r="K1376" s="37"/>
      <c r="L1376" s="37"/>
      <c r="M1376" s="37"/>
      <c r="N1376" s="37"/>
      <c r="O1376" s="37"/>
      <c r="P1376" s="37"/>
      <c r="Q1376">
        <f t="shared" si="63"/>
        <v>0</v>
      </c>
      <c r="R1376">
        <f t="shared" si="64"/>
        <v>0</v>
      </c>
      <c r="S1376" t="str">
        <f>VLOOKUP(C1376*1,effectif!A:BA,53,0)</f>
        <v>071337</v>
      </c>
      <c r="T1376">
        <f t="shared" si="65"/>
        <v>97332</v>
      </c>
    </row>
    <row r="1377" spans="1:20" x14ac:dyDescent="0.25">
      <c r="A1377" s="37" t="s">
        <v>11177</v>
      </c>
      <c r="B1377" s="37" t="s">
        <v>11178</v>
      </c>
      <c r="C1377" s="37" t="s">
        <v>9102</v>
      </c>
      <c r="D1377" s="37" t="s">
        <v>11189</v>
      </c>
      <c r="E1377" s="37"/>
      <c r="F1377" s="37"/>
      <c r="G1377" s="37"/>
      <c r="H1377" s="37"/>
      <c r="I1377" s="37"/>
      <c r="J1377" s="37"/>
      <c r="K1377" s="37"/>
      <c r="L1377" s="37"/>
      <c r="M1377" s="37"/>
      <c r="N1377" s="37"/>
      <c r="O1377" s="37"/>
      <c r="P1377" s="37"/>
      <c r="Q1377">
        <f t="shared" si="63"/>
        <v>0</v>
      </c>
      <c r="R1377">
        <f t="shared" si="64"/>
        <v>0</v>
      </c>
      <c r="S1377" t="str">
        <f>VLOOKUP(C1377*1,effectif!A:BA,53,0)</f>
        <v>071337</v>
      </c>
      <c r="T1377">
        <f t="shared" si="65"/>
        <v>992264</v>
      </c>
    </row>
    <row r="1378" spans="1:20" x14ac:dyDescent="0.25">
      <c r="A1378" s="37" t="s">
        <v>11177</v>
      </c>
      <c r="B1378" s="37" t="s">
        <v>11178</v>
      </c>
      <c r="C1378" s="37" t="s">
        <v>8263</v>
      </c>
      <c r="D1378" s="37" t="s">
        <v>11189</v>
      </c>
      <c r="E1378" s="37"/>
      <c r="F1378" s="37"/>
      <c r="G1378" s="37"/>
      <c r="H1378" s="37"/>
      <c r="I1378" s="37"/>
      <c r="J1378" s="37"/>
      <c r="K1378" s="37"/>
      <c r="L1378" s="37"/>
      <c r="M1378" s="37"/>
      <c r="N1378" s="37"/>
      <c r="O1378" s="37"/>
      <c r="P1378" s="37"/>
      <c r="Q1378">
        <f t="shared" si="63"/>
        <v>0</v>
      </c>
      <c r="R1378">
        <f t="shared" si="64"/>
        <v>0</v>
      </c>
      <c r="S1378" t="str">
        <f>VLOOKUP(C1378*1,effectif!A:BA,53,0)</f>
        <v>071337</v>
      </c>
      <c r="T1378">
        <f t="shared" si="65"/>
        <v>993600</v>
      </c>
    </row>
    <row r="1379" spans="1:20" x14ac:dyDescent="0.25">
      <c r="A1379" s="37" t="s">
        <v>11177</v>
      </c>
      <c r="B1379" s="37" t="s">
        <v>11178</v>
      </c>
      <c r="C1379" s="37" t="s">
        <v>8234</v>
      </c>
      <c r="D1379" s="37" t="s">
        <v>11189</v>
      </c>
      <c r="E1379" s="37"/>
      <c r="F1379" s="37"/>
      <c r="G1379" s="37"/>
      <c r="H1379" s="37"/>
      <c r="I1379" s="37"/>
      <c r="J1379" s="37"/>
      <c r="K1379" s="37"/>
      <c r="L1379" s="37"/>
      <c r="M1379" s="37"/>
      <c r="N1379" s="37"/>
      <c r="O1379" s="37"/>
      <c r="P1379" s="37"/>
      <c r="Q1379">
        <f t="shared" si="63"/>
        <v>0</v>
      </c>
      <c r="R1379">
        <f t="shared" si="64"/>
        <v>0</v>
      </c>
      <c r="S1379" t="str">
        <f>VLOOKUP(C1379*1,effectif!A:BA,53,0)</f>
        <v>071337</v>
      </c>
      <c r="T1379">
        <f t="shared" si="65"/>
        <v>993626</v>
      </c>
    </row>
    <row r="1380" spans="1:20" x14ac:dyDescent="0.25">
      <c r="A1380" s="37" t="s">
        <v>11177</v>
      </c>
      <c r="B1380" s="37" t="s">
        <v>11178</v>
      </c>
      <c r="C1380" s="37" t="s">
        <v>8225</v>
      </c>
      <c r="D1380" s="37" t="s">
        <v>11189</v>
      </c>
      <c r="E1380" s="37"/>
      <c r="F1380" s="37"/>
      <c r="G1380" s="37"/>
      <c r="H1380" s="37"/>
      <c r="I1380" s="37"/>
      <c r="J1380" s="37"/>
      <c r="K1380" s="37"/>
      <c r="L1380" s="37"/>
      <c r="M1380" s="37"/>
      <c r="N1380" s="37"/>
      <c r="O1380" s="37"/>
      <c r="P1380" s="37"/>
      <c r="Q1380">
        <f t="shared" si="63"/>
        <v>0</v>
      </c>
      <c r="R1380">
        <f t="shared" si="64"/>
        <v>0</v>
      </c>
      <c r="S1380" t="str">
        <f>VLOOKUP(C1380*1,effectif!A:BA,53,0)</f>
        <v>071337</v>
      </c>
      <c r="T1380">
        <f t="shared" si="65"/>
        <v>993630</v>
      </c>
    </row>
    <row r="1381" spans="1:20" x14ac:dyDescent="0.25">
      <c r="A1381" s="37" t="s">
        <v>11174</v>
      </c>
      <c r="B1381" s="37" t="s">
        <v>11175</v>
      </c>
      <c r="C1381" s="37" t="s">
        <v>6969</v>
      </c>
      <c r="D1381" s="37" t="s">
        <v>12360</v>
      </c>
      <c r="E1381" s="37"/>
      <c r="F1381" s="37"/>
      <c r="G1381" s="37"/>
      <c r="H1381" s="37"/>
      <c r="I1381" s="37"/>
      <c r="J1381" s="37"/>
      <c r="K1381" s="37"/>
      <c r="L1381" s="37"/>
      <c r="M1381" s="37"/>
      <c r="N1381" s="37"/>
      <c r="O1381" s="37"/>
      <c r="P1381" s="37"/>
      <c r="Q1381">
        <f t="shared" si="63"/>
        <v>0</v>
      </c>
      <c r="R1381">
        <f t="shared" si="64"/>
        <v>0</v>
      </c>
      <c r="S1381" t="str">
        <f>VLOOKUP(C1381*1,effectif!A:BA,53,0)</f>
        <v>071464</v>
      </c>
      <c r="T1381">
        <f t="shared" si="65"/>
        <v>71464</v>
      </c>
    </row>
    <row r="1382" spans="1:20" x14ac:dyDescent="0.25">
      <c r="A1382" s="37" t="s">
        <v>11172</v>
      </c>
      <c r="B1382" s="37" t="s">
        <v>11081</v>
      </c>
      <c r="C1382" s="37" t="s">
        <v>1585</v>
      </c>
      <c r="D1382" s="37" t="s">
        <v>12361</v>
      </c>
      <c r="E1382" s="37">
        <v>8.4</v>
      </c>
      <c r="F1382" s="37">
        <v>2.54</v>
      </c>
      <c r="G1382" s="37">
        <v>1.65</v>
      </c>
      <c r="H1382" s="37">
        <v>10.86</v>
      </c>
      <c r="I1382" s="37">
        <v>3.43</v>
      </c>
      <c r="J1382" s="37">
        <v>4.0599999999999996</v>
      </c>
      <c r="K1382" s="37">
        <v>16.41</v>
      </c>
      <c r="L1382" s="37">
        <v>3.14</v>
      </c>
      <c r="M1382" s="37">
        <v>5.68</v>
      </c>
      <c r="N1382" s="37">
        <v>18.670000000000002</v>
      </c>
      <c r="O1382" s="37">
        <v>4.6100000000000003</v>
      </c>
      <c r="P1382" s="37">
        <v>7.43</v>
      </c>
      <c r="Q1382">
        <f t="shared" si="63"/>
        <v>19.259999999999998</v>
      </c>
      <c r="R1382">
        <f t="shared" si="64"/>
        <v>43.480000000000004</v>
      </c>
      <c r="S1382">
        <f>VLOOKUP(C1382*1,effectif!A:BA,53,0)</f>
        <v>0</v>
      </c>
      <c r="T1382">
        <f t="shared" si="65"/>
        <v>192093</v>
      </c>
    </row>
    <row r="1383" spans="1:20" x14ac:dyDescent="0.25">
      <c r="A1383" s="37" t="s">
        <v>11174</v>
      </c>
      <c r="B1383" s="37" t="s">
        <v>11175</v>
      </c>
      <c r="C1383" s="37" t="s">
        <v>5505</v>
      </c>
      <c r="D1383" s="37" t="s">
        <v>12365</v>
      </c>
      <c r="E1383" s="37">
        <v>6.34</v>
      </c>
      <c r="F1383" s="37">
        <v>0.76</v>
      </c>
      <c r="G1383" s="37">
        <v>1.86</v>
      </c>
      <c r="H1383" s="37">
        <v>7.69</v>
      </c>
      <c r="I1383" s="37">
        <v>3.65</v>
      </c>
      <c r="J1383" s="37">
        <v>2.54</v>
      </c>
      <c r="K1383" s="37">
        <v>12.51</v>
      </c>
      <c r="L1383" s="37">
        <v>2.72</v>
      </c>
      <c r="M1383" s="37">
        <v>5.43</v>
      </c>
      <c r="N1383" s="37">
        <v>15.03</v>
      </c>
      <c r="O1383" s="37">
        <v>3.99</v>
      </c>
      <c r="P1383" s="37">
        <v>6.26</v>
      </c>
      <c r="Q1383">
        <f t="shared" si="63"/>
        <v>14.030000000000001</v>
      </c>
      <c r="R1383">
        <f t="shared" si="64"/>
        <v>33.880000000000003</v>
      </c>
      <c r="S1383" t="str">
        <f>VLOOKUP(C1383*1,effectif!A:BA,53,0)</f>
        <v>070057</v>
      </c>
      <c r="T1383">
        <f t="shared" si="65"/>
        <v>305551</v>
      </c>
    </row>
    <row r="1384" spans="1:20" x14ac:dyDescent="0.25">
      <c r="A1384" s="37" t="s">
        <v>11177</v>
      </c>
      <c r="B1384" s="37" t="s">
        <v>11178</v>
      </c>
      <c r="C1384" s="37" t="s">
        <v>7265</v>
      </c>
      <c r="D1384" s="37" t="s">
        <v>12362</v>
      </c>
      <c r="E1384" s="37">
        <v>5.64</v>
      </c>
      <c r="F1384" s="37">
        <v>0</v>
      </c>
      <c r="G1384" s="37">
        <v>0</v>
      </c>
      <c r="H1384" s="37">
        <v>8.7899999999999991</v>
      </c>
      <c r="I1384" s="37">
        <v>8.73</v>
      </c>
      <c r="J1384" s="37">
        <v>0</v>
      </c>
      <c r="K1384" s="37">
        <v>13.62</v>
      </c>
      <c r="L1384" s="37">
        <v>7.29</v>
      </c>
      <c r="M1384" s="37">
        <v>3.47</v>
      </c>
      <c r="N1384" s="37">
        <v>10.29</v>
      </c>
      <c r="O1384" s="37">
        <v>3.67</v>
      </c>
      <c r="P1384" s="37">
        <v>11.11</v>
      </c>
      <c r="Q1384">
        <f t="shared" si="63"/>
        <v>14.43</v>
      </c>
      <c r="R1384">
        <f t="shared" si="64"/>
        <v>29.549999999999997</v>
      </c>
      <c r="S1384" t="str">
        <f>VLOOKUP(C1384*1,effectif!A:BA,53,0)</f>
        <v>070057</v>
      </c>
      <c r="T1384">
        <f t="shared" si="65"/>
        <v>303026</v>
      </c>
    </row>
    <row r="1385" spans="1:20" x14ac:dyDescent="0.25">
      <c r="A1385" s="37" t="s">
        <v>11177</v>
      </c>
      <c r="B1385" s="37" t="s">
        <v>11178</v>
      </c>
      <c r="C1385" s="37" t="s">
        <v>6898</v>
      </c>
      <c r="D1385" s="37" t="s">
        <v>12363</v>
      </c>
      <c r="E1385" s="37">
        <v>3.55</v>
      </c>
      <c r="F1385" s="37">
        <v>0</v>
      </c>
      <c r="G1385" s="37">
        <v>0</v>
      </c>
      <c r="H1385" s="37">
        <v>2.99</v>
      </c>
      <c r="I1385" s="37">
        <v>0</v>
      </c>
      <c r="J1385" s="37">
        <v>0</v>
      </c>
      <c r="K1385" s="37">
        <v>9.61</v>
      </c>
      <c r="L1385" s="37">
        <v>0.35</v>
      </c>
      <c r="M1385" s="37">
        <v>0</v>
      </c>
      <c r="N1385" s="37">
        <v>11.72</v>
      </c>
      <c r="O1385" s="37">
        <v>1.17</v>
      </c>
      <c r="P1385" s="37">
        <v>3.03</v>
      </c>
      <c r="Q1385">
        <f t="shared" si="63"/>
        <v>6.54</v>
      </c>
      <c r="R1385">
        <f t="shared" si="64"/>
        <v>24.880000000000003</v>
      </c>
      <c r="S1385" t="str">
        <f>VLOOKUP(C1385*1,effectif!A:BA,53,0)</f>
        <v>070057</v>
      </c>
      <c r="T1385">
        <f t="shared" si="65"/>
        <v>184253</v>
      </c>
    </row>
    <row r="1386" spans="1:20" x14ac:dyDescent="0.25">
      <c r="A1386" s="37" t="s">
        <v>11177</v>
      </c>
      <c r="B1386" s="37" t="s">
        <v>11178</v>
      </c>
      <c r="C1386" s="37" t="s">
        <v>11137</v>
      </c>
      <c r="D1386" s="37" t="s">
        <v>14024</v>
      </c>
      <c r="E1386" s="37"/>
      <c r="F1386" s="37"/>
      <c r="G1386" s="37"/>
      <c r="H1386" s="37"/>
      <c r="I1386" s="37"/>
      <c r="J1386" s="37"/>
      <c r="K1386" s="37"/>
      <c r="L1386" s="37"/>
      <c r="M1386" s="37"/>
      <c r="N1386" s="37"/>
      <c r="O1386" s="37"/>
      <c r="P1386" s="37"/>
      <c r="Q1386">
        <f t="shared" si="63"/>
        <v>0</v>
      </c>
      <c r="R1386">
        <f t="shared" si="64"/>
        <v>0</v>
      </c>
      <c r="S1386" t="str">
        <f>VLOOKUP(C1386*1,effectif!A:BA,53,0)</f>
        <v>070057</v>
      </c>
      <c r="T1386">
        <f t="shared" si="65"/>
        <v>306471</v>
      </c>
    </row>
    <row r="1387" spans="1:20" x14ac:dyDescent="0.25">
      <c r="A1387" s="37" t="s">
        <v>11177</v>
      </c>
      <c r="B1387" s="37" t="s">
        <v>11178</v>
      </c>
      <c r="C1387" s="37" t="s">
        <v>4451</v>
      </c>
      <c r="D1387" s="37" t="s">
        <v>12366</v>
      </c>
      <c r="E1387" s="37">
        <v>5.57</v>
      </c>
      <c r="F1387" s="37">
        <v>0</v>
      </c>
      <c r="G1387" s="37">
        <v>0</v>
      </c>
      <c r="H1387" s="37">
        <v>9.15</v>
      </c>
      <c r="I1387" s="37">
        <v>0</v>
      </c>
      <c r="J1387" s="37">
        <v>0</v>
      </c>
      <c r="K1387" s="37">
        <v>21.51</v>
      </c>
      <c r="L1387" s="37">
        <v>0</v>
      </c>
      <c r="M1387" s="37"/>
      <c r="N1387" s="37"/>
      <c r="O1387" s="37"/>
      <c r="P1387" s="37"/>
      <c r="Q1387">
        <f t="shared" si="63"/>
        <v>14.72</v>
      </c>
      <c r="R1387">
        <f t="shared" si="64"/>
        <v>27.080000000000002</v>
      </c>
      <c r="S1387" t="str">
        <f>VLOOKUP(C1387*1,effectif!A:BA,53,0)</f>
        <v>070057</v>
      </c>
      <c r="T1387">
        <f t="shared" si="65"/>
        <v>305411</v>
      </c>
    </row>
    <row r="1388" spans="1:20" x14ac:dyDescent="0.25">
      <c r="A1388" s="37" t="s">
        <v>11177</v>
      </c>
      <c r="B1388" s="37" t="s">
        <v>11178</v>
      </c>
      <c r="C1388" s="37" t="s">
        <v>3720</v>
      </c>
      <c r="D1388" s="37" t="s">
        <v>12367</v>
      </c>
      <c r="E1388" s="37"/>
      <c r="F1388" s="37"/>
      <c r="G1388" s="37"/>
      <c r="H1388" s="37"/>
      <c r="I1388" s="37"/>
      <c r="J1388" s="37"/>
      <c r="K1388" s="37"/>
      <c r="L1388" s="37"/>
      <c r="M1388" s="37"/>
      <c r="N1388" s="37"/>
      <c r="O1388" s="37"/>
      <c r="P1388" s="37"/>
      <c r="Q1388">
        <f t="shared" si="63"/>
        <v>0</v>
      </c>
      <c r="R1388">
        <f t="shared" si="64"/>
        <v>0</v>
      </c>
      <c r="S1388" t="str">
        <f>VLOOKUP(C1388*1,effectif!A:BA,53,0)</f>
        <v>070057</v>
      </c>
      <c r="T1388">
        <f t="shared" si="65"/>
        <v>305923</v>
      </c>
    </row>
    <row r="1389" spans="1:20" x14ac:dyDescent="0.25">
      <c r="A1389" s="37" t="s">
        <v>11177</v>
      </c>
      <c r="B1389" s="37" t="s">
        <v>11178</v>
      </c>
      <c r="C1389" s="37" t="s">
        <v>3684</v>
      </c>
      <c r="D1389" s="37" t="s">
        <v>12368</v>
      </c>
      <c r="E1389" s="37">
        <v>0</v>
      </c>
      <c r="F1389" s="37">
        <v>0</v>
      </c>
      <c r="G1389" s="37"/>
      <c r="H1389" s="37"/>
      <c r="I1389" s="37"/>
      <c r="J1389" s="37"/>
      <c r="K1389" s="37"/>
      <c r="L1389" s="37"/>
      <c r="M1389" s="37"/>
      <c r="N1389" s="37"/>
      <c r="O1389" s="37"/>
      <c r="P1389" s="37"/>
      <c r="Q1389">
        <f t="shared" si="63"/>
        <v>0</v>
      </c>
      <c r="R1389">
        <f t="shared" si="64"/>
        <v>0</v>
      </c>
      <c r="S1389" t="str">
        <f>VLOOKUP(C1389*1,effectif!A:BA,53,0)</f>
        <v>070057</v>
      </c>
      <c r="T1389">
        <f t="shared" si="65"/>
        <v>305720</v>
      </c>
    </row>
    <row r="1390" spans="1:20" x14ac:dyDescent="0.25">
      <c r="A1390" s="37" t="s">
        <v>11177</v>
      </c>
      <c r="B1390" s="37" t="s">
        <v>11178</v>
      </c>
      <c r="C1390" s="37" t="s">
        <v>7817</v>
      </c>
      <c r="D1390" s="37" t="s">
        <v>12369</v>
      </c>
      <c r="E1390" s="37">
        <v>20.68</v>
      </c>
      <c r="F1390" s="37">
        <v>5.78</v>
      </c>
      <c r="G1390" s="37">
        <v>0</v>
      </c>
      <c r="H1390" s="37">
        <v>20.67</v>
      </c>
      <c r="I1390" s="37">
        <v>18.11</v>
      </c>
      <c r="J1390" s="37">
        <v>0</v>
      </c>
      <c r="K1390" s="37">
        <v>16.59</v>
      </c>
      <c r="L1390" s="37">
        <v>8.19</v>
      </c>
      <c r="M1390" s="37">
        <v>0</v>
      </c>
      <c r="N1390" s="37">
        <v>20.41</v>
      </c>
      <c r="O1390" s="37">
        <v>2.94</v>
      </c>
      <c r="P1390" s="37">
        <v>16.489999999999998</v>
      </c>
      <c r="Q1390">
        <f t="shared" si="63"/>
        <v>41.35</v>
      </c>
      <c r="R1390">
        <f t="shared" si="64"/>
        <v>57.679999999999993</v>
      </c>
      <c r="S1390" t="str">
        <f>VLOOKUP(C1390*1,effectif!A:BA,53,0)</f>
        <v>070057</v>
      </c>
      <c r="T1390">
        <f t="shared" si="65"/>
        <v>303623</v>
      </c>
    </row>
    <row r="1391" spans="1:20" x14ac:dyDescent="0.25">
      <c r="A1391" s="37" t="s">
        <v>11177</v>
      </c>
      <c r="B1391" s="37" t="s">
        <v>11178</v>
      </c>
      <c r="C1391" s="37" t="s">
        <v>8282</v>
      </c>
      <c r="D1391" s="37" t="s">
        <v>12370</v>
      </c>
      <c r="E1391" s="37"/>
      <c r="F1391" s="37"/>
      <c r="G1391" s="37"/>
      <c r="H1391" s="37"/>
      <c r="I1391" s="37"/>
      <c r="J1391" s="37"/>
      <c r="K1391" s="37"/>
      <c r="L1391" s="37"/>
      <c r="M1391" s="37"/>
      <c r="N1391" s="37"/>
      <c r="O1391" s="37"/>
      <c r="P1391" s="37"/>
      <c r="Q1391">
        <f t="shared" si="63"/>
        <v>0</v>
      </c>
      <c r="R1391">
        <f t="shared" si="64"/>
        <v>0</v>
      </c>
      <c r="S1391" t="str">
        <f>VLOOKUP(C1391*1,effectif!A:BA,53,0)</f>
        <v>070057</v>
      </c>
      <c r="T1391">
        <f t="shared" si="65"/>
        <v>306204</v>
      </c>
    </row>
    <row r="1392" spans="1:20" x14ac:dyDescent="0.25">
      <c r="A1392" s="37" t="s">
        <v>11177</v>
      </c>
      <c r="B1392" s="37" t="s">
        <v>11178</v>
      </c>
      <c r="C1392" s="37" t="s">
        <v>5878</v>
      </c>
      <c r="D1392" s="37" t="s">
        <v>12385</v>
      </c>
      <c r="E1392" s="37"/>
      <c r="F1392" s="37"/>
      <c r="G1392" s="37"/>
      <c r="H1392" s="37"/>
      <c r="I1392" s="37"/>
      <c r="J1392" s="37"/>
      <c r="K1392" s="37"/>
      <c r="L1392" s="37"/>
      <c r="M1392" s="37"/>
      <c r="N1392" s="37"/>
      <c r="O1392" s="37"/>
      <c r="P1392" s="37"/>
      <c r="Q1392">
        <f t="shared" si="63"/>
        <v>0</v>
      </c>
      <c r="R1392">
        <f t="shared" si="64"/>
        <v>0</v>
      </c>
      <c r="S1392" t="str">
        <f>VLOOKUP(C1392*1,effectif!A:BA,53,0)</f>
        <v>070057</v>
      </c>
      <c r="T1392">
        <f t="shared" si="65"/>
        <v>306313</v>
      </c>
    </row>
    <row r="1393" spans="1:20" x14ac:dyDescent="0.25">
      <c r="A1393" s="37" t="s">
        <v>11177</v>
      </c>
      <c r="B1393" s="37" t="s">
        <v>11178</v>
      </c>
      <c r="C1393" s="37" t="s">
        <v>10419</v>
      </c>
      <c r="D1393" s="37" t="s">
        <v>11189</v>
      </c>
      <c r="E1393" s="37"/>
      <c r="F1393" s="37"/>
      <c r="G1393" s="37"/>
      <c r="H1393" s="37"/>
      <c r="I1393" s="37"/>
      <c r="J1393" s="37"/>
      <c r="K1393" s="37"/>
      <c r="L1393" s="37"/>
      <c r="M1393" s="37"/>
      <c r="N1393" s="37"/>
      <c r="O1393" s="37"/>
      <c r="P1393" s="37"/>
      <c r="Q1393">
        <f t="shared" si="63"/>
        <v>0</v>
      </c>
      <c r="R1393">
        <f t="shared" si="64"/>
        <v>0</v>
      </c>
      <c r="S1393" t="str">
        <f>VLOOKUP(C1393*1,effectif!A:BA,53,0)</f>
        <v>070057</v>
      </c>
      <c r="T1393">
        <f t="shared" si="65"/>
        <v>96712</v>
      </c>
    </row>
    <row r="1394" spans="1:20" x14ac:dyDescent="0.25">
      <c r="A1394" s="37" t="s">
        <v>11177</v>
      </c>
      <c r="B1394" s="37" t="s">
        <v>11178</v>
      </c>
      <c r="C1394" s="37" t="s">
        <v>9613</v>
      </c>
      <c r="D1394" s="37" t="s">
        <v>11189</v>
      </c>
      <c r="E1394" s="37"/>
      <c r="F1394" s="37"/>
      <c r="G1394" s="37"/>
      <c r="H1394" s="37"/>
      <c r="I1394" s="37"/>
      <c r="J1394" s="37"/>
      <c r="K1394" s="37"/>
      <c r="L1394" s="37"/>
      <c r="M1394" s="37"/>
      <c r="N1394" s="37"/>
      <c r="O1394" s="37"/>
      <c r="P1394" s="37"/>
      <c r="Q1394">
        <f t="shared" si="63"/>
        <v>0</v>
      </c>
      <c r="R1394">
        <f t="shared" si="64"/>
        <v>0</v>
      </c>
      <c r="S1394" t="str">
        <f>VLOOKUP(C1394*1,effectif!A:BA,53,0)</f>
        <v>070057</v>
      </c>
      <c r="T1394">
        <f t="shared" si="65"/>
        <v>99564</v>
      </c>
    </row>
    <row r="1395" spans="1:20" x14ac:dyDescent="0.25">
      <c r="A1395" s="37" t="s">
        <v>11174</v>
      </c>
      <c r="B1395" s="37" t="s">
        <v>11175</v>
      </c>
      <c r="C1395" s="37" t="s">
        <v>2259</v>
      </c>
      <c r="D1395" s="37" t="s">
        <v>12371</v>
      </c>
      <c r="E1395" s="37">
        <v>13.12</v>
      </c>
      <c r="F1395" s="37">
        <v>0</v>
      </c>
      <c r="G1395" s="37">
        <v>3.47</v>
      </c>
      <c r="H1395" s="37">
        <v>17.850000000000001</v>
      </c>
      <c r="I1395" s="37">
        <v>0.55000000000000004</v>
      </c>
      <c r="J1395" s="37">
        <v>8.7899999999999991</v>
      </c>
      <c r="K1395" s="37">
        <v>18.670000000000002</v>
      </c>
      <c r="L1395" s="37">
        <v>0.24</v>
      </c>
      <c r="M1395" s="37">
        <v>5.33</v>
      </c>
      <c r="N1395" s="37">
        <v>12.42</v>
      </c>
      <c r="O1395" s="37">
        <v>0.02</v>
      </c>
      <c r="P1395" s="37">
        <v>4.46</v>
      </c>
      <c r="Q1395">
        <f t="shared" si="63"/>
        <v>30.97</v>
      </c>
      <c r="R1395">
        <f t="shared" si="64"/>
        <v>44.21</v>
      </c>
      <c r="S1395" t="str">
        <f>VLOOKUP(C1395*1,effectif!A:BA,53,0)</f>
        <v>071125</v>
      </c>
      <c r="T1395">
        <f t="shared" si="65"/>
        <v>301143</v>
      </c>
    </row>
    <row r="1396" spans="1:20" x14ac:dyDescent="0.25">
      <c r="A1396" s="37" t="s">
        <v>11177</v>
      </c>
      <c r="B1396" s="37" t="s">
        <v>11178</v>
      </c>
      <c r="C1396" s="37" t="s">
        <v>10426</v>
      </c>
      <c r="D1396" s="37" t="s">
        <v>12372</v>
      </c>
      <c r="E1396" s="37">
        <v>0</v>
      </c>
      <c r="F1396" s="37">
        <v>0</v>
      </c>
      <c r="G1396" s="37"/>
      <c r="H1396" s="37">
        <v>0</v>
      </c>
      <c r="I1396" s="37">
        <v>0</v>
      </c>
      <c r="J1396" s="37">
        <v>0</v>
      </c>
      <c r="K1396" s="37">
        <v>47.99</v>
      </c>
      <c r="L1396" s="37">
        <v>0</v>
      </c>
      <c r="M1396" s="37">
        <v>0</v>
      </c>
      <c r="N1396" s="37">
        <v>50.28</v>
      </c>
      <c r="O1396" s="37">
        <v>0</v>
      </c>
      <c r="P1396" s="37"/>
      <c r="Q1396">
        <f t="shared" si="63"/>
        <v>0</v>
      </c>
      <c r="R1396">
        <f t="shared" si="64"/>
        <v>98.27000000000001</v>
      </c>
      <c r="S1396" t="str">
        <f>VLOOKUP(C1396*1,effectif!A:BA,53,0)</f>
        <v>071125</v>
      </c>
      <c r="T1396">
        <f t="shared" si="65"/>
        <v>191923</v>
      </c>
    </row>
    <row r="1397" spans="1:20" x14ac:dyDescent="0.25">
      <c r="A1397" s="37" t="s">
        <v>11177</v>
      </c>
      <c r="B1397" s="37" t="s">
        <v>11178</v>
      </c>
      <c r="C1397" s="37" t="s">
        <v>3396</v>
      </c>
      <c r="D1397" s="37" t="s">
        <v>12373</v>
      </c>
      <c r="E1397" s="37">
        <v>17.13</v>
      </c>
      <c r="F1397" s="37">
        <v>0</v>
      </c>
      <c r="G1397" s="37">
        <v>0</v>
      </c>
      <c r="H1397" s="37">
        <v>16.95</v>
      </c>
      <c r="I1397" s="37">
        <v>0</v>
      </c>
      <c r="J1397" s="37">
        <v>0</v>
      </c>
      <c r="K1397" s="37">
        <v>32.36</v>
      </c>
      <c r="L1397" s="37">
        <v>5.55</v>
      </c>
      <c r="M1397" s="37">
        <v>0</v>
      </c>
      <c r="N1397" s="37"/>
      <c r="O1397" s="37"/>
      <c r="P1397" s="37"/>
      <c r="Q1397">
        <f t="shared" si="63"/>
        <v>34.08</v>
      </c>
      <c r="R1397">
        <f t="shared" si="64"/>
        <v>49.489999999999995</v>
      </c>
      <c r="S1397" t="str">
        <f>VLOOKUP(C1397*1,effectif!A:BA,53,0)</f>
        <v>071125</v>
      </c>
      <c r="T1397">
        <f t="shared" si="65"/>
        <v>305394</v>
      </c>
    </row>
    <row r="1398" spans="1:20" x14ac:dyDescent="0.25">
      <c r="A1398" s="37" t="s">
        <v>11177</v>
      </c>
      <c r="B1398" s="37" t="s">
        <v>11178</v>
      </c>
      <c r="C1398" s="37" t="s">
        <v>6397</v>
      </c>
      <c r="D1398" s="37" t="s">
        <v>12374</v>
      </c>
      <c r="E1398" s="37">
        <v>9.33</v>
      </c>
      <c r="F1398" s="37">
        <v>0</v>
      </c>
      <c r="G1398" s="37">
        <v>0</v>
      </c>
      <c r="H1398" s="37">
        <v>15.7</v>
      </c>
      <c r="I1398" s="37">
        <v>0</v>
      </c>
      <c r="J1398" s="37">
        <v>9.36</v>
      </c>
      <c r="K1398" s="37">
        <v>13.08</v>
      </c>
      <c r="L1398" s="37">
        <v>0</v>
      </c>
      <c r="M1398" s="37">
        <v>0</v>
      </c>
      <c r="N1398" s="37">
        <v>6.12</v>
      </c>
      <c r="O1398" s="37">
        <v>0</v>
      </c>
      <c r="P1398" s="37">
        <v>2.11</v>
      </c>
      <c r="Q1398">
        <f t="shared" si="63"/>
        <v>25.03</v>
      </c>
      <c r="R1398">
        <f t="shared" si="64"/>
        <v>28.53</v>
      </c>
      <c r="S1398" t="str">
        <f>VLOOKUP(C1398*1,effectif!A:BA,53,0)</f>
        <v>071125</v>
      </c>
      <c r="T1398">
        <f t="shared" si="65"/>
        <v>304767</v>
      </c>
    </row>
    <row r="1399" spans="1:20" x14ac:dyDescent="0.25">
      <c r="A1399" s="37" t="s">
        <v>11177</v>
      </c>
      <c r="B1399" s="37" t="s">
        <v>11178</v>
      </c>
      <c r="C1399" s="37" t="s">
        <v>3753</v>
      </c>
      <c r="D1399" s="37" t="s">
        <v>12375</v>
      </c>
      <c r="E1399" s="37">
        <v>17.190000000000001</v>
      </c>
      <c r="F1399" s="37">
        <v>0</v>
      </c>
      <c r="G1399" s="37">
        <v>20.6</v>
      </c>
      <c r="H1399" s="37">
        <v>20.73</v>
      </c>
      <c r="I1399" s="37">
        <v>3.16</v>
      </c>
      <c r="J1399" s="37">
        <v>42.34</v>
      </c>
      <c r="K1399" s="37">
        <v>28.53</v>
      </c>
      <c r="L1399" s="37">
        <v>0</v>
      </c>
      <c r="M1399" s="37">
        <v>20.97</v>
      </c>
      <c r="N1399" s="37">
        <v>25.97</v>
      </c>
      <c r="O1399" s="37">
        <v>0</v>
      </c>
      <c r="P1399" s="37">
        <v>6.51</v>
      </c>
      <c r="Q1399">
        <f t="shared" si="63"/>
        <v>37.92</v>
      </c>
      <c r="R1399">
        <f t="shared" si="64"/>
        <v>71.69</v>
      </c>
      <c r="S1399" t="str">
        <f>VLOOKUP(C1399*1,effectif!A:BA,53,0)</f>
        <v>071125</v>
      </c>
      <c r="T1399">
        <f t="shared" si="65"/>
        <v>304482</v>
      </c>
    </row>
    <row r="1400" spans="1:20" x14ac:dyDescent="0.25">
      <c r="A1400" s="37" t="s">
        <v>11177</v>
      </c>
      <c r="B1400" s="37" t="s">
        <v>11178</v>
      </c>
      <c r="C1400" s="37" t="s">
        <v>2416</v>
      </c>
      <c r="D1400" s="37" t="s">
        <v>12376</v>
      </c>
      <c r="E1400" s="37">
        <v>3.24</v>
      </c>
      <c r="F1400" s="37">
        <v>0</v>
      </c>
      <c r="G1400" s="37">
        <v>15.34</v>
      </c>
      <c r="H1400" s="37">
        <v>4.09</v>
      </c>
      <c r="I1400" s="37">
        <v>0</v>
      </c>
      <c r="J1400" s="37">
        <v>18.63</v>
      </c>
      <c r="K1400" s="37">
        <v>8.02</v>
      </c>
      <c r="L1400" s="37">
        <v>0</v>
      </c>
      <c r="M1400" s="37">
        <v>10.49</v>
      </c>
      <c r="N1400" s="37">
        <v>10.53</v>
      </c>
      <c r="O1400" s="37">
        <v>0</v>
      </c>
      <c r="P1400" s="37">
        <v>0</v>
      </c>
      <c r="Q1400">
        <f t="shared" si="63"/>
        <v>7.33</v>
      </c>
      <c r="R1400">
        <f t="shared" si="64"/>
        <v>21.79</v>
      </c>
      <c r="S1400" t="str">
        <f>VLOOKUP(C1400*1,effectif!A:BA,53,0)</f>
        <v>071125</v>
      </c>
      <c r="T1400">
        <f t="shared" si="65"/>
        <v>304031</v>
      </c>
    </row>
    <row r="1401" spans="1:20" x14ac:dyDescent="0.25">
      <c r="A1401" s="37" t="s">
        <v>11177</v>
      </c>
      <c r="B1401" s="37" t="s">
        <v>11178</v>
      </c>
      <c r="C1401" s="37" t="s">
        <v>5141</v>
      </c>
      <c r="D1401" s="37" t="s">
        <v>12364</v>
      </c>
      <c r="E1401" s="37">
        <v>4.83</v>
      </c>
      <c r="F1401" s="37">
        <v>0</v>
      </c>
      <c r="G1401" s="37">
        <v>3.61</v>
      </c>
      <c r="H1401" s="37">
        <v>6.36</v>
      </c>
      <c r="I1401" s="37">
        <v>0</v>
      </c>
      <c r="J1401" s="37">
        <v>4.92</v>
      </c>
      <c r="K1401" s="37">
        <v>9.16</v>
      </c>
      <c r="L1401" s="37">
        <v>2.08</v>
      </c>
      <c r="M1401" s="37">
        <v>7.32</v>
      </c>
      <c r="N1401" s="37">
        <v>13.42</v>
      </c>
      <c r="O1401" s="37">
        <v>11.42</v>
      </c>
      <c r="P1401" s="37">
        <v>3.52</v>
      </c>
      <c r="Q1401">
        <f t="shared" si="63"/>
        <v>11.190000000000001</v>
      </c>
      <c r="R1401">
        <f t="shared" si="64"/>
        <v>27.41</v>
      </c>
      <c r="S1401" t="str">
        <f>VLOOKUP(C1401*1,effectif!A:BA,53,0)</f>
        <v>071125</v>
      </c>
      <c r="T1401">
        <f t="shared" si="65"/>
        <v>187189</v>
      </c>
    </row>
    <row r="1402" spans="1:20" x14ac:dyDescent="0.25">
      <c r="A1402" s="37" t="s">
        <v>11177</v>
      </c>
      <c r="B1402" s="37" t="s">
        <v>11178</v>
      </c>
      <c r="C1402" s="37" t="s">
        <v>2254</v>
      </c>
      <c r="D1402" s="37" t="s">
        <v>12377</v>
      </c>
      <c r="E1402" s="37"/>
      <c r="F1402" s="37"/>
      <c r="G1402" s="37"/>
      <c r="H1402" s="37"/>
      <c r="I1402" s="37"/>
      <c r="J1402" s="37"/>
      <c r="K1402" s="37"/>
      <c r="L1402" s="37"/>
      <c r="M1402" s="37"/>
      <c r="N1402" s="37"/>
      <c r="O1402" s="37"/>
      <c r="P1402" s="37"/>
      <c r="Q1402">
        <f t="shared" si="63"/>
        <v>0</v>
      </c>
      <c r="R1402">
        <f t="shared" si="64"/>
        <v>0</v>
      </c>
      <c r="S1402" t="str">
        <f>VLOOKUP(C1402*1,effectif!A:BA,53,0)</f>
        <v>071125</v>
      </c>
      <c r="T1402">
        <f t="shared" si="65"/>
        <v>306311</v>
      </c>
    </row>
    <row r="1403" spans="1:20" x14ac:dyDescent="0.25">
      <c r="A1403" s="37" t="s">
        <v>11177</v>
      </c>
      <c r="B1403" s="37" t="s">
        <v>11178</v>
      </c>
      <c r="C1403" s="37" t="s">
        <v>7673</v>
      </c>
      <c r="D1403" s="37" t="s">
        <v>12378</v>
      </c>
      <c r="E1403" s="37"/>
      <c r="F1403" s="37"/>
      <c r="G1403" s="37"/>
      <c r="H1403" s="37"/>
      <c r="I1403" s="37"/>
      <c r="J1403" s="37"/>
      <c r="K1403" s="37"/>
      <c r="L1403" s="37"/>
      <c r="M1403" s="37"/>
      <c r="N1403" s="37"/>
      <c r="O1403" s="37"/>
      <c r="P1403" s="37"/>
      <c r="Q1403">
        <f t="shared" si="63"/>
        <v>0</v>
      </c>
      <c r="R1403">
        <f t="shared" si="64"/>
        <v>0</v>
      </c>
      <c r="S1403" t="str">
        <f>VLOOKUP(C1403*1,effectif!A:BA,53,0)</f>
        <v>071125</v>
      </c>
      <c r="T1403">
        <f t="shared" si="65"/>
        <v>306069</v>
      </c>
    </row>
    <row r="1404" spans="1:20" x14ac:dyDescent="0.25">
      <c r="A1404" s="37" t="s">
        <v>11177</v>
      </c>
      <c r="B1404" s="37" t="s">
        <v>11178</v>
      </c>
      <c r="C1404" s="37" t="s">
        <v>4206</v>
      </c>
      <c r="D1404" s="37" t="s">
        <v>12379</v>
      </c>
      <c r="E1404" s="37">
        <v>5.85</v>
      </c>
      <c r="F1404" s="37">
        <v>0</v>
      </c>
      <c r="G1404" s="37">
        <v>0</v>
      </c>
      <c r="H1404" s="37"/>
      <c r="I1404" s="37"/>
      <c r="J1404" s="37"/>
      <c r="K1404" s="37"/>
      <c r="L1404" s="37"/>
      <c r="M1404" s="37"/>
      <c r="N1404" s="37"/>
      <c r="O1404" s="37"/>
      <c r="P1404" s="37"/>
      <c r="Q1404">
        <f t="shared" si="63"/>
        <v>5.85</v>
      </c>
      <c r="R1404">
        <f t="shared" si="64"/>
        <v>5.85</v>
      </c>
      <c r="S1404" t="str">
        <f>VLOOKUP(C1404*1,effectif!A:BA,53,0)</f>
        <v>071125</v>
      </c>
      <c r="T1404">
        <f t="shared" si="65"/>
        <v>305687</v>
      </c>
    </row>
    <row r="1405" spans="1:20" x14ac:dyDescent="0.25">
      <c r="A1405" s="37" t="s">
        <v>11177</v>
      </c>
      <c r="B1405" s="37" t="s">
        <v>11178</v>
      </c>
      <c r="C1405" s="37" t="s">
        <v>7667</v>
      </c>
      <c r="D1405" s="37" t="s">
        <v>12380</v>
      </c>
      <c r="E1405" s="37">
        <v>5.52</v>
      </c>
      <c r="F1405" s="37">
        <v>0</v>
      </c>
      <c r="G1405" s="37">
        <v>0</v>
      </c>
      <c r="H1405" s="37">
        <v>9.1</v>
      </c>
      <c r="I1405" s="37">
        <v>0</v>
      </c>
      <c r="J1405" s="37">
        <v>3.29</v>
      </c>
      <c r="K1405" s="37">
        <v>19.510000000000002</v>
      </c>
      <c r="L1405" s="37">
        <v>0</v>
      </c>
      <c r="M1405" s="37">
        <v>0</v>
      </c>
      <c r="N1405" s="37"/>
      <c r="O1405" s="37"/>
      <c r="P1405" s="37"/>
      <c r="Q1405">
        <f t="shared" si="63"/>
        <v>14.62</v>
      </c>
      <c r="R1405">
        <f t="shared" si="64"/>
        <v>25.03</v>
      </c>
      <c r="S1405" t="str">
        <f>VLOOKUP(C1405*1,effectif!A:BA,53,0)</f>
        <v>071125</v>
      </c>
      <c r="T1405">
        <f t="shared" si="65"/>
        <v>305408</v>
      </c>
    </row>
    <row r="1406" spans="1:20" x14ac:dyDescent="0.25">
      <c r="A1406" s="37" t="s">
        <v>11177</v>
      </c>
      <c r="B1406" s="37" t="s">
        <v>11178</v>
      </c>
      <c r="C1406" s="37" t="s">
        <v>8218</v>
      </c>
      <c r="D1406" s="37" t="s">
        <v>12381</v>
      </c>
      <c r="E1406" s="37"/>
      <c r="F1406" s="37"/>
      <c r="G1406" s="37"/>
      <c r="H1406" s="37"/>
      <c r="I1406" s="37"/>
      <c r="J1406" s="37"/>
      <c r="K1406" s="37"/>
      <c r="L1406" s="37"/>
      <c r="M1406" s="37"/>
      <c r="N1406" s="37"/>
      <c r="O1406" s="37"/>
      <c r="P1406" s="37"/>
      <c r="Q1406">
        <f t="shared" si="63"/>
        <v>0</v>
      </c>
      <c r="R1406">
        <f t="shared" si="64"/>
        <v>0</v>
      </c>
      <c r="S1406" t="str">
        <f>VLOOKUP(C1406*1,effectif!A:BA,53,0)</f>
        <v>071125</v>
      </c>
      <c r="T1406">
        <f t="shared" si="65"/>
        <v>306308</v>
      </c>
    </row>
    <row r="1407" spans="1:20" x14ac:dyDescent="0.25">
      <c r="A1407" s="37" t="s">
        <v>11177</v>
      </c>
      <c r="B1407" s="37" t="s">
        <v>11178</v>
      </c>
      <c r="C1407" s="37" t="s">
        <v>10429</v>
      </c>
      <c r="D1407" s="37" t="s">
        <v>11189</v>
      </c>
      <c r="E1407" s="37"/>
      <c r="F1407" s="37"/>
      <c r="G1407" s="37"/>
      <c r="H1407" s="37"/>
      <c r="I1407" s="37"/>
      <c r="J1407" s="37"/>
      <c r="K1407" s="37"/>
      <c r="L1407" s="37"/>
      <c r="M1407" s="37"/>
      <c r="N1407" s="37"/>
      <c r="O1407" s="37"/>
      <c r="P1407" s="37"/>
      <c r="Q1407">
        <f t="shared" si="63"/>
        <v>0</v>
      </c>
      <c r="R1407">
        <f t="shared" si="64"/>
        <v>0</v>
      </c>
      <c r="S1407" t="str">
        <f>VLOOKUP(C1407*1,effectif!A:BA,53,0)</f>
        <v>071125</v>
      </c>
      <c r="T1407">
        <f t="shared" si="65"/>
        <v>96704</v>
      </c>
    </row>
    <row r="1408" spans="1:20" x14ac:dyDescent="0.25">
      <c r="A1408" s="37" t="s">
        <v>11174</v>
      </c>
      <c r="B1408" s="37" t="s">
        <v>11175</v>
      </c>
      <c r="C1408" s="37" t="s">
        <v>1588</v>
      </c>
      <c r="D1408" s="37" t="s">
        <v>12382</v>
      </c>
      <c r="E1408" s="37">
        <v>7.67</v>
      </c>
      <c r="F1408" s="37">
        <v>8.56</v>
      </c>
      <c r="G1408" s="37">
        <v>0.87</v>
      </c>
      <c r="H1408" s="37">
        <v>10.58</v>
      </c>
      <c r="I1408" s="37">
        <v>9.1</v>
      </c>
      <c r="J1408" s="37">
        <v>1.9</v>
      </c>
      <c r="K1408" s="37">
        <v>13.83</v>
      </c>
      <c r="L1408" s="37">
        <v>2.58</v>
      </c>
      <c r="M1408" s="37">
        <v>4.82</v>
      </c>
      <c r="N1408" s="37">
        <v>24.05</v>
      </c>
      <c r="O1408" s="37">
        <v>2.4300000000000002</v>
      </c>
      <c r="P1408" s="37">
        <v>10.33</v>
      </c>
      <c r="Q1408">
        <f t="shared" si="63"/>
        <v>18.25</v>
      </c>
      <c r="R1408">
        <f t="shared" si="64"/>
        <v>45.55</v>
      </c>
      <c r="S1408" t="str">
        <f>VLOOKUP(C1408*1,effectif!A:BA,53,0)</f>
        <v>071225</v>
      </c>
      <c r="T1408">
        <f t="shared" si="65"/>
        <v>302784</v>
      </c>
    </row>
    <row r="1409" spans="1:20" x14ac:dyDescent="0.25">
      <c r="A1409" s="37" t="s">
        <v>11177</v>
      </c>
      <c r="B1409" s="37" t="s">
        <v>11178</v>
      </c>
      <c r="C1409" s="37" t="s">
        <v>7403</v>
      </c>
      <c r="D1409" s="37" t="s">
        <v>12383</v>
      </c>
      <c r="E1409" s="37">
        <v>6.71</v>
      </c>
      <c r="F1409" s="37">
        <v>32.26</v>
      </c>
      <c r="G1409" s="37">
        <v>3.31</v>
      </c>
      <c r="H1409" s="37">
        <v>9.8000000000000007</v>
      </c>
      <c r="I1409" s="37">
        <v>23.55</v>
      </c>
      <c r="J1409" s="37">
        <v>6.54</v>
      </c>
      <c r="K1409" s="37">
        <v>17.5</v>
      </c>
      <c r="L1409" s="37">
        <v>2.39</v>
      </c>
      <c r="M1409" s="37">
        <v>3.67</v>
      </c>
      <c r="N1409" s="37">
        <v>23.11</v>
      </c>
      <c r="O1409" s="37">
        <v>1.2</v>
      </c>
      <c r="P1409" s="37">
        <v>15.25</v>
      </c>
      <c r="Q1409">
        <f t="shared" si="63"/>
        <v>16.510000000000002</v>
      </c>
      <c r="R1409">
        <f t="shared" si="64"/>
        <v>47.32</v>
      </c>
      <c r="S1409" t="str">
        <f>VLOOKUP(C1409*1,effectif!A:BA,53,0)</f>
        <v>071225</v>
      </c>
      <c r="T1409">
        <f t="shared" si="65"/>
        <v>160652</v>
      </c>
    </row>
    <row r="1410" spans="1:20" x14ac:dyDescent="0.25">
      <c r="A1410" s="37" t="s">
        <v>11177</v>
      </c>
      <c r="B1410" s="37" t="s">
        <v>11178</v>
      </c>
      <c r="C1410" s="37" t="s">
        <v>1581</v>
      </c>
      <c r="D1410" s="37" t="s">
        <v>12384</v>
      </c>
      <c r="E1410" s="37">
        <v>21.48</v>
      </c>
      <c r="F1410" s="37">
        <v>3.37</v>
      </c>
      <c r="G1410" s="37">
        <v>0</v>
      </c>
      <c r="H1410" s="37">
        <v>25.36</v>
      </c>
      <c r="I1410" s="37">
        <v>23.18</v>
      </c>
      <c r="J1410" s="37">
        <v>0</v>
      </c>
      <c r="K1410" s="37">
        <v>17.78</v>
      </c>
      <c r="L1410" s="37">
        <v>11.69</v>
      </c>
      <c r="M1410" s="37">
        <v>0</v>
      </c>
      <c r="N1410" s="37">
        <v>0</v>
      </c>
      <c r="O1410" s="37">
        <v>0</v>
      </c>
      <c r="P1410" s="37"/>
      <c r="Q1410">
        <f t="shared" si="63"/>
        <v>46.84</v>
      </c>
      <c r="R1410">
        <f t="shared" si="64"/>
        <v>39.260000000000005</v>
      </c>
      <c r="S1410" t="str">
        <f>VLOOKUP(C1410*1,effectif!A:BA,53,0)</f>
        <v>071225</v>
      </c>
      <c r="T1410">
        <f t="shared" si="65"/>
        <v>305332</v>
      </c>
    </row>
    <row r="1411" spans="1:20" x14ac:dyDescent="0.25">
      <c r="A1411" s="37" t="s">
        <v>11177</v>
      </c>
      <c r="B1411" s="37" t="s">
        <v>11178</v>
      </c>
      <c r="C1411" s="37" t="s">
        <v>10041</v>
      </c>
      <c r="D1411" s="37" t="s">
        <v>11189</v>
      </c>
      <c r="E1411" s="37"/>
      <c r="F1411" s="37"/>
      <c r="G1411" s="37"/>
      <c r="H1411" s="37"/>
      <c r="I1411" s="37"/>
      <c r="J1411" s="37"/>
      <c r="K1411" s="37"/>
      <c r="L1411" s="37"/>
      <c r="M1411" s="37"/>
      <c r="N1411" s="37"/>
      <c r="O1411" s="37"/>
      <c r="P1411" s="37"/>
      <c r="Q1411">
        <f t="shared" ref="Q1411:Q1474" si="66">IFERROR(E1411+H1411,0)</f>
        <v>0</v>
      </c>
      <c r="R1411">
        <f t="shared" ref="R1411:R1474" si="67">IFERROR(E1411+K1411+N1411,0)</f>
        <v>0</v>
      </c>
      <c r="S1411" t="str">
        <f>VLOOKUP(C1411*1,effectif!A:BA,53,0)</f>
        <v>071225</v>
      </c>
      <c r="T1411">
        <f t="shared" ref="T1411:T1474" si="68">C1411*1</f>
        <v>97883</v>
      </c>
    </row>
    <row r="1412" spans="1:20" x14ac:dyDescent="0.25">
      <c r="A1412" s="37" t="s">
        <v>11177</v>
      </c>
      <c r="B1412" s="37" t="s">
        <v>11178</v>
      </c>
      <c r="C1412" s="37" t="s">
        <v>5508</v>
      </c>
      <c r="D1412" s="37" t="s">
        <v>11189</v>
      </c>
      <c r="E1412" s="37"/>
      <c r="F1412" s="37"/>
      <c r="G1412" s="37"/>
      <c r="H1412" s="37"/>
      <c r="I1412" s="37"/>
      <c r="J1412" s="37"/>
      <c r="K1412" s="37"/>
      <c r="L1412" s="37"/>
      <c r="M1412" s="37"/>
      <c r="N1412" s="37"/>
      <c r="O1412" s="37"/>
      <c r="P1412" s="37"/>
      <c r="Q1412">
        <f t="shared" si="66"/>
        <v>0</v>
      </c>
      <c r="R1412">
        <f t="shared" si="67"/>
        <v>0</v>
      </c>
      <c r="S1412" t="str">
        <f>VLOOKUP(C1412*1,effectif!A:BA,53,0)</f>
        <v>071225</v>
      </c>
      <c r="T1412">
        <f t="shared" si="68"/>
        <v>98087</v>
      </c>
    </row>
    <row r="1413" spans="1:20" x14ac:dyDescent="0.25">
      <c r="A1413" s="37" t="s">
        <v>11177</v>
      </c>
      <c r="B1413" s="37" t="s">
        <v>11178</v>
      </c>
      <c r="C1413" s="37" t="s">
        <v>9676</v>
      </c>
      <c r="D1413" s="37" t="s">
        <v>11189</v>
      </c>
      <c r="E1413" s="37"/>
      <c r="F1413" s="37"/>
      <c r="G1413" s="37"/>
      <c r="H1413" s="37"/>
      <c r="I1413" s="37"/>
      <c r="J1413" s="37"/>
      <c r="K1413" s="37"/>
      <c r="L1413" s="37"/>
      <c r="M1413" s="37"/>
      <c r="N1413" s="37"/>
      <c r="O1413" s="37"/>
      <c r="P1413" s="37"/>
      <c r="Q1413">
        <f t="shared" si="66"/>
        <v>0</v>
      </c>
      <c r="R1413">
        <f t="shared" si="67"/>
        <v>0</v>
      </c>
      <c r="S1413" t="str">
        <f>VLOOKUP(C1413*1,effectif!A:BA,53,0)</f>
        <v>071225</v>
      </c>
      <c r="T1413">
        <f t="shared" si="68"/>
        <v>99309</v>
      </c>
    </row>
    <row r="1414" spans="1:20" x14ac:dyDescent="0.25">
      <c r="A1414" s="37" t="s">
        <v>11177</v>
      </c>
      <c r="B1414" s="37" t="s">
        <v>11178</v>
      </c>
      <c r="C1414" s="37" t="s">
        <v>10253</v>
      </c>
      <c r="D1414" s="37" t="s">
        <v>11189</v>
      </c>
      <c r="E1414" s="37"/>
      <c r="F1414" s="37"/>
      <c r="G1414" s="37"/>
      <c r="H1414" s="37"/>
      <c r="I1414" s="37"/>
      <c r="J1414" s="37"/>
      <c r="K1414" s="37"/>
      <c r="L1414" s="37"/>
      <c r="M1414" s="37"/>
      <c r="N1414" s="37"/>
      <c r="O1414" s="37"/>
      <c r="P1414" s="37"/>
      <c r="Q1414">
        <f t="shared" si="66"/>
        <v>0</v>
      </c>
      <c r="R1414">
        <f t="shared" si="67"/>
        <v>0</v>
      </c>
      <c r="S1414" t="str">
        <f>VLOOKUP(C1414*1,effectif!A:BA,53,0)</f>
        <v>071225</v>
      </c>
      <c r="T1414">
        <f t="shared" si="68"/>
        <v>97282</v>
      </c>
    </row>
    <row r="1415" spans="1:20" x14ac:dyDescent="0.25">
      <c r="A1415" s="37" t="s">
        <v>11177</v>
      </c>
      <c r="B1415" s="37" t="s">
        <v>11178</v>
      </c>
      <c r="C1415" s="37" t="s">
        <v>10215</v>
      </c>
      <c r="D1415" s="37" t="s">
        <v>11189</v>
      </c>
      <c r="E1415" s="37"/>
      <c r="F1415" s="37"/>
      <c r="G1415" s="37"/>
      <c r="H1415" s="37"/>
      <c r="I1415" s="37"/>
      <c r="J1415" s="37"/>
      <c r="K1415" s="37"/>
      <c r="L1415" s="37"/>
      <c r="M1415" s="37"/>
      <c r="N1415" s="37"/>
      <c r="O1415" s="37"/>
      <c r="P1415" s="37"/>
      <c r="Q1415">
        <f t="shared" si="66"/>
        <v>0</v>
      </c>
      <c r="R1415">
        <f t="shared" si="67"/>
        <v>0</v>
      </c>
      <c r="S1415" t="str">
        <f>VLOOKUP(C1415*1,effectif!A:BA,53,0)</f>
        <v>071225</v>
      </c>
      <c r="T1415">
        <f t="shared" si="68"/>
        <v>97355</v>
      </c>
    </row>
    <row r="1416" spans="1:20" x14ac:dyDescent="0.25">
      <c r="A1416" s="37" t="s">
        <v>11177</v>
      </c>
      <c r="B1416" s="37" t="s">
        <v>11178</v>
      </c>
      <c r="C1416" s="37" t="s">
        <v>9468</v>
      </c>
      <c r="D1416" s="37" t="s">
        <v>11189</v>
      </c>
      <c r="E1416" s="37"/>
      <c r="F1416" s="37"/>
      <c r="G1416" s="37"/>
      <c r="H1416" s="37"/>
      <c r="I1416" s="37"/>
      <c r="J1416" s="37"/>
      <c r="K1416" s="37"/>
      <c r="L1416" s="37"/>
      <c r="M1416" s="37"/>
      <c r="N1416" s="37"/>
      <c r="O1416" s="37"/>
      <c r="P1416" s="37"/>
      <c r="Q1416">
        <f t="shared" si="66"/>
        <v>0</v>
      </c>
      <c r="R1416">
        <f t="shared" si="67"/>
        <v>0</v>
      </c>
      <c r="S1416" t="str">
        <f>VLOOKUP(C1416*1,effectif!A:BA,53,0)</f>
        <v>071225</v>
      </c>
      <c r="T1416">
        <f t="shared" si="68"/>
        <v>990364</v>
      </c>
    </row>
    <row r="1417" spans="1:20" x14ac:dyDescent="0.25">
      <c r="A1417" s="37" t="s">
        <v>11177</v>
      </c>
      <c r="B1417" s="37" t="s">
        <v>11178</v>
      </c>
      <c r="C1417" s="37" t="s">
        <v>8274</v>
      </c>
      <c r="D1417" s="37" t="s">
        <v>11189</v>
      </c>
      <c r="E1417" s="37"/>
      <c r="F1417" s="37"/>
      <c r="G1417" s="37"/>
      <c r="H1417" s="37"/>
      <c r="I1417" s="37"/>
      <c r="J1417" s="37"/>
      <c r="K1417" s="37"/>
      <c r="L1417" s="37"/>
      <c r="M1417" s="37"/>
      <c r="N1417" s="37"/>
      <c r="O1417" s="37"/>
      <c r="P1417" s="37"/>
      <c r="Q1417">
        <f t="shared" si="66"/>
        <v>0</v>
      </c>
      <c r="R1417">
        <f t="shared" si="67"/>
        <v>0</v>
      </c>
      <c r="S1417" t="str">
        <f>VLOOKUP(C1417*1,effectif!A:BA,53,0)</f>
        <v>071225</v>
      </c>
      <c r="T1417">
        <f t="shared" si="68"/>
        <v>993593</v>
      </c>
    </row>
    <row r="1418" spans="1:20" x14ac:dyDescent="0.25">
      <c r="A1418" s="37" t="s">
        <v>11177</v>
      </c>
      <c r="B1418" s="37" t="s">
        <v>11178</v>
      </c>
      <c r="C1418" s="37" t="s">
        <v>8270</v>
      </c>
      <c r="D1418" s="37" t="s">
        <v>11189</v>
      </c>
      <c r="E1418" s="37"/>
      <c r="F1418" s="37"/>
      <c r="G1418" s="37"/>
      <c r="H1418" s="37"/>
      <c r="I1418" s="37"/>
      <c r="J1418" s="37"/>
      <c r="K1418" s="37"/>
      <c r="L1418" s="37"/>
      <c r="M1418" s="37"/>
      <c r="N1418" s="37"/>
      <c r="O1418" s="37"/>
      <c r="P1418" s="37"/>
      <c r="Q1418">
        <f t="shared" si="66"/>
        <v>0</v>
      </c>
      <c r="R1418">
        <f t="shared" si="67"/>
        <v>0</v>
      </c>
      <c r="S1418" t="str">
        <f>VLOOKUP(C1418*1,effectif!A:BA,53,0)</f>
        <v>071225</v>
      </c>
      <c r="T1418">
        <f t="shared" si="68"/>
        <v>993596</v>
      </c>
    </row>
    <row r="1419" spans="1:20" x14ac:dyDescent="0.25">
      <c r="A1419" s="37" t="s">
        <v>11174</v>
      </c>
      <c r="B1419" s="37" t="s">
        <v>11175</v>
      </c>
      <c r="C1419" s="37" t="s">
        <v>6995</v>
      </c>
      <c r="D1419" s="37" t="s">
        <v>12386</v>
      </c>
      <c r="E1419" s="37"/>
      <c r="F1419" s="37"/>
      <c r="G1419" s="37"/>
      <c r="H1419" s="37"/>
      <c r="I1419" s="37"/>
      <c r="J1419" s="37"/>
      <c r="K1419" s="37"/>
      <c r="L1419" s="37"/>
      <c r="M1419" s="37"/>
      <c r="N1419" s="37"/>
      <c r="O1419" s="37"/>
      <c r="P1419" s="37"/>
      <c r="Q1419">
        <f t="shared" si="66"/>
        <v>0</v>
      </c>
      <c r="R1419">
        <f t="shared" si="67"/>
        <v>0</v>
      </c>
      <c r="S1419" t="str">
        <f>VLOOKUP(C1419*1,effectif!A:BA,53,0)</f>
        <v>071326</v>
      </c>
      <c r="T1419">
        <f t="shared" si="68"/>
        <v>71326</v>
      </c>
    </row>
    <row r="1420" spans="1:20" x14ac:dyDescent="0.25">
      <c r="A1420" s="37" t="s">
        <v>11174</v>
      </c>
      <c r="B1420" s="37" t="s">
        <v>11175</v>
      </c>
      <c r="C1420" s="37" t="s">
        <v>2410</v>
      </c>
      <c r="D1420" s="37" t="s">
        <v>12387</v>
      </c>
      <c r="E1420" s="37">
        <v>7.63</v>
      </c>
      <c r="F1420" s="37">
        <v>0.43</v>
      </c>
      <c r="G1420" s="37">
        <v>0</v>
      </c>
      <c r="H1420" s="37">
        <v>9.43</v>
      </c>
      <c r="I1420" s="37">
        <v>1.26</v>
      </c>
      <c r="J1420" s="37">
        <v>3.5</v>
      </c>
      <c r="K1420" s="37">
        <v>17.41</v>
      </c>
      <c r="L1420" s="37">
        <v>2.79</v>
      </c>
      <c r="M1420" s="37">
        <v>2.58</v>
      </c>
      <c r="N1420" s="37">
        <v>22.08</v>
      </c>
      <c r="O1420" s="37">
        <v>2.9</v>
      </c>
      <c r="P1420" s="37">
        <v>4.87</v>
      </c>
      <c r="Q1420">
        <f t="shared" si="66"/>
        <v>17.059999999999999</v>
      </c>
      <c r="R1420">
        <f t="shared" si="67"/>
        <v>47.12</v>
      </c>
      <c r="S1420" t="str">
        <f>VLOOKUP(C1420*1,effectif!A:BA,53,0)</f>
        <v>700202</v>
      </c>
      <c r="T1420">
        <f t="shared" si="68"/>
        <v>193296</v>
      </c>
    </row>
    <row r="1421" spans="1:20" x14ac:dyDescent="0.25">
      <c r="A1421" s="37" t="s">
        <v>11177</v>
      </c>
      <c r="B1421" s="37" t="s">
        <v>11178</v>
      </c>
      <c r="C1421" s="37" t="s">
        <v>2407</v>
      </c>
      <c r="D1421" s="37" t="s">
        <v>12388</v>
      </c>
      <c r="E1421" s="37">
        <v>8.76</v>
      </c>
      <c r="F1421" s="37">
        <v>1.08</v>
      </c>
      <c r="G1421" s="37">
        <v>0</v>
      </c>
      <c r="H1421" s="37">
        <v>11.76</v>
      </c>
      <c r="I1421" s="37">
        <v>0</v>
      </c>
      <c r="J1421" s="37">
        <v>0</v>
      </c>
      <c r="K1421" s="37">
        <v>17.440000000000001</v>
      </c>
      <c r="L1421" s="37">
        <v>0</v>
      </c>
      <c r="M1421" s="37">
        <v>0</v>
      </c>
      <c r="N1421" s="37">
        <v>20.29</v>
      </c>
      <c r="O1421" s="37">
        <v>1.57</v>
      </c>
      <c r="P1421" s="37">
        <v>0</v>
      </c>
      <c r="Q1421">
        <f t="shared" si="66"/>
        <v>20.52</v>
      </c>
      <c r="R1421">
        <f t="shared" si="67"/>
        <v>46.49</v>
      </c>
      <c r="S1421" t="str">
        <f>VLOOKUP(C1421*1,effectif!A:BA,53,0)</f>
        <v>700202</v>
      </c>
      <c r="T1421">
        <f t="shared" si="68"/>
        <v>304533</v>
      </c>
    </row>
    <row r="1422" spans="1:20" x14ac:dyDescent="0.25">
      <c r="A1422" s="37" t="s">
        <v>11177</v>
      </c>
      <c r="B1422" s="37" t="s">
        <v>11178</v>
      </c>
      <c r="C1422" s="37" t="s">
        <v>10220</v>
      </c>
      <c r="D1422" s="37" t="s">
        <v>12389</v>
      </c>
      <c r="E1422" s="37"/>
      <c r="F1422" s="37"/>
      <c r="G1422" s="37"/>
      <c r="H1422" s="37"/>
      <c r="I1422" s="37"/>
      <c r="J1422" s="37"/>
      <c r="K1422" s="37"/>
      <c r="L1422" s="37"/>
      <c r="M1422" s="37"/>
      <c r="N1422" s="37"/>
      <c r="O1422" s="37"/>
      <c r="P1422" s="37"/>
      <c r="Q1422">
        <f t="shared" si="66"/>
        <v>0</v>
      </c>
      <c r="R1422">
        <f t="shared" si="67"/>
        <v>0</v>
      </c>
      <c r="S1422" t="str">
        <f>VLOOKUP(C1422*1,effectif!A:BA,53,0)</f>
        <v>700202</v>
      </c>
      <c r="T1422">
        <f t="shared" si="68"/>
        <v>306343</v>
      </c>
    </row>
    <row r="1423" spans="1:20" x14ac:dyDescent="0.25">
      <c r="A1423" s="37" t="s">
        <v>11177</v>
      </c>
      <c r="B1423" s="37" t="s">
        <v>11178</v>
      </c>
      <c r="C1423" s="37" t="s">
        <v>5153</v>
      </c>
      <c r="D1423" s="37" t="s">
        <v>12390</v>
      </c>
      <c r="E1423" s="37">
        <v>10.08</v>
      </c>
      <c r="F1423" s="37">
        <v>0</v>
      </c>
      <c r="G1423" s="37">
        <v>0</v>
      </c>
      <c r="H1423" s="37">
        <v>0</v>
      </c>
      <c r="I1423" s="37"/>
      <c r="J1423" s="37"/>
      <c r="K1423" s="37"/>
      <c r="L1423" s="37"/>
      <c r="M1423" s="37"/>
      <c r="N1423" s="37"/>
      <c r="O1423" s="37"/>
      <c r="P1423" s="37"/>
      <c r="Q1423">
        <f t="shared" si="66"/>
        <v>10.08</v>
      </c>
      <c r="R1423">
        <f t="shared" si="67"/>
        <v>10.08</v>
      </c>
      <c r="S1423" t="str">
        <f>VLOOKUP(C1423*1,effectif!A:BA,53,0)</f>
        <v>700202</v>
      </c>
      <c r="T1423">
        <f t="shared" si="68"/>
        <v>305594</v>
      </c>
    </row>
    <row r="1424" spans="1:20" x14ac:dyDescent="0.25">
      <c r="A1424" s="37" t="s">
        <v>11177</v>
      </c>
      <c r="B1424" s="37" t="s">
        <v>11178</v>
      </c>
      <c r="C1424" s="37" t="s">
        <v>4804</v>
      </c>
      <c r="D1424" s="37" t="s">
        <v>12391</v>
      </c>
      <c r="E1424" s="37">
        <v>0</v>
      </c>
      <c r="F1424" s="37">
        <v>0</v>
      </c>
      <c r="G1424" s="37">
        <v>0</v>
      </c>
      <c r="H1424" s="37"/>
      <c r="I1424" s="37"/>
      <c r="J1424" s="37"/>
      <c r="K1424" s="37"/>
      <c r="L1424" s="37"/>
      <c r="M1424" s="37"/>
      <c r="N1424" s="37"/>
      <c r="O1424" s="37"/>
      <c r="P1424" s="37"/>
      <c r="Q1424">
        <f t="shared" si="66"/>
        <v>0</v>
      </c>
      <c r="R1424">
        <f t="shared" si="67"/>
        <v>0</v>
      </c>
      <c r="S1424" t="str">
        <f>VLOOKUP(C1424*1,effectif!A:BA,53,0)</f>
        <v>700202</v>
      </c>
      <c r="T1424">
        <f t="shared" si="68"/>
        <v>305631</v>
      </c>
    </row>
    <row r="1425" spans="1:20" x14ac:dyDescent="0.25">
      <c r="A1425" s="37" t="s">
        <v>11177</v>
      </c>
      <c r="B1425" s="37" t="s">
        <v>11178</v>
      </c>
      <c r="C1425" s="37" t="s">
        <v>7195</v>
      </c>
      <c r="D1425" s="37" t="s">
        <v>12392</v>
      </c>
      <c r="E1425" s="37">
        <v>8.65</v>
      </c>
      <c r="F1425" s="37">
        <v>0</v>
      </c>
      <c r="G1425" s="37">
        <v>0</v>
      </c>
      <c r="H1425" s="37">
        <v>9.7200000000000006</v>
      </c>
      <c r="I1425" s="37">
        <v>0</v>
      </c>
      <c r="J1425" s="37">
        <v>0</v>
      </c>
      <c r="K1425" s="37">
        <v>5.63</v>
      </c>
      <c r="L1425" s="37">
        <v>0</v>
      </c>
      <c r="M1425" s="37">
        <v>0</v>
      </c>
      <c r="N1425" s="37"/>
      <c r="O1425" s="37"/>
      <c r="P1425" s="37"/>
      <c r="Q1425">
        <f t="shared" si="66"/>
        <v>18.37</v>
      </c>
      <c r="R1425">
        <f t="shared" si="67"/>
        <v>14.280000000000001</v>
      </c>
      <c r="S1425" t="str">
        <f>VLOOKUP(C1425*1,effectif!A:BA,53,0)</f>
        <v>700202</v>
      </c>
      <c r="T1425">
        <f t="shared" si="68"/>
        <v>305363</v>
      </c>
    </row>
    <row r="1426" spans="1:20" x14ac:dyDescent="0.25">
      <c r="A1426" s="37" t="s">
        <v>11177</v>
      </c>
      <c r="B1426" s="37" t="s">
        <v>11178</v>
      </c>
      <c r="C1426" s="37" t="s">
        <v>11158</v>
      </c>
      <c r="D1426" s="37" t="s">
        <v>14025</v>
      </c>
      <c r="E1426" s="37"/>
      <c r="F1426" s="37"/>
      <c r="G1426" s="37"/>
      <c r="H1426" s="37"/>
      <c r="I1426" s="37"/>
      <c r="J1426" s="37"/>
      <c r="K1426" s="37"/>
      <c r="L1426" s="37"/>
      <c r="M1426" s="37"/>
      <c r="N1426" s="37"/>
      <c r="O1426" s="37"/>
      <c r="P1426" s="37"/>
      <c r="Q1426">
        <f t="shared" si="66"/>
        <v>0</v>
      </c>
      <c r="R1426">
        <f t="shared" si="67"/>
        <v>0</v>
      </c>
      <c r="S1426" t="str">
        <f>VLOOKUP(C1426*1,effectif!A:BA,53,0)</f>
        <v>700202</v>
      </c>
      <c r="T1426">
        <f t="shared" si="68"/>
        <v>306473</v>
      </c>
    </row>
    <row r="1427" spans="1:20" x14ac:dyDescent="0.25">
      <c r="A1427" s="37" t="s">
        <v>11177</v>
      </c>
      <c r="B1427" s="37" t="s">
        <v>11178</v>
      </c>
      <c r="C1427" s="37" t="s">
        <v>5719</v>
      </c>
      <c r="D1427" s="37" t="s">
        <v>12393</v>
      </c>
      <c r="E1427" s="37">
        <v>9.4600000000000009</v>
      </c>
      <c r="F1427" s="37">
        <v>0</v>
      </c>
      <c r="G1427" s="37">
        <v>0</v>
      </c>
      <c r="H1427" s="37">
        <v>9.89</v>
      </c>
      <c r="I1427" s="37">
        <v>4.46</v>
      </c>
      <c r="J1427" s="37">
        <v>19.37</v>
      </c>
      <c r="K1427" s="37">
        <v>14.39</v>
      </c>
      <c r="L1427" s="37">
        <v>0.95</v>
      </c>
      <c r="M1427" s="37">
        <v>9.5299999999999994</v>
      </c>
      <c r="N1427" s="37">
        <v>18.77</v>
      </c>
      <c r="O1427" s="37">
        <v>0.66</v>
      </c>
      <c r="P1427" s="37">
        <v>7.04</v>
      </c>
      <c r="Q1427">
        <f t="shared" si="66"/>
        <v>19.350000000000001</v>
      </c>
      <c r="R1427">
        <f t="shared" si="67"/>
        <v>42.620000000000005</v>
      </c>
      <c r="S1427" t="str">
        <f>VLOOKUP(C1427*1,effectif!A:BA,53,0)</f>
        <v>700202</v>
      </c>
      <c r="T1427">
        <f t="shared" si="68"/>
        <v>165473</v>
      </c>
    </row>
    <row r="1428" spans="1:20" x14ac:dyDescent="0.25">
      <c r="A1428" s="37" t="s">
        <v>11177</v>
      </c>
      <c r="B1428" s="37" t="s">
        <v>11178</v>
      </c>
      <c r="C1428" s="37" t="s">
        <v>9702</v>
      </c>
      <c r="D1428" s="37" t="s">
        <v>11189</v>
      </c>
      <c r="E1428" s="37"/>
      <c r="F1428" s="37"/>
      <c r="G1428" s="37"/>
      <c r="H1428" s="37"/>
      <c r="I1428" s="37"/>
      <c r="J1428" s="37"/>
      <c r="K1428" s="37"/>
      <c r="L1428" s="37"/>
      <c r="M1428" s="37"/>
      <c r="N1428" s="37"/>
      <c r="O1428" s="37"/>
      <c r="P1428" s="37"/>
      <c r="Q1428">
        <f t="shared" si="66"/>
        <v>0</v>
      </c>
      <c r="R1428">
        <f t="shared" si="67"/>
        <v>0</v>
      </c>
      <c r="S1428" t="str">
        <f>VLOOKUP(C1428*1,effectif!A:BA,53,0)</f>
        <v>700202</v>
      </c>
      <c r="T1428">
        <f t="shared" si="68"/>
        <v>99211</v>
      </c>
    </row>
    <row r="1429" spans="1:20" x14ac:dyDescent="0.25">
      <c r="A1429" s="37" t="s">
        <v>11177</v>
      </c>
      <c r="B1429" s="37" t="s">
        <v>11178</v>
      </c>
      <c r="C1429" s="37" t="s">
        <v>10249</v>
      </c>
      <c r="D1429" s="37" t="s">
        <v>11189</v>
      </c>
      <c r="E1429" s="37"/>
      <c r="F1429" s="37"/>
      <c r="G1429" s="37"/>
      <c r="H1429" s="37"/>
      <c r="I1429" s="37"/>
      <c r="J1429" s="37"/>
      <c r="K1429" s="37"/>
      <c r="L1429" s="37"/>
      <c r="M1429" s="37"/>
      <c r="N1429" s="37"/>
      <c r="O1429" s="37"/>
      <c r="P1429" s="37"/>
      <c r="Q1429">
        <f t="shared" si="66"/>
        <v>0</v>
      </c>
      <c r="R1429">
        <f t="shared" si="67"/>
        <v>0</v>
      </c>
      <c r="S1429" t="str">
        <f>VLOOKUP(C1429*1,effectif!A:BA,53,0)</f>
        <v>700202</v>
      </c>
      <c r="T1429">
        <f t="shared" si="68"/>
        <v>97290</v>
      </c>
    </row>
    <row r="1430" spans="1:20" x14ac:dyDescent="0.25">
      <c r="A1430" s="37" t="s">
        <v>11177</v>
      </c>
      <c r="B1430" s="37" t="s">
        <v>11178</v>
      </c>
      <c r="C1430" s="37" t="s">
        <v>10247</v>
      </c>
      <c r="D1430" s="37" t="s">
        <v>11189</v>
      </c>
      <c r="E1430" s="37"/>
      <c r="F1430" s="37"/>
      <c r="G1430" s="37"/>
      <c r="H1430" s="37"/>
      <c r="I1430" s="37"/>
      <c r="J1430" s="37"/>
      <c r="K1430" s="37"/>
      <c r="L1430" s="37"/>
      <c r="M1430" s="37"/>
      <c r="N1430" s="37"/>
      <c r="O1430" s="37"/>
      <c r="P1430" s="37"/>
      <c r="Q1430">
        <f t="shared" si="66"/>
        <v>0</v>
      </c>
      <c r="R1430">
        <f t="shared" si="67"/>
        <v>0</v>
      </c>
      <c r="S1430" t="str">
        <f>VLOOKUP(C1430*1,effectif!A:BA,53,0)</f>
        <v>700202</v>
      </c>
      <c r="T1430">
        <f t="shared" si="68"/>
        <v>97291</v>
      </c>
    </row>
    <row r="1431" spans="1:20" x14ac:dyDescent="0.25">
      <c r="A1431" s="37" t="s">
        <v>11177</v>
      </c>
      <c r="B1431" s="37" t="s">
        <v>11178</v>
      </c>
      <c r="C1431" s="37" t="s">
        <v>10245</v>
      </c>
      <c r="D1431" s="37" t="s">
        <v>11189</v>
      </c>
      <c r="E1431" s="37"/>
      <c r="F1431" s="37"/>
      <c r="G1431" s="37"/>
      <c r="H1431" s="37"/>
      <c r="I1431" s="37"/>
      <c r="J1431" s="37"/>
      <c r="K1431" s="37"/>
      <c r="L1431" s="37"/>
      <c r="M1431" s="37"/>
      <c r="N1431" s="37"/>
      <c r="O1431" s="37"/>
      <c r="P1431" s="37"/>
      <c r="Q1431">
        <f t="shared" si="66"/>
        <v>0</v>
      </c>
      <c r="R1431">
        <f t="shared" si="67"/>
        <v>0</v>
      </c>
      <c r="S1431" t="str">
        <f>VLOOKUP(C1431*1,effectif!A:BA,53,0)</f>
        <v>700202</v>
      </c>
      <c r="T1431">
        <f t="shared" si="68"/>
        <v>97297</v>
      </c>
    </row>
    <row r="1432" spans="1:20" x14ac:dyDescent="0.25">
      <c r="A1432" s="37" t="s">
        <v>11174</v>
      </c>
      <c r="B1432" s="37" t="s">
        <v>11175</v>
      </c>
      <c r="C1432" s="37" t="s">
        <v>2150</v>
      </c>
      <c r="D1432" s="37" t="s">
        <v>12394</v>
      </c>
      <c r="E1432" s="37">
        <v>4.3899999999999997</v>
      </c>
      <c r="F1432" s="37">
        <v>0.18</v>
      </c>
      <c r="G1432" s="37">
        <v>0</v>
      </c>
      <c r="H1432" s="37">
        <v>8.8000000000000007</v>
      </c>
      <c r="I1432" s="37">
        <v>0.27</v>
      </c>
      <c r="J1432" s="37">
        <v>0</v>
      </c>
      <c r="K1432" s="37">
        <v>26</v>
      </c>
      <c r="L1432" s="37">
        <v>7.91</v>
      </c>
      <c r="M1432" s="37">
        <v>10.64</v>
      </c>
      <c r="N1432" s="37">
        <v>23.12</v>
      </c>
      <c r="O1432" s="37">
        <v>15.46</v>
      </c>
      <c r="P1432" s="37">
        <v>11.11</v>
      </c>
      <c r="Q1432">
        <f t="shared" si="66"/>
        <v>13.190000000000001</v>
      </c>
      <c r="R1432">
        <f t="shared" si="67"/>
        <v>53.510000000000005</v>
      </c>
      <c r="S1432" t="str">
        <f>VLOOKUP(C1432*1,effectif!A:BA,53,0)</f>
        <v>700398</v>
      </c>
      <c r="T1432">
        <f t="shared" si="68"/>
        <v>305495</v>
      </c>
    </row>
    <row r="1433" spans="1:20" x14ac:dyDescent="0.25">
      <c r="A1433" s="37" t="s">
        <v>11177</v>
      </c>
      <c r="B1433" s="37" t="s">
        <v>11178</v>
      </c>
      <c r="C1433" s="37" t="s">
        <v>3379</v>
      </c>
      <c r="D1433" s="37" t="s">
        <v>12395</v>
      </c>
      <c r="E1433" s="37">
        <v>2.3199999999999998</v>
      </c>
      <c r="F1433" s="37">
        <v>0</v>
      </c>
      <c r="G1433" s="37">
        <v>0</v>
      </c>
      <c r="H1433" s="37"/>
      <c r="I1433" s="37"/>
      <c r="J1433" s="37"/>
      <c r="K1433" s="37"/>
      <c r="L1433" s="37"/>
      <c r="M1433" s="37"/>
      <c r="N1433" s="37"/>
      <c r="O1433" s="37"/>
      <c r="P1433" s="37"/>
      <c r="Q1433">
        <f t="shared" si="66"/>
        <v>2.3199999999999998</v>
      </c>
      <c r="R1433">
        <f t="shared" si="67"/>
        <v>2.3199999999999998</v>
      </c>
      <c r="S1433" t="str">
        <f>VLOOKUP(C1433*1,effectif!A:BA,53,0)</f>
        <v>700398</v>
      </c>
      <c r="T1433">
        <f t="shared" si="68"/>
        <v>305684</v>
      </c>
    </row>
    <row r="1434" spans="1:20" x14ac:dyDescent="0.25">
      <c r="A1434" s="37" t="s">
        <v>11177</v>
      </c>
      <c r="B1434" s="37" t="s">
        <v>11178</v>
      </c>
      <c r="C1434" s="37" t="s">
        <v>7306</v>
      </c>
      <c r="D1434" s="37" t="s">
        <v>12396</v>
      </c>
      <c r="E1434" s="37">
        <v>7.07</v>
      </c>
      <c r="F1434" s="37">
        <v>0.17</v>
      </c>
      <c r="G1434" s="37">
        <v>0</v>
      </c>
      <c r="H1434" s="37">
        <v>14.03</v>
      </c>
      <c r="I1434" s="37">
        <v>0</v>
      </c>
      <c r="J1434" s="37">
        <v>0</v>
      </c>
      <c r="K1434" s="37">
        <v>21.78</v>
      </c>
      <c r="L1434" s="37">
        <v>1.1599999999999999</v>
      </c>
      <c r="M1434" s="37">
        <v>8.92</v>
      </c>
      <c r="N1434" s="37">
        <v>16.72</v>
      </c>
      <c r="O1434" s="37">
        <v>1.39</v>
      </c>
      <c r="P1434" s="37">
        <v>10.54</v>
      </c>
      <c r="Q1434">
        <f t="shared" si="66"/>
        <v>21.1</v>
      </c>
      <c r="R1434">
        <f t="shared" si="67"/>
        <v>45.57</v>
      </c>
      <c r="S1434" t="str">
        <f>VLOOKUP(C1434*1,effectif!A:BA,53,0)</f>
        <v>700398</v>
      </c>
      <c r="T1434">
        <f t="shared" si="68"/>
        <v>172318</v>
      </c>
    </row>
    <row r="1435" spans="1:20" x14ac:dyDescent="0.25">
      <c r="A1435" s="37" t="s">
        <v>11177</v>
      </c>
      <c r="B1435" s="37" t="s">
        <v>11178</v>
      </c>
      <c r="C1435" s="37" t="s">
        <v>2147</v>
      </c>
      <c r="D1435" s="37" t="s">
        <v>12397</v>
      </c>
      <c r="E1435" s="37">
        <v>1.95</v>
      </c>
      <c r="F1435" s="37">
        <v>0</v>
      </c>
      <c r="G1435" s="37">
        <v>0</v>
      </c>
      <c r="H1435" s="37">
        <v>4.47</v>
      </c>
      <c r="I1435" s="37">
        <v>0</v>
      </c>
      <c r="J1435" s="37">
        <v>0</v>
      </c>
      <c r="K1435" s="37">
        <v>13.01</v>
      </c>
      <c r="L1435" s="37">
        <v>0</v>
      </c>
      <c r="M1435" s="37">
        <v>6.98</v>
      </c>
      <c r="N1435" s="37">
        <v>12.37</v>
      </c>
      <c r="O1435" s="37">
        <v>0</v>
      </c>
      <c r="P1435" s="37">
        <v>3.5</v>
      </c>
      <c r="Q1435">
        <f t="shared" si="66"/>
        <v>6.42</v>
      </c>
      <c r="R1435">
        <f t="shared" si="67"/>
        <v>27.33</v>
      </c>
      <c r="S1435" t="str">
        <f>VLOOKUP(C1435*1,effectif!A:BA,53,0)</f>
        <v>700398</v>
      </c>
      <c r="T1435">
        <f t="shared" si="68"/>
        <v>189675</v>
      </c>
    </row>
    <row r="1436" spans="1:20" x14ac:dyDescent="0.25">
      <c r="A1436" s="37" t="s">
        <v>11177</v>
      </c>
      <c r="B1436" s="37" t="s">
        <v>11178</v>
      </c>
      <c r="C1436" s="37" t="s">
        <v>6079</v>
      </c>
      <c r="D1436" s="37" t="s">
        <v>12398</v>
      </c>
      <c r="E1436" s="37">
        <v>3.96</v>
      </c>
      <c r="F1436" s="37">
        <v>0.45</v>
      </c>
      <c r="G1436" s="37">
        <v>0</v>
      </c>
      <c r="H1436" s="37">
        <v>6.29</v>
      </c>
      <c r="I1436" s="37">
        <v>0</v>
      </c>
      <c r="J1436" s="37">
        <v>0</v>
      </c>
      <c r="K1436" s="37">
        <v>9.83</v>
      </c>
      <c r="L1436" s="37">
        <v>0.14000000000000001</v>
      </c>
      <c r="M1436" s="37">
        <v>2.84</v>
      </c>
      <c r="N1436" s="37">
        <v>8.6199999999999992</v>
      </c>
      <c r="O1436" s="37">
        <v>0.38</v>
      </c>
      <c r="P1436" s="37">
        <v>7.32</v>
      </c>
      <c r="Q1436">
        <f t="shared" si="66"/>
        <v>10.25</v>
      </c>
      <c r="R1436">
        <f t="shared" si="67"/>
        <v>22.409999999999997</v>
      </c>
      <c r="S1436" t="str">
        <f>VLOOKUP(C1436*1,effectif!A:BA,53,0)</f>
        <v>700398</v>
      </c>
      <c r="T1436">
        <f t="shared" si="68"/>
        <v>186738</v>
      </c>
    </row>
    <row r="1437" spans="1:20" x14ac:dyDescent="0.25">
      <c r="A1437" s="37" t="s">
        <v>11177</v>
      </c>
      <c r="B1437" s="37" t="s">
        <v>11178</v>
      </c>
      <c r="C1437" s="37" t="s">
        <v>5725</v>
      </c>
      <c r="D1437" s="37" t="s">
        <v>12399</v>
      </c>
      <c r="E1437" s="37"/>
      <c r="F1437" s="37"/>
      <c r="G1437" s="37"/>
      <c r="H1437" s="37"/>
      <c r="I1437" s="37"/>
      <c r="J1437" s="37"/>
      <c r="K1437" s="37"/>
      <c r="L1437" s="37"/>
      <c r="M1437" s="37"/>
      <c r="N1437" s="37"/>
      <c r="O1437" s="37"/>
      <c r="P1437" s="37"/>
      <c r="Q1437">
        <f t="shared" si="66"/>
        <v>0</v>
      </c>
      <c r="R1437">
        <f t="shared" si="67"/>
        <v>0</v>
      </c>
      <c r="S1437" t="str">
        <f>VLOOKUP(C1437*1,effectif!A:BA,53,0)</f>
        <v>700398</v>
      </c>
      <c r="T1437">
        <f t="shared" si="68"/>
        <v>306163</v>
      </c>
    </row>
    <row r="1438" spans="1:20" x14ac:dyDescent="0.25">
      <c r="A1438" s="37" t="s">
        <v>11177</v>
      </c>
      <c r="B1438" s="37" t="s">
        <v>11178</v>
      </c>
      <c r="C1438" s="37" t="s">
        <v>4073</v>
      </c>
      <c r="D1438" s="37" t="s">
        <v>14026</v>
      </c>
      <c r="E1438" s="37"/>
      <c r="F1438" s="37"/>
      <c r="G1438" s="37"/>
      <c r="H1438" s="37"/>
      <c r="I1438" s="37"/>
      <c r="J1438" s="37"/>
      <c r="K1438" s="37"/>
      <c r="L1438" s="37"/>
      <c r="M1438" s="37"/>
      <c r="N1438" s="37"/>
      <c r="O1438" s="37"/>
      <c r="P1438" s="37"/>
      <c r="Q1438">
        <f t="shared" si="66"/>
        <v>0</v>
      </c>
      <c r="R1438">
        <f t="shared" si="67"/>
        <v>0</v>
      </c>
      <c r="S1438" t="str">
        <f>VLOOKUP(C1438*1,effectif!A:BA,53,0)</f>
        <v>700398</v>
      </c>
      <c r="T1438">
        <f t="shared" si="68"/>
        <v>306361</v>
      </c>
    </row>
    <row r="1439" spans="1:20" x14ac:dyDescent="0.25">
      <c r="A1439" s="37" t="s">
        <v>11177</v>
      </c>
      <c r="B1439" s="37" t="s">
        <v>11178</v>
      </c>
      <c r="C1439" s="37" t="s">
        <v>9635</v>
      </c>
      <c r="D1439" s="37" t="s">
        <v>11189</v>
      </c>
      <c r="E1439" s="37"/>
      <c r="F1439" s="37"/>
      <c r="G1439" s="37"/>
      <c r="H1439" s="37"/>
      <c r="I1439" s="37"/>
      <c r="J1439" s="37"/>
      <c r="K1439" s="37"/>
      <c r="L1439" s="37"/>
      <c r="M1439" s="37"/>
      <c r="N1439" s="37"/>
      <c r="O1439" s="37"/>
      <c r="P1439" s="37"/>
      <c r="Q1439">
        <f t="shared" si="66"/>
        <v>0</v>
      </c>
      <c r="R1439">
        <f t="shared" si="67"/>
        <v>0</v>
      </c>
      <c r="S1439" t="str">
        <f>VLOOKUP(C1439*1,effectif!A:BA,53,0)</f>
        <v>700398</v>
      </c>
      <c r="T1439">
        <f t="shared" si="68"/>
        <v>99449</v>
      </c>
    </row>
    <row r="1440" spans="1:20" x14ac:dyDescent="0.25">
      <c r="A1440" s="37" t="s">
        <v>11177</v>
      </c>
      <c r="B1440" s="37" t="s">
        <v>11178</v>
      </c>
      <c r="C1440" s="37" t="s">
        <v>10267</v>
      </c>
      <c r="D1440" s="37" t="s">
        <v>11189</v>
      </c>
      <c r="E1440" s="37"/>
      <c r="F1440" s="37"/>
      <c r="G1440" s="37"/>
      <c r="H1440" s="37"/>
      <c r="I1440" s="37"/>
      <c r="J1440" s="37"/>
      <c r="K1440" s="37"/>
      <c r="L1440" s="37"/>
      <c r="M1440" s="37"/>
      <c r="N1440" s="37"/>
      <c r="O1440" s="37"/>
      <c r="P1440" s="37"/>
      <c r="Q1440">
        <f t="shared" si="66"/>
        <v>0</v>
      </c>
      <c r="R1440">
        <f t="shared" si="67"/>
        <v>0</v>
      </c>
      <c r="S1440" t="str">
        <f>VLOOKUP(C1440*1,effectif!A:BA,53,0)</f>
        <v>700398</v>
      </c>
      <c r="T1440">
        <f t="shared" si="68"/>
        <v>97218</v>
      </c>
    </row>
    <row r="1441" spans="1:20" x14ac:dyDescent="0.25">
      <c r="A1441" s="37" t="s">
        <v>11177</v>
      </c>
      <c r="B1441" s="37" t="s">
        <v>11178</v>
      </c>
      <c r="C1441" s="37" t="s">
        <v>10265</v>
      </c>
      <c r="D1441" s="37" t="s">
        <v>11189</v>
      </c>
      <c r="E1441" s="37"/>
      <c r="F1441" s="37"/>
      <c r="G1441" s="37"/>
      <c r="H1441" s="37"/>
      <c r="I1441" s="37"/>
      <c r="J1441" s="37"/>
      <c r="K1441" s="37"/>
      <c r="L1441" s="37"/>
      <c r="M1441" s="37"/>
      <c r="N1441" s="37"/>
      <c r="O1441" s="37"/>
      <c r="P1441" s="37"/>
      <c r="Q1441">
        <f t="shared" si="66"/>
        <v>0</v>
      </c>
      <c r="R1441">
        <f t="shared" si="67"/>
        <v>0</v>
      </c>
      <c r="S1441" t="str">
        <f>VLOOKUP(C1441*1,effectif!A:BA,53,0)</f>
        <v>700398</v>
      </c>
      <c r="T1441">
        <f t="shared" si="68"/>
        <v>97227</v>
      </c>
    </row>
    <row r="1442" spans="1:20" x14ac:dyDescent="0.25">
      <c r="A1442" s="37" t="s">
        <v>11177</v>
      </c>
      <c r="B1442" s="37" t="s">
        <v>11178</v>
      </c>
      <c r="C1442" s="37" t="s">
        <v>9398</v>
      </c>
      <c r="D1442" s="37" t="s">
        <v>11189</v>
      </c>
      <c r="E1442" s="37"/>
      <c r="F1442" s="37"/>
      <c r="G1442" s="37"/>
      <c r="H1442" s="37"/>
      <c r="I1442" s="37"/>
      <c r="J1442" s="37"/>
      <c r="K1442" s="37"/>
      <c r="L1442" s="37"/>
      <c r="M1442" s="37"/>
      <c r="N1442" s="37"/>
      <c r="O1442" s="37"/>
      <c r="P1442" s="37"/>
      <c r="Q1442">
        <f t="shared" si="66"/>
        <v>0</v>
      </c>
      <c r="R1442">
        <f t="shared" si="67"/>
        <v>0</v>
      </c>
      <c r="S1442" t="str">
        <f>VLOOKUP(C1442*1,effectif!A:BA,53,0)</f>
        <v>700398</v>
      </c>
      <c r="T1442">
        <f t="shared" si="68"/>
        <v>990767</v>
      </c>
    </row>
    <row r="1443" spans="1:20" x14ac:dyDescent="0.25">
      <c r="A1443" s="37" t="s">
        <v>11177</v>
      </c>
      <c r="B1443" s="37" t="s">
        <v>11178</v>
      </c>
      <c r="C1443" s="37" t="s">
        <v>8213</v>
      </c>
      <c r="D1443" s="37" t="s">
        <v>11189</v>
      </c>
      <c r="E1443" s="37"/>
      <c r="F1443" s="37"/>
      <c r="G1443" s="37"/>
      <c r="H1443" s="37"/>
      <c r="I1443" s="37"/>
      <c r="J1443" s="37"/>
      <c r="K1443" s="37"/>
      <c r="L1443" s="37"/>
      <c r="M1443" s="37"/>
      <c r="N1443" s="37"/>
      <c r="O1443" s="37"/>
      <c r="P1443" s="37"/>
      <c r="Q1443">
        <f t="shared" si="66"/>
        <v>0</v>
      </c>
      <c r="R1443">
        <f t="shared" si="67"/>
        <v>0</v>
      </c>
      <c r="S1443" t="str">
        <f>VLOOKUP(C1443*1,effectif!A:BA,53,0)</f>
        <v>700398</v>
      </c>
      <c r="T1443">
        <f t="shared" si="68"/>
        <v>993639</v>
      </c>
    </row>
    <row r="1444" spans="1:20" x14ac:dyDescent="0.25">
      <c r="A1444" s="37" t="s">
        <v>11177</v>
      </c>
      <c r="B1444" s="37" t="s">
        <v>11178</v>
      </c>
      <c r="C1444" s="37" t="s">
        <v>8211</v>
      </c>
      <c r="D1444" s="37" t="s">
        <v>11189</v>
      </c>
      <c r="E1444" s="37"/>
      <c r="F1444" s="37"/>
      <c r="G1444" s="37"/>
      <c r="H1444" s="37"/>
      <c r="I1444" s="37"/>
      <c r="J1444" s="37"/>
      <c r="K1444" s="37"/>
      <c r="L1444" s="37"/>
      <c r="M1444" s="37"/>
      <c r="N1444" s="37"/>
      <c r="O1444" s="37"/>
      <c r="P1444" s="37"/>
      <c r="Q1444">
        <f t="shared" si="66"/>
        <v>0</v>
      </c>
      <c r="R1444">
        <f t="shared" si="67"/>
        <v>0</v>
      </c>
      <c r="S1444" t="str">
        <f>VLOOKUP(C1444*1,effectif!A:BA,53,0)</f>
        <v>700398</v>
      </c>
      <c r="T1444">
        <f t="shared" si="68"/>
        <v>993641</v>
      </c>
    </row>
    <row r="1445" spans="1:20" x14ac:dyDescent="0.25">
      <c r="A1445" s="37" t="s">
        <v>11172</v>
      </c>
      <c r="B1445" s="37" t="s">
        <v>11081</v>
      </c>
      <c r="C1445" s="37" t="s">
        <v>1672</v>
      </c>
      <c r="D1445" s="37" t="s">
        <v>12336</v>
      </c>
      <c r="E1445" s="37"/>
      <c r="F1445" s="37"/>
      <c r="G1445" s="37"/>
      <c r="H1445" s="37"/>
      <c r="I1445" s="37"/>
      <c r="J1445" s="37"/>
      <c r="K1445" s="37"/>
      <c r="L1445" s="37"/>
      <c r="M1445" s="37"/>
      <c r="N1445" s="37"/>
      <c r="O1445" s="37"/>
      <c r="P1445" s="37"/>
      <c r="Q1445">
        <f t="shared" si="66"/>
        <v>0</v>
      </c>
      <c r="R1445">
        <f t="shared" si="67"/>
        <v>0</v>
      </c>
      <c r="S1445">
        <f>VLOOKUP(C1445*1,effectif!A:BA,53,0)</f>
        <v>0</v>
      </c>
      <c r="T1445">
        <f t="shared" si="68"/>
        <v>301092</v>
      </c>
    </row>
    <row r="1446" spans="1:20" x14ac:dyDescent="0.25">
      <c r="A1446" s="37" t="s">
        <v>11219</v>
      </c>
      <c r="B1446" s="37" t="s">
        <v>11220</v>
      </c>
      <c r="C1446" s="37" t="s">
        <v>6304</v>
      </c>
      <c r="D1446" s="37" t="s">
        <v>12401</v>
      </c>
      <c r="E1446" s="37"/>
      <c r="F1446" s="37"/>
      <c r="G1446" s="37"/>
      <c r="H1446" s="37"/>
      <c r="I1446" s="37"/>
      <c r="J1446" s="37"/>
      <c r="K1446" s="37"/>
      <c r="L1446" s="37"/>
      <c r="M1446" s="37"/>
      <c r="N1446" s="37"/>
      <c r="O1446" s="37"/>
      <c r="P1446" s="37"/>
      <c r="Q1446">
        <f t="shared" si="66"/>
        <v>0</v>
      </c>
      <c r="R1446">
        <f t="shared" si="67"/>
        <v>0</v>
      </c>
      <c r="S1446">
        <f>VLOOKUP(C1446*1,effectif!A:BA,53,0)</f>
        <v>0</v>
      </c>
      <c r="T1446">
        <f t="shared" si="68"/>
        <v>143589</v>
      </c>
    </row>
    <row r="1447" spans="1:20" x14ac:dyDescent="0.25">
      <c r="A1447" s="37" t="s">
        <v>11219</v>
      </c>
      <c r="B1447" s="37" t="s">
        <v>11220</v>
      </c>
      <c r="C1447" s="37" t="s">
        <v>5552</v>
      </c>
      <c r="D1447" s="37" t="s">
        <v>12402</v>
      </c>
      <c r="E1447" s="37"/>
      <c r="F1447" s="37"/>
      <c r="G1447" s="37"/>
      <c r="H1447" s="37"/>
      <c r="I1447" s="37"/>
      <c r="J1447" s="37"/>
      <c r="K1447" s="37"/>
      <c r="L1447" s="37"/>
      <c r="M1447" s="37"/>
      <c r="N1447" s="37"/>
      <c r="O1447" s="37"/>
      <c r="P1447" s="37"/>
      <c r="Q1447">
        <f t="shared" si="66"/>
        <v>0</v>
      </c>
      <c r="R1447">
        <f t="shared" si="67"/>
        <v>0</v>
      </c>
      <c r="S1447">
        <f>VLOOKUP(C1447*1,effectif!A:BA,53,0)</f>
        <v>0</v>
      </c>
      <c r="T1447">
        <f t="shared" si="68"/>
        <v>303461</v>
      </c>
    </row>
    <row r="1448" spans="1:20" x14ac:dyDescent="0.25">
      <c r="A1448" s="37" t="s">
        <v>11170</v>
      </c>
      <c r="B1448" s="37" t="s">
        <v>11171</v>
      </c>
      <c r="C1448" s="37" t="s">
        <v>7508</v>
      </c>
      <c r="D1448" s="37" t="s">
        <v>12403</v>
      </c>
      <c r="E1448" s="37"/>
      <c r="F1448" s="37"/>
      <c r="G1448" s="37"/>
      <c r="H1448" s="37"/>
      <c r="I1448" s="37"/>
      <c r="J1448" s="37"/>
      <c r="K1448" s="37">
        <v>100</v>
      </c>
      <c r="L1448" s="37"/>
      <c r="M1448" s="37"/>
      <c r="N1448" s="37">
        <v>100</v>
      </c>
      <c r="O1448" s="37"/>
      <c r="P1448" s="37"/>
      <c r="Q1448">
        <f t="shared" si="66"/>
        <v>0</v>
      </c>
      <c r="R1448">
        <f t="shared" si="67"/>
        <v>200</v>
      </c>
      <c r="S1448">
        <f>VLOOKUP(C1448*1,effectif!A:BA,53,0)</f>
        <v>0</v>
      </c>
      <c r="T1448">
        <f t="shared" si="68"/>
        <v>900083</v>
      </c>
    </row>
    <row r="1449" spans="1:20" x14ac:dyDescent="0.25">
      <c r="A1449" s="37" t="s">
        <v>11172</v>
      </c>
      <c r="B1449" s="37" t="s">
        <v>11081</v>
      </c>
      <c r="C1449" s="37" t="s">
        <v>1395</v>
      </c>
      <c r="D1449" s="37" t="s">
        <v>12404</v>
      </c>
      <c r="E1449" s="37"/>
      <c r="F1449" s="37"/>
      <c r="G1449" s="37"/>
      <c r="H1449" s="37"/>
      <c r="I1449" s="37"/>
      <c r="J1449" s="37"/>
      <c r="K1449" s="37"/>
      <c r="L1449" s="37"/>
      <c r="M1449" s="37"/>
      <c r="N1449" s="37"/>
      <c r="O1449" s="37"/>
      <c r="P1449" s="37"/>
      <c r="Q1449">
        <f t="shared" si="66"/>
        <v>0</v>
      </c>
      <c r="R1449">
        <f t="shared" si="67"/>
        <v>0</v>
      </c>
      <c r="S1449">
        <f>VLOOKUP(C1449*1,effectif!A:BA,53,0)</f>
        <v>0</v>
      </c>
      <c r="T1449">
        <f t="shared" si="68"/>
        <v>700584</v>
      </c>
    </row>
    <row r="1450" spans="1:20" x14ac:dyDescent="0.25">
      <c r="A1450" s="37" t="s">
        <v>11219</v>
      </c>
      <c r="B1450" s="37" t="s">
        <v>11220</v>
      </c>
      <c r="C1450" s="37" t="s">
        <v>1714</v>
      </c>
      <c r="D1450" s="37" t="s">
        <v>12405</v>
      </c>
      <c r="E1450" s="37"/>
      <c r="F1450" s="37"/>
      <c r="G1450" s="37"/>
      <c r="H1450" s="37"/>
      <c r="I1450" s="37"/>
      <c r="J1450" s="37"/>
      <c r="K1450" s="37"/>
      <c r="L1450" s="37"/>
      <c r="M1450" s="37"/>
      <c r="N1450" s="37"/>
      <c r="O1450" s="37"/>
      <c r="P1450" s="37"/>
      <c r="Q1450">
        <f t="shared" si="66"/>
        <v>0</v>
      </c>
      <c r="R1450">
        <f t="shared" si="67"/>
        <v>0</v>
      </c>
      <c r="S1450">
        <f>VLOOKUP(C1450*1,effectif!A:BA,53,0)</f>
        <v>0</v>
      </c>
      <c r="T1450">
        <f t="shared" si="68"/>
        <v>180306</v>
      </c>
    </row>
    <row r="1451" spans="1:20" x14ac:dyDescent="0.25">
      <c r="A1451" s="37" t="s">
        <v>11219</v>
      </c>
      <c r="B1451" s="37" t="s">
        <v>11220</v>
      </c>
      <c r="C1451" s="37" t="s">
        <v>6220</v>
      </c>
      <c r="D1451" s="37" t="s">
        <v>12406</v>
      </c>
      <c r="E1451" s="37"/>
      <c r="F1451" s="37"/>
      <c r="G1451" s="37"/>
      <c r="H1451" s="37"/>
      <c r="I1451" s="37"/>
      <c r="J1451" s="37"/>
      <c r="K1451" s="37"/>
      <c r="L1451" s="37"/>
      <c r="M1451" s="37"/>
      <c r="N1451" s="37"/>
      <c r="O1451" s="37"/>
      <c r="P1451" s="37"/>
      <c r="Q1451">
        <f t="shared" si="66"/>
        <v>0</v>
      </c>
      <c r="R1451">
        <f t="shared" si="67"/>
        <v>0</v>
      </c>
      <c r="S1451">
        <f>VLOOKUP(C1451*1,effectif!A:BA,53,0)</f>
        <v>0</v>
      </c>
      <c r="T1451">
        <f t="shared" si="68"/>
        <v>193057</v>
      </c>
    </row>
    <row r="1452" spans="1:20" x14ac:dyDescent="0.25">
      <c r="A1452" s="37" t="s">
        <v>11219</v>
      </c>
      <c r="B1452" s="37" t="s">
        <v>11220</v>
      </c>
      <c r="C1452" s="37" t="s">
        <v>2452</v>
      </c>
      <c r="D1452" s="37" t="s">
        <v>12407</v>
      </c>
      <c r="E1452" s="37"/>
      <c r="F1452" s="37"/>
      <c r="G1452" s="37"/>
      <c r="H1452" s="37"/>
      <c r="I1452" s="37"/>
      <c r="J1452" s="37"/>
      <c r="K1452" s="37"/>
      <c r="L1452" s="37"/>
      <c r="M1452" s="37"/>
      <c r="N1452" s="37"/>
      <c r="O1452" s="37"/>
      <c r="P1452" s="37"/>
      <c r="Q1452">
        <f t="shared" si="66"/>
        <v>0</v>
      </c>
      <c r="R1452">
        <f t="shared" si="67"/>
        <v>0</v>
      </c>
      <c r="S1452">
        <f>VLOOKUP(C1452*1,effectif!A:BA,53,0)</f>
        <v>0</v>
      </c>
      <c r="T1452">
        <f t="shared" si="68"/>
        <v>193112</v>
      </c>
    </row>
    <row r="1453" spans="1:20" x14ac:dyDescent="0.25">
      <c r="A1453" s="37" t="s">
        <v>11219</v>
      </c>
      <c r="B1453" s="37" t="s">
        <v>11220</v>
      </c>
      <c r="C1453" s="37" t="s">
        <v>5704</v>
      </c>
      <c r="D1453" s="37" t="s">
        <v>12408</v>
      </c>
      <c r="E1453" s="37"/>
      <c r="F1453" s="37"/>
      <c r="G1453" s="37"/>
      <c r="H1453" s="37"/>
      <c r="I1453" s="37"/>
      <c r="J1453" s="37"/>
      <c r="K1453" s="37"/>
      <c r="L1453" s="37"/>
      <c r="M1453" s="37"/>
      <c r="N1453" s="37"/>
      <c r="O1453" s="37"/>
      <c r="P1453" s="37"/>
      <c r="Q1453">
        <f t="shared" si="66"/>
        <v>0</v>
      </c>
      <c r="R1453">
        <f t="shared" si="67"/>
        <v>0</v>
      </c>
      <c r="S1453">
        <f>VLOOKUP(C1453*1,effectif!A:BA,53,0)</f>
        <v>0</v>
      </c>
      <c r="T1453">
        <f t="shared" si="68"/>
        <v>193689</v>
      </c>
    </row>
    <row r="1454" spans="1:20" x14ac:dyDescent="0.25">
      <c r="A1454" s="37" t="s">
        <v>11219</v>
      </c>
      <c r="B1454" s="37" t="s">
        <v>11220</v>
      </c>
      <c r="C1454" s="37" t="s">
        <v>7833</v>
      </c>
      <c r="D1454" s="37" t="s">
        <v>12409</v>
      </c>
      <c r="E1454" s="37"/>
      <c r="F1454" s="37"/>
      <c r="G1454" s="37"/>
      <c r="H1454" s="37"/>
      <c r="I1454" s="37"/>
      <c r="J1454" s="37"/>
      <c r="K1454" s="37"/>
      <c r="L1454" s="37"/>
      <c r="M1454" s="37"/>
      <c r="N1454" s="37"/>
      <c r="O1454" s="37"/>
      <c r="P1454" s="37"/>
      <c r="Q1454">
        <f t="shared" si="66"/>
        <v>0</v>
      </c>
      <c r="R1454">
        <f t="shared" si="67"/>
        <v>0</v>
      </c>
      <c r="S1454">
        <f>VLOOKUP(C1454*1,effectif!A:BA,53,0)</f>
        <v>0</v>
      </c>
      <c r="T1454">
        <f t="shared" si="68"/>
        <v>193729</v>
      </c>
    </row>
    <row r="1455" spans="1:20" x14ac:dyDescent="0.25">
      <c r="A1455" s="37" t="s">
        <v>11219</v>
      </c>
      <c r="B1455" s="37" t="s">
        <v>11220</v>
      </c>
      <c r="C1455" s="37" t="s">
        <v>2470</v>
      </c>
      <c r="D1455" s="37" t="s">
        <v>12410</v>
      </c>
      <c r="E1455" s="37"/>
      <c r="F1455" s="37"/>
      <c r="G1455" s="37"/>
      <c r="H1455" s="37"/>
      <c r="I1455" s="37"/>
      <c r="J1455" s="37"/>
      <c r="K1455" s="37"/>
      <c r="L1455" s="37"/>
      <c r="M1455" s="37"/>
      <c r="N1455" s="37"/>
      <c r="O1455" s="37"/>
      <c r="P1455" s="37"/>
      <c r="Q1455">
        <f t="shared" si="66"/>
        <v>0</v>
      </c>
      <c r="R1455">
        <f t="shared" si="67"/>
        <v>0</v>
      </c>
      <c r="S1455">
        <f>VLOOKUP(C1455*1,effectif!A:BA,53,0)</f>
        <v>0</v>
      </c>
      <c r="T1455">
        <f t="shared" si="68"/>
        <v>183948</v>
      </c>
    </row>
    <row r="1456" spans="1:20" x14ac:dyDescent="0.25">
      <c r="A1456" s="37" t="s">
        <v>11219</v>
      </c>
      <c r="B1456" s="37" t="s">
        <v>11220</v>
      </c>
      <c r="C1456" s="37" t="s">
        <v>7451</v>
      </c>
      <c r="D1456" s="37" t="s">
        <v>12411</v>
      </c>
      <c r="E1456" s="37"/>
      <c r="F1456" s="37"/>
      <c r="G1456" s="37"/>
      <c r="H1456" s="37"/>
      <c r="I1456" s="37"/>
      <c r="J1456" s="37"/>
      <c r="K1456" s="37"/>
      <c r="L1456" s="37"/>
      <c r="M1456" s="37"/>
      <c r="N1456" s="37"/>
      <c r="O1456" s="37"/>
      <c r="P1456" s="37"/>
      <c r="Q1456">
        <f t="shared" si="66"/>
        <v>0</v>
      </c>
      <c r="R1456">
        <f t="shared" si="67"/>
        <v>0</v>
      </c>
      <c r="S1456">
        <f>VLOOKUP(C1456*1,effectif!A:BA,53,0)</f>
        <v>0</v>
      </c>
      <c r="T1456">
        <f t="shared" si="68"/>
        <v>188154</v>
      </c>
    </row>
    <row r="1457" spans="1:20" x14ac:dyDescent="0.25">
      <c r="A1457" s="37" t="s">
        <v>11219</v>
      </c>
      <c r="B1457" s="37" t="s">
        <v>11220</v>
      </c>
      <c r="C1457" s="37" t="s">
        <v>4274</v>
      </c>
      <c r="D1457" s="37" t="s">
        <v>12412</v>
      </c>
      <c r="E1457" s="37"/>
      <c r="F1457" s="37"/>
      <c r="G1457" s="37"/>
      <c r="H1457" s="37"/>
      <c r="I1457" s="37"/>
      <c r="J1457" s="37"/>
      <c r="K1457" s="37"/>
      <c r="L1457" s="37"/>
      <c r="M1457" s="37"/>
      <c r="N1457" s="37"/>
      <c r="O1457" s="37"/>
      <c r="P1457" s="37"/>
      <c r="Q1457">
        <f t="shared" si="66"/>
        <v>0</v>
      </c>
      <c r="R1457">
        <f t="shared" si="67"/>
        <v>0</v>
      </c>
      <c r="S1457">
        <f>VLOOKUP(C1457*1,effectif!A:BA,53,0)</f>
        <v>0</v>
      </c>
      <c r="T1457">
        <f t="shared" si="68"/>
        <v>148596</v>
      </c>
    </row>
    <row r="1458" spans="1:20" x14ac:dyDescent="0.25">
      <c r="A1458" s="37" t="s">
        <v>11172</v>
      </c>
      <c r="B1458" s="37" t="s">
        <v>11081</v>
      </c>
      <c r="C1458" s="37" t="s">
        <v>10995</v>
      </c>
      <c r="D1458" s="37" t="s">
        <v>12413</v>
      </c>
      <c r="E1458" s="37"/>
      <c r="F1458" s="37"/>
      <c r="G1458" s="37"/>
      <c r="H1458" s="37"/>
      <c r="I1458" s="37"/>
      <c r="J1458" s="37"/>
      <c r="K1458" s="37"/>
      <c r="L1458" s="37"/>
      <c r="M1458" s="37"/>
      <c r="N1458" s="37"/>
      <c r="O1458" s="37"/>
      <c r="P1458" s="37"/>
      <c r="Q1458">
        <f t="shared" si="66"/>
        <v>0</v>
      </c>
      <c r="R1458">
        <f t="shared" si="67"/>
        <v>0</v>
      </c>
      <c r="S1458">
        <f>VLOOKUP(C1458*1,effectif!A:BA,53,0)</f>
        <v>0</v>
      </c>
      <c r="T1458">
        <f t="shared" si="68"/>
        <v>169438</v>
      </c>
    </row>
    <row r="1459" spans="1:20" x14ac:dyDescent="0.25">
      <c r="A1459" s="37" t="s">
        <v>11172</v>
      </c>
      <c r="B1459" s="37" t="s">
        <v>11081</v>
      </c>
      <c r="C1459" s="37" t="s">
        <v>1757</v>
      </c>
      <c r="D1459" s="37" t="s">
        <v>12414</v>
      </c>
      <c r="E1459" s="37"/>
      <c r="F1459" s="37"/>
      <c r="G1459" s="37"/>
      <c r="H1459" s="37"/>
      <c r="I1459" s="37"/>
      <c r="J1459" s="37"/>
      <c r="K1459" s="37"/>
      <c r="L1459" s="37"/>
      <c r="M1459" s="37"/>
      <c r="N1459" s="37"/>
      <c r="O1459" s="37"/>
      <c r="P1459" s="37"/>
      <c r="Q1459">
        <f t="shared" si="66"/>
        <v>0</v>
      </c>
      <c r="R1459">
        <f t="shared" si="67"/>
        <v>0</v>
      </c>
      <c r="S1459">
        <f>VLOOKUP(C1459*1,effectif!A:BA,53,0)</f>
        <v>0</v>
      </c>
      <c r="T1459">
        <f t="shared" si="68"/>
        <v>900417</v>
      </c>
    </row>
    <row r="1460" spans="1:20" x14ac:dyDescent="0.25">
      <c r="A1460" s="37" t="s">
        <v>11174</v>
      </c>
      <c r="B1460" s="37" t="s">
        <v>11175</v>
      </c>
      <c r="C1460" s="37" t="s">
        <v>1755</v>
      </c>
      <c r="D1460" s="37" t="s">
        <v>12415</v>
      </c>
      <c r="E1460" s="37"/>
      <c r="F1460" s="37"/>
      <c r="G1460" s="37"/>
      <c r="H1460" s="37"/>
      <c r="I1460" s="37"/>
      <c r="J1460" s="37"/>
      <c r="K1460" s="37"/>
      <c r="L1460" s="37"/>
      <c r="M1460" s="37"/>
      <c r="N1460" s="37"/>
      <c r="O1460" s="37"/>
      <c r="P1460" s="37"/>
      <c r="Q1460">
        <f t="shared" si="66"/>
        <v>0</v>
      </c>
      <c r="R1460">
        <f t="shared" si="67"/>
        <v>0</v>
      </c>
      <c r="S1460" t="str">
        <f>VLOOKUP(C1460*1,effectif!A:BA,53,0)</f>
        <v>900578</v>
      </c>
      <c r="T1460">
        <f t="shared" si="68"/>
        <v>900578</v>
      </c>
    </row>
    <row r="1461" spans="1:20" x14ac:dyDescent="0.25">
      <c r="A1461" s="37" t="s">
        <v>11174</v>
      </c>
      <c r="B1461" s="37" t="s">
        <v>11175</v>
      </c>
      <c r="C1461" s="37" t="s">
        <v>1761</v>
      </c>
      <c r="D1461" s="37" t="s">
        <v>12416</v>
      </c>
      <c r="E1461" s="37"/>
      <c r="F1461" s="37"/>
      <c r="G1461" s="37"/>
      <c r="H1461" s="37"/>
      <c r="I1461" s="37"/>
      <c r="J1461" s="37"/>
      <c r="K1461" s="37"/>
      <c r="L1461" s="37"/>
      <c r="M1461" s="37"/>
      <c r="N1461" s="37"/>
      <c r="O1461" s="37"/>
      <c r="P1461" s="37"/>
      <c r="Q1461">
        <f t="shared" si="66"/>
        <v>0</v>
      </c>
      <c r="R1461">
        <f t="shared" si="67"/>
        <v>0</v>
      </c>
      <c r="S1461" t="str">
        <f>VLOOKUP(C1461*1,effectif!A:BA,53,0)</f>
        <v>900579</v>
      </c>
      <c r="T1461">
        <f t="shared" si="68"/>
        <v>900579</v>
      </c>
    </row>
    <row r="1462" spans="1:20" x14ac:dyDescent="0.25">
      <c r="A1462" s="37" t="s">
        <v>11219</v>
      </c>
      <c r="B1462" s="37" t="s">
        <v>11220</v>
      </c>
      <c r="C1462" s="37" t="s">
        <v>5788</v>
      </c>
      <c r="D1462" s="37" t="s">
        <v>12417</v>
      </c>
      <c r="E1462" s="37"/>
      <c r="F1462" s="37"/>
      <c r="G1462" s="37"/>
      <c r="H1462" s="37"/>
      <c r="I1462" s="37"/>
      <c r="J1462" s="37"/>
      <c r="K1462" s="37"/>
      <c r="L1462" s="37"/>
      <c r="M1462" s="37"/>
      <c r="N1462" s="37"/>
      <c r="O1462" s="37"/>
      <c r="P1462" s="37"/>
      <c r="Q1462">
        <f t="shared" si="66"/>
        <v>0</v>
      </c>
      <c r="R1462">
        <f t="shared" si="67"/>
        <v>0</v>
      </c>
      <c r="S1462" t="str">
        <f>VLOOKUP(C1462*1,effectif!A:BA,53,0)</f>
        <v>900579</v>
      </c>
      <c r="T1462">
        <f t="shared" si="68"/>
        <v>172597</v>
      </c>
    </row>
    <row r="1463" spans="1:20" x14ac:dyDescent="0.25">
      <c r="A1463" s="37" t="s">
        <v>11219</v>
      </c>
      <c r="B1463" s="37" t="s">
        <v>11220</v>
      </c>
      <c r="C1463" s="37" t="s">
        <v>10758</v>
      </c>
      <c r="D1463" s="37" t="s">
        <v>12418</v>
      </c>
      <c r="E1463" s="37"/>
      <c r="F1463" s="37"/>
      <c r="G1463" s="37"/>
      <c r="H1463" s="37"/>
      <c r="I1463" s="37"/>
      <c r="J1463" s="37"/>
      <c r="K1463" s="37"/>
      <c r="L1463" s="37"/>
      <c r="M1463" s="37"/>
      <c r="N1463" s="37"/>
      <c r="O1463" s="37"/>
      <c r="P1463" s="37"/>
      <c r="Q1463">
        <f t="shared" si="66"/>
        <v>0</v>
      </c>
      <c r="R1463">
        <f t="shared" si="67"/>
        <v>0</v>
      </c>
      <c r="S1463" t="str">
        <f>VLOOKUP(C1463*1,effectif!A:BA,53,0)</f>
        <v>900579</v>
      </c>
      <c r="T1463">
        <f t="shared" si="68"/>
        <v>301072</v>
      </c>
    </row>
    <row r="1464" spans="1:20" x14ac:dyDescent="0.25">
      <c r="A1464" s="37" t="s">
        <v>11219</v>
      </c>
      <c r="B1464" s="37" t="s">
        <v>11220</v>
      </c>
      <c r="C1464" s="37" t="s">
        <v>10868</v>
      </c>
      <c r="D1464" s="37" t="s">
        <v>12419</v>
      </c>
      <c r="E1464" s="37"/>
      <c r="F1464" s="37"/>
      <c r="G1464" s="37"/>
      <c r="H1464" s="37"/>
      <c r="I1464" s="37"/>
      <c r="J1464" s="37"/>
      <c r="K1464" s="37"/>
      <c r="L1464" s="37"/>
      <c r="M1464" s="37"/>
      <c r="N1464" s="37"/>
      <c r="O1464" s="37"/>
      <c r="P1464" s="37"/>
      <c r="Q1464">
        <f t="shared" si="66"/>
        <v>0</v>
      </c>
      <c r="R1464">
        <f t="shared" si="67"/>
        <v>0</v>
      </c>
      <c r="S1464" t="str">
        <f>VLOOKUP(C1464*1,effectif!A:BA,53,0)</f>
        <v>900579</v>
      </c>
      <c r="T1464">
        <f t="shared" si="68"/>
        <v>305077</v>
      </c>
    </row>
    <row r="1465" spans="1:20" x14ac:dyDescent="0.25">
      <c r="A1465" s="37" t="s">
        <v>11219</v>
      </c>
      <c r="B1465" s="37" t="s">
        <v>11220</v>
      </c>
      <c r="C1465" s="37" t="s">
        <v>4665</v>
      </c>
      <c r="D1465" s="37" t="s">
        <v>12420</v>
      </c>
      <c r="E1465" s="37"/>
      <c r="F1465" s="37"/>
      <c r="G1465" s="37"/>
      <c r="H1465" s="37"/>
      <c r="I1465" s="37"/>
      <c r="J1465" s="37"/>
      <c r="K1465" s="37"/>
      <c r="L1465" s="37"/>
      <c r="M1465" s="37"/>
      <c r="N1465" s="37"/>
      <c r="O1465" s="37"/>
      <c r="P1465" s="37"/>
      <c r="Q1465">
        <f t="shared" si="66"/>
        <v>0</v>
      </c>
      <c r="R1465">
        <f t="shared" si="67"/>
        <v>0</v>
      </c>
      <c r="S1465" t="str">
        <f>VLOOKUP(C1465*1,effectif!A:BA,53,0)</f>
        <v>900579</v>
      </c>
      <c r="T1465">
        <f t="shared" si="68"/>
        <v>303377</v>
      </c>
    </row>
    <row r="1466" spans="1:20" x14ac:dyDescent="0.25">
      <c r="A1466" s="37" t="s">
        <v>11219</v>
      </c>
      <c r="B1466" s="37" t="s">
        <v>11220</v>
      </c>
      <c r="C1466" s="37" t="s">
        <v>6787</v>
      </c>
      <c r="D1466" s="37" t="s">
        <v>12421</v>
      </c>
      <c r="E1466" s="37"/>
      <c r="F1466" s="37"/>
      <c r="G1466" s="37"/>
      <c r="H1466" s="37"/>
      <c r="I1466" s="37"/>
      <c r="J1466" s="37"/>
      <c r="K1466" s="37"/>
      <c r="L1466" s="37"/>
      <c r="M1466" s="37"/>
      <c r="N1466" s="37"/>
      <c r="O1466" s="37"/>
      <c r="P1466" s="37"/>
      <c r="Q1466">
        <f t="shared" si="66"/>
        <v>0</v>
      </c>
      <c r="R1466">
        <f t="shared" si="67"/>
        <v>0</v>
      </c>
      <c r="S1466">
        <f>VLOOKUP(C1466*1,effectif!A:BA,53,0)</f>
        <v>0</v>
      </c>
      <c r="T1466">
        <f t="shared" si="68"/>
        <v>172954</v>
      </c>
    </row>
    <row r="1467" spans="1:20" x14ac:dyDescent="0.25">
      <c r="A1467" s="37" t="s">
        <v>11219</v>
      </c>
      <c r="B1467" s="37" t="s">
        <v>11220</v>
      </c>
      <c r="C1467" s="37" t="s">
        <v>3647</v>
      </c>
      <c r="D1467" s="37" t="s">
        <v>12422</v>
      </c>
      <c r="E1467" s="37"/>
      <c r="F1467" s="37"/>
      <c r="G1467" s="37"/>
      <c r="H1467" s="37"/>
      <c r="I1467" s="37"/>
      <c r="J1467" s="37"/>
      <c r="K1467" s="37"/>
      <c r="L1467" s="37"/>
      <c r="M1467" s="37"/>
      <c r="N1467" s="37"/>
      <c r="O1467" s="37"/>
      <c r="P1467" s="37"/>
      <c r="Q1467">
        <f t="shared" si="66"/>
        <v>0</v>
      </c>
      <c r="R1467">
        <f t="shared" si="67"/>
        <v>0</v>
      </c>
      <c r="S1467">
        <f>VLOOKUP(C1467*1,effectif!A:BA,53,0)</f>
        <v>0</v>
      </c>
      <c r="T1467">
        <f t="shared" si="68"/>
        <v>178456</v>
      </c>
    </row>
    <row r="1468" spans="1:20" x14ac:dyDescent="0.25">
      <c r="A1468" s="37" t="s">
        <v>11219</v>
      </c>
      <c r="B1468" s="37" t="s">
        <v>11220</v>
      </c>
      <c r="C1468" s="37" t="s">
        <v>11025</v>
      </c>
      <c r="D1468" s="37" t="s">
        <v>12423</v>
      </c>
      <c r="E1468" s="37"/>
      <c r="F1468" s="37"/>
      <c r="G1468" s="37"/>
      <c r="H1468" s="37"/>
      <c r="I1468" s="37"/>
      <c r="J1468" s="37"/>
      <c r="K1468" s="37"/>
      <c r="L1468" s="37"/>
      <c r="M1468" s="37"/>
      <c r="N1468" s="37"/>
      <c r="O1468" s="37"/>
      <c r="P1468" s="37"/>
      <c r="Q1468">
        <f t="shared" si="66"/>
        <v>0</v>
      </c>
      <c r="R1468">
        <f t="shared" si="67"/>
        <v>0</v>
      </c>
      <c r="S1468">
        <f>VLOOKUP(C1468*1,effectif!A:BA,53,0)</f>
        <v>0</v>
      </c>
      <c r="T1468">
        <f t="shared" si="68"/>
        <v>300381</v>
      </c>
    </row>
    <row r="1469" spans="1:20" x14ac:dyDescent="0.25">
      <c r="A1469" s="37" t="s">
        <v>11219</v>
      </c>
      <c r="B1469" s="37" t="s">
        <v>11220</v>
      </c>
      <c r="C1469" s="37" t="s">
        <v>5325</v>
      </c>
      <c r="D1469" s="37" t="s">
        <v>12424</v>
      </c>
      <c r="E1469" s="37"/>
      <c r="F1469" s="37"/>
      <c r="G1469" s="37"/>
      <c r="H1469" s="37"/>
      <c r="I1469" s="37"/>
      <c r="J1469" s="37"/>
      <c r="K1469" s="37"/>
      <c r="L1469" s="37"/>
      <c r="M1469" s="37"/>
      <c r="N1469" s="37"/>
      <c r="O1469" s="37"/>
      <c r="P1469" s="37"/>
      <c r="Q1469">
        <f t="shared" si="66"/>
        <v>0</v>
      </c>
      <c r="R1469">
        <f t="shared" si="67"/>
        <v>0</v>
      </c>
      <c r="S1469">
        <f>VLOOKUP(C1469*1,effectif!A:BA,53,0)</f>
        <v>0</v>
      </c>
      <c r="T1469">
        <f t="shared" si="68"/>
        <v>187627</v>
      </c>
    </row>
    <row r="1470" spans="1:20" x14ac:dyDescent="0.25">
      <c r="A1470" s="37" t="s">
        <v>11219</v>
      </c>
      <c r="B1470" s="37" t="s">
        <v>11220</v>
      </c>
      <c r="C1470" s="37" t="s">
        <v>3046</v>
      </c>
      <c r="D1470" s="37" t="s">
        <v>12425</v>
      </c>
      <c r="E1470" s="37"/>
      <c r="F1470" s="37"/>
      <c r="G1470" s="37"/>
      <c r="H1470" s="37"/>
      <c r="I1470" s="37"/>
      <c r="J1470" s="37"/>
      <c r="K1470" s="37"/>
      <c r="L1470" s="37"/>
      <c r="M1470" s="37"/>
      <c r="N1470" s="37"/>
      <c r="O1470" s="37"/>
      <c r="P1470" s="37"/>
      <c r="Q1470">
        <f t="shared" si="66"/>
        <v>0</v>
      </c>
      <c r="R1470">
        <f t="shared" si="67"/>
        <v>0</v>
      </c>
      <c r="S1470">
        <f>VLOOKUP(C1470*1,effectif!A:BA,53,0)</f>
        <v>0</v>
      </c>
      <c r="T1470">
        <f t="shared" si="68"/>
        <v>148585</v>
      </c>
    </row>
    <row r="1471" spans="1:20" x14ac:dyDescent="0.25">
      <c r="A1471" s="37" t="s">
        <v>11172</v>
      </c>
      <c r="B1471" s="37" t="s">
        <v>11081</v>
      </c>
      <c r="C1471" s="37" t="s">
        <v>1396</v>
      </c>
      <c r="D1471" s="37" t="s">
        <v>12426</v>
      </c>
      <c r="E1471" s="37"/>
      <c r="F1471" s="37"/>
      <c r="G1471" s="37"/>
      <c r="H1471" s="37"/>
      <c r="I1471" s="37"/>
      <c r="J1471" s="37"/>
      <c r="K1471" s="37">
        <v>100</v>
      </c>
      <c r="L1471" s="37"/>
      <c r="M1471" s="37"/>
      <c r="N1471" s="37">
        <v>100</v>
      </c>
      <c r="O1471" s="37"/>
      <c r="P1471" s="37"/>
      <c r="Q1471">
        <f t="shared" si="66"/>
        <v>0</v>
      </c>
      <c r="R1471">
        <f t="shared" si="67"/>
        <v>200</v>
      </c>
      <c r="S1471">
        <f>VLOOKUP(C1471*1,effectif!A:BA,53,0)</f>
        <v>0</v>
      </c>
      <c r="T1471">
        <f t="shared" si="68"/>
        <v>900421</v>
      </c>
    </row>
    <row r="1472" spans="1:20" x14ac:dyDescent="0.25">
      <c r="A1472" s="37" t="s">
        <v>11219</v>
      </c>
      <c r="B1472" s="37" t="s">
        <v>11220</v>
      </c>
      <c r="C1472" s="37" t="s">
        <v>1386</v>
      </c>
      <c r="D1472" s="37" t="s">
        <v>12438</v>
      </c>
      <c r="E1472" s="37"/>
      <c r="F1472" s="37"/>
      <c r="G1472" s="37"/>
      <c r="H1472" s="37"/>
      <c r="I1472" s="37"/>
      <c r="J1472" s="37"/>
      <c r="K1472" s="37"/>
      <c r="L1472" s="37"/>
      <c r="M1472" s="37"/>
      <c r="N1472" s="37"/>
      <c r="O1472" s="37"/>
      <c r="P1472" s="37"/>
      <c r="Q1472">
        <f t="shared" si="66"/>
        <v>0</v>
      </c>
      <c r="R1472">
        <f t="shared" si="67"/>
        <v>0</v>
      </c>
      <c r="S1472">
        <f>VLOOKUP(C1472*1,effectif!A:BA,53,0)</f>
        <v>0</v>
      </c>
      <c r="T1472">
        <f t="shared" si="68"/>
        <v>304337</v>
      </c>
    </row>
    <row r="1473" spans="1:20" x14ac:dyDescent="0.25">
      <c r="A1473" s="37" t="s">
        <v>11219</v>
      </c>
      <c r="B1473" s="37" t="s">
        <v>11220</v>
      </c>
      <c r="C1473" s="37" t="s">
        <v>2755</v>
      </c>
      <c r="D1473" s="37" t="s">
        <v>12427</v>
      </c>
      <c r="E1473" s="37"/>
      <c r="F1473" s="37"/>
      <c r="G1473" s="37"/>
      <c r="H1473" s="37"/>
      <c r="I1473" s="37"/>
      <c r="J1473" s="37"/>
      <c r="K1473" s="37"/>
      <c r="L1473" s="37"/>
      <c r="M1473" s="37"/>
      <c r="N1473" s="37"/>
      <c r="O1473" s="37"/>
      <c r="P1473" s="37"/>
      <c r="Q1473">
        <f t="shared" si="66"/>
        <v>0</v>
      </c>
      <c r="R1473">
        <f t="shared" si="67"/>
        <v>0</v>
      </c>
      <c r="S1473">
        <f>VLOOKUP(C1473*1,effectif!A:BA,53,0)</f>
        <v>0</v>
      </c>
      <c r="T1473">
        <f t="shared" si="68"/>
        <v>304502</v>
      </c>
    </row>
    <row r="1474" spans="1:20" x14ac:dyDescent="0.25">
      <c r="A1474" s="37" t="s">
        <v>11219</v>
      </c>
      <c r="B1474" s="37" t="s">
        <v>11220</v>
      </c>
      <c r="C1474" s="37" t="s">
        <v>5455</v>
      </c>
      <c r="D1474" s="37" t="s">
        <v>12428</v>
      </c>
      <c r="E1474" s="37"/>
      <c r="F1474" s="37"/>
      <c r="G1474" s="37"/>
      <c r="H1474" s="37"/>
      <c r="I1474" s="37"/>
      <c r="J1474" s="37"/>
      <c r="K1474" s="37"/>
      <c r="L1474" s="37"/>
      <c r="M1474" s="37"/>
      <c r="N1474" s="37"/>
      <c r="O1474" s="37"/>
      <c r="P1474" s="37"/>
      <c r="Q1474">
        <f t="shared" si="66"/>
        <v>0</v>
      </c>
      <c r="R1474">
        <f t="shared" si="67"/>
        <v>0</v>
      </c>
      <c r="S1474">
        <f>VLOOKUP(C1474*1,effectif!A:BA,53,0)</f>
        <v>0</v>
      </c>
      <c r="T1474">
        <f t="shared" si="68"/>
        <v>304661</v>
      </c>
    </row>
    <row r="1475" spans="1:20" x14ac:dyDescent="0.25">
      <c r="A1475" s="37" t="s">
        <v>11219</v>
      </c>
      <c r="B1475" s="37" t="s">
        <v>11220</v>
      </c>
      <c r="C1475" s="37" t="s">
        <v>2560</v>
      </c>
      <c r="D1475" s="37" t="s">
        <v>12429</v>
      </c>
      <c r="E1475" s="37"/>
      <c r="F1475" s="37"/>
      <c r="G1475" s="37"/>
      <c r="H1475" s="37"/>
      <c r="I1475" s="37"/>
      <c r="J1475" s="37"/>
      <c r="K1475" s="37"/>
      <c r="L1475" s="37"/>
      <c r="M1475" s="37"/>
      <c r="N1475" s="37"/>
      <c r="O1475" s="37"/>
      <c r="P1475" s="37"/>
      <c r="Q1475">
        <f t="shared" ref="Q1475:Q1538" si="69">IFERROR(E1475+H1475,0)</f>
        <v>0</v>
      </c>
      <c r="R1475">
        <f t="shared" ref="R1475:R1538" si="70">IFERROR(E1475+K1475+N1475,0)</f>
        <v>0</v>
      </c>
      <c r="S1475">
        <f>VLOOKUP(C1475*1,effectif!A:BA,53,0)</f>
        <v>0</v>
      </c>
      <c r="T1475">
        <f t="shared" ref="T1475:T1538" si="71">C1475*1</f>
        <v>304662</v>
      </c>
    </row>
    <row r="1476" spans="1:20" x14ac:dyDescent="0.25">
      <c r="A1476" s="37" t="s">
        <v>11219</v>
      </c>
      <c r="B1476" s="37" t="s">
        <v>11220</v>
      </c>
      <c r="C1476" s="37" t="s">
        <v>5402</v>
      </c>
      <c r="D1476" s="37" t="s">
        <v>12430</v>
      </c>
      <c r="E1476" s="37"/>
      <c r="F1476" s="37"/>
      <c r="G1476" s="37"/>
      <c r="H1476" s="37"/>
      <c r="I1476" s="37"/>
      <c r="J1476" s="37"/>
      <c r="K1476" s="37"/>
      <c r="L1476" s="37"/>
      <c r="M1476" s="37"/>
      <c r="N1476" s="37"/>
      <c r="O1476" s="37"/>
      <c r="P1476" s="37"/>
      <c r="Q1476">
        <f t="shared" si="69"/>
        <v>0</v>
      </c>
      <c r="R1476">
        <f t="shared" si="70"/>
        <v>0</v>
      </c>
      <c r="S1476">
        <f>VLOOKUP(C1476*1,effectif!A:BA,53,0)</f>
        <v>0</v>
      </c>
      <c r="T1476">
        <f t="shared" si="71"/>
        <v>304663</v>
      </c>
    </row>
    <row r="1477" spans="1:20" x14ac:dyDescent="0.25">
      <c r="A1477" s="37" t="s">
        <v>11219</v>
      </c>
      <c r="B1477" s="37" t="s">
        <v>11220</v>
      </c>
      <c r="C1477" s="37" t="s">
        <v>5926</v>
      </c>
      <c r="D1477" s="37" t="s">
        <v>12431</v>
      </c>
      <c r="E1477" s="37"/>
      <c r="F1477" s="37"/>
      <c r="G1477" s="37"/>
      <c r="H1477" s="37"/>
      <c r="I1477" s="37"/>
      <c r="J1477" s="37"/>
      <c r="K1477" s="37"/>
      <c r="L1477" s="37"/>
      <c r="M1477" s="37"/>
      <c r="N1477" s="37"/>
      <c r="O1477" s="37"/>
      <c r="P1477" s="37"/>
      <c r="Q1477">
        <f t="shared" si="69"/>
        <v>0</v>
      </c>
      <c r="R1477">
        <f t="shared" si="70"/>
        <v>0</v>
      </c>
      <c r="S1477">
        <f>VLOOKUP(C1477*1,effectif!A:BA,53,0)</f>
        <v>0</v>
      </c>
      <c r="T1477">
        <f t="shared" si="71"/>
        <v>304962</v>
      </c>
    </row>
    <row r="1478" spans="1:20" x14ac:dyDescent="0.25">
      <c r="A1478" s="37" t="s">
        <v>11219</v>
      </c>
      <c r="B1478" s="37" t="s">
        <v>11220</v>
      </c>
      <c r="C1478" s="37" t="s">
        <v>14027</v>
      </c>
      <c r="D1478" s="37" t="s">
        <v>12432</v>
      </c>
      <c r="E1478" s="37"/>
      <c r="F1478" s="37"/>
      <c r="G1478" s="37"/>
      <c r="H1478" s="37"/>
      <c r="I1478" s="37"/>
      <c r="J1478" s="37"/>
      <c r="K1478" s="37"/>
      <c r="L1478" s="37"/>
      <c r="M1478" s="37"/>
      <c r="N1478" s="37"/>
      <c r="O1478" s="37"/>
      <c r="P1478" s="37"/>
      <c r="Q1478">
        <f t="shared" si="69"/>
        <v>0</v>
      </c>
      <c r="R1478">
        <f t="shared" si="70"/>
        <v>0</v>
      </c>
      <c r="S1478" t="e">
        <f>VLOOKUP(C1478*1,effectif!A:BA,53,0)</f>
        <v>#N/A</v>
      </c>
      <c r="T1478">
        <f t="shared" si="71"/>
        <v>305075</v>
      </c>
    </row>
    <row r="1479" spans="1:20" x14ac:dyDescent="0.25">
      <c r="A1479" s="37" t="s">
        <v>11219</v>
      </c>
      <c r="B1479" s="37" t="s">
        <v>11220</v>
      </c>
      <c r="C1479" s="37" t="s">
        <v>7348</v>
      </c>
      <c r="D1479" s="37" t="s">
        <v>12433</v>
      </c>
      <c r="E1479" s="37"/>
      <c r="F1479" s="37"/>
      <c r="G1479" s="37"/>
      <c r="H1479" s="37"/>
      <c r="I1479" s="37"/>
      <c r="J1479" s="37"/>
      <c r="K1479" s="37"/>
      <c r="L1479" s="37"/>
      <c r="M1479" s="37"/>
      <c r="N1479" s="37"/>
      <c r="O1479" s="37"/>
      <c r="P1479" s="37"/>
      <c r="Q1479">
        <f t="shared" si="69"/>
        <v>0</v>
      </c>
      <c r="R1479">
        <f t="shared" si="70"/>
        <v>0</v>
      </c>
      <c r="S1479">
        <f>VLOOKUP(C1479*1,effectif!A:BA,53,0)</f>
        <v>0</v>
      </c>
      <c r="T1479">
        <f t="shared" si="71"/>
        <v>305132</v>
      </c>
    </row>
    <row r="1480" spans="1:20" x14ac:dyDescent="0.25">
      <c r="A1480" s="37" t="s">
        <v>11219</v>
      </c>
      <c r="B1480" s="37" t="s">
        <v>11220</v>
      </c>
      <c r="C1480" s="37" t="s">
        <v>10779</v>
      </c>
      <c r="D1480" s="37" t="s">
        <v>12434</v>
      </c>
      <c r="E1480" s="37"/>
      <c r="F1480" s="37"/>
      <c r="G1480" s="37"/>
      <c r="H1480" s="37"/>
      <c r="I1480" s="37"/>
      <c r="J1480" s="37"/>
      <c r="K1480" s="37"/>
      <c r="L1480" s="37"/>
      <c r="M1480" s="37"/>
      <c r="N1480" s="37"/>
      <c r="O1480" s="37"/>
      <c r="P1480" s="37"/>
      <c r="Q1480">
        <f t="shared" si="69"/>
        <v>0</v>
      </c>
      <c r="R1480">
        <f t="shared" si="70"/>
        <v>0</v>
      </c>
      <c r="S1480">
        <f>VLOOKUP(C1480*1,effectif!A:BA,53,0)</f>
        <v>0</v>
      </c>
      <c r="T1480">
        <f t="shared" si="71"/>
        <v>305205</v>
      </c>
    </row>
    <row r="1481" spans="1:20" x14ac:dyDescent="0.25">
      <c r="A1481" s="37" t="s">
        <v>11219</v>
      </c>
      <c r="B1481" s="37" t="s">
        <v>11220</v>
      </c>
      <c r="C1481" s="37" t="s">
        <v>5081</v>
      </c>
      <c r="D1481" s="37" t="s">
        <v>12435</v>
      </c>
      <c r="E1481" s="37"/>
      <c r="F1481" s="37"/>
      <c r="G1481" s="37"/>
      <c r="H1481" s="37"/>
      <c r="I1481" s="37"/>
      <c r="J1481" s="37"/>
      <c r="K1481" s="37"/>
      <c r="L1481" s="37"/>
      <c r="M1481" s="37"/>
      <c r="N1481" s="37"/>
      <c r="O1481" s="37"/>
      <c r="P1481" s="37"/>
      <c r="Q1481">
        <f t="shared" si="69"/>
        <v>0</v>
      </c>
      <c r="R1481">
        <f t="shared" si="70"/>
        <v>0</v>
      </c>
      <c r="S1481">
        <f>VLOOKUP(C1481*1,effectif!A:BA,53,0)</f>
        <v>0</v>
      </c>
      <c r="T1481">
        <f t="shared" si="71"/>
        <v>305366</v>
      </c>
    </row>
    <row r="1482" spans="1:20" x14ac:dyDescent="0.25">
      <c r="A1482" s="37" t="s">
        <v>11219</v>
      </c>
      <c r="B1482" s="37" t="s">
        <v>11220</v>
      </c>
      <c r="C1482" s="37" t="s">
        <v>10919</v>
      </c>
      <c r="D1482" s="37" t="s">
        <v>12436</v>
      </c>
      <c r="E1482" s="37"/>
      <c r="F1482" s="37"/>
      <c r="G1482" s="37"/>
      <c r="H1482" s="37"/>
      <c r="I1482" s="37"/>
      <c r="J1482" s="37"/>
      <c r="K1482" s="37"/>
      <c r="L1482" s="37"/>
      <c r="M1482" s="37"/>
      <c r="N1482" s="37"/>
      <c r="O1482" s="37"/>
      <c r="P1482" s="37"/>
      <c r="Q1482">
        <f t="shared" si="69"/>
        <v>0</v>
      </c>
      <c r="R1482">
        <f t="shared" si="70"/>
        <v>0</v>
      </c>
      <c r="S1482">
        <f>VLOOKUP(C1482*1,effectif!A:BA,53,0)</f>
        <v>0</v>
      </c>
      <c r="T1482">
        <f t="shared" si="71"/>
        <v>305413</v>
      </c>
    </row>
    <row r="1483" spans="1:20" x14ac:dyDescent="0.25">
      <c r="A1483" s="37" t="s">
        <v>11219</v>
      </c>
      <c r="B1483" s="37" t="s">
        <v>11220</v>
      </c>
      <c r="C1483" s="37" t="s">
        <v>6824</v>
      </c>
      <c r="D1483" s="37" t="s">
        <v>12437</v>
      </c>
      <c r="E1483" s="37"/>
      <c r="F1483" s="37"/>
      <c r="G1483" s="37"/>
      <c r="H1483" s="37"/>
      <c r="I1483" s="37"/>
      <c r="J1483" s="37"/>
      <c r="K1483" s="37"/>
      <c r="L1483" s="37"/>
      <c r="M1483" s="37"/>
      <c r="N1483" s="37"/>
      <c r="O1483" s="37"/>
      <c r="P1483" s="37"/>
      <c r="Q1483">
        <f t="shared" si="69"/>
        <v>0</v>
      </c>
      <c r="R1483">
        <f t="shared" si="70"/>
        <v>0</v>
      </c>
      <c r="S1483">
        <f>VLOOKUP(C1483*1,effectif!A:BA,53,0)</f>
        <v>0</v>
      </c>
      <c r="T1483">
        <f t="shared" si="71"/>
        <v>305414</v>
      </c>
    </row>
    <row r="1484" spans="1:20" x14ac:dyDescent="0.25">
      <c r="A1484" s="37" t="s">
        <v>11219</v>
      </c>
      <c r="B1484" s="37" t="s">
        <v>11220</v>
      </c>
      <c r="C1484" s="37" t="s">
        <v>3836</v>
      </c>
      <c r="D1484" s="37" t="s">
        <v>12439</v>
      </c>
      <c r="E1484" s="37"/>
      <c r="F1484" s="37"/>
      <c r="G1484" s="37"/>
      <c r="H1484" s="37"/>
      <c r="I1484" s="37"/>
      <c r="J1484" s="37"/>
      <c r="K1484" s="37"/>
      <c r="L1484" s="37"/>
      <c r="M1484" s="37"/>
      <c r="N1484" s="37"/>
      <c r="O1484" s="37"/>
      <c r="P1484" s="37"/>
      <c r="Q1484">
        <f t="shared" si="69"/>
        <v>0</v>
      </c>
      <c r="R1484">
        <f t="shared" si="70"/>
        <v>0</v>
      </c>
      <c r="S1484">
        <f>VLOOKUP(C1484*1,effectif!A:BA,53,0)</f>
        <v>0</v>
      </c>
      <c r="T1484">
        <f t="shared" si="71"/>
        <v>305962</v>
      </c>
    </row>
    <row r="1485" spans="1:20" x14ac:dyDescent="0.25">
      <c r="A1485" s="37" t="s">
        <v>11219</v>
      </c>
      <c r="B1485" s="37" t="s">
        <v>11220</v>
      </c>
      <c r="C1485" s="37" t="s">
        <v>5079</v>
      </c>
      <c r="D1485" s="37" t="s">
        <v>12440</v>
      </c>
      <c r="E1485" s="37"/>
      <c r="F1485" s="37"/>
      <c r="G1485" s="37"/>
      <c r="H1485" s="37"/>
      <c r="I1485" s="37"/>
      <c r="J1485" s="37"/>
      <c r="K1485" s="37"/>
      <c r="L1485" s="37"/>
      <c r="M1485" s="37"/>
      <c r="N1485" s="37"/>
      <c r="O1485" s="37"/>
      <c r="P1485" s="37"/>
      <c r="Q1485">
        <f t="shared" si="69"/>
        <v>0</v>
      </c>
      <c r="R1485">
        <f t="shared" si="70"/>
        <v>0</v>
      </c>
      <c r="S1485">
        <f>VLOOKUP(C1485*1,effectif!A:BA,53,0)</f>
        <v>0</v>
      </c>
      <c r="T1485">
        <f t="shared" si="71"/>
        <v>305994</v>
      </c>
    </row>
    <row r="1486" spans="1:20" x14ac:dyDescent="0.25">
      <c r="A1486" s="37" t="s">
        <v>11219</v>
      </c>
      <c r="B1486" s="37" t="s">
        <v>11220</v>
      </c>
      <c r="C1486" s="37" t="s">
        <v>7408</v>
      </c>
      <c r="D1486" s="37" t="s">
        <v>12441</v>
      </c>
      <c r="E1486" s="37"/>
      <c r="F1486" s="37"/>
      <c r="G1486" s="37"/>
      <c r="H1486" s="37"/>
      <c r="I1486" s="37"/>
      <c r="J1486" s="37"/>
      <c r="K1486" s="37"/>
      <c r="L1486" s="37"/>
      <c r="M1486" s="37"/>
      <c r="N1486" s="37"/>
      <c r="O1486" s="37"/>
      <c r="P1486" s="37"/>
      <c r="Q1486">
        <f t="shared" si="69"/>
        <v>0</v>
      </c>
      <c r="R1486">
        <f t="shared" si="70"/>
        <v>0</v>
      </c>
      <c r="S1486">
        <f>VLOOKUP(C1486*1,effectif!A:BA,53,0)</f>
        <v>0</v>
      </c>
      <c r="T1486">
        <f t="shared" si="71"/>
        <v>306004</v>
      </c>
    </row>
    <row r="1487" spans="1:20" x14ac:dyDescent="0.25">
      <c r="A1487" s="37" t="s">
        <v>11219</v>
      </c>
      <c r="B1487" s="37" t="s">
        <v>11220</v>
      </c>
      <c r="C1487" s="37" t="s">
        <v>7801</v>
      </c>
      <c r="D1487" s="37" t="s">
        <v>12442</v>
      </c>
      <c r="E1487" s="37"/>
      <c r="F1487" s="37"/>
      <c r="G1487" s="37"/>
      <c r="H1487" s="37"/>
      <c r="I1487" s="37"/>
      <c r="J1487" s="37"/>
      <c r="K1487" s="37"/>
      <c r="L1487" s="37"/>
      <c r="M1487" s="37"/>
      <c r="N1487" s="37"/>
      <c r="O1487" s="37"/>
      <c r="P1487" s="37"/>
      <c r="Q1487">
        <f t="shared" si="69"/>
        <v>0</v>
      </c>
      <c r="R1487">
        <f t="shared" si="70"/>
        <v>0</v>
      </c>
      <c r="S1487">
        <f>VLOOKUP(C1487*1,effectif!A:BA,53,0)</f>
        <v>0</v>
      </c>
      <c r="T1487">
        <f t="shared" si="71"/>
        <v>306014</v>
      </c>
    </row>
    <row r="1488" spans="1:20" x14ac:dyDescent="0.25">
      <c r="A1488" s="37" t="s">
        <v>11219</v>
      </c>
      <c r="B1488" s="37" t="s">
        <v>11220</v>
      </c>
      <c r="C1488" s="37" t="s">
        <v>3450</v>
      </c>
      <c r="D1488" s="37" t="s">
        <v>12443</v>
      </c>
      <c r="E1488" s="37"/>
      <c r="F1488" s="37"/>
      <c r="G1488" s="37"/>
      <c r="H1488" s="37"/>
      <c r="I1488" s="37"/>
      <c r="J1488" s="37"/>
      <c r="K1488" s="37"/>
      <c r="L1488" s="37"/>
      <c r="M1488" s="37"/>
      <c r="N1488" s="37"/>
      <c r="O1488" s="37"/>
      <c r="P1488" s="37"/>
      <c r="Q1488">
        <f t="shared" si="69"/>
        <v>0</v>
      </c>
      <c r="R1488">
        <f t="shared" si="70"/>
        <v>0</v>
      </c>
      <c r="S1488">
        <f>VLOOKUP(C1488*1,effectif!A:BA,53,0)</f>
        <v>0</v>
      </c>
      <c r="T1488">
        <f t="shared" si="71"/>
        <v>306105</v>
      </c>
    </row>
    <row r="1489" spans="1:20" x14ac:dyDescent="0.25">
      <c r="A1489" s="37" t="s">
        <v>11219</v>
      </c>
      <c r="B1489" s="37" t="s">
        <v>11220</v>
      </c>
      <c r="C1489" s="37" t="s">
        <v>3535</v>
      </c>
      <c r="D1489" s="37" t="s">
        <v>12444</v>
      </c>
      <c r="E1489" s="37"/>
      <c r="F1489" s="37"/>
      <c r="G1489" s="37"/>
      <c r="H1489" s="37"/>
      <c r="I1489" s="37"/>
      <c r="J1489" s="37"/>
      <c r="K1489" s="37"/>
      <c r="L1489" s="37"/>
      <c r="M1489" s="37"/>
      <c r="N1489" s="37"/>
      <c r="O1489" s="37"/>
      <c r="P1489" s="37"/>
      <c r="Q1489">
        <f t="shared" si="69"/>
        <v>0</v>
      </c>
      <c r="R1489">
        <f t="shared" si="70"/>
        <v>0</v>
      </c>
      <c r="S1489">
        <f>VLOOKUP(C1489*1,effectif!A:BA,53,0)</f>
        <v>0</v>
      </c>
      <c r="T1489">
        <f t="shared" si="71"/>
        <v>306111</v>
      </c>
    </row>
    <row r="1490" spans="1:20" x14ac:dyDescent="0.25">
      <c r="A1490" s="37" t="s">
        <v>11219</v>
      </c>
      <c r="B1490" s="37" t="s">
        <v>11220</v>
      </c>
      <c r="C1490" s="37" t="s">
        <v>2336</v>
      </c>
      <c r="D1490" s="37" t="s">
        <v>12445</v>
      </c>
      <c r="E1490" s="37"/>
      <c r="F1490" s="37"/>
      <c r="G1490" s="37"/>
      <c r="H1490" s="37"/>
      <c r="I1490" s="37"/>
      <c r="J1490" s="37"/>
      <c r="K1490" s="37"/>
      <c r="L1490" s="37"/>
      <c r="M1490" s="37"/>
      <c r="N1490" s="37"/>
      <c r="O1490" s="37"/>
      <c r="P1490" s="37"/>
      <c r="Q1490">
        <f t="shared" si="69"/>
        <v>0</v>
      </c>
      <c r="R1490">
        <f t="shared" si="70"/>
        <v>0</v>
      </c>
      <c r="S1490">
        <f>VLOOKUP(C1490*1,effectif!A:BA,53,0)</f>
        <v>0</v>
      </c>
      <c r="T1490">
        <f t="shared" si="71"/>
        <v>306117</v>
      </c>
    </row>
    <row r="1491" spans="1:20" x14ac:dyDescent="0.25">
      <c r="A1491" s="37" t="s">
        <v>11219</v>
      </c>
      <c r="B1491" s="37" t="s">
        <v>11220</v>
      </c>
      <c r="C1491" s="37" t="s">
        <v>3032</v>
      </c>
      <c r="D1491" s="37" t="s">
        <v>12446</v>
      </c>
      <c r="E1491" s="37"/>
      <c r="F1491" s="37"/>
      <c r="G1491" s="37"/>
      <c r="H1491" s="37"/>
      <c r="I1491" s="37"/>
      <c r="J1491" s="37"/>
      <c r="K1491" s="37"/>
      <c r="L1491" s="37"/>
      <c r="M1491" s="37"/>
      <c r="N1491" s="37"/>
      <c r="O1491" s="37"/>
      <c r="P1491" s="37"/>
      <c r="Q1491">
        <f t="shared" si="69"/>
        <v>0</v>
      </c>
      <c r="R1491">
        <f t="shared" si="70"/>
        <v>0</v>
      </c>
      <c r="S1491">
        <f>VLOOKUP(C1491*1,effectif!A:BA,53,0)</f>
        <v>0</v>
      </c>
      <c r="T1491">
        <f t="shared" si="71"/>
        <v>306119</v>
      </c>
    </row>
    <row r="1492" spans="1:20" x14ac:dyDescent="0.25">
      <c r="A1492" s="37" t="s">
        <v>11219</v>
      </c>
      <c r="B1492" s="37" t="s">
        <v>11220</v>
      </c>
      <c r="C1492" s="37" t="s">
        <v>5536</v>
      </c>
      <c r="D1492" s="37" t="s">
        <v>12447</v>
      </c>
      <c r="E1492" s="37"/>
      <c r="F1492" s="37"/>
      <c r="G1492" s="37"/>
      <c r="H1492" s="37"/>
      <c r="I1492" s="37"/>
      <c r="J1492" s="37"/>
      <c r="K1492" s="37"/>
      <c r="L1492" s="37"/>
      <c r="M1492" s="37"/>
      <c r="N1492" s="37"/>
      <c r="O1492" s="37"/>
      <c r="P1492" s="37"/>
      <c r="Q1492">
        <f t="shared" si="69"/>
        <v>0</v>
      </c>
      <c r="R1492">
        <f t="shared" si="70"/>
        <v>0</v>
      </c>
      <c r="S1492">
        <f>VLOOKUP(C1492*1,effectif!A:BA,53,0)</f>
        <v>0</v>
      </c>
      <c r="T1492">
        <f t="shared" si="71"/>
        <v>306125</v>
      </c>
    </row>
    <row r="1493" spans="1:20" x14ac:dyDescent="0.25">
      <c r="A1493" s="37" t="s">
        <v>11219</v>
      </c>
      <c r="B1493" s="37" t="s">
        <v>11220</v>
      </c>
      <c r="C1493" s="37" t="s">
        <v>5494</v>
      </c>
      <c r="D1493" s="37" t="s">
        <v>12466</v>
      </c>
      <c r="E1493" s="37"/>
      <c r="F1493" s="37"/>
      <c r="G1493" s="37"/>
      <c r="H1493" s="37"/>
      <c r="I1493" s="37"/>
      <c r="J1493" s="37"/>
      <c r="K1493" s="37"/>
      <c r="L1493" s="37"/>
      <c r="M1493" s="37"/>
      <c r="N1493" s="37"/>
      <c r="O1493" s="37"/>
      <c r="P1493" s="37"/>
      <c r="Q1493">
        <f t="shared" si="69"/>
        <v>0</v>
      </c>
      <c r="R1493">
        <f t="shared" si="70"/>
        <v>0</v>
      </c>
      <c r="S1493">
        <f>VLOOKUP(C1493*1,effectif!A:BA,53,0)</f>
        <v>0</v>
      </c>
      <c r="T1493">
        <f t="shared" si="71"/>
        <v>306341</v>
      </c>
    </row>
    <row r="1494" spans="1:20" x14ac:dyDescent="0.25">
      <c r="A1494" s="37" t="s">
        <v>11219</v>
      </c>
      <c r="B1494" s="37" t="s">
        <v>11220</v>
      </c>
      <c r="C1494" s="37" t="s">
        <v>4205</v>
      </c>
      <c r="D1494" s="37" t="s">
        <v>12448</v>
      </c>
      <c r="E1494" s="37"/>
      <c r="F1494" s="37"/>
      <c r="G1494" s="37"/>
      <c r="H1494" s="37"/>
      <c r="I1494" s="37"/>
      <c r="J1494" s="37"/>
      <c r="K1494" s="37"/>
      <c r="L1494" s="37"/>
      <c r="M1494" s="37"/>
      <c r="N1494" s="37"/>
      <c r="O1494" s="37"/>
      <c r="P1494" s="37"/>
      <c r="Q1494">
        <f t="shared" si="69"/>
        <v>0</v>
      </c>
      <c r="R1494">
        <f t="shared" si="70"/>
        <v>0</v>
      </c>
      <c r="S1494">
        <f>VLOOKUP(C1494*1,effectif!A:BA,53,0)</f>
        <v>0</v>
      </c>
      <c r="T1494">
        <f t="shared" si="71"/>
        <v>305702</v>
      </c>
    </row>
    <row r="1495" spans="1:20" x14ac:dyDescent="0.25">
      <c r="A1495" s="37" t="s">
        <v>11219</v>
      </c>
      <c r="B1495" s="37" t="s">
        <v>11220</v>
      </c>
      <c r="C1495" s="37" t="s">
        <v>4430</v>
      </c>
      <c r="D1495" s="37" t="s">
        <v>12449</v>
      </c>
      <c r="E1495" s="37"/>
      <c r="F1495" s="37"/>
      <c r="G1495" s="37"/>
      <c r="H1495" s="37"/>
      <c r="I1495" s="37"/>
      <c r="J1495" s="37"/>
      <c r="K1495" s="37"/>
      <c r="L1495" s="37"/>
      <c r="M1495" s="37"/>
      <c r="N1495" s="37"/>
      <c r="O1495" s="37"/>
      <c r="P1495" s="37"/>
      <c r="Q1495">
        <f t="shared" si="69"/>
        <v>0</v>
      </c>
      <c r="R1495">
        <f t="shared" si="70"/>
        <v>0</v>
      </c>
      <c r="S1495">
        <f>VLOOKUP(C1495*1,effectif!A:BA,53,0)</f>
        <v>0</v>
      </c>
      <c r="T1495">
        <f t="shared" si="71"/>
        <v>305747</v>
      </c>
    </row>
    <row r="1496" spans="1:20" x14ac:dyDescent="0.25">
      <c r="A1496" s="37" t="s">
        <v>11219</v>
      </c>
      <c r="B1496" s="37" t="s">
        <v>11220</v>
      </c>
      <c r="C1496" s="37" t="s">
        <v>5632</v>
      </c>
      <c r="D1496" s="37" t="s">
        <v>12450</v>
      </c>
      <c r="E1496" s="37"/>
      <c r="F1496" s="37"/>
      <c r="G1496" s="37"/>
      <c r="H1496" s="37"/>
      <c r="I1496" s="37"/>
      <c r="J1496" s="37"/>
      <c r="K1496" s="37"/>
      <c r="L1496" s="37"/>
      <c r="M1496" s="37"/>
      <c r="N1496" s="37"/>
      <c r="O1496" s="37"/>
      <c r="P1496" s="37"/>
      <c r="Q1496">
        <f t="shared" si="69"/>
        <v>0</v>
      </c>
      <c r="R1496">
        <f t="shared" si="70"/>
        <v>0</v>
      </c>
      <c r="S1496">
        <f>VLOOKUP(C1496*1,effectif!A:BA,53,0)</f>
        <v>0</v>
      </c>
      <c r="T1496">
        <f t="shared" si="71"/>
        <v>305753</v>
      </c>
    </row>
    <row r="1497" spans="1:20" x14ac:dyDescent="0.25">
      <c r="A1497" s="37" t="s">
        <v>11172</v>
      </c>
      <c r="B1497" s="37" t="s">
        <v>11081</v>
      </c>
      <c r="C1497" s="37" t="s">
        <v>3256</v>
      </c>
      <c r="D1497" s="37" t="s">
        <v>12451</v>
      </c>
      <c r="E1497" s="37"/>
      <c r="F1497" s="37"/>
      <c r="G1497" s="37"/>
      <c r="H1497" s="37"/>
      <c r="I1497" s="37"/>
      <c r="J1497" s="37"/>
      <c r="K1497" s="37"/>
      <c r="L1497" s="37"/>
      <c r="M1497" s="37"/>
      <c r="N1497" s="37"/>
      <c r="O1497" s="37"/>
      <c r="P1497" s="37"/>
      <c r="Q1497">
        <f t="shared" si="69"/>
        <v>0</v>
      </c>
      <c r="R1497">
        <f t="shared" si="70"/>
        <v>0</v>
      </c>
      <c r="S1497">
        <f>VLOOKUP(C1497*1,effectif!A:BA,53,0)</f>
        <v>0</v>
      </c>
      <c r="T1497">
        <f t="shared" si="71"/>
        <v>900552</v>
      </c>
    </row>
    <row r="1498" spans="1:20" x14ac:dyDescent="0.25">
      <c r="A1498" s="37" t="s">
        <v>11219</v>
      </c>
      <c r="B1498" s="37" t="s">
        <v>11220</v>
      </c>
      <c r="C1498" s="37" t="s">
        <v>1567</v>
      </c>
      <c r="D1498" s="37" t="s">
        <v>11951</v>
      </c>
      <c r="E1498" s="37"/>
      <c r="F1498" s="37"/>
      <c r="G1498" s="37"/>
      <c r="H1498" s="37"/>
      <c r="I1498" s="37"/>
      <c r="J1498" s="37"/>
      <c r="K1498" s="37"/>
      <c r="L1498" s="37"/>
      <c r="M1498" s="37"/>
      <c r="N1498" s="37"/>
      <c r="O1498" s="37"/>
      <c r="P1498" s="37"/>
      <c r="Q1498">
        <f t="shared" si="69"/>
        <v>0</v>
      </c>
      <c r="R1498">
        <f t="shared" si="70"/>
        <v>0</v>
      </c>
      <c r="S1498">
        <f>VLOOKUP(C1498*1,effectif!A:BA,53,0)</f>
        <v>0</v>
      </c>
      <c r="T1498">
        <f t="shared" si="71"/>
        <v>193452</v>
      </c>
    </row>
    <row r="1499" spans="1:20" x14ac:dyDescent="0.25">
      <c r="A1499" s="37" t="s">
        <v>11219</v>
      </c>
      <c r="B1499" s="37" t="s">
        <v>11220</v>
      </c>
      <c r="C1499" s="37" t="s">
        <v>4572</v>
      </c>
      <c r="D1499" s="37" t="s">
        <v>12452</v>
      </c>
      <c r="E1499" s="37"/>
      <c r="F1499" s="37"/>
      <c r="G1499" s="37"/>
      <c r="H1499" s="37"/>
      <c r="I1499" s="37"/>
      <c r="J1499" s="37"/>
      <c r="K1499" s="37"/>
      <c r="L1499" s="37"/>
      <c r="M1499" s="37"/>
      <c r="N1499" s="37"/>
      <c r="O1499" s="37"/>
      <c r="P1499" s="37"/>
      <c r="Q1499">
        <f t="shared" si="69"/>
        <v>0</v>
      </c>
      <c r="R1499">
        <f t="shared" si="70"/>
        <v>0</v>
      </c>
      <c r="S1499">
        <f>VLOOKUP(C1499*1,effectif!A:BA,53,0)</f>
        <v>0</v>
      </c>
      <c r="T1499">
        <f t="shared" si="71"/>
        <v>300833</v>
      </c>
    </row>
    <row r="1500" spans="1:20" x14ac:dyDescent="0.25">
      <c r="A1500" s="37" t="s">
        <v>11219</v>
      </c>
      <c r="B1500" s="37" t="s">
        <v>11220</v>
      </c>
      <c r="C1500" s="37" t="s">
        <v>5310</v>
      </c>
      <c r="D1500" s="37" t="s">
        <v>12453</v>
      </c>
      <c r="E1500" s="37"/>
      <c r="F1500" s="37"/>
      <c r="G1500" s="37"/>
      <c r="H1500" s="37"/>
      <c r="I1500" s="37"/>
      <c r="J1500" s="37"/>
      <c r="K1500" s="37"/>
      <c r="L1500" s="37"/>
      <c r="M1500" s="37"/>
      <c r="N1500" s="37"/>
      <c r="O1500" s="37"/>
      <c r="P1500" s="37"/>
      <c r="Q1500">
        <f t="shared" si="69"/>
        <v>0</v>
      </c>
      <c r="R1500">
        <f t="shared" si="70"/>
        <v>0</v>
      </c>
      <c r="S1500">
        <f>VLOOKUP(C1500*1,effectif!A:BA,53,0)</f>
        <v>0</v>
      </c>
      <c r="T1500">
        <f t="shared" si="71"/>
        <v>300984</v>
      </c>
    </row>
    <row r="1501" spans="1:20" x14ac:dyDescent="0.25">
      <c r="A1501" s="37" t="s">
        <v>11219</v>
      </c>
      <c r="B1501" s="37" t="s">
        <v>11220</v>
      </c>
      <c r="C1501" s="37" t="s">
        <v>6012</v>
      </c>
      <c r="D1501" s="37" t="s">
        <v>12454</v>
      </c>
      <c r="E1501" s="37"/>
      <c r="F1501" s="37"/>
      <c r="G1501" s="37"/>
      <c r="H1501" s="37"/>
      <c r="I1501" s="37"/>
      <c r="J1501" s="37"/>
      <c r="K1501" s="37"/>
      <c r="L1501" s="37"/>
      <c r="M1501" s="37"/>
      <c r="N1501" s="37"/>
      <c r="O1501" s="37"/>
      <c r="P1501" s="37"/>
      <c r="Q1501">
        <f t="shared" si="69"/>
        <v>0</v>
      </c>
      <c r="R1501">
        <f t="shared" si="70"/>
        <v>0</v>
      </c>
      <c r="S1501">
        <f>VLOOKUP(C1501*1,effectif!A:BA,53,0)</f>
        <v>0</v>
      </c>
      <c r="T1501">
        <f t="shared" si="71"/>
        <v>301041</v>
      </c>
    </row>
    <row r="1502" spans="1:20" x14ac:dyDescent="0.25">
      <c r="A1502" s="37" t="s">
        <v>11219</v>
      </c>
      <c r="B1502" s="37" t="s">
        <v>11220</v>
      </c>
      <c r="C1502" s="37" t="s">
        <v>7723</v>
      </c>
      <c r="D1502" s="37" t="s">
        <v>12455</v>
      </c>
      <c r="E1502" s="37"/>
      <c r="F1502" s="37"/>
      <c r="G1502" s="37"/>
      <c r="H1502" s="37"/>
      <c r="I1502" s="37"/>
      <c r="J1502" s="37"/>
      <c r="K1502" s="37"/>
      <c r="L1502" s="37"/>
      <c r="M1502" s="37"/>
      <c r="N1502" s="37"/>
      <c r="O1502" s="37"/>
      <c r="P1502" s="37"/>
      <c r="Q1502">
        <f t="shared" si="69"/>
        <v>0</v>
      </c>
      <c r="R1502">
        <f t="shared" si="70"/>
        <v>0</v>
      </c>
      <c r="S1502">
        <f>VLOOKUP(C1502*1,effectif!A:BA,53,0)</f>
        <v>0</v>
      </c>
      <c r="T1502">
        <f t="shared" si="71"/>
        <v>184928</v>
      </c>
    </row>
    <row r="1503" spans="1:20" x14ac:dyDescent="0.25">
      <c r="A1503" s="37" t="s">
        <v>11219</v>
      </c>
      <c r="B1503" s="37" t="s">
        <v>11220</v>
      </c>
      <c r="C1503" s="37" t="s">
        <v>7384</v>
      </c>
      <c r="D1503" s="37" t="s">
        <v>12456</v>
      </c>
      <c r="E1503" s="37"/>
      <c r="F1503" s="37"/>
      <c r="G1503" s="37"/>
      <c r="H1503" s="37"/>
      <c r="I1503" s="37"/>
      <c r="J1503" s="37"/>
      <c r="K1503" s="37"/>
      <c r="L1503" s="37"/>
      <c r="M1503" s="37"/>
      <c r="N1503" s="37"/>
      <c r="O1503" s="37"/>
      <c r="P1503" s="37"/>
      <c r="Q1503">
        <f t="shared" si="69"/>
        <v>0</v>
      </c>
      <c r="R1503">
        <f t="shared" si="70"/>
        <v>0</v>
      </c>
      <c r="S1503">
        <f>VLOOKUP(C1503*1,effectif!A:BA,53,0)</f>
        <v>0</v>
      </c>
      <c r="T1503">
        <f t="shared" si="71"/>
        <v>171535</v>
      </c>
    </row>
    <row r="1504" spans="1:20" x14ac:dyDescent="0.25">
      <c r="A1504" s="37" t="s">
        <v>11219</v>
      </c>
      <c r="B1504" s="37" t="s">
        <v>11220</v>
      </c>
      <c r="C1504" s="37" t="s">
        <v>10796</v>
      </c>
      <c r="D1504" s="37" t="s">
        <v>12457</v>
      </c>
      <c r="E1504" s="37"/>
      <c r="F1504" s="37"/>
      <c r="G1504" s="37"/>
      <c r="H1504" s="37"/>
      <c r="I1504" s="37"/>
      <c r="J1504" s="37"/>
      <c r="K1504" s="37"/>
      <c r="L1504" s="37"/>
      <c r="M1504" s="37"/>
      <c r="N1504" s="37"/>
      <c r="O1504" s="37"/>
      <c r="P1504" s="37"/>
      <c r="Q1504">
        <f t="shared" si="69"/>
        <v>0</v>
      </c>
      <c r="R1504">
        <f t="shared" si="70"/>
        <v>0</v>
      </c>
      <c r="S1504">
        <f>VLOOKUP(C1504*1,effectif!A:BA,53,0)</f>
        <v>0</v>
      </c>
      <c r="T1504">
        <f t="shared" si="71"/>
        <v>305188</v>
      </c>
    </row>
    <row r="1505" spans="1:20" x14ac:dyDescent="0.25">
      <c r="A1505" s="37" t="s">
        <v>11219</v>
      </c>
      <c r="B1505" s="37" t="s">
        <v>11220</v>
      </c>
      <c r="C1505" s="37" t="s">
        <v>7896</v>
      </c>
      <c r="D1505" s="37" t="s">
        <v>12458</v>
      </c>
      <c r="E1505" s="37"/>
      <c r="F1505" s="37"/>
      <c r="G1505" s="37"/>
      <c r="H1505" s="37"/>
      <c r="I1505" s="37"/>
      <c r="J1505" s="37"/>
      <c r="K1505" s="37"/>
      <c r="L1505" s="37"/>
      <c r="M1505" s="37"/>
      <c r="N1505" s="37"/>
      <c r="O1505" s="37"/>
      <c r="P1505" s="37"/>
      <c r="Q1505">
        <f t="shared" si="69"/>
        <v>0</v>
      </c>
      <c r="R1505">
        <f t="shared" si="70"/>
        <v>0</v>
      </c>
      <c r="S1505">
        <f>VLOOKUP(C1505*1,effectif!A:BA,53,0)</f>
        <v>0</v>
      </c>
      <c r="T1505">
        <f t="shared" si="71"/>
        <v>302073</v>
      </c>
    </row>
    <row r="1506" spans="1:20" x14ac:dyDescent="0.25">
      <c r="A1506" s="37" t="s">
        <v>11219</v>
      </c>
      <c r="B1506" s="37" t="s">
        <v>11220</v>
      </c>
      <c r="C1506" s="37" t="s">
        <v>5821</v>
      </c>
      <c r="D1506" s="37" t="s">
        <v>12459</v>
      </c>
      <c r="E1506" s="37"/>
      <c r="F1506" s="37"/>
      <c r="G1506" s="37"/>
      <c r="H1506" s="37"/>
      <c r="I1506" s="37"/>
      <c r="J1506" s="37"/>
      <c r="K1506" s="37"/>
      <c r="L1506" s="37"/>
      <c r="M1506" s="37"/>
      <c r="N1506" s="37"/>
      <c r="O1506" s="37"/>
      <c r="P1506" s="37"/>
      <c r="Q1506">
        <f t="shared" si="69"/>
        <v>0</v>
      </c>
      <c r="R1506">
        <f t="shared" si="70"/>
        <v>0</v>
      </c>
      <c r="S1506">
        <f>VLOOKUP(C1506*1,effectif!A:BA,53,0)</f>
        <v>0</v>
      </c>
      <c r="T1506">
        <f t="shared" si="71"/>
        <v>302680</v>
      </c>
    </row>
    <row r="1507" spans="1:20" x14ac:dyDescent="0.25">
      <c r="A1507" s="37" t="s">
        <v>11219</v>
      </c>
      <c r="B1507" s="37" t="s">
        <v>11220</v>
      </c>
      <c r="C1507" s="37" t="s">
        <v>6085</v>
      </c>
      <c r="D1507" s="37" t="s">
        <v>12460</v>
      </c>
      <c r="E1507" s="37"/>
      <c r="F1507" s="37"/>
      <c r="G1507" s="37"/>
      <c r="H1507" s="37"/>
      <c r="I1507" s="37"/>
      <c r="J1507" s="37"/>
      <c r="K1507" s="37"/>
      <c r="L1507" s="37"/>
      <c r="M1507" s="37"/>
      <c r="N1507" s="37"/>
      <c r="O1507" s="37"/>
      <c r="P1507" s="37"/>
      <c r="Q1507">
        <f t="shared" si="69"/>
        <v>0</v>
      </c>
      <c r="R1507">
        <f t="shared" si="70"/>
        <v>0</v>
      </c>
      <c r="S1507">
        <f>VLOOKUP(C1507*1,effectif!A:BA,53,0)</f>
        <v>0</v>
      </c>
      <c r="T1507">
        <f t="shared" si="71"/>
        <v>303344</v>
      </c>
    </row>
    <row r="1508" spans="1:20" x14ac:dyDescent="0.25">
      <c r="A1508" s="37" t="s">
        <v>11219</v>
      </c>
      <c r="B1508" s="37" t="s">
        <v>11220</v>
      </c>
      <c r="C1508" s="37" t="s">
        <v>6658</v>
      </c>
      <c r="D1508" s="37" t="s">
        <v>12461</v>
      </c>
      <c r="E1508" s="37"/>
      <c r="F1508" s="37"/>
      <c r="G1508" s="37"/>
      <c r="H1508" s="37"/>
      <c r="I1508" s="37"/>
      <c r="J1508" s="37"/>
      <c r="K1508" s="37"/>
      <c r="L1508" s="37"/>
      <c r="M1508" s="37"/>
      <c r="N1508" s="37"/>
      <c r="O1508" s="37"/>
      <c r="P1508" s="37"/>
      <c r="Q1508">
        <f t="shared" si="69"/>
        <v>0</v>
      </c>
      <c r="R1508">
        <f t="shared" si="70"/>
        <v>0</v>
      </c>
      <c r="S1508">
        <f>VLOOKUP(C1508*1,effectif!A:BA,53,0)</f>
        <v>0</v>
      </c>
      <c r="T1508">
        <f t="shared" si="71"/>
        <v>176653</v>
      </c>
    </row>
    <row r="1509" spans="1:20" x14ac:dyDescent="0.25">
      <c r="A1509" s="37" t="s">
        <v>11219</v>
      </c>
      <c r="B1509" s="37" t="s">
        <v>11220</v>
      </c>
      <c r="C1509" s="37" t="s">
        <v>7333</v>
      </c>
      <c r="D1509" s="37" t="s">
        <v>12462</v>
      </c>
      <c r="E1509" s="37"/>
      <c r="F1509" s="37"/>
      <c r="G1509" s="37"/>
      <c r="H1509" s="37"/>
      <c r="I1509" s="37"/>
      <c r="J1509" s="37"/>
      <c r="K1509" s="37"/>
      <c r="L1509" s="37"/>
      <c r="M1509" s="37"/>
      <c r="N1509" s="37"/>
      <c r="O1509" s="37"/>
      <c r="P1509" s="37"/>
      <c r="Q1509">
        <f t="shared" si="69"/>
        <v>0</v>
      </c>
      <c r="R1509">
        <f t="shared" si="70"/>
        <v>0</v>
      </c>
      <c r="S1509">
        <f>VLOOKUP(C1509*1,effectif!A:BA,53,0)</f>
        <v>0</v>
      </c>
      <c r="T1509">
        <f t="shared" si="71"/>
        <v>182374</v>
      </c>
    </row>
    <row r="1510" spans="1:20" x14ac:dyDescent="0.25">
      <c r="A1510" s="37" t="s">
        <v>11219</v>
      </c>
      <c r="B1510" s="37" t="s">
        <v>11220</v>
      </c>
      <c r="C1510" s="37" t="s">
        <v>7425</v>
      </c>
      <c r="D1510" s="37" t="s">
        <v>12463</v>
      </c>
      <c r="E1510" s="37"/>
      <c r="F1510" s="37"/>
      <c r="G1510" s="37"/>
      <c r="H1510" s="37"/>
      <c r="I1510" s="37"/>
      <c r="J1510" s="37"/>
      <c r="K1510" s="37"/>
      <c r="L1510" s="37"/>
      <c r="M1510" s="37"/>
      <c r="N1510" s="37"/>
      <c r="O1510" s="37"/>
      <c r="P1510" s="37"/>
      <c r="Q1510">
        <f t="shared" si="69"/>
        <v>0</v>
      </c>
      <c r="R1510">
        <f t="shared" si="70"/>
        <v>0</v>
      </c>
      <c r="S1510">
        <f>VLOOKUP(C1510*1,effectif!A:BA,53,0)</f>
        <v>0</v>
      </c>
      <c r="T1510">
        <f t="shared" si="71"/>
        <v>187246</v>
      </c>
    </row>
    <row r="1511" spans="1:20" x14ac:dyDescent="0.25">
      <c r="A1511" s="37" t="s">
        <v>11219</v>
      </c>
      <c r="B1511" s="37" t="s">
        <v>11220</v>
      </c>
      <c r="C1511" s="37" t="s">
        <v>6687</v>
      </c>
      <c r="D1511" s="37" t="s">
        <v>12464</v>
      </c>
      <c r="E1511" s="37"/>
      <c r="F1511" s="37"/>
      <c r="G1511" s="37"/>
      <c r="H1511" s="37"/>
      <c r="I1511" s="37"/>
      <c r="J1511" s="37"/>
      <c r="K1511" s="37"/>
      <c r="L1511" s="37"/>
      <c r="M1511" s="37"/>
      <c r="N1511" s="37"/>
      <c r="O1511" s="37"/>
      <c r="P1511" s="37"/>
      <c r="Q1511">
        <f t="shared" si="69"/>
        <v>0</v>
      </c>
      <c r="R1511">
        <f t="shared" si="70"/>
        <v>0</v>
      </c>
      <c r="S1511">
        <f>VLOOKUP(C1511*1,effectif!A:BA,53,0)</f>
        <v>0</v>
      </c>
      <c r="T1511">
        <f t="shared" si="71"/>
        <v>190871</v>
      </c>
    </row>
    <row r="1512" spans="1:20" x14ac:dyDescent="0.25">
      <c r="A1512" s="37" t="s">
        <v>11219</v>
      </c>
      <c r="B1512" s="37" t="s">
        <v>11220</v>
      </c>
      <c r="C1512" s="37" t="s">
        <v>14028</v>
      </c>
      <c r="D1512" s="37" t="s">
        <v>12465</v>
      </c>
      <c r="E1512" s="37"/>
      <c r="F1512" s="37"/>
      <c r="G1512" s="37"/>
      <c r="H1512" s="37"/>
      <c r="I1512" s="37"/>
      <c r="J1512" s="37"/>
      <c r="K1512" s="37"/>
      <c r="L1512" s="37"/>
      <c r="M1512" s="37"/>
      <c r="N1512" s="37"/>
      <c r="O1512" s="37"/>
      <c r="P1512" s="37"/>
      <c r="Q1512">
        <f t="shared" si="69"/>
        <v>0</v>
      </c>
      <c r="R1512">
        <f t="shared" si="70"/>
        <v>0</v>
      </c>
      <c r="S1512" t="e">
        <f>VLOOKUP(C1512*1,effectif!A:BA,53,0)</f>
        <v>#N/A</v>
      </c>
      <c r="T1512">
        <f t="shared" si="71"/>
        <v>303172</v>
      </c>
    </row>
    <row r="1513" spans="1:20" x14ac:dyDescent="0.25">
      <c r="A1513" s="37" t="s">
        <v>11170</v>
      </c>
      <c r="B1513" s="37" t="s">
        <v>11171</v>
      </c>
      <c r="C1513" s="37" t="s">
        <v>1535</v>
      </c>
      <c r="D1513" s="37" t="s">
        <v>11754</v>
      </c>
      <c r="E1513" s="37"/>
      <c r="F1513" s="37"/>
      <c r="G1513" s="37"/>
      <c r="H1513" s="37"/>
      <c r="I1513" s="37"/>
      <c r="J1513" s="37"/>
      <c r="K1513" s="37"/>
      <c r="L1513" s="37"/>
      <c r="M1513" s="37"/>
      <c r="N1513" s="37"/>
      <c r="O1513" s="37"/>
      <c r="P1513" s="37"/>
      <c r="Q1513">
        <f t="shared" si="69"/>
        <v>0</v>
      </c>
      <c r="R1513">
        <f t="shared" si="70"/>
        <v>0</v>
      </c>
      <c r="S1513">
        <f>VLOOKUP(C1513*1,effectif!A:BA,53,0)</f>
        <v>0</v>
      </c>
      <c r="T1513">
        <f t="shared" si="71"/>
        <v>187903</v>
      </c>
    </row>
    <row r="1514" spans="1:20" x14ac:dyDescent="0.25">
      <c r="A1514" s="37" t="s">
        <v>11172</v>
      </c>
      <c r="B1514" s="37" t="s">
        <v>11081</v>
      </c>
      <c r="C1514" s="37" t="s">
        <v>1442</v>
      </c>
      <c r="D1514" s="37" t="s">
        <v>14029</v>
      </c>
      <c r="E1514" s="37">
        <v>4.83</v>
      </c>
      <c r="F1514" s="37">
        <v>1.97</v>
      </c>
      <c r="G1514" s="37">
        <v>1.45</v>
      </c>
      <c r="H1514" s="37">
        <v>8.94</v>
      </c>
      <c r="I1514" s="37">
        <v>3.36</v>
      </c>
      <c r="J1514" s="37">
        <v>7.6</v>
      </c>
      <c r="K1514" s="37">
        <v>17.45</v>
      </c>
      <c r="L1514" s="37">
        <v>7.46</v>
      </c>
      <c r="M1514" s="37">
        <v>11.25</v>
      </c>
      <c r="N1514" s="37">
        <v>23.81</v>
      </c>
      <c r="O1514" s="37">
        <v>8.07</v>
      </c>
      <c r="P1514" s="37">
        <v>15.41</v>
      </c>
      <c r="Q1514">
        <f t="shared" si="69"/>
        <v>13.77</v>
      </c>
      <c r="R1514">
        <f t="shared" si="70"/>
        <v>46.09</v>
      </c>
      <c r="S1514">
        <f>VLOOKUP(C1514*1,effectif!A:BA,53,0)</f>
        <v>0</v>
      </c>
      <c r="T1514">
        <f t="shared" si="71"/>
        <v>71129</v>
      </c>
    </row>
    <row r="1515" spans="1:20" x14ac:dyDescent="0.25">
      <c r="A1515" s="37" t="s">
        <v>11174</v>
      </c>
      <c r="B1515" s="37" t="s">
        <v>11175</v>
      </c>
      <c r="C1515" s="37" t="s">
        <v>2359</v>
      </c>
      <c r="D1515" s="37" t="s">
        <v>11724</v>
      </c>
      <c r="E1515" s="37">
        <v>6.25</v>
      </c>
      <c r="F1515" s="37">
        <v>0.13</v>
      </c>
      <c r="G1515" s="37">
        <v>2.81</v>
      </c>
      <c r="H1515" s="37">
        <v>11.09</v>
      </c>
      <c r="I1515" s="37">
        <v>1.29</v>
      </c>
      <c r="J1515" s="37">
        <v>13.13</v>
      </c>
      <c r="K1515" s="37">
        <v>22.68</v>
      </c>
      <c r="L1515" s="37">
        <v>21.52</v>
      </c>
      <c r="M1515" s="37">
        <v>13.43</v>
      </c>
      <c r="N1515" s="37">
        <v>31.83</v>
      </c>
      <c r="O1515" s="37">
        <v>14.98</v>
      </c>
      <c r="P1515" s="37">
        <v>17.510000000000002</v>
      </c>
      <c r="Q1515">
        <f t="shared" si="69"/>
        <v>17.34</v>
      </c>
      <c r="R1515">
        <f t="shared" si="70"/>
        <v>60.76</v>
      </c>
      <c r="S1515" t="str">
        <f>VLOOKUP(C1515*1,effectif!A:BA,53,0)</f>
        <v>071131</v>
      </c>
      <c r="T1515">
        <f t="shared" si="71"/>
        <v>305664</v>
      </c>
    </row>
    <row r="1516" spans="1:20" x14ac:dyDescent="0.25">
      <c r="A1516" s="37" t="s">
        <v>11177</v>
      </c>
      <c r="B1516" s="37" t="s">
        <v>11178</v>
      </c>
      <c r="C1516" s="37" t="s">
        <v>3530</v>
      </c>
      <c r="D1516" s="37" t="s">
        <v>11725</v>
      </c>
      <c r="E1516" s="37">
        <v>0</v>
      </c>
      <c r="F1516" s="37" t="s">
        <v>11181</v>
      </c>
      <c r="G1516" s="37">
        <v>0</v>
      </c>
      <c r="H1516" s="37">
        <v>0</v>
      </c>
      <c r="I1516" s="37">
        <v>0</v>
      </c>
      <c r="J1516" s="37">
        <v>0</v>
      </c>
      <c r="K1516" s="37">
        <v>3.94</v>
      </c>
      <c r="L1516" s="37">
        <v>0</v>
      </c>
      <c r="M1516" s="37">
        <v>0</v>
      </c>
      <c r="N1516" s="37">
        <v>67.989999999999995</v>
      </c>
      <c r="O1516" s="37"/>
      <c r="P1516" s="37"/>
      <c r="Q1516">
        <f t="shared" si="69"/>
        <v>0</v>
      </c>
      <c r="R1516">
        <f t="shared" si="70"/>
        <v>71.929999999999993</v>
      </c>
      <c r="S1516" t="str">
        <f>VLOOKUP(C1516*1,effectif!A:BA,53,0)</f>
        <v>071131</v>
      </c>
      <c r="T1516">
        <f t="shared" si="71"/>
        <v>185494</v>
      </c>
    </row>
    <row r="1517" spans="1:20" x14ac:dyDescent="0.25">
      <c r="A1517" s="37" t="s">
        <v>11177</v>
      </c>
      <c r="B1517" s="37" t="s">
        <v>11178</v>
      </c>
      <c r="C1517" s="37" t="s">
        <v>2355</v>
      </c>
      <c r="D1517" s="37" t="s">
        <v>11726</v>
      </c>
      <c r="E1517" s="37"/>
      <c r="F1517" s="37"/>
      <c r="G1517" s="37"/>
      <c r="H1517" s="37"/>
      <c r="I1517" s="37"/>
      <c r="J1517" s="37"/>
      <c r="K1517" s="37"/>
      <c r="L1517" s="37"/>
      <c r="M1517" s="37"/>
      <c r="N1517" s="37"/>
      <c r="O1517" s="37"/>
      <c r="P1517" s="37"/>
      <c r="Q1517">
        <f t="shared" si="69"/>
        <v>0</v>
      </c>
      <c r="R1517">
        <f t="shared" si="70"/>
        <v>0</v>
      </c>
      <c r="S1517" t="str">
        <f>VLOOKUP(C1517*1,effectif!A:BA,53,0)</f>
        <v>071131</v>
      </c>
      <c r="T1517">
        <f t="shared" si="71"/>
        <v>306356</v>
      </c>
    </row>
    <row r="1518" spans="1:20" x14ac:dyDescent="0.25">
      <c r="A1518" s="37" t="s">
        <v>11177</v>
      </c>
      <c r="B1518" s="37" t="s">
        <v>11178</v>
      </c>
      <c r="C1518" s="37" t="s">
        <v>3672</v>
      </c>
      <c r="D1518" s="37" t="s">
        <v>11728</v>
      </c>
      <c r="E1518" s="37"/>
      <c r="F1518" s="37"/>
      <c r="G1518" s="37"/>
      <c r="H1518" s="37"/>
      <c r="I1518" s="37"/>
      <c r="J1518" s="37"/>
      <c r="K1518" s="37"/>
      <c r="L1518" s="37"/>
      <c r="M1518" s="37"/>
      <c r="N1518" s="37"/>
      <c r="O1518" s="37"/>
      <c r="P1518" s="37"/>
      <c r="Q1518">
        <f t="shared" si="69"/>
        <v>0</v>
      </c>
      <c r="R1518">
        <f t="shared" si="70"/>
        <v>0</v>
      </c>
      <c r="S1518" t="str">
        <f>VLOOKUP(C1518*1,effectif!A:BA,53,0)</f>
        <v>071131</v>
      </c>
      <c r="T1518">
        <f t="shared" si="71"/>
        <v>306065</v>
      </c>
    </row>
    <row r="1519" spans="1:20" x14ac:dyDescent="0.25">
      <c r="A1519" s="37" t="s">
        <v>11177</v>
      </c>
      <c r="B1519" s="37" t="s">
        <v>11178</v>
      </c>
      <c r="C1519" s="37" t="s">
        <v>10406</v>
      </c>
      <c r="D1519" s="37" t="s">
        <v>11727</v>
      </c>
      <c r="E1519" s="37">
        <v>0.39</v>
      </c>
      <c r="F1519" s="37">
        <v>0.21</v>
      </c>
      <c r="G1519" s="37">
        <v>0</v>
      </c>
      <c r="H1519" s="37">
        <v>4.62</v>
      </c>
      <c r="I1519" s="37">
        <v>0.11</v>
      </c>
      <c r="J1519" s="37">
        <v>18.05</v>
      </c>
      <c r="K1519" s="37">
        <v>17.329999999999998</v>
      </c>
      <c r="L1519" s="37">
        <v>0</v>
      </c>
      <c r="M1519" s="37">
        <v>22.1</v>
      </c>
      <c r="N1519" s="37"/>
      <c r="O1519" s="37"/>
      <c r="P1519" s="37"/>
      <c r="Q1519">
        <f t="shared" si="69"/>
        <v>5.01</v>
      </c>
      <c r="R1519">
        <f t="shared" si="70"/>
        <v>17.72</v>
      </c>
      <c r="S1519" t="str">
        <f>VLOOKUP(C1519*1,effectif!A:BA,53,0)</f>
        <v>071131</v>
      </c>
      <c r="T1519">
        <f t="shared" si="71"/>
        <v>305355</v>
      </c>
    </row>
    <row r="1520" spans="1:20" x14ac:dyDescent="0.25">
      <c r="A1520" s="37" t="s">
        <v>11177</v>
      </c>
      <c r="B1520" s="37" t="s">
        <v>11178</v>
      </c>
      <c r="C1520" s="37" t="s">
        <v>7356</v>
      </c>
      <c r="D1520" s="37" t="s">
        <v>11729</v>
      </c>
      <c r="E1520" s="37">
        <v>0</v>
      </c>
      <c r="F1520" s="37">
        <v>0</v>
      </c>
      <c r="G1520" s="37"/>
      <c r="H1520" s="37">
        <v>36.69</v>
      </c>
      <c r="I1520" s="37">
        <v>0</v>
      </c>
      <c r="J1520" s="37"/>
      <c r="K1520" s="37">
        <v>2.41</v>
      </c>
      <c r="L1520" s="37">
        <v>0</v>
      </c>
      <c r="M1520" s="37">
        <v>36.369999999999997</v>
      </c>
      <c r="N1520" s="37">
        <v>18.55</v>
      </c>
      <c r="O1520" s="37">
        <v>0.55000000000000004</v>
      </c>
      <c r="P1520" s="37">
        <v>17.95</v>
      </c>
      <c r="Q1520">
        <f t="shared" si="69"/>
        <v>36.69</v>
      </c>
      <c r="R1520">
        <f t="shared" si="70"/>
        <v>20.96</v>
      </c>
      <c r="S1520" t="str">
        <f>VLOOKUP(C1520*1,effectif!A:BA,53,0)</f>
        <v>071131</v>
      </c>
      <c r="T1520">
        <f t="shared" si="71"/>
        <v>193781</v>
      </c>
    </row>
    <row r="1521" spans="1:20" x14ac:dyDescent="0.25">
      <c r="A1521" s="37" t="s">
        <v>11177</v>
      </c>
      <c r="B1521" s="37" t="s">
        <v>11178</v>
      </c>
      <c r="C1521" s="37" t="s">
        <v>5110</v>
      </c>
      <c r="D1521" s="37" t="s">
        <v>11730</v>
      </c>
      <c r="E1521" s="37"/>
      <c r="F1521" s="37"/>
      <c r="G1521" s="37"/>
      <c r="H1521" s="37"/>
      <c r="I1521" s="37"/>
      <c r="J1521" s="37"/>
      <c r="K1521" s="37"/>
      <c r="L1521" s="37"/>
      <c r="M1521" s="37"/>
      <c r="N1521" s="37"/>
      <c r="O1521" s="37"/>
      <c r="P1521" s="37"/>
      <c r="Q1521">
        <f t="shared" si="69"/>
        <v>0</v>
      </c>
      <c r="R1521">
        <f t="shared" si="70"/>
        <v>0</v>
      </c>
      <c r="S1521" t="str">
        <f>VLOOKUP(C1521*1,effectif!A:BA,53,0)</f>
        <v>071131</v>
      </c>
      <c r="T1521">
        <f t="shared" si="71"/>
        <v>305796</v>
      </c>
    </row>
    <row r="1522" spans="1:20" x14ac:dyDescent="0.25">
      <c r="A1522" s="37" t="s">
        <v>11177</v>
      </c>
      <c r="B1522" s="37" t="s">
        <v>11178</v>
      </c>
      <c r="C1522" s="37" t="s">
        <v>3777</v>
      </c>
      <c r="D1522" s="37" t="s">
        <v>11731</v>
      </c>
      <c r="E1522" s="37"/>
      <c r="F1522" s="37"/>
      <c r="G1522" s="37"/>
      <c r="H1522" s="37"/>
      <c r="I1522" s="37"/>
      <c r="J1522" s="37"/>
      <c r="K1522" s="37"/>
      <c r="L1522" s="37"/>
      <c r="M1522" s="37"/>
      <c r="N1522" s="37"/>
      <c r="O1522" s="37"/>
      <c r="P1522" s="37"/>
      <c r="Q1522">
        <f t="shared" si="69"/>
        <v>0</v>
      </c>
      <c r="R1522">
        <f t="shared" si="70"/>
        <v>0</v>
      </c>
      <c r="S1522" t="str">
        <f>VLOOKUP(C1522*1,effectif!A:BA,53,0)</f>
        <v>071131</v>
      </c>
      <c r="T1522">
        <f t="shared" si="71"/>
        <v>305897</v>
      </c>
    </row>
    <row r="1523" spans="1:20" x14ac:dyDescent="0.25">
      <c r="A1523" s="37" t="s">
        <v>11177</v>
      </c>
      <c r="B1523" s="37" t="s">
        <v>11178</v>
      </c>
      <c r="C1523" s="37" t="s">
        <v>10409</v>
      </c>
      <c r="D1523" s="37" t="s">
        <v>11189</v>
      </c>
      <c r="E1523" s="37"/>
      <c r="F1523" s="37"/>
      <c r="G1523" s="37"/>
      <c r="H1523" s="37"/>
      <c r="I1523" s="37"/>
      <c r="J1523" s="37"/>
      <c r="K1523" s="37"/>
      <c r="L1523" s="37"/>
      <c r="M1523" s="37"/>
      <c r="N1523" s="37"/>
      <c r="O1523" s="37"/>
      <c r="P1523" s="37"/>
      <c r="Q1523">
        <f t="shared" si="69"/>
        <v>0</v>
      </c>
      <c r="R1523">
        <f t="shared" si="70"/>
        <v>0</v>
      </c>
      <c r="S1523" t="str">
        <f>VLOOKUP(C1523*1,effectif!A:BA,53,0)</f>
        <v>071131</v>
      </c>
      <c r="T1523">
        <f t="shared" si="71"/>
        <v>96764</v>
      </c>
    </row>
    <row r="1524" spans="1:20" x14ac:dyDescent="0.25">
      <c r="A1524" s="37" t="s">
        <v>11177</v>
      </c>
      <c r="B1524" s="37" t="s">
        <v>11178</v>
      </c>
      <c r="C1524" s="37" t="s">
        <v>10405</v>
      </c>
      <c r="D1524" s="37" t="s">
        <v>11189</v>
      </c>
      <c r="E1524" s="37"/>
      <c r="F1524" s="37"/>
      <c r="G1524" s="37"/>
      <c r="H1524" s="37"/>
      <c r="I1524" s="37"/>
      <c r="J1524" s="37"/>
      <c r="K1524" s="37"/>
      <c r="L1524" s="37"/>
      <c r="M1524" s="37"/>
      <c r="N1524" s="37"/>
      <c r="O1524" s="37"/>
      <c r="P1524" s="37"/>
      <c r="Q1524">
        <f t="shared" si="69"/>
        <v>0</v>
      </c>
      <c r="R1524">
        <f t="shared" si="70"/>
        <v>0</v>
      </c>
      <c r="S1524" t="str">
        <f>VLOOKUP(C1524*1,effectif!A:BA,53,0)</f>
        <v>071131</v>
      </c>
      <c r="T1524">
        <f t="shared" si="71"/>
        <v>96765</v>
      </c>
    </row>
    <row r="1525" spans="1:20" x14ac:dyDescent="0.25">
      <c r="A1525" s="37" t="s">
        <v>11177</v>
      </c>
      <c r="B1525" s="37" t="s">
        <v>11178</v>
      </c>
      <c r="C1525" s="37" t="s">
        <v>9384</v>
      </c>
      <c r="D1525" s="37" t="s">
        <v>11189</v>
      </c>
      <c r="E1525" s="37"/>
      <c r="F1525" s="37"/>
      <c r="G1525" s="37"/>
      <c r="H1525" s="37"/>
      <c r="I1525" s="37"/>
      <c r="J1525" s="37"/>
      <c r="K1525" s="37"/>
      <c r="L1525" s="37"/>
      <c r="M1525" s="37"/>
      <c r="N1525" s="37"/>
      <c r="O1525" s="37"/>
      <c r="P1525" s="37"/>
      <c r="Q1525">
        <f t="shared" si="69"/>
        <v>0</v>
      </c>
      <c r="R1525">
        <f t="shared" si="70"/>
        <v>0</v>
      </c>
      <c r="S1525" t="str">
        <f>VLOOKUP(C1525*1,effectif!A:BA,53,0)</f>
        <v>071131</v>
      </c>
      <c r="T1525">
        <f t="shared" si="71"/>
        <v>990868</v>
      </c>
    </row>
    <row r="1526" spans="1:20" x14ac:dyDescent="0.25">
      <c r="A1526" s="37" t="s">
        <v>11174</v>
      </c>
      <c r="B1526" s="37" t="s">
        <v>11175</v>
      </c>
      <c r="C1526" s="37" t="s">
        <v>1443</v>
      </c>
      <c r="D1526" s="37" t="s">
        <v>11732</v>
      </c>
      <c r="E1526" s="37">
        <v>4.3</v>
      </c>
      <c r="F1526" s="37">
        <v>0.24</v>
      </c>
      <c r="G1526" s="37">
        <v>4.42</v>
      </c>
      <c r="H1526" s="37">
        <v>9.2200000000000006</v>
      </c>
      <c r="I1526" s="37">
        <v>2.58</v>
      </c>
      <c r="J1526" s="37">
        <v>7.34</v>
      </c>
      <c r="K1526" s="37">
        <v>16.39</v>
      </c>
      <c r="L1526" s="37">
        <v>5.35</v>
      </c>
      <c r="M1526" s="37">
        <v>2.48</v>
      </c>
      <c r="N1526" s="37">
        <v>19.600000000000001</v>
      </c>
      <c r="O1526" s="37">
        <v>3.43</v>
      </c>
      <c r="P1526" s="37">
        <v>4.09</v>
      </c>
      <c r="Q1526">
        <f t="shared" si="69"/>
        <v>13.52</v>
      </c>
      <c r="R1526">
        <f t="shared" si="70"/>
        <v>40.290000000000006</v>
      </c>
      <c r="S1526" t="str">
        <f>VLOOKUP(C1526*1,effectif!A:BA,53,0)</f>
        <v>071136</v>
      </c>
      <c r="T1526">
        <f t="shared" si="71"/>
        <v>71136</v>
      </c>
    </row>
    <row r="1527" spans="1:20" x14ac:dyDescent="0.25">
      <c r="A1527" s="37" t="s">
        <v>11177</v>
      </c>
      <c r="B1527" s="37" t="s">
        <v>11178</v>
      </c>
      <c r="C1527" s="37" t="s">
        <v>5096</v>
      </c>
      <c r="D1527" s="37" t="s">
        <v>11733</v>
      </c>
      <c r="E1527" s="37">
        <v>0</v>
      </c>
      <c r="F1527" s="37">
        <v>1.73</v>
      </c>
      <c r="G1527" s="37">
        <v>0</v>
      </c>
      <c r="H1527" s="37">
        <v>6.36</v>
      </c>
      <c r="I1527" s="37">
        <v>1.66</v>
      </c>
      <c r="J1527" s="37">
        <v>8.8800000000000008</v>
      </c>
      <c r="K1527" s="37">
        <v>8.5299999999999994</v>
      </c>
      <c r="L1527" s="37">
        <v>21.35</v>
      </c>
      <c r="M1527" s="37">
        <v>8.4700000000000006</v>
      </c>
      <c r="N1527" s="37">
        <v>16.52</v>
      </c>
      <c r="O1527" s="37">
        <v>4.9400000000000004</v>
      </c>
      <c r="P1527" s="37">
        <v>0</v>
      </c>
      <c r="Q1527">
        <f t="shared" si="69"/>
        <v>6.36</v>
      </c>
      <c r="R1527">
        <f t="shared" si="70"/>
        <v>25.049999999999997</v>
      </c>
      <c r="S1527" t="str">
        <f>VLOOKUP(C1527*1,effectif!A:BA,53,0)</f>
        <v>071136</v>
      </c>
      <c r="T1527">
        <f t="shared" si="71"/>
        <v>160082</v>
      </c>
    </row>
    <row r="1528" spans="1:20" x14ac:dyDescent="0.25">
      <c r="A1528" s="37" t="s">
        <v>11177</v>
      </c>
      <c r="B1528" s="37" t="s">
        <v>11178</v>
      </c>
      <c r="C1528" s="37" t="s">
        <v>5846</v>
      </c>
      <c r="D1528" s="37" t="s">
        <v>11734</v>
      </c>
      <c r="E1528" s="37"/>
      <c r="F1528" s="37"/>
      <c r="G1528" s="37"/>
      <c r="H1528" s="37"/>
      <c r="I1528" s="37"/>
      <c r="J1528" s="37"/>
      <c r="K1528" s="37"/>
      <c r="L1528" s="37"/>
      <c r="M1528" s="37"/>
      <c r="N1528" s="37"/>
      <c r="O1528" s="37"/>
      <c r="P1528" s="37"/>
      <c r="Q1528">
        <f t="shared" si="69"/>
        <v>0</v>
      </c>
      <c r="R1528">
        <f t="shared" si="70"/>
        <v>0</v>
      </c>
      <c r="S1528" t="str">
        <f>VLOOKUP(C1528*1,effectif!A:BA,53,0)</f>
        <v>071136</v>
      </c>
      <c r="T1528">
        <f t="shared" si="71"/>
        <v>306331</v>
      </c>
    </row>
    <row r="1529" spans="1:20" x14ac:dyDescent="0.25">
      <c r="A1529" s="37" t="s">
        <v>11177</v>
      </c>
      <c r="B1529" s="37" t="s">
        <v>11178</v>
      </c>
      <c r="C1529" s="37" t="s">
        <v>1436</v>
      </c>
      <c r="D1529" s="37" t="s">
        <v>11735</v>
      </c>
      <c r="E1529" s="37">
        <v>7.89</v>
      </c>
      <c r="F1529" s="37">
        <v>0</v>
      </c>
      <c r="G1529" s="37"/>
      <c r="H1529" s="37">
        <v>9.1999999999999993</v>
      </c>
      <c r="I1529" s="37">
        <v>0</v>
      </c>
      <c r="J1529" s="37"/>
      <c r="K1529" s="37">
        <v>12.62</v>
      </c>
      <c r="L1529" s="37">
        <v>0.47</v>
      </c>
      <c r="M1529" s="37"/>
      <c r="N1529" s="37">
        <v>19.54</v>
      </c>
      <c r="O1529" s="37">
        <v>0</v>
      </c>
      <c r="P1529" s="37">
        <v>0</v>
      </c>
      <c r="Q1529">
        <f t="shared" si="69"/>
        <v>17.09</v>
      </c>
      <c r="R1529">
        <f t="shared" si="70"/>
        <v>40.049999999999997</v>
      </c>
      <c r="S1529" t="str">
        <f>VLOOKUP(C1529*1,effectif!A:BA,53,0)</f>
        <v>071136</v>
      </c>
      <c r="T1529">
        <f t="shared" si="71"/>
        <v>192888</v>
      </c>
    </row>
    <row r="1530" spans="1:20" x14ac:dyDescent="0.25">
      <c r="A1530" s="37" t="s">
        <v>11177</v>
      </c>
      <c r="B1530" s="37" t="s">
        <v>11178</v>
      </c>
      <c r="C1530" s="37" t="s">
        <v>3335</v>
      </c>
      <c r="D1530" s="37" t="s">
        <v>11736</v>
      </c>
      <c r="E1530" s="37">
        <v>0.76</v>
      </c>
      <c r="F1530" s="37">
        <v>0</v>
      </c>
      <c r="G1530" s="37">
        <v>0</v>
      </c>
      <c r="H1530" s="37">
        <v>2.4</v>
      </c>
      <c r="I1530" s="37">
        <v>0</v>
      </c>
      <c r="J1530" s="37"/>
      <c r="K1530" s="37">
        <v>4.5</v>
      </c>
      <c r="L1530" s="37">
        <v>0</v>
      </c>
      <c r="M1530" s="37">
        <v>0</v>
      </c>
      <c r="N1530" s="37">
        <v>8.82</v>
      </c>
      <c r="O1530" s="37">
        <v>0</v>
      </c>
      <c r="P1530" s="37">
        <v>0</v>
      </c>
      <c r="Q1530">
        <f t="shared" si="69"/>
        <v>3.16</v>
      </c>
      <c r="R1530">
        <f t="shared" si="70"/>
        <v>14.08</v>
      </c>
      <c r="S1530" t="str">
        <f>VLOOKUP(C1530*1,effectif!A:BA,53,0)</f>
        <v>071136</v>
      </c>
      <c r="T1530">
        <f t="shared" si="71"/>
        <v>189379</v>
      </c>
    </row>
    <row r="1531" spans="1:20" x14ac:dyDescent="0.25">
      <c r="A1531" s="37" t="s">
        <v>11177</v>
      </c>
      <c r="B1531" s="37" t="s">
        <v>11178</v>
      </c>
      <c r="C1531" s="37" t="s">
        <v>3760</v>
      </c>
      <c r="D1531" s="37" t="s">
        <v>11737</v>
      </c>
      <c r="E1531" s="37"/>
      <c r="F1531" s="37"/>
      <c r="G1531" s="37"/>
      <c r="H1531" s="37"/>
      <c r="I1531" s="37"/>
      <c r="J1531" s="37"/>
      <c r="K1531" s="37"/>
      <c r="L1531" s="37"/>
      <c r="M1531" s="37"/>
      <c r="N1531" s="37"/>
      <c r="O1531" s="37"/>
      <c r="P1531" s="37"/>
      <c r="Q1531">
        <f t="shared" si="69"/>
        <v>0</v>
      </c>
      <c r="R1531">
        <f t="shared" si="70"/>
        <v>0</v>
      </c>
      <c r="S1531" t="str">
        <f>VLOOKUP(C1531*1,effectif!A:BA,53,0)</f>
        <v>071136</v>
      </c>
      <c r="T1531">
        <f t="shared" si="71"/>
        <v>306102</v>
      </c>
    </row>
    <row r="1532" spans="1:20" x14ac:dyDescent="0.25">
      <c r="A1532" s="37" t="s">
        <v>11177</v>
      </c>
      <c r="B1532" s="37" t="s">
        <v>11178</v>
      </c>
      <c r="C1532" s="37" t="s">
        <v>6466</v>
      </c>
      <c r="D1532" s="37" t="s">
        <v>11738</v>
      </c>
      <c r="E1532" s="37">
        <v>2.6</v>
      </c>
      <c r="F1532" s="37">
        <v>0</v>
      </c>
      <c r="G1532" s="37">
        <v>0</v>
      </c>
      <c r="H1532" s="37">
        <v>9.36</v>
      </c>
      <c r="I1532" s="37">
        <v>0</v>
      </c>
      <c r="J1532" s="37">
        <v>0</v>
      </c>
      <c r="K1532" s="37">
        <v>15.03</v>
      </c>
      <c r="L1532" s="37">
        <v>0</v>
      </c>
      <c r="M1532" s="37">
        <v>0</v>
      </c>
      <c r="N1532" s="37"/>
      <c r="O1532" s="37"/>
      <c r="P1532" s="37"/>
      <c r="Q1532">
        <f t="shared" si="69"/>
        <v>11.959999999999999</v>
      </c>
      <c r="R1532">
        <f t="shared" si="70"/>
        <v>17.63</v>
      </c>
      <c r="S1532" t="str">
        <f>VLOOKUP(C1532*1,effectif!A:BA,53,0)</f>
        <v>071136</v>
      </c>
      <c r="T1532">
        <f t="shared" si="71"/>
        <v>305346</v>
      </c>
    </row>
    <row r="1533" spans="1:20" x14ac:dyDescent="0.25">
      <c r="A1533" s="37" t="s">
        <v>11177</v>
      </c>
      <c r="B1533" s="37" t="s">
        <v>11178</v>
      </c>
      <c r="C1533" s="37" t="s">
        <v>4625</v>
      </c>
      <c r="D1533" s="37" t="s">
        <v>11739</v>
      </c>
      <c r="E1533" s="37">
        <v>7.39</v>
      </c>
      <c r="F1533" s="37">
        <v>0.37</v>
      </c>
      <c r="G1533" s="37">
        <v>0</v>
      </c>
      <c r="H1533" s="37">
        <v>7.68</v>
      </c>
      <c r="I1533" s="37">
        <v>13.21</v>
      </c>
      <c r="J1533" s="37">
        <v>0</v>
      </c>
      <c r="K1533" s="37">
        <v>12.04</v>
      </c>
      <c r="L1533" s="37">
        <v>0</v>
      </c>
      <c r="M1533" s="37">
        <v>0</v>
      </c>
      <c r="N1533" s="37">
        <v>7.51</v>
      </c>
      <c r="O1533" s="37">
        <v>0</v>
      </c>
      <c r="P1533" s="37">
        <v>0</v>
      </c>
      <c r="Q1533">
        <f t="shared" si="69"/>
        <v>15.07</v>
      </c>
      <c r="R1533">
        <f t="shared" si="70"/>
        <v>26.939999999999998</v>
      </c>
      <c r="S1533" t="str">
        <f>VLOOKUP(C1533*1,effectif!A:BA,53,0)</f>
        <v>071136</v>
      </c>
      <c r="T1533">
        <f t="shared" si="71"/>
        <v>192829</v>
      </c>
    </row>
    <row r="1534" spans="1:20" x14ac:dyDescent="0.25">
      <c r="A1534" s="37" t="s">
        <v>11177</v>
      </c>
      <c r="B1534" s="37" t="s">
        <v>11178</v>
      </c>
      <c r="C1534" s="37" t="s">
        <v>8789</v>
      </c>
      <c r="D1534" s="37" t="s">
        <v>11189</v>
      </c>
      <c r="E1534" s="37"/>
      <c r="F1534" s="37"/>
      <c r="G1534" s="37"/>
      <c r="H1534" s="37"/>
      <c r="I1534" s="37"/>
      <c r="J1534" s="37"/>
      <c r="K1534" s="37"/>
      <c r="L1534" s="37"/>
      <c r="M1534" s="37"/>
      <c r="N1534" s="37"/>
      <c r="O1534" s="37"/>
      <c r="P1534" s="37"/>
      <c r="Q1534">
        <f t="shared" si="69"/>
        <v>0</v>
      </c>
      <c r="R1534">
        <f t="shared" si="70"/>
        <v>0</v>
      </c>
      <c r="S1534" t="str">
        <f>VLOOKUP(C1534*1,effectif!A:BA,53,0)</f>
        <v>071136</v>
      </c>
      <c r="T1534">
        <f t="shared" si="71"/>
        <v>993110</v>
      </c>
    </row>
    <row r="1535" spans="1:20" x14ac:dyDescent="0.25">
      <c r="A1535" s="37" t="s">
        <v>11177</v>
      </c>
      <c r="B1535" s="37" t="s">
        <v>11178</v>
      </c>
      <c r="C1535" s="37" t="s">
        <v>8770</v>
      </c>
      <c r="D1535" s="37" t="s">
        <v>11189</v>
      </c>
      <c r="E1535" s="37"/>
      <c r="F1535" s="37"/>
      <c r="G1535" s="37"/>
      <c r="H1535" s="37"/>
      <c r="I1535" s="37"/>
      <c r="J1535" s="37"/>
      <c r="K1535" s="37"/>
      <c r="L1535" s="37"/>
      <c r="M1535" s="37"/>
      <c r="N1535" s="37"/>
      <c r="O1535" s="37"/>
      <c r="P1535" s="37"/>
      <c r="Q1535">
        <f t="shared" si="69"/>
        <v>0</v>
      </c>
      <c r="R1535">
        <f t="shared" si="70"/>
        <v>0</v>
      </c>
      <c r="S1535" t="str">
        <f>VLOOKUP(C1535*1,effectif!A:BA,53,0)</f>
        <v>071136</v>
      </c>
      <c r="T1535">
        <f t="shared" si="71"/>
        <v>993238</v>
      </c>
    </row>
    <row r="1536" spans="1:20" x14ac:dyDescent="0.25">
      <c r="A1536" s="37" t="s">
        <v>11177</v>
      </c>
      <c r="B1536" s="37" t="s">
        <v>11178</v>
      </c>
      <c r="C1536" s="37" t="s">
        <v>8758</v>
      </c>
      <c r="D1536" s="37" t="s">
        <v>11189</v>
      </c>
      <c r="E1536" s="37"/>
      <c r="F1536" s="37"/>
      <c r="G1536" s="37"/>
      <c r="H1536" s="37"/>
      <c r="I1536" s="37"/>
      <c r="J1536" s="37"/>
      <c r="K1536" s="37"/>
      <c r="L1536" s="37"/>
      <c r="M1536" s="37"/>
      <c r="N1536" s="37"/>
      <c r="O1536" s="37"/>
      <c r="P1536" s="37"/>
      <c r="Q1536">
        <f t="shared" si="69"/>
        <v>0</v>
      </c>
      <c r="R1536">
        <f t="shared" si="70"/>
        <v>0</v>
      </c>
      <c r="S1536" t="str">
        <f>VLOOKUP(C1536*1,effectif!A:BA,53,0)</f>
        <v>071136</v>
      </c>
      <c r="T1536">
        <f t="shared" si="71"/>
        <v>993244</v>
      </c>
    </row>
    <row r="1537" spans="1:20" x14ac:dyDescent="0.25">
      <c r="A1537" s="37" t="s">
        <v>11177</v>
      </c>
      <c r="B1537" s="37" t="s">
        <v>11178</v>
      </c>
      <c r="C1537" s="37" t="s">
        <v>8756</v>
      </c>
      <c r="D1537" s="37" t="s">
        <v>11189</v>
      </c>
      <c r="E1537" s="37"/>
      <c r="F1537" s="37"/>
      <c r="G1537" s="37"/>
      <c r="H1537" s="37"/>
      <c r="I1537" s="37"/>
      <c r="J1537" s="37"/>
      <c r="K1537" s="37"/>
      <c r="L1537" s="37"/>
      <c r="M1537" s="37"/>
      <c r="N1537" s="37"/>
      <c r="O1537" s="37"/>
      <c r="P1537" s="37"/>
      <c r="Q1537">
        <f t="shared" si="69"/>
        <v>0</v>
      </c>
      <c r="R1537">
        <f t="shared" si="70"/>
        <v>0</v>
      </c>
      <c r="S1537" t="str">
        <f>VLOOKUP(C1537*1,effectif!A:BA,53,0)</f>
        <v>071136</v>
      </c>
      <c r="T1537">
        <f t="shared" si="71"/>
        <v>993245</v>
      </c>
    </row>
    <row r="1538" spans="1:20" x14ac:dyDescent="0.25">
      <c r="A1538" s="37" t="s">
        <v>11177</v>
      </c>
      <c r="B1538" s="37" t="s">
        <v>11178</v>
      </c>
      <c r="C1538" s="37" t="s">
        <v>8754</v>
      </c>
      <c r="D1538" s="37" t="s">
        <v>11189</v>
      </c>
      <c r="E1538" s="37"/>
      <c r="F1538" s="37"/>
      <c r="G1538" s="37"/>
      <c r="H1538" s="37"/>
      <c r="I1538" s="37"/>
      <c r="J1538" s="37"/>
      <c r="K1538" s="37"/>
      <c r="L1538" s="37"/>
      <c r="M1538" s="37"/>
      <c r="N1538" s="37"/>
      <c r="O1538" s="37"/>
      <c r="P1538" s="37"/>
      <c r="Q1538">
        <f t="shared" si="69"/>
        <v>0</v>
      </c>
      <c r="R1538">
        <f t="shared" si="70"/>
        <v>0</v>
      </c>
      <c r="S1538" t="str">
        <f>VLOOKUP(C1538*1,effectif!A:BA,53,0)</f>
        <v>071136</v>
      </c>
      <c r="T1538">
        <f t="shared" si="71"/>
        <v>993246</v>
      </c>
    </row>
    <row r="1539" spans="1:20" x14ac:dyDescent="0.25">
      <c r="A1539" s="37" t="s">
        <v>11177</v>
      </c>
      <c r="B1539" s="37" t="s">
        <v>11178</v>
      </c>
      <c r="C1539" s="37" t="s">
        <v>8752</v>
      </c>
      <c r="D1539" s="37" t="s">
        <v>11189</v>
      </c>
      <c r="E1539" s="37"/>
      <c r="F1539" s="37"/>
      <c r="G1539" s="37"/>
      <c r="H1539" s="37"/>
      <c r="I1539" s="37"/>
      <c r="J1539" s="37"/>
      <c r="K1539" s="37"/>
      <c r="L1539" s="37"/>
      <c r="M1539" s="37"/>
      <c r="N1539" s="37"/>
      <c r="O1539" s="37"/>
      <c r="P1539" s="37"/>
      <c r="Q1539">
        <f t="shared" ref="Q1539:Q1602" si="72">IFERROR(E1539+H1539,0)</f>
        <v>0</v>
      </c>
      <c r="R1539">
        <f t="shared" ref="R1539:R1602" si="73">IFERROR(E1539+K1539+N1539,0)</f>
        <v>0</v>
      </c>
      <c r="S1539" t="str">
        <f>VLOOKUP(C1539*1,effectif!A:BA,53,0)</f>
        <v>071136</v>
      </c>
      <c r="T1539">
        <f t="shared" ref="T1539:T1602" si="74">C1539*1</f>
        <v>993247</v>
      </c>
    </row>
    <row r="1540" spans="1:20" x14ac:dyDescent="0.25">
      <c r="A1540" s="37" t="s">
        <v>11177</v>
      </c>
      <c r="B1540" s="37" t="s">
        <v>11178</v>
      </c>
      <c r="C1540" s="37" t="s">
        <v>8748</v>
      </c>
      <c r="D1540" s="37" t="s">
        <v>11189</v>
      </c>
      <c r="E1540" s="37"/>
      <c r="F1540" s="37"/>
      <c r="G1540" s="37"/>
      <c r="H1540" s="37"/>
      <c r="I1540" s="37"/>
      <c r="J1540" s="37"/>
      <c r="K1540" s="37"/>
      <c r="L1540" s="37"/>
      <c r="M1540" s="37"/>
      <c r="N1540" s="37"/>
      <c r="O1540" s="37"/>
      <c r="P1540" s="37"/>
      <c r="Q1540">
        <f t="shared" si="72"/>
        <v>0</v>
      </c>
      <c r="R1540">
        <f t="shared" si="73"/>
        <v>0</v>
      </c>
      <c r="S1540" t="str">
        <f>VLOOKUP(C1540*1,effectif!A:BA,53,0)</f>
        <v>071136</v>
      </c>
      <c r="T1540">
        <f t="shared" si="74"/>
        <v>993250</v>
      </c>
    </row>
    <row r="1541" spans="1:20" x14ac:dyDescent="0.25">
      <c r="A1541" s="37" t="s">
        <v>11177</v>
      </c>
      <c r="B1541" s="37" t="s">
        <v>11178</v>
      </c>
      <c r="C1541" s="37" t="s">
        <v>9362</v>
      </c>
      <c r="D1541" s="37" t="s">
        <v>11189</v>
      </c>
      <c r="E1541" s="37"/>
      <c r="F1541" s="37"/>
      <c r="G1541" s="37"/>
      <c r="H1541" s="37"/>
      <c r="I1541" s="37"/>
      <c r="J1541" s="37"/>
      <c r="K1541" s="37"/>
      <c r="L1541" s="37"/>
      <c r="M1541" s="37"/>
      <c r="N1541" s="37"/>
      <c r="O1541" s="37"/>
      <c r="P1541" s="37"/>
      <c r="Q1541">
        <f t="shared" si="72"/>
        <v>0</v>
      </c>
      <c r="R1541">
        <f t="shared" si="73"/>
        <v>0</v>
      </c>
      <c r="S1541" t="str">
        <f>VLOOKUP(C1541*1,effectif!A:BA,53,0)</f>
        <v>071136</v>
      </c>
      <c r="T1541">
        <f t="shared" si="74"/>
        <v>990986</v>
      </c>
    </row>
    <row r="1542" spans="1:20" x14ac:dyDescent="0.25">
      <c r="A1542" s="37" t="s">
        <v>11177</v>
      </c>
      <c r="B1542" s="37" t="s">
        <v>11178</v>
      </c>
      <c r="C1542" s="37" t="s">
        <v>9357</v>
      </c>
      <c r="D1542" s="37" t="s">
        <v>11189</v>
      </c>
      <c r="E1542" s="37"/>
      <c r="F1542" s="37"/>
      <c r="G1542" s="37"/>
      <c r="H1542" s="37"/>
      <c r="I1542" s="37"/>
      <c r="J1542" s="37"/>
      <c r="K1542" s="37"/>
      <c r="L1542" s="37"/>
      <c r="M1542" s="37"/>
      <c r="N1542" s="37"/>
      <c r="O1542" s="37"/>
      <c r="P1542" s="37"/>
      <c r="Q1542">
        <f t="shared" si="72"/>
        <v>0</v>
      </c>
      <c r="R1542">
        <f t="shared" si="73"/>
        <v>0</v>
      </c>
      <c r="S1542" t="str">
        <f>VLOOKUP(C1542*1,effectif!A:BA,53,0)</f>
        <v>071136</v>
      </c>
      <c r="T1542">
        <f t="shared" si="74"/>
        <v>990997</v>
      </c>
    </row>
    <row r="1543" spans="1:20" x14ac:dyDescent="0.25">
      <c r="A1543" s="37" t="s">
        <v>11177</v>
      </c>
      <c r="B1543" s="37" t="s">
        <v>11178</v>
      </c>
      <c r="C1543" s="37" t="s">
        <v>8600</v>
      </c>
      <c r="D1543" s="37" t="s">
        <v>11189</v>
      </c>
      <c r="E1543" s="37"/>
      <c r="F1543" s="37"/>
      <c r="G1543" s="37"/>
      <c r="H1543" s="37"/>
      <c r="I1543" s="37"/>
      <c r="J1543" s="37"/>
      <c r="K1543" s="37"/>
      <c r="L1543" s="37"/>
      <c r="M1543" s="37"/>
      <c r="N1543" s="37"/>
      <c r="O1543" s="37"/>
      <c r="P1543" s="37"/>
      <c r="Q1543">
        <f t="shared" si="72"/>
        <v>0</v>
      </c>
      <c r="R1543">
        <f t="shared" si="73"/>
        <v>0</v>
      </c>
      <c r="S1543" t="str">
        <f>VLOOKUP(C1543*1,effectif!A:BA,53,0)</f>
        <v>071136</v>
      </c>
      <c r="T1543">
        <f t="shared" si="74"/>
        <v>993343</v>
      </c>
    </row>
    <row r="1544" spans="1:20" x14ac:dyDescent="0.25">
      <c r="A1544" s="37" t="s">
        <v>11174</v>
      </c>
      <c r="B1544" s="37" t="s">
        <v>11175</v>
      </c>
      <c r="C1544" s="37" t="s">
        <v>4979</v>
      </c>
      <c r="D1544" s="37" t="s">
        <v>14030</v>
      </c>
      <c r="E1544" s="37">
        <v>6.37</v>
      </c>
      <c r="F1544" s="37">
        <v>9.84</v>
      </c>
      <c r="G1544" s="37">
        <v>0</v>
      </c>
      <c r="H1544" s="37">
        <v>6.73</v>
      </c>
      <c r="I1544" s="37">
        <v>7.88</v>
      </c>
      <c r="J1544" s="37">
        <v>4.37</v>
      </c>
      <c r="K1544" s="37">
        <v>15.84</v>
      </c>
      <c r="L1544" s="37">
        <v>7.69</v>
      </c>
      <c r="M1544" s="37">
        <v>15.72</v>
      </c>
      <c r="N1544" s="37">
        <v>26.53</v>
      </c>
      <c r="O1544" s="37">
        <v>11.23</v>
      </c>
      <c r="P1544" s="37">
        <v>22.36</v>
      </c>
      <c r="Q1544">
        <f t="shared" si="72"/>
        <v>13.100000000000001</v>
      </c>
      <c r="R1544">
        <f t="shared" si="73"/>
        <v>48.74</v>
      </c>
      <c r="S1544" t="str">
        <f>VLOOKUP(C1544*1,effectif!A:BA,53,0)</f>
        <v>071454</v>
      </c>
      <c r="T1544">
        <f t="shared" si="74"/>
        <v>71454</v>
      </c>
    </row>
    <row r="1545" spans="1:20" x14ac:dyDescent="0.25">
      <c r="A1545" s="37" t="s">
        <v>11177</v>
      </c>
      <c r="B1545" s="37" t="s">
        <v>11178</v>
      </c>
      <c r="C1545" s="37" t="s">
        <v>5934</v>
      </c>
      <c r="D1545" s="37" t="s">
        <v>11740</v>
      </c>
      <c r="E1545" s="37"/>
      <c r="F1545" s="37"/>
      <c r="G1545" s="37"/>
      <c r="H1545" s="37"/>
      <c r="I1545" s="37"/>
      <c r="J1545" s="37"/>
      <c r="K1545" s="37"/>
      <c r="L1545" s="37"/>
      <c r="M1545" s="37"/>
      <c r="N1545" s="37"/>
      <c r="O1545" s="37"/>
      <c r="P1545" s="37"/>
      <c r="Q1545">
        <f t="shared" si="72"/>
        <v>0</v>
      </c>
      <c r="R1545">
        <f t="shared" si="73"/>
        <v>0</v>
      </c>
      <c r="S1545" t="str">
        <f>VLOOKUP(C1545*1,effectif!A:BA,53,0)</f>
        <v>071454</v>
      </c>
      <c r="T1545">
        <f t="shared" si="74"/>
        <v>306317</v>
      </c>
    </row>
    <row r="1546" spans="1:20" x14ac:dyDescent="0.25">
      <c r="A1546" s="37" t="s">
        <v>11177</v>
      </c>
      <c r="B1546" s="37" t="s">
        <v>11178</v>
      </c>
      <c r="C1546" s="37" t="s">
        <v>5912</v>
      </c>
      <c r="D1546" s="37" t="s">
        <v>11743</v>
      </c>
      <c r="E1546" s="37">
        <v>4.84</v>
      </c>
      <c r="F1546" s="37">
        <v>0</v>
      </c>
      <c r="G1546" s="37">
        <v>0</v>
      </c>
      <c r="H1546" s="37"/>
      <c r="I1546" s="37"/>
      <c r="J1546" s="37"/>
      <c r="K1546" s="37"/>
      <c r="L1546" s="37"/>
      <c r="M1546" s="37"/>
      <c r="N1546" s="37"/>
      <c r="O1546" s="37"/>
      <c r="P1546" s="37"/>
      <c r="Q1546">
        <f t="shared" si="72"/>
        <v>4.84</v>
      </c>
      <c r="R1546">
        <f t="shared" si="73"/>
        <v>4.84</v>
      </c>
      <c r="S1546" t="str">
        <f>VLOOKUP(C1546*1,effectif!A:BA,53,0)</f>
        <v>071454</v>
      </c>
      <c r="T1546">
        <f t="shared" si="74"/>
        <v>305651</v>
      </c>
    </row>
    <row r="1547" spans="1:20" x14ac:dyDescent="0.25">
      <c r="A1547" s="37" t="s">
        <v>11177</v>
      </c>
      <c r="B1547" s="37" t="s">
        <v>11178</v>
      </c>
      <c r="C1547" s="37" t="s">
        <v>5622</v>
      </c>
      <c r="D1547" s="37" t="s">
        <v>11741</v>
      </c>
      <c r="E1547" s="37">
        <v>8.51</v>
      </c>
      <c r="F1547" s="37">
        <v>14.77</v>
      </c>
      <c r="G1547" s="37">
        <v>0</v>
      </c>
      <c r="H1547" s="37">
        <v>7.28</v>
      </c>
      <c r="I1547" s="37">
        <v>5.91</v>
      </c>
      <c r="J1547" s="37">
        <v>3.41</v>
      </c>
      <c r="K1547" s="37">
        <v>16.96</v>
      </c>
      <c r="L1547" s="37">
        <v>6.76</v>
      </c>
      <c r="M1547" s="37">
        <v>20.34</v>
      </c>
      <c r="N1547" s="37">
        <v>17.86</v>
      </c>
      <c r="O1547" s="37">
        <v>7.89</v>
      </c>
      <c r="P1547" s="37">
        <v>23.54</v>
      </c>
      <c r="Q1547">
        <f t="shared" si="72"/>
        <v>15.79</v>
      </c>
      <c r="R1547">
        <f t="shared" si="73"/>
        <v>43.33</v>
      </c>
      <c r="S1547" t="str">
        <f>VLOOKUP(C1547*1,effectif!A:BA,53,0)</f>
        <v>071454</v>
      </c>
      <c r="T1547">
        <f t="shared" si="74"/>
        <v>172086</v>
      </c>
    </row>
    <row r="1548" spans="1:20" x14ac:dyDescent="0.25">
      <c r="A1548" s="37" t="s">
        <v>11177</v>
      </c>
      <c r="B1548" s="37" t="s">
        <v>11178</v>
      </c>
      <c r="C1548" s="37" t="s">
        <v>4975</v>
      </c>
      <c r="D1548" s="37" t="s">
        <v>11742</v>
      </c>
      <c r="E1548" s="37">
        <v>0.42</v>
      </c>
      <c r="F1548" s="37">
        <v>0.54</v>
      </c>
      <c r="G1548" s="37">
        <v>0</v>
      </c>
      <c r="H1548" s="37">
        <v>3.71</v>
      </c>
      <c r="I1548" s="37">
        <v>0.36</v>
      </c>
      <c r="J1548" s="37">
        <v>0</v>
      </c>
      <c r="K1548" s="37">
        <v>8.3800000000000008</v>
      </c>
      <c r="L1548" s="37">
        <v>0.25</v>
      </c>
      <c r="M1548" s="37">
        <v>0</v>
      </c>
      <c r="N1548" s="37">
        <v>13.55</v>
      </c>
      <c r="O1548" s="37">
        <v>0</v>
      </c>
      <c r="P1548" s="37">
        <v>0</v>
      </c>
      <c r="Q1548">
        <f t="shared" si="72"/>
        <v>4.13</v>
      </c>
      <c r="R1548">
        <f t="shared" si="73"/>
        <v>22.35</v>
      </c>
      <c r="S1548" t="str">
        <f>VLOOKUP(C1548*1,effectif!A:BA,53,0)</f>
        <v>071454</v>
      </c>
      <c r="T1548">
        <f t="shared" si="74"/>
        <v>304728</v>
      </c>
    </row>
    <row r="1549" spans="1:20" x14ac:dyDescent="0.25">
      <c r="A1549" s="37" t="s">
        <v>11177</v>
      </c>
      <c r="B1549" s="37" t="s">
        <v>11178</v>
      </c>
      <c r="C1549" s="37" t="s">
        <v>9523</v>
      </c>
      <c r="D1549" s="37" t="s">
        <v>11189</v>
      </c>
      <c r="E1549" s="37"/>
      <c r="F1549" s="37"/>
      <c r="G1549" s="37"/>
      <c r="H1549" s="37"/>
      <c r="I1549" s="37"/>
      <c r="J1549" s="37"/>
      <c r="K1549" s="37"/>
      <c r="L1549" s="37"/>
      <c r="M1549" s="37"/>
      <c r="N1549" s="37"/>
      <c r="O1549" s="37"/>
      <c r="P1549" s="37"/>
      <c r="Q1549">
        <f t="shared" si="72"/>
        <v>0</v>
      </c>
      <c r="R1549">
        <f t="shared" si="73"/>
        <v>0</v>
      </c>
      <c r="S1549" t="str">
        <f>VLOOKUP(C1549*1,effectif!A:BA,53,0)</f>
        <v>071454</v>
      </c>
      <c r="T1549">
        <f t="shared" si="74"/>
        <v>99963</v>
      </c>
    </row>
    <row r="1550" spans="1:20" x14ac:dyDescent="0.25">
      <c r="A1550" s="37" t="s">
        <v>11177</v>
      </c>
      <c r="B1550" s="37" t="s">
        <v>11178</v>
      </c>
      <c r="C1550" s="37" t="s">
        <v>9106</v>
      </c>
      <c r="D1550" s="37" t="s">
        <v>11189</v>
      </c>
      <c r="E1550" s="37"/>
      <c r="F1550" s="37"/>
      <c r="G1550" s="37"/>
      <c r="H1550" s="37"/>
      <c r="I1550" s="37"/>
      <c r="J1550" s="37"/>
      <c r="K1550" s="37"/>
      <c r="L1550" s="37"/>
      <c r="M1550" s="37"/>
      <c r="N1550" s="37"/>
      <c r="O1550" s="37"/>
      <c r="P1550" s="37"/>
      <c r="Q1550">
        <f t="shared" si="72"/>
        <v>0</v>
      </c>
      <c r="R1550">
        <f t="shared" si="73"/>
        <v>0</v>
      </c>
      <c r="S1550" t="str">
        <f>VLOOKUP(C1550*1,effectif!A:BA,53,0)</f>
        <v>071454</v>
      </c>
      <c r="T1550">
        <f t="shared" si="74"/>
        <v>992261</v>
      </c>
    </row>
    <row r="1551" spans="1:20" x14ac:dyDescent="0.25">
      <c r="A1551" s="37" t="s">
        <v>11177</v>
      </c>
      <c r="B1551" s="37" t="s">
        <v>11178</v>
      </c>
      <c r="C1551" s="37" t="s">
        <v>5915</v>
      </c>
      <c r="D1551" s="37" t="s">
        <v>11189</v>
      </c>
      <c r="E1551" s="37"/>
      <c r="F1551" s="37"/>
      <c r="G1551" s="37"/>
      <c r="H1551" s="37"/>
      <c r="I1551" s="37"/>
      <c r="J1551" s="37"/>
      <c r="K1551" s="37"/>
      <c r="L1551" s="37"/>
      <c r="M1551" s="37"/>
      <c r="N1551" s="37"/>
      <c r="O1551" s="37"/>
      <c r="P1551" s="37"/>
      <c r="Q1551">
        <f t="shared" si="72"/>
        <v>0</v>
      </c>
      <c r="R1551">
        <f t="shared" si="73"/>
        <v>0</v>
      </c>
      <c r="S1551" t="str">
        <f>VLOOKUP(C1551*1,effectif!A:BA,53,0)</f>
        <v>071454</v>
      </c>
      <c r="T1551">
        <f t="shared" si="74"/>
        <v>992480</v>
      </c>
    </row>
    <row r="1552" spans="1:20" x14ac:dyDescent="0.25">
      <c r="A1552" s="37" t="s">
        <v>11177</v>
      </c>
      <c r="B1552" s="37" t="s">
        <v>11178</v>
      </c>
      <c r="C1552" s="37" t="s">
        <v>8730</v>
      </c>
      <c r="D1552" s="37" t="s">
        <v>11189</v>
      </c>
      <c r="E1552" s="37"/>
      <c r="F1552" s="37"/>
      <c r="G1552" s="37"/>
      <c r="H1552" s="37"/>
      <c r="I1552" s="37"/>
      <c r="J1552" s="37"/>
      <c r="K1552" s="37"/>
      <c r="L1552" s="37"/>
      <c r="M1552" s="37"/>
      <c r="N1552" s="37"/>
      <c r="O1552" s="37"/>
      <c r="P1552" s="37"/>
      <c r="Q1552">
        <f t="shared" si="72"/>
        <v>0</v>
      </c>
      <c r="R1552">
        <f t="shared" si="73"/>
        <v>0</v>
      </c>
      <c r="S1552" t="str">
        <f>VLOOKUP(C1552*1,effectif!A:BA,53,0)</f>
        <v>071454</v>
      </c>
      <c r="T1552">
        <f t="shared" si="74"/>
        <v>993265</v>
      </c>
    </row>
    <row r="1553" spans="1:20" x14ac:dyDescent="0.25">
      <c r="A1553" s="37" t="s">
        <v>11177</v>
      </c>
      <c r="B1553" s="37" t="s">
        <v>11178</v>
      </c>
      <c r="C1553" s="37" t="s">
        <v>8728</v>
      </c>
      <c r="D1553" s="37" t="s">
        <v>11189</v>
      </c>
      <c r="E1553" s="37"/>
      <c r="F1553" s="37"/>
      <c r="G1553" s="37"/>
      <c r="H1553" s="37"/>
      <c r="I1553" s="37"/>
      <c r="J1553" s="37"/>
      <c r="K1553" s="37"/>
      <c r="L1553" s="37"/>
      <c r="M1553" s="37"/>
      <c r="N1553" s="37"/>
      <c r="O1553" s="37"/>
      <c r="P1553" s="37"/>
      <c r="Q1553">
        <f t="shared" si="72"/>
        <v>0</v>
      </c>
      <c r="R1553">
        <f t="shared" si="73"/>
        <v>0</v>
      </c>
      <c r="S1553" t="str">
        <f>VLOOKUP(C1553*1,effectif!A:BA,53,0)</f>
        <v>071454</v>
      </c>
      <c r="T1553">
        <f t="shared" si="74"/>
        <v>993266</v>
      </c>
    </row>
    <row r="1554" spans="1:20" x14ac:dyDescent="0.25">
      <c r="A1554" s="37" t="s">
        <v>11177</v>
      </c>
      <c r="B1554" s="37" t="s">
        <v>11178</v>
      </c>
      <c r="C1554" s="37" t="s">
        <v>8726</v>
      </c>
      <c r="D1554" s="37" t="s">
        <v>11189</v>
      </c>
      <c r="E1554" s="37"/>
      <c r="F1554" s="37"/>
      <c r="G1554" s="37"/>
      <c r="H1554" s="37"/>
      <c r="I1554" s="37"/>
      <c r="J1554" s="37"/>
      <c r="K1554" s="37"/>
      <c r="L1554" s="37"/>
      <c r="M1554" s="37"/>
      <c r="N1554" s="37"/>
      <c r="O1554" s="37"/>
      <c r="P1554" s="37"/>
      <c r="Q1554">
        <f t="shared" si="72"/>
        <v>0</v>
      </c>
      <c r="R1554">
        <f t="shared" si="73"/>
        <v>0</v>
      </c>
      <c r="S1554" t="str">
        <f>VLOOKUP(C1554*1,effectif!A:BA,53,0)</f>
        <v>071454</v>
      </c>
      <c r="T1554">
        <f t="shared" si="74"/>
        <v>993267</v>
      </c>
    </row>
    <row r="1555" spans="1:20" x14ac:dyDescent="0.25">
      <c r="A1555" s="37" t="s">
        <v>11177</v>
      </c>
      <c r="B1555" s="37" t="s">
        <v>11178</v>
      </c>
      <c r="C1555" s="37" t="s">
        <v>8613</v>
      </c>
      <c r="D1555" s="37" t="s">
        <v>11189</v>
      </c>
      <c r="E1555" s="37"/>
      <c r="F1555" s="37"/>
      <c r="G1555" s="37"/>
      <c r="H1555" s="37"/>
      <c r="I1555" s="37"/>
      <c r="J1555" s="37"/>
      <c r="K1555" s="37"/>
      <c r="L1555" s="37"/>
      <c r="M1555" s="37"/>
      <c r="N1555" s="37"/>
      <c r="O1555" s="37"/>
      <c r="P1555" s="37"/>
      <c r="Q1555">
        <f t="shared" si="72"/>
        <v>0</v>
      </c>
      <c r="R1555">
        <f t="shared" si="73"/>
        <v>0</v>
      </c>
      <c r="S1555" t="str">
        <f>VLOOKUP(C1555*1,effectif!A:BA,53,0)</f>
        <v>071454</v>
      </c>
      <c r="T1555">
        <f t="shared" si="74"/>
        <v>993338</v>
      </c>
    </row>
    <row r="1556" spans="1:20" x14ac:dyDescent="0.25">
      <c r="A1556" s="37" t="s">
        <v>11177</v>
      </c>
      <c r="B1556" s="37" t="s">
        <v>11178</v>
      </c>
      <c r="C1556" s="37" t="s">
        <v>8609</v>
      </c>
      <c r="D1556" s="37" t="s">
        <v>11189</v>
      </c>
      <c r="E1556" s="37"/>
      <c r="F1556" s="37"/>
      <c r="G1556" s="37"/>
      <c r="H1556" s="37"/>
      <c r="I1556" s="37"/>
      <c r="J1556" s="37"/>
      <c r="K1556" s="37"/>
      <c r="L1556" s="37"/>
      <c r="M1556" s="37"/>
      <c r="N1556" s="37"/>
      <c r="O1556" s="37"/>
      <c r="P1556" s="37"/>
      <c r="Q1556">
        <f t="shared" si="72"/>
        <v>0</v>
      </c>
      <c r="R1556">
        <f t="shared" si="73"/>
        <v>0</v>
      </c>
      <c r="S1556" t="str">
        <f>VLOOKUP(C1556*1,effectif!A:BA,53,0)</f>
        <v>071454</v>
      </c>
      <c r="T1556">
        <f t="shared" si="74"/>
        <v>993340</v>
      </c>
    </row>
    <row r="1557" spans="1:20" x14ac:dyDescent="0.25">
      <c r="A1557" s="37" t="s">
        <v>11174</v>
      </c>
      <c r="B1557" s="37" t="s">
        <v>11175</v>
      </c>
      <c r="C1557" s="37" t="s">
        <v>3355</v>
      </c>
      <c r="D1557" s="37" t="s">
        <v>11744</v>
      </c>
      <c r="E1557" s="37">
        <v>3.56</v>
      </c>
      <c r="F1557" s="37">
        <v>0</v>
      </c>
      <c r="G1557" s="37">
        <v>0</v>
      </c>
      <c r="H1557" s="37">
        <v>7.94</v>
      </c>
      <c r="I1557" s="37">
        <v>1.18</v>
      </c>
      <c r="J1557" s="37">
        <v>4.3499999999999996</v>
      </c>
      <c r="K1557" s="37">
        <v>15.35</v>
      </c>
      <c r="L1557" s="37">
        <v>2.87</v>
      </c>
      <c r="M1557" s="37">
        <v>11.62</v>
      </c>
      <c r="N1557" s="37">
        <v>18.559999999999999</v>
      </c>
      <c r="O1557" s="37">
        <v>6.33</v>
      </c>
      <c r="P1557" s="37">
        <v>13.07</v>
      </c>
      <c r="Q1557">
        <f t="shared" si="72"/>
        <v>11.5</v>
      </c>
      <c r="R1557">
        <f t="shared" si="73"/>
        <v>37.47</v>
      </c>
      <c r="S1557" t="str">
        <f>VLOOKUP(C1557*1,effectif!A:BA,53,0)</f>
        <v>071566</v>
      </c>
      <c r="T1557">
        <f t="shared" si="74"/>
        <v>305060</v>
      </c>
    </row>
    <row r="1558" spans="1:20" x14ac:dyDescent="0.25">
      <c r="A1558" s="37" t="s">
        <v>11177</v>
      </c>
      <c r="B1558" s="37" t="s">
        <v>11178</v>
      </c>
      <c r="C1558" s="37" t="s">
        <v>9965</v>
      </c>
      <c r="D1558" s="37" t="s">
        <v>11745</v>
      </c>
      <c r="E1558" s="37">
        <v>3.51</v>
      </c>
      <c r="F1558" s="37">
        <v>0</v>
      </c>
      <c r="G1558" s="37">
        <v>0</v>
      </c>
      <c r="H1558" s="37">
        <v>4.1100000000000003</v>
      </c>
      <c r="I1558" s="37">
        <v>0</v>
      </c>
      <c r="J1558" s="37">
        <v>9.7100000000000009</v>
      </c>
      <c r="K1558" s="37">
        <v>9.6</v>
      </c>
      <c r="L1558" s="37">
        <v>0</v>
      </c>
      <c r="M1558" s="37">
        <v>17.12</v>
      </c>
      <c r="N1558" s="37">
        <v>10.24</v>
      </c>
      <c r="O1558" s="37">
        <v>2.85</v>
      </c>
      <c r="P1558" s="37">
        <v>17.75</v>
      </c>
      <c r="Q1558">
        <f t="shared" si="72"/>
        <v>7.62</v>
      </c>
      <c r="R1558">
        <f t="shared" si="73"/>
        <v>23.35</v>
      </c>
      <c r="S1558" t="str">
        <f>VLOOKUP(C1558*1,effectif!A:BA,53,0)</f>
        <v>071566</v>
      </c>
      <c r="T1558">
        <f t="shared" si="74"/>
        <v>179611</v>
      </c>
    </row>
    <row r="1559" spans="1:20" x14ac:dyDescent="0.25">
      <c r="A1559" s="37" t="s">
        <v>11177</v>
      </c>
      <c r="B1559" s="37" t="s">
        <v>11178</v>
      </c>
      <c r="C1559" s="37" t="s">
        <v>11148</v>
      </c>
      <c r="D1559" s="37" t="s">
        <v>14031</v>
      </c>
      <c r="E1559" s="37"/>
      <c r="F1559" s="37"/>
      <c r="G1559" s="37"/>
      <c r="H1559" s="37"/>
      <c r="I1559" s="37"/>
      <c r="J1559" s="37"/>
      <c r="K1559" s="37"/>
      <c r="L1559" s="37"/>
      <c r="M1559" s="37"/>
      <c r="N1559" s="37"/>
      <c r="O1559" s="37"/>
      <c r="P1559" s="37"/>
      <c r="Q1559">
        <f t="shared" si="72"/>
        <v>0</v>
      </c>
      <c r="R1559">
        <f t="shared" si="73"/>
        <v>0</v>
      </c>
      <c r="S1559" t="str">
        <f>VLOOKUP(C1559*1,effectif!A:BA,53,0)</f>
        <v>071566</v>
      </c>
      <c r="T1559">
        <f t="shared" si="74"/>
        <v>306514</v>
      </c>
    </row>
    <row r="1560" spans="1:20" x14ac:dyDescent="0.25">
      <c r="A1560" s="37" t="s">
        <v>11177</v>
      </c>
      <c r="B1560" s="37" t="s">
        <v>11178</v>
      </c>
      <c r="C1560" s="37" t="s">
        <v>3351</v>
      </c>
      <c r="D1560" s="37" t="s">
        <v>11746</v>
      </c>
      <c r="E1560" s="37">
        <v>2.37</v>
      </c>
      <c r="F1560" s="37">
        <v>0</v>
      </c>
      <c r="G1560" s="37">
        <v>0</v>
      </c>
      <c r="H1560" s="37">
        <v>3.04</v>
      </c>
      <c r="I1560" s="37">
        <v>0</v>
      </c>
      <c r="J1560" s="37">
        <v>0</v>
      </c>
      <c r="K1560" s="37">
        <v>5.0999999999999996</v>
      </c>
      <c r="L1560" s="37">
        <v>0</v>
      </c>
      <c r="M1560" s="37">
        <v>0</v>
      </c>
      <c r="N1560" s="37">
        <v>5.38</v>
      </c>
      <c r="O1560" s="37">
        <v>0</v>
      </c>
      <c r="P1560" s="37">
        <v>0</v>
      </c>
      <c r="Q1560">
        <f t="shared" si="72"/>
        <v>5.41</v>
      </c>
      <c r="R1560">
        <f t="shared" si="73"/>
        <v>12.85</v>
      </c>
      <c r="S1560" t="str">
        <f>VLOOKUP(C1560*1,effectif!A:BA,53,0)</f>
        <v>071566</v>
      </c>
      <c r="T1560">
        <f t="shared" si="74"/>
        <v>177117</v>
      </c>
    </row>
    <row r="1561" spans="1:20" x14ac:dyDescent="0.25">
      <c r="A1561" s="37" t="s">
        <v>11177</v>
      </c>
      <c r="B1561" s="37" t="s">
        <v>11178</v>
      </c>
      <c r="C1561" s="37" t="s">
        <v>7350</v>
      </c>
      <c r="D1561" s="37" t="s">
        <v>11747</v>
      </c>
      <c r="E1561" s="37">
        <v>4.33</v>
      </c>
      <c r="F1561" s="37">
        <v>0</v>
      </c>
      <c r="G1561" s="37">
        <v>0</v>
      </c>
      <c r="H1561" s="37">
        <v>12.63</v>
      </c>
      <c r="I1561" s="37">
        <v>0</v>
      </c>
      <c r="J1561" s="37">
        <v>0</v>
      </c>
      <c r="K1561" s="37">
        <v>20.83</v>
      </c>
      <c r="L1561" s="37">
        <v>0</v>
      </c>
      <c r="M1561" s="37">
        <v>0</v>
      </c>
      <c r="N1561" s="37">
        <v>47</v>
      </c>
      <c r="O1561" s="37">
        <v>21.29</v>
      </c>
      <c r="P1561" s="37">
        <v>0</v>
      </c>
      <c r="Q1561">
        <f t="shared" si="72"/>
        <v>16.96</v>
      </c>
      <c r="R1561">
        <f t="shared" si="73"/>
        <v>72.16</v>
      </c>
      <c r="S1561" t="str">
        <f>VLOOKUP(C1561*1,effectif!A:BA,53,0)</f>
        <v>071566</v>
      </c>
      <c r="T1561">
        <f t="shared" si="74"/>
        <v>302689</v>
      </c>
    </row>
    <row r="1562" spans="1:20" x14ac:dyDescent="0.25">
      <c r="A1562" s="37" t="s">
        <v>11177</v>
      </c>
      <c r="B1562" s="37" t="s">
        <v>11178</v>
      </c>
      <c r="C1562" s="37" t="s">
        <v>3613</v>
      </c>
      <c r="D1562" s="37" t="s">
        <v>11748</v>
      </c>
      <c r="E1562" s="37"/>
      <c r="F1562" s="37"/>
      <c r="G1562" s="37"/>
      <c r="H1562" s="37"/>
      <c r="I1562" s="37"/>
      <c r="J1562" s="37"/>
      <c r="K1562" s="37"/>
      <c r="L1562" s="37"/>
      <c r="M1562" s="37"/>
      <c r="N1562" s="37"/>
      <c r="O1562" s="37"/>
      <c r="P1562" s="37"/>
      <c r="Q1562">
        <f t="shared" si="72"/>
        <v>0</v>
      </c>
      <c r="R1562">
        <f t="shared" si="73"/>
        <v>0</v>
      </c>
      <c r="S1562" t="str">
        <f>VLOOKUP(C1562*1,effectif!A:BA,53,0)</f>
        <v>071566</v>
      </c>
      <c r="T1562">
        <f t="shared" si="74"/>
        <v>306123</v>
      </c>
    </row>
    <row r="1563" spans="1:20" x14ac:dyDescent="0.25">
      <c r="A1563" s="37" t="s">
        <v>11177</v>
      </c>
      <c r="B1563" s="37" t="s">
        <v>11178</v>
      </c>
      <c r="C1563" s="37" t="s">
        <v>7585</v>
      </c>
      <c r="D1563" s="37" t="s">
        <v>11749</v>
      </c>
      <c r="E1563" s="37">
        <v>0</v>
      </c>
      <c r="F1563" s="37">
        <v>0</v>
      </c>
      <c r="G1563" s="37"/>
      <c r="H1563" s="37">
        <v>0</v>
      </c>
      <c r="I1563" s="37">
        <v>0</v>
      </c>
      <c r="J1563" s="37"/>
      <c r="K1563" s="37"/>
      <c r="L1563" s="37"/>
      <c r="M1563" s="37"/>
      <c r="N1563" s="37"/>
      <c r="O1563" s="37"/>
      <c r="P1563" s="37"/>
      <c r="Q1563">
        <f t="shared" si="72"/>
        <v>0</v>
      </c>
      <c r="R1563">
        <f t="shared" si="73"/>
        <v>0</v>
      </c>
      <c r="S1563" t="str">
        <f>VLOOKUP(C1563*1,effectif!A:BA,53,0)</f>
        <v>071566</v>
      </c>
      <c r="T1563">
        <f t="shared" si="74"/>
        <v>305601</v>
      </c>
    </row>
    <row r="1564" spans="1:20" x14ac:dyDescent="0.25">
      <c r="A1564" s="37" t="s">
        <v>11177</v>
      </c>
      <c r="B1564" s="37" t="s">
        <v>11178</v>
      </c>
      <c r="C1564" s="37" t="s">
        <v>9664</v>
      </c>
      <c r="D1564" s="37" t="s">
        <v>11189</v>
      </c>
      <c r="E1564" s="37"/>
      <c r="F1564" s="37"/>
      <c r="G1564" s="37"/>
      <c r="H1564" s="37"/>
      <c r="I1564" s="37"/>
      <c r="J1564" s="37"/>
      <c r="K1564" s="37"/>
      <c r="L1564" s="37"/>
      <c r="M1564" s="37"/>
      <c r="N1564" s="37"/>
      <c r="O1564" s="37"/>
      <c r="P1564" s="37"/>
      <c r="Q1564">
        <f t="shared" si="72"/>
        <v>0</v>
      </c>
      <c r="R1564">
        <f t="shared" si="73"/>
        <v>0</v>
      </c>
      <c r="S1564" t="str">
        <f>VLOOKUP(C1564*1,effectif!A:BA,53,0)</f>
        <v>071566</v>
      </c>
      <c r="T1564">
        <f t="shared" si="74"/>
        <v>99339</v>
      </c>
    </row>
    <row r="1565" spans="1:20" x14ac:dyDescent="0.25">
      <c r="A1565" s="37" t="s">
        <v>11177</v>
      </c>
      <c r="B1565" s="37" t="s">
        <v>11178</v>
      </c>
      <c r="C1565" s="37" t="s">
        <v>9722</v>
      </c>
      <c r="D1565" s="37" t="s">
        <v>11189</v>
      </c>
      <c r="E1565" s="37"/>
      <c r="F1565" s="37"/>
      <c r="G1565" s="37"/>
      <c r="H1565" s="37"/>
      <c r="I1565" s="37"/>
      <c r="J1565" s="37"/>
      <c r="K1565" s="37"/>
      <c r="L1565" s="37"/>
      <c r="M1565" s="37"/>
      <c r="N1565" s="37"/>
      <c r="O1565" s="37"/>
      <c r="P1565" s="37"/>
      <c r="Q1565">
        <f t="shared" si="72"/>
        <v>0</v>
      </c>
      <c r="R1565">
        <f t="shared" si="73"/>
        <v>0</v>
      </c>
      <c r="S1565" t="str">
        <f>VLOOKUP(C1565*1,effectif!A:BA,53,0)</f>
        <v>071566</v>
      </c>
      <c r="T1565">
        <f t="shared" si="74"/>
        <v>99143</v>
      </c>
    </row>
    <row r="1566" spans="1:20" x14ac:dyDescent="0.25">
      <c r="A1566" s="37" t="s">
        <v>11177</v>
      </c>
      <c r="B1566" s="37" t="s">
        <v>11178</v>
      </c>
      <c r="C1566" s="37" t="s">
        <v>10392</v>
      </c>
      <c r="D1566" s="37" t="s">
        <v>11189</v>
      </c>
      <c r="E1566" s="37"/>
      <c r="F1566" s="37"/>
      <c r="G1566" s="37"/>
      <c r="H1566" s="37"/>
      <c r="I1566" s="37"/>
      <c r="J1566" s="37"/>
      <c r="K1566" s="37"/>
      <c r="L1566" s="37"/>
      <c r="M1566" s="37"/>
      <c r="N1566" s="37"/>
      <c r="O1566" s="37"/>
      <c r="P1566" s="37"/>
      <c r="Q1566">
        <f t="shared" si="72"/>
        <v>0</v>
      </c>
      <c r="R1566">
        <f t="shared" si="73"/>
        <v>0</v>
      </c>
      <c r="S1566" t="str">
        <f>VLOOKUP(C1566*1,effectif!A:BA,53,0)</f>
        <v>071566</v>
      </c>
      <c r="T1566">
        <f t="shared" si="74"/>
        <v>96833</v>
      </c>
    </row>
    <row r="1567" spans="1:20" x14ac:dyDescent="0.25">
      <c r="A1567" s="37" t="s">
        <v>11177</v>
      </c>
      <c r="B1567" s="37" t="s">
        <v>11178</v>
      </c>
      <c r="C1567" s="37" t="s">
        <v>10386</v>
      </c>
      <c r="D1567" s="37" t="s">
        <v>11189</v>
      </c>
      <c r="E1567" s="37"/>
      <c r="F1567" s="37"/>
      <c r="G1567" s="37"/>
      <c r="H1567" s="37"/>
      <c r="I1567" s="37"/>
      <c r="J1567" s="37"/>
      <c r="K1567" s="37"/>
      <c r="L1567" s="37"/>
      <c r="M1567" s="37"/>
      <c r="N1567" s="37"/>
      <c r="O1567" s="37"/>
      <c r="P1567" s="37"/>
      <c r="Q1567">
        <f t="shared" si="72"/>
        <v>0</v>
      </c>
      <c r="R1567">
        <f t="shared" si="73"/>
        <v>0</v>
      </c>
      <c r="S1567" t="str">
        <f>VLOOKUP(C1567*1,effectif!A:BA,53,0)</f>
        <v>071566</v>
      </c>
      <c r="T1567">
        <f t="shared" si="74"/>
        <v>96847</v>
      </c>
    </row>
    <row r="1568" spans="1:20" x14ac:dyDescent="0.25">
      <c r="A1568" s="37" t="s">
        <v>11177</v>
      </c>
      <c r="B1568" s="37" t="s">
        <v>11178</v>
      </c>
      <c r="C1568" s="37" t="s">
        <v>10270</v>
      </c>
      <c r="D1568" s="37" t="s">
        <v>11189</v>
      </c>
      <c r="E1568" s="37"/>
      <c r="F1568" s="37"/>
      <c r="G1568" s="37"/>
      <c r="H1568" s="37"/>
      <c r="I1568" s="37"/>
      <c r="J1568" s="37"/>
      <c r="K1568" s="37"/>
      <c r="L1568" s="37"/>
      <c r="M1568" s="37"/>
      <c r="N1568" s="37"/>
      <c r="O1568" s="37"/>
      <c r="P1568" s="37"/>
      <c r="Q1568">
        <f t="shared" si="72"/>
        <v>0</v>
      </c>
      <c r="R1568">
        <f t="shared" si="73"/>
        <v>0</v>
      </c>
      <c r="S1568" t="str">
        <f>VLOOKUP(C1568*1,effectif!A:BA,53,0)</f>
        <v>071566</v>
      </c>
      <c r="T1568">
        <f t="shared" si="74"/>
        <v>97201</v>
      </c>
    </row>
    <row r="1569" spans="1:20" x14ac:dyDescent="0.25">
      <c r="A1569" s="37" t="s">
        <v>11177</v>
      </c>
      <c r="B1569" s="37" t="s">
        <v>11178</v>
      </c>
      <c r="C1569" s="37" t="s">
        <v>9104</v>
      </c>
      <c r="D1569" s="37" t="s">
        <v>11189</v>
      </c>
      <c r="E1569" s="37"/>
      <c r="F1569" s="37"/>
      <c r="G1569" s="37"/>
      <c r="H1569" s="37"/>
      <c r="I1569" s="37"/>
      <c r="J1569" s="37"/>
      <c r="K1569" s="37"/>
      <c r="L1569" s="37"/>
      <c r="M1569" s="37"/>
      <c r="N1569" s="37"/>
      <c r="O1569" s="37"/>
      <c r="P1569" s="37"/>
      <c r="Q1569">
        <f t="shared" si="72"/>
        <v>0</v>
      </c>
      <c r="R1569">
        <f t="shared" si="73"/>
        <v>0</v>
      </c>
      <c r="S1569" t="str">
        <f>VLOOKUP(C1569*1,effectif!A:BA,53,0)</f>
        <v>071566</v>
      </c>
      <c r="T1569">
        <f t="shared" si="74"/>
        <v>992262</v>
      </c>
    </row>
    <row r="1570" spans="1:20" x14ac:dyDescent="0.25">
      <c r="A1570" s="37" t="s">
        <v>11177</v>
      </c>
      <c r="B1570" s="37" t="s">
        <v>11178</v>
      </c>
      <c r="C1570" s="37" t="s">
        <v>8737</v>
      </c>
      <c r="D1570" s="37" t="s">
        <v>11189</v>
      </c>
      <c r="E1570" s="37"/>
      <c r="F1570" s="37"/>
      <c r="G1570" s="37"/>
      <c r="H1570" s="37"/>
      <c r="I1570" s="37"/>
      <c r="J1570" s="37"/>
      <c r="K1570" s="37"/>
      <c r="L1570" s="37"/>
      <c r="M1570" s="37"/>
      <c r="N1570" s="37"/>
      <c r="O1570" s="37"/>
      <c r="P1570" s="37"/>
      <c r="Q1570">
        <f t="shared" si="72"/>
        <v>0</v>
      </c>
      <c r="R1570">
        <f t="shared" si="73"/>
        <v>0</v>
      </c>
      <c r="S1570" t="str">
        <f>VLOOKUP(C1570*1,effectif!A:BA,53,0)</f>
        <v>071566</v>
      </c>
      <c r="T1570">
        <f t="shared" si="74"/>
        <v>993259</v>
      </c>
    </row>
    <row r="1571" spans="1:20" x14ac:dyDescent="0.25">
      <c r="A1571" s="37" t="s">
        <v>11177</v>
      </c>
      <c r="B1571" s="37" t="s">
        <v>11178</v>
      </c>
      <c r="C1571" s="37" t="s">
        <v>8734</v>
      </c>
      <c r="D1571" s="37" t="s">
        <v>11189</v>
      </c>
      <c r="E1571" s="37"/>
      <c r="F1571" s="37"/>
      <c r="G1571" s="37"/>
      <c r="H1571" s="37"/>
      <c r="I1571" s="37"/>
      <c r="J1571" s="37"/>
      <c r="K1571" s="37"/>
      <c r="L1571" s="37"/>
      <c r="M1571" s="37"/>
      <c r="N1571" s="37"/>
      <c r="O1571" s="37"/>
      <c r="P1571" s="37"/>
      <c r="Q1571">
        <f t="shared" si="72"/>
        <v>0</v>
      </c>
      <c r="R1571">
        <f t="shared" si="73"/>
        <v>0</v>
      </c>
      <c r="S1571" t="str">
        <f>VLOOKUP(C1571*1,effectif!A:BA,53,0)</f>
        <v>071566</v>
      </c>
      <c r="T1571">
        <f t="shared" si="74"/>
        <v>993260</v>
      </c>
    </row>
    <row r="1572" spans="1:20" x14ac:dyDescent="0.25">
      <c r="A1572" s="37" t="s">
        <v>11177</v>
      </c>
      <c r="B1572" s="37" t="s">
        <v>11178</v>
      </c>
      <c r="C1572" s="37" t="s">
        <v>9496</v>
      </c>
      <c r="D1572" s="37" t="s">
        <v>11189</v>
      </c>
      <c r="E1572" s="37"/>
      <c r="F1572" s="37"/>
      <c r="G1572" s="37"/>
      <c r="H1572" s="37"/>
      <c r="I1572" s="37"/>
      <c r="J1572" s="37"/>
      <c r="K1572" s="37"/>
      <c r="L1572" s="37"/>
      <c r="M1572" s="37"/>
      <c r="N1572" s="37"/>
      <c r="O1572" s="37"/>
      <c r="P1572" s="37"/>
      <c r="Q1572">
        <f t="shared" si="72"/>
        <v>0</v>
      </c>
      <c r="R1572">
        <f t="shared" si="73"/>
        <v>0</v>
      </c>
      <c r="S1572" t="str">
        <f>VLOOKUP(C1572*1,effectif!A:BA,53,0)</f>
        <v>071566</v>
      </c>
      <c r="T1572">
        <f t="shared" si="74"/>
        <v>990175</v>
      </c>
    </row>
    <row r="1573" spans="1:20" x14ac:dyDescent="0.25">
      <c r="A1573" s="37" t="s">
        <v>11177</v>
      </c>
      <c r="B1573" s="37" t="s">
        <v>11178</v>
      </c>
      <c r="C1573" s="37" t="s">
        <v>8606</v>
      </c>
      <c r="D1573" s="37" t="s">
        <v>11189</v>
      </c>
      <c r="E1573" s="37"/>
      <c r="F1573" s="37"/>
      <c r="G1573" s="37"/>
      <c r="H1573" s="37"/>
      <c r="I1573" s="37"/>
      <c r="J1573" s="37"/>
      <c r="K1573" s="37"/>
      <c r="L1573" s="37"/>
      <c r="M1573" s="37"/>
      <c r="N1573" s="37"/>
      <c r="O1573" s="37"/>
      <c r="P1573" s="37"/>
      <c r="Q1573">
        <f t="shared" si="72"/>
        <v>0</v>
      </c>
      <c r="R1573">
        <f t="shared" si="73"/>
        <v>0</v>
      </c>
      <c r="S1573" t="str">
        <f>VLOOKUP(C1573*1,effectif!A:BA,53,0)</f>
        <v>071566</v>
      </c>
      <c r="T1573">
        <f t="shared" si="74"/>
        <v>993341</v>
      </c>
    </row>
    <row r="1574" spans="1:20" x14ac:dyDescent="0.25">
      <c r="A1574" s="37" t="s">
        <v>11177</v>
      </c>
      <c r="B1574" s="37" t="s">
        <v>11178</v>
      </c>
      <c r="C1574" s="37" t="s">
        <v>8603</v>
      </c>
      <c r="D1574" s="37" t="s">
        <v>11189</v>
      </c>
      <c r="E1574" s="37"/>
      <c r="F1574" s="37"/>
      <c r="G1574" s="37"/>
      <c r="H1574" s="37"/>
      <c r="I1574" s="37"/>
      <c r="J1574" s="37"/>
      <c r="K1574" s="37"/>
      <c r="L1574" s="37"/>
      <c r="M1574" s="37"/>
      <c r="N1574" s="37"/>
      <c r="O1574" s="37"/>
      <c r="P1574" s="37"/>
      <c r="Q1574">
        <f t="shared" si="72"/>
        <v>0</v>
      </c>
      <c r="R1574">
        <f t="shared" si="73"/>
        <v>0</v>
      </c>
      <c r="S1574" t="str">
        <f>VLOOKUP(C1574*1,effectif!A:BA,53,0)</f>
        <v>071566</v>
      </c>
      <c r="T1574">
        <f t="shared" si="74"/>
        <v>993342</v>
      </c>
    </row>
    <row r="1575" spans="1:20" x14ac:dyDescent="0.25">
      <c r="A1575" s="37" t="s">
        <v>11177</v>
      </c>
      <c r="B1575" s="37" t="s">
        <v>11178</v>
      </c>
      <c r="C1575" s="37" t="s">
        <v>8598</v>
      </c>
      <c r="D1575" s="37" t="s">
        <v>11189</v>
      </c>
      <c r="E1575" s="37"/>
      <c r="F1575" s="37"/>
      <c r="G1575" s="37"/>
      <c r="H1575" s="37"/>
      <c r="I1575" s="37"/>
      <c r="J1575" s="37"/>
      <c r="K1575" s="37"/>
      <c r="L1575" s="37"/>
      <c r="M1575" s="37"/>
      <c r="N1575" s="37"/>
      <c r="O1575" s="37"/>
      <c r="P1575" s="37"/>
      <c r="Q1575">
        <f t="shared" si="72"/>
        <v>0</v>
      </c>
      <c r="R1575">
        <f t="shared" si="73"/>
        <v>0</v>
      </c>
      <c r="S1575" t="str">
        <f>VLOOKUP(C1575*1,effectif!A:BA,53,0)</f>
        <v>071566</v>
      </c>
      <c r="T1575">
        <f t="shared" si="74"/>
        <v>993344</v>
      </c>
    </row>
    <row r="1576" spans="1:20" x14ac:dyDescent="0.25">
      <c r="A1576" s="37" t="s">
        <v>11174</v>
      </c>
      <c r="B1576" s="37" t="s">
        <v>11175</v>
      </c>
      <c r="C1576" s="37" t="s">
        <v>7102</v>
      </c>
      <c r="D1576" s="37" t="s">
        <v>11750</v>
      </c>
      <c r="E1576" s="37"/>
      <c r="F1576" s="37"/>
      <c r="G1576" s="37"/>
      <c r="H1576" s="37"/>
      <c r="I1576" s="37"/>
      <c r="J1576" s="37"/>
      <c r="K1576" s="37"/>
      <c r="L1576" s="37"/>
      <c r="M1576" s="37"/>
      <c r="N1576" s="37"/>
      <c r="O1576" s="37"/>
      <c r="P1576" s="37"/>
      <c r="Q1576">
        <f t="shared" si="72"/>
        <v>0</v>
      </c>
      <c r="R1576">
        <f t="shared" si="73"/>
        <v>0</v>
      </c>
      <c r="S1576" t="str">
        <f>VLOOKUP(C1576*1,effectif!A:BA,53,0)</f>
        <v>700211</v>
      </c>
      <c r="T1576">
        <f t="shared" si="74"/>
        <v>700211</v>
      </c>
    </row>
    <row r="1577" spans="1:20" x14ac:dyDescent="0.25">
      <c r="A1577" s="37" t="s">
        <v>11174</v>
      </c>
      <c r="B1577" s="37" t="s">
        <v>11175</v>
      </c>
      <c r="C1577" s="37" t="s">
        <v>4085</v>
      </c>
      <c r="D1577" s="37" t="s">
        <v>11751</v>
      </c>
      <c r="E1577" s="37"/>
      <c r="F1577" s="37"/>
      <c r="G1577" s="37"/>
      <c r="H1577" s="37"/>
      <c r="I1577" s="37"/>
      <c r="J1577" s="37"/>
      <c r="K1577" s="37"/>
      <c r="L1577" s="37"/>
      <c r="M1577" s="37"/>
      <c r="N1577" s="37"/>
      <c r="O1577" s="37"/>
      <c r="P1577" s="37"/>
      <c r="Q1577">
        <f t="shared" si="72"/>
        <v>0</v>
      </c>
      <c r="R1577">
        <f t="shared" si="73"/>
        <v>0</v>
      </c>
      <c r="S1577" t="str">
        <f>VLOOKUP(C1577*1,effectif!A:BA,53,0)</f>
        <v>900577</v>
      </c>
      <c r="T1577">
        <f t="shared" si="74"/>
        <v>157759</v>
      </c>
    </row>
    <row r="1578" spans="1:20" x14ac:dyDescent="0.25">
      <c r="A1578" s="37" t="s">
        <v>11219</v>
      </c>
      <c r="B1578" s="37" t="s">
        <v>11220</v>
      </c>
      <c r="C1578" s="37" t="s">
        <v>14032</v>
      </c>
      <c r="D1578" s="37" t="s">
        <v>11752</v>
      </c>
      <c r="E1578" s="37"/>
      <c r="F1578" s="37"/>
      <c r="G1578" s="37"/>
      <c r="H1578" s="37"/>
      <c r="I1578" s="37"/>
      <c r="J1578" s="37"/>
      <c r="K1578" s="37"/>
      <c r="L1578" s="37"/>
      <c r="M1578" s="37"/>
      <c r="N1578" s="37"/>
      <c r="O1578" s="37"/>
      <c r="P1578" s="37"/>
      <c r="Q1578">
        <f t="shared" si="72"/>
        <v>0</v>
      </c>
      <c r="R1578">
        <f t="shared" si="73"/>
        <v>0</v>
      </c>
      <c r="S1578" t="e">
        <f>VLOOKUP(C1578*1,effectif!A:BA,53,0)</f>
        <v>#N/A</v>
      </c>
      <c r="T1578">
        <f t="shared" si="74"/>
        <v>129986</v>
      </c>
    </row>
    <row r="1579" spans="1:20" x14ac:dyDescent="0.25">
      <c r="A1579" s="37" t="s">
        <v>11219</v>
      </c>
      <c r="B1579" s="37" t="s">
        <v>11220</v>
      </c>
      <c r="C1579" s="37" t="s">
        <v>7253</v>
      </c>
      <c r="D1579" s="37" t="s">
        <v>11753</v>
      </c>
      <c r="E1579" s="37"/>
      <c r="F1579" s="37"/>
      <c r="G1579" s="37"/>
      <c r="H1579" s="37"/>
      <c r="I1579" s="37"/>
      <c r="J1579" s="37"/>
      <c r="K1579" s="37"/>
      <c r="L1579" s="37"/>
      <c r="M1579" s="37"/>
      <c r="N1579" s="37"/>
      <c r="O1579" s="37"/>
      <c r="P1579" s="37"/>
      <c r="Q1579">
        <f t="shared" si="72"/>
        <v>0</v>
      </c>
      <c r="R1579">
        <f t="shared" si="73"/>
        <v>0</v>
      </c>
      <c r="S1579">
        <f>VLOOKUP(C1579*1,effectif!A:BA,53,0)</f>
        <v>0</v>
      </c>
      <c r="T1579">
        <f t="shared" si="74"/>
        <v>303501</v>
      </c>
    </row>
    <row r="1580" spans="1:20" x14ac:dyDescent="0.25">
      <c r="A1580" s="37" t="s">
        <v>11172</v>
      </c>
      <c r="B1580" s="37" t="s">
        <v>11081</v>
      </c>
      <c r="C1580" s="37" t="s">
        <v>1906</v>
      </c>
      <c r="D1580" s="37" t="s">
        <v>11344</v>
      </c>
      <c r="E1580" s="37">
        <v>5.42</v>
      </c>
      <c r="F1580" s="37">
        <v>0.5</v>
      </c>
      <c r="G1580" s="37">
        <v>0.54</v>
      </c>
      <c r="H1580" s="37">
        <v>9.81</v>
      </c>
      <c r="I1580" s="37">
        <v>1.77</v>
      </c>
      <c r="J1580" s="37">
        <v>5.0599999999999996</v>
      </c>
      <c r="K1580" s="37">
        <v>20.22</v>
      </c>
      <c r="L1580" s="37">
        <v>4.49</v>
      </c>
      <c r="M1580" s="37">
        <v>4.62</v>
      </c>
      <c r="N1580" s="37">
        <v>22.87</v>
      </c>
      <c r="O1580" s="37">
        <v>5.9</v>
      </c>
      <c r="P1580" s="37">
        <v>6.82</v>
      </c>
      <c r="Q1580">
        <f t="shared" si="72"/>
        <v>15.23</v>
      </c>
      <c r="R1580">
        <f t="shared" si="73"/>
        <v>48.510000000000005</v>
      </c>
      <c r="S1580">
        <f>VLOOKUP(C1580*1,effectif!A:BA,53,0)</f>
        <v>0</v>
      </c>
      <c r="T1580">
        <f t="shared" si="74"/>
        <v>172115</v>
      </c>
    </row>
    <row r="1581" spans="1:20" x14ac:dyDescent="0.25">
      <c r="A1581" s="37" t="s">
        <v>11174</v>
      </c>
      <c r="B1581" s="37" t="s">
        <v>11175</v>
      </c>
      <c r="C1581" s="37" t="s">
        <v>7120</v>
      </c>
      <c r="D1581" s="37" t="s">
        <v>11345</v>
      </c>
      <c r="E1581" s="37"/>
      <c r="F1581" s="37"/>
      <c r="G1581" s="37"/>
      <c r="H1581" s="37"/>
      <c r="I1581" s="37"/>
      <c r="J1581" s="37"/>
      <c r="K1581" s="37"/>
      <c r="L1581" s="37"/>
      <c r="M1581" s="37"/>
      <c r="N1581" s="37"/>
      <c r="O1581" s="37"/>
      <c r="P1581" s="37"/>
      <c r="Q1581">
        <f t="shared" si="72"/>
        <v>0</v>
      </c>
      <c r="R1581">
        <f t="shared" si="73"/>
        <v>0</v>
      </c>
      <c r="S1581" t="str">
        <f>VLOOKUP(C1581*1,effectif!A:BA,53,0)</f>
        <v>070753</v>
      </c>
      <c r="T1581">
        <f t="shared" si="74"/>
        <v>70753</v>
      </c>
    </row>
    <row r="1582" spans="1:20" x14ac:dyDescent="0.25">
      <c r="A1582" s="37" t="s">
        <v>11174</v>
      </c>
      <c r="B1582" s="37" t="s">
        <v>11175</v>
      </c>
      <c r="C1582" s="37" t="s">
        <v>4445</v>
      </c>
      <c r="D1582" s="37" t="s">
        <v>11346</v>
      </c>
      <c r="E1582" s="37">
        <v>5.69</v>
      </c>
      <c r="F1582" s="37">
        <v>0.28000000000000003</v>
      </c>
      <c r="G1582" s="37">
        <v>1.67</v>
      </c>
      <c r="H1582" s="37">
        <v>11.7</v>
      </c>
      <c r="I1582" s="37">
        <v>3.9</v>
      </c>
      <c r="J1582" s="37">
        <v>15.19</v>
      </c>
      <c r="K1582" s="37">
        <v>31.5</v>
      </c>
      <c r="L1582" s="37">
        <v>10.37</v>
      </c>
      <c r="M1582" s="37">
        <v>12.05</v>
      </c>
      <c r="N1582" s="37">
        <v>27.32</v>
      </c>
      <c r="O1582" s="37">
        <v>6.9</v>
      </c>
      <c r="P1582" s="37">
        <v>11.78</v>
      </c>
      <c r="Q1582">
        <f t="shared" si="72"/>
        <v>17.39</v>
      </c>
      <c r="R1582">
        <f t="shared" si="73"/>
        <v>64.509999999999991</v>
      </c>
      <c r="S1582" t="str">
        <f>VLOOKUP(C1582*1,effectif!A:BA,53,0)</f>
        <v>071140</v>
      </c>
      <c r="T1582">
        <f t="shared" si="74"/>
        <v>300266</v>
      </c>
    </row>
    <row r="1583" spans="1:20" x14ac:dyDescent="0.25">
      <c r="A1583" s="37" t="s">
        <v>11177</v>
      </c>
      <c r="B1583" s="37" t="s">
        <v>11178</v>
      </c>
      <c r="C1583" s="37" t="s">
        <v>6328</v>
      </c>
      <c r="D1583" s="37" t="s">
        <v>11347</v>
      </c>
      <c r="E1583" s="37"/>
      <c r="F1583" s="37"/>
      <c r="G1583" s="37"/>
      <c r="H1583" s="37"/>
      <c r="I1583" s="37"/>
      <c r="J1583" s="37"/>
      <c r="K1583" s="37"/>
      <c r="L1583" s="37"/>
      <c r="M1583" s="37"/>
      <c r="N1583" s="37"/>
      <c r="O1583" s="37"/>
      <c r="P1583" s="37"/>
      <c r="Q1583">
        <f t="shared" si="72"/>
        <v>0</v>
      </c>
      <c r="R1583">
        <f t="shared" si="73"/>
        <v>0</v>
      </c>
      <c r="S1583" t="str">
        <f>VLOOKUP(C1583*1,effectif!A:BA,53,0)</f>
        <v>071140</v>
      </c>
      <c r="T1583">
        <f t="shared" si="74"/>
        <v>306148</v>
      </c>
    </row>
    <row r="1584" spans="1:20" x14ac:dyDescent="0.25">
      <c r="A1584" s="37" t="s">
        <v>11177</v>
      </c>
      <c r="B1584" s="37" t="s">
        <v>11178</v>
      </c>
      <c r="C1584" s="37" t="s">
        <v>10038</v>
      </c>
      <c r="D1584" s="37" t="s">
        <v>11348</v>
      </c>
      <c r="E1584" s="37">
        <v>1.65</v>
      </c>
      <c r="F1584" s="37">
        <v>0</v>
      </c>
      <c r="G1584" s="37">
        <v>0</v>
      </c>
      <c r="H1584" s="37">
        <v>15.19</v>
      </c>
      <c r="I1584" s="37">
        <v>4.24</v>
      </c>
      <c r="J1584" s="37">
        <v>21.82</v>
      </c>
      <c r="K1584" s="37">
        <v>45.94</v>
      </c>
      <c r="L1584" s="37">
        <v>15.52</v>
      </c>
      <c r="M1584" s="37">
        <v>20.98</v>
      </c>
      <c r="N1584" s="37">
        <v>18.02</v>
      </c>
      <c r="O1584" s="37">
        <v>13</v>
      </c>
      <c r="P1584" s="37">
        <v>0</v>
      </c>
      <c r="Q1584">
        <f t="shared" si="72"/>
        <v>16.84</v>
      </c>
      <c r="R1584">
        <f t="shared" si="73"/>
        <v>65.61</v>
      </c>
      <c r="S1584" t="str">
        <f>VLOOKUP(C1584*1,effectif!A:BA,53,0)</f>
        <v>071140</v>
      </c>
      <c r="T1584">
        <f t="shared" si="74"/>
        <v>305082</v>
      </c>
    </row>
    <row r="1585" spans="1:20" x14ac:dyDescent="0.25">
      <c r="A1585" s="37" t="s">
        <v>11177</v>
      </c>
      <c r="B1585" s="37" t="s">
        <v>11178</v>
      </c>
      <c r="C1585" s="37" t="s">
        <v>7223</v>
      </c>
      <c r="D1585" s="37" t="s">
        <v>11349</v>
      </c>
      <c r="E1585" s="37"/>
      <c r="F1585" s="37"/>
      <c r="G1585" s="37"/>
      <c r="H1585" s="37"/>
      <c r="I1585" s="37"/>
      <c r="J1585" s="37"/>
      <c r="K1585" s="37"/>
      <c r="L1585" s="37"/>
      <c r="M1585" s="37"/>
      <c r="N1585" s="37"/>
      <c r="O1585" s="37"/>
      <c r="P1585" s="37"/>
      <c r="Q1585">
        <f t="shared" si="72"/>
        <v>0</v>
      </c>
      <c r="R1585">
        <f t="shared" si="73"/>
        <v>0</v>
      </c>
      <c r="S1585" t="str">
        <f>VLOOKUP(C1585*1,effectif!A:BA,53,0)</f>
        <v>071140</v>
      </c>
      <c r="T1585">
        <f t="shared" si="74"/>
        <v>306349</v>
      </c>
    </row>
    <row r="1586" spans="1:20" x14ac:dyDescent="0.25">
      <c r="A1586" s="37" t="s">
        <v>11177</v>
      </c>
      <c r="B1586" s="37" t="s">
        <v>11178</v>
      </c>
      <c r="C1586" s="37" t="s">
        <v>8527</v>
      </c>
      <c r="D1586" s="37" t="s">
        <v>11350</v>
      </c>
      <c r="E1586" s="37">
        <v>14.54</v>
      </c>
      <c r="F1586" s="37">
        <v>3.93</v>
      </c>
      <c r="G1586" s="37">
        <v>0</v>
      </c>
      <c r="H1586" s="37">
        <v>13.31</v>
      </c>
      <c r="I1586" s="37">
        <v>2.35</v>
      </c>
      <c r="J1586" s="37">
        <v>0</v>
      </c>
      <c r="K1586" s="37">
        <v>27.25</v>
      </c>
      <c r="L1586" s="37">
        <v>13.86</v>
      </c>
      <c r="M1586" s="37">
        <v>34.090000000000003</v>
      </c>
      <c r="N1586" s="37">
        <v>28.81</v>
      </c>
      <c r="O1586" s="37">
        <v>0</v>
      </c>
      <c r="P1586" s="37">
        <v>29.43</v>
      </c>
      <c r="Q1586">
        <f t="shared" si="72"/>
        <v>27.85</v>
      </c>
      <c r="R1586">
        <f t="shared" si="73"/>
        <v>70.599999999999994</v>
      </c>
      <c r="S1586" t="str">
        <f>VLOOKUP(C1586*1,effectif!A:BA,53,0)</f>
        <v>071140</v>
      </c>
      <c r="T1586">
        <f t="shared" si="74"/>
        <v>305089</v>
      </c>
    </row>
    <row r="1587" spans="1:20" x14ac:dyDescent="0.25">
      <c r="A1587" s="37" t="s">
        <v>11177</v>
      </c>
      <c r="B1587" s="37" t="s">
        <v>11178</v>
      </c>
      <c r="C1587" s="37" t="s">
        <v>5908</v>
      </c>
      <c r="D1587" s="37" t="s">
        <v>11351</v>
      </c>
      <c r="E1587" s="37">
        <v>8.8000000000000007</v>
      </c>
      <c r="F1587" s="37">
        <v>0</v>
      </c>
      <c r="G1587" s="37">
        <v>0</v>
      </c>
      <c r="H1587" s="37"/>
      <c r="I1587" s="37"/>
      <c r="J1587" s="37"/>
      <c r="K1587" s="37"/>
      <c r="L1587" s="37"/>
      <c r="M1587" s="37"/>
      <c r="N1587" s="37"/>
      <c r="O1587" s="37"/>
      <c r="P1587" s="37"/>
      <c r="Q1587">
        <f t="shared" si="72"/>
        <v>8.8000000000000007</v>
      </c>
      <c r="R1587">
        <f t="shared" si="73"/>
        <v>8.8000000000000007</v>
      </c>
      <c r="S1587" t="str">
        <f>VLOOKUP(C1587*1,effectif!A:BA,53,0)</f>
        <v>071140</v>
      </c>
      <c r="T1587">
        <f t="shared" si="74"/>
        <v>305665</v>
      </c>
    </row>
    <row r="1588" spans="1:20" x14ac:dyDescent="0.25">
      <c r="A1588" s="37" t="s">
        <v>11177</v>
      </c>
      <c r="B1588" s="37" t="s">
        <v>11178</v>
      </c>
      <c r="C1588" s="37" t="s">
        <v>4456</v>
      </c>
      <c r="D1588" s="37" t="s">
        <v>11352</v>
      </c>
      <c r="E1588" s="37">
        <v>7.01</v>
      </c>
      <c r="F1588" s="37">
        <v>0.11</v>
      </c>
      <c r="G1588" s="37">
        <v>6.71</v>
      </c>
      <c r="H1588" s="37">
        <v>11.19</v>
      </c>
      <c r="I1588" s="37">
        <v>0</v>
      </c>
      <c r="J1588" s="37">
        <v>11.53</v>
      </c>
      <c r="K1588" s="37">
        <v>3.64</v>
      </c>
      <c r="L1588" s="37">
        <v>0</v>
      </c>
      <c r="M1588" s="37">
        <v>0</v>
      </c>
      <c r="N1588" s="37">
        <v>41.5</v>
      </c>
      <c r="O1588" s="37">
        <v>0</v>
      </c>
      <c r="P1588" s="37">
        <v>0</v>
      </c>
      <c r="Q1588">
        <f t="shared" si="72"/>
        <v>18.2</v>
      </c>
      <c r="R1588">
        <f t="shared" si="73"/>
        <v>52.15</v>
      </c>
      <c r="S1588" t="str">
        <f>VLOOKUP(C1588*1,effectif!A:BA,53,0)</f>
        <v>071140</v>
      </c>
      <c r="T1588">
        <f t="shared" si="74"/>
        <v>303928</v>
      </c>
    </row>
    <row r="1589" spans="1:20" x14ac:dyDescent="0.25">
      <c r="A1589" s="37" t="s">
        <v>11177</v>
      </c>
      <c r="B1589" s="37" t="s">
        <v>11178</v>
      </c>
      <c r="C1589" s="37" t="s">
        <v>8519</v>
      </c>
      <c r="D1589" s="37" t="s">
        <v>11353</v>
      </c>
      <c r="E1589" s="37">
        <v>7.16</v>
      </c>
      <c r="F1589" s="37">
        <v>0</v>
      </c>
      <c r="G1589" s="37">
        <v>0</v>
      </c>
      <c r="H1589" s="37">
        <v>9.86</v>
      </c>
      <c r="I1589" s="37">
        <v>0</v>
      </c>
      <c r="J1589" s="37">
        <v>0</v>
      </c>
      <c r="K1589" s="37">
        <v>17.579999999999998</v>
      </c>
      <c r="L1589" s="37">
        <v>1.61</v>
      </c>
      <c r="M1589" s="37">
        <v>0</v>
      </c>
      <c r="N1589" s="37">
        <v>37.020000000000003</v>
      </c>
      <c r="O1589" s="37">
        <v>4.13</v>
      </c>
      <c r="P1589" s="37">
        <v>5.83</v>
      </c>
      <c r="Q1589">
        <f t="shared" si="72"/>
        <v>17.02</v>
      </c>
      <c r="R1589">
        <f t="shared" si="73"/>
        <v>61.760000000000005</v>
      </c>
      <c r="S1589" t="str">
        <f>VLOOKUP(C1589*1,effectif!A:BA,53,0)</f>
        <v>071140</v>
      </c>
      <c r="T1589">
        <f t="shared" si="74"/>
        <v>304302</v>
      </c>
    </row>
    <row r="1590" spans="1:20" x14ac:dyDescent="0.25">
      <c r="A1590" s="37" t="s">
        <v>11177</v>
      </c>
      <c r="B1590" s="37" t="s">
        <v>11178</v>
      </c>
      <c r="C1590" s="37" t="s">
        <v>4440</v>
      </c>
      <c r="D1590" s="37" t="s">
        <v>11354</v>
      </c>
      <c r="E1590" s="37">
        <v>0</v>
      </c>
      <c r="F1590" s="37"/>
      <c r="G1590" s="37"/>
      <c r="H1590" s="37"/>
      <c r="I1590" s="37"/>
      <c r="J1590" s="37"/>
      <c r="K1590" s="37"/>
      <c r="L1590" s="37"/>
      <c r="M1590" s="37"/>
      <c r="N1590" s="37"/>
      <c r="O1590" s="37"/>
      <c r="P1590" s="37"/>
      <c r="Q1590">
        <f t="shared" si="72"/>
        <v>0</v>
      </c>
      <c r="R1590">
        <f t="shared" si="73"/>
        <v>0</v>
      </c>
      <c r="S1590" t="str">
        <f>VLOOKUP(C1590*1,effectif!A:BA,53,0)</f>
        <v>071140</v>
      </c>
      <c r="T1590">
        <f t="shared" si="74"/>
        <v>305746</v>
      </c>
    </row>
    <row r="1591" spans="1:20" x14ac:dyDescent="0.25">
      <c r="A1591" s="37" t="s">
        <v>11177</v>
      </c>
      <c r="B1591" s="37" t="s">
        <v>11178</v>
      </c>
      <c r="C1591" s="37" t="s">
        <v>7227</v>
      </c>
      <c r="D1591" s="37" t="s">
        <v>11189</v>
      </c>
      <c r="E1591" s="37"/>
      <c r="F1591" s="37"/>
      <c r="G1591" s="37"/>
      <c r="H1591" s="37"/>
      <c r="I1591" s="37"/>
      <c r="J1591" s="37"/>
      <c r="K1591" s="37"/>
      <c r="L1591" s="37"/>
      <c r="M1591" s="37"/>
      <c r="N1591" s="37"/>
      <c r="O1591" s="37"/>
      <c r="P1591" s="37"/>
      <c r="Q1591">
        <f t="shared" si="72"/>
        <v>0</v>
      </c>
      <c r="R1591">
        <f t="shared" si="73"/>
        <v>0</v>
      </c>
      <c r="S1591" t="str">
        <f>VLOOKUP(C1591*1,effectif!A:BA,53,0)</f>
        <v>071140</v>
      </c>
      <c r="T1591">
        <f t="shared" si="74"/>
        <v>98861</v>
      </c>
    </row>
    <row r="1592" spans="1:20" x14ac:dyDescent="0.25">
      <c r="A1592" s="37" t="s">
        <v>11177</v>
      </c>
      <c r="B1592" s="37" t="s">
        <v>11178</v>
      </c>
      <c r="C1592" s="37" t="s">
        <v>10403</v>
      </c>
      <c r="D1592" s="37" t="s">
        <v>11189</v>
      </c>
      <c r="E1592" s="37"/>
      <c r="F1592" s="37"/>
      <c r="G1592" s="37"/>
      <c r="H1592" s="37"/>
      <c r="I1592" s="37"/>
      <c r="J1592" s="37"/>
      <c r="K1592" s="37"/>
      <c r="L1592" s="37"/>
      <c r="M1592" s="37"/>
      <c r="N1592" s="37"/>
      <c r="O1592" s="37"/>
      <c r="P1592" s="37"/>
      <c r="Q1592">
        <f t="shared" si="72"/>
        <v>0</v>
      </c>
      <c r="R1592">
        <f t="shared" si="73"/>
        <v>0</v>
      </c>
      <c r="S1592" t="str">
        <f>VLOOKUP(C1592*1,effectif!A:BA,53,0)</f>
        <v>071140</v>
      </c>
      <c r="T1592">
        <f t="shared" si="74"/>
        <v>96798</v>
      </c>
    </row>
    <row r="1593" spans="1:20" x14ac:dyDescent="0.25">
      <c r="A1593" s="37" t="s">
        <v>11177</v>
      </c>
      <c r="B1593" s="37" t="s">
        <v>11178</v>
      </c>
      <c r="C1593" s="37" t="s">
        <v>9024</v>
      </c>
      <c r="D1593" s="37" t="s">
        <v>11189</v>
      </c>
      <c r="E1593" s="37"/>
      <c r="F1593" s="37"/>
      <c r="G1593" s="37"/>
      <c r="H1593" s="37"/>
      <c r="I1593" s="37"/>
      <c r="J1593" s="37"/>
      <c r="K1593" s="37"/>
      <c r="L1593" s="37"/>
      <c r="M1593" s="37"/>
      <c r="N1593" s="37"/>
      <c r="O1593" s="37"/>
      <c r="P1593" s="37"/>
      <c r="Q1593">
        <f t="shared" si="72"/>
        <v>0</v>
      </c>
      <c r="R1593">
        <f t="shared" si="73"/>
        <v>0</v>
      </c>
      <c r="S1593" t="str">
        <f>VLOOKUP(C1593*1,effectif!A:BA,53,0)</f>
        <v>071140</v>
      </c>
      <c r="T1593">
        <f t="shared" si="74"/>
        <v>992483</v>
      </c>
    </row>
    <row r="1594" spans="1:20" x14ac:dyDescent="0.25">
      <c r="A1594" s="37" t="s">
        <v>11177</v>
      </c>
      <c r="B1594" s="37" t="s">
        <v>11178</v>
      </c>
      <c r="C1594" s="37" t="s">
        <v>8993</v>
      </c>
      <c r="D1594" s="37" t="s">
        <v>11189</v>
      </c>
      <c r="E1594" s="37"/>
      <c r="F1594" s="37"/>
      <c r="G1594" s="37"/>
      <c r="H1594" s="37"/>
      <c r="I1594" s="37"/>
      <c r="J1594" s="37"/>
      <c r="K1594" s="37"/>
      <c r="L1594" s="37"/>
      <c r="M1594" s="37"/>
      <c r="N1594" s="37"/>
      <c r="O1594" s="37"/>
      <c r="P1594" s="37"/>
      <c r="Q1594">
        <f t="shared" si="72"/>
        <v>0</v>
      </c>
      <c r="R1594">
        <f t="shared" si="73"/>
        <v>0</v>
      </c>
      <c r="S1594" t="str">
        <f>VLOOKUP(C1594*1,effectif!A:BA,53,0)</f>
        <v>071140</v>
      </c>
      <c r="T1594">
        <f t="shared" si="74"/>
        <v>992618</v>
      </c>
    </row>
    <row r="1595" spans="1:20" x14ac:dyDescent="0.25">
      <c r="A1595" s="37" t="s">
        <v>11177</v>
      </c>
      <c r="B1595" s="37" t="s">
        <v>11178</v>
      </c>
      <c r="C1595" s="37" t="s">
        <v>8516</v>
      </c>
      <c r="D1595" s="37" t="s">
        <v>11189</v>
      </c>
      <c r="E1595" s="37"/>
      <c r="F1595" s="37"/>
      <c r="G1595" s="37"/>
      <c r="H1595" s="37"/>
      <c r="I1595" s="37"/>
      <c r="J1595" s="37"/>
      <c r="K1595" s="37"/>
      <c r="L1595" s="37"/>
      <c r="M1595" s="37"/>
      <c r="N1595" s="37"/>
      <c r="O1595" s="37"/>
      <c r="P1595" s="37"/>
      <c r="Q1595">
        <f t="shared" si="72"/>
        <v>0</v>
      </c>
      <c r="R1595">
        <f t="shared" si="73"/>
        <v>0</v>
      </c>
      <c r="S1595" t="str">
        <f>VLOOKUP(C1595*1,effectif!A:BA,53,0)</f>
        <v>071140</v>
      </c>
      <c r="T1595">
        <f t="shared" si="74"/>
        <v>993416</v>
      </c>
    </row>
    <row r="1596" spans="1:20" x14ac:dyDescent="0.25">
      <c r="A1596" s="37" t="s">
        <v>11174</v>
      </c>
      <c r="B1596" s="37" t="s">
        <v>11175</v>
      </c>
      <c r="C1596" s="37" t="s">
        <v>6992</v>
      </c>
      <c r="D1596" s="37" t="s">
        <v>11355</v>
      </c>
      <c r="E1596" s="37"/>
      <c r="F1596" s="37"/>
      <c r="G1596" s="37"/>
      <c r="H1596" s="37"/>
      <c r="I1596" s="37"/>
      <c r="J1596" s="37"/>
      <c r="K1596" s="37"/>
      <c r="L1596" s="37"/>
      <c r="M1596" s="37"/>
      <c r="N1596" s="37"/>
      <c r="O1596" s="37"/>
      <c r="P1596" s="37"/>
      <c r="Q1596">
        <f t="shared" si="72"/>
        <v>0</v>
      </c>
      <c r="R1596">
        <f t="shared" si="73"/>
        <v>0</v>
      </c>
      <c r="S1596" t="str">
        <f>VLOOKUP(C1596*1,effectif!A:BA,53,0)</f>
        <v>071142</v>
      </c>
      <c r="T1596">
        <f t="shared" si="74"/>
        <v>71142</v>
      </c>
    </row>
    <row r="1597" spans="1:20" x14ac:dyDescent="0.25">
      <c r="A1597" s="37" t="s">
        <v>11174</v>
      </c>
      <c r="B1597" s="37" t="s">
        <v>11175</v>
      </c>
      <c r="C1597" s="37" t="s">
        <v>2960</v>
      </c>
      <c r="D1597" s="37" t="s">
        <v>11356</v>
      </c>
      <c r="E1597" s="37">
        <v>3.05</v>
      </c>
      <c r="F1597" s="37">
        <v>0.95</v>
      </c>
      <c r="G1597" s="37">
        <v>0</v>
      </c>
      <c r="H1597" s="37">
        <v>8.85</v>
      </c>
      <c r="I1597" s="37">
        <v>1.75</v>
      </c>
      <c r="J1597" s="37">
        <v>1.42</v>
      </c>
      <c r="K1597" s="37">
        <v>14.52</v>
      </c>
      <c r="L1597" s="37">
        <v>1.68</v>
      </c>
      <c r="M1597" s="37">
        <v>4.3899999999999997</v>
      </c>
      <c r="N1597" s="37">
        <v>20.98</v>
      </c>
      <c r="O1597" s="37">
        <v>3.48</v>
      </c>
      <c r="P1597" s="37">
        <v>7.87</v>
      </c>
      <c r="Q1597">
        <f t="shared" si="72"/>
        <v>11.899999999999999</v>
      </c>
      <c r="R1597">
        <f t="shared" si="73"/>
        <v>38.549999999999997</v>
      </c>
      <c r="S1597" t="str">
        <f>VLOOKUP(C1597*1,effectif!A:BA,53,0)</f>
        <v>071409</v>
      </c>
      <c r="T1597">
        <f t="shared" si="74"/>
        <v>304764</v>
      </c>
    </row>
    <row r="1598" spans="1:20" x14ac:dyDescent="0.25">
      <c r="A1598" s="37" t="s">
        <v>11177</v>
      </c>
      <c r="B1598" s="37" t="s">
        <v>11178</v>
      </c>
      <c r="C1598" s="37" t="s">
        <v>4126</v>
      </c>
      <c r="D1598" s="37" t="s">
        <v>11357</v>
      </c>
      <c r="E1598" s="37">
        <v>1.52</v>
      </c>
      <c r="F1598" s="37">
        <v>3.08</v>
      </c>
      <c r="G1598" s="37">
        <v>0</v>
      </c>
      <c r="H1598" s="37">
        <v>5.91</v>
      </c>
      <c r="I1598" s="37">
        <v>4.37</v>
      </c>
      <c r="J1598" s="37">
        <v>0</v>
      </c>
      <c r="K1598" s="37">
        <v>16.86</v>
      </c>
      <c r="L1598" s="37">
        <v>0</v>
      </c>
      <c r="M1598" s="37">
        <v>0</v>
      </c>
      <c r="N1598" s="37">
        <v>21.03</v>
      </c>
      <c r="O1598" s="37">
        <v>0.54</v>
      </c>
      <c r="P1598" s="37">
        <v>18.05</v>
      </c>
      <c r="Q1598">
        <f t="shared" si="72"/>
        <v>7.43</v>
      </c>
      <c r="R1598">
        <f t="shared" si="73"/>
        <v>39.409999999999997</v>
      </c>
      <c r="S1598" t="str">
        <f>VLOOKUP(C1598*1,effectif!A:BA,53,0)</f>
        <v>071409</v>
      </c>
      <c r="T1598">
        <f t="shared" si="74"/>
        <v>302767</v>
      </c>
    </row>
    <row r="1599" spans="1:20" x14ac:dyDescent="0.25">
      <c r="A1599" s="37" t="s">
        <v>11177</v>
      </c>
      <c r="B1599" s="37" t="s">
        <v>11178</v>
      </c>
      <c r="C1599" s="37" t="s">
        <v>6567</v>
      </c>
      <c r="D1599" s="37" t="s">
        <v>11358</v>
      </c>
      <c r="E1599" s="37">
        <v>1.1100000000000001</v>
      </c>
      <c r="F1599" s="37">
        <v>0</v>
      </c>
      <c r="G1599" s="37">
        <v>0</v>
      </c>
      <c r="H1599" s="37">
        <v>6.02</v>
      </c>
      <c r="I1599" s="37">
        <v>1.06</v>
      </c>
      <c r="J1599" s="37">
        <v>10.26</v>
      </c>
      <c r="K1599" s="37">
        <v>10.79</v>
      </c>
      <c r="L1599" s="37">
        <v>0</v>
      </c>
      <c r="M1599" s="37">
        <v>7.68</v>
      </c>
      <c r="N1599" s="37">
        <v>4.82</v>
      </c>
      <c r="O1599" s="37">
        <v>0</v>
      </c>
      <c r="P1599" s="37">
        <v>0</v>
      </c>
      <c r="Q1599">
        <f t="shared" si="72"/>
        <v>7.13</v>
      </c>
      <c r="R1599">
        <f t="shared" si="73"/>
        <v>16.72</v>
      </c>
      <c r="S1599" t="str">
        <f>VLOOKUP(C1599*1,effectif!A:BA,53,0)</f>
        <v>071409</v>
      </c>
      <c r="T1599">
        <f t="shared" si="74"/>
        <v>305266</v>
      </c>
    </row>
    <row r="1600" spans="1:20" x14ac:dyDescent="0.25">
      <c r="A1600" s="37" t="s">
        <v>11177</v>
      </c>
      <c r="B1600" s="37" t="s">
        <v>11178</v>
      </c>
      <c r="C1600" s="37" t="s">
        <v>6513</v>
      </c>
      <c r="D1600" s="37" t="s">
        <v>11359</v>
      </c>
      <c r="E1600" s="37">
        <v>3.14</v>
      </c>
      <c r="F1600" s="37">
        <v>0.62</v>
      </c>
      <c r="G1600" s="37">
        <v>0</v>
      </c>
      <c r="H1600" s="37">
        <v>8.5299999999999994</v>
      </c>
      <c r="I1600" s="37">
        <v>3.72</v>
      </c>
      <c r="J1600" s="37">
        <v>2.57</v>
      </c>
      <c r="K1600" s="37">
        <v>14.61</v>
      </c>
      <c r="L1600" s="37">
        <v>3.44</v>
      </c>
      <c r="M1600" s="37">
        <v>13.03</v>
      </c>
      <c r="N1600" s="37">
        <v>22.97</v>
      </c>
      <c r="O1600" s="37">
        <v>5.95</v>
      </c>
      <c r="P1600" s="37">
        <v>8.09</v>
      </c>
      <c r="Q1600">
        <f t="shared" si="72"/>
        <v>11.67</v>
      </c>
      <c r="R1600">
        <f t="shared" si="73"/>
        <v>40.72</v>
      </c>
      <c r="S1600" t="str">
        <f>VLOOKUP(C1600*1,effectif!A:BA,53,0)</f>
        <v>071409</v>
      </c>
      <c r="T1600">
        <f t="shared" si="74"/>
        <v>300552</v>
      </c>
    </row>
    <row r="1601" spans="1:20" x14ac:dyDescent="0.25">
      <c r="A1601" s="37" t="s">
        <v>11177</v>
      </c>
      <c r="B1601" s="37" t="s">
        <v>11178</v>
      </c>
      <c r="C1601" s="37" t="s">
        <v>6911</v>
      </c>
      <c r="D1601" s="37" t="s">
        <v>11360</v>
      </c>
      <c r="E1601" s="37">
        <v>2.06</v>
      </c>
      <c r="F1601" s="37">
        <v>3.16</v>
      </c>
      <c r="G1601" s="37">
        <v>0</v>
      </c>
      <c r="H1601" s="37">
        <v>12.93</v>
      </c>
      <c r="I1601" s="37">
        <v>2.78</v>
      </c>
      <c r="J1601" s="37">
        <v>0</v>
      </c>
      <c r="K1601" s="37">
        <v>18.309999999999999</v>
      </c>
      <c r="L1601" s="37">
        <v>4.6500000000000004</v>
      </c>
      <c r="M1601" s="37">
        <v>0</v>
      </c>
      <c r="N1601" s="37">
        <v>13.5</v>
      </c>
      <c r="O1601" s="37">
        <v>20.97</v>
      </c>
      <c r="P1601" s="37">
        <v>0</v>
      </c>
      <c r="Q1601">
        <f t="shared" si="72"/>
        <v>14.99</v>
      </c>
      <c r="R1601">
        <f t="shared" si="73"/>
        <v>33.869999999999997</v>
      </c>
      <c r="S1601" t="str">
        <f>VLOOKUP(C1601*1,effectif!A:BA,53,0)</f>
        <v>071409</v>
      </c>
      <c r="T1601">
        <f t="shared" si="74"/>
        <v>305239</v>
      </c>
    </row>
    <row r="1602" spans="1:20" x14ac:dyDescent="0.25">
      <c r="A1602" s="37" t="s">
        <v>11177</v>
      </c>
      <c r="B1602" s="37" t="s">
        <v>11178</v>
      </c>
      <c r="C1602" s="37" t="s">
        <v>8537</v>
      </c>
      <c r="D1602" s="37" t="s">
        <v>11361</v>
      </c>
      <c r="E1602" s="37">
        <v>0</v>
      </c>
      <c r="F1602" s="37">
        <v>0</v>
      </c>
      <c r="G1602" s="37"/>
      <c r="H1602" s="37">
        <v>0</v>
      </c>
      <c r="I1602" s="37">
        <v>0</v>
      </c>
      <c r="J1602" s="37"/>
      <c r="K1602" s="37">
        <v>20.43</v>
      </c>
      <c r="L1602" s="37">
        <v>0</v>
      </c>
      <c r="M1602" s="37">
        <v>0</v>
      </c>
      <c r="N1602" s="37">
        <v>30.48</v>
      </c>
      <c r="O1602" s="37">
        <v>9.49</v>
      </c>
      <c r="P1602" s="37">
        <v>0</v>
      </c>
      <c r="Q1602">
        <f t="shared" si="72"/>
        <v>0</v>
      </c>
      <c r="R1602">
        <f t="shared" si="73"/>
        <v>50.91</v>
      </c>
      <c r="S1602" t="str">
        <f>VLOOKUP(C1602*1,effectif!A:BA,53,0)</f>
        <v>071409</v>
      </c>
      <c r="T1602">
        <f t="shared" si="74"/>
        <v>302343</v>
      </c>
    </row>
    <row r="1603" spans="1:20" x14ac:dyDescent="0.25">
      <c r="A1603" s="37" t="s">
        <v>11177</v>
      </c>
      <c r="B1603" s="37" t="s">
        <v>11178</v>
      </c>
      <c r="C1603" s="37" t="s">
        <v>4706</v>
      </c>
      <c r="D1603" s="37" t="s">
        <v>11362</v>
      </c>
      <c r="E1603" s="37">
        <v>2.2799999999999998</v>
      </c>
      <c r="F1603" s="37">
        <v>0</v>
      </c>
      <c r="G1603" s="37">
        <v>0</v>
      </c>
      <c r="H1603" s="37">
        <v>2.65</v>
      </c>
      <c r="I1603" s="37">
        <v>0</v>
      </c>
      <c r="J1603" s="37">
        <v>0</v>
      </c>
      <c r="K1603" s="37">
        <v>1.81</v>
      </c>
      <c r="L1603" s="37">
        <v>0</v>
      </c>
      <c r="M1603" s="37">
        <v>0</v>
      </c>
      <c r="N1603" s="37">
        <v>25.81</v>
      </c>
      <c r="O1603" s="37"/>
      <c r="P1603" s="37"/>
      <c r="Q1603">
        <f t="shared" ref="Q1603:Q1666" si="75">IFERROR(E1603+H1603,0)</f>
        <v>4.93</v>
      </c>
      <c r="R1603">
        <f t="shared" ref="R1603:R1666" si="76">IFERROR(E1603+K1603+N1603,0)</f>
        <v>29.9</v>
      </c>
      <c r="S1603" t="str">
        <f>VLOOKUP(C1603*1,effectif!A:BA,53,0)</f>
        <v>071409</v>
      </c>
      <c r="T1603">
        <f t="shared" ref="T1603:T1666" si="77">C1603*1</f>
        <v>303171</v>
      </c>
    </row>
    <row r="1604" spans="1:20" x14ac:dyDescent="0.25">
      <c r="A1604" s="37" t="s">
        <v>11177</v>
      </c>
      <c r="B1604" s="37" t="s">
        <v>11178</v>
      </c>
      <c r="C1604" s="37" t="s">
        <v>2956</v>
      </c>
      <c r="D1604" s="37" t="s">
        <v>11363</v>
      </c>
      <c r="E1604" s="37"/>
      <c r="F1604" s="37"/>
      <c r="G1604" s="37"/>
      <c r="H1604" s="37"/>
      <c r="I1604" s="37"/>
      <c r="J1604" s="37"/>
      <c r="K1604" s="37"/>
      <c r="L1604" s="37"/>
      <c r="M1604" s="37"/>
      <c r="N1604" s="37"/>
      <c r="O1604" s="37"/>
      <c r="P1604" s="37"/>
      <c r="Q1604">
        <f t="shared" si="75"/>
        <v>0</v>
      </c>
      <c r="R1604">
        <f t="shared" si="76"/>
        <v>0</v>
      </c>
      <c r="S1604" t="str">
        <f>VLOOKUP(C1604*1,effectif!A:BA,53,0)</f>
        <v>071409</v>
      </c>
      <c r="T1604">
        <f t="shared" si="77"/>
        <v>306347</v>
      </c>
    </row>
    <row r="1605" spans="1:20" x14ac:dyDescent="0.25">
      <c r="A1605" s="37" t="s">
        <v>11177</v>
      </c>
      <c r="B1605" s="37" t="s">
        <v>11178</v>
      </c>
      <c r="C1605" s="37" t="s">
        <v>6858</v>
      </c>
      <c r="D1605" s="37" t="s">
        <v>11364</v>
      </c>
      <c r="E1605" s="37">
        <v>6.86</v>
      </c>
      <c r="F1605" s="37">
        <v>0</v>
      </c>
      <c r="G1605" s="37">
        <v>0</v>
      </c>
      <c r="H1605" s="37">
        <v>11.98</v>
      </c>
      <c r="I1605" s="37">
        <v>0</v>
      </c>
      <c r="J1605" s="37">
        <v>0</v>
      </c>
      <c r="K1605" s="37">
        <v>10.36</v>
      </c>
      <c r="L1605" s="37">
        <v>0</v>
      </c>
      <c r="M1605" s="37">
        <v>0</v>
      </c>
      <c r="N1605" s="37">
        <v>14.92</v>
      </c>
      <c r="O1605" s="37">
        <v>0</v>
      </c>
      <c r="P1605" s="37">
        <v>9.0299999999999994</v>
      </c>
      <c r="Q1605">
        <f t="shared" si="75"/>
        <v>18.84</v>
      </c>
      <c r="R1605">
        <f t="shared" si="76"/>
        <v>32.14</v>
      </c>
      <c r="S1605" t="str">
        <f>VLOOKUP(C1605*1,effectif!A:BA,53,0)</f>
        <v>071409</v>
      </c>
      <c r="T1605">
        <f t="shared" si="77"/>
        <v>304027</v>
      </c>
    </row>
    <row r="1606" spans="1:20" x14ac:dyDescent="0.25">
      <c r="A1606" s="37" t="s">
        <v>11177</v>
      </c>
      <c r="B1606" s="37" t="s">
        <v>11178</v>
      </c>
      <c r="C1606" s="37" t="s">
        <v>7487</v>
      </c>
      <c r="D1606" s="37" t="s">
        <v>11365</v>
      </c>
      <c r="E1606" s="37">
        <v>5.61</v>
      </c>
      <c r="F1606" s="37">
        <v>0</v>
      </c>
      <c r="G1606" s="37">
        <v>0</v>
      </c>
      <c r="H1606" s="37">
        <v>13.68</v>
      </c>
      <c r="I1606" s="37">
        <v>0</v>
      </c>
      <c r="J1606" s="37">
        <v>0</v>
      </c>
      <c r="K1606" s="37">
        <v>18.600000000000001</v>
      </c>
      <c r="L1606" s="37">
        <v>3.47</v>
      </c>
      <c r="M1606" s="37">
        <v>0</v>
      </c>
      <c r="N1606" s="37">
        <v>25.19</v>
      </c>
      <c r="O1606" s="37">
        <v>3.52</v>
      </c>
      <c r="P1606" s="37">
        <v>0</v>
      </c>
      <c r="Q1606">
        <f t="shared" si="75"/>
        <v>19.29</v>
      </c>
      <c r="R1606">
        <f t="shared" si="76"/>
        <v>49.400000000000006</v>
      </c>
      <c r="S1606" t="str">
        <f>VLOOKUP(C1606*1,effectif!A:BA,53,0)</f>
        <v>071409</v>
      </c>
      <c r="T1606">
        <f t="shared" si="77"/>
        <v>193038</v>
      </c>
    </row>
    <row r="1607" spans="1:20" x14ac:dyDescent="0.25">
      <c r="A1607" s="37" t="s">
        <v>11177</v>
      </c>
      <c r="B1607" s="37" t="s">
        <v>11178</v>
      </c>
      <c r="C1607" s="37" t="s">
        <v>10720</v>
      </c>
      <c r="D1607" s="37" t="s">
        <v>11189</v>
      </c>
      <c r="E1607" s="37"/>
      <c r="F1607" s="37"/>
      <c r="G1607" s="37"/>
      <c r="H1607" s="37"/>
      <c r="I1607" s="37"/>
      <c r="J1607" s="37"/>
      <c r="K1607" s="37"/>
      <c r="L1607" s="37"/>
      <c r="M1607" s="37"/>
      <c r="N1607" s="37"/>
      <c r="O1607" s="37"/>
      <c r="P1607" s="37"/>
      <c r="Q1607">
        <f t="shared" si="75"/>
        <v>0</v>
      </c>
      <c r="R1607">
        <f t="shared" si="76"/>
        <v>0</v>
      </c>
      <c r="S1607" t="str">
        <f>VLOOKUP(C1607*1,effectif!A:BA,53,0)</f>
        <v>071409</v>
      </c>
      <c r="T1607">
        <f t="shared" si="77"/>
        <v>96047</v>
      </c>
    </row>
    <row r="1608" spans="1:20" x14ac:dyDescent="0.25">
      <c r="A1608" s="37" t="s">
        <v>11177</v>
      </c>
      <c r="B1608" s="37" t="s">
        <v>11178</v>
      </c>
      <c r="C1608" s="37" t="s">
        <v>10371</v>
      </c>
      <c r="D1608" s="37" t="s">
        <v>11189</v>
      </c>
      <c r="E1608" s="37"/>
      <c r="F1608" s="37"/>
      <c r="G1608" s="37"/>
      <c r="H1608" s="37"/>
      <c r="I1608" s="37"/>
      <c r="J1608" s="37"/>
      <c r="K1608" s="37"/>
      <c r="L1608" s="37"/>
      <c r="M1608" s="37"/>
      <c r="N1608" s="37"/>
      <c r="O1608" s="37"/>
      <c r="P1608" s="37"/>
      <c r="Q1608">
        <f t="shared" si="75"/>
        <v>0</v>
      </c>
      <c r="R1608">
        <f t="shared" si="76"/>
        <v>0</v>
      </c>
      <c r="S1608" t="str">
        <f>VLOOKUP(C1608*1,effectif!A:BA,53,0)</f>
        <v>071409</v>
      </c>
      <c r="T1608">
        <f t="shared" si="77"/>
        <v>96913</v>
      </c>
    </row>
    <row r="1609" spans="1:20" x14ac:dyDescent="0.25">
      <c r="A1609" s="37" t="s">
        <v>11177</v>
      </c>
      <c r="B1609" s="37" t="s">
        <v>11178</v>
      </c>
      <c r="C1609" s="37" t="s">
        <v>8531</v>
      </c>
      <c r="D1609" s="37" t="s">
        <v>11189</v>
      </c>
      <c r="E1609" s="37"/>
      <c r="F1609" s="37"/>
      <c r="G1609" s="37"/>
      <c r="H1609" s="37"/>
      <c r="I1609" s="37"/>
      <c r="J1609" s="37"/>
      <c r="K1609" s="37"/>
      <c r="L1609" s="37"/>
      <c r="M1609" s="37"/>
      <c r="N1609" s="37"/>
      <c r="O1609" s="37"/>
      <c r="P1609" s="37"/>
      <c r="Q1609">
        <f t="shared" si="75"/>
        <v>0</v>
      </c>
      <c r="R1609">
        <f t="shared" si="76"/>
        <v>0</v>
      </c>
      <c r="S1609" t="str">
        <f>VLOOKUP(C1609*1,effectif!A:BA,53,0)</f>
        <v>071409</v>
      </c>
      <c r="T1609">
        <f t="shared" si="77"/>
        <v>993406</v>
      </c>
    </row>
    <row r="1610" spans="1:20" x14ac:dyDescent="0.25">
      <c r="A1610" s="37" t="s">
        <v>11177</v>
      </c>
      <c r="B1610" s="37" t="s">
        <v>11178</v>
      </c>
      <c r="C1610" s="37" t="s">
        <v>8523</v>
      </c>
      <c r="D1610" s="37" t="s">
        <v>11189</v>
      </c>
      <c r="E1610" s="37"/>
      <c r="F1610" s="37"/>
      <c r="G1610" s="37"/>
      <c r="H1610" s="37"/>
      <c r="I1610" s="37"/>
      <c r="J1610" s="37"/>
      <c r="K1610" s="37"/>
      <c r="L1610" s="37"/>
      <c r="M1610" s="37"/>
      <c r="N1610" s="37"/>
      <c r="O1610" s="37"/>
      <c r="P1610" s="37"/>
      <c r="Q1610">
        <f t="shared" si="75"/>
        <v>0</v>
      </c>
      <c r="R1610">
        <f t="shared" si="76"/>
        <v>0</v>
      </c>
      <c r="S1610" t="str">
        <f>VLOOKUP(C1610*1,effectif!A:BA,53,0)</f>
        <v>071409</v>
      </c>
      <c r="T1610">
        <f t="shared" si="77"/>
        <v>993412</v>
      </c>
    </row>
    <row r="1611" spans="1:20" x14ac:dyDescent="0.25">
      <c r="A1611" s="37" t="s">
        <v>11174</v>
      </c>
      <c r="B1611" s="37" t="s">
        <v>11175</v>
      </c>
      <c r="C1611" s="37" t="s">
        <v>2634</v>
      </c>
      <c r="D1611" s="37" t="s">
        <v>11366</v>
      </c>
      <c r="E1611" s="37">
        <v>7.78</v>
      </c>
      <c r="F1611" s="37">
        <v>0.15</v>
      </c>
      <c r="G1611" s="37">
        <v>0</v>
      </c>
      <c r="H1611" s="37">
        <v>9.01</v>
      </c>
      <c r="I1611" s="37">
        <v>0</v>
      </c>
      <c r="J1611" s="37">
        <v>1.51</v>
      </c>
      <c r="K1611" s="37">
        <v>14.53</v>
      </c>
      <c r="L1611" s="37">
        <v>3.68</v>
      </c>
      <c r="M1611" s="37">
        <v>0</v>
      </c>
      <c r="N1611" s="37">
        <v>19.97</v>
      </c>
      <c r="O1611" s="37">
        <v>7.51</v>
      </c>
      <c r="P1611" s="37">
        <v>1.1399999999999999</v>
      </c>
      <c r="Q1611">
        <f t="shared" si="75"/>
        <v>16.79</v>
      </c>
      <c r="R1611">
        <f t="shared" si="76"/>
        <v>42.28</v>
      </c>
      <c r="S1611" t="str">
        <f>VLOOKUP(C1611*1,effectif!A:BA,53,0)</f>
        <v>700298</v>
      </c>
      <c r="T1611">
        <f t="shared" si="77"/>
        <v>304936</v>
      </c>
    </row>
    <row r="1612" spans="1:20" x14ac:dyDescent="0.25">
      <c r="A1612" s="37" t="s">
        <v>11177</v>
      </c>
      <c r="B1612" s="37" t="s">
        <v>11178</v>
      </c>
      <c r="C1612" s="37" t="s">
        <v>10398</v>
      </c>
      <c r="D1612" s="37" t="s">
        <v>11367</v>
      </c>
      <c r="E1612" s="37"/>
      <c r="F1612" s="37"/>
      <c r="G1612" s="37"/>
      <c r="H1612" s="37"/>
      <c r="I1612" s="37"/>
      <c r="J1612" s="37"/>
      <c r="K1612" s="37"/>
      <c r="L1612" s="37"/>
      <c r="M1612" s="37"/>
      <c r="N1612" s="37"/>
      <c r="O1612" s="37"/>
      <c r="P1612" s="37"/>
      <c r="Q1612">
        <f t="shared" si="75"/>
        <v>0</v>
      </c>
      <c r="R1612">
        <f t="shared" si="76"/>
        <v>0</v>
      </c>
      <c r="S1612" t="str">
        <f>VLOOKUP(C1612*1,effectif!A:BA,53,0)</f>
        <v>700298</v>
      </c>
      <c r="T1612">
        <f t="shared" si="77"/>
        <v>305899</v>
      </c>
    </row>
    <row r="1613" spans="1:20" x14ac:dyDescent="0.25">
      <c r="A1613" s="37" t="s">
        <v>11177</v>
      </c>
      <c r="B1613" s="37" t="s">
        <v>11178</v>
      </c>
      <c r="C1613" s="37" t="s">
        <v>3585</v>
      </c>
      <c r="D1613" s="37" t="s">
        <v>11368</v>
      </c>
      <c r="E1613" s="37">
        <v>8.0500000000000007</v>
      </c>
      <c r="F1613" s="37">
        <v>0</v>
      </c>
      <c r="G1613" s="37">
        <v>0</v>
      </c>
      <c r="H1613" s="37">
        <v>3.81</v>
      </c>
      <c r="I1613" s="37">
        <v>0</v>
      </c>
      <c r="J1613" s="37">
        <v>4.84</v>
      </c>
      <c r="K1613" s="37">
        <v>13.68</v>
      </c>
      <c r="L1613" s="37">
        <v>14.85</v>
      </c>
      <c r="M1613" s="37">
        <v>0</v>
      </c>
      <c r="N1613" s="37">
        <v>15.38</v>
      </c>
      <c r="O1613" s="37">
        <v>32.21</v>
      </c>
      <c r="P1613" s="37">
        <v>0</v>
      </c>
      <c r="Q1613">
        <f t="shared" si="75"/>
        <v>11.860000000000001</v>
      </c>
      <c r="R1613">
        <f t="shared" si="76"/>
        <v>37.11</v>
      </c>
      <c r="S1613" t="str">
        <f>VLOOKUP(C1613*1,effectif!A:BA,53,0)</f>
        <v>700298</v>
      </c>
      <c r="T1613">
        <f t="shared" si="77"/>
        <v>305218</v>
      </c>
    </row>
    <row r="1614" spans="1:20" x14ac:dyDescent="0.25">
      <c r="A1614" s="37" t="s">
        <v>11177</v>
      </c>
      <c r="B1614" s="37" t="s">
        <v>11178</v>
      </c>
      <c r="C1614" s="37" t="s">
        <v>2887</v>
      </c>
      <c r="D1614" s="37" t="s">
        <v>11369</v>
      </c>
      <c r="E1614" s="37">
        <v>4.08</v>
      </c>
      <c r="F1614" s="37">
        <v>0</v>
      </c>
      <c r="G1614" s="37">
        <v>0</v>
      </c>
      <c r="H1614" s="37">
        <v>9.98</v>
      </c>
      <c r="I1614" s="37">
        <v>0</v>
      </c>
      <c r="J1614" s="37">
        <v>0</v>
      </c>
      <c r="K1614" s="37">
        <v>0</v>
      </c>
      <c r="L1614" s="37">
        <v>0</v>
      </c>
      <c r="M1614" s="37">
        <v>0</v>
      </c>
      <c r="N1614" s="37">
        <v>0</v>
      </c>
      <c r="O1614" s="37">
        <v>1.54</v>
      </c>
      <c r="P1614" s="37">
        <v>0</v>
      </c>
      <c r="Q1614">
        <f t="shared" si="75"/>
        <v>14.06</v>
      </c>
      <c r="R1614">
        <f t="shared" si="76"/>
        <v>4.08</v>
      </c>
      <c r="S1614" t="str">
        <f>VLOOKUP(C1614*1,effectif!A:BA,53,0)</f>
        <v>700298</v>
      </c>
      <c r="T1614">
        <f t="shared" si="77"/>
        <v>186321</v>
      </c>
    </row>
    <row r="1615" spans="1:20" x14ac:dyDescent="0.25">
      <c r="A1615" s="37" t="s">
        <v>11177</v>
      </c>
      <c r="B1615" s="37" t="s">
        <v>11178</v>
      </c>
      <c r="C1615" s="37" t="s">
        <v>4958</v>
      </c>
      <c r="D1615" s="37" t="s">
        <v>11370</v>
      </c>
      <c r="E1615" s="37">
        <v>2.04</v>
      </c>
      <c r="F1615" s="37">
        <v>0</v>
      </c>
      <c r="G1615" s="37">
        <v>0</v>
      </c>
      <c r="H1615" s="37">
        <v>0</v>
      </c>
      <c r="I1615" s="37">
        <v>0</v>
      </c>
      <c r="J1615" s="37"/>
      <c r="K1615" s="37"/>
      <c r="L1615" s="37"/>
      <c r="M1615" s="37"/>
      <c r="N1615" s="37"/>
      <c r="O1615" s="37"/>
      <c r="P1615" s="37"/>
      <c r="Q1615">
        <f t="shared" si="75"/>
        <v>2.04</v>
      </c>
      <c r="R1615">
        <f t="shared" si="76"/>
        <v>2.04</v>
      </c>
      <c r="S1615" t="str">
        <f>VLOOKUP(C1615*1,effectif!A:BA,53,0)</f>
        <v>700298</v>
      </c>
      <c r="T1615">
        <f t="shared" si="77"/>
        <v>305553</v>
      </c>
    </row>
    <row r="1616" spans="1:20" x14ac:dyDescent="0.25">
      <c r="A1616" s="37" t="s">
        <v>11177</v>
      </c>
      <c r="B1616" s="37" t="s">
        <v>11178</v>
      </c>
      <c r="C1616" s="37" t="s">
        <v>2631</v>
      </c>
      <c r="D1616" s="37" t="s">
        <v>11371</v>
      </c>
      <c r="E1616" s="37">
        <v>4.8099999999999996</v>
      </c>
      <c r="F1616" s="37">
        <v>0</v>
      </c>
      <c r="G1616" s="37">
        <v>0</v>
      </c>
      <c r="H1616" s="37">
        <v>5.0999999999999996</v>
      </c>
      <c r="I1616" s="37">
        <v>0</v>
      </c>
      <c r="J1616" s="37">
        <v>0</v>
      </c>
      <c r="K1616" s="37">
        <v>15.2</v>
      </c>
      <c r="L1616" s="37">
        <v>0</v>
      </c>
      <c r="M1616" s="37"/>
      <c r="N1616" s="37">
        <v>23.59</v>
      </c>
      <c r="O1616" s="37">
        <v>0</v>
      </c>
      <c r="P1616" s="37"/>
      <c r="Q1616">
        <f t="shared" si="75"/>
        <v>9.91</v>
      </c>
      <c r="R1616">
        <f t="shared" si="76"/>
        <v>43.599999999999994</v>
      </c>
      <c r="S1616" t="str">
        <f>VLOOKUP(C1616*1,effectif!A:BA,53,0)</f>
        <v>700298</v>
      </c>
      <c r="T1616">
        <f t="shared" si="77"/>
        <v>305315</v>
      </c>
    </row>
    <row r="1617" spans="1:20" x14ac:dyDescent="0.25">
      <c r="A1617" s="37" t="s">
        <v>11177</v>
      </c>
      <c r="B1617" s="37" t="s">
        <v>11178</v>
      </c>
      <c r="C1617" s="37" t="s">
        <v>6819</v>
      </c>
      <c r="D1617" s="37" t="s">
        <v>11372</v>
      </c>
      <c r="E1617" s="37">
        <v>4.8099999999999996</v>
      </c>
      <c r="F1617" s="37">
        <v>0.79</v>
      </c>
      <c r="G1617" s="37">
        <v>0</v>
      </c>
      <c r="H1617" s="37">
        <v>5.32</v>
      </c>
      <c r="I1617" s="37">
        <v>0</v>
      </c>
      <c r="J1617" s="37">
        <v>0</v>
      </c>
      <c r="K1617" s="37">
        <v>6.81</v>
      </c>
      <c r="L1617" s="37">
        <v>6.03</v>
      </c>
      <c r="M1617" s="37">
        <v>0</v>
      </c>
      <c r="N1617" s="37">
        <v>11.89</v>
      </c>
      <c r="O1617" s="37">
        <v>8.25</v>
      </c>
      <c r="P1617" s="37">
        <v>1.3</v>
      </c>
      <c r="Q1617">
        <f t="shared" si="75"/>
        <v>10.129999999999999</v>
      </c>
      <c r="R1617">
        <f t="shared" si="76"/>
        <v>23.509999999999998</v>
      </c>
      <c r="S1617" t="str">
        <f>VLOOKUP(C1617*1,effectif!A:BA,53,0)</f>
        <v>700298</v>
      </c>
      <c r="T1617">
        <f t="shared" si="77"/>
        <v>301043</v>
      </c>
    </row>
    <row r="1618" spans="1:20" x14ac:dyDescent="0.25">
      <c r="A1618" s="37" t="s">
        <v>11177</v>
      </c>
      <c r="B1618" s="37" t="s">
        <v>11178</v>
      </c>
      <c r="C1618" s="37" t="s">
        <v>3714</v>
      </c>
      <c r="D1618" s="37" t="s">
        <v>11373</v>
      </c>
      <c r="E1618" s="37"/>
      <c r="F1618" s="37"/>
      <c r="G1618" s="37"/>
      <c r="H1618" s="37"/>
      <c r="I1618" s="37"/>
      <c r="J1618" s="37"/>
      <c r="K1618" s="37"/>
      <c r="L1618" s="37"/>
      <c r="M1618" s="37"/>
      <c r="N1618" s="37"/>
      <c r="O1618" s="37"/>
      <c r="P1618" s="37"/>
      <c r="Q1618">
        <f t="shared" si="75"/>
        <v>0</v>
      </c>
      <c r="R1618">
        <f t="shared" si="76"/>
        <v>0</v>
      </c>
      <c r="S1618" t="str">
        <f>VLOOKUP(C1618*1,effectif!A:BA,53,0)</f>
        <v>700298</v>
      </c>
      <c r="T1618">
        <f t="shared" si="77"/>
        <v>306113</v>
      </c>
    </row>
    <row r="1619" spans="1:20" x14ac:dyDescent="0.25">
      <c r="A1619" s="37" t="s">
        <v>11177</v>
      </c>
      <c r="B1619" s="37" t="s">
        <v>11178</v>
      </c>
      <c r="C1619" s="37" t="s">
        <v>4989</v>
      </c>
      <c r="D1619" s="37" t="s">
        <v>11374</v>
      </c>
      <c r="E1619" s="37">
        <v>13.47</v>
      </c>
      <c r="F1619" s="37">
        <v>0</v>
      </c>
      <c r="G1619" s="37">
        <v>0</v>
      </c>
      <c r="H1619" s="37">
        <v>19.03</v>
      </c>
      <c r="I1619" s="37">
        <v>0</v>
      </c>
      <c r="J1619" s="37">
        <v>0</v>
      </c>
      <c r="K1619" s="37">
        <v>18.71</v>
      </c>
      <c r="L1619" s="37">
        <v>0</v>
      </c>
      <c r="M1619" s="37">
        <v>0</v>
      </c>
      <c r="N1619" s="37">
        <v>22.05</v>
      </c>
      <c r="O1619" s="37">
        <v>0</v>
      </c>
      <c r="P1619" s="37">
        <v>0</v>
      </c>
      <c r="Q1619">
        <f t="shared" si="75"/>
        <v>32.5</v>
      </c>
      <c r="R1619">
        <f t="shared" si="76"/>
        <v>54.230000000000004</v>
      </c>
      <c r="S1619" t="str">
        <f>VLOOKUP(C1619*1,effectif!A:BA,53,0)</f>
        <v>700298</v>
      </c>
      <c r="T1619">
        <f t="shared" si="77"/>
        <v>303601</v>
      </c>
    </row>
    <row r="1620" spans="1:20" x14ac:dyDescent="0.25">
      <c r="A1620" s="37" t="s">
        <v>11177</v>
      </c>
      <c r="B1620" s="37" t="s">
        <v>11178</v>
      </c>
      <c r="C1620" s="37" t="s">
        <v>7340</v>
      </c>
      <c r="D1620" s="37" t="s">
        <v>11375</v>
      </c>
      <c r="E1620" s="37">
        <v>0</v>
      </c>
      <c r="F1620" s="37">
        <v>0</v>
      </c>
      <c r="G1620" s="37">
        <v>0</v>
      </c>
      <c r="H1620" s="37">
        <v>0</v>
      </c>
      <c r="I1620" s="37"/>
      <c r="J1620" s="37"/>
      <c r="K1620" s="37"/>
      <c r="L1620" s="37"/>
      <c r="M1620" s="37"/>
      <c r="N1620" s="37"/>
      <c r="O1620" s="37"/>
      <c r="P1620" s="37"/>
      <c r="Q1620">
        <f t="shared" si="75"/>
        <v>0</v>
      </c>
      <c r="R1620">
        <f t="shared" si="76"/>
        <v>0</v>
      </c>
      <c r="S1620" t="str">
        <f>VLOOKUP(C1620*1,effectif!A:BA,53,0)</f>
        <v>700298</v>
      </c>
      <c r="T1620">
        <f t="shared" si="77"/>
        <v>305547</v>
      </c>
    </row>
    <row r="1621" spans="1:20" x14ac:dyDescent="0.25">
      <c r="A1621" s="37" t="s">
        <v>11177</v>
      </c>
      <c r="B1621" s="37" t="s">
        <v>11178</v>
      </c>
      <c r="C1621" s="37" t="s">
        <v>8989</v>
      </c>
      <c r="D1621" s="37" t="s">
        <v>11189</v>
      </c>
      <c r="E1621" s="37"/>
      <c r="F1621" s="37"/>
      <c r="G1621" s="37"/>
      <c r="H1621" s="37"/>
      <c r="I1621" s="37"/>
      <c r="J1621" s="37"/>
      <c r="K1621" s="37"/>
      <c r="L1621" s="37"/>
      <c r="M1621" s="37"/>
      <c r="N1621" s="37"/>
      <c r="O1621" s="37"/>
      <c r="P1621" s="37"/>
      <c r="Q1621">
        <f t="shared" si="75"/>
        <v>0</v>
      </c>
      <c r="R1621">
        <f t="shared" si="76"/>
        <v>0</v>
      </c>
      <c r="S1621" t="str">
        <f>VLOOKUP(C1621*1,effectif!A:BA,53,0)</f>
        <v>700298</v>
      </c>
      <c r="T1621">
        <f t="shared" si="77"/>
        <v>992628</v>
      </c>
    </row>
    <row r="1622" spans="1:20" x14ac:dyDescent="0.25">
      <c r="A1622" s="37" t="s">
        <v>11177</v>
      </c>
      <c r="B1622" s="37" t="s">
        <v>11178</v>
      </c>
      <c r="C1622" s="37" t="s">
        <v>8986</v>
      </c>
      <c r="D1622" s="37" t="s">
        <v>11189</v>
      </c>
      <c r="E1622" s="37"/>
      <c r="F1622" s="37"/>
      <c r="G1622" s="37"/>
      <c r="H1622" s="37"/>
      <c r="I1622" s="37"/>
      <c r="J1622" s="37"/>
      <c r="K1622" s="37"/>
      <c r="L1622" s="37"/>
      <c r="M1622" s="37"/>
      <c r="N1622" s="37"/>
      <c r="O1622" s="37"/>
      <c r="P1622" s="37"/>
      <c r="Q1622">
        <f t="shared" si="75"/>
        <v>0</v>
      </c>
      <c r="R1622">
        <f t="shared" si="76"/>
        <v>0</v>
      </c>
      <c r="S1622" t="str">
        <f>VLOOKUP(C1622*1,effectif!A:BA,53,0)</f>
        <v>700298</v>
      </c>
      <c r="T1622">
        <f t="shared" si="77"/>
        <v>992631</v>
      </c>
    </row>
    <row r="1623" spans="1:20" x14ac:dyDescent="0.25">
      <c r="A1623" s="37" t="s">
        <v>11177</v>
      </c>
      <c r="B1623" s="37" t="s">
        <v>11178</v>
      </c>
      <c r="C1623" s="37" t="s">
        <v>3719</v>
      </c>
      <c r="D1623" s="37" t="s">
        <v>11189</v>
      </c>
      <c r="E1623" s="37"/>
      <c r="F1623" s="37"/>
      <c r="G1623" s="37"/>
      <c r="H1623" s="37"/>
      <c r="I1623" s="37"/>
      <c r="J1623" s="37"/>
      <c r="K1623" s="37"/>
      <c r="L1623" s="37"/>
      <c r="M1623" s="37"/>
      <c r="N1623" s="37"/>
      <c r="O1623" s="37"/>
      <c r="P1623" s="37"/>
      <c r="Q1623">
        <f t="shared" si="75"/>
        <v>0</v>
      </c>
      <c r="R1623">
        <f t="shared" si="76"/>
        <v>0</v>
      </c>
      <c r="S1623" t="str">
        <f>VLOOKUP(C1623*1,effectif!A:BA,53,0)</f>
        <v>700298</v>
      </c>
      <c r="T1623">
        <f t="shared" si="77"/>
        <v>992632</v>
      </c>
    </row>
    <row r="1624" spans="1:20" x14ac:dyDescent="0.25">
      <c r="A1624" s="37" t="s">
        <v>11177</v>
      </c>
      <c r="B1624" s="37" t="s">
        <v>11178</v>
      </c>
      <c r="C1624" s="37" t="s">
        <v>8016</v>
      </c>
      <c r="D1624" s="37" t="s">
        <v>11189</v>
      </c>
      <c r="E1624" s="37"/>
      <c r="F1624" s="37"/>
      <c r="G1624" s="37"/>
      <c r="H1624" s="37"/>
      <c r="I1624" s="37"/>
      <c r="J1624" s="37"/>
      <c r="K1624" s="37"/>
      <c r="L1624" s="37"/>
      <c r="M1624" s="37"/>
      <c r="N1624" s="37"/>
      <c r="O1624" s="37"/>
      <c r="P1624" s="37"/>
      <c r="Q1624">
        <f t="shared" si="75"/>
        <v>0</v>
      </c>
      <c r="R1624">
        <f t="shared" si="76"/>
        <v>0</v>
      </c>
      <c r="S1624" t="str">
        <f>VLOOKUP(C1624*1,effectif!A:BA,53,0)</f>
        <v>700298</v>
      </c>
      <c r="T1624">
        <f t="shared" si="77"/>
        <v>900575</v>
      </c>
    </row>
    <row r="1625" spans="1:20" x14ac:dyDescent="0.25">
      <c r="A1625" s="37" t="s">
        <v>11177</v>
      </c>
      <c r="B1625" s="37" t="s">
        <v>11178</v>
      </c>
      <c r="C1625" s="37" t="s">
        <v>8513</v>
      </c>
      <c r="D1625" s="37" t="s">
        <v>11189</v>
      </c>
      <c r="E1625" s="37"/>
      <c r="F1625" s="37"/>
      <c r="G1625" s="37"/>
      <c r="H1625" s="37"/>
      <c r="I1625" s="37"/>
      <c r="J1625" s="37"/>
      <c r="K1625" s="37"/>
      <c r="L1625" s="37"/>
      <c r="M1625" s="37"/>
      <c r="N1625" s="37"/>
      <c r="O1625" s="37"/>
      <c r="P1625" s="37"/>
      <c r="Q1625">
        <f t="shared" si="75"/>
        <v>0</v>
      </c>
      <c r="R1625">
        <f t="shared" si="76"/>
        <v>0</v>
      </c>
      <c r="S1625" t="str">
        <f>VLOOKUP(C1625*1,effectif!A:BA,53,0)</f>
        <v>700298</v>
      </c>
      <c r="T1625">
        <f t="shared" si="77"/>
        <v>993418</v>
      </c>
    </row>
    <row r="1626" spans="1:20" x14ac:dyDescent="0.25">
      <c r="A1626" s="37" t="s">
        <v>11172</v>
      </c>
      <c r="B1626" s="37" t="s">
        <v>11081</v>
      </c>
      <c r="C1626" s="37" t="s">
        <v>1696</v>
      </c>
      <c r="D1626" s="37" t="s">
        <v>11376</v>
      </c>
      <c r="E1626" s="37">
        <v>6.23</v>
      </c>
      <c r="F1626" s="37">
        <v>1.01</v>
      </c>
      <c r="G1626" s="37">
        <v>1.71</v>
      </c>
      <c r="H1626" s="37">
        <v>8.52</v>
      </c>
      <c r="I1626" s="37">
        <v>1.82</v>
      </c>
      <c r="J1626" s="37">
        <v>2.72</v>
      </c>
      <c r="K1626" s="37">
        <v>16.02</v>
      </c>
      <c r="L1626" s="37">
        <v>5.0999999999999996</v>
      </c>
      <c r="M1626" s="37">
        <v>4.99</v>
      </c>
      <c r="N1626" s="37">
        <v>21.86</v>
      </c>
      <c r="O1626" s="37">
        <v>7.73</v>
      </c>
      <c r="P1626" s="37">
        <v>11.31</v>
      </c>
      <c r="Q1626">
        <f t="shared" si="75"/>
        <v>14.75</v>
      </c>
      <c r="R1626">
        <f t="shared" si="76"/>
        <v>44.11</v>
      </c>
      <c r="S1626">
        <f>VLOOKUP(C1626*1,effectif!A:BA,53,0)</f>
        <v>0</v>
      </c>
      <c r="T1626">
        <f t="shared" si="77"/>
        <v>179897</v>
      </c>
    </row>
    <row r="1627" spans="1:20" x14ac:dyDescent="0.25">
      <c r="A1627" s="37" t="s">
        <v>11174</v>
      </c>
      <c r="B1627" s="37" t="s">
        <v>11175</v>
      </c>
      <c r="C1627" s="37" t="s">
        <v>1699</v>
      </c>
      <c r="D1627" s="37" t="s">
        <v>11377</v>
      </c>
      <c r="E1627" s="37">
        <v>4.4400000000000004</v>
      </c>
      <c r="F1627" s="37">
        <v>2.27</v>
      </c>
      <c r="G1627" s="37">
        <v>0</v>
      </c>
      <c r="H1627" s="37">
        <v>5.68</v>
      </c>
      <c r="I1627" s="37">
        <v>1.61</v>
      </c>
      <c r="J1627" s="37">
        <v>0</v>
      </c>
      <c r="K1627" s="37">
        <v>10.45</v>
      </c>
      <c r="L1627" s="37">
        <v>4.59</v>
      </c>
      <c r="M1627" s="37">
        <v>0</v>
      </c>
      <c r="N1627" s="37">
        <v>20.27</v>
      </c>
      <c r="O1627" s="37">
        <v>10.210000000000001</v>
      </c>
      <c r="P1627" s="37">
        <v>13.19</v>
      </c>
      <c r="Q1627">
        <f t="shared" si="75"/>
        <v>10.120000000000001</v>
      </c>
      <c r="R1627">
        <f t="shared" si="76"/>
        <v>35.159999999999997</v>
      </c>
      <c r="S1627" t="str">
        <f>VLOOKUP(C1627*1,effectif!A:BA,53,0)</f>
        <v>071152</v>
      </c>
      <c r="T1627">
        <f t="shared" si="77"/>
        <v>302742</v>
      </c>
    </row>
    <row r="1628" spans="1:20" x14ac:dyDescent="0.25">
      <c r="A1628" s="37" t="s">
        <v>11177</v>
      </c>
      <c r="B1628" s="37" t="s">
        <v>11178</v>
      </c>
      <c r="C1628" s="37" t="s">
        <v>1691</v>
      </c>
      <c r="D1628" s="37" t="s">
        <v>11378</v>
      </c>
      <c r="E1628" s="37">
        <v>2.7</v>
      </c>
      <c r="F1628" s="37">
        <v>0</v>
      </c>
      <c r="G1628" s="37"/>
      <c r="H1628" s="37"/>
      <c r="I1628" s="37"/>
      <c r="J1628" s="37"/>
      <c r="K1628" s="37"/>
      <c r="L1628" s="37"/>
      <c r="M1628" s="37"/>
      <c r="N1628" s="37"/>
      <c r="O1628" s="37"/>
      <c r="P1628" s="37"/>
      <c r="Q1628">
        <f t="shared" si="75"/>
        <v>2.7</v>
      </c>
      <c r="R1628">
        <f t="shared" si="76"/>
        <v>2.7</v>
      </c>
      <c r="S1628" t="str">
        <f>VLOOKUP(C1628*1,effectif!A:BA,53,0)</f>
        <v>071152</v>
      </c>
      <c r="T1628">
        <f t="shared" si="77"/>
        <v>305600</v>
      </c>
    </row>
    <row r="1629" spans="1:20" x14ac:dyDescent="0.25">
      <c r="A1629" s="37" t="s">
        <v>11177</v>
      </c>
      <c r="B1629" s="37" t="s">
        <v>11178</v>
      </c>
      <c r="C1629" s="37" t="s">
        <v>7992</v>
      </c>
      <c r="D1629" s="37" t="s">
        <v>11379</v>
      </c>
      <c r="E1629" s="37"/>
      <c r="F1629" s="37"/>
      <c r="G1629" s="37"/>
      <c r="H1629" s="37"/>
      <c r="I1629" s="37"/>
      <c r="J1629" s="37"/>
      <c r="K1629" s="37"/>
      <c r="L1629" s="37"/>
      <c r="M1629" s="37"/>
      <c r="N1629" s="37"/>
      <c r="O1629" s="37"/>
      <c r="P1629" s="37"/>
      <c r="Q1629">
        <f t="shared" si="75"/>
        <v>0</v>
      </c>
      <c r="R1629">
        <f t="shared" si="76"/>
        <v>0</v>
      </c>
      <c r="S1629" t="str">
        <f>VLOOKUP(C1629*1,effectif!A:BA,53,0)</f>
        <v>071152</v>
      </c>
      <c r="T1629">
        <f t="shared" si="77"/>
        <v>306061</v>
      </c>
    </row>
    <row r="1630" spans="1:20" x14ac:dyDescent="0.25">
      <c r="A1630" s="37" t="s">
        <v>11177</v>
      </c>
      <c r="B1630" s="37" t="s">
        <v>11178</v>
      </c>
      <c r="C1630" s="37" t="s">
        <v>2300</v>
      </c>
      <c r="D1630" s="37" t="s">
        <v>11380</v>
      </c>
      <c r="E1630" s="37">
        <v>1.51</v>
      </c>
      <c r="F1630" s="37">
        <v>0.34</v>
      </c>
      <c r="G1630" s="37">
        <v>0</v>
      </c>
      <c r="H1630" s="37">
        <v>3.08</v>
      </c>
      <c r="I1630" s="37">
        <v>1.1399999999999999</v>
      </c>
      <c r="J1630" s="37">
        <v>0</v>
      </c>
      <c r="K1630" s="37">
        <v>12.63</v>
      </c>
      <c r="L1630" s="37">
        <v>3.05</v>
      </c>
      <c r="M1630" s="37">
        <v>0</v>
      </c>
      <c r="N1630" s="37">
        <v>16.739999999999998</v>
      </c>
      <c r="O1630" s="37">
        <v>8.89</v>
      </c>
      <c r="P1630" s="37">
        <v>0</v>
      </c>
      <c r="Q1630">
        <f t="shared" si="75"/>
        <v>4.59</v>
      </c>
      <c r="R1630">
        <f t="shared" si="76"/>
        <v>30.88</v>
      </c>
      <c r="S1630" t="str">
        <f>VLOOKUP(C1630*1,effectif!A:BA,53,0)</f>
        <v>071152</v>
      </c>
      <c r="T1630">
        <f t="shared" si="77"/>
        <v>185808</v>
      </c>
    </row>
    <row r="1631" spans="1:20" x14ac:dyDescent="0.25">
      <c r="A1631" s="37" t="s">
        <v>11177</v>
      </c>
      <c r="B1631" s="37" t="s">
        <v>11178</v>
      </c>
      <c r="C1631" s="37" t="s">
        <v>7878</v>
      </c>
      <c r="D1631" s="37" t="s">
        <v>11381</v>
      </c>
      <c r="E1631" s="37">
        <v>1.48</v>
      </c>
      <c r="F1631" s="37">
        <v>0</v>
      </c>
      <c r="G1631" s="37">
        <v>0</v>
      </c>
      <c r="H1631" s="37">
        <v>2.06</v>
      </c>
      <c r="I1631" s="37">
        <v>0</v>
      </c>
      <c r="J1631" s="37"/>
      <c r="K1631" s="37">
        <v>7.84</v>
      </c>
      <c r="L1631" s="37">
        <v>3.58</v>
      </c>
      <c r="M1631" s="37">
        <v>0</v>
      </c>
      <c r="N1631" s="37">
        <v>23.03</v>
      </c>
      <c r="O1631" s="37">
        <v>11.44</v>
      </c>
      <c r="P1631" s="37">
        <v>0</v>
      </c>
      <c r="Q1631">
        <f t="shared" si="75"/>
        <v>3.54</v>
      </c>
      <c r="R1631">
        <f t="shared" si="76"/>
        <v>32.35</v>
      </c>
      <c r="S1631" t="str">
        <f>VLOOKUP(C1631*1,effectif!A:BA,53,0)</f>
        <v>071152</v>
      </c>
      <c r="T1631">
        <f t="shared" si="77"/>
        <v>304724</v>
      </c>
    </row>
    <row r="1632" spans="1:20" x14ac:dyDescent="0.25">
      <c r="A1632" s="37" t="s">
        <v>11177</v>
      </c>
      <c r="B1632" s="37" t="s">
        <v>11178</v>
      </c>
      <c r="C1632" s="37" t="s">
        <v>2687</v>
      </c>
      <c r="D1632" s="37" t="s">
        <v>11382</v>
      </c>
      <c r="E1632" s="37">
        <v>5.77</v>
      </c>
      <c r="F1632" s="37">
        <v>14.09</v>
      </c>
      <c r="G1632" s="37"/>
      <c r="H1632" s="37">
        <v>5.45</v>
      </c>
      <c r="I1632" s="37">
        <v>5.3</v>
      </c>
      <c r="J1632" s="37"/>
      <c r="K1632" s="37">
        <v>10.54</v>
      </c>
      <c r="L1632" s="37">
        <v>14.9</v>
      </c>
      <c r="M1632" s="37"/>
      <c r="N1632" s="37">
        <v>20.18</v>
      </c>
      <c r="O1632" s="37">
        <v>17.190000000000001</v>
      </c>
      <c r="P1632" s="37">
        <v>0</v>
      </c>
      <c r="Q1632">
        <f t="shared" si="75"/>
        <v>11.219999999999999</v>
      </c>
      <c r="R1632">
        <f t="shared" si="76"/>
        <v>36.489999999999995</v>
      </c>
      <c r="S1632" t="str">
        <f>VLOOKUP(C1632*1,effectif!A:BA,53,0)</f>
        <v>071152</v>
      </c>
      <c r="T1632">
        <f t="shared" si="77"/>
        <v>305048</v>
      </c>
    </row>
    <row r="1633" spans="1:20" x14ac:dyDescent="0.25">
      <c r="A1633" s="37" t="s">
        <v>11177</v>
      </c>
      <c r="B1633" s="37" t="s">
        <v>11178</v>
      </c>
      <c r="C1633" s="37" t="s">
        <v>7750</v>
      </c>
      <c r="D1633" s="37" t="s">
        <v>11383</v>
      </c>
      <c r="E1633" s="37">
        <v>9.19</v>
      </c>
      <c r="F1633" s="37">
        <v>0</v>
      </c>
      <c r="G1633" s="37">
        <v>0</v>
      </c>
      <c r="H1633" s="37">
        <v>8.0299999999999994</v>
      </c>
      <c r="I1633" s="37">
        <v>0</v>
      </c>
      <c r="J1633" s="37">
        <v>0</v>
      </c>
      <c r="K1633" s="37">
        <v>29.15</v>
      </c>
      <c r="L1633" s="37">
        <v>0</v>
      </c>
      <c r="M1633" s="37"/>
      <c r="N1633" s="37">
        <v>32.64</v>
      </c>
      <c r="O1633" s="37">
        <v>13.82</v>
      </c>
      <c r="P1633" s="37"/>
      <c r="Q1633">
        <f t="shared" si="75"/>
        <v>17.22</v>
      </c>
      <c r="R1633">
        <f t="shared" si="76"/>
        <v>70.97999999999999</v>
      </c>
      <c r="S1633" t="str">
        <f>VLOOKUP(C1633*1,effectif!A:BA,53,0)</f>
        <v>071152</v>
      </c>
      <c r="T1633">
        <f t="shared" si="77"/>
        <v>304392</v>
      </c>
    </row>
    <row r="1634" spans="1:20" x14ac:dyDescent="0.25">
      <c r="A1634" s="37" t="s">
        <v>11177</v>
      </c>
      <c r="B1634" s="37" t="s">
        <v>11178</v>
      </c>
      <c r="C1634" s="37" t="s">
        <v>9532</v>
      </c>
      <c r="D1634" s="37" t="s">
        <v>11384</v>
      </c>
      <c r="E1634" s="37">
        <v>0.62</v>
      </c>
      <c r="F1634" s="37">
        <v>0</v>
      </c>
      <c r="G1634" s="37">
        <v>0</v>
      </c>
      <c r="H1634" s="37">
        <v>5.99</v>
      </c>
      <c r="I1634" s="37">
        <v>0</v>
      </c>
      <c r="J1634" s="37"/>
      <c r="K1634" s="37">
        <v>6.53</v>
      </c>
      <c r="L1634" s="37">
        <v>1.38</v>
      </c>
      <c r="M1634" s="37"/>
      <c r="N1634" s="37">
        <v>22.94</v>
      </c>
      <c r="O1634" s="37">
        <v>6.5</v>
      </c>
      <c r="P1634" s="37"/>
      <c r="Q1634">
        <f t="shared" si="75"/>
        <v>6.61</v>
      </c>
      <c r="R1634">
        <f t="shared" si="76"/>
        <v>30.090000000000003</v>
      </c>
      <c r="S1634" t="str">
        <f>VLOOKUP(C1634*1,effectif!A:BA,53,0)</f>
        <v>071152</v>
      </c>
      <c r="T1634">
        <f t="shared" si="77"/>
        <v>302575</v>
      </c>
    </row>
    <row r="1635" spans="1:20" x14ac:dyDescent="0.25">
      <c r="A1635" s="37" t="s">
        <v>11177</v>
      </c>
      <c r="B1635" s="37" t="s">
        <v>11178</v>
      </c>
      <c r="C1635" s="37" t="s">
        <v>3700</v>
      </c>
      <c r="D1635" s="37" t="s">
        <v>11385</v>
      </c>
      <c r="E1635" s="37"/>
      <c r="F1635" s="37"/>
      <c r="G1635" s="37"/>
      <c r="H1635" s="37"/>
      <c r="I1635" s="37"/>
      <c r="J1635" s="37"/>
      <c r="K1635" s="37"/>
      <c r="L1635" s="37"/>
      <c r="M1635" s="37"/>
      <c r="N1635" s="37"/>
      <c r="O1635" s="37"/>
      <c r="P1635" s="37"/>
      <c r="Q1635">
        <f t="shared" si="75"/>
        <v>0</v>
      </c>
      <c r="R1635">
        <f t="shared" si="76"/>
        <v>0</v>
      </c>
      <c r="S1635" t="str">
        <f>VLOOKUP(C1635*1,effectif!A:BA,53,0)</f>
        <v>071152</v>
      </c>
      <c r="T1635">
        <f t="shared" si="77"/>
        <v>179848</v>
      </c>
    </row>
    <row r="1636" spans="1:20" x14ac:dyDescent="0.25">
      <c r="A1636" s="37" t="s">
        <v>11177</v>
      </c>
      <c r="B1636" s="37" t="s">
        <v>11178</v>
      </c>
      <c r="C1636" s="37" t="s">
        <v>2103</v>
      </c>
      <c r="D1636" s="37" t="s">
        <v>11386</v>
      </c>
      <c r="E1636" s="37">
        <v>7.11</v>
      </c>
      <c r="F1636" s="37">
        <v>0</v>
      </c>
      <c r="G1636" s="37">
        <v>0</v>
      </c>
      <c r="H1636" s="37"/>
      <c r="I1636" s="37"/>
      <c r="J1636" s="37"/>
      <c r="K1636" s="37"/>
      <c r="L1636" s="37"/>
      <c r="M1636" s="37"/>
      <c r="N1636" s="37"/>
      <c r="O1636" s="37"/>
      <c r="P1636" s="37"/>
      <c r="Q1636">
        <f t="shared" si="75"/>
        <v>7.11</v>
      </c>
      <c r="R1636">
        <f t="shared" si="76"/>
        <v>7.11</v>
      </c>
      <c r="S1636" t="str">
        <f>VLOOKUP(C1636*1,effectif!A:BA,53,0)</f>
        <v>071152</v>
      </c>
      <c r="T1636">
        <f t="shared" si="77"/>
        <v>305667</v>
      </c>
    </row>
    <row r="1637" spans="1:20" x14ac:dyDescent="0.25">
      <c r="A1637" s="37" t="s">
        <v>11177</v>
      </c>
      <c r="B1637" s="37" t="s">
        <v>11178</v>
      </c>
      <c r="C1637" s="37" t="s">
        <v>3385</v>
      </c>
      <c r="D1637" s="37" t="s">
        <v>11387</v>
      </c>
      <c r="E1637" s="37">
        <v>10.26</v>
      </c>
      <c r="F1637" s="37">
        <v>2.63</v>
      </c>
      <c r="G1637" s="37"/>
      <c r="H1637" s="37">
        <v>16.98</v>
      </c>
      <c r="I1637" s="37">
        <v>3.99</v>
      </c>
      <c r="J1637" s="37"/>
      <c r="K1637" s="37">
        <v>16.62</v>
      </c>
      <c r="L1637" s="37">
        <v>0</v>
      </c>
      <c r="M1637" s="37"/>
      <c r="N1637" s="37">
        <v>36.869999999999997</v>
      </c>
      <c r="O1637" s="37">
        <v>0</v>
      </c>
      <c r="P1637" s="37"/>
      <c r="Q1637">
        <f t="shared" si="75"/>
        <v>27.240000000000002</v>
      </c>
      <c r="R1637">
        <f t="shared" si="76"/>
        <v>63.75</v>
      </c>
      <c r="S1637" t="str">
        <f>VLOOKUP(C1637*1,effectif!A:BA,53,0)</f>
        <v>071152</v>
      </c>
      <c r="T1637">
        <f t="shared" si="77"/>
        <v>304914</v>
      </c>
    </row>
    <row r="1638" spans="1:20" x14ac:dyDescent="0.25">
      <c r="A1638" s="37" t="s">
        <v>11177</v>
      </c>
      <c r="B1638" s="37" t="s">
        <v>11178</v>
      </c>
      <c r="C1638" s="37" t="s">
        <v>6457</v>
      </c>
      <c r="D1638" s="37" t="s">
        <v>11388</v>
      </c>
      <c r="E1638" s="37">
        <v>1.27</v>
      </c>
      <c r="F1638" s="37">
        <v>0</v>
      </c>
      <c r="G1638" s="37">
        <v>0</v>
      </c>
      <c r="H1638" s="37">
        <v>7.09</v>
      </c>
      <c r="I1638" s="37">
        <v>0</v>
      </c>
      <c r="J1638" s="37">
        <v>0</v>
      </c>
      <c r="K1638" s="37">
        <v>14.61</v>
      </c>
      <c r="L1638" s="37">
        <v>0</v>
      </c>
      <c r="M1638" s="37">
        <v>0</v>
      </c>
      <c r="N1638" s="37">
        <v>14.86</v>
      </c>
      <c r="O1638" s="37">
        <v>0</v>
      </c>
      <c r="P1638" s="37">
        <v>13.78</v>
      </c>
      <c r="Q1638">
        <f t="shared" si="75"/>
        <v>8.36</v>
      </c>
      <c r="R1638">
        <f t="shared" si="76"/>
        <v>30.74</v>
      </c>
      <c r="S1638" t="str">
        <f>VLOOKUP(C1638*1,effectif!A:BA,53,0)</f>
        <v>071152</v>
      </c>
      <c r="T1638">
        <f t="shared" si="77"/>
        <v>304717</v>
      </c>
    </row>
    <row r="1639" spans="1:20" x14ac:dyDescent="0.25">
      <c r="A1639" s="37" t="s">
        <v>11177</v>
      </c>
      <c r="B1639" s="37" t="s">
        <v>11178</v>
      </c>
      <c r="C1639" s="37" t="s">
        <v>3859</v>
      </c>
      <c r="D1639" s="37" t="s">
        <v>11389</v>
      </c>
      <c r="E1639" s="37">
        <v>1.6</v>
      </c>
      <c r="F1639" s="37">
        <v>0.95</v>
      </c>
      <c r="G1639" s="37"/>
      <c r="H1639" s="37">
        <v>3.6</v>
      </c>
      <c r="I1639" s="37">
        <v>0</v>
      </c>
      <c r="J1639" s="37">
        <v>0</v>
      </c>
      <c r="K1639" s="37">
        <v>9.25</v>
      </c>
      <c r="L1639" s="37">
        <v>0</v>
      </c>
      <c r="M1639" s="37">
        <v>0</v>
      </c>
      <c r="N1639" s="37">
        <v>15.74</v>
      </c>
      <c r="O1639" s="37">
        <v>6.99</v>
      </c>
      <c r="P1639" s="37"/>
      <c r="Q1639">
        <f t="shared" si="75"/>
        <v>5.2</v>
      </c>
      <c r="R1639">
        <f t="shared" si="76"/>
        <v>26.59</v>
      </c>
      <c r="S1639" t="str">
        <f>VLOOKUP(C1639*1,effectif!A:BA,53,0)</f>
        <v>071152</v>
      </c>
      <c r="T1639">
        <f t="shared" si="77"/>
        <v>304715</v>
      </c>
    </row>
    <row r="1640" spans="1:20" x14ac:dyDescent="0.25">
      <c r="A1640" s="37" t="s">
        <v>11177</v>
      </c>
      <c r="B1640" s="37" t="s">
        <v>11178</v>
      </c>
      <c r="C1640" s="37" t="s">
        <v>8022</v>
      </c>
      <c r="D1640" s="37" t="s">
        <v>11189</v>
      </c>
      <c r="E1640" s="37"/>
      <c r="F1640" s="37"/>
      <c r="G1640" s="37"/>
      <c r="H1640" s="37"/>
      <c r="I1640" s="37"/>
      <c r="J1640" s="37"/>
      <c r="K1640" s="37"/>
      <c r="L1640" s="37"/>
      <c r="M1640" s="37"/>
      <c r="N1640" s="37"/>
      <c r="O1640" s="37"/>
      <c r="P1640" s="37"/>
      <c r="Q1640">
        <f t="shared" si="75"/>
        <v>0</v>
      </c>
      <c r="R1640">
        <f t="shared" si="76"/>
        <v>0</v>
      </c>
      <c r="S1640" t="str">
        <f>VLOOKUP(C1640*1,effectif!A:BA,53,0)</f>
        <v>071152</v>
      </c>
      <c r="T1640">
        <f t="shared" si="77"/>
        <v>900556</v>
      </c>
    </row>
    <row r="1641" spans="1:20" x14ac:dyDescent="0.25">
      <c r="A1641" s="37" t="s">
        <v>11174</v>
      </c>
      <c r="B1641" s="37" t="s">
        <v>11175</v>
      </c>
      <c r="C1641" s="37" t="s">
        <v>2614</v>
      </c>
      <c r="D1641" s="37" t="s">
        <v>11390</v>
      </c>
      <c r="E1641" s="37">
        <v>9.3800000000000008</v>
      </c>
      <c r="F1641" s="37">
        <v>0.09</v>
      </c>
      <c r="G1641" s="37">
        <v>1</v>
      </c>
      <c r="H1641" s="37">
        <v>9.65</v>
      </c>
      <c r="I1641" s="37">
        <v>0</v>
      </c>
      <c r="J1641" s="37">
        <v>0</v>
      </c>
      <c r="K1641" s="37">
        <v>15.79</v>
      </c>
      <c r="L1641" s="37">
        <v>4.7699999999999996</v>
      </c>
      <c r="M1641" s="37">
        <v>0</v>
      </c>
      <c r="N1641" s="37">
        <v>15.97</v>
      </c>
      <c r="O1641" s="37">
        <v>3.19</v>
      </c>
      <c r="P1641" s="37">
        <v>4.83</v>
      </c>
      <c r="Q1641">
        <f t="shared" si="75"/>
        <v>19.03</v>
      </c>
      <c r="R1641">
        <f t="shared" si="76"/>
        <v>41.14</v>
      </c>
      <c r="S1641" t="str">
        <f>VLOOKUP(C1641*1,effectif!A:BA,53,0)</f>
        <v>071274</v>
      </c>
      <c r="T1641">
        <f t="shared" si="77"/>
        <v>304026</v>
      </c>
    </row>
    <row r="1642" spans="1:20" x14ac:dyDescent="0.25">
      <c r="A1642" s="37" t="s">
        <v>11177</v>
      </c>
      <c r="B1642" s="37" t="s">
        <v>11178</v>
      </c>
      <c r="C1642" s="37" t="s">
        <v>6147</v>
      </c>
      <c r="D1642" s="37" t="s">
        <v>11391</v>
      </c>
      <c r="E1642" s="37">
        <v>3.75</v>
      </c>
      <c r="F1642" s="37">
        <v>0</v>
      </c>
      <c r="G1642" s="37">
        <v>1.62</v>
      </c>
      <c r="H1642" s="37">
        <v>0</v>
      </c>
      <c r="I1642" s="37">
        <v>0</v>
      </c>
      <c r="J1642" s="37">
        <v>0</v>
      </c>
      <c r="K1642" s="37">
        <v>3.5</v>
      </c>
      <c r="L1642" s="37">
        <v>0</v>
      </c>
      <c r="M1642" s="37"/>
      <c r="N1642" s="37">
        <v>3.42</v>
      </c>
      <c r="O1642" s="37">
        <v>0</v>
      </c>
      <c r="P1642" s="37"/>
      <c r="Q1642">
        <f t="shared" si="75"/>
        <v>3.75</v>
      </c>
      <c r="R1642">
        <f t="shared" si="76"/>
        <v>10.67</v>
      </c>
      <c r="S1642" t="str">
        <f>VLOOKUP(C1642*1,effectif!A:BA,53,0)</f>
        <v>071274</v>
      </c>
      <c r="T1642">
        <f t="shared" si="77"/>
        <v>192309</v>
      </c>
    </row>
    <row r="1643" spans="1:20" x14ac:dyDescent="0.25">
      <c r="A1643" s="37" t="s">
        <v>11177</v>
      </c>
      <c r="B1643" s="37" t="s">
        <v>11178</v>
      </c>
      <c r="C1643" s="37" t="s">
        <v>10137</v>
      </c>
      <c r="D1643" s="37" t="s">
        <v>11392</v>
      </c>
      <c r="E1643" s="37"/>
      <c r="F1643" s="37"/>
      <c r="G1643" s="37"/>
      <c r="H1643" s="37"/>
      <c r="I1643" s="37"/>
      <c r="J1643" s="37"/>
      <c r="K1643" s="37"/>
      <c r="L1643" s="37"/>
      <c r="M1643" s="37"/>
      <c r="N1643" s="37"/>
      <c r="O1643" s="37"/>
      <c r="P1643" s="37"/>
      <c r="Q1643">
        <f t="shared" si="75"/>
        <v>0</v>
      </c>
      <c r="R1643">
        <f t="shared" si="76"/>
        <v>0</v>
      </c>
      <c r="S1643" t="str">
        <f>VLOOKUP(C1643*1,effectif!A:BA,53,0)</f>
        <v>071274</v>
      </c>
      <c r="T1643">
        <f t="shared" si="77"/>
        <v>305933</v>
      </c>
    </row>
    <row r="1644" spans="1:20" x14ac:dyDescent="0.25">
      <c r="A1644" s="37" t="s">
        <v>11177</v>
      </c>
      <c r="B1644" s="37" t="s">
        <v>11178</v>
      </c>
      <c r="C1644" s="37" t="s">
        <v>9717</v>
      </c>
      <c r="D1644" s="37" t="s">
        <v>11409</v>
      </c>
      <c r="E1644" s="37">
        <v>2.2200000000000002</v>
      </c>
      <c r="F1644" s="37">
        <v>1.72</v>
      </c>
      <c r="G1644" s="37">
        <v>0</v>
      </c>
      <c r="H1644" s="37">
        <v>2.57</v>
      </c>
      <c r="I1644" s="37">
        <v>0</v>
      </c>
      <c r="J1644" s="37">
        <v>0</v>
      </c>
      <c r="K1644" s="37">
        <v>30.15</v>
      </c>
      <c r="L1644" s="37">
        <v>7.21</v>
      </c>
      <c r="M1644" s="37">
        <v>9.42</v>
      </c>
      <c r="N1644" s="37">
        <v>22.24</v>
      </c>
      <c r="O1644" s="37">
        <v>9.5500000000000007</v>
      </c>
      <c r="P1644" s="37">
        <v>14.37</v>
      </c>
      <c r="Q1644">
        <f t="shared" si="75"/>
        <v>4.79</v>
      </c>
      <c r="R1644">
        <f t="shared" si="76"/>
        <v>54.61</v>
      </c>
      <c r="S1644" t="str">
        <f>VLOOKUP(C1644*1,effectif!A:BA,53,0)</f>
        <v>071274</v>
      </c>
      <c r="T1644">
        <f t="shared" si="77"/>
        <v>188622</v>
      </c>
    </row>
    <row r="1645" spans="1:20" x14ac:dyDescent="0.25">
      <c r="A1645" s="37" t="s">
        <v>11177</v>
      </c>
      <c r="B1645" s="37" t="s">
        <v>11178</v>
      </c>
      <c r="C1645" s="37" t="s">
        <v>3878</v>
      </c>
      <c r="D1645" s="37" t="s">
        <v>11395</v>
      </c>
      <c r="E1645" s="37">
        <v>17.09</v>
      </c>
      <c r="F1645" s="37">
        <v>0</v>
      </c>
      <c r="G1645" s="37">
        <v>0</v>
      </c>
      <c r="H1645" s="37">
        <v>17.579999999999998</v>
      </c>
      <c r="I1645" s="37">
        <v>0</v>
      </c>
      <c r="J1645" s="37">
        <v>0</v>
      </c>
      <c r="K1645" s="37">
        <v>36.46</v>
      </c>
      <c r="L1645" s="37">
        <v>0</v>
      </c>
      <c r="M1645" s="37"/>
      <c r="N1645" s="37">
        <v>39.659999999999997</v>
      </c>
      <c r="O1645" s="37">
        <v>0</v>
      </c>
      <c r="P1645" s="37"/>
      <c r="Q1645">
        <f t="shared" si="75"/>
        <v>34.67</v>
      </c>
      <c r="R1645">
        <f t="shared" si="76"/>
        <v>93.21</v>
      </c>
      <c r="S1645" t="str">
        <f>VLOOKUP(C1645*1,effectif!A:BA,53,0)</f>
        <v>071274</v>
      </c>
      <c r="T1645">
        <f t="shared" si="77"/>
        <v>305225</v>
      </c>
    </row>
    <row r="1646" spans="1:20" x14ac:dyDescent="0.25">
      <c r="A1646" s="37" t="s">
        <v>11177</v>
      </c>
      <c r="B1646" s="37" t="s">
        <v>11178</v>
      </c>
      <c r="C1646" s="37" t="s">
        <v>5305</v>
      </c>
      <c r="D1646" s="37" t="s">
        <v>11396</v>
      </c>
      <c r="E1646" s="37"/>
      <c r="F1646" s="37"/>
      <c r="G1646" s="37"/>
      <c r="H1646" s="37"/>
      <c r="I1646" s="37"/>
      <c r="J1646" s="37"/>
      <c r="K1646" s="37"/>
      <c r="L1646" s="37"/>
      <c r="M1646" s="37"/>
      <c r="N1646" s="37"/>
      <c r="O1646" s="37"/>
      <c r="P1646" s="37"/>
      <c r="Q1646">
        <f t="shared" si="75"/>
        <v>0</v>
      </c>
      <c r="R1646">
        <f t="shared" si="76"/>
        <v>0</v>
      </c>
      <c r="S1646" t="str">
        <f>VLOOKUP(C1646*1,effectif!A:BA,53,0)</f>
        <v>071274</v>
      </c>
      <c r="T1646">
        <f t="shared" si="77"/>
        <v>306208</v>
      </c>
    </row>
    <row r="1647" spans="1:20" x14ac:dyDescent="0.25">
      <c r="A1647" s="37" t="s">
        <v>11177</v>
      </c>
      <c r="B1647" s="37" t="s">
        <v>11178</v>
      </c>
      <c r="C1647" s="37" t="s">
        <v>3156</v>
      </c>
      <c r="D1647" s="37" t="s">
        <v>11397</v>
      </c>
      <c r="E1647" s="37"/>
      <c r="F1647" s="37"/>
      <c r="G1647" s="37"/>
      <c r="H1647" s="37"/>
      <c r="I1647" s="37"/>
      <c r="J1647" s="37"/>
      <c r="K1647" s="37"/>
      <c r="L1647" s="37"/>
      <c r="M1647" s="37"/>
      <c r="N1647" s="37"/>
      <c r="O1647" s="37"/>
      <c r="P1647" s="37"/>
      <c r="Q1647">
        <f t="shared" si="75"/>
        <v>0</v>
      </c>
      <c r="R1647">
        <f t="shared" si="76"/>
        <v>0</v>
      </c>
      <c r="S1647" t="str">
        <f>VLOOKUP(C1647*1,effectif!A:BA,53,0)</f>
        <v>071274</v>
      </c>
      <c r="T1647">
        <f t="shared" si="77"/>
        <v>305814</v>
      </c>
    </row>
    <row r="1648" spans="1:20" x14ac:dyDescent="0.25">
      <c r="A1648" s="37" t="s">
        <v>11177</v>
      </c>
      <c r="B1648" s="37" t="s">
        <v>11178</v>
      </c>
      <c r="C1648" s="37" t="s">
        <v>2899</v>
      </c>
      <c r="D1648" s="37" t="s">
        <v>11410</v>
      </c>
      <c r="E1648" s="37">
        <v>0</v>
      </c>
      <c r="F1648" s="37">
        <v>0</v>
      </c>
      <c r="G1648" s="37">
        <v>0</v>
      </c>
      <c r="H1648" s="37">
        <v>3.22</v>
      </c>
      <c r="I1648" s="37" t="s">
        <v>11181</v>
      </c>
      <c r="J1648" s="37">
        <v>0</v>
      </c>
      <c r="K1648" s="37">
        <v>49.51</v>
      </c>
      <c r="L1648" s="37">
        <v>0</v>
      </c>
      <c r="M1648" s="37"/>
      <c r="N1648" s="37">
        <v>56.32</v>
      </c>
      <c r="O1648" s="37">
        <v>29.43</v>
      </c>
      <c r="P1648" s="37">
        <v>0</v>
      </c>
      <c r="Q1648">
        <f t="shared" si="75"/>
        <v>3.22</v>
      </c>
      <c r="R1648">
        <f t="shared" si="76"/>
        <v>105.83</v>
      </c>
      <c r="S1648" t="str">
        <f>VLOOKUP(C1648*1,effectif!A:BA,53,0)</f>
        <v>071274</v>
      </c>
      <c r="T1648">
        <f t="shared" si="77"/>
        <v>304912</v>
      </c>
    </row>
    <row r="1649" spans="1:20" x14ac:dyDescent="0.25">
      <c r="A1649" s="37" t="s">
        <v>11177</v>
      </c>
      <c r="B1649" s="37" t="s">
        <v>11178</v>
      </c>
      <c r="C1649" s="37" t="s">
        <v>3811</v>
      </c>
      <c r="D1649" s="37" t="s">
        <v>11398</v>
      </c>
      <c r="E1649" s="37">
        <v>11.99</v>
      </c>
      <c r="F1649" s="37">
        <v>0.56999999999999995</v>
      </c>
      <c r="G1649" s="37">
        <v>0</v>
      </c>
      <c r="H1649" s="37">
        <v>12.41</v>
      </c>
      <c r="I1649" s="37">
        <v>0</v>
      </c>
      <c r="J1649" s="37">
        <v>0</v>
      </c>
      <c r="K1649" s="37">
        <v>6.23</v>
      </c>
      <c r="L1649" s="37">
        <v>5.82</v>
      </c>
      <c r="M1649" s="37">
        <v>0</v>
      </c>
      <c r="N1649" s="37">
        <v>15.73</v>
      </c>
      <c r="O1649" s="37">
        <v>7.35</v>
      </c>
      <c r="P1649" s="37">
        <v>0</v>
      </c>
      <c r="Q1649">
        <f t="shared" si="75"/>
        <v>24.4</v>
      </c>
      <c r="R1649">
        <f t="shared" si="76"/>
        <v>33.950000000000003</v>
      </c>
      <c r="S1649" t="str">
        <f>VLOOKUP(C1649*1,effectif!A:BA,53,0)</f>
        <v>071274</v>
      </c>
      <c r="T1649">
        <f t="shared" si="77"/>
        <v>303812</v>
      </c>
    </row>
    <row r="1650" spans="1:20" x14ac:dyDescent="0.25">
      <c r="A1650" s="37" t="s">
        <v>11177</v>
      </c>
      <c r="B1650" s="37" t="s">
        <v>11178</v>
      </c>
      <c r="C1650" s="37" t="s">
        <v>5356</v>
      </c>
      <c r="D1650" s="37" t="s">
        <v>11399</v>
      </c>
      <c r="E1650" s="37"/>
      <c r="F1650" s="37"/>
      <c r="G1650" s="37"/>
      <c r="H1650" s="37"/>
      <c r="I1650" s="37"/>
      <c r="J1650" s="37"/>
      <c r="K1650" s="37"/>
      <c r="L1650" s="37"/>
      <c r="M1650" s="37"/>
      <c r="N1650" s="37"/>
      <c r="O1650" s="37"/>
      <c r="P1650" s="37"/>
      <c r="Q1650">
        <f t="shared" si="75"/>
        <v>0</v>
      </c>
      <c r="R1650">
        <f t="shared" si="76"/>
        <v>0</v>
      </c>
      <c r="S1650" t="str">
        <f>VLOOKUP(C1650*1,effectif!A:BA,53,0)</f>
        <v>071274</v>
      </c>
      <c r="T1650">
        <f t="shared" si="77"/>
        <v>306402</v>
      </c>
    </row>
    <row r="1651" spans="1:20" x14ac:dyDescent="0.25">
      <c r="A1651" s="37" t="s">
        <v>11177</v>
      </c>
      <c r="B1651" s="37" t="s">
        <v>11178</v>
      </c>
      <c r="C1651" s="37" t="s">
        <v>3122</v>
      </c>
      <c r="D1651" s="37" t="s">
        <v>11400</v>
      </c>
      <c r="E1651" s="37">
        <v>58.81</v>
      </c>
      <c r="F1651" s="37">
        <v>0</v>
      </c>
      <c r="G1651" s="37"/>
      <c r="H1651" s="37"/>
      <c r="I1651" s="37"/>
      <c r="J1651" s="37"/>
      <c r="K1651" s="37"/>
      <c r="L1651" s="37"/>
      <c r="M1651" s="37"/>
      <c r="N1651" s="37"/>
      <c r="O1651" s="37"/>
      <c r="P1651" s="37"/>
      <c r="Q1651">
        <f t="shared" si="75"/>
        <v>58.81</v>
      </c>
      <c r="R1651">
        <f t="shared" si="76"/>
        <v>58.81</v>
      </c>
      <c r="S1651" t="str">
        <f>VLOOKUP(C1651*1,effectif!A:BA,53,0)</f>
        <v>071274</v>
      </c>
      <c r="T1651">
        <f t="shared" si="77"/>
        <v>305742</v>
      </c>
    </row>
    <row r="1652" spans="1:20" x14ac:dyDescent="0.25">
      <c r="A1652" s="37" t="s">
        <v>11177</v>
      </c>
      <c r="B1652" s="37" t="s">
        <v>11178</v>
      </c>
      <c r="C1652" s="37" t="s">
        <v>6650</v>
      </c>
      <c r="D1652" s="37" t="s">
        <v>11189</v>
      </c>
      <c r="E1652" s="37"/>
      <c r="F1652" s="37"/>
      <c r="G1652" s="37"/>
      <c r="H1652" s="37"/>
      <c r="I1652" s="37"/>
      <c r="J1652" s="37"/>
      <c r="K1652" s="37"/>
      <c r="L1652" s="37"/>
      <c r="M1652" s="37"/>
      <c r="N1652" s="37"/>
      <c r="O1652" s="37"/>
      <c r="P1652" s="37"/>
      <c r="Q1652">
        <f t="shared" si="75"/>
        <v>0</v>
      </c>
      <c r="R1652">
        <f t="shared" si="76"/>
        <v>0</v>
      </c>
      <c r="S1652" t="str">
        <f>VLOOKUP(C1652*1,effectif!A:BA,53,0)</f>
        <v>071274</v>
      </c>
      <c r="T1652">
        <f t="shared" si="77"/>
        <v>98353</v>
      </c>
    </row>
    <row r="1653" spans="1:20" x14ac:dyDescent="0.25">
      <c r="A1653" s="37" t="s">
        <v>11177</v>
      </c>
      <c r="B1653" s="37" t="s">
        <v>11178</v>
      </c>
      <c r="C1653" s="37" t="s">
        <v>14033</v>
      </c>
      <c r="D1653" s="37" t="s">
        <v>11189</v>
      </c>
      <c r="E1653" s="37"/>
      <c r="F1653" s="37"/>
      <c r="G1653" s="37"/>
      <c r="H1653" s="37"/>
      <c r="I1653" s="37"/>
      <c r="J1653" s="37"/>
      <c r="K1653" s="37"/>
      <c r="L1653" s="37"/>
      <c r="M1653" s="37"/>
      <c r="N1653" s="37"/>
      <c r="O1653" s="37"/>
      <c r="P1653" s="37"/>
      <c r="Q1653">
        <f t="shared" si="75"/>
        <v>0</v>
      </c>
      <c r="R1653">
        <f t="shared" si="76"/>
        <v>0</v>
      </c>
      <c r="S1653" t="e">
        <f>VLOOKUP(C1653*1,effectif!A:BA,53,0)</f>
        <v>#N/A</v>
      </c>
      <c r="T1653">
        <f t="shared" si="77"/>
        <v>900491</v>
      </c>
    </row>
    <row r="1654" spans="1:20" x14ac:dyDescent="0.25">
      <c r="A1654" s="37" t="s">
        <v>11177</v>
      </c>
      <c r="B1654" s="37" t="s">
        <v>11178</v>
      </c>
      <c r="C1654" s="37" t="s">
        <v>9298</v>
      </c>
      <c r="D1654" s="37" t="s">
        <v>11189</v>
      </c>
      <c r="E1654" s="37"/>
      <c r="F1654" s="37"/>
      <c r="G1654" s="37"/>
      <c r="H1654" s="37"/>
      <c r="I1654" s="37"/>
      <c r="J1654" s="37"/>
      <c r="K1654" s="37"/>
      <c r="L1654" s="37"/>
      <c r="M1654" s="37"/>
      <c r="N1654" s="37"/>
      <c r="O1654" s="37"/>
      <c r="P1654" s="37"/>
      <c r="Q1654">
        <f t="shared" si="75"/>
        <v>0</v>
      </c>
      <c r="R1654">
        <f t="shared" si="76"/>
        <v>0</v>
      </c>
      <c r="S1654" t="str">
        <f>VLOOKUP(C1654*1,effectif!A:BA,53,0)</f>
        <v>071274</v>
      </c>
      <c r="T1654">
        <f t="shared" si="77"/>
        <v>991347</v>
      </c>
    </row>
    <row r="1655" spans="1:20" x14ac:dyDescent="0.25">
      <c r="A1655" s="37" t="s">
        <v>11174</v>
      </c>
      <c r="B1655" s="37" t="s">
        <v>11175</v>
      </c>
      <c r="C1655" s="37" t="s">
        <v>6646</v>
      </c>
      <c r="D1655" s="37" t="s">
        <v>11394</v>
      </c>
      <c r="E1655" s="37">
        <v>8.17</v>
      </c>
      <c r="F1655" s="37">
        <v>1.37</v>
      </c>
      <c r="G1655" s="37">
        <v>2.9</v>
      </c>
      <c r="H1655" s="37">
        <v>13.04</v>
      </c>
      <c r="I1655" s="37">
        <v>3.37</v>
      </c>
      <c r="J1655" s="37">
        <v>3.92</v>
      </c>
      <c r="K1655" s="37">
        <v>24.78</v>
      </c>
      <c r="L1655" s="37">
        <v>5.78</v>
      </c>
      <c r="M1655" s="37">
        <v>7.9</v>
      </c>
      <c r="N1655" s="37">
        <v>26.78</v>
      </c>
      <c r="O1655" s="37">
        <v>12.35</v>
      </c>
      <c r="P1655" s="37">
        <v>11.12</v>
      </c>
      <c r="Q1655">
        <f t="shared" si="75"/>
        <v>21.21</v>
      </c>
      <c r="R1655">
        <f t="shared" si="76"/>
        <v>59.730000000000004</v>
      </c>
      <c r="S1655" t="str">
        <f>VLOOKUP(C1655*1,effectif!A:BA,53,0)</f>
        <v>071278</v>
      </c>
      <c r="T1655">
        <f t="shared" si="77"/>
        <v>304720</v>
      </c>
    </row>
    <row r="1656" spans="1:20" x14ac:dyDescent="0.25">
      <c r="A1656" s="37" t="s">
        <v>11177</v>
      </c>
      <c r="B1656" s="37" t="s">
        <v>11178</v>
      </c>
      <c r="C1656" s="37" t="s">
        <v>4755</v>
      </c>
      <c r="D1656" s="37" t="s">
        <v>11403</v>
      </c>
      <c r="E1656" s="37">
        <v>5.26</v>
      </c>
      <c r="F1656" s="37">
        <v>1.9</v>
      </c>
      <c r="G1656" s="37">
        <v>0</v>
      </c>
      <c r="H1656" s="37">
        <v>7.85</v>
      </c>
      <c r="I1656" s="37">
        <v>0.83</v>
      </c>
      <c r="J1656" s="37">
        <v>0</v>
      </c>
      <c r="K1656" s="37">
        <v>10.119999999999999</v>
      </c>
      <c r="L1656" s="37">
        <v>0.52</v>
      </c>
      <c r="M1656" s="37">
        <v>0</v>
      </c>
      <c r="N1656" s="37">
        <v>19.2</v>
      </c>
      <c r="O1656" s="37">
        <v>1.1299999999999999</v>
      </c>
      <c r="P1656" s="37">
        <v>8.7100000000000009</v>
      </c>
      <c r="Q1656">
        <f t="shared" si="75"/>
        <v>13.11</v>
      </c>
      <c r="R1656">
        <f t="shared" si="76"/>
        <v>34.58</v>
      </c>
      <c r="S1656" t="str">
        <f>VLOOKUP(C1656*1,effectif!A:BA,53,0)</f>
        <v>071278</v>
      </c>
      <c r="T1656">
        <f t="shared" si="77"/>
        <v>187809</v>
      </c>
    </row>
    <row r="1657" spans="1:20" x14ac:dyDescent="0.25">
      <c r="A1657" s="37" t="s">
        <v>11177</v>
      </c>
      <c r="B1657" s="37" t="s">
        <v>11178</v>
      </c>
      <c r="C1657" s="37" t="s">
        <v>4182</v>
      </c>
      <c r="D1657" s="37" t="s">
        <v>11404</v>
      </c>
      <c r="E1657" s="37"/>
      <c r="F1657" s="37"/>
      <c r="G1657" s="37"/>
      <c r="H1657" s="37"/>
      <c r="I1657" s="37"/>
      <c r="J1657" s="37"/>
      <c r="K1657" s="37"/>
      <c r="L1657" s="37"/>
      <c r="M1657" s="37"/>
      <c r="N1657" s="37"/>
      <c r="O1657" s="37"/>
      <c r="P1657" s="37"/>
      <c r="Q1657">
        <f t="shared" si="75"/>
        <v>0</v>
      </c>
      <c r="R1657">
        <f t="shared" si="76"/>
        <v>0</v>
      </c>
      <c r="S1657" t="str">
        <f>VLOOKUP(C1657*1,effectif!A:BA,53,0)</f>
        <v>071278</v>
      </c>
      <c r="T1657">
        <f t="shared" si="77"/>
        <v>306327</v>
      </c>
    </row>
    <row r="1658" spans="1:20" x14ac:dyDescent="0.25">
      <c r="A1658" s="37" t="s">
        <v>11177</v>
      </c>
      <c r="B1658" s="37" t="s">
        <v>11178</v>
      </c>
      <c r="C1658" s="37" t="s">
        <v>3746</v>
      </c>
      <c r="D1658" s="37" t="s">
        <v>11405</v>
      </c>
      <c r="E1658" s="37"/>
      <c r="F1658" s="37"/>
      <c r="G1658" s="37"/>
      <c r="H1658" s="37"/>
      <c r="I1658" s="37"/>
      <c r="J1658" s="37"/>
      <c r="K1658" s="37"/>
      <c r="L1658" s="37"/>
      <c r="M1658" s="37"/>
      <c r="N1658" s="37"/>
      <c r="O1658" s="37"/>
      <c r="P1658" s="37"/>
      <c r="Q1658">
        <f t="shared" si="75"/>
        <v>0</v>
      </c>
      <c r="R1658">
        <f t="shared" si="76"/>
        <v>0</v>
      </c>
      <c r="S1658" t="str">
        <f>VLOOKUP(C1658*1,effectif!A:BA,53,0)</f>
        <v>071278</v>
      </c>
      <c r="T1658">
        <f t="shared" si="77"/>
        <v>306135</v>
      </c>
    </row>
    <row r="1659" spans="1:20" x14ac:dyDescent="0.25">
      <c r="A1659" s="37" t="s">
        <v>11177</v>
      </c>
      <c r="B1659" s="37" t="s">
        <v>11178</v>
      </c>
      <c r="C1659" s="37" t="s">
        <v>10143</v>
      </c>
      <c r="D1659" s="37" t="s">
        <v>11406</v>
      </c>
      <c r="E1659" s="37">
        <v>21.69</v>
      </c>
      <c r="F1659" s="37">
        <v>0</v>
      </c>
      <c r="G1659" s="37">
        <v>100</v>
      </c>
      <c r="H1659" s="37">
        <v>35.799999999999997</v>
      </c>
      <c r="I1659" s="37">
        <v>0</v>
      </c>
      <c r="J1659" s="37">
        <v>0</v>
      </c>
      <c r="K1659" s="37">
        <v>38.32</v>
      </c>
      <c r="L1659" s="37">
        <v>0</v>
      </c>
      <c r="M1659" s="37">
        <v>24.26</v>
      </c>
      <c r="N1659" s="37">
        <v>30.02</v>
      </c>
      <c r="O1659" s="37">
        <v>0</v>
      </c>
      <c r="P1659" s="37">
        <v>19.13</v>
      </c>
      <c r="Q1659">
        <f t="shared" si="75"/>
        <v>57.489999999999995</v>
      </c>
      <c r="R1659">
        <f t="shared" si="76"/>
        <v>90.03</v>
      </c>
      <c r="S1659" t="str">
        <f>VLOOKUP(C1659*1,effectif!A:BA,53,0)</f>
        <v>071278</v>
      </c>
      <c r="T1659">
        <f t="shared" si="77"/>
        <v>178818</v>
      </c>
    </row>
    <row r="1660" spans="1:20" x14ac:dyDescent="0.25">
      <c r="A1660" s="37" t="s">
        <v>11177</v>
      </c>
      <c r="B1660" s="37" t="s">
        <v>11178</v>
      </c>
      <c r="C1660" s="37" t="s">
        <v>3766</v>
      </c>
      <c r="D1660" s="37" t="s">
        <v>11407</v>
      </c>
      <c r="E1660" s="37">
        <v>5.23</v>
      </c>
      <c r="F1660" s="37">
        <v>0</v>
      </c>
      <c r="G1660" s="37">
        <v>0</v>
      </c>
      <c r="H1660" s="37">
        <v>5.76</v>
      </c>
      <c r="I1660" s="37">
        <v>0</v>
      </c>
      <c r="J1660" s="37">
        <v>0</v>
      </c>
      <c r="K1660" s="37">
        <v>19.510000000000002</v>
      </c>
      <c r="L1660" s="37">
        <v>0</v>
      </c>
      <c r="M1660" s="37">
        <v>0</v>
      </c>
      <c r="N1660" s="37">
        <v>10.130000000000001</v>
      </c>
      <c r="O1660" s="37">
        <v>6.58</v>
      </c>
      <c r="P1660" s="37">
        <v>0</v>
      </c>
      <c r="Q1660">
        <f t="shared" si="75"/>
        <v>10.99</v>
      </c>
      <c r="R1660">
        <f t="shared" si="76"/>
        <v>34.870000000000005</v>
      </c>
      <c r="S1660" t="str">
        <f>VLOOKUP(C1660*1,effectif!A:BA,53,0)</f>
        <v>071278</v>
      </c>
      <c r="T1660">
        <f t="shared" si="77"/>
        <v>155191</v>
      </c>
    </row>
    <row r="1661" spans="1:20" x14ac:dyDescent="0.25">
      <c r="A1661" s="37" t="s">
        <v>11177</v>
      </c>
      <c r="B1661" s="37" t="s">
        <v>11178</v>
      </c>
      <c r="C1661" s="37" t="s">
        <v>4963</v>
      </c>
      <c r="D1661" s="37" t="s">
        <v>11408</v>
      </c>
      <c r="E1661" s="37">
        <v>0</v>
      </c>
      <c r="F1661" s="37">
        <v>0</v>
      </c>
      <c r="G1661" s="37">
        <v>0</v>
      </c>
      <c r="H1661" s="37"/>
      <c r="I1661" s="37"/>
      <c r="J1661" s="37"/>
      <c r="K1661" s="37"/>
      <c r="L1661" s="37"/>
      <c r="M1661" s="37"/>
      <c r="N1661" s="37"/>
      <c r="O1661" s="37"/>
      <c r="P1661" s="37"/>
      <c r="Q1661">
        <f t="shared" si="75"/>
        <v>0</v>
      </c>
      <c r="R1661">
        <f t="shared" si="76"/>
        <v>0</v>
      </c>
      <c r="S1661" t="str">
        <f>VLOOKUP(C1661*1,effectif!A:BA,53,0)</f>
        <v>071278</v>
      </c>
      <c r="T1661">
        <f t="shared" si="77"/>
        <v>305767</v>
      </c>
    </row>
    <row r="1662" spans="1:20" x14ac:dyDescent="0.25">
      <c r="A1662" s="37" t="s">
        <v>11177</v>
      </c>
      <c r="B1662" s="37" t="s">
        <v>11178</v>
      </c>
      <c r="C1662" s="37" t="s">
        <v>5577</v>
      </c>
      <c r="D1662" s="37" t="s">
        <v>11393</v>
      </c>
      <c r="E1662" s="37"/>
      <c r="F1662" s="37"/>
      <c r="G1662" s="37"/>
      <c r="H1662" s="37"/>
      <c r="I1662" s="37"/>
      <c r="J1662" s="37"/>
      <c r="K1662" s="37"/>
      <c r="L1662" s="37"/>
      <c r="M1662" s="37"/>
      <c r="N1662" s="37"/>
      <c r="O1662" s="37"/>
      <c r="P1662" s="37"/>
      <c r="Q1662">
        <f t="shared" si="75"/>
        <v>0</v>
      </c>
      <c r="R1662">
        <f t="shared" si="76"/>
        <v>0</v>
      </c>
      <c r="S1662" t="str">
        <f>VLOOKUP(C1662*1,effectif!A:BA,53,0)</f>
        <v>071278</v>
      </c>
      <c r="T1662">
        <f t="shared" si="77"/>
        <v>306325</v>
      </c>
    </row>
    <row r="1663" spans="1:20" x14ac:dyDescent="0.25">
      <c r="A1663" s="37" t="s">
        <v>11177</v>
      </c>
      <c r="B1663" s="37" t="s">
        <v>11178</v>
      </c>
      <c r="C1663" s="37" t="s">
        <v>2612</v>
      </c>
      <c r="D1663" s="37" t="s">
        <v>11401</v>
      </c>
      <c r="E1663" s="37">
        <v>19.11</v>
      </c>
      <c r="F1663" s="37">
        <v>0</v>
      </c>
      <c r="G1663" s="37">
        <v>0</v>
      </c>
      <c r="H1663" s="37">
        <v>4.91</v>
      </c>
      <c r="I1663" s="37">
        <v>0</v>
      </c>
      <c r="J1663" s="37">
        <v>0</v>
      </c>
      <c r="K1663" s="37">
        <v>19.399999999999999</v>
      </c>
      <c r="L1663" s="37">
        <v>100</v>
      </c>
      <c r="M1663" s="37"/>
      <c r="N1663" s="37"/>
      <c r="O1663" s="37"/>
      <c r="P1663" s="37"/>
      <c r="Q1663">
        <f t="shared" si="75"/>
        <v>24.02</v>
      </c>
      <c r="R1663">
        <f t="shared" si="76"/>
        <v>38.51</v>
      </c>
      <c r="S1663" t="str">
        <f>VLOOKUP(C1663*1,effectif!A:BA,53,0)</f>
        <v>071278</v>
      </c>
      <c r="T1663">
        <f t="shared" si="77"/>
        <v>305381</v>
      </c>
    </row>
    <row r="1664" spans="1:20" x14ac:dyDescent="0.25">
      <c r="A1664" s="37" t="s">
        <v>11177</v>
      </c>
      <c r="B1664" s="37" t="s">
        <v>11178</v>
      </c>
      <c r="C1664" s="37" t="s">
        <v>3422</v>
      </c>
      <c r="D1664" s="37" t="s">
        <v>11411</v>
      </c>
      <c r="E1664" s="37">
        <v>0</v>
      </c>
      <c r="F1664" s="37">
        <v>0</v>
      </c>
      <c r="G1664" s="37"/>
      <c r="H1664" s="37"/>
      <c r="I1664" s="37"/>
      <c r="J1664" s="37"/>
      <c r="K1664" s="37"/>
      <c r="L1664" s="37"/>
      <c r="M1664" s="37"/>
      <c r="N1664" s="37"/>
      <c r="O1664" s="37"/>
      <c r="P1664" s="37"/>
      <c r="Q1664">
        <f t="shared" si="75"/>
        <v>0</v>
      </c>
      <c r="R1664">
        <f t="shared" si="76"/>
        <v>0</v>
      </c>
      <c r="S1664" t="str">
        <f>VLOOKUP(C1664*1,effectif!A:BA,53,0)</f>
        <v>071278</v>
      </c>
      <c r="T1664">
        <f t="shared" si="77"/>
        <v>305732</v>
      </c>
    </row>
    <row r="1665" spans="1:20" x14ac:dyDescent="0.25">
      <c r="A1665" s="37" t="s">
        <v>11177</v>
      </c>
      <c r="B1665" s="37" t="s">
        <v>11178</v>
      </c>
      <c r="C1665" s="37" t="s">
        <v>6267</v>
      </c>
      <c r="D1665" s="37" t="s">
        <v>11402</v>
      </c>
      <c r="E1665" s="37">
        <v>3.58</v>
      </c>
      <c r="F1665" s="37">
        <v>0</v>
      </c>
      <c r="G1665" s="37">
        <v>0</v>
      </c>
      <c r="H1665" s="37">
        <v>4.8499999999999996</v>
      </c>
      <c r="I1665" s="37">
        <v>0</v>
      </c>
      <c r="J1665" s="37">
        <v>0</v>
      </c>
      <c r="K1665" s="37">
        <v>15.64</v>
      </c>
      <c r="L1665" s="37">
        <v>5.37</v>
      </c>
      <c r="M1665" s="37">
        <v>0</v>
      </c>
      <c r="N1665" s="37">
        <v>12.94</v>
      </c>
      <c r="O1665" s="37">
        <v>3.75</v>
      </c>
      <c r="P1665" s="37">
        <v>0</v>
      </c>
      <c r="Q1665">
        <f t="shared" si="75"/>
        <v>8.43</v>
      </c>
      <c r="R1665">
        <f t="shared" si="76"/>
        <v>32.159999999999997</v>
      </c>
      <c r="S1665" t="str">
        <f>VLOOKUP(C1665*1,effectif!A:BA,53,0)</f>
        <v>071278</v>
      </c>
      <c r="T1665">
        <f t="shared" si="77"/>
        <v>300018</v>
      </c>
    </row>
    <row r="1666" spans="1:20" x14ac:dyDescent="0.25">
      <c r="A1666" s="37" t="s">
        <v>11177</v>
      </c>
      <c r="B1666" s="37" t="s">
        <v>11178</v>
      </c>
      <c r="C1666" s="37" t="s">
        <v>9716</v>
      </c>
      <c r="D1666" s="37" t="s">
        <v>11189</v>
      </c>
      <c r="E1666" s="37"/>
      <c r="F1666" s="37"/>
      <c r="G1666" s="37"/>
      <c r="H1666" s="37"/>
      <c r="I1666" s="37"/>
      <c r="J1666" s="37"/>
      <c r="K1666" s="37"/>
      <c r="L1666" s="37"/>
      <c r="M1666" s="37"/>
      <c r="N1666" s="37"/>
      <c r="O1666" s="37"/>
      <c r="P1666" s="37"/>
      <c r="Q1666">
        <f t="shared" si="75"/>
        <v>0</v>
      </c>
      <c r="R1666">
        <f t="shared" si="76"/>
        <v>0</v>
      </c>
      <c r="S1666" t="str">
        <f>VLOOKUP(C1666*1,effectif!A:BA,53,0)</f>
        <v>071278</v>
      </c>
      <c r="T1666">
        <f t="shared" si="77"/>
        <v>99163</v>
      </c>
    </row>
    <row r="1667" spans="1:20" x14ac:dyDescent="0.25">
      <c r="A1667" s="37" t="s">
        <v>11177</v>
      </c>
      <c r="B1667" s="37" t="s">
        <v>11178</v>
      </c>
      <c r="C1667" s="37" t="s">
        <v>8553</v>
      </c>
      <c r="D1667" s="37" t="s">
        <v>11189</v>
      </c>
      <c r="E1667" s="37"/>
      <c r="F1667" s="37"/>
      <c r="G1667" s="37"/>
      <c r="H1667" s="37"/>
      <c r="I1667" s="37"/>
      <c r="J1667" s="37"/>
      <c r="K1667" s="37"/>
      <c r="L1667" s="37"/>
      <c r="M1667" s="37"/>
      <c r="N1667" s="37"/>
      <c r="O1667" s="37"/>
      <c r="P1667" s="37"/>
      <c r="Q1667">
        <f t="shared" ref="Q1667:Q1730" si="78">IFERROR(E1667+H1667,0)</f>
        <v>0</v>
      </c>
      <c r="R1667">
        <f t="shared" ref="R1667:R1730" si="79">IFERROR(E1667+K1667+N1667,0)</f>
        <v>0</v>
      </c>
      <c r="S1667" t="str">
        <f>VLOOKUP(C1667*1,effectif!A:BA,53,0)</f>
        <v>071278</v>
      </c>
      <c r="T1667">
        <f t="shared" ref="T1667:T1730" si="80">C1667*1</f>
        <v>993389</v>
      </c>
    </row>
    <row r="1668" spans="1:20" x14ac:dyDescent="0.25">
      <c r="A1668" s="37" t="s">
        <v>11219</v>
      </c>
      <c r="B1668" s="37" t="s">
        <v>11220</v>
      </c>
      <c r="C1668" s="37" t="s">
        <v>2919</v>
      </c>
      <c r="D1668" s="37" t="s">
        <v>11412</v>
      </c>
      <c r="E1668" s="37"/>
      <c r="F1668" s="37"/>
      <c r="G1668" s="37"/>
      <c r="H1668" s="37"/>
      <c r="I1668" s="37"/>
      <c r="J1668" s="37"/>
      <c r="K1668" s="37"/>
      <c r="L1668" s="37"/>
      <c r="M1668" s="37"/>
      <c r="N1668" s="37"/>
      <c r="O1668" s="37"/>
      <c r="P1668" s="37"/>
      <c r="Q1668">
        <f t="shared" si="78"/>
        <v>0</v>
      </c>
      <c r="R1668">
        <f t="shared" si="79"/>
        <v>0</v>
      </c>
      <c r="S1668">
        <f>VLOOKUP(C1668*1,effectif!A:BA,53,0)</f>
        <v>0</v>
      </c>
      <c r="T1668">
        <f t="shared" si="80"/>
        <v>171400</v>
      </c>
    </row>
    <row r="1669" spans="1:20" x14ac:dyDescent="0.25">
      <c r="A1669" s="37" t="s">
        <v>11172</v>
      </c>
      <c r="B1669" s="37" t="s">
        <v>11081</v>
      </c>
      <c r="C1669" s="37" t="s">
        <v>2273</v>
      </c>
      <c r="D1669" s="37" t="s">
        <v>11794</v>
      </c>
      <c r="E1669" s="37">
        <v>7.63</v>
      </c>
      <c r="F1669" s="37">
        <v>0.36</v>
      </c>
      <c r="G1669" s="37">
        <v>0.79</v>
      </c>
      <c r="H1669" s="37">
        <v>11.76</v>
      </c>
      <c r="I1669" s="37">
        <v>3.7</v>
      </c>
      <c r="J1669" s="37">
        <v>6.52</v>
      </c>
      <c r="K1669" s="37">
        <v>18.54</v>
      </c>
      <c r="L1669" s="37">
        <v>4.9000000000000004</v>
      </c>
      <c r="M1669" s="37">
        <v>6.49</v>
      </c>
      <c r="N1669" s="37">
        <v>19.260000000000002</v>
      </c>
      <c r="O1669" s="37">
        <v>9.0399999999999991</v>
      </c>
      <c r="P1669" s="37">
        <v>5.78</v>
      </c>
      <c r="Q1669">
        <f t="shared" si="78"/>
        <v>19.39</v>
      </c>
      <c r="R1669">
        <f t="shared" si="79"/>
        <v>45.43</v>
      </c>
      <c r="S1669">
        <f>VLOOKUP(C1669*1,effectif!A:BA,53,0)</f>
        <v>0</v>
      </c>
      <c r="T1669">
        <f t="shared" si="80"/>
        <v>304393</v>
      </c>
    </row>
    <row r="1670" spans="1:20" x14ac:dyDescent="0.25">
      <c r="A1670" s="37" t="s">
        <v>11174</v>
      </c>
      <c r="B1670" s="37" t="s">
        <v>11175</v>
      </c>
      <c r="C1670" s="37" t="s">
        <v>7078</v>
      </c>
      <c r="D1670" s="37" t="s">
        <v>11795</v>
      </c>
      <c r="E1670" s="37"/>
      <c r="F1670" s="37"/>
      <c r="G1670" s="37"/>
      <c r="H1670" s="37"/>
      <c r="I1670" s="37"/>
      <c r="J1670" s="37"/>
      <c r="K1670" s="37"/>
      <c r="L1670" s="37"/>
      <c r="M1670" s="37"/>
      <c r="N1670" s="37"/>
      <c r="O1670" s="37"/>
      <c r="P1670" s="37"/>
      <c r="Q1670">
        <f t="shared" si="78"/>
        <v>0</v>
      </c>
      <c r="R1670">
        <f t="shared" si="79"/>
        <v>0</v>
      </c>
      <c r="S1670" t="str">
        <f>VLOOKUP(C1670*1,effectif!A:BA,53,0)</f>
        <v>071190</v>
      </c>
      <c r="T1670">
        <f t="shared" si="80"/>
        <v>71190</v>
      </c>
    </row>
    <row r="1671" spans="1:20" x14ac:dyDescent="0.25">
      <c r="A1671" s="37" t="s">
        <v>11174</v>
      </c>
      <c r="B1671" s="37" t="s">
        <v>11175</v>
      </c>
      <c r="C1671" s="37" t="s">
        <v>2486</v>
      </c>
      <c r="D1671" s="37" t="s">
        <v>11796</v>
      </c>
      <c r="E1671" s="37">
        <v>6.35</v>
      </c>
      <c r="F1671" s="37">
        <v>0.34</v>
      </c>
      <c r="G1671" s="37">
        <v>0.66</v>
      </c>
      <c r="H1671" s="37">
        <v>11.91</v>
      </c>
      <c r="I1671" s="37">
        <v>8.85</v>
      </c>
      <c r="J1671" s="37">
        <v>6.49</v>
      </c>
      <c r="K1671" s="37">
        <v>16.690000000000001</v>
      </c>
      <c r="L1671" s="37">
        <v>11.26</v>
      </c>
      <c r="M1671" s="37">
        <v>6.86</v>
      </c>
      <c r="N1671" s="37">
        <v>14.7</v>
      </c>
      <c r="O1671" s="37">
        <v>10.75</v>
      </c>
      <c r="P1671" s="37">
        <v>6.31</v>
      </c>
      <c r="Q1671">
        <f t="shared" si="78"/>
        <v>18.259999999999998</v>
      </c>
      <c r="R1671">
        <f t="shared" si="79"/>
        <v>37.739999999999995</v>
      </c>
      <c r="S1671" t="str">
        <f>VLOOKUP(C1671*1,effectif!A:BA,53,0)</f>
        <v>071191</v>
      </c>
      <c r="T1671">
        <f t="shared" si="80"/>
        <v>304557</v>
      </c>
    </row>
    <row r="1672" spans="1:20" x14ac:dyDescent="0.25">
      <c r="A1672" s="37" t="s">
        <v>11177</v>
      </c>
      <c r="B1672" s="37" t="s">
        <v>11178</v>
      </c>
      <c r="C1672" s="37" t="s">
        <v>7766</v>
      </c>
      <c r="D1672" s="37" t="s">
        <v>11808</v>
      </c>
      <c r="E1672" s="37"/>
      <c r="F1672" s="37"/>
      <c r="G1672" s="37"/>
      <c r="H1672" s="37"/>
      <c r="I1672" s="37"/>
      <c r="J1672" s="37"/>
      <c r="K1672" s="37"/>
      <c r="L1672" s="37"/>
      <c r="M1672" s="37"/>
      <c r="N1672" s="37"/>
      <c r="O1672" s="37"/>
      <c r="P1672" s="37"/>
      <c r="Q1672">
        <f t="shared" si="78"/>
        <v>0</v>
      </c>
      <c r="R1672">
        <f t="shared" si="79"/>
        <v>0</v>
      </c>
      <c r="S1672" t="str">
        <f>VLOOKUP(C1672*1,effectif!A:BA,53,0)</f>
        <v>071191</v>
      </c>
      <c r="T1672">
        <f t="shared" si="80"/>
        <v>305812</v>
      </c>
    </row>
    <row r="1673" spans="1:20" x14ac:dyDescent="0.25">
      <c r="A1673" s="37" t="s">
        <v>11177</v>
      </c>
      <c r="B1673" s="37" t="s">
        <v>11178</v>
      </c>
      <c r="C1673" s="37" t="s">
        <v>4110</v>
      </c>
      <c r="D1673" s="37" t="s">
        <v>11797</v>
      </c>
      <c r="E1673" s="37">
        <v>7.26</v>
      </c>
      <c r="F1673" s="37">
        <v>0</v>
      </c>
      <c r="G1673" s="37">
        <v>0</v>
      </c>
      <c r="H1673" s="37">
        <v>18.399999999999999</v>
      </c>
      <c r="I1673" s="37">
        <v>0</v>
      </c>
      <c r="J1673" s="37"/>
      <c r="K1673" s="37"/>
      <c r="L1673" s="37"/>
      <c r="M1673" s="37"/>
      <c r="N1673" s="37"/>
      <c r="O1673" s="37"/>
      <c r="P1673" s="37"/>
      <c r="Q1673">
        <f t="shared" si="78"/>
        <v>25.659999999999997</v>
      </c>
      <c r="R1673">
        <f t="shared" si="79"/>
        <v>7.26</v>
      </c>
      <c r="S1673" t="str">
        <f>VLOOKUP(C1673*1,effectif!A:BA,53,0)</f>
        <v>071191</v>
      </c>
      <c r="T1673">
        <f t="shared" si="80"/>
        <v>305567</v>
      </c>
    </row>
    <row r="1674" spans="1:20" x14ac:dyDescent="0.25">
      <c r="A1674" s="37" t="s">
        <v>11177</v>
      </c>
      <c r="B1674" s="37" t="s">
        <v>11178</v>
      </c>
      <c r="C1674" s="37" t="s">
        <v>2483</v>
      </c>
      <c r="D1674" s="37" t="s">
        <v>11801</v>
      </c>
      <c r="E1674" s="37">
        <v>5.18</v>
      </c>
      <c r="F1674" s="37">
        <v>0</v>
      </c>
      <c r="G1674" s="37">
        <v>22.63</v>
      </c>
      <c r="H1674" s="37">
        <v>3.42</v>
      </c>
      <c r="I1674" s="37">
        <v>0.56999999999999995</v>
      </c>
      <c r="J1674" s="37">
        <v>21.81</v>
      </c>
      <c r="K1674" s="37">
        <v>12.99</v>
      </c>
      <c r="L1674" s="37">
        <v>1.92</v>
      </c>
      <c r="M1674" s="37">
        <v>13.11</v>
      </c>
      <c r="N1674" s="37">
        <v>24.52</v>
      </c>
      <c r="O1674" s="37">
        <v>0</v>
      </c>
      <c r="P1674" s="37">
        <v>0</v>
      </c>
      <c r="Q1674">
        <f t="shared" si="78"/>
        <v>8.6</v>
      </c>
      <c r="R1674">
        <f t="shared" si="79"/>
        <v>42.69</v>
      </c>
      <c r="S1674" t="str">
        <f>VLOOKUP(C1674*1,effectif!A:BA,53,0)</f>
        <v>071191</v>
      </c>
      <c r="T1674">
        <f t="shared" si="80"/>
        <v>305251</v>
      </c>
    </row>
    <row r="1675" spans="1:20" x14ac:dyDescent="0.25">
      <c r="A1675" s="37" t="s">
        <v>11177</v>
      </c>
      <c r="B1675" s="37" t="s">
        <v>11178</v>
      </c>
      <c r="C1675" s="37" t="s">
        <v>2270</v>
      </c>
      <c r="D1675" s="37" t="s">
        <v>11821</v>
      </c>
      <c r="E1675" s="37">
        <v>8.83</v>
      </c>
      <c r="F1675" s="37">
        <v>0</v>
      </c>
      <c r="G1675" s="37">
        <v>0</v>
      </c>
      <c r="H1675" s="37">
        <v>13.34</v>
      </c>
      <c r="I1675" s="37">
        <v>0</v>
      </c>
      <c r="J1675" s="37">
        <v>2.88</v>
      </c>
      <c r="K1675" s="37">
        <v>14.02</v>
      </c>
      <c r="L1675" s="37">
        <v>0</v>
      </c>
      <c r="M1675" s="37">
        <v>0</v>
      </c>
      <c r="N1675" s="37">
        <v>24.67</v>
      </c>
      <c r="O1675" s="37">
        <v>1.2</v>
      </c>
      <c r="P1675" s="37">
        <v>20.32</v>
      </c>
      <c r="Q1675">
        <f t="shared" si="78"/>
        <v>22.17</v>
      </c>
      <c r="R1675">
        <f t="shared" si="79"/>
        <v>47.52</v>
      </c>
      <c r="S1675" t="str">
        <f>VLOOKUP(C1675*1,effectif!A:BA,53,0)</f>
        <v>071191</v>
      </c>
      <c r="T1675">
        <f t="shared" si="80"/>
        <v>304824</v>
      </c>
    </row>
    <row r="1676" spans="1:20" x14ac:dyDescent="0.25">
      <c r="A1676" s="37" t="s">
        <v>11177</v>
      </c>
      <c r="B1676" s="37" t="s">
        <v>11178</v>
      </c>
      <c r="C1676" s="37" t="s">
        <v>5087</v>
      </c>
      <c r="D1676" s="37" t="s">
        <v>11813</v>
      </c>
      <c r="E1676" s="37">
        <v>3.04</v>
      </c>
      <c r="F1676" s="37">
        <v>0</v>
      </c>
      <c r="G1676" s="37">
        <v>0</v>
      </c>
      <c r="H1676" s="37">
        <v>11.1</v>
      </c>
      <c r="I1676" s="37">
        <v>0</v>
      </c>
      <c r="J1676" s="37"/>
      <c r="K1676" s="37"/>
      <c r="L1676" s="37"/>
      <c r="M1676" s="37"/>
      <c r="N1676" s="37"/>
      <c r="O1676" s="37"/>
      <c r="P1676" s="37"/>
      <c r="Q1676">
        <f t="shared" si="78"/>
        <v>14.14</v>
      </c>
      <c r="R1676">
        <f t="shared" si="79"/>
        <v>3.04</v>
      </c>
      <c r="S1676" t="str">
        <f>VLOOKUP(C1676*1,effectif!A:BA,53,0)</f>
        <v>071191</v>
      </c>
      <c r="T1676">
        <f t="shared" si="80"/>
        <v>305579</v>
      </c>
    </row>
    <row r="1677" spans="1:20" x14ac:dyDescent="0.25">
      <c r="A1677" s="37" t="s">
        <v>11177</v>
      </c>
      <c r="B1677" s="37" t="s">
        <v>11178</v>
      </c>
      <c r="C1677" s="37" t="s">
        <v>2537</v>
      </c>
      <c r="D1677" s="37" t="s">
        <v>11823</v>
      </c>
      <c r="E1677" s="37">
        <v>2.2000000000000002</v>
      </c>
      <c r="F1677" s="37">
        <v>2.33</v>
      </c>
      <c r="G1677" s="37">
        <v>0</v>
      </c>
      <c r="H1677" s="37">
        <v>19.559999999999999</v>
      </c>
      <c r="I1677" s="37">
        <v>0</v>
      </c>
      <c r="J1677" s="37">
        <v>18.989999999999998</v>
      </c>
      <c r="K1677" s="37">
        <v>11.35</v>
      </c>
      <c r="L1677" s="37">
        <v>0</v>
      </c>
      <c r="M1677" s="37">
        <v>18.2</v>
      </c>
      <c r="N1677" s="37">
        <v>8.2899999999999991</v>
      </c>
      <c r="O1677" s="37">
        <v>0</v>
      </c>
      <c r="P1677" s="37">
        <v>0</v>
      </c>
      <c r="Q1677">
        <f t="shared" si="78"/>
        <v>21.759999999999998</v>
      </c>
      <c r="R1677">
        <f t="shared" si="79"/>
        <v>21.84</v>
      </c>
      <c r="S1677" t="str">
        <f>VLOOKUP(C1677*1,effectif!A:BA,53,0)</f>
        <v>071191</v>
      </c>
      <c r="T1677">
        <f t="shared" si="80"/>
        <v>305253</v>
      </c>
    </row>
    <row r="1678" spans="1:20" x14ac:dyDescent="0.25">
      <c r="A1678" s="37" t="s">
        <v>11177</v>
      </c>
      <c r="B1678" s="37" t="s">
        <v>11178</v>
      </c>
      <c r="C1678" s="37" t="s">
        <v>6640</v>
      </c>
      <c r="D1678" s="37" t="s">
        <v>11814</v>
      </c>
      <c r="E1678" s="37">
        <v>20.54</v>
      </c>
      <c r="F1678" s="37">
        <v>0</v>
      </c>
      <c r="G1678" s="37">
        <v>0</v>
      </c>
      <c r="H1678" s="37">
        <v>10.59</v>
      </c>
      <c r="I1678" s="37">
        <v>0</v>
      </c>
      <c r="J1678" s="37">
        <v>0</v>
      </c>
      <c r="K1678" s="37">
        <v>19.34</v>
      </c>
      <c r="L1678" s="37">
        <v>0</v>
      </c>
      <c r="M1678" s="37">
        <v>0</v>
      </c>
      <c r="N1678" s="37">
        <v>22.29</v>
      </c>
      <c r="O1678" s="37">
        <v>33.78</v>
      </c>
      <c r="P1678" s="37">
        <v>0</v>
      </c>
      <c r="Q1678">
        <f t="shared" si="78"/>
        <v>31.13</v>
      </c>
      <c r="R1678">
        <f t="shared" si="79"/>
        <v>62.169999999999995</v>
      </c>
      <c r="S1678" t="str">
        <f>VLOOKUP(C1678*1,effectif!A:BA,53,0)</f>
        <v>071191</v>
      </c>
      <c r="T1678">
        <f t="shared" si="80"/>
        <v>305152</v>
      </c>
    </row>
    <row r="1679" spans="1:20" x14ac:dyDescent="0.25">
      <c r="A1679" s="37" t="s">
        <v>11177</v>
      </c>
      <c r="B1679" s="37" t="s">
        <v>11178</v>
      </c>
      <c r="C1679" s="37" t="s">
        <v>6812</v>
      </c>
      <c r="D1679" s="37" t="s">
        <v>11802</v>
      </c>
      <c r="E1679" s="37"/>
      <c r="F1679" s="37"/>
      <c r="G1679" s="37"/>
      <c r="H1679" s="37"/>
      <c r="I1679" s="37"/>
      <c r="J1679" s="37"/>
      <c r="K1679" s="37"/>
      <c r="L1679" s="37"/>
      <c r="M1679" s="37"/>
      <c r="N1679" s="37"/>
      <c r="O1679" s="37"/>
      <c r="P1679" s="37"/>
      <c r="Q1679">
        <f t="shared" si="78"/>
        <v>0</v>
      </c>
      <c r="R1679">
        <f t="shared" si="79"/>
        <v>0</v>
      </c>
      <c r="S1679" t="str">
        <f>VLOOKUP(C1679*1,effectif!A:BA,53,0)</f>
        <v>071191</v>
      </c>
      <c r="T1679">
        <f t="shared" si="80"/>
        <v>306100</v>
      </c>
    </row>
    <row r="1680" spans="1:20" x14ac:dyDescent="0.25">
      <c r="A1680" s="37" t="s">
        <v>11177</v>
      </c>
      <c r="B1680" s="37" t="s">
        <v>11178</v>
      </c>
      <c r="C1680" s="37" t="s">
        <v>4817</v>
      </c>
      <c r="D1680" s="37" t="s">
        <v>11817</v>
      </c>
      <c r="E1680" s="37">
        <v>6.02</v>
      </c>
      <c r="F1680" s="37">
        <v>0</v>
      </c>
      <c r="G1680" s="37">
        <v>0</v>
      </c>
      <c r="H1680" s="37">
        <v>5.44</v>
      </c>
      <c r="I1680" s="37">
        <v>0</v>
      </c>
      <c r="J1680" s="37">
        <v>0</v>
      </c>
      <c r="K1680" s="37">
        <v>7.77</v>
      </c>
      <c r="L1680" s="37">
        <v>0</v>
      </c>
      <c r="M1680" s="37">
        <v>0</v>
      </c>
      <c r="N1680" s="37">
        <v>31.34</v>
      </c>
      <c r="O1680" s="37">
        <v>0</v>
      </c>
      <c r="P1680" s="37">
        <v>1.19</v>
      </c>
      <c r="Q1680">
        <f t="shared" si="78"/>
        <v>11.46</v>
      </c>
      <c r="R1680">
        <f t="shared" si="79"/>
        <v>45.129999999999995</v>
      </c>
      <c r="S1680" t="str">
        <f>VLOOKUP(C1680*1,effectif!A:BA,53,0)</f>
        <v>071191</v>
      </c>
      <c r="T1680">
        <f t="shared" si="80"/>
        <v>301199</v>
      </c>
    </row>
    <row r="1681" spans="1:20" x14ac:dyDescent="0.25">
      <c r="A1681" s="37" t="s">
        <v>11177</v>
      </c>
      <c r="B1681" s="37" t="s">
        <v>11178</v>
      </c>
      <c r="C1681" s="37" t="s">
        <v>9877</v>
      </c>
      <c r="D1681" s="37" t="s">
        <v>11189</v>
      </c>
      <c r="E1681" s="37"/>
      <c r="F1681" s="37"/>
      <c r="G1681" s="37"/>
      <c r="H1681" s="37"/>
      <c r="I1681" s="37"/>
      <c r="J1681" s="37"/>
      <c r="K1681" s="37"/>
      <c r="L1681" s="37"/>
      <c r="M1681" s="37"/>
      <c r="N1681" s="37"/>
      <c r="O1681" s="37"/>
      <c r="P1681" s="37"/>
      <c r="Q1681">
        <f t="shared" si="78"/>
        <v>0</v>
      </c>
      <c r="R1681">
        <f t="shared" si="79"/>
        <v>0</v>
      </c>
      <c r="S1681" t="str">
        <f>VLOOKUP(C1681*1,effectif!A:BA,53,0)</f>
        <v>071191</v>
      </c>
      <c r="T1681">
        <f t="shared" si="80"/>
        <v>98560</v>
      </c>
    </row>
    <row r="1682" spans="1:20" x14ac:dyDescent="0.25">
      <c r="A1682" s="37" t="s">
        <v>11177</v>
      </c>
      <c r="B1682" s="37" t="s">
        <v>11178</v>
      </c>
      <c r="C1682" s="37" t="s">
        <v>10322</v>
      </c>
      <c r="D1682" s="37" t="s">
        <v>11189</v>
      </c>
      <c r="E1682" s="37"/>
      <c r="F1682" s="37"/>
      <c r="G1682" s="37"/>
      <c r="H1682" s="37"/>
      <c r="I1682" s="37"/>
      <c r="J1682" s="37"/>
      <c r="K1682" s="37"/>
      <c r="L1682" s="37"/>
      <c r="M1682" s="37"/>
      <c r="N1682" s="37"/>
      <c r="O1682" s="37"/>
      <c r="P1682" s="37"/>
      <c r="Q1682">
        <f t="shared" si="78"/>
        <v>0</v>
      </c>
      <c r="R1682">
        <f t="shared" si="79"/>
        <v>0</v>
      </c>
      <c r="S1682" t="str">
        <f>VLOOKUP(C1682*1,effectif!A:BA,53,0)</f>
        <v>071191</v>
      </c>
      <c r="T1682">
        <f t="shared" si="80"/>
        <v>97080</v>
      </c>
    </row>
    <row r="1683" spans="1:20" x14ac:dyDescent="0.25">
      <c r="A1683" s="37" t="s">
        <v>11177</v>
      </c>
      <c r="B1683" s="37" t="s">
        <v>11178</v>
      </c>
      <c r="C1683" s="37" t="s">
        <v>10320</v>
      </c>
      <c r="D1683" s="37" t="s">
        <v>11189</v>
      </c>
      <c r="E1683" s="37"/>
      <c r="F1683" s="37"/>
      <c r="G1683" s="37"/>
      <c r="H1683" s="37"/>
      <c r="I1683" s="37"/>
      <c r="J1683" s="37"/>
      <c r="K1683" s="37"/>
      <c r="L1683" s="37"/>
      <c r="M1683" s="37"/>
      <c r="N1683" s="37"/>
      <c r="O1683" s="37"/>
      <c r="P1683" s="37"/>
      <c r="Q1683">
        <f t="shared" si="78"/>
        <v>0</v>
      </c>
      <c r="R1683">
        <f t="shared" si="79"/>
        <v>0</v>
      </c>
      <c r="S1683" t="str">
        <f>VLOOKUP(C1683*1,effectif!A:BA,53,0)</f>
        <v>071191</v>
      </c>
      <c r="T1683">
        <f t="shared" si="80"/>
        <v>97082</v>
      </c>
    </row>
    <row r="1684" spans="1:20" x14ac:dyDescent="0.25">
      <c r="A1684" s="37" t="s">
        <v>11177</v>
      </c>
      <c r="B1684" s="37" t="s">
        <v>11178</v>
      </c>
      <c r="C1684" s="37" t="s">
        <v>10318</v>
      </c>
      <c r="D1684" s="37" t="s">
        <v>11189</v>
      </c>
      <c r="E1684" s="37"/>
      <c r="F1684" s="37"/>
      <c r="G1684" s="37"/>
      <c r="H1684" s="37"/>
      <c r="I1684" s="37"/>
      <c r="J1684" s="37"/>
      <c r="K1684" s="37"/>
      <c r="L1684" s="37"/>
      <c r="M1684" s="37"/>
      <c r="N1684" s="37"/>
      <c r="O1684" s="37"/>
      <c r="P1684" s="37"/>
      <c r="Q1684">
        <f t="shared" si="78"/>
        <v>0</v>
      </c>
      <c r="R1684">
        <f t="shared" si="79"/>
        <v>0</v>
      </c>
      <c r="S1684" t="str">
        <f>VLOOKUP(C1684*1,effectif!A:BA,53,0)</f>
        <v>071191</v>
      </c>
      <c r="T1684">
        <f t="shared" si="80"/>
        <v>97083</v>
      </c>
    </row>
    <row r="1685" spans="1:20" x14ac:dyDescent="0.25">
      <c r="A1685" s="37" t="s">
        <v>11177</v>
      </c>
      <c r="B1685" s="37" t="s">
        <v>11178</v>
      </c>
      <c r="C1685" s="37" t="s">
        <v>10293</v>
      </c>
      <c r="D1685" s="37" t="s">
        <v>11189</v>
      </c>
      <c r="E1685" s="37"/>
      <c r="F1685" s="37"/>
      <c r="G1685" s="37"/>
      <c r="H1685" s="37"/>
      <c r="I1685" s="37"/>
      <c r="J1685" s="37"/>
      <c r="K1685" s="37"/>
      <c r="L1685" s="37"/>
      <c r="M1685" s="37"/>
      <c r="N1685" s="37"/>
      <c r="O1685" s="37"/>
      <c r="P1685" s="37"/>
      <c r="Q1685">
        <f t="shared" si="78"/>
        <v>0</v>
      </c>
      <c r="R1685">
        <f t="shared" si="79"/>
        <v>0</v>
      </c>
      <c r="S1685" t="str">
        <f>VLOOKUP(C1685*1,effectif!A:BA,53,0)</f>
        <v>071191</v>
      </c>
      <c r="T1685">
        <f t="shared" si="80"/>
        <v>97154</v>
      </c>
    </row>
    <row r="1686" spans="1:20" x14ac:dyDescent="0.25">
      <c r="A1686" s="37" t="s">
        <v>11177</v>
      </c>
      <c r="B1686" s="37" t="s">
        <v>11178</v>
      </c>
      <c r="C1686" s="37" t="s">
        <v>9137</v>
      </c>
      <c r="D1686" s="37" t="s">
        <v>11189</v>
      </c>
      <c r="E1686" s="37"/>
      <c r="F1686" s="37"/>
      <c r="G1686" s="37"/>
      <c r="H1686" s="37"/>
      <c r="I1686" s="37"/>
      <c r="J1686" s="37"/>
      <c r="K1686" s="37"/>
      <c r="L1686" s="37"/>
      <c r="M1686" s="37"/>
      <c r="N1686" s="37"/>
      <c r="O1686" s="37"/>
      <c r="P1686" s="37"/>
      <c r="Q1686">
        <f t="shared" si="78"/>
        <v>0</v>
      </c>
      <c r="R1686">
        <f t="shared" si="79"/>
        <v>0</v>
      </c>
      <c r="S1686" t="str">
        <f>VLOOKUP(C1686*1,effectif!A:BA,53,0)</f>
        <v>071191</v>
      </c>
      <c r="T1686">
        <f t="shared" si="80"/>
        <v>992188</v>
      </c>
    </row>
    <row r="1687" spans="1:20" x14ac:dyDescent="0.25">
      <c r="A1687" s="37" t="s">
        <v>11177</v>
      </c>
      <c r="B1687" s="37" t="s">
        <v>11178</v>
      </c>
      <c r="C1687" s="37" t="s">
        <v>8676</v>
      </c>
      <c r="D1687" s="37" t="s">
        <v>11189</v>
      </c>
      <c r="E1687" s="37"/>
      <c r="F1687" s="37"/>
      <c r="G1687" s="37"/>
      <c r="H1687" s="37"/>
      <c r="I1687" s="37"/>
      <c r="J1687" s="37"/>
      <c r="K1687" s="37"/>
      <c r="L1687" s="37"/>
      <c r="M1687" s="37"/>
      <c r="N1687" s="37"/>
      <c r="O1687" s="37"/>
      <c r="P1687" s="37"/>
      <c r="Q1687">
        <f t="shared" si="78"/>
        <v>0</v>
      </c>
      <c r="R1687">
        <f t="shared" si="79"/>
        <v>0</v>
      </c>
      <c r="S1687" t="str">
        <f>VLOOKUP(C1687*1,effectif!A:BA,53,0)</f>
        <v>071191</v>
      </c>
      <c r="T1687">
        <f t="shared" si="80"/>
        <v>993297</v>
      </c>
    </row>
    <row r="1688" spans="1:20" x14ac:dyDescent="0.25">
      <c r="A1688" s="37" t="s">
        <v>11174</v>
      </c>
      <c r="B1688" s="37" t="s">
        <v>11175</v>
      </c>
      <c r="C1688" s="37" t="s">
        <v>7082</v>
      </c>
      <c r="D1688" s="37" t="s">
        <v>11806</v>
      </c>
      <c r="E1688" s="37"/>
      <c r="F1688" s="37"/>
      <c r="G1688" s="37"/>
      <c r="H1688" s="37"/>
      <c r="I1688" s="37"/>
      <c r="J1688" s="37"/>
      <c r="K1688" s="37"/>
      <c r="L1688" s="37"/>
      <c r="M1688" s="37"/>
      <c r="N1688" s="37"/>
      <c r="O1688" s="37"/>
      <c r="P1688" s="37"/>
      <c r="Q1688">
        <f t="shared" si="78"/>
        <v>0</v>
      </c>
      <c r="R1688">
        <f t="shared" si="79"/>
        <v>0</v>
      </c>
      <c r="S1688" t="str">
        <f>VLOOKUP(C1688*1,effectif!A:BA,53,0)</f>
        <v>071192</v>
      </c>
      <c r="T1688">
        <f t="shared" si="80"/>
        <v>71192</v>
      </c>
    </row>
    <row r="1689" spans="1:20" x14ac:dyDescent="0.25">
      <c r="A1689" s="37" t="s">
        <v>11174</v>
      </c>
      <c r="B1689" s="37" t="s">
        <v>11175</v>
      </c>
      <c r="C1689" s="37" t="s">
        <v>2582</v>
      </c>
      <c r="D1689" s="37" t="s">
        <v>11807</v>
      </c>
      <c r="E1689" s="37">
        <v>7.61</v>
      </c>
      <c r="F1689" s="37">
        <v>0.19</v>
      </c>
      <c r="G1689" s="37">
        <v>1.29</v>
      </c>
      <c r="H1689" s="37">
        <v>7.68</v>
      </c>
      <c r="I1689" s="37">
        <v>0.17</v>
      </c>
      <c r="J1689" s="37">
        <v>4.03</v>
      </c>
      <c r="K1689" s="37">
        <v>20.57</v>
      </c>
      <c r="L1689" s="37">
        <v>0.85</v>
      </c>
      <c r="M1689" s="37">
        <v>2.13</v>
      </c>
      <c r="N1689" s="37">
        <v>22.87</v>
      </c>
      <c r="O1689" s="37">
        <v>3.56</v>
      </c>
      <c r="P1689" s="37">
        <v>3.88</v>
      </c>
      <c r="Q1689">
        <f t="shared" si="78"/>
        <v>15.29</v>
      </c>
      <c r="R1689">
        <f t="shared" si="79"/>
        <v>51.05</v>
      </c>
      <c r="S1689" t="str">
        <f>VLOOKUP(C1689*1,effectif!A:BA,53,0)</f>
        <v>071200</v>
      </c>
      <c r="T1689">
        <f t="shared" si="80"/>
        <v>303850</v>
      </c>
    </row>
    <row r="1690" spans="1:20" x14ac:dyDescent="0.25">
      <c r="A1690" s="37" t="s">
        <v>11177</v>
      </c>
      <c r="B1690" s="37" t="s">
        <v>11178</v>
      </c>
      <c r="C1690" s="37" t="s">
        <v>7968</v>
      </c>
      <c r="D1690" s="37" t="s">
        <v>11809</v>
      </c>
      <c r="E1690" s="37"/>
      <c r="F1690" s="37"/>
      <c r="G1690" s="37"/>
      <c r="H1690" s="37"/>
      <c r="I1690" s="37"/>
      <c r="J1690" s="37"/>
      <c r="K1690" s="37"/>
      <c r="L1690" s="37"/>
      <c r="M1690" s="37"/>
      <c r="N1690" s="37"/>
      <c r="O1690" s="37"/>
      <c r="P1690" s="37"/>
      <c r="Q1690">
        <f t="shared" si="78"/>
        <v>0</v>
      </c>
      <c r="R1690">
        <f t="shared" si="79"/>
        <v>0</v>
      </c>
      <c r="S1690" t="str">
        <f>VLOOKUP(C1690*1,effectif!A:BA,53,0)</f>
        <v>071200</v>
      </c>
      <c r="T1690">
        <f t="shared" si="80"/>
        <v>305915</v>
      </c>
    </row>
    <row r="1691" spans="1:20" x14ac:dyDescent="0.25">
      <c r="A1691" s="37" t="s">
        <v>11177</v>
      </c>
      <c r="B1691" s="37" t="s">
        <v>11178</v>
      </c>
      <c r="C1691" s="37" t="s">
        <v>10301</v>
      </c>
      <c r="D1691" s="37" t="s">
        <v>11810</v>
      </c>
      <c r="E1691" s="37">
        <v>3.49</v>
      </c>
      <c r="F1691" s="37">
        <v>0</v>
      </c>
      <c r="G1691" s="37">
        <v>0</v>
      </c>
      <c r="H1691" s="37">
        <v>9.89</v>
      </c>
      <c r="I1691" s="37">
        <v>0</v>
      </c>
      <c r="J1691" s="37">
        <v>0</v>
      </c>
      <c r="K1691" s="37">
        <v>18.38</v>
      </c>
      <c r="L1691" s="37">
        <v>0.4</v>
      </c>
      <c r="M1691" s="37">
        <v>0</v>
      </c>
      <c r="N1691" s="37">
        <v>23.59</v>
      </c>
      <c r="O1691" s="37">
        <v>0</v>
      </c>
      <c r="P1691" s="37">
        <v>2.62</v>
      </c>
      <c r="Q1691">
        <f t="shared" si="78"/>
        <v>13.38</v>
      </c>
      <c r="R1691">
        <f t="shared" si="79"/>
        <v>45.459999999999994</v>
      </c>
      <c r="S1691" t="str">
        <f>VLOOKUP(C1691*1,effectif!A:BA,53,0)</f>
        <v>071200</v>
      </c>
      <c r="T1691">
        <f t="shared" si="80"/>
        <v>303904</v>
      </c>
    </row>
    <row r="1692" spans="1:20" x14ac:dyDescent="0.25">
      <c r="A1692" s="37" t="s">
        <v>11177</v>
      </c>
      <c r="B1692" s="37" t="s">
        <v>11178</v>
      </c>
      <c r="C1692" s="37" t="s">
        <v>3818</v>
      </c>
      <c r="D1692" s="37" t="s">
        <v>11811</v>
      </c>
      <c r="E1692" s="37">
        <v>1.6</v>
      </c>
      <c r="F1692" s="37">
        <v>0.37</v>
      </c>
      <c r="G1692" s="37">
        <v>0</v>
      </c>
      <c r="H1692" s="37">
        <v>3.18</v>
      </c>
      <c r="I1692" s="37">
        <v>0</v>
      </c>
      <c r="J1692" s="37">
        <v>5.7</v>
      </c>
      <c r="K1692" s="37">
        <v>10.199999999999999</v>
      </c>
      <c r="L1692" s="37">
        <v>0.59</v>
      </c>
      <c r="M1692" s="37">
        <v>0</v>
      </c>
      <c r="N1692" s="37">
        <v>12.37</v>
      </c>
      <c r="O1692" s="37">
        <v>1.51</v>
      </c>
      <c r="P1692" s="37">
        <v>0</v>
      </c>
      <c r="Q1692">
        <f t="shared" si="78"/>
        <v>4.78</v>
      </c>
      <c r="R1692">
        <f t="shared" si="79"/>
        <v>24.169999999999998</v>
      </c>
      <c r="S1692" t="str">
        <f>VLOOKUP(C1692*1,effectif!A:BA,53,0)</f>
        <v>071200</v>
      </c>
      <c r="T1692">
        <f t="shared" si="80"/>
        <v>188259</v>
      </c>
    </row>
    <row r="1693" spans="1:20" x14ac:dyDescent="0.25">
      <c r="A1693" s="37" t="s">
        <v>11177</v>
      </c>
      <c r="B1693" s="37" t="s">
        <v>11178</v>
      </c>
      <c r="C1693" s="37" t="s">
        <v>3108</v>
      </c>
      <c r="D1693" s="37" t="s">
        <v>11800</v>
      </c>
      <c r="E1693" s="37">
        <v>18</v>
      </c>
      <c r="F1693" s="37">
        <v>0</v>
      </c>
      <c r="G1693" s="37"/>
      <c r="H1693" s="37">
        <v>26.3</v>
      </c>
      <c r="I1693" s="37">
        <v>8.98</v>
      </c>
      <c r="J1693" s="37">
        <v>0</v>
      </c>
      <c r="K1693" s="37">
        <v>37.979999999999997</v>
      </c>
      <c r="L1693" s="37">
        <v>5.66</v>
      </c>
      <c r="M1693" s="37">
        <v>10.81</v>
      </c>
      <c r="N1693" s="37">
        <v>39.950000000000003</v>
      </c>
      <c r="O1693" s="37">
        <v>23.17</v>
      </c>
      <c r="P1693" s="37">
        <v>18.559999999999999</v>
      </c>
      <c r="Q1693">
        <f t="shared" si="78"/>
        <v>44.3</v>
      </c>
      <c r="R1693">
        <f t="shared" si="79"/>
        <v>95.93</v>
      </c>
      <c r="S1693" t="str">
        <f>VLOOKUP(C1693*1,effectif!A:BA,53,0)</f>
        <v>071200</v>
      </c>
      <c r="T1693">
        <f t="shared" si="80"/>
        <v>305213</v>
      </c>
    </row>
    <row r="1694" spans="1:20" x14ac:dyDescent="0.25">
      <c r="A1694" s="37" t="s">
        <v>11177</v>
      </c>
      <c r="B1694" s="37" t="s">
        <v>11178</v>
      </c>
      <c r="C1694" s="37" t="s">
        <v>5556</v>
      </c>
      <c r="D1694" s="37" t="s">
        <v>11812</v>
      </c>
      <c r="E1694" s="37">
        <v>0</v>
      </c>
      <c r="F1694" s="37">
        <v>0.2</v>
      </c>
      <c r="G1694" s="37">
        <v>0</v>
      </c>
      <c r="H1694" s="37">
        <v>0.41</v>
      </c>
      <c r="I1694" s="37">
        <v>0.22</v>
      </c>
      <c r="J1694" s="37">
        <v>0</v>
      </c>
      <c r="K1694" s="37">
        <v>3.51</v>
      </c>
      <c r="L1694" s="37">
        <v>0</v>
      </c>
      <c r="M1694" s="37">
        <v>0</v>
      </c>
      <c r="N1694" s="37">
        <v>7.31</v>
      </c>
      <c r="O1694" s="37">
        <v>0.5</v>
      </c>
      <c r="P1694" s="37">
        <v>0</v>
      </c>
      <c r="Q1694">
        <f t="shared" si="78"/>
        <v>0.41</v>
      </c>
      <c r="R1694">
        <f t="shared" si="79"/>
        <v>10.82</v>
      </c>
      <c r="S1694" t="str">
        <f>VLOOKUP(C1694*1,effectif!A:BA,53,0)</f>
        <v>071200</v>
      </c>
      <c r="T1694">
        <f t="shared" si="80"/>
        <v>177247</v>
      </c>
    </row>
    <row r="1695" spans="1:20" x14ac:dyDescent="0.25">
      <c r="A1695" s="37" t="s">
        <v>11177</v>
      </c>
      <c r="B1695" s="37" t="s">
        <v>11178</v>
      </c>
      <c r="C1695" s="37" t="s">
        <v>5189</v>
      </c>
      <c r="D1695" s="37" t="s">
        <v>11820</v>
      </c>
      <c r="E1695" s="37">
        <v>2.77</v>
      </c>
      <c r="F1695" s="37">
        <v>0</v>
      </c>
      <c r="G1695" s="37">
        <v>3.97</v>
      </c>
      <c r="H1695" s="37">
        <v>4.9800000000000004</v>
      </c>
      <c r="I1695" s="37">
        <v>4.0999999999999996</v>
      </c>
      <c r="J1695" s="37">
        <v>12.94</v>
      </c>
      <c r="K1695" s="37">
        <v>22.06</v>
      </c>
      <c r="L1695" s="37">
        <v>9.9499999999999993</v>
      </c>
      <c r="M1695" s="37">
        <v>19.61</v>
      </c>
      <c r="N1695" s="37">
        <v>39.880000000000003</v>
      </c>
      <c r="O1695" s="37">
        <v>0</v>
      </c>
      <c r="P1695" s="37">
        <v>0</v>
      </c>
      <c r="Q1695">
        <f t="shared" si="78"/>
        <v>7.75</v>
      </c>
      <c r="R1695">
        <f t="shared" si="79"/>
        <v>64.710000000000008</v>
      </c>
      <c r="S1695" t="str">
        <f>VLOOKUP(C1695*1,effectif!A:BA,53,0)</f>
        <v>071200</v>
      </c>
      <c r="T1695">
        <f t="shared" si="80"/>
        <v>188737</v>
      </c>
    </row>
    <row r="1696" spans="1:20" x14ac:dyDescent="0.25">
      <c r="A1696" s="37" t="s">
        <v>11177</v>
      </c>
      <c r="B1696" s="37" t="s">
        <v>11178</v>
      </c>
      <c r="C1696" s="37" t="s">
        <v>8963</v>
      </c>
      <c r="D1696" s="37" t="s">
        <v>11822</v>
      </c>
      <c r="E1696" s="37">
        <v>2.78</v>
      </c>
      <c r="F1696" s="37">
        <v>0</v>
      </c>
      <c r="G1696" s="37"/>
      <c r="H1696" s="37">
        <v>1.05</v>
      </c>
      <c r="I1696" s="37">
        <v>0</v>
      </c>
      <c r="J1696" s="37">
        <v>0</v>
      </c>
      <c r="K1696" s="37">
        <v>2.4500000000000002</v>
      </c>
      <c r="L1696" s="37">
        <v>0</v>
      </c>
      <c r="M1696" s="37">
        <v>0</v>
      </c>
      <c r="N1696" s="37">
        <v>23.85</v>
      </c>
      <c r="O1696" s="37">
        <v>0</v>
      </c>
      <c r="P1696" s="37">
        <v>0</v>
      </c>
      <c r="Q1696">
        <f t="shared" si="78"/>
        <v>3.83</v>
      </c>
      <c r="R1696">
        <f t="shared" si="79"/>
        <v>29.080000000000002</v>
      </c>
      <c r="S1696" t="str">
        <f>VLOOKUP(C1696*1,effectif!A:BA,53,0)</f>
        <v>071200</v>
      </c>
      <c r="T1696">
        <f t="shared" si="80"/>
        <v>191946</v>
      </c>
    </row>
    <row r="1697" spans="1:20" x14ac:dyDescent="0.25">
      <c r="A1697" s="37" t="s">
        <v>11177</v>
      </c>
      <c r="B1697" s="37" t="s">
        <v>11178</v>
      </c>
      <c r="C1697" s="37" t="s">
        <v>7642</v>
      </c>
      <c r="D1697" s="37" t="s">
        <v>11815</v>
      </c>
      <c r="E1697" s="37">
        <v>18.7</v>
      </c>
      <c r="F1697" s="37">
        <v>0.88</v>
      </c>
      <c r="G1697" s="37">
        <v>0</v>
      </c>
      <c r="H1697" s="37">
        <v>25.24</v>
      </c>
      <c r="I1697" s="37">
        <v>0</v>
      </c>
      <c r="J1697" s="37">
        <v>0</v>
      </c>
      <c r="K1697" s="37">
        <v>71.37</v>
      </c>
      <c r="L1697" s="37">
        <v>0</v>
      </c>
      <c r="M1697" s="37"/>
      <c r="N1697" s="37"/>
      <c r="O1697" s="37"/>
      <c r="P1697" s="37"/>
      <c r="Q1697">
        <f t="shared" si="78"/>
        <v>43.94</v>
      </c>
      <c r="R1697">
        <f t="shared" si="79"/>
        <v>90.070000000000007</v>
      </c>
      <c r="S1697" t="str">
        <f>VLOOKUP(C1697*1,effectif!A:BA,53,0)</f>
        <v>071200</v>
      </c>
      <c r="T1697">
        <f t="shared" si="80"/>
        <v>305425</v>
      </c>
    </row>
    <row r="1698" spans="1:20" x14ac:dyDescent="0.25">
      <c r="A1698" s="37" t="s">
        <v>11177</v>
      </c>
      <c r="B1698" s="37" t="s">
        <v>11178</v>
      </c>
      <c r="C1698" s="37" t="s">
        <v>2828</v>
      </c>
      <c r="D1698" s="37" t="s">
        <v>11816</v>
      </c>
      <c r="E1698" s="37">
        <v>1.32</v>
      </c>
      <c r="F1698" s="37">
        <v>0</v>
      </c>
      <c r="G1698" s="37">
        <v>0</v>
      </c>
      <c r="H1698" s="37">
        <v>5</v>
      </c>
      <c r="I1698" s="37">
        <v>0</v>
      </c>
      <c r="J1698" s="37">
        <v>0</v>
      </c>
      <c r="K1698" s="37">
        <v>5.81</v>
      </c>
      <c r="L1698" s="37">
        <v>0.31</v>
      </c>
      <c r="M1698" s="37">
        <v>0</v>
      </c>
      <c r="N1698" s="37">
        <v>11.42</v>
      </c>
      <c r="O1698" s="37">
        <v>0.45</v>
      </c>
      <c r="P1698" s="37">
        <v>0</v>
      </c>
      <c r="Q1698">
        <f t="shared" si="78"/>
        <v>6.32</v>
      </c>
      <c r="R1698">
        <f t="shared" si="79"/>
        <v>18.55</v>
      </c>
      <c r="S1698" t="str">
        <f>VLOOKUP(C1698*1,effectif!A:BA,53,0)</f>
        <v>071200</v>
      </c>
      <c r="T1698">
        <f t="shared" si="80"/>
        <v>192089</v>
      </c>
    </row>
    <row r="1699" spans="1:20" x14ac:dyDescent="0.25">
      <c r="A1699" s="37" t="s">
        <v>11177</v>
      </c>
      <c r="B1699" s="37" t="s">
        <v>11178</v>
      </c>
      <c r="C1699" s="37" t="s">
        <v>7847</v>
      </c>
      <c r="D1699" s="37" t="s">
        <v>11805</v>
      </c>
      <c r="E1699" s="37"/>
      <c r="F1699" s="37"/>
      <c r="G1699" s="37"/>
      <c r="H1699" s="37"/>
      <c r="I1699" s="37"/>
      <c r="J1699" s="37"/>
      <c r="K1699" s="37"/>
      <c r="L1699" s="37"/>
      <c r="M1699" s="37"/>
      <c r="N1699" s="37"/>
      <c r="O1699" s="37"/>
      <c r="P1699" s="37"/>
      <c r="Q1699">
        <f t="shared" si="78"/>
        <v>0</v>
      </c>
      <c r="R1699">
        <f t="shared" si="79"/>
        <v>0</v>
      </c>
      <c r="S1699" t="str">
        <f>VLOOKUP(C1699*1,effectif!A:BA,53,0)</f>
        <v>071200</v>
      </c>
      <c r="T1699">
        <f t="shared" si="80"/>
        <v>305808</v>
      </c>
    </row>
    <row r="1700" spans="1:20" x14ac:dyDescent="0.25">
      <c r="A1700" s="37" t="s">
        <v>11177</v>
      </c>
      <c r="B1700" s="37" t="s">
        <v>11178</v>
      </c>
      <c r="C1700" s="37" t="s">
        <v>10304</v>
      </c>
      <c r="D1700" s="37" t="s">
        <v>11189</v>
      </c>
      <c r="E1700" s="37"/>
      <c r="F1700" s="37"/>
      <c r="G1700" s="37"/>
      <c r="H1700" s="37"/>
      <c r="I1700" s="37"/>
      <c r="J1700" s="37"/>
      <c r="K1700" s="37"/>
      <c r="L1700" s="37"/>
      <c r="M1700" s="37"/>
      <c r="N1700" s="37"/>
      <c r="O1700" s="37"/>
      <c r="P1700" s="37"/>
      <c r="Q1700">
        <f t="shared" si="78"/>
        <v>0</v>
      </c>
      <c r="R1700">
        <f t="shared" si="79"/>
        <v>0</v>
      </c>
      <c r="S1700" t="str">
        <f>VLOOKUP(C1700*1,effectif!A:BA,53,0)</f>
        <v>071200</v>
      </c>
      <c r="T1700">
        <f t="shared" si="80"/>
        <v>97123</v>
      </c>
    </row>
    <row r="1701" spans="1:20" x14ac:dyDescent="0.25">
      <c r="A1701" s="37" t="s">
        <v>11177</v>
      </c>
      <c r="B1701" s="37" t="s">
        <v>11178</v>
      </c>
      <c r="C1701" s="37" t="s">
        <v>10297</v>
      </c>
      <c r="D1701" s="37" t="s">
        <v>11189</v>
      </c>
      <c r="E1701" s="37"/>
      <c r="F1701" s="37"/>
      <c r="G1701" s="37"/>
      <c r="H1701" s="37"/>
      <c r="I1701" s="37"/>
      <c r="J1701" s="37"/>
      <c r="K1701" s="37"/>
      <c r="L1701" s="37"/>
      <c r="M1701" s="37"/>
      <c r="N1701" s="37"/>
      <c r="O1701" s="37"/>
      <c r="P1701" s="37"/>
      <c r="Q1701">
        <f t="shared" si="78"/>
        <v>0</v>
      </c>
      <c r="R1701">
        <f t="shared" si="79"/>
        <v>0</v>
      </c>
      <c r="S1701" t="str">
        <f>VLOOKUP(C1701*1,effectif!A:BA,53,0)</f>
        <v>071200</v>
      </c>
      <c r="T1701">
        <f t="shared" si="80"/>
        <v>97131</v>
      </c>
    </row>
    <row r="1702" spans="1:20" x14ac:dyDescent="0.25">
      <c r="A1702" s="37" t="s">
        <v>11177</v>
      </c>
      <c r="B1702" s="37" t="s">
        <v>11178</v>
      </c>
      <c r="C1702" s="37" t="s">
        <v>9295</v>
      </c>
      <c r="D1702" s="37" t="s">
        <v>11189</v>
      </c>
      <c r="E1702" s="37"/>
      <c r="F1702" s="37"/>
      <c r="G1702" s="37"/>
      <c r="H1702" s="37"/>
      <c r="I1702" s="37"/>
      <c r="J1702" s="37"/>
      <c r="K1702" s="37"/>
      <c r="L1702" s="37"/>
      <c r="M1702" s="37"/>
      <c r="N1702" s="37"/>
      <c r="O1702" s="37"/>
      <c r="P1702" s="37"/>
      <c r="Q1702">
        <f t="shared" si="78"/>
        <v>0</v>
      </c>
      <c r="R1702">
        <f t="shared" si="79"/>
        <v>0</v>
      </c>
      <c r="S1702" t="str">
        <f>VLOOKUP(C1702*1,effectif!A:BA,53,0)</f>
        <v>071200</v>
      </c>
      <c r="T1702">
        <f t="shared" si="80"/>
        <v>991357</v>
      </c>
    </row>
    <row r="1703" spans="1:20" x14ac:dyDescent="0.25">
      <c r="A1703" s="37" t="s">
        <v>11177</v>
      </c>
      <c r="B1703" s="37" t="s">
        <v>11178</v>
      </c>
      <c r="C1703" s="37" t="s">
        <v>8668</v>
      </c>
      <c r="D1703" s="37" t="s">
        <v>11189</v>
      </c>
      <c r="E1703" s="37"/>
      <c r="F1703" s="37"/>
      <c r="G1703" s="37"/>
      <c r="H1703" s="37"/>
      <c r="I1703" s="37"/>
      <c r="J1703" s="37"/>
      <c r="K1703" s="37"/>
      <c r="L1703" s="37"/>
      <c r="M1703" s="37"/>
      <c r="N1703" s="37"/>
      <c r="O1703" s="37"/>
      <c r="P1703" s="37"/>
      <c r="Q1703">
        <f t="shared" si="78"/>
        <v>0</v>
      </c>
      <c r="R1703">
        <f t="shared" si="79"/>
        <v>0</v>
      </c>
      <c r="S1703" t="str">
        <f>VLOOKUP(C1703*1,effectif!A:BA,53,0)</f>
        <v>071200</v>
      </c>
      <c r="T1703">
        <f t="shared" si="80"/>
        <v>993305</v>
      </c>
    </row>
    <row r="1704" spans="1:20" x14ac:dyDescent="0.25">
      <c r="A1704" s="37" t="s">
        <v>11177</v>
      </c>
      <c r="B1704" s="37" t="s">
        <v>11178</v>
      </c>
      <c r="C1704" s="37" t="s">
        <v>8664</v>
      </c>
      <c r="D1704" s="37" t="s">
        <v>11189</v>
      </c>
      <c r="E1704" s="37"/>
      <c r="F1704" s="37"/>
      <c r="G1704" s="37"/>
      <c r="H1704" s="37"/>
      <c r="I1704" s="37"/>
      <c r="J1704" s="37"/>
      <c r="K1704" s="37"/>
      <c r="L1704" s="37"/>
      <c r="M1704" s="37"/>
      <c r="N1704" s="37"/>
      <c r="O1704" s="37"/>
      <c r="P1704" s="37"/>
      <c r="Q1704">
        <f t="shared" si="78"/>
        <v>0</v>
      </c>
      <c r="R1704">
        <f t="shared" si="79"/>
        <v>0</v>
      </c>
      <c r="S1704" t="str">
        <f>VLOOKUP(C1704*1,effectif!A:BA,53,0)</f>
        <v>071200</v>
      </c>
      <c r="T1704">
        <f t="shared" si="80"/>
        <v>993307</v>
      </c>
    </row>
    <row r="1705" spans="1:20" x14ac:dyDescent="0.25">
      <c r="A1705" s="37" t="s">
        <v>11177</v>
      </c>
      <c r="B1705" s="37" t="s">
        <v>11178</v>
      </c>
      <c r="C1705" s="37" t="s">
        <v>8660</v>
      </c>
      <c r="D1705" s="37" t="s">
        <v>11189</v>
      </c>
      <c r="E1705" s="37"/>
      <c r="F1705" s="37"/>
      <c r="G1705" s="37"/>
      <c r="H1705" s="37"/>
      <c r="I1705" s="37"/>
      <c r="J1705" s="37"/>
      <c r="K1705" s="37"/>
      <c r="L1705" s="37"/>
      <c r="M1705" s="37"/>
      <c r="N1705" s="37"/>
      <c r="O1705" s="37"/>
      <c r="P1705" s="37"/>
      <c r="Q1705">
        <f t="shared" si="78"/>
        <v>0</v>
      </c>
      <c r="R1705">
        <f t="shared" si="79"/>
        <v>0</v>
      </c>
      <c r="S1705" t="str">
        <f>VLOOKUP(C1705*1,effectif!A:BA,53,0)</f>
        <v>071200</v>
      </c>
      <c r="T1705">
        <f t="shared" si="80"/>
        <v>993310</v>
      </c>
    </row>
    <row r="1706" spans="1:20" x14ac:dyDescent="0.25">
      <c r="A1706" s="37" t="s">
        <v>11174</v>
      </c>
      <c r="B1706" s="37" t="s">
        <v>11175</v>
      </c>
      <c r="C1706" s="37" t="s">
        <v>7391</v>
      </c>
      <c r="D1706" s="37" t="s">
        <v>11799</v>
      </c>
      <c r="E1706" s="37">
        <v>9.5299999999999994</v>
      </c>
      <c r="F1706" s="37">
        <v>0.61</v>
      </c>
      <c r="G1706" s="37">
        <v>0.53</v>
      </c>
      <c r="H1706" s="37">
        <v>16.05</v>
      </c>
      <c r="I1706" s="37">
        <v>2.38</v>
      </c>
      <c r="J1706" s="37">
        <v>9.64</v>
      </c>
      <c r="K1706" s="37">
        <v>19.649999999999999</v>
      </c>
      <c r="L1706" s="37">
        <v>0.56000000000000005</v>
      </c>
      <c r="M1706" s="37">
        <v>11.97</v>
      </c>
      <c r="N1706" s="37">
        <v>25.99</v>
      </c>
      <c r="O1706" s="37">
        <v>15.35</v>
      </c>
      <c r="P1706" s="37">
        <v>6.6</v>
      </c>
      <c r="Q1706">
        <f t="shared" si="78"/>
        <v>25.58</v>
      </c>
      <c r="R1706">
        <f t="shared" si="79"/>
        <v>55.17</v>
      </c>
      <c r="S1706" t="str">
        <f>VLOOKUP(C1706*1,effectif!A:BA,53,0)</f>
        <v>071938</v>
      </c>
      <c r="T1706">
        <f t="shared" si="80"/>
        <v>305158</v>
      </c>
    </row>
    <row r="1707" spans="1:20" x14ac:dyDescent="0.25">
      <c r="A1707" s="37" t="s">
        <v>11177</v>
      </c>
      <c r="B1707" s="37" t="s">
        <v>11178</v>
      </c>
      <c r="C1707" s="37" t="s">
        <v>7788</v>
      </c>
      <c r="D1707" s="37" t="s">
        <v>11798</v>
      </c>
      <c r="E1707" s="37">
        <v>1.29</v>
      </c>
      <c r="F1707" s="37">
        <v>0.98</v>
      </c>
      <c r="G1707" s="37">
        <v>0</v>
      </c>
      <c r="H1707" s="37">
        <v>6.42</v>
      </c>
      <c r="I1707" s="37">
        <v>29.71</v>
      </c>
      <c r="J1707" s="37">
        <v>2.92</v>
      </c>
      <c r="K1707" s="37">
        <v>7.56</v>
      </c>
      <c r="L1707" s="37">
        <v>23.22</v>
      </c>
      <c r="M1707" s="37">
        <v>0</v>
      </c>
      <c r="N1707" s="37">
        <v>5</v>
      </c>
      <c r="O1707" s="37">
        <v>1.22</v>
      </c>
      <c r="P1707" s="37">
        <v>10.06</v>
      </c>
      <c r="Q1707">
        <f t="shared" si="78"/>
        <v>7.71</v>
      </c>
      <c r="R1707">
        <f t="shared" si="79"/>
        <v>13.85</v>
      </c>
      <c r="S1707" t="str">
        <f>VLOOKUP(C1707*1,effectif!A:BA,53,0)</f>
        <v>071938</v>
      </c>
      <c r="T1707">
        <f t="shared" si="80"/>
        <v>181251</v>
      </c>
    </row>
    <row r="1708" spans="1:20" x14ac:dyDescent="0.25">
      <c r="A1708" s="37" t="s">
        <v>11177</v>
      </c>
      <c r="B1708" s="37" t="s">
        <v>11178</v>
      </c>
      <c r="C1708" s="37" t="s">
        <v>9738</v>
      </c>
      <c r="D1708" s="37" t="s">
        <v>11818</v>
      </c>
      <c r="E1708" s="37">
        <v>4.6399999999999997</v>
      </c>
      <c r="F1708" s="37">
        <v>0</v>
      </c>
      <c r="G1708" s="37">
        <v>0</v>
      </c>
      <c r="H1708" s="37">
        <v>11.65</v>
      </c>
      <c r="I1708" s="37">
        <v>0</v>
      </c>
      <c r="J1708" s="37">
        <v>0</v>
      </c>
      <c r="K1708" s="37">
        <v>9.43</v>
      </c>
      <c r="L1708" s="37">
        <v>0</v>
      </c>
      <c r="M1708" s="37">
        <v>8.89</v>
      </c>
      <c r="N1708" s="37">
        <v>21.65</v>
      </c>
      <c r="O1708" s="37">
        <v>53.95</v>
      </c>
      <c r="P1708" s="37">
        <v>5</v>
      </c>
      <c r="Q1708">
        <f t="shared" si="78"/>
        <v>16.29</v>
      </c>
      <c r="R1708">
        <f t="shared" si="79"/>
        <v>35.72</v>
      </c>
      <c r="S1708" t="str">
        <f>VLOOKUP(C1708*1,effectif!A:BA,53,0)</f>
        <v>071938</v>
      </c>
      <c r="T1708">
        <f t="shared" si="80"/>
        <v>173736</v>
      </c>
    </row>
    <row r="1709" spans="1:20" x14ac:dyDescent="0.25">
      <c r="A1709" s="37" t="s">
        <v>11177</v>
      </c>
      <c r="B1709" s="37" t="s">
        <v>11178</v>
      </c>
      <c r="C1709" s="37" t="s">
        <v>7874</v>
      </c>
      <c r="D1709" s="37" t="s">
        <v>11819</v>
      </c>
      <c r="E1709" s="37">
        <v>25.73</v>
      </c>
      <c r="F1709" s="37">
        <v>0</v>
      </c>
      <c r="G1709" s="37">
        <v>0</v>
      </c>
      <c r="H1709" s="37">
        <v>32.299999999999997</v>
      </c>
      <c r="I1709" s="37">
        <v>12.4</v>
      </c>
      <c r="J1709" s="37">
        <v>19.309999999999999</v>
      </c>
      <c r="K1709" s="37"/>
      <c r="L1709" s="37"/>
      <c r="M1709" s="37"/>
      <c r="N1709" s="37"/>
      <c r="O1709" s="37"/>
      <c r="P1709" s="37"/>
      <c r="Q1709">
        <f t="shared" si="78"/>
        <v>58.03</v>
      </c>
      <c r="R1709">
        <f t="shared" si="79"/>
        <v>25.73</v>
      </c>
      <c r="S1709" t="str">
        <f>VLOOKUP(C1709*1,effectif!A:BA,53,0)</f>
        <v>071938</v>
      </c>
      <c r="T1709">
        <f t="shared" si="80"/>
        <v>305476</v>
      </c>
    </row>
    <row r="1710" spans="1:20" x14ac:dyDescent="0.25">
      <c r="A1710" s="37" t="s">
        <v>11177</v>
      </c>
      <c r="B1710" s="37" t="s">
        <v>11178</v>
      </c>
      <c r="C1710" s="37" t="s">
        <v>7602</v>
      </c>
      <c r="D1710" s="37" t="s">
        <v>11803</v>
      </c>
      <c r="E1710" s="37"/>
      <c r="F1710" s="37"/>
      <c r="G1710" s="37"/>
      <c r="H1710" s="37"/>
      <c r="I1710" s="37"/>
      <c r="J1710" s="37"/>
      <c r="K1710" s="37"/>
      <c r="L1710" s="37"/>
      <c r="M1710" s="37"/>
      <c r="N1710" s="37"/>
      <c r="O1710" s="37"/>
      <c r="P1710" s="37"/>
      <c r="Q1710">
        <f t="shared" si="78"/>
        <v>0</v>
      </c>
      <c r="R1710">
        <f t="shared" si="79"/>
        <v>0</v>
      </c>
      <c r="S1710" t="str">
        <f>VLOOKUP(C1710*1,effectif!A:BA,53,0)</f>
        <v>071938</v>
      </c>
      <c r="T1710">
        <f t="shared" si="80"/>
        <v>306236</v>
      </c>
    </row>
    <row r="1711" spans="1:20" x14ac:dyDescent="0.25">
      <c r="A1711" s="37" t="s">
        <v>11177</v>
      </c>
      <c r="B1711" s="37" t="s">
        <v>11178</v>
      </c>
      <c r="C1711" s="37" t="s">
        <v>7868</v>
      </c>
      <c r="D1711" s="37" t="s">
        <v>11804</v>
      </c>
      <c r="E1711" s="37">
        <v>3.61</v>
      </c>
      <c r="F1711" s="37">
        <v>0</v>
      </c>
      <c r="G1711" s="37"/>
      <c r="H1711" s="37"/>
      <c r="I1711" s="37"/>
      <c r="J1711" s="37"/>
      <c r="K1711" s="37"/>
      <c r="L1711" s="37"/>
      <c r="M1711" s="37"/>
      <c r="N1711" s="37"/>
      <c r="O1711" s="37"/>
      <c r="P1711" s="37"/>
      <c r="Q1711">
        <f t="shared" si="78"/>
        <v>3.61</v>
      </c>
      <c r="R1711">
        <f t="shared" si="79"/>
        <v>3.61</v>
      </c>
      <c r="S1711" t="str">
        <f>VLOOKUP(C1711*1,effectif!A:BA,53,0)</f>
        <v>071938</v>
      </c>
      <c r="T1711">
        <f t="shared" si="80"/>
        <v>305620</v>
      </c>
    </row>
    <row r="1712" spans="1:20" x14ac:dyDescent="0.25">
      <c r="A1712" s="37" t="s">
        <v>11177</v>
      </c>
      <c r="B1712" s="37" t="s">
        <v>11178</v>
      </c>
      <c r="C1712" s="37" t="s">
        <v>9933</v>
      </c>
      <c r="D1712" s="37" t="s">
        <v>11189</v>
      </c>
      <c r="E1712" s="37"/>
      <c r="F1712" s="37"/>
      <c r="G1712" s="37"/>
      <c r="H1712" s="37"/>
      <c r="I1712" s="37"/>
      <c r="J1712" s="37"/>
      <c r="K1712" s="37"/>
      <c r="L1712" s="37"/>
      <c r="M1712" s="37"/>
      <c r="N1712" s="37"/>
      <c r="O1712" s="37"/>
      <c r="P1712" s="37"/>
      <c r="Q1712">
        <f t="shared" si="78"/>
        <v>0</v>
      </c>
      <c r="R1712">
        <f t="shared" si="79"/>
        <v>0</v>
      </c>
      <c r="S1712" t="str">
        <f>VLOOKUP(C1712*1,effectif!A:BA,53,0)</f>
        <v>071938</v>
      </c>
      <c r="T1712">
        <f t="shared" si="80"/>
        <v>98288</v>
      </c>
    </row>
    <row r="1713" spans="1:20" x14ac:dyDescent="0.25">
      <c r="A1713" s="37" t="s">
        <v>11177</v>
      </c>
      <c r="B1713" s="37" t="s">
        <v>11178</v>
      </c>
      <c r="C1713" s="37" t="s">
        <v>10333</v>
      </c>
      <c r="D1713" s="37" t="s">
        <v>11189</v>
      </c>
      <c r="E1713" s="37"/>
      <c r="F1713" s="37"/>
      <c r="G1713" s="37"/>
      <c r="H1713" s="37"/>
      <c r="I1713" s="37"/>
      <c r="J1713" s="37"/>
      <c r="K1713" s="37"/>
      <c r="L1713" s="37"/>
      <c r="M1713" s="37"/>
      <c r="N1713" s="37"/>
      <c r="O1713" s="37"/>
      <c r="P1713" s="37"/>
      <c r="Q1713">
        <f t="shared" si="78"/>
        <v>0</v>
      </c>
      <c r="R1713">
        <f t="shared" si="79"/>
        <v>0</v>
      </c>
      <c r="S1713" t="str">
        <f>VLOOKUP(C1713*1,effectif!A:BA,53,0)</f>
        <v>071938</v>
      </c>
      <c r="T1713">
        <f t="shared" si="80"/>
        <v>97061</v>
      </c>
    </row>
    <row r="1714" spans="1:20" x14ac:dyDescent="0.25">
      <c r="A1714" s="37" t="s">
        <v>11177</v>
      </c>
      <c r="B1714" s="37" t="s">
        <v>11178</v>
      </c>
      <c r="C1714" s="37" t="s">
        <v>10330</v>
      </c>
      <c r="D1714" s="37" t="s">
        <v>11189</v>
      </c>
      <c r="E1714" s="37"/>
      <c r="F1714" s="37"/>
      <c r="G1714" s="37"/>
      <c r="H1714" s="37"/>
      <c r="I1714" s="37"/>
      <c r="J1714" s="37"/>
      <c r="K1714" s="37"/>
      <c r="L1714" s="37"/>
      <c r="M1714" s="37"/>
      <c r="N1714" s="37"/>
      <c r="O1714" s="37"/>
      <c r="P1714" s="37"/>
      <c r="Q1714">
        <f t="shared" si="78"/>
        <v>0</v>
      </c>
      <c r="R1714">
        <f t="shared" si="79"/>
        <v>0</v>
      </c>
      <c r="S1714" t="str">
        <f>VLOOKUP(C1714*1,effectif!A:BA,53,0)</f>
        <v>071938</v>
      </c>
      <c r="T1714">
        <f t="shared" si="80"/>
        <v>97068</v>
      </c>
    </row>
    <row r="1715" spans="1:20" x14ac:dyDescent="0.25">
      <c r="A1715" s="37" t="s">
        <v>11177</v>
      </c>
      <c r="B1715" s="37" t="s">
        <v>11178</v>
      </c>
      <c r="C1715" s="37" t="s">
        <v>10328</v>
      </c>
      <c r="D1715" s="37" t="s">
        <v>11189</v>
      </c>
      <c r="E1715" s="37"/>
      <c r="F1715" s="37"/>
      <c r="G1715" s="37"/>
      <c r="H1715" s="37"/>
      <c r="I1715" s="37"/>
      <c r="J1715" s="37"/>
      <c r="K1715" s="37"/>
      <c r="L1715" s="37"/>
      <c r="M1715" s="37"/>
      <c r="N1715" s="37"/>
      <c r="O1715" s="37"/>
      <c r="P1715" s="37"/>
      <c r="Q1715">
        <f t="shared" si="78"/>
        <v>0</v>
      </c>
      <c r="R1715">
        <f t="shared" si="79"/>
        <v>0</v>
      </c>
      <c r="S1715" t="str">
        <f>VLOOKUP(C1715*1,effectif!A:BA,53,0)</f>
        <v>071938</v>
      </c>
      <c r="T1715">
        <f t="shared" si="80"/>
        <v>97070</v>
      </c>
    </row>
    <row r="1716" spans="1:20" x14ac:dyDescent="0.25">
      <c r="A1716" s="37" t="s">
        <v>11177</v>
      </c>
      <c r="B1716" s="37" t="s">
        <v>11178</v>
      </c>
      <c r="C1716" s="37" t="s">
        <v>10325</v>
      </c>
      <c r="D1716" s="37" t="s">
        <v>11189</v>
      </c>
      <c r="E1716" s="37"/>
      <c r="F1716" s="37"/>
      <c r="G1716" s="37"/>
      <c r="H1716" s="37"/>
      <c r="I1716" s="37"/>
      <c r="J1716" s="37"/>
      <c r="K1716" s="37"/>
      <c r="L1716" s="37"/>
      <c r="M1716" s="37"/>
      <c r="N1716" s="37"/>
      <c r="O1716" s="37"/>
      <c r="P1716" s="37"/>
      <c r="Q1716">
        <f t="shared" si="78"/>
        <v>0</v>
      </c>
      <c r="R1716">
        <f t="shared" si="79"/>
        <v>0</v>
      </c>
      <c r="S1716" t="str">
        <f>VLOOKUP(C1716*1,effectif!A:BA,53,0)</f>
        <v>071938</v>
      </c>
      <c r="T1716">
        <f t="shared" si="80"/>
        <v>97075</v>
      </c>
    </row>
    <row r="1717" spans="1:20" x14ac:dyDescent="0.25">
      <c r="A1717" s="37" t="s">
        <v>11177</v>
      </c>
      <c r="B1717" s="37" t="s">
        <v>11178</v>
      </c>
      <c r="C1717" s="37" t="s">
        <v>7394</v>
      </c>
      <c r="D1717" s="37" t="s">
        <v>11189</v>
      </c>
      <c r="E1717" s="37"/>
      <c r="F1717" s="37"/>
      <c r="G1717" s="37"/>
      <c r="H1717" s="37"/>
      <c r="I1717" s="37"/>
      <c r="J1717" s="37"/>
      <c r="K1717" s="37"/>
      <c r="L1717" s="37"/>
      <c r="M1717" s="37"/>
      <c r="N1717" s="37"/>
      <c r="O1717" s="37"/>
      <c r="P1717" s="37"/>
      <c r="Q1717">
        <f t="shared" si="78"/>
        <v>0</v>
      </c>
      <c r="R1717">
        <f t="shared" si="79"/>
        <v>0</v>
      </c>
      <c r="S1717" t="str">
        <f>VLOOKUP(C1717*1,effectif!A:BA,53,0)</f>
        <v>071938</v>
      </c>
      <c r="T1717">
        <f t="shared" si="80"/>
        <v>97076</v>
      </c>
    </row>
    <row r="1718" spans="1:20" x14ac:dyDescent="0.25">
      <c r="A1718" s="37" t="s">
        <v>11177</v>
      </c>
      <c r="B1718" s="37" t="s">
        <v>11178</v>
      </c>
      <c r="C1718" s="37" t="s">
        <v>9378</v>
      </c>
      <c r="D1718" s="37" t="s">
        <v>11189</v>
      </c>
      <c r="E1718" s="37"/>
      <c r="F1718" s="37"/>
      <c r="G1718" s="37"/>
      <c r="H1718" s="37"/>
      <c r="I1718" s="37"/>
      <c r="J1718" s="37"/>
      <c r="K1718" s="37"/>
      <c r="L1718" s="37"/>
      <c r="M1718" s="37"/>
      <c r="N1718" s="37"/>
      <c r="O1718" s="37"/>
      <c r="P1718" s="37"/>
      <c r="Q1718">
        <f t="shared" si="78"/>
        <v>0</v>
      </c>
      <c r="R1718">
        <f t="shared" si="79"/>
        <v>0</v>
      </c>
      <c r="S1718" t="str">
        <f>VLOOKUP(C1718*1,effectif!A:BA,53,0)</f>
        <v>071938</v>
      </c>
      <c r="T1718">
        <f t="shared" si="80"/>
        <v>990889</v>
      </c>
    </row>
    <row r="1719" spans="1:20" x14ac:dyDescent="0.25">
      <c r="A1719" s="37" t="s">
        <v>11172</v>
      </c>
      <c r="B1719" s="37" t="s">
        <v>11081</v>
      </c>
      <c r="C1719" s="37" t="s">
        <v>1564</v>
      </c>
      <c r="D1719" s="37" t="s">
        <v>11950</v>
      </c>
      <c r="E1719" s="37">
        <v>4.25</v>
      </c>
      <c r="F1719" s="37">
        <v>0.45</v>
      </c>
      <c r="G1719" s="37">
        <v>1.04</v>
      </c>
      <c r="H1719" s="37">
        <v>7.72</v>
      </c>
      <c r="I1719" s="37">
        <v>1.19</v>
      </c>
      <c r="J1719" s="37">
        <v>3.77</v>
      </c>
      <c r="K1719" s="37">
        <v>14.78</v>
      </c>
      <c r="L1719" s="37">
        <v>2.44</v>
      </c>
      <c r="M1719" s="37">
        <v>4.17</v>
      </c>
      <c r="N1719" s="37">
        <v>18.96</v>
      </c>
      <c r="O1719" s="37">
        <v>4.05</v>
      </c>
      <c r="P1719" s="37">
        <v>8.5399999999999991</v>
      </c>
      <c r="Q1719">
        <f t="shared" si="78"/>
        <v>11.969999999999999</v>
      </c>
      <c r="R1719">
        <f t="shared" si="79"/>
        <v>37.99</v>
      </c>
      <c r="S1719">
        <f>VLOOKUP(C1719*1,effectif!A:BA,53,0)</f>
        <v>0</v>
      </c>
      <c r="T1719">
        <f t="shared" si="80"/>
        <v>305941</v>
      </c>
    </row>
    <row r="1720" spans="1:20" x14ac:dyDescent="0.25">
      <c r="A1720" s="37" t="s">
        <v>11174</v>
      </c>
      <c r="B1720" s="37" t="s">
        <v>11175</v>
      </c>
      <c r="C1720" s="37" t="s">
        <v>1568</v>
      </c>
      <c r="D1720" s="37" t="s">
        <v>14034</v>
      </c>
      <c r="E1720" s="37">
        <v>3.94</v>
      </c>
      <c r="F1720" s="37">
        <v>0.28999999999999998</v>
      </c>
      <c r="G1720" s="37">
        <v>1.82</v>
      </c>
      <c r="H1720" s="37">
        <v>8.1300000000000008</v>
      </c>
      <c r="I1720" s="37">
        <v>1.91</v>
      </c>
      <c r="J1720" s="37">
        <v>1.86</v>
      </c>
      <c r="K1720" s="37">
        <v>10.11</v>
      </c>
      <c r="L1720" s="37">
        <v>0.87</v>
      </c>
      <c r="M1720" s="37">
        <v>4.1900000000000004</v>
      </c>
      <c r="N1720" s="37">
        <v>12.67</v>
      </c>
      <c r="O1720" s="37">
        <v>1.75</v>
      </c>
      <c r="P1720" s="37">
        <v>7.57</v>
      </c>
      <c r="Q1720">
        <f t="shared" si="78"/>
        <v>12.07</v>
      </c>
      <c r="R1720">
        <f t="shared" si="79"/>
        <v>26.72</v>
      </c>
      <c r="S1720" t="str">
        <f>VLOOKUP(C1720*1,effectif!A:BA,53,0)</f>
        <v>070081</v>
      </c>
      <c r="T1720">
        <f t="shared" si="80"/>
        <v>70081</v>
      </c>
    </row>
    <row r="1721" spans="1:20" x14ac:dyDescent="0.25">
      <c r="A1721" s="37" t="s">
        <v>11177</v>
      </c>
      <c r="B1721" s="37" t="s">
        <v>11178</v>
      </c>
      <c r="C1721" s="37" t="s">
        <v>14035</v>
      </c>
      <c r="D1721" s="37" t="s">
        <v>11189</v>
      </c>
      <c r="E1721" s="37"/>
      <c r="F1721" s="37"/>
      <c r="G1721" s="37"/>
      <c r="H1721" s="37"/>
      <c r="I1721" s="37"/>
      <c r="J1721" s="37"/>
      <c r="K1721" s="37"/>
      <c r="L1721" s="37"/>
      <c r="M1721" s="37"/>
      <c r="N1721" s="37"/>
      <c r="O1721" s="37"/>
      <c r="P1721" s="37"/>
      <c r="Q1721">
        <f t="shared" si="78"/>
        <v>0</v>
      </c>
      <c r="R1721">
        <f t="shared" si="79"/>
        <v>0</v>
      </c>
      <c r="S1721" t="e">
        <f>VLOOKUP(C1721*1,effectif!A:BA,53,0)</f>
        <v>#N/A</v>
      </c>
      <c r="T1721">
        <f t="shared" si="80"/>
        <v>900377</v>
      </c>
    </row>
    <row r="1722" spans="1:20" x14ac:dyDescent="0.25">
      <c r="A1722" s="37" t="s">
        <v>11177</v>
      </c>
      <c r="B1722" s="37" t="s">
        <v>11178</v>
      </c>
      <c r="C1722" s="37" t="s">
        <v>14036</v>
      </c>
      <c r="D1722" s="37" t="s">
        <v>11189</v>
      </c>
      <c r="E1722" s="37"/>
      <c r="F1722" s="37"/>
      <c r="G1722" s="37"/>
      <c r="H1722" s="37"/>
      <c r="I1722" s="37"/>
      <c r="J1722" s="37"/>
      <c r="K1722" s="37"/>
      <c r="L1722" s="37"/>
      <c r="M1722" s="37"/>
      <c r="N1722" s="37"/>
      <c r="O1722" s="37"/>
      <c r="P1722" s="37"/>
      <c r="Q1722">
        <f t="shared" si="78"/>
        <v>0</v>
      </c>
      <c r="R1722">
        <f t="shared" si="79"/>
        <v>0</v>
      </c>
      <c r="S1722" t="e">
        <f>VLOOKUP(C1722*1,effectif!A:BA,53,0)</f>
        <v>#N/A</v>
      </c>
      <c r="T1722">
        <f t="shared" si="80"/>
        <v>900473</v>
      </c>
    </row>
    <row r="1723" spans="1:20" x14ac:dyDescent="0.25">
      <c r="A1723" s="37" t="s">
        <v>11177</v>
      </c>
      <c r="B1723" s="37" t="s">
        <v>11178</v>
      </c>
      <c r="C1723" s="37" t="s">
        <v>14037</v>
      </c>
      <c r="D1723" s="37" t="s">
        <v>11189</v>
      </c>
      <c r="E1723" s="37"/>
      <c r="F1723" s="37"/>
      <c r="G1723" s="37"/>
      <c r="H1723" s="37"/>
      <c r="I1723" s="37"/>
      <c r="J1723" s="37"/>
      <c r="K1723" s="37"/>
      <c r="L1723" s="37"/>
      <c r="M1723" s="37"/>
      <c r="N1723" s="37"/>
      <c r="O1723" s="37"/>
      <c r="P1723" s="37"/>
      <c r="Q1723">
        <f t="shared" si="78"/>
        <v>0</v>
      </c>
      <c r="R1723">
        <f t="shared" si="79"/>
        <v>0</v>
      </c>
      <c r="S1723" t="e">
        <f>VLOOKUP(C1723*1,effectif!A:BA,53,0)</f>
        <v>#N/A</v>
      </c>
      <c r="T1723">
        <f t="shared" si="80"/>
        <v>900548</v>
      </c>
    </row>
    <row r="1724" spans="1:20" x14ac:dyDescent="0.25">
      <c r="A1724" s="37" t="s">
        <v>11174</v>
      </c>
      <c r="B1724" s="37" t="s">
        <v>11175</v>
      </c>
      <c r="C1724" s="37" t="s">
        <v>1970</v>
      </c>
      <c r="D1724" s="37" t="s">
        <v>11958</v>
      </c>
      <c r="E1724" s="37">
        <v>4.67</v>
      </c>
      <c r="F1724" s="37">
        <v>0.28999999999999998</v>
      </c>
      <c r="G1724" s="37">
        <v>0</v>
      </c>
      <c r="H1724" s="37">
        <v>7.69</v>
      </c>
      <c r="I1724" s="37">
        <v>1.64</v>
      </c>
      <c r="J1724" s="37">
        <v>7.8</v>
      </c>
      <c r="K1724" s="37">
        <v>15.83</v>
      </c>
      <c r="L1724" s="37">
        <v>1.34</v>
      </c>
      <c r="M1724" s="37">
        <v>3.71</v>
      </c>
      <c r="N1724" s="37">
        <v>20.7</v>
      </c>
      <c r="O1724" s="37">
        <v>5.1100000000000003</v>
      </c>
      <c r="P1724" s="37">
        <v>9.41</v>
      </c>
      <c r="Q1724">
        <f t="shared" si="78"/>
        <v>12.36</v>
      </c>
      <c r="R1724">
        <f t="shared" si="79"/>
        <v>41.2</v>
      </c>
      <c r="S1724" t="str">
        <f>VLOOKUP(C1724*1,effectif!A:BA,53,0)</f>
        <v>070813</v>
      </c>
      <c r="T1724">
        <f t="shared" si="80"/>
        <v>304004</v>
      </c>
    </row>
    <row r="1725" spans="1:20" x14ac:dyDescent="0.25">
      <c r="A1725" s="37" t="s">
        <v>11177</v>
      </c>
      <c r="B1725" s="37" t="s">
        <v>11178</v>
      </c>
      <c r="C1725" s="37" t="s">
        <v>2709</v>
      </c>
      <c r="D1725" s="37" t="s">
        <v>11964</v>
      </c>
      <c r="E1725" s="37"/>
      <c r="F1725" s="37"/>
      <c r="G1725" s="37"/>
      <c r="H1725" s="37"/>
      <c r="I1725" s="37"/>
      <c r="J1725" s="37"/>
      <c r="K1725" s="37"/>
      <c r="L1725" s="37"/>
      <c r="M1725" s="37"/>
      <c r="N1725" s="37"/>
      <c r="O1725" s="37"/>
      <c r="P1725" s="37"/>
      <c r="Q1725">
        <f t="shared" si="78"/>
        <v>0</v>
      </c>
      <c r="R1725">
        <f t="shared" si="79"/>
        <v>0</v>
      </c>
      <c r="S1725" t="str">
        <f>VLOOKUP(C1725*1,effectif!A:BA,53,0)</f>
        <v>070813</v>
      </c>
      <c r="T1725">
        <f t="shared" si="80"/>
        <v>305943</v>
      </c>
    </row>
    <row r="1726" spans="1:20" x14ac:dyDescent="0.25">
      <c r="A1726" s="37" t="s">
        <v>11177</v>
      </c>
      <c r="B1726" s="37" t="s">
        <v>11178</v>
      </c>
      <c r="C1726" s="37" t="s">
        <v>8027</v>
      </c>
      <c r="D1726" s="37" t="s">
        <v>11971</v>
      </c>
      <c r="E1726" s="37">
        <v>6.35</v>
      </c>
      <c r="F1726" s="37">
        <v>0.91</v>
      </c>
      <c r="G1726" s="37">
        <v>0</v>
      </c>
      <c r="H1726" s="37">
        <v>4.22</v>
      </c>
      <c r="I1726" s="37">
        <v>1.99</v>
      </c>
      <c r="J1726" s="37">
        <v>26.11</v>
      </c>
      <c r="K1726" s="37">
        <v>21.38</v>
      </c>
      <c r="L1726" s="37">
        <v>0</v>
      </c>
      <c r="M1726" s="37">
        <v>0</v>
      </c>
      <c r="N1726" s="37">
        <v>28.65</v>
      </c>
      <c r="O1726" s="37">
        <v>0.81</v>
      </c>
      <c r="P1726" s="37">
        <v>0</v>
      </c>
      <c r="Q1726">
        <f t="shared" si="78"/>
        <v>10.57</v>
      </c>
      <c r="R1726">
        <f t="shared" si="79"/>
        <v>56.379999999999995</v>
      </c>
      <c r="S1726" t="str">
        <f>VLOOKUP(C1726*1,effectif!A:BA,53,0)</f>
        <v>070813</v>
      </c>
      <c r="T1726">
        <f t="shared" si="80"/>
        <v>304789</v>
      </c>
    </row>
    <row r="1727" spans="1:20" x14ac:dyDescent="0.25">
      <c r="A1727" s="37" t="s">
        <v>11177</v>
      </c>
      <c r="B1727" s="37" t="s">
        <v>11178</v>
      </c>
      <c r="C1727" s="37" t="s">
        <v>3591</v>
      </c>
      <c r="D1727" s="37" t="s">
        <v>11959</v>
      </c>
      <c r="E1727" s="37">
        <v>3.04</v>
      </c>
      <c r="F1727" s="37">
        <v>0</v>
      </c>
      <c r="G1727" s="37">
        <v>0</v>
      </c>
      <c r="H1727" s="37">
        <v>9.59</v>
      </c>
      <c r="I1727" s="37">
        <v>0.88</v>
      </c>
      <c r="J1727" s="37">
        <v>16.73</v>
      </c>
      <c r="K1727" s="37">
        <v>15.3</v>
      </c>
      <c r="L1727" s="37">
        <v>1</v>
      </c>
      <c r="M1727" s="37">
        <v>0</v>
      </c>
      <c r="N1727" s="37">
        <v>26.03</v>
      </c>
      <c r="O1727" s="37">
        <v>0.93</v>
      </c>
      <c r="P1727" s="37">
        <v>2.23</v>
      </c>
      <c r="Q1727">
        <f t="shared" si="78"/>
        <v>12.629999999999999</v>
      </c>
      <c r="R1727">
        <f t="shared" si="79"/>
        <v>44.370000000000005</v>
      </c>
      <c r="S1727" t="str">
        <f>VLOOKUP(C1727*1,effectif!A:BA,53,0)</f>
        <v>070813</v>
      </c>
      <c r="T1727">
        <f t="shared" si="80"/>
        <v>191774</v>
      </c>
    </row>
    <row r="1728" spans="1:20" x14ac:dyDescent="0.25">
      <c r="A1728" s="37" t="s">
        <v>11177</v>
      </c>
      <c r="B1728" s="37" t="s">
        <v>11178</v>
      </c>
      <c r="C1728" s="37" t="s">
        <v>1785</v>
      </c>
      <c r="D1728" s="37" t="s">
        <v>11968</v>
      </c>
      <c r="E1728" s="37">
        <v>0.45</v>
      </c>
      <c r="F1728" s="37">
        <v>0</v>
      </c>
      <c r="G1728" s="37">
        <v>0</v>
      </c>
      <c r="H1728" s="37">
        <v>1.74</v>
      </c>
      <c r="I1728" s="37">
        <v>0</v>
      </c>
      <c r="J1728" s="37">
        <v>0</v>
      </c>
      <c r="K1728" s="37">
        <v>6.99</v>
      </c>
      <c r="L1728" s="37">
        <v>0</v>
      </c>
      <c r="M1728" s="37">
        <v>0</v>
      </c>
      <c r="N1728" s="37">
        <v>8.48</v>
      </c>
      <c r="O1728" s="37">
        <v>0</v>
      </c>
      <c r="P1728" s="37">
        <v>0</v>
      </c>
      <c r="Q1728">
        <f t="shared" si="78"/>
        <v>2.19</v>
      </c>
      <c r="R1728">
        <f t="shared" si="79"/>
        <v>15.920000000000002</v>
      </c>
      <c r="S1728" t="str">
        <f>VLOOKUP(C1728*1,effectif!A:BA,53,0)</f>
        <v>070813</v>
      </c>
      <c r="T1728">
        <f t="shared" si="80"/>
        <v>301011</v>
      </c>
    </row>
    <row r="1729" spans="1:20" x14ac:dyDescent="0.25">
      <c r="A1729" s="37" t="s">
        <v>11177</v>
      </c>
      <c r="B1729" s="37" t="s">
        <v>11178</v>
      </c>
      <c r="C1729" s="37" t="s">
        <v>6915</v>
      </c>
      <c r="D1729" s="37" t="s">
        <v>11960</v>
      </c>
      <c r="E1729" s="37">
        <v>0</v>
      </c>
      <c r="F1729" s="37">
        <v>0</v>
      </c>
      <c r="G1729" s="37">
        <v>0</v>
      </c>
      <c r="H1729" s="37">
        <v>4.92</v>
      </c>
      <c r="I1729" s="37">
        <v>0</v>
      </c>
      <c r="J1729" s="37">
        <v>0</v>
      </c>
      <c r="K1729" s="37">
        <v>8.9499999999999993</v>
      </c>
      <c r="L1729" s="37">
        <v>0</v>
      </c>
      <c r="M1729" s="37">
        <v>10.28</v>
      </c>
      <c r="N1729" s="37">
        <v>14.74</v>
      </c>
      <c r="O1729" s="37">
        <v>0.16</v>
      </c>
      <c r="P1729" s="37">
        <v>19.53</v>
      </c>
      <c r="Q1729">
        <f t="shared" si="78"/>
        <v>4.92</v>
      </c>
      <c r="R1729">
        <f t="shared" si="79"/>
        <v>23.689999999999998</v>
      </c>
      <c r="S1729" t="str">
        <f>VLOOKUP(C1729*1,effectif!A:BA,53,0)</f>
        <v>070813</v>
      </c>
      <c r="T1729">
        <f t="shared" si="80"/>
        <v>185852</v>
      </c>
    </row>
    <row r="1730" spans="1:20" x14ac:dyDescent="0.25">
      <c r="A1730" s="37" t="s">
        <v>11177</v>
      </c>
      <c r="B1730" s="37" t="s">
        <v>11178</v>
      </c>
      <c r="C1730" s="37" t="s">
        <v>4635</v>
      </c>
      <c r="D1730" s="37" t="s">
        <v>11961</v>
      </c>
      <c r="E1730" s="37">
        <v>9.4499999999999993</v>
      </c>
      <c r="F1730" s="37">
        <v>0</v>
      </c>
      <c r="G1730" s="37">
        <v>0</v>
      </c>
      <c r="H1730" s="37">
        <v>35.58</v>
      </c>
      <c r="I1730" s="37" t="s">
        <v>11181</v>
      </c>
      <c r="J1730" s="37">
        <v>0</v>
      </c>
      <c r="K1730" s="37"/>
      <c r="L1730" s="37"/>
      <c r="M1730" s="37"/>
      <c r="N1730" s="37"/>
      <c r="O1730" s="37"/>
      <c r="P1730" s="37"/>
      <c r="Q1730">
        <f t="shared" si="78"/>
        <v>45.03</v>
      </c>
      <c r="R1730">
        <f t="shared" si="79"/>
        <v>9.4499999999999993</v>
      </c>
      <c r="S1730" t="str">
        <f>VLOOKUP(C1730*1,effectif!A:BA,53,0)</f>
        <v>070813</v>
      </c>
      <c r="T1730">
        <f t="shared" si="80"/>
        <v>305563</v>
      </c>
    </row>
    <row r="1731" spans="1:20" x14ac:dyDescent="0.25">
      <c r="A1731" s="37" t="s">
        <v>11177</v>
      </c>
      <c r="B1731" s="37" t="s">
        <v>11178</v>
      </c>
      <c r="C1731" s="37" t="s">
        <v>3439</v>
      </c>
      <c r="D1731" s="37" t="s">
        <v>11963</v>
      </c>
      <c r="E1731" s="37"/>
      <c r="F1731" s="37"/>
      <c r="G1731" s="37"/>
      <c r="H1731" s="37"/>
      <c r="I1731" s="37"/>
      <c r="J1731" s="37"/>
      <c r="K1731" s="37"/>
      <c r="L1731" s="37"/>
      <c r="M1731" s="37"/>
      <c r="N1731" s="37"/>
      <c r="O1731" s="37"/>
      <c r="P1731" s="37"/>
      <c r="Q1731">
        <f t="shared" ref="Q1731:Q1794" si="81">IFERROR(E1731+H1731,0)</f>
        <v>0</v>
      </c>
      <c r="R1731">
        <f t="shared" ref="R1731:R1794" si="82">IFERROR(E1731+K1731+N1731,0)</f>
        <v>0</v>
      </c>
      <c r="S1731" t="str">
        <f>VLOOKUP(C1731*1,effectif!A:BA,53,0)</f>
        <v>070813</v>
      </c>
      <c r="T1731">
        <f t="shared" ref="T1731:T1794" si="83">C1731*1</f>
        <v>306190</v>
      </c>
    </row>
    <row r="1732" spans="1:20" x14ac:dyDescent="0.25">
      <c r="A1732" s="37" t="s">
        <v>11177</v>
      </c>
      <c r="B1732" s="37" t="s">
        <v>11178</v>
      </c>
      <c r="C1732" s="37" t="s">
        <v>6274</v>
      </c>
      <c r="D1732" s="37" t="s">
        <v>11962</v>
      </c>
      <c r="E1732" s="37"/>
      <c r="F1732" s="37"/>
      <c r="G1732" s="37"/>
      <c r="H1732" s="37"/>
      <c r="I1732" s="37"/>
      <c r="J1732" s="37"/>
      <c r="K1732" s="37"/>
      <c r="L1732" s="37"/>
      <c r="M1732" s="37"/>
      <c r="N1732" s="37"/>
      <c r="O1732" s="37"/>
      <c r="P1732" s="37"/>
      <c r="Q1732">
        <f t="shared" si="81"/>
        <v>0</v>
      </c>
      <c r="R1732">
        <f t="shared" si="82"/>
        <v>0</v>
      </c>
      <c r="S1732" t="str">
        <f>VLOOKUP(C1732*1,effectif!A:BA,53,0)</f>
        <v>070813</v>
      </c>
      <c r="T1732">
        <f t="shared" si="83"/>
        <v>305816</v>
      </c>
    </row>
    <row r="1733" spans="1:20" x14ac:dyDescent="0.25">
      <c r="A1733" s="37" t="s">
        <v>11177</v>
      </c>
      <c r="B1733" s="37" t="s">
        <v>11178</v>
      </c>
      <c r="C1733" s="37" t="s">
        <v>6137</v>
      </c>
      <c r="D1733" s="37" t="s">
        <v>11965</v>
      </c>
      <c r="E1733" s="37">
        <v>2.16</v>
      </c>
      <c r="F1733" s="37"/>
      <c r="G1733" s="37"/>
      <c r="H1733" s="37"/>
      <c r="I1733" s="37"/>
      <c r="J1733" s="37"/>
      <c r="K1733" s="37"/>
      <c r="L1733" s="37"/>
      <c r="M1733" s="37"/>
      <c r="N1733" s="37"/>
      <c r="O1733" s="37"/>
      <c r="P1733" s="37"/>
      <c r="Q1733">
        <f t="shared" si="81"/>
        <v>2.16</v>
      </c>
      <c r="R1733">
        <f t="shared" si="82"/>
        <v>2.16</v>
      </c>
      <c r="S1733" t="str">
        <f>VLOOKUP(C1733*1,effectif!A:BA,53,0)</f>
        <v>070813</v>
      </c>
      <c r="T1733">
        <f t="shared" si="83"/>
        <v>305707</v>
      </c>
    </row>
    <row r="1734" spans="1:20" x14ac:dyDescent="0.25">
      <c r="A1734" s="37" t="s">
        <v>11177</v>
      </c>
      <c r="B1734" s="37" t="s">
        <v>11178</v>
      </c>
      <c r="C1734" s="37" t="s">
        <v>6611</v>
      </c>
      <c r="D1734" s="37" t="s">
        <v>11189</v>
      </c>
      <c r="E1734" s="37"/>
      <c r="F1734" s="37"/>
      <c r="G1734" s="37"/>
      <c r="H1734" s="37"/>
      <c r="I1734" s="37"/>
      <c r="J1734" s="37"/>
      <c r="K1734" s="37"/>
      <c r="L1734" s="37"/>
      <c r="M1734" s="37"/>
      <c r="N1734" s="37"/>
      <c r="O1734" s="37"/>
      <c r="P1734" s="37"/>
      <c r="Q1734">
        <f t="shared" si="81"/>
        <v>0</v>
      </c>
      <c r="R1734">
        <f t="shared" si="82"/>
        <v>0</v>
      </c>
      <c r="S1734" t="str">
        <f>VLOOKUP(C1734*1,effectif!A:BA,53,0)</f>
        <v>070813</v>
      </c>
      <c r="T1734">
        <f t="shared" si="83"/>
        <v>96880</v>
      </c>
    </row>
    <row r="1735" spans="1:20" x14ac:dyDescent="0.25">
      <c r="A1735" s="37" t="s">
        <v>11177</v>
      </c>
      <c r="B1735" s="37" t="s">
        <v>11178</v>
      </c>
      <c r="C1735" s="37" t="s">
        <v>9300</v>
      </c>
      <c r="D1735" s="37" t="s">
        <v>11189</v>
      </c>
      <c r="E1735" s="37"/>
      <c r="F1735" s="37"/>
      <c r="G1735" s="37"/>
      <c r="H1735" s="37"/>
      <c r="I1735" s="37"/>
      <c r="J1735" s="37"/>
      <c r="K1735" s="37"/>
      <c r="L1735" s="37"/>
      <c r="M1735" s="37"/>
      <c r="N1735" s="37"/>
      <c r="O1735" s="37"/>
      <c r="P1735" s="37"/>
      <c r="Q1735">
        <f t="shared" si="81"/>
        <v>0</v>
      </c>
      <c r="R1735">
        <f t="shared" si="82"/>
        <v>0</v>
      </c>
      <c r="S1735" t="str">
        <f>VLOOKUP(C1735*1,effectif!A:BA,53,0)</f>
        <v>070813</v>
      </c>
      <c r="T1735">
        <f t="shared" si="83"/>
        <v>991338</v>
      </c>
    </row>
    <row r="1736" spans="1:20" x14ac:dyDescent="0.25">
      <c r="A1736" s="37" t="s">
        <v>11177</v>
      </c>
      <c r="B1736" s="37" t="s">
        <v>11178</v>
      </c>
      <c r="C1736" s="37" t="s">
        <v>9083</v>
      </c>
      <c r="D1736" s="37" t="s">
        <v>11189</v>
      </c>
      <c r="E1736" s="37"/>
      <c r="F1736" s="37"/>
      <c r="G1736" s="37"/>
      <c r="H1736" s="37"/>
      <c r="I1736" s="37"/>
      <c r="J1736" s="37"/>
      <c r="K1736" s="37"/>
      <c r="L1736" s="37"/>
      <c r="M1736" s="37"/>
      <c r="N1736" s="37"/>
      <c r="O1736" s="37"/>
      <c r="P1736" s="37"/>
      <c r="Q1736">
        <f t="shared" si="81"/>
        <v>0</v>
      </c>
      <c r="R1736">
        <f t="shared" si="82"/>
        <v>0</v>
      </c>
      <c r="S1736" t="str">
        <f>VLOOKUP(C1736*1,effectif!A:BA,53,0)</f>
        <v>070813</v>
      </c>
      <c r="T1736">
        <f t="shared" si="83"/>
        <v>992317</v>
      </c>
    </row>
    <row r="1737" spans="1:20" x14ac:dyDescent="0.25">
      <c r="A1737" s="37" t="s">
        <v>11177</v>
      </c>
      <c r="B1737" s="37" t="s">
        <v>11178</v>
      </c>
      <c r="C1737" s="37" t="s">
        <v>8724</v>
      </c>
      <c r="D1737" s="37" t="s">
        <v>11189</v>
      </c>
      <c r="E1737" s="37"/>
      <c r="F1737" s="37"/>
      <c r="G1737" s="37"/>
      <c r="H1737" s="37"/>
      <c r="I1737" s="37"/>
      <c r="J1737" s="37"/>
      <c r="K1737" s="37"/>
      <c r="L1737" s="37"/>
      <c r="M1737" s="37"/>
      <c r="N1737" s="37"/>
      <c r="O1737" s="37"/>
      <c r="P1737" s="37"/>
      <c r="Q1737">
        <f t="shared" si="81"/>
        <v>0</v>
      </c>
      <c r="R1737">
        <f t="shared" si="82"/>
        <v>0</v>
      </c>
      <c r="S1737" t="str">
        <f>VLOOKUP(C1737*1,effectif!A:BA,53,0)</f>
        <v>070813</v>
      </c>
      <c r="T1737">
        <f t="shared" si="83"/>
        <v>993268</v>
      </c>
    </row>
    <row r="1738" spans="1:20" x14ac:dyDescent="0.25">
      <c r="A1738" s="37" t="s">
        <v>11177</v>
      </c>
      <c r="B1738" s="37" t="s">
        <v>11178</v>
      </c>
      <c r="C1738" s="37" t="s">
        <v>8722</v>
      </c>
      <c r="D1738" s="37" t="s">
        <v>11189</v>
      </c>
      <c r="E1738" s="37"/>
      <c r="F1738" s="37"/>
      <c r="G1738" s="37"/>
      <c r="H1738" s="37"/>
      <c r="I1738" s="37"/>
      <c r="J1738" s="37"/>
      <c r="K1738" s="37"/>
      <c r="L1738" s="37"/>
      <c r="M1738" s="37"/>
      <c r="N1738" s="37"/>
      <c r="O1738" s="37"/>
      <c r="P1738" s="37"/>
      <c r="Q1738">
        <f t="shared" si="81"/>
        <v>0</v>
      </c>
      <c r="R1738">
        <f t="shared" si="82"/>
        <v>0</v>
      </c>
      <c r="S1738" t="str">
        <f>VLOOKUP(C1738*1,effectif!A:BA,53,0)</f>
        <v>070813</v>
      </c>
      <c r="T1738">
        <f t="shared" si="83"/>
        <v>993269</v>
      </c>
    </row>
    <row r="1739" spans="1:20" x14ac:dyDescent="0.25">
      <c r="A1739" s="37" t="s">
        <v>11177</v>
      </c>
      <c r="B1739" s="37" t="s">
        <v>11178</v>
      </c>
      <c r="C1739" s="37" t="s">
        <v>8997</v>
      </c>
      <c r="D1739" s="37" t="s">
        <v>11189</v>
      </c>
      <c r="E1739" s="37"/>
      <c r="F1739" s="37"/>
      <c r="G1739" s="37"/>
      <c r="H1739" s="37"/>
      <c r="I1739" s="37"/>
      <c r="J1739" s="37"/>
      <c r="K1739" s="37"/>
      <c r="L1739" s="37"/>
      <c r="M1739" s="37"/>
      <c r="N1739" s="37"/>
      <c r="O1739" s="37"/>
      <c r="P1739" s="37"/>
      <c r="Q1739">
        <f t="shared" si="81"/>
        <v>0</v>
      </c>
      <c r="R1739">
        <f t="shared" si="82"/>
        <v>0</v>
      </c>
      <c r="S1739" t="str">
        <f>VLOOKUP(C1739*1,effectif!A:BA,53,0)</f>
        <v>070813</v>
      </c>
      <c r="T1739">
        <f t="shared" si="83"/>
        <v>992610</v>
      </c>
    </row>
    <row r="1740" spans="1:20" x14ac:dyDescent="0.25">
      <c r="A1740" s="37" t="s">
        <v>11177</v>
      </c>
      <c r="B1740" s="37" t="s">
        <v>11178</v>
      </c>
      <c r="C1740" s="37" t="s">
        <v>8981</v>
      </c>
      <c r="D1740" s="37" t="s">
        <v>11189</v>
      </c>
      <c r="E1740" s="37"/>
      <c r="F1740" s="37"/>
      <c r="G1740" s="37"/>
      <c r="H1740" s="37"/>
      <c r="I1740" s="37"/>
      <c r="J1740" s="37"/>
      <c r="K1740" s="37"/>
      <c r="L1740" s="37"/>
      <c r="M1740" s="37"/>
      <c r="N1740" s="37"/>
      <c r="O1740" s="37"/>
      <c r="P1740" s="37"/>
      <c r="Q1740">
        <f t="shared" si="81"/>
        <v>0</v>
      </c>
      <c r="R1740">
        <f t="shared" si="82"/>
        <v>0</v>
      </c>
      <c r="S1740" t="str">
        <f>VLOOKUP(C1740*1,effectif!A:BA,53,0)</f>
        <v>070813</v>
      </c>
      <c r="T1740">
        <f t="shared" si="83"/>
        <v>992636</v>
      </c>
    </row>
    <row r="1741" spans="1:20" x14ac:dyDescent="0.25">
      <c r="A1741" s="37" t="s">
        <v>11177</v>
      </c>
      <c r="B1741" s="37" t="s">
        <v>11178</v>
      </c>
      <c r="C1741" s="37" t="s">
        <v>3444</v>
      </c>
      <c r="D1741" s="37" t="s">
        <v>11189</v>
      </c>
      <c r="E1741" s="37"/>
      <c r="F1741" s="37"/>
      <c r="G1741" s="37"/>
      <c r="H1741" s="37"/>
      <c r="I1741" s="37"/>
      <c r="J1741" s="37"/>
      <c r="K1741" s="37"/>
      <c r="L1741" s="37"/>
      <c r="M1741" s="37"/>
      <c r="N1741" s="37"/>
      <c r="O1741" s="37"/>
      <c r="P1741" s="37"/>
      <c r="Q1741">
        <f t="shared" si="81"/>
        <v>0</v>
      </c>
      <c r="R1741">
        <f t="shared" si="82"/>
        <v>0</v>
      </c>
      <c r="S1741" t="str">
        <f>VLOOKUP(C1741*1,effectif!A:BA,53,0)</f>
        <v>070813</v>
      </c>
      <c r="T1741">
        <f t="shared" si="83"/>
        <v>993317</v>
      </c>
    </row>
    <row r="1742" spans="1:20" x14ac:dyDescent="0.25">
      <c r="A1742" s="37" t="s">
        <v>11177</v>
      </c>
      <c r="B1742" s="37" t="s">
        <v>11178</v>
      </c>
      <c r="C1742" s="37" t="s">
        <v>2714</v>
      </c>
      <c r="D1742" s="37" t="s">
        <v>11189</v>
      </c>
      <c r="E1742" s="37"/>
      <c r="F1742" s="37"/>
      <c r="G1742" s="37"/>
      <c r="H1742" s="37"/>
      <c r="I1742" s="37"/>
      <c r="J1742" s="37"/>
      <c r="K1742" s="37"/>
      <c r="L1742" s="37"/>
      <c r="M1742" s="37"/>
      <c r="N1742" s="37"/>
      <c r="O1742" s="37"/>
      <c r="P1742" s="37"/>
      <c r="Q1742">
        <f t="shared" si="81"/>
        <v>0</v>
      </c>
      <c r="R1742">
        <f t="shared" si="82"/>
        <v>0</v>
      </c>
      <c r="S1742" t="str">
        <f>VLOOKUP(C1742*1,effectif!A:BA,53,0)</f>
        <v>070813</v>
      </c>
      <c r="T1742">
        <f t="shared" si="83"/>
        <v>993318</v>
      </c>
    </row>
    <row r="1743" spans="1:20" x14ac:dyDescent="0.25">
      <c r="A1743" s="37" t="s">
        <v>11177</v>
      </c>
      <c r="B1743" s="37" t="s">
        <v>11178</v>
      </c>
      <c r="C1743" s="37" t="s">
        <v>8626</v>
      </c>
      <c r="D1743" s="37" t="s">
        <v>11189</v>
      </c>
      <c r="E1743" s="37"/>
      <c r="F1743" s="37"/>
      <c r="G1743" s="37"/>
      <c r="H1743" s="37"/>
      <c r="I1743" s="37"/>
      <c r="J1743" s="37"/>
      <c r="K1743" s="37"/>
      <c r="L1743" s="37"/>
      <c r="M1743" s="37"/>
      <c r="N1743" s="37"/>
      <c r="O1743" s="37"/>
      <c r="P1743" s="37"/>
      <c r="Q1743">
        <f t="shared" si="81"/>
        <v>0</v>
      </c>
      <c r="R1743">
        <f t="shared" si="82"/>
        <v>0</v>
      </c>
      <c r="S1743" t="str">
        <f>VLOOKUP(C1743*1,effectif!A:BA,53,0)</f>
        <v>070813</v>
      </c>
      <c r="T1743">
        <f t="shared" si="83"/>
        <v>993331</v>
      </c>
    </row>
    <row r="1744" spans="1:20" x14ac:dyDescent="0.25">
      <c r="A1744" s="37" t="s">
        <v>11174</v>
      </c>
      <c r="B1744" s="37" t="s">
        <v>11175</v>
      </c>
      <c r="C1744" s="37" t="s">
        <v>1788</v>
      </c>
      <c r="D1744" s="37" t="s">
        <v>11966</v>
      </c>
      <c r="E1744" s="37">
        <v>3.77</v>
      </c>
      <c r="F1744" s="37">
        <v>0.25</v>
      </c>
      <c r="G1744" s="37">
        <v>0</v>
      </c>
      <c r="H1744" s="37">
        <v>8.11</v>
      </c>
      <c r="I1744" s="37">
        <v>0.28000000000000003</v>
      </c>
      <c r="J1744" s="37">
        <v>3.09</v>
      </c>
      <c r="K1744" s="37">
        <v>17.55</v>
      </c>
      <c r="L1744" s="37">
        <v>11.4</v>
      </c>
      <c r="M1744" s="37">
        <v>9.23</v>
      </c>
      <c r="N1744" s="37">
        <v>24.54</v>
      </c>
      <c r="O1744" s="37">
        <v>7.99</v>
      </c>
      <c r="P1744" s="37">
        <v>19.059999999999999</v>
      </c>
      <c r="Q1744">
        <f t="shared" si="81"/>
        <v>11.879999999999999</v>
      </c>
      <c r="R1744">
        <f t="shared" si="82"/>
        <v>45.86</v>
      </c>
      <c r="S1744" t="str">
        <f>VLOOKUP(C1744*1,effectif!A:BA,53,0)</f>
        <v>071132</v>
      </c>
      <c r="T1744">
        <f t="shared" si="83"/>
        <v>71132</v>
      </c>
    </row>
    <row r="1745" spans="1:20" x14ac:dyDescent="0.25">
      <c r="A1745" s="37" t="s">
        <v>11174</v>
      </c>
      <c r="B1745" s="37" t="s">
        <v>11175</v>
      </c>
      <c r="C1745" s="37" t="s">
        <v>4164</v>
      </c>
      <c r="D1745" s="37" t="s">
        <v>11969</v>
      </c>
      <c r="E1745" s="37">
        <v>10.69</v>
      </c>
      <c r="F1745" s="37">
        <v>7.15</v>
      </c>
      <c r="G1745" s="37">
        <v>0</v>
      </c>
      <c r="H1745" s="37"/>
      <c r="I1745" s="37"/>
      <c r="J1745" s="37"/>
      <c r="K1745" s="37"/>
      <c r="L1745" s="37"/>
      <c r="M1745" s="37"/>
      <c r="N1745" s="37"/>
      <c r="O1745" s="37"/>
      <c r="P1745" s="37"/>
      <c r="Q1745">
        <f t="shared" si="81"/>
        <v>10.69</v>
      </c>
      <c r="R1745">
        <f t="shared" si="82"/>
        <v>10.69</v>
      </c>
      <c r="S1745" t="str">
        <f>VLOOKUP(C1745*1,effectif!A:BA,53,0)</f>
        <v>071155</v>
      </c>
      <c r="T1745">
        <f t="shared" si="83"/>
        <v>304091</v>
      </c>
    </row>
    <row r="1746" spans="1:20" x14ac:dyDescent="0.25">
      <c r="A1746" s="37" t="s">
        <v>11177</v>
      </c>
      <c r="B1746" s="37" t="s">
        <v>11178</v>
      </c>
      <c r="C1746" s="37" t="s">
        <v>5102</v>
      </c>
      <c r="D1746" s="37" t="s">
        <v>11967</v>
      </c>
      <c r="E1746" s="37">
        <v>0</v>
      </c>
      <c r="F1746" s="37">
        <v>0</v>
      </c>
      <c r="G1746" s="37"/>
      <c r="H1746" s="37">
        <v>28.3</v>
      </c>
      <c r="I1746" s="37">
        <v>0</v>
      </c>
      <c r="J1746" s="37">
        <v>100</v>
      </c>
      <c r="K1746" s="37">
        <v>23.45</v>
      </c>
      <c r="L1746" s="37">
        <v>5.49</v>
      </c>
      <c r="M1746" s="37">
        <v>38.69</v>
      </c>
      <c r="N1746" s="37">
        <v>26.53</v>
      </c>
      <c r="O1746" s="37">
        <v>12.82</v>
      </c>
      <c r="P1746" s="37">
        <v>29.9</v>
      </c>
      <c r="Q1746">
        <f t="shared" si="81"/>
        <v>28.3</v>
      </c>
      <c r="R1746">
        <f t="shared" si="82"/>
        <v>49.980000000000004</v>
      </c>
      <c r="S1746" t="str">
        <f>VLOOKUP(C1746*1,effectif!A:BA,53,0)</f>
        <v>071155</v>
      </c>
      <c r="T1746">
        <f t="shared" si="83"/>
        <v>304024</v>
      </c>
    </row>
    <row r="1747" spans="1:20" x14ac:dyDescent="0.25">
      <c r="A1747" s="37" t="s">
        <v>11177</v>
      </c>
      <c r="B1747" s="37" t="s">
        <v>11178</v>
      </c>
      <c r="C1747" s="37" t="s">
        <v>4159</v>
      </c>
      <c r="D1747" s="37" t="s">
        <v>11970</v>
      </c>
      <c r="E1747" s="37">
        <v>0</v>
      </c>
      <c r="F1747" s="37">
        <v>0</v>
      </c>
      <c r="G1747" s="37">
        <v>0</v>
      </c>
      <c r="H1747" s="37">
        <v>0</v>
      </c>
      <c r="I1747" s="37">
        <v>0</v>
      </c>
      <c r="J1747" s="37">
        <v>0</v>
      </c>
      <c r="K1747" s="37">
        <v>3.94</v>
      </c>
      <c r="L1747" s="37">
        <v>0</v>
      </c>
      <c r="M1747" s="37">
        <v>0</v>
      </c>
      <c r="N1747" s="37">
        <v>16.7</v>
      </c>
      <c r="O1747" s="37">
        <v>0</v>
      </c>
      <c r="P1747" s="37">
        <v>0</v>
      </c>
      <c r="Q1747">
        <f t="shared" si="81"/>
        <v>0</v>
      </c>
      <c r="R1747">
        <f t="shared" si="82"/>
        <v>20.64</v>
      </c>
      <c r="S1747" t="str">
        <f>VLOOKUP(C1747*1,effectif!A:BA,53,0)</f>
        <v>071155</v>
      </c>
      <c r="T1747">
        <f t="shared" si="83"/>
        <v>180316</v>
      </c>
    </row>
    <row r="1748" spans="1:20" x14ac:dyDescent="0.25">
      <c r="A1748" s="37" t="s">
        <v>11177</v>
      </c>
      <c r="B1748" s="37" t="s">
        <v>11178</v>
      </c>
      <c r="C1748" s="37" t="s">
        <v>7657</v>
      </c>
      <c r="D1748" s="37" t="s">
        <v>11972</v>
      </c>
      <c r="E1748" s="37">
        <v>5.09</v>
      </c>
      <c r="F1748" s="37">
        <v>0</v>
      </c>
      <c r="G1748" s="37">
        <v>0</v>
      </c>
      <c r="H1748" s="37">
        <v>9.84</v>
      </c>
      <c r="I1748" s="37">
        <v>0</v>
      </c>
      <c r="J1748" s="37">
        <v>0</v>
      </c>
      <c r="K1748" s="37">
        <v>17.760000000000002</v>
      </c>
      <c r="L1748" s="37">
        <v>4.37</v>
      </c>
      <c r="M1748" s="37">
        <v>0</v>
      </c>
      <c r="N1748" s="37">
        <v>28.01</v>
      </c>
      <c r="O1748" s="37">
        <v>0.86</v>
      </c>
      <c r="P1748" s="37">
        <v>0</v>
      </c>
      <c r="Q1748">
        <f t="shared" si="81"/>
        <v>14.93</v>
      </c>
      <c r="R1748">
        <f t="shared" si="82"/>
        <v>50.86</v>
      </c>
      <c r="S1748" t="str">
        <f>VLOOKUP(C1748*1,effectif!A:BA,53,0)</f>
        <v>071155</v>
      </c>
      <c r="T1748">
        <f t="shared" si="83"/>
        <v>304758</v>
      </c>
    </row>
    <row r="1749" spans="1:20" x14ac:dyDescent="0.25">
      <c r="A1749" s="37" t="s">
        <v>11177</v>
      </c>
      <c r="B1749" s="37" t="s">
        <v>11178</v>
      </c>
      <c r="C1749" s="37" t="s">
        <v>8871</v>
      </c>
      <c r="D1749" s="37" t="s">
        <v>11957</v>
      </c>
      <c r="E1749" s="37">
        <v>3.7</v>
      </c>
      <c r="F1749" s="37">
        <v>1.3</v>
      </c>
      <c r="G1749" s="37">
        <v>0</v>
      </c>
      <c r="H1749" s="37">
        <v>4.26</v>
      </c>
      <c r="I1749" s="37">
        <v>0</v>
      </c>
      <c r="J1749" s="37">
        <v>0</v>
      </c>
      <c r="K1749" s="37">
        <v>8.2100000000000009</v>
      </c>
      <c r="L1749" s="37">
        <v>0</v>
      </c>
      <c r="M1749" s="37">
        <v>0</v>
      </c>
      <c r="N1749" s="37">
        <v>0</v>
      </c>
      <c r="O1749" s="37">
        <v>0</v>
      </c>
      <c r="P1749" s="37">
        <v>0</v>
      </c>
      <c r="Q1749">
        <f t="shared" si="81"/>
        <v>7.96</v>
      </c>
      <c r="R1749">
        <f t="shared" si="82"/>
        <v>11.91</v>
      </c>
      <c r="S1749" t="str">
        <f>VLOOKUP(C1749*1,effectif!A:BA,53,0)</f>
        <v>071155</v>
      </c>
      <c r="T1749">
        <f t="shared" si="83"/>
        <v>305328</v>
      </c>
    </row>
    <row r="1750" spans="1:20" x14ac:dyDescent="0.25">
      <c r="A1750" s="37" t="s">
        <v>11177</v>
      </c>
      <c r="B1750" s="37" t="s">
        <v>11178</v>
      </c>
      <c r="C1750" s="37" t="s">
        <v>11127</v>
      </c>
      <c r="D1750" s="37" t="s">
        <v>14038</v>
      </c>
      <c r="E1750" s="37"/>
      <c r="F1750" s="37"/>
      <c r="G1750" s="37"/>
      <c r="H1750" s="37"/>
      <c r="I1750" s="37"/>
      <c r="J1750" s="37"/>
      <c r="K1750" s="37"/>
      <c r="L1750" s="37"/>
      <c r="M1750" s="37"/>
      <c r="N1750" s="37"/>
      <c r="O1750" s="37"/>
      <c r="P1750" s="37"/>
      <c r="Q1750">
        <f t="shared" si="81"/>
        <v>0</v>
      </c>
      <c r="R1750">
        <f t="shared" si="82"/>
        <v>0</v>
      </c>
      <c r="S1750" t="str">
        <f>VLOOKUP(C1750*1,effectif!A:BA,53,0)</f>
        <v>071155</v>
      </c>
      <c r="T1750">
        <f t="shared" si="83"/>
        <v>306508</v>
      </c>
    </row>
    <row r="1751" spans="1:20" x14ac:dyDescent="0.25">
      <c r="A1751" s="37" t="s">
        <v>11177</v>
      </c>
      <c r="B1751" s="37" t="s">
        <v>11178</v>
      </c>
      <c r="C1751" s="37" t="s">
        <v>8643</v>
      </c>
      <c r="D1751" s="37" t="s">
        <v>11973</v>
      </c>
      <c r="E1751" s="37"/>
      <c r="F1751" s="37"/>
      <c r="G1751" s="37"/>
      <c r="H1751" s="37"/>
      <c r="I1751" s="37"/>
      <c r="J1751" s="37"/>
      <c r="K1751" s="37"/>
      <c r="L1751" s="37"/>
      <c r="M1751" s="37"/>
      <c r="N1751" s="37"/>
      <c r="O1751" s="37"/>
      <c r="P1751" s="37"/>
      <c r="Q1751">
        <f t="shared" si="81"/>
        <v>0</v>
      </c>
      <c r="R1751">
        <f t="shared" si="82"/>
        <v>0</v>
      </c>
      <c r="S1751" t="str">
        <f>VLOOKUP(C1751*1,effectif!A:BA,53,0)</f>
        <v>071155</v>
      </c>
      <c r="T1751">
        <f t="shared" si="83"/>
        <v>305806</v>
      </c>
    </row>
    <row r="1752" spans="1:20" x14ac:dyDescent="0.25">
      <c r="A1752" s="37" t="s">
        <v>11177</v>
      </c>
      <c r="B1752" s="37" t="s">
        <v>11178</v>
      </c>
      <c r="C1752" s="37" t="s">
        <v>8638</v>
      </c>
      <c r="D1752" s="37" t="s">
        <v>11974</v>
      </c>
      <c r="E1752" s="37"/>
      <c r="F1752" s="37"/>
      <c r="G1752" s="37"/>
      <c r="H1752" s="37"/>
      <c r="I1752" s="37"/>
      <c r="J1752" s="37"/>
      <c r="K1752" s="37"/>
      <c r="L1752" s="37"/>
      <c r="M1752" s="37"/>
      <c r="N1752" s="37"/>
      <c r="O1752" s="37"/>
      <c r="P1752" s="37"/>
      <c r="Q1752">
        <f t="shared" si="81"/>
        <v>0</v>
      </c>
      <c r="R1752">
        <f t="shared" si="82"/>
        <v>0</v>
      </c>
      <c r="S1752" t="str">
        <f>VLOOKUP(C1752*1,effectif!A:BA,53,0)</f>
        <v>071155</v>
      </c>
      <c r="T1752">
        <f t="shared" si="83"/>
        <v>306410</v>
      </c>
    </row>
    <row r="1753" spans="1:20" x14ac:dyDescent="0.25">
      <c r="A1753" s="37" t="s">
        <v>11177</v>
      </c>
      <c r="B1753" s="37" t="s">
        <v>11178</v>
      </c>
      <c r="C1753" s="37" t="s">
        <v>5146</v>
      </c>
      <c r="D1753" s="37" t="s">
        <v>11975</v>
      </c>
      <c r="E1753" s="37">
        <v>15.48</v>
      </c>
      <c r="F1753" s="37">
        <v>0</v>
      </c>
      <c r="G1753" s="37"/>
      <c r="H1753" s="37"/>
      <c r="I1753" s="37"/>
      <c r="J1753" s="37"/>
      <c r="K1753" s="37"/>
      <c r="L1753" s="37"/>
      <c r="M1753" s="37"/>
      <c r="N1753" s="37"/>
      <c r="O1753" s="37"/>
      <c r="P1753" s="37"/>
      <c r="Q1753">
        <f t="shared" si="81"/>
        <v>15.48</v>
      </c>
      <c r="R1753">
        <f t="shared" si="82"/>
        <v>15.48</v>
      </c>
      <c r="S1753" t="str">
        <f>VLOOKUP(C1753*1,effectif!A:BA,53,0)</f>
        <v>071155</v>
      </c>
      <c r="T1753">
        <f t="shared" si="83"/>
        <v>305622</v>
      </c>
    </row>
    <row r="1754" spans="1:20" x14ac:dyDescent="0.25">
      <c r="A1754" s="37" t="s">
        <v>11177</v>
      </c>
      <c r="B1754" s="37" t="s">
        <v>11178</v>
      </c>
      <c r="C1754" s="37" t="s">
        <v>6738</v>
      </c>
      <c r="D1754" s="37" t="s">
        <v>11976</v>
      </c>
      <c r="E1754" s="37">
        <v>6.88</v>
      </c>
      <c r="F1754" s="37">
        <v>0</v>
      </c>
      <c r="G1754" s="37"/>
      <c r="H1754" s="37">
        <v>9.49</v>
      </c>
      <c r="I1754" s="37">
        <v>11.25</v>
      </c>
      <c r="J1754" s="37">
        <v>0</v>
      </c>
      <c r="K1754" s="37">
        <v>14.53</v>
      </c>
      <c r="L1754" s="37">
        <v>6.29</v>
      </c>
      <c r="M1754" s="37">
        <v>0</v>
      </c>
      <c r="N1754" s="37">
        <v>18.98</v>
      </c>
      <c r="O1754" s="37">
        <v>17.45</v>
      </c>
      <c r="P1754" s="37">
        <v>9.92</v>
      </c>
      <c r="Q1754">
        <f t="shared" si="81"/>
        <v>16.37</v>
      </c>
      <c r="R1754">
        <f t="shared" si="82"/>
        <v>40.39</v>
      </c>
      <c r="S1754" t="str">
        <f>VLOOKUP(C1754*1,effectif!A:BA,53,0)</f>
        <v>071155</v>
      </c>
      <c r="T1754">
        <f t="shared" si="83"/>
        <v>302576</v>
      </c>
    </row>
    <row r="1755" spans="1:20" x14ac:dyDescent="0.25">
      <c r="A1755" s="37" t="s">
        <v>11177</v>
      </c>
      <c r="B1755" s="37" t="s">
        <v>11178</v>
      </c>
      <c r="C1755" s="37" t="s">
        <v>4732</v>
      </c>
      <c r="D1755" s="37" t="s">
        <v>11977</v>
      </c>
      <c r="E1755" s="37">
        <v>5.97</v>
      </c>
      <c r="F1755" s="37">
        <v>0</v>
      </c>
      <c r="G1755" s="37">
        <v>0</v>
      </c>
      <c r="H1755" s="37">
        <v>9.8699999999999992</v>
      </c>
      <c r="I1755" s="37">
        <v>0</v>
      </c>
      <c r="J1755" s="37">
        <v>0</v>
      </c>
      <c r="K1755" s="37">
        <v>0</v>
      </c>
      <c r="L1755" s="37"/>
      <c r="M1755" s="37"/>
      <c r="N1755" s="37"/>
      <c r="O1755" s="37"/>
      <c r="P1755" s="37"/>
      <c r="Q1755">
        <f t="shared" si="81"/>
        <v>15.84</v>
      </c>
      <c r="R1755">
        <f t="shared" si="82"/>
        <v>5.97</v>
      </c>
      <c r="S1755" t="str">
        <f>VLOOKUP(C1755*1,effectif!A:BA,53,0)</f>
        <v>071155</v>
      </c>
      <c r="T1755">
        <f t="shared" si="83"/>
        <v>305426</v>
      </c>
    </row>
    <row r="1756" spans="1:20" x14ac:dyDescent="0.25">
      <c r="A1756" s="37" t="s">
        <v>11177</v>
      </c>
      <c r="B1756" s="37" t="s">
        <v>11178</v>
      </c>
      <c r="C1756" s="37" t="s">
        <v>9743</v>
      </c>
      <c r="D1756" s="37" t="s">
        <v>11189</v>
      </c>
      <c r="E1756" s="37"/>
      <c r="F1756" s="37"/>
      <c r="G1756" s="37"/>
      <c r="H1756" s="37"/>
      <c r="I1756" s="37"/>
      <c r="J1756" s="37"/>
      <c r="K1756" s="37"/>
      <c r="L1756" s="37"/>
      <c r="M1756" s="37"/>
      <c r="N1756" s="37"/>
      <c r="O1756" s="37"/>
      <c r="P1756" s="37"/>
      <c r="Q1756">
        <f t="shared" si="81"/>
        <v>0</v>
      </c>
      <c r="R1756">
        <f t="shared" si="82"/>
        <v>0</v>
      </c>
      <c r="S1756" t="str">
        <f>VLOOKUP(C1756*1,effectif!A:BA,53,0)</f>
        <v>071155</v>
      </c>
      <c r="T1756">
        <f t="shared" si="83"/>
        <v>99047</v>
      </c>
    </row>
    <row r="1757" spans="1:20" x14ac:dyDescent="0.25">
      <c r="A1757" s="37" t="s">
        <v>11177</v>
      </c>
      <c r="B1757" s="37" t="s">
        <v>11178</v>
      </c>
      <c r="C1757" s="37" t="s">
        <v>10375</v>
      </c>
      <c r="D1757" s="37" t="s">
        <v>11189</v>
      </c>
      <c r="E1757" s="37"/>
      <c r="F1757" s="37"/>
      <c r="G1757" s="37"/>
      <c r="H1757" s="37"/>
      <c r="I1757" s="37"/>
      <c r="J1757" s="37"/>
      <c r="K1757" s="37"/>
      <c r="L1757" s="37"/>
      <c r="M1757" s="37"/>
      <c r="N1757" s="37"/>
      <c r="O1757" s="37"/>
      <c r="P1757" s="37"/>
      <c r="Q1757">
        <f t="shared" si="81"/>
        <v>0</v>
      </c>
      <c r="R1757">
        <f t="shared" si="82"/>
        <v>0</v>
      </c>
      <c r="S1757" t="str">
        <f>VLOOKUP(C1757*1,effectif!A:BA,53,0)</f>
        <v>071155</v>
      </c>
      <c r="T1757">
        <f t="shared" si="83"/>
        <v>96897</v>
      </c>
    </row>
    <row r="1758" spans="1:20" x14ac:dyDescent="0.25">
      <c r="A1758" s="37" t="s">
        <v>11177</v>
      </c>
      <c r="B1758" s="37" t="s">
        <v>11178</v>
      </c>
      <c r="C1758" s="37" t="s">
        <v>8718</v>
      </c>
      <c r="D1758" s="37" t="s">
        <v>11189</v>
      </c>
      <c r="E1758" s="37"/>
      <c r="F1758" s="37"/>
      <c r="G1758" s="37"/>
      <c r="H1758" s="37"/>
      <c r="I1758" s="37"/>
      <c r="J1758" s="37"/>
      <c r="K1758" s="37"/>
      <c r="L1758" s="37"/>
      <c r="M1758" s="37"/>
      <c r="N1758" s="37"/>
      <c r="O1758" s="37"/>
      <c r="P1758" s="37"/>
      <c r="Q1758">
        <f t="shared" si="81"/>
        <v>0</v>
      </c>
      <c r="R1758">
        <f t="shared" si="82"/>
        <v>0</v>
      </c>
      <c r="S1758" t="str">
        <f>VLOOKUP(C1758*1,effectif!A:BA,53,0)</f>
        <v>071155</v>
      </c>
      <c r="T1758">
        <f t="shared" si="83"/>
        <v>993271</v>
      </c>
    </row>
    <row r="1759" spans="1:20" x14ac:dyDescent="0.25">
      <c r="A1759" s="37" t="s">
        <v>11177</v>
      </c>
      <c r="B1759" s="37" t="s">
        <v>11178</v>
      </c>
      <c r="C1759" s="37" t="s">
        <v>8716</v>
      </c>
      <c r="D1759" s="37" t="s">
        <v>11189</v>
      </c>
      <c r="E1759" s="37"/>
      <c r="F1759" s="37"/>
      <c r="G1759" s="37"/>
      <c r="H1759" s="37"/>
      <c r="I1759" s="37"/>
      <c r="J1759" s="37"/>
      <c r="K1759" s="37"/>
      <c r="L1759" s="37"/>
      <c r="M1759" s="37"/>
      <c r="N1759" s="37"/>
      <c r="O1759" s="37"/>
      <c r="P1759" s="37"/>
      <c r="Q1759">
        <f t="shared" si="81"/>
        <v>0</v>
      </c>
      <c r="R1759">
        <f t="shared" si="82"/>
        <v>0</v>
      </c>
      <c r="S1759" t="str">
        <f>VLOOKUP(C1759*1,effectif!A:BA,53,0)</f>
        <v>071155</v>
      </c>
      <c r="T1759">
        <f t="shared" si="83"/>
        <v>993272</v>
      </c>
    </row>
    <row r="1760" spans="1:20" x14ac:dyDescent="0.25">
      <c r="A1760" s="37" t="s">
        <v>11177</v>
      </c>
      <c r="B1760" s="37" t="s">
        <v>11178</v>
      </c>
      <c r="C1760" s="37" t="s">
        <v>8978</v>
      </c>
      <c r="D1760" s="37" t="s">
        <v>11189</v>
      </c>
      <c r="E1760" s="37"/>
      <c r="F1760" s="37"/>
      <c r="G1760" s="37"/>
      <c r="H1760" s="37"/>
      <c r="I1760" s="37"/>
      <c r="J1760" s="37"/>
      <c r="K1760" s="37"/>
      <c r="L1760" s="37"/>
      <c r="M1760" s="37"/>
      <c r="N1760" s="37"/>
      <c r="O1760" s="37"/>
      <c r="P1760" s="37"/>
      <c r="Q1760">
        <f t="shared" si="81"/>
        <v>0</v>
      </c>
      <c r="R1760">
        <f t="shared" si="82"/>
        <v>0</v>
      </c>
      <c r="S1760" t="str">
        <f>VLOOKUP(C1760*1,effectif!A:BA,53,0)</f>
        <v>071155</v>
      </c>
      <c r="T1760">
        <f t="shared" si="83"/>
        <v>992640</v>
      </c>
    </row>
    <row r="1761" spans="1:20" x14ac:dyDescent="0.25">
      <c r="A1761" s="37" t="s">
        <v>11177</v>
      </c>
      <c r="B1761" s="37" t="s">
        <v>11178</v>
      </c>
      <c r="C1761" s="37" t="s">
        <v>8646</v>
      </c>
      <c r="D1761" s="37" t="s">
        <v>11189</v>
      </c>
      <c r="E1761" s="37"/>
      <c r="F1761" s="37"/>
      <c r="G1761" s="37"/>
      <c r="H1761" s="37"/>
      <c r="I1761" s="37"/>
      <c r="J1761" s="37"/>
      <c r="K1761" s="37"/>
      <c r="L1761" s="37"/>
      <c r="M1761" s="37"/>
      <c r="N1761" s="37"/>
      <c r="O1761" s="37"/>
      <c r="P1761" s="37"/>
      <c r="Q1761">
        <f t="shared" si="81"/>
        <v>0</v>
      </c>
      <c r="R1761">
        <f t="shared" si="82"/>
        <v>0</v>
      </c>
      <c r="S1761" t="str">
        <f>VLOOKUP(C1761*1,effectif!A:BA,53,0)</f>
        <v>071155</v>
      </c>
      <c r="T1761">
        <f t="shared" si="83"/>
        <v>993321</v>
      </c>
    </row>
    <row r="1762" spans="1:20" x14ac:dyDescent="0.25">
      <c r="A1762" s="37" t="s">
        <v>11177</v>
      </c>
      <c r="B1762" s="37" t="s">
        <v>11178</v>
      </c>
      <c r="C1762" s="37" t="s">
        <v>8633</v>
      </c>
      <c r="D1762" s="37" t="s">
        <v>11189</v>
      </c>
      <c r="E1762" s="37"/>
      <c r="F1762" s="37"/>
      <c r="G1762" s="37"/>
      <c r="H1762" s="37"/>
      <c r="I1762" s="37"/>
      <c r="J1762" s="37"/>
      <c r="K1762" s="37"/>
      <c r="L1762" s="37"/>
      <c r="M1762" s="37"/>
      <c r="N1762" s="37"/>
      <c r="O1762" s="37"/>
      <c r="P1762" s="37"/>
      <c r="Q1762">
        <f t="shared" si="81"/>
        <v>0</v>
      </c>
      <c r="R1762">
        <f t="shared" si="82"/>
        <v>0</v>
      </c>
      <c r="S1762" t="str">
        <f>VLOOKUP(C1762*1,effectif!A:BA,53,0)</f>
        <v>071155</v>
      </c>
      <c r="T1762">
        <f t="shared" si="83"/>
        <v>993326</v>
      </c>
    </row>
    <row r="1763" spans="1:20" x14ac:dyDescent="0.25">
      <c r="A1763" s="37" t="s">
        <v>11174</v>
      </c>
      <c r="B1763" s="37" t="s">
        <v>11175</v>
      </c>
      <c r="C1763" s="37" t="s">
        <v>7099</v>
      </c>
      <c r="D1763" s="37" t="s">
        <v>11978</v>
      </c>
      <c r="E1763" s="37">
        <v>3.66</v>
      </c>
      <c r="F1763" s="37">
        <v>0.38</v>
      </c>
      <c r="G1763" s="37">
        <v>2.56</v>
      </c>
      <c r="H1763" s="37">
        <v>7.12</v>
      </c>
      <c r="I1763" s="37">
        <v>0.56999999999999995</v>
      </c>
      <c r="J1763" s="37">
        <v>2.02</v>
      </c>
      <c r="K1763" s="37">
        <v>16.05</v>
      </c>
      <c r="L1763" s="37">
        <v>1</v>
      </c>
      <c r="M1763" s="37">
        <v>1.5</v>
      </c>
      <c r="N1763" s="37">
        <v>17.38</v>
      </c>
      <c r="O1763" s="37">
        <v>1.67</v>
      </c>
      <c r="P1763" s="37">
        <v>1.64</v>
      </c>
      <c r="Q1763">
        <f t="shared" si="81"/>
        <v>10.780000000000001</v>
      </c>
      <c r="R1763">
        <f t="shared" si="82"/>
        <v>37.090000000000003</v>
      </c>
      <c r="S1763" t="str">
        <f>VLOOKUP(C1763*1,effectif!A:BA,53,0)</f>
        <v>071271</v>
      </c>
      <c r="T1763">
        <f t="shared" si="83"/>
        <v>71271</v>
      </c>
    </row>
    <row r="1764" spans="1:20" x14ac:dyDescent="0.25">
      <c r="A1764" s="37" t="s">
        <v>11177</v>
      </c>
      <c r="B1764" s="37" t="s">
        <v>11178</v>
      </c>
      <c r="C1764" s="37" t="s">
        <v>4352</v>
      </c>
      <c r="D1764" s="37" t="s">
        <v>11952</v>
      </c>
      <c r="E1764" s="37">
        <v>9.5500000000000007</v>
      </c>
      <c r="F1764" s="37">
        <v>0</v>
      </c>
      <c r="G1764" s="37">
        <v>0</v>
      </c>
      <c r="H1764" s="37">
        <v>12.9</v>
      </c>
      <c r="I1764" s="37">
        <v>0</v>
      </c>
      <c r="J1764" s="37">
        <v>0</v>
      </c>
      <c r="K1764" s="37">
        <v>28.16</v>
      </c>
      <c r="L1764" s="37">
        <v>0</v>
      </c>
      <c r="M1764" s="37">
        <v>0</v>
      </c>
      <c r="N1764" s="37">
        <v>34.659999999999997</v>
      </c>
      <c r="O1764" s="37">
        <v>0</v>
      </c>
      <c r="P1764" s="37">
        <v>2.5499999999999998</v>
      </c>
      <c r="Q1764">
        <f t="shared" si="81"/>
        <v>22.450000000000003</v>
      </c>
      <c r="R1764">
        <f t="shared" si="82"/>
        <v>72.37</v>
      </c>
      <c r="S1764" t="str">
        <f>VLOOKUP(C1764*1,effectif!A:BA,53,0)</f>
        <v>071271</v>
      </c>
      <c r="T1764">
        <f t="shared" si="83"/>
        <v>168904</v>
      </c>
    </row>
    <row r="1765" spans="1:20" x14ac:dyDescent="0.25">
      <c r="A1765" s="37" t="s">
        <v>11177</v>
      </c>
      <c r="B1765" s="37" t="s">
        <v>11178</v>
      </c>
      <c r="C1765" s="37" t="s">
        <v>1559</v>
      </c>
      <c r="D1765" s="37" t="s">
        <v>14039</v>
      </c>
      <c r="E1765" s="37"/>
      <c r="F1765" s="37"/>
      <c r="G1765" s="37"/>
      <c r="H1765" s="37"/>
      <c r="I1765" s="37"/>
      <c r="J1765" s="37"/>
      <c r="K1765" s="37"/>
      <c r="L1765" s="37"/>
      <c r="M1765" s="37"/>
      <c r="N1765" s="37"/>
      <c r="O1765" s="37"/>
      <c r="P1765" s="37"/>
      <c r="Q1765">
        <f t="shared" si="81"/>
        <v>0</v>
      </c>
      <c r="R1765">
        <f t="shared" si="82"/>
        <v>0</v>
      </c>
      <c r="S1765" t="str">
        <f>VLOOKUP(C1765*1,effectif!A:BA,53,0)</f>
        <v>071271</v>
      </c>
      <c r="T1765">
        <f t="shared" si="83"/>
        <v>306461</v>
      </c>
    </row>
    <row r="1766" spans="1:20" x14ac:dyDescent="0.25">
      <c r="A1766" s="37" t="s">
        <v>11177</v>
      </c>
      <c r="B1766" s="37" t="s">
        <v>11178</v>
      </c>
      <c r="C1766" s="37" t="s">
        <v>1849</v>
      </c>
      <c r="D1766" s="37" t="s">
        <v>11953</v>
      </c>
      <c r="E1766" s="37"/>
      <c r="F1766" s="37"/>
      <c r="G1766" s="37"/>
      <c r="H1766" s="37"/>
      <c r="I1766" s="37"/>
      <c r="J1766" s="37"/>
      <c r="K1766" s="37"/>
      <c r="L1766" s="37"/>
      <c r="M1766" s="37"/>
      <c r="N1766" s="37"/>
      <c r="O1766" s="37"/>
      <c r="P1766" s="37"/>
      <c r="Q1766">
        <f t="shared" si="81"/>
        <v>0</v>
      </c>
      <c r="R1766">
        <f t="shared" si="82"/>
        <v>0</v>
      </c>
      <c r="S1766" t="str">
        <f>VLOOKUP(C1766*1,effectif!A:BA,53,0)</f>
        <v>071271</v>
      </c>
      <c r="T1766">
        <f t="shared" si="83"/>
        <v>306017</v>
      </c>
    </row>
    <row r="1767" spans="1:20" x14ac:dyDescent="0.25">
      <c r="A1767" s="37" t="s">
        <v>11177</v>
      </c>
      <c r="B1767" s="37" t="s">
        <v>11178</v>
      </c>
      <c r="C1767" s="37" t="s">
        <v>6248</v>
      </c>
      <c r="D1767" s="37" t="s">
        <v>11954</v>
      </c>
      <c r="E1767" s="37">
        <v>0.25</v>
      </c>
      <c r="F1767" s="37">
        <v>0</v>
      </c>
      <c r="G1767" s="37">
        <v>0</v>
      </c>
      <c r="H1767" s="37">
        <v>1.06</v>
      </c>
      <c r="I1767" s="37">
        <v>0</v>
      </c>
      <c r="J1767" s="37">
        <v>0</v>
      </c>
      <c r="K1767" s="37">
        <v>7.07</v>
      </c>
      <c r="L1767" s="37">
        <v>0</v>
      </c>
      <c r="M1767" s="37">
        <v>0</v>
      </c>
      <c r="N1767" s="37">
        <v>6.58</v>
      </c>
      <c r="O1767" s="37">
        <v>0.21</v>
      </c>
      <c r="P1767" s="37">
        <v>0</v>
      </c>
      <c r="Q1767">
        <f t="shared" si="81"/>
        <v>1.31</v>
      </c>
      <c r="R1767">
        <f t="shared" si="82"/>
        <v>13.9</v>
      </c>
      <c r="S1767" t="str">
        <f>VLOOKUP(C1767*1,effectif!A:BA,53,0)</f>
        <v>071271</v>
      </c>
      <c r="T1767">
        <f t="shared" si="83"/>
        <v>176901</v>
      </c>
    </row>
    <row r="1768" spans="1:20" x14ac:dyDescent="0.25">
      <c r="A1768" s="37" t="s">
        <v>11177</v>
      </c>
      <c r="B1768" s="37" t="s">
        <v>11178</v>
      </c>
      <c r="C1768" s="37" t="s">
        <v>2893</v>
      </c>
      <c r="D1768" s="37" t="s">
        <v>11955</v>
      </c>
      <c r="E1768" s="37">
        <v>1.97</v>
      </c>
      <c r="F1768" s="37">
        <v>17.03</v>
      </c>
      <c r="G1768" s="37">
        <v>0</v>
      </c>
      <c r="H1768" s="37"/>
      <c r="I1768" s="37"/>
      <c r="J1768" s="37"/>
      <c r="K1768" s="37"/>
      <c r="L1768" s="37"/>
      <c r="M1768" s="37"/>
      <c r="N1768" s="37"/>
      <c r="O1768" s="37"/>
      <c r="P1768" s="37"/>
      <c r="Q1768">
        <f t="shared" si="81"/>
        <v>1.97</v>
      </c>
      <c r="R1768">
        <f t="shared" si="82"/>
        <v>1.97</v>
      </c>
      <c r="S1768" t="str">
        <f>VLOOKUP(C1768*1,effectif!A:BA,53,0)</f>
        <v>071271</v>
      </c>
      <c r="T1768">
        <f t="shared" si="83"/>
        <v>305663</v>
      </c>
    </row>
    <row r="1769" spans="1:20" x14ac:dyDescent="0.25">
      <c r="A1769" s="37" t="s">
        <v>11177</v>
      </c>
      <c r="B1769" s="37" t="s">
        <v>11178</v>
      </c>
      <c r="C1769" s="37" t="s">
        <v>5406</v>
      </c>
      <c r="D1769" s="37" t="s">
        <v>11956</v>
      </c>
      <c r="E1769" s="37">
        <v>2.12</v>
      </c>
      <c r="F1769" s="37">
        <v>0</v>
      </c>
      <c r="G1769" s="37">
        <v>0</v>
      </c>
      <c r="H1769" s="37">
        <v>7.23</v>
      </c>
      <c r="I1769" s="37">
        <v>2.68</v>
      </c>
      <c r="J1769" s="37">
        <v>0</v>
      </c>
      <c r="K1769" s="37">
        <v>9.73</v>
      </c>
      <c r="L1769" s="37">
        <v>1.88</v>
      </c>
      <c r="M1769" s="37">
        <v>0</v>
      </c>
      <c r="N1769" s="37">
        <v>15.79</v>
      </c>
      <c r="O1769" s="37">
        <v>0</v>
      </c>
      <c r="P1769" s="37">
        <v>0</v>
      </c>
      <c r="Q1769">
        <f t="shared" si="81"/>
        <v>9.3500000000000014</v>
      </c>
      <c r="R1769">
        <f t="shared" si="82"/>
        <v>27.64</v>
      </c>
      <c r="S1769" t="str">
        <f>VLOOKUP(C1769*1,effectif!A:BA,53,0)</f>
        <v>071271</v>
      </c>
      <c r="T1769">
        <f t="shared" si="83"/>
        <v>303915</v>
      </c>
    </row>
    <row r="1770" spans="1:20" x14ac:dyDescent="0.25">
      <c r="A1770" s="37" t="s">
        <v>11177</v>
      </c>
      <c r="B1770" s="37" t="s">
        <v>11178</v>
      </c>
      <c r="C1770" s="37" t="s">
        <v>6774</v>
      </c>
      <c r="D1770" s="37" t="s">
        <v>14040</v>
      </c>
      <c r="E1770" s="37"/>
      <c r="F1770" s="37"/>
      <c r="G1770" s="37"/>
      <c r="H1770" s="37"/>
      <c r="I1770" s="37"/>
      <c r="J1770" s="37"/>
      <c r="K1770" s="37"/>
      <c r="L1770" s="37"/>
      <c r="M1770" s="37"/>
      <c r="N1770" s="37"/>
      <c r="O1770" s="37"/>
      <c r="P1770" s="37"/>
      <c r="Q1770">
        <f t="shared" si="81"/>
        <v>0</v>
      </c>
      <c r="R1770">
        <f t="shared" si="82"/>
        <v>0</v>
      </c>
      <c r="S1770" t="str">
        <f>VLOOKUP(C1770*1,effectif!A:BA,53,0)</f>
        <v>071271</v>
      </c>
      <c r="T1770">
        <f t="shared" si="83"/>
        <v>306432</v>
      </c>
    </row>
    <row r="1771" spans="1:20" x14ac:dyDescent="0.25">
      <c r="A1771" s="37" t="s">
        <v>11177</v>
      </c>
      <c r="B1771" s="37" t="s">
        <v>11178</v>
      </c>
      <c r="C1771" s="37" t="s">
        <v>10153</v>
      </c>
      <c r="D1771" s="37" t="s">
        <v>11189</v>
      </c>
      <c r="E1771" s="37"/>
      <c r="F1771" s="37"/>
      <c r="G1771" s="37"/>
      <c r="H1771" s="37"/>
      <c r="I1771" s="37"/>
      <c r="J1771" s="37"/>
      <c r="K1771" s="37"/>
      <c r="L1771" s="37"/>
      <c r="M1771" s="37"/>
      <c r="N1771" s="37"/>
      <c r="O1771" s="37"/>
      <c r="P1771" s="37"/>
      <c r="Q1771">
        <f t="shared" si="81"/>
        <v>0</v>
      </c>
      <c r="R1771">
        <f t="shared" si="82"/>
        <v>0</v>
      </c>
      <c r="S1771" t="str">
        <f>VLOOKUP(C1771*1,effectif!A:BA,53,0)</f>
        <v>071271</v>
      </c>
      <c r="T1771">
        <f t="shared" si="83"/>
        <v>97550</v>
      </c>
    </row>
    <row r="1772" spans="1:20" x14ac:dyDescent="0.25">
      <c r="A1772" s="37" t="s">
        <v>11177</v>
      </c>
      <c r="B1772" s="37" t="s">
        <v>11178</v>
      </c>
      <c r="C1772" s="37" t="s">
        <v>6778</v>
      </c>
      <c r="D1772" s="37" t="s">
        <v>11189</v>
      </c>
      <c r="E1772" s="37"/>
      <c r="F1772" s="37"/>
      <c r="G1772" s="37"/>
      <c r="H1772" s="37"/>
      <c r="I1772" s="37"/>
      <c r="J1772" s="37"/>
      <c r="K1772" s="37"/>
      <c r="L1772" s="37"/>
      <c r="M1772" s="37"/>
      <c r="N1772" s="37"/>
      <c r="O1772" s="37"/>
      <c r="P1772" s="37"/>
      <c r="Q1772">
        <f t="shared" si="81"/>
        <v>0</v>
      </c>
      <c r="R1772">
        <f t="shared" si="82"/>
        <v>0</v>
      </c>
      <c r="S1772" t="str">
        <f>VLOOKUP(C1772*1,effectif!A:BA,53,0)</f>
        <v>071271</v>
      </c>
      <c r="T1772">
        <f t="shared" si="83"/>
        <v>98494</v>
      </c>
    </row>
    <row r="1773" spans="1:20" x14ac:dyDescent="0.25">
      <c r="A1773" s="37" t="s">
        <v>11177</v>
      </c>
      <c r="B1773" s="37" t="s">
        <v>11178</v>
      </c>
      <c r="C1773" s="37" t="s">
        <v>9013</v>
      </c>
      <c r="D1773" s="37" t="s">
        <v>11189</v>
      </c>
      <c r="E1773" s="37"/>
      <c r="F1773" s="37"/>
      <c r="G1773" s="37"/>
      <c r="H1773" s="37"/>
      <c r="I1773" s="37"/>
      <c r="J1773" s="37"/>
      <c r="K1773" s="37"/>
      <c r="L1773" s="37"/>
      <c r="M1773" s="37"/>
      <c r="N1773" s="37"/>
      <c r="O1773" s="37"/>
      <c r="P1773" s="37"/>
      <c r="Q1773">
        <f t="shared" si="81"/>
        <v>0</v>
      </c>
      <c r="R1773">
        <f t="shared" si="82"/>
        <v>0</v>
      </c>
      <c r="S1773" t="str">
        <f>VLOOKUP(C1773*1,effectif!A:BA,53,0)</f>
        <v>071271</v>
      </c>
      <c r="T1773">
        <f t="shared" si="83"/>
        <v>992498</v>
      </c>
    </row>
    <row r="1774" spans="1:20" x14ac:dyDescent="0.25">
      <c r="A1774" s="37" t="s">
        <v>11177</v>
      </c>
      <c r="B1774" s="37" t="s">
        <v>11178</v>
      </c>
      <c r="C1774" s="37" t="s">
        <v>8889</v>
      </c>
      <c r="D1774" s="37" t="s">
        <v>11189</v>
      </c>
      <c r="E1774" s="37"/>
      <c r="F1774" s="37"/>
      <c r="G1774" s="37"/>
      <c r="H1774" s="37"/>
      <c r="I1774" s="37"/>
      <c r="J1774" s="37"/>
      <c r="K1774" s="37"/>
      <c r="L1774" s="37"/>
      <c r="M1774" s="37"/>
      <c r="N1774" s="37"/>
      <c r="O1774" s="37"/>
      <c r="P1774" s="37"/>
      <c r="Q1774">
        <f t="shared" si="81"/>
        <v>0</v>
      </c>
      <c r="R1774">
        <f t="shared" si="82"/>
        <v>0</v>
      </c>
      <c r="S1774" t="str">
        <f>VLOOKUP(C1774*1,effectif!A:BA,53,0)</f>
        <v>071271</v>
      </c>
      <c r="T1774">
        <f t="shared" si="83"/>
        <v>992896</v>
      </c>
    </row>
    <row r="1775" spans="1:20" x14ac:dyDescent="0.25">
      <c r="A1775" s="37" t="s">
        <v>11177</v>
      </c>
      <c r="B1775" s="37" t="s">
        <v>11178</v>
      </c>
      <c r="C1775" s="37" t="s">
        <v>8655</v>
      </c>
      <c r="D1775" s="37" t="s">
        <v>11189</v>
      </c>
      <c r="E1775" s="37"/>
      <c r="F1775" s="37"/>
      <c r="G1775" s="37"/>
      <c r="H1775" s="37"/>
      <c r="I1775" s="37"/>
      <c r="J1775" s="37"/>
      <c r="K1775" s="37"/>
      <c r="L1775" s="37"/>
      <c r="M1775" s="37"/>
      <c r="N1775" s="37"/>
      <c r="O1775" s="37"/>
      <c r="P1775" s="37"/>
      <c r="Q1775">
        <f t="shared" si="81"/>
        <v>0</v>
      </c>
      <c r="R1775">
        <f t="shared" si="82"/>
        <v>0</v>
      </c>
      <c r="S1775" t="str">
        <f>VLOOKUP(C1775*1,effectif!A:BA,53,0)</f>
        <v>071271</v>
      </c>
      <c r="T1775">
        <f t="shared" si="83"/>
        <v>993313</v>
      </c>
    </row>
    <row r="1776" spans="1:20" x14ac:dyDescent="0.25">
      <c r="A1776" s="37" t="s">
        <v>11177</v>
      </c>
      <c r="B1776" s="37" t="s">
        <v>11178</v>
      </c>
      <c r="C1776" s="37" t="s">
        <v>8652</v>
      </c>
      <c r="D1776" s="37" t="s">
        <v>11189</v>
      </c>
      <c r="E1776" s="37"/>
      <c r="F1776" s="37"/>
      <c r="G1776" s="37"/>
      <c r="H1776" s="37"/>
      <c r="I1776" s="37"/>
      <c r="J1776" s="37"/>
      <c r="K1776" s="37"/>
      <c r="L1776" s="37"/>
      <c r="M1776" s="37"/>
      <c r="N1776" s="37"/>
      <c r="O1776" s="37"/>
      <c r="P1776" s="37"/>
      <c r="Q1776">
        <f t="shared" si="81"/>
        <v>0</v>
      </c>
      <c r="R1776">
        <f t="shared" si="82"/>
        <v>0</v>
      </c>
      <c r="S1776" t="str">
        <f>VLOOKUP(C1776*1,effectif!A:BA,53,0)</f>
        <v>071271</v>
      </c>
      <c r="T1776">
        <f t="shared" si="83"/>
        <v>993314</v>
      </c>
    </row>
    <row r="1777" spans="1:20" x14ac:dyDescent="0.25">
      <c r="A1777" s="37" t="s">
        <v>11172</v>
      </c>
      <c r="B1777" s="37" t="s">
        <v>11081</v>
      </c>
      <c r="C1777" s="37" t="s">
        <v>2290</v>
      </c>
      <c r="D1777" s="37" t="s">
        <v>11413</v>
      </c>
      <c r="E1777" s="37">
        <v>3.8</v>
      </c>
      <c r="F1777" s="37">
        <v>0.42</v>
      </c>
      <c r="G1777" s="37">
        <v>1.93</v>
      </c>
      <c r="H1777" s="37">
        <v>6.74</v>
      </c>
      <c r="I1777" s="37">
        <v>0.94</v>
      </c>
      <c r="J1777" s="37">
        <v>1.51</v>
      </c>
      <c r="K1777" s="37">
        <v>14.12</v>
      </c>
      <c r="L1777" s="37">
        <v>0.83</v>
      </c>
      <c r="M1777" s="37">
        <v>2.82</v>
      </c>
      <c r="N1777" s="37">
        <v>18.510000000000002</v>
      </c>
      <c r="O1777" s="37">
        <v>3.78</v>
      </c>
      <c r="P1777" s="37">
        <v>4.08</v>
      </c>
      <c r="Q1777">
        <f t="shared" si="81"/>
        <v>10.54</v>
      </c>
      <c r="R1777">
        <f t="shared" si="82"/>
        <v>36.43</v>
      </c>
      <c r="S1777">
        <f>VLOOKUP(C1777*1,effectif!A:BA,53,0)</f>
        <v>0</v>
      </c>
      <c r="T1777">
        <f t="shared" si="83"/>
        <v>300268</v>
      </c>
    </row>
    <row r="1778" spans="1:20" x14ac:dyDescent="0.25">
      <c r="A1778" s="37" t="s">
        <v>11174</v>
      </c>
      <c r="B1778" s="37" t="s">
        <v>11175</v>
      </c>
      <c r="C1778" s="37" t="s">
        <v>2460</v>
      </c>
      <c r="D1778" s="37" t="s">
        <v>11414</v>
      </c>
      <c r="E1778" s="37">
        <v>3.31</v>
      </c>
      <c r="F1778" s="37">
        <v>0.32</v>
      </c>
      <c r="G1778" s="37">
        <v>1.28</v>
      </c>
      <c r="H1778" s="37">
        <v>6.91</v>
      </c>
      <c r="I1778" s="37">
        <v>0.41</v>
      </c>
      <c r="J1778" s="37">
        <v>2.72</v>
      </c>
      <c r="K1778" s="37">
        <v>12.91</v>
      </c>
      <c r="L1778" s="37">
        <v>0.63</v>
      </c>
      <c r="M1778" s="37">
        <v>3.48</v>
      </c>
      <c r="N1778" s="37">
        <v>15.81</v>
      </c>
      <c r="O1778" s="37">
        <v>4.05</v>
      </c>
      <c r="P1778" s="37">
        <v>4.8600000000000003</v>
      </c>
      <c r="Q1778">
        <f t="shared" si="81"/>
        <v>10.220000000000001</v>
      </c>
      <c r="R1778">
        <f t="shared" si="82"/>
        <v>32.03</v>
      </c>
      <c r="S1778" t="str">
        <f>VLOOKUP(C1778*1,effectif!A:BA,53,0)</f>
        <v>070082</v>
      </c>
      <c r="T1778">
        <f t="shared" si="83"/>
        <v>304163</v>
      </c>
    </row>
    <row r="1779" spans="1:20" x14ac:dyDescent="0.25">
      <c r="A1779" s="37" t="s">
        <v>11177</v>
      </c>
      <c r="B1779" s="37" t="s">
        <v>11178</v>
      </c>
      <c r="C1779" s="37" t="s">
        <v>6697</v>
      </c>
      <c r="D1779" s="37" t="s">
        <v>11415</v>
      </c>
      <c r="E1779" s="37">
        <v>1.97</v>
      </c>
      <c r="F1779" s="37">
        <v>0</v>
      </c>
      <c r="G1779" s="37">
        <v>0</v>
      </c>
      <c r="H1779" s="37">
        <v>1.94</v>
      </c>
      <c r="I1779" s="37">
        <v>0</v>
      </c>
      <c r="J1779" s="37">
        <v>0</v>
      </c>
      <c r="K1779" s="37">
        <v>5.28</v>
      </c>
      <c r="L1779" s="37">
        <v>0</v>
      </c>
      <c r="M1779" s="37">
        <v>0</v>
      </c>
      <c r="N1779" s="37">
        <v>20.12</v>
      </c>
      <c r="O1779" s="37">
        <v>0.93</v>
      </c>
      <c r="P1779" s="37">
        <v>0</v>
      </c>
      <c r="Q1779">
        <f t="shared" si="81"/>
        <v>3.91</v>
      </c>
      <c r="R1779">
        <f t="shared" si="82"/>
        <v>27.37</v>
      </c>
      <c r="S1779" t="str">
        <f>VLOOKUP(C1779*1,effectif!A:BA,53,0)</f>
        <v>070082</v>
      </c>
      <c r="T1779">
        <f t="shared" si="83"/>
        <v>302213</v>
      </c>
    </row>
    <row r="1780" spans="1:20" x14ac:dyDescent="0.25">
      <c r="A1780" s="37" t="s">
        <v>11177</v>
      </c>
      <c r="B1780" s="37" t="s">
        <v>11178</v>
      </c>
      <c r="C1780" s="37" t="s">
        <v>3445</v>
      </c>
      <c r="D1780" s="37" t="s">
        <v>11416</v>
      </c>
      <c r="E1780" s="37"/>
      <c r="F1780" s="37"/>
      <c r="G1780" s="37"/>
      <c r="H1780" s="37"/>
      <c r="I1780" s="37"/>
      <c r="J1780" s="37"/>
      <c r="K1780" s="37"/>
      <c r="L1780" s="37"/>
      <c r="M1780" s="37"/>
      <c r="N1780" s="37"/>
      <c r="O1780" s="37"/>
      <c r="P1780" s="37"/>
      <c r="Q1780">
        <f t="shared" si="81"/>
        <v>0</v>
      </c>
      <c r="R1780">
        <f t="shared" si="82"/>
        <v>0</v>
      </c>
      <c r="S1780" t="str">
        <f>VLOOKUP(C1780*1,effectif!A:BA,53,0)</f>
        <v>070082</v>
      </c>
      <c r="T1780">
        <f t="shared" si="83"/>
        <v>305779</v>
      </c>
    </row>
    <row r="1781" spans="1:20" x14ac:dyDescent="0.25">
      <c r="A1781" s="37" t="s">
        <v>11177</v>
      </c>
      <c r="B1781" s="37" t="s">
        <v>11178</v>
      </c>
      <c r="C1781" s="37" t="s">
        <v>6550</v>
      </c>
      <c r="D1781" s="37" t="s">
        <v>11417</v>
      </c>
      <c r="E1781" s="37">
        <v>2.33</v>
      </c>
      <c r="F1781" s="37">
        <v>0</v>
      </c>
      <c r="G1781" s="37">
        <v>2.41</v>
      </c>
      <c r="H1781" s="37">
        <v>6.62</v>
      </c>
      <c r="I1781" s="37">
        <v>0</v>
      </c>
      <c r="J1781" s="37">
        <v>0</v>
      </c>
      <c r="K1781" s="37">
        <v>11.77</v>
      </c>
      <c r="L1781" s="37">
        <v>1.59</v>
      </c>
      <c r="M1781" s="37">
        <v>0</v>
      </c>
      <c r="N1781" s="37">
        <v>26.31</v>
      </c>
      <c r="O1781" s="37">
        <v>1.55</v>
      </c>
      <c r="P1781" s="37">
        <v>0</v>
      </c>
      <c r="Q1781">
        <f t="shared" si="81"/>
        <v>8.9499999999999993</v>
      </c>
      <c r="R1781">
        <f t="shared" si="82"/>
        <v>40.409999999999997</v>
      </c>
      <c r="S1781" t="str">
        <f>VLOOKUP(C1781*1,effectif!A:BA,53,0)</f>
        <v>070082</v>
      </c>
      <c r="T1781">
        <f t="shared" si="83"/>
        <v>300588</v>
      </c>
    </row>
    <row r="1782" spans="1:20" x14ac:dyDescent="0.25">
      <c r="A1782" s="37" t="s">
        <v>11177</v>
      </c>
      <c r="B1782" s="37" t="s">
        <v>11178</v>
      </c>
      <c r="C1782" s="37" t="s">
        <v>5792</v>
      </c>
      <c r="D1782" s="37" t="s">
        <v>11418</v>
      </c>
      <c r="E1782" s="37">
        <v>4.47</v>
      </c>
      <c r="F1782" s="37">
        <v>2.14</v>
      </c>
      <c r="G1782" s="37">
        <v>0</v>
      </c>
      <c r="H1782" s="37">
        <v>6.86</v>
      </c>
      <c r="I1782" s="37">
        <v>1.61</v>
      </c>
      <c r="J1782" s="37">
        <v>13.68</v>
      </c>
      <c r="K1782" s="37">
        <v>18.78</v>
      </c>
      <c r="L1782" s="37">
        <v>0</v>
      </c>
      <c r="M1782" s="37">
        <v>4.8600000000000003</v>
      </c>
      <c r="N1782" s="37">
        <v>14.43</v>
      </c>
      <c r="O1782" s="37">
        <v>2.87</v>
      </c>
      <c r="P1782" s="37">
        <v>0</v>
      </c>
      <c r="Q1782">
        <f t="shared" si="81"/>
        <v>11.33</v>
      </c>
      <c r="R1782">
        <f t="shared" si="82"/>
        <v>37.68</v>
      </c>
      <c r="S1782" t="str">
        <f>VLOOKUP(C1782*1,effectif!A:BA,53,0)</f>
        <v>070082</v>
      </c>
      <c r="T1782">
        <f t="shared" si="83"/>
        <v>177123</v>
      </c>
    </row>
    <row r="1783" spans="1:20" x14ac:dyDescent="0.25">
      <c r="A1783" s="37" t="s">
        <v>11177</v>
      </c>
      <c r="B1783" s="37" t="s">
        <v>11178</v>
      </c>
      <c r="C1783" s="37" t="s">
        <v>5074</v>
      </c>
      <c r="D1783" s="37" t="s">
        <v>11419</v>
      </c>
      <c r="E1783" s="37">
        <v>4.88</v>
      </c>
      <c r="F1783" s="37">
        <v>1.43</v>
      </c>
      <c r="G1783" s="37">
        <v>0</v>
      </c>
      <c r="H1783" s="37">
        <v>2.89</v>
      </c>
      <c r="I1783" s="37">
        <v>1.69</v>
      </c>
      <c r="J1783" s="37">
        <v>0</v>
      </c>
      <c r="K1783" s="37">
        <v>27.82</v>
      </c>
      <c r="L1783" s="37">
        <v>0</v>
      </c>
      <c r="M1783" s="37">
        <v>0</v>
      </c>
      <c r="N1783" s="37">
        <v>25.97</v>
      </c>
      <c r="O1783" s="37">
        <v>0.39</v>
      </c>
      <c r="P1783" s="37">
        <v>0</v>
      </c>
      <c r="Q1783">
        <f t="shared" si="81"/>
        <v>7.77</v>
      </c>
      <c r="R1783">
        <f t="shared" si="82"/>
        <v>58.67</v>
      </c>
      <c r="S1783" t="str">
        <f>VLOOKUP(C1783*1,effectif!A:BA,53,0)</f>
        <v>070082</v>
      </c>
      <c r="T1783">
        <f t="shared" si="83"/>
        <v>304123</v>
      </c>
    </row>
    <row r="1784" spans="1:20" x14ac:dyDescent="0.25">
      <c r="A1784" s="37" t="s">
        <v>11177</v>
      </c>
      <c r="B1784" s="37" t="s">
        <v>11178</v>
      </c>
      <c r="C1784" s="37" t="s">
        <v>3210</v>
      </c>
      <c r="D1784" s="37" t="s">
        <v>11420</v>
      </c>
      <c r="E1784" s="37"/>
      <c r="F1784" s="37"/>
      <c r="G1784" s="37"/>
      <c r="H1784" s="37"/>
      <c r="I1784" s="37"/>
      <c r="J1784" s="37"/>
      <c r="K1784" s="37"/>
      <c r="L1784" s="37">
        <v>0</v>
      </c>
      <c r="M1784" s="37">
        <v>0</v>
      </c>
      <c r="N1784" s="37"/>
      <c r="O1784" s="37">
        <v>0</v>
      </c>
      <c r="P1784" s="37">
        <v>0</v>
      </c>
      <c r="Q1784">
        <f t="shared" si="81"/>
        <v>0</v>
      </c>
      <c r="R1784">
        <f t="shared" si="82"/>
        <v>0</v>
      </c>
      <c r="S1784" t="str">
        <f>VLOOKUP(C1784*1,effectif!A:BA,53,0)</f>
        <v>070082</v>
      </c>
      <c r="T1784">
        <f t="shared" si="83"/>
        <v>192504</v>
      </c>
    </row>
    <row r="1785" spans="1:20" x14ac:dyDescent="0.25">
      <c r="A1785" s="37" t="s">
        <v>11177</v>
      </c>
      <c r="B1785" s="37" t="s">
        <v>11178</v>
      </c>
      <c r="C1785" s="37" t="s">
        <v>2600</v>
      </c>
      <c r="D1785" s="37" t="s">
        <v>11421</v>
      </c>
      <c r="E1785" s="37"/>
      <c r="F1785" s="37"/>
      <c r="G1785" s="37"/>
      <c r="H1785" s="37"/>
      <c r="I1785" s="37"/>
      <c r="J1785" s="37"/>
      <c r="K1785" s="37"/>
      <c r="L1785" s="37"/>
      <c r="M1785" s="37"/>
      <c r="N1785" s="37"/>
      <c r="O1785" s="37"/>
      <c r="P1785" s="37"/>
      <c r="Q1785">
        <f t="shared" si="81"/>
        <v>0</v>
      </c>
      <c r="R1785">
        <f t="shared" si="82"/>
        <v>0</v>
      </c>
      <c r="S1785" t="str">
        <f>VLOOKUP(C1785*1,effectif!A:BA,53,0)</f>
        <v>070082</v>
      </c>
      <c r="T1785">
        <f t="shared" si="83"/>
        <v>305838</v>
      </c>
    </row>
    <row r="1786" spans="1:20" x14ac:dyDescent="0.25">
      <c r="A1786" s="37" t="s">
        <v>11177</v>
      </c>
      <c r="B1786" s="37" t="s">
        <v>11178</v>
      </c>
      <c r="C1786" s="37" t="s">
        <v>6555</v>
      </c>
      <c r="D1786" s="37" t="s">
        <v>11422</v>
      </c>
      <c r="E1786" s="37">
        <v>6.39</v>
      </c>
      <c r="F1786" s="37">
        <v>0.74</v>
      </c>
      <c r="G1786" s="37">
        <v>0</v>
      </c>
      <c r="H1786" s="37">
        <v>7.16</v>
      </c>
      <c r="I1786" s="37">
        <v>0.8</v>
      </c>
      <c r="J1786" s="37">
        <v>0</v>
      </c>
      <c r="K1786" s="37">
        <v>15.75</v>
      </c>
      <c r="L1786" s="37">
        <v>2.29</v>
      </c>
      <c r="M1786" s="37">
        <v>0</v>
      </c>
      <c r="N1786" s="37">
        <v>20.78</v>
      </c>
      <c r="O1786" s="37">
        <v>5.73</v>
      </c>
      <c r="P1786" s="37">
        <v>17.329999999999998</v>
      </c>
      <c r="Q1786">
        <f t="shared" si="81"/>
        <v>13.55</v>
      </c>
      <c r="R1786">
        <f t="shared" si="82"/>
        <v>42.92</v>
      </c>
      <c r="S1786" t="str">
        <f>VLOOKUP(C1786*1,effectif!A:BA,53,0)</f>
        <v>070082</v>
      </c>
      <c r="T1786">
        <f t="shared" si="83"/>
        <v>177325</v>
      </c>
    </row>
    <row r="1787" spans="1:20" x14ac:dyDescent="0.25">
      <c r="A1787" s="37" t="s">
        <v>11177</v>
      </c>
      <c r="B1787" s="37" t="s">
        <v>11178</v>
      </c>
      <c r="C1787" s="37" t="s">
        <v>4231</v>
      </c>
      <c r="D1787" s="37" t="s">
        <v>11423</v>
      </c>
      <c r="E1787" s="37"/>
      <c r="F1787" s="37"/>
      <c r="G1787" s="37"/>
      <c r="H1787" s="37"/>
      <c r="I1787" s="37"/>
      <c r="J1787" s="37"/>
      <c r="K1787" s="37"/>
      <c r="L1787" s="37"/>
      <c r="M1787" s="37"/>
      <c r="N1787" s="37"/>
      <c r="O1787" s="37"/>
      <c r="P1787" s="37"/>
      <c r="Q1787">
        <f t="shared" si="81"/>
        <v>0</v>
      </c>
      <c r="R1787">
        <f t="shared" si="82"/>
        <v>0</v>
      </c>
      <c r="S1787" t="str">
        <f>VLOOKUP(C1787*1,effectif!A:BA,53,0)</f>
        <v>070082</v>
      </c>
      <c r="T1787">
        <f t="shared" si="83"/>
        <v>306212</v>
      </c>
    </row>
    <row r="1788" spans="1:20" x14ac:dyDescent="0.25">
      <c r="A1788" s="37" t="s">
        <v>11177</v>
      </c>
      <c r="B1788" s="37" t="s">
        <v>11178</v>
      </c>
      <c r="C1788" s="37" t="s">
        <v>6571</v>
      </c>
      <c r="D1788" s="37" t="s">
        <v>11424</v>
      </c>
      <c r="E1788" s="37">
        <v>0</v>
      </c>
      <c r="F1788" s="37">
        <v>0</v>
      </c>
      <c r="G1788" s="37"/>
      <c r="H1788" s="37">
        <v>0</v>
      </c>
      <c r="I1788" s="37"/>
      <c r="J1788" s="37"/>
      <c r="K1788" s="37">
        <v>31.88</v>
      </c>
      <c r="L1788" s="37">
        <v>0</v>
      </c>
      <c r="M1788" s="37">
        <v>0</v>
      </c>
      <c r="N1788" s="37">
        <v>29.17</v>
      </c>
      <c r="O1788" s="37">
        <v>0</v>
      </c>
      <c r="P1788" s="37">
        <v>33.07</v>
      </c>
      <c r="Q1788">
        <f t="shared" si="81"/>
        <v>0</v>
      </c>
      <c r="R1788">
        <f t="shared" si="82"/>
        <v>61.05</v>
      </c>
      <c r="S1788" t="str">
        <f>VLOOKUP(C1788*1,effectif!A:BA,53,0)</f>
        <v>070082</v>
      </c>
      <c r="T1788">
        <f t="shared" si="83"/>
        <v>304812</v>
      </c>
    </row>
    <row r="1789" spans="1:20" x14ac:dyDescent="0.25">
      <c r="A1789" s="37" t="s">
        <v>11177</v>
      </c>
      <c r="B1789" s="37" t="s">
        <v>11178</v>
      </c>
      <c r="C1789" s="37" t="s">
        <v>10146</v>
      </c>
      <c r="D1789" s="37" t="s">
        <v>11189</v>
      </c>
      <c r="E1789" s="37"/>
      <c r="F1789" s="37"/>
      <c r="G1789" s="37"/>
      <c r="H1789" s="37"/>
      <c r="I1789" s="37"/>
      <c r="J1789" s="37"/>
      <c r="K1789" s="37"/>
      <c r="L1789" s="37"/>
      <c r="M1789" s="37"/>
      <c r="N1789" s="37"/>
      <c r="O1789" s="37"/>
      <c r="P1789" s="37"/>
      <c r="Q1789">
        <f t="shared" si="81"/>
        <v>0</v>
      </c>
      <c r="R1789">
        <f t="shared" si="82"/>
        <v>0</v>
      </c>
      <c r="S1789" t="str">
        <f>VLOOKUP(C1789*1,effectif!A:BA,53,0)</f>
        <v>070082</v>
      </c>
      <c r="T1789">
        <f t="shared" si="83"/>
        <v>97575</v>
      </c>
    </row>
    <row r="1790" spans="1:20" x14ac:dyDescent="0.25">
      <c r="A1790" s="37" t="s">
        <v>11177</v>
      </c>
      <c r="B1790" s="37" t="s">
        <v>11178</v>
      </c>
      <c r="C1790" s="37" t="s">
        <v>9672</v>
      </c>
      <c r="D1790" s="37" t="s">
        <v>11189</v>
      </c>
      <c r="E1790" s="37"/>
      <c r="F1790" s="37"/>
      <c r="G1790" s="37"/>
      <c r="H1790" s="37"/>
      <c r="I1790" s="37"/>
      <c r="J1790" s="37"/>
      <c r="K1790" s="37"/>
      <c r="L1790" s="37"/>
      <c r="M1790" s="37"/>
      <c r="N1790" s="37"/>
      <c r="O1790" s="37"/>
      <c r="P1790" s="37"/>
      <c r="Q1790">
        <f t="shared" si="81"/>
        <v>0</v>
      </c>
      <c r="R1790">
        <f t="shared" si="82"/>
        <v>0</v>
      </c>
      <c r="S1790" t="str">
        <f>VLOOKUP(C1790*1,effectif!A:BA,53,0)</f>
        <v>070082</v>
      </c>
      <c r="T1790">
        <f t="shared" si="83"/>
        <v>99328</v>
      </c>
    </row>
    <row r="1791" spans="1:20" x14ac:dyDescent="0.25">
      <c r="A1791" s="37" t="s">
        <v>11177</v>
      </c>
      <c r="B1791" s="37" t="s">
        <v>11178</v>
      </c>
      <c r="C1791" s="37" t="s">
        <v>9568</v>
      </c>
      <c r="D1791" s="37" t="s">
        <v>11189</v>
      </c>
      <c r="E1791" s="37"/>
      <c r="F1791" s="37"/>
      <c r="G1791" s="37"/>
      <c r="H1791" s="37"/>
      <c r="I1791" s="37"/>
      <c r="J1791" s="37"/>
      <c r="K1791" s="37"/>
      <c r="L1791" s="37"/>
      <c r="M1791" s="37"/>
      <c r="N1791" s="37"/>
      <c r="O1791" s="37"/>
      <c r="P1791" s="37"/>
      <c r="Q1791">
        <f t="shared" si="81"/>
        <v>0</v>
      </c>
      <c r="R1791">
        <f t="shared" si="82"/>
        <v>0</v>
      </c>
      <c r="S1791" t="str">
        <f>VLOOKUP(C1791*1,effectif!A:BA,53,0)</f>
        <v>070082</v>
      </c>
      <c r="T1791">
        <f t="shared" si="83"/>
        <v>99788</v>
      </c>
    </row>
    <row r="1792" spans="1:20" x14ac:dyDescent="0.25">
      <c r="A1792" s="37" t="s">
        <v>11177</v>
      </c>
      <c r="B1792" s="37" t="s">
        <v>11178</v>
      </c>
      <c r="C1792" s="37" t="s">
        <v>9092</v>
      </c>
      <c r="D1792" s="37" t="s">
        <v>11189</v>
      </c>
      <c r="E1792" s="37"/>
      <c r="F1792" s="37"/>
      <c r="G1792" s="37"/>
      <c r="H1792" s="37"/>
      <c r="I1792" s="37"/>
      <c r="J1792" s="37"/>
      <c r="K1792" s="37"/>
      <c r="L1792" s="37"/>
      <c r="M1792" s="37"/>
      <c r="N1792" s="37"/>
      <c r="O1792" s="37"/>
      <c r="P1792" s="37"/>
      <c r="Q1792">
        <f t="shared" si="81"/>
        <v>0</v>
      </c>
      <c r="R1792">
        <f t="shared" si="82"/>
        <v>0</v>
      </c>
      <c r="S1792" t="str">
        <f>VLOOKUP(C1792*1,effectif!A:BA,53,0)</f>
        <v>070082</v>
      </c>
      <c r="T1792">
        <f t="shared" si="83"/>
        <v>992297</v>
      </c>
    </row>
    <row r="1793" spans="1:20" x14ac:dyDescent="0.25">
      <c r="A1793" s="37" t="s">
        <v>11174</v>
      </c>
      <c r="B1793" s="37" t="s">
        <v>11175</v>
      </c>
      <c r="C1793" s="37" t="s">
        <v>2293</v>
      </c>
      <c r="D1793" s="37" t="s">
        <v>11425</v>
      </c>
      <c r="E1793" s="37">
        <v>4.38</v>
      </c>
      <c r="F1793" s="37">
        <v>0.25</v>
      </c>
      <c r="G1793" s="37">
        <v>1.1399999999999999</v>
      </c>
      <c r="H1793" s="37">
        <v>7.76</v>
      </c>
      <c r="I1793" s="37">
        <v>2.48</v>
      </c>
      <c r="J1793" s="37">
        <v>1.03</v>
      </c>
      <c r="K1793" s="37">
        <v>16.420000000000002</v>
      </c>
      <c r="L1793" s="37">
        <v>1.75</v>
      </c>
      <c r="M1793" s="37">
        <v>3.93</v>
      </c>
      <c r="N1793" s="37">
        <v>24.24</v>
      </c>
      <c r="O1793" s="37">
        <v>10.52</v>
      </c>
      <c r="P1793" s="37">
        <v>2.58</v>
      </c>
      <c r="Q1793">
        <f t="shared" si="81"/>
        <v>12.14</v>
      </c>
      <c r="R1793">
        <f t="shared" si="82"/>
        <v>45.04</v>
      </c>
      <c r="S1793" t="str">
        <f>VLOOKUP(C1793*1,effectif!A:BA,53,0)</f>
        <v>070083</v>
      </c>
      <c r="T1793">
        <f t="shared" si="83"/>
        <v>304204</v>
      </c>
    </row>
    <row r="1794" spans="1:20" x14ac:dyDescent="0.25">
      <c r="A1794" s="37" t="s">
        <v>11177</v>
      </c>
      <c r="B1794" s="37" t="s">
        <v>11178</v>
      </c>
      <c r="C1794" s="37" t="s">
        <v>6506</v>
      </c>
      <c r="D1794" s="37" t="s">
        <v>11426</v>
      </c>
      <c r="E1794" s="37"/>
      <c r="F1794" s="37"/>
      <c r="G1794" s="37"/>
      <c r="H1794" s="37"/>
      <c r="I1794" s="37"/>
      <c r="J1794" s="37"/>
      <c r="K1794" s="37"/>
      <c r="L1794" s="37"/>
      <c r="M1794" s="37"/>
      <c r="N1794" s="37"/>
      <c r="O1794" s="37"/>
      <c r="P1794" s="37"/>
      <c r="Q1794">
        <f t="shared" si="81"/>
        <v>0</v>
      </c>
      <c r="R1794">
        <f t="shared" si="82"/>
        <v>0</v>
      </c>
      <c r="S1794" t="str">
        <f>VLOOKUP(C1794*1,effectif!A:BA,53,0)</f>
        <v>070083</v>
      </c>
      <c r="T1794">
        <f t="shared" si="83"/>
        <v>306333</v>
      </c>
    </row>
    <row r="1795" spans="1:20" x14ac:dyDescent="0.25">
      <c r="A1795" s="37" t="s">
        <v>11177</v>
      </c>
      <c r="B1795" s="37" t="s">
        <v>11178</v>
      </c>
      <c r="C1795" s="37" t="s">
        <v>5694</v>
      </c>
      <c r="D1795" s="37" t="s">
        <v>11427</v>
      </c>
      <c r="E1795" s="37">
        <v>5.39</v>
      </c>
      <c r="F1795" s="37">
        <v>0</v>
      </c>
      <c r="G1795" s="37">
        <v>0</v>
      </c>
      <c r="H1795" s="37">
        <v>4.75</v>
      </c>
      <c r="I1795" s="37">
        <v>0</v>
      </c>
      <c r="J1795" s="37">
        <v>0</v>
      </c>
      <c r="K1795" s="37">
        <v>6.14</v>
      </c>
      <c r="L1795" s="37">
        <v>0</v>
      </c>
      <c r="M1795" s="37">
        <v>7.91</v>
      </c>
      <c r="N1795" s="37">
        <v>11.44</v>
      </c>
      <c r="O1795" s="37">
        <v>0</v>
      </c>
      <c r="P1795" s="37">
        <v>0</v>
      </c>
      <c r="Q1795">
        <f t="shared" ref="Q1795:Q1858" si="84">IFERROR(E1795+H1795,0)</f>
        <v>10.14</v>
      </c>
      <c r="R1795">
        <f t="shared" ref="R1795:R1858" si="85">IFERROR(E1795+K1795+N1795,0)</f>
        <v>22.97</v>
      </c>
      <c r="S1795" t="str">
        <f>VLOOKUP(C1795*1,effectif!A:BA,53,0)</f>
        <v>070083</v>
      </c>
      <c r="T1795">
        <f t="shared" ref="T1795:T1858" si="86">C1795*1</f>
        <v>304553</v>
      </c>
    </row>
    <row r="1796" spans="1:20" x14ac:dyDescent="0.25">
      <c r="A1796" s="37" t="s">
        <v>11177</v>
      </c>
      <c r="B1796" s="37" t="s">
        <v>11178</v>
      </c>
      <c r="C1796" s="37" t="s">
        <v>2847</v>
      </c>
      <c r="D1796" s="37" t="s">
        <v>11428</v>
      </c>
      <c r="E1796" s="37">
        <v>2.42</v>
      </c>
      <c r="F1796" s="37">
        <v>0</v>
      </c>
      <c r="G1796" s="37">
        <v>0</v>
      </c>
      <c r="H1796" s="37">
        <v>5.29</v>
      </c>
      <c r="I1796" s="37">
        <v>0</v>
      </c>
      <c r="J1796" s="37">
        <v>0</v>
      </c>
      <c r="K1796" s="37">
        <v>3.4</v>
      </c>
      <c r="L1796" s="37">
        <v>0</v>
      </c>
      <c r="M1796" s="37">
        <v>0</v>
      </c>
      <c r="N1796" s="37">
        <v>3.32</v>
      </c>
      <c r="O1796" s="37">
        <v>0</v>
      </c>
      <c r="P1796" s="37">
        <v>0</v>
      </c>
      <c r="Q1796">
        <f t="shared" si="84"/>
        <v>7.71</v>
      </c>
      <c r="R1796">
        <f t="shared" si="85"/>
        <v>9.14</v>
      </c>
      <c r="S1796" t="str">
        <f>VLOOKUP(C1796*1,effectif!A:BA,53,0)</f>
        <v>070083</v>
      </c>
      <c r="T1796">
        <f t="shared" si="86"/>
        <v>193129</v>
      </c>
    </row>
    <row r="1797" spans="1:20" x14ac:dyDescent="0.25">
      <c r="A1797" s="37" t="s">
        <v>11177</v>
      </c>
      <c r="B1797" s="37" t="s">
        <v>11178</v>
      </c>
      <c r="C1797" s="37" t="s">
        <v>5314</v>
      </c>
      <c r="D1797" s="37" t="s">
        <v>11429</v>
      </c>
      <c r="E1797" s="37"/>
      <c r="F1797" s="37"/>
      <c r="G1797" s="37"/>
      <c r="H1797" s="37"/>
      <c r="I1797" s="37"/>
      <c r="J1797" s="37"/>
      <c r="K1797" s="37"/>
      <c r="L1797" s="37"/>
      <c r="M1797" s="37"/>
      <c r="N1797" s="37"/>
      <c r="O1797" s="37"/>
      <c r="P1797" s="37"/>
      <c r="Q1797">
        <f t="shared" si="84"/>
        <v>0</v>
      </c>
      <c r="R1797">
        <f t="shared" si="85"/>
        <v>0</v>
      </c>
      <c r="S1797" t="str">
        <f>VLOOKUP(C1797*1,effectif!A:BA,53,0)</f>
        <v>070083</v>
      </c>
      <c r="T1797">
        <f t="shared" si="86"/>
        <v>306339</v>
      </c>
    </row>
    <row r="1798" spans="1:20" x14ac:dyDescent="0.25">
      <c r="A1798" s="37" t="s">
        <v>11177</v>
      </c>
      <c r="B1798" s="37" t="s">
        <v>11178</v>
      </c>
      <c r="C1798" s="37" t="s">
        <v>2286</v>
      </c>
      <c r="D1798" s="37" t="s">
        <v>11430</v>
      </c>
      <c r="E1798" s="37"/>
      <c r="F1798" s="37"/>
      <c r="G1798" s="37"/>
      <c r="H1798" s="37"/>
      <c r="I1798" s="37"/>
      <c r="J1798" s="37"/>
      <c r="K1798" s="37"/>
      <c r="L1798" s="37"/>
      <c r="M1798" s="37"/>
      <c r="N1798" s="37"/>
      <c r="O1798" s="37"/>
      <c r="P1798" s="37"/>
      <c r="Q1798">
        <f t="shared" si="84"/>
        <v>0</v>
      </c>
      <c r="R1798">
        <f t="shared" si="85"/>
        <v>0</v>
      </c>
      <c r="S1798" t="str">
        <f>VLOOKUP(C1798*1,effectif!A:BA,53,0)</f>
        <v>070083</v>
      </c>
      <c r="T1798">
        <f t="shared" si="86"/>
        <v>306382</v>
      </c>
    </row>
    <row r="1799" spans="1:20" x14ac:dyDescent="0.25">
      <c r="A1799" s="37" t="s">
        <v>11177</v>
      </c>
      <c r="B1799" s="37" t="s">
        <v>11178</v>
      </c>
      <c r="C1799" s="37" t="s">
        <v>6583</v>
      </c>
      <c r="D1799" s="37" t="s">
        <v>11431</v>
      </c>
      <c r="E1799" s="37">
        <v>2.5</v>
      </c>
      <c r="F1799" s="37">
        <v>0</v>
      </c>
      <c r="G1799" s="37">
        <v>9.11</v>
      </c>
      <c r="H1799" s="37">
        <v>5.65</v>
      </c>
      <c r="I1799" s="37">
        <v>0</v>
      </c>
      <c r="J1799" s="37">
        <v>0</v>
      </c>
      <c r="K1799" s="37">
        <v>11.03</v>
      </c>
      <c r="L1799" s="37">
        <v>0</v>
      </c>
      <c r="M1799" s="37">
        <v>0</v>
      </c>
      <c r="N1799" s="37">
        <v>12.22</v>
      </c>
      <c r="O1799" s="37">
        <v>0</v>
      </c>
      <c r="P1799" s="37">
        <v>0</v>
      </c>
      <c r="Q1799">
        <f t="shared" si="84"/>
        <v>8.15</v>
      </c>
      <c r="R1799">
        <f t="shared" si="85"/>
        <v>25.75</v>
      </c>
      <c r="S1799" t="str">
        <f>VLOOKUP(C1799*1,effectif!A:BA,53,0)</f>
        <v>070083</v>
      </c>
      <c r="T1799">
        <f t="shared" si="86"/>
        <v>164862</v>
      </c>
    </row>
    <row r="1800" spans="1:20" x14ac:dyDescent="0.25">
      <c r="A1800" s="37" t="s">
        <v>11177</v>
      </c>
      <c r="B1800" s="37" t="s">
        <v>11178</v>
      </c>
      <c r="C1800" s="37" t="s">
        <v>6577</v>
      </c>
      <c r="D1800" s="37" t="s">
        <v>11432</v>
      </c>
      <c r="E1800" s="37">
        <v>5.95</v>
      </c>
      <c r="F1800" s="37">
        <v>0</v>
      </c>
      <c r="G1800" s="37">
        <v>0</v>
      </c>
      <c r="H1800" s="37">
        <v>9.0500000000000007</v>
      </c>
      <c r="I1800" s="37">
        <v>0</v>
      </c>
      <c r="J1800" s="37">
        <v>0</v>
      </c>
      <c r="K1800" s="37">
        <v>10.59</v>
      </c>
      <c r="L1800" s="37">
        <v>0</v>
      </c>
      <c r="M1800" s="37">
        <v>0</v>
      </c>
      <c r="N1800" s="37">
        <v>13.11</v>
      </c>
      <c r="O1800" s="37">
        <v>0</v>
      </c>
      <c r="P1800" s="37">
        <v>0</v>
      </c>
      <c r="Q1800">
        <f t="shared" si="84"/>
        <v>15</v>
      </c>
      <c r="R1800">
        <f t="shared" si="85"/>
        <v>29.65</v>
      </c>
      <c r="S1800" t="str">
        <f>VLOOKUP(C1800*1,effectif!A:BA,53,0)</f>
        <v>070083</v>
      </c>
      <c r="T1800">
        <f t="shared" si="86"/>
        <v>304176</v>
      </c>
    </row>
    <row r="1801" spans="1:20" x14ac:dyDescent="0.25">
      <c r="A1801" s="37" t="s">
        <v>11177</v>
      </c>
      <c r="B1801" s="37" t="s">
        <v>11178</v>
      </c>
      <c r="C1801" s="37" t="s">
        <v>3116</v>
      </c>
      <c r="D1801" s="37" t="s">
        <v>11433</v>
      </c>
      <c r="E1801" s="37">
        <v>0</v>
      </c>
      <c r="F1801" s="37">
        <v>0</v>
      </c>
      <c r="G1801" s="37"/>
      <c r="H1801" s="37">
        <v>19.75</v>
      </c>
      <c r="I1801" s="37">
        <v>0</v>
      </c>
      <c r="J1801" s="37">
        <v>0</v>
      </c>
      <c r="K1801" s="37">
        <v>35.44</v>
      </c>
      <c r="L1801" s="37">
        <v>0</v>
      </c>
      <c r="M1801" s="37">
        <v>0</v>
      </c>
      <c r="N1801" s="37">
        <v>14.33</v>
      </c>
      <c r="O1801" s="37">
        <v>21.32</v>
      </c>
      <c r="P1801" s="37">
        <v>0</v>
      </c>
      <c r="Q1801">
        <f t="shared" si="84"/>
        <v>19.75</v>
      </c>
      <c r="R1801">
        <f t="shared" si="85"/>
        <v>49.769999999999996</v>
      </c>
      <c r="S1801" t="str">
        <f>VLOOKUP(C1801*1,effectif!A:BA,53,0)</f>
        <v>070083</v>
      </c>
      <c r="T1801">
        <f t="shared" si="86"/>
        <v>192673</v>
      </c>
    </row>
    <row r="1802" spans="1:20" x14ac:dyDescent="0.25">
      <c r="A1802" s="37" t="s">
        <v>11177</v>
      </c>
      <c r="B1802" s="37" t="s">
        <v>11178</v>
      </c>
      <c r="C1802" s="37" t="s">
        <v>4969</v>
      </c>
      <c r="D1802" s="37" t="s">
        <v>11434</v>
      </c>
      <c r="E1802" s="37">
        <v>3.28</v>
      </c>
      <c r="F1802" s="37">
        <v>0</v>
      </c>
      <c r="G1802" s="37"/>
      <c r="H1802" s="37">
        <v>12.89</v>
      </c>
      <c r="I1802" s="37">
        <v>0</v>
      </c>
      <c r="J1802" s="37"/>
      <c r="K1802" s="37"/>
      <c r="L1802" s="37"/>
      <c r="M1802" s="37"/>
      <c r="N1802" s="37"/>
      <c r="O1802" s="37"/>
      <c r="P1802" s="37"/>
      <c r="Q1802">
        <f t="shared" si="84"/>
        <v>16.170000000000002</v>
      </c>
      <c r="R1802">
        <f t="shared" si="85"/>
        <v>3.28</v>
      </c>
      <c r="S1802" t="str">
        <f>VLOOKUP(C1802*1,effectif!A:BA,53,0)</f>
        <v>070083</v>
      </c>
      <c r="T1802">
        <f t="shared" si="86"/>
        <v>305538</v>
      </c>
    </row>
    <row r="1803" spans="1:20" x14ac:dyDescent="0.25">
      <c r="A1803" s="37" t="s">
        <v>11177</v>
      </c>
      <c r="B1803" s="37" t="s">
        <v>11178</v>
      </c>
      <c r="C1803" s="37" t="s">
        <v>11129</v>
      </c>
      <c r="D1803" s="37" t="s">
        <v>14041</v>
      </c>
      <c r="E1803" s="37"/>
      <c r="F1803" s="37"/>
      <c r="G1803" s="37"/>
      <c r="H1803" s="37"/>
      <c r="I1803" s="37"/>
      <c r="J1803" s="37"/>
      <c r="K1803" s="37"/>
      <c r="L1803" s="37"/>
      <c r="M1803" s="37"/>
      <c r="N1803" s="37"/>
      <c r="O1803" s="37"/>
      <c r="P1803" s="37"/>
      <c r="Q1803">
        <f t="shared" si="84"/>
        <v>0</v>
      </c>
      <c r="R1803">
        <f t="shared" si="85"/>
        <v>0</v>
      </c>
      <c r="S1803" t="str">
        <f>VLOOKUP(C1803*1,effectif!A:BA,53,0)</f>
        <v>070083</v>
      </c>
      <c r="T1803">
        <f t="shared" si="86"/>
        <v>306519</v>
      </c>
    </row>
    <row r="1804" spans="1:20" x14ac:dyDescent="0.25">
      <c r="A1804" s="37" t="s">
        <v>11177</v>
      </c>
      <c r="B1804" s="37" t="s">
        <v>11178</v>
      </c>
      <c r="C1804" s="37" t="s">
        <v>11156</v>
      </c>
      <c r="D1804" s="37" t="s">
        <v>14042</v>
      </c>
      <c r="E1804" s="37"/>
      <c r="F1804" s="37"/>
      <c r="G1804" s="37"/>
      <c r="H1804" s="37"/>
      <c r="I1804" s="37"/>
      <c r="J1804" s="37"/>
      <c r="K1804" s="37"/>
      <c r="L1804" s="37"/>
      <c r="M1804" s="37"/>
      <c r="N1804" s="37"/>
      <c r="O1804" s="37"/>
      <c r="P1804" s="37"/>
      <c r="Q1804">
        <f t="shared" si="84"/>
        <v>0</v>
      </c>
      <c r="R1804">
        <f t="shared" si="85"/>
        <v>0</v>
      </c>
      <c r="S1804" t="str">
        <f>VLOOKUP(C1804*1,effectif!A:BA,53,0)</f>
        <v>070083</v>
      </c>
      <c r="T1804">
        <f t="shared" si="86"/>
        <v>306517</v>
      </c>
    </row>
    <row r="1805" spans="1:20" x14ac:dyDescent="0.25">
      <c r="A1805" s="37" t="s">
        <v>11177</v>
      </c>
      <c r="B1805" s="37" t="s">
        <v>11178</v>
      </c>
      <c r="C1805" s="37" t="s">
        <v>6834</v>
      </c>
      <c r="D1805" s="37" t="s">
        <v>11435</v>
      </c>
      <c r="E1805" s="37">
        <v>3.23</v>
      </c>
      <c r="F1805" s="37">
        <v>0</v>
      </c>
      <c r="G1805" s="37">
        <v>18.29</v>
      </c>
      <c r="H1805" s="37">
        <v>7.71</v>
      </c>
      <c r="I1805" s="37">
        <v>0</v>
      </c>
      <c r="J1805" s="37">
        <v>0</v>
      </c>
      <c r="K1805" s="37">
        <v>9.73</v>
      </c>
      <c r="L1805" s="37">
        <v>4.05</v>
      </c>
      <c r="M1805" s="37">
        <v>0</v>
      </c>
      <c r="N1805" s="37">
        <v>13.89</v>
      </c>
      <c r="O1805" s="37">
        <v>6.12</v>
      </c>
      <c r="P1805" s="37">
        <v>0</v>
      </c>
      <c r="Q1805">
        <f t="shared" si="84"/>
        <v>10.94</v>
      </c>
      <c r="R1805">
        <f t="shared" si="85"/>
        <v>26.85</v>
      </c>
      <c r="S1805" t="str">
        <f>VLOOKUP(C1805*1,effectif!A:BA,53,0)</f>
        <v>070083</v>
      </c>
      <c r="T1805">
        <f t="shared" si="86"/>
        <v>304061</v>
      </c>
    </row>
    <row r="1806" spans="1:20" x14ac:dyDescent="0.25">
      <c r="A1806" s="37" t="s">
        <v>11177</v>
      </c>
      <c r="B1806" s="37" t="s">
        <v>11178</v>
      </c>
      <c r="C1806" s="37" t="s">
        <v>9918</v>
      </c>
      <c r="D1806" s="37" t="s">
        <v>11189</v>
      </c>
      <c r="E1806" s="37"/>
      <c r="F1806" s="37"/>
      <c r="G1806" s="37"/>
      <c r="H1806" s="37"/>
      <c r="I1806" s="37"/>
      <c r="J1806" s="37"/>
      <c r="K1806" s="37"/>
      <c r="L1806" s="37"/>
      <c r="M1806" s="37"/>
      <c r="N1806" s="37"/>
      <c r="O1806" s="37"/>
      <c r="P1806" s="37"/>
      <c r="Q1806">
        <f t="shared" si="84"/>
        <v>0</v>
      </c>
      <c r="R1806">
        <f t="shared" si="85"/>
        <v>0</v>
      </c>
      <c r="S1806" t="str">
        <f>VLOOKUP(C1806*1,effectif!A:BA,53,0)</f>
        <v>070083</v>
      </c>
      <c r="T1806">
        <f t="shared" si="86"/>
        <v>98358</v>
      </c>
    </row>
    <row r="1807" spans="1:20" x14ac:dyDescent="0.25">
      <c r="A1807" s="37" t="s">
        <v>11177</v>
      </c>
      <c r="B1807" s="37" t="s">
        <v>11178</v>
      </c>
      <c r="C1807" s="37" t="s">
        <v>9090</v>
      </c>
      <c r="D1807" s="37" t="s">
        <v>11189</v>
      </c>
      <c r="E1807" s="37"/>
      <c r="F1807" s="37"/>
      <c r="G1807" s="37"/>
      <c r="H1807" s="37"/>
      <c r="I1807" s="37"/>
      <c r="J1807" s="37"/>
      <c r="K1807" s="37"/>
      <c r="L1807" s="37"/>
      <c r="M1807" s="37"/>
      <c r="N1807" s="37"/>
      <c r="O1807" s="37"/>
      <c r="P1807" s="37"/>
      <c r="Q1807">
        <f t="shared" si="84"/>
        <v>0</v>
      </c>
      <c r="R1807">
        <f t="shared" si="85"/>
        <v>0</v>
      </c>
      <c r="S1807" t="str">
        <f>VLOOKUP(C1807*1,effectif!A:BA,53,0)</f>
        <v>070083</v>
      </c>
      <c r="T1807">
        <f t="shared" si="86"/>
        <v>992298</v>
      </c>
    </row>
    <row r="1808" spans="1:20" x14ac:dyDescent="0.25">
      <c r="A1808" s="37" t="s">
        <v>11177</v>
      </c>
      <c r="B1808" s="37" t="s">
        <v>11178</v>
      </c>
      <c r="C1808" s="37" t="s">
        <v>9086</v>
      </c>
      <c r="D1808" s="37" t="s">
        <v>11189</v>
      </c>
      <c r="E1808" s="37"/>
      <c r="F1808" s="37"/>
      <c r="G1808" s="37"/>
      <c r="H1808" s="37"/>
      <c r="I1808" s="37"/>
      <c r="J1808" s="37"/>
      <c r="K1808" s="37"/>
      <c r="L1808" s="37"/>
      <c r="M1808" s="37"/>
      <c r="N1808" s="37"/>
      <c r="O1808" s="37"/>
      <c r="P1808" s="37"/>
      <c r="Q1808">
        <f t="shared" si="84"/>
        <v>0</v>
      </c>
      <c r="R1808">
        <f t="shared" si="85"/>
        <v>0</v>
      </c>
      <c r="S1808" t="str">
        <f>VLOOKUP(C1808*1,effectif!A:BA,53,0)</f>
        <v>070083</v>
      </c>
      <c r="T1808">
        <f t="shared" si="86"/>
        <v>992301</v>
      </c>
    </row>
    <row r="1809" spans="1:20" x14ac:dyDescent="0.25">
      <c r="A1809" s="37" t="s">
        <v>11177</v>
      </c>
      <c r="B1809" s="37" t="s">
        <v>11178</v>
      </c>
      <c r="C1809" s="37" t="s">
        <v>8546</v>
      </c>
      <c r="D1809" s="37" t="s">
        <v>11189</v>
      </c>
      <c r="E1809" s="37"/>
      <c r="F1809" s="37"/>
      <c r="G1809" s="37"/>
      <c r="H1809" s="37"/>
      <c r="I1809" s="37"/>
      <c r="J1809" s="37"/>
      <c r="K1809" s="37"/>
      <c r="L1809" s="37"/>
      <c r="M1809" s="37"/>
      <c r="N1809" s="37"/>
      <c r="O1809" s="37"/>
      <c r="P1809" s="37"/>
      <c r="Q1809">
        <f t="shared" si="84"/>
        <v>0</v>
      </c>
      <c r="R1809">
        <f t="shared" si="85"/>
        <v>0</v>
      </c>
      <c r="S1809" t="str">
        <f>VLOOKUP(C1809*1,effectif!A:BA,53,0)</f>
        <v>070083</v>
      </c>
      <c r="T1809">
        <f t="shared" si="86"/>
        <v>993394</v>
      </c>
    </row>
    <row r="1810" spans="1:20" x14ac:dyDescent="0.25">
      <c r="A1810" s="37" t="s">
        <v>11174</v>
      </c>
      <c r="B1810" s="37" t="s">
        <v>11175</v>
      </c>
      <c r="C1810" s="37" t="s">
        <v>2553</v>
      </c>
      <c r="D1810" s="37" t="s">
        <v>11436</v>
      </c>
      <c r="E1810" s="37">
        <v>3.89</v>
      </c>
      <c r="F1810" s="37">
        <v>0.55000000000000004</v>
      </c>
      <c r="G1810" s="37">
        <v>3.64</v>
      </c>
      <c r="H1810" s="37">
        <v>5.03</v>
      </c>
      <c r="I1810" s="37">
        <v>0.65</v>
      </c>
      <c r="J1810" s="37">
        <v>0</v>
      </c>
      <c r="K1810" s="37">
        <v>16</v>
      </c>
      <c r="L1810" s="37">
        <v>0</v>
      </c>
      <c r="M1810" s="37">
        <v>0</v>
      </c>
      <c r="N1810" s="37">
        <v>21.44</v>
      </c>
      <c r="O1810" s="37">
        <v>0.56000000000000005</v>
      </c>
      <c r="P1810" s="37">
        <v>10.25</v>
      </c>
      <c r="Q1810">
        <f t="shared" si="84"/>
        <v>8.92</v>
      </c>
      <c r="R1810">
        <f t="shared" si="85"/>
        <v>41.33</v>
      </c>
      <c r="S1810" t="str">
        <f>VLOOKUP(C1810*1,effectif!A:BA,53,0)</f>
        <v>071275</v>
      </c>
      <c r="T1810">
        <f t="shared" si="86"/>
        <v>300796</v>
      </c>
    </row>
    <row r="1811" spans="1:20" x14ac:dyDescent="0.25">
      <c r="A1811" s="37" t="s">
        <v>11177</v>
      </c>
      <c r="B1811" s="37" t="s">
        <v>11178</v>
      </c>
      <c r="C1811" s="37" t="s">
        <v>2550</v>
      </c>
      <c r="D1811" s="37" t="s">
        <v>11437</v>
      </c>
      <c r="E1811" s="37">
        <v>1.1000000000000001</v>
      </c>
      <c r="F1811" s="37">
        <v>0</v>
      </c>
      <c r="G1811" s="37">
        <v>0</v>
      </c>
      <c r="H1811" s="37">
        <v>5.75</v>
      </c>
      <c r="I1811" s="37">
        <v>0</v>
      </c>
      <c r="J1811" s="37">
        <v>0</v>
      </c>
      <c r="K1811" s="37">
        <v>4.41</v>
      </c>
      <c r="L1811" s="37">
        <v>0</v>
      </c>
      <c r="M1811" s="37">
        <v>5.83</v>
      </c>
      <c r="N1811" s="37">
        <v>5.03</v>
      </c>
      <c r="O1811" s="37">
        <v>0</v>
      </c>
      <c r="P1811" s="37">
        <v>7.67</v>
      </c>
      <c r="Q1811">
        <f t="shared" si="84"/>
        <v>6.85</v>
      </c>
      <c r="R1811">
        <f t="shared" si="85"/>
        <v>10.54</v>
      </c>
      <c r="S1811" t="str">
        <f>VLOOKUP(C1811*1,effectif!A:BA,53,0)</f>
        <v>071275</v>
      </c>
      <c r="T1811">
        <f t="shared" si="86"/>
        <v>302621</v>
      </c>
    </row>
    <row r="1812" spans="1:20" x14ac:dyDescent="0.25">
      <c r="A1812" s="37" t="s">
        <v>11177</v>
      </c>
      <c r="B1812" s="37" t="s">
        <v>11178</v>
      </c>
      <c r="C1812" s="37" t="s">
        <v>7396</v>
      </c>
      <c r="D1812" s="37" t="s">
        <v>14043</v>
      </c>
      <c r="E1812" s="37"/>
      <c r="F1812" s="37"/>
      <c r="G1812" s="37"/>
      <c r="H1812" s="37"/>
      <c r="I1812" s="37"/>
      <c r="J1812" s="37"/>
      <c r="K1812" s="37"/>
      <c r="L1812" s="37"/>
      <c r="M1812" s="37"/>
      <c r="N1812" s="37"/>
      <c r="O1812" s="37"/>
      <c r="P1812" s="37"/>
      <c r="Q1812">
        <f t="shared" si="84"/>
        <v>0</v>
      </c>
      <c r="R1812">
        <f t="shared" si="85"/>
        <v>0</v>
      </c>
      <c r="S1812" t="str">
        <f>VLOOKUP(C1812*1,effectif!A:BA,53,0)</f>
        <v>071275</v>
      </c>
      <c r="T1812">
        <f t="shared" si="86"/>
        <v>306426</v>
      </c>
    </row>
    <row r="1813" spans="1:20" x14ac:dyDescent="0.25">
      <c r="A1813" s="37" t="s">
        <v>11177</v>
      </c>
      <c r="B1813" s="37" t="s">
        <v>11178</v>
      </c>
      <c r="C1813" s="37" t="s">
        <v>5251</v>
      </c>
      <c r="D1813" s="37" t="s">
        <v>11438</v>
      </c>
      <c r="E1813" s="37"/>
      <c r="F1813" s="37"/>
      <c r="G1813" s="37"/>
      <c r="H1813" s="37"/>
      <c r="I1813" s="37"/>
      <c r="J1813" s="37"/>
      <c r="K1813" s="37"/>
      <c r="L1813" s="37"/>
      <c r="M1813" s="37"/>
      <c r="N1813" s="37"/>
      <c r="O1813" s="37"/>
      <c r="P1813" s="37"/>
      <c r="Q1813">
        <f t="shared" si="84"/>
        <v>0</v>
      </c>
      <c r="R1813">
        <f t="shared" si="85"/>
        <v>0</v>
      </c>
      <c r="S1813" t="str">
        <f>VLOOKUP(C1813*1,effectif!A:BA,53,0)</f>
        <v>071275</v>
      </c>
      <c r="T1813">
        <f t="shared" si="86"/>
        <v>305840</v>
      </c>
    </row>
    <row r="1814" spans="1:20" x14ac:dyDescent="0.25">
      <c r="A1814" s="37" t="s">
        <v>11177</v>
      </c>
      <c r="B1814" s="37" t="s">
        <v>11178</v>
      </c>
      <c r="C1814" s="37" t="s">
        <v>5106</v>
      </c>
      <c r="D1814" s="37" t="s">
        <v>11439</v>
      </c>
      <c r="E1814" s="37">
        <v>8.94</v>
      </c>
      <c r="F1814" s="37">
        <v>0</v>
      </c>
      <c r="G1814" s="37">
        <v>0</v>
      </c>
      <c r="H1814" s="37">
        <v>4.32</v>
      </c>
      <c r="I1814" s="37">
        <v>11.87</v>
      </c>
      <c r="J1814" s="37">
        <v>0</v>
      </c>
      <c r="K1814" s="37">
        <v>5.41</v>
      </c>
      <c r="L1814" s="37">
        <v>11.96</v>
      </c>
      <c r="M1814" s="37">
        <v>0</v>
      </c>
      <c r="N1814" s="37">
        <v>13.24</v>
      </c>
      <c r="O1814" s="37">
        <v>13.6</v>
      </c>
      <c r="P1814" s="37">
        <v>0</v>
      </c>
      <c r="Q1814">
        <f t="shared" si="84"/>
        <v>13.26</v>
      </c>
      <c r="R1814">
        <f t="shared" si="85"/>
        <v>27.59</v>
      </c>
      <c r="S1814" t="str">
        <f>VLOOKUP(C1814*1,effectif!A:BA,53,0)</f>
        <v>071275</v>
      </c>
      <c r="T1814">
        <f t="shared" si="86"/>
        <v>305237</v>
      </c>
    </row>
    <row r="1815" spans="1:20" x14ac:dyDescent="0.25">
      <c r="A1815" s="37" t="s">
        <v>11177</v>
      </c>
      <c r="B1815" s="37" t="s">
        <v>11178</v>
      </c>
      <c r="C1815" s="37" t="s">
        <v>10132</v>
      </c>
      <c r="D1815" s="37" t="s">
        <v>11189</v>
      </c>
      <c r="E1815" s="37"/>
      <c r="F1815" s="37"/>
      <c r="G1815" s="37"/>
      <c r="H1815" s="37"/>
      <c r="I1815" s="37"/>
      <c r="J1815" s="37"/>
      <c r="K1815" s="37"/>
      <c r="L1815" s="37"/>
      <c r="M1815" s="37"/>
      <c r="N1815" s="37"/>
      <c r="O1815" s="37"/>
      <c r="P1815" s="37"/>
      <c r="Q1815">
        <f t="shared" si="84"/>
        <v>0</v>
      </c>
      <c r="R1815">
        <f t="shared" si="85"/>
        <v>0</v>
      </c>
      <c r="S1815" t="str">
        <f>VLOOKUP(C1815*1,effectif!A:BA,53,0)</f>
        <v>071275</v>
      </c>
      <c r="T1815">
        <f t="shared" si="86"/>
        <v>97600</v>
      </c>
    </row>
    <row r="1816" spans="1:20" x14ac:dyDescent="0.25">
      <c r="A1816" s="37" t="s">
        <v>11177</v>
      </c>
      <c r="B1816" s="37" t="s">
        <v>11178</v>
      </c>
      <c r="C1816" s="37" t="s">
        <v>10130</v>
      </c>
      <c r="D1816" s="37" t="s">
        <v>11189</v>
      </c>
      <c r="E1816" s="37"/>
      <c r="F1816" s="37"/>
      <c r="G1816" s="37"/>
      <c r="H1816" s="37"/>
      <c r="I1816" s="37"/>
      <c r="J1816" s="37"/>
      <c r="K1816" s="37"/>
      <c r="L1816" s="37"/>
      <c r="M1816" s="37"/>
      <c r="N1816" s="37"/>
      <c r="O1816" s="37"/>
      <c r="P1816" s="37"/>
      <c r="Q1816">
        <f t="shared" si="84"/>
        <v>0</v>
      </c>
      <c r="R1816">
        <f t="shared" si="85"/>
        <v>0</v>
      </c>
      <c r="S1816" t="str">
        <f>VLOOKUP(C1816*1,effectif!A:BA,53,0)</f>
        <v>071275</v>
      </c>
      <c r="T1816">
        <f t="shared" si="86"/>
        <v>97601</v>
      </c>
    </row>
    <row r="1817" spans="1:20" x14ac:dyDescent="0.25">
      <c r="A1817" s="37" t="s">
        <v>11177</v>
      </c>
      <c r="B1817" s="37" t="s">
        <v>11178</v>
      </c>
      <c r="C1817" s="37" t="s">
        <v>10126</v>
      </c>
      <c r="D1817" s="37" t="s">
        <v>11189</v>
      </c>
      <c r="E1817" s="37"/>
      <c r="F1817" s="37"/>
      <c r="G1817" s="37"/>
      <c r="H1817" s="37"/>
      <c r="I1817" s="37"/>
      <c r="J1817" s="37"/>
      <c r="K1817" s="37"/>
      <c r="L1817" s="37"/>
      <c r="M1817" s="37"/>
      <c r="N1817" s="37"/>
      <c r="O1817" s="37"/>
      <c r="P1817" s="37"/>
      <c r="Q1817">
        <f t="shared" si="84"/>
        <v>0</v>
      </c>
      <c r="R1817">
        <f t="shared" si="85"/>
        <v>0</v>
      </c>
      <c r="S1817" t="str">
        <f>VLOOKUP(C1817*1,effectif!A:BA,53,0)</f>
        <v>071275</v>
      </c>
      <c r="T1817">
        <f t="shared" si="86"/>
        <v>97604</v>
      </c>
    </row>
    <row r="1818" spans="1:20" x14ac:dyDescent="0.25">
      <c r="A1818" s="37" t="s">
        <v>11177</v>
      </c>
      <c r="B1818" s="37" t="s">
        <v>11178</v>
      </c>
      <c r="C1818" s="37" t="s">
        <v>9851</v>
      </c>
      <c r="D1818" s="37" t="s">
        <v>11189</v>
      </c>
      <c r="E1818" s="37"/>
      <c r="F1818" s="37"/>
      <c r="G1818" s="37"/>
      <c r="H1818" s="37"/>
      <c r="I1818" s="37"/>
      <c r="J1818" s="37"/>
      <c r="K1818" s="37"/>
      <c r="L1818" s="37"/>
      <c r="M1818" s="37"/>
      <c r="N1818" s="37"/>
      <c r="O1818" s="37"/>
      <c r="P1818" s="37"/>
      <c r="Q1818">
        <f t="shared" si="84"/>
        <v>0</v>
      </c>
      <c r="R1818">
        <f t="shared" si="85"/>
        <v>0</v>
      </c>
      <c r="S1818" t="str">
        <f>VLOOKUP(C1818*1,effectif!A:BA,53,0)</f>
        <v>071275</v>
      </c>
      <c r="T1818">
        <f t="shared" si="86"/>
        <v>98689</v>
      </c>
    </row>
    <row r="1819" spans="1:20" x14ac:dyDescent="0.25">
      <c r="A1819" s="37" t="s">
        <v>11177</v>
      </c>
      <c r="B1819" s="37" t="s">
        <v>11178</v>
      </c>
      <c r="C1819" s="37" t="s">
        <v>9016</v>
      </c>
      <c r="D1819" s="37" t="s">
        <v>11189</v>
      </c>
      <c r="E1819" s="37"/>
      <c r="F1819" s="37"/>
      <c r="G1819" s="37"/>
      <c r="H1819" s="37"/>
      <c r="I1819" s="37"/>
      <c r="J1819" s="37"/>
      <c r="K1819" s="37"/>
      <c r="L1819" s="37"/>
      <c r="M1819" s="37"/>
      <c r="N1819" s="37"/>
      <c r="O1819" s="37"/>
      <c r="P1819" s="37"/>
      <c r="Q1819">
        <f t="shared" si="84"/>
        <v>0</v>
      </c>
      <c r="R1819">
        <f t="shared" si="85"/>
        <v>0</v>
      </c>
      <c r="S1819" t="str">
        <f>VLOOKUP(C1819*1,effectif!A:BA,53,0)</f>
        <v>071275</v>
      </c>
      <c r="T1819">
        <f t="shared" si="86"/>
        <v>992496</v>
      </c>
    </row>
    <row r="1820" spans="1:20" x14ac:dyDescent="0.25">
      <c r="A1820" s="37" t="s">
        <v>11177</v>
      </c>
      <c r="B1820" s="37" t="s">
        <v>11178</v>
      </c>
      <c r="C1820" s="37" t="s">
        <v>8549</v>
      </c>
      <c r="D1820" s="37" t="s">
        <v>11189</v>
      </c>
      <c r="E1820" s="37"/>
      <c r="F1820" s="37"/>
      <c r="G1820" s="37"/>
      <c r="H1820" s="37"/>
      <c r="I1820" s="37"/>
      <c r="J1820" s="37"/>
      <c r="K1820" s="37"/>
      <c r="L1820" s="37"/>
      <c r="M1820" s="37"/>
      <c r="N1820" s="37"/>
      <c r="O1820" s="37"/>
      <c r="P1820" s="37"/>
      <c r="Q1820">
        <f t="shared" si="84"/>
        <v>0</v>
      </c>
      <c r="R1820">
        <f t="shared" si="85"/>
        <v>0</v>
      </c>
      <c r="S1820" t="str">
        <f>VLOOKUP(C1820*1,effectif!A:BA,53,0)</f>
        <v>071275</v>
      </c>
      <c r="T1820">
        <f t="shared" si="86"/>
        <v>993392</v>
      </c>
    </row>
    <row r="1821" spans="1:20" x14ac:dyDescent="0.25">
      <c r="A1821" s="37" t="s">
        <v>11174</v>
      </c>
      <c r="B1821" s="37" t="s">
        <v>11175</v>
      </c>
      <c r="C1821" s="37" t="s">
        <v>6962</v>
      </c>
      <c r="D1821" s="37" t="s">
        <v>11440</v>
      </c>
      <c r="E1821" s="37"/>
      <c r="F1821" s="37"/>
      <c r="G1821" s="37"/>
      <c r="H1821" s="37">
        <v>8.48</v>
      </c>
      <c r="I1821" s="37">
        <v>0</v>
      </c>
      <c r="J1821" s="37">
        <v>5.0999999999999996</v>
      </c>
      <c r="K1821" s="37">
        <v>10.57</v>
      </c>
      <c r="L1821" s="37">
        <v>1.4</v>
      </c>
      <c r="M1821" s="37">
        <v>3.45</v>
      </c>
      <c r="N1821" s="37">
        <v>13.69</v>
      </c>
      <c r="O1821" s="37">
        <v>1.5</v>
      </c>
      <c r="P1821" s="37">
        <v>2.06</v>
      </c>
      <c r="Q1821">
        <f t="shared" si="84"/>
        <v>8.48</v>
      </c>
      <c r="R1821">
        <f t="shared" si="85"/>
        <v>24.259999999999998</v>
      </c>
      <c r="S1821" t="str">
        <f>VLOOKUP(C1821*1,effectif!A:BA,53,0)</f>
        <v>071282</v>
      </c>
      <c r="T1821">
        <f t="shared" si="86"/>
        <v>71282</v>
      </c>
    </row>
    <row r="1822" spans="1:20" x14ac:dyDescent="0.25">
      <c r="A1822" s="37" t="s">
        <v>11177</v>
      </c>
      <c r="B1822" s="37" t="s">
        <v>11178</v>
      </c>
      <c r="C1822" s="37" t="s">
        <v>14044</v>
      </c>
      <c r="D1822" s="37" t="s">
        <v>11441</v>
      </c>
      <c r="E1822" s="37"/>
      <c r="F1822" s="37"/>
      <c r="G1822" s="37"/>
      <c r="H1822" s="37"/>
      <c r="I1822" s="37"/>
      <c r="J1822" s="37"/>
      <c r="K1822" s="37"/>
      <c r="L1822" s="37"/>
      <c r="M1822" s="37"/>
      <c r="N1822" s="37"/>
      <c r="O1822" s="37"/>
      <c r="P1822" s="37"/>
      <c r="Q1822">
        <f t="shared" si="84"/>
        <v>0</v>
      </c>
      <c r="R1822">
        <f t="shared" si="85"/>
        <v>0</v>
      </c>
      <c r="S1822" t="e">
        <f>VLOOKUP(C1822*1,effectif!A:BA,53,0)</f>
        <v>#N/A</v>
      </c>
      <c r="T1822">
        <f t="shared" si="86"/>
        <v>900488</v>
      </c>
    </row>
    <row r="1823" spans="1:20" x14ac:dyDescent="0.25">
      <c r="A1823" s="37" t="s">
        <v>11174</v>
      </c>
      <c r="B1823" s="37" t="s">
        <v>11175</v>
      </c>
      <c r="C1823" s="37" t="s">
        <v>5617</v>
      </c>
      <c r="D1823" s="37" t="s">
        <v>11442</v>
      </c>
      <c r="E1823" s="37">
        <v>0</v>
      </c>
      <c r="F1823" s="37"/>
      <c r="G1823" s="37"/>
      <c r="H1823" s="37"/>
      <c r="I1823" s="37"/>
      <c r="J1823" s="37"/>
      <c r="K1823" s="37"/>
      <c r="L1823" s="37"/>
      <c r="M1823" s="37"/>
      <c r="N1823" s="37"/>
      <c r="O1823" s="37"/>
      <c r="P1823" s="37"/>
      <c r="Q1823">
        <f t="shared" si="84"/>
        <v>0</v>
      </c>
      <c r="R1823">
        <f t="shared" si="85"/>
        <v>0</v>
      </c>
      <c r="S1823" t="str">
        <f>VLOOKUP(C1823*1,effectif!A:BA,53,0)</f>
        <v>900571</v>
      </c>
      <c r="T1823">
        <f t="shared" si="86"/>
        <v>185862</v>
      </c>
    </row>
    <row r="1824" spans="1:20" x14ac:dyDescent="0.25">
      <c r="A1824" s="37" t="s">
        <v>11219</v>
      </c>
      <c r="B1824" s="37" t="s">
        <v>11220</v>
      </c>
      <c r="C1824" s="37" t="s">
        <v>3603</v>
      </c>
      <c r="D1824" s="37" t="s">
        <v>11443</v>
      </c>
      <c r="E1824" s="37"/>
      <c r="F1824" s="37"/>
      <c r="G1824" s="37"/>
      <c r="H1824" s="37"/>
      <c r="I1824" s="37"/>
      <c r="J1824" s="37"/>
      <c r="K1824" s="37"/>
      <c r="L1824" s="37"/>
      <c r="M1824" s="37"/>
      <c r="N1824" s="37"/>
      <c r="O1824" s="37"/>
      <c r="P1824" s="37"/>
      <c r="Q1824">
        <f t="shared" si="84"/>
        <v>0</v>
      </c>
      <c r="R1824">
        <f t="shared" si="85"/>
        <v>0</v>
      </c>
      <c r="S1824">
        <f>VLOOKUP(C1824*1,effectif!A:BA,53,0)</f>
        <v>0</v>
      </c>
      <c r="T1824">
        <f t="shared" si="86"/>
        <v>172201</v>
      </c>
    </row>
    <row r="1825" spans="1:20" x14ac:dyDescent="0.25">
      <c r="A1825" s="37" t="s">
        <v>11172</v>
      </c>
      <c r="B1825" s="37" t="s">
        <v>11081</v>
      </c>
      <c r="C1825" s="37" t="s">
        <v>1376</v>
      </c>
      <c r="D1825" s="37" t="s">
        <v>11490</v>
      </c>
      <c r="E1825" s="37">
        <v>5.66</v>
      </c>
      <c r="F1825" s="37">
        <v>0.96</v>
      </c>
      <c r="G1825" s="37">
        <v>2.23</v>
      </c>
      <c r="H1825" s="37">
        <v>12.67</v>
      </c>
      <c r="I1825" s="37">
        <v>3.43</v>
      </c>
      <c r="J1825" s="37">
        <v>4.87</v>
      </c>
      <c r="K1825" s="37">
        <v>22.29</v>
      </c>
      <c r="L1825" s="37">
        <v>6.49</v>
      </c>
      <c r="M1825" s="37">
        <v>5.96</v>
      </c>
      <c r="N1825" s="37">
        <v>24.91</v>
      </c>
      <c r="O1825" s="37">
        <v>12</v>
      </c>
      <c r="P1825" s="37">
        <v>7.71</v>
      </c>
      <c r="Q1825">
        <f t="shared" si="84"/>
        <v>18.329999999999998</v>
      </c>
      <c r="R1825">
        <f t="shared" si="85"/>
        <v>52.86</v>
      </c>
      <c r="S1825">
        <f>VLOOKUP(C1825*1,effectif!A:BA,53,0)</f>
        <v>0</v>
      </c>
      <c r="T1825">
        <f t="shared" si="86"/>
        <v>182240</v>
      </c>
    </row>
    <row r="1826" spans="1:20" x14ac:dyDescent="0.25">
      <c r="A1826" s="37" t="s">
        <v>11174</v>
      </c>
      <c r="B1826" s="37" t="s">
        <v>11175</v>
      </c>
      <c r="C1826" s="37" t="s">
        <v>7073</v>
      </c>
      <c r="D1826" s="37" t="s">
        <v>11491</v>
      </c>
      <c r="E1826" s="37">
        <v>8</v>
      </c>
      <c r="F1826" s="37">
        <v>0</v>
      </c>
      <c r="G1826" s="37">
        <v>0</v>
      </c>
      <c r="H1826" s="37">
        <v>4.0199999999999996</v>
      </c>
      <c r="I1826" s="37">
        <v>2.29</v>
      </c>
      <c r="J1826" s="37">
        <v>8.5500000000000007</v>
      </c>
      <c r="K1826" s="37">
        <v>29.92</v>
      </c>
      <c r="L1826" s="37">
        <v>10.06</v>
      </c>
      <c r="M1826" s="37">
        <v>7.45</v>
      </c>
      <c r="N1826" s="37">
        <v>37.11</v>
      </c>
      <c r="O1826" s="37">
        <v>18.62</v>
      </c>
      <c r="P1826" s="37">
        <v>4.5</v>
      </c>
      <c r="Q1826">
        <f t="shared" si="84"/>
        <v>12.02</v>
      </c>
      <c r="R1826">
        <f t="shared" si="85"/>
        <v>75.03</v>
      </c>
      <c r="S1826" t="str">
        <f>VLOOKUP(C1826*1,effectif!A:BA,53,0)</f>
        <v>071123</v>
      </c>
      <c r="T1826">
        <f t="shared" si="86"/>
        <v>71123</v>
      </c>
    </row>
    <row r="1827" spans="1:20" x14ac:dyDescent="0.25">
      <c r="A1827" s="37" t="s">
        <v>11174</v>
      </c>
      <c r="B1827" s="37" t="s">
        <v>11175</v>
      </c>
      <c r="C1827" s="37" t="s">
        <v>7026</v>
      </c>
      <c r="D1827" s="37" t="s">
        <v>11492</v>
      </c>
      <c r="E1827" s="37"/>
      <c r="F1827" s="37"/>
      <c r="G1827" s="37"/>
      <c r="H1827" s="37"/>
      <c r="I1827" s="37"/>
      <c r="J1827" s="37"/>
      <c r="K1827" s="37"/>
      <c r="L1827" s="37"/>
      <c r="M1827" s="37"/>
      <c r="N1827" s="37"/>
      <c r="O1827" s="37"/>
      <c r="P1827" s="37"/>
      <c r="Q1827">
        <f t="shared" si="84"/>
        <v>0</v>
      </c>
      <c r="R1827">
        <f t="shared" si="85"/>
        <v>0</v>
      </c>
      <c r="S1827" t="str">
        <f>VLOOKUP(C1827*1,effectif!A:BA,53,0)</f>
        <v>071523</v>
      </c>
      <c r="T1827">
        <f t="shared" si="86"/>
        <v>71523</v>
      </c>
    </row>
    <row r="1828" spans="1:20" x14ac:dyDescent="0.25">
      <c r="A1828" s="37" t="s">
        <v>11174</v>
      </c>
      <c r="B1828" s="37" t="s">
        <v>11175</v>
      </c>
      <c r="C1828" s="37" t="s">
        <v>7003</v>
      </c>
      <c r="D1828" s="37" t="s">
        <v>11493</v>
      </c>
      <c r="E1828" s="37"/>
      <c r="F1828" s="37"/>
      <c r="G1828" s="37"/>
      <c r="H1828" s="37"/>
      <c r="I1828" s="37"/>
      <c r="J1828" s="37"/>
      <c r="K1828" s="37"/>
      <c r="L1828" s="37"/>
      <c r="M1828" s="37"/>
      <c r="N1828" s="37"/>
      <c r="O1828" s="37"/>
      <c r="P1828" s="37"/>
      <c r="Q1828">
        <f t="shared" si="84"/>
        <v>0</v>
      </c>
      <c r="R1828">
        <f t="shared" si="85"/>
        <v>0</v>
      </c>
      <c r="S1828" t="str">
        <f>VLOOKUP(C1828*1,effectif!A:BA,53,0)</f>
        <v>071524</v>
      </c>
      <c r="T1828">
        <f t="shared" si="86"/>
        <v>71524</v>
      </c>
    </row>
    <row r="1829" spans="1:20" x14ac:dyDescent="0.25">
      <c r="A1829" s="37" t="s">
        <v>11174</v>
      </c>
      <c r="B1829" s="37" t="s">
        <v>11175</v>
      </c>
      <c r="C1829" s="37" t="s">
        <v>1861</v>
      </c>
      <c r="D1829" s="37" t="s">
        <v>11494</v>
      </c>
      <c r="E1829" s="37">
        <v>5.24</v>
      </c>
      <c r="F1829" s="37">
        <v>0.02</v>
      </c>
      <c r="G1829" s="37">
        <v>0</v>
      </c>
      <c r="H1829" s="37">
        <v>25.55</v>
      </c>
      <c r="I1829" s="37">
        <v>7.27</v>
      </c>
      <c r="J1829" s="37">
        <v>0</v>
      </c>
      <c r="K1829" s="37">
        <v>39.92</v>
      </c>
      <c r="L1829" s="37">
        <v>13.1</v>
      </c>
      <c r="M1829" s="37">
        <v>11.03</v>
      </c>
      <c r="N1829" s="37">
        <v>31.09</v>
      </c>
      <c r="O1829" s="37">
        <v>20.9</v>
      </c>
      <c r="P1829" s="37">
        <v>15.26</v>
      </c>
      <c r="Q1829">
        <f t="shared" si="84"/>
        <v>30.79</v>
      </c>
      <c r="R1829">
        <f t="shared" si="85"/>
        <v>76.25</v>
      </c>
      <c r="S1829" t="str">
        <f>VLOOKUP(C1829*1,effectif!A:BA,53,0)</f>
        <v>071526</v>
      </c>
      <c r="T1829">
        <f t="shared" si="86"/>
        <v>71526</v>
      </c>
    </row>
    <row r="1830" spans="1:20" x14ac:dyDescent="0.25">
      <c r="A1830" s="37" t="s">
        <v>11177</v>
      </c>
      <c r="B1830" s="37" t="s">
        <v>11178</v>
      </c>
      <c r="C1830" s="37" t="s">
        <v>11135</v>
      </c>
      <c r="D1830" s="37" t="s">
        <v>14045</v>
      </c>
      <c r="E1830" s="37"/>
      <c r="F1830" s="37"/>
      <c r="G1830" s="37"/>
      <c r="H1830" s="37"/>
      <c r="I1830" s="37"/>
      <c r="J1830" s="37"/>
      <c r="K1830" s="37"/>
      <c r="L1830" s="37"/>
      <c r="M1830" s="37"/>
      <c r="N1830" s="37"/>
      <c r="O1830" s="37"/>
      <c r="P1830" s="37"/>
      <c r="Q1830">
        <f t="shared" si="84"/>
        <v>0</v>
      </c>
      <c r="R1830">
        <f t="shared" si="85"/>
        <v>0</v>
      </c>
      <c r="S1830" t="str">
        <f>VLOOKUP(C1830*1,effectif!A:BA,53,0)</f>
        <v>071526</v>
      </c>
      <c r="T1830">
        <f t="shared" si="86"/>
        <v>306489</v>
      </c>
    </row>
    <row r="1831" spans="1:20" x14ac:dyDescent="0.25">
      <c r="A1831" s="37" t="s">
        <v>11177</v>
      </c>
      <c r="B1831" s="37" t="s">
        <v>11178</v>
      </c>
      <c r="C1831" s="37" t="s">
        <v>7712</v>
      </c>
      <c r="D1831" s="37" t="s">
        <v>11495</v>
      </c>
      <c r="E1831" s="37">
        <v>0</v>
      </c>
      <c r="F1831" s="37">
        <v>0</v>
      </c>
      <c r="G1831" s="37">
        <v>0</v>
      </c>
      <c r="H1831" s="37">
        <v>0</v>
      </c>
      <c r="I1831" s="37">
        <v>0</v>
      </c>
      <c r="J1831" s="37">
        <v>0</v>
      </c>
      <c r="K1831" s="37">
        <v>0</v>
      </c>
      <c r="L1831" s="37" t="s">
        <v>11181</v>
      </c>
      <c r="M1831" s="37">
        <v>0</v>
      </c>
      <c r="N1831" s="37">
        <v>8.85</v>
      </c>
      <c r="O1831" s="37" t="s">
        <v>11181</v>
      </c>
      <c r="P1831" s="37">
        <v>0</v>
      </c>
      <c r="Q1831">
        <f t="shared" si="84"/>
        <v>0</v>
      </c>
      <c r="R1831">
        <f t="shared" si="85"/>
        <v>8.85</v>
      </c>
      <c r="S1831" t="str">
        <f>VLOOKUP(C1831*1,effectif!A:BA,53,0)</f>
        <v>071526</v>
      </c>
      <c r="T1831">
        <f t="shared" si="86"/>
        <v>172993</v>
      </c>
    </row>
    <row r="1832" spans="1:20" x14ac:dyDescent="0.25">
      <c r="A1832" s="37" t="s">
        <v>11177</v>
      </c>
      <c r="B1832" s="37" t="s">
        <v>11178</v>
      </c>
      <c r="C1832" s="37" t="s">
        <v>4772</v>
      </c>
      <c r="D1832" s="37" t="s">
        <v>11505</v>
      </c>
      <c r="E1832" s="37">
        <v>7.15</v>
      </c>
      <c r="F1832" s="37">
        <v>0.61</v>
      </c>
      <c r="G1832" s="37">
        <v>0</v>
      </c>
      <c r="H1832" s="37">
        <v>7.52</v>
      </c>
      <c r="I1832" s="37">
        <v>0.32</v>
      </c>
      <c r="J1832" s="37">
        <v>0</v>
      </c>
      <c r="K1832" s="37">
        <v>19.57</v>
      </c>
      <c r="L1832" s="37">
        <v>0.52</v>
      </c>
      <c r="M1832" s="37">
        <v>0</v>
      </c>
      <c r="N1832" s="37">
        <v>18.96</v>
      </c>
      <c r="O1832" s="37">
        <v>0.04</v>
      </c>
      <c r="P1832" s="37">
        <v>0</v>
      </c>
      <c r="Q1832">
        <f t="shared" si="84"/>
        <v>14.67</v>
      </c>
      <c r="R1832">
        <f t="shared" si="85"/>
        <v>45.68</v>
      </c>
      <c r="S1832" t="str">
        <f>VLOOKUP(C1832*1,effectif!A:BA,53,0)</f>
        <v>071526</v>
      </c>
      <c r="T1832">
        <f t="shared" si="86"/>
        <v>304312</v>
      </c>
    </row>
    <row r="1833" spans="1:20" x14ac:dyDescent="0.25">
      <c r="A1833" s="37" t="s">
        <v>11177</v>
      </c>
      <c r="B1833" s="37" t="s">
        <v>11178</v>
      </c>
      <c r="C1833" s="37" t="s">
        <v>2936</v>
      </c>
      <c r="D1833" s="37" t="s">
        <v>11496</v>
      </c>
      <c r="E1833" s="37">
        <v>1.36</v>
      </c>
      <c r="F1833" s="37">
        <v>0</v>
      </c>
      <c r="G1833" s="37">
        <v>0</v>
      </c>
      <c r="H1833" s="37">
        <v>1.26</v>
      </c>
      <c r="I1833" s="37">
        <v>0</v>
      </c>
      <c r="J1833" s="37">
        <v>0</v>
      </c>
      <c r="K1833" s="37">
        <v>4.87</v>
      </c>
      <c r="L1833" s="37">
        <v>16.21</v>
      </c>
      <c r="M1833" s="37">
        <v>0</v>
      </c>
      <c r="N1833" s="37">
        <v>18.25</v>
      </c>
      <c r="O1833" s="37">
        <v>0</v>
      </c>
      <c r="P1833" s="37">
        <v>0</v>
      </c>
      <c r="Q1833">
        <f t="shared" si="84"/>
        <v>2.62</v>
      </c>
      <c r="R1833">
        <f t="shared" si="85"/>
        <v>24.48</v>
      </c>
      <c r="S1833" t="str">
        <f>VLOOKUP(C1833*1,effectif!A:BA,53,0)</f>
        <v>071526</v>
      </c>
      <c r="T1833">
        <f t="shared" si="86"/>
        <v>304215</v>
      </c>
    </row>
    <row r="1834" spans="1:20" x14ac:dyDescent="0.25">
      <c r="A1834" s="37" t="s">
        <v>11177</v>
      </c>
      <c r="B1834" s="37" t="s">
        <v>11178</v>
      </c>
      <c r="C1834" s="37" t="s">
        <v>14046</v>
      </c>
      <c r="D1834" s="37" t="s">
        <v>11506</v>
      </c>
      <c r="E1834" s="37">
        <v>7.71</v>
      </c>
      <c r="F1834" s="37">
        <v>0.41</v>
      </c>
      <c r="G1834" s="37">
        <v>0</v>
      </c>
      <c r="H1834" s="37">
        <v>12.12</v>
      </c>
      <c r="I1834" s="37">
        <v>0</v>
      </c>
      <c r="J1834" s="37">
        <v>0</v>
      </c>
      <c r="K1834" s="37">
        <v>19.46</v>
      </c>
      <c r="L1834" s="37">
        <v>1.29</v>
      </c>
      <c r="M1834" s="37">
        <v>0</v>
      </c>
      <c r="N1834" s="37">
        <v>18.649999999999999</v>
      </c>
      <c r="O1834" s="37">
        <v>3.81</v>
      </c>
      <c r="P1834" s="37">
        <v>0</v>
      </c>
      <c r="Q1834">
        <f t="shared" si="84"/>
        <v>19.829999999999998</v>
      </c>
      <c r="R1834">
        <f t="shared" si="85"/>
        <v>45.82</v>
      </c>
      <c r="S1834" t="e">
        <f>VLOOKUP(C1834*1,effectif!A:BA,53,0)</f>
        <v>#N/A</v>
      </c>
      <c r="T1834">
        <f t="shared" si="86"/>
        <v>305087</v>
      </c>
    </row>
    <row r="1835" spans="1:20" x14ac:dyDescent="0.25">
      <c r="A1835" s="37" t="s">
        <v>11177</v>
      </c>
      <c r="B1835" s="37" t="s">
        <v>11178</v>
      </c>
      <c r="C1835" s="37" t="s">
        <v>7841</v>
      </c>
      <c r="D1835" s="37" t="s">
        <v>11497</v>
      </c>
      <c r="E1835" s="37"/>
      <c r="F1835" s="37"/>
      <c r="G1835" s="37"/>
      <c r="H1835" s="37"/>
      <c r="I1835" s="37"/>
      <c r="J1835" s="37"/>
      <c r="K1835" s="37"/>
      <c r="L1835" s="37"/>
      <c r="M1835" s="37"/>
      <c r="N1835" s="37"/>
      <c r="O1835" s="37"/>
      <c r="P1835" s="37"/>
      <c r="Q1835">
        <f t="shared" si="84"/>
        <v>0</v>
      </c>
      <c r="R1835">
        <f t="shared" si="85"/>
        <v>0</v>
      </c>
      <c r="S1835" t="str">
        <f>VLOOKUP(C1835*1,effectif!A:BA,53,0)</f>
        <v>071526</v>
      </c>
      <c r="T1835">
        <f t="shared" si="86"/>
        <v>306138</v>
      </c>
    </row>
    <row r="1836" spans="1:20" x14ac:dyDescent="0.25">
      <c r="A1836" s="37" t="s">
        <v>11177</v>
      </c>
      <c r="B1836" s="37" t="s">
        <v>11178</v>
      </c>
      <c r="C1836" s="37" t="s">
        <v>7429</v>
      </c>
      <c r="D1836" s="37" t="s">
        <v>11498</v>
      </c>
      <c r="E1836" s="37">
        <v>0</v>
      </c>
      <c r="F1836" s="37">
        <v>0</v>
      </c>
      <c r="G1836" s="37">
        <v>0</v>
      </c>
      <c r="H1836" s="37">
        <v>26.51</v>
      </c>
      <c r="I1836" s="37">
        <v>0</v>
      </c>
      <c r="J1836" s="37">
        <v>0</v>
      </c>
      <c r="K1836" s="37">
        <v>32.74</v>
      </c>
      <c r="L1836" s="37">
        <v>0</v>
      </c>
      <c r="M1836" s="37">
        <v>22.79</v>
      </c>
      <c r="N1836" s="37">
        <v>22.58</v>
      </c>
      <c r="O1836" s="37">
        <v>0</v>
      </c>
      <c r="P1836" s="37">
        <v>0</v>
      </c>
      <c r="Q1836">
        <f t="shared" si="84"/>
        <v>26.51</v>
      </c>
      <c r="R1836">
        <f t="shared" si="85"/>
        <v>55.32</v>
      </c>
      <c r="S1836" t="str">
        <f>VLOOKUP(C1836*1,effectif!A:BA,53,0)</f>
        <v>071526</v>
      </c>
      <c r="T1836">
        <f t="shared" si="86"/>
        <v>304355</v>
      </c>
    </row>
    <row r="1837" spans="1:20" x14ac:dyDescent="0.25">
      <c r="A1837" s="37" t="s">
        <v>11177</v>
      </c>
      <c r="B1837" s="37" t="s">
        <v>11178</v>
      </c>
      <c r="C1837" s="37" t="s">
        <v>9582</v>
      </c>
      <c r="D1837" s="37" t="s">
        <v>11507</v>
      </c>
      <c r="E1837" s="37"/>
      <c r="F1837" s="37"/>
      <c r="G1837" s="37"/>
      <c r="H1837" s="37"/>
      <c r="I1837" s="37"/>
      <c r="J1837" s="37"/>
      <c r="K1837" s="37"/>
      <c r="L1837" s="37"/>
      <c r="M1837" s="37"/>
      <c r="N1837" s="37"/>
      <c r="O1837" s="37"/>
      <c r="P1837" s="37"/>
      <c r="Q1837">
        <f t="shared" si="84"/>
        <v>0</v>
      </c>
      <c r="R1837">
        <f t="shared" si="85"/>
        <v>0</v>
      </c>
      <c r="S1837" t="str">
        <f>VLOOKUP(C1837*1,effectif!A:BA,53,0)</f>
        <v>071526</v>
      </c>
      <c r="T1837">
        <f t="shared" si="86"/>
        <v>305996</v>
      </c>
    </row>
    <row r="1838" spans="1:20" x14ac:dyDescent="0.25">
      <c r="A1838" s="37" t="s">
        <v>11177</v>
      </c>
      <c r="B1838" s="37" t="s">
        <v>11178</v>
      </c>
      <c r="C1838" s="37" t="s">
        <v>1858</v>
      </c>
      <c r="D1838" s="37" t="s">
        <v>11500</v>
      </c>
      <c r="E1838" s="37">
        <v>4.5199999999999996</v>
      </c>
      <c r="F1838" s="37">
        <v>0</v>
      </c>
      <c r="G1838" s="37">
        <v>0</v>
      </c>
      <c r="H1838" s="37">
        <v>6.67</v>
      </c>
      <c r="I1838" s="37">
        <v>0</v>
      </c>
      <c r="J1838" s="37">
        <v>0</v>
      </c>
      <c r="K1838" s="37">
        <v>34.65</v>
      </c>
      <c r="L1838" s="37">
        <v>0</v>
      </c>
      <c r="M1838" s="37">
        <v>0</v>
      </c>
      <c r="N1838" s="37">
        <v>30.33</v>
      </c>
      <c r="O1838" s="37">
        <v>0</v>
      </c>
      <c r="P1838" s="37">
        <v>0</v>
      </c>
      <c r="Q1838">
        <f t="shared" si="84"/>
        <v>11.19</v>
      </c>
      <c r="R1838">
        <f t="shared" si="85"/>
        <v>69.5</v>
      </c>
      <c r="S1838" t="str">
        <f>VLOOKUP(C1838*1,effectif!A:BA,53,0)</f>
        <v>071526</v>
      </c>
      <c r="T1838">
        <f t="shared" si="86"/>
        <v>304262</v>
      </c>
    </row>
    <row r="1839" spans="1:20" x14ac:dyDescent="0.25">
      <c r="A1839" s="37" t="s">
        <v>11177</v>
      </c>
      <c r="B1839" s="37" t="s">
        <v>11178</v>
      </c>
      <c r="C1839" s="37" t="s">
        <v>1594</v>
      </c>
      <c r="D1839" s="37" t="s">
        <v>11513</v>
      </c>
      <c r="E1839" s="37">
        <v>3.48</v>
      </c>
      <c r="F1839" s="37">
        <v>0.13</v>
      </c>
      <c r="G1839" s="37">
        <v>0</v>
      </c>
      <c r="H1839" s="37">
        <v>1.52</v>
      </c>
      <c r="I1839" s="37">
        <v>0.12</v>
      </c>
      <c r="J1839" s="37">
        <v>0</v>
      </c>
      <c r="K1839" s="37">
        <v>7.46</v>
      </c>
      <c r="L1839" s="37">
        <v>0</v>
      </c>
      <c r="M1839" s="37">
        <v>0</v>
      </c>
      <c r="N1839" s="37">
        <v>32.08</v>
      </c>
      <c r="O1839" s="37">
        <v>0</v>
      </c>
      <c r="P1839" s="37">
        <v>0</v>
      </c>
      <c r="Q1839">
        <f t="shared" si="84"/>
        <v>5</v>
      </c>
      <c r="R1839">
        <f t="shared" si="85"/>
        <v>43.019999999999996</v>
      </c>
      <c r="S1839" t="str">
        <f>VLOOKUP(C1839*1,effectif!A:BA,53,0)</f>
        <v>071526</v>
      </c>
      <c r="T1839">
        <f t="shared" si="86"/>
        <v>300725</v>
      </c>
    </row>
    <row r="1840" spans="1:20" x14ac:dyDescent="0.25">
      <c r="A1840" s="37" t="s">
        <v>11177</v>
      </c>
      <c r="B1840" s="37" t="s">
        <v>11178</v>
      </c>
      <c r="C1840" s="37" t="s">
        <v>3298</v>
      </c>
      <c r="D1840" s="37" t="s">
        <v>11502</v>
      </c>
      <c r="E1840" s="37">
        <v>0</v>
      </c>
      <c r="F1840" s="37">
        <v>0</v>
      </c>
      <c r="G1840" s="37">
        <v>0</v>
      </c>
      <c r="H1840" s="37">
        <v>0</v>
      </c>
      <c r="I1840" s="37" t="s">
        <v>11181</v>
      </c>
      <c r="J1840" s="37">
        <v>0</v>
      </c>
      <c r="K1840" s="37">
        <v>0</v>
      </c>
      <c r="L1840" s="37"/>
      <c r="M1840" s="37"/>
      <c r="N1840" s="37"/>
      <c r="O1840" s="37">
        <v>0</v>
      </c>
      <c r="P1840" s="37"/>
      <c r="Q1840">
        <f t="shared" si="84"/>
        <v>0</v>
      </c>
      <c r="R1840">
        <f t="shared" si="85"/>
        <v>0</v>
      </c>
      <c r="S1840" t="str">
        <f>VLOOKUP(C1840*1,effectif!A:BA,53,0)</f>
        <v>071526</v>
      </c>
      <c r="T1840">
        <f t="shared" si="86"/>
        <v>187033</v>
      </c>
    </row>
    <row r="1841" spans="1:20" x14ac:dyDescent="0.25">
      <c r="A1841" s="37" t="s">
        <v>11177</v>
      </c>
      <c r="B1841" s="37" t="s">
        <v>11178</v>
      </c>
      <c r="C1841" s="37" t="s">
        <v>10115</v>
      </c>
      <c r="D1841" s="37" t="s">
        <v>11189</v>
      </c>
      <c r="E1841" s="37"/>
      <c r="F1841" s="37"/>
      <c r="G1841" s="37"/>
      <c r="H1841" s="37"/>
      <c r="I1841" s="37"/>
      <c r="J1841" s="37"/>
      <c r="K1841" s="37"/>
      <c r="L1841" s="37"/>
      <c r="M1841" s="37"/>
      <c r="N1841" s="37"/>
      <c r="O1841" s="37"/>
      <c r="P1841" s="37"/>
      <c r="Q1841">
        <f t="shared" si="84"/>
        <v>0</v>
      </c>
      <c r="R1841">
        <f t="shared" si="85"/>
        <v>0</v>
      </c>
      <c r="S1841" t="str">
        <f>VLOOKUP(C1841*1,effectif!A:BA,53,0)</f>
        <v>071526</v>
      </c>
      <c r="T1841">
        <f t="shared" si="86"/>
        <v>97632</v>
      </c>
    </row>
    <row r="1842" spans="1:20" x14ac:dyDescent="0.25">
      <c r="A1842" s="37" t="s">
        <v>11177</v>
      </c>
      <c r="B1842" s="37" t="s">
        <v>11178</v>
      </c>
      <c r="C1842" s="37" t="s">
        <v>10111</v>
      </c>
      <c r="D1842" s="37" t="s">
        <v>11189</v>
      </c>
      <c r="E1842" s="37"/>
      <c r="F1842" s="37"/>
      <c r="G1842" s="37"/>
      <c r="H1842" s="37"/>
      <c r="I1842" s="37"/>
      <c r="J1842" s="37"/>
      <c r="K1842" s="37"/>
      <c r="L1842" s="37"/>
      <c r="M1842" s="37"/>
      <c r="N1842" s="37"/>
      <c r="O1842" s="37"/>
      <c r="P1842" s="37"/>
      <c r="Q1842">
        <f t="shared" si="84"/>
        <v>0</v>
      </c>
      <c r="R1842">
        <f t="shared" si="85"/>
        <v>0</v>
      </c>
      <c r="S1842" t="str">
        <f>VLOOKUP(C1842*1,effectif!A:BA,53,0)</f>
        <v>071526</v>
      </c>
      <c r="T1842">
        <f t="shared" si="86"/>
        <v>97662</v>
      </c>
    </row>
    <row r="1843" spans="1:20" x14ac:dyDescent="0.25">
      <c r="A1843" s="37" t="s">
        <v>11177</v>
      </c>
      <c r="B1843" s="37" t="s">
        <v>11178</v>
      </c>
      <c r="C1843" s="37" t="s">
        <v>10108</v>
      </c>
      <c r="D1843" s="37" t="s">
        <v>11189</v>
      </c>
      <c r="E1843" s="37"/>
      <c r="F1843" s="37"/>
      <c r="G1843" s="37"/>
      <c r="H1843" s="37"/>
      <c r="I1843" s="37"/>
      <c r="J1843" s="37"/>
      <c r="K1843" s="37"/>
      <c r="L1843" s="37"/>
      <c r="M1843" s="37"/>
      <c r="N1843" s="37"/>
      <c r="O1843" s="37"/>
      <c r="P1843" s="37"/>
      <c r="Q1843">
        <f t="shared" si="84"/>
        <v>0</v>
      </c>
      <c r="R1843">
        <f t="shared" si="85"/>
        <v>0</v>
      </c>
      <c r="S1843" t="str">
        <f>VLOOKUP(C1843*1,effectif!A:BA,53,0)</f>
        <v>071526</v>
      </c>
      <c r="T1843">
        <f t="shared" si="86"/>
        <v>97664</v>
      </c>
    </row>
    <row r="1844" spans="1:20" x14ac:dyDescent="0.25">
      <c r="A1844" s="37" t="s">
        <v>11177</v>
      </c>
      <c r="B1844" s="37" t="s">
        <v>11178</v>
      </c>
      <c r="C1844" s="37" t="s">
        <v>10099</v>
      </c>
      <c r="D1844" s="37" t="s">
        <v>11189</v>
      </c>
      <c r="E1844" s="37"/>
      <c r="F1844" s="37"/>
      <c r="G1844" s="37"/>
      <c r="H1844" s="37"/>
      <c r="I1844" s="37"/>
      <c r="J1844" s="37"/>
      <c r="K1844" s="37"/>
      <c r="L1844" s="37"/>
      <c r="M1844" s="37"/>
      <c r="N1844" s="37"/>
      <c r="O1844" s="37"/>
      <c r="P1844" s="37"/>
      <c r="Q1844">
        <f t="shared" si="84"/>
        <v>0</v>
      </c>
      <c r="R1844">
        <f t="shared" si="85"/>
        <v>0</v>
      </c>
      <c r="S1844" t="str">
        <f>VLOOKUP(C1844*1,effectif!A:BA,53,0)</f>
        <v>071526</v>
      </c>
      <c r="T1844">
        <f t="shared" si="86"/>
        <v>97681</v>
      </c>
    </row>
    <row r="1845" spans="1:20" x14ac:dyDescent="0.25">
      <c r="A1845" s="37" t="s">
        <v>11177</v>
      </c>
      <c r="B1845" s="37" t="s">
        <v>11178</v>
      </c>
      <c r="C1845" s="37" t="s">
        <v>10000</v>
      </c>
      <c r="D1845" s="37" t="s">
        <v>11189</v>
      </c>
      <c r="E1845" s="37"/>
      <c r="F1845" s="37"/>
      <c r="G1845" s="37"/>
      <c r="H1845" s="37"/>
      <c r="I1845" s="37"/>
      <c r="J1845" s="37"/>
      <c r="K1845" s="37"/>
      <c r="L1845" s="37"/>
      <c r="M1845" s="37"/>
      <c r="N1845" s="37"/>
      <c r="O1845" s="37"/>
      <c r="P1845" s="37"/>
      <c r="Q1845">
        <f t="shared" si="84"/>
        <v>0</v>
      </c>
      <c r="R1845">
        <f t="shared" si="85"/>
        <v>0</v>
      </c>
      <c r="S1845" t="str">
        <f>VLOOKUP(C1845*1,effectif!A:BA,53,0)</f>
        <v>071526</v>
      </c>
      <c r="T1845">
        <f t="shared" si="86"/>
        <v>97994</v>
      </c>
    </row>
    <row r="1846" spans="1:20" x14ac:dyDescent="0.25">
      <c r="A1846" s="37" t="s">
        <v>11177</v>
      </c>
      <c r="B1846" s="37" t="s">
        <v>11178</v>
      </c>
      <c r="C1846" s="37" t="s">
        <v>8490</v>
      </c>
      <c r="D1846" s="37" t="s">
        <v>11189</v>
      </c>
      <c r="E1846" s="37"/>
      <c r="F1846" s="37"/>
      <c r="G1846" s="37"/>
      <c r="H1846" s="37"/>
      <c r="I1846" s="37"/>
      <c r="J1846" s="37"/>
      <c r="K1846" s="37"/>
      <c r="L1846" s="37"/>
      <c r="M1846" s="37"/>
      <c r="N1846" s="37"/>
      <c r="O1846" s="37"/>
      <c r="P1846" s="37"/>
      <c r="Q1846">
        <f t="shared" si="84"/>
        <v>0</v>
      </c>
      <c r="R1846">
        <f t="shared" si="85"/>
        <v>0</v>
      </c>
      <c r="S1846" t="str">
        <f>VLOOKUP(C1846*1,effectif!A:BA,53,0)</f>
        <v>071526</v>
      </c>
      <c r="T1846">
        <f t="shared" si="86"/>
        <v>993433</v>
      </c>
    </row>
    <row r="1847" spans="1:20" x14ac:dyDescent="0.25">
      <c r="A1847" s="37" t="s">
        <v>11177</v>
      </c>
      <c r="B1847" s="37" t="s">
        <v>11178</v>
      </c>
      <c r="C1847" s="37" t="s">
        <v>8477</v>
      </c>
      <c r="D1847" s="37" t="s">
        <v>11189</v>
      </c>
      <c r="E1847" s="37"/>
      <c r="F1847" s="37"/>
      <c r="G1847" s="37"/>
      <c r="H1847" s="37"/>
      <c r="I1847" s="37"/>
      <c r="J1847" s="37"/>
      <c r="K1847" s="37"/>
      <c r="L1847" s="37"/>
      <c r="M1847" s="37"/>
      <c r="N1847" s="37"/>
      <c r="O1847" s="37"/>
      <c r="P1847" s="37"/>
      <c r="Q1847">
        <f t="shared" si="84"/>
        <v>0</v>
      </c>
      <c r="R1847">
        <f t="shared" si="85"/>
        <v>0</v>
      </c>
      <c r="S1847" t="str">
        <f>VLOOKUP(C1847*1,effectif!A:BA,53,0)</f>
        <v>071526</v>
      </c>
      <c r="T1847">
        <f t="shared" si="86"/>
        <v>993441</v>
      </c>
    </row>
    <row r="1848" spans="1:20" x14ac:dyDescent="0.25">
      <c r="A1848" s="37" t="s">
        <v>11174</v>
      </c>
      <c r="B1848" s="37" t="s">
        <v>11175</v>
      </c>
      <c r="C1848" s="37" t="s">
        <v>1597</v>
      </c>
      <c r="D1848" s="37" t="s">
        <v>11503</v>
      </c>
      <c r="E1848" s="37">
        <v>5.33</v>
      </c>
      <c r="F1848" s="37">
        <v>0.45</v>
      </c>
      <c r="G1848" s="37">
        <v>3.47</v>
      </c>
      <c r="H1848" s="37">
        <v>8.4600000000000009</v>
      </c>
      <c r="I1848" s="37">
        <v>0.18</v>
      </c>
      <c r="J1848" s="37">
        <v>4.51</v>
      </c>
      <c r="K1848" s="37">
        <v>15.71</v>
      </c>
      <c r="L1848" s="37">
        <v>1.0900000000000001</v>
      </c>
      <c r="M1848" s="37">
        <v>2.5</v>
      </c>
      <c r="N1848" s="37">
        <v>19.97</v>
      </c>
      <c r="O1848" s="37">
        <v>4.12</v>
      </c>
      <c r="P1848" s="37">
        <v>5.47</v>
      </c>
      <c r="Q1848">
        <f t="shared" si="84"/>
        <v>13.790000000000001</v>
      </c>
      <c r="R1848">
        <f t="shared" si="85"/>
        <v>41.01</v>
      </c>
      <c r="S1848" t="str">
        <f>VLOOKUP(C1848*1,effectif!A:BA,53,0)</f>
        <v>071527</v>
      </c>
      <c r="T1848">
        <f t="shared" si="86"/>
        <v>188461</v>
      </c>
    </row>
    <row r="1849" spans="1:20" x14ac:dyDescent="0.25">
      <c r="A1849" s="37" t="s">
        <v>11177</v>
      </c>
      <c r="B1849" s="37" t="s">
        <v>11178</v>
      </c>
      <c r="C1849" s="37" t="s">
        <v>3642</v>
      </c>
      <c r="D1849" s="37" t="s">
        <v>11504</v>
      </c>
      <c r="E1849" s="37">
        <v>5.67</v>
      </c>
      <c r="F1849" s="37">
        <v>0</v>
      </c>
      <c r="G1849" s="37">
        <v>19.920000000000002</v>
      </c>
      <c r="H1849" s="37">
        <v>7.51</v>
      </c>
      <c r="I1849" s="37">
        <v>0</v>
      </c>
      <c r="J1849" s="37">
        <v>21.26</v>
      </c>
      <c r="K1849" s="37">
        <v>13.43</v>
      </c>
      <c r="L1849" s="37">
        <v>7.8</v>
      </c>
      <c r="M1849" s="37">
        <v>32.33</v>
      </c>
      <c r="N1849" s="37">
        <v>17.649999999999999</v>
      </c>
      <c r="O1849" s="37">
        <v>29.31</v>
      </c>
      <c r="P1849" s="37">
        <v>32.65</v>
      </c>
      <c r="Q1849">
        <f t="shared" si="84"/>
        <v>13.18</v>
      </c>
      <c r="R1849">
        <f t="shared" si="85"/>
        <v>36.75</v>
      </c>
      <c r="S1849" t="str">
        <f>VLOOKUP(C1849*1,effectif!A:BA,53,0)</f>
        <v>071527</v>
      </c>
      <c r="T1849">
        <f t="shared" si="86"/>
        <v>305136</v>
      </c>
    </row>
    <row r="1850" spans="1:20" x14ac:dyDescent="0.25">
      <c r="A1850" s="37" t="s">
        <v>11177</v>
      </c>
      <c r="B1850" s="37" t="s">
        <v>11178</v>
      </c>
      <c r="C1850" s="37" t="s">
        <v>14047</v>
      </c>
      <c r="D1850" s="37" t="s">
        <v>11508</v>
      </c>
      <c r="E1850" s="37"/>
      <c r="F1850" s="37"/>
      <c r="G1850" s="37"/>
      <c r="H1850" s="37"/>
      <c r="I1850" s="37"/>
      <c r="J1850" s="37"/>
      <c r="K1850" s="37"/>
      <c r="L1850" s="37"/>
      <c r="M1850" s="37"/>
      <c r="N1850" s="37"/>
      <c r="O1850" s="37"/>
      <c r="P1850" s="37"/>
      <c r="Q1850">
        <f t="shared" si="84"/>
        <v>0</v>
      </c>
      <c r="R1850">
        <f t="shared" si="85"/>
        <v>0</v>
      </c>
      <c r="S1850" t="e">
        <f>VLOOKUP(C1850*1,effectif!A:BA,53,0)</f>
        <v>#N/A</v>
      </c>
      <c r="T1850">
        <f t="shared" si="86"/>
        <v>303278</v>
      </c>
    </row>
    <row r="1851" spans="1:20" x14ac:dyDescent="0.25">
      <c r="A1851" s="37" t="s">
        <v>11177</v>
      </c>
      <c r="B1851" s="37" t="s">
        <v>11178</v>
      </c>
      <c r="C1851" s="37" t="s">
        <v>14048</v>
      </c>
      <c r="D1851" s="37" t="s">
        <v>11509</v>
      </c>
      <c r="E1851" s="37"/>
      <c r="F1851" s="37"/>
      <c r="G1851" s="37"/>
      <c r="H1851" s="37"/>
      <c r="I1851" s="37"/>
      <c r="J1851" s="37"/>
      <c r="K1851" s="37"/>
      <c r="L1851" s="37"/>
      <c r="M1851" s="37"/>
      <c r="N1851" s="37"/>
      <c r="O1851" s="37"/>
      <c r="P1851" s="37"/>
      <c r="Q1851">
        <f t="shared" si="84"/>
        <v>0</v>
      </c>
      <c r="R1851">
        <f t="shared" si="85"/>
        <v>0</v>
      </c>
      <c r="S1851" t="e">
        <f>VLOOKUP(C1851*1,effectif!A:BA,53,0)</f>
        <v>#N/A</v>
      </c>
      <c r="T1851">
        <f t="shared" si="86"/>
        <v>303279</v>
      </c>
    </row>
    <row r="1852" spans="1:20" x14ac:dyDescent="0.25">
      <c r="A1852" s="37" t="s">
        <v>11177</v>
      </c>
      <c r="B1852" s="37" t="s">
        <v>11178</v>
      </c>
      <c r="C1852" s="37" t="s">
        <v>5063</v>
      </c>
      <c r="D1852" s="37" t="s">
        <v>11499</v>
      </c>
      <c r="E1852" s="37">
        <v>7.19</v>
      </c>
      <c r="F1852" s="37">
        <v>0</v>
      </c>
      <c r="G1852" s="37">
        <v>0</v>
      </c>
      <c r="H1852" s="37">
        <v>7.88</v>
      </c>
      <c r="I1852" s="37">
        <v>0</v>
      </c>
      <c r="J1852" s="37">
        <v>0</v>
      </c>
      <c r="K1852" s="37">
        <v>12.02</v>
      </c>
      <c r="L1852" s="37">
        <v>0</v>
      </c>
      <c r="M1852" s="37">
        <v>7.55</v>
      </c>
      <c r="N1852" s="37">
        <v>10.84</v>
      </c>
      <c r="O1852" s="37">
        <v>4.83</v>
      </c>
      <c r="P1852" s="37">
        <v>8.39</v>
      </c>
      <c r="Q1852">
        <f t="shared" si="84"/>
        <v>15.07</v>
      </c>
      <c r="R1852">
        <f t="shared" si="85"/>
        <v>30.05</v>
      </c>
      <c r="S1852" t="str">
        <f>VLOOKUP(C1852*1,effectif!A:BA,53,0)</f>
        <v>071527</v>
      </c>
      <c r="T1852">
        <f t="shared" si="86"/>
        <v>304446</v>
      </c>
    </row>
    <row r="1853" spans="1:20" x14ac:dyDescent="0.25">
      <c r="A1853" s="37" t="s">
        <v>11177</v>
      </c>
      <c r="B1853" s="37" t="s">
        <v>11178</v>
      </c>
      <c r="C1853" s="37" t="s">
        <v>9407</v>
      </c>
      <c r="D1853" s="37" t="s">
        <v>11510</v>
      </c>
      <c r="E1853" s="37"/>
      <c r="F1853" s="37"/>
      <c r="G1853" s="37"/>
      <c r="H1853" s="37"/>
      <c r="I1853" s="37"/>
      <c r="J1853" s="37"/>
      <c r="K1853" s="37"/>
      <c r="L1853" s="37"/>
      <c r="M1853" s="37"/>
      <c r="N1853" s="37"/>
      <c r="O1853" s="37"/>
      <c r="P1853" s="37"/>
      <c r="Q1853">
        <f t="shared" si="84"/>
        <v>0</v>
      </c>
      <c r="R1853">
        <f t="shared" si="85"/>
        <v>0</v>
      </c>
      <c r="S1853" t="str">
        <f>VLOOKUP(C1853*1,effectif!A:BA,53,0)</f>
        <v>071527</v>
      </c>
      <c r="T1853">
        <f t="shared" si="86"/>
        <v>305800</v>
      </c>
    </row>
    <row r="1854" spans="1:20" x14ac:dyDescent="0.25">
      <c r="A1854" s="37" t="s">
        <v>11177</v>
      </c>
      <c r="B1854" s="37" t="s">
        <v>11178</v>
      </c>
      <c r="C1854" s="37" t="s">
        <v>4236</v>
      </c>
      <c r="D1854" s="37" t="s">
        <v>14049</v>
      </c>
      <c r="E1854" s="37"/>
      <c r="F1854" s="37"/>
      <c r="G1854" s="37"/>
      <c r="H1854" s="37"/>
      <c r="I1854" s="37"/>
      <c r="J1854" s="37"/>
      <c r="K1854" s="37"/>
      <c r="L1854" s="37"/>
      <c r="M1854" s="37"/>
      <c r="N1854" s="37"/>
      <c r="O1854" s="37"/>
      <c r="P1854" s="37"/>
      <c r="Q1854">
        <f t="shared" si="84"/>
        <v>0</v>
      </c>
      <c r="R1854">
        <f t="shared" si="85"/>
        <v>0</v>
      </c>
      <c r="S1854" t="str">
        <f>VLOOKUP(C1854*1,effectif!A:BA,53,0)</f>
        <v>071527</v>
      </c>
      <c r="T1854">
        <f t="shared" si="86"/>
        <v>306469</v>
      </c>
    </row>
    <row r="1855" spans="1:20" x14ac:dyDescent="0.25">
      <c r="A1855" s="37" t="s">
        <v>11177</v>
      </c>
      <c r="B1855" s="37" t="s">
        <v>11178</v>
      </c>
      <c r="C1855" s="37" t="s">
        <v>5825</v>
      </c>
      <c r="D1855" s="37" t="s">
        <v>11511</v>
      </c>
      <c r="E1855" s="37">
        <v>0</v>
      </c>
      <c r="F1855" s="37">
        <v>0</v>
      </c>
      <c r="G1855" s="37"/>
      <c r="H1855" s="37"/>
      <c r="I1855" s="37"/>
      <c r="J1855" s="37"/>
      <c r="K1855" s="37"/>
      <c r="L1855" s="37"/>
      <c r="M1855" s="37"/>
      <c r="N1855" s="37"/>
      <c r="O1855" s="37"/>
      <c r="P1855" s="37"/>
      <c r="Q1855">
        <f t="shared" si="84"/>
        <v>0</v>
      </c>
      <c r="R1855">
        <f t="shared" si="85"/>
        <v>0</v>
      </c>
      <c r="S1855" t="str">
        <f>VLOOKUP(C1855*1,effectif!A:BA,53,0)</f>
        <v>071527</v>
      </c>
      <c r="T1855">
        <f t="shared" si="86"/>
        <v>305769</v>
      </c>
    </row>
    <row r="1856" spans="1:20" x14ac:dyDescent="0.25">
      <c r="A1856" s="37" t="s">
        <v>11177</v>
      </c>
      <c r="B1856" s="37" t="s">
        <v>11178</v>
      </c>
      <c r="C1856" s="37" t="s">
        <v>3514</v>
      </c>
      <c r="D1856" s="37" t="s">
        <v>11501</v>
      </c>
      <c r="E1856" s="37">
        <v>6.58</v>
      </c>
      <c r="F1856" s="37">
        <v>0</v>
      </c>
      <c r="G1856" s="37">
        <v>0</v>
      </c>
      <c r="H1856" s="37">
        <v>2.4700000000000002</v>
      </c>
      <c r="I1856" s="37">
        <v>0</v>
      </c>
      <c r="J1856" s="37">
        <v>0</v>
      </c>
      <c r="K1856" s="37">
        <v>4.83</v>
      </c>
      <c r="L1856" s="37">
        <v>2.11</v>
      </c>
      <c r="M1856" s="37">
        <v>0</v>
      </c>
      <c r="N1856" s="37">
        <v>14.46</v>
      </c>
      <c r="O1856" s="37">
        <v>2.81</v>
      </c>
      <c r="P1856" s="37">
        <v>13.59</v>
      </c>
      <c r="Q1856">
        <f t="shared" si="84"/>
        <v>9.0500000000000007</v>
      </c>
      <c r="R1856">
        <f t="shared" si="85"/>
        <v>25.87</v>
      </c>
      <c r="S1856" t="str">
        <f>VLOOKUP(C1856*1,effectif!A:BA,53,0)</f>
        <v>071527</v>
      </c>
      <c r="T1856">
        <f t="shared" si="86"/>
        <v>189303</v>
      </c>
    </row>
    <row r="1857" spans="1:20" x14ac:dyDescent="0.25">
      <c r="A1857" s="37" t="s">
        <v>11177</v>
      </c>
      <c r="B1857" s="37" t="s">
        <v>11178</v>
      </c>
      <c r="C1857" s="37" t="s">
        <v>2506</v>
      </c>
      <c r="D1857" s="37" t="s">
        <v>11512</v>
      </c>
      <c r="E1857" s="37">
        <v>3.53</v>
      </c>
      <c r="F1857" s="37">
        <v>0</v>
      </c>
      <c r="G1857" s="37">
        <v>0</v>
      </c>
      <c r="H1857" s="37">
        <v>3.47</v>
      </c>
      <c r="I1857" s="37">
        <v>0</v>
      </c>
      <c r="J1857" s="37"/>
      <c r="K1857" s="37"/>
      <c r="L1857" s="37"/>
      <c r="M1857" s="37"/>
      <c r="N1857" s="37"/>
      <c r="O1857" s="37"/>
      <c r="P1857" s="37"/>
      <c r="Q1857">
        <f t="shared" si="84"/>
        <v>7</v>
      </c>
      <c r="R1857">
        <f t="shared" si="85"/>
        <v>3.53</v>
      </c>
      <c r="S1857" t="str">
        <f>VLOOKUP(C1857*1,effectif!A:BA,53,0)</f>
        <v>071527</v>
      </c>
      <c r="T1857">
        <f t="shared" si="86"/>
        <v>305531</v>
      </c>
    </row>
    <row r="1858" spans="1:20" x14ac:dyDescent="0.25">
      <c r="A1858" s="37" t="s">
        <v>11177</v>
      </c>
      <c r="B1858" s="37" t="s">
        <v>11178</v>
      </c>
      <c r="C1858" s="37" t="s">
        <v>7329</v>
      </c>
      <c r="D1858" s="37" t="s">
        <v>11514</v>
      </c>
      <c r="E1858" s="37">
        <v>3.08</v>
      </c>
      <c r="F1858" s="37">
        <v>0</v>
      </c>
      <c r="G1858" s="37">
        <v>0</v>
      </c>
      <c r="H1858" s="37">
        <v>0</v>
      </c>
      <c r="I1858" s="37">
        <v>0</v>
      </c>
      <c r="J1858" s="37">
        <v>0</v>
      </c>
      <c r="K1858" s="37"/>
      <c r="L1858" s="37"/>
      <c r="M1858" s="37"/>
      <c r="N1858" s="37"/>
      <c r="O1858" s="37"/>
      <c r="P1858" s="37"/>
      <c r="Q1858">
        <f t="shared" si="84"/>
        <v>3.08</v>
      </c>
      <c r="R1858">
        <f t="shared" si="85"/>
        <v>3.08</v>
      </c>
      <c r="S1858" t="str">
        <f>VLOOKUP(C1858*1,effectif!A:BA,53,0)</f>
        <v>071527</v>
      </c>
      <c r="T1858">
        <f t="shared" si="86"/>
        <v>305539</v>
      </c>
    </row>
    <row r="1859" spans="1:20" x14ac:dyDescent="0.25">
      <c r="A1859" s="37" t="s">
        <v>11177</v>
      </c>
      <c r="B1859" s="37" t="s">
        <v>11178</v>
      </c>
      <c r="C1859" s="37" t="s">
        <v>4286</v>
      </c>
      <c r="D1859" s="37" t="s">
        <v>11515</v>
      </c>
      <c r="E1859" s="37">
        <v>9.08</v>
      </c>
      <c r="F1859" s="37">
        <v>2.21</v>
      </c>
      <c r="G1859" s="37">
        <v>0</v>
      </c>
      <c r="H1859" s="37">
        <v>13.77</v>
      </c>
      <c r="I1859" s="37">
        <v>0</v>
      </c>
      <c r="J1859" s="37">
        <v>0</v>
      </c>
      <c r="K1859" s="37">
        <v>2.63</v>
      </c>
      <c r="L1859" s="37">
        <v>0</v>
      </c>
      <c r="M1859" s="37"/>
      <c r="N1859" s="37"/>
      <c r="O1859" s="37"/>
      <c r="P1859" s="37"/>
      <c r="Q1859">
        <f t="shared" ref="Q1859:Q1922" si="87">IFERROR(E1859+H1859,0)</f>
        <v>22.85</v>
      </c>
      <c r="R1859">
        <f t="shared" ref="R1859:R1922" si="88">IFERROR(E1859+K1859+N1859,0)</f>
        <v>11.71</v>
      </c>
      <c r="S1859" t="str">
        <f>VLOOKUP(C1859*1,effectif!A:BA,53,0)</f>
        <v>071527</v>
      </c>
      <c r="T1859">
        <f t="shared" ref="T1859:T1922" si="89">C1859*1</f>
        <v>305401</v>
      </c>
    </row>
    <row r="1860" spans="1:20" x14ac:dyDescent="0.25">
      <c r="A1860" s="37" t="s">
        <v>11177</v>
      </c>
      <c r="B1860" s="37" t="s">
        <v>11178</v>
      </c>
      <c r="C1860" s="37" t="s">
        <v>1610</v>
      </c>
      <c r="D1860" s="37" t="s">
        <v>14050</v>
      </c>
      <c r="E1860" s="37"/>
      <c r="F1860" s="37"/>
      <c r="G1860" s="37"/>
      <c r="H1860" s="37"/>
      <c r="I1860" s="37"/>
      <c r="J1860" s="37"/>
      <c r="K1860" s="37"/>
      <c r="L1860" s="37"/>
      <c r="M1860" s="37"/>
      <c r="N1860" s="37"/>
      <c r="O1860" s="37"/>
      <c r="P1860" s="37"/>
      <c r="Q1860">
        <f t="shared" si="87"/>
        <v>0</v>
      </c>
      <c r="R1860">
        <f t="shared" si="88"/>
        <v>0</v>
      </c>
      <c r="S1860" t="str">
        <f>VLOOKUP(C1860*1,effectif!A:BA,53,0)</f>
        <v>071527</v>
      </c>
      <c r="T1860">
        <f t="shared" si="89"/>
        <v>306441</v>
      </c>
    </row>
    <row r="1861" spans="1:20" x14ac:dyDescent="0.25">
      <c r="A1861" s="37" t="s">
        <v>11177</v>
      </c>
      <c r="B1861" s="37" t="s">
        <v>11178</v>
      </c>
      <c r="C1861" s="37" t="s">
        <v>10104</v>
      </c>
      <c r="D1861" s="37" t="s">
        <v>11189</v>
      </c>
      <c r="E1861" s="37"/>
      <c r="F1861" s="37"/>
      <c r="G1861" s="37"/>
      <c r="H1861" s="37"/>
      <c r="I1861" s="37"/>
      <c r="J1861" s="37"/>
      <c r="K1861" s="37"/>
      <c r="L1861" s="37"/>
      <c r="M1861" s="37"/>
      <c r="N1861" s="37"/>
      <c r="O1861" s="37"/>
      <c r="P1861" s="37"/>
      <c r="Q1861">
        <f t="shared" si="87"/>
        <v>0</v>
      </c>
      <c r="R1861">
        <f t="shared" si="88"/>
        <v>0</v>
      </c>
      <c r="S1861" t="str">
        <f>VLOOKUP(C1861*1,effectif!A:BA,53,0)</f>
        <v>071527</v>
      </c>
      <c r="T1861">
        <f t="shared" si="89"/>
        <v>97675</v>
      </c>
    </row>
    <row r="1862" spans="1:20" x14ac:dyDescent="0.25">
      <c r="A1862" s="37" t="s">
        <v>11177</v>
      </c>
      <c r="B1862" s="37" t="s">
        <v>11178</v>
      </c>
      <c r="C1862" s="37" t="s">
        <v>9230</v>
      </c>
      <c r="D1862" s="37" t="s">
        <v>11189</v>
      </c>
      <c r="E1862" s="37"/>
      <c r="F1862" s="37"/>
      <c r="G1862" s="37"/>
      <c r="H1862" s="37"/>
      <c r="I1862" s="37"/>
      <c r="J1862" s="37"/>
      <c r="K1862" s="37"/>
      <c r="L1862" s="37"/>
      <c r="M1862" s="37"/>
      <c r="N1862" s="37"/>
      <c r="O1862" s="37"/>
      <c r="P1862" s="37"/>
      <c r="Q1862">
        <f t="shared" si="87"/>
        <v>0</v>
      </c>
      <c r="R1862">
        <f t="shared" si="88"/>
        <v>0</v>
      </c>
      <c r="S1862" t="str">
        <f>VLOOKUP(C1862*1,effectif!A:BA,53,0)</f>
        <v>071527</v>
      </c>
      <c r="T1862">
        <f t="shared" si="89"/>
        <v>991695</v>
      </c>
    </row>
    <row r="1863" spans="1:20" x14ac:dyDescent="0.25">
      <c r="A1863" s="37" t="s">
        <v>11177</v>
      </c>
      <c r="B1863" s="37" t="s">
        <v>11178</v>
      </c>
      <c r="C1863" s="37" t="s">
        <v>9198</v>
      </c>
      <c r="D1863" s="37" t="s">
        <v>11189</v>
      </c>
      <c r="E1863" s="37"/>
      <c r="F1863" s="37"/>
      <c r="G1863" s="37"/>
      <c r="H1863" s="37"/>
      <c r="I1863" s="37"/>
      <c r="J1863" s="37"/>
      <c r="K1863" s="37"/>
      <c r="L1863" s="37"/>
      <c r="M1863" s="37"/>
      <c r="N1863" s="37"/>
      <c r="O1863" s="37"/>
      <c r="P1863" s="37"/>
      <c r="Q1863">
        <f t="shared" si="87"/>
        <v>0</v>
      </c>
      <c r="R1863">
        <f t="shared" si="88"/>
        <v>0</v>
      </c>
      <c r="S1863" t="str">
        <f>VLOOKUP(C1863*1,effectif!A:BA,53,0)</f>
        <v>071527</v>
      </c>
      <c r="T1863">
        <f t="shared" si="89"/>
        <v>991956</v>
      </c>
    </row>
    <row r="1864" spans="1:20" x14ac:dyDescent="0.25">
      <c r="A1864" s="37" t="s">
        <v>11177</v>
      </c>
      <c r="B1864" s="37" t="s">
        <v>11178</v>
      </c>
      <c r="C1864" s="37" t="s">
        <v>8816</v>
      </c>
      <c r="D1864" s="37" t="s">
        <v>11189</v>
      </c>
      <c r="E1864" s="37"/>
      <c r="F1864" s="37"/>
      <c r="G1864" s="37"/>
      <c r="H1864" s="37"/>
      <c r="I1864" s="37"/>
      <c r="J1864" s="37"/>
      <c r="K1864" s="37"/>
      <c r="L1864" s="37"/>
      <c r="M1864" s="37"/>
      <c r="N1864" s="37"/>
      <c r="O1864" s="37"/>
      <c r="P1864" s="37"/>
      <c r="Q1864">
        <f t="shared" si="87"/>
        <v>0</v>
      </c>
      <c r="R1864">
        <f t="shared" si="88"/>
        <v>0</v>
      </c>
      <c r="S1864" t="str">
        <f>VLOOKUP(C1864*1,effectif!A:BA,53,0)</f>
        <v>071527</v>
      </c>
      <c r="T1864">
        <f t="shared" si="89"/>
        <v>993041</v>
      </c>
    </row>
    <row r="1865" spans="1:20" x14ac:dyDescent="0.25">
      <c r="A1865" s="37" t="s">
        <v>11177</v>
      </c>
      <c r="B1865" s="37" t="s">
        <v>11178</v>
      </c>
      <c r="C1865" s="37" t="s">
        <v>9411</v>
      </c>
      <c r="D1865" s="37" t="s">
        <v>11189</v>
      </c>
      <c r="E1865" s="37"/>
      <c r="F1865" s="37"/>
      <c r="G1865" s="37"/>
      <c r="H1865" s="37"/>
      <c r="I1865" s="37"/>
      <c r="J1865" s="37"/>
      <c r="K1865" s="37"/>
      <c r="L1865" s="37"/>
      <c r="M1865" s="37"/>
      <c r="N1865" s="37"/>
      <c r="O1865" s="37"/>
      <c r="P1865" s="37"/>
      <c r="Q1865">
        <f t="shared" si="87"/>
        <v>0</v>
      </c>
      <c r="R1865">
        <f t="shared" si="88"/>
        <v>0</v>
      </c>
      <c r="S1865" t="str">
        <f>VLOOKUP(C1865*1,effectif!A:BA,53,0)</f>
        <v>071527</v>
      </c>
      <c r="T1865">
        <f t="shared" si="89"/>
        <v>990739</v>
      </c>
    </row>
    <row r="1866" spans="1:20" x14ac:dyDescent="0.25">
      <c r="A1866" s="37" t="s">
        <v>11177</v>
      </c>
      <c r="B1866" s="37" t="s">
        <v>11178</v>
      </c>
      <c r="C1866" s="37" t="s">
        <v>9404</v>
      </c>
      <c r="D1866" s="37" t="s">
        <v>11189</v>
      </c>
      <c r="E1866" s="37"/>
      <c r="F1866" s="37"/>
      <c r="G1866" s="37"/>
      <c r="H1866" s="37"/>
      <c r="I1866" s="37"/>
      <c r="J1866" s="37"/>
      <c r="K1866" s="37"/>
      <c r="L1866" s="37"/>
      <c r="M1866" s="37"/>
      <c r="N1866" s="37"/>
      <c r="O1866" s="37"/>
      <c r="P1866" s="37"/>
      <c r="Q1866">
        <f t="shared" si="87"/>
        <v>0</v>
      </c>
      <c r="R1866">
        <f t="shared" si="88"/>
        <v>0</v>
      </c>
      <c r="S1866" t="str">
        <f>VLOOKUP(C1866*1,effectif!A:BA,53,0)</f>
        <v>071527</v>
      </c>
      <c r="T1866">
        <f t="shared" si="89"/>
        <v>990743</v>
      </c>
    </row>
    <row r="1867" spans="1:20" x14ac:dyDescent="0.25">
      <c r="A1867" s="37" t="s">
        <v>11177</v>
      </c>
      <c r="B1867" s="37" t="s">
        <v>11178</v>
      </c>
      <c r="C1867" s="37" t="s">
        <v>8486</v>
      </c>
      <c r="D1867" s="37" t="s">
        <v>11189</v>
      </c>
      <c r="E1867" s="37"/>
      <c r="F1867" s="37"/>
      <c r="G1867" s="37"/>
      <c r="H1867" s="37"/>
      <c r="I1867" s="37"/>
      <c r="J1867" s="37"/>
      <c r="K1867" s="37"/>
      <c r="L1867" s="37"/>
      <c r="M1867" s="37"/>
      <c r="N1867" s="37"/>
      <c r="O1867" s="37"/>
      <c r="P1867" s="37"/>
      <c r="Q1867">
        <f t="shared" si="87"/>
        <v>0</v>
      </c>
      <c r="R1867">
        <f t="shared" si="88"/>
        <v>0</v>
      </c>
      <c r="S1867" t="str">
        <f>VLOOKUP(C1867*1,effectif!A:BA,53,0)</f>
        <v>071527</v>
      </c>
      <c r="T1867">
        <f t="shared" si="89"/>
        <v>993435</v>
      </c>
    </row>
    <row r="1868" spans="1:20" x14ac:dyDescent="0.25">
      <c r="A1868" s="37" t="s">
        <v>11177</v>
      </c>
      <c r="B1868" s="37" t="s">
        <v>11178</v>
      </c>
      <c r="C1868" s="37" t="s">
        <v>8483</v>
      </c>
      <c r="D1868" s="37" t="s">
        <v>11189</v>
      </c>
      <c r="E1868" s="37"/>
      <c r="F1868" s="37"/>
      <c r="G1868" s="37"/>
      <c r="H1868" s="37"/>
      <c r="I1868" s="37"/>
      <c r="J1868" s="37"/>
      <c r="K1868" s="37"/>
      <c r="L1868" s="37"/>
      <c r="M1868" s="37"/>
      <c r="N1868" s="37"/>
      <c r="O1868" s="37"/>
      <c r="P1868" s="37"/>
      <c r="Q1868">
        <f t="shared" si="87"/>
        <v>0</v>
      </c>
      <c r="R1868">
        <f t="shared" si="88"/>
        <v>0</v>
      </c>
      <c r="S1868" t="str">
        <f>VLOOKUP(C1868*1,effectif!A:BA,53,0)</f>
        <v>071527</v>
      </c>
      <c r="T1868">
        <f t="shared" si="89"/>
        <v>993437</v>
      </c>
    </row>
    <row r="1869" spans="1:20" x14ac:dyDescent="0.25">
      <c r="A1869" s="37" t="s">
        <v>11174</v>
      </c>
      <c r="B1869" s="37" t="s">
        <v>11175</v>
      </c>
      <c r="C1869" s="37" t="s">
        <v>1379</v>
      </c>
      <c r="D1869" s="37" t="s">
        <v>11516</v>
      </c>
      <c r="E1869" s="37">
        <v>6.48</v>
      </c>
      <c r="F1869" s="37">
        <v>1.4</v>
      </c>
      <c r="G1869" s="37">
        <v>2.2200000000000002</v>
      </c>
      <c r="H1869" s="37">
        <v>10.24</v>
      </c>
      <c r="I1869" s="37">
        <v>6.09</v>
      </c>
      <c r="J1869" s="37">
        <v>5.56</v>
      </c>
      <c r="K1869" s="37">
        <v>12.46</v>
      </c>
      <c r="L1869" s="37">
        <v>5.87</v>
      </c>
      <c r="M1869" s="37">
        <v>6.78</v>
      </c>
      <c r="N1869" s="37">
        <v>18.47</v>
      </c>
      <c r="O1869" s="37">
        <v>4.5599999999999996</v>
      </c>
      <c r="P1869" s="37">
        <v>2.94</v>
      </c>
      <c r="Q1869">
        <f t="shared" si="87"/>
        <v>16.72</v>
      </c>
      <c r="R1869">
        <f t="shared" si="88"/>
        <v>37.409999999999997</v>
      </c>
      <c r="S1869" t="str">
        <f>VLOOKUP(C1869*1,effectif!A:BA,53,0)</f>
        <v>700080</v>
      </c>
      <c r="T1869">
        <f t="shared" si="89"/>
        <v>305466</v>
      </c>
    </row>
    <row r="1870" spans="1:20" x14ac:dyDescent="0.25">
      <c r="A1870" s="37" t="s">
        <v>11177</v>
      </c>
      <c r="B1870" s="37" t="s">
        <v>11178</v>
      </c>
      <c r="C1870" s="37" t="s">
        <v>5010</v>
      </c>
      <c r="D1870" s="37" t="s">
        <v>11517</v>
      </c>
      <c r="E1870" s="37"/>
      <c r="F1870" s="37"/>
      <c r="G1870" s="37"/>
      <c r="H1870" s="37"/>
      <c r="I1870" s="37"/>
      <c r="J1870" s="37"/>
      <c r="K1870" s="37"/>
      <c r="L1870" s="37"/>
      <c r="M1870" s="37"/>
      <c r="N1870" s="37"/>
      <c r="O1870" s="37"/>
      <c r="P1870" s="37"/>
      <c r="Q1870">
        <f t="shared" si="87"/>
        <v>0</v>
      </c>
      <c r="R1870">
        <f t="shared" si="88"/>
        <v>0</v>
      </c>
      <c r="S1870" t="str">
        <f>VLOOKUP(C1870*1,effectif!A:BA,53,0)</f>
        <v>700080</v>
      </c>
      <c r="T1870">
        <f t="shared" si="89"/>
        <v>306323</v>
      </c>
    </row>
    <row r="1871" spans="1:20" x14ac:dyDescent="0.25">
      <c r="A1871" s="37" t="s">
        <v>11177</v>
      </c>
      <c r="B1871" s="37" t="s">
        <v>11178</v>
      </c>
      <c r="C1871" s="37" t="s">
        <v>1373</v>
      </c>
      <c r="D1871" s="37" t="s">
        <v>11518</v>
      </c>
      <c r="E1871" s="37">
        <v>1.9</v>
      </c>
      <c r="F1871" s="37">
        <v>0</v>
      </c>
      <c r="G1871" s="37"/>
      <c r="H1871" s="37"/>
      <c r="I1871" s="37"/>
      <c r="J1871" s="37"/>
      <c r="K1871" s="37"/>
      <c r="L1871" s="37"/>
      <c r="M1871" s="37"/>
      <c r="N1871" s="37"/>
      <c r="O1871" s="37"/>
      <c r="P1871" s="37"/>
      <c r="Q1871">
        <f t="shared" si="87"/>
        <v>1.9</v>
      </c>
      <c r="R1871">
        <f t="shared" si="88"/>
        <v>1.9</v>
      </c>
      <c r="S1871" t="str">
        <f>VLOOKUP(C1871*1,effectif!A:BA,53,0)</f>
        <v>700080</v>
      </c>
      <c r="T1871">
        <f t="shared" si="89"/>
        <v>305648</v>
      </c>
    </row>
    <row r="1872" spans="1:20" x14ac:dyDescent="0.25">
      <c r="A1872" s="37" t="s">
        <v>11177</v>
      </c>
      <c r="B1872" s="37" t="s">
        <v>11178</v>
      </c>
      <c r="C1872" s="37" t="s">
        <v>5665</v>
      </c>
      <c r="D1872" s="37" t="s">
        <v>11519</v>
      </c>
      <c r="E1872" s="37">
        <v>16.09</v>
      </c>
      <c r="F1872" s="37">
        <v>7.45</v>
      </c>
      <c r="G1872" s="37">
        <v>8.8000000000000007</v>
      </c>
      <c r="H1872" s="37">
        <v>14.88</v>
      </c>
      <c r="I1872" s="37">
        <v>0</v>
      </c>
      <c r="J1872" s="37">
        <v>21.15</v>
      </c>
      <c r="K1872" s="37">
        <v>12.53</v>
      </c>
      <c r="L1872" s="37">
        <v>2.09</v>
      </c>
      <c r="M1872" s="37">
        <v>15.6</v>
      </c>
      <c r="N1872" s="37">
        <v>16.54</v>
      </c>
      <c r="O1872" s="37">
        <v>0</v>
      </c>
      <c r="P1872" s="37">
        <v>11.34</v>
      </c>
      <c r="Q1872">
        <f t="shared" si="87"/>
        <v>30.97</v>
      </c>
      <c r="R1872">
        <f t="shared" si="88"/>
        <v>45.16</v>
      </c>
      <c r="S1872" t="str">
        <f>VLOOKUP(C1872*1,effectif!A:BA,53,0)</f>
        <v>700080</v>
      </c>
      <c r="T1872">
        <f t="shared" si="89"/>
        <v>304313</v>
      </c>
    </row>
    <row r="1873" spans="1:20" x14ac:dyDescent="0.25">
      <c r="A1873" s="37" t="s">
        <v>11177</v>
      </c>
      <c r="B1873" s="37" t="s">
        <v>11178</v>
      </c>
      <c r="C1873" s="37" t="s">
        <v>6807</v>
      </c>
      <c r="D1873" s="37" t="s">
        <v>11520</v>
      </c>
      <c r="E1873" s="37">
        <v>2.58</v>
      </c>
      <c r="F1873" s="37">
        <v>0</v>
      </c>
      <c r="G1873" s="37">
        <v>0</v>
      </c>
      <c r="H1873" s="37">
        <v>7.43</v>
      </c>
      <c r="I1873" s="37">
        <v>0</v>
      </c>
      <c r="J1873" s="37">
        <v>0</v>
      </c>
      <c r="K1873" s="37">
        <v>18.12</v>
      </c>
      <c r="L1873" s="37">
        <v>0</v>
      </c>
      <c r="M1873" s="37">
        <v>0</v>
      </c>
      <c r="N1873" s="37">
        <v>39.93</v>
      </c>
      <c r="O1873" s="37">
        <v>0</v>
      </c>
      <c r="P1873" s="37"/>
      <c r="Q1873">
        <f t="shared" si="87"/>
        <v>10.01</v>
      </c>
      <c r="R1873">
        <f t="shared" si="88"/>
        <v>60.63</v>
      </c>
      <c r="S1873" t="str">
        <f>VLOOKUP(C1873*1,effectif!A:BA,53,0)</f>
        <v>700080</v>
      </c>
      <c r="T1873">
        <f t="shared" si="89"/>
        <v>193536</v>
      </c>
    </row>
    <row r="1874" spans="1:20" x14ac:dyDescent="0.25">
      <c r="A1874" s="37" t="s">
        <v>11177</v>
      </c>
      <c r="B1874" s="37" t="s">
        <v>11178</v>
      </c>
      <c r="C1874" s="37" t="s">
        <v>7576</v>
      </c>
      <c r="D1874" s="37" t="s">
        <v>11521</v>
      </c>
      <c r="E1874" s="37">
        <v>0.79</v>
      </c>
      <c r="F1874" s="37">
        <v>1.1299999999999999</v>
      </c>
      <c r="G1874" s="37">
        <v>0.86</v>
      </c>
      <c r="H1874" s="37">
        <v>1.34</v>
      </c>
      <c r="I1874" s="37">
        <v>2.36</v>
      </c>
      <c r="J1874" s="37">
        <v>2.97</v>
      </c>
      <c r="K1874" s="37">
        <v>5.45</v>
      </c>
      <c r="L1874" s="37">
        <v>4.22</v>
      </c>
      <c r="M1874" s="37">
        <v>25.33</v>
      </c>
      <c r="N1874" s="37">
        <v>13.13</v>
      </c>
      <c r="O1874" s="37">
        <v>5.12</v>
      </c>
      <c r="P1874" s="37">
        <v>0</v>
      </c>
      <c r="Q1874">
        <f t="shared" si="87"/>
        <v>2.13</v>
      </c>
      <c r="R1874">
        <f t="shared" si="88"/>
        <v>19.37</v>
      </c>
      <c r="S1874" t="str">
        <f>VLOOKUP(C1874*1,effectif!A:BA,53,0)</f>
        <v>700080</v>
      </c>
      <c r="T1874">
        <f t="shared" si="89"/>
        <v>300895</v>
      </c>
    </row>
    <row r="1875" spans="1:20" x14ac:dyDescent="0.25">
      <c r="A1875" s="37" t="s">
        <v>11177</v>
      </c>
      <c r="B1875" s="37" t="s">
        <v>11178</v>
      </c>
      <c r="C1875" s="37" t="s">
        <v>8684</v>
      </c>
      <c r="D1875" s="37" t="s">
        <v>11522</v>
      </c>
      <c r="E1875" s="37">
        <v>6.73</v>
      </c>
      <c r="F1875" s="37">
        <v>0</v>
      </c>
      <c r="G1875" s="37">
        <v>3.16</v>
      </c>
      <c r="H1875" s="37">
        <v>11.04</v>
      </c>
      <c r="I1875" s="37">
        <v>0</v>
      </c>
      <c r="J1875" s="37">
        <v>7.77</v>
      </c>
      <c r="K1875" s="37">
        <v>6.24</v>
      </c>
      <c r="L1875" s="37">
        <v>0</v>
      </c>
      <c r="M1875" s="37">
        <v>0</v>
      </c>
      <c r="N1875" s="37">
        <v>11.82</v>
      </c>
      <c r="O1875" s="37">
        <v>14.13</v>
      </c>
      <c r="P1875" s="37">
        <v>0</v>
      </c>
      <c r="Q1875">
        <f t="shared" si="87"/>
        <v>17.77</v>
      </c>
      <c r="R1875">
        <f t="shared" si="88"/>
        <v>24.79</v>
      </c>
      <c r="S1875" t="str">
        <f>VLOOKUP(C1875*1,effectif!A:BA,53,0)</f>
        <v>700080</v>
      </c>
      <c r="T1875">
        <f t="shared" si="89"/>
        <v>304311</v>
      </c>
    </row>
    <row r="1876" spans="1:20" x14ac:dyDescent="0.25">
      <c r="A1876" s="37" t="s">
        <v>11177</v>
      </c>
      <c r="B1876" s="37" t="s">
        <v>11178</v>
      </c>
      <c r="C1876" s="37" t="s">
        <v>7368</v>
      </c>
      <c r="D1876" s="37" t="s">
        <v>11523</v>
      </c>
      <c r="E1876" s="37"/>
      <c r="F1876" s="37"/>
      <c r="G1876" s="37"/>
      <c r="H1876" s="37"/>
      <c r="I1876" s="37"/>
      <c r="J1876" s="37"/>
      <c r="K1876" s="37"/>
      <c r="L1876" s="37"/>
      <c r="M1876" s="37"/>
      <c r="N1876" s="37"/>
      <c r="O1876" s="37"/>
      <c r="P1876" s="37"/>
      <c r="Q1876">
        <f t="shared" si="87"/>
        <v>0</v>
      </c>
      <c r="R1876">
        <f t="shared" si="88"/>
        <v>0</v>
      </c>
      <c r="S1876" t="str">
        <f>VLOOKUP(C1876*1,effectif!A:BA,53,0)</f>
        <v>700080</v>
      </c>
      <c r="T1876">
        <f t="shared" si="89"/>
        <v>306329</v>
      </c>
    </row>
    <row r="1877" spans="1:20" x14ac:dyDescent="0.25">
      <c r="A1877" s="37" t="s">
        <v>11177</v>
      </c>
      <c r="B1877" s="37" t="s">
        <v>11178</v>
      </c>
      <c r="C1877" s="37" t="s">
        <v>10436</v>
      </c>
      <c r="D1877" s="37" t="s">
        <v>11189</v>
      </c>
      <c r="E1877" s="37"/>
      <c r="F1877" s="37"/>
      <c r="G1877" s="37"/>
      <c r="H1877" s="37"/>
      <c r="I1877" s="37"/>
      <c r="J1877" s="37"/>
      <c r="K1877" s="37"/>
      <c r="L1877" s="37"/>
      <c r="M1877" s="37"/>
      <c r="N1877" s="37"/>
      <c r="O1877" s="37"/>
      <c r="P1877" s="37"/>
      <c r="Q1877">
        <f t="shared" si="87"/>
        <v>0</v>
      </c>
      <c r="R1877">
        <f t="shared" si="88"/>
        <v>0</v>
      </c>
      <c r="S1877" t="str">
        <f>VLOOKUP(C1877*1,effectif!A:BA,53,0)</f>
        <v>700080</v>
      </c>
      <c r="T1877">
        <f t="shared" si="89"/>
        <v>96668</v>
      </c>
    </row>
    <row r="1878" spans="1:20" x14ac:dyDescent="0.25">
      <c r="A1878" s="37" t="s">
        <v>11177</v>
      </c>
      <c r="B1878" s="37" t="s">
        <v>11178</v>
      </c>
      <c r="C1878" s="37" t="s">
        <v>10434</v>
      </c>
      <c r="D1878" s="37" t="s">
        <v>11189</v>
      </c>
      <c r="E1878" s="37"/>
      <c r="F1878" s="37"/>
      <c r="G1878" s="37"/>
      <c r="H1878" s="37"/>
      <c r="I1878" s="37"/>
      <c r="J1878" s="37"/>
      <c r="K1878" s="37"/>
      <c r="L1878" s="37"/>
      <c r="M1878" s="37"/>
      <c r="N1878" s="37"/>
      <c r="O1878" s="37"/>
      <c r="P1878" s="37"/>
      <c r="Q1878">
        <f t="shared" si="87"/>
        <v>0</v>
      </c>
      <c r="R1878">
        <f t="shared" si="88"/>
        <v>0</v>
      </c>
      <c r="S1878" t="str">
        <f>VLOOKUP(C1878*1,effectif!A:BA,53,0)</f>
        <v>700080</v>
      </c>
      <c r="T1878">
        <f t="shared" si="89"/>
        <v>96673</v>
      </c>
    </row>
    <row r="1879" spans="1:20" x14ac:dyDescent="0.25">
      <c r="A1879" s="37" t="s">
        <v>11177</v>
      </c>
      <c r="B1879" s="37" t="s">
        <v>11178</v>
      </c>
      <c r="C1879" s="37" t="s">
        <v>5133</v>
      </c>
      <c r="D1879" s="37" t="s">
        <v>11189</v>
      </c>
      <c r="E1879" s="37"/>
      <c r="F1879" s="37"/>
      <c r="G1879" s="37"/>
      <c r="H1879" s="37"/>
      <c r="I1879" s="37"/>
      <c r="J1879" s="37"/>
      <c r="K1879" s="37"/>
      <c r="L1879" s="37"/>
      <c r="M1879" s="37"/>
      <c r="N1879" s="37"/>
      <c r="O1879" s="37"/>
      <c r="P1879" s="37"/>
      <c r="Q1879">
        <f t="shared" si="87"/>
        <v>0</v>
      </c>
      <c r="R1879">
        <f t="shared" si="88"/>
        <v>0</v>
      </c>
      <c r="S1879" t="str">
        <f>VLOOKUP(C1879*1,effectif!A:BA,53,0)</f>
        <v>700080</v>
      </c>
      <c r="T1879">
        <f t="shared" si="89"/>
        <v>98468</v>
      </c>
    </row>
    <row r="1880" spans="1:20" x14ac:dyDescent="0.25">
      <c r="A1880" s="37" t="s">
        <v>11177</v>
      </c>
      <c r="B1880" s="37" t="s">
        <v>11178</v>
      </c>
      <c r="C1880" s="37" t="s">
        <v>2512</v>
      </c>
      <c r="D1880" s="37" t="s">
        <v>11189</v>
      </c>
      <c r="E1880" s="37"/>
      <c r="F1880" s="37"/>
      <c r="G1880" s="37"/>
      <c r="H1880" s="37"/>
      <c r="I1880" s="37"/>
      <c r="J1880" s="37"/>
      <c r="K1880" s="37"/>
      <c r="L1880" s="37"/>
      <c r="M1880" s="37"/>
      <c r="N1880" s="37"/>
      <c r="O1880" s="37"/>
      <c r="P1880" s="37"/>
      <c r="Q1880">
        <f t="shared" si="87"/>
        <v>0</v>
      </c>
      <c r="R1880">
        <f t="shared" si="88"/>
        <v>0</v>
      </c>
      <c r="S1880" t="str">
        <f>VLOOKUP(C1880*1,effectif!A:BA,53,0)</f>
        <v>700080</v>
      </c>
      <c r="T1880">
        <f t="shared" si="89"/>
        <v>98660</v>
      </c>
    </row>
    <row r="1881" spans="1:20" x14ac:dyDescent="0.25">
      <c r="A1881" s="37" t="s">
        <v>11177</v>
      </c>
      <c r="B1881" s="37" t="s">
        <v>11178</v>
      </c>
      <c r="C1881" s="37" t="s">
        <v>9821</v>
      </c>
      <c r="D1881" s="37" t="s">
        <v>11189</v>
      </c>
      <c r="E1881" s="37"/>
      <c r="F1881" s="37"/>
      <c r="G1881" s="37"/>
      <c r="H1881" s="37"/>
      <c r="I1881" s="37"/>
      <c r="J1881" s="37"/>
      <c r="K1881" s="37"/>
      <c r="L1881" s="37"/>
      <c r="M1881" s="37"/>
      <c r="N1881" s="37"/>
      <c r="O1881" s="37"/>
      <c r="P1881" s="37"/>
      <c r="Q1881">
        <f t="shared" si="87"/>
        <v>0</v>
      </c>
      <c r="R1881">
        <f t="shared" si="88"/>
        <v>0</v>
      </c>
      <c r="S1881" t="str">
        <f>VLOOKUP(C1881*1,effectif!A:BA,53,0)</f>
        <v>700080</v>
      </c>
      <c r="T1881">
        <f t="shared" si="89"/>
        <v>98751</v>
      </c>
    </row>
    <row r="1882" spans="1:20" x14ac:dyDescent="0.25">
      <c r="A1882" s="37" t="s">
        <v>11177</v>
      </c>
      <c r="B1882" s="37" t="s">
        <v>11178</v>
      </c>
      <c r="C1882" s="37" t="s">
        <v>8698</v>
      </c>
      <c r="D1882" s="37" t="s">
        <v>11189</v>
      </c>
      <c r="E1882" s="37"/>
      <c r="F1882" s="37"/>
      <c r="G1882" s="37"/>
      <c r="H1882" s="37"/>
      <c r="I1882" s="37"/>
      <c r="J1882" s="37"/>
      <c r="K1882" s="37"/>
      <c r="L1882" s="37"/>
      <c r="M1882" s="37"/>
      <c r="N1882" s="37"/>
      <c r="O1882" s="37"/>
      <c r="P1882" s="37"/>
      <c r="Q1882">
        <f t="shared" si="87"/>
        <v>0</v>
      </c>
      <c r="R1882">
        <f t="shared" si="88"/>
        <v>0</v>
      </c>
      <c r="S1882" t="str">
        <f>VLOOKUP(C1882*1,effectif!A:BA,53,0)</f>
        <v>700080</v>
      </c>
      <c r="T1882">
        <f t="shared" si="89"/>
        <v>993285</v>
      </c>
    </row>
    <row r="1883" spans="1:20" x14ac:dyDescent="0.25">
      <c r="A1883" s="37" t="s">
        <v>11177</v>
      </c>
      <c r="B1883" s="37" t="s">
        <v>11178</v>
      </c>
      <c r="C1883" s="37" t="s">
        <v>8695</v>
      </c>
      <c r="D1883" s="37" t="s">
        <v>11189</v>
      </c>
      <c r="E1883" s="37"/>
      <c r="F1883" s="37"/>
      <c r="G1883" s="37"/>
      <c r="H1883" s="37"/>
      <c r="I1883" s="37"/>
      <c r="J1883" s="37"/>
      <c r="K1883" s="37"/>
      <c r="L1883" s="37"/>
      <c r="M1883" s="37"/>
      <c r="N1883" s="37"/>
      <c r="O1883" s="37"/>
      <c r="P1883" s="37"/>
      <c r="Q1883">
        <f t="shared" si="87"/>
        <v>0</v>
      </c>
      <c r="R1883">
        <f t="shared" si="88"/>
        <v>0</v>
      </c>
      <c r="S1883" t="str">
        <f>VLOOKUP(C1883*1,effectif!A:BA,53,0)</f>
        <v>700080</v>
      </c>
      <c r="T1883">
        <f t="shared" si="89"/>
        <v>993286</v>
      </c>
    </row>
    <row r="1884" spans="1:20" x14ac:dyDescent="0.25">
      <c r="A1884" s="37" t="s">
        <v>11177</v>
      </c>
      <c r="B1884" s="37" t="s">
        <v>11178</v>
      </c>
      <c r="C1884" s="37" t="s">
        <v>8692</v>
      </c>
      <c r="D1884" s="37" t="s">
        <v>11189</v>
      </c>
      <c r="E1884" s="37"/>
      <c r="F1884" s="37"/>
      <c r="G1884" s="37"/>
      <c r="H1884" s="37"/>
      <c r="I1884" s="37"/>
      <c r="J1884" s="37"/>
      <c r="K1884" s="37"/>
      <c r="L1884" s="37"/>
      <c r="M1884" s="37"/>
      <c r="N1884" s="37"/>
      <c r="O1884" s="37"/>
      <c r="P1884" s="37"/>
      <c r="Q1884">
        <f t="shared" si="87"/>
        <v>0</v>
      </c>
      <c r="R1884">
        <f t="shared" si="88"/>
        <v>0</v>
      </c>
      <c r="S1884" t="str">
        <f>VLOOKUP(C1884*1,effectif!A:BA,53,0)</f>
        <v>700080</v>
      </c>
      <c r="T1884">
        <f t="shared" si="89"/>
        <v>993287</v>
      </c>
    </row>
    <row r="1885" spans="1:20" x14ac:dyDescent="0.25">
      <c r="A1885" s="37" t="s">
        <v>11177</v>
      </c>
      <c r="B1885" s="37" t="s">
        <v>11178</v>
      </c>
      <c r="C1885" s="37" t="s">
        <v>8690</v>
      </c>
      <c r="D1885" s="37" t="s">
        <v>11189</v>
      </c>
      <c r="E1885" s="37"/>
      <c r="F1885" s="37"/>
      <c r="G1885" s="37"/>
      <c r="H1885" s="37"/>
      <c r="I1885" s="37"/>
      <c r="J1885" s="37"/>
      <c r="K1885" s="37"/>
      <c r="L1885" s="37"/>
      <c r="M1885" s="37"/>
      <c r="N1885" s="37"/>
      <c r="O1885" s="37"/>
      <c r="P1885" s="37"/>
      <c r="Q1885">
        <f t="shared" si="87"/>
        <v>0</v>
      </c>
      <c r="R1885">
        <f t="shared" si="88"/>
        <v>0</v>
      </c>
      <c r="S1885" t="str">
        <f>VLOOKUP(C1885*1,effectif!A:BA,53,0)</f>
        <v>700080</v>
      </c>
      <c r="T1885">
        <f t="shared" si="89"/>
        <v>993288</v>
      </c>
    </row>
    <row r="1886" spans="1:20" x14ac:dyDescent="0.25">
      <c r="A1886" s="37" t="s">
        <v>11177</v>
      </c>
      <c r="B1886" s="37" t="s">
        <v>11178</v>
      </c>
      <c r="C1886" s="37" t="s">
        <v>8687</v>
      </c>
      <c r="D1886" s="37" t="s">
        <v>11189</v>
      </c>
      <c r="E1886" s="37"/>
      <c r="F1886" s="37"/>
      <c r="G1886" s="37"/>
      <c r="H1886" s="37"/>
      <c r="I1886" s="37"/>
      <c r="J1886" s="37"/>
      <c r="K1886" s="37"/>
      <c r="L1886" s="37"/>
      <c r="M1886" s="37"/>
      <c r="N1886" s="37"/>
      <c r="O1886" s="37"/>
      <c r="P1886" s="37"/>
      <c r="Q1886">
        <f t="shared" si="87"/>
        <v>0</v>
      </c>
      <c r="R1886">
        <f t="shared" si="88"/>
        <v>0</v>
      </c>
      <c r="S1886" t="str">
        <f>VLOOKUP(C1886*1,effectif!A:BA,53,0)</f>
        <v>700080</v>
      </c>
      <c r="T1886">
        <f t="shared" si="89"/>
        <v>993290</v>
      </c>
    </row>
    <row r="1887" spans="1:20" x14ac:dyDescent="0.25">
      <c r="A1887" s="37" t="s">
        <v>11219</v>
      </c>
      <c r="B1887" s="37" t="s">
        <v>11220</v>
      </c>
      <c r="C1887" s="37" t="s">
        <v>5758</v>
      </c>
      <c r="D1887" s="37" t="s">
        <v>11524</v>
      </c>
      <c r="E1887" s="37"/>
      <c r="F1887" s="37"/>
      <c r="G1887" s="37"/>
      <c r="H1887" s="37"/>
      <c r="I1887" s="37"/>
      <c r="J1887" s="37"/>
      <c r="K1887" s="37"/>
      <c r="L1887" s="37"/>
      <c r="M1887" s="37"/>
      <c r="N1887" s="37"/>
      <c r="O1887" s="37"/>
      <c r="P1887" s="37"/>
      <c r="Q1887">
        <f t="shared" si="87"/>
        <v>0</v>
      </c>
      <c r="R1887">
        <f t="shared" si="88"/>
        <v>0</v>
      </c>
      <c r="S1887">
        <f>VLOOKUP(C1887*1,effectif!A:BA,53,0)</f>
        <v>0</v>
      </c>
      <c r="T1887">
        <f t="shared" si="89"/>
        <v>173915</v>
      </c>
    </row>
    <row r="1888" spans="1:20" x14ac:dyDescent="0.25">
      <c r="A1888" s="37" t="s">
        <v>11172</v>
      </c>
      <c r="B1888" s="37" t="s">
        <v>11081</v>
      </c>
      <c r="C1888" s="37" t="s">
        <v>1993</v>
      </c>
      <c r="D1888" s="37" t="s">
        <v>11525</v>
      </c>
      <c r="E1888" s="37">
        <v>6.79</v>
      </c>
      <c r="F1888" s="37">
        <v>0.17</v>
      </c>
      <c r="G1888" s="37">
        <v>0</v>
      </c>
      <c r="H1888" s="37">
        <v>10.43</v>
      </c>
      <c r="I1888" s="37">
        <v>0.24</v>
      </c>
      <c r="J1888" s="37">
        <v>2.89</v>
      </c>
      <c r="K1888" s="37">
        <v>17.72</v>
      </c>
      <c r="L1888" s="37">
        <v>2.29</v>
      </c>
      <c r="M1888" s="37">
        <v>6.53</v>
      </c>
      <c r="N1888" s="37">
        <v>21.61</v>
      </c>
      <c r="O1888" s="37">
        <v>3.91</v>
      </c>
      <c r="P1888" s="37">
        <v>8.18</v>
      </c>
      <c r="Q1888">
        <f t="shared" si="87"/>
        <v>17.22</v>
      </c>
      <c r="R1888">
        <f t="shared" si="88"/>
        <v>46.12</v>
      </c>
      <c r="S1888">
        <f>VLOOKUP(C1888*1,effectif!A:BA,53,0)</f>
        <v>0</v>
      </c>
      <c r="T1888">
        <f t="shared" si="89"/>
        <v>193601</v>
      </c>
    </row>
    <row r="1889" spans="1:20" x14ac:dyDescent="0.25">
      <c r="A1889" s="37" t="s">
        <v>11174</v>
      </c>
      <c r="B1889" s="37" t="s">
        <v>11175</v>
      </c>
      <c r="C1889" s="37" t="s">
        <v>2322</v>
      </c>
      <c r="D1889" s="37" t="s">
        <v>11526</v>
      </c>
      <c r="E1889" s="37">
        <v>5.19</v>
      </c>
      <c r="F1889" s="37">
        <v>0</v>
      </c>
      <c r="G1889" s="37">
        <v>0</v>
      </c>
      <c r="H1889" s="37">
        <v>9.5299999999999994</v>
      </c>
      <c r="I1889" s="37">
        <v>0</v>
      </c>
      <c r="J1889" s="37">
        <v>3.91</v>
      </c>
      <c r="K1889" s="37">
        <v>20.47</v>
      </c>
      <c r="L1889" s="37">
        <v>2.1</v>
      </c>
      <c r="M1889" s="37">
        <v>11.15</v>
      </c>
      <c r="N1889" s="37">
        <v>19.04</v>
      </c>
      <c r="O1889" s="37">
        <v>5.53</v>
      </c>
      <c r="P1889" s="37">
        <v>8.8699999999999992</v>
      </c>
      <c r="Q1889">
        <f t="shared" si="87"/>
        <v>14.719999999999999</v>
      </c>
      <c r="R1889">
        <f t="shared" si="88"/>
        <v>44.7</v>
      </c>
      <c r="S1889" t="str">
        <f>VLOOKUP(C1889*1,effectif!A:BA,53,0)</f>
        <v>071146</v>
      </c>
      <c r="T1889">
        <f t="shared" si="89"/>
        <v>301562</v>
      </c>
    </row>
    <row r="1890" spans="1:20" x14ac:dyDescent="0.25">
      <c r="A1890" s="37" t="s">
        <v>11177</v>
      </c>
      <c r="B1890" s="37" t="s">
        <v>11178</v>
      </c>
      <c r="C1890" s="37" t="s">
        <v>4520</v>
      </c>
      <c r="D1890" s="37" t="s">
        <v>11527</v>
      </c>
      <c r="E1890" s="37">
        <v>5.58</v>
      </c>
      <c r="F1890" s="37">
        <v>0</v>
      </c>
      <c r="G1890" s="37">
        <v>0</v>
      </c>
      <c r="H1890" s="37">
        <v>7.61</v>
      </c>
      <c r="I1890" s="37">
        <v>0</v>
      </c>
      <c r="J1890" s="37">
        <v>18.079999999999998</v>
      </c>
      <c r="K1890" s="37">
        <v>8.2899999999999991</v>
      </c>
      <c r="L1890" s="37">
        <v>3.15</v>
      </c>
      <c r="M1890" s="37">
        <v>19.34</v>
      </c>
      <c r="N1890" s="37">
        <v>9.93</v>
      </c>
      <c r="O1890" s="37">
        <v>4.67</v>
      </c>
      <c r="P1890" s="37">
        <v>15.35</v>
      </c>
      <c r="Q1890">
        <f t="shared" si="87"/>
        <v>13.190000000000001</v>
      </c>
      <c r="R1890">
        <f t="shared" si="88"/>
        <v>23.799999999999997</v>
      </c>
      <c r="S1890" t="str">
        <f>VLOOKUP(C1890*1,effectif!A:BA,53,0)</f>
        <v>071146</v>
      </c>
      <c r="T1890">
        <f t="shared" si="89"/>
        <v>180113</v>
      </c>
    </row>
    <row r="1891" spans="1:20" x14ac:dyDescent="0.25">
      <c r="A1891" s="37" t="s">
        <v>11177</v>
      </c>
      <c r="B1891" s="37" t="s">
        <v>11178</v>
      </c>
      <c r="C1891" s="37" t="s">
        <v>2317</v>
      </c>
      <c r="D1891" s="37" t="s">
        <v>11528</v>
      </c>
      <c r="E1891" s="37">
        <v>2.54</v>
      </c>
      <c r="F1891" s="37">
        <v>0</v>
      </c>
      <c r="G1891" s="37">
        <v>0</v>
      </c>
      <c r="H1891" s="37">
        <v>5.55</v>
      </c>
      <c r="I1891" s="37">
        <v>0</v>
      </c>
      <c r="J1891" s="37">
        <v>0</v>
      </c>
      <c r="K1891" s="37">
        <v>20.170000000000002</v>
      </c>
      <c r="L1891" s="37">
        <v>0</v>
      </c>
      <c r="M1891" s="37">
        <v>0</v>
      </c>
      <c r="N1891" s="37">
        <v>19.559999999999999</v>
      </c>
      <c r="O1891" s="37">
        <v>0</v>
      </c>
      <c r="P1891" s="37">
        <v>1.39</v>
      </c>
      <c r="Q1891">
        <f t="shared" si="87"/>
        <v>8.09</v>
      </c>
      <c r="R1891">
        <f t="shared" si="88"/>
        <v>42.269999999999996</v>
      </c>
      <c r="S1891" t="str">
        <f>VLOOKUP(C1891*1,effectif!A:BA,53,0)</f>
        <v>071146</v>
      </c>
      <c r="T1891">
        <f t="shared" si="89"/>
        <v>303822</v>
      </c>
    </row>
    <row r="1892" spans="1:20" x14ac:dyDescent="0.25">
      <c r="A1892" s="37" t="s">
        <v>11177</v>
      </c>
      <c r="B1892" s="37" t="s">
        <v>11178</v>
      </c>
      <c r="C1892" s="37" t="s">
        <v>5744</v>
      </c>
      <c r="D1892" s="37" t="s">
        <v>11529</v>
      </c>
      <c r="E1892" s="37">
        <v>5.18</v>
      </c>
      <c r="F1892" s="37">
        <v>0</v>
      </c>
      <c r="G1892" s="37">
        <v>0</v>
      </c>
      <c r="H1892" s="37">
        <v>16.670000000000002</v>
      </c>
      <c r="I1892" s="37">
        <v>0</v>
      </c>
      <c r="J1892" s="37">
        <v>0</v>
      </c>
      <c r="K1892" s="37">
        <v>27.21</v>
      </c>
      <c r="L1892" s="37">
        <v>0</v>
      </c>
      <c r="M1892" s="37">
        <v>0</v>
      </c>
      <c r="N1892" s="37">
        <v>30.27</v>
      </c>
      <c r="O1892" s="37">
        <v>0</v>
      </c>
      <c r="P1892" s="37">
        <v>0</v>
      </c>
      <c r="Q1892">
        <f t="shared" si="87"/>
        <v>21.85</v>
      </c>
      <c r="R1892">
        <f t="shared" si="88"/>
        <v>62.66</v>
      </c>
      <c r="S1892" t="str">
        <f>VLOOKUP(C1892*1,effectif!A:BA,53,0)</f>
        <v>071146</v>
      </c>
      <c r="T1892">
        <f t="shared" si="89"/>
        <v>304713</v>
      </c>
    </row>
    <row r="1893" spans="1:20" x14ac:dyDescent="0.25">
      <c r="A1893" s="37" t="s">
        <v>11177</v>
      </c>
      <c r="B1893" s="37" t="s">
        <v>11178</v>
      </c>
      <c r="C1893" s="37" t="s">
        <v>2366</v>
      </c>
      <c r="D1893" s="37" t="s">
        <v>11530</v>
      </c>
      <c r="E1893" s="37"/>
      <c r="F1893" s="37"/>
      <c r="G1893" s="37"/>
      <c r="H1893" s="37"/>
      <c r="I1893" s="37"/>
      <c r="J1893" s="37"/>
      <c r="K1893" s="37"/>
      <c r="L1893" s="37"/>
      <c r="M1893" s="37"/>
      <c r="N1893" s="37"/>
      <c r="O1893" s="37"/>
      <c r="P1893" s="37"/>
      <c r="Q1893">
        <f t="shared" si="87"/>
        <v>0</v>
      </c>
      <c r="R1893">
        <f t="shared" si="88"/>
        <v>0</v>
      </c>
      <c r="S1893" t="str">
        <f>VLOOKUP(C1893*1,effectif!A:BA,53,0)</f>
        <v>071146</v>
      </c>
      <c r="T1893">
        <f t="shared" si="89"/>
        <v>305766</v>
      </c>
    </row>
    <row r="1894" spans="1:20" x14ac:dyDescent="0.25">
      <c r="A1894" s="37" t="s">
        <v>11177</v>
      </c>
      <c r="B1894" s="37" t="s">
        <v>11178</v>
      </c>
      <c r="C1894" s="37" t="s">
        <v>9912</v>
      </c>
      <c r="D1894" s="37" t="s">
        <v>11531</v>
      </c>
      <c r="E1894" s="37">
        <v>10.87</v>
      </c>
      <c r="F1894" s="37">
        <v>0</v>
      </c>
      <c r="G1894" s="37">
        <v>0</v>
      </c>
      <c r="H1894" s="37">
        <v>11.15</v>
      </c>
      <c r="I1894" s="37">
        <v>0</v>
      </c>
      <c r="J1894" s="37">
        <v>0</v>
      </c>
      <c r="K1894" s="37">
        <v>16.670000000000002</v>
      </c>
      <c r="L1894" s="37">
        <v>2.58</v>
      </c>
      <c r="M1894" s="37">
        <v>0</v>
      </c>
      <c r="N1894" s="37">
        <v>19.649999999999999</v>
      </c>
      <c r="O1894" s="37">
        <v>0</v>
      </c>
      <c r="P1894" s="37">
        <v>0</v>
      </c>
      <c r="Q1894">
        <f t="shared" si="87"/>
        <v>22.02</v>
      </c>
      <c r="R1894">
        <f t="shared" si="88"/>
        <v>47.19</v>
      </c>
      <c r="S1894" t="str">
        <f>VLOOKUP(C1894*1,effectif!A:BA,53,0)</f>
        <v>071146</v>
      </c>
      <c r="T1894">
        <f t="shared" si="89"/>
        <v>302342</v>
      </c>
    </row>
    <row r="1895" spans="1:20" x14ac:dyDescent="0.25">
      <c r="A1895" s="37" t="s">
        <v>11177</v>
      </c>
      <c r="B1895" s="37" t="s">
        <v>11178</v>
      </c>
      <c r="C1895" s="37" t="s">
        <v>6410</v>
      </c>
      <c r="D1895" s="37" t="s">
        <v>11532</v>
      </c>
      <c r="E1895" s="37"/>
      <c r="F1895" s="37"/>
      <c r="G1895" s="37"/>
      <c r="H1895" s="37"/>
      <c r="I1895" s="37"/>
      <c r="J1895" s="37"/>
      <c r="K1895" s="37"/>
      <c r="L1895" s="37"/>
      <c r="M1895" s="37"/>
      <c r="N1895" s="37"/>
      <c r="O1895" s="37"/>
      <c r="P1895" s="37"/>
      <c r="Q1895">
        <f t="shared" si="87"/>
        <v>0</v>
      </c>
      <c r="R1895">
        <f t="shared" si="88"/>
        <v>0</v>
      </c>
      <c r="S1895" t="str">
        <f>VLOOKUP(C1895*1,effectif!A:BA,53,0)</f>
        <v>071146</v>
      </c>
      <c r="T1895">
        <f t="shared" si="89"/>
        <v>306144</v>
      </c>
    </row>
    <row r="1896" spans="1:20" x14ac:dyDescent="0.25">
      <c r="A1896" s="37" t="s">
        <v>11177</v>
      </c>
      <c r="B1896" s="37" t="s">
        <v>11178</v>
      </c>
      <c r="C1896" s="37" t="s">
        <v>2811</v>
      </c>
      <c r="D1896" s="37" t="s">
        <v>11533</v>
      </c>
      <c r="E1896" s="37"/>
      <c r="F1896" s="37"/>
      <c r="G1896" s="37"/>
      <c r="H1896" s="37"/>
      <c r="I1896" s="37"/>
      <c r="J1896" s="37"/>
      <c r="K1896" s="37"/>
      <c r="L1896" s="37"/>
      <c r="M1896" s="37"/>
      <c r="N1896" s="37"/>
      <c r="O1896" s="37"/>
      <c r="P1896" s="37"/>
      <c r="Q1896">
        <f t="shared" si="87"/>
        <v>0</v>
      </c>
      <c r="R1896">
        <f t="shared" si="88"/>
        <v>0</v>
      </c>
      <c r="S1896" t="str">
        <f>VLOOKUP(C1896*1,effectif!A:BA,53,0)</f>
        <v>071146</v>
      </c>
      <c r="T1896">
        <f t="shared" si="89"/>
        <v>306055</v>
      </c>
    </row>
    <row r="1897" spans="1:20" x14ac:dyDescent="0.25">
      <c r="A1897" s="37" t="s">
        <v>11177</v>
      </c>
      <c r="B1897" s="37" t="s">
        <v>11178</v>
      </c>
      <c r="C1897" s="37" t="s">
        <v>6495</v>
      </c>
      <c r="D1897" s="37" t="s">
        <v>11534</v>
      </c>
      <c r="E1897" s="37">
        <v>4.67</v>
      </c>
      <c r="F1897" s="37">
        <v>0</v>
      </c>
      <c r="G1897" s="37">
        <v>0</v>
      </c>
      <c r="H1897" s="37">
        <v>2.73</v>
      </c>
      <c r="I1897" s="37">
        <v>0</v>
      </c>
      <c r="J1897" s="37">
        <v>0</v>
      </c>
      <c r="K1897" s="37">
        <v>13.1</v>
      </c>
      <c r="L1897" s="37">
        <v>0</v>
      </c>
      <c r="M1897" s="37">
        <v>29.29</v>
      </c>
      <c r="N1897" s="37">
        <v>12.58</v>
      </c>
      <c r="O1897" s="37">
        <v>5.03</v>
      </c>
      <c r="P1897" s="37">
        <v>15.45</v>
      </c>
      <c r="Q1897">
        <f t="shared" si="87"/>
        <v>7.4</v>
      </c>
      <c r="R1897">
        <f t="shared" si="88"/>
        <v>30.35</v>
      </c>
      <c r="S1897" t="str">
        <f>VLOOKUP(C1897*1,effectif!A:BA,53,0)</f>
        <v>071146</v>
      </c>
      <c r="T1897">
        <f t="shared" si="89"/>
        <v>304081</v>
      </c>
    </row>
    <row r="1898" spans="1:20" x14ac:dyDescent="0.25">
      <c r="A1898" s="37" t="s">
        <v>11177</v>
      </c>
      <c r="B1898" s="37" t="s">
        <v>11178</v>
      </c>
      <c r="C1898" s="37" t="s">
        <v>9937</v>
      </c>
      <c r="D1898" s="37" t="s">
        <v>11189</v>
      </c>
      <c r="E1898" s="37"/>
      <c r="F1898" s="37"/>
      <c r="G1898" s="37"/>
      <c r="H1898" s="37"/>
      <c r="I1898" s="37"/>
      <c r="J1898" s="37"/>
      <c r="K1898" s="37"/>
      <c r="L1898" s="37"/>
      <c r="M1898" s="37"/>
      <c r="N1898" s="37"/>
      <c r="O1898" s="37"/>
      <c r="P1898" s="37"/>
      <c r="Q1898">
        <f t="shared" si="87"/>
        <v>0</v>
      </c>
      <c r="R1898">
        <f t="shared" si="88"/>
        <v>0</v>
      </c>
      <c r="S1898" t="str">
        <f>VLOOKUP(C1898*1,effectif!A:BA,53,0)</f>
        <v>071146</v>
      </c>
      <c r="T1898">
        <f t="shared" si="89"/>
        <v>98259</v>
      </c>
    </row>
    <row r="1899" spans="1:20" x14ac:dyDescent="0.25">
      <c r="A1899" s="37" t="s">
        <v>11177</v>
      </c>
      <c r="B1899" s="37" t="s">
        <v>11178</v>
      </c>
      <c r="C1899" s="37" t="s">
        <v>10388</v>
      </c>
      <c r="D1899" s="37" t="s">
        <v>11189</v>
      </c>
      <c r="E1899" s="37"/>
      <c r="F1899" s="37"/>
      <c r="G1899" s="37"/>
      <c r="H1899" s="37"/>
      <c r="I1899" s="37"/>
      <c r="J1899" s="37"/>
      <c r="K1899" s="37"/>
      <c r="L1899" s="37"/>
      <c r="M1899" s="37"/>
      <c r="N1899" s="37"/>
      <c r="O1899" s="37"/>
      <c r="P1899" s="37"/>
      <c r="Q1899">
        <f t="shared" si="87"/>
        <v>0</v>
      </c>
      <c r="R1899">
        <f t="shared" si="88"/>
        <v>0</v>
      </c>
      <c r="S1899" t="str">
        <f>VLOOKUP(C1899*1,effectif!A:BA,53,0)</f>
        <v>071146</v>
      </c>
      <c r="T1899">
        <f t="shared" si="89"/>
        <v>96838</v>
      </c>
    </row>
    <row r="1900" spans="1:20" x14ac:dyDescent="0.25">
      <c r="A1900" s="37" t="s">
        <v>11177</v>
      </c>
      <c r="B1900" s="37" t="s">
        <v>11178</v>
      </c>
      <c r="C1900" s="37" t="s">
        <v>10383</v>
      </c>
      <c r="D1900" s="37" t="s">
        <v>11189</v>
      </c>
      <c r="E1900" s="37"/>
      <c r="F1900" s="37"/>
      <c r="G1900" s="37"/>
      <c r="H1900" s="37"/>
      <c r="I1900" s="37"/>
      <c r="J1900" s="37"/>
      <c r="K1900" s="37"/>
      <c r="L1900" s="37"/>
      <c r="M1900" s="37"/>
      <c r="N1900" s="37"/>
      <c r="O1900" s="37"/>
      <c r="P1900" s="37"/>
      <c r="Q1900">
        <f t="shared" si="87"/>
        <v>0</v>
      </c>
      <c r="R1900">
        <f t="shared" si="88"/>
        <v>0</v>
      </c>
      <c r="S1900" t="str">
        <f>VLOOKUP(C1900*1,effectif!A:BA,53,0)</f>
        <v>071146</v>
      </c>
      <c r="T1900">
        <f t="shared" si="89"/>
        <v>96854</v>
      </c>
    </row>
    <row r="1901" spans="1:20" x14ac:dyDescent="0.25">
      <c r="A1901" s="37" t="s">
        <v>11177</v>
      </c>
      <c r="B1901" s="37" t="s">
        <v>11178</v>
      </c>
      <c r="C1901" s="37" t="s">
        <v>9309</v>
      </c>
      <c r="D1901" s="37" t="s">
        <v>11189</v>
      </c>
      <c r="E1901" s="37"/>
      <c r="F1901" s="37"/>
      <c r="G1901" s="37"/>
      <c r="H1901" s="37"/>
      <c r="I1901" s="37"/>
      <c r="J1901" s="37"/>
      <c r="K1901" s="37"/>
      <c r="L1901" s="37"/>
      <c r="M1901" s="37"/>
      <c r="N1901" s="37"/>
      <c r="O1901" s="37"/>
      <c r="P1901" s="37"/>
      <c r="Q1901">
        <f t="shared" si="87"/>
        <v>0</v>
      </c>
      <c r="R1901">
        <f t="shared" si="88"/>
        <v>0</v>
      </c>
      <c r="S1901" t="str">
        <f>VLOOKUP(C1901*1,effectif!A:BA,53,0)</f>
        <v>071146</v>
      </c>
      <c r="T1901">
        <f t="shared" si="89"/>
        <v>991289</v>
      </c>
    </row>
    <row r="1902" spans="1:20" x14ac:dyDescent="0.25">
      <c r="A1902" s="37" t="s">
        <v>11177</v>
      </c>
      <c r="B1902" s="37" t="s">
        <v>11178</v>
      </c>
      <c r="C1902" s="37" t="s">
        <v>8611</v>
      </c>
      <c r="D1902" s="37" t="s">
        <v>11189</v>
      </c>
      <c r="E1902" s="37"/>
      <c r="F1902" s="37"/>
      <c r="G1902" s="37"/>
      <c r="H1902" s="37"/>
      <c r="I1902" s="37"/>
      <c r="J1902" s="37"/>
      <c r="K1902" s="37"/>
      <c r="L1902" s="37"/>
      <c r="M1902" s="37"/>
      <c r="N1902" s="37"/>
      <c r="O1902" s="37"/>
      <c r="P1902" s="37"/>
      <c r="Q1902">
        <f t="shared" si="87"/>
        <v>0</v>
      </c>
      <c r="R1902">
        <f t="shared" si="88"/>
        <v>0</v>
      </c>
      <c r="S1902" t="str">
        <f>VLOOKUP(C1902*1,effectif!A:BA,53,0)</f>
        <v>071146</v>
      </c>
      <c r="T1902">
        <f t="shared" si="89"/>
        <v>993339</v>
      </c>
    </row>
    <row r="1903" spans="1:20" x14ac:dyDescent="0.25">
      <c r="A1903" s="37" t="s">
        <v>11177</v>
      </c>
      <c r="B1903" s="37" t="s">
        <v>11178</v>
      </c>
      <c r="C1903" s="37" t="s">
        <v>8596</v>
      </c>
      <c r="D1903" s="37" t="s">
        <v>11189</v>
      </c>
      <c r="E1903" s="37"/>
      <c r="F1903" s="37"/>
      <c r="G1903" s="37"/>
      <c r="H1903" s="37"/>
      <c r="I1903" s="37"/>
      <c r="J1903" s="37"/>
      <c r="K1903" s="37"/>
      <c r="L1903" s="37"/>
      <c r="M1903" s="37"/>
      <c r="N1903" s="37"/>
      <c r="O1903" s="37"/>
      <c r="P1903" s="37"/>
      <c r="Q1903">
        <f t="shared" si="87"/>
        <v>0</v>
      </c>
      <c r="R1903">
        <f t="shared" si="88"/>
        <v>0</v>
      </c>
      <c r="S1903" t="str">
        <f>VLOOKUP(C1903*1,effectif!A:BA,53,0)</f>
        <v>071146</v>
      </c>
      <c r="T1903">
        <f t="shared" si="89"/>
        <v>993346</v>
      </c>
    </row>
    <row r="1904" spans="1:20" x14ac:dyDescent="0.25">
      <c r="A1904" s="37" t="s">
        <v>11174</v>
      </c>
      <c r="B1904" s="37" t="s">
        <v>11175</v>
      </c>
      <c r="C1904" s="37" t="s">
        <v>6954</v>
      </c>
      <c r="D1904" s="37" t="s">
        <v>11535</v>
      </c>
      <c r="E1904" s="37"/>
      <c r="F1904" s="37"/>
      <c r="G1904" s="37"/>
      <c r="H1904" s="37"/>
      <c r="I1904" s="37"/>
      <c r="J1904" s="37"/>
      <c r="K1904" s="37"/>
      <c r="L1904" s="37"/>
      <c r="M1904" s="37"/>
      <c r="N1904" s="37"/>
      <c r="O1904" s="37"/>
      <c r="P1904" s="37"/>
      <c r="Q1904">
        <f t="shared" si="87"/>
        <v>0</v>
      </c>
      <c r="R1904">
        <f t="shared" si="88"/>
        <v>0</v>
      </c>
      <c r="S1904" t="str">
        <f>VLOOKUP(C1904*1,effectif!A:BA,53,0)</f>
        <v>071148</v>
      </c>
      <c r="T1904">
        <f t="shared" si="89"/>
        <v>71148</v>
      </c>
    </row>
    <row r="1905" spans="1:20" x14ac:dyDescent="0.25">
      <c r="A1905" s="37" t="s">
        <v>11174</v>
      </c>
      <c r="B1905" s="37" t="s">
        <v>11175</v>
      </c>
      <c r="C1905" s="37" t="s">
        <v>2646</v>
      </c>
      <c r="D1905" s="37" t="s">
        <v>11536</v>
      </c>
      <c r="E1905" s="37">
        <v>8.15</v>
      </c>
      <c r="F1905" s="37">
        <v>0</v>
      </c>
      <c r="G1905" s="37">
        <v>0</v>
      </c>
      <c r="H1905" s="37">
        <v>10.59</v>
      </c>
      <c r="I1905" s="37">
        <v>0.55000000000000004</v>
      </c>
      <c r="J1905" s="37">
        <v>3.62</v>
      </c>
      <c r="K1905" s="37">
        <v>16.93</v>
      </c>
      <c r="L1905" s="37">
        <v>2.79</v>
      </c>
      <c r="M1905" s="37">
        <v>7.74</v>
      </c>
      <c r="N1905" s="37">
        <v>20.46</v>
      </c>
      <c r="O1905" s="37">
        <v>3.44</v>
      </c>
      <c r="P1905" s="37">
        <v>4.6500000000000004</v>
      </c>
      <c r="Q1905">
        <f t="shared" si="87"/>
        <v>18.740000000000002</v>
      </c>
      <c r="R1905">
        <f t="shared" si="88"/>
        <v>45.54</v>
      </c>
      <c r="S1905" t="str">
        <f>VLOOKUP(C1905*1,effectif!A:BA,53,0)</f>
        <v>071528</v>
      </c>
      <c r="T1905">
        <f t="shared" si="89"/>
        <v>303393</v>
      </c>
    </row>
    <row r="1906" spans="1:20" x14ac:dyDescent="0.25">
      <c r="A1906" s="37" t="s">
        <v>11177</v>
      </c>
      <c r="B1906" s="37" t="s">
        <v>11178</v>
      </c>
      <c r="C1906" s="37" t="s">
        <v>6209</v>
      </c>
      <c r="D1906" s="37" t="s">
        <v>11537</v>
      </c>
      <c r="E1906" s="37">
        <v>12.34</v>
      </c>
      <c r="F1906" s="37">
        <v>0</v>
      </c>
      <c r="G1906" s="37">
        <v>0</v>
      </c>
      <c r="H1906" s="37">
        <v>11.87</v>
      </c>
      <c r="I1906" s="37">
        <v>0</v>
      </c>
      <c r="J1906" s="37">
        <v>0</v>
      </c>
      <c r="K1906" s="37">
        <v>16.63</v>
      </c>
      <c r="L1906" s="37">
        <v>0</v>
      </c>
      <c r="M1906" s="37">
        <v>0</v>
      </c>
      <c r="N1906" s="37">
        <v>26.76</v>
      </c>
      <c r="O1906" s="37">
        <v>0</v>
      </c>
      <c r="P1906" s="37">
        <v>0</v>
      </c>
      <c r="Q1906">
        <f t="shared" si="87"/>
        <v>24.21</v>
      </c>
      <c r="R1906">
        <f t="shared" si="88"/>
        <v>55.730000000000004</v>
      </c>
      <c r="S1906" t="str">
        <f>VLOOKUP(C1906*1,effectif!A:BA,53,0)</f>
        <v>071528</v>
      </c>
      <c r="T1906">
        <f t="shared" si="89"/>
        <v>302432</v>
      </c>
    </row>
    <row r="1907" spans="1:20" x14ac:dyDescent="0.25">
      <c r="A1907" s="37" t="s">
        <v>11177</v>
      </c>
      <c r="B1907" s="37" t="s">
        <v>11178</v>
      </c>
      <c r="C1907" s="37" t="s">
        <v>6392</v>
      </c>
      <c r="D1907" s="37" t="s">
        <v>14051</v>
      </c>
      <c r="E1907" s="37"/>
      <c r="F1907" s="37"/>
      <c r="G1907" s="37"/>
      <c r="H1907" s="37"/>
      <c r="I1907" s="37"/>
      <c r="J1907" s="37"/>
      <c r="K1907" s="37"/>
      <c r="L1907" s="37"/>
      <c r="M1907" s="37"/>
      <c r="N1907" s="37"/>
      <c r="O1907" s="37"/>
      <c r="P1907" s="37"/>
      <c r="Q1907">
        <f t="shared" si="87"/>
        <v>0</v>
      </c>
      <c r="R1907">
        <f t="shared" si="88"/>
        <v>0</v>
      </c>
      <c r="S1907" t="str">
        <f>VLOOKUP(C1907*1,effectif!A:BA,53,0)</f>
        <v>071528</v>
      </c>
      <c r="T1907">
        <f t="shared" si="89"/>
        <v>306463</v>
      </c>
    </row>
    <row r="1908" spans="1:20" x14ac:dyDescent="0.25">
      <c r="A1908" s="37" t="s">
        <v>11177</v>
      </c>
      <c r="B1908" s="37" t="s">
        <v>11178</v>
      </c>
      <c r="C1908" s="37" t="s">
        <v>14052</v>
      </c>
      <c r="D1908" s="37" t="s">
        <v>11538</v>
      </c>
      <c r="E1908" s="37"/>
      <c r="F1908" s="37"/>
      <c r="G1908" s="37"/>
      <c r="H1908" s="37"/>
      <c r="I1908" s="37"/>
      <c r="J1908" s="37"/>
      <c r="K1908" s="37"/>
      <c r="L1908" s="37"/>
      <c r="M1908" s="37"/>
      <c r="N1908" s="37"/>
      <c r="O1908" s="37"/>
      <c r="P1908" s="37"/>
      <c r="Q1908">
        <f t="shared" si="87"/>
        <v>0</v>
      </c>
      <c r="R1908">
        <f t="shared" si="88"/>
        <v>0</v>
      </c>
      <c r="S1908" t="e">
        <f>VLOOKUP(C1908*1,effectif!A:BA,53,0)</f>
        <v>#N/A</v>
      </c>
      <c r="T1908">
        <f t="shared" si="89"/>
        <v>303671</v>
      </c>
    </row>
    <row r="1909" spans="1:20" x14ac:dyDescent="0.25">
      <c r="A1909" s="37" t="s">
        <v>11177</v>
      </c>
      <c r="B1909" s="37" t="s">
        <v>11178</v>
      </c>
      <c r="C1909" s="37" t="s">
        <v>2905</v>
      </c>
      <c r="D1909" s="37" t="s">
        <v>11539</v>
      </c>
      <c r="E1909" s="37">
        <v>4.88</v>
      </c>
      <c r="F1909" s="37">
        <v>0</v>
      </c>
      <c r="G1909" s="37">
        <v>0</v>
      </c>
      <c r="H1909" s="37">
        <v>4.6100000000000003</v>
      </c>
      <c r="I1909" s="37">
        <v>1.3</v>
      </c>
      <c r="J1909" s="37">
        <v>2.4300000000000002</v>
      </c>
      <c r="K1909" s="37">
        <v>14.7</v>
      </c>
      <c r="L1909" s="37">
        <v>1.96</v>
      </c>
      <c r="M1909" s="37">
        <v>3.54</v>
      </c>
      <c r="N1909" s="37">
        <v>14.94</v>
      </c>
      <c r="O1909" s="37">
        <v>0.92</v>
      </c>
      <c r="P1909" s="37">
        <v>5.94</v>
      </c>
      <c r="Q1909">
        <f t="shared" si="87"/>
        <v>9.49</v>
      </c>
      <c r="R1909">
        <f t="shared" si="88"/>
        <v>34.519999999999996</v>
      </c>
      <c r="S1909" t="str">
        <f>VLOOKUP(C1909*1,effectif!A:BA,53,0)</f>
        <v>071528</v>
      </c>
      <c r="T1909">
        <f t="shared" si="89"/>
        <v>192032</v>
      </c>
    </row>
    <row r="1910" spans="1:20" x14ac:dyDescent="0.25">
      <c r="A1910" s="37" t="s">
        <v>11177</v>
      </c>
      <c r="B1910" s="37" t="s">
        <v>11178</v>
      </c>
      <c r="C1910" s="37" t="s">
        <v>2641</v>
      </c>
      <c r="D1910" s="37" t="s">
        <v>11540</v>
      </c>
      <c r="E1910" s="37"/>
      <c r="F1910" s="37"/>
      <c r="G1910" s="37"/>
      <c r="H1910" s="37"/>
      <c r="I1910" s="37"/>
      <c r="J1910" s="37"/>
      <c r="K1910" s="37"/>
      <c r="L1910" s="37"/>
      <c r="M1910" s="37"/>
      <c r="N1910" s="37"/>
      <c r="O1910" s="37"/>
      <c r="P1910" s="37"/>
      <c r="Q1910">
        <f t="shared" si="87"/>
        <v>0</v>
      </c>
      <c r="R1910">
        <f t="shared" si="88"/>
        <v>0</v>
      </c>
      <c r="S1910" t="str">
        <f>VLOOKUP(C1910*1,effectif!A:BA,53,0)</f>
        <v>071528</v>
      </c>
      <c r="T1910">
        <f t="shared" si="89"/>
        <v>306365</v>
      </c>
    </row>
    <row r="1911" spans="1:20" x14ac:dyDescent="0.25">
      <c r="A1911" s="37" t="s">
        <v>11177</v>
      </c>
      <c r="B1911" s="37" t="s">
        <v>11178</v>
      </c>
      <c r="C1911" s="37" t="s">
        <v>4869</v>
      </c>
      <c r="D1911" s="37" t="s">
        <v>11541</v>
      </c>
      <c r="E1911" s="37">
        <v>8.85</v>
      </c>
      <c r="F1911" s="37">
        <v>0</v>
      </c>
      <c r="G1911" s="37">
        <v>0</v>
      </c>
      <c r="H1911" s="37">
        <v>13.36</v>
      </c>
      <c r="I1911" s="37">
        <v>0</v>
      </c>
      <c r="J1911" s="37">
        <v>0</v>
      </c>
      <c r="K1911" s="37">
        <v>21.65</v>
      </c>
      <c r="L1911" s="37">
        <v>0</v>
      </c>
      <c r="M1911" s="37">
        <v>26.42</v>
      </c>
      <c r="N1911" s="37">
        <v>23.17</v>
      </c>
      <c r="O1911" s="37">
        <v>0</v>
      </c>
      <c r="P1911" s="37">
        <v>0</v>
      </c>
      <c r="Q1911">
        <f t="shared" si="87"/>
        <v>22.21</v>
      </c>
      <c r="R1911">
        <f t="shared" si="88"/>
        <v>53.67</v>
      </c>
      <c r="S1911" t="str">
        <f>VLOOKUP(C1911*1,effectif!A:BA,53,0)</f>
        <v>071528</v>
      </c>
      <c r="T1911">
        <f t="shared" si="89"/>
        <v>305098</v>
      </c>
    </row>
    <row r="1912" spans="1:20" x14ac:dyDescent="0.25">
      <c r="A1912" s="37" t="s">
        <v>11177</v>
      </c>
      <c r="B1912" s="37" t="s">
        <v>11178</v>
      </c>
      <c r="C1912" s="37" t="s">
        <v>5278</v>
      </c>
      <c r="D1912" s="37" t="s">
        <v>11542</v>
      </c>
      <c r="E1912" s="37">
        <v>3.73</v>
      </c>
      <c r="F1912" s="37">
        <v>0</v>
      </c>
      <c r="G1912" s="37">
        <v>0</v>
      </c>
      <c r="H1912" s="37">
        <v>8.8800000000000008</v>
      </c>
      <c r="I1912" s="37">
        <v>0</v>
      </c>
      <c r="J1912" s="37">
        <v>0</v>
      </c>
      <c r="K1912" s="37">
        <v>8.81</v>
      </c>
      <c r="L1912" s="37">
        <v>0</v>
      </c>
      <c r="M1912" s="37">
        <v>15.28</v>
      </c>
      <c r="N1912" s="37">
        <v>3.51</v>
      </c>
      <c r="O1912" s="37">
        <v>18.649999999999999</v>
      </c>
      <c r="P1912" s="37">
        <v>0</v>
      </c>
      <c r="Q1912">
        <f t="shared" si="87"/>
        <v>12.610000000000001</v>
      </c>
      <c r="R1912">
        <f t="shared" si="88"/>
        <v>16.05</v>
      </c>
      <c r="S1912" t="str">
        <f>VLOOKUP(C1912*1,effectif!A:BA,53,0)</f>
        <v>071528</v>
      </c>
      <c r="T1912">
        <f t="shared" si="89"/>
        <v>304041</v>
      </c>
    </row>
    <row r="1913" spans="1:20" x14ac:dyDescent="0.25">
      <c r="A1913" s="37" t="s">
        <v>11177</v>
      </c>
      <c r="B1913" s="37" t="s">
        <v>11178</v>
      </c>
      <c r="C1913" s="37" t="s">
        <v>6690</v>
      </c>
      <c r="D1913" s="37" t="s">
        <v>11543</v>
      </c>
      <c r="E1913" s="37"/>
      <c r="F1913" s="37"/>
      <c r="G1913" s="37"/>
      <c r="H1913" s="37"/>
      <c r="I1913" s="37"/>
      <c r="J1913" s="37"/>
      <c r="K1913" s="37"/>
      <c r="L1913" s="37"/>
      <c r="M1913" s="37"/>
      <c r="N1913" s="37"/>
      <c r="O1913" s="37"/>
      <c r="P1913" s="37"/>
      <c r="Q1913">
        <f t="shared" si="87"/>
        <v>0</v>
      </c>
      <c r="R1913">
        <f t="shared" si="88"/>
        <v>0</v>
      </c>
      <c r="S1913" t="str">
        <f>VLOOKUP(C1913*1,effectif!A:BA,53,0)</f>
        <v>071528</v>
      </c>
      <c r="T1913">
        <f t="shared" si="89"/>
        <v>305957</v>
      </c>
    </row>
    <row r="1914" spans="1:20" x14ac:dyDescent="0.25">
      <c r="A1914" s="37" t="s">
        <v>11177</v>
      </c>
      <c r="B1914" s="37" t="s">
        <v>11178</v>
      </c>
      <c r="C1914" s="37" t="s">
        <v>10076</v>
      </c>
      <c r="D1914" s="37" t="s">
        <v>11189</v>
      </c>
      <c r="E1914" s="37"/>
      <c r="F1914" s="37"/>
      <c r="G1914" s="37"/>
      <c r="H1914" s="37"/>
      <c r="I1914" s="37"/>
      <c r="J1914" s="37"/>
      <c r="K1914" s="37"/>
      <c r="L1914" s="37"/>
      <c r="M1914" s="37"/>
      <c r="N1914" s="37"/>
      <c r="O1914" s="37"/>
      <c r="P1914" s="37"/>
      <c r="Q1914">
        <f t="shared" si="87"/>
        <v>0</v>
      </c>
      <c r="R1914">
        <f t="shared" si="88"/>
        <v>0</v>
      </c>
      <c r="S1914" t="str">
        <f>VLOOKUP(C1914*1,effectif!A:BA,53,0)</f>
        <v>071528</v>
      </c>
      <c r="T1914">
        <f t="shared" si="89"/>
        <v>97732</v>
      </c>
    </row>
    <row r="1915" spans="1:20" x14ac:dyDescent="0.25">
      <c r="A1915" s="37" t="s">
        <v>11177</v>
      </c>
      <c r="B1915" s="37" t="s">
        <v>11178</v>
      </c>
      <c r="C1915" s="37" t="s">
        <v>8472</v>
      </c>
      <c r="D1915" s="37" t="s">
        <v>11189</v>
      </c>
      <c r="E1915" s="37"/>
      <c r="F1915" s="37"/>
      <c r="G1915" s="37"/>
      <c r="H1915" s="37"/>
      <c r="I1915" s="37"/>
      <c r="J1915" s="37"/>
      <c r="K1915" s="37"/>
      <c r="L1915" s="37"/>
      <c r="M1915" s="37"/>
      <c r="N1915" s="37"/>
      <c r="O1915" s="37"/>
      <c r="P1915" s="37"/>
      <c r="Q1915">
        <f t="shared" si="87"/>
        <v>0</v>
      </c>
      <c r="R1915">
        <f t="shared" si="88"/>
        <v>0</v>
      </c>
      <c r="S1915" t="str">
        <f>VLOOKUP(C1915*1,effectif!A:BA,53,0)</f>
        <v>071528</v>
      </c>
      <c r="T1915">
        <f t="shared" si="89"/>
        <v>993445</v>
      </c>
    </row>
    <row r="1916" spans="1:20" x14ac:dyDescent="0.25">
      <c r="A1916" s="37" t="s">
        <v>11174</v>
      </c>
      <c r="B1916" s="37" t="s">
        <v>11175</v>
      </c>
      <c r="C1916" s="37" t="s">
        <v>1996</v>
      </c>
      <c r="D1916" s="37" t="s">
        <v>11544</v>
      </c>
      <c r="E1916" s="37">
        <v>6.56</v>
      </c>
      <c r="F1916" s="37">
        <v>0</v>
      </c>
      <c r="G1916" s="37">
        <v>0</v>
      </c>
      <c r="H1916" s="37">
        <v>11.55</v>
      </c>
      <c r="I1916" s="37">
        <v>0.57999999999999996</v>
      </c>
      <c r="J1916" s="37">
        <v>0</v>
      </c>
      <c r="K1916" s="37">
        <v>19.5</v>
      </c>
      <c r="L1916" s="37">
        <v>4.99</v>
      </c>
      <c r="M1916" s="37">
        <v>0</v>
      </c>
      <c r="N1916" s="37">
        <v>22.78</v>
      </c>
      <c r="O1916" s="37">
        <v>5.95</v>
      </c>
      <c r="P1916" s="37">
        <v>6.12</v>
      </c>
      <c r="Q1916">
        <f t="shared" si="87"/>
        <v>18.11</v>
      </c>
      <c r="R1916">
        <f t="shared" si="88"/>
        <v>48.84</v>
      </c>
      <c r="S1916" t="str">
        <f>VLOOKUP(C1916*1,effectif!A:BA,53,0)</f>
        <v>071531</v>
      </c>
      <c r="T1916">
        <f t="shared" si="89"/>
        <v>172935</v>
      </c>
    </row>
    <row r="1917" spans="1:20" x14ac:dyDescent="0.25">
      <c r="A1917" s="37" t="s">
        <v>11177</v>
      </c>
      <c r="B1917" s="37" t="s">
        <v>11178</v>
      </c>
      <c r="C1917" s="37" t="s">
        <v>1989</v>
      </c>
      <c r="D1917" s="37" t="s">
        <v>11545</v>
      </c>
      <c r="E1917" s="37">
        <v>6.85</v>
      </c>
      <c r="F1917" s="37" t="s">
        <v>11181</v>
      </c>
      <c r="G1917" s="37">
        <v>0</v>
      </c>
      <c r="H1917" s="37"/>
      <c r="I1917" s="37"/>
      <c r="J1917" s="37"/>
      <c r="K1917" s="37"/>
      <c r="L1917" s="37"/>
      <c r="M1917" s="37"/>
      <c r="N1917" s="37"/>
      <c r="O1917" s="37"/>
      <c r="P1917" s="37"/>
      <c r="Q1917">
        <f t="shared" si="87"/>
        <v>6.85</v>
      </c>
      <c r="R1917">
        <f t="shared" si="88"/>
        <v>6.85</v>
      </c>
      <c r="S1917" t="str">
        <f>VLOOKUP(C1917*1,effectif!A:BA,53,0)</f>
        <v>071531</v>
      </c>
      <c r="T1917">
        <f t="shared" si="89"/>
        <v>305650</v>
      </c>
    </row>
    <row r="1918" spans="1:20" x14ac:dyDescent="0.25">
      <c r="A1918" s="37" t="s">
        <v>11177</v>
      </c>
      <c r="B1918" s="37" t="s">
        <v>11178</v>
      </c>
      <c r="C1918" s="37" t="s">
        <v>7336</v>
      </c>
      <c r="D1918" s="37" t="s">
        <v>11546</v>
      </c>
      <c r="E1918" s="37">
        <v>10.48</v>
      </c>
      <c r="F1918" s="37">
        <v>0</v>
      </c>
      <c r="G1918" s="37">
        <v>0</v>
      </c>
      <c r="H1918" s="37">
        <v>6.55</v>
      </c>
      <c r="I1918" s="37"/>
      <c r="J1918" s="37"/>
      <c r="K1918" s="37"/>
      <c r="L1918" s="37"/>
      <c r="M1918" s="37"/>
      <c r="N1918" s="37"/>
      <c r="O1918" s="37"/>
      <c r="P1918" s="37"/>
      <c r="Q1918">
        <f t="shared" si="87"/>
        <v>17.03</v>
      </c>
      <c r="R1918">
        <f t="shared" si="88"/>
        <v>10.48</v>
      </c>
      <c r="S1918" t="str">
        <f>VLOOKUP(C1918*1,effectif!A:BA,53,0)</f>
        <v>071531</v>
      </c>
      <c r="T1918">
        <f t="shared" si="89"/>
        <v>305554</v>
      </c>
    </row>
    <row r="1919" spans="1:20" x14ac:dyDescent="0.25">
      <c r="A1919" s="37" t="s">
        <v>11177</v>
      </c>
      <c r="B1919" s="37" t="s">
        <v>11178</v>
      </c>
      <c r="C1919" s="37" t="s">
        <v>4684</v>
      </c>
      <c r="D1919" s="37" t="s">
        <v>11547</v>
      </c>
      <c r="E1919" s="37">
        <v>2.11</v>
      </c>
      <c r="F1919" s="37">
        <v>0</v>
      </c>
      <c r="G1919" s="37">
        <v>0</v>
      </c>
      <c r="H1919" s="37">
        <v>6.6</v>
      </c>
      <c r="I1919" s="37">
        <v>0</v>
      </c>
      <c r="J1919" s="37">
        <v>0</v>
      </c>
      <c r="K1919" s="37">
        <v>16.46</v>
      </c>
      <c r="L1919" s="37">
        <v>5.73</v>
      </c>
      <c r="M1919" s="37">
        <v>0</v>
      </c>
      <c r="N1919" s="37">
        <v>19.13</v>
      </c>
      <c r="O1919" s="37">
        <v>6.13</v>
      </c>
      <c r="P1919" s="37">
        <v>25.4</v>
      </c>
      <c r="Q1919">
        <f t="shared" si="87"/>
        <v>8.7099999999999991</v>
      </c>
      <c r="R1919">
        <f t="shared" si="88"/>
        <v>37.700000000000003</v>
      </c>
      <c r="S1919" t="str">
        <f>VLOOKUP(C1919*1,effectif!A:BA,53,0)</f>
        <v>071531</v>
      </c>
      <c r="T1919">
        <f t="shared" si="89"/>
        <v>301605</v>
      </c>
    </row>
    <row r="1920" spans="1:20" x14ac:dyDescent="0.25">
      <c r="A1920" s="37" t="s">
        <v>11177</v>
      </c>
      <c r="B1920" s="37" t="s">
        <v>11178</v>
      </c>
      <c r="C1920" s="37" t="s">
        <v>6052</v>
      </c>
      <c r="D1920" s="37" t="s">
        <v>11548</v>
      </c>
      <c r="E1920" s="37">
        <v>4.05</v>
      </c>
      <c r="F1920" s="37">
        <v>0</v>
      </c>
      <c r="G1920" s="37">
        <v>0</v>
      </c>
      <c r="H1920" s="37">
        <v>2.87</v>
      </c>
      <c r="I1920" s="37">
        <v>0</v>
      </c>
      <c r="J1920" s="37">
        <v>0</v>
      </c>
      <c r="K1920" s="37">
        <v>19.46</v>
      </c>
      <c r="L1920" s="37">
        <v>0</v>
      </c>
      <c r="M1920" s="37">
        <v>0</v>
      </c>
      <c r="N1920" s="37">
        <v>22.94</v>
      </c>
      <c r="O1920" s="37">
        <v>2.61</v>
      </c>
      <c r="P1920" s="37">
        <v>0</v>
      </c>
      <c r="Q1920">
        <f t="shared" si="87"/>
        <v>6.92</v>
      </c>
      <c r="R1920">
        <f t="shared" si="88"/>
        <v>46.45</v>
      </c>
      <c r="S1920" t="str">
        <f>VLOOKUP(C1920*1,effectif!A:BA,53,0)</f>
        <v>071531</v>
      </c>
      <c r="T1920">
        <f t="shared" si="89"/>
        <v>304862</v>
      </c>
    </row>
    <row r="1921" spans="1:20" x14ac:dyDescent="0.25">
      <c r="A1921" s="37" t="s">
        <v>11177</v>
      </c>
      <c r="B1921" s="37" t="s">
        <v>11178</v>
      </c>
      <c r="C1921" s="37" t="s">
        <v>4140</v>
      </c>
      <c r="D1921" s="37" t="s">
        <v>11549</v>
      </c>
      <c r="E1921" s="37"/>
      <c r="F1921" s="37"/>
      <c r="G1921" s="37"/>
      <c r="H1921" s="37"/>
      <c r="I1921" s="37"/>
      <c r="J1921" s="37"/>
      <c r="K1921" s="37"/>
      <c r="L1921" s="37"/>
      <c r="M1921" s="37"/>
      <c r="N1921" s="37"/>
      <c r="O1921" s="37"/>
      <c r="P1921" s="37"/>
      <c r="Q1921">
        <f t="shared" si="87"/>
        <v>0</v>
      </c>
      <c r="R1921">
        <f t="shared" si="88"/>
        <v>0</v>
      </c>
      <c r="S1921" t="str">
        <f>VLOOKUP(C1921*1,effectif!A:BA,53,0)</f>
        <v>071531</v>
      </c>
      <c r="T1921">
        <f t="shared" si="89"/>
        <v>305771</v>
      </c>
    </row>
    <row r="1922" spans="1:20" x14ac:dyDescent="0.25">
      <c r="A1922" s="37" t="s">
        <v>11177</v>
      </c>
      <c r="B1922" s="37" t="s">
        <v>11178</v>
      </c>
      <c r="C1922" s="37" t="s">
        <v>3402</v>
      </c>
      <c r="D1922" s="37" t="s">
        <v>11550</v>
      </c>
      <c r="E1922" s="37">
        <v>10.69</v>
      </c>
      <c r="F1922" s="37">
        <v>0</v>
      </c>
      <c r="G1922" s="37">
        <v>0</v>
      </c>
      <c r="H1922" s="37">
        <v>7.43</v>
      </c>
      <c r="I1922" s="37">
        <v>0</v>
      </c>
      <c r="J1922" s="37">
        <v>0</v>
      </c>
      <c r="K1922" s="37">
        <v>7.17</v>
      </c>
      <c r="L1922" s="37">
        <v>0</v>
      </c>
      <c r="M1922" s="37">
        <v>0</v>
      </c>
      <c r="N1922" s="37">
        <v>0.49</v>
      </c>
      <c r="O1922" s="37">
        <v>0</v>
      </c>
      <c r="P1922" s="37">
        <v>0</v>
      </c>
      <c r="Q1922">
        <f t="shared" si="87"/>
        <v>18.119999999999997</v>
      </c>
      <c r="R1922">
        <f t="shared" si="88"/>
        <v>18.349999999999998</v>
      </c>
      <c r="S1922" t="str">
        <f>VLOOKUP(C1922*1,effectif!A:BA,53,0)</f>
        <v>071531</v>
      </c>
      <c r="T1922">
        <f t="shared" si="89"/>
        <v>305247</v>
      </c>
    </row>
    <row r="1923" spans="1:20" x14ac:dyDescent="0.25">
      <c r="A1923" s="37" t="s">
        <v>11177</v>
      </c>
      <c r="B1923" s="37" t="s">
        <v>11178</v>
      </c>
      <c r="C1923" s="37" t="s">
        <v>4579</v>
      </c>
      <c r="D1923" s="37" t="s">
        <v>11551</v>
      </c>
      <c r="E1923" s="37">
        <v>0</v>
      </c>
      <c r="F1923" s="37">
        <v>0</v>
      </c>
      <c r="G1923" s="37">
        <v>0</v>
      </c>
      <c r="H1923" s="37"/>
      <c r="I1923" s="37"/>
      <c r="J1923" s="37"/>
      <c r="K1923" s="37"/>
      <c r="L1923" s="37"/>
      <c r="M1923" s="37"/>
      <c r="N1923" s="37"/>
      <c r="O1923" s="37"/>
      <c r="P1923" s="37"/>
      <c r="Q1923">
        <f t="shared" ref="Q1923:Q1942" si="90">IFERROR(E1923+H1923,0)</f>
        <v>0</v>
      </c>
      <c r="R1923">
        <f t="shared" ref="R1923:R1942" si="91">IFERROR(E1923+K1923+N1923,0)</f>
        <v>0</v>
      </c>
      <c r="S1923" t="str">
        <f>VLOOKUP(C1923*1,effectif!A:BA,53,0)</f>
        <v>071531</v>
      </c>
      <c r="T1923">
        <f t="shared" ref="T1923:T1942" si="92">C1923*1</f>
        <v>305660</v>
      </c>
    </row>
    <row r="1924" spans="1:20" x14ac:dyDescent="0.25">
      <c r="A1924" s="37" t="s">
        <v>11177</v>
      </c>
      <c r="B1924" s="37" t="s">
        <v>11178</v>
      </c>
      <c r="C1924" s="37" t="s">
        <v>14053</v>
      </c>
      <c r="D1924" s="37" t="s">
        <v>11552</v>
      </c>
      <c r="E1924" s="37"/>
      <c r="F1924" s="37"/>
      <c r="G1924" s="37"/>
      <c r="H1924" s="37"/>
      <c r="I1924" s="37"/>
      <c r="J1924" s="37"/>
      <c r="K1924" s="37"/>
      <c r="L1924" s="37"/>
      <c r="M1924" s="37"/>
      <c r="N1924" s="37"/>
      <c r="O1924" s="37"/>
      <c r="P1924" s="37"/>
      <c r="Q1924">
        <f t="shared" si="90"/>
        <v>0</v>
      </c>
      <c r="R1924">
        <f t="shared" si="91"/>
        <v>0</v>
      </c>
      <c r="S1924" t="e">
        <f>VLOOKUP(C1924*1,effectif!A:BA,53,0)</f>
        <v>#N/A</v>
      </c>
      <c r="T1924">
        <f t="shared" si="92"/>
        <v>303677</v>
      </c>
    </row>
    <row r="1925" spans="1:20" x14ac:dyDescent="0.25">
      <c r="A1925" s="37" t="s">
        <v>11177</v>
      </c>
      <c r="B1925" s="37" t="s">
        <v>11178</v>
      </c>
      <c r="C1925" s="37" t="s">
        <v>6868</v>
      </c>
      <c r="D1925" s="37" t="s">
        <v>11553</v>
      </c>
      <c r="E1925" s="37">
        <v>8.98</v>
      </c>
      <c r="F1925" s="37">
        <v>0</v>
      </c>
      <c r="G1925" s="37">
        <v>0</v>
      </c>
      <c r="H1925" s="37">
        <v>20.47</v>
      </c>
      <c r="I1925" s="37">
        <v>2.54</v>
      </c>
      <c r="J1925" s="37">
        <v>0</v>
      </c>
      <c r="K1925" s="37">
        <v>24.58</v>
      </c>
      <c r="L1925" s="37">
        <v>5.18</v>
      </c>
      <c r="M1925" s="37">
        <v>0</v>
      </c>
      <c r="N1925" s="37">
        <v>22.69</v>
      </c>
      <c r="O1925" s="37">
        <v>5.57</v>
      </c>
      <c r="P1925" s="37">
        <v>0</v>
      </c>
      <c r="Q1925">
        <f t="shared" si="90"/>
        <v>29.45</v>
      </c>
      <c r="R1925">
        <f t="shared" si="91"/>
        <v>56.25</v>
      </c>
      <c r="S1925" t="str">
        <f>VLOOKUP(C1925*1,effectif!A:BA,53,0)</f>
        <v>071531</v>
      </c>
      <c r="T1925">
        <f t="shared" si="92"/>
        <v>304358</v>
      </c>
    </row>
    <row r="1926" spans="1:20" x14ac:dyDescent="0.25">
      <c r="A1926" s="37" t="s">
        <v>11177</v>
      </c>
      <c r="B1926" s="37" t="s">
        <v>11178</v>
      </c>
      <c r="C1926" s="37" t="s">
        <v>8469</v>
      </c>
      <c r="D1926" s="37" t="s">
        <v>11554</v>
      </c>
      <c r="E1926" s="37">
        <v>13.58</v>
      </c>
      <c r="F1926" s="37">
        <v>0</v>
      </c>
      <c r="G1926" s="37">
        <v>0</v>
      </c>
      <c r="H1926" s="37">
        <v>21.54</v>
      </c>
      <c r="I1926" s="37">
        <v>0</v>
      </c>
      <c r="J1926" s="37">
        <v>0</v>
      </c>
      <c r="K1926" s="37">
        <v>18.09</v>
      </c>
      <c r="L1926" s="37">
        <v>0</v>
      </c>
      <c r="M1926" s="37">
        <v>0</v>
      </c>
      <c r="N1926" s="37">
        <v>31.59</v>
      </c>
      <c r="O1926" s="37">
        <v>0</v>
      </c>
      <c r="P1926" s="37">
        <v>0</v>
      </c>
      <c r="Q1926">
        <f t="shared" si="90"/>
        <v>35.119999999999997</v>
      </c>
      <c r="R1926">
        <f t="shared" si="91"/>
        <v>63.260000000000005</v>
      </c>
      <c r="S1926" t="str">
        <f>VLOOKUP(C1926*1,effectif!A:BA,53,0)</f>
        <v>071531</v>
      </c>
      <c r="T1926">
        <f t="shared" si="92"/>
        <v>301783</v>
      </c>
    </row>
    <row r="1927" spans="1:20" x14ac:dyDescent="0.25">
      <c r="A1927" s="37" t="s">
        <v>11177</v>
      </c>
      <c r="B1927" s="37" t="s">
        <v>11178</v>
      </c>
      <c r="C1927" s="37" t="s">
        <v>3433</v>
      </c>
      <c r="D1927" s="37" t="s">
        <v>11555</v>
      </c>
      <c r="E1927" s="37">
        <v>2.73</v>
      </c>
      <c r="F1927" s="37">
        <v>0</v>
      </c>
      <c r="G1927" s="37">
        <v>0</v>
      </c>
      <c r="H1927" s="37">
        <v>8.31</v>
      </c>
      <c r="I1927" s="37">
        <v>0</v>
      </c>
      <c r="J1927" s="37">
        <v>0</v>
      </c>
      <c r="K1927" s="37">
        <v>20.59</v>
      </c>
      <c r="L1927" s="37">
        <v>2.92</v>
      </c>
      <c r="M1927" s="37">
        <v>0</v>
      </c>
      <c r="N1927" s="37">
        <v>24.54</v>
      </c>
      <c r="O1927" s="37">
        <v>2.65</v>
      </c>
      <c r="P1927" s="37">
        <v>0</v>
      </c>
      <c r="Q1927">
        <f t="shared" si="90"/>
        <v>11.040000000000001</v>
      </c>
      <c r="R1927">
        <f t="shared" si="91"/>
        <v>47.86</v>
      </c>
      <c r="S1927" t="str">
        <f>VLOOKUP(C1927*1,effectif!A:BA,53,0)</f>
        <v>071531</v>
      </c>
      <c r="T1927">
        <f t="shared" si="92"/>
        <v>303122</v>
      </c>
    </row>
    <row r="1928" spans="1:20" x14ac:dyDescent="0.25">
      <c r="A1928" s="37" t="s">
        <v>11174</v>
      </c>
      <c r="B1928" s="37" t="s">
        <v>11175</v>
      </c>
      <c r="C1928" s="37" t="s">
        <v>2346</v>
      </c>
      <c r="D1928" s="37" t="s">
        <v>11556</v>
      </c>
      <c r="E1928" s="37">
        <v>6.95</v>
      </c>
      <c r="F1928" s="37">
        <v>0.57999999999999996</v>
      </c>
      <c r="G1928" s="37">
        <v>0</v>
      </c>
      <c r="H1928" s="37">
        <v>9.9</v>
      </c>
      <c r="I1928" s="37">
        <v>0.06</v>
      </c>
      <c r="J1928" s="37">
        <v>7.13</v>
      </c>
      <c r="K1928" s="37">
        <v>15.1</v>
      </c>
      <c r="L1928" s="37">
        <v>0.05</v>
      </c>
      <c r="M1928" s="37">
        <v>11.61</v>
      </c>
      <c r="N1928" s="37">
        <v>22.72</v>
      </c>
      <c r="O1928" s="37">
        <v>0.69</v>
      </c>
      <c r="P1928" s="37">
        <v>12.69</v>
      </c>
      <c r="Q1928">
        <f t="shared" si="90"/>
        <v>16.850000000000001</v>
      </c>
      <c r="R1928">
        <f t="shared" si="91"/>
        <v>44.769999999999996</v>
      </c>
      <c r="S1928" t="str">
        <f>VLOOKUP(C1928*1,effectif!A:BA,53,0)</f>
        <v>071532</v>
      </c>
      <c r="T1928">
        <f t="shared" si="92"/>
        <v>300960</v>
      </c>
    </row>
    <row r="1929" spans="1:20" x14ac:dyDescent="0.25">
      <c r="A1929" s="37" t="s">
        <v>11177</v>
      </c>
      <c r="B1929" s="37" t="s">
        <v>11178</v>
      </c>
      <c r="C1929" s="37" t="s">
        <v>10087</v>
      </c>
      <c r="D1929" s="37" t="s">
        <v>11557</v>
      </c>
      <c r="E1929" s="37"/>
      <c r="F1929" s="37"/>
      <c r="G1929" s="37"/>
      <c r="H1929" s="37"/>
      <c r="I1929" s="37"/>
      <c r="J1929" s="37"/>
      <c r="K1929" s="37"/>
      <c r="L1929" s="37"/>
      <c r="M1929" s="37"/>
      <c r="N1929" s="37"/>
      <c r="O1929" s="37"/>
      <c r="P1929" s="37"/>
      <c r="Q1929">
        <f t="shared" si="90"/>
        <v>0</v>
      </c>
      <c r="R1929">
        <f t="shared" si="91"/>
        <v>0</v>
      </c>
      <c r="S1929" t="str">
        <f>VLOOKUP(C1929*1,effectif!A:BA,53,0)</f>
        <v>071532</v>
      </c>
      <c r="T1929">
        <f t="shared" si="92"/>
        <v>305935</v>
      </c>
    </row>
    <row r="1930" spans="1:20" x14ac:dyDescent="0.25">
      <c r="A1930" s="37" t="s">
        <v>11177</v>
      </c>
      <c r="B1930" s="37" t="s">
        <v>11178</v>
      </c>
      <c r="C1930" s="37" t="s">
        <v>3427</v>
      </c>
      <c r="D1930" s="37" t="s">
        <v>11558</v>
      </c>
      <c r="E1930" s="37">
        <v>3.26</v>
      </c>
      <c r="F1930" s="37">
        <v>0</v>
      </c>
      <c r="G1930" s="37">
        <v>0</v>
      </c>
      <c r="H1930" s="37">
        <v>8.58</v>
      </c>
      <c r="I1930" s="37" t="s">
        <v>11181</v>
      </c>
      <c r="J1930" s="37">
        <v>0</v>
      </c>
      <c r="K1930" s="37"/>
      <c r="L1930" s="37"/>
      <c r="M1930" s="37"/>
      <c r="N1930" s="37"/>
      <c r="O1930" s="37"/>
      <c r="P1930" s="37"/>
      <c r="Q1930">
        <f t="shared" si="90"/>
        <v>11.84</v>
      </c>
      <c r="R1930">
        <f t="shared" si="91"/>
        <v>3.26</v>
      </c>
      <c r="S1930" t="str">
        <f>VLOOKUP(C1930*1,effectif!A:BA,53,0)</f>
        <v>071532</v>
      </c>
      <c r="T1930">
        <f t="shared" si="92"/>
        <v>305546</v>
      </c>
    </row>
    <row r="1931" spans="1:20" x14ac:dyDescent="0.25">
      <c r="A1931" s="37" t="s">
        <v>11177</v>
      </c>
      <c r="B1931" s="37" t="s">
        <v>11178</v>
      </c>
      <c r="C1931" s="37" t="s">
        <v>5943</v>
      </c>
      <c r="D1931" s="37" t="s">
        <v>11559</v>
      </c>
      <c r="E1931" s="37">
        <v>4.92</v>
      </c>
      <c r="F1931" s="37">
        <v>0</v>
      </c>
      <c r="G1931" s="37"/>
      <c r="H1931" s="37"/>
      <c r="I1931" s="37"/>
      <c r="J1931" s="37"/>
      <c r="K1931" s="37"/>
      <c r="L1931" s="37"/>
      <c r="M1931" s="37"/>
      <c r="N1931" s="37"/>
      <c r="O1931" s="37"/>
      <c r="P1931" s="37"/>
      <c r="Q1931">
        <f t="shared" si="90"/>
        <v>4.92</v>
      </c>
      <c r="R1931">
        <f t="shared" si="91"/>
        <v>4.92</v>
      </c>
      <c r="S1931" t="str">
        <f>VLOOKUP(C1931*1,effectif!A:BA,53,0)</f>
        <v>071532</v>
      </c>
      <c r="T1931">
        <f t="shared" si="92"/>
        <v>305666</v>
      </c>
    </row>
    <row r="1932" spans="1:20" x14ac:dyDescent="0.25">
      <c r="A1932" s="37" t="s">
        <v>11177</v>
      </c>
      <c r="B1932" s="37" t="s">
        <v>11178</v>
      </c>
      <c r="C1932" s="37" t="s">
        <v>4406</v>
      </c>
      <c r="D1932" s="37" t="s">
        <v>11560</v>
      </c>
      <c r="E1932" s="37">
        <v>3.29</v>
      </c>
      <c r="F1932" s="37">
        <v>0</v>
      </c>
      <c r="G1932" s="37">
        <v>0</v>
      </c>
      <c r="H1932" s="37">
        <v>8.15</v>
      </c>
      <c r="I1932" s="37">
        <v>0</v>
      </c>
      <c r="J1932" s="37">
        <v>0</v>
      </c>
      <c r="K1932" s="37">
        <v>13.45</v>
      </c>
      <c r="L1932" s="37">
        <v>0</v>
      </c>
      <c r="M1932" s="37">
        <v>9.5500000000000007</v>
      </c>
      <c r="N1932" s="37">
        <v>24.42</v>
      </c>
      <c r="O1932" s="37">
        <v>0</v>
      </c>
      <c r="P1932" s="37">
        <v>0</v>
      </c>
      <c r="Q1932">
        <f t="shared" si="90"/>
        <v>11.440000000000001</v>
      </c>
      <c r="R1932">
        <f t="shared" si="91"/>
        <v>41.16</v>
      </c>
      <c r="S1932" t="str">
        <f>VLOOKUP(C1932*1,effectif!A:BA,53,0)</f>
        <v>071532</v>
      </c>
      <c r="T1932">
        <f t="shared" si="92"/>
        <v>305242</v>
      </c>
    </row>
    <row r="1933" spans="1:20" x14ac:dyDescent="0.25">
      <c r="A1933" s="37" t="s">
        <v>11177</v>
      </c>
      <c r="B1933" s="37" t="s">
        <v>11178</v>
      </c>
      <c r="C1933" s="37" t="s">
        <v>7596</v>
      </c>
      <c r="D1933" s="37" t="s">
        <v>11561</v>
      </c>
      <c r="E1933" s="37">
        <v>8.19</v>
      </c>
      <c r="F1933" s="37">
        <v>1.78</v>
      </c>
      <c r="G1933" s="37">
        <v>0</v>
      </c>
      <c r="H1933" s="37">
        <v>10.31</v>
      </c>
      <c r="I1933" s="37">
        <v>0.41</v>
      </c>
      <c r="J1933" s="37">
        <v>0</v>
      </c>
      <c r="K1933" s="37">
        <v>7.47</v>
      </c>
      <c r="L1933" s="37">
        <v>0.43</v>
      </c>
      <c r="M1933" s="37">
        <v>0</v>
      </c>
      <c r="N1933" s="37">
        <v>13.91</v>
      </c>
      <c r="O1933" s="37">
        <v>2.97</v>
      </c>
      <c r="P1933" s="37">
        <v>0</v>
      </c>
      <c r="Q1933">
        <f t="shared" si="90"/>
        <v>18.5</v>
      </c>
      <c r="R1933">
        <f t="shared" si="91"/>
        <v>29.57</v>
      </c>
      <c r="S1933" t="str">
        <f>VLOOKUP(C1933*1,effectif!A:BA,53,0)</f>
        <v>071532</v>
      </c>
      <c r="T1933">
        <f t="shared" si="92"/>
        <v>305302</v>
      </c>
    </row>
    <row r="1934" spans="1:20" x14ac:dyDescent="0.25">
      <c r="A1934" s="37" t="s">
        <v>11177</v>
      </c>
      <c r="B1934" s="37" t="s">
        <v>11178</v>
      </c>
      <c r="C1934" s="37" t="s">
        <v>5679</v>
      </c>
      <c r="D1934" s="37" t="s">
        <v>11562</v>
      </c>
      <c r="E1934" s="37">
        <v>7.68</v>
      </c>
      <c r="F1934" s="37">
        <v>0</v>
      </c>
      <c r="G1934" s="37"/>
      <c r="H1934" s="37">
        <v>10.82</v>
      </c>
      <c r="I1934" s="37">
        <v>0</v>
      </c>
      <c r="J1934" s="37">
        <v>100</v>
      </c>
      <c r="K1934" s="37">
        <v>18.59</v>
      </c>
      <c r="L1934" s="37">
        <v>0</v>
      </c>
      <c r="M1934" s="37">
        <v>100</v>
      </c>
      <c r="N1934" s="37">
        <v>21.74</v>
      </c>
      <c r="O1934" s="37">
        <v>0</v>
      </c>
      <c r="P1934" s="37">
        <v>10.46</v>
      </c>
      <c r="Q1934">
        <f t="shared" si="90"/>
        <v>18.5</v>
      </c>
      <c r="R1934">
        <f t="shared" si="91"/>
        <v>48.01</v>
      </c>
      <c r="S1934" t="str">
        <f>VLOOKUP(C1934*1,effectif!A:BA,53,0)</f>
        <v>071532</v>
      </c>
      <c r="T1934">
        <f t="shared" si="92"/>
        <v>303987</v>
      </c>
    </row>
    <row r="1935" spans="1:20" x14ac:dyDescent="0.25">
      <c r="A1935" s="37" t="s">
        <v>11177</v>
      </c>
      <c r="B1935" s="37" t="s">
        <v>11178</v>
      </c>
      <c r="C1935" s="37" t="s">
        <v>2587</v>
      </c>
      <c r="D1935" s="37" t="s">
        <v>11563</v>
      </c>
      <c r="E1935" s="37">
        <v>4</v>
      </c>
      <c r="F1935" s="37">
        <v>0</v>
      </c>
      <c r="G1935" s="37">
        <v>0</v>
      </c>
      <c r="H1935" s="37">
        <v>5.38</v>
      </c>
      <c r="I1935" s="37">
        <v>0</v>
      </c>
      <c r="J1935" s="37">
        <v>0</v>
      </c>
      <c r="K1935" s="37">
        <v>8.36</v>
      </c>
      <c r="L1935" s="37">
        <v>0</v>
      </c>
      <c r="M1935" s="37">
        <v>14.9</v>
      </c>
      <c r="N1935" s="37">
        <v>25.63</v>
      </c>
      <c r="O1935" s="37">
        <v>0</v>
      </c>
      <c r="P1935" s="37">
        <v>18.149999999999999</v>
      </c>
      <c r="Q1935">
        <f t="shared" si="90"/>
        <v>9.379999999999999</v>
      </c>
      <c r="R1935">
        <f t="shared" si="91"/>
        <v>37.989999999999995</v>
      </c>
      <c r="S1935" t="str">
        <f>VLOOKUP(C1935*1,effectif!A:BA,53,0)</f>
        <v>071532</v>
      </c>
      <c r="T1935">
        <f t="shared" si="92"/>
        <v>302771</v>
      </c>
    </row>
    <row r="1936" spans="1:20" x14ac:dyDescent="0.25">
      <c r="A1936" s="37" t="s">
        <v>11177</v>
      </c>
      <c r="B1936" s="37" t="s">
        <v>11178</v>
      </c>
      <c r="C1936" s="37" t="s">
        <v>4883</v>
      </c>
      <c r="D1936" s="37" t="s">
        <v>11564</v>
      </c>
      <c r="E1936" s="37">
        <v>5.64</v>
      </c>
      <c r="F1936" s="37">
        <v>0</v>
      </c>
      <c r="G1936" s="37">
        <v>0</v>
      </c>
      <c r="H1936" s="37">
        <v>8.3000000000000007</v>
      </c>
      <c r="I1936" s="37">
        <v>0</v>
      </c>
      <c r="J1936" s="37">
        <v>0</v>
      </c>
      <c r="K1936" s="37">
        <v>8.82</v>
      </c>
      <c r="L1936" s="37">
        <v>0</v>
      </c>
      <c r="M1936" s="37">
        <v>0</v>
      </c>
      <c r="N1936" s="37">
        <v>12.19</v>
      </c>
      <c r="O1936" s="37">
        <v>0</v>
      </c>
      <c r="P1936" s="37">
        <v>0</v>
      </c>
      <c r="Q1936">
        <f t="shared" si="90"/>
        <v>13.940000000000001</v>
      </c>
      <c r="R1936">
        <f t="shared" si="91"/>
        <v>26.65</v>
      </c>
      <c r="S1936" t="str">
        <f>VLOOKUP(C1936*1,effectif!A:BA,53,0)</f>
        <v>071532</v>
      </c>
      <c r="T1936">
        <f t="shared" si="92"/>
        <v>305151</v>
      </c>
    </row>
    <row r="1937" spans="1:20" x14ac:dyDescent="0.25">
      <c r="A1937" s="37" t="s">
        <v>11177</v>
      </c>
      <c r="B1937" s="37" t="s">
        <v>11178</v>
      </c>
      <c r="C1937" s="37" t="s">
        <v>2341</v>
      </c>
      <c r="D1937" s="37" t="s">
        <v>11565</v>
      </c>
      <c r="E1937" s="37">
        <v>14.35</v>
      </c>
      <c r="F1937" s="37">
        <v>0</v>
      </c>
      <c r="G1937" s="37">
        <v>0</v>
      </c>
      <c r="H1937" s="37">
        <v>10.33</v>
      </c>
      <c r="I1937" s="37">
        <v>0</v>
      </c>
      <c r="J1937" s="37">
        <v>0</v>
      </c>
      <c r="K1937" s="37">
        <v>19.53</v>
      </c>
      <c r="L1937" s="37">
        <v>0</v>
      </c>
      <c r="M1937" s="37">
        <v>0</v>
      </c>
      <c r="N1937" s="37">
        <v>22.14</v>
      </c>
      <c r="O1937" s="37">
        <v>1.07</v>
      </c>
      <c r="P1937" s="37">
        <v>0</v>
      </c>
      <c r="Q1937">
        <f t="shared" si="90"/>
        <v>24.68</v>
      </c>
      <c r="R1937">
        <f t="shared" si="91"/>
        <v>56.02</v>
      </c>
      <c r="S1937" t="str">
        <f>VLOOKUP(C1937*1,effectif!A:BA,53,0)</f>
        <v>071532</v>
      </c>
      <c r="T1937">
        <f t="shared" si="92"/>
        <v>304077</v>
      </c>
    </row>
    <row r="1938" spans="1:20" x14ac:dyDescent="0.25">
      <c r="A1938" s="37" t="s">
        <v>11177</v>
      </c>
      <c r="B1938" s="37" t="s">
        <v>11178</v>
      </c>
      <c r="C1938" s="37" t="s">
        <v>10084</v>
      </c>
      <c r="D1938" s="37" t="s">
        <v>11189</v>
      </c>
      <c r="E1938" s="37"/>
      <c r="F1938" s="37"/>
      <c r="G1938" s="37"/>
      <c r="H1938" s="37"/>
      <c r="I1938" s="37"/>
      <c r="J1938" s="37"/>
      <c r="K1938" s="37"/>
      <c r="L1938" s="37"/>
      <c r="M1938" s="37"/>
      <c r="N1938" s="37"/>
      <c r="O1938" s="37"/>
      <c r="P1938" s="37"/>
      <c r="Q1938">
        <f t="shared" si="90"/>
        <v>0</v>
      </c>
      <c r="R1938">
        <f t="shared" si="91"/>
        <v>0</v>
      </c>
      <c r="S1938" t="str">
        <f>VLOOKUP(C1938*1,effectif!A:BA,53,0)</f>
        <v>071532</v>
      </c>
      <c r="T1938">
        <f t="shared" si="92"/>
        <v>97712</v>
      </c>
    </row>
    <row r="1939" spans="1:20" x14ac:dyDescent="0.25">
      <c r="A1939" s="37"/>
      <c r="B1939" s="37"/>
      <c r="C1939" s="37"/>
      <c r="D1939" s="37"/>
      <c r="E1939" s="37"/>
      <c r="F1939" s="37"/>
      <c r="G1939" s="37"/>
      <c r="H1939" s="37"/>
      <c r="I1939" s="37"/>
      <c r="J1939" s="37"/>
      <c r="K1939" s="37"/>
      <c r="L1939" s="37"/>
      <c r="M1939" s="37"/>
      <c r="N1939" s="37"/>
      <c r="O1939" s="37"/>
      <c r="P1939" s="37"/>
      <c r="Q1939">
        <f t="shared" si="90"/>
        <v>0</v>
      </c>
      <c r="R1939">
        <f t="shared" si="91"/>
        <v>0</v>
      </c>
      <c r="S1939" t="e">
        <f>VLOOKUP(C1939*1,effectif!A:BA,53,0)</f>
        <v>#N/A</v>
      </c>
      <c r="T1939">
        <f t="shared" si="92"/>
        <v>0</v>
      </c>
    </row>
    <row r="1940" spans="1:20" x14ac:dyDescent="0.25">
      <c r="A1940" s="37"/>
      <c r="B1940" s="37"/>
      <c r="C1940" s="37"/>
      <c r="D1940" s="37"/>
      <c r="E1940" s="37"/>
      <c r="F1940" s="37"/>
      <c r="G1940" s="37"/>
      <c r="H1940" s="37"/>
      <c r="I1940" s="37"/>
      <c r="J1940" s="37"/>
      <c r="K1940" s="37"/>
      <c r="L1940" s="37"/>
      <c r="M1940" s="37"/>
      <c r="N1940" s="37"/>
      <c r="O1940" s="37"/>
      <c r="P1940" s="37"/>
      <c r="Q1940">
        <f t="shared" si="90"/>
        <v>0</v>
      </c>
      <c r="R1940">
        <f t="shared" si="91"/>
        <v>0</v>
      </c>
      <c r="S1940" t="e">
        <f>VLOOKUP(C1940*1,effectif!A:BA,53,0)</f>
        <v>#N/A</v>
      </c>
      <c r="T1940">
        <f t="shared" si="92"/>
        <v>0</v>
      </c>
    </row>
    <row r="1941" spans="1:20" x14ac:dyDescent="0.25">
      <c r="A1941" s="37"/>
      <c r="B1941" s="37"/>
      <c r="C1941" s="37"/>
      <c r="D1941" s="37"/>
      <c r="E1941" s="37"/>
      <c r="F1941" s="37"/>
      <c r="G1941" s="37"/>
      <c r="H1941" s="37"/>
      <c r="I1941" s="37"/>
      <c r="J1941" s="37"/>
      <c r="K1941" s="37"/>
      <c r="L1941" s="37"/>
      <c r="M1941" s="37"/>
      <c r="N1941" s="37"/>
      <c r="O1941" s="37"/>
      <c r="P1941" s="37"/>
      <c r="Q1941">
        <f t="shared" si="90"/>
        <v>0</v>
      </c>
      <c r="R1941">
        <f t="shared" si="91"/>
        <v>0</v>
      </c>
      <c r="S1941" t="e">
        <f>VLOOKUP(C1941*1,effectif!A:BA,53,0)</f>
        <v>#N/A</v>
      </c>
      <c r="T1941">
        <f t="shared" si="92"/>
        <v>0</v>
      </c>
    </row>
    <row r="1942" spans="1:20" x14ac:dyDescent="0.25">
      <c r="A1942" s="37"/>
      <c r="B1942" s="37"/>
      <c r="C1942" s="37"/>
      <c r="D1942" s="37"/>
      <c r="E1942" s="37"/>
      <c r="F1942" s="37"/>
      <c r="G1942" s="37"/>
      <c r="H1942" s="37"/>
      <c r="I1942" s="37"/>
      <c r="J1942" s="37"/>
      <c r="K1942" s="37"/>
      <c r="L1942" s="37"/>
      <c r="M1942" s="37"/>
      <c r="N1942" s="37"/>
      <c r="O1942" s="37"/>
      <c r="P1942" s="37"/>
      <c r="Q1942">
        <f t="shared" si="90"/>
        <v>0</v>
      </c>
      <c r="R1942">
        <f t="shared" si="91"/>
        <v>0</v>
      </c>
      <c r="S1942" t="e">
        <f>VLOOKUP(C1942*1,effectif!A:BA,53,0)</f>
        <v>#N/A</v>
      </c>
      <c r="T1942">
        <f t="shared" si="92"/>
        <v>0</v>
      </c>
    </row>
  </sheetData>
  <autoFilter ref="A1:S1" xr:uid="{C3573BD7-0065-42E3-A3DF-778DE3A32434}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0EDBFE-237E-4A93-90B8-ADBBEFED1417}">
  <sheetPr>
    <tabColor rgb="FFFFC000"/>
  </sheetPr>
  <dimension ref="B1:U1027"/>
  <sheetViews>
    <sheetView topLeftCell="E1" workbookViewId="0">
      <selection activeCell="K44" sqref="K44"/>
    </sheetView>
  </sheetViews>
  <sheetFormatPr baseColWidth="10" defaultRowHeight="15" x14ac:dyDescent="0.25"/>
  <cols>
    <col min="16" max="16" width="11.42578125" style="65"/>
    <col min="17" max="17" width="37" bestFit="1" customWidth="1"/>
  </cols>
  <sheetData>
    <row r="1" spans="2:21" x14ac:dyDescent="0.25">
      <c r="B1" t="s">
        <v>11104</v>
      </c>
      <c r="C1" t="s">
        <v>11105</v>
      </c>
      <c r="D1" t="s">
        <v>11100</v>
      </c>
      <c r="E1" t="s">
        <v>11101</v>
      </c>
      <c r="F1" t="s">
        <v>11102</v>
      </c>
      <c r="G1" t="s">
        <v>11103</v>
      </c>
      <c r="I1" t="s">
        <v>11106</v>
      </c>
      <c r="J1" t="s">
        <v>11107</v>
      </c>
      <c r="K1" t="s">
        <v>11100</v>
      </c>
      <c r="L1" t="s">
        <v>11108</v>
      </c>
      <c r="M1" t="s">
        <v>11102</v>
      </c>
      <c r="N1" t="s">
        <v>11109</v>
      </c>
      <c r="P1" s="65" t="s">
        <v>11076</v>
      </c>
      <c r="Q1" t="s">
        <v>11110</v>
      </c>
      <c r="R1" t="s">
        <v>11100</v>
      </c>
      <c r="S1" t="s">
        <v>11108</v>
      </c>
      <c r="T1" t="s">
        <v>11102</v>
      </c>
      <c r="U1" t="s">
        <v>11103</v>
      </c>
    </row>
    <row r="2" spans="2:21" x14ac:dyDescent="0.25">
      <c r="B2" t="s">
        <v>1475</v>
      </c>
      <c r="C2" t="s">
        <v>58</v>
      </c>
      <c r="D2">
        <v>44</v>
      </c>
      <c r="E2">
        <v>61.400000000000048</v>
      </c>
      <c r="F2">
        <v>44</v>
      </c>
      <c r="G2">
        <v>61.400000000000048</v>
      </c>
      <c r="I2" t="s">
        <v>5837</v>
      </c>
      <c r="J2" t="s">
        <v>5838</v>
      </c>
      <c r="K2">
        <v>1</v>
      </c>
      <c r="L2">
        <v>100</v>
      </c>
      <c r="M2">
        <v>1</v>
      </c>
      <c r="N2">
        <v>100</v>
      </c>
      <c r="P2" s="65" t="s">
        <v>6328</v>
      </c>
      <c r="Q2" t="s">
        <v>6331</v>
      </c>
      <c r="R2">
        <v>1</v>
      </c>
      <c r="S2">
        <v>100</v>
      </c>
      <c r="T2">
        <v>1</v>
      </c>
      <c r="U2">
        <v>100</v>
      </c>
    </row>
    <row r="3" spans="2:21" x14ac:dyDescent="0.25">
      <c r="B3" t="s">
        <v>1631</v>
      </c>
      <c r="C3" t="s">
        <v>7</v>
      </c>
      <c r="D3">
        <v>50</v>
      </c>
      <c r="E3">
        <v>56</v>
      </c>
      <c r="F3">
        <v>50</v>
      </c>
      <c r="G3">
        <v>56</v>
      </c>
      <c r="I3" t="s">
        <v>2448</v>
      </c>
      <c r="J3" t="s">
        <v>11111</v>
      </c>
      <c r="K3">
        <v>1</v>
      </c>
      <c r="L3">
        <v>100</v>
      </c>
      <c r="M3">
        <v>1</v>
      </c>
      <c r="N3">
        <v>100</v>
      </c>
      <c r="P3" s="65" t="s">
        <v>1764</v>
      </c>
      <c r="Q3" t="s">
        <v>1770</v>
      </c>
      <c r="R3">
        <v>1</v>
      </c>
      <c r="S3">
        <v>100</v>
      </c>
      <c r="T3">
        <v>1</v>
      </c>
      <c r="U3">
        <v>100</v>
      </c>
    </row>
    <row r="4" spans="2:21" x14ac:dyDescent="0.25">
      <c r="B4" t="s">
        <v>1442</v>
      </c>
      <c r="C4" t="s">
        <v>12</v>
      </c>
      <c r="D4">
        <v>13</v>
      </c>
      <c r="E4">
        <v>53.799999999999976</v>
      </c>
      <c r="F4">
        <v>13</v>
      </c>
      <c r="G4">
        <v>53.799999999999976</v>
      </c>
      <c r="I4" t="s">
        <v>3357</v>
      </c>
      <c r="J4" t="s">
        <v>3358</v>
      </c>
      <c r="K4">
        <v>3</v>
      </c>
      <c r="L4">
        <v>100</v>
      </c>
      <c r="M4">
        <v>3</v>
      </c>
      <c r="N4">
        <v>100</v>
      </c>
      <c r="P4" s="65" t="s">
        <v>2308</v>
      </c>
      <c r="Q4" t="s">
        <v>2314</v>
      </c>
      <c r="R4">
        <v>1</v>
      </c>
      <c r="S4">
        <v>100</v>
      </c>
      <c r="T4">
        <v>1</v>
      </c>
      <c r="U4">
        <v>100</v>
      </c>
    </row>
    <row r="5" spans="2:21" x14ac:dyDescent="0.25">
      <c r="B5" t="s">
        <v>1339</v>
      </c>
      <c r="C5" t="s">
        <v>76</v>
      </c>
      <c r="D5">
        <v>43</v>
      </c>
      <c r="E5">
        <v>48.799999999999969</v>
      </c>
      <c r="F5">
        <v>43</v>
      </c>
      <c r="G5">
        <v>48.799999999999969</v>
      </c>
      <c r="I5" t="s">
        <v>2037</v>
      </c>
      <c r="J5" t="s">
        <v>2038</v>
      </c>
      <c r="K5">
        <v>18</v>
      </c>
      <c r="L5">
        <v>100</v>
      </c>
      <c r="M5">
        <v>18</v>
      </c>
      <c r="N5">
        <v>100</v>
      </c>
      <c r="P5" s="65" t="s">
        <v>5004</v>
      </c>
      <c r="Q5" t="s">
        <v>5007</v>
      </c>
      <c r="R5">
        <v>1</v>
      </c>
      <c r="S5">
        <v>100</v>
      </c>
      <c r="T5">
        <v>1</v>
      </c>
      <c r="U5">
        <v>100</v>
      </c>
    </row>
    <row r="6" spans="2:21" x14ac:dyDescent="0.25">
      <c r="B6" t="s">
        <v>1566</v>
      </c>
      <c r="C6" t="s">
        <v>68</v>
      </c>
      <c r="D6">
        <v>51</v>
      </c>
      <c r="E6">
        <v>47.05882352941174</v>
      </c>
      <c r="F6">
        <v>51</v>
      </c>
      <c r="G6">
        <v>47.05882352941174</v>
      </c>
      <c r="I6" t="s">
        <v>1443</v>
      </c>
      <c r="J6" t="s">
        <v>1444</v>
      </c>
      <c r="K6">
        <v>3</v>
      </c>
      <c r="L6">
        <v>100</v>
      </c>
      <c r="M6">
        <v>3</v>
      </c>
      <c r="N6">
        <v>100</v>
      </c>
      <c r="P6" s="65" t="s">
        <v>4384</v>
      </c>
      <c r="Q6" t="s">
        <v>4387</v>
      </c>
      <c r="R6">
        <v>1</v>
      </c>
      <c r="S6">
        <v>100</v>
      </c>
      <c r="T6">
        <v>1</v>
      </c>
      <c r="U6">
        <v>100</v>
      </c>
    </row>
    <row r="7" spans="2:21" x14ac:dyDescent="0.25">
      <c r="B7" t="s">
        <v>1698</v>
      </c>
      <c r="C7" t="s">
        <v>66</v>
      </c>
      <c r="D7">
        <v>46</v>
      </c>
      <c r="E7">
        <v>45.700000000000024</v>
      </c>
      <c r="F7">
        <v>46</v>
      </c>
      <c r="G7">
        <v>45.700000000000024</v>
      </c>
      <c r="I7" t="s">
        <v>7099</v>
      </c>
      <c r="J7" t="s">
        <v>7100</v>
      </c>
      <c r="K7">
        <v>11</v>
      </c>
      <c r="L7">
        <v>90.899999999999991</v>
      </c>
      <c r="M7">
        <v>11</v>
      </c>
      <c r="N7">
        <v>90.899999999999991</v>
      </c>
      <c r="P7" s="65" t="s">
        <v>7847</v>
      </c>
      <c r="Q7" t="s">
        <v>7849</v>
      </c>
      <c r="R7">
        <v>1</v>
      </c>
      <c r="S7">
        <v>100</v>
      </c>
      <c r="T7">
        <v>1</v>
      </c>
      <c r="U7">
        <v>100</v>
      </c>
    </row>
    <row r="8" spans="2:21" x14ac:dyDescent="0.25">
      <c r="B8" t="s">
        <v>1551</v>
      </c>
      <c r="C8" t="s">
        <v>135</v>
      </c>
      <c r="D8">
        <v>43</v>
      </c>
      <c r="E8">
        <v>44.200000000000024</v>
      </c>
      <c r="F8">
        <v>43</v>
      </c>
      <c r="G8">
        <v>44.200000000000024</v>
      </c>
      <c r="I8" t="s">
        <v>1821</v>
      </c>
      <c r="J8" t="s">
        <v>1822</v>
      </c>
      <c r="K8">
        <v>8</v>
      </c>
      <c r="L8">
        <v>87.5</v>
      </c>
      <c r="M8">
        <v>8</v>
      </c>
      <c r="N8">
        <v>87.5</v>
      </c>
      <c r="P8" s="65" t="s">
        <v>6881</v>
      </c>
      <c r="Q8" t="s">
        <v>6885</v>
      </c>
      <c r="R8">
        <v>2</v>
      </c>
      <c r="S8">
        <v>100</v>
      </c>
      <c r="T8">
        <v>2</v>
      </c>
      <c r="U8">
        <v>100</v>
      </c>
    </row>
    <row r="9" spans="2:21" x14ac:dyDescent="0.25">
      <c r="B9" t="s">
        <v>1509</v>
      </c>
      <c r="C9" t="s">
        <v>375</v>
      </c>
      <c r="D9">
        <v>48</v>
      </c>
      <c r="E9">
        <v>43.799999999999976</v>
      </c>
      <c r="F9">
        <v>48</v>
      </c>
      <c r="G9">
        <v>43.799999999999976</v>
      </c>
      <c r="I9" t="s">
        <v>2763</v>
      </c>
      <c r="J9" t="s">
        <v>2764</v>
      </c>
      <c r="K9">
        <v>6</v>
      </c>
      <c r="L9">
        <v>83.3</v>
      </c>
      <c r="M9">
        <v>6</v>
      </c>
      <c r="N9">
        <v>83.3</v>
      </c>
      <c r="P9" s="65" t="s">
        <v>3156</v>
      </c>
      <c r="Q9" t="s">
        <v>3159</v>
      </c>
      <c r="R9">
        <v>1</v>
      </c>
      <c r="S9">
        <v>100</v>
      </c>
      <c r="T9">
        <v>1</v>
      </c>
      <c r="U9">
        <v>100</v>
      </c>
    </row>
    <row r="10" spans="2:21" x14ac:dyDescent="0.25">
      <c r="B10" t="s">
        <v>2227</v>
      </c>
      <c r="C10" t="s">
        <v>89</v>
      </c>
      <c r="D10">
        <v>36</v>
      </c>
      <c r="E10">
        <v>41.70000000000001</v>
      </c>
      <c r="F10">
        <v>36</v>
      </c>
      <c r="G10">
        <v>41.70000000000001</v>
      </c>
      <c r="I10" t="s">
        <v>1701</v>
      </c>
      <c r="J10" t="s">
        <v>1702</v>
      </c>
      <c r="K10">
        <v>17</v>
      </c>
      <c r="L10">
        <v>82.399999999999991</v>
      </c>
      <c r="M10">
        <v>17</v>
      </c>
      <c r="N10">
        <v>82.399999999999991</v>
      </c>
      <c r="P10" s="65" t="s">
        <v>7858</v>
      </c>
      <c r="Q10" t="s">
        <v>7860</v>
      </c>
      <c r="R10">
        <v>1</v>
      </c>
      <c r="S10">
        <v>100</v>
      </c>
      <c r="T10">
        <v>1</v>
      </c>
      <c r="U10">
        <v>100</v>
      </c>
    </row>
    <row r="11" spans="2:21" x14ac:dyDescent="0.25">
      <c r="B11" t="s">
        <v>1683</v>
      </c>
      <c r="C11" t="s">
        <v>330</v>
      </c>
      <c r="D11">
        <v>20</v>
      </c>
      <c r="E11">
        <v>39.994999999999997</v>
      </c>
      <c r="F11">
        <v>20</v>
      </c>
      <c r="G11">
        <v>39.994999999999997</v>
      </c>
      <c r="I11" t="s">
        <v>3057</v>
      </c>
      <c r="J11" t="s">
        <v>3058</v>
      </c>
      <c r="K11">
        <v>16</v>
      </c>
      <c r="L11">
        <v>81.2</v>
      </c>
      <c r="M11">
        <v>16</v>
      </c>
      <c r="N11">
        <v>81.2</v>
      </c>
      <c r="P11" s="65" t="s">
        <v>4702</v>
      </c>
      <c r="Q11" t="s">
        <v>4704</v>
      </c>
      <c r="R11">
        <v>2</v>
      </c>
      <c r="S11">
        <v>100</v>
      </c>
      <c r="T11">
        <v>2</v>
      </c>
      <c r="U11">
        <v>100</v>
      </c>
    </row>
    <row r="12" spans="2:21" x14ac:dyDescent="0.25">
      <c r="B12" t="s">
        <v>1658</v>
      </c>
      <c r="C12" t="s">
        <v>306</v>
      </c>
      <c r="D12">
        <v>27</v>
      </c>
      <c r="E12">
        <v>37</v>
      </c>
      <c r="F12">
        <v>27</v>
      </c>
      <c r="G12">
        <v>37</v>
      </c>
      <c r="I12" t="s">
        <v>1491</v>
      </c>
      <c r="J12" t="s">
        <v>1492</v>
      </c>
      <c r="K12">
        <v>20</v>
      </c>
      <c r="L12">
        <v>80</v>
      </c>
      <c r="M12">
        <v>20</v>
      </c>
      <c r="N12">
        <v>80</v>
      </c>
      <c r="P12" s="65" t="s">
        <v>7690</v>
      </c>
      <c r="Q12" t="s">
        <v>7692</v>
      </c>
      <c r="R12">
        <v>1</v>
      </c>
      <c r="S12">
        <v>100</v>
      </c>
      <c r="T12">
        <v>1</v>
      </c>
      <c r="U12">
        <v>100</v>
      </c>
    </row>
    <row r="13" spans="2:21" x14ac:dyDescent="0.25">
      <c r="B13" t="s">
        <v>1830</v>
      </c>
      <c r="C13" t="s">
        <v>148</v>
      </c>
      <c r="D13">
        <v>36</v>
      </c>
      <c r="E13">
        <v>36.099999999999994</v>
      </c>
      <c r="F13">
        <v>36</v>
      </c>
      <c r="G13">
        <v>36.099999999999994</v>
      </c>
      <c r="I13" t="s">
        <v>5598</v>
      </c>
      <c r="J13" t="s">
        <v>5599</v>
      </c>
      <c r="K13">
        <v>12</v>
      </c>
      <c r="L13">
        <v>75</v>
      </c>
      <c r="M13">
        <v>12</v>
      </c>
      <c r="N13">
        <v>75</v>
      </c>
      <c r="P13" s="65" t="s">
        <v>4810</v>
      </c>
      <c r="Q13" t="s">
        <v>4814</v>
      </c>
      <c r="R13">
        <v>1</v>
      </c>
      <c r="S13">
        <v>100</v>
      </c>
      <c r="T13">
        <v>1</v>
      </c>
      <c r="U13">
        <v>100</v>
      </c>
    </row>
    <row r="14" spans="2:21" x14ac:dyDescent="0.25">
      <c r="B14" t="s">
        <v>2292</v>
      </c>
      <c r="C14" t="s">
        <v>108</v>
      </c>
      <c r="D14">
        <v>51</v>
      </c>
      <c r="E14">
        <v>35.299999999999983</v>
      </c>
      <c r="F14">
        <v>51</v>
      </c>
      <c r="G14">
        <v>35.299999999999983</v>
      </c>
      <c r="I14" t="s">
        <v>7090</v>
      </c>
      <c r="J14" t="s">
        <v>11112</v>
      </c>
      <c r="K14">
        <v>4</v>
      </c>
      <c r="L14">
        <v>75</v>
      </c>
      <c r="M14">
        <v>4</v>
      </c>
      <c r="N14">
        <v>75</v>
      </c>
      <c r="P14" s="65" t="s">
        <v>5673</v>
      </c>
      <c r="Q14" t="s">
        <v>5676</v>
      </c>
      <c r="R14">
        <v>1</v>
      </c>
      <c r="S14">
        <v>100</v>
      </c>
      <c r="T14">
        <v>1</v>
      </c>
      <c r="U14">
        <v>100</v>
      </c>
    </row>
    <row r="15" spans="2:21" x14ac:dyDescent="0.25">
      <c r="B15" t="s">
        <v>1537</v>
      </c>
      <c r="C15" t="s">
        <v>31</v>
      </c>
      <c r="D15">
        <v>63</v>
      </c>
      <c r="E15">
        <v>34.955555555555549</v>
      </c>
      <c r="F15">
        <v>63</v>
      </c>
      <c r="G15">
        <v>34.955555555555549</v>
      </c>
      <c r="I15" t="s">
        <v>2377</v>
      </c>
      <c r="J15" t="s">
        <v>2378</v>
      </c>
      <c r="K15">
        <v>4</v>
      </c>
      <c r="L15">
        <v>75</v>
      </c>
      <c r="M15">
        <v>4</v>
      </c>
      <c r="N15">
        <v>75</v>
      </c>
      <c r="P15" s="65" t="s">
        <v>6797</v>
      </c>
      <c r="Q15" t="s">
        <v>6800</v>
      </c>
      <c r="R15">
        <v>1</v>
      </c>
      <c r="S15">
        <v>100</v>
      </c>
      <c r="T15">
        <v>1</v>
      </c>
      <c r="U15">
        <v>100</v>
      </c>
    </row>
    <row r="16" spans="2:21" x14ac:dyDescent="0.25">
      <c r="B16" t="s">
        <v>2024</v>
      </c>
      <c r="C16" t="s">
        <v>26</v>
      </c>
      <c r="D16">
        <v>43</v>
      </c>
      <c r="E16">
        <v>34.899999999999991</v>
      </c>
      <c r="F16">
        <v>43</v>
      </c>
      <c r="G16">
        <v>34.899999999999991</v>
      </c>
      <c r="I16" t="s">
        <v>1540</v>
      </c>
      <c r="J16" t="s">
        <v>1541</v>
      </c>
      <c r="K16">
        <v>15</v>
      </c>
      <c r="L16">
        <v>73.3</v>
      </c>
      <c r="M16">
        <v>15</v>
      </c>
      <c r="N16">
        <v>73.3</v>
      </c>
      <c r="P16" s="65" t="s">
        <v>5995</v>
      </c>
      <c r="Q16" t="s">
        <v>5999</v>
      </c>
      <c r="R16">
        <v>2</v>
      </c>
      <c r="S16">
        <v>100</v>
      </c>
      <c r="T16">
        <v>2</v>
      </c>
      <c r="U16">
        <v>100</v>
      </c>
    </row>
    <row r="17" spans="2:21" x14ac:dyDescent="0.25">
      <c r="B17" t="s">
        <v>1910</v>
      </c>
      <c r="C17" t="s">
        <v>48</v>
      </c>
      <c r="D17">
        <v>15</v>
      </c>
      <c r="E17">
        <v>33.299999999999983</v>
      </c>
      <c r="F17">
        <v>15</v>
      </c>
      <c r="G17">
        <v>33.299999999999983</v>
      </c>
      <c r="I17" t="s">
        <v>1879</v>
      </c>
      <c r="J17" t="s">
        <v>1880</v>
      </c>
      <c r="K17">
        <v>20</v>
      </c>
      <c r="L17">
        <v>70</v>
      </c>
      <c r="M17">
        <v>20</v>
      </c>
      <c r="N17">
        <v>70</v>
      </c>
      <c r="P17" s="65" t="s">
        <v>3720</v>
      </c>
      <c r="Q17" t="s">
        <v>3723</v>
      </c>
      <c r="R17">
        <v>1</v>
      </c>
      <c r="S17">
        <v>100</v>
      </c>
      <c r="T17">
        <v>1</v>
      </c>
      <c r="U17">
        <v>100</v>
      </c>
    </row>
    <row r="18" spans="2:21" x14ac:dyDescent="0.25">
      <c r="B18" t="s">
        <v>2073</v>
      </c>
      <c r="C18" t="s">
        <v>112</v>
      </c>
      <c r="D18">
        <v>44</v>
      </c>
      <c r="E18">
        <v>31.799999999999986</v>
      </c>
      <c r="F18">
        <v>44</v>
      </c>
      <c r="G18">
        <v>31.799999999999986</v>
      </c>
      <c r="I18" t="s">
        <v>2412</v>
      </c>
      <c r="J18" t="s">
        <v>2413</v>
      </c>
      <c r="K18">
        <v>10</v>
      </c>
      <c r="L18">
        <v>70</v>
      </c>
      <c r="M18">
        <v>10</v>
      </c>
      <c r="N18">
        <v>70</v>
      </c>
      <c r="P18" s="65" t="s">
        <v>7602</v>
      </c>
      <c r="Q18" t="s">
        <v>7606</v>
      </c>
      <c r="R18">
        <v>1</v>
      </c>
      <c r="S18">
        <v>100</v>
      </c>
      <c r="T18">
        <v>1</v>
      </c>
      <c r="U18">
        <v>100</v>
      </c>
    </row>
    <row r="19" spans="2:21" x14ac:dyDescent="0.25">
      <c r="B19" t="s">
        <v>2275</v>
      </c>
      <c r="C19" t="s">
        <v>256</v>
      </c>
      <c r="D19">
        <v>32</v>
      </c>
      <c r="E19">
        <v>25</v>
      </c>
      <c r="F19">
        <v>32</v>
      </c>
      <c r="G19">
        <v>25</v>
      </c>
      <c r="I19" t="s">
        <v>3688</v>
      </c>
      <c r="J19" t="s">
        <v>11113</v>
      </c>
      <c r="K19">
        <v>13</v>
      </c>
      <c r="L19">
        <v>69.2</v>
      </c>
      <c r="M19">
        <v>13</v>
      </c>
      <c r="N19">
        <v>69.2</v>
      </c>
      <c r="P19" s="65" t="s">
        <v>5257</v>
      </c>
      <c r="Q19" t="s">
        <v>5261</v>
      </c>
      <c r="R19">
        <v>1</v>
      </c>
      <c r="S19">
        <v>100</v>
      </c>
      <c r="T19">
        <v>1</v>
      </c>
      <c r="U19">
        <v>100</v>
      </c>
    </row>
    <row r="20" spans="2:21" x14ac:dyDescent="0.25">
      <c r="B20" t="s">
        <v>1797</v>
      </c>
      <c r="C20" t="s">
        <v>227</v>
      </c>
      <c r="D20">
        <v>23</v>
      </c>
      <c r="E20">
        <v>21.7</v>
      </c>
      <c r="F20">
        <v>23</v>
      </c>
      <c r="G20">
        <v>21.7</v>
      </c>
      <c r="I20" t="s">
        <v>3138</v>
      </c>
      <c r="J20" t="s">
        <v>11114</v>
      </c>
      <c r="K20">
        <v>6</v>
      </c>
      <c r="L20">
        <v>66.7</v>
      </c>
      <c r="M20">
        <v>6</v>
      </c>
      <c r="N20">
        <v>66.7</v>
      </c>
      <c r="P20" s="65" t="s">
        <v>2693</v>
      </c>
      <c r="Q20" t="s">
        <v>2701</v>
      </c>
      <c r="R20">
        <v>1</v>
      </c>
      <c r="S20">
        <v>100</v>
      </c>
      <c r="T20">
        <v>1</v>
      </c>
      <c r="U20">
        <v>100</v>
      </c>
    </row>
    <row r="21" spans="2:21" x14ac:dyDescent="0.25">
      <c r="B21" t="s">
        <v>1587</v>
      </c>
      <c r="C21" t="s">
        <v>340</v>
      </c>
      <c r="D21">
        <v>58</v>
      </c>
      <c r="E21">
        <v>20.710344827586219</v>
      </c>
      <c r="F21">
        <v>58</v>
      </c>
      <c r="G21">
        <v>20.710344827586219</v>
      </c>
      <c r="I21" t="s">
        <v>2962</v>
      </c>
      <c r="J21" t="s">
        <v>2963</v>
      </c>
      <c r="K21">
        <v>3</v>
      </c>
      <c r="L21">
        <v>66.7</v>
      </c>
      <c r="M21">
        <v>3</v>
      </c>
      <c r="N21">
        <v>66.7</v>
      </c>
      <c r="P21" s="65" t="s">
        <v>6280</v>
      </c>
      <c r="Q21" t="s">
        <v>6282</v>
      </c>
      <c r="R21">
        <v>1</v>
      </c>
      <c r="S21">
        <v>100</v>
      </c>
      <c r="T21">
        <v>1</v>
      </c>
      <c r="U21">
        <v>100</v>
      </c>
    </row>
    <row r="22" spans="2:21" x14ac:dyDescent="0.25">
      <c r="B22" t="s">
        <v>1417</v>
      </c>
      <c r="C22" t="s">
        <v>20</v>
      </c>
      <c r="D22">
        <v>29</v>
      </c>
      <c r="E22">
        <v>20.699999999999996</v>
      </c>
      <c r="F22">
        <v>29</v>
      </c>
      <c r="G22">
        <v>20.699999999999996</v>
      </c>
      <c r="I22" t="s">
        <v>2648</v>
      </c>
      <c r="J22" t="s">
        <v>2649</v>
      </c>
      <c r="K22">
        <v>3</v>
      </c>
      <c r="L22">
        <v>66.7</v>
      </c>
      <c r="M22">
        <v>3</v>
      </c>
      <c r="N22">
        <v>66.7</v>
      </c>
      <c r="P22" s="65" t="s">
        <v>7805</v>
      </c>
      <c r="Q22" t="s">
        <v>7808</v>
      </c>
      <c r="R22">
        <v>1</v>
      </c>
      <c r="S22">
        <v>100</v>
      </c>
      <c r="T22">
        <v>1</v>
      </c>
      <c r="U22">
        <v>100</v>
      </c>
    </row>
    <row r="23" spans="2:21" x14ac:dyDescent="0.25">
      <c r="B23" t="s">
        <v>1995</v>
      </c>
      <c r="C23" t="s">
        <v>53</v>
      </c>
      <c r="D23">
        <v>23</v>
      </c>
      <c r="E23">
        <v>17.399999999999991</v>
      </c>
      <c r="F23">
        <v>23</v>
      </c>
      <c r="G23">
        <v>17.399999999999991</v>
      </c>
      <c r="I23" t="s">
        <v>2502</v>
      </c>
      <c r="J23" t="s">
        <v>2503</v>
      </c>
      <c r="K23">
        <v>8</v>
      </c>
      <c r="L23">
        <v>62.5</v>
      </c>
      <c r="M23">
        <v>8</v>
      </c>
      <c r="N23">
        <v>62.5</v>
      </c>
      <c r="P23" s="65" t="s">
        <v>5510</v>
      </c>
      <c r="Q23" t="s">
        <v>5513</v>
      </c>
      <c r="R23">
        <v>1</v>
      </c>
      <c r="S23">
        <v>100</v>
      </c>
      <c r="T23">
        <v>1</v>
      </c>
      <c r="U23">
        <v>100</v>
      </c>
    </row>
    <row r="24" spans="2:21" x14ac:dyDescent="0.25">
      <c r="B24" t="s">
        <v>1405</v>
      </c>
      <c r="C24" t="s">
        <v>61</v>
      </c>
      <c r="D24">
        <v>30</v>
      </c>
      <c r="E24">
        <v>16.700000000000006</v>
      </c>
      <c r="F24">
        <v>30</v>
      </c>
      <c r="G24">
        <v>16.700000000000006</v>
      </c>
      <c r="I24" t="s">
        <v>2488</v>
      </c>
      <c r="J24" t="s">
        <v>2489</v>
      </c>
      <c r="K24">
        <v>8</v>
      </c>
      <c r="L24">
        <v>62.5</v>
      </c>
      <c r="M24">
        <v>8</v>
      </c>
      <c r="N24">
        <v>62.5</v>
      </c>
      <c r="P24" s="65" t="s">
        <v>6451</v>
      </c>
      <c r="Q24" t="s">
        <v>6454</v>
      </c>
      <c r="R24">
        <v>2</v>
      </c>
      <c r="S24">
        <v>100</v>
      </c>
      <c r="T24">
        <v>2</v>
      </c>
      <c r="U24">
        <v>100</v>
      </c>
    </row>
    <row r="25" spans="2:21" x14ac:dyDescent="0.25">
      <c r="B25" t="s">
        <v>1747</v>
      </c>
      <c r="C25" t="s">
        <v>52</v>
      </c>
      <c r="D25">
        <v>25</v>
      </c>
      <c r="E25">
        <v>12</v>
      </c>
      <c r="F25">
        <v>25</v>
      </c>
      <c r="G25">
        <v>12</v>
      </c>
      <c r="I25" t="s">
        <v>2244</v>
      </c>
      <c r="J25" t="s">
        <v>2245</v>
      </c>
      <c r="K25">
        <v>5</v>
      </c>
      <c r="L25">
        <v>60</v>
      </c>
      <c r="M25">
        <v>5</v>
      </c>
      <c r="N25">
        <v>60</v>
      </c>
      <c r="P25" s="65" t="s">
        <v>4003</v>
      </c>
      <c r="Q25" t="s">
        <v>4006</v>
      </c>
      <c r="R25">
        <v>1</v>
      </c>
      <c r="S25">
        <v>100</v>
      </c>
      <c r="T25">
        <v>1</v>
      </c>
      <c r="U25">
        <v>100</v>
      </c>
    </row>
    <row r="26" spans="2:21" x14ac:dyDescent="0.25">
      <c r="B26" t="s">
        <v>1429</v>
      </c>
      <c r="C26" t="s">
        <v>129</v>
      </c>
      <c r="D26">
        <v>16</v>
      </c>
      <c r="E26">
        <v>6.1999999999999984</v>
      </c>
      <c r="F26">
        <v>16</v>
      </c>
      <c r="G26">
        <v>6.1999999999999984</v>
      </c>
      <c r="I26" t="s">
        <v>2877</v>
      </c>
      <c r="J26" t="s">
        <v>2878</v>
      </c>
      <c r="K26">
        <v>12</v>
      </c>
      <c r="L26">
        <v>58.29999999999999</v>
      </c>
      <c r="M26">
        <v>12</v>
      </c>
      <c r="N26">
        <v>58.29999999999999</v>
      </c>
      <c r="P26" s="65" t="s">
        <v>4030</v>
      </c>
      <c r="Q26" t="s">
        <v>4034</v>
      </c>
      <c r="R26">
        <v>1</v>
      </c>
      <c r="S26">
        <v>100</v>
      </c>
      <c r="T26">
        <v>1</v>
      </c>
      <c r="U26">
        <v>100</v>
      </c>
    </row>
    <row r="27" spans="2:21" x14ac:dyDescent="0.25">
      <c r="B27" t="s">
        <v>2182</v>
      </c>
      <c r="C27" t="s">
        <v>4</v>
      </c>
      <c r="D27">
        <v>23</v>
      </c>
      <c r="E27">
        <v>4.299999999999998</v>
      </c>
      <c r="F27">
        <v>23</v>
      </c>
      <c r="G27">
        <v>4.299999999999998</v>
      </c>
      <c r="I27" t="s">
        <v>2217</v>
      </c>
      <c r="J27" t="s">
        <v>2218</v>
      </c>
      <c r="K27">
        <v>21</v>
      </c>
      <c r="L27">
        <v>57.100000000000016</v>
      </c>
      <c r="M27">
        <v>21</v>
      </c>
      <c r="N27">
        <v>57.100000000000016</v>
      </c>
      <c r="P27" s="65" t="s">
        <v>1849</v>
      </c>
      <c r="Q27" t="s">
        <v>1853</v>
      </c>
      <c r="R27">
        <v>1</v>
      </c>
      <c r="S27">
        <v>100</v>
      </c>
      <c r="T27">
        <v>1</v>
      </c>
      <c r="U27">
        <v>100</v>
      </c>
    </row>
    <row r="28" spans="2:21" x14ac:dyDescent="0.25">
      <c r="B28" t="s">
        <v>2664</v>
      </c>
      <c r="C28" t="s">
        <v>119</v>
      </c>
      <c r="D28">
        <v>21</v>
      </c>
      <c r="E28">
        <v>0</v>
      </c>
      <c r="F28">
        <v>21</v>
      </c>
      <c r="G28">
        <v>0</v>
      </c>
      <c r="I28" t="s">
        <v>2173</v>
      </c>
      <c r="J28" t="s">
        <v>2174</v>
      </c>
      <c r="K28">
        <v>7</v>
      </c>
      <c r="L28">
        <v>57.100000000000009</v>
      </c>
      <c r="M28">
        <v>7</v>
      </c>
      <c r="N28">
        <v>57.100000000000009</v>
      </c>
      <c r="P28" s="65" t="s">
        <v>4650</v>
      </c>
      <c r="Q28" t="s">
        <v>4655</v>
      </c>
      <c r="R28">
        <v>1</v>
      </c>
      <c r="S28">
        <v>100</v>
      </c>
      <c r="T28">
        <v>1</v>
      </c>
      <c r="U28">
        <v>100</v>
      </c>
    </row>
    <row r="29" spans="2:21" x14ac:dyDescent="0.25">
      <c r="B29" t="s">
        <v>1653</v>
      </c>
      <c r="C29" t="s">
        <v>35</v>
      </c>
      <c r="D29">
        <v>12</v>
      </c>
      <c r="E29">
        <v>0</v>
      </c>
      <c r="F29">
        <v>12</v>
      </c>
      <c r="G29">
        <v>0</v>
      </c>
      <c r="I29" t="s">
        <v>2312</v>
      </c>
      <c r="J29" t="s">
        <v>2313</v>
      </c>
      <c r="K29">
        <v>19</v>
      </c>
      <c r="L29">
        <v>52.600000000000009</v>
      </c>
      <c r="M29">
        <v>19</v>
      </c>
      <c r="N29">
        <v>52.600000000000009</v>
      </c>
      <c r="P29" s="65" t="s">
        <v>6538</v>
      </c>
      <c r="Q29" t="s">
        <v>6541</v>
      </c>
      <c r="R29">
        <v>5</v>
      </c>
      <c r="S29">
        <v>100</v>
      </c>
      <c r="T29">
        <v>5</v>
      </c>
      <c r="U29">
        <v>100</v>
      </c>
    </row>
    <row r="30" spans="2:21" x14ac:dyDescent="0.25">
      <c r="B30" t="s">
        <v>1354</v>
      </c>
      <c r="C30" t="s">
        <v>17</v>
      </c>
      <c r="D30">
        <v>25</v>
      </c>
      <c r="E30">
        <v>-4</v>
      </c>
      <c r="F30">
        <v>25</v>
      </c>
      <c r="G30">
        <v>-4</v>
      </c>
      <c r="I30" t="s">
        <v>1750</v>
      </c>
      <c r="J30" t="s">
        <v>1751</v>
      </c>
      <c r="K30">
        <v>12</v>
      </c>
      <c r="L30">
        <v>50</v>
      </c>
      <c r="M30">
        <v>12</v>
      </c>
      <c r="N30">
        <v>50</v>
      </c>
      <c r="P30" s="65" t="s">
        <v>7776</v>
      </c>
      <c r="Q30" t="s">
        <v>7778</v>
      </c>
      <c r="R30">
        <v>1</v>
      </c>
      <c r="S30">
        <v>100</v>
      </c>
      <c r="T30">
        <v>1</v>
      </c>
      <c r="U30">
        <v>100</v>
      </c>
    </row>
    <row r="31" spans="2:21" x14ac:dyDescent="0.25">
      <c r="B31" t="s">
        <v>1452</v>
      </c>
      <c r="C31" t="s">
        <v>230</v>
      </c>
      <c r="D31">
        <v>23</v>
      </c>
      <c r="E31">
        <v>-4.2999999999999989</v>
      </c>
      <c r="F31">
        <v>23</v>
      </c>
      <c r="G31">
        <v>-4.2999999999999989</v>
      </c>
      <c r="I31" t="s">
        <v>3806</v>
      </c>
      <c r="J31" t="s">
        <v>3807</v>
      </c>
      <c r="K31">
        <v>16</v>
      </c>
      <c r="L31">
        <v>50</v>
      </c>
      <c r="M31">
        <v>16</v>
      </c>
      <c r="N31">
        <v>50</v>
      </c>
      <c r="P31" s="65" t="s">
        <v>3288</v>
      </c>
      <c r="Q31" t="s">
        <v>3292</v>
      </c>
      <c r="R31">
        <v>1</v>
      </c>
      <c r="S31">
        <v>100</v>
      </c>
      <c r="T31">
        <v>1</v>
      </c>
      <c r="U31">
        <v>100</v>
      </c>
    </row>
    <row r="32" spans="2:21" x14ac:dyDescent="0.25">
      <c r="B32" t="s">
        <v>1640</v>
      </c>
      <c r="C32" t="s">
        <v>142</v>
      </c>
      <c r="D32">
        <v>23</v>
      </c>
      <c r="E32">
        <v>-4.3000000000000016</v>
      </c>
      <c r="F32">
        <v>23</v>
      </c>
      <c r="G32">
        <v>-4.3000000000000016</v>
      </c>
      <c r="I32" t="s">
        <v>1891</v>
      </c>
      <c r="J32" t="s">
        <v>1892</v>
      </c>
      <c r="K32">
        <v>4</v>
      </c>
      <c r="L32">
        <v>50</v>
      </c>
      <c r="M32">
        <v>4</v>
      </c>
      <c r="N32">
        <v>50</v>
      </c>
      <c r="P32" s="65" t="s">
        <v>3385</v>
      </c>
      <c r="Q32" t="s">
        <v>3388</v>
      </c>
      <c r="R32">
        <v>1</v>
      </c>
      <c r="S32">
        <v>100</v>
      </c>
      <c r="T32">
        <v>1</v>
      </c>
      <c r="U32">
        <v>100</v>
      </c>
    </row>
    <row r="33" spans="2:21" x14ac:dyDescent="0.25">
      <c r="B33" t="s">
        <v>1378</v>
      </c>
      <c r="C33" t="s">
        <v>47</v>
      </c>
      <c r="D33">
        <v>23</v>
      </c>
      <c r="E33">
        <v>-8.6999999999999957</v>
      </c>
      <c r="F33">
        <v>23</v>
      </c>
      <c r="G33">
        <v>-8.6999999999999957</v>
      </c>
      <c r="I33" t="s">
        <v>2824</v>
      </c>
      <c r="J33" t="s">
        <v>2825</v>
      </c>
      <c r="K33">
        <v>28</v>
      </c>
      <c r="L33">
        <v>50</v>
      </c>
      <c r="M33">
        <v>28</v>
      </c>
      <c r="N33">
        <v>50</v>
      </c>
      <c r="P33" s="65" t="s">
        <v>3596</v>
      </c>
      <c r="Q33" t="s">
        <v>3599</v>
      </c>
      <c r="R33">
        <v>2</v>
      </c>
      <c r="S33">
        <v>100</v>
      </c>
      <c r="T33">
        <v>2</v>
      </c>
      <c r="U33">
        <v>100</v>
      </c>
    </row>
    <row r="34" spans="2:21" x14ac:dyDescent="0.25">
      <c r="B34" t="s">
        <v>1524</v>
      </c>
      <c r="C34" t="s">
        <v>93</v>
      </c>
      <c r="D34">
        <v>25</v>
      </c>
      <c r="E34">
        <v>-12</v>
      </c>
      <c r="F34">
        <v>25</v>
      </c>
      <c r="G34">
        <v>-12</v>
      </c>
      <c r="I34" t="s">
        <v>2049</v>
      </c>
      <c r="J34" t="s">
        <v>2050</v>
      </c>
      <c r="K34">
        <v>6</v>
      </c>
      <c r="L34">
        <v>50</v>
      </c>
      <c r="M34">
        <v>6</v>
      </c>
      <c r="N34">
        <v>50</v>
      </c>
      <c r="P34" s="65" t="s">
        <v>2772</v>
      </c>
      <c r="Q34" t="s">
        <v>2775</v>
      </c>
      <c r="R34">
        <v>1</v>
      </c>
      <c r="S34">
        <v>100</v>
      </c>
      <c r="T34">
        <v>1</v>
      </c>
      <c r="U34">
        <v>100</v>
      </c>
    </row>
    <row r="35" spans="2:21" x14ac:dyDescent="0.25">
      <c r="B35" t="s">
        <v>1900</v>
      </c>
      <c r="C35" t="s">
        <v>30</v>
      </c>
      <c r="D35">
        <v>13</v>
      </c>
      <c r="E35">
        <v>-15.399999999999991</v>
      </c>
      <c r="F35">
        <v>13</v>
      </c>
      <c r="G35">
        <v>-15.399999999999991</v>
      </c>
      <c r="I35" t="s">
        <v>2295</v>
      </c>
      <c r="J35" t="s">
        <v>2296</v>
      </c>
      <c r="K35">
        <v>37</v>
      </c>
      <c r="L35">
        <v>45.899999999999984</v>
      </c>
      <c r="M35">
        <v>37</v>
      </c>
      <c r="N35">
        <v>45.899999999999984</v>
      </c>
      <c r="P35" s="65" t="s">
        <v>7336</v>
      </c>
      <c r="Q35" t="s">
        <v>7338</v>
      </c>
      <c r="R35">
        <v>1</v>
      </c>
      <c r="S35">
        <v>100</v>
      </c>
      <c r="T35">
        <v>1</v>
      </c>
      <c r="U35">
        <v>100</v>
      </c>
    </row>
    <row r="36" spans="2:21" x14ac:dyDescent="0.25">
      <c r="B36" t="s">
        <v>11062</v>
      </c>
      <c r="C36" t="s">
        <v>11062</v>
      </c>
      <c r="I36" t="s">
        <v>3476</v>
      </c>
      <c r="J36" t="s">
        <v>3477</v>
      </c>
      <c r="K36">
        <v>20</v>
      </c>
      <c r="L36">
        <v>45</v>
      </c>
      <c r="M36">
        <v>20</v>
      </c>
      <c r="N36">
        <v>45</v>
      </c>
      <c r="P36" s="65" t="s">
        <v>2687</v>
      </c>
      <c r="Q36" t="s">
        <v>2690</v>
      </c>
      <c r="R36">
        <v>1</v>
      </c>
      <c r="S36">
        <v>100</v>
      </c>
      <c r="T36">
        <v>1</v>
      </c>
      <c r="U36">
        <v>100</v>
      </c>
    </row>
    <row r="37" spans="2:21" x14ac:dyDescent="0.25">
      <c r="I37" t="s">
        <v>1633</v>
      </c>
      <c r="J37" t="s">
        <v>1634</v>
      </c>
      <c r="K37">
        <v>9</v>
      </c>
      <c r="L37">
        <v>44.399999999999991</v>
      </c>
      <c r="M37">
        <v>9</v>
      </c>
      <c r="N37">
        <v>44.399999999999991</v>
      </c>
      <c r="P37" s="65" t="s">
        <v>2893</v>
      </c>
      <c r="Q37" t="s">
        <v>2897</v>
      </c>
      <c r="R37">
        <v>1</v>
      </c>
      <c r="S37">
        <v>100</v>
      </c>
      <c r="T37">
        <v>1</v>
      </c>
      <c r="U37">
        <v>100</v>
      </c>
    </row>
    <row r="38" spans="2:21" x14ac:dyDescent="0.25">
      <c r="I38" t="s">
        <v>1554</v>
      </c>
      <c r="J38" t="s">
        <v>1555</v>
      </c>
      <c r="K38">
        <v>9</v>
      </c>
      <c r="L38">
        <v>44.399999999999984</v>
      </c>
      <c r="M38">
        <v>9</v>
      </c>
      <c r="N38">
        <v>44.399999999999984</v>
      </c>
      <c r="P38" s="65" t="s">
        <v>4176</v>
      </c>
      <c r="Q38" t="s">
        <v>4179</v>
      </c>
      <c r="R38">
        <v>1</v>
      </c>
      <c r="S38">
        <v>100</v>
      </c>
      <c r="T38">
        <v>1</v>
      </c>
      <c r="U38">
        <v>100</v>
      </c>
    </row>
    <row r="39" spans="2:21" x14ac:dyDescent="0.25">
      <c r="I39" t="s">
        <v>2734</v>
      </c>
      <c r="J39" t="s">
        <v>2735</v>
      </c>
      <c r="K39">
        <v>25</v>
      </c>
      <c r="L39">
        <v>44</v>
      </c>
      <c r="M39">
        <v>25</v>
      </c>
      <c r="N39">
        <v>44</v>
      </c>
      <c r="P39" s="65" t="s">
        <v>6224</v>
      </c>
      <c r="Q39" t="s">
        <v>6227</v>
      </c>
      <c r="R39">
        <v>1</v>
      </c>
      <c r="S39">
        <v>100</v>
      </c>
      <c r="T39">
        <v>1</v>
      </c>
      <c r="U39">
        <v>100</v>
      </c>
    </row>
    <row r="40" spans="2:21" x14ac:dyDescent="0.25">
      <c r="I40" t="s">
        <v>4166</v>
      </c>
      <c r="J40" t="s">
        <v>4167</v>
      </c>
      <c r="K40">
        <v>28</v>
      </c>
      <c r="L40">
        <v>42.899999999999991</v>
      </c>
      <c r="M40">
        <v>28</v>
      </c>
      <c r="N40">
        <v>42.899999999999991</v>
      </c>
      <c r="P40" s="65" t="s">
        <v>2659</v>
      </c>
      <c r="Q40" t="s">
        <v>2669</v>
      </c>
      <c r="R40">
        <v>3</v>
      </c>
      <c r="S40">
        <v>100</v>
      </c>
      <c r="T40">
        <v>3</v>
      </c>
      <c r="U40">
        <v>100</v>
      </c>
    </row>
    <row r="41" spans="2:21" x14ac:dyDescent="0.25">
      <c r="I41" t="s">
        <v>2793</v>
      </c>
      <c r="J41" t="s">
        <v>2794</v>
      </c>
      <c r="K41">
        <v>12</v>
      </c>
      <c r="L41">
        <v>41.699999999999996</v>
      </c>
      <c r="M41">
        <v>12</v>
      </c>
      <c r="N41">
        <v>41.699999999999996</v>
      </c>
      <c r="P41" s="65" t="s">
        <v>5418</v>
      </c>
      <c r="Q41" t="s">
        <v>5422</v>
      </c>
      <c r="R41">
        <v>2</v>
      </c>
      <c r="S41">
        <v>100</v>
      </c>
      <c r="T41">
        <v>2</v>
      </c>
      <c r="U41">
        <v>100</v>
      </c>
    </row>
    <row r="42" spans="2:21" x14ac:dyDescent="0.25">
      <c r="I42" t="s">
        <v>2770</v>
      </c>
      <c r="J42" t="s">
        <v>2771</v>
      </c>
      <c r="K42">
        <v>10</v>
      </c>
      <c r="L42">
        <v>40</v>
      </c>
      <c r="M42">
        <v>10</v>
      </c>
      <c r="N42">
        <v>40</v>
      </c>
      <c r="P42" s="65" t="s">
        <v>1873</v>
      </c>
      <c r="Q42" t="s">
        <v>1881</v>
      </c>
      <c r="R42">
        <v>1</v>
      </c>
      <c r="S42">
        <v>100</v>
      </c>
      <c r="T42">
        <v>1</v>
      </c>
      <c r="U42">
        <v>100</v>
      </c>
    </row>
    <row r="43" spans="2:21" x14ac:dyDescent="0.25">
      <c r="I43" t="s">
        <v>2464</v>
      </c>
      <c r="J43" t="s">
        <v>2465</v>
      </c>
      <c r="K43">
        <v>5</v>
      </c>
      <c r="L43">
        <v>40</v>
      </c>
      <c r="M43">
        <v>5</v>
      </c>
      <c r="N43">
        <v>40</v>
      </c>
      <c r="P43" s="65" t="s">
        <v>2621</v>
      </c>
      <c r="Q43" t="s">
        <v>2623</v>
      </c>
      <c r="R43">
        <v>2</v>
      </c>
      <c r="S43">
        <v>100</v>
      </c>
      <c r="T43">
        <v>2</v>
      </c>
      <c r="U43">
        <v>100</v>
      </c>
    </row>
    <row r="44" spans="2:21" x14ac:dyDescent="0.25">
      <c r="I44" t="s">
        <v>1668</v>
      </c>
      <c r="J44" t="s">
        <v>1669</v>
      </c>
      <c r="K44">
        <v>5</v>
      </c>
      <c r="L44">
        <v>40</v>
      </c>
      <c r="M44">
        <v>5</v>
      </c>
      <c r="N44">
        <v>40</v>
      </c>
      <c r="P44" s="65" t="s">
        <v>6640</v>
      </c>
      <c r="Q44" t="s">
        <v>6643</v>
      </c>
      <c r="R44">
        <v>1</v>
      </c>
      <c r="S44">
        <v>100</v>
      </c>
      <c r="T44">
        <v>1</v>
      </c>
      <c r="U44">
        <v>100</v>
      </c>
    </row>
    <row r="45" spans="2:21" x14ac:dyDescent="0.25">
      <c r="I45" t="s">
        <v>2699</v>
      </c>
      <c r="J45" t="s">
        <v>2700</v>
      </c>
      <c r="K45">
        <v>5</v>
      </c>
      <c r="L45">
        <v>40</v>
      </c>
      <c r="M45">
        <v>5</v>
      </c>
      <c r="N45">
        <v>40</v>
      </c>
      <c r="P45" s="65" t="s">
        <v>2570</v>
      </c>
      <c r="Q45" t="s">
        <v>2574</v>
      </c>
      <c r="R45">
        <v>1</v>
      </c>
      <c r="S45">
        <v>100</v>
      </c>
      <c r="T45">
        <v>1</v>
      </c>
      <c r="U45">
        <v>100</v>
      </c>
    </row>
    <row r="46" spans="2:21" x14ac:dyDescent="0.25">
      <c r="I46" t="s">
        <v>1975</v>
      </c>
      <c r="J46" t="s">
        <v>1976</v>
      </c>
      <c r="K46">
        <v>10</v>
      </c>
      <c r="L46">
        <v>40</v>
      </c>
      <c r="M46">
        <v>10</v>
      </c>
      <c r="N46">
        <v>40</v>
      </c>
      <c r="P46" s="65" t="s">
        <v>7862</v>
      </c>
      <c r="Q46" t="s">
        <v>7865</v>
      </c>
      <c r="R46">
        <v>1</v>
      </c>
      <c r="S46">
        <v>100</v>
      </c>
      <c r="T46">
        <v>1</v>
      </c>
      <c r="U46">
        <v>100</v>
      </c>
    </row>
    <row r="47" spans="2:21" x14ac:dyDescent="0.25">
      <c r="I47" t="s">
        <v>1481</v>
      </c>
      <c r="J47" t="s">
        <v>1482</v>
      </c>
      <c r="K47">
        <v>5</v>
      </c>
      <c r="L47">
        <v>40</v>
      </c>
      <c r="M47">
        <v>5</v>
      </c>
      <c r="N47">
        <v>40</v>
      </c>
      <c r="P47" s="65" t="s">
        <v>3142</v>
      </c>
      <c r="Q47" t="s">
        <v>3146</v>
      </c>
      <c r="R47">
        <v>1</v>
      </c>
      <c r="S47">
        <v>100</v>
      </c>
      <c r="T47">
        <v>1</v>
      </c>
      <c r="U47">
        <v>100</v>
      </c>
    </row>
    <row r="48" spans="2:21" x14ac:dyDescent="0.25">
      <c r="I48" t="s">
        <v>2138</v>
      </c>
      <c r="J48" t="s">
        <v>2139</v>
      </c>
      <c r="K48">
        <v>13</v>
      </c>
      <c r="L48">
        <v>38.5</v>
      </c>
      <c r="M48">
        <v>13</v>
      </c>
      <c r="N48">
        <v>38.5</v>
      </c>
      <c r="P48" s="65" t="s">
        <v>1517</v>
      </c>
      <c r="Q48" t="s">
        <v>1527</v>
      </c>
      <c r="R48">
        <v>1</v>
      </c>
      <c r="S48">
        <v>100</v>
      </c>
      <c r="T48">
        <v>1</v>
      </c>
      <c r="U48">
        <v>100</v>
      </c>
    </row>
    <row r="49" spans="9:21" x14ac:dyDescent="0.25">
      <c r="I49" t="s">
        <v>3507</v>
      </c>
      <c r="J49" t="s">
        <v>3508</v>
      </c>
      <c r="K49">
        <v>8</v>
      </c>
      <c r="L49">
        <v>37.5</v>
      </c>
      <c r="M49">
        <v>8</v>
      </c>
      <c r="N49">
        <v>37.5</v>
      </c>
      <c r="P49" s="65" t="s">
        <v>6215</v>
      </c>
      <c r="Q49" t="s">
        <v>6218</v>
      </c>
      <c r="R49">
        <v>1</v>
      </c>
      <c r="S49">
        <v>100</v>
      </c>
      <c r="T49">
        <v>1</v>
      </c>
      <c r="U49">
        <v>100</v>
      </c>
    </row>
    <row r="50" spans="9:21" x14ac:dyDescent="0.25">
      <c r="I50" t="s">
        <v>1833</v>
      </c>
      <c r="J50" t="s">
        <v>1834</v>
      </c>
      <c r="K50">
        <v>11</v>
      </c>
      <c r="L50">
        <v>36.4</v>
      </c>
      <c r="M50">
        <v>11</v>
      </c>
      <c r="N50">
        <v>36.4</v>
      </c>
      <c r="P50" s="65" t="s">
        <v>3585</v>
      </c>
      <c r="Q50" t="s">
        <v>3589</v>
      </c>
      <c r="R50">
        <v>1</v>
      </c>
      <c r="S50">
        <v>100</v>
      </c>
      <c r="T50">
        <v>1</v>
      </c>
      <c r="U50">
        <v>100</v>
      </c>
    </row>
    <row r="51" spans="9:21" x14ac:dyDescent="0.25">
      <c r="I51" t="s">
        <v>3310</v>
      </c>
      <c r="J51" t="s">
        <v>3311</v>
      </c>
      <c r="K51">
        <v>6</v>
      </c>
      <c r="L51">
        <v>33.300000000000004</v>
      </c>
      <c r="M51">
        <v>6</v>
      </c>
      <c r="N51">
        <v>33.300000000000004</v>
      </c>
      <c r="P51" s="65" t="s">
        <v>5705</v>
      </c>
      <c r="Q51" t="s">
        <v>5706</v>
      </c>
      <c r="R51">
        <v>1</v>
      </c>
      <c r="S51">
        <v>100</v>
      </c>
      <c r="T51">
        <v>1</v>
      </c>
      <c r="U51">
        <v>100</v>
      </c>
    </row>
    <row r="52" spans="9:21" x14ac:dyDescent="0.25">
      <c r="I52" t="s">
        <v>1599</v>
      </c>
      <c r="J52" t="s">
        <v>1600</v>
      </c>
      <c r="K52">
        <v>3</v>
      </c>
      <c r="L52">
        <v>33.300000000000004</v>
      </c>
      <c r="M52">
        <v>3</v>
      </c>
      <c r="N52">
        <v>33.300000000000004</v>
      </c>
      <c r="P52" s="65" t="s">
        <v>6911</v>
      </c>
      <c r="Q52" t="s">
        <v>6912</v>
      </c>
      <c r="R52">
        <v>1</v>
      </c>
      <c r="S52">
        <v>100</v>
      </c>
      <c r="T52">
        <v>1</v>
      </c>
      <c r="U52">
        <v>100</v>
      </c>
    </row>
    <row r="53" spans="9:21" x14ac:dyDescent="0.25">
      <c r="I53" t="s">
        <v>1406</v>
      </c>
      <c r="J53" t="s">
        <v>1407</v>
      </c>
      <c r="K53">
        <v>6</v>
      </c>
      <c r="L53">
        <v>33.300000000000004</v>
      </c>
      <c r="M53">
        <v>6</v>
      </c>
      <c r="N53">
        <v>33.300000000000004</v>
      </c>
      <c r="P53" s="65" t="s">
        <v>2031</v>
      </c>
      <c r="Q53" t="s">
        <v>2039</v>
      </c>
      <c r="R53">
        <v>2</v>
      </c>
      <c r="S53">
        <v>100</v>
      </c>
      <c r="T53">
        <v>2</v>
      </c>
      <c r="U53">
        <v>100</v>
      </c>
    </row>
    <row r="54" spans="9:21" x14ac:dyDescent="0.25">
      <c r="I54" t="s">
        <v>2636</v>
      </c>
      <c r="J54" t="s">
        <v>2637</v>
      </c>
      <c r="K54">
        <v>3</v>
      </c>
      <c r="L54">
        <v>33.300000000000004</v>
      </c>
      <c r="M54">
        <v>3</v>
      </c>
      <c r="N54">
        <v>33.300000000000004</v>
      </c>
      <c r="P54" s="65" t="s">
        <v>3277</v>
      </c>
      <c r="Q54" t="s">
        <v>3279</v>
      </c>
      <c r="R54">
        <v>4</v>
      </c>
      <c r="S54">
        <v>100</v>
      </c>
      <c r="T54">
        <v>4</v>
      </c>
      <c r="U54">
        <v>100</v>
      </c>
    </row>
    <row r="55" spans="9:21" x14ac:dyDescent="0.25">
      <c r="I55" t="s">
        <v>3795</v>
      </c>
      <c r="J55" t="s">
        <v>3796</v>
      </c>
      <c r="K55">
        <v>3</v>
      </c>
      <c r="L55">
        <v>33.300000000000004</v>
      </c>
      <c r="M55">
        <v>3</v>
      </c>
      <c r="N55">
        <v>33.300000000000004</v>
      </c>
      <c r="P55" s="65" t="s">
        <v>2757</v>
      </c>
      <c r="Q55" t="s">
        <v>2765</v>
      </c>
      <c r="R55">
        <v>1</v>
      </c>
      <c r="S55">
        <v>100</v>
      </c>
      <c r="T55">
        <v>1</v>
      </c>
      <c r="U55">
        <v>100</v>
      </c>
    </row>
    <row r="56" spans="9:21" x14ac:dyDescent="0.25">
      <c r="I56" t="s">
        <v>2595</v>
      </c>
      <c r="J56" t="s">
        <v>2596</v>
      </c>
      <c r="K56">
        <v>7</v>
      </c>
      <c r="L56">
        <v>28.600000000000005</v>
      </c>
      <c r="M56">
        <v>7</v>
      </c>
      <c r="N56">
        <v>28.600000000000005</v>
      </c>
      <c r="P56" s="65" t="s">
        <v>3061</v>
      </c>
      <c r="Q56" t="s">
        <v>3064</v>
      </c>
      <c r="R56">
        <v>1</v>
      </c>
      <c r="S56">
        <v>100</v>
      </c>
      <c r="T56">
        <v>1</v>
      </c>
      <c r="U56">
        <v>100</v>
      </c>
    </row>
    <row r="57" spans="9:21" x14ac:dyDescent="0.25">
      <c r="I57" t="s">
        <v>2118</v>
      </c>
      <c r="J57" t="s">
        <v>2119</v>
      </c>
      <c r="K57">
        <v>7</v>
      </c>
      <c r="L57">
        <v>28.6</v>
      </c>
      <c r="M57">
        <v>7</v>
      </c>
      <c r="N57">
        <v>28.6</v>
      </c>
      <c r="P57" s="65" t="s">
        <v>1866</v>
      </c>
      <c r="Q57" t="s">
        <v>1870</v>
      </c>
      <c r="R57">
        <v>1</v>
      </c>
      <c r="S57">
        <v>100</v>
      </c>
      <c r="T57">
        <v>1</v>
      </c>
      <c r="U57">
        <v>100</v>
      </c>
    </row>
    <row r="58" spans="9:21" x14ac:dyDescent="0.25">
      <c r="I58" t="s">
        <v>3560</v>
      </c>
      <c r="J58" t="s">
        <v>3561</v>
      </c>
      <c r="K58">
        <v>7</v>
      </c>
      <c r="L58">
        <v>28.599999999999998</v>
      </c>
      <c r="M58">
        <v>7</v>
      </c>
      <c r="N58">
        <v>28.599999999999998</v>
      </c>
      <c r="P58" s="65" t="s">
        <v>7361</v>
      </c>
      <c r="Q58" t="s">
        <v>7365</v>
      </c>
      <c r="R58">
        <v>3</v>
      </c>
      <c r="S58">
        <v>100</v>
      </c>
      <c r="T58">
        <v>3</v>
      </c>
      <c r="U58">
        <v>100</v>
      </c>
    </row>
    <row r="59" spans="9:21" x14ac:dyDescent="0.25">
      <c r="I59" t="s">
        <v>1620</v>
      </c>
      <c r="J59" t="s">
        <v>1621</v>
      </c>
      <c r="K59">
        <v>11</v>
      </c>
      <c r="L59">
        <v>27.300000000000008</v>
      </c>
      <c r="M59">
        <v>11</v>
      </c>
      <c r="N59">
        <v>27.300000000000008</v>
      </c>
      <c r="P59" s="65" t="s">
        <v>2466</v>
      </c>
      <c r="Q59" t="s">
        <v>2468</v>
      </c>
      <c r="R59">
        <v>1</v>
      </c>
      <c r="S59">
        <v>100</v>
      </c>
      <c r="T59">
        <v>1</v>
      </c>
      <c r="U59">
        <v>100</v>
      </c>
    </row>
    <row r="60" spans="9:21" x14ac:dyDescent="0.25">
      <c r="I60" t="s">
        <v>2902</v>
      </c>
      <c r="J60" t="s">
        <v>11115</v>
      </c>
      <c r="K60">
        <v>16</v>
      </c>
      <c r="L60">
        <v>25</v>
      </c>
      <c r="M60">
        <v>16</v>
      </c>
      <c r="N60">
        <v>25</v>
      </c>
      <c r="P60" s="65" t="s">
        <v>5610</v>
      </c>
      <c r="Q60" t="s">
        <v>5614</v>
      </c>
      <c r="R60">
        <v>1</v>
      </c>
      <c r="S60">
        <v>100</v>
      </c>
      <c r="T60">
        <v>1</v>
      </c>
      <c r="U60">
        <v>100</v>
      </c>
    </row>
    <row r="61" spans="9:21" x14ac:dyDescent="0.25">
      <c r="I61" t="s">
        <v>2616</v>
      </c>
      <c r="J61" t="s">
        <v>2617</v>
      </c>
      <c r="K61">
        <v>12</v>
      </c>
      <c r="L61">
        <v>25</v>
      </c>
      <c r="M61">
        <v>12</v>
      </c>
      <c r="N61">
        <v>25</v>
      </c>
      <c r="P61" s="65" t="s">
        <v>7652</v>
      </c>
      <c r="Q61" t="s">
        <v>7655</v>
      </c>
      <c r="R61">
        <v>3</v>
      </c>
      <c r="S61">
        <v>100</v>
      </c>
      <c r="T61">
        <v>3</v>
      </c>
      <c r="U61">
        <v>100</v>
      </c>
    </row>
    <row r="62" spans="9:21" x14ac:dyDescent="0.25">
      <c r="I62" t="s">
        <v>3102</v>
      </c>
      <c r="J62" t="s">
        <v>3103</v>
      </c>
      <c r="K62">
        <v>4</v>
      </c>
      <c r="L62">
        <v>25</v>
      </c>
      <c r="M62">
        <v>4</v>
      </c>
      <c r="N62">
        <v>25</v>
      </c>
      <c r="P62" s="65" t="s">
        <v>5183</v>
      </c>
      <c r="Q62" t="s">
        <v>5186</v>
      </c>
      <c r="R62">
        <v>1</v>
      </c>
      <c r="S62">
        <v>100</v>
      </c>
      <c r="T62">
        <v>1</v>
      </c>
      <c r="U62">
        <v>100</v>
      </c>
    </row>
    <row r="63" spans="9:21" x14ac:dyDescent="0.25">
      <c r="I63" t="s">
        <v>3154</v>
      </c>
      <c r="J63" t="s">
        <v>3155</v>
      </c>
      <c r="K63">
        <v>8</v>
      </c>
      <c r="L63">
        <v>25</v>
      </c>
      <c r="M63">
        <v>8</v>
      </c>
      <c r="N63">
        <v>25</v>
      </c>
      <c r="P63" s="65" t="s">
        <v>6589</v>
      </c>
      <c r="Q63" t="s">
        <v>6592</v>
      </c>
      <c r="R63">
        <v>1</v>
      </c>
      <c r="S63">
        <v>100</v>
      </c>
      <c r="T63">
        <v>1</v>
      </c>
      <c r="U63">
        <v>100</v>
      </c>
    </row>
    <row r="64" spans="9:21" x14ac:dyDescent="0.25">
      <c r="I64" t="s">
        <v>2585</v>
      </c>
      <c r="J64" t="s">
        <v>2586</v>
      </c>
      <c r="K64">
        <v>13</v>
      </c>
      <c r="L64">
        <v>23.099999999999998</v>
      </c>
      <c r="M64">
        <v>13</v>
      </c>
      <c r="N64">
        <v>23.099999999999998</v>
      </c>
      <c r="P64" s="65" t="s">
        <v>4568</v>
      </c>
      <c r="Q64" t="s">
        <v>4570</v>
      </c>
      <c r="R64">
        <v>2</v>
      </c>
      <c r="S64">
        <v>100</v>
      </c>
      <c r="T64">
        <v>2</v>
      </c>
      <c r="U64">
        <v>100</v>
      </c>
    </row>
    <row r="65" spans="9:21" x14ac:dyDescent="0.25">
      <c r="I65" t="s">
        <v>2230</v>
      </c>
      <c r="J65" t="s">
        <v>2231</v>
      </c>
      <c r="K65">
        <v>9</v>
      </c>
      <c r="L65">
        <v>22.2</v>
      </c>
      <c r="M65">
        <v>9</v>
      </c>
      <c r="N65">
        <v>22.2</v>
      </c>
      <c r="P65" s="65" t="s">
        <v>1530</v>
      </c>
      <c r="Q65" t="s">
        <v>1542</v>
      </c>
      <c r="R65">
        <v>1</v>
      </c>
      <c r="S65">
        <v>100</v>
      </c>
      <c r="T65">
        <v>1</v>
      </c>
      <c r="U65">
        <v>100</v>
      </c>
    </row>
    <row r="66" spans="9:21" x14ac:dyDescent="0.25">
      <c r="I66" t="s">
        <v>4447</v>
      </c>
      <c r="J66" t="s">
        <v>4448</v>
      </c>
      <c r="K66">
        <v>9</v>
      </c>
      <c r="L66">
        <v>22.199999999999996</v>
      </c>
      <c r="M66">
        <v>9</v>
      </c>
      <c r="N66">
        <v>22.199999999999996</v>
      </c>
      <c r="P66" s="65" t="s">
        <v>8871</v>
      </c>
      <c r="Q66" t="s">
        <v>8872</v>
      </c>
      <c r="R66">
        <v>4</v>
      </c>
      <c r="S66">
        <v>100</v>
      </c>
      <c r="T66">
        <v>4</v>
      </c>
      <c r="U66">
        <v>100</v>
      </c>
    </row>
    <row r="67" spans="9:21" x14ac:dyDescent="0.25">
      <c r="I67" t="s">
        <v>4269</v>
      </c>
      <c r="J67" t="s">
        <v>4270</v>
      </c>
      <c r="K67">
        <v>18</v>
      </c>
      <c r="L67">
        <v>22.199999999999996</v>
      </c>
      <c r="M67">
        <v>18</v>
      </c>
      <c r="N67">
        <v>22.199999999999996</v>
      </c>
      <c r="P67" s="65" t="s">
        <v>1691</v>
      </c>
      <c r="Q67" t="s">
        <v>1703</v>
      </c>
      <c r="R67">
        <v>1</v>
      </c>
      <c r="S67">
        <v>100</v>
      </c>
      <c r="T67">
        <v>1</v>
      </c>
      <c r="U67">
        <v>100</v>
      </c>
    </row>
    <row r="68" spans="9:21" x14ac:dyDescent="0.25">
      <c r="I68" t="s">
        <v>3902</v>
      </c>
      <c r="J68" t="s">
        <v>3903</v>
      </c>
      <c r="K68">
        <v>14</v>
      </c>
      <c r="L68">
        <v>21.400000000000002</v>
      </c>
      <c r="M68">
        <v>14</v>
      </c>
      <c r="N68">
        <v>21.400000000000002</v>
      </c>
      <c r="P68" s="65" t="s">
        <v>6466</v>
      </c>
      <c r="Q68" t="s">
        <v>6468</v>
      </c>
      <c r="R68">
        <v>2</v>
      </c>
      <c r="S68">
        <v>100</v>
      </c>
      <c r="T68">
        <v>2</v>
      </c>
      <c r="U68">
        <v>100</v>
      </c>
    </row>
    <row r="69" spans="9:21" x14ac:dyDescent="0.25">
      <c r="I69" t="s">
        <v>2361</v>
      </c>
      <c r="J69" t="s">
        <v>2362</v>
      </c>
      <c r="K69">
        <v>5</v>
      </c>
      <c r="L69">
        <v>20</v>
      </c>
      <c r="M69">
        <v>5</v>
      </c>
      <c r="N69">
        <v>20</v>
      </c>
      <c r="P69" s="65" t="s">
        <v>3883</v>
      </c>
      <c r="Q69" t="s">
        <v>3886</v>
      </c>
      <c r="R69">
        <v>2</v>
      </c>
      <c r="S69">
        <v>100</v>
      </c>
      <c r="T69">
        <v>2</v>
      </c>
      <c r="U69">
        <v>100</v>
      </c>
    </row>
    <row r="70" spans="9:21" x14ac:dyDescent="0.25">
      <c r="I70" t="s">
        <v>2152</v>
      </c>
      <c r="J70" t="s">
        <v>2153</v>
      </c>
      <c r="K70">
        <v>5</v>
      </c>
      <c r="L70">
        <v>20</v>
      </c>
      <c r="M70">
        <v>5</v>
      </c>
      <c r="N70">
        <v>20</v>
      </c>
      <c r="P70" s="65" t="s">
        <v>7195</v>
      </c>
      <c r="Q70" t="s">
        <v>7198</v>
      </c>
      <c r="R70">
        <v>3</v>
      </c>
      <c r="S70">
        <v>100</v>
      </c>
      <c r="T70">
        <v>3</v>
      </c>
      <c r="U70">
        <v>100</v>
      </c>
    </row>
    <row r="71" spans="9:21" x14ac:dyDescent="0.25">
      <c r="I71" t="s">
        <v>2009</v>
      </c>
      <c r="J71" t="s">
        <v>2010</v>
      </c>
      <c r="K71">
        <v>5</v>
      </c>
      <c r="L71">
        <v>20</v>
      </c>
      <c r="M71">
        <v>5</v>
      </c>
      <c r="N71">
        <v>20</v>
      </c>
      <c r="P71" s="65" t="s">
        <v>8320</v>
      </c>
      <c r="Q71" t="s">
        <v>8321</v>
      </c>
      <c r="R71">
        <v>1</v>
      </c>
      <c r="S71">
        <v>100</v>
      </c>
      <c r="T71">
        <v>1</v>
      </c>
      <c r="U71">
        <v>100</v>
      </c>
    </row>
    <row r="72" spans="9:21" x14ac:dyDescent="0.25">
      <c r="I72" t="s">
        <v>2027</v>
      </c>
      <c r="J72" t="s">
        <v>2028</v>
      </c>
      <c r="K72">
        <v>5</v>
      </c>
      <c r="L72">
        <v>20</v>
      </c>
      <c r="M72">
        <v>5</v>
      </c>
      <c r="N72">
        <v>20</v>
      </c>
      <c r="P72" s="65" t="s">
        <v>3183</v>
      </c>
      <c r="Q72" t="s">
        <v>3187</v>
      </c>
      <c r="R72">
        <v>1</v>
      </c>
      <c r="S72">
        <v>100</v>
      </c>
      <c r="T72">
        <v>1</v>
      </c>
      <c r="U72">
        <v>100</v>
      </c>
    </row>
    <row r="73" spans="9:21" x14ac:dyDescent="0.25">
      <c r="I73" t="s">
        <v>1512</v>
      </c>
      <c r="J73" t="s">
        <v>1513</v>
      </c>
      <c r="K73">
        <v>5</v>
      </c>
      <c r="L73">
        <v>20</v>
      </c>
      <c r="M73">
        <v>5</v>
      </c>
      <c r="N73">
        <v>20</v>
      </c>
      <c r="P73" s="65" t="s">
        <v>6137</v>
      </c>
      <c r="Q73" t="s">
        <v>6139</v>
      </c>
      <c r="R73">
        <v>2</v>
      </c>
      <c r="S73">
        <v>100</v>
      </c>
      <c r="T73">
        <v>2</v>
      </c>
      <c r="U73">
        <v>100</v>
      </c>
    </row>
    <row r="74" spans="9:21" x14ac:dyDescent="0.25">
      <c r="I74" t="s">
        <v>2627</v>
      </c>
      <c r="J74" t="s">
        <v>2628</v>
      </c>
      <c r="K74">
        <v>11</v>
      </c>
      <c r="L74">
        <v>18.2</v>
      </c>
      <c r="M74">
        <v>11</v>
      </c>
      <c r="N74">
        <v>18.2</v>
      </c>
      <c r="P74" s="65" t="s">
        <v>7461</v>
      </c>
      <c r="Q74" t="s">
        <v>7464</v>
      </c>
      <c r="R74">
        <v>1</v>
      </c>
      <c r="S74">
        <v>100</v>
      </c>
      <c r="T74">
        <v>1</v>
      </c>
      <c r="U74">
        <v>100</v>
      </c>
    </row>
    <row r="75" spans="9:21" x14ac:dyDescent="0.25">
      <c r="I75" t="s">
        <v>3131</v>
      </c>
      <c r="J75" t="s">
        <v>3132</v>
      </c>
      <c r="K75">
        <v>11</v>
      </c>
      <c r="L75">
        <v>18.199999999999996</v>
      </c>
      <c r="M75">
        <v>11</v>
      </c>
      <c r="N75">
        <v>18.199999999999996</v>
      </c>
      <c r="P75" s="65" t="s">
        <v>3396</v>
      </c>
      <c r="Q75" t="s">
        <v>3399</v>
      </c>
      <c r="R75">
        <v>1</v>
      </c>
      <c r="S75">
        <v>100</v>
      </c>
      <c r="T75">
        <v>1</v>
      </c>
      <c r="U75">
        <v>100</v>
      </c>
    </row>
    <row r="76" spans="9:21" x14ac:dyDescent="0.25">
      <c r="I76" t="s">
        <v>2324</v>
      </c>
      <c r="J76" t="s">
        <v>2325</v>
      </c>
      <c r="K76">
        <v>6</v>
      </c>
      <c r="L76">
        <v>16.7</v>
      </c>
      <c r="M76">
        <v>6</v>
      </c>
      <c r="N76">
        <v>16.7</v>
      </c>
      <c r="P76" s="65" t="s">
        <v>1679</v>
      </c>
      <c r="Q76" t="s">
        <v>1688</v>
      </c>
      <c r="R76">
        <v>1</v>
      </c>
      <c r="S76">
        <v>100</v>
      </c>
      <c r="T76">
        <v>1</v>
      </c>
      <c r="U76">
        <v>100</v>
      </c>
    </row>
    <row r="77" spans="9:21" x14ac:dyDescent="0.25">
      <c r="I77" t="s">
        <v>2532</v>
      </c>
      <c r="J77" t="s">
        <v>2533</v>
      </c>
      <c r="K77">
        <v>6</v>
      </c>
      <c r="L77">
        <v>16.7</v>
      </c>
      <c r="M77">
        <v>6</v>
      </c>
      <c r="N77">
        <v>16.7</v>
      </c>
      <c r="P77" s="65" t="s">
        <v>2544</v>
      </c>
      <c r="Q77" t="s">
        <v>2548</v>
      </c>
      <c r="R77">
        <v>6</v>
      </c>
      <c r="S77">
        <v>100</v>
      </c>
      <c r="T77">
        <v>6</v>
      </c>
      <c r="U77">
        <v>100</v>
      </c>
    </row>
    <row r="78" spans="9:21" x14ac:dyDescent="0.25">
      <c r="I78" t="s">
        <v>1686</v>
      </c>
      <c r="J78" t="s">
        <v>1687</v>
      </c>
      <c r="K78">
        <v>6</v>
      </c>
      <c r="L78">
        <v>16.699999999999996</v>
      </c>
      <c r="M78">
        <v>6</v>
      </c>
      <c r="N78">
        <v>16.699999999999996</v>
      </c>
      <c r="P78" s="65" t="s">
        <v>2400</v>
      </c>
      <c r="Q78" t="s">
        <v>2404</v>
      </c>
      <c r="R78">
        <v>3</v>
      </c>
      <c r="S78">
        <v>100</v>
      </c>
      <c r="T78">
        <v>3</v>
      </c>
      <c r="U78">
        <v>100</v>
      </c>
    </row>
    <row r="79" spans="9:21" x14ac:dyDescent="0.25">
      <c r="I79" t="s">
        <v>1800</v>
      </c>
      <c r="J79" t="s">
        <v>1801</v>
      </c>
      <c r="K79">
        <v>7</v>
      </c>
      <c r="L79">
        <v>14.3</v>
      </c>
      <c r="M79">
        <v>7</v>
      </c>
      <c r="N79">
        <v>14.3</v>
      </c>
      <c r="P79" s="65" t="s">
        <v>5744</v>
      </c>
      <c r="Q79" t="s">
        <v>5747</v>
      </c>
      <c r="R79">
        <v>1</v>
      </c>
      <c r="S79">
        <v>100</v>
      </c>
      <c r="T79">
        <v>1</v>
      </c>
      <c r="U79">
        <v>100</v>
      </c>
    </row>
    <row r="80" spans="9:21" x14ac:dyDescent="0.25">
      <c r="I80" t="s">
        <v>1998</v>
      </c>
      <c r="J80" t="s">
        <v>1999</v>
      </c>
      <c r="K80">
        <v>7</v>
      </c>
      <c r="L80">
        <v>14.3</v>
      </c>
      <c r="M80">
        <v>7</v>
      </c>
      <c r="N80">
        <v>14.3</v>
      </c>
      <c r="P80" s="65" t="s">
        <v>7704</v>
      </c>
      <c r="Q80" t="s">
        <v>7708</v>
      </c>
      <c r="R80">
        <v>1</v>
      </c>
      <c r="S80">
        <v>100</v>
      </c>
      <c r="T80">
        <v>1</v>
      </c>
      <c r="U80">
        <v>100</v>
      </c>
    </row>
    <row r="81" spans="9:21" x14ac:dyDescent="0.25">
      <c r="I81" t="s">
        <v>1736</v>
      </c>
      <c r="J81" t="s">
        <v>1737</v>
      </c>
      <c r="K81">
        <v>7</v>
      </c>
      <c r="L81">
        <v>14.3</v>
      </c>
      <c r="M81">
        <v>7</v>
      </c>
      <c r="N81">
        <v>14.3</v>
      </c>
      <c r="P81" s="65" t="s">
        <v>5278</v>
      </c>
      <c r="Q81" t="s">
        <v>5280</v>
      </c>
      <c r="R81">
        <v>1</v>
      </c>
      <c r="S81">
        <v>100</v>
      </c>
      <c r="T81">
        <v>1</v>
      </c>
      <c r="U81">
        <v>100</v>
      </c>
    </row>
    <row r="82" spans="9:21" x14ac:dyDescent="0.25">
      <c r="I82" t="s">
        <v>1809</v>
      </c>
      <c r="J82" t="s">
        <v>1810</v>
      </c>
      <c r="K82">
        <v>7</v>
      </c>
      <c r="L82">
        <v>14.299999999999999</v>
      </c>
      <c r="M82">
        <v>7</v>
      </c>
      <c r="N82">
        <v>14.299999999999999</v>
      </c>
      <c r="P82" s="65" t="s">
        <v>6652</v>
      </c>
      <c r="Q82" t="s">
        <v>6656</v>
      </c>
      <c r="R82">
        <v>1</v>
      </c>
      <c r="S82">
        <v>100</v>
      </c>
      <c r="T82">
        <v>1</v>
      </c>
      <c r="U82">
        <v>100</v>
      </c>
    </row>
    <row r="83" spans="9:21" x14ac:dyDescent="0.25">
      <c r="I83" t="s">
        <v>2065</v>
      </c>
      <c r="J83" t="s">
        <v>2066</v>
      </c>
      <c r="K83">
        <v>11</v>
      </c>
      <c r="L83">
        <v>9.1</v>
      </c>
      <c r="M83">
        <v>11</v>
      </c>
      <c r="N83">
        <v>9.1</v>
      </c>
      <c r="P83" s="65" t="s">
        <v>4468</v>
      </c>
      <c r="Q83" t="s">
        <v>4472</v>
      </c>
      <c r="R83">
        <v>1</v>
      </c>
      <c r="S83">
        <v>100</v>
      </c>
      <c r="T83">
        <v>1</v>
      </c>
      <c r="U83">
        <v>100</v>
      </c>
    </row>
    <row r="84" spans="9:21" x14ac:dyDescent="0.25">
      <c r="I84" t="s">
        <v>1590</v>
      </c>
      <c r="J84" t="s">
        <v>1591</v>
      </c>
      <c r="K84">
        <v>11</v>
      </c>
      <c r="L84">
        <v>2.7272727272728305E-2</v>
      </c>
      <c r="M84">
        <v>11</v>
      </c>
      <c r="N84">
        <v>2.7272727272728305E-2</v>
      </c>
      <c r="P84" s="65" t="s">
        <v>1571</v>
      </c>
      <c r="Q84" t="s">
        <v>1578</v>
      </c>
      <c r="R84">
        <v>1</v>
      </c>
      <c r="S84">
        <v>100</v>
      </c>
      <c r="T84">
        <v>1</v>
      </c>
      <c r="U84">
        <v>100</v>
      </c>
    </row>
    <row r="85" spans="9:21" x14ac:dyDescent="0.25">
      <c r="I85" t="s">
        <v>2276</v>
      </c>
      <c r="J85" t="s">
        <v>11116</v>
      </c>
      <c r="K85">
        <v>10</v>
      </c>
      <c r="L85">
        <v>0</v>
      </c>
      <c r="M85">
        <v>10</v>
      </c>
      <c r="N85">
        <v>0</v>
      </c>
      <c r="P85" s="65" t="s">
        <v>8027</v>
      </c>
      <c r="Q85" t="s">
        <v>8028</v>
      </c>
      <c r="R85">
        <v>1</v>
      </c>
      <c r="S85">
        <v>100</v>
      </c>
      <c r="T85">
        <v>1</v>
      </c>
      <c r="U85">
        <v>100</v>
      </c>
    </row>
    <row r="86" spans="9:21" x14ac:dyDescent="0.25">
      <c r="I86" t="s">
        <v>1953</v>
      </c>
      <c r="J86" t="s">
        <v>1954</v>
      </c>
      <c r="K86">
        <v>5</v>
      </c>
      <c r="L86">
        <v>0</v>
      </c>
      <c r="M86">
        <v>5</v>
      </c>
      <c r="N86">
        <v>0</v>
      </c>
      <c r="P86" s="65" t="s">
        <v>4848</v>
      </c>
      <c r="Q86" t="s">
        <v>4852</v>
      </c>
      <c r="R86">
        <v>1</v>
      </c>
      <c r="S86">
        <v>100</v>
      </c>
      <c r="T86">
        <v>1</v>
      </c>
      <c r="U86">
        <v>100</v>
      </c>
    </row>
    <row r="87" spans="9:21" x14ac:dyDescent="0.25">
      <c r="I87" t="s">
        <v>1455</v>
      </c>
      <c r="J87" t="s">
        <v>1456</v>
      </c>
      <c r="K87">
        <v>8</v>
      </c>
      <c r="L87">
        <v>0</v>
      </c>
      <c r="M87">
        <v>8</v>
      </c>
      <c r="N87">
        <v>0</v>
      </c>
      <c r="P87" s="65" t="s">
        <v>6316</v>
      </c>
      <c r="Q87" t="s">
        <v>6318</v>
      </c>
      <c r="R87">
        <v>5</v>
      </c>
      <c r="S87">
        <v>100</v>
      </c>
      <c r="T87">
        <v>5</v>
      </c>
      <c r="U87">
        <v>100</v>
      </c>
    </row>
    <row r="88" spans="9:21" x14ac:dyDescent="0.25">
      <c r="I88" t="s">
        <v>1381</v>
      </c>
      <c r="J88" t="s">
        <v>1382</v>
      </c>
      <c r="K88">
        <v>13</v>
      </c>
      <c r="L88">
        <v>0</v>
      </c>
      <c r="M88">
        <v>13</v>
      </c>
      <c r="N88">
        <v>0</v>
      </c>
      <c r="P88" s="65" t="s">
        <v>6086</v>
      </c>
      <c r="Q88" t="s">
        <v>6089</v>
      </c>
      <c r="R88">
        <v>1</v>
      </c>
      <c r="S88">
        <v>100</v>
      </c>
      <c r="T88">
        <v>1</v>
      </c>
      <c r="U88">
        <v>100</v>
      </c>
    </row>
    <row r="89" spans="9:21" x14ac:dyDescent="0.25">
      <c r="I89" t="s">
        <v>2520</v>
      </c>
      <c r="J89" t="s">
        <v>2521</v>
      </c>
      <c r="K89">
        <v>4</v>
      </c>
      <c r="L89">
        <v>0</v>
      </c>
      <c r="M89">
        <v>4</v>
      </c>
      <c r="N89">
        <v>0</v>
      </c>
      <c r="P89" s="65" t="s">
        <v>1719</v>
      </c>
      <c r="Q89" t="s">
        <v>1724</v>
      </c>
      <c r="R89">
        <v>2</v>
      </c>
      <c r="S89">
        <v>100</v>
      </c>
      <c r="T89">
        <v>2</v>
      </c>
      <c r="U89">
        <v>100</v>
      </c>
    </row>
    <row r="90" spans="9:21" x14ac:dyDescent="0.25">
      <c r="I90" t="s">
        <v>1576</v>
      </c>
      <c r="J90" t="s">
        <v>1577</v>
      </c>
      <c r="K90">
        <v>7</v>
      </c>
      <c r="L90">
        <v>0</v>
      </c>
      <c r="M90">
        <v>7</v>
      </c>
      <c r="N90">
        <v>0</v>
      </c>
      <c r="P90" s="65" t="s">
        <v>5341</v>
      </c>
      <c r="Q90" t="s">
        <v>5346</v>
      </c>
      <c r="R90">
        <v>5</v>
      </c>
      <c r="S90">
        <v>100</v>
      </c>
      <c r="T90">
        <v>5</v>
      </c>
      <c r="U90">
        <v>100</v>
      </c>
    </row>
    <row r="91" spans="9:21" x14ac:dyDescent="0.25">
      <c r="I91" t="s">
        <v>4979</v>
      </c>
      <c r="J91" t="s">
        <v>4980</v>
      </c>
      <c r="K91">
        <v>2</v>
      </c>
      <c r="L91">
        <v>0</v>
      </c>
      <c r="M91">
        <v>2</v>
      </c>
      <c r="N91">
        <v>0</v>
      </c>
      <c r="P91" s="65" t="s">
        <v>4055</v>
      </c>
      <c r="Q91" t="s">
        <v>4058</v>
      </c>
      <c r="R91">
        <v>1</v>
      </c>
      <c r="S91">
        <v>100</v>
      </c>
      <c r="T91">
        <v>1</v>
      </c>
      <c r="U91">
        <v>100</v>
      </c>
    </row>
    <row r="92" spans="9:21" x14ac:dyDescent="0.25">
      <c r="I92" t="s">
        <v>2348</v>
      </c>
      <c r="J92" t="s">
        <v>2349</v>
      </c>
      <c r="K92">
        <v>7</v>
      </c>
      <c r="L92">
        <v>0</v>
      </c>
      <c r="M92">
        <v>7</v>
      </c>
      <c r="N92">
        <v>0</v>
      </c>
      <c r="P92" s="65" t="s">
        <v>2265</v>
      </c>
      <c r="Q92" t="s">
        <v>2268</v>
      </c>
      <c r="R92">
        <v>1</v>
      </c>
      <c r="S92">
        <v>100</v>
      </c>
      <c r="T92">
        <v>1</v>
      </c>
      <c r="U92">
        <v>100</v>
      </c>
    </row>
    <row r="93" spans="9:21" x14ac:dyDescent="0.25">
      <c r="I93" t="s">
        <v>1916</v>
      </c>
      <c r="J93" t="s">
        <v>1917</v>
      </c>
      <c r="K93">
        <v>3</v>
      </c>
      <c r="L93">
        <v>-100</v>
      </c>
      <c r="M93">
        <v>3</v>
      </c>
      <c r="N93">
        <v>0</v>
      </c>
      <c r="P93" s="65" t="s">
        <v>3565</v>
      </c>
      <c r="Q93" t="s">
        <v>3570</v>
      </c>
      <c r="R93">
        <v>1</v>
      </c>
      <c r="S93">
        <v>100</v>
      </c>
      <c r="T93">
        <v>1</v>
      </c>
      <c r="U93">
        <v>100</v>
      </c>
    </row>
    <row r="94" spans="9:21" x14ac:dyDescent="0.25">
      <c r="I94" t="s">
        <v>4611</v>
      </c>
      <c r="J94" t="s">
        <v>4612</v>
      </c>
      <c r="K94">
        <v>5</v>
      </c>
      <c r="L94">
        <v>0</v>
      </c>
      <c r="M94">
        <v>5</v>
      </c>
      <c r="N94">
        <v>0</v>
      </c>
      <c r="P94" s="65" t="s">
        <v>6697</v>
      </c>
      <c r="Q94" t="s">
        <v>6701</v>
      </c>
      <c r="R94">
        <v>1</v>
      </c>
      <c r="S94">
        <v>100</v>
      </c>
      <c r="T94">
        <v>1</v>
      </c>
      <c r="U94">
        <v>100</v>
      </c>
    </row>
    <row r="95" spans="9:21" x14ac:dyDescent="0.25">
      <c r="I95" t="s">
        <v>3413</v>
      </c>
      <c r="J95" t="s">
        <v>11117</v>
      </c>
      <c r="K95">
        <v>5</v>
      </c>
      <c r="L95">
        <v>0</v>
      </c>
      <c r="M95">
        <v>5</v>
      </c>
      <c r="N95">
        <v>0</v>
      </c>
      <c r="P95" s="65" t="s">
        <v>6403</v>
      </c>
      <c r="Q95" t="s">
        <v>6407</v>
      </c>
      <c r="R95">
        <v>1</v>
      </c>
      <c r="S95">
        <v>100</v>
      </c>
      <c r="T95">
        <v>1</v>
      </c>
      <c r="U95">
        <v>100</v>
      </c>
    </row>
    <row r="96" spans="9:21" x14ac:dyDescent="0.25">
      <c r="I96" t="s">
        <v>3041</v>
      </c>
      <c r="J96" t="s">
        <v>3042</v>
      </c>
      <c r="K96">
        <v>4</v>
      </c>
      <c r="L96">
        <v>0</v>
      </c>
      <c r="M96">
        <v>4</v>
      </c>
      <c r="N96">
        <v>0</v>
      </c>
      <c r="P96" s="65" t="s">
        <v>4901</v>
      </c>
      <c r="Q96" t="s">
        <v>4904</v>
      </c>
      <c r="R96">
        <v>1</v>
      </c>
      <c r="S96">
        <v>100</v>
      </c>
      <c r="T96">
        <v>1</v>
      </c>
      <c r="U96">
        <v>100</v>
      </c>
    </row>
    <row r="97" spans="9:21" x14ac:dyDescent="0.25">
      <c r="I97" t="s">
        <v>2185</v>
      </c>
      <c r="J97" t="s">
        <v>2186</v>
      </c>
      <c r="K97">
        <v>3</v>
      </c>
      <c r="L97">
        <v>0</v>
      </c>
      <c r="M97">
        <v>3</v>
      </c>
      <c r="N97">
        <v>0</v>
      </c>
      <c r="P97" s="65" t="s">
        <v>2003</v>
      </c>
      <c r="Q97" t="s">
        <v>2011</v>
      </c>
      <c r="R97">
        <v>1</v>
      </c>
      <c r="S97">
        <v>100</v>
      </c>
      <c r="T97">
        <v>1</v>
      </c>
      <c r="U97">
        <v>100</v>
      </c>
    </row>
    <row r="98" spans="9:21" x14ac:dyDescent="0.25">
      <c r="I98" t="s">
        <v>2667</v>
      </c>
      <c r="J98" t="s">
        <v>2668</v>
      </c>
      <c r="K98">
        <v>12</v>
      </c>
      <c r="L98">
        <v>-8.2999999999999989</v>
      </c>
      <c r="M98">
        <v>12</v>
      </c>
      <c r="N98">
        <v>-8.2999999999999989</v>
      </c>
      <c r="P98" s="65" t="s">
        <v>5068</v>
      </c>
      <c r="Q98" t="s">
        <v>5071</v>
      </c>
      <c r="R98">
        <v>1</v>
      </c>
      <c r="S98">
        <v>100</v>
      </c>
      <c r="T98">
        <v>1</v>
      </c>
      <c r="U98">
        <v>100</v>
      </c>
    </row>
    <row r="99" spans="9:21" x14ac:dyDescent="0.25">
      <c r="I99" t="s">
        <v>2261</v>
      </c>
      <c r="J99" t="s">
        <v>2262</v>
      </c>
      <c r="K99">
        <v>11</v>
      </c>
      <c r="L99">
        <v>-9.0999999999999979</v>
      </c>
      <c r="M99">
        <v>11</v>
      </c>
      <c r="N99">
        <v>-9.0999999999999979</v>
      </c>
      <c r="P99" s="65" t="s">
        <v>4817</v>
      </c>
      <c r="Q99" t="s">
        <v>4819</v>
      </c>
      <c r="R99">
        <v>2</v>
      </c>
      <c r="S99">
        <v>100</v>
      </c>
      <c r="T99">
        <v>2</v>
      </c>
      <c r="U99">
        <v>100</v>
      </c>
    </row>
    <row r="100" spans="9:21" x14ac:dyDescent="0.25">
      <c r="I100" t="s">
        <v>1432</v>
      </c>
      <c r="J100" t="s">
        <v>1433</v>
      </c>
      <c r="K100">
        <v>9</v>
      </c>
      <c r="L100">
        <v>-11.099999999999996</v>
      </c>
      <c r="M100">
        <v>9</v>
      </c>
      <c r="N100">
        <v>-11.099999999999996</v>
      </c>
      <c r="P100" s="65" t="s">
        <v>4826</v>
      </c>
      <c r="Q100" t="s">
        <v>4830</v>
      </c>
      <c r="R100">
        <v>1</v>
      </c>
      <c r="S100">
        <v>100</v>
      </c>
      <c r="T100">
        <v>1</v>
      </c>
      <c r="U100">
        <v>100</v>
      </c>
    </row>
    <row r="101" spans="9:21" x14ac:dyDescent="0.25">
      <c r="I101" t="s">
        <v>2555</v>
      </c>
      <c r="J101" t="s">
        <v>2556</v>
      </c>
      <c r="K101">
        <v>9</v>
      </c>
      <c r="L101">
        <v>-11.1</v>
      </c>
      <c r="M101">
        <v>9</v>
      </c>
      <c r="N101">
        <v>-11.1</v>
      </c>
      <c r="P101" s="65" t="s">
        <v>6056</v>
      </c>
      <c r="Q101" t="s">
        <v>6059</v>
      </c>
      <c r="R101">
        <v>1</v>
      </c>
      <c r="S101">
        <v>100</v>
      </c>
      <c r="T101">
        <v>1</v>
      </c>
      <c r="U101">
        <v>100</v>
      </c>
    </row>
    <row r="102" spans="9:21" x14ac:dyDescent="0.25">
      <c r="I102" t="s">
        <v>2441</v>
      </c>
      <c r="J102" t="s">
        <v>2442</v>
      </c>
      <c r="K102">
        <v>7</v>
      </c>
      <c r="L102">
        <v>-14.3</v>
      </c>
      <c r="M102">
        <v>7</v>
      </c>
      <c r="N102">
        <v>-14.3</v>
      </c>
      <c r="P102" s="65" t="s">
        <v>2142</v>
      </c>
      <c r="Q102" t="s">
        <v>2145</v>
      </c>
      <c r="R102">
        <v>3</v>
      </c>
      <c r="S102">
        <v>100</v>
      </c>
      <c r="T102">
        <v>3</v>
      </c>
      <c r="U102">
        <v>100</v>
      </c>
    </row>
    <row r="103" spans="9:21" x14ac:dyDescent="0.25">
      <c r="I103" t="s">
        <v>2432</v>
      </c>
      <c r="J103" t="s">
        <v>2433</v>
      </c>
      <c r="K103">
        <v>7</v>
      </c>
      <c r="L103">
        <v>-14.300000000000002</v>
      </c>
      <c r="M103">
        <v>7</v>
      </c>
      <c r="N103">
        <v>-14.300000000000002</v>
      </c>
      <c r="P103" s="65" t="s">
        <v>4876</v>
      </c>
      <c r="Q103" t="s">
        <v>4880</v>
      </c>
      <c r="R103">
        <v>3</v>
      </c>
      <c r="S103">
        <v>100</v>
      </c>
      <c r="T103">
        <v>3</v>
      </c>
      <c r="U103">
        <v>100</v>
      </c>
    </row>
    <row r="104" spans="9:21" x14ac:dyDescent="0.25">
      <c r="I104" t="s">
        <v>1340</v>
      </c>
      <c r="J104" t="s">
        <v>11118</v>
      </c>
      <c r="K104">
        <v>6</v>
      </c>
      <c r="L104">
        <v>-16.7</v>
      </c>
      <c r="M104">
        <v>6</v>
      </c>
      <c r="N104">
        <v>-16.7</v>
      </c>
      <c r="P104" s="65" t="s">
        <v>7698</v>
      </c>
      <c r="Q104" t="s">
        <v>7701</v>
      </c>
      <c r="R104">
        <v>1</v>
      </c>
      <c r="S104">
        <v>100</v>
      </c>
      <c r="T104">
        <v>1</v>
      </c>
      <c r="U104">
        <v>100</v>
      </c>
    </row>
    <row r="105" spans="9:21" x14ac:dyDescent="0.25">
      <c r="I105" t="s">
        <v>1525</v>
      </c>
      <c r="J105" t="s">
        <v>1526</v>
      </c>
      <c r="K105">
        <v>5</v>
      </c>
      <c r="L105">
        <v>-20</v>
      </c>
      <c r="M105">
        <v>5</v>
      </c>
      <c r="N105">
        <v>-20</v>
      </c>
      <c r="P105" s="65" t="s">
        <v>3196</v>
      </c>
      <c r="Q105" t="s">
        <v>3200</v>
      </c>
      <c r="R105">
        <v>1</v>
      </c>
      <c r="S105">
        <v>100</v>
      </c>
      <c r="T105">
        <v>1</v>
      </c>
      <c r="U105">
        <v>100</v>
      </c>
    </row>
    <row r="106" spans="9:21" x14ac:dyDescent="0.25">
      <c r="I106" t="s">
        <v>1966</v>
      </c>
      <c r="J106" t="s">
        <v>11119</v>
      </c>
      <c r="K106">
        <v>8</v>
      </c>
      <c r="L106">
        <v>-25</v>
      </c>
      <c r="M106">
        <v>8</v>
      </c>
      <c r="N106">
        <v>-25</v>
      </c>
      <c r="P106" s="65" t="s">
        <v>5834</v>
      </c>
      <c r="Q106" t="s">
        <v>5839</v>
      </c>
      <c r="R106">
        <v>1</v>
      </c>
      <c r="S106">
        <v>100</v>
      </c>
      <c r="T106">
        <v>1</v>
      </c>
      <c r="U106">
        <v>100</v>
      </c>
    </row>
    <row r="107" spans="9:21" x14ac:dyDescent="0.25">
      <c r="I107" t="s">
        <v>1643</v>
      </c>
      <c r="J107" t="s">
        <v>1644</v>
      </c>
      <c r="K107">
        <v>8</v>
      </c>
      <c r="L107">
        <v>-25</v>
      </c>
      <c r="M107">
        <v>8</v>
      </c>
      <c r="N107">
        <v>-25</v>
      </c>
      <c r="P107" s="65" t="s">
        <v>3829</v>
      </c>
      <c r="Q107" t="s">
        <v>3833</v>
      </c>
      <c r="R107">
        <v>1</v>
      </c>
      <c r="S107">
        <v>100</v>
      </c>
      <c r="T107">
        <v>1</v>
      </c>
      <c r="U107">
        <v>100</v>
      </c>
    </row>
    <row r="108" spans="9:21" x14ac:dyDescent="0.25">
      <c r="I108" t="s">
        <v>2075</v>
      </c>
      <c r="J108" t="s">
        <v>2076</v>
      </c>
      <c r="K108">
        <v>10</v>
      </c>
      <c r="L108">
        <v>-30</v>
      </c>
      <c r="M108">
        <v>10</v>
      </c>
      <c r="N108">
        <v>-30</v>
      </c>
      <c r="P108" s="65" t="s">
        <v>5522</v>
      </c>
      <c r="Q108" t="s">
        <v>5525</v>
      </c>
      <c r="R108">
        <v>1</v>
      </c>
      <c r="S108">
        <v>100</v>
      </c>
      <c r="T108">
        <v>1</v>
      </c>
      <c r="U108">
        <v>100</v>
      </c>
    </row>
    <row r="109" spans="9:21" x14ac:dyDescent="0.25">
      <c r="I109" t="s">
        <v>3547</v>
      </c>
      <c r="J109" t="s">
        <v>3548</v>
      </c>
      <c r="K109">
        <v>3</v>
      </c>
      <c r="L109">
        <v>-33.299999999999997</v>
      </c>
      <c r="M109">
        <v>3</v>
      </c>
      <c r="N109">
        <v>-33.299999999999997</v>
      </c>
      <c r="P109" s="65" t="s">
        <v>7437</v>
      </c>
      <c r="Q109" t="s">
        <v>7438</v>
      </c>
      <c r="R109">
        <v>3</v>
      </c>
      <c r="S109">
        <v>100</v>
      </c>
      <c r="T109">
        <v>3</v>
      </c>
      <c r="U109">
        <v>100</v>
      </c>
    </row>
    <row r="110" spans="9:21" x14ac:dyDescent="0.25">
      <c r="I110" t="s">
        <v>1420</v>
      </c>
      <c r="J110" t="s">
        <v>1421</v>
      </c>
      <c r="K110">
        <v>6</v>
      </c>
      <c r="L110">
        <v>-33.300000000000004</v>
      </c>
      <c r="M110">
        <v>6</v>
      </c>
      <c r="N110">
        <v>-33.300000000000004</v>
      </c>
      <c r="P110" s="65" t="s">
        <v>5202</v>
      </c>
      <c r="Q110" t="s">
        <v>5205</v>
      </c>
      <c r="R110">
        <v>1</v>
      </c>
      <c r="S110">
        <v>100</v>
      </c>
      <c r="T110">
        <v>1</v>
      </c>
      <c r="U110">
        <v>100</v>
      </c>
    </row>
    <row r="111" spans="9:21" x14ac:dyDescent="0.25">
      <c r="I111" t="s">
        <v>1984</v>
      </c>
      <c r="J111" t="s">
        <v>1985</v>
      </c>
      <c r="K111">
        <v>3</v>
      </c>
      <c r="L111">
        <v>-33.300000000000004</v>
      </c>
      <c r="M111">
        <v>3</v>
      </c>
      <c r="N111">
        <v>-33.300000000000004</v>
      </c>
      <c r="P111" s="65" t="s">
        <v>4936</v>
      </c>
      <c r="Q111" t="s">
        <v>4939</v>
      </c>
      <c r="R111">
        <v>1</v>
      </c>
      <c r="S111">
        <v>100</v>
      </c>
      <c r="T111">
        <v>1</v>
      </c>
      <c r="U111">
        <v>100</v>
      </c>
    </row>
    <row r="112" spans="9:21" x14ac:dyDescent="0.25">
      <c r="I112" t="s">
        <v>2683</v>
      </c>
      <c r="J112" t="s">
        <v>2684</v>
      </c>
      <c r="K112">
        <v>6</v>
      </c>
      <c r="L112">
        <v>-33.300000000000004</v>
      </c>
      <c r="M112">
        <v>6</v>
      </c>
      <c r="N112">
        <v>-33.300000000000004</v>
      </c>
      <c r="P112" s="65" t="s">
        <v>7534</v>
      </c>
      <c r="Q112" t="s">
        <v>7536</v>
      </c>
      <c r="R112">
        <v>1</v>
      </c>
      <c r="S112">
        <v>100</v>
      </c>
      <c r="T112">
        <v>1</v>
      </c>
      <c r="U112">
        <v>100</v>
      </c>
    </row>
    <row r="113" spans="9:21" x14ac:dyDescent="0.25">
      <c r="I113" t="s">
        <v>1844</v>
      </c>
      <c r="J113" t="s">
        <v>1845</v>
      </c>
      <c r="K113">
        <v>7</v>
      </c>
      <c r="L113">
        <v>-42.899999999999984</v>
      </c>
      <c r="M113">
        <v>7</v>
      </c>
      <c r="N113">
        <v>-42.899999999999984</v>
      </c>
      <c r="P113" s="65" t="s">
        <v>5561</v>
      </c>
      <c r="Q113" t="s">
        <v>5564</v>
      </c>
      <c r="R113">
        <v>1</v>
      </c>
      <c r="S113">
        <v>100</v>
      </c>
      <c r="T113">
        <v>1</v>
      </c>
      <c r="U113">
        <v>100</v>
      </c>
    </row>
    <row r="114" spans="9:21" x14ac:dyDescent="0.25">
      <c r="I114" t="s">
        <v>2129</v>
      </c>
      <c r="J114" t="s">
        <v>2130</v>
      </c>
      <c r="K114">
        <v>6</v>
      </c>
      <c r="L114">
        <v>-50</v>
      </c>
      <c r="M114">
        <v>6</v>
      </c>
      <c r="N114">
        <v>-50</v>
      </c>
      <c r="P114" s="65" t="s">
        <v>5893</v>
      </c>
      <c r="Q114" t="s">
        <v>5896</v>
      </c>
      <c r="R114">
        <v>1</v>
      </c>
      <c r="S114">
        <v>100</v>
      </c>
      <c r="T114">
        <v>1</v>
      </c>
      <c r="U114">
        <v>100</v>
      </c>
    </row>
    <row r="115" spans="9:21" x14ac:dyDescent="0.25">
      <c r="I115" t="s">
        <v>1358</v>
      </c>
      <c r="J115" t="s">
        <v>1359</v>
      </c>
      <c r="K115">
        <v>7</v>
      </c>
      <c r="L115">
        <v>-57.100000000000009</v>
      </c>
      <c r="M115">
        <v>7</v>
      </c>
      <c r="N115">
        <v>-57.100000000000009</v>
      </c>
      <c r="P115" s="65" t="s">
        <v>7943</v>
      </c>
      <c r="Q115" t="s">
        <v>7945</v>
      </c>
      <c r="R115">
        <v>1</v>
      </c>
      <c r="S115">
        <v>100</v>
      </c>
      <c r="T115">
        <v>1</v>
      </c>
      <c r="U115">
        <v>100</v>
      </c>
    </row>
    <row r="116" spans="9:21" x14ac:dyDescent="0.25">
      <c r="I116" t="s">
        <v>1861</v>
      </c>
      <c r="J116" t="s">
        <v>1862</v>
      </c>
      <c r="K116">
        <v>5</v>
      </c>
      <c r="L116">
        <v>-60</v>
      </c>
      <c r="M116">
        <v>5</v>
      </c>
      <c r="N116">
        <v>-60</v>
      </c>
      <c r="P116" s="65" t="s">
        <v>3823</v>
      </c>
      <c r="Q116" t="s">
        <v>3826</v>
      </c>
      <c r="R116">
        <v>1</v>
      </c>
      <c r="S116">
        <v>100</v>
      </c>
      <c r="T116">
        <v>1</v>
      </c>
      <c r="U116">
        <v>100</v>
      </c>
    </row>
    <row r="117" spans="9:21" x14ac:dyDescent="0.25">
      <c r="I117" t="s">
        <v>2281</v>
      </c>
      <c r="J117" t="s">
        <v>2282</v>
      </c>
      <c r="K117">
        <v>5</v>
      </c>
      <c r="L117">
        <v>-60</v>
      </c>
      <c r="M117">
        <v>5</v>
      </c>
      <c r="N117">
        <v>-60</v>
      </c>
      <c r="P117" s="65" t="s">
        <v>6306</v>
      </c>
      <c r="Q117" t="s">
        <v>6308</v>
      </c>
      <c r="R117">
        <v>3</v>
      </c>
      <c r="S117">
        <v>100</v>
      </c>
      <c r="T117">
        <v>3</v>
      </c>
      <c r="U117">
        <v>100</v>
      </c>
    </row>
    <row r="118" spans="9:21" x14ac:dyDescent="0.25">
      <c r="I118" t="s">
        <v>2993</v>
      </c>
      <c r="J118" t="s">
        <v>2994</v>
      </c>
      <c r="K118">
        <v>5</v>
      </c>
      <c r="L118">
        <v>-60</v>
      </c>
      <c r="M118">
        <v>5</v>
      </c>
      <c r="N118">
        <v>-60</v>
      </c>
      <c r="P118" s="65" t="s">
        <v>3231</v>
      </c>
      <c r="Q118" t="s">
        <v>3234</v>
      </c>
      <c r="R118">
        <v>1</v>
      </c>
      <c r="S118">
        <v>100</v>
      </c>
      <c r="T118">
        <v>1</v>
      </c>
      <c r="U118">
        <v>100</v>
      </c>
    </row>
    <row r="119" spans="9:21" x14ac:dyDescent="0.25">
      <c r="I119" t="s">
        <v>1901</v>
      </c>
      <c r="J119" t="s">
        <v>1902</v>
      </c>
      <c r="K119">
        <v>3</v>
      </c>
      <c r="L119">
        <v>-66.7</v>
      </c>
      <c r="M119">
        <v>3</v>
      </c>
      <c r="N119">
        <v>-66.7</v>
      </c>
      <c r="P119" s="65" t="s">
        <v>4630</v>
      </c>
      <c r="Q119" t="s">
        <v>4633</v>
      </c>
      <c r="R119">
        <v>1</v>
      </c>
      <c r="S119">
        <v>100</v>
      </c>
      <c r="T119">
        <v>1</v>
      </c>
      <c r="U119">
        <v>100</v>
      </c>
    </row>
    <row r="120" spans="9:21" x14ac:dyDescent="0.25">
      <c r="I120" t="s">
        <v>3090</v>
      </c>
      <c r="J120" t="s">
        <v>3091</v>
      </c>
      <c r="K120">
        <v>3</v>
      </c>
      <c r="L120">
        <v>-66.700000000000017</v>
      </c>
      <c r="M120">
        <v>3</v>
      </c>
      <c r="N120">
        <v>-66.700000000000017</v>
      </c>
      <c r="P120" s="65" t="s">
        <v>7817</v>
      </c>
      <c r="Q120" t="s">
        <v>7819</v>
      </c>
      <c r="R120">
        <v>2</v>
      </c>
      <c r="S120">
        <v>100</v>
      </c>
      <c r="T120">
        <v>2</v>
      </c>
      <c r="U120">
        <v>100</v>
      </c>
    </row>
    <row r="121" spans="9:21" x14ac:dyDescent="0.25">
      <c r="I121" t="s">
        <v>3295</v>
      </c>
      <c r="J121" t="s">
        <v>3296</v>
      </c>
      <c r="K121">
        <v>4</v>
      </c>
      <c r="L121">
        <v>-75</v>
      </c>
      <c r="M121">
        <v>4</v>
      </c>
      <c r="N121">
        <v>-75</v>
      </c>
      <c r="P121" s="65" t="s">
        <v>5669</v>
      </c>
      <c r="Q121" t="s">
        <v>5670</v>
      </c>
      <c r="R121">
        <v>1</v>
      </c>
      <c r="S121">
        <v>100</v>
      </c>
      <c r="T121">
        <v>1</v>
      </c>
      <c r="U121">
        <v>100</v>
      </c>
    </row>
    <row r="122" spans="9:21" x14ac:dyDescent="0.25">
      <c r="I122" t="s">
        <v>4600</v>
      </c>
      <c r="J122" t="s">
        <v>4601</v>
      </c>
      <c r="K122">
        <v>2</v>
      </c>
      <c r="L122">
        <v>-100</v>
      </c>
      <c r="M122">
        <v>2</v>
      </c>
      <c r="N122">
        <v>-100</v>
      </c>
      <c r="P122" s="65" t="s">
        <v>4675</v>
      </c>
      <c r="Q122" t="s">
        <v>4678</v>
      </c>
      <c r="R122">
        <v>1</v>
      </c>
      <c r="S122">
        <v>100</v>
      </c>
      <c r="T122">
        <v>1</v>
      </c>
      <c r="U122">
        <v>100</v>
      </c>
    </row>
    <row r="123" spans="9:21" x14ac:dyDescent="0.25">
      <c r="I123" t="s">
        <v>1768</v>
      </c>
      <c r="J123" t="s">
        <v>1769</v>
      </c>
      <c r="K123">
        <v>1</v>
      </c>
      <c r="L123">
        <v>-100</v>
      </c>
      <c r="M123">
        <v>1</v>
      </c>
      <c r="N123">
        <v>-100</v>
      </c>
      <c r="P123" s="65" t="s">
        <v>4786</v>
      </c>
      <c r="Q123" t="s">
        <v>4790</v>
      </c>
      <c r="R123">
        <v>1</v>
      </c>
      <c r="S123">
        <v>100</v>
      </c>
      <c r="T123">
        <v>1</v>
      </c>
      <c r="U123">
        <v>100</v>
      </c>
    </row>
    <row r="124" spans="9:21" x14ac:dyDescent="0.25">
      <c r="I124" t="s">
        <v>5239</v>
      </c>
      <c r="J124" t="s">
        <v>5240</v>
      </c>
      <c r="P124" s="65" t="s">
        <v>6519</v>
      </c>
      <c r="Q124" t="s">
        <v>6522</v>
      </c>
      <c r="R124">
        <v>1</v>
      </c>
      <c r="S124">
        <v>100</v>
      </c>
      <c r="T124">
        <v>1</v>
      </c>
      <c r="U124">
        <v>100</v>
      </c>
    </row>
    <row r="125" spans="9:21" x14ac:dyDescent="0.25">
      <c r="I125" t="s">
        <v>11062</v>
      </c>
      <c r="J125" t="s">
        <v>11062</v>
      </c>
      <c r="P125" s="65" t="s">
        <v>5096</v>
      </c>
      <c r="Q125" t="s">
        <v>5100</v>
      </c>
      <c r="R125">
        <v>1</v>
      </c>
      <c r="S125">
        <v>100</v>
      </c>
      <c r="T125">
        <v>1</v>
      </c>
      <c r="U125">
        <v>100</v>
      </c>
    </row>
    <row r="126" spans="9:21" x14ac:dyDescent="0.25">
      <c r="I126" t="s">
        <v>1659</v>
      </c>
      <c r="J126" t="s">
        <v>1660</v>
      </c>
      <c r="P126" s="65" t="s">
        <v>7546</v>
      </c>
      <c r="Q126" t="s">
        <v>7549</v>
      </c>
      <c r="R126">
        <v>2</v>
      </c>
      <c r="S126">
        <v>100</v>
      </c>
      <c r="T126">
        <v>2</v>
      </c>
      <c r="U126">
        <v>100</v>
      </c>
    </row>
    <row r="127" spans="9:21" x14ac:dyDescent="0.25">
      <c r="P127" s="65" t="s">
        <v>5719</v>
      </c>
      <c r="Q127" t="s">
        <v>5722</v>
      </c>
      <c r="R127">
        <v>5</v>
      </c>
      <c r="S127">
        <v>100</v>
      </c>
      <c r="T127">
        <v>5</v>
      </c>
      <c r="U127">
        <v>100</v>
      </c>
    </row>
    <row r="128" spans="9:21" x14ac:dyDescent="0.25">
      <c r="P128" s="65" t="s">
        <v>3135</v>
      </c>
      <c r="Q128" t="s">
        <v>3139</v>
      </c>
      <c r="R128">
        <v>4</v>
      </c>
      <c r="S128">
        <v>100</v>
      </c>
      <c r="T128">
        <v>4</v>
      </c>
      <c r="U128">
        <v>100</v>
      </c>
    </row>
    <row r="129" spans="16:21" x14ac:dyDescent="0.25">
      <c r="P129" s="65" t="s">
        <v>4352</v>
      </c>
      <c r="Q129" t="s">
        <v>4354</v>
      </c>
      <c r="R129">
        <v>4</v>
      </c>
      <c r="S129">
        <v>100</v>
      </c>
      <c r="T129">
        <v>4</v>
      </c>
      <c r="U129">
        <v>100</v>
      </c>
    </row>
    <row r="130" spans="16:21" x14ac:dyDescent="0.25">
      <c r="P130" s="65" t="s">
        <v>6311</v>
      </c>
      <c r="Q130" t="s">
        <v>6313</v>
      </c>
      <c r="R130">
        <v>3</v>
      </c>
      <c r="S130">
        <v>100</v>
      </c>
      <c r="T130">
        <v>3</v>
      </c>
      <c r="U130">
        <v>100</v>
      </c>
    </row>
    <row r="131" spans="16:21" x14ac:dyDescent="0.25">
      <c r="P131" s="65" t="s">
        <v>5622</v>
      </c>
      <c r="Q131" t="s">
        <v>5626</v>
      </c>
      <c r="R131">
        <v>1</v>
      </c>
      <c r="S131">
        <v>100</v>
      </c>
      <c r="T131">
        <v>1</v>
      </c>
      <c r="U131">
        <v>100</v>
      </c>
    </row>
    <row r="132" spans="16:21" x14ac:dyDescent="0.25">
      <c r="P132" s="65" t="s">
        <v>2014</v>
      </c>
      <c r="Q132" t="s">
        <v>2019</v>
      </c>
      <c r="R132">
        <v>1</v>
      </c>
      <c r="S132">
        <v>100</v>
      </c>
      <c r="T132">
        <v>1</v>
      </c>
      <c r="U132">
        <v>100</v>
      </c>
    </row>
    <row r="133" spans="16:21" x14ac:dyDescent="0.25">
      <c r="P133" s="65" t="s">
        <v>7306</v>
      </c>
      <c r="Q133" t="s">
        <v>7309</v>
      </c>
      <c r="R133">
        <v>3</v>
      </c>
      <c r="S133">
        <v>100</v>
      </c>
      <c r="T133">
        <v>3</v>
      </c>
      <c r="U133">
        <v>100</v>
      </c>
    </row>
    <row r="134" spans="16:21" x14ac:dyDescent="0.25">
      <c r="P134" s="65" t="s">
        <v>6425</v>
      </c>
      <c r="Q134" t="s">
        <v>6427</v>
      </c>
      <c r="R134">
        <v>1</v>
      </c>
      <c r="S134">
        <v>100</v>
      </c>
      <c r="T134">
        <v>1</v>
      </c>
      <c r="U134">
        <v>100</v>
      </c>
    </row>
    <row r="135" spans="16:21" x14ac:dyDescent="0.25">
      <c r="P135" s="65" t="s">
        <v>5713</v>
      </c>
      <c r="Q135" t="s">
        <v>5716</v>
      </c>
      <c r="R135">
        <v>1</v>
      </c>
      <c r="S135">
        <v>100</v>
      </c>
      <c r="T135">
        <v>1</v>
      </c>
      <c r="U135">
        <v>100</v>
      </c>
    </row>
    <row r="136" spans="16:21" x14ac:dyDescent="0.25">
      <c r="P136" s="65" t="s">
        <v>5956</v>
      </c>
      <c r="Q136" t="s">
        <v>5960</v>
      </c>
      <c r="R136">
        <v>1</v>
      </c>
      <c r="S136">
        <v>100</v>
      </c>
      <c r="T136">
        <v>1</v>
      </c>
      <c r="U136">
        <v>100</v>
      </c>
    </row>
    <row r="137" spans="16:21" x14ac:dyDescent="0.25">
      <c r="P137" s="65" t="s">
        <v>7726</v>
      </c>
      <c r="Q137" t="s">
        <v>7728</v>
      </c>
      <c r="R137">
        <v>1</v>
      </c>
      <c r="S137">
        <v>100</v>
      </c>
      <c r="T137">
        <v>1</v>
      </c>
      <c r="U137">
        <v>100</v>
      </c>
    </row>
    <row r="138" spans="16:21" x14ac:dyDescent="0.25">
      <c r="P138" s="65" t="s">
        <v>4941</v>
      </c>
      <c r="Q138" t="s">
        <v>4943</v>
      </c>
      <c r="R138">
        <v>2</v>
      </c>
      <c r="S138">
        <v>100</v>
      </c>
      <c r="T138">
        <v>2</v>
      </c>
      <c r="U138">
        <v>100</v>
      </c>
    </row>
    <row r="139" spans="16:21" x14ac:dyDescent="0.25">
      <c r="P139" s="65" t="s">
        <v>7929</v>
      </c>
      <c r="Q139" t="s">
        <v>7932</v>
      </c>
      <c r="R139">
        <v>2</v>
      </c>
      <c r="S139">
        <v>100</v>
      </c>
      <c r="T139">
        <v>2</v>
      </c>
      <c r="U139">
        <v>100</v>
      </c>
    </row>
    <row r="140" spans="16:21" x14ac:dyDescent="0.25">
      <c r="P140" s="65" t="s">
        <v>2372</v>
      </c>
      <c r="Q140" t="s">
        <v>2379</v>
      </c>
      <c r="R140">
        <v>1</v>
      </c>
      <c r="S140">
        <v>100</v>
      </c>
      <c r="T140">
        <v>1</v>
      </c>
      <c r="U140">
        <v>100</v>
      </c>
    </row>
    <row r="141" spans="16:21" x14ac:dyDescent="0.25">
      <c r="P141" s="65" t="s">
        <v>6285</v>
      </c>
      <c r="Q141" t="s">
        <v>6287</v>
      </c>
      <c r="R141">
        <v>11</v>
      </c>
      <c r="S141">
        <v>100</v>
      </c>
      <c r="T141">
        <v>11</v>
      </c>
      <c r="U141">
        <v>100</v>
      </c>
    </row>
    <row r="142" spans="16:21" x14ac:dyDescent="0.25">
      <c r="P142" s="65" t="s">
        <v>6369</v>
      </c>
      <c r="Q142" t="s">
        <v>6372</v>
      </c>
      <c r="R142">
        <v>1</v>
      </c>
      <c r="S142">
        <v>100</v>
      </c>
      <c r="T142">
        <v>1</v>
      </c>
      <c r="U142">
        <v>100</v>
      </c>
    </row>
    <row r="143" spans="16:21" x14ac:dyDescent="0.25">
      <c r="P143" s="65" t="s">
        <v>5022</v>
      </c>
      <c r="Q143" t="s">
        <v>5025</v>
      </c>
      <c r="R143">
        <v>1</v>
      </c>
      <c r="S143">
        <v>100</v>
      </c>
      <c r="T143">
        <v>1</v>
      </c>
      <c r="U143">
        <v>100</v>
      </c>
    </row>
    <row r="144" spans="16:21" x14ac:dyDescent="0.25">
      <c r="P144" s="65" t="s">
        <v>4946</v>
      </c>
      <c r="Q144" t="s">
        <v>4950</v>
      </c>
      <c r="R144">
        <v>3</v>
      </c>
      <c r="S144">
        <v>100</v>
      </c>
      <c r="T144">
        <v>3</v>
      </c>
      <c r="U144">
        <v>100</v>
      </c>
    </row>
    <row r="145" spans="16:21" x14ac:dyDescent="0.25">
      <c r="P145" s="65" t="s">
        <v>5592</v>
      </c>
      <c r="Q145" t="s">
        <v>5600</v>
      </c>
      <c r="R145">
        <v>2</v>
      </c>
      <c r="S145">
        <v>100</v>
      </c>
      <c r="T145">
        <v>2</v>
      </c>
      <c r="U145">
        <v>100</v>
      </c>
    </row>
    <row r="146" spans="16:21" x14ac:dyDescent="0.25">
      <c r="P146" s="65" t="s">
        <v>3591</v>
      </c>
      <c r="Q146" t="s">
        <v>3594</v>
      </c>
      <c r="R146">
        <v>1</v>
      </c>
      <c r="S146">
        <v>100</v>
      </c>
      <c r="T146">
        <v>1</v>
      </c>
      <c r="U146">
        <v>100</v>
      </c>
    </row>
    <row r="147" spans="16:21" x14ac:dyDescent="0.25">
      <c r="P147" s="65" t="s">
        <v>1946</v>
      </c>
      <c r="Q147" t="s">
        <v>1955</v>
      </c>
      <c r="R147">
        <v>1</v>
      </c>
      <c r="S147">
        <v>100</v>
      </c>
      <c r="T147">
        <v>1</v>
      </c>
      <c r="U147">
        <v>100</v>
      </c>
    </row>
    <row r="148" spans="16:21" x14ac:dyDescent="0.25">
      <c r="P148" s="65" t="s">
        <v>3210</v>
      </c>
      <c r="Q148" t="s">
        <v>3214</v>
      </c>
      <c r="R148">
        <v>1</v>
      </c>
      <c r="S148">
        <v>100</v>
      </c>
      <c r="T148">
        <v>1</v>
      </c>
      <c r="U148">
        <v>100</v>
      </c>
    </row>
    <row r="149" spans="16:21" x14ac:dyDescent="0.25">
      <c r="P149" s="65" t="s">
        <v>6092</v>
      </c>
      <c r="Q149" t="s">
        <v>6096</v>
      </c>
      <c r="R149">
        <v>1</v>
      </c>
      <c r="S149">
        <v>100</v>
      </c>
      <c r="T149">
        <v>1</v>
      </c>
      <c r="U149">
        <v>100</v>
      </c>
    </row>
    <row r="150" spans="16:21" x14ac:dyDescent="0.25">
      <c r="P150" s="65" t="s">
        <v>4243</v>
      </c>
      <c r="Q150" t="s">
        <v>4246</v>
      </c>
      <c r="R150">
        <v>1</v>
      </c>
      <c r="S150">
        <v>100</v>
      </c>
      <c r="T150">
        <v>1</v>
      </c>
      <c r="U150">
        <v>100</v>
      </c>
    </row>
    <row r="151" spans="16:21" x14ac:dyDescent="0.25">
      <c r="P151" s="65" t="s">
        <v>4658</v>
      </c>
      <c r="Q151" t="s">
        <v>4661</v>
      </c>
      <c r="R151">
        <v>9</v>
      </c>
      <c r="S151">
        <v>100</v>
      </c>
      <c r="T151">
        <v>9</v>
      </c>
      <c r="U151">
        <v>100</v>
      </c>
    </row>
    <row r="152" spans="16:21" x14ac:dyDescent="0.25">
      <c r="P152" s="65" t="s">
        <v>6071</v>
      </c>
      <c r="Q152" t="s">
        <v>6076</v>
      </c>
      <c r="R152">
        <v>1</v>
      </c>
      <c r="S152">
        <v>100</v>
      </c>
      <c r="T152">
        <v>1</v>
      </c>
      <c r="U152">
        <v>100</v>
      </c>
    </row>
    <row r="153" spans="16:21" x14ac:dyDescent="0.25">
      <c r="P153" s="65" t="s">
        <v>2300</v>
      </c>
      <c r="Q153" t="s">
        <v>2305</v>
      </c>
      <c r="R153">
        <v>5</v>
      </c>
      <c r="S153">
        <v>100</v>
      </c>
      <c r="T153">
        <v>5</v>
      </c>
      <c r="U153">
        <v>100</v>
      </c>
    </row>
    <row r="154" spans="16:21" x14ac:dyDescent="0.25">
      <c r="P154" s="65" t="s">
        <v>5372</v>
      </c>
      <c r="Q154" t="s">
        <v>5375</v>
      </c>
      <c r="R154">
        <v>3</v>
      </c>
      <c r="S154">
        <v>100</v>
      </c>
      <c r="T154">
        <v>3</v>
      </c>
      <c r="U154">
        <v>100</v>
      </c>
    </row>
    <row r="155" spans="16:21" x14ac:dyDescent="0.25">
      <c r="P155" s="65" t="s">
        <v>6915</v>
      </c>
      <c r="Q155" t="s">
        <v>6917</v>
      </c>
      <c r="R155">
        <v>2</v>
      </c>
      <c r="S155">
        <v>100</v>
      </c>
      <c r="T155">
        <v>2</v>
      </c>
      <c r="U155">
        <v>100</v>
      </c>
    </row>
    <row r="156" spans="16:21" x14ac:dyDescent="0.25">
      <c r="P156" s="65" t="s">
        <v>5059</v>
      </c>
      <c r="Q156" t="s">
        <v>5061</v>
      </c>
      <c r="R156">
        <v>1</v>
      </c>
      <c r="S156">
        <v>100</v>
      </c>
      <c r="T156">
        <v>1</v>
      </c>
      <c r="U156">
        <v>100</v>
      </c>
    </row>
    <row r="157" spans="16:21" x14ac:dyDescent="0.25">
      <c r="P157" s="65" t="s">
        <v>2887</v>
      </c>
      <c r="Q157" t="s">
        <v>2890</v>
      </c>
      <c r="R157">
        <v>1</v>
      </c>
      <c r="S157">
        <v>100</v>
      </c>
      <c r="T157">
        <v>1</v>
      </c>
      <c r="U157">
        <v>100</v>
      </c>
    </row>
    <row r="158" spans="16:21" x14ac:dyDescent="0.25">
      <c r="P158" s="65" t="s">
        <v>6491</v>
      </c>
      <c r="Q158" t="s">
        <v>6492</v>
      </c>
      <c r="R158">
        <v>5</v>
      </c>
      <c r="S158">
        <v>100</v>
      </c>
      <c r="T158">
        <v>5</v>
      </c>
      <c r="U158">
        <v>100</v>
      </c>
    </row>
    <row r="159" spans="16:21" x14ac:dyDescent="0.25">
      <c r="P159" s="65" t="s">
        <v>7739</v>
      </c>
      <c r="Q159" t="s">
        <v>7741</v>
      </c>
      <c r="R159">
        <v>3</v>
      </c>
      <c r="S159">
        <v>100</v>
      </c>
      <c r="T159">
        <v>3</v>
      </c>
      <c r="U159">
        <v>100</v>
      </c>
    </row>
    <row r="160" spans="16:21" x14ac:dyDescent="0.25">
      <c r="P160" s="65" t="s">
        <v>8643</v>
      </c>
      <c r="Q160" t="s">
        <v>8644</v>
      </c>
      <c r="R160">
        <v>8</v>
      </c>
      <c r="S160">
        <v>87.5</v>
      </c>
      <c r="T160">
        <v>8</v>
      </c>
      <c r="U160">
        <v>87.5</v>
      </c>
    </row>
    <row r="161" spans="16:21" x14ac:dyDescent="0.25">
      <c r="P161" s="65" t="s">
        <v>7878</v>
      </c>
      <c r="Q161" t="s">
        <v>7880</v>
      </c>
      <c r="R161">
        <v>8</v>
      </c>
      <c r="S161">
        <v>87.5</v>
      </c>
      <c r="T161">
        <v>8</v>
      </c>
      <c r="U161">
        <v>87.5</v>
      </c>
    </row>
    <row r="162" spans="16:21" x14ac:dyDescent="0.25">
      <c r="P162" s="65" t="s">
        <v>9800</v>
      </c>
      <c r="Q162" t="s">
        <v>9801</v>
      </c>
      <c r="R162">
        <v>8</v>
      </c>
      <c r="S162">
        <v>87.5</v>
      </c>
      <c r="T162">
        <v>8</v>
      </c>
      <c r="U162">
        <v>87.5</v>
      </c>
    </row>
    <row r="163" spans="16:21" x14ac:dyDescent="0.25">
      <c r="P163" s="65" t="s">
        <v>6738</v>
      </c>
      <c r="Q163" t="s">
        <v>6742</v>
      </c>
      <c r="R163">
        <v>7</v>
      </c>
      <c r="S163">
        <v>85.7</v>
      </c>
      <c r="T163">
        <v>7</v>
      </c>
      <c r="U163">
        <v>85.7</v>
      </c>
    </row>
    <row r="164" spans="16:21" x14ac:dyDescent="0.25">
      <c r="P164" s="65" t="s">
        <v>5091</v>
      </c>
      <c r="Q164" t="s">
        <v>5093</v>
      </c>
      <c r="R164">
        <v>6</v>
      </c>
      <c r="S164">
        <v>83.3</v>
      </c>
      <c r="T164">
        <v>6</v>
      </c>
      <c r="U164">
        <v>83.3</v>
      </c>
    </row>
    <row r="165" spans="16:21" x14ac:dyDescent="0.25">
      <c r="P165" s="65" t="s">
        <v>5884</v>
      </c>
      <c r="Q165" t="s">
        <v>5887</v>
      </c>
      <c r="R165">
        <v>11</v>
      </c>
      <c r="S165">
        <v>81.8</v>
      </c>
      <c r="T165">
        <v>11</v>
      </c>
      <c r="U165">
        <v>81.8</v>
      </c>
    </row>
    <row r="166" spans="16:21" x14ac:dyDescent="0.25">
      <c r="P166" s="65" t="s">
        <v>4755</v>
      </c>
      <c r="Q166" t="s">
        <v>4757</v>
      </c>
      <c r="R166">
        <v>5</v>
      </c>
      <c r="S166">
        <v>80</v>
      </c>
      <c r="T166">
        <v>5</v>
      </c>
      <c r="U166">
        <v>80</v>
      </c>
    </row>
    <row r="167" spans="16:21" x14ac:dyDescent="0.25">
      <c r="P167" s="65" t="s">
        <v>6248</v>
      </c>
      <c r="Q167" t="s">
        <v>6251</v>
      </c>
      <c r="R167">
        <v>5</v>
      </c>
      <c r="S167">
        <v>80</v>
      </c>
      <c r="T167">
        <v>5</v>
      </c>
      <c r="U167">
        <v>80</v>
      </c>
    </row>
    <row r="168" spans="16:21" x14ac:dyDescent="0.25">
      <c r="P168" s="65" t="s">
        <v>2847</v>
      </c>
      <c r="Q168" t="s">
        <v>2851</v>
      </c>
      <c r="R168">
        <v>9</v>
      </c>
      <c r="S168">
        <v>77.8</v>
      </c>
      <c r="T168">
        <v>9</v>
      </c>
      <c r="U168">
        <v>77.8</v>
      </c>
    </row>
    <row r="169" spans="16:21" x14ac:dyDescent="0.25">
      <c r="P169" s="65" t="s">
        <v>6682</v>
      </c>
      <c r="Q169" t="s">
        <v>6684</v>
      </c>
      <c r="R169">
        <v>4</v>
      </c>
      <c r="S169">
        <v>75</v>
      </c>
      <c r="T169">
        <v>4</v>
      </c>
      <c r="U169">
        <v>75</v>
      </c>
    </row>
    <row r="170" spans="16:21" x14ac:dyDescent="0.25">
      <c r="P170" s="65" t="s">
        <v>2778</v>
      </c>
      <c r="Q170" t="s">
        <v>2782</v>
      </c>
      <c r="R170">
        <v>3</v>
      </c>
      <c r="S170">
        <v>66.7</v>
      </c>
      <c r="T170">
        <v>3</v>
      </c>
      <c r="U170">
        <v>66.7</v>
      </c>
    </row>
    <row r="171" spans="16:21" x14ac:dyDescent="0.25">
      <c r="P171" s="65" t="s">
        <v>4484</v>
      </c>
      <c r="Q171" t="s">
        <v>4488</v>
      </c>
      <c r="R171">
        <v>3</v>
      </c>
      <c r="S171">
        <v>66.7</v>
      </c>
      <c r="T171">
        <v>3</v>
      </c>
      <c r="U171">
        <v>66.7</v>
      </c>
    </row>
    <row r="172" spans="16:21" x14ac:dyDescent="0.25">
      <c r="P172" s="65" t="s">
        <v>6583</v>
      </c>
      <c r="Q172" t="s">
        <v>6586</v>
      </c>
      <c r="R172">
        <v>3</v>
      </c>
      <c r="S172">
        <v>66.7</v>
      </c>
      <c r="T172">
        <v>3</v>
      </c>
      <c r="U172">
        <v>66.7</v>
      </c>
    </row>
    <row r="173" spans="16:21" x14ac:dyDescent="0.25">
      <c r="P173" s="65" t="s">
        <v>4043</v>
      </c>
      <c r="Q173" t="s">
        <v>4046</v>
      </c>
      <c r="R173">
        <v>6</v>
      </c>
      <c r="S173">
        <v>66.7</v>
      </c>
      <c r="T173">
        <v>6</v>
      </c>
      <c r="U173">
        <v>66.7</v>
      </c>
    </row>
    <row r="174" spans="16:21" x14ac:dyDescent="0.25">
      <c r="P174" s="65" t="s">
        <v>7403</v>
      </c>
      <c r="Q174" t="s">
        <v>7406</v>
      </c>
      <c r="R174">
        <v>6</v>
      </c>
      <c r="S174">
        <v>66.7</v>
      </c>
      <c r="T174">
        <v>6</v>
      </c>
      <c r="U174">
        <v>66.7</v>
      </c>
    </row>
    <row r="175" spans="16:21" x14ac:dyDescent="0.25">
      <c r="P175" s="65" t="s">
        <v>6341</v>
      </c>
      <c r="Q175" t="s">
        <v>6345</v>
      </c>
      <c r="R175">
        <v>3</v>
      </c>
      <c r="S175">
        <v>66.7</v>
      </c>
      <c r="T175">
        <v>3</v>
      </c>
      <c r="U175">
        <v>66.7</v>
      </c>
    </row>
    <row r="176" spans="16:21" x14ac:dyDescent="0.25">
      <c r="P176" s="65" t="s">
        <v>3800</v>
      </c>
      <c r="Q176" t="s">
        <v>3808</v>
      </c>
      <c r="R176">
        <v>11</v>
      </c>
      <c r="S176">
        <v>63.6</v>
      </c>
      <c r="T176">
        <v>11</v>
      </c>
      <c r="U176">
        <v>63.6</v>
      </c>
    </row>
    <row r="177" spans="16:21" x14ac:dyDescent="0.25">
      <c r="P177" s="65" t="s">
        <v>2942</v>
      </c>
      <c r="Q177" t="s">
        <v>2946</v>
      </c>
      <c r="R177">
        <v>8</v>
      </c>
      <c r="S177">
        <v>62.5</v>
      </c>
      <c r="T177">
        <v>8</v>
      </c>
      <c r="U177">
        <v>62.5</v>
      </c>
    </row>
    <row r="178" spans="16:21" x14ac:dyDescent="0.25">
      <c r="P178" s="65" t="s">
        <v>6606</v>
      </c>
      <c r="Q178" t="s">
        <v>6609</v>
      </c>
      <c r="R178">
        <v>8</v>
      </c>
      <c r="S178">
        <v>62.5</v>
      </c>
      <c r="T178">
        <v>8</v>
      </c>
      <c r="U178">
        <v>62.5</v>
      </c>
    </row>
    <row r="179" spans="16:21" x14ac:dyDescent="0.25">
      <c r="P179" s="65" t="s">
        <v>6898</v>
      </c>
      <c r="Q179" t="s">
        <v>6902</v>
      </c>
      <c r="R179">
        <v>8</v>
      </c>
      <c r="S179">
        <v>62.5</v>
      </c>
      <c r="T179">
        <v>8</v>
      </c>
      <c r="U179">
        <v>62.5</v>
      </c>
    </row>
    <row r="180" spans="16:21" x14ac:dyDescent="0.25">
      <c r="P180" s="65" t="s">
        <v>4723</v>
      </c>
      <c r="Q180" t="s">
        <v>4726</v>
      </c>
      <c r="R180">
        <v>5</v>
      </c>
      <c r="S180">
        <v>60</v>
      </c>
      <c r="T180">
        <v>5</v>
      </c>
      <c r="U180">
        <v>60</v>
      </c>
    </row>
    <row r="181" spans="16:21" x14ac:dyDescent="0.25">
      <c r="P181" s="65" t="s">
        <v>6577</v>
      </c>
      <c r="Q181" t="s">
        <v>6580</v>
      </c>
      <c r="R181">
        <v>7</v>
      </c>
      <c r="S181">
        <v>57.1</v>
      </c>
      <c r="T181">
        <v>7</v>
      </c>
      <c r="U181">
        <v>57.1</v>
      </c>
    </row>
    <row r="182" spans="16:21" x14ac:dyDescent="0.25">
      <c r="P182" s="65" t="s">
        <v>6847</v>
      </c>
      <c r="Q182" t="s">
        <v>6851</v>
      </c>
      <c r="R182">
        <v>7</v>
      </c>
      <c r="S182">
        <v>57.1</v>
      </c>
      <c r="T182">
        <v>7</v>
      </c>
      <c r="U182">
        <v>57.1</v>
      </c>
    </row>
    <row r="183" spans="16:21" x14ac:dyDescent="0.25">
      <c r="P183" s="65" t="s">
        <v>9141</v>
      </c>
      <c r="Q183" t="s">
        <v>9142</v>
      </c>
      <c r="R183">
        <v>2</v>
      </c>
      <c r="S183">
        <v>50</v>
      </c>
      <c r="T183">
        <v>2</v>
      </c>
      <c r="U183">
        <v>50</v>
      </c>
    </row>
    <row r="184" spans="16:21" x14ac:dyDescent="0.25">
      <c r="P184" s="65" t="s">
        <v>4953</v>
      </c>
      <c r="Q184" t="s">
        <v>4956</v>
      </c>
      <c r="R184">
        <v>2</v>
      </c>
      <c r="S184">
        <v>50</v>
      </c>
      <c r="T184">
        <v>2</v>
      </c>
      <c r="U184">
        <v>50</v>
      </c>
    </row>
    <row r="185" spans="16:21" x14ac:dyDescent="0.25">
      <c r="P185" s="65" t="s">
        <v>4605</v>
      </c>
      <c r="Q185" t="s">
        <v>4613</v>
      </c>
      <c r="R185">
        <v>2</v>
      </c>
      <c r="S185">
        <v>50</v>
      </c>
      <c r="T185">
        <v>2</v>
      </c>
      <c r="U185">
        <v>50</v>
      </c>
    </row>
    <row r="186" spans="16:21" x14ac:dyDescent="0.25">
      <c r="P186" s="65" t="s">
        <v>7667</v>
      </c>
      <c r="Q186" t="s">
        <v>7670</v>
      </c>
      <c r="R186">
        <v>2</v>
      </c>
      <c r="S186">
        <v>50</v>
      </c>
      <c r="T186">
        <v>2</v>
      </c>
      <c r="U186">
        <v>50</v>
      </c>
    </row>
    <row r="187" spans="16:21" x14ac:dyDescent="0.25">
      <c r="P187" s="65" t="s">
        <v>2899</v>
      </c>
      <c r="Q187" t="s">
        <v>2903</v>
      </c>
      <c r="R187">
        <v>2</v>
      </c>
      <c r="S187">
        <v>50</v>
      </c>
      <c r="T187">
        <v>2</v>
      </c>
      <c r="U187">
        <v>50</v>
      </c>
    </row>
    <row r="188" spans="16:21" x14ac:dyDescent="0.25">
      <c r="P188" s="65" t="s">
        <v>2537</v>
      </c>
      <c r="Q188" t="s">
        <v>2541</v>
      </c>
      <c r="R188">
        <v>2</v>
      </c>
      <c r="S188">
        <v>50</v>
      </c>
      <c r="T188">
        <v>2</v>
      </c>
      <c r="U188">
        <v>50</v>
      </c>
    </row>
    <row r="189" spans="16:21" x14ac:dyDescent="0.25">
      <c r="P189" s="65" t="s">
        <v>7378</v>
      </c>
      <c r="Q189" t="s">
        <v>7381</v>
      </c>
      <c r="R189">
        <v>2</v>
      </c>
      <c r="S189">
        <v>50</v>
      </c>
      <c r="T189">
        <v>2</v>
      </c>
      <c r="U189">
        <v>50</v>
      </c>
    </row>
    <row r="190" spans="16:21" x14ac:dyDescent="0.25">
      <c r="P190" s="65" t="s">
        <v>3896</v>
      </c>
      <c r="Q190" t="s">
        <v>3904</v>
      </c>
      <c r="R190">
        <v>2</v>
      </c>
      <c r="S190">
        <v>50</v>
      </c>
      <c r="T190">
        <v>2</v>
      </c>
      <c r="U190">
        <v>50</v>
      </c>
    </row>
    <row r="191" spans="16:21" x14ac:dyDescent="0.25">
      <c r="P191" s="65" t="s">
        <v>4895</v>
      </c>
      <c r="Q191" t="s">
        <v>4898</v>
      </c>
      <c r="R191">
        <v>2</v>
      </c>
      <c r="S191">
        <v>50</v>
      </c>
      <c r="T191">
        <v>2</v>
      </c>
      <c r="U191">
        <v>50</v>
      </c>
    </row>
    <row r="192" spans="16:21" x14ac:dyDescent="0.25">
      <c r="P192" s="65" t="s">
        <v>4251</v>
      </c>
      <c r="Q192" t="s">
        <v>4253</v>
      </c>
      <c r="R192">
        <v>2</v>
      </c>
      <c r="S192">
        <v>50</v>
      </c>
      <c r="T192">
        <v>2</v>
      </c>
      <c r="U192">
        <v>50</v>
      </c>
    </row>
    <row r="193" spans="16:21" x14ac:dyDescent="0.25">
      <c r="P193" s="65" t="s">
        <v>1805</v>
      </c>
      <c r="Q193" t="s">
        <v>1811</v>
      </c>
      <c r="R193">
        <v>4</v>
      </c>
      <c r="S193">
        <v>50</v>
      </c>
      <c r="T193">
        <v>4</v>
      </c>
      <c r="U193">
        <v>50</v>
      </c>
    </row>
    <row r="194" spans="16:21" x14ac:dyDescent="0.25">
      <c r="P194" s="65" t="s">
        <v>1964</v>
      </c>
      <c r="Q194" t="s">
        <v>1967</v>
      </c>
      <c r="R194">
        <v>2</v>
      </c>
      <c r="S194">
        <v>50</v>
      </c>
      <c r="T194">
        <v>2</v>
      </c>
      <c r="U194">
        <v>50</v>
      </c>
    </row>
    <row r="195" spans="16:21" x14ac:dyDescent="0.25">
      <c r="P195" s="65" t="s">
        <v>9564</v>
      </c>
      <c r="Q195" t="s">
        <v>9565</v>
      </c>
      <c r="R195">
        <v>2</v>
      </c>
      <c r="S195">
        <v>50</v>
      </c>
      <c r="T195">
        <v>2</v>
      </c>
      <c r="U195">
        <v>50</v>
      </c>
    </row>
    <row r="196" spans="16:21" x14ac:dyDescent="0.25">
      <c r="P196" s="65" t="s">
        <v>6485</v>
      </c>
      <c r="Q196" t="s">
        <v>6489</v>
      </c>
      <c r="R196">
        <v>2</v>
      </c>
      <c r="S196">
        <v>50</v>
      </c>
      <c r="T196">
        <v>2</v>
      </c>
      <c r="U196">
        <v>50</v>
      </c>
    </row>
    <row r="197" spans="16:21" x14ac:dyDescent="0.25">
      <c r="P197" s="65" t="s">
        <v>2416</v>
      </c>
      <c r="Q197" t="s">
        <v>2419</v>
      </c>
      <c r="R197">
        <v>2</v>
      </c>
      <c r="S197">
        <v>50</v>
      </c>
      <c r="T197">
        <v>2</v>
      </c>
      <c r="U197">
        <v>50</v>
      </c>
    </row>
    <row r="198" spans="16:21" x14ac:dyDescent="0.25">
      <c r="P198" s="65" t="s">
        <v>2863</v>
      </c>
      <c r="Q198" t="s">
        <v>2866</v>
      </c>
      <c r="R198">
        <v>2</v>
      </c>
      <c r="S198">
        <v>50</v>
      </c>
      <c r="T198">
        <v>2</v>
      </c>
      <c r="U198">
        <v>50</v>
      </c>
    </row>
    <row r="199" spans="16:21" x14ac:dyDescent="0.25">
      <c r="P199" s="65" t="s">
        <v>5871</v>
      </c>
      <c r="Q199" t="s">
        <v>5875</v>
      </c>
      <c r="R199">
        <v>4</v>
      </c>
      <c r="S199">
        <v>50</v>
      </c>
      <c r="T199">
        <v>4</v>
      </c>
      <c r="U199">
        <v>50</v>
      </c>
    </row>
    <row r="200" spans="16:21" x14ac:dyDescent="0.25">
      <c r="P200" s="65" t="s">
        <v>7637</v>
      </c>
      <c r="Q200" t="s">
        <v>7639</v>
      </c>
      <c r="R200">
        <v>2</v>
      </c>
      <c r="S200">
        <v>50</v>
      </c>
      <c r="T200">
        <v>2</v>
      </c>
      <c r="U200">
        <v>50</v>
      </c>
    </row>
    <row r="201" spans="16:21" x14ac:dyDescent="0.25">
      <c r="P201" s="65" t="s">
        <v>2108</v>
      </c>
      <c r="Q201" t="s">
        <v>2111</v>
      </c>
      <c r="R201">
        <v>2</v>
      </c>
      <c r="S201">
        <v>50</v>
      </c>
      <c r="T201">
        <v>2</v>
      </c>
      <c r="U201">
        <v>50</v>
      </c>
    </row>
    <row r="202" spans="16:21" x14ac:dyDescent="0.25">
      <c r="P202" s="65" t="s">
        <v>7888</v>
      </c>
      <c r="Q202" t="s">
        <v>7893</v>
      </c>
      <c r="R202">
        <v>2</v>
      </c>
      <c r="S202">
        <v>50</v>
      </c>
      <c r="T202">
        <v>2</v>
      </c>
      <c r="U202">
        <v>50</v>
      </c>
    </row>
    <row r="203" spans="16:21" x14ac:dyDescent="0.25">
      <c r="P203" s="65" t="s">
        <v>5732</v>
      </c>
      <c r="Q203" t="s">
        <v>5736</v>
      </c>
      <c r="R203">
        <v>2</v>
      </c>
      <c r="S203">
        <v>50</v>
      </c>
      <c r="T203">
        <v>2</v>
      </c>
      <c r="U203">
        <v>50</v>
      </c>
    </row>
    <row r="204" spans="16:21" x14ac:dyDescent="0.25">
      <c r="P204" s="65" t="s">
        <v>6620</v>
      </c>
      <c r="Q204" t="s">
        <v>6624</v>
      </c>
      <c r="R204">
        <v>2</v>
      </c>
      <c r="S204">
        <v>50</v>
      </c>
      <c r="T204">
        <v>2</v>
      </c>
      <c r="U204">
        <v>50</v>
      </c>
    </row>
    <row r="205" spans="16:21" x14ac:dyDescent="0.25">
      <c r="P205" s="65" t="s">
        <v>6790</v>
      </c>
      <c r="Q205" t="s">
        <v>6794</v>
      </c>
      <c r="R205">
        <v>2</v>
      </c>
      <c r="S205">
        <v>50</v>
      </c>
      <c r="T205">
        <v>2</v>
      </c>
      <c r="U205">
        <v>50</v>
      </c>
    </row>
    <row r="206" spans="16:21" x14ac:dyDescent="0.25">
      <c r="P206" s="65" t="s">
        <v>3818</v>
      </c>
      <c r="Q206" t="s">
        <v>3821</v>
      </c>
      <c r="R206">
        <v>2</v>
      </c>
      <c r="S206">
        <v>50</v>
      </c>
      <c r="T206">
        <v>2</v>
      </c>
      <c r="U206">
        <v>50</v>
      </c>
    </row>
    <row r="207" spans="16:21" x14ac:dyDescent="0.25">
      <c r="P207" s="65" t="s">
        <v>2728</v>
      </c>
      <c r="Q207" t="s">
        <v>2736</v>
      </c>
      <c r="R207">
        <v>7</v>
      </c>
      <c r="S207">
        <v>42.9</v>
      </c>
      <c r="T207">
        <v>7</v>
      </c>
      <c r="U207">
        <v>42.9</v>
      </c>
    </row>
    <row r="208" spans="16:21" x14ac:dyDescent="0.25">
      <c r="P208" s="65" t="s">
        <v>7811</v>
      </c>
      <c r="Q208" t="s">
        <v>7814</v>
      </c>
      <c r="R208">
        <v>7</v>
      </c>
      <c r="S208">
        <v>42.9</v>
      </c>
      <c r="T208">
        <v>7</v>
      </c>
      <c r="U208">
        <v>42.9</v>
      </c>
    </row>
    <row r="209" spans="16:21" x14ac:dyDescent="0.25">
      <c r="P209" s="65" t="s">
        <v>4182</v>
      </c>
      <c r="Q209" t="s">
        <v>4185</v>
      </c>
      <c r="R209">
        <v>3</v>
      </c>
      <c r="S209">
        <v>33.299999999999997</v>
      </c>
      <c r="T209">
        <v>3</v>
      </c>
      <c r="U209">
        <v>33.299999999999997</v>
      </c>
    </row>
    <row r="210" spans="16:21" x14ac:dyDescent="0.25">
      <c r="P210" s="65" t="s">
        <v>6928</v>
      </c>
      <c r="Q210" t="s">
        <v>6931</v>
      </c>
      <c r="R210">
        <v>3</v>
      </c>
      <c r="S210">
        <v>33.299999999999997</v>
      </c>
      <c r="T210">
        <v>3</v>
      </c>
      <c r="U210">
        <v>33.299999999999997</v>
      </c>
    </row>
    <row r="211" spans="16:21" x14ac:dyDescent="0.25">
      <c r="P211" s="65" t="s">
        <v>5433</v>
      </c>
      <c r="Q211" t="s">
        <v>5435</v>
      </c>
      <c r="R211">
        <v>3</v>
      </c>
      <c r="S211">
        <v>33.299999999999997</v>
      </c>
      <c r="T211">
        <v>3</v>
      </c>
      <c r="U211">
        <v>33.299999999999997</v>
      </c>
    </row>
    <row r="212" spans="16:21" x14ac:dyDescent="0.25">
      <c r="P212" s="65" t="s">
        <v>4319</v>
      </c>
      <c r="Q212" t="s">
        <v>4322</v>
      </c>
      <c r="R212">
        <v>6</v>
      </c>
      <c r="S212">
        <v>33.299999999999997</v>
      </c>
      <c r="T212">
        <v>6</v>
      </c>
      <c r="U212">
        <v>33.299999999999997</v>
      </c>
    </row>
    <row r="213" spans="16:21" x14ac:dyDescent="0.25">
      <c r="P213" s="65" t="s">
        <v>6495</v>
      </c>
      <c r="Q213" t="s">
        <v>6499</v>
      </c>
      <c r="R213">
        <v>3</v>
      </c>
      <c r="S213">
        <v>33.299999999999997</v>
      </c>
      <c r="T213">
        <v>3</v>
      </c>
      <c r="U213">
        <v>33.299999999999997</v>
      </c>
    </row>
    <row r="214" spans="16:21" x14ac:dyDescent="0.25">
      <c r="P214" s="65" t="s">
        <v>6834</v>
      </c>
      <c r="Q214" t="s">
        <v>6837</v>
      </c>
      <c r="R214">
        <v>9</v>
      </c>
      <c r="S214">
        <v>33.299999999999997</v>
      </c>
      <c r="T214">
        <v>9</v>
      </c>
      <c r="U214">
        <v>33.299999999999997</v>
      </c>
    </row>
    <row r="215" spans="16:21" x14ac:dyDescent="0.25">
      <c r="P215" s="65" t="s">
        <v>2550</v>
      </c>
      <c r="Q215" t="s">
        <v>2557</v>
      </c>
      <c r="R215">
        <v>3</v>
      </c>
      <c r="S215">
        <v>33.299999999999997</v>
      </c>
      <c r="T215">
        <v>3</v>
      </c>
      <c r="U215">
        <v>33.299999999999997</v>
      </c>
    </row>
    <row r="216" spans="16:21" x14ac:dyDescent="0.25">
      <c r="P216" s="65" t="s">
        <v>5694</v>
      </c>
      <c r="Q216" t="s">
        <v>5697</v>
      </c>
      <c r="R216">
        <v>3</v>
      </c>
      <c r="S216">
        <v>33.299999999999997</v>
      </c>
      <c r="T216">
        <v>3</v>
      </c>
      <c r="U216">
        <v>33.299999999999997</v>
      </c>
    </row>
    <row r="217" spans="16:21" x14ac:dyDescent="0.25">
      <c r="P217" s="65" t="s">
        <v>4718</v>
      </c>
      <c r="Q217" t="s">
        <v>4720</v>
      </c>
      <c r="R217">
        <v>3</v>
      </c>
      <c r="S217">
        <v>33.299999999999997</v>
      </c>
      <c r="T217">
        <v>3</v>
      </c>
      <c r="U217">
        <v>33.299999999999997</v>
      </c>
    </row>
    <row r="218" spans="16:21" x14ac:dyDescent="0.25">
      <c r="P218" s="65" t="s">
        <v>4116</v>
      </c>
      <c r="Q218" t="s">
        <v>4119</v>
      </c>
      <c r="R218">
        <v>3</v>
      </c>
      <c r="S218">
        <v>33.299999999999997</v>
      </c>
      <c r="T218">
        <v>3</v>
      </c>
      <c r="U218">
        <v>33.299999999999997</v>
      </c>
    </row>
    <row r="219" spans="16:21" x14ac:dyDescent="0.25">
      <c r="P219" s="65" t="s">
        <v>3811</v>
      </c>
      <c r="Q219" t="s">
        <v>3815</v>
      </c>
      <c r="R219">
        <v>4</v>
      </c>
      <c r="S219">
        <v>25</v>
      </c>
      <c r="T219">
        <v>4</v>
      </c>
      <c r="U219">
        <v>25</v>
      </c>
    </row>
    <row r="220" spans="16:21" x14ac:dyDescent="0.25">
      <c r="P220" s="65" t="s">
        <v>2341</v>
      </c>
      <c r="Q220" t="s">
        <v>2350</v>
      </c>
      <c r="R220">
        <v>4</v>
      </c>
      <c r="S220">
        <v>25</v>
      </c>
      <c r="T220">
        <v>4</v>
      </c>
      <c r="U220">
        <v>25</v>
      </c>
    </row>
    <row r="221" spans="16:21" x14ac:dyDescent="0.25">
      <c r="P221" s="65" t="s">
        <v>6267</v>
      </c>
      <c r="Q221" t="s">
        <v>6271</v>
      </c>
      <c r="R221">
        <v>4</v>
      </c>
      <c r="S221">
        <v>25</v>
      </c>
      <c r="T221">
        <v>4</v>
      </c>
      <c r="U221">
        <v>25</v>
      </c>
    </row>
    <row r="222" spans="16:21" x14ac:dyDescent="0.25">
      <c r="P222" s="65" t="s">
        <v>6300</v>
      </c>
      <c r="Q222" t="s">
        <v>6302</v>
      </c>
      <c r="R222">
        <v>1</v>
      </c>
      <c r="S222">
        <v>0</v>
      </c>
      <c r="T222">
        <v>1</v>
      </c>
      <c r="U222">
        <v>0</v>
      </c>
    </row>
    <row r="223" spans="16:21" x14ac:dyDescent="0.25">
      <c r="P223" s="65" t="s">
        <v>5110</v>
      </c>
      <c r="Q223" t="s">
        <v>5113</v>
      </c>
      <c r="R223">
        <v>1</v>
      </c>
      <c r="S223">
        <v>0</v>
      </c>
      <c r="T223">
        <v>1</v>
      </c>
      <c r="U223">
        <v>0</v>
      </c>
    </row>
    <row r="224" spans="16:21" x14ac:dyDescent="0.25">
      <c r="P224" s="65" t="s">
        <v>7883</v>
      </c>
      <c r="Q224" t="s">
        <v>7885</v>
      </c>
      <c r="R224">
        <v>2</v>
      </c>
      <c r="S224">
        <v>0</v>
      </c>
      <c r="T224">
        <v>2</v>
      </c>
      <c r="U224">
        <v>0</v>
      </c>
    </row>
    <row r="225" spans="16:21" x14ac:dyDescent="0.25">
      <c r="P225" s="65" t="s">
        <v>4889</v>
      </c>
      <c r="Q225" t="s">
        <v>4892</v>
      </c>
      <c r="R225">
        <v>1</v>
      </c>
      <c r="S225">
        <v>0</v>
      </c>
      <c r="T225">
        <v>1</v>
      </c>
      <c r="U225">
        <v>0</v>
      </c>
    </row>
    <row r="226" spans="16:21" x14ac:dyDescent="0.25">
      <c r="P226" s="65" t="s">
        <v>7625</v>
      </c>
      <c r="Q226" t="s">
        <v>7629</v>
      </c>
      <c r="R226">
        <v>1</v>
      </c>
      <c r="S226">
        <v>0</v>
      </c>
      <c r="T226">
        <v>1</v>
      </c>
      <c r="U226">
        <v>0</v>
      </c>
    </row>
    <row r="227" spans="16:21" x14ac:dyDescent="0.25">
      <c r="P227" s="65" t="s">
        <v>2473</v>
      </c>
      <c r="Q227" t="s">
        <v>2477</v>
      </c>
      <c r="R227">
        <v>1</v>
      </c>
      <c r="S227">
        <v>0</v>
      </c>
      <c r="T227">
        <v>1</v>
      </c>
      <c r="U227">
        <v>0</v>
      </c>
    </row>
    <row r="228" spans="16:21" x14ac:dyDescent="0.25">
      <c r="P228" s="65" t="s">
        <v>8447</v>
      </c>
      <c r="Q228" t="s">
        <v>8448</v>
      </c>
      <c r="R228">
        <v>1</v>
      </c>
      <c r="S228">
        <v>0</v>
      </c>
      <c r="T228">
        <v>1</v>
      </c>
      <c r="U228">
        <v>0</v>
      </c>
    </row>
    <row r="229" spans="16:21" x14ac:dyDescent="0.25">
      <c r="P229" s="65" t="s">
        <v>5167</v>
      </c>
      <c r="Q229" t="s">
        <v>5172</v>
      </c>
      <c r="R229">
        <v>1</v>
      </c>
      <c r="S229">
        <v>0</v>
      </c>
      <c r="T229">
        <v>1</v>
      </c>
      <c r="U229">
        <v>0</v>
      </c>
    </row>
    <row r="230" spans="16:21" x14ac:dyDescent="0.25">
      <c r="P230" s="65" t="s">
        <v>4140</v>
      </c>
      <c r="Q230" t="s">
        <v>4143</v>
      </c>
      <c r="R230">
        <v>2</v>
      </c>
      <c r="S230">
        <v>0</v>
      </c>
      <c r="T230">
        <v>2</v>
      </c>
      <c r="U230">
        <v>0</v>
      </c>
    </row>
    <row r="231" spans="16:21" x14ac:dyDescent="0.25">
      <c r="P231" s="65" t="s">
        <v>7841</v>
      </c>
      <c r="Q231" t="s">
        <v>7844</v>
      </c>
      <c r="R231">
        <v>1</v>
      </c>
      <c r="S231">
        <v>0</v>
      </c>
      <c r="T231">
        <v>1</v>
      </c>
      <c r="U231">
        <v>0</v>
      </c>
    </row>
    <row r="232" spans="16:21" x14ac:dyDescent="0.25">
      <c r="P232" s="65" t="s">
        <v>6348</v>
      </c>
      <c r="Q232" t="s">
        <v>6351</v>
      </c>
      <c r="R232">
        <v>1</v>
      </c>
      <c r="S232">
        <v>0</v>
      </c>
      <c r="T232">
        <v>1</v>
      </c>
      <c r="U232">
        <v>0</v>
      </c>
    </row>
    <row r="233" spans="16:21" x14ac:dyDescent="0.25">
      <c r="P233" s="65" t="s">
        <v>4963</v>
      </c>
      <c r="Q233" t="s">
        <v>4967</v>
      </c>
      <c r="R233">
        <v>1</v>
      </c>
      <c r="S233">
        <v>0</v>
      </c>
      <c r="T233">
        <v>1</v>
      </c>
      <c r="U233">
        <v>0</v>
      </c>
    </row>
    <row r="234" spans="16:21" x14ac:dyDescent="0.25">
      <c r="P234" s="65" t="s">
        <v>5585</v>
      </c>
      <c r="Q234" t="s">
        <v>5589</v>
      </c>
      <c r="R234">
        <v>2</v>
      </c>
      <c r="S234">
        <v>0</v>
      </c>
      <c r="T234">
        <v>2</v>
      </c>
      <c r="U234">
        <v>0</v>
      </c>
    </row>
    <row r="235" spans="16:21" x14ac:dyDescent="0.25">
      <c r="P235" s="65" t="s">
        <v>3785</v>
      </c>
      <c r="Q235" t="s">
        <v>3789</v>
      </c>
      <c r="R235">
        <v>1</v>
      </c>
      <c r="S235">
        <v>0</v>
      </c>
      <c r="T235">
        <v>1</v>
      </c>
      <c r="U235">
        <v>0</v>
      </c>
    </row>
    <row r="236" spans="16:21" x14ac:dyDescent="0.25">
      <c r="P236" s="65" t="s">
        <v>2248</v>
      </c>
      <c r="Q236" t="s">
        <v>2251</v>
      </c>
      <c r="R236">
        <v>1</v>
      </c>
      <c r="S236">
        <v>0</v>
      </c>
      <c r="T236">
        <v>1</v>
      </c>
      <c r="U236">
        <v>0</v>
      </c>
    </row>
    <row r="237" spans="16:21" x14ac:dyDescent="0.25">
      <c r="P237" s="65" t="s">
        <v>4930</v>
      </c>
      <c r="Q237" t="s">
        <v>4934</v>
      </c>
      <c r="R237">
        <v>1</v>
      </c>
      <c r="S237">
        <v>0</v>
      </c>
      <c r="T237">
        <v>1</v>
      </c>
      <c r="U237">
        <v>0</v>
      </c>
    </row>
    <row r="238" spans="16:21" x14ac:dyDescent="0.25">
      <c r="P238" s="65" t="s">
        <v>7491</v>
      </c>
      <c r="Q238" t="s">
        <v>7494</v>
      </c>
      <c r="R238">
        <v>1</v>
      </c>
      <c r="S238">
        <v>0</v>
      </c>
      <c r="T238">
        <v>1</v>
      </c>
      <c r="U238">
        <v>0</v>
      </c>
    </row>
    <row r="239" spans="16:21" x14ac:dyDescent="0.25">
      <c r="P239" s="65" t="s">
        <v>7229</v>
      </c>
      <c r="Q239" t="s">
        <v>7231</v>
      </c>
      <c r="R239">
        <v>1</v>
      </c>
      <c r="S239">
        <v>0</v>
      </c>
      <c r="T239">
        <v>1</v>
      </c>
      <c r="U239">
        <v>0</v>
      </c>
    </row>
    <row r="240" spans="16:21" x14ac:dyDescent="0.25">
      <c r="P240" s="65" t="s">
        <v>2709</v>
      </c>
      <c r="Q240" t="s">
        <v>2713</v>
      </c>
      <c r="R240">
        <v>2</v>
      </c>
      <c r="S240">
        <v>0</v>
      </c>
      <c r="T240">
        <v>2</v>
      </c>
      <c r="U240">
        <v>0</v>
      </c>
    </row>
    <row r="241" spans="16:21" x14ac:dyDescent="0.25">
      <c r="P241" s="65" t="s">
        <v>5356</v>
      </c>
      <c r="Q241" t="s">
        <v>5360</v>
      </c>
      <c r="R241">
        <v>1</v>
      </c>
      <c r="S241">
        <v>0</v>
      </c>
      <c r="T241">
        <v>1</v>
      </c>
      <c r="U241">
        <v>0</v>
      </c>
    </row>
    <row r="242" spans="16:21" x14ac:dyDescent="0.25">
      <c r="P242" s="65" t="s">
        <v>10767</v>
      </c>
      <c r="Q242" t="s">
        <v>11120</v>
      </c>
      <c r="R242">
        <v>1</v>
      </c>
      <c r="S242">
        <v>0</v>
      </c>
      <c r="T242">
        <v>1</v>
      </c>
      <c r="U242">
        <v>0</v>
      </c>
    </row>
    <row r="243" spans="16:21" x14ac:dyDescent="0.25">
      <c r="P243" s="65" t="s">
        <v>5853</v>
      </c>
      <c r="Q243" t="s">
        <v>5855</v>
      </c>
      <c r="R243">
        <v>1</v>
      </c>
      <c r="S243">
        <v>0</v>
      </c>
      <c r="T243">
        <v>1</v>
      </c>
      <c r="U243">
        <v>0</v>
      </c>
    </row>
    <row r="244" spans="16:21" x14ac:dyDescent="0.25">
      <c r="P244" s="65" t="s">
        <v>3445</v>
      </c>
      <c r="Q244" t="s">
        <v>3447</v>
      </c>
      <c r="R244">
        <v>1</v>
      </c>
      <c r="S244">
        <v>0</v>
      </c>
      <c r="T244">
        <v>1</v>
      </c>
      <c r="U244">
        <v>0</v>
      </c>
    </row>
    <row r="245" spans="16:21" x14ac:dyDescent="0.25">
      <c r="P245" s="65" t="s">
        <v>1936</v>
      </c>
      <c r="Q245" t="s">
        <v>1939</v>
      </c>
      <c r="R245">
        <v>1</v>
      </c>
      <c r="S245">
        <v>0</v>
      </c>
      <c r="T245">
        <v>1</v>
      </c>
      <c r="U245">
        <v>0</v>
      </c>
    </row>
    <row r="246" spans="16:21" x14ac:dyDescent="0.25">
      <c r="P246" s="65" t="s">
        <v>8134</v>
      </c>
      <c r="Q246" t="s">
        <v>8135</v>
      </c>
      <c r="R246">
        <v>1</v>
      </c>
      <c r="S246">
        <v>0</v>
      </c>
      <c r="T246">
        <v>1</v>
      </c>
      <c r="U246">
        <v>0</v>
      </c>
    </row>
    <row r="247" spans="16:21" x14ac:dyDescent="0.25">
      <c r="P247" s="65" t="s">
        <v>3524</v>
      </c>
      <c r="Q247" t="s">
        <v>3528</v>
      </c>
      <c r="R247">
        <v>1</v>
      </c>
      <c r="S247">
        <v>0</v>
      </c>
      <c r="T247">
        <v>1</v>
      </c>
      <c r="U247">
        <v>0</v>
      </c>
    </row>
    <row r="248" spans="16:21" x14ac:dyDescent="0.25">
      <c r="P248" s="65" t="s">
        <v>2834</v>
      </c>
      <c r="Q248" t="s">
        <v>2837</v>
      </c>
      <c r="R248">
        <v>2</v>
      </c>
      <c r="S248">
        <v>0</v>
      </c>
      <c r="T248">
        <v>2</v>
      </c>
      <c r="U248">
        <v>0</v>
      </c>
    </row>
    <row r="249" spans="16:21" x14ac:dyDescent="0.25">
      <c r="P249" s="65" t="s">
        <v>1410</v>
      </c>
      <c r="Q249" t="s">
        <v>1422</v>
      </c>
      <c r="R249">
        <v>1</v>
      </c>
      <c r="S249">
        <v>0</v>
      </c>
      <c r="T249">
        <v>1</v>
      </c>
      <c r="U249">
        <v>0</v>
      </c>
    </row>
    <row r="250" spans="16:21" x14ac:dyDescent="0.25">
      <c r="P250" s="65" t="s">
        <v>5499</v>
      </c>
      <c r="Q250" t="s">
        <v>5503</v>
      </c>
      <c r="R250">
        <v>2</v>
      </c>
      <c r="S250">
        <v>0</v>
      </c>
      <c r="T250">
        <v>2</v>
      </c>
      <c r="U250">
        <v>0</v>
      </c>
    </row>
    <row r="251" spans="16:21" x14ac:dyDescent="0.25">
      <c r="P251" s="65" t="s">
        <v>3920</v>
      </c>
      <c r="Q251" t="s">
        <v>3924</v>
      </c>
      <c r="R251">
        <v>1</v>
      </c>
      <c r="S251">
        <v>0</v>
      </c>
      <c r="T251">
        <v>1</v>
      </c>
      <c r="U251">
        <v>0</v>
      </c>
    </row>
    <row r="252" spans="16:21" x14ac:dyDescent="0.25">
      <c r="P252" s="65" t="s">
        <v>7288</v>
      </c>
      <c r="Q252" t="s">
        <v>7291</v>
      </c>
      <c r="R252">
        <v>3</v>
      </c>
      <c r="S252">
        <v>0</v>
      </c>
      <c r="T252">
        <v>3</v>
      </c>
      <c r="U252">
        <v>0</v>
      </c>
    </row>
    <row r="253" spans="16:21" x14ac:dyDescent="0.25">
      <c r="P253" s="65" t="s">
        <v>7476</v>
      </c>
      <c r="Q253" t="s">
        <v>7479</v>
      </c>
      <c r="R253">
        <v>1</v>
      </c>
      <c r="S253">
        <v>0</v>
      </c>
      <c r="T253">
        <v>1</v>
      </c>
      <c r="U253">
        <v>0</v>
      </c>
    </row>
    <row r="254" spans="16:21" x14ac:dyDescent="0.25">
      <c r="P254" s="65" t="s">
        <v>1373</v>
      </c>
      <c r="Q254" t="s">
        <v>1383</v>
      </c>
      <c r="R254">
        <v>1</v>
      </c>
      <c r="S254">
        <v>0</v>
      </c>
      <c r="T254">
        <v>1</v>
      </c>
      <c r="U254">
        <v>0</v>
      </c>
    </row>
    <row r="255" spans="16:21" x14ac:dyDescent="0.25">
      <c r="P255" s="65" t="s">
        <v>4422</v>
      </c>
      <c r="Q255" t="s">
        <v>4427</v>
      </c>
      <c r="R255">
        <v>1</v>
      </c>
      <c r="S255">
        <v>0</v>
      </c>
      <c r="T255">
        <v>1</v>
      </c>
      <c r="U255">
        <v>0</v>
      </c>
    </row>
    <row r="256" spans="16:21" x14ac:dyDescent="0.25">
      <c r="P256" s="65" t="s">
        <v>5106</v>
      </c>
      <c r="Q256" t="s">
        <v>5108</v>
      </c>
      <c r="R256">
        <v>2</v>
      </c>
      <c r="S256">
        <v>0</v>
      </c>
      <c r="T256">
        <v>2</v>
      </c>
      <c r="U256">
        <v>0</v>
      </c>
    </row>
    <row r="257" spans="16:21" x14ac:dyDescent="0.25">
      <c r="P257" s="65" t="s">
        <v>7874</v>
      </c>
      <c r="Q257" t="s">
        <v>7875</v>
      </c>
      <c r="R257">
        <v>2</v>
      </c>
      <c r="S257">
        <v>0</v>
      </c>
      <c r="T257">
        <v>2</v>
      </c>
      <c r="U257">
        <v>0</v>
      </c>
    </row>
    <row r="258" spans="16:21" x14ac:dyDescent="0.25">
      <c r="P258" s="65" t="s">
        <v>4263</v>
      </c>
      <c r="Q258" t="s">
        <v>4271</v>
      </c>
      <c r="R258">
        <v>3</v>
      </c>
      <c r="S258">
        <v>0</v>
      </c>
      <c r="T258">
        <v>3</v>
      </c>
      <c r="U258">
        <v>0</v>
      </c>
    </row>
    <row r="259" spans="16:21" x14ac:dyDescent="0.25">
      <c r="P259" s="65" t="s">
        <v>5146</v>
      </c>
      <c r="Q259" t="s">
        <v>5148</v>
      </c>
      <c r="R259">
        <v>1</v>
      </c>
      <c r="S259">
        <v>0</v>
      </c>
      <c r="T259">
        <v>1</v>
      </c>
      <c r="U259">
        <v>0</v>
      </c>
    </row>
    <row r="260" spans="16:21" x14ac:dyDescent="0.25">
      <c r="P260" s="65" t="s">
        <v>3639</v>
      </c>
      <c r="Q260" t="s">
        <v>3640</v>
      </c>
      <c r="R260">
        <v>1</v>
      </c>
      <c r="S260">
        <v>0</v>
      </c>
      <c r="T260">
        <v>1</v>
      </c>
      <c r="U260">
        <v>0</v>
      </c>
    </row>
    <row r="261" spans="16:21" x14ac:dyDescent="0.25">
      <c r="P261" s="65" t="s">
        <v>1344</v>
      </c>
      <c r="Q261" t="s">
        <v>1360</v>
      </c>
      <c r="R261">
        <v>1</v>
      </c>
      <c r="S261">
        <v>0</v>
      </c>
      <c r="T261">
        <v>1</v>
      </c>
      <c r="U261">
        <v>0</v>
      </c>
    </row>
    <row r="262" spans="16:21" x14ac:dyDescent="0.25">
      <c r="P262" s="65" t="s">
        <v>6677</v>
      </c>
      <c r="Q262" t="s">
        <v>6680</v>
      </c>
      <c r="R262">
        <v>1</v>
      </c>
      <c r="S262">
        <v>0</v>
      </c>
      <c r="T262">
        <v>1</v>
      </c>
      <c r="U262">
        <v>0</v>
      </c>
    </row>
    <row r="263" spans="16:21" x14ac:dyDescent="0.25">
      <c r="P263" s="65" t="s">
        <v>2749</v>
      </c>
      <c r="Q263" t="s">
        <v>2753</v>
      </c>
      <c r="R263">
        <v>1</v>
      </c>
      <c r="S263">
        <v>0</v>
      </c>
      <c r="T263">
        <v>1</v>
      </c>
      <c r="U263">
        <v>0</v>
      </c>
    </row>
    <row r="264" spans="16:21" x14ac:dyDescent="0.25">
      <c r="P264" s="65" t="s">
        <v>7329</v>
      </c>
      <c r="Q264" t="s">
        <v>7330</v>
      </c>
      <c r="R264">
        <v>1</v>
      </c>
      <c r="S264">
        <v>0</v>
      </c>
      <c r="T264">
        <v>1</v>
      </c>
      <c r="U264">
        <v>0</v>
      </c>
    </row>
    <row r="265" spans="16:21" x14ac:dyDescent="0.25">
      <c r="P265" s="65" t="s">
        <v>7440</v>
      </c>
      <c r="Q265" t="s">
        <v>7442</v>
      </c>
      <c r="R265">
        <v>1</v>
      </c>
      <c r="S265">
        <v>0</v>
      </c>
      <c r="T265">
        <v>1</v>
      </c>
      <c r="U265">
        <v>0</v>
      </c>
    </row>
    <row r="266" spans="16:21" x14ac:dyDescent="0.25">
      <c r="P266" s="65" t="s">
        <v>7642</v>
      </c>
      <c r="Q266" t="s">
        <v>7646</v>
      </c>
      <c r="R266">
        <v>2</v>
      </c>
      <c r="S266">
        <v>0</v>
      </c>
      <c r="T266">
        <v>2</v>
      </c>
      <c r="U266">
        <v>0</v>
      </c>
    </row>
    <row r="267" spans="16:21" x14ac:dyDescent="0.25">
      <c r="P267" s="65" t="s">
        <v>8453</v>
      </c>
      <c r="Q267" t="s">
        <v>8454</v>
      </c>
      <c r="R267">
        <v>1</v>
      </c>
      <c r="S267">
        <v>0</v>
      </c>
      <c r="T267">
        <v>1</v>
      </c>
      <c r="U267">
        <v>0</v>
      </c>
    </row>
    <row r="268" spans="16:21" x14ac:dyDescent="0.25">
      <c r="P268" s="65" t="s">
        <v>6803</v>
      </c>
      <c r="Q268" t="s">
        <v>6805</v>
      </c>
      <c r="R268">
        <v>1</v>
      </c>
      <c r="S268">
        <v>0</v>
      </c>
      <c r="T268">
        <v>1</v>
      </c>
      <c r="U268">
        <v>0</v>
      </c>
    </row>
    <row r="269" spans="16:21" x14ac:dyDescent="0.25">
      <c r="P269" s="65" t="s">
        <v>2113</v>
      </c>
      <c r="Q269" t="s">
        <v>2120</v>
      </c>
      <c r="R269">
        <v>2</v>
      </c>
      <c r="S269">
        <v>0</v>
      </c>
      <c r="T269">
        <v>2</v>
      </c>
      <c r="U269">
        <v>0</v>
      </c>
    </row>
    <row r="270" spans="16:21" x14ac:dyDescent="0.25">
      <c r="P270" s="65" t="s">
        <v>6868</v>
      </c>
      <c r="Q270" t="s">
        <v>6870</v>
      </c>
      <c r="R270">
        <v>1</v>
      </c>
      <c r="S270">
        <v>0</v>
      </c>
      <c r="T270">
        <v>1</v>
      </c>
      <c r="U270">
        <v>0</v>
      </c>
    </row>
    <row r="271" spans="16:21" x14ac:dyDescent="0.25">
      <c r="P271" s="65" t="s">
        <v>7564</v>
      </c>
      <c r="Q271" t="s">
        <v>7566</v>
      </c>
      <c r="R271">
        <v>1</v>
      </c>
      <c r="S271">
        <v>0</v>
      </c>
      <c r="T271">
        <v>1</v>
      </c>
      <c r="U271">
        <v>0</v>
      </c>
    </row>
    <row r="272" spans="16:21" x14ac:dyDescent="0.25">
      <c r="P272" s="65" t="s">
        <v>2949</v>
      </c>
      <c r="Q272" t="s">
        <v>2953</v>
      </c>
      <c r="R272">
        <v>2</v>
      </c>
      <c r="S272">
        <v>0</v>
      </c>
      <c r="T272">
        <v>2</v>
      </c>
      <c r="U272">
        <v>0</v>
      </c>
    </row>
    <row r="273" spans="16:21" x14ac:dyDescent="0.25">
      <c r="P273" s="65" t="s">
        <v>9123</v>
      </c>
      <c r="Q273" t="s">
        <v>9124</v>
      </c>
      <c r="R273">
        <v>1</v>
      </c>
      <c r="S273">
        <v>0</v>
      </c>
      <c r="T273">
        <v>1</v>
      </c>
      <c r="U273">
        <v>0</v>
      </c>
    </row>
    <row r="274" spans="16:21" x14ac:dyDescent="0.25">
      <c r="P274" s="65" t="s">
        <v>2270</v>
      </c>
      <c r="Q274" t="s">
        <v>2277</v>
      </c>
      <c r="R274">
        <v>1</v>
      </c>
      <c r="S274">
        <v>0</v>
      </c>
      <c r="T274">
        <v>1</v>
      </c>
      <c r="U274">
        <v>0</v>
      </c>
    </row>
    <row r="275" spans="16:21" x14ac:dyDescent="0.25">
      <c r="P275" s="65" t="s">
        <v>3980</v>
      </c>
      <c r="Q275" t="s">
        <v>3983</v>
      </c>
      <c r="R275">
        <v>2</v>
      </c>
      <c r="S275">
        <v>0</v>
      </c>
      <c r="T275">
        <v>2</v>
      </c>
      <c r="U275">
        <v>0</v>
      </c>
    </row>
    <row r="276" spans="16:21" x14ac:dyDescent="0.25">
      <c r="P276" s="65" t="s">
        <v>3361</v>
      </c>
      <c r="Q276" t="s">
        <v>3363</v>
      </c>
      <c r="R276">
        <v>1</v>
      </c>
      <c r="S276">
        <v>0</v>
      </c>
      <c r="T276">
        <v>1</v>
      </c>
      <c r="U276">
        <v>0</v>
      </c>
    </row>
    <row r="277" spans="16:21" x14ac:dyDescent="0.25">
      <c r="P277" s="65" t="s">
        <v>7757</v>
      </c>
      <c r="Q277" t="s">
        <v>7761</v>
      </c>
      <c r="R277">
        <v>2</v>
      </c>
      <c r="S277">
        <v>0</v>
      </c>
      <c r="T277">
        <v>2</v>
      </c>
      <c r="U277">
        <v>0</v>
      </c>
    </row>
    <row r="278" spans="16:21" x14ac:dyDescent="0.25">
      <c r="P278" s="65" t="s">
        <v>5679</v>
      </c>
      <c r="Q278" t="s">
        <v>5683</v>
      </c>
      <c r="R278">
        <v>2</v>
      </c>
      <c r="S278">
        <v>0</v>
      </c>
      <c r="T278">
        <v>2</v>
      </c>
      <c r="U278">
        <v>0</v>
      </c>
    </row>
    <row r="279" spans="16:21" x14ac:dyDescent="0.25">
      <c r="P279" s="65" t="s">
        <v>4153</v>
      </c>
      <c r="Q279" t="s">
        <v>4156</v>
      </c>
      <c r="R279">
        <v>1</v>
      </c>
      <c r="S279">
        <v>0</v>
      </c>
      <c r="T279">
        <v>1</v>
      </c>
      <c r="U279">
        <v>0</v>
      </c>
    </row>
    <row r="280" spans="16:21" x14ac:dyDescent="0.25">
      <c r="P280" s="65" t="s">
        <v>6858</v>
      </c>
      <c r="Q280" t="s">
        <v>6860</v>
      </c>
      <c r="R280">
        <v>1</v>
      </c>
      <c r="S280">
        <v>0</v>
      </c>
      <c r="T280">
        <v>1</v>
      </c>
      <c r="U280">
        <v>0</v>
      </c>
    </row>
    <row r="281" spans="16:21" x14ac:dyDescent="0.25">
      <c r="P281" s="65" t="s">
        <v>8469</v>
      </c>
      <c r="Q281" t="s">
        <v>8470</v>
      </c>
      <c r="R281">
        <v>2</v>
      </c>
      <c r="S281">
        <v>0</v>
      </c>
      <c r="T281">
        <v>2</v>
      </c>
      <c r="U281">
        <v>0</v>
      </c>
    </row>
    <row r="282" spans="16:21" x14ac:dyDescent="0.25">
      <c r="P282" s="65" t="s">
        <v>6601</v>
      </c>
      <c r="Q282" t="s">
        <v>6603</v>
      </c>
      <c r="R282">
        <v>1</v>
      </c>
      <c r="S282">
        <v>0</v>
      </c>
      <c r="T282">
        <v>1</v>
      </c>
      <c r="U282">
        <v>0</v>
      </c>
    </row>
    <row r="283" spans="16:21" x14ac:dyDescent="0.25">
      <c r="P283" s="65" t="s">
        <v>2974</v>
      </c>
      <c r="Q283" t="s">
        <v>2979</v>
      </c>
      <c r="R283">
        <v>2</v>
      </c>
      <c r="S283">
        <v>0</v>
      </c>
      <c r="T283">
        <v>2</v>
      </c>
      <c r="U283">
        <v>0</v>
      </c>
    </row>
    <row r="284" spans="16:21" x14ac:dyDescent="0.25">
      <c r="P284" s="65" t="s">
        <v>6439</v>
      </c>
      <c r="Q284" t="s">
        <v>6441</v>
      </c>
      <c r="R284">
        <v>2</v>
      </c>
      <c r="S284">
        <v>0</v>
      </c>
      <c r="T284">
        <v>2</v>
      </c>
      <c r="U284">
        <v>0</v>
      </c>
    </row>
    <row r="285" spans="16:21" x14ac:dyDescent="0.25">
      <c r="P285" s="65" t="s">
        <v>6052</v>
      </c>
      <c r="Q285" t="s">
        <v>6054</v>
      </c>
      <c r="R285">
        <v>1</v>
      </c>
      <c r="S285">
        <v>0</v>
      </c>
      <c r="T285">
        <v>1</v>
      </c>
      <c r="U285">
        <v>0</v>
      </c>
    </row>
    <row r="286" spans="16:21" x14ac:dyDescent="0.25">
      <c r="P286" s="65" t="s">
        <v>6160</v>
      </c>
      <c r="Q286" t="s">
        <v>6164</v>
      </c>
      <c r="R286">
        <v>1</v>
      </c>
      <c r="S286">
        <v>0</v>
      </c>
      <c r="T286">
        <v>1</v>
      </c>
      <c r="U286">
        <v>0</v>
      </c>
    </row>
    <row r="287" spans="16:21" x14ac:dyDescent="0.25">
      <c r="P287" s="65" t="s">
        <v>10301</v>
      </c>
      <c r="Q287" t="s">
        <v>10302</v>
      </c>
      <c r="R287">
        <v>2</v>
      </c>
      <c r="S287">
        <v>0</v>
      </c>
      <c r="T287">
        <v>2</v>
      </c>
      <c r="U287">
        <v>0</v>
      </c>
    </row>
    <row r="288" spans="16:21" x14ac:dyDescent="0.25">
      <c r="P288" s="65" t="s">
        <v>6002</v>
      </c>
      <c r="Q288" t="s">
        <v>6005</v>
      </c>
      <c r="R288">
        <v>2</v>
      </c>
      <c r="S288">
        <v>0</v>
      </c>
      <c r="T288">
        <v>2</v>
      </c>
      <c r="U288">
        <v>0</v>
      </c>
    </row>
    <row r="289" spans="16:21" x14ac:dyDescent="0.25">
      <c r="P289" s="65" t="s">
        <v>4225</v>
      </c>
      <c r="Q289" t="s">
        <v>4228</v>
      </c>
      <c r="R289">
        <v>2</v>
      </c>
      <c r="S289">
        <v>0</v>
      </c>
      <c r="T289">
        <v>2</v>
      </c>
      <c r="U289">
        <v>0</v>
      </c>
    </row>
    <row r="290" spans="16:21" x14ac:dyDescent="0.25">
      <c r="P290" s="65" t="s">
        <v>5527</v>
      </c>
      <c r="Q290" t="s">
        <v>5529</v>
      </c>
      <c r="R290">
        <v>1</v>
      </c>
      <c r="S290">
        <v>0</v>
      </c>
      <c r="T290">
        <v>1</v>
      </c>
      <c r="U290">
        <v>0</v>
      </c>
    </row>
    <row r="291" spans="16:21" x14ac:dyDescent="0.25">
      <c r="P291" s="65" t="s">
        <v>5046</v>
      </c>
      <c r="Q291" t="s">
        <v>5049</v>
      </c>
      <c r="R291">
        <v>1</v>
      </c>
      <c r="S291">
        <v>0</v>
      </c>
      <c r="T291">
        <v>1</v>
      </c>
      <c r="U291">
        <v>0</v>
      </c>
    </row>
    <row r="292" spans="16:21" x14ac:dyDescent="0.25">
      <c r="P292" s="65" t="s">
        <v>3678</v>
      </c>
      <c r="Q292" t="s">
        <v>3681</v>
      </c>
      <c r="R292">
        <v>2</v>
      </c>
      <c r="S292">
        <v>0</v>
      </c>
      <c r="T292">
        <v>2</v>
      </c>
      <c r="U292">
        <v>0</v>
      </c>
    </row>
    <row r="293" spans="16:21" x14ac:dyDescent="0.25">
      <c r="P293" s="65" t="s">
        <v>5762</v>
      </c>
      <c r="Q293" t="s">
        <v>5766</v>
      </c>
      <c r="R293">
        <v>2</v>
      </c>
      <c r="S293">
        <v>0</v>
      </c>
      <c r="T293">
        <v>2</v>
      </c>
      <c r="U293">
        <v>0</v>
      </c>
    </row>
    <row r="294" spans="16:21" x14ac:dyDescent="0.25">
      <c r="P294" s="65" t="s">
        <v>2222</v>
      </c>
      <c r="Q294" t="s">
        <v>2232</v>
      </c>
      <c r="R294">
        <v>1</v>
      </c>
      <c r="S294">
        <v>0</v>
      </c>
      <c r="T294">
        <v>1</v>
      </c>
      <c r="U294">
        <v>0</v>
      </c>
    </row>
    <row r="295" spans="16:21" x14ac:dyDescent="0.25">
      <c r="P295" s="65" t="s">
        <v>5390</v>
      </c>
      <c r="Q295" t="s">
        <v>5393</v>
      </c>
      <c r="R295">
        <v>2</v>
      </c>
      <c r="S295">
        <v>0</v>
      </c>
      <c r="T295">
        <v>2</v>
      </c>
      <c r="U295">
        <v>0</v>
      </c>
    </row>
    <row r="296" spans="16:21" x14ac:dyDescent="0.25">
      <c r="P296" s="65" t="s">
        <v>4833</v>
      </c>
      <c r="Q296" t="s">
        <v>4837</v>
      </c>
      <c r="R296">
        <v>2</v>
      </c>
      <c r="S296">
        <v>0</v>
      </c>
      <c r="T296">
        <v>2</v>
      </c>
      <c r="U296">
        <v>0</v>
      </c>
    </row>
    <row r="297" spans="16:21" x14ac:dyDescent="0.25">
      <c r="P297" s="65" t="s">
        <v>9353</v>
      </c>
      <c r="Q297" t="s">
        <v>9354</v>
      </c>
      <c r="R297">
        <v>1</v>
      </c>
      <c r="S297">
        <v>0</v>
      </c>
      <c r="T297">
        <v>1</v>
      </c>
      <c r="U297">
        <v>0</v>
      </c>
    </row>
    <row r="298" spans="16:21" x14ac:dyDescent="0.25">
      <c r="P298" s="65" t="s">
        <v>5792</v>
      </c>
      <c r="Q298" t="s">
        <v>5796</v>
      </c>
      <c r="R298">
        <v>2</v>
      </c>
      <c r="S298">
        <v>0</v>
      </c>
      <c r="T298">
        <v>2</v>
      </c>
      <c r="U298">
        <v>0</v>
      </c>
    </row>
    <row r="299" spans="16:21" x14ac:dyDescent="0.25">
      <c r="P299" s="65" t="s">
        <v>1825</v>
      </c>
      <c r="Q299" t="s">
        <v>1835</v>
      </c>
      <c r="R299">
        <v>3</v>
      </c>
      <c r="S299">
        <v>0</v>
      </c>
      <c r="T299">
        <v>3</v>
      </c>
      <c r="U299">
        <v>0</v>
      </c>
    </row>
    <row r="300" spans="16:21" x14ac:dyDescent="0.25">
      <c r="P300" s="65" t="s">
        <v>2805</v>
      </c>
      <c r="Q300" t="s">
        <v>2808</v>
      </c>
      <c r="R300">
        <v>1</v>
      </c>
      <c r="S300">
        <v>0</v>
      </c>
      <c r="T300">
        <v>1</v>
      </c>
      <c r="U300">
        <v>0</v>
      </c>
    </row>
    <row r="301" spans="16:21" x14ac:dyDescent="0.25">
      <c r="P301" s="65" t="s">
        <v>3177</v>
      </c>
      <c r="Q301" t="s">
        <v>3180</v>
      </c>
      <c r="R301">
        <v>1</v>
      </c>
      <c r="S301">
        <v>0</v>
      </c>
      <c r="T301">
        <v>1</v>
      </c>
      <c r="U301">
        <v>0</v>
      </c>
    </row>
    <row r="302" spans="16:21" x14ac:dyDescent="0.25">
      <c r="P302" s="65" t="s">
        <v>4640</v>
      </c>
      <c r="Q302" t="s">
        <v>4644</v>
      </c>
      <c r="R302">
        <v>1</v>
      </c>
      <c r="S302">
        <v>0</v>
      </c>
      <c r="T302">
        <v>1</v>
      </c>
      <c r="U302">
        <v>0</v>
      </c>
    </row>
    <row r="303" spans="16:21" x14ac:dyDescent="0.25">
      <c r="P303" s="65" t="s">
        <v>6532</v>
      </c>
      <c r="Q303" t="s">
        <v>6535</v>
      </c>
      <c r="R303">
        <v>2</v>
      </c>
      <c r="S303">
        <v>0</v>
      </c>
      <c r="T303">
        <v>2</v>
      </c>
      <c r="U303">
        <v>0</v>
      </c>
    </row>
    <row r="304" spans="16:21" x14ac:dyDescent="0.25">
      <c r="P304" s="65" t="s">
        <v>6321</v>
      </c>
      <c r="Q304" t="s">
        <v>6325</v>
      </c>
      <c r="R304">
        <v>3</v>
      </c>
      <c r="S304">
        <v>0</v>
      </c>
      <c r="T304">
        <v>3</v>
      </c>
      <c r="U304">
        <v>0</v>
      </c>
    </row>
    <row r="305" spans="16:21" x14ac:dyDescent="0.25">
      <c r="P305" s="65" t="s">
        <v>6133</v>
      </c>
      <c r="Q305" t="s">
        <v>6135</v>
      </c>
      <c r="R305">
        <v>1</v>
      </c>
      <c r="S305">
        <v>0</v>
      </c>
      <c r="T305">
        <v>1</v>
      </c>
      <c r="U305">
        <v>0</v>
      </c>
    </row>
    <row r="306" spans="16:21" x14ac:dyDescent="0.25">
      <c r="P306" s="65" t="s">
        <v>3116</v>
      </c>
      <c r="Q306" t="s">
        <v>3120</v>
      </c>
      <c r="R306">
        <v>1</v>
      </c>
      <c r="S306">
        <v>0</v>
      </c>
      <c r="T306">
        <v>1</v>
      </c>
      <c r="U306">
        <v>0</v>
      </c>
    </row>
    <row r="307" spans="16:21" x14ac:dyDescent="0.25">
      <c r="P307" s="65" t="s">
        <v>5770</v>
      </c>
      <c r="Q307" t="s">
        <v>5772</v>
      </c>
      <c r="R307">
        <v>1</v>
      </c>
      <c r="S307">
        <v>0</v>
      </c>
      <c r="T307">
        <v>1</v>
      </c>
      <c r="U307">
        <v>0</v>
      </c>
    </row>
    <row r="308" spans="16:21" x14ac:dyDescent="0.25">
      <c r="P308" s="65" t="s">
        <v>8006</v>
      </c>
      <c r="Q308" t="s">
        <v>8009</v>
      </c>
      <c r="R308">
        <v>1</v>
      </c>
      <c r="S308">
        <v>0</v>
      </c>
      <c r="T308">
        <v>1</v>
      </c>
      <c r="U308">
        <v>0</v>
      </c>
    </row>
    <row r="309" spans="16:21" x14ac:dyDescent="0.25">
      <c r="P309" s="65" t="s">
        <v>5556</v>
      </c>
      <c r="Q309" t="s">
        <v>5559</v>
      </c>
      <c r="R309">
        <v>3</v>
      </c>
      <c r="S309">
        <v>0</v>
      </c>
      <c r="T309">
        <v>3</v>
      </c>
      <c r="U309">
        <v>0</v>
      </c>
    </row>
    <row r="310" spans="16:21" x14ac:dyDescent="0.25">
      <c r="P310" s="65" t="s">
        <v>7552</v>
      </c>
      <c r="Q310" t="s">
        <v>7555</v>
      </c>
      <c r="R310">
        <v>5</v>
      </c>
      <c r="S310">
        <v>0</v>
      </c>
      <c r="T310">
        <v>5</v>
      </c>
      <c r="U310">
        <v>0</v>
      </c>
    </row>
    <row r="311" spans="16:21" x14ac:dyDescent="0.25">
      <c r="P311" s="65" t="s">
        <v>4330</v>
      </c>
      <c r="Q311" t="s">
        <v>4334</v>
      </c>
      <c r="R311">
        <v>1</v>
      </c>
      <c r="S311">
        <v>0</v>
      </c>
      <c r="T311">
        <v>1</v>
      </c>
      <c r="U311">
        <v>0</v>
      </c>
    </row>
    <row r="312" spans="16:21" x14ac:dyDescent="0.25">
      <c r="P312" s="65" t="s">
        <v>2911</v>
      </c>
      <c r="Q312" t="s">
        <v>2916</v>
      </c>
      <c r="R312">
        <v>1</v>
      </c>
      <c r="S312">
        <v>0</v>
      </c>
      <c r="T312">
        <v>1</v>
      </c>
      <c r="U312">
        <v>0</v>
      </c>
    </row>
    <row r="313" spans="16:21" x14ac:dyDescent="0.25">
      <c r="P313" s="65" t="s">
        <v>5660</v>
      </c>
      <c r="Q313" t="s">
        <v>5663</v>
      </c>
      <c r="R313">
        <v>1</v>
      </c>
      <c r="S313">
        <v>0</v>
      </c>
      <c r="T313">
        <v>1</v>
      </c>
      <c r="U313">
        <v>0</v>
      </c>
    </row>
    <row r="314" spans="16:21" x14ac:dyDescent="0.25">
      <c r="P314" s="65" t="s">
        <v>7731</v>
      </c>
      <c r="Q314" t="s">
        <v>7734</v>
      </c>
      <c r="R314">
        <v>2</v>
      </c>
      <c r="S314">
        <v>0</v>
      </c>
      <c r="T314">
        <v>2</v>
      </c>
      <c r="U314">
        <v>0</v>
      </c>
    </row>
    <row r="315" spans="16:21" x14ac:dyDescent="0.25">
      <c r="P315" s="65" t="s">
        <v>7454</v>
      </c>
      <c r="Q315" t="s">
        <v>7456</v>
      </c>
      <c r="R315">
        <v>2</v>
      </c>
      <c r="S315">
        <v>0</v>
      </c>
      <c r="T315">
        <v>2</v>
      </c>
      <c r="U315">
        <v>0</v>
      </c>
    </row>
    <row r="316" spans="16:21" x14ac:dyDescent="0.25">
      <c r="P316" s="65" t="s">
        <v>6026</v>
      </c>
      <c r="Q316" t="s">
        <v>6029</v>
      </c>
      <c r="R316">
        <v>1</v>
      </c>
      <c r="S316">
        <v>0</v>
      </c>
      <c r="T316">
        <v>1</v>
      </c>
      <c r="U316">
        <v>0</v>
      </c>
    </row>
    <row r="317" spans="16:21" x14ac:dyDescent="0.25">
      <c r="P317" s="65" t="s">
        <v>5699</v>
      </c>
      <c r="Q317" t="s">
        <v>5702</v>
      </c>
      <c r="R317">
        <v>1</v>
      </c>
      <c r="S317">
        <v>0</v>
      </c>
      <c r="T317">
        <v>1</v>
      </c>
      <c r="U317">
        <v>0</v>
      </c>
    </row>
    <row r="318" spans="16:21" x14ac:dyDescent="0.25">
      <c r="P318" s="65" t="s">
        <v>2054</v>
      </c>
      <c r="Q318" t="s">
        <v>2058</v>
      </c>
      <c r="R318">
        <v>2</v>
      </c>
      <c r="S318">
        <v>0</v>
      </c>
      <c r="T318">
        <v>2</v>
      </c>
      <c r="U318">
        <v>0</v>
      </c>
    </row>
    <row r="319" spans="16:21" x14ac:dyDescent="0.25">
      <c r="P319" s="65" t="s">
        <v>6436</v>
      </c>
      <c r="Q319" t="s">
        <v>6437</v>
      </c>
      <c r="R319">
        <v>4</v>
      </c>
      <c r="S319">
        <v>0</v>
      </c>
      <c r="T319">
        <v>4</v>
      </c>
      <c r="U319">
        <v>0</v>
      </c>
    </row>
    <row r="320" spans="16:21" x14ac:dyDescent="0.25">
      <c r="P320" s="65" t="s">
        <v>5320</v>
      </c>
      <c r="Q320" t="s">
        <v>5322</v>
      </c>
      <c r="R320">
        <v>1</v>
      </c>
      <c r="S320">
        <v>0</v>
      </c>
      <c r="T320">
        <v>1</v>
      </c>
      <c r="U320">
        <v>0</v>
      </c>
    </row>
    <row r="321" spans="16:21" x14ac:dyDescent="0.25">
      <c r="P321" s="65" t="s">
        <v>5129</v>
      </c>
      <c r="Q321" t="s">
        <v>5130</v>
      </c>
      <c r="R321">
        <v>5</v>
      </c>
      <c r="S321">
        <v>-20</v>
      </c>
      <c r="T321">
        <v>5</v>
      </c>
      <c r="U321">
        <v>-20</v>
      </c>
    </row>
    <row r="322" spans="16:21" x14ac:dyDescent="0.25">
      <c r="P322" s="65" t="s">
        <v>4461</v>
      </c>
      <c r="Q322" t="s">
        <v>4465</v>
      </c>
      <c r="R322">
        <v>3</v>
      </c>
      <c r="S322">
        <v>-33.299999999999997</v>
      </c>
      <c r="T322">
        <v>3</v>
      </c>
      <c r="U322">
        <v>-33.299999999999997</v>
      </c>
    </row>
    <row r="323" spans="16:21" x14ac:dyDescent="0.25">
      <c r="P323" s="65" t="s">
        <v>2868</v>
      </c>
      <c r="Q323" t="s">
        <v>2870</v>
      </c>
      <c r="R323">
        <v>3</v>
      </c>
      <c r="S323">
        <v>-33.299999999999997</v>
      </c>
      <c r="T323">
        <v>3</v>
      </c>
      <c r="U323">
        <v>-33.299999999999997</v>
      </c>
    </row>
    <row r="324" spans="16:21" x14ac:dyDescent="0.25">
      <c r="P324" s="65" t="s">
        <v>7788</v>
      </c>
      <c r="Q324" t="s">
        <v>7791</v>
      </c>
      <c r="R324">
        <v>3</v>
      </c>
      <c r="S324">
        <v>-33.299999999999997</v>
      </c>
      <c r="T324">
        <v>3</v>
      </c>
      <c r="U324">
        <v>-33.299999999999997</v>
      </c>
    </row>
    <row r="325" spans="16:21" x14ac:dyDescent="0.25">
      <c r="P325" s="65" t="s">
        <v>5083</v>
      </c>
      <c r="Q325" t="s">
        <v>5085</v>
      </c>
      <c r="R325">
        <v>3</v>
      </c>
      <c r="S325">
        <v>-33.299999999999997</v>
      </c>
      <c r="T325">
        <v>3</v>
      </c>
      <c r="U325">
        <v>-33.299999999999997</v>
      </c>
    </row>
    <row r="326" spans="16:21" x14ac:dyDescent="0.25">
      <c r="P326" s="65" t="s">
        <v>5040</v>
      </c>
      <c r="Q326" t="s">
        <v>5043</v>
      </c>
      <c r="R326">
        <v>2</v>
      </c>
      <c r="S326">
        <v>-50</v>
      </c>
      <c r="T326">
        <v>2</v>
      </c>
      <c r="U326">
        <v>-50</v>
      </c>
    </row>
    <row r="327" spans="16:21" x14ac:dyDescent="0.25">
      <c r="P327" s="65" t="s">
        <v>4170</v>
      </c>
      <c r="Q327" t="s">
        <v>4173</v>
      </c>
      <c r="R327">
        <v>2</v>
      </c>
      <c r="S327">
        <v>-50</v>
      </c>
      <c r="T327">
        <v>2</v>
      </c>
      <c r="U327">
        <v>-50</v>
      </c>
    </row>
    <row r="328" spans="16:21" x14ac:dyDescent="0.25">
      <c r="P328" s="65" t="s">
        <v>4336</v>
      </c>
      <c r="Q328" t="s">
        <v>4339</v>
      </c>
      <c r="R328">
        <v>2</v>
      </c>
      <c r="S328">
        <v>-50</v>
      </c>
      <c r="T328">
        <v>2</v>
      </c>
      <c r="U328">
        <v>-50</v>
      </c>
    </row>
    <row r="329" spans="16:21" x14ac:dyDescent="0.25">
      <c r="P329" s="65" t="s">
        <v>6709</v>
      </c>
      <c r="Q329" t="s">
        <v>6711</v>
      </c>
      <c r="R329">
        <v>2</v>
      </c>
      <c r="S329">
        <v>-50</v>
      </c>
      <c r="T329">
        <v>2</v>
      </c>
      <c r="U329">
        <v>-50</v>
      </c>
    </row>
    <row r="330" spans="16:21" x14ac:dyDescent="0.25">
      <c r="P330" s="65" t="s">
        <v>4023</v>
      </c>
      <c r="Q330" t="s">
        <v>4027</v>
      </c>
      <c r="R330">
        <v>2</v>
      </c>
      <c r="S330">
        <v>-50</v>
      </c>
      <c r="T330">
        <v>2</v>
      </c>
      <c r="U330">
        <v>-50</v>
      </c>
    </row>
    <row r="331" spans="16:21" x14ac:dyDescent="0.25">
      <c r="P331" s="65" t="s">
        <v>6933</v>
      </c>
      <c r="Q331" t="s">
        <v>6935</v>
      </c>
      <c r="R331">
        <v>2</v>
      </c>
      <c r="S331">
        <v>-50</v>
      </c>
      <c r="T331">
        <v>2</v>
      </c>
      <c r="U331">
        <v>-50</v>
      </c>
    </row>
    <row r="332" spans="16:21" x14ac:dyDescent="0.25">
      <c r="P332" s="65" t="s">
        <v>6103</v>
      </c>
      <c r="Q332" t="s">
        <v>6107</v>
      </c>
      <c r="R332">
        <v>2</v>
      </c>
      <c r="S332">
        <v>-50</v>
      </c>
      <c r="T332">
        <v>2</v>
      </c>
      <c r="U332">
        <v>-50</v>
      </c>
    </row>
    <row r="333" spans="16:21" x14ac:dyDescent="0.25">
      <c r="P333" s="65" t="s">
        <v>2738</v>
      </c>
      <c r="Q333" t="s">
        <v>2741</v>
      </c>
      <c r="R333">
        <v>2</v>
      </c>
      <c r="S333">
        <v>-50</v>
      </c>
      <c r="T333">
        <v>2</v>
      </c>
      <c r="U333">
        <v>-50</v>
      </c>
    </row>
    <row r="334" spans="16:21" x14ac:dyDescent="0.25">
      <c r="P334" s="65" t="s">
        <v>4394</v>
      </c>
      <c r="Q334" t="s">
        <v>4397</v>
      </c>
      <c r="R334">
        <v>2</v>
      </c>
      <c r="S334">
        <v>-50</v>
      </c>
      <c r="T334">
        <v>2</v>
      </c>
      <c r="U334">
        <v>-50</v>
      </c>
    </row>
    <row r="335" spans="16:21" x14ac:dyDescent="0.25">
      <c r="P335" s="65" t="s">
        <v>4856</v>
      </c>
      <c r="Q335" t="s">
        <v>4859</v>
      </c>
      <c r="R335">
        <v>3</v>
      </c>
      <c r="S335">
        <v>-66.7</v>
      </c>
      <c r="T335">
        <v>3</v>
      </c>
      <c r="U335">
        <v>-66.7</v>
      </c>
    </row>
    <row r="336" spans="16:21" x14ac:dyDescent="0.25">
      <c r="P336" s="65" t="s">
        <v>9582</v>
      </c>
      <c r="Q336" t="s">
        <v>9583</v>
      </c>
      <c r="R336">
        <v>1</v>
      </c>
      <c r="S336">
        <v>-100</v>
      </c>
      <c r="T336">
        <v>1</v>
      </c>
      <c r="U336">
        <v>-100</v>
      </c>
    </row>
    <row r="337" spans="16:21" x14ac:dyDescent="0.25">
      <c r="P337" s="65" t="s">
        <v>3224</v>
      </c>
      <c r="Q337" t="s">
        <v>3228</v>
      </c>
      <c r="R337">
        <v>1</v>
      </c>
      <c r="S337">
        <v>-100</v>
      </c>
      <c r="T337">
        <v>1</v>
      </c>
      <c r="U337">
        <v>-100</v>
      </c>
    </row>
    <row r="338" spans="16:21" x14ac:dyDescent="0.25">
      <c r="P338" s="65" t="s">
        <v>1324</v>
      </c>
      <c r="Q338" t="s">
        <v>1341</v>
      </c>
      <c r="R338">
        <v>1</v>
      </c>
      <c r="S338">
        <v>-100</v>
      </c>
      <c r="T338">
        <v>1</v>
      </c>
      <c r="U338">
        <v>-100</v>
      </c>
    </row>
    <row r="339" spans="16:21" x14ac:dyDescent="0.25">
      <c r="P339" s="65" t="s">
        <v>7992</v>
      </c>
      <c r="Q339" t="s">
        <v>7994</v>
      </c>
      <c r="R339">
        <v>1</v>
      </c>
      <c r="S339">
        <v>-100</v>
      </c>
      <c r="T339">
        <v>1</v>
      </c>
      <c r="U339">
        <v>-100</v>
      </c>
    </row>
    <row r="340" spans="16:21" x14ac:dyDescent="0.25">
      <c r="P340" s="65" t="s">
        <v>5934</v>
      </c>
      <c r="Q340" t="s">
        <v>5936</v>
      </c>
      <c r="R340">
        <v>1</v>
      </c>
      <c r="S340">
        <v>-100</v>
      </c>
      <c r="T340">
        <v>1</v>
      </c>
      <c r="U340">
        <v>-100</v>
      </c>
    </row>
    <row r="341" spans="16:21" x14ac:dyDescent="0.25">
      <c r="P341" s="65" t="s">
        <v>8011</v>
      </c>
      <c r="Q341" t="s">
        <v>8013</v>
      </c>
      <c r="R341">
        <v>2</v>
      </c>
      <c r="S341">
        <v>-100</v>
      </c>
      <c r="T341">
        <v>2</v>
      </c>
      <c r="U341">
        <v>-100</v>
      </c>
    </row>
    <row r="342" spans="16:21" x14ac:dyDescent="0.25">
      <c r="P342" s="65" t="s">
        <v>4862</v>
      </c>
      <c r="Q342" t="s">
        <v>4866</v>
      </c>
      <c r="R342">
        <v>1</v>
      </c>
      <c r="S342">
        <v>-100</v>
      </c>
      <c r="T342">
        <v>1</v>
      </c>
      <c r="U342">
        <v>-100</v>
      </c>
    </row>
    <row r="343" spans="16:21" x14ac:dyDescent="0.25">
      <c r="P343" s="65" t="s">
        <v>7673</v>
      </c>
      <c r="Q343" t="s">
        <v>7676</v>
      </c>
      <c r="R343">
        <v>3</v>
      </c>
      <c r="S343">
        <v>-100</v>
      </c>
      <c r="T343">
        <v>3</v>
      </c>
      <c r="U343">
        <v>-100</v>
      </c>
    </row>
    <row r="344" spans="16:21" x14ac:dyDescent="0.25">
      <c r="P344" s="65" t="s">
        <v>8091</v>
      </c>
      <c r="Q344" t="s">
        <v>8092</v>
      </c>
      <c r="R344">
        <v>1</v>
      </c>
      <c r="S344">
        <v>-100</v>
      </c>
      <c r="T344">
        <v>1</v>
      </c>
      <c r="U344">
        <v>-100</v>
      </c>
    </row>
    <row r="345" spans="16:21" x14ac:dyDescent="0.25">
      <c r="P345" s="65" t="s">
        <v>3907</v>
      </c>
      <c r="Q345" t="s">
        <v>3912</v>
      </c>
      <c r="R345">
        <v>1</v>
      </c>
      <c r="S345">
        <v>-100</v>
      </c>
      <c r="T345">
        <v>1</v>
      </c>
      <c r="U345">
        <v>-100</v>
      </c>
    </row>
    <row r="346" spans="16:21" x14ac:dyDescent="0.25">
      <c r="P346" s="65" t="s">
        <v>4309</v>
      </c>
      <c r="Q346" t="s">
        <v>4312</v>
      </c>
      <c r="R346">
        <v>1</v>
      </c>
      <c r="S346">
        <v>-100</v>
      </c>
      <c r="T346">
        <v>1</v>
      </c>
      <c r="U346">
        <v>-100</v>
      </c>
    </row>
    <row r="347" spans="16:21" x14ac:dyDescent="0.25">
      <c r="P347" s="65" t="s">
        <v>4780</v>
      </c>
      <c r="Q347" t="s">
        <v>4783</v>
      </c>
      <c r="R347">
        <v>1</v>
      </c>
      <c r="S347">
        <v>-100</v>
      </c>
      <c r="T347">
        <v>1</v>
      </c>
      <c r="U347">
        <v>-100</v>
      </c>
    </row>
    <row r="348" spans="16:21" x14ac:dyDescent="0.25">
      <c r="P348" s="65" t="s">
        <v>5577</v>
      </c>
      <c r="Q348" t="s">
        <v>5582</v>
      </c>
      <c r="R348">
        <v>1</v>
      </c>
      <c r="S348">
        <v>-100</v>
      </c>
      <c r="T348">
        <v>1</v>
      </c>
      <c r="U348">
        <v>-100</v>
      </c>
    </row>
    <row r="349" spans="16:21" x14ac:dyDescent="0.25">
      <c r="P349" s="65" t="s">
        <v>3847</v>
      </c>
      <c r="Q349" t="s">
        <v>3851</v>
      </c>
      <c r="R349">
        <v>1</v>
      </c>
      <c r="S349">
        <v>-100</v>
      </c>
      <c r="T349">
        <v>1</v>
      </c>
      <c r="U349">
        <v>-100</v>
      </c>
    </row>
    <row r="350" spans="16:21" x14ac:dyDescent="0.25">
      <c r="P350" s="65" t="s">
        <v>4324</v>
      </c>
      <c r="Q350" t="s">
        <v>4327</v>
      </c>
      <c r="R350">
        <v>1</v>
      </c>
      <c r="S350">
        <v>-100</v>
      </c>
      <c r="T350">
        <v>1</v>
      </c>
      <c r="U350">
        <v>-100</v>
      </c>
    </row>
    <row r="351" spans="16:21" x14ac:dyDescent="0.25">
      <c r="P351" s="65" t="s">
        <v>2967</v>
      </c>
      <c r="Q351" t="s">
        <v>2971</v>
      </c>
      <c r="R351">
        <v>1</v>
      </c>
      <c r="S351">
        <v>-100</v>
      </c>
      <c r="T351">
        <v>1</v>
      </c>
      <c r="U351">
        <v>-100</v>
      </c>
    </row>
    <row r="352" spans="16:21" x14ac:dyDescent="0.25">
      <c r="P352" s="65" t="s">
        <v>5725</v>
      </c>
      <c r="Q352" t="s">
        <v>5729</v>
      </c>
      <c r="R352">
        <v>1</v>
      </c>
      <c r="S352">
        <v>-100</v>
      </c>
      <c r="T352">
        <v>1</v>
      </c>
      <c r="U352">
        <v>-100</v>
      </c>
    </row>
    <row r="353" spans="16:21" x14ac:dyDescent="0.25">
      <c r="P353" s="65" t="s">
        <v>4504</v>
      </c>
      <c r="Q353" t="s">
        <v>4509</v>
      </c>
      <c r="R353">
        <v>1</v>
      </c>
      <c r="S353">
        <v>-100</v>
      </c>
      <c r="T353">
        <v>1</v>
      </c>
      <c r="U353">
        <v>-100</v>
      </c>
    </row>
    <row r="354" spans="16:21" x14ac:dyDescent="0.25">
      <c r="P354" s="65" t="s">
        <v>3454</v>
      </c>
      <c r="Q354" t="s">
        <v>3458</v>
      </c>
      <c r="R354">
        <v>1</v>
      </c>
      <c r="S354">
        <v>-100</v>
      </c>
      <c r="T354">
        <v>1</v>
      </c>
      <c r="U354">
        <v>-100</v>
      </c>
    </row>
    <row r="355" spans="16:21" x14ac:dyDescent="0.25">
      <c r="P355" s="65" t="s">
        <v>5196</v>
      </c>
      <c r="Q355" t="s">
        <v>5200</v>
      </c>
      <c r="R355">
        <v>1</v>
      </c>
      <c r="S355">
        <v>-100</v>
      </c>
      <c r="T355">
        <v>1</v>
      </c>
      <c r="U355">
        <v>-100</v>
      </c>
    </row>
    <row r="356" spans="16:21" x14ac:dyDescent="0.25">
      <c r="P356" s="65" t="s">
        <v>4347</v>
      </c>
      <c r="Q356" t="s">
        <v>4350</v>
      </c>
      <c r="R356">
        <v>1</v>
      </c>
      <c r="S356">
        <v>-100</v>
      </c>
      <c r="T356">
        <v>1</v>
      </c>
      <c r="U356">
        <v>-100</v>
      </c>
    </row>
    <row r="357" spans="16:21" x14ac:dyDescent="0.25">
      <c r="P357" s="65" t="s">
        <v>2625</v>
      </c>
      <c r="Q357" t="s">
        <v>2629</v>
      </c>
      <c r="R357">
        <v>1</v>
      </c>
      <c r="S357">
        <v>-100</v>
      </c>
      <c r="T357">
        <v>1</v>
      </c>
      <c r="U357">
        <v>-100</v>
      </c>
    </row>
    <row r="358" spans="16:21" x14ac:dyDescent="0.25">
      <c r="P358" s="65" t="s">
        <v>1362</v>
      </c>
      <c r="Q358" t="s">
        <v>1366</v>
      </c>
      <c r="R358">
        <v>1</v>
      </c>
      <c r="S358">
        <v>-100</v>
      </c>
      <c r="T358">
        <v>1</v>
      </c>
      <c r="U358">
        <v>-100</v>
      </c>
    </row>
    <row r="359" spans="16:21" x14ac:dyDescent="0.25">
      <c r="P359" s="65" t="s">
        <v>2612</v>
      </c>
      <c r="Q359" t="s">
        <v>2618</v>
      </c>
      <c r="R359">
        <v>1</v>
      </c>
      <c r="S359">
        <v>-100</v>
      </c>
      <c r="T359">
        <v>1</v>
      </c>
      <c r="U359">
        <v>-100</v>
      </c>
    </row>
    <row r="360" spans="16:21" x14ac:dyDescent="0.25">
      <c r="P360" s="65" t="s">
        <v>7868</v>
      </c>
      <c r="Q360" t="s">
        <v>7872</v>
      </c>
      <c r="R360">
        <v>1</v>
      </c>
      <c r="S360">
        <v>-100</v>
      </c>
      <c r="T360">
        <v>1</v>
      </c>
      <c r="U360">
        <v>-100</v>
      </c>
    </row>
    <row r="361" spans="16:21" x14ac:dyDescent="0.25">
      <c r="P361" s="65" t="s">
        <v>3323</v>
      </c>
      <c r="Q361" t="s">
        <v>3326</v>
      </c>
      <c r="R361">
        <v>1</v>
      </c>
      <c r="S361">
        <v>-100</v>
      </c>
      <c r="T361">
        <v>1</v>
      </c>
      <c r="U361">
        <v>-100</v>
      </c>
    </row>
    <row r="362" spans="16:21" x14ac:dyDescent="0.25">
      <c r="P362" s="65" t="s">
        <v>4198</v>
      </c>
      <c r="Q362" t="s">
        <v>4203</v>
      </c>
      <c r="R362">
        <v>1</v>
      </c>
      <c r="S362">
        <v>-100</v>
      </c>
      <c r="T362">
        <v>1</v>
      </c>
      <c r="U362">
        <v>-100</v>
      </c>
    </row>
    <row r="363" spans="16:21" x14ac:dyDescent="0.25">
      <c r="P363" s="65" t="s">
        <v>6098</v>
      </c>
      <c r="Q363" t="s">
        <v>6100</v>
      </c>
      <c r="R363">
        <v>1</v>
      </c>
      <c r="S363">
        <v>-100</v>
      </c>
      <c r="T363">
        <v>1</v>
      </c>
      <c r="U363">
        <v>-100</v>
      </c>
    </row>
    <row r="364" spans="16:21" x14ac:dyDescent="0.25">
      <c r="P364" s="65" t="s">
        <v>7596</v>
      </c>
      <c r="Q364" t="s">
        <v>7599</v>
      </c>
      <c r="R364">
        <v>1</v>
      </c>
      <c r="S364">
        <v>-100</v>
      </c>
      <c r="T364">
        <v>1</v>
      </c>
      <c r="U364">
        <v>-100</v>
      </c>
    </row>
    <row r="365" spans="16:21" x14ac:dyDescent="0.25">
      <c r="P365" s="65" t="s">
        <v>9110</v>
      </c>
      <c r="Q365" t="s">
        <v>9111</v>
      </c>
      <c r="R365">
        <v>1</v>
      </c>
      <c r="S365">
        <v>-100</v>
      </c>
      <c r="T365">
        <v>1</v>
      </c>
      <c r="U365">
        <v>-100</v>
      </c>
    </row>
    <row r="366" spans="16:21" x14ac:dyDescent="0.25">
      <c r="P366" s="65" t="s">
        <v>3237</v>
      </c>
      <c r="Q366" t="s">
        <v>3240</v>
      </c>
      <c r="R366">
        <v>1</v>
      </c>
      <c r="S366">
        <v>-100</v>
      </c>
      <c r="T366">
        <v>1</v>
      </c>
      <c r="U366">
        <v>-100</v>
      </c>
    </row>
    <row r="367" spans="16:21" x14ac:dyDescent="0.25">
      <c r="P367" s="65" t="s">
        <v>1581</v>
      </c>
      <c r="Q367" t="s">
        <v>1592</v>
      </c>
      <c r="R367">
        <v>1</v>
      </c>
      <c r="S367">
        <v>-100</v>
      </c>
      <c r="T367">
        <v>1</v>
      </c>
      <c r="U367">
        <v>-100</v>
      </c>
    </row>
    <row r="368" spans="16:21" x14ac:dyDescent="0.25">
      <c r="P368" s="65" t="s">
        <v>4732</v>
      </c>
      <c r="Q368" t="s">
        <v>4735</v>
      </c>
      <c r="R368">
        <v>1</v>
      </c>
      <c r="S368">
        <v>-100</v>
      </c>
      <c r="T368">
        <v>1</v>
      </c>
      <c r="U368">
        <v>-100</v>
      </c>
    </row>
    <row r="369" spans="16:21" x14ac:dyDescent="0.25">
      <c r="P369" s="65" t="s">
        <v>10573</v>
      </c>
      <c r="Q369" t="s">
        <v>10574</v>
      </c>
      <c r="R369">
        <v>1</v>
      </c>
      <c r="S369">
        <v>-100</v>
      </c>
      <c r="T369">
        <v>1</v>
      </c>
      <c r="U369">
        <v>-100</v>
      </c>
    </row>
    <row r="370" spans="16:21" x14ac:dyDescent="0.25">
      <c r="P370" s="65" t="s">
        <v>3579</v>
      </c>
      <c r="Q370" t="s">
        <v>3582</v>
      </c>
      <c r="R370">
        <v>1</v>
      </c>
      <c r="S370">
        <v>-100</v>
      </c>
      <c r="T370">
        <v>1</v>
      </c>
      <c r="U370">
        <v>-100</v>
      </c>
    </row>
    <row r="371" spans="16:21" x14ac:dyDescent="0.25">
      <c r="P371" s="65" t="s">
        <v>4742</v>
      </c>
      <c r="Q371" t="s">
        <v>4744</v>
      </c>
      <c r="R371">
        <v>1</v>
      </c>
      <c r="S371">
        <v>-100</v>
      </c>
      <c r="T371">
        <v>1</v>
      </c>
      <c r="U371">
        <v>-100</v>
      </c>
    </row>
    <row r="372" spans="16:21" x14ac:dyDescent="0.25">
      <c r="P372" s="65" t="s">
        <v>4068</v>
      </c>
      <c r="Q372" t="s">
        <v>4070</v>
      </c>
      <c r="R372">
        <v>1</v>
      </c>
      <c r="S372">
        <v>-100</v>
      </c>
      <c r="T372">
        <v>1</v>
      </c>
      <c r="U372">
        <v>-100</v>
      </c>
    </row>
    <row r="373" spans="16:21" x14ac:dyDescent="0.25">
      <c r="P373" s="65" t="s">
        <v>2381</v>
      </c>
      <c r="Q373" t="s">
        <v>2384</v>
      </c>
      <c r="R373">
        <v>1</v>
      </c>
      <c r="S373">
        <v>-100</v>
      </c>
      <c r="T373">
        <v>1</v>
      </c>
      <c r="U373">
        <v>-100</v>
      </c>
    </row>
    <row r="374" spans="16:21" x14ac:dyDescent="0.25">
      <c r="P374" s="65" t="s">
        <v>7852</v>
      </c>
      <c r="Q374" t="s">
        <v>7855</v>
      </c>
      <c r="R374">
        <v>1</v>
      </c>
      <c r="S374">
        <v>-100</v>
      </c>
      <c r="T374">
        <v>1</v>
      </c>
      <c r="U374">
        <v>-100</v>
      </c>
    </row>
    <row r="375" spans="16:21" x14ac:dyDescent="0.25">
      <c r="P375" s="65" t="s">
        <v>3573</v>
      </c>
      <c r="Q375" t="s">
        <v>3577</v>
      </c>
      <c r="R375">
        <v>1</v>
      </c>
      <c r="S375">
        <v>-100</v>
      </c>
      <c r="T375">
        <v>1</v>
      </c>
      <c r="U375">
        <v>-100</v>
      </c>
    </row>
    <row r="376" spans="16:21" x14ac:dyDescent="0.25">
      <c r="P376" s="65" t="s">
        <v>6386</v>
      </c>
      <c r="Q376" t="s">
        <v>6389</v>
      </c>
      <c r="R376">
        <v>1</v>
      </c>
      <c r="S376">
        <v>-100</v>
      </c>
      <c r="T376">
        <v>1</v>
      </c>
      <c r="U376">
        <v>-100</v>
      </c>
    </row>
    <row r="377" spans="16:21" x14ac:dyDescent="0.25">
      <c r="P377" s="65" t="s">
        <v>5028</v>
      </c>
      <c r="Q377" t="s">
        <v>5032</v>
      </c>
      <c r="R377">
        <v>1</v>
      </c>
      <c r="S377">
        <v>-100</v>
      </c>
      <c r="T377">
        <v>1</v>
      </c>
      <c r="U377">
        <v>-100</v>
      </c>
    </row>
    <row r="378" spans="16:21" x14ac:dyDescent="0.25">
      <c r="P378" s="65" t="s">
        <v>6562</v>
      </c>
      <c r="Q378" t="s">
        <v>6565</v>
      </c>
      <c r="R378">
        <v>1</v>
      </c>
      <c r="S378">
        <v>-100</v>
      </c>
      <c r="T378">
        <v>1</v>
      </c>
      <c r="U378">
        <v>-100</v>
      </c>
    </row>
    <row r="379" spans="16:21" x14ac:dyDescent="0.25">
      <c r="P379" s="65" t="s">
        <v>6714</v>
      </c>
      <c r="Q379" t="s">
        <v>6716</v>
      </c>
      <c r="R379">
        <v>1</v>
      </c>
      <c r="S379">
        <v>-100</v>
      </c>
      <c r="T379">
        <v>1</v>
      </c>
      <c r="U379">
        <v>-100</v>
      </c>
    </row>
    <row r="380" spans="16:21" x14ac:dyDescent="0.25">
      <c r="P380" s="65" t="s">
        <v>2426</v>
      </c>
      <c r="Q380" t="s">
        <v>2434</v>
      </c>
      <c r="R380">
        <v>1</v>
      </c>
      <c r="S380">
        <v>-100</v>
      </c>
      <c r="T380">
        <v>1</v>
      </c>
      <c r="U380">
        <v>-100</v>
      </c>
    </row>
    <row r="381" spans="16:21" x14ac:dyDescent="0.25">
      <c r="P381" s="65" t="s">
        <v>3695</v>
      </c>
      <c r="Q381" t="s">
        <v>3698</v>
      </c>
      <c r="R381">
        <v>1</v>
      </c>
      <c r="S381">
        <v>-100</v>
      </c>
      <c r="T381">
        <v>1</v>
      </c>
      <c r="U381">
        <v>-100</v>
      </c>
    </row>
    <row r="382" spans="16:21" x14ac:dyDescent="0.25">
      <c r="P382" s="65" t="s">
        <v>2936</v>
      </c>
      <c r="Q382" t="s">
        <v>2939</v>
      </c>
      <c r="R382">
        <v>1</v>
      </c>
      <c r="S382">
        <v>-100</v>
      </c>
      <c r="T382">
        <v>1</v>
      </c>
      <c r="U382">
        <v>-100</v>
      </c>
    </row>
    <row r="383" spans="16:21" x14ac:dyDescent="0.25">
      <c r="P383" s="65" t="s">
        <v>1486</v>
      </c>
      <c r="Q383" t="s">
        <v>1493</v>
      </c>
      <c r="R383">
        <v>1</v>
      </c>
      <c r="S383">
        <v>-100</v>
      </c>
      <c r="T383">
        <v>1</v>
      </c>
      <c r="U383">
        <v>-100</v>
      </c>
    </row>
    <row r="384" spans="16:21" x14ac:dyDescent="0.25">
      <c r="P384" s="65" t="s">
        <v>3374</v>
      </c>
      <c r="Q384" t="s">
        <v>3377</v>
      </c>
      <c r="R384">
        <v>1</v>
      </c>
      <c r="S384">
        <v>-100</v>
      </c>
      <c r="T384">
        <v>1</v>
      </c>
      <c r="U384">
        <v>-100</v>
      </c>
    </row>
    <row r="385" spans="16:21" x14ac:dyDescent="0.25">
      <c r="P385" s="65" t="s">
        <v>2525</v>
      </c>
      <c r="Q385" t="s">
        <v>2534</v>
      </c>
      <c r="R385">
        <v>1</v>
      </c>
      <c r="S385">
        <v>-100</v>
      </c>
      <c r="T385">
        <v>1</v>
      </c>
      <c r="U385">
        <v>-100</v>
      </c>
    </row>
    <row r="386" spans="16:21" x14ac:dyDescent="0.25">
      <c r="P386" s="65" t="s">
        <v>3753</v>
      </c>
      <c r="Q386" t="s">
        <v>3757</v>
      </c>
      <c r="R386">
        <v>1</v>
      </c>
      <c r="S386">
        <v>-100</v>
      </c>
      <c r="T386">
        <v>1</v>
      </c>
      <c r="U386">
        <v>-100</v>
      </c>
    </row>
    <row r="387" spans="16:21" x14ac:dyDescent="0.25">
      <c r="P387" s="65" t="s">
        <v>5102</v>
      </c>
      <c r="Q387" t="s">
        <v>5104</v>
      </c>
      <c r="R387">
        <v>2</v>
      </c>
      <c r="S387">
        <v>-100</v>
      </c>
      <c r="T387">
        <v>2</v>
      </c>
      <c r="U387">
        <v>-100</v>
      </c>
    </row>
    <row r="388" spans="16:21" x14ac:dyDescent="0.25">
      <c r="P388" s="65" t="s">
        <v>3018</v>
      </c>
      <c r="Q388" t="s">
        <v>3022</v>
      </c>
      <c r="R388">
        <v>1</v>
      </c>
      <c r="S388">
        <v>-100</v>
      </c>
      <c r="T388">
        <v>1</v>
      </c>
      <c r="U388">
        <v>-100</v>
      </c>
    </row>
    <row r="389" spans="16:21" x14ac:dyDescent="0.25">
      <c r="P389" s="65" t="s">
        <v>4147</v>
      </c>
      <c r="Q389" t="s">
        <v>4151</v>
      </c>
      <c r="R389">
        <v>1</v>
      </c>
      <c r="S389">
        <v>-100</v>
      </c>
      <c r="T389">
        <v>1</v>
      </c>
      <c r="U389">
        <v>-100</v>
      </c>
    </row>
    <row r="390" spans="16:21" x14ac:dyDescent="0.25">
      <c r="P390" s="65" t="s">
        <v>1778</v>
      </c>
      <c r="Q390" t="s">
        <v>1783</v>
      </c>
      <c r="R390">
        <v>1</v>
      </c>
      <c r="S390">
        <v>-100</v>
      </c>
      <c r="T390">
        <v>1</v>
      </c>
      <c r="U390">
        <v>-100</v>
      </c>
    </row>
    <row r="391" spans="16:21" x14ac:dyDescent="0.25">
      <c r="P391" s="65" t="s">
        <v>7356</v>
      </c>
      <c r="Q391" t="s">
        <v>7358</v>
      </c>
      <c r="R391">
        <v>1</v>
      </c>
      <c r="S391">
        <v>-100</v>
      </c>
      <c r="T391">
        <v>1</v>
      </c>
      <c r="U391">
        <v>-100</v>
      </c>
    </row>
    <row r="392" spans="16:21" x14ac:dyDescent="0.25">
      <c r="P392" s="65" t="s">
        <v>2124</v>
      </c>
      <c r="Q392" t="s">
        <v>2131</v>
      </c>
      <c r="R392">
        <v>1</v>
      </c>
      <c r="S392">
        <v>-100</v>
      </c>
      <c r="T392">
        <v>1</v>
      </c>
      <c r="U392">
        <v>-100</v>
      </c>
    </row>
    <row r="393" spans="16:21" x14ac:dyDescent="0.25">
      <c r="P393" s="65" t="s">
        <v>1785</v>
      </c>
      <c r="Q393" t="s">
        <v>1790</v>
      </c>
      <c r="R393">
        <v>1</v>
      </c>
      <c r="S393">
        <v>-100</v>
      </c>
      <c r="T393">
        <v>1</v>
      </c>
      <c r="U393">
        <v>-100</v>
      </c>
    </row>
    <row r="394" spans="16:21" x14ac:dyDescent="0.25">
      <c r="P394" s="65" t="s">
        <v>5189</v>
      </c>
      <c r="Q394" t="s">
        <v>5193</v>
      </c>
      <c r="R394">
        <v>1</v>
      </c>
      <c r="S394">
        <v>-100</v>
      </c>
      <c r="T394">
        <v>1</v>
      </c>
      <c r="U394">
        <v>-100</v>
      </c>
    </row>
    <row r="395" spans="16:21" x14ac:dyDescent="0.25">
      <c r="P395" s="65" t="s">
        <v>5141</v>
      </c>
      <c r="Q395" t="s">
        <v>5144</v>
      </c>
      <c r="R395">
        <v>1</v>
      </c>
      <c r="S395">
        <v>-100</v>
      </c>
      <c r="T395">
        <v>1</v>
      </c>
      <c r="U395">
        <v>-100</v>
      </c>
    </row>
    <row r="396" spans="16:21" x14ac:dyDescent="0.25">
      <c r="P396" s="65" t="s">
        <v>5208</v>
      </c>
      <c r="Q396" t="s">
        <v>5211</v>
      </c>
      <c r="R396">
        <v>1</v>
      </c>
      <c r="S396">
        <v>-100</v>
      </c>
      <c r="T396">
        <v>1</v>
      </c>
      <c r="U396">
        <v>-100</v>
      </c>
    </row>
    <row r="397" spans="16:21" x14ac:dyDescent="0.25">
      <c r="P397" s="65" t="s">
        <v>6172</v>
      </c>
      <c r="Q397" t="s">
        <v>6176</v>
      </c>
      <c r="R397">
        <v>1</v>
      </c>
      <c r="S397">
        <v>-100</v>
      </c>
      <c r="T397">
        <v>1</v>
      </c>
      <c r="U397">
        <v>-100</v>
      </c>
    </row>
    <row r="398" spans="16:21" x14ac:dyDescent="0.25">
      <c r="P398" s="65" t="s">
        <v>4586</v>
      </c>
      <c r="Q398" t="s">
        <v>4588</v>
      </c>
      <c r="R398">
        <v>1</v>
      </c>
      <c r="S398">
        <v>-100</v>
      </c>
      <c r="T398">
        <v>1</v>
      </c>
      <c r="U398">
        <v>-100</v>
      </c>
    </row>
    <row r="399" spans="16:21" x14ac:dyDescent="0.25">
      <c r="P399" s="65" t="s">
        <v>9486</v>
      </c>
      <c r="Q399" t="s">
        <v>9487</v>
      </c>
      <c r="R399">
        <v>1</v>
      </c>
      <c r="S399">
        <v>-100</v>
      </c>
      <c r="T399">
        <v>1</v>
      </c>
      <c r="U399">
        <v>-100</v>
      </c>
    </row>
    <row r="400" spans="16:21" x14ac:dyDescent="0.25">
      <c r="P400" s="65" t="s">
        <v>6147</v>
      </c>
      <c r="Q400" t="s">
        <v>6149</v>
      </c>
      <c r="R400">
        <v>1</v>
      </c>
      <c r="S400">
        <v>-100</v>
      </c>
      <c r="T400">
        <v>1</v>
      </c>
      <c r="U400">
        <v>-100</v>
      </c>
    </row>
    <row r="401" spans="16:21" x14ac:dyDescent="0.25">
      <c r="P401" s="65" t="s">
        <v>4292</v>
      </c>
      <c r="Q401" t="s">
        <v>4297</v>
      </c>
      <c r="R401">
        <v>1</v>
      </c>
      <c r="S401">
        <v>-100</v>
      </c>
      <c r="T401">
        <v>1</v>
      </c>
      <c r="U401">
        <v>-100</v>
      </c>
    </row>
    <row r="402" spans="16:21" x14ac:dyDescent="0.25">
      <c r="P402" s="65" t="s">
        <v>1594</v>
      </c>
      <c r="Q402" t="s">
        <v>1601</v>
      </c>
      <c r="R402">
        <v>1</v>
      </c>
      <c r="S402">
        <v>-100</v>
      </c>
      <c r="T402">
        <v>1</v>
      </c>
      <c r="U402">
        <v>-100</v>
      </c>
    </row>
    <row r="403" spans="16:21" x14ac:dyDescent="0.25">
      <c r="P403" s="65" t="s">
        <v>6242</v>
      </c>
      <c r="Q403" t="s">
        <v>6246</v>
      </c>
      <c r="R403">
        <v>1</v>
      </c>
      <c r="S403">
        <v>-100</v>
      </c>
      <c r="T403">
        <v>1</v>
      </c>
      <c r="U403">
        <v>-100</v>
      </c>
    </row>
    <row r="404" spans="16:21" x14ac:dyDescent="0.25">
      <c r="P404" s="65" t="s">
        <v>3067</v>
      </c>
      <c r="Q404" t="s">
        <v>3071</v>
      </c>
      <c r="R404">
        <v>1</v>
      </c>
      <c r="S404">
        <v>-100</v>
      </c>
      <c r="T404">
        <v>1</v>
      </c>
      <c r="U404">
        <v>-100</v>
      </c>
    </row>
    <row r="405" spans="16:21" x14ac:dyDescent="0.25">
      <c r="P405" s="65" t="s">
        <v>3965</v>
      </c>
      <c r="Q405" t="s">
        <v>3967</v>
      </c>
      <c r="R405">
        <v>1</v>
      </c>
      <c r="S405">
        <v>-100</v>
      </c>
      <c r="T405">
        <v>1</v>
      </c>
      <c r="U405">
        <v>-100</v>
      </c>
    </row>
    <row r="406" spans="16:21" x14ac:dyDescent="0.25">
      <c r="P406" s="65" t="s">
        <v>5543</v>
      </c>
      <c r="Q406" t="s">
        <v>5546</v>
      </c>
      <c r="R406">
        <v>1</v>
      </c>
      <c r="S406">
        <v>-100</v>
      </c>
      <c r="T406">
        <v>1</v>
      </c>
      <c r="U406">
        <v>-100</v>
      </c>
    </row>
    <row r="407" spans="16:21" x14ac:dyDescent="0.25">
      <c r="P407" s="65" t="s">
        <v>6661</v>
      </c>
      <c r="Q407" t="s">
        <v>6663</v>
      </c>
      <c r="R407">
        <v>1</v>
      </c>
      <c r="S407">
        <v>-100</v>
      </c>
      <c r="T407">
        <v>1</v>
      </c>
      <c r="U407">
        <v>-100</v>
      </c>
    </row>
    <row r="408" spans="16:21" x14ac:dyDescent="0.25">
      <c r="P408" s="65" t="s">
        <v>7241</v>
      </c>
      <c r="Q408" t="s">
        <v>7244</v>
      </c>
      <c r="R408">
        <v>1</v>
      </c>
      <c r="S408">
        <v>-100</v>
      </c>
      <c r="T408">
        <v>1</v>
      </c>
      <c r="U408">
        <v>-100</v>
      </c>
    </row>
    <row r="409" spans="16:21" x14ac:dyDescent="0.25">
      <c r="P409" s="65" t="s">
        <v>4371</v>
      </c>
      <c r="Q409" t="s">
        <v>4373</v>
      </c>
      <c r="R409">
        <v>1</v>
      </c>
      <c r="S409">
        <v>-100</v>
      </c>
      <c r="T409">
        <v>1</v>
      </c>
      <c r="U409">
        <v>-100</v>
      </c>
    </row>
    <row r="410" spans="16:21" x14ac:dyDescent="0.25">
      <c r="P410" s="65" t="s">
        <v>5236</v>
      </c>
      <c r="Q410" t="s">
        <v>5241</v>
      </c>
    </row>
    <row r="411" spans="16:21" x14ac:dyDescent="0.25">
      <c r="P411" s="65" t="s">
        <v>4416</v>
      </c>
      <c r="Q411" t="s">
        <v>4419</v>
      </c>
    </row>
    <row r="412" spans="16:21" x14ac:dyDescent="0.25">
      <c r="P412" s="65" t="s">
        <v>4159</v>
      </c>
      <c r="Q412" t="s">
        <v>4168</v>
      </c>
    </row>
    <row r="413" spans="16:21" x14ac:dyDescent="0.25">
      <c r="P413" s="65" t="s">
        <v>3094</v>
      </c>
      <c r="Q413" t="s">
        <v>3097</v>
      </c>
    </row>
    <row r="414" spans="16:21" x14ac:dyDescent="0.25">
      <c r="P414" s="65" t="s">
        <v>9842</v>
      </c>
      <c r="Q414" t="s">
        <v>9843</v>
      </c>
    </row>
    <row r="415" spans="16:21" x14ac:dyDescent="0.25">
      <c r="P415" s="65" t="s">
        <v>5349</v>
      </c>
      <c r="Q415" t="s">
        <v>5353</v>
      </c>
    </row>
    <row r="416" spans="16:21" x14ac:dyDescent="0.25">
      <c r="P416" s="65" t="s">
        <v>4737</v>
      </c>
      <c r="Q416" t="s">
        <v>4740</v>
      </c>
    </row>
    <row r="417" spans="16:17" x14ac:dyDescent="0.25">
      <c r="P417" s="65" t="s">
        <v>10715</v>
      </c>
      <c r="Q417" t="s">
        <v>10716</v>
      </c>
    </row>
    <row r="418" spans="16:17" x14ac:dyDescent="0.25">
      <c r="P418" s="65" t="s">
        <v>9264</v>
      </c>
      <c r="Q418" t="s">
        <v>9265</v>
      </c>
    </row>
    <row r="419" spans="16:17" x14ac:dyDescent="0.25">
      <c r="P419" s="65" t="s">
        <v>5628</v>
      </c>
      <c r="Q419" t="s">
        <v>5630</v>
      </c>
    </row>
    <row r="420" spans="16:17" x14ac:dyDescent="0.25">
      <c r="P420" s="65" t="s">
        <v>9270</v>
      </c>
      <c r="Q420" t="s">
        <v>9271</v>
      </c>
    </row>
    <row r="421" spans="16:17" x14ac:dyDescent="0.25">
      <c r="P421" s="65" t="s">
        <v>7517</v>
      </c>
      <c r="Q421" t="s">
        <v>7521</v>
      </c>
    </row>
    <row r="422" spans="16:17" x14ac:dyDescent="0.25">
      <c r="P422" s="65" t="s">
        <v>4595</v>
      </c>
      <c r="Q422" t="s">
        <v>4602</v>
      </c>
    </row>
    <row r="423" spans="16:17" x14ac:dyDescent="0.25">
      <c r="P423" s="65" t="s">
        <v>6555</v>
      </c>
      <c r="Q423" t="s">
        <v>6557</v>
      </c>
    </row>
    <row r="424" spans="16:17" x14ac:dyDescent="0.25">
      <c r="P424" s="65" t="s">
        <v>8174</v>
      </c>
      <c r="Q424" t="s">
        <v>8175</v>
      </c>
    </row>
    <row r="425" spans="16:17" x14ac:dyDescent="0.25">
      <c r="P425" s="65" t="s">
        <v>9260</v>
      </c>
      <c r="Q425" t="s">
        <v>9261</v>
      </c>
    </row>
    <row r="426" spans="16:17" x14ac:dyDescent="0.25">
      <c r="P426" s="65" t="s">
        <v>2718</v>
      </c>
      <c r="Q426" t="s">
        <v>2721</v>
      </c>
    </row>
    <row r="427" spans="16:17" x14ac:dyDescent="0.25">
      <c r="P427" s="65" t="s">
        <v>6819</v>
      </c>
      <c r="Q427" t="s">
        <v>6822</v>
      </c>
    </row>
    <row r="428" spans="16:17" x14ac:dyDescent="0.25">
      <c r="P428" s="65" t="s">
        <v>10470</v>
      </c>
      <c r="Q428" t="s">
        <v>10471</v>
      </c>
    </row>
    <row r="429" spans="16:17" x14ac:dyDescent="0.25">
      <c r="P429" s="65" t="s">
        <v>3947</v>
      </c>
      <c r="Q429" t="s">
        <v>3951</v>
      </c>
    </row>
    <row r="430" spans="16:17" x14ac:dyDescent="0.25">
      <c r="P430" s="65" t="s">
        <v>8761</v>
      </c>
      <c r="Q430" t="s">
        <v>8762</v>
      </c>
    </row>
    <row r="431" spans="16:17" x14ac:dyDescent="0.25">
      <c r="P431" s="65" t="s">
        <v>2743</v>
      </c>
      <c r="Q431" t="s">
        <v>2746</v>
      </c>
    </row>
    <row r="432" spans="16:17" x14ac:dyDescent="0.25">
      <c r="P432" s="65" t="s">
        <v>6597</v>
      </c>
      <c r="Q432" t="s">
        <v>6599</v>
      </c>
    </row>
    <row r="433" spans="16:17" x14ac:dyDescent="0.25">
      <c r="P433" s="65" t="s">
        <v>8421</v>
      </c>
      <c r="Q433" t="s">
        <v>8422</v>
      </c>
    </row>
    <row r="434" spans="16:17" x14ac:dyDescent="0.25">
      <c r="P434" s="65" t="s">
        <v>2189</v>
      </c>
      <c r="Q434" t="s">
        <v>2192</v>
      </c>
    </row>
    <row r="435" spans="16:17" x14ac:dyDescent="0.25">
      <c r="P435" s="65" t="s">
        <v>5442</v>
      </c>
      <c r="Q435" t="s">
        <v>5445</v>
      </c>
    </row>
    <row r="436" spans="16:17" x14ac:dyDescent="0.25">
      <c r="P436" s="65" t="s">
        <v>1920</v>
      </c>
      <c r="Q436" t="s">
        <v>1923</v>
      </c>
    </row>
    <row r="437" spans="16:17" x14ac:dyDescent="0.25">
      <c r="P437" s="65" t="s">
        <v>6728</v>
      </c>
      <c r="Q437" t="s">
        <v>6731</v>
      </c>
    </row>
    <row r="438" spans="16:17" x14ac:dyDescent="0.25">
      <c r="P438" s="65" t="s">
        <v>6079</v>
      </c>
      <c r="Q438" t="s">
        <v>6083</v>
      </c>
    </row>
    <row r="439" spans="16:17" x14ac:dyDescent="0.25">
      <c r="P439" s="65" t="s">
        <v>1941</v>
      </c>
      <c r="Q439" t="s">
        <v>1943</v>
      </c>
    </row>
    <row r="440" spans="16:17" x14ac:dyDescent="0.25">
      <c r="P440" s="65" t="s">
        <v>4921</v>
      </c>
      <c r="Q440" t="s">
        <v>4924</v>
      </c>
    </row>
    <row r="441" spans="16:17" x14ac:dyDescent="0.25">
      <c r="P441" s="65" t="s">
        <v>3282</v>
      </c>
      <c r="Q441" t="s">
        <v>3285</v>
      </c>
    </row>
    <row r="442" spans="16:17" x14ac:dyDescent="0.25">
      <c r="P442" s="65" t="s">
        <v>5989</v>
      </c>
      <c r="Q442" t="s">
        <v>5992</v>
      </c>
    </row>
    <row r="443" spans="16:17" x14ac:dyDescent="0.25">
      <c r="P443" s="65" t="s">
        <v>9717</v>
      </c>
      <c r="Q443" t="s">
        <v>9718</v>
      </c>
    </row>
    <row r="444" spans="16:17" x14ac:dyDescent="0.25">
      <c r="P444" s="65" t="s">
        <v>7487</v>
      </c>
      <c r="Q444" t="s">
        <v>7488</v>
      </c>
    </row>
    <row r="445" spans="16:17" x14ac:dyDescent="0.25">
      <c r="P445" s="65" t="s">
        <v>3417</v>
      </c>
      <c r="Q445" t="s">
        <v>3420</v>
      </c>
    </row>
    <row r="446" spans="16:17" x14ac:dyDescent="0.25">
      <c r="P446" s="65" t="s">
        <v>6062</v>
      </c>
      <c r="Q446" t="s">
        <v>6065</v>
      </c>
    </row>
    <row r="447" spans="16:17" x14ac:dyDescent="0.25">
      <c r="P447" s="65" t="s">
        <v>1895</v>
      </c>
      <c r="Q447" t="s">
        <v>1903</v>
      </c>
    </row>
    <row r="448" spans="16:17" x14ac:dyDescent="0.25">
      <c r="P448" s="65" t="s">
        <v>7903</v>
      </c>
      <c r="Q448" t="s">
        <v>7905</v>
      </c>
    </row>
    <row r="449" spans="16:17" x14ac:dyDescent="0.25">
      <c r="P449" s="65" t="s">
        <v>3025</v>
      </c>
      <c r="Q449" t="s">
        <v>3030</v>
      </c>
    </row>
    <row r="450" spans="16:17" x14ac:dyDescent="0.25">
      <c r="P450" s="65" t="s">
        <v>4121</v>
      </c>
      <c r="Q450" t="s">
        <v>4124</v>
      </c>
    </row>
    <row r="451" spans="16:17" x14ac:dyDescent="0.25">
      <c r="P451" s="65" t="s">
        <v>3514</v>
      </c>
      <c r="Q451" t="s">
        <v>3518</v>
      </c>
    </row>
    <row r="452" spans="16:17" x14ac:dyDescent="0.25">
      <c r="P452" s="65" t="s">
        <v>6807</v>
      </c>
      <c r="Q452" t="s">
        <v>6809</v>
      </c>
    </row>
    <row r="453" spans="16:17" x14ac:dyDescent="0.25">
      <c r="P453" s="65" t="s">
        <v>3335</v>
      </c>
      <c r="Q453" t="s">
        <v>3340</v>
      </c>
    </row>
    <row r="454" spans="16:17" x14ac:dyDescent="0.25">
      <c r="P454" s="65" t="s">
        <v>10275</v>
      </c>
      <c r="Q454" t="s">
        <v>10276</v>
      </c>
    </row>
    <row r="455" spans="16:17" x14ac:dyDescent="0.25">
      <c r="P455" s="65" t="s">
        <v>7283</v>
      </c>
      <c r="Q455" t="s">
        <v>7285</v>
      </c>
    </row>
    <row r="456" spans="16:17" x14ac:dyDescent="0.25">
      <c r="P456" s="65" t="s">
        <v>3996</v>
      </c>
      <c r="Q456" t="s">
        <v>4000</v>
      </c>
    </row>
    <row r="457" spans="16:17" x14ac:dyDescent="0.25">
      <c r="P457" s="65" t="s">
        <v>2147</v>
      </c>
      <c r="Q457" t="s">
        <v>2154</v>
      </c>
    </row>
    <row r="458" spans="16:17" x14ac:dyDescent="0.25">
      <c r="P458" s="65" t="s">
        <v>5270</v>
      </c>
      <c r="Q458" t="s">
        <v>5274</v>
      </c>
    </row>
    <row r="459" spans="16:17" x14ac:dyDescent="0.25">
      <c r="P459" s="65" t="s">
        <v>10687</v>
      </c>
      <c r="Q459" t="s">
        <v>10688</v>
      </c>
    </row>
    <row r="460" spans="16:17" x14ac:dyDescent="0.25">
      <c r="P460" s="65" t="s">
        <v>9117</v>
      </c>
      <c r="Q460" t="s">
        <v>9118</v>
      </c>
    </row>
    <row r="461" spans="16:17" x14ac:dyDescent="0.25">
      <c r="P461" s="65" t="s">
        <v>5378</v>
      </c>
      <c r="Q461" t="s">
        <v>5381</v>
      </c>
    </row>
    <row r="462" spans="16:17" x14ac:dyDescent="0.25">
      <c r="P462" s="65" t="s">
        <v>7510</v>
      </c>
      <c r="Q462" t="s">
        <v>7514</v>
      </c>
    </row>
    <row r="463" spans="16:17" x14ac:dyDescent="0.25">
      <c r="P463" s="65" t="s">
        <v>4281</v>
      </c>
      <c r="Q463" t="s">
        <v>4284</v>
      </c>
    </row>
    <row r="464" spans="16:17" x14ac:dyDescent="0.25">
      <c r="P464" s="65" t="s">
        <v>7955</v>
      </c>
      <c r="Q464" t="s">
        <v>7957</v>
      </c>
    </row>
    <row r="465" spans="16:17" x14ac:dyDescent="0.25">
      <c r="P465" s="65" t="s">
        <v>5159</v>
      </c>
      <c r="Q465" t="s">
        <v>5164</v>
      </c>
    </row>
    <row r="466" spans="16:17" x14ac:dyDescent="0.25">
      <c r="P466" s="65" t="s">
        <v>3927</v>
      </c>
      <c r="Q466" t="s">
        <v>3931</v>
      </c>
    </row>
    <row r="467" spans="16:17" x14ac:dyDescent="0.25">
      <c r="P467" s="65" t="s">
        <v>10478</v>
      </c>
      <c r="Q467" t="s">
        <v>10479</v>
      </c>
    </row>
    <row r="468" spans="16:17" x14ac:dyDescent="0.25">
      <c r="P468" s="65" t="s">
        <v>6550</v>
      </c>
      <c r="Q468" t="s">
        <v>6553</v>
      </c>
    </row>
    <row r="469" spans="16:17" x14ac:dyDescent="0.25">
      <c r="P469" s="65" t="s">
        <v>9738</v>
      </c>
      <c r="Q469" t="s">
        <v>9739</v>
      </c>
    </row>
    <row r="470" spans="16:17" x14ac:dyDescent="0.25">
      <c r="P470" s="65" t="s">
        <v>3080</v>
      </c>
      <c r="Q470" t="s">
        <v>3082</v>
      </c>
    </row>
    <row r="471" spans="16:17" x14ac:dyDescent="0.25">
      <c r="P471" s="65" t="s">
        <v>4983</v>
      </c>
      <c r="Q471" t="s">
        <v>4986</v>
      </c>
    </row>
    <row r="472" spans="16:17" x14ac:dyDescent="0.25">
      <c r="P472" s="65" t="s">
        <v>3530</v>
      </c>
      <c r="Q472" t="s">
        <v>3532</v>
      </c>
    </row>
    <row r="473" spans="16:17" x14ac:dyDescent="0.25">
      <c r="P473" s="65" t="s">
        <v>7472</v>
      </c>
      <c r="Q473" t="s">
        <v>7474</v>
      </c>
    </row>
    <row r="474" spans="16:17" x14ac:dyDescent="0.25">
      <c r="P474" s="65" t="s">
        <v>4625</v>
      </c>
      <c r="Q474" t="s">
        <v>4628</v>
      </c>
    </row>
    <row r="475" spans="16:17" x14ac:dyDescent="0.25">
      <c r="P475" s="65" t="s">
        <v>6032</v>
      </c>
      <c r="Q475" t="s">
        <v>6036</v>
      </c>
    </row>
    <row r="476" spans="16:17" x14ac:dyDescent="0.25">
      <c r="P476" s="65" t="s">
        <v>1436</v>
      </c>
      <c r="Q476" t="s">
        <v>1445</v>
      </c>
    </row>
    <row r="477" spans="16:17" x14ac:dyDescent="0.25">
      <c r="P477" s="65" t="s">
        <v>4558</v>
      </c>
      <c r="Q477" t="s">
        <v>4559</v>
      </c>
    </row>
    <row r="478" spans="16:17" x14ac:dyDescent="0.25">
      <c r="P478" s="65" t="s">
        <v>3766</v>
      </c>
      <c r="Q478" t="s">
        <v>3769</v>
      </c>
    </row>
    <row r="479" spans="16:17" x14ac:dyDescent="0.25">
      <c r="P479" s="65" t="s">
        <v>6887</v>
      </c>
      <c r="Q479" t="s">
        <v>6889</v>
      </c>
    </row>
    <row r="480" spans="16:17" x14ac:dyDescent="0.25">
      <c r="P480" s="65" t="s">
        <v>2653</v>
      </c>
      <c r="Q480" t="s">
        <v>2657</v>
      </c>
    </row>
    <row r="481" spans="16:17" x14ac:dyDescent="0.25">
      <c r="P481" s="65" t="s">
        <v>6113</v>
      </c>
      <c r="Q481" t="s">
        <v>6116</v>
      </c>
    </row>
    <row r="482" spans="16:17" x14ac:dyDescent="0.25">
      <c r="P482" s="65" t="s">
        <v>7539</v>
      </c>
      <c r="Q482" t="s">
        <v>7543</v>
      </c>
    </row>
    <row r="483" spans="16:17" x14ac:dyDescent="0.25">
      <c r="P483" s="65" t="s">
        <v>10143</v>
      </c>
      <c r="Q483" t="s">
        <v>10144</v>
      </c>
    </row>
    <row r="484" spans="16:17" x14ac:dyDescent="0.25">
      <c r="P484" s="65" t="s">
        <v>3330</v>
      </c>
      <c r="Q484" t="s">
        <v>3332</v>
      </c>
    </row>
    <row r="485" spans="16:17" x14ac:dyDescent="0.25">
      <c r="P485" s="65" t="s">
        <v>6666</v>
      </c>
      <c r="Q485" t="s">
        <v>6670</v>
      </c>
    </row>
    <row r="486" spans="16:17" x14ac:dyDescent="0.25">
      <c r="P486" s="65" t="s">
        <v>5362</v>
      </c>
      <c r="Q486" t="s">
        <v>5365</v>
      </c>
    </row>
    <row r="487" spans="16:17" x14ac:dyDescent="0.25">
      <c r="P487" s="65" t="s">
        <v>1424</v>
      </c>
      <c r="Q487" t="s">
        <v>1434</v>
      </c>
    </row>
    <row r="488" spans="16:17" x14ac:dyDescent="0.25">
      <c r="P488" s="65" t="s">
        <v>9698</v>
      </c>
      <c r="Q488" t="s">
        <v>9699</v>
      </c>
    </row>
    <row r="489" spans="16:17" x14ac:dyDescent="0.25">
      <c r="P489" s="65" t="s">
        <v>7501</v>
      </c>
      <c r="Q489" t="s">
        <v>7505</v>
      </c>
    </row>
    <row r="490" spans="16:17" x14ac:dyDescent="0.25">
      <c r="P490" s="65" t="s">
        <v>3351</v>
      </c>
      <c r="Q490" t="s">
        <v>3359</v>
      </c>
    </row>
    <row r="491" spans="16:17" x14ac:dyDescent="0.25">
      <c r="P491" s="65" t="s">
        <v>2880</v>
      </c>
      <c r="Q491" t="s">
        <v>2884</v>
      </c>
    </row>
    <row r="492" spans="16:17" x14ac:dyDescent="0.25">
      <c r="P492" s="65" t="s">
        <v>7614</v>
      </c>
      <c r="Q492" t="s">
        <v>7616</v>
      </c>
    </row>
    <row r="493" spans="16:17" x14ac:dyDescent="0.25">
      <c r="P493" s="65" t="s">
        <v>10426</v>
      </c>
      <c r="Q493" t="s">
        <v>10427</v>
      </c>
    </row>
    <row r="494" spans="16:17" x14ac:dyDescent="0.25">
      <c r="P494" s="65" t="s">
        <v>3127</v>
      </c>
      <c r="Q494" t="s">
        <v>3133</v>
      </c>
    </row>
    <row r="495" spans="16:17" x14ac:dyDescent="0.25">
      <c r="P495" s="65" t="s">
        <v>10580</v>
      </c>
      <c r="Q495" t="s">
        <v>10581</v>
      </c>
    </row>
    <row r="496" spans="16:17" x14ac:dyDescent="0.25">
      <c r="P496" s="65" t="s">
        <v>8053</v>
      </c>
      <c r="Q496" t="s">
        <v>8054</v>
      </c>
    </row>
    <row r="497" spans="16:17" x14ac:dyDescent="0.25">
      <c r="P497" s="65" t="s">
        <v>8963</v>
      </c>
      <c r="Q497" t="s">
        <v>8964</v>
      </c>
    </row>
    <row r="498" spans="16:17" x14ac:dyDescent="0.25">
      <c r="P498" s="65" t="s">
        <v>5282</v>
      </c>
      <c r="Q498" t="s">
        <v>5285</v>
      </c>
    </row>
    <row r="499" spans="16:17" x14ac:dyDescent="0.25">
      <c r="P499" s="65" t="s">
        <v>1614</v>
      </c>
      <c r="Q499" t="s">
        <v>1622</v>
      </c>
    </row>
    <row r="500" spans="16:17" x14ac:dyDescent="0.25">
      <c r="P500" s="65" t="s">
        <v>7973</v>
      </c>
      <c r="Q500" t="s">
        <v>7976</v>
      </c>
    </row>
    <row r="501" spans="16:17" x14ac:dyDescent="0.25">
      <c r="P501" s="65" t="s">
        <v>2194</v>
      </c>
      <c r="Q501" t="s">
        <v>2197</v>
      </c>
    </row>
    <row r="502" spans="16:17" x14ac:dyDescent="0.25">
      <c r="P502" s="65" t="s">
        <v>6185</v>
      </c>
      <c r="Q502" t="s">
        <v>6187</v>
      </c>
    </row>
    <row r="503" spans="16:17" x14ac:dyDescent="0.25">
      <c r="P503" s="65" t="s">
        <v>2905</v>
      </c>
      <c r="Q503" t="s">
        <v>2908</v>
      </c>
    </row>
    <row r="504" spans="16:17" x14ac:dyDescent="0.25">
      <c r="P504" s="65" t="s">
        <v>6354</v>
      </c>
      <c r="Q504" t="s">
        <v>6358</v>
      </c>
    </row>
    <row r="505" spans="16:17" x14ac:dyDescent="0.25">
      <c r="P505" s="65" t="s">
        <v>6122</v>
      </c>
      <c r="Q505" t="s">
        <v>6124</v>
      </c>
    </row>
    <row r="506" spans="16:17" x14ac:dyDescent="0.25">
      <c r="P506" s="65" t="s">
        <v>6843</v>
      </c>
      <c r="Q506" t="s">
        <v>6844</v>
      </c>
    </row>
    <row r="507" spans="16:17" x14ac:dyDescent="0.25">
      <c r="P507" s="65" t="s">
        <v>9897</v>
      </c>
      <c r="Q507" t="s">
        <v>9898</v>
      </c>
    </row>
    <row r="508" spans="16:17" x14ac:dyDescent="0.25">
      <c r="P508" s="65" t="s">
        <v>4400</v>
      </c>
      <c r="Q508" t="s">
        <v>4403</v>
      </c>
    </row>
    <row r="509" spans="16:17" x14ac:dyDescent="0.25">
      <c r="P509" s="65" t="s">
        <v>4097</v>
      </c>
      <c r="Q509" t="s">
        <v>4101</v>
      </c>
    </row>
    <row r="510" spans="16:17" x14ac:dyDescent="0.25">
      <c r="P510" s="65" t="s">
        <v>5489</v>
      </c>
      <c r="Q510" t="s">
        <v>5491</v>
      </c>
    </row>
    <row r="511" spans="16:17" x14ac:dyDescent="0.25">
      <c r="P511" s="65" t="s">
        <v>3934</v>
      </c>
      <c r="Q511" t="s">
        <v>3936</v>
      </c>
    </row>
    <row r="512" spans="16:17" x14ac:dyDescent="0.25">
      <c r="P512" s="65" t="s">
        <v>3953</v>
      </c>
      <c r="Q512" t="s">
        <v>3956</v>
      </c>
    </row>
    <row r="513" spans="16:17" x14ac:dyDescent="0.25">
      <c r="P513" s="65" t="s">
        <v>1772</v>
      </c>
      <c r="Q513" t="s">
        <v>1776</v>
      </c>
    </row>
    <row r="514" spans="16:17" x14ac:dyDescent="0.25">
      <c r="P514" s="65" t="s">
        <v>10068</v>
      </c>
      <c r="Q514" t="s">
        <v>10069</v>
      </c>
    </row>
    <row r="515" spans="16:17" x14ac:dyDescent="0.25">
      <c r="P515" s="65" t="s">
        <v>7233</v>
      </c>
      <c r="Q515" t="s">
        <v>7235</v>
      </c>
    </row>
    <row r="516" spans="16:17" x14ac:dyDescent="0.25">
      <c r="P516" s="65" t="s">
        <v>7934</v>
      </c>
      <c r="Q516" t="s">
        <v>7936</v>
      </c>
    </row>
    <row r="517" spans="16:17" x14ac:dyDescent="0.25">
      <c r="P517" s="65" t="s">
        <v>2982</v>
      </c>
      <c r="Q517" t="s">
        <v>2986</v>
      </c>
    </row>
    <row r="518" spans="16:17" x14ac:dyDescent="0.25">
      <c r="P518" s="65" t="s">
        <v>5396</v>
      </c>
      <c r="Q518" t="s">
        <v>5399</v>
      </c>
    </row>
    <row r="519" spans="16:17" x14ac:dyDescent="0.25">
      <c r="P519" s="65" t="s">
        <v>6627</v>
      </c>
      <c r="Q519" t="s">
        <v>6631</v>
      </c>
    </row>
    <row r="520" spans="16:17" x14ac:dyDescent="0.25">
      <c r="P520" s="65" t="s">
        <v>5635</v>
      </c>
      <c r="Q520" t="s">
        <v>5637</v>
      </c>
    </row>
    <row r="521" spans="16:17" x14ac:dyDescent="0.25">
      <c r="P521" s="65" t="s">
        <v>7712</v>
      </c>
      <c r="Q521" t="s">
        <v>7714</v>
      </c>
    </row>
    <row r="522" spans="16:17" x14ac:dyDescent="0.25">
      <c r="P522" s="65" t="s">
        <v>2840</v>
      </c>
      <c r="Q522" t="s">
        <v>2844</v>
      </c>
    </row>
    <row r="523" spans="16:17" x14ac:dyDescent="0.25">
      <c r="P523" s="65" t="s">
        <v>3496</v>
      </c>
      <c r="Q523" t="s">
        <v>3500</v>
      </c>
    </row>
    <row r="524" spans="16:17" x14ac:dyDescent="0.25">
      <c r="P524" s="65" t="s">
        <v>5644</v>
      </c>
      <c r="Q524" t="s">
        <v>5647</v>
      </c>
    </row>
    <row r="525" spans="16:17" x14ac:dyDescent="0.25">
      <c r="P525" s="65" t="s">
        <v>7445</v>
      </c>
      <c r="Q525" t="s">
        <v>7447</v>
      </c>
    </row>
    <row r="526" spans="16:17" x14ac:dyDescent="0.25">
      <c r="P526" s="65" t="s">
        <v>4475</v>
      </c>
      <c r="Q526" t="s">
        <v>4481</v>
      </c>
    </row>
    <row r="527" spans="16:17" x14ac:dyDescent="0.25">
      <c r="P527" s="65" t="s">
        <v>9630</v>
      </c>
      <c r="Q527" t="s">
        <v>9631</v>
      </c>
    </row>
    <row r="528" spans="16:17" x14ac:dyDescent="0.25">
      <c r="P528" s="65" t="s">
        <v>6513</v>
      </c>
      <c r="Q528" t="s">
        <v>6516</v>
      </c>
    </row>
    <row r="529" spans="16:17" x14ac:dyDescent="0.25">
      <c r="P529" s="65" t="s">
        <v>6463</v>
      </c>
      <c r="Q529" t="s">
        <v>6464</v>
      </c>
    </row>
    <row r="530" spans="16:17" x14ac:dyDescent="0.25">
      <c r="P530" s="65" t="s">
        <v>6501</v>
      </c>
      <c r="Q530" t="s">
        <v>6503</v>
      </c>
    </row>
    <row r="531" spans="16:17" x14ac:dyDescent="0.25">
      <c r="P531" s="65" t="s">
        <v>3700</v>
      </c>
      <c r="Q531" t="s">
        <v>3703</v>
      </c>
    </row>
    <row r="532" spans="16:17" x14ac:dyDescent="0.25">
      <c r="P532" s="65" t="s">
        <v>5327</v>
      </c>
      <c r="Q532" t="s">
        <v>5330</v>
      </c>
    </row>
    <row r="533" spans="16:17" x14ac:dyDescent="0.25">
      <c r="P533" s="65" t="s">
        <v>4520</v>
      </c>
      <c r="Q533" t="s">
        <v>4523</v>
      </c>
    </row>
    <row r="534" spans="16:17" x14ac:dyDescent="0.25">
      <c r="P534" s="65" t="s">
        <v>5367</v>
      </c>
      <c r="Q534" t="s">
        <v>5369</v>
      </c>
    </row>
    <row r="535" spans="16:17" x14ac:dyDescent="0.25">
      <c r="P535" s="65" t="s">
        <v>5231</v>
      </c>
      <c r="Q535" t="s">
        <v>5234</v>
      </c>
    </row>
    <row r="536" spans="16:17" x14ac:dyDescent="0.25">
      <c r="P536" s="65" t="s">
        <v>3298</v>
      </c>
      <c r="Q536" t="s">
        <v>3301</v>
      </c>
    </row>
    <row r="537" spans="16:17" x14ac:dyDescent="0.25">
      <c r="P537" s="65" t="s">
        <v>5332</v>
      </c>
      <c r="Q537" t="s">
        <v>5334</v>
      </c>
    </row>
    <row r="538" spans="16:17" x14ac:dyDescent="0.25">
      <c r="P538" s="65" t="s">
        <v>7576</v>
      </c>
      <c r="Q538" t="s">
        <v>7579</v>
      </c>
    </row>
    <row r="539" spans="16:17" x14ac:dyDescent="0.25">
      <c r="P539" s="65" t="s">
        <v>2828</v>
      </c>
      <c r="Q539" t="s">
        <v>2831</v>
      </c>
    </row>
    <row r="540" spans="16:17" x14ac:dyDescent="0.25">
      <c r="P540" s="65" t="s">
        <v>6430</v>
      </c>
      <c r="Q540" t="s">
        <v>6431</v>
      </c>
    </row>
    <row r="541" spans="16:17" x14ac:dyDescent="0.25">
      <c r="P541" s="65" t="s">
        <v>9965</v>
      </c>
      <c r="Q541" t="s">
        <v>9966</v>
      </c>
    </row>
    <row r="542" spans="16:17" x14ac:dyDescent="0.25">
      <c r="P542" s="65" t="s">
        <v>4211</v>
      </c>
      <c r="Q542" t="s">
        <v>4214</v>
      </c>
    </row>
    <row r="543" spans="16:17" x14ac:dyDescent="0.25">
      <c r="P543" s="65" t="s">
        <v>5655</v>
      </c>
      <c r="Q543" t="s">
        <v>5658</v>
      </c>
    </row>
    <row r="544" spans="16:17" x14ac:dyDescent="0.25">
      <c r="P544" s="65" t="s">
        <v>9747</v>
      </c>
      <c r="Q544" t="s">
        <v>9748</v>
      </c>
    </row>
    <row r="545" spans="16:17" x14ac:dyDescent="0.25">
      <c r="P545" s="65" t="s">
        <v>4314</v>
      </c>
      <c r="Q545" t="s">
        <v>4317</v>
      </c>
    </row>
    <row r="546" spans="16:17" x14ac:dyDescent="0.25">
      <c r="P546" s="65" t="s">
        <v>2445</v>
      </c>
      <c r="Q546" t="s">
        <v>2449</v>
      </c>
    </row>
    <row r="547" spans="16:17" x14ac:dyDescent="0.25">
      <c r="P547" s="65" t="s">
        <v>6872</v>
      </c>
      <c r="Q547" t="s">
        <v>6874</v>
      </c>
    </row>
    <row r="548" spans="16:17" x14ac:dyDescent="0.25">
      <c r="P548" s="65" t="s">
        <v>7293</v>
      </c>
      <c r="Q548" t="s">
        <v>7295</v>
      </c>
    </row>
    <row r="549" spans="16:17" x14ac:dyDescent="0.25">
      <c r="P549" s="65" t="s">
        <v>8505</v>
      </c>
      <c r="Q549" t="s">
        <v>8506</v>
      </c>
    </row>
    <row r="550" spans="16:17" x14ac:dyDescent="0.25">
      <c r="P550" s="65" t="s">
        <v>4772</v>
      </c>
      <c r="Q550" t="s">
        <v>4777</v>
      </c>
    </row>
    <row r="551" spans="16:17" x14ac:dyDescent="0.25">
      <c r="P551" s="65" t="s">
        <v>6046</v>
      </c>
      <c r="Q551" t="s">
        <v>6049</v>
      </c>
    </row>
    <row r="552" spans="16:17" x14ac:dyDescent="0.25">
      <c r="P552" s="65" t="s">
        <v>8932</v>
      </c>
      <c r="Q552" t="s">
        <v>8933</v>
      </c>
    </row>
    <row r="553" spans="16:17" x14ac:dyDescent="0.25">
      <c r="P553" s="65" t="s">
        <v>2237</v>
      </c>
      <c r="Q553" t="s">
        <v>2246</v>
      </c>
    </row>
    <row r="554" spans="16:17" x14ac:dyDescent="0.25">
      <c r="P554" s="65" t="s">
        <v>7237</v>
      </c>
      <c r="Q554" t="s">
        <v>7239</v>
      </c>
    </row>
    <row r="555" spans="16:17" x14ac:dyDescent="0.25">
      <c r="P555" s="65" t="s">
        <v>4989</v>
      </c>
      <c r="Q555" t="s">
        <v>4994</v>
      </c>
    </row>
    <row r="556" spans="16:17" x14ac:dyDescent="0.25">
      <c r="P556" s="65" t="s">
        <v>6474</v>
      </c>
      <c r="Q556" t="s">
        <v>6476</v>
      </c>
    </row>
    <row r="557" spans="16:17" x14ac:dyDescent="0.25">
      <c r="P557" s="65" t="s">
        <v>1654</v>
      </c>
      <c r="Q557" t="s">
        <v>1661</v>
      </c>
    </row>
    <row r="558" spans="16:17" x14ac:dyDescent="0.25">
      <c r="P558" s="65" t="s">
        <v>9156</v>
      </c>
      <c r="Q558" t="s">
        <v>9157</v>
      </c>
    </row>
    <row r="559" spans="16:17" x14ac:dyDescent="0.25">
      <c r="P559" s="65" t="s">
        <v>7568</v>
      </c>
      <c r="Q559" t="s">
        <v>7570</v>
      </c>
    </row>
    <row r="560" spans="16:17" x14ac:dyDescent="0.25">
      <c r="P560" s="65" t="s">
        <v>7924</v>
      </c>
      <c r="Q560" t="s">
        <v>7926</v>
      </c>
    </row>
    <row r="561" spans="16:17" x14ac:dyDescent="0.25">
      <c r="P561" s="65" t="s">
        <v>5649</v>
      </c>
      <c r="Q561" t="s">
        <v>5652</v>
      </c>
    </row>
    <row r="562" spans="16:17" x14ac:dyDescent="0.25">
      <c r="P562" s="65" t="s">
        <v>5486</v>
      </c>
      <c r="Q562" t="s">
        <v>5487</v>
      </c>
    </row>
    <row r="563" spans="16:17" x14ac:dyDescent="0.25">
      <c r="P563" s="65" t="s">
        <v>2785</v>
      </c>
      <c r="Q563" t="s">
        <v>2795</v>
      </c>
    </row>
    <row r="564" spans="16:17" x14ac:dyDescent="0.25">
      <c r="P564" s="65" t="s">
        <v>7429</v>
      </c>
      <c r="Q564" t="s">
        <v>7431</v>
      </c>
    </row>
    <row r="565" spans="16:17" x14ac:dyDescent="0.25">
      <c r="P565" s="65" t="s">
        <v>9233</v>
      </c>
      <c r="Q565" t="s">
        <v>9234</v>
      </c>
    </row>
    <row r="566" spans="16:17" x14ac:dyDescent="0.25">
      <c r="P566" s="65" t="s">
        <v>6920</v>
      </c>
      <c r="Q566" t="s">
        <v>6925</v>
      </c>
    </row>
    <row r="567" spans="16:17" x14ac:dyDescent="0.25">
      <c r="P567" s="65" t="s">
        <v>6613</v>
      </c>
      <c r="Q567" t="s">
        <v>6617</v>
      </c>
    </row>
    <row r="568" spans="16:17" x14ac:dyDescent="0.25">
      <c r="P568" s="65" t="s">
        <v>7796</v>
      </c>
      <c r="Q568" t="s">
        <v>7798</v>
      </c>
    </row>
    <row r="569" spans="16:17" x14ac:dyDescent="0.25">
      <c r="P569" s="65" t="s">
        <v>6209</v>
      </c>
      <c r="Q569" t="s">
        <v>6212</v>
      </c>
    </row>
    <row r="570" spans="16:17" x14ac:dyDescent="0.25">
      <c r="P570" s="65" t="s">
        <v>7915</v>
      </c>
      <c r="Q570" t="s">
        <v>7918</v>
      </c>
    </row>
    <row r="571" spans="16:17" x14ac:dyDescent="0.25">
      <c r="P571" s="65" t="s">
        <v>5602</v>
      </c>
      <c r="Q571" t="s">
        <v>5604</v>
      </c>
    </row>
    <row r="572" spans="16:17" x14ac:dyDescent="0.25">
      <c r="P572" s="65" t="s">
        <v>7419</v>
      </c>
      <c r="Q572" t="s">
        <v>7422</v>
      </c>
    </row>
    <row r="573" spans="16:17" x14ac:dyDescent="0.25">
      <c r="P573" s="65" t="s">
        <v>9930</v>
      </c>
      <c r="Q573" t="s">
        <v>9931</v>
      </c>
    </row>
    <row r="574" spans="16:17" x14ac:dyDescent="0.25">
      <c r="P574" s="65" t="s">
        <v>1545</v>
      </c>
      <c r="Q574" t="s">
        <v>1556</v>
      </c>
    </row>
    <row r="575" spans="16:17" x14ac:dyDescent="0.25">
      <c r="P575" s="65" t="s">
        <v>9997</v>
      </c>
      <c r="Q575" t="s">
        <v>9998</v>
      </c>
    </row>
    <row r="576" spans="16:17" x14ac:dyDescent="0.25">
      <c r="P576" s="65" t="s">
        <v>7572</v>
      </c>
      <c r="Q576" t="s">
        <v>7574</v>
      </c>
    </row>
    <row r="577" spans="16:17" x14ac:dyDescent="0.25">
      <c r="P577" s="65" t="s">
        <v>6892</v>
      </c>
      <c r="Q577" t="s">
        <v>6895</v>
      </c>
    </row>
    <row r="578" spans="16:17" x14ac:dyDescent="0.25">
      <c r="P578" s="65" t="s">
        <v>8519</v>
      </c>
      <c r="Q578" t="s">
        <v>8520</v>
      </c>
    </row>
    <row r="579" spans="16:17" x14ac:dyDescent="0.25">
      <c r="P579" s="65" t="s">
        <v>3691</v>
      </c>
      <c r="Q579" t="s">
        <v>3693</v>
      </c>
    </row>
    <row r="580" spans="16:17" x14ac:dyDescent="0.25">
      <c r="P580" s="65" t="s">
        <v>5300</v>
      </c>
      <c r="Q580" t="s">
        <v>5302</v>
      </c>
    </row>
    <row r="581" spans="16:17" x14ac:dyDescent="0.25">
      <c r="P581" s="65" t="s">
        <v>4079</v>
      </c>
      <c r="Q581" t="s">
        <v>4083</v>
      </c>
    </row>
    <row r="582" spans="16:17" x14ac:dyDescent="0.25">
      <c r="P582" s="65" t="s">
        <v>7825</v>
      </c>
      <c r="Q582" t="s">
        <v>7827</v>
      </c>
    </row>
    <row r="583" spans="16:17" x14ac:dyDescent="0.25">
      <c r="P583" s="65" t="s">
        <v>4706</v>
      </c>
      <c r="Q583" t="s">
        <v>4709</v>
      </c>
    </row>
    <row r="584" spans="16:17" x14ac:dyDescent="0.25">
      <c r="P584" s="65" t="s">
        <v>6361</v>
      </c>
      <c r="Q584" t="s">
        <v>6365</v>
      </c>
    </row>
    <row r="585" spans="16:17" x14ac:dyDescent="0.25">
      <c r="P585" s="65" t="s">
        <v>6381</v>
      </c>
      <c r="Q585" t="s">
        <v>6383</v>
      </c>
    </row>
    <row r="586" spans="16:17" x14ac:dyDescent="0.25">
      <c r="P586" s="65" t="s">
        <v>7679</v>
      </c>
      <c r="Q586" t="s">
        <v>7682</v>
      </c>
    </row>
    <row r="587" spans="16:17" x14ac:dyDescent="0.25">
      <c r="P587" s="65" t="s">
        <v>5034</v>
      </c>
      <c r="Q587" t="s">
        <v>5037</v>
      </c>
    </row>
    <row r="588" spans="16:17" x14ac:dyDescent="0.25">
      <c r="P588" s="65" t="s">
        <v>5177</v>
      </c>
      <c r="Q588" t="s">
        <v>5180</v>
      </c>
    </row>
    <row r="589" spans="16:17" x14ac:dyDescent="0.25">
      <c r="P589" s="65" t="s">
        <v>8509</v>
      </c>
      <c r="Q589" t="s">
        <v>8510</v>
      </c>
    </row>
    <row r="590" spans="16:17" x14ac:dyDescent="0.25">
      <c r="P590" s="65" t="s">
        <v>10709</v>
      </c>
      <c r="Q590" t="s">
        <v>10710</v>
      </c>
    </row>
    <row r="591" spans="16:17" x14ac:dyDescent="0.25">
      <c r="P591" s="65" t="s">
        <v>8847</v>
      </c>
      <c r="Q591" t="s">
        <v>8848</v>
      </c>
    </row>
    <row r="592" spans="16:17" x14ac:dyDescent="0.25">
      <c r="P592" s="65" t="s">
        <v>5150</v>
      </c>
      <c r="Q592" t="s">
        <v>5151</v>
      </c>
    </row>
    <row r="593" spans="16:17" x14ac:dyDescent="0.25">
      <c r="P593" s="65" t="s">
        <v>7684</v>
      </c>
      <c r="Q593" t="s">
        <v>7687</v>
      </c>
    </row>
    <row r="594" spans="16:17" x14ac:dyDescent="0.25">
      <c r="P594" s="65" t="s">
        <v>9475</v>
      </c>
      <c r="Q594" t="s">
        <v>9476</v>
      </c>
    </row>
    <row r="595" spans="16:17" x14ac:dyDescent="0.25">
      <c r="P595" s="65" t="s">
        <v>5406</v>
      </c>
      <c r="Q595" t="s">
        <v>5410</v>
      </c>
    </row>
    <row r="596" spans="16:17" x14ac:dyDescent="0.25">
      <c r="P596" s="65" t="s">
        <v>2407</v>
      </c>
      <c r="Q596" t="s">
        <v>2414</v>
      </c>
    </row>
    <row r="597" spans="16:17" x14ac:dyDescent="0.25">
      <c r="P597" s="65" t="s">
        <v>6416</v>
      </c>
      <c r="Q597" t="s">
        <v>6418</v>
      </c>
    </row>
    <row r="598" spans="16:17" x14ac:dyDescent="0.25">
      <c r="P598" s="65" t="s">
        <v>8081</v>
      </c>
      <c r="Q598" t="s">
        <v>8082</v>
      </c>
    </row>
    <row r="599" spans="16:17" x14ac:dyDescent="0.25">
      <c r="P599" s="65" t="s">
        <v>4456</v>
      </c>
      <c r="Q599" t="s">
        <v>4458</v>
      </c>
    </row>
    <row r="600" spans="16:17" x14ac:dyDescent="0.25">
      <c r="P600" s="65" t="s">
        <v>8944</v>
      </c>
      <c r="Q600" t="s">
        <v>8945</v>
      </c>
    </row>
    <row r="601" spans="16:17" x14ac:dyDescent="0.25">
      <c r="P601" s="65" t="s">
        <v>7272</v>
      </c>
      <c r="Q601" t="s">
        <v>7276</v>
      </c>
    </row>
    <row r="602" spans="16:17" x14ac:dyDescent="0.25">
      <c r="P602" s="65" t="s">
        <v>5437</v>
      </c>
      <c r="Q602" t="s">
        <v>5439</v>
      </c>
    </row>
    <row r="603" spans="16:17" x14ac:dyDescent="0.25">
      <c r="P603" s="65" t="s">
        <v>10057</v>
      </c>
      <c r="Q603" t="s">
        <v>10058</v>
      </c>
    </row>
    <row r="604" spans="16:17" x14ac:dyDescent="0.25">
      <c r="P604" s="65" t="s">
        <v>6420</v>
      </c>
      <c r="Q604" t="s">
        <v>6422</v>
      </c>
    </row>
    <row r="605" spans="16:17" x14ac:dyDescent="0.25">
      <c r="P605" s="65" t="s">
        <v>4090</v>
      </c>
      <c r="Q605" t="s">
        <v>4094</v>
      </c>
    </row>
    <row r="606" spans="16:17" x14ac:dyDescent="0.25">
      <c r="P606" s="65" t="s">
        <v>5782</v>
      </c>
      <c r="Q606" t="s">
        <v>5785</v>
      </c>
    </row>
    <row r="607" spans="16:17" x14ac:dyDescent="0.25">
      <c r="P607" s="65" t="s">
        <v>6007</v>
      </c>
      <c r="Q607" t="s">
        <v>6009</v>
      </c>
    </row>
    <row r="608" spans="16:17" x14ac:dyDescent="0.25">
      <c r="P608" s="65" t="s">
        <v>1858</v>
      </c>
      <c r="Q608" t="s">
        <v>1863</v>
      </c>
    </row>
    <row r="609" spans="16:17" x14ac:dyDescent="0.25">
      <c r="P609" s="65" t="s">
        <v>5466</v>
      </c>
      <c r="Q609" t="s">
        <v>5470</v>
      </c>
    </row>
    <row r="610" spans="16:17" x14ac:dyDescent="0.25">
      <c r="P610" s="65" t="s">
        <v>8684</v>
      </c>
      <c r="Q610" t="s">
        <v>8685</v>
      </c>
    </row>
    <row r="611" spans="16:17" x14ac:dyDescent="0.25">
      <c r="P611" s="65" t="s">
        <v>4126</v>
      </c>
      <c r="Q611" t="s">
        <v>4129</v>
      </c>
    </row>
    <row r="612" spans="16:17" x14ac:dyDescent="0.25">
      <c r="P612" s="65" t="s">
        <v>3666</v>
      </c>
      <c r="Q612" t="s">
        <v>3669</v>
      </c>
    </row>
    <row r="613" spans="16:17" x14ac:dyDescent="0.25">
      <c r="P613" s="65" t="s">
        <v>10620</v>
      </c>
      <c r="Q613" t="s">
        <v>10621</v>
      </c>
    </row>
    <row r="614" spans="16:17" x14ac:dyDescent="0.25">
      <c r="P614" s="65" t="s">
        <v>7581</v>
      </c>
      <c r="Q614" t="s">
        <v>7582</v>
      </c>
    </row>
    <row r="615" spans="16:17" x14ac:dyDescent="0.25">
      <c r="P615" s="65" t="s">
        <v>9912</v>
      </c>
      <c r="Q615" t="s">
        <v>9913</v>
      </c>
    </row>
    <row r="616" spans="16:17" x14ac:dyDescent="0.25">
      <c r="P616" s="65" t="s">
        <v>7216</v>
      </c>
      <c r="Q616" t="s">
        <v>7219</v>
      </c>
    </row>
    <row r="617" spans="16:17" x14ac:dyDescent="0.25">
      <c r="P617" s="65" t="s">
        <v>1814</v>
      </c>
      <c r="Q617" t="s">
        <v>1823</v>
      </c>
    </row>
    <row r="618" spans="16:17" x14ac:dyDescent="0.25">
      <c r="P618" s="65" t="s">
        <v>7496</v>
      </c>
      <c r="Q618" t="s">
        <v>7498</v>
      </c>
    </row>
    <row r="619" spans="16:17" x14ac:dyDescent="0.25">
      <c r="P619" s="65" t="s">
        <v>4619</v>
      </c>
      <c r="Q619" t="s">
        <v>4622</v>
      </c>
    </row>
    <row r="620" spans="16:17" x14ac:dyDescent="0.25">
      <c r="P620" s="65" t="s">
        <v>8166</v>
      </c>
      <c r="Q620" t="s">
        <v>8167</v>
      </c>
    </row>
    <row r="621" spans="16:17" x14ac:dyDescent="0.25">
      <c r="P621" s="65" t="s">
        <v>7265</v>
      </c>
      <c r="Q621" t="s">
        <v>7269</v>
      </c>
    </row>
    <row r="622" spans="16:17" x14ac:dyDescent="0.25">
      <c r="P622" s="65" t="s">
        <v>7750</v>
      </c>
      <c r="Q622" t="s">
        <v>7754</v>
      </c>
    </row>
    <row r="623" spans="16:17" x14ac:dyDescent="0.25">
      <c r="P623" s="65" t="s">
        <v>10668</v>
      </c>
      <c r="Q623" t="s">
        <v>10669</v>
      </c>
    </row>
    <row r="624" spans="16:17" x14ac:dyDescent="0.25">
      <c r="P624" s="65" t="s">
        <v>8839</v>
      </c>
      <c r="Q624" t="s">
        <v>8840</v>
      </c>
    </row>
    <row r="625" spans="16:17" x14ac:dyDescent="0.25">
      <c r="P625" s="65" t="s">
        <v>1726</v>
      </c>
      <c r="Q625" t="s">
        <v>1729</v>
      </c>
    </row>
    <row r="626" spans="16:17" x14ac:dyDescent="0.25">
      <c r="P626" s="65" t="s">
        <v>4590</v>
      </c>
      <c r="Q626" t="s">
        <v>4593</v>
      </c>
    </row>
    <row r="627" spans="16:17" x14ac:dyDescent="0.25">
      <c r="P627" s="65" t="s">
        <v>5227</v>
      </c>
      <c r="Q627" t="s">
        <v>5229</v>
      </c>
    </row>
    <row r="628" spans="16:17" x14ac:dyDescent="0.25">
      <c r="P628" s="65" t="s">
        <v>7433</v>
      </c>
      <c r="Q628" t="s">
        <v>7435</v>
      </c>
    </row>
    <row r="629" spans="16:17" x14ac:dyDescent="0.25">
      <c r="P629" s="65" t="s">
        <v>8537</v>
      </c>
      <c r="Q629" t="s">
        <v>8538</v>
      </c>
    </row>
    <row r="630" spans="16:17" x14ac:dyDescent="0.25">
      <c r="P630" s="65" t="s">
        <v>5063</v>
      </c>
      <c r="Q630" t="s">
        <v>5065</v>
      </c>
    </row>
    <row r="631" spans="16:17" x14ac:dyDescent="0.25">
      <c r="P631" s="65" t="s">
        <v>7829</v>
      </c>
      <c r="Q631" t="s">
        <v>7831</v>
      </c>
    </row>
    <row r="632" spans="16:17" x14ac:dyDescent="0.25">
      <c r="P632" s="65" t="s">
        <v>4389</v>
      </c>
      <c r="Q632" t="s">
        <v>4391</v>
      </c>
    </row>
    <row r="633" spans="16:17" x14ac:dyDescent="0.25">
      <c r="P633" s="65" t="s">
        <v>7323</v>
      </c>
      <c r="Q633" t="s">
        <v>7327</v>
      </c>
    </row>
    <row r="634" spans="16:17" x14ac:dyDescent="0.25">
      <c r="P634" s="65" t="s">
        <v>2678</v>
      </c>
      <c r="Q634" t="s">
        <v>2685</v>
      </c>
    </row>
    <row r="635" spans="16:17" x14ac:dyDescent="0.25">
      <c r="P635" s="65" t="s">
        <v>3486</v>
      </c>
      <c r="Q635" t="s">
        <v>3487</v>
      </c>
    </row>
    <row r="636" spans="16:17" x14ac:dyDescent="0.25">
      <c r="P636" s="65" t="s">
        <v>3433</v>
      </c>
      <c r="Q636" t="s">
        <v>3436</v>
      </c>
    </row>
    <row r="637" spans="16:17" x14ac:dyDescent="0.25">
      <c r="P637" s="65" t="s">
        <v>5816</v>
      </c>
      <c r="Q637" t="s">
        <v>5818</v>
      </c>
    </row>
    <row r="638" spans="16:17" x14ac:dyDescent="0.25">
      <c r="P638" s="65" t="s">
        <v>2587</v>
      </c>
      <c r="Q638" t="s">
        <v>2589</v>
      </c>
    </row>
    <row r="639" spans="16:17" x14ac:dyDescent="0.25">
      <c r="P639" s="65" t="s">
        <v>1886</v>
      </c>
      <c r="Q639" t="s">
        <v>1893</v>
      </c>
    </row>
    <row r="640" spans="16:17" x14ac:dyDescent="0.25">
      <c r="P640" s="65" t="s">
        <v>7948</v>
      </c>
      <c r="Q640" t="s">
        <v>7951</v>
      </c>
    </row>
    <row r="641" spans="16:17" x14ac:dyDescent="0.25">
      <c r="P641" s="65" t="s">
        <v>5928</v>
      </c>
      <c r="Q641" t="s">
        <v>5931</v>
      </c>
    </row>
    <row r="642" spans="16:17" x14ac:dyDescent="0.25">
      <c r="P642" s="65" t="s">
        <v>6672</v>
      </c>
      <c r="Q642" t="s">
        <v>6674</v>
      </c>
    </row>
    <row r="643" spans="16:17" x14ac:dyDescent="0.25">
      <c r="P643" s="65" t="s">
        <v>2177</v>
      </c>
      <c r="Q643" t="s">
        <v>2187</v>
      </c>
    </row>
    <row r="644" spans="16:17" x14ac:dyDescent="0.25">
      <c r="P644" s="65" t="s">
        <v>4728</v>
      </c>
      <c r="Q644" t="s">
        <v>4730</v>
      </c>
    </row>
    <row r="645" spans="16:17" x14ac:dyDescent="0.25">
      <c r="P645" s="65" t="s">
        <v>1911</v>
      </c>
      <c r="Q645" t="s">
        <v>1918</v>
      </c>
    </row>
    <row r="646" spans="16:17" x14ac:dyDescent="0.25">
      <c r="P646" s="65" t="s">
        <v>8356</v>
      </c>
      <c r="Q646" t="s">
        <v>8357</v>
      </c>
    </row>
    <row r="647" spans="16:17" x14ac:dyDescent="0.25">
      <c r="P647" s="65" t="s">
        <v>6295</v>
      </c>
      <c r="Q647" t="s">
        <v>6297</v>
      </c>
    </row>
    <row r="648" spans="16:17" x14ac:dyDescent="0.25">
      <c r="P648" s="65" t="s">
        <v>7350</v>
      </c>
      <c r="Q648" t="s">
        <v>7354</v>
      </c>
    </row>
    <row r="649" spans="16:17" x14ac:dyDescent="0.25">
      <c r="P649" s="65" t="s">
        <v>3859</v>
      </c>
      <c r="Q649" t="s">
        <v>3863</v>
      </c>
    </row>
    <row r="650" spans="16:17" x14ac:dyDescent="0.25">
      <c r="P650" s="65" t="s">
        <v>10163</v>
      </c>
      <c r="Q650" t="s">
        <v>10164</v>
      </c>
    </row>
    <row r="651" spans="16:17" x14ac:dyDescent="0.25">
      <c r="P651" s="65" t="s">
        <v>9766</v>
      </c>
      <c r="Q651" t="s">
        <v>9767</v>
      </c>
    </row>
    <row r="652" spans="16:17" x14ac:dyDescent="0.25">
      <c r="P652" s="65" t="s">
        <v>2212</v>
      </c>
      <c r="Q652" t="s">
        <v>2219</v>
      </c>
    </row>
    <row r="653" spans="16:17" x14ac:dyDescent="0.25">
      <c r="P653" s="65" t="s">
        <v>4975</v>
      </c>
      <c r="Q653" t="s">
        <v>4981</v>
      </c>
    </row>
    <row r="654" spans="16:17" x14ac:dyDescent="0.25">
      <c r="P654" s="65" t="s">
        <v>5750</v>
      </c>
      <c r="Q654" t="s">
        <v>5755</v>
      </c>
    </row>
    <row r="655" spans="16:17" x14ac:dyDescent="0.25">
      <c r="P655" s="65" t="s">
        <v>7938</v>
      </c>
      <c r="Q655" t="s">
        <v>7939</v>
      </c>
    </row>
    <row r="656" spans="16:17" x14ac:dyDescent="0.25">
      <c r="P656" s="65" t="s">
        <v>1792</v>
      </c>
      <c r="Q656" t="s">
        <v>1802</v>
      </c>
    </row>
    <row r="657" spans="16:17" x14ac:dyDescent="0.25">
      <c r="P657" s="65" t="s">
        <v>6718</v>
      </c>
      <c r="Q657" t="s">
        <v>6719</v>
      </c>
    </row>
    <row r="658" spans="16:17" x14ac:dyDescent="0.25">
      <c r="P658" s="65" t="s">
        <v>3490</v>
      </c>
      <c r="Q658" t="s">
        <v>3494</v>
      </c>
    </row>
    <row r="659" spans="16:17" x14ac:dyDescent="0.25">
      <c r="P659" s="65" t="s">
        <v>2564</v>
      </c>
      <c r="Q659" t="s">
        <v>2567</v>
      </c>
    </row>
    <row r="660" spans="16:17" x14ac:dyDescent="0.25">
      <c r="P660" s="65" t="s">
        <v>4684</v>
      </c>
      <c r="Q660" t="s">
        <v>4687</v>
      </c>
    </row>
    <row r="661" spans="16:17" x14ac:dyDescent="0.25">
      <c r="P661" s="65" t="s">
        <v>6905</v>
      </c>
      <c r="Q661" t="s">
        <v>6909</v>
      </c>
    </row>
    <row r="662" spans="16:17" x14ac:dyDescent="0.25">
      <c r="P662" s="65" t="s">
        <v>6142</v>
      </c>
      <c r="Q662" t="s">
        <v>6145</v>
      </c>
    </row>
    <row r="663" spans="16:17" x14ac:dyDescent="0.25">
      <c r="P663" s="65" t="s">
        <v>6179</v>
      </c>
      <c r="Q663" t="s">
        <v>6183</v>
      </c>
    </row>
    <row r="664" spans="16:17" x14ac:dyDescent="0.25">
      <c r="P664" s="65" t="s">
        <v>6457</v>
      </c>
      <c r="Q664" t="s">
        <v>6460</v>
      </c>
    </row>
    <row r="665" spans="16:17" x14ac:dyDescent="0.25">
      <c r="P665" s="65" t="s">
        <v>7631</v>
      </c>
      <c r="Q665" t="s">
        <v>7634</v>
      </c>
    </row>
    <row r="666" spans="16:17" x14ac:dyDescent="0.25">
      <c r="P666" s="65" t="s">
        <v>8584</v>
      </c>
      <c r="Q666" t="s">
        <v>8585</v>
      </c>
    </row>
    <row r="667" spans="16:17" x14ac:dyDescent="0.25">
      <c r="P667" s="65" t="s">
        <v>4256</v>
      </c>
      <c r="Q667" t="s">
        <v>4260</v>
      </c>
    </row>
    <row r="668" spans="16:17" x14ac:dyDescent="0.25">
      <c r="P668" s="65" t="s">
        <v>5974</v>
      </c>
      <c r="Q668" t="s">
        <v>5977</v>
      </c>
    </row>
    <row r="669" spans="16:17" x14ac:dyDescent="0.25">
      <c r="P669" s="65" t="s">
        <v>4104</v>
      </c>
      <c r="Q669" t="s">
        <v>4107</v>
      </c>
    </row>
    <row r="670" spans="16:17" x14ac:dyDescent="0.25">
      <c r="P670" s="65" t="s">
        <v>7657</v>
      </c>
      <c r="Q670" t="s">
        <v>7660</v>
      </c>
    </row>
    <row r="671" spans="16:17" x14ac:dyDescent="0.25">
      <c r="P671" s="65" t="s">
        <v>8859</v>
      </c>
      <c r="Q671" t="s">
        <v>8860</v>
      </c>
    </row>
    <row r="672" spans="16:17" x14ac:dyDescent="0.25">
      <c r="P672" s="65" t="s">
        <v>7530</v>
      </c>
      <c r="Q672" t="s">
        <v>7531</v>
      </c>
    </row>
    <row r="673" spans="16:17" x14ac:dyDescent="0.25">
      <c r="P673" s="65" t="s">
        <v>6375</v>
      </c>
      <c r="Q673" t="s">
        <v>6379</v>
      </c>
    </row>
    <row r="674" spans="16:17" x14ac:dyDescent="0.25">
      <c r="P674" s="65" t="s">
        <v>6189</v>
      </c>
      <c r="Q674" t="s">
        <v>6192</v>
      </c>
    </row>
    <row r="675" spans="16:17" x14ac:dyDescent="0.25">
      <c r="P675" s="65" t="s">
        <v>6397</v>
      </c>
      <c r="Q675" t="s">
        <v>6400</v>
      </c>
    </row>
    <row r="676" spans="16:17" x14ac:dyDescent="0.25">
      <c r="P676" s="65" t="s">
        <v>5968</v>
      </c>
      <c r="Q676" t="s">
        <v>5971</v>
      </c>
    </row>
    <row r="677" spans="16:17" x14ac:dyDescent="0.25">
      <c r="P677" s="65" t="s">
        <v>4357</v>
      </c>
      <c r="Q677" t="s">
        <v>4361</v>
      </c>
    </row>
    <row r="678" spans="16:17" x14ac:dyDescent="0.25">
      <c r="P678" s="65" t="s">
        <v>3008</v>
      </c>
      <c r="Q678" t="s">
        <v>3012</v>
      </c>
    </row>
    <row r="679" spans="16:17" x14ac:dyDescent="0.25">
      <c r="P679" s="65" t="s">
        <v>4759</v>
      </c>
      <c r="Q679" t="s">
        <v>4762</v>
      </c>
    </row>
    <row r="680" spans="16:17" x14ac:dyDescent="0.25">
      <c r="P680" s="65" t="s">
        <v>6289</v>
      </c>
      <c r="Q680" t="s">
        <v>6290</v>
      </c>
    </row>
    <row r="681" spans="16:17" x14ac:dyDescent="0.25">
      <c r="P681" s="65" t="s">
        <v>7694</v>
      </c>
      <c r="Q681" t="s">
        <v>7695</v>
      </c>
    </row>
    <row r="682" spans="16:17" x14ac:dyDescent="0.25">
      <c r="P682" s="65" t="s">
        <v>7793</v>
      </c>
      <c r="Q682" t="s">
        <v>7794</v>
      </c>
    </row>
    <row r="683" spans="16:17" x14ac:dyDescent="0.25">
      <c r="P683" s="65" t="s">
        <v>9532</v>
      </c>
      <c r="Q683" t="s">
        <v>9533</v>
      </c>
    </row>
    <row r="684" spans="16:17" x14ac:dyDescent="0.25">
      <c r="P684" s="65" t="s">
        <v>3889</v>
      </c>
      <c r="Q684" t="s">
        <v>3893</v>
      </c>
    </row>
    <row r="685" spans="16:17" x14ac:dyDescent="0.25">
      <c r="P685" s="65" t="s">
        <v>2818</v>
      </c>
      <c r="Q685" t="s">
        <v>2826</v>
      </c>
    </row>
    <row r="686" spans="16:17" x14ac:dyDescent="0.25">
      <c r="P686" s="65" t="s">
        <v>6571</v>
      </c>
      <c r="Q686" t="s">
        <v>6574</v>
      </c>
    </row>
    <row r="687" spans="16:17" x14ac:dyDescent="0.25">
      <c r="P687" s="65" t="s">
        <v>9810</v>
      </c>
      <c r="Q687" t="s">
        <v>9811</v>
      </c>
    </row>
    <row r="688" spans="16:17" x14ac:dyDescent="0.25">
      <c r="P688" s="65" t="s">
        <v>5531</v>
      </c>
      <c r="Q688" t="s">
        <v>5533</v>
      </c>
    </row>
    <row r="689" spans="16:17" x14ac:dyDescent="0.25">
      <c r="P689" s="65" t="s">
        <v>5074</v>
      </c>
      <c r="Q689" t="s">
        <v>5077</v>
      </c>
    </row>
    <row r="690" spans="16:17" x14ac:dyDescent="0.25">
      <c r="P690" s="65" t="s">
        <v>5124</v>
      </c>
      <c r="Q690" t="s">
        <v>5127</v>
      </c>
    </row>
    <row r="691" spans="16:17" x14ac:dyDescent="0.25">
      <c r="P691" s="65" t="s">
        <v>3740</v>
      </c>
      <c r="Q691" t="s">
        <v>3743</v>
      </c>
    </row>
    <row r="692" spans="16:17" x14ac:dyDescent="0.25">
      <c r="P692" s="65" t="s">
        <v>2988</v>
      </c>
      <c r="Q692" t="s">
        <v>2995</v>
      </c>
    </row>
    <row r="693" spans="16:17" x14ac:dyDescent="0.25">
      <c r="P693" s="65" t="s">
        <v>2436</v>
      </c>
      <c r="Q693" t="s">
        <v>2443</v>
      </c>
    </row>
    <row r="694" spans="16:17" x14ac:dyDescent="0.25">
      <c r="P694" s="65" t="s">
        <v>5295</v>
      </c>
      <c r="Q694" t="s">
        <v>5298</v>
      </c>
    </row>
    <row r="695" spans="16:17" x14ac:dyDescent="0.25">
      <c r="P695" s="65" t="s">
        <v>6876</v>
      </c>
      <c r="Q695" t="s">
        <v>6878</v>
      </c>
    </row>
    <row r="696" spans="16:17" x14ac:dyDescent="0.25">
      <c r="P696" s="65" t="s">
        <v>2317</v>
      </c>
      <c r="Q696" t="s">
        <v>2326</v>
      </c>
    </row>
    <row r="697" spans="16:17" x14ac:dyDescent="0.25">
      <c r="P697" s="65" t="s">
        <v>5573</v>
      </c>
      <c r="Q697" t="s">
        <v>5574</v>
      </c>
    </row>
    <row r="698" spans="16:17" x14ac:dyDescent="0.25">
      <c r="P698" s="65" t="s">
        <v>4747</v>
      </c>
      <c r="Q698" t="s">
        <v>4752</v>
      </c>
    </row>
    <row r="699" spans="16:17" x14ac:dyDescent="0.25">
      <c r="P699" s="65" t="s">
        <v>4049</v>
      </c>
      <c r="Q699" t="s">
        <v>4052</v>
      </c>
    </row>
    <row r="700" spans="16:17" x14ac:dyDescent="0.25">
      <c r="P700" s="65" t="s">
        <v>4286</v>
      </c>
      <c r="Q700" t="s">
        <v>4289</v>
      </c>
    </row>
    <row r="701" spans="16:17" x14ac:dyDescent="0.25">
      <c r="P701" s="65" t="s">
        <v>3555</v>
      </c>
      <c r="Q701" t="s">
        <v>3562</v>
      </c>
    </row>
    <row r="702" spans="16:17" x14ac:dyDescent="0.25">
      <c r="P702" s="65" t="s">
        <v>3085</v>
      </c>
      <c r="Q702" t="s">
        <v>3092</v>
      </c>
    </row>
    <row r="703" spans="16:17" x14ac:dyDescent="0.25">
      <c r="P703" s="65" t="s">
        <v>5134</v>
      </c>
      <c r="Q703" t="s">
        <v>5135</v>
      </c>
    </row>
    <row r="704" spans="16:17" x14ac:dyDescent="0.25">
      <c r="P704" s="65" t="s">
        <v>3627</v>
      </c>
      <c r="Q704" t="s">
        <v>3630</v>
      </c>
    </row>
    <row r="705" spans="16:17" x14ac:dyDescent="0.25">
      <c r="P705" s="65" t="s">
        <v>7899</v>
      </c>
      <c r="Q705" t="s">
        <v>7901</v>
      </c>
    </row>
    <row r="706" spans="16:17" x14ac:dyDescent="0.25">
      <c r="P706" s="65" t="s">
        <v>4451</v>
      </c>
      <c r="Q706" t="s">
        <v>4454</v>
      </c>
    </row>
    <row r="707" spans="16:17" x14ac:dyDescent="0.25">
      <c r="P707" s="65" t="s">
        <v>7718</v>
      </c>
      <c r="Q707" t="s">
        <v>7720</v>
      </c>
    </row>
    <row r="708" spans="16:17" x14ac:dyDescent="0.25">
      <c r="P708" s="65" t="s">
        <v>5119</v>
      </c>
      <c r="Q708" t="s">
        <v>5122</v>
      </c>
    </row>
    <row r="709" spans="16:17" x14ac:dyDescent="0.25">
      <c r="P709" s="65" t="s">
        <v>3684</v>
      </c>
      <c r="Q709" t="s">
        <v>3689</v>
      </c>
    </row>
    <row r="710" spans="16:17" x14ac:dyDescent="0.25">
      <c r="P710" s="65" t="s">
        <v>6262</v>
      </c>
      <c r="Q710" t="s">
        <v>6264</v>
      </c>
    </row>
    <row r="711" spans="16:17" x14ac:dyDescent="0.25">
      <c r="P711" s="65" t="s">
        <v>4110</v>
      </c>
      <c r="Q711" t="s">
        <v>4114</v>
      </c>
    </row>
    <row r="712" spans="16:17" x14ac:dyDescent="0.25">
      <c r="P712" s="65" t="s">
        <v>1477</v>
      </c>
      <c r="Q712" t="s">
        <v>1483</v>
      </c>
    </row>
    <row r="713" spans="16:17" x14ac:dyDescent="0.25">
      <c r="P713" s="65" t="s">
        <v>1368</v>
      </c>
      <c r="Q713" t="s">
        <v>1371</v>
      </c>
    </row>
    <row r="714" spans="16:17" x14ac:dyDescent="0.25">
      <c r="P714" s="65" t="s">
        <v>6166</v>
      </c>
      <c r="Q714" t="s">
        <v>6169</v>
      </c>
    </row>
    <row r="715" spans="16:17" x14ac:dyDescent="0.25">
      <c r="P715" s="65" t="s">
        <v>10038</v>
      </c>
      <c r="Q715" t="s">
        <v>10039</v>
      </c>
    </row>
    <row r="716" spans="16:17" x14ac:dyDescent="0.25">
      <c r="P716" s="65" t="s">
        <v>6828</v>
      </c>
      <c r="Q716" t="s">
        <v>6832</v>
      </c>
    </row>
    <row r="717" spans="16:17" x14ac:dyDescent="0.25">
      <c r="P717" s="65" t="s">
        <v>7414</v>
      </c>
      <c r="Q717" t="s">
        <v>7416</v>
      </c>
    </row>
    <row r="718" spans="16:17" x14ac:dyDescent="0.25">
      <c r="P718" s="65" t="s">
        <v>3642</v>
      </c>
      <c r="Q718" t="s">
        <v>3644</v>
      </c>
    </row>
    <row r="719" spans="16:17" x14ac:dyDescent="0.25">
      <c r="P719" s="65" t="s">
        <v>4821</v>
      </c>
      <c r="Q719" t="s">
        <v>4823</v>
      </c>
    </row>
    <row r="720" spans="16:17" x14ac:dyDescent="0.25">
      <c r="P720" s="65" t="s">
        <v>3726</v>
      </c>
      <c r="Q720" t="s">
        <v>3730</v>
      </c>
    </row>
    <row r="721" spans="16:17" x14ac:dyDescent="0.25">
      <c r="P721" s="65" t="s">
        <v>1989</v>
      </c>
      <c r="Q721" t="s">
        <v>2000</v>
      </c>
    </row>
    <row r="722" spans="16:17" x14ac:dyDescent="0.25">
      <c r="P722" s="65" t="s">
        <v>6444</v>
      </c>
      <c r="Q722" t="s">
        <v>6448</v>
      </c>
    </row>
    <row r="723" spans="16:17" x14ac:dyDescent="0.25">
      <c r="P723" s="65" t="s">
        <v>3502</v>
      </c>
      <c r="Q723" t="s">
        <v>3509</v>
      </c>
    </row>
    <row r="724" spans="16:17" x14ac:dyDescent="0.25">
      <c r="P724" s="65" t="s">
        <v>5963</v>
      </c>
      <c r="Q724" t="s">
        <v>5965</v>
      </c>
    </row>
    <row r="725" spans="16:17" x14ac:dyDescent="0.25">
      <c r="P725" s="65" t="s">
        <v>7908</v>
      </c>
      <c r="Q725" t="s">
        <v>7913</v>
      </c>
    </row>
    <row r="726" spans="16:17" x14ac:dyDescent="0.25">
      <c r="P726" s="65" t="s">
        <v>9418</v>
      </c>
      <c r="Q726" t="s">
        <v>9419</v>
      </c>
    </row>
    <row r="727" spans="16:17" x14ac:dyDescent="0.25">
      <c r="P727" s="65" t="s">
        <v>4539</v>
      </c>
      <c r="Q727" t="s">
        <v>4543</v>
      </c>
    </row>
    <row r="728" spans="16:17" x14ac:dyDescent="0.25">
      <c r="P728" s="65" t="s">
        <v>7387</v>
      </c>
      <c r="Q728" t="s">
        <v>7388</v>
      </c>
    </row>
    <row r="729" spans="16:17" x14ac:dyDescent="0.25">
      <c r="P729" s="65" t="s">
        <v>6594</v>
      </c>
      <c r="Q729" t="s">
        <v>6595</v>
      </c>
    </row>
    <row r="730" spans="16:17" x14ac:dyDescent="0.25">
      <c r="P730" s="65" t="s">
        <v>3368</v>
      </c>
      <c r="Q730" t="s">
        <v>3371</v>
      </c>
    </row>
    <row r="731" spans="16:17" x14ac:dyDescent="0.25">
      <c r="P731" s="65" t="s">
        <v>5087</v>
      </c>
      <c r="Q731" t="s">
        <v>5089</v>
      </c>
    </row>
    <row r="732" spans="16:17" x14ac:dyDescent="0.25">
      <c r="P732" s="65" t="s">
        <v>3108</v>
      </c>
      <c r="Q732" t="s">
        <v>3113</v>
      </c>
    </row>
    <row r="733" spans="16:17" x14ac:dyDescent="0.25">
      <c r="P733" s="65" t="s">
        <v>2200</v>
      </c>
      <c r="Q733" t="s">
        <v>2205</v>
      </c>
    </row>
    <row r="734" spans="16:17" x14ac:dyDescent="0.25">
      <c r="P734" s="65" t="s">
        <v>9837</v>
      </c>
      <c r="Q734" t="s">
        <v>9838</v>
      </c>
    </row>
    <row r="735" spans="16:17" x14ac:dyDescent="0.25">
      <c r="P735" s="65" t="s">
        <v>1706</v>
      </c>
      <c r="Q735" t="s">
        <v>1711</v>
      </c>
    </row>
    <row r="736" spans="16:17" x14ac:dyDescent="0.25">
      <c r="P736" s="65" t="s">
        <v>7312</v>
      </c>
      <c r="Q736" t="s">
        <v>7315</v>
      </c>
    </row>
    <row r="737" spans="16:17" x14ac:dyDescent="0.25">
      <c r="P737" s="65" t="s">
        <v>4498</v>
      </c>
      <c r="Q737" t="s">
        <v>4501</v>
      </c>
    </row>
    <row r="738" spans="16:17" x14ac:dyDescent="0.25">
      <c r="P738" s="65" t="s">
        <v>3706</v>
      </c>
      <c r="Q738" t="s">
        <v>3711</v>
      </c>
    </row>
    <row r="739" spans="16:17" x14ac:dyDescent="0.25">
      <c r="P739" s="65" t="s">
        <v>7960</v>
      </c>
      <c r="Q739" t="s">
        <v>7964</v>
      </c>
    </row>
    <row r="740" spans="16:17" x14ac:dyDescent="0.25">
      <c r="P740" s="65" t="s">
        <v>6937</v>
      </c>
      <c r="Q740" t="s">
        <v>6939</v>
      </c>
    </row>
    <row r="741" spans="16:17" x14ac:dyDescent="0.25">
      <c r="P741" s="65" t="s">
        <v>4546</v>
      </c>
      <c r="Q741" t="s">
        <v>4548</v>
      </c>
    </row>
    <row r="742" spans="16:17" x14ac:dyDescent="0.25">
      <c r="P742" s="65" t="s">
        <v>3959</v>
      </c>
      <c r="Q742" t="s">
        <v>3963</v>
      </c>
    </row>
    <row r="743" spans="16:17" x14ac:dyDescent="0.25">
      <c r="P743" s="65" t="s">
        <v>3162</v>
      </c>
      <c r="Q743" t="s">
        <v>3166</v>
      </c>
    </row>
    <row r="744" spans="16:17" x14ac:dyDescent="0.25">
      <c r="P744" s="65" t="s">
        <v>3878</v>
      </c>
      <c r="Q744" t="s">
        <v>3881</v>
      </c>
    </row>
    <row r="745" spans="16:17" x14ac:dyDescent="0.25">
      <c r="P745" s="65" t="s">
        <v>8876</v>
      </c>
      <c r="Q745" t="s">
        <v>8877</v>
      </c>
    </row>
    <row r="746" spans="16:17" x14ac:dyDescent="0.25">
      <c r="P746" s="65" t="s">
        <v>3190</v>
      </c>
      <c r="Q746" t="s">
        <v>3194</v>
      </c>
    </row>
    <row r="747" spans="16:17" x14ac:dyDescent="0.25">
      <c r="P747" s="65" t="s">
        <v>7278</v>
      </c>
      <c r="Q747" t="s">
        <v>7281</v>
      </c>
    </row>
    <row r="748" spans="16:17" x14ac:dyDescent="0.25">
      <c r="P748" s="65" t="s">
        <v>3853</v>
      </c>
      <c r="Q748" t="s">
        <v>3856</v>
      </c>
    </row>
    <row r="749" spans="16:17" x14ac:dyDescent="0.25">
      <c r="P749" s="65" t="s">
        <v>4192</v>
      </c>
      <c r="Q749" t="s">
        <v>4195</v>
      </c>
    </row>
    <row r="750" spans="16:17" x14ac:dyDescent="0.25">
      <c r="P750" s="65" t="s">
        <v>9021</v>
      </c>
      <c r="Q750" t="s">
        <v>9022</v>
      </c>
    </row>
    <row r="751" spans="16:17" x14ac:dyDescent="0.25">
      <c r="P751" s="65" t="s">
        <v>2631</v>
      </c>
      <c r="Q751" t="s">
        <v>2638</v>
      </c>
    </row>
    <row r="752" spans="16:17" x14ac:dyDescent="0.25">
      <c r="P752" s="65" t="s">
        <v>2133</v>
      </c>
      <c r="Q752" t="s">
        <v>2140</v>
      </c>
    </row>
    <row r="753" spans="16:17" x14ac:dyDescent="0.25">
      <c r="P753" s="65" t="s">
        <v>3771</v>
      </c>
      <c r="Q753" t="s">
        <v>3774</v>
      </c>
    </row>
    <row r="754" spans="16:17" x14ac:dyDescent="0.25">
      <c r="P754" s="65" t="s">
        <v>4375</v>
      </c>
      <c r="Q754" t="s">
        <v>4377</v>
      </c>
    </row>
    <row r="755" spans="16:17" x14ac:dyDescent="0.25">
      <c r="P755" s="65" t="s">
        <v>10232</v>
      </c>
      <c r="Q755" t="s">
        <v>10233</v>
      </c>
    </row>
    <row r="756" spans="16:17" x14ac:dyDescent="0.25">
      <c r="P756" s="65" t="s">
        <v>10534</v>
      </c>
      <c r="Q756" t="s">
        <v>10535</v>
      </c>
    </row>
    <row r="757" spans="16:17" x14ac:dyDescent="0.25">
      <c r="P757" s="65" t="s">
        <v>3122</v>
      </c>
      <c r="Q757" t="s">
        <v>3125</v>
      </c>
    </row>
    <row r="758" spans="16:17" x14ac:dyDescent="0.25">
      <c r="P758" s="65" t="s">
        <v>10530</v>
      </c>
      <c r="Q758" t="s">
        <v>10531</v>
      </c>
    </row>
    <row r="759" spans="16:17" x14ac:dyDescent="0.25">
      <c r="P759" s="65" t="s">
        <v>3633</v>
      </c>
      <c r="Q759" t="s">
        <v>3637</v>
      </c>
    </row>
    <row r="760" spans="16:17" x14ac:dyDescent="0.25">
      <c r="P760" s="65" t="s">
        <v>2591</v>
      </c>
      <c r="Q760" t="s">
        <v>2597</v>
      </c>
    </row>
    <row r="761" spans="16:17" x14ac:dyDescent="0.25">
      <c r="P761" s="65" t="s">
        <v>4364</v>
      </c>
      <c r="Q761" t="s">
        <v>4368</v>
      </c>
    </row>
    <row r="762" spans="16:17" x14ac:dyDescent="0.25">
      <c r="P762" s="65" t="s">
        <v>6769</v>
      </c>
      <c r="Q762" t="s">
        <v>6771</v>
      </c>
    </row>
    <row r="763" spans="16:17" x14ac:dyDescent="0.25">
      <c r="P763" s="65" t="s">
        <v>5807</v>
      </c>
      <c r="Q763" t="s">
        <v>5809</v>
      </c>
    </row>
    <row r="764" spans="16:17" x14ac:dyDescent="0.25">
      <c r="P764" s="65" t="s">
        <v>8364</v>
      </c>
      <c r="Q764" t="s">
        <v>8365</v>
      </c>
    </row>
    <row r="765" spans="16:17" x14ac:dyDescent="0.25">
      <c r="P765" s="65" t="s">
        <v>2497</v>
      </c>
      <c r="Q765" t="s">
        <v>2504</v>
      </c>
    </row>
    <row r="766" spans="16:17" x14ac:dyDescent="0.25">
      <c r="P766" s="65" t="s">
        <v>10650</v>
      </c>
      <c r="Q766" t="s">
        <v>10651</v>
      </c>
    </row>
    <row r="767" spans="16:17" x14ac:dyDescent="0.25">
      <c r="P767" s="65" t="s">
        <v>5288</v>
      </c>
      <c r="Q767" t="s">
        <v>5292</v>
      </c>
    </row>
    <row r="768" spans="16:17" x14ac:dyDescent="0.25">
      <c r="P768" s="65" t="s">
        <v>4883</v>
      </c>
      <c r="Q768" t="s">
        <v>4886</v>
      </c>
    </row>
    <row r="769" spans="16:17" x14ac:dyDescent="0.25">
      <c r="P769" s="65" t="s">
        <v>5244</v>
      </c>
      <c r="Q769" t="s">
        <v>5248</v>
      </c>
    </row>
    <row r="770" spans="16:17" x14ac:dyDescent="0.25">
      <c r="P770" s="65" t="s">
        <v>9691</v>
      </c>
      <c r="Q770" t="s">
        <v>9692</v>
      </c>
    </row>
    <row r="771" spans="16:17" x14ac:dyDescent="0.25">
      <c r="P771" s="65" t="s">
        <v>2078</v>
      </c>
      <c r="Q771" t="s">
        <v>2082</v>
      </c>
    </row>
    <row r="772" spans="16:17" x14ac:dyDescent="0.25">
      <c r="P772" s="65" t="s">
        <v>4217</v>
      </c>
      <c r="Q772" t="s">
        <v>4222</v>
      </c>
    </row>
    <row r="773" spans="16:17" x14ac:dyDescent="0.25">
      <c r="P773" s="65" t="s">
        <v>7344</v>
      </c>
      <c r="Q773" t="s">
        <v>7346</v>
      </c>
    </row>
    <row r="774" spans="16:17" x14ac:dyDescent="0.25">
      <c r="P774" s="65" t="s">
        <v>1447</v>
      </c>
      <c r="Q774" t="s">
        <v>1457</v>
      </c>
    </row>
    <row r="775" spans="16:17" x14ac:dyDescent="0.25">
      <c r="P775" s="65" t="s">
        <v>5153</v>
      </c>
      <c r="Q775" t="s">
        <v>5156</v>
      </c>
    </row>
    <row r="776" spans="16:17" x14ac:dyDescent="0.25">
      <c r="P776" s="65" t="s">
        <v>8395</v>
      </c>
      <c r="Q776" t="s">
        <v>8396</v>
      </c>
    </row>
    <row r="777" spans="16:17" x14ac:dyDescent="0.25">
      <c r="P777" s="65" t="s">
        <v>3989</v>
      </c>
      <c r="Q777" t="s">
        <v>3993</v>
      </c>
    </row>
    <row r="778" spans="16:17" x14ac:dyDescent="0.25">
      <c r="P778" s="65" t="s">
        <v>5938</v>
      </c>
      <c r="Q778" t="s">
        <v>5940</v>
      </c>
    </row>
    <row r="779" spans="16:17" x14ac:dyDescent="0.25">
      <c r="P779" s="65" t="s">
        <v>7585</v>
      </c>
      <c r="Q779" t="s">
        <v>7589</v>
      </c>
    </row>
    <row r="780" spans="16:17" x14ac:dyDescent="0.25">
      <c r="P780" s="65" t="s">
        <v>4008</v>
      </c>
      <c r="Q780" t="s">
        <v>4011</v>
      </c>
    </row>
    <row r="781" spans="16:17" x14ac:dyDescent="0.25">
      <c r="P781" s="65" t="s">
        <v>9329</v>
      </c>
      <c r="Q781" t="s">
        <v>9330</v>
      </c>
    </row>
    <row r="782" spans="16:17" x14ac:dyDescent="0.25">
      <c r="P782" s="65" t="s">
        <v>2279</v>
      </c>
      <c r="Q782" t="s">
        <v>2283</v>
      </c>
    </row>
    <row r="783" spans="16:17" x14ac:dyDescent="0.25">
      <c r="P783" s="65" t="s">
        <v>3791</v>
      </c>
      <c r="Q783" t="s">
        <v>3797</v>
      </c>
    </row>
    <row r="784" spans="16:17" x14ac:dyDescent="0.25">
      <c r="P784" s="65" t="s">
        <v>2042</v>
      </c>
      <c r="Q784" t="s">
        <v>2051</v>
      </c>
    </row>
    <row r="785" spans="16:17" x14ac:dyDescent="0.25">
      <c r="P785" s="65" t="s">
        <v>1663</v>
      </c>
      <c r="Q785" t="s">
        <v>1670</v>
      </c>
    </row>
    <row r="786" spans="16:17" x14ac:dyDescent="0.25">
      <c r="P786" s="65" t="s">
        <v>1731</v>
      </c>
      <c r="Q786" t="s">
        <v>1738</v>
      </c>
    </row>
    <row r="787" spans="16:17" x14ac:dyDescent="0.25">
      <c r="P787" s="65" t="s">
        <v>8527</v>
      </c>
      <c r="Q787" t="s">
        <v>8528</v>
      </c>
    </row>
    <row r="788" spans="16:17" x14ac:dyDescent="0.25">
      <c r="P788" s="65" t="s">
        <v>3409</v>
      </c>
      <c r="Q788" t="s">
        <v>3414</v>
      </c>
    </row>
    <row r="789" spans="16:17" x14ac:dyDescent="0.25">
      <c r="P789" s="65" t="s">
        <v>6567</v>
      </c>
      <c r="Q789" t="s">
        <v>6569</v>
      </c>
    </row>
    <row r="790" spans="16:17" x14ac:dyDescent="0.25">
      <c r="P790" s="65" t="s">
        <v>5908</v>
      </c>
      <c r="Q790" t="s">
        <v>5910</v>
      </c>
    </row>
    <row r="791" spans="16:17" x14ac:dyDescent="0.25">
      <c r="P791" s="65" t="s">
        <v>4804</v>
      </c>
      <c r="Q791" t="s">
        <v>4807</v>
      </c>
    </row>
    <row r="792" spans="16:17" x14ac:dyDescent="0.25">
      <c r="P792" s="65" t="s">
        <v>2103</v>
      </c>
      <c r="Q792" t="s">
        <v>2106</v>
      </c>
    </row>
    <row r="793" spans="16:17" x14ac:dyDescent="0.25">
      <c r="P793" s="65" t="s">
        <v>1503</v>
      </c>
      <c r="Q793" t="s">
        <v>1514</v>
      </c>
    </row>
    <row r="794" spans="16:17" x14ac:dyDescent="0.25">
      <c r="P794" s="65" t="s">
        <v>6479</v>
      </c>
      <c r="Q794" t="s">
        <v>6482</v>
      </c>
    </row>
    <row r="795" spans="16:17" x14ac:dyDescent="0.25">
      <c r="P795" s="65" t="s">
        <v>8121</v>
      </c>
      <c r="Q795" t="s">
        <v>8122</v>
      </c>
    </row>
    <row r="796" spans="16:17" x14ac:dyDescent="0.25">
      <c r="P796" s="65" t="s">
        <v>8139</v>
      </c>
      <c r="Q796" t="s">
        <v>8140</v>
      </c>
    </row>
    <row r="797" spans="16:17" x14ac:dyDescent="0.25">
      <c r="P797" s="65" t="s">
        <v>10406</v>
      </c>
      <c r="Q797" t="s">
        <v>10407</v>
      </c>
    </row>
    <row r="798" spans="16:17" x14ac:dyDescent="0.25">
      <c r="P798" s="65" t="s">
        <v>6039</v>
      </c>
      <c r="Q798" t="s">
        <v>6043</v>
      </c>
    </row>
    <row r="799" spans="16:17" x14ac:dyDescent="0.25">
      <c r="P799" s="65" t="s">
        <v>4869</v>
      </c>
      <c r="Q799" t="s">
        <v>4873</v>
      </c>
    </row>
    <row r="800" spans="16:17" x14ac:dyDescent="0.25">
      <c r="P800" s="65" t="s">
        <v>3866</v>
      </c>
      <c r="Q800" t="s">
        <v>3870</v>
      </c>
    </row>
    <row r="801" spans="16:17" x14ac:dyDescent="0.25">
      <c r="P801" s="65" t="s">
        <v>6765</v>
      </c>
      <c r="Q801" t="s">
        <v>6767</v>
      </c>
    </row>
    <row r="802" spans="16:17" x14ac:dyDescent="0.25">
      <c r="P802" s="65" t="s">
        <v>4206</v>
      </c>
      <c r="Q802" t="s">
        <v>4209</v>
      </c>
    </row>
    <row r="803" spans="16:17" x14ac:dyDescent="0.25">
      <c r="P803" s="65" t="s">
        <v>5912</v>
      </c>
      <c r="Q803" t="s">
        <v>5914</v>
      </c>
    </row>
    <row r="804" spans="16:17" x14ac:dyDescent="0.25">
      <c r="P804" s="65" t="s">
        <v>6067</v>
      </c>
      <c r="Q804" t="s">
        <v>6068</v>
      </c>
    </row>
    <row r="805" spans="16:17" x14ac:dyDescent="0.25">
      <c r="P805" s="65" t="s">
        <v>5949</v>
      </c>
      <c r="Q805" t="s">
        <v>5953</v>
      </c>
    </row>
    <row r="806" spans="16:17" x14ac:dyDescent="0.25">
      <c r="P806" s="65" t="s">
        <v>4579</v>
      </c>
      <c r="Q806" t="s">
        <v>4581</v>
      </c>
    </row>
    <row r="807" spans="16:17" x14ac:dyDescent="0.25">
      <c r="P807" s="65" t="s">
        <v>7920</v>
      </c>
      <c r="Q807" t="s">
        <v>7922</v>
      </c>
    </row>
    <row r="808" spans="16:17" x14ac:dyDescent="0.25">
      <c r="P808" s="65" t="s">
        <v>4493</v>
      </c>
      <c r="Q808" t="s">
        <v>4496</v>
      </c>
    </row>
    <row r="809" spans="16:17" x14ac:dyDescent="0.25">
      <c r="P809" s="65" t="s">
        <v>4406</v>
      </c>
      <c r="Q809" t="s">
        <v>4410</v>
      </c>
    </row>
    <row r="810" spans="16:17" x14ac:dyDescent="0.25">
      <c r="P810" s="65" t="s">
        <v>5943</v>
      </c>
      <c r="Q810" t="s">
        <v>5946</v>
      </c>
    </row>
    <row r="811" spans="16:17" x14ac:dyDescent="0.25">
      <c r="P811" s="65" t="s">
        <v>5811</v>
      </c>
      <c r="Q811" t="s">
        <v>5814</v>
      </c>
    </row>
    <row r="812" spans="16:17" x14ac:dyDescent="0.25">
      <c r="P812" s="65" t="s">
        <v>5056</v>
      </c>
      <c r="Q812" t="s">
        <v>5057</v>
      </c>
    </row>
    <row r="813" spans="16:17" x14ac:dyDescent="0.25">
      <c r="P813" s="65" t="s">
        <v>4532</v>
      </c>
      <c r="Q813" t="s">
        <v>4536</v>
      </c>
    </row>
    <row r="814" spans="16:17" x14ac:dyDescent="0.25">
      <c r="P814" s="65" t="s">
        <v>6704</v>
      </c>
      <c r="Q814" t="s">
        <v>6707</v>
      </c>
    </row>
    <row r="815" spans="16:17" x14ac:dyDescent="0.25">
      <c r="P815" s="65" t="s">
        <v>3939</v>
      </c>
      <c r="Q815" t="s">
        <v>3942</v>
      </c>
    </row>
    <row r="816" spans="16:17" x14ac:dyDescent="0.25">
      <c r="P816" s="65" t="s">
        <v>7781</v>
      </c>
      <c r="Q816" t="s">
        <v>7785</v>
      </c>
    </row>
    <row r="817" spans="16:17" x14ac:dyDescent="0.25">
      <c r="P817" s="65" t="s">
        <v>3074</v>
      </c>
      <c r="Q817" t="s">
        <v>3078</v>
      </c>
    </row>
    <row r="818" spans="16:17" x14ac:dyDescent="0.25">
      <c r="P818" s="65" t="s">
        <v>3379</v>
      </c>
      <c r="Q818" t="s">
        <v>3382</v>
      </c>
    </row>
    <row r="819" spans="16:17" x14ac:dyDescent="0.25">
      <c r="P819" s="65" t="s">
        <v>4792</v>
      </c>
      <c r="Q819" t="s">
        <v>4795</v>
      </c>
    </row>
    <row r="820" spans="16:17" x14ac:dyDescent="0.25">
      <c r="P820" s="65" t="s">
        <v>7744</v>
      </c>
      <c r="Q820" t="s">
        <v>7747</v>
      </c>
    </row>
    <row r="821" spans="16:17" x14ac:dyDescent="0.25">
      <c r="P821" s="65" t="s">
        <v>5920</v>
      </c>
      <c r="Q821" t="s">
        <v>5923</v>
      </c>
    </row>
    <row r="822" spans="16:17" x14ac:dyDescent="0.25">
      <c r="P822" s="65" t="s">
        <v>7410</v>
      </c>
      <c r="Q822" t="s">
        <v>7412</v>
      </c>
    </row>
    <row r="823" spans="16:17" x14ac:dyDescent="0.25">
      <c r="P823" s="65" t="s">
        <v>2506</v>
      </c>
      <c r="Q823" t="s">
        <v>2509</v>
      </c>
    </row>
    <row r="824" spans="16:17" x14ac:dyDescent="0.25">
      <c r="P824" s="65" t="s">
        <v>6753</v>
      </c>
      <c r="Q824" t="s">
        <v>6756</v>
      </c>
    </row>
    <row r="825" spans="16:17" x14ac:dyDescent="0.25">
      <c r="P825" s="65" t="s">
        <v>6194</v>
      </c>
      <c r="Q825" t="s">
        <v>6196</v>
      </c>
    </row>
    <row r="826" spans="16:17" x14ac:dyDescent="0.25">
      <c r="P826" s="65" t="s">
        <v>6634</v>
      </c>
      <c r="Q826" t="s">
        <v>6638</v>
      </c>
    </row>
    <row r="827" spans="16:17" x14ac:dyDescent="0.25">
      <c r="P827" s="65" t="s">
        <v>4969</v>
      </c>
      <c r="Q827" t="s">
        <v>4972</v>
      </c>
    </row>
    <row r="828" spans="16:17" x14ac:dyDescent="0.25">
      <c r="P828" s="65" t="s">
        <v>2672</v>
      </c>
      <c r="Q828" t="s">
        <v>2676</v>
      </c>
    </row>
    <row r="829" spans="16:17" x14ac:dyDescent="0.25">
      <c r="P829" s="65" t="s">
        <v>3402</v>
      </c>
      <c r="Q829" t="s">
        <v>3406</v>
      </c>
    </row>
    <row r="830" spans="16:17" x14ac:dyDescent="0.25">
      <c r="P830" s="65" t="s">
        <v>3263</v>
      </c>
      <c r="Q830" t="s">
        <v>3267</v>
      </c>
    </row>
    <row r="831" spans="16:17" x14ac:dyDescent="0.25">
      <c r="P831" s="65" t="s">
        <v>6780</v>
      </c>
      <c r="Q831" t="s">
        <v>6784</v>
      </c>
    </row>
    <row r="832" spans="16:17" x14ac:dyDescent="0.25">
      <c r="P832" s="65" t="s">
        <v>9669</v>
      </c>
      <c r="Q832" t="s">
        <v>9670</v>
      </c>
    </row>
    <row r="833" spans="16:17" x14ac:dyDescent="0.25">
      <c r="P833" s="65" t="s">
        <v>4513</v>
      </c>
      <c r="Q833" t="s">
        <v>4517</v>
      </c>
    </row>
    <row r="834" spans="16:17" x14ac:dyDescent="0.25">
      <c r="P834" s="65" t="s">
        <v>10597</v>
      </c>
      <c r="Q834" t="s">
        <v>10598</v>
      </c>
    </row>
    <row r="835" spans="16:17" x14ac:dyDescent="0.25">
      <c r="P835" s="65" t="s">
        <v>3427</v>
      </c>
      <c r="Q835" t="s">
        <v>3430</v>
      </c>
    </row>
    <row r="836" spans="16:17" x14ac:dyDescent="0.25">
      <c r="P836" s="65" t="s">
        <v>5775</v>
      </c>
      <c r="Q836" t="s">
        <v>5780</v>
      </c>
    </row>
    <row r="837" spans="16:17" x14ac:dyDescent="0.25">
      <c r="P837" s="65" t="s">
        <v>7340</v>
      </c>
      <c r="Q837" t="s">
        <v>7342</v>
      </c>
    </row>
    <row r="838" spans="16:17" x14ac:dyDescent="0.25">
      <c r="P838" s="65" t="s">
        <v>3422</v>
      </c>
      <c r="Q838" t="s">
        <v>3425</v>
      </c>
    </row>
    <row r="839" spans="16:17" x14ac:dyDescent="0.25">
      <c r="P839" s="65" t="s">
        <v>4061</v>
      </c>
      <c r="Q839" t="s">
        <v>4066</v>
      </c>
    </row>
    <row r="840" spans="16:17" x14ac:dyDescent="0.25">
      <c r="P840" s="65" t="s">
        <v>4907</v>
      </c>
      <c r="Q840" t="s">
        <v>4910</v>
      </c>
    </row>
    <row r="841" spans="16:17" x14ac:dyDescent="0.25">
      <c r="P841" s="65" t="s">
        <v>2483</v>
      </c>
      <c r="Q841" t="s">
        <v>2490</v>
      </c>
    </row>
    <row r="842" spans="16:17" x14ac:dyDescent="0.25">
      <c r="P842" s="65" t="s">
        <v>4440</v>
      </c>
      <c r="Q842" t="s">
        <v>4449</v>
      </c>
    </row>
    <row r="843" spans="16:17" x14ac:dyDescent="0.25">
      <c r="P843" s="65" t="s">
        <v>4958</v>
      </c>
      <c r="Q843" t="s">
        <v>4960</v>
      </c>
    </row>
    <row r="844" spans="16:17" x14ac:dyDescent="0.25">
      <c r="P844" s="65" t="s">
        <v>2703</v>
      </c>
      <c r="Q844" t="s">
        <v>2706</v>
      </c>
    </row>
    <row r="845" spans="16:17" x14ac:dyDescent="0.25">
      <c r="P845" s="65" t="s">
        <v>8149</v>
      </c>
      <c r="Q845" t="s">
        <v>8150</v>
      </c>
    </row>
    <row r="846" spans="16:17" x14ac:dyDescent="0.25">
      <c r="P846" s="65" t="s">
        <v>7836</v>
      </c>
      <c r="Q846" t="s">
        <v>7838</v>
      </c>
    </row>
    <row r="847" spans="16:17" x14ac:dyDescent="0.25">
      <c r="P847" s="65" t="s">
        <v>7317</v>
      </c>
      <c r="Q847" t="s">
        <v>7320</v>
      </c>
    </row>
    <row r="848" spans="16:17" x14ac:dyDescent="0.25">
      <c r="P848" s="65" t="s">
        <v>3391</v>
      </c>
      <c r="Q848" t="s">
        <v>3394</v>
      </c>
    </row>
    <row r="849" spans="16:17" x14ac:dyDescent="0.25">
      <c r="P849" s="65" t="s">
        <v>2607</v>
      </c>
      <c r="Q849" t="s">
        <v>2610</v>
      </c>
    </row>
    <row r="850" spans="16:17" x14ac:dyDescent="0.25">
      <c r="P850" s="65" t="s">
        <v>4635</v>
      </c>
      <c r="Q850" t="s">
        <v>4637</v>
      </c>
    </row>
    <row r="851" spans="16:17" x14ac:dyDescent="0.25">
      <c r="P851" s="65" t="s">
        <v>7526</v>
      </c>
      <c r="Q851" t="s">
        <v>7528</v>
      </c>
    </row>
    <row r="852" spans="16:17" x14ac:dyDescent="0.25">
      <c r="P852" s="65" t="s">
        <v>3970</v>
      </c>
      <c r="Q852" t="s">
        <v>3974</v>
      </c>
    </row>
    <row r="853" spans="16:17" x14ac:dyDescent="0.25">
      <c r="P853" s="65" t="s">
        <v>2798</v>
      </c>
      <c r="Q853" t="s">
        <v>2802</v>
      </c>
    </row>
    <row r="854" spans="16:17" x14ac:dyDescent="0.25">
      <c r="P854" s="65" t="s">
        <v>10313</v>
      </c>
      <c r="Q854" t="s">
        <v>10314</v>
      </c>
    </row>
    <row r="855" spans="16:17" x14ac:dyDescent="0.25">
      <c r="P855" s="65" t="s">
        <v>7968</v>
      </c>
      <c r="Q855" t="s">
        <v>7970</v>
      </c>
    </row>
    <row r="856" spans="16:17" x14ac:dyDescent="0.25">
      <c r="P856" s="65" t="s">
        <v>7986</v>
      </c>
      <c r="Q856" t="s">
        <v>7990</v>
      </c>
    </row>
    <row r="857" spans="16:17" x14ac:dyDescent="0.25">
      <c r="P857" s="65" t="s">
        <v>1978</v>
      </c>
      <c r="Q857" t="s">
        <v>1986</v>
      </c>
    </row>
    <row r="858" spans="16:17" x14ac:dyDescent="0.25">
      <c r="P858" s="65" t="s">
        <v>10465</v>
      </c>
      <c r="Q858" t="s">
        <v>10466</v>
      </c>
    </row>
    <row r="859" spans="16:17" x14ac:dyDescent="0.25">
      <c r="P859" s="65" t="s">
        <v>7375</v>
      </c>
      <c r="Q859" t="s">
        <v>7376</v>
      </c>
    </row>
    <row r="860" spans="16:17" x14ac:dyDescent="0.25">
      <c r="P860" s="65" t="s">
        <v>6127</v>
      </c>
      <c r="Q860" t="s">
        <v>6130</v>
      </c>
    </row>
    <row r="861" spans="16:17" x14ac:dyDescent="0.25">
      <c r="P861" s="65" t="s">
        <v>8110</v>
      </c>
      <c r="Q861" t="s">
        <v>8111</v>
      </c>
    </row>
    <row r="862" spans="16:17" x14ac:dyDescent="0.25">
      <c r="P862" s="65" t="s">
        <v>2811</v>
      </c>
      <c r="Q862" t="s">
        <v>2815</v>
      </c>
    </row>
    <row r="863" spans="16:17" x14ac:dyDescent="0.25">
      <c r="P863" s="65" t="s">
        <v>5905</v>
      </c>
      <c r="Q863" t="s">
        <v>5906</v>
      </c>
    </row>
    <row r="864" spans="16:17" x14ac:dyDescent="0.25">
      <c r="P864" s="65" t="s">
        <v>9289</v>
      </c>
      <c r="Q864" t="s">
        <v>9290</v>
      </c>
    </row>
    <row r="865" spans="16:17" x14ac:dyDescent="0.25">
      <c r="P865" s="65" t="s">
        <v>8638</v>
      </c>
      <c r="Q865" t="s">
        <v>8639</v>
      </c>
    </row>
    <row r="866" spans="16:17" x14ac:dyDescent="0.25">
      <c r="P866" s="65" t="s">
        <v>1926</v>
      </c>
      <c r="Q866" t="s">
        <v>1930</v>
      </c>
    </row>
    <row r="867" spans="16:17" x14ac:dyDescent="0.25">
      <c r="P867" s="65" t="s">
        <v>4236</v>
      </c>
      <c r="Q867" t="s">
        <v>4240</v>
      </c>
    </row>
    <row r="868" spans="16:17" x14ac:dyDescent="0.25">
      <c r="P868" s="65" t="s">
        <v>1958</v>
      </c>
      <c r="Q868" t="s">
        <v>1962</v>
      </c>
    </row>
    <row r="869" spans="16:17" x14ac:dyDescent="0.25">
      <c r="P869" s="65" t="s">
        <v>5567</v>
      </c>
      <c r="Q869" t="s">
        <v>5571</v>
      </c>
    </row>
    <row r="870" spans="16:17" x14ac:dyDescent="0.25">
      <c r="P870" s="65" t="s">
        <v>3672</v>
      </c>
      <c r="Q870" t="s">
        <v>3675</v>
      </c>
    </row>
    <row r="871" spans="16:17" x14ac:dyDescent="0.25">
      <c r="P871" s="65" t="s">
        <v>5878</v>
      </c>
      <c r="Q871" t="s">
        <v>5881</v>
      </c>
    </row>
    <row r="872" spans="16:17" x14ac:dyDescent="0.25">
      <c r="P872" s="65" t="s">
        <v>6690</v>
      </c>
      <c r="Q872" t="s">
        <v>6694</v>
      </c>
    </row>
    <row r="873" spans="16:17" x14ac:dyDescent="0.25">
      <c r="P873" s="65" t="s">
        <v>7368</v>
      </c>
      <c r="Q873" t="s">
        <v>7372</v>
      </c>
    </row>
    <row r="874" spans="16:17" x14ac:dyDescent="0.25">
      <c r="P874" s="65" t="s">
        <v>6257</v>
      </c>
      <c r="Q874" t="s">
        <v>6260</v>
      </c>
    </row>
    <row r="875" spans="16:17" x14ac:dyDescent="0.25">
      <c r="P875" s="65" t="s">
        <v>7223</v>
      </c>
      <c r="Q875" t="s">
        <v>7226</v>
      </c>
    </row>
    <row r="876" spans="16:17" x14ac:dyDescent="0.25">
      <c r="P876" s="65" t="s">
        <v>5251</v>
      </c>
      <c r="Q876" t="s">
        <v>5254</v>
      </c>
    </row>
    <row r="877" spans="16:17" x14ac:dyDescent="0.25">
      <c r="P877" s="65" t="s">
        <v>3270</v>
      </c>
      <c r="Q877" t="s">
        <v>3274</v>
      </c>
    </row>
    <row r="878" spans="16:17" x14ac:dyDescent="0.25">
      <c r="P878" s="65" t="s">
        <v>2166</v>
      </c>
      <c r="Q878" t="s">
        <v>2175</v>
      </c>
    </row>
    <row r="879" spans="16:17" x14ac:dyDescent="0.25">
      <c r="P879" s="65" t="s">
        <v>7482</v>
      </c>
      <c r="Q879" t="s">
        <v>7485</v>
      </c>
    </row>
    <row r="880" spans="16:17" x14ac:dyDescent="0.25">
      <c r="P880" s="65" t="s">
        <v>5686</v>
      </c>
      <c r="Q880" t="s">
        <v>5690</v>
      </c>
    </row>
    <row r="881" spans="16:17" x14ac:dyDescent="0.25">
      <c r="P881" s="65" t="s">
        <v>10137</v>
      </c>
      <c r="Q881" t="s">
        <v>10138</v>
      </c>
    </row>
    <row r="882" spans="16:17" x14ac:dyDescent="0.25">
      <c r="P882" s="65" t="s">
        <v>5384</v>
      </c>
      <c r="Q882" t="s">
        <v>5387</v>
      </c>
    </row>
    <row r="883" spans="16:17" x14ac:dyDescent="0.25">
      <c r="P883" s="65" t="s">
        <v>2329</v>
      </c>
      <c r="Q883" t="s">
        <v>2333</v>
      </c>
    </row>
    <row r="884" spans="16:17" x14ac:dyDescent="0.25">
      <c r="P884" s="65" t="s">
        <v>9431</v>
      </c>
      <c r="Q884" t="s">
        <v>9432</v>
      </c>
    </row>
    <row r="885" spans="16:17" x14ac:dyDescent="0.25">
      <c r="P885" s="65" t="s">
        <v>1559</v>
      </c>
      <c r="Q885" t="s">
        <v>1569</v>
      </c>
    </row>
    <row r="886" spans="16:17" x14ac:dyDescent="0.25">
      <c r="P886" s="65" t="s">
        <v>9805</v>
      </c>
      <c r="Q886" t="s">
        <v>9806</v>
      </c>
    </row>
    <row r="887" spans="16:17" x14ac:dyDescent="0.25">
      <c r="P887" s="65" t="s">
        <v>11121</v>
      </c>
      <c r="Q887" t="s">
        <v>11122</v>
      </c>
    </row>
    <row r="888" spans="16:17" x14ac:dyDescent="0.25">
      <c r="P888" s="65" t="s">
        <v>3051</v>
      </c>
      <c r="Q888" t="s">
        <v>3059</v>
      </c>
    </row>
    <row r="889" spans="16:17" x14ac:dyDescent="0.25">
      <c r="P889" s="65" t="s">
        <v>3873</v>
      </c>
      <c r="Q889" t="s">
        <v>3876</v>
      </c>
    </row>
    <row r="890" spans="16:17" x14ac:dyDescent="0.25">
      <c r="P890" s="65" t="s">
        <v>4526</v>
      </c>
      <c r="Q890" t="s">
        <v>4529</v>
      </c>
    </row>
    <row r="891" spans="16:17" x14ac:dyDescent="0.25">
      <c r="P891" s="65" t="s">
        <v>5864</v>
      </c>
      <c r="Q891" t="s">
        <v>5868</v>
      </c>
    </row>
    <row r="892" spans="16:17" x14ac:dyDescent="0.25">
      <c r="P892" s="65" t="s">
        <v>6812</v>
      </c>
      <c r="Q892" t="s">
        <v>6816</v>
      </c>
    </row>
    <row r="893" spans="16:17" x14ac:dyDescent="0.25">
      <c r="P893" s="65" t="s">
        <v>8218</v>
      </c>
      <c r="Q893" t="s">
        <v>8219</v>
      </c>
    </row>
    <row r="894" spans="16:17" x14ac:dyDescent="0.25">
      <c r="P894" s="65" t="s">
        <v>3760</v>
      </c>
      <c r="Q894" t="s">
        <v>3764</v>
      </c>
    </row>
    <row r="895" spans="16:17" x14ac:dyDescent="0.25">
      <c r="P895" s="65" t="s">
        <v>7469</v>
      </c>
      <c r="Q895" t="s">
        <v>7470</v>
      </c>
    </row>
    <row r="896" spans="16:17" x14ac:dyDescent="0.25">
      <c r="P896" s="65" t="s">
        <v>2366</v>
      </c>
      <c r="Q896" t="s">
        <v>2370</v>
      </c>
    </row>
    <row r="897" spans="16:17" x14ac:dyDescent="0.25">
      <c r="P897" s="65" t="s">
        <v>6274</v>
      </c>
      <c r="Q897" t="s">
        <v>6278</v>
      </c>
    </row>
    <row r="898" spans="16:17" x14ac:dyDescent="0.25">
      <c r="P898" s="65" t="s">
        <v>3714</v>
      </c>
      <c r="Q898" t="s">
        <v>3718</v>
      </c>
    </row>
    <row r="899" spans="16:17" x14ac:dyDescent="0.25">
      <c r="P899" s="65" t="s">
        <v>6506</v>
      </c>
      <c r="Q899" t="s">
        <v>6510</v>
      </c>
    </row>
    <row r="900" spans="16:17" x14ac:dyDescent="0.25">
      <c r="P900" s="65" t="s">
        <v>6759</v>
      </c>
      <c r="Q900" t="s">
        <v>6762</v>
      </c>
    </row>
    <row r="901" spans="16:17" x14ac:dyDescent="0.25">
      <c r="P901" s="65" t="s">
        <v>10220</v>
      </c>
      <c r="Q901" t="s">
        <v>10221</v>
      </c>
    </row>
    <row r="902" spans="16:17" x14ac:dyDescent="0.25">
      <c r="P902" s="65" t="s">
        <v>5473</v>
      </c>
      <c r="Q902" t="s">
        <v>5476</v>
      </c>
    </row>
    <row r="903" spans="16:17" x14ac:dyDescent="0.25">
      <c r="P903" s="65" t="s">
        <v>1460</v>
      </c>
      <c r="Q903" t="s">
        <v>1463</v>
      </c>
    </row>
    <row r="904" spans="16:17" x14ac:dyDescent="0.25">
      <c r="P904" s="65" t="s">
        <v>3613</v>
      </c>
      <c r="Q904" t="s">
        <v>3618</v>
      </c>
    </row>
    <row r="905" spans="16:17" x14ac:dyDescent="0.25">
      <c r="P905" s="65" t="s">
        <v>7210</v>
      </c>
      <c r="Q905" t="s">
        <v>7214</v>
      </c>
    </row>
    <row r="906" spans="16:17" x14ac:dyDescent="0.25">
      <c r="P906" s="65" t="s">
        <v>3540</v>
      </c>
      <c r="Q906" t="s">
        <v>3549</v>
      </c>
    </row>
    <row r="907" spans="16:17" x14ac:dyDescent="0.25">
      <c r="P907" s="65" t="s">
        <v>3243</v>
      </c>
      <c r="Q907" t="s">
        <v>3247</v>
      </c>
    </row>
    <row r="908" spans="16:17" x14ac:dyDescent="0.25">
      <c r="P908" s="65" t="s">
        <v>3746</v>
      </c>
      <c r="Q908" t="s">
        <v>3750</v>
      </c>
    </row>
    <row r="909" spans="16:17" x14ac:dyDescent="0.25">
      <c r="P909" s="65" t="s">
        <v>7298</v>
      </c>
      <c r="Q909" t="s">
        <v>7303</v>
      </c>
    </row>
    <row r="910" spans="16:17" x14ac:dyDescent="0.25">
      <c r="P910" s="65" t="s">
        <v>10632</v>
      </c>
      <c r="Q910" t="s">
        <v>10633</v>
      </c>
    </row>
    <row r="911" spans="16:17" x14ac:dyDescent="0.25">
      <c r="P911" s="65" t="s">
        <v>7771</v>
      </c>
      <c r="Q911" t="s">
        <v>7774</v>
      </c>
    </row>
    <row r="912" spans="16:17" x14ac:dyDescent="0.25">
      <c r="P912" s="65" t="s">
        <v>4690</v>
      </c>
      <c r="Q912" t="s">
        <v>4692</v>
      </c>
    </row>
    <row r="913" spans="16:17" x14ac:dyDescent="0.25">
      <c r="P913" s="65" t="s">
        <v>4695</v>
      </c>
      <c r="Q913" t="s">
        <v>4699</v>
      </c>
    </row>
    <row r="914" spans="16:17" x14ac:dyDescent="0.25">
      <c r="P914" s="65" t="s">
        <v>6410</v>
      </c>
      <c r="Q914" t="s">
        <v>6414</v>
      </c>
    </row>
    <row r="915" spans="16:17" x14ac:dyDescent="0.25">
      <c r="P915" s="65" t="s">
        <v>3217</v>
      </c>
      <c r="Q915" t="s">
        <v>3221</v>
      </c>
    </row>
    <row r="916" spans="16:17" x14ac:dyDescent="0.25">
      <c r="P916" s="65" t="s">
        <v>1838</v>
      </c>
      <c r="Q916" t="s">
        <v>1846</v>
      </c>
    </row>
    <row r="917" spans="16:17" x14ac:dyDescent="0.25">
      <c r="P917" s="65" t="s">
        <v>5214</v>
      </c>
      <c r="Q917" t="s">
        <v>5218</v>
      </c>
    </row>
    <row r="918" spans="16:17" x14ac:dyDescent="0.25">
      <c r="P918" s="65" t="s">
        <v>7619</v>
      </c>
      <c r="Q918" t="s">
        <v>7621</v>
      </c>
    </row>
    <row r="919" spans="16:17" x14ac:dyDescent="0.25">
      <c r="P919" s="65" t="s">
        <v>4997</v>
      </c>
      <c r="Q919" t="s">
        <v>5001</v>
      </c>
    </row>
    <row r="920" spans="16:17" x14ac:dyDescent="0.25">
      <c r="P920" s="65" t="s">
        <v>4433</v>
      </c>
      <c r="Q920" t="s">
        <v>4437</v>
      </c>
    </row>
    <row r="921" spans="16:17" x14ac:dyDescent="0.25">
      <c r="P921" s="65" t="s">
        <v>2998</v>
      </c>
      <c r="Q921" t="s">
        <v>3002</v>
      </c>
    </row>
    <row r="922" spans="16:17" x14ac:dyDescent="0.25">
      <c r="P922" s="65" t="s">
        <v>3733</v>
      </c>
      <c r="Q922" t="s">
        <v>3737</v>
      </c>
    </row>
    <row r="923" spans="16:17" x14ac:dyDescent="0.25">
      <c r="P923" s="65" t="s">
        <v>6152</v>
      </c>
      <c r="Q923" t="s">
        <v>6154</v>
      </c>
    </row>
    <row r="924" spans="16:17" x14ac:dyDescent="0.25">
      <c r="P924" s="65" t="s">
        <v>4380</v>
      </c>
      <c r="Q924" t="s">
        <v>4381</v>
      </c>
    </row>
    <row r="925" spans="16:17" x14ac:dyDescent="0.25">
      <c r="P925" s="65" t="s">
        <v>2577</v>
      </c>
      <c r="Q925" t="s">
        <v>11123</v>
      </c>
    </row>
    <row r="926" spans="16:17" x14ac:dyDescent="0.25">
      <c r="P926" s="65" t="s">
        <v>7247</v>
      </c>
      <c r="Q926" t="s">
        <v>7250</v>
      </c>
    </row>
    <row r="927" spans="16:17" x14ac:dyDescent="0.25">
      <c r="P927" s="65" t="s">
        <v>2600</v>
      </c>
      <c r="Q927" t="s">
        <v>2605</v>
      </c>
    </row>
    <row r="928" spans="16:17" x14ac:dyDescent="0.25">
      <c r="P928" s="65" t="s">
        <v>4798</v>
      </c>
      <c r="Q928" t="s">
        <v>4801</v>
      </c>
    </row>
    <row r="929" spans="16:17" x14ac:dyDescent="0.25">
      <c r="P929" s="65" t="s">
        <v>5825</v>
      </c>
      <c r="Q929" t="s">
        <v>5830</v>
      </c>
    </row>
    <row r="930" spans="16:17" x14ac:dyDescent="0.25">
      <c r="P930" s="65" t="s">
        <v>9251</v>
      </c>
      <c r="Q930" t="s">
        <v>9252</v>
      </c>
    </row>
    <row r="931" spans="16:17" x14ac:dyDescent="0.25">
      <c r="P931" s="65" t="s">
        <v>7662</v>
      </c>
      <c r="Q931" t="s">
        <v>7664</v>
      </c>
    </row>
    <row r="932" spans="16:17" x14ac:dyDescent="0.25">
      <c r="P932" s="65" t="s">
        <v>7609</v>
      </c>
      <c r="Q932" t="s">
        <v>7612</v>
      </c>
    </row>
    <row r="933" spans="16:17" x14ac:dyDescent="0.25">
      <c r="P933" s="65" t="s">
        <v>5858</v>
      </c>
      <c r="Q933" t="s">
        <v>5861</v>
      </c>
    </row>
    <row r="934" spans="16:17" x14ac:dyDescent="0.25">
      <c r="P934" s="65" t="s">
        <v>3439</v>
      </c>
      <c r="Q934" t="s">
        <v>3443</v>
      </c>
    </row>
    <row r="935" spans="16:17" x14ac:dyDescent="0.25">
      <c r="P935" s="65" t="s">
        <v>9407</v>
      </c>
      <c r="Q935" t="s">
        <v>9408</v>
      </c>
    </row>
    <row r="936" spans="16:17" x14ac:dyDescent="0.25">
      <c r="P936" s="65" t="s">
        <v>5479</v>
      </c>
      <c r="Q936" t="s">
        <v>5484</v>
      </c>
    </row>
    <row r="937" spans="16:17" x14ac:dyDescent="0.25">
      <c r="P937" s="65" t="s">
        <v>5739</v>
      </c>
      <c r="Q937" t="s">
        <v>5742</v>
      </c>
    </row>
    <row r="938" spans="16:17" x14ac:dyDescent="0.25">
      <c r="P938" s="65" t="s">
        <v>2392</v>
      </c>
      <c r="Q938" t="s">
        <v>2397</v>
      </c>
    </row>
    <row r="939" spans="16:17" x14ac:dyDescent="0.25">
      <c r="P939" s="65" t="s">
        <v>2254</v>
      </c>
      <c r="Q939" t="s">
        <v>2263</v>
      </c>
    </row>
    <row r="940" spans="16:17" x14ac:dyDescent="0.25">
      <c r="P940" s="65" t="s">
        <v>11124</v>
      </c>
      <c r="Q940" t="s">
        <v>11125</v>
      </c>
    </row>
    <row r="941" spans="16:17" x14ac:dyDescent="0.25">
      <c r="P941" s="65" t="s">
        <v>10593</v>
      </c>
      <c r="Q941" t="s">
        <v>10594</v>
      </c>
    </row>
    <row r="942" spans="16:17" x14ac:dyDescent="0.25">
      <c r="P942" s="65" t="s">
        <v>6119</v>
      </c>
      <c r="Q942" t="s">
        <v>11126</v>
      </c>
    </row>
    <row r="943" spans="16:17" x14ac:dyDescent="0.25">
      <c r="P943" s="65" t="s">
        <v>7204</v>
      </c>
      <c r="Q943" t="s">
        <v>7207</v>
      </c>
    </row>
    <row r="944" spans="16:17" x14ac:dyDescent="0.25">
      <c r="P944" s="65" t="s">
        <v>11127</v>
      </c>
      <c r="Q944" t="s">
        <v>11128</v>
      </c>
    </row>
    <row r="945" spans="16:17" x14ac:dyDescent="0.25">
      <c r="P945" s="65" t="s">
        <v>5010</v>
      </c>
      <c r="Q945" t="s">
        <v>5014</v>
      </c>
    </row>
    <row r="946" spans="16:17" x14ac:dyDescent="0.25">
      <c r="P946" s="65" t="s">
        <v>11129</v>
      </c>
      <c r="Q946" t="s">
        <v>11130</v>
      </c>
    </row>
    <row r="947" spans="16:17" x14ac:dyDescent="0.25">
      <c r="P947" s="65" t="s">
        <v>4765</v>
      </c>
      <c r="Q947" t="s">
        <v>4769</v>
      </c>
    </row>
    <row r="948" spans="16:17" x14ac:dyDescent="0.25">
      <c r="P948" s="65" t="s">
        <v>1610</v>
      </c>
      <c r="Q948" t="s">
        <v>11131</v>
      </c>
    </row>
    <row r="949" spans="16:17" x14ac:dyDescent="0.25">
      <c r="P949" s="65" t="s">
        <v>5846</v>
      </c>
      <c r="Q949" t="s">
        <v>5850</v>
      </c>
    </row>
    <row r="950" spans="16:17" x14ac:dyDescent="0.25">
      <c r="P950" s="65" t="s">
        <v>1741</v>
      </c>
      <c r="Q950" t="s">
        <v>1752</v>
      </c>
    </row>
    <row r="951" spans="16:17" x14ac:dyDescent="0.25">
      <c r="P951" s="65" t="s">
        <v>1399</v>
      </c>
      <c r="Q951" t="s">
        <v>1408</v>
      </c>
    </row>
    <row r="952" spans="16:17" x14ac:dyDescent="0.25">
      <c r="P952" s="65" t="s">
        <v>4342</v>
      </c>
      <c r="Q952" t="s">
        <v>4345</v>
      </c>
    </row>
    <row r="953" spans="16:17" x14ac:dyDescent="0.25">
      <c r="P953" s="65" t="s">
        <v>5314</v>
      </c>
      <c r="Q953" t="s">
        <v>5317</v>
      </c>
    </row>
    <row r="954" spans="16:17" x14ac:dyDescent="0.25">
      <c r="P954" s="65" t="s">
        <v>4231</v>
      </c>
      <c r="Q954" t="s">
        <v>4233</v>
      </c>
    </row>
    <row r="955" spans="16:17" x14ac:dyDescent="0.25">
      <c r="P955" s="65" t="s">
        <v>2956</v>
      </c>
      <c r="Q955" t="s">
        <v>2964</v>
      </c>
    </row>
    <row r="956" spans="16:17" x14ac:dyDescent="0.25">
      <c r="P956" s="65" t="s">
        <v>5264</v>
      </c>
      <c r="Q956" t="s">
        <v>5267</v>
      </c>
    </row>
    <row r="957" spans="16:17" x14ac:dyDescent="0.25">
      <c r="P957" s="65" t="s">
        <v>6525</v>
      </c>
      <c r="Q957" t="s">
        <v>6529</v>
      </c>
    </row>
    <row r="958" spans="16:17" x14ac:dyDescent="0.25">
      <c r="P958" s="65" t="s">
        <v>5709</v>
      </c>
      <c r="Q958" t="s">
        <v>5711</v>
      </c>
    </row>
    <row r="959" spans="16:17" x14ac:dyDescent="0.25">
      <c r="P959" s="65" t="s">
        <v>2355</v>
      </c>
      <c r="Q959" t="s">
        <v>2363</v>
      </c>
    </row>
    <row r="960" spans="16:17" x14ac:dyDescent="0.25">
      <c r="P960" s="65" t="s">
        <v>2089</v>
      </c>
      <c r="Q960" t="s">
        <v>2093</v>
      </c>
    </row>
    <row r="961" spans="16:17" x14ac:dyDescent="0.25">
      <c r="P961" s="65" t="s">
        <v>4073</v>
      </c>
      <c r="Q961" t="s">
        <v>4076</v>
      </c>
    </row>
    <row r="962" spans="16:17" x14ac:dyDescent="0.25">
      <c r="P962" s="65" t="s">
        <v>5539</v>
      </c>
      <c r="Q962" t="s">
        <v>5541</v>
      </c>
    </row>
    <row r="963" spans="16:17" x14ac:dyDescent="0.25">
      <c r="P963" s="65" t="s">
        <v>2641</v>
      </c>
      <c r="Q963" t="s">
        <v>2650</v>
      </c>
    </row>
    <row r="964" spans="16:17" x14ac:dyDescent="0.25">
      <c r="P964" s="65" t="s">
        <v>6722</v>
      </c>
      <c r="Q964" t="s">
        <v>6724</v>
      </c>
    </row>
    <row r="965" spans="16:17" x14ac:dyDescent="0.25">
      <c r="P965" s="65" t="s">
        <v>6016</v>
      </c>
      <c r="Q965" t="s">
        <v>6018</v>
      </c>
    </row>
    <row r="966" spans="16:17" x14ac:dyDescent="0.25">
      <c r="P966" s="65" t="s">
        <v>1635</v>
      </c>
      <c r="Q966" t="s">
        <v>1645</v>
      </c>
    </row>
    <row r="967" spans="16:17" x14ac:dyDescent="0.25">
      <c r="P967" s="65" t="s">
        <v>2207</v>
      </c>
      <c r="Q967" t="s">
        <v>2210</v>
      </c>
    </row>
    <row r="968" spans="16:17" x14ac:dyDescent="0.25">
      <c r="P968" s="65" t="s">
        <v>3203</v>
      </c>
      <c r="Q968" t="s">
        <v>3207</v>
      </c>
    </row>
    <row r="969" spans="16:17" x14ac:dyDescent="0.25">
      <c r="P969" s="65" t="s">
        <v>6863</v>
      </c>
      <c r="Q969" t="s">
        <v>6866</v>
      </c>
    </row>
    <row r="970" spans="16:17" x14ac:dyDescent="0.25">
      <c r="P970" s="65" t="s">
        <v>10569</v>
      </c>
      <c r="Q970" t="s">
        <v>10570</v>
      </c>
    </row>
    <row r="971" spans="16:17" x14ac:dyDescent="0.25">
      <c r="P971" s="65" t="s">
        <v>2286</v>
      </c>
      <c r="Q971" t="s">
        <v>2297</v>
      </c>
    </row>
    <row r="972" spans="16:17" x14ac:dyDescent="0.25">
      <c r="P972" s="65" t="s">
        <v>1496</v>
      </c>
      <c r="Q972" t="s">
        <v>1500</v>
      </c>
    </row>
    <row r="973" spans="16:17" x14ac:dyDescent="0.25">
      <c r="P973" s="65" t="s">
        <v>3034</v>
      </c>
      <c r="Q973" t="s">
        <v>3043</v>
      </c>
    </row>
    <row r="974" spans="16:17" x14ac:dyDescent="0.25">
      <c r="P974" s="65" t="s">
        <v>6544</v>
      </c>
      <c r="Q974" t="s">
        <v>6548</v>
      </c>
    </row>
    <row r="975" spans="16:17" x14ac:dyDescent="0.25">
      <c r="P975" s="65" t="s">
        <v>5413</v>
      </c>
      <c r="Q975" t="s">
        <v>5415</v>
      </c>
    </row>
    <row r="976" spans="16:17" x14ac:dyDescent="0.25">
      <c r="P976" s="65" t="s">
        <v>6200</v>
      </c>
      <c r="Q976" t="s">
        <v>6205</v>
      </c>
    </row>
    <row r="977" spans="16:17" x14ac:dyDescent="0.25">
      <c r="P977" s="65" t="s">
        <v>8116</v>
      </c>
      <c r="Q977" t="s">
        <v>8117</v>
      </c>
    </row>
    <row r="978" spans="16:17" x14ac:dyDescent="0.25">
      <c r="P978" s="65" t="s">
        <v>3654</v>
      </c>
      <c r="Q978" t="s">
        <v>3659</v>
      </c>
    </row>
    <row r="979" spans="16:17" x14ac:dyDescent="0.25">
      <c r="P979" s="65" t="s">
        <v>10339</v>
      </c>
      <c r="Q979" t="s">
        <v>10340</v>
      </c>
    </row>
    <row r="980" spans="16:17" x14ac:dyDescent="0.25">
      <c r="P980" s="65" t="s">
        <v>7766</v>
      </c>
      <c r="Q980" t="s">
        <v>7768</v>
      </c>
    </row>
    <row r="981" spans="16:17" x14ac:dyDescent="0.25">
      <c r="P981" s="65" t="s">
        <v>8000</v>
      </c>
      <c r="Q981" t="s">
        <v>8003</v>
      </c>
    </row>
    <row r="982" spans="16:17" x14ac:dyDescent="0.25">
      <c r="P982" s="65" t="s">
        <v>2096</v>
      </c>
      <c r="Q982" t="s">
        <v>2101</v>
      </c>
    </row>
    <row r="983" spans="16:17" x14ac:dyDescent="0.25">
      <c r="P983" s="65" t="s">
        <v>5802</v>
      </c>
      <c r="Q983" t="s">
        <v>5805</v>
      </c>
    </row>
    <row r="984" spans="16:17" x14ac:dyDescent="0.25">
      <c r="P984" s="65" t="s">
        <v>2924</v>
      </c>
      <c r="Q984" t="s">
        <v>2928</v>
      </c>
    </row>
    <row r="985" spans="16:17" x14ac:dyDescent="0.25">
      <c r="P985" s="65" t="s">
        <v>7822</v>
      </c>
      <c r="Q985" t="s">
        <v>7823</v>
      </c>
    </row>
    <row r="986" spans="16:17" x14ac:dyDescent="0.25">
      <c r="P986" s="65" t="s">
        <v>4304</v>
      </c>
      <c r="Q986" t="s">
        <v>11132</v>
      </c>
    </row>
    <row r="987" spans="16:17" x14ac:dyDescent="0.25">
      <c r="P987" s="65" t="s">
        <v>5459</v>
      </c>
      <c r="Q987" t="s">
        <v>5463</v>
      </c>
    </row>
    <row r="988" spans="16:17" x14ac:dyDescent="0.25">
      <c r="P988" s="65" t="s">
        <v>11133</v>
      </c>
      <c r="Q988" t="s">
        <v>11134</v>
      </c>
    </row>
    <row r="989" spans="16:17" x14ac:dyDescent="0.25">
      <c r="P989" s="65" t="s">
        <v>3315</v>
      </c>
      <c r="Q989" t="s">
        <v>3320</v>
      </c>
    </row>
    <row r="990" spans="16:17" x14ac:dyDescent="0.25">
      <c r="P990" s="65" t="s">
        <v>11135</v>
      </c>
      <c r="Q990" t="s">
        <v>11136</v>
      </c>
    </row>
    <row r="991" spans="16:17" x14ac:dyDescent="0.25">
      <c r="P991" s="65" t="s">
        <v>10087</v>
      </c>
      <c r="Q991" t="s">
        <v>10088</v>
      </c>
    </row>
    <row r="992" spans="16:17" x14ac:dyDescent="0.25">
      <c r="P992" s="65" t="s">
        <v>11137</v>
      </c>
      <c r="Q992" t="s">
        <v>11138</v>
      </c>
    </row>
    <row r="993" spans="16:17" x14ac:dyDescent="0.25">
      <c r="P993" s="65" t="s">
        <v>6334</v>
      </c>
      <c r="Q993" t="s">
        <v>6338</v>
      </c>
    </row>
    <row r="994" spans="16:17" x14ac:dyDescent="0.25">
      <c r="P994" s="65" t="s">
        <v>11139</v>
      </c>
      <c r="Q994" t="s">
        <v>11140</v>
      </c>
    </row>
    <row r="995" spans="16:17" x14ac:dyDescent="0.25">
      <c r="P995" s="65" t="s">
        <v>6235</v>
      </c>
      <c r="Q995" t="s">
        <v>6239</v>
      </c>
    </row>
    <row r="996" spans="16:17" x14ac:dyDescent="0.25">
      <c r="P996" s="65" t="s">
        <v>2854</v>
      </c>
      <c r="Q996" t="s">
        <v>2859</v>
      </c>
    </row>
    <row r="997" spans="16:17" x14ac:dyDescent="0.25">
      <c r="P997" s="65" t="s">
        <v>6392</v>
      </c>
      <c r="Q997" t="s">
        <v>6395</v>
      </c>
    </row>
    <row r="998" spans="16:17" x14ac:dyDescent="0.25">
      <c r="P998" s="65" t="s">
        <v>8156</v>
      </c>
      <c r="Q998" t="s">
        <v>8157</v>
      </c>
    </row>
    <row r="999" spans="16:17" x14ac:dyDescent="0.25">
      <c r="P999" s="65" t="s">
        <v>9574</v>
      </c>
      <c r="Q999" t="s">
        <v>9575</v>
      </c>
    </row>
    <row r="1000" spans="16:17" x14ac:dyDescent="0.25">
      <c r="P1000" s="65" t="s">
        <v>3304</v>
      </c>
      <c r="Q1000" t="s">
        <v>3312</v>
      </c>
    </row>
    <row r="1001" spans="16:17" x14ac:dyDescent="0.25">
      <c r="P1001" s="65" t="s">
        <v>11062</v>
      </c>
      <c r="Q1001" t="s">
        <v>11062</v>
      </c>
    </row>
    <row r="1002" spans="16:17" x14ac:dyDescent="0.25">
      <c r="P1002" s="65" t="s">
        <v>3777</v>
      </c>
      <c r="Q1002" t="s">
        <v>3782</v>
      </c>
    </row>
    <row r="1003" spans="16:17" x14ac:dyDescent="0.25">
      <c r="P1003" s="65" t="s">
        <v>11048</v>
      </c>
      <c r="Q1003" t="s">
        <v>11141</v>
      </c>
    </row>
    <row r="1004" spans="16:17" x14ac:dyDescent="0.25">
      <c r="P1004" s="65" t="s">
        <v>10398</v>
      </c>
      <c r="Q1004" t="s">
        <v>10399</v>
      </c>
    </row>
    <row r="1005" spans="16:17" x14ac:dyDescent="0.25">
      <c r="P1005" s="65" t="s">
        <v>11142</v>
      </c>
      <c r="Q1005" t="s">
        <v>11143</v>
      </c>
    </row>
    <row r="1006" spans="16:17" x14ac:dyDescent="0.25">
      <c r="P1006" s="65" t="s">
        <v>3840</v>
      </c>
      <c r="Q1006" t="s">
        <v>3844</v>
      </c>
    </row>
    <row r="1007" spans="16:17" x14ac:dyDescent="0.25">
      <c r="P1007" s="65" t="s">
        <v>10663</v>
      </c>
      <c r="Q1007" t="s">
        <v>10664</v>
      </c>
    </row>
    <row r="1008" spans="16:17" x14ac:dyDescent="0.25">
      <c r="P1008" s="65" t="s">
        <v>7396</v>
      </c>
      <c r="Q1008" t="s">
        <v>11144</v>
      </c>
    </row>
    <row r="1009" spans="16:17" x14ac:dyDescent="0.25">
      <c r="P1009" s="65" t="s">
        <v>5516</v>
      </c>
      <c r="Q1009" t="s">
        <v>5519</v>
      </c>
    </row>
    <row r="1010" spans="16:17" x14ac:dyDescent="0.25">
      <c r="P1010" s="65" t="s">
        <v>11145</v>
      </c>
      <c r="Q1010" t="s">
        <v>11146</v>
      </c>
    </row>
    <row r="1011" spans="16:17" x14ac:dyDescent="0.25">
      <c r="P1011" s="65" t="s">
        <v>2931</v>
      </c>
      <c r="Q1011" t="s">
        <v>2934</v>
      </c>
    </row>
    <row r="1012" spans="16:17" x14ac:dyDescent="0.25">
      <c r="P1012" s="65" t="s">
        <v>3662</v>
      </c>
      <c r="Q1012" t="s">
        <v>11147</v>
      </c>
    </row>
    <row r="1013" spans="16:17" x14ac:dyDescent="0.25">
      <c r="P1013" s="65" t="s">
        <v>3480</v>
      </c>
      <c r="Q1013" t="s">
        <v>3484</v>
      </c>
    </row>
    <row r="1014" spans="16:17" x14ac:dyDescent="0.25">
      <c r="P1014" s="65" t="s">
        <v>11148</v>
      </c>
      <c r="Q1014" t="s">
        <v>11149</v>
      </c>
    </row>
    <row r="1015" spans="16:17" x14ac:dyDescent="0.25">
      <c r="P1015" s="65" t="s">
        <v>2514</v>
      </c>
      <c r="Q1015" t="s">
        <v>2522</v>
      </c>
    </row>
    <row r="1016" spans="16:17" x14ac:dyDescent="0.25">
      <c r="P1016" s="65" t="s">
        <v>11150</v>
      </c>
      <c r="Q1016" t="s">
        <v>11151</v>
      </c>
    </row>
    <row r="1017" spans="16:17" x14ac:dyDescent="0.25">
      <c r="P1017" s="65" t="s">
        <v>6021</v>
      </c>
      <c r="Q1017" t="s">
        <v>6023</v>
      </c>
    </row>
    <row r="1018" spans="16:17" x14ac:dyDescent="0.25">
      <c r="P1018" s="65" t="s">
        <v>7257</v>
      </c>
      <c r="Q1018" t="s">
        <v>7262</v>
      </c>
    </row>
    <row r="1019" spans="16:17" x14ac:dyDescent="0.25">
      <c r="P1019" s="65" t="s">
        <v>11152</v>
      </c>
      <c r="Q1019" t="s">
        <v>11153</v>
      </c>
    </row>
    <row r="1020" spans="16:17" x14ac:dyDescent="0.25">
      <c r="P1020" s="65" t="s">
        <v>7979</v>
      </c>
      <c r="Q1020" t="s">
        <v>7983</v>
      </c>
    </row>
    <row r="1021" spans="16:17" x14ac:dyDescent="0.25">
      <c r="P1021" s="65" t="s">
        <v>11154</v>
      </c>
      <c r="Q1021" t="s">
        <v>11155</v>
      </c>
    </row>
    <row r="1022" spans="16:17" x14ac:dyDescent="0.25">
      <c r="P1022" s="65" t="s">
        <v>9134</v>
      </c>
      <c r="Q1022" t="s">
        <v>9135</v>
      </c>
    </row>
    <row r="1023" spans="16:17" x14ac:dyDescent="0.25">
      <c r="P1023" s="65" t="s">
        <v>11156</v>
      </c>
      <c r="Q1023" t="s">
        <v>11157</v>
      </c>
    </row>
    <row r="1024" spans="16:17" x14ac:dyDescent="0.25">
      <c r="P1024" s="65" t="s">
        <v>8282</v>
      </c>
      <c r="Q1024" t="s">
        <v>8283</v>
      </c>
    </row>
    <row r="1025" spans="16:17" x14ac:dyDescent="0.25">
      <c r="P1025" s="65" t="s">
        <v>11158</v>
      </c>
      <c r="Q1025" t="s">
        <v>11159</v>
      </c>
    </row>
    <row r="1026" spans="16:17" x14ac:dyDescent="0.25">
      <c r="P1026" s="65" t="s">
        <v>4131</v>
      </c>
      <c r="Q1026" t="s">
        <v>4134</v>
      </c>
    </row>
    <row r="1027" spans="16:17" x14ac:dyDescent="0.25">
      <c r="P1027" s="65" t="s">
        <v>5305</v>
      </c>
      <c r="Q1027" t="s">
        <v>5307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913C00-9AAC-4773-B15A-D6A3FA80B2D7}">
  <sheetPr>
    <tabColor rgb="FFFFC000"/>
  </sheetPr>
  <dimension ref="A1:Z3689"/>
  <sheetViews>
    <sheetView topLeftCell="A53" workbookViewId="0">
      <selection sqref="A1:Z1048576"/>
    </sheetView>
  </sheetViews>
  <sheetFormatPr baseColWidth="10" defaultRowHeight="15" x14ac:dyDescent="0.25"/>
  <cols>
    <col min="1" max="1" width="9.42578125" bestFit="1" customWidth="1"/>
    <col min="2" max="2" width="10.5703125" bestFit="1" customWidth="1"/>
    <col min="3" max="3" width="8.85546875" bestFit="1" customWidth="1"/>
    <col min="4" max="4" width="29.5703125" bestFit="1" customWidth="1"/>
    <col min="5" max="5" width="10.140625" bestFit="1" customWidth="1"/>
    <col min="10" max="10" width="9" bestFit="1" customWidth="1"/>
    <col min="11" max="11" width="10" bestFit="1" customWidth="1"/>
    <col min="12" max="12" width="8.42578125" bestFit="1" customWidth="1"/>
    <col min="13" max="13" width="7.42578125" bestFit="1" customWidth="1"/>
    <col min="14" max="14" width="7.5703125" bestFit="1" customWidth="1"/>
    <col min="15" max="15" width="9.140625" bestFit="1" customWidth="1"/>
    <col min="16" max="16" width="8" bestFit="1" customWidth="1"/>
    <col min="17" max="17" width="7.140625" bestFit="1" customWidth="1"/>
    <col min="18" max="18" width="7" bestFit="1" customWidth="1"/>
    <col min="19" max="19" width="10" bestFit="1" customWidth="1"/>
    <col min="20" max="20" width="7.7109375" bestFit="1" customWidth="1"/>
    <col min="21" max="21" width="10.85546875" bestFit="1" customWidth="1"/>
    <col min="22" max="22" width="10.7109375" bestFit="1" customWidth="1"/>
    <col min="23" max="23" width="9.28515625" bestFit="1" customWidth="1"/>
    <col min="24" max="24" width="7.85546875" bestFit="1" customWidth="1"/>
    <col min="25" max="25" width="9.140625" bestFit="1" customWidth="1"/>
    <col min="26" max="26" width="9" bestFit="1" customWidth="1"/>
  </cols>
  <sheetData>
    <row r="1" spans="1:26" ht="90" x14ac:dyDescent="0.25">
      <c r="A1" s="68" t="s">
        <v>12564</v>
      </c>
      <c r="B1" s="68" t="s">
        <v>12565</v>
      </c>
      <c r="C1" s="68" t="s">
        <v>12566</v>
      </c>
      <c r="D1" s="68" t="s">
        <v>12567</v>
      </c>
      <c r="E1" s="68" t="s">
        <v>12568</v>
      </c>
      <c r="F1" s="68" t="s">
        <v>12569</v>
      </c>
      <c r="G1" s="68" t="s">
        <v>12570</v>
      </c>
      <c r="H1" s="68" t="s">
        <v>12571</v>
      </c>
      <c r="I1" s="68" t="s">
        <v>12569</v>
      </c>
      <c r="J1" s="68" t="s">
        <v>12572</v>
      </c>
      <c r="K1" s="68" t="s">
        <v>12573</v>
      </c>
      <c r="L1" s="68" t="s">
        <v>12574</v>
      </c>
      <c r="M1" s="68" t="s">
        <v>12575</v>
      </c>
      <c r="N1" s="68" t="s">
        <v>12576</v>
      </c>
      <c r="O1" s="68" t="s">
        <v>12577</v>
      </c>
      <c r="P1" s="68" t="s">
        <v>12578</v>
      </c>
      <c r="Q1" s="68" t="s">
        <v>12579</v>
      </c>
      <c r="R1" s="68" t="s">
        <v>12580</v>
      </c>
      <c r="S1" s="68" t="s">
        <v>12581</v>
      </c>
      <c r="T1" s="68" t="s">
        <v>12582</v>
      </c>
      <c r="U1" s="68" t="s">
        <v>12583</v>
      </c>
      <c r="V1" s="68" t="s">
        <v>12584</v>
      </c>
      <c r="W1" s="68" t="s">
        <v>12585</v>
      </c>
      <c r="X1" s="68" t="s">
        <v>12586</v>
      </c>
      <c r="Y1" s="68" t="s">
        <v>12587</v>
      </c>
      <c r="Z1" s="68" t="s">
        <v>12588</v>
      </c>
    </row>
    <row r="2" spans="1:26" x14ac:dyDescent="0.25">
      <c r="A2">
        <v>70078</v>
      </c>
      <c r="B2">
        <v>202501</v>
      </c>
      <c r="C2">
        <v>1</v>
      </c>
      <c r="D2" t="s">
        <v>12591</v>
      </c>
      <c r="E2">
        <v>3</v>
      </c>
      <c r="F2">
        <v>123</v>
      </c>
      <c r="G2">
        <v>35</v>
      </c>
      <c r="H2">
        <v>4</v>
      </c>
      <c r="I2">
        <v>0</v>
      </c>
      <c r="J2">
        <v>0</v>
      </c>
      <c r="K2">
        <v>0</v>
      </c>
      <c r="L2">
        <v>0</v>
      </c>
      <c r="M2">
        <v>0</v>
      </c>
      <c r="N2">
        <v>0</v>
      </c>
      <c r="O2">
        <v>0</v>
      </c>
      <c r="P2">
        <v>0</v>
      </c>
      <c r="Q2">
        <v>0</v>
      </c>
      <c r="R2">
        <v>0</v>
      </c>
      <c r="S2">
        <v>0</v>
      </c>
      <c r="T2">
        <v>71251</v>
      </c>
      <c r="U2">
        <v>71252</v>
      </c>
      <c r="V2">
        <v>70078</v>
      </c>
      <c r="W2" t="s">
        <v>12592</v>
      </c>
      <c r="X2" t="s">
        <v>13885</v>
      </c>
      <c r="Y2">
        <v>0</v>
      </c>
      <c r="Z2">
        <v>0</v>
      </c>
    </row>
    <row r="3" spans="1:26" x14ac:dyDescent="0.25">
      <c r="A3">
        <v>70078</v>
      </c>
      <c r="B3">
        <v>202501</v>
      </c>
      <c r="C3">
        <v>2</v>
      </c>
      <c r="D3" t="s">
        <v>12591</v>
      </c>
      <c r="E3">
        <v>3</v>
      </c>
      <c r="F3">
        <v>123</v>
      </c>
      <c r="G3">
        <v>35</v>
      </c>
      <c r="H3">
        <v>4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71251</v>
      </c>
      <c r="U3">
        <v>71252</v>
      </c>
      <c r="V3">
        <v>70078</v>
      </c>
      <c r="W3" t="s">
        <v>12592</v>
      </c>
      <c r="X3" t="s">
        <v>13885</v>
      </c>
      <c r="Y3">
        <v>0</v>
      </c>
      <c r="Z3">
        <v>0</v>
      </c>
    </row>
    <row r="4" spans="1:26" x14ac:dyDescent="0.25">
      <c r="A4">
        <v>70081</v>
      </c>
      <c r="B4">
        <v>202501</v>
      </c>
      <c r="C4">
        <v>1</v>
      </c>
      <c r="D4" t="s">
        <v>13886</v>
      </c>
      <c r="E4">
        <v>3</v>
      </c>
      <c r="F4">
        <v>123</v>
      </c>
      <c r="G4">
        <v>27</v>
      </c>
      <c r="H4">
        <v>4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900582</v>
      </c>
      <c r="U4">
        <v>71270</v>
      </c>
      <c r="V4">
        <v>70081</v>
      </c>
      <c r="W4" t="s">
        <v>12611</v>
      </c>
      <c r="X4" t="s">
        <v>13887</v>
      </c>
      <c r="Y4">
        <v>0</v>
      </c>
      <c r="Z4">
        <v>0</v>
      </c>
    </row>
    <row r="5" spans="1:26" x14ac:dyDescent="0.25">
      <c r="A5">
        <v>70081</v>
      </c>
      <c r="B5">
        <v>202501</v>
      </c>
      <c r="C5">
        <v>2</v>
      </c>
      <c r="D5" t="s">
        <v>13886</v>
      </c>
      <c r="E5">
        <v>3</v>
      </c>
      <c r="F5">
        <v>123</v>
      </c>
      <c r="G5">
        <v>27</v>
      </c>
      <c r="H5">
        <v>4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900582</v>
      </c>
      <c r="U5">
        <v>71270</v>
      </c>
      <c r="V5">
        <v>70081</v>
      </c>
      <c r="W5" t="s">
        <v>12611</v>
      </c>
      <c r="X5" t="s">
        <v>13887</v>
      </c>
      <c r="Y5">
        <v>0</v>
      </c>
      <c r="Z5">
        <v>0</v>
      </c>
    </row>
    <row r="6" spans="1:26" x14ac:dyDescent="0.25">
      <c r="A6">
        <v>70753</v>
      </c>
      <c r="B6">
        <v>202501</v>
      </c>
      <c r="C6">
        <v>1</v>
      </c>
      <c r="D6" t="s">
        <v>12593</v>
      </c>
      <c r="E6">
        <v>3</v>
      </c>
      <c r="F6">
        <v>123</v>
      </c>
      <c r="G6">
        <v>27</v>
      </c>
      <c r="H6">
        <v>4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900582</v>
      </c>
      <c r="U6">
        <v>71139</v>
      </c>
      <c r="V6">
        <v>70753</v>
      </c>
      <c r="W6" t="s">
        <v>12594</v>
      </c>
      <c r="X6" t="s">
        <v>13887</v>
      </c>
      <c r="Y6">
        <v>0</v>
      </c>
      <c r="Z6">
        <v>0</v>
      </c>
    </row>
    <row r="7" spans="1:26" x14ac:dyDescent="0.25">
      <c r="A7">
        <v>70753</v>
      </c>
      <c r="B7">
        <v>202501</v>
      </c>
      <c r="C7">
        <v>2</v>
      </c>
      <c r="D7" t="s">
        <v>12593</v>
      </c>
      <c r="E7">
        <v>3</v>
      </c>
      <c r="F7">
        <v>123</v>
      </c>
      <c r="G7">
        <v>27</v>
      </c>
      <c r="H7">
        <v>4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900582</v>
      </c>
      <c r="U7">
        <v>71139</v>
      </c>
      <c r="V7">
        <v>70753</v>
      </c>
      <c r="W7" t="s">
        <v>12594</v>
      </c>
      <c r="X7" t="s">
        <v>13887</v>
      </c>
      <c r="Y7">
        <v>0</v>
      </c>
      <c r="Z7">
        <v>0</v>
      </c>
    </row>
    <row r="8" spans="1:26" x14ac:dyDescent="0.25">
      <c r="A8">
        <v>71056</v>
      </c>
      <c r="B8">
        <v>202501</v>
      </c>
      <c r="C8">
        <v>1</v>
      </c>
      <c r="D8" t="s">
        <v>12598</v>
      </c>
      <c r="E8">
        <v>3</v>
      </c>
      <c r="F8">
        <v>63</v>
      </c>
      <c r="G8">
        <v>13</v>
      </c>
      <c r="H8">
        <v>2</v>
      </c>
      <c r="I8">
        <v>0</v>
      </c>
      <c r="J8">
        <v>55281</v>
      </c>
      <c r="K8">
        <v>196627</v>
      </c>
      <c r="L8">
        <v>68.5</v>
      </c>
      <c r="M8">
        <v>21.5</v>
      </c>
      <c r="N8">
        <v>20</v>
      </c>
      <c r="O8">
        <v>7.5</v>
      </c>
      <c r="P8">
        <v>8</v>
      </c>
      <c r="Q8">
        <v>4.5</v>
      </c>
      <c r="R8">
        <v>7</v>
      </c>
      <c r="S8">
        <v>0</v>
      </c>
      <c r="T8">
        <v>71030</v>
      </c>
      <c r="U8">
        <v>71054</v>
      </c>
      <c r="V8">
        <v>71056</v>
      </c>
      <c r="W8" t="s">
        <v>12599</v>
      </c>
      <c r="X8" t="s">
        <v>12595</v>
      </c>
      <c r="Y8">
        <v>60898</v>
      </c>
      <c r="Z8">
        <v>84878</v>
      </c>
    </row>
    <row r="9" spans="1:26" x14ac:dyDescent="0.25">
      <c r="A9">
        <v>71056</v>
      </c>
      <c r="B9">
        <v>202501</v>
      </c>
      <c r="C9">
        <v>2</v>
      </c>
      <c r="D9" t="s">
        <v>12598</v>
      </c>
      <c r="E9">
        <v>3</v>
      </c>
      <c r="F9">
        <v>63</v>
      </c>
      <c r="G9">
        <v>13</v>
      </c>
      <c r="H9">
        <v>2</v>
      </c>
      <c r="I9">
        <v>0</v>
      </c>
      <c r="J9">
        <v>55281</v>
      </c>
      <c r="K9">
        <v>196627</v>
      </c>
      <c r="L9">
        <v>68.5</v>
      </c>
      <c r="M9">
        <v>21.5</v>
      </c>
      <c r="N9">
        <v>20</v>
      </c>
      <c r="O9">
        <v>7.5</v>
      </c>
      <c r="P9">
        <v>8</v>
      </c>
      <c r="Q9">
        <v>4.5</v>
      </c>
      <c r="R9">
        <v>7</v>
      </c>
      <c r="S9">
        <v>0</v>
      </c>
      <c r="T9">
        <v>71030</v>
      </c>
      <c r="U9">
        <v>71054</v>
      </c>
      <c r="V9">
        <v>71056</v>
      </c>
      <c r="W9" t="s">
        <v>12599</v>
      </c>
      <c r="X9" t="s">
        <v>12595</v>
      </c>
      <c r="Y9">
        <v>60898</v>
      </c>
      <c r="Z9">
        <v>84878</v>
      </c>
    </row>
    <row r="10" spans="1:26" x14ac:dyDescent="0.25">
      <c r="A10">
        <v>71075</v>
      </c>
      <c r="B10">
        <v>202501</v>
      </c>
      <c r="C10">
        <v>1</v>
      </c>
      <c r="D10" t="s">
        <v>12600</v>
      </c>
      <c r="E10">
        <v>3</v>
      </c>
      <c r="F10">
        <v>121</v>
      </c>
      <c r="G10">
        <v>32</v>
      </c>
      <c r="H10">
        <v>4</v>
      </c>
      <c r="I10">
        <v>0</v>
      </c>
      <c r="J10">
        <v>21160</v>
      </c>
      <c r="K10">
        <v>5163</v>
      </c>
      <c r="L10">
        <v>9</v>
      </c>
      <c r="M10">
        <v>5</v>
      </c>
      <c r="N10">
        <v>2</v>
      </c>
      <c r="O10">
        <v>0</v>
      </c>
      <c r="P10">
        <v>1</v>
      </c>
      <c r="Q10">
        <v>1</v>
      </c>
      <c r="R10">
        <v>0</v>
      </c>
      <c r="S10">
        <v>0</v>
      </c>
      <c r="T10">
        <v>71590</v>
      </c>
      <c r="U10">
        <v>71591</v>
      </c>
      <c r="V10">
        <v>71075</v>
      </c>
      <c r="W10" t="s">
        <v>13888</v>
      </c>
      <c r="X10" t="s">
        <v>12590</v>
      </c>
      <c r="Y10">
        <v>0</v>
      </c>
      <c r="Z10">
        <v>20143</v>
      </c>
    </row>
    <row r="11" spans="1:26" x14ac:dyDescent="0.25">
      <c r="A11">
        <v>71075</v>
      </c>
      <c r="B11">
        <v>202501</v>
      </c>
      <c r="C11">
        <v>2</v>
      </c>
      <c r="D11" t="s">
        <v>12600</v>
      </c>
      <c r="E11">
        <v>3</v>
      </c>
      <c r="F11">
        <v>121</v>
      </c>
      <c r="G11">
        <v>32</v>
      </c>
      <c r="H11">
        <v>4</v>
      </c>
      <c r="I11">
        <v>0</v>
      </c>
      <c r="J11">
        <v>21160</v>
      </c>
      <c r="K11">
        <v>5163</v>
      </c>
      <c r="L11">
        <v>9</v>
      </c>
      <c r="M11">
        <v>5</v>
      </c>
      <c r="N11">
        <v>2</v>
      </c>
      <c r="O11">
        <v>0</v>
      </c>
      <c r="P11">
        <v>1</v>
      </c>
      <c r="Q11">
        <v>1</v>
      </c>
      <c r="R11">
        <v>0</v>
      </c>
      <c r="S11">
        <v>0</v>
      </c>
      <c r="T11">
        <v>71590</v>
      </c>
      <c r="U11">
        <v>71591</v>
      </c>
      <c r="V11">
        <v>71075</v>
      </c>
      <c r="W11" t="s">
        <v>13888</v>
      </c>
      <c r="X11" t="s">
        <v>12590</v>
      </c>
      <c r="Y11">
        <v>0</v>
      </c>
      <c r="Z11">
        <v>20143</v>
      </c>
    </row>
    <row r="12" spans="1:26" x14ac:dyDescent="0.25">
      <c r="A12">
        <v>71092</v>
      </c>
      <c r="B12">
        <v>202501</v>
      </c>
      <c r="C12">
        <v>1</v>
      </c>
      <c r="D12" t="s">
        <v>12601</v>
      </c>
      <c r="E12">
        <v>3</v>
      </c>
      <c r="F12">
        <v>123</v>
      </c>
      <c r="G12">
        <v>33</v>
      </c>
      <c r="H12">
        <v>5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71590</v>
      </c>
      <c r="U12">
        <v>71591</v>
      </c>
      <c r="V12">
        <v>71092</v>
      </c>
      <c r="W12" t="s">
        <v>13888</v>
      </c>
      <c r="X12" t="s">
        <v>12590</v>
      </c>
      <c r="Y12">
        <v>0</v>
      </c>
      <c r="Z12">
        <v>0</v>
      </c>
    </row>
    <row r="13" spans="1:26" x14ac:dyDescent="0.25">
      <c r="A13">
        <v>71092</v>
      </c>
      <c r="B13">
        <v>202501</v>
      </c>
      <c r="C13">
        <v>2</v>
      </c>
      <c r="D13" t="s">
        <v>12601</v>
      </c>
      <c r="E13">
        <v>3</v>
      </c>
      <c r="F13">
        <v>123</v>
      </c>
      <c r="G13">
        <v>33</v>
      </c>
      <c r="H13">
        <v>5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71590</v>
      </c>
      <c r="U13">
        <v>71591</v>
      </c>
      <c r="V13">
        <v>71092</v>
      </c>
      <c r="W13" t="s">
        <v>13888</v>
      </c>
      <c r="X13" t="s">
        <v>12590</v>
      </c>
      <c r="Y13">
        <v>0</v>
      </c>
      <c r="Z13">
        <v>0</v>
      </c>
    </row>
    <row r="14" spans="1:26" x14ac:dyDescent="0.25">
      <c r="A14">
        <v>71094</v>
      </c>
      <c r="B14">
        <v>202501</v>
      </c>
      <c r="C14">
        <v>1</v>
      </c>
      <c r="D14" t="s">
        <v>12602</v>
      </c>
      <c r="E14">
        <v>3</v>
      </c>
      <c r="F14">
        <v>123</v>
      </c>
      <c r="G14">
        <v>33</v>
      </c>
      <c r="H14">
        <v>5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71590</v>
      </c>
      <c r="U14">
        <v>71591</v>
      </c>
      <c r="V14">
        <v>71094</v>
      </c>
      <c r="W14" t="s">
        <v>13888</v>
      </c>
      <c r="X14" t="s">
        <v>12590</v>
      </c>
      <c r="Y14">
        <v>0</v>
      </c>
      <c r="Z14">
        <v>0</v>
      </c>
    </row>
    <row r="15" spans="1:26" x14ac:dyDescent="0.25">
      <c r="A15">
        <v>71094</v>
      </c>
      <c r="B15">
        <v>202501</v>
      </c>
      <c r="C15">
        <v>2</v>
      </c>
      <c r="D15" t="s">
        <v>12602</v>
      </c>
      <c r="E15">
        <v>3</v>
      </c>
      <c r="F15">
        <v>123</v>
      </c>
      <c r="G15">
        <v>33</v>
      </c>
      <c r="H15">
        <v>5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71590</v>
      </c>
      <c r="U15">
        <v>71591</v>
      </c>
      <c r="V15">
        <v>71094</v>
      </c>
      <c r="W15" t="s">
        <v>13888</v>
      </c>
      <c r="X15" t="s">
        <v>12590</v>
      </c>
      <c r="Y15">
        <v>0</v>
      </c>
      <c r="Z15">
        <v>0</v>
      </c>
    </row>
    <row r="16" spans="1:26" x14ac:dyDescent="0.25">
      <c r="A16">
        <v>71114</v>
      </c>
      <c r="B16">
        <v>202501</v>
      </c>
      <c r="C16">
        <v>1</v>
      </c>
      <c r="D16" t="s">
        <v>12604</v>
      </c>
      <c r="E16">
        <v>3</v>
      </c>
      <c r="F16">
        <v>123</v>
      </c>
      <c r="G16">
        <v>33</v>
      </c>
      <c r="H16">
        <v>5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71590</v>
      </c>
      <c r="U16">
        <v>71050</v>
      </c>
      <c r="V16">
        <v>71114</v>
      </c>
      <c r="W16" t="s">
        <v>12605</v>
      </c>
      <c r="X16" t="s">
        <v>12590</v>
      </c>
      <c r="Y16">
        <v>0</v>
      </c>
      <c r="Z16">
        <v>0</v>
      </c>
    </row>
    <row r="17" spans="1:26" x14ac:dyDescent="0.25">
      <c r="A17">
        <v>71114</v>
      </c>
      <c r="B17">
        <v>202501</v>
      </c>
      <c r="C17">
        <v>2</v>
      </c>
      <c r="D17" t="s">
        <v>12604</v>
      </c>
      <c r="E17">
        <v>3</v>
      </c>
      <c r="F17">
        <v>123</v>
      </c>
      <c r="G17">
        <v>33</v>
      </c>
      <c r="H17">
        <v>5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71590</v>
      </c>
      <c r="U17">
        <v>71050</v>
      </c>
      <c r="V17">
        <v>71114</v>
      </c>
      <c r="W17" t="s">
        <v>12605</v>
      </c>
      <c r="X17" t="s">
        <v>12590</v>
      </c>
      <c r="Y17">
        <v>0</v>
      </c>
      <c r="Z17">
        <v>0</v>
      </c>
    </row>
    <row r="18" spans="1:26" x14ac:dyDescent="0.25">
      <c r="A18">
        <v>71121</v>
      </c>
      <c r="B18">
        <v>202501</v>
      </c>
      <c r="C18">
        <v>1</v>
      </c>
      <c r="D18" t="s">
        <v>12606</v>
      </c>
      <c r="E18">
        <v>3</v>
      </c>
      <c r="F18">
        <v>123</v>
      </c>
      <c r="G18">
        <v>31</v>
      </c>
      <c r="H18">
        <v>4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71030</v>
      </c>
      <c r="U18">
        <v>71510</v>
      </c>
      <c r="V18">
        <v>71121</v>
      </c>
      <c r="W18" t="s">
        <v>12607</v>
      </c>
      <c r="X18" t="s">
        <v>12595</v>
      </c>
      <c r="Y18">
        <v>0</v>
      </c>
      <c r="Z18">
        <v>0</v>
      </c>
    </row>
    <row r="19" spans="1:26" x14ac:dyDescent="0.25">
      <c r="A19">
        <v>71121</v>
      </c>
      <c r="B19">
        <v>202501</v>
      </c>
      <c r="C19">
        <v>2</v>
      </c>
      <c r="D19" t="s">
        <v>12606</v>
      </c>
      <c r="E19">
        <v>3</v>
      </c>
      <c r="F19">
        <v>123</v>
      </c>
      <c r="G19">
        <v>31</v>
      </c>
      <c r="H19">
        <v>4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71030</v>
      </c>
      <c r="U19">
        <v>71510</v>
      </c>
      <c r="V19">
        <v>71121</v>
      </c>
      <c r="W19" t="s">
        <v>12607</v>
      </c>
      <c r="X19" t="s">
        <v>12595</v>
      </c>
      <c r="Y19">
        <v>0</v>
      </c>
      <c r="Z19">
        <v>0</v>
      </c>
    </row>
    <row r="20" spans="1:26" x14ac:dyDescent="0.25">
      <c r="A20">
        <v>71123</v>
      </c>
      <c r="B20">
        <v>202501</v>
      </c>
      <c r="C20">
        <v>1</v>
      </c>
      <c r="D20" t="s">
        <v>12608</v>
      </c>
      <c r="E20">
        <v>3</v>
      </c>
      <c r="F20">
        <v>123</v>
      </c>
      <c r="G20">
        <v>27</v>
      </c>
      <c r="H20">
        <v>4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900582</v>
      </c>
      <c r="U20">
        <v>71506</v>
      </c>
      <c r="V20">
        <v>71123</v>
      </c>
      <c r="W20" t="s">
        <v>12609</v>
      </c>
      <c r="X20" t="s">
        <v>13887</v>
      </c>
      <c r="Y20">
        <v>0</v>
      </c>
      <c r="Z20">
        <v>0</v>
      </c>
    </row>
    <row r="21" spans="1:26" x14ac:dyDescent="0.25">
      <c r="A21">
        <v>71123</v>
      </c>
      <c r="B21">
        <v>202501</v>
      </c>
      <c r="C21">
        <v>2</v>
      </c>
      <c r="D21" t="s">
        <v>12608</v>
      </c>
      <c r="E21">
        <v>3</v>
      </c>
      <c r="F21">
        <v>123</v>
      </c>
      <c r="G21">
        <v>27</v>
      </c>
      <c r="H21">
        <v>4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900582</v>
      </c>
      <c r="U21">
        <v>71506</v>
      </c>
      <c r="V21">
        <v>71123</v>
      </c>
      <c r="W21" t="s">
        <v>12609</v>
      </c>
      <c r="X21" t="s">
        <v>13887</v>
      </c>
      <c r="Y21">
        <v>0</v>
      </c>
      <c r="Z21">
        <v>0</v>
      </c>
    </row>
    <row r="22" spans="1:26" x14ac:dyDescent="0.25">
      <c r="A22">
        <v>71129</v>
      </c>
      <c r="B22">
        <v>202501</v>
      </c>
      <c r="C22">
        <v>1</v>
      </c>
      <c r="D22" t="s">
        <v>13889</v>
      </c>
      <c r="E22">
        <v>2</v>
      </c>
      <c r="F22">
        <v>33</v>
      </c>
      <c r="G22">
        <v>8</v>
      </c>
      <c r="H22">
        <v>0</v>
      </c>
      <c r="I22">
        <v>0</v>
      </c>
      <c r="J22">
        <v>105160</v>
      </c>
      <c r="K22">
        <v>332371</v>
      </c>
      <c r="L22">
        <v>124.5</v>
      </c>
      <c r="M22">
        <v>32.5</v>
      </c>
      <c r="N22">
        <v>29</v>
      </c>
      <c r="O22">
        <v>17</v>
      </c>
      <c r="P22">
        <v>12</v>
      </c>
      <c r="Q22">
        <v>21</v>
      </c>
      <c r="R22">
        <v>13</v>
      </c>
      <c r="S22">
        <v>0</v>
      </c>
      <c r="T22">
        <v>900582</v>
      </c>
      <c r="U22">
        <v>71129</v>
      </c>
      <c r="V22">
        <v>0</v>
      </c>
      <c r="W22" t="s">
        <v>13890</v>
      </c>
      <c r="X22" t="s">
        <v>13887</v>
      </c>
      <c r="Y22">
        <v>210731</v>
      </c>
      <c r="Z22">
        <v>160214</v>
      </c>
    </row>
    <row r="23" spans="1:26" x14ac:dyDescent="0.25">
      <c r="A23">
        <v>71129</v>
      </c>
      <c r="B23">
        <v>202501</v>
      </c>
      <c r="C23">
        <v>2</v>
      </c>
      <c r="D23" t="s">
        <v>13889</v>
      </c>
      <c r="E23">
        <v>2</v>
      </c>
      <c r="F23">
        <v>33</v>
      </c>
      <c r="G23">
        <v>8</v>
      </c>
      <c r="H23">
        <v>0</v>
      </c>
      <c r="I23">
        <v>0</v>
      </c>
      <c r="J23">
        <v>105160</v>
      </c>
      <c r="K23">
        <v>332371</v>
      </c>
      <c r="L23">
        <v>124.5</v>
      </c>
      <c r="M23">
        <v>32.5</v>
      </c>
      <c r="N23">
        <v>29</v>
      </c>
      <c r="O23">
        <v>17</v>
      </c>
      <c r="P23">
        <v>12</v>
      </c>
      <c r="Q23">
        <v>21</v>
      </c>
      <c r="R23">
        <v>13</v>
      </c>
      <c r="S23">
        <v>0</v>
      </c>
      <c r="T23">
        <v>900582</v>
      </c>
      <c r="U23">
        <v>71129</v>
      </c>
      <c r="V23">
        <v>0</v>
      </c>
      <c r="W23" t="s">
        <v>13890</v>
      </c>
      <c r="X23" t="s">
        <v>13887</v>
      </c>
      <c r="Y23">
        <v>210731</v>
      </c>
      <c r="Z23">
        <v>160214</v>
      </c>
    </row>
    <row r="24" spans="1:26" x14ac:dyDescent="0.25">
      <c r="A24">
        <v>71132</v>
      </c>
      <c r="B24">
        <v>202501</v>
      </c>
      <c r="C24">
        <v>1</v>
      </c>
      <c r="D24" t="s">
        <v>12610</v>
      </c>
      <c r="E24">
        <v>3</v>
      </c>
      <c r="F24">
        <v>123</v>
      </c>
      <c r="G24">
        <v>27</v>
      </c>
      <c r="H24">
        <v>4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900582</v>
      </c>
      <c r="U24">
        <v>71270</v>
      </c>
      <c r="V24">
        <v>71132</v>
      </c>
      <c r="W24" t="s">
        <v>12611</v>
      </c>
      <c r="X24" t="s">
        <v>13887</v>
      </c>
      <c r="Y24">
        <v>0</v>
      </c>
      <c r="Z24">
        <v>0</v>
      </c>
    </row>
    <row r="25" spans="1:26" x14ac:dyDescent="0.25">
      <c r="A25">
        <v>71132</v>
      </c>
      <c r="B25">
        <v>202501</v>
      </c>
      <c r="C25">
        <v>2</v>
      </c>
      <c r="D25" t="s">
        <v>12610</v>
      </c>
      <c r="E25">
        <v>3</v>
      </c>
      <c r="F25">
        <v>123</v>
      </c>
      <c r="G25">
        <v>27</v>
      </c>
      <c r="H25">
        <v>4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900582</v>
      </c>
      <c r="U25">
        <v>71270</v>
      </c>
      <c r="V25">
        <v>71132</v>
      </c>
      <c r="W25" t="s">
        <v>12611</v>
      </c>
      <c r="X25" t="s">
        <v>13887</v>
      </c>
      <c r="Y25">
        <v>0</v>
      </c>
      <c r="Z25">
        <v>0</v>
      </c>
    </row>
    <row r="26" spans="1:26" x14ac:dyDescent="0.25">
      <c r="A26">
        <v>71136</v>
      </c>
      <c r="B26">
        <v>202501</v>
      </c>
      <c r="C26">
        <v>1</v>
      </c>
      <c r="D26" t="s">
        <v>12612</v>
      </c>
      <c r="E26">
        <v>3</v>
      </c>
      <c r="F26">
        <v>106</v>
      </c>
      <c r="G26">
        <v>24</v>
      </c>
      <c r="H26">
        <v>2</v>
      </c>
      <c r="I26">
        <v>0</v>
      </c>
      <c r="J26">
        <v>29982</v>
      </c>
      <c r="K26">
        <v>66121</v>
      </c>
      <c r="L26">
        <v>42</v>
      </c>
      <c r="M26">
        <v>9</v>
      </c>
      <c r="N26">
        <v>8</v>
      </c>
      <c r="O26">
        <v>5</v>
      </c>
      <c r="P26">
        <v>1</v>
      </c>
      <c r="Q26">
        <v>13</v>
      </c>
      <c r="R26">
        <v>6</v>
      </c>
      <c r="S26">
        <v>0</v>
      </c>
      <c r="T26">
        <v>900582</v>
      </c>
      <c r="U26">
        <v>71129</v>
      </c>
      <c r="V26">
        <v>71136</v>
      </c>
      <c r="W26" t="s">
        <v>13890</v>
      </c>
      <c r="X26" t="s">
        <v>13887</v>
      </c>
      <c r="Y26">
        <v>63521</v>
      </c>
      <c r="Z26">
        <v>44061</v>
      </c>
    </row>
    <row r="27" spans="1:26" x14ac:dyDescent="0.25">
      <c r="A27">
        <v>71136</v>
      </c>
      <c r="B27">
        <v>202501</v>
      </c>
      <c r="C27">
        <v>2</v>
      </c>
      <c r="D27" t="s">
        <v>12612</v>
      </c>
      <c r="E27">
        <v>3</v>
      </c>
      <c r="F27">
        <v>106</v>
      </c>
      <c r="G27">
        <v>24</v>
      </c>
      <c r="H27">
        <v>2</v>
      </c>
      <c r="I27">
        <v>0</v>
      </c>
      <c r="J27">
        <v>29982</v>
      </c>
      <c r="K27">
        <v>66121</v>
      </c>
      <c r="L27">
        <v>42</v>
      </c>
      <c r="M27">
        <v>9</v>
      </c>
      <c r="N27">
        <v>8</v>
      </c>
      <c r="O27">
        <v>5</v>
      </c>
      <c r="P27">
        <v>1</v>
      </c>
      <c r="Q27">
        <v>13</v>
      </c>
      <c r="R27">
        <v>6</v>
      </c>
      <c r="S27">
        <v>0</v>
      </c>
      <c r="T27">
        <v>900582</v>
      </c>
      <c r="U27">
        <v>71129</v>
      </c>
      <c r="V27">
        <v>71136</v>
      </c>
      <c r="W27" t="s">
        <v>13890</v>
      </c>
      <c r="X27" t="s">
        <v>13887</v>
      </c>
      <c r="Y27">
        <v>63521</v>
      </c>
      <c r="Z27">
        <v>44061</v>
      </c>
    </row>
    <row r="28" spans="1:26" x14ac:dyDescent="0.25">
      <c r="A28">
        <v>71142</v>
      </c>
      <c r="B28">
        <v>202501</v>
      </c>
      <c r="C28">
        <v>1</v>
      </c>
      <c r="D28" t="s">
        <v>12614</v>
      </c>
      <c r="E28">
        <v>3</v>
      </c>
      <c r="F28">
        <v>123</v>
      </c>
      <c r="G28">
        <v>27</v>
      </c>
      <c r="H28">
        <v>4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900582</v>
      </c>
      <c r="U28">
        <v>71139</v>
      </c>
      <c r="V28">
        <v>71142</v>
      </c>
      <c r="W28" t="s">
        <v>12594</v>
      </c>
      <c r="X28" t="s">
        <v>13887</v>
      </c>
      <c r="Y28">
        <v>0</v>
      </c>
      <c r="Z28">
        <v>0</v>
      </c>
    </row>
    <row r="29" spans="1:26" x14ac:dyDescent="0.25">
      <c r="A29">
        <v>71142</v>
      </c>
      <c r="B29">
        <v>202501</v>
      </c>
      <c r="C29">
        <v>2</v>
      </c>
      <c r="D29" t="s">
        <v>12614</v>
      </c>
      <c r="E29">
        <v>3</v>
      </c>
      <c r="F29">
        <v>123</v>
      </c>
      <c r="G29">
        <v>27</v>
      </c>
      <c r="H29">
        <v>4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900582</v>
      </c>
      <c r="U29">
        <v>71139</v>
      </c>
      <c r="V29">
        <v>71142</v>
      </c>
      <c r="W29" t="s">
        <v>12594</v>
      </c>
      <c r="X29" t="s">
        <v>13887</v>
      </c>
      <c r="Y29">
        <v>0</v>
      </c>
      <c r="Z29">
        <v>0</v>
      </c>
    </row>
    <row r="30" spans="1:26" x14ac:dyDescent="0.25">
      <c r="A30">
        <v>71148</v>
      </c>
      <c r="B30">
        <v>202501</v>
      </c>
      <c r="C30">
        <v>1</v>
      </c>
      <c r="D30" t="s">
        <v>12615</v>
      </c>
      <c r="E30">
        <v>3</v>
      </c>
      <c r="F30">
        <v>123</v>
      </c>
      <c r="G30">
        <v>27</v>
      </c>
      <c r="H30">
        <v>5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900582</v>
      </c>
      <c r="U30">
        <v>71507</v>
      </c>
      <c r="V30">
        <v>71148</v>
      </c>
      <c r="W30" t="s">
        <v>12616</v>
      </c>
      <c r="X30" t="s">
        <v>13887</v>
      </c>
      <c r="Y30">
        <v>0</v>
      </c>
      <c r="Z30">
        <v>0</v>
      </c>
    </row>
    <row r="31" spans="1:26" x14ac:dyDescent="0.25">
      <c r="A31">
        <v>71148</v>
      </c>
      <c r="B31">
        <v>202501</v>
      </c>
      <c r="C31">
        <v>2</v>
      </c>
      <c r="D31" t="s">
        <v>12615</v>
      </c>
      <c r="E31">
        <v>3</v>
      </c>
      <c r="F31">
        <v>123</v>
      </c>
      <c r="G31">
        <v>27</v>
      </c>
      <c r="H31">
        <v>5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900582</v>
      </c>
      <c r="U31">
        <v>71507</v>
      </c>
      <c r="V31">
        <v>71148</v>
      </c>
      <c r="W31" t="s">
        <v>12616</v>
      </c>
      <c r="X31" t="s">
        <v>13887</v>
      </c>
      <c r="Y31">
        <v>0</v>
      </c>
      <c r="Z31">
        <v>0</v>
      </c>
    </row>
    <row r="32" spans="1:26" x14ac:dyDescent="0.25">
      <c r="A32">
        <v>71182</v>
      </c>
      <c r="B32">
        <v>202501</v>
      </c>
      <c r="C32">
        <v>1</v>
      </c>
      <c r="D32" t="s">
        <v>12617</v>
      </c>
      <c r="E32">
        <v>3</v>
      </c>
      <c r="F32">
        <v>27</v>
      </c>
      <c r="G32">
        <v>14</v>
      </c>
      <c r="H32">
        <v>3</v>
      </c>
      <c r="I32">
        <v>0</v>
      </c>
      <c r="J32">
        <v>92582</v>
      </c>
      <c r="K32">
        <v>207195</v>
      </c>
      <c r="L32">
        <v>80.5</v>
      </c>
      <c r="M32">
        <v>23.5</v>
      </c>
      <c r="N32">
        <v>18.5</v>
      </c>
      <c r="O32">
        <v>10</v>
      </c>
      <c r="P32">
        <v>19.5</v>
      </c>
      <c r="Q32">
        <v>8</v>
      </c>
      <c r="R32">
        <v>1</v>
      </c>
      <c r="S32">
        <v>0</v>
      </c>
      <c r="T32">
        <v>71251</v>
      </c>
      <c r="U32">
        <v>70930</v>
      </c>
      <c r="V32">
        <v>71182</v>
      </c>
      <c r="W32" t="s">
        <v>12618</v>
      </c>
      <c r="X32" t="s">
        <v>13885</v>
      </c>
      <c r="Y32">
        <v>68794</v>
      </c>
      <c r="Z32">
        <v>131530</v>
      </c>
    </row>
    <row r="33" spans="1:26" x14ac:dyDescent="0.25">
      <c r="A33">
        <v>71182</v>
      </c>
      <c r="B33">
        <v>202501</v>
      </c>
      <c r="C33">
        <v>2</v>
      </c>
      <c r="D33" t="s">
        <v>12617</v>
      </c>
      <c r="E33">
        <v>3</v>
      </c>
      <c r="F33">
        <v>27</v>
      </c>
      <c r="G33">
        <v>14</v>
      </c>
      <c r="H33">
        <v>3</v>
      </c>
      <c r="I33">
        <v>0</v>
      </c>
      <c r="J33">
        <v>92582</v>
      </c>
      <c r="K33">
        <v>207195</v>
      </c>
      <c r="L33">
        <v>80.5</v>
      </c>
      <c r="M33">
        <v>23.5</v>
      </c>
      <c r="N33">
        <v>18.5</v>
      </c>
      <c r="O33">
        <v>10</v>
      </c>
      <c r="P33">
        <v>19.5</v>
      </c>
      <c r="Q33">
        <v>8</v>
      </c>
      <c r="R33">
        <v>1</v>
      </c>
      <c r="S33">
        <v>0</v>
      </c>
      <c r="T33">
        <v>71251</v>
      </c>
      <c r="U33">
        <v>70930</v>
      </c>
      <c r="V33">
        <v>71182</v>
      </c>
      <c r="W33" t="s">
        <v>12618</v>
      </c>
      <c r="X33" t="s">
        <v>13885</v>
      </c>
      <c r="Y33">
        <v>68794</v>
      </c>
      <c r="Z33">
        <v>131530</v>
      </c>
    </row>
    <row r="34" spans="1:26" x14ac:dyDescent="0.25">
      <c r="A34">
        <v>71190</v>
      </c>
      <c r="B34">
        <v>202501</v>
      </c>
      <c r="C34">
        <v>1</v>
      </c>
      <c r="D34" t="s">
        <v>12619</v>
      </c>
      <c r="E34">
        <v>3</v>
      </c>
      <c r="F34">
        <v>123</v>
      </c>
      <c r="G34">
        <v>27</v>
      </c>
      <c r="H34">
        <v>4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900582</v>
      </c>
      <c r="U34">
        <v>71188</v>
      </c>
      <c r="V34">
        <v>71190</v>
      </c>
      <c r="W34" t="s">
        <v>12620</v>
      </c>
      <c r="X34" t="s">
        <v>13887</v>
      </c>
      <c r="Y34">
        <v>0</v>
      </c>
      <c r="Z34">
        <v>0</v>
      </c>
    </row>
    <row r="35" spans="1:26" x14ac:dyDescent="0.25">
      <c r="A35">
        <v>71190</v>
      </c>
      <c r="B35">
        <v>202501</v>
      </c>
      <c r="C35">
        <v>2</v>
      </c>
      <c r="D35" t="s">
        <v>12619</v>
      </c>
      <c r="E35">
        <v>3</v>
      </c>
      <c r="F35">
        <v>123</v>
      </c>
      <c r="G35">
        <v>27</v>
      </c>
      <c r="H35">
        <v>4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900582</v>
      </c>
      <c r="U35">
        <v>71188</v>
      </c>
      <c r="V35">
        <v>71190</v>
      </c>
      <c r="W35" t="s">
        <v>12620</v>
      </c>
      <c r="X35" t="s">
        <v>13887</v>
      </c>
      <c r="Y35">
        <v>0</v>
      </c>
      <c r="Z35">
        <v>0</v>
      </c>
    </row>
    <row r="36" spans="1:26" x14ac:dyDescent="0.25">
      <c r="A36">
        <v>71192</v>
      </c>
      <c r="B36">
        <v>202501</v>
      </c>
      <c r="C36">
        <v>1</v>
      </c>
      <c r="D36" t="s">
        <v>12621</v>
      </c>
      <c r="E36">
        <v>3</v>
      </c>
      <c r="F36">
        <v>123</v>
      </c>
      <c r="G36">
        <v>27</v>
      </c>
      <c r="H36">
        <v>4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900582</v>
      </c>
      <c r="U36">
        <v>71188</v>
      </c>
      <c r="V36">
        <v>71192</v>
      </c>
      <c r="W36" t="s">
        <v>12620</v>
      </c>
      <c r="X36" t="s">
        <v>13887</v>
      </c>
      <c r="Y36">
        <v>0</v>
      </c>
      <c r="Z36">
        <v>0</v>
      </c>
    </row>
    <row r="37" spans="1:26" x14ac:dyDescent="0.25">
      <c r="A37">
        <v>71192</v>
      </c>
      <c r="B37">
        <v>202501</v>
      </c>
      <c r="C37">
        <v>2</v>
      </c>
      <c r="D37" t="s">
        <v>12621</v>
      </c>
      <c r="E37">
        <v>3</v>
      </c>
      <c r="F37">
        <v>123</v>
      </c>
      <c r="G37">
        <v>27</v>
      </c>
      <c r="H37">
        <v>4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900582</v>
      </c>
      <c r="U37">
        <v>71188</v>
      </c>
      <c r="V37">
        <v>71192</v>
      </c>
      <c r="W37" t="s">
        <v>12620</v>
      </c>
      <c r="X37" t="s">
        <v>13887</v>
      </c>
      <c r="Y37">
        <v>0</v>
      </c>
      <c r="Z37">
        <v>0</v>
      </c>
    </row>
    <row r="38" spans="1:26" x14ac:dyDescent="0.25">
      <c r="A38">
        <v>71195</v>
      </c>
      <c r="B38">
        <v>202501</v>
      </c>
      <c r="C38">
        <v>1</v>
      </c>
      <c r="D38" t="s">
        <v>12622</v>
      </c>
      <c r="E38">
        <v>3</v>
      </c>
      <c r="F38">
        <v>123</v>
      </c>
      <c r="G38">
        <v>35</v>
      </c>
      <c r="H38">
        <v>5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71251</v>
      </c>
      <c r="U38">
        <v>71174</v>
      </c>
      <c r="V38">
        <v>71195</v>
      </c>
      <c r="W38" t="s">
        <v>12613</v>
      </c>
      <c r="X38" t="s">
        <v>13885</v>
      </c>
      <c r="Y38">
        <v>0</v>
      </c>
      <c r="Z38">
        <v>0</v>
      </c>
    </row>
    <row r="39" spans="1:26" x14ac:dyDescent="0.25">
      <c r="A39">
        <v>71195</v>
      </c>
      <c r="B39">
        <v>202501</v>
      </c>
      <c r="C39">
        <v>2</v>
      </c>
      <c r="D39" t="s">
        <v>12622</v>
      </c>
      <c r="E39">
        <v>3</v>
      </c>
      <c r="F39">
        <v>123</v>
      </c>
      <c r="G39">
        <v>35</v>
      </c>
      <c r="H39">
        <v>5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71251</v>
      </c>
      <c r="U39">
        <v>71174</v>
      </c>
      <c r="V39">
        <v>71195</v>
      </c>
      <c r="W39" t="s">
        <v>12613</v>
      </c>
      <c r="X39" t="s">
        <v>13885</v>
      </c>
      <c r="Y39">
        <v>0</v>
      </c>
      <c r="Z39">
        <v>0</v>
      </c>
    </row>
    <row r="40" spans="1:26" x14ac:dyDescent="0.25">
      <c r="A40">
        <v>71231</v>
      </c>
      <c r="B40">
        <v>202501</v>
      </c>
      <c r="C40">
        <v>1</v>
      </c>
      <c r="D40" t="s">
        <v>12623</v>
      </c>
      <c r="E40">
        <v>3</v>
      </c>
      <c r="F40">
        <v>123</v>
      </c>
      <c r="G40">
        <v>33</v>
      </c>
      <c r="H40">
        <v>4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71590</v>
      </c>
      <c r="U40">
        <v>71606</v>
      </c>
      <c r="V40">
        <v>71231</v>
      </c>
      <c r="W40" t="s">
        <v>13891</v>
      </c>
      <c r="X40" t="s">
        <v>12590</v>
      </c>
      <c r="Y40">
        <v>0</v>
      </c>
      <c r="Z40">
        <v>0</v>
      </c>
    </row>
    <row r="41" spans="1:26" x14ac:dyDescent="0.25">
      <c r="A41">
        <v>71231</v>
      </c>
      <c r="B41">
        <v>202501</v>
      </c>
      <c r="C41">
        <v>2</v>
      </c>
      <c r="D41" t="s">
        <v>12623</v>
      </c>
      <c r="E41">
        <v>3</v>
      </c>
      <c r="F41">
        <v>123</v>
      </c>
      <c r="G41">
        <v>33</v>
      </c>
      <c r="H41">
        <v>4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71590</v>
      </c>
      <c r="U41">
        <v>71606</v>
      </c>
      <c r="V41">
        <v>71231</v>
      </c>
      <c r="W41" t="s">
        <v>13891</v>
      </c>
      <c r="X41" t="s">
        <v>12590</v>
      </c>
      <c r="Y41">
        <v>0</v>
      </c>
      <c r="Z41">
        <v>0</v>
      </c>
    </row>
    <row r="42" spans="1:26" x14ac:dyDescent="0.25">
      <c r="A42">
        <v>71246</v>
      </c>
      <c r="B42">
        <v>202501</v>
      </c>
      <c r="C42">
        <v>1</v>
      </c>
      <c r="D42" t="s">
        <v>12624</v>
      </c>
      <c r="E42">
        <v>3</v>
      </c>
      <c r="F42">
        <v>123</v>
      </c>
      <c r="G42">
        <v>35</v>
      </c>
      <c r="H42">
        <v>5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71251</v>
      </c>
      <c r="U42">
        <v>71248</v>
      </c>
      <c r="V42">
        <v>71246</v>
      </c>
      <c r="W42" t="s">
        <v>12625</v>
      </c>
      <c r="X42" t="s">
        <v>13885</v>
      </c>
      <c r="Y42">
        <v>0</v>
      </c>
      <c r="Z42">
        <v>0</v>
      </c>
    </row>
    <row r="43" spans="1:26" x14ac:dyDescent="0.25">
      <c r="A43">
        <v>71246</v>
      </c>
      <c r="B43">
        <v>202501</v>
      </c>
      <c r="C43">
        <v>2</v>
      </c>
      <c r="D43" t="s">
        <v>12624</v>
      </c>
      <c r="E43">
        <v>3</v>
      </c>
      <c r="F43">
        <v>123</v>
      </c>
      <c r="G43">
        <v>35</v>
      </c>
      <c r="H43">
        <v>5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71251</v>
      </c>
      <c r="U43">
        <v>71248</v>
      </c>
      <c r="V43">
        <v>71246</v>
      </c>
      <c r="W43" t="s">
        <v>12625</v>
      </c>
      <c r="X43" t="s">
        <v>13885</v>
      </c>
      <c r="Y43">
        <v>0</v>
      </c>
      <c r="Z43">
        <v>0</v>
      </c>
    </row>
    <row r="44" spans="1:26" x14ac:dyDescent="0.25">
      <c r="A44">
        <v>71256</v>
      </c>
      <c r="B44">
        <v>202501</v>
      </c>
      <c r="C44">
        <v>1</v>
      </c>
      <c r="D44" t="s">
        <v>12626</v>
      </c>
      <c r="E44">
        <v>3</v>
      </c>
      <c r="F44">
        <v>123</v>
      </c>
      <c r="G44">
        <v>35</v>
      </c>
      <c r="H44">
        <v>4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71251</v>
      </c>
      <c r="U44">
        <v>70066</v>
      </c>
      <c r="V44">
        <v>71256</v>
      </c>
      <c r="W44" t="s">
        <v>12627</v>
      </c>
      <c r="X44" t="s">
        <v>13885</v>
      </c>
      <c r="Y44">
        <v>0</v>
      </c>
      <c r="Z44">
        <v>0</v>
      </c>
    </row>
    <row r="45" spans="1:26" x14ac:dyDescent="0.25">
      <c r="A45">
        <v>71256</v>
      </c>
      <c r="B45">
        <v>202501</v>
      </c>
      <c r="C45">
        <v>2</v>
      </c>
      <c r="D45" t="s">
        <v>12626</v>
      </c>
      <c r="E45">
        <v>3</v>
      </c>
      <c r="F45">
        <v>123</v>
      </c>
      <c r="G45">
        <v>35</v>
      </c>
      <c r="H45">
        <v>4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71251</v>
      </c>
      <c r="U45">
        <v>70066</v>
      </c>
      <c r="V45">
        <v>71256</v>
      </c>
      <c r="W45" t="s">
        <v>12627</v>
      </c>
      <c r="X45" t="s">
        <v>13885</v>
      </c>
      <c r="Y45">
        <v>0</v>
      </c>
      <c r="Z45">
        <v>0</v>
      </c>
    </row>
    <row r="46" spans="1:26" x14ac:dyDescent="0.25">
      <c r="A46">
        <v>71264</v>
      </c>
      <c r="B46">
        <v>202501</v>
      </c>
      <c r="C46">
        <v>1</v>
      </c>
      <c r="D46" t="s">
        <v>13892</v>
      </c>
      <c r="E46">
        <v>3</v>
      </c>
      <c r="F46">
        <v>113</v>
      </c>
      <c r="G46">
        <v>33</v>
      </c>
      <c r="H46">
        <v>3</v>
      </c>
      <c r="I46">
        <v>0</v>
      </c>
      <c r="J46">
        <v>28631</v>
      </c>
      <c r="K46">
        <v>28381</v>
      </c>
      <c r="L46">
        <v>28</v>
      </c>
      <c r="M46">
        <v>8</v>
      </c>
      <c r="N46">
        <v>8</v>
      </c>
      <c r="O46">
        <v>3.5</v>
      </c>
      <c r="P46">
        <v>4.5</v>
      </c>
      <c r="Q46">
        <v>3</v>
      </c>
      <c r="R46">
        <v>1</v>
      </c>
      <c r="S46">
        <v>0</v>
      </c>
      <c r="T46">
        <v>71251</v>
      </c>
      <c r="U46">
        <v>70066</v>
      </c>
      <c r="V46">
        <v>71264</v>
      </c>
      <c r="W46" t="s">
        <v>12627</v>
      </c>
      <c r="X46" t="s">
        <v>13885</v>
      </c>
      <c r="Y46">
        <v>9575</v>
      </c>
      <c r="Z46">
        <v>36743</v>
      </c>
    </row>
    <row r="47" spans="1:26" x14ac:dyDescent="0.25">
      <c r="A47">
        <v>71264</v>
      </c>
      <c r="B47">
        <v>202501</v>
      </c>
      <c r="C47">
        <v>2</v>
      </c>
      <c r="D47" t="s">
        <v>13892</v>
      </c>
      <c r="E47">
        <v>3</v>
      </c>
      <c r="F47">
        <v>113</v>
      </c>
      <c r="G47">
        <v>33</v>
      </c>
      <c r="H47">
        <v>3</v>
      </c>
      <c r="I47">
        <v>0</v>
      </c>
      <c r="J47">
        <v>28631</v>
      </c>
      <c r="K47">
        <v>28381</v>
      </c>
      <c r="L47">
        <v>28</v>
      </c>
      <c r="M47">
        <v>8</v>
      </c>
      <c r="N47">
        <v>8</v>
      </c>
      <c r="O47">
        <v>3.5</v>
      </c>
      <c r="P47">
        <v>4.5</v>
      </c>
      <c r="Q47">
        <v>3</v>
      </c>
      <c r="R47">
        <v>1</v>
      </c>
      <c r="S47">
        <v>0</v>
      </c>
      <c r="T47">
        <v>71251</v>
      </c>
      <c r="U47">
        <v>70066</v>
      </c>
      <c r="V47">
        <v>71264</v>
      </c>
      <c r="W47" t="s">
        <v>12627</v>
      </c>
      <c r="X47" t="s">
        <v>13885</v>
      </c>
      <c r="Y47">
        <v>9575</v>
      </c>
      <c r="Z47">
        <v>36743</v>
      </c>
    </row>
    <row r="48" spans="1:26" x14ac:dyDescent="0.25">
      <c r="A48">
        <v>71271</v>
      </c>
      <c r="B48">
        <v>202501</v>
      </c>
      <c r="C48">
        <v>1</v>
      </c>
      <c r="D48" t="s">
        <v>12628</v>
      </c>
      <c r="E48">
        <v>3</v>
      </c>
      <c r="F48">
        <v>66</v>
      </c>
      <c r="G48">
        <v>11</v>
      </c>
      <c r="H48">
        <v>2</v>
      </c>
      <c r="I48">
        <v>0</v>
      </c>
      <c r="J48">
        <v>50947</v>
      </c>
      <c r="K48">
        <v>219529</v>
      </c>
      <c r="L48">
        <v>62.5</v>
      </c>
      <c r="M48">
        <v>15</v>
      </c>
      <c r="N48">
        <v>26</v>
      </c>
      <c r="O48">
        <v>6</v>
      </c>
      <c r="P48">
        <v>8</v>
      </c>
      <c r="Q48">
        <v>2</v>
      </c>
      <c r="R48">
        <v>5.5</v>
      </c>
      <c r="S48">
        <v>0</v>
      </c>
      <c r="T48">
        <v>900582</v>
      </c>
      <c r="U48">
        <v>71270</v>
      </c>
      <c r="V48">
        <v>71271</v>
      </c>
      <c r="W48" t="s">
        <v>12611</v>
      </c>
      <c r="X48" t="s">
        <v>13887</v>
      </c>
      <c r="Y48">
        <v>0</v>
      </c>
      <c r="Z48">
        <v>81992</v>
      </c>
    </row>
    <row r="49" spans="1:26" x14ac:dyDescent="0.25">
      <c r="A49">
        <v>71271</v>
      </c>
      <c r="B49">
        <v>202501</v>
      </c>
      <c r="C49">
        <v>2</v>
      </c>
      <c r="D49" t="s">
        <v>12628</v>
      </c>
      <c r="E49">
        <v>3</v>
      </c>
      <c r="F49">
        <v>66</v>
      </c>
      <c r="G49">
        <v>11</v>
      </c>
      <c r="H49">
        <v>2</v>
      </c>
      <c r="I49">
        <v>0</v>
      </c>
      <c r="J49">
        <v>50947</v>
      </c>
      <c r="K49">
        <v>219529</v>
      </c>
      <c r="L49">
        <v>62.5</v>
      </c>
      <c r="M49">
        <v>15</v>
      </c>
      <c r="N49">
        <v>26</v>
      </c>
      <c r="O49">
        <v>6</v>
      </c>
      <c r="P49">
        <v>8</v>
      </c>
      <c r="Q49">
        <v>2</v>
      </c>
      <c r="R49">
        <v>5.5</v>
      </c>
      <c r="S49">
        <v>0</v>
      </c>
      <c r="T49">
        <v>900582</v>
      </c>
      <c r="U49">
        <v>71270</v>
      </c>
      <c r="V49">
        <v>71271</v>
      </c>
      <c r="W49" t="s">
        <v>12611</v>
      </c>
      <c r="X49" t="s">
        <v>13887</v>
      </c>
      <c r="Y49">
        <v>0</v>
      </c>
      <c r="Z49">
        <v>81992</v>
      </c>
    </row>
    <row r="50" spans="1:26" x14ac:dyDescent="0.25">
      <c r="A50">
        <v>71282</v>
      </c>
      <c r="B50">
        <v>202501</v>
      </c>
      <c r="C50">
        <v>1</v>
      </c>
      <c r="D50" t="s">
        <v>12630</v>
      </c>
      <c r="E50">
        <v>3</v>
      </c>
      <c r="F50">
        <v>123</v>
      </c>
      <c r="G50">
        <v>27</v>
      </c>
      <c r="H50">
        <v>4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900582</v>
      </c>
      <c r="U50">
        <v>71276</v>
      </c>
      <c r="V50">
        <v>71282</v>
      </c>
      <c r="W50" t="s">
        <v>12631</v>
      </c>
      <c r="X50" t="s">
        <v>13887</v>
      </c>
      <c r="Y50">
        <v>0</v>
      </c>
      <c r="Z50">
        <v>0</v>
      </c>
    </row>
    <row r="51" spans="1:26" x14ac:dyDescent="0.25">
      <c r="A51">
        <v>71282</v>
      </c>
      <c r="B51">
        <v>202501</v>
      </c>
      <c r="C51">
        <v>2</v>
      </c>
      <c r="D51" t="s">
        <v>12630</v>
      </c>
      <c r="E51">
        <v>3</v>
      </c>
      <c r="F51">
        <v>123</v>
      </c>
      <c r="G51">
        <v>27</v>
      </c>
      <c r="H51">
        <v>4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900582</v>
      </c>
      <c r="U51">
        <v>71276</v>
      </c>
      <c r="V51">
        <v>71282</v>
      </c>
      <c r="W51" t="s">
        <v>12631</v>
      </c>
      <c r="X51" t="s">
        <v>13887</v>
      </c>
      <c r="Y51">
        <v>0</v>
      </c>
      <c r="Z51">
        <v>0</v>
      </c>
    </row>
    <row r="52" spans="1:26" x14ac:dyDescent="0.25">
      <c r="A52">
        <v>71326</v>
      </c>
      <c r="B52">
        <v>202501</v>
      </c>
      <c r="C52">
        <v>1</v>
      </c>
      <c r="D52" t="s">
        <v>12632</v>
      </c>
      <c r="E52">
        <v>3</v>
      </c>
      <c r="F52">
        <v>123</v>
      </c>
      <c r="G52">
        <v>33</v>
      </c>
      <c r="H52">
        <v>6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71590</v>
      </c>
      <c r="U52">
        <v>71607</v>
      </c>
      <c r="V52">
        <v>71326</v>
      </c>
      <c r="W52" t="s">
        <v>12589</v>
      </c>
      <c r="X52" t="s">
        <v>12590</v>
      </c>
      <c r="Y52">
        <v>0</v>
      </c>
      <c r="Z52">
        <v>0</v>
      </c>
    </row>
    <row r="53" spans="1:26" x14ac:dyDescent="0.25">
      <c r="A53">
        <v>71326</v>
      </c>
      <c r="B53">
        <v>202501</v>
      </c>
      <c r="C53">
        <v>2</v>
      </c>
      <c r="D53" t="s">
        <v>12632</v>
      </c>
      <c r="E53">
        <v>3</v>
      </c>
      <c r="F53">
        <v>123</v>
      </c>
      <c r="G53">
        <v>33</v>
      </c>
      <c r="H53">
        <v>6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71590</v>
      </c>
      <c r="U53">
        <v>71607</v>
      </c>
      <c r="V53">
        <v>71326</v>
      </c>
      <c r="W53" t="s">
        <v>12589</v>
      </c>
      <c r="X53" t="s">
        <v>12590</v>
      </c>
      <c r="Y53">
        <v>0</v>
      </c>
      <c r="Z53">
        <v>0</v>
      </c>
    </row>
    <row r="54" spans="1:26" x14ac:dyDescent="0.25">
      <c r="A54">
        <v>71347</v>
      </c>
      <c r="B54">
        <v>202501</v>
      </c>
      <c r="C54">
        <v>1</v>
      </c>
      <c r="D54" t="s">
        <v>12633</v>
      </c>
      <c r="E54">
        <v>3</v>
      </c>
      <c r="F54">
        <v>82</v>
      </c>
      <c r="G54">
        <v>27</v>
      </c>
      <c r="H54">
        <v>2</v>
      </c>
      <c r="I54">
        <v>0</v>
      </c>
      <c r="J54">
        <v>41290</v>
      </c>
      <c r="K54">
        <v>128000</v>
      </c>
      <c r="L54">
        <v>46.5</v>
      </c>
      <c r="M54">
        <v>6.5</v>
      </c>
      <c r="N54">
        <v>16</v>
      </c>
      <c r="O54">
        <v>6.5</v>
      </c>
      <c r="P54">
        <v>4.5</v>
      </c>
      <c r="Q54">
        <v>8</v>
      </c>
      <c r="R54">
        <v>5</v>
      </c>
      <c r="S54">
        <v>0</v>
      </c>
      <c r="T54">
        <v>71251</v>
      </c>
      <c r="U54">
        <v>70066</v>
      </c>
      <c r="V54">
        <v>71347</v>
      </c>
      <c r="W54" t="s">
        <v>12627</v>
      </c>
      <c r="X54" t="s">
        <v>13885</v>
      </c>
      <c r="Y54">
        <v>0</v>
      </c>
      <c r="Z54">
        <v>65234</v>
      </c>
    </row>
    <row r="55" spans="1:26" x14ac:dyDescent="0.25">
      <c r="A55">
        <v>71347</v>
      </c>
      <c r="B55">
        <v>202501</v>
      </c>
      <c r="C55">
        <v>2</v>
      </c>
      <c r="D55" t="s">
        <v>12633</v>
      </c>
      <c r="E55">
        <v>3</v>
      </c>
      <c r="F55">
        <v>82</v>
      </c>
      <c r="G55">
        <v>27</v>
      </c>
      <c r="H55">
        <v>2</v>
      </c>
      <c r="I55">
        <v>0</v>
      </c>
      <c r="J55">
        <v>41290</v>
      </c>
      <c r="K55">
        <v>128000</v>
      </c>
      <c r="L55">
        <v>46.5</v>
      </c>
      <c r="M55">
        <v>6.5</v>
      </c>
      <c r="N55">
        <v>16</v>
      </c>
      <c r="O55">
        <v>6.5</v>
      </c>
      <c r="P55">
        <v>4.5</v>
      </c>
      <c r="Q55">
        <v>8</v>
      </c>
      <c r="R55">
        <v>5</v>
      </c>
      <c r="S55">
        <v>0</v>
      </c>
      <c r="T55">
        <v>71251</v>
      </c>
      <c r="U55">
        <v>70066</v>
      </c>
      <c r="V55">
        <v>71347</v>
      </c>
      <c r="W55" t="s">
        <v>12627</v>
      </c>
      <c r="X55" t="s">
        <v>13885</v>
      </c>
      <c r="Y55">
        <v>0</v>
      </c>
      <c r="Z55">
        <v>65234</v>
      </c>
    </row>
    <row r="56" spans="1:26" x14ac:dyDescent="0.25">
      <c r="A56">
        <v>71363</v>
      </c>
      <c r="B56">
        <v>202501</v>
      </c>
      <c r="C56">
        <v>1</v>
      </c>
      <c r="D56" t="s">
        <v>12634</v>
      </c>
      <c r="E56">
        <v>3</v>
      </c>
      <c r="F56">
        <v>92</v>
      </c>
      <c r="G56">
        <v>30</v>
      </c>
      <c r="H56">
        <v>4</v>
      </c>
      <c r="I56">
        <v>0</v>
      </c>
      <c r="J56">
        <v>21501</v>
      </c>
      <c r="K56">
        <v>313394</v>
      </c>
      <c r="L56">
        <v>24</v>
      </c>
      <c r="M56">
        <v>6</v>
      </c>
      <c r="N56">
        <v>2</v>
      </c>
      <c r="O56">
        <v>4</v>
      </c>
      <c r="P56">
        <v>0</v>
      </c>
      <c r="Q56">
        <v>12</v>
      </c>
      <c r="R56">
        <v>0</v>
      </c>
      <c r="S56">
        <v>0</v>
      </c>
      <c r="T56">
        <v>71251</v>
      </c>
      <c r="U56">
        <v>70930</v>
      </c>
      <c r="V56">
        <v>71363</v>
      </c>
      <c r="W56" t="s">
        <v>12618</v>
      </c>
      <c r="X56" t="s">
        <v>13885</v>
      </c>
      <c r="Y56">
        <v>11804</v>
      </c>
      <c r="Z56">
        <v>54916</v>
      </c>
    </row>
    <row r="57" spans="1:26" x14ac:dyDescent="0.25">
      <c r="A57">
        <v>71363</v>
      </c>
      <c r="B57">
        <v>202501</v>
      </c>
      <c r="C57">
        <v>2</v>
      </c>
      <c r="D57" t="s">
        <v>12634</v>
      </c>
      <c r="E57">
        <v>3</v>
      </c>
      <c r="F57">
        <v>92</v>
      </c>
      <c r="G57">
        <v>30</v>
      </c>
      <c r="H57">
        <v>4</v>
      </c>
      <c r="I57">
        <v>0</v>
      </c>
      <c r="J57">
        <v>21501</v>
      </c>
      <c r="K57">
        <v>313394</v>
      </c>
      <c r="L57">
        <v>24</v>
      </c>
      <c r="M57">
        <v>6</v>
      </c>
      <c r="N57">
        <v>2</v>
      </c>
      <c r="O57">
        <v>4</v>
      </c>
      <c r="P57">
        <v>0</v>
      </c>
      <c r="Q57">
        <v>12</v>
      </c>
      <c r="R57">
        <v>0</v>
      </c>
      <c r="S57">
        <v>0</v>
      </c>
      <c r="T57">
        <v>71251</v>
      </c>
      <c r="U57">
        <v>70930</v>
      </c>
      <c r="V57">
        <v>71363</v>
      </c>
      <c r="W57" t="s">
        <v>12618</v>
      </c>
      <c r="X57" t="s">
        <v>13885</v>
      </c>
      <c r="Y57">
        <v>11804</v>
      </c>
      <c r="Z57">
        <v>54916</v>
      </c>
    </row>
    <row r="58" spans="1:26" x14ac:dyDescent="0.25">
      <c r="A58">
        <v>71366</v>
      </c>
      <c r="B58">
        <v>202501</v>
      </c>
      <c r="C58">
        <v>1</v>
      </c>
      <c r="D58" t="s">
        <v>12635</v>
      </c>
      <c r="E58">
        <v>3</v>
      </c>
      <c r="F58">
        <v>41</v>
      </c>
      <c r="G58">
        <v>19</v>
      </c>
      <c r="H58">
        <v>3</v>
      </c>
      <c r="I58">
        <v>0</v>
      </c>
      <c r="J58">
        <v>81683</v>
      </c>
      <c r="K58">
        <v>96379</v>
      </c>
      <c r="L58">
        <v>87.5</v>
      </c>
      <c r="M58">
        <v>31</v>
      </c>
      <c r="N58">
        <v>23</v>
      </c>
      <c r="O58">
        <v>9.5</v>
      </c>
      <c r="P58">
        <v>19.5</v>
      </c>
      <c r="Q58">
        <v>2</v>
      </c>
      <c r="R58">
        <v>2.5</v>
      </c>
      <c r="S58">
        <v>0</v>
      </c>
      <c r="T58">
        <v>71251</v>
      </c>
      <c r="U58">
        <v>70067</v>
      </c>
      <c r="V58">
        <v>71366</v>
      </c>
      <c r="W58" t="s">
        <v>12636</v>
      </c>
      <c r="X58" t="s">
        <v>13885</v>
      </c>
      <c r="Y58">
        <v>75528</v>
      </c>
      <c r="Z58">
        <v>109837</v>
      </c>
    </row>
    <row r="59" spans="1:26" x14ac:dyDescent="0.25">
      <c r="A59">
        <v>71366</v>
      </c>
      <c r="B59">
        <v>202501</v>
      </c>
      <c r="C59">
        <v>2</v>
      </c>
      <c r="D59" t="s">
        <v>12635</v>
      </c>
      <c r="E59">
        <v>3</v>
      </c>
      <c r="F59">
        <v>41</v>
      </c>
      <c r="G59">
        <v>19</v>
      </c>
      <c r="H59">
        <v>3</v>
      </c>
      <c r="I59">
        <v>0</v>
      </c>
      <c r="J59">
        <v>81683</v>
      </c>
      <c r="K59">
        <v>96379</v>
      </c>
      <c r="L59">
        <v>87.5</v>
      </c>
      <c r="M59">
        <v>31</v>
      </c>
      <c r="N59">
        <v>23</v>
      </c>
      <c r="O59">
        <v>9.5</v>
      </c>
      <c r="P59">
        <v>19.5</v>
      </c>
      <c r="Q59">
        <v>2</v>
      </c>
      <c r="R59">
        <v>2.5</v>
      </c>
      <c r="S59">
        <v>0</v>
      </c>
      <c r="T59">
        <v>71251</v>
      </c>
      <c r="U59">
        <v>70067</v>
      </c>
      <c r="V59">
        <v>71366</v>
      </c>
      <c r="W59" t="s">
        <v>12636</v>
      </c>
      <c r="X59" t="s">
        <v>13885</v>
      </c>
      <c r="Y59">
        <v>75528</v>
      </c>
      <c r="Z59">
        <v>109837</v>
      </c>
    </row>
    <row r="60" spans="1:26" x14ac:dyDescent="0.25">
      <c r="A60">
        <v>71386</v>
      </c>
      <c r="B60">
        <v>202501</v>
      </c>
      <c r="C60">
        <v>1</v>
      </c>
      <c r="D60" t="s">
        <v>12637</v>
      </c>
      <c r="E60">
        <v>3</v>
      </c>
      <c r="F60">
        <v>123</v>
      </c>
      <c r="G60">
        <v>33</v>
      </c>
      <c r="H60">
        <v>5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71590</v>
      </c>
      <c r="U60">
        <v>71592</v>
      </c>
      <c r="V60">
        <v>71386</v>
      </c>
      <c r="W60" t="s">
        <v>12638</v>
      </c>
      <c r="X60" t="s">
        <v>12590</v>
      </c>
      <c r="Y60">
        <v>0</v>
      </c>
      <c r="Z60">
        <v>0</v>
      </c>
    </row>
    <row r="61" spans="1:26" x14ac:dyDescent="0.25">
      <c r="A61">
        <v>71386</v>
      </c>
      <c r="B61">
        <v>202501</v>
      </c>
      <c r="C61">
        <v>2</v>
      </c>
      <c r="D61" t="s">
        <v>12637</v>
      </c>
      <c r="E61">
        <v>3</v>
      </c>
      <c r="F61">
        <v>123</v>
      </c>
      <c r="G61">
        <v>33</v>
      </c>
      <c r="H61">
        <v>5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71590</v>
      </c>
      <c r="U61">
        <v>71592</v>
      </c>
      <c r="V61">
        <v>71386</v>
      </c>
      <c r="W61" t="s">
        <v>12638</v>
      </c>
      <c r="X61" t="s">
        <v>12590</v>
      </c>
      <c r="Y61">
        <v>0</v>
      </c>
      <c r="Z61">
        <v>0</v>
      </c>
    </row>
    <row r="62" spans="1:26" x14ac:dyDescent="0.25">
      <c r="A62">
        <v>71389</v>
      </c>
      <c r="B62">
        <v>202501</v>
      </c>
      <c r="C62">
        <v>1</v>
      </c>
      <c r="D62" t="s">
        <v>12639</v>
      </c>
      <c r="E62">
        <v>3</v>
      </c>
      <c r="F62">
        <v>123</v>
      </c>
      <c r="G62">
        <v>33</v>
      </c>
      <c r="H62">
        <v>5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71590</v>
      </c>
      <c r="U62">
        <v>71592</v>
      </c>
      <c r="V62">
        <v>71389</v>
      </c>
      <c r="W62" t="s">
        <v>12638</v>
      </c>
      <c r="X62" t="s">
        <v>12590</v>
      </c>
      <c r="Y62">
        <v>0</v>
      </c>
      <c r="Z62">
        <v>0</v>
      </c>
    </row>
    <row r="63" spans="1:26" x14ac:dyDescent="0.25">
      <c r="A63">
        <v>71389</v>
      </c>
      <c r="B63">
        <v>202501</v>
      </c>
      <c r="C63">
        <v>2</v>
      </c>
      <c r="D63" t="s">
        <v>12639</v>
      </c>
      <c r="E63">
        <v>3</v>
      </c>
      <c r="F63">
        <v>123</v>
      </c>
      <c r="G63">
        <v>33</v>
      </c>
      <c r="H63">
        <v>5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71590</v>
      </c>
      <c r="U63">
        <v>71592</v>
      </c>
      <c r="V63">
        <v>71389</v>
      </c>
      <c r="W63" t="s">
        <v>12638</v>
      </c>
      <c r="X63" t="s">
        <v>12590</v>
      </c>
      <c r="Y63">
        <v>0</v>
      </c>
      <c r="Z63">
        <v>0</v>
      </c>
    </row>
    <row r="64" spans="1:26" x14ac:dyDescent="0.25">
      <c r="A64">
        <v>71454</v>
      </c>
      <c r="B64">
        <v>202501</v>
      </c>
      <c r="C64">
        <v>1</v>
      </c>
      <c r="D64" t="s">
        <v>13893</v>
      </c>
      <c r="E64">
        <v>3</v>
      </c>
      <c r="F64">
        <v>103</v>
      </c>
      <c r="G64">
        <v>23</v>
      </c>
      <c r="H64">
        <v>1</v>
      </c>
      <c r="I64">
        <v>0</v>
      </c>
      <c r="J64">
        <v>26562</v>
      </c>
      <c r="K64">
        <v>113345</v>
      </c>
      <c r="L64">
        <v>30.5</v>
      </c>
      <c r="M64">
        <v>5</v>
      </c>
      <c r="N64">
        <v>7.5</v>
      </c>
      <c r="O64">
        <v>5</v>
      </c>
      <c r="P64">
        <v>6.5</v>
      </c>
      <c r="Q64">
        <v>3.5</v>
      </c>
      <c r="R64">
        <v>3</v>
      </c>
      <c r="S64">
        <v>0</v>
      </c>
      <c r="T64">
        <v>900582</v>
      </c>
      <c r="U64">
        <v>71129</v>
      </c>
      <c r="V64">
        <v>71454</v>
      </c>
      <c r="W64" t="s">
        <v>13890</v>
      </c>
      <c r="X64" t="s">
        <v>13887</v>
      </c>
      <c r="Y64">
        <v>53290</v>
      </c>
      <c r="Z64">
        <v>45256</v>
      </c>
    </row>
    <row r="65" spans="1:26" x14ac:dyDescent="0.25">
      <c r="A65">
        <v>71454</v>
      </c>
      <c r="B65">
        <v>202501</v>
      </c>
      <c r="C65">
        <v>2</v>
      </c>
      <c r="D65" t="s">
        <v>13893</v>
      </c>
      <c r="E65">
        <v>3</v>
      </c>
      <c r="F65">
        <v>103</v>
      </c>
      <c r="G65">
        <v>23</v>
      </c>
      <c r="H65">
        <v>1</v>
      </c>
      <c r="I65">
        <v>0</v>
      </c>
      <c r="J65">
        <v>26562</v>
      </c>
      <c r="K65">
        <v>113345</v>
      </c>
      <c r="L65">
        <v>30.5</v>
      </c>
      <c r="M65">
        <v>5</v>
      </c>
      <c r="N65">
        <v>7.5</v>
      </c>
      <c r="O65">
        <v>5</v>
      </c>
      <c r="P65">
        <v>6.5</v>
      </c>
      <c r="Q65">
        <v>3.5</v>
      </c>
      <c r="R65">
        <v>3</v>
      </c>
      <c r="S65">
        <v>0</v>
      </c>
      <c r="T65">
        <v>900582</v>
      </c>
      <c r="U65">
        <v>71129</v>
      </c>
      <c r="V65">
        <v>71454</v>
      </c>
      <c r="W65" t="s">
        <v>13890</v>
      </c>
      <c r="X65" t="s">
        <v>13887</v>
      </c>
      <c r="Y65">
        <v>53290</v>
      </c>
      <c r="Z65">
        <v>45256</v>
      </c>
    </row>
    <row r="66" spans="1:26" x14ac:dyDescent="0.25">
      <c r="A66">
        <v>71464</v>
      </c>
      <c r="B66">
        <v>202501</v>
      </c>
      <c r="C66">
        <v>1</v>
      </c>
      <c r="D66" t="s">
        <v>12641</v>
      </c>
      <c r="E66">
        <v>3</v>
      </c>
      <c r="F66">
        <v>123</v>
      </c>
      <c r="G66">
        <v>33</v>
      </c>
      <c r="H66">
        <v>4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71590</v>
      </c>
      <c r="U66">
        <v>71606</v>
      </c>
      <c r="V66">
        <v>71464</v>
      </c>
      <c r="W66" t="s">
        <v>13891</v>
      </c>
      <c r="X66" t="s">
        <v>12590</v>
      </c>
      <c r="Y66">
        <v>0</v>
      </c>
      <c r="Z66">
        <v>0</v>
      </c>
    </row>
    <row r="67" spans="1:26" x14ac:dyDescent="0.25">
      <c r="A67">
        <v>71464</v>
      </c>
      <c r="B67">
        <v>202501</v>
      </c>
      <c r="C67">
        <v>2</v>
      </c>
      <c r="D67" t="s">
        <v>12641</v>
      </c>
      <c r="E67">
        <v>3</v>
      </c>
      <c r="F67">
        <v>123</v>
      </c>
      <c r="G67">
        <v>33</v>
      </c>
      <c r="H67">
        <v>4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71590</v>
      </c>
      <c r="U67">
        <v>71606</v>
      </c>
      <c r="V67">
        <v>71464</v>
      </c>
      <c r="W67" t="s">
        <v>13891</v>
      </c>
      <c r="X67" t="s">
        <v>12590</v>
      </c>
      <c r="Y67">
        <v>0</v>
      </c>
      <c r="Z67">
        <v>0</v>
      </c>
    </row>
    <row r="68" spans="1:26" x14ac:dyDescent="0.25">
      <c r="A68">
        <v>71500</v>
      </c>
      <c r="B68">
        <v>202501</v>
      </c>
      <c r="C68">
        <v>1</v>
      </c>
      <c r="D68" t="s">
        <v>12642</v>
      </c>
      <c r="E68">
        <v>3</v>
      </c>
      <c r="F68">
        <v>10</v>
      </c>
      <c r="G68">
        <v>6</v>
      </c>
      <c r="H68">
        <v>2</v>
      </c>
      <c r="I68">
        <v>0</v>
      </c>
      <c r="J68">
        <v>104823</v>
      </c>
      <c r="K68">
        <v>459508</v>
      </c>
      <c r="L68">
        <v>74.5</v>
      </c>
      <c r="M68">
        <v>24.5</v>
      </c>
      <c r="N68">
        <v>13</v>
      </c>
      <c r="O68">
        <v>10</v>
      </c>
      <c r="P68">
        <v>6</v>
      </c>
      <c r="Q68">
        <v>11</v>
      </c>
      <c r="R68">
        <v>10</v>
      </c>
      <c r="S68">
        <v>0</v>
      </c>
      <c r="T68">
        <v>71251</v>
      </c>
      <c r="U68">
        <v>71174</v>
      </c>
      <c r="V68">
        <v>71500</v>
      </c>
      <c r="W68" t="s">
        <v>12613</v>
      </c>
      <c r="X68" t="s">
        <v>13885</v>
      </c>
      <c r="Y68">
        <v>47168</v>
      </c>
      <c r="Z68">
        <v>168542</v>
      </c>
    </row>
    <row r="69" spans="1:26" x14ac:dyDescent="0.25">
      <c r="A69">
        <v>71500</v>
      </c>
      <c r="B69">
        <v>202501</v>
      </c>
      <c r="C69">
        <v>2</v>
      </c>
      <c r="D69" t="s">
        <v>12642</v>
      </c>
      <c r="E69">
        <v>3</v>
      </c>
      <c r="F69">
        <v>10</v>
      </c>
      <c r="G69">
        <v>6</v>
      </c>
      <c r="H69">
        <v>2</v>
      </c>
      <c r="I69">
        <v>0</v>
      </c>
      <c r="J69">
        <v>104823</v>
      </c>
      <c r="K69">
        <v>459508</v>
      </c>
      <c r="L69">
        <v>74.5</v>
      </c>
      <c r="M69">
        <v>24.5</v>
      </c>
      <c r="N69">
        <v>13</v>
      </c>
      <c r="O69">
        <v>10</v>
      </c>
      <c r="P69">
        <v>6</v>
      </c>
      <c r="Q69">
        <v>11</v>
      </c>
      <c r="R69">
        <v>10</v>
      </c>
      <c r="S69">
        <v>0</v>
      </c>
      <c r="T69">
        <v>71251</v>
      </c>
      <c r="U69">
        <v>71174</v>
      </c>
      <c r="V69">
        <v>71500</v>
      </c>
      <c r="W69" t="s">
        <v>12613</v>
      </c>
      <c r="X69" t="s">
        <v>13885</v>
      </c>
      <c r="Y69">
        <v>47168</v>
      </c>
      <c r="Z69">
        <v>168542</v>
      </c>
    </row>
    <row r="70" spans="1:26" x14ac:dyDescent="0.25">
      <c r="A70">
        <v>71523</v>
      </c>
      <c r="B70">
        <v>202501</v>
      </c>
      <c r="C70">
        <v>1</v>
      </c>
      <c r="D70" t="s">
        <v>12643</v>
      </c>
      <c r="E70">
        <v>3</v>
      </c>
      <c r="F70">
        <v>123</v>
      </c>
      <c r="G70">
        <v>27</v>
      </c>
      <c r="H70">
        <v>4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900582</v>
      </c>
      <c r="U70">
        <v>71506</v>
      </c>
      <c r="V70">
        <v>71523</v>
      </c>
      <c r="W70" t="s">
        <v>12609</v>
      </c>
      <c r="X70" t="s">
        <v>13887</v>
      </c>
      <c r="Y70">
        <v>0</v>
      </c>
      <c r="Z70">
        <v>0</v>
      </c>
    </row>
    <row r="71" spans="1:26" x14ac:dyDescent="0.25">
      <c r="A71">
        <v>71523</v>
      </c>
      <c r="B71">
        <v>202501</v>
      </c>
      <c r="C71">
        <v>2</v>
      </c>
      <c r="D71" t="s">
        <v>12643</v>
      </c>
      <c r="E71">
        <v>3</v>
      </c>
      <c r="F71">
        <v>123</v>
      </c>
      <c r="G71">
        <v>27</v>
      </c>
      <c r="H71">
        <v>4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900582</v>
      </c>
      <c r="U71">
        <v>71506</v>
      </c>
      <c r="V71">
        <v>71523</v>
      </c>
      <c r="W71" t="s">
        <v>12609</v>
      </c>
      <c r="X71" t="s">
        <v>13887</v>
      </c>
      <c r="Y71">
        <v>0</v>
      </c>
      <c r="Z71">
        <v>0</v>
      </c>
    </row>
    <row r="72" spans="1:26" x14ac:dyDescent="0.25">
      <c r="A72">
        <v>71524</v>
      </c>
      <c r="B72">
        <v>202501</v>
      </c>
      <c r="C72">
        <v>1</v>
      </c>
      <c r="D72" t="s">
        <v>12644</v>
      </c>
      <c r="E72">
        <v>3</v>
      </c>
      <c r="F72">
        <v>123</v>
      </c>
      <c r="G72">
        <v>27</v>
      </c>
      <c r="H72">
        <v>4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900582</v>
      </c>
      <c r="U72">
        <v>71506</v>
      </c>
      <c r="V72">
        <v>71524</v>
      </c>
      <c r="W72" t="s">
        <v>12609</v>
      </c>
      <c r="X72" t="s">
        <v>13887</v>
      </c>
      <c r="Y72">
        <v>0</v>
      </c>
      <c r="Z72">
        <v>0</v>
      </c>
    </row>
    <row r="73" spans="1:26" x14ac:dyDescent="0.25">
      <c r="A73">
        <v>71524</v>
      </c>
      <c r="B73">
        <v>202501</v>
      </c>
      <c r="C73">
        <v>2</v>
      </c>
      <c r="D73" t="s">
        <v>12644</v>
      </c>
      <c r="E73">
        <v>3</v>
      </c>
      <c r="F73">
        <v>123</v>
      </c>
      <c r="G73">
        <v>27</v>
      </c>
      <c r="H73">
        <v>4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900582</v>
      </c>
      <c r="U73">
        <v>71506</v>
      </c>
      <c r="V73">
        <v>71524</v>
      </c>
      <c r="W73" t="s">
        <v>12609</v>
      </c>
      <c r="X73" t="s">
        <v>13887</v>
      </c>
      <c r="Y73">
        <v>0</v>
      </c>
      <c r="Z73">
        <v>0</v>
      </c>
    </row>
    <row r="74" spans="1:26" x14ac:dyDescent="0.25">
      <c r="A74">
        <v>71526</v>
      </c>
      <c r="B74">
        <v>202501</v>
      </c>
      <c r="C74">
        <v>1</v>
      </c>
      <c r="D74" t="s">
        <v>12645</v>
      </c>
      <c r="E74">
        <v>3</v>
      </c>
      <c r="F74">
        <v>94</v>
      </c>
      <c r="G74">
        <v>19</v>
      </c>
      <c r="H74">
        <v>3</v>
      </c>
      <c r="I74">
        <v>0</v>
      </c>
      <c r="J74">
        <v>41676</v>
      </c>
      <c r="K74">
        <v>66485</v>
      </c>
      <c r="L74">
        <v>34.5</v>
      </c>
      <c r="M74">
        <v>14</v>
      </c>
      <c r="N74">
        <v>6.5</v>
      </c>
      <c r="O74">
        <v>4.5</v>
      </c>
      <c r="P74">
        <v>4.5</v>
      </c>
      <c r="Q74">
        <v>1.5</v>
      </c>
      <c r="R74">
        <v>3.5</v>
      </c>
      <c r="S74">
        <v>0</v>
      </c>
      <c r="T74">
        <v>900582</v>
      </c>
      <c r="U74">
        <v>71506</v>
      </c>
      <c r="V74">
        <v>71526</v>
      </c>
      <c r="W74" t="s">
        <v>12609</v>
      </c>
      <c r="X74" t="s">
        <v>13887</v>
      </c>
      <c r="Y74">
        <v>305084</v>
      </c>
      <c r="Z74">
        <v>54472</v>
      </c>
    </row>
    <row r="75" spans="1:26" x14ac:dyDescent="0.25">
      <c r="A75">
        <v>71526</v>
      </c>
      <c r="B75">
        <v>202501</v>
      </c>
      <c r="C75">
        <v>2</v>
      </c>
      <c r="D75" t="s">
        <v>12645</v>
      </c>
      <c r="E75">
        <v>3</v>
      </c>
      <c r="F75">
        <v>94</v>
      </c>
      <c r="G75">
        <v>19</v>
      </c>
      <c r="H75">
        <v>3</v>
      </c>
      <c r="I75">
        <v>0</v>
      </c>
      <c r="J75">
        <v>41676</v>
      </c>
      <c r="K75">
        <v>66485</v>
      </c>
      <c r="L75">
        <v>34.5</v>
      </c>
      <c r="M75">
        <v>14</v>
      </c>
      <c r="N75">
        <v>6.5</v>
      </c>
      <c r="O75">
        <v>4.5</v>
      </c>
      <c r="P75">
        <v>4.5</v>
      </c>
      <c r="Q75">
        <v>1.5</v>
      </c>
      <c r="R75">
        <v>3.5</v>
      </c>
      <c r="S75">
        <v>0</v>
      </c>
      <c r="T75">
        <v>900582</v>
      </c>
      <c r="U75">
        <v>71506</v>
      </c>
      <c r="V75">
        <v>71526</v>
      </c>
      <c r="W75" t="s">
        <v>12609</v>
      </c>
      <c r="X75" t="s">
        <v>13887</v>
      </c>
      <c r="Y75">
        <v>305084</v>
      </c>
      <c r="Z75">
        <v>54472</v>
      </c>
    </row>
    <row r="76" spans="1:26" x14ac:dyDescent="0.25">
      <c r="A76">
        <v>71534</v>
      </c>
      <c r="B76">
        <v>202501</v>
      </c>
      <c r="C76">
        <v>1</v>
      </c>
      <c r="D76" t="s">
        <v>12646</v>
      </c>
      <c r="E76">
        <v>3</v>
      </c>
      <c r="F76">
        <v>123</v>
      </c>
      <c r="G76">
        <v>31</v>
      </c>
      <c r="H76">
        <v>4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71030</v>
      </c>
      <c r="U76">
        <v>71054</v>
      </c>
      <c r="V76">
        <v>71534</v>
      </c>
      <c r="W76" t="s">
        <v>12599</v>
      </c>
      <c r="X76" t="s">
        <v>12595</v>
      </c>
      <c r="Y76">
        <v>0</v>
      </c>
      <c r="Z76">
        <v>0</v>
      </c>
    </row>
    <row r="77" spans="1:26" x14ac:dyDescent="0.25">
      <c r="A77">
        <v>71534</v>
      </c>
      <c r="B77">
        <v>202501</v>
      </c>
      <c r="C77">
        <v>2</v>
      </c>
      <c r="D77" t="s">
        <v>12646</v>
      </c>
      <c r="E77">
        <v>3</v>
      </c>
      <c r="F77">
        <v>123</v>
      </c>
      <c r="G77">
        <v>31</v>
      </c>
      <c r="H77">
        <v>4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71030</v>
      </c>
      <c r="U77">
        <v>71054</v>
      </c>
      <c r="V77">
        <v>71534</v>
      </c>
      <c r="W77" t="s">
        <v>12599</v>
      </c>
      <c r="X77" t="s">
        <v>12595</v>
      </c>
      <c r="Y77">
        <v>0</v>
      </c>
      <c r="Z77">
        <v>0</v>
      </c>
    </row>
    <row r="78" spans="1:26" x14ac:dyDescent="0.25">
      <c r="A78">
        <v>71562</v>
      </c>
      <c r="B78">
        <v>202501</v>
      </c>
      <c r="C78">
        <v>1</v>
      </c>
      <c r="D78" t="s">
        <v>12647</v>
      </c>
      <c r="E78">
        <v>3</v>
      </c>
      <c r="F78">
        <v>123</v>
      </c>
      <c r="G78">
        <v>31</v>
      </c>
      <c r="H78">
        <v>6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71030</v>
      </c>
      <c r="U78">
        <v>71505</v>
      </c>
      <c r="V78">
        <v>71562</v>
      </c>
      <c r="W78" t="s">
        <v>12648</v>
      </c>
      <c r="X78" t="s">
        <v>12595</v>
      </c>
      <c r="Y78">
        <v>0</v>
      </c>
      <c r="Z78">
        <v>0</v>
      </c>
    </row>
    <row r="79" spans="1:26" x14ac:dyDescent="0.25">
      <c r="A79">
        <v>71562</v>
      </c>
      <c r="B79">
        <v>202501</v>
      </c>
      <c r="C79">
        <v>2</v>
      </c>
      <c r="D79" t="s">
        <v>12647</v>
      </c>
      <c r="E79">
        <v>3</v>
      </c>
      <c r="F79">
        <v>123</v>
      </c>
      <c r="G79">
        <v>31</v>
      </c>
      <c r="H79">
        <v>6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71030</v>
      </c>
      <c r="U79">
        <v>71505</v>
      </c>
      <c r="V79">
        <v>71562</v>
      </c>
      <c r="W79" t="s">
        <v>12648</v>
      </c>
      <c r="X79" t="s">
        <v>12595</v>
      </c>
      <c r="Y79">
        <v>0</v>
      </c>
      <c r="Z79">
        <v>0</v>
      </c>
    </row>
    <row r="80" spans="1:26" x14ac:dyDescent="0.25">
      <c r="A80">
        <v>71563</v>
      </c>
      <c r="B80">
        <v>202501</v>
      </c>
      <c r="C80">
        <v>1</v>
      </c>
      <c r="D80" t="s">
        <v>13894</v>
      </c>
      <c r="E80">
        <v>3</v>
      </c>
      <c r="F80">
        <v>81</v>
      </c>
      <c r="G80">
        <v>18</v>
      </c>
      <c r="H80">
        <v>3</v>
      </c>
      <c r="I80">
        <v>0</v>
      </c>
      <c r="J80">
        <v>52535</v>
      </c>
      <c r="K80">
        <v>94987</v>
      </c>
      <c r="L80">
        <v>42.5</v>
      </c>
      <c r="M80">
        <v>14</v>
      </c>
      <c r="N80">
        <v>11</v>
      </c>
      <c r="O80">
        <v>3</v>
      </c>
      <c r="P80">
        <v>3</v>
      </c>
      <c r="Q80">
        <v>8.5</v>
      </c>
      <c r="R80">
        <v>3</v>
      </c>
      <c r="S80">
        <v>0</v>
      </c>
      <c r="T80">
        <v>71030</v>
      </c>
      <c r="U80">
        <v>71505</v>
      </c>
      <c r="V80">
        <v>71563</v>
      </c>
      <c r="W80" t="s">
        <v>12648</v>
      </c>
      <c r="X80" t="s">
        <v>12595</v>
      </c>
      <c r="Y80">
        <v>33845</v>
      </c>
      <c r="Z80">
        <v>66956</v>
      </c>
    </row>
    <row r="81" spans="1:26" x14ac:dyDescent="0.25">
      <c r="A81">
        <v>71563</v>
      </c>
      <c r="B81">
        <v>202501</v>
      </c>
      <c r="C81">
        <v>2</v>
      </c>
      <c r="D81" t="s">
        <v>13894</v>
      </c>
      <c r="E81">
        <v>3</v>
      </c>
      <c r="F81">
        <v>81</v>
      </c>
      <c r="G81">
        <v>18</v>
      </c>
      <c r="H81">
        <v>3</v>
      </c>
      <c r="I81">
        <v>0</v>
      </c>
      <c r="J81">
        <v>52535</v>
      </c>
      <c r="K81">
        <v>94987</v>
      </c>
      <c r="L81">
        <v>42.5</v>
      </c>
      <c r="M81">
        <v>14</v>
      </c>
      <c r="N81">
        <v>11</v>
      </c>
      <c r="O81">
        <v>3</v>
      </c>
      <c r="P81">
        <v>3</v>
      </c>
      <c r="Q81">
        <v>8.5</v>
      </c>
      <c r="R81">
        <v>3</v>
      </c>
      <c r="S81">
        <v>0</v>
      </c>
      <c r="T81">
        <v>71030</v>
      </c>
      <c r="U81">
        <v>71505</v>
      </c>
      <c r="V81">
        <v>71563</v>
      </c>
      <c r="W81" t="s">
        <v>12648</v>
      </c>
      <c r="X81" t="s">
        <v>12595</v>
      </c>
      <c r="Y81">
        <v>33845</v>
      </c>
      <c r="Z81">
        <v>66956</v>
      </c>
    </row>
    <row r="82" spans="1:26" x14ac:dyDescent="0.25">
      <c r="A82">
        <v>71941</v>
      </c>
      <c r="B82">
        <v>202501</v>
      </c>
      <c r="C82">
        <v>1</v>
      </c>
      <c r="D82" t="s">
        <v>13895</v>
      </c>
      <c r="E82">
        <v>3</v>
      </c>
      <c r="F82">
        <v>51</v>
      </c>
      <c r="G82">
        <v>21</v>
      </c>
      <c r="H82">
        <v>3</v>
      </c>
      <c r="I82">
        <v>0</v>
      </c>
      <c r="J82">
        <v>66282</v>
      </c>
      <c r="K82">
        <v>140961</v>
      </c>
      <c r="L82">
        <v>84</v>
      </c>
      <c r="M82">
        <v>12</v>
      </c>
      <c r="N82">
        <v>42</v>
      </c>
      <c r="O82">
        <v>11</v>
      </c>
      <c r="P82">
        <v>7.5</v>
      </c>
      <c r="Q82">
        <v>9.5</v>
      </c>
      <c r="R82">
        <v>2</v>
      </c>
      <c r="S82">
        <v>0</v>
      </c>
      <c r="T82">
        <v>71251</v>
      </c>
      <c r="U82">
        <v>71239</v>
      </c>
      <c r="V82">
        <v>71941</v>
      </c>
      <c r="W82" t="s">
        <v>12650</v>
      </c>
      <c r="X82" t="s">
        <v>13885</v>
      </c>
      <c r="Y82">
        <v>15586</v>
      </c>
      <c r="Z82">
        <v>98051</v>
      </c>
    </row>
    <row r="83" spans="1:26" x14ac:dyDescent="0.25">
      <c r="A83">
        <v>71941</v>
      </c>
      <c r="B83">
        <v>202501</v>
      </c>
      <c r="C83">
        <v>2</v>
      </c>
      <c r="D83" t="s">
        <v>13895</v>
      </c>
      <c r="E83">
        <v>3</v>
      </c>
      <c r="F83">
        <v>51</v>
      </c>
      <c r="G83">
        <v>21</v>
      </c>
      <c r="H83">
        <v>3</v>
      </c>
      <c r="I83">
        <v>0</v>
      </c>
      <c r="J83">
        <v>66282</v>
      </c>
      <c r="K83">
        <v>140961</v>
      </c>
      <c r="L83">
        <v>84</v>
      </c>
      <c r="M83">
        <v>12</v>
      </c>
      <c r="N83">
        <v>42</v>
      </c>
      <c r="O83">
        <v>11</v>
      </c>
      <c r="P83">
        <v>7.5</v>
      </c>
      <c r="Q83">
        <v>9.5</v>
      </c>
      <c r="R83">
        <v>2</v>
      </c>
      <c r="S83">
        <v>0</v>
      </c>
      <c r="T83">
        <v>71251</v>
      </c>
      <c r="U83">
        <v>71239</v>
      </c>
      <c r="V83">
        <v>71941</v>
      </c>
      <c r="W83" t="s">
        <v>12650</v>
      </c>
      <c r="X83" t="s">
        <v>13885</v>
      </c>
      <c r="Y83">
        <v>15586</v>
      </c>
      <c r="Z83">
        <v>98051</v>
      </c>
    </row>
    <row r="84" spans="1:26" x14ac:dyDescent="0.25">
      <c r="A84">
        <v>96047</v>
      </c>
      <c r="B84">
        <v>202501</v>
      </c>
      <c r="C84">
        <v>1</v>
      </c>
      <c r="D84" t="s">
        <v>12651</v>
      </c>
      <c r="E84">
        <v>4</v>
      </c>
      <c r="F84">
        <v>916</v>
      </c>
      <c r="G84">
        <v>200</v>
      </c>
      <c r="H84">
        <v>26</v>
      </c>
      <c r="I84">
        <v>10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900582</v>
      </c>
      <c r="U84">
        <v>71139</v>
      </c>
      <c r="V84">
        <v>71409</v>
      </c>
      <c r="W84" t="s">
        <v>12594</v>
      </c>
      <c r="X84" t="s">
        <v>13887</v>
      </c>
      <c r="Y84">
        <v>0</v>
      </c>
      <c r="Z84">
        <v>0</v>
      </c>
    </row>
    <row r="85" spans="1:26" x14ac:dyDescent="0.25">
      <c r="A85">
        <v>96047</v>
      </c>
      <c r="B85">
        <v>202501</v>
      </c>
      <c r="C85">
        <v>2</v>
      </c>
      <c r="D85" t="s">
        <v>12651</v>
      </c>
      <c r="E85">
        <v>4</v>
      </c>
      <c r="F85">
        <v>916</v>
      </c>
      <c r="G85">
        <v>200</v>
      </c>
      <c r="H85">
        <v>26</v>
      </c>
      <c r="I85">
        <v>10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900582</v>
      </c>
      <c r="U85">
        <v>71139</v>
      </c>
      <c r="V85">
        <v>71409</v>
      </c>
      <c r="W85" t="s">
        <v>12594</v>
      </c>
      <c r="X85" t="s">
        <v>13887</v>
      </c>
      <c r="Y85">
        <v>0</v>
      </c>
      <c r="Z85">
        <v>0</v>
      </c>
    </row>
    <row r="86" spans="1:26" x14ac:dyDescent="0.25">
      <c r="A86">
        <v>96079</v>
      </c>
      <c r="B86">
        <v>202501</v>
      </c>
      <c r="C86">
        <v>1</v>
      </c>
      <c r="D86" t="s">
        <v>12651</v>
      </c>
      <c r="E86">
        <v>4</v>
      </c>
      <c r="F86">
        <v>916</v>
      </c>
      <c r="G86">
        <v>230</v>
      </c>
      <c r="H86">
        <v>42</v>
      </c>
      <c r="I86">
        <v>9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71030</v>
      </c>
      <c r="U86">
        <v>71031</v>
      </c>
      <c r="V86">
        <v>71015</v>
      </c>
      <c r="W86" t="s">
        <v>12596</v>
      </c>
      <c r="X86" t="s">
        <v>12595</v>
      </c>
      <c r="Y86">
        <v>0</v>
      </c>
      <c r="Z86">
        <v>0</v>
      </c>
    </row>
    <row r="87" spans="1:26" x14ac:dyDescent="0.25">
      <c r="A87">
        <v>96079</v>
      </c>
      <c r="B87">
        <v>202501</v>
      </c>
      <c r="C87">
        <v>2</v>
      </c>
      <c r="D87" t="s">
        <v>12651</v>
      </c>
      <c r="E87">
        <v>4</v>
      </c>
      <c r="F87">
        <v>916</v>
      </c>
      <c r="G87">
        <v>230</v>
      </c>
      <c r="H87">
        <v>42</v>
      </c>
      <c r="I87">
        <v>9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71030</v>
      </c>
      <c r="U87">
        <v>71031</v>
      </c>
      <c r="V87">
        <v>71015</v>
      </c>
      <c r="W87" t="s">
        <v>12596</v>
      </c>
      <c r="X87" t="s">
        <v>12595</v>
      </c>
      <c r="Y87">
        <v>0</v>
      </c>
      <c r="Z87">
        <v>0</v>
      </c>
    </row>
    <row r="88" spans="1:26" x14ac:dyDescent="0.25">
      <c r="A88">
        <v>96080</v>
      </c>
      <c r="B88">
        <v>202501</v>
      </c>
      <c r="C88">
        <v>1</v>
      </c>
      <c r="D88" t="s">
        <v>12651</v>
      </c>
      <c r="E88">
        <v>4</v>
      </c>
      <c r="F88">
        <v>916</v>
      </c>
      <c r="G88">
        <v>230</v>
      </c>
      <c r="H88">
        <v>42</v>
      </c>
      <c r="I88">
        <v>9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71030</v>
      </c>
      <c r="U88">
        <v>71031</v>
      </c>
      <c r="V88">
        <v>71015</v>
      </c>
      <c r="W88" t="s">
        <v>12596</v>
      </c>
      <c r="X88" t="s">
        <v>12595</v>
      </c>
      <c r="Y88">
        <v>0</v>
      </c>
      <c r="Z88">
        <v>0</v>
      </c>
    </row>
    <row r="89" spans="1:26" x14ac:dyDescent="0.25">
      <c r="A89">
        <v>96080</v>
      </c>
      <c r="B89">
        <v>202501</v>
      </c>
      <c r="C89">
        <v>2</v>
      </c>
      <c r="D89" t="s">
        <v>12651</v>
      </c>
      <c r="E89">
        <v>4</v>
      </c>
      <c r="F89">
        <v>916</v>
      </c>
      <c r="G89">
        <v>230</v>
      </c>
      <c r="H89">
        <v>42</v>
      </c>
      <c r="I89">
        <v>9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71030</v>
      </c>
      <c r="U89">
        <v>71031</v>
      </c>
      <c r="V89">
        <v>71015</v>
      </c>
      <c r="W89" t="s">
        <v>12596</v>
      </c>
      <c r="X89" t="s">
        <v>12595</v>
      </c>
      <c r="Y89">
        <v>0</v>
      </c>
      <c r="Z89">
        <v>0</v>
      </c>
    </row>
    <row r="90" spans="1:26" x14ac:dyDescent="0.25">
      <c r="A90">
        <v>96090</v>
      </c>
      <c r="B90">
        <v>202501</v>
      </c>
      <c r="C90">
        <v>1</v>
      </c>
      <c r="D90" t="s">
        <v>12651</v>
      </c>
      <c r="E90">
        <v>4</v>
      </c>
      <c r="F90">
        <v>916</v>
      </c>
      <c r="G90">
        <v>230</v>
      </c>
      <c r="H90">
        <v>42</v>
      </c>
      <c r="I90">
        <v>9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71030</v>
      </c>
      <c r="U90">
        <v>71031</v>
      </c>
      <c r="V90">
        <v>71015</v>
      </c>
      <c r="W90" t="s">
        <v>12596</v>
      </c>
      <c r="X90" t="s">
        <v>12595</v>
      </c>
      <c r="Y90">
        <v>0</v>
      </c>
      <c r="Z90">
        <v>0</v>
      </c>
    </row>
    <row r="91" spans="1:26" x14ac:dyDescent="0.25">
      <c r="A91">
        <v>96090</v>
      </c>
      <c r="B91">
        <v>202501</v>
      </c>
      <c r="C91">
        <v>2</v>
      </c>
      <c r="D91" t="s">
        <v>12651</v>
      </c>
      <c r="E91">
        <v>4</v>
      </c>
      <c r="F91">
        <v>916</v>
      </c>
      <c r="G91">
        <v>230</v>
      </c>
      <c r="H91">
        <v>42</v>
      </c>
      <c r="I91">
        <v>9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71030</v>
      </c>
      <c r="U91">
        <v>71031</v>
      </c>
      <c r="V91">
        <v>71015</v>
      </c>
      <c r="W91" t="s">
        <v>12596</v>
      </c>
      <c r="X91" t="s">
        <v>12595</v>
      </c>
      <c r="Y91">
        <v>0</v>
      </c>
      <c r="Z91">
        <v>0</v>
      </c>
    </row>
    <row r="92" spans="1:26" x14ac:dyDescent="0.25">
      <c r="A92">
        <v>96091</v>
      </c>
      <c r="B92">
        <v>202501</v>
      </c>
      <c r="C92">
        <v>1</v>
      </c>
      <c r="D92" t="s">
        <v>12651</v>
      </c>
      <c r="E92">
        <v>4</v>
      </c>
      <c r="F92">
        <v>916</v>
      </c>
      <c r="G92">
        <v>230</v>
      </c>
      <c r="H92">
        <v>42</v>
      </c>
      <c r="I92">
        <v>9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71030</v>
      </c>
      <c r="U92">
        <v>71031</v>
      </c>
      <c r="V92">
        <v>71015</v>
      </c>
      <c r="W92" t="s">
        <v>12596</v>
      </c>
      <c r="X92" t="s">
        <v>12595</v>
      </c>
      <c r="Y92">
        <v>0</v>
      </c>
      <c r="Z92">
        <v>0</v>
      </c>
    </row>
    <row r="93" spans="1:26" x14ac:dyDescent="0.25">
      <c r="A93">
        <v>96091</v>
      </c>
      <c r="B93">
        <v>202501</v>
      </c>
      <c r="C93">
        <v>2</v>
      </c>
      <c r="D93" t="s">
        <v>12651</v>
      </c>
      <c r="E93">
        <v>4</v>
      </c>
      <c r="F93">
        <v>916</v>
      </c>
      <c r="G93">
        <v>230</v>
      </c>
      <c r="H93">
        <v>42</v>
      </c>
      <c r="I93">
        <v>9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71030</v>
      </c>
      <c r="U93">
        <v>71031</v>
      </c>
      <c r="V93">
        <v>71015</v>
      </c>
      <c r="W93" t="s">
        <v>12596</v>
      </c>
      <c r="X93" t="s">
        <v>12595</v>
      </c>
      <c r="Y93">
        <v>0</v>
      </c>
      <c r="Z93">
        <v>0</v>
      </c>
    </row>
    <row r="94" spans="1:26" x14ac:dyDescent="0.25">
      <c r="A94">
        <v>96099</v>
      </c>
      <c r="B94">
        <v>202501</v>
      </c>
      <c r="C94">
        <v>1</v>
      </c>
      <c r="D94" t="s">
        <v>12651</v>
      </c>
      <c r="E94">
        <v>4</v>
      </c>
      <c r="F94">
        <v>916</v>
      </c>
      <c r="G94">
        <v>230</v>
      </c>
      <c r="H94">
        <v>42</v>
      </c>
      <c r="I94">
        <v>9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71030</v>
      </c>
      <c r="U94">
        <v>71031</v>
      </c>
      <c r="V94">
        <v>71015</v>
      </c>
      <c r="W94" t="s">
        <v>12596</v>
      </c>
      <c r="X94" t="s">
        <v>12595</v>
      </c>
      <c r="Y94">
        <v>0</v>
      </c>
      <c r="Z94">
        <v>0</v>
      </c>
    </row>
    <row r="95" spans="1:26" x14ac:dyDescent="0.25">
      <c r="A95">
        <v>96099</v>
      </c>
      <c r="B95">
        <v>202501</v>
      </c>
      <c r="C95">
        <v>2</v>
      </c>
      <c r="D95" t="s">
        <v>12651</v>
      </c>
      <c r="E95">
        <v>4</v>
      </c>
      <c r="F95">
        <v>916</v>
      </c>
      <c r="G95">
        <v>230</v>
      </c>
      <c r="H95">
        <v>42</v>
      </c>
      <c r="I95">
        <v>9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71030</v>
      </c>
      <c r="U95">
        <v>71031</v>
      </c>
      <c r="V95">
        <v>71015</v>
      </c>
      <c r="W95" t="s">
        <v>12596</v>
      </c>
      <c r="X95" t="s">
        <v>12595</v>
      </c>
      <c r="Y95">
        <v>0</v>
      </c>
      <c r="Z95">
        <v>0</v>
      </c>
    </row>
    <row r="96" spans="1:26" x14ac:dyDescent="0.25">
      <c r="A96">
        <v>96112</v>
      </c>
      <c r="B96">
        <v>202501</v>
      </c>
      <c r="C96">
        <v>1</v>
      </c>
      <c r="D96" t="s">
        <v>12651</v>
      </c>
      <c r="E96">
        <v>4</v>
      </c>
      <c r="F96">
        <v>916</v>
      </c>
      <c r="G96">
        <v>230</v>
      </c>
      <c r="H96">
        <v>36</v>
      </c>
      <c r="I96">
        <v>8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71030</v>
      </c>
      <c r="U96">
        <v>71024</v>
      </c>
      <c r="V96">
        <v>71025</v>
      </c>
      <c r="W96" t="s">
        <v>12597</v>
      </c>
      <c r="X96" t="s">
        <v>12595</v>
      </c>
      <c r="Y96">
        <v>0</v>
      </c>
      <c r="Z96">
        <v>0</v>
      </c>
    </row>
    <row r="97" spans="1:26" x14ac:dyDescent="0.25">
      <c r="A97">
        <v>96112</v>
      </c>
      <c r="B97">
        <v>202501</v>
      </c>
      <c r="C97">
        <v>2</v>
      </c>
      <c r="D97" t="s">
        <v>12651</v>
      </c>
      <c r="E97">
        <v>4</v>
      </c>
      <c r="F97">
        <v>916</v>
      </c>
      <c r="G97">
        <v>230</v>
      </c>
      <c r="H97">
        <v>36</v>
      </c>
      <c r="I97">
        <v>8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71030</v>
      </c>
      <c r="U97">
        <v>71024</v>
      </c>
      <c r="V97">
        <v>71025</v>
      </c>
      <c r="W97" t="s">
        <v>12597</v>
      </c>
      <c r="X97" t="s">
        <v>12595</v>
      </c>
      <c r="Y97">
        <v>0</v>
      </c>
      <c r="Z97">
        <v>0</v>
      </c>
    </row>
    <row r="98" spans="1:26" x14ac:dyDescent="0.25">
      <c r="A98">
        <v>96123</v>
      </c>
      <c r="B98">
        <v>202501</v>
      </c>
      <c r="C98">
        <v>1</v>
      </c>
      <c r="D98" t="s">
        <v>12651</v>
      </c>
      <c r="E98">
        <v>4</v>
      </c>
      <c r="F98">
        <v>916</v>
      </c>
      <c r="G98">
        <v>230</v>
      </c>
      <c r="H98">
        <v>36</v>
      </c>
      <c r="I98">
        <v>11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71030</v>
      </c>
      <c r="U98">
        <v>71024</v>
      </c>
      <c r="V98">
        <v>71491</v>
      </c>
      <c r="W98" t="s">
        <v>12597</v>
      </c>
      <c r="X98" t="s">
        <v>12595</v>
      </c>
      <c r="Y98">
        <v>0</v>
      </c>
      <c r="Z98">
        <v>0</v>
      </c>
    </row>
    <row r="99" spans="1:26" x14ac:dyDescent="0.25">
      <c r="A99">
        <v>96123</v>
      </c>
      <c r="B99">
        <v>202501</v>
      </c>
      <c r="C99">
        <v>2</v>
      </c>
      <c r="D99" t="s">
        <v>12651</v>
      </c>
      <c r="E99">
        <v>4</v>
      </c>
      <c r="F99">
        <v>916</v>
      </c>
      <c r="G99">
        <v>230</v>
      </c>
      <c r="H99">
        <v>36</v>
      </c>
      <c r="I99">
        <v>11</v>
      </c>
      <c r="J99">
        <v>0</v>
      </c>
      <c r="K99">
        <v>0</v>
      </c>
      <c r="L99">
        <v>0</v>
      </c>
      <c r="M99">
        <v>0</v>
      </c>
      <c r="N99">
        <v>0</v>
      </c>
      <c r="O99">
        <v>0</v>
      </c>
      <c r="P99">
        <v>0</v>
      </c>
      <c r="Q99">
        <v>0</v>
      </c>
      <c r="R99">
        <v>0</v>
      </c>
      <c r="S99">
        <v>0</v>
      </c>
      <c r="T99">
        <v>71030</v>
      </c>
      <c r="U99">
        <v>71024</v>
      </c>
      <c r="V99">
        <v>71491</v>
      </c>
      <c r="W99" t="s">
        <v>12597</v>
      </c>
      <c r="X99" t="s">
        <v>12595</v>
      </c>
      <c r="Y99">
        <v>0</v>
      </c>
      <c r="Z99">
        <v>0</v>
      </c>
    </row>
    <row r="100" spans="1:26" x14ac:dyDescent="0.25">
      <c r="A100">
        <v>96127</v>
      </c>
      <c r="B100">
        <v>202501</v>
      </c>
      <c r="C100">
        <v>1</v>
      </c>
      <c r="D100" t="s">
        <v>12651</v>
      </c>
      <c r="E100">
        <v>4</v>
      </c>
      <c r="F100">
        <v>896</v>
      </c>
      <c r="G100">
        <v>219</v>
      </c>
      <c r="H100">
        <v>34</v>
      </c>
      <c r="I100">
        <v>7</v>
      </c>
      <c r="J100">
        <v>0</v>
      </c>
      <c r="K100">
        <v>0</v>
      </c>
      <c r="L100">
        <v>0</v>
      </c>
      <c r="M100">
        <v>0</v>
      </c>
      <c r="N100">
        <v>0</v>
      </c>
      <c r="O100">
        <v>0</v>
      </c>
      <c r="P100">
        <v>0</v>
      </c>
      <c r="Q100">
        <v>0</v>
      </c>
      <c r="R100">
        <v>0</v>
      </c>
      <c r="S100">
        <v>0</v>
      </c>
      <c r="T100">
        <v>71030</v>
      </c>
      <c r="U100">
        <v>71024</v>
      </c>
      <c r="V100">
        <v>71023</v>
      </c>
      <c r="W100" t="s">
        <v>12597</v>
      </c>
      <c r="X100" t="s">
        <v>12595</v>
      </c>
      <c r="Y100">
        <v>0</v>
      </c>
      <c r="Z100">
        <v>189</v>
      </c>
    </row>
    <row r="101" spans="1:26" x14ac:dyDescent="0.25">
      <c r="A101">
        <v>96127</v>
      </c>
      <c r="B101">
        <v>202501</v>
      </c>
      <c r="C101">
        <v>2</v>
      </c>
      <c r="D101" t="s">
        <v>12651</v>
      </c>
      <c r="E101">
        <v>4</v>
      </c>
      <c r="F101">
        <v>896</v>
      </c>
      <c r="G101">
        <v>219</v>
      </c>
      <c r="H101">
        <v>34</v>
      </c>
      <c r="I101">
        <v>7</v>
      </c>
      <c r="J101">
        <v>0</v>
      </c>
      <c r="K101">
        <v>0</v>
      </c>
      <c r="L101">
        <v>0</v>
      </c>
      <c r="M101">
        <v>0</v>
      </c>
      <c r="N101">
        <v>0</v>
      </c>
      <c r="O101">
        <v>0</v>
      </c>
      <c r="P101">
        <v>0</v>
      </c>
      <c r="Q101">
        <v>0</v>
      </c>
      <c r="R101">
        <v>0</v>
      </c>
      <c r="S101">
        <v>0</v>
      </c>
      <c r="T101">
        <v>71030</v>
      </c>
      <c r="U101">
        <v>71024</v>
      </c>
      <c r="V101">
        <v>71023</v>
      </c>
      <c r="W101" t="s">
        <v>12597</v>
      </c>
      <c r="X101" t="s">
        <v>12595</v>
      </c>
      <c r="Y101">
        <v>0</v>
      </c>
      <c r="Z101">
        <v>189</v>
      </c>
    </row>
    <row r="102" spans="1:26" x14ac:dyDescent="0.25">
      <c r="A102">
        <v>96129</v>
      </c>
      <c r="B102">
        <v>202501</v>
      </c>
      <c r="C102">
        <v>1</v>
      </c>
      <c r="D102" t="s">
        <v>12651</v>
      </c>
      <c r="E102">
        <v>4</v>
      </c>
      <c r="F102">
        <v>916</v>
      </c>
      <c r="G102">
        <v>230</v>
      </c>
      <c r="H102">
        <v>36</v>
      </c>
      <c r="I102">
        <v>9</v>
      </c>
      <c r="J102">
        <v>0</v>
      </c>
      <c r="K102">
        <v>0</v>
      </c>
      <c r="L102">
        <v>0</v>
      </c>
      <c r="M102">
        <v>0</v>
      </c>
      <c r="N102">
        <v>0</v>
      </c>
      <c r="O102">
        <v>0</v>
      </c>
      <c r="P102">
        <v>0</v>
      </c>
      <c r="Q102">
        <v>0</v>
      </c>
      <c r="R102">
        <v>0</v>
      </c>
      <c r="S102">
        <v>0</v>
      </c>
      <c r="T102">
        <v>71030</v>
      </c>
      <c r="U102">
        <v>71024</v>
      </c>
      <c r="V102">
        <v>71023</v>
      </c>
      <c r="W102" t="s">
        <v>12597</v>
      </c>
      <c r="X102" t="s">
        <v>12595</v>
      </c>
      <c r="Y102">
        <v>0</v>
      </c>
      <c r="Z102">
        <v>0</v>
      </c>
    </row>
    <row r="103" spans="1:26" x14ac:dyDescent="0.25">
      <c r="A103">
        <v>96129</v>
      </c>
      <c r="B103">
        <v>202501</v>
      </c>
      <c r="C103">
        <v>2</v>
      </c>
      <c r="D103" t="s">
        <v>12651</v>
      </c>
      <c r="E103">
        <v>4</v>
      </c>
      <c r="F103">
        <v>916</v>
      </c>
      <c r="G103">
        <v>230</v>
      </c>
      <c r="H103">
        <v>36</v>
      </c>
      <c r="I103">
        <v>9</v>
      </c>
      <c r="J103">
        <v>0</v>
      </c>
      <c r="K103">
        <v>0</v>
      </c>
      <c r="L103">
        <v>0</v>
      </c>
      <c r="M103">
        <v>0</v>
      </c>
      <c r="N103">
        <v>0</v>
      </c>
      <c r="O103">
        <v>0</v>
      </c>
      <c r="P103">
        <v>0</v>
      </c>
      <c r="Q103">
        <v>0</v>
      </c>
      <c r="R103">
        <v>0</v>
      </c>
      <c r="S103">
        <v>0</v>
      </c>
      <c r="T103">
        <v>71030</v>
      </c>
      <c r="U103">
        <v>71024</v>
      </c>
      <c r="V103">
        <v>71023</v>
      </c>
      <c r="W103" t="s">
        <v>12597</v>
      </c>
      <c r="X103" t="s">
        <v>12595</v>
      </c>
      <c r="Y103">
        <v>0</v>
      </c>
      <c r="Z103">
        <v>0</v>
      </c>
    </row>
    <row r="104" spans="1:26" x14ac:dyDescent="0.25">
      <c r="A104">
        <v>96138</v>
      </c>
      <c r="B104">
        <v>202501</v>
      </c>
      <c r="C104">
        <v>1</v>
      </c>
      <c r="D104" t="s">
        <v>12651</v>
      </c>
      <c r="E104">
        <v>4</v>
      </c>
      <c r="F104">
        <v>916</v>
      </c>
      <c r="G104">
        <v>230</v>
      </c>
      <c r="H104">
        <v>36</v>
      </c>
      <c r="I104">
        <v>8</v>
      </c>
      <c r="J104">
        <v>0</v>
      </c>
      <c r="K104">
        <v>0</v>
      </c>
      <c r="L104">
        <v>0</v>
      </c>
      <c r="M104">
        <v>0</v>
      </c>
      <c r="N104">
        <v>0</v>
      </c>
      <c r="O104">
        <v>0</v>
      </c>
      <c r="P104">
        <v>0</v>
      </c>
      <c r="Q104">
        <v>0</v>
      </c>
      <c r="R104">
        <v>0</v>
      </c>
      <c r="S104">
        <v>0</v>
      </c>
      <c r="T104">
        <v>71030</v>
      </c>
      <c r="U104">
        <v>71024</v>
      </c>
      <c r="V104">
        <v>71025</v>
      </c>
      <c r="W104" t="s">
        <v>12597</v>
      </c>
      <c r="X104" t="s">
        <v>12595</v>
      </c>
      <c r="Y104">
        <v>0</v>
      </c>
      <c r="Z104">
        <v>0</v>
      </c>
    </row>
    <row r="105" spans="1:26" x14ac:dyDescent="0.25">
      <c r="A105">
        <v>96138</v>
      </c>
      <c r="B105">
        <v>202501</v>
      </c>
      <c r="C105">
        <v>2</v>
      </c>
      <c r="D105" t="s">
        <v>12651</v>
      </c>
      <c r="E105">
        <v>4</v>
      </c>
      <c r="F105">
        <v>916</v>
      </c>
      <c r="G105">
        <v>230</v>
      </c>
      <c r="H105">
        <v>36</v>
      </c>
      <c r="I105">
        <v>8</v>
      </c>
      <c r="J105">
        <v>0</v>
      </c>
      <c r="K105">
        <v>0</v>
      </c>
      <c r="L105">
        <v>0</v>
      </c>
      <c r="M105">
        <v>0</v>
      </c>
      <c r="N105">
        <v>0</v>
      </c>
      <c r="O105">
        <v>0</v>
      </c>
      <c r="P105">
        <v>0</v>
      </c>
      <c r="Q105">
        <v>0</v>
      </c>
      <c r="R105">
        <v>0</v>
      </c>
      <c r="S105">
        <v>0</v>
      </c>
      <c r="T105">
        <v>71030</v>
      </c>
      <c r="U105">
        <v>71024</v>
      </c>
      <c r="V105">
        <v>71025</v>
      </c>
      <c r="W105" t="s">
        <v>12597</v>
      </c>
      <c r="X105" t="s">
        <v>12595</v>
      </c>
      <c r="Y105">
        <v>0</v>
      </c>
      <c r="Z105">
        <v>0</v>
      </c>
    </row>
    <row r="106" spans="1:26" x14ac:dyDescent="0.25">
      <c r="A106">
        <v>96140</v>
      </c>
      <c r="B106">
        <v>202501</v>
      </c>
      <c r="C106">
        <v>1</v>
      </c>
      <c r="D106" t="s">
        <v>12651</v>
      </c>
      <c r="E106">
        <v>4</v>
      </c>
      <c r="F106">
        <v>916</v>
      </c>
      <c r="G106">
        <v>230</v>
      </c>
      <c r="H106">
        <v>36</v>
      </c>
      <c r="I106">
        <v>8</v>
      </c>
      <c r="J106">
        <v>0</v>
      </c>
      <c r="K106">
        <v>0</v>
      </c>
      <c r="L106">
        <v>0</v>
      </c>
      <c r="M106">
        <v>0</v>
      </c>
      <c r="N106">
        <v>0</v>
      </c>
      <c r="O106">
        <v>0</v>
      </c>
      <c r="P106">
        <v>0</v>
      </c>
      <c r="Q106">
        <v>0</v>
      </c>
      <c r="R106">
        <v>0</v>
      </c>
      <c r="S106">
        <v>0</v>
      </c>
      <c r="T106">
        <v>71030</v>
      </c>
      <c r="U106">
        <v>71024</v>
      </c>
      <c r="V106">
        <v>71025</v>
      </c>
      <c r="W106" t="s">
        <v>12597</v>
      </c>
      <c r="X106" t="s">
        <v>12595</v>
      </c>
      <c r="Y106">
        <v>0</v>
      </c>
      <c r="Z106">
        <v>0</v>
      </c>
    </row>
    <row r="107" spans="1:26" x14ac:dyDescent="0.25">
      <c r="A107">
        <v>96140</v>
      </c>
      <c r="B107">
        <v>202501</v>
      </c>
      <c r="C107">
        <v>2</v>
      </c>
      <c r="D107" t="s">
        <v>12651</v>
      </c>
      <c r="E107">
        <v>4</v>
      </c>
      <c r="F107">
        <v>916</v>
      </c>
      <c r="G107">
        <v>230</v>
      </c>
      <c r="H107">
        <v>36</v>
      </c>
      <c r="I107">
        <v>8</v>
      </c>
      <c r="J107">
        <v>0</v>
      </c>
      <c r="K107">
        <v>0</v>
      </c>
      <c r="L107">
        <v>0</v>
      </c>
      <c r="M107">
        <v>0</v>
      </c>
      <c r="N107">
        <v>0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71030</v>
      </c>
      <c r="U107">
        <v>71024</v>
      </c>
      <c r="V107">
        <v>71025</v>
      </c>
      <c r="W107" t="s">
        <v>12597</v>
      </c>
      <c r="X107" t="s">
        <v>12595</v>
      </c>
      <c r="Y107">
        <v>0</v>
      </c>
      <c r="Z107">
        <v>0</v>
      </c>
    </row>
    <row r="108" spans="1:26" x14ac:dyDescent="0.25">
      <c r="A108">
        <v>96142</v>
      </c>
      <c r="B108">
        <v>202501</v>
      </c>
      <c r="C108">
        <v>1</v>
      </c>
      <c r="D108" t="s">
        <v>12651</v>
      </c>
      <c r="E108">
        <v>4</v>
      </c>
      <c r="F108">
        <v>916</v>
      </c>
      <c r="G108">
        <v>230</v>
      </c>
      <c r="H108">
        <v>36</v>
      </c>
      <c r="I108">
        <v>8</v>
      </c>
      <c r="J108">
        <v>0</v>
      </c>
      <c r="K108">
        <v>0</v>
      </c>
      <c r="L108">
        <v>0</v>
      </c>
      <c r="M108">
        <v>0</v>
      </c>
      <c r="N108">
        <v>0</v>
      </c>
      <c r="O108">
        <v>0</v>
      </c>
      <c r="P108">
        <v>0</v>
      </c>
      <c r="Q108">
        <v>0</v>
      </c>
      <c r="R108">
        <v>0</v>
      </c>
      <c r="S108">
        <v>0</v>
      </c>
      <c r="T108">
        <v>71030</v>
      </c>
      <c r="U108">
        <v>71024</v>
      </c>
      <c r="V108">
        <v>71025</v>
      </c>
      <c r="W108" t="s">
        <v>12597</v>
      </c>
      <c r="X108" t="s">
        <v>12595</v>
      </c>
      <c r="Y108">
        <v>0</v>
      </c>
      <c r="Z108">
        <v>0</v>
      </c>
    </row>
    <row r="109" spans="1:26" x14ac:dyDescent="0.25">
      <c r="A109">
        <v>96142</v>
      </c>
      <c r="B109">
        <v>202501</v>
      </c>
      <c r="C109">
        <v>2</v>
      </c>
      <c r="D109" t="s">
        <v>12651</v>
      </c>
      <c r="E109">
        <v>4</v>
      </c>
      <c r="F109">
        <v>916</v>
      </c>
      <c r="G109">
        <v>230</v>
      </c>
      <c r="H109">
        <v>36</v>
      </c>
      <c r="I109">
        <v>8</v>
      </c>
      <c r="J109">
        <v>0</v>
      </c>
      <c r="K109">
        <v>0</v>
      </c>
      <c r="L109">
        <v>0</v>
      </c>
      <c r="M109">
        <v>0</v>
      </c>
      <c r="N109">
        <v>0</v>
      </c>
      <c r="O109">
        <v>0</v>
      </c>
      <c r="P109">
        <v>0</v>
      </c>
      <c r="Q109">
        <v>0</v>
      </c>
      <c r="R109">
        <v>0</v>
      </c>
      <c r="S109">
        <v>0</v>
      </c>
      <c r="T109">
        <v>71030</v>
      </c>
      <c r="U109">
        <v>71024</v>
      </c>
      <c r="V109">
        <v>71025</v>
      </c>
      <c r="W109" t="s">
        <v>12597</v>
      </c>
      <c r="X109" t="s">
        <v>12595</v>
      </c>
      <c r="Y109">
        <v>0</v>
      </c>
      <c r="Z109">
        <v>0</v>
      </c>
    </row>
    <row r="110" spans="1:26" x14ac:dyDescent="0.25">
      <c r="A110">
        <v>96145</v>
      </c>
      <c r="B110">
        <v>202501</v>
      </c>
      <c r="C110">
        <v>1</v>
      </c>
      <c r="D110" t="s">
        <v>12651</v>
      </c>
      <c r="E110">
        <v>4</v>
      </c>
      <c r="F110">
        <v>822</v>
      </c>
      <c r="G110">
        <v>190</v>
      </c>
      <c r="H110">
        <v>27</v>
      </c>
      <c r="I110">
        <v>8</v>
      </c>
      <c r="J110">
        <v>0</v>
      </c>
      <c r="K110">
        <v>0</v>
      </c>
      <c r="L110">
        <v>0</v>
      </c>
      <c r="M110">
        <v>0</v>
      </c>
      <c r="N110">
        <v>0</v>
      </c>
      <c r="O110">
        <v>0</v>
      </c>
      <c r="P110">
        <v>0</v>
      </c>
      <c r="Q110">
        <v>0</v>
      </c>
      <c r="R110">
        <v>0</v>
      </c>
      <c r="S110">
        <v>0</v>
      </c>
      <c r="T110">
        <v>71030</v>
      </c>
      <c r="U110">
        <v>71024</v>
      </c>
      <c r="V110">
        <v>70048</v>
      </c>
      <c r="W110" t="s">
        <v>12597</v>
      </c>
      <c r="X110" t="s">
        <v>12595</v>
      </c>
      <c r="Y110">
        <v>0</v>
      </c>
      <c r="Z110">
        <v>1207</v>
      </c>
    </row>
    <row r="111" spans="1:26" x14ac:dyDescent="0.25">
      <c r="A111">
        <v>96145</v>
      </c>
      <c r="B111">
        <v>202501</v>
      </c>
      <c r="C111">
        <v>2</v>
      </c>
      <c r="D111" t="s">
        <v>12651</v>
      </c>
      <c r="E111">
        <v>4</v>
      </c>
      <c r="F111">
        <v>822</v>
      </c>
      <c r="G111">
        <v>190</v>
      </c>
      <c r="H111">
        <v>27</v>
      </c>
      <c r="I111">
        <v>8</v>
      </c>
      <c r="J111">
        <v>0</v>
      </c>
      <c r="K111">
        <v>0</v>
      </c>
      <c r="L111">
        <v>0</v>
      </c>
      <c r="M111">
        <v>0</v>
      </c>
      <c r="N111">
        <v>0</v>
      </c>
      <c r="O111">
        <v>0</v>
      </c>
      <c r="P111">
        <v>0</v>
      </c>
      <c r="Q111">
        <v>0</v>
      </c>
      <c r="R111">
        <v>0</v>
      </c>
      <c r="S111">
        <v>0</v>
      </c>
      <c r="T111">
        <v>71030</v>
      </c>
      <c r="U111">
        <v>71024</v>
      </c>
      <c r="V111">
        <v>70048</v>
      </c>
      <c r="W111" t="s">
        <v>12597</v>
      </c>
      <c r="X111" t="s">
        <v>12595</v>
      </c>
      <c r="Y111">
        <v>0</v>
      </c>
      <c r="Z111">
        <v>1207</v>
      </c>
    </row>
    <row r="112" spans="1:26" x14ac:dyDescent="0.25">
      <c r="A112">
        <v>96189</v>
      </c>
      <c r="B112">
        <v>202501</v>
      </c>
      <c r="C112">
        <v>1</v>
      </c>
      <c r="D112" t="s">
        <v>12651</v>
      </c>
      <c r="E112">
        <v>4</v>
      </c>
      <c r="F112">
        <v>916</v>
      </c>
      <c r="G112">
        <v>230</v>
      </c>
      <c r="H112">
        <v>27</v>
      </c>
      <c r="I112">
        <v>7</v>
      </c>
      <c r="J112">
        <v>0</v>
      </c>
      <c r="K112">
        <v>0</v>
      </c>
      <c r="L112">
        <v>0</v>
      </c>
      <c r="M112">
        <v>0</v>
      </c>
      <c r="N112">
        <v>0</v>
      </c>
      <c r="O112">
        <v>0</v>
      </c>
      <c r="P112">
        <v>0</v>
      </c>
      <c r="Q112">
        <v>0</v>
      </c>
      <c r="R112">
        <v>0</v>
      </c>
      <c r="S112">
        <v>0</v>
      </c>
      <c r="T112">
        <v>71030</v>
      </c>
      <c r="U112">
        <v>71045</v>
      </c>
      <c r="V112">
        <v>71436</v>
      </c>
      <c r="W112" t="s">
        <v>12661</v>
      </c>
      <c r="X112" t="s">
        <v>12595</v>
      </c>
      <c r="Y112">
        <v>0</v>
      </c>
      <c r="Z112">
        <v>0</v>
      </c>
    </row>
    <row r="113" spans="1:26" x14ac:dyDescent="0.25">
      <c r="A113">
        <v>96189</v>
      </c>
      <c r="B113">
        <v>202501</v>
      </c>
      <c r="C113">
        <v>2</v>
      </c>
      <c r="D113" t="s">
        <v>12651</v>
      </c>
      <c r="E113">
        <v>4</v>
      </c>
      <c r="F113">
        <v>916</v>
      </c>
      <c r="G113">
        <v>230</v>
      </c>
      <c r="H113">
        <v>27</v>
      </c>
      <c r="I113">
        <v>7</v>
      </c>
      <c r="J113">
        <v>0</v>
      </c>
      <c r="K113">
        <v>0</v>
      </c>
      <c r="L113">
        <v>0</v>
      </c>
      <c r="M113">
        <v>0</v>
      </c>
      <c r="N113">
        <v>0</v>
      </c>
      <c r="O113">
        <v>0</v>
      </c>
      <c r="P113">
        <v>0</v>
      </c>
      <c r="Q113">
        <v>0</v>
      </c>
      <c r="R113">
        <v>0</v>
      </c>
      <c r="S113">
        <v>0</v>
      </c>
      <c r="T113">
        <v>71030</v>
      </c>
      <c r="U113">
        <v>71045</v>
      </c>
      <c r="V113">
        <v>71436</v>
      </c>
      <c r="W113" t="s">
        <v>12661</v>
      </c>
      <c r="X113" t="s">
        <v>12595</v>
      </c>
      <c r="Y113">
        <v>0</v>
      </c>
      <c r="Z113">
        <v>0</v>
      </c>
    </row>
    <row r="114" spans="1:26" x14ac:dyDescent="0.25">
      <c r="A114">
        <v>96209</v>
      </c>
      <c r="B114">
        <v>202501</v>
      </c>
      <c r="C114">
        <v>1</v>
      </c>
      <c r="D114" t="s">
        <v>12651</v>
      </c>
      <c r="E114">
        <v>4</v>
      </c>
      <c r="F114">
        <v>916</v>
      </c>
      <c r="G114">
        <v>230</v>
      </c>
      <c r="H114">
        <v>27</v>
      </c>
      <c r="I114">
        <v>4</v>
      </c>
      <c r="J114">
        <v>0</v>
      </c>
      <c r="K114">
        <v>0</v>
      </c>
      <c r="L114">
        <v>0</v>
      </c>
      <c r="M114">
        <v>0</v>
      </c>
      <c r="N114">
        <v>0</v>
      </c>
      <c r="O114">
        <v>0</v>
      </c>
      <c r="P114">
        <v>0</v>
      </c>
      <c r="Q114">
        <v>0</v>
      </c>
      <c r="R114">
        <v>0</v>
      </c>
      <c r="S114">
        <v>0</v>
      </c>
      <c r="T114">
        <v>71030</v>
      </c>
      <c r="U114">
        <v>71045</v>
      </c>
      <c r="V114">
        <v>71040</v>
      </c>
      <c r="W114" t="s">
        <v>12661</v>
      </c>
      <c r="X114" t="s">
        <v>12595</v>
      </c>
      <c r="Y114">
        <v>0</v>
      </c>
      <c r="Z114">
        <v>0</v>
      </c>
    </row>
    <row r="115" spans="1:26" x14ac:dyDescent="0.25">
      <c r="A115">
        <v>96209</v>
      </c>
      <c r="B115">
        <v>202501</v>
      </c>
      <c r="C115">
        <v>2</v>
      </c>
      <c r="D115" t="s">
        <v>12651</v>
      </c>
      <c r="E115">
        <v>4</v>
      </c>
      <c r="F115">
        <v>916</v>
      </c>
      <c r="G115">
        <v>230</v>
      </c>
      <c r="H115">
        <v>27</v>
      </c>
      <c r="I115">
        <v>4</v>
      </c>
      <c r="J115">
        <v>0</v>
      </c>
      <c r="K115">
        <v>0</v>
      </c>
      <c r="L115">
        <v>0</v>
      </c>
      <c r="M115">
        <v>0</v>
      </c>
      <c r="N115">
        <v>0</v>
      </c>
      <c r="O115">
        <v>0</v>
      </c>
      <c r="P115">
        <v>0</v>
      </c>
      <c r="Q115">
        <v>0</v>
      </c>
      <c r="R115">
        <v>0</v>
      </c>
      <c r="S115">
        <v>0</v>
      </c>
      <c r="T115">
        <v>71030</v>
      </c>
      <c r="U115">
        <v>71045</v>
      </c>
      <c r="V115">
        <v>71040</v>
      </c>
      <c r="W115" t="s">
        <v>12661</v>
      </c>
      <c r="X115" t="s">
        <v>12595</v>
      </c>
      <c r="Y115">
        <v>0</v>
      </c>
      <c r="Z115">
        <v>0</v>
      </c>
    </row>
    <row r="116" spans="1:26" x14ac:dyDescent="0.25">
      <c r="A116">
        <v>96211</v>
      </c>
      <c r="B116">
        <v>202501</v>
      </c>
      <c r="C116">
        <v>1</v>
      </c>
      <c r="D116" t="s">
        <v>12651</v>
      </c>
      <c r="E116">
        <v>4</v>
      </c>
      <c r="F116">
        <v>916</v>
      </c>
      <c r="G116">
        <v>230</v>
      </c>
      <c r="H116">
        <v>27</v>
      </c>
      <c r="I116">
        <v>9</v>
      </c>
      <c r="J116">
        <v>0</v>
      </c>
      <c r="K116">
        <v>0</v>
      </c>
      <c r="L116">
        <v>0</v>
      </c>
      <c r="M116">
        <v>0</v>
      </c>
      <c r="N116">
        <v>0</v>
      </c>
      <c r="O116">
        <v>0</v>
      </c>
      <c r="P116">
        <v>0</v>
      </c>
      <c r="Q116">
        <v>0</v>
      </c>
      <c r="R116">
        <v>0</v>
      </c>
      <c r="S116">
        <v>0</v>
      </c>
      <c r="T116">
        <v>71030</v>
      </c>
      <c r="U116">
        <v>71045</v>
      </c>
      <c r="V116">
        <v>71039</v>
      </c>
      <c r="W116" t="s">
        <v>12661</v>
      </c>
      <c r="X116" t="s">
        <v>12595</v>
      </c>
      <c r="Y116">
        <v>0</v>
      </c>
      <c r="Z116">
        <v>0</v>
      </c>
    </row>
    <row r="117" spans="1:26" x14ac:dyDescent="0.25">
      <c r="A117">
        <v>96211</v>
      </c>
      <c r="B117">
        <v>202501</v>
      </c>
      <c r="C117">
        <v>2</v>
      </c>
      <c r="D117" t="s">
        <v>12651</v>
      </c>
      <c r="E117">
        <v>4</v>
      </c>
      <c r="F117">
        <v>916</v>
      </c>
      <c r="G117">
        <v>230</v>
      </c>
      <c r="H117">
        <v>27</v>
      </c>
      <c r="I117">
        <v>9</v>
      </c>
      <c r="J117">
        <v>0</v>
      </c>
      <c r="K117">
        <v>0</v>
      </c>
      <c r="L117">
        <v>0</v>
      </c>
      <c r="M117">
        <v>0</v>
      </c>
      <c r="N117">
        <v>0</v>
      </c>
      <c r="O117">
        <v>0</v>
      </c>
      <c r="P117">
        <v>0</v>
      </c>
      <c r="Q117">
        <v>0</v>
      </c>
      <c r="R117">
        <v>0</v>
      </c>
      <c r="S117">
        <v>0</v>
      </c>
      <c r="T117">
        <v>71030</v>
      </c>
      <c r="U117">
        <v>71045</v>
      </c>
      <c r="V117">
        <v>71039</v>
      </c>
      <c r="W117" t="s">
        <v>12661</v>
      </c>
      <c r="X117" t="s">
        <v>12595</v>
      </c>
      <c r="Y117">
        <v>0</v>
      </c>
      <c r="Z117">
        <v>0</v>
      </c>
    </row>
    <row r="118" spans="1:26" x14ac:dyDescent="0.25">
      <c r="A118">
        <v>96214</v>
      </c>
      <c r="B118">
        <v>202501</v>
      </c>
      <c r="C118">
        <v>1</v>
      </c>
      <c r="D118" t="s">
        <v>12651</v>
      </c>
      <c r="E118">
        <v>4</v>
      </c>
      <c r="F118">
        <v>916</v>
      </c>
      <c r="G118">
        <v>230</v>
      </c>
      <c r="H118">
        <v>27</v>
      </c>
      <c r="I118">
        <v>10</v>
      </c>
      <c r="J118">
        <v>0</v>
      </c>
      <c r="K118">
        <v>0</v>
      </c>
      <c r="L118">
        <v>0</v>
      </c>
      <c r="M118">
        <v>0</v>
      </c>
      <c r="N118">
        <v>0</v>
      </c>
      <c r="O118">
        <v>0</v>
      </c>
      <c r="P118">
        <v>0</v>
      </c>
      <c r="Q118">
        <v>0</v>
      </c>
      <c r="R118">
        <v>0</v>
      </c>
      <c r="S118">
        <v>0</v>
      </c>
      <c r="T118">
        <v>71030</v>
      </c>
      <c r="U118">
        <v>71045</v>
      </c>
      <c r="V118">
        <v>71037</v>
      </c>
      <c r="W118" t="s">
        <v>12661</v>
      </c>
      <c r="X118" t="s">
        <v>12595</v>
      </c>
      <c r="Y118">
        <v>0</v>
      </c>
      <c r="Z118">
        <v>0</v>
      </c>
    </row>
    <row r="119" spans="1:26" x14ac:dyDescent="0.25">
      <c r="A119">
        <v>96214</v>
      </c>
      <c r="B119">
        <v>202501</v>
      </c>
      <c r="C119">
        <v>2</v>
      </c>
      <c r="D119" t="s">
        <v>12651</v>
      </c>
      <c r="E119">
        <v>4</v>
      </c>
      <c r="F119">
        <v>916</v>
      </c>
      <c r="G119">
        <v>230</v>
      </c>
      <c r="H119">
        <v>27</v>
      </c>
      <c r="I119">
        <v>10</v>
      </c>
      <c r="J119">
        <v>0</v>
      </c>
      <c r="K119">
        <v>0</v>
      </c>
      <c r="L119">
        <v>0</v>
      </c>
      <c r="M119">
        <v>0</v>
      </c>
      <c r="N119">
        <v>0</v>
      </c>
      <c r="O119">
        <v>0</v>
      </c>
      <c r="P119">
        <v>0</v>
      </c>
      <c r="Q119">
        <v>0</v>
      </c>
      <c r="R119">
        <v>0</v>
      </c>
      <c r="S119">
        <v>0</v>
      </c>
      <c r="T119">
        <v>71030</v>
      </c>
      <c r="U119">
        <v>71045</v>
      </c>
      <c r="V119">
        <v>71037</v>
      </c>
      <c r="W119" t="s">
        <v>12661</v>
      </c>
      <c r="X119" t="s">
        <v>12595</v>
      </c>
      <c r="Y119">
        <v>0</v>
      </c>
      <c r="Z119">
        <v>0</v>
      </c>
    </row>
    <row r="120" spans="1:26" x14ac:dyDescent="0.25">
      <c r="A120">
        <v>96222</v>
      </c>
      <c r="B120">
        <v>202501</v>
      </c>
      <c r="C120">
        <v>1</v>
      </c>
      <c r="D120" t="s">
        <v>12651</v>
      </c>
      <c r="E120">
        <v>4</v>
      </c>
      <c r="F120">
        <v>916</v>
      </c>
      <c r="G120">
        <v>230</v>
      </c>
      <c r="H120">
        <v>24</v>
      </c>
      <c r="I120">
        <v>8</v>
      </c>
      <c r="J120">
        <v>0</v>
      </c>
      <c r="K120">
        <v>0</v>
      </c>
      <c r="L120">
        <v>0</v>
      </c>
      <c r="M120">
        <v>0</v>
      </c>
      <c r="N120">
        <v>0</v>
      </c>
      <c r="O120">
        <v>0</v>
      </c>
      <c r="P120">
        <v>0</v>
      </c>
      <c r="Q120">
        <v>0</v>
      </c>
      <c r="R120">
        <v>0</v>
      </c>
      <c r="S120">
        <v>0</v>
      </c>
      <c r="T120">
        <v>71030</v>
      </c>
      <c r="U120">
        <v>71662</v>
      </c>
      <c r="V120">
        <v>71042</v>
      </c>
      <c r="W120" t="s">
        <v>12672</v>
      </c>
      <c r="X120" t="s">
        <v>12595</v>
      </c>
      <c r="Y120">
        <v>0</v>
      </c>
      <c r="Z120">
        <v>0</v>
      </c>
    </row>
    <row r="121" spans="1:26" x14ac:dyDescent="0.25">
      <c r="A121">
        <v>96222</v>
      </c>
      <c r="B121">
        <v>202501</v>
      </c>
      <c r="C121">
        <v>2</v>
      </c>
      <c r="D121" t="s">
        <v>12651</v>
      </c>
      <c r="E121">
        <v>4</v>
      </c>
      <c r="F121">
        <v>916</v>
      </c>
      <c r="G121">
        <v>230</v>
      </c>
      <c r="H121">
        <v>24</v>
      </c>
      <c r="I121">
        <v>8</v>
      </c>
      <c r="J121">
        <v>0</v>
      </c>
      <c r="K121">
        <v>0</v>
      </c>
      <c r="L121">
        <v>0</v>
      </c>
      <c r="M121">
        <v>0</v>
      </c>
      <c r="N121">
        <v>0</v>
      </c>
      <c r="O121">
        <v>0</v>
      </c>
      <c r="P121">
        <v>0</v>
      </c>
      <c r="Q121">
        <v>0</v>
      </c>
      <c r="R121">
        <v>0</v>
      </c>
      <c r="S121">
        <v>0</v>
      </c>
      <c r="T121">
        <v>71030</v>
      </c>
      <c r="U121">
        <v>71662</v>
      </c>
      <c r="V121">
        <v>71042</v>
      </c>
      <c r="W121" t="s">
        <v>12672</v>
      </c>
      <c r="X121" t="s">
        <v>12595</v>
      </c>
      <c r="Y121">
        <v>0</v>
      </c>
      <c r="Z121">
        <v>0</v>
      </c>
    </row>
    <row r="122" spans="1:26" x14ac:dyDescent="0.25">
      <c r="A122">
        <v>96249</v>
      </c>
      <c r="B122">
        <v>202501</v>
      </c>
      <c r="C122">
        <v>1</v>
      </c>
      <c r="D122" t="s">
        <v>12651</v>
      </c>
      <c r="E122">
        <v>4</v>
      </c>
      <c r="F122">
        <v>916</v>
      </c>
      <c r="G122">
        <v>230</v>
      </c>
      <c r="H122">
        <v>27</v>
      </c>
      <c r="I122">
        <v>7</v>
      </c>
      <c r="J122">
        <v>0</v>
      </c>
      <c r="K122">
        <v>0</v>
      </c>
      <c r="L122">
        <v>0</v>
      </c>
      <c r="M122">
        <v>0</v>
      </c>
      <c r="N122">
        <v>0</v>
      </c>
      <c r="O122">
        <v>0</v>
      </c>
      <c r="P122">
        <v>0</v>
      </c>
      <c r="Q122">
        <v>0</v>
      </c>
      <c r="R122">
        <v>0</v>
      </c>
      <c r="S122">
        <v>0</v>
      </c>
      <c r="T122">
        <v>71030</v>
      </c>
      <c r="U122">
        <v>71045</v>
      </c>
      <c r="V122">
        <v>71436</v>
      </c>
      <c r="W122" t="s">
        <v>12661</v>
      </c>
      <c r="X122" t="s">
        <v>12595</v>
      </c>
      <c r="Y122">
        <v>0</v>
      </c>
      <c r="Z122">
        <v>0</v>
      </c>
    </row>
    <row r="123" spans="1:26" x14ac:dyDescent="0.25">
      <c r="A123">
        <v>96249</v>
      </c>
      <c r="B123">
        <v>202501</v>
      </c>
      <c r="C123">
        <v>2</v>
      </c>
      <c r="D123" t="s">
        <v>12651</v>
      </c>
      <c r="E123">
        <v>4</v>
      </c>
      <c r="F123">
        <v>916</v>
      </c>
      <c r="G123">
        <v>230</v>
      </c>
      <c r="H123">
        <v>27</v>
      </c>
      <c r="I123">
        <v>7</v>
      </c>
      <c r="J123">
        <v>0</v>
      </c>
      <c r="K123">
        <v>0</v>
      </c>
      <c r="L123">
        <v>0</v>
      </c>
      <c r="M123">
        <v>0</v>
      </c>
      <c r="N123">
        <v>0</v>
      </c>
      <c r="O123">
        <v>0</v>
      </c>
      <c r="P123">
        <v>0</v>
      </c>
      <c r="Q123">
        <v>0</v>
      </c>
      <c r="R123">
        <v>0</v>
      </c>
      <c r="S123">
        <v>0</v>
      </c>
      <c r="T123">
        <v>71030</v>
      </c>
      <c r="U123">
        <v>71045</v>
      </c>
      <c r="V123">
        <v>71436</v>
      </c>
      <c r="W123" t="s">
        <v>12661</v>
      </c>
      <c r="X123" t="s">
        <v>12595</v>
      </c>
      <c r="Y123">
        <v>0</v>
      </c>
      <c r="Z123">
        <v>0</v>
      </c>
    </row>
    <row r="124" spans="1:26" x14ac:dyDescent="0.25">
      <c r="A124">
        <v>96269</v>
      </c>
      <c r="B124">
        <v>202501</v>
      </c>
      <c r="C124">
        <v>1</v>
      </c>
      <c r="D124" t="s">
        <v>12651</v>
      </c>
      <c r="E124">
        <v>4</v>
      </c>
      <c r="F124">
        <v>916</v>
      </c>
      <c r="G124">
        <v>228</v>
      </c>
      <c r="H124">
        <v>30</v>
      </c>
      <c r="I124">
        <v>6</v>
      </c>
      <c r="J124">
        <v>0</v>
      </c>
      <c r="K124">
        <v>0</v>
      </c>
      <c r="L124">
        <v>0</v>
      </c>
      <c r="M124">
        <v>0</v>
      </c>
      <c r="N124">
        <v>0</v>
      </c>
      <c r="O124">
        <v>0</v>
      </c>
      <c r="P124">
        <v>0</v>
      </c>
      <c r="Q124">
        <v>0</v>
      </c>
      <c r="R124">
        <v>0</v>
      </c>
      <c r="S124">
        <v>0</v>
      </c>
      <c r="T124">
        <v>71590</v>
      </c>
      <c r="U124">
        <v>71050</v>
      </c>
      <c r="V124">
        <v>71051</v>
      </c>
      <c r="W124" t="s">
        <v>12605</v>
      </c>
      <c r="X124" t="s">
        <v>12590</v>
      </c>
      <c r="Y124">
        <v>0</v>
      </c>
      <c r="Z124">
        <v>0</v>
      </c>
    </row>
    <row r="125" spans="1:26" x14ac:dyDescent="0.25">
      <c r="A125">
        <v>96269</v>
      </c>
      <c r="B125">
        <v>202501</v>
      </c>
      <c r="C125">
        <v>2</v>
      </c>
      <c r="D125" t="s">
        <v>12651</v>
      </c>
      <c r="E125">
        <v>4</v>
      </c>
      <c r="F125">
        <v>916</v>
      </c>
      <c r="G125">
        <v>228</v>
      </c>
      <c r="H125">
        <v>30</v>
      </c>
      <c r="I125">
        <v>6</v>
      </c>
      <c r="J125">
        <v>0</v>
      </c>
      <c r="K125">
        <v>0</v>
      </c>
      <c r="L125">
        <v>0</v>
      </c>
      <c r="M125">
        <v>0</v>
      </c>
      <c r="N125">
        <v>0</v>
      </c>
      <c r="O125">
        <v>0</v>
      </c>
      <c r="P125">
        <v>0</v>
      </c>
      <c r="Q125">
        <v>0</v>
      </c>
      <c r="R125">
        <v>0</v>
      </c>
      <c r="S125">
        <v>0</v>
      </c>
      <c r="T125">
        <v>71590</v>
      </c>
      <c r="U125">
        <v>71050</v>
      </c>
      <c r="V125">
        <v>71051</v>
      </c>
      <c r="W125" t="s">
        <v>12605</v>
      </c>
      <c r="X125" t="s">
        <v>12590</v>
      </c>
      <c r="Y125">
        <v>0</v>
      </c>
      <c r="Z125">
        <v>0</v>
      </c>
    </row>
    <row r="126" spans="1:26" x14ac:dyDescent="0.25">
      <c r="A126">
        <v>96273</v>
      </c>
      <c r="B126">
        <v>202501</v>
      </c>
      <c r="C126">
        <v>1</v>
      </c>
      <c r="D126" t="s">
        <v>12651</v>
      </c>
      <c r="E126">
        <v>4</v>
      </c>
      <c r="F126">
        <v>916</v>
      </c>
      <c r="G126">
        <v>228</v>
      </c>
      <c r="H126">
        <v>30</v>
      </c>
      <c r="I126">
        <v>6</v>
      </c>
      <c r="J126">
        <v>0</v>
      </c>
      <c r="K126">
        <v>0</v>
      </c>
      <c r="L126">
        <v>0</v>
      </c>
      <c r="M126">
        <v>0</v>
      </c>
      <c r="N126">
        <v>0</v>
      </c>
      <c r="O126">
        <v>0</v>
      </c>
      <c r="P126">
        <v>0</v>
      </c>
      <c r="Q126">
        <v>0</v>
      </c>
      <c r="R126">
        <v>0</v>
      </c>
      <c r="S126">
        <v>0</v>
      </c>
      <c r="T126">
        <v>71590</v>
      </c>
      <c r="U126">
        <v>71050</v>
      </c>
      <c r="V126">
        <v>71051</v>
      </c>
      <c r="W126" t="s">
        <v>12605</v>
      </c>
      <c r="X126" t="s">
        <v>12590</v>
      </c>
      <c r="Y126">
        <v>0</v>
      </c>
      <c r="Z126">
        <v>0</v>
      </c>
    </row>
    <row r="127" spans="1:26" x14ac:dyDescent="0.25">
      <c r="A127">
        <v>96273</v>
      </c>
      <c r="B127">
        <v>202501</v>
      </c>
      <c r="C127">
        <v>2</v>
      </c>
      <c r="D127" t="s">
        <v>12651</v>
      </c>
      <c r="E127">
        <v>4</v>
      </c>
      <c r="F127">
        <v>916</v>
      </c>
      <c r="G127">
        <v>228</v>
      </c>
      <c r="H127">
        <v>30</v>
      </c>
      <c r="I127">
        <v>6</v>
      </c>
      <c r="J127">
        <v>0</v>
      </c>
      <c r="K127">
        <v>0</v>
      </c>
      <c r="L127">
        <v>0</v>
      </c>
      <c r="M127">
        <v>0</v>
      </c>
      <c r="N127">
        <v>0</v>
      </c>
      <c r="O127">
        <v>0</v>
      </c>
      <c r="P127">
        <v>0</v>
      </c>
      <c r="Q127">
        <v>0</v>
      </c>
      <c r="R127">
        <v>0</v>
      </c>
      <c r="S127">
        <v>0</v>
      </c>
      <c r="T127">
        <v>71590</v>
      </c>
      <c r="U127">
        <v>71050</v>
      </c>
      <c r="V127">
        <v>71051</v>
      </c>
      <c r="W127" t="s">
        <v>12605</v>
      </c>
      <c r="X127" t="s">
        <v>12590</v>
      </c>
      <c r="Y127">
        <v>0</v>
      </c>
      <c r="Z127">
        <v>0</v>
      </c>
    </row>
    <row r="128" spans="1:26" x14ac:dyDescent="0.25">
      <c r="A128">
        <v>96275</v>
      </c>
      <c r="B128">
        <v>202501</v>
      </c>
      <c r="C128">
        <v>1</v>
      </c>
      <c r="D128" t="s">
        <v>12651</v>
      </c>
      <c r="E128">
        <v>4</v>
      </c>
      <c r="F128">
        <v>916</v>
      </c>
      <c r="G128">
        <v>228</v>
      </c>
      <c r="H128">
        <v>30</v>
      </c>
      <c r="I128">
        <v>10</v>
      </c>
      <c r="J128">
        <v>0</v>
      </c>
      <c r="K128">
        <v>0</v>
      </c>
      <c r="L128">
        <v>0</v>
      </c>
      <c r="M128">
        <v>0</v>
      </c>
      <c r="N128">
        <v>0</v>
      </c>
      <c r="O128">
        <v>0</v>
      </c>
      <c r="P128">
        <v>0</v>
      </c>
      <c r="Q128">
        <v>0</v>
      </c>
      <c r="R128">
        <v>0</v>
      </c>
      <c r="S128">
        <v>0</v>
      </c>
      <c r="T128">
        <v>71590</v>
      </c>
      <c r="U128">
        <v>71050</v>
      </c>
      <c r="V128">
        <v>70426</v>
      </c>
      <c r="W128" t="s">
        <v>12605</v>
      </c>
      <c r="X128" t="s">
        <v>12590</v>
      </c>
      <c r="Y128">
        <v>0</v>
      </c>
      <c r="Z128">
        <v>0</v>
      </c>
    </row>
    <row r="129" spans="1:26" x14ac:dyDescent="0.25">
      <c r="A129">
        <v>96275</v>
      </c>
      <c r="B129">
        <v>202501</v>
      </c>
      <c r="C129">
        <v>2</v>
      </c>
      <c r="D129" t="s">
        <v>12651</v>
      </c>
      <c r="E129">
        <v>4</v>
      </c>
      <c r="F129">
        <v>916</v>
      </c>
      <c r="G129">
        <v>228</v>
      </c>
      <c r="H129">
        <v>30</v>
      </c>
      <c r="I129">
        <v>10</v>
      </c>
      <c r="J129">
        <v>0</v>
      </c>
      <c r="K129">
        <v>0</v>
      </c>
      <c r="L129">
        <v>0</v>
      </c>
      <c r="M129">
        <v>0</v>
      </c>
      <c r="N129">
        <v>0</v>
      </c>
      <c r="O129">
        <v>0</v>
      </c>
      <c r="P129">
        <v>0</v>
      </c>
      <c r="Q129">
        <v>0</v>
      </c>
      <c r="R129">
        <v>0</v>
      </c>
      <c r="S129">
        <v>0</v>
      </c>
      <c r="T129">
        <v>71590</v>
      </c>
      <c r="U129">
        <v>71050</v>
      </c>
      <c r="V129">
        <v>70426</v>
      </c>
      <c r="W129" t="s">
        <v>12605</v>
      </c>
      <c r="X129" t="s">
        <v>12590</v>
      </c>
      <c r="Y129">
        <v>0</v>
      </c>
      <c r="Z129">
        <v>0</v>
      </c>
    </row>
    <row r="130" spans="1:26" x14ac:dyDescent="0.25">
      <c r="A130">
        <v>96278</v>
      </c>
      <c r="B130">
        <v>202501</v>
      </c>
      <c r="C130">
        <v>1</v>
      </c>
      <c r="D130" t="s">
        <v>12651</v>
      </c>
      <c r="E130">
        <v>4</v>
      </c>
      <c r="F130">
        <v>916</v>
      </c>
      <c r="G130">
        <v>228</v>
      </c>
      <c r="H130">
        <v>30</v>
      </c>
      <c r="I130">
        <v>6</v>
      </c>
      <c r="J130">
        <v>0</v>
      </c>
      <c r="K130">
        <v>0</v>
      </c>
      <c r="L130">
        <v>0</v>
      </c>
      <c r="M130">
        <v>0</v>
      </c>
      <c r="N130">
        <v>0</v>
      </c>
      <c r="O130">
        <v>0</v>
      </c>
      <c r="P130">
        <v>0</v>
      </c>
      <c r="Q130">
        <v>0</v>
      </c>
      <c r="R130">
        <v>0</v>
      </c>
      <c r="S130">
        <v>0</v>
      </c>
      <c r="T130">
        <v>71590</v>
      </c>
      <c r="U130">
        <v>71050</v>
      </c>
      <c r="V130">
        <v>71051</v>
      </c>
      <c r="W130" t="s">
        <v>12605</v>
      </c>
      <c r="X130" t="s">
        <v>12590</v>
      </c>
      <c r="Y130">
        <v>0</v>
      </c>
      <c r="Z130">
        <v>0</v>
      </c>
    </row>
    <row r="131" spans="1:26" x14ac:dyDescent="0.25">
      <c r="A131">
        <v>96278</v>
      </c>
      <c r="B131">
        <v>202501</v>
      </c>
      <c r="C131">
        <v>2</v>
      </c>
      <c r="D131" t="s">
        <v>12651</v>
      </c>
      <c r="E131">
        <v>4</v>
      </c>
      <c r="F131">
        <v>916</v>
      </c>
      <c r="G131">
        <v>228</v>
      </c>
      <c r="H131">
        <v>30</v>
      </c>
      <c r="I131">
        <v>6</v>
      </c>
      <c r="J131">
        <v>0</v>
      </c>
      <c r="K131">
        <v>0</v>
      </c>
      <c r="L131">
        <v>0</v>
      </c>
      <c r="M131">
        <v>0</v>
      </c>
      <c r="N131">
        <v>0</v>
      </c>
      <c r="O131">
        <v>0</v>
      </c>
      <c r="P131">
        <v>0</v>
      </c>
      <c r="Q131">
        <v>0</v>
      </c>
      <c r="R131">
        <v>0</v>
      </c>
      <c r="S131">
        <v>0</v>
      </c>
      <c r="T131">
        <v>71590</v>
      </c>
      <c r="U131">
        <v>71050</v>
      </c>
      <c r="V131">
        <v>71051</v>
      </c>
      <c r="W131" t="s">
        <v>12605</v>
      </c>
      <c r="X131" t="s">
        <v>12590</v>
      </c>
      <c r="Y131">
        <v>0</v>
      </c>
      <c r="Z131">
        <v>0</v>
      </c>
    </row>
    <row r="132" spans="1:26" x14ac:dyDescent="0.25">
      <c r="A132">
        <v>96288</v>
      </c>
      <c r="B132">
        <v>202501</v>
      </c>
      <c r="C132">
        <v>1</v>
      </c>
      <c r="D132" t="s">
        <v>12651</v>
      </c>
      <c r="E132">
        <v>4</v>
      </c>
      <c r="F132">
        <v>916</v>
      </c>
      <c r="G132">
        <v>230</v>
      </c>
      <c r="H132">
        <v>26</v>
      </c>
      <c r="I132">
        <v>7</v>
      </c>
      <c r="J132">
        <v>0</v>
      </c>
      <c r="K132">
        <v>0</v>
      </c>
      <c r="L132">
        <v>0</v>
      </c>
      <c r="M132">
        <v>0</v>
      </c>
      <c r="N132">
        <v>0</v>
      </c>
      <c r="O132">
        <v>0</v>
      </c>
      <c r="P132">
        <v>0</v>
      </c>
      <c r="Q132">
        <v>0</v>
      </c>
      <c r="R132">
        <v>0</v>
      </c>
      <c r="S132">
        <v>0</v>
      </c>
      <c r="T132">
        <v>71030</v>
      </c>
      <c r="U132">
        <v>71054</v>
      </c>
      <c r="V132">
        <v>71056</v>
      </c>
      <c r="W132" t="s">
        <v>12599</v>
      </c>
      <c r="X132" t="s">
        <v>12595</v>
      </c>
      <c r="Y132">
        <v>0</v>
      </c>
      <c r="Z132">
        <v>0</v>
      </c>
    </row>
    <row r="133" spans="1:26" x14ac:dyDescent="0.25">
      <c r="A133">
        <v>96288</v>
      </c>
      <c r="B133">
        <v>202501</v>
      </c>
      <c r="C133">
        <v>2</v>
      </c>
      <c r="D133" t="s">
        <v>12651</v>
      </c>
      <c r="E133">
        <v>4</v>
      </c>
      <c r="F133">
        <v>916</v>
      </c>
      <c r="G133">
        <v>230</v>
      </c>
      <c r="H133">
        <v>26</v>
      </c>
      <c r="I133">
        <v>7</v>
      </c>
      <c r="J133">
        <v>0</v>
      </c>
      <c r="K133">
        <v>0</v>
      </c>
      <c r="L133">
        <v>0</v>
      </c>
      <c r="M133">
        <v>0</v>
      </c>
      <c r="N133">
        <v>0</v>
      </c>
      <c r="O133">
        <v>0</v>
      </c>
      <c r="P133">
        <v>0</v>
      </c>
      <c r="Q133">
        <v>0</v>
      </c>
      <c r="R133">
        <v>0</v>
      </c>
      <c r="S133">
        <v>0</v>
      </c>
      <c r="T133">
        <v>71030</v>
      </c>
      <c r="U133">
        <v>71054</v>
      </c>
      <c r="V133">
        <v>71056</v>
      </c>
      <c r="W133" t="s">
        <v>12599</v>
      </c>
      <c r="X133" t="s">
        <v>12595</v>
      </c>
      <c r="Y133">
        <v>0</v>
      </c>
      <c r="Z133">
        <v>0</v>
      </c>
    </row>
    <row r="134" spans="1:26" x14ac:dyDescent="0.25">
      <c r="A134">
        <v>96336</v>
      </c>
      <c r="B134">
        <v>202501</v>
      </c>
      <c r="C134">
        <v>1</v>
      </c>
      <c r="D134" t="s">
        <v>12651</v>
      </c>
      <c r="E134">
        <v>4</v>
      </c>
      <c r="F134">
        <v>916</v>
      </c>
      <c r="G134">
        <v>230</v>
      </c>
      <c r="H134">
        <v>30</v>
      </c>
      <c r="I134">
        <v>13</v>
      </c>
      <c r="J134">
        <v>0</v>
      </c>
      <c r="K134">
        <v>0</v>
      </c>
      <c r="L134">
        <v>0</v>
      </c>
      <c r="M134">
        <v>0</v>
      </c>
      <c r="N134">
        <v>0</v>
      </c>
      <c r="O134">
        <v>0</v>
      </c>
      <c r="P134">
        <v>0</v>
      </c>
      <c r="Q134">
        <v>0</v>
      </c>
      <c r="R134">
        <v>0</v>
      </c>
      <c r="S134">
        <v>0</v>
      </c>
      <c r="T134">
        <v>71030</v>
      </c>
      <c r="U134">
        <v>71063</v>
      </c>
      <c r="V134">
        <v>71689</v>
      </c>
      <c r="W134" t="s">
        <v>3624</v>
      </c>
      <c r="X134" t="s">
        <v>12595</v>
      </c>
      <c r="Y134">
        <v>0</v>
      </c>
      <c r="Z134">
        <v>0</v>
      </c>
    </row>
    <row r="135" spans="1:26" x14ac:dyDescent="0.25">
      <c r="A135">
        <v>96336</v>
      </c>
      <c r="B135">
        <v>202501</v>
      </c>
      <c r="C135">
        <v>2</v>
      </c>
      <c r="D135" t="s">
        <v>12651</v>
      </c>
      <c r="E135">
        <v>4</v>
      </c>
      <c r="F135">
        <v>916</v>
      </c>
      <c r="G135">
        <v>230</v>
      </c>
      <c r="H135">
        <v>30</v>
      </c>
      <c r="I135">
        <v>13</v>
      </c>
      <c r="J135">
        <v>0</v>
      </c>
      <c r="K135">
        <v>0</v>
      </c>
      <c r="L135">
        <v>0</v>
      </c>
      <c r="M135">
        <v>0</v>
      </c>
      <c r="N135">
        <v>0</v>
      </c>
      <c r="O135">
        <v>0</v>
      </c>
      <c r="P135">
        <v>0</v>
      </c>
      <c r="Q135">
        <v>0</v>
      </c>
      <c r="R135">
        <v>0</v>
      </c>
      <c r="S135">
        <v>0</v>
      </c>
      <c r="T135">
        <v>71030</v>
      </c>
      <c r="U135">
        <v>71063</v>
      </c>
      <c r="V135">
        <v>71689</v>
      </c>
      <c r="W135" t="s">
        <v>3624</v>
      </c>
      <c r="X135" t="s">
        <v>12595</v>
      </c>
      <c r="Y135">
        <v>0</v>
      </c>
      <c r="Z135">
        <v>0</v>
      </c>
    </row>
    <row r="136" spans="1:26" x14ac:dyDescent="0.25">
      <c r="A136">
        <v>96339</v>
      </c>
      <c r="B136">
        <v>202501</v>
      </c>
      <c r="C136">
        <v>1</v>
      </c>
      <c r="D136" t="s">
        <v>12651</v>
      </c>
      <c r="E136">
        <v>4</v>
      </c>
      <c r="F136">
        <v>916</v>
      </c>
      <c r="G136">
        <v>230</v>
      </c>
      <c r="H136">
        <v>30</v>
      </c>
      <c r="I136">
        <v>9</v>
      </c>
      <c r="J136">
        <v>0</v>
      </c>
      <c r="K136">
        <v>0</v>
      </c>
      <c r="L136">
        <v>0</v>
      </c>
      <c r="M136">
        <v>0</v>
      </c>
      <c r="N136">
        <v>0</v>
      </c>
      <c r="O136">
        <v>0</v>
      </c>
      <c r="P136">
        <v>0</v>
      </c>
      <c r="Q136">
        <v>0</v>
      </c>
      <c r="R136">
        <v>0</v>
      </c>
      <c r="S136">
        <v>0</v>
      </c>
      <c r="T136">
        <v>71030</v>
      </c>
      <c r="U136">
        <v>71063</v>
      </c>
      <c r="V136">
        <v>70053</v>
      </c>
      <c r="W136" t="s">
        <v>3624</v>
      </c>
      <c r="X136" t="s">
        <v>12595</v>
      </c>
      <c r="Y136">
        <v>0</v>
      </c>
      <c r="Z136">
        <v>0</v>
      </c>
    </row>
    <row r="137" spans="1:26" x14ac:dyDescent="0.25">
      <c r="A137">
        <v>96339</v>
      </c>
      <c r="B137">
        <v>202501</v>
      </c>
      <c r="C137">
        <v>2</v>
      </c>
      <c r="D137" t="s">
        <v>12651</v>
      </c>
      <c r="E137">
        <v>4</v>
      </c>
      <c r="F137">
        <v>916</v>
      </c>
      <c r="G137">
        <v>230</v>
      </c>
      <c r="H137">
        <v>30</v>
      </c>
      <c r="I137">
        <v>9</v>
      </c>
      <c r="J137">
        <v>0</v>
      </c>
      <c r="K137">
        <v>0</v>
      </c>
      <c r="L137">
        <v>0</v>
      </c>
      <c r="M137">
        <v>0</v>
      </c>
      <c r="N137">
        <v>0</v>
      </c>
      <c r="O137">
        <v>0</v>
      </c>
      <c r="P137">
        <v>0</v>
      </c>
      <c r="Q137">
        <v>0</v>
      </c>
      <c r="R137">
        <v>0</v>
      </c>
      <c r="S137">
        <v>0</v>
      </c>
      <c r="T137">
        <v>71030</v>
      </c>
      <c r="U137">
        <v>71063</v>
      </c>
      <c r="V137">
        <v>70053</v>
      </c>
      <c r="W137" t="s">
        <v>3624</v>
      </c>
      <c r="X137" t="s">
        <v>12595</v>
      </c>
      <c r="Y137">
        <v>0</v>
      </c>
      <c r="Z137">
        <v>0</v>
      </c>
    </row>
    <row r="138" spans="1:26" x14ac:dyDescent="0.25">
      <c r="A138">
        <v>96344</v>
      </c>
      <c r="B138">
        <v>202501</v>
      </c>
      <c r="C138">
        <v>1</v>
      </c>
      <c r="D138" t="s">
        <v>12651</v>
      </c>
      <c r="E138">
        <v>4</v>
      </c>
      <c r="F138">
        <v>916</v>
      </c>
      <c r="G138">
        <v>230</v>
      </c>
      <c r="H138">
        <v>30</v>
      </c>
      <c r="I138">
        <v>10</v>
      </c>
      <c r="J138">
        <v>0</v>
      </c>
      <c r="K138">
        <v>0</v>
      </c>
      <c r="L138">
        <v>0</v>
      </c>
      <c r="M138">
        <v>0</v>
      </c>
      <c r="N138">
        <v>0</v>
      </c>
      <c r="O138">
        <v>0</v>
      </c>
      <c r="P138">
        <v>0</v>
      </c>
      <c r="Q138">
        <v>0</v>
      </c>
      <c r="R138">
        <v>0</v>
      </c>
      <c r="S138">
        <v>0</v>
      </c>
      <c r="T138">
        <v>71030</v>
      </c>
      <c r="U138">
        <v>71063</v>
      </c>
      <c r="V138">
        <v>71064</v>
      </c>
      <c r="W138" t="s">
        <v>3624</v>
      </c>
      <c r="X138" t="s">
        <v>12595</v>
      </c>
      <c r="Y138">
        <v>0</v>
      </c>
      <c r="Z138">
        <v>0</v>
      </c>
    </row>
    <row r="139" spans="1:26" x14ac:dyDescent="0.25">
      <c r="A139">
        <v>96344</v>
      </c>
      <c r="B139">
        <v>202501</v>
      </c>
      <c r="C139">
        <v>2</v>
      </c>
      <c r="D139" t="s">
        <v>12651</v>
      </c>
      <c r="E139">
        <v>4</v>
      </c>
      <c r="F139">
        <v>916</v>
      </c>
      <c r="G139">
        <v>230</v>
      </c>
      <c r="H139">
        <v>30</v>
      </c>
      <c r="I139">
        <v>10</v>
      </c>
      <c r="J139">
        <v>0</v>
      </c>
      <c r="K139">
        <v>0</v>
      </c>
      <c r="L139">
        <v>0</v>
      </c>
      <c r="M139">
        <v>0</v>
      </c>
      <c r="N139">
        <v>0</v>
      </c>
      <c r="O139">
        <v>0</v>
      </c>
      <c r="P139">
        <v>0</v>
      </c>
      <c r="Q139">
        <v>0</v>
      </c>
      <c r="R139">
        <v>0</v>
      </c>
      <c r="S139">
        <v>0</v>
      </c>
      <c r="T139">
        <v>71030</v>
      </c>
      <c r="U139">
        <v>71063</v>
      </c>
      <c r="V139">
        <v>71064</v>
      </c>
      <c r="W139" t="s">
        <v>3624</v>
      </c>
      <c r="X139" t="s">
        <v>12595</v>
      </c>
      <c r="Y139">
        <v>0</v>
      </c>
      <c r="Z139">
        <v>0</v>
      </c>
    </row>
    <row r="140" spans="1:26" x14ac:dyDescent="0.25">
      <c r="A140">
        <v>96369</v>
      </c>
      <c r="B140">
        <v>202501</v>
      </c>
      <c r="C140">
        <v>1</v>
      </c>
      <c r="D140" t="s">
        <v>12651</v>
      </c>
      <c r="E140">
        <v>4</v>
      </c>
      <c r="F140">
        <v>916</v>
      </c>
      <c r="G140">
        <v>290</v>
      </c>
      <c r="H140">
        <v>25</v>
      </c>
      <c r="I140">
        <v>8</v>
      </c>
      <c r="J140">
        <v>0</v>
      </c>
      <c r="K140">
        <v>0</v>
      </c>
      <c r="L140">
        <v>0</v>
      </c>
      <c r="M140">
        <v>0</v>
      </c>
      <c r="N140">
        <v>0</v>
      </c>
      <c r="O140">
        <v>0</v>
      </c>
      <c r="P140">
        <v>0</v>
      </c>
      <c r="Q140">
        <v>0</v>
      </c>
      <c r="R140">
        <v>0</v>
      </c>
      <c r="S140">
        <v>0</v>
      </c>
      <c r="T140">
        <v>71251</v>
      </c>
      <c r="U140">
        <v>71252</v>
      </c>
      <c r="V140">
        <v>700258</v>
      </c>
      <c r="W140" t="s">
        <v>12592</v>
      </c>
      <c r="X140" t="s">
        <v>13885</v>
      </c>
      <c r="Y140">
        <v>0</v>
      </c>
      <c r="Z140">
        <v>0</v>
      </c>
    </row>
    <row r="141" spans="1:26" x14ac:dyDescent="0.25">
      <c r="A141">
        <v>96369</v>
      </c>
      <c r="B141">
        <v>202501</v>
      </c>
      <c r="C141">
        <v>2</v>
      </c>
      <c r="D141" t="s">
        <v>12651</v>
      </c>
      <c r="E141">
        <v>4</v>
      </c>
      <c r="F141">
        <v>916</v>
      </c>
      <c r="G141">
        <v>290</v>
      </c>
      <c r="H141">
        <v>25</v>
      </c>
      <c r="I141">
        <v>8</v>
      </c>
      <c r="J141">
        <v>0</v>
      </c>
      <c r="K141">
        <v>0</v>
      </c>
      <c r="L141">
        <v>0</v>
      </c>
      <c r="M141">
        <v>0</v>
      </c>
      <c r="N141">
        <v>0</v>
      </c>
      <c r="O141">
        <v>0</v>
      </c>
      <c r="P141">
        <v>0</v>
      </c>
      <c r="Q141">
        <v>0</v>
      </c>
      <c r="R141">
        <v>0</v>
      </c>
      <c r="S141">
        <v>0</v>
      </c>
      <c r="T141">
        <v>71251</v>
      </c>
      <c r="U141">
        <v>71252</v>
      </c>
      <c r="V141">
        <v>700258</v>
      </c>
      <c r="W141" t="s">
        <v>12592</v>
      </c>
      <c r="X141" t="s">
        <v>13885</v>
      </c>
      <c r="Y141">
        <v>0</v>
      </c>
      <c r="Z141">
        <v>0</v>
      </c>
    </row>
    <row r="142" spans="1:26" x14ac:dyDescent="0.25">
      <c r="A142">
        <v>96373</v>
      </c>
      <c r="B142">
        <v>202501</v>
      </c>
      <c r="C142">
        <v>1</v>
      </c>
      <c r="D142" t="s">
        <v>12651</v>
      </c>
      <c r="E142">
        <v>4</v>
      </c>
      <c r="F142">
        <v>916</v>
      </c>
      <c r="G142">
        <v>230</v>
      </c>
      <c r="H142">
        <v>30</v>
      </c>
      <c r="I142">
        <v>10</v>
      </c>
      <c r="J142">
        <v>0</v>
      </c>
      <c r="K142">
        <v>0</v>
      </c>
      <c r="L142">
        <v>0</v>
      </c>
      <c r="M142">
        <v>0</v>
      </c>
      <c r="N142">
        <v>0</v>
      </c>
      <c r="O142">
        <v>0</v>
      </c>
      <c r="P142">
        <v>0</v>
      </c>
      <c r="Q142">
        <v>0</v>
      </c>
      <c r="R142">
        <v>0</v>
      </c>
      <c r="S142">
        <v>0</v>
      </c>
      <c r="T142">
        <v>71030</v>
      </c>
      <c r="U142">
        <v>71063</v>
      </c>
      <c r="V142">
        <v>71064</v>
      </c>
      <c r="W142" t="s">
        <v>3624</v>
      </c>
      <c r="X142" t="s">
        <v>12595</v>
      </c>
      <c r="Y142">
        <v>0</v>
      </c>
      <c r="Z142">
        <v>0</v>
      </c>
    </row>
    <row r="143" spans="1:26" x14ac:dyDescent="0.25">
      <c r="A143">
        <v>96373</v>
      </c>
      <c r="B143">
        <v>202501</v>
      </c>
      <c r="C143">
        <v>2</v>
      </c>
      <c r="D143" t="s">
        <v>12651</v>
      </c>
      <c r="E143">
        <v>4</v>
      </c>
      <c r="F143">
        <v>916</v>
      </c>
      <c r="G143">
        <v>230</v>
      </c>
      <c r="H143">
        <v>30</v>
      </c>
      <c r="I143">
        <v>10</v>
      </c>
      <c r="J143">
        <v>0</v>
      </c>
      <c r="K143">
        <v>0</v>
      </c>
      <c r="L143">
        <v>0</v>
      </c>
      <c r="M143">
        <v>0</v>
      </c>
      <c r="N143">
        <v>0</v>
      </c>
      <c r="O143">
        <v>0</v>
      </c>
      <c r="P143">
        <v>0</v>
      </c>
      <c r="Q143">
        <v>0</v>
      </c>
      <c r="R143">
        <v>0</v>
      </c>
      <c r="S143">
        <v>0</v>
      </c>
      <c r="T143">
        <v>71030</v>
      </c>
      <c r="U143">
        <v>71063</v>
      </c>
      <c r="V143">
        <v>71064</v>
      </c>
      <c r="W143" t="s">
        <v>3624</v>
      </c>
      <c r="X143" t="s">
        <v>12595</v>
      </c>
      <c r="Y143">
        <v>0</v>
      </c>
      <c r="Z143">
        <v>0</v>
      </c>
    </row>
    <row r="144" spans="1:26" x14ac:dyDescent="0.25">
      <c r="A144">
        <v>96400</v>
      </c>
      <c r="B144">
        <v>202501</v>
      </c>
      <c r="C144">
        <v>1</v>
      </c>
      <c r="D144" t="s">
        <v>12651</v>
      </c>
      <c r="E144">
        <v>4</v>
      </c>
      <c r="F144">
        <v>916</v>
      </c>
      <c r="G144">
        <v>228</v>
      </c>
      <c r="H144">
        <v>35</v>
      </c>
      <c r="I144">
        <v>12</v>
      </c>
      <c r="J144">
        <v>0</v>
      </c>
      <c r="K144">
        <v>0</v>
      </c>
      <c r="L144">
        <v>0</v>
      </c>
      <c r="M144">
        <v>0</v>
      </c>
      <c r="N144">
        <v>0</v>
      </c>
      <c r="O144">
        <v>0</v>
      </c>
      <c r="P144">
        <v>0</v>
      </c>
      <c r="Q144">
        <v>0</v>
      </c>
      <c r="R144">
        <v>0</v>
      </c>
      <c r="S144">
        <v>0</v>
      </c>
      <c r="T144">
        <v>71590</v>
      </c>
      <c r="U144">
        <v>71592</v>
      </c>
      <c r="V144">
        <v>71070</v>
      </c>
      <c r="W144" t="s">
        <v>12638</v>
      </c>
      <c r="X144" t="s">
        <v>12590</v>
      </c>
      <c r="Y144">
        <v>0</v>
      </c>
      <c r="Z144">
        <v>0</v>
      </c>
    </row>
    <row r="145" spans="1:26" x14ac:dyDescent="0.25">
      <c r="A145">
        <v>96400</v>
      </c>
      <c r="B145">
        <v>202501</v>
      </c>
      <c r="C145">
        <v>2</v>
      </c>
      <c r="D145" t="s">
        <v>12651</v>
      </c>
      <c r="E145">
        <v>4</v>
      </c>
      <c r="F145">
        <v>916</v>
      </c>
      <c r="G145">
        <v>228</v>
      </c>
      <c r="H145">
        <v>35</v>
      </c>
      <c r="I145">
        <v>12</v>
      </c>
      <c r="J145">
        <v>0</v>
      </c>
      <c r="K145">
        <v>0</v>
      </c>
      <c r="L145">
        <v>0</v>
      </c>
      <c r="M145">
        <v>0</v>
      </c>
      <c r="N145">
        <v>0</v>
      </c>
      <c r="O145">
        <v>0</v>
      </c>
      <c r="P145">
        <v>0</v>
      </c>
      <c r="Q145">
        <v>0</v>
      </c>
      <c r="R145">
        <v>0</v>
      </c>
      <c r="S145">
        <v>0</v>
      </c>
      <c r="T145">
        <v>71590</v>
      </c>
      <c r="U145">
        <v>71592</v>
      </c>
      <c r="V145">
        <v>71070</v>
      </c>
      <c r="W145" t="s">
        <v>12638</v>
      </c>
      <c r="X145" t="s">
        <v>12590</v>
      </c>
      <c r="Y145">
        <v>0</v>
      </c>
      <c r="Z145">
        <v>0</v>
      </c>
    </row>
    <row r="146" spans="1:26" x14ac:dyDescent="0.25">
      <c r="A146">
        <v>96402</v>
      </c>
      <c r="B146">
        <v>202501</v>
      </c>
      <c r="C146">
        <v>1</v>
      </c>
      <c r="D146" t="s">
        <v>12651</v>
      </c>
      <c r="E146">
        <v>4</v>
      </c>
      <c r="F146">
        <v>916</v>
      </c>
      <c r="G146">
        <v>228</v>
      </c>
      <c r="H146">
        <v>35</v>
      </c>
      <c r="I146">
        <v>12</v>
      </c>
      <c r="J146">
        <v>0</v>
      </c>
      <c r="K146">
        <v>0</v>
      </c>
      <c r="L146">
        <v>0</v>
      </c>
      <c r="M146">
        <v>0</v>
      </c>
      <c r="N146">
        <v>0</v>
      </c>
      <c r="O146">
        <v>0</v>
      </c>
      <c r="P146">
        <v>0</v>
      </c>
      <c r="Q146">
        <v>0</v>
      </c>
      <c r="R146">
        <v>0</v>
      </c>
      <c r="S146">
        <v>0</v>
      </c>
      <c r="T146">
        <v>71590</v>
      </c>
      <c r="U146">
        <v>71592</v>
      </c>
      <c r="V146">
        <v>71070</v>
      </c>
      <c r="W146" t="s">
        <v>12638</v>
      </c>
      <c r="X146" t="s">
        <v>12590</v>
      </c>
      <c r="Y146">
        <v>0</v>
      </c>
      <c r="Z146">
        <v>0</v>
      </c>
    </row>
    <row r="147" spans="1:26" x14ac:dyDescent="0.25">
      <c r="A147">
        <v>96402</v>
      </c>
      <c r="B147">
        <v>202501</v>
      </c>
      <c r="C147">
        <v>2</v>
      </c>
      <c r="D147" t="s">
        <v>12651</v>
      </c>
      <c r="E147">
        <v>4</v>
      </c>
      <c r="F147">
        <v>916</v>
      </c>
      <c r="G147">
        <v>228</v>
      </c>
      <c r="H147">
        <v>35</v>
      </c>
      <c r="I147">
        <v>12</v>
      </c>
      <c r="J147">
        <v>0</v>
      </c>
      <c r="K147">
        <v>0</v>
      </c>
      <c r="L147">
        <v>0</v>
      </c>
      <c r="M147">
        <v>0</v>
      </c>
      <c r="N147">
        <v>0</v>
      </c>
      <c r="O147">
        <v>0</v>
      </c>
      <c r="P147">
        <v>0</v>
      </c>
      <c r="Q147">
        <v>0</v>
      </c>
      <c r="R147">
        <v>0</v>
      </c>
      <c r="S147">
        <v>0</v>
      </c>
      <c r="T147">
        <v>71590</v>
      </c>
      <c r="U147">
        <v>71592</v>
      </c>
      <c r="V147">
        <v>71070</v>
      </c>
      <c r="W147" t="s">
        <v>12638</v>
      </c>
      <c r="X147" t="s">
        <v>12590</v>
      </c>
      <c r="Y147">
        <v>0</v>
      </c>
      <c r="Z147">
        <v>0</v>
      </c>
    </row>
    <row r="148" spans="1:26" x14ac:dyDescent="0.25">
      <c r="A148">
        <v>96410</v>
      </c>
      <c r="B148">
        <v>202501</v>
      </c>
      <c r="C148">
        <v>1</v>
      </c>
      <c r="D148" t="s">
        <v>12651</v>
      </c>
      <c r="E148">
        <v>4</v>
      </c>
      <c r="F148">
        <v>908</v>
      </c>
      <c r="G148">
        <v>225</v>
      </c>
      <c r="H148">
        <v>32</v>
      </c>
      <c r="I148">
        <v>13</v>
      </c>
      <c r="J148">
        <v>0</v>
      </c>
      <c r="K148">
        <v>0</v>
      </c>
      <c r="L148">
        <v>0</v>
      </c>
      <c r="M148">
        <v>0</v>
      </c>
      <c r="N148">
        <v>0</v>
      </c>
      <c r="O148">
        <v>0</v>
      </c>
      <c r="P148">
        <v>0</v>
      </c>
      <c r="Q148">
        <v>0</v>
      </c>
      <c r="R148">
        <v>0</v>
      </c>
      <c r="S148">
        <v>0</v>
      </c>
      <c r="T148">
        <v>71590</v>
      </c>
      <c r="U148">
        <v>71594</v>
      </c>
      <c r="V148">
        <v>700073</v>
      </c>
      <c r="W148" t="s">
        <v>12670</v>
      </c>
      <c r="X148" t="s">
        <v>12590</v>
      </c>
      <c r="Y148">
        <v>0</v>
      </c>
      <c r="Z148">
        <v>75</v>
      </c>
    </row>
    <row r="149" spans="1:26" x14ac:dyDescent="0.25">
      <c r="A149">
        <v>96410</v>
      </c>
      <c r="B149">
        <v>202501</v>
      </c>
      <c r="C149">
        <v>2</v>
      </c>
      <c r="D149" t="s">
        <v>12651</v>
      </c>
      <c r="E149">
        <v>4</v>
      </c>
      <c r="F149">
        <v>908</v>
      </c>
      <c r="G149">
        <v>225</v>
      </c>
      <c r="H149">
        <v>32</v>
      </c>
      <c r="I149">
        <v>13</v>
      </c>
      <c r="J149">
        <v>0</v>
      </c>
      <c r="K149">
        <v>0</v>
      </c>
      <c r="L149">
        <v>0</v>
      </c>
      <c r="M149">
        <v>0</v>
      </c>
      <c r="N149">
        <v>0</v>
      </c>
      <c r="O149">
        <v>0</v>
      </c>
      <c r="P149">
        <v>0</v>
      </c>
      <c r="Q149">
        <v>0</v>
      </c>
      <c r="R149">
        <v>0</v>
      </c>
      <c r="S149">
        <v>0</v>
      </c>
      <c r="T149">
        <v>71590</v>
      </c>
      <c r="U149">
        <v>71594</v>
      </c>
      <c r="V149">
        <v>700073</v>
      </c>
      <c r="W149" t="s">
        <v>12670</v>
      </c>
      <c r="X149" t="s">
        <v>12590</v>
      </c>
      <c r="Y149">
        <v>0</v>
      </c>
      <c r="Z149">
        <v>75</v>
      </c>
    </row>
    <row r="150" spans="1:26" x14ac:dyDescent="0.25">
      <c r="A150">
        <v>96425</v>
      </c>
      <c r="B150">
        <v>202501</v>
      </c>
      <c r="C150">
        <v>1</v>
      </c>
      <c r="D150" t="s">
        <v>12651</v>
      </c>
      <c r="E150">
        <v>4</v>
      </c>
      <c r="F150">
        <v>916</v>
      </c>
      <c r="G150">
        <v>228</v>
      </c>
      <c r="H150">
        <v>30</v>
      </c>
      <c r="I150">
        <v>10</v>
      </c>
      <c r="J150">
        <v>0</v>
      </c>
      <c r="K150">
        <v>0</v>
      </c>
      <c r="L150">
        <v>0</v>
      </c>
      <c r="M150">
        <v>0</v>
      </c>
      <c r="N150">
        <v>0</v>
      </c>
      <c r="O150">
        <v>0</v>
      </c>
      <c r="P150">
        <v>0</v>
      </c>
      <c r="Q150">
        <v>0</v>
      </c>
      <c r="R150">
        <v>0</v>
      </c>
      <c r="S150">
        <v>0</v>
      </c>
      <c r="T150">
        <v>71590</v>
      </c>
      <c r="U150">
        <v>71050</v>
      </c>
      <c r="V150">
        <v>70426</v>
      </c>
      <c r="W150" t="s">
        <v>12605</v>
      </c>
      <c r="X150" t="s">
        <v>12590</v>
      </c>
      <c r="Y150">
        <v>0</v>
      </c>
      <c r="Z150">
        <v>0</v>
      </c>
    </row>
    <row r="151" spans="1:26" x14ac:dyDescent="0.25">
      <c r="A151">
        <v>96425</v>
      </c>
      <c r="B151">
        <v>202501</v>
      </c>
      <c r="C151">
        <v>2</v>
      </c>
      <c r="D151" t="s">
        <v>12651</v>
      </c>
      <c r="E151">
        <v>4</v>
      </c>
      <c r="F151">
        <v>916</v>
      </c>
      <c r="G151">
        <v>228</v>
      </c>
      <c r="H151">
        <v>30</v>
      </c>
      <c r="I151">
        <v>10</v>
      </c>
      <c r="J151">
        <v>0</v>
      </c>
      <c r="K151">
        <v>0</v>
      </c>
      <c r="L151">
        <v>0</v>
      </c>
      <c r="M151">
        <v>0</v>
      </c>
      <c r="N151">
        <v>0</v>
      </c>
      <c r="O151">
        <v>0</v>
      </c>
      <c r="P151">
        <v>0</v>
      </c>
      <c r="Q151">
        <v>0</v>
      </c>
      <c r="R151">
        <v>0</v>
      </c>
      <c r="S151">
        <v>0</v>
      </c>
      <c r="T151">
        <v>71590</v>
      </c>
      <c r="U151">
        <v>71050</v>
      </c>
      <c r="V151">
        <v>70426</v>
      </c>
      <c r="W151" t="s">
        <v>12605</v>
      </c>
      <c r="X151" t="s">
        <v>12590</v>
      </c>
      <c r="Y151">
        <v>0</v>
      </c>
      <c r="Z151">
        <v>0</v>
      </c>
    </row>
    <row r="152" spans="1:26" x14ac:dyDescent="0.25">
      <c r="A152">
        <v>96438</v>
      </c>
      <c r="B152">
        <v>202501</v>
      </c>
      <c r="C152">
        <v>1</v>
      </c>
      <c r="D152" t="s">
        <v>12651</v>
      </c>
      <c r="E152">
        <v>4</v>
      </c>
      <c r="F152">
        <v>916</v>
      </c>
      <c r="G152">
        <v>228</v>
      </c>
      <c r="H152">
        <v>20</v>
      </c>
      <c r="I152">
        <v>10</v>
      </c>
      <c r="J152">
        <v>0</v>
      </c>
      <c r="K152">
        <v>0</v>
      </c>
      <c r="L152">
        <v>0</v>
      </c>
      <c r="M152">
        <v>0</v>
      </c>
      <c r="N152">
        <v>0</v>
      </c>
      <c r="O152">
        <v>0</v>
      </c>
      <c r="P152">
        <v>0</v>
      </c>
      <c r="Q152">
        <v>0</v>
      </c>
      <c r="R152">
        <v>0</v>
      </c>
      <c r="S152">
        <v>0</v>
      </c>
      <c r="T152">
        <v>71590</v>
      </c>
      <c r="U152">
        <v>71591</v>
      </c>
      <c r="V152">
        <v>70522</v>
      </c>
      <c r="W152" t="s">
        <v>13888</v>
      </c>
      <c r="X152" t="s">
        <v>12590</v>
      </c>
      <c r="Y152">
        <v>0</v>
      </c>
      <c r="Z152">
        <v>0</v>
      </c>
    </row>
    <row r="153" spans="1:26" x14ac:dyDescent="0.25">
      <c r="A153">
        <v>96438</v>
      </c>
      <c r="B153">
        <v>202501</v>
      </c>
      <c r="C153">
        <v>2</v>
      </c>
      <c r="D153" t="s">
        <v>12651</v>
      </c>
      <c r="E153">
        <v>4</v>
      </c>
      <c r="F153">
        <v>916</v>
      </c>
      <c r="G153">
        <v>228</v>
      </c>
      <c r="H153">
        <v>20</v>
      </c>
      <c r="I153">
        <v>10</v>
      </c>
      <c r="J153">
        <v>0</v>
      </c>
      <c r="K153">
        <v>0</v>
      </c>
      <c r="L153">
        <v>0</v>
      </c>
      <c r="M153">
        <v>0</v>
      </c>
      <c r="N153">
        <v>0</v>
      </c>
      <c r="O153">
        <v>0</v>
      </c>
      <c r="P153">
        <v>0</v>
      </c>
      <c r="Q153">
        <v>0</v>
      </c>
      <c r="R153">
        <v>0</v>
      </c>
      <c r="S153">
        <v>0</v>
      </c>
      <c r="T153">
        <v>71590</v>
      </c>
      <c r="U153">
        <v>71591</v>
      </c>
      <c r="V153">
        <v>70522</v>
      </c>
      <c r="W153" t="s">
        <v>13888</v>
      </c>
      <c r="X153" t="s">
        <v>12590</v>
      </c>
      <c r="Y153">
        <v>0</v>
      </c>
      <c r="Z153">
        <v>0</v>
      </c>
    </row>
    <row r="154" spans="1:26" x14ac:dyDescent="0.25">
      <c r="A154">
        <v>96440</v>
      </c>
      <c r="B154">
        <v>202501</v>
      </c>
      <c r="C154">
        <v>1</v>
      </c>
      <c r="D154" t="s">
        <v>12651</v>
      </c>
      <c r="E154">
        <v>4</v>
      </c>
      <c r="F154">
        <v>916</v>
      </c>
      <c r="G154">
        <v>228</v>
      </c>
      <c r="H154">
        <v>20</v>
      </c>
      <c r="I154">
        <v>2</v>
      </c>
      <c r="J154">
        <v>0</v>
      </c>
      <c r="K154">
        <v>0</v>
      </c>
      <c r="L154">
        <v>0</v>
      </c>
      <c r="M154">
        <v>0</v>
      </c>
      <c r="N154">
        <v>0</v>
      </c>
      <c r="O154">
        <v>0</v>
      </c>
      <c r="P154">
        <v>0</v>
      </c>
      <c r="Q154">
        <v>0</v>
      </c>
      <c r="R154">
        <v>0</v>
      </c>
      <c r="S154">
        <v>0</v>
      </c>
      <c r="T154">
        <v>71590</v>
      </c>
      <c r="U154">
        <v>71591</v>
      </c>
      <c r="V154">
        <v>71075</v>
      </c>
      <c r="W154" t="s">
        <v>13888</v>
      </c>
      <c r="X154" t="s">
        <v>12590</v>
      </c>
      <c r="Y154">
        <v>0</v>
      </c>
      <c r="Z154">
        <v>0</v>
      </c>
    </row>
    <row r="155" spans="1:26" x14ac:dyDescent="0.25">
      <c r="A155">
        <v>96440</v>
      </c>
      <c r="B155">
        <v>202501</v>
      </c>
      <c r="C155">
        <v>2</v>
      </c>
      <c r="D155" t="s">
        <v>12651</v>
      </c>
      <c r="E155">
        <v>4</v>
      </c>
      <c r="F155">
        <v>916</v>
      </c>
      <c r="G155">
        <v>228</v>
      </c>
      <c r="H155">
        <v>20</v>
      </c>
      <c r="I155">
        <v>2</v>
      </c>
      <c r="J155">
        <v>0</v>
      </c>
      <c r="K155">
        <v>0</v>
      </c>
      <c r="L155">
        <v>0</v>
      </c>
      <c r="M155">
        <v>0</v>
      </c>
      <c r="N155">
        <v>0</v>
      </c>
      <c r="O155">
        <v>0</v>
      </c>
      <c r="P155">
        <v>0</v>
      </c>
      <c r="Q155">
        <v>0</v>
      </c>
      <c r="R155">
        <v>0</v>
      </c>
      <c r="S155">
        <v>0</v>
      </c>
      <c r="T155">
        <v>71590</v>
      </c>
      <c r="U155">
        <v>71591</v>
      </c>
      <c r="V155">
        <v>71075</v>
      </c>
      <c r="W155" t="s">
        <v>13888</v>
      </c>
      <c r="X155" t="s">
        <v>12590</v>
      </c>
      <c r="Y155">
        <v>0</v>
      </c>
      <c r="Z155">
        <v>0</v>
      </c>
    </row>
    <row r="156" spans="1:26" x14ac:dyDescent="0.25">
      <c r="A156">
        <v>96476</v>
      </c>
      <c r="B156">
        <v>202501</v>
      </c>
      <c r="C156">
        <v>1</v>
      </c>
      <c r="D156" t="s">
        <v>12651</v>
      </c>
      <c r="E156">
        <v>4</v>
      </c>
      <c r="F156">
        <v>916</v>
      </c>
      <c r="G156">
        <v>228</v>
      </c>
      <c r="H156">
        <v>34</v>
      </c>
      <c r="I156">
        <v>9</v>
      </c>
      <c r="J156">
        <v>0</v>
      </c>
      <c r="K156">
        <v>0</v>
      </c>
      <c r="L156">
        <v>0</v>
      </c>
      <c r="M156">
        <v>0</v>
      </c>
      <c r="N156">
        <v>0</v>
      </c>
      <c r="O156">
        <v>0</v>
      </c>
      <c r="P156">
        <v>0</v>
      </c>
      <c r="Q156">
        <v>0</v>
      </c>
      <c r="R156">
        <v>0</v>
      </c>
      <c r="S156">
        <v>0</v>
      </c>
      <c r="T156">
        <v>71590</v>
      </c>
      <c r="U156">
        <v>71594</v>
      </c>
      <c r="V156">
        <v>71467</v>
      </c>
      <c r="W156" t="s">
        <v>12670</v>
      </c>
      <c r="X156" t="s">
        <v>12590</v>
      </c>
      <c r="Y156">
        <v>0</v>
      </c>
      <c r="Z156">
        <v>0</v>
      </c>
    </row>
    <row r="157" spans="1:26" x14ac:dyDescent="0.25">
      <c r="A157">
        <v>96476</v>
      </c>
      <c r="B157">
        <v>202501</v>
      </c>
      <c r="C157">
        <v>2</v>
      </c>
      <c r="D157" t="s">
        <v>12651</v>
      </c>
      <c r="E157">
        <v>4</v>
      </c>
      <c r="F157">
        <v>916</v>
      </c>
      <c r="G157">
        <v>228</v>
      </c>
      <c r="H157">
        <v>34</v>
      </c>
      <c r="I157">
        <v>9</v>
      </c>
      <c r="J157">
        <v>0</v>
      </c>
      <c r="K157">
        <v>0</v>
      </c>
      <c r="L157">
        <v>0</v>
      </c>
      <c r="M157">
        <v>0</v>
      </c>
      <c r="N157">
        <v>0</v>
      </c>
      <c r="O157">
        <v>0</v>
      </c>
      <c r="P157">
        <v>0</v>
      </c>
      <c r="Q157">
        <v>0</v>
      </c>
      <c r="R157">
        <v>0</v>
      </c>
      <c r="S157">
        <v>0</v>
      </c>
      <c r="T157">
        <v>71590</v>
      </c>
      <c r="U157">
        <v>71594</v>
      </c>
      <c r="V157">
        <v>71467</v>
      </c>
      <c r="W157" t="s">
        <v>12670</v>
      </c>
      <c r="X157" t="s">
        <v>12590</v>
      </c>
      <c r="Y157">
        <v>0</v>
      </c>
      <c r="Z157">
        <v>0</v>
      </c>
    </row>
    <row r="158" spans="1:26" x14ac:dyDescent="0.25">
      <c r="A158">
        <v>96477</v>
      </c>
      <c r="B158">
        <v>202501</v>
      </c>
      <c r="C158">
        <v>1</v>
      </c>
      <c r="D158" t="s">
        <v>12651</v>
      </c>
      <c r="E158">
        <v>4</v>
      </c>
      <c r="F158">
        <v>916</v>
      </c>
      <c r="G158">
        <v>228</v>
      </c>
      <c r="H158">
        <v>34</v>
      </c>
      <c r="I158">
        <v>15</v>
      </c>
      <c r="J158">
        <v>0</v>
      </c>
      <c r="K158">
        <v>0</v>
      </c>
      <c r="L158">
        <v>0</v>
      </c>
      <c r="M158">
        <v>0</v>
      </c>
      <c r="N158">
        <v>0</v>
      </c>
      <c r="O158">
        <v>0</v>
      </c>
      <c r="P158">
        <v>0</v>
      </c>
      <c r="Q158">
        <v>0</v>
      </c>
      <c r="R158">
        <v>0</v>
      </c>
      <c r="S158">
        <v>0</v>
      </c>
      <c r="T158">
        <v>71590</v>
      </c>
      <c r="U158">
        <v>71594</v>
      </c>
      <c r="V158">
        <v>700073</v>
      </c>
      <c r="W158" t="s">
        <v>12670</v>
      </c>
      <c r="X158" t="s">
        <v>12590</v>
      </c>
      <c r="Y158">
        <v>0</v>
      </c>
      <c r="Z158">
        <v>0</v>
      </c>
    </row>
    <row r="159" spans="1:26" x14ac:dyDescent="0.25">
      <c r="A159">
        <v>96477</v>
      </c>
      <c r="B159">
        <v>202501</v>
      </c>
      <c r="C159">
        <v>2</v>
      </c>
      <c r="D159" t="s">
        <v>12651</v>
      </c>
      <c r="E159">
        <v>4</v>
      </c>
      <c r="F159">
        <v>916</v>
      </c>
      <c r="G159">
        <v>228</v>
      </c>
      <c r="H159">
        <v>34</v>
      </c>
      <c r="I159">
        <v>15</v>
      </c>
      <c r="J159">
        <v>0</v>
      </c>
      <c r="K159">
        <v>0</v>
      </c>
      <c r="L159">
        <v>0</v>
      </c>
      <c r="M159">
        <v>0</v>
      </c>
      <c r="N159">
        <v>0</v>
      </c>
      <c r="O159">
        <v>0</v>
      </c>
      <c r="P159">
        <v>0</v>
      </c>
      <c r="Q159">
        <v>0</v>
      </c>
      <c r="R159">
        <v>0</v>
      </c>
      <c r="S159">
        <v>0</v>
      </c>
      <c r="T159">
        <v>71590</v>
      </c>
      <c r="U159">
        <v>71594</v>
      </c>
      <c r="V159">
        <v>700073</v>
      </c>
      <c r="W159" t="s">
        <v>12670</v>
      </c>
      <c r="X159" t="s">
        <v>12590</v>
      </c>
      <c r="Y159">
        <v>0</v>
      </c>
      <c r="Z159">
        <v>0</v>
      </c>
    </row>
    <row r="160" spans="1:26" x14ac:dyDescent="0.25">
      <c r="A160">
        <v>96487</v>
      </c>
      <c r="B160">
        <v>202501</v>
      </c>
      <c r="C160">
        <v>1</v>
      </c>
      <c r="D160" t="s">
        <v>12651</v>
      </c>
      <c r="E160">
        <v>4</v>
      </c>
      <c r="F160">
        <v>916</v>
      </c>
      <c r="G160">
        <v>228</v>
      </c>
      <c r="H160">
        <v>30</v>
      </c>
      <c r="I160">
        <v>10</v>
      </c>
      <c r="J160">
        <v>0</v>
      </c>
      <c r="K160">
        <v>0</v>
      </c>
      <c r="L160">
        <v>0</v>
      </c>
      <c r="M160">
        <v>0</v>
      </c>
      <c r="N160">
        <v>0</v>
      </c>
      <c r="O160">
        <v>0</v>
      </c>
      <c r="P160">
        <v>0</v>
      </c>
      <c r="Q160">
        <v>0</v>
      </c>
      <c r="R160">
        <v>0</v>
      </c>
      <c r="S160">
        <v>0</v>
      </c>
      <c r="T160">
        <v>71590</v>
      </c>
      <c r="U160">
        <v>71595</v>
      </c>
      <c r="V160">
        <v>71083</v>
      </c>
      <c r="W160" t="s">
        <v>12693</v>
      </c>
      <c r="X160" t="s">
        <v>12590</v>
      </c>
      <c r="Y160">
        <v>0</v>
      </c>
      <c r="Z160">
        <v>0</v>
      </c>
    </row>
    <row r="161" spans="1:26" x14ac:dyDescent="0.25">
      <c r="A161">
        <v>96487</v>
      </c>
      <c r="B161">
        <v>202501</v>
      </c>
      <c r="C161">
        <v>2</v>
      </c>
      <c r="D161" t="s">
        <v>12651</v>
      </c>
      <c r="E161">
        <v>4</v>
      </c>
      <c r="F161">
        <v>916</v>
      </c>
      <c r="G161">
        <v>228</v>
      </c>
      <c r="H161">
        <v>30</v>
      </c>
      <c r="I161">
        <v>10</v>
      </c>
      <c r="J161">
        <v>0</v>
      </c>
      <c r="K161">
        <v>0</v>
      </c>
      <c r="L161">
        <v>0</v>
      </c>
      <c r="M161">
        <v>0</v>
      </c>
      <c r="N161">
        <v>0</v>
      </c>
      <c r="O161">
        <v>0</v>
      </c>
      <c r="P161">
        <v>0</v>
      </c>
      <c r="Q161">
        <v>0</v>
      </c>
      <c r="R161">
        <v>0</v>
      </c>
      <c r="S161">
        <v>0</v>
      </c>
      <c r="T161">
        <v>71590</v>
      </c>
      <c r="U161">
        <v>71595</v>
      </c>
      <c r="V161">
        <v>71083</v>
      </c>
      <c r="W161" t="s">
        <v>12693</v>
      </c>
      <c r="X161" t="s">
        <v>12590</v>
      </c>
      <c r="Y161">
        <v>0</v>
      </c>
      <c r="Z161">
        <v>0</v>
      </c>
    </row>
    <row r="162" spans="1:26" x14ac:dyDescent="0.25">
      <c r="A162">
        <v>96488</v>
      </c>
      <c r="B162">
        <v>202501</v>
      </c>
      <c r="C162">
        <v>1</v>
      </c>
      <c r="D162" t="s">
        <v>12651</v>
      </c>
      <c r="E162">
        <v>4</v>
      </c>
      <c r="F162">
        <v>916</v>
      </c>
      <c r="G162">
        <v>228</v>
      </c>
      <c r="H162">
        <v>30</v>
      </c>
      <c r="I162">
        <v>10</v>
      </c>
      <c r="J162">
        <v>0</v>
      </c>
      <c r="K162">
        <v>0</v>
      </c>
      <c r="L162">
        <v>0</v>
      </c>
      <c r="M162">
        <v>0</v>
      </c>
      <c r="N162">
        <v>0</v>
      </c>
      <c r="O162">
        <v>0</v>
      </c>
      <c r="P162">
        <v>0</v>
      </c>
      <c r="Q162">
        <v>0</v>
      </c>
      <c r="R162">
        <v>0</v>
      </c>
      <c r="S162">
        <v>0</v>
      </c>
      <c r="T162">
        <v>71590</v>
      </c>
      <c r="U162">
        <v>71595</v>
      </c>
      <c r="V162">
        <v>71083</v>
      </c>
      <c r="W162" t="s">
        <v>12693</v>
      </c>
      <c r="X162" t="s">
        <v>12590</v>
      </c>
      <c r="Y162">
        <v>0</v>
      </c>
      <c r="Z162">
        <v>0</v>
      </c>
    </row>
    <row r="163" spans="1:26" x14ac:dyDescent="0.25">
      <c r="A163">
        <v>96488</v>
      </c>
      <c r="B163">
        <v>202501</v>
      </c>
      <c r="C163">
        <v>2</v>
      </c>
      <c r="D163" t="s">
        <v>12651</v>
      </c>
      <c r="E163">
        <v>4</v>
      </c>
      <c r="F163">
        <v>916</v>
      </c>
      <c r="G163">
        <v>228</v>
      </c>
      <c r="H163">
        <v>30</v>
      </c>
      <c r="I163">
        <v>10</v>
      </c>
      <c r="J163">
        <v>0</v>
      </c>
      <c r="K163">
        <v>0</v>
      </c>
      <c r="L163">
        <v>0</v>
      </c>
      <c r="M163">
        <v>0</v>
      </c>
      <c r="N163">
        <v>0</v>
      </c>
      <c r="O163">
        <v>0</v>
      </c>
      <c r="P163">
        <v>0</v>
      </c>
      <c r="Q163">
        <v>0</v>
      </c>
      <c r="R163">
        <v>0</v>
      </c>
      <c r="S163">
        <v>0</v>
      </c>
      <c r="T163">
        <v>71590</v>
      </c>
      <c r="U163">
        <v>71595</v>
      </c>
      <c r="V163">
        <v>71083</v>
      </c>
      <c r="W163" t="s">
        <v>12693</v>
      </c>
      <c r="X163" t="s">
        <v>12590</v>
      </c>
      <c r="Y163">
        <v>0</v>
      </c>
      <c r="Z163">
        <v>0</v>
      </c>
    </row>
    <row r="164" spans="1:26" x14ac:dyDescent="0.25">
      <c r="A164">
        <v>96502</v>
      </c>
      <c r="B164">
        <v>202501</v>
      </c>
      <c r="C164">
        <v>1</v>
      </c>
      <c r="D164" t="s">
        <v>12651</v>
      </c>
      <c r="E164">
        <v>4</v>
      </c>
      <c r="F164">
        <v>916</v>
      </c>
      <c r="G164">
        <v>228</v>
      </c>
      <c r="H164">
        <v>30</v>
      </c>
      <c r="I164">
        <v>9</v>
      </c>
      <c r="J164">
        <v>0</v>
      </c>
      <c r="K164">
        <v>0</v>
      </c>
      <c r="L164">
        <v>0</v>
      </c>
      <c r="M164">
        <v>0</v>
      </c>
      <c r="N164">
        <v>0</v>
      </c>
      <c r="O164">
        <v>0</v>
      </c>
      <c r="P164">
        <v>0</v>
      </c>
      <c r="Q164">
        <v>0</v>
      </c>
      <c r="R164">
        <v>0</v>
      </c>
      <c r="S164">
        <v>0</v>
      </c>
      <c r="T164">
        <v>71590</v>
      </c>
      <c r="U164">
        <v>71595</v>
      </c>
      <c r="V164">
        <v>71088</v>
      </c>
      <c r="W164" t="s">
        <v>12693</v>
      </c>
      <c r="X164" t="s">
        <v>12590</v>
      </c>
      <c r="Y164">
        <v>0</v>
      </c>
      <c r="Z164">
        <v>0</v>
      </c>
    </row>
    <row r="165" spans="1:26" x14ac:dyDescent="0.25">
      <c r="A165">
        <v>96502</v>
      </c>
      <c r="B165">
        <v>202501</v>
      </c>
      <c r="C165">
        <v>2</v>
      </c>
      <c r="D165" t="s">
        <v>12651</v>
      </c>
      <c r="E165">
        <v>4</v>
      </c>
      <c r="F165">
        <v>916</v>
      </c>
      <c r="G165">
        <v>228</v>
      </c>
      <c r="H165">
        <v>30</v>
      </c>
      <c r="I165">
        <v>9</v>
      </c>
      <c r="J165">
        <v>0</v>
      </c>
      <c r="K165">
        <v>0</v>
      </c>
      <c r="L165">
        <v>0</v>
      </c>
      <c r="M165">
        <v>0</v>
      </c>
      <c r="N165">
        <v>0</v>
      </c>
      <c r="O165">
        <v>0</v>
      </c>
      <c r="P165">
        <v>0</v>
      </c>
      <c r="Q165">
        <v>0</v>
      </c>
      <c r="R165">
        <v>0</v>
      </c>
      <c r="S165">
        <v>0</v>
      </c>
      <c r="T165">
        <v>71590</v>
      </c>
      <c r="U165">
        <v>71595</v>
      </c>
      <c r="V165">
        <v>71088</v>
      </c>
      <c r="W165" t="s">
        <v>12693</v>
      </c>
      <c r="X165" t="s">
        <v>12590</v>
      </c>
      <c r="Y165">
        <v>0</v>
      </c>
      <c r="Z165">
        <v>0</v>
      </c>
    </row>
    <row r="166" spans="1:26" x14ac:dyDescent="0.25">
      <c r="A166">
        <v>96503</v>
      </c>
      <c r="B166">
        <v>202501</v>
      </c>
      <c r="C166">
        <v>1</v>
      </c>
      <c r="D166" t="s">
        <v>12651</v>
      </c>
      <c r="E166">
        <v>4</v>
      </c>
      <c r="F166">
        <v>916</v>
      </c>
      <c r="G166">
        <v>228</v>
      </c>
      <c r="H166">
        <v>34</v>
      </c>
      <c r="I166">
        <v>9</v>
      </c>
      <c r="J166">
        <v>0</v>
      </c>
      <c r="K166">
        <v>0</v>
      </c>
      <c r="L166">
        <v>0</v>
      </c>
      <c r="M166">
        <v>0</v>
      </c>
      <c r="N166">
        <v>0</v>
      </c>
      <c r="O166">
        <v>0</v>
      </c>
      <c r="P166">
        <v>0</v>
      </c>
      <c r="Q166">
        <v>0</v>
      </c>
      <c r="R166">
        <v>0</v>
      </c>
      <c r="S166">
        <v>0</v>
      </c>
      <c r="T166">
        <v>71590</v>
      </c>
      <c r="U166">
        <v>71594</v>
      </c>
      <c r="V166">
        <v>71467</v>
      </c>
      <c r="W166" t="s">
        <v>12670</v>
      </c>
      <c r="X166" t="s">
        <v>12590</v>
      </c>
      <c r="Y166">
        <v>0</v>
      </c>
      <c r="Z166">
        <v>0</v>
      </c>
    </row>
    <row r="167" spans="1:26" x14ac:dyDescent="0.25">
      <c r="A167">
        <v>96503</v>
      </c>
      <c r="B167">
        <v>202501</v>
      </c>
      <c r="C167">
        <v>2</v>
      </c>
      <c r="D167" t="s">
        <v>12651</v>
      </c>
      <c r="E167">
        <v>4</v>
      </c>
      <c r="F167">
        <v>916</v>
      </c>
      <c r="G167">
        <v>228</v>
      </c>
      <c r="H167">
        <v>34</v>
      </c>
      <c r="I167">
        <v>9</v>
      </c>
      <c r="J167">
        <v>0</v>
      </c>
      <c r="K167">
        <v>0</v>
      </c>
      <c r="L167">
        <v>0</v>
      </c>
      <c r="M167">
        <v>0</v>
      </c>
      <c r="N167">
        <v>0</v>
      </c>
      <c r="O167">
        <v>0</v>
      </c>
      <c r="P167">
        <v>0</v>
      </c>
      <c r="Q167">
        <v>0</v>
      </c>
      <c r="R167">
        <v>0</v>
      </c>
      <c r="S167">
        <v>0</v>
      </c>
      <c r="T167">
        <v>71590</v>
      </c>
      <c r="U167">
        <v>71594</v>
      </c>
      <c r="V167">
        <v>71467</v>
      </c>
      <c r="W167" t="s">
        <v>12670</v>
      </c>
      <c r="X167" t="s">
        <v>12590</v>
      </c>
      <c r="Y167">
        <v>0</v>
      </c>
      <c r="Z167">
        <v>0</v>
      </c>
    </row>
    <row r="168" spans="1:26" x14ac:dyDescent="0.25">
      <c r="A168">
        <v>96508</v>
      </c>
      <c r="B168">
        <v>202501</v>
      </c>
      <c r="C168">
        <v>1</v>
      </c>
      <c r="D168" t="s">
        <v>12651</v>
      </c>
      <c r="E168">
        <v>4</v>
      </c>
      <c r="F168">
        <v>916</v>
      </c>
      <c r="G168">
        <v>228</v>
      </c>
      <c r="H168">
        <v>30</v>
      </c>
      <c r="I168">
        <v>9</v>
      </c>
      <c r="J168">
        <v>0</v>
      </c>
      <c r="K168">
        <v>0</v>
      </c>
      <c r="L168">
        <v>0</v>
      </c>
      <c r="M168">
        <v>0</v>
      </c>
      <c r="N168">
        <v>0</v>
      </c>
      <c r="O168">
        <v>0</v>
      </c>
      <c r="P168">
        <v>0</v>
      </c>
      <c r="Q168">
        <v>0</v>
      </c>
      <c r="R168">
        <v>0</v>
      </c>
      <c r="S168">
        <v>0</v>
      </c>
      <c r="T168">
        <v>71590</v>
      </c>
      <c r="U168">
        <v>71595</v>
      </c>
      <c r="V168">
        <v>71088</v>
      </c>
      <c r="W168" t="s">
        <v>12693</v>
      </c>
      <c r="X168" t="s">
        <v>12590</v>
      </c>
      <c r="Y168">
        <v>0</v>
      </c>
      <c r="Z168">
        <v>0</v>
      </c>
    </row>
    <row r="169" spans="1:26" x14ac:dyDescent="0.25">
      <c r="A169">
        <v>96508</v>
      </c>
      <c r="B169">
        <v>202501</v>
      </c>
      <c r="C169">
        <v>2</v>
      </c>
      <c r="D169" t="s">
        <v>12651</v>
      </c>
      <c r="E169">
        <v>4</v>
      </c>
      <c r="F169">
        <v>916</v>
      </c>
      <c r="G169">
        <v>228</v>
      </c>
      <c r="H169">
        <v>30</v>
      </c>
      <c r="I169">
        <v>9</v>
      </c>
      <c r="J169">
        <v>0</v>
      </c>
      <c r="K169">
        <v>0</v>
      </c>
      <c r="L169">
        <v>0</v>
      </c>
      <c r="M169">
        <v>0</v>
      </c>
      <c r="N169">
        <v>0</v>
      </c>
      <c r="O169">
        <v>0</v>
      </c>
      <c r="P169">
        <v>0</v>
      </c>
      <c r="Q169">
        <v>0</v>
      </c>
      <c r="R169">
        <v>0</v>
      </c>
      <c r="S169">
        <v>0</v>
      </c>
      <c r="T169">
        <v>71590</v>
      </c>
      <c r="U169">
        <v>71595</v>
      </c>
      <c r="V169">
        <v>71088</v>
      </c>
      <c r="W169" t="s">
        <v>12693</v>
      </c>
      <c r="X169" t="s">
        <v>12590</v>
      </c>
      <c r="Y169">
        <v>0</v>
      </c>
      <c r="Z169">
        <v>0</v>
      </c>
    </row>
    <row r="170" spans="1:26" x14ac:dyDescent="0.25">
      <c r="A170">
        <v>96513</v>
      </c>
      <c r="B170">
        <v>202501</v>
      </c>
      <c r="C170">
        <v>1</v>
      </c>
      <c r="D170" t="s">
        <v>12651</v>
      </c>
      <c r="E170">
        <v>4</v>
      </c>
      <c r="F170">
        <v>916</v>
      </c>
      <c r="G170">
        <v>228</v>
      </c>
      <c r="H170">
        <v>30</v>
      </c>
      <c r="I170">
        <v>10</v>
      </c>
      <c r="J170">
        <v>0</v>
      </c>
      <c r="K170">
        <v>0</v>
      </c>
      <c r="L170">
        <v>0</v>
      </c>
      <c r="M170">
        <v>0</v>
      </c>
      <c r="N170">
        <v>0</v>
      </c>
      <c r="O170">
        <v>0</v>
      </c>
      <c r="P170">
        <v>0</v>
      </c>
      <c r="Q170">
        <v>0</v>
      </c>
      <c r="R170">
        <v>0</v>
      </c>
      <c r="S170">
        <v>0</v>
      </c>
      <c r="T170">
        <v>71590</v>
      </c>
      <c r="U170">
        <v>71595</v>
      </c>
      <c r="V170">
        <v>71083</v>
      </c>
      <c r="W170" t="s">
        <v>12693</v>
      </c>
      <c r="X170" t="s">
        <v>12590</v>
      </c>
      <c r="Y170">
        <v>0</v>
      </c>
      <c r="Z170">
        <v>0</v>
      </c>
    </row>
    <row r="171" spans="1:26" x14ac:dyDescent="0.25">
      <c r="A171">
        <v>96513</v>
      </c>
      <c r="B171">
        <v>202501</v>
      </c>
      <c r="C171">
        <v>2</v>
      </c>
      <c r="D171" t="s">
        <v>12651</v>
      </c>
      <c r="E171">
        <v>4</v>
      </c>
      <c r="F171">
        <v>916</v>
      </c>
      <c r="G171">
        <v>228</v>
      </c>
      <c r="H171">
        <v>30</v>
      </c>
      <c r="I171">
        <v>10</v>
      </c>
      <c r="J171">
        <v>0</v>
      </c>
      <c r="K171">
        <v>0</v>
      </c>
      <c r="L171">
        <v>0</v>
      </c>
      <c r="M171">
        <v>0</v>
      </c>
      <c r="N171">
        <v>0</v>
      </c>
      <c r="O171">
        <v>0</v>
      </c>
      <c r="P171">
        <v>0</v>
      </c>
      <c r="Q171">
        <v>0</v>
      </c>
      <c r="R171">
        <v>0</v>
      </c>
      <c r="S171">
        <v>0</v>
      </c>
      <c r="T171">
        <v>71590</v>
      </c>
      <c r="U171">
        <v>71595</v>
      </c>
      <c r="V171">
        <v>71083</v>
      </c>
      <c r="W171" t="s">
        <v>12693</v>
      </c>
      <c r="X171" t="s">
        <v>12590</v>
      </c>
      <c r="Y171">
        <v>0</v>
      </c>
      <c r="Z171">
        <v>0</v>
      </c>
    </row>
    <row r="172" spans="1:26" x14ac:dyDescent="0.25">
      <c r="A172">
        <v>96516</v>
      </c>
      <c r="B172">
        <v>202501</v>
      </c>
      <c r="C172">
        <v>1</v>
      </c>
      <c r="D172" t="s">
        <v>12651</v>
      </c>
      <c r="E172">
        <v>4</v>
      </c>
      <c r="F172">
        <v>916</v>
      </c>
      <c r="G172">
        <v>228</v>
      </c>
      <c r="H172">
        <v>30</v>
      </c>
      <c r="I172">
        <v>9</v>
      </c>
      <c r="J172">
        <v>0</v>
      </c>
      <c r="K172">
        <v>0</v>
      </c>
      <c r="L172">
        <v>0</v>
      </c>
      <c r="M172">
        <v>0</v>
      </c>
      <c r="N172">
        <v>0</v>
      </c>
      <c r="O172">
        <v>0</v>
      </c>
      <c r="P172">
        <v>0</v>
      </c>
      <c r="Q172">
        <v>0</v>
      </c>
      <c r="R172">
        <v>0</v>
      </c>
      <c r="S172">
        <v>0</v>
      </c>
      <c r="T172">
        <v>71590</v>
      </c>
      <c r="U172">
        <v>71595</v>
      </c>
      <c r="V172">
        <v>71088</v>
      </c>
      <c r="W172" t="s">
        <v>12693</v>
      </c>
      <c r="X172" t="s">
        <v>12590</v>
      </c>
      <c r="Y172">
        <v>0</v>
      </c>
      <c r="Z172">
        <v>0</v>
      </c>
    </row>
    <row r="173" spans="1:26" x14ac:dyDescent="0.25">
      <c r="A173">
        <v>96516</v>
      </c>
      <c r="B173">
        <v>202501</v>
      </c>
      <c r="C173">
        <v>2</v>
      </c>
      <c r="D173" t="s">
        <v>12651</v>
      </c>
      <c r="E173">
        <v>4</v>
      </c>
      <c r="F173">
        <v>916</v>
      </c>
      <c r="G173">
        <v>228</v>
      </c>
      <c r="H173">
        <v>30</v>
      </c>
      <c r="I173">
        <v>9</v>
      </c>
      <c r="J173">
        <v>0</v>
      </c>
      <c r="K173">
        <v>0</v>
      </c>
      <c r="L173">
        <v>0</v>
      </c>
      <c r="M173">
        <v>0</v>
      </c>
      <c r="N173">
        <v>0</v>
      </c>
      <c r="O173">
        <v>0</v>
      </c>
      <c r="P173">
        <v>0</v>
      </c>
      <c r="Q173">
        <v>0</v>
      </c>
      <c r="R173">
        <v>0</v>
      </c>
      <c r="S173">
        <v>0</v>
      </c>
      <c r="T173">
        <v>71590</v>
      </c>
      <c r="U173">
        <v>71595</v>
      </c>
      <c r="V173">
        <v>71088</v>
      </c>
      <c r="W173" t="s">
        <v>12693</v>
      </c>
      <c r="X173" t="s">
        <v>12590</v>
      </c>
      <c r="Y173">
        <v>0</v>
      </c>
      <c r="Z173">
        <v>0</v>
      </c>
    </row>
    <row r="174" spans="1:26" x14ac:dyDescent="0.25">
      <c r="A174">
        <v>96517</v>
      </c>
      <c r="B174">
        <v>202501</v>
      </c>
      <c r="C174">
        <v>1</v>
      </c>
      <c r="D174" t="s">
        <v>12651</v>
      </c>
      <c r="E174">
        <v>4</v>
      </c>
      <c r="F174">
        <v>916</v>
      </c>
      <c r="G174">
        <v>228</v>
      </c>
      <c r="H174">
        <v>34</v>
      </c>
      <c r="I174">
        <v>9</v>
      </c>
      <c r="J174">
        <v>0</v>
      </c>
      <c r="K174">
        <v>0</v>
      </c>
      <c r="L174">
        <v>0</v>
      </c>
      <c r="M174">
        <v>0</v>
      </c>
      <c r="N174">
        <v>0</v>
      </c>
      <c r="O174">
        <v>0</v>
      </c>
      <c r="P174">
        <v>0</v>
      </c>
      <c r="Q174">
        <v>0</v>
      </c>
      <c r="R174">
        <v>0</v>
      </c>
      <c r="S174">
        <v>0</v>
      </c>
      <c r="T174">
        <v>71590</v>
      </c>
      <c r="U174">
        <v>71594</v>
      </c>
      <c r="V174">
        <v>71467</v>
      </c>
      <c r="W174" t="s">
        <v>12670</v>
      </c>
      <c r="X174" t="s">
        <v>12590</v>
      </c>
      <c r="Y174">
        <v>0</v>
      </c>
      <c r="Z174">
        <v>0</v>
      </c>
    </row>
    <row r="175" spans="1:26" x14ac:dyDescent="0.25">
      <c r="A175">
        <v>96517</v>
      </c>
      <c r="B175">
        <v>202501</v>
      </c>
      <c r="C175">
        <v>2</v>
      </c>
      <c r="D175" t="s">
        <v>12651</v>
      </c>
      <c r="E175">
        <v>4</v>
      </c>
      <c r="F175">
        <v>916</v>
      </c>
      <c r="G175">
        <v>228</v>
      </c>
      <c r="H175">
        <v>34</v>
      </c>
      <c r="I175">
        <v>9</v>
      </c>
      <c r="J175">
        <v>0</v>
      </c>
      <c r="K175">
        <v>0</v>
      </c>
      <c r="L175">
        <v>0</v>
      </c>
      <c r="M175">
        <v>0</v>
      </c>
      <c r="N175">
        <v>0</v>
      </c>
      <c r="O175">
        <v>0</v>
      </c>
      <c r="P175">
        <v>0</v>
      </c>
      <c r="Q175">
        <v>0</v>
      </c>
      <c r="R175">
        <v>0</v>
      </c>
      <c r="S175">
        <v>0</v>
      </c>
      <c r="T175">
        <v>71590</v>
      </c>
      <c r="U175">
        <v>71594</v>
      </c>
      <c r="V175">
        <v>71467</v>
      </c>
      <c r="W175" t="s">
        <v>12670</v>
      </c>
      <c r="X175" t="s">
        <v>12590</v>
      </c>
      <c r="Y175">
        <v>0</v>
      </c>
      <c r="Z175">
        <v>0</v>
      </c>
    </row>
    <row r="176" spans="1:26" x14ac:dyDescent="0.25">
      <c r="A176">
        <v>96532</v>
      </c>
      <c r="B176">
        <v>202501</v>
      </c>
      <c r="C176">
        <v>1</v>
      </c>
      <c r="D176" t="s">
        <v>12651</v>
      </c>
      <c r="E176">
        <v>4</v>
      </c>
      <c r="F176">
        <v>916</v>
      </c>
      <c r="G176">
        <v>228</v>
      </c>
      <c r="H176">
        <v>20</v>
      </c>
      <c r="I176">
        <v>10</v>
      </c>
      <c r="J176">
        <v>0</v>
      </c>
      <c r="K176">
        <v>0</v>
      </c>
      <c r="L176">
        <v>0</v>
      </c>
      <c r="M176">
        <v>0</v>
      </c>
      <c r="N176">
        <v>0</v>
      </c>
      <c r="O176">
        <v>0</v>
      </c>
      <c r="P176">
        <v>0</v>
      </c>
      <c r="Q176">
        <v>0</v>
      </c>
      <c r="R176">
        <v>0</v>
      </c>
      <c r="S176">
        <v>0</v>
      </c>
      <c r="T176">
        <v>71590</v>
      </c>
      <c r="U176">
        <v>71591</v>
      </c>
      <c r="V176">
        <v>70522</v>
      </c>
      <c r="W176" t="s">
        <v>13888</v>
      </c>
      <c r="X176" t="s">
        <v>12590</v>
      </c>
      <c r="Y176">
        <v>0</v>
      </c>
      <c r="Z176">
        <v>0</v>
      </c>
    </row>
    <row r="177" spans="1:26" x14ac:dyDescent="0.25">
      <c r="A177">
        <v>96532</v>
      </c>
      <c r="B177">
        <v>202501</v>
      </c>
      <c r="C177">
        <v>2</v>
      </c>
      <c r="D177" t="s">
        <v>12651</v>
      </c>
      <c r="E177">
        <v>4</v>
      </c>
      <c r="F177">
        <v>916</v>
      </c>
      <c r="G177">
        <v>228</v>
      </c>
      <c r="H177">
        <v>20</v>
      </c>
      <c r="I177">
        <v>10</v>
      </c>
      <c r="J177">
        <v>0</v>
      </c>
      <c r="K177">
        <v>0</v>
      </c>
      <c r="L177">
        <v>0</v>
      </c>
      <c r="M177">
        <v>0</v>
      </c>
      <c r="N177">
        <v>0</v>
      </c>
      <c r="O177">
        <v>0</v>
      </c>
      <c r="P177">
        <v>0</v>
      </c>
      <c r="Q177">
        <v>0</v>
      </c>
      <c r="R177">
        <v>0</v>
      </c>
      <c r="S177">
        <v>0</v>
      </c>
      <c r="T177">
        <v>71590</v>
      </c>
      <c r="U177">
        <v>71591</v>
      </c>
      <c r="V177">
        <v>70522</v>
      </c>
      <c r="W177" t="s">
        <v>13888</v>
      </c>
      <c r="X177" t="s">
        <v>12590</v>
      </c>
      <c r="Y177">
        <v>0</v>
      </c>
      <c r="Z177">
        <v>0</v>
      </c>
    </row>
    <row r="178" spans="1:26" x14ac:dyDescent="0.25">
      <c r="A178">
        <v>96541</v>
      </c>
      <c r="B178">
        <v>202501</v>
      </c>
      <c r="C178">
        <v>1</v>
      </c>
      <c r="D178" t="s">
        <v>12651</v>
      </c>
      <c r="E178">
        <v>4</v>
      </c>
      <c r="F178">
        <v>916</v>
      </c>
      <c r="G178">
        <v>228</v>
      </c>
      <c r="H178">
        <v>20</v>
      </c>
      <c r="I178">
        <v>5</v>
      </c>
      <c r="J178">
        <v>0</v>
      </c>
      <c r="K178">
        <v>0</v>
      </c>
      <c r="L178">
        <v>0</v>
      </c>
      <c r="M178">
        <v>0</v>
      </c>
      <c r="N178">
        <v>0</v>
      </c>
      <c r="O178">
        <v>0</v>
      </c>
      <c r="P178">
        <v>0</v>
      </c>
      <c r="Q178">
        <v>0</v>
      </c>
      <c r="R178">
        <v>0</v>
      </c>
      <c r="S178">
        <v>0</v>
      </c>
      <c r="T178">
        <v>71590</v>
      </c>
      <c r="U178">
        <v>71591</v>
      </c>
      <c r="V178">
        <v>71093</v>
      </c>
      <c r="W178" t="s">
        <v>13888</v>
      </c>
      <c r="X178" t="s">
        <v>12590</v>
      </c>
      <c r="Y178">
        <v>0</v>
      </c>
      <c r="Z178">
        <v>0</v>
      </c>
    </row>
    <row r="179" spans="1:26" x14ac:dyDescent="0.25">
      <c r="A179">
        <v>96541</v>
      </c>
      <c r="B179">
        <v>202501</v>
      </c>
      <c r="C179">
        <v>2</v>
      </c>
      <c r="D179" t="s">
        <v>12651</v>
      </c>
      <c r="E179">
        <v>4</v>
      </c>
      <c r="F179">
        <v>916</v>
      </c>
      <c r="G179">
        <v>228</v>
      </c>
      <c r="H179">
        <v>20</v>
      </c>
      <c r="I179">
        <v>5</v>
      </c>
      <c r="J179">
        <v>0</v>
      </c>
      <c r="K179">
        <v>0</v>
      </c>
      <c r="L179">
        <v>0</v>
      </c>
      <c r="M179">
        <v>0</v>
      </c>
      <c r="N179">
        <v>0</v>
      </c>
      <c r="O179">
        <v>0</v>
      </c>
      <c r="P179">
        <v>0</v>
      </c>
      <c r="Q179">
        <v>0</v>
      </c>
      <c r="R179">
        <v>0</v>
      </c>
      <c r="S179">
        <v>0</v>
      </c>
      <c r="T179">
        <v>71590</v>
      </c>
      <c r="U179">
        <v>71591</v>
      </c>
      <c r="V179">
        <v>71093</v>
      </c>
      <c r="W179" t="s">
        <v>13888</v>
      </c>
      <c r="X179" t="s">
        <v>12590</v>
      </c>
      <c r="Y179">
        <v>0</v>
      </c>
      <c r="Z179">
        <v>0</v>
      </c>
    </row>
    <row r="180" spans="1:26" x14ac:dyDescent="0.25">
      <c r="A180">
        <v>96544</v>
      </c>
      <c r="B180">
        <v>202501</v>
      </c>
      <c r="C180">
        <v>1</v>
      </c>
      <c r="D180" t="s">
        <v>12651</v>
      </c>
      <c r="E180">
        <v>4</v>
      </c>
      <c r="F180">
        <v>916</v>
      </c>
      <c r="G180">
        <v>228</v>
      </c>
      <c r="H180">
        <v>20</v>
      </c>
      <c r="I180">
        <v>5</v>
      </c>
      <c r="J180">
        <v>0</v>
      </c>
      <c r="K180">
        <v>0</v>
      </c>
      <c r="L180">
        <v>0</v>
      </c>
      <c r="M180">
        <v>0</v>
      </c>
      <c r="N180">
        <v>0</v>
      </c>
      <c r="O180">
        <v>0</v>
      </c>
      <c r="P180">
        <v>0</v>
      </c>
      <c r="Q180">
        <v>0</v>
      </c>
      <c r="R180">
        <v>0</v>
      </c>
      <c r="S180">
        <v>0</v>
      </c>
      <c r="T180">
        <v>71590</v>
      </c>
      <c r="U180">
        <v>71591</v>
      </c>
      <c r="V180">
        <v>71093</v>
      </c>
      <c r="W180" t="s">
        <v>13888</v>
      </c>
      <c r="X180" t="s">
        <v>12590</v>
      </c>
      <c r="Y180">
        <v>0</v>
      </c>
      <c r="Z180">
        <v>0</v>
      </c>
    </row>
    <row r="181" spans="1:26" x14ac:dyDescent="0.25">
      <c r="A181">
        <v>96544</v>
      </c>
      <c r="B181">
        <v>202501</v>
      </c>
      <c r="C181">
        <v>2</v>
      </c>
      <c r="D181" t="s">
        <v>12651</v>
      </c>
      <c r="E181">
        <v>4</v>
      </c>
      <c r="F181">
        <v>916</v>
      </c>
      <c r="G181">
        <v>228</v>
      </c>
      <c r="H181">
        <v>20</v>
      </c>
      <c r="I181">
        <v>5</v>
      </c>
      <c r="J181">
        <v>0</v>
      </c>
      <c r="K181">
        <v>0</v>
      </c>
      <c r="L181">
        <v>0</v>
      </c>
      <c r="M181">
        <v>0</v>
      </c>
      <c r="N181">
        <v>0</v>
      </c>
      <c r="O181">
        <v>0</v>
      </c>
      <c r="P181">
        <v>0</v>
      </c>
      <c r="Q181">
        <v>0</v>
      </c>
      <c r="R181">
        <v>0</v>
      </c>
      <c r="S181">
        <v>0</v>
      </c>
      <c r="T181">
        <v>71590</v>
      </c>
      <c r="U181">
        <v>71591</v>
      </c>
      <c r="V181">
        <v>71093</v>
      </c>
      <c r="W181" t="s">
        <v>13888</v>
      </c>
      <c r="X181" t="s">
        <v>12590</v>
      </c>
      <c r="Y181">
        <v>0</v>
      </c>
      <c r="Z181">
        <v>0</v>
      </c>
    </row>
    <row r="182" spans="1:26" x14ac:dyDescent="0.25">
      <c r="A182">
        <v>96548</v>
      </c>
      <c r="B182">
        <v>202501</v>
      </c>
      <c r="C182">
        <v>1</v>
      </c>
      <c r="D182" t="s">
        <v>12651</v>
      </c>
      <c r="E182">
        <v>4</v>
      </c>
      <c r="F182">
        <v>916</v>
      </c>
      <c r="G182">
        <v>228</v>
      </c>
      <c r="H182">
        <v>20</v>
      </c>
      <c r="I182">
        <v>6</v>
      </c>
      <c r="J182">
        <v>0</v>
      </c>
      <c r="K182">
        <v>0</v>
      </c>
      <c r="L182">
        <v>0</v>
      </c>
      <c r="M182">
        <v>0</v>
      </c>
      <c r="N182">
        <v>0</v>
      </c>
      <c r="O182">
        <v>0</v>
      </c>
      <c r="P182">
        <v>0</v>
      </c>
      <c r="Q182">
        <v>0</v>
      </c>
      <c r="R182">
        <v>0</v>
      </c>
      <c r="S182">
        <v>0</v>
      </c>
      <c r="T182">
        <v>71590</v>
      </c>
      <c r="U182">
        <v>71591</v>
      </c>
      <c r="V182">
        <v>71090</v>
      </c>
      <c r="W182" t="s">
        <v>13888</v>
      </c>
      <c r="X182" t="s">
        <v>12590</v>
      </c>
      <c r="Y182">
        <v>0</v>
      </c>
      <c r="Z182">
        <v>0</v>
      </c>
    </row>
    <row r="183" spans="1:26" x14ac:dyDescent="0.25">
      <c r="A183">
        <v>96548</v>
      </c>
      <c r="B183">
        <v>202501</v>
      </c>
      <c r="C183">
        <v>2</v>
      </c>
      <c r="D183" t="s">
        <v>12651</v>
      </c>
      <c r="E183">
        <v>4</v>
      </c>
      <c r="F183">
        <v>916</v>
      </c>
      <c r="G183">
        <v>228</v>
      </c>
      <c r="H183">
        <v>20</v>
      </c>
      <c r="I183">
        <v>6</v>
      </c>
      <c r="J183">
        <v>0</v>
      </c>
      <c r="K183">
        <v>0</v>
      </c>
      <c r="L183">
        <v>0</v>
      </c>
      <c r="M183">
        <v>0</v>
      </c>
      <c r="N183">
        <v>0</v>
      </c>
      <c r="O183">
        <v>0</v>
      </c>
      <c r="P183">
        <v>0</v>
      </c>
      <c r="Q183">
        <v>0</v>
      </c>
      <c r="R183">
        <v>0</v>
      </c>
      <c r="S183">
        <v>0</v>
      </c>
      <c r="T183">
        <v>71590</v>
      </c>
      <c r="U183">
        <v>71591</v>
      </c>
      <c r="V183">
        <v>71090</v>
      </c>
      <c r="W183" t="s">
        <v>13888</v>
      </c>
      <c r="X183" t="s">
        <v>12590</v>
      </c>
      <c r="Y183">
        <v>0</v>
      </c>
      <c r="Z183">
        <v>0</v>
      </c>
    </row>
    <row r="184" spans="1:26" x14ac:dyDescent="0.25">
      <c r="A184">
        <v>96559</v>
      </c>
      <c r="B184">
        <v>202501</v>
      </c>
      <c r="C184">
        <v>1</v>
      </c>
      <c r="D184" t="s">
        <v>12651</v>
      </c>
      <c r="E184">
        <v>4</v>
      </c>
      <c r="F184">
        <v>916</v>
      </c>
      <c r="G184">
        <v>228</v>
      </c>
      <c r="H184">
        <v>35</v>
      </c>
      <c r="I184">
        <v>7</v>
      </c>
      <c r="J184">
        <v>0</v>
      </c>
      <c r="K184">
        <v>0</v>
      </c>
      <c r="L184">
        <v>0</v>
      </c>
      <c r="M184">
        <v>0</v>
      </c>
      <c r="N184">
        <v>0</v>
      </c>
      <c r="O184">
        <v>0</v>
      </c>
      <c r="P184">
        <v>0</v>
      </c>
      <c r="Q184">
        <v>0</v>
      </c>
      <c r="R184">
        <v>0</v>
      </c>
      <c r="S184">
        <v>0</v>
      </c>
      <c r="T184">
        <v>71590</v>
      </c>
      <c r="U184">
        <v>71592</v>
      </c>
      <c r="V184">
        <v>71099</v>
      </c>
      <c r="W184" t="s">
        <v>12638</v>
      </c>
      <c r="X184" t="s">
        <v>12590</v>
      </c>
      <c r="Y184">
        <v>0</v>
      </c>
      <c r="Z184">
        <v>0</v>
      </c>
    </row>
    <row r="185" spans="1:26" x14ac:dyDescent="0.25">
      <c r="A185">
        <v>96559</v>
      </c>
      <c r="B185">
        <v>202501</v>
      </c>
      <c r="C185">
        <v>2</v>
      </c>
      <c r="D185" t="s">
        <v>12651</v>
      </c>
      <c r="E185">
        <v>4</v>
      </c>
      <c r="F185">
        <v>916</v>
      </c>
      <c r="G185">
        <v>228</v>
      </c>
      <c r="H185">
        <v>35</v>
      </c>
      <c r="I185">
        <v>7</v>
      </c>
      <c r="J185">
        <v>0</v>
      </c>
      <c r="K185">
        <v>0</v>
      </c>
      <c r="L185">
        <v>0</v>
      </c>
      <c r="M185">
        <v>0</v>
      </c>
      <c r="N185">
        <v>0</v>
      </c>
      <c r="O185">
        <v>0</v>
      </c>
      <c r="P185">
        <v>0</v>
      </c>
      <c r="Q185">
        <v>0</v>
      </c>
      <c r="R185">
        <v>0</v>
      </c>
      <c r="S185">
        <v>0</v>
      </c>
      <c r="T185">
        <v>71590</v>
      </c>
      <c r="U185">
        <v>71592</v>
      </c>
      <c r="V185">
        <v>71099</v>
      </c>
      <c r="W185" t="s">
        <v>12638</v>
      </c>
      <c r="X185" t="s">
        <v>12590</v>
      </c>
      <c r="Y185">
        <v>0</v>
      </c>
      <c r="Z185">
        <v>0</v>
      </c>
    </row>
    <row r="186" spans="1:26" x14ac:dyDescent="0.25">
      <c r="A186">
        <v>96560</v>
      </c>
      <c r="B186">
        <v>202501</v>
      </c>
      <c r="C186">
        <v>1</v>
      </c>
      <c r="D186" t="s">
        <v>12651</v>
      </c>
      <c r="E186">
        <v>4</v>
      </c>
      <c r="F186">
        <v>916</v>
      </c>
      <c r="G186">
        <v>228</v>
      </c>
      <c r="H186">
        <v>35</v>
      </c>
      <c r="I186">
        <v>7</v>
      </c>
      <c r="J186">
        <v>0</v>
      </c>
      <c r="K186">
        <v>0</v>
      </c>
      <c r="L186">
        <v>0</v>
      </c>
      <c r="M186">
        <v>0</v>
      </c>
      <c r="N186">
        <v>0</v>
      </c>
      <c r="O186">
        <v>0</v>
      </c>
      <c r="P186">
        <v>0</v>
      </c>
      <c r="Q186">
        <v>0</v>
      </c>
      <c r="R186">
        <v>0</v>
      </c>
      <c r="S186">
        <v>0</v>
      </c>
      <c r="T186">
        <v>71590</v>
      </c>
      <c r="U186">
        <v>71592</v>
      </c>
      <c r="V186">
        <v>71099</v>
      </c>
      <c r="W186" t="s">
        <v>12638</v>
      </c>
      <c r="X186" t="s">
        <v>12590</v>
      </c>
      <c r="Y186">
        <v>0</v>
      </c>
      <c r="Z186">
        <v>0</v>
      </c>
    </row>
    <row r="187" spans="1:26" x14ac:dyDescent="0.25">
      <c r="A187">
        <v>96560</v>
      </c>
      <c r="B187">
        <v>202501</v>
      </c>
      <c r="C187">
        <v>2</v>
      </c>
      <c r="D187" t="s">
        <v>12651</v>
      </c>
      <c r="E187">
        <v>4</v>
      </c>
      <c r="F187">
        <v>916</v>
      </c>
      <c r="G187">
        <v>228</v>
      </c>
      <c r="H187">
        <v>35</v>
      </c>
      <c r="I187">
        <v>7</v>
      </c>
      <c r="J187">
        <v>0</v>
      </c>
      <c r="K187">
        <v>0</v>
      </c>
      <c r="L187">
        <v>0</v>
      </c>
      <c r="M187">
        <v>0</v>
      </c>
      <c r="N187">
        <v>0</v>
      </c>
      <c r="O187">
        <v>0</v>
      </c>
      <c r="P187">
        <v>0</v>
      </c>
      <c r="Q187">
        <v>0</v>
      </c>
      <c r="R187">
        <v>0</v>
      </c>
      <c r="S187">
        <v>0</v>
      </c>
      <c r="T187">
        <v>71590</v>
      </c>
      <c r="U187">
        <v>71592</v>
      </c>
      <c r="V187">
        <v>71099</v>
      </c>
      <c r="W187" t="s">
        <v>12638</v>
      </c>
      <c r="X187" t="s">
        <v>12590</v>
      </c>
      <c r="Y187">
        <v>0</v>
      </c>
      <c r="Z187">
        <v>0</v>
      </c>
    </row>
    <row r="188" spans="1:26" x14ac:dyDescent="0.25">
      <c r="A188">
        <v>96582</v>
      </c>
      <c r="B188">
        <v>202501</v>
      </c>
      <c r="C188">
        <v>1</v>
      </c>
      <c r="D188" t="s">
        <v>12651</v>
      </c>
      <c r="E188">
        <v>4</v>
      </c>
      <c r="F188">
        <v>916</v>
      </c>
      <c r="G188">
        <v>228</v>
      </c>
      <c r="H188">
        <v>19</v>
      </c>
      <c r="I188">
        <v>9</v>
      </c>
      <c r="J188">
        <v>0</v>
      </c>
      <c r="K188">
        <v>0</v>
      </c>
      <c r="L188">
        <v>0</v>
      </c>
      <c r="M188">
        <v>0</v>
      </c>
      <c r="N188">
        <v>0</v>
      </c>
      <c r="O188">
        <v>0</v>
      </c>
      <c r="P188">
        <v>0</v>
      </c>
      <c r="Q188">
        <v>0</v>
      </c>
      <c r="R188">
        <v>0</v>
      </c>
      <c r="S188">
        <v>0</v>
      </c>
      <c r="T188">
        <v>71590</v>
      </c>
      <c r="U188">
        <v>71601</v>
      </c>
      <c r="V188">
        <v>71564</v>
      </c>
      <c r="W188" t="s">
        <v>12603</v>
      </c>
      <c r="X188" t="s">
        <v>12590</v>
      </c>
      <c r="Y188">
        <v>0</v>
      </c>
      <c r="Z188">
        <v>0</v>
      </c>
    </row>
    <row r="189" spans="1:26" x14ac:dyDescent="0.25">
      <c r="A189">
        <v>96582</v>
      </c>
      <c r="B189">
        <v>202501</v>
      </c>
      <c r="C189">
        <v>2</v>
      </c>
      <c r="D189" t="s">
        <v>12651</v>
      </c>
      <c r="E189">
        <v>4</v>
      </c>
      <c r="F189">
        <v>916</v>
      </c>
      <c r="G189">
        <v>228</v>
      </c>
      <c r="H189">
        <v>19</v>
      </c>
      <c r="I189">
        <v>9</v>
      </c>
      <c r="J189">
        <v>0</v>
      </c>
      <c r="K189">
        <v>0</v>
      </c>
      <c r="L189">
        <v>0</v>
      </c>
      <c r="M189">
        <v>0</v>
      </c>
      <c r="N189">
        <v>0</v>
      </c>
      <c r="O189">
        <v>0</v>
      </c>
      <c r="P189">
        <v>0</v>
      </c>
      <c r="Q189">
        <v>0</v>
      </c>
      <c r="R189">
        <v>0</v>
      </c>
      <c r="S189">
        <v>0</v>
      </c>
      <c r="T189">
        <v>71590</v>
      </c>
      <c r="U189">
        <v>71601</v>
      </c>
      <c r="V189">
        <v>71564</v>
      </c>
      <c r="W189" t="s">
        <v>12603</v>
      </c>
      <c r="X189" t="s">
        <v>12590</v>
      </c>
      <c r="Y189">
        <v>0</v>
      </c>
      <c r="Z189">
        <v>0</v>
      </c>
    </row>
    <row r="190" spans="1:26" x14ac:dyDescent="0.25">
      <c r="A190">
        <v>96583</v>
      </c>
      <c r="B190">
        <v>202501</v>
      </c>
      <c r="C190">
        <v>1</v>
      </c>
      <c r="D190" t="s">
        <v>12651</v>
      </c>
      <c r="E190">
        <v>4</v>
      </c>
      <c r="F190">
        <v>916</v>
      </c>
      <c r="G190">
        <v>228</v>
      </c>
      <c r="H190">
        <v>19</v>
      </c>
      <c r="I190">
        <v>9</v>
      </c>
      <c r="J190">
        <v>0</v>
      </c>
      <c r="K190">
        <v>0</v>
      </c>
      <c r="L190">
        <v>0</v>
      </c>
      <c r="M190">
        <v>0</v>
      </c>
      <c r="N190">
        <v>0</v>
      </c>
      <c r="O190">
        <v>0</v>
      </c>
      <c r="P190">
        <v>0</v>
      </c>
      <c r="Q190">
        <v>0</v>
      </c>
      <c r="R190">
        <v>0</v>
      </c>
      <c r="S190">
        <v>0</v>
      </c>
      <c r="T190">
        <v>71590</v>
      </c>
      <c r="U190">
        <v>71601</v>
      </c>
      <c r="V190">
        <v>71564</v>
      </c>
      <c r="W190" t="s">
        <v>12603</v>
      </c>
      <c r="X190" t="s">
        <v>12590</v>
      </c>
      <c r="Y190">
        <v>0</v>
      </c>
      <c r="Z190">
        <v>0</v>
      </c>
    </row>
    <row r="191" spans="1:26" x14ac:dyDescent="0.25">
      <c r="A191">
        <v>96583</v>
      </c>
      <c r="B191">
        <v>202501</v>
      </c>
      <c r="C191">
        <v>2</v>
      </c>
      <c r="D191" t="s">
        <v>12651</v>
      </c>
      <c r="E191">
        <v>4</v>
      </c>
      <c r="F191">
        <v>916</v>
      </c>
      <c r="G191">
        <v>228</v>
      </c>
      <c r="H191">
        <v>19</v>
      </c>
      <c r="I191">
        <v>9</v>
      </c>
      <c r="J191">
        <v>0</v>
      </c>
      <c r="K191">
        <v>0</v>
      </c>
      <c r="L191">
        <v>0</v>
      </c>
      <c r="M191">
        <v>0</v>
      </c>
      <c r="N191">
        <v>0</v>
      </c>
      <c r="O191">
        <v>0</v>
      </c>
      <c r="P191">
        <v>0</v>
      </c>
      <c r="Q191">
        <v>0</v>
      </c>
      <c r="R191">
        <v>0</v>
      </c>
      <c r="S191">
        <v>0</v>
      </c>
      <c r="T191">
        <v>71590</v>
      </c>
      <c r="U191">
        <v>71601</v>
      </c>
      <c r="V191">
        <v>71564</v>
      </c>
      <c r="W191" t="s">
        <v>12603</v>
      </c>
      <c r="X191" t="s">
        <v>12590</v>
      </c>
      <c r="Y191">
        <v>0</v>
      </c>
      <c r="Z191">
        <v>0</v>
      </c>
    </row>
    <row r="192" spans="1:26" x14ac:dyDescent="0.25">
      <c r="A192">
        <v>96587</v>
      </c>
      <c r="B192">
        <v>202501</v>
      </c>
      <c r="C192">
        <v>1</v>
      </c>
      <c r="D192" t="s">
        <v>12651</v>
      </c>
      <c r="E192">
        <v>4</v>
      </c>
      <c r="F192">
        <v>916</v>
      </c>
      <c r="G192">
        <v>228</v>
      </c>
      <c r="H192">
        <v>19</v>
      </c>
      <c r="I192">
        <v>3</v>
      </c>
      <c r="J192">
        <v>0</v>
      </c>
      <c r="K192">
        <v>0</v>
      </c>
      <c r="L192">
        <v>0</v>
      </c>
      <c r="M192">
        <v>0</v>
      </c>
      <c r="N192">
        <v>0</v>
      </c>
      <c r="O192">
        <v>0</v>
      </c>
      <c r="P192">
        <v>0</v>
      </c>
      <c r="Q192">
        <v>0</v>
      </c>
      <c r="R192">
        <v>0</v>
      </c>
      <c r="S192">
        <v>0</v>
      </c>
      <c r="T192">
        <v>71590</v>
      </c>
      <c r="U192">
        <v>71601</v>
      </c>
      <c r="V192">
        <v>71102</v>
      </c>
      <c r="W192" t="s">
        <v>12603</v>
      </c>
      <c r="X192" t="s">
        <v>12590</v>
      </c>
      <c r="Y192">
        <v>0</v>
      </c>
      <c r="Z192">
        <v>0</v>
      </c>
    </row>
    <row r="193" spans="1:26" x14ac:dyDescent="0.25">
      <c r="A193">
        <v>96587</v>
      </c>
      <c r="B193">
        <v>202501</v>
      </c>
      <c r="C193">
        <v>2</v>
      </c>
      <c r="D193" t="s">
        <v>12651</v>
      </c>
      <c r="E193">
        <v>4</v>
      </c>
      <c r="F193">
        <v>916</v>
      </c>
      <c r="G193">
        <v>228</v>
      </c>
      <c r="H193">
        <v>19</v>
      </c>
      <c r="I193">
        <v>3</v>
      </c>
      <c r="J193">
        <v>0</v>
      </c>
      <c r="K193">
        <v>0</v>
      </c>
      <c r="L193">
        <v>0</v>
      </c>
      <c r="M193">
        <v>0</v>
      </c>
      <c r="N193">
        <v>0</v>
      </c>
      <c r="O193">
        <v>0</v>
      </c>
      <c r="P193">
        <v>0</v>
      </c>
      <c r="Q193">
        <v>0</v>
      </c>
      <c r="R193">
        <v>0</v>
      </c>
      <c r="S193">
        <v>0</v>
      </c>
      <c r="T193">
        <v>71590</v>
      </c>
      <c r="U193">
        <v>71601</v>
      </c>
      <c r="V193">
        <v>71102</v>
      </c>
      <c r="W193" t="s">
        <v>12603</v>
      </c>
      <c r="X193" t="s">
        <v>12590</v>
      </c>
      <c r="Y193">
        <v>0</v>
      </c>
      <c r="Z193">
        <v>0</v>
      </c>
    </row>
    <row r="194" spans="1:26" x14ac:dyDescent="0.25">
      <c r="A194">
        <v>96590</v>
      </c>
      <c r="B194">
        <v>202501</v>
      </c>
      <c r="C194">
        <v>1</v>
      </c>
      <c r="D194" t="s">
        <v>12651</v>
      </c>
      <c r="E194">
        <v>4</v>
      </c>
      <c r="F194">
        <v>916</v>
      </c>
      <c r="G194">
        <v>228</v>
      </c>
      <c r="H194">
        <v>19</v>
      </c>
      <c r="I194">
        <v>3</v>
      </c>
      <c r="J194">
        <v>0</v>
      </c>
      <c r="K194">
        <v>0</v>
      </c>
      <c r="L194">
        <v>0</v>
      </c>
      <c r="M194">
        <v>0</v>
      </c>
      <c r="N194">
        <v>0</v>
      </c>
      <c r="O194">
        <v>0</v>
      </c>
      <c r="P194">
        <v>0</v>
      </c>
      <c r="Q194">
        <v>0</v>
      </c>
      <c r="R194">
        <v>0</v>
      </c>
      <c r="S194">
        <v>0</v>
      </c>
      <c r="T194">
        <v>71590</v>
      </c>
      <c r="U194">
        <v>71601</v>
      </c>
      <c r="V194">
        <v>71102</v>
      </c>
      <c r="W194" t="s">
        <v>12603</v>
      </c>
      <c r="X194" t="s">
        <v>12590</v>
      </c>
      <c r="Y194">
        <v>0</v>
      </c>
      <c r="Z194">
        <v>0</v>
      </c>
    </row>
    <row r="195" spans="1:26" x14ac:dyDescent="0.25">
      <c r="A195">
        <v>96590</v>
      </c>
      <c r="B195">
        <v>202501</v>
      </c>
      <c r="C195">
        <v>2</v>
      </c>
      <c r="D195" t="s">
        <v>12651</v>
      </c>
      <c r="E195">
        <v>4</v>
      </c>
      <c r="F195">
        <v>916</v>
      </c>
      <c r="G195">
        <v>228</v>
      </c>
      <c r="H195">
        <v>19</v>
      </c>
      <c r="I195">
        <v>3</v>
      </c>
      <c r="J195">
        <v>0</v>
      </c>
      <c r="K195">
        <v>0</v>
      </c>
      <c r="L195">
        <v>0</v>
      </c>
      <c r="M195">
        <v>0</v>
      </c>
      <c r="N195">
        <v>0</v>
      </c>
      <c r="O195">
        <v>0</v>
      </c>
      <c r="P195">
        <v>0</v>
      </c>
      <c r="Q195">
        <v>0</v>
      </c>
      <c r="R195">
        <v>0</v>
      </c>
      <c r="S195">
        <v>0</v>
      </c>
      <c r="T195">
        <v>71590</v>
      </c>
      <c r="U195">
        <v>71601</v>
      </c>
      <c r="V195">
        <v>71102</v>
      </c>
      <c r="W195" t="s">
        <v>12603</v>
      </c>
      <c r="X195" t="s">
        <v>12590</v>
      </c>
      <c r="Y195">
        <v>0</v>
      </c>
      <c r="Z195">
        <v>0</v>
      </c>
    </row>
    <row r="196" spans="1:26" x14ac:dyDescent="0.25">
      <c r="A196">
        <v>96619</v>
      </c>
      <c r="B196">
        <v>202501</v>
      </c>
      <c r="C196">
        <v>1</v>
      </c>
      <c r="D196" t="s">
        <v>12651</v>
      </c>
      <c r="E196">
        <v>4</v>
      </c>
      <c r="F196">
        <v>916</v>
      </c>
      <c r="G196">
        <v>228</v>
      </c>
      <c r="H196">
        <v>19</v>
      </c>
      <c r="I196">
        <v>3</v>
      </c>
      <c r="J196">
        <v>0</v>
      </c>
      <c r="K196">
        <v>0</v>
      </c>
      <c r="L196">
        <v>0</v>
      </c>
      <c r="M196">
        <v>0</v>
      </c>
      <c r="N196">
        <v>0</v>
      </c>
      <c r="O196">
        <v>0</v>
      </c>
      <c r="P196">
        <v>0</v>
      </c>
      <c r="Q196">
        <v>0</v>
      </c>
      <c r="R196">
        <v>0</v>
      </c>
      <c r="S196">
        <v>0</v>
      </c>
      <c r="T196">
        <v>71590</v>
      </c>
      <c r="U196">
        <v>71601</v>
      </c>
      <c r="V196">
        <v>71102</v>
      </c>
      <c r="W196" t="s">
        <v>12603</v>
      </c>
      <c r="X196" t="s">
        <v>12590</v>
      </c>
      <c r="Y196">
        <v>0</v>
      </c>
      <c r="Z196">
        <v>0</v>
      </c>
    </row>
    <row r="197" spans="1:26" x14ac:dyDescent="0.25">
      <c r="A197">
        <v>96619</v>
      </c>
      <c r="B197">
        <v>202501</v>
      </c>
      <c r="C197">
        <v>2</v>
      </c>
      <c r="D197" t="s">
        <v>12651</v>
      </c>
      <c r="E197">
        <v>4</v>
      </c>
      <c r="F197">
        <v>916</v>
      </c>
      <c r="G197">
        <v>228</v>
      </c>
      <c r="H197">
        <v>19</v>
      </c>
      <c r="I197">
        <v>3</v>
      </c>
      <c r="J197">
        <v>0</v>
      </c>
      <c r="K197">
        <v>0</v>
      </c>
      <c r="L197">
        <v>0</v>
      </c>
      <c r="M197">
        <v>0</v>
      </c>
      <c r="N197">
        <v>0</v>
      </c>
      <c r="O197">
        <v>0</v>
      </c>
      <c r="P197">
        <v>0</v>
      </c>
      <c r="Q197">
        <v>0</v>
      </c>
      <c r="R197">
        <v>0</v>
      </c>
      <c r="S197">
        <v>0</v>
      </c>
      <c r="T197">
        <v>71590</v>
      </c>
      <c r="U197">
        <v>71601</v>
      </c>
      <c r="V197">
        <v>71102</v>
      </c>
      <c r="W197" t="s">
        <v>12603</v>
      </c>
      <c r="X197" t="s">
        <v>12590</v>
      </c>
      <c r="Y197">
        <v>0</v>
      </c>
      <c r="Z197">
        <v>0</v>
      </c>
    </row>
    <row r="198" spans="1:26" x14ac:dyDescent="0.25">
      <c r="A198">
        <v>96648</v>
      </c>
      <c r="B198">
        <v>202501</v>
      </c>
      <c r="C198">
        <v>1</v>
      </c>
      <c r="D198" t="s">
        <v>12651</v>
      </c>
      <c r="E198">
        <v>4</v>
      </c>
      <c r="F198">
        <v>916</v>
      </c>
      <c r="G198">
        <v>228</v>
      </c>
      <c r="H198">
        <v>30</v>
      </c>
      <c r="I198">
        <v>13</v>
      </c>
      <c r="J198">
        <v>0</v>
      </c>
      <c r="K198">
        <v>0</v>
      </c>
      <c r="L198">
        <v>0</v>
      </c>
      <c r="M198">
        <v>0</v>
      </c>
      <c r="N198">
        <v>0</v>
      </c>
      <c r="O198">
        <v>0</v>
      </c>
      <c r="P198">
        <v>0</v>
      </c>
      <c r="Q198">
        <v>0</v>
      </c>
      <c r="R198">
        <v>0</v>
      </c>
      <c r="S198">
        <v>0</v>
      </c>
      <c r="T198">
        <v>71590</v>
      </c>
      <c r="U198">
        <v>71595</v>
      </c>
      <c r="V198">
        <v>71358</v>
      </c>
      <c r="W198" t="s">
        <v>12693</v>
      </c>
      <c r="X198" t="s">
        <v>12590</v>
      </c>
      <c r="Y198">
        <v>0</v>
      </c>
      <c r="Z198">
        <v>0</v>
      </c>
    </row>
    <row r="199" spans="1:26" x14ac:dyDescent="0.25">
      <c r="A199">
        <v>96648</v>
      </c>
      <c r="B199">
        <v>202501</v>
      </c>
      <c r="C199">
        <v>2</v>
      </c>
      <c r="D199" t="s">
        <v>12651</v>
      </c>
      <c r="E199">
        <v>4</v>
      </c>
      <c r="F199">
        <v>916</v>
      </c>
      <c r="G199">
        <v>228</v>
      </c>
      <c r="H199">
        <v>30</v>
      </c>
      <c r="I199">
        <v>13</v>
      </c>
      <c r="J199">
        <v>0</v>
      </c>
      <c r="K199">
        <v>0</v>
      </c>
      <c r="L199">
        <v>0</v>
      </c>
      <c r="M199">
        <v>0</v>
      </c>
      <c r="N199">
        <v>0</v>
      </c>
      <c r="O199">
        <v>0</v>
      </c>
      <c r="P199">
        <v>0</v>
      </c>
      <c r="Q199">
        <v>0</v>
      </c>
      <c r="R199">
        <v>0</v>
      </c>
      <c r="S199">
        <v>0</v>
      </c>
      <c r="T199">
        <v>71590</v>
      </c>
      <c r="U199">
        <v>71595</v>
      </c>
      <c r="V199">
        <v>71358</v>
      </c>
      <c r="W199" t="s">
        <v>12693</v>
      </c>
      <c r="X199" t="s">
        <v>12590</v>
      </c>
      <c r="Y199">
        <v>0</v>
      </c>
      <c r="Z199">
        <v>0</v>
      </c>
    </row>
    <row r="200" spans="1:26" x14ac:dyDescent="0.25">
      <c r="A200">
        <v>96668</v>
      </c>
      <c r="B200">
        <v>202501</v>
      </c>
      <c r="C200">
        <v>1</v>
      </c>
      <c r="D200" t="s">
        <v>12651</v>
      </c>
      <c r="E200">
        <v>4</v>
      </c>
      <c r="F200">
        <v>916</v>
      </c>
      <c r="G200">
        <v>200</v>
      </c>
      <c r="H200">
        <v>23</v>
      </c>
      <c r="I200">
        <v>8</v>
      </c>
      <c r="J200">
        <v>0</v>
      </c>
      <c r="K200">
        <v>0</v>
      </c>
      <c r="L200">
        <v>0</v>
      </c>
      <c r="M200">
        <v>0</v>
      </c>
      <c r="N200">
        <v>0</v>
      </c>
      <c r="O200">
        <v>0</v>
      </c>
      <c r="P200">
        <v>0</v>
      </c>
      <c r="Q200">
        <v>0</v>
      </c>
      <c r="R200">
        <v>0</v>
      </c>
      <c r="S200">
        <v>0</v>
      </c>
      <c r="T200">
        <v>900582</v>
      </c>
      <c r="U200">
        <v>71506</v>
      </c>
      <c r="V200">
        <v>700080</v>
      </c>
      <c r="W200" t="s">
        <v>12609</v>
      </c>
      <c r="X200" t="s">
        <v>13887</v>
      </c>
      <c r="Y200">
        <v>0</v>
      </c>
      <c r="Z200">
        <v>0</v>
      </c>
    </row>
    <row r="201" spans="1:26" x14ac:dyDescent="0.25">
      <c r="A201">
        <v>96668</v>
      </c>
      <c r="B201">
        <v>202501</v>
      </c>
      <c r="C201">
        <v>2</v>
      </c>
      <c r="D201" t="s">
        <v>12651</v>
      </c>
      <c r="E201">
        <v>4</v>
      </c>
      <c r="F201">
        <v>916</v>
      </c>
      <c r="G201">
        <v>200</v>
      </c>
      <c r="H201">
        <v>23</v>
      </c>
      <c r="I201">
        <v>8</v>
      </c>
      <c r="J201">
        <v>0</v>
      </c>
      <c r="K201">
        <v>0</v>
      </c>
      <c r="L201">
        <v>0</v>
      </c>
      <c r="M201">
        <v>0</v>
      </c>
      <c r="N201">
        <v>0</v>
      </c>
      <c r="O201">
        <v>0</v>
      </c>
      <c r="P201">
        <v>0</v>
      </c>
      <c r="Q201">
        <v>0</v>
      </c>
      <c r="R201">
        <v>0</v>
      </c>
      <c r="S201">
        <v>0</v>
      </c>
      <c r="T201">
        <v>900582</v>
      </c>
      <c r="U201">
        <v>71506</v>
      </c>
      <c r="V201">
        <v>700080</v>
      </c>
      <c r="W201" t="s">
        <v>12609</v>
      </c>
      <c r="X201" t="s">
        <v>13887</v>
      </c>
      <c r="Y201">
        <v>0</v>
      </c>
      <c r="Z201">
        <v>0</v>
      </c>
    </row>
    <row r="202" spans="1:26" x14ac:dyDescent="0.25">
      <c r="A202">
        <v>96673</v>
      </c>
      <c r="B202">
        <v>202501</v>
      </c>
      <c r="C202">
        <v>1</v>
      </c>
      <c r="D202" t="s">
        <v>12651</v>
      </c>
      <c r="E202">
        <v>4</v>
      </c>
      <c r="F202">
        <v>916</v>
      </c>
      <c r="G202">
        <v>200</v>
      </c>
      <c r="H202">
        <v>23</v>
      </c>
      <c r="I202">
        <v>8</v>
      </c>
      <c r="J202">
        <v>0</v>
      </c>
      <c r="K202">
        <v>0</v>
      </c>
      <c r="L202">
        <v>0</v>
      </c>
      <c r="M202">
        <v>0</v>
      </c>
      <c r="N202">
        <v>0</v>
      </c>
      <c r="O202">
        <v>0</v>
      </c>
      <c r="P202">
        <v>0</v>
      </c>
      <c r="Q202">
        <v>0</v>
      </c>
      <c r="R202">
        <v>0</v>
      </c>
      <c r="S202">
        <v>0</v>
      </c>
      <c r="T202">
        <v>900582</v>
      </c>
      <c r="U202">
        <v>71506</v>
      </c>
      <c r="V202">
        <v>700080</v>
      </c>
      <c r="W202" t="s">
        <v>12609</v>
      </c>
      <c r="X202" t="s">
        <v>13887</v>
      </c>
      <c r="Y202">
        <v>0</v>
      </c>
      <c r="Z202">
        <v>0</v>
      </c>
    </row>
    <row r="203" spans="1:26" x14ac:dyDescent="0.25">
      <c r="A203">
        <v>96673</v>
      </c>
      <c r="B203">
        <v>202501</v>
      </c>
      <c r="C203">
        <v>2</v>
      </c>
      <c r="D203" t="s">
        <v>12651</v>
      </c>
      <c r="E203">
        <v>4</v>
      </c>
      <c r="F203">
        <v>916</v>
      </c>
      <c r="G203">
        <v>200</v>
      </c>
      <c r="H203">
        <v>23</v>
      </c>
      <c r="I203">
        <v>8</v>
      </c>
      <c r="J203">
        <v>0</v>
      </c>
      <c r="K203">
        <v>0</v>
      </c>
      <c r="L203">
        <v>0</v>
      </c>
      <c r="M203">
        <v>0</v>
      </c>
      <c r="N203">
        <v>0</v>
      </c>
      <c r="O203">
        <v>0</v>
      </c>
      <c r="P203">
        <v>0</v>
      </c>
      <c r="Q203">
        <v>0</v>
      </c>
      <c r="R203">
        <v>0</v>
      </c>
      <c r="S203">
        <v>0</v>
      </c>
      <c r="T203">
        <v>900582</v>
      </c>
      <c r="U203">
        <v>71506</v>
      </c>
      <c r="V203">
        <v>700080</v>
      </c>
      <c r="W203" t="s">
        <v>12609</v>
      </c>
      <c r="X203" t="s">
        <v>13887</v>
      </c>
      <c r="Y203">
        <v>0</v>
      </c>
      <c r="Z203">
        <v>0</v>
      </c>
    </row>
    <row r="204" spans="1:26" x14ac:dyDescent="0.25">
      <c r="A204">
        <v>96704</v>
      </c>
      <c r="B204">
        <v>202501</v>
      </c>
      <c r="C204">
        <v>1</v>
      </c>
      <c r="D204" t="s">
        <v>12651</v>
      </c>
      <c r="E204">
        <v>4</v>
      </c>
      <c r="F204">
        <v>916</v>
      </c>
      <c r="G204">
        <v>228</v>
      </c>
      <c r="H204">
        <v>34</v>
      </c>
      <c r="I204">
        <v>12</v>
      </c>
      <c r="J204">
        <v>0</v>
      </c>
      <c r="K204">
        <v>0</v>
      </c>
      <c r="L204">
        <v>0</v>
      </c>
      <c r="M204">
        <v>0</v>
      </c>
      <c r="N204">
        <v>0</v>
      </c>
      <c r="O204">
        <v>0</v>
      </c>
      <c r="P204">
        <v>0</v>
      </c>
      <c r="Q204">
        <v>0</v>
      </c>
      <c r="R204">
        <v>0</v>
      </c>
      <c r="S204">
        <v>0</v>
      </c>
      <c r="T204">
        <v>71590</v>
      </c>
      <c r="U204">
        <v>71607</v>
      </c>
      <c r="V204">
        <v>71125</v>
      </c>
      <c r="W204" t="s">
        <v>12589</v>
      </c>
      <c r="X204" t="s">
        <v>12590</v>
      </c>
      <c r="Y204">
        <v>0</v>
      </c>
      <c r="Z204">
        <v>0</v>
      </c>
    </row>
    <row r="205" spans="1:26" x14ac:dyDescent="0.25">
      <c r="A205">
        <v>96704</v>
      </c>
      <c r="B205">
        <v>202501</v>
      </c>
      <c r="C205">
        <v>2</v>
      </c>
      <c r="D205" t="s">
        <v>12651</v>
      </c>
      <c r="E205">
        <v>4</v>
      </c>
      <c r="F205">
        <v>916</v>
      </c>
      <c r="G205">
        <v>228</v>
      </c>
      <c r="H205">
        <v>34</v>
      </c>
      <c r="I205">
        <v>12</v>
      </c>
      <c r="J205">
        <v>0</v>
      </c>
      <c r="K205">
        <v>0</v>
      </c>
      <c r="L205">
        <v>0</v>
      </c>
      <c r="M205">
        <v>0</v>
      </c>
      <c r="N205">
        <v>0</v>
      </c>
      <c r="O205">
        <v>0</v>
      </c>
      <c r="P205">
        <v>0</v>
      </c>
      <c r="Q205">
        <v>0</v>
      </c>
      <c r="R205">
        <v>0</v>
      </c>
      <c r="S205">
        <v>0</v>
      </c>
      <c r="T205">
        <v>71590</v>
      </c>
      <c r="U205">
        <v>71607</v>
      </c>
      <c r="V205">
        <v>71125</v>
      </c>
      <c r="W205" t="s">
        <v>12589</v>
      </c>
      <c r="X205" t="s">
        <v>12590</v>
      </c>
      <c r="Y205">
        <v>0</v>
      </c>
      <c r="Z205">
        <v>0</v>
      </c>
    </row>
    <row r="206" spans="1:26" x14ac:dyDescent="0.25">
      <c r="A206">
        <v>96712</v>
      </c>
      <c r="B206">
        <v>202501</v>
      </c>
      <c r="C206">
        <v>1</v>
      </c>
      <c r="D206" t="s">
        <v>12651</v>
      </c>
      <c r="E206">
        <v>4</v>
      </c>
      <c r="F206">
        <v>916</v>
      </c>
      <c r="G206">
        <v>228</v>
      </c>
      <c r="H206">
        <v>34</v>
      </c>
      <c r="I206">
        <v>10</v>
      </c>
      <c r="J206">
        <v>0</v>
      </c>
      <c r="K206">
        <v>0</v>
      </c>
      <c r="L206">
        <v>0</v>
      </c>
      <c r="M206">
        <v>0</v>
      </c>
      <c r="N206">
        <v>0</v>
      </c>
      <c r="O206">
        <v>0</v>
      </c>
      <c r="P206">
        <v>0</v>
      </c>
      <c r="Q206">
        <v>0</v>
      </c>
      <c r="R206">
        <v>0</v>
      </c>
      <c r="S206">
        <v>0</v>
      </c>
      <c r="T206">
        <v>71590</v>
      </c>
      <c r="U206">
        <v>71607</v>
      </c>
      <c r="V206">
        <v>70057</v>
      </c>
      <c r="W206" t="s">
        <v>12589</v>
      </c>
      <c r="X206" t="s">
        <v>12590</v>
      </c>
      <c r="Y206">
        <v>0</v>
      </c>
      <c r="Z206">
        <v>0</v>
      </c>
    </row>
    <row r="207" spans="1:26" x14ac:dyDescent="0.25">
      <c r="A207">
        <v>96712</v>
      </c>
      <c r="B207">
        <v>202501</v>
      </c>
      <c r="C207">
        <v>2</v>
      </c>
      <c r="D207" t="s">
        <v>12651</v>
      </c>
      <c r="E207">
        <v>4</v>
      </c>
      <c r="F207">
        <v>916</v>
      </c>
      <c r="G207">
        <v>228</v>
      </c>
      <c r="H207">
        <v>34</v>
      </c>
      <c r="I207">
        <v>10</v>
      </c>
      <c r="J207">
        <v>0</v>
      </c>
      <c r="K207">
        <v>0</v>
      </c>
      <c r="L207">
        <v>0</v>
      </c>
      <c r="M207">
        <v>0</v>
      </c>
      <c r="N207">
        <v>0</v>
      </c>
      <c r="O207">
        <v>0</v>
      </c>
      <c r="P207">
        <v>0</v>
      </c>
      <c r="Q207">
        <v>0</v>
      </c>
      <c r="R207">
        <v>0</v>
      </c>
      <c r="S207">
        <v>0</v>
      </c>
      <c r="T207">
        <v>71590</v>
      </c>
      <c r="U207">
        <v>71607</v>
      </c>
      <c r="V207">
        <v>70057</v>
      </c>
      <c r="W207" t="s">
        <v>12589</v>
      </c>
      <c r="X207" t="s">
        <v>12590</v>
      </c>
      <c r="Y207">
        <v>0</v>
      </c>
      <c r="Z207">
        <v>0</v>
      </c>
    </row>
    <row r="208" spans="1:26" x14ac:dyDescent="0.25">
      <c r="A208">
        <v>96764</v>
      </c>
      <c r="B208">
        <v>202501</v>
      </c>
      <c r="C208">
        <v>1</v>
      </c>
      <c r="D208" t="s">
        <v>12651</v>
      </c>
      <c r="E208">
        <v>4</v>
      </c>
      <c r="F208">
        <v>916</v>
      </c>
      <c r="G208">
        <v>200</v>
      </c>
      <c r="H208">
        <v>24</v>
      </c>
      <c r="I208">
        <v>7</v>
      </c>
      <c r="J208">
        <v>0</v>
      </c>
      <c r="K208">
        <v>0</v>
      </c>
      <c r="L208">
        <v>0</v>
      </c>
      <c r="M208">
        <v>0</v>
      </c>
      <c r="N208">
        <v>0</v>
      </c>
      <c r="O208">
        <v>0</v>
      </c>
      <c r="P208">
        <v>0</v>
      </c>
      <c r="Q208">
        <v>0</v>
      </c>
      <c r="R208">
        <v>0</v>
      </c>
      <c r="S208">
        <v>0</v>
      </c>
      <c r="T208">
        <v>900582</v>
      </c>
      <c r="U208">
        <v>71129</v>
      </c>
      <c r="V208">
        <v>71131</v>
      </c>
      <c r="W208" t="s">
        <v>13890</v>
      </c>
      <c r="X208" t="s">
        <v>13887</v>
      </c>
      <c r="Y208">
        <v>0</v>
      </c>
      <c r="Z208">
        <v>0</v>
      </c>
    </row>
    <row r="209" spans="1:26" x14ac:dyDescent="0.25">
      <c r="A209">
        <v>96764</v>
      </c>
      <c r="B209">
        <v>202501</v>
      </c>
      <c r="C209">
        <v>2</v>
      </c>
      <c r="D209" t="s">
        <v>12651</v>
      </c>
      <c r="E209">
        <v>4</v>
      </c>
      <c r="F209">
        <v>916</v>
      </c>
      <c r="G209">
        <v>200</v>
      </c>
      <c r="H209">
        <v>24</v>
      </c>
      <c r="I209">
        <v>7</v>
      </c>
      <c r="J209">
        <v>0</v>
      </c>
      <c r="K209">
        <v>0</v>
      </c>
      <c r="L209">
        <v>0</v>
      </c>
      <c r="M209">
        <v>0</v>
      </c>
      <c r="N209">
        <v>0</v>
      </c>
      <c r="O209">
        <v>0</v>
      </c>
      <c r="P209">
        <v>0</v>
      </c>
      <c r="Q209">
        <v>0</v>
      </c>
      <c r="R209">
        <v>0</v>
      </c>
      <c r="S209">
        <v>0</v>
      </c>
      <c r="T209">
        <v>900582</v>
      </c>
      <c r="U209">
        <v>71129</v>
      </c>
      <c r="V209">
        <v>71131</v>
      </c>
      <c r="W209" t="s">
        <v>13890</v>
      </c>
      <c r="X209" t="s">
        <v>13887</v>
      </c>
      <c r="Y209">
        <v>0</v>
      </c>
      <c r="Z209">
        <v>0</v>
      </c>
    </row>
    <row r="210" spans="1:26" x14ac:dyDescent="0.25">
      <c r="A210">
        <v>96765</v>
      </c>
      <c r="B210">
        <v>202501</v>
      </c>
      <c r="C210">
        <v>1</v>
      </c>
      <c r="D210" t="s">
        <v>12651</v>
      </c>
      <c r="E210">
        <v>4</v>
      </c>
      <c r="F210">
        <v>916</v>
      </c>
      <c r="G210">
        <v>200</v>
      </c>
      <c r="H210">
        <v>24</v>
      </c>
      <c r="I210">
        <v>7</v>
      </c>
      <c r="J210">
        <v>0</v>
      </c>
      <c r="K210">
        <v>0</v>
      </c>
      <c r="L210">
        <v>0</v>
      </c>
      <c r="M210">
        <v>0</v>
      </c>
      <c r="N210">
        <v>0</v>
      </c>
      <c r="O210">
        <v>0</v>
      </c>
      <c r="P210">
        <v>0</v>
      </c>
      <c r="Q210">
        <v>0</v>
      </c>
      <c r="R210">
        <v>0</v>
      </c>
      <c r="S210">
        <v>0</v>
      </c>
      <c r="T210">
        <v>900582</v>
      </c>
      <c r="U210">
        <v>71129</v>
      </c>
      <c r="V210">
        <v>71131</v>
      </c>
      <c r="W210" t="s">
        <v>13890</v>
      </c>
      <c r="X210" t="s">
        <v>13887</v>
      </c>
      <c r="Y210">
        <v>0</v>
      </c>
      <c r="Z210">
        <v>0</v>
      </c>
    </row>
    <row r="211" spans="1:26" x14ac:dyDescent="0.25">
      <c r="A211">
        <v>96765</v>
      </c>
      <c r="B211">
        <v>202501</v>
      </c>
      <c r="C211">
        <v>2</v>
      </c>
      <c r="D211" t="s">
        <v>12651</v>
      </c>
      <c r="E211">
        <v>4</v>
      </c>
      <c r="F211">
        <v>916</v>
      </c>
      <c r="G211">
        <v>200</v>
      </c>
      <c r="H211">
        <v>24</v>
      </c>
      <c r="I211">
        <v>7</v>
      </c>
      <c r="J211">
        <v>0</v>
      </c>
      <c r="K211">
        <v>0</v>
      </c>
      <c r="L211">
        <v>0</v>
      </c>
      <c r="M211">
        <v>0</v>
      </c>
      <c r="N211">
        <v>0</v>
      </c>
      <c r="O211">
        <v>0</v>
      </c>
      <c r="P211">
        <v>0</v>
      </c>
      <c r="Q211">
        <v>0</v>
      </c>
      <c r="R211">
        <v>0</v>
      </c>
      <c r="S211">
        <v>0</v>
      </c>
      <c r="T211">
        <v>900582</v>
      </c>
      <c r="U211">
        <v>71129</v>
      </c>
      <c r="V211">
        <v>71131</v>
      </c>
      <c r="W211" t="s">
        <v>13890</v>
      </c>
      <c r="X211" t="s">
        <v>13887</v>
      </c>
      <c r="Y211">
        <v>0</v>
      </c>
      <c r="Z211">
        <v>0</v>
      </c>
    </row>
    <row r="212" spans="1:26" x14ac:dyDescent="0.25">
      <c r="A212">
        <v>96798</v>
      </c>
      <c r="B212">
        <v>202501</v>
      </c>
      <c r="C212">
        <v>1</v>
      </c>
      <c r="D212" t="s">
        <v>12651</v>
      </c>
      <c r="E212">
        <v>4</v>
      </c>
      <c r="F212">
        <v>916</v>
      </c>
      <c r="G212">
        <v>200</v>
      </c>
      <c r="H212">
        <v>26</v>
      </c>
      <c r="I212">
        <v>8</v>
      </c>
      <c r="J212">
        <v>0</v>
      </c>
      <c r="K212">
        <v>0</v>
      </c>
      <c r="L212">
        <v>0</v>
      </c>
      <c r="M212">
        <v>0</v>
      </c>
      <c r="N212">
        <v>0</v>
      </c>
      <c r="O212">
        <v>0</v>
      </c>
      <c r="P212">
        <v>0</v>
      </c>
      <c r="Q212">
        <v>0</v>
      </c>
      <c r="R212">
        <v>0</v>
      </c>
      <c r="S212">
        <v>0</v>
      </c>
      <c r="T212">
        <v>900582</v>
      </c>
      <c r="U212">
        <v>71139</v>
      </c>
      <c r="V212">
        <v>71140</v>
      </c>
      <c r="W212" t="s">
        <v>12594</v>
      </c>
      <c r="X212" t="s">
        <v>13887</v>
      </c>
      <c r="Y212">
        <v>0</v>
      </c>
      <c r="Z212">
        <v>0</v>
      </c>
    </row>
    <row r="213" spans="1:26" x14ac:dyDescent="0.25">
      <c r="A213">
        <v>96798</v>
      </c>
      <c r="B213">
        <v>202501</v>
      </c>
      <c r="C213">
        <v>2</v>
      </c>
      <c r="D213" t="s">
        <v>12651</v>
      </c>
      <c r="E213">
        <v>4</v>
      </c>
      <c r="F213">
        <v>916</v>
      </c>
      <c r="G213">
        <v>200</v>
      </c>
      <c r="H213">
        <v>26</v>
      </c>
      <c r="I213">
        <v>8</v>
      </c>
      <c r="J213">
        <v>0</v>
      </c>
      <c r="K213">
        <v>0</v>
      </c>
      <c r="L213">
        <v>0</v>
      </c>
      <c r="M213">
        <v>0</v>
      </c>
      <c r="N213">
        <v>0</v>
      </c>
      <c r="O213">
        <v>0</v>
      </c>
      <c r="P213">
        <v>0</v>
      </c>
      <c r="Q213">
        <v>0</v>
      </c>
      <c r="R213">
        <v>0</v>
      </c>
      <c r="S213">
        <v>0</v>
      </c>
      <c r="T213">
        <v>900582</v>
      </c>
      <c r="U213">
        <v>71139</v>
      </c>
      <c r="V213">
        <v>71140</v>
      </c>
      <c r="W213" t="s">
        <v>12594</v>
      </c>
      <c r="X213" t="s">
        <v>13887</v>
      </c>
      <c r="Y213">
        <v>0</v>
      </c>
      <c r="Z213">
        <v>0</v>
      </c>
    </row>
    <row r="214" spans="1:26" x14ac:dyDescent="0.25">
      <c r="A214">
        <v>96833</v>
      </c>
      <c r="B214">
        <v>202501</v>
      </c>
      <c r="C214">
        <v>1</v>
      </c>
      <c r="D214" t="s">
        <v>12651</v>
      </c>
      <c r="E214">
        <v>4</v>
      </c>
      <c r="F214">
        <v>916</v>
      </c>
      <c r="G214">
        <v>200</v>
      </c>
      <c r="H214">
        <v>24</v>
      </c>
      <c r="I214">
        <v>7</v>
      </c>
      <c r="J214">
        <v>0</v>
      </c>
      <c r="K214">
        <v>0</v>
      </c>
      <c r="L214">
        <v>0</v>
      </c>
      <c r="M214">
        <v>0</v>
      </c>
      <c r="N214">
        <v>0</v>
      </c>
      <c r="O214">
        <v>0</v>
      </c>
      <c r="P214">
        <v>0</v>
      </c>
      <c r="Q214">
        <v>0</v>
      </c>
      <c r="R214">
        <v>0</v>
      </c>
      <c r="S214">
        <v>0</v>
      </c>
      <c r="T214">
        <v>900582</v>
      </c>
      <c r="U214">
        <v>71129</v>
      </c>
      <c r="V214">
        <v>71566</v>
      </c>
      <c r="W214" t="s">
        <v>13890</v>
      </c>
      <c r="X214" t="s">
        <v>13887</v>
      </c>
      <c r="Y214">
        <v>0</v>
      </c>
      <c r="Z214">
        <v>0</v>
      </c>
    </row>
    <row r="215" spans="1:26" x14ac:dyDescent="0.25">
      <c r="A215">
        <v>96833</v>
      </c>
      <c r="B215">
        <v>202501</v>
      </c>
      <c r="C215">
        <v>2</v>
      </c>
      <c r="D215" t="s">
        <v>12651</v>
      </c>
      <c r="E215">
        <v>4</v>
      </c>
      <c r="F215">
        <v>916</v>
      </c>
      <c r="G215">
        <v>200</v>
      </c>
      <c r="H215">
        <v>24</v>
      </c>
      <c r="I215">
        <v>7</v>
      </c>
      <c r="J215">
        <v>0</v>
      </c>
      <c r="K215">
        <v>0</v>
      </c>
      <c r="L215">
        <v>0</v>
      </c>
      <c r="M215">
        <v>0</v>
      </c>
      <c r="N215">
        <v>0</v>
      </c>
      <c r="O215">
        <v>0</v>
      </c>
      <c r="P215">
        <v>0</v>
      </c>
      <c r="Q215">
        <v>0</v>
      </c>
      <c r="R215">
        <v>0</v>
      </c>
      <c r="S215">
        <v>0</v>
      </c>
      <c r="T215">
        <v>900582</v>
      </c>
      <c r="U215">
        <v>71129</v>
      </c>
      <c r="V215">
        <v>71566</v>
      </c>
      <c r="W215" t="s">
        <v>13890</v>
      </c>
      <c r="X215" t="s">
        <v>13887</v>
      </c>
      <c r="Y215">
        <v>0</v>
      </c>
      <c r="Z215">
        <v>0</v>
      </c>
    </row>
    <row r="216" spans="1:26" x14ac:dyDescent="0.25">
      <c r="A216">
        <v>96838</v>
      </c>
      <c r="B216">
        <v>202501</v>
      </c>
      <c r="C216">
        <v>1</v>
      </c>
      <c r="D216" t="s">
        <v>12651</v>
      </c>
      <c r="E216">
        <v>4</v>
      </c>
      <c r="F216">
        <v>916</v>
      </c>
      <c r="G216">
        <v>200</v>
      </c>
      <c r="H216">
        <v>34</v>
      </c>
      <c r="I216">
        <v>8</v>
      </c>
      <c r="J216">
        <v>0</v>
      </c>
      <c r="K216">
        <v>0</v>
      </c>
      <c r="L216">
        <v>0</v>
      </c>
      <c r="M216">
        <v>0</v>
      </c>
      <c r="N216">
        <v>0</v>
      </c>
      <c r="O216">
        <v>0</v>
      </c>
      <c r="P216">
        <v>0</v>
      </c>
      <c r="Q216">
        <v>0</v>
      </c>
      <c r="R216">
        <v>0</v>
      </c>
      <c r="S216">
        <v>0</v>
      </c>
      <c r="T216">
        <v>900582</v>
      </c>
      <c r="U216">
        <v>71507</v>
      </c>
      <c r="V216">
        <v>71146</v>
      </c>
      <c r="W216" t="s">
        <v>12616</v>
      </c>
      <c r="X216" t="s">
        <v>13887</v>
      </c>
      <c r="Y216">
        <v>0</v>
      </c>
      <c r="Z216">
        <v>0</v>
      </c>
    </row>
    <row r="217" spans="1:26" x14ac:dyDescent="0.25">
      <c r="A217">
        <v>96838</v>
      </c>
      <c r="B217">
        <v>202501</v>
      </c>
      <c r="C217">
        <v>2</v>
      </c>
      <c r="D217" t="s">
        <v>12651</v>
      </c>
      <c r="E217">
        <v>4</v>
      </c>
      <c r="F217">
        <v>916</v>
      </c>
      <c r="G217">
        <v>200</v>
      </c>
      <c r="H217">
        <v>34</v>
      </c>
      <c r="I217">
        <v>8</v>
      </c>
      <c r="J217">
        <v>0</v>
      </c>
      <c r="K217">
        <v>0</v>
      </c>
      <c r="L217">
        <v>0</v>
      </c>
      <c r="M217">
        <v>0</v>
      </c>
      <c r="N217">
        <v>0</v>
      </c>
      <c r="O217">
        <v>0</v>
      </c>
      <c r="P217">
        <v>0</v>
      </c>
      <c r="Q217">
        <v>0</v>
      </c>
      <c r="R217">
        <v>0</v>
      </c>
      <c r="S217">
        <v>0</v>
      </c>
      <c r="T217">
        <v>900582</v>
      </c>
      <c r="U217">
        <v>71507</v>
      </c>
      <c r="V217">
        <v>71146</v>
      </c>
      <c r="W217" t="s">
        <v>12616</v>
      </c>
      <c r="X217" t="s">
        <v>13887</v>
      </c>
      <c r="Y217">
        <v>0</v>
      </c>
      <c r="Z217">
        <v>0</v>
      </c>
    </row>
    <row r="218" spans="1:26" x14ac:dyDescent="0.25">
      <c r="A218">
        <v>96847</v>
      </c>
      <c r="B218">
        <v>202501</v>
      </c>
      <c r="C218">
        <v>1</v>
      </c>
      <c r="D218" t="s">
        <v>12651</v>
      </c>
      <c r="E218">
        <v>4</v>
      </c>
      <c r="F218">
        <v>916</v>
      </c>
      <c r="G218">
        <v>200</v>
      </c>
      <c r="H218">
        <v>24</v>
      </c>
      <c r="I218">
        <v>7</v>
      </c>
      <c r="J218">
        <v>0</v>
      </c>
      <c r="K218">
        <v>0</v>
      </c>
      <c r="L218">
        <v>0</v>
      </c>
      <c r="M218">
        <v>0</v>
      </c>
      <c r="N218">
        <v>0</v>
      </c>
      <c r="O218">
        <v>0</v>
      </c>
      <c r="P218">
        <v>0</v>
      </c>
      <c r="Q218">
        <v>0</v>
      </c>
      <c r="R218">
        <v>0</v>
      </c>
      <c r="S218">
        <v>0</v>
      </c>
      <c r="T218">
        <v>900582</v>
      </c>
      <c r="U218">
        <v>71129</v>
      </c>
      <c r="V218">
        <v>71566</v>
      </c>
      <c r="W218" t="s">
        <v>13890</v>
      </c>
      <c r="X218" t="s">
        <v>13887</v>
      </c>
      <c r="Y218">
        <v>0</v>
      </c>
      <c r="Z218">
        <v>0</v>
      </c>
    </row>
    <row r="219" spans="1:26" x14ac:dyDescent="0.25">
      <c r="A219">
        <v>96847</v>
      </c>
      <c r="B219">
        <v>202501</v>
      </c>
      <c r="C219">
        <v>2</v>
      </c>
      <c r="D219" t="s">
        <v>12651</v>
      </c>
      <c r="E219">
        <v>4</v>
      </c>
      <c r="F219">
        <v>916</v>
      </c>
      <c r="G219">
        <v>200</v>
      </c>
      <c r="H219">
        <v>24</v>
      </c>
      <c r="I219">
        <v>7</v>
      </c>
      <c r="J219">
        <v>0</v>
      </c>
      <c r="K219">
        <v>0</v>
      </c>
      <c r="L219">
        <v>0</v>
      </c>
      <c r="M219">
        <v>0</v>
      </c>
      <c r="N219">
        <v>0</v>
      </c>
      <c r="O219">
        <v>0</v>
      </c>
      <c r="P219">
        <v>0</v>
      </c>
      <c r="Q219">
        <v>0</v>
      </c>
      <c r="R219">
        <v>0</v>
      </c>
      <c r="S219">
        <v>0</v>
      </c>
      <c r="T219">
        <v>900582</v>
      </c>
      <c r="U219">
        <v>71129</v>
      </c>
      <c r="V219">
        <v>71566</v>
      </c>
      <c r="W219" t="s">
        <v>13890</v>
      </c>
      <c r="X219" t="s">
        <v>13887</v>
      </c>
      <c r="Y219">
        <v>0</v>
      </c>
      <c r="Z219">
        <v>0</v>
      </c>
    </row>
    <row r="220" spans="1:26" x14ac:dyDescent="0.25">
      <c r="A220">
        <v>96854</v>
      </c>
      <c r="B220">
        <v>202501</v>
      </c>
      <c r="C220">
        <v>1</v>
      </c>
      <c r="D220" t="s">
        <v>12651</v>
      </c>
      <c r="E220">
        <v>4</v>
      </c>
      <c r="F220">
        <v>916</v>
      </c>
      <c r="G220">
        <v>200</v>
      </c>
      <c r="H220">
        <v>34</v>
      </c>
      <c r="I220">
        <v>8</v>
      </c>
      <c r="J220">
        <v>0</v>
      </c>
      <c r="K220">
        <v>0</v>
      </c>
      <c r="L220">
        <v>0</v>
      </c>
      <c r="M220">
        <v>0</v>
      </c>
      <c r="N220">
        <v>0</v>
      </c>
      <c r="O220">
        <v>0</v>
      </c>
      <c r="P220">
        <v>0</v>
      </c>
      <c r="Q220">
        <v>0</v>
      </c>
      <c r="R220">
        <v>0</v>
      </c>
      <c r="S220">
        <v>0</v>
      </c>
      <c r="T220">
        <v>900582</v>
      </c>
      <c r="U220">
        <v>71507</v>
      </c>
      <c r="V220">
        <v>71146</v>
      </c>
      <c r="W220" t="s">
        <v>12616</v>
      </c>
      <c r="X220" t="s">
        <v>13887</v>
      </c>
      <c r="Y220">
        <v>0</v>
      </c>
      <c r="Z220">
        <v>0</v>
      </c>
    </row>
    <row r="221" spans="1:26" x14ac:dyDescent="0.25">
      <c r="A221">
        <v>96854</v>
      </c>
      <c r="B221">
        <v>202501</v>
      </c>
      <c r="C221">
        <v>2</v>
      </c>
      <c r="D221" t="s">
        <v>12651</v>
      </c>
      <c r="E221">
        <v>4</v>
      </c>
      <c r="F221">
        <v>916</v>
      </c>
      <c r="G221">
        <v>200</v>
      </c>
      <c r="H221">
        <v>34</v>
      </c>
      <c r="I221">
        <v>8</v>
      </c>
      <c r="J221">
        <v>0</v>
      </c>
      <c r="K221">
        <v>0</v>
      </c>
      <c r="L221">
        <v>0</v>
      </c>
      <c r="M221">
        <v>0</v>
      </c>
      <c r="N221">
        <v>0</v>
      </c>
      <c r="O221">
        <v>0</v>
      </c>
      <c r="P221">
        <v>0</v>
      </c>
      <c r="Q221">
        <v>0</v>
      </c>
      <c r="R221">
        <v>0</v>
      </c>
      <c r="S221">
        <v>0</v>
      </c>
      <c r="T221">
        <v>900582</v>
      </c>
      <c r="U221">
        <v>71507</v>
      </c>
      <c r="V221">
        <v>71146</v>
      </c>
      <c r="W221" t="s">
        <v>12616</v>
      </c>
      <c r="X221" t="s">
        <v>13887</v>
      </c>
      <c r="Y221">
        <v>0</v>
      </c>
      <c r="Z221">
        <v>0</v>
      </c>
    </row>
    <row r="222" spans="1:26" x14ac:dyDescent="0.25">
      <c r="A222">
        <v>96880</v>
      </c>
      <c r="B222">
        <v>202501</v>
      </c>
      <c r="C222">
        <v>1</v>
      </c>
      <c r="D222" t="s">
        <v>12651</v>
      </c>
      <c r="E222">
        <v>4</v>
      </c>
      <c r="F222">
        <v>916</v>
      </c>
      <c r="G222">
        <v>200</v>
      </c>
      <c r="H222">
        <v>25</v>
      </c>
      <c r="I222">
        <v>10</v>
      </c>
      <c r="J222">
        <v>0</v>
      </c>
      <c r="K222">
        <v>0</v>
      </c>
      <c r="L222">
        <v>0</v>
      </c>
      <c r="M222">
        <v>0</v>
      </c>
      <c r="N222">
        <v>0</v>
      </c>
      <c r="O222">
        <v>0</v>
      </c>
      <c r="P222">
        <v>0</v>
      </c>
      <c r="Q222">
        <v>0</v>
      </c>
      <c r="R222">
        <v>0</v>
      </c>
      <c r="S222">
        <v>0</v>
      </c>
      <c r="T222">
        <v>900582</v>
      </c>
      <c r="U222">
        <v>71270</v>
      </c>
      <c r="V222">
        <v>70813</v>
      </c>
      <c r="W222" t="s">
        <v>12611</v>
      </c>
      <c r="X222" t="s">
        <v>13887</v>
      </c>
      <c r="Y222">
        <v>0</v>
      </c>
      <c r="Z222">
        <v>0</v>
      </c>
    </row>
    <row r="223" spans="1:26" x14ac:dyDescent="0.25">
      <c r="A223">
        <v>96880</v>
      </c>
      <c r="B223">
        <v>202501</v>
      </c>
      <c r="C223">
        <v>2</v>
      </c>
      <c r="D223" t="s">
        <v>12651</v>
      </c>
      <c r="E223">
        <v>4</v>
      </c>
      <c r="F223">
        <v>916</v>
      </c>
      <c r="G223">
        <v>200</v>
      </c>
      <c r="H223">
        <v>25</v>
      </c>
      <c r="I223">
        <v>10</v>
      </c>
      <c r="J223">
        <v>0</v>
      </c>
      <c r="K223">
        <v>0</v>
      </c>
      <c r="L223">
        <v>0</v>
      </c>
      <c r="M223">
        <v>0</v>
      </c>
      <c r="N223">
        <v>0</v>
      </c>
      <c r="O223">
        <v>0</v>
      </c>
      <c r="P223">
        <v>0</v>
      </c>
      <c r="Q223">
        <v>0</v>
      </c>
      <c r="R223">
        <v>0</v>
      </c>
      <c r="S223">
        <v>0</v>
      </c>
      <c r="T223">
        <v>900582</v>
      </c>
      <c r="U223">
        <v>71270</v>
      </c>
      <c r="V223">
        <v>70813</v>
      </c>
      <c r="W223" t="s">
        <v>12611</v>
      </c>
      <c r="X223" t="s">
        <v>13887</v>
      </c>
      <c r="Y223">
        <v>0</v>
      </c>
      <c r="Z223">
        <v>0</v>
      </c>
    </row>
    <row r="224" spans="1:26" x14ac:dyDescent="0.25">
      <c r="A224">
        <v>96897</v>
      </c>
      <c r="B224">
        <v>202501</v>
      </c>
      <c r="C224">
        <v>1</v>
      </c>
      <c r="D224" t="s">
        <v>12651</v>
      </c>
      <c r="E224">
        <v>4</v>
      </c>
      <c r="F224">
        <v>916</v>
      </c>
      <c r="G224">
        <v>200</v>
      </c>
      <c r="H224">
        <v>25</v>
      </c>
      <c r="I224">
        <v>9</v>
      </c>
      <c r="J224">
        <v>0</v>
      </c>
      <c r="K224">
        <v>0</v>
      </c>
      <c r="L224">
        <v>0</v>
      </c>
      <c r="M224">
        <v>0</v>
      </c>
      <c r="N224">
        <v>0</v>
      </c>
      <c r="O224">
        <v>0</v>
      </c>
      <c r="P224">
        <v>0</v>
      </c>
      <c r="Q224">
        <v>0</v>
      </c>
      <c r="R224">
        <v>0</v>
      </c>
      <c r="S224">
        <v>0</v>
      </c>
      <c r="T224">
        <v>900582</v>
      </c>
      <c r="U224">
        <v>71270</v>
      </c>
      <c r="V224">
        <v>71155</v>
      </c>
      <c r="W224" t="s">
        <v>12611</v>
      </c>
      <c r="X224" t="s">
        <v>13887</v>
      </c>
      <c r="Y224">
        <v>0</v>
      </c>
      <c r="Z224">
        <v>0</v>
      </c>
    </row>
    <row r="225" spans="1:26" x14ac:dyDescent="0.25">
      <c r="A225">
        <v>96897</v>
      </c>
      <c r="B225">
        <v>202501</v>
      </c>
      <c r="C225">
        <v>2</v>
      </c>
      <c r="D225" t="s">
        <v>12651</v>
      </c>
      <c r="E225">
        <v>4</v>
      </c>
      <c r="F225">
        <v>916</v>
      </c>
      <c r="G225">
        <v>200</v>
      </c>
      <c r="H225">
        <v>25</v>
      </c>
      <c r="I225">
        <v>9</v>
      </c>
      <c r="J225">
        <v>0</v>
      </c>
      <c r="K225">
        <v>0</v>
      </c>
      <c r="L225">
        <v>0</v>
      </c>
      <c r="M225">
        <v>0</v>
      </c>
      <c r="N225">
        <v>0</v>
      </c>
      <c r="O225">
        <v>0</v>
      </c>
      <c r="P225">
        <v>0</v>
      </c>
      <c r="Q225">
        <v>0</v>
      </c>
      <c r="R225">
        <v>0</v>
      </c>
      <c r="S225">
        <v>0</v>
      </c>
      <c r="T225">
        <v>900582</v>
      </c>
      <c r="U225">
        <v>71270</v>
      </c>
      <c r="V225">
        <v>71155</v>
      </c>
      <c r="W225" t="s">
        <v>12611</v>
      </c>
      <c r="X225" t="s">
        <v>13887</v>
      </c>
      <c r="Y225">
        <v>0</v>
      </c>
      <c r="Z225">
        <v>0</v>
      </c>
    </row>
    <row r="226" spans="1:26" x14ac:dyDescent="0.25">
      <c r="A226">
        <v>96913</v>
      </c>
      <c r="B226">
        <v>202501</v>
      </c>
      <c r="C226">
        <v>1</v>
      </c>
      <c r="D226" t="s">
        <v>12651</v>
      </c>
      <c r="E226">
        <v>4</v>
      </c>
      <c r="F226">
        <v>916</v>
      </c>
      <c r="G226">
        <v>200</v>
      </c>
      <c r="H226">
        <v>26</v>
      </c>
      <c r="I226">
        <v>10</v>
      </c>
      <c r="J226">
        <v>0</v>
      </c>
      <c r="K226">
        <v>0</v>
      </c>
      <c r="L226">
        <v>0</v>
      </c>
      <c r="M226">
        <v>0</v>
      </c>
      <c r="N226">
        <v>0</v>
      </c>
      <c r="O226">
        <v>0</v>
      </c>
      <c r="P226">
        <v>0</v>
      </c>
      <c r="Q226">
        <v>0</v>
      </c>
      <c r="R226">
        <v>0</v>
      </c>
      <c r="S226">
        <v>0</v>
      </c>
      <c r="T226">
        <v>900582</v>
      </c>
      <c r="U226">
        <v>71139</v>
      </c>
      <c r="V226">
        <v>71409</v>
      </c>
      <c r="W226" t="s">
        <v>12594</v>
      </c>
      <c r="X226" t="s">
        <v>13887</v>
      </c>
      <c r="Y226">
        <v>0</v>
      </c>
      <c r="Z226">
        <v>0</v>
      </c>
    </row>
    <row r="227" spans="1:26" x14ac:dyDescent="0.25">
      <c r="A227">
        <v>96913</v>
      </c>
      <c r="B227">
        <v>202501</v>
      </c>
      <c r="C227">
        <v>2</v>
      </c>
      <c r="D227" t="s">
        <v>12651</v>
      </c>
      <c r="E227">
        <v>4</v>
      </c>
      <c r="F227">
        <v>916</v>
      </c>
      <c r="G227">
        <v>200</v>
      </c>
      <c r="H227">
        <v>26</v>
      </c>
      <c r="I227">
        <v>10</v>
      </c>
      <c r="J227">
        <v>0</v>
      </c>
      <c r="K227">
        <v>0</v>
      </c>
      <c r="L227">
        <v>0</v>
      </c>
      <c r="M227">
        <v>0</v>
      </c>
      <c r="N227">
        <v>0</v>
      </c>
      <c r="O227">
        <v>0</v>
      </c>
      <c r="P227">
        <v>0</v>
      </c>
      <c r="Q227">
        <v>0</v>
      </c>
      <c r="R227">
        <v>0</v>
      </c>
      <c r="S227">
        <v>0</v>
      </c>
      <c r="T227">
        <v>900582</v>
      </c>
      <c r="U227">
        <v>71139</v>
      </c>
      <c r="V227">
        <v>71409</v>
      </c>
      <c r="W227" t="s">
        <v>12594</v>
      </c>
      <c r="X227" t="s">
        <v>13887</v>
      </c>
      <c r="Y227">
        <v>0</v>
      </c>
      <c r="Z227">
        <v>0</v>
      </c>
    </row>
    <row r="228" spans="1:26" x14ac:dyDescent="0.25">
      <c r="A228">
        <v>96950</v>
      </c>
      <c r="B228">
        <v>202501</v>
      </c>
      <c r="C228">
        <v>1</v>
      </c>
      <c r="D228" t="s">
        <v>12651</v>
      </c>
      <c r="E228">
        <v>4</v>
      </c>
      <c r="F228">
        <v>916</v>
      </c>
      <c r="G228">
        <v>290</v>
      </c>
      <c r="H228">
        <v>43</v>
      </c>
      <c r="I228">
        <v>9</v>
      </c>
      <c r="J228">
        <v>0</v>
      </c>
      <c r="K228">
        <v>0</v>
      </c>
      <c r="L228">
        <v>0</v>
      </c>
      <c r="M228">
        <v>0</v>
      </c>
      <c r="N228">
        <v>0</v>
      </c>
      <c r="O228">
        <v>0</v>
      </c>
      <c r="P228">
        <v>0</v>
      </c>
      <c r="Q228">
        <v>0</v>
      </c>
      <c r="R228">
        <v>0</v>
      </c>
      <c r="S228">
        <v>0</v>
      </c>
      <c r="T228">
        <v>71251</v>
      </c>
      <c r="U228">
        <v>70067</v>
      </c>
      <c r="V228">
        <v>71366</v>
      </c>
      <c r="W228" t="s">
        <v>12636</v>
      </c>
      <c r="X228" t="s">
        <v>13885</v>
      </c>
      <c r="Y228">
        <v>0</v>
      </c>
      <c r="Z228">
        <v>0</v>
      </c>
    </row>
    <row r="229" spans="1:26" x14ac:dyDescent="0.25">
      <c r="A229">
        <v>96950</v>
      </c>
      <c r="B229">
        <v>202501</v>
      </c>
      <c r="C229">
        <v>2</v>
      </c>
      <c r="D229" t="s">
        <v>12651</v>
      </c>
      <c r="E229">
        <v>4</v>
      </c>
      <c r="F229">
        <v>916</v>
      </c>
      <c r="G229">
        <v>290</v>
      </c>
      <c r="H229">
        <v>43</v>
      </c>
      <c r="I229">
        <v>9</v>
      </c>
      <c r="J229">
        <v>0</v>
      </c>
      <c r="K229">
        <v>0</v>
      </c>
      <c r="L229">
        <v>0</v>
      </c>
      <c r="M229">
        <v>0</v>
      </c>
      <c r="N229">
        <v>0</v>
      </c>
      <c r="O229">
        <v>0</v>
      </c>
      <c r="P229">
        <v>0</v>
      </c>
      <c r="Q229">
        <v>0</v>
      </c>
      <c r="R229">
        <v>0</v>
      </c>
      <c r="S229">
        <v>0</v>
      </c>
      <c r="T229">
        <v>71251</v>
      </c>
      <c r="U229">
        <v>70067</v>
      </c>
      <c r="V229">
        <v>71366</v>
      </c>
      <c r="W229" t="s">
        <v>12636</v>
      </c>
      <c r="X229" t="s">
        <v>13885</v>
      </c>
      <c r="Y229">
        <v>0</v>
      </c>
      <c r="Z229">
        <v>0</v>
      </c>
    </row>
    <row r="230" spans="1:26" x14ac:dyDescent="0.25">
      <c r="A230">
        <v>96952</v>
      </c>
      <c r="B230">
        <v>202501</v>
      </c>
      <c r="C230">
        <v>1</v>
      </c>
      <c r="D230" t="s">
        <v>12651</v>
      </c>
      <c r="E230">
        <v>4</v>
      </c>
      <c r="F230">
        <v>916</v>
      </c>
      <c r="G230">
        <v>290</v>
      </c>
      <c r="H230">
        <v>43</v>
      </c>
      <c r="I230">
        <v>12</v>
      </c>
      <c r="J230">
        <v>0</v>
      </c>
      <c r="K230">
        <v>0</v>
      </c>
      <c r="L230">
        <v>0</v>
      </c>
      <c r="M230">
        <v>0</v>
      </c>
      <c r="N230">
        <v>0</v>
      </c>
      <c r="O230">
        <v>0</v>
      </c>
      <c r="P230">
        <v>0</v>
      </c>
      <c r="Q230">
        <v>0</v>
      </c>
      <c r="R230">
        <v>0</v>
      </c>
      <c r="S230">
        <v>0</v>
      </c>
      <c r="T230">
        <v>71251</v>
      </c>
      <c r="U230">
        <v>70067</v>
      </c>
      <c r="V230">
        <v>71349</v>
      </c>
      <c r="W230" t="s">
        <v>12636</v>
      </c>
      <c r="X230" t="s">
        <v>13885</v>
      </c>
      <c r="Y230">
        <v>0</v>
      </c>
      <c r="Z230">
        <v>0</v>
      </c>
    </row>
    <row r="231" spans="1:26" x14ac:dyDescent="0.25">
      <c r="A231">
        <v>96952</v>
      </c>
      <c r="B231">
        <v>202501</v>
      </c>
      <c r="C231">
        <v>2</v>
      </c>
      <c r="D231" t="s">
        <v>12651</v>
      </c>
      <c r="E231">
        <v>4</v>
      </c>
      <c r="F231">
        <v>916</v>
      </c>
      <c r="G231">
        <v>290</v>
      </c>
      <c r="H231">
        <v>43</v>
      </c>
      <c r="I231">
        <v>12</v>
      </c>
      <c r="J231">
        <v>0</v>
      </c>
      <c r="K231">
        <v>0</v>
      </c>
      <c r="L231">
        <v>0</v>
      </c>
      <c r="M231">
        <v>0</v>
      </c>
      <c r="N231">
        <v>0</v>
      </c>
      <c r="O231">
        <v>0</v>
      </c>
      <c r="P231">
        <v>0</v>
      </c>
      <c r="Q231">
        <v>0</v>
      </c>
      <c r="R231">
        <v>0</v>
      </c>
      <c r="S231">
        <v>0</v>
      </c>
      <c r="T231">
        <v>71251</v>
      </c>
      <c r="U231">
        <v>70067</v>
      </c>
      <c r="V231">
        <v>71349</v>
      </c>
      <c r="W231" t="s">
        <v>12636</v>
      </c>
      <c r="X231" t="s">
        <v>13885</v>
      </c>
      <c r="Y231">
        <v>0</v>
      </c>
      <c r="Z231">
        <v>0</v>
      </c>
    </row>
    <row r="232" spans="1:26" x14ac:dyDescent="0.25">
      <c r="A232">
        <v>96955</v>
      </c>
      <c r="B232">
        <v>202501</v>
      </c>
      <c r="C232">
        <v>1</v>
      </c>
      <c r="D232" t="s">
        <v>12651</v>
      </c>
      <c r="E232">
        <v>4</v>
      </c>
      <c r="F232">
        <v>916</v>
      </c>
      <c r="G232">
        <v>290</v>
      </c>
      <c r="H232">
        <v>43</v>
      </c>
      <c r="I232">
        <v>12</v>
      </c>
      <c r="J232">
        <v>0</v>
      </c>
      <c r="K232">
        <v>0</v>
      </c>
      <c r="L232">
        <v>0</v>
      </c>
      <c r="M232">
        <v>0</v>
      </c>
      <c r="N232">
        <v>0</v>
      </c>
      <c r="O232">
        <v>0</v>
      </c>
      <c r="P232">
        <v>0</v>
      </c>
      <c r="Q232">
        <v>0</v>
      </c>
      <c r="R232">
        <v>0</v>
      </c>
      <c r="S232">
        <v>0</v>
      </c>
      <c r="T232">
        <v>71251</v>
      </c>
      <c r="U232">
        <v>70067</v>
      </c>
      <c r="V232">
        <v>71349</v>
      </c>
      <c r="W232" t="s">
        <v>12636</v>
      </c>
      <c r="X232" t="s">
        <v>13885</v>
      </c>
      <c r="Y232">
        <v>0</v>
      </c>
      <c r="Z232">
        <v>0</v>
      </c>
    </row>
    <row r="233" spans="1:26" x14ac:dyDescent="0.25">
      <c r="A233">
        <v>96955</v>
      </c>
      <c r="B233">
        <v>202501</v>
      </c>
      <c r="C233">
        <v>2</v>
      </c>
      <c r="D233" t="s">
        <v>12651</v>
      </c>
      <c r="E233">
        <v>4</v>
      </c>
      <c r="F233">
        <v>916</v>
      </c>
      <c r="G233">
        <v>290</v>
      </c>
      <c r="H233">
        <v>43</v>
      </c>
      <c r="I233">
        <v>12</v>
      </c>
      <c r="J233">
        <v>0</v>
      </c>
      <c r="K233">
        <v>0</v>
      </c>
      <c r="L233">
        <v>0</v>
      </c>
      <c r="M233">
        <v>0</v>
      </c>
      <c r="N233">
        <v>0</v>
      </c>
      <c r="O233">
        <v>0</v>
      </c>
      <c r="P233">
        <v>0</v>
      </c>
      <c r="Q233">
        <v>0</v>
      </c>
      <c r="R233">
        <v>0</v>
      </c>
      <c r="S233">
        <v>0</v>
      </c>
      <c r="T233">
        <v>71251</v>
      </c>
      <c r="U233">
        <v>70067</v>
      </c>
      <c r="V233">
        <v>71349</v>
      </c>
      <c r="W233" t="s">
        <v>12636</v>
      </c>
      <c r="X233" t="s">
        <v>13885</v>
      </c>
      <c r="Y233">
        <v>0</v>
      </c>
      <c r="Z233">
        <v>0</v>
      </c>
    </row>
    <row r="234" spans="1:26" x14ac:dyDescent="0.25">
      <c r="A234">
        <v>96979</v>
      </c>
      <c r="B234">
        <v>202501</v>
      </c>
      <c r="C234">
        <v>1</v>
      </c>
      <c r="D234" t="s">
        <v>12651</v>
      </c>
      <c r="E234">
        <v>4</v>
      </c>
      <c r="F234">
        <v>916</v>
      </c>
      <c r="G234">
        <v>290</v>
      </c>
      <c r="H234">
        <v>36</v>
      </c>
      <c r="I234">
        <v>10</v>
      </c>
      <c r="J234">
        <v>0</v>
      </c>
      <c r="K234">
        <v>0</v>
      </c>
      <c r="L234">
        <v>0</v>
      </c>
      <c r="M234">
        <v>0</v>
      </c>
      <c r="N234">
        <v>0</v>
      </c>
      <c r="O234">
        <v>0</v>
      </c>
      <c r="P234">
        <v>0</v>
      </c>
      <c r="Q234">
        <v>0</v>
      </c>
      <c r="R234">
        <v>0</v>
      </c>
      <c r="S234">
        <v>0</v>
      </c>
      <c r="T234">
        <v>71251</v>
      </c>
      <c r="U234">
        <v>70930</v>
      </c>
      <c r="V234">
        <v>71397</v>
      </c>
      <c r="W234" t="s">
        <v>12618</v>
      </c>
      <c r="X234" t="s">
        <v>13885</v>
      </c>
      <c r="Y234">
        <v>0</v>
      </c>
      <c r="Z234">
        <v>0</v>
      </c>
    </row>
    <row r="235" spans="1:26" x14ac:dyDescent="0.25">
      <c r="A235">
        <v>96979</v>
      </c>
      <c r="B235">
        <v>202501</v>
      </c>
      <c r="C235">
        <v>2</v>
      </c>
      <c r="D235" t="s">
        <v>12651</v>
      </c>
      <c r="E235">
        <v>4</v>
      </c>
      <c r="F235">
        <v>916</v>
      </c>
      <c r="G235">
        <v>290</v>
      </c>
      <c r="H235">
        <v>36</v>
      </c>
      <c r="I235">
        <v>10</v>
      </c>
      <c r="J235">
        <v>0</v>
      </c>
      <c r="K235">
        <v>0</v>
      </c>
      <c r="L235">
        <v>0</v>
      </c>
      <c r="M235">
        <v>0</v>
      </c>
      <c r="N235">
        <v>0</v>
      </c>
      <c r="O235">
        <v>0</v>
      </c>
      <c r="P235">
        <v>0</v>
      </c>
      <c r="Q235">
        <v>0</v>
      </c>
      <c r="R235">
        <v>0</v>
      </c>
      <c r="S235">
        <v>0</v>
      </c>
      <c r="T235">
        <v>71251</v>
      </c>
      <c r="U235">
        <v>70930</v>
      </c>
      <c r="V235">
        <v>71397</v>
      </c>
      <c r="W235" t="s">
        <v>12618</v>
      </c>
      <c r="X235" t="s">
        <v>13885</v>
      </c>
      <c r="Y235">
        <v>0</v>
      </c>
      <c r="Z235">
        <v>0</v>
      </c>
    </row>
    <row r="236" spans="1:26" x14ac:dyDescent="0.25">
      <c r="A236">
        <v>97015</v>
      </c>
      <c r="B236">
        <v>202501</v>
      </c>
      <c r="C236">
        <v>1</v>
      </c>
      <c r="D236" t="s">
        <v>12651</v>
      </c>
      <c r="E236">
        <v>4</v>
      </c>
      <c r="F236">
        <v>916</v>
      </c>
      <c r="G236">
        <v>290</v>
      </c>
      <c r="H236">
        <v>33</v>
      </c>
      <c r="I236">
        <v>8</v>
      </c>
      <c r="J236">
        <v>0</v>
      </c>
      <c r="K236">
        <v>0</v>
      </c>
      <c r="L236">
        <v>0</v>
      </c>
      <c r="M236">
        <v>0</v>
      </c>
      <c r="N236">
        <v>0</v>
      </c>
      <c r="O236">
        <v>0</v>
      </c>
      <c r="P236">
        <v>0</v>
      </c>
      <c r="Q236">
        <v>0</v>
      </c>
      <c r="R236">
        <v>0</v>
      </c>
      <c r="S236">
        <v>0</v>
      </c>
      <c r="T236">
        <v>71251</v>
      </c>
      <c r="U236">
        <v>71174</v>
      </c>
      <c r="V236">
        <v>71179</v>
      </c>
      <c r="W236" t="s">
        <v>12613</v>
      </c>
      <c r="X236" t="s">
        <v>13885</v>
      </c>
      <c r="Y236">
        <v>0</v>
      </c>
      <c r="Z236">
        <v>0</v>
      </c>
    </row>
    <row r="237" spans="1:26" x14ac:dyDescent="0.25">
      <c r="A237">
        <v>97015</v>
      </c>
      <c r="B237">
        <v>202501</v>
      </c>
      <c r="C237">
        <v>2</v>
      </c>
      <c r="D237" t="s">
        <v>12651</v>
      </c>
      <c r="E237">
        <v>4</v>
      </c>
      <c r="F237">
        <v>916</v>
      </c>
      <c r="G237">
        <v>290</v>
      </c>
      <c r="H237">
        <v>33</v>
      </c>
      <c r="I237">
        <v>8</v>
      </c>
      <c r="J237">
        <v>0</v>
      </c>
      <c r="K237">
        <v>0</v>
      </c>
      <c r="L237">
        <v>0</v>
      </c>
      <c r="M237">
        <v>0</v>
      </c>
      <c r="N237">
        <v>0</v>
      </c>
      <c r="O237">
        <v>0</v>
      </c>
      <c r="P237">
        <v>0</v>
      </c>
      <c r="Q237">
        <v>0</v>
      </c>
      <c r="R237">
        <v>0</v>
      </c>
      <c r="S237">
        <v>0</v>
      </c>
      <c r="T237">
        <v>71251</v>
      </c>
      <c r="U237">
        <v>71174</v>
      </c>
      <c r="V237">
        <v>71179</v>
      </c>
      <c r="W237" t="s">
        <v>12613</v>
      </c>
      <c r="X237" t="s">
        <v>13885</v>
      </c>
      <c r="Y237">
        <v>0</v>
      </c>
      <c r="Z237">
        <v>0</v>
      </c>
    </row>
    <row r="238" spans="1:26" x14ac:dyDescent="0.25">
      <c r="A238">
        <v>97034</v>
      </c>
      <c r="B238">
        <v>202501</v>
      </c>
      <c r="C238">
        <v>1</v>
      </c>
      <c r="D238" t="s">
        <v>12651</v>
      </c>
      <c r="E238">
        <v>4</v>
      </c>
      <c r="F238">
        <v>916</v>
      </c>
      <c r="G238">
        <v>290</v>
      </c>
      <c r="H238">
        <v>36</v>
      </c>
      <c r="I238">
        <v>10</v>
      </c>
      <c r="J238">
        <v>0</v>
      </c>
      <c r="K238">
        <v>0</v>
      </c>
      <c r="L238">
        <v>0</v>
      </c>
      <c r="M238">
        <v>0</v>
      </c>
      <c r="N238">
        <v>0</v>
      </c>
      <c r="O238">
        <v>0</v>
      </c>
      <c r="P238">
        <v>0</v>
      </c>
      <c r="Q238">
        <v>0</v>
      </c>
      <c r="R238">
        <v>0</v>
      </c>
      <c r="S238">
        <v>0</v>
      </c>
      <c r="T238">
        <v>71251</v>
      </c>
      <c r="U238">
        <v>70930</v>
      </c>
      <c r="V238">
        <v>71182</v>
      </c>
      <c r="W238" t="s">
        <v>12618</v>
      </c>
      <c r="X238" t="s">
        <v>13885</v>
      </c>
      <c r="Y238">
        <v>0</v>
      </c>
      <c r="Z238">
        <v>0</v>
      </c>
    </row>
    <row r="239" spans="1:26" x14ac:dyDescent="0.25">
      <c r="A239">
        <v>97034</v>
      </c>
      <c r="B239">
        <v>202501</v>
      </c>
      <c r="C239">
        <v>2</v>
      </c>
      <c r="D239" t="s">
        <v>12651</v>
      </c>
      <c r="E239">
        <v>4</v>
      </c>
      <c r="F239">
        <v>916</v>
      </c>
      <c r="G239">
        <v>290</v>
      </c>
      <c r="H239">
        <v>36</v>
      </c>
      <c r="I239">
        <v>10</v>
      </c>
      <c r="J239">
        <v>0</v>
      </c>
      <c r="K239">
        <v>0</v>
      </c>
      <c r="L239">
        <v>0</v>
      </c>
      <c r="M239">
        <v>0</v>
      </c>
      <c r="N239">
        <v>0</v>
      </c>
      <c r="O239">
        <v>0</v>
      </c>
      <c r="P239">
        <v>0</v>
      </c>
      <c r="Q239">
        <v>0</v>
      </c>
      <c r="R239">
        <v>0</v>
      </c>
      <c r="S239">
        <v>0</v>
      </c>
      <c r="T239">
        <v>71251</v>
      </c>
      <c r="U239">
        <v>70930</v>
      </c>
      <c r="V239">
        <v>71182</v>
      </c>
      <c r="W239" t="s">
        <v>12618</v>
      </c>
      <c r="X239" t="s">
        <v>13885</v>
      </c>
      <c r="Y239">
        <v>0</v>
      </c>
      <c r="Z239">
        <v>0</v>
      </c>
    </row>
    <row r="240" spans="1:26" x14ac:dyDescent="0.25">
      <c r="A240">
        <v>97061</v>
      </c>
      <c r="B240">
        <v>202501</v>
      </c>
      <c r="C240">
        <v>1</v>
      </c>
      <c r="D240" t="s">
        <v>12651</v>
      </c>
      <c r="E240">
        <v>4</v>
      </c>
      <c r="F240">
        <v>916</v>
      </c>
      <c r="G240">
        <v>200</v>
      </c>
      <c r="H240">
        <v>22</v>
      </c>
      <c r="I240">
        <v>6</v>
      </c>
      <c r="J240">
        <v>0</v>
      </c>
      <c r="K240">
        <v>0</v>
      </c>
      <c r="L240">
        <v>0</v>
      </c>
      <c r="M240">
        <v>0</v>
      </c>
      <c r="N240">
        <v>0</v>
      </c>
      <c r="O240">
        <v>0</v>
      </c>
      <c r="P240">
        <v>0</v>
      </c>
      <c r="Q240">
        <v>0</v>
      </c>
      <c r="R240">
        <v>0</v>
      </c>
      <c r="S240">
        <v>0</v>
      </c>
      <c r="T240">
        <v>900582</v>
      </c>
      <c r="U240">
        <v>71188</v>
      </c>
      <c r="V240">
        <v>71938</v>
      </c>
      <c r="W240" t="s">
        <v>12620</v>
      </c>
      <c r="X240" t="s">
        <v>13887</v>
      </c>
      <c r="Y240">
        <v>0</v>
      </c>
      <c r="Z240">
        <v>0</v>
      </c>
    </row>
    <row r="241" spans="1:26" x14ac:dyDescent="0.25">
      <c r="A241">
        <v>97061</v>
      </c>
      <c r="B241">
        <v>202501</v>
      </c>
      <c r="C241">
        <v>2</v>
      </c>
      <c r="D241" t="s">
        <v>12651</v>
      </c>
      <c r="E241">
        <v>4</v>
      </c>
      <c r="F241">
        <v>916</v>
      </c>
      <c r="G241">
        <v>200</v>
      </c>
      <c r="H241">
        <v>22</v>
      </c>
      <c r="I241">
        <v>6</v>
      </c>
      <c r="J241">
        <v>0</v>
      </c>
      <c r="K241">
        <v>0</v>
      </c>
      <c r="L241">
        <v>0</v>
      </c>
      <c r="M241">
        <v>0</v>
      </c>
      <c r="N241">
        <v>0</v>
      </c>
      <c r="O241">
        <v>0</v>
      </c>
      <c r="P241">
        <v>0</v>
      </c>
      <c r="Q241">
        <v>0</v>
      </c>
      <c r="R241">
        <v>0</v>
      </c>
      <c r="S241">
        <v>0</v>
      </c>
      <c r="T241">
        <v>900582</v>
      </c>
      <c r="U241">
        <v>71188</v>
      </c>
      <c r="V241">
        <v>71938</v>
      </c>
      <c r="W241" t="s">
        <v>12620</v>
      </c>
      <c r="X241" t="s">
        <v>13887</v>
      </c>
      <c r="Y241">
        <v>0</v>
      </c>
      <c r="Z241">
        <v>0</v>
      </c>
    </row>
    <row r="242" spans="1:26" x14ac:dyDescent="0.25">
      <c r="A242">
        <v>97068</v>
      </c>
      <c r="B242">
        <v>202501</v>
      </c>
      <c r="C242">
        <v>1</v>
      </c>
      <c r="D242" t="s">
        <v>12651</v>
      </c>
      <c r="E242">
        <v>4</v>
      </c>
      <c r="F242">
        <v>916</v>
      </c>
      <c r="G242">
        <v>200</v>
      </c>
      <c r="H242">
        <v>22</v>
      </c>
      <c r="I242">
        <v>6</v>
      </c>
      <c r="J242">
        <v>0</v>
      </c>
      <c r="K242">
        <v>0</v>
      </c>
      <c r="L242">
        <v>0</v>
      </c>
      <c r="M242">
        <v>0</v>
      </c>
      <c r="N242">
        <v>0</v>
      </c>
      <c r="O242">
        <v>0</v>
      </c>
      <c r="P242">
        <v>0</v>
      </c>
      <c r="Q242">
        <v>0</v>
      </c>
      <c r="R242">
        <v>0</v>
      </c>
      <c r="S242">
        <v>0</v>
      </c>
      <c r="T242">
        <v>900582</v>
      </c>
      <c r="U242">
        <v>71188</v>
      </c>
      <c r="V242">
        <v>71938</v>
      </c>
      <c r="W242" t="s">
        <v>12620</v>
      </c>
      <c r="X242" t="s">
        <v>13887</v>
      </c>
      <c r="Y242">
        <v>0</v>
      </c>
      <c r="Z242">
        <v>0</v>
      </c>
    </row>
    <row r="243" spans="1:26" x14ac:dyDescent="0.25">
      <c r="A243">
        <v>97068</v>
      </c>
      <c r="B243">
        <v>202501</v>
      </c>
      <c r="C243">
        <v>2</v>
      </c>
      <c r="D243" t="s">
        <v>12651</v>
      </c>
      <c r="E243">
        <v>4</v>
      </c>
      <c r="F243">
        <v>916</v>
      </c>
      <c r="G243">
        <v>200</v>
      </c>
      <c r="H243">
        <v>22</v>
      </c>
      <c r="I243">
        <v>6</v>
      </c>
      <c r="J243">
        <v>0</v>
      </c>
      <c r="K243">
        <v>0</v>
      </c>
      <c r="L243">
        <v>0</v>
      </c>
      <c r="M243">
        <v>0</v>
      </c>
      <c r="N243">
        <v>0</v>
      </c>
      <c r="O243">
        <v>0</v>
      </c>
      <c r="P243">
        <v>0</v>
      </c>
      <c r="Q243">
        <v>0</v>
      </c>
      <c r="R243">
        <v>0</v>
      </c>
      <c r="S243">
        <v>0</v>
      </c>
      <c r="T243">
        <v>900582</v>
      </c>
      <c r="U243">
        <v>71188</v>
      </c>
      <c r="V243">
        <v>71938</v>
      </c>
      <c r="W243" t="s">
        <v>12620</v>
      </c>
      <c r="X243" t="s">
        <v>13887</v>
      </c>
      <c r="Y243">
        <v>0</v>
      </c>
      <c r="Z243">
        <v>0</v>
      </c>
    </row>
    <row r="244" spans="1:26" x14ac:dyDescent="0.25">
      <c r="A244">
        <v>97070</v>
      </c>
      <c r="B244">
        <v>202501</v>
      </c>
      <c r="C244">
        <v>1</v>
      </c>
      <c r="D244" t="s">
        <v>12651</v>
      </c>
      <c r="E244">
        <v>4</v>
      </c>
      <c r="F244">
        <v>916</v>
      </c>
      <c r="G244">
        <v>200</v>
      </c>
      <c r="H244">
        <v>22</v>
      </c>
      <c r="I244">
        <v>6</v>
      </c>
      <c r="J244">
        <v>0</v>
      </c>
      <c r="K244">
        <v>0</v>
      </c>
      <c r="L244">
        <v>0</v>
      </c>
      <c r="M244">
        <v>0</v>
      </c>
      <c r="N244">
        <v>0</v>
      </c>
      <c r="O244">
        <v>0</v>
      </c>
      <c r="P244">
        <v>0</v>
      </c>
      <c r="Q244">
        <v>0</v>
      </c>
      <c r="R244">
        <v>0</v>
      </c>
      <c r="S244">
        <v>0</v>
      </c>
      <c r="T244">
        <v>900582</v>
      </c>
      <c r="U244">
        <v>71188</v>
      </c>
      <c r="V244">
        <v>71938</v>
      </c>
      <c r="W244" t="s">
        <v>12620</v>
      </c>
      <c r="X244" t="s">
        <v>13887</v>
      </c>
      <c r="Y244">
        <v>0</v>
      </c>
      <c r="Z244">
        <v>0</v>
      </c>
    </row>
    <row r="245" spans="1:26" x14ac:dyDescent="0.25">
      <c r="A245">
        <v>97070</v>
      </c>
      <c r="B245">
        <v>202501</v>
      </c>
      <c r="C245">
        <v>2</v>
      </c>
      <c r="D245" t="s">
        <v>12651</v>
      </c>
      <c r="E245">
        <v>4</v>
      </c>
      <c r="F245">
        <v>916</v>
      </c>
      <c r="G245">
        <v>200</v>
      </c>
      <c r="H245">
        <v>22</v>
      </c>
      <c r="I245">
        <v>6</v>
      </c>
      <c r="J245">
        <v>0</v>
      </c>
      <c r="K245">
        <v>0</v>
      </c>
      <c r="L245">
        <v>0</v>
      </c>
      <c r="M245">
        <v>0</v>
      </c>
      <c r="N245">
        <v>0</v>
      </c>
      <c r="O245">
        <v>0</v>
      </c>
      <c r="P245">
        <v>0</v>
      </c>
      <c r="Q245">
        <v>0</v>
      </c>
      <c r="R245">
        <v>0</v>
      </c>
      <c r="S245">
        <v>0</v>
      </c>
      <c r="T245">
        <v>900582</v>
      </c>
      <c r="U245">
        <v>71188</v>
      </c>
      <c r="V245">
        <v>71938</v>
      </c>
      <c r="W245" t="s">
        <v>12620</v>
      </c>
      <c r="X245" t="s">
        <v>13887</v>
      </c>
      <c r="Y245">
        <v>0</v>
      </c>
      <c r="Z245">
        <v>0</v>
      </c>
    </row>
    <row r="246" spans="1:26" x14ac:dyDescent="0.25">
      <c r="A246">
        <v>97075</v>
      </c>
      <c r="B246">
        <v>202501</v>
      </c>
      <c r="C246">
        <v>1</v>
      </c>
      <c r="D246" t="s">
        <v>12651</v>
      </c>
      <c r="E246">
        <v>4</v>
      </c>
      <c r="F246">
        <v>916</v>
      </c>
      <c r="G246">
        <v>200</v>
      </c>
      <c r="H246">
        <v>22</v>
      </c>
      <c r="I246">
        <v>6</v>
      </c>
      <c r="J246">
        <v>0</v>
      </c>
      <c r="K246">
        <v>0</v>
      </c>
      <c r="L246">
        <v>0</v>
      </c>
      <c r="M246">
        <v>0</v>
      </c>
      <c r="N246">
        <v>0</v>
      </c>
      <c r="O246">
        <v>0</v>
      </c>
      <c r="P246">
        <v>0</v>
      </c>
      <c r="Q246">
        <v>0</v>
      </c>
      <c r="R246">
        <v>0</v>
      </c>
      <c r="S246">
        <v>0</v>
      </c>
      <c r="T246">
        <v>900582</v>
      </c>
      <c r="U246">
        <v>71188</v>
      </c>
      <c r="V246">
        <v>71938</v>
      </c>
      <c r="W246" t="s">
        <v>12620</v>
      </c>
      <c r="X246" t="s">
        <v>13887</v>
      </c>
      <c r="Y246">
        <v>0</v>
      </c>
      <c r="Z246">
        <v>0</v>
      </c>
    </row>
    <row r="247" spans="1:26" x14ac:dyDescent="0.25">
      <c r="A247">
        <v>97075</v>
      </c>
      <c r="B247">
        <v>202501</v>
      </c>
      <c r="C247">
        <v>2</v>
      </c>
      <c r="D247" t="s">
        <v>12651</v>
      </c>
      <c r="E247">
        <v>4</v>
      </c>
      <c r="F247">
        <v>916</v>
      </c>
      <c r="G247">
        <v>200</v>
      </c>
      <c r="H247">
        <v>22</v>
      </c>
      <c r="I247">
        <v>6</v>
      </c>
      <c r="J247">
        <v>0</v>
      </c>
      <c r="K247">
        <v>0</v>
      </c>
      <c r="L247">
        <v>0</v>
      </c>
      <c r="M247">
        <v>0</v>
      </c>
      <c r="N247">
        <v>0</v>
      </c>
      <c r="O247">
        <v>0</v>
      </c>
      <c r="P247">
        <v>0</v>
      </c>
      <c r="Q247">
        <v>0</v>
      </c>
      <c r="R247">
        <v>0</v>
      </c>
      <c r="S247">
        <v>0</v>
      </c>
      <c r="T247">
        <v>900582</v>
      </c>
      <c r="U247">
        <v>71188</v>
      </c>
      <c r="V247">
        <v>71938</v>
      </c>
      <c r="W247" t="s">
        <v>12620</v>
      </c>
      <c r="X247" t="s">
        <v>13887</v>
      </c>
      <c r="Y247">
        <v>0</v>
      </c>
      <c r="Z247">
        <v>0</v>
      </c>
    </row>
    <row r="248" spans="1:26" x14ac:dyDescent="0.25">
      <c r="A248">
        <v>97076</v>
      </c>
      <c r="B248">
        <v>202501</v>
      </c>
      <c r="C248">
        <v>1</v>
      </c>
      <c r="D248" t="s">
        <v>12651</v>
      </c>
      <c r="E248">
        <v>4</v>
      </c>
      <c r="F248">
        <v>916</v>
      </c>
      <c r="G248">
        <v>200</v>
      </c>
      <c r="H248">
        <v>22</v>
      </c>
      <c r="I248">
        <v>6</v>
      </c>
      <c r="J248">
        <v>0</v>
      </c>
      <c r="K248">
        <v>0</v>
      </c>
      <c r="L248">
        <v>0</v>
      </c>
      <c r="M248">
        <v>0</v>
      </c>
      <c r="N248">
        <v>0</v>
      </c>
      <c r="O248">
        <v>0</v>
      </c>
      <c r="P248">
        <v>0</v>
      </c>
      <c r="Q248">
        <v>0</v>
      </c>
      <c r="R248">
        <v>0</v>
      </c>
      <c r="S248">
        <v>0</v>
      </c>
      <c r="T248">
        <v>900582</v>
      </c>
      <c r="U248">
        <v>71188</v>
      </c>
      <c r="V248">
        <v>71938</v>
      </c>
      <c r="W248" t="s">
        <v>12620</v>
      </c>
      <c r="X248" t="s">
        <v>13887</v>
      </c>
      <c r="Y248">
        <v>0</v>
      </c>
      <c r="Z248">
        <v>0</v>
      </c>
    </row>
    <row r="249" spans="1:26" x14ac:dyDescent="0.25">
      <c r="A249">
        <v>97076</v>
      </c>
      <c r="B249">
        <v>202501</v>
      </c>
      <c r="C249">
        <v>2</v>
      </c>
      <c r="D249" t="s">
        <v>12651</v>
      </c>
      <c r="E249">
        <v>4</v>
      </c>
      <c r="F249">
        <v>916</v>
      </c>
      <c r="G249">
        <v>200</v>
      </c>
      <c r="H249">
        <v>22</v>
      </c>
      <c r="I249">
        <v>6</v>
      </c>
      <c r="J249">
        <v>0</v>
      </c>
      <c r="K249">
        <v>0</v>
      </c>
      <c r="L249">
        <v>0</v>
      </c>
      <c r="M249">
        <v>0</v>
      </c>
      <c r="N249">
        <v>0</v>
      </c>
      <c r="O249">
        <v>0</v>
      </c>
      <c r="P249">
        <v>0</v>
      </c>
      <c r="Q249">
        <v>0</v>
      </c>
      <c r="R249">
        <v>0</v>
      </c>
      <c r="S249">
        <v>0</v>
      </c>
      <c r="T249">
        <v>900582</v>
      </c>
      <c r="U249">
        <v>71188</v>
      </c>
      <c r="V249">
        <v>71938</v>
      </c>
      <c r="W249" t="s">
        <v>12620</v>
      </c>
      <c r="X249" t="s">
        <v>13887</v>
      </c>
      <c r="Y249">
        <v>0</v>
      </c>
      <c r="Z249">
        <v>0</v>
      </c>
    </row>
    <row r="250" spans="1:26" x14ac:dyDescent="0.25">
      <c r="A250">
        <v>97080</v>
      </c>
      <c r="B250">
        <v>202501</v>
      </c>
      <c r="C250">
        <v>1</v>
      </c>
      <c r="D250" t="s">
        <v>12651</v>
      </c>
      <c r="E250">
        <v>4</v>
      </c>
      <c r="F250">
        <v>916</v>
      </c>
      <c r="G250">
        <v>200</v>
      </c>
      <c r="H250">
        <v>22</v>
      </c>
      <c r="I250">
        <v>8</v>
      </c>
      <c r="J250">
        <v>0</v>
      </c>
      <c r="K250">
        <v>0</v>
      </c>
      <c r="L250">
        <v>0</v>
      </c>
      <c r="M250">
        <v>0</v>
      </c>
      <c r="N250">
        <v>0</v>
      </c>
      <c r="O250">
        <v>0</v>
      </c>
      <c r="P250">
        <v>0</v>
      </c>
      <c r="Q250">
        <v>0</v>
      </c>
      <c r="R250">
        <v>0</v>
      </c>
      <c r="S250">
        <v>0</v>
      </c>
      <c r="T250">
        <v>900582</v>
      </c>
      <c r="U250">
        <v>71188</v>
      </c>
      <c r="V250">
        <v>71191</v>
      </c>
      <c r="W250" t="s">
        <v>12620</v>
      </c>
      <c r="X250" t="s">
        <v>13887</v>
      </c>
      <c r="Y250">
        <v>0</v>
      </c>
      <c r="Z250">
        <v>0</v>
      </c>
    </row>
    <row r="251" spans="1:26" x14ac:dyDescent="0.25">
      <c r="A251">
        <v>97080</v>
      </c>
      <c r="B251">
        <v>202501</v>
      </c>
      <c r="C251">
        <v>2</v>
      </c>
      <c r="D251" t="s">
        <v>12651</v>
      </c>
      <c r="E251">
        <v>4</v>
      </c>
      <c r="F251">
        <v>916</v>
      </c>
      <c r="G251">
        <v>200</v>
      </c>
      <c r="H251">
        <v>22</v>
      </c>
      <c r="I251">
        <v>8</v>
      </c>
      <c r="J251">
        <v>0</v>
      </c>
      <c r="K251">
        <v>0</v>
      </c>
      <c r="L251">
        <v>0</v>
      </c>
      <c r="M251">
        <v>0</v>
      </c>
      <c r="N251">
        <v>0</v>
      </c>
      <c r="O251">
        <v>0</v>
      </c>
      <c r="P251">
        <v>0</v>
      </c>
      <c r="Q251">
        <v>0</v>
      </c>
      <c r="R251">
        <v>0</v>
      </c>
      <c r="S251">
        <v>0</v>
      </c>
      <c r="T251">
        <v>900582</v>
      </c>
      <c r="U251">
        <v>71188</v>
      </c>
      <c r="V251">
        <v>71191</v>
      </c>
      <c r="W251" t="s">
        <v>12620</v>
      </c>
      <c r="X251" t="s">
        <v>13887</v>
      </c>
      <c r="Y251">
        <v>0</v>
      </c>
      <c r="Z251">
        <v>0</v>
      </c>
    </row>
    <row r="252" spans="1:26" x14ac:dyDescent="0.25">
      <c r="A252">
        <v>97082</v>
      </c>
      <c r="B252">
        <v>202501</v>
      </c>
      <c r="C252">
        <v>1</v>
      </c>
      <c r="D252" t="s">
        <v>12651</v>
      </c>
      <c r="E252">
        <v>4</v>
      </c>
      <c r="F252">
        <v>916</v>
      </c>
      <c r="G252">
        <v>200</v>
      </c>
      <c r="H252">
        <v>22</v>
      </c>
      <c r="I252">
        <v>8</v>
      </c>
      <c r="J252">
        <v>0</v>
      </c>
      <c r="K252">
        <v>0</v>
      </c>
      <c r="L252">
        <v>0</v>
      </c>
      <c r="M252">
        <v>0</v>
      </c>
      <c r="N252">
        <v>0</v>
      </c>
      <c r="O252">
        <v>0</v>
      </c>
      <c r="P252">
        <v>0</v>
      </c>
      <c r="Q252">
        <v>0</v>
      </c>
      <c r="R252">
        <v>0</v>
      </c>
      <c r="S252">
        <v>0</v>
      </c>
      <c r="T252">
        <v>900582</v>
      </c>
      <c r="U252">
        <v>71188</v>
      </c>
      <c r="V252">
        <v>71191</v>
      </c>
      <c r="W252" t="s">
        <v>12620</v>
      </c>
      <c r="X252" t="s">
        <v>13887</v>
      </c>
      <c r="Y252">
        <v>0</v>
      </c>
      <c r="Z252">
        <v>0</v>
      </c>
    </row>
    <row r="253" spans="1:26" x14ac:dyDescent="0.25">
      <c r="A253">
        <v>97082</v>
      </c>
      <c r="B253">
        <v>202501</v>
      </c>
      <c r="C253">
        <v>2</v>
      </c>
      <c r="D253" t="s">
        <v>12651</v>
      </c>
      <c r="E253">
        <v>4</v>
      </c>
      <c r="F253">
        <v>916</v>
      </c>
      <c r="G253">
        <v>200</v>
      </c>
      <c r="H253">
        <v>22</v>
      </c>
      <c r="I253">
        <v>8</v>
      </c>
      <c r="J253">
        <v>0</v>
      </c>
      <c r="K253">
        <v>0</v>
      </c>
      <c r="L253">
        <v>0</v>
      </c>
      <c r="M253">
        <v>0</v>
      </c>
      <c r="N253">
        <v>0</v>
      </c>
      <c r="O253">
        <v>0</v>
      </c>
      <c r="P253">
        <v>0</v>
      </c>
      <c r="Q253">
        <v>0</v>
      </c>
      <c r="R253">
        <v>0</v>
      </c>
      <c r="S253">
        <v>0</v>
      </c>
      <c r="T253">
        <v>900582</v>
      </c>
      <c r="U253">
        <v>71188</v>
      </c>
      <c r="V253">
        <v>71191</v>
      </c>
      <c r="W253" t="s">
        <v>12620</v>
      </c>
      <c r="X253" t="s">
        <v>13887</v>
      </c>
      <c r="Y253">
        <v>0</v>
      </c>
      <c r="Z253">
        <v>0</v>
      </c>
    </row>
    <row r="254" spans="1:26" x14ac:dyDescent="0.25">
      <c r="A254">
        <v>97083</v>
      </c>
      <c r="B254">
        <v>202501</v>
      </c>
      <c r="C254">
        <v>1</v>
      </c>
      <c r="D254" t="s">
        <v>12651</v>
      </c>
      <c r="E254">
        <v>4</v>
      </c>
      <c r="F254">
        <v>916</v>
      </c>
      <c r="G254">
        <v>200</v>
      </c>
      <c r="H254">
        <v>22</v>
      </c>
      <c r="I254">
        <v>8</v>
      </c>
      <c r="J254">
        <v>0</v>
      </c>
      <c r="K254">
        <v>0</v>
      </c>
      <c r="L254">
        <v>0</v>
      </c>
      <c r="M254">
        <v>0</v>
      </c>
      <c r="N254">
        <v>0</v>
      </c>
      <c r="O254">
        <v>0</v>
      </c>
      <c r="P254">
        <v>0</v>
      </c>
      <c r="Q254">
        <v>0</v>
      </c>
      <c r="R254">
        <v>0</v>
      </c>
      <c r="S254">
        <v>0</v>
      </c>
      <c r="T254">
        <v>900582</v>
      </c>
      <c r="U254">
        <v>71188</v>
      </c>
      <c r="V254">
        <v>71191</v>
      </c>
      <c r="W254" t="s">
        <v>12620</v>
      </c>
      <c r="X254" t="s">
        <v>13887</v>
      </c>
      <c r="Y254">
        <v>0</v>
      </c>
      <c r="Z254">
        <v>0</v>
      </c>
    </row>
    <row r="255" spans="1:26" x14ac:dyDescent="0.25">
      <c r="A255">
        <v>97083</v>
      </c>
      <c r="B255">
        <v>202501</v>
      </c>
      <c r="C255">
        <v>2</v>
      </c>
      <c r="D255" t="s">
        <v>12651</v>
      </c>
      <c r="E255">
        <v>4</v>
      </c>
      <c r="F255">
        <v>916</v>
      </c>
      <c r="G255">
        <v>200</v>
      </c>
      <c r="H255">
        <v>22</v>
      </c>
      <c r="I255">
        <v>8</v>
      </c>
      <c r="J255">
        <v>0</v>
      </c>
      <c r="K255">
        <v>0</v>
      </c>
      <c r="L255">
        <v>0</v>
      </c>
      <c r="M255">
        <v>0</v>
      </c>
      <c r="N255">
        <v>0</v>
      </c>
      <c r="O255">
        <v>0</v>
      </c>
      <c r="P255">
        <v>0</v>
      </c>
      <c r="Q255">
        <v>0</v>
      </c>
      <c r="R255">
        <v>0</v>
      </c>
      <c r="S255">
        <v>0</v>
      </c>
      <c r="T255">
        <v>900582</v>
      </c>
      <c r="U255">
        <v>71188</v>
      </c>
      <c r="V255">
        <v>71191</v>
      </c>
      <c r="W255" t="s">
        <v>12620</v>
      </c>
      <c r="X255" t="s">
        <v>13887</v>
      </c>
      <c r="Y255">
        <v>0</v>
      </c>
      <c r="Z255">
        <v>0</v>
      </c>
    </row>
    <row r="256" spans="1:26" x14ac:dyDescent="0.25">
      <c r="A256">
        <v>97090</v>
      </c>
      <c r="B256">
        <v>202501</v>
      </c>
      <c r="C256">
        <v>1</v>
      </c>
      <c r="D256" t="s">
        <v>12651</v>
      </c>
      <c r="E256">
        <v>4</v>
      </c>
      <c r="F256">
        <v>916</v>
      </c>
      <c r="G256">
        <v>290</v>
      </c>
      <c r="H256">
        <v>33</v>
      </c>
      <c r="I256">
        <v>8</v>
      </c>
      <c r="J256">
        <v>0</v>
      </c>
      <c r="K256">
        <v>0</v>
      </c>
      <c r="L256">
        <v>0</v>
      </c>
      <c r="M256">
        <v>0</v>
      </c>
      <c r="N256">
        <v>0</v>
      </c>
      <c r="O256">
        <v>0</v>
      </c>
      <c r="P256">
        <v>0</v>
      </c>
      <c r="Q256">
        <v>0</v>
      </c>
      <c r="R256">
        <v>0</v>
      </c>
      <c r="S256">
        <v>0</v>
      </c>
      <c r="T256">
        <v>71251</v>
      </c>
      <c r="U256">
        <v>71174</v>
      </c>
      <c r="V256">
        <v>71194</v>
      </c>
      <c r="W256" t="s">
        <v>12613</v>
      </c>
      <c r="X256" t="s">
        <v>13885</v>
      </c>
      <c r="Y256">
        <v>0</v>
      </c>
      <c r="Z256">
        <v>0</v>
      </c>
    </row>
    <row r="257" spans="1:26" x14ac:dyDescent="0.25">
      <c r="A257">
        <v>97090</v>
      </c>
      <c r="B257">
        <v>202501</v>
      </c>
      <c r="C257">
        <v>2</v>
      </c>
      <c r="D257" t="s">
        <v>12651</v>
      </c>
      <c r="E257">
        <v>4</v>
      </c>
      <c r="F257">
        <v>916</v>
      </c>
      <c r="G257">
        <v>290</v>
      </c>
      <c r="H257">
        <v>33</v>
      </c>
      <c r="I257">
        <v>8</v>
      </c>
      <c r="J257">
        <v>0</v>
      </c>
      <c r="K257">
        <v>0</v>
      </c>
      <c r="L257">
        <v>0</v>
      </c>
      <c r="M257">
        <v>0</v>
      </c>
      <c r="N257">
        <v>0</v>
      </c>
      <c r="O257">
        <v>0</v>
      </c>
      <c r="P257">
        <v>0</v>
      </c>
      <c r="Q257">
        <v>0</v>
      </c>
      <c r="R257">
        <v>0</v>
      </c>
      <c r="S257">
        <v>0</v>
      </c>
      <c r="T257">
        <v>71251</v>
      </c>
      <c r="U257">
        <v>71174</v>
      </c>
      <c r="V257">
        <v>71194</v>
      </c>
      <c r="W257" t="s">
        <v>12613</v>
      </c>
      <c r="X257" t="s">
        <v>13885</v>
      </c>
      <c r="Y257">
        <v>0</v>
      </c>
      <c r="Z257">
        <v>0</v>
      </c>
    </row>
    <row r="258" spans="1:26" x14ac:dyDescent="0.25">
      <c r="A258">
        <v>97105</v>
      </c>
      <c r="B258">
        <v>202501</v>
      </c>
      <c r="C258">
        <v>1</v>
      </c>
      <c r="D258" t="s">
        <v>12651</v>
      </c>
      <c r="E258">
        <v>4</v>
      </c>
      <c r="F258">
        <v>916</v>
      </c>
      <c r="G258">
        <v>290</v>
      </c>
      <c r="H258">
        <v>33</v>
      </c>
      <c r="I258">
        <v>8</v>
      </c>
      <c r="J258">
        <v>0</v>
      </c>
      <c r="K258">
        <v>0</v>
      </c>
      <c r="L258">
        <v>0</v>
      </c>
      <c r="M258">
        <v>0</v>
      </c>
      <c r="N258">
        <v>0</v>
      </c>
      <c r="O258">
        <v>0</v>
      </c>
      <c r="P258">
        <v>0</v>
      </c>
      <c r="Q258">
        <v>0</v>
      </c>
      <c r="R258">
        <v>0</v>
      </c>
      <c r="S258">
        <v>0</v>
      </c>
      <c r="T258">
        <v>71251</v>
      </c>
      <c r="U258">
        <v>71174</v>
      </c>
      <c r="V258">
        <v>71194</v>
      </c>
      <c r="W258" t="s">
        <v>12613</v>
      </c>
      <c r="X258" t="s">
        <v>13885</v>
      </c>
      <c r="Y258">
        <v>0</v>
      </c>
      <c r="Z258">
        <v>0</v>
      </c>
    </row>
    <row r="259" spans="1:26" x14ac:dyDescent="0.25">
      <c r="A259">
        <v>97105</v>
      </c>
      <c r="B259">
        <v>202501</v>
      </c>
      <c r="C259">
        <v>2</v>
      </c>
      <c r="D259" t="s">
        <v>12651</v>
      </c>
      <c r="E259">
        <v>4</v>
      </c>
      <c r="F259">
        <v>916</v>
      </c>
      <c r="G259">
        <v>290</v>
      </c>
      <c r="H259">
        <v>33</v>
      </c>
      <c r="I259">
        <v>8</v>
      </c>
      <c r="J259">
        <v>0</v>
      </c>
      <c r="K259">
        <v>0</v>
      </c>
      <c r="L259">
        <v>0</v>
      </c>
      <c r="M259">
        <v>0</v>
      </c>
      <c r="N259">
        <v>0</v>
      </c>
      <c r="O259">
        <v>0</v>
      </c>
      <c r="P259">
        <v>0</v>
      </c>
      <c r="Q259">
        <v>0</v>
      </c>
      <c r="R259">
        <v>0</v>
      </c>
      <c r="S259">
        <v>0</v>
      </c>
      <c r="T259">
        <v>71251</v>
      </c>
      <c r="U259">
        <v>71174</v>
      </c>
      <c r="V259">
        <v>71194</v>
      </c>
      <c r="W259" t="s">
        <v>12613</v>
      </c>
      <c r="X259" t="s">
        <v>13885</v>
      </c>
      <c r="Y259">
        <v>0</v>
      </c>
      <c r="Z259">
        <v>0</v>
      </c>
    </row>
    <row r="260" spans="1:26" x14ac:dyDescent="0.25">
      <c r="A260">
        <v>97123</v>
      </c>
      <c r="B260">
        <v>202501</v>
      </c>
      <c r="C260">
        <v>1</v>
      </c>
      <c r="D260" t="s">
        <v>12651</v>
      </c>
      <c r="E260">
        <v>4</v>
      </c>
      <c r="F260">
        <v>916</v>
      </c>
      <c r="G260">
        <v>200</v>
      </c>
      <c r="H260">
        <v>22</v>
      </c>
      <c r="I260">
        <v>10</v>
      </c>
      <c r="J260">
        <v>0</v>
      </c>
      <c r="K260">
        <v>0</v>
      </c>
      <c r="L260">
        <v>0</v>
      </c>
      <c r="M260">
        <v>0</v>
      </c>
      <c r="N260">
        <v>0</v>
      </c>
      <c r="O260">
        <v>0</v>
      </c>
      <c r="P260">
        <v>0</v>
      </c>
      <c r="Q260">
        <v>0</v>
      </c>
      <c r="R260">
        <v>0</v>
      </c>
      <c r="S260">
        <v>0</v>
      </c>
      <c r="T260">
        <v>900582</v>
      </c>
      <c r="U260">
        <v>71188</v>
      </c>
      <c r="V260">
        <v>71200</v>
      </c>
      <c r="W260" t="s">
        <v>12620</v>
      </c>
      <c r="X260" t="s">
        <v>13887</v>
      </c>
      <c r="Y260">
        <v>0</v>
      </c>
      <c r="Z260">
        <v>0</v>
      </c>
    </row>
    <row r="261" spans="1:26" x14ac:dyDescent="0.25">
      <c r="A261">
        <v>97123</v>
      </c>
      <c r="B261">
        <v>202501</v>
      </c>
      <c r="C261">
        <v>2</v>
      </c>
      <c r="D261" t="s">
        <v>12651</v>
      </c>
      <c r="E261">
        <v>4</v>
      </c>
      <c r="F261">
        <v>916</v>
      </c>
      <c r="G261">
        <v>200</v>
      </c>
      <c r="H261">
        <v>22</v>
      </c>
      <c r="I261">
        <v>10</v>
      </c>
      <c r="J261">
        <v>0</v>
      </c>
      <c r="K261">
        <v>0</v>
      </c>
      <c r="L261">
        <v>0</v>
      </c>
      <c r="M261">
        <v>0</v>
      </c>
      <c r="N261">
        <v>0</v>
      </c>
      <c r="O261">
        <v>0</v>
      </c>
      <c r="P261">
        <v>0</v>
      </c>
      <c r="Q261">
        <v>0</v>
      </c>
      <c r="R261">
        <v>0</v>
      </c>
      <c r="S261">
        <v>0</v>
      </c>
      <c r="T261">
        <v>900582</v>
      </c>
      <c r="U261">
        <v>71188</v>
      </c>
      <c r="V261">
        <v>71200</v>
      </c>
      <c r="W261" t="s">
        <v>12620</v>
      </c>
      <c r="X261" t="s">
        <v>13887</v>
      </c>
      <c r="Y261">
        <v>0</v>
      </c>
      <c r="Z261">
        <v>0</v>
      </c>
    </row>
    <row r="262" spans="1:26" x14ac:dyDescent="0.25">
      <c r="A262">
        <v>97131</v>
      </c>
      <c r="B262">
        <v>202501</v>
      </c>
      <c r="C262">
        <v>1</v>
      </c>
      <c r="D262" t="s">
        <v>12651</v>
      </c>
      <c r="E262">
        <v>4</v>
      </c>
      <c r="F262">
        <v>916</v>
      </c>
      <c r="G262">
        <v>200</v>
      </c>
      <c r="H262">
        <v>22</v>
      </c>
      <c r="I262">
        <v>10</v>
      </c>
      <c r="J262">
        <v>0</v>
      </c>
      <c r="K262">
        <v>0</v>
      </c>
      <c r="L262">
        <v>0</v>
      </c>
      <c r="M262">
        <v>0</v>
      </c>
      <c r="N262">
        <v>0</v>
      </c>
      <c r="O262">
        <v>0</v>
      </c>
      <c r="P262">
        <v>0</v>
      </c>
      <c r="Q262">
        <v>0</v>
      </c>
      <c r="R262">
        <v>0</v>
      </c>
      <c r="S262">
        <v>0</v>
      </c>
      <c r="T262">
        <v>900582</v>
      </c>
      <c r="U262">
        <v>71188</v>
      </c>
      <c r="V262">
        <v>71200</v>
      </c>
      <c r="W262" t="s">
        <v>12620</v>
      </c>
      <c r="X262" t="s">
        <v>13887</v>
      </c>
      <c r="Y262">
        <v>0</v>
      </c>
      <c r="Z262">
        <v>0</v>
      </c>
    </row>
    <row r="263" spans="1:26" x14ac:dyDescent="0.25">
      <c r="A263">
        <v>97131</v>
      </c>
      <c r="B263">
        <v>202501</v>
      </c>
      <c r="C263">
        <v>2</v>
      </c>
      <c r="D263" t="s">
        <v>12651</v>
      </c>
      <c r="E263">
        <v>4</v>
      </c>
      <c r="F263">
        <v>916</v>
      </c>
      <c r="G263">
        <v>200</v>
      </c>
      <c r="H263">
        <v>22</v>
      </c>
      <c r="I263">
        <v>10</v>
      </c>
      <c r="J263">
        <v>0</v>
      </c>
      <c r="K263">
        <v>0</v>
      </c>
      <c r="L263">
        <v>0</v>
      </c>
      <c r="M263">
        <v>0</v>
      </c>
      <c r="N263">
        <v>0</v>
      </c>
      <c r="O263">
        <v>0</v>
      </c>
      <c r="P263">
        <v>0</v>
      </c>
      <c r="Q263">
        <v>0</v>
      </c>
      <c r="R263">
        <v>0</v>
      </c>
      <c r="S263">
        <v>0</v>
      </c>
      <c r="T263">
        <v>900582</v>
      </c>
      <c r="U263">
        <v>71188</v>
      </c>
      <c r="V263">
        <v>71200</v>
      </c>
      <c r="W263" t="s">
        <v>12620</v>
      </c>
      <c r="X263" t="s">
        <v>13887</v>
      </c>
      <c r="Y263">
        <v>0</v>
      </c>
      <c r="Z263">
        <v>0</v>
      </c>
    </row>
    <row r="264" spans="1:26" x14ac:dyDescent="0.25">
      <c r="A264">
        <v>97154</v>
      </c>
      <c r="B264">
        <v>202501</v>
      </c>
      <c r="C264">
        <v>1</v>
      </c>
      <c r="D264" t="s">
        <v>12651</v>
      </c>
      <c r="E264">
        <v>4</v>
      </c>
      <c r="F264">
        <v>916</v>
      </c>
      <c r="G264">
        <v>200</v>
      </c>
      <c r="H264">
        <v>22</v>
      </c>
      <c r="I264">
        <v>8</v>
      </c>
      <c r="J264">
        <v>0</v>
      </c>
      <c r="K264">
        <v>0</v>
      </c>
      <c r="L264">
        <v>0</v>
      </c>
      <c r="M264">
        <v>0</v>
      </c>
      <c r="N264">
        <v>0</v>
      </c>
      <c r="O264">
        <v>0</v>
      </c>
      <c r="P264">
        <v>0</v>
      </c>
      <c r="Q264">
        <v>0</v>
      </c>
      <c r="R264">
        <v>0</v>
      </c>
      <c r="S264">
        <v>0</v>
      </c>
      <c r="T264">
        <v>900582</v>
      </c>
      <c r="U264">
        <v>71188</v>
      </c>
      <c r="V264">
        <v>71191</v>
      </c>
      <c r="W264" t="s">
        <v>12620</v>
      </c>
      <c r="X264" t="s">
        <v>13887</v>
      </c>
      <c r="Y264">
        <v>0</v>
      </c>
      <c r="Z264">
        <v>0</v>
      </c>
    </row>
    <row r="265" spans="1:26" x14ac:dyDescent="0.25">
      <c r="A265">
        <v>97154</v>
      </c>
      <c r="B265">
        <v>202501</v>
      </c>
      <c r="C265">
        <v>2</v>
      </c>
      <c r="D265" t="s">
        <v>12651</v>
      </c>
      <c r="E265">
        <v>4</v>
      </c>
      <c r="F265">
        <v>916</v>
      </c>
      <c r="G265">
        <v>200</v>
      </c>
      <c r="H265">
        <v>22</v>
      </c>
      <c r="I265">
        <v>8</v>
      </c>
      <c r="J265">
        <v>0</v>
      </c>
      <c r="K265">
        <v>0</v>
      </c>
      <c r="L265">
        <v>0</v>
      </c>
      <c r="M265">
        <v>0</v>
      </c>
      <c r="N265">
        <v>0</v>
      </c>
      <c r="O265">
        <v>0</v>
      </c>
      <c r="P265">
        <v>0</v>
      </c>
      <c r="Q265">
        <v>0</v>
      </c>
      <c r="R265">
        <v>0</v>
      </c>
      <c r="S265">
        <v>0</v>
      </c>
      <c r="T265">
        <v>900582</v>
      </c>
      <c r="U265">
        <v>71188</v>
      </c>
      <c r="V265">
        <v>71191</v>
      </c>
      <c r="W265" t="s">
        <v>12620</v>
      </c>
      <c r="X265" t="s">
        <v>13887</v>
      </c>
      <c r="Y265">
        <v>0</v>
      </c>
      <c r="Z265">
        <v>0</v>
      </c>
    </row>
    <row r="266" spans="1:26" x14ac:dyDescent="0.25">
      <c r="A266">
        <v>97178</v>
      </c>
      <c r="B266">
        <v>202501</v>
      </c>
      <c r="C266">
        <v>1</v>
      </c>
      <c r="D266" t="s">
        <v>12651</v>
      </c>
      <c r="E266">
        <v>4</v>
      </c>
      <c r="F266">
        <v>916</v>
      </c>
      <c r="G266">
        <v>290</v>
      </c>
      <c r="H266">
        <v>38</v>
      </c>
      <c r="I266">
        <v>10</v>
      </c>
      <c r="J266">
        <v>0</v>
      </c>
      <c r="K266">
        <v>0</v>
      </c>
      <c r="L266">
        <v>0</v>
      </c>
      <c r="M266">
        <v>0</v>
      </c>
      <c r="N266">
        <v>0</v>
      </c>
      <c r="O266">
        <v>0</v>
      </c>
      <c r="P266">
        <v>0</v>
      </c>
      <c r="Q266">
        <v>0</v>
      </c>
      <c r="R266">
        <v>0</v>
      </c>
      <c r="S266">
        <v>0</v>
      </c>
      <c r="T266">
        <v>71251</v>
      </c>
      <c r="U266">
        <v>700023</v>
      </c>
      <c r="V266">
        <v>700130</v>
      </c>
      <c r="W266" t="s">
        <v>12679</v>
      </c>
      <c r="X266" t="s">
        <v>13885</v>
      </c>
      <c r="Y266">
        <v>0</v>
      </c>
      <c r="Z266">
        <v>0</v>
      </c>
    </row>
    <row r="267" spans="1:26" x14ac:dyDescent="0.25">
      <c r="A267">
        <v>97178</v>
      </c>
      <c r="B267">
        <v>202501</v>
      </c>
      <c r="C267">
        <v>2</v>
      </c>
      <c r="D267" t="s">
        <v>12651</v>
      </c>
      <c r="E267">
        <v>4</v>
      </c>
      <c r="F267">
        <v>916</v>
      </c>
      <c r="G267">
        <v>290</v>
      </c>
      <c r="H267">
        <v>38</v>
      </c>
      <c r="I267">
        <v>10</v>
      </c>
      <c r="J267">
        <v>0</v>
      </c>
      <c r="K267">
        <v>0</v>
      </c>
      <c r="L267">
        <v>0</v>
      </c>
      <c r="M267">
        <v>0</v>
      </c>
      <c r="N267">
        <v>0</v>
      </c>
      <c r="O267">
        <v>0</v>
      </c>
      <c r="P267">
        <v>0</v>
      </c>
      <c r="Q267">
        <v>0</v>
      </c>
      <c r="R267">
        <v>0</v>
      </c>
      <c r="S267">
        <v>0</v>
      </c>
      <c r="T267">
        <v>71251</v>
      </c>
      <c r="U267">
        <v>700023</v>
      </c>
      <c r="V267">
        <v>700130</v>
      </c>
      <c r="W267" t="s">
        <v>12679</v>
      </c>
      <c r="X267" t="s">
        <v>13885</v>
      </c>
      <c r="Y267">
        <v>0</v>
      </c>
      <c r="Z267">
        <v>0</v>
      </c>
    </row>
    <row r="268" spans="1:26" x14ac:dyDescent="0.25">
      <c r="A268">
        <v>97179</v>
      </c>
      <c r="B268">
        <v>202501</v>
      </c>
      <c r="C268">
        <v>1</v>
      </c>
      <c r="D268" t="s">
        <v>12651</v>
      </c>
      <c r="E268">
        <v>4</v>
      </c>
      <c r="F268">
        <v>916</v>
      </c>
      <c r="G268">
        <v>290</v>
      </c>
      <c r="H268">
        <v>38</v>
      </c>
      <c r="I268">
        <v>10</v>
      </c>
      <c r="J268">
        <v>0</v>
      </c>
      <c r="K268">
        <v>0</v>
      </c>
      <c r="L268">
        <v>0</v>
      </c>
      <c r="M268">
        <v>0</v>
      </c>
      <c r="N268">
        <v>0</v>
      </c>
      <c r="O268">
        <v>0</v>
      </c>
      <c r="P268">
        <v>0</v>
      </c>
      <c r="Q268">
        <v>0</v>
      </c>
      <c r="R268">
        <v>0</v>
      </c>
      <c r="S268">
        <v>0</v>
      </c>
      <c r="T268">
        <v>71251</v>
      </c>
      <c r="U268">
        <v>700023</v>
      </c>
      <c r="V268">
        <v>71212</v>
      </c>
      <c r="W268" t="s">
        <v>12679</v>
      </c>
      <c r="X268" t="s">
        <v>13885</v>
      </c>
      <c r="Y268">
        <v>0</v>
      </c>
      <c r="Z268">
        <v>0</v>
      </c>
    </row>
    <row r="269" spans="1:26" x14ac:dyDescent="0.25">
      <c r="A269">
        <v>97179</v>
      </c>
      <c r="B269">
        <v>202501</v>
      </c>
      <c r="C269">
        <v>2</v>
      </c>
      <c r="D269" t="s">
        <v>12651</v>
      </c>
      <c r="E269">
        <v>4</v>
      </c>
      <c r="F269">
        <v>916</v>
      </c>
      <c r="G269">
        <v>290</v>
      </c>
      <c r="H269">
        <v>38</v>
      </c>
      <c r="I269">
        <v>10</v>
      </c>
      <c r="J269">
        <v>0</v>
      </c>
      <c r="K269">
        <v>0</v>
      </c>
      <c r="L269">
        <v>0</v>
      </c>
      <c r="M269">
        <v>0</v>
      </c>
      <c r="N269">
        <v>0</v>
      </c>
      <c r="O269">
        <v>0</v>
      </c>
      <c r="P269">
        <v>0</v>
      </c>
      <c r="Q269">
        <v>0</v>
      </c>
      <c r="R269">
        <v>0</v>
      </c>
      <c r="S269">
        <v>0</v>
      </c>
      <c r="T269">
        <v>71251</v>
      </c>
      <c r="U269">
        <v>700023</v>
      </c>
      <c r="V269">
        <v>71212</v>
      </c>
      <c r="W269" t="s">
        <v>12679</v>
      </c>
      <c r="X269" t="s">
        <v>13885</v>
      </c>
      <c r="Y269">
        <v>0</v>
      </c>
      <c r="Z269">
        <v>0</v>
      </c>
    </row>
    <row r="270" spans="1:26" x14ac:dyDescent="0.25">
      <c r="A270">
        <v>97183</v>
      </c>
      <c r="B270">
        <v>202501</v>
      </c>
      <c r="C270">
        <v>1</v>
      </c>
      <c r="D270" t="s">
        <v>12651</v>
      </c>
      <c r="E270">
        <v>4</v>
      </c>
      <c r="F270">
        <v>916</v>
      </c>
      <c r="G270">
        <v>290</v>
      </c>
      <c r="H270">
        <v>38</v>
      </c>
      <c r="I270">
        <v>11</v>
      </c>
      <c r="J270">
        <v>0</v>
      </c>
      <c r="K270">
        <v>0</v>
      </c>
      <c r="L270">
        <v>0</v>
      </c>
      <c r="M270">
        <v>0</v>
      </c>
      <c r="N270">
        <v>0</v>
      </c>
      <c r="O270">
        <v>0</v>
      </c>
      <c r="P270">
        <v>0</v>
      </c>
      <c r="Q270">
        <v>0</v>
      </c>
      <c r="R270">
        <v>0</v>
      </c>
      <c r="S270">
        <v>0</v>
      </c>
      <c r="T270">
        <v>71251</v>
      </c>
      <c r="U270">
        <v>700023</v>
      </c>
      <c r="V270">
        <v>71201</v>
      </c>
      <c r="W270" t="s">
        <v>12679</v>
      </c>
      <c r="X270" t="s">
        <v>13885</v>
      </c>
      <c r="Y270">
        <v>0</v>
      </c>
      <c r="Z270">
        <v>0</v>
      </c>
    </row>
    <row r="271" spans="1:26" x14ac:dyDescent="0.25">
      <c r="A271">
        <v>97183</v>
      </c>
      <c r="B271">
        <v>202501</v>
      </c>
      <c r="C271">
        <v>2</v>
      </c>
      <c r="D271" t="s">
        <v>12651</v>
      </c>
      <c r="E271">
        <v>4</v>
      </c>
      <c r="F271">
        <v>916</v>
      </c>
      <c r="G271">
        <v>290</v>
      </c>
      <c r="H271">
        <v>38</v>
      </c>
      <c r="I271">
        <v>11</v>
      </c>
      <c r="J271">
        <v>0</v>
      </c>
      <c r="K271">
        <v>0</v>
      </c>
      <c r="L271">
        <v>0</v>
      </c>
      <c r="M271">
        <v>0</v>
      </c>
      <c r="N271">
        <v>0</v>
      </c>
      <c r="O271">
        <v>0</v>
      </c>
      <c r="P271">
        <v>0</v>
      </c>
      <c r="Q271">
        <v>0</v>
      </c>
      <c r="R271">
        <v>0</v>
      </c>
      <c r="S271">
        <v>0</v>
      </c>
      <c r="T271">
        <v>71251</v>
      </c>
      <c r="U271">
        <v>700023</v>
      </c>
      <c r="V271">
        <v>71201</v>
      </c>
      <c r="W271" t="s">
        <v>12679</v>
      </c>
      <c r="X271" t="s">
        <v>13885</v>
      </c>
      <c r="Y271">
        <v>0</v>
      </c>
      <c r="Z271">
        <v>0</v>
      </c>
    </row>
    <row r="272" spans="1:26" x14ac:dyDescent="0.25">
      <c r="A272">
        <v>97185</v>
      </c>
      <c r="B272">
        <v>202501</v>
      </c>
      <c r="C272">
        <v>1</v>
      </c>
      <c r="D272" t="s">
        <v>12651</v>
      </c>
      <c r="E272">
        <v>4</v>
      </c>
      <c r="F272">
        <v>916</v>
      </c>
      <c r="G272">
        <v>290</v>
      </c>
      <c r="H272">
        <v>38</v>
      </c>
      <c r="I272">
        <v>10</v>
      </c>
      <c r="J272">
        <v>0</v>
      </c>
      <c r="K272">
        <v>0</v>
      </c>
      <c r="L272">
        <v>0</v>
      </c>
      <c r="M272">
        <v>0</v>
      </c>
      <c r="N272">
        <v>0</v>
      </c>
      <c r="O272">
        <v>0</v>
      </c>
      <c r="P272">
        <v>0</v>
      </c>
      <c r="Q272">
        <v>0</v>
      </c>
      <c r="R272">
        <v>0</v>
      </c>
      <c r="S272">
        <v>0</v>
      </c>
      <c r="T272">
        <v>71251</v>
      </c>
      <c r="U272">
        <v>700023</v>
      </c>
      <c r="V272">
        <v>71497</v>
      </c>
      <c r="W272" t="s">
        <v>12679</v>
      </c>
      <c r="X272" t="s">
        <v>13885</v>
      </c>
      <c r="Y272">
        <v>0</v>
      </c>
      <c r="Z272">
        <v>0</v>
      </c>
    </row>
    <row r="273" spans="1:26" x14ac:dyDescent="0.25">
      <c r="A273">
        <v>97185</v>
      </c>
      <c r="B273">
        <v>202501</v>
      </c>
      <c r="C273">
        <v>2</v>
      </c>
      <c r="D273" t="s">
        <v>12651</v>
      </c>
      <c r="E273">
        <v>4</v>
      </c>
      <c r="F273">
        <v>916</v>
      </c>
      <c r="G273">
        <v>290</v>
      </c>
      <c r="H273">
        <v>38</v>
      </c>
      <c r="I273">
        <v>10</v>
      </c>
      <c r="J273">
        <v>0</v>
      </c>
      <c r="K273">
        <v>0</v>
      </c>
      <c r="L273">
        <v>0</v>
      </c>
      <c r="M273">
        <v>0</v>
      </c>
      <c r="N273">
        <v>0</v>
      </c>
      <c r="O273">
        <v>0</v>
      </c>
      <c r="P273">
        <v>0</v>
      </c>
      <c r="Q273">
        <v>0</v>
      </c>
      <c r="R273">
        <v>0</v>
      </c>
      <c r="S273">
        <v>0</v>
      </c>
      <c r="T273">
        <v>71251</v>
      </c>
      <c r="U273">
        <v>700023</v>
      </c>
      <c r="V273">
        <v>71497</v>
      </c>
      <c r="W273" t="s">
        <v>12679</v>
      </c>
      <c r="X273" t="s">
        <v>13885</v>
      </c>
      <c r="Y273">
        <v>0</v>
      </c>
      <c r="Z273">
        <v>0</v>
      </c>
    </row>
    <row r="274" spans="1:26" x14ac:dyDescent="0.25">
      <c r="A274">
        <v>97189</v>
      </c>
      <c r="B274">
        <v>202501</v>
      </c>
      <c r="C274">
        <v>1</v>
      </c>
      <c r="D274" t="s">
        <v>12651</v>
      </c>
      <c r="E274">
        <v>4</v>
      </c>
      <c r="F274">
        <v>916</v>
      </c>
      <c r="G274">
        <v>290</v>
      </c>
      <c r="H274">
        <v>38</v>
      </c>
      <c r="I274">
        <v>10</v>
      </c>
      <c r="J274">
        <v>0</v>
      </c>
      <c r="K274">
        <v>0</v>
      </c>
      <c r="L274">
        <v>0</v>
      </c>
      <c r="M274">
        <v>0</v>
      </c>
      <c r="N274">
        <v>0</v>
      </c>
      <c r="O274">
        <v>0</v>
      </c>
      <c r="P274">
        <v>0</v>
      </c>
      <c r="Q274">
        <v>0</v>
      </c>
      <c r="R274">
        <v>0</v>
      </c>
      <c r="S274">
        <v>0</v>
      </c>
      <c r="T274">
        <v>71251</v>
      </c>
      <c r="U274">
        <v>700023</v>
      </c>
      <c r="V274">
        <v>71212</v>
      </c>
      <c r="W274" t="s">
        <v>12679</v>
      </c>
      <c r="X274" t="s">
        <v>13885</v>
      </c>
      <c r="Y274">
        <v>0</v>
      </c>
      <c r="Z274">
        <v>0</v>
      </c>
    </row>
    <row r="275" spans="1:26" x14ac:dyDescent="0.25">
      <c r="A275">
        <v>97189</v>
      </c>
      <c r="B275">
        <v>202501</v>
      </c>
      <c r="C275">
        <v>2</v>
      </c>
      <c r="D275" t="s">
        <v>12651</v>
      </c>
      <c r="E275">
        <v>4</v>
      </c>
      <c r="F275">
        <v>916</v>
      </c>
      <c r="G275">
        <v>290</v>
      </c>
      <c r="H275">
        <v>38</v>
      </c>
      <c r="I275">
        <v>10</v>
      </c>
      <c r="J275">
        <v>0</v>
      </c>
      <c r="K275">
        <v>0</v>
      </c>
      <c r="L275">
        <v>0</v>
      </c>
      <c r="M275">
        <v>0</v>
      </c>
      <c r="N275">
        <v>0</v>
      </c>
      <c r="O275">
        <v>0</v>
      </c>
      <c r="P275">
        <v>0</v>
      </c>
      <c r="Q275">
        <v>0</v>
      </c>
      <c r="R275">
        <v>0</v>
      </c>
      <c r="S275">
        <v>0</v>
      </c>
      <c r="T275">
        <v>71251</v>
      </c>
      <c r="U275">
        <v>700023</v>
      </c>
      <c r="V275">
        <v>71212</v>
      </c>
      <c r="W275" t="s">
        <v>12679</v>
      </c>
      <c r="X275" t="s">
        <v>13885</v>
      </c>
      <c r="Y275">
        <v>0</v>
      </c>
      <c r="Z275">
        <v>0</v>
      </c>
    </row>
    <row r="276" spans="1:26" x14ac:dyDescent="0.25">
      <c r="A276">
        <v>97194</v>
      </c>
      <c r="B276">
        <v>202501</v>
      </c>
      <c r="C276">
        <v>1</v>
      </c>
      <c r="D276" t="s">
        <v>12651</v>
      </c>
      <c r="E276">
        <v>4</v>
      </c>
      <c r="F276">
        <v>916</v>
      </c>
      <c r="G276">
        <v>290</v>
      </c>
      <c r="H276">
        <v>38</v>
      </c>
      <c r="I276">
        <v>10</v>
      </c>
      <c r="J276">
        <v>0</v>
      </c>
      <c r="K276">
        <v>0</v>
      </c>
      <c r="L276">
        <v>0</v>
      </c>
      <c r="M276">
        <v>0</v>
      </c>
      <c r="N276">
        <v>0</v>
      </c>
      <c r="O276">
        <v>0</v>
      </c>
      <c r="P276">
        <v>0</v>
      </c>
      <c r="Q276">
        <v>0</v>
      </c>
      <c r="R276">
        <v>0</v>
      </c>
      <c r="S276">
        <v>0</v>
      </c>
      <c r="T276">
        <v>71251</v>
      </c>
      <c r="U276">
        <v>700023</v>
      </c>
      <c r="V276">
        <v>71212</v>
      </c>
      <c r="W276" t="s">
        <v>12679</v>
      </c>
      <c r="X276" t="s">
        <v>13885</v>
      </c>
      <c r="Y276">
        <v>0</v>
      </c>
      <c r="Z276">
        <v>0</v>
      </c>
    </row>
    <row r="277" spans="1:26" x14ac:dyDescent="0.25">
      <c r="A277">
        <v>97194</v>
      </c>
      <c r="B277">
        <v>202501</v>
      </c>
      <c r="C277">
        <v>2</v>
      </c>
      <c r="D277" t="s">
        <v>12651</v>
      </c>
      <c r="E277">
        <v>4</v>
      </c>
      <c r="F277">
        <v>916</v>
      </c>
      <c r="G277">
        <v>290</v>
      </c>
      <c r="H277">
        <v>38</v>
      </c>
      <c r="I277">
        <v>10</v>
      </c>
      <c r="J277">
        <v>0</v>
      </c>
      <c r="K277">
        <v>0</v>
      </c>
      <c r="L277">
        <v>0</v>
      </c>
      <c r="M277">
        <v>0</v>
      </c>
      <c r="N277">
        <v>0</v>
      </c>
      <c r="O277">
        <v>0</v>
      </c>
      <c r="P277">
        <v>0</v>
      </c>
      <c r="Q277">
        <v>0</v>
      </c>
      <c r="R277">
        <v>0</v>
      </c>
      <c r="S277">
        <v>0</v>
      </c>
      <c r="T277">
        <v>71251</v>
      </c>
      <c r="U277">
        <v>700023</v>
      </c>
      <c r="V277">
        <v>71212</v>
      </c>
      <c r="W277" t="s">
        <v>12679</v>
      </c>
      <c r="X277" t="s">
        <v>13885</v>
      </c>
      <c r="Y277">
        <v>0</v>
      </c>
      <c r="Z277">
        <v>0</v>
      </c>
    </row>
    <row r="278" spans="1:26" x14ac:dyDescent="0.25">
      <c r="A278">
        <v>97198</v>
      </c>
      <c r="B278">
        <v>202501</v>
      </c>
      <c r="C278">
        <v>1</v>
      </c>
      <c r="D278" t="s">
        <v>12651</v>
      </c>
      <c r="E278">
        <v>4</v>
      </c>
      <c r="F278">
        <v>916</v>
      </c>
      <c r="G278">
        <v>290</v>
      </c>
      <c r="H278">
        <v>38</v>
      </c>
      <c r="I278">
        <v>10</v>
      </c>
      <c r="J278">
        <v>0</v>
      </c>
      <c r="K278">
        <v>0</v>
      </c>
      <c r="L278">
        <v>0</v>
      </c>
      <c r="M278">
        <v>0</v>
      </c>
      <c r="N278">
        <v>0</v>
      </c>
      <c r="O278">
        <v>0</v>
      </c>
      <c r="P278">
        <v>0</v>
      </c>
      <c r="Q278">
        <v>0</v>
      </c>
      <c r="R278">
        <v>0</v>
      </c>
      <c r="S278">
        <v>0</v>
      </c>
      <c r="T278">
        <v>71251</v>
      </c>
      <c r="U278">
        <v>700023</v>
      </c>
      <c r="V278">
        <v>71212</v>
      </c>
      <c r="W278" t="s">
        <v>12679</v>
      </c>
      <c r="X278" t="s">
        <v>13885</v>
      </c>
      <c r="Y278">
        <v>0</v>
      </c>
      <c r="Z278">
        <v>0</v>
      </c>
    </row>
    <row r="279" spans="1:26" x14ac:dyDescent="0.25">
      <c r="A279">
        <v>97198</v>
      </c>
      <c r="B279">
        <v>202501</v>
      </c>
      <c r="C279">
        <v>2</v>
      </c>
      <c r="D279" t="s">
        <v>12651</v>
      </c>
      <c r="E279">
        <v>4</v>
      </c>
      <c r="F279">
        <v>916</v>
      </c>
      <c r="G279">
        <v>290</v>
      </c>
      <c r="H279">
        <v>38</v>
      </c>
      <c r="I279">
        <v>10</v>
      </c>
      <c r="J279">
        <v>0</v>
      </c>
      <c r="K279">
        <v>0</v>
      </c>
      <c r="L279">
        <v>0</v>
      </c>
      <c r="M279">
        <v>0</v>
      </c>
      <c r="N279">
        <v>0</v>
      </c>
      <c r="O279">
        <v>0</v>
      </c>
      <c r="P279">
        <v>0</v>
      </c>
      <c r="Q279">
        <v>0</v>
      </c>
      <c r="R279">
        <v>0</v>
      </c>
      <c r="S279">
        <v>0</v>
      </c>
      <c r="T279">
        <v>71251</v>
      </c>
      <c r="U279">
        <v>700023</v>
      </c>
      <c r="V279">
        <v>71212</v>
      </c>
      <c r="W279" t="s">
        <v>12679</v>
      </c>
      <c r="X279" t="s">
        <v>13885</v>
      </c>
      <c r="Y279">
        <v>0</v>
      </c>
      <c r="Z279">
        <v>0</v>
      </c>
    </row>
    <row r="280" spans="1:26" x14ac:dyDescent="0.25">
      <c r="A280">
        <v>97201</v>
      </c>
      <c r="B280">
        <v>202501</v>
      </c>
      <c r="C280">
        <v>1</v>
      </c>
      <c r="D280" t="s">
        <v>12651</v>
      </c>
      <c r="E280">
        <v>4</v>
      </c>
      <c r="F280">
        <v>916</v>
      </c>
      <c r="G280">
        <v>200</v>
      </c>
      <c r="H280">
        <v>24</v>
      </c>
      <c r="I280">
        <v>7</v>
      </c>
      <c r="J280">
        <v>0</v>
      </c>
      <c r="K280">
        <v>0</v>
      </c>
      <c r="L280">
        <v>0</v>
      </c>
      <c r="M280">
        <v>0</v>
      </c>
      <c r="N280">
        <v>0</v>
      </c>
      <c r="O280">
        <v>0</v>
      </c>
      <c r="P280">
        <v>0</v>
      </c>
      <c r="Q280">
        <v>0</v>
      </c>
      <c r="R280">
        <v>0</v>
      </c>
      <c r="S280">
        <v>0</v>
      </c>
      <c r="T280">
        <v>900582</v>
      </c>
      <c r="U280">
        <v>71129</v>
      </c>
      <c r="V280">
        <v>71566</v>
      </c>
      <c r="W280" t="s">
        <v>13890</v>
      </c>
      <c r="X280" t="s">
        <v>13887</v>
      </c>
      <c r="Y280">
        <v>0</v>
      </c>
      <c r="Z280">
        <v>0</v>
      </c>
    </row>
    <row r="281" spans="1:26" x14ac:dyDescent="0.25">
      <c r="A281">
        <v>97201</v>
      </c>
      <c r="B281">
        <v>202501</v>
      </c>
      <c r="C281">
        <v>2</v>
      </c>
      <c r="D281" t="s">
        <v>12651</v>
      </c>
      <c r="E281">
        <v>4</v>
      </c>
      <c r="F281">
        <v>916</v>
      </c>
      <c r="G281">
        <v>200</v>
      </c>
      <c r="H281">
        <v>24</v>
      </c>
      <c r="I281">
        <v>7</v>
      </c>
      <c r="J281">
        <v>0</v>
      </c>
      <c r="K281">
        <v>0</v>
      </c>
      <c r="L281">
        <v>0</v>
      </c>
      <c r="M281">
        <v>0</v>
      </c>
      <c r="N281">
        <v>0</v>
      </c>
      <c r="O281">
        <v>0</v>
      </c>
      <c r="P281">
        <v>0</v>
      </c>
      <c r="Q281">
        <v>0</v>
      </c>
      <c r="R281">
        <v>0</v>
      </c>
      <c r="S281">
        <v>0</v>
      </c>
      <c r="T281">
        <v>900582</v>
      </c>
      <c r="U281">
        <v>71129</v>
      </c>
      <c r="V281">
        <v>71566</v>
      </c>
      <c r="W281" t="s">
        <v>13890</v>
      </c>
      <c r="X281" t="s">
        <v>13887</v>
      </c>
      <c r="Y281">
        <v>0</v>
      </c>
      <c r="Z281">
        <v>0</v>
      </c>
    </row>
    <row r="282" spans="1:26" x14ac:dyDescent="0.25">
      <c r="A282">
        <v>97218</v>
      </c>
      <c r="B282">
        <v>202501</v>
      </c>
      <c r="C282">
        <v>1</v>
      </c>
      <c r="D282" t="s">
        <v>12651</v>
      </c>
      <c r="E282">
        <v>4</v>
      </c>
      <c r="F282">
        <v>916</v>
      </c>
      <c r="G282">
        <v>228</v>
      </c>
      <c r="H282">
        <v>34</v>
      </c>
      <c r="I282">
        <v>6</v>
      </c>
      <c r="J282">
        <v>0</v>
      </c>
      <c r="K282">
        <v>0</v>
      </c>
      <c r="L282">
        <v>0</v>
      </c>
      <c r="M282">
        <v>0</v>
      </c>
      <c r="N282">
        <v>0</v>
      </c>
      <c r="O282">
        <v>0</v>
      </c>
      <c r="P282">
        <v>0</v>
      </c>
      <c r="Q282">
        <v>0</v>
      </c>
      <c r="R282">
        <v>0</v>
      </c>
      <c r="S282">
        <v>0</v>
      </c>
      <c r="T282">
        <v>71590</v>
      </c>
      <c r="U282">
        <v>71607</v>
      </c>
      <c r="V282">
        <v>700398</v>
      </c>
      <c r="W282" t="s">
        <v>12589</v>
      </c>
      <c r="X282" t="s">
        <v>12590</v>
      </c>
      <c r="Y282">
        <v>0</v>
      </c>
      <c r="Z282">
        <v>0</v>
      </c>
    </row>
    <row r="283" spans="1:26" x14ac:dyDescent="0.25">
      <c r="A283">
        <v>97218</v>
      </c>
      <c r="B283">
        <v>202501</v>
      </c>
      <c r="C283">
        <v>2</v>
      </c>
      <c r="D283" t="s">
        <v>12651</v>
      </c>
      <c r="E283">
        <v>4</v>
      </c>
      <c r="F283">
        <v>916</v>
      </c>
      <c r="G283">
        <v>228</v>
      </c>
      <c r="H283">
        <v>34</v>
      </c>
      <c r="I283">
        <v>6</v>
      </c>
      <c r="J283">
        <v>0</v>
      </c>
      <c r="K283">
        <v>0</v>
      </c>
      <c r="L283">
        <v>0</v>
      </c>
      <c r="M283">
        <v>0</v>
      </c>
      <c r="N283">
        <v>0</v>
      </c>
      <c r="O283">
        <v>0</v>
      </c>
      <c r="P283">
        <v>0</v>
      </c>
      <c r="Q283">
        <v>0</v>
      </c>
      <c r="R283">
        <v>0</v>
      </c>
      <c r="S283">
        <v>0</v>
      </c>
      <c r="T283">
        <v>71590</v>
      </c>
      <c r="U283">
        <v>71607</v>
      </c>
      <c r="V283">
        <v>700398</v>
      </c>
      <c r="W283" t="s">
        <v>12589</v>
      </c>
      <c r="X283" t="s">
        <v>12590</v>
      </c>
      <c r="Y283">
        <v>0</v>
      </c>
      <c r="Z283">
        <v>0</v>
      </c>
    </row>
    <row r="284" spans="1:26" x14ac:dyDescent="0.25">
      <c r="A284">
        <v>97227</v>
      </c>
      <c r="B284">
        <v>202501</v>
      </c>
      <c r="C284">
        <v>1</v>
      </c>
      <c r="D284" t="s">
        <v>12651</v>
      </c>
      <c r="E284">
        <v>4</v>
      </c>
      <c r="F284">
        <v>916</v>
      </c>
      <c r="G284">
        <v>228</v>
      </c>
      <c r="H284">
        <v>34</v>
      </c>
      <c r="I284">
        <v>6</v>
      </c>
      <c r="J284">
        <v>0</v>
      </c>
      <c r="K284">
        <v>0</v>
      </c>
      <c r="L284">
        <v>0</v>
      </c>
      <c r="M284">
        <v>0</v>
      </c>
      <c r="N284">
        <v>0</v>
      </c>
      <c r="O284">
        <v>0</v>
      </c>
      <c r="P284">
        <v>0</v>
      </c>
      <c r="Q284">
        <v>0</v>
      </c>
      <c r="R284">
        <v>0</v>
      </c>
      <c r="S284">
        <v>0</v>
      </c>
      <c r="T284">
        <v>71590</v>
      </c>
      <c r="U284">
        <v>71607</v>
      </c>
      <c r="V284">
        <v>700398</v>
      </c>
      <c r="W284" t="s">
        <v>12589</v>
      </c>
      <c r="X284" t="s">
        <v>12590</v>
      </c>
      <c r="Y284">
        <v>0</v>
      </c>
      <c r="Z284">
        <v>0</v>
      </c>
    </row>
    <row r="285" spans="1:26" x14ac:dyDescent="0.25">
      <c r="A285">
        <v>97227</v>
      </c>
      <c r="B285">
        <v>202501</v>
      </c>
      <c r="C285">
        <v>2</v>
      </c>
      <c r="D285" t="s">
        <v>12651</v>
      </c>
      <c r="E285">
        <v>4</v>
      </c>
      <c r="F285">
        <v>916</v>
      </c>
      <c r="G285">
        <v>228</v>
      </c>
      <c r="H285">
        <v>34</v>
      </c>
      <c r="I285">
        <v>6</v>
      </c>
      <c r="J285">
        <v>0</v>
      </c>
      <c r="K285">
        <v>0</v>
      </c>
      <c r="L285">
        <v>0</v>
      </c>
      <c r="M285">
        <v>0</v>
      </c>
      <c r="N285">
        <v>0</v>
      </c>
      <c r="O285">
        <v>0</v>
      </c>
      <c r="P285">
        <v>0</v>
      </c>
      <c r="Q285">
        <v>0</v>
      </c>
      <c r="R285">
        <v>0</v>
      </c>
      <c r="S285">
        <v>0</v>
      </c>
      <c r="T285">
        <v>71590</v>
      </c>
      <c r="U285">
        <v>71607</v>
      </c>
      <c r="V285">
        <v>700398</v>
      </c>
      <c r="W285" t="s">
        <v>12589</v>
      </c>
      <c r="X285" t="s">
        <v>12590</v>
      </c>
      <c r="Y285">
        <v>0</v>
      </c>
      <c r="Z285">
        <v>0</v>
      </c>
    </row>
    <row r="286" spans="1:26" x14ac:dyDescent="0.25">
      <c r="A286">
        <v>97258</v>
      </c>
      <c r="B286">
        <v>202501</v>
      </c>
      <c r="C286">
        <v>1</v>
      </c>
      <c r="D286" t="s">
        <v>12651</v>
      </c>
      <c r="E286">
        <v>4</v>
      </c>
      <c r="F286">
        <v>916</v>
      </c>
      <c r="G286">
        <v>228</v>
      </c>
      <c r="H286">
        <v>16</v>
      </c>
      <c r="I286">
        <v>5</v>
      </c>
      <c r="J286">
        <v>0</v>
      </c>
      <c r="K286">
        <v>0</v>
      </c>
      <c r="L286">
        <v>0</v>
      </c>
      <c r="M286">
        <v>0</v>
      </c>
      <c r="N286">
        <v>0</v>
      </c>
      <c r="O286">
        <v>0</v>
      </c>
      <c r="P286">
        <v>0</v>
      </c>
      <c r="Q286">
        <v>0</v>
      </c>
      <c r="R286">
        <v>0</v>
      </c>
      <c r="S286">
        <v>0</v>
      </c>
      <c r="T286">
        <v>71590</v>
      </c>
      <c r="U286">
        <v>71602</v>
      </c>
      <c r="V286">
        <v>71223</v>
      </c>
      <c r="W286" t="s">
        <v>5222</v>
      </c>
      <c r="X286" t="s">
        <v>12590</v>
      </c>
      <c r="Y286">
        <v>0</v>
      </c>
      <c r="Z286">
        <v>0</v>
      </c>
    </row>
    <row r="287" spans="1:26" x14ac:dyDescent="0.25">
      <c r="A287">
        <v>97258</v>
      </c>
      <c r="B287">
        <v>202501</v>
      </c>
      <c r="C287">
        <v>2</v>
      </c>
      <c r="D287" t="s">
        <v>12651</v>
      </c>
      <c r="E287">
        <v>4</v>
      </c>
      <c r="F287">
        <v>916</v>
      </c>
      <c r="G287">
        <v>228</v>
      </c>
      <c r="H287">
        <v>16</v>
      </c>
      <c r="I287">
        <v>5</v>
      </c>
      <c r="J287">
        <v>0</v>
      </c>
      <c r="K287">
        <v>0</v>
      </c>
      <c r="L287">
        <v>0</v>
      </c>
      <c r="M287">
        <v>0</v>
      </c>
      <c r="N287">
        <v>0</v>
      </c>
      <c r="O287">
        <v>0</v>
      </c>
      <c r="P287">
        <v>0</v>
      </c>
      <c r="Q287">
        <v>0</v>
      </c>
      <c r="R287">
        <v>0</v>
      </c>
      <c r="S287">
        <v>0</v>
      </c>
      <c r="T287">
        <v>71590</v>
      </c>
      <c r="U287">
        <v>71602</v>
      </c>
      <c r="V287">
        <v>71223</v>
      </c>
      <c r="W287" t="s">
        <v>5222</v>
      </c>
      <c r="X287" t="s">
        <v>12590</v>
      </c>
      <c r="Y287">
        <v>0</v>
      </c>
      <c r="Z287">
        <v>0</v>
      </c>
    </row>
    <row r="288" spans="1:26" x14ac:dyDescent="0.25">
      <c r="A288">
        <v>97262</v>
      </c>
      <c r="B288">
        <v>202501</v>
      </c>
      <c r="C288">
        <v>1</v>
      </c>
      <c r="D288" t="s">
        <v>12651</v>
      </c>
      <c r="E288">
        <v>4</v>
      </c>
      <c r="F288">
        <v>916</v>
      </c>
      <c r="G288">
        <v>228</v>
      </c>
      <c r="H288">
        <v>16</v>
      </c>
      <c r="I288">
        <v>5</v>
      </c>
      <c r="J288">
        <v>0</v>
      </c>
      <c r="K288">
        <v>0</v>
      </c>
      <c r="L288">
        <v>0</v>
      </c>
      <c r="M288">
        <v>0</v>
      </c>
      <c r="N288">
        <v>0</v>
      </c>
      <c r="O288">
        <v>0</v>
      </c>
      <c r="P288">
        <v>0</v>
      </c>
      <c r="Q288">
        <v>0</v>
      </c>
      <c r="R288">
        <v>0</v>
      </c>
      <c r="S288">
        <v>0</v>
      </c>
      <c r="T288">
        <v>71590</v>
      </c>
      <c r="U288">
        <v>71602</v>
      </c>
      <c r="V288">
        <v>71223</v>
      </c>
      <c r="W288" t="s">
        <v>5222</v>
      </c>
      <c r="X288" t="s">
        <v>12590</v>
      </c>
      <c r="Y288">
        <v>0</v>
      </c>
      <c r="Z288">
        <v>0</v>
      </c>
    </row>
    <row r="289" spans="1:26" x14ac:dyDescent="0.25">
      <c r="A289">
        <v>97262</v>
      </c>
      <c r="B289">
        <v>202501</v>
      </c>
      <c r="C289">
        <v>2</v>
      </c>
      <c r="D289" t="s">
        <v>12651</v>
      </c>
      <c r="E289">
        <v>4</v>
      </c>
      <c r="F289">
        <v>916</v>
      </c>
      <c r="G289">
        <v>228</v>
      </c>
      <c r="H289">
        <v>16</v>
      </c>
      <c r="I289">
        <v>5</v>
      </c>
      <c r="J289">
        <v>0</v>
      </c>
      <c r="K289">
        <v>0</v>
      </c>
      <c r="L289">
        <v>0</v>
      </c>
      <c r="M289">
        <v>0</v>
      </c>
      <c r="N289">
        <v>0</v>
      </c>
      <c r="O289">
        <v>0</v>
      </c>
      <c r="P289">
        <v>0</v>
      </c>
      <c r="Q289">
        <v>0</v>
      </c>
      <c r="R289">
        <v>0</v>
      </c>
      <c r="S289">
        <v>0</v>
      </c>
      <c r="T289">
        <v>71590</v>
      </c>
      <c r="U289">
        <v>71602</v>
      </c>
      <c r="V289">
        <v>71223</v>
      </c>
      <c r="W289" t="s">
        <v>5222</v>
      </c>
      <c r="X289" t="s">
        <v>12590</v>
      </c>
      <c r="Y289">
        <v>0</v>
      </c>
      <c r="Z289">
        <v>0</v>
      </c>
    </row>
    <row r="290" spans="1:26" x14ac:dyDescent="0.25">
      <c r="A290">
        <v>97272</v>
      </c>
      <c r="B290">
        <v>202501</v>
      </c>
      <c r="C290">
        <v>1</v>
      </c>
      <c r="D290" t="s">
        <v>12651</v>
      </c>
      <c r="E290">
        <v>4</v>
      </c>
      <c r="F290">
        <v>916</v>
      </c>
      <c r="G290">
        <v>228</v>
      </c>
      <c r="H290">
        <v>16</v>
      </c>
      <c r="I290">
        <v>5</v>
      </c>
      <c r="J290">
        <v>0</v>
      </c>
      <c r="K290">
        <v>0</v>
      </c>
      <c r="L290">
        <v>0</v>
      </c>
      <c r="M290">
        <v>0</v>
      </c>
      <c r="N290">
        <v>0</v>
      </c>
      <c r="O290">
        <v>0</v>
      </c>
      <c r="P290">
        <v>0</v>
      </c>
      <c r="Q290">
        <v>0</v>
      </c>
      <c r="R290">
        <v>0</v>
      </c>
      <c r="S290">
        <v>0</v>
      </c>
      <c r="T290">
        <v>71590</v>
      </c>
      <c r="U290">
        <v>71602</v>
      </c>
      <c r="V290">
        <v>71223</v>
      </c>
      <c r="W290" t="s">
        <v>5222</v>
      </c>
      <c r="X290" t="s">
        <v>12590</v>
      </c>
      <c r="Y290">
        <v>0</v>
      </c>
      <c r="Z290">
        <v>0</v>
      </c>
    </row>
    <row r="291" spans="1:26" x14ac:dyDescent="0.25">
      <c r="A291">
        <v>97272</v>
      </c>
      <c r="B291">
        <v>202501</v>
      </c>
      <c r="C291">
        <v>2</v>
      </c>
      <c r="D291" t="s">
        <v>12651</v>
      </c>
      <c r="E291">
        <v>4</v>
      </c>
      <c r="F291">
        <v>916</v>
      </c>
      <c r="G291">
        <v>228</v>
      </c>
      <c r="H291">
        <v>16</v>
      </c>
      <c r="I291">
        <v>5</v>
      </c>
      <c r="J291">
        <v>0</v>
      </c>
      <c r="K291">
        <v>0</v>
      </c>
      <c r="L291">
        <v>0</v>
      </c>
      <c r="M291">
        <v>0</v>
      </c>
      <c r="N291">
        <v>0</v>
      </c>
      <c r="O291">
        <v>0</v>
      </c>
      <c r="P291">
        <v>0</v>
      </c>
      <c r="Q291">
        <v>0</v>
      </c>
      <c r="R291">
        <v>0</v>
      </c>
      <c r="S291">
        <v>0</v>
      </c>
      <c r="T291">
        <v>71590</v>
      </c>
      <c r="U291">
        <v>71602</v>
      </c>
      <c r="V291">
        <v>71223</v>
      </c>
      <c r="W291" t="s">
        <v>5222</v>
      </c>
      <c r="X291" t="s">
        <v>12590</v>
      </c>
      <c r="Y291">
        <v>0</v>
      </c>
      <c r="Z291">
        <v>0</v>
      </c>
    </row>
    <row r="292" spans="1:26" x14ac:dyDescent="0.25">
      <c r="A292">
        <v>97275</v>
      </c>
      <c r="B292">
        <v>202501</v>
      </c>
      <c r="C292">
        <v>1</v>
      </c>
      <c r="D292" t="s">
        <v>12651</v>
      </c>
      <c r="E292">
        <v>4</v>
      </c>
      <c r="F292">
        <v>916</v>
      </c>
      <c r="G292">
        <v>228</v>
      </c>
      <c r="H292">
        <v>16</v>
      </c>
      <c r="I292">
        <v>5</v>
      </c>
      <c r="J292">
        <v>0</v>
      </c>
      <c r="K292">
        <v>0</v>
      </c>
      <c r="L292">
        <v>0</v>
      </c>
      <c r="M292">
        <v>0</v>
      </c>
      <c r="N292">
        <v>0</v>
      </c>
      <c r="O292">
        <v>0</v>
      </c>
      <c r="P292">
        <v>0</v>
      </c>
      <c r="Q292">
        <v>0</v>
      </c>
      <c r="R292">
        <v>0</v>
      </c>
      <c r="S292">
        <v>0</v>
      </c>
      <c r="T292">
        <v>71590</v>
      </c>
      <c r="U292">
        <v>71602</v>
      </c>
      <c r="V292">
        <v>71223</v>
      </c>
      <c r="W292" t="s">
        <v>5222</v>
      </c>
      <c r="X292" t="s">
        <v>12590</v>
      </c>
      <c r="Y292">
        <v>0</v>
      </c>
      <c r="Z292">
        <v>0</v>
      </c>
    </row>
    <row r="293" spans="1:26" x14ac:dyDescent="0.25">
      <c r="A293">
        <v>97275</v>
      </c>
      <c r="B293">
        <v>202501</v>
      </c>
      <c r="C293">
        <v>2</v>
      </c>
      <c r="D293" t="s">
        <v>12651</v>
      </c>
      <c r="E293">
        <v>4</v>
      </c>
      <c r="F293">
        <v>916</v>
      </c>
      <c r="G293">
        <v>228</v>
      </c>
      <c r="H293">
        <v>16</v>
      </c>
      <c r="I293">
        <v>5</v>
      </c>
      <c r="J293">
        <v>0</v>
      </c>
      <c r="K293">
        <v>0</v>
      </c>
      <c r="L293">
        <v>0</v>
      </c>
      <c r="M293">
        <v>0</v>
      </c>
      <c r="N293">
        <v>0</v>
      </c>
      <c r="O293">
        <v>0</v>
      </c>
      <c r="P293">
        <v>0</v>
      </c>
      <c r="Q293">
        <v>0</v>
      </c>
      <c r="R293">
        <v>0</v>
      </c>
      <c r="S293">
        <v>0</v>
      </c>
      <c r="T293">
        <v>71590</v>
      </c>
      <c r="U293">
        <v>71602</v>
      </c>
      <c r="V293">
        <v>71223</v>
      </c>
      <c r="W293" t="s">
        <v>5222</v>
      </c>
      <c r="X293" t="s">
        <v>12590</v>
      </c>
      <c r="Y293">
        <v>0</v>
      </c>
      <c r="Z293">
        <v>0</v>
      </c>
    </row>
    <row r="294" spans="1:26" x14ac:dyDescent="0.25">
      <c r="A294">
        <v>97282</v>
      </c>
      <c r="B294">
        <v>202501</v>
      </c>
      <c r="C294">
        <v>1</v>
      </c>
      <c r="D294" t="s">
        <v>12651</v>
      </c>
      <c r="E294">
        <v>4</v>
      </c>
      <c r="F294">
        <v>916</v>
      </c>
      <c r="G294">
        <v>228</v>
      </c>
      <c r="H294">
        <v>34</v>
      </c>
      <c r="I294">
        <v>3</v>
      </c>
      <c r="J294">
        <v>0</v>
      </c>
      <c r="K294">
        <v>0</v>
      </c>
      <c r="L294">
        <v>0</v>
      </c>
      <c r="M294">
        <v>0</v>
      </c>
      <c r="N294">
        <v>0</v>
      </c>
      <c r="O294">
        <v>0</v>
      </c>
      <c r="P294">
        <v>0</v>
      </c>
      <c r="Q294">
        <v>0</v>
      </c>
      <c r="R294">
        <v>0</v>
      </c>
      <c r="S294">
        <v>0</v>
      </c>
      <c r="T294">
        <v>71590</v>
      </c>
      <c r="U294">
        <v>71607</v>
      </c>
      <c r="V294">
        <v>71225</v>
      </c>
      <c r="W294" t="s">
        <v>12589</v>
      </c>
      <c r="X294" t="s">
        <v>12590</v>
      </c>
      <c r="Y294">
        <v>0</v>
      </c>
      <c r="Z294">
        <v>0</v>
      </c>
    </row>
    <row r="295" spans="1:26" x14ac:dyDescent="0.25">
      <c r="A295">
        <v>97282</v>
      </c>
      <c r="B295">
        <v>202501</v>
      </c>
      <c r="C295">
        <v>2</v>
      </c>
      <c r="D295" t="s">
        <v>12651</v>
      </c>
      <c r="E295">
        <v>4</v>
      </c>
      <c r="F295">
        <v>916</v>
      </c>
      <c r="G295">
        <v>228</v>
      </c>
      <c r="H295">
        <v>34</v>
      </c>
      <c r="I295">
        <v>3</v>
      </c>
      <c r="J295">
        <v>0</v>
      </c>
      <c r="K295">
        <v>0</v>
      </c>
      <c r="L295">
        <v>0</v>
      </c>
      <c r="M295">
        <v>0</v>
      </c>
      <c r="N295">
        <v>0</v>
      </c>
      <c r="O295">
        <v>0</v>
      </c>
      <c r="P295">
        <v>0</v>
      </c>
      <c r="Q295">
        <v>0</v>
      </c>
      <c r="R295">
        <v>0</v>
      </c>
      <c r="S295">
        <v>0</v>
      </c>
      <c r="T295">
        <v>71590</v>
      </c>
      <c r="U295">
        <v>71607</v>
      </c>
      <c r="V295">
        <v>71225</v>
      </c>
      <c r="W295" t="s">
        <v>12589</v>
      </c>
      <c r="X295" t="s">
        <v>12590</v>
      </c>
      <c r="Y295">
        <v>0</v>
      </c>
      <c r="Z295">
        <v>0</v>
      </c>
    </row>
    <row r="296" spans="1:26" x14ac:dyDescent="0.25">
      <c r="A296">
        <v>97290</v>
      </c>
      <c r="B296">
        <v>202501</v>
      </c>
      <c r="C296">
        <v>1</v>
      </c>
      <c r="D296" t="s">
        <v>12651</v>
      </c>
      <c r="E296">
        <v>4</v>
      </c>
      <c r="F296">
        <v>916</v>
      </c>
      <c r="G296">
        <v>228</v>
      </c>
      <c r="H296">
        <v>34</v>
      </c>
      <c r="I296">
        <v>7</v>
      </c>
      <c r="J296">
        <v>0</v>
      </c>
      <c r="K296">
        <v>0</v>
      </c>
      <c r="L296">
        <v>0</v>
      </c>
      <c r="M296">
        <v>0</v>
      </c>
      <c r="N296">
        <v>0</v>
      </c>
      <c r="O296">
        <v>0</v>
      </c>
      <c r="P296">
        <v>0</v>
      </c>
      <c r="Q296">
        <v>0</v>
      </c>
      <c r="R296">
        <v>0</v>
      </c>
      <c r="S296">
        <v>0</v>
      </c>
      <c r="T296">
        <v>71590</v>
      </c>
      <c r="U296">
        <v>71607</v>
      </c>
      <c r="V296">
        <v>700202</v>
      </c>
      <c r="W296" t="s">
        <v>12589</v>
      </c>
      <c r="X296" t="s">
        <v>12590</v>
      </c>
      <c r="Y296">
        <v>0</v>
      </c>
      <c r="Z296">
        <v>0</v>
      </c>
    </row>
    <row r="297" spans="1:26" x14ac:dyDescent="0.25">
      <c r="A297">
        <v>97290</v>
      </c>
      <c r="B297">
        <v>202501</v>
      </c>
      <c r="C297">
        <v>2</v>
      </c>
      <c r="D297" t="s">
        <v>12651</v>
      </c>
      <c r="E297">
        <v>4</v>
      </c>
      <c r="F297">
        <v>916</v>
      </c>
      <c r="G297">
        <v>228</v>
      </c>
      <c r="H297">
        <v>34</v>
      </c>
      <c r="I297">
        <v>7</v>
      </c>
      <c r="J297">
        <v>0</v>
      </c>
      <c r="K297">
        <v>0</v>
      </c>
      <c r="L297">
        <v>0</v>
      </c>
      <c r="M297">
        <v>0</v>
      </c>
      <c r="N297">
        <v>0</v>
      </c>
      <c r="O297">
        <v>0</v>
      </c>
      <c r="P297">
        <v>0</v>
      </c>
      <c r="Q297">
        <v>0</v>
      </c>
      <c r="R297">
        <v>0</v>
      </c>
      <c r="S297">
        <v>0</v>
      </c>
      <c r="T297">
        <v>71590</v>
      </c>
      <c r="U297">
        <v>71607</v>
      </c>
      <c r="V297">
        <v>700202</v>
      </c>
      <c r="W297" t="s">
        <v>12589</v>
      </c>
      <c r="X297" t="s">
        <v>12590</v>
      </c>
      <c r="Y297">
        <v>0</v>
      </c>
      <c r="Z297">
        <v>0</v>
      </c>
    </row>
    <row r="298" spans="1:26" x14ac:dyDescent="0.25">
      <c r="A298">
        <v>97291</v>
      </c>
      <c r="B298">
        <v>202501</v>
      </c>
      <c r="C298">
        <v>1</v>
      </c>
      <c r="D298" t="s">
        <v>12651</v>
      </c>
      <c r="E298">
        <v>4</v>
      </c>
      <c r="F298">
        <v>916</v>
      </c>
      <c r="G298">
        <v>228</v>
      </c>
      <c r="H298">
        <v>34</v>
      </c>
      <c r="I298">
        <v>7</v>
      </c>
      <c r="J298">
        <v>0</v>
      </c>
      <c r="K298">
        <v>0</v>
      </c>
      <c r="L298">
        <v>0</v>
      </c>
      <c r="M298">
        <v>0</v>
      </c>
      <c r="N298">
        <v>0</v>
      </c>
      <c r="O298">
        <v>0</v>
      </c>
      <c r="P298">
        <v>0</v>
      </c>
      <c r="Q298">
        <v>0</v>
      </c>
      <c r="R298">
        <v>0</v>
      </c>
      <c r="S298">
        <v>0</v>
      </c>
      <c r="T298">
        <v>71590</v>
      </c>
      <c r="U298">
        <v>71607</v>
      </c>
      <c r="V298">
        <v>700202</v>
      </c>
      <c r="W298" t="s">
        <v>12589</v>
      </c>
      <c r="X298" t="s">
        <v>12590</v>
      </c>
      <c r="Y298">
        <v>0</v>
      </c>
      <c r="Z298">
        <v>0</v>
      </c>
    </row>
    <row r="299" spans="1:26" x14ac:dyDescent="0.25">
      <c r="A299">
        <v>97291</v>
      </c>
      <c r="B299">
        <v>202501</v>
      </c>
      <c r="C299">
        <v>2</v>
      </c>
      <c r="D299" t="s">
        <v>12651</v>
      </c>
      <c r="E299">
        <v>4</v>
      </c>
      <c r="F299">
        <v>916</v>
      </c>
      <c r="G299">
        <v>228</v>
      </c>
      <c r="H299">
        <v>34</v>
      </c>
      <c r="I299">
        <v>7</v>
      </c>
      <c r="J299">
        <v>0</v>
      </c>
      <c r="K299">
        <v>0</v>
      </c>
      <c r="L299">
        <v>0</v>
      </c>
      <c r="M299">
        <v>0</v>
      </c>
      <c r="N299">
        <v>0</v>
      </c>
      <c r="O299">
        <v>0</v>
      </c>
      <c r="P299">
        <v>0</v>
      </c>
      <c r="Q299">
        <v>0</v>
      </c>
      <c r="R299">
        <v>0</v>
      </c>
      <c r="S299">
        <v>0</v>
      </c>
      <c r="T299">
        <v>71590</v>
      </c>
      <c r="U299">
        <v>71607</v>
      </c>
      <c r="V299">
        <v>700202</v>
      </c>
      <c r="W299" t="s">
        <v>12589</v>
      </c>
      <c r="X299" t="s">
        <v>12590</v>
      </c>
      <c r="Y299">
        <v>0</v>
      </c>
      <c r="Z299">
        <v>0</v>
      </c>
    </row>
    <row r="300" spans="1:26" x14ac:dyDescent="0.25">
      <c r="A300">
        <v>97297</v>
      </c>
      <c r="B300">
        <v>202501</v>
      </c>
      <c r="C300">
        <v>1</v>
      </c>
      <c r="D300" t="s">
        <v>12651</v>
      </c>
      <c r="E300">
        <v>4</v>
      </c>
      <c r="F300">
        <v>916</v>
      </c>
      <c r="G300">
        <v>228</v>
      </c>
      <c r="H300">
        <v>34</v>
      </c>
      <c r="I300">
        <v>7</v>
      </c>
      <c r="J300">
        <v>0</v>
      </c>
      <c r="K300">
        <v>0</v>
      </c>
      <c r="L300">
        <v>0</v>
      </c>
      <c r="M300">
        <v>0</v>
      </c>
      <c r="N300">
        <v>0</v>
      </c>
      <c r="O300">
        <v>0</v>
      </c>
      <c r="P300">
        <v>0</v>
      </c>
      <c r="Q300">
        <v>0</v>
      </c>
      <c r="R300">
        <v>0</v>
      </c>
      <c r="S300">
        <v>0</v>
      </c>
      <c r="T300">
        <v>71590</v>
      </c>
      <c r="U300">
        <v>71607</v>
      </c>
      <c r="V300">
        <v>700202</v>
      </c>
      <c r="W300" t="s">
        <v>12589</v>
      </c>
      <c r="X300" t="s">
        <v>12590</v>
      </c>
      <c r="Y300">
        <v>0</v>
      </c>
      <c r="Z300">
        <v>0</v>
      </c>
    </row>
    <row r="301" spans="1:26" x14ac:dyDescent="0.25">
      <c r="A301">
        <v>97297</v>
      </c>
      <c r="B301">
        <v>202501</v>
      </c>
      <c r="C301">
        <v>2</v>
      </c>
      <c r="D301" t="s">
        <v>12651</v>
      </c>
      <c r="E301">
        <v>4</v>
      </c>
      <c r="F301">
        <v>916</v>
      </c>
      <c r="G301">
        <v>228</v>
      </c>
      <c r="H301">
        <v>34</v>
      </c>
      <c r="I301">
        <v>7</v>
      </c>
      <c r="J301">
        <v>0</v>
      </c>
      <c r="K301">
        <v>0</v>
      </c>
      <c r="L301">
        <v>0</v>
      </c>
      <c r="M301">
        <v>0</v>
      </c>
      <c r="N301">
        <v>0</v>
      </c>
      <c r="O301">
        <v>0</v>
      </c>
      <c r="P301">
        <v>0</v>
      </c>
      <c r="Q301">
        <v>0</v>
      </c>
      <c r="R301">
        <v>0</v>
      </c>
      <c r="S301">
        <v>0</v>
      </c>
      <c r="T301">
        <v>71590</v>
      </c>
      <c r="U301">
        <v>71607</v>
      </c>
      <c r="V301">
        <v>700202</v>
      </c>
      <c r="W301" t="s">
        <v>12589</v>
      </c>
      <c r="X301" t="s">
        <v>12590</v>
      </c>
      <c r="Y301">
        <v>0</v>
      </c>
      <c r="Z301">
        <v>0</v>
      </c>
    </row>
    <row r="302" spans="1:26" x14ac:dyDescent="0.25">
      <c r="A302">
        <v>97314</v>
      </c>
      <c r="B302">
        <v>202501</v>
      </c>
      <c r="C302">
        <v>1</v>
      </c>
      <c r="D302" t="s">
        <v>12651</v>
      </c>
      <c r="E302">
        <v>4</v>
      </c>
      <c r="F302">
        <v>916</v>
      </c>
      <c r="G302">
        <v>228</v>
      </c>
      <c r="H302">
        <v>18</v>
      </c>
      <c r="I302">
        <v>6</v>
      </c>
      <c r="J302">
        <v>0</v>
      </c>
      <c r="K302">
        <v>0</v>
      </c>
      <c r="L302">
        <v>0</v>
      </c>
      <c r="M302">
        <v>0</v>
      </c>
      <c r="N302">
        <v>0</v>
      </c>
      <c r="O302">
        <v>0</v>
      </c>
      <c r="P302">
        <v>0</v>
      </c>
      <c r="Q302">
        <v>0</v>
      </c>
      <c r="R302">
        <v>0</v>
      </c>
      <c r="S302">
        <v>0</v>
      </c>
      <c r="T302">
        <v>71590</v>
      </c>
      <c r="U302">
        <v>71606</v>
      </c>
      <c r="V302">
        <v>71230</v>
      </c>
      <c r="W302" t="s">
        <v>13891</v>
      </c>
      <c r="X302" t="s">
        <v>12590</v>
      </c>
      <c r="Y302">
        <v>0</v>
      </c>
      <c r="Z302">
        <v>0</v>
      </c>
    </row>
    <row r="303" spans="1:26" x14ac:dyDescent="0.25">
      <c r="A303">
        <v>97314</v>
      </c>
      <c r="B303">
        <v>202501</v>
      </c>
      <c r="C303">
        <v>2</v>
      </c>
      <c r="D303" t="s">
        <v>12651</v>
      </c>
      <c r="E303">
        <v>4</v>
      </c>
      <c r="F303">
        <v>916</v>
      </c>
      <c r="G303">
        <v>228</v>
      </c>
      <c r="H303">
        <v>18</v>
      </c>
      <c r="I303">
        <v>6</v>
      </c>
      <c r="J303">
        <v>0</v>
      </c>
      <c r="K303">
        <v>0</v>
      </c>
      <c r="L303">
        <v>0</v>
      </c>
      <c r="M303">
        <v>0</v>
      </c>
      <c r="N303">
        <v>0</v>
      </c>
      <c r="O303">
        <v>0</v>
      </c>
      <c r="P303">
        <v>0</v>
      </c>
      <c r="Q303">
        <v>0</v>
      </c>
      <c r="R303">
        <v>0</v>
      </c>
      <c r="S303">
        <v>0</v>
      </c>
      <c r="T303">
        <v>71590</v>
      </c>
      <c r="U303">
        <v>71606</v>
      </c>
      <c r="V303">
        <v>71230</v>
      </c>
      <c r="W303" t="s">
        <v>13891</v>
      </c>
      <c r="X303" t="s">
        <v>12590</v>
      </c>
      <c r="Y303">
        <v>0</v>
      </c>
      <c r="Z303">
        <v>0</v>
      </c>
    </row>
    <row r="304" spans="1:26" x14ac:dyDescent="0.25">
      <c r="A304">
        <v>97317</v>
      </c>
      <c r="B304">
        <v>202501</v>
      </c>
      <c r="C304">
        <v>1</v>
      </c>
      <c r="D304" t="s">
        <v>12651</v>
      </c>
      <c r="E304">
        <v>4</v>
      </c>
      <c r="F304">
        <v>916</v>
      </c>
      <c r="G304">
        <v>228</v>
      </c>
      <c r="H304">
        <v>18</v>
      </c>
      <c r="I304">
        <v>6</v>
      </c>
      <c r="J304">
        <v>0</v>
      </c>
      <c r="K304">
        <v>0</v>
      </c>
      <c r="L304">
        <v>0</v>
      </c>
      <c r="M304">
        <v>0</v>
      </c>
      <c r="N304">
        <v>0</v>
      </c>
      <c r="O304">
        <v>0</v>
      </c>
      <c r="P304">
        <v>0</v>
      </c>
      <c r="Q304">
        <v>0</v>
      </c>
      <c r="R304">
        <v>0</v>
      </c>
      <c r="S304">
        <v>0</v>
      </c>
      <c r="T304">
        <v>71590</v>
      </c>
      <c r="U304">
        <v>71606</v>
      </c>
      <c r="V304">
        <v>71230</v>
      </c>
      <c r="W304" t="s">
        <v>13891</v>
      </c>
      <c r="X304" t="s">
        <v>12590</v>
      </c>
      <c r="Y304">
        <v>0</v>
      </c>
      <c r="Z304">
        <v>0</v>
      </c>
    </row>
    <row r="305" spans="1:26" x14ac:dyDescent="0.25">
      <c r="A305">
        <v>97317</v>
      </c>
      <c r="B305">
        <v>202501</v>
      </c>
      <c r="C305">
        <v>2</v>
      </c>
      <c r="D305" t="s">
        <v>12651</v>
      </c>
      <c r="E305">
        <v>4</v>
      </c>
      <c r="F305">
        <v>916</v>
      </c>
      <c r="G305">
        <v>228</v>
      </c>
      <c r="H305">
        <v>18</v>
      </c>
      <c r="I305">
        <v>6</v>
      </c>
      <c r="J305">
        <v>0</v>
      </c>
      <c r="K305">
        <v>0</v>
      </c>
      <c r="L305">
        <v>0</v>
      </c>
      <c r="M305">
        <v>0</v>
      </c>
      <c r="N305">
        <v>0</v>
      </c>
      <c r="O305">
        <v>0</v>
      </c>
      <c r="P305">
        <v>0</v>
      </c>
      <c r="Q305">
        <v>0</v>
      </c>
      <c r="R305">
        <v>0</v>
      </c>
      <c r="S305">
        <v>0</v>
      </c>
      <c r="T305">
        <v>71590</v>
      </c>
      <c r="U305">
        <v>71606</v>
      </c>
      <c r="V305">
        <v>71230</v>
      </c>
      <c r="W305" t="s">
        <v>13891</v>
      </c>
      <c r="X305" t="s">
        <v>12590</v>
      </c>
      <c r="Y305">
        <v>0</v>
      </c>
      <c r="Z305">
        <v>0</v>
      </c>
    </row>
    <row r="306" spans="1:26" x14ac:dyDescent="0.25">
      <c r="A306">
        <v>97318</v>
      </c>
      <c r="B306">
        <v>202501</v>
      </c>
      <c r="C306">
        <v>1</v>
      </c>
      <c r="D306" t="s">
        <v>12651</v>
      </c>
      <c r="E306">
        <v>4</v>
      </c>
      <c r="F306">
        <v>916</v>
      </c>
      <c r="G306">
        <v>228</v>
      </c>
      <c r="H306">
        <v>18</v>
      </c>
      <c r="I306">
        <v>7</v>
      </c>
      <c r="J306">
        <v>0</v>
      </c>
      <c r="K306">
        <v>0</v>
      </c>
      <c r="L306">
        <v>0</v>
      </c>
      <c r="M306">
        <v>0</v>
      </c>
      <c r="N306">
        <v>0</v>
      </c>
      <c r="O306">
        <v>0</v>
      </c>
      <c r="P306">
        <v>0</v>
      </c>
      <c r="Q306">
        <v>0</v>
      </c>
      <c r="R306">
        <v>0</v>
      </c>
      <c r="S306">
        <v>0</v>
      </c>
      <c r="T306">
        <v>71590</v>
      </c>
      <c r="U306">
        <v>71606</v>
      </c>
      <c r="V306">
        <v>71337</v>
      </c>
      <c r="W306" t="s">
        <v>13891</v>
      </c>
      <c r="X306" t="s">
        <v>12590</v>
      </c>
      <c r="Y306">
        <v>0</v>
      </c>
      <c r="Z306">
        <v>0</v>
      </c>
    </row>
    <row r="307" spans="1:26" x14ac:dyDescent="0.25">
      <c r="A307">
        <v>97318</v>
      </c>
      <c r="B307">
        <v>202501</v>
      </c>
      <c r="C307">
        <v>2</v>
      </c>
      <c r="D307" t="s">
        <v>12651</v>
      </c>
      <c r="E307">
        <v>4</v>
      </c>
      <c r="F307">
        <v>916</v>
      </c>
      <c r="G307">
        <v>228</v>
      </c>
      <c r="H307">
        <v>18</v>
      </c>
      <c r="I307">
        <v>7</v>
      </c>
      <c r="J307">
        <v>0</v>
      </c>
      <c r="K307">
        <v>0</v>
      </c>
      <c r="L307">
        <v>0</v>
      </c>
      <c r="M307">
        <v>0</v>
      </c>
      <c r="N307">
        <v>0</v>
      </c>
      <c r="O307">
        <v>0</v>
      </c>
      <c r="P307">
        <v>0</v>
      </c>
      <c r="Q307">
        <v>0</v>
      </c>
      <c r="R307">
        <v>0</v>
      </c>
      <c r="S307">
        <v>0</v>
      </c>
      <c r="T307">
        <v>71590</v>
      </c>
      <c r="U307">
        <v>71606</v>
      </c>
      <c r="V307">
        <v>71337</v>
      </c>
      <c r="W307" t="s">
        <v>13891</v>
      </c>
      <c r="X307" t="s">
        <v>12590</v>
      </c>
      <c r="Y307">
        <v>0</v>
      </c>
      <c r="Z307">
        <v>0</v>
      </c>
    </row>
    <row r="308" spans="1:26" x14ac:dyDescent="0.25">
      <c r="A308">
        <v>97332</v>
      </c>
      <c r="B308">
        <v>202501</v>
      </c>
      <c r="C308">
        <v>1</v>
      </c>
      <c r="D308" t="s">
        <v>12651</v>
      </c>
      <c r="E308">
        <v>4</v>
      </c>
      <c r="F308">
        <v>916</v>
      </c>
      <c r="G308">
        <v>228</v>
      </c>
      <c r="H308">
        <v>18</v>
      </c>
      <c r="I308">
        <v>7</v>
      </c>
      <c r="J308">
        <v>0</v>
      </c>
      <c r="K308">
        <v>0</v>
      </c>
      <c r="L308">
        <v>0</v>
      </c>
      <c r="M308">
        <v>0</v>
      </c>
      <c r="N308">
        <v>0</v>
      </c>
      <c r="O308">
        <v>0</v>
      </c>
      <c r="P308">
        <v>0</v>
      </c>
      <c r="Q308">
        <v>0</v>
      </c>
      <c r="R308">
        <v>0</v>
      </c>
      <c r="S308">
        <v>0</v>
      </c>
      <c r="T308">
        <v>71590</v>
      </c>
      <c r="U308">
        <v>71606</v>
      </c>
      <c r="V308">
        <v>71337</v>
      </c>
      <c r="W308" t="s">
        <v>13891</v>
      </c>
      <c r="X308" t="s">
        <v>12590</v>
      </c>
      <c r="Y308">
        <v>0</v>
      </c>
      <c r="Z308">
        <v>0</v>
      </c>
    </row>
    <row r="309" spans="1:26" x14ac:dyDescent="0.25">
      <c r="A309">
        <v>97332</v>
      </c>
      <c r="B309">
        <v>202501</v>
      </c>
      <c r="C309">
        <v>2</v>
      </c>
      <c r="D309" t="s">
        <v>12651</v>
      </c>
      <c r="E309">
        <v>4</v>
      </c>
      <c r="F309">
        <v>916</v>
      </c>
      <c r="G309">
        <v>228</v>
      </c>
      <c r="H309">
        <v>18</v>
      </c>
      <c r="I309">
        <v>7</v>
      </c>
      <c r="J309">
        <v>0</v>
      </c>
      <c r="K309">
        <v>0</v>
      </c>
      <c r="L309">
        <v>0</v>
      </c>
      <c r="M309">
        <v>0</v>
      </c>
      <c r="N309">
        <v>0</v>
      </c>
      <c r="O309">
        <v>0</v>
      </c>
      <c r="P309">
        <v>0</v>
      </c>
      <c r="Q309">
        <v>0</v>
      </c>
      <c r="R309">
        <v>0</v>
      </c>
      <c r="S309">
        <v>0</v>
      </c>
      <c r="T309">
        <v>71590</v>
      </c>
      <c r="U309">
        <v>71606</v>
      </c>
      <c r="V309">
        <v>71337</v>
      </c>
      <c r="W309" t="s">
        <v>13891</v>
      </c>
      <c r="X309" t="s">
        <v>12590</v>
      </c>
      <c r="Y309">
        <v>0</v>
      </c>
      <c r="Z309">
        <v>0</v>
      </c>
    </row>
    <row r="310" spans="1:26" x14ac:dyDescent="0.25">
      <c r="A310">
        <v>97334</v>
      </c>
      <c r="B310">
        <v>202501</v>
      </c>
      <c r="C310">
        <v>1</v>
      </c>
      <c r="D310" t="s">
        <v>12651</v>
      </c>
      <c r="E310">
        <v>4</v>
      </c>
      <c r="F310">
        <v>916</v>
      </c>
      <c r="G310">
        <v>228</v>
      </c>
      <c r="H310">
        <v>18</v>
      </c>
      <c r="I310">
        <v>6</v>
      </c>
      <c r="J310">
        <v>0</v>
      </c>
      <c r="K310">
        <v>0</v>
      </c>
      <c r="L310">
        <v>0</v>
      </c>
      <c r="M310">
        <v>0</v>
      </c>
      <c r="N310">
        <v>0</v>
      </c>
      <c r="O310">
        <v>0</v>
      </c>
      <c r="P310">
        <v>0</v>
      </c>
      <c r="Q310">
        <v>0</v>
      </c>
      <c r="R310">
        <v>0</v>
      </c>
      <c r="S310">
        <v>0</v>
      </c>
      <c r="T310">
        <v>71590</v>
      </c>
      <c r="U310">
        <v>71606</v>
      </c>
      <c r="V310">
        <v>71230</v>
      </c>
      <c r="W310" t="s">
        <v>13891</v>
      </c>
      <c r="X310" t="s">
        <v>12590</v>
      </c>
      <c r="Y310">
        <v>0</v>
      </c>
      <c r="Z310">
        <v>0</v>
      </c>
    </row>
    <row r="311" spans="1:26" x14ac:dyDescent="0.25">
      <c r="A311">
        <v>97334</v>
      </c>
      <c r="B311">
        <v>202501</v>
      </c>
      <c r="C311">
        <v>2</v>
      </c>
      <c r="D311" t="s">
        <v>12651</v>
      </c>
      <c r="E311">
        <v>4</v>
      </c>
      <c r="F311">
        <v>916</v>
      </c>
      <c r="G311">
        <v>228</v>
      </c>
      <c r="H311">
        <v>18</v>
      </c>
      <c r="I311">
        <v>6</v>
      </c>
      <c r="J311">
        <v>0</v>
      </c>
      <c r="K311">
        <v>0</v>
      </c>
      <c r="L311">
        <v>0</v>
      </c>
      <c r="M311">
        <v>0</v>
      </c>
      <c r="N311">
        <v>0</v>
      </c>
      <c r="O311">
        <v>0</v>
      </c>
      <c r="P311">
        <v>0</v>
      </c>
      <c r="Q311">
        <v>0</v>
      </c>
      <c r="R311">
        <v>0</v>
      </c>
      <c r="S311">
        <v>0</v>
      </c>
      <c r="T311">
        <v>71590</v>
      </c>
      <c r="U311">
        <v>71606</v>
      </c>
      <c r="V311">
        <v>71230</v>
      </c>
      <c r="W311" t="s">
        <v>13891</v>
      </c>
      <c r="X311" t="s">
        <v>12590</v>
      </c>
      <c r="Y311">
        <v>0</v>
      </c>
      <c r="Z311">
        <v>0</v>
      </c>
    </row>
    <row r="312" spans="1:26" x14ac:dyDescent="0.25">
      <c r="A312">
        <v>97342</v>
      </c>
      <c r="B312">
        <v>202501</v>
      </c>
      <c r="C312">
        <v>1</v>
      </c>
      <c r="D312" t="s">
        <v>12651</v>
      </c>
      <c r="E312">
        <v>4</v>
      </c>
      <c r="F312">
        <v>916</v>
      </c>
      <c r="G312">
        <v>228</v>
      </c>
      <c r="H312">
        <v>18</v>
      </c>
      <c r="I312">
        <v>7</v>
      </c>
      <c r="J312">
        <v>0</v>
      </c>
      <c r="K312">
        <v>0</v>
      </c>
      <c r="L312">
        <v>0</v>
      </c>
      <c r="M312">
        <v>0</v>
      </c>
      <c r="N312">
        <v>0</v>
      </c>
      <c r="O312">
        <v>0</v>
      </c>
      <c r="P312">
        <v>0</v>
      </c>
      <c r="Q312">
        <v>0</v>
      </c>
      <c r="R312">
        <v>0</v>
      </c>
      <c r="S312">
        <v>0</v>
      </c>
      <c r="T312">
        <v>71590</v>
      </c>
      <c r="U312">
        <v>71606</v>
      </c>
      <c r="V312">
        <v>71324</v>
      </c>
      <c r="W312" t="s">
        <v>13891</v>
      </c>
      <c r="X312" t="s">
        <v>12590</v>
      </c>
      <c r="Y312">
        <v>0</v>
      </c>
      <c r="Z312">
        <v>0</v>
      </c>
    </row>
    <row r="313" spans="1:26" x14ac:dyDescent="0.25">
      <c r="A313">
        <v>97342</v>
      </c>
      <c r="B313">
        <v>202501</v>
      </c>
      <c r="C313">
        <v>2</v>
      </c>
      <c r="D313" t="s">
        <v>12651</v>
      </c>
      <c r="E313">
        <v>4</v>
      </c>
      <c r="F313">
        <v>916</v>
      </c>
      <c r="G313">
        <v>228</v>
      </c>
      <c r="H313">
        <v>18</v>
      </c>
      <c r="I313">
        <v>7</v>
      </c>
      <c r="J313">
        <v>0</v>
      </c>
      <c r="K313">
        <v>0</v>
      </c>
      <c r="L313">
        <v>0</v>
      </c>
      <c r="M313">
        <v>0</v>
      </c>
      <c r="N313">
        <v>0</v>
      </c>
      <c r="O313">
        <v>0</v>
      </c>
      <c r="P313">
        <v>0</v>
      </c>
      <c r="Q313">
        <v>0</v>
      </c>
      <c r="R313">
        <v>0</v>
      </c>
      <c r="S313">
        <v>0</v>
      </c>
      <c r="T313">
        <v>71590</v>
      </c>
      <c r="U313">
        <v>71606</v>
      </c>
      <c r="V313">
        <v>71324</v>
      </c>
      <c r="W313" t="s">
        <v>13891</v>
      </c>
      <c r="X313" t="s">
        <v>12590</v>
      </c>
      <c r="Y313">
        <v>0</v>
      </c>
      <c r="Z313">
        <v>0</v>
      </c>
    </row>
    <row r="314" spans="1:26" x14ac:dyDescent="0.25">
      <c r="A314">
        <v>97345</v>
      </c>
      <c r="B314">
        <v>202501</v>
      </c>
      <c r="C314">
        <v>1</v>
      </c>
      <c r="D314" t="s">
        <v>12651</v>
      </c>
      <c r="E314">
        <v>4</v>
      </c>
      <c r="F314">
        <v>916</v>
      </c>
      <c r="G314">
        <v>228</v>
      </c>
      <c r="H314">
        <v>18</v>
      </c>
      <c r="I314">
        <v>7</v>
      </c>
      <c r="J314">
        <v>0</v>
      </c>
      <c r="K314">
        <v>0</v>
      </c>
      <c r="L314">
        <v>0</v>
      </c>
      <c r="M314">
        <v>0</v>
      </c>
      <c r="N314">
        <v>0</v>
      </c>
      <c r="O314">
        <v>0</v>
      </c>
      <c r="P314">
        <v>0</v>
      </c>
      <c r="Q314">
        <v>0</v>
      </c>
      <c r="R314">
        <v>0</v>
      </c>
      <c r="S314">
        <v>0</v>
      </c>
      <c r="T314">
        <v>71590</v>
      </c>
      <c r="U314">
        <v>71606</v>
      </c>
      <c r="V314">
        <v>71324</v>
      </c>
      <c r="W314" t="s">
        <v>13891</v>
      </c>
      <c r="X314" t="s">
        <v>12590</v>
      </c>
      <c r="Y314">
        <v>0</v>
      </c>
      <c r="Z314">
        <v>0</v>
      </c>
    </row>
    <row r="315" spans="1:26" x14ac:dyDescent="0.25">
      <c r="A315">
        <v>97345</v>
      </c>
      <c r="B315">
        <v>202501</v>
      </c>
      <c r="C315">
        <v>2</v>
      </c>
      <c r="D315" t="s">
        <v>12651</v>
      </c>
      <c r="E315">
        <v>4</v>
      </c>
      <c r="F315">
        <v>916</v>
      </c>
      <c r="G315">
        <v>228</v>
      </c>
      <c r="H315">
        <v>18</v>
      </c>
      <c r="I315">
        <v>7</v>
      </c>
      <c r="J315">
        <v>0</v>
      </c>
      <c r="K315">
        <v>0</v>
      </c>
      <c r="L315">
        <v>0</v>
      </c>
      <c r="M315">
        <v>0</v>
      </c>
      <c r="N315">
        <v>0</v>
      </c>
      <c r="O315">
        <v>0</v>
      </c>
      <c r="P315">
        <v>0</v>
      </c>
      <c r="Q315">
        <v>0</v>
      </c>
      <c r="R315">
        <v>0</v>
      </c>
      <c r="S315">
        <v>0</v>
      </c>
      <c r="T315">
        <v>71590</v>
      </c>
      <c r="U315">
        <v>71606</v>
      </c>
      <c r="V315">
        <v>71324</v>
      </c>
      <c r="W315" t="s">
        <v>13891</v>
      </c>
      <c r="X315" t="s">
        <v>12590</v>
      </c>
      <c r="Y315">
        <v>0</v>
      </c>
      <c r="Z315">
        <v>0</v>
      </c>
    </row>
    <row r="316" spans="1:26" x14ac:dyDescent="0.25">
      <c r="A316">
        <v>97346</v>
      </c>
      <c r="B316">
        <v>202501</v>
      </c>
      <c r="C316">
        <v>1</v>
      </c>
      <c r="D316" t="s">
        <v>12651</v>
      </c>
      <c r="E316">
        <v>4</v>
      </c>
      <c r="F316">
        <v>916</v>
      </c>
      <c r="G316">
        <v>228</v>
      </c>
      <c r="H316">
        <v>18</v>
      </c>
      <c r="I316">
        <v>7</v>
      </c>
      <c r="J316">
        <v>0</v>
      </c>
      <c r="K316">
        <v>0</v>
      </c>
      <c r="L316">
        <v>0</v>
      </c>
      <c r="M316">
        <v>0</v>
      </c>
      <c r="N316">
        <v>0</v>
      </c>
      <c r="O316">
        <v>0</v>
      </c>
      <c r="P316">
        <v>0</v>
      </c>
      <c r="Q316">
        <v>0</v>
      </c>
      <c r="R316">
        <v>0</v>
      </c>
      <c r="S316">
        <v>0</v>
      </c>
      <c r="T316">
        <v>71590</v>
      </c>
      <c r="U316">
        <v>71606</v>
      </c>
      <c r="V316">
        <v>71324</v>
      </c>
      <c r="W316" t="s">
        <v>13891</v>
      </c>
      <c r="X316" t="s">
        <v>12590</v>
      </c>
      <c r="Y316">
        <v>0</v>
      </c>
      <c r="Z316">
        <v>0</v>
      </c>
    </row>
    <row r="317" spans="1:26" x14ac:dyDescent="0.25">
      <c r="A317">
        <v>97346</v>
      </c>
      <c r="B317">
        <v>202501</v>
      </c>
      <c r="C317">
        <v>2</v>
      </c>
      <c r="D317" t="s">
        <v>12651</v>
      </c>
      <c r="E317">
        <v>4</v>
      </c>
      <c r="F317">
        <v>916</v>
      </c>
      <c r="G317">
        <v>228</v>
      </c>
      <c r="H317">
        <v>18</v>
      </c>
      <c r="I317">
        <v>7</v>
      </c>
      <c r="J317">
        <v>0</v>
      </c>
      <c r="K317">
        <v>0</v>
      </c>
      <c r="L317">
        <v>0</v>
      </c>
      <c r="M317">
        <v>0</v>
      </c>
      <c r="N317">
        <v>0</v>
      </c>
      <c r="O317">
        <v>0</v>
      </c>
      <c r="P317">
        <v>0</v>
      </c>
      <c r="Q317">
        <v>0</v>
      </c>
      <c r="R317">
        <v>0</v>
      </c>
      <c r="S317">
        <v>0</v>
      </c>
      <c r="T317">
        <v>71590</v>
      </c>
      <c r="U317">
        <v>71606</v>
      </c>
      <c r="V317">
        <v>71324</v>
      </c>
      <c r="W317" t="s">
        <v>13891</v>
      </c>
      <c r="X317" t="s">
        <v>12590</v>
      </c>
      <c r="Y317">
        <v>0</v>
      </c>
      <c r="Z317">
        <v>0</v>
      </c>
    </row>
    <row r="318" spans="1:26" x14ac:dyDescent="0.25">
      <c r="A318">
        <v>97355</v>
      </c>
      <c r="B318">
        <v>202501</v>
      </c>
      <c r="C318">
        <v>1</v>
      </c>
      <c r="D318" t="s">
        <v>12651</v>
      </c>
      <c r="E318">
        <v>4</v>
      </c>
      <c r="F318">
        <v>916</v>
      </c>
      <c r="G318">
        <v>228</v>
      </c>
      <c r="H318">
        <v>34</v>
      </c>
      <c r="I318">
        <v>3</v>
      </c>
      <c r="J318">
        <v>0</v>
      </c>
      <c r="K318">
        <v>0</v>
      </c>
      <c r="L318">
        <v>0</v>
      </c>
      <c r="M318">
        <v>0</v>
      </c>
      <c r="N318">
        <v>0</v>
      </c>
      <c r="O318">
        <v>0</v>
      </c>
      <c r="P318">
        <v>0</v>
      </c>
      <c r="Q318">
        <v>0</v>
      </c>
      <c r="R318">
        <v>0</v>
      </c>
      <c r="S318">
        <v>0</v>
      </c>
      <c r="T318">
        <v>71590</v>
      </c>
      <c r="U318">
        <v>71607</v>
      </c>
      <c r="V318">
        <v>71225</v>
      </c>
      <c r="W318" t="s">
        <v>12589</v>
      </c>
      <c r="X318" t="s">
        <v>12590</v>
      </c>
      <c r="Y318">
        <v>0</v>
      </c>
      <c r="Z318">
        <v>0</v>
      </c>
    </row>
    <row r="319" spans="1:26" x14ac:dyDescent="0.25">
      <c r="A319">
        <v>97355</v>
      </c>
      <c r="B319">
        <v>202501</v>
      </c>
      <c r="C319">
        <v>2</v>
      </c>
      <c r="D319" t="s">
        <v>12651</v>
      </c>
      <c r="E319">
        <v>4</v>
      </c>
      <c r="F319">
        <v>916</v>
      </c>
      <c r="G319">
        <v>228</v>
      </c>
      <c r="H319">
        <v>34</v>
      </c>
      <c r="I319">
        <v>3</v>
      </c>
      <c r="J319">
        <v>0</v>
      </c>
      <c r="K319">
        <v>0</v>
      </c>
      <c r="L319">
        <v>0</v>
      </c>
      <c r="M319">
        <v>0</v>
      </c>
      <c r="N319">
        <v>0</v>
      </c>
      <c r="O319">
        <v>0</v>
      </c>
      <c r="P319">
        <v>0</v>
      </c>
      <c r="Q319">
        <v>0</v>
      </c>
      <c r="R319">
        <v>0</v>
      </c>
      <c r="S319">
        <v>0</v>
      </c>
      <c r="T319">
        <v>71590</v>
      </c>
      <c r="U319">
        <v>71607</v>
      </c>
      <c r="V319">
        <v>71225</v>
      </c>
      <c r="W319" t="s">
        <v>12589</v>
      </c>
      <c r="X319" t="s">
        <v>12590</v>
      </c>
      <c r="Y319">
        <v>0</v>
      </c>
      <c r="Z319">
        <v>0</v>
      </c>
    </row>
    <row r="320" spans="1:26" x14ac:dyDescent="0.25">
      <c r="A320">
        <v>97384</v>
      </c>
      <c r="B320">
        <v>202501</v>
      </c>
      <c r="C320">
        <v>1</v>
      </c>
      <c r="D320" t="s">
        <v>12651</v>
      </c>
      <c r="E320">
        <v>4</v>
      </c>
      <c r="F320">
        <v>916</v>
      </c>
      <c r="G320">
        <v>290</v>
      </c>
      <c r="H320">
        <v>39</v>
      </c>
      <c r="I320">
        <v>9</v>
      </c>
      <c r="J320">
        <v>0</v>
      </c>
      <c r="K320">
        <v>0</v>
      </c>
      <c r="L320">
        <v>0</v>
      </c>
      <c r="M320">
        <v>0</v>
      </c>
      <c r="N320">
        <v>0</v>
      </c>
      <c r="O320">
        <v>0</v>
      </c>
      <c r="P320">
        <v>0</v>
      </c>
      <c r="Q320">
        <v>0</v>
      </c>
      <c r="R320">
        <v>0</v>
      </c>
      <c r="S320">
        <v>0</v>
      </c>
      <c r="T320">
        <v>71251</v>
      </c>
      <c r="U320">
        <v>71239</v>
      </c>
      <c r="V320">
        <v>71238</v>
      </c>
      <c r="W320" t="s">
        <v>12650</v>
      </c>
      <c r="X320" t="s">
        <v>13885</v>
      </c>
      <c r="Y320">
        <v>0</v>
      </c>
      <c r="Z320">
        <v>0</v>
      </c>
    </row>
    <row r="321" spans="1:26" x14ac:dyDescent="0.25">
      <c r="A321">
        <v>97384</v>
      </c>
      <c r="B321">
        <v>202501</v>
      </c>
      <c r="C321">
        <v>2</v>
      </c>
      <c r="D321" t="s">
        <v>12651</v>
      </c>
      <c r="E321">
        <v>4</v>
      </c>
      <c r="F321">
        <v>916</v>
      </c>
      <c r="G321">
        <v>290</v>
      </c>
      <c r="H321">
        <v>39</v>
      </c>
      <c r="I321">
        <v>9</v>
      </c>
      <c r="J321">
        <v>0</v>
      </c>
      <c r="K321">
        <v>0</v>
      </c>
      <c r="L321">
        <v>0</v>
      </c>
      <c r="M321">
        <v>0</v>
      </c>
      <c r="N321">
        <v>0</v>
      </c>
      <c r="O321">
        <v>0</v>
      </c>
      <c r="P321">
        <v>0</v>
      </c>
      <c r="Q321">
        <v>0</v>
      </c>
      <c r="R321">
        <v>0</v>
      </c>
      <c r="S321">
        <v>0</v>
      </c>
      <c r="T321">
        <v>71251</v>
      </c>
      <c r="U321">
        <v>71239</v>
      </c>
      <c r="V321">
        <v>71238</v>
      </c>
      <c r="W321" t="s">
        <v>12650</v>
      </c>
      <c r="X321" t="s">
        <v>13885</v>
      </c>
      <c r="Y321">
        <v>0</v>
      </c>
      <c r="Z321">
        <v>0</v>
      </c>
    </row>
    <row r="322" spans="1:26" x14ac:dyDescent="0.25">
      <c r="A322">
        <v>97425</v>
      </c>
      <c r="B322">
        <v>202501</v>
      </c>
      <c r="C322">
        <v>1</v>
      </c>
      <c r="D322" t="s">
        <v>12651</v>
      </c>
      <c r="E322">
        <v>4</v>
      </c>
      <c r="F322">
        <v>916</v>
      </c>
      <c r="G322">
        <v>290</v>
      </c>
      <c r="H322">
        <v>25</v>
      </c>
      <c r="I322">
        <v>5</v>
      </c>
      <c r="J322">
        <v>0</v>
      </c>
      <c r="K322">
        <v>0</v>
      </c>
      <c r="L322">
        <v>0</v>
      </c>
      <c r="M322">
        <v>0</v>
      </c>
      <c r="N322">
        <v>0</v>
      </c>
      <c r="O322">
        <v>0</v>
      </c>
      <c r="P322">
        <v>0</v>
      </c>
      <c r="Q322">
        <v>0</v>
      </c>
      <c r="R322">
        <v>0</v>
      </c>
      <c r="S322">
        <v>0</v>
      </c>
      <c r="T322">
        <v>71251</v>
      </c>
      <c r="U322">
        <v>71248</v>
      </c>
      <c r="V322">
        <v>71250</v>
      </c>
      <c r="W322" t="s">
        <v>12625</v>
      </c>
      <c r="X322" t="s">
        <v>13885</v>
      </c>
      <c r="Y322">
        <v>0</v>
      </c>
      <c r="Z322">
        <v>0</v>
      </c>
    </row>
    <row r="323" spans="1:26" x14ac:dyDescent="0.25">
      <c r="A323">
        <v>97425</v>
      </c>
      <c r="B323">
        <v>202501</v>
      </c>
      <c r="C323">
        <v>2</v>
      </c>
      <c r="D323" t="s">
        <v>12651</v>
      </c>
      <c r="E323">
        <v>4</v>
      </c>
      <c r="F323">
        <v>916</v>
      </c>
      <c r="G323">
        <v>290</v>
      </c>
      <c r="H323">
        <v>25</v>
      </c>
      <c r="I323">
        <v>5</v>
      </c>
      <c r="J323">
        <v>0</v>
      </c>
      <c r="K323">
        <v>0</v>
      </c>
      <c r="L323">
        <v>0</v>
      </c>
      <c r="M323">
        <v>0</v>
      </c>
      <c r="N323">
        <v>0</v>
      </c>
      <c r="O323">
        <v>0</v>
      </c>
      <c r="P323">
        <v>0</v>
      </c>
      <c r="Q323">
        <v>0</v>
      </c>
      <c r="R323">
        <v>0</v>
      </c>
      <c r="S323">
        <v>0</v>
      </c>
      <c r="T323">
        <v>71251</v>
      </c>
      <c r="U323">
        <v>71248</v>
      </c>
      <c r="V323">
        <v>71250</v>
      </c>
      <c r="W323" t="s">
        <v>12625</v>
      </c>
      <c r="X323" t="s">
        <v>13885</v>
      </c>
      <c r="Y323">
        <v>0</v>
      </c>
      <c r="Z323">
        <v>0</v>
      </c>
    </row>
    <row r="324" spans="1:26" x14ac:dyDescent="0.25">
      <c r="A324">
        <v>97430</v>
      </c>
      <c r="B324">
        <v>202501</v>
      </c>
      <c r="C324">
        <v>1</v>
      </c>
      <c r="D324" t="s">
        <v>12651</v>
      </c>
      <c r="E324">
        <v>4</v>
      </c>
      <c r="F324">
        <v>916</v>
      </c>
      <c r="G324">
        <v>290</v>
      </c>
      <c r="H324">
        <v>25</v>
      </c>
      <c r="I324">
        <v>8</v>
      </c>
      <c r="J324">
        <v>0</v>
      </c>
      <c r="K324">
        <v>0</v>
      </c>
      <c r="L324">
        <v>0</v>
      </c>
      <c r="M324">
        <v>0</v>
      </c>
      <c r="N324">
        <v>0</v>
      </c>
      <c r="O324">
        <v>0</v>
      </c>
      <c r="P324">
        <v>0</v>
      </c>
      <c r="Q324">
        <v>0</v>
      </c>
      <c r="R324">
        <v>0</v>
      </c>
      <c r="S324">
        <v>0</v>
      </c>
      <c r="T324">
        <v>71251</v>
      </c>
      <c r="U324">
        <v>71248</v>
      </c>
      <c r="V324">
        <v>70065</v>
      </c>
      <c r="W324" t="s">
        <v>12625</v>
      </c>
      <c r="X324" t="s">
        <v>13885</v>
      </c>
      <c r="Y324">
        <v>0</v>
      </c>
      <c r="Z324">
        <v>0</v>
      </c>
    </row>
    <row r="325" spans="1:26" x14ac:dyDescent="0.25">
      <c r="A325">
        <v>97430</v>
      </c>
      <c r="B325">
        <v>202501</v>
      </c>
      <c r="C325">
        <v>2</v>
      </c>
      <c r="D325" t="s">
        <v>12651</v>
      </c>
      <c r="E325">
        <v>4</v>
      </c>
      <c r="F325">
        <v>916</v>
      </c>
      <c r="G325">
        <v>290</v>
      </c>
      <c r="H325">
        <v>25</v>
      </c>
      <c r="I325">
        <v>8</v>
      </c>
      <c r="J325">
        <v>0</v>
      </c>
      <c r="K325">
        <v>0</v>
      </c>
      <c r="L325">
        <v>0</v>
      </c>
      <c r="M325">
        <v>0</v>
      </c>
      <c r="N325">
        <v>0</v>
      </c>
      <c r="O325">
        <v>0</v>
      </c>
      <c r="P325">
        <v>0</v>
      </c>
      <c r="Q325">
        <v>0</v>
      </c>
      <c r="R325">
        <v>0</v>
      </c>
      <c r="S325">
        <v>0</v>
      </c>
      <c r="T325">
        <v>71251</v>
      </c>
      <c r="U325">
        <v>71248</v>
      </c>
      <c r="V325">
        <v>70065</v>
      </c>
      <c r="W325" t="s">
        <v>12625</v>
      </c>
      <c r="X325" t="s">
        <v>13885</v>
      </c>
      <c r="Y325">
        <v>0</v>
      </c>
      <c r="Z325">
        <v>0</v>
      </c>
    </row>
    <row r="326" spans="1:26" x14ac:dyDescent="0.25">
      <c r="A326">
        <v>97431</v>
      </c>
      <c r="B326">
        <v>202501</v>
      </c>
      <c r="C326">
        <v>1</v>
      </c>
      <c r="D326" t="s">
        <v>12651</v>
      </c>
      <c r="E326">
        <v>4</v>
      </c>
      <c r="F326">
        <v>916</v>
      </c>
      <c r="G326">
        <v>290</v>
      </c>
      <c r="H326">
        <v>25</v>
      </c>
      <c r="I326">
        <v>4</v>
      </c>
      <c r="J326">
        <v>0</v>
      </c>
      <c r="K326">
        <v>0</v>
      </c>
      <c r="L326">
        <v>0</v>
      </c>
      <c r="M326">
        <v>0</v>
      </c>
      <c r="N326">
        <v>0</v>
      </c>
      <c r="O326">
        <v>0</v>
      </c>
      <c r="P326">
        <v>0</v>
      </c>
      <c r="Q326">
        <v>0</v>
      </c>
      <c r="R326">
        <v>0</v>
      </c>
      <c r="S326">
        <v>0</v>
      </c>
      <c r="T326">
        <v>71251</v>
      </c>
      <c r="U326">
        <v>71248</v>
      </c>
      <c r="V326">
        <v>700133</v>
      </c>
      <c r="W326" t="s">
        <v>12625</v>
      </c>
      <c r="X326" t="s">
        <v>13885</v>
      </c>
      <c r="Y326">
        <v>0</v>
      </c>
      <c r="Z326">
        <v>0</v>
      </c>
    </row>
    <row r="327" spans="1:26" x14ac:dyDescent="0.25">
      <c r="A327">
        <v>97431</v>
      </c>
      <c r="B327">
        <v>202501</v>
      </c>
      <c r="C327">
        <v>2</v>
      </c>
      <c r="D327" t="s">
        <v>12651</v>
      </c>
      <c r="E327">
        <v>4</v>
      </c>
      <c r="F327">
        <v>916</v>
      </c>
      <c r="G327">
        <v>290</v>
      </c>
      <c r="H327">
        <v>25</v>
      </c>
      <c r="I327">
        <v>4</v>
      </c>
      <c r="J327">
        <v>0</v>
      </c>
      <c r="K327">
        <v>0</v>
      </c>
      <c r="L327">
        <v>0</v>
      </c>
      <c r="M327">
        <v>0</v>
      </c>
      <c r="N327">
        <v>0</v>
      </c>
      <c r="O327">
        <v>0</v>
      </c>
      <c r="P327">
        <v>0</v>
      </c>
      <c r="Q327">
        <v>0</v>
      </c>
      <c r="R327">
        <v>0</v>
      </c>
      <c r="S327">
        <v>0</v>
      </c>
      <c r="T327">
        <v>71251</v>
      </c>
      <c r="U327">
        <v>71248</v>
      </c>
      <c r="V327">
        <v>700133</v>
      </c>
      <c r="W327" t="s">
        <v>12625</v>
      </c>
      <c r="X327" t="s">
        <v>13885</v>
      </c>
      <c r="Y327">
        <v>0</v>
      </c>
      <c r="Z327">
        <v>0</v>
      </c>
    </row>
    <row r="328" spans="1:26" x14ac:dyDescent="0.25">
      <c r="A328">
        <v>97447</v>
      </c>
      <c r="B328">
        <v>202501</v>
      </c>
      <c r="C328">
        <v>1</v>
      </c>
      <c r="D328" t="s">
        <v>12651</v>
      </c>
      <c r="E328">
        <v>4</v>
      </c>
      <c r="F328">
        <v>916</v>
      </c>
      <c r="G328">
        <v>290</v>
      </c>
      <c r="H328">
        <v>25</v>
      </c>
      <c r="I328">
        <v>7</v>
      </c>
      <c r="J328">
        <v>0</v>
      </c>
      <c r="K328">
        <v>0</v>
      </c>
      <c r="L328">
        <v>0</v>
      </c>
      <c r="M328">
        <v>0</v>
      </c>
      <c r="N328">
        <v>0</v>
      </c>
      <c r="O328">
        <v>0</v>
      </c>
      <c r="P328">
        <v>0</v>
      </c>
      <c r="Q328">
        <v>0</v>
      </c>
      <c r="R328">
        <v>0</v>
      </c>
      <c r="S328">
        <v>0</v>
      </c>
      <c r="T328">
        <v>71251</v>
      </c>
      <c r="U328">
        <v>71252</v>
      </c>
      <c r="V328">
        <v>700162</v>
      </c>
      <c r="W328" t="s">
        <v>12592</v>
      </c>
      <c r="X328" t="s">
        <v>13885</v>
      </c>
      <c r="Y328">
        <v>0</v>
      </c>
      <c r="Z328">
        <v>0</v>
      </c>
    </row>
    <row r="329" spans="1:26" x14ac:dyDescent="0.25">
      <c r="A329">
        <v>97447</v>
      </c>
      <c r="B329">
        <v>202501</v>
      </c>
      <c r="C329">
        <v>2</v>
      </c>
      <c r="D329" t="s">
        <v>12651</v>
      </c>
      <c r="E329">
        <v>4</v>
      </c>
      <c r="F329">
        <v>916</v>
      </c>
      <c r="G329">
        <v>290</v>
      </c>
      <c r="H329">
        <v>25</v>
      </c>
      <c r="I329">
        <v>7</v>
      </c>
      <c r="J329">
        <v>0</v>
      </c>
      <c r="K329">
        <v>0</v>
      </c>
      <c r="L329">
        <v>0</v>
      </c>
      <c r="M329">
        <v>0</v>
      </c>
      <c r="N329">
        <v>0</v>
      </c>
      <c r="O329">
        <v>0</v>
      </c>
      <c r="P329">
        <v>0</v>
      </c>
      <c r="Q329">
        <v>0</v>
      </c>
      <c r="R329">
        <v>0</v>
      </c>
      <c r="S329">
        <v>0</v>
      </c>
      <c r="T329">
        <v>71251</v>
      </c>
      <c r="U329">
        <v>71252</v>
      </c>
      <c r="V329">
        <v>700162</v>
      </c>
      <c r="W329" t="s">
        <v>12592</v>
      </c>
      <c r="X329" t="s">
        <v>13885</v>
      </c>
      <c r="Y329">
        <v>0</v>
      </c>
      <c r="Z329">
        <v>0</v>
      </c>
    </row>
    <row r="330" spans="1:26" x14ac:dyDescent="0.25">
      <c r="A330">
        <v>97448</v>
      </c>
      <c r="B330">
        <v>202501</v>
      </c>
      <c r="C330">
        <v>1</v>
      </c>
      <c r="D330" t="s">
        <v>12651</v>
      </c>
      <c r="E330">
        <v>4</v>
      </c>
      <c r="F330">
        <v>916</v>
      </c>
      <c r="G330">
        <v>290</v>
      </c>
      <c r="H330">
        <v>25</v>
      </c>
      <c r="I330">
        <v>12</v>
      </c>
      <c r="J330">
        <v>0</v>
      </c>
      <c r="K330">
        <v>0</v>
      </c>
      <c r="L330">
        <v>0</v>
      </c>
      <c r="M330">
        <v>0</v>
      </c>
      <c r="N330">
        <v>0</v>
      </c>
      <c r="O330">
        <v>0</v>
      </c>
      <c r="P330">
        <v>0</v>
      </c>
      <c r="Q330">
        <v>0</v>
      </c>
      <c r="R330">
        <v>0</v>
      </c>
      <c r="S330">
        <v>0</v>
      </c>
      <c r="T330">
        <v>71251</v>
      </c>
      <c r="U330">
        <v>71252</v>
      </c>
      <c r="V330">
        <v>71394</v>
      </c>
      <c r="W330" t="s">
        <v>12592</v>
      </c>
      <c r="X330" t="s">
        <v>13885</v>
      </c>
      <c r="Y330">
        <v>0</v>
      </c>
      <c r="Z330">
        <v>0</v>
      </c>
    </row>
    <row r="331" spans="1:26" x14ac:dyDescent="0.25">
      <c r="A331">
        <v>97448</v>
      </c>
      <c r="B331">
        <v>202501</v>
      </c>
      <c r="C331">
        <v>2</v>
      </c>
      <c r="D331" t="s">
        <v>12651</v>
      </c>
      <c r="E331">
        <v>4</v>
      </c>
      <c r="F331">
        <v>916</v>
      </c>
      <c r="G331">
        <v>290</v>
      </c>
      <c r="H331">
        <v>25</v>
      </c>
      <c r="I331">
        <v>12</v>
      </c>
      <c r="J331">
        <v>0</v>
      </c>
      <c r="K331">
        <v>0</v>
      </c>
      <c r="L331">
        <v>0</v>
      </c>
      <c r="M331">
        <v>0</v>
      </c>
      <c r="N331">
        <v>0</v>
      </c>
      <c r="O331">
        <v>0</v>
      </c>
      <c r="P331">
        <v>0</v>
      </c>
      <c r="Q331">
        <v>0</v>
      </c>
      <c r="R331">
        <v>0</v>
      </c>
      <c r="S331">
        <v>0</v>
      </c>
      <c r="T331">
        <v>71251</v>
      </c>
      <c r="U331">
        <v>71252</v>
      </c>
      <c r="V331">
        <v>71394</v>
      </c>
      <c r="W331" t="s">
        <v>12592</v>
      </c>
      <c r="X331" t="s">
        <v>13885</v>
      </c>
      <c r="Y331">
        <v>0</v>
      </c>
      <c r="Z331">
        <v>0</v>
      </c>
    </row>
    <row r="332" spans="1:26" x14ac:dyDescent="0.25">
      <c r="A332">
        <v>97450</v>
      </c>
      <c r="B332">
        <v>202501</v>
      </c>
      <c r="C332">
        <v>1</v>
      </c>
      <c r="D332" t="s">
        <v>12651</v>
      </c>
      <c r="E332">
        <v>4</v>
      </c>
      <c r="F332">
        <v>916</v>
      </c>
      <c r="G332">
        <v>290</v>
      </c>
      <c r="H332">
        <v>25</v>
      </c>
      <c r="I332">
        <v>7</v>
      </c>
      <c r="J332">
        <v>0</v>
      </c>
      <c r="K332">
        <v>0</v>
      </c>
      <c r="L332">
        <v>0</v>
      </c>
      <c r="M332">
        <v>0</v>
      </c>
      <c r="N332">
        <v>0</v>
      </c>
      <c r="O332">
        <v>0</v>
      </c>
      <c r="P332">
        <v>0</v>
      </c>
      <c r="Q332">
        <v>0</v>
      </c>
      <c r="R332">
        <v>0</v>
      </c>
      <c r="S332">
        <v>0</v>
      </c>
      <c r="T332">
        <v>71251</v>
      </c>
      <c r="U332">
        <v>71252</v>
      </c>
      <c r="V332">
        <v>700162</v>
      </c>
      <c r="W332" t="s">
        <v>12592</v>
      </c>
      <c r="X332" t="s">
        <v>13885</v>
      </c>
      <c r="Y332">
        <v>0</v>
      </c>
      <c r="Z332">
        <v>0</v>
      </c>
    </row>
    <row r="333" spans="1:26" x14ac:dyDescent="0.25">
      <c r="A333">
        <v>97450</v>
      </c>
      <c r="B333">
        <v>202501</v>
      </c>
      <c r="C333">
        <v>2</v>
      </c>
      <c r="D333" t="s">
        <v>12651</v>
      </c>
      <c r="E333">
        <v>4</v>
      </c>
      <c r="F333">
        <v>916</v>
      </c>
      <c r="G333">
        <v>290</v>
      </c>
      <c r="H333">
        <v>25</v>
      </c>
      <c r="I333">
        <v>7</v>
      </c>
      <c r="J333">
        <v>0</v>
      </c>
      <c r="K333">
        <v>0</v>
      </c>
      <c r="L333">
        <v>0</v>
      </c>
      <c r="M333">
        <v>0</v>
      </c>
      <c r="N333">
        <v>0</v>
      </c>
      <c r="O333">
        <v>0</v>
      </c>
      <c r="P333">
        <v>0</v>
      </c>
      <c r="Q333">
        <v>0</v>
      </c>
      <c r="R333">
        <v>0</v>
      </c>
      <c r="S333">
        <v>0</v>
      </c>
      <c r="T333">
        <v>71251</v>
      </c>
      <c r="U333">
        <v>71252</v>
      </c>
      <c r="V333">
        <v>700162</v>
      </c>
      <c r="W333" t="s">
        <v>12592</v>
      </c>
      <c r="X333" t="s">
        <v>13885</v>
      </c>
      <c r="Y333">
        <v>0</v>
      </c>
      <c r="Z333">
        <v>0</v>
      </c>
    </row>
    <row r="334" spans="1:26" x14ac:dyDescent="0.25">
      <c r="A334">
        <v>97455</v>
      </c>
      <c r="B334">
        <v>202501</v>
      </c>
      <c r="C334">
        <v>1</v>
      </c>
      <c r="D334" t="s">
        <v>12651</v>
      </c>
      <c r="E334">
        <v>4</v>
      </c>
      <c r="F334">
        <v>916</v>
      </c>
      <c r="G334">
        <v>290</v>
      </c>
      <c r="H334">
        <v>25</v>
      </c>
      <c r="I334">
        <v>12</v>
      </c>
      <c r="J334">
        <v>0</v>
      </c>
      <c r="K334">
        <v>0</v>
      </c>
      <c r="L334">
        <v>0</v>
      </c>
      <c r="M334">
        <v>0</v>
      </c>
      <c r="N334">
        <v>0</v>
      </c>
      <c r="O334">
        <v>0</v>
      </c>
      <c r="P334">
        <v>0</v>
      </c>
      <c r="Q334">
        <v>0</v>
      </c>
      <c r="R334">
        <v>0</v>
      </c>
      <c r="S334">
        <v>0</v>
      </c>
      <c r="T334">
        <v>71251</v>
      </c>
      <c r="U334">
        <v>71252</v>
      </c>
      <c r="V334">
        <v>71394</v>
      </c>
      <c r="W334" t="s">
        <v>12592</v>
      </c>
      <c r="X334" t="s">
        <v>13885</v>
      </c>
      <c r="Y334">
        <v>0</v>
      </c>
      <c r="Z334">
        <v>0</v>
      </c>
    </row>
    <row r="335" spans="1:26" x14ac:dyDescent="0.25">
      <c r="A335">
        <v>97455</v>
      </c>
      <c r="B335">
        <v>202501</v>
      </c>
      <c r="C335">
        <v>2</v>
      </c>
      <c r="D335" t="s">
        <v>12651</v>
      </c>
      <c r="E335">
        <v>4</v>
      </c>
      <c r="F335">
        <v>916</v>
      </c>
      <c r="G335">
        <v>290</v>
      </c>
      <c r="H335">
        <v>25</v>
      </c>
      <c r="I335">
        <v>12</v>
      </c>
      <c r="J335">
        <v>0</v>
      </c>
      <c r="K335">
        <v>0</v>
      </c>
      <c r="L335">
        <v>0</v>
      </c>
      <c r="M335">
        <v>0</v>
      </c>
      <c r="N335">
        <v>0</v>
      </c>
      <c r="O335">
        <v>0</v>
      </c>
      <c r="P335">
        <v>0</v>
      </c>
      <c r="Q335">
        <v>0</v>
      </c>
      <c r="R335">
        <v>0</v>
      </c>
      <c r="S335">
        <v>0</v>
      </c>
      <c r="T335">
        <v>71251</v>
      </c>
      <c r="U335">
        <v>71252</v>
      </c>
      <c r="V335">
        <v>71394</v>
      </c>
      <c r="W335" t="s">
        <v>12592</v>
      </c>
      <c r="X335" t="s">
        <v>13885</v>
      </c>
      <c r="Y335">
        <v>0</v>
      </c>
      <c r="Z335">
        <v>0</v>
      </c>
    </row>
    <row r="336" spans="1:26" x14ac:dyDescent="0.25">
      <c r="A336">
        <v>97465</v>
      </c>
      <c r="B336">
        <v>202501</v>
      </c>
      <c r="C336">
        <v>1</v>
      </c>
      <c r="D336" t="s">
        <v>12651</v>
      </c>
      <c r="E336">
        <v>4</v>
      </c>
      <c r="F336">
        <v>916</v>
      </c>
      <c r="G336">
        <v>290</v>
      </c>
      <c r="H336">
        <v>22</v>
      </c>
      <c r="I336">
        <v>8</v>
      </c>
      <c r="J336">
        <v>0</v>
      </c>
      <c r="K336">
        <v>0</v>
      </c>
      <c r="L336">
        <v>0</v>
      </c>
      <c r="M336">
        <v>0</v>
      </c>
      <c r="N336">
        <v>0</v>
      </c>
      <c r="O336">
        <v>0</v>
      </c>
      <c r="P336">
        <v>0</v>
      </c>
      <c r="Q336">
        <v>0</v>
      </c>
      <c r="R336">
        <v>0</v>
      </c>
      <c r="S336">
        <v>0</v>
      </c>
      <c r="T336">
        <v>71251</v>
      </c>
      <c r="U336">
        <v>70066</v>
      </c>
      <c r="V336">
        <v>71347</v>
      </c>
      <c r="W336" t="s">
        <v>12627</v>
      </c>
      <c r="X336" t="s">
        <v>13885</v>
      </c>
      <c r="Y336">
        <v>0</v>
      </c>
      <c r="Z336">
        <v>0</v>
      </c>
    </row>
    <row r="337" spans="1:26" x14ac:dyDescent="0.25">
      <c r="A337">
        <v>97465</v>
      </c>
      <c r="B337">
        <v>202501</v>
      </c>
      <c r="C337">
        <v>2</v>
      </c>
      <c r="D337" t="s">
        <v>12651</v>
      </c>
      <c r="E337">
        <v>4</v>
      </c>
      <c r="F337">
        <v>916</v>
      </c>
      <c r="G337">
        <v>290</v>
      </c>
      <c r="H337">
        <v>22</v>
      </c>
      <c r="I337">
        <v>8</v>
      </c>
      <c r="J337">
        <v>0</v>
      </c>
      <c r="K337">
        <v>0</v>
      </c>
      <c r="L337">
        <v>0</v>
      </c>
      <c r="M337">
        <v>0</v>
      </c>
      <c r="N337">
        <v>0</v>
      </c>
      <c r="O337">
        <v>0</v>
      </c>
      <c r="P337">
        <v>0</v>
      </c>
      <c r="Q337">
        <v>0</v>
      </c>
      <c r="R337">
        <v>0</v>
      </c>
      <c r="S337">
        <v>0</v>
      </c>
      <c r="T337">
        <v>71251</v>
      </c>
      <c r="U337">
        <v>70066</v>
      </c>
      <c r="V337">
        <v>71347</v>
      </c>
      <c r="W337" t="s">
        <v>12627</v>
      </c>
      <c r="X337" t="s">
        <v>13885</v>
      </c>
      <c r="Y337">
        <v>0</v>
      </c>
      <c r="Z337">
        <v>0</v>
      </c>
    </row>
    <row r="338" spans="1:26" x14ac:dyDescent="0.25">
      <c r="A338">
        <v>97466</v>
      </c>
      <c r="B338">
        <v>202501</v>
      </c>
      <c r="C338">
        <v>1</v>
      </c>
      <c r="D338" t="s">
        <v>12651</v>
      </c>
      <c r="E338">
        <v>4</v>
      </c>
      <c r="F338">
        <v>916</v>
      </c>
      <c r="G338">
        <v>290</v>
      </c>
      <c r="H338">
        <v>22</v>
      </c>
      <c r="I338">
        <v>6</v>
      </c>
      <c r="J338">
        <v>0</v>
      </c>
      <c r="K338">
        <v>0</v>
      </c>
      <c r="L338">
        <v>0</v>
      </c>
      <c r="M338">
        <v>0</v>
      </c>
      <c r="N338">
        <v>0</v>
      </c>
      <c r="O338">
        <v>0</v>
      </c>
      <c r="P338">
        <v>0</v>
      </c>
      <c r="Q338">
        <v>0</v>
      </c>
      <c r="R338">
        <v>0</v>
      </c>
      <c r="S338">
        <v>0</v>
      </c>
      <c r="T338">
        <v>71251</v>
      </c>
      <c r="U338">
        <v>70066</v>
      </c>
      <c r="V338">
        <v>71264</v>
      </c>
      <c r="W338" t="s">
        <v>12627</v>
      </c>
      <c r="X338" t="s">
        <v>13885</v>
      </c>
      <c r="Y338">
        <v>0</v>
      </c>
      <c r="Z338">
        <v>0</v>
      </c>
    </row>
    <row r="339" spans="1:26" x14ac:dyDescent="0.25">
      <c r="A339">
        <v>97466</v>
      </c>
      <c r="B339">
        <v>202501</v>
      </c>
      <c r="C339">
        <v>2</v>
      </c>
      <c r="D339" t="s">
        <v>12651</v>
      </c>
      <c r="E339">
        <v>4</v>
      </c>
      <c r="F339">
        <v>916</v>
      </c>
      <c r="G339">
        <v>290</v>
      </c>
      <c r="H339">
        <v>22</v>
      </c>
      <c r="I339">
        <v>6</v>
      </c>
      <c r="J339">
        <v>0</v>
      </c>
      <c r="K339">
        <v>0</v>
      </c>
      <c r="L339">
        <v>0</v>
      </c>
      <c r="M339">
        <v>0</v>
      </c>
      <c r="N339">
        <v>0</v>
      </c>
      <c r="O339">
        <v>0</v>
      </c>
      <c r="P339">
        <v>0</v>
      </c>
      <c r="Q339">
        <v>0</v>
      </c>
      <c r="R339">
        <v>0</v>
      </c>
      <c r="S339">
        <v>0</v>
      </c>
      <c r="T339">
        <v>71251</v>
      </c>
      <c r="U339">
        <v>70066</v>
      </c>
      <c r="V339">
        <v>71264</v>
      </c>
      <c r="W339" t="s">
        <v>12627</v>
      </c>
      <c r="X339" t="s">
        <v>13885</v>
      </c>
      <c r="Y339">
        <v>0</v>
      </c>
      <c r="Z339">
        <v>0</v>
      </c>
    </row>
    <row r="340" spans="1:26" x14ac:dyDescent="0.25">
      <c r="A340">
        <v>97472</v>
      </c>
      <c r="B340">
        <v>202501</v>
      </c>
      <c r="C340">
        <v>1</v>
      </c>
      <c r="D340" t="s">
        <v>12651</v>
      </c>
      <c r="E340">
        <v>4</v>
      </c>
      <c r="F340">
        <v>916</v>
      </c>
      <c r="G340">
        <v>290</v>
      </c>
      <c r="H340">
        <v>22</v>
      </c>
      <c r="I340">
        <v>8</v>
      </c>
      <c r="J340">
        <v>0</v>
      </c>
      <c r="K340">
        <v>0</v>
      </c>
      <c r="L340">
        <v>0</v>
      </c>
      <c r="M340">
        <v>0</v>
      </c>
      <c r="N340">
        <v>0</v>
      </c>
      <c r="O340">
        <v>0</v>
      </c>
      <c r="P340">
        <v>0</v>
      </c>
      <c r="Q340">
        <v>0</v>
      </c>
      <c r="R340">
        <v>0</v>
      </c>
      <c r="S340">
        <v>0</v>
      </c>
      <c r="T340">
        <v>71251</v>
      </c>
      <c r="U340">
        <v>70066</v>
      </c>
      <c r="V340">
        <v>71347</v>
      </c>
      <c r="W340" t="s">
        <v>12627</v>
      </c>
      <c r="X340" t="s">
        <v>13885</v>
      </c>
      <c r="Y340">
        <v>0</v>
      </c>
      <c r="Z340">
        <v>0</v>
      </c>
    </row>
    <row r="341" spans="1:26" x14ac:dyDescent="0.25">
      <c r="A341">
        <v>97472</v>
      </c>
      <c r="B341">
        <v>202501</v>
      </c>
      <c r="C341">
        <v>2</v>
      </c>
      <c r="D341" t="s">
        <v>12651</v>
      </c>
      <c r="E341">
        <v>4</v>
      </c>
      <c r="F341">
        <v>916</v>
      </c>
      <c r="G341">
        <v>290</v>
      </c>
      <c r="H341">
        <v>22</v>
      </c>
      <c r="I341">
        <v>8</v>
      </c>
      <c r="J341">
        <v>0</v>
      </c>
      <c r="K341">
        <v>0</v>
      </c>
      <c r="L341">
        <v>0</v>
      </c>
      <c r="M341">
        <v>0</v>
      </c>
      <c r="N341">
        <v>0</v>
      </c>
      <c r="O341">
        <v>0</v>
      </c>
      <c r="P341">
        <v>0</v>
      </c>
      <c r="Q341">
        <v>0</v>
      </c>
      <c r="R341">
        <v>0</v>
      </c>
      <c r="S341">
        <v>0</v>
      </c>
      <c r="T341">
        <v>71251</v>
      </c>
      <c r="U341">
        <v>70066</v>
      </c>
      <c r="V341">
        <v>71347</v>
      </c>
      <c r="W341" t="s">
        <v>12627</v>
      </c>
      <c r="X341" t="s">
        <v>13885</v>
      </c>
      <c r="Y341">
        <v>0</v>
      </c>
      <c r="Z341">
        <v>0</v>
      </c>
    </row>
    <row r="342" spans="1:26" x14ac:dyDescent="0.25">
      <c r="A342">
        <v>97479</v>
      </c>
      <c r="B342">
        <v>202501</v>
      </c>
      <c r="C342">
        <v>1</v>
      </c>
      <c r="D342" t="s">
        <v>12651</v>
      </c>
      <c r="E342">
        <v>4</v>
      </c>
      <c r="F342">
        <v>916</v>
      </c>
      <c r="G342">
        <v>290</v>
      </c>
      <c r="H342">
        <v>37</v>
      </c>
      <c r="I342">
        <v>12</v>
      </c>
      <c r="J342">
        <v>0</v>
      </c>
      <c r="K342">
        <v>0</v>
      </c>
      <c r="L342">
        <v>0</v>
      </c>
      <c r="M342">
        <v>0</v>
      </c>
      <c r="N342">
        <v>0</v>
      </c>
      <c r="O342">
        <v>0</v>
      </c>
      <c r="P342">
        <v>0</v>
      </c>
      <c r="Q342">
        <v>0</v>
      </c>
      <c r="R342">
        <v>0</v>
      </c>
      <c r="S342">
        <v>0</v>
      </c>
      <c r="T342">
        <v>71251</v>
      </c>
      <c r="U342">
        <v>71255</v>
      </c>
      <c r="V342">
        <v>71258</v>
      </c>
      <c r="W342" t="s">
        <v>12640</v>
      </c>
      <c r="X342" t="s">
        <v>13885</v>
      </c>
      <c r="Y342">
        <v>0</v>
      </c>
      <c r="Z342">
        <v>0</v>
      </c>
    </row>
    <row r="343" spans="1:26" x14ac:dyDescent="0.25">
      <c r="A343">
        <v>97479</v>
      </c>
      <c r="B343">
        <v>202501</v>
      </c>
      <c r="C343">
        <v>2</v>
      </c>
      <c r="D343" t="s">
        <v>12651</v>
      </c>
      <c r="E343">
        <v>4</v>
      </c>
      <c r="F343">
        <v>916</v>
      </c>
      <c r="G343">
        <v>290</v>
      </c>
      <c r="H343">
        <v>37</v>
      </c>
      <c r="I343">
        <v>12</v>
      </c>
      <c r="J343">
        <v>0</v>
      </c>
      <c r="K343">
        <v>0</v>
      </c>
      <c r="L343">
        <v>0</v>
      </c>
      <c r="M343">
        <v>0</v>
      </c>
      <c r="N343">
        <v>0</v>
      </c>
      <c r="O343">
        <v>0</v>
      </c>
      <c r="P343">
        <v>0</v>
      </c>
      <c r="Q343">
        <v>0</v>
      </c>
      <c r="R343">
        <v>0</v>
      </c>
      <c r="S343">
        <v>0</v>
      </c>
      <c r="T343">
        <v>71251</v>
      </c>
      <c r="U343">
        <v>71255</v>
      </c>
      <c r="V343">
        <v>71258</v>
      </c>
      <c r="W343" t="s">
        <v>12640</v>
      </c>
      <c r="X343" t="s">
        <v>13885</v>
      </c>
      <c r="Y343">
        <v>0</v>
      </c>
      <c r="Z343">
        <v>0</v>
      </c>
    </row>
    <row r="344" spans="1:26" x14ac:dyDescent="0.25">
      <c r="A344">
        <v>97500</v>
      </c>
      <c r="B344">
        <v>202501</v>
      </c>
      <c r="C344">
        <v>1</v>
      </c>
      <c r="D344" t="s">
        <v>12651</v>
      </c>
      <c r="E344">
        <v>4</v>
      </c>
      <c r="F344">
        <v>916</v>
      </c>
      <c r="G344">
        <v>290</v>
      </c>
      <c r="H344">
        <v>25</v>
      </c>
      <c r="I344">
        <v>8</v>
      </c>
      <c r="J344">
        <v>0</v>
      </c>
      <c r="K344">
        <v>0</v>
      </c>
      <c r="L344">
        <v>0</v>
      </c>
      <c r="M344">
        <v>0</v>
      </c>
      <c r="N344">
        <v>0</v>
      </c>
      <c r="O344">
        <v>0</v>
      </c>
      <c r="P344">
        <v>0</v>
      </c>
      <c r="Q344">
        <v>0</v>
      </c>
      <c r="R344">
        <v>0</v>
      </c>
      <c r="S344">
        <v>0</v>
      </c>
      <c r="T344">
        <v>71251</v>
      </c>
      <c r="U344">
        <v>71252</v>
      </c>
      <c r="V344">
        <v>700258</v>
      </c>
      <c r="W344" t="s">
        <v>12592</v>
      </c>
      <c r="X344" t="s">
        <v>13885</v>
      </c>
      <c r="Y344">
        <v>0</v>
      </c>
      <c r="Z344">
        <v>0</v>
      </c>
    </row>
    <row r="345" spans="1:26" x14ac:dyDescent="0.25">
      <c r="A345">
        <v>97500</v>
      </c>
      <c r="B345">
        <v>202501</v>
      </c>
      <c r="C345">
        <v>2</v>
      </c>
      <c r="D345" t="s">
        <v>12651</v>
      </c>
      <c r="E345">
        <v>4</v>
      </c>
      <c r="F345">
        <v>916</v>
      </c>
      <c r="G345">
        <v>290</v>
      </c>
      <c r="H345">
        <v>25</v>
      </c>
      <c r="I345">
        <v>8</v>
      </c>
      <c r="J345">
        <v>0</v>
      </c>
      <c r="K345">
        <v>0</v>
      </c>
      <c r="L345">
        <v>0</v>
      </c>
      <c r="M345">
        <v>0</v>
      </c>
      <c r="N345">
        <v>0</v>
      </c>
      <c r="O345">
        <v>0</v>
      </c>
      <c r="P345">
        <v>0</v>
      </c>
      <c r="Q345">
        <v>0</v>
      </c>
      <c r="R345">
        <v>0</v>
      </c>
      <c r="S345">
        <v>0</v>
      </c>
      <c r="T345">
        <v>71251</v>
      </c>
      <c r="U345">
        <v>71252</v>
      </c>
      <c r="V345">
        <v>700258</v>
      </c>
      <c r="W345" t="s">
        <v>12592</v>
      </c>
      <c r="X345" t="s">
        <v>13885</v>
      </c>
      <c r="Y345">
        <v>0</v>
      </c>
      <c r="Z345">
        <v>0</v>
      </c>
    </row>
    <row r="346" spans="1:26" x14ac:dyDescent="0.25">
      <c r="A346">
        <v>97510</v>
      </c>
      <c r="B346">
        <v>202501</v>
      </c>
      <c r="C346">
        <v>1</v>
      </c>
      <c r="D346" t="s">
        <v>12651</v>
      </c>
      <c r="E346">
        <v>4</v>
      </c>
      <c r="F346">
        <v>916</v>
      </c>
      <c r="G346">
        <v>290</v>
      </c>
      <c r="H346">
        <v>22</v>
      </c>
      <c r="I346">
        <v>6</v>
      </c>
      <c r="J346">
        <v>0</v>
      </c>
      <c r="K346">
        <v>0</v>
      </c>
      <c r="L346">
        <v>0</v>
      </c>
      <c r="M346">
        <v>0</v>
      </c>
      <c r="N346">
        <v>0</v>
      </c>
      <c r="O346">
        <v>0</v>
      </c>
      <c r="P346">
        <v>0</v>
      </c>
      <c r="Q346">
        <v>0</v>
      </c>
      <c r="R346">
        <v>0</v>
      </c>
      <c r="S346">
        <v>0</v>
      </c>
      <c r="T346">
        <v>71251</v>
      </c>
      <c r="U346">
        <v>70066</v>
      </c>
      <c r="V346">
        <v>71264</v>
      </c>
      <c r="W346" t="s">
        <v>12627</v>
      </c>
      <c r="X346" t="s">
        <v>13885</v>
      </c>
      <c r="Y346">
        <v>0</v>
      </c>
      <c r="Z346">
        <v>0</v>
      </c>
    </row>
    <row r="347" spans="1:26" x14ac:dyDescent="0.25">
      <c r="A347">
        <v>97510</v>
      </c>
      <c r="B347">
        <v>202501</v>
      </c>
      <c r="C347">
        <v>2</v>
      </c>
      <c r="D347" t="s">
        <v>12651</v>
      </c>
      <c r="E347">
        <v>4</v>
      </c>
      <c r="F347">
        <v>916</v>
      </c>
      <c r="G347">
        <v>290</v>
      </c>
      <c r="H347">
        <v>22</v>
      </c>
      <c r="I347">
        <v>6</v>
      </c>
      <c r="J347">
        <v>0</v>
      </c>
      <c r="K347">
        <v>0</v>
      </c>
      <c r="L347">
        <v>0</v>
      </c>
      <c r="M347">
        <v>0</v>
      </c>
      <c r="N347">
        <v>0</v>
      </c>
      <c r="O347">
        <v>0</v>
      </c>
      <c r="P347">
        <v>0</v>
      </c>
      <c r="Q347">
        <v>0</v>
      </c>
      <c r="R347">
        <v>0</v>
      </c>
      <c r="S347">
        <v>0</v>
      </c>
      <c r="T347">
        <v>71251</v>
      </c>
      <c r="U347">
        <v>70066</v>
      </c>
      <c r="V347">
        <v>71264</v>
      </c>
      <c r="W347" t="s">
        <v>12627</v>
      </c>
      <c r="X347" t="s">
        <v>13885</v>
      </c>
      <c r="Y347">
        <v>0</v>
      </c>
      <c r="Z347">
        <v>0</v>
      </c>
    </row>
    <row r="348" spans="1:26" x14ac:dyDescent="0.25">
      <c r="A348">
        <v>97550</v>
      </c>
      <c r="B348">
        <v>202501</v>
      </c>
      <c r="C348">
        <v>1</v>
      </c>
      <c r="D348" t="s">
        <v>12651</v>
      </c>
      <c r="E348">
        <v>4</v>
      </c>
      <c r="F348">
        <v>916</v>
      </c>
      <c r="G348">
        <v>200</v>
      </c>
      <c r="H348">
        <v>25</v>
      </c>
      <c r="I348">
        <v>8</v>
      </c>
      <c r="J348">
        <v>0</v>
      </c>
      <c r="K348">
        <v>0</v>
      </c>
      <c r="L348">
        <v>0</v>
      </c>
      <c r="M348">
        <v>0</v>
      </c>
      <c r="N348">
        <v>0</v>
      </c>
      <c r="O348">
        <v>0</v>
      </c>
      <c r="P348">
        <v>0</v>
      </c>
      <c r="Q348">
        <v>0</v>
      </c>
      <c r="R348">
        <v>0</v>
      </c>
      <c r="S348">
        <v>0</v>
      </c>
      <c r="T348">
        <v>900582</v>
      </c>
      <c r="U348">
        <v>71270</v>
      </c>
      <c r="V348">
        <v>71271</v>
      </c>
      <c r="W348" t="s">
        <v>12611</v>
      </c>
      <c r="X348" t="s">
        <v>13887</v>
      </c>
      <c r="Y348">
        <v>0</v>
      </c>
      <c r="Z348">
        <v>0</v>
      </c>
    </row>
    <row r="349" spans="1:26" x14ac:dyDescent="0.25">
      <c r="A349">
        <v>97550</v>
      </c>
      <c r="B349">
        <v>202501</v>
      </c>
      <c r="C349">
        <v>2</v>
      </c>
      <c r="D349" t="s">
        <v>12651</v>
      </c>
      <c r="E349">
        <v>4</v>
      </c>
      <c r="F349">
        <v>916</v>
      </c>
      <c r="G349">
        <v>200</v>
      </c>
      <c r="H349">
        <v>25</v>
      </c>
      <c r="I349">
        <v>8</v>
      </c>
      <c r="J349">
        <v>0</v>
      </c>
      <c r="K349">
        <v>0</v>
      </c>
      <c r="L349">
        <v>0</v>
      </c>
      <c r="M349">
        <v>0</v>
      </c>
      <c r="N349">
        <v>0</v>
      </c>
      <c r="O349">
        <v>0</v>
      </c>
      <c r="P349">
        <v>0</v>
      </c>
      <c r="Q349">
        <v>0</v>
      </c>
      <c r="R349">
        <v>0</v>
      </c>
      <c r="S349">
        <v>0</v>
      </c>
      <c r="T349">
        <v>900582</v>
      </c>
      <c r="U349">
        <v>71270</v>
      </c>
      <c r="V349">
        <v>71271</v>
      </c>
      <c r="W349" t="s">
        <v>12611</v>
      </c>
      <c r="X349" t="s">
        <v>13887</v>
      </c>
      <c r="Y349">
        <v>0</v>
      </c>
      <c r="Z349">
        <v>0</v>
      </c>
    </row>
    <row r="350" spans="1:26" x14ac:dyDescent="0.25">
      <c r="A350">
        <v>97575</v>
      </c>
      <c r="B350">
        <v>202501</v>
      </c>
      <c r="C350">
        <v>1</v>
      </c>
      <c r="D350" t="s">
        <v>12651</v>
      </c>
      <c r="E350">
        <v>4</v>
      </c>
      <c r="F350">
        <v>916</v>
      </c>
      <c r="G350">
        <v>200</v>
      </c>
      <c r="H350">
        <v>24</v>
      </c>
      <c r="I350">
        <v>10</v>
      </c>
      <c r="J350">
        <v>0</v>
      </c>
      <c r="K350">
        <v>0</v>
      </c>
      <c r="L350">
        <v>0</v>
      </c>
      <c r="M350">
        <v>0</v>
      </c>
      <c r="N350">
        <v>0</v>
      </c>
      <c r="O350">
        <v>0</v>
      </c>
      <c r="P350">
        <v>0</v>
      </c>
      <c r="Q350">
        <v>0</v>
      </c>
      <c r="R350">
        <v>0</v>
      </c>
      <c r="S350">
        <v>0</v>
      </c>
      <c r="T350">
        <v>900582</v>
      </c>
      <c r="U350">
        <v>71276</v>
      </c>
      <c r="V350">
        <v>70082</v>
      </c>
      <c r="W350" t="s">
        <v>12631</v>
      </c>
      <c r="X350" t="s">
        <v>13887</v>
      </c>
      <c r="Y350">
        <v>0</v>
      </c>
      <c r="Z350">
        <v>0</v>
      </c>
    </row>
    <row r="351" spans="1:26" x14ac:dyDescent="0.25">
      <c r="A351">
        <v>97575</v>
      </c>
      <c r="B351">
        <v>202501</v>
      </c>
      <c r="C351">
        <v>2</v>
      </c>
      <c r="D351" t="s">
        <v>12651</v>
      </c>
      <c r="E351">
        <v>4</v>
      </c>
      <c r="F351">
        <v>916</v>
      </c>
      <c r="G351">
        <v>200</v>
      </c>
      <c r="H351">
        <v>24</v>
      </c>
      <c r="I351">
        <v>10</v>
      </c>
      <c r="J351">
        <v>0</v>
      </c>
      <c r="K351">
        <v>0</v>
      </c>
      <c r="L351">
        <v>0</v>
      </c>
      <c r="M351">
        <v>0</v>
      </c>
      <c r="N351">
        <v>0</v>
      </c>
      <c r="O351">
        <v>0</v>
      </c>
      <c r="P351">
        <v>0</v>
      </c>
      <c r="Q351">
        <v>0</v>
      </c>
      <c r="R351">
        <v>0</v>
      </c>
      <c r="S351">
        <v>0</v>
      </c>
      <c r="T351">
        <v>900582</v>
      </c>
      <c r="U351">
        <v>71276</v>
      </c>
      <c r="V351">
        <v>70082</v>
      </c>
      <c r="W351" t="s">
        <v>12631</v>
      </c>
      <c r="X351" t="s">
        <v>13887</v>
      </c>
      <c r="Y351">
        <v>0</v>
      </c>
      <c r="Z351">
        <v>0</v>
      </c>
    </row>
    <row r="352" spans="1:26" x14ac:dyDescent="0.25">
      <c r="A352">
        <v>97600</v>
      </c>
      <c r="B352">
        <v>202501</v>
      </c>
      <c r="C352">
        <v>1</v>
      </c>
      <c r="D352" t="s">
        <v>12651</v>
      </c>
      <c r="E352">
        <v>4</v>
      </c>
      <c r="F352">
        <v>916</v>
      </c>
      <c r="G352">
        <v>200</v>
      </c>
      <c r="H352">
        <v>24</v>
      </c>
      <c r="I352">
        <v>4</v>
      </c>
      <c r="J352">
        <v>0</v>
      </c>
      <c r="K352">
        <v>0</v>
      </c>
      <c r="L352">
        <v>0</v>
      </c>
      <c r="M352">
        <v>0</v>
      </c>
      <c r="N352">
        <v>0</v>
      </c>
      <c r="O352">
        <v>0</v>
      </c>
      <c r="P352">
        <v>0</v>
      </c>
      <c r="Q352">
        <v>0</v>
      </c>
      <c r="R352">
        <v>0</v>
      </c>
      <c r="S352">
        <v>0</v>
      </c>
      <c r="T352">
        <v>900582</v>
      </c>
      <c r="U352">
        <v>71276</v>
      </c>
      <c r="V352">
        <v>71275</v>
      </c>
      <c r="W352" t="s">
        <v>12631</v>
      </c>
      <c r="X352" t="s">
        <v>13887</v>
      </c>
      <c r="Y352">
        <v>0</v>
      </c>
      <c r="Z352">
        <v>0</v>
      </c>
    </row>
    <row r="353" spans="1:26" x14ac:dyDescent="0.25">
      <c r="A353">
        <v>97600</v>
      </c>
      <c r="B353">
        <v>202501</v>
      </c>
      <c r="C353">
        <v>2</v>
      </c>
      <c r="D353" t="s">
        <v>12651</v>
      </c>
      <c r="E353">
        <v>4</v>
      </c>
      <c r="F353">
        <v>916</v>
      </c>
      <c r="G353">
        <v>200</v>
      </c>
      <c r="H353">
        <v>24</v>
      </c>
      <c r="I353">
        <v>4</v>
      </c>
      <c r="J353">
        <v>0</v>
      </c>
      <c r="K353">
        <v>0</v>
      </c>
      <c r="L353">
        <v>0</v>
      </c>
      <c r="M353">
        <v>0</v>
      </c>
      <c r="N353">
        <v>0</v>
      </c>
      <c r="O353">
        <v>0</v>
      </c>
      <c r="P353">
        <v>0</v>
      </c>
      <c r="Q353">
        <v>0</v>
      </c>
      <c r="R353">
        <v>0</v>
      </c>
      <c r="S353">
        <v>0</v>
      </c>
      <c r="T353">
        <v>900582</v>
      </c>
      <c r="U353">
        <v>71276</v>
      </c>
      <c r="V353">
        <v>71275</v>
      </c>
      <c r="W353" t="s">
        <v>12631</v>
      </c>
      <c r="X353" t="s">
        <v>13887</v>
      </c>
      <c r="Y353">
        <v>0</v>
      </c>
      <c r="Z353">
        <v>0</v>
      </c>
    </row>
    <row r="354" spans="1:26" x14ac:dyDescent="0.25">
      <c r="A354">
        <v>97601</v>
      </c>
      <c r="B354">
        <v>202501</v>
      </c>
      <c r="C354">
        <v>1</v>
      </c>
      <c r="D354" t="s">
        <v>12651</v>
      </c>
      <c r="E354">
        <v>4</v>
      </c>
      <c r="F354">
        <v>916</v>
      </c>
      <c r="G354">
        <v>200</v>
      </c>
      <c r="H354">
        <v>24</v>
      </c>
      <c r="I354">
        <v>4</v>
      </c>
      <c r="J354">
        <v>0</v>
      </c>
      <c r="K354">
        <v>0</v>
      </c>
      <c r="L354">
        <v>0</v>
      </c>
      <c r="M354">
        <v>0</v>
      </c>
      <c r="N354">
        <v>0</v>
      </c>
      <c r="O354">
        <v>0</v>
      </c>
      <c r="P354">
        <v>0</v>
      </c>
      <c r="Q354">
        <v>0</v>
      </c>
      <c r="R354">
        <v>0</v>
      </c>
      <c r="S354">
        <v>0</v>
      </c>
      <c r="T354">
        <v>900582</v>
      </c>
      <c r="U354">
        <v>71276</v>
      </c>
      <c r="V354">
        <v>71275</v>
      </c>
      <c r="W354" t="s">
        <v>12631</v>
      </c>
      <c r="X354" t="s">
        <v>13887</v>
      </c>
      <c r="Y354">
        <v>0</v>
      </c>
      <c r="Z354">
        <v>0</v>
      </c>
    </row>
    <row r="355" spans="1:26" x14ac:dyDescent="0.25">
      <c r="A355">
        <v>97601</v>
      </c>
      <c r="B355">
        <v>202501</v>
      </c>
      <c r="C355">
        <v>2</v>
      </c>
      <c r="D355" t="s">
        <v>12651</v>
      </c>
      <c r="E355">
        <v>4</v>
      </c>
      <c r="F355">
        <v>916</v>
      </c>
      <c r="G355">
        <v>200</v>
      </c>
      <c r="H355">
        <v>24</v>
      </c>
      <c r="I355">
        <v>4</v>
      </c>
      <c r="J355">
        <v>0</v>
      </c>
      <c r="K355">
        <v>0</v>
      </c>
      <c r="L355">
        <v>0</v>
      </c>
      <c r="M355">
        <v>0</v>
      </c>
      <c r="N355">
        <v>0</v>
      </c>
      <c r="O355">
        <v>0</v>
      </c>
      <c r="P355">
        <v>0</v>
      </c>
      <c r="Q355">
        <v>0</v>
      </c>
      <c r="R355">
        <v>0</v>
      </c>
      <c r="S355">
        <v>0</v>
      </c>
      <c r="T355">
        <v>900582</v>
      </c>
      <c r="U355">
        <v>71276</v>
      </c>
      <c r="V355">
        <v>71275</v>
      </c>
      <c r="W355" t="s">
        <v>12631</v>
      </c>
      <c r="X355" t="s">
        <v>13887</v>
      </c>
      <c r="Y355">
        <v>0</v>
      </c>
      <c r="Z355">
        <v>0</v>
      </c>
    </row>
    <row r="356" spans="1:26" x14ac:dyDescent="0.25">
      <c r="A356">
        <v>97604</v>
      </c>
      <c r="B356">
        <v>202501</v>
      </c>
      <c r="C356">
        <v>1</v>
      </c>
      <c r="D356" t="s">
        <v>12651</v>
      </c>
      <c r="E356">
        <v>4</v>
      </c>
      <c r="F356">
        <v>916</v>
      </c>
      <c r="G356">
        <v>200</v>
      </c>
      <c r="H356">
        <v>24</v>
      </c>
      <c r="I356">
        <v>4</v>
      </c>
      <c r="J356">
        <v>0</v>
      </c>
      <c r="K356">
        <v>0</v>
      </c>
      <c r="L356">
        <v>0</v>
      </c>
      <c r="M356">
        <v>0</v>
      </c>
      <c r="N356">
        <v>0</v>
      </c>
      <c r="O356">
        <v>0</v>
      </c>
      <c r="P356">
        <v>0</v>
      </c>
      <c r="Q356">
        <v>0</v>
      </c>
      <c r="R356">
        <v>0</v>
      </c>
      <c r="S356">
        <v>0</v>
      </c>
      <c r="T356">
        <v>900582</v>
      </c>
      <c r="U356">
        <v>71276</v>
      </c>
      <c r="V356">
        <v>71275</v>
      </c>
      <c r="W356" t="s">
        <v>12631</v>
      </c>
      <c r="X356" t="s">
        <v>13887</v>
      </c>
      <c r="Y356">
        <v>0</v>
      </c>
      <c r="Z356">
        <v>0</v>
      </c>
    </row>
    <row r="357" spans="1:26" x14ac:dyDescent="0.25">
      <c r="A357">
        <v>97604</v>
      </c>
      <c r="B357">
        <v>202501</v>
      </c>
      <c r="C357">
        <v>2</v>
      </c>
      <c r="D357" t="s">
        <v>12651</v>
      </c>
      <c r="E357">
        <v>4</v>
      </c>
      <c r="F357">
        <v>916</v>
      </c>
      <c r="G357">
        <v>200</v>
      </c>
      <c r="H357">
        <v>24</v>
      </c>
      <c r="I357">
        <v>4</v>
      </c>
      <c r="J357">
        <v>0</v>
      </c>
      <c r="K357">
        <v>0</v>
      </c>
      <c r="L357">
        <v>0</v>
      </c>
      <c r="M357">
        <v>0</v>
      </c>
      <c r="N357">
        <v>0</v>
      </c>
      <c r="O357">
        <v>0</v>
      </c>
      <c r="P357">
        <v>0</v>
      </c>
      <c r="Q357">
        <v>0</v>
      </c>
      <c r="R357">
        <v>0</v>
      </c>
      <c r="S357">
        <v>0</v>
      </c>
      <c r="T357">
        <v>900582</v>
      </c>
      <c r="U357">
        <v>71276</v>
      </c>
      <c r="V357">
        <v>71275</v>
      </c>
      <c r="W357" t="s">
        <v>12631</v>
      </c>
      <c r="X357" t="s">
        <v>13887</v>
      </c>
      <c r="Y357">
        <v>0</v>
      </c>
      <c r="Z357">
        <v>0</v>
      </c>
    </row>
    <row r="358" spans="1:26" x14ac:dyDescent="0.25">
      <c r="A358">
        <v>97623</v>
      </c>
      <c r="B358">
        <v>202501</v>
      </c>
      <c r="C358">
        <v>1</v>
      </c>
      <c r="D358" t="s">
        <v>12651</v>
      </c>
      <c r="E358">
        <v>4</v>
      </c>
      <c r="F358">
        <v>916</v>
      </c>
      <c r="G358">
        <v>230</v>
      </c>
      <c r="H358">
        <v>32</v>
      </c>
      <c r="I358">
        <v>7</v>
      </c>
      <c r="J358">
        <v>0</v>
      </c>
      <c r="K358">
        <v>0</v>
      </c>
      <c r="L358">
        <v>0</v>
      </c>
      <c r="M358">
        <v>0</v>
      </c>
      <c r="N358">
        <v>0</v>
      </c>
      <c r="O358">
        <v>0</v>
      </c>
      <c r="P358">
        <v>0</v>
      </c>
      <c r="Q358">
        <v>0</v>
      </c>
      <c r="R358">
        <v>0</v>
      </c>
      <c r="S358">
        <v>0</v>
      </c>
      <c r="T358">
        <v>71030</v>
      </c>
      <c r="U358">
        <v>71505</v>
      </c>
      <c r="V358">
        <v>71521</v>
      </c>
      <c r="W358" t="s">
        <v>12648</v>
      </c>
      <c r="X358" t="s">
        <v>12595</v>
      </c>
      <c r="Y358">
        <v>0</v>
      </c>
      <c r="Z358">
        <v>0</v>
      </c>
    </row>
    <row r="359" spans="1:26" x14ac:dyDescent="0.25">
      <c r="A359">
        <v>97623</v>
      </c>
      <c r="B359">
        <v>202501</v>
      </c>
      <c r="C359">
        <v>2</v>
      </c>
      <c r="D359" t="s">
        <v>12651</v>
      </c>
      <c r="E359">
        <v>4</v>
      </c>
      <c r="F359">
        <v>916</v>
      </c>
      <c r="G359">
        <v>230</v>
      </c>
      <c r="H359">
        <v>32</v>
      </c>
      <c r="I359">
        <v>7</v>
      </c>
      <c r="J359">
        <v>0</v>
      </c>
      <c r="K359">
        <v>0</v>
      </c>
      <c r="L359">
        <v>0</v>
      </c>
      <c r="M359">
        <v>0</v>
      </c>
      <c r="N359">
        <v>0</v>
      </c>
      <c r="O359">
        <v>0</v>
      </c>
      <c r="P359">
        <v>0</v>
      </c>
      <c r="Q359">
        <v>0</v>
      </c>
      <c r="R359">
        <v>0</v>
      </c>
      <c r="S359">
        <v>0</v>
      </c>
      <c r="T359">
        <v>71030</v>
      </c>
      <c r="U359">
        <v>71505</v>
      </c>
      <c r="V359">
        <v>71521</v>
      </c>
      <c r="W359" t="s">
        <v>12648</v>
      </c>
      <c r="X359" t="s">
        <v>12595</v>
      </c>
      <c r="Y359">
        <v>0</v>
      </c>
      <c r="Z359">
        <v>0</v>
      </c>
    </row>
    <row r="360" spans="1:26" x14ac:dyDescent="0.25">
      <c r="A360">
        <v>97626</v>
      </c>
      <c r="B360">
        <v>202501</v>
      </c>
      <c r="C360">
        <v>1</v>
      </c>
      <c r="D360" t="s">
        <v>12651</v>
      </c>
      <c r="E360">
        <v>4</v>
      </c>
      <c r="F360">
        <v>916</v>
      </c>
      <c r="G360">
        <v>230</v>
      </c>
      <c r="H360">
        <v>26</v>
      </c>
      <c r="I360">
        <v>13</v>
      </c>
      <c r="J360">
        <v>0</v>
      </c>
      <c r="K360">
        <v>0</v>
      </c>
      <c r="L360">
        <v>0</v>
      </c>
      <c r="M360">
        <v>0</v>
      </c>
      <c r="N360">
        <v>0</v>
      </c>
      <c r="O360">
        <v>0</v>
      </c>
      <c r="P360">
        <v>0</v>
      </c>
      <c r="Q360">
        <v>0</v>
      </c>
      <c r="R360">
        <v>0</v>
      </c>
      <c r="S360">
        <v>0</v>
      </c>
      <c r="T360">
        <v>71030</v>
      </c>
      <c r="U360">
        <v>71054</v>
      </c>
      <c r="V360">
        <v>700079</v>
      </c>
      <c r="W360" t="s">
        <v>12599</v>
      </c>
      <c r="X360" t="s">
        <v>12595</v>
      </c>
      <c r="Y360">
        <v>0</v>
      </c>
      <c r="Z360">
        <v>0</v>
      </c>
    </row>
    <row r="361" spans="1:26" x14ac:dyDescent="0.25">
      <c r="A361">
        <v>97626</v>
      </c>
      <c r="B361">
        <v>202501</v>
      </c>
      <c r="C361">
        <v>2</v>
      </c>
      <c r="D361" t="s">
        <v>12651</v>
      </c>
      <c r="E361">
        <v>4</v>
      </c>
      <c r="F361">
        <v>916</v>
      </c>
      <c r="G361">
        <v>230</v>
      </c>
      <c r="H361">
        <v>26</v>
      </c>
      <c r="I361">
        <v>13</v>
      </c>
      <c r="J361">
        <v>0</v>
      </c>
      <c r="K361">
        <v>0</v>
      </c>
      <c r="L361">
        <v>0</v>
      </c>
      <c r="M361">
        <v>0</v>
      </c>
      <c r="N361">
        <v>0</v>
      </c>
      <c r="O361">
        <v>0</v>
      </c>
      <c r="P361">
        <v>0</v>
      </c>
      <c r="Q361">
        <v>0</v>
      </c>
      <c r="R361">
        <v>0</v>
      </c>
      <c r="S361">
        <v>0</v>
      </c>
      <c r="T361">
        <v>71030</v>
      </c>
      <c r="U361">
        <v>71054</v>
      </c>
      <c r="V361">
        <v>700079</v>
      </c>
      <c r="W361" t="s">
        <v>12599</v>
      </c>
      <c r="X361" t="s">
        <v>12595</v>
      </c>
      <c r="Y361">
        <v>0</v>
      </c>
      <c r="Z361">
        <v>0</v>
      </c>
    </row>
    <row r="362" spans="1:26" x14ac:dyDescent="0.25">
      <c r="A362">
        <v>97631</v>
      </c>
      <c r="B362">
        <v>202501</v>
      </c>
      <c r="C362">
        <v>1</v>
      </c>
      <c r="D362" t="s">
        <v>12651</v>
      </c>
      <c r="E362">
        <v>4</v>
      </c>
      <c r="F362">
        <v>916</v>
      </c>
      <c r="G362">
        <v>230</v>
      </c>
      <c r="H362">
        <v>32</v>
      </c>
      <c r="I362">
        <v>10</v>
      </c>
      <c r="J362">
        <v>0</v>
      </c>
      <c r="K362">
        <v>0</v>
      </c>
      <c r="L362">
        <v>0</v>
      </c>
      <c r="M362">
        <v>0</v>
      </c>
      <c r="N362">
        <v>0</v>
      </c>
      <c r="O362">
        <v>0</v>
      </c>
      <c r="P362">
        <v>0</v>
      </c>
      <c r="Q362">
        <v>0</v>
      </c>
      <c r="R362">
        <v>0</v>
      </c>
      <c r="S362">
        <v>0</v>
      </c>
      <c r="T362">
        <v>71030</v>
      </c>
      <c r="U362">
        <v>71505</v>
      </c>
      <c r="V362">
        <v>71517</v>
      </c>
      <c r="W362" t="s">
        <v>12648</v>
      </c>
      <c r="X362" t="s">
        <v>12595</v>
      </c>
      <c r="Y362">
        <v>0</v>
      </c>
      <c r="Z362">
        <v>0</v>
      </c>
    </row>
    <row r="363" spans="1:26" x14ac:dyDescent="0.25">
      <c r="A363">
        <v>97631</v>
      </c>
      <c r="B363">
        <v>202501</v>
      </c>
      <c r="C363">
        <v>2</v>
      </c>
      <c r="D363" t="s">
        <v>12651</v>
      </c>
      <c r="E363">
        <v>4</v>
      </c>
      <c r="F363">
        <v>916</v>
      </c>
      <c r="G363">
        <v>230</v>
      </c>
      <c r="H363">
        <v>32</v>
      </c>
      <c r="I363">
        <v>10</v>
      </c>
      <c r="J363">
        <v>0</v>
      </c>
      <c r="K363">
        <v>0</v>
      </c>
      <c r="L363">
        <v>0</v>
      </c>
      <c r="M363">
        <v>0</v>
      </c>
      <c r="N363">
        <v>0</v>
      </c>
      <c r="O363">
        <v>0</v>
      </c>
      <c r="P363">
        <v>0</v>
      </c>
      <c r="Q363">
        <v>0</v>
      </c>
      <c r="R363">
        <v>0</v>
      </c>
      <c r="S363">
        <v>0</v>
      </c>
      <c r="T363">
        <v>71030</v>
      </c>
      <c r="U363">
        <v>71505</v>
      </c>
      <c r="V363">
        <v>71517</v>
      </c>
      <c r="W363" t="s">
        <v>12648</v>
      </c>
      <c r="X363" t="s">
        <v>12595</v>
      </c>
      <c r="Y363">
        <v>0</v>
      </c>
      <c r="Z363">
        <v>0</v>
      </c>
    </row>
    <row r="364" spans="1:26" x14ac:dyDescent="0.25">
      <c r="A364">
        <v>97632</v>
      </c>
      <c r="B364">
        <v>202501</v>
      </c>
      <c r="C364">
        <v>1</v>
      </c>
      <c r="D364" t="s">
        <v>12651</v>
      </c>
      <c r="E364">
        <v>4</v>
      </c>
      <c r="F364">
        <v>916</v>
      </c>
      <c r="G364">
        <v>200</v>
      </c>
      <c r="H364">
        <v>23</v>
      </c>
      <c r="I364">
        <v>8</v>
      </c>
      <c r="J364">
        <v>0</v>
      </c>
      <c r="K364">
        <v>0</v>
      </c>
      <c r="L364">
        <v>0</v>
      </c>
      <c r="M364">
        <v>0</v>
      </c>
      <c r="N364">
        <v>0</v>
      </c>
      <c r="O364">
        <v>0</v>
      </c>
      <c r="P364">
        <v>0</v>
      </c>
      <c r="Q364">
        <v>0</v>
      </c>
      <c r="R364">
        <v>0</v>
      </c>
      <c r="S364">
        <v>0</v>
      </c>
      <c r="T364">
        <v>900582</v>
      </c>
      <c r="U364">
        <v>71506</v>
      </c>
      <c r="V364">
        <v>71526</v>
      </c>
      <c r="W364" t="s">
        <v>12609</v>
      </c>
      <c r="X364" t="s">
        <v>13887</v>
      </c>
      <c r="Y364">
        <v>0</v>
      </c>
      <c r="Z364">
        <v>0</v>
      </c>
    </row>
    <row r="365" spans="1:26" x14ac:dyDescent="0.25">
      <c r="A365">
        <v>97632</v>
      </c>
      <c r="B365">
        <v>202501</v>
      </c>
      <c r="C365">
        <v>2</v>
      </c>
      <c r="D365" t="s">
        <v>12651</v>
      </c>
      <c r="E365">
        <v>4</v>
      </c>
      <c r="F365">
        <v>916</v>
      </c>
      <c r="G365">
        <v>200</v>
      </c>
      <c r="H365">
        <v>23</v>
      </c>
      <c r="I365">
        <v>8</v>
      </c>
      <c r="J365">
        <v>0</v>
      </c>
      <c r="K365">
        <v>0</v>
      </c>
      <c r="L365">
        <v>0</v>
      </c>
      <c r="M365">
        <v>0</v>
      </c>
      <c r="N365">
        <v>0</v>
      </c>
      <c r="O365">
        <v>0</v>
      </c>
      <c r="P365">
        <v>0</v>
      </c>
      <c r="Q365">
        <v>0</v>
      </c>
      <c r="R365">
        <v>0</v>
      </c>
      <c r="S365">
        <v>0</v>
      </c>
      <c r="T365">
        <v>900582</v>
      </c>
      <c r="U365">
        <v>71506</v>
      </c>
      <c r="V365">
        <v>71526</v>
      </c>
      <c r="W365" t="s">
        <v>12609</v>
      </c>
      <c r="X365" t="s">
        <v>13887</v>
      </c>
      <c r="Y365">
        <v>0</v>
      </c>
      <c r="Z365">
        <v>0</v>
      </c>
    </row>
    <row r="366" spans="1:26" x14ac:dyDescent="0.25">
      <c r="A366">
        <v>97662</v>
      </c>
      <c r="B366">
        <v>202501</v>
      </c>
      <c r="C366">
        <v>1</v>
      </c>
      <c r="D366" t="s">
        <v>12651</v>
      </c>
      <c r="E366">
        <v>4</v>
      </c>
      <c r="F366">
        <v>916</v>
      </c>
      <c r="G366">
        <v>200</v>
      </c>
      <c r="H366">
        <v>23</v>
      </c>
      <c r="I366">
        <v>8</v>
      </c>
      <c r="J366">
        <v>0</v>
      </c>
      <c r="K366">
        <v>0</v>
      </c>
      <c r="L366">
        <v>0</v>
      </c>
      <c r="M366">
        <v>0</v>
      </c>
      <c r="N366">
        <v>0</v>
      </c>
      <c r="O366">
        <v>0</v>
      </c>
      <c r="P366">
        <v>0</v>
      </c>
      <c r="Q366">
        <v>0</v>
      </c>
      <c r="R366">
        <v>0</v>
      </c>
      <c r="S366">
        <v>0</v>
      </c>
      <c r="T366">
        <v>900582</v>
      </c>
      <c r="U366">
        <v>71506</v>
      </c>
      <c r="V366">
        <v>71526</v>
      </c>
      <c r="W366" t="s">
        <v>12609</v>
      </c>
      <c r="X366" t="s">
        <v>13887</v>
      </c>
      <c r="Y366">
        <v>0</v>
      </c>
      <c r="Z366">
        <v>0</v>
      </c>
    </row>
    <row r="367" spans="1:26" x14ac:dyDescent="0.25">
      <c r="A367">
        <v>97662</v>
      </c>
      <c r="B367">
        <v>202501</v>
      </c>
      <c r="C367">
        <v>2</v>
      </c>
      <c r="D367" t="s">
        <v>12651</v>
      </c>
      <c r="E367">
        <v>4</v>
      </c>
      <c r="F367">
        <v>916</v>
      </c>
      <c r="G367">
        <v>200</v>
      </c>
      <c r="H367">
        <v>23</v>
      </c>
      <c r="I367">
        <v>8</v>
      </c>
      <c r="J367">
        <v>0</v>
      </c>
      <c r="K367">
        <v>0</v>
      </c>
      <c r="L367">
        <v>0</v>
      </c>
      <c r="M367">
        <v>0</v>
      </c>
      <c r="N367">
        <v>0</v>
      </c>
      <c r="O367">
        <v>0</v>
      </c>
      <c r="P367">
        <v>0</v>
      </c>
      <c r="Q367">
        <v>0</v>
      </c>
      <c r="R367">
        <v>0</v>
      </c>
      <c r="S367">
        <v>0</v>
      </c>
      <c r="T367">
        <v>900582</v>
      </c>
      <c r="U367">
        <v>71506</v>
      </c>
      <c r="V367">
        <v>71526</v>
      </c>
      <c r="W367" t="s">
        <v>12609</v>
      </c>
      <c r="X367" t="s">
        <v>13887</v>
      </c>
      <c r="Y367">
        <v>0</v>
      </c>
      <c r="Z367">
        <v>0</v>
      </c>
    </row>
    <row r="368" spans="1:26" x14ac:dyDescent="0.25">
      <c r="A368">
        <v>97664</v>
      </c>
      <c r="B368">
        <v>202501</v>
      </c>
      <c r="C368">
        <v>1</v>
      </c>
      <c r="D368" t="s">
        <v>12651</v>
      </c>
      <c r="E368">
        <v>4</v>
      </c>
      <c r="F368">
        <v>916</v>
      </c>
      <c r="G368">
        <v>200</v>
      </c>
      <c r="H368">
        <v>23</v>
      </c>
      <c r="I368">
        <v>8</v>
      </c>
      <c r="J368">
        <v>0</v>
      </c>
      <c r="K368">
        <v>0</v>
      </c>
      <c r="L368">
        <v>0</v>
      </c>
      <c r="M368">
        <v>0</v>
      </c>
      <c r="N368">
        <v>0</v>
      </c>
      <c r="O368">
        <v>0</v>
      </c>
      <c r="P368">
        <v>0</v>
      </c>
      <c r="Q368">
        <v>0</v>
      </c>
      <c r="R368">
        <v>0</v>
      </c>
      <c r="S368">
        <v>0</v>
      </c>
      <c r="T368">
        <v>900582</v>
      </c>
      <c r="U368">
        <v>71506</v>
      </c>
      <c r="V368">
        <v>71526</v>
      </c>
      <c r="W368" t="s">
        <v>12609</v>
      </c>
      <c r="X368" t="s">
        <v>13887</v>
      </c>
      <c r="Y368">
        <v>0</v>
      </c>
      <c r="Z368">
        <v>0</v>
      </c>
    </row>
    <row r="369" spans="1:26" x14ac:dyDescent="0.25">
      <c r="A369">
        <v>97664</v>
      </c>
      <c r="B369">
        <v>202501</v>
      </c>
      <c r="C369">
        <v>2</v>
      </c>
      <c r="D369" t="s">
        <v>12651</v>
      </c>
      <c r="E369">
        <v>4</v>
      </c>
      <c r="F369">
        <v>916</v>
      </c>
      <c r="G369">
        <v>200</v>
      </c>
      <c r="H369">
        <v>23</v>
      </c>
      <c r="I369">
        <v>8</v>
      </c>
      <c r="J369">
        <v>0</v>
      </c>
      <c r="K369">
        <v>0</v>
      </c>
      <c r="L369">
        <v>0</v>
      </c>
      <c r="M369">
        <v>0</v>
      </c>
      <c r="N369">
        <v>0</v>
      </c>
      <c r="O369">
        <v>0</v>
      </c>
      <c r="P369">
        <v>0</v>
      </c>
      <c r="Q369">
        <v>0</v>
      </c>
      <c r="R369">
        <v>0</v>
      </c>
      <c r="S369">
        <v>0</v>
      </c>
      <c r="T369">
        <v>900582</v>
      </c>
      <c r="U369">
        <v>71506</v>
      </c>
      <c r="V369">
        <v>71526</v>
      </c>
      <c r="W369" t="s">
        <v>12609</v>
      </c>
      <c r="X369" t="s">
        <v>13887</v>
      </c>
      <c r="Y369">
        <v>0</v>
      </c>
      <c r="Z369">
        <v>0</v>
      </c>
    </row>
    <row r="370" spans="1:26" x14ac:dyDescent="0.25">
      <c r="A370">
        <v>97675</v>
      </c>
      <c r="B370">
        <v>202501</v>
      </c>
      <c r="C370">
        <v>1</v>
      </c>
      <c r="D370" t="s">
        <v>12651</v>
      </c>
      <c r="E370">
        <v>4</v>
      </c>
      <c r="F370">
        <v>916</v>
      </c>
      <c r="G370">
        <v>200</v>
      </c>
      <c r="H370">
        <v>23</v>
      </c>
      <c r="I370">
        <v>9</v>
      </c>
      <c r="J370">
        <v>0</v>
      </c>
      <c r="K370">
        <v>0</v>
      </c>
      <c r="L370">
        <v>0</v>
      </c>
      <c r="M370">
        <v>0</v>
      </c>
      <c r="N370">
        <v>0</v>
      </c>
      <c r="O370">
        <v>0</v>
      </c>
      <c r="P370">
        <v>0</v>
      </c>
      <c r="Q370">
        <v>0</v>
      </c>
      <c r="R370">
        <v>0</v>
      </c>
      <c r="S370">
        <v>0</v>
      </c>
      <c r="T370">
        <v>900582</v>
      </c>
      <c r="U370">
        <v>71506</v>
      </c>
      <c r="V370">
        <v>71527</v>
      </c>
      <c r="W370" t="s">
        <v>12609</v>
      </c>
      <c r="X370" t="s">
        <v>13887</v>
      </c>
      <c r="Y370">
        <v>0</v>
      </c>
      <c r="Z370">
        <v>0</v>
      </c>
    </row>
    <row r="371" spans="1:26" x14ac:dyDescent="0.25">
      <c r="A371">
        <v>97675</v>
      </c>
      <c r="B371">
        <v>202501</v>
      </c>
      <c r="C371">
        <v>2</v>
      </c>
      <c r="D371" t="s">
        <v>12651</v>
      </c>
      <c r="E371">
        <v>4</v>
      </c>
      <c r="F371">
        <v>916</v>
      </c>
      <c r="G371">
        <v>200</v>
      </c>
      <c r="H371">
        <v>23</v>
      </c>
      <c r="I371">
        <v>9</v>
      </c>
      <c r="J371">
        <v>0</v>
      </c>
      <c r="K371">
        <v>0</v>
      </c>
      <c r="L371">
        <v>0</v>
      </c>
      <c r="M371">
        <v>0</v>
      </c>
      <c r="N371">
        <v>0</v>
      </c>
      <c r="O371">
        <v>0</v>
      </c>
      <c r="P371">
        <v>0</v>
      </c>
      <c r="Q371">
        <v>0</v>
      </c>
      <c r="R371">
        <v>0</v>
      </c>
      <c r="S371">
        <v>0</v>
      </c>
      <c r="T371">
        <v>900582</v>
      </c>
      <c r="U371">
        <v>71506</v>
      </c>
      <c r="V371">
        <v>71527</v>
      </c>
      <c r="W371" t="s">
        <v>12609</v>
      </c>
      <c r="X371" t="s">
        <v>13887</v>
      </c>
      <c r="Y371">
        <v>0</v>
      </c>
      <c r="Z371">
        <v>0</v>
      </c>
    </row>
    <row r="372" spans="1:26" x14ac:dyDescent="0.25">
      <c r="A372">
        <v>97681</v>
      </c>
      <c r="B372">
        <v>202501</v>
      </c>
      <c r="C372">
        <v>1</v>
      </c>
      <c r="D372" t="s">
        <v>12651</v>
      </c>
      <c r="E372">
        <v>4</v>
      </c>
      <c r="F372">
        <v>916</v>
      </c>
      <c r="G372">
        <v>200</v>
      </c>
      <c r="H372">
        <v>23</v>
      </c>
      <c r="I372">
        <v>8</v>
      </c>
      <c r="J372">
        <v>0</v>
      </c>
      <c r="K372">
        <v>0</v>
      </c>
      <c r="L372">
        <v>0</v>
      </c>
      <c r="M372">
        <v>0</v>
      </c>
      <c r="N372">
        <v>0</v>
      </c>
      <c r="O372">
        <v>0</v>
      </c>
      <c r="P372">
        <v>0</v>
      </c>
      <c r="Q372">
        <v>0</v>
      </c>
      <c r="R372">
        <v>0</v>
      </c>
      <c r="S372">
        <v>0</v>
      </c>
      <c r="T372">
        <v>900582</v>
      </c>
      <c r="U372">
        <v>71506</v>
      </c>
      <c r="V372">
        <v>71526</v>
      </c>
      <c r="W372" t="s">
        <v>12609</v>
      </c>
      <c r="X372" t="s">
        <v>13887</v>
      </c>
      <c r="Y372">
        <v>0</v>
      </c>
      <c r="Z372">
        <v>0</v>
      </c>
    </row>
    <row r="373" spans="1:26" x14ac:dyDescent="0.25">
      <c r="A373">
        <v>97681</v>
      </c>
      <c r="B373">
        <v>202501</v>
      </c>
      <c r="C373">
        <v>2</v>
      </c>
      <c r="D373" t="s">
        <v>12651</v>
      </c>
      <c r="E373">
        <v>4</v>
      </c>
      <c r="F373">
        <v>916</v>
      </c>
      <c r="G373">
        <v>200</v>
      </c>
      <c r="H373">
        <v>23</v>
      </c>
      <c r="I373">
        <v>8</v>
      </c>
      <c r="J373">
        <v>0</v>
      </c>
      <c r="K373">
        <v>0</v>
      </c>
      <c r="L373">
        <v>0</v>
      </c>
      <c r="M373">
        <v>0</v>
      </c>
      <c r="N373">
        <v>0</v>
      </c>
      <c r="O373">
        <v>0</v>
      </c>
      <c r="P373">
        <v>0</v>
      </c>
      <c r="Q373">
        <v>0</v>
      </c>
      <c r="R373">
        <v>0</v>
      </c>
      <c r="S373">
        <v>0</v>
      </c>
      <c r="T373">
        <v>900582</v>
      </c>
      <c r="U373">
        <v>71506</v>
      </c>
      <c r="V373">
        <v>71526</v>
      </c>
      <c r="W373" t="s">
        <v>12609</v>
      </c>
      <c r="X373" t="s">
        <v>13887</v>
      </c>
      <c r="Y373">
        <v>0</v>
      </c>
      <c r="Z373">
        <v>0</v>
      </c>
    </row>
    <row r="374" spans="1:26" x14ac:dyDescent="0.25">
      <c r="A374">
        <v>97693</v>
      </c>
      <c r="B374">
        <v>202501</v>
      </c>
      <c r="C374">
        <v>1</v>
      </c>
      <c r="D374" t="s">
        <v>12651</v>
      </c>
      <c r="E374">
        <v>4</v>
      </c>
      <c r="F374">
        <v>916</v>
      </c>
      <c r="G374">
        <v>230</v>
      </c>
      <c r="H374">
        <v>32</v>
      </c>
      <c r="I374">
        <v>10</v>
      </c>
      <c r="J374">
        <v>0</v>
      </c>
      <c r="K374">
        <v>0</v>
      </c>
      <c r="L374">
        <v>0</v>
      </c>
      <c r="M374">
        <v>0</v>
      </c>
      <c r="N374">
        <v>0</v>
      </c>
      <c r="O374">
        <v>0</v>
      </c>
      <c r="P374">
        <v>0</v>
      </c>
      <c r="Q374">
        <v>0</v>
      </c>
      <c r="R374">
        <v>0</v>
      </c>
      <c r="S374">
        <v>0</v>
      </c>
      <c r="T374">
        <v>71030</v>
      </c>
      <c r="U374">
        <v>71505</v>
      </c>
      <c r="V374">
        <v>71517</v>
      </c>
      <c r="W374" t="s">
        <v>12648</v>
      </c>
      <c r="X374" t="s">
        <v>12595</v>
      </c>
      <c r="Y374">
        <v>0</v>
      </c>
      <c r="Z374">
        <v>0</v>
      </c>
    </row>
    <row r="375" spans="1:26" x14ac:dyDescent="0.25">
      <c r="A375">
        <v>97693</v>
      </c>
      <c r="B375">
        <v>202501</v>
      </c>
      <c r="C375">
        <v>2</v>
      </c>
      <c r="D375" t="s">
        <v>12651</v>
      </c>
      <c r="E375">
        <v>4</v>
      </c>
      <c r="F375">
        <v>916</v>
      </c>
      <c r="G375">
        <v>230</v>
      </c>
      <c r="H375">
        <v>32</v>
      </c>
      <c r="I375">
        <v>10</v>
      </c>
      <c r="J375">
        <v>0</v>
      </c>
      <c r="K375">
        <v>0</v>
      </c>
      <c r="L375">
        <v>0</v>
      </c>
      <c r="M375">
        <v>0</v>
      </c>
      <c r="N375">
        <v>0</v>
      </c>
      <c r="O375">
        <v>0</v>
      </c>
      <c r="P375">
        <v>0</v>
      </c>
      <c r="Q375">
        <v>0</v>
      </c>
      <c r="R375">
        <v>0</v>
      </c>
      <c r="S375">
        <v>0</v>
      </c>
      <c r="T375">
        <v>71030</v>
      </c>
      <c r="U375">
        <v>71505</v>
      </c>
      <c r="V375">
        <v>71517</v>
      </c>
      <c r="W375" t="s">
        <v>12648</v>
      </c>
      <c r="X375" t="s">
        <v>12595</v>
      </c>
      <c r="Y375">
        <v>0</v>
      </c>
      <c r="Z375">
        <v>0</v>
      </c>
    </row>
    <row r="376" spans="1:26" x14ac:dyDescent="0.25">
      <c r="A376">
        <v>97698</v>
      </c>
      <c r="B376">
        <v>202501</v>
      </c>
      <c r="C376">
        <v>1</v>
      </c>
      <c r="D376" t="s">
        <v>12651</v>
      </c>
      <c r="E376">
        <v>4</v>
      </c>
      <c r="F376">
        <v>916</v>
      </c>
      <c r="G376">
        <v>230</v>
      </c>
      <c r="H376">
        <v>32</v>
      </c>
      <c r="I376">
        <v>7</v>
      </c>
      <c r="J376">
        <v>0</v>
      </c>
      <c r="K376">
        <v>0</v>
      </c>
      <c r="L376">
        <v>0</v>
      </c>
      <c r="M376">
        <v>0</v>
      </c>
      <c r="N376">
        <v>0</v>
      </c>
      <c r="O376">
        <v>0</v>
      </c>
      <c r="P376">
        <v>0</v>
      </c>
      <c r="Q376">
        <v>0</v>
      </c>
      <c r="R376">
        <v>0</v>
      </c>
      <c r="S376">
        <v>0</v>
      </c>
      <c r="T376">
        <v>71030</v>
      </c>
      <c r="U376">
        <v>71505</v>
      </c>
      <c r="V376">
        <v>71521</v>
      </c>
      <c r="W376" t="s">
        <v>12648</v>
      </c>
      <c r="X376" t="s">
        <v>12595</v>
      </c>
      <c r="Y376">
        <v>0</v>
      </c>
      <c r="Z376">
        <v>0</v>
      </c>
    </row>
    <row r="377" spans="1:26" x14ac:dyDescent="0.25">
      <c r="A377">
        <v>97698</v>
      </c>
      <c r="B377">
        <v>202501</v>
      </c>
      <c r="C377">
        <v>2</v>
      </c>
      <c r="D377" t="s">
        <v>12651</v>
      </c>
      <c r="E377">
        <v>4</v>
      </c>
      <c r="F377">
        <v>916</v>
      </c>
      <c r="G377">
        <v>230</v>
      </c>
      <c r="H377">
        <v>32</v>
      </c>
      <c r="I377">
        <v>7</v>
      </c>
      <c r="J377">
        <v>0</v>
      </c>
      <c r="K377">
        <v>0</v>
      </c>
      <c r="L377">
        <v>0</v>
      </c>
      <c r="M377">
        <v>0</v>
      </c>
      <c r="N377">
        <v>0</v>
      </c>
      <c r="O377">
        <v>0</v>
      </c>
      <c r="P377">
        <v>0</v>
      </c>
      <c r="Q377">
        <v>0</v>
      </c>
      <c r="R377">
        <v>0</v>
      </c>
      <c r="S377">
        <v>0</v>
      </c>
      <c r="T377">
        <v>71030</v>
      </c>
      <c r="U377">
        <v>71505</v>
      </c>
      <c r="V377">
        <v>71521</v>
      </c>
      <c r="W377" t="s">
        <v>12648</v>
      </c>
      <c r="X377" t="s">
        <v>12595</v>
      </c>
      <c r="Y377">
        <v>0</v>
      </c>
      <c r="Z377">
        <v>0</v>
      </c>
    </row>
    <row r="378" spans="1:26" x14ac:dyDescent="0.25">
      <c r="A378">
        <v>97699</v>
      </c>
      <c r="B378">
        <v>202501</v>
      </c>
      <c r="C378">
        <v>1</v>
      </c>
      <c r="D378" t="s">
        <v>12651</v>
      </c>
      <c r="E378">
        <v>4</v>
      </c>
      <c r="F378">
        <v>916</v>
      </c>
      <c r="G378">
        <v>230</v>
      </c>
      <c r="H378">
        <v>32</v>
      </c>
      <c r="I378">
        <v>7</v>
      </c>
      <c r="J378">
        <v>0</v>
      </c>
      <c r="K378">
        <v>0</v>
      </c>
      <c r="L378">
        <v>0</v>
      </c>
      <c r="M378">
        <v>0</v>
      </c>
      <c r="N378">
        <v>0</v>
      </c>
      <c r="O378">
        <v>0</v>
      </c>
      <c r="P378">
        <v>0</v>
      </c>
      <c r="Q378">
        <v>0</v>
      </c>
      <c r="R378">
        <v>0</v>
      </c>
      <c r="S378">
        <v>0</v>
      </c>
      <c r="T378">
        <v>71030</v>
      </c>
      <c r="U378">
        <v>71505</v>
      </c>
      <c r="V378">
        <v>71521</v>
      </c>
      <c r="W378" t="s">
        <v>12648</v>
      </c>
      <c r="X378" t="s">
        <v>12595</v>
      </c>
      <c r="Y378">
        <v>0</v>
      </c>
      <c r="Z378">
        <v>0</v>
      </c>
    </row>
    <row r="379" spans="1:26" x14ac:dyDescent="0.25">
      <c r="A379">
        <v>97699</v>
      </c>
      <c r="B379">
        <v>202501</v>
      </c>
      <c r="C379">
        <v>2</v>
      </c>
      <c r="D379" t="s">
        <v>12651</v>
      </c>
      <c r="E379">
        <v>4</v>
      </c>
      <c r="F379">
        <v>916</v>
      </c>
      <c r="G379">
        <v>230</v>
      </c>
      <c r="H379">
        <v>32</v>
      </c>
      <c r="I379">
        <v>7</v>
      </c>
      <c r="J379">
        <v>0</v>
      </c>
      <c r="K379">
        <v>0</v>
      </c>
      <c r="L379">
        <v>0</v>
      </c>
      <c r="M379">
        <v>0</v>
      </c>
      <c r="N379">
        <v>0</v>
      </c>
      <c r="O379">
        <v>0</v>
      </c>
      <c r="P379">
        <v>0</v>
      </c>
      <c r="Q379">
        <v>0</v>
      </c>
      <c r="R379">
        <v>0</v>
      </c>
      <c r="S379">
        <v>0</v>
      </c>
      <c r="T379">
        <v>71030</v>
      </c>
      <c r="U379">
        <v>71505</v>
      </c>
      <c r="V379">
        <v>71521</v>
      </c>
      <c r="W379" t="s">
        <v>12648</v>
      </c>
      <c r="X379" t="s">
        <v>12595</v>
      </c>
      <c r="Y379">
        <v>0</v>
      </c>
      <c r="Z379">
        <v>0</v>
      </c>
    </row>
    <row r="380" spans="1:26" x14ac:dyDescent="0.25">
      <c r="A380">
        <v>97712</v>
      </c>
      <c r="B380">
        <v>202501</v>
      </c>
      <c r="C380">
        <v>1</v>
      </c>
      <c r="D380" t="s">
        <v>12651</v>
      </c>
      <c r="E380">
        <v>4</v>
      </c>
      <c r="F380">
        <v>916</v>
      </c>
      <c r="G380">
        <v>200</v>
      </c>
      <c r="H380">
        <v>34</v>
      </c>
      <c r="I380">
        <v>10</v>
      </c>
      <c r="J380">
        <v>0</v>
      </c>
      <c r="K380">
        <v>0</v>
      </c>
      <c r="L380">
        <v>0</v>
      </c>
      <c r="M380">
        <v>0</v>
      </c>
      <c r="N380">
        <v>0</v>
      </c>
      <c r="O380">
        <v>0</v>
      </c>
      <c r="P380">
        <v>0</v>
      </c>
      <c r="Q380">
        <v>0</v>
      </c>
      <c r="R380">
        <v>0</v>
      </c>
      <c r="S380">
        <v>0</v>
      </c>
      <c r="T380">
        <v>900582</v>
      </c>
      <c r="U380">
        <v>71507</v>
      </c>
      <c r="V380">
        <v>71532</v>
      </c>
      <c r="W380" t="s">
        <v>12616</v>
      </c>
      <c r="X380" t="s">
        <v>13887</v>
      </c>
      <c r="Y380">
        <v>0</v>
      </c>
      <c r="Z380">
        <v>0</v>
      </c>
    </row>
    <row r="381" spans="1:26" x14ac:dyDescent="0.25">
      <c r="A381">
        <v>97712</v>
      </c>
      <c r="B381">
        <v>202501</v>
      </c>
      <c r="C381">
        <v>2</v>
      </c>
      <c r="D381" t="s">
        <v>12651</v>
      </c>
      <c r="E381">
        <v>4</v>
      </c>
      <c r="F381">
        <v>916</v>
      </c>
      <c r="G381">
        <v>200</v>
      </c>
      <c r="H381">
        <v>34</v>
      </c>
      <c r="I381">
        <v>10</v>
      </c>
      <c r="J381">
        <v>0</v>
      </c>
      <c r="K381">
        <v>0</v>
      </c>
      <c r="L381">
        <v>0</v>
      </c>
      <c r="M381">
        <v>0</v>
      </c>
      <c r="N381">
        <v>0</v>
      </c>
      <c r="O381">
        <v>0</v>
      </c>
      <c r="P381">
        <v>0</v>
      </c>
      <c r="Q381">
        <v>0</v>
      </c>
      <c r="R381">
        <v>0</v>
      </c>
      <c r="S381">
        <v>0</v>
      </c>
      <c r="T381">
        <v>900582</v>
      </c>
      <c r="U381">
        <v>71507</v>
      </c>
      <c r="V381">
        <v>71532</v>
      </c>
      <c r="W381" t="s">
        <v>12616</v>
      </c>
      <c r="X381" t="s">
        <v>13887</v>
      </c>
      <c r="Y381">
        <v>0</v>
      </c>
      <c r="Z381">
        <v>0</v>
      </c>
    </row>
    <row r="382" spans="1:26" x14ac:dyDescent="0.25">
      <c r="A382">
        <v>97719</v>
      </c>
      <c r="B382">
        <v>202501</v>
      </c>
      <c r="C382">
        <v>1</v>
      </c>
      <c r="D382" t="s">
        <v>12651</v>
      </c>
      <c r="E382">
        <v>4</v>
      </c>
      <c r="F382">
        <v>916</v>
      </c>
      <c r="G382">
        <v>230</v>
      </c>
      <c r="H382">
        <v>32</v>
      </c>
      <c r="I382">
        <v>10</v>
      </c>
      <c r="J382">
        <v>0</v>
      </c>
      <c r="K382">
        <v>0</v>
      </c>
      <c r="L382">
        <v>0</v>
      </c>
      <c r="M382">
        <v>0</v>
      </c>
      <c r="N382">
        <v>0</v>
      </c>
      <c r="O382">
        <v>0</v>
      </c>
      <c r="P382">
        <v>0</v>
      </c>
      <c r="Q382">
        <v>0</v>
      </c>
      <c r="R382">
        <v>0</v>
      </c>
      <c r="S382">
        <v>0</v>
      </c>
      <c r="T382">
        <v>71030</v>
      </c>
      <c r="U382">
        <v>71505</v>
      </c>
      <c r="V382">
        <v>71517</v>
      </c>
      <c r="W382" t="s">
        <v>12648</v>
      </c>
      <c r="X382" t="s">
        <v>12595</v>
      </c>
      <c r="Y382">
        <v>0</v>
      </c>
      <c r="Z382">
        <v>0</v>
      </c>
    </row>
    <row r="383" spans="1:26" x14ac:dyDescent="0.25">
      <c r="A383">
        <v>97719</v>
      </c>
      <c r="B383">
        <v>202501</v>
      </c>
      <c r="C383">
        <v>2</v>
      </c>
      <c r="D383" t="s">
        <v>12651</v>
      </c>
      <c r="E383">
        <v>4</v>
      </c>
      <c r="F383">
        <v>916</v>
      </c>
      <c r="G383">
        <v>230</v>
      </c>
      <c r="H383">
        <v>32</v>
      </c>
      <c r="I383">
        <v>10</v>
      </c>
      <c r="J383">
        <v>0</v>
      </c>
      <c r="K383">
        <v>0</v>
      </c>
      <c r="L383">
        <v>0</v>
      </c>
      <c r="M383">
        <v>0</v>
      </c>
      <c r="N383">
        <v>0</v>
      </c>
      <c r="O383">
        <v>0</v>
      </c>
      <c r="P383">
        <v>0</v>
      </c>
      <c r="Q383">
        <v>0</v>
      </c>
      <c r="R383">
        <v>0</v>
      </c>
      <c r="S383">
        <v>0</v>
      </c>
      <c r="T383">
        <v>71030</v>
      </c>
      <c r="U383">
        <v>71505</v>
      </c>
      <c r="V383">
        <v>71517</v>
      </c>
      <c r="W383" t="s">
        <v>12648</v>
      </c>
      <c r="X383" t="s">
        <v>12595</v>
      </c>
      <c r="Y383">
        <v>0</v>
      </c>
      <c r="Z383">
        <v>0</v>
      </c>
    </row>
    <row r="384" spans="1:26" x14ac:dyDescent="0.25">
      <c r="A384">
        <v>97732</v>
      </c>
      <c r="B384">
        <v>202501</v>
      </c>
      <c r="C384">
        <v>1</v>
      </c>
      <c r="D384" t="s">
        <v>12651</v>
      </c>
      <c r="E384">
        <v>4</v>
      </c>
      <c r="F384">
        <v>916</v>
      </c>
      <c r="G384">
        <v>200</v>
      </c>
      <c r="H384">
        <v>34</v>
      </c>
      <c r="I384">
        <v>8</v>
      </c>
      <c r="J384">
        <v>0</v>
      </c>
      <c r="K384">
        <v>0</v>
      </c>
      <c r="L384">
        <v>0</v>
      </c>
      <c r="M384">
        <v>0</v>
      </c>
      <c r="N384">
        <v>0</v>
      </c>
      <c r="O384">
        <v>0</v>
      </c>
      <c r="P384">
        <v>0</v>
      </c>
      <c r="Q384">
        <v>0</v>
      </c>
      <c r="R384">
        <v>0</v>
      </c>
      <c r="S384">
        <v>0</v>
      </c>
      <c r="T384">
        <v>900582</v>
      </c>
      <c r="U384">
        <v>71507</v>
      </c>
      <c r="V384">
        <v>71528</v>
      </c>
      <c r="W384" t="s">
        <v>12616</v>
      </c>
      <c r="X384" t="s">
        <v>13887</v>
      </c>
      <c r="Y384">
        <v>0</v>
      </c>
      <c r="Z384">
        <v>0</v>
      </c>
    </row>
    <row r="385" spans="1:26" x14ac:dyDescent="0.25">
      <c r="A385">
        <v>97732</v>
      </c>
      <c r="B385">
        <v>202501</v>
      </c>
      <c r="C385">
        <v>2</v>
      </c>
      <c r="D385" t="s">
        <v>12651</v>
      </c>
      <c r="E385">
        <v>4</v>
      </c>
      <c r="F385">
        <v>916</v>
      </c>
      <c r="G385">
        <v>200</v>
      </c>
      <c r="H385">
        <v>34</v>
      </c>
      <c r="I385">
        <v>8</v>
      </c>
      <c r="J385">
        <v>0</v>
      </c>
      <c r="K385">
        <v>0</v>
      </c>
      <c r="L385">
        <v>0</v>
      </c>
      <c r="M385">
        <v>0</v>
      </c>
      <c r="N385">
        <v>0</v>
      </c>
      <c r="O385">
        <v>0</v>
      </c>
      <c r="P385">
        <v>0</v>
      </c>
      <c r="Q385">
        <v>0</v>
      </c>
      <c r="R385">
        <v>0</v>
      </c>
      <c r="S385">
        <v>0</v>
      </c>
      <c r="T385">
        <v>900582</v>
      </c>
      <c r="U385">
        <v>71507</v>
      </c>
      <c r="V385">
        <v>71528</v>
      </c>
      <c r="W385" t="s">
        <v>12616</v>
      </c>
      <c r="X385" t="s">
        <v>13887</v>
      </c>
      <c r="Y385">
        <v>0</v>
      </c>
      <c r="Z385">
        <v>0</v>
      </c>
    </row>
    <row r="386" spans="1:26" x14ac:dyDescent="0.25">
      <c r="A386">
        <v>97767</v>
      </c>
      <c r="B386">
        <v>202501</v>
      </c>
      <c r="C386">
        <v>1</v>
      </c>
      <c r="D386" t="s">
        <v>12651</v>
      </c>
      <c r="E386">
        <v>4</v>
      </c>
      <c r="F386">
        <v>916</v>
      </c>
      <c r="G386">
        <v>230</v>
      </c>
      <c r="H386">
        <v>32</v>
      </c>
      <c r="I386">
        <v>7</v>
      </c>
      <c r="J386">
        <v>0</v>
      </c>
      <c r="K386">
        <v>0</v>
      </c>
      <c r="L386">
        <v>0</v>
      </c>
      <c r="M386">
        <v>0</v>
      </c>
      <c r="N386">
        <v>0</v>
      </c>
      <c r="O386">
        <v>0</v>
      </c>
      <c r="P386">
        <v>0</v>
      </c>
      <c r="Q386">
        <v>0</v>
      </c>
      <c r="R386">
        <v>0</v>
      </c>
      <c r="S386">
        <v>0</v>
      </c>
      <c r="T386">
        <v>71030</v>
      </c>
      <c r="U386">
        <v>71505</v>
      </c>
      <c r="V386">
        <v>71521</v>
      </c>
      <c r="W386" t="s">
        <v>12648</v>
      </c>
      <c r="X386" t="s">
        <v>12595</v>
      </c>
      <c r="Y386">
        <v>0</v>
      </c>
      <c r="Z386">
        <v>0</v>
      </c>
    </row>
    <row r="387" spans="1:26" x14ac:dyDescent="0.25">
      <c r="A387">
        <v>97767</v>
      </c>
      <c r="B387">
        <v>202501</v>
      </c>
      <c r="C387">
        <v>2</v>
      </c>
      <c r="D387" t="s">
        <v>12651</v>
      </c>
      <c r="E387">
        <v>4</v>
      </c>
      <c r="F387">
        <v>916</v>
      </c>
      <c r="G387">
        <v>230</v>
      </c>
      <c r="H387">
        <v>32</v>
      </c>
      <c r="I387">
        <v>7</v>
      </c>
      <c r="J387">
        <v>0</v>
      </c>
      <c r="K387">
        <v>0</v>
      </c>
      <c r="L387">
        <v>0</v>
      </c>
      <c r="M387">
        <v>0</v>
      </c>
      <c r="N387">
        <v>0</v>
      </c>
      <c r="O387">
        <v>0</v>
      </c>
      <c r="P387">
        <v>0</v>
      </c>
      <c r="Q387">
        <v>0</v>
      </c>
      <c r="R387">
        <v>0</v>
      </c>
      <c r="S387">
        <v>0</v>
      </c>
      <c r="T387">
        <v>71030</v>
      </c>
      <c r="U387">
        <v>71505</v>
      </c>
      <c r="V387">
        <v>71521</v>
      </c>
      <c r="W387" t="s">
        <v>12648</v>
      </c>
      <c r="X387" t="s">
        <v>12595</v>
      </c>
      <c r="Y387">
        <v>0</v>
      </c>
      <c r="Z387">
        <v>0</v>
      </c>
    </row>
    <row r="388" spans="1:26" x14ac:dyDescent="0.25">
      <c r="A388">
        <v>97824</v>
      </c>
      <c r="B388">
        <v>202501</v>
      </c>
      <c r="C388">
        <v>1</v>
      </c>
      <c r="D388" t="s">
        <v>12651</v>
      </c>
      <c r="E388">
        <v>4</v>
      </c>
      <c r="F388">
        <v>916</v>
      </c>
      <c r="G388">
        <v>230</v>
      </c>
      <c r="H388">
        <v>32</v>
      </c>
      <c r="I388">
        <v>7</v>
      </c>
      <c r="J388">
        <v>0</v>
      </c>
      <c r="K388">
        <v>0</v>
      </c>
      <c r="L388">
        <v>0</v>
      </c>
      <c r="M388">
        <v>0</v>
      </c>
      <c r="N388">
        <v>0</v>
      </c>
      <c r="O388">
        <v>0</v>
      </c>
      <c r="P388">
        <v>0</v>
      </c>
      <c r="Q388">
        <v>0</v>
      </c>
      <c r="R388">
        <v>0</v>
      </c>
      <c r="S388">
        <v>0</v>
      </c>
      <c r="T388">
        <v>71030</v>
      </c>
      <c r="U388">
        <v>71505</v>
      </c>
      <c r="V388">
        <v>71563</v>
      </c>
      <c r="W388" t="s">
        <v>12648</v>
      </c>
      <c r="X388" t="s">
        <v>12595</v>
      </c>
      <c r="Y388">
        <v>0</v>
      </c>
      <c r="Z388">
        <v>0</v>
      </c>
    </row>
    <row r="389" spans="1:26" x14ac:dyDescent="0.25">
      <c r="A389">
        <v>97824</v>
      </c>
      <c r="B389">
        <v>202501</v>
      </c>
      <c r="C389">
        <v>2</v>
      </c>
      <c r="D389" t="s">
        <v>12651</v>
      </c>
      <c r="E389">
        <v>4</v>
      </c>
      <c r="F389">
        <v>916</v>
      </c>
      <c r="G389">
        <v>230</v>
      </c>
      <c r="H389">
        <v>32</v>
      </c>
      <c r="I389">
        <v>7</v>
      </c>
      <c r="J389">
        <v>0</v>
      </c>
      <c r="K389">
        <v>0</v>
      </c>
      <c r="L389">
        <v>0</v>
      </c>
      <c r="M389">
        <v>0</v>
      </c>
      <c r="N389">
        <v>0</v>
      </c>
      <c r="O389">
        <v>0</v>
      </c>
      <c r="P389">
        <v>0</v>
      </c>
      <c r="Q389">
        <v>0</v>
      </c>
      <c r="R389">
        <v>0</v>
      </c>
      <c r="S389">
        <v>0</v>
      </c>
      <c r="T389">
        <v>71030</v>
      </c>
      <c r="U389">
        <v>71505</v>
      </c>
      <c r="V389">
        <v>71563</v>
      </c>
      <c r="W389" t="s">
        <v>12648</v>
      </c>
      <c r="X389" t="s">
        <v>12595</v>
      </c>
      <c r="Y389">
        <v>0</v>
      </c>
      <c r="Z389">
        <v>0</v>
      </c>
    </row>
    <row r="390" spans="1:26" x14ac:dyDescent="0.25">
      <c r="A390">
        <v>97829</v>
      </c>
      <c r="B390">
        <v>202501</v>
      </c>
      <c r="C390">
        <v>1</v>
      </c>
      <c r="D390" t="s">
        <v>12651</v>
      </c>
      <c r="E390">
        <v>4</v>
      </c>
      <c r="F390">
        <v>916</v>
      </c>
      <c r="G390">
        <v>230</v>
      </c>
      <c r="H390">
        <v>32</v>
      </c>
      <c r="I390">
        <v>11</v>
      </c>
      <c r="J390">
        <v>0</v>
      </c>
      <c r="K390">
        <v>0</v>
      </c>
      <c r="L390">
        <v>0</v>
      </c>
      <c r="M390">
        <v>0</v>
      </c>
      <c r="N390">
        <v>0</v>
      </c>
      <c r="O390">
        <v>0</v>
      </c>
      <c r="P390">
        <v>0</v>
      </c>
      <c r="Q390">
        <v>0</v>
      </c>
      <c r="R390">
        <v>0</v>
      </c>
      <c r="S390">
        <v>0</v>
      </c>
      <c r="T390">
        <v>71030</v>
      </c>
      <c r="U390">
        <v>71505</v>
      </c>
      <c r="V390">
        <v>700076</v>
      </c>
      <c r="W390" t="s">
        <v>12648</v>
      </c>
      <c r="X390" t="s">
        <v>12595</v>
      </c>
      <c r="Y390">
        <v>0</v>
      </c>
      <c r="Z390">
        <v>0</v>
      </c>
    </row>
    <row r="391" spans="1:26" x14ac:dyDescent="0.25">
      <c r="A391">
        <v>97829</v>
      </c>
      <c r="B391">
        <v>202501</v>
      </c>
      <c r="C391">
        <v>2</v>
      </c>
      <c r="D391" t="s">
        <v>12651</v>
      </c>
      <c r="E391">
        <v>4</v>
      </c>
      <c r="F391">
        <v>916</v>
      </c>
      <c r="G391">
        <v>230</v>
      </c>
      <c r="H391">
        <v>32</v>
      </c>
      <c r="I391">
        <v>11</v>
      </c>
      <c r="J391">
        <v>0</v>
      </c>
      <c r="K391">
        <v>0</v>
      </c>
      <c r="L391">
        <v>0</v>
      </c>
      <c r="M391">
        <v>0</v>
      </c>
      <c r="N391">
        <v>0</v>
      </c>
      <c r="O391">
        <v>0</v>
      </c>
      <c r="P391">
        <v>0</v>
      </c>
      <c r="Q391">
        <v>0</v>
      </c>
      <c r="R391">
        <v>0</v>
      </c>
      <c r="S391">
        <v>0</v>
      </c>
      <c r="T391">
        <v>71030</v>
      </c>
      <c r="U391">
        <v>71505</v>
      </c>
      <c r="V391">
        <v>700076</v>
      </c>
      <c r="W391" t="s">
        <v>12648</v>
      </c>
      <c r="X391" t="s">
        <v>12595</v>
      </c>
      <c r="Y391">
        <v>0</v>
      </c>
      <c r="Z391">
        <v>0</v>
      </c>
    </row>
    <row r="392" spans="1:26" x14ac:dyDescent="0.25">
      <c r="A392">
        <v>97851</v>
      </c>
      <c r="B392">
        <v>202501</v>
      </c>
      <c r="C392">
        <v>1</v>
      </c>
      <c r="D392" t="s">
        <v>12651</v>
      </c>
      <c r="E392">
        <v>4</v>
      </c>
      <c r="F392">
        <v>916</v>
      </c>
      <c r="G392">
        <v>290</v>
      </c>
      <c r="H392">
        <v>38</v>
      </c>
      <c r="I392">
        <v>11</v>
      </c>
      <c r="J392">
        <v>0</v>
      </c>
      <c r="K392">
        <v>0</v>
      </c>
      <c r="L392">
        <v>0</v>
      </c>
      <c r="M392">
        <v>0</v>
      </c>
      <c r="N392">
        <v>0</v>
      </c>
      <c r="O392">
        <v>0</v>
      </c>
      <c r="P392">
        <v>0</v>
      </c>
      <c r="Q392">
        <v>0</v>
      </c>
      <c r="R392">
        <v>0</v>
      </c>
      <c r="S392">
        <v>0</v>
      </c>
      <c r="T392">
        <v>71251</v>
      </c>
      <c r="U392">
        <v>700023</v>
      </c>
      <c r="V392">
        <v>71201</v>
      </c>
      <c r="W392" t="s">
        <v>12679</v>
      </c>
      <c r="X392" t="s">
        <v>13885</v>
      </c>
      <c r="Y392">
        <v>0</v>
      </c>
      <c r="Z392">
        <v>0</v>
      </c>
    </row>
    <row r="393" spans="1:26" x14ac:dyDescent="0.25">
      <c r="A393">
        <v>97851</v>
      </c>
      <c r="B393">
        <v>202501</v>
      </c>
      <c r="C393">
        <v>2</v>
      </c>
      <c r="D393" t="s">
        <v>12651</v>
      </c>
      <c r="E393">
        <v>4</v>
      </c>
      <c r="F393">
        <v>916</v>
      </c>
      <c r="G393">
        <v>290</v>
      </c>
      <c r="H393">
        <v>38</v>
      </c>
      <c r="I393">
        <v>11</v>
      </c>
      <c r="J393">
        <v>0</v>
      </c>
      <c r="K393">
        <v>0</v>
      </c>
      <c r="L393">
        <v>0</v>
      </c>
      <c r="M393">
        <v>0</v>
      </c>
      <c r="N393">
        <v>0</v>
      </c>
      <c r="O393">
        <v>0</v>
      </c>
      <c r="P393">
        <v>0</v>
      </c>
      <c r="Q393">
        <v>0</v>
      </c>
      <c r="R393">
        <v>0</v>
      </c>
      <c r="S393">
        <v>0</v>
      </c>
      <c r="T393">
        <v>71251</v>
      </c>
      <c r="U393">
        <v>700023</v>
      </c>
      <c r="V393">
        <v>71201</v>
      </c>
      <c r="W393" t="s">
        <v>12679</v>
      </c>
      <c r="X393" t="s">
        <v>13885</v>
      </c>
      <c r="Y393">
        <v>0</v>
      </c>
      <c r="Z393">
        <v>0</v>
      </c>
    </row>
    <row r="394" spans="1:26" x14ac:dyDescent="0.25">
      <c r="A394">
        <v>97857</v>
      </c>
      <c r="B394">
        <v>202501</v>
      </c>
      <c r="C394">
        <v>1</v>
      </c>
      <c r="D394" t="s">
        <v>12651</v>
      </c>
      <c r="E394">
        <v>4</v>
      </c>
      <c r="F394">
        <v>916</v>
      </c>
      <c r="G394">
        <v>228</v>
      </c>
      <c r="H394">
        <v>35</v>
      </c>
      <c r="I394">
        <v>9</v>
      </c>
      <c r="J394">
        <v>0</v>
      </c>
      <c r="K394">
        <v>0</v>
      </c>
      <c r="L394">
        <v>0</v>
      </c>
      <c r="M394">
        <v>0</v>
      </c>
      <c r="N394">
        <v>0</v>
      </c>
      <c r="O394">
        <v>0</v>
      </c>
      <c r="P394">
        <v>0</v>
      </c>
      <c r="Q394">
        <v>0</v>
      </c>
      <c r="R394">
        <v>0</v>
      </c>
      <c r="S394">
        <v>0</v>
      </c>
      <c r="T394">
        <v>71590</v>
      </c>
      <c r="U394">
        <v>71592</v>
      </c>
      <c r="V394">
        <v>71073</v>
      </c>
      <c r="W394" t="s">
        <v>12638</v>
      </c>
      <c r="X394" t="s">
        <v>12590</v>
      </c>
      <c r="Y394">
        <v>0</v>
      </c>
      <c r="Z394">
        <v>0</v>
      </c>
    </row>
    <row r="395" spans="1:26" x14ac:dyDescent="0.25">
      <c r="A395">
        <v>97857</v>
      </c>
      <c r="B395">
        <v>202501</v>
      </c>
      <c r="C395">
        <v>2</v>
      </c>
      <c r="D395" t="s">
        <v>12651</v>
      </c>
      <c r="E395">
        <v>4</v>
      </c>
      <c r="F395">
        <v>916</v>
      </c>
      <c r="G395">
        <v>228</v>
      </c>
      <c r="H395">
        <v>35</v>
      </c>
      <c r="I395">
        <v>9</v>
      </c>
      <c r="J395">
        <v>0</v>
      </c>
      <c r="K395">
        <v>0</v>
      </c>
      <c r="L395">
        <v>0</v>
      </c>
      <c r="M395">
        <v>0</v>
      </c>
      <c r="N395">
        <v>0</v>
      </c>
      <c r="O395">
        <v>0</v>
      </c>
      <c r="P395">
        <v>0</v>
      </c>
      <c r="Q395">
        <v>0</v>
      </c>
      <c r="R395">
        <v>0</v>
      </c>
      <c r="S395">
        <v>0</v>
      </c>
      <c r="T395">
        <v>71590</v>
      </c>
      <c r="U395">
        <v>71592</v>
      </c>
      <c r="V395">
        <v>71073</v>
      </c>
      <c r="W395" t="s">
        <v>12638</v>
      </c>
      <c r="X395" t="s">
        <v>12590</v>
      </c>
      <c r="Y395">
        <v>0</v>
      </c>
      <c r="Z395">
        <v>0</v>
      </c>
    </row>
    <row r="396" spans="1:26" x14ac:dyDescent="0.25">
      <c r="A396">
        <v>97870</v>
      </c>
      <c r="B396">
        <v>202501</v>
      </c>
      <c r="C396">
        <v>1</v>
      </c>
      <c r="D396" t="s">
        <v>12651</v>
      </c>
      <c r="E396">
        <v>4</v>
      </c>
      <c r="F396">
        <v>916</v>
      </c>
      <c r="G396">
        <v>290</v>
      </c>
      <c r="H396">
        <v>33</v>
      </c>
      <c r="I396">
        <v>12</v>
      </c>
      <c r="J396">
        <v>0</v>
      </c>
      <c r="K396">
        <v>0</v>
      </c>
      <c r="L396">
        <v>0</v>
      </c>
      <c r="M396">
        <v>0</v>
      </c>
      <c r="N396">
        <v>0</v>
      </c>
      <c r="O396">
        <v>0</v>
      </c>
      <c r="P396">
        <v>0</v>
      </c>
      <c r="Q396">
        <v>0</v>
      </c>
      <c r="R396">
        <v>0</v>
      </c>
      <c r="S396">
        <v>0</v>
      </c>
      <c r="T396">
        <v>71251</v>
      </c>
      <c r="U396">
        <v>71174</v>
      </c>
      <c r="V396">
        <v>71198</v>
      </c>
      <c r="W396" t="s">
        <v>12613</v>
      </c>
      <c r="X396" t="s">
        <v>13885</v>
      </c>
      <c r="Y396">
        <v>0</v>
      </c>
      <c r="Z396">
        <v>0</v>
      </c>
    </row>
    <row r="397" spans="1:26" x14ac:dyDescent="0.25">
      <c r="A397">
        <v>97870</v>
      </c>
      <c r="B397">
        <v>202501</v>
      </c>
      <c r="C397">
        <v>2</v>
      </c>
      <c r="D397" t="s">
        <v>12651</v>
      </c>
      <c r="E397">
        <v>4</v>
      </c>
      <c r="F397">
        <v>916</v>
      </c>
      <c r="G397">
        <v>290</v>
      </c>
      <c r="H397">
        <v>33</v>
      </c>
      <c r="I397">
        <v>12</v>
      </c>
      <c r="J397">
        <v>0</v>
      </c>
      <c r="K397">
        <v>0</v>
      </c>
      <c r="L397">
        <v>0</v>
      </c>
      <c r="M397">
        <v>0</v>
      </c>
      <c r="N397">
        <v>0</v>
      </c>
      <c r="O397">
        <v>0</v>
      </c>
      <c r="P397">
        <v>0</v>
      </c>
      <c r="Q397">
        <v>0</v>
      </c>
      <c r="R397">
        <v>0</v>
      </c>
      <c r="S397">
        <v>0</v>
      </c>
      <c r="T397">
        <v>71251</v>
      </c>
      <c r="U397">
        <v>71174</v>
      </c>
      <c r="V397">
        <v>71198</v>
      </c>
      <c r="W397" t="s">
        <v>12613</v>
      </c>
      <c r="X397" t="s">
        <v>13885</v>
      </c>
      <c r="Y397">
        <v>0</v>
      </c>
      <c r="Z397">
        <v>0</v>
      </c>
    </row>
    <row r="398" spans="1:26" x14ac:dyDescent="0.25">
      <c r="A398">
        <v>97882</v>
      </c>
      <c r="B398">
        <v>202501</v>
      </c>
      <c r="C398">
        <v>1</v>
      </c>
      <c r="D398" t="s">
        <v>12651</v>
      </c>
      <c r="E398">
        <v>4</v>
      </c>
      <c r="F398">
        <v>916</v>
      </c>
      <c r="G398">
        <v>228</v>
      </c>
      <c r="H398">
        <v>16</v>
      </c>
      <c r="I398">
        <v>5</v>
      </c>
      <c r="J398">
        <v>0</v>
      </c>
      <c r="K398">
        <v>0</v>
      </c>
      <c r="L398">
        <v>0</v>
      </c>
      <c r="M398">
        <v>0</v>
      </c>
      <c r="N398">
        <v>0</v>
      </c>
      <c r="O398">
        <v>0</v>
      </c>
      <c r="P398">
        <v>0</v>
      </c>
      <c r="Q398">
        <v>0</v>
      </c>
      <c r="R398">
        <v>0</v>
      </c>
      <c r="S398">
        <v>0</v>
      </c>
      <c r="T398">
        <v>71590</v>
      </c>
      <c r="U398">
        <v>71602</v>
      </c>
      <c r="V398">
        <v>71223</v>
      </c>
      <c r="W398" t="s">
        <v>5222</v>
      </c>
      <c r="X398" t="s">
        <v>12590</v>
      </c>
      <c r="Y398">
        <v>0</v>
      </c>
      <c r="Z398">
        <v>0</v>
      </c>
    </row>
    <row r="399" spans="1:26" x14ac:dyDescent="0.25">
      <c r="A399">
        <v>97882</v>
      </c>
      <c r="B399">
        <v>202501</v>
      </c>
      <c r="C399">
        <v>2</v>
      </c>
      <c r="D399" t="s">
        <v>12651</v>
      </c>
      <c r="E399">
        <v>4</v>
      </c>
      <c r="F399">
        <v>916</v>
      </c>
      <c r="G399">
        <v>228</v>
      </c>
      <c r="H399">
        <v>16</v>
      </c>
      <c r="I399">
        <v>5</v>
      </c>
      <c r="J399">
        <v>0</v>
      </c>
      <c r="K399">
        <v>0</v>
      </c>
      <c r="L399">
        <v>0</v>
      </c>
      <c r="M399">
        <v>0</v>
      </c>
      <c r="N399">
        <v>0</v>
      </c>
      <c r="O399">
        <v>0</v>
      </c>
      <c r="P399">
        <v>0</v>
      </c>
      <c r="Q399">
        <v>0</v>
      </c>
      <c r="R399">
        <v>0</v>
      </c>
      <c r="S399">
        <v>0</v>
      </c>
      <c r="T399">
        <v>71590</v>
      </c>
      <c r="U399">
        <v>71602</v>
      </c>
      <c r="V399">
        <v>71223</v>
      </c>
      <c r="W399" t="s">
        <v>5222</v>
      </c>
      <c r="X399" t="s">
        <v>12590</v>
      </c>
      <c r="Y399">
        <v>0</v>
      </c>
      <c r="Z399">
        <v>0</v>
      </c>
    </row>
    <row r="400" spans="1:26" x14ac:dyDescent="0.25">
      <c r="A400">
        <v>97883</v>
      </c>
      <c r="B400">
        <v>202501</v>
      </c>
      <c r="C400">
        <v>1</v>
      </c>
      <c r="D400" t="s">
        <v>12651</v>
      </c>
      <c r="E400">
        <v>4</v>
      </c>
      <c r="F400">
        <v>916</v>
      </c>
      <c r="G400">
        <v>228</v>
      </c>
      <c r="H400">
        <v>34</v>
      </c>
      <c r="I400">
        <v>3</v>
      </c>
      <c r="J400">
        <v>0</v>
      </c>
      <c r="K400">
        <v>0</v>
      </c>
      <c r="L400">
        <v>0</v>
      </c>
      <c r="M400">
        <v>0</v>
      </c>
      <c r="N400">
        <v>0</v>
      </c>
      <c r="O400">
        <v>0</v>
      </c>
      <c r="P400">
        <v>0</v>
      </c>
      <c r="Q400">
        <v>0</v>
      </c>
      <c r="R400">
        <v>0</v>
      </c>
      <c r="S400">
        <v>0</v>
      </c>
      <c r="T400">
        <v>71590</v>
      </c>
      <c r="U400">
        <v>71607</v>
      </c>
      <c r="V400">
        <v>71225</v>
      </c>
      <c r="W400" t="s">
        <v>12589</v>
      </c>
      <c r="X400" t="s">
        <v>12590</v>
      </c>
      <c r="Y400">
        <v>0</v>
      </c>
      <c r="Z400">
        <v>0</v>
      </c>
    </row>
    <row r="401" spans="1:26" x14ac:dyDescent="0.25">
      <c r="A401">
        <v>97883</v>
      </c>
      <c r="B401">
        <v>202501</v>
      </c>
      <c r="C401">
        <v>2</v>
      </c>
      <c r="D401" t="s">
        <v>12651</v>
      </c>
      <c r="E401">
        <v>4</v>
      </c>
      <c r="F401">
        <v>916</v>
      </c>
      <c r="G401">
        <v>228</v>
      </c>
      <c r="H401">
        <v>34</v>
      </c>
      <c r="I401">
        <v>3</v>
      </c>
      <c r="J401">
        <v>0</v>
      </c>
      <c r="K401">
        <v>0</v>
      </c>
      <c r="L401">
        <v>0</v>
      </c>
      <c r="M401">
        <v>0</v>
      </c>
      <c r="N401">
        <v>0</v>
      </c>
      <c r="O401">
        <v>0</v>
      </c>
      <c r="P401">
        <v>0</v>
      </c>
      <c r="Q401">
        <v>0</v>
      </c>
      <c r="R401">
        <v>0</v>
      </c>
      <c r="S401">
        <v>0</v>
      </c>
      <c r="T401">
        <v>71590</v>
      </c>
      <c r="U401">
        <v>71607</v>
      </c>
      <c r="V401">
        <v>71225</v>
      </c>
      <c r="W401" t="s">
        <v>12589</v>
      </c>
      <c r="X401" t="s">
        <v>12590</v>
      </c>
      <c r="Y401">
        <v>0</v>
      </c>
      <c r="Z401">
        <v>0</v>
      </c>
    </row>
    <row r="402" spans="1:26" x14ac:dyDescent="0.25">
      <c r="A402">
        <v>97886</v>
      </c>
      <c r="B402">
        <v>202501</v>
      </c>
      <c r="C402">
        <v>1</v>
      </c>
      <c r="D402" t="s">
        <v>12651</v>
      </c>
      <c r="E402">
        <v>4</v>
      </c>
      <c r="F402">
        <v>916</v>
      </c>
      <c r="G402">
        <v>230</v>
      </c>
      <c r="H402">
        <v>32</v>
      </c>
      <c r="I402">
        <v>7</v>
      </c>
      <c r="J402">
        <v>0</v>
      </c>
      <c r="K402">
        <v>0</v>
      </c>
      <c r="L402">
        <v>0</v>
      </c>
      <c r="M402">
        <v>0</v>
      </c>
      <c r="N402">
        <v>0</v>
      </c>
      <c r="O402">
        <v>0</v>
      </c>
      <c r="P402">
        <v>0</v>
      </c>
      <c r="Q402">
        <v>0</v>
      </c>
      <c r="R402">
        <v>0</v>
      </c>
      <c r="S402">
        <v>0</v>
      </c>
      <c r="T402">
        <v>71030</v>
      </c>
      <c r="U402">
        <v>71505</v>
      </c>
      <c r="V402">
        <v>71521</v>
      </c>
      <c r="W402" t="s">
        <v>12648</v>
      </c>
      <c r="X402" t="s">
        <v>12595</v>
      </c>
      <c r="Y402">
        <v>0</v>
      </c>
      <c r="Z402">
        <v>0</v>
      </c>
    </row>
    <row r="403" spans="1:26" x14ac:dyDescent="0.25">
      <c r="A403">
        <v>97886</v>
      </c>
      <c r="B403">
        <v>202501</v>
      </c>
      <c r="C403">
        <v>2</v>
      </c>
      <c r="D403" t="s">
        <v>12651</v>
      </c>
      <c r="E403">
        <v>4</v>
      </c>
      <c r="F403">
        <v>916</v>
      </c>
      <c r="G403">
        <v>230</v>
      </c>
      <c r="H403">
        <v>32</v>
      </c>
      <c r="I403">
        <v>7</v>
      </c>
      <c r="J403">
        <v>0</v>
      </c>
      <c r="K403">
        <v>0</v>
      </c>
      <c r="L403">
        <v>0</v>
      </c>
      <c r="M403">
        <v>0</v>
      </c>
      <c r="N403">
        <v>0</v>
      </c>
      <c r="O403">
        <v>0</v>
      </c>
      <c r="P403">
        <v>0</v>
      </c>
      <c r="Q403">
        <v>0</v>
      </c>
      <c r="R403">
        <v>0</v>
      </c>
      <c r="S403">
        <v>0</v>
      </c>
      <c r="T403">
        <v>71030</v>
      </c>
      <c r="U403">
        <v>71505</v>
      </c>
      <c r="V403">
        <v>71521</v>
      </c>
      <c r="W403" t="s">
        <v>12648</v>
      </c>
      <c r="X403" t="s">
        <v>12595</v>
      </c>
      <c r="Y403">
        <v>0</v>
      </c>
      <c r="Z403">
        <v>0</v>
      </c>
    </row>
    <row r="404" spans="1:26" x14ac:dyDescent="0.25">
      <c r="A404">
        <v>97922</v>
      </c>
      <c r="B404">
        <v>202501</v>
      </c>
      <c r="C404">
        <v>1</v>
      </c>
      <c r="D404" t="s">
        <v>12651</v>
      </c>
      <c r="E404">
        <v>4</v>
      </c>
      <c r="F404">
        <v>916</v>
      </c>
      <c r="G404">
        <v>290</v>
      </c>
      <c r="H404">
        <v>43</v>
      </c>
      <c r="I404">
        <v>12</v>
      </c>
      <c r="J404">
        <v>0</v>
      </c>
      <c r="K404">
        <v>0</v>
      </c>
      <c r="L404">
        <v>0</v>
      </c>
      <c r="M404">
        <v>0</v>
      </c>
      <c r="N404">
        <v>0</v>
      </c>
      <c r="O404">
        <v>0</v>
      </c>
      <c r="P404">
        <v>0</v>
      </c>
      <c r="Q404">
        <v>0</v>
      </c>
      <c r="R404">
        <v>0</v>
      </c>
      <c r="S404">
        <v>0</v>
      </c>
      <c r="T404">
        <v>71251</v>
      </c>
      <c r="U404">
        <v>70067</v>
      </c>
      <c r="V404">
        <v>71349</v>
      </c>
      <c r="W404" t="s">
        <v>12636</v>
      </c>
      <c r="X404" t="s">
        <v>13885</v>
      </c>
      <c r="Y404">
        <v>0</v>
      </c>
      <c r="Z404">
        <v>0</v>
      </c>
    </row>
    <row r="405" spans="1:26" x14ac:dyDescent="0.25">
      <c r="A405">
        <v>97922</v>
      </c>
      <c r="B405">
        <v>202501</v>
      </c>
      <c r="C405">
        <v>2</v>
      </c>
      <c r="D405" t="s">
        <v>12651</v>
      </c>
      <c r="E405">
        <v>4</v>
      </c>
      <c r="F405">
        <v>916</v>
      </c>
      <c r="G405">
        <v>290</v>
      </c>
      <c r="H405">
        <v>43</v>
      </c>
      <c r="I405">
        <v>12</v>
      </c>
      <c r="J405">
        <v>0</v>
      </c>
      <c r="K405">
        <v>0</v>
      </c>
      <c r="L405">
        <v>0</v>
      </c>
      <c r="M405">
        <v>0</v>
      </c>
      <c r="N405">
        <v>0</v>
      </c>
      <c r="O405">
        <v>0</v>
      </c>
      <c r="P405">
        <v>0</v>
      </c>
      <c r="Q405">
        <v>0</v>
      </c>
      <c r="R405">
        <v>0</v>
      </c>
      <c r="S405">
        <v>0</v>
      </c>
      <c r="T405">
        <v>71251</v>
      </c>
      <c r="U405">
        <v>70067</v>
      </c>
      <c r="V405">
        <v>71349</v>
      </c>
      <c r="W405" t="s">
        <v>12636</v>
      </c>
      <c r="X405" t="s">
        <v>13885</v>
      </c>
      <c r="Y405">
        <v>0</v>
      </c>
      <c r="Z405">
        <v>0</v>
      </c>
    </row>
    <row r="406" spans="1:26" x14ac:dyDescent="0.25">
      <c r="A406">
        <v>97938</v>
      </c>
      <c r="B406">
        <v>202501</v>
      </c>
      <c r="C406">
        <v>1</v>
      </c>
      <c r="D406" t="s">
        <v>12651</v>
      </c>
      <c r="E406">
        <v>4</v>
      </c>
      <c r="F406">
        <v>916</v>
      </c>
      <c r="G406">
        <v>228</v>
      </c>
      <c r="H406">
        <v>18</v>
      </c>
      <c r="I406">
        <v>7</v>
      </c>
      <c r="J406">
        <v>0</v>
      </c>
      <c r="K406">
        <v>0</v>
      </c>
      <c r="L406">
        <v>0</v>
      </c>
      <c r="M406">
        <v>0</v>
      </c>
      <c r="N406">
        <v>0</v>
      </c>
      <c r="O406">
        <v>0</v>
      </c>
      <c r="P406">
        <v>0</v>
      </c>
      <c r="Q406">
        <v>0</v>
      </c>
      <c r="R406">
        <v>0</v>
      </c>
      <c r="S406">
        <v>0</v>
      </c>
      <c r="T406">
        <v>71590</v>
      </c>
      <c r="U406">
        <v>71606</v>
      </c>
      <c r="V406">
        <v>71324</v>
      </c>
      <c r="W406" t="s">
        <v>13891</v>
      </c>
      <c r="X406" t="s">
        <v>12590</v>
      </c>
      <c r="Y406">
        <v>0</v>
      </c>
      <c r="Z406">
        <v>0</v>
      </c>
    </row>
    <row r="407" spans="1:26" x14ac:dyDescent="0.25">
      <c r="A407">
        <v>97938</v>
      </c>
      <c r="B407">
        <v>202501</v>
      </c>
      <c r="C407">
        <v>2</v>
      </c>
      <c r="D407" t="s">
        <v>12651</v>
      </c>
      <c r="E407">
        <v>4</v>
      </c>
      <c r="F407">
        <v>916</v>
      </c>
      <c r="G407">
        <v>228</v>
      </c>
      <c r="H407">
        <v>18</v>
      </c>
      <c r="I407">
        <v>7</v>
      </c>
      <c r="J407">
        <v>0</v>
      </c>
      <c r="K407">
        <v>0</v>
      </c>
      <c r="L407">
        <v>0</v>
      </c>
      <c r="M407">
        <v>0</v>
      </c>
      <c r="N407">
        <v>0</v>
      </c>
      <c r="O407">
        <v>0</v>
      </c>
      <c r="P407">
        <v>0</v>
      </c>
      <c r="Q407">
        <v>0</v>
      </c>
      <c r="R407">
        <v>0</v>
      </c>
      <c r="S407">
        <v>0</v>
      </c>
      <c r="T407">
        <v>71590</v>
      </c>
      <c r="U407">
        <v>71606</v>
      </c>
      <c r="V407">
        <v>71324</v>
      </c>
      <c r="W407" t="s">
        <v>13891</v>
      </c>
      <c r="X407" t="s">
        <v>12590</v>
      </c>
      <c r="Y407">
        <v>0</v>
      </c>
      <c r="Z407">
        <v>0</v>
      </c>
    </row>
    <row r="408" spans="1:26" x14ac:dyDescent="0.25">
      <c r="A408">
        <v>97957</v>
      </c>
      <c r="B408">
        <v>202501</v>
      </c>
      <c r="C408">
        <v>1</v>
      </c>
      <c r="D408" t="s">
        <v>12651</v>
      </c>
      <c r="E408">
        <v>4</v>
      </c>
      <c r="F408">
        <v>916</v>
      </c>
      <c r="G408">
        <v>230</v>
      </c>
      <c r="H408">
        <v>24</v>
      </c>
      <c r="I408">
        <v>9</v>
      </c>
      <c r="J408">
        <v>0</v>
      </c>
      <c r="K408">
        <v>0</v>
      </c>
      <c r="L408">
        <v>0</v>
      </c>
      <c r="M408">
        <v>0</v>
      </c>
      <c r="N408">
        <v>0</v>
      </c>
      <c r="O408">
        <v>0</v>
      </c>
      <c r="P408">
        <v>0</v>
      </c>
      <c r="Q408">
        <v>0</v>
      </c>
      <c r="R408">
        <v>0</v>
      </c>
      <c r="S408">
        <v>0</v>
      </c>
      <c r="T408">
        <v>71030</v>
      </c>
      <c r="U408">
        <v>71662</v>
      </c>
      <c r="V408">
        <v>71438</v>
      </c>
      <c r="W408" t="s">
        <v>12672</v>
      </c>
      <c r="X408" t="s">
        <v>12595</v>
      </c>
      <c r="Y408">
        <v>0</v>
      </c>
      <c r="Z408">
        <v>0</v>
      </c>
    </row>
    <row r="409" spans="1:26" x14ac:dyDescent="0.25">
      <c r="A409">
        <v>97957</v>
      </c>
      <c r="B409">
        <v>202501</v>
      </c>
      <c r="C409">
        <v>2</v>
      </c>
      <c r="D409" t="s">
        <v>12651</v>
      </c>
      <c r="E409">
        <v>4</v>
      </c>
      <c r="F409">
        <v>916</v>
      </c>
      <c r="G409">
        <v>230</v>
      </c>
      <c r="H409">
        <v>24</v>
      </c>
      <c r="I409">
        <v>9</v>
      </c>
      <c r="J409">
        <v>0</v>
      </c>
      <c r="K409">
        <v>0</v>
      </c>
      <c r="L409">
        <v>0</v>
      </c>
      <c r="M409">
        <v>0</v>
      </c>
      <c r="N409">
        <v>0</v>
      </c>
      <c r="O409">
        <v>0</v>
      </c>
      <c r="P409">
        <v>0</v>
      </c>
      <c r="Q409">
        <v>0</v>
      </c>
      <c r="R409">
        <v>0</v>
      </c>
      <c r="S409">
        <v>0</v>
      </c>
      <c r="T409">
        <v>71030</v>
      </c>
      <c r="U409">
        <v>71662</v>
      </c>
      <c r="V409">
        <v>71438</v>
      </c>
      <c r="W409" t="s">
        <v>12672</v>
      </c>
      <c r="X409" t="s">
        <v>12595</v>
      </c>
      <c r="Y409">
        <v>0</v>
      </c>
      <c r="Z409">
        <v>0</v>
      </c>
    </row>
    <row r="410" spans="1:26" x14ac:dyDescent="0.25">
      <c r="A410">
        <v>97990</v>
      </c>
      <c r="B410">
        <v>202501</v>
      </c>
      <c r="C410">
        <v>1</v>
      </c>
      <c r="D410" t="s">
        <v>12651</v>
      </c>
      <c r="E410">
        <v>4</v>
      </c>
      <c r="F410">
        <v>916</v>
      </c>
      <c r="G410">
        <v>290</v>
      </c>
      <c r="H410">
        <v>25</v>
      </c>
      <c r="I410">
        <v>8</v>
      </c>
      <c r="J410">
        <v>0</v>
      </c>
      <c r="K410">
        <v>0</v>
      </c>
      <c r="L410">
        <v>0</v>
      </c>
      <c r="M410">
        <v>0</v>
      </c>
      <c r="N410">
        <v>0</v>
      </c>
      <c r="O410">
        <v>0</v>
      </c>
      <c r="P410">
        <v>0</v>
      </c>
      <c r="Q410">
        <v>0</v>
      </c>
      <c r="R410">
        <v>0</v>
      </c>
      <c r="S410">
        <v>0</v>
      </c>
      <c r="T410">
        <v>71251</v>
      </c>
      <c r="U410">
        <v>71248</v>
      </c>
      <c r="V410">
        <v>70065</v>
      </c>
      <c r="W410" t="s">
        <v>12625</v>
      </c>
      <c r="X410" t="s">
        <v>13885</v>
      </c>
      <c r="Y410">
        <v>0</v>
      </c>
      <c r="Z410">
        <v>0</v>
      </c>
    </row>
    <row r="411" spans="1:26" x14ac:dyDescent="0.25">
      <c r="A411">
        <v>97990</v>
      </c>
      <c r="B411">
        <v>202501</v>
      </c>
      <c r="C411">
        <v>2</v>
      </c>
      <c r="D411" t="s">
        <v>12651</v>
      </c>
      <c r="E411">
        <v>4</v>
      </c>
      <c r="F411">
        <v>916</v>
      </c>
      <c r="G411">
        <v>290</v>
      </c>
      <c r="H411">
        <v>25</v>
      </c>
      <c r="I411">
        <v>8</v>
      </c>
      <c r="J411">
        <v>0</v>
      </c>
      <c r="K411">
        <v>0</v>
      </c>
      <c r="L411">
        <v>0</v>
      </c>
      <c r="M411">
        <v>0</v>
      </c>
      <c r="N411">
        <v>0</v>
      </c>
      <c r="O411">
        <v>0</v>
      </c>
      <c r="P411">
        <v>0</v>
      </c>
      <c r="Q411">
        <v>0</v>
      </c>
      <c r="R411">
        <v>0</v>
      </c>
      <c r="S411">
        <v>0</v>
      </c>
      <c r="T411">
        <v>71251</v>
      </c>
      <c r="U411">
        <v>71248</v>
      </c>
      <c r="V411">
        <v>70065</v>
      </c>
      <c r="W411" t="s">
        <v>12625</v>
      </c>
      <c r="X411" t="s">
        <v>13885</v>
      </c>
      <c r="Y411">
        <v>0</v>
      </c>
      <c r="Z411">
        <v>0</v>
      </c>
    </row>
    <row r="412" spans="1:26" x14ac:dyDescent="0.25">
      <c r="A412">
        <v>97994</v>
      </c>
      <c r="B412">
        <v>202501</v>
      </c>
      <c r="C412">
        <v>1</v>
      </c>
      <c r="D412" t="s">
        <v>12651</v>
      </c>
      <c r="E412">
        <v>4</v>
      </c>
      <c r="F412">
        <v>916</v>
      </c>
      <c r="G412">
        <v>200</v>
      </c>
      <c r="H412">
        <v>23</v>
      </c>
      <c r="I412">
        <v>8</v>
      </c>
      <c r="J412">
        <v>0</v>
      </c>
      <c r="K412">
        <v>0</v>
      </c>
      <c r="L412">
        <v>0</v>
      </c>
      <c r="M412">
        <v>0</v>
      </c>
      <c r="N412">
        <v>0</v>
      </c>
      <c r="O412">
        <v>0</v>
      </c>
      <c r="P412">
        <v>0</v>
      </c>
      <c r="Q412">
        <v>0</v>
      </c>
      <c r="R412">
        <v>0</v>
      </c>
      <c r="S412">
        <v>0</v>
      </c>
      <c r="T412">
        <v>900582</v>
      </c>
      <c r="U412">
        <v>71506</v>
      </c>
      <c r="V412">
        <v>71526</v>
      </c>
      <c r="W412" t="s">
        <v>12609</v>
      </c>
      <c r="X412" t="s">
        <v>13887</v>
      </c>
      <c r="Y412">
        <v>0</v>
      </c>
      <c r="Z412">
        <v>0</v>
      </c>
    </row>
    <row r="413" spans="1:26" x14ac:dyDescent="0.25">
      <c r="A413">
        <v>97994</v>
      </c>
      <c r="B413">
        <v>202501</v>
      </c>
      <c r="C413">
        <v>2</v>
      </c>
      <c r="D413" t="s">
        <v>12651</v>
      </c>
      <c r="E413">
        <v>4</v>
      </c>
      <c r="F413">
        <v>916</v>
      </c>
      <c r="G413">
        <v>200</v>
      </c>
      <c r="H413">
        <v>23</v>
      </c>
      <c r="I413">
        <v>8</v>
      </c>
      <c r="J413">
        <v>0</v>
      </c>
      <c r="K413">
        <v>0</v>
      </c>
      <c r="L413">
        <v>0</v>
      </c>
      <c r="M413">
        <v>0</v>
      </c>
      <c r="N413">
        <v>0</v>
      </c>
      <c r="O413">
        <v>0</v>
      </c>
      <c r="P413">
        <v>0</v>
      </c>
      <c r="Q413">
        <v>0</v>
      </c>
      <c r="R413">
        <v>0</v>
      </c>
      <c r="S413">
        <v>0</v>
      </c>
      <c r="T413">
        <v>900582</v>
      </c>
      <c r="U413">
        <v>71506</v>
      </c>
      <c r="V413">
        <v>71526</v>
      </c>
      <c r="W413" t="s">
        <v>12609</v>
      </c>
      <c r="X413" t="s">
        <v>13887</v>
      </c>
      <c r="Y413">
        <v>0</v>
      </c>
      <c r="Z413">
        <v>0</v>
      </c>
    </row>
    <row r="414" spans="1:26" x14ac:dyDescent="0.25">
      <c r="A414">
        <v>98024</v>
      </c>
      <c r="B414">
        <v>202501</v>
      </c>
      <c r="C414">
        <v>1</v>
      </c>
      <c r="D414" t="s">
        <v>12651</v>
      </c>
      <c r="E414">
        <v>4</v>
      </c>
      <c r="F414">
        <v>916</v>
      </c>
      <c r="G414">
        <v>228</v>
      </c>
      <c r="H414">
        <v>18</v>
      </c>
      <c r="I414">
        <v>6</v>
      </c>
      <c r="J414">
        <v>0</v>
      </c>
      <c r="K414">
        <v>0</v>
      </c>
      <c r="L414">
        <v>0</v>
      </c>
      <c r="M414">
        <v>0</v>
      </c>
      <c r="N414">
        <v>0</v>
      </c>
      <c r="O414">
        <v>0</v>
      </c>
      <c r="P414">
        <v>0</v>
      </c>
      <c r="Q414">
        <v>0</v>
      </c>
      <c r="R414">
        <v>0</v>
      </c>
      <c r="S414">
        <v>0</v>
      </c>
      <c r="T414">
        <v>71590</v>
      </c>
      <c r="U414">
        <v>71606</v>
      </c>
      <c r="V414">
        <v>71230</v>
      </c>
      <c r="W414" t="s">
        <v>13891</v>
      </c>
      <c r="X414" t="s">
        <v>12590</v>
      </c>
      <c r="Y414">
        <v>0</v>
      </c>
      <c r="Z414">
        <v>0</v>
      </c>
    </row>
    <row r="415" spans="1:26" x14ac:dyDescent="0.25">
      <c r="A415">
        <v>98024</v>
      </c>
      <c r="B415">
        <v>202501</v>
      </c>
      <c r="C415">
        <v>2</v>
      </c>
      <c r="D415" t="s">
        <v>12651</v>
      </c>
      <c r="E415">
        <v>4</v>
      </c>
      <c r="F415">
        <v>916</v>
      </c>
      <c r="G415">
        <v>228</v>
      </c>
      <c r="H415">
        <v>18</v>
      </c>
      <c r="I415">
        <v>6</v>
      </c>
      <c r="J415">
        <v>0</v>
      </c>
      <c r="K415">
        <v>0</v>
      </c>
      <c r="L415">
        <v>0</v>
      </c>
      <c r="M415">
        <v>0</v>
      </c>
      <c r="N415">
        <v>0</v>
      </c>
      <c r="O415">
        <v>0</v>
      </c>
      <c r="P415">
        <v>0</v>
      </c>
      <c r="Q415">
        <v>0</v>
      </c>
      <c r="R415">
        <v>0</v>
      </c>
      <c r="S415">
        <v>0</v>
      </c>
      <c r="T415">
        <v>71590</v>
      </c>
      <c r="U415">
        <v>71606</v>
      </c>
      <c r="V415">
        <v>71230</v>
      </c>
      <c r="W415" t="s">
        <v>13891</v>
      </c>
      <c r="X415" t="s">
        <v>12590</v>
      </c>
      <c r="Y415">
        <v>0</v>
      </c>
      <c r="Z415">
        <v>0</v>
      </c>
    </row>
    <row r="416" spans="1:26" x14ac:dyDescent="0.25">
      <c r="A416">
        <v>98043</v>
      </c>
      <c r="B416">
        <v>202501</v>
      </c>
      <c r="C416">
        <v>1</v>
      </c>
      <c r="D416" t="s">
        <v>12651</v>
      </c>
      <c r="E416">
        <v>4</v>
      </c>
      <c r="F416">
        <v>916</v>
      </c>
      <c r="G416">
        <v>228</v>
      </c>
      <c r="H416">
        <v>20</v>
      </c>
      <c r="I416">
        <v>2</v>
      </c>
      <c r="J416">
        <v>0</v>
      </c>
      <c r="K416">
        <v>0</v>
      </c>
      <c r="L416">
        <v>0</v>
      </c>
      <c r="M416">
        <v>0</v>
      </c>
      <c r="N416">
        <v>0</v>
      </c>
      <c r="O416">
        <v>0</v>
      </c>
      <c r="P416">
        <v>0</v>
      </c>
      <c r="Q416">
        <v>0</v>
      </c>
      <c r="R416">
        <v>0</v>
      </c>
      <c r="S416">
        <v>0</v>
      </c>
      <c r="T416">
        <v>71590</v>
      </c>
      <c r="U416">
        <v>71591</v>
      </c>
      <c r="V416">
        <v>71075</v>
      </c>
      <c r="W416" t="s">
        <v>13888</v>
      </c>
      <c r="X416" t="s">
        <v>12590</v>
      </c>
      <c r="Y416">
        <v>0</v>
      </c>
      <c r="Z416">
        <v>0</v>
      </c>
    </row>
    <row r="417" spans="1:26" x14ac:dyDescent="0.25">
      <c r="A417">
        <v>98043</v>
      </c>
      <c r="B417">
        <v>202501</v>
      </c>
      <c r="C417">
        <v>2</v>
      </c>
      <c r="D417" t="s">
        <v>12651</v>
      </c>
      <c r="E417">
        <v>4</v>
      </c>
      <c r="F417">
        <v>916</v>
      </c>
      <c r="G417">
        <v>228</v>
      </c>
      <c r="H417">
        <v>20</v>
      </c>
      <c r="I417">
        <v>2</v>
      </c>
      <c r="J417">
        <v>0</v>
      </c>
      <c r="K417">
        <v>0</v>
      </c>
      <c r="L417">
        <v>0</v>
      </c>
      <c r="M417">
        <v>0</v>
      </c>
      <c r="N417">
        <v>0</v>
      </c>
      <c r="O417">
        <v>0</v>
      </c>
      <c r="P417">
        <v>0</v>
      </c>
      <c r="Q417">
        <v>0</v>
      </c>
      <c r="R417">
        <v>0</v>
      </c>
      <c r="S417">
        <v>0</v>
      </c>
      <c r="T417">
        <v>71590</v>
      </c>
      <c r="U417">
        <v>71591</v>
      </c>
      <c r="V417">
        <v>71075</v>
      </c>
      <c r="W417" t="s">
        <v>13888</v>
      </c>
      <c r="X417" t="s">
        <v>12590</v>
      </c>
      <c r="Y417">
        <v>0</v>
      </c>
      <c r="Z417">
        <v>0</v>
      </c>
    </row>
    <row r="418" spans="1:26" x14ac:dyDescent="0.25">
      <c r="A418">
        <v>98067</v>
      </c>
      <c r="B418">
        <v>202501</v>
      </c>
      <c r="C418">
        <v>1</v>
      </c>
      <c r="D418" t="s">
        <v>12651</v>
      </c>
      <c r="E418">
        <v>4</v>
      </c>
      <c r="F418">
        <v>916</v>
      </c>
      <c r="G418">
        <v>290</v>
      </c>
      <c r="H418">
        <v>33</v>
      </c>
      <c r="I418">
        <v>8</v>
      </c>
      <c r="J418">
        <v>0</v>
      </c>
      <c r="K418">
        <v>0</v>
      </c>
      <c r="L418">
        <v>0</v>
      </c>
      <c r="M418">
        <v>0</v>
      </c>
      <c r="N418">
        <v>0</v>
      </c>
      <c r="O418">
        <v>0</v>
      </c>
      <c r="P418">
        <v>0</v>
      </c>
      <c r="Q418">
        <v>0</v>
      </c>
      <c r="R418">
        <v>0</v>
      </c>
      <c r="S418">
        <v>0</v>
      </c>
      <c r="T418">
        <v>71251</v>
      </c>
      <c r="U418">
        <v>71174</v>
      </c>
      <c r="V418">
        <v>71194</v>
      </c>
      <c r="W418" t="s">
        <v>12613</v>
      </c>
      <c r="X418" t="s">
        <v>13885</v>
      </c>
      <c r="Y418">
        <v>0</v>
      </c>
      <c r="Z418">
        <v>0</v>
      </c>
    </row>
    <row r="419" spans="1:26" x14ac:dyDescent="0.25">
      <c r="A419">
        <v>98067</v>
      </c>
      <c r="B419">
        <v>202501</v>
      </c>
      <c r="C419">
        <v>2</v>
      </c>
      <c r="D419" t="s">
        <v>12651</v>
      </c>
      <c r="E419">
        <v>4</v>
      </c>
      <c r="F419">
        <v>916</v>
      </c>
      <c r="G419">
        <v>290</v>
      </c>
      <c r="H419">
        <v>33</v>
      </c>
      <c r="I419">
        <v>8</v>
      </c>
      <c r="J419">
        <v>0</v>
      </c>
      <c r="K419">
        <v>0</v>
      </c>
      <c r="L419">
        <v>0</v>
      </c>
      <c r="M419">
        <v>0</v>
      </c>
      <c r="N419">
        <v>0</v>
      </c>
      <c r="O419">
        <v>0</v>
      </c>
      <c r="P419">
        <v>0</v>
      </c>
      <c r="Q419">
        <v>0</v>
      </c>
      <c r="R419">
        <v>0</v>
      </c>
      <c r="S419">
        <v>0</v>
      </c>
      <c r="T419">
        <v>71251</v>
      </c>
      <c r="U419">
        <v>71174</v>
      </c>
      <c r="V419">
        <v>71194</v>
      </c>
      <c r="W419" t="s">
        <v>12613</v>
      </c>
      <c r="X419" t="s">
        <v>13885</v>
      </c>
      <c r="Y419">
        <v>0</v>
      </c>
      <c r="Z419">
        <v>0</v>
      </c>
    </row>
    <row r="420" spans="1:26" x14ac:dyDescent="0.25">
      <c r="A420">
        <v>98082</v>
      </c>
      <c r="B420">
        <v>202501</v>
      </c>
      <c r="C420">
        <v>1</v>
      </c>
      <c r="D420" t="s">
        <v>12651</v>
      </c>
      <c r="E420">
        <v>4</v>
      </c>
      <c r="F420">
        <v>916</v>
      </c>
      <c r="G420">
        <v>230</v>
      </c>
      <c r="H420">
        <v>26</v>
      </c>
      <c r="I420">
        <v>8</v>
      </c>
      <c r="J420">
        <v>0</v>
      </c>
      <c r="K420">
        <v>0</v>
      </c>
      <c r="L420">
        <v>0</v>
      </c>
      <c r="M420">
        <v>0</v>
      </c>
      <c r="N420">
        <v>0</v>
      </c>
      <c r="O420">
        <v>0</v>
      </c>
      <c r="P420">
        <v>0</v>
      </c>
      <c r="Q420">
        <v>0</v>
      </c>
      <c r="R420">
        <v>0</v>
      </c>
      <c r="S420">
        <v>0</v>
      </c>
      <c r="T420">
        <v>71030</v>
      </c>
      <c r="U420">
        <v>71054</v>
      </c>
      <c r="V420">
        <v>70427</v>
      </c>
      <c r="W420" t="s">
        <v>12599</v>
      </c>
      <c r="X420" t="s">
        <v>12595</v>
      </c>
      <c r="Y420">
        <v>0</v>
      </c>
      <c r="Z420">
        <v>0</v>
      </c>
    </row>
    <row r="421" spans="1:26" x14ac:dyDescent="0.25">
      <c r="A421">
        <v>98082</v>
      </c>
      <c r="B421">
        <v>202501</v>
      </c>
      <c r="C421">
        <v>2</v>
      </c>
      <c r="D421" t="s">
        <v>12651</v>
      </c>
      <c r="E421">
        <v>4</v>
      </c>
      <c r="F421">
        <v>916</v>
      </c>
      <c r="G421">
        <v>230</v>
      </c>
      <c r="H421">
        <v>26</v>
      </c>
      <c r="I421">
        <v>8</v>
      </c>
      <c r="J421">
        <v>0</v>
      </c>
      <c r="K421">
        <v>0</v>
      </c>
      <c r="L421">
        <v>0</v>
      </c>
      <c r="M421">
        <v>0</v>
      </c>
      <c r="N421">
        <v>0</v>
      </c>
      <c r="O421">
        <v>0</v>
      </c>
      <c r="P421">
        <v>0</v>
      </c>
      <c r="Q421">
        <v>0</v>
      </c>
      <c r="R421">
        <v>0</v>
      </c>
      <c r="S421">
        <v>0</v>
      </c>
      <c r="T421">
        <v>71030</v>
      </c>
      <c r="U421">
        <v>71054</v>
      </c>
      <c r="V421">
        <v>70427</v>
      </c>
      <c r="W421" t="s">
        <v>12599</v>
      </c>
      <c r="X421" t="s">
        <v>12595</v>
      </c>
      <c r="Y421">
        <v>0</v>
      </c>
      <c r="Z421">
        <v>0</v>
      </c>
    </row>
    <row r="422" spans="1:26" x14ac:dyDescent="0.25">
      <c r="A422">
        <v>98087</v>
      </c>
      <c r="B422">
        <v>202501</v>
      </c>
      <c r="C422">
        <v>1</v>
      </c>
      <c r="D422" t="s">
        <v>12651</v>
      </c>
      <c r="E422">
        <v>4</v>
      </c>
      <c r="F422">
        <v>916</v>
      </c>
      <c r="G422">
        <v>228</v>
      </c>
      <c r="H422">
        <v>34</v>
      </c>
      <c r="I422">
        <v>3</v>
      </c>
      <c r="J422">
        <v>0</v>
      </c>
      <c r="K422">
        <v>0</v>
      </c>
      <c r="L422">
        <v>0</v>
      </c>
      <c r="M422">
        <v>0</v>
      </c>
      <c r="N422">
        <v>0</v>
      </c>
      <c r="O422">
        <v>0</v>
      </c>
      <c r="P422">
        <v>0</v>
      </c>
      <c r="Q422">
        <v>0</v>
      </c>
      <c r="R422">
        <v>0</v>
      </c>
      <c r="S422">
        <v>0</v>
      </c>
      <c r="T422">
        <v>71590</v>
      </c>
      <c r="U422">
        <v>71607</v>
      </c>
      <c r="V422">
        <v>71225</v>
      </c>
      <c r="W422" t="s">
        <v>12589</v>
      </c>
      <c r="X422" t="s">
        <v>12590</v>
      </c>
      <c r="Y422">
        <v>0</v>
      </c>
      <c r="Z422">
        <v>0</v>
      </c>
    </row>
    <row r="423" spans="1:26" x14ac:dyDescent="0.25">
      <c r="A423">
        <v>98087</v>
      </c>
      <c r="B423">
        <v>202501</v>
      </c>
      <c r="C423">
        <v>2</v>
      </c>
      <c r="D423" t="s">
        <v>12651</v>
      </c>
      <c r="E423">
        <v>4</v>
      </c>
      <c r="F423">
        <v>916</v>
      </c>
      <c r="G423">
        <v>228</v>
      </c>
      <c r="H423">
        <v>34</v>
      </c>
      <c r="I423">
        <v>3</v>
      </c>
      <c r="J423">
        <v>0</v>
      </c>
      <c r="K423">
        <v>0</v>
      </c>
      <c r="L423">
        <v>0</v>
      </c>
      <c r="M423">
        <v>0</v>
      </c>
      <c r="N423">
        <v>0</v>
      </c>
      <c r="O423">
        <v>0</v>
      </c>
      <c r="P423">
        <v>0</v>
      </c>
      <c r="Q423">
        <v>0</v>
      </c>
      <c r="R423">
        <v>0</v>
      </c>
      <c r="S423">
        <v>0</v>
      </c>
      <c r="T423">
        <v>71590</v>
      </c>
      <c r="U423">
        <v>71607</v>
      </c>
      <c r="V423">
        <v>71225</v>
      </c>
      <c r="W423" t="s">
        <v>12589</v>
      </c>
      <c r="X423" t="s">
        <v>12590</v>
      </c>
      <c r="Y423">
        <v>0</v>
      </c>
      <c r="Z423">
        <v>0</v>
      </c>
    </row>
    <row r="424" spans="1:26" x14ac:dyDescent="0.25">
      <c r="A424">
        <v>98089</v>
      </c>
      <c r="B424">
        <v>202501</v>
      </c>
      <c r="C424">
        <v>1</v>
      </c>
      <c r="D424" t="s">
        <v>12651</v>
      </c>
      <c r="E424">
        <v>4</v>
      </c>
      <c r="F424">
        <v>916</v>
      </c>
      <c r="G424">
        <v>228</v>
      </c>
      <c r="H424">
        <v>18</v>
      </c>
      <c r="I424">
        <v>7</v>
      </c>
      <c r="J424">
        <v>0</v>
      </c>
      <c r="K424">
        <v>0</v>
      </c>
      <c r="L424">
        <v>0</v>
      </c>
      <c r="M424">
        <v>0</v>
      </c>
      <c r="N424">
        <v>0</v>
      </c>
      <c r="O424">
        <v>0</v>
      </c>
      <c r="P424">
        <v>0</v>
      </c>
      <c r="Q424">
        <v>0</v>
      </c>
      <c r="R424">
        <v>0</v>
      </c>
      <c r="S424">
        <v>0</v>
      </c>
      <c r="T424">
        <v>71590</v>
      </c>
      <c r="U424">
        <v>71606</v>
      </c>
      <c r="V424">
        <v>71337</v>
      </c>
      <c r="W424" t="s">
        <v>13891</v>
      </c>
      <c r="X424" t="s">
        <v>12590</v>
      </c>
      <c r="Y424">
        <v>0</v>
      </c>
      <c r="Z424">
        <v>0</v>
      </c>
    </row>
    <row r="425" spans="1:26" x14ac:dyDescent="0.25">
      <c r="A425">
        <v>98089</v>
      </c>
      <c r="B425">
        <v>202501</v>
      </c>
      <c r="C425">
        <v>2</v>
      </c>
      <c r="D425" t="s">
        <v>12651</v>
      </c>
      <c r="E425">
        <v>4</v>
      </c>
      <c r="F425">
        <v>916</v>
      </c>
      <c r="G425">
        <v>228</v>
      </c>
      <c r="H425">
        <v>18</v>
      </c>
      <c r="I425">
        <v>7</v>
      </c>
      <c r="J425">
        <v>0</v>
      </c>
      <c r="K425">
        <v>0</v>
      </c>
      <c r="L425">
        <v>0</v>
      </c>
      <c r="M425">
        <v>0</v>
      </c>
      <c r="N425">
        <v>0</v>
      </c>
      <c r="O425">
        <v>0</v>
      </c>
      <c r="P425">
        <v>0</v>
      </c>
      <c r="Q425">
        <v>0</v>
      </c>
      <c r="R425">
        <v>0</v>
      </c>
      <c r="S425">
        <v>0</v>
      </c>
      <c r="T425">
        <v>71590</v>
      </c>
      <c r="U425">
        <v>71606</v>
      </c>
      <c r="V425">
        <v>71337</v>
      </c>
      <c r="W425" t="s">
        <v>13891</v>
      </c>
      <c r="X425" t="s">
        <v>12590</v>
      </c>
      <c r="Y425">
        <v>0</v>
      </c>
      <c r="Z425">
        <v>0</v>
      </c>
    </row>
    <row r="426" spans="1:26" x14ac:dyDescent="0.25">
      <c r="A426">
        <v>98149</v>
      </c>
      <c r="B426">
        <v>202501</v>
      </c>
      <c r="C426">
        <v>1</v>
      </c>
      <c r="D426" t="s">
        <v>12651</v>
      </c>
      <c r="E426">
        <v>4</v>
      </c>
      <c r="F426">
        <v>916</v>
      </c>
      <c r="G426">
        <v>230</v>
      </c>
      <c r="H426">
        <v>27</v>
      </c>
      <c r="I426">
        <v>4</v>
      </c>
      <c r="J426">
        <v>0</v>
      </c>
      <c r="K426">
        <v>0</v>
      </c>
      <c r="L426">
        <v>0</v>
      </c>
      <c r="M426">
        <v>0</v>
      </c>
      <c r="N426">
        <v>0</v>
      </c>
      <c r="O426">
        <v>0</v>
      </c>
      <c r="P426">
        <v>0</v>
      </c>
      <c r="Q426">
        <v>0</v>
      </c>
      <c r="R426">
        <v>0</v>
      </c>
      <c r="S426">
        <v>0</v>
      </c>
      <c r="T426">
        <v>71030</v>
      </c>
      <c r="U426">
        <v>71045</v>
      </c>
      <c r="V426">
        <v>71040</v>
      </c>
      <c r="W426" t="s">
        <v>12661</v>
      </c>
      <c r="X426" t="s">
        <v>12595</v>
      </c>
      <c r="Y426">
        <v>0</v>
      </c>
      <c r="Z426">
        <v>0</v>
      </c>
    </row>
    <row r="427" spans="1:26" x14ac:dyDescent="0.25">
      <c r="A427">
        <v>98149</v>
      </c>
      <c r="B427">
        <v>202501</v>
      </c>
      <c r="C427">
        <v>2</v>
      </c>
      <c r="D427" t="s">
        <v>12651</v>
      </c>
      <c r="E427">
        <v>4</v>
      </c>
      <c r="F427">
        <v>916</v>
      </c>
      <c r="G427">
        <v>230</v>
      </c>
      <c r="H427">
        <v>27</v>
      </c>
      <c r="I427">
        <v>4</v>
      </c>
      <c r="J427">
        <v>0</v>
      </c>
      <c r="K427">
        <v>0</v>
      </c>
      <c r="L427">
        <v>0</v>
      </c>
      <c r="M427">
        <v>0</v>
      </c>
      <c r="N427">
        <v>0</v>
      </c>
      <c r="O427">
        <v>0</v>
      </c>
      <c r="P427">
        <v>0</v>
      </c>
      <c r="Q427">
        <v>0</v>
      </c>
      <c r="R427">
        <v>0</v>
      </c>
      <c r="S427">
        <v>0</v>
      </c>
      <c r="T427">
        <v>71030</v>
      </c>
      <c r="U427">
        <v>71045</v>
      </c>
      <c r="V427">
        <v>71040</v>
      </c>
      <c r="W427" t="s">
        <v>12661</v>
      </c>
      <c r="X427" t="s">
        <v>12595</v>
      </c>
      <c r="Y427">
        <v>0</v>
      </c>
      <c r="Z427">
        <v>0</v>
      </c>
    </row>
    <row r="428" spans="1:26" x14ac:dyDescent="0.25">
      <c r="A428">
        <v>98170</v>
      </c>
      <c r="B428">
        <v>202501</v>
      </c>
      <c r="C428">
        <v>1</v>
      </c>
      <c r="D428" t="s">
        <v>12651</v>
      </c>
      <c r="E428">
        <v>4</v>
      </c>
      <c r="F428">
        <v>916</v>
      </c>
      <c r="G428">
        <v>228</v>
      </c>
      <c r="H428">
        <v>18</v>
      </c>
      <c r="I428">
        <v>7</v>
      </c>
      <c r="J428">
        <v>0</v>
      </c>
      <c r="K428">
        <v>0</v>
      </c>
      <c r="L428">
        <v>0</v>
      </c>
      <c r="M428">
        <v>0</v>
      </c>
      <c r="N428">
        <v>0</v>
      </c>
      <c r="O428">
        <v>0</v>
      </c>
      <c r="P428">
        <v>0</v>
      </c>
      <c r="Q428">
        <v>0</v>
      </c>
      <c r="R428">
        <v>0</v>
      </c>
      <c r="S428">
        <v>0</v>
      </c>
      <c r="T428">
        <v>71590</v>
      </c>
      <c r="U428">
        <v>71606</v>
      </c>
      <c r="V428">
        <v>71337</v>
      </c>
      <c r="W428" t="s">
        <v>13891</v>
      </c>
      <c r="X428" t="s">
        <v>12590</v>
      </c>
      <c r="Y428">
        <v>0</v>
      </c>
      <c r="Z428">
        <v>0</v>
      </c>
    </row>
    <row r="429" spans="1:26" x14ac:dyDescent="0.25">
      <c r="A429">
        <v>98170</v>
      </c>
      <c r="B429">
        <v>202501</v>
      </c>
      <c r="C429">
        <v>2</v>
      </c>
      <c r="D429" t="s">
        <v>12651</v>
      </c>
      <c r="E429">
        <v>4</v>
      </c>
      <c r="F429">
        <v>916</v>
      </c>
      <c r="G429">
        <v>228</v>
      </c>
      <c r="H429">
        <v>18</v>
      </c>
      <c r="I429">
        <v>7</v>
      </c>
      <c r="J429">
        <v>0</v>
      </c>
      <c r="K429">
        <v>0</v>
      </c>
      <c r="L429">
        <v>0</v>
      </c>
      <c r="M429">
        <v>0</v>
      </c>
      <c r="N429">
        <v>0</v>
      </c>
      <c r="O429">
        <v>0</v>
      </c>
      <c r="P429">
        <v>0</v>
      </c>
      <c r="Q429">
        <v>0</v>
      </c>
      <c r="R429">
        <v>0</v>
      </c>
      <c r="S429">
        <v>0</v>
      </c>
      <c r="T429">
        <v>71590</v>
      </c>
      <c r="U429">
        <v>71606</v>
      </c>
      <c r="V429">
        <v>71337</v>
      </c>
      <c r="W429" t="s">
        <v>13891</v>
      </c>
      <c r="X429" t="s">
        <v>12590</v>
      </c>
      <c r="Y429">
        <v>0</v>
      </c>
      <c r="Z429">
        <v>0</v>
      </c>
    </row>
    <row r="430" spans="1:26" x14ac:dyDescent="0.25">
      <c r="A430">
        <v>98221</v>
      </c>
      <c r="B430">
        <v>202501</v>
      </c>
      <c r="C430">
        <v>1</v>
      </c>
      <c r="D430" t="s">
        <v>12651</v>
      </c>
      <c r="E430">
        <v>4</v>
      </c>
      <c r="F430">
        <v>916</v>
      </c>
      <c r="G430">
        <v>228</v>
      </c>
      <c r="H430">
        <v>34</v>
      </c>
      <c r="I430">
        <v>9</v>
      </c>
      <c r="J430">
        <v>0</v>
      </c>
      <c r="K430">
        <v>0</v>
      </c>
      <c r="L430">
        <v>0</v>
      </c>
      <c r="M430">
        <v>0</v>
      </c>
      <c r="N430">
        <v>0</v>
      </c>
      <c r="O430">
        <v>0</v>
      </c>
      <c r="P430">
        <v>0</v>
      </c>
      <c r="Q430">
        <v>0</v>
      </c>
      <c r="R430">
        <v>0</v>
      </c>
      <c r="S430">
        <v>0</v>
      </c>
      <c r="T430">
        <v>71590</v>
      </c>
      <c r="U430">
        <v>71594</v>
      </c>
      <c r="V430">
        <v>71467</v>
      </c>
      <c r="W430" t="s">
        <v>12670</v>
      </c>
      <c r="X430" t="s">
        <v>12590</v>
      </c>
      <c r="Y430">
        <v>0</v>
      </c>
      <c r="Z430">
        <v>0</v>
      </c>
    </row>
    <row r="431" spans="1:26" x14ac:dyDescent="0.25">
      <c r="A431">
        <v>98221</v>
      </c>
      <c r="B431">
        <v>202501</v>
      </c>
      <c r="C431">
        <v>2</v>
      </c>
      <c r="D431" t="s">
        <v>12651</v>
      </c>
      <c r="E431">
        <v>4</v>
      </c>
      <c r="F431">
        <v>916</v>
      </c>
      <c r="G431">
        <v>228</v>
      </c>
      <c r="H431">
        <v>34</v>
      </c>
      <c r="I431">
        <v>9</v>
      </c>
      <c r="J431">
        <v>0</v>
      </c>
      <c r="K431">
        <v>0</v>
      </c>
      <c r="L431">
        <v>0</v>
      </c>
      <c r="M431">
        <v>0</v>
      </c>
      <c r="N431">
        <v>0</v>
      </c>
      <c r="O431">
        <v>0</v>
      </c>
      <c r="P431">
        <v>0</v>
      </c>
      <c r="Q431">
        <v>0</v>
      </c>
      <c r="R431">
        <v>0</v>
      </c>
      <c r="S431">
        <v>0</v>
      </c>
      <c r="T431">
        <v>71590</v>
      </c>
      <c r="U431">
        <v>71594</v>
      </c>
      <c r="V431">
        <v>71467</v>
      </c>
      <c r="W431" t="s">
        <v>12670</v>
      </c>
      <c r="X431" t="s">
        <v>12590</v>
      </c>
      <c r="Y431">
        <v>0</v>
      </c>
      <c r="Z431">
        <v>0</v>
      </c>
    </row>
    <row r="432" spans="1:26" x14ac:dyDescent="0.25">
      <c r="A432">
        <v>98259</v>
      </c>
      <c r="B432">
        <v>202501</v>
      </c>
      <c r="C432">
        <v>1</v>
      </c>
      <c r="D432" t="s">
        <v>12651</v>
      </c>
      <c r="E432">
        <v>4</v>
      </c>
      <c r="F432">
        <v>916</v>
      </c>
      <c r="G432">
        <v>200</v>
      </c>
      <c r="H432">
        <v>34</v>
      </c>
      <c r="I432">
        <v>8</v>
      </c>
      <c r="J432">
        <v>0</v>
      </c>
      <c r="K432">
        <v>0</v>
      </c>
      <c r="L432">
        <v>0</v>
      </c>
      <c r="M432">
        <v>0</v>
      </c>
      <c r="N432">
        <v>0</v>
      </c>
      <c r="O432">
        <v>0</v>
      </c>
      <c r="P432">
        <v>0</v>
      </c>
      <c r="Q432">
        <v>0</v>
      </c>
      <c r="R432">
        <v>0</v>
      </c>
      <c r="S432">
        <v>0</v>
      </c>
      <c r="T432">
        <v>900582</v>
      </c>
      <c r="U432">
        <v>71507</v>
      </c>
      <c r="V432">
        <v>71146</v>
      </c>
      <c r="W432" t="s">
        <v>12616</v>
      </c>
      <c r="X432" t="s">
        <v>13887</v>
      </c>
      <c r="Y432">
        <v>0</v>
      </c>
      <c r="Z432">
        <v>0</v>
      </c>
    </row>
    <row r="433" spans="1:26" x14ac:dyDescent="0.25">
      <c r="A433">
        <v>98259</v>
      </c>
      <c r="B433">
        <v>202501</v>
      </c>
      <c r="C433">
        <v>2</v>
      </c>
      <c r="D433" t="s">
        <v>12651</v>
      </c>
      <c r="E433">
        <v>4</v>
      </c>
      <c r="F433">
        <v>916</v>
      </c>
      <c r="G433">
        <v>200</v>
      </c>
      <c r="H433">
        <v>34</v>
      </c>
      <c r="I433">
        <v>8</v>
      </c>
      <c r="J433">
        <v>0</v>
      </c>
      <c r="K433">
        <v>0</v>
      </c>
      <c r="L433">
        <v>0</v>
      </c>
      <c r="M433">
        <v>0</v>
      </c>
      <c r="N433">
        <v>0</v>
      </c>
      <c r="O433">
        <v>0</v>
      </c>
      <c r="P433">
        <v>0</v>
      </c>
      <c r="Q433">
        <v>0</v>
      </c>
      <c r="R433">
        <v>0</v>
      </c>
      <c r="S433">
        <v>0</v>
      </c>
      <c r="T433">
        <v>900582</v>
      </c>
      <c r="U433">
        <v>71507</v>
      </c>
      <c r="V433">
        <v>71146</v>
      </c>
      <c r="W433" t="s">
        <v>12616</v>
      </c>
      <c r="X433" t="s">
        <v>13887</v>
      </c>
      <c r="Y433">
        <v>0</v>
      </c>
      <c r="Z433">
        <v>0</v>
      </c>
    </row>
    <row r="434" spans="1:26" x14ac:dyDescent="0.25">
      <c r="A434">
        <v>98288</v>
      </c>
      <c r="B434">
        <v>202501</v>
      </c>
      <c r="C434">
        <v>1</v>
      </c>
      <c r="D434" t="s">
        <v>12651</v>
      </c>
      <c r="E434">
        <v>4</v>
      </c>
      <c r="F434">
        <v>916</v>
      </c>
      <c r="G434">
        <v>200</v>
      </c>
      <c r="H434">
        <v>22</v>
      </c>
      <c r="I434">
        <v>6</v>
      </c>
      <c r="J434">
        <v>0</v>
      </c>
      <c r="K434">
        <v>0</v>
      </c>
      <c r="L434">
        <v>0</v>
      </c>
      <c r="M434">
        <v>0</v>
      </c>
      <c r="N434">
        <v>0</v>
      </c>
      <c r="O434">
        <v>0</v>
      </c>
      <c r="P434">
        <v>0</v>
      </c>
      <c r="Q434">
        <v>0</v>
      </c>
      <c r="R434">
        <v>0</v>
      </c>
      <c r="S434">
        <v>0</v>
      </c>
      <c r="T434">
        <v>900582</v>
      </c>
      <c r="U434">
        <v>71188</v>
      </c>
      <c r="V434">
        <v>71938</v>
      </c>
      <c r="W434" t="s">
        <v>12620</v>
      </c>
      <c r="X434" t="s">
        <v>13887</v>
      </c>
      <c r="Y434">
        <v>0</v>
      </c>
      <c r="Z434">
        <v>0</v>
      </c>
    </row>
    <row r="435" spans="1:26" x14ac:dyDescent="0.25">
      <c r="A435">
        <v>98288</v>
      </c>
      <c r="B435">
        <v>202501</v>
      </c>
      <c r="C435">
        <v>2</v>
      </c>
      <c r="D435" t="s">
        <v>12651</v>
      </c>
      <c r="E435">
        <v>4</v>
      </c>
      <c r="F435">
        <v>916</v>
      </c>
      <c r="G435">
        <v>200</v>
      </c>
      <c r="H435">
        <v>22</v>
      </c>
      <c r="I435">
        <v>6</v>
      </c>
      <c r="J435">
        <v>0</v>
      </c>
      <c r="K435">
        <v>0</v>
      </c>
      <c r="L435">
        <v>0</v>
      </c>
      <c r="M435">
        <v>0</v>
      </c>
      <c r="N435">
        <v>0</v>
      </c>
      <c r="O435">
        <v>0</v>
      </c>
      <c r="P435">
        <v>0</v>
      </c>
      <c r="Q435">
        <v>0</v>
      </c>
      <c r="R435">
        <v>0</v>
      </c>
      <c r="S435">
        <v>0</v>
      </c>
      <c r="T435">
        <v>900582</v>
      </c>
      <c r="U435">
        <v>71188</v>
      </c>
      <c r="V435">
        <v>71938</v>
      </c>
      <c r="W435" t="s">
        <v>12620</v>
      </c>
      <c r="X435" t="s">
        <v>13887</v>
      </c>
      <c r="Y435">
        <v>0</v>
      </c>
      <c r="Z435">
        <v>0</v>
      </c>
    </row>
    <row r="436" spans="1:26" x14ac:dyDescent="0.25">
      <c r="A436">
        <v>98291</v>
      </c>
      <c r="B436">
        <v>202501</v>
      </c>
      <c r="C436">
        <v>1</v>
      </c>
      <c r="D436" t="s">
        <v>12651</v>
      </c>
      <c r="E436">
        <v>4</v>
      </c>
      <c r="F436">
        <v>916</v>
      </c>
      <c r="G436">
        <v>290</v>
      </c>
      <c r="H436">
        <v>33</v>
      </c>
      <c r="I436">
        <v>12</v>
      </c>
      <c r="J436">
        <v>0</v>
      </c>
      <c r="K436">
        <v>0</v>
      </c>
      <c r="L436">
        <v>0</v>
      </c>
      <c r="M436">
        <v>0</v>
      </c>
      <c r="N436">
        <v>0</v>
      </c>
      <c r="O436">
        <v>0</v>
      </c>
      <c r="P436">
        <v>0</v>
      </c>
      <c r="Q436">
        <v>0</v>
      </c>
      <c r="R436">
        <v>0</v>
      </c>
      <c r="S436">
        <v>0</v>
      </c>
      <c r="T436">
        <v>71251</v>
      </c>
      <c r="U436">
        <v>71174</v>
      </c>
      <c r="V436">
        <v>71198</v>
      </c>
      <c r="W436" t="s">
        <v>12613</v>
      </c>
      <c r="X436" t="s">
        <v>13885</v>
      </c>
      <c r="Y436">
        <v>0</v>
      </c>
      <c r="Z436">
        <v>0</v>
      </c>
    </row>
    <row r="437" spans="1:26" x14ac:dyDescent="0.25">
      <c r="A437">
        <v>98291</v>
      </c>
      <c r="B437">
        <v>202501</v>
      </c>
      <c r="C437">
        <v>2</v>
      </c>
      <c r="D437" t="s">
        <v>12651</v>
      </c>
      <c r="E437">
        <v>4</v>
      </c>
      <c r="F437">
        <v>916</v>
      </c>
      <c r="G437">
        <v>290</v>
      </c>
      <c r="H437">
        <v>33</v>
      </c>
      <c r="I437">
        <v>12</v>
      </c>
      <c r="J437">
        <v>0</v>
      </c>
      <c r="K437">
        <v>0</v>
      </c>
      <c r="L437">
        <v>0</v>
      </c>
      <c r="M437">
        <v>0</v>
      </c>
      <c r="N437">
        <v>0</v>
      </c>
      <c r="O437">
        <v>0</v>
      </c>
      <c r="P437">
        <v>0</v>
      </c>
      <c r="Q437">
        <v>0</v>
      </c>
      <c r="R437">
        <v>0</v>
      </c>
      <c r="S437">
        <v>0</v>
      </c>
      <c r="T437">
        <v>71251</v>
      </c>
      <c r="U437">
        <v>71174</v>
      </c>
      <c r="V437">
        <v>71198</v>
      </c>
      <c r="W437" t="s">
        <v>12613</v>
      </c>
      <c r="X437" t="s">
        <v>13885</v>
      </c>
      <c r="Y437">
        <v>0</v>
      </c>
      <c r="Z437">
        <v>0</v>
      </c>
    </row>
    <row r="438" spans="1:26" x14ac:dyDescent="0.25">
      <c r="A438">
        <v>98333</v>
      </c>
      <c r="B438">
        <v>202501</v>
      </c>
      <c r="C438">
        <v>1</v>
      </c>
      <c r="D438" t="s">
        <v>12651</v>
      </c>
      <c r="E438">
        <v>4</v>
      </c>
      <c r="F438">
        <v>916</v>
      </c>
      <c r="G438">
        <v>290</v>
      </c>
      <c r="H438">
        <v>25</v>
      </c>
      <c r="I438">
        <v>4</v>
      </c>
      <c r="J438">
        <v>0</v>
      </c>
      <c r="K438">
        <v>0</v>
      </c>
      <c r="L438">
        <v>0</v>
      </c>
      <c r="M438">
        <v>0</v>
      </c>
      <c r="N438">
        <v>0</v>
      </c>
      <c r="O438">
        <v>0</v>
      </c>
      <c r="P438">
        <v>0</v>
      </c>
      <c r="Q438">
        <v>0</v>
      </c>
      <c r="R438">
        <v>0</v>
      </c>
      <c r="S438">
        <v>0</v>
      </c>
      <c r="T438">
        <v>71251</v>
      </c>
      <c r="U438">
        <v>71248</v>
      </c>
      <c r="V438">
        <v>700133</v>
      </c>
      <c r="W438" t="s">
        <v>12625</v>
      </c>
      <c r="X438" t="s">
        <v>13885</v>
      </c>
      <c r="Y438">
        <v>0</v>
      </c>
      <c r="Z438">
        <v>0</v>
      </c>
    </row>
    <row r="439" spans="1:26" x14ac:dyDescent="0.25">
      <c r="A439">
        <v>98333</v>
      </c>
      <c r="B439">
        <v>202501</v>
      </c>
      <c r="C439">
        <v>2</v>
      </c>
      <c r="D439" t="s">
        <v>12651</v>
      </c>
      <c r="E439">
        <v>4</v>
      </c>
      <c r="F439">
        <v>916</v>
      </c>
      <c r="G439">
        <v>290</v>
      </c>
      <c r="H439">
        <v>25</v>
      </c>
      <c r="I439">
        <v>4</v>
      </c>
      <c r="J439">
        <v>0</v>
      </c>
      <c r="K439">
        <v>0</v>
      </c>
      <c r="L439">
        <v>0</v>
      </c>
      <c r="M439">
        <v>0</v>
      </c>
      <c r="N439">
        <v>0</v>
      </c>
      <c r="O439">
        <v>0</v>
      </c>
      <c r="P439">
        <v>0</v>
      </c>
      <c r="Q439">
        <v>0</v>
      </c>
      <c r="R439">
        <v>0</v>
      </c>
      <c r="S439">
        <v>0</v>
      </c>
      <c r="T439">
        <v>71251</v>
      </c>
      <c r="U439">
        <v>71248</v>
      </c>
      <c r="V439">
        <v>700133</v>
      </c>
      <c r="W439" t="s">
        <v>12625</v>
      </c>
      <c r="X439" t="s">
        <v>13885</v>
      </c>
      <c r="Y439">
        <v>0</v>
      </c>
      <c r="Z439">
        <v>0</v>
      </c>
    </row>
    <row r="440" spans="1:26" x14ac:dyDescent="0.25">
      <c r="A440">
        <v>98353</v>
      </c>
      <c r="B440">
        <v>202501</v>
      </c>
      <c r="C440">
        <v>1</v>
      </c>
      <c r="D440" t="s">
        <v>12651</v>
      </c>
      <c r="E440">
        <v>4</v>
      </c>
      <c r="F440">
        <v>916</v>
      </c>
      <c r="G440">
        <v>200</v>
      </c>
      <c r="H440">
        <v>29</v>
      </c>
      <c r="I440">
        <v>10</v>
      </c>
      <c r="J440">
        <v>0</v>
      </c>
      <c r="K440">
        <v>0</v>
      </c>
      <c r="L440">
        <v>0</v>
      </c>
      <c r="M440">
        <v>0</v>
      </c>
      <c r="N440">
        <v>0</v>
      </c>
      <c r="O440">
        <v>0</v>
      </c>
      <c r="P440">
        <v>0</v>
      </c>
      <c r="Q440">
        <v>0</v>
      </c>
      <c r="R440">
        <v>0</v>
      </c>
      <c r="S440">
        <v>0</v>
      </c>
      <c r="T440">
        <v>900582</v>
      </c>
      <c r="U440">
        <v>71159</v>
      </c>
      <c r="V440">
        <v>71274</v>
      </c>
      <c r="W440" t="s">
        <v>12629</v>
      </c>
      <c r="X440" t="s">
        <v>13887</v>
      </c>
      <c r="Y440">
        <v>0</v>
      </c>
      <c r="Z440">
        <v>0</v>
      </c>
    </row>
    <row r="441" spans="1:26" x14ac:dyDescent="0.25">
      <c r="A441">
        <v>98353</v>
      </c>
      <c r="B441">
        <v>202501</v>
      </c>
      <c r="C441">
        <v>2</v>
      </c>
      <c r="D441" t="s">
        <v>12651</v>
      </c>
      <c r="E441">
        <v>4</v>
      </c>
      <c r="F441">
        <v>916</v>
      </c>
      <c r="G441">
        <v>200</v>
      </c>
      <c r="H441">
        <v>29</v>
      </c>
      <c r="I441">
        <v>10</v>
      </c>
      <c r="J441">
        <v>0</v>
      </c>
      <c r="K441">
        <v>0</v>
      </c>
      <c r="L441">
        <v>0</v>
      </c>
      <c r="M441">
        <v>0</v>
      </c>
      <c r="N441">
        <v>0</v>
      </c>
      <c r="O441">
        <v>0</v>
      </c>
      <c r="P441">
        <v>0</v>
      </c>
      <c r="Q441">
        <v>0</v>
      </c>
      <c r="R441">
        <v>0</v>
      </c>
      <c r="S441">
        <v>0</v>
      </c>
      <c r="T441">
        <v>900582</v>
      </c>
      <c r="U441">
        <v>71159</v>
      </c>
      <c r="V441">
        <v>71274</v>
      </c>
      <c r="W441" t="s">
        <v>12629</v>
      </c>
      <c r="X441" t="s">
        <v>13887</v>
      </c>
      <c r="Y441">
        <v>0</v>
      </c>
      <c r="Z441">
        <v>0</v>
      </c>
    </row>
    <row r="442" spans="1:26" x14ac:dyDescent="0.25">
      <c r="A442">
        <v>98358</v>
      </c>
      <c r="B442">
        <v>202501</v>
      </c>
      <c r="C442">
        <v>1</v>
      </c>
      <c r="D442" t="s">
        <v>12651</v>
      </c>
      <c r="E442">
        <v>4</v>
      </c>
      <c r="F442">
        <v>916</v>
      </c>
      <c r="G442">
        <v>200</v>
      </c>
      <c r="H442">
        <v>24</v>
      </c>
      <c r="I442">
        <v>12</v>
      </c>
      <c r="J442">
        <v>0</v>
      </c>
      <c r="K442">
        <v>0</v>
      </c>
      <c r="L442">
        <v>0</v>
      </c>
      <c r="M442">
        <v>0</v>
      </c>
      <c r="N442">
        <v>0</v>
      </c>
      <c r="O442">
        <v>0</v>
      </c>
      <c r="P442">
        <v>0</v>
      </c>
      <c r="Q442">
        <v>0</v>
      </c>
      <c r="R442">
        <v>0</v>
      </c>
      <c r="S442">
        <v>0</v>
      </c>
      <c r="T442">
        <v>900582</v>
      </c>
      <c r="U442">
        <v>71276</v>
      </c>
      <c r="V442">
        <v>70083</v>
      </c>
      <c r="W442" t="s">
        <v>12631</v>
      </c>
      <c r="X442" t="s">
        <v>13887</v>
      </c>
      <c r="Y442">
        <v>0</v>
      </c>
      <c r="Z442">
        <v>0</v>
      </c>
    </row>
    <row r="443" spans="1:26" x14ac:dyDescent="0.25">
      <c r="A443">
        <v>98358</v>
      </c>
      <c r="B443">
        <v>202501</v>
      </c>
      <c r="C443">
        <v>2</v>
      </c>
      <c r="D443" t="s">
        <v>12651</v>
      </c>
      <c r="E443">
        <v>4</v>
      </c>
      <c r="F443">
        <v>916</v>
      </c>
      <c r="G443">
        <v>200</v>
      </c>
      <c r="H443">
        <v>24</v>
      </c>
      <c r="I443">
        <v>12</v>
      </c>
      <c r="J443">
        <v>0</v>
      </c>
      <c r="K443">
        <v>0</v>
      </c>
      <c r="L443">
        <v>0</v>
      </c>
      <c r="M443">
        <v>0</v>
      </c>
      <c r="N443">
        <v>0</v>
      </c>
      <c r="O443">
        <v>0</v>
      </c>
      <c r="P443">
        <v>0</v>
      </c>
      <c r="Q443">
        <v>0</v>
      </c>
      <c r="R443">
        <v>0</v>
      </c>
      <c r="S443">
        <v>0</v>
      </c>
      <c r="T443">
        <v>900582</v>
      </c>
      <c r="U443">
        <v>71276</v>
      </c>
      <c r="V443">
        <v>70083</v>
      </c>
      <c r="W443" t="s">
        <v>12631</v>
      </c>
      <c r="X443" t="s">
        <v>13887</v>
      </c>
      <c r="Y443">
        <v>0</v>
      </c>
      <c r="Z443">
        <v>0</v>
      </c>
    </row>
    <row r="444" spans="1:26" x14ac:dyDescent="0.25">
      <c r="A444">
        <v>98366</v>
      </c>
      <c r="B444">
        <v>202501</v>
      </c>
      <c r="C444">
        <v>1</v>
      </c>
      <c r="D444" t="s">
        <v>12651</v>
      </c>
      <c r="E444">
        <v>4</v>
      </c>
      <c r="F444">
        <v>916</v>
      </c>
      <c r="G444">
        <v>230</v>
      </c>
      <c r="H444">
        <v>32</v>
      </c>
      <c r="I444">
        <v>7</v>
      </c>
      <c r="J444">
        <v>0</v>
      </c>
      <c r="K444">
        <v>0</v>
      </c>
      <c r="L444">
        <v>0</v>
      </c>
      <c r="M444">
        <v>0</v>
      </c>
      <c r="N444">
        <v>0</v>
      </c>
      <c r="O444">
        <v>0</v>
      </c>
      <c r="P444">
        <v>0</v>
      </c>
      <c r="Q444">
        <v>0</v>
      </c>
      <c r="R444">
        <v>0</v>
      </c>
      <c r="S444">
        <v>0</v>
      </c>
      <c r="T444">
        <v>71030</v>
      </c>
      <c r="U444">
        <v>71505</v>
      </c>
      <c r="V444">
        <v>71521</v>
      </c>
      <c r="W444" t="s">
        <v>12648</v>
      </c>
      <c r="X444" t="s">
        <v>12595</v>
      </c>
      <c r="Y444">
        <v>0</v>
      </c>
      <c r="Z444">
        <v>0</v>
      </c>
    </row>
    <row r="445" spans="1:26" x14ac:dyDescent="0.25">
      <c r="A445">
        <v>98366</v>
      </c>
      <c r="B445">
        <v>202501</v>
      </c>
      <c r="C445">
        <v>2</v>
      </c>
      <c r="D445" t="s">
        <v>12651</v>
      </c>
      <c r="E445">
        <v>4</v>
      </c>
      <c r="F445">
        <v>916</v>
      </c>
      <c r="G445">
        <v>230</v>
      </c>
      <c r="H445">
        <v>32</v>
      </c>
      <c r="I445">
        <v>7</v>
      </c>
      <c r="J445">
        <v>0</v>
      </c>
      <c r="K445">
        <v>0</v>
      </c>
      <c r="L445">
        <v>0</v>
      </c>
      <c r="M445">
        <v>0</v>
      </c>
      <c r="N445">
        <v>0</v>
      </c>
      <c r="O445">
        <v>0</v>
      </c>
      <c r="P445">
        <v>0</v>
      </c>
      <c r="Q445">
        <v>0</v>
      </c>
      <c r="R445">
        <v>0</v>
      </c>
      <c r="S445">
        <v>0</v>
      </c>
      <c r="T445">
        <v>71030</v>
      </c>
      <c r="U445">
        <v>71505</v>
      </c>
      <c r="V445">
        <v>71521</v>
      </c>
      <c r="W445" t="s">
        <v>12648</v>
      </c>
      <c r="X445" t="s">
        <v>12595</v>
      </c>
      <c r="Y445">
        <v>0</v>
      </c>
      <c r="Z445">
        <v>0</v>
      </c>
    </row>
    <row r="446" spans="1:26" x14ac:dyDescent="0.25">
      <c r="A446">
        <v>98403</v>
      </c>
      <c r="B446">
        <v>202501</v>
      </c>
      <c r="C446">
        <v>1</v>
      </c>
      <c r="D446" t="s">
        <v>12651</v>
      </c>
      <c r="E446">
        <v>4</v>
      </c>
      <c r="F446">
        <v>916</v>
      </c>
      <c r="G446">
        <v>228</v>
      </c>
      <c r="H446">
        <v>30</v>
      </c>
      <c r="I446">
        <v>10</v>
      </c>
      <c r="J446">
        <v>0</v>
      </c>
      <c r="K446">
        <v>0</v>
      </c>
      <c r="L446">
        <v>0</v>
      </c>
      <c r="M446">
        <v>0</v>
      </c>
      <c r="N446">
        <v>0</v>
      </c>
      <c r="O446">
        <v>0</v>
      </c>
      <c r="P446">
        <v>0</v>
      </c>
      <c r="Q446">
        <v>0</v>
      </c>
      <c r="R446">
        <v>0</v>
      </c>
      <c r="S446">
        <v>0</v>
      </c>
      <c r="T446">
        <v>71590</v>
      </c>
      <c r="U446">
        <v>71595</v>
      </c>
      <c r="V446">
        <v>71083</v>
      </c>
      <c r="W446" t="s">
        <v>12693</v>
      </c>
      <c r="X446" t="s">
        <v>12590</v>
      </c>
      <c r="Y446">
        <v>0</v>
      </c>
      <c r="Z446">
        <v>0</v>
      </c>
    </row>
    <row r="447" spans="1:26" x14ac:dyDescent="0.25">
      <c r="A447">
        <v>98403</v>
      </c>
      <c r="B447">
        <v>202501</v>
      </c>
      <c r="C447">
        <v>2</v>
      </c>
      <c r="D447" t="s">
        <v>12651</v>
      </c>
      <c r="E447">
        <v>4</v>
      </c>
      <c r="F447">
        <v>916</v>
      </c>
      <c r="G447">
        <v>228</v>
      </c>
      <c r="H447">
        <v>30</v>
      </c>
      <c r="I447">
        <v>10</v>
      </c>
      <c r="J447">
        <v>0</v>
      </c>
      <c r="K447">
        <v>0</v>
      </c>
      <c r="L447">
        <v>0</v>
      </c>
      <c r="M447">
        <v>0</v>
      </c>
      <c r="N447">
        <v>0</v>
      </c>
      <c r="O447">
        <v>0</v>
      </c>
      <c r="P447">
        <v>0</v>
      </c>
      <c r="Q447">
        <v>0</v>
      </c>
      <c r="R447">
        <v>0</v>
      </c>
      <c r="S447">
        <v>0</v>
      </c>
      <c r="T447">
        <v>71590</v>
      </c>
      <c r="U447">
        <v>71595</v>
      </c>
      <c r="V447">
        <v>71083</v>
      </c>
      <c r="W447" t="s">
        <v>12693</v>
      </c>
      <c r="X447" t="s">
        <v>12590</v>
      </c>
      <c r="Y447">
        <v>0</v>
      </c>
      <c r="Z447">
        <v>0</v>
      </c>
    </row>
    <row r="448" spans="1:26" x14ac:dyDescent="0.25">
      <c r="A448">
        <v>98411</v>
      </c>
      <c r="B448">
        <v>202501</v>
      </c>
      <c r="C448">
        <v>1</v>
      </c>
      <c r="D448" t="s">
        <v>12651</v>
      </c>
      <c r="E448">
        <v>4</v>
      </c>
      <c r="F448">
        <v>916</v>
      </c>
      <c r="G448">
        <v>228</v>
      </c>
      <c r="H448">
        <v>19</v>
      </c>
      <c r="I448">
        <v>3</v>
      </c>
      <c r="J448">
        <v>0</v>
      </c>
      <c r="K448">
        <v>0</v>
      </c>
      <c r="L448">
        <v>0</v>
      </c>
      <c r="M448">
        <v>0</v>
      </c>
      <c r="N448">
        <v>0</v>
      </c>
      <c r="O448">
        <v>0</v>
      </c>
      <c r="P448">
        <v>0</v>
      </c>
      <c r="Q448">
        <v>0</v>
      </c>
      <c r="R448">
        <v>0</v>
      </c>
      <c r="S448">
        <v>0</v>
      </c>
      <c r="T448">
        <v>71590</v>
      </c>
      <c r="U448">
        <v>71601</v>
      </c>
      <c r="V448">
        <v>71102</v>
      </c>
      <c r="W448" t="s">
        <v>12603</v>
      </c>
      <c r="X448" t="s">
        <v>12590</v>
      </c>
      <c r="Y448">
        <v>0</v>
      </c>
      <c r="Z448">
        <v>0</v>
      </c>
    </row>
    <row r="449" spans="1:26" x14ac:dyDescent="0.25">
      <c r="A449">
        <v>98411</v>
      </c>
      <c r="B449">
        <v>202501</v>
      </c>
      <c r="C449">
        <v>2</v>
      </c>
      <c r="D449" t="s">
        <v>12651</v>
      </c>
      <c r="E449">
        <v>4</v>
      </c>
      <c r="F449">
        <v>916</v>
      </c>
      <c r="G449">
        <v>228</v>
      </c>
      <c r="H449">
        <v>19</v>
      </c>
      <c r="I449">
        <v>3</v>
      </c>
      <c r="J449">
        <v>0</v>
      </c>
      <c r="K449">
        <v>0</v>
      </c>
      <c r="L449">
        <v>0</v>
      </c>
      <c r="M449">
        <v>0</v>
      </c>
      <c r="N449">
        <v>0</v>
      </c>
      <c r="O449">
        <v>0</v>
      </c>
      <c r="P449">
        <v>0</v>
      </c>
      <c r="Q449">
        <v>0</v>
      </c>
      <c r="R449">
        <v>0</v>
      </c>
      <c r="S449">
        <v>0</v>
      </c>
      <c r="T449">
        <v>71590</v>
      </c>
      <c r="U449">
        <v>71601</v>
      </c>
      <c r="V449">
        <v>71102</v>
      </c>
      <c r="W449" t="s">
        <v>12603</v>
      </c>
      <c r="X449" t="s">
        <v>12590</v>
      </c>
      <c r="Y449">
        <v>0</v>
      </c>
      <c r="Z449">
        <v>0</v>
      </c>
    </row>
    <row r="450" spans="1:26" x14ac:dyDescent="0.25">
      <c r="A450">
        <v>98430</v>
      </c>
      <c r="B450">
        <v>202501</v>
      </c>
      <c r="C450">
        <v>1</v>
      </c>
      <c r="D450" t="s">
        <v>12651</v>
      </c>
      <c r="E450">
        <v>4</v>
      </c>
      <c r="F450">
        <v>916</v>
      </c>
      <c r="G450">
        <v>230</v>
      </c>
      <c r="H450">
        <v>32</v>
      </c>
      <c r="I450">
        <v>10</v>
      </c>
      <c r="J450">
        <v>0</v>
      </c>
      <c r="K450">
        <v>0</v>
      </c>
      <c r="L450">
        <v>0</v>
      </c>
      <c r="M450">
        <v>0</v>
      </c>
      <c r="N450">
        <v>0</v>
      </c>
      <c r="O450">
        <v>0</v>
      </c>
      <c r="P450">
        <v>0</v>
      </c>
      <c r="Q450">
        <v>0</v>
      </c>
      <c r="R450">
        <v>0</v>
      </c>
      <c r="S450">
        <v>0</v>
      </c>
      <c r="T450">
        <v>71030</v>
      </c>
      <c r="U450">
        <v>71505</v>
      </c>
      <c r="V450">
        <v>71517</v>
      </c>
      <c r="W450" t="s">
        <v>12648</v>
      </c>
      <c r="X450" t="s">
        <v>12595</v>
      </c>
      <c r="Y450">
        <v>0</v>
      </c>
      <c r="Z450">
        <v>0</v>
      </c>
    </row>
    <row r="451" spans="1:26" x14ac:dyDescent="0.25">
      <c r="A451">
        <v>98430</v>
      </c>
      <c r="B451">
        <v>202501</v>
      </c>
      <c r="C451">
        <v>2</v>
      </c>
      <c r="D451" t="s">
        <v>12651</v>
      </c>
      <c r="E451">
        <v>4</v>
      </c>
      <c r="F451">
        <v>916</v>
      </c>
      <c r="G451">
        <v>230</v>
      </c>
      <c r="H451">
        <v>32</v>
      </c>
      <c r="I451">
        <v>10</v>
      </c>
      <c r="J451">
        <v>0</v>
      </c>
      <c r="K451">
        <v>0</v>
      </c>
      <c r="L451">
        <v>0</v>
      </c>
      <c r="M451">
        <v>0</v>
      </c>
      <c r="N451">
        <v>0</v>
      </c>
      <c r="O451">
        <v>0</v>
      </c>
      <c r="P451">
        <v>0</v>
      </c>
      <c r="Q451">
        <v>0</v>
      </c>
      <c r="R451">
        <v>0</v>
      </c>
      <c r="S451">
        <v>0</v>
      </c>
      <c r="T451">
        <v>71030</v>
      </c>
      <c r="U451">
        <v>71505</v>
      </c>
      <c r="V451">
        <v>71517</v>
      </c>
      <c r="W451" t="s">
        <v>12648</v>
      </c>
      <c r="X451" t="s">
        <v>12595</v>
      </c>
      <c r="Y451">
        <v>0</v>
      </c>
      <c r="Z451">
        <v>0</v>
      </c>
    </row>
    <row r="452" spans="1:26" x14ac:dyDescent="0.25">
      <c r="A452">
        <v>98448</v>
      </c>
      <c r="B452">
        <v>202501</v>
      </c>
      <c r="C452">
        <v>1</v>
      </c>
      <c r="D452" t="s">
        <v>12651</v>
      </c>
      <c r="E452">
        <v>4</v>
      </c>
      <c r="F452">
        <v>916</v>
      </c>
      <c r="G452">
        <v>228</v>
      </c>
      <c r="H452">
        <v>20</v>
      </c>
      <c r="I452">
        <v>2</v>
      </c>
      <c r="J452">
        <v>0</v>
      </c>
      <c r="K452">
        <v>0</v>
      </c>
      <c r="L452">
        <v>0</v>
      </c>
      <c r="M452">
        <v>0</v>
      </c>
      <c r="N452">
        <v>0</v>
      </c>
      <c r="O452">
        <v>0</v>
      </c>
      <c r="P452">
        <v>0</v>
      </c>
      <c r="Q452">
        <v>0</v>
      </c>
      <c r="R452">
        <v>0</v>
      </c>
      <c r="S452">
        <v>0</v>
      </c>
      <c r="T452">
        <v>71590</v>
      </c>
      <c r="U452">
        <v>71591</v>
      </c>
      <c r="V452">
        <v>71075</v>
      </c>
      <c r="W452" t="s">
        <v>13888</v>
      </c>
      <c r="X452" t="s">
        <v>12590</v>
      </c>
      <c r="Y452">
        <v>0</v>
      </c>
      <c r="Z452">
        <v>0</v>
      </c>
    </row>
    <row r="453" spans="1:26" x14ac:dyDescent="0.25">
      <c r="A453">
        <v>98448</v>
      </c>
      <c r="B453">
        <v>202501</v>
      </c>
      <c r="C453">
        <v>2</v>
      </c>
      <c r="D453" t="s">
        <v>12651</v>
      </c>
      <c r="E453">
        <v>4</v>
      </c>
      <c r="F453">
        <v>916</v>
      </c>
      <c r="G453">
        <v>228</v>
      </c>
      <c r="H453">
        <v>20</v>
      </c>
      <c r="I453">
        <v>2</v>
      </c>
      <c r="J453">
        <v>0</v>
      </c>
      <c r="K453">
        <v>0</v>
      </c>
      <c r="L453">
        <v>0</v>
      </c>
      <c r="M453">
        <v>0</v>
      </c>
      <c r="N453">
        <v>0</v>
      </c>
      <c r="O453">
        <v>0</v>
      </c>
      <c r="P453">
        <v>0</v>
      </c>
      <c r="Q453">
        <v>0</v>
      </c>
      <c r="R453">
        <v>0</v>
      </c>
      <c r="S453">
        <v>0</v>
      </c>
      <c r="T453">
        <v>71590</v>
      </c>
      <c r="U453">
        <v>71591</v>
      </c>
      <c r="V453">
        <v>71075</v>
      </c>
      <c r="W453" t="s">
        <v>13888</v>
      </c>
      <c r="X453" t="s">
        <v>12590</v>
      </c>
      <c r="Y453">
        <v>0</v>
      </c>
      <c r="Z453">
        <v>0</v>
      </c>
    </row>
    <row r="454" spans="1:26" x14ac:dyDescent="0.25">
      <c r="A454">
        <v>98452</v>
      </c>
      <c r="B454">
        <v>202501</v>
      </c>
      <c r="C454">
        <v>1</v>
      </c>
      <c r="D454" t="s">
        <v>12651</v>
      </c>
      <c r="E454">
        <v>4</v>
      </c>
      <c r="F454">
        <v>810</v>
      </c>
      <c r="G454">
        <v>258</v>
      </c>
      <c r="H454">
        <v>33</v>
      </c>
      <c r="I454">
        <v>8</v>
      </c>
      <c r="J454">
        <v>0</v>
      </c>
      <c r="K454">
        <v>0</v>
      </c>
      <c r="L454">
        <v>0</v>
      </c>
      <c r="M454">
        <v>0</v>
      </c>
      <c r="N454">
        <v>0</v>
      </c>
      <c r="O454">
        <v>0</v>
      </c>
      <c r="P454">
        <v>0</v>
      </c>
      <c r="Q454">
        <v>0</v>
      </c>
      <c r="R454">
        <v>0</v>
      </c>
      <c r="S454">
        <v>0</v>
      </c>
      <c r="T454">
        <v>71251</v>
      </c>
      <c r="U454">
        <v>70067</v>
      </c>
      <c r="V454">
        <v>71265</v>
      </c>
      <c r="W454" t="s">
        <v>12636</v>
      </c>
      <c r="X454" t="s">
        <v>13885</v>
      </c>
      <c r="Y454">
        <v>0</v>
      </c>
      <c r="Z454">
        <v>1460</v>
      </c>
    </row>
    <row r="455" spans="1:26" x14ac:dyDescent="0.25">
      <c r="A455">
        <v>98452</v>
      </c>
      <c r="B455">
        <v>202501</v>
      </c>
      <c r="C455">
        <v>2</v>
      </c>
      <c r="D455" t="s">
        <v>12651</v>
      </c>
      <c r="E455">
        <v>4</v>
      </c>
      <c r="F455">
        <v>810</v>
      </c>
      <c r="G455">
        <v>258</v>
      </c>
      <c r="H455">
        <v>33</v>
      </c>
      <c r="I455">
        <v>8</v>
      </c>
      <c r="J455">
        <v>0</v>
      </c>
      <c r="K455">
        <v>0</v>
      </c>
      <c r="L455">
        <v>0</v>
      </c>
      <c r="M455">
        <v>0</v>
      </c>
      <c r="N455">
        <v>0</v>
      </c>
      <c r="O455">
        <v>0</v>
      </c>
      <c r="P455">
        <v>0</v>
      </c>
      <c r="Q455">
        <v>0</v>
      </c>
      <c r="R455">
        <v>0</v>
      </c>
      <c r="S455">
        <v>0</v>
      </c>
      <c r="T455">
        <v>71251</v>
      </c>
      <c r="U455">
        <v>70067</v>
      </c>
      <c r="V455">
        <v>71265</v>
      </c>
      <c r="W455" t="s">
        <v>12636</v>
      </c>
      <c r="X455" t="s">
        <v>13885</v>
      </c>
      <c r="Y455">
        <v>0</v>
      </c>
      <c r="Z455">
        <v>1460</v>
      </c>
    </row>
    <row r="456" spans="1:26" x14ac:dyDescent="0.25">
      <c r="A456">
        <v>98468</v>
      </c>
      <c r="B456">
        <v>202501</v>
      </c>
      <c r="C456">
        <v>1</v>
      </c>
      <c r="D456" t="s">
        <v>12651</v>
      </c>
      <c r="E456">
        <v>4</v>
      </c>
      <c r="F456">
        <v>916</v>
      </c>
      <c r="G456">
        <v>200</v>
      </c>
      <c r="H456">
        <v>23</v>
      </c>
      <c r="I456">
        <v>8</v>
      </c>
      <c r="J456">
        <v>0</v>
      </c>
      <c r="K456">
        <v>0</v>
      </c>
      <c r="L456">
        <v>0</v>
      </c>
      <c r="M456">
        <v>0</v>
      </c>
      <c r="N456">
        <v>0</v>
      </c>
      <c r="O456">
        <v>0</v>
      </c>
      <c r="P456">
        <v>0</v>
      </c>
      <c r="Q456">
        <v>0</v>
      </c>
      <c r="R456">
        <v>0</v>
      </c>
      <c r="S456">
        <v>0</v>
      </c>
      <c r="T456">
        <v>900582</v>
      </c>
      <c r="U456">
        <v>71506</v>
      </c>
      <c r="V456">
        <v>700080</v>
      </c>
      <c r="W456" t="s">
        <v>12609</v>
      </c>
      <c r="X456" t="s">
        <v>13887</v>
      </c>
      <c r="Y456">
        <v>0</v>
      </c>
      <c r="Z456">
        <v>0</v>
      </c>
    </row>
    <row r="457" spans="1:26" x14ac:dyDescent="0.25">
      <c r="A457">
        <v>98468</v>
      </c>
      <c r="B457">
        <v>202501</v>
      </c>
      <c r="C457">
        <v>2</v>
      </c>
      <c r="D457" t="s">
        <v>12651</v>
      </c>
      <c r="E457">
        <v>4</v>
      </c>
      <c r="F457">
        <v>916</v>
      </c>
      <c r="G457">
        <v>200</v>
      </c>
      <c r="H457">
        <v>23</v>
      </c>
      <c r="I457">
        <v>8</v>
      </c>
      <c r="J457">
        <v>0</v>
      </c>
      <c r="K457">
        <v>0</v>
      </c>
      <c r="L457">
        <v>0</v>
      </c>
      <c r="M457">
        <v>0</v>
      </c>
      <c r="N457">
        <v>0</v>
      </c>
      <c r="O457">
        <v>0</v>
      </c>
      <c r="P457">
        <v>0</v>
      </c>
      <c r="Q457">
        <v>0</v>
      </c>
      <c r="R457">
        <v>0</v>
      </c>
      <c r="S457">
        <v>0</v>
      </c>
      <c r="T457">
        <v>900582</v>
      </c>
      <c r="U457">
        <v>71506</v>
      </c>
      <c r="V457">
        <v>700080</v>
      </c>
      <c r="W457" t="s">
        <v>12609</v>
      </c>
      <c r="X457" t="s">
        <v>13887</v>
      </c>
      <c r="Y457">
        <v>0</v>
      </c>
      <c r="Z457">
        <v>0</v>
      </c>
    </row>
    <row r="458" spans="1:26" x14ac:dyDescent="0.25">
      <c r="A458">
        <v>98474</v>
      </c>
      <c r="B458">
        <v>202501</v>
      </c>
      <c r="C458">
        <v>1</v>
      </c>
      <c r="D458" t="s">
        <v>12651</v>
      </c>
      <c r="E458">
        <v>4</v>
      </c>
      <c r="F458">
        <v>916</v>
      </c>
      <c r="G458">
        <v>230</v>
      </c>
      <c r="H458">
        <v>32</v>
      </c>
      <c r="I458">
        <v>7</v>
      </c>
      <c r="J458">
        <v>0</v>
      </c>
      <c r="K458">
        <v>0</v>
      </c>
      <c r="L458">
        <v>0</v>
      </c>
      <c r="M458">
        <v>0</v>
      </c>
      <c r="N458">
        <v>0</v>
      </c>
      <c r="O458">
        <v>0</v>
      </c>
      <c r="P458">
        <v>0</v>
      </c>
      <c r="Q458">
        <v>0</v>
      </c>
      <c r="R458">
        <v>0</v>
      </c>
      <c r="S458">
        <v>0</v>
      </c>
      <c r="T458">
        <v>71030</v>
      </c>
      <c r="U458">
        <v>71505</v>
      </c>
      <c r="V458">
        <v>71521</v>
      </c>
      <c r="W458" t="s">
        <v>12648</v>
      </c>
      <c r="X458" t="s">
        <v>12595</v>
      </c>
      <c r="Y458">
        <v>0</v>
      </c>
      <c r="Z458">
        <v>0</v>
      </c>
    </row>
    <row r="459" spans="1:26" x14ac:dyDescent="0.25">
      <c r="A459">
        <v>98474</v>
      </c>
      <c r="B459">
        <v>202501</v>
      </c>
      <c r="C459">
        <v>2</v>
      </c>
      <c r="D459" t="s">
        <v>12651</v>
      </c>
      <c r="E459">
        <v>4</v>
      </c>
      <c r="F459">
        <v>916</v>
      </c>
      <c r="G459">
        <v>230</v>
      </c>
      <c r="H459">
        <v>32</v>
      </c>
      <c r="I459">
        <v>7</v>
      </c>
      <c r="J459">
        <v>0</v>
      </c>
      <c r="K459">
        <v>0</v>
      </c>
      <c r="L459">
        <v>0</v>
      </c>
      <c r="M459">
        <v>0</v>
      </c>
      <c r="N459">
        <v>0</v>
      </c>
      <c r="O459">
        <v>0</v>
      </c>
      <c r="P459">
        <v>0</v>
      </c>
      <c r="Q459">
        <v>0</v>
      </c>
      <c r="R459">
        <v>0</v>
      </c>
      <c r="S459">
        <v>0</v>
      </c>
      <c r="T459">
        <v>71030</v>
      </c>
      <c r="U459">
        <v>71505</v>
      </c>
      <c r="V459">
        <v>71521</v>
      </c>
      <c r="W459" t="s">
        <v>12648</v>
      </c>
      <c r="X459" t="s">
        <v>12595</v>
      </c>
      <c r="Y459">
        <v>0</v>
      </c>
      <c r="Z459">
        <v>0</v>
      </c>
    </row>
    <row r="460" spans="1:26" x14ac:dyDescent="0.25">
      <c r="A460">
        <v>98494</v>
      </c>
      <c r="B460">
        <v>202501</v>
      </c>
      <c r="C460">
        <v>1</v>
      </c>
      <c r="D460" t="s">
        <v>12651</v>
      </c>
      <c r="E460">
        <v>4</v>
      </c>
      <c r="F460">
        <v>916</v>
      </c>
      <c r="G460">
        <v>200</v>
      </c>
      <c r="H460">
        <v>25</v>
      </c>
      <c r="I460">
        <v>8</v>
      </c>
      <c r="J460">
        <v>0</v>
      </c>
      <c r="K460">
        <v>0</v>
      </c>
      <c r="L460">
        <v>0</v>
      </c>
      <c r="M460">
        <v>0</v>
      </c>
      <c r="N460">
        <v>0</v>
      </c>
      <c r="O460">
        <v>0</v>
      </c>
      <c r="P460">
        <v>0</v>
      </c>
      <c r="Q460">
        <v>0</v>
      </c>
      <c r="R460">
        <v>0</v>
      </c>
      <c r="S460">
        <v>0</v>
      </c>
      <c r="T460">
        <v>900582</v>
      </c>
      <c r="U460">
        <v>71270</v>
      </c>
      <c r="V460">
        <v>71271</v>
      </c>
      <c r="W460" t="s">
        <v>12611</v>
      </c>
      <c r="X460" t="s">
        <v>13887</v>
      </c>
      <c r="Y460">
        <v>0</v>
      </c>
      <c r="Z460">
        <v>0</v>
      </c>
    </row>
    <row r="461" spans="1:26" x14ac:dyDescent="0.25">
      <c r="A461">
        <v>98494</v>
      </c>
      <c r="B461">
        <v>202501</v>
      </c>
      <c r="C461">
        <v>2</v>
      </c>
      <c r="D461" t="s">
        <v>12651</v>
      </c>
      <c r="E461">
        <v>4</v>
      </c>
      <c r="F461">
        <v>916</v>
      </c>
      <c r="G461">
        <v>200</v>
      </c>
      <c r="H461">
        <v>25</v>
      </c>
      <c r="I461">
        <v>8</v>
      </c>
      <c r="J461">
        <v>0</v>
      </c>
      <c r="K461">
        <v>0</v>
      </c>
      <c r="L461">
        <v>0</v>
      </c>
      <c r="M461">
        <v>0</v>
      </c>
      <c r="N461">
        <v>0</v>
      </c>
      <c r="O461">
        <v>0</v>
      </c>
      <c r="P461">
        <v>0</v>
      </c>
      <c r="Q461">
        <v>0</v>
      </c>
      <c r="R461">
        <v>0</v>
      </c>
      <c r="S461">
        <v>0</v>
      </c>
      <c r="T461">
        <v>900582</v>
      </c>
      <c r="U461">
        <v>71270</v>
      </c>
      <c r="V461">
        <v>71271</v>
      </c>
      <c r="W461" t="s">
        <v>12611</v>
      </c>
      <c r="X461" t="s">
        <v>13887</v>
      </c>
      <c r="Y461">
        <v>0</v>
      </c>
      <c r="Z461">
        <v>0</v>
      </c>
    </row>
    <row r="462" spans="1:26" x14ac:dyDescent="0.25">
      <c r="A462">
        <v>98521</v>
      </c>
      <c r="B462">
        <v>202501</v>
      </c>
      <c r="C462">
        <v>1</v>
      </c>
      <c r="D462" t="s">
        <v>12651</v>
      </c>
      <c r="E462">
        <v>4</v>
      </c>
      <c r="F462">
        <v>916</v>
      </c>
      <c r="G462">
        <v>290</v>
      </c>
      <c r="H462">
        <v>22</v>
      </c>
      <c r="I462">
        <v>8</v>
      </c>
      <c r="J462">
        <v>0</v>
      </c>
      <c r="K462">
        <v>0</v>
      </c>
      <c r="L462">
        <v>0</v>
      </c>
      <c r="M462">
        <v>0</v>
      </c>
      <c r="N462">
        <v>0</v>
      </c>
      <c r="O462">
        <v>0</v>
      </c>
      <c r="P462">
        <v>0</v>
      </c>
      <c r="Q462">
        <v>0</v>
      </c>
      <c r="R462">
        <v>0</v>
      </c>
      <c r="S462">
        <v>0</v>
      </c>
      <c r="T462">
        <v>71251</v>
      </c>
      <c r="U462">
        <v>70066</v>
      </c>
      <c r="V462">
        <v>71347</v>
      </c>
      <c r="W462" t="s">
        <v>12627</v>
      </c>
      <c r="X462" t="s">
        <v>13885</v>
      </c>
      <c r="Y462">
        <v>0</v>
      </c>
      <c r="Z462">
        <v>0</v>
      </c>
    </row>
    <row r="463" spans="1:26" x14ac:dyDescent="0.25">
      <c r="A463">
        <v>98521</v>
      </c>
      <c r="B463">
        <v>202501</v>
      </c>
      <c r="C463">
        <v>2</v>
      </c>
      <c r="D463" t="s">
        <v>12651</v>
      </c>
      <c r="E463">
        <v>4</v>
      </c>
      <c r="F463">
        <v>916</v>
      </c>
      <c r="G463">
        <v>290</v>
      </c>
      <c r="H463">
        <v>22</v>
      </c>
      <c r="I463">
        <v>8</v>
      </c>
      <c r="J463">
        <v>0</v>
      </c>
      <c r="K463">
        <v>0</v>
      </c>
      <c r="L463">
        <v>0</v>
      </c>
      <c r="M463">
        <v>0</v>
      </c>
      <c r="N463">
        <v>0</v>
      </c>
      <c r="O463">
        <v>0</v>
      </c>
      <c r="P463">
        <v>0</v>
      </c>
      <c r="Q463">
        <v>0</v>
      </c>
      <c r="R463">
        <v>0</v>
      </c>
      <c r="S463">
        <v>0</v>
      </c>
      <c r="T463">
        <v>71251</v>
      </c>
      <c r="U463">
        <v>70066</v>
      </c>
      <c r="V463">
        <v>71347</v>
      </c>
      <c r="W463" t="s">
        <v>12627</v>
      </c>
      <c r="X463" t="s">
        <v>13885</v>
      </c>
      <c r="Y463">
        <v>0</v>
      </c>
      <c r="Z463">
        <v>0</v>
      </c>
    </row>
    <row r="464" spans="1:26" x14ac:dyDescent="0.25">
      <c r="A464">
        <v>98560</v>
      </c>
      <c r="B464">
        <v>202501</v>
      </c>
      <c r="C464">
        <v>1</v>
      </c>
      <c r="D464" t="s">
        <v>12651</v>
      </c>
      <c r="E464">
        <v>4</v>
      </c>
      <c r="F464">
        <v>916</v>
      </c>
      <c r="G464">
        <v>200</v>
      </c>
      <c r="H464">
        <v>22</v>
      </c>
      <c r="I464">
        <v>8</v>
      </c>
      <c r="J464">
        <v>0</v>
      </c>
      <c r="K464">
        <v>0</v>
      </c>
      <c r="L464">
        <v>0</v>
      </c>
      <c r="M464">
        <v>0</v>
      </c>
      <c r="N464">
        <v>0</v>
      </c>
      <c r="O464">
        <v>0</v>
      </c>
      <c r="P464">
        <v>0</v>
      </c>
      <c r="Q464">
        <v>0</v>
      </c>
      <c r="R464">
        <v>0</v>
      </c>
      <c r="S464">
        <v>0</v>
      </c>
      <c r="T464">
        <v>900582</v>
      </c>
      <c r="U464">
        <v>71188</v>
      </c>
      <c r="V464">
        <v>71191</v>
      </c>
      <c r="W464" t="s">
        <v>12620</v>
      </c>
      <c r="X464" t="s">
        <v>13887</v>
      </c>
      <c r="Y464">
        <v>0</v>
      </c>
      <c r="Z464">
        <v>0</v>
      </c>
    </row>
    <row r="465" spans="1:26" x14ac:dyDescent="0.25">
      <c r="A465">
        <v>98560</v>
      </c>
      <c r="B465">
        <v>202501</v>
      </c>
      <c r="C465">
        <v>2</v>
      </c>
      <c r="D465" t="s">
        <v>12651</v>
      </c>
      <c r="E465">
        <v>4</v>
      </c>
      <c r="F465">
        <v>916</v>
      </c>
      <c r="G465">
        <v>200</v>
      </c>
      <c r="H465">
        <v>22</v>
      </c>
      <c r="I465">
        <v>8</v>
      </c>
      <c r="J465">
        <v>0</v>
      </c>
      <c r="K465">
        <v>0</v>
      </c>
      <c r="L465">
        <v>0</v>
      </c>
      <c r="M465">
        <v>0</v>
      </c>
      <c r="N465">
        <v>0</v>
      </c>
      <c r="O465">
        <v>0</v>
      </c>
      <c r="P465">
        <v>0</v>
      </c>
      <c r="Q465">
        <v>0</v>
      </c>
      <c r="R465">
        <v>0</v>
      </c>
      <c r="S465">
        <v>0</v>
      </c>
      <c r="T465">
        <v>900582</v>
      </c>
      <c r="U465">
        <v>71188</v>
      </c>
      <c r="V465">
        <v>71191</v>
      </c>
      <c r="W465" t="s">
        <v>12620</v>
      </c>
      <c r="X465" t="s">
        <v>13887</v>
      </c>
      <c r="Y465">
        <v>0</v>
      </c>
      <c r="Z465">
        <v>0</v>
      </c>
    </row>
    <row r="466" spans="1:26" x14ac:dyDescent="0.25">
      <c r="A466">
        <v>98569</v>
      </c>
      <c r="B466">
        <v>202501</v>
      </c>
      <c r="C466">
        <v>1</v>
      </c>
      <c r="D466" t="s">
        <v>12651</v>
      </c>
      <c r="E466">
        <v>4</v>
      </c>
      <c r="F466">
        <v>916</v>
      </c>
      <c r="G466">
        <v>230</v>
      </c>
      <c r="H466">
        <v>42</v>
      </c>
      <c r="I466">
        <v>9</v>
      </c>
      <c r="J466">
        <v>0</v>
      </c>
      <c r="K466">
        <v>0</v>
      </c>
      <c r="L466">
        <v>0</v>
      </c>
      <c r="M466">
        <v>0</v>
      </c>
      <c r="N466">
        <v>0</v>
      </c>
      <c r="O466">
        <v>0</v>
      </c>
      <c r="P466">
        <v>0</v>
      </c>
      <c r="Q466">
        <v>0</v>
      </c>
      <c r="R466">
        <v>0</v>
      </c>
      <c r="S466">
        <v>0</v>
      </c>
      <c r="T466">
        <v>71030</v>
      </c>
      <c r="U466">
        <v>71031</v>
      </c>
      <c r="V466">
        <v>71015</v>
      </c>
      <c r="W466" t="s">
        <v>12596</v>
      </c>
      <c r="X466" t="s">
        <v>12595</v>
      </c>
      <c r="Y466">
        <v>0</v>
      </c>
      <c r="Z466">
        <v>0</v>
      </c>
    </row>
    <row r="467" spans="1:26" x14ac:dyDescent="0.25">
      <c r="A467">
        <v>98569</v>
      </c>
      <c r="B467">
        <v>202501</v>
      </c>
      <c r="C467">
        <v>2</v>
      </c>
      <c r="D467" t="s">
        <v>12651</v>
      </c>
      <c r="E467">
        <v>4</v>
      </c>
      <c r="F467">
        <v>916</v>
      </c>
      <c r="G467">
        <v>230</v>
      </c>
      <c r="H467">
        <v>42</v>
      </c>
      <c r="I467">
        <v>9</v>
      </c>
      <c r="J467">
        <v>0</v>
      </c>
      <c r="K467">
        <v>0</v>
      </c>
      <c r="L467">
        <v>0</v>
      </c>
      <c r="M467">
        <v>0</v>
      </c>
      <c r="N467">
        <v>0</v>
      </c>
      <c r="O467">
        <v>0</v>
      </c>
      <c r="P467">
        <v>0</v>
      </c>
      <c r="Q467">
        <v>0</v>
      </c>
      <c r="R467">
        <v>0</v>
      </c>
      <c r="S467">
        <v>0</v>
      </c>
      <c r="T467">
        <v>71030</v>
      </c>
      <c r="U467">
        <v>71031</v>
      </c>
      <c r="V467">
        <v>71015</v>
      </c>
      <c r="W467" t="s">
        <v>12596</v>
      </c>
      <c r="X467" t="s">
        <v>12595</v>
      </c>
      <c r="Y467">
        <v>0</v>
      </c>
      <c r="Z467">
        <v>0</v>
      </c>
    </row>
    <row r="468" spans="1:26" x14ac:dyDescent="0.25">
      <c r="A468">
        <v>98576</v>
      </c>
      <c r="B468">
        <v>202501</v>
      </c>
      <c r="C468">
        <v>1</v>
      </c>
      <c r="D468" t="s">
        <v>12651</v>
      </c>
      <c r="E468">
        <v>4</v>
      </c>
      <c r="F468">
        <v>916</v>
      </c>
      <c r="G468">
        <v>228</v>
      </c>
      <c r="H468">
        <v>20</v>
      </c>
      <c r="I468">
        <v>6</v>
      </c>
      <c r="J468">
        <v>0</v>
      </c>
      <c r="K468">
        <v>0</v>
      </c>
      <c r="L468">
        <v>0</v>
      </c>
      <c r="M468">
        <v>0</v>
      </c>
      <c r="N468">
        <v>0</v>
      </c>
      <c r="O468">
        <v>0</v>
      </c>
      <c r="P468">
        <v>0</v>
      </c>
      <c r="Q468">
        <v>0</v>
      </c>
      <c r="R468">
        <v>0</v>
      </c>
      <c r="S468">
        <v>0</v>
      </c>
      <c r="T468">
        <v>71590</v>
      </c>
      <c r="U468">
        <v>71591</v>
      </c>
      <c r="V468">
        <v>71090</v>
      </c>
      <c r="W468" t="s">
        <v>13888</v>
      </c>
      <c r="X468" t="s">
        <v>12590</v>
      </c>
      <c r="Y468">
        <v>0</v>
      </c>
      <c r="Z468">
        <v>0</v>
      </c>
    </row>
    <row r="469" spans="1:26" x14ac:dyDescent="0.25">
      <c r="A469">
        <v>98576</v>
      </c>
      <c r="B469">
        <v>202501</v>
      </c>
      <c r="C469">
        <v>2</v>
      </c>
      <c r="D469" t="s">
        <v>12651</v>
      </c>
      <c r="E469">
        <v>4</v>
      </c>
      <c r="F469">
        <v>916</v>
      </c>
      <c r="G469">
        <v>228</v>
      </c>
      <c r="H469">
        <v>20</v>
      </c>
      <c r="I469">
        <v>6</v>
      </c>
      <c r="J469">
        <v>0</v>
      </c>
      <c r="K469">
        <v>0</v>
      </c>
      <c r="L469">
        <v>0</v>
      </c>
      <c r="M469">
        <v>0</v>
      </c>
      <c r="N469">
        <v>0</v>
      </c>
      <c r="O469">
        <v>0</v>
      </c>
      <c r="P469">
        <v>0</v>
      </c>
      <c r="Q469">
        <v>0</v>
      </c>
      <c r="R469">
        <v>0</v>
      </c>
      <c r="S469">
        <v>0</v>
      </c>
      <c r="T469">
        <v>71590</v>
      </c>
      <c r="U469">
        <v>71591</v>
      </c>
      <c r="V469">
        <v>71090</v>
      </c>
      <c r="W469" t="s">
        <v>13888</v>
      </c>
      <c r="X469" t="s">
        <v>12590</v>
      </c>
      <c r="Y469">
        <v>0</v>
      </c>
      <c r="Z469">
        <v>0</v>
      </c>
    </row>
    <row r="470" spans="1:26" x14ac:dyDescent="0.25">
      <c r="A470">
        <v>98578</v>
      </c>
      <c r="B470">
        <v>202501</v>
      </c>
      <c r="C470">
        <v>1</v>
      </c>
      <c r="D470" t="s">
        <v>12651</v>
      </c>
      <c r="E470">
        <v>4</v>
      </c>
      <c r="F470">
        <v>916</v>
      </c>
      <c r="G470">
        <v>228</v>
      </c>
      <c r="H470">
        <v>30</v>
      </c>
      <c r="I470">
        <v>9</v>
      </c>
      <c r="J470">
        <v>0</v>
      </c>
      <c r="K470">
        <v>0</v>
      </c>
      <c r="L470">
        <v>0</v>
      </c>
      <c r="M470">
        <v>0</v>
      </c>
      <c r="N470">
        <v>0</v>
      </c>
      <c r="O470">
        <v>0</v>
      </c>
      <c r="P470">
        <v>0</v>
      </c>
      <c r="Q470">
        <v>0</v>
      </c>
      <c r="R470">
        <v>0</v>
      </c>
      <c r="S470">
        <v>0</v>
      </c>
      <c r="T470">
        <v>71590</v>
      </c>
      <c r="U470">
        <v>71595</v>
      </c>
      <c r="V470">
        <v>71088</v>
      </c>
      <c r="W470" t="s">
        <v>12693</v>
      </c>
      <c r="X470" t="s">
        <v>12590</v>
      </c>
      <c r="Y470">
        <v>0</v>
      </c>
      <c r="Z470">
        <v>0</v>
      </c>
    </row>
    <row r="471" spans="1:26" x14ac:dyDescent="0.25">
      <c r="A471">
        <v>98578</v>
      </c>
      <c r="B471">
        <v>202501</v>
      </c>
      <c r="C471">
        <v>2</v>
      </c>
      <c r="D471" t="s">
        <v>12651</v>
      </c>
      <c r="E471">
        <v>4</v>
      </c>
      <c r="F471">
        <v>916</v>
      </c>
      <c r="G471">
        <v>228</v>
      </c>
      <c r="H471">
        <v>30</v>
      </c>
      <c r="I471">
        <v>9</v>
      </c>
      <c r="J471">
        <v>0</v>
      </c>
      <c r="K471">
        <v>0</v>
      </c>
      <c r="L471">
        <v>0</v>
      </c>
      <c r="M471">
        <v>0</v>
      </c>
      <c r="N471">
        <v>0</v>
      </c>
      <c r="O471">
        <v>0</v>
      </c>
      <c r="P471">
        <v>0</v>
      </c>
      <c r="Q471">
        <v>0</v>
      </c>
      <c r="R471">
        <v>0</v>
      </c>
      <c r="S471">
        <v>0</v>
      </c>
      <c r="T471">
        <v>71590</v>
      </c>
      <c r="U471">
        <v>71595</v>
      </c>
      <c r="V471">
        <v>71088</v>
      </c>
      <c r="W471" t="s">
        <v>12693</v>
      </c>
      <c r="X471" t="s">
        <v>12590</v>
      </c>
      <c r="Y471">
        <v>0</v>
      </c>
      <c r="Z471">
        <v>0</v>
      </c>
    </row>
    <row r="472" spans="1:26" x14ac:dyDescent="0.25">
      <c r="A472">
        <v>98592</v>
      </c>
      <c r="B472">
        <v>202501</v>
      </c>
      <c r="C472">
        <v>1</v>
      </c>
      <c r="D472" t="s">
        <v>12651</v>
      </c>
      <c r="E472">
        <v>4</v>
      </c>
      <c r="F472">
        <v>916</v>
      </c>
      <c r="G472">
        <v>230</v>
      </c>
      <c r="H472">
        <v>32</v>
      </c>
      <c r="I472">
        <v>7</v>
      </c>
      <c r="J472">
        <v>0</v>
      </c>
      <c r="K472">
        <v>0</v>
      </c>
      <c r="L472">
        <v>0</v>
      </c>
      <c r="M472">
        <v>0</v>
      </c>
      <c r="N472">
        <v>0</v>
      </c>
      <c r="O472">
        <v>0</v>
      </c>
      <c r="P472">
        <v>0</v>
      </c>
      <c r="Q472">
        <v>0</v>
      </c>
      <c r="R472">
        <v>0</v>
      </c>
      <c r="S472">
        <v>0</v>
      </c>
      <c r="T472">
        <v>71030</v>
      </c>
      <c r="U472">
        <v>71505</v>
      </c>
      <c r="V472">
        <v>71563</v>
      </c>
      <c r="W472" t="s">
        <v>12648</v>
      </c>
      <c r="X472" t="s">
        <v>12595</v>
      </c>
      <c r="Y472">
        <v>0</v>
      </c>
      <c r="Z472">
        <v>0</v>
      </c>
    </row>
    <row r="473" spans="1:26" x14ac:dyDescent="0.25">
      <c r="A473">
        <v>98592</v>
      </c>
      <c r="B473">
        <v>202501</v>
      </c>
      <c r="C473">
        <v>2</v>
      </c>
      <c r="D473" t="s">
        <v>12651</v>
      </c>
      <c r="E473">
        <v>4</v>
      </c>
      <c r="F473">
        <v>916</v>
      </c>
      <c r="G473">
        <v>230</v>
      </c>
      <c r="H473">
        <v>32</v>
      </c>
      <c r="I473">
        <v>7</v>
      </c>
      <c r="J473">
        <v>0</v>
      </c>
      <c r="K473">
        <v>0</v>
      </c>
      <c r="L473">
        <v>0</v>
      </c>
      <c r="M473">
        <v>0</v>
      </c>
      <c r="N473">
        <v>0</v>
      </c>
      <c r="O473">
        <v>0</v>
      </c>
      <c r="P473">
        <v>0</v>
      </c>
      <c r="Q473">
        <v>0</v>
      </c>
      <c r="R473">
        <v>0</v>
      </c>
      <c r="S473">
        <v>0</v>
      </c>
      <c r="T473">
        <v>71030</v>
      </c>
      <c r="U473">
        <v>71505</v>
      </c>
      <c r="V473">
        <v>71563</v>
      </c>
      <c r="W473" t="s">
        <v>12648</v>
      </c>
      <c r="X473" t="s">
        <v>12595</v>
      </c>
      <c r="Y473">
        <v>0</v>
      </c>
      <c r="Z473">
        <v>0</v>
      </c>
    </row>
    <row r="474" spans="1:26" x14ac:dyDescent="0.25">
      <c r="A474">
        <v>98642</v>
      </c>
      <c r="B474">
        <v>202501</v>
      </c>
      <c r="C474">
        <v>1</v>
      </c>
      <c r="D474" t="s">
        <v>12651</v>
      </c>
      <c r="E474">
        <v>4</v>
      </c>
      <c r="F474">
        <v>916</v>
      </c>
      <c r="G474">
        <v>230</v>
      </c>
      <c r="H474">
        <v>20</v>
      </c>
      <c r="I474">
        <v>6</v>
      </c>
      <c r="J474">
        <v>0</v>
      </c>
      <c r="K474">
        <v>0</v>
      </c>
      <c r="L474">
        <v>0</v>
      </c>
      <c r="M474">
        <v>0</v>
      </c>
      <c r="N474">
        <v>0</v>
      </c>
      <c r="O474">
        <v>0</v>
      </c>
      <c r="P474">
        <v>0</v>
      </c>
      <c r="Q474">
        <v>0</v>
      </c>
      <c r="R474">
        <v>0</v>
      </c>
      <c r="S474">
        <v>0</v>
      </c>
      <c r="T474">
        <v>71030</v>
      </c>
      <c r="U474">
        <v>71510</v>
      </c>
      <c r="V474">
        <v>700173</v>
      </c>
      <c r="W474" t="s">
        <v>12607</v>
      </c>
      <c r="X474" t="s">
        <v>12595</v>
      </c>
      <c r="Y474">
        <v>0</v>
      </c>
      <c r="Z474">
        <v>0</v>
      </c>
    </row>
    <row r="475" spans="1:26" x14ac:dyDescent="0.25">
      <c r="A475">
        <v>98642</v>
      </c>
      <c r="B475">
        <v>202501</v>
      </c>
      <c r="C475">
        <v>2</v>
      </c>
      <c r="D475" t="s">
        <v>12651</v>
      </c>
      <c r="E475">
        <v>4</v>
      </c>
      <c r="F475">
        <v>916</v>
      </c>
      <c r="G475">
        <v>230</v>
      </c>
      <c r="H475">
        <v>20</v>
      </c>
      <c r="I475">
        <v>6</v>
      </c>
      <c r="J475">
        <v>0</v>
      </c>
      <c r="K475">
        <v>0</v>
      </c>
      <c r="L475">
        <v>0</v>
      </c>
      <c r="M475">
        <v>0</v>
      </c>
      <c r="N475">
        <v>0</v>
      </c>
      <c r="O475">
        <v>0</v>
      </c>
      <c r="P475">
        <v>0</v>
      </c>
      <c r="Q475">
        <v>0</v>
      </c>
      <c r="R475">
        <v>0</v>
      </c>
      <c r="S475">
        <v>0</v>
      </c>
      <c r="T475">
        <v>71030</v>
      </c>
      <c r="U475">
        <v>71510</v>
      </c>
      <c r="V475">
        <v>700173</v>
      </c>
      <c r="W475" t="s">
        <v>12607</v>
      </c>
      <c r="X475" t="s">
        <v>12595</v>
      </c>
      <c r="Y475">
        <v>0</v>
      </c>
      <c r="Z475">
        <v>0</v>
      </c>
    </row>
    <row r="476" spans="1:26" x14ac:dyDescent="0.25">
      <c r="A476">
        <v>98648</v>
      </c>
      <c r="B476">
        <v>202501</v>
      </c>
      <c r="C476">
        <v>1</v>
      </c>
      <c r="D476" t="s">
        <v>12651</v>
      </c>
      <c r="E476">
        <v>4</v>
      </c>
      <c r="F476">
        <v>916</v>
      </c>
      <c r="G476">
        <v>290</v>
      </c>
      <c r="H476">
        <v>22</v>
      </c>
      <c r="I476">
        <v>8</v>
      </c>
      <c r="J476">
        <v>0</v>
      </c>
      <c r="K476">
        <v>0</v>
      </c>
      <c r="L476">
        <v>0</v>
      </c>
      <c r="M476">
        <v>0</v>
      </c>
      <c r="N476">
        <v>0</v>
      </c>
      <c r="O476">
        <v>0</v>
      </c>
      <c r="P476">
        <v>0</v>
      </c>
      <c r="Q476">
        <v>0</v>
      </c>
      <c r="R476">
        <v>0</v>
      </c>
      <c r="S476">
        <v>0</v>
      </c>
      <c r="T476">
        <v>71251</v>
      </c>
      <c r="U476">
        <v>70066</v>
      </c>
      <c r="V476">
        <v>71347</v>
      </c>
      <c r="W476" t="s">
        <v>12627</v>
      </c>
      <c r="X476" t="s">
        <v>13885</v>
      </c>
      <c r="Y476">
        <v>0</v>
      </c>
      <c r="Z476">
        <v>0</v>
      </c>
    </row>
    <row r="477" spans="1:26" x14ac:dyDescent="0.25">
      <c r="A477">
        <v>98648</v>
      </c>
      <c r="B477">
        <v>202501</v>
      </c>
      <c r="C477">
        <v>2</v>
      </c>
      <c r="D477" t="s">
        <v>12651</v>
      </c>
      <c r="E477">
        <v>4</v>
      </c>
      <c r="F477">
        <v>916</v>
      </c>
      <c r="G477">
        <v>290</v>
      </c>
      <c r="H477">
        <v>22</v>
      </c>
      <c r="I477">
        <v>8</v>
      </c>
      <c r="J477">
        <v>0</v>
      </c>
      <c r="K477">
        <v>0</v>
      </c>
      <c r="L477">
        <v>0</v>
      </c>
      <c r="M477">
        <v>0</v>
      </c>
      <c r="N477">
        <v>0</v>
      </c>
      <c r="O477">
        <v>0</v>
      </c>
      <c r="P477">
        <v>0</v>
      </c>
      <c r="Q477">
        <v>0</v>
      </c>
      <c r="R477">
        <v>0</v>
      </c>
      <c r="S477">
        <v>0</v>
      </c>
      <c r="T477">
        <v>71251</v>
      </c>
      <c r="U477">
        <v>70066</v>
      </c>
      <c r="V477">
        <v>71347</v>
      </c>
      <c r="W477" t="s">
        <v>12627</v>
      </c>
      <c r="X477" t="s">
        <v>13885</v>
      </c>
      <c r="Y477">
        <v>0</v>
      </c>
      <c r="Z477">
        <v>0</v>
      </c>
    </row>
    <row r="478" spans="1:26" x14ac:dyDescent="0.25">
      <c r="A478">
        <v>98660</v>
      </c>
      <c r="B478">
        <v>202501</v>
      </c>
      <c r="C478">
        <v>1</v>
      </c>
      <c r="D478" t="s">
        <v>12651</v>
      </c>
      <c r="E478">
        <v>4</v>
      </c>
      <c r="F478">
        <v>916</v>
      </c>
      <c r="G478">
        <v>200</v>
      </c>
      <c r="H478">
        <v>23</v>
      </c>
      <c r="I478">
        <v>8</v>
      </c>
      <c r="J478">
        <v>0</v>
      </c>
      <c r="K478">
        <v>0</v>
      </c>
      <c r="L478">
        <v>0</v>
      </c>
      <c r="M478">
        <v>0</v>
      </c>
      <c r="N478">
        <v>0</v>
      </c>
      <c r="O478">
        <v>0</v>
      </c>
      <c r="P478">
        <v>0</v>
      </c>
      <c r="Q478">
        <v>0</v>
      </c>
      <c r="R478">
        <v>0</v>
      </c>
      <c r="S478">
        <v>0</v>
      </c>
      <c r="T478">
        <v>900582</v>
      </c>
      <c r="U478">
        <v>71506</v>
      </c>
      <c r="V478">
        <v>700080</v>
      </c>
      <c r="W478" t="s">
        <v>12609</v>
      </c>
      <c r="X478" t="s">
        <v>13887</v>
      </c>
      <c r="Y478">
        <v>0</v>
      </c>
      <c r="Z478">
        <v>0</v>
      </c>
    </row>
    <row r="479" spans="1:26" x14ac:dyDescent="0.25">
      <c r="A479">
        <v>98660</v>
      </c>
      <c r="B479">
        <v>202501</v>
      </c>
      <c r="C479">
        <v>2</v>
      </c>
      <c r="D479" t="s">
        <v>12651</v>
      </c>
      <c r="E479">
        <v>4</v>
      </c>
      <c r="F479">
        <v>916</v>
      </c>
      <c r="G479">
        <v>200</v>
      </c>
      <c r="H479">
        <v>23</v>
      </c>
      <c r="I479">
        <v>8</v>
      </c>
      <c r="J479">
        <v>0</v>
      </c>
      <c r="K479">
        <v>0</v>
      </c>
      <c r="L479">
        <v>0</v>
      </c>
      <c r="M479">
        <v>0</v>
      </c>
      <c r="N479">
        <v>0</v>
      </c>
      <c r="O479">
        <v>0</v>
      </c>
      <c r="P479">
        <v>0</v>
      </c>
      <c r="Q479">
        <v>0</v>
      </c>
      <c r="R479">
        <v>0</v>
      </c>
      <c r="S479">
        <v>0</v>
      </c>
      <c r="T479">
        <v>900582</v>
      </c>
      <c r="U479">
        <v>71506</v>
      </c>
      <c r="V479">
        <v>700080</v>
      </c>
      <c r="W479" t="s">
        <v>12609</v>
      </c>
      <c r="X479" t="s">
        <v>13887</v>
      </c>
      <c r="Y479">
        <v>0</v>
      </c>
      <c r="Z479">
        <v>0</v>
      </c>
    </row>
    <row r="480" spans="1:26" x14ac:dyDescent="0.25">
      <c r="A480">
        <v>98689</v>
      </c>
      <c r="B480">
        <v>202501</v>
      </c>
      <c r="C480">
        <v>1</v>
      </c>
      <c r="D480" t="s">
        <v>12651</v>
      </c>
      <c r="E480">
        <v>4</v>
      </c>
      <c r="F480">
        <v>916</v>
      </c>
      <c r="G480">
        <v>200</v>
      </c>
      <c r="H480">
        <v>24</v>
      </c>
      <c r="I480">
        <v>4</v>
      </c>
      <c r="J480">
        <v>0</v>
      </c>
      <c r="K480">
        <v>0</v>
      </c>
      <c r="L480">
        <v>0</v>
      </c>
      <c r="M480">
        <v>0</v>
      </c>
      <c r="N480">
        <v>0</v>
      </c>
      <c r="O480">
        <v>0</v>
      </c>
      <c r="P480">
        <v>0</v>
      </c>
      <c r="Q480">
        <v>0</v>
      </c>
      <c r="R480">
        <v>0</v>
      </c>
      <c r="S480">
        <v>0</v>
      </c>
      <c r="T480">
        <v>900582</v>
      </c>
      <c r="U480">
        <v>71276</v>
      </c>
      <c r="V480">
        <v>71275</v>
      </c>
      <c r="W480" t="s">
        <v>12631</v>
      </c>
      <c r="X480" t="s">
        <v>13887</v>
      </c>
      <c r="Y480">
        <v>0</v>
      </c>
      <c r="Z480">
        <v>0</v>
      </c>
    </row>
    <row r="481" spans="1:26" x14ac:dyDescent="0.25">
      <c r="A481">
        <v>98689</v>
      </c>
      <c r="B481">
        <v>202501</v>
      </c>
      <c r="C481">
        <v>2</v>
      </c>
      <c r="D481" t="s">
        <v>12651</v>
      </c>
      <c r="E481">
        <v>4</v>
      </c>
      <c r="F481">
        <v>916</v>
      </c>
      <c r="G481">
        <v>200</v>
      </c>
      <c r="H481">
        <v>24</v>
      </c>
      <c r="I481">
        <v>4</v>
      </c>
      <c r="J481">
        <v>0</v>
      </c>
      <c r="K481">
        <v>0</v>
      </c>
      <c r="L481">
        <v>0</v>
      </c>
      <c r="M481">
        <v>0</v>
      </c>
      <c r="N481">
        <v>0</v>
      </c>
      <c r="O481">
        <v>0</v>
      </c>
      <c r="P481">
        <v>0</v>
      </c>
      <c r="Q481">
        <v>0</v>
      </c>
      <c r="R481">
        <v>0</v>
      </c>
      <c r="S481">
        <v>0</v>
      </c>
      <c r="T481">
        <v>900582</v>
      </c>
      <c r="U481">
        <v>71276</v>
      </c>
      <c r="V481">
        <v>71275</v>
      </c>
      <c r="W481" t="s">
        <v>12631</v>
      </c>
      <c r="X481" t="s">
        <v>13887</v>
      </c>
      <c r="Y481">
        <v>0</v>
      </c>
      <c r="Z481">
        <v>0</v>
      </c>
    </row>
    <row r="482" spans="1:26" x14ac:dyDescent="0.25">
      <c r="A482">
        <v>98704</v>
      </c>
      <c r="B482">
        <v>202501</v>
      </c>
      <c r="C482">
        <v>1</v>
      </c>
      <c r="D482" t="s">
        <v>12651</v>
      </c>
      <c r="E482">
        <v>4</v>
      </c>
      <c r="F482">
        <v>916</v>
      </c>
      <c r="G482">
        <v>290</v>
      </c>
      <c r="H482">
        <v>36</v>
      </c>
      <c r="I482">
        <v>7</v>
      </c>
      <c r="J482">
        <v>0</v>
      </c>
      <c r="K482">
        <v>0</v>
      </c>
      <c r="L482">
        <v>0</v>
      </c>
      <c r="M482">
        <v>0</v>
      </c>
      <c r="N482">
        <v>0</v>
      </c>
      <c r="O482">
        <v>0</v>
      </c>
      <c r="P482">
        <v>0</v>
      </c>
      <c r="Q482">
        <v>0</v>
      </c>
      <c r="R482">
        <v>0</v>
      </c>
      <c r="S482">
        <v>0</v>
      </c>
      <c r="T482">
        <v>71251</v>
      </c>
      <c r="U482">
        <v>70930</v>
      </c>
      <c r="V482">
        <v>71363</v>
      </c>
      <c r="W482" t="s">
        <v>12618</v>
      </c>
      <c r="X482" t="s">
        <v>13885</v>
      </c>
      <c r="Y482">
        <v>0</v>
      </c>
      <c r="Z482">
        <v>0</v>
      </c>
    </row>
    <row r="483" spans="1:26" x14ac:dyDescent="0.25">
      <c r="A483">
        <v>98704</v>
      </c>
      <c r="B483">
        <v>202501</v>
      </c>
      <c r="C483">
        <v>2</v>
      </c>
      <c r="D483" t="s">
        <v>12651</v>
      </c>
      <c r="E483">
        <v>4</v>
      </c>
      <c r="F483">
        <v>916</v>
      </c>
      <c r="G483">
        <v>290</v>
      </c>
      <c r="H483">
        <v>36</v>
      </c>
      <c r="I483">
        <v>7</v>
      </c>
      <c r="J483">
        <v>0</v>
      </c>
      <c r="K483">
        <v>0</v>
      </c>
      <c r="L483">
        <v>0</v>
      </c>
      <c r="M483">
        <v>0</v>
      </c>
      <c r="N483">
        <v>0</v>
      </c>
      <c r="O483">
        <v>0</v>
      </c>
      <c r="P483">
        <v>0</v>
      </c>
      <c r="Q483">
        <v>0</v>
      </c>
      <c r="R483">
        <v>0</v>
      </c>
      <c r="S483">
        <v>0</v>
      </c>
      <c r="T483">
        <v>71251</v>
      </c>
      <c r="U483">
        <v>70930</v>
      </c>
      <c r="V483">
        <v>71363</v>
      </c>
      <c r="W483" t="s">
        <v>12618</v>
      </c>
      <c r="X483" t="s">
        <v>13885</v>
      </c>
      <c r="Y483">
        <v>0</v>
      </c>
      <c r="Z483">
        <v>0</v>
      </c>
    </row>
    <row r="484" spans="1:26" x14ac:dyDescent="0.25">
      <c r="A484">
        <v>98707</v>
      </c>
      <c r="B484">
        <v>202501</v>
      </c>
      <c r="C484">
        <v>1</v>
      </c>
      <c r="D484" t="s">
        <v>12651</v>
      </c>
      <c r="E484">
        <v>4</v>
      </c>
      <c r="F484">
        <v>916</v>
      </c>
      <c r="G484">
        <v>230</v>
      </c>
      <c r="H484">
        <v>32</v>
      </c>
      <c r="I484">
        <v>7</v>
      </c>
      <c r="J484">
        <v>0</v>
      </c>
      <c r="K484">
        <v>0</v>
      </c>
      <c r="L484">
        <v>0</v>
      </c>
      <c r="M484">
        <v>0</v>
      </c>
      <c r="N484">
        <v>0</v>
      </c>
      <c r="O484">
        <v>0</v>
      </c>
      <c r="P484">
        <v>0</v>
      </c>
      <c r="Q484">
        <v>0</v>
      </c>
      <c r="R484">
        <v>0</v>
      </c>
      <c r="S484">
        <v>0</v>
      </c>
      <c r="T484">
        <v>71030</v>
      </c>
      <c r="U484">
        <v>71505</v>
      </c>
      <c r="V484">
        <v>71521</v>
      </c>
      <c r="W484" t="s">
        <v>12648</v>
      </c>
      <c r="X484" t="s">
        <v>12595</v>
      </c>
      <c r="Y484">
        <v>0</v>
      </c>
      <c r="Z484">
        <v>0</v>
      </c>
    </row>
    <row r="485" spans="1:26" x14ac:dyDescent="0.25">
      <c r="A485">
        <v>98707</v>
      </c>
      <c r="B485">
        <v>202501</v>
      </c>
      <c r="C485">
        <v>2</v>
      </c>
      <c r="D485" t="s">
        <v>12651</v>
      </c>
      <c r="E485">
        <v>4</v>
      </c>
      <c r="F485">
        <v>916</v>
      </c>
      <c r="G485">
        <v>230</v>
      </c>
      <c r="H485">
        <v>32</v>
      </c>
      <c r="I485">
        <v>7</v>
      </c>
      <c r="J485">
        <v>0</v>
      </c>
      <c r="K485">
        <v>0</v>
      </c>
      <c r="L485">
        <v>0</v>
      </c>
      <c r="M485">
        <v>0</v>
      </c>
      <c r="N485">
        <v>0</v>
      </c>
      <c r="O485">
        <v>0</v>
      </c>
      <c r="P485">
        <v>0</v>
      </c>
      <c r="Q485">
        <v>0</v>
      </c>
      <c r="R485">
        <v>0</v>
      </c>
      <c r="S485">
        <v>0</v>
      </c>
      <c r="T485">
        <v>71030</v>
      </c>
      <c r="U485">
        <v>71505</v>
      </c>
      <c r="V485">
        <v>71521</v>
      </c>
      <c r="W485" t="s">
        <v>12648</v>
      </c>
      <c r="X485" t="s">
        <v>12595</v>
      </c>
      <c r="Y485">
        <v>0</v>
      </c>
      <c r="Z485">
        <v>0</v>
      </c>
    </row>
    <row r="486" spans="1:26" x14ac:dyDescent="0.25">
      <c r="A486">
        <v>98721</v>
      </c>
      <c r="B486">
        <v>202501</v>
      </c>
      <c r="C486">
        <v>1</v>
      </c>
      <c r="D486" t="s">
        <v>12651</v>
      </c>
      <c r="E486">
        <v>4</v>
      </c>
      <c r="F486">
        <v>916</v>
      </c>
      <c r="G486">
        <v>290</v>
      </c>
      <c r="H486">
        <v>25</v>
      </c>
      <c r="I486">
        <v>5</v>
      </c>
      <c r="J486">
        <v>0</v>
      </c>
      <c r="K486">
        <v>0</v>
      </c>
      <c r="L486">
        <v>0</v>
      </c>
      <c r="M486">
        <v>0</v>
      </c>
      <c r="N486">
        <v>0</v>
      </c>
      <c r="O486">
        <v>0</v>
      </c>
      <c r="P486">
        <v>0</v>
      </c>
      <c r="Q486">
        <v>0</v>
      </c>
      <c r="R486">
        <v>0</v>
      </c>
      <c r="S486">
        <v>0</v>
      </c>
      <c r="T486">
        <v>71251</v>
      </c>
      <c r="U486">
        <v>71248</v>
      </c>
      <c r="V486">
        <v>71250</v>
      </c>
      <c r="W486" t="s">
        <v>12625</v>
      </c>
      <c r="X486" t="s">
        <v>13885</v>
      </c>
      <c r="Y486">
        <v>0</v>
      </c>
      <c r="Z486">
        <v>0</v>
      </c>
    </row>
    <row r="487" spans="1:26" x14ac:dyDescent="0.25">
      <c r="A487">
        <v>98721</v>
      </c>
      <c r="B487">
        <v>202501</v>
      </c>
      <c r="C487">
        <v>2</v>
      </c>
      <c r="D487" t="s">
        <v>12651</v>
      </c>
      <c r="E487">
        <v>4</v>
      </c>
      <c r="F487">
        <v>916</v>
      </c>
      <c r="G487">
        <v>290</v>
      </c>
      <c r="H487">
        <v>25</v>
      </c>
      <c r="I487">
        <v>5</v>
      </c>
      <c r="J487">
        <v>0</v>
      </c>
      <c r="K487">
        <v>0</v>
      </c>
      <c r="L487">
        <v>0</v>
      </c>
      <c r="M487">
        <v>0</v>
      </c>
      <c r="N487">
        <v>0</v>
      </c>
      <c r="O487">
        <v>0</v>
      </c>
      <c r="P487">
        <v>0</v>
      </c>
      <c r="Q487">
        <v>0</v>
      </c>
      <c r="R487">
        <v>0</v>
      </c>
      <c r="S487">
        <v>0</v>
      </c>
      <c r="T487">
        <v>71251</v>
      </c>
      <c r="U487">
        <v>71248</v>
      </c>
      <c r="V487">
        <v>71250</v>
      </c>
      <c r="W487" t="s">
        <v>12625</v>
      </c>
      <c r="X487" t="s">
        <v>13885</v>
      </c>
      <c r="Y487">
        <v>0</v>
      </c>
      <c r="Z487">
        <v>0</v>
      </c>
    </row>
    <row r="488" spans="1:26" x14ac:dyDescent="0.25">
      <c r="A488">
        <v>98727</v>
      </c>
      <c r="B488">
        <v>202501</v>
      </c>
      <c r="C488">
        <v>1</v>
      </c>
      <c r="D488" t="s">
        <v>12651</v>
      </c>
      <c r="E488">
        <v>4</v>
      </c>
      <c r="F488">
        <v>916</v>
      </c>
      <c r="G488">
        <v>290</v>
      </c>
      <c r="H488">
        <v>25</v>
      </c>
      <c r="I488">
        <v>8</v>
      </c>
      <c r="J488">
        <v>0</v>
      </c>
      <c r="K488">
        <v>0</v>
      </c>
      <c r="L488">
        <v>0</v>
      </c>
      <c r="M488">
        <v>0</v>
      </c>
      <c r="N488">
        <v>0</v>
      </c>
      <c r="O488">
        <v>0</v>
      </c>
      <c r="P488">
        <v>0</v>
      </c>
      <c r="Q488">
        <v>0</v>
      </c>
      <c r="R488">
        <v>0</v>
      </c>
      <c r="S488">
        <v>0</v>
      </c>
      <c r="T488">
        <v>71251</v>
      </c>
      <c r="U488">
        <v>71252</v>
      </c>
      <c r="V488">
        <v>700258</v>
      </c>
      <c r="W488" t="s">
        <v>12592</v>
      </c>
      <c r="X488" t="s">
        <v>13885</v>
      </c>
      <c r="Y488">
        <v>0</v>
      </c>
      <c r="Z488">
        <v>0</v>
      </c>
    </row>
    <row r="489" spans="1:26" x14ac:dyDescent="0.25">
      <c r="A489">
        <v>98727</v>
      </c>
      <c r="B489">
        <v>202501</v>
      </c>
      <c r="C489">
        <v>2</v>
      </c>
      <c r="D489" t="s">
        <v>12651</v>
      </c>
      <c r="E489">
        <v>4</v>
      </c>
      <c r="F489">
        <v>916</v>
      </c>
      <c r="G489">
        <v>290</v>
      </c>
      <c r="H489">
        <v>25</v>
      </c>
      <c r="I489">
        <v>8</v>
      </c>
      <c r="J489">
        <v>0</v>
      </c>
      <c r="K489">
        <v>0</v>
      </c>
      <c r="L489">
        <v>0</v>
      </c>
      <c r="M489">
        <v>0</v>
      </c>
      <c r="N489">
        <v>0</v>
      </c>
      <c r="O489">
        <v>0</v>
      </c>
      <c r="P489">
        <v>0</v>
      </c>
      <c r="Q489">
        <v>0</v>
      </c>
      <c r="R489">
        <v>0</v>
      </c>
      <c r="S489">
        <v>0</v>
      </c>
      <c r="T489">
        <v>71251</v>
      </c>
      <c r="U489">
        <v>71252</v>
      </c>
      <c r="V489">
        <v>700258</v>
      </c>
      <c r="W489" t="s">
        <v>12592</v>
      </c>
      <c r="X489" t="s">
        <v>13885</v>
      </c>
      <c r="Y489">
        <v>0</v>
      </c>
      <c r="Z489">
        <v>0</v>
      </c>
    </row>
    <row r="490" spans="1:26" x14ac:dyDescent="0.25">
      <c r="A490">
        <v>98728</v>
      </c>
      <c r="B490">
        <v>202501</v>
      </c>
      <c r="C490">
        <v>1</v>
      </c>
      <c r="D490" t="s">
        <v>12651</v>
      </c>
      <c r="E490">
        <v>4</v>
      </c>
      <c r="F490">
        <v>916</v>
      </c>
      <c r="G490">
        <v>290</v>
      </c>
      <c r="H490">
        <v>25</v>
      </c>
      <c r="I490">
        <v>12</v>
      </c>
      <c r="J490">
        <v>0</v>
      </c>
      <c r="K490">
        <v>0</v>
      </c>
      <c r="L490">
        <v>0</v>
      </c>
      <c r="M490">
        <v>0</v>
      </c>
      <c r="N490">
        <v>0</v>
      </c>
      <c r="O490">
        <v>0</v>
      </c>
      <c r="P490">
        <v>0</v>
      </c>
      <c r="Q490">
        <v>0</v>
      </c>
      <c r="R490">
        <v>0</v>
      </c>
      <c r="S490">
        <v>0</v>
      </c>
      <c r="T490">
        <v>71251</v>
      </c>
      <c r="U490">
        <v>71252</v>
      </c>
      <c r="V490">
        <v>71394</v>
      </c>
      <c r="W490" t="s">
        <v>12592</v>
      </c>
      <c r="X490" t="s">
        <v>13885</v>
      </c>
      <c r="Y490">
        <v>0</v>
      </c>
      <c r="Z490">
        <v>0</v>
      </c>
    </row>
    <row r="491" spans="1:26" x14ac:dyDescent="0.25">
      <c r="A491">
        <v>98728</v>
      </c>
      <c r="B491">
        <v>202501</v>
      </c>
      <c r="C491">
        <v>2</v>
      </c>
      <c r="D491" t="s">
        <v>12651</v>
      </c>
      <c r="E491">
        <v>4</v>
      </c>
      <c r="F491">
        <v>916</v>
      </c>
      <c r="G491">
        <v>290</v>
      </c>
      <c r="H491">
        <v>25</v>
      </c>
      <c r="I491">
        <v>12</v>
      </c>
      <c r="J491">
        <v>0</v>
      </c>
      <c r="K491">
        <v>0</v>
      </c>
      <c r="L491">
        <v>0</v>
      </c>
      <c r="M491">
        <v>0</v>
      </c>
      <c r="N491">
        <v>0</v>
      </c>
      <c r="O491">
        <v>0</v>
      </c>
      <c r="P491">
        <v>0</v>
      </c>
      <c r="Q491">
        <v>0</v>
      </c>
      <c r="R491">
        <v>0</v>
      </c>
      <c r="S491">
        <v>0</v>
      </c>
      <c r="T491">
        <v>71251</v>
      </c>
      <c r="U491">
        <v>71252</v>
      </c>
      <c r="V491">
        <v>71394</v>
      </c>
      <c r="W491" t="s">
        <v>12592</v>
      </c>
      <c r="X491" t="s">
        <v>13885</v>
      </c>
      <c r="Y491">
        <v>0</v>
      </c>
      <c r="Z491">
        <v>0</v>
      </c>
    </row>
    <row r="492" spans="1:26" x14ac:dyDescent="0.25">
      <c r="A492">
        <v>98751</v>
      </c>
      <c r="B492">
        <v>202501</v>
      </c>
      <c r="C492">
        <v>1</v>
      </c>
      <c r="D492" t="s">
        <v>12651</v>
      </c>
      <c r="E492">
        <v>4</v>
      </c>
      <c r="F492">
        <v>916</v>
      </c>
      <c r="G492">
        <v>200</v>
      </c>
      <c r="H492">
        <v>23</v>
      </c>
      <c r="I492">
        <v>8</v>
      </c>
      <c r="J492">
        <v>0</v>
      </c>
      <c r="K492">
        <v>0</v>
      </c>
      <c r="L492">
        <v>0</v>
      </c>
      <c r="M492">
        <v>0</v>
      </c>
      <c r="N492">
        <v>0</v>
      </c>
      <c r="O492">
        <v>0</v>
      </c>
      <c r="P492">
        <v>0</v>
      </c>
      <c r="Q492">
        <v>0</v>
      </c>
      <c r="R492">
        <v>0</v>
      </c>
      <c r="S492">
        <v>0</v>
      </c>
      <c r="T492">
        <v>900582</v>
      </c>
      <c r="U492">
        <v>71506</v>
      </c>
      <c r="V492">
        <v>700080</v>
      </c>
      <c r="W492" t="s">
        <v>12609</v>
      </c>
      <c r="X492" t="s">
        <v>13887</v>
      </c>
      <c r="Y492">
        <v>0</v>
      </c>
      <c r="Z492">
        <v>0</v>
      </c>
    </row>
    <row r="493" spans="1:26" x14ac:dyDescent="0.25">
      <c r="A493">
        <v>98751</v>
      </c>
      <c r="B493">
        <v>202501</v>
      </c>
      <c r="C493">
        <v>2</v>
      </c>
      <c r="D493" t="s">
        <v>12651</v>
      </c>
      <c r="E493">
        <v>4</v>
      </c>
      <c r="F493">
        <v>916</v>
      </c>
      <c r="G493">
        <v>200</v>
      </c>
      <c r="H493">
        <v>23</v>
      </c>
      <c r="I493">
        <v>8</v>
      </c>
      <c r="J493">
        <v>0</v>
      </c>
      <c r="K493">
        <v>0</v>
      </c>
      <c r="L493">
        <v>0</v>
      </c>
      <c r="M493">
        <v>0</v>
      </c>
      <c r="N493">
        <v>0</v>
      </c>
      <c r="O493">
        <v>0</v>
      </c>
      <c r="P493">
        <v>0</v>
      </c>
      <c r="Q493">
        <v>0</v>
      </c>
      <c r="R493">
        <v>0</v>
      </c>
      <c r="S493">
        <v>0</v>
      </c>
      <c r="T493">
        <v>900582</v>
      </c>
      <c r="U493">
        <v>71506</v>
      </c>
      <c r="V493">
        <v>700080</v>
      </c>
      <c r="W493" t="s">
        <v>12609</v>
      </c>
      <c r="X493" t="s">
        <v>13887</v>
      </c>
      <c r="Y493">
        <v>0</v>
      </c>
      <c r="Z493">
        <v>0</v>
      </c>
    </row>
    <row r="494" spans="1:26" x14ac:dyDescent="0.25">
      <c r="A494">
        <v>98763</v>
      </c>
      <c r="B494">
        <v>202501</v>
      </c>
      <c r="C494">
        <v>1</v>
      </c>
      <c r="D494" t="s">
        <v>12651</v>
      </c>
      <c r="E494">
        <v>4</v>
      </c>
      <c r="F494">
        <v>916</v>
      </c>
      <c r="G494">
        <v>228</v>
      </c>
      <c r="H494">
        <v>30</v>
      </c>
      <c r="I494">
        <v>6</v>
      </c>
      <c r="J494">
        <v>0</v>
      </c>
      <c r="K494">
        <v>0</v>
      </c>
      <c r="L494">
        <v>0</v>
      </c>
      <c r="M494">
        <v>0</v>
      </c>
      <c r="N494">
        <v>0</v>
      </c>
      <c r="O494">
        <v>0</v>
      </c>
      <c r="P494">
        <v>0</v>
      </c>
      <c r="Q494">
        <v>0</v>
      </c>
      <c r="R494">
        <v>0</v>
      </c>
      <c r="S494">
        <v>0</v>
      </c>
      <c r="T494">
        <v>71590</v>
      </c>
      <c r="U494">
        <v>71050</v>
      </c>
      <c r="V494">
        <v>71051</v>
      </c>
      <c r="W494" t="s">
        <v>12605</v>
      </c>
      <c r="X494" t="s">
        <v>12590</v>
      </c>
      <c r="Y494">
        <v>0</v>
      </c>
      <c r="Z494">
        <v>0</v>
      </c>
    </row>
    <row r="495" spans="1:26" x14ac:dyDescent="0.25">
      <c r="A495">
        <v>98763</v>
      </c>
      <c r="B495">
        <v>202501</v>
      </c>
      <c r="C495">
        <v>2</v>
      </c>
      <c r="D495" t="s">
        <v>12651</v>
      </c>
      <c r="E495">
        <v>4</v>
      </c>
      <c r="F495">
        <v>916</v>
      </c>
      <c r="G495">
        <v>228</v>
      </c>
      <c r="H495">
        <v>30</v>
      </c>
      <c r="I495">
        <v>6</v>
      </c>
      <c r="J495">
        <v>0</v>
      </c>
      <c r="K495">
        <v>0</v>
      </c>
      <c r="L495">
        <v>0</v>
      </c>
      <c r="M495">
        <v>0</v>
      </c>
      <c r="N495">
        <v>0</v>
      </c>
      <c r="O495">
        <v>0</v>
      </c>
      <c r="P495">
        <v>0</v>
      </c>
      <c r="Q495">
        <v>0</v>
      </c>
      <c r="R495">
        <v>0</v>
      </c>
      <c r="S495">
        <v>0</v>
      </c>
      <c r="T495">
        <v>71590</v>
      </c>
      <c r="U495">
        <v>71050</v>
      </c>
      <c r="V495">
        <v>71051</v>
      </c>
      <c r="W495" t="s">
        <v>12605</v>
      </c>
      <c r="X495" t="s">
        <v>12590</v>
      </c>
      <c r="Y495">
        <v>0</v>
      </c>
      <c r="Z495">
        <v>0</v>
      </c>
    </row>
    <row r="496" spans="1:26" x14ac:dyDescent="0.25">
      <c r="A496">
        <v>98780</v>
      </c>
      <c r="B496">
        <v>202501</v>
      </c>
      <c r="C496">
        <v>1</v>
      </c>
      <c r="D496" t="s">
        <v>12651</v>
      </c>
      <c r="E496">
        <v>4</v>
      </c>
      <c r="F496">
        <v>916</v>
      </c>
      <c r="G496">
        <v>230</v>
      </c>
      <c r="H496">
        <v>24</v>
      </c>
      <c r="I496">
        <v>4</v>
      </c>
      <c r="J496">
        <v>0</v>
      </c>
      <c r="K496">
        <v>0</v>
      </c>
      <c r="L496">
        <v>0</v>
      </c>
      <c r="M496">
        <v>0</v>
      </c>
      <c r="N496">
        <v>0</v>
      </c>
      <c r="O496">
        <v>0</v>
      </c>
      <c r="P496">
        <v>0</v>
      </c>
      <c r="Q496">
        <v>0</v>
      </c>
      <c r="R496">
        <v>0</v>
      </c>
      <c r="S496">
        <v>0</v>
      </c>
      <c r="T496">
        <v>71030</v>
      </c>
      <c r="U496">
        <v>71662</v>
      </c>
      <c r="V496">
        <v>71043</v>
      </c>
      <c r="W496" t="s">
        <v>12672</v>
      </c>
      <c r="X496" t="s">
        <v>12595</v>
      </c>
      <c r="Y496">
        <v>0</v>
      </c>
      <c r="Z496">
        <v>0</v>
      </c>
    </row>
    <row r="497" spans="1:26" x14ac:dyDescent="0.25">
      <c r="A497">
        <v>98780</v>
      </c>
      <c r="B497">
        <v>202501</v>
      </c>
      <c r="C497">
        <v>2</v>
      </c>
      <c r="D497" t="s">
        <v>12651</v>
      </c>
      <c r="E497">
        <v>4</v>
      </c>
      <c r="F497">
        <v>916</v>
      </c>
      <c r="G497">
        <v>230</v>
      </c>
      <c r="H497">
        <v>24</v>
      </c>
      <c r="I497">
        <v>4</v>
      </c>
      <c r="J497">
        <v>0</v>
      </c>
      <c r="K497">
        <v>0</v>
      </c>
      <c r="L497">
        <v>0</v>
      </c>
      <c r="M497">
        <v>0</v>
      </c>
      <c r="N497">
        <v>0</v>
      </c>
      <c r="O497">
        <v>0</v>
      </c>
      <c r="P497">
        <v>0</v>
      </c>
      <c r="Q497">
        <v>0</v>
      </c>
      <c r="R497">
        <v>0</v>
      </c>
      <c r="S497">
        <v>0</v>
      </c>
      <c r="T497">
        <v>71030</v>
      </c>
      <c r="U497">
        <v>71662</v>
      </c>
      <c r="V497">
        <v>71043</v>
      </c>
      <c r="W497" t="s">
        <v>12672</v>
      </c>
      <c r="X497" t="s">
        <v>12595</v>
      </c>
      <c r="Y497">
        <v>0</v>
      </c>
      <c r="Z497">
        <v>0</v>
      </c>
    </row>
    <row r="498" spans="1:26" x14ac:dyDescent="0.25">
      <c r="A498">
        <v>98836</v>
      </c>
      <c r="B498">
        <v>202501</v>
      </c>
      <c r="C498">
        <v>1</v>
      </c>
      <c r="D498" t="s">
        <v>12651</v>
      </c>
      <c r="E498">
        <v>4</v>
      </c>
      <c r="F498">
        <v>916</v>
      </c>
      <c r="G498">
        <v>228</v>
      </c>
      <c r="H498">
        <v>19</v>
      </c>
      <c r="I498">
        <v>9</v>
      </c>
      <c r="J498">
        <v>0</v>
      </c>
      <c r="K498">
        <v>0</v>
      </c>
      <c r="L498">
        <v>0</v>
      </c>
      <c r="M498">
        <v>0</v>
      </c>
      <c r="N498">
        <v>0</v>
      </c>
      <c r="O498">
        <v>0</v>
      </c>
      <c r="P498">
        <v>0</v>
      </c>
      <c r="Q498">
        <v>0</v>
      </c>
      <c r="R498">
        <v>0</v>
      </c>
      <c r="S498">
        <v>0</v>
      </c>
      <c r="T498">
        <v>71590</v>
      </c>
      <c r="U498">
        <v>71601</v>
      </c>
      <c r="V498">
        <v>71106</v>
      </c>
      <c r="W498" t="s">
        <v>12603</v>
      </c>
      <c r="X498" t="s">
        <v>12590</v>
      </c>
      <c r="Y498">
        <v>0</v>
      </c>
      <c r="Z498">
        <v>0</v>
      </c>
    </row>
    <row r="499" spans="1:26" x14ac:dyDescent="0.25">
      <c r="A499">
        <v>98836</v>
      </c>
      <c r="B499">
        <v>202501</v>
      </c>
      <c r="C499">
        <v>2</v>
      </c>
      <c r="D499" t="s">
        <v>12651</v>
      </c>
      <c r="E499">
        <v>4</v>
      </c>
      <c r="F499">
        <v>916</v>
      </c>
      <c r="G499">
        <v>228</v>
      </c>
      <c r="H499">
        <v>19</v>
      </c>
      <c r="I499">
        <v>9</v>
      </c>
      <c r="J499">
        <v>0</v>
      </c>
      <c r="K499">
        <v>0</v>
      </c>
      <c r="L499">
        <v>0</v>
      </c>
      <c r="M499">
        <v>0</v>
      </c>
      <c r="N499">
        <v>0</v>
      </c>
      <c r="O499">
        <v>0</v>
      </c>
      <c r="P499">
        <v>0</v>
      </c>
      <c r="Q499">
        <v>0</v>
      </c>
      <c r="R499">
        <v>0</v>
      </c>
      <c r="S499">
        <v>0</v>
      </c>
      <c r="T499">
        <v>71590</v>
      </c>
      <c r="U499">
        <v>71601</v>
      </c>
      <c r="V499">
        <v>71106</v>
      </c>
      <c r="W499" t="s">
        <v>12603</v>
      </c>
      <c r="X499" t="s">
        <v>12590</v>
      </c>
      <c r="Y499">
        <v>0</v>
      </c>
      <c r="Z499">
        <v>0</v>
      </c>
    </row>
    <row r="500" spans="1:26" x14ac:dyDescent="0.25">
      <c r="A500">
        <v>98844</v>
      </c>
      <c r="B500">
        <v>202501</v>
      </c>
      <c r="C500">
        <v>1</v>
      </c>
      <c r="D500" t="s">
        <v>12651</v>
      </c>
      <c r="E500">
        <v>4</v>
      </c>
      <c r="F500">
        <v>916</v>
      </c>
      <c r="G500">
        <v>230</v>
      </c>
      <c r="H500">
        <v>32</v>
      </c>
      <c r="I500">
        <v>10</v>
      </c>
      <c r="J500">
        <v>0</v>
      </c>
      <c r="K500">
        <v>0</v>
      </c>
      <c r="L500">
        <v>0</v>
      </c>
      <c r="M500">
        <v>0</v>
      </c>
      <c r="N500">
        <v>0</v>
      </c>
      <c r="O500">
        <v>0</v>
      </c>
      <c r="P500">
        <v>0</v>
      </c>
      <c r="Q500">
        <v>0</v>
      </c>
      <c r="R500">
        <v>0</v>
      </c>
      <c r="S500">
        <v>0</v>
      </c>
      <c r="T500">
        <v>71030</v>
      </c>
      <c r="U500">
        <v>71505</v>
      </c>
      <c r="V500">
        <v>71517</v>
      </c>
      <c r="W500" t="s">
        <v>12648</v>
      </c>
      <c r="X500" t="s">
        <v>12595</v>
      </c>
      <c r="Y500">
        <v>0</v>
      </c>
      <c r="Z500">
        <v>0</v>
      </c>
    </row>
    <row r="501" spans="1:26" x14ac:dyDescent="0.25">
      <c r="A501">
        <v>98844</v>
      </c>
      <c r="B501">
        <v>202501</v>
      </c>
      <c r="C501">
        <v>2</v>
      </c>
      <c r="D501" t="s">
        <v>12651</v>
      </c>
      <c r="E501">
        <v>4</v>
      </c>
      <c r="F501">
        <v>916</v>
      </c>
      <c r="G501">
        <v>230</v>
      </c>
      <c r="H501">
        <v>32</v>
      </c>
      <c r="I501">
        <v>10</v>
      </c>
      <c r="J501">
        <v>0</v>
      </c>
      <c r="K501">
        <v>0</v>
      </c>
      <c r="L501">
        <v>0</v>
      </c>
      <c r="M501">
        <v>0</v>
      </c>
      <c r="N501">
        <v>0</v>
      </c>
      <c r="O501">
        <v>0</v>
      </c>
      <c r="P501">
        <v>0</v>
      </c>
      <c r="Q501">
        <v>0</v>
      </c>
      <c r="R501">
        <v>0</v>
      </c>
      <c r="S501">
        <v>0</v>
      </c>
      <c r="T501">
        <v>71030</v>
      </c>
      <c r="U501">
        <v>71505</v>
      </c>
      <c r="V501">
        <v>71517</v>
      </c>
      <c r="W501" t="s">
        <v>12648</v>
      </c>
      <c r="X501" t="s">
        <v>12595</v>
      </c>
      <c r="Y501">
        <v>0</v>
      </c>
      <c r="Z501">
        <v>0</v>
      </c>
    </row>
    <row r="502" spans="1:26" x14ac:dyDescent="0.25">
      <c r="A502">
        <v>98848</v>
      </c>
      <c r="B502">
        <v>202501</v>
      </c>
      <c r="C502">
        <v>1</v>
      </c>
      <c r="D502" t="s">
        <v>12651</v>
      </c>
      <c r="E502">
        <v>4</v>
      </c>
      <c r="F502">
        <v>916</v>
      </c>
      <c r="G502">
        <v>230</v>
      </c>
      <c r="H502">
        <v>27</v>
      </c>
      <c r="I502">
        <v>9</v>
      </c>
      <c r="J502">
        <v>0</v>
      </c>
      <c r="K502">
        <v>0</v>
      </c>
      <c r="L502">
        <v>0</v>
      </c>
      <c r="M502">
        <v>0</v>
      </c>
      <c r="N502">
        <v>0</v>
      </c>
      <c r="O502">
        <v>0</v>
      </c>
      <c r="P502">
        <v>0</v>
      </c>
      <c r="Q502">
        <v>0</v>
      </c>
      <c r="R502">
        <v>0</v>
      </c>
      <c r="S502">
        <v>0</v>
      </c>
      <c r="T502">
        <v>71030</v>
      </c>
      <c r="U502">
        <v>71045</v>
      </c>
      <c r="V502">
        <v>71039</v>
      </c>
      <c r="W502" t="s">
        <v>12661</v>
      </c>
      <c r="X502" t="s">
        <v>12595</v>
      </c>
      <c r="Y502">
        <v>0</v>
      </c>
      <c r="Z502">
        <v>0</v>
      </c>
    </row>
    <row r="503" spans="1:26" x14ac:dyDescent="0.25">
      <c r="A503">
        <v>98848</v>
      </c>
      <c r="B503">
        <v>202501</v>
      </c>
      <c r="C503">
        <v>2</v>
      </c>
      <c r="D503" t="s">
        <v>12651</v>
      </c>
      <c r="E503">
        <v>4</v>
      </c>
      <c r="F503">
        <v>916</v>
      </c>
      <c r="G503">
        <v>230</v>
      </c>
      <c r="H503">
        <v>27</v>
      </c>
      <c r="I503">
        <v>9</v>
      </c>
      <c r="J503">
        <v>0</v>
      </c>
      <c r="K503">
        <v>0</v>
      </c>
      <c r="L503">
        <v>0</v>
      </c>
      <c r="M503">
        <v>0</v>
      </c>
      <c r="N503">
        <v>0</v>
      </c>
      <c r="O503">
        <v>0</v>
      </c>
      <c r="P503">
        <v>0</v>
      </c>
      <c r="Q503">
        <v>0</v>
      </c>
      <c r="R503">
        <v>0</v>
      </c>
      <c r="S503">
        <v>0</v>
      </c>
      <c r="T503">
        <v>71030</v>
      </c>
      <c r="U503">
        <v>71045</v>
      </c>
      <c r="V503">
        <v>71039</v>
      </c>
      <c r="W503" t="s">
        <v>12661</v>
      </c>
      <c r="X503" t="s">
        <v>12595</v>
      </c>
      <c r="Y503">
        <v>0</v>
      </c>
      <c r="Z503">
        <v>0</v>
      </c>
    </row>
    <row r="504" spans="1:26" x14ac:dyDescent="0.25">
      <c r="A504">
        <v>98861</v>
      </c>
      <c r="B504">
        <v>202501</v>
      </c>
      <c r="C504">
        <v>1</v>
      </c>
      <c r="D504" t="s">
        <v>12651</v>
      </c>
      <c r="E504">
        <v>4</v>
      </c>
      <c r="F504">
        <v>916</v>
      </c>
      <c r="G504">
        <v>200</v>
      </c>
      <c r="H504">
        <v>26</v>
      </c>
      <c r="I504">
        <v>8</v>
      </c>
      <c r="J504">
        <v>0</v>
      </c>
      <c r="K504">
        <v>0</v>
      </c>
      <c r="L504">
        <v>0</v>
      </c>
      <c r="M504">
        <v>0</v>
      </c>
      <c r="N504">
        <v>0</v>
      </c>
      <c r="O504">
        <v>0</v>
      </c>
      <c r="P504">
        <v>0</v>
      </c>
      <c r="Q504">
        <v>0</v>
      </c>
      <c r="R504">
        <v>0</v>
      </c>
      <c r="S504">
        <v>0</v>
      </c>
      <c r="T504">
        <v>900582</v>
      </c>
      <c r="U504">
        <v>71139</v>
      </c>
      <c r="V504">
        <v>71140</v>
      </c>
      <c r="W504" t="s">
        <v>12594</v>
      </c>
      <c r="X504" t="s">
        <v>13887</v>
      </c>
      <c r="Y504">
        <v>0</v>
      </c>
      <c r="Z504">
        <v>0</v>
      </c>
    </row>
    <row r="505" spans="1:26" x14ac:dyDescent="0.25">
      <c r="A505">
        <v>98861</v>
      </c>
      <c r="B505">
        <v>202501</v>
      </c>
      <c r="C505">
        <v>2</v>
      </c>
      <c r="D505" t="s">
        <v>12651</v>
      </c>
      <c r="E505">
        <v>4</v>
      </c>
      <c r="F505">
        <v>916</v>
      </c>
      <c r="G505">
        <v>200</v>
      </c>
      <c r="H505">
        <v>26</v>
      </c>
      <c r="I505">
        <v>8</v>
      </c>
      <c r="J505">
        <v>0</v>
      </c>
      <c r="K505">
        <v>0</v>
      </c>
      <c r="L505">
        <v>0</v>
      </c>
      <c r="M505">
        <v>0</v>
      </c>
      <c r="N505">
        <v>0</v>
      </c>
      <c r="O505">
        <v>0</v>
      </c>
      <c r="P505">
        <v>0</v>
      </c>
      <c r="Q505">
        <v>0</v>
      </c>
      <c r="R505">
        <v>0</v>
      </c>
      <c r="S505">
        <v>0</v>
      </c>
      <c r="T505">
        <v>900582</v>
      </c>
      <c r="U505">
        <v>71139</v>
      </c>
      <c r="V505">
        <v>71140</v>
      </c>
      <c r="W505" t="s">
        <v>12594</v>
      </c>
      <c r="X505" t="s">
        <v>13887</v>
      </c>
      <c r="Y505">
        <v>0</v>
      </c>
      <c r="Z505">
        <v>0</v>
      </c>
    </row>
    <row r="506" spans="1:26" x14ac:dyDescent="0.25">
      <c r="A506">
        <v>98966</v>
      </c>
      <c r="B506">
        <v>202501</v>
      </c>
      <c r="C506">
        <v>1</v>
      </c>
      <c r="D506" t="s">
        <v>12651</v>
      </c>
      <c r="E506">
        <v>4</v>
      </c>
      <c r="F506">
        <v>916</v>
      </c>
      <c r="G506">
        <v>228</v>
      </c>
      <c r="H506">
        <v>30</v>
      </c>
      <c r="I506">
        <v>9</v>
      </c>
      <c r="J506">
        <v>0</v>
      </c>
      <c r="K506">
        <v>0</v>
      </c>
      <c r="L506">
        <v>0</v>
      </c>
      <c r="M506">
        <v>0</v>
      </c>
      <c r="N506">
        <v>0</v>
      </c>
      <c r="O506">
        <v>0</v>
      </c>
      <c r="P506">
        <v>0</v>
      </c>
      <c r="Q506">
        <v>0</v>
      </c>
      <c r="R506">
        <v>0</v>
      </c>
      <c r="S506">
        <v>0</v>
      </c>
      <c r="T506">
        <v>71590</v>
      </c>
      <c r="U506">
        <v>71595</v>
      </c>
      <c r="V506">
        <v>71088</v>
      </c>
      <c r="W506" t="s">
        <v>12693</v>
      </c>
      <c r="X506" t="s">
        <v>12590</v>
      </c>
      <c r="Y506">
        <v>0</v>
      </c>
      <c r="Z506">
        <v>0</v>
      </c>
    </row>
    <row r="507" spans="1:26" x14ac:dyDescent="0.25">
      <c r="A507">
        <v>98966</v>
      </c>
      <c r="B507">
        <v>202501</v>
      </c>
      <c r="C507">
        <v>2</v>
      </c>
      <c r="D507" t="s">
        <v>12651</v>
      </c>
      <c r="E507">
        <v>4</v>
      </c>
      <c r="F507">
        <v>916</v>
      </c>
      <c r="G507">
        <v>228</v>
      </c>
      <c r="H507">
        <v>30</v>
      </c>
      <c r="I507">
        <v>9</v>
      </c>
      <c r="J507">
        <v>0</v>
      </c>
      <c r="K507">
        <v>0</v>
      </c>
      <c r="L507">
        <v>0</v>
      </c>
      <c r="M507">
        <v>0</v>
      </c>
      <c r="N507">
        <v>0</v>
      </c>
      <c r="O507">
        <v>0</v>
      </c>
      <c r="P507">
        <v>0</v>
      </c>
      <c r="Q507">
        <v>0</v>
      </c>
      <c r="R507">
        <v>0</v>
      </c>
      <c r="S507">
        <v>0</v>
      </c>
      <c r="T507">
        <v>71590</v>
      </c>
      <c r="U507">
        <v>71595</v>
      </c>
      <c r="V507">
        <v>71088</v>
      </c>
      <c r="W507" t="s">
        <v>12693</v>
      </c>
      <c r="X507" t="s">
        <v>12590</v>
      </c>
      <c r="Y507">
        <v>0</v>
      </c>
      <c r="Z507">
        <v>0</v>
      </c>
    </row>
    <row r="508" spans="1:26" x14ac:dyDescent="0.25">
      <c r="A508">
        <v>98967</v>
      </c>
      <c r="B508">
        <v>202501</v>
      </c>
      <c r="C508">
        <v>1</v>
      </c>
      <c r="D508" t="s">
        <v>12651</v>
      </c>
      <c r="E508">
        <v>4</v>
      </c>
      <c r="F508">
        <v>916</v>
      </c>
      <c r="G508">
        <v>290</v>
      </c>
      <c r="H508">
        <v>25</v>
      </c>
      <c r="I508">
        <v>8</v>
      </c>
      <c r="J508">
        <v>0</v>
      </c>
      <c r="K508">
        <v>0</v>
      </c>
      <c r="L508">
        <v>0</v>
      </c>
      <c r="M508">
        <v>0</v>
      </c>
      <c r="N508">
        <v>0</v>
      </c>
      <c r="O508">
        <v>0</v>
      </c>
      <c r="P508">
        <v>0</v>
      </c>
      <c r="Q508">
        <v>0</v>
      </c>
      <c r="R508">
        <v>0</v>
      </c>
      <c r="S508">
        <v>0</v>
      </c>
      <c r="T508">
        <v>71251</v>
      </c>
      <c r="U508">
        <v>71252</v>
      </c>
      <c r="V508">
        <v>700258</v>
      </c>
      <c r="W508" t="s">
        <v>12592</v>
      </c>
      <c r="X508" t="s">
        <v>13885</v>
      </c>
      <c r="Y508">
        <v>0</v>
      </c>
      <c r="Z508">
        <v>0</v>
      </c>
    </row>
    <row r="509" spans="1:26" x14ac:dyDescent="0.25">
      <c r="A509">
        <v>98967</v>
      </c>
      <c r="B509">
        <v>202501</v>
      </c>
      <c r="C509">
        <v>2</v>
      </c>
      <c r="D509" t="s">
        <v>12651</v>
      </c>
      <c r="E509">
        <v>4</v>
      </c>
      <c r="F509">
        <v>916</v>
      </c>
      <c r="G509">
        <v>290</v>
      </c>
      <c r="H509">
        <v>25</v>
      </c>
      <c r="I509">
        <v>8</v>
      </c>
      <c r="J509">
        <v>0</v>
      </c>
      <c r="K509">
        <v>0</v>
      </c>
      <c r="L509">
        <v>0</v>
      </c>
      <c r="M509">
        <v>0</v>
      </c>
      <c r="N509">
        <v>0</v>
      </c>
      <c r="O509">
        <v>0</v>
      </c>
      <c r="P509">
        <v>0</v>
      </c>
      <c r="Q509">
        <v>0</v>
      </c>
      <c r="R509">
        <v>0</v>
      </c>
      <c r="S509">
        <v>0</v>
      </c>
      <c r="T509">
        <v>71251</v>
      </c>
      <c r="U509">
        <v>71252</v>
      </c>
      <c r="V509">
        <v>700258</v>
      </c>
      <c r="W509" t="s">
        <v>12592</v>
      </c>
      <c r="X509" t="s">
        <v>13885</v>
      </c>
      <c r="Y509">
        <v>0</v>
      </c>
      <c r="Z509">
        <v>0</v>
      </c>
    </row>
    <row r="510" spans="1:26" x14ac:dyDescent="0.25">
      <c r="A510">
        <v>98993</v>
      </c>
      <c r="B510">
        <v>202501</v>
      </c>
      <c r="C510">
        <v>1</v>
      </c>
      <c r="D510" t="s">
        <v>12651</v>
      </c>
      <c r="E510">
        <v>4</v>
      </c>
      <c r="F510">
        <v>916</v>
      </c>
      <c r="G510">
        <v>228</v>
      </c>
      <c r="H510">
        <v>30</v>
      </c>
      <c r="I510">
        <v>10</v>
      </c>
      <c r="J510">
        <v>0</v>
      </c>
      <c r="K510">
        <v>0</v>
      </c>
      <c r="L510">
        <v>0</v>
      </c>
      <c r="M510">
        <v>0</v>
      </c>
      <c r="N510">
        <v>0</v>
      </c>
      <c r="O510">
        <v>0</v>
      </c>
      <c r="P510">
        <v>0</v>
      </c>
      <c r="Q510">
        <v>0</v>
      </c>
      <c r="R510">
        <v>0</v>
      </c>
      <c r="S510">
        <v>0</v>
      </c>
      <c r="T510">
        <v>71590</v>
      </c>
      <c r="U510">
        <v>71595</v>
      </c>
      <c r="V510">
        <v>71083</v>
      </c>
      <c r="W510" t="s">
        <v>12693</v>
      </c>
      <c r="X510" t="s">
        <v>12590</v>
      </c>
      <c r="Y510">
        <v>0</v>
      </c>
      <c r="Z510">
        <v>0</v>
      </c>
    </row>
    <row r="511" spans="1:26" x14ac:dyDescent="0.25">
      <c r="A511">
        <v>98993</v>
      </c>
      <c r="B511">
        <v>202501</v>
      </c>
      <c r="C511">
        <v>2</v>
      </c>
      <c r="D511" t="s">
        <v>12651</v>
      </c>
      <c r="E511">
        <v>4</v>
      </c>
      <c r="F511">
        <v>916</v>
      </c>
      <c r="G511">
        <v>228</v>
      </c>
      <c r="H511">
        <v>30</v>
      </c>
      <c r="I511">
        <v>10</v>
      </c>
      <c r="J511">
        <v>0</v>
      </c>
      <c r="K511">
        <v>0</v>
      </c>
      <c r="L511">
        <v>0</v>
      </c>
      <c r="M511">
        <v>0</v>
      </c>
      <c r="N511">
        <v>0</v>
      </c>
      <c r="O511">
        <v>0</v>
      </c>
      <c r="P511">
        <v>0</v>
      </c>
      <c r="Q511">
        <v>0</v>
      </c>
      <c r="R511">
        <v>0</v>
      </c>
      <c r="S511">
        <v>0</v>
      </c>
      <c r="T511">
        <v>71590</v>
      </c>
      <c r="U511">
        <v>71595</v>
      </c>
      <c r="V511">
        <v>71083</v>
      </c>
      <c r="W511" t="s">
        <v>12693</v>
      </c>
      <c r="X511" t="s">
        <v>12590</v>
      </c>
      <c r="Y511">
        <v>0</v>
      </c>
      <c r="Z511">
        <v>0</v>
      </c>
    </row>
    <row r="512" spans="1:26" x14ac:dyDescent="0.25">
      <c r="A512">
        <v>99047</v>
      </c>
      <c r="B512">
        <v>202501</v>
      </c>
      <c r="C512">
        <v>1</v>
      </c>
      <c r="D512" t="s">
        <v>12651</v>
      </c>
      <c r="E512">
        <v>4</v>
      </c>
      <c r="F512">
        <v>916</v>
      </c>
      <c r="G512">
        <v>200</v>
      </c>
      <c r="H512">
        <v>25</v>
      </c>
      <c r="I512">
        <v>9</v>
      </c>
      <c r="J512">
        <v>0</v>
      </c>
      <c r="K512">
        <v>0</v>
      </c>
      <c r="L512">
        <v>0</v>
      </c>
      <c r="M512">
        <v>0</v>
      </c>
      <c r="N512">
        <v>0</v>
      </c>
      <c r="O512">
        <v>0</v>
      </c>
      <c r="P512">
        <v>0</v>
      </c>
      <c r="Q512">
        <v>0</v>
      </c>
      <c r="R512">
        <v>0</v>
      </c>
      <c r="S512">
        <v>0</v>
      </c>
      <c r="T512">
        <v>900582</v>
      </c>
      <c r="U512">
        <v>71270</v>
      </c>
      <c r="V512">
        <v>71155</v>
      </c>
      <c r="W512" t="s">
        <v>12611</v>
      </c>
      <c r="X512" t="s">
        <v>13887</v>
      </c>
      <c r="Y512">
        <v>0</v>
      </c>
      <c r="Z512">
        <v>0</v>
      </c>
    </row>
    <row r="513" spans="1:26" x14ac:dyDescent="0.25">
      <c r="A513">
        <v>99047</v>
      </c>
      <c r="B513">
        <v>202501</v>
      </c>
      <c r="C513">
        <v>2</v>
      </c>
      <c r="D513" t="s">
        <v>12651</v>
      </c>
      <c r="E513">
        <v>4</v>
      </c>
      <c r="F513">
        <v>916</v>
      </c>
      <c r="G513">
        <v>200</v>
      </c>
      <c r="H513">
        <v>25</v>
      </c>
      <c r="I513">
        <v>9</v>
      </c>
      <c r="J513">
        <v>0</v>
      </c>
      <c r="K513">
        <v>0</v>
      </c>
      <c r="L513">
        <v>0</v>
      </c>
      <c r="M513">
        <v>0</v>
      </c>
      <c r="N513">
        <v>0</v>
      </c>
      <c r="O513">
        <v>0</v>
      </c>
      <c r="P513">
        <v>0</v>
      </c>
      <c r="Q513">
        <v>0</v>
      </c>
      <c r="R513">
        <v>0</v>
      </c>
      <c r="S513">
        <v>0</v>
      </c>
      <c r="T513">
        <v>900582</v>
      </c>
      <c r="U513">
        <v>71270</v>
      </c>
      <c r="V513">
        <v>71155</v>
      </c>
      <c r="W513" t="s">
        <v>12611</v>
      </c>
      <c r="X513" t="s">
        <v>13887</v>
      </c>
      <c r="Y513">
        <v>0</v>
      </c>
      <c r="Z513">
        <v>0</v>
      </c>
    </row>
    <row r="514" spans="1:26" x14ac:dyDescent="0.25">
      <c r="A514">
        <v>99053</v>
      </c>
      <c r="B514">
        <v>202501</v>
      </c>
      <c r="C514">
        <v>1</v>
      </c>
      <c r="D514" t="s">
        <v>12651</v>
      </c>
      <c r="E514">
        <v>4</v>
      </c>
      <c r="F514">
        <v>916</v>
      </c>
      <c r="G514">
        <v>290</v>
      </c>
      <c r="H514">
        <v>25</v>
      </c>
      <c r="I514">
        <v>11</v>
      </c>
      <c r="J514">
        <v>0</v>
      </c>
      <c r="K514">
        <v>0</v>
      </c>
      <c r="L514">
        <v>0</v>
      </c>
      <c r="M514">
        <v>0</v>
      </c>
      <c r="N514">
        <v>0</v>
      </c>
      <c r="O514">
        <v>0</v>
      </c>
      <c r="P514">
        <v>0</v>
      </c>
      <c r="Q514">
        <v>0</v>
      </c>
      <c r="R514">
        <v>0</v>
      </c>
      <c r="S514">
        <v>0</v>
      </c>
      <c r="T514">
        <v>71251</v>
      </c>
      <c r="U514">
        <v>71248</v>
      </c>
      <c r="V514">
        <v>71245</v>
      </c>
      <c r="W514" t="s">
        <v>12625</v>
      </c>
      <c r="X514" t="s">
        <v>13885</v>
      </c>
      <c r="Y514">
        <v>0</v>
      </c>
      <c r="Z514">
        <v>0</v>
      </c>
    </row>
    <row r="515" spans="1:26" x14ac:dyDescent="0.25">
      <c r="A515">
        <v>99053</v>
      </c>
      <c r="B515">
        <v>202501</v>
      </c>
      <c r="C515">
        <v>2</v>
      </c>
      <c r="D515" t="s">
        <v>12651</v>
      </c>
      <c r="E515">
        <v>4</v>
      </c>
      <c r="F515">
        <v>916</v>
      </c>
      <c r="G515">
        <v>290</v>
      </c>
      <c r="H515">
        <v>25</v>
      </c>
      <c r="I515">
        <v>11</v>
      </c>
      <c r="J515">
        <v>0</v>
      </c>
      <c r="K515">
        <v>0</v>
      </c>
      <c r="L515">
        <v>0</v>
      </c>
      <c r="M515">
        <v>0</v>
      </c>
      <c r="N515">
        <v>0</v>
      </c>
      <c r="O515">
        <v>0</v>
      </c>
      <c r="P515">
        <v>0</v>
      </c>
      <c r="Q515">
        <v>0</v>
      </c>
      <c r="R515">
        <v>0</v>
      </c>
      <c r="S515">
        <v>0</v>
      </c>
      <c r="T515">
        <v>71251</v>
      </c>
      <c r="U515">
        <v>71248</v>
      </c>
      <c r="V515">
        <v>71245</v>
      </c>
      <c r="W515" t="s">
        <v>12625</v>
      </c>
      <c r="X515" t="s">
        <v>13885</v>
      </c>
      <c r="Y515">
        <v>0</v>
      </c>
      <c r="Z515">
        <v>0</v>
      </c>
    </row>
    <row r="516" spans="1:26" x14ac:dyDescent="0.25">
      <c r="A516">
        <v>99077</v>
      </c>
      <c r="B516">
        <v>202501</v>
      </c>
      <c r="C516">
        <v>1</v>
      </c>
      <c r="D516" t="s">
        <v>12651</v>
      </c>
      <c r="E516">
        <v>4</v>
      </c>
      <c r="F516">
        <v>916</v>
      </c>
      <c r="G516">
        <v>290</v>
      </c>
      <c r="H516">
        <v>36</v>
      </c>
      <c r="I516">
        <v>10</v>
      </c>
      <c r="J516">
        <v>0</v>
      </c>
      <c r="K516">
        <v>0</v>
      </c>
      <c r="L516">
        <v>0</v>
      </c>
      <c r="M516">
        <v>0</v>
      </c>
      <c r="N516">
        <v>0</v>
      </c>
      <c r="O516">
        <v>0</v>
      </c>
      <c r="P516">
        <v>0</v>
      </c>
      <c r="Q516">
        <v>0</v>
      </c>
      <c r="R516">
        <v>0</v>
      </c>
      <c r="S516">
        <v>0</v>
      </c>
      <c r="T516">
        <v>71251</v>
      </c>
      <c r="U516">
        <v>70930</v>
      </c>
      <c r="V516">
        <v>71182</v>
      </c>
      <c r="W516" t="s">
        <v>12618</v>
      </c>
      <c r="X516" t="s">
        <v>13885</v>
      </c>
      <c r="Y516">
        <v>0</v>
      </c>
      <c r="Z516">
        <v>0</v>
      </c>
    </row>
    <row r="517" spans="1:26" x14ac:dyDescent="0.25">
      <c r="A517">
        <v>99077</v>
      </c>
      <c r="B517">
        <v>202501</v>
      </c>
      <c r="C517">
        <v>2</v>
      </c>
      <c r="D517" t="s">
        <v>12651</v>
      </c>
      <c r="E517">
        <v>4</v>
      </c>
      <c r="F517">
        <v>916</v>
      </c>
      <c r="G517">
        <v>290</v>
      </c>
      <c r="H517">
        <v>36</v>
      </c>
      <c r="I517">
        <v>10</v>
      </c>
      <c r="J517">
        <v>0</v>
      </c>
      <c r="K517">
        <v>0</v>
      </c>
      <c r="L517">
        <v>0</v>
      </c>
      <c r="M517">
        <v>0</v>
      </c>
      <c r="N517">
        <v>0</v>
      </c>
      <c r="O517">
        <v>0</v>
      </c>
      <c r="P517">
        <v>0</v>
      </c>
      <c r="Q517">
        <v>0</v>
      </c>
      <c r="R517">
        <v>0</v>
      </c>
      <c r="S517">
        <v>0</v>
      </c>
      <c r="T517">
        <v>71251</v>
      </c>
      <c r="U517">
        <v>70930</v>
      </c>
      <c r="V517">
        <v>71182</v>
      </c>
      <c r="W517" t="s">
        <v>12618</v>
      </c>
      <c r="X517" t="s">
        <v>13885</v>
      </c>
      <c r="Y517">
        <v>0</v>
      </c>
      <c r="Z517">
        <v>0</v>
      </c>
    </row>
    <row r="518" spans="1:26" x14ac:dyDescent="0.25">
      <c r="A518">
        <v>99109</v>
      </c>
      <c r="B518">
        <v>202501</v>
      </c>
      <c r="C518">
        <v>1</v>
      </c>
      <c r="D518" t="s">
        <v>12651</v>
      </c>
      <c r="E518">
        <v>4</v>
      </c>
      <c r="F518">
        <v>916</v>
      </c>
      <c r="G518">
        <v>230</v>
      </c>
      <c r="H518">
        <v>24</v>
      </c>
      <c r="I518">
        <v>6</v>
      </c>
      <c r="J518">
        <v>0</v>
      </c>
      <c r="K518">
        <v>0</v>
      </c>
      <c r="L518">
        <v>0</v>
      </c>
      <c r="M518">
        <v>0</v>
      </c>
      <c r="N518">
        <v>0</v>
      </c>
      <c r="O518">
        <v>0</v>
      </c>
      <c r="P518">
        <v>0</v>
      </c>
      <c r="Q518">
        <v>0</v>
      </c>
      <c r="R518">
        <v>0</v>
      </c>
      <c r="S518">
        <v>0</v>
      </c>
      <c r="T518">
        <v>71030</v>
      </c>
      <c r="U518">
        <v>71662</v>
      </c>
      <c r="V518">
        <v>71450</v>
      </c>
      <c r="W518" t="s">
        <v>12672</v>
      </c>
      <c r="X518" t="s">
        <v>12595</v>
      </c>
      <c r="Y518">
        <v>0</v>
      </c>
      <c r="Z518">
        <v>0</v>
      </c>
    </row>
    <row r="519" spans="1:26" x14ac:dyDescent="0.25">
      <c r="A519">
        <v>99109</v>
      </c>
      <c r="B519">
        <v>202501</v>
      </c>
      <c r="C519">
        <v>2</v>
      </c>
      <c r="D519" t="s">
        <v>12651</v>
      </c>
      <c r="E519">
        <v>4</v>
      </c>
      <c r="F519">
        <v>916</v>
      </c>
      <c r="G519">
        <v>230</v>
      </c>
      <c r="H519">
        <v>24</v>
      </c>
      <c r="I519">
        <v>6</v>
      </c>
      <c r="J519">
        <v>0</v>
      </c>
      <c r="K519">
        <v>0</v>
      </c>
      <c r="L519">
        <v>0</v>
      </c>
      <c r="M519">
        <v>0</v>
      </c>
      <c r="N519">
        <v>0</v>
      </c>
      <c r="O519">
        <v>0</v>
      </c>
      <c r="P519">
        <v>0</v>
      </c>
      <c r="Q519">
        <v>0</v>
      </c>
      <c r="R519">
        <v>0</v>
      </c>
      <c r="S519">
        <v>0</v>
      </c>
      <c r="T519">
        <v>71030</v>
      </c>
      <c r="U519">
        <v>71662</v>
      </c>
      <c r="V519">
        <v>71450</v>
      </c>
      <c r="W519" t="s">
        <v>12672</v>
      </c>
      <c r="X519" t="s">
        <v>12595</v>
      </c>
      <c r="Y519">
        <v>0</v>
      </c>
      <c r="Z519">
        <v>0</v>
      </c>
    </row>
    <row r="520" spans="1:26" x14ac:dyDescent="0.25">
      <c r="A520">
        <v>99126</v>
      </c>
      <c r="B520">
        <v>202501</v>
      </c>
      <c r="C520">
        <v>1</v>
      </c>
      <c r="D520" t="s">
        <v>12651</v>
      </c>
      <c r="E520">
        <v>4</v>
      </c>
      <c r="F520">
        <v>916</v>
      </c>
      <c r="G520">
        <v>290</v>
      </c>
      <c r="H520">
        <v>25</v>
      </c>
      <c r="I520">
        <v>12</v>
      </c>
      <c r="J520">
        <v>0</v>
      </c>
      <c r="K520">
        <v>0</v>
      </c>
      <c r="L520">
        <v>0</v>
      </c>
      <c r="M520">
        <v>0</v>
      </c>
      <c r="N520">
        <v>0</v>
      </c>
      <c r="O520">
        <v>0</v>
      </c>
      <c r="P520">
        <v>0</v>
      </c>
      <c r="Q520">
        <v>0</v>
      </c>
      <c r="R520">
        <v>0</v>
      </c>
      <c r="S520">
        <v>0</v>
      </c>
      <c r="T520">
        <v>71251</v>
      </c>
      <c r="U520">
        <v>71252</v>
      </c>
      <c r="V520">
        <v>71394</v>
      </c>
      <c r="W520" t="s">
        <v>12592</v>
      </c>
      <c r="X520" t="s">
        <v>13885</v>
      </c>
      <c r="Y520">
        <v>0</v>
      </c>
      <c r="Z520">
        <v>0</v>
      </c>
    </row>
    <row r="521" spans="1:26" x14ac:dyDescent="0.25">
      <c r="A521">
        <v>99126</v>
      </c>
      <c r="B521">
        <v>202501</v>
      </c>
      <c r="C521">
        <v>2</v>
      </c>
      <c r="D521" t="s">
        <v>12651</v>
      </c>
      <c r="E521">
        <v>4</v>
      </c>
      <c r="F521">
        <v>916</v>
      </c>
      <c r="G521">
        <v>290</v>
      </c>
      <c r="H521">
        <v>25</v>
      </c>
      <c r="I521">
        <v>12</v>
      </c>
      <c r="J521">
        <v>0</v>
      </c>
      <c r="K521">
        <v>0</v>
      </c>
      <c r="L521">
        <v>0</v>
      </c>
      <c r="M521">
        <v>0</v>
      </c>
      <c r="N521">
        <v>0</v>
      </c>
      <c r="O521">
        <v>0</v>
      </c>
      <c r="P521">
        <v>0</v>
      </c>
      <c r="Q521">
        <v>0</v>
      </c>
      <c r="R521">
        <v>0</v>
      </c>
      <c r="S521">
        <v>0</v>
      </c>
      <c r="T521">
        <v>71251</v>
      </c>
      <c r="U521">
        <v>71252</v>
      </c>
      <c r="V521">
        <v>71394</v>
      </c>
      <c r="W521" t="s">
        <v>12592</v>
      </c>
      <c r="X521" t="s">
        <v>13885</v>
      </c>
      <c r="Y521">
        <v>0</v>
      </c>
      <c r="Z521">
        <v>0</v>
      </c>
    </row>
    <row r="522" spans="1:26" x14ac:dyDescent="0.25">
      <c r="A522">
        <v>99134</v>
      </c>
      <c r="B522">
        <v>202501</v>
      </c>
      <c r="C522">
        <v>1</v>
      </c>
      <c r="D522" t="s">
        <v>12651</v>
      </c>
      <c r="E522">
        <v>4</v>
      </c>
      <c r="F522">
        <v>885</v>
      </c>
      <c r="G522">
        <v>278</v>
      </c>
      <c r="H522">
        <v>34</v>
      </c>
      <c r="I522">
        <v>5</v>
      </c>
      <c r="J522">
        <v>0</v>
      </c>
      <c r="K522">
        <v>0</v>
      </c>
      <c r="L522">
        <v>0</v>
      </c>
      <c r="M522">
        <v>0</v>
      </c>
      <c r="N522">
        <v>0</v>
      </c>
      <c r="O522">
        <v>0</v>
      </c>
      <c r="P522">
        <v>0</v>
      </c>
      <c r="Q522">
        <v>0</v>
      </c>
      <c r="R522">
        <v>0</v>
      </c>
      <c r="S522">
        <v>0</v>
      </c>
      <c r="T522">
        <v>71251</v>
      </c>
      <c r="U522">
        <v>70930</v>
      </c>
      <c r="V522">
        <v>71363</v>
      </c>
      <c r="W522" t="s">
        <v>12618</v>
      </c>
      <c r="X522" t="s">
        <v>13885</v>
      </c>
      <c r="Y522">
        <v>0</v>
      </c>
      <c r="Z522">
        <v>300</v>
      </c>
    </row>
    <row r="523" spans="1:26" x14ac:dyDescent="0.25">
      <c r="A523">
        <v>99134</v>
      </c>
      <c r="B523">
        <v>202501</v>
      </c>
      <c r="C523">
        <v>2</v>
      </c>
      <c r="D523" t="s">
        <v>12651</v>
      </c>
      <c r="E523">
        <v>4</v>
      </c>
      <c r="F523">
        <v>885</v>
      </c>
      <c r="G523">
        <v>278</v>
      </c>
      <c r="H523">
        <v>34</v>
      </c>
      <c r="I523">
        <v>5</v>
      </c>
      <c r="J523">
        <v>0</v>
      </c>
      <c r="K523">
        <v>0</v>
      </c>
      <c r="L523">
        <v>0</v>
      </c>
      <c r="M523">
        <v>0</v>
      </c>
      <c r="N523">
        <v>0</v>
      </c>
      <c r="O523">
        <v>0</v>
      </c>
      <c r="P523">
        <v>0</v>
      </c>
      <c r="Q523">
        <v>0</v>
      </c>
      <c r="R523">
        <v>0</v>
      </c>
      <c r="S523">
        <v>0</v>
      </c>
      <c r="T523">
        <v>71251</v>
      </c>
      <c r="U523">
        <v>70930</v>
      </c>
      <c r="V523">
        <v>71363</v>
      </c>
      <c r="W523" t="s">
        <v>12618</v>
      </c>
      <c r="X523" t="s">
        <v>13885</v>
      </c>
      <c r="Y523">
        <v>0</v>
      </c>
      <c r="Z523">
        <v>300</v>
      </c>
    </row>
    <row r="524" spans="1:26" x14ac:dyDescent="0.25">
      <c r="A524">
        <v>99143</v>
      </c>
      <c r="B524">
        <v>202501</v>
      </c>
      <c r="C524">
        <v>1</v>
      </c>
      <c r="D524" t="s">
        <v>12651</v>
      </c>
      <c r="E524">
        <v>4</v>
      </c>
      <c r="F524">
        <v>916</v>
      </c>
      <c r="G524">
        <v>200</v>
      </c>
      <c r="H524">
        <v>24</v>
      </c>
      <c r="I524">
        <v>7</v>
      </c>
      <c r="J524">
        <v>0</v>
      </c>
      <c r="K524">
        <v>0</v>
      </c>
      <c r="L524">
        <v>0</v>
      </c>
      <c r="M524">
        <v>0</v>
      </c>
      <c r="N524">
        <v>0</v>
      </c>
      <c r="O524">
        <v>0</v>
      </c>
      <c r="P524">
        <v>0</v>
      </c>
      <c r="Q524">
        <v>0</v>
      </c>
      <c r="R524">
        <v>0</v>
      </c>
      <c r="S524">
        <v>0</v>
      </c>
      <c r="T524">
        <v>900582</v>
      </c>
      <c r="U524">
        <v>71129</v>
      </c>
      <c r="V524">
        <v>71566</v>
      </c>
      <c r="W524" t="s">
        <v>13890</v>
      </c>
      <c r="X524" t="s">
        <v>13887</v>
      </c>
      <c r="Y524">
        <v>0</v>
      </c>
      <c r="Z524">
        <v>0</v>
      </c>
    </row>
    <row r="525" spans="1:26" x14ac:dyDescent="0.25">
      <c r="A525">
        <v>99143</v>
      </c>
      <c r="B525">
        <v>202501</v>
      </c>
      <c r="C525">
        <v>2</v>
      </c>
      <c r="D525" t="s">
        <v>12651</v>
      </c>
      <c r="E525">
        <v>4</v>
      </c>
      <c r="F525">
        <v>916</v>
      </c>
      <c r="G525">
        <v>200</v>
      </c>
      <c r="H525">
        <v>24</v>
      </c>
      <c r="I525">
        <v>7</v>
      </c>
      <c r="J525">
        <v>0</v>
      </c>
      <c r="K525">
        <v>0</v>
      </c>
      <c r="L525">
        <v>0</v>
      </c>
      <c r="M525">
        <v>0</v>
      </c>
      <c r="N525">
        <v>0</v>
      </c>
      <c r="O525">
        <v>0</v>
      </c>
      <c r="P525">
        <v>0</v>
      </c>
      <c r="Q525">
        <v>0</v>
      </c>
      <c r="R525">
        <v>0</v>
      </c>
      <c r="S525">
        <v>0</v>
      </c>
      <c r="T525">
        <v>900582</v>
      </c>
      <c r="U525">
        <v>71129</v>
      </c>
      <c r="V525">
        <v>71566</v>
      </c>
      <c r="W525" t="s">
        <v>13890</v>
      </c>
      <c r="X525" t="s">
        <v>13887</v>
      </c>
      <c r="Y525">
        <v>0</v>
      </c>
      <c r="Z525">
        <v>0</v>
      </c>
    </row>
    <row r="526" spans="1:26" x14ac:dyDescent="0.25">
      <c r="A526">
        <v>99163</v>
      </c>
      <c r="B526">
        <v>202501</v>
      </c>
      <c r="C526">
        <v>1</v>
      </c>
      <c r="D526" t="s">
        <v>12651</v>
      </c>
      <c r="E526">
        <v>4</v>
      </c>
      <c r="F526">
        <v>916</v>
      </c>
      <c r="G526">
        <v>200</v>
      </c>
      <c r="H526">
        <v>29</v>
      </c>
      <c r="I526">
        <v>9</v>
      </c>
      <c r="J526">
        <v>0</v>
      </c>
      <c r="K526">
        <v>0</v>
      </c>
      <c r="L526">
        <v>0</v>
      </c>
      <c r="M526">
        <v>0</v>
      </c>
      <c r="N526">
        <v>0</v>
      </c>
      <c r="O526">
        <v>0</v>
      </c>
      <c r="P526">
        <v>0</v>
      </c>
      <c r="Q526">
        <v>0</v>
      </c>
      <c r="R526">
        <v>0</v>
      </c>
      <c r="S526">
        <v>0</v>
      </c>
      <c r="T526">
        <v>900582</v>
      </c>
      <c r="U526">
        <v>71159</v>
      </c>
      <c r="V526">
        <v>71278</v>
      </c>
      <c r="W526" t="s">
        <v>12629</v>
      </c>
      <c r="X526" t="s">
        <v>13887</v>
      </c>
      <c r="Y526">
        <v>0</v>
      </c>
      <c r="Z526">
        <v>0</v>
      </c>
    </row>
    <row r="527" spans="1:26" x14ac:dyDescent="0.25">
      <c r="A527">
        <v>99163</v>
      </c>
      <c r="B527">
        <v>202501</v>
      </c>
      <c r="C527">
        <v>2</v>
      </c>
      <c r="D527" t="s">
        <v>12651</v>
      </c>
      <c r="E527">
        <v>4</v>
      </c>
      <c r="F527">
        <v>916</v>
      </c>
      <c r="G527">
        <v>200</v>
      </c>
      <c r="H527">
        <v>29</v>
      </c>
      <c r="I527">
        <v>9</v>
      </c>
      <c r="J527">
        <v>0</v>
      </c>
      <c r="K527">
        <v>0</v>
      </c>
      <c r="L527">
        <v>0</v>
      </c>
      <c r="M527">
        <v>0</v>
      </c>
      <c r="N527">
        <v>0</v>
      </c>
      <c r="O527">
        <v>0</v>
      </c>
      <c r="P527">
        <v>0</v>
      </c>
      <c r="Q527">
        <v>0</v>
      </c>
      <c r="R527">
        <v>0</v>
      </c>
      <c r="S527">
        <v>0</v>
      </c>
      <c r="T527">
        <v>900582</v>
      </c>
      <c r="U527">
        <v>71159</v>
      </c>
      <c r="V527">
        <v>71278</v>
      </c>
      <c r="W527" t="s">
        <v>12629</v>
      </c>
      <c r="X527" t="s">
        <v>13887</v>
      </c>
      <c r="Y527">
        <v>0</v>
      </c>
      <c r="Z527">
        <v>0</v>
      </c>
    </row>
    <row r="528" spans="1:26" x14ac:dyDescent="0.25">
      <c r="A528">
        <v>99174</v>
      </c>
      <c r="B528">
        <v>202501</v>
      </c>
      <c r="C528">
        <v>1</v>
      </c>
      <c r="D528" t="s">
        <v>12651</v>
      </c>
      <c r="E528">
        <v>4</v>
      </c>
      <c r="F528">
        <v>916</v>
      </c>
      <c r="G528">
        <v>228</v>
      </c>
      <c r="H528">
        <v>20</v>
      </c>
      <c r="I528">
        <v>10</v>
      </c>
      <c r="J528">
        <v>0</v>
      </c>
      <c r="K528">
        <v>0</v>
      </c>
      <c r="L528">
        <v>0</v>
      </c>
      <c r="M528">
        <v>0</v>
      </c>
      <c r="N528">
        <v>0</v>
      </c>
      <c r="O528">
        <v>0</v>
      </c>
      <c r="P528">
        <v>0</v>
      </c>
      <c r="Q528">
        <v>0</v>
      </c>
      <c r="R528">
        <v>0</v>
      </c>
      <c r="S528">
        <v>0</v>
      </c>
      <c r="T528">
        <v>71590</v>
      </c>
      <c r="U528">
        <v>71591</v>
      </c>
      <c r="V528">
        <v>70522</v>
      </c>
      <c r="W528" t="s">
        <v>13888</v>
      </c>
      <c r="X528" t="s">
        <v>12590</v>
      </c>
      <c r="Y528">
        <v>0</v>
      </c>
      <c r="Z528">
        <v>0</v>
      </c>
    </row>
    <row r="529" spans="1:26" x14ac:dyDescent="0.25">
      <c r="A529">
        <v>99174</v>
      </c>
      <c r="B529">
        <v>202501</v>
      </c>
      <c r="C529">
        <v>2</v>
      </c>
      <c r="D529" t="s">
        <v>12651</v>
      </c>
      <c r="E529">
        <v>4</v>
      </c>
      <c r="F529">
        <v>916</v>
      </c>
      <c r="G529">
        <v>228</v>
      </c>
      <c r="H529">
        <v>20</v>
      </c>
      <c r="I529">
        <v>10</v>
      </c>
      <c r="J529">
        <v>0</v>
      </c>
      <c r="K529">
        <v>0</v>
      </c>
      <c r="L529">
        <v>0</v>
      </c>
      <c r="M529">
        <v>0</v>
      </c>
      <c r="N529">
        <v>0</v>
      </c>
      <c r="O529">
        <v>0</v>
      </c>
      <c r="P529">
        <v>0</v>
      </c>
      <c r="Q529">
        <v>0</v>
      </c>
      <c r="R529">
        <v>0</v>
      </c>
      <c r="S529">
        <v>0</v>
      </c>
      <c r="T529">
        <v>71590</v>
      </c>
      <c r="U529">
        <v>71591</v>
      </c>
      <c r="V529">
        <v>70522</v>
      </c>
      <c r="W529" t="s">
        <v>13888</v>
      </c>
      <c r="X529" t="s">
        <v>12590</v>
      </c>
      <c r="Y529">
        <v>0</v>
      </c>
      <c r="Z529">
        <v>0</v>
      </c>
    </row>
    <row r="530" spans="1:26" x14ac:dyDescent="0.25">
      <c r="A530">
        <v>99176</v>
      </c>
      <c r="B530">
        <v>202501</v>
      </c>
      <c r="C530">
        <v>1</v>
      </c>
      <c r="D530" t="s">
        <v>12651</v>
      </c>
      <c r="E530">
        <v>4</v>
      </c>
      <c r="F530">
        <v>916</v>
      </c>
      <c r="G530">
        <v>230</v>
      </c>
      <c r="H530">
        <v>27</v>
      </c>
      <c r="I530">
        <v>10</v>
      </c>
      <c r="J530">
        <v>0</v>
      </c>
      <c r="K530">
        <v>0</v>
      </c>
      <c r="L530">
        <v>0</v>
      </c>
      <c r="M530">
        <v>0</v>
      </c>
      <c r="N530">
        <v>0</v>
      </c>
      <c r="O530">
        <v>0</v>
      </c>
      <c r="P530">
        <v>0</v>
      </c>
      <c r="Q530">
        <v>0</v>
      </c>
      <c r="R530">
        <v>0</v>
      </c>
      <c r="S530">
        <v>0</v>
      </c>
      <c r="T530">
        <v>71030</v>
      </c>
      <c r="U530">
        <v>71045</v>
      </c>
      <c r="V530">
        <v>71037</v>
      </c>
      <c r="W530" t="s">
        <v>12661</v>
      </c>
      <c r="X530" t="s">
        <v>12595</v>
      </c>
      <c r="Y530">
        <v>0</v>
      </c>
      <c r="Z530">
        <v>0</v>
      </c>
    </row>
    <row r="531" spans="1:26" x14ac:dyDescent="0.25">
      <c r="A531">
        <v>99176</v>
      </c>
      <c r="B531">
        <v>202501</v>
      </c>
      <c r="C531">
        <v>2</v>
      </c>
      <c r="D531" t="s">
        <v>12651</v>
      </c>
      <c r="E531">
        <v>4</v>
      </c>
      <c r="F531">
        <v>916</v>
      </c>
      <c r="G531">
        <v>230</v>
      </c>
      <c r="H531">
        <v>27</v>
      </c>
      <c r="I531">
        <v>10</v>
      </c>
      <c r="J531">
        <v>0</v>
      </c>
      <c r="K531">
        <v>0</v>
      </c>
      <c r="L531">
        <v>0</v>
      </c>
      <c r="M531">
        <v>0</v>
      </c>
      <c r="N531">
        <v>0</v>
      </c>
      <c r="O531">
        <v>0</v>
      </c>
      <c r="P531">
        <v>0</v>
      </c>
      <c r="Q531">
        <v>0</v>
      </c>
      <c r="R531">
        <v>0</v>
      </c>
      <c r="S531">
        <v>0</v>
      </c>
      <c r="T531">
        <v>71030</v>
      </c>
      <c r="U531">
        <v>71045</v>
      </c>
      <c r="V531">
        <v>71037</v>
      </c>
      <c r="W531" t="s">
        <v>12661</v>
      </c>
      <c r="X531" t="s">
        <v>12595</v>
      </c>
      <c r="Y531">
        <v>0</v>
      </c>
      <c r="Z531">
        <v>0</v>
      </c>
    </row>
    <row r="532" spans="1:26" x14ac:dyDescent="0.25">
      <c r="A532">
        <v>99209</v>
      </c>
      <c r="B532">
        <v>202501</v>
      </c>
      <c r="C532">
        <v>1</v>
      </c>
      <c r="D532" t="s">
        <v>12651</v>
      </c>
      <c r="E532">
        <v>4</v>
      </c>
      <c r="F532">
        <v>916</v>
      </c>
      <c r="G532">
        <v>230</v>
      </c>
      <c r="H532">
        <v>42</v>
      </c>
      <c r="I532">
        <v>9</v>
      </c>
      <c r="J532">
        <v>0</v>
      </c>
      <c r="K532">
        <v>0</v>
      </c>
      <c r="L532">
        <v>0</v>
      </c>
      <c r="M532">
        <v>0</v>
      </c>
      <c r="N532">
        <v>0</v>
      </c>
      <c r="O532">
        <v>0</v>
      </c>
      <c r="P532">
        <v>0</v>
      </c>
      <c r="Q532">
        <v>0</v>
      </c>
      <c r="R532">
        <v>0</v>
      </c>
      <c r="S532">
        <v>0</v>
      </c>
      <c r="T532">
        <v>71030</v>
      </c>
      <c r="U532">
        <v>71031</v>
      </c>
      <c r="V532">
        <v>71015</v>
      </c>
      <c r="W532" t="s">
        <v>12596</v>
      </c>
      <c r="X532" t="s">
        <v>12595</v>
      </c>
      <c r="Y532">
        <v>0</v>
      </c>
      <c r="Z532">
        <v>0</v>
      </c>
    </row>
    <row r="533" spans="1:26" x14ac:dyDescent="0.25">
      <c r="A533">
        <v>99209</v>
      </c>
      <c r="B533">
        <v>202501</v>
      </c>
      <c r="C533">
        <v>2</v>
      </c>
      <c r="D533" t="s">
        <v>12651</v>
      </c>
      <c r="E533">
        <v>4</v>
      </c>
      <c r="F533">
        <v>916</v>
      </c>
      <c r="G533">
        <v>230</v>
      </c>
      <c r="H533">
        <v>42</v>
      </c>
      <c r="I533">
        <v>9</v>
      </c>
      <c r="J533">
        <v>0</v>
      </c>
      <c r="K533">
        <v>0</v>
      </c>
      <c r="L533">
        <v>0</v>
      </c>
      <c r="M533">
        <v>0</v>
      </c>
      <c r="N533">
        <v>0</v>
      </c>
      <c r="O533">
        <v>0</v>
      </c>
      <c r="P533">
        <v>0</v>
      </c>
      <c r="Q533">
        <v>0</v>
      </c>
      <c r="R533">
        <v>0</v>
      </c>
      <c r="S533">
        <v>0</v>
      </c>
      <c r="T533">
        <v>71030</v>
      </c>
      <c r="U533">
        <v>71031</v>
      </c>
      <c r="V533">
        <v>71015</v>
      </c>
      <c r="W533" t="s">
        <v>12596</v>
      </c>
      <c r="X533" t="s">
        <v>12595</v>
      </c>
      <c r="Y533">
        <v>0</v>
      </c>
      <c r="Z533">
        <v>0</v>
      </c>
    </row>
    <row r="534" spans="1:26" x14ac:dyDescent="0.25">
      <c r="A534">
        <v>99211</v>
      </c>
      <c r="B534">
        <v>202501</v>
      </c>
      <c r="C534">
        <v>1</v>
      </c>
      <c r="D534" t="s">
        <v>12651</v>
      </c>
      <c r="E534">
        <v>4</v>
      </c>
      <c r="F534">
        <v>916</v>
      </c>
      <c r="G534">
        <v>228</v>
      </c>
      <c r="H534">
        <v>34</v>
      </c>
      <c r="I534">
        <v>7</v>
      </c>
      <c r="J534">
        <v>0</v>
      </c>
      <c r="K534">
        <v>0</v>
      </c>
      <c r="L534">
        <v>0</v>
      </c>
      <c r="M534">
        <v>0</v>
      </c>
      <c r="N534">
        <v>0</v>
      </c>
      <c r="O534">
        <v>0</v>
      </c>
      <c r="P534">
        <v>0</v>
      </c>
      <c r="Q534">
        <v>0</v>
      </c>
      <c r="R534">
        <v>0</v>
      </c>
      <c r="S534">
        <v>0</v>
      </c>
      <c r="T534">
        <v>71590</v>
      </c>
      <c r="U534">
        <v>71607</v>
      </c>
      <c r="V534">
        <v>700202</v>
      </c>
      <c r="W534" t="s">
        <v>12589</v>
      </c>
      <c r="X534" t="s">
        <v>12590</v>
      </c>
      <c r="Y534">
        <v>0</v>
      </c>
      <c r="Z534">
        <v>0</v>
      </c>
    </row>
    <row r="535" spans="1:26" x14ac:dyDescent="0.25">
      <c r="A535">
        <v>99211</v>
      </c>
      <c r="B535">
        <v>202501</v>
      </c>
      <c r="C535">
        <v>2</v>
      </c>
      <c r="D535" t="s">
        <v>12651</v>
      </c>
      <c r="E535">
        <v>4</v>
      </c>
      <c r="F535">
        <v>916</v>
      </c>
      <c r="G535">
        <v>228</v>
      </c>
      <c r="H535">
        <v>34</v>
      </c>
      <c r="I535">
        <v>7</v>
      </c>
      <c r="J535">
        <v>0</v>
      </c>
      <c r="K535">
        <v>0</v>
      </c>
      <c r="L535">
        <v>0</v>
      </c>
      <c r="M535">
        <v>0</v>
      </c>
      <c r="N535">
        <v>0</v>
      </c>
      <c r="O535">
        <v>0</v>
      </c>
      <c r="P535">
        <v>0</v>
      </c>
      <c r="Q535">
        <v>0</v>
      </c>
      <c r="R535">
        <v>0</v>
      </c>
      <c r="S535">
        <v>0</v>
      </c>
      <c r="T535">
        <v>71590</v>
      </c>
      <c r="U535">
        <v>71607</v>
      </c>
      <c r="V535">
        <v>700202</v>
      </c>
      <c r="W535" t="s">
        <v>12589</v>
      </c>
      <c r="X535" t="s">
        <v>12590</v>
      </c>
      <c r="Y535">
        <v>0</v>
      </c>
      <c r="Z535">
        <v>0</v>
      </c>
    </row>
    <row r="536" spans="1:26" x14ac:dyDescent="0.25">
      <c r="A536">
        <v>99240</v>
      </c>
      <c r="B536">
        <v>202501</v>
      </c>
      <c r="C536">
        <v>1</v>
      </c>
      <c r="D536" t="s">
        <v>12651</v>
      </c>
      <c r="E536">
        <v>4</v>
      </c>
      <c r="F536">
        <v>916</v>
      </c>
      <c r="G536">
        <v>228</v>
      </c>
      <c r="H536">
        <v>19</v>
      </c>
      <c r="I536">
        <v>3</v>
      </c>
      <c r="J536">
        <v>0</v>
      </c>
      <c r="K536">
        <v>0</v>
      </c>
      <c r="L536">
        <v>0</v>
      </c>
      <c r="M536">
        <v>0</v>
      </c>
      <c r="N536">
        <v>0</v>
      </c>
      <c r="O536">
        <v>0</v>
      </c>
      <c r="P536">
        <v>0</v>
      </c>
      <c r="Q536">
        <v>0</v>
      </c>
      <c r="R536">
        <v>0</v>
      </c>
      <c r="S536">
        <v>0</v>
      </c>
      <c r="T536">
        <v>71590</v>
      </c>
      <c r="U536">
        <v>71601</v>
      </c>
      <c r="V536">
        <v>71102</v>
      </c>
      <c r="W536" t="s">
        <v>12603</v>
      </c>
      <c r="X536" t="s">
        <v>12590</v>
      </c>
      <c r="Y536">
        <v>0</v>
      </c>
      <c r="Z536">
        <v>0</v>
      </c>
    </row>
    <row r="537" spans="1:26" x14ac:dyDescent="0.25">
      <c r="A537">
        <v>99240</v>
      </c>
      <c r="B537">
        <v>202501</v>
      </c>
      <c r="C537">
        <v>2</v>
      </c>
      <c r="D537" t="s">
        <v>12651</v>
      </c>
      <c r="E537">
        <v>4</v>
      </c>
      <c r="F537">
        <v>916</v>
      </c>
      <c r="G537">
        <v>228</v>
      </c>
      <c r="H537">
        <v>19</v>
      </c>
      <c r="I537">
        <v>3</v>
      </c>
      <c r="J537">
        <v>0</v>
      </c>
      <c r="K537">
        <v>0</v>
      </c>
      <c r="L537">
        <v>0</v>
      </c>
      <c r="M537">
        <v>0</v>
      </c>
      <c r="N537">
        <v>0</v>
      </c>
      <c r="O537">
        <v>0</v>
      </c>
      <c r="P537">
        <v>0</v>
      </c>
      <c r="Q537">
        <v>0</v>
      </c>
      <c r="R537">
        <v>0</v>
      </c>
      <c r="S537">
        <v>0</v>
      </c>
      <c r="T537">
        <v>71590</v>
      </c>
      <c r="U537">
        <v>71601</v>
      </c>
      <c r="V537">
        <v>71102</v>
      </c>
      <c r="W537" t="s">
        <v>12603</v>
      </c>
      <c r="X537" t="s">
        <v>12590</v>
      </c>
      <c r="Y537">
        <v>0</v>
      </c>
      <c r="Z537">
        <v>0</v>
      </c>
    </row>
    <row r="538" spans="1:26" x14ac:dyDescent="0.25">
      <c r="A538">
        <v>99250</v>
      </c>
      <c r="B538">
        <v>202501</v>
      </c>
      <c r="C538">
        <v>1</v>
      </c>
      <c r="D538" t="s">
        <v>12651</v>
      </c>
      <c r="E538">
        <v>4</v>
      </c>
      <c r="F538">
        <v>916</v>
      </c>
      <c r="G538">
        <v>290</v>
      </c>
      <c r="H538">
        <v>25</v>
      </c>
      <c r="I538">
        <v>4</v>
      </c>
      <c r="J538">
        <v>0</v>
      </c>
      <c r="K538">
        <v>0</v>
      </c>
      <c r="L538">
        <v>0</v>
      </c>
      <c r="M538">
        <v>0</v>
      </c>
      <c r="N538">
        <v>0</v>
      </c>
      <c r="O538">
        <v>0</v>
      </c>
      <c r="P538">
        <v>0</v>
      </c>
      <c r="Q538">
        <v>0</v>
      </c>
      <c r="R538">
        <v>0</v>
      </c>
      <c r="S538">
        <v>0</v>
      </c>
      <c r="T538">
        <v>71251</v>
      </c>
      <c r="U538">
        <v>71248</v>
      </c>
      <c r="V538">
        <v>700133</v>
      </c>
      <c r="W538" t="s">
        <v>12625</v>
      </c>
      <c r="X538" t="s">
        <v>13885</v>
      </c>
      <c r="Y538">
        <v>0</v>
      </c>
      <c r="Z538">
        <v>0</v>
      </c>
    </row>
    <row r="539" spans="1:26" x14ac:dyDescent="0.25">
      <c r="A539">
        <v>99250</v>
      </c>
      <c r="B539">
        <v>202501</v>
      </c>
      <c r="C539">
        <v>2</v>
      </c>
      <c r="D539" t="s">
        <v>12651</v>
      </c>
      <c r="E539">
        <v>4</v>
      </c>
      <c r="F539">
        <v>916</v>
      </c>
      <c r="G539">
        <v>290</v>
      </c>
      <c r="H539">
        <v>25</v>
      </c>
      <c r="I539">
        <v>4</v>
      </c>
      <c r="J539">
        <v>0</v>
      </c>
      <c r="K539">
        <v>0</v>
      </c>
      <c r="L539">
        <v>0</v>
      </c>
      <c r="M539">
        <v>0</v>
      </c>
      <c r="N539">
        <v>0</v>
      </c>
      <c r="O539">
        <v>0</v>
      </c>
      <c r="P539">
        <v>0</v>
      </c>
      <c r="Q539">
        <v>0</v>
      </c>
      <c r="R539">
        <v>0</v>
      </c>
      <c r="S539">
        <v>0</v>
      </c>
      <c r="T539">
        <v>71251</v>
      </c>
      <c r="U539">
        <v>71248</v>
      </c>
      <c r="V539">
        <v>700133</v>
      </c>
      <c r="W539" t="s">
        <v>12625</v>
      </c>
      <c r="X539" t="s">
        <v>13885</v>
      </c>
      <c r="Y539">
        <v>0</v>
      </c>
      <c r="Z539">
        <v>0</v>
      </c>
    </row>
    <row r="540" spans="1:26" x14ac:dyDescent="0.25">
      <c r="A540">
        <v>99309</v>
      </c>
      <c r="B540">
        <v>202501</v>
      </c>
      <c r="C540">
        <v>1</v>
      </c>
      <c r="D540" t="s">
        <v>12651</v>
      </c>
      <c r="E540">
        <v>4</v>
      </c>
      <c r="F540">
        <v>916</v>
      </c>
      <c r="G540">
        <v>228</v>
      </c>
      <c r="H540">
        <v>34</v>
      </c>
      <c r="I540">
        <v>3</v>
      </c>
      <c r="J540">
        <v>0</v>
      </c>
      <c r="K540">
        <v>0</v>
      </c>
      <c r="L540">
        <v>0</v>
      </c>
      <c r="M540">
        <v>0</v>
      </c>
      <c r="N540">
        <v>0</v>
      </c>
      <c r="O540">
        <v>0</v>
      </c>
      <c r="P540">
        <v>0</v>
      </c>
      <c r="Q540">
        <v>0</v>
      </c>
      <c r="R540">
        <v>0</v>
      </c>
      <c r="S540">
        <v>0</v>
      </c>
      <c r="T540">
        <v>71590</v>
      </c>
      <c r="U540">
        <v>71607</v>
      </c>
      <c r="V540">
        <v>71225</v>
      </c>
      <c r="W540" t="s">
        <v>12589</v>
      </c>
      <c r="X540" t="s">
        <v>12590</v>
      </c>
      <c r="Y540">
        <v>0</v>
      </c>
      <c r="Z540">
        <v>0</v>
      </c>
    </row>
    <row r="541" spans="1:26" x14ac:dyDescent="0.25">
      <c r="A541">
        <v>99309</v>
      </c>
      <c r="B541">
        <v>202501</v>
      </c>
      <c r="C541">
        <v>2</v>
      </c>
      <c r="D541" t="s">
        <v>12651</v>
      </c>
      <c r="E541">
        <v>4</v>
      </c>
      <c r="F541">
        <v>916</v>
      </c>
      <c r="G541">
        <v>228</v>
      </c>
      <c r="H541">
        <v>34</v>
      </c>
      <c r="I541">
        <v>3</v>
      </c>
      <c r="J541">
        <v>0</v>
      </c>
      <c r="K541">
        <v>0</v>
      </c>
      <c r="L541">
        <v>0</v>
      </c>
      <c r="M541">
        <v>0</v>
      </c>
      <c r="N541">
        <v>0</v>
      </c>
      <c r="O541">
        <v>0</v>
      </c>
      <c r="P541">
        <v>0</v>
      </c>
      <c r="Q541">
        <v>0</v>
      </c>
      <c r="R541">
        <v>0</v>
      </c>
      <c r="S541">
        <v>0</v>
      </c>
      <c r="T541">
        <v>71590</v>
      </c>
      <c r="U541">
        <v>71607</v>
      </c>
      <c r="V541">
        <v>71225</v>
      </c>
      <c r="W541" t="s">
        <v>12589</v>
      </c>
      <c r="X541" t="s">
        <v>12590</v>
      </c>
      <c r="Y541">
        <v>0</v>
      </c>
      <c r="Z541">
        <v>0</v>
      </c>
    </row>
    <row r="542" spans="1:26" x14ac:dyDescent="0.25">
      <c r="A542">
        <v>99328</v>
      </c>
      <c r="B542">
        <v>202501</v>
      </c>
      <c r="C542">
        <v>1</v>
      </c>
      <c r="D542" t="s">
        <v>12651</v>
      </c>
      <c r="E542">
        <v>4</v>
      </c>
      <c r="F542">
        <v>916</v>
      </c>
      <c r="G542">
        <v>200</v>
      </c>
      <c r="H542">
        <v>24</v>
      </c>
      <c r="I542">
        <v>10</v>
      </c>
      <c r="J542">
        <v>0</v>
      </c>
      <c r="K542">
        <v>0</v>
      </c>
      <c r="L542">
        <v>0</v>
      </c>
      <c r="M542">
        <v>0</v>
      </c>
      <c r="N542">
        <v>0</v>
      </c>
      <c r="O542">
        <v>0</v>
      </c>
      <c r="P542">
        <v>0</v>
      </c>
      <c r="Q542">
        <v>0</v>
      </c>
      <c r="R542">
        <v>0</v>
      </c>
      <c r="S542">
        <v>0</v>
      </c>
      <c r="T542">
        <v>900582</v>
      </c>
      <c r="U542">
        <v>71276</v>
      </c>
      <c r="V542">
        <v>70082</v>
      </c>
      <c r="W542" t="s">
        <v>12631</v>
      </c>
      <c r="X542" t="s">
        <v>13887</v>
      </c>
      <c r="Y542">
        <v>0</v>
      </c>
      <c r="Z542">
        <v>0</v>
      </c>
    </row>
    <row r="543" spans="1:26" x14ac:dyDescent="0.25">
      <c r="A543">
        <v>99328</v>
      </c>
      <c r="B543">
        <v>202501</v>
      </c>
      <c r="C543">
        <v>2</v>
      </c>
      <c r="D543" t="s">
        <v>12651</v>
      </c>
      <c r="E543">
        <v>4</v>
      </c>
      <c r="F543">
        <v>916</v>
      </c>
      <c r="G543">
        <v>200</v>
      </c>
      <c r="H543">
        <v>24</v>
      </c>
      <c r="I543">
        <v>10</v>
      </c>
      <c r="J543">
        <v>0</v>
      </c>
      <c r="K543">
        <v>0</v>
      </c>
      <c r="L543">
        <v>0</v>
      </c>
      <c r="M543">
        <v>0</v>
      </c>
      <c r="N543">
        <v>0</v>
      </c>
      <c r="O543">
        <v>0</v>
      </c>
      <c r="P543">
        <v>0</v>
      </c>
      <c r="Q543">
        <v>0</v>
      </c>
      <c r="R543">
        <v>0</v>
      </c>
      <c r="S543">
        <v>0</v>
      </c>
      <c r="T543">
        <v>900582</v>
      </c>
      <c r="U543">
        <v>71276</v>
      </c>
      <c r="V543">
        <v>70082</v>
      </c>
      <c r="W543" t="s">
        <v>12631</v>
      </c>
      <c r="X543" t="s">
        <v>13887</v>
      </c>
      <c r="Y543">
        <v>0</v>
      </c>
      <c r="Z543">
        <v>0</v>
      </c>
    </row>
    <row r="544" spans="1:26" x14ac:dyDescent="0.25">
      <c r="A544">
        <v>99335</v>
      </c>
      <c r="B544">
        <v>202501</v>
      </c>
      <c r="C544">
        <v>1</v>
      </c>
      <c r="D544" t="s">
        <v>12651</v>
      </c>
      <c r="E544">
        <v>4</v>
      </c>
      <c r="F544">
        <v>916</v>
      </c>
      <c r="G544">
        <v>228</v>
      </c>
      <c r="H544">
        <v>19</v>
      </c>
      <c r="I544">
        <v>9</v>
      </c>
      <c r="J544">
        <v>0</v>
      </c>
      <c r="K544">
        <v>0</v>
      </c>
      <c r="L544">
        <v>0</v>
      </c>
      <c r="M544">
        <v>0</v>
      </c>
      <c r="N544">
        <v>0</v>
      </c>
      <c r="O544">
        <v>0</v>
      </c>
      <c r="P544">
        <v>0</v>
      </c>
      <c r="Q544">
        <v>0</v>
      </c>
      <c r="R544">
        <v>0</v>
      </c>
      <c r="S544">
        <v>0</v>
      </c>
      <c r="T544">
        <v>71590</v>
      </c>
      <c r="U544">
        <v>71601</v>
      </c>
      <c r="V544">
        <v>71564</v>
      </c>
      <c r="W544" t="s">
        <v>12603</v>
      </c>
      <c r="X544" t="s">
        <v>12590</v>
      </c>
      <c r="Y544">
        <v>0</v>
      </c>
      <c r="Z544">
        <v>0</v>
      </c>
    </row>
    <row r="545" spans="1:26" x14ac:dyDescent="0.25">
      <c r="A545">
        <v>99335</v>
      </c>
      <c r="B545">
        <v>202501</v>
      </c>
      <c r="C545">
        <v>2</v>
      </c>
      <c r="D545" t="s">
        <v>12651</v>
      </c>
      <c r="E545">
        <v>4</v>
      </c>
      <c r="F545">
        <v>916</v>
      </c>
      <c r="G545">
        <v>228</v>
      </c>
      <c r="H545">
        <v>19</v>
      </c>
      <c r="I545">
        <v>9</v>
      </c>
      <c r="J545">
        <v>0</v>
      </c>
      <c r="K545">
        <v>0</v>
      </c>
      <c r="L545">
        <v>0</v>
      </c>
      <c r="M545">
        <v>0</v>
      </c>
      <c r="N545">
        <v>0</v>
      </c>
      <c r="O545">
        <v>0</v>
      </c>
      <c r="P545">
        <v>0</v>
      </c>
      <c r="Q545">
        <v>0</v>
      </c>
      <c r="R545">
        <v>0</v>
      </c>
      <c r="S545">
        <v>0</v>
      </c>
      <c r="T545">
        <v>71590</v>
      </c>
      <c r="U545">
        <v>71601</v>
      </c>
      <c r="V545">
        <v>71564</v>
      </c>
      <c r="W545" t="s">
        <v>12603</v>
      </c>
      <c r="X545" t="s">
        <v>12590</v>
      </c>
      <c r="Y545">
        <v>0</v>
      </c>
      <c r="Z545">
        <v>0</v>
      </c>
    </row>
    <row r="546" spans="1:26" x14ac:dyDescent="0.25">
      <c r="A546">
        <v>99339</v>
      </c>
      <c r="B546">
        <v>202501</v>
      </c>
      <c r="C546">
        <v>1</v>
      </c>
      <c r="D546" t="s">
        <v>12651</v>
      </c>
      <c r="E546">
        <v>4</v>
      </c>
      <c r="F546">
        <v>916</v>
      </c>
      <c r="G546">
        <v>200</v>
      </c>
      <c r="H546">
        <v>24</v>
      </c>
      <c r="I546">
        <v>7</v>
      </c>
      <c r="J546">
        <v>0</v>
      </c>
      <c r="K546">
        <v>0</v>
      </c>
      <c r="L546">
        <v>0</v>
      </c>
      <c r="M546">
        <v>0</v>
      </c>
      <c r="N546">
        <v>0</v>
      </c>
      <c r="O546">
        <v>0</v>
      </c>
      <c r="P546">
        <v>0</v>
      </c>
      <c r="Q546">
        <v>0</v>
      </c>
      <c r="R546">
        <v>0</v>
      </c>
      <c r="S546">
        <v>0</v>
      </c>
      <c r="T546">
        <v>900582</v>
      </c>
      <c r="U546">
        <v>71129</v>
      </c>
      <c r="V546">
        <v>71566</v>
      </c>
      <c r="W546" t="s">
        <v>13890</v>
      </c>
      <c r="X546" t="s">
        <v>13887</v>
      </c>
      <c r="Y546">
        <v>0</v>
      </c>
      <c r="Z546">
        <v>0</v>
      </c>
    </row>
    <row r="547" spans="1:26" x14ac:dyDescent="0.25">
      <c r="A547">
        <v>99339</v>
      </c>
      <c r="B547">
        <v>202501</v>
      </c>
      <c r="C547">
        <v>2</v>
      </c>
      <c r="D547" t="s">
        <v>12651</v>
      </c>
      <c r="E547">
        <v>4</v>
      </c>
      <c r="F547">
        <v>916</v>
      </c>
      <c r="G547">
        <v>200</v>
      </c>
      <c r="H547">
        <v>24</v>
      </c>
      <c r="I547">
        <v>7</v>
      </c>
      <c r="J547">
        <v>0</v>
      </c>
      <c r="K547">
        <v>0</v>
      </c>
      <c r="L547">
        <v>0</v>
      </c>
      <c r="M547">
        <v>0</v>
      </c>
      <c r="N547">
        <v>0</v>
      </c>
      <c r="O547">
        <v>0</v>
      </c>
      <c r="P547">
        <v>0</v>
      </c>
      <c r="Q547">
        <v>0</v>
      </c>
      <c r="R547">
        <v>0</v>
      </c>
      <c r="S547">
        <v>0</v>
      </c>
      <c r="T547">
        <v>900582</v>
      </c>
      <c r="U547">
        <v>71129</v>
      </c>
      <c r="V547">
        <v>71566</v>
      </c>
      <c r="W547" t="s">
        <v>13890</v>
      </c>
      <c r="X547" t="s">
        <v>13887</v>
      </c>
      <c r="Y547">
        <v>0</v>
      </c>
      <c r="Z547">
        <v>0</v>
      </c>
    </row>
    <row r="548" spans="1:26" x14ac:dyDescent="0.25">
      <c r="A548">
        <v>99375</v>
      </c>
      <c r="B548">
        <v>202501</v>
      </c>
      <c r="C548">
        <v>1</v>
      </c>
      <c r="D548" t="s">
        <v>12651</v>
      </c>
      <c r="E548">
        <v>4</v>
      </c>
      <c r="F548">
        <v>916</v>
      </c>
      <c r="G548">
        <v>290</v>
      </c>
      <c r="H548">
        <v>36</v>
      </c>
      <c r="I548">
        <v>12</v>
      </c>
      <c r="J548">
        <v>0</v>
      </c>
      <c r="K548">
        <v>0</v>
      </c>
      <c r="L548">
        <v>0</v>
      </c>
      <c r="M548">
        <v>0</v>
      </c>
      <c r="N548">
        <v>0</v>
      </c>
      <c r="O548">
        <v>0</v>
      </c>
      <c r="P548">
        <v>0</v>
      </c>
      <c r="Q548">
        <v>0</v>
      </c>
      <c r="R548">
        <v>0</v>
      </c>
      <c r="S548">
        <v>0</v>
      </c>
      <c r="T548">
        <v>71251</v>
      </c>
      <c r="U548">
        <v>70930</v>
      </c>
      <c r="V548">
        <v>71399</v>
      </c>
      <c r="W548" t="s">
        <v>12618</v>
      </c>
      <c r="X548" t="s">
        <v>13885</v>
      </c>
      <c r="Y548">
        <v>0</v>
      </c>
      <c r="Z548">
        <v>0</v>
      </c>
    </row>
    <row r="549" spans="1:26" x14ac:dyDescent="0.25">
      <c r="A549">
        <v>99375</v>
      </c>
      <c r="B549">
        <v>202501</v>
      </c>
      <c r="C549">
        <v>2</v>
      </c>
      <c r="D549" t="s">
        <v>12651</v>
      </c>
      <c r="E549">
        <v>4</v>
      </c>
      <c r="F549">
        <v>916</v>
      </c>
      <c r="G549">
        <v>290</v>
      </c>
      <c r="H549">
        <v>36</v>
      </c>
      <c r="I549">
        <v>12</v>
      </c>
      <c r="J549">
        <v>0</v>
      </c>
      <c r="K549">
        <v>0</v>
      </c>
      <c r="L549">
        <v>0</v>
      </c>
      <c r="M549">
        <v>0</v>
      </c>
      <c r="N549">
        <v>0</v>
      </c>
      <c r="O549">
        <v>0</v>
      </c>
      <c r="P549">
        <v>0</v>
      </c>
      <c r="Q549">
        <v>0</v>
      </c>
      <c r="R549">
        <v>0</v>
      </c>
      <c r="S549">
        <v>0</v>
      </c>
      <c r="T549">
        <v>71251</v>
      </c>
      <c r="U549">
        <v>70930</v>
      </c>
      <c r="V549">
        <v>71399</v>
      </c>
      <c r="W549" t="s">
        <v>12618</v>
      </c>
      <c r="X549" t="s">
        <v>13885</v>
      </c>
      <c r="Y549">
        <v>0</v>
      </c>
      <c r="Z549">
        <v>0</v>
      </c>
    </row>
    <row r="550" spans="1:26" x14ac:dyDescent="0.25">
      <c r="A550">
        <v>99393</v>
      </c>
      <c r="B550">
        <v>202501</v>
      </c>
      <c r="C550">
        <v>1</v>
      </c>
      <c r="D550" t="s">
        <v>12651</v>
      </c>
      <c r="E550">
        <v>4</v>
      </c>
      <c r="F550">
        <v>916</v>
      </c>
      <c r="G550">
        <v>228</v>
      </c>
      <c r="H550">
        <v>18</v>
      </c>
      <c r="I550">
        <v>7</v>
      </c>
      <c r="J550">
        <v>0</v>
      </c>
      <c r="K550">
        <v>0</v>
      </c>
      <c r="L550">
        <v>0</v>
      </c>
      <c r="M550">
        <v>0</v>
      </c>
      <c r="N550">
        <v>0</v>
      </c>
      <c r="O550">
        <v>0</v>
      </c>
      <c r="P550">
        <v>0</v>
      </c>
      <c r="Q550">
        <v>0</v>
      </c>
      <c r="R550">
        <v>0</v>
      </c>
      <c r="S550">
        <v>0</v>
      </c>
      <c r="T550">
        <v>71590</v>
      </c>
      <c r="U550">
        <v>71606</v>
      </c>
      <c r="V550">
        <v>71324</v>
      </c>
      <c r="W550" t="s">
        <v>13891</v>
      </c>
      <c r="X550" t="s">
        <v>12590</v>
      </c>
      <c r="Y550">
        <v>0</v>
      </c>
      <c r="Z550">
        <v>0</v>
      </c>
    </row>
    <row r="551" spans="1:26" x14ac:dyDescent="0.25">
      <c r="A551">
        <v>99393</v>
      </c>
      <c r="B551">
        <v>202501</v>
      </c>
      <c r="C551">
        <v>2</v>
      </c>
      <c r="D551" t="s">
        <v>12651</v>
      </c>
      <c r="E551">
        <v>4</v>
      </c>
      <c r="F551">
        <v>916</v>
      </c>
      <c r="G551">
        <v>228</v>
      </c>
      <c r="H551">
        <v>18</v>
      </c>
      <c r="I551">
        <v>7</v>
      </c>
      <c r="J551">
        <v>0</v>
      </c>
      <c r="K551">
        <v>0</v>
      </c>
      <c r="L551">
        <v>0</v>
      </c>
      <c r="M551">
        <v>0</v>
      </c>
      <c r="N551">
        <v>0</v>
      </c>
      <c r="O551">
        <v>0</v>
      </c>
      <c r="P551">
        <v>0</v>
      </c>
      <c r="Q551">
        <v>0</v>
      </c>
      <c r="R551">
        <v>0</v>
      </c>
      <c r="S551">
        <v>0</v>
      </c>
      <c r="T551">
        <v>71590</v>
      </c>
      <c r="U551">
        <v>71606</v>
      </c>
      <c r="V551">
        <v>71324</v>
      </c>
      <c r="W551" t="s">
        <v>13891</v>
      </c>
      <c r="X551" t="s">
        <v>12590</v>
      </c>
      <c r="Y551">
        <v>0</v>
      </c>
      <c r="Z551">
        <v>0</v>
      </c>
    </row>
    <row r="552" spans="1:26" x14ac:dyDescent="0.25">
      <c r="A552">
        <v>99399</v>
      </c>
      <c r="B552">
        <v>202501</v>
      </c>
      <c r="C552">
        <v>1</v>
      </c>
      <c r="D552" t="s">
        <v>12651</v>
      </c>
      <c r="E552">
        <v>4</v>
      </c>
      <c r="F552">
        <v>916</v>
      </c>
      <c r="G552">
        <v>230</v>
      </c>
      <c r="H552">
        <v>30</v>
      </c>
      <c r="I552">
        <v>10</v>
      </c>
      <c r="J552">
        <v>0</v>
      </c>
      <c r="K552">
        <v>0</v>
      </c>
      <c r="L552">
        <v>0</v>
      </c>
      <c r="M552">
        <v>0</v>
      </c>
      <c r="N552">
        <v>0</v>
      </c>
      <c r="O552">
        <v>0</v>
      </c>
      <c r="P552">
        <v>0</v>
      </c>
      <c r="Q552">
        <v>0</v>
      </c>
      <c r="R552">
        <v>0</v>
      </c>
      <c r="S552">
        <v>0</v>
      </c>
      <c r="T552">
        <v>71030</v>
      </c>
      <c r="U552">
        <v>71063</v>
      </c>
      <c r="V552">
        <v>71064</v>
      </c>
      <c r="W552" t="s">
        <v>3624</v>
      </c>
      <c r="X552" t="s">
        <v>12595</v>
      </c>
      <c r="Y552">
        <v>0</v>
      </c>
      <c r="Z552">
        <v>0</v>
      </c>
    </row>
    <row r="553" spans="1:26" x14ac:dyDescent="0.25">
      <c r="A553">
        <v>99399</v>
      </c>
      <c r="B553">
        <v>202501</v>
      </c>
      <c r="C553">
        <v>2</v>
      </c>
      <c r="D553" t="s">
        <v>12651</v>
      </c>
      <c r="E553">
        <v>4</v>
      </c>
      <c r="F553">
        <v>916</v>
      </c>
      <c r="G553">
        <v>230</v>
      </c>
      <c r="H553">
        <v>30</v>
      </c>
      <c r="I553">
        <v>10</v>
      </c>
      <c r="J553">
        <v>0</v>
      </c>
      <c r="K553">
        <v>0</v>
      </c>
      <c r="L553">
        <v>0</v>
      </c>
      <c r="M553">
        <v>0</v>
      </c>
      <c r="N553">
        <v>0</v>
      </c>
      <c r="O553">
        <v>0</v>
      </c>
      <c r="P553">
        <v>0</v>
      </c>
      <c r="Q553">
        <v>0</v>
      </c>
      <c r="R553">
        <v>0</v>
      </c>
      <c r="S553">
        <v>0</v>
      </c>
      <c r="T553">
        <v>71030</v>
      </c>
      <c r="U553">
        <v>71063</v>
      </c>
      <c r="V553">
        <v>71064</v>
      </c>
      <c r="W553" t="s">
        <v>3624</v>
      </c>
      <c r="X553" t="s">
        <v>12595</v>
      </c>
      <c r="Y553">
        <v>0</v>
      </c>
      <c r="Z553">
        <v>0</v>
      </c>
    </row>
    <row r="554" spans="1:26" x14ac:dyDescent="0.25">
      <c r="A554">
        <v>99411</v>
      </c>
      <c r="B554">
        <v>202501</v>
      </c>
      <c r="C554">
        <v>1</v>
      </c>
      <c r="D554" t="s">
        <v>12651</v>
      </c>
      <c r="E554">
        <v>4</v>
      </c>
      <c r="F554">
        <v>740</v>
      </c>
      <c r="G554">
        <v>169</v>
      </c>
      <c r="H554">
        <v>25</v>
      </c>
      <c r="I554">
        <v>3</v>
      </c>
      <c r="J554">
        <v>0</v>
      </c>
      <c r="K554">
        <v>0</v>
      </c>
      <c r="L554">
        <v>0</v>
      </c>
      <c r="M554">
        <v>0</v>
      </c>
      <c r="N554">
        <v>0</v>
      </c>
      <c r="O554">
        <v>0</v>
      </c>
      <c r="P554">
        <v>0</v>
      </c>
      <c r="Q554">
        <v>0</v>
      </c>
      <c r="R554">
        <v>0</v>
      </c>
      <c r="S554">
        <v>0</v>
      </c>
      <c r="T554">
        <v>71030</v>
      </c>
      <c r="U554">
        <v>71024</v>
      </c>
      <c r="V554">
        <v>71025</v>
      </c>
      <c r="W554" t="s">
        <v>12597</v>
      </c>
      <c r="X554" t="s">
        <v>12595</v>
      </c>
      <c r="Y554">
        <v>0</v>
      </c>
      <c r="Z554">
        <v>3121</v>
      </c>
    </row>
    <row r="555" spans="1:26" x14ac:dyDescent="0.25">
      <c r="A555">
        <v>99411</v>
      </c>
      <c r="B555">
        <v>202501</v>
      </c>
      <c r="C555">
        <v>2</v>
      </c>
      <c r="D555" t="s">
        <v>12651</v>
      </c>
      <c r="E555">
        <v>4</v>
      </c>
      <c r="F555">
        <v>740</v>
      </c>
      <c r="G555">
        <v>169</v>
      </c>
      <c r="H555">
        <v>25</v>
      </c>
      <c r="I555">
        <v>3</v>
      </c>
      <c r="J555">
        <v>0</v>
      </c>
      <c r="K555">
        <v>0</v>
      </c>
      <c r="L555">
        <v>0</v>
      </c>
      <c r="M555">
        <v>0</v>
      </c>
      <c r="N555">
        <v>0</v>
      </c>
      <c r="O555">
        <v>0</v>
      </c>
      <c r="P555">
        <v>0</v>
      </c>
      <c r="Q555">
        <v>0</v>
      </c>
      <c r="R555">
        <v>0</v>
      </c>
      <c r="S555">
        <v>0</v>
      </c>
      <c r="T555">
        <v>71030</v>
      </c>
      <c r="U555">
        <v>71024</v>
      </c>
      <c r="V555">
        <v>71025</v>
      </c>
      <c r="W555" t="s">
        <v>12597</v>
      </c>
      <c r="X555" t="s">
        <v>12595</v>
      </c>
      <c r="Y555">
        <v>0</v>
      </c>
      <c r="Z555">
        <v>3121</v>
      </c>
    </row>
    <row r="556" spans="1:26" x14ac:dyDescent="0.25">
      <c r="A556">
        <v>99414</v>
      </c>
      <c r="B556">
        <v>202501</v>
      </c>
      <c r="C556">
        <v>1</v>
      </c>
      <c r="D556" t="s">
        <v>12651</v>
      </c>
      <c r="E556">
        <v>4</v>
      </c>
      <c r="F556">
        <v>916</v>
      </c>
      <c r="G556">
        <v>230</v>
      </c>
      <c r="H556">
        <v>24</v>
      </c>
      <c r="I556">
        <v>6</v>
      </c>
      <c r="J556">
        <v>0</v>
      </c>
      <c r="K556">
        <v>0</v>
      </c>
      <c r="L556">
        <v>0</v>
      </c>
      <c r="M556">
        <v>0</v>
      </c>
      <c r="N556">
        <v>0</v>
      </c>
      <c r="O556">
        <v>0</v>
      </c>
      <c r="P556">
        <v>0</v>
      </c>
      <c r="Q556">
        <v>0</v>
      </c>
      <c r="R556">
        <v>0</v>
      </c>
      <c r="S556">
        <v>0</v>
      </c>
      <c r="T556">
        <v>71030</v>
      </c>
      <c r="U556">
        <v>71662</v>
      </c>
      <c r="V556">
        <v>71450</v>
      </c>
      <c r="W556" t="s">
        <v>12672</v>
      </c>
      <c r="X556" t="s">
        <v>12595</v>
      </c>
      <c r="Y556">
        <v>0</v>
      </c>
      <c r="Z556">
        <v>0</v>
      </c>
    </row>
    <row r="557" spans="1:26" x14ac:dyDescent="0.25">
      <c r="A557">
        <v>99414</v>
      </c>
      <c r="B557">
        <v>202501</v>
      </c>
      <c r="C557">
        <v>2</v>
      </c>
      <c r="D557" t="s">
        <v>12651</v>
      </c>
      <c r="E557">
        <v>4</v>
      </c>
      <c r="F557">
        <v>916</v>
      </c>
      <c r="G557">
        <v>230</v>
      </c>
      <c r="H557">
        <v>24</v>
      </c>
      <c r="I557">
        <v>6</v>
      </c>
      <c r="J557">
        <v>0</v>
      </c>
      <c r="K557">
        <v>0</v>
      </c>
      <c r="L557">
        <v>0</v>
      </c>
      <c r="M557">
        <v>0</v>
      </c>
      <c r="N557">
        <v>0</v>
      </c>
      <c r="O557">
        <v>0</v>
      </c>
      <c r="P557">
        <v>0</v>
      </c>
      <c r="Q557">
        <v>0</v>
      </c>
      <c r="R557">
        <v>0</v>
      </c>
      <c r="S557">
        <v>0</v>
      </c>
      <c r="T557">
        <v>71030</v>
      </c>
      <c r="U557">
        <v>71662</v>
      </c>
      <c r="V557">
        <v>71450</v>
      </c>
      <c r="W557" t="s">
        <v>12672</v>
      </c>
      <c r="X557" t="s">
        <v>12595</v>
      </c>
      <c r="Y557">
        <v>0</v>
      </c>
      <c r="Z557">
        <v>0</v>
      </c>
    </row>
    <row r="558" spans="1:26" x14ac:dyDescent="0.25">
      <c r="A558">
        <v>99430</v>
      </c>
      <c r="B558">
        <v>202501</v>
      </c>
      <c r="C558">
        <v>1</v>
      </c>
      <c r="D558" t="s">
        <v>12651</v>
      </c>
      <c r="E558">
        <v>4</v>
      </c>
      <c r="F558">
        <v>916</v>
      </c>
      <c r="G558">
        <v>228</v>
      </c>
      <c r="H558">
        <v>34</v>
      </c>
      <c r="I558">
        <v>9</v>
      </c>
      <c r="J558">
        <v>0</v>
      </c>
      <c r="K558">
        <v>0</v>
      </c>
      <c r="L558">
        <v>0</v>
      </c>
      <c r="M558">
        <v>0</v>
      </c>
      <c r="N558">
        <v>0</v>
      </c>
      <c r="O558">
        <v>0</v>
      </c>
      <c r="P558">
        <v>0</v>
      </c>
      <c r="Q558">
        <v>0</v>
      </c>
      <c r="R558">
        <v>0</v>
      </c>
      <c r="S558">
        <v>0</v>
      </c>
      <c r="T558">
        <v>71590</v>
      </c>
      <c r="U558">
        <v>71594</v>
      </c>
      <c r="V558">
        <v>71467</v>
      </c>
      <c r="W558" t="s">
        <v>12670</v>
      </c>
      <c r="X558" t="s">
        <v>12590</v>
      </c>
      <c r="Y558">
        <v>0</v>
      </c>
      <c r="Z558">
        <v>0</v>
      </c>
    </row>
    <row r="559" spans="1:26" x14ac:dyDescent="0.25">
      <c r="A559">
        <v>99430</v>
      </c>
      <c r="B559">
        <v>202501</v>
      </c>
      <c r="C559">
        <v>2</v>
      </c>
      <c r="D559" t="s">
        <v>12651</v>
      </c>
      <c r="E559">
        <v>4</v>
      </c>
      <c r="F559">
        <v>916</v>
      </c>
      <c r="G559">
        <v>228</v>
      </c>
      <c r="H559">
        <v>34</v>
      </c>
      <c r="I559">
        <v>9</v>
      </c>
      <c r="J559">
        <v>0</v>
      </c>
      <c r="K559">
        <v>0</v>
      </c>
      <c r="L559">
        <v>0</v>
      </c>
      <c r="M559">
        <v>0</v>
      </c>
      <c r="N559">
        <v>0</v>
      </c>
      <c r="O559">
        <v>0</v>
      </c>
      <c r="P559">
        <v>0</v>
      </c>
      <c r="Q559">
        <v>0</v>
      </c>
      <c r="R559">
        <v>0</v>
      </c>
      <c r="S559">
        <v>0</v>
      </c>
      <c r="T559">
        <v>71590</v>
      </c>
      <c r="U559">
        <v>71594</v>
      </c>
      <c r="V559">
        <v>71467</v>
      </c>
      <c r="W559" t="s">
        <v>12670</v>
      </c>
      <c r="X559" t="s">
        <v>12590</v>
      </c>
      <c r="Y559">
        <v>0</v>
      </c>
      <c r="Z559">
        <v>0</v>
      </c>
    </row>
    <row r="560" spans="1:26" x14ac:dyDescent="0.25">
      <c r="A560">
        <v>99449</v>
      </c>
      <c r="B560">
        <v>202501</v>
      </c>
      <c r="C560">
        <v>1</v>
      </c>
      <c r="D560" t="s">
        <v>12651</v>
      </c>
      <c r="E560">
        <v>4</v>
      </c>
      <c r="F560">
        <v>916</v>
      </c>
      <c r="G560">
        <v>228</v>
      </c>
      <c r="H560">
        <v>34</v>
      </c>
      <c r="I560">
        <v>6</v>
      </c>
      <c r="J560">
        <v>0</v>
      </c>
      <c r="K560">
        <v>0</v>
      </c>
      <c r="L560">
        <v>0</v>
      </c>
      <c r="M560">
        <v>0</v>
      </c>
      <c r="N560">
        <v>0</v>
      </c>
      <c r="O560">
        <v>0</v>
      </c>
      <c r="P560">
        <v>0</v>
      </c>
      <c r="Q560">
        <v>0</v>
      </c>
      <c r="R560">
        <v>0</v>
      </c>
      <c r="S560">
        <v>0</v>
      </c>
      <c r="T560">
        <v>71590</v>
      </c>
      <c r="U560">
        <v>71607</v>
      </c>
      <c r="V560">
        <v>700398</v>
      </c>
      <c r="W560" t="s">
        <v>12589</v>
      </c>
      <c r="X560" t="s">
        <v>12590</v>
      </c>
      <c r="Y560">
        <v>0</v>
      </c>
      <c r="Z560">
        <v>0</v>
      </c>
    </row>
    <row r="561" spans="1:26" x14ac:dyDescent="0.25">
      <c r="A561">
        <v>99449</v>
      </c>
      <c r="B561">
        <v>202501</v>
      </c>
      <c r="C561">
        <v>2</v>
      </c>
      <c r="D561" t="s">
        <v>12651</v>
      </c>
      <c r="E561">
        <v>4</v>
      </c>
      <c r="F561">
        <v>916</v>
      </c>
      <c r="G561">
        <v>228</v>
      </c>
      <c r="H561">
        <v>34</v>
      </c>
      <c r="I561">
        <v>6</v>
      </c>
      <c r="J561">
        <v>0</v>
      </c>
      <c r="K561">
        <v>0</v>
      </c>
      <c r="L561">
        <v>0</v>
      </c>
      <c r="M561">
        <v>0</v>
      </c>
      <c r="N561">
        <v>0</v>
      </c>
      <c r="O561">
        <v>0</v>
      </c>
      <c r="P561">
        <v>0</v>
      </c>
      <c r="Q561">
        <v>0</v>
      </c>
      <c r="R561">
        <v>0</v>
      </c>
      <c r="S561">
        <v>0</v>
      </c>
      <c r="T561">
        <v>71590</v>
      </c>
      <c r="U561">
        <v>71607</v>
      </c>
      <c r="V561">
        <v>700398</v>
      </c>
      <c r="W561" t="s">
        <v>12589</v>
      </c>
      <c r="X561" t="s">
        <v>12590</v>
      </c>
      <c r="Y561">
        <v>0</v>
      </c>
      <c r="Z561">
        <v>0</v>
      </c>
    </row>
    <row r="562" spans="1:26" x14ac:dyDescent="0.25">
      <c r="A562">
        <v>99480</v>
      </c>
      <c r="B562">
        <v>202501</v>
      </c>
      <c r="C562">
        <v>1</v>
      </c>
      <c r="D562" t="s">
        <v>12651</v>
      </c>
      <c r="E562">
        <v>4</v>
      </c>
      <c r="F562">
        <v>916</v>
      </c>
      <c r="G562">
        <v>290</v>
      </c>
      <c r="H562">
        <v>25</v>
      </c>
      <c r="I562">
        <v>8</v>
      </c>
      <c r="J562">
        <v>0</v>
      </c>
      <c r="K562">
        <v>0</v>
      </c>
      <c r="L562">
        <v>0</v>
      </c>
      <c r="M562">
        <v>0</v>
      </c>
      <c r="N562">
        <v>0</v>
      </c>
      <c r="O562">
        <v>0</v>
      </c>
      <c r="P562">
        <v>0</v>
      </c>
      <c r="Q562">
        <v>0</v>
      </c>
      <c r="R562">
        <v>0</v>
      </c>
      <c r="S562">
        <v>0</v>
      </c>
      <c r="T562">
        <v>71251</v>
      </c>
      <c r="U562">
        <v>71252</v>
      </c>
      <c r="V562">
        <v>700258</v>
      </c>
      <c r="W562" t="s">
        <v>12592</v>
      </c>
      <c r="X562" t="s">
        <v>13885</v>
      </c>
      <c r="Y562">
        <v>0</v>
      </c>
      <c r="Z562">
        <v>0</v>
      </c>
    </row>
    <row r="563" spans="1:26" x14ac:dyDescent="0.25">
      <c r="A563">
        <v>99480</v>
      </c>
      <c r="B563">
        <v>202501</v>
      </c>
      <c r="C563">
        <v>2</v>
      </c>
      <c r="D563" t="s">
        <v>12651</v>
      </c>
      <c r="E563">
        <v>4</v>
      </c>
      <c r="F563">
        <v>916</v>
      </c>
      <c r="G563">
        <v>290</v>
      </c>
      <c r="H563">
        <v>25</v>
      </c>
      <c r="I563">
        <v>8</v>
      </c>
      <c r="J563">
        <v>0</v>
      </c>
      <c r="K563">
        <v>0</v>
      </c>
      <c r="L563">
        <v>0</v>
      </c>
      <c r="M563">
        <v>0</v>
      </c>
      <c r="N563">
        <v>0</v>
      </c>
      <c r="O563">
        <v>0</v>
      </c>
      <c r="P563">
        <v>0</v>
      </c>
      <c r="Q563">
        <v>0</v>
      </c>
      <c r="R563">
        <v>0</v>
      </c>
      <c r="S563">
        <v>0</v>
      </c>
      <c r="T563">
        <v>71251</v>
      </c>
      <c r="U563">
        <v>71252</v>
      </c>
      <c r="V563">
        <v>700258</v>
      </c>
      <c r="W563" t="s">
        <v>12592</v>
      </c>
      <c r="X563" t="s">
        <v>13885</v>
      </c>
      <c r="Y563">
        <v>0</v>
      </c>
      <c r="Z563">
        <v>0</v>
      </c>
    </row>
    <row r="564" spans="1:26" x14ac:dyDescent="0.25">
      <c r="A564">
        <v>99555</v>
      </c>
      <c r="B564">
        <v>202501</v>
      </c>
      <c r="C564">
        <v>1</v>
      </c>
      <c r="D564" t="s">
        <v>12651</v>
      </c>
      <c r="E564">
        <v>4</v>
      </c>
      <c r="F564">
        <v>916</v>
      </c>
      <c r="G564">
        <v>228</v>
      </c>
      <c r="H564">
        <v>19</v>
      </c>
      <c r="I564">
        <v>9</v>
      </c>
      <c r="J564">
        <v>0</v>
      </c>
      <c r="K564">
        <v>0</v>
      </c>
      <c r="L564">
        <v>0</v>
      </c>
      <c r="M564">
        <v>0</v>
      </c>
      <c r="N564">
        <v>0</v>
      </c>
      <c r="O564">
        <v>0</v>
      </c>
      <c r="P564">
        <v>0</v>
      </c>
      <c r="Q564">
        <v>0</v>
      </c>
      <c r="R564">
        <v>0</v>
      </c>
      <c r="S564">
        <v>0</v>
      </c>
      <c r="T564">
        <v>71590</v>
      </c>
      <c r="U564">
        <v>71601</v>
      </c>
      <c r="V564">
        <v>71564</v>
      </c>
      <c r="W564" t="s">
        <v>12603</v>
      </c>
      <c r="X564" t="s">
        <v>12590</v>
      </c>
      <c r="Y564">
        <v>0</v>
      </c>
      <c r="Z564">
        <v>0</v>
      </c>
    </row>
    <row r="565" spans="1:26" x14ac:dyDescent="0.25">
      <c r="A565">
        <v>99555</v>
      </c>
      <c r="B565">
        <v>202501</v>
      </c>
      <c r="C565">
        <v>2</v>
      </c>
      <c r="D565" t="s">
        <v>12651</v>
      </c>
      <c r="E565">
        <v>4</v>
      </c>
      <c r="F565">
        <v>916</v>
      </c>
      <c r="G565">
        <v>228</v>
      </c>
      <c r="H565">
        <v>19</v>
      </c>
      <c r="I565">
        <v>9</v>
      </c>
      <c r="J565">
        <v>0</v>
      </c>
      <c r="K565">
        <v>0</v>
      </c>
      <c r="L565">
        <v>0</v>
      </c>
      <c r="M565">
        <v>0</v>
      </c>
      <c r="N565">
        <v>0</v>
      </c>
      <c r="O565">
        <v>0</v>
      </c>
      <c r="P565">
        <v>0</v>
      </c>
      <c r="Q565">
        <v>0</v>
      </c>
      <c r="R565">
        <v>0</v>
      </c>
      <c r="S565">
        <v>0</v>
      </c>
      <c r="T565">
        <v>71590</v>
      </c>
      <c r="U565">
        <v>71601</v>
      </c>
      <c r="V565">
        <v>71564</v>
      </c>
      <c r="W565" t="s">
        <v>12603</v>
      </c>
      <c r="X565" t="s">
        <v>12590</v>
      </c>
      <c r="Y565">
        <v>0</v>
      </c>
      <c r="Z565">
        <v>0</v>
      </c>
    </row>
    <row r="566" spans="1:26" x14ac:dyDescent="0.25">
      <c r="A566">
        <v>99564</v>
      </c>
      <c r="B566">
        <v>202501</v>
      </c>
      <c r="C566">
        <v>1</v>
      </c>
      <c r="D566" t="s">
        <v>12651</v>
      </c>
      <c r="E566">
        <v>4</v>
      </c>
      <c r="F566">
        <v>916</v>
      </c>
      <c r="G566">
        <v>228</v>
      </c>
      <c r="H566">
        <v>34</v>
      </c>
      <c r="I566">
        <v>10</v>
      </c>
      <c r="J566">
        <v>0</v>
      </c>
      <c r="K566">
        <v>0</v>
      </c>
      <c r="L566">
        <v>0</v>
      </c>
      <c r="M566">
        <v>0</v>
      </c>
      <c r="N566">
        <v>0</v>
      </c>
      <c r="O566">
        <v>0</v>
      </c>
      <c r="P566">
        <v>0</v>
      </c>
      <c r="Q566">
        <v>0</v>
      </c>
      <c r="R566">
        <v>0</v>
      </c>
      <c r="S566">
        <v>0</v>
      </c>
      <c r="T566">
        <v>71590</v>
      </c>
      <c r="U566">
        <v>71607</v>
      </c>
      <c r="V566">
        <v>70057</v>
      </c>
      <c r="W566" t="s">
        <v>12589</v>
      </c>
      <c r="X566" t="s">
        <v>12590</v>
      </c>
      <c r="Y566">
        <v>0</v>
      </c>
      <c r="Z566">
        <v>0</v>
      </c>
    </row>
    <row r="567" spans="1:26" x14ac:dyDescent="0.25">
      <c r="A567">
        <v>99564</v>
      </c>
      <c r="B567">
        <v>202501</v>
      </c>
      <c r="C567">
        <v>2</v>
      </c>
      <c r="D567" t="s">
        <v>12651</v>
      </c>
      <c r="E567">
        <v>4</v>
      </c>
      <c r="F567">
        <v>916</v>
      </c>
      <c r="G567">
        <v>228</v>
      </c>
      <c r="H567">
        <v>34</v>
      </c>
      <c r="I567">
        <v>10</v>
      </c>
      <c r="J567">
        <v>0</v>
      </c>
      <c r="K567">
        <v>0</v>
      </c>
      <c r="L567">
        <v>0</v>
      </c>
      <c r="M567">
        <v>0</v>
      </c>
      <c r="N567">
        <v>0</v>
      </c>
      <c r="O567">
        <v>0</v>
      </c>
      <c r="P567">
        <v>0</v>
      </c>
      <c r="Q567">
        <v>0</v>
      </c>
      <c r="R567">
        <v>0</v>
      </c>
      <c r="S567">
        <v>0</v>
      </c>
      <c r="T567">
        <v>71590</v>
      </c>
      <c r="U567">
        <v>71607</v>
      </c>
      <c r="V567">
        <v>70057</v>
      </c>
      <c r="W567" t="s">
        <v>12589</v>
      </c>
      <c r="X567" t="s">
        <v>12590</v>
      </c>
      <c r="Y567">
        <v>0</v>
      </c>
      <c r="Z567">
        <v>0</v>
      </c>
    </row>
    <row r="568" spans="1:26" x14ac:dyDescent="0.25">
      <c r="A568">
        <v>99566</v>
      </c>
      <c r="B568">
        <v>202501</v>
      </c>
      <c r="C568">
        <v>1</v>
      </c>
      <c r="D568" t="s">
        <v>12651</v>
      </c>
      <c r="E568">
        <v>4</v>
      </c>
      <c r="F568">
        <v>916</v>
      </c>
      <c r="G568">
        <v>228</v>
      </c>
      <c r="H568">
        <v>30</v>
      </c>
      <c r="I568">
        <v>10</v>
      </c>
      <c r="J568">
        <v>0</v>
      </c>
      <c r="K568">
        <v>0</v>
      </c>
      <c r="L568">
        <v>0</v>
      </c>
      <c r="M568">
        <v>0</v>
      </c>
      <c r="N568">
        <v>0</v>
      </c>
      <c r="O568">
        <v>0</v>
      </c>
      <c r="P568">
        <v>0</v>
      </c>
      <c r="Q568">
        <v>0</v>
      </c>
      <c r="R568">
        <v>0</v>
      </c>
      <c r="S568">
        <v>0</v>
      </c>
      <c r="T568">
        <v>71590</v>
      </c>
      <c r="U568">
        <v>71050</v>
      </c>
      <c r="V568">
        <v>70426</v>
      </c>
      <c r="W568" t="s">
        <v>12605</v>
      </c>
      <c r="X568" t="s">
        <v>12590</v>
      </c>
      <c r="Y568">
        <v>0</v>
      </c>
      <c r="Z568">
        <v>0</v>
      </c>
    </row>
    <row r="569" spans="1:26" x14ac:dyDescent="0.25">
      <c r="A569">
        <v>99566</v>
      </c>
      <c r="B569">
        <v>202501</v>
      </c>
      <c r="C569">
        <v>2</v>
      </c>
      <c r="D569" t="s">
        <v>12651</v>
      </c>
      <c r="E569">
        <v>4</v>
      </c>
      <c r="F569">
        <v>916</v>
      </c>
      <c r="G569">
        <v>228</v>
      </c>
      <c r="H569">
        <v>30</v>
      </c>
      <c r="I569">
        <v>10</v>
      </c>
      <c r="J569">
        <v>0</v>
      </c>
      <c r="K569">
        <v>0</v>
      </c>
      <c r="L569">
        <v>0</v>
      </c>
      <c r="M569">
        <v>0</v>
      </c>
      <c r="N569">
        <v>0</v>
      </c>
      <c r="O569">
        <v>0</v>
      </c>
      <c r="P569">
        <v>0</v>
      </c>
      <c r="Q569">
        <v>0</v>
      </c>
      <c r="R569">
        <v>0</v>
      </c>
      <c r="S569">
        <v>0</v>
      </c>
      <c r="T569">
        <v>71590</v>
      </c>
      <c r="U569">
        <v>71050</v>
      </c>
      <c r="V569">
        <v>70426</v>
      </c>
      <c r="W569" t="s">
        <v>12605</v>
      </c>
      <c r="X569" t="s">
        <v>12590</v>
      </c>
      <c r="Y569">
        <v>0</v>
      </c>
      <c r="Z569">
        <v>0</v>
      </c>
    </row>
    <row r="570" spans="1:26" x14ac:dyDescent="0.25">
      <c r="A570">
        <v>99665</v>
      </c>
      <c r="B570">
        <v>202501</v>
      </c>
      <c r="C570">
        <v>1</v>
      </c>
      <c r="D570" t="s">
        <v>12651</v>
      </c>
      <c r="E570">
        <v>4</v>
      </c>
      <c r="F570">
        <v>916</v>
      </c>
      <c r="G570">
        <v>230</v>
      </c>
      <c r="H570">
        <v>32</v>
      </c>
      <c r="I570">
        <v>10</v>
      </c>
      <c r="J570">
        <v>0</v>
      </c>
      <c r="K570">
        <v>0</v>
      </c>
      <c r="L570">
        <v>0</v>
      </c>
      <c r="M570">
        <v>0</v>
      </c>
      <c r="N570">
        <v>0</v>
      </c>
      <c r="O570">
        <v>0</v>
      </c>
      <c r="P570">
        <v>0</v>
      </c>
      <c r="Q570">
        <v>0</v>
      </c>
      <c r="R570">
        <v>0</v>
      </c>
      <c r="S570">
        <v>0</v>
      </c>
      <c r="T570">
        <v>71030</v>
      </c>
      <c r="U570">
        <v>71505</v>
      </c>
      <c r="V570">
        <v>71517</v>
      </c>
      <c r="W570" t="s">
        <v>12648</v>
      </c>
      <c r="X570" t="s">
        <v>12595</v>
      </c>
      <c r="Y570">
        <v>0</v>
      </c>
      <c r="Z570">
        <v>0</v>
      </c>
    </row>
    <row r="571" spans="1:26" x14ac:dyDescent="0.25">
      <c r="A571">
        <v>99665</v>
      </c>
      <c r="B571">
        <v>202501</v>
      </c>
      <c r="C571">
        <v>2</v>
      </c>
      <c r="D571" t="s">
        <v>12651</v>
      </c>
      <c r="E571">
        <v>4</v>
      </c>
      <c r="F571">
        <v>916</v>
      </c>
      <c r="G571">
        <v>230</v>
      </c>
      <c r="H571">
        <v>32</v>
      </c>
      <c r="I571">
        <v>10</v>
      </c>
      <c r="J571">
        <v>0</v>
      </c>
      <c r="K571">
        <v>0</v>
      </c>
      <c r="L571">
        <v>0</v>
      </c>
      <c r="M571">
        <v>0</v>
      </c>
      <c r="N571">
        <v>0</v>
      </c>
      <c r="O571">
        <v>0</v>
      </c>
      <c r="P571">
        <v>0</v>
      </c>
      <c r="Q571">
        <v>0</v>
      </c>
      <c r="R571">
        <v>0</v>
      </c>
      <c r="S571">
        <v>0</v>
      </c>
      <c r="T571">
        <v>71030</v>
      </c>
      <c r="U571">
        <v>71505</v>
      </c>
      <c r="V571">
        <v>71517</v>
      </c>
      <c r="W571" t="s">
        <v>12648</v>
      </c>
      <c r="X571" t="s">
        <v>12595</v>
      </c>
      <c r="Y571">
        <v>0</v>
      </c>
      <c r="Z571">
        <v>0</v>
      </c>
    </row>
    <row r="572" spans="1:26" x14ac:dyDescent="0.25">
      <c r="A572">
        <v>99681</v>
      </c>
      <c r="B572">
        <v>202501</v>
      </c>
      <c r="C572">
        <v>1</v>
      </c>
      <c r="D572" t="s">
        <v>12651</v>
      </c>
      <c r="E572">
        <v>4</v>
      </c>
      <c r="F572">
        <v>916</v>
      </c>
      <c r="G572">
        <v>228</v>
      </c>
      <c r="H572">
        <v>30</v>
      </c>
      <c r="I572">
        <v>10</v>
      </c>
      <c r="J572">
        <v>0</v>
      </c>
      <c r="K572">
        <v>0</v>
      </c>
      <c r="L572">
        <v>0</v>
      </c>
      <c r="M572">
        <v>0</v>
      </c>
      <c r="N572">
        <v>0</v>
      </c>
      <c r="O572">
        <v>0</v>
      </c>
      <c r="P572">
        <v>0</v>
      </c>
      <c r="Q572">
        <v>0</v>
      </c>
      <c r="R572">
        <v>0</v>
      </c>
      <c r="S572">
        <v>0</v>
      </c>
      <c r="T572">
        <v>71590</v>
      </c>
      <c r="U572">
        <v>71595</v>
      </c>
      <c r="V572">
        <v>71083</v>
      </c>
      <c r="W572" t="s">
        <v>12693</v>
      </c>
      <c r="X572" t="s">
        <v>12590</v>
      </c>
      <c r="Y572">
        <v>0</v>
      </c>
      <c r="Z572">
        <v>0</v>
      </c>
    </row>
    <row r="573" spans="1:26" x14ac:dyDescent="0.25">
      <c r="A573">
        <v>99681</v>
      </c>
      <c r="B573">
        <v>202501</v>
      </c>
      <c r="C573">
        <v>2</v>
      </c>
      <c r="D573" t="s">
        <v>12651</v>
      </c>
      <c r="E573">
        <v>4</v>
      </c>
      <c r="F573">
        <v>916</v>
      </c>
      <c r="G573">
        <v>228</v>
      </c>
      <c r="H573">
        <v>30</v>
      </c>
      <c r="I573">
        <v>10</v>
      </c>
      <c r="J573">
        <v>0</v>
      </c>
      <c r="K573">
        <v>0</v>
      </c>
      <c r="L573">
        <v>0</v>
      </c>
      <c r="M573">
        <v>0</v>
      </c>
      <c r="N573">
        <v>0</v>
      </c>
      <c r="O573">
        <v>0</v>
      </c>
      <c r="P573">
        <v>0</v>
      </c>
      <c r="Q573">
        <v>0</v>
      </c>
      <c r="R573">
        <v>0</v>
      </c>
      <c r="S573">
        <v>0</v>
      </c>
      <c r="T573">
        <v>71590</v>
      </c>
      <c r="U573">
        <v>71595</v>
      </c>
      <c r="V573">
        <v>71083</v>
      </c>
      <c r="W573" t="s">
        <v>12693</v>
      </c>
      <c r="X573" t="s">
        <v>12590</v>
      </c>
      <c r="Y573">
        <v>0</v>
      </c>
      <c r="Z573">
        <v>0</v>
      </c>
    </row>
    <row r="574" spans="1:26" x14ac:dyDescent="0.25">
      <c r="A574">
        <v>99706</v>
      </c>
      <c r="B574">
        <v>202501</v>
      </c>
      <c r="C574">
        <v>1</v>
      </c>
      <c r="D574" t="s">
        <v>12651</v>
      </c>
      <c r="E574">
        <v>4</v>
      </c>
      <c r="F574">
        <v>916</v>
      </c>
      <c r="G574">
        <v>290</v>
      </c>
      <c r="H574">
        <v>39</v>
      </c>
      <c r="I574">
        <v>5</v>
      </c>
      <c r="J574">
        <v>0</v>
      </c>
      <c r="K574">
        <v>0</v>
      </c>
      <c r="L574">
        <v>0</v>
      </c>
      <c r="M574">
        <v>0</v>
      </c>
      <c r="N574">
        <v>0</v>
      </c>
      <c r="O574">
        <v>0</v>
      </c>
      <c r="P574">
        <v>0</v>
      </c>
      <c r="Q574">
        <v>0</v>
      </c>
      <c r="R574">
        <v>0</v>
      </c>
      <c r="S574">
        <v>0</v>
      </c>
      <c r="T574">
        <v>71251</v>
      </c>
      <c r="U574">
        <v>71239</v>
      </c>
      <c r="V574">
        <v>700440</v>
      </c>
      <c r="W574" t="s">
        <v>12650</v>
      </c>
      <c r="X574" t="s">
        <v>13885</v>
      </c>
      <c r="Y574">
        <v>0</v>
      </c>
      <c r="Z574">
        <v>0</v>
      </c>
    </row>
    <row r="575" spans="1:26" x14ac:dyDescent="0.25">
      <c r="A575">
        <v>99706</v>
      </c>
      <c r="B575">
        <v>202501</v>
      </c>
      <c r="C575">
        <v>2</v>
      </c>
      <c r="D575" t="s">
        <v>12651</v>
      </c>
      <c r="E575">
        <v>4</v>
      </c>
      <c r="F575">
        <v>916</v>
      </c>
      <c r="G575">
        <v>290</v>
      </c>
      <c r="H575">
        <v>39</v>
      </c>
      <c r="I575">
        <v>5</v>
      </c>
      <c r="J575">
        <v>0</v>
      </c>
      <c r="K575">
        <v>0</v>
      </c>
      <c r="L575">
        <v>0</v>
      </c>
      <c r="M575">
        <v>0</v>
      </c>
      <c r="N575">
        <v>0</v>
      </c>
      <c r="O575">
        <v>0</v>
      </c>
      <c r="P575">
        <v>0</v>
      </c>
      <c r="Q575">
        <v>0</v>
      </c>
      <c r="R575">
        <v>0</v>
      </c>
      <c r="S575">
        <v>0</v>
      </c>
      <c r="T575">
        <v>71251</v>
      </c>
      <c r="U575">
        <v>71239</v>
      </c>
      <c r="V575">
        <v>700440</v>
      </c>
      <c r="W575" t="s">
        <v>12650</v>
      </c>
      <c r="X575" t="s">
        <v>13885</v>
      </c>
      <c r="Y575">
        <v>0</v>
      </c>
      <c r="Z575">
        <v>0</v>
      </c>
    </row>
    <row r="576" spans="1:26" x14ac:dyDescent="0.25">
      <c r="A576">
        <v>99707</v>
      </c>
      <c r="B576">
        <v>202501</v>
      </c>
      <c r="C576">
        <v>1</v>
      </c>
      <c r="D576" t="s">
        <v>12651</v>
      </c>
      <c r="E576">
        <v>4</v>
      </c>
      <c r="F576">
        <v>916</v>
      </c>
      <c r="G576">
        <v>290</v>
      </c>
      <c r="H576">
        <v>39</v>
      </c>
      <c r="I576">
        <v>5</v>
      </c>
      <c r="J576">
        <v>0</v>
      </c>
      <c r="K576">
        <v>0</v>
      </c>
      <c r="L576">
        <v>0</v>
      </c>
      <c r="M576">
        <v>0</v>
      </c>
      <c r="N576">
        <v>0</v>
      </c>
      <c r="O576">
        <v>0</v>
      </c>
      <c r="P576">
        <v>0</v>
      </c>
      <c r="Q576">
        <v>0</v>
      </c>
      <c r="R576">
        <v>0</v>
      </c>
      <c r="S576">
        <v>0</v>
      </c>
      <c r="T576">
        <v>71251</v>
      </c>
      <c r="U576">
        <v>71239</v>
      </c>
      <c r="V576">
        <v>700440</v>
      </c>
      <c r="W576" t="s">
        <v>12650</v>
      </c>
      <c r="X576" t="s">
        <v>13885</v>
      </c>
      <c r="Y576">
        <v>0</v>
      </c>
      <c r="Z576">
        <v>0</v>
      </c>
    </row>
    <row r="577" spans="1:26" x14ac:dyDescent="0.25">
      <c r="A577">
        <v>99707</v>
      </c>
      <c r="B577">
        <v>202501</v>
      </c>
      <c r="C577">
        <v>2</v>
      </c>
      <c r="D577" t="s">
        <v>12651</v>
      </c>
      <c r="E577">
        <v>4</v>
      </c>
      <c r="F577">
        <v>916</v>
      </c>
      <c r="G577">
        <v>290</v>
      </c>
      <c r="H577">
        <v>39</v>
      </c>
      <c r="I577">
        <v>5</v>
      </c>
      <c r="J577">
        <v>0</v>
      </c>
      <c r="K577">
        <v>0</v>
      </c>
      <c r="L577">
        <v>0</v>
      </c>
      <c r="M577">
        <v>0</v>
      </c>
      <c r="N577">
        <v>0</v>
      </c>
      <c r="O577">
        <v>0</v>
      </c>
      <c r="P577">
        <v>0</v>
      </c>
      <c r="Q577">
        <v>0</v>
      </c>
      <c r="R577">
        <v>0</v>
      </c>
      <c r="S577">
        <v>0</v>
      </c>
      <c r="T577">
        <v>71251</v>
      </c>
      <c r="U577">
        <v>71239</v>
      </c>
      <c r="V577">
        <v>700440</v>
      </c>
      <c r="W577" t="s">
        <v>12650</v>
      </c>
      <c r="X577" t="s">
        <v>13885</v>
      </c>
      <c r="Y577">
        <v>0</v>
      </c>
      <c r="Z577">
        <v>0</v>
      </c>
    </row>
    <row r="578" spans="1:26" x14ac:dyDescent="0.25">
      <c r="A578">
        <v>99713</v>
      </c>
      <c r="B578">
        <v>202501</v>
      </c>
      <c r="C578">
        <v>1</v>
      </c>
      <c r="D578" t="s">
        <v>12651</v>
      </c>
      <c r="E578">
        <v>4</v>
      </c>
      <c r="F578">
        <v>916</v>
      </c>
      <c r="G578">
        <v>228</v>
      </c>
      <c r="H578">
        <v>18</v>
      </c>
      <c r="I578">
        <v>7</v>
      </c>
      <c r="J578">
        <v>0</v>
      </c>
      <c r="K578">
        <v>0</v>
      </c>
      <c r="L578">
        <v>0</v>
      </c>
      <c r="M578">
        <v>0</v>
      </c>
      <c r="N578">
        <v>0</v>
      </c>
      <c r="O578">
        <v>0</v>
      </c>
      <c r="P578">
        <v>0</v>
      </c>
      <c r="Q578">
        <v>0</v>
      </c>
      <c r="R578">
        <v>0</v>
      </c>
      <c r="S578">
        <v>0</v>
      </c>
      <c r="T578">
        <v>71590</v>
      </c>
      <c r="U578">
        <v>71606</v>
      </c>
      <c r="V578">
        <v>71324</v>
      </c>
      <c r="W578" t="s">
        <v>13891</v>
      </c>
      <c r="X578" t="s">
        <v>12590</v>
      </c>
      <c r="Y578">
        <v>0</v>
      </c>
      <c r="Z578">
        <v>0</v>
      </c>
    </row>
    <row r="579" spans="1:26" x14ac:dyDescent="0.25">
      <c r="A579">
        <v>99713</v>
      </c>
      <c r="B579">
        <v>202501</v>
      </c>
      <c r="C579">
        <v>2</v>
      </c>
      <c r="D579" t="s">
        <v>12651</v>
      </c>
      <c r="E579">
        <v>4</v>
      </c>
      <c r="F579">
        <v>916</v>
      </c>
      <c r="G579">
        <v>228</v>
      </c>
      <c r="H579">
        <v>18</v>
      </c>
      <c r="I579">
        <v>7</v>
      </c>
      <c r="J579">
        <v>0</v>
      </c>
      <c r="K579">
        <v>0</v>
      </c>
      <c r="L579">
        <v>0</v>
      </c>
      <c r="M579">
        <v>0</v>
      </c>
      <c r="N579">
        <v>0</v>
      </c>
      <c r="O579">
        <v>0</v>
      </c>
      <c r="P579">
        <v>0</v>
      </c>
      <c r="Q579">
        <v>0</v>
      </c>
      <c r="R579">
        <v>0</v>
      </c>
      <c r="S579">
        <v>0</v>
      </c>
      <c r="T579">
        <v>71590</v>
      </c>
      <c r="U579">
        <v>71606</v>
      </c>
      <c r="V579">
        <v>71324</v>
      </c>
      <c r="W579" t="s">
        <v>13891</v>
      </c>
      <c r="X579" t="s">
        <v>12590</v>
      </c>
      <c r="Y579">
        <v>0</v>
      </c>
      <c r="Z579">
        <v>0</v>
      </c>
    </row>
    <row r="580" spans="1:26" x14ac:dyDescent="0.25">
      <c r="A580">
        <v>99747</v>
      </c>
      <c r="B580">
        <v>202501</v>
      </c>
      <c r="C580">
        <v>1</v>
      </c>
      <c r="D580" t="s">
        <v>12651</v>
      </c>
      <c r="E580">
        <v>4</v>
      </c>
      <c r="F580">
        <v>916</v>
      </c>
      <c r="G580">
        <v>290</v>
      </c>
      <c r="H580">
        <v>33</v>
      </c>
      <c r="I580">
        <v>8</v>
      </c>
      <c r="J580">
        <v>0</v>
      </c>
      <c r="K580">
        <v>0</v>
      </c>
      <c r="L580">
        <v>0</v>
      </c>
      <c r="M580">
        <v>0</v>
      </c>
      <c r="N580">
        <v>0</v>
      </c>
      <c r="O580">
        <v>0</v>
      </c>
      <c r="P580">
        <v>0</v>
      </c>
      <c r="Q580">
        <v>0</v>
      </c>
      <c r="R580">
        <v>0</v>
      </c>
      <c r="S580">
        <v>0</v>
      </c>
      <c r="T580">
        <v>71251</v>
      </c>
      <c r="U580">
        <v>71174</v>
      </c>
      <c r="V580">
        <v>71179</v>
      </c>
      <c r="W580" t="s">
        <v>12613</v>
      </c>
      <c r="X580" t="s">
        <v>13885</v>
      </c>
      <c r="Y580">
        <v>0</v>
      </c>
      <c r="Z580">
        <v>0</v>
      </c>
    </row>
    <row r="581" spans="1:26" x14ac:dyDescent="0.25">
      <c r="A581">
        <v>99747</v>
      </c>
      <c r="B581">
        <v>202501</v>
      </c>
      <c r="C581">
        <v>2</v>
      </c>
      <c r="D581" t="s">
        <v>12651</v>
      </c>
      <c r="E581">
        <v>4</v>
      </c>
      <c r="F581">
        <v>916</v>
      </c>
      <c r="G581">
        <v>290</v>
      </c>
      <c r="H581">
        <v>33</v>
      </c>
      <c r="I581">
        <v>8</v>
      </c>
      <c r="J581">
        <v>0</v>
      </c>
      <c r="K581">
        <v>0</v>
      </c>
      <c r="L581">
        <v>0</v>
      </c>
      <c r="M581">
        <v>0</v>
      </c>
      <c r="N581">
        <v>0</v>
      </c>
      <c r="O581">
        <v>0</v>
      </c>
      <c r="P581">
        <v>0</v>
      </c>
      <c r="Q581">
        <v>0</v>
      </c>
      <c r="R581">
        <v>0</v>
      </c>
      <c r="S581">
        <v>0</v>
      </c>
      <c r="T581">
        <v>71251</v>
      </c>
      <c r="U581">
        <v>71174</v>
      </c>
      <c r="V581">
        <v>71179</v>
      </c>
      <c r="W581" t="s">
        <v>12613</v>
      </c>
      <c r="X581" t="s">
        <v>13885</v>
      </c>
      <c r="Y581">
        <v>0</v>
      </c>
      <c r="Z581">
        <v>0</v>
      </c>
    </row>
    <row r="582" spans="1:26" x14ac:dyDescent="0.25">
      <c r="A582">
        <v>99788</v>
      </c>
      <c r="B582">
        <v>202501</v>
      </c>
      <c r="C582">
        <v>1</v>
      </c>
      <c r="D582" t="s">
        <v>12651</v>
      </c>
      <c r="E582">
        <v>4</v>
      </c>
      <c r="F582">
        <v>916</v>
      </c>
      <c r="G582">
        <v>200</v>
      </c>
      <c r="H582">
        <v>24</v>
      </c>
      <c r="I582">
        <v>10</v>
      </c>
      <c r="J582">
        <v>0</v>
      </c>
      <c r="K582">
        <v>0</v>
      </c>
      <c r="L582">
        <v>0</v>
      </c>
      <c r="M582">
        <v>0</v>
      </c>
      <c r="N582">
        <v>0</v>
      </c>
      <c r="O582">
        <v>0</v>
      </c>
      <c r="P582">
        <v>0</v>
      </c>
      <c r="Q582">
        <v>0</v>
      </c>
      <c r="R582">
        <v>0</v>
      </c>
      <c r="S582">
        <v>0</v>
      </c>
      <c r="T582">
        <v>900582</v>
      </c>
      <c r="U582">
        <v>71276</v>
      </c>
      <c r="V582">
        <v>70082</v>
      </c>
      <c r="W582" t="s">
        <v>12631</v>
      </c>
      <c r="X582" t="s">
        <v>13887</v>
      </c>
      <c r="Y582">
        <v>0</v>
      </c>
      <c r="Z582">
        <v>0</v>
      </c>
    </row>
    <row r="583" spans="1:26" x14ac:dyDescent="0.25">
      <c r="A583">
        <v>99788</v>
      </c>
      <c r="B583">
        <v>202501</v>
      </c>
      <c r="C583">
        <v>2</v>
      </c>
      <c r="D583" t="s">
        <v>12651</v>
      </c>
      <c r="E583">
        <v>4</v>
      </c>
      <c r="F583">
        <v>916</v>
      </c>
      <c r="G583">
        <v>200</v>
      </c>
      <c r="H583">
        <v>24</v>
      </c>
      <c r="I583">
        <v>10</v>
      </c>
      <c r="J583">
        <v>0</v>
      </c>
      <c r="K583">
        <v>0</v>
      </c>
      <c r="L583">
        <v>0</v>
      </c>
      <c r="M583">
        <v>0</v>
      </c>
      <c r="N583">
        <v>0</v>
      </c>
      <c r="O583">
        <v>0</v>
      </c>
      <c r="P583">
        <v>0</v>
      </c>
      <c r="Q583">
        <v>0</v>
      </c>
      <c r="R583">
        <v>0</v>
      </c>
      <c r="S583">
        <v>0</v>
      </c>
      <c r="T583">
        <v>900582</v>
      </c>
      <c r="U583">
        <v>71276</v>
      </c>
      <c r="V583">
        <v>70082</v>
      </c>
      <c r="W583" t="s">
        <v>12631</v>
      </c>
      <c r="X583" t="s">
        <v>13887</v>
      </c>
      <c r="Y583">
        <v>0</v>
      </c>
      <c r="Z583">
        <v>0</v>
      </c>
    </row>
    <row r="584" spans="1:26" x14ac:dyDescent="0.25">
      <c r="A584">
        <v>99793</v>
      </c>
      <c r="B584">
        <v>202501</v>
      </c>
      <c r="C584">
        <v>1</v>
      </c>
      <c r="D584" t="s">
        <v>12651</v>
      </c>
      <c r="E584">
        <v>4</v>
      </c>
      <c r="F584">
        <v>916</v>
      </c>
      <c r="G584">
        <v>230</v>
      </c>
      <c r="H584">
        <v>36</v>
      </c>
      <c r="I584">
        <v>11</v>
      </c>
      <c r="J584">
        <v>0</v>
      </c>
      <c r="K584">
        <v>0</v>
      </c>
      <c r="L584">
        <v>0</v>
      </c>
      <c r="M584">
        <v>0</v>
      </c>
      <c r="N584">
        <v>0</v>
      </c>
      <c r="O584">
        <v>0</v>
      </c>
      <c r="P584">
        <v>0</v>
      </c>
      <c r="Q584">
        <v>0</v>
      </c>
      <c r="R584">
        <v>0</v>
      </c>
      <c r="S584">
        <v>0</v>
      </c>
      <c r="T584">
        <v>71030</v>
      </c>
      <c r="U584">
        <v>71024</v>
      </c>
      <c r="V584">
        <v>71491</v>
      </c>
      <c r="W584" t="s">
        <v>12597</v>
      </c>
      <c r="X584" t="s">
        <v>12595</v>
      </c>
      <c r="Y584">
        <v>0</v>
      </c>
      <c r="Z584">
        <v>0</v>
      </c>
    </row>
    <row r="585" spans="1:26" x14ac:dyDescent="0.25">
      <c r="A585">
        <v>99793</v>
      </c>
      <c r="B585">
        <v>202501</v>
      </c>
      <c r="C585">
        <v>2</v>
      </c>
      <c r="D585" t="s">
        <v>12651</v>
      </c>
      <c r="E585">
        <v>4</v>
      </c>
      <c r="F585">
        <v>916</v>
      </c>
      <c r="G585">
        <v>230</v>
      </c>
      <c r="H585">
        <v>36</v>
      </c>
      <c r="I585">
        <v>11</v>
      </c>
      <c r="J585">
        <v>0</v>
      </c>
      <c r="K585">
        <v>0</v>
      </c>
      <c r="L585">
        <v>0</v>
      </c>
      <c r="M585">
        <v>0</v>
      </c>
      <c r="N585">
        <v>0</v>
      </c>
      <c r="O585">
        <v>0</v>
      </c>
      <c r="P585">
        <v>0</v>
      </c>
      <c r="Q585">
        <v>0</v>
      </c>
      <c r="R585">
        <v>0</v>
      </c>
      <c r="S585">
        <v>0</v>
      </c>
      <c r="T585">
        <v>71030</v>
      </c>
      <c r="U585">
        <v>71024</v>
      </c>
      <c r="V585">
        <v>71491</v>
      </c>
      <c r="W585" t="s">
        <v>12597</v>
      </c>
      <c r="X585" t="s">
        <v>12595</v>
      </c>
      <c r="Y585">
        <v>0</v>
      </c>
      <c r="Z585">
        <v>0</v>
      </c>
    </row>
    <row r="586" spans="1:26" x14ac:dyDescent="0.25">
      <c r="A586">
        <v>99815</v>
      </c>
      <c r="B586">
        <v>202501</v>
      </c>
      <c r="C586">
        <v>1</v>
      </c>
      <c r="D586" t="s">
        <v>12651</v>
      </c>
      <c r="E586">
        <v>4</v>
      </c>
      <c r="F586">
        <v>916</v>
      </c>
      <c r="G586">
        <v>290</v>
      </c>
      <c r="H586">
        <v>22</v>
      </c>
      <c r="I586">
        <v>10</v>
      </c>
      <c r="J586">
        <v>0</v>
      </c>
      <c r="K586">
        <v>0</v>
      </c>
      <c r="L586">
        <v>0</v>
      </c>
      <c r="M586">
        <v>0</v>
      </c>
      <c r="N586">
        <v>0</v>
      </c>
      <c r="O586">
        <v>0</v>
      </c>
      <c r="P586">
        <v>0</v>
      </c>
      <c r="Q586">
        <v>0</v>
      </c>
      <c r="R586">
        <v>0</v>
      </c>
      <c r="S586">
        <v>0</v>
      </c>
      <c r="T586">
        <v>71251</v>
      </c>
      <c r="U586">
        <v>70066</v>
      </c>
      <c r="V586">
        <v>71494</v>
      </c>
      <c r="W586" t="s">
        <v>12627</v>
      </c>
      <c r="X586" t="s">
        <v>13885</v>
      </c>
      <c r="Y586">
        <v>0</v>
      </c>
      <c r="Z586">
        <v>0</v>
      </c>
    </row>
    <row r="587" spans="1:26" x14ac:dyDescent="0.25">
      <c r="A587">
        <v>99815</v>
      </c>
      <c r="B587">
        <v>202501</v>
      </c>
      <c r="C587">
        <v>2</v>
      </c>
      <c r="D587" t="s">
        <v>12651</v>
      </c>
      <c r="E587">
        <v>4</v>
      </c>
      <c r="F587">
        <v>916</v>
      </c>
      <c r="G587">
        <v>290</v>
      </c>
      <c r="H587">
        <v>22</v>
      </c>
      <c r="I587">
        <v>10</v>
      </c>
      <c r="J587">
        <v>0</v>
      </c>
      <c r="K587">
        <v>0</v>
      </c>
      <c r="L587">
        <v>0</v>
      </c>
      <c r="M587">
        <v>0</v>
      </c>
      <c r="N587">
        <v>0</v>
      </c>
      <c r="O587">
        <v>0</v>
      </c>
      <c r="P587">
        <v>0</v>
      </c>
      <c r="Q587">
        <v>0</v>
      </c>
      <c r="R587">
        <v>0</v>
      </c>
      <c r="S587">
        <v>0</v>
      </c>
      <c r="T587">
        <v>71251</v>
      </c>
      <c r="U587">
        <v>70066</v>
      </c>
      <c r="V587">
        <v>71494</v>
      </c>
      <c r="W587" t="s">
        <v>12627</v>
      </c>
      <c r="X587" t="s">
        <v>13885</v>
      </c>
      <c r="Y587">
        <v>0</v>
      </c>
      <c r="Z587">
        <v>0</v>
      </c>
    </row>
    <row r="588" spans="1:26" x14ac:dyDescent="0.25">
      <c r="A588">
        <v>99837</v>
      </c>
      <c r="B588">
        <v>202501</v>
      </c>
      <c r="C588">
        <v>1</v>
      </c>
      <c r="D588" t="s">
        <v>12651</v>
      </c>
      <c r="E588">
        <v>4</v>
      </c>
      <c r="F588">
        <v>916</v>
      </c>
      <c r="G588">
        <v>230</v>
      </c>
      <c r="H588">
        <v>36</v>
      </c>
      <c r="I588">
        <v>9</v>
      </c>
      <c r="J588">
        <v>0</v>
      </c>
      <c r="K588">
        <v>0</v>
      </c>
      <c r="L588">
        <v>0</v>
      </c>
      <c r="M588">
        <v>0</v>
      </c>
      <c r="N588">
        <v>0</v>
      </c>
      <c r="O588">
        <v>0</v>
      </c>
      <c r="P588">
        <v>0</v>
      </c>
      <c r="Q588">
        <v>0</v>
      </c>
      <c r="R588">
        <v>0</v>
      </c>
      <c r="S588">
        <v>0</v>
      </c>
      <c r="T588">
        <v>71030</v>
      </c>
      <c r="U588">
        <v>71024</v>
      </c>
      <c r="V588">
        <v>71023</v>
      </c>
      <c r="W588" t="s">
        <v>12597</v>
      </c>
      <c r="X588" t="s">
        <v>12595</v>
      </c>
      <c r="Y588">
        <v>0</v>
      </c>
      <c r="Z588">
        <v>0</v>
      </c>
    </row>
    <row r="589" spans="1:26" x14ac:dyDescent="0.25">
      <c r="A589">
        <v>99837</v>
      </c>
      <c r="B589">
        <v>202501</v>
      </c>
      <c r="C589">
        <v>2</v>
      </c>
      <c r="D589" t="s">
        <v>12651</v>
      </c>
      <c r="E589">
        <v>4</v>
      </c>
      <c r="F589">
        <v>916</v>
      </c>
      <c r="G589">
        <v>230</v>
      </c>
      <c r="H589">
        <v>36</v>
      </c>
      <c r="I589">
        <v>9</v>
      </c>
      <c r="J589">
        <v>0</v>
      </c>
      <c r="K589">
        <v>0</v>
      </c>
      <c r="L589">
        <v>0</v>
      </c>
      <c r="M589">
        <v>0</v>
      </c>
      <c r="N589">
        <v>0</v>
      </c>
      <c r="O589">
        <v>0</v>
      </c>
      <c r="P589">
        <v>0</v>
      </c>
      <c r="Q589">
        <v>0</v>
      </c>
      <c r="R589">
        <v>0</v>
      </c>
      <c r="S589">
        <v>0</v>
      </c>
      <c r="T589">
        <v>71030</v>
      </c>
      <c r="U589">
        <v>71024</v>
      </c>
      <c r="V589">
        <v>71023</v>
      </c>
      <c r="W589" t="s">
        <v>12597</v>
      </c>
      <c r="X589" t="s">
        <v>12595</v>
      </c>
      <c r="Y589">
        <v>0</v>
      </c>
      <c r="Z589">
        <v>0</v>
      </c>
    </row>
    <row r="590" spans="1:26" x14ac:dyDescent="0.25">
      <c r="A590">
        <v>99888</v>
      </c>
      <c r="B590">
        <v>202501</v>
      </c>
      <c r="C590">
        <v>1</v>
      </c>
      <c r="D590" t="s">
        <v>12651</v>
      </c>
      <c r="E590">
        <v>4</v>
      </c>
      <c r="F590">
        <v>916</v>
      </c>
      <c r="G590">
        <v>230</v>
      </c>
      <c r="H590">
        <v>32</v>
      </c>
      <c r="I590">
        <v>11</v>
      </c>
      <c r="J590">
        <v>0</v>
      </c>
      <c r="K590">
        <v>0</v>
      </c>
      <c r="L590">
        <v>0</v>
      </c>
      <c r="M590">
        <v>0</v>
      </c>
      <c r="N590">
        <v>0</v>
      </c>
      <c r="O590">
        <v>0</v>
      </c>
      <c r="P590">
        <v>0</v>
      </c>
      <c r="Q590">
        <v>0</v>
      </c>
      <c r="R590">
        <v>0</v>
      </c>
      <c r="S590">
        <v>0</v>
      </c>
      <c r="T590">
        <v>71030</v>
      </c>
      <c r="U590">
        <v>71505</v>
      </c>
      <c r="V590">
        <v>700076</v>
      </c>
      <c r="W590" t="s">
        <v>12648</v>
      </c>
      <c r="X590" t="s">
        <v>12595</v>
      </c>
      <c r="Y590">
        <v>0</v>
      </c>
      <c r="Z590">
        <v>0</v>
      </c>
    </row>
    <row r="591" spans="1:26" x14ac:dyDescent="0.25">
      <c r="A591">
        <v>99888</v>
      </c>
      <c r="B591">
        <v>202501</v>
      </c>
      <c r="C591">
        <v>2</v>
      </c>
      <c r="D591" t="s">
        <v>12651</v>
      </c>
      <c r="E591">
        <v>4</v>
      </c>
      <c r="F591">
        <v>916</v>
      </c>
      <c r="G591">
        <v>230</v>
      </c>
      <c r="H591">
        <v>32</v>
      </c>
      <c r="I591">
        <v>11</v>
      </c>
      <c r="J591">
        <v>0</v>
      </c>
      <c r="K591">
        <v>0</v>
      </c>
      <c r="L591">
        <v>0</v>
      </c>
      <c r="M591">
        <v>0</v>
      </c>
      <c r="N591">
        <v>0</v>
      </c>
      <c r="O591">
        <v>0</v>
      </c>
      <c r="P591">
        <v>0</v>
      </c>
      <c r="Q591">
        <v>0</v>
      </c>
      <c r="R591">
        <v>0</v>
      </c>
      <c r="S591">
        <v>0</v>
      </c>
      <c r="T591">
        <v>71030</v>
      </c>
      <c r="U591">
        <v>71505</v>
      </c>
      <c r="V591">
        <v>700076</v>
      </c>
      <c r="W591" t="s">
        <v>12648</v>
      </c>
      <c r="X591" t="s">
        <v>12595</v>
      </c>
      <c r="Y591">
        <v>0</v>
      </c>
      <c r="Z591">
        <v>0</v>
      </c>
    </row>
    <row r="592" spans="1:26" x14ac:dyDescent="0.25">
      <c r="A592">
        <v>99900</v>
      </c>
      <c r="B592">
        <v>202501</v>
      </c>
      <c r="C592">
        <v>1</v>
      </c>
      <c r="D592" t="s">
        <v>12651</v>
      </c>
      <c r="E592">
        <v>4</v>
      </c>
      <c r="F592">
        <v>916</v>
      </c>
      <c r="G592">
        <v>290</v>
      </c>
      <c r="H592">
        <v>38</v>
      </c>
      <c r="I592">
        <v>10</v>
      </c>
      <c r="J592">
        <v>0</v>
      </c>
      <c r="K592">
        <v>0</v>
      </c>
      <c r="L592">
        <v>0</v>
      </c>
      <c r="M592">
        <v>0</v>
      </c>
      <c r="N592">
        <v>0</v>
      </c>
      <c r="O592">
        <v>0</v>
      </c>
      <c r="P592">
        <v>0</v>
      </c>
      <c r="Q592">
        <v>0</v>
      </c>
      <c r="R592">
        <v>0</v>
      </c>
      <c r="S592">
        <v>0</v>
      </c>
      <c r="T592">
        <v>71251</v>
      </c>
      <c r="U592">
        <v>700023</v>
      </c>
      <c r="V592">
        <v>71497</v>
      </c>
      <c r="W592" t="s">
        <v>12679</v>
      </c>
      <c r="X592" t="s">
        <v>13885</v>
      </c>
      <c r="Y592">
        <v>0</v>
      </c>
      <c r="Z592">
        <v>0</v>
      </c>
    </row>
    <row r="593" spans="1:26" x14ac:dyDescent="0.25">
      <c r="A593">
        <v>99900</v>
      </c>
      <c r="B593">
        <v>202501</v>
      </c>
      <c r="C593">
        <v>2</v>
      </c>
      <c r="D593" t="s">
        <v>12651</v>
      </c>
      <c r="E593">
        <v>4</v>
      </c>
      <c r="F593">
        <v>916</v>
      </c>
      <c r="G593">
        <v>290</v>
      </c>
      <c r="H593">
        <v>38</v>
      </c>
      <c r="I593">
        <v>10</v>
      </c>
      <c r="J593">
        <v>0</v>
      </c>
      <c r="K593">
        <v>0</v>
      </c>
      <c r="L593">
        <v>0</v>
      </c>
      <c r="M593">
        <v>0</v>
      </c>
      <c r="N593">
        <v>0</v>
      </c>
      <c r="O593">
        <v>0</v>
      </c>
      <c r="P593">
        <v>0</v>
      </c>
      <c r="Q593">
        <v>0</v>
      </c>
      <c r="R593">
        <v>0</v>
      </c>
      <c r="S593">
        <v>0</v>
      </c>
      <c r="T593">
        <v>71251</v>
      </c>
      <c r="U593">
        <v>700023</v>
      </c>
      <c r="V593">
        <v>71497</v>
      </c>
      <c r="W593" t="s">
        <v>12679</v>
      </c>
      <c r="X593" t="s">
        <v>13885</v>
      </c>
      <c r="Y593">
        <v>0</v>
      </c>
      <c r="Z593">
        <v>0</v>
      </c>
    </row>
    <row r="594" spans="1:26" x14ac:dyDescent="0.25">
      <c r="A594">
        <v>99931</v>
      </c>
      <c r="B594">
        <v>202501</v>
      </c>
      <c r="C594">
        <v>1</v>
      </c>
      <c r="D594" t="s">
        <v>12651</v>
      </c>
      <c r="E594">
        <v>4</v>
      </c>
      <c r="F594">
        <v>916</v>
      </c>
      <c r="G594">
        <v>290</v>
      </c>
      <c r="H594">
        <v>43</v>
      </c>
      <c r="I594">
        <v>12</v>
      </c>
      <c r="J594">
        <v>0</v>
      </c>
      <c r="K594">
        <v>0</v>
      </c>
      <c r="L594">
        <v>0</v>
      </c>
      <c r="M594">
        <v>0</v>
      </c>
      <c r="N594">
        <v>0</v>
      </c>
      <c r="O594">
        <v>0</v>
      </c>
      <c r="P594">
        <v>0</v>
      </c>
      <c r="Q594">
        <v>0</v>
      </c>
      <c r="R594">
        <v>0</v>
      </c>
      <c r="S594">
        <v>0</v>
      </c>
      <c r="T594">
        <v>71251</v>
      </c>
      <c r="U594">
        <v>70067</v>
      </c>
      <c r="V594">
        <v>70108</v>
      </c>
      <c r="W594" t="s">
        <v>12636</v>
      </c>
      <c r="X594" t="s">
        <v>13885</v>
      </c>
      <c r="Y594">
        <v>0</v>
      </c>
      <c r="Z594">
        <v>0</v>
      </c>
    </row>
    <row r="595" spans="1:26" x14ac:dyDescent="0.25">
      <c r="A595">
        <v>99931</v>
      </c>
      <c r="B595">
        <v>202501</v>
      </c>
      <c r="C595">
        <v>2</v>
      </c>
      <c r="D595" t="s">
        <v>12651</v>
      </c>
      <c r="E595">
        <v>4</v>
      </c>
      <c r="F595">
        <v>916</v>
      </c>
      <c r="G595">
        <v>290</v>
      </c>
      <c r="H595">
        <v>43</v>
      </c>
      <c r="I595">
        <v>12</v>
      </c>
      <c r="J595">
        <v>0</v>
      </c>
      <c r="K595">
        <v>0</v>
      </c>
      <c r="L595">
        <v>0</v>
      </c>
      <c r="M595">
        <v>0</v>
      </c>
      <c r="N595">
        <v>0</v>
      </c>
      <c r="O595">
        <v>0</v>
      </c>
      <c r="P595">
        <v>0</v>
      </c>
      <c r="Q595">
        <v>0</v>
      </c>
      <c r="R595">
        <v>0</v>
      </c>
      <c r="S595">
        <v>0</v>
      </c>
      <c r="T595">
        <v>71251</v>
      </c>
      <c r="U595">
        <v>70067</v>
      </c>
      <c r="V595">
        <v>70108</v>
      </c>
      <c r="W595" t="s">
        <v>12636</v>
      </c>
      <c r="X595" t="s">
        <v>13885</v>
      </c>
      <c r="Y595">
        <v>0</v>
      </c>
      <c r="Z595">
        <v>0</v>
      </c>
    </row>
    <row r="596" spans="1:26" x14ac:dyDescent="0.25">
      <c r="A596">
        <v>99941</v>
      </c>
      <c r="B596">
        <v>202501</v>
      </c>
      <c r="C596">
        <v>1</v>
      </c>
      <c r="D596" t="s">
        <v>12651</v>
      </c>
      <c r="E596">
        <v>4</v>
      </c>
      <c r="F596">
        <v>916</v>
      </c>
      <c r="G596">
        <v>230</v>
      </c>
      <c r="H596">
        <v>27</v>
      </c>
      <c r="I596">
        <v>4</v>
      </c>
      <c r="J596">
        <v>0</v>
      </c>
      <c r="K596">
        <v>0</v>
      </c>
      <c r="L596">
        <v>0</v>
      </c>
      <c r="M596">
        <v>0</v>
      </c>
      <c r="N596">
        <v>0</v>
      </c>
      <c r="O596">
        <v>0</v>
      </c>
      <c r="P596">
        <v>0</v>
      </c>
      <c r="Q596">
        <v>0</v>
      </c>
      <c r="R596">
        <v>0</v>
      </c>
      <c r="S596">
        <v>0</v>
      </c>
      <c r="T596">
        <v>71030</v>
      </c>
      <c r="U596">
        <v>71045</v>
      </c>
      <c r="V596">
        <v>71040</v>
      </c>
      <c r="W596" t="s">
        <v>12661</v>
      </c>
      <c r="X596" t="s">
        <v>12595</v>
      </c>
      <c r="Y596">
        <v>0</v>
      </c>
      <c r="Z596">
        <v>0</v>
      </c>
    </row>
    <row r="597" spans="1:26" x14ac:dyDescent="0.25">
      <c r="A597">
        <v>99941</v>
      </c>
      <c r="B597">
        <v>202501</v>
      </c>
      <c r="C597">
        <v>2</v>
      </c>
      <c r="D597" t="s">
        <v>12651</v>
      </c>
      <c r="E597">
        <v>4</v>
      </c>
      <c r="F597">
        <v>916</v>
      </c>
      <c r="G597">
        <v>230</v>
      </c>
      <c r="H597">
        <v>27</v>
      </c>
      <c r="I597">
        <v>4</v>
      </c>
      <c r="J597">
        <v>0</v>
      </c>
      <c r="K597">
        <v>0</v>
      </c>
      <c r="L597">
        <v>0</v>
      </c>
      <c r="M597">
        <v>0</v>
      </c>
      <c r="N597">
        <v>0</v>
      </c>
      <c r="O597">
        <v>0</v>
      </c>
      <c r="P597">
        <v>0</v>
      </c>
      <c r="Q597">
        <v>0</v>
      </c>
      <c r="R597">
        <v>0</v>
      </c>
      <c r="S597">
        <v>0</v>
      </c>
      <c r="T597">
        <v>71030</v>
      </c>
      <c r="U597">
        <v>71045</v>
      </c>
      <c r="V597">
        <v>71040</v>
      </c>
      <c r="W597" t="s">
        <v>12661</v>
      </c>
      <c r="X597" t="s">
        <v>12595</v>
      </c>
      <c r="Y597">
        <v>0</v>
      </c>
      <c r="Z597">
        <v>0</v>
      </c>
    </row>
    <row r="598" spans="1:26" x14ac:dyDescent="0.25">
      <c r="A598">
        <v>99963</v>
      </c>
      <c r="B598">
        <v>202501</v>
      </c>
      <c r="C598">
        <v>1</v>
      </c>
      <c r="D598" t="s">
        <v>12651</v>
      </c>
      <c r="E598">
        <v>4</v>
      </c>
      <c r="F598">
        <v>916</v>
      </c>
      <c r="G598">
        <v>200</v>
      </c>
      <c r="H598">
        <v>24</v>
      </c>
      <c r="I598">
        <v>5</v>
      </c>
      <c r="J598">
        <v>0</v>
      </c>
      <c r="K598">
        <v>0</v>
      </c>
      <c r="L598">
        <v>0</v>
      </c>
      <c r="M598">
        <v>0</v>
      </c>
      <c r="N598">
        <v>0</v>
      </c>
      <c r="O598">
        <v>0</v>
      </c>
      <c r="P598">
        <v>0</v>
      </c>
      <c r="Q598">
        <v>0</v>
      </c>
      <c r="R598">
        <v>0</v>
      </c>
      <c r="S598">
        <v>0</v>
      </c>
      <c r="T598">
        <v>900582</v>
      </c>
      <c r="U598">
        <v>71129</v>
      </c>
      <c r="V598">
        <v>71454</v>
      </c>
      <c r="W598" t="s">
        <v>13890</v>
      </c>
      <c r="X598" t="s">
        <v>13887</v>
      </c>
      <c r="Y598">
        <v>0</v>
      </c>
      <c r="Z598">
        <v>0</v>
      </c>
    </row>
    <row r="599" spans="1:26" x14ac:dyDescent="0.25">
      <c r="A599">
        <v>99963</v>
      </c>
      <c r="B599">
        <v>202501</v>
      </c>
      <c r="C599">
        <v>2</v>
      </c>
      <c r="D599" t="s">
        <v>12651</v>
      </c>
      <c r="E599">
        <v>4</v>
      </c>
      <c r="F599">
        <v>916</v>
      </c>
      <c r="G599">
        <v>200</v>
      </c>
      <c r="H599">
        <v>24</v>
      </c>
      <c r="I599">
        <v>5</v>
      </c>
      <c r="J599">
        <v>0</v>
      </c>
      <c r="K599">
        <v>0</v>
      </c>
      <c r="L599">
        <v>0</v>
      </c>
      <c r="M599">
        <v>0</v>
      </c>
      <c r="N599">
        <v>0</v>
      </c>
      <c r="O599">
        <v>0</v>
      </c>
      <c r="P599">
        <v>0</v>
      </c>
      <c r="Q599">
        <v>0</v>
      </c>
      <c r="R599">
        <v>0</v>
      </c>
      <c r="S599">
        <v>0</v>
      </c>
      <c r="T599">
        <v>900582</v>
      </c>
      <c r="U599">
        <v>71129</v>
      </c>
      <c r="V599">
        <v>71454</v>
      </c>
      <c r="W599" t="s">
        <v>13890</v>
      </c>
      <c r="X599" t="s">
        <v>13887</v>
      </c>
      <c r="Y599">
        <v>0</v>
      </c>
      <c r="Z599">
        <v>0</v>
      </c>
    </row>
    <row r="600" spans="1:26" x14ac:dyDescent="0.25">
      <c r="A600">
        <v>99977</v>
      </c>
      <c r="B600">
        <v>202501</v>
      </c>
      <c r="C600">
        <v>1</v>
      </c>
      <c r="D600" t="s">
        <v>12651</v>
      </c>
      <c r="E600">
        <v>4</v>
      </c>
      <c r="F600">
        <v>916</v>
      </c>
      <c r="G600">
        <v>290</v>
      </c>
      <c r="H600">
        <v>25</v>
      </c>
      <c r="I600">
        <v>5</v>
      </c>
      <c r="J600">
        <v>0</v>
      </c>
      <c r="K600">
        <v>0</v>
      </c>
      <c r="L600">
        <v>0</v>
      </c>
      <c r="M600">
        <v>0</v>
      </c>
      <c r="N600">
        <v>0</v>
      </c>
      <c r="O600">
        <v>0</v>
      </c>
      <c r="P600">
        <v>0</v>
      </c>
      <c r="Q600">
        <v>0</v>
      </c>
      <c r="R600">
        <v>0</v>
      </c>
      <c r="S600">
        <v>0</v>
      </c>
      <c r="T600">
        <v>71251</v>
      </c>
      <c r="U600">
        <v>71248</v>
      </c>
      <c r="V600">
        <v>71250</v>
      </c>
      <c r="W600" t="s">
        <v>12625</v>
      </c>
      <c r="X600" t="s">
        <v>13885</v>
      </c>
      <c r="Y600">
        <v>0</v>
      </c>
      <c r="Z600">
        <v>0</v>
      </c>
    </row>
    <row r="601" spans="1:26" x14ac:dyDescent="0.25">
      <c r="A601">
        <v>99977</v>
      </c>
      <c r="B601">
        <v>202501</v>
      </c>
      <c r="C601">
        <v>2</v>
      </c>
      <c r="D601" t="s">
        <v>12651</v>
      </c>
      <c r="E601">
        <v>4</v>
      </c>
      <c r="F601">
        <v>916</v>
      </c>
      <c r="G601">
        <v>290</v>
      </c>
      <c r="H601">
        <v>25</v>
      </c>
      <c r="I601">
        <v>5</v>
      </c>
      <c r="J601">
        <v>0</v>
      </c>
      <c r="K601">
        <v>0</v>
      </c>
      <c r="L601">
        <v>0</v>
      </c>
      <c r="M601">
        <v>0</v>
      </c>
      <c r="N601">
        <v>0</v>
      </c>
      <c r="O601">
        <v>0</v>
      </c>
      <c r="P601">
        <v>0</v>
      </c>
      <c r="Q601">
        <v>0</v>
      </c>
      <c r="R601">
        <v>0</v>
      </c>
      <c r="S601">
        <v>0</v>
      </c>
      <c r="T601">
        <v>71251</v>
      </c>
      <c r="U601">
        <v>71248</v>
      </c>
      <c r="V601">
        <v>71250</v>
      </c>
      <c r="W601" t="s">
        <v>12625</v>
      </c>
      <c r="X601" t="s">
        <v>13885</v>
      </c>
      <c r="Y601">
        <v>0</v>
      </c>
      <c r="Z601">
        <v>0</v>
      </c>
    </row>
    <row r="602" spans="1:26" x14ac:dyDescent="0.25">
      <c r="A602">
        <v>129986</v>
      </c>
      <c r="B602">
        <v>202501</v>
      </c>
      <c r="C602">
        <v>1</v>
      </c>
      <c r="D602" t="s">
        <v>12916</v>
      </c>
      <c r="E602">
        <v>5</v>
      </c>
      <c r="F602">
        <v>1</v>
      </c>
      <c r="G602">
        <v>1</v>
      </c>
      <c r="H602">
        <v>1</v>
      </c>
      <c r="I602">
        <v>1</v>
      </c>
      <c r="J602">
        <v>0</v>
      </c>
      <c r="K602">
        <v>0</v>
      </c>
      <c r="L602">
        <v>0</v>
      </c>
      <c r="M602">
        <v>0</v>
      </c>
      <c r="N602">
        <v>0</v>
      </c>
      <c r="O602">
        <v>0</v>
      </c>
      <c r="P602">
        <v>0</v>
      </c>
      <c r="Q602">
        <v>0</v>
      </c>
      <c r="R602">
        <v>0</v>
      </c>
      <c r="S602">
        <v>0</v>
      </c>
      <c r="T602">
        <v>900582</v>
      </c>
      <c r="U602">
        <v>71129</v>
      </c>
      <c r="V602">
        <v>0</v>
      </c>
      <c r="W602" t="s">
        <v>13890</v>
      </c>
      <c r="X602" t="s">
        <v>13887</v>
      </c>
      <c r="Y602">
        <v>0</v>
      </c>
      <c r="Z602">
        <v>0</v>
      </c>
    </row>
    <row r="603" spans="1:26" x14ac:dyDescent="0.25">
      <c r="A603">
        <v>129986</v>
      </c>
      <c r="B603">
        <v>202501</v>
      </c>
      <c r="C603">
        <v>2</v>
      </c>
      <c r="D603" t="s">
        <v>12916</v>
      </c>
      <c r="E603">
        <v>5</v>
      </c>
      <c r="F603">
        <v>1</v>
      </c>
      <c r="G603">
        <v>1</v>
      </c>
      <c r="H603">
        <v>1</v>
      </c>
      <c r="I603">
        <v>1</v>
      </c>
      <c r="J603">
        <v>0</v>
      </c>
      <c r="K603">
        <v>0</v>
      </c>
      <c r="L603">
        <v>0</v>
      </c>
      <c r="M603">
        <v>0</v>
      </c>
      <c r="N603">
        <v>0</v>
      </c>
      <c r="O603">
        <v>0</v>
      </c>
      <c r="P603">
        <v>0</v>
      </c>
      <c r="Q603">
        <v>0</v>
      </c>
      <c r="R603">
        <v>0</v>
      </c>
      <c r="S603">
        <v>0</v>
      </c>
      <c r="T603">
        <v>900582</v>
      </c>
      <c r="U603">
        <v>71129</v>
      </c>
      <c r="V603">
        <v>0</v>
      </c>
      <c r="W603" t="s">
        <v>13890</v>
      </c>
      <c r="X603" t="s">
        <v>13887</v>
      </c>
      <c r="Y603">
        <v>0</v>
      </c>
      <c r="Z603">
        <v>0</v>
      </c>
    </row>
    <row r="604" spans="1:26" x14ac:dyDescent="0.25">
      <c r="A604">
        <v>142251</v>
      </c>
      <c r="B604">
        <v>202501</v>
      </c>
      <c r="C604">
        <v>1</v>
      </c>
      <c r="D604" t="s">
        <v>12918</v>
      </c>
      <c r="E604">
        <v>4</v>
      </c>
      <c r="F604">
        <v>811</v>
      </c>
      <c r="G604">
        <v>188</v>
      </c>
      <c r="H604">
        <v>16</v>
      </c>
      <c r="I604">
        <v>5</v>
      </c>
      <c r="J604">
        <v>1140</v>
      </c>
      <c r="K604">
        <v>0</v>
      </c>
      <c r="L604">
        <v>1.5</v>
      </c>
      <c r="M604">
        <v>0.5</v>
      </c>
      <c r="N604">
        <v>1</v>
      </c>
      <c r="O604">
        <v>0</v>
      </c>
      <c r="P604">
        <v>0</v>
      </c>
      <c r="Q604">
        <v>0</v>
      </c>
      <c r="R604">
        <v>0</v>
      </c>
      <c r="S604">
        <v>0</v>
      </c>
      <c r="T604">
        <v>71030</v>
      </c>
      <c r="U604">
        <v>71510</v>
      </c>
      <c r="V604">
        <v>71120</v>
      </c>
      <c r="W604" t="s">
        <v>12607</v>
      </c>
      <c r="X604" t="s">
        <v>12595</v>
      </c>
      <c r="Y604">
        <v>3265</v>
      </c>
      <c r="Z604">
        <v>1410</v>
      </c>
    </row>
    <row r="605" spans="1:26" x14ac:dyDescent="0.25">
      <c r="A605">
        <v>142251</v>
      </c>
      <c r="B605">
        <v>202501</v>
      </c>
      <c r="C605">
        <v>2</v>
      </c>
      <c r="D605" t="s">
        <v>12918</v>
      </c>
      <c r="E605">
        <v>4</v>
      </c>
      <c r="F605">
        <v>811</v>
      </c>
      <c r="G605">
        <v>188</v>
      </c>
      <c r="H605">
        <v>16</v>
      </c>
      <c r="I605">
        <v>5</v>
      </c>
      <c r="J605">
        <v>1140</v>
      </c>
      <c r="K605">
        <v>0</v>
      </c>
      <c r="L605">
        <v>1.5</v>
      </c>
      <c r="M605">
        <v>0.5</v>
      </c>
      <c r="N605">
        <v>1</v>
      </c>
      <c r="O605">
        <v>0</v>
      </c>
      <c r="P605">
        <v>0</v>
      </c>
      <c r="Q605">
        <v>0</v>
      </c>
      <c r="R605">
        <v>0</v>
      </c>
      <c r="S605">
        <v>0</v>
      </c>
      <c r="T605">
        <v>71030</v>
      </c>
      <c r="U605">
        <v>71510</v>
      </c>
      <c r="V605">
        <v>71120</v>
      </c>
      <c r="W605" t="s">
        <v>12607</v>
      </c>
      <c r="X605" t="s">
        <v>12595</v>
      </c>
      <c r="Y605">
        <v>3265</v>
      </c>
      <c r="Z605">
        <v>1410</v>
      </c>
    </row>
    <row r="606" spans="1:26" x14ac:dyDescent="0.25">
      <c r="A606">
        <v>153432</v>
      </c>
      <c r="B606">
        <v>202501</v>
      </c>
      <c r="C606">
        <v>1</v>
      </c>
      <c r="D606" t="s">
        <v>12675</v>
      </c>
      <c r="E606">
        <v>4</v>
      </c>
      <c r="F606">
        <v>871</v>
      </c>
      <c r="G606">
        <v>273</v>
      </c>
      <c r="H606">
        <v>39</v>
      </c>
      <c r="I606">
        <v>11</v>
      </c>
      <c r="J606">
        <v>0</v>
      </c>
      <c r="K606">
        <v>5000</v>
      </c>
      <c r="L606">
        <v>0.5</v>
      </c>
      <c r="M606">
        <v>0</v>
      </c>
      <c r="N606">
        <v>0</v>
      </c>
      <c r="O606">
        <v>0</v>
      </c>
      <c r="P606">
        <v>0</v>
      </c>
      <c r="Q606">
        <v>0</v>
      </c>
      <c r="R606">
        <v>0.5</v>
      </c>
      <c r="S606">
        <v>0</v>
      </c>
      <c r="T606">
        <v>71251</v>
      </c>
      <c r="U606">
        <v>70067</v>
      </c>
      <c r="V606">
        <v>71349</v>
      </c>
      <c r="W606" t="s">
        <v>12636</v>
      </c>
      <c r="X606" t="s">
        <v>13885</v>
      </c>
      <c r="Y606">
        <v>0</v>
      </c>
      <c r="Z606">
        <v>500</v>
      </c>
    </row>
    <row r="607" spans="1:26" x14ac:dyDescent="0.25">
      <c r="A607">
        <v>153432</v>
      </c>
      <c r="B607">
        <v>202501</v>
      </c>
      <c r="C607">
        <v>2</v>
      </c>
      <c r="D607" t="s">
        <v>12675</v>
      </c>
      <c r="E607">
        <v>4</v>
      </c>
      <c r="F607">
        <v>871</v>
      </c>
      <c r="G607">
        <v>273</v>
      </c>
      <c r="H607">
        <v>39</v>
      </c>
      <c r="I607">
        <v>11</v>
      </c>
      <c r="J607">
        <v>0</v>
      </c>
      <c r="K607">
        <v>5000</v>
      </c>
      <c r="L607">
        <v>0.5</v>
      </c>
      <c r="M607">
        <v>0</v>
      </c>
      <c r="N607">
        <v>0</v>
      </c>
      <c r="O607">
        <v>0</v>
      </c>
      <c r="P607">
        <v>0</v>
      </c>
      <c r="Q607">
        <v>0</v>
      </c>
      <c r="R607">
        <v>0.5</v>
      </c>
      <c r="S607">
        <v>0</v>
      </c>
      <c r="T607">
        <v>71251</v>
      </c>
      <c r="U607">
        <v>70067</v>
      </c>
      <c r="V607">
        <v>71349</v>
      </c>
      <c r="W607" t="s">
        <v>12636</v>
      </c>
      <c r="X607" t="s">
        <v>13885</v>
      </c>
      <c r="Y607">
        <v>0</v>
      </c>
      <c r="Z607">
        <v>500</v>
      </c>
    </row>
    <row r="608" spans="1:26" x14ac:dyDescent="0.25">
      <c r="A608">
        <v>154413</v>
      </c>
      <c r="B608">
        <v>202501</v>
      </c>
      <c r="C608">
        <v>1</v>
      </c>
      <c r="D608" t="s">
        <v>12921</v>
      </c>
      <c r="E608">
        <v>4</v>
      </c>
      <c r="F608">
        <v>144</v>
      </c>
      <c r="G608">
        <v>28</v>
      </c>
      <c r="H608">
        <v>5</v>
      </c>
      <c r="I608">
        <v>2</v>
      </c>
      <c r="J608">
        <v>14959</v>
      </c>
      <c r="K608">
        <v>56220</v>
      </c>
      <c r="L608">
        <v>11</v>
      </c>
      <c r="M608">
        <v>7</v>
      </c>
      <c r="N608">
        <v>1</v>
      </c>
      <c r="O608">
        <v>0</v>
      </c>
      <c r="P608">
        <v>0</v>
      </c>
      <c r="Q608">
        <v>0</v>
      </c>
      <c r="R608">
        <v>3</v>
      </c>
      <c r="S608">
        <v>0</v>
      </c>
      <c r="T608">
        <v>71030</v>
      </c>
      <c r="U608">
        <v>71662</v>
      </c>
      <c r="V608">
        <v>71438</v>
      </c>
      <c r="W608" t="s">
        <v>12672</v>
      </c>
      <c r="X608" t="s">
        <v>12595</v>
      </c>
      <c r="Y608">
        <v>0</v>
      </c>
      <c r="Z608">
        <v>20953</v>
      </c>
    </row>
    <row r="609" spans="1:26" x14ac:dyDescent="0.25">
      <c r="A609">
        <v>154413</v>
      </c>
      <c r="B609">
        <v>202501</v>
      </c>
      <c r="C609">
        <v>2</v>
      </c>
      <c r="D609" t="s">
        <v>12921</v>
      </c>
      <c r="E609">
        <v>4</v>
      </c>
      <c r="F609">
        <v>144</v>
      </c>
      <c r="G609">
        <v>28</v>
      </c>
      <c r="H609">
        <v>5</v>
      </c>
      <c r="I609">
        <v>2</v>
      </c>
      <c r="J609">
        <v>14959</v>
      </c>
      <c r="K609">
        <v>56220</v>
      </c>
      <c r="L609">
        <v>11</v>
      </c>
      <c r="M609">
        <v>7</v>
      </c>
      <c r="N609">
        <v>1</v>
      </c>
      <c r="O609">
        <v>0</v>
      </c>
      <c r="P609">
        <v>0</v>
      </c>
      <c r="Q609">
        <v>0</v>
      </c>
      <c r="R609">
        <v>3</v>
      </c>
      <c r="S609">
        <v>0</v>
      </c>
      <c r="T609">
        <v>71030</v>
      </c>
      <c r="U609">
        <v>71662</v>
      </c>
      <c r="V609">
        <v>71438</v>
      </c>
      <c r="W609" t="s">
        <v>12672</v>
      </c>
      <c r="X609" t="s">
        <v>12595</v>
      </c>
      <c r="Y609">
        <v>0</v>
      </c>
      <c r="Z609">
        <v>20953</v>
      </c>
    </row>
    <row r="610" spans="1:26" x14ac:dyDescent="0.25">
      <c r="A610">
        <v>155191</v>
      </c>
      <c r="B610">
        <v>202501</v>
      </c>
      <c r="C610">
        <v>1</v>
      </c>
      <c r="D610" t="s">
        <v>12923</v>
      </c>
      <c r="E610">
        <v>4</v>
      </c>
      <c r="F610">
        <v>764</v>
      </c>
      <c r="G610">
        <v>164</v>
      </c>
      <c r="H610">
        <v>22</v>
      </c>
      <c r="I610">
        <v>6</v>
      </c>
      <c r="J610">
        <v>1635</v>
      </c>
      <c r="K610">
        <v>8580</v>
      </c>
      <c r="L610">
        <v>0.5</v>
      </c>
      <c r="M610">
        <v>0.5</v>
      </c>
      <c r="N610">
        <v>0</v>
      </c>
      <c r="O610">
        <v>0</v>
      </c>
      <c r="P610">
        <v>0</v>
      </c>
      <c r="Q610">
        <v>0</v>
      </c>
      <c r="R610">
        <v>0</v>
      </c>
      <c r="S610">
        <v>0</v>
      </c>
      <c r="T610">
        <v>900582</v>
      </c>
      <c r="U610">
        <v>71159</v>
      </c>
      <c r="V610">
        <v>71278</v>
      </c>
      <c r="W610" t="s">
        <v>12629</v>
      </c>
      <c r="X610" t="s">
        <v>13887</v>
      </c>
      <c r="Y610">
        <v>0</v>
      </c>
      <c r="Z610">
        <v>2595</v>
      </c>
    </row>
    <row r="611" spans="1:26" x14ac:dyDescent="0.25">
      <c r="A611">
        <v>155191</v>
      </c>
      <c r="B611">
        <v>202501</v>
      </c>
      <c r="C611">
        <v>2</v>
      </c>
      <c r="D611" t="s">
        <v>12923</v>
      </c>
      <c r="E611">
        <v>4</v>
      </c>
      <c r="F611">
        <v>764</v>
      </c>
      <c r="G611">
        <v>164</v>
      </c>
      <c r="H611">
        <v>22</v>
      </c>
      <c r="I611">
        <v>6</v>
      </c>
      <c r="J611">
        <v>1635</v>
      </c>
      <c r="K611">
        <v>8580</v>
      </c>
      <c r="L611">
        <v>0.5</v>
      </c>
      <c r="M611">
        <v>0.5</v>
      </c>
      <c r="N611">
        <v>0</v>
      </c>
      <c r="O611">
        <v>0</v>
      </c>
      <c r="P611">
        <v>0</v>
      </c>
      <c r="Q611">
        <v>0</v>
      </c>
      <c r="R611">
        <v>0</v>
      </c>
      <c r="S611">
        <v>0</v>
      </c>
      <c r="T611">
        <v>900582</v>
      </c>
      <c r="U611">
        <v>71159</v>
      </c>
      <c r="V611">
        <v>71278</v>
      </c>
      <c r="W611" t="s">
        <v>12629</v>
      </c>
      <c r="X611" t="s">
        <v>13887</v>
      </c>
      <c r="Y611">
        <v>0</v>
      </c>
      <c r="Z611">
        <v>2595</v>
      </c>
    </row>
    <row r="612" spans="1:26" x14ac:dyDescent="0.25">
      <c r="A612">
        <v>156298</v>
      </c>
      <c r="B612">
        <v>202501</v>
      </c>
      <c r="C612">
        <v>1</v>
      </c>
      <c r="D612" t="s">
        <v>12925</v>
      </c>
      <c r="E612">
        <v>4</v>
      </c>
      <c r="F612">
        <v>767</v>
      </c>
      <c r="G612">
        <v>245</v>
      </c>
      <c r="H612">
        <v>36</v>
      </c>
      <c r="I612">
        <v>8</v>
      </c>
      <c r="J612">
        <v>0</v>
      </c>
      <c r="K612">
        <v>0</v>
      </c>
      <c r="L612">
        <v>0</v>
      </c>
      <c r="M612">
        <v>0</v>
      </c>
      <c r="N612">
        <v>0</v>
      </c>
      <c r="O612">
        <v>0</v>
      </c>
      <c r="P612">
        <v>0</v>
      </c>
      <c r="Q612">
        <v>0</v>
      </c>
      <c r="R612">
        <v>0</v>
      </c>
      <c r="S612">
        <v>0</v>
      </c>
      <c r="T612">
        <v>71251</v>
      </c>
      <c r="U612">
        <v>700023</v>
      </c>
      <c r="V612">
        <v>71212</v>
      </c>
      <c r="W612" t="s">
        <v>12679</v>
      </c>
      <c r="X612" t="s">
        <v>13885</v>
      </c>
      <c r="Y612">
        <v>0</v>
      </c>
      <c r="Z612">
        <v>2455</v>
      </c>
    </row>
    <row r="613" spans="1:26" x14ac:dyDescent="0.25">
      <c r="A613">
        <v>156298</v>
      </c>
      <c r="B613">
        <v>202501</v>
      </c>
      <c r="C613">
        <v>2</v>
      </c>
      <c r="D613" t="s">
        <v>12925</v>
      </c>
      <c r="E613">
        <v>4</v>
      </c>
      <c r="F613">
        <v>767</v>
      </c>
      <c r="G613">
        <v>245</v>
      </c>
      <c r="H613">
        <v>36</v>
      </c>
      <c r="I613">
        <v>8</v>
      </c>
      <c r="J613">
        <v>0</v>
      </c>
      <c r="K613">
        <v>0</v>
      </c>
      <c r="L613">
        <v>0</v>
      </c>
      <c r="M613">
        <v>0</v>
      </c>
      <c r="N613">
        <v>0</v>
      </c>
      <c r="O613">
        <v>0</v>
      </c>
      <c r="P613">
        <v>0</v>
      </c>
      <c r="Q613">
        <v>0</v>
      </c>
      <c r="R613">
        <v>0</v>
      </c>
      <c r="S613">
        <v>0</v>
      </c>
      <c r="T613">
        <v>71251</v>
      </c>
      <c r="U613">
        <v>700023</v>
      </c>
      <c r="V613">
        <v>71212</v>
      </c>
      <c r="W613" t="s">
        <v>12679</v>
      </c>
      <c r="X613" t="s">
        <v>13885</v>
      </c>
      <c r="Y613">
        <v>0</v>
      </c>
      <c r="Z613">
        <v>2455</v>
      </c>
    </row>
    <row r="614" spans="1:26" x14ac:dyDescent="0.25">
      <c r="A614">
        <v>156632</v>
      </c>
      <c r="B614">
        <v>202501</v>
      </c>
      <c r="C614">
        <v>1</v>
      </c>
      <c r="D614" t="s">
        <v>12926</v>
      </c>
      <c r="E614">
        <v>3</v>
      </c>
      <c r="F614">
        <v>43</v>
      </c>
      <c r="G614">
        <v>7</v>
      </c>
      <c r="H614">
        <v>2</v>
      </c>
      <c r="I614">
        <v>0</v>
      </c>
      <c r="J614">
        <v>78026</v>
      </c>
      <c r="K614">
        <v>196917</v>
      </c>
      <c r="L614">
        <v>78</v>
      </c>
      <c r="M614">
        <v>19</v>
      </c>
      <c r="N614">
        <v>14.5</v>
      </c>
      <c r="O614">
        <v>13</v>
      </c>
      <c r="P614">
        <v>11.5</v>
      </c>
      <c r="Q614">
        <v>11</v>
      </c>
      <c r="R614">
        <v>9</v>
      </c>
      <c r="S614">
        <v>0</v>
      </c>
      <c r="T614">
        <v>71030</v>
      </c>
      <c r="U614">
        <v>71031</v>
      </c>
      <c r="V614">
        <v>71033</v>
      </c>
      <c r="W614" t="s">
        <v>12596</v>
      </c>
      <c r="X614" t="s">
        <v>12595</v>
      </c>
      <c r="Y614">
        <v>44285</v>
      </c>
      <c r="Z614">
        <v>106147</v>
      </c>
    </row>
    <row r="615" spans="1:26" x14ac:dyDescent="0.25">
      <c r="A615">
        <v>156632</v>
      </c>
      <c r="B615">
        <v>202501</v>
      </c>
      <c r="C615">
        <v>2</v>
      </c>
      <c r="D615" t="s">
        <v>12926</v>
      </c>
      <c r="E615">
        <v>3</v>
      </c>
      <c r="F615">
        <v>43</v>
      </c>
      <c r="G615">
        <v>7</v>
      </c>
      <c r="H615">
        <v>2</v>
      </c>
      <c r="I615">
        <v>0</v>
      </c>
      <c r="J615">
        <v>78026</v>
      </c>
      <c r="K615">
        <v>196917</v>
      </c>
      <c r="L615">
        <v>78</v>
      </c>
      <c r="M615">
        <v>19</v>
      </c>
      <c r="N615">
        <v>14.5</v>
      </c>
      <c r="O615">
        <v>13</v>
      </c>
      <c r="P615">
        <v>11.5</v>
      </c>
      <c r="Q615">
        <v>11</v>
      </c>
      <c r="R615">
        <v>9</v>
      </c>
      <c r="S615">
        <v>0</v>
      </c>
      <c r="T615">
        <v>71030</v>
      </c>
      <c r="U615">
        <v>71031</v>
      </c>
      <c r="V615">
        <v>71033</v>
      </c>
      <c r="W615" t="s">
        <v>12596</v>
      </c>
      <c r="X615" t="s">
        <v>12595</v>
      </c>
      <c r="Y615">
        <v>44285</v>
      </c>
      <c r="Z615">
        <v>106147</v>
      </c>
    </row>
    <row r="616" spans="1:26" x14ac:dyDescent="0.25">
      <c r="A616">
        <v>158005</v>
      </c>
      <c r="B616">
        <v>202501</v>
      </c>
      <c r="C616">
        <v>1</v>
      </c>
      <c r="D616" t="s">
        <v>12927</v>
      </c>
      <c r="E616">
        <v>4</v>
      </c>
      <c r="F616">
        <v>821</v>
      </c>
      <c r="G616">
        <v>262</v>
      </c>
      <c r="H616">
        <v>32</v>
      </c>
      <c r="I616">
        <v>6</v>
      </c>
      <c r="J616">
        <v>923</v>
      </c>
      <c r="K616">
        <v>0</v>
      </c>
      <c r="L616">
        <v>1.5</v>
      </c>
      <c r="M616">
        <v>0</v>
      </c>
      <c r="N616">
        <v>0.5</v>
      </c>
      <c r="O616">
        <v>0</v>
      </c>
      <c r="P616">
        <v>0</v>
      </c>
      <c r="Q616">
        <v>1</v>
      </c>
      <c r="R616">
        <v>0</v>
      </c>
      <c r="S616">
        <v>0</v>
      </c>
      <c r="T616">
        <v>71251</v>
      </c>
      <c r="U616">
        <v>71255</v>
      </c>
      <c r="V616">
        <v>71400</v>
      </c>
      <c r="W616" t="s">
        <v>12640</v>
      </c>
      <c r="X616" t="s">
        <v>13885</v>
      </c>
      <c r="Y616">
        <v>0</v>
      </c>
      <c r="Z616">
        <v>1211</v>
      </c>
    </row>
    <row r="617" spans="1:26" x14ac:dyDescent="0.25">
      <c r="A617">
        <v>158005</v>
      </c>
      <c r="B617">
        <v>202501</v>
      </c>
      <c r="C617">
        <v>2</v>
      </c>
      <c r="D617" t="s">
        <v>12927</v>
      </c>
      <c r="E617">
        <v>4</v>
      </c>
      <c r="F617">
        <v>821</v>
      </c>
      <c r="G617">
        <v>262</v>
      </c>
      <c r="H617">
        <v>32</v>
      </c>
      <c r="I617">
        <v>6</v>
      </c>
      <c r="J617">
        <v>923</v>
      </c>
      <c r="K617">
        <v>0</v>
      </c>
      <c r="L617">
        <v>1.5</v>
      </c>
      <c r="M617">
        <v>0</v>
      </c>
      <c r="N617">
        <v>0.5</v>
      </c>
      <c r="O617">
        <v>0</v>
      </c>
      <c r="P617">
        <v>0</v>
      </c>
      <c r="Q617">
        <v>1</v>
      </c>
      <c r="R617">
        <v>0</v>
      </c>
      <c r="S617">
        <v>0</v>
      </c>
      <c r="T617">
        <v>71251</v>
      </c>
      <c r="U617">
        <v>71255</v>
      </c>
      <c r="V617">
        <v>71400</v>
      </c>
      <c r="W617" t="s">
        <v>12640</v>
      </c>
      <c r="X617" t="s">
        <v>13885</v>
      </c>
      <c r="Y617">
        <v>0</v>
      </c>
      <c r="Z617">
        <v>1211</v>
      </c>
    </row>
    <row r="618" spans="1:26" x14ac:dyDescent="0.25">
      <c r="A618">
        <v>158196</v>
      </c>
      <c r="B618">
        <v>202501</v>
      </c>
      <c r="C618">
        <v>1</v>
      </c>
      <c r="D618" t="s">
        <v>12827</v>
      </c>
      <c r="E618">
        <v>4</v>
      </c>
      <c r="F618">
        <v>391</v>
      </c>
      <c r="G618">
        <v>99</v>
      </c>
      <c r="H618">
        <v>6</v>
      </c>
      <c r="I618">
        <v>1</v>
      </c>
      <c r="J618">
        <v>5865</v>
      </c>
      <c r="K618">
        <v>57000</v>
      </c>
      <c r="L618">
        <v>5</v>
      </c>
      <c r="M618">
        <v>2</v>
      </c>
      <c r="N618">
        <v>2</v>
      </c>
      <c r="O618">
        <v>0</v>
      </c>
      <c r="P618">
        <v>0</v>
      </c>
      <c r="Q618">
        <v>0</v>
      </c>
      <c r="R618">
        <v>1</v>
      </c>
      <c r="S618">
        <v>0</v>
      </c>
      <c r="T618">
        <v>71590</v>
      </c>
      <c r="U618">
        <v>71606</v>
      </c>
      <c r="V618">
        <v>71230</v>
      </c>
      <c r="W618" t="s">
        <v>13891</v>
      </c>
      <c r="X618" t="s">
        <v>12590</v>
      </c>
      <c r="Y618">
        <v>20417</v>
      </c>
      <c r="Z618">
        <v>13261</v>
      </c>
    </row>
    <row r="619" spans="1:26" x14ac:dyDescent="0.25">
      <c r="A619">
        <v>158196</v>
      </c>
      <c r="B619">
        <v>202501</v>
      </c>
      <c r="C619">
        <v>2</v>
      </c>
      <c r="D619" t="s">
        <v>12827</v>
      </c>
      <c r="E619">
        <v>4</v>
      </c>
      <c r="F619">
        <v>391</v>
      </c>
      <c r="G619">
        <v>99</v>
      </c>
      <c r="H619">
        <v>6</v>
      </c>
      <c r="I619">
        <v>1</v>
      </c>
      <c r="J619">
        <v>5865</v>
      </c>
      <c r="K619">
        <v>57000</v>
      </c>
      <c r="L619">
        <v>5</v>
      </c>
      <c r="M619">
        <v>2</v>
      </c>
      <c r="N619">
        <v>2</v>
      </c>
      <c r="O619">
        <v>0</v>
      </c>
      <c r="P619">
        <v>0</v>
      </c>
      <c r="Q619">
        <v>0</v>
      </c>
      <c r="R619">
        <v>1</v>
      </c>
      <c r="S619">
        <v>0</v>
      </c>
      <c r="T619">
        <v>71590</v>
      </c>
      <c r="U619">
        <v>71606</v>
      </c>
      <c r="V619">
        <v>71230</v>
      </c>
      <c r="W619" t="s">
        <v>13891</v>
      </c>
      <c r="X619" t="s">
        <v>12590</v>
      </c>
      <c r="Y619">
        <v>20417</v>
      </c>
      <c r="Z619">
        <v>13261</v>
      </c>
    </row>
    <row r="620" spans="1:26" x14ac:dyDescent="0.25">
      <c r="A620">
        <v>158441</v>
      </c>
      <c r="B620">
        <v>202501</v>
      </c>
      <c r="C620">
        <v>1</v>
      </c>
      <c r="D620" t="s">
        <v>12930</v>
      </c>
      <c r="E620">
        <v>4</v>
      </c>
      <c r="F620">
        <v>916</v>
      </c>
      <c r="G620">
        <v>230</v>
      </c>
      <c r="H620">
        <v>27</v>
      </c>
      <c r="I620">
        <v>7</v>
      </c>
      <c r="J620">
        <v>0</v>
      </c>
      <c r="K620">
        <v>0</v>
      </c>
      <c r="L620">
        <v>0</v>
      </c>
      <c r="M620">
        <v>0</v>
      </c>
      <c r="N620">
        <v>0</v>
      </c>
      <c r="O620">
        <v>0</v>
      </c>
      <c r="P620">
        <v>0</v>
      </c>
      <c r="Q620">
        <v>0</v>
      </c>
      <c r="R620">
        <v>0</v>
      </c>
      <c r="S620">
        <v>0</v>
      </c>
      <c r="T620">
        <v>71030</v>
      </c>
      <c r="U620">
        <v>71045</v>
      </c>
      <c r="V620">
        <v>71436</v>
      </c>
      <c r="W620" t="s">
        <v>12661</v>
      </c>
      <c r="X620" t="s">
        <v>12595</v>
      </c>
      <c r="Y620">
        <v>0</v>
      </c>
      <c r="Z620">
        <v>0</v>
      </c>
    </row>
    <row r="621" spans="1:26" x14ac:dyDescent="0.25">
      <c r="A621">
        <v>158441</v>
      </c>
      <c r="B621">
        <v>202501</v>
      </c>
      <c r="C621">
        <v>2</v>
      </c>
      <c r="D621" t="s">
        <v>12930</v>
      </c>
      <c r="E621">
        <v>4</v>
      </c>
      <c r="F621">
        <v>916</v>
      </c>
      <c r="G621">
        <v>230</v>
      </c>
      <c r="H621">
        <v>27</v>
      </c>
      <c r="I621">
        <v>7</v>
      </c>
      <c r="J621">
        <v>0</v>
      </c>
      <c r="K621">
        <v>0</v>
      </c>
      <c r="L621">
        <v>0</v>
      </c>
      <c r="M621">
        <v>0</v>
      </c>
      <c r="N621">
        <v>0</v>
      </c>
      <c r="O621">
        <v>0</v>
      </c>
      <c r="P621">
        <v>0</v>
      </c>
      <c r="Q621">
        <v>0</v>
      </c>
      <c r="R621">
        <v>0</v>
      </c>
      <c r="S621">
        <v>0</v>
      </c>
      <c r="T621">
        <v>71030</v>
      </c>
      <c r="U621">
        <v>71045</v>
      </c>
      <c r="V621">
        <v>71436</v>
      </c>
      <c r="W621" t="s">
        <v>12661</v>
      </c>
      <c r="X621" t="s">
        <v>12595</v>
      </c>
      <c r="Y621">
        <v>0</v>
      </c>
      <c r="Z621">
        <v>0</v>
      </c>
    </row>
    <row r="622" spans="1:26" x14ac:dyDescent="0.25">
      <c r="A622">
        <v>159732</v>
      </c>
      <c r="B622">
        <v>202501</v>
      </c>
      <c r="C622">
        <v>1</v>
      </c>
      <c r="D622" t="s">
        <v>12932</v>
      </c>
      <c r="E622">
        <v>4</v>
      </c>
      <c r="F622">
        <v>522</v>
      </c>
      <c r="G622">
        <v>183</v>
      </c>
      <c r="H622">
        <v>29</v>
      </c>
      <c r="I622">
        <v>7</v>
      </c>
      <c r="J622">
        <v>7239</v>
      </c>
      <c r="K622">
        <v>15250</v>
      </c>
      <c r="L622">
        <v>10</v>
      </c>
      <c r="M622">
        <v>4</v>
      </c>
      <c r="N622">
        <v>0</v>
      </c>
      <c r="O622">
        <v>1</v>
      </c>
      <c r="P622">
        <v>2</v>
      </c>
      <c r="Q622">
        <v>1</v>
      </c>
      <c r="R622">
        <v>2</v>
      </c>
      <c r="S622">
        <v>0</v>
      </c>
      <c r="T622">
        <v>71251</v>
      </c>
      <c r="U622">
        <v>700023</v>
      </c>
      <c r="V622">
        <v>700130</v>
      </c>
      <c r="W622" t="s">
        <v>12679</v>
      </c>
      <c r="X622" t="s">
        <v>13885</v>
      </c>
      <c r="Y622">
        <v>42751</v>
      </c>
      <c r="Z622">
        <v>9617</v>
      </c>
    </row>
    <row r="623" spans="1:26" x14ac:dyDescent="0.25">
      <c r="A623">
        <v>159732</v>
      </c>
      <c r="B623">
        <v>202501</v>
      </c>
      <c r="C623">
        <v>2</v>
      </c>
      <c r="D623" t="s">
        <v>12932</v>
      </c>
      <c r="E623">
        <v>4</v>
      </c>
      <c r="F623">
        <v>522</v>
      </c>
      <c r="G623">
        <v>183</v>
      </c>
      <c r="H623">
        <v>29</v>
      </c>
      <c r="I623">
        <v>7</v>
      </c>
      <c r="J623">
        <v>7239</v>
      </c>
      <c r="K623">
        <v>15250</v>
      </c>
      <c r="L623">
        <v>10</v>
      </c>
      <c r="M623">
        <v>4</v>
      </c>
      <c r="N623">
        <v>0</v>
      </c>
      <c r="O623">
        <v>1</v>
      </c>
      <c r="P623">
        <v>2</v>
      </c>
      <c r="Q623">
        <v>1</v>
      </c>
      <c r="R623">
        <v>2</v>
      </c>
      <c r="S623">
        <v>0</v>
      </c>
      <c r="T623">
        <v>71251</v>
      </c>
      <c r="U623">
        <v>700023</v>
      </c>
      <c r="V623">
        <v>700130</v>
      </c>
      <c r="W623" t="s">
        <v>12679</v>
      </c>
      <c r="X623" t="s">
        <v>13885</v>
      </c>
      <c r="Y623">
        <v>42751</v>
      </c>
      <c r="Z623">
        <v>9617</v>
      </c>
    </row>
    <row r="624" spans="1:26" x14ac:dyDescent="0.25">
      <c r="A624">
        <v>160058</v>
      </c>
      <c r="B624">
        <v>202501</v>
      </c>
      <c r="C624">
        <v>1</v>
      </c>
      <c r="D624" t="s">
        <v>12808</v>
      </c>
      <c r="E624">
        <v>4</v>
      </c>
      <c r="F624">
        <v>792</v>
      </c>
      <c r="G624">
        <v>193</v>
      </c>
      <c r="H624">
        <v>25</v>
      </c>
      <c r="I624">
        <v>11</v>
      </c>
      <c r="J624">
        <v>1524</v>
      </c>
      <c r="K624">
        <v>3000</v>
      </c>
      <c r="L624">
        <v>2</v>
      </c>
      <c r="M624">
        <v>0</v>
      </c>
      <c r="N624">
        <v>1</v>
      </c>
      <c r="O624">
        <v>0</v>
      </c>
      <c r="P624">
        <v>0</v>
      </c>
      <c r="Q624">
        <v>1</v>
      </c>
      <c r="R624">
        <v>0</v>
      </c>
      <c r="S624">
        <v>0</v>
      </c>
      <c r="T624">
        <v>71590</v>
      </c>
      <c r="U624">
        <v>71595</v>
      </c>
      <c r="V624">
        <v>71358</v>
      </c>
      <c r="W624" t="s">
        <v>12693</v>
      </c>
      <c r="X624" t="s">
        <v>12590</v>
      </c>
      <c r="Y624">
        <v>0</v>
      </c>
      <c r="Z624">
        <v>1916</v>
      </c>
    </row>
    <row r="625" spans="1:26" x14ac:dyDescent="0.25">
      <c r="A625">
        <v>160058</v>
      </c>
      <c r="B625">
        <v>202501</v>
      </c>
      <c r="C625">
        <v>2</v>
      </c>
      <c r="D625" t="s">
        <v>12808</v>
      </c>
      <c r="E625">
        <v>4</v>
      </c>
      <c r="F625">
        <v>792</v>
      </c>
      <c r="G625">
        <v>193</v>
      </c>
      <c r="H625">
        <v>25</v>
      </c>
      <c r="I625">
        <v>11</v>
      </c>
      <c r="J625">
        <v>1524</v>
      </c>
      <c r="K625">
        <v>3000</v>
      </c>
      <c r="L625">
        <v>2</v>
      </c>
      <c r="M625">
        <v>0</v>
      </c>
      <c r="N625">
        <v>1</v>
      </c>
      <c r="O625">
        <v>0</v>
      </c>
      <c r="P625">
        <v>0</v>
      </c>
      <c r="Q625">
        <v>1</v>
      </c>
      <c r="R625">
        <v>0</v>
      </c>
      <c r="S625">
        <v>0</v>
      </c>
      <c r="T625">
        <v>71590</v>
      </c>
      <c r="U625">
        <v>71595</v>
      </c>
      <c r="V625">
        <v>71358</v>
      </c>
      <c r="W625" t="s">
        <v>12693</v>
      </c>
      <c r="X625" t="s">
        <v>12590</v>
      </c>
      <c r="Y625">
        <v>0</v>
      </c>
      <c r="Z625">
        <v>1916</v>
      </c>
    </row>
    <row r="626" spans="1:26" x14ac:dyDescent="0.25">
      <c r="A626">
        <v>160082</v>
      </c>
      <c r="B626">
        <v>202501</v>
      </c>
      <c r="C626">
        <v>1</v>
      </c>
      <c r="D626" t="s">
        <v>12935</v>
      </c>
      <c r="E626">
        <v>4</v>
      </c>
      <c r="F626">
        <v>681</v>
      </c>
      <c r="G626">
        <v>141</v>
      </c>
      <c r="H626">
        <v>13</v>
      </c>
      <c r="I626">
        <v>4</v>
      </c>
      <c r="J626">
        <v>3517</v>
      </c>
      <c r="K626">
        <v>8184</v>
      </c>
      <c r="L626">
        <v>4.5</v>
      </c>
      <c r="M626">
        <v>3</v>
      </c>
      <c r="N626">
        <v>1</v>
      </c>
      <c r="O626">
        <v>0</v>
      </c>
      <c r="P626">
        <v>0</v>
      </c>
      <c r="Q626">
        <v>0</v>
      </c>
      <c r="R626">
        <v>0.5</v>
      </c>
      <c r="S626">
        <v>0</v>
      </c>
      <c r="T626">
        <v>900582</v>
      </c>
      <c r="U626">
        <v>71129</v>
      </c>
      <c r="V626">
        <v>71136</v>
      </c>
      <c r="W626" t="s">
        <v>13890</v>
      </c>
      <c r="X626" t="s">
        <v>13887</v>
      </c>
      <c r="Y626">
        <v>32756</v>
      </c>
      <c r="Z626">
        <v>4837</v>
      </c>
    </row>
    <row r="627" spans="1:26" x14ac:dyDescent="0.25">
      <c r="A627">
        <v>160082</v>
      </c>
      <c r="B627">
        <v>202501</v>
      </c>
      <c r="C627">
        <v>2</v>
      </c>
      <c r="D627" t="s">
        <v>12935</v>
      </c>
      <c r="E627">
        <v>4</v>
      </c>
      <c r="F627">
        <v>681</v>
      </c>
      <c r="G627">
        <v>141</v>
      </c>
      <c r="H627">
        <v>13</v>
      </c>
      <c r="I627">
        <v>4</v>
      </c>
      <c r="J627">
        <v>3517</v>
      </c>
      <c r="K627">
        <v>8184</v>
      </c>
      <c r="L627">
        <v>4.5</v>
      </c>
      <c r="M627">
        <v>3</v>
      </c>
      <c r="N627">
        <v>1</v>
      </c>
      <c r="O627">
        <v>0</v>
      </c>
      <c r="P627">
        <v>0</v>
      </c>
      <c r="Q627">
        <v>0</v>
      </c>
      <c r="R627">
        <v>0.5</v>
      </c>
      <c r="S627">
        <v>0</v>
      </c>
      <c r="T627">
        <v>900582</v>
      </c>
      <c r="U627">
        <v>71129</v>
      </c>
      <c r="V627">
        <v>71136</v>
      </c>
      <c r="W627" t="s">
        <v>13890</v>
      </c>
      <c r="X627" t="s">
        <v>13887</v>
      </c>
      <c r="Y627">
        <v>32756</v>
      </c>
      <c r="Z627">
        <v>4837</v>
      </c>
    </row>
    <row r="628" spans="1:26" x14ac:dyDescent="0.25">
      <c r="A628">
        <v>160103</v>
      </c>
      <c r="B628">
        <v>202501</v>
      </c>
      <c r="C628">
        <v>1</v>
      </c>
      <c r="D628" t="s">
        <v>12937</v>
      </c>
      <c r="E628">
        <v>4</v>
      </c>
      <c r="F628">
        <v>916</v>
      </c>
      <c r="G628">
        <v>230</v>
      </c>
      <c r="H628">
        <v>24</v>
      </c>
      <c r="I628">
        <v>6</v>
      </c>
      <c r="J628">
        <v>0</v>
      </c>
      <c r="K628">
        <v>0</v>
      </c>
      <c r="L628">
        <v>0</v>
      </c>
      <c r="M628">
        <v>0</v>
      </c>
      <c r="N628">
        <v>0</v>
      </c>
      <c r="O628">
        <v>0</v>
      </c>
      <c r="P628">
        <v>0</v>
      </c>
      <c r="Q628">
        <v>0</v>
      </c>
      <c r="R628">
        <v>0</v>
      </c>
      <c r="S628">
        <v>0</v>
      </c>
      <c r="T628">
        <v>71030</v>
      </c>
      <c r="U628">
        <v>71662</v>
      </c>
      <c r="V628">
        <v>71450</v>
      </c>
      <c r="W628" t="s">
        <v>12672</v>
      </c>
      <c r="X628" t="s">
        <v>12595</v>
      </c>
      <c r="Y628">
        <v>0</v>
      </c>
      <c r="Z628">
        <v>0</v>
      </c>
    </row>
    <row r="629" spans="1:26" x14ac:dyDescent="0.25">
      <c r="A629">
        <v>160103</v>
      </c>
      <c r="B629">
        <v>202501</v>
      </c>
      <c r="C629">
        <v>2</v>
      </c>
      <c r="D629" t="s">
        <v>12937</v>
      </c>
      <c r="E629">
        <v>4</v>
      </c>
      <c r="F629">
        <v>916</v>
      </c>
      <c r="G629">
        <v>230</v>
      </c>
      <c r="H629">
        <v>24</v>
      </c>
      <c r="I629">
        <v>6</v>
      </c>
      <c r="J629">
        <v>0</v>
      </c>
      <c r="K629">
        <v>0</v>
      </c>
      <c r="L629">
        <v>0</v>
      </c>
      <c r="M629">
        <v>0</v>
      </c>
      <c r="N629">
        <v>0</v>
      </c>
      <c r="O629">
        <v>0</v>
      </c>
      <c r="P629">
        <v>0</v>
      </c>
      <c r="Q629">
        <v>0</v>
      </c>
      <c r="R629">
        <v>0</v>
      </c>
      <c r="S629">
        <v>0</v>
      </c>
      <c r="T629">
        <v>71030</v>
      </c>
      <c r="U629">
        <v>71662</v>
      </c>
      <c r="V629">
        <v>71450</v>
      </c>
      <c r="W629" t="s">
        <v>12672</v>
      </c>
      <c r="X629" t="s">
        <v>12595</v>
      </c>
      <c r="Y629">
        <v>0</v>
      </c>
      <c r="Z629">
        <v>0</v>
      </c>
    </row>
    <row r="630" spans="1:26" x14ac:dyDescent="0.25">
      <c r="A630">
        <v>160299</v>
      </c>
      <c r="B630">
        <v>202501</v>
      </c>
      <c r="C630">
        <v>1</v>
      </c>
      <c r="D630" t="s">
        <v>12939</v>
      </c>
      <c r="E630">
        <v>4</v>
      </c>
      <c r="F630">
        <v>317</v>
      </c>
      <c r="G630">
        <v>117</v>
      </c>
      <c r="H630">
        <v>17</v>
      </c>
      <c r="I630">
        <v>5</v>
      </c>
      <c r="J630">
        <v>10434</v>
      </c>
      <c r="K630">
        <v>47000</v>
      </c>
      <c r="L630">
        <v>11</v>
      </c>
      <c r="M630">
        <v>7</v>
      </c>
      <c r="N630">
        <v>3</v>
      </c>
      <c r="O630">
        <v>0</v>
      </c>
      <c r="P630">
        <v>0</v>
      </c>
      <c r="Q630">
        <v>0</v>
      </c>
      <c r="R630">
        <v>1</v>
      </c>
      <c r="S630">
        <v>0</v>
      </c>
      <c r="T630">
        <v>71251</v>
      </c>
      <c r="U630">
        <v>70067</v>
      </c>
      <c r="V630">
        <v>71265</v>
      </c>
      <c r="W630" t="s">
        <v>12636</v>
      </c>
      <c r="X630" t="s">
        <v>13885</v>
      </c>
      <c r="Y630">
        <v>0</v>
      </c>
      <c r="Z630">
        <v>15582</v>
      </c>
    </row>
    <row r="631" spans="1:26" x14ac:dyDescent="0.25">
      <c r="A631">
        <v>160299</v>
      </c>
      <c r="B631">
        <v>202501</v>
      </c>
      <c r="C631">
        <v>2</v>
      </c>
      <c r="D631" t="s">
        <v>12939</v>
      </c>
      <c r="E631">
        <v>4</v>
      </c>
      <c r="F631">
        <v>317</v>
      </c>
      <c r="G631">
        <v>117</v>
      </c>
      <c r="H631">
        <v>17</v>
      </c>
      <c r="I631">
        <v>5</v>
      </c>
      <c r="J631">
        <v>10434</v>
      </c>
      <c r="K631">
        <v>47000</v>
      </c>
      <c r="L631">
        <v>11</v>
      </c>
      <c r="M631">
        <v>7</v>
      </c>
      <c r="N631">
        <v>3</v>
      </c>
      <c r="O631">
        <v>0</v>
      </c>
      <c r="P631">
        <v>0</v>
      </c>
      <c r="Q631">
        <v>0</v>
      </c>
      <c r="R631">
        <v>1</v>
      </c>
      <c r="S631">
        <v>0</v>
      </c>
      <c r="T631">
        <v>71251</v>
      </c>
      <c r="U631">
        <v>70067</v>
      </c>
      <c r="V631">
        <v>71265</v>
      </c>
      <c r="W631" t="s">
        <v>12636</v>
      </c>
      <c r="X631" t="s">
        <v>13885</v>
      </c>
      <c r="Y631">
        <v>0</v>
      </c>
      <c r="Z631">
        <v>15582</v>
      </c>
    </row>
    <row r="632" spans="1:26" x14ac:dyDescent="0.25">
      <c r="A632">
        <v>160628</v>
      </c>
      <c r="B632">
        <v>202501</v>
      </c>
      <c r="C632">
        <v>1</v>
      </c>
      <c r="D632" t="s">
        <v>12941</v>
      </c>
      <c r="E632">
        <v>4</v>
      </c>
      <c r="F632">
        <v>876</v>
      </c>
      <c r="G632">
        <v>214</v>
      </c>
      <c r="H632">
        <v>17</v>
      </c>
      <c r="I632">
        <v>6</v>
      </c>
      <c r="J632">
        <v>17</v>
      </c>
      <c r="K632">
        <v>4000</v>
      </c>
      <c r="L632">
        <v>0</v>
      </c>
      <c r="M632">
        <v>0</v>
      </c>
      <c r="N632">
        <v>0</v>
      </c>
      <c r="O632">
        <v>0</v>
      </c>
      <c r="P632">
        <v>0</v>
      </c>
      <c r="Q632">
        <v>0</v>
      </c>
      <c r="R632">
        <v>0</v>
      </c>
      <c r="S632">
        <v>0</v>
      </c>
      <c r="T632">
        <v>71590</v>
      </c>
      <c r="U632">
        <v>71606</v>
      </c>
      <c r="V632">
        <v>71324</v>
      </c>
      <c r="W632" t="s">
        <v>13891</v>
      </c>
      <c r="X632" t="s">
        <v>12590</v>
      </c>
      <c r="Y632">
        <v>0</v>
      </c>
      <c r="Z632">
        <v>400</v>
      </c>
    </row>
    <row r="633" spans="1:26" x14ac:dyDescent="0.25">
      <c r="A633">
        <v>160628</v>
      </c>
      <c r="B633">
        <v>202501</v>
      </c>
      <c r="C633">
        <v>2</v>
      </c>
      <c r="D633" t="s">
        <v>12941</v>
      </c>
      <c r="E633">
        <v>4</v>
      </c>
      <c r="F633">
        <v>876</v>
      </c>
      <c r="G633">
        <v>214</v>
      </c>
      <c r="H633">
        <v>17</v>
      </c>
      <c r="I633">
        <v>6</v>
      </c>
      <c r="J633">
        <v>17</v>
      </c>
      <c r="K633">
        <v>4000</v>
      </c>
      <c r="L633">
        <v>0</v>
      </c>
      <c r="M633">
        <v>0</v>
      </c>
      <c r="N633">
        <v>0</v>
      </c>
      <c r="O633">
        <v>0</v>
      </c>
      <c r="P633">
        <v>0</v>
      </c>
      <c r="Q633">
        <v>0</v>
      </c>
      <c r="R633">
        <v>0</v>
      </c>
      <c r="S633">
        <v>0</v>
      </c>
      <c r="T633">
        <v>71590</v>
      </c>
      <c r="U633">
        <v>71606</v>
      </c>
      <c r="V633">
        <v>71324</v>
      </c>
      <c r="W633" t="s">
        <v>13891</v>
      </c>
      <c r="X633" t="s">
        <v>12590</v>
      </c>
      <c r="Y633">
        <v>0</v>
      </c>
      <c r="Z633">
        <v>400</v>
      </c>
    </row>
    <row r="634" spans="1:26" x14ac:dyDescent="0.25">
      <c r="A634">
        <v>160652</v>
      </c>
      <c r="B634">
        <v>202501</v>
      </c>
      <c r="C634">
        <v>1</v>
      </c>
      <c r="D634" t="s">
        <v>12943</v>
      </c>
      <c r="E634">
        <v>4</v>
      </c>
      <c r="F634">
        <v>470</v>
      </c>
      <c r="G634">
        <v>120</v>
      </c>
      <c r="H634">
        <v>19</v>
      </c>
      <c r="I634">
        <v>2</v>
      </c>
      <c r="J634">
        <v>9430</v>
      </c>
      <c r="K634">
        <v>8507</v>
      </c>
      <c r="L634">
        <v>13</v>
      </c>
      <c r="M634">
        <v>6</v>
      </c>
      <c r="N634">
        <v>3</v>
      </c>
      <c r="O634">
        <v>0</v>
      </c>
      <c r="P634">
        <v>2</v>
      </c>
      <c r="Q634">
        <v>1</v>
      </c>
      <c r="R634">
        <v>1</v>
      </c>
      <c r="S634">
        <v>0</v>
      </c>
      <c r="T634">
        <v>71590</v>
      </c>
      <c r="U634">
        <v>71607</v>
      </c>
      <c r="V634">
        <v>71225</v>
      </c>
      <c r="W634" t="s">
        <v>12589</v>
      </c>
      <c r="X634" t="s">
        <v>12590</v>
      </c>
      <c r="Y634">
        <v>17909</v>
      </c>
      <c r="Z634">
        <v>11254</v>
      </c>
    </row>
    <row r="635" spans="1:26" x14ac:dyDescent="0.25">
      <c r="A635">
        <v>160652</v>
      </c>
      <c r="B635">
        <v>202501</v>
      </c>
      <c r="C635">
        <v>2</v>
      </c>
      <c r="D635" t="s">
        <v>12943</v>
      </c>
      <c r="E635">
        <v>4</v>
      </c>
      <c r="F635">
        <v>470</v>
      </c>
      <c r="G635">
        <v>120</v>
      </c>
      <c r="H635">
        <v>19</v>
      </c>
      <c r="I635">
        <v>2</v>
      </c>
      <c r="J635">
        <v>9430</v>
      </c>
      <c r="K635">
        <v>8507</v>
      </c>
      <c r="L635">
        <v>13</v>
      </c>
      <c r="M635">
        <v>6</v>
      </c>
      <c r="N635">
        <v>3</v>
      </c>
      <c r="O635">
        <v>0</v>
      </c>
      <c r="P635">
        <v>2</v>
      </c>
      <c r="Q635">
        <v>1</v>
      </c>
      <c r="R635">
        <v>1</v>
      </c>
      <c r="S635">
        <v>0</v>
      </c>
      <c r="T635">
        <v>71590</v>
      </c>
      <c r="U635">
        <v>71607</v>
      </c>
      <c r="V635">
        <v>71225</v>
      </c>
      <c r="W635" t="s">
        <v>12589</v>
      </c>
      <c r="X635" t="s">
        <v>12590</v>
      </c>
      <c r="Y635">
        <v>17909</v>
      </c>
      <c r="Z635">
        <v>11254</v>
      </c>
    </row>
    <row r="636" spans="1:26" x14ac:dyDescent="0.25">
      <c r="A636">
        <v>161125</v>
      </c>
      <c r="B636">
        <v>202501</v>
      </c>
      <c r="C636">
        <v>1</v>
      </c>
      <c r="D636" t="s">
        <v>12945</v>
      </c>
      <c r="E636">
        <v>4</v>
      </c>
      <c r="F636">
        <v>36</v>
      </c>
      <c r="G636">
        <v>18</v>
      </c>
      <c r="H636">
        <v>4</v>
      </c>
      <c r="I636">
        <v>1</v>
      </c>
      <c r="J636">
        <v>22530</v>
      </c>
      <c r="K636">
        <v>44787</v>
      </c>
      <c r="L636">
        <v>32.5</v>
      </c>
      <c r="M636">
        <v>12</v>
      </c>
      <c r="N636">
        <v>7.5</v>
      </c>
      <c r="O636">
        <v>1.5</v>
      </c>
      <c r="P636">
        <v>7</v>
      </c>
      <c r="Q636">
        <v>1</v>
      </c>
      <c r="R636">
        <v>3.5</v>
      </c>
      <c r="S636">
        <v>0</v>
      </c>
      <c r="T636">
        <v>71251</v>
      </c>
      <c r="U636">
        <v>700023</v>
      </c>
      <c r="V636">
        <v>71497</v>
      </c>
      <c r="W636" t="s">
        <v>12679</v>
      </c>
      <c r="X636" t="s">
        <v>13885</v>
      </c>
      <c r="Y636">
        <v>34352</v>
      </c>
      <c r="Z636">
        <v>30535</v>
      </c>
    </row>
    <row r="637" spans="1:26" x14ac:dyDescent="0.25">
      <c r="A637">
        <v>161125</v>
      </c>
      <c r="B637">
        <v>202501</v>
      </c>
      <c r="C637">
        <v>2</v>
      </c>
      <c r="D637" t="s">
        <v>12945</v>
      </c>
      <c r="E637">
        <v>4</v>
      </c>
      <c r="F637">
        <v>36</v>
      </c>
      <c r="G637">
        <v>18</v>
      </c>
      <c r="H637">
        <v>4</v>
      </c>
      <c r="I637">
        <v>1</v>
      </c>
      <c r="J637">
        <v>22530</v>
      </c>
      <c r="K637">
        <v>44787</v>
      </c>
      <c r="L637">
        <v>32.5</v>
      </c>
      <c r="M637">
        <v>12</v>
      </c>
      <c r="N637">
        <v>7.5</v>
      </c>
      <c r="O637">
        <v>1.5</v>
      </c>
      <c r="P637">
        <v>7</v>
      </c>
      <c r="Q637">
        <v>1</v>
      </c>
      <c r="R637">
        <v>3.5</v>
      </c>
      <c r="S637">
        <v>0</v>
      </c>
      <c r="T637">
        <v>71251</v>
      </c>
      <c r="U637">
        <v>700023</v>
      </c>
      <c r="V637">
        <v>71497</v>
      </c>
      <c r="W637" t="s">
        <v>12679</v>
      </c>
      <c r="X637" t="s">
        <v>13885</v>
      </c>
      <c r="Y637">
        <v>34352</v>
      </c>
      <c r="Z637">
        <v>30535</v>
      </c>
    </row>
    <row r="638" spans="1:26" x14ac:dyDescent="0.25">
      <c r="A638">
        <v>161288</v>
      </c>
      <c r="B638">
        <v>202501</v>
      </c>
      <c r="C638">
        <v>1</v>
      </c>
      <c r="D638" t="s">
        <v>12947</v>
      </c>
      <c r="E638">
        <v>4</v>
      </c>
      <c r="F638">
        <v>269</v>
      </c>
      <c r="G638">
        <v>70</v>
      </c>
      <c r="H638">
        <v>13</v>
      </c>
      <c r="I638">
        <v>5</v>
      </c>
      <c r="J638">
        <v>8896</v>
      </c>
      <c r="K638">
        <v>78851</v>
      </c>
      <c r="L638">
        <v>8</v>
      </c>
      <c r="M638">
        <v>6</v>
      </c>
      <c r="N638">
        <v>0</v>
      </c>
      <c r="O638">
        <v>0</v>
      </c>
      <c r="P638">
        <v>1</v>
      </c>
      <c r="Q638">
        <v>0</v>
      </c>
      <c r="R638">
        <v>1</v>
      </c>
      <c r="S638">
        <v>0</v>
      </c>
      <c r="T638">
        <v>71590</v>
      </c>
      <c r="U638">
        <v>71594</v>
      </c>
      <c r="V638">
        <v>700073</v>
      </c>
      <c r="W638" t="s">
        <v>12670</v>
      </c>
      <c r="X638" t="s">
        <v>12590</v>
      </c>
      <c r="Y638">
        <v>49676</v>
      </c>
      <c r="Z638">
        <v>16856</v>
      </c>
    </row>
    <row r="639" spans="1:26" x14ac:dyDescent="0.25">
      <c r="A639">
        <v>161288</v>
      </c>
      <c r="B639">
        <v>202501</v>
      </c>
      <c r="C639">
        <v>2</v>
      </c>
      <c r="D639" t="s">
        <v>12947</v>
      </c>
      <c r="E639">
        <v>4</v>
      </c>
      <c r="F639">
        <v>269</v>
      </c>
      <c r="G639">
        <v>70</v>
      </c>
      <c r="H639">
        <v>13</v>
      </c>
      <c r="I639">
        <v>5</v>
      </c>
      <c r="J639">
        <v>8896</v>
      </c>
      <c r="K639">
        <v>78851</v>
      </c>
      <c r="L639">
        <v>8</v>
      </c>
      <c r="M639">
        <v>6</v>
      </c>
      <c r="N639">
        <v>0</v>
      </c>
      <c r="O639">
        <v>0</v>
      </c>
      <c r="P639">
        <v>1</v>
      </c>
      <c r="Q639">
        <v>0</v>
      </c>
      <c r="R639">
        <v>1</v>
      </c>
      <c r="S639">
        <v>0</v>
      </c>
      <c r="T639">
        <v>71590</v>
      </c>
      <c r="U639">
        <v>71594</v>
      </c>
      <c r="V639">
        <v>700073</v>
      </c>
      <c r="W639" t="s">
        <v>12670</v>
      </c>
      <c r="X639" t="s">
        <v>12590</v>
      </c>
      <c r="Y639">
        <v>49676</v>
      </c>
      <c r="Z639">
        <v>16856</v>
      </c>
    </row>
    <row r="640" spans="1:26" x14ac:dyDescent="0.25">
      <c r="A640">
        <v>161430</v>
      </c>
      <c r="B640">
        <v>202501</v>
      </c>
      <c r="C640">
        <v>1</v>
      </c>
      <c r="D640" t="s">
        <v>12948</v>
      </c>
      <c r="E640">
        <v>5</v>
      </c>
      <c r="F640">
        <v>1</v>
      </c>
      <c r="G640">
        <v>1</v>
      </c>
      <c r="H640">
        <v>1</v>
      </c>
      <c r="I640">
        <v>1</v>
      </c>
      <c r="J640">
        <v>0</v>
      </c>
      <c r="K640">
        <v>0</v>
      </c>
      <c r="L640">
        <v>0</v>
      </c>
      <c r="M640">
        <v>0</v>
      </c>
      <c r="N640">
        <v>0</v>
      </c>
      <c r="O640">
        <v>0</v>
      </c>
      <c r="P640">
        <v>0</v>
      </c>
      <c r="Q640">
        <v>0</v>
      </c>
      <c r="R640">
        <v>0</v>
      </c>
      <c r="S640">
        <v>0</v>
      </c>
      <c r="T640">
        <v>71251</v>
      </c>
      <c r="U640">
        <v>71248</v>
      </c>
      <c r="V640">
        <v>0</v>
      </c>
      <c r="W640" t="s">
        <v>12625</v>
      </c>
      <c r="X640" t="s">
        <v>13885</v>
      </c>
      <c r="Y640">
        <v>0</v>
      </c>
      <c r="Z640">
        <v>0</v>
      </c>
    </row>
    <row r="641" spans="1:26" x14ac:dyDescent="0.25">
      <c r="A641">
        <v>161430</v>
      </c>
      <c r="B641">
        <v>202501</v>
      </c>
      <c r="C641">
        <v>2</v>
      </c>
      <c r="D641" t="s">
        <v>12948</v>
      </c>
      <c r="E641">
        <v>5</v>
      </c>
      <c r="F641">
        <v>1</v>
      </c>
      <c r="G641">
        <v>1</v>
      </c>
      <c r="H641">
        <v>1</v>
      </c>
      <c r="I641">
        <v>1</v>
      </c>
      <c r="J641">
        <v>0</v>
      </c>
      <c r="K641">
        <v>0</v>
      </c>
      <c r="L641">
        <v>0</v>
      </c>
      <c r="M641">
        <v>0</v>
      </c>
      <c r="N641">
        <v>0</v>
      </c>
      <c r="O641">
        <v>0</v>
      </c>
      <c r="P641">
        <v>0</v>
      </c>
      <c r="Q641">
        <v>0</v>
      </c>
      <c r="R641">
        <v>0</v>
      </c>
      <c r="S641">
        <v>0</v>
      </c>
      <c r="T641">
        <v>71251</v>
      </c>
      <c r="U641">
        <v>71248</v>
      </c>
      <c r="V641">
        <v>0</v>
      </c>
      <c r="W641" t="s">
        <v>12625</v>
      </c>
      <c r="X641" t="s">
        <v>13885</v>
      </c>
      <c r="Y641">
        <v>0</v>
      </c>
      <c r="Z641">
        <v>0</v>
      </c>
    </row>
    <row r="642" spans="1:26" x14ac:dyDescent="0.25">
      <c r="A642">
        <v>161481</v>
      </c>
      <c r="B642">
        <v>202501</v>
      </c>
      <c r="C642">
        <v>1</v>
      </c>
      <c r="D642" t="s">
        <v>12950</v>
      </c>
      <c r="E642">
        <v>4</v>
      </c>
      <c r="F642">
        <v>658</v>
      </c>
      <c r="G642">
        <v>218</v>
      </c>
      <c r="H642">
        <v>15</v>
      </c>
      <c r="I642">
        <v>4</v>
      </c>
      <c r="J642">
        <v>3823</v>
      </c>
      <c r="K642">
        <v>0</v>
      </c>
      <c r="L642">
        <v>4</v>
      </c>
      <c r="M642">
        <v>0</v>
      </c>
      <c r="N642">
        <v>3</v>
      </c>
      <c r="O642">
        <v>1</v>
      </c>
      <c r="P642">
        <v>0</v>
      </c>
      <c r="Q642">
        <v>0</v>
      </c>
      <c r="R642">
        <v>0</v>
      </c>
      <c r="S642">
        <v>0</v>
      </c>
      <c r="T642">
        <v>71251</v>
      </c>
      <c r="U642">
        <v>71252</v>
      </c>
      <c r="V642">
        <v>700258</v>
      </c>
      <c r="W642" t="s">
        <v>12592</v>
      </c>
      <c r="X642" t="s">
        <v>13885</v>
      </c>
      <c r="Y642">
        <v>0</v>
      </c>
      <c r="Z642">
        <v>5661</v>
      </c>
    </row>
    <row r="643" spans="1:26" x14ac:dyDescent="0.25">
      <c r="A643">
        <v>161481</v>
      </c>
      <c r="B643">
        <v>202501</v>
      </c>
      <c r="C643">
        <v>2</v>
      </c>
      <c r="D643" t="s">
        <v>12950</v>
      </c>
      <c r="E643">
        <v>4</v>
      </c>
      <c r="F643">
        <v>658</v>
      </c>
      <c r="G643">
        <v>218</v>
      </c>
      <c r="H643">
        <v>15</v>
      </c>
      <c r="I643">
        <v>4</v>
      </c>
      <c r="J643">
        <v>3823</v>
      </c>
      <c r="K643">
        <v>0</v>
      </c>
      <c r="L643">
        <v>4</v>
      </c>
      <c r="M643">
        <v>0</v>
      </c>
      <c r="N643">
        <v>3</v>
      </c>
      <c r="O643">
        <v>1</v>
      </c>
      <c r="P643">
        <v>0</v>
      </c>
      <c r="Q643">
        <v>0</v>
      </c>
      <c r="R643">
        <v>0</v>
      </c>
      <c r="S643">
        <v>0</v>
      </c>
      <c r="T643">
        <v>71251</v>
      </c>
      <c r="U643">
        <v>71252</v>
      </c>
      <c r="V643">
        <v>700258</v>
      </c>
      <c r="W643" t="s">
        <v>12592</v>
      </c>
      <c r="X643" t="s">
        <v>13885</v>
      </c>
      <c r="Y643">
        <v>0</v>
      </c>
      <c r="Z643">
        <v>5661</v>
      </c>
    </row>
    <row r="644" spans="1:26" x14ac:dyDescent="0.25">
      <c r="A644">
        <v>162078</v>
      </c>
      <c r="B644">
        <v>202501</v>
      </c>
      <c r="C644">
        <v>1</v>
      </c>
      <c r="D644" t="s">
        <v>12951</v>
      </c>
      <c r="E644">
        <v>3</v>
      </c>
      <c r="F644">
        <v>62</v>
      </c>
      <c r="G644">
        <v>16</v>
      </c>
      <c r="H644">
        <v>1</v>
      </c>
      <c r="I644">
        <v>0</v>
      </c>
      <c r="J644">
        <v>47007</v>
      </c>
      <c r="K644">
        <v>314662</v>
      </c>
      <c r="L644">
        <v>36</v>
      </c>
      <c r="M644">
        <v>11</v>
      </c>
      <c r="N644">
        <v>14</v>
      </c>
      <c r="O644">
        <v>3</v>
      </c>
      <c r="P644">
        <v>5</v>
      </c>
      <c r="Q644">
        <v>2</v>
      </c>
      <c r="R644">
        <v>1</v>
      </c>
      <c r="S644">
        <v>0</v>
      </c>
      <c r="T644">
        <v>71590</v>
      </c>
      <c r="U644">
        <v>71602</v>
      </c>
      <c r="V644">
        <v>71444</v>
      </c>
      <c r="W644" t="s">
        <v>5222</v>
      </c>
      <c r="X644" t="s">
        <v>12590</v>
      </c>
      <c r="Y644">
        <v>44845</v>
      </c>
      <c r="Z644">
        <v>86030</v>
      </c>
    </row>
    <row r="645" spans="1:26" x14ac:dyDescent="0.25">
      <c r="A645">
        <v>162078</v>
      </c>
      <c r="B645">
        <v>202501</v>
      </c>
      <c r="C645">
        <v>2</v>
      </c>
      <c r="D645" t="s">
        <v>12951</v>
      </c>
      <c r="E645">
        <v>3</v>
      </c>
      <c r="F645">
        <v>62</v>
      </c>
      <c r="G645">
        <v>16</v>
      </c>
      <c r="H645">
        <v>1</v>
      </c>
      <c r="I645">
        <v>0</v>
      </c>
      <c r="J645">
        <v>47007</v>
      </c>
      <c r="K645">
        <v>314662</v>
      </c>
      <c r="L645">
        <v>36</v>
      </c>
      <c r="M645">
        <v>11</v>
      </c>
      <c r="N645">
        <v>14</v>
      </c>
      <c r="O645">
        <v>3</v>
      </c>
      <c r="P645">
        <v>5</v>
      </c>
      <c r="Q645">
        <v>2</v>
      </c>
      <c r="R645">
        <v>1</v>
      </c>
      <c r="S645">
        <v>0</v>
      </c>
      <c r="T645">
        <v>71590</v>
      </c>
      <c r="U645">
        <v>71602</v>
      </c>
      <c r="V645">
        <v>71444</v>
      </c>
      <c r="W645" t="s">
        <v>5222</v>
      </c>
      <c r="X645" t="s">
        <v>12590</v>
      </c>
      <c r="Y645">
        <v>44845</v>
      </c>
      <c r="Z645">
        <v>86030</v>
      </c>
    </row>
    <row r="646" spans="1:26" x14ac:dyDescent="0.25">
      <c r="A646">
        <v>162394</v>
      </c>
      <c r="B646">
        <v>202501</v>
      </c>
      <c r="C646">
        <v>1</v>
      </c>
      <c r="D646" t="s">
        <v>12803</v>
      </c>
      <c r="E646">
        <v>4</v>
      </c>
      <c r="F646">
        <v>916</v>
      </c>
      <c r="G646">
        <v>290</v>
      </c>
      <c r="H646">
        <v>25</v>
      </c>
      <c r="I646">
        <v>5</v>
      </c>
      <c r="J646">
        <v>473</v>
      </c>
      <c r="K646">
        <v>0</v>
      </c>
      <c r="L646">
        <v>0</v>
      </c>
      <c r="M646">
        <v>0</v>
      </c>
      <c r="N646">
        <v>0</v>
      </c>
      <c r="O646">
        <v>0</v>
      </c>
      <c r="P646">
        <v>0</v>
      </c>
      <c r="Q646">
        <v>0</v>
      </c>
      <c r="R646">
        <v>0</v>
      </c>
      <c r="S646">
        <v>0</v>
      </c>
      <c r="T646">
        <v>71251</v>
      </c>
      <c r="U646">
        <v>71248</v>
      </c>
      <c r="V646">
        <v>71250</v>
      </c>
      <c r="W646" t="s">
        <v>12625</v>
      </c>
      <c r="X646" t="s">
        <v>13885</v>
      </c>
      <c r="Y646">
        <v>0</v>
      </c>
      <c r="Z646">
        <v>0</v>
      </c>
    </row>
    <row r="647" spans="1:26" x14ac:dyDescent="0.25">
      <c r="A647">
        <v>162394</v>
      </c>
      <c r="B647">
        <v>202501</v>
      </c>
      <c r="C647">
        <v>2</v>
      </c>
      <c r="D647" t="s">
        <v>12803</v>
      </c>
      <c r="E647">
        <v>4</v>
      </c>
      <c r="F647">
        <v>916</v>
      </c>
      <c r="G647">
        <v>290</v>
      </c>
      <c r="H647">
        <v>25</v>
      </c>
      <c r="I647">
        <v>5</v>
      </c>
      <c r="J647">
        <v>473</v>
      </c>
      <c r="K647">
        <v>0</v>
      </c>
      <c r="L647">
        <v>0</v>
      </c>
      <c r="M647">
        <v>0</v>
      </c>
      <c r="N647">
        <v>0</v>
      </c>
      <c r="O647">
        <v>0</v>
      </c>
      <c r="P647">
        <v>0</v>
      </c>
      <c r="Q647">
        <v>0</v>
      </c>
      <c r="R647">
        <v>0</v>
      </c>
      <c r="S647">
        <v>0</v>
      </c>
      <c r="T647">
        <v>71251</v>
      </c>
      <c r="U647">
        <v>71248</v>
      </c>
      <c r="V647">
        <v>71250</v>
      </c>
      <c r="W647" t="s">
        <v>12625</v>
      </c>
      <c r="X647" t="s">
        <v>13885</v>
      </c>
      <c r="Y647">
        <v>0</v>
      </c>
      <c r="Z647">
        <v>0</v>
      </c>
    </row>
    <row r="648" spans="1:26" x14ac:dyDescent="0.25">
      <c r="A648">
        <v>163397</v>
      </c>
      <c r="B648">
        <v>202501</v>
      </c>
      <c r="C648">
        <v>1</v>
      </c>
      <c r="D648" t="s">
        <v>12953</v>
      </c>
      <c r="E648">
        <v>2</v>
      </c>
      <c r="F648">
        <v>7</v>
      </c>
      <c r="G648">
        <v>6</v>
      </c>
      <c r="H648">
        <v>0</v>
      </c>
      <c r="I648">
        <v>0</v>
      </c>
      <c r="J648">
        <v>302006</v>
      </c>
      <c r="K648">
        <v>980454</v>
      </c>
      <c r="L648">
        <v>379</v>
      </c>
      <c r="M648">
        <v>69</v>
      </c>
      <c r="N648">
        <v>150</v>
      </c>
      <c r="O648">
        <v>49</v>
      </c>
      <c r="P648">
        <v>35</v>
      </c>
      <c r="Q648">
        <v>46</v>
      </c>
      <c r="R648">
        <v>30</v>
      </c>
      <c r="S648">
        <v>0</v>
      </c>
      <c r="T648">
        <v>71251</v>
      </c>
      <c r="U648">
        <v>71239</v>
      </c>
      <c r="V648">
        <v>0</v>
      </c>
      <c r="W648" t="s">
        <v>12650</v>
      </c>
      <c r="X648" t="s">
        <v>13885</v>
      </c>
      <c r="Y648">
        <v>324298</v>
      </c>
      <c r="Z648">
        <v>468849</v>
      </c>
    </row>
    <row r="649" spans="1:26" x14ac:dyDescent="0.25">
      <c r="A649">
        <v>163397</v>
      </c>
      <c r="B649">
        <v>202501</v>
      </c>
      <c r="C649">
        <v>2</v>
      </c>
      <c r="D649" t="s">
        <v>12953</v>
      </c>
      <c r="E649">
        <v>2</v>
      </c>
      <c r="F649">
        <v>7</v>
      </c>
      <c r="G649">
        <v>6</v>
      </c>
      <c r="H649">
        <v>0</v>
      </c>
      <c r="I649">
        <v>0</v>
      </c>
      <c r="J649">
        <v>302006</v>
      </c>
      <c r="K649">
        <v>980454</v>
      </c>
      <c r="L649">
        <v>379</v>
      </c>
      <c r="M649">
        <v>69</v>
      </c>
      <c r="N649">
        <v>150</v>
      </c>
      <c r="O649">
        <v>49</v>
      </c>
      <c r="P649">
        <v>35</v>
      </c>
      <c r="Q649">
        <v>46</v>
      </c>
      <c r="R649">
        <v>30</v>
      </c>
      <c r="S649">
        <v>0</v>
      </c>
      <c r="T649">
        <v>71251</v>
      </c>
      <c r="U649">
        <v>71239</v>
      </c>
      <c r="V649">
        <v>0</v>
      </c>
      <c r="W649" t="s">
        <v>12650</v>
      </c>
      <c r="X649" t="s">
        <v>13885</v>
      </c>
      <c r="Y649">
        <v>324298</v>
      </c>
      <c r="Z649">
        <v>468849</v>
      </c>
    </row>
    <row r="650" spans="1:26" x14ac:dyDescent="0.25">
      <c r="A650">
        <v>163460</v>
      </c>
      <c r="B650">
        <v>202501</v>
      </c>
      <c r="C650">
        <v>1</v>
      </c>
      <c r="D650" t="s">
        <v>12955</v>
      </c>
      <c r="E650">
        <v>4</v>
      </c>
      <c r="F650">
        <v>916</v>
      </c>
      <c r="G650">
        <v>230</v>
      </c>
      <c r="H650">
        <v>32</v>
      </c>
      <c r="I650">
        <v>11</v>
      </c>
      <c r="J650">
        <v>0</v>
      </c>
      <c r="K650">
        <v>0</v>
      </c>
      <c r="L650">
        <v>0</v>
      </c>
      <c r="M650">
        <v>0</v>
      </c>
      <c r="N650">
        <v>0</v>
      </c>
      <c r="O650">
        <v>0</v>
      </c>
      <c r="P650">
        <v>0</v>
      </c>
      <c r="Q650">
        <v>0</v>
      </c>
      <c r="R650">
        <v>0</v>
      </c>
      <c r="S650">
        <v>0</v>
      </c>
      <c r="T650">
        <v>71030</v>
      </c>
      <c r="U650">
        <v>71505</v>
      </c>
      <c r="V650">
        <v>700076</v>
      </c>
      <c r="W650" t="s">
        <v>12648</v>
      </c>
      <c r="X650" t="s">
        <v>12595</v>
      </c>
      <c r="Y650">
        <v>0</v>
      </c>
      <c r="Z650">
        <v>0</v>
      </c>
    </row>
    <row r="651" spans="1:26" x14ac:dyDescent="0.25">
      <c r="A651">
        <v>163460</v>
      </c>
      <c r="B651">
        <v>202501</v>
      </c>
      <c r="C651">
        <v>2</v>
      </c>
      <c r="D651" t="s">
        <v>12955</v>
      </c>
      <c r="E651">
        <v>4</v>
      </c>
      <c r="F651">
        <v>916</v>
      </c>
      <c r="G651">
        <v>230</v>
      </c>
      <c r="H651">
        <v>32</v>
      </c>
      <c r="I651">
        <v>11</v>
      </c>
      <c r="J651">
        <v>0</v>
      </c>
      <c r="K651">
        <v>0</v>
      </c>
      <c r="L651">
        <v>0</v>
      </c>
      <c r="M651">
        <v>0</v>
      </c>
      <c r="N651">
        <v>0</v>
      </c>
      <c r="O651">
        <v>0</v>
      </c>
      <c r="P651">
        <v>0</v>
      </c>
      <c r="Q651">
        <v>0</v>
      </c>
      <c r="R651">
        <v>0</v>
      </c>
      <c r="S651">
        <v>0</v>
      </c>
      <c r="T651">
        <v>71030</v>
      </c>
      <c r="U651">
        <v>71505</v>
      </c>
      <c r="V651">
        <v>700076</v>
      </c>
      <c r="W651" t="s">
        <v>12648</v>
      </c>
      <c r="X651" t="s">
        <v>12595</v>
      </c>
      <c r="Y651">
        <v>0</v>
      </c>
      <c r="Z651">
        <v>0</v>
      </c>
    </row>
    <row r="652" spans="1:26" x14ac:dyDescent="0.25">
      <c r="A652">
        <v>164211</v>
      </c>
      <c r="B652">
        <v>202501</v>
      </c>
      <c r="C652">
        <v>1</v>
      </c>
      <c r="D652" t="s">
        <v>12957</v>
      </c>
      <c r="E652">
        <v>4</v>
      </c>
      <c r="F652">
        <v>915</v>
      </c>
      <c r="G652">
        <v>289</v>
      </c>
      <c r="H652">
        <v>42</v>
      </c>
      <c r="I652">
        <v>8</v>
      </c>
      <c r="J652">
        <v>0</v>
      </c>
      <c r="K652">
        <v>250</v>
      </c>
      <c r="L652">
        <v>0</v>
      </c>
      <c r="M652">
        <v>0</v>
      </c>
      <c r="N652">
        <v>0</v>
      </c>
      <c r="O652">
        <v>0</v>
      </c>
      <c r="P652">
        <v>0</v>
      </c>
      <c r="Q652">
        <v>0</v>
      </c>
      <c r="R652">
        <v>0</v>
      </c>
      <c r="S652">
        <v>0</v>
      </c>
      <c r="T652">
        <v>71251</v>
      </c>
      <c r="U652">
        <v>70067</v>
      </c>
      <c r="V652">
        <v>71366</v>
      </c>
      <c r="W652" t="s">
        <v>12636</v>
      </c>
      <c r="X652" t="s">
        <v>13885</v>
      </c>
      <c r="Y652">
        <v>0</v>
      </c>
      <c r="Z652">
        <v>25</v>
      </c>
    </row>
    <row r="653" spans="1:26" x14ac:dyDescent="0.25">
      <c r="A653">
        <v>164211</v>
      </c>
      <c r="B653">
        <v>202501</v>
      </c>
      <c r="C653">
        <v>2</v>
      </c>
      <c r="D653" t="s">
        <v>12957</v>
      </c>
      <c r="E653">
        <v>4</v>
      </c>
      <c r="F653">
        <v>915</v>
      </c>
      <c r="G653">
        <v>289</v>
      </c>
      <c r="H653">
        <v>42</v>
      </c>
      <c r="I653">
        <v>8</v>
      </c>
      <c r="J653">
        <v>0</v>
      </c>
      <c r="K653">
        <v>250</v>
      </c>
      <c r="L653">
        <v>0</v>
      </c>
      <c r="M653">
        <v>0</v>
      </c>
      <c r="N653">
        <v>0</v>
      </c>
      <c r="O653">
        <v>0</v>
      </c>
      <c r="P653">
        <v>0</v>
      </c>
      <c r="Q653">
        <v>0</v>
      </c>
      <c r="R653">
        <v>0</v>
      </c>
      <c r="S653">
        <v>0</v>
      </c>
      <c r="T653">
        <v>71251</v>
      </c>
      <c r="U653">
        <v>70067</v>
      </c>
      <c r="V653">
        <v>71366</v>
      </c>
      <c r="W653" t="s">
        <v>12636</v>
      </c>
      <c r="X653" t="s">
        <v>13885</v>
      </c>
      <c r="Y653">
        <v>0</v>
      </c>
      <c r="Z653">
        <v>25</v>
      </c>
    </row>
    <row r="654" spans="1:26" x14ac:dyDescent="0.25">
      <c r="A654">
        <v>164365</v>
      </c>
      <c r="B654">
        <v>202501</v>
      </c>
      <c r="C654">
        <v>1</v>
      </c>
      <c r="D654" t="s">
        <v>12959</v>
      </c>
      <c r="E654">
        <v>4</v>
      </c>
      <c r="F654">
        <v>903</v>
      </c>
      <c r="G654">
        <v>223</v>
      </c>
      <c r="H654">
        <v>31</v>
      </c>
      <c r="I654">
        <v>11</v>
      </c>
      <c r="J654">
        <v>0</v>
      </c>
      <c r="K654">
        <v>1000</v>
      </c>
      <c r="L654">
        <v>0</v>
      </c>
      <c r="M654">
        <v>0</v>
      </c>
      <c r="N654">
        <v>0</v>
      </c>
      <c r="O654">
        <v>0</v>
      </c>
      <c r="P654">
        <v>0</v>
      </c>
      <c r="Q654">
        <v>0</v>
      </c>
      <c r="R654">
        <v>0</v>
      </c>
      <c r="S654">
        <v>0</v>
      </c>
      <c r="T654">
        <v>71590</v>
      </c>
      <c r="U654">
        <v>71594</v>
      </c>
      <c r="V654">
        <v>71081</v>
      </c>
      <c r="W654" t="s">
        <v>12670</v>
      </c>
      <c r="X654" t="s">
        <v>12590</v>
      </c>
      <c r="Y654">
        <v>0</v>
      </c>
      <c r="Z654">
        <v>100</v>
      </c>
    </row>
    <row r="655" spans="1:26" x14ac:dyDescent="0.25">
      <c r="A655">
        <v>164365</v>
      </c>
      <c r="B655">
        <v>202501</v>
      </c>
      <c r="C655">
        <v>2</v>
      </c>
      <c r="D655" t="s">
        <v>12959</v>
      </c>
      <c r="E655">
        <v>4</v>
      </c>
      <c r="F655">
        <v>903</v>
      </c>
      <c r="G655">
        <v>223</v>
      </c>
      <c r="H655">
        <v>31</v>
      </c>
      <c r="I655">
        <v>11</v>
      </c>
      <c r="J655">
        <v>0</v>
      </c>
      <c r="K655">
        <v>1000</v>
      </c>
      <c r="L655">
        <v>0</v>
      </c>
      <c r="M655">
        <v>0</v>
      </c>
      <c r="N655">
        <v>0</v>
      </c>
      <c r="O655">
        <v>0</v>
      </c>
      <c r="P655">
        <v>0</v>
      </c>
      <c r="Q655">
        <v>0</v>
      </c>
      <c r="R655">
        <v>0</v>
      </c>
      <c r="S655">
        <v>0</v>
      </c>
      <c r="T655">
        <v>71590</v>
      </c>
      <c r="U655">
        <v>71594</v>
      </c>
      <c r="V655">
        <v>71081</v>
      </c>
      <c r="W655" t="s">
        <v>12670</v>
      </c>
      <c r="X655" t="s">
        <v>12590</v>
      </c>
      <c r="Y655">
        <v>0</v>
      </c>
      <c r="Z655">
        <v>100</v>
      </c>
    </row>
    <row r="656" spans="1:26" x14ac:dyDescent="0.25">
      <c r="A656">
        <v>164862</v>
      </c>
      <c r="B656">
        <v>202501</v>
      </c>
      <c r="C656">
        <v>1</v>
      </c>
      <c r="D656" t="s">
        <v>12961</v>
      </c>
      <c r="E656">
        <v>4</v>
      </c>
      <c r="F656">
        <v>278</v>
      </c>
      <c r="G656">
        <v>49</v>
      </c>
      <c r="H656">
        <v>7</v>
      </c>
      <c r="I656">
        <v>2</v>
      </c>
      <c r="J656">
        <v>10113</v>
      </c>
      <c r="K656">
        <v>29715</v>
      </c>
      <c r="L656">
        <v>10.5</v>
      </c>
      <c r="M656">
        <v>6</v>
      </c>
      <c r="N656">
        <v>2</v>
      </c>
      <c r="O656">
        <v>2</v>
      </c>
      <c r="P656">
        <v>0</v>
      </c>
      <c r="Q656">
        <v>0</v>
      </c>
      <c r="R656">
        <v>0.5</v>
      </c>
      <c r="S656">
        <v>0</v>
      </c>
      <c r="T656">
        <v>900582</v>
      </c>
      <c r="U656">
        <v>71276</v>
      </c>
      <c r="V656">
        <v>70083</v>
      </c>
      <c r="W656" t="s">
        <v>12631</v>
      </c>
      <c r="X656" t="s">
        <v>13887</v>
      </c>
      <c r="Y656">
        <v>12796</v>
      </c>
      <c r="Z656">
        <v>16607</v>
      </c>
    </row>
    <row r="657" spans="1:26" x14ac:dyDescent="0.25">
      <c r="A657">
        <v>164862</v>
      </c>
      <c r="B657">
        <v>202501</v>
      </c>
      <c r="C657">
        <v>2</v>
      </c>
      <c r="D657" t="s">
        <v>12961</v>
      </c>
      <c r="E657">
        <v>4</v>
      </c>
      <c r="F657">
        <v>278</v>
      </c>
      <c r="G657">
        <v>49</v>
      </c>
      <c r="H657">
        <v>7</v>
      </c>
      <c r="I657">
        <v>2</v>
      </c>
      <c r="J657">
        <v>10113</v>
      </c>
      <c r="K657">
        <v>29715</v>
      </c>
      <c r="L657">
        <v>10.5</v>
      </c>
      <c r="M657">
        <v>6</v>
      </c>
      <c r="N657">
        <v>2</v>
      </c>
      <c r="O657">
        <v>2</v>
      </c>
      <c r="P657">
        <v>0</v>
      </c>
      <c r="Q657">
        <v>0</v>
      </c>
      <c r="R657">
        <v>0.5</v>
      </c>
      <c r="S657">
        <v>0</v>
      </c>
      <c r="T657">
        <v>900582</v>
      </c>
      <c r="U657">
        <v>71276</v>
      </c>
      <c r="V657">
        <v>70083</v>
      </c>
      <c r="W657" t="s">
        <v>12631</v>
      </c>
      <c r="X657" t="s">
        <v>13887</v>
      </c>
      <c r="Y657">
        <v>12796</v>
      </c>
      <c r="Z657">
        <v>16607</v>
      </c>
    </row>
    <row r="658" spans="1:26" x14ac:dyDescent="0.25">
      <c r="A658">
        <v>165440</v>
      </c>
      <c r="B658">
        <v>202501</v>
      </c>
      <c r="C658">
        <v>1</v>
      </c>
      <c r="D658" t="s">
        <v>12963</v>
      </c>
      <c r="E658">
        <v>4</v>
      </c>
      <c r="F658">
        <v>367</v>
      </c>
      <c r="G658">
        <v>94</v>
      </c>
      <c r="H658">
        <v>17</v>
      </c>
      <c r="I658">
        <v>3</v>
      </c>
      <c r="J658">
        <v>9582</v>
      </c>
      <c r="K658">
        <v>20167</v>
      </c>
      <c r="L658">
        <v>12.5</v>
      </c>
      <c r="M658">
        <v>4.5</v>
      </c>
      <c r="N658">
        <v>4</v>
      </c>
      <c r="O658">
        <v>2</v>
      </c>
      <c r="P658">
        <v>1</v>
      </c>
      <c r="Q658">
        <v>0</v>
      </c>
      <c r="R658">
        <v>1</v>
      </c>
      <c r="S658">
        <v>0</v>
      </c>
      <c r="T658">
        <v>71590</v>
      </c>
      <c r="U658">
        <v>71050</v>
      </c>
      <c r="V658">
        <v>71051</v>
      </c>
      <c r="W658" t="s">
        <v>12605</v>
      </c>
      <c r="X658" t="s">
        <v>12590</v>
      </c>
      <c r="Y658">
        <v>24090</v>
      </c>
      <c r="Z658">
        <v>13861</v>
      </c>
    </row>
    <row r="659" spans="1:26" x14ac:dyDescent="0.25">
      <c r="A659">
        <v>165440</v>
      </c>
      <c r="B659">
        <v>202501</v>
      </c>
      <c r="C659">
        <v>2</v>
      </c>
      <c r="D659" t="s">
        <v>12963</v>
      </c>
      <c r="E659">
        <v>4</v>
      </c>
      <c r="F659">
        <v>367</v>
      </c>
      <c r="G659">
        <v>94</v>
      </c>
      <c r="H659">
        <v>17</v>
      </c>
      <c r="I659">
        <v>3</v>
      </c>
      <c r="J659">
        <v>9582</v>
      </c>
      <c r="K659">
        <v>20167</v>
      </c>
      <c r="L659">
        <v>12.5</v>
      </c>
      <c r="M659">
        <v>4.5</v>
      </c>
      <c r="N659">
        <v>4</v>
      </c>
      <c r="O659">
        <v>2</v>
      </c>
      <c r="P659">
        <v>1</v>
      </c>
      <c r="Q659">
        <v>0</v>
      </c>
      <c r="R659">
        <v>1</v>
      </c>
      <c r="S659">
        <v>0</v>
      </c>
      <c r="T659">
        <v>71590</v>
      </c>
      <c r="U659">
        <v>71050</v>
      </c>
      <c r="V659">
        <v>71051</v>
      </c>
      <c r="W659" t="s">
        <v>12605</v>
      </c>
      <c r="X659" t="s">
        <v>12590</v>
      </c>
      <c r="Y659">
        <v>24090</v>
      </c>
      <c r="Z659">
        <v>13861</v>
      </c>
    </row>
    <row r="660" spans="1:26" x14ac:dyDescent="0.25">
      <c r="A660">
        <v>165473</v>
      </c>
      <c r="B660">
        <v>202501</v>
      </c>
      <c r="C660">
        <v>1</v>
      </c>
      <c r="D660" t="s">
        <v>12965</v>
      </c>
      <c r="E660">
        <v>4</v>
      </c>
      <c r="F660">
        <v>139</v>
      </c>
      <c r="G660">
        <v>34</v>
      </c>
      <c r="H660">
        <v>2</v>
      </c>
      <c r="I660">
        <v>1</v>
      </c>
      <c r="J660">
        <v>15121</v>
      </c>
      <c r="K660">
        <v>14998</v>
      </c>
      <c r="L660">
        <v>14</v>
      </c>
      <c r="M660">
        <v>2.5</v>
      </c>
      <c r="N660">
        <v>3.5</v>
      </c>
      <c r="O660">
        <v>5</v>
      </c>
      <c r="P660">
        <v>2</v>
      </c>
      <c r="Q660">
        <v>1</v>
      </c>
      <c r="R660">
        <v>0</v>
      </c>
      <c r="S660">
        <v>0</v>
      </c>
      <c r="T660">
        <v>71590</v>
      </c>
      <c r="U660">
        <v>71607</v>
      </c>
      <c r="V660">
        <v>700202</v>
      </c>
      <c r="W660" t="s">
        <v>12589</v>
      </c>
      <c r="X660" t="s">
        <v>12590</v>
      </c>
      <c r="Y660">
        <v>4173</v>
      </c>
      <c r="Z660">
        <v>21299</v>
      </c>
    </row>
    <row r="661" spans="1:26" x14ac:dyDescent="0.25">
      <c r="A661">
        <v>165473</v>
      </c>
      <c r="B661">
        <v>202501</v>
      </c>
      <c r="C661">
        <v>2</v>
      </c>
      <c r="D661" t="s">
        <v>12965</v>
      </c>
      <c r="E661">
        <v>4</v>
      </c>
      <c r="F661">
        <v>139</v>
      </c>
      <c r="G661">
        <v>34</v>
      </c>
      <c r="H661">
        <v>2</v>
      </c>
      <c r="I661">
        <v>1</v>
      </c>
      <c r="J661">
        <v>15121</v>
      </c>
      <c r="K661">
        <v>14998</v>
      </c>
      <c r="L661">
        <v>14</v>
      </c>
      <c r="M661">
        <v>2.5</v>
      </c>
      <c r="N661">
        <v>3.5</v>
      </c>
      <c r="O661">
        <v>5</v>
      </c>
      <c r="P661">
        <v>2</v>
      </c>
      <c r="Q661">
        <v>1</v>
      </c>
      <c r="R661">
        <v>0</v>
      </c>
      <c r="S661">
        <v>0</v>
      </c>
      <c r="T661">
        <v>71590</v>
      </c>
      <c r="U661">
        <v>71607</v>
      </c>
      <c r="V661">
        <v>700202</v>
      </c>
      <c r="W661" t="s">
        <v>12589</v>
      </c>
      <c r="X661" t="s">
        <v>12590</v>
      </c>
      <c r="Y661">
        <v>4173</v>
      </c>
      <c r="Z661">
        <v>21299</v>
      </c>
    </row>
    <row r="662" spans="1:26" x14ac:dyDescent="0.25">
      <c r="A662">
        <v>165969</v>
      </c>
      <c r="B662">
        <v>202501</v>
      </c>
      <c r="C662">
        <v>1</v>
      </c>
      <c r="D662" t="s">
        <v>12967</v>
      </c>
      <c r="E662">
        <v>4</v>
      </c>
      <c r="F662">
        <v>453</v>
      </c>
      <c r="G662">
        <v>87</v>
      </c>
      <c r="H662">
        <v>17</v>
      </c>
      <c r="I662">
        <v>3</v>
      </c>
      <c r="J662">
        <v>6349</v>
      </c>
      <c r="K662">
        <v>30100</v>
      </c>
      <c r="L662">
        <v>14</v>
      </c>
      <c r="M662">
        <v>2</v>
      </c>
      <c r="N662">
        <v>3</v>
      </c>
      <c r="O662">
        <v>2</v>
      </c>
      <c r="P662">
        <v>4</v>
      </c>
      <c r="Q662">
        <v>3</v>
      </c>
      <c r="R662">
        <v>0</v>
      </c>
      <c r="S662">
        <v>0</v>
      </c>
      <c r="T662">
        <v>71030</v>
      </c>
      <c r="U662">
        <v>71031</v>
      </c>
      <c r="V662">
        <v>71013</v>
      </c>
      <c r="W662" t="s">
        <v>12596</v>
      </c>
      <c r="X662" t="s">
        <v>12595</v>
      </c>
      <c r="Y662">
        <v>0</v>
      </c>
      <c r="Z662">
        <v>11531</v>
      </c>
    </row>
    <row r="663" spans="1:26" x14ac:dyDescent="0.25">
      <c r="A663">
        <v>165969</v>
      </c>
      <c r="B663">
        <v>202501</v>
      </c>
      <c r="C663">
        <v>2</v>
      </c>
      <c r="D663" t="s">
        <v>12967</v>
      </c>
      <c r="E663">
        <v>4</v>
      </c>
      <c r="F663">
        <v>453</v>
      </c>
      <c r="G663">
        <v>87</v>
      </c>
      <c r="H663">
        <v>17</v>
      </c>
      <c r="I663">
        <v>3</v>
      </c>
      <c r="J663">
        <v>6349</v>
      </c>
      <c r="K663">
        <v>30100</v>
      </c>
      <c r="L663">
        <v>14</v>
      </c>
      <c r="M663">
        <v>2</v>
      </c>
      <c r="N663">
        <v>3</v>
      </c>
      <c r="O663">
        <v>2</v>
      </c>
      <c r="P663">
        <v>4</v>
      </c>
      <c r="Q663">
        <v>3</v>
      </c>
      <c r="R663">
        <v>0</v>
      </c>
      <c r="S663">
        <v>0</v>
      </c>
      <c r="T663">
        <v>71030</v>
      </c>
      <c r="U663">
        <v>71031</v>
      </c>
      <c r="V663">
        <v>71013</v>
      </c>
      <c r="W663" t="s">
        <v>12596</v>
      </c>
      <c r="X663" t="s">
        <v>12595</v>
      </c>
      <c r="Y663">
        <v>0</v>
      </c>
      <c r="Z663">
        <v>11531</v>
      </c>
    </row>
    <row r="664" spans="1:26" x14ac:dyDescent="0.25">
      <c r="A664">
        <v>166114</v>
      </c>
      <c r="B664">
        <v>202501</v>
      </c>
      <c r="C664">
        <v>1</v>
      </c>
      <c r="D664" t="s">
        <v>12968</v>
      </c>
      <c r="E664">
        <v>5</v>
      </c>
      <c r="F664">
        <v>1</v>
      </c>
      <c r="G664">
        <v>1</v>
      </c>
      <c r="H664">
        <v>1</v>
      </c>
      <c r="I664">
        <v>1</v>
      </c>
      <c r="J664">
        <v>0</v>
      </c>
      <c r="K664">
        <v>0</v>
      </c>
      <c r="L664">
        <v>0</v>
      </c>
      <c r="M664">
        <v>0</v>
      </c>
      <c r="N664">
        <v>0</v>
      </c>
      <c r="O664">
        <v>0</v>
      </c>
      <c r="P664">
        <v>0</v>
      </c>
      <c r="Q664">
        <v>0</v>
      </c>
      <c r="R664">
        <v>0</v>
      </c>
      <c r="S664">
        <v>0</v>
      </c>
      <c r="T664">
        <v>71030</v>
      </c>
      <c r="U664">
        <v>71662</v>
      </c>
      <c r="V664">
        <v>0</v>
      </c>
      <c r="W664" t="s">
        <v>12672</v>
      </c>
      <c r="X664" t="s">
        <v>12595</v>
      </c>
      <c r="Y664">
        <v>0</v>
      </c>
      <c r="Z664">
        <v>0</v>
      </c>
    </row>
    <row r="665" spans="1:26" x14ac:dyDescent="0.25">
      <c r="A665">
        <v>166114</v>
      </c>
      <c r="B665">
        <v>202501</v>
      </c>
      <c r="C665">
        <v>2</v>
      </c>
      <c r="D665" t="s">
        <v>12968</v>
      </c>
      <c r="E665">
        <v>5</v>
      </c>
      <c r="F665">
        <v>1</v>
      </c>
      <c r="G665">
        <v>1</v>
      </c>
      <c r="H665">
        <v>1</v>
      </c>
      <c r="I665">
        <v>1</v>
      </c>
      <c r="J665">
        <v>0</v>
      </c>
      <c r="K665">
        <v>0</v>
      </c>
      <c r="L665">
        <v>0</v>
      </c>
      <c r="M665">
        <v>0</v>
      </c>
      <c r="N665">
        <v>0</v>
      </c>
      <c r="O665">
        <v>0</v>
      </c>
      <c r="P665">
        <v>0</v>
      </c>
      <c r="Q665">
        <v>0</v>
      </c>
      <c r="R665">
        <v>0</v>
      </c>
      <c r="S665">
        <v>0</v>
      </c>
      <c r="T665">
        <v>71030</v>
      </c>
      <c r="U665">
        <v>71662</v>
      </c>
      <c r="V665">
        <v>0</v>
      </c>
      <c r="W665" t="s">
        <v>12672</v>
      </c>
      <c r="X665" t="s">
        <v>12595</v>
      </c>
      <c r="Y665">
        <v>0</v>
      </c>
      <c r="Z665">
        <v>0</v>
      </c>
    </row>
    <row r="666" spans="1:26" x14ac:dyDescent="0.25">
      <c r="A666">
        <v>167187</v>
      </c>
      <c r="B666">
        <v>202501</v>
      </c>
      <c r="C666">
        <v>1</v>
      </c>
      <c r="D666" t="s">
        <v>12969</v>
      </c>
      <c r="E666">
        <v>3</v>
      </c>
      <c r="F666">
        <v>7</v>
      </c>
      <c r="G666">
        <v>4</v>
      </c>
      <c r="H666">
        <v>2</v>
      </c>
      <c r="I666">
        <v>0</v>
      </c>
      <c r="J666">
        <v>124190</v>
      </c>
      <c r="K666">
        <v>294785</v>
      </c>
      <c r="L666">
        <v>133.5</v>
      </c>
      <c r="M666">
        <v>44.5</v>
      </c>
      <c r="N666">
        <v>30.5</v>
      </c>
      <c r="O666">
        <v>14.5</v>
      </c>
      <c r="P666">
        <v>19</v>
      </c>
      <c r="Q666">
        <v>17</v>
      </c>
      <c r="R666">
        <v>8</v>
      </c>
      <c r="S666">
        <v>0</v>
      </c>
      <c r="T666">
        <v>71251</v>
      </c>
      <c r="U666">
        <v>700023</v>
      </c>
      <c r="V666">
        <v>71201</v>
      </c>
      <c r="W666" t="s">
        <v>12679</v>
      </c>
      <c r="X666" t="s">
        <v>13885</v>
      </c>
      <c r="Y666">
        <v>106371</v>
      </c>
      <c r="Z666">
        <v>172551</v>
      </c>
    </row>
    <row r="667" spans="1:26" x14ac:dyDescent="0.25">
      <c r="A667">
        <v>167187</v>
      </c>
      <c r="B667">
        <v>202501</v>
      </c>
      <c r="C667">
        <v>2</v>
      </c>
      <c r="D667" t="s">
        <v>12969</v>
      </c>
      <c r="E667">
        <v>3</v>
      </c>
      <c r="F667">
        <v>7</v>
      </c>
      <c r="G667">
        <v>4</v>
      </c>
      <c r="H667">
        <v>2</v>
      </c>
      <c r="I667">
        <v>0</v>
      </c>
      <c r="J667">
        <v>124190</v>
      </c>
      <c r="K667">
        <v>294785</v>
      </c>
      <c r="L667">
        <v>133.5</v>
      </c>
      <c r="M667">
        <v>44.5</v>
      </c>
      <c r="N667">
        <v>30.5</v>
      </c>
      <c r="O667">
        <v>14.5</v>
      </c>
      <c r="P667">
        <v>19</v>
      </c>
      <c r="Q667">
        <v>17</v>
      </c>
      <c r="R667">
        <v>8</v>
      </c>
      <c r="S667">
        <v>0</v>
      </c>
      <c r="T667">
        <v>71251</v>
      </c>
      <c r="U667">
        <v>700023</v>
      </c>
      <c r="V667">
        <v>71201</v>
      </c>
      <c r="W667" t="s">
        <v>12679</v>
      </c>
      <c r="X667" t="s">
        <v>13885</v>
      </c>
      <c r="Y667">
        <v>106371</v>
      </c>
      <c r="Z667">
        <v>172551</v>
      </c>
    </row>
    <row r="668" spans="1:26" x14ac:dyDescent="0.25">
      <c r="A668">
        <v>167285</v>
      </c>
      <c r="B668">
        <v>202501</v>
      </c>
      <c r="C668">
        <v>1</v>
      </c>
      <c r="D668" t="s">
        <v>12971</v>
      </c>
      <c r="E668">
        <v>4</v>
      </c>
      <c r="F668">
        <v>740</v>
      </c>
      <c r="G668">
        <v>169</v>
      </c>
      <c r="H668">
        <v>25</v>
      </c>
      <c r="I668">
        <v>3</v>
      </c>
      <c r="J668">
        <v>1456</v>
      </c>
      <c r="K668">
        <v>0</v>
      </c>
      <c r="L668">
        <v>2</v>
      </c>
      <c r="M668">
        <v>0</v>
      </c>
      <c r="N668">
        <v>2</v>
      </c>
      <c r="O668">
        <v>0</v>
      </c>
      <c r="P668">
        <v>0</v>
      </c>
      <c r="Q668">
        <v>0</v>
      </c>
      <c r="R668">
        <v>0</v>
      </c>
      <c r="S668">
        <v>0</v>
      </c>
      <c r="T668">
        <v>71030</v>
      </c>
      <c r="U668">
        <v>71024</v>
      </c>
      <c r="V668">
        <v>71025</v>
      </c>
      <c r="W668" t="s">
        <v>12597</v>
      </c>
      <c r="X668" t="s">
        <v>12595</v>
      </c>
      <c r="Y668">
        <v>0</v>
      </c>
      <c r="Z668">
        <v>3121</v>
      </c>
    </row>
    <row r="669" spans="1:26" x14ac:dyDescent="0.25">
      <c r="A669">
        <v>167285</v>
      </c>
      <c r="B669">
        <v>202501</v>
      </c>
      <c r="C669">
        <v>2</v>
      </c>
      <c r="D669" t="s">
        <v>12971</v>
      </c>
      <c r="E669">
        <v>4</v>
      </c>
      <c r="F669">
        <v>740</v>
      </c>
      <c r="G669">
        <v>169</v>
      </c>
      <c r="H669">
        <v>25</v>
      </c>
      <c r="I669">
        <v>3</v>
      </c>
      <c r="J669">
        <v>1456</v>
      </c>
      <c r="K669">
        <v>0</v>
      </c>
      <c r="L669">
        <v>2</v>
      </c>
      <c r="M669">
        <v>0</v>
      </c>
      <c r="N669">
        <v>2</v>
      </c>
      <c r="O669">
        <v>0</v>
      </c>
      <c r="P669">
        <v>0</v>
      </c>
      <c r="Q669">
        <v>0</v>
      </c>
      <c r="R669">
        <v>0</v>
      </c>
      <c r="S669">
        <v>0</v>
      </c>
      <c r="T669">
        <v>71030</v>
      </c>
      <c r="U669">
        <v>71024</v>
      </c>
      <c r="V669">
        <v>71025</v>
      </c>
      <c r="W669" t="s">
        <v>12597</v>
      </c>
      <c r="X669" t="s">
        <v>12595</v>
      </c>
      <c r="Y669">
        <v>0</v>
      </c>
      <c r="Z669">
        <v>3121</v>
      </c>
    </row>
    <row r="670" spans="1:26" x14ac:dyDescent="0.25">
      <c r="A670">
        <v>167439</v>
      </c>
      <c r="B670">
        <v>202501</v>
      </c>
      <c r="C670">
        <v>1</v>
      </c>
      <c r="D670" t="s">
        <v>12973</v>
      </c>
      <c r="E670">
        <v>4</v>
      </c>
      <c r="F670">
        <v>556</v>
      </c>
      <c r="G670">
        <v>115</v>
      </c>
      <c r="H670">
        <v>16</v>
      </c>
      <c r="I670">
        <v>3</v>
      </c>
      <c r="J670">
        <v>5341</v>
      </c>
      <c r="K670">
        <v>31999</v>
      </c>
      <c r="L670">
        <v>6</v>
      </c>
      <c r="M670">
        <v>3</v>
      </c>
      <c r="N670">
        <v>0</v>
      </c>
      <c r="O670">
        <v>0</v>
      </c>
      <c r="P670">
        <v>0</v>
      </c>
      <c r="Q670">
        <v>1</v>
      </c>
      <c r="R670">
        <v>2</v>
      </c>
      <c r="S670">
        <v>0</v>
      </c>
      <c r="T670">
        <v>71030</v>
      </c>
      <c r="U670">
        <v>71054</v>
      </c>
      <c r="V670">
        <v>70427</v>
      </c>
      <c r="W670" t="s">
        <v>12599</v>
      </c>
      <c r="X670" t="s">
        <v>12595</v>
      </c>
      <c r="Y670">
        <v>0</v>
      </c>
      <c r="Z670">
        <v>8606</v>
      </c>
    </row>
    <row r="671" spans="1:26" x14ac:dyDescent="0.25">
      <c r="A671">
        <v>167439</v>
      </c>
      <c r="B671">
        <v>202501</v>
      </c>
      <c r="C671">
        <v>2</v>
      </c>
      <c r="D671" t="s">
        <v>12973</v>
      </c>
      <c r="E671">
        <v>4</v>
      </c>
      <c r="F671">
        <v>556</v>
      </c>
      <c r="G671">
        <v>115</v>
      </c>
      <c r="H671">
        <v>16</v>
      </c>
      <c r="I671">
        <v>3</v>
      </c>
      <c r="J671">
        <v>5341</v>
      </c>
      <c r="K671">
        <v>31999</v>
      </c>
      <c r="L671">
        <v>6</v>
      </c>
      <c r="M671">
        <v>3</v>
      </c>
      <c r="N671">
        <v>0</v>
      </c>
      <c r="O671">
        <v>0</v>
      </c>
      <c r="P671">
        <v>0</v>
      </c>
      <c r="Q671">
        <v>1</v>
      </c>
      <c r="R671">
        <v>2</v>
      </c>
      <c r="S671">
        <v>0</v>
      </c>
      <c r="T671">
        <v>71030</v>
      </c>
      <c r="U671">
        <v>71054</v>
      </c>
      <c r="V671">
        <v>70427</v>
      </c>
      <c r="W671" t="s">
        <v>12599</v>
      </c>
      <c r="X671" t="s">
        <v>12595</v>
      </c>
      <c r="Y671">
        <v>0</v>
      </c>
      <c r="Z671">
        <v>8606</v>
      </c>
    </row>
    <row r="672" spans="1:26" x14ac:dyDescent="0.25">
      <c r="A672">
        <v>167815</v>
      </c>
      <c r="B672">
        <v>202501</v>
      </c>
      <c r="C672">
        <v>1</v>
      </c>
      <c r="D672" t="s">
        <v>12974</v>
      </c>
      <c r="E672">
        <v>4</v>
      </c>
      <c r="F672">
        <v>916</v>
      </c>
      <c r="G672">
        <v>228</v>
      </c>
      <c r="H672">
        <v>18</v>
      </c>
      <c r="I672">
        <v>7</v>
      </c>
      <c r="J672">
        <v>0</v>
      </c>
      <c r="K672">
        <v>0</v>
      </c>
      <c r="L672">
        <v>0</v>
      </c>
      <c r="M672">
        <v>0</v>
      </c>
      <c r="N672">
        <v>0</v>
      </c>
      <c r="O672">
        <v>0</v>
      </c>
      <c r="P672">
        <v>0</v>
      </c>
      <c r="Q672">
        <v>0</v>
      </c>
      <c r="R672">
        <v>0</v>
      </c>
      <c r="S672">
        <v>0</v>
      </c>
      <c r="T672">
        <v>71590</v>
      </c>
      <c r="U672">
        <v>71606</v>
      </c>
      <c r="V672">
        <v>71337</v>
      </c>
      <c r="W672" t="s">
        <v>13891</v>
      </c>
      <c r="X672" t="s">
        <v>12590</v>
      </c>
      <c r="Y672">
        <v>0</v>
      </c>
      <c r="Z672">
        <v>0</v>
      </c>
    </row>
    <row r="673" spans="1:26" x14ac:dyDescent="0.25">
      <c r="A673">
        <v>167815</v>
      </c>
      <c r="B673">
        <v>202501</v>
      </c>
      <c r="C673">
        <v>2</v>
      </c>
      <c r="D673" t="s">
        <v>12974</v>
      </c>
      <c r="E673">
        <v>4</v>
      </c>
      <c r="F673">
        <v>916</v>
      </c>
      <c r="G673">
        <v>228</v>
      </c>
      <c r="H673">
        <v>18</v>
      </c>
      <c r="I673">
        <v>7</v>
      </c>
      <c r="J673">
        <v>0</v>
      </c>
      <c r="K673">
        <v>0</v>
      </c>
      <c r="L673">
        <v>0</v>
      </c>
      <c r="M673">
        <v>0</v>
      </c>
      <c r="N673">
        <v>0</v>
      </c>
      <c r="O673">
        <v>0</v>
      </c>
      <c r="P673">
        <v>0</v>
      </c>
      <c r="Q673">
        <v>0</v>
      </c>
      <c r="R673">
        <v>0</v>
      </c>
      <c r="S673">
        <v>0</v>
      </c>
      <c r="T673">
        <v>71590</v>
      </c>
      <c r="U673">
        <v>71606</v>
      </c>
      <c r="V673">
        <v>71337</v>
      </c>
      <c r="W673" t="s">
        <v>13891</v>
      </c>
      <c r="X673" t="s">
        <v>12590</v>
      </c>
      <c r="Y673">
        <v>0</v>
      </c>
      <c r="Z673">
        <v>0</v>
      </c>
    </row>
    <row r="674" spans="1:26" x14ac:dyDescent="0.25">
      <c r="A674">
        <v>168094</v>
      </c>
      <c r="B674">
        <v>202501</v>
      </c>
      <c r="C674">
        <v>1</v>
      </c>
      <c r="D674" t="s">
        <v>12717</v>
      </c>
      <c r="E674">
        <v>4</v>
      </c>
      <c r="F674">
        <v>879</v>
      </c>
      <c r="G674">
        <v>274</v>
      </c>
      <c r="H674">
        <v>40</v>
      </c>
      <c r="I674">
        <v>7</v>
      </c>
      <c r="J674">
        <v>233</v>
      </c>
      <c r="K674">
        <v>250</v>
      </c>
      <c r="L674">
        <v>0.5</v>
      </c>
      <c r="M674">
        <v>0</v>
      </c>
      <c r="N674">
        <v>0.5</v>
      </c>
      <c r="O674">
        <v>0</v>
      </c>
      <c r="P674">
        <v>0</v>
      </c>
      <c r="Q674">
        <v>0</v>
      </c>
      <c r="R674">
        <v>0</v>
      </c>
      <c r="S674">
        <v>0</v>
      </c>
      <c r="T674">
        <v>71251</v>
      </c>
      <c r="U674">
        <v>70067</v>
      </c>
      <c r="V674">
        <v>71366</v>
      </c>
      <c r="W674" t="s">
        <v>12636</v>
      </c>
      <c r="X674" t="s">
        <v>13885</v>
      </c>
      <c r="Y674">
        <v>0</v>
      </c>
      <c r="Z674">
        <v>375</v>
      </c>
    </row>
    <row r="675" spans="1:26" x14ac:dyDescent="0.25">
      <c r="A675">
        <v>168094</v>
      </c>
      <c r="B675">
        <v>202501</v>
      </c>
      <c r="C675">
        <v>2</v>
      </c>
      <c r="D675" t="s">
        <v>12717</v>
      </c>
      <c r="E675">
        <v>4</v>
      </c>
      <c r="F675">
        <v>879</v>
      </c>
      <c r="G675">
        <v>274</v>
      </c>
      <c r="H675">
        <v>40</v>
      </c>
      <c r="I675">
        <v>7</v>
      </c>
      <c r="J675">
        <v>233</v>
      </c>
      <c r="K675">
        <v>250</v>
      </c>
      <c r="L675">
        <v>0.5</v>
      </c>
      <c r="M675">
        <v>0</v>
      </c>
      <c r="N675">
        <v>0.5</v>
      </c>
      <c r="O675">
        <v>0</v>
      </c>
      <c r="P675">
        <v>0</v>
      </c>
      <c r="Q675">
        <v>0</v>
      </c>
      <c r="R675">
        <v>0</v>
      </c>
      <c r="S675">
        <v>0</v>
      </c>
      <c r="T675">
        <v>71251</v>
      </c>
      <c r="U675">
        <v>70067</v>
      </c>
      <c r="V675">
        <v>71366</v>
      </c>
      <c r="W675" t="s">
        <v>12636</v>
      </c>
      <c r="X675" t="s">
        <v>13885</v>
      </c>
      <c r="Y675">
        <v>0</v>
      </c>
      <c r="Z675">
        <v>375</v>
      </c>
    </row>
    <row r="676" spans="1:26" x14ac:dyDescent="0.25">
      <c r="A676">
        <v>168175</v>
      </c>
      <c r="B676">
        <v>202501</v>
      </c>
      <c r="C676">
        <v>1</v>
      </c>
      <c r="D676" t="s">
        <v>12977</v>
      </c>
      <c r="E676">
        <v>4</v>
      </c>
      <c r="F676">
        <v>605</v>
      </c>
      <c r="G676">
        <v>206</v>
      </c>
      <c r="H676">
        <v>26</v>
      </c>
      <c r="I676">
        <v>8</v>
      </c>
      <c r="J676">
        <v>4849</v>
      </c>
      <c r="K676">
        <v>22640</v>
      </c>
      <c r="L676">
        <v>5</v>
      </c>
      <c r="M676">
        <v>4</v>
      </c>
      <c r="N676">
        <v>0</v>
      </c>
      <c r="O676">
        <v>0</v>
      </c>
      <c r="P676">
        <v>0</v>
      </c>
      <c r="Q676">
        <v>1</v>
      </c>
      <c r="R676">
        <v>0</v>
      </c>
      <c r="S676">
        <v>0</v>
      </c>
      <c r="T676">
        <v>71251</v>
      </c>
      <c r="U676">
        <v>71174</v>
      </c>
      <c r="V676">
        <v>71198</v>
      </c>
      <c r="W676" t="s">
        <v>12613</v>
      </c>
      <c r="X676" t="s">
        <v>13885</v>
      </c>
      <c r="Y676">
        <v>1585</v>
      </c>
      <c r="Z676">
        <v>7113</v>
      </c>
    </row>
    <row r="677" spans="1:26" x14ac:dyDescent="0.25">
      <c r="A677">
        <v>168175</v>
      </c>
      <c r="B677">
        <v>202501</v>
      </c>
      <c r="C677">
        <v>2</v>
      </c>
      <c r="D677" t="s">
        <v>12977</v>
      </c>
      <c r="E677">
        <v>4</v>
      </c>
      <c r="F677">
        <v>605</v>
      </c>
      <c r="G677">
        <v>206</v>
      </c>
      <c r="H677">
        <v>26</v>
      </c>
      <c r="I677">
        <v>8</v>
      </c>
      <c r="J677">
        <v>4849</v>
      </c>
      <c r="K677">
        <v>22640</v>
      </c>
      <c r="L677">
        <v>5</v>
      </c>
      <c r="M677">
        <v>4</v>
      </c>
      <c r="N677">
        <v>0</v>
      </c>
      <c r="O677">
        <v>0</v>
      </c>
      <c r="P677">
        <v>0</v>
      </c>
      <c r="Q677">
        <v>1</v>
      </c>
      <c r="R677">
        <v>0</v>
      </c>
      <c r="S677">
        <v>0</v>
      </c>
      <c r="T677">
        <v>71251</v>
      </c>
      <c r="U677">
        <v>71174</v>
      </c>
      <c r="V677">
        <v>71198</v>
      </c>
      <c r="W677" t="s">
        <v>12613</v>
      </c>
      <c r="X677" t="s">
        <v>13885</v>
      </c>
      <c r="Y677">
        <v>1585</v>
      </c>
      <c r="Z677">
        <v>7113</v>
      </c>
    </row>
    <row r="678" spans="1:26" x14ac:dyDescent="0.25">
      <c r="A678">
        <v>168209</v>
      </c>
      <c r="B678">
        <v>202501</v>
      </c>
      <c r="C678">
        <v>1</v>
      </c>
      <c r="D678" t="s">
        <v>12831</v>
      </c>
      <c r="E678">
        <v>4</v>
      </c>
      <c r="F678">
        <v>691</v>
      </c>
      <c r="G678">
        <v>152</v>
      </c>
      <c r="H678">
        <v>17</v>
      </c>
      <c r="I678">
        <v>1</v>
      </c>
      <c r="J678">
        <v>3559</v>
      </c>
      <c r="K678">
        <v>8000</v>
      </c>
      <c r="L678">
        <v>5</v>
      </c>
      <c r="M678">
        <v>2</v>
      </c>
      <c r="N678">
        <v>0</v>
      </c>
      <c r="O678">
        <v>1</v>
      </c>
      <c r="P678">
        <v>1</v>
      </c>
      <c r="Q678">
        <v>1</v>
      </c>
      <c r="R678">
        <v>0</v>
      </c>
      <c r="S678">
        <v>0</v>
      </c>
      <c r="T678">
        <v>71030</v>
      </c>
      <c r="U678">
        <v>71045</v>
      </c>
      <c r="V678">
        <v>71040</v>
      </c>
      <c r="W678" t="s">
        <v>12661</v>
      </c>
      <c r="X678" t="s">
        <v>12595</v>
      </c>
      <c r="Y678">
        <v>0</v>
      </c>
      <c r="Z678">
        <v>4534</v>
      </c>
    </row>
    <row r="679" spans="1:26" x14ac:dyDescent="0.25">
      <c r="A679">
        <v>168209</v>
      </c>
      <c r="B679">
        <v>202501</v>
      </c>
      <c r="C679">
        <v>2</v>
      </c>
      <c r="D679" t="s">
        <v>12831</v>
      </c>
      <c r="E679">
        <v>4</v>
      </c>
      <c r="F679">
        <v>691</v>
      </c>
      <c r="G679">
        <v>152</v>
      </c>
      <c r="H679">
        <v>17</v>
      </c>
      <c r="I679">
        <v>1</v>
      </c>
      <c r="J679">
        <v>3559</v>
      </c>
      <c r="K679">
        <v>8000</v>
      </c>
      <c r="L679">
        <v>5</v>
      </c>
      <c r="M679">
        <v>2</v>
      </c>
      <c r="N679">
        <v>0</v>
      </c>
      <c r="O679">
        <v>1</v>
      </c>
      <c r="P679">
        <v>1</v>
      </c>
      <c r="Q679">
        <v>1</v>
      </c>
      <c r="R679">
        <v>0</v>
      </c>
      <c r="S679">
        <v>0</v>
      </c>
      <c r="T679">
        <v>71030</v>
      </c>
      <c r="U679">
        <v>71045</v>
      </c>
      <c r="V679">
        <v>71040</v>
      </c>
      <c r="W679" t="s">
        <v>12661</v>
      </c>
      <c r="X679" t="s">
        <v>12595</v>
      </c>
      <c r="Y679">
        <v>0</v>
      </c>
      <c r="Z679">
        <v>4534</v>
      </c>
    </row>
    <row r="680" spans="1:26" x14ac:dyDescent="0.25">
      <c r="A680">
        <v>168797</v>
      </c>
      <c r="B680">
        <v>202501</v>
      </c>
      <c r="C680">
        <v>1</v>
      </c>
      <c r="D680" t="s">
        <v>12978</v>
      </c>
      <c r="E680">
        <v>4</v>
      </c>
      <c r="F680">
        <v>454</v>
      </c>
      <c r="G680">
        <v>88</v>
      </c>
      <c r="H680">
        <v>14</v>
      </c>
      <c r="I680">
        <v>2</v>
      </c>
      <c r="J680">
        <v>7393</v>
      </c>
      <c r="K680">
        <v>39534</v>
      </c>
      <c r="L680">
        <v>12</v>
      </c>
      <c r="M680">
        <v>4</v>
      </c>
      <c r="N680">
        <v>1</v>
      </c>
      <c r="O680">
        <v>0</v>
      </c>
      <c r="P680">
        <v>3</v>
      </c>
      <c r="Q680">
        <v>0</v>
      </c>
      <c r="R680">
        <v>4</v>
      </c>
      <c r="S680">
        <v>0</v>
      </c>
      <c r="T680">
        <v>71030</v>
      </c>
      <c r="U680">
        <v>71054</v>
      </c>
      <c r="V680">
        <v>70427</v>
      </c>
      <c r="W680" t="s">
        <v>12599</v>
      </c>
      <c r="X680" t="s">
        <v>12595</v>
      </c>
      <c r="Y680">
        <v>17234</v>
      </c>
      <c r="Z680">
        <v>11519</v>
      </c>
    </row>
    <row r="681" spans="1:26" x14ac:dyDescent="0.25">
      <c r="A681">
        <v>168797</v>
      </c>
      <c r="B681">
        <v>202501</v>
      </c>
      <c r="C681">
        <v>2</v>
      </c>
      <c r="D681" t="s">
        <v>12978</v>
      </c>
      <c r="E681">
        <v>4</v>
      </c>
      <c r="F681">
        <v>454</v>
      </c>
      <c r="G681">
        <v>88</v>
      </c>
      <c r="H681">
        <v>14</v>
      </c>
      <c r="I681">
        <v>2</v>
      </c>
      <c r="J681">
        <v>7393</v>
      </c>
      <c r="K681">
        <v>39534</v>
      </c>
      <c r="L681">
        <v>12</v>
      </c>
      <c r="M681">
        <v>4</v>
      </c>
      <c r="N681">
        <v>1</v>
      </c>
      <c r="O681">
        <v>0</v>
      </c>
      <c r="P681">
        <v>3</v>
      </c>
      <c r="Q681">
        <v>0</v>
      </c>
      <c r="R681">
        <v>4</v>
      </c>
      <c r="S681">
        <v>0</v>
      </c>
      <c r="T681">
        <v>71030</v>
      </c>
      <c r="U681">
        <v>71054</v>
      </c>
      <c r="V681">
        <v>70427</v>
      </c>
      <c r="W681" t="s">
        <v>12599</v>
      </c>
      <c r="X681" t="s">
        <v>12595</v>
      </c>
      <c r="Y681">
        <v>17234</v>
      </c>
      <c r="Z681">
        <v>11519</v>
      </c>
    </row>
    <row r="682" spans="1:26" x14ac:dyDescent="0.25">
      <c r="A682">
        <v>168904</v>
      </c>
      <c r="B682">
        <v>202501</v>
      </c>
      <c r="C682">
        <v>1</v>
      </c>
      <c r="D682" t="s">
        <v>12980</v>
      </c>
      <c r="E682">
        <v>4</v>
      </c>
      <c r="F682">
        <v>609</v>
      </c>
      <c r="G682">
        <v>122</v>
      </c>
      <c r="H682">
        <v>14</v>
      </c>
      <c r="I682">
        <v>5</v>
      </c>
      <c r="J682">
        <v>4911</v>
      </c>
      <c r="K682">
        <v>5231</v>
      </c>
      <c r="L682">
        <v>11</v>
      </c>
      <c r="M682">
        <v>1</v>
      </c>
      <c r="N682">
        <v>3</v>
      </c>
      <c r="O682">
        <v>2</v>
      </c>
      <c r="P682">
        <v>2</v>
      </c>
      <c r="Q682">
        <v>2</v>
      </c>
      <c r="R682">
        <v>1</v>
      </c>
      <c r="S682">
        <v>0</v>
      </c>
      <c r="T682">
        <v>900582</v>
      </c>
      <c r="U682">
        <v>71270</v>
      </c>
      <c r="V682">
        <v>71271</v>
      </c>
      <c r="W682" t="s">
        <v>12611</v>
      </c>
      <c r="X682" t="s">
        <v>13887</v>
      </c>
      <c r="Y682">
        <v>0</v>
      </c>
      <c r="Z682">
        <v>6984</v>
      </c>
    </row>
    <row r="683" spans="1:26" x14ac:dyDescent="0.25">
      <c r="A683">
        <v>168904</v>
      </c>
      <c r="B683">
        <v>202501</v>
      </c>
      <c r="C683">
        <v>2</v>
      </c>
      <c r="D683" t="s">
        <v>12980</v>
      </c>
      <c r="E683">
        <v>4</v>
      </c>
      <c r="F683">
        <v>609</v>
      </c>
      <c r="G683">
        <v>122</v>
      </c>
      <c r="H683">
        <v>14</v>
      </c>
      <c r="I683">
        <v>5</v>
      </c>
      <c r="J683">
        <v>4911</v>
      </c>
      <c r="K683">
        <v>5231</v>
      </c>
      <c r="L683">
        <v>11</v>
      </c>
      <c r="M683">
        <v>1</v>
      </c>
      <c r="N683">
        <v>3</v>
      </c>
      <c r="O683">
        <v>2</v>
      </c>
      <c r="P683">
        <v>2</v>
      </c>
      <c r="Q683">
        <v>2</v>
      </c>
      <c r="R683">
        <v>1</v>
      </c>
      <c r="S683">
        <v>0</v>
      </c>
      <c r="T683">
        <v>900582</v>
      </c>
      <c r="U683">
        <v>71270</v>
      </c>
      <c r="V683">
        <v>71271</v>
      </c>
      <c r="W683" t="s">
        <v>12611</v>
      </c>
      <c r="X683" t="s">
        <v>13887</v>
      </c>
      <c r="Y683">
        <v>0</v>
      </c>
      <c r="Z683">
        <v>6984</v>
      </c>
    </row>
    <row r="684" spans="1:26" x14ac:dyDescent="0.25">
      <c r="A684">
        <v>169166</v>
      </c>
      <c r="B684">
        <v>202501</v>
      </c>
      <c r="C684">
        <v>1</v>
      </c>
      <c r="D684" t="s">
        <v>12780</v>
      </c>
      <c r="E684">
        <v>4</v>
      </c>
      <c r="F684">
        <v>255</v>
      </c>
      <c r="G684">
        <v>67</v>
      </c>
      <c r="H684">
        <v>8</v>
      </c>
      <c r="I684">
        <v>3</v>
      </c>
      <c r="J684">
        <v>7054</v>
      </c>
      <c r="K684">
        <v>88948</v>
      </c>
      <c r="L684">
        <v>7.5</v>
      </c>
      <c r="M684">
        <v>2</v>
      </c>
      <c r="N684">
        <v>3.5</v>
      </c>
      <c r="O684">
        <v>0</v>
      </c>
      <c r="P684">
        <v>0</v>
      </c>
      <c r="Q684">
        <v>0</v>
      </c>
      <c r="R684">
        <v>2</v>
      </c>
      <c r="S684">
        <v>0</v>
      </c>
      <c r="T684">
        <v>71590</v>
      </c>
      <c r="U684">
        <v>71595</v>
      </c>
      <c r="V684">
        <v>71088</v>
      </c>
      <c r="W684" t="s">
        <v>12693</v>
      </c>
      <c r="X684" t="s">
        <v>12590</v>
      </c>
      <c r="Y684">
        <v>3326</v>
      </c>
      <c r="Z684">
        <v>17081</v>
      </c>
    </row>
    <row r="685" spans="1:26" x14ac:dyDescent="0.25">
      <c r="A685">
        <v>169166</v>
      </c>
      <c r="B685">
        <v>202501</v>
      </c>
      <c r="C685">
        <v>2</v>
      </c>
      <c r="D685" t="s">
        <v>12780</v>
      </c>
      <c r="E685">
        <v>4</v>
      </c>
      <c r="F685">
        <v>255</v>
      </c>
      <c r="G685">
        <v>67</v>
      </c>
      <c r="H685">
        <v>8</v>
      </c>
      <c r="I685">
        <v>3</v>
      </c>
      <c r="J685">
        <v>7054</v>
      </c>
      <c r="K685">
        <v>88948</v>
      </c>
      <c r="L685">
        <v>7.5</v>
      </c>
      <c r="M685">
        <v>2</v>
      </c>
      <c r="N685">
        <v>3.5</v>
      </c>
      <c r="O685">
        <v>0</v>
      </c>
      <c r="P685">
        <v>0</v>
      </c>
      <c r="Q685">
        <v>0</v>
      </c>
      <c r="R685">
        <v>2</v>
      </c>
      <c r="S685">
        <v>0</v>
      </c>
      <c r="T685">
        <v>71590</v>
      </c>
      <c r="U685">
        <v>71595</v>
      </c>
      <c r="V685">
        <v>71088</v>
      </c>
      <c r="W685" t="s">
        <v>12693</v>
      </c>
      <c r="X685" t="s">
        <v>12590</v>
      </c>
      <c r="Y685">
        <v>3326</v>
      </c>
      <c r="Z685">
        <v>17081</v>
      </c>
    </row>
    <row r="686" spans="1:26" x14ac:dyDescent="0.25">
      <c r="A686">
        <v>169918</v>
      </c>
      <c r="B686">
        <v>202501</v>
      </c>
      <c r="C686">
        <v>1</v>
      </c>
      <c r="D686" t="s">
        <v>12982</v>
      </c>
      <c r="E686">
        <v>4</v>
      </c>
      <c r="F686">
        <v>451</v>
      </c>
      <c r="G686">
        <v>86</v>
      </c>
      <c r="H686">
        <v>16</v>
      </c>
      <c r="I686">
        <v>3</v>
      </c>
      <c r="J686">
        <v>7397</v>
      </c>
      <c r="K686">
        <v>15907</v>
      </c>
      <c r="L686">
        <v>7</v>
      </c>
      <c r="M686">
        <v>2</v>
      </c>
      <c r="N686">
        <v>2</v>
      </c>
      <c r="O686">
        <v>2</v>
      </c>
      <c r="P686">
        <v>0</v>
      </c>
      <c r="Q686">
        <v>0</v>
      </c>
      <c r="R686">
        <v>1</v>
      </c>
      <c r="S686">
        <v>0</v>
      </c>
      <c r="T686">
        <v>71030</v>
      </c>
      <c r="U686">
        <v>71031</v>
      </c>
      <c r="V686">
        <v>71015</v>
      </c>
      <c r="W686" t="s">
        <v>12596</v>
      </c>
      <c r="X686" t="s">
        <v>12595</v>
      </c>
      <c r="Y686">
        <v>35292</v>
      </c>
      <c r="Z686">
        <v>11541</v>
      </c>
    </row>
    <row r="687" spans="1:26" x14ac:dyDescent="0.25">
      <c r="A687">
        <v>169918</v>
      </c>
      <c r="B687">
        <v>202501</v>
      </c>
      <c r="C687">
        <v>2</v>
      </c>
      <c r="D687" t="s">
        <v>12982</v>
      </c>
      <c r="E687">
        <v>4</v>
      </c>
      <c r="F687">
        <v>451</v>
      </c>
      <c r="G687">
        <v>86</v>
      </c>
      <c r="H687">
        <v>16</v>
      </c>
      <c r="I687">
        <v>3</v>
      </c>
      <c r="J687">
        <v>7397</v>
      </c>
      <c r="K687">
        <v>15907</v>
      </c>
      <c r="L687">
        <v>7</v>
      </c>
      <c r="M687">
        <v>2</v>
      </c>
      <c r="N687">
        <v>2</v>
      </c>
      <c r="O687">
        <v>2</v>
      </c>
      <c r="P687">
        <v>0</v>
      </c>
      <c r="Q687">
        <v>0</v>
      </c>
      <c r="R687">
        <v>1</v>
      </c>
      <c r="S687">
        <v>0</v>
      </c>
      <c r="T687">
        <v>71030</v>
      </c>
      <c r="U687">
        <v>71031</v>
      </c>
      <c r="V687">
        <v>71015</v>
      </c>
      <c r="W687" t="s">
        <v>12596</v>
      </c>
      <c r="X687" t="s">
        <v>12595</v>
      </c>
      <c r="Y687">
        <v>35292</v>
      </c>
      <c r="Z687">
        <v>11541</v>
      </c>
    </row>
    <row r="688" spans="1:26" x14ac:dyDescent="0.25">
      <c r="A688">
        <v>169923</v>
      </c>
      <c r="B688">
        <v>202501</v>
      </c>
      <c r="C688">
        <v>1</v>
      </c>
      <c r="D688" t="s">
        <v>12984</v>
      </c>
      <c r="E688">
        <v>4</v>
      </c>
      <c r="F688">
        <v>569</v>
      </c>
      <c r="G688">
        <v>141</v>
      </c>
      <c r="H688">
        <v>20</v>
      </c>
      <c r="I688">
        <v>5</v>
      </c>
      <c r="J688">
        <v>3406</v>
      </c>
      <c r="K688">
        <v>48378</v>
      </c>
      <c r="L688">
        <v>7</v>
      </c>
      <c r="M688">
        <v>2</v>
      </c>
      <c r="N688">
        <v>0</v>
      </c>
      <c r="O688">
        <v>0</v>
      </c>
      <c r="P688">
        <v>1</v>
      </c>
      <c r="Q688">
        <v>1</v>
      </c>
      <c r="R688">
        <v>3</v>
      </c>
      <c r="S688">
        <v>0</v>
      </c>
      <c r="T688">
        <v>71590</v>
      </c>
      <c r="U688">
        <v>71592</v>
      </c>
      <c r="V688">
        <v>71073</v>
      </c>
      <c r="W688" t="s">
        <v>12638</v>
      </c>
      <c r="X688" t="s">
        <v>12590</v>
      </c>
      <c r="Y688">
        <v>0</v>
      </c>
      <c r="Z688">
        <v>8318</v>
      </c>
    </row>
    <row r="689" spans="1:26" x14ac:dyDescent="0.25">
      <c r="A689">
        <v>169923</v>
      </c>
      <c r="B689">
        <v>202501</v>
      </c>
      <c r="C689">
        <v>2</v>
      </c>
      <c r="D689" t="s">
        <v>12984</v>
      </c>
      <c r="E689">
        <v>4</v>
      </c>
      <c r="F689">
        <v>569</v>
      </c>
      <c r="G689">
        <v>141</v>
      </c>
      <c r="H689">
        <v>20</v>
      </c>
      <c r="I689">
        <v>5</v>
      </c>
      <c r="J689">
        <v>3406</v>
      </c>
      <c r="K689">
        <v>48378</v>
      </c>
      <c r="L689">
        <v>7</v>
      </c>
      <c r="M689">
        <v>2</v>
      </c>
      <c r="N689">
        <v>0</v>
      </c>
      <c r="O689">
        <v>0</v>
      </c>
      <c r="P689">
        <v>1</v>
      </c>
      <c r="Q689">
        <v>1</v>
      </c>
      <c r="R689">
        <v>3</v>
      </c>
      <c r="S689">
        <v>0</v>
      </c>
      <c r="T689">
        <v>71590</v>
      </c>
      <c r="U689">
        <v>71592</v>
      </c>
      <c r="V689">
        <v>71073</v>
      </c>
      <c r="W689" t="s">
        <v>12638</v>
      </c>
      <c r="X689" t="s">
        <v>12590</v>
      </c>
      <c r="Y689">
        <v>0</v>
      </c>
      <c r="Z689">
        <v>8318</v>
      </c>
    </row>
    <row r="690" spans="1:26" x14ac:dyDescent="0.25">
      <c r="A690">
        <v>170189</v>
      </c>
      <c r="B690">
        <v>202501</v>
      </c>
      <c r="C690">
        <v>1</v>
      </c>
      <c r="D690" t="s">
        <v>12985</v>
      </c>
      <c r="E690">
        <v>2</v>
      </c>
      <c r="F690">
        <v>8</v>
      </c>
      <c r="G690">
        <v>1</v>
      </c>
      <c r="H690">
        <v>0</v>
      </c>
      <c r="I690">
        <v>0</v>
      </c>
      <c r="J690">
        <v>282099</v>
      </c>
      <c r="K690">
        <v>1429761</v>
      </c>
      <c r="L690">
        <v>349.5</v>
      </c>
      <c r="M690">
        <v>118</v>
      </c>
      <c r="N690">
        <v>87</v>
      </c>
      <c r="O690">
        <v>23.5</v>
      </c>
      <c r="P690">
        <v>32</v>
      </c>
      <c r="Q690">
        <v>43</v>
      </c>
      <c r="R690">
        <v>46</v>
      </c>
      <c r="S690">
        <v>0</v>
      </c>
      <c r="T690">
        <v>71590</v>
      </c>
      <c r="U690">
        <v>71050</v>
      </c>
      <c r="V690">
        <v>0</v>
      </c>
      <c r="W690" t="s">
        <v>12605</v>
      </c>
      <c r="X690" t="s">
        <v>12590</v>
      </c>
      <c r="Y690">
        <v>691736</v>
      </c>
      <c r="Z690">
        <v>466061</v>
      </c>
    </row>
    <row r="691" spans="1:26" x14ac:dyDescent="0.25">
      <c r="A691">
        <v>170189</v>
      </c>
      <c r="B691">
        <v>202501</v>
      </c>
      <c r="C691">
        <v>2</v>
      </c>
      <c r="D691" t="s">
        <v>12985</v>
      </c>
      <c r="E691">
        <v>2</v>
      </c>
      <c r="F691">
        <v>8</v>
      </c>
      <c r="G691">
        <v>1</v>
      </c>
      <c r="H691">
        <v>0</v>
      </c>
      <c r="I691">
        <v>0</v>
      </c>
      <c r="J691">
        <v>282099</v>
      </c>
      <c r="K691">
        <v>1429761</v>
      </c>
      <c r="L691">
        <v>349.5</v>
      </c>
      <c r="M691">
        <v>118</v>
      </c>
      <c r="N691">
        <v>87</v>
      </c>
      <c r="O691">
        <v>23.5</v>
      </c>
      <c r="P691">
        <v>32</v>
      </c>
      <c r="Q691">
        <v>43</v>
      </c>
      <c r="R691">
        <v>46</v>
      </c>
      <c r="S691">
        <v>0</v>
      </c>
      <c r="T691">
        <v>71590</v>
      </c>
      <c r="U691">
        <v>71050</v>
      </c>
      <c r="V691">
        <v>0</v>
      </c>
      <c r="W691" t="s">
        <v>12605</v>
      </c>
      <c r="X691" t="s">
        <v>12590</v>
      </c>
      <c r="Y691">
        <v>691736</v>
      </c>
      <c r="Z691">
        <v>466061</v>
      </c>
    </row>
    <row r="692" spans="1:26" x14ac:dyDescent="0.25">
      <c r="A692">
        <v>170288</v>
      </c>
      <c r="B692">
        <v>202501</v>
      </c>
      <c r="C692">
        <v>1</v>
      </c>
      <c r="D692" t="s">
        <v>12987</v>
      </c>
      <c r="E692">
        <v>4</v>
      </c>
      <c r="F692">
        <v>254</v>
      </c>
      <c r="G692">
        <v>42</v>
      </c>
      <c r="H692">
        <v>7</v>
      </c>
      <c r="I692">
        <v>4</v>
      </c>
      <c r="J692">
        <v>8196</v>
      </c>
      <c r="K692">
        <v>85789</v>
      </c>
      <c r="L692">
        <v>3</v>
      </c>
      <c r="M692">
        <v>2</v>
      </c>
      <c r="N692">
        <v>0</v>
      </c>
      <c r="O692">
        <v>0</v>
      </c>
      <c r="P692">
        <v>0</v>
      </c>
      <c r="Q692">
        <v>0</v>
      </c>
      <c r="R692">
        <v>1</v>
      </c>
      <c r="S692">
        <v>0</v>
      </c>
      <c r="T692">
        <v>71030</v>
      </c>
      <c r="U692">
        <v>71031</v>
      </c>
      <c r="V692">
        <v>71021</v>
      </c>
      <c r="W692" t="s">
        <v>12596</v>
      </c>
      <c r="X692" t="s">
        <v>12595</v>
      </c>
      <c r="Y692">
        <v>0</v>
      </c>
      <c r="Z692">
        <v>17104</v>
      </c>
    </row>
    <row r="693" spans="1:26" x14ac:dyDescent="0.25">
      <c r="A693">
        <v>170288</v>
      </c>
      <c r="B693">
        <v>202501</v>
      </c>
      <c r="C693">
        <v>2</v>
      </c>
      <c r="D693" t="s">
        <v>12987</v>
      </c>
      <c r="E693">
        <v>4</v>
      </c>
      <c r="F693">
        <v>254</v>
      </c>
      <c r="G693">
        <v>42</v>
      </c>
      <c r="H693">
        <v>7</v>
      </c>
      <c r="I693">
        <v>4</v>
      </c>
      <c r="J693">
        <v>8196</v>
      </c>
      <c r="K693">
        <v>85789</v>
      </c>
      <c r="L693">
        <v>3</v>
      </c>
      <c r="M693">
        <v>2</v>
      </c>
      <c r="N693">
        <v>0</v>
      </c>
      <c r="O693">
        <v>0</v>
      </c>
      <c r="P693">
        <v>0</v>
      </c>
      <c r="Q693">
        <v>0</v>
      </c>
      <c r="R693">
        <v>1</v>
      </c>
      <c r="S693">
        <v>0</v>
      </c>
      <c r="T693">
        <v>71030</v>
      </c>
      <c r="U693">
        <v>71031</v>
      </c>
      <c r="V693">
        <v>71021</v>
      </c>
      <c r="W693" t="s">
        <v>12596</v>
      </c>
      <c r="X693" t="s">
        <v>12595</v>
      </c>
      <c r="Y693">
        <v>0</v>
      </c>
      <c r="Z693">
        <v>17104</v>
      </c>
    </row>
    <row r="694" spans="1:26" x14ac:dyDescent="0.25">
      <c r="A694">
        <v>170893</v>
      </c>
      <c r="B694">
        <v>202501</v>
      </c>
      <c r="C694">
        <v>1</v>
      </c>
      <c r="D694" t="s">
        <v>12989</v>
      </c>
      <c r="E694">
        <v>4</v>
      </c>
      <c r="F694">
        <v>25</v>
      </c>
      <c r="G694">
        <v>10</v>
      </c>
      <c r="H694">
        <v>2</v>
      </c>
      <c r="I694">
        <v>1</v>
      </c>
      <c r="J694">
        <v>18234</v>
      </c>
      <c r="K694">
        <v>127013</v>
      </c>
      <c r="L694">
        <v>28.5</v>
      </c>
      <c r="M694">
        <v>5.5</v>
      </c>
      <c r="N694">
        <v>3</v>
      </c>
      <c r="O694">
        <v>3.5</v>
      </c>
      <c r="P694">
        <v>7.5</v>
      </c>
      <c r="Q694">
        <v>5</v>
      </c>
      <c r="R694">
        <v>4</v>
      </c>
      <c r="S694">
        <v>0</v>
      </c>
      <c r="T694">
        <v>71251</v>
      </c>
      <c r="U694">
        <v>70067</v>
      </c>
      <c r="V694">
        <v>70108</v>
      </c>
      <c r="W694" t="s">
        <v>12636</v>
      </c>
      <c r="X694" t="s">
        <v>13885</v>
      </c>
      <c r="Y694">
        <v>19358</v>
      </c>
      <c r="Z694">
        <v>33829</v>
      </c>
    </row>
    <row r="695" spans="1:26" x14ac:dyDescent="0.25">
      <c r="A695">
        <v>170893</v>
      </c>
      <c r="B695">
        <v>202501</v>
      </c>
      <c r="C695">
        <v>2</v>
      </c>
      <c r="D695" t="s">
        <v>12989</v>
      </c>
      <c r="E695">
        <v>4</v>
      </c>
      <c r="F695">
        <v>25</v>
      </c>
      <c r="G695">
        <v>10</v>
      </c>
      <c r="H695">
        <v>2</v>
      </c>
      <c r="I695">
        <v>1</v>
      </c>
      <c r="J695">
        <v>18234</v>
      </c>
      <c r="K695">
        <v>127013</v>
      </c>
      <c r="L695">
        <v>28.5</v>
      </c>
      <c r="M695">
        <v>5.5</v>
      </c>
      <c r="N695">
        <v>3</v>
      </c>
      <c r="O695">
        <v>3.5</v>
      </c>
      <c r="P695">
        <v>7.5</v>
      </c>
      <c r="Q695">
        <v>5</v>
      </c>
      <c r="R695">
        <v>4</v>
      </c>
      <c r="S695">
        <v>0</v>
      </c>
      <c r="T695">
        <v>71251</v>
      </c>
      <c r="U695">
        <v>70067</v>
      </c>
      <c r="V695">
        <v>70108</v>
      </c>
      <c r="W695" t="s">
        <v>12636</v>
      </c>
      <c r="X695" t="s">
        <v>13885</v>
      </c>
      <c r="Y695">
        <v>19358</v>
      </c>
      <c r="Z695">
        <v>33829</v>
      </c>
    </row>
    <row r="696" spans="1:26" x14ac:dyDescent="0.25">
      <c r="A696">
        <v>171028</v>
      </c>
      <c r="B696">
        <v>202501</v>
      </c>
      <c r="C696">
        <v>1</v>
      </c>
      <c r="D696" t="s">
        <v>12990</v>
      </c>
      <c r="E696">
        <v>4</v>
      </c>
      <c r="F696">
        <v>215</v>
      </c>
      <c r="G696">
        <v>82</v>
      </c>
      <c r="H696">
        <v>10</v>
      </c>
      <c r="I696">
        <v>5</v>
      </c>
      <c r="J696">
        <v>15150</v>
      </c>
      <c r="K696">
        <v>24818</v>
      </c>
      <c r="L696">
        <v>12</v>
      </c>
      <c r="M696">
        <v>7</v>
      </c>
      <c r="N696">
        <v>0</v>
      </c>
      <c r="O696">
        <v>1</v>
      </c>
      <c r="P696">
        <v>0</v>
      </c>
      <c r="Q696">
        <v>1</v>
      </c>
      <c r="R696">
        <v>3</v>
      </c>
      <c r="S696">
        <v>0</v>
      </c>
      <c r="T696">
        <v>71251</v>
      </c>
      <c r="U696">
        <v>70067</v>
      </c>
      <c r="V696">
        <v>71349</v>
      </c>
      <c r="W696" t="s">
        <v>12636</v>
      </c>
      <c r="X696" t="s">
        <v>13885</v>
      </c>
      <c r="Y696">
        <v>0</v>
      </c>
      <c r="Z696">
        <v>18506</v>
      </c>
    </row>
    <row r="697" spans="1:26" x14ac:dyDescent="0.25">
      <c r="A697">
        <v>171028</v>
      </c>
      <c r="B697">
        <v>202501</v>
      </c>
      <c r="C697">
        <v>2</v>
      </c>
      <c r="D697" t="s">
        <v>12990</v>
      </c>
      <c r="E697">
        <v>4</v>
      </c>
      <c r="F697">
        <v>215</v>
      </c>
      <c r="G697">
        <v>82</v>
      </c>
      <c r="H697">
        <v>10</v>
      </c>
      <c r="I697">
        <v>5</v>
      </c>
      <c r="J697">
        <v>15150</v>
      </c>
      <c r="K697">
        <v>24818</v>
      </c>
      <c r="L697">
        <v>12</v>
      </c>
      <c r="M697">
        <v>7</v>
      </c>
      <c r="N697">
        <v>0</v>
      </c>
      <c r="O697">
        <v>1</v>
      </c>
      <c r="P697">
        <v>0</v>
      </c>
      <c r="Q697">
        <v>1</v>
      </c>
      <c r="R697">
        <v>3</v>
      </c>
      <c r="S697">
        <v>0</v>
      </c>
      <c r="T697">
        <v>71251</v>
      </c>
      <c r="U697">
        <v>70067</v>
      </c>
      <c r="V697">
        <v>71349</v>
      </c>
      <c r="W697" t="s">
        <v>12636</v>
      </c>
      <c r="X697" t="s">
        <v>13885</v>
      </c>
      <c r="Y697">
        <v>0</v>
      </c>
      <c r="Z697">
        <v>18506</v>
      </c>
    </row>
    <row r="698" spans="1:26" x14ac:dyDescent="0.25">
      <c r="A698">
        <v>171210</v>
      </c>
      <c r="B698">
        <v>202501</v>
      </c>
      <c r="C698">
        <v>1</v>
      </c>
      <c r="D698" t="s">
        <v>12992</v>
      </c>
      <c r="E698">
        <v>4</v>
      </c>
      <c r="F698">
        <v>45</v>
      </c>
      <c r="G698">
        <v>8</v>
      </c>
      <c r="H698">
        <v>2</v>
      </c>
      <c r="I698">
        <v>1</v>
      </c>
      <c r="J698">
        <v>10380</v>
      </c>
      <c r="K698">
        <v>181117</v>
      </c>
      <c r="L698">
        <v>10</v>
      </c>
      <c r="M698">
        <v>6</v>
      </c>
      <c r="N698">
        <v>0</v>
      </c>
      <c r="O698">
        <v>0</v>
      </c>
      <c r="P698">
        <v>0</v>
      </c>
      <c r="Q698">
        <v>0</v>
      </c>
      <c r="R698">
        <v>4</v>
      </c>
      <c r="S698">
        <v>0</v>
      </c>
      <c r="T698">
        <v>71030</v>
      </c>
      <c r="U698">
        <v>71054</v>
      </c>
      <c r="V698">
        <v>71056</v>
      </c>
      <c r="W698" t="s">
        <v>12599</v>
      </c>
      <c r="X698" t="s">
        <v>12595</v>
      </c>
      <c r="Y698">
        <v>0</v>
      </c>
      <c r="Z698">
        <v>28491</v>
      </c>
    </row>
    <row r="699" spans="1:26" x14ac:dyDescent="0.25">
      <c r="A699">
        <v>171210</v>
      </c>
      <c r="B699">
        <v>202501</v>
      </c>
      <c r="C699">
        <v>2</v>
      </c>
      <c r="D699" t="s">
        <v>12992</v>
      </c>
      <c r="E699">
        <v>4</v>
      </c>
      <c r="F699">
        <v>45</v>
      </c>
      <c r="G699">
        <v>8</v>
      </c>
      <c r="H699">
        <v>2</v>
      </c>
      <c r="I699">
        <v>1</v>
      </c>
      <c r="J699">
        <v>10380</v>
      </c>
      <c r="K699">
        <v>181117</v>
      </c>
      <c r="L699">
        <v>10</v>
      </c>
      <c r="M699">
        <v>6</v>
      </c>
      <c r="N699">
        <v>0</v>
      </c>
      <c r="O699">
        <v>0</v>
      </c>
      <c r="P699">
        <v>0</v>
      </c>
      <c r="Q699">
        <v>0</v>
      </c>
      <c r="R699">
        <v>4</v>
      </c>
      <c r="S699">
        <v>0</v>
      </c>
      <c r="T699">
        <v>71030</v>
      </c>
      <c r="U699">
        <v>71054</v>
      </c>
      <c r="V699">
        <v>71056</v>
      </c>
      <c r="W699" t="s">
        <v>12599</v>
      </c>
      <c r="X699" t="s">
        <v>12595</v>
      </c>
      <c r="Y699">
        <v>0</v>
      </c>
      <c r="Z699">
        <v>28491</v>
      </c>
    </row>
    <row r="700" spans="1:26" x14ac:dyDescent="0.25">
      <c r="A700">
        <v>171400</v>
      </c>
      <c r="B700">
        <v>202501</v>
      </c>
      <c r="C700">
        <v>1</v>
      </c>
      <c r="D700" t="s">
        <v>12993</v>
      </c>
      <c r="E700">
        <v>5</v>
      </c>
      <c r="F700">
        <v>1</v>
      </c>
      <c r="G700">
        <v>1</v>
      </c>
      <c r="H700">
        <v>1</v>
      </c>
      <c r="I700">
        <v>1</v>
      </c>
      <c r="J700">
        <v>0</v>
      </c>
      <c r="K700">
        <v>0</v>
      </c>
      <c r="L700">
        <v>0</v>
      </c>
      <c r="M700">
        <v>0</v>
      </c>
      <c r="N700">
        <v>0</v>
      </c>
      <c r="O700">
        <v>0</v>
      </c>
      <c r="P700">
        <v>0</v>
      </c>
      <c r="Q700">
        <v>0</v>
      </c>
      <c r="R700">
        <v>0</v>
      </c>
      <c r="S700">
        <v>0</v>
      </c>
      <c r="T700">
        <v>900582</v>
      </c>
      <c r="U700">
        <v>71159</v>
      </c>
      <c r="V700">
        <v>0</v>
      </c>
      <c r="W700" t="s">
        <v>12629</v>
      </c>
      <c r="X700" t="s">
        <v>13887</v>
      </c>
      <c r="Y700">
        <v>0</v>
      </c>
      <c r="Z700">
        <v>0</v>
      </c>
    </row>
    <row r="701" spans="1:26" x14ac:dyDescent="0.25">
      <c r="A701">
        <v>171400</v>
      </c>
      <c r="B701">
        <v>202501</v>
      </c>
      <c r="C701">
        <v>2</v>
      </c>
      <c r="D701" t="s">
        <v>12993</v>
      </c>
      <c r="E701">
        <v>5</v>
      </c>
      <c r="F701">
        <v>1</v>
      </c>
      <c r="G701">
        <v>1</v>
      </c>
      <c r="H701">
        <v>1</v>
      </c>
      <c r="I701">
        <v>1</v>
      </c>
      <c r="J701">
        <v>0</v>
      </c>
      <c r="K701">
        <v>0</v>
      </c>
      <c r="L701">
        <v>0</v>
      </c>
      <c r="M701">
        <v>0</v>
      </c>
      <c r="N701">
        <v>0</v>
      </c>
      <c r="O701">
        <v>0</v>
      </c>
      <c r="P701">
        <v>0</v>
      </c>
      <c r="Q701">
        <v>0</v>
      </c>
      <c r="R701">
        <v>0</v>
      </c>
      <c r="S701">
        <v>0</v>
      </c>
      <c r="T701">
        <v>900582</v>
      </c>
      <c r="U701">
        <v>71159</v>
      </c>
      <c r="V701">
        <v>0</v>
      </c>
      <c r="W701" t="s">
        <v>12629</v>
      </c>
      <c r="X701" t="s">
        <v>13887</v>
      </c>
      <c r="Y701">
        <v>0</v>
      </c>
      <c r="Z701">
        <v>0</v>
      </c>
    </row>
    <row r="702" spans="1:26" x14ac:dyDescent="0.25">
      <c r="A702">
        <v>171477</v>
      </c>
      <c r="B702">
        <v>202501</v>
      </c>
      <c r="C702">
        <v>1</v>
      </c>
      <c r="D702" t="s">
        <v>12995</v>
      </c>
      <c r="E702">
        <v>4</v>
      </c>
      <c r="F702">
        <v>530</v>
      </c>
      <c r="G702">
        <v>109</v>
      </c>
      <c r="H702">
        <v>11</v>
      </c>
      <c r="I702">
        <v>3</v>
      </c>
      <c r="J702">
        <v>6427</v>
      </c>
      <c r="K702">
        <v>23848</v>
      </c>
      <c r="L702">
        <v>12</v>
      </c>
      <c r="M702">
        <v>5</v>
      </c>
      <c r="N702">
        <v>2</v>
      </c>
      <c r="O702">
        <v>0</v>
      </c>
      <c r="P702">
        <v>2</v>
      </c>
      <c r="Q702">
        <v>1</v>
      </c>
      <c r="R702">
        <v>2</v>
      </c>
      <c r="S702">
        <v>0</v>
      </c>
      <c r="T702">
        <v>71030</v>
      </c>
      <c r="U702">
        <v>71045</v>
      </c>
      <c r="V702">
        <v>71039</v>
      </c>
      <c r="W702" t="s">
        <v>12661</v>
      </c>
      <c r="X702" t="s">
        <v>12595</v>
      </c>
      <c r="Y702">
        <v>0</v>
      </c>
      <c r="Z702">
        <v>9445</v>
      </c>
    </row>
    <row r="703" spans="1:26" x14ac:dyDescent="0.25">
      <c r="A703">
        <v>171477</v>
      </c>
      <c r="B703">
        <v>202501</v>
      </c>
      <c r="C703">
        <v>2</v>
      </c>
      <c r="D703" t="s">
        <v>12995</v>
      </c>
      <c r="E703">
        <v>4</v>
      </c>
      <c r="F703">
        <v>530</v>
      </c>
      <c r="G703">
        <v>109</v>
      </c>
      <c r="H703">
        <v>11</v>
      </c>
      <c r="I703">
        <v>3</v>
      </c>
      <c r="J703">
        <v>6427</v>
      </c>
      <c r="K703">
        <v>23848</v>
      </c>
      <c r="L703">
        <v>12</v>
      </c>
      <c r="M703">
        <v>5</v>
      </c>
      <c r="N703">
        <v>2</v>
      </c>
      <c r="O703">
        <v>0</v>
      </c>
      <c r="P703">
        <v>2</v>
      </c>
      <c r="Q703">
        <v>1</v>
      </c>
      <c r="R703">
        <v>2</v>
      </c>
      <c r="S703">
        <v>0</v>
      </c>
      <c r="T703">
        <v>71030</v>
      </c>
      <c r="U703">
        <v>71045</v>
      </c>
      <c r="V703">
        <v>71039</v>
      </c>
      <c r="W703" t="s">
        <v>12661</v>
      </c>
      <c r="X703" t="s">
        <v>12595</v>
      </c>
      <c r="Y703">
        <v>0</v>
      </c>
      <c r="Z703">
        <v>9445</v>
      </c>
    </row>
    <row r="704" spans="1:26" x14ac:dyDescent="0.25">
      <c r="A704">
        <v>171589</v>
      </c>
      <c r="B704">
        <v>202501</v>
      </c>
      <c r="C704">
        <v>1</v>
      </c>
      <c r="D704" t="s">
        <v>12996</v>
      </c>
      <c r="E704">
        <v>5</v>
      </c>
      <c r="F704">
        <v>1</v>
      </c>
      <c r="G704">
        <v>1</v>
      </c>
      <c r="H704">
        <v>1</v>
      </c>
      <c r="I704">
        <v>1</v>
      </c>
      <c r="J704">
        <v>0</v>
      </c>
      <c r="K704">
        <v>0</v>
      </c>
      <c r="L704">
        <v>0</v>
      </c>
      <c r="M704">
        <v>0</v>
      </c>
      <c r="N704">
        <v>0</v>
      </c>
      <c r="O704">
        <v>0</v>
      </c>
      <c r="P704">
        <v>0</v>
      </c>
      <c r="Q704">
        <v>0</v>
      </c>
      <c r="R704">
        <v>0</v>
      </c>
      <c r="S704">
        <v>0</v>
      </c>
      <c r="T704">
        <v>71251</v>
      </c>
      <c r="U704">
        <v>70066</v>
      </c>
      <c r="V704">
        <v>0</v>
      </c>
      <c r="W704" t="s">
        <v>12627</v>
      </c>
      <c r="X704" t="s">
        <v>13885</v>
      </c>
      <c r="Y704">
        <v>0</v>
      </c>
      <c r="Z704">
        <v>0</v>
      </c>
    </row>
    <row r="705" spans="1:26" x14ac:dyDescent="0.25">
      <c r="A705">
        <v>171589</v>
      </c>
      <c r="B705">
        <v>202501</v>
      </c>
      <c r="C705">
        <v>2</v>
      </c>
      <c r="D705" t="s">
        <v>12996</v>
      </c>
      <c r="E705">
        <v>5</v>
      </c>
      <c r="F705">
        <v>1</v>
      </c>
      <c r="G705">
        <v>1</v>
      </c>
      <c r="H705">
        <v>1</v>
      </c>
      <c r="I705">
        <v>1</v>
      </c>
      <c r="J705">
        <v>0</v>
      </c>
      <c r="K705">
        <v>0</v>
      </c>
      <c r="L705">
        <v>0</v>
      </c>
      <c r="M705">
        <v>0</v>
      </c>
      <c r="N705">
        <v>0</v>
      </c>
      <c r="O705">
        <v>0</v>
      </c>
      <c r="P705">
        <v>0</v>
      </c>
      <c r="Q705">
        <v>0</v>
      </c>
      <c r="R705">
        <v>0</v>
      </c>
      <c r="S705">
        <v>0</v>
      </c>
      <c r="T705">
        <v>71251</v>
      </c>
      <c r="U705">
        <v>70066</v>
      </c>
      <c r="V705">
        <v>0</v>
      </c>
      <c r="W705" t="s">
        <v>12627</v>
      </c>
      <c r="X705" t="s">
        <v>13885</v>
      </c>
      <c r="Y705">
        <v>0</v>
      </c>
      <c r="Z705">
        <v>0</v>
      </c>
    </row>
    <row r="706" spans="1:26" x14ac:dyDescent="0.25">
      <c r="A706">
        <v>171854</v>
      </c>
      <c r="B706">
        <v>202501</v>
      </c>
      <c r="C706">
        <v>1</v>
      </c>
      <c r="D706" t="s">
        <v>12997</v>
      </c>
      <c r="E706">
        <v>5</v>
      </c>
      <c r="F706">
        <v>1</v>
      </c>
      <c r="G706">
        <v>1</v>
      </c>
      <c r="H706">
        <v>1</v>
      </c>
      <c r="I706">
        <v>1</v>
      </c>
      <c r="J706">
        <v>0</v>
      </c>
      <c r="K706">
        <v>0</v>
      </c>
      <c r="L706">
        <v>0</v>
      </c>
      <c r="M706">
        <v>0</v>
      </c>
      <c r="N706">
        <v>0</v>
      </c>
      <c r="O706">
        <v>0</v>
      </c>
      <c r="P706">
        <v>0</v>
      </c>
      <c r="Q706">
        <v>0</v>
      </c>
      <c r="R706">
        <v>0</v>
      </c>
      <c r="S706">
        <v>0</v>
      </c>
      <c r="T706">
        <v>71030</v>
      </c>
      <c r="U706">
        <v>71063</v>
      </c>
      <c r="V706">
        <v>0</v>
      </c>
      <c r="W706" t="s">
        <v>3624</v>
      </c>
      <c r="X706" t="s">
        <v>12595</v>
      </c>
      <c r="Y706">
        <v>0</v>
      </c>
      <c r="Z706">
        <v>0</v>
      </c>
    </row>
    <row r="707" spans="1:26" x14ac:dyDescent="0.25">
      <c r="A707">
        <v>171854</v>
      </c>
      <c r="B707">
        <v>202501</v>
      </c>
      <c r="C707">
        <v>2</v>
      </c>
      <c r="D707" t="s">
        <v>12997</v>
      </c>
      <c r="E707">
        <v>5</v>
      </c>
      <c r="F707">
        <v>1</v>
      </c>
      <c r="G707">
        <v>1</v>
      </c>
      <c r="H707">
        <v>1</v>
      </c>
      <c r="I707">
        <v>1</v>
      </c>
      <c r="J707">
        <v>0</v>
      </c>
      <c r="K707">
        <v>0</v>
      </c>
      <c r="L707">
        <v>0</v>
      </c>
      <c r="M707">
        <v>0</v>
      </c>
      <c r="N707">
        <v>0</v>
      </c>
      <c r="O707">
        <v>0</v>
      </c>
      <c r="P707">
        <v>0</v>
      </c>
      <c r="Q707">
        <v>0</v>
      </c>
      <c r="R707">
        <v>0</v>
      </c>
      <c r="S707">
        <v>0</v>
      </c>
      <c r="T707">
        <v>71030</v>
      </c>
      <c r="U707">
        <v>71063</v>
      </c>
      <c r="V707">
        <v>0</v>
      </c>
      <c r="W707" t="s">
        <v>3624</v>
      </c>
      <c r="X707" t="s">
        <v>12595</v>
      </c>
      <c r="Y707">
        <v>0</v>
      </c>
      <c r="Z707">
        <v>0</v>
      </c>
    </row>
    <row r="708" spans="1:26" x14ac:dyDescent="0.25">
      <c r="A708">
        <v>172086</v>
      </c>
      <c r="B708">
        <v>202501</v>
      </c>
      <c r="C708">
        <v>1</v>
      </c>
      <c r="D708" t="s">
        <v>12999</v>
      </c>
      <c r="E708">
        <v>4</v>
      </c>
      <c r="F708">
        <v>55</v>
      </c>
      <c r="G708">
        <v>8</v>
      </c>
      <c r="H708">
        <v>1</v>
      </c>
      <c r="I708">
        <v>1</v>
      </c>
      <c r="J708">
        <v>15337</v>
      </c>
      <c r="K708">
        <v>71310</v>
      </c>
      <c r="L708">
        <v>17.5</v>
      </c>
      <c r="M708">
        <v>3</v>
      </c>
      <c r="N708">
        <v>4</v>
      </c>
      <c r="O708">
        <v>3</v>
      </c>
      <c r="P708">
        <v>5</v>
      </c>
      <c r="Q708">
        <v>1</v>
      </c>
      <c r="R708">
        <v>1.5</v>
      </c>
      <c r="S708">
        <v>0</v>
      </c>
      <c r="T708">
        <v>900582</v>
      </c>
      <c r="U708">
        <v>71129</v>
      </c>
      <c r="V708">
        <v>71454</v>
      </c>
      <c r="W708" t="s">
        <v>13890</v>
      </c>
      <c r="X708" t="s">
        <v>13887</v>
      </c>
      <c r="Y708">
        <v>34849</v>
      </c>
      <c r="Z708">
        <v>27278</v>
      </c>
    </row>
    <row r="709" spans="1:26" x14ac:dyDescent="0.25">
      <c r="A709">
        <v>172086</v>
      </c>
      <c r="B709">
        <v>202501</v>
      </c>
      <c r="C709">
        <v>2</v>
      </c>
      <c r="D709" t="s">
        <v>12999</v>
      </c>
      <c r="E709">
        <v>4</v>
      </c>
      <c r="F709">
        <v>55</v>
      </c>
      <c r="G709">
        <v>8</v>
      </c>
      <c r="H709">
        <v>1</v>
      </c>
      <c r="I709">
        <v>1</v>
      </c>
      <c r="J709">
        <v>15337</v>
      </c>
      <c r="K709">
        <v>71310</v>
      </c>
      <c r="L709">
        <v>17.5</v>
      </c>
      <c r="M709">
        <v>3</v>
      </c>
      <c r="N709">
        <v>4</v>
      </c>
      <c r="O709">
        <v>3</v>
      </c>
      <c r="P709">
        <v>5</v>
      </c>
      <c r="Q709">
        <v>1</v>
      </c>
      <c r="R709">
        <v>1.5</v>
      </c>
      <c r="S709">
        <v>0</v>
      </c>
      <c r="T709">
        <v>900582</v>
      </c>
      <c r="U709">
        <v>71129</v>
      </c>
      <c r="V709">
        <v>71454</v>
      </c>
      <c r="W709" t="s">
        <v>13890</v>
      </c>
      <c r="X709" t="s">
        <v>13887</v>
      </c>
      <c r="Y709">
        <v>34849</v>
      </c>
      <c r="Z709">
        <v>27278</v>
      </c>
    </row>
    <row r="710" spans="1:26" x14ac:dyDescent="0.25">
      <c r="A710">
        <v>172115</v>
      </c>
      <c r="B710">
        <v>202501</v>
      </c>
      <c r="C710">
        <v>1</v>
      </c>
      <c r="D710" t="s">
        <v>13000</v>
      </c>
      <c r="E710">
        <v>2</v>
      </c>
      <c r="F710">
        <v>29</v>
      </c>
      <c r="G710">
        <v>6</v>
      </c>
      <c r="H710">
        <v>0</v>
      </c>
      <c r="I710">
        <v>0</v>
      </c>
      <c r="J710">
        <v>129479</v>
      </c>
      <c r="K710">
        <v>409294</v>
      </c>
      <c r="L710">
        <v>144</v>
      </c>
      <c r="M710">
        <v>26</v>
      </c>
      <c r="N710">
        <v>36</v>
      </c>
      <c r="O710">
        <v>20</v>
      </c>
      <c r="P710">
        <v>21</v>
      </c>
      <c r="Q710">
        <v>20</v>
      </c>
      <c r="R710">
        <v>21</v>
      </c>
      <c r="S710">
        <v>0</v>
      </c>
      <c r="T710">
        <v>900582</v>
      </c>
      <c r="U710">
        <v>71139</v>
      </c>
      <c r="V710">
        <v>0</v>
      </c>
      <c r="W710" t="s">
        <v>12594</v>
      </c>
      <c r="X710" t="s">
        <v>13887</v>
      </c>
      <c r="Y710">
        <v>42120</v>
      </c>
      <c r="Z710">
        <v>197496</v>
      </c>
    </row>
    <row r="711" spans="1:26" x14ac:dyDescent="0.25">
      <c r="A711">
        <v>172115</v>
      </c>
      <c r="B711">
        <v>202501</v>
      </c>
      <c r="C711">
        <v>2</v>
      </c>
      <c r="D711" t="s">
        <v>13000</v>
      </c>
      <c r="E711">
        <v>2</v>
      </c>
      <c r="F711">
        <v>29</v>
      </c>
      <c r="G711">
        <v>6</v>
      </c>
      <c r="H711">
        <v>0</v>
      </c>
      <c r="I711">
        <v>0</v>
      </c>
      <c r="J711">
        <v>129479</v>
      </c>
      <c r="K711">
        <v>409294</v>
      </c>
      <c r="L711">
        <v>144</v>
      </c>
      <c r="M711">
        <v>26</v>
      </c>
      <c r="N711">
        <v>36</v>
      </c>
      <c r="O711">
        <v>20</v>
      </c>
      <c r="P711">
        <v>21</v>
      </c>
      <c r="Q711">
        <v>20</v>
      </c>
      <c r="R711">
        <v>21</v>
      </c>
      <c r="S711">
        <v>0</v>
      </c>
      <c r="T711">
        <v>900582</v>
      </c>
      <c r="U711">
        <v>71139</v>
      </c>
      <c r="V711">
        <v>0</v>
      </c>
      <c r="W711" t="s">
        <v>12594</v>
      </c>
      <c r="X711" t="s">
        <v>13887</v>
      </c>
      <c r="Y711">
        <v>42120</v>
      </c>
      <c r="Z711">
        <v>197496</v>
      </c>
    </row>
    <row r="712" spans="1:26" x14ac:dyDescent="0.25">
      <c r="A712">
        <v>172201</v>
      </c>
      <c r="B712">
        <v>202501</v>
      </c>
      <c r="C712">
        <v>1</v>
      </c>
      <c r="D712" t="s">
        <v>13001</v>
      </c>
      <c r="E712">
        <v>5</v>
      </c>
      <c r="F712">
        <v>1</v>
      </c>
      <c r="G712">
        <v>1</v>
      </c>
      <c r="H712">
        <v>1</v>
      </c>
      <c r="I712">
        <v>1</v>
      </c>
      <c r="J712">
        <v>0</v>
      </c>
      <c r="K712">
        <v>0</v>
      </c>
      <c r="L712">
        <v>0</v>
      </c>
      <c r="M712">
        <v>0</v>
      </c>
      <c r="N712">
        <v>0</v>
      </c>
      <c r="O712">
        <v>0</v>
      </c>
      <c r="P712">
        <v>0</v>
      </c>
      <c r="Q712">
        <v>0</v>
      </c>
      <c r="R712">
        <v>0</v>
      </c>
      <c r="S712">
        <v>0</v>
      </c>
      <c r="T712">
        <v>900582</v>
      </c>
      <c r="U712">
        <v>71276</v>
      </c>
      <c r="V712">
        <v>0</v>
      </c>
      <c r="W712" t="s">
        <v>12631</v>
      </c>
      <c r="X712" t="s">
        <v>13887</v>
      </c>
      <c r="Y712">
        <v>0</v>
      </c>
      <c r="Z712">
        <v>0</v>
      </c>
    </row>
    <row r="713" spans="1:26" x14ac:dyDescent="0.25">
      <c r="A713">
        <v>172201</v>
      </c>
      <c r="B713">
        <v>202501</v>
      </c>
      <c r="C713">
        <v>2</v>
      </c>
      <c r="D713" t="s">
        <v>13001</v>
      </c>
      <c r="E713">
        <v>5</v>
      </c>
      <c r="F713">
        <v>1</v>
      </c>
      <c r="G713">
        <v>1</v>
      </c>
      <c r="H713">
        <v>1</v>
      </c>
      <c r="I713">
        <v>1</v>
      </c>
      <c r="J713">
        <v>0</v>
      </c>
      <c r="K713">
        <v>0</v>
      </c>
      <c r="L713">
        <v>0</v>
      </c>
      <c r="M713">
        <v>0</v>
      </c>
      <c r="N713">
        <v>0</v>
      </c>
      <c r="O713">
        <v>0</v>
      </c>
      <c r="P713">
        <v>0</v>
      </c>
      <c r="Q713">
        <v>0</v>
      </c>
      <c r="R713">
        <v>0</v>
      </c>
      <c r="S713">
        <v>0</v>
      </c>
      <c r="T713">
        <v>900582</v>
      </c>
      <c r="U713">
        <v>71276</v>
      </c>
      <c r="V713">
        <v>0</v>
      </c>
      <c r="W713" t="s">
        <v>12631</v>
      </c>
      <c r="X713" t="s">
        <v>13887</v>
      </c>
      <c r="Y713">
        <v>0</v>
      </c>
      <c r="Z713">
        <v>0</v>
      </c>
    </row>
    <row r="714" spans="1:26" x14ac:dyDescent="0.25">
      <c r="A714">
        <v>172318</v>
      </c>
      <c r="B714">
        <v>202501</v>
      </c>
      <c r="C714">
        <v>1</v>
      </c>
      <c r="D714" t="s">
        <v>13003</v>
      </c>
      <c r="E714">
        <v>4</v>
      </c>
      <c r="F714">
        <v>248</v>
      </c>
      <c r="G714">
        <v>64</v>
      </c>
      <c r="H714">
        <v>8</v>
      </c>
      <c r="I714">
        <v>1</v>
      </c>
      <c r="J714">
        <v>11319</v>
      </c>
      <c r="K714">
        <v>55100</v>
      </c>
      <c r="L714">
        <v>14.5</v>
      </c>
      <c r="M714">
        <v>3.5</v>
      </c>
      <c r="N714">
        <v>3.5</v>
      </c>
      <c r="O714">
        <v>0</v>
      </c>
      <c r="P714">
        <v>1</v>
      </c>
      <c r="Q714">
        <v>4</v>
      </c>
      <c r="R714">
        <v>2.5</v>
      </c>
      <c r="S714">
        <v>0</v>
      </c>
      <c r="T714">
        <v>71590</v>
      </c>
      <c r="U714">
        <v>71607</v>
      </c>
      <c r="V714">
        <v>700398</v>
      </c>
      <c r="W714" t="s">
        <v>12589</v>
      </c>
      <c r="X714" t="s">
        <v>12590</v>
      </c>
      <c r="Y714">
        <v>0</v>
      </c>
      <c r="Z714">
        <v>17261</v>
      </c>
    </row>
    <row r="715" spans="1:26" x14ac:dyDescent="0.25">
      <c r="A715">
        <v>172318</v>
      </c>
      <c r="B715">
        <v>202501</v>
      </c>
      <c r="C715">
        <v>2</v>
      </c>
      <c r="D715" t="s">
        <v>13003</v>
      </c>
      <c r="E715">
        <v>4</v>
      </c>
      <c r="F715">
        <v>248</v>
      </c>
      <c r="G715">
        <v>64</v>
      </c>
      <c r="H715">
        <v>8</v>
      </c>
      <c r="I715">
        <v>1</v>
      </c>
      <c r="J715">
        <v>11319</v>
      </c>
      <c r="K715">
        <v>55100</v>
      </c>
      <c r="L715">
        <v>14.5</v>
      </c>
      <c r="M715">
        <v>3.5</v>
      </c>
      <c r="N715">
        <v>3.5</v>
      </c>
      <c r="O715">
        <v>0</v>
      </c>
      <c r="P715">
        <v>1</v>
      </c>
      <c r="Q715">
        <v>4</v>
      </c>
      <c r="R715">
        <v>2.5</v>
      </c>
      <c r="S715">
        <v>0</v>
      </c>
      <c r="T715">
        <v>71590</v>
      </c>
      <c r="U715">
        <v>71607</v>
      </c>
      <c r="V715">
        <v>700398</v>
      </c>
      <c r="W715" t="s">
        <v>12589</v>
      </c>
      <c r="X715" t="s">
        <v>12590</v>
      </c>
      <c r="Y715">
        <v>0</v>
      </c>
      <c r="Z715">
        <v>17261</v>
      </c>
    </row>
    <row r="716" spans="1:26" x14ac:dyDescent="0.25">
      <c r="A716">
        <v>172329</v>
      </c>
      <c r="B716">
        <v>202501</v>
      </c>
      <c r="C716">
        <v>1</v>
      </c>
      <c r="D716" t="s">
        <v>13005</v>
      </c>
      <c r="E716">
        <v>4</v>
      </c>
      <c r="F716">
        <v>597</v>
      </c>
      <c r="G716">
        <v>126</v>
      </c>
      <c r="H716">
        <v>17</v>
      </c>
      <c r="I716">
        <v>8</v>
      </c>
      <c r="J716">
        <v>5320</v>
      </c>
      <c r="K716">
        <v>14121</v>
      </c>
      <c r="L716">
        <v>3.5</v>
      </c>
      <c r="M716">
        <v>0</v>
      </c>
      <c r="N716">
        <v>0</v>
      </c>
      <c r="O716">
        <v>0.5</v>
      </c>
      <c r="P716">
        <v>1</v>
      </c>
      <c r="Q716">
        <v>1</v>
      </c>
      <c r="R716">
        <v>1</v>
      </c>
      <c r="S716">
        <v>0</v>
      </c>
      <c r="T716">
        <v>71030</v>
      </c>
      <c r="U716">
        <v>71063</v>
      </c>
      <c r="V716">
        <v>71689</v>
      </c>
      <c r="W716" t="s">
        <v>3624</v>
      </c>
      <c r="X716" t="s">
        <v>12595</v>
      </c>
      <c r="Y716">
        <v>25041</v>
      </c>
      <c r="Z716">
        <v>7311</v>
      </c>
    </row>
    <row r="717" spans="1:26" x14ac:dyDescent="0.25">
      <c r="A717">
        <v>172329</v>
      </c>
      <c r="B717">
        <v>202501</v>
      </c>
      <c r="C717">
        <v>2</v>
      </c>
      <c r="D717" t="s">
        <v>13005</v>
      </c>
      <c r="E717">
        <v>4</v>
      </c>
      <c r="F717">
        <v>597</v>
      </c>
      <c r="G717">
        <v>126</v>
      </c>
      <c r="H717">
        <v>17</v>
      </c>
      <c r="I717">
        <v>8</v>
      </c>
      <c r="J717">
        <v>5320</v>
      </c>
      <c r="K717">
        <v>14121</v>
      </c>
      <c r="L717">
        <v>3.5</v>
      </c>
      <c r="M717">
        <v>0</v>
      </c>
      <c r="N717">
        <v>0</v>
      </c>
      <c r="O717">
        <v>0.5</v>
      </c>
      <c r="P717">
        <v>1</v>
      </c>
      <c r="Q717">
        <v>1</v>
      </c>
      <c r="R717">
        <v>1</v>
      </c>
      <c r="S717">
        <v>0</v>
      </c>
      <c r="T717">
        <v>71030</v>
      </c>
      <c r="U717">
        <v>71063</v>
      </c>
      <c r="V717">
        <v>71689</v>
      </c>
      <c r="W717" t="s">
        <v>3624</v>
      </c>
      <c r="X717" t="s">
        <v>12595</v>
      </c>
      <c r="Y717">
        <v>25041</v>
      </c>
      <c r="Z717">
        <v>7311</v>
      </c>
    </row>
    <row r="718" spans="1:26" x14ac:dyDescent="0.25">
      <c r="A718">
        <v>172493</v>
      </c>
      <c r="B718">
        <v>202501</v>
      </c>
      <c r="C718">
        <v>1</v>
      </c>
      <c r="D718" t="s">
        <v>12835</v>
      </c>
      <c r="E718">
        <v>4</v>
      </c>
      <c r="F718">
        <v>854</v>
      </c>
      <c r="G718">
        <v>202</v>
      </c>
      <c r="H718">
        <v>27</v>
      </c>
      <c r="I718">
        <v>8</v>
      </c>
      <c r="J718">
        <v>720</v>
      </c>
      <c r="K718">
        <v>0</v>
      </c>
      <c r="L718">
        <v>0.5</v>
      </c>
      <c r="M718">
        <v>0.5</v>
      </c>
      <c r="N718">
        <v>0</v>
      </c>
      <c r="O718">
        <v>0</v>
      </c>
      <c r="P718">
        <v>0</v>
      </c>
      <c r="Q718">
        <v>0</v>
      </c>
      <c r="R718">
        <v>0</v>
      </c>
      <c r="S718">
        <v>0</v>
      </c>
      <c r="T718">
        <v>71030</v>
      </c>
      <c r="U718">
        <v>71063</v>
      </c>
      <c r="V718">
        <v>71064</v>
      </c>
      <c r="W718" t="s">
        <v>3624</v>
      </c>
      <c r="X718" t="s">
        <v>12595</v>
      </c>
      <c r="Y718">
        <v>0</v>
      </c>
      <c r="Z718">
        <v>719</v>
      </c>
    </row>
    <row r="719" spans="1:26" x14ac:dyDescent="0.25">
      <c r="A719">
        <v>172493</v>
      </c>
      <c r="B719">
        <v>202501</v>
      </c>
      <c r="C719">
        <v>2</v>
      </c>
      <c r="D719" t="s">
        <v>12835</v>
      </c>
      <c r="E719">
        <v>4</v>
      </c>
      <c r="F719">
        <v>854</v>
      </c>
      <c r="G719">
        <v>202</v>
      </c>
      <c r="H719">
        <v>27</v>
      </c>
      <c r="I719">
        <v>8</v>
      </c>
      <c r="J719">
        <v>720</v>
      </c>
      <c r="K719">
        <v>0</v>
      </c>
      <c r="L719">
        <v>0.5</v>
      </c>
      <c r="M719">
        <v>0.5</v>
      </c>
      <c r="N719">
        <v>0</v>
      </c>
      <c r="O719">
        <v>0</v>
      </c>
      <c r="P719">
        <v>0</v>
      </c>
      <c r="Q719">
        <v>0</v>
      </c>
      <c r="R719">
        <v>0</v>
      </c>
      <c r="S719">
        <v>0</v>
      </c>
      <c r="T719">
        <v>71030</v>
      </c>
      <c r="U719">
        <v>71063</v>
      </c>
      <c r="V719">
        <v>71064</v>
      </c>
      <c r="W719" t="s">
        <v>3624</v>
      </c>
      <c r="X719" t="s">
        <v>12595</v>
      </c>
      <c r="Y719">
        <v>0</v>
      </c>
      <c r="Z719">
        <v>719</v>
      </c>
    </row>
    <row r="720" spans="1:26" x14ac:dyDescent="0.25">
      <c r="A720">
        <v>172520</v>
      </c>
      <c r="B720">
        <v>202501</v>
      </c>
      <c r="C720">
        <v>1</v>
      </c>
      <c r="D720" t="s">
        <v>12791</v>
      </c>
      <c r="E720">
        <v>4</v>
      </c>
      <c r="F720">
        <v>916</v>
      </c>
      <c r="G720">
        <v>230</v>
      </c>
      <c r="H720">
        <v>32</v>
      </c>
      <c r="I720">
        <v>10</v>
      </c>
      <c r="J720">
        <v>0</v>
      </c>
      <c r="K720">
        <v>0</v>
      </c>
      <c r="L720">
        <v>0</v>
      </c>
      <c r="M720">
        <v>0</v>
      </c>
      <c r="N720">
        <v>0</v>
      </c>
      <c r="O720">
        <v>0</v>
      </c>
      <c r="P720">
        <v>0</v>
      </c>
      <c r="Q720">
        <v>0</v>
      </c>
      <c r="R720">
        <v>0</v>
      </c>
      <c r="S720">
        <v>0</v>
      </c>
      <c r="T720">
        <v>71030</v>
      </c>
      <c r="U720">
        <v>71505</v>
      </c>
      <c r="V720">
        <v>71517</v>
      </c>
      <c r="W720" t="s">
        <v>12648</v>
      </c>
      <c r="X720" t="s">
        <v>12595</v>
      </c>
      <c r="Y720">
        <v>0</v>
      </c>
      <c r="Z720">
        <v>0</v>
      </c>
    </row>
    <row r="721" spans="1:26" x14ac:dyDescent="0.25">
      <c r="A721">
        <v>172520</v>
      </c>
      <c r="B721">
        <v>202501</v>
      </c>
      <c r="C721">
        <v>2</v>
      </c>
      <c r="D721" t="s">
        <v>12791</v>
      </c>
      <c r="E721">
        <v>4</v>
      </c>
      <c r="F721">
        <v>916</v>
      </c>
      <c r="G721">
        <v>230</v>
      </c>
      <c r="H721">
        <v>32</v>
      </c>
      <c r="I721">
        <v>10</v>
      </c>
      <c r="J721">
        <v>0</v>
      </c>
      <c r="K721">
        <v>0</v>
      </c>
      <c r="L721">
        <v>0</v>
      </c>
      <c r="M721">
        <v>0</v>
      </c>
      <c r="N721">
        <v>0</v>
      </c>
      <c r="O721">
        <v>0</v>
      </c>
      <c r="P721">
        <v>0</v>
      </c>
      <c r="Q721">
        <v>0</v>
      </c>
      <c r="R721">
        <v>0</v>
      </c>
      <c r="S721">
        <v>0</v>
      </c>
      <c r="T721">
        <v>71030</v>
      </c>
      <c r="U721">
        <v>71505</v>
      </c>
      <c r="V721">
        <v>71517</v>
      </c>
      <c r="W721" t="s">
        <v>12648</v>
      </c>
      <c r="X721" t="s">
        <v>12595</v>
      </c>
      <c r="Y721">
        <v>0</v>
      </c>
      <c r="Z721">
        <v>0</v>
      </c>
    </row>
    <row r="722" spans="1:26" x14ac:dyDescent="0.25">
      <c r="A722">
        <v>172662</v>
      </c>
      <c r="B722">
        <v>202501</v>
      </c>
      <c r="C722">
        <v>1</v>
      </c>
      <c r="D722" t="s">
        <v>13008</v>
      </c>
      <c r="E722">
        <v>4</v>
      </c>
      <c r="F722">
        <v>143</v>
      </c>
      <c r="G722">
        <v>35</v>
      </c>
      <c r="H722">
        <v>8</v>
      </c>
      <c r="I722">
        <v>3</v>
      </c>
      <c r="J722">
        <v>7697</v>
      </c>
      <c r="K722">
        <v>126538</v>
      </c>
      <c r="L722">
        <v>7</v>
      </c>
      <c r="M722">
        <v>2</v>
      </c>
      <c r="N722">
        <v>2</v>
      </c>
      <c r="O722">
        <v>0</v>
      </c>
      <c r="P722">
        <v>1</v>
      </c>
      <c r="Q722">
        <v>0</v>
      </c>
      <c r="R722">
        <v>2</v>
      </c>
      <c r="S722">
        <v>0</v>
      </c>
      <c r="T722">
        <v>71590</v>
      </c>
      <c r="U722">
        <v>71050</v>
      </c>
      <c r="V722">
        <v>71112</v>
      </c>
      <c r="W722" t="s">
        <v>12605</v>
      </c>
      <c r="X722" t="s">
        <v>12590</v>
      </c>
      <c r="Y722">
        <v>34937</v>
      </c>
      <c r="Z722">
        <v>21147</v>
      </c>
    </row>
    <row r="723" spans="1:26" x14ac:dyDescent="0.25">
      <c r="A723">
        <v>172662</v>
      </c>
      <c r="B723">
        <v>202501</v>
      </c>
      <c r="C723">
        <v>2</v>
      </c>
      <c r="D723" t="s">
        <v>13008</v>
      </c>
      <c r="E723">
        <v>4</v>
      </c>
      <c r="F723">
        <v>143</v>
      </c>
      <c r="G723">
        <v>35</v>
      </c>
      <c r="H723">
        <v>8</v>
      </c>
      <c r="I723">
        <v>3</v>
      </c>
      <c r="J723">
        <v>7697</v>
      </c>
      <c r="K723">
        <v>126538</v>
      </c>
      <c r="L723">
        <v>7</v>
      </c>
      <c r="M723">
        <v>2</v>
      </c>
      <c r="N723">
        <v>2</v>
      </c>
      <c r="O723">
        <v>0</v>
      </c>
      <c r="P723">
        <v>1</v>
      </c>
      <c r="Q723">
        <v>0</v>
      </c>
      <c r="R723">
        <v>2</v>
      </c>
      <c r="S723">
        <v>0</v>
      </c>
      <c r="T723">
        <v>71590</v>
      </c>
      <c r="U723">
        <v>71050</v>
      </c>
      <c r="V723">
        <v>71112</v>
      </c>
      <c r="W723" t="s">
        <v>12605</v>
      </c>
      <c r="X723" t="s">
        <v>12590</v>
      </c>
      <c r="Y723">
        <v>34937</v>
      </c>
      <c r="Z723">
        <v>21147</v>
      </c>
    </row>
    <row r="724" spans="1:26" x14ac:dyDescent="0.25">
      <c r="A724">
        <v>172830</v>
      </c>
      <c r="B724">
        <v>202501</v>
      </c>
      <c r="C724">
        <v>1</v>
      </c>
      <c r="D724" t="s">
        <v>13009</v>
      </c>
      <c r="E724">
        <v>3</v>
      </c>
      <c r="F724">
        <v>73</v>
      </c>
      <c r="G724">
        <v>19</v>
      </c>
      <c r="H724">
        <v>3</v>
      </c>
      <c r="I724">
        <v>0</v>
      </c>
      <c r="J724">
        <v>45543</v>
      </c>
      <c r="K724">
        <v>245458</v>
      </c>
      <c r="L724">
        <v>62</v>
      </c>
      <c r="M724">
        <v>17</v>
      </c>
      <c r="N724">
        <v>17</v>
      </c>
      <c r="O724">
        <v>2</v>
      </c>
      <c r="P724">
        <v>12</v>
      </c>
      <c r="Q724">
        <v>5</v>
      </c>
      <c r="R724">
        <v>9</v>
      </c>
      <c r="S724">
        <v>0</v>
      </c>
      <c r="T724">
        <v>71590</v>
      </c>
      <c r="U724">
        <v>71595</v>
      </c>
      <c r="V724">
        <v>71083</v>
      </c>
      <c r="W724" t="s">
        <v>12693</v>
      </c>
      <c r="X724" t="s">
        <v>12590</v>
      </c>
      <c r="Y724">
        <v>99194</v>
      </c>
      <c r="Z724">
        <v>75296</v>
      </c>
    </row>
    <row r="725" spans="1:26" x14ac:dyDescent="0.25">
      <c r="A725">
        <v>172830</v>
      </c>
      <c r="B725">
        <v>202501</v>
      </c>
      <c r="C725">
        <v>2</v>
      </c>
      <c r="D725" t="s">
        <v>13009</v>
      </c>
      <c r="E725">
        <v>3</v>
      </c>
      <c r="F725">
        <v>73</v>
      </c>
      <c r="G725">
        <v>19</v>
      </c>
      <c r="H725">
        <v>3</v>
      </c>
      <c r="I725">
        <v>0</v>
      </c>
      <c r="J725">
        <v>45543</v>
      </c>
      <c r="K725">
        <v>245458</v>
      </c>
      <c r="L725">
        <v>62</v>
      </c>
      <c r="M725">
        <v>17</v>
      </c>
      <c r="N725">
        <v>17</v>
      </c>
      <c r="O725">
        <v>2</v>
      </c>
      <c r="P725">
        <v>12</v>
      </c>
      <c r="Q725">
        <v>5</v>
      </c>
      <c r="R725">
        <v>9</v>
      </c>
      <c r="S725">
        <v>0</v>
      </c>
      <c r="T725">
        <v>71590</v>
      </c>
      <c r="U725">
        <v>71595</v>
      </c>
      <c r="V725">
        <v>71083</v>
      </c>
      <c r="W725" t="s">
        <v>12693</v>
      </c>
      <c r="X725" t="s">
        <v>12590</v>
      </c>
      <c r="Y725">
        <v>99194</v>
      </c>
      <c r="Z725">
        <v>75296</v>
      </c>
    </row>
    <row r="726" spans="1:26" x14ac:dyDescent="0.25">
      <c r="A726">
        <v>172935</v>
      </c>
      <c r="B726">
        <v>202501</v>
      </c>
      <c r="C726">
        <v>1</v>
      </c>
      <c r="D726" t="s">
        <v>13010</v>
      </c>
      <c r="E726">
        <v>3</v>
      </c>
      <c r="F726">
        <v>42</v>
      </c>
      <c r="G726">
        <v>8</v>
      </c>
      <c r="H726">
        <v>2</v>
      </c>
      <c r="I726">
        <v>0</v>
      </c>
      <c r="J726">
        <v>58076</v>
      </c>
      <c r="K726">
        <v>384342</v>
      </c>
      <c r="L726">
        <v>69.5</v>
      </c>
      <c r="M726">
        <v>15.5</v>
      </c>
      <c r="N726">
        <v>22</v>
      </c>
      <c r="O726">
        <v>9</v>
      </c>
      <c r="P726">
        <v>12</v>
      </c>
      <c r="Q726">
        <v>6</v>
      </c>
      <c r="R726">
        <v>5</v>
      </c>
      <c r="S726">
        <v>0</v>
      </c>
      <c r="T726">
        <v>900582</v>
      </c>
      <c r="U726">
        <v>71507</v>
      </c>
      <c r="V726">
        <v>71531</v>
      </c>
      <c r="W726" t="s">
        <v>12616</v>
      </c>
      <c r="X726" t="s">
        <v>13887</v>
      </c>
      <c r="Y726">
        <v>0</v>
      </c>
      <c r="Z726">
        <v>109138</v>
      </c>
    </row>
    <row r="727" spans="1:26" x14ac:dyDescent="0.25">
      <c r="A727">
        <v>172935</v>
      </c>
      <c r="B727">
        <v>202501</v>
      </c>
      <c r="C727">
        <v>2</v>
      </c>
      <c r="D727" t="s">
        <v>13010</v>
      </c>
      <c r="E727">
        <v>3</v>
      </c>
      <c r="F727">
        <v>42</v>
      </c>
      <c r="G727">
        <v>8</v>
      </c>
      <c r="H727">
        <v>2</v>
      </c>
      <c r="I727">
        <v>0</v>
      </c>
      <c r="J727">
        <v>58076</v>
      </c>
      <c r="K727">
        <v>384342</v>
      </c>
      <c r="L727">
        <v>69.5</v>
      </c>
      <c r="M727">
        <v>15.5</v>
      </c>
      <c r="N727">
        <v>22</v>
      </c>
      <c r="O727">
        <v>9</v>
      </c>
      <c r="P727">
        <v>12</v>
      </c>
      <c r="Q727">
        <v>6</v>
      </c>
      <c r="R727">
        <v>5</v>
      </c>
      <c r="S727">
        <v>0</v>
      </c>
      <c r="T727">
        <v>900582</v>
      </c>
      <c r="U727">
        <v>71507</v>
      </c>
      <c r="V727">
        <v>71531</v>
      </c>
      <c r="W727" t="s">
        <v>12616</v>
      </c>
      <c r="X727" t="s">
        <v>13887</v>
      </c>
      <c r="Y727">
        <v>0</v>
      </c>
      <c r="Z727">
        <v>109138</v>
      </c>
    </row>
    <row r="728" spans="1:26" x14ac:dyDescent="0.25">
      <c r="A728">
        <v>172993</v>
      </c>
      <c r="B728">
        <v>202501</v>
      </c>
      <c r="C728">
        <v>1</v>
      </c>
      <c r="D728" t="s">
        <v>13011</v>
      </c>
      <c r="E728">
        <v>4</v>
      </c>
      <c r="F728">
        <v>916</v>
      </c>
      <c r="G728">
        <v>200</v>
      </c>
      <c r="H728">
        <v>23</v>
      </c>
      <c r="I728">
        <v>8</v>
      </c>
      <c r="J728">
        <v>0</v>
      </c>
      <c r="K728">
        <v>0</v>
      </c>
      <c r="L728">
        <v>0</v>
      </c>
      <c r="M728">
        <v>0</v>
      </c>
      <c r="N728">
        <v>0</v>
      </c>
      <c r="O728">
        <v>0</v>
      </c>
      <c r="P728">
        <v>0</v>
      </c>
      <c r="Q728">
        <v>0</v>
      </c>
      <c r="R728">
        <v>0</v>
      </c>
      <c r="S728">
        <v>0</v>
      </c>
      <c r="T728">
        <v>900582</v>
      </c>
      <c r="U728">
        <v>71506</v>
      </c>
      <c r="V728">
        <v>71526</v>
      </c>
      <c r="W728" t="s">
        <v>12609</v>
      </c>
      <c r="X728" t="s">
        <v>13887</v>
      </c>
      <c r="Y728">
        <v>0</v>
      </c>
      <c r="Z728">
        <v>0</v>
      </c>
    </row>
    <row r="729" spans="1:26" x14ac:dyDescent="0.25">
      <c r="A729">
        <v>172993</v>
      </c>
      <c r="B729">
        <v>202501</v>
      </c>
      <c r="C729">
        <v>2</v>
      </c>
      <c r="D729" t="s">
        <v>13011</v>
      </c>
      <c r="E729">
        <v>4</v>
      </c>
      <c r="F729">
        <v>916</v>
      </c>
      <c r="G729">
        <v>200</v>
      </c>
      <c r="H729">
        <v>23</v>
      </c>
      <c r="I729">
        <v>8</v>
      </c>
      <c r="J729">
        <v>0</v>
      </c>
      <c r="K729">
        <v>0</v>
      </c>
      <c r="L729">
        <v>0</v>
      </c>
      <c r="M729">
        <v>0</v>
      </c>
      <c r="N729">
        <v>0</v>
      </c>
      <c r="O729">
        <v>0</v>
      </c>
      <c r="P729">
        <v>0</v>
      </c>
      <c r="Q729">
        <v>0</v>
      </c>
      <c r="R729">
        <v>0</v>
      </c>
      <c r="S729">
        <v>0</v>
      </c>
      <c r="T729">
        <v>900582</v>
      </c>
      <c r="U729">
        <v>71506</v>
      </c>
      <c r="V729">
        <v>71526</v>
      </c>
      <c r="W729" t="s">
        <v>12609</v>
      </c>
      <c r="X729" t="s">
        <v>13887</v>
      </c>
      <c r="Y729">
        <v>0</v>
      </c>
      <c r="Z729">
        <v>0</v>
      </c>
    </row>
    <row r="730" spans="1:26" x14ac:dyDescent="0.25">
      <c r="A730">
        <v>173032</v>
      </c>
      <c r="B730">
        <v>202501</v>
      </c>
      <c r="C730">
        <v>1</v>
      </c>
      <c r="D730" t="s">
        <v>13013</v>
      </c>
      <c r="E730">
        <v>4</v>
      </c>
      <c r="F730">
        <v>466</v>
      </c>
      <c r="G730">
        <v>90</v>
      </c>
      <c r="H730">
        <v>13</v>
      </c>
      <c r="I730">
        <v>3</v>
      </c>
      <c r="J730">
        <v>8905</v>
      </c>
      <c r="K730">
        <v>11000</v>
      </c>
      <c r="L730">
        <v>8</v>
      </c>
      <c r="M730">
        <v>2</v>
      </c>
      <c r="N730">
        <v>5</v>
      </c>
      <c r="O730">
        <v>0</v>
      </c>
      <c r="P730">
        <v>1</v>
      </c>
      <c r="Q730">
        <v>0</v>
      </c>
      <c r="R730">
        <v>0</v>
      </c>
      <c r="S730">
        <v>0</v>
      </c>
      <c r="T730">
        <v>71030</v>
      </c>
      <c r="U730">
        <v>71024</v>
      </c>
      <c r="V730">
        <v>71023</v>
      </c>
      <c r="W730" t="s">
        <v>12597</v>
      </c>
      <c r="X730" t="s">
        <v>12595</v>
      </c>
      <c r="Y730">
        <v>0</v>
      </c>
      <c r="Z730">
        <v>11324</v>
      </c>
    </row>
    <row r="731" spans="1:26" x14ac:dyDescent="0.25">
      <c r="A731">
        <v>173032</v>
      </c>
      <c r="B731">
        <v>202501</v>
      </c>
      <c r="C731">
        <v>2</v>
      </c>
      <c r="D731" t="s">
        <v>13013</v>
      </c>
      <c r="E731">
        <v>4</v>
      </c>
      <c r="F731">
        <v>466</v>
      </c>
      <c r="G731">
        <v>90</v>
      </c>
      <c r="H731">
        <v>13</v>
      </c>
      <c r="I731">
        <v>3</v>
      </c>
      <c r="J731">
        <v>8905</v>
      </c>
      <c r="K731">
        <v>11000</v>
      </c>
      <c r="L731">
        <v>8</v>
      </c>
      <c r="M731">
        <v>2</v>
      </c>
      <c r="N731">
        <v>5</v>
      </c>
      <c r="O731">
        <v>0</v>
      </c>
      <c r="P731">
        <v>1</v>
      </c>
      <c r="Q731">
        <v>0</v>
      </c>
      <c r="R731">
        <v>0</v>
      </c>
      <c r="S731">
        <v>0</v>
      </c>
      <c r="T731">
        <v>71030</v>
      </c>
      <c r="U731">
        <v>71024</v>
      </c>
      <c r="V731">
        <v>71023</v>
      </c>
      <c r="W731" t="s">
        <v>12597</v>
      </c>
      <c r="X731" t="s">
        <v>12595</v>
      </c>
      <c r="Y731">
        <v>0</v>
      </c>
      <c r="Z731">
        <v>11324</v>
      </c>
    </row>
    <row r="732" spans="1:26" x14ac:dyDescent="0.25">
      <c r="A732">
        <v>173329</v>
      </c>
      <c r="B732">
        <v>202501</v>
      </c>
      <c r="C732">
        <v>1</v>
      </c>
      <c r="D732" t="s">
        <v>13015</v>
      </c>
      <c r="E732">
        <v>4</v>
      </c>
      <c r="F732">
        <v>34</v>
      </c>
      <c r="G732">
        <v>16</v>
      </c>
      <c r="H732">
        <v>2</v>
      </c>
      <c r="I732">
        <v>1</v>
      </c>
      <c r="J732">
        <v>8063</v>
      </c>
      <c r="K732">
        <v>218794</v>
      </c>
      <c r="L732">
        <v>12</v>
      </c>
      <c r="M732">
        <v>2</v>
      </c>
      <c r="N732">
        <v>0</v>
      </c>
      <c r="O732">
        <v>2</v>
      </c>
      <c r="P732">
        <v>0</v>
      </c>
      <c r="Q732">
        <v>8</v>
      </c>
      <c r="R732">
        <v>0</v>
      </c>
      <c r="S732">
        <v>0</v>
      </c>
      <c r="T732">
        <v>71251</v>
      </c>
      <c r="U732">
        <v>70930</v>
      </c>
      <c r="V732">
        <v>71363</v>
      </c>
      <c r="W732" t="s">
        <v>12618</v>
      </c>
      <c r="X732" t="s">
        <v>13885</v>
      </c>
      <c r="Y732">
        <v>0</v>
      </c>
      <c r="Z732">
        <v>31252</v>
      </c>
    </row>
    <row r="733" spans="1:26" x14ac:dyDescent="0.25">
      <c r="A733">
        <v>173329</v>
      </c>
      <c r="B733">
        <v>202501</v>
      </c>
      <c r="C733">
        <v>2</v>
      </c>
      <c r="D733" t="s">
        <v>13015</v>
      </c>
      <c r="E733">
        <v>4</v>
      </c>
      <c r="F733">
        <v>34</v>
      </c>
      <c r="G733">
        <v>16</v>
      </c>
      <c r="H733">
        <v>2</v>
      </c>
      <c r="I733">
        <v>1</v>
      </c>
      <c r="J733">
        <v>8063</v>
      </c>
      <c r="K733">
        <v>218794</v>
      </c>
      <c r="L733">
        <v>12</v>
      </c>
      <c r="M733">
        <v>2</v>
      </c>
      <c r="N733">
        <v>0</v>
      </c>
      <c r="O733">
        <v>2</v>
      </c>
      <c r="P733">
        <v>0</v>
      </c>
      <c r="Q733">
        <v>8</v>
      </c>
      <c r="R733">
        <v>0</v>
      </c>
      <c r="S733">
        <v>0</v>
      </c>
      <c r="T733">
        <v>71251</v>
      </c>
      <c r="U733">
        <v>70930</v>
      </c>
      <c r="V733">
        <v>71363</v>
      </c>
      <c r="W733" t="s">
        <v>12618</v>
      </c>
      <c r="X733" t="s">
        <v>13885</v>
      </c>
      <c r="Y733">
        <v>0</v>
      </c>
      <c r="Z733">
        <v>31252</v>
      </c>
    </row>
    <row r="734" spans="1:26" x14ac:dyDescent="0.25">
      <c r="A734">
        <v>173338</v>
      </c>
      <c r="B734">
        <v>202501</v>
      </c>
      <c r="C734">
        <v>1</v>
      </c>
      <c r="D734" t="s">
        <v>13017</v>
      </c>
      <c r="E734">
        <v>4</v>
      </c>
      <c r="F734">
        <v>294</v>
      </c>
      <c r="G734">
        <v>55</v>
      </c>
      <c r="H734">
        <v>11</v>
      </c>
      <c r="I734">
        <v>7</v>
      </c>
      <c r="J734">
        <v>13323</v>
      </c>
      <c r="K734">
        <v>21710</v>
      </c>
      <c r="L734">
        <v>8.5</v>
      </c>
      <c r="M734">
        <v>1</v>
      </c>
      <c r="N734">
        <v>5</v>
      </c>
      <c r="O734">
        <v>0</v>
      </c>
      <c r="P734">
        <v>1</v>
      </c>
      <c r="Q734">
        <v>1.5</v>
      </c>
      <c r="R734">
        <v>0</v>
      </c>
      <c r="S734">
        <v>0</v>
      </c>
      <c r="T734">
        <v>71030</v>
      </c>
      <c r="U734">
        <v>71031</v>
      </c>
      <c r="V734">
        <v>71021</v>
      </c>
      <c r="W734" t="s">
        <v>12596</v>
      </c>
      <c r="X734" t="s">
        <v>12595</v>
      </c>
      <c r="Y734">
        <v>12993</v>
      </c>
      <c r="Z734">
        <v>16199</v>
      </c>
    </row>
    <row r="735" spans="1:26" x14ac:dyDescent="0.25">
      <c r="A735">
        <v>173338</v>
      </c>
      <c r="B735">
        <v>202501</v>
      </c>
      <c r="C735">
        <v>2</v>
      </c>
      <c r="D735" t="s">
        <v>13017</v>
      </c>
      <c r="E735">
        <v>4</v>
      </c>
      <c r="F735">
        <v>294</v>
      </c>
      <c r="G735">
        <v>55</v>
      </c>
      <c r="H735">
        <v>11</v>
      </c>
      <c r="I735">
        <v>7</v>
      </c>
      <c r="J735">
        <v>13323</v>
      </c>
      <c r="K735">
        <v>21710</v>
      </c>
      <c r="L735">
        <v>8.5</v>
      </c>
      <c r="M735">
        <v>1</v>
      </c>
      <c r="N735">
        <v>5</v>
      </c>
      <c r="O735">
        <v>0</v>
      </c>
      <c r="P735">
        <v>1</v>
      </c>
      <c r="Q735">
        <v>1.5</v>
      </c>
      <c r="R735">
        <v>0</v>
      </c>
      <c r="S735">
        <v>0</v>
      </c>
      <c r="T735">
        <v>71030</v>
      </c>
      <c r="U735">
        <v>71031</v>
      </c>
      <c r="V735">
        <v>71021</v>
      </c>
      <c r="W735" t="s">
        <v>12596</v>
      </c>
      <c r="X735" t="s">
        <v>12595</v>
      </c>
      <c r="Y735">
        <v>12993</v>
      </c>
      <c r="Z735">
        <v>16199</v>
      </c>
    </row>
    <row r="736" spans="1:26" x14ac:dyDescent="0.25">
      <c r="A736">
        <v>173379</v>
      </c>
      <c r="B736">
        <v>202501</v>
      </c>
      <c r="C736">
        <v>1</v>
      </c>
      <c r="D736" t="s">
        <v>13018</v>
      </c>
      <c r="E736">
        <v>5</v>
      </c>
      <c r="F736">
        <v>1</v>
      </c>
      <c r="G736">
        <v>1</v>
      </c>
      <c r="H736">
        <v>1</v>
      </c>
      <c r="I736">
        <v>1</v>
      </c>
      <c r="J736">
        <v>0</v>
      </c>
      <c r="K736">
        <v>0</v>
      </c>
      <c r="L736">
        <v>0</v>
      </c>
      <c r="M736">
        <v>0</v>
      </c>
      <c r="N736">
        <v>0</v>
      </c>
      <c r="O736">
        <v>0</v>
      </c>
      <c r="P736">
        <v>0</v>
      </c>
      <c r="Q736">
        <v>0</v>
      </c>
      <c r="R736">
        <v>0</v>
      </c>
      <c r="S736">
        <v>0</v>
      </c>
      <c r="T736">
        <v>71251</v>
      </c>
      <c r="U736">
        <v>700023</v>
      </c>
      <c r="V736">
        <v>0</v>
      </c>
      <c r="W736" t="s">
        <v>12679</v>
      </c>
      <c r="X736" t="s">
        <v>13885</v>
      </c>
      <c r="Y736">
        <v>0</v>
      </c>
      <c r="Z736">
        <v>0</v>
      </c>
    </row>
    <row r="737" spans="1:26" x14ac:dyDescent="0.25">
      <c r="A737">
        <v>173379</v>
      </c>
      <c r="B737">
        <v>202501</v>
      </c>
      <c r="C737">
        <v>2</v>
      </c>
      <c r="D737" t="s">
        <v>13018</v>
      </c>
      <c r="E737">
        <v>5</v>
      </c>
      <c r="F737">
        <v>1</v>
      </c>
      <c r="G737">
        <v>1</v>
      </c>
      <c r="H737">
        <v>1</v>
      </c>
      <c r="I737">
        <v>1</v>
      </c>
      <c r="J737">
        <v>0</v>
      </c>
      <c r="K737">
        <v>0</v>
      </c>
      <c r="L737">
        <v>0</v>
      </c>
      <c r="M737">
        <v>0</v>
      </c>
      <c r="N737">
        <v>0</v>
      </c>
      <c r="O737">
        <v>0</v>
      </c>
      <c r="P737">
        <v>0</v>
      </c>
      <c r="Q737">
        <v>0</v>
      </c>
      <c r="R737">
        <v>0</v>
      </c>
      <c r="S737">
        <v>0</v>
      </c>
      <c r="T737">
        <v>71251</v>
      </c>
      <c r="U737">
        <v>700023</v>
      </c>
      <c r="V737">
        <v>0</v>
      </c>
      <c r="W737" t="s">
        <v>12679</v>
      </c>
      <c r="X737" t="s">
        <v>13885</v>
      </c>
      <c r="Y737">
        <v>0</v>
      </c>
      <c r="Z737">
        <v>0</v>
      </c>
    </row>
    <row r="738" spans="1:26" x14ac:dyDescent="0.25">
      <c r="A738">
        <v>173736</v>
      </c>
      <c r="B738">
        <v>202501</v>
      </c>
      <c r="C738">
        <v>1</v>
      </c>
      <c r="D738" t="s">
        <v>13020</v>
      </c>
      <c r="E738">
        <v>4</v>
      </c>
      <c r="F738">
        <v>575</v>
      </c>
      <c r="G738">
        <v>115</v>
      </c>
      <c r="H738">
        <v>16</v>
      </c>
      <c r="I738">
        <v>5</v>
      </c>
      <c r="J738">
        <v>5619</v>
      </c>
      <c r="K738">
        <v>4100</v>
      </c>
      <c r="L738">
        <v>7</v>
      </c>
      <c r="M738">
        <v>0</v>
      </c>
      <c r="N738">
        <v>3</v>
      </c>
      <c r="O738">
        <v>1</v>
      </c>
      <c r="P738">
        <v>1.5</v>
      </c>
      <c r="Q738">
        <v>1.5</v>
      </c>
      <c r="R738">
        <v>0</v>
      </c>
      <c r="S738">
        <v>0</v>
      </c>
      <c r="T738">
        <v>900582</v>
      </c>
      <c r="U738">
        <v>71188</v>
      </c>
      <c r="V738">
        <v>71938</v>
      </c>
      <c r="W738" t="s">
        <v>12620</v>
      </c>
      <c r="X738" t="s">
        <v>13887</v>
      </c>
      <c r="Y738">
        <v>0</v>
      </c>
      <c r="Z738">
        <v>8141</v>
      </c>
    </row>
    <row r="739" spans="1:26" x14ac:dyDescent="0.25">
      <c r="A739">
        <v>173736</v>
      </c>
      <c r="B739">
        <v>202501</v>
      </c>
      <c r="C739">
        <v>2</v>
      </c>
      <c r="D739" t="s">
        <v>13020</v>
      </c>
      <c r="E739">
        <v>4</v>
      </c>
      <c r="F739">
        <v>575</v>
      </c>
      <c r="G739">
        <v>115</v>
      </c>
      <c r="H739">
        <v>16</v>
      </c>
      <c r="I739">
        <v>5</v>
      </c>
      <c r="J739">
        <v>5619</v>
      </c>
      <c r="K739">
        <v>4100</v>
      </c>
      <c r="L739">
        <v>7</v>
      </c>
      <c r="M739">
        <v>0</v>
      </c>
      <c r="N739">
        <v>3</v>
      </c>
      <c r="O739">
        <v>1</v>
      </c>
      <c r="P739">
        <v>1.5</v>
      </c>
      <c r="Q739">
        <v>1.5</v>
      </c>
      <c r="R739">
        <v>0</v>
      </c>
      <c r="S739">
        <v>0</v>
      </c>
      <c r="T739">
        <v>900582</v>
      </c>
      <c r="U739">
        <v>71188</v>
      </c>
      <c r="V739">
        <v>71938</v>
      </c>
      <c r="W739" t="s">
        <v>12620</v>
      </c>
      <c r="X739" t="s">
        <v>13887</v>
      </c>
      <c r="Y739">
        <v>0</v>
      </c>
      <c r="Z739">
        <v>8141</v>
      </c>
    </row>
    <row r="740" spans="1:26" x14ac:dyDescent="0.25">
      <c r="A740">
        <v>173864</v>
      </c>
      <c r="B740">
        <v>202501</v>
      </c>
      <c r="C740">
        <v>1</v>
      </c>
      <c r="D740" t="s">
        <v>12886</v>
      </c>
      <c r="E740">
        <v>4</v>
      </c>
      <c r="F740">
        <v>634</v>
      </c>
      <c r="G740">
        <v>154</v>
      </c>
      <c r="H740">
        <v>9</v>
      </c>
      <c r="I740">
        <v>2</v>
      </c>
      <c r="J740">
        <v>2976</v>
      </c>
      <c r="K740">
        <v>0</v>
      </c>
      <c r="L740">
        <v>1</v>
      </c>
      <c r="M740">
        <v>0</v>
      </c>
      <c r="N740">
        <v>0</v>
      </c>
      <c r="O740">
        <v>1</v>
      </c>
      <c r="P740">
        <v>0</v>
      </c>
      <c r="Q740">
        <v>0</v>
      </c>
      <c r="R740">
        <v>0</v>
      </c>
      <c r="S740">
        <v>0</v>
      </c>
      <c r="T740">
        <v>71590</v>
      </c>
      <c r="U740">
        <v>71601</v>
      </c>
      <c r="V740">
        <v>71102</v>
      </c>
      <c r="W740" t="s">
        <v>12603</v>
      </c>
      <c r="X740" t="s">
        <v>12590</v>
      </c>
      <c r="Y740">
        <v>0</v>
      </c>
      <c r="Z740">
        <v>6379</v>
      </c>
    </row>
    <row r="741" spans="1:26" x14ac:dyDescent="0.25">
      <c r="A741">
        <v>173864</v>
      </c>
      <c r="B741">
        <v>202501</v>
      </c>
      <c r="C741">
        <v>2</v>
      </c>
      <c r="D741" t="s">
        <v>12886</v>
      </c>
      <c r="E741">
        <v>4</v>
      </c>
      <c r="F741">
        <v>634</v>
      </c>
      <c r="G741">
        <v>154</v>
      </c>
      <c r="H741">
        <v>9</v>
      </c>
      <c r="I741">
        <v>2</v>
      </c>
      <c r="J741">
        <v>2976</v>
      </c>
      <c r="K741">
        <v>0</v>
      </c>
      <c r="L741">
        <v>1</v>
      </c>
      <c r="M741">
        <v>0</v>
      </c>
      <c r="N741">
        <v>0</v>
      </c>
      <c r="O741">
        <v>1</v>
      </c>
      <c r="P741">
        <v>0</v>
      </c>
      <c r="Q741">
        <v>0</v>
      </c>
      <c r="R741">
        <v>0</v>
      </c>
      <c r="S741">
        <v>0</v>
      </c>
      <c r="T741">
        <v>71590</v>
      </c>
      <c r="U741">
        <v>71601</v>
      </c>
      <c r="V741">
        <v>71102</v>
      </c>
      <c r="W741" t="s">
        <v>12603</v>
      </c>
      <c r="X741" t="s">
        <v>12590</v>
      </c>
      <c r="Y741">
        <v>0</v>
      </c>
      <c r="Z741">
        <v>6379</v>
      </c>
    </row>
    <row r="742" spans="1:26" x14ac:dyDescent="0.25">
      <c r="A742">
        <v>173915</v>
      </c>
      <c r="B742">
        <v>202501</v>
      </c>
      <c r="C742">
        <v>1</v>
      </c>
      <c r="D742" t="s">
        <v>13022</v>
      </c>
      <c r="E742">
        <v>5</v>
      </c>
      <c r="F742">
        <v>1</v>
      </c>
      <c r="G742">
        <v>1</v>
      </c>
      <c r="H742">
        <v>1</v>
      </c>
      <c r="I742">
        <v>1</v>
      </c>
      <c r="J742">
        <v>0</v>
      </c>
      <c r="K742">
        <v>0</v>
      </c>
      <c r="L742">
        <v>0</v>
      </c>
      <c r="M742">
        <v>0</v>
      </c>
      <c r="N742">
        <v>0</v>
      </c>
      <c r="O742">
        <v>0</v>
      </c>
      <c r="P742">
        <v>0</v>
      </c>
      <c r="Q742">
        <v>0</v>
      </c>
      <c r="R742">
        <v>0</v>
      </c>
      <c r="S742">
        <v>0</v>
      </c>
      <c r="T742">
        <v>900582</v>
      </c>
      <c r="U742">
        <v>71506</v>
      </c>
      <c r="V742">
        <v>0</v>
      </c>
      <c r="W742" t="s">
        <v>12609</v>
      </c>
      <c r="X742" t="s">
        <v>13887</v>
      </c>
      <c r="Y742">
        <v>0</v>
      </c>
      <c r="Z742">
        <v>0</v>
      </c>
    </row>
    <row r="743" spans="1:26" x14ac:dyDescent="0.25">
      <c r="A743">
        <v>173915</v>
      </c>
      <c r="B743">
        <v>202501</v>
      </c>
      <c r="C743">
        <v>2</v>
      </c>
      <c r="D743" t="s">
        <v>13022</v>
      </c>
      <c r="E743">
        <v>5</v>
      </c>
      <c r="F743">
        <v>1</v>
      </c>
      <c r="G743">
        <v>1</v>
      </c>
      <c r="H743">
        <v>1</v>
      </c>
      <c r="I743">
        <v>1</v>
      </c>
      <c r="J743">
        <v>0</v>
      </c>
      <c r="K743">
        <v>0</v>
      </c>
      <c r="L743">
        <v>0</v>
      </c>
      <c r="M743">
        <v>0</v>
      </c>
      <c r="N743">
        <v>0</v>
      </c>
      <c r="O743">
        <v>0</v>
      </c>
      <c r="P743">
        <v>0</v>
      </c>
      <c r="Q743">
        <v>0</v>
      </c>
      <c r="R743">
        <v>0</v>
      </c>
      <c r="S743">
        <v>0</v>
      </c>
      <c r="T743">
        <v>900582</v>
      </c>
      <c r="U743">
        <v>71506</v>
      </c>
      <c r="V743">
        <v>0</v>
      </c>
      <c r="W743" t="s">
        <v>12609</v>
      </c>
      <c r="X743" t="s">
        <v>13887</v>
      </c>
      <c r="Y743">
        <v>0</v>
      </c>
      <c r="Z743">
        <v>0</v>
      </c>
    </row>
    <row r="744" spans="1:26" x14ac:dyDescent="0.25">
      <c r="A744">
        <v>174012</v>
      </c>
      <c r="B744">
        <v>202501</v>
      </c>
      <c r="C744">
        <v>1</v>
      </c>
      <c r="D744" t="s">
        <v>13024</v>
      </c>
      <c r="E744">
        <v>4</v>
      </c>
      <c r="F744">
        <v>124</v>
      </c>
      <c r="G744">
        <v>48</v>
      </c>
      <c r="H744">
        <v>8</v>
      </c>
      <c r="I744">
        <v>2</v>
      </c>
      <c r="J744">
        <v>15651</v>
      </c>
      <c r="K744">
        <v>38693</v>
      </c>
      <c r="L744">
        <v>17</v>
      </c>
      <c r="M744">
        <v>6.5</v>
      </c>
      <c r="N744">
        <v>6.5</v>
      </c>
      <c r="O744">
        <v>1.5</v>
      </c>
      <c r="P744">
        <v>1.5</v>
      </c>
      <c r="Q744">
        <v>0</v>
      </c>
      <c r="R744">
        <v>1</v>
      </c>
      <c r="S744">
        <v>0</v>
      </c>
      <c r="T744">
        <v>71251</v>
      </c>
      <c r="U744">
        <v>700023</v>
      </c>
      <c r="V744">
        <v>71497</v>
      </c>
      <c r="W744" t="s">
        <v>12679</v>
      </c>
      <c r="X744" t="s">
        <v>13885</v>
      </c>
      <c r="Y744">
        <v>51510</v>
      </c>
      <c r="Z744">
        <v>22391</v>
      </c>
    </row>
    <row r="745" spans="1:26" x14ac:dyDescent="0.25">
      <c r="A745">
        <v>174012</v>
      </c>
      <c r="B745">
        <v>202501</v>
      </c>
      <c r="C745">
        <v>2</v>
      </c>
      <c r="D745" t="s">
        <v>13024</v>
      </c>
      <c r="E745">
        <v>4</v>
      </c>
      <c r="F745">
        <v>124</v>
      </c>
      <c r="G745">
        <v>48</v>
      </c>
      <c r="H745">
        <v>8</v>
      </c>
      <c r="I745">
        <v>2</v>
      </c>
      <c r="J745">
        <v>15651</v>
      </c>
      <c r="K745">
        <v>38693</v>
      </c>
      <c r="L745">
        <v>17</v>
      </c>
      <c r="M745">
        <v>6.5</v>
      </c>
      <c r="N745">
        <v>6.5</v>
      </c>
      <c r="O745">
        <v>1.5</v>
      </c>
      <c r="P745">
        <v>1.5</v>
      </c>
      <c r="Q745">
        <v>0</v>
      </c>
      <c r="R745">
        <v>1</v>
      </c>
      <c r="S745">
        <v>0</v>
      </c>
      <c r="T745">
        <v>71251</v>
      </c>
      <c r="U745">
        <v>700023</v>
      </c>
      <c r="V745">
        <v>71497</v>
      </c>
      <c r="W745" t="s">
        <v>12679</v>
      </c>
      <c r="X745" t="s">
        <v>13885</v>
      </c>
      <c r="Y745">
        <v>51510</v>
      </c>
      <c r="Z745">
        <v>22391</v>
      </c>
    </row>
    <row r="746" spans="1:26" x14ac:dyDescent="0.25">
      <c r="A746">
        <v>174317</v>
      </c>
      <c r="B746">
        <v>202501</v>
      </c>
      <c r="C746">
        <v>1</v>
      </c>
      <c r="D746" t="s">
        <v>13026</v>
      </c>
      <c r="E746">
        <v>4</v>
      </c>
      <c r="F746">
        <v>39</v>
      </c>
      <c r="G746">
        <v>10</v>
      </c>
      <c r="H746">
        <v>1</v>
      </c>
      <c r="I746">
        <v>1</v>
      </c>
      <c r="J746">
        <v>15955</v>
      </c>
      <c r="K746">
        <v>130118</v>
      </c>
      <c r="L746">
        <v>17</v>
      </c>
      <c r="M746">
        <v>3</v>
      </c>
      <c r="N746">
        <v>3</v>
      </c>
      <c r="O746">
        <v>0</v>
      </c>
      <c r="P746">
        <v>4</v>
      </c>
      <c r="Q746">
        <v>1</v>
      </c>
      <c r="R746">
        <v>6</v>
      </c>
      <c r="S746">
        <v>0</v>
      </c>
      <c r="T746">
        <v>71590</v>
      </c>
      <c r="U746">
        <v>71591</v>
      </c>
      <c r="V746">
        <v>71093</v>
      </c>
      <c r="W746" t="s">
        <v>13888</v>
      </c>
      <c r="X746" t="s">
        <v>12590</v>
      </c>
      <c r="Y746">
        <v>17876</v>
      </c>
      <c r="Z746">
        <v>30049</v>
      </c>
    </row>
    <row r="747" spans="1:26" x14ac:dyDescent="0.25">
      <c r="A747">
        <v>174317</v>
      </c>
      <c r="B747">
        <v>202501</v>
      </c>
      <c r="C747">
        <v>2</v>
      </c>
      <c r="D747" t="s">
        <v>13026</v>
      </c>
      <c r="E747">
        <v>4</v>
      </c>
      <c r="F747">
        <v>39</v>
      </c>
      <c r="G747">
        <v>10</v>
      </c>
      <c r="H747">
        <v>1</v>
      </c>
      <c r="I747">
        <v>1</v>
      </c>
      <c r="J747">
        <v>15955</v>
      </c>
      <c r="K747">
        <v>130118</v>
      </c>
      <c r="L747">
        <v>17</v>
      </c>
      <c r="M747">
        <v>3</v>
      </c>
      <c r="N747">
        <v>3</v>
      </c>
      <c r="O747">
        <v>0</v>
      </c>
      <c r="P747">
        <v>4</v>
      </c>
      <c r="Q747">
        <v>1</v>
      </c>
      <c r="R747">
        <v>6</v>
      </c>
      <c r="S747">
        <v>0</v>
      </c>
      <c r="T747">
        <v>71590</v>
      </c>
      <c r="U747">
        <v>71591</v>
      </c>
      <c r="V747">
        <v>71093</v>
      </c>
      <c r="W747" t="s">
        <v>13888</v>
      </c>
      <c r="X747" t="s">
        <v>12590</v>
      </c>
      <c r="Y747">
        <v>17876</v>
      </c>
      <c r="Z747">
        <v>30049</v>
      </c>
    </row>
    <row r="748" spans="1:26" x14ac:dyDescent="0.25">
      <c r="A748">
        <v>174380</v>
      </c>
      <c r="B748">
        <v>202501</v>
      </c>
      <c r="C748">
        <v>1</v>
      </c>
      <c r="D748" t="s">
        <v>12722</v>
      </c>
      <c r="E748">
        <v>4</v>
      </c>
      <c r="F748">
        <v>375</v>
      </c>
      <c r="G748">
        <v>141</v>
      </c>
      <c r="H748">
        <v>9</v>
      </c>
      <c r="I748">
        <v>5</v>
      </c>
      <c r="J748">
        <v>4274</v>
      </c>
      <c r="K748">
        <v>93472</v>
      </c>
      <c r="L748">
        <v>8</v>
      </c>
      <c r="M748">
        <v>2</v>
      </c>
      <c r="N748">
        <v>0</v>
      </c>
      <c r="O748">
        <v>0</v>
      </c>
      <c r="P748">
        <v>0</v>
      </c>
      <c r="Q748">
        <v>1</v>
      </c>
      <c r="R748">
        <v>5</v>
      </c>
      <c r="S748">
        <v>0</v>
      </c>
      <c r="T748">
        <v>71251</v>
      </c>
      <c r="U748">
        <v>70066</v>
      </c>
      <c r="V748">
        <v>71494</v>
      </c>
      <c r="W748" t="s">
        <v>12627</v>
      </c>
      <c r="X748" t="s">
        <v>13885</v>
      </c>
      <c r="Y748">
        <v>0</v>
      </c>
      <c r="Z748">
        <v>13621</v>
      </c>
    </row>
    <row r="749" spans="1:26" x14ac:dyDescent="0.25">
      <c r="A749">
        <v>174380</v>
      </c>
      <c r="B749">
        <v>202501</v>
      </c>
      <c r="C749">
        <v>2</v>
      </c>
      <c r="D749" t="s">
        <v>12722</v>
      </c>
      <c r="E749">
        <v>4</v>
      </c>
      <c r="F749">
        <v>375</v>
      </c>
      <c r="G749">
        <v>141</v>
      </c>
      <c r="H749">
        <v>9</v>
      </c>
      <c r="I749">
        <v>5</v>
      </c>
      <c r="J749">
        <v>4274</v>
      </c>
      <c r="K749">
        <v>93472</v>
      </c>
      <c r="L749">
        <v>8</v>
      </c>
      <c r="M749">
        <v>2</v>
      </c>
      <c r="N749">
        <v>0</v>
      </c>
      <c r="O749">
        <v>0</v>
      </c>
      <c r="P749">
        <v>0</v>
      </c>
      <c r="Q749">
        <v>1</v>
      </c>
      <c r="R749">
        <v>5</v>
      </c>
      <c r="S749">
        <v>0</v>
      </c>
      <c r="T749">
        <v>71251</v>
      </c>
      <c r="U749">
        <v>70066</v>
      </c>
      <c r="V749">
        <v>71494</v>
      </c>
      <c r="W749" t="s">
        <v>12627</v>
      </c>
      <c r="X749" t="s">
        <v>13885</v>
      </c>
      <c r="Y749">
        <v>0</v>
      </c>
      <c r="Z749">
        <v>13621</v>
      </c>
    </row>
    <row r="750" spans="1:26" x14ac:dyDescent="0.25">
      <c r="A750">
        <v>174703</v>
      </c>
      <c r="B750">
        <v>202501</v>
      </c>
      <c r="C750">
        <v>1</v>
      </c>
      <c r="D750" t="s">
        <v>13028</v>
      </c>
      <c r="E750">
        <v>4</v>
      </c>
      <c r="F750">
        <v>171</v>
      </c>
      <c r="G750">
        <v>63</v>
      </c>
      <c r="H750">
        <v>14</v>
      </c>
      <c r="I750">
        <v>7</v>
      </c>
      <c r="J750">
        <v>13703</v>
      </c>
      <c r="K750">
        <v>40000</v>
      </c>
      <c r="L750">
        <v>12</v>
      </c>
      <c r="M750">
        <v>1</v>
      </c>
      <c r="N750">
        <v>8</v>
      </c>
      <c r="O750">
        <v>0</v>
      </c>
      <c r="P750">
        <v>0</v>
      </c>
      <c r="Q750">
        <v>1</v>
      </c>
      <c r="R750">
        <v>2</v>
      </c>
      <c r="S750">
        <v>0</v>
      </c>
      <c r="T750">
        <v>71251</v>
      </c>
      <c r="U750">
        <v>71255</v>
      </c>
      <c r="V750">
        <v>71258</v>
      </c>
      <c r="W750" t="s">
        <v>12640</v>
      </c>
      <c r="X750" t="s">
        <v>13885</v>
      </c>
      <c r="Y750">
        <v>0</v>
      </c>
      <c r="Z750">
        <v>19869</v>
      </c>
    </row>
    <row r="751" spans="1:26" x14ac:dyDescent="0.25">
      <c r="A751">
        <v>174703</v>
      </c>
      <c r="B751">
        <v>202501</v>
      </c>
      <c r="C751">
        <v>2</v>
      </c>
      <c r="D751" t="s">
        <v>13028</v>
      </c>
      <c r="E751">
        <v>4</v>
      </c>
      <c r="F751">
        <v>171</v>
      </c>
      <c r="G751">
        <v>63</v>
      </c>
      <c r="H751">
        <v>14</v>
      </c>
      <c r="I751">
        <v>7</v>
      </c>
      <c r="J751">
        <v>13703</v>
      </c>
      <c r="K751">
        <v>40000</v>
      </c>
      <c r="L751">
        <v>12</v>
      </c>
      <c r="M751">
        <v>1</v>
      </c>
      <c r="N751">
        <v>8</v>
      </c>
      <c r="O751">
        <v>0</v>
      </c>
      <c r="P751">
        <v>0</v>
      </c>
      <c r="Q751">
        <v>1</v>
      </c>
      <c r="R751">
        <v>2</v>
      </c>
      <c r="S751">
        <v>0</v>
      </c>
      <c r="T751">
        <v>71251</v>
      </c>
      <c r="U751">
        <v>71255</v>
      </c>
      <c r="V751">
        <v>71258</v>
      </c>
      <c r="W751" t="s">
        <v>12640</v>
      </c>
      <c r="X751" t="s">
        <v>13885</v>
      </c>
      <c r="Y751">
        <v>0</v>
      </c>
      <c r="Z751">
        <v>19869</v>
      </c>
    </row>
    <row r="752" spans="1:26" x14ac:dyDescent="0.25">
      <c r="A752">
        <v>175025</v>
      </c>
      <c r="B752">
        <v>202501</v>
      </c>
      <c r="C752">
        <v>1</v>
      </c>
      <c r="D752" t="s">
        <v>12724</v>
      </c>
      <c r="E752">
        <v>4</v>
      </c>
      <c r="F752">
        <v>768</v>
      </c>
      <c r="G752">
        <v>185</v>
      </c>
      <c r="H752">
        <v>28</v>
      </c>
      <c r="I752">
        <v>5</v>
      </c>
      <c r="J752">
        <v>265</v>
      </c>
      <c r="K752">
        <v>20564</v>
      </c>
      <c r="L752">
        <v>2.5</v>
      </c>
      <c r="M752">
        <v>0</v>
      </c>
      <c r="N752">
        <v>1</v>
      </c>
      <c r="O752">
        <v>0</v>
      </c>
      <c r="P752">
        <v>0</v>
      </c>
      <c r="Q752">
        <v>0</v>
      </c>
      <c r="R752">
        <v>1.5</v>
      </c>
      <c r="S752">
        <v>0</v>
      </c>
      <c r="T752">
        <v>71590</v>
      </c>
      <c r="U752">
        <v>71050</v>
      </c>
      <c r="V752">
        <v>71051</v>
      </c>
      <c r="W752" t="s">
        <v>12605</v>
      </c>
      <c r="X752" t="s">
        <v>12590</v>
      </c>
      <c r="Y752">
        <v>0</v>
      </c>
      <c r="Z752">
        <v>2454</v>
      </c>
    </row>
    <row r="753" spans="1:26" x14ac:dyDescent="0.25">
      <c r="A753">
        <v>175025</v>
      </c>
      <c r="B753">
        <v>202501</v>
      </c>
      <c r="C753">
        <v>2</v>
      </c>
      <c r="D753" t="s">
        <v>12724</v>
      </c>
      <c r="E753">
        <v>4</v>
      </c>
      <c r="F753">
        <v>768</v>
      </c>
      <c r="G753">
        <v>185</v>
      </c>
      <c r="H753">
        <v>28</v>
      </c>
      <c r="I753">
        <v>5</v>
      </c>
      <c r="J753">
        <v>265</v>
      </c>
      <c r="K753">
        <v>20564</v>
      </c>
      <c r="L753">
        <v>2.5</v>
      </c>
      <c r="M753">
        <v>0</v>
      </c>
      <c r="N753">
        <v>1</v>
      </c>
      <c r="O753">
        <v>0</v>
      </c>
      <c r="P753">
        <v>0</v>
      </c>
      <c r="Q753">
        <v>0</v>
      </c>
      <c r="R753">
        <v>1.5</v>
      </c>
      <c r="S753">
        <v>0</v>
      </c>
      <c r="T753">
        <v>71590</v>
      </c>
      <c r="U753">
        <v>71050</v>
      </c>
      <c r="V753">
        <v>71051</v>
      </c>
      <c r="W753" t="s">
        <v>12605</v>
      </c>
      <c r="X753" t="s">
        <v>12590</v>
      </c>
      <c r="Y753">
        <v>0</v>
      </c>
      <c r="Z753">
        <v>2454</v>
      </c>
    </row>
    <row r="754" spans="1:26" x14ac:dyDescent="0.25">
      <c r="A754">
        <v>175115</v>
      </c>
      <c r="B754">
        <v>202501</v>
      </c>
      <c r="C754">
        <v>1</v>
      </c>
      <c r="D754" t="s">
        <v>13030</v>
      </c>
      <c r="E754">
        <v>2</v>
      </c>
      <c r="F754">
        <v>10</v>
      </c>
      <c r="G754">
        <v>3</v>
      </c>
      <c r="H754">
        <v>0</v>
      </c>
      <c r="I754">
        <v>0</v>
      </c>
      <c r="J754">
        <v>222336</v>
      </c>
      <c r="K754">
        <v>1863329</v>
      </c>
      <c r="L754">
        <v>287.5</v>
      </c>
      <c r="M754">
        <v>86</v>
      </c>
      <c r="N754">
        <v>68</v>
      </c>
      <c r="O754">
        <v>13</v>
      </c>
      <c r="P754">
        <v>29</v>
      </c>
      <c r="Q754">
        <v>31</v>
      </c>
      <c r="R754">
        <v>60.5</v>
      </c>
      <c r="S754">
        <v>0</v>
      </c>
      <c r="T754">
        <v>71590</v>
      </c>
      <c r="U754">
        <v>71592</v>
      </c>
      <c r="V754">
        <v>0</v>
      </c>
      <c r="W754" t="s">
        <v>12638</v>
      </c>
      <c r="X754" t="s">
        <v>12590</v>
      </c>
      <c r="Y754">
        <v>293584</v>
      </c>
      <c r="Z754">
        <v>436852</v>
      </c>
    </row>
    <row r="755" spans="1:26" x14ac:dyDescent="0.25">
      <c r="A755">
        <v>175115</v>
      </c>
      <c r="B755">
        <v>202501</v>
      </c>
      <c r="C755">
        <v>2</v>
      </c>
      <c r="D755" t="s">
        <v>13030</v>
      </c>
      <c r="E755">
        <v>2</v>
      </c>
      <c r="F755">
        <v>10</v>
      </c>
      <c r="G755">
        <v>3</v>
      </c>
      <c r="H755">
        <v>0</v>
      </c>
      <c r="I755">
        <v>0</v>
      </c>
      <c r="J755">
        <v>222336</v>
      </c>
      <c r="K755">
        <v>1863329</v>
      </c>
      <c r="L755">
        <v>287.5</v>
      </c>
      <c r="M755">
        <v>86</v>
      </c>
      <c r="N755">
        <v>68</v>
      </c>
      <c r="O755">
        <v>13</v>
      </c>
      <c r="P755">
        <v>29</v>
      </c>
      <c r="Q755">
        <v>31</v>
      </c>
      <c r="R755">
        <v>60.5</v>
      </c>
      <c r="S755">
        <v>0</v>
      </c>
      <c r="T755">
        <v>71590</v>
      </c>
      <c r="U755">
        <v>71592</v>
      </c>
      <c r="V755">
        <v>0</v>
      </c>
      <c r="W755" t="s">
        <v>12638</v>
      </c>
      <c r="X755" t="s">
        <v>12590</v>
      </c>
      <c r="Y755">
        <v>293584</v>
      </c>
      <c r="Z755">
        <v>436852</v>
      </c>
    </row>
    <row r="756" spans="1:26" x14ac:dyDescent="0.25">
      <c r="A756">
        <v>175714</v>
      </c>
      <c r="B756">
        <v>202501</v>
      </c>
      <c r="C756">
        <v>1</v>
      </c>
      <c r="D756" t="s">
        <v>13032</v>
      </c>
      <c r="E756">
        <v>4</v>
      </c>
      <c r="F756">
        <v>104</v>
      </c>
      <c r="G756">
        <v>22</v>
      </c>
      <c r="H756">
        <v>2</v>
      </c>
      <c r="I756">
        <v>1</v>
      </c>
      <c r="J756">
        <v>13670</v>
      </c>
      <c r="K756">
        <v>49596</v>
      </c>
      <c r="L756">
        <v>19.5</v>
      </c>
      <c r="M756">
        <v>2</v>
      </c>
      <c r="N756">
        <v>6</v>
      </c>
      <c r="O756">
        <v>3</v>
      </c>
      <c r="P756">
        <v>4.5</v>
      </c>
      <c r="Q756">
        <v>2.5</v>
      </c>
      <c r="R756">
        <v>1.5</v>
      </c>
      <c r="S756">
        <v>0</v>
      </c>
      <c r="T756">
        <v>71030</v>
      </c>
      <c r="U756">
        <v>71063</v>
      </c>
      <c r="V756">
        <v>71064</v>
      </c>
      <c r="W756" t="s">
        <v>3624</v>
      </c>
      <c r="X756" t="s">
        <v>12595</v>
      </c>
      <c r="Y756">
        <v>13454</v>
      </c>
      <c r="Z756">
        <v>22979</v>
      </c>
    </row>
    <row r="757" spans="1:26" x14ac:dyDescent="0.25">
      <c r="A757">
        <v>175714</v>
      </c>
      <c r="B757">
        <v>202501</v>
      </c>
      <c r="C757">
        <v>2</v>
      </c>
      <c r="D757" t="s">
        <v>13032</v>
      </c>
      <c r="E757">
        <v>4</v>
      </c>
      <c r="F757">
        <v>104</v>
      </c>
      <c r="G757">
        <v>22</v>
      </c>
      <c r="H757">
        <v>2</v>
      </c>
      <c r="I757">
        <v>1</v>
      </c>
      <c r="J757">
        <v>13670</v>
      </c>
      <c r="K757">
        <v>49596</v>
      </c>
      <c r="L757">
        <v>19.5</v>
      </c>
      <c r="M757">
        <v>2</v>
      </c>
      <c r="N757">
        <v>6</v>
      </c>
      <c r="O757">
        <v>3</v>
      </c>
      <c r="P757">
        <v>4.5</v>
      </c>
      <c r="Q757">
        <v>2.5</v>
      </c>
      <c r="R757">
        <v>1.5</v>
      </c>
      <c r="S757">
        <v>0</v>
      </c>
      <c r="T757">
        <v>71030</v>
      </c>
      <c r="U757">
        <v>71063</v>
      </c>
      <c r="V757">
        <v>71064</v>
      </c>
      <c r="W757" t="s">
        <v>3624</v>
      </c>
      <c r="X757" t="s">
        <v>12595</v>
      </c>
      <c r="Y757">
        <v>13454</v>
      </c>
      <c r="Z757">
        <v>22979</v>
      </c>
    </row>
    <row r="758" spans="1:26" x14ac:dyDescent="0.25">
      <c r="A758">
        <v>175757</v>
      </c>
      <c r="B758">
        <v>202501</v>
      </c>
      <c r="C758">
        <v>1</v>
      </c>
      <c r="D758" t="s">
        <v>13033</v>
      </c>
      <c r="E758">
        <v>3</v>
      </c>
      <c r="F758">
        <v>14</v>
      </c>
      <c r="G758">
        <v>8</v>
      </c>
      <c r="H758">
        <v>2</v>
      </c>
      <c r="I758">
        <v>0</v>
      </c>
      <c r="J758">
        <v>96139</v>
      </c>
      <c r="K758">
        <v>345542</v>
      </c>
      <c r="L758">
        <v>107.5</v>
      </c>
      <c r="M758">
        <v>21.5</v>
      </c>
      <c r="N758">
        <v>25.5</v>
      </c>
      <c r="O758">
        <v>22.5</v>
      </c>
      <c r="P758">
        <v>13</v>
      </c>
      <c r="Q758">
        <v>14</v>
      </c>
      <c r="R758">
        <v>11</v>
      </c>
      <c r="S758">
        <v>0</v>
      </c>
      <c r="T758">
        <v>71251</v>
      </c>
      <c r="U758">
        <v>70067</v>
      </c>
      <c r="V758">
        <v>70108</v>
      </c>
      <c r="W758" t="s">
        <v>12636</v>
      </c>
      <c r="X758" t="s">
        <v>13885</v>
      </c>
      <c r="Y758">
        <v>30927</v>
      </c>
      <c r="Z758">
        <v>155210</v>
      </c>
    </row>
    <row r="759" spans="1:26" x14ac:dyDescent="0.25">
      <c r="A759">
        <v>175757</v>
      </c>
      <c r="B759">
        <v>202501</v>
      </c>
      <c r="C759">
        <v>2</v>
      </c>
      <c r="D759" t="s">
        <v>13033</v>
      </c>
      <c r="E759">
        <v>3</v>
      </c>
      <c r="F759">
        <v>14</v>
      </c>
      <c r="G759">
        <v>8</v>
      </c>
      <c r="H759">
        <v>2</v>
      </c>
      <c r="I759">
        <v>0</v>
      </c>
      <c r="J759">
        <v>96139</v>
      </c>
      <c r="K759">
        <v>345542</v>
      </c>
      <c r="L759">
        <v>107.5</v>
      </c>
      <c r="M759">
        <v>21.5</v>
      </c>
      <c r="N759">
        <v>25.5</v>
      </c>
      <c r="O759">
        <v>22.5</v>
      </c>
      <c r="P759">
        <v>13</v>
      </c>
      <c r="Q759">
        <v>14</v>
      </c>
      <c r="R759">
        <v>11</v>
      </c>
      <c r="S759">
        <v>0</v>
      </c>
      <c r="T759">
        <v>71251</v>
      </c>
      <c r="U759">
        <v>70067</v>
      </c>
      <c r="V759">
        <v>70108</v>
      </c>
      <c r="W759" t="s">
        <v>12636</v>
      </c>
      <c r="X759" t="s">
        <v>13885</v>
      </c>
      <c r="Y759">
        <v>30927</v>
      </c>
      <c r="Z759">
        <v>155210</v>
      </c>
    </row>
    <row r="760" spans="1:26" x14ac:dyDescent="0.25">
      <c r="A760">
        <v>175823</v>
      </c>
      <c r="B760">
        <v>202501</v>
      </c>
      <c r="C760">
        <v>1</v>
      </c>
      <c r="D760" t="s">
        <v>13035</v>
      </c>
      <c r="E760">
        <v>4</v>
      </c>
      <c r="F760">
        <v>77</v>
      </c>
      <c r="G760">
        <v>18</v>
      </c>
      <c r="H760">
        <v>1</v>
      </c>
      <c r="I760">
        <v>1</v>
      </c>
      <c r="J760">
        <v>11844</v>
      </c>
      <c r="K760">
        <v>115000</v>
      </c>
      <c r="L760">
        <v>7</v>
      </c>
      <c r="M760">
        <v>4</v>
      </c>
      <c r="N760">
        <v>0.5</v>
      </c>
      <c r="O760">
        <v>1</v>
      </c>
      <c r="P760">
        <v>0</v>
      </c>
      <c r="Q760">
        <v>0.5</v>
      </c>
      <c r="R760">
        <v>1</v>
      </c>
      <c r="S760">
        <v>0</v>
      </c>
      <c r="T760">
        <v>71030</v>
      </c>
      <c r="U760">
        <v>71045</v>
      </c>
      <c r="V760">
        <v>71039</v>
      </c>
      <c r="W760" t="s">
        <v>12661</v>
      </c>
      <c r="X760" t="s">
        <v>12595</v>
      </c>
      <c r="Y760">
        <v>0</v>
      </c>
      <c r="Z760">
        <v>24541</v>
      </c>
    </row>
    <row r="761" spans="1:26" x14ac:dyDescent="0.25">
      <c r="A761">
        <v>175823</v>
      </c>
      <c r="B761">
        <v>202501</v>
      </c>
      <c r="C761">
        <v>2</v>
      </c>
      <c r="D761" t="s">
        <v>13035</v>
      </c>
      <c r="E761">
        <v>4</v>
      </c>
      <c r="F761">
        <v>77</v>
      </c>
      <c r="G761">
        <v>18</v>
      </c>
      <c r="H761">
        <v>1</v>
      </c>
      <c r="I761">
        <v>1</v>
      </c>
      <c r="J761">
        <v>11844</v>
      </c>
      <c r="K761">
        <v>115000</v>
      </c>
      <c r="L761">
        <v>7</v>
      </c>
      <c r="M761">
        <v>4</v>
      </c>
      <c r="N761">
        <v>0.5</v>
      </c>
      <c r="O761">
        <v>1</v>
      </c>
      <c r="P761">
        <v>0</v>
      </c>
      <c r="Q761">
        <v>0.5</v>
      </c>
      <c r="R761">
        <v>1</v>
      </c>
      <c r="S761">
        <v>0</v>
      </c>
      <c r="T761">
        <v>71030</v>
      </c>
      <c r="U761">
        <v>71045</v>
      </c>
      <c r="V761">
        <v>71039</v>
      </c>
      <c r="W761" t="s">
        <v>12661</v>
      </c>
      <c r="X761" t="s">
        <v>12595</v>
      </c>
      <c r="Y761">
        <v>0</v>
      </c>
      <c r="Z761">
        <v>24541</v>
      </c>
    </row>
    <row r="762" spans="1:26" x14ac:dyDescent="0.25">
      <c r="A762">
        <v>175986</v>
      </c>
      <c r="B762">
        <v>202501</v>
      </c>
      <c r="C762">
        <v>1</v>
      </c>
      <c r="D762" t="s">
        <v>13036</v>
      </c>
      <c r="E762">
        <v>3</v>
      </c>
      <c r="F762">
        <v>2</v>
      </c>
      <c r="G762">
        <v>1</v>
      </c>
      <c r="H762">
        <v>1</v>
      </c>
      <c r="I762">
        <v>0</v>
      </c>
      <c r="J762">
        <v>173009</v>
      </c>
      <c r="K762">
        <v>301629</v>
      </c>
      <c r="L762">
        <v>141</v>
      </c>
      <c r="M762">
        <v>49</v>
      </c>
      <c r="N762">
        <v>47</v>
      </c>
      <c r="O762">
        <v>5</v>
      </c>
      <c r="P762">
        <v>14</v>
      </c>
      <c r="Q762">
        <v>15</v>
      </c>
      <c r="R762">
        <v>11</v>
      </c>
      <c r="S762">
        <v>0</v>
      </c>
      <c r="T762">
        <v>71030</v>
      </c>
      <c r="U762">
        <v>71054</v>
      </c>
      <c r="V762">
        <v>700079</v>
      </c>
      <c r="W762" t="s">
        <v>12599</v>
      </c>
      <c r="X762" t="s">
        <v>12595</v>
      </c>
      <c r="Y762">
        <v>73239</v>
      </c>
      <c r="Z762">
        <v>222761</v>
      </c>
    </row>
    <row r="763" spans="1:26" x14ac:dyDescent="0.25">
      <c r="A763">
        <v>175986</v>
      </c>
      <c r="B763">
        <v>202501</v>
      </c>
      <c r="C763">
        <v>2</v>
      </c>
      <c r="D763" t="s">
        <v>13036</v>
      </c>
      <c r="E763">
        <v>3</v>
      </c>
      <c r="F763">
        <v>2</v>
      </c>
      <c r="G763">
        <v>1</v>
      </c>
      <c r="H763">
        <v>1</v>
      </c>
      <c r="I763">
        <v>0</v>
      </c>
      <c r="J763">
        <v>173009</v>
      </c>
      <c r="K763">
        <v>301629</v>
      </c>
      <c r="L763">
        <v>141</v>
      </c>
      <c r="M763">
        <v>49</v>
      </c>
      <c r="N763">
        <v>47</v>
      </c>
      <c r="O763">
        <v>5</v>
      </c>
      <c r="P763">
        <v>14</v>
      </c>
      <c r="Q763">
        <v>15</v>
      </c>
      <c r="R763">
        <v>11</v>
      </c>
      <c r="S763">
        <v>0</v>
      </c>
      <c r="T763">
        <v>71030</v>
      </c>
      <c r="U763">
        <v>71054</v>
      </c>
      <c r="V763">
        <v>700079</v>
      </c>
      <c r="W763" t="s">
        <v>12599</v>
      </c>
      <c r="X763" t="s">
        <v>12595</v>
      </c>
      <c r="Y763">
        <v>73239</v>
      </c>
      <c r="Z763">
        <v>222761</v>
      </c>
    </row>
    <row r="764" spans="1:26" x14ac:dyDescent="0.25">
      <c r="A764">
        <v>175997</v>
      </c>
      <c r="B764">
        <v>202501</v>
      </c>
      <c r="C764">
        <v>1</v>
      </c>
      <c r="D764" t="s">
        <v>13037</v>
      </c>
      <c r="E764">
        <v>4</v>
      </c>
      <c r="F764">
        <v>810</v>
      </c>
      <c r="G764">
        <v>258</v>
      </c>
      <c r="H764">
        <v>33</v>
      </c>
      <c r="I764">
        <v>8</v>
      </c>
      <c r="J764">
        <v>960</v>
      </c>
      <c r="K764">
        <v>5000</v>
      </c>
      <c r="L764">
        <v>0.5</v>
      </c>
      <c r="M764">
        <v>0.5</v>
      </c>
      <c r="N764">
        <v>0</v>
      </c>
      <c r="O764">
        <v>0</v>
      </c>
      <c r="P764">
        <v>0</v>
      </c>
      <c r="Q764">
        <v>0</v>
      </c>
      <c r="R764">
        <v>0</v>
      </c>
      <c r="S764">
        <v>0</v>
      </c>
      <c r="T764">
        <v>71251</v>
      </c>
      <c r="U764">
        <v>70067</v>
      </c>
      <c r="V764">
        <v>71265</v>
      </c>
      <c r="W764" t="s">
        <v>12636</v>
      </c>
      <c r="X764" t="s">
        <v>13885</v>
      </c>
      <c r="Y764">
        <v>0</v>
      </c>
      <c r="Z764">
        <v>1460</v>
      </c>
    </row>
    <row r="765" spans="1:26" x14ac:dyDescent="0.25">
      <c r="A765">
        <v>175997</v>
      </c>
      <c r="B765">
        <v>202501</v>
      </c>
      <c r="C765">
        <v>2</v>
      </c>
      <c r="D765" t="s">
        <v>13037</v>
      </c>
      <c r="E765">
        <v>4</v>
      </c>
      <c r="F765">
        <v>810</v>
      </c>
      <c r="G765">
        <v>258</v>
      </c>
      <c r="H765">
        <v>33</v>
      </c>
      <c r="I765">
        <v>8</v>
      </c>
      <c r="J765">
        <v>960</v>
      </c>
      <c r="K765">
        <v>5000</v>
      </c>
      <c r="L765">
        <v>0.5</v>
      </c>
      <c r="M765">
        <v>0.5</v>
      </c>
      <c r="N765">
        <v>0</v>
      </c>
      <c r="O765">
        <v>0</v>
      </c>
      <c r="P765">
        <v>0</v>
      </c>
      <c r="Q765">
        <v>0</v>
      </c>
      <c r="R765">
        <v>0</v>
      </c>
      <c r="S765">
        <v>0</v>
      </c>
      <c r="T765">
        <v>71251</v>
      </c>
      <c r="U765">
        <v>70067</v>
      </c>
      <c r="V765">
        <v>71265</v>
      </c>
      <c r="W765" t="s">
        <v>12636</v>
      </c>
      <c r="X765" t="s">
        <v>13885</v>
      </c>
      <c r="Y765">
        <v>0</v>
      </c>
      <c r="Z765">
        <v>1460</v>
      </c>
    </row>
    <row r="766" spans="1:26" x14ac:dyDescent="0.25">
      <c r="A766">
        <v>176901</v>
      </c>
      <c r="B766">
        <v>202501</v>
      </c>
      <c r="C766">
        <v>1</v>
      </c>
      <c r="D766" t="s">
        <v>13039</v>
      </c>
      <c r="E766">
        <v>4</v>
      </c>
      <c r="F766">
        <v>18</v>
      </c>
      <c r="G766">
        <v>4</v>
      </c>
      <c r="H766">
        <v>1</v>
      </c>
      <c r="I766">
        <v>1</v>
      </c>
      <c r="J766">
        <v>23245</v>
      </c>
      <c r="K766">
        <v>134958</v>
      </c>
      <c r="L766">
        <v>13</v>
      </c>
      <c r="M766">
        <v>8</v>
      </c>
      <c r="N766">
        <v>4</v>
      </c>
      <c r="O766">
        <v>0.5</v>
      </c>
      <c r="P766">
        <v>0.5</v>
      </c>
      <c r="Q766">
        <v>0</v>
      </c>
      <c r="R766">
        <v>0</v>
      </c>
      <c r="S766">
        <v>0</v>
      </c>
      <c r="T766">
        <v>900582</v>
      </c>
      <c r="U766">
        <v>71270</v>
      </c>
      <c r="V766">
        <v>71271</v>
      </c>
      <c r="W766" t="s">
        <v>12611</v>
      </c>
      <c r="X766" t="s">
        <v>13887</v>
      </c>
      <c r="Y766">
        <v>0</v>
      </c>
      <c r="Z766">
        <v>38164</v>
      </c>
    </row>
    <row r="767" spans="1:26" x14ac:dyDescent="0.25">
      <c r="A767">
        <v>176901</v>
      </c>
      <c r="B767">
        <v>202501</v>
      </c>
      <c r="C767">
        <v>2</v>
      </c>
      <c r="D767" t="s">
        <v>13039</v>
      </c>
      <c r="E767">
        <v>4</v>
      </c>
      <c r="F767">
        <v>18</v>
      </c>
      <c r="G767">
        <v>4</v>
      </c>
      <c r="H767">
        <v>1</v>
      </c>
      <c r="I767">
        <v>1</v>
      </c>
      <c r="J767">
        <v>23245</v>
      </c>
      <c r="K767">
        <v>134958</v>
      </c>
      <c r="L767">
        <v>13</v>
      </c>
      <c r="M767">
        <v>8</v>
      </c>
      <c r="N767">
        <v>4</v>
      </c>
      <c r="O767">
        <v>0.5</v>
      </c>
      <c r="P767">
        <v>0.5</v>
      </c>
      <c r="Q767">
        <v>0</v>
      </c>
      <c r="R767">
        <v>0</v>
      </c>
      <c r="S767">
        <v>0</v>
      </c>
      <c r="T767">
        <v>900582</v>
      </c>
      <c r="U767">
        <v>71270</v>
      </c>
      <c r="V767">
        <v>71271</v>
      </c>
      <c r="W767" t="s">
        <v>12611</v>
      </c>
      <c r="X767" t="s">
        <v>13887</v>
      </c>
      <c r="Y767">
        <v>0</v>
      </c>
      <c r="Z767">
        <v>38164</v>
      </c>
    </row>
    <row r="768" spans="1:26" x14ac:dyDescent="0.25">
      <c r="A768">
        <v>176945</v>
      </c>
      <c r="B768">
        <v>202501</v>
      </c>
      <c r="C768">
        <v>1</v>
      </c>
      <c r="D768" t="s">
        <v>12788</v>
      </c>
      <c r="E768">
        <v>4</v>
      </c>
      <c r="F768">
        <v>636</v>
      </c>
      <c r="G768">
        <v>141</v>
      </c>
      <c r="H768">
        <v>14</v>
      </c>
      <c r="I768">
        <v>4</v>
      </c>
      <c r="J768">
        <v>2464</v>
      </c>
      <c r="K768">
        <v>40972</v>
      </c>
      <c r="L768">
        <v>7</v>
      </c>
      <c r="M768">
        <v>0</v>
      </c>
      <c r="N768">
        <v>0</v>
      </c>
      <c r="O768">
        <v>0</v>
      </c>
      <c r="P768">
        <v>1</v>
      </c>
      <c r="Q768">
        <v>5</v>
      </c>
      <c r="R768">
        <v>1</v>
      </c>
      <c r="S768">
        <v>0</v>
      </c>
      <c r="T768">
        <v>71030</v>
      </c>
      <c r="U768">
        <v>71505</v>
      </c>
      <c r="V768">
        <v>71563</v>
      </c>
      <c r="W768" t="s">
        <v>12648</v>
      </c>
      <c r="X768" t="s">
        <v>12595</v>
      </c>
      <c r="Y768">
        <v>15985</v>
      </c>
      <c r="Z768">
        <v>6316</v>
      </c>
    </row>
    <row r="769" spans="1:26" x14ac:dyDescent="0.25">
      <c r="A769">
        <v>176945</v>
      </c>
      <c r="B769">
        <v>202501</v>
      </c>
      <c r="C769">
        <v>2</v>
      </c>
      <c r="D769" t="s">
        <v>12788</v>
      </c>
      <c r="E769">
        <v>4</v>
      </c>
      <c r="F769">
        <v>636</v>
      </c>
      <c r="G769">
        <v>141</v>
      </c>
      <c r="H769">
        <v>14</v>
      </c>
      <c r="I769">
        <v>4</v>
      </c>
      <c r="J769">
        <v>2464</v>
      </c>
      <c r="K769">
        <v>40972</v>
      </c>
      <c r="L769">
        <v>7</v>
      </c>
      <c r="M769">
        <v>0</v>
      </c>
      <c r="N769">
        <v>0</v>
      </c>
      <c r="O769">
        <v>0</v>
      </c>
      <c r="P769">
        <v>1</v>
      </c>
      <c r="Q769">
        <v>5</v>
      </c>
      <c r="R769">
        <v>1</v>
      </c>
      <c r="S769">
        <v>0</v>
      </c>
      <c r="T769">
        <v>71030</v>
      </c>
      <c r="U769">
        <v>71505</v>
      </c>
      <c r="V769">
        <v>71563</v>
      </c>
      <c r="W769" t="s">
        <v>12648</v>
      </c>
      <c r="X769" t="s">
        <v>12595</v>
      </c>
      <c r="Y769">
        <v>15985</v>
      </c>
      <c r="Z769">
        <v>6316</v>
      </c>
    </row>
    <row r="770" spans="1:26" x14ac:dyDescent="0.25">
      <c r="A770">
        <v>177023</v>
      </c>
      <c r="B770">
        <v>202501</v>
      </c>
      <c r="C770">
        <v>1</v>
      </c>
      <c r="D770" t="s">
        <v>13041</v>
      </c>
      <c r="E770">
        <v>3</v>
      </c>
      <c r="F770">
        <v>45</v>
      </c>
      <c r="G770">
        <v>20</v>
      </c>
      <c r="H770">
        <v>2</v>
      </c>
      <c r="I770">
        <v>0</v>
      </c>
      <c r="J770">
        <v>68528</v>
      </c>
      <c r="K770">
        <v>227539</v>
      </c>
      <c r="L770">
        <v>73.5</v>
      </c>
      <c r="M770">
        <v>23.5</v>
      </c>
      <c r="N770">
        <v>22</v>
      </c>
      <c r="O770">
        <v>11</v>
      </c>
      <c r="P770">
        <v>7</v>
      </c>
      <c r="Q770">
        <v>2</v>
      </c>
      <c r="R770">
        <v>8</v>
      </c>
      <c r="S770">
        <v>0</v>
      </c>
      <c r="T770">
        <v>71251</v>
      </c>
      <c r="U770">
        <v>71239</v>
      </c>
      <c r="V770">
        <v>71625</v>
      </c>
      <c r="W770" t="s">
        <v>12650</v>
      </c>
      <c r="X770" t="s">
        <v>13885</v>
      </c>
      <c r="Y770">
        <v>13614</v>
      </c>
      <c r="Z770">
        <v>104227</v>
      </c>
    </row>
    <row r="771" spans="1:26" x14ac:dyDescent="0.25">
      <c r="A771">
        <v>177023</v>
      </c>
      <c r="B771">
        <v>202501</v>
      </c>
      <c r="C771">
        <v>2</v>
      </c>
      <c r="D771" t="s">
        <v>13041</v>
      </c>
      <c r="E771">
        <v>3</v>
      </c>
      <c r="F771">
        <v>45</v>
      </c>
      <c r="G771">
        <v>20</v>
      </c>
      <c r="H771">
        <v>2</v>
      </c>
      <c r="I771">
        <v>0</v>
      </c>
      <c r="J771">
        <v>68528</v>
      </c>
      <c r="K771">
        <v>227539</v>
      </c>
      <c r="L771">
        <v>73.5</v>
      </c>
      <c r="M771">
        <v>23.5</v>
      </c>
      <c r="N771">
        <v>22</v>
      </c>
      <c r="O771">
        <v>11</v>
      </c>
      <c r="P771">
        <v>7</v>
      </c>
      <c r="Q771">
        <v>2</v>
      </c>
      <c r="R771">
        <v>8</v>
      </c>
      <c r="S771">
        <v>0</v>
      </c>
      <c r="T771">
        <v>71251</v>
      </c>
      <c r="U771">
        <v>71239</v>
      </c>
      <c r="V771">
        <v>71625</v>
      </c>
      <c r="W771" t="s">
        <v>12650</v>
      </c>
      <c r="X771" t="s">
        <v>13885</v>
      </c>
      <c r="Y771">
        <v>13614</v>
      </c>
      <c r="Z771">
        <v>104227</v>
      </c>
    </row>
    <row r="772" spans="1:26" x14ac:dyDescent="0.25">
      <c r="A772">
        <v>177084</v>
      </c>
      <c r="B772">
        <v>202501</v>
      </c>
      <c r="C772">
        <v>1</v>
      </c>
      <c r="D772" t="s">
        <v>13043</v>
      </c>
      <c r="E772">
        <v>4</v>
      </c>
      <c r="F772">
        <v>409</v>
      </c>
      <c r="G772">
        <v>76</v>
      </c>
      <c r="H772">
        <v>11</v>
      </c>
      <c r="I772">
        <v>5</v>
      </c>
      <c r="J772">
        <v>9029</v>
      </c>
      <c r="K772">
        <v>11217</v>
      </c>
      <c r="L772">
        <v>4.5</v>
      </c>
      <c r="M772">
        <v>1</v>
      </c>
      <c r="N772">
        <v>0.5</v>
      </c>
      <c r="O772">
        <v>2</v>
      </c>
      <c r="P772">
        <v>0</v>
      </c>
      <c r="Q772">
        <v>0.5</v>
      </c>
      <c r="R772">
        <v>0.5</v>
      </c>
      <c r="S772">
        <v>0</v>
      </c>
      <c r="T772">
        <v>71030</v>
      </c>
      <c r="U772">
        <v>71063</v>
      </c>
      <c r="V772">
        <v>71689</v>
      </c>
      <c r="W772" t="s">
        <v>3624</v>
      </c>
      <c r="X772" t="s">
        <v>12595</v>
      </c>
      <c r="Y772">
        <v>0</v>
      </c>
      <c r="Z772">
        <v>12809</v>
      </c>
    </row>
    <row r="773" spans="1:26" x14ac:dyDescent="0.25">
      <c r="A773">
        <v>177084</v>
      </c>
      <c r="B773">
        <v>202501</v>
      </c>
      <c r="C773">
        <v>2</v>
      </c>
      <c r="D773" t="s">
        <v>13043</v>
      </c>
      <c r="E773">
        <v>4</v>
      </c>
      <c r="F773">
        <v>409</v>
      </c>
      <c r="G773">
        <v>76</v>
      </c>
      <c r="H773">
        <v>11</v>
      </c>
      <c r="I773">
        <v>5</v>
      </c>
      <c r="J773">
        <v>9029</v>
      </c>
      <c r="K773">
        <v>11217</v>
      </c>
      <c r="L773">
        <v>4.5</v>
      </c>
      <c r="M773">
        <v>1</v>
      </c>
      <c r="N773">
        <v>0.5</v>
      </c>
      <c r="O773">
        <v>2</v>
      </c>
      <c r="P773">
        <v>0</v>
      </c>
      <c r="Q773">
        <v>0.5</v>
      </c>
      <c r="R773">
        <v>0.5</v>
      </c>
      <c r="S773">
        <v>0</v>
      </c>
      <c r="T773">
        <v>71030</v>
      </c>
      <c r="U773">
        <v>71063</v>
      </c>
      <c r="V773">
        <v>71689</v>
      </c>
      <c r="W773" t="s">
        <v>3624</v>
      </c>
      <c r="X773" t="s">
        <v>12595</v>
      </c>
      <c r="Y773">
        <v>0</v>
      </c>
      <c r="Z773">
        <v>12809</v>
      </c>
    </row>
    <row r="774" spans="1:26" x14ac:dyDescent="0.25">
      <c r="A774">
        <v>177094</v>
      </c>
      <c r="B774">
        <v>202501</v>
      </c>
      <c r="C774">
        <v>1</v>
      </c>
      <c r="D774" t="s">
        <v>13044</v>
      </c>
      <c r="E774">
        <v>2</v>
      </c>
      <c r="F774">
        <v>16</v>
      </c>
      <c r="G774">
        <v>3</v>
      </c>
      <c r="H774">
        <v>0</v>
      </c>
      <c r="I774">
        <v>0</v>
      </c>
      <c r="J774">
        <v>199272</v>
      </c>
      <c r="K774">
        <v>681496</v>
      </c>
      <c r="L774">
        <v>236</v>
      </c>
      <c r="M774">
        <v>44</v>
      </c>
      <c r="N774">
        <v>78</v>
      </c>
      <c r="O774">
        <v>26</v>
      </c>
      <c r="P774">
        <v>25</v>
      </c>
      <c r="Q774">
        <v>27</v>
      </c>
      <c r="R774">
        <v>36</v>
      </c>
      <c r="S774">
        <v>0</v>
      </c>
      <c r="T774">
        <v>71030</v>
      </c>
      <c r="U774">
        <v>71024</v>
      </c>
      <c r="V774">
        <v>0</v>
      </c>
      <c r="W774" t="s">
        <v>12597</v>
      </c>
      <c r="X774" t="s">
        <v>12595</v>
      </c>
      <c r="Y774">
        <v>103629</v>
      </c>
      <c r="Z774">
        <v>314326</v>
      </c>
    </row>
    <row r="775" spans="1:26" x14ac:dyDescent="0.25">
      <c r="A775">
        <v>177094</v>
      </c>
      <c r="B775">
        <v>202501</v>
      </c>
      <c r="C775">
        <v>2</v>
      </c>
      <c r="D775" t="s">
        <v>13044</v>
      </c>
      <c r="E775">
        <v>2</v>
      </c>
      <c r="F775">
        <v>16</v>
      </c>
      <c r="G775">
        <v>3</v>
      </c>
      <c r="H775">
        <v>0</v>
      </c>
      <c r="I775">
        <v>0</v>
      </c>
      <c r="J775">
        <v>199272</v>
      </c>
      <c r="K775">
        <v>681496</v>
      </c>
      <c r="L775">
        <v>236</v>
      </c>
      <c r="M775">
        <v>44</v>
      </c>
      <c r="N775">
        <v>78</v>
      </c>
      <c r="O775">
        <v>26</v>
      </c>
      <c r="P775">
        <v>25</v>
      </c>
      <c r="Q775">
        <v>27</v>
      </c>
      <c r="R775">
        <v>36</v>
      </c>
      <c r="S775">
        <v>0</v>
      </c>
      <c r="T775">
        <v>71030</v>
      </c>
      <c r="U775">
        <v>71024</v>
      </c>
      <c r="V775">
        <v>0</v>
      </c>
      <c r="W775" t="s">
        <v>12597</v>
      </c>
      <c r="X775" t="s">
        <v>12595</v>
      </c>
      <c r="Y775">
        <v>103629</v>
      </c>
      <c r="Z775">
        <v>314326</v>
      </c>
    </row>
    <row r="776" spans="1:26" x14ac:dyDescent="0.25">
      <c r="A776">
        <v>177117</v>
      </c>
      <c r="B776">
        <v>202501</v>
      </c>
      <c r="C776">
        <v>1</v>
      </c>
      <c r="D776" t="s">
        <v>12867</v>
      </c>
      <c r="E776">
        <v>4</v>
      </c>
      <c r="F776">
        <v>645</v>
      </c>
      <c r="G776">
        <v>135</v>
      </c>
      <c r="H776">
        <v>12</v>
      </c>
      <c r="I776">
        <v>3</v>
      </c>
      <c r="J776">
        <v>3728</v>
      </c>
      <c r="K776">
        <v>24849</v>
      </c>
      <c r="L776">
        <v>4</v>
      </c>
      <c r="M776">
        <v>3</v>
      </c>
      <c r="N776">
        <v>1</v>
      </c>
      <c r="O776">
        <v>0</v>
      </c>
      <c r="P776">
        <v>0</v>
      </c>
      <c r="Q776">
        <v>0</v>
      </c>
      <c r="R776">
        <v>0</v>
      </c>
      <c r="S776">
        <v>0</v>
      </c>
      <c r="T776">
        <v>900582</v>
      </c>
      <c r="U776">
        <v>71129</v>
      </c>
      <c r="V776">
        <v>71566</v>
      </c>
      <c r="W776" t="s">
        <v>13890</v>
      </c>
      <c r="X776" t="s">
        <v>13887</v>
      </c>
      <c r="Y776">
        <v>7561</v>
      </c>
      <c r="Z776">
        <v>6063</v>
      </c>
    </row>
    <row r="777" spans="1:26" x14ac:dyDescent="0.25">
      <c r="A777">
        <v>177117</v>
      </c>
      <c r="B777">
        <v>202501</v>
      </c>
      <c r="C777">
        <v>2</v>
      </c>
      <c r="D777" t="s">
        <v>12867</v>
      </c>
      <c r="E777">
        <v>4</v>
      </c>
      <c r="F777">
        <v>645</v>
      </c>
      <c r="G777">
        <v>135</v>
      </c>
      <c r="H777">
        <v>12</v>
      </c>
      <c r="I777">
        <v>3</v>
      </c>
      <c r="J777">
        <v>3728</v>
      </c>
      <c r="K777">
        <v>24849</v>
      </c>
      <c r="L777">
        <v>4</v>
      </c>
      <c r="M777">
        <v>3</v>
      </c>
      <c r="N777">
        <v>1</v>
      </c>
      <c r="O777">
        <v>0</v>
      </c>
      <c r="P777">
        <v>0</v>
      </c>
      <c r="Q777">
        <v>0</v>
      </c>
      <c r="R777">
        <v>0</v>
      </c>
      <c r="S777">
        <v>0</v>
      </c>
      <c r="T777">
        <v>900582</v>
      </c>
      <c r="U777">
        <v>71129</v>
      </c>
      <c r="V777">
        <v>71566</v>
      </c>
      <c r="W777" t="s">
        <v>13890</v>
      </c>
      <c r="X777" t="s">
        <v>13887</v>
      </c>
      <c r="Y777">
        <v>7561</v>
      </c>
      <c r="Z777">
        <v>6063</v>
      </c>
    </row>
    <row r="778" spans="1:26" x14ac:dyDescent="0.25">
      <c r="A778">
        <v>177123</v>
      </c>
      <c r="B778">
        <v>202501</v>
      </c>
      <c r="C778">
        <v>1</v>
      </c>
      <c r="D778" t="s">
        <v>13047</v>
      </c>
      <c r="E778">
        <v>4</v>
      </c>
      <c r="F778">
        <v>431</v>
      </c>
      <c r="G778">
        <v>84</v>
      </c>
      <c r="H778">
        <v>12</v>
      </c>
      <c r="I778">
        <v>6</v>
      </c>
      <c r="J778">
        <v>8946</v>
      </c>
      <c r="K778">
        <v>17250</v>
      </c>
      <c r="L778">
        <v>6.5</v>
      </c>
      <c r="M778">
        <v>2.5</v>
      </c>
      <c r="N778">
        <v>1</v>
      </c>
      <c r="O778">
        <v>1.5</v>
      </c>
      <c r="P778">
        <v>1</v>
      </c>
      <c r="Q778">
        <v>0.5</v>
      </c>
      <c r="R778">
        <v>0</v>
      </c>
      <c r="S778">
        <v>0</v>
      </c>
      <c r="T778">
        <v>900582</v>
      </c>
      <c r="U778">
        <v>71276</v>
      </c>
      <c r="V778">
        <v>70082</v>
      </c>
      <c r="W778" t="s">
        <v>12631</v>
      </c>
      <c r="X778" t="s">
        <v>13887</v>
      </c>
      <c r="Y778">
        <v>23135</v>
      </c>
      <c r="Z778">
        <v>11996</v>
      </c>
    </row>
    <row r="779" spans="1:26" x14ac:dyDescent="0.25">
      <c r="A779">
        <v>177123</v>
      </c>
      <c r="B779">
        <v>202501</v>
      </c>
      <c r="C779">
        <v>2</v>
      </c>
      <c r="D779" t="s">
        <v>13047</v>
      </c>
      <c r="E779">
        <v>4</v>
      </c>
      <c r="F779">
        <v>431</v>
      </c>
      <c r="G779">
        <v>84</v>
      </c>
      <c r="H779">
        <v>12</v>
      </c>
      <c r="I779">
        <v>6</v>
      </c>
      <c r="J779">
        <v>8946</v>
      </c>
      <c r="K779">
        <v>17250</v>
      </c>
      <c r="L779">
        <v>6.5</v>
      </c>
      <c r="M779">
        <v>2.5</v>
      </c>
      <c r="N779">
        <v>1</v>
      </c>
      <c r="O779">
        <v>1.5</v>
      </c>
      <c r="P779">
        <v>1</v>
      </c>
      <c r="Q779">
        <v>0.5</v>
      </c>
      <c r="R779">
        <v>0</v>
      </c>
      <c r="S779">
        <v>0</v>
      </c>
      <c r="T779">
        <v>900582</v>
      </c>
      <c r="U779">
        <v>71276</v>
      </c>
      <c r="V779">
        <v>70082</v>
      </c>
      <c r="W779" t="s">
        <v>12631</v>
      </c>
      <c r="X779" t="s">
        <v>13887</v>
      </c>
      <c r="Y779">
        <v>23135</v>
      </c>
      <c r="Z779">
        <v>11996</v>
      </c>
    </row>
    <row r="780" spans="1:26" x14ac:dyDescent="0.25">
      <c r="A780">
        <v>177235</v>
      </c>
      <c r="B780">
        <v>202501</v>
      </c>
      <c r="C780">
        <v>1</v>
      </c>
      <c r="D780" t="s">
        <v>13048</v>
      </c>
      <c r="E780">
        <v>5</v>
      </c>
      <c r="F780">
        <v>1</v>
      </c>
      <c r="G780">
        <v>1</v>
      </c>
      <c r="H780">
        <v>1</v>
      </c>
      <c r="I780">
        <v>1</v>
      </c>
      <c r="J780">
        <v>0</v>
      </c>
      <c r="K780">
        <v>0</v>
      </c>
      <c r="L780">
        <v>0</v>
      </c>
      <c r="M780">
        <v>0</v>
      </c>
      <c r="N780">
        <v>0</v>
      </c>
      <c r="O780">
        <v>0</v>
      </c>
      <c r="P780">
        <v>0</v>
      </c>
      <c r="Q780">
        <v>0</v>
      </c>
      <c r="R780">
        <v>0</v>
      </c>
      <c r="S780">
        <v>0</v>
      </c>
      <c r="T780">
        <v>71030</v>
      </c>
      <c r="U780">
        <v>71045</v>
      </c>
      <c r="V780">
        <v>0</v>
      </c>
      <c r="W780" t="s">
        <v>12661</v>
      </c>
      <c r="X780" t="s">
        <v>12595</v>
      </c>
      <c r="Y780">
        <v>0</v>
      </c>
      <c r="Z780">
        <v>0</v>
      </c>
    </row>
    <row r="781" spans="1:26" x14ac:dyDescent="0.25">
      <c r="A781">
        <v>177235</v>
      </c>
      <c r="B781">
        <v>202501</v>
      </c>
      <c r="C781">
        <v>2</v>
      </c>
      <c r="D781" t="s">
        <v>13048</v>
      </c>
      <c r="E781">
        <v>5</v>
      </c>
      <c r="F781">
        <v>1</v>
      </c>
      <c r="G781">
        <v>1</v>
      </c>
      <c r="H781">
        <v>1</v>
      </c>
      <c r="I781">
        <v>1</v>
      </c>
      <c r="J781">
        <v>0</v>
      </c>
      <c r="K781">
        <v>0</v>
      </c>
      <c r="L781">
        <v>0</v>
      </c>
      <c r="M781">
        <v>0</v>
      </c>
      <c r="N781">
        <v>0</v>
      </c>
      <c r="O781">
        <v>0</v>
      </c>
      <c r="P781">
        <v>0</v>
      </c>
      <c r="Q781">
        <v>0</v>
      </c>
      <c r="R781">
        <v>0</v>
      </c>
      <c r="S781">
        <v>0</v>
      </c>
      <c r="T781">
        <v>71030</v>
      </c>
      <c r="U781">
        <v>71045</v>
      </c>
      <c r="V781">
        <v>0</v>
      </c>
      <c r="W781" t="s">
        <v>12661</v>
      </c>
      <c r="X781" t="s">
        <v>12595</v>
      </c>
      <c r="Y781">
        <v>0</v>
      </c>
      <c r="Z781">
        <v>0</v>
      </c>
    </row>
    <row r="782" spans="1:26" x14ac:dyDescent="0.25">
      <c r="A782">
        <v>177247</v>
      </c>
      <c r="B782">
        <v>202501</v>
      </c>
      <c r="C782">
        <v>1</v>
      </c>
      <c r="D782" t="s">
        <v>13050</v>
      </c>
      <c r="E782">
        <v>4</v>
      </c>
      <c r="F782">
        <v>62</v>
      </c>
      <c r="G782">
        <v>9</v>
      </c>
      <c r="H782">
        <v>2</v>
      </c>
      <c r="I782">
        <v>1</v>
      </c>
      <c r="J782">
        <v>8067</v>
      </c>
      <c r="K782">
        <v>167620</v>
      </c>
      <c r="L782">
        <v>7</v>
      </c>
      <c r="M782">
        <v>2</v>
      </c>
      <c r="N782">
        <v>2</v>
      </c>
      <c r="O782">
        <v>2</v>
      </c>
      <c r="P782">
        <v>0</v>
      </c>
      <c r="Q782">
        <v>0</v>
      </c>
      <c r="R782">
        <v>1</v>
      </c>
      <c r="S782">
        <v>0</v>
      </c>
      <c r="T782">
        <v>900582</v>
      </c>
      <c r="U782">
        <v>71188</v>
      </c>
      <c r="V782">
        <v>71200</v>
      </c>
      <c r="W782" t="s">
        <v>12620</v>
      </c>
      <c r="X782" t="s">
        <v>13887</v>
      </c>
      <c r="Y782">
        <v>12614</v>
      </c>
      <c r="Z782">
        <v>26338</v>
      </c>
    </row>
    <row r="783" spans="1:26" x14ac:dyDescent="0.25">
      <c r="A783">
        <v>177247</v>
      </c>
      <c r="B783">
        <v>202501</v>
      </c>
      <c r="C783">
        <v>2</v>
      </c>
      <c r="D783" t="s">
        <v>13050</v>
      </c>
      <c r="E783">
        <v>4</v>
      </c>
      <c r="F783">
        <v>62</v>
      </c>
      <c r="G783">
        <v>9</v>
      </c>
      <c r="H783">
        <v>2</v>
      </c>
      <c r="I783">
        <v>1</v>
      </c>
      <c r="J783">
        <v>8067</v>
      </c>
      <c r="K783">
        <v>167620</v>
      </c>
      <c r="L783">
        <v>7</v>
      </c>
      <c r="M783">
        <v>2</v>
      </c>
      <c r="N783">
        <v>2</v>
      </c>
      <c r="O783">
        <v>2</v>
      </c>
      <c r="P783">
        <v>0</v>
      </c>
      <c r="Q783">
        <v>0</v>
      </c>
      <c r="R783">
        <v>1</v>
      </c>
      <c r="S783">
        <v>0</v>
      </c>
      <c r="T783">
        <v>900582</v>
      </c>
      <c r="U783">
        <v>71188</v>
      </c>
      <c r="V783">
        <v>71200</v>
      </c>
      <c r="W783" t="s">
        <v>12620</v>
      </c>
      <c r="X783" t="s">
        <v>13887</v>
      </c>
      <c r="Y783">
        <v>12614</v>
      </c>
      <c r="Z783">
        <v>26338</v>
      </c>
    </row>
    <row r="784" spans="1:26" x14ac:dyDescent="0.25">
      <c r="A784">
        <v>177325</v>
      </c>
      <c r="B784">
        <v>202501</v>
      </c>
      <c r="C784">
        <v>1</v>
      </c>
      <c r="D784" t="s">
        <v>13052</v>
      </c>
      <c r="E784">
        <v>4</v>
      </c>
      <c r="F784">
        <v>413</v>
      </c>
      <c r="G784">
        <v>77</v>
      </c>
      <c r="H784">
        <v>9</v>
      </c>
      <c r="I784">
        <v>4</v>
      </c>
      <c r="J784">
        <v>9609</v>
      </c>
      <c r="K784">
        <v>22599</v>
      </c>
      <c r="L784">
        <v>6.5</v>
      </c>
      <c r="M784">
        <v>3</v>
      </c>
      <c r="N784">
        <v>1</v>
      </c>
      <c r="O784">
        <v>0.5</v>
      </c>
      <c r="P784">
        <v>0.5</v>
      </c>
      <c r="Q784">
        <v>0.5</v>
      </c>
      <c r="R784">
        <v>1</v>
      </c>
      <c r="S784">
        <v>0</v>
      </c>
      <c r="T784">
        <v>900582</v>
      </c>
      <c r="U784">
        <v>71276</v>
      </c>
      <c r="V784">
        <v>70082</v>
      </c>
      <c r="W784" t="s">
        <v>12631</v>
      </c>
      <c r="X784" t="s">
        <v>13887</v>
      </c>
      <c r="Y784">
        <v>15792</v>
      </c>
      <c r="Z784">
        <v>12688</v>
      </c>
    </row>
    <row r="785" spans="1:26" x14ac:dyDescent="0.25">
      <c r="A785">
        <v>177325</v>
      </c>
      <c r="B785">
        <v>202501</v>
      </c>
      <c r="C785">
        <v>2</v>
      </c>
      <c r="D785" t="s">
        <v>13052</v>
      </c>
      <c r="E785">
        <v>4</v>
      </c>
      <c r="F785">
        <v>413</v>
      </c>
      <c r="G785">
        <v>77</v>
      </c>
      <c r="H785">
        <v>9</v>
      </c>
      <c r="I785">
        <v>4</v>
      </c>
      <c r="J785">
        <v>9609</v>
      </c>
      <c r="K785">
        <v>22599</v>
      </c>
      <c r="L785">
        <v>6.5</v>
      </c>
      <c r="M785">
        <v>3</v>
      </c>
      <c r="N785">
        <v>1</v>
      </c>
      <c r="O785">
        <v>0.5</v>
      </c>
      <c r="P785">
        <v>0.5</v>
      </c>
      <c r="Q785">
        <v>0.5</v>
      </c>
      <c r="R785">
        <v>1</v>
      </c>
      <c r="S785">
        <v>0</v>
      </c>
      <c r="T785">
        <v>900582</v>
      </c>
      <c r="U785">
        <v>71276</v>
      </c>
      <c r="V785">
        <v>70082</v>
      </c>
      <c r="W785" t="s">
        <v>12631</v>
      </c>
      <c r="X785" t="s">
        <v>13887</v>
      </c>
      <c r="Y785">
        <v>15792</v>
      </c>
      <c r="Z785">
        <v>12688</v>
      </c>
    </row>
    <row r="786" spans="1:26" x14ac:dyDescent="0.25">
      <c r="A786">
        <v>177400</v>
      </c>
      <c r="B786">
        <v>202501</v>
      </c>
      <c r="C786">
        <v>1</v>
      </c>
      <c r="D786" t="s">
        <v>12707</v>
      </c>
      <c r="E786">
        <v>4</v>
      </c>
      <c r="F786">
        <v>916</v>
      </c>
      <c r="G786">
        <v>290</v>
      </c>
      <c r="H786">
        <v>37</v>
      </c>
      <c r="I786">
        <v>10</v>
      </c>
      <c r="J786">
        <v>0</v>
      </c>
      <c r="K786">
        <v>0</v>
      </c>
      <c r="L786">
        <v>0</v>
      </c>
      <c r="M786">
        <v>0</v>
      </c>
      <c r="N786">
        <v>0</v>
      </c>
      <c r="O786">
        <v>0</v>
      </c>
      <c r="P786">
        <v>0</v>
      </c>
      <c r="Q786">
        <v>0</v>
      </c>
      <c r="R786">
        <v>0</v>
      </c>
      <c r="S786">
        <v>0</v>
      </c>
      <c r="T786">
        <v>71251</v>
      </c>
      <c r="U786">
        <v>71255</v>
      </c>
      <c r="V786">
        <v>71257</v>
      </c>
      <c r="W786" t="s">
        <v>12640</v>
      </c>
      <c r="X786" t="s">
        <v>13885</v>
      </c>
      <c r="Y786">
        <v>0</v>
      </c>
      <c r="Z786">
        <v>0</v>
      </c>
    </row>
    <row r="787" spans="1:26" x14ac:dyDescent="0.25">
      <c r="A787">
        <v>177400</v>
      </c>
      <c r="B787">
        <v>202501</v>
      </c>
      <c r="C787">
        <v>2</v>
      </c>
      <c r="D787" t="s">
        <v>12707</v>
      </c>
      <c r="E787">
        <v>4</v>
      </c>
      <c r="F787">
        <v>916</v>
      </c>
      <c r="G787">
        <v>290</v>
      </c>
      <c r="H787">
        <v>37</v>
      </c>
      <c r="I787">
        <v>10</v>
      </c>
      <c r="J787">
        <v>0</v>
      </c>
      <c r="K787">
        <v>0</v>
      </c>
      <c r="L787">
        <v>0</v>
      </c>
      <c r="M787">
        <v>0</v>
      </c>
      <c r="N787">
        <v>0</v>
      </c>
      <c r="O787">
        <v>0</v>
      </c>
      <c r="P787">
        <v>0</v>
      </c>
      <c r="Q787">
        <v>0</v>
      </c>
      <c r="R787">
        <v>0</v>
      </c>
      <c r="S787">
        <v>0</v>
      </c>
      <c r="T787">
        <v>71251</v>
      </c>
      <c r="U787">
        <v>71255</v>
      </c>
      <c r="V787">
        <v>71257</v>
      </c>
      <c r="W787" t="s">
        <v>12640</v>
      </c>
      <c r="X787" t="s">
        <v>13885</v>
      </c>
      <c r="Y787">
        <v>0</v>
      </c>
      <c r="Z787">
        <v>0</v>
      </c>
    </row>
    <row r="788" spans="1:26" x14ac:dyDescent="0.25">
      <c r="A788">
        <v>177563</v>
      </c>
      <c r="B788">
        <v>202501</v>
      </c>
      <c r="C788">
        <v>1</v>
      </c>
      <c r="D788" t="s">
        <v>12735</v>
      </c>
      <c r="E788">
        <v>4</v>
      </c>
      <c r="F788">
        <v>852</v>
      </c>
      <c r="G788">
        <v>205</v>
      </c>
      <c r="H788">
        <v>16</v>
      </c>
      <c r="I788">
        <v>5</v>
      </c>
      <c r="J788">
        <v>714</v>
      </c>
      <c r="K788">
        <v>600</v>
      </c>
      <c r="L788">
        <v>0.5</v>
      </c>
      <c r="M788">
        <v>0.5</v>
      </c>
      <c r="N788">
        <v>0</v>
      </c>
      <c r="O788">
        <v>0</v>
      </c>
      <c r="P788">
        <v>0</v>
      </c>
      <c r="Q788">
        <v>0</v>
      </c>
      <c r="R788">
        <v>0</v>
      </c>
      <c r="S788">
        <v>0</v>
      </c>
      <c r="T788">
        <v>71590</v>
      </c>
      <c r="U788">
        <v>71606</v>
      </c>
      <c r="V788">
        <v>71230</v>
      </c>
      <c r="W788" t="s">
        <v>13891</v>
      </c>
      <c r="X788" t="s">
        <v>12590</v>
      </c>
      <c r="Y788">
        <v>0</v>
      </c>
      <c r="Z788">
        <v>774</v>
      </c>
    </row>
    <row r="789" spans="1:26" x14ac:dyDescent="0.25">
      <c r="A789">
        <v>177563</v>
      </c>
      <c r="B789">
        <v>202501</v>
      </c>
      <c r="C789">
        <v>2</v>
      </c>
      <c r="D789" t="s">
        <v>12735</v>
      </c>
      <c r="E789">
        <v>4</v>
      </c>
      <c r="F789">
        <v>852</v>
      </c>
      <c r="G789">
        <v>205</v>
      </c>
      <c r="H789">
        <v>16</v>
      </c>
      <c r="I789">
        <v>5</v>
      </c>
      <c r="J789">
        <v>714</v>
      </c>
      <c r="K789">
        <v>600</v>
      </c>
      <c r="L789">
        <v>0.5</v>
      </c>
      <c r="M789">
        <v>0.5</v>
      </c>
      <c r="N789">
        <v>0</v>
      </c>
      <c r="O789">
        <v>0</v>
      </c>
      <c r="P789">
        <v>0</v>
      </c>
      <c r="Q789">
        <v>0</v>
      </c>
      <c r="R789">
        <v>0</v>
      </c>
      <c r="S789">
        <v>0</v>
      </c>
      <c r="T789">
        <v>71590</v>
      </c>
      <c r="U789">
        <v>71606</v>
      </c>
      <c r="V789">
        <v>71230</v>
      </c>
      <c r="W789" t="s">
        <v>13891</v>
      </c>
      <c r="X789" t="s">
        <v>12590</v>
      </c>
      <c r="Y789">
        <v>0</v>
      </c>
      <c r="Z789">
        <v>774</v>
      </c>
    </row>
    <row r="790" spans="1:26" x14ac:dyDescent="0.25">
      <c r="A790">
        <v>178321</v>
      </c>
      <c r="B790">
        <v>202501</v>
      </c>
      <c r="C790">
        <v>1</v>
      </c>
      <c r="D790" t="s">
        <v>13056</v>
      </c>
      <c r="E790">
        <v>4</v>
      </c>
      <c r="F790">
        <v>738</v>
      </c>
      <c r="G790">
        <v>168</v>
      </c>
      <c r="H790">
        <v>33</v>
      </c>
      <c r="I790">
        <v>7</v>
      </c>
      <c r="J790">
        <v>3224</v>
      </c>
      <c r="K790">
        <v>12361</v>
      </c>
      <c r="L790">
        <v>2</v>
      </c>
      <c r="M790">
        <v>1</v>
      </c>
      <c r="N790">
        <v>0</v>
      </c>
      <c r="O790">
        <v>0</v>
      </c>
      <c r="P790">
        <v>0</v>
      </c>
      <c r="Q790">
        <v>0</v>
      </c>
      <c r="R790">
        <v>1</v>
      </c>
      <c r="S790">
        <v>0</v>
      </c>
      <c r="T790">
        <v>71030</v>
      </c>
      <c r="U790">
        <v>71031</v>
      </c>
      <c r="V790">
        <v>71013</v>
      </c>
      <c r="W790" t="s">
        <v>12596</v>
      </c>
      <c r="X790" t="s">
        <v>12595</v>
      </c>
      <c r="Y790">
        <v>0</v>
      </c>
      <c r="Z790">
        <v>3165</v>
      </c>
    </row>
    <row r="791" spans="1:26" x14ac:dyDescent="0.25">
      <c r="A791">
        <v>178321</v>
      </c>
      <c r="B791">
        <v>202501</v>
      </c>
      <c r="C791">
        <v>2</v>
      </c>
      <c r="D791" t="s">
        <v>13056</v>
      </c>
      <c r="E791">
        <v>4</v>
      </c>
      <c r="F791">
        <v>738</v>
      </c>
      <c r="G791">
        <v>168</v>
      </c>
      <c r="H791">
        <v>33</v>
      </c>
      <c r="I791">
        <v>7</v>
      </c>
      <c r="J791">
        <v>3224</v>
      </c>
      <c r="K791">
        <v>12361</v>
      </c>
      <c r="L791">
        <v>2</v>
      </c>
      <c r="M791">
        <v>1</v>
      </c>
      <c r="N791">
        <v>0</v>
      </c>
      <c r="O791">
        <v>0</v>
      </c>
      <c r="P791">
        <v>0</v>
      </c>
      <c r="Q791">
        <v>0</v>
      </c>
      <c r="R791">
        <v>1</v>
      </c>
      <c r="S791">
        <v>0</v>
      </c>
      <c r="T791">
        <v>71030</v>
      </c>
      <c r="U791">
        <v>71031</v>
      </c>
      <c r="V791">
        <v>71013</v>
      </c>
      <c r="W791" t="s">
        <v>12596</v>
      </c>
      <c r="X791" t="s">
        <v>12595</v>
      </c>
      <c r="Y791">
        <v>0</v>
      </c>
      <c r="Z791">
        <v>3165</v>
      </c>
    </row>
    <row r="792" spans="1:26" x14ac:dyDescent="0.25">
      <c r="A792">
        <v>178818</v>
      </c>
      <c r="B792">
        <v>202501</v>
      </c>
      <c r="C792">
        <v>1</v>
      </c>
      <c r="D792" t="s">
        <v>13058</v>
      </c>
      <c r="E792">
        <v>4</v>
      </c>
      <c r="F792">
        <v>412</v>
      </c>
      <c r="G792">
        <v>76</v>
      </c>
      <c r="H792">
        <v>14</v>
      </c>
      <c r="I792">
        <v>4</v>
      </c>
      <c r="J792">
        <v>6027</v>
      </c>
      <c r="K792">
        <v>33188</v>
      </c>
      <c r="L792">
        <v>14</v>
      </c>
      <c r="M792">
        <v>3</v>
      </c>
      <c r="N792">
        <v>3</v>
      </c>
      <c r="O792">
        <v>0</v>
      </c>
      <c r="P792">
        <v>1</v>
      </c>
      <c r="Q792">
        <v>2</v>
      </c>
      <c r="R792">
        <v>5</v>
      </c>
      <c r="S792">
        <v>0</v>
      </c>
      <c r="T792">
        <v>900582</v>
      </c>
      <c r="U792">
        <v>71159</v>
      </c>
      <c r="V792">
        <v>71278</v>
      </c>
      <c r="W792" t="s">
        <v>12629</v>
      </c>
      <c r="X792" t="s">
        <v>13887</v>
      </c>
      <c r="Y792">
        <v>26397</v>
      </c>
      <c r="Z792">
        <v>12771</v>
      </c>
    </row>
    <row r="793" spans="1:26" x14ac:dyDescent="0.25">
      <c r="A793">
        <v>178818</v>
      </c>
      <c r="B793">
        <v>202501</v>
      </c>
      <c r="C793">
        <v>2</v>
      </c>
      <c r="D793" t="s">
        <v>13058</v>
      </c>
      <c r="E793">
        <v>4</v>
      </c>
      <c r="F793">
        <v>412</v>
      </c>
      <c r="G793">
        <v>76</v>
      </c>
      <c r="H793">
        <v>14</v>
      </c>
      <c r="I793">
        <v>4</v>
      </c>
      <c r="J793">
        <v>6027</v>
      </c>
      <c r="K793">
        <v>33188</v>
      </c>
      <c r="L793">
        <v>14</v>
      </c>
      <c r="M793">
        <v>3</v>
      </c>
      <c r="N793">
        <v>3</v>
      </c>
      <c r="O793">
        <v>0</v>
      </c>
      <c r="P793">
        <v>1</v>
      </c>
      <c r="Q793">
        <v>2</v>
      </c>
      <c r="R793">
        <v>5</v>
      </c>
      <c r="S793">
        <v>0</v>
      </c>
      <c r="T793">
        <v>900582</v>
      </c>
      <c r="U793">
        <v>71159</v>
      </c>
      <c r="V793">
        <v>71278</v>
      </c>
      <c r="W793" t="s">
        <v>12629</v>
      </c>
      <c r="X793" t="s">
        <v>13887</v>
      </c>
      <c r="Y793">
        <v>26397</v>
      </c>
      <c r="Z793">
        <v>12771</v>
      </c>
    </row>
    <row r="794" spans="1:26" x14ac:dyDescent="0.25">
      <c r="A794">
        <v>178961</v>
      </c>
      <c r="B794">
        <v>202501</v>
      </c>
      <c r="C794">
        <v>1</v>
      </c>
      <c r="D794" t="s">
        <v>13059</v>
      </c>
      <c r="E794">
        <v>1</v>
      </c>
      <c r="F794">
        <v>1</v>
      </c>
      <c r="G794">
        <v>0</v>
      </c>
      <c r="H794">
        <v>0</v>
      </c>
      <c r="I794">
        <v>0</v>
      </c>
      <c r="J794">
        <v>2681786</v>
      </c>
      <c r="K794">
        <v>7588592</v>
      </c>
      <c r="L794">
        <v>2903.5</v>
      </c>
      <c r="M794">
        <v>739</v>
      </c>
      <c r="N794">
        <v>864</v>
      </c>
      <c r="O794">
        <v>352.5</v>
      </c>
      <c r="P794">
        <v>358</v>
      </c>
      <c r="Q794">
        <v>367</v>
      </c>
      <c r="R794">
        <v>223</v>
      </c>
      <c r="S794">
        <v>0</v>
      </c>
      <c r="T794">
        <v>71251</v>
      </c>
      <c r="U794">
        <v>0</v>
      </c>
      <c r="V794">
        <v>0</v>
      </c>
      <c r="W794" t="s">
        <v>13060</v>
      </c>
      <c r="X794" t="s">
        <v>13885</v>
      </c>
      <c r="Y794">
        <v>1900688</v>
      </c>
      <c r="Z794">
        <v>3974383</v>
      </c>
    </row>
    <row r="795" spans="1:26" x14ac:dyDescent="0.25">
      <c r="A795">
        <v>178961</v>
      </c>
      <c r="B795">
        <v>202501</v>
      </c>
      <c r="C795">
        <v>2</v>
      </c>
      <c r="D795" t="s">
        <v>13059</v>
      </c>
      <c r="E795">
        <v>1</v>
      </c>
      <c r="F795">
        <v>1</v>
      </c>
      <c r="G795">
        <v>0</v>
      </c>
      <c r="H795">
        <v>0</v>
      </c>
      <c r="I795">
        <v>0</v>
      </c>
      <c r="J795">
        <v>2681786</v>
      </c>
      <c r="K795">
        <v>7588592</v>
      </c>
      <c r="L795">
        <v>2903.5</v>
      </c>
      <c r="M795">
        <v>739</v>
      </c>
      <c r="N795">
        <v>864</v>
      </c>
      <c r="O795">
        <v>352.5</v>
      </c>
      <c r="P795">
        <v>358</v>
      </c>
      <c r="Q795">
        <v>367</v>
      </c>
      <c r="R795">
        <v>223</v>
      </c>
      <c r="S795">
        <v>0</v>
      </c>
      <c r="T795">
        <v>71251</v>
      </c>
      <c r="U795">
        <v>0</v>
      </c>
      <c r="V795">
        <v>0</v>
      </c>
      <c r="W795" t="s">
        <v>13060</v>
      </c>
      <c r="X795" t="s">
        <v>13885</v>
      </c>
      <c r="Y795">
        <v>1900688</v>
      </c>
      <c r="Z795">
        <v>3974383</v>
      </c>
    </row>
    <row r="796" spans="1:26" x14ac:dyDescent="0.25">
      <c r="A796">
        <v>179059</v>
      </c>
      <c r="B796">
        <v>202501</v>
      </c>
      <c r="C796">
        <v>1</v>
      </c>
      <c r="D796" t="s">
        <v>13062</v>
      </c>
      <c r="E796">
        <v>4</v>
      </c>
      <c r="F796">
        <v>745</v>
      </c>
      <c r="G796">
        <v>239</v>
      </c>
      <c r="H796">
        <v>31</v>
      </c>
      <c r="I796">
        <v>11</v>
      </c>
      <c r="J796">
        <v>2441</v>
      </c>
      <c r="K796">
        <v>6300</v>
      </c>
      <c r="L796">
        <v>2</v>
      </c>
      <c r="M796">
        <v>0</v>
      </c>
      <c r="N796">
        <v>0</v>
      </c>
      <c r="O796">
        <v>0</v>
      </c>
      <c r="P796">
        <v>1</v>
      </c>
      <c r="Q796">
        <v>0</v>
      </c>
      <c r="R796">
        <v>1</v>
      </c>
      <c r="S796">
        <v>0</v>
      </c>
      <c r="T796">
        <v>71251</v>
      </c>
      <c r="U796">
        <v>71255</v>
      </c>
      <c r="V796">
        <v>71258</v>
      </c>
      <c r="W796" t="s">
        <v>12640</v>
      </c>
      <c r="X796" t="s">
        <v>13885</v>
      </c>
      <c r="Y796">
        <v>0</v>
      </c>
      <c r="Z796">
        <v>3018</v>
      </c>
    </row>
    <row r="797" spans="1:26" x14ac:dyDescent="0.25">
      <c r="A797">
        <v>179059</v>
      </c>
      <c r="B797">
        <v>202501</v>
      </c>
      <c r="C797">
        <v>2</v>
      </c>
      <c r="D797" t="s">
        <v>13062</v>
      </c>
      <c r="E797">
        <v>4</v>
      </c>
      <c r="F797">
        <v>745</v>
      </c>
      <c r="G797">
        <v>239</v>
      </c>
      <c r="H797">
        <v>31</v>
      </c>
      <c r="I797">
        <v>11</v>
      </c>
      <c r="J797">
        <v>2441</v>
      </c>
      <c r="K797">
        <v>6300</v>
      </c>
      <c r="L797">
        <v>2</v>
      </c>
      <c r="M797">
        <v>0</v>
      </c>
      <c r="N797">
        <v>0</v>
      </c>
      <c r="O797">
        <v>0</v>
      </c>
      <c r="P797">
        <v>1</v>
      </c>
      <c r="Q797">
        <v>0</v>
      </c>
      <c r="R797">
        <v>1</v>
      </c>
      <c r="S797">
        <v>0</v>
      </c>
      <c r="T797">
        <v>71251</v>
      </c>
      <c r="U797">
        <v>71255</v>
      </c>
      <c r="V797">
        <v>71258</v>
      </c>
      <c r="W797" t="s">
        <v>12640</v>
      </c>
      <c r="X797" t="s">
        <v>13885</v>
      </c>
      <c r="Y797">
        <v>0</v>
      </c>
      <c r="Z797">
        <v>3018</v>
      </c>
    </row>
    <row r="798" spans="1:26" x14ac:dyDescent="0.25">
      <c r="A798">
        <v>179256</v>
      </c>
      <c r="B798">
        <v>202501</v>
      </c>
      <c r="C798">
        <v>1</v>
      </c>
      <c r="D798" t="s">
        <v>13064</v>
      </c>
      <c r="E798">
        <v>4</v>
      </c>
      <c r="F798">
        <v>674</v>
      </c>
      <c r="G798">
        <v>168</v>
      </c>
      <c r="H798">
        <v>20</v>
      </c>
      <c r="I798">
        <v>7</v>
      </c>
      <c r="J798">
        <v>3376</v>
      </c>
      <c r="K798">
        <v>12617</v>
      </c>
      <c r="L798">
        <v>8</v>
      </c>
      <c r="M798">
        <v>2</v>
      </c>
      <c r="N798">
        <v>0.5</v>
      </c>
      <c r="O798">
        <v>0</v>
      </c>
      <c r="P798">
        <v>3.5</v>
      </c>
      <c r="Q798">
        <v>1</v>
      </c>
      <c r="R798">
        <v>1</v>
      </c>
      <c r="S798">
        <v>0</v>
      </c>
      <c r="T798">
        <v>71590</v>
      </c>
      <c r="U798">
        <v>71595</v>
      </c>
      <c r="V798">
        <v>71083</v>
      </c>
      <c r="W798" t="s">
        <v>12693</v>
      </c>
      <c r="X798" t="s">
        <v>12590</v>
      </c>
      <c r="Y798">
        <v>0</v>
      </c>
      <c r="Z798">
        <v>5034</v>
      </c>
    </row>
    <row r="799" spans="1:26" x14ac:dyDescent="0.25">
      <c r="A799">
        <v>179256</v>
      </c>
      <c r="B799">
        <v>202501</v>
      </c>
      <c r="C799">
        <v>2</v>
      </c>
      <c r="D799" t="s">
        <v>13064</v>
      </c>
      <c r="E799">
        <v>4</v>
      </c>
      <c r="F799">
        <v>674</v>
      </c>
      <c r="G799">
        <v>168</v>
      </c>
      <c r="H799">
        <v>20</v>
      </c>
      <c r="I799">
        <v>7</v>
      </c>
      <c r="J799">
        <v>3376</v>
      </c>
      <c r="K799">
        <v>12617</v>
      </c>
      <c r="L799">
        <v>8</v>
      </c>
      <c r="M799">
        <v>2</v>
      </c>
      <c r="N799">
        <v>0.5</v>
      </c>
      <c r="O799">
        <v>0</v>
      </c>
      <c r="P799">
        <v>3.5</v>
      </c>
      <c r="Q799">
        <v>1</v>
      </c>
      <c r="R799">
        <v>1</v>
      </c>
      <c r="S799">
        <v>0</v>
      </c>
      <c r="T799">
        <v>71590</v>
      </c>
      <c r="U799">
        <v>71595</v>
      </c>
      <c r="V799">
        <v>71083</v>
      </c>
      <c r="W799" t="s">
        <v>12693</v>
      </c>
      <c r="X799" t="s">
        <v>12590</v>
      </c>
      <c r="Y799">
        <v>0</v>
      </c>
      <c r="Z799">
        <v>5034</v>
      </c>
    </row>
    <row r="800" spans="1:26" x14ac:dyDescent="0.25">
      <c r="A800">
        <v>179611</v>
      </c>
      <c r="B800">
        <v>202501</v>
      </c>
      <c r="C800">
        <v>1</v>
      </c>
      <c r="D800" t="s">
        <v>13066</v>
      </c>
      <c r="E800">
        <v>4</v>
      </c>
      <c r="F800">
        <v>415</v>
      </c>
      <c r="G800">
        <v>78</v>
      </c>
      <c r="H800">
        <v>3</v>
      </c>
      <c r="I800">
        <v>1</v>
      </c>
      <c r="J800">
        <v>10083</v>
      </c>
      <c r="K800">
        <v>12900</v>
      </c>
      <c r="L800">
        <v>7</v>
      </c>
      <c r="M800">
        <v>4</v>
      </c>
      <c r="N800">
        <v>1</v>
      </c>
      <c r="O800">
        <v>2</v>
      </c>
      <c r="P800">
        <v>0</v>
      </c>
      <c r="Q800">
        <v>0</v>
      </c>
      <c r="R800">
        <v>0</v>
      </c>
      <c r="S800">
        <v>0</v>
      </c>
      <c r="T800">
        <v>900582</v>
      </c>
      <c r="U800">
        <v>71129</v>
      </c>
      <c r="V800">
        <v>71566</v>
      </c>
      <c r="W800" t="s">
        <v>13890</v>
      </c>
      <c r="X800" t="s">
        <v>13887</v>
      </c>
      <c r="Y800">
        <v>24812</v>
      </c>
      <c r="Z800">
        <v>12653</v>
      </c>
    </row>
    <row r="801" spans="1:26" x14ac:dyDescent="0.25">
      <c r="A801">
        <v>179611</v>
      </c>
      <c r="B801">
        <v>202501</v>
      </c>
      <c r="C801">
        <v>2</v>
      </c>
      <c r="D801" t="s">
        <v>13066</v>
      </c>
      <c r="E801">
        <v>4</v>
      </c>
      <c r="F801">
        <v>415</v>
      </c>
      <c r="G801">
        <v>78</v>
      </c>
      <c r="H801">
        <v>3</v>
      </c>
      <c r="I801">
        <v>1</v>
      </c>
      <c r="J801">
        <v>10083</v>
      </c>
      <c r="K801">
        <v>12900</v>
      </c>
      <c r="L801">
        <v>7</v>
      </c>
      <c r="M801">
        <v>4</v>
      </c>
      <c r="N801">
        <v>1</v>
      </c>
      <c r="O801">
        <v>2</v>
      </c>
      <c r="P801">
        <v>0</v>
      </c>
      <c r="Q801">
        <v>0</v>
      </c>
      <c r="R801">
        <v>0</v>
      </c>
      <c r="S801">
        <v>0</v>
      </c>
      <c r="T801">
        <v>900582</v>
      </c>
      <c r="U801">
        <v>71129</v>
      </c>
      <c r="V801">
        <v>71566</v>
      </c>
      <c r="W801" t="s">
        <v>13890</v>
      </c>
      <c r="X801" t="s">
        <v>13887</v>
      </c>
      <c r="Y801">
        <v>24812</v>
      </c>
      <c r="Z801">
        <v>12653</v>
      </c>
    </row>
    <row r="802" spans="1:26" x14ac:dyDescent="0.25">
      <c r="A802">
        <v>179641</v>
      </c>
      <c r="B802">
        <v>202501</v>
      </c>
      <c r="C802">
        <v>1</v>
      </c>
      <c r="D802" t="s">
        <v>13068</v>
      </c>
      <c r="E802">
        <v>4</v>
      </c>
      <c r="F802">
        <v>19</v>
      </c>
      <c r="G802">
        <v>5</v>
      </c>
      <c r="H802">
        <v>2</v>
      </c>
      <c r="I802">
        <v>1</v>
      </c>
      <c r="J802">
        <v>23287</v>
      </c>
      <c r="K802">
        <v>133551</v>
      </c>
      <c r="L802">
        <v>34</v>
      </c>
      <c r="M802">
        <v>14</v>
      </c>
      <c r="N802">
        <v>2</v>
      </c>
      <c r="O802">
        <v>1</v>
      </c>
      <c r="P802">
        <v>2</v>
      </c>
      <c r="Q802">
        <v>0</v>
      </c>
      <c r="R802">
        <v>15</v>
      </c>
      <c r="S802">
        <v>0</v>
      </c>
      <c r="T802">
        <v>71590</v>
      </c>
      <c r="U802">
        <v>71050</v>
      </c>
      <c r="V802">
        <v>71112</v>
      </c>
      <c r="W802" t="s">
        <v>12605</v>
      </c>
      <c r="X802" t="s">
        <v>12590</v>
      </c>
      <c r="Y802">
        <v>62339</v>
      </c>
      <c r="Z802">
        <v>37484</v>
      </c>
    </row>
    <row r="803" spans="1:26" x14ac:dyDescent="0.25">
      <c r="A803">
        <v>179641</v>
      </c>
      <c r="B803">
        <v>202501</v>
      </c>
      <c r="C803">
        <v>2</v>
      </c>
      <c r="D803" t="s">
        <v>13068</v>
      </c>
      <c r="E803">
        <v>4</v>
      </c>
      <c r="F803">
        <v>19</v>
      </c>
      <c r="G803">
        <v>5</v>
      </c>
      <c r="H803">
        <v>2</v>
      </c>
      <c r="I803">
        <v>1</v>
      </c>
      <c r="J803">
        <v>23287</v>
      </c>
      <c r="K803">
        <v>133551</v>
      </c>
      <c r="L803">
        <v>34</v>
      </c>
      <c r="M803">
        <v>14</v>
      </c>
      <c r="N803">
        <v>2</v>
      </c>
      <c r="O803">
        <v>1</v>
      </c>
      <c r="P803">
        <v>2</v>
      </c>
      <c r="Q803">
        <v>0</v>
      </c>
      <c r="R803">
        <v>15</v>
      </c>
      <c r="S803">
        <v>0</v>
      </c>
      <c r="T803">
        <v>71590</v>
      </c>
      <c r="U803">
        <v>71050</v>
      </c>
      <c r="V803">
        <v>71112</v>
      </c>
      <c r="W803" t="s">
        <v>12605</v>
      </c>
      <c r="X803" t="s">
        <v>12590</v>
      </c>
      <c r="Y803">
        <v>62339</v>
      </c>
      <c r="Z803">
        <v>37484</v>
      </c>
    </row>
    <row r="804" spans="1:26" x14ac:dyDescent="0.25">
      <c r="A804">
        <v>179848</v>
      </c>
      <c r="B804">
        <v>202501</v>
      </c>
      <c r="C804">
        <v>1</v>
      </c>
      <c r="D804" t="s">
        <v>12911</v>
      </c>
      <c r="E804">
        <v>4</v>
      </c>
      <c r="F804">
        <v>916</v>
      </c>
      <c r="G804">
        <v>200</v>
      </c>
      <c r="H804">
        <v>29</v>
      </c>
      <c r="I804">
        <v>12</v>
      </c>
      <c r="J804">
        <v>0</v>
      </c>
      <c r="K804">
        <v>0</v>
      </c>
      <c r="L804">
        <v>0</v>
      </c>
      <c r="M804">
        <v>0</v>
      </c>
      <c r="N804">
        <v>0</v>
      </c>
      <c r="O804">
        <v>0</v>
      </c>
      <c r="P804">
        <v>0</v>
      </c>
      <c r="Q804">
        <v>0</v>
      </c>
      <c r="R804">
        <v>0</v>
      </c>
      <c r="S804">
        <v>0</v>
      </c>
      <c r="T804">
        <v>900582</v>
      </c>
      <c r="U804">
        <v>71159</v>
      </c>
      <c r="V804">
        <v>71152</v>
      </c>
      <c r="W804" t="s">
        <v>12629</v>
      </c>
      <c r="X804" t="s">
        <v>13887</v>
      </c>
      <c r="Y804">
        <v>0</v>
      </c>
      <c r="Z804">
        <v>0</v>
      </c>
    </row>
    <row r="805" spans="1:26" x14ac:dyDescent="0.25">
      <c r="A805">
        <v>179848</v>
      </c>
      <c r="B805">
        <v>202501</v>
      </c>
      <c r="C805">
        <v>2</v>
      </c>
      <c r="D805" t="s">
        <v>12911</v>
      </c>
      <c r="E805">
        <v>4</v>
      </c>
      <c r="F805">
        <v>916</v>
      </c>
      <c r="G805">
        <v>200</v>
      </c>
      <c r="H805">
        <v>29</v>
      </c>
      <c r="I805">
        <v>12</v>
      </c>
      <c r="J805">
        <v>0</v>
      </c>
      <c r="K805">
        <v>0</v>
      </c>
      <c r="L805">
        <v>0</v>
      </c>
      <c r="M805">
        <v>0</v>
      </c>
      <c r="N805">
        <v>0</v>
      </c>
      <c r="O805">
        <v>0</v>
      </c>
      <c r="P805">
        <v>0</v>
      </c>
      <c r="Q805">
        <v>0</v>
      </c>
      <c r="R805">
        <v>0</v>
      </c>
      <c r="S805">
        <v>0</v>
      </c>
      <c r="T805">
        <v>900582</v>
      </c>
      <c r="U805">
        <v>71159</v>
      </c>
      <c r="V805">
        <v>71152</v>
      </c>
      <c r="W805" t="s">
        <v>12629</v>
      </c>
      <c r="X805" t="s">
        <v>13887</v>
      </c>
      <c r="Y805">
        <v>0</v>
      </c>
      <c r="Z805">
        <v>0</v>
      </c>
    </row>
    <row r="806" spans="1:26" x14ac:dyDescent="0.25">
      <c r="A806">
        <v>179897</v>
      </c>
      <c r="B806">
        <v>202501</v>
      </c>
      <c r="C806">
        <v>1</v>
      </c>
      <c r="D806" t="s">
        <v>13070</v>
      </c>
      <c r="E806">
        <v>2</v>
      </c>
      <c r="F806">
        <v>13</v>
      </c>
      <c r="G806">
        <v>2</v>
      </c>
      <c r="H806">
        <v>0</v>
      </c>
      <c r="I806">
        <v>0</v>
      </c>
      <c r="J806">
        <v>233278</v>
      </c>
      <c r="K806">
        <v>865893</v>
      </c>
      <c r="L806">
        <v>152.5</v>
      </c>
      <c r="M806">
        <v>30</v>
      </c>
      <c r="N806">
        <v>25</v>
      </c>
      <c r="O806">
        <v>29</v>
      </c>
      <c r="P806">
        <v>23</v>
      </c>
      <c r="Q806">
        <v>26.5</v>
      </c>
      <c r="R806">
        <v>19</v>
      </c>
      <c r="S806">
        <v>0</v>
      </c>
      <c r="T806">
        <v>900582</v>
      </c>
      <c r="U806">
        <v>71159</v>
      </c>
      <c r="V806">
        <v>0</v>
      </c>
      <c r="W806" t="s">
        <v>12629</v>
      </c>
      <c r="X806" t="s">
        <v>13887</v>
      </c>
      <c r="Y806">
        <v>79300</v>
      </c>
      <c r="Z806">
        <v>348518</v>
      </c>
    </row>
    <row r="807" spans="1:26" x14ac:dyDescent="0.25">
      <c r="A807">
        <v>179897</v>
      </c>
      <c r="B807">
        <v>202501</v>
      </c>
      <c r="C807">
        <v>2</v>
      </c>
      <c r="D807" t="s">
        <v>13070</v>
      </c>
      <c r="E807">
        <v>2</v>
      </c>
      <c r="F807">
        <v>13</v>
      </c>
      <c r="G807">
        <v>2</v>
      </c>
      <c r="H807">
        <v>0</v>
      </c>
      <c r="I807">
        <v>0</v>
      </c>
      <c r="J807">
        <v>233278</v>
      </c>
      <c r="K807">
        <v>865893</v>
      </c>
      <c r="L807">
        <v>152.5</v>
      </c>
      <c r="M807">
        <v>30</v>
      </c>
      <c r="N807">
        <v>25</v>
      </c>
      <c r="O807">
        <v>29</v>
      </c>
      <c r="P807">
        <v>23</v>
      </c>
      <c r="Q807">
        <v>26.5</v>
      </c>
      <c r="R807">
        <v>19</v>
      </c>
      <c r="S807">
        <v>0</v>
      </c>
      <c r="T807">
        <v>900582</v>
      </c>
      <c r="U807">
        <v>71159</v>
      </c>
      <c r="V807">
        <v>0</v>
      </c>
      <c r="W807" t="s">
        <v>12629</v>
      </c>
      <c r="X807" t="s">
        <v>13887</v>
      </c>
      <c r="Y807">
        <v>79300</v>
      </c>
      <c r="Z807">
        <v>348518</v>
      </c>
    </row>
    <row r="808" spans="1:26" x14ac:dyDescent="0.25">
      <c r="A808">
        <v>179931</v>
      </c>
      <c r="B808">
        <v>202501</v>
      </c>
      <c r="C808">
        <v>1</v>
      </c>
      <c r="D808" t="s">
        <v>13071</v>
      </c>
      <c r="E808">
        <v>3</v>
      </c>
      <c r="F808">
        <v>98</v>
      </c>
      <c r="G808">
        <v>23</v>
      </c>
      <c r="H808">
        <v>2</v>
      </c>
      <c r="I808">
        <v>0</v>
      </c>
      <c r="J808">
        <v>34861</v>
      </c>
      <c r="K808">
        <v>75400</v>
      </c>
      <c r="L808">
        <v>37</v>
      </c>
      <c r="M808">
        <v>5</v>
      </c>
      <c r="N808">
        <v>9</v>
      </c>
      <c r="O808">
        <v>11</v>
      </c>
      <c r="P808">
        <v>5</v>
      </c>
      <c r="Q808">
        <v>7</v>
      </c>
      <c r="R808">
        <v>0</v>
      </c>
      <c r="S808">
        <v>0</v>
      </c>
      <c r="T808">
        <v>71590</v>
      </c>
      <c r="U808">
        <v>71606</v>
      </c>
      <c r="V808">
        <v>71324</v>
      </c>
      <c r="W808" t="s">
        <v>13891</v>
      </c>
      <c r="X808" t="s">
        <v>12590</v>
      </c>
      <c r="Y808">
        <v>28374</v>
      </c>
      <c r="Z808">
        <v>51155</v>
      </c>
    </row>
    <row r="809" spans="1:26" x14ac:dyDescent="0.25">
      <c r="A809">
        <v>179931</v>
      </c>
      <c r="B809">
        <v>202501</v>
      </c>
      <c r="C809">
        <v>2</v>
      </c>
      <c r="D809" t="s">
        <v>13071</v>
      </c>
      <c r="E809">
        <v>3</v>
      </c>
      <c r="F809">
        <v>98</v>
      </c>
      <c r="G809">
        <v>23</v>
      </c>
      <c r="H809">
        <v>2</v>
      </c>
      <c r="I809">
        <v>0</v>
      </c>
      <c r="J809">
        <v>34861</v>
      </c>
      <c r="K809">
        <v>75400</v>
      </c>
      <c r="L809">
        <v>37</v>
      </c>
      <c r="M809">
        <v>5</v>
      </c>
      <c r="N809">
        <v>9</v>
      </c>
      <c r="O809">
        <v>11</v>
      </c>
      <c r="P809">
        <v>5</v>
      </c>
      <c r="Q809">
        <v>7</v>
      </c>
      <c r="R809">
        <v>0</v>
      </c>
      <c r="S809">
        <v>0</v>
      </c>
      <c r="T809">
        <v>71590</v>
      </c>
      <c r="U809">
        <v>71606</v>
      </c>
      <c r="V809">
        <v>71324</v>
      </c>
      <c r="W809" t="s">
        <v>13891</v>
      </c>
      <c r="X809" t="s">
        <v>12590</v>
      </c>
      <c r="Y809">
        <v>28374</v>
      </c>
      <c r="Z809">
        <v>51155</v>
      </c>
    </row>
    <row r="810" spans="1:26" x14ac:dyDescent="0.25">
      <c r="A810">
        <v>180113</v>
      </c>
      <c r="B810">
        <v>202501</v>
      </c>
      <c r="C810">
        <v>1</v>
      </c>
      <c r="D810" t="s">
        <v>13073</v>
      </c>
      <c r="E810">
        <v>4</v>
      </c>
      <c r="F810">
        <v>224</v>
      </c>
      <c r="G810">
        <v>41</v>
      </c>
      <c r="H810">
        <v>10</v>
      </c>
      <c r="I810">
        <v>1</v>
      </c>
      <c r="J810">
        <v>8791</v>
      </c>
      <c r="K810">
        <v>71000</v>
      </c>
      <c r="L810">
        <v>11</v>
      </c>
      <c r="M810">
        <v>3</v>
      </c>
      <c r="N810">
        <v>5</v>
      </c>
      <c r="O810">
        <v>2</v>
      </c>
      <c r="P810">
        <v>1</v>
      </c>
      <c r="Q810">
        <v>0</v>
      </c>
      <c r="R810">
        <v>0</v>
      </c>
      <c r="S810">
        <v>0</v>
      </c>
      <c r="T810">
        <v>900582</v>
      </c>
      <c r="U810">
        <v>71507</v>
      </c>
      <c r="V810">
        <v>71146</v>
      </c>
      <c r="W810" t="s">
        <v>12616</v>
      </c>
      <c r="X810" t="s">
        <v>13887</v>
      </c>
      <c r="Y810">
        <v>0</v>
      </c>
      <c r="Z810">
        <v>18162</v>
      </c>
    </row>
    <row r="811" spans="1:26" x14ac:dyDescent="0.25">
      <c r="A811">
        <v>180113</v>
      </c>
      <c r="B811">
        <v>202501</v>
      </c>
      <c r="C811">
        <v>2</v>
      </c>
      <c r="D811" t="s">
        <v>13073</v>
      </c>
      <c r="E811">
        <v>4</v>
      </c>
      <c r="F811">
        <v>224</v>
      </c>
      <c r="G811">
        <v>41</v>
      </c>
      <c r="H811">
        <v>10</v>
      </c>
      <c r="I811">
        <v>1</v>
      </c>
      <c r="J811">
        <v>8791</v>
      </c>
      <c r="K811">
        <v>71000</v>
      </c>
      <c r="L811">
        <v>11</v>
      </c>
      <c r="M811">
        <v>3</v>
      </c>
      <c r="N811">
        <v>5</v>
      </c>
      <c r="O811">
        <v>2</v>
      </c>
      <c r="P811">
        <v>1</v>
      </c>
      <c r="Q811">
        <v>0</v>
      </c>
      <c r="R811">
        <v>0</v>
      </c>
      <c r="S811">
        <v>0</v>
      </c>
      <c r="T811">
        <v>900582</v>
      </c>
      <c r="U811">
        <v>71507</v>
      </c>
      <c r="V811">
        <v>71146</v>
      </c>
      <c r="W811" t="s">
        <v>12616</v>
      </c>
      <c r="X811" t="s">
        <v>13887</v>
      </c>
      <c r="Y811">
        <v>0</v>
      </c>
      <c r="Z811">
        <v>18162</v>
      </c>
    </row>
    <row r="812" spans="1:26" x14ac:dyDescent="0.25">
      <c r="A812">
        <v>180178</v>
      </c>
      <c r="B812">
        <v>202501</v>
      </c>
      <c r="C812">
        <v>1</v>
      </c>
      <c r="D812" t="s">
        <v>13074</v>
      </c>
      <c r="E812">
        <v>4</v>
      </c>
      <c r="F812">
        <v>669</v>
      </c>
      <c r="G812">
        <v>164</v>
      </c>
      <c r="H812">
        <v>12</v>
      </c>
      <c r="I812">
        <v>6</v>
      </c>
      <c r="J812">
        <v>4075</v>
      </c>
      <c r="K812">
        <v>5961</v>
      </c>
      <c r="L812">
        <v>12.5</v>
      </c>
      <c r="M812">
        <v>1</v>
      </c>
      <c r="N812">
        <v>1</v>
      </c>
      <c r="O812">
        <v>4</v>
      </c>
      <c r="P812">
        <v>3</v>
      </c>
      <c r="Q812">
        <v>3</v>
      </c>
      <c r="R812">
        <v>0.5</v>
      </c>
      <c r="S812">
        <v>0</v>
      </c>
      <c r="T812">
        <v>71590</v>
      </c>
      <c r="U812">
        <v>71606</v>
      </c>
      <c r="V812">
        <v>71337</v>
      </c>
      <c r="W812" t="s">
        <v>13891</v>
      </c>
      <c r="X812" t="s">
        <v>12590</v>
      </c>
      <c r="Y812">
        <v>0</v>
      </c>
      <c r="Z812">
        <v>5312</v>
      </c>
    </row>
    <row r="813" spans="1:26" x14ac:dyDescent="0.25">
      <c r="A813">
        <v>180178</v>
      </c>
      <c r="B813">
        <v>202501</v>
      </c>
      <c r="C813">
        <v>2</v>
      </c>
      <c r="D813" t="s">
        <v>13074</v>
      </c>
      <c r="E813">
        <v>4</v>
      </c>
      <c r="F813">
        <v>669</v>
      </c>
      <c r="G813">
        <v>164</v>
      </c>
      <c r="H813">
        <v>12</v>
      </c>
      <c r="I813">
        <v>6</v>
      </c>
      <c r="J813">
        <v>4075</v>
      </c>
      <c r="K813">
        <v>5961</v>
      </c>
      <c r="L813">
        <v>12.5</v>
      </c>
      <c r="M813">
        <v>1</v>
      </c>
      <c r="N813">
        <v>1</v>
      </c>
      <c r="O813">
        <v>4</v>
      </c>
      <c r="P813">
        <v>3</v>
      </c>
      <c r="Q813">
        <v>3</v>
      </c>
      <c r="R813">
        <v>0.5</v>
      </c>
      <c r="S813">
        <v>0</v>
      </c>
      <c r="T813">
        <v>71590</v>
      </c>
      <c r="U813">
        <v>71606</v>
      </c>
      <c r="V813">
        <v>71337</v>
      </c>
      <c r="W813" t="s">
        <v>13891</v>
      </c>
      <c r="X813" t="s">
        <v>12590</v>
      </c>
      <c r="Y813">
        <v>0</v>
      </c>
      <c r="Z813">
        <v>5312</v>
      </c>
    </row>
    <row r="814" spans="1:26" x14ac:dyDescent="0.25">
      <c r="A814">
        <v>180255</v>
      </c>
      <c r="B814">
        <v>202501</v>
      </c>
      <c r="C814">
        <v>1</v>
      </c>
      <c r="D814" t="s">
        <v>13076</v>
      </c>
      <c r="E814">
        <v>4</v>
      </c>
      <c r="F814">
        <v>11</v>
      </c>
      <c r="G814">
        <v>2</v>
      </c>
      <c r="H814">
        <v>1</v>
      </c>
      <c r="I814">
        <v>1</v>
      </c>
      <c r="J814">
        <v>27778</v>
      </c>
      <c r="K814">
        <v>137333</v>
      </c>
      <c r="L814">
        <v>10</v>
      </c>
      <c r="M814">
        <v>6.5</v>
      </c>
      <c r="N814">
        <v>2</v>
      </c>
      <c r="O814">
        <v>0</v>
      </c>
      <c r="P814">
        <v>1</v>
      </c>
      <c r="Q814">
        <v>0.5</v>
      </c>
      <c r="R814">
        <v>0</v>
      </c>
      <c r="S814">
        <v>0</v>
      </c>
      <c r="T814">
        <v>71030</v>
      </c>
      <c r="U814">
        <v>71505</v>
      </c>
      <c r="V814">
        <v>700076</v>
      </c>
      <c r="W814" t="s">
        <v>12648</v>
      </c>
      <c r="X814" t="s">
        <v>12595</v>
      </c>
      <c r="Y814">
        <v>21086</v>
      </c>
      <c r="Z814">
        <v>42480</v>
      </c>
    </row>
    <row r="815" spans="1:26" x14ac:dyDescent="0.25">
      <c r="A815">
        <v>180255</v>
      </c>
      <c r="B815">
        <v>202501</v>
      </c>
      <c r="C815">
        <v>2</v>
      </c>
      <c r="D815" t="s">
        <v>13076</v>
      </c>
      <c r="E815">
        <v>4</v>
      </c>
      <c r="F815">
        <v>11</v>
      </c>
      <c r="G815">
        <v>2</v>
      </c>
      <c r="H815">
        <v>1</v>
      </c>
      <c r="I815">
        <v>1</v>
      </c>
      <c r="J815">
        <v>27778</v>
      </c>
      <c r="K815">
        <v>137333</v>
      </c>
      <c r="L815">
        <v>10</v>
      </c>
      <c r="M815">
        <v>6.5</v>
      </c>
      <c r="N815">
        <v>2</v>
      </c>
      <c r="O815">
        <v>0</v>
      </c>
      <c r="P815">
        <v>1</v>
      </c>
      <c r="Q815">
        <v>0.5</v>
      </c>
      <c r="R815">
        <v>0</v>
      </c>
      <c r="S815">
        <v>0</v>
      </c>
      <c r="T815">
        <v>71030</v>
      </c>
      <c r="U815">
        <v>71505</v>
      </c>
      <c r="V815">
        <v>700076</v>
      </c>
      <c r="W815" t="s">
        <v>12648</v>
      </c>
      <c r="X815" t="s">
        <v>12595</v>
      </c>
      <c r="Y815">
        <v>21086</v>
      </c>
      <c r="Z815">
        <v>42480</v>
      </c>
    </row>
    <row r="816" spans="1:26" x14ac:dyDescent="0.25">
      <c r="A816">
        <v>180316</v>
      </c>
      <c r="B816">
        <v>202501</v>
      </c>
      <c r="C816">
        <v>1</v>
      </c>
      <c r="D816" t="s">
        <v>13042</v>
      </c>
      <c r="E816">
        <v>4</v>
      </c>
      <c r="F816">
        <v>838</v>
      </c>
      <c r="G816">
        <v>183</v>
      </c>
      <c r="H816">
        <v>22</v>
      </c>
      <c r="I816">
        <v>6</v>
      </c>
      <c r="J816">
        <v>0</v>
      </c>
      <c r="K816">
        <v>10236</v>
      </c>
      <c r="L816">
        <v>1</v>
      </c>
      <c r="M816">
        <v>0</v>
      </c>
      <c r="N816">
        <v>0</v>
      </c>
      <c r="O816">
        <v>0</v>
      </c>
      <c r="P816">
        <v>0</v>
      </c>
      <c r="Q816">
        <v>0</v>
      </c>
      <c r="R816">
        <v>1</v>
      </c>
      <c r="S816">
        <v>0</v>
      </c>
      <c r="T816">
        <v>900582</v>
      </c>
      <c r="U816">
        <v>71270</v>
      </c>
      <c r="V816">
        <v>71155</v>
      </c>
      <c r="W816" t="s">
        <v>12611</v>
      </c>
      <c r="X816" t="s">
        <v>13887</v>
      </c>
      <c r="Y816">
        <v>0</v>
      </c>
      <c r="Z816">
        <v>1023</v>
      </c>
    </row>
    <row r="817" spans="1:26" x14ac:dyDescent="0.25">
      <c r="A817">
        <v>180316</v>
      </c>
      <c r="B817">
        <v>202501</v>
      </c>
      <c r="C817">
        <v>2</v>
      </c>
      <c r="D817" t="s">
        <v>13042</v>
      </c>
      <c r="E817">
        <v>4</v>
      </c>
      <c r="F817">
        <v>838</v>
      </c>
      <c r="G817">
        <v>183</v>
      </c>
      <c r="H817">
        <v>22</v>
      </c>
      <c r="I817">
        <v>6</v>
      </c>
      <c r="J817">
        <v>0</v>
      </c>
      <c r="K817">
        <v>10236</v>
      </c>
      <c r="L817">
        <v>1</v>
      </c>
      <c r="M817">
        <v>0</v>
      </c>
      <c r="N817">
        <v>0</v>
      </c>
      <c r="O817">
        <v>0</v>
      </c>
      <c r="P817">
        <v>0</v>
      </c>
      <c r="Q817">
        <v>0</v>
      </c>
      <c r="R817">
        <v>1</v>
      </c>
      <c r="S817">
        <v>0</v>
      </c>
      <c r="T817">
        <v>900582</v>
      </c>
      <c r="U817">
        <v>71270</v>
      </c>
      <c r="V817">
        <v>71155</v>
      </c>
      <c r="W817" t="s">
        <v>12611</v>
      </c>
      <c r="X817" t="s">
        <v>13887</v>
      </c>
      <c r="Y817">
        <v>0</v>
      </c>
      <c r="Z817">
        <v>1023</v>
      </c>
    </row>
    <row r="818" spans="1:26" x14ac:dyDescent="0.25">
      <c r="A818">
        <v>180631</v>
      </c>
      <c r="B818">
        <v>202501</v>
      </c>
      <c r="C818">
        <v>1</v>
      </c>
      <c r="D818" t="s">
        <v>13078</v>
      </c>
      <c r="E818">
        <v>4</v>
      </c>
      <c r="F818">
        <v>678</v>
      </c>
      <c r="G818">
        <v>169</v>
      </c>
      <c r="H818">
        <v>10</v>
      </c>
      <c r="I818">
        <v>4</v>
      </c>
      <c r="J818">
        <v>3447</v>
      </c>
      <c r="K818">
        <v>10773</v>
      </c>
      <c r="L818">
        <v>5</v>
      </c>
      <c r="M818">
        <v>2</v>
      </c>
      <c r="N818">
        <v>0</v>
      </c>
      <c r="O818">
        <v>0</v>
      </c>
      <c r="P818">
        <v>2</v>
      </c>
      <c r="Q818">
        <v>0</v>
      </c>
      <c r="R818">
        <v>1</v>
      </c>
      <c r="S818">
        <v>0</v>
      </c>
      <c r="T818">
        <v>71590</v>
      </c>
      <c r="U818">
        <v>71601</v>
      </c>
      <c r="V818">
        <v>71564</v>
      </c>
      <c r="W818" t="s">
        <v>12603</v>
      </c>
      <c r="X818" t="s">
        <v>12590</v>
      </c>
      <c r="Y818">
        <v>18963</v>
      </c>
      <c r="Z818">
        <v>4982</v>
      </c>
    </row>
    <row r="819" spans="1:26" x14ac:dyDescent="0.25">
      <c r="A819">
        <v>180631</v>
      </c>
      <c r="B819">
        <v>202501</v>
      </c>
      <c r="C819">
        <v>2</v>
      </c>
      <c r="D819" t="s">
        <v>13078</v>
      </c>
      <c r="E819">
        <v>4</v>
      </c>
      <c r="F819">
        <v>678</v>
      </c>
      <c r="G819">
        <v>169</v>
      </c>
      <c r="H819">
        <v>10</v>
      </c>
      <c r="I819">
        <v>4</v>
      </c>
      <c r="J819">
        <v>3447</v>
      </c>
      <c r="K819">
        <v>10773</v>
      </c>
      <c r="L819">
        <v>5</v>
      </c>
      <c r="M819">
        <v>2</v>
      </c>
      <c r="N819">
        <v>0</v>
      </c>
      <c r="O819">
        <v>0</v>
      </c>
      <c r="P819">
        <v>2</v>
      </c>
      <c r="Q819">
        <v>0</v>
      </c>
      <c r="R819">
        <v>1</v>
      </c>
      <c r="S819">
        <v>0</v>
      </c>
      <c r="T819">
        <v>71590</v>
      </c>
      <c r="U819">
        <v>71601</v>
      </c>
      <c r="V819">
        <v>71564</v>
      </c>
      <c r="W819" t="s">
        <v>12603</v>
      </c>
      <c r="X819" t="s">
        <v>12590</v>
      </c>
      <c r="Y819">
        <v>18963</v>
      </c>
      <c r="Z819">
        <v>4982</v>
      </c>
    </row>
    <row r="820" spans="1:26" x14ac:dyDescent="0.25">
      <c r="A820">
        <v>180924</v>
      </c>
      <c r="B820">
        <v>202501</v>
      </c>
      <c r="C820">
        <v>1</v>
      </c>
      <c r="D820" t="s">
        <v>13080</v>
      </c>
      <c r="E820">
        <v>4</v>
      </c>
      <c r="F820">
        <v>916</v>
      </c>
      <c r="G820">
        <v>290</v>
      </c>
      <c r="H820">
        <v>39</v>
      </c>
      <c r="I820">
        <v>9</v>
      </c>
      <c r="J820">
        <v>0</v>
      </c>
      <c r="K820">
        <v>0</v>
      </c>
      <c r="L820">
        <v>0</v>
      </c>
      <c r="M820">
        <v>0</v>
      </c>
      <c r="N820">
        <v>0</v>
      </c>
      <c r="O820">
        <v>0</v>
      </c>
      <c r="P820">
        <v>0</v>
      </c>
      <c r="Q820">
        <v>0</v>
      </c>
      <c r="R820">
        <v>0</v>
      </c>
      <c r="S820">
        <v>0</v>
      </c>
      <c r="T820">
        <v>71251</v>
      </c>
      <c r="U820">
        <v>71239</v>
      </c>
      <c r="V820">
        <v>71238</v>
      </c>
      <c r="W820" t="s">
        <v>12650</v>
      </c>
      <c r="X820" t="s">
        <v>13885</v>
      </c>
      <c r="Y820">
        <v>0</v>
      </c>
      <c r="Z820">
        <v>0</v>
      </c>
    </row>
    <row r="821" spans="1:26" x14ac:dyDescent="0.25">
      <c r="A821">
        <v>180924</v>
      </c>
      <c r="B821">
        <v>202501</v>
      </c>
      <c r="C821">
        <v>2</v>
      </c>
      <c r="D821" t="s">
        <v>13080</v>
      </c>
      <c r="E821">
        <v>4</v>
      </c>
      <c r="F821">
        <v>916</v>
      </c>
      <c r="G821">
        <v>290</v>
      </c>
      <c r="H821">
        <v>39</v>
      </c>
      <c r="I821">
        <v>9</v>
      </c>
      <c r="J821">
        <v>0</v>
      </c>
      <c r="K821">
        <v>0</v>
      </c>
      <c r="L821">
        <v>0</v>
      </c>
      <c r="M821">
        <v>0</v>
      </c>
      <c r="N821">
        <v>0</v>
      </c>
      <c r="O821">
        <v>0</v>
      </c>
      <c r="P821">
        <v>0</v>
      </c>
      <c r="Q821">
        <v>0</v>
      </c>
      <c r="R821">
        <v>0</v>
      </c>
      <c r="S821">
        <v>0</v>
      </c>
      <c r="T821">
        <v>71251</v>
      </c>
      <c r="U821">
        <v>71239</v>
      </c>
      <c r="V821">
        <v>71238</v>
      </c>
      <c r="W821" t="s">
        <v>12650</v>
      </c>
      <c r="X821" t="s">
        <v>13885</v>
      </c>
      <c r="Y821">
        <v>0</v>
      </c>
      <c r="Z821">
        <v>0</v>
      </c>
    </row>
    <row r="822" spans="1:26" x14ac:dyDescent="0.25">
      <c r="A822">
        <v>181214</v>
      </c>
      <c r="B822">
        <v>202501</v>
      </c>
      <c r="C822">
        <v>1</v>
      </c>
      <c r="D822" t="s">
        <v>13082</v>
      </c>
      <c r="E822">
        <v>4</v>
      </c>
      <c r="F822">
        <v>491</v>
      </c>
      <c r="G822">
        <v>95</v>
      </c>
      <c r="H822">
        <v>9</v>
      </c>
      <c r="I822">
        <v>4</v>
      </c>
      <c r="J822">
        <v>7430</v>
      </c>
      <c r="K822">
        <v>0</v>
      </c>
      <c r="L822">
        <v>8.5</v>
      </c>
      <c r="M822">
        <v>0.5</v>
      </c>
      <c r="N822">
        <v>1</v>
      </c>
      <c r="O822">
        <v>4</v>
      </c>
      <c r="P822">
        <v>2</v>
      </c>
      <c r="Q822">
        <v>1</v>
      </c>
      <c r="R822">
        <v>0</v>
      </c>
      <c r="S822">
        <v>0</v>
      </c>
      <c r="T822">
        <v>71030</v>
      </c>
      <c r="U822">
        <v>71662</v>
      </c>
      <c r="V822">
        <v>71438</v>
      </c>
      <c r="W822" t="s">
        <v>12672</v>
      </c>
      <c r="X822" t="s">
        <v>12595</v>
      </c>
      <c r="Y822">
        <v>0</v>
      </c>
      <c r="Z822">
        <v>10656</v>
      </c>
    </row>
    <row r="823" spans="1:26" x14ac:dyDescent="0.25">
      <c r="A823">
        <v>181214</v>
      </c>
      <c r="B823">
        <v>202501</v>
      </c>
      <c r="C823">
        <v>2</v>
      </c>
      <c r="D823" t="s">
        <v>13082</v>
      </c>
      <c r="E823">
        <v>4</v>
      </c>
      <c r="F823">
        <v>491</v>
      </c>
      <c r="G823">
        <v>95</v>
      </c>
      <c r="H823">
        <v>9</v>
      </c>
      <c r="I823">
        <v>4</v>
      </c>
      <c r="J823">
        <v>7430</v>
      </c>
      <c r="K823">
        <v>0</v>
      </c>
      <c r="L823">
        <v>8.5</v>
      </c>
      <c r="M823">
        <v>0.5</v>
      </c>
      <c r="N823">
        <v>1</v>
      </c>
      <c r="O823">
        <v>4</v>
      </c>
      <c r="P823">
        <v>2</v>
      </c>
      <c r="Q823">
        <v>1</v>
      </c>
      <c r="R823">
        <v>0</v>
      </c>
      <c r="S823">
        <v>0</v>
      </c>
      <c r="T823">
        <v>71030</v>
      </c>
      <c r="U823">
        <v>71662</v>
      </c>
      <c r="V823">
        <v>71438</v>
      </c>
      <c r="W823" t="s">
        <v>12672</v>
      </c>
      <c r="X823" t="s">
        <v>12595</v>
      </c>
      <c r="Y823">
        <v>0</v>
      </c>
      <c r="Z823">
        <v>10656</v>
      </c>
    </row>
    <row r="824" spans="1:26" x14ac:dyDescent="0.25">
      <c r="A824">
        <v>181251</v>
      </c>
      <c r="B824">
        <v>202501</v>
      </c>
      <c r="C824">
        <v>1</v>
      </c>
      <c r="D824" t="s">
        <v>13084</v>
      </c>
      <c r="E824">
        <v>4</v>
      </c>
      <c r="F824">
        <v>3</v>
      </c>
      <c r="G824">
        <v>1</v>
      </c>
      <c r="H824">
        <v>1</v>
      </c>
      <c r="I824">
        <v>1</v>
      </c>
      <c r="J824">
        <v>29712</v>
      </c>
      <c r="K824">
        <v>5000</v>
      </c>
      <c r="L824">
        <v>4</v>
      </c>
      <c r="M824">
        <v>4</v>
      </c>
      <c r="N824">
        <v>0</v>
      </c>
      <c r="O824">
        <v>0</v>
      </c>
      <c r="P824">
        <v>0</v>
      </c>
      <c r="Q824">
        <v>0</v>
      </c>
      <c r="R824">
        <v>0</v>
      </c>
      <c r="S824">
        <v>0</v>
      </c>
      <c r="T824">
        <v>900582</v>
      </c>
      <c r="U824">
        <v>71188</v>
      </c>
      <c r="V824">
        <v>71938</v>
      </c>
      <c r="W824" t="s">
        <v>12620</v>
      </c>
      <c r="X824" t="s">
        <v>13887</v>
      </c>
      <c r="Y824">
        <v>90046</v>
      </c>
      <c r="Z824">
        <v>59628</v>
      </c>
    </row>
    <row r="825" spans="1:26" x14ac:dyDescent="0.25">
      <c r="A825">
        <v>181251</v>
      </c>
      <c r="B825">
        <v>202501</v>
      </c>
      <c r="C825">
        <v>2</v>
      </c>
      <c r="D825" t="s">
        <v>13084</v>
      </c>
      <c r="E825">
        <v>4</v>
      </c>
      <c r="F825">
        <v>3</v>
      </c>
      <c r="G825">
        <v>1</v>
      </c>
      <c r="H825">
        <v>1</v>
      </c>
      <c r="I825">
        <v>1</v>
      </c>
      <c r="J825">
        <v>29712</v>
      </c>
      <c r="K825">
        <v>5000</v>
      </c>
      <c r="L825">
        <v>4</v>
      </c>
      <c r="M825">
        <v>4</v>
      </c>
      <c r="N825">
        <v>0</v>
      </c>
      <c r="O825">
        <v>0</v>
      </c>
      <c r="P825">
        <v>0</v>
      </c>
      <c r="Q825">
        <v>0</v>
      </c>
      <c r="R825">
        <v>0</v>
      </c>
      <c r="S825">
        <v>0</v>
      </c>
      <c r="T825">
        <v>900582</v>
      </c>
      <c r="U825">
        <v>71188</v>
      </c>
      <c r="V825">
        <v>71938</v>
      </c>
      <c r="W825" t="s">
        <v>12620</v>
      </c>
      <c r="X825" t="s">
        <v>13887</v>
      </c>
      <c r="Y825">
        <v>90046</v>
      </c>
      <c r="Z825">
        <v>59628</v>
      </c>
    </row>
    <row r="826" spans="1:26" x14ac:dyDescent="0.25">
      <c r="A826">
        <v>181307</v>
      </c>
      <c r="B826">
        <v>202501</v>
      </c>
      <c r="C826">
        <v>1</v>
      </c>
      <c r="D826" t="s">
        <v>13086</v>
      </c>
      <c r="E826">
        <v>4</v>
      </c>
      <c r="F826">
        <v>916</v>
      </c>
      <c r="G826">
        <v>290</v>
      </c>
      <c r="H826">
        <v>43</v>
      </c>
      <c r="I826">
        <v>13</v>
      </c>
      <c r="J826">
        <v>0</v>
      </c>
      <c r="K826">
        <v>0</v>
      </c>
      <c r="L826">
        <v>0</v>
      </c>
      <c r="M826">
        <v>0</v>
      </c>
      <c r="N826">
        <v>0</v>
      </c>
      <c r="O826">
        <v>0</v>
      </c>
      <c r="P826">
        <v>0</v>
      </c>
      <c r="Q826">
        <v>0</v>
      </c>
      <c r="R826">
        <v>0</v>
      </c>
      <c r="S826">
        <v>0</v>
      </c>
      <c r="T826">
        <v>71251</v>
      </c>
      <c r="U826">
        <v>70067</v>
      </c>
      <c r="V826">
        <v>71265</v>
      </c>
      <c r="W826" t="s">
        <v>12636</v>
      </c>
      <c r="X826" t="s">
        <v>13885</v>
      </c>
      <c r="Y826">
        <v>0</v>
      </c>
      <c r="Z826">
        <v>0</v>
      </c>
    </row>
    <row r="827" spans="1:26" x14ac:dyDescent="0.25">
      <c r="A827">
        <v>181307</v>
      </c>
      <c r="B827">
        <v>202501</v>
      </c>
      <c r="C827">
        <v>2</v>
      </c>
      <c r="D827" t="s">
        <v>13086</v>
      </c>
      <c r="E827">
        <v>4</v>
      </c>
      <c r="F827">
        <v>916</v>
      </c>
      <c r="G827">
        <v>290</v>
      </c>
      <c r="H827">
        <v>43</v>
      </c>
      <c r="I827">
        <v>13</v>
      </c>
      <c r="J827">
        <v>0</v>
      </c>
      <c r="K827">
        <v>0</v>
      </c>
      <c r="L827">
        <v>0</v>
      </c>
      <c r="M827">
        <v>0</v>
      </c>
      <c r="N827">
        <v>0</v>
      </c>
      <c r="O827">
        <v>0</v>
      </c>
      <c r="P827">
        <v>0</v>
      </c>
      <c r="Q827">
        <v>0</v>
      </c>
      <c r="R827">
        <v>0</v>
      </c>
      <c r="S827">
        <v>0</v>
      </c>
      <c r="T827">
        <v>71251</v>
      </c>
      <c r="U827">
        <v>70067</v>
      </c>
      <c r="V827">
        <v>71265</v>
      </c>
      <c r="W827" t="s">
        <v>12636</v>
      </c>
      <c r="X827" t="s">
        <v>13885</v>
      </c>
      <c r="Y827">
        <v>0</v>
      </c>
      <c r="Z827">
        <v>0</v>
      </c>
    </row>
    <row r="828" spans="1:26" x14ac:dyDescent="0.25">
      <c r="A828">
        <v>181886</v>
      </c>
      <c r="B828">
        <v>202501</v>
      </c>
      <c r="C828">
        <v>1</v>
      </c>
      <c r="D828" t="s">
        <v>13088</v>
      </c>
      <c r="E828">
        <v>4</v>
      </c>
      <c r="F828">
        <v>76</v>
      </c>
      <c r="G828">
        <v>15</v>
      </c>
      <c r="H828">
        <v>2</v>
      </c>
      <c r="I828">
        <v>1</v>
      </c>
      <c r="J828">
        <v>19355</v>
      </c>
      <c r="K828">
        <v>5500</v>
      </c>
      <c r="L828">
        <v>16</v>
      </c>
      <c r="M828">
        <v>2</v>
      </c>
      <c r="N828">
        <v>4</v>
      </c>
      <c r="O828">
        <v>4</v>
      </c>
      <c r="P828">
        <v>4</v>
      </c>
      <c r="Q828">
        <v>2</v>
      </c>
      <c r="R828">
        <v>0</v>
      </c>
      <c r="S828">
        <v>0</v>
      </c>
      <c r="T828">
        <v>71590</v>
      </c>
      <c r="U828">
        <v>71606</v>
      </c>
      <c r="V828">
        <v>71324</v>
      </c>
      <c r="W828" t="s">
        <v>13891</v>
      </c>
      <c r="X828" t="s">
        <v>12590</v>
      </c>
      <c r="Y828">
        <v>8676</v>
      </c>
      <c r="Z828">
        <v>24568</v>
      </c>
    </row>
    <row r="829" spans="1:26" x14ac:dyDescent="0.25">
      <c r="A829">
        <v>181886</v>
      </c>
      <c r="B829">
        <v>202501</v>
      </c>
      <c r="C829">
        <v>2</v>
      </c>
      <c r="D829" t="s">
        <v>13088</v>
      </c>
      <c r="E829">
        <v>4</v>
      </c>
      <c r="F829">
        <v>76</v>
      </c>
      <c r="G829">
        <v>15</v>
      </c>
      <c r="H829">
        <v>2</v>
      </c>
      <c r="I829">
        <v>1</v>
      </c>
      <c r="J829">
        <v>19355</v>
      </c>
      <c r="K829">
        <v>5500</v>
      </c>
      <c r="L829">
        <v>16</v>
      </c>
      <c r="M829">
        <v>2</v>
      </c>
      <c r="N829">
        <v>4</v>
      </c>
      <c r="O829">
        <v>4</v>
      </c>
      <c r="P829">
        <v>4</v>
      </c>
      <c r="Q829">
        <v>2</v>
      </c>
      <c r="R829">
        <v>0</v>
      </c>
      <c r="S829">
        <v>0</v>
      </c>
      <c r="T829">
        <v>71590</v>
      </c>
      <c r="U829">
        <v>71606</v>
      </c>
      <c r="V829">
        <v>71324</v>
      </c>
      <c r="W829" t="s">
        <v>13891</v>
      </c>
      <c r="X829" t="s">
        <v>12590</v>
      </c>
      <c r="Y829">
        <v>8676</v>
      </c>
      <c r="Z829">
        <v>24568</v>
      </c>
    </row>
    <row r="830" spans="1:26" x14ac:dyDescent="0.25">
      <c r="A830">
        <v>182036</v>
      </c>
      <c r="B830">
        <v>202501</v>
      </c>
      <c r="C830">
        <v>1</v>
      </c>
      <c r="D830" t="s">
        <v>13089</v>
      </c>
      <c r="E830">
        <v>4</v>
      </c>
      <c r="F830">
        <v>386</v>
      </c>
      <c r="G830">
        <v>73</v>
      </c>
      <c r="H830">
        <v>9</v>
      </c>
      <c r="I830">
        <v>2</v>
      </c>
      <c r="J830">
        <v>5902</v>
      </c>
      <c r="K830">
        <v>66856</v>
      </c>
      <c r="L830">
        <v>7.5</v>
      </c>
      <c r="M830">
        <v>3</v>
      </c>
      <c r="N830">
        <v>0.5</v>
      </c>
      <c r="O830">
        <v>0</v>
      </c>
      <c r="P830">
        <v>2</v>
      </c>
      <c r="Q830">
        <v>2</v>
      </c>
      <c r="R830">
        <v>0</v>
      </c>
      <c r="S830">
        <v>0</v>
      </c>
      <c r="T830">
        <v>71030</v>
      </c>
      <c r="U830">
        <v>71505</v>
      </c>
      <c r="V830">
        <v>71517</v>
      </c>
      <c r="W830" t="s">
        <v>12648</v>
      </c>
      <c r="X830" t="s">
        <v>12595</v>
      </c>
      <c r="Y830">
        <v>5131</v>
      </c>
      <c r="Z830">
        <v>13378</v>
      </c>
    </row>
    <row r="831" spans="1:26" x14ac:dyDescent="0.25">
      <c r="A831">
        <v>182036</v>
      </c>
      <c r="B831">
        <v>202501</v>
      </c>
      <c r="C831">
        <v>2</v>
      </c>
      <c r="D831" t="s">
        <v>13089</v>
      </c>
      <c r="E831">
        <v>4</v>
      </c>
      <c r="F831">
        <v>386</v>
      </c>
      <c r="G831">
        <v>73</v>
      </c>
      <c r="H831">
        <v>9</v>
      </c>
      <c r="I831">
        <v>2</v>
      </c>
      <c r="J831">
        <v>5902</v>
      </c>
      <c r="K831">
        <v>66856</v>
      </c>
      <c r="L831">
        <v>7.5</v>
      </c>
      <c r="M831">
        <v>3</v>
      </c>
      <c r="N831">
        <v>0.5</v>
      </c>
      <c r="O831">
        <v>0</v>
      </c>
      <c r="P831">
        <v>2</v>
      </c>
      <c r="Q831">
        <v>2</v>
      </c>
      <c r="R831">
        <v>0</v>
      </c>
      <c r="S831">
        <v>0</v>
      </c>
      <c r="T831">
        <v>71030</v>
      </c>
      <c r="U831">
        <v>71505</v>
      </c>
      <c r="V831">
        <v>71517</v>
      </c>
      <c r="W831" t="s">
        <v>12648</v>
      </c>
      <c r="X831" t="s">
        <v>12595</v>
      </c>
      <c r="Y831">
        <v>5131</v>
      </c>
      <c r="Z831">
        <v>13378</v>
      </c>
    </row>
    <row r="832" spans="1:26" x14ac:dyDescent="0.25">
      <c r="A832">
        <v>182117</v>
      </c>
      <c r="B832">
        <v>202501</v>
      </c>
      <c r="C832">
        <v>1</v>
      </c>
      <c r="D832" t="s">
        <v>13091</v>
      </c>
      <c r="E832">
        <v>4</v>
      </c>
      <c r="F832">
        <v>896</v>
      </c>
      <c r="G832">
        <v>219</v>
      </c>
      <c r="H832">
        <v>34</v>
      </c>
      <c r="I832">
        <v>7</v>
      </c>
      <c r="J832">
        <v>88</v>
      </c>
      <c r="K832">
        <v>0</v>
      </c>
      <c r="L832">
        <v>1</v>
      </c>
      <c r="M832">
        <v>0</v>
      </c>
      <c r="N832">
        <v>0</v>
      </c>
      <c r="O832">
        <v>0</v>
      </c>
      <c r="P832">
        <v>1</v>
      </c>
      <c r="Q832">
        <v>0</v>
      </c>
      <c r="R832">
        <v>0</v>
      </c>
      <c r="S832">
        <v>0</v>
      </c>
      <c r="T832">
        <v>71030</v>
      </c>
      <c r="U832">
        <v>71024</v>
      </c>
      <c r="V832">
        <v>71023</v>
      </c>
      <c r="W832" t="s">
        <v>12597</v>
      </c>
      <c r="X832" t="s">
        <v>12595</v>
      </c>
      <c r="Y832">
        <v>0</v>
      </c>
      <c r="Z832">
        <v>189</v>
      </c>
    </row>
    <row r="833" spans="1:26" x14ac:dyDescent="0.25">
      <c r="A833">
        <v>182117</v>
      </c>
      <c r="B833">
        <v>202501</v>
      </c>
      <c r="C833">
        <v>2</v>
      </c>
      <c r="D833" t="s">
        <v>13091</v>
      </c>
      <c r="E833">
        <v>4</v>
      </c>
      <c r="F833">
        <v>896</v>
      </c>
      <c r="G833">
        <v>219</v>
      </c>
      <c r="H833">
        <v>34</v>
      </c>
      <c r="I833">
        <v>7</v>
      </c>
      <c r="J833">
        <v>88</v>
      </c>
      <c r="K833">
        <v>0</v>
      </c>
      <c r="L833">
        <v>1</v>
      </c>
      <c r="M833">
        <v>0</v>
      </c>
      <c r="N833">
        <v>0</v>
      </c>
      <c r="O833">
        <v>0</v>
      </c>
      <c r="P833">
        <v>1</v>
      </c>
      <c r="Q833">
        <v>0</v>
      </c>
      <c r="R833">
        <v>0</v>
      </c>
      <c r="S833">
        <v>0</v>
      </c>
      <c r="T833">
        <v>71030</v>
      </c>
      <c r="U833">
        <v>71024</v>
      </c>
      <c r="V833">
        <v>71023</v>
      </c>
      <c r="W833" t="s">
        <v>12597</v>
      </c>
      <c r="X833" t="s">
        <v>12595</v>
      </c>
      <c r="Y833">
        <v>0</v>
      </c>
      <c r="Z833">
        <v>189</v>
      </c>
    </row>
    <row r="834" spans="1:26" x14ac:dyDescent="0.25">
      <c r="A834">
        <v>182240</v>
      </c>
      <c r="B834">
        <v>202501</v>
      </c>
      <c r="C834">
        <v>1</v>
      </c>
      <c r="D834" t="s">
        <v>13092</v>
      </c>
      <c r="E834">
        <v>2</v>
      </c>
      <c r="F834">
        <v>30</v>
      </c>
      <c r="G834">
        <v>7</v>
      </c>
      <c r="H834">
        <v>0</v>
      </c>
      <c r="I834">
        <v>0</v>
      </c>
      <c r="J834">
        <v>119411</v>
      </c>
      <c r="K834">
        <v>470938</v>
      </c>
      <c r="L834">
        <v>152</v>
      </c>
      <c r="M834">
        <v>38</v>
      </c>
      <c r="N834">
        <v>40</v>
      </c>
      <c r="O834">
        <v>18</v>
      </c>
      <c r="P834">
        <v>30</v>
      </c>
      <c r="Q834">
        <v>14</v>
      </c>
      <c r="R834">
        <v>12</v>
      </c>
      <c r="S834">
        <v>0</v>
      </c>
      <c r="T834">
        <v>900582</v>
      </c>
      <c r="U834">
        <v>71506</v>
      </c>
      <c r="V834">
        <v>0</v>
      </c>
      <c r="W834" t="s">
        <v>12609</v>
      </c>
      <c r="X834" t="s">
        <v>13887</v>
      </c>
      <c r="Y834">
        <v>396041</v>
      </c>
      <c r="Z834">
        <v>191702</v>
      </c>
    </row>
    <row r="835" spans="1:26" x14ac:dyDescent="0.25">
      <c r="A835">
        <v>182240</v>
      </c>
      <c r="B835">
        <v>202501</v>
      </c>
      <c r="C835">
        <v>2</v>
      </c>
      <c r="D835" t="s">
        <v>13092</v>
      </c>
      <c r="E835">
        <v>2</v>
      </c>
      <c r="F835">
        <v>30</v>
      </c>
      <c r="G835">
        <v>7</v>
      </c>
      <c r="H835">
        <v>0</v>
      </c>
      <c r="I835">
        <v>0</v>
      </c>
      <c r="J835">
        <v>119411</v>
      </c>
      <c r="K835">
        <v>470938</v>
      </c>
      <c r="L835">
        <v>152</v>
      </c>
      <c r="M835">
        <v>38</v>
      </c>
      <c r="N835">
        <v>40</v>
      </c>
      <c r="O835">
        <v>18</v>
      </c>
      <c r="P835">
        <v>30</v>
      </c>
      <c r="Q835">
        <v>14</v>
      </c>
      <c r="R835">
        <v>12</v>
      </c>
      <c r="S835">
        <v>0</v>
      </c>
      <c r="T835">
        <v>900582</v>
      </c>
      <c r="U835">
        <v>71506</v>
      </c>
      <c r="V835">
        <v>0</v>
      </c>
      <c r="W835" t="s">
        <v>12609</v>
      </c>
      <c r="X835" t="s">
        <v>13887</v>
      </c>
      <c r="Y835">
        <v>396041</v>
      </c>
      <c r="Z835">
        <v>191702</v>
      </c>
    </row>
    <row r="836" spans="1:26" x14ac:dyDescent="0.25">
      <c r="A836">
        <v>182279</v>
      </c>
      <c r="B836">
        <v>202501</v>
      </c>
      <c r="C836">
        <v>1</v>
      </c>
      <c r="D836" t="s">
        <v>13093</v>
      </c>
      <c r="E836">
        <v>5</v>
      </c>
      <c r="F836">
        <v>1</v>
      </c>
      <c r="G836">
        <v>1</v>
      </c>
      <c r="H836">
        <v>1</v>
      </c>
      <c r="I836">
        <v>1</v>
      </c>
      <c r="J836">
        <v>0</v>
      </c>
      <c r="K836">
        <v>0</v>
      </c>
      <c r="L836">
        <v>0</v>
      </c>
      <c r="M836">
        <v>0</v>
      </c>
      <c r="N836">
        <v>0</v>
      </c>
      <c r="O836">
        <v>0</v>
      </c>
      <c r="P836">
        <v>0</v>
      </c>
      <c r="Q836">
        <v>0</v>
      </c>
      <c r="R836">
        <v>0</v>
      </c>
      <c r="S836">
        <v>0</v>
      </c>
      <c r="T836">
        <v>71030</v>
      </c>
      <c r="U836">
        <v>71024</v>
      </c>
      <c r="V836">
        <v>0</v>
      </c>
      <c r="W836" t="s">
        <v>12597</v>
      </c>
      <c r="X836" t="s">
        <v>12595</v>
      </c>
      <c r="Y836">
        <v>0</v>
      </c>
      <c r="Z836">
        <v>0</v>
      </c>
    </row>
    <row r="837" spans="1:26" x14ac:dyDescent="0.25">
      <c r="A837">
        <v>182279</v>
      </c>
      <c r="B837">
        <v>202501</v>
      </c>
      <c r="C837">
        <v>2</v>
      </c>
      <c r="D837" t="s">
        <v>13093</v>
      </c>
      <c r="E837">
        <v>5</v>
      </c>
      <c r="F837">
        <v>1</v>
      </c>
      <c r="G837">
        <v>1</v>
      </c>
      <c r="H837">
        <v>1</v>
      </c>
      <c r="I837">
        <v>1</v>
      </c>
      <c r="J837">
        <v>0</v>
      </c>
      <c r="K837">
        <v>0</v>
      </c>
      <c r="L837">
        <v>0</v>
      </c>
      <c r="M837">
        <v>0</v>
      </c>
      <c r="N837">
        <v>0</v>
      </c>
      <c r="O837">
        <v>0</v>
      </c>
      <c r="P837">
        <v>0</v>
      </c>
      <c r="Q837">
        <v>0</v>
      </c>
      <c r="R837">
        <v>0</v>
      </c>
      <c r="S837">
        <v>0</v>
      </c>
      <c r="T837">
        <v>71030</v>
      </c>
      <c r="U837">
        <v>71024</v>
      </c>
      <c r="V837">
        <v>0</v>
      </c>
      <c r="W837" t="s">
        <v>12597</v>
      </c>
      <c r="X837" t="s">
        <v>12595</v>
      </c>
      <c r="Y837">
        <v>0</v>
      </c>
      <c r="Z837">
        <v>0</v>
      </c>
    </row>
    <row r="838" spans="1:26" x14ac:dyDescent="0.25">
      <c r="A838">
        <v>182314</v>
      </c>
      <c r="B838">
        <v>202501</v>
      </c>
      <c r="C838">
        <v>1</v>
      </c>
      <c r="D838" t="s">
        <v>13095</v>
      </c>
      <c r="E838">
        <v>4</v>
      </c>
      <c r="F838">
        <v>372</v>
      </c>
      <c r="G838">
        <v>96</v>
      </c>
      <c r="H838">
        <v>7</v>
      </c>
      <c r="I838">
        <v>3</v>
      </c>
      <c r="J838">
        <v>9161</v>
      </c>
      <c r="K838">
        <v>17561</v>
      </c>
      <c r="L838">
        <v>12</v>
      </c>
      <c r="M838">
        <v>3</v>
      </c>
      <c r="N838">
        <v>5</v>
      </c>
      <c r="O838">
        <v>1</v>
      </c>
      <c r="P838">
        <v>2</v>
      </c>
      <c r="Q838">
        <v>0</v>
      </c>
      <c r="R838">
        <v>1</v>
      </c>
      <c r="S838">
        <v>0</v>
      </c>
      <c r="T838">
        <v>71590</v>
      </c>
      <c r="U838">
        <v>71602</v>
      </c>
      <c r="V838">
        <v>71444</v>
      </c>
      <c r="W838" t="s">
        <v>5222</v>
      </c>
      <c r="X838" t="s">
        <v>12590</v>
      </c>
      <c r="Y838">
        <v>9399</v>
      </c>
      <c r="Z838">
        <v>13702</v>
      </c>
    </row>
    <row r="839" spans="1:26" x14ac:dyDescent="0.25">
      <c r="A839">
        <v>182314</v>
      </c>
      <c r="B839">
        <v>202501</v>
      </c>
      <c r="C839">
        <v>2</v>
      </c>
      <c r="D839" t="s">
        <v>13095</v>
      </c>
      <c r="E839">
        <v>4</v>
      </c>
      <c r="F839">
        <v>372</v>
      </c>
      <c r="G839">
        <v>96</v>
      </c>
      <c r="H839">
        <v>7</v>
      </c>
      <c r="I839">
        <v>3</v>
      </c>
      <c r="J839">
        <v>9161</v>
      </c>
      <c r="K839">
        <v>17561</v>
      </c>
      <c r="L839">
        <v>12</v>
      </c>
      <c r="M839">
        <v>3</v>
      </c>
      <c r="N839">
        <v>5</v>
      </c>
      <c r="O839">
        <v>1</v>
      </c>
      <c r="P839">
        <v>2</v>
      </c>
      <c r="Q839">
        <v>0</v>
      </c>
      <c r="R839">
        <v>1</v>
      </c>
      <c r="S839">
        <v>0</v>
      </c>
      <c r="T839">
        <v>71590</v>
      </c>
      <c r="U839">
        <v>71602</v>
      </c>
      <c r="V839">
        <v>71444</v>
      </c>
      <c r="W839" t="s">
        <v>5222</v>
      </c>
      <c r="X839" t="s">
        <v>12590</v>
      </c>
      <c r="Y839">
        <v>9399</v>
      </c>
      <c r="Z839">
        <v>13702</v>
      </c>
    </row>
    <row r="840" spans="1:26" x14ac:dyDescent="0.25">
      <c r="A840">
        <v>182477</v>
      </c>
      <c r="B840">
        <v>202501</v>
      </c>
      <c r="C840">
        <v>1</v>
      </c>
      <c r="D840" t="s">
        <v>12708</v>
      </c>
      <c r="E840">
        <v>4</v>
      </c>
      <c r="F840">
        <v>487</v>
      </c>
      <c r="G840">
        <v>175</v>
      </c>
      <c r="H840">
        <v>11</v>
      </c>
      <c r="I840">
        <v>3</v>
      </c>
      <c r="J840">
        <v>7411</v>
      </c>
      <c r="K840">
        <v>11000</v>
      </c>
      <c r="L840">
        <v>7</v>
      </c>
      <c r="M840">
        <v>1</v>
      </c>
      <c r="N840">
        <v>4</v>
      </c>
      <c r="O840">
        <v>1</v>
      </c>
      <c r="P840">
        <v>1</v>
      </c>
      <c r="Q840">
        <v>0</v>
      </c>
      <c r="R840">
        <v>0</v>
      </c>
      <c r="S840">
        <v>0</v>
      </c>
      <c r="T840">
        <v>71251</v>
      </c>
      <c r="U840">
        <v>71248</v>
      </c>
      <c r="V840">
        <v>71250</v>
      </c>
      <c r="W840" t="s">
        <v>12625</v>
      </c>
      <c r="X840" t="s">
        <v>13885</v>
      </c>
      <c r="Y840">
        <v>0</v>
      </c>
      <c r="Z840">
        <v>10779</v>
      </c>
    </row>
    <row r="841" spans="1:26" x14ac:dyDescent="0.25">
      <c r="A841">
        <v>182477</v>
      </c>
      <c r="B841">
        <v>202501</v>
      </c>
      <c r="C841">
        <v>2</v>
      </c>
      <c r="D841" t="s">
        <v>12708</v>
      </c>
      <c r="E841">
        <v>4</v>
      </c>
      <c r="F841">
        <v>487</v>
      </c>
      <c r="G841">
        <v>175</v>
      </c>
      <c r="H841">
        <v>11</v>
      </c>
      <c r="I841">
        <v>3</v>
      </c>
      <c r="J841">
        <v>7411</v>
      </c>
      <c r="K841">
        <v>11000</v>
      </c>
      <c r="L841">
        <v>7</v>
      </c>
      <c r="M841">
        <v>1</v>
      </c>
      <c r="N841">
        <v>4</v>
      </c>
      <c r="O841">
        <v>1</v>
      </c>
      <c r="P841">
        <v>1</v>
      </c>
      <c r="Q841">
        <v>0</v>
      </c>
      <c r="R841">
        <v>0</v>
      </c>
      <c r="S841">
        <v>0</v>
      </c>
      <c r="T841">
        <v>71251</v>
      </c>
      <c r="U841">
        <v>71248</v>
      </c>
      <c r="V841">
        <v>71250</v>
      </c>
      <c r="W841" t="s">
        <v>12625</v>
      </c>
      <c r="X841" t="s">
        <v>13885</v>
      </c>
      <c r="Y841">
        <v>0</v>
      </c>
      <c r="Z841">
        <v>10779</v>
      </c>
    </row>
    <row r="842" spans="1:26" x14ac:dyDescent="0.25">
      <c r="A842">
        <v>182484</v>
      </c>
      <c r="B842">
        <v>202501</v>
      </c>
      <c r="C842">
        <v>1</v>
      </c>
      <c r="D842" t="s">
        <v>13097</v>
      </c>
      <c r="E842">
        <v>2</v>
      </c>
      <c r="F842">
        <v>26</v>
      </c>
      <c r="G842">
        <v>9</v>
      </c>
      <c r="H842">
        <v>0</v>
      </c>
      <c r="I842">
        <v>0</v>
      </c>
      <c r="J842">
        <v>157400</v>
      </c>
      <c r="K842">
        <v>321103</v>
      </c>
      <c r="L842">
        <v>195.5</v>
      </c>
      <c r="M842">
        <v>34.5</v>
      </c>
      <c r="N842">
        <v>60</v>
      </c>
      <c r="O842">
        <v>24.5</v>
      </c>
      <c r="P842">
        <v>30.5</v>
      </c>
      <c r="Q842">
        <v>32</v>
      </c>
      <c r="R842">
        <v>14</v>
      </c>
      <c r="S842">
        <v>0</v>
      </c>
      <c r="T842">
        <v>71251</v>
      </c>
      <c r="U842">
        <v>70066</v>
      </c>
      <c r="V842">
        <v>0</v>
      </c>
      <c r="W842" t="s">
        <v>12627</v>
      </c>
      <c r="X842" t="s">
        <v>13885</v>
      </c>
      <c r="Y842">
        <v>31080</v>
      </c>
      <c r="Z842">
        <v>226318</v>
      </c>
    </row>
    <row r="843" spans="1:26" x14ac:dyDescent="0.25">
      <c r="A843">
        <v>182484</v>
      </c>
      <c r="B843">
        <v>202501</v>
      </c>
      <c r="C843">
        <v>2</v>
      </c>
      <c r="D843" t="s">
        <v>13097</v>
      </c>
      <c r="E843">
        <v>2</v>
      </c>
      <c r="F843">
        <v>26</v>
      </c>
      <c r="G843">
        <v>9</v>
      </c>
      <c r="H843">
        <v>0</v>
      </c>
      <c r="I843">
        <v>0</v>
      </c>
      <c r="J843">
        <v>157400</v>
      </c>
      <c r="K843">
        <v>321103</v>
      </c>
      <c r="L843">
        <v>195.5</v>
      </c>
      <c r="M843">
        <v>34.5</v>
      </c>
      <c r="N843">
        <v>60</v>
      </c>
      <c r="O843">
        <v>24.5</v>
      </c>
      <c r="P843">
        <v>30.5</v>
      </c>
      <c r="Q843">
        <v>32</v>
      </c>
      <c r="R843">
        <v>14</v>
      </c>
      <c r="S843">
        <v>0</v>
      </c>
      <c r="T843">
        <v>71251</v>
      </c>
      <c r="U843">
        <v>70066</v>
      </c>
      <c r="V843">
        <v>0</v>
      </c>
      <c r="W843" t="s">
        <v>12627</v>
      </c>
      <c r="X843" t="s">
        <v>13885</v>
      </c>
      <c r="Y843">
        <v>31080</v>
      </c>
      <c r="Z843">
        <v>226318</v>
      </c>
    </row>
    <row r="844" spans="1:26" x14ac:dyDescent="0.25">
      <c r="A844">
        <v>182635</v>
      </c>
      <c r="B844">
        <v>202501</v>
      </c>
      <c r="C844">
        <v>1</v>
      </c>
      <c r="D844" t="s">
        <v>12822</v>
      </c>
      <c r="E844">
        <v>4</v>
      </c>
      <c r="F844">
        <v>903</v>
      </c>
      <c r="G844">
        <v>283</v>
      </c>
      <c r="H844">
        <v>21</v>
      </c>
      <c r="I844">
        <v>5</v>
      </c>
      <c r="J844">
        <v>0</v>
      </c>
      <c r="K844">
        <v>1000</v>
      </c>
      <c r="L844">
        <v>0</v>
      </c>
      <c r="M844">
        <v>0</v>
      </c>
      <c r="N844">
        <v>0</v>
      </c>
      <c r="O844">
        <v>0</v>
      </c>
      <c r="P844">
        <v>0</v>
      </c>
      <c r="Q844">
        <v>0</v>
      </c>
      <c r="R844">
        <v>0</v>
      </c>
      <c r="S844">
        <v>0</v>
      </c>
      <c r="T844">
        <v>71251</v>
      </c>
      <c r="U844">
        <v>70066</v>
      </c>
      <c r="V844">
        <v>71264</v>
      </c>
      <c r="W844" t="s">
        <v>12627</v>
      </c>
      <c r="X844" t="s">
        <v>13885</v>
      </c>
      <c r="Y844">
        <v>0</v>
      </c>
      <c r="Z844">
        <v>100</v>
      </c>
    </row>
    <row r="845" spans="1:26" x14ac:dyDescent="0.25">
      <c r="A845">
        <v>182635</v>
      </c>
      <c r="B845">
        <v>202501</v>
      </c>
      <c r="C845">
        <v>2</v>
      </c>
      <c r="D845" t="s">
        <v>12822</v>
      </c>
      <c r="E845">
        <v>4</v>
      </c>
      <c r="F845">
        <v>903</v>
      </c>
      <c r="G845">
        <v>283</v>
      </c>
      <c r="H845">
        <v>21</v>
      </c>
      <c r="I845">
        <v>5</v>
      </c>
      <c r="J845">
        <v>0</v>
      </c>
      <c r="K845">
        <v>1000</v>
      </c>
      <c r="L845">
        <v>0</v>
      </c>
      <c r="M845">
        <v>0</v>
      </c>
      <c r="N845">
        <v>0</v>
      </c>
      <c r="O845">
        <v>0</v>
      </c>
      <c r="P845">
        <v>0</v>
      </c>
      <c r="Q845">
        <v>0</v>
      </c>
      <c r="R845">
        <v>0</v>
      </c>
      <c r="S845">
        <v>0</v>
      </c>
      <c r="T845">
        <v>71251</v>
      </c>
      <c r="U845">
        <v>70066</v>
      </c>
      <c r="V845">
        <v>71264</v>
      </c>
      <c r="W845" t="s">
        <v>12627</v>
      </c>
      <c r="X845" t="s">
        <v>13885</v>
      </c>
      <c r="Y845">
        <v>0</v>
      </c>
      <c r="Z845">
        <v>100</v>
      </c>
    </row>
    <row r="846" spans="1:26" x14ac:dyDescent="0.25">
      <c r="A846">
        <v>182809</v>
      </c>
      <c r="B846">
        <v>202501</v>
      </c>
      <c r="C846">
        <v>1</v>
      </c>
      <c r="D846" t="s">
        <v>13099</v>
      </c>
      <c r="E846">
        <v>4</v>
      </c>
      <c r="F846">
        <v>268</v>
      </c>
      <c r="G846">
        <v>49</v>
      </c>
      <c r="H846">
        <v>8</v>
      </c>
      <c r="I846">
        <v>2</v>
      </c>
      <c r="J846">
        <v>9389</v>
      </c>
      <c r="K846">
        <v>58048</v>
      </c>
      <c r="L846">
        <v>8</v>
      </c>
      <c r="M846">
        <v>3</v>
      </c>
      <c r="N846">
        <v>1</v>
      </c>
      <c r="O846">
        <v>1</v>
      </c>
      <c r="P846">
        <v>0</v>
      </c>
      <c r="Q846">
        <v>1</v>
      </c>
      <c r="R846">
        <v>2</v>
      </c>
      <c r="S846">
        <v>0</v>
      </c>
      <c r="T846">
        <v>71030</v>
      </c>
      <c r="U846">
        <v>71031</v>
      </c>
      <c r="V846">
        <v>71033</v>
      </c>
      <c r="W846" t="s">
        <v>12596</v>
      </c>
      <c r="X846" t="s">
        <v>12595</v>
      </c>
      <c r="Y846">
        <v>31471</v>
      </c>
      <c r="Z846">
        <v>16856</v>
      </c>
    </row>
    <row r="847" spans="1:26" x14ac:dyDescent="0.25">
      <c r="A847">
        <v>182809</v>
      </c>
      <c r="B847">
        <v>202501</v>
      </c>
      <c r="C847">
        <v>2</v>
      </c>
      <c r="D847" t="s">
        <v>13099</v>
      </c>
      <c r="E847">
        <v>4</v>
      </c>
      <c r="F847">
        <v>268</v>
      </c>
      <c r="G847">
        <v>49</v>
      </c>
      <c r="H847">
        <v>8</v>
      </c>
      <c r="I847">
        <v>2</v>
      </c>
      <c r="J847">
        <v>9389</v>
      </c>
      <c r="K847">
        <v>58048</v>
      </c>
      <c r="L847">
        <v>8</v>
      </c>
      <c r="M847">
        <v>3</v>
      </c>
      <c r="N847">
        <v>1</v>
      </c>
      <c r="O847">
        <v>1</v>
      </c>
      <c r="P847">
        <v>0</v>
      </c>
      <c r="Q847">
        <v>1</v>
      </c>
      <c r="R847">
        <v>2</v>
      </c>
      <c r="S847">
        <v>0</v>
      </c>
      <c r="T847">
        <v>71030</v>
      </c>
      <c r="U847">
        <v>71031</v>
      </c>
      <c r="V847">
        <v>71033</v>
      </c>
      <c r="W847" t="s">
        <v>12596</v>
      </c>
      <c r="X847" t="s">
        <v>12595</v>
      </c>
      <c r="Y847">
        <v>31471</v>
      </c>
      <c r="Z847">
        <v>16856</v>
      </c>
    </row>
    <row r="848" spans="1:26" x14ac:dyDescent="0.25">
      <c r="A848">
        <v>182923</v>
      </c>
      <c r="B848">
        <v>202501</v>
      </c>
      <c r="C848">
        <v>1</v>
      </c>
      <c r="D848" t="s">
        <v>13100</v>
      </c>
      <c r="E848">
        <v>3</v>
      </c>
      <c r="F848">
        <v>22</v>
      </c>
      <c r="G848">
        <v>8</v>
      </c>
      <c r="H848">
        <v>2</v>
      </c>
      <c r="I848">
        <v>0</v>
      </c>
      <c r="J848">
        <v>77723</v>
      </c>
      <c r="K848">
        <v>494311</v>
      </c>
      <c r="L848">
        <v>99.5</v>
      </c>
      <c r="M848">
        <v>24.5</v>
      </c>
      <c r="N848">
        <v>31.5</v>
      </c>
      <c r="O848">
        <v>11</v>
      </c>
      <c r="P848">
        <v>9.5</v>
      </c>
      <c r="Q848">
        <v>13</v>
      </c>
      <c r="R848">
        <v>10</v>
      </c>
      <c r="S848">
        <v>0</v>
      </c>
      <c r="T848">
        <v>71590</v>
      </c>
      <c r="U848">
        <v>71050</v>
      </c>
      <c r="V848">
        <v>70426</v>
      </c>
      <c r="W848" t="s">
        <v>12605</v>
      </c>
      <c r="X848" t="s">
        <v>12590</v>
      </c>
      <c r="Y848">
        <v>68697</v>
      </c>
      <c r="Z848">
        <v>144789</v>
      </c>
    </row>
    <row r="849" spans="1:26" x14ac:dyDescent="0.25">
      <c r="A849">
        <v>182923</v>
      </c>
      <c r="B849">
        <v>202501</v>
      </c>
      <c r="C849">
        <v>2</v>
      </c>
      <c r="D849" t="s">
        <v>13100</v>
      </c>
      <c r="E849">
        <v>3</v>
      </c>
      <c r="F849">
        <v>22</v>
      </c>
      <c r="G849">
        <v>8</v>
      </c>
      <c r="H849">
        <v>2</v>
      </c>
      <c r="I849">
        <v>0</v>
      </c>
      <c r="J849">
        <v>77723</v>
      </c>
      <c r="K849">
        <v>494311</v>
      </c>
      <c r="L849">
        <v>99.5</v>
      </c>
      <c r="M849">
        <v>24.5</v>
      </c>
      <c r="N849">
        <v>31.5</v>
      </c>
      <c r="O849">
        <v>11</v>
      </c>
      <c r="P849">
        <v>9.5</v>
      </c>
      <c r="Q849">
        <v>13</v>
      </c>
      <c r="R849">
        <v>10</v>
      </c>
      <c r="S849">
        <v>0</v>
      </c>
      <c r="T849">
        <v>71590</v>
      </c>
      <c r="U849">
        <v>71050</v>
      </c>
      <c r="V849">
        <v>70426</v>
      </c>
      <c r="W849" t="s">
        <v>12605</v>
      </c>
      <c r="X849" t="s">
        <v>12590</v>
      </c>
      <c r="Y849">
        <v>68697</v>
      </c>
      <c r="Z849">
        <v>144789</v>
      </c>
    </row>
    <row r="850" spans="1:26" x14ac:dyDescent="0.25">
      <c r="A850">
        <v>183080</v>
      </c>
      <c r="B850">
        <v>202501</v>
      </c>
      <c r="C850">
        <v>1</v>
      </c>
      <c r="D850" t="s">
        <v>12876</v>
      </c>
      <c r="E850">
        <v>4</v>
      </c>
      <c r="F850">
        <v>680</v>
      </c>
      <c r="G850">
        <v>147</v>
      </c>
      <c r="H850">
        <v>22</v>
      </c>
      <c r="I850">
        <v>6</v>
      </c>
      <c r="J850">
        <v>3257</v>
      </c>
      <c r="K850">
        <v>5000</v>
      </c>
      <c r="L850">
        <v>10</v>
      </c>
      <c r="M850">
        <v>0</v>
      </c>
      <c r="N850">
        <v>3</v>
      </c>
      <c r="O850">
        <v>1</v>
      </c>
      <c r="P850">
        <v>3</v>
      </c>
      <c r="Q850">
        <v>3</v>
      </c>
      <c r="R850">
        <v>0</v>
      </c>
      <c r="S850">
        <v>0</v>
      </c>
      <c r="T850">
        <v>71030</v>
      </c>
      <c r="U850">
        <v>71024</v>
      </c>
      <c r="V850">
        <v>71023</v>
      </c>
      <c r="W850" t="s">
        <v>12597</v>
      </c>
      <c r="X850" t="s">
        <v>12595</v>
      </c>
      <c r="Y850">
        <v>0</v>
      </c>
      <c r="Z850">
        <v>4854</v>
      </c>
    </row>
    <row r="851" spans="1:26" x14ac:dyDescent="0.25">
      <c r="A851">
        <v>183080</v>
      </c>
      <c r="B851">
        <v>202501</v>
      </c>
      <c r="C851">
        <v>2</v>
      </c>
      <c r="D851" t="s">
        <v>12876</v>
      </c>
      <c r="E851">
        <v>4</v>
      </c>
      <c r="F851">
        <v>680</v>
      </c>
      <c r="G851">
        <v>147</v>
      </c>
      <c r="H851">
        <v>22</v>
      </c>
      <c r="I851">
        <v>6</v>
      </c>
      <c r="J851">
        <v>3257</v>
      </c>
      <c r="K851">
        <v>5000</v>
      </c>
      <c r="L851">
        <v>10</v>
      </c>
      <c r="M851">
        <v>0</v>
      </c>
      <c r="N851">
        <v>3</v>
      </c>
      <c r="O851">
        <v>1</v>
      </c>
      <c r="P851">
        <v>3</v>
      </c>
      <c r="Q851">
        <v>3</v>
      </c>
      <c r="R851">
        <v>0</v>
      </c>
      <c r="S851">
        <v>0</v>
      </c>
      <c r="T851">
        <v>71030</v>
      </c>
      <c r="U851">
        <v>71024</v>
      </c>
      <c r="V851">
        <v>71023</v>
      </c>
      <c r="W851" t="s">
        <v>12597</v>
      </c>
      <c r="X851" t="s">
        <v>12595</v>
      </c>
      <c r="Y851">
        <v>0</v>
      </c>
      <c r="Z851">
        <v>4854</v>
      </c>
    </row>
    <row r="852" spans="1:26" x14ac:dyDescent="0.25">
      <c r="A852">
        <v>183264</v>
      </c>
      <c r="B852">
        <v>202501</v>
      </c>
      <c r="C852">
        <v>1</v>
      </c>
      <c r="D852" t="s">
        <v>13103</v>
      </c>
      <c r="E852">
        <v>4</v>
      </c>
      <c r="F852">
        <v>411</v>
      </c>
      <c r="G852">
        <v>104</v>
      </c>
      <c r="H852">
        <v>18</v>
      </c>
      <c r="I852">
        <v>6</v>
      </c>
      <c r="J852">
        <v>10686</v>
      </c>
      <c r="K852">
        <v>10819</v>
      </c>
      <c r="L852">
        <v>9.5</v>
      </c>
      <c r="M852">
        <v>4</v>
      </c>
      <c r="N852">
        <v>4.5</v>
      </c>
      <c r="O852">
        <v>0</v>
      </c>
      <c r="P852">
        <v>0</v>
      </c>
      <c r="Q852">
        <v>0</v>
      </c>
      <c r="R852">
        <v>1</v>
      </c>
      <c r="S852">
        <v>0</v>
      </c>
      <c r="T852">
        <v>71590</v>
      </c>
      <c r="U852">
        <v>71594</v>
      </c>
      <c r="V852">
        <v>71467</v>
      </c>
      <c r="W852" t="s">
        <v>12670</v>
      </c>
      <c r="X852" t="s">
        <v>12590</v>
      </c>
      <c r="Y852">
        <v>9797</v>
      </c>
      <c r="Z852">
        <v>12777</v>
      </c>
    </row>
    <row r="853" spans="1:26" x14ac:dyDescent="0.25">
      <c r="A853">
        <v>183264</v>
      </c>
      <c r="B853">
        <v>202501</v>
      </c>
      <c r="C853">
        <v>2</v>
      </c>
      <c r="D853" t="s">
        <v>13103</v>
      </c>
      <c r="E853">
        <v>4</v>
      </c>
      <c r="F853">
        <v>411</v>
      </c>
      <c r="G853">
        <v>104</v>
      </c>
      <c r="H853">
        <v>18</v>
      </c>
      <c r="I853">
        <v>6</v>
      </c>
      <c r="J853">
        <v>10686</v>
      </c>
      <c r="K853">
        <v>10819</v>
      </c>
      <c r="L853">
        <v>9.5</v>
      </c>
      <c r="M853">
        <v>4</v>
      </c>
      <c r="N853">
        <v>4.5</v>
      </c>
      <c r="O853">
        <v>0</v>
      </c>
      <c r="P853">
        <v>0</v>
      </c>
      <c r="Q853">
        <v>0</v>
      </c>
      <c r="R853">
        <v>1</v>
      </c>
      <c r="S853">
        <v>0</v>
      </c>
      <c r="T853">
        <v>71590</v>
      </c>
      <c r="U853">
        <v>71594</v>
      </c>
      <c r="V853">
        <v>71467</v>
      </c>
      <c r="W853" t="s">
        <v>12670</v>
      </c>
      <c r="X853" t="s">
        <v>12590</v>
      </c>
      <c r="Y853">
        <v>9797</v>
      </c>
      <c r="Z853">
        <v>12777</v>
      </c>
    </row>
    <row r="854" spans="1:26" x14ac:dyDescent="0.25">
      <c r="A854">
        <v>183443</v>
      </c>
      <c r="B854">
        <v>202501</v>
      </c>
      <c r="C854">
        <v>1</v>
      </c>
      <c r="D854" t="s">
        <v>13105</v>
      </c>
      <c r="E854">
        <v>4</v>
      </c>
      <c r="F854">
        <v>574</v>
      </c>
      <c r="G854">
        <v>145</v>
      </c>
      <c r="H854">
        <v>10</v>
      </c>
      <c r="I854">
        <v>3</v>
      </c>
      <c r="J854">
        <v>7042</v>
      </c>
      <c r="K854">
        <v>11500</v>
      </c>
      <c r="L854">
        <v>6.5</v>
      </c>
      <c r="M854">
        <v>3.5</v>
      </c>
      <c r="N854">
        <v>0</v>
      </c>
      <c r="O854">
        <v>0</v>
      </c>
      <c r="P854">
        <v>1</v>
      </c>
      <c r="Q854">
        <v>2</v>
      </c>
      <c r="R854">
        <v>0</v>
      </c>
      <c r="S854">
        <v>0</v>
      </c>
      <c r="T854">
        <v>71590</v>
      </c>
      <c r="U854">
        <v>71606</v>
      </c>
      <c r="V854">
        <v>71230</v>
      </c>
      <c r="W854" t="s">
        <v>13891</v>
      </c>
      <c r="X854" t="s">
        <v>12590</v>
      </c>
      <c r="Y854">
        <v>22421</v>
      </c>
      <c r="Z854">
        <v>8155</v>
      </c>
    </row>
    <row r="855" spans="1:26" x14ac:dyDescent="0.25">
      <c r="A855">
        <v>183443</v>
      </c>
      <c r="B855">
        <v>202501</v>
      </c>
      <c r="C855">
        <v>2</v>
      </c>
      <c r="D855" t="s">
        <v>13105</v>
      </c>
      <c r="E855">
        <v>4</v>
      </c>
      <c r="F855">
        <v>574</v>
      </c>
      <c r="G855">
        <v>145</v>
      </c>
      <c r="H855">
        <v>10</v>
      </c>
      <c r="I855">
        <v>3</v>
      </c>
      <c r="J855">
        <v>7042</v>
      </c>
      <c r="K855">
        <v>11500</v>
      </c>
      <c r="L855">
        <v>6.5</v>
      </c>
      <c r="M855">
        <v>3.5</v>
      </c>
      <c r="N855">
        <v>0</v>
      </c>
      <c r="O855">
        <v>0</v>
      </c>
      <c r="P855">
        <v>1</v>
      </c>
      <c r="Q855">
        <v>2</v>
      </c>
      <c r="R855">
        <v>0</v>
      </c>
      <c r="S855">
        <v>0</v>
      </c>
      <c r="T855">
        <v>71590</v>
      </c>
      <c r="U855">
        <v>71606</v>
      </c>
      <c r="V855">
        <v>71230</v>
      </c>
      <c r="W855" t="s">
        <v>13891</v>
      </c>
      <c r="X855" t="s">
        <v>12590</v>
      </c>
      <c r="Y855">
        <v>22421</v>
      </c>
      <c r="Z855">
        <v>8155</v>
      </c>
    </row>
    <row r="856" spans="1:26" x14ac:dyDescent="0.25">
      <c r="A856">
        <v>183579</v>
      </c>
      <c r="B856">
        <v>202501</v>
      </c>
      <c r="C856">
        <v>1</v>
      </c>
      <c r="D856" t="s">
        <v>13106</v>
      </c>
      <c r="E856">
        <v>5</v>
      </c>
      <c r="F856">
        <v>1</v>
      </c>
      <c r="G856">
        <v>1</v>
      </c>
      <c r="H856">
        <v>1</v>
      </c>
      <c r="I856">
        <v>1</v>
      </c>
      <c r="J856">
        <v>0</v>
      </c>
      <c r="K856">
        <v>0</v>
      </c>
      <c r="L856">
        <v>0</v>
      </c>
      <c r="M856">
        <v>0</v>
      </c>
      <c r="N856">
        <v>0</v>
      </c>
      <c r="O856">
        <v>0</v>
      </c>
      <c r="P856">
        <v>0</v>
      </c>
      <c r="Q856">
        <v>0</v>
      </c>
      <c r="R856">
        <v>0</v>
      </c>
      <c r="S856">
        <v>0</v>
      </c>
      <c r="T856">
        <v>71251</v>
      </c>
      <c r="U856">
        <v>700023</v>
      </c>
      <c r="V856">
        <v>0</v>
      </c>
      <c r="W856" t="s">
        <v>12679</v>
      </c>
      <c r="X856" t="s">
        <v>13885</v>
      </c>
      <c r="Y856">
        <v>0</v>
      </c>
      <c r="Z856">
        <v>0</v>
      </c>
    </row>
    <row r="857" spans="1:26" x14ac:dyDescent="0.25">
      <c r="A857">
        <v>183579</v>
      </c>
      <c r="B857">
        <v>202501</v>
      </c>
      <c r="C857">
        <v>2</v>
      </c>
      <c r="D857" t="s">
        <v>13106</v>
      </c>
      <c r="E857">
        <v>5</v>
      </c>
      <c r="F857">
        <v>1</v>
      </c>
      <c r="G857">
        <v>1</v>
      </c>
      <c r="H857">
        <v>1</v>
      </c>
      <c r="I857">
        <v>1</v>
      </c>
      <c r="J857">
        <v>0</v>
      </c>
      <c r="K857">
        <v>0</v>
      </c>
      <c r="L857">
        <v>0</v>
      </c>
      <c r="M857">
        <v>0</v>
      </c>
      <c r="N857">
        <v>0</v>
      </c>
      <c r="O857">
        <v>0</v>
      </c>
      <c r="P857">
        <v>0</v>
      </c>
      <c r="Q857">
        <v>0</v>
      </c>
      <c r="R857">
        <v>0</v>
      </c>
      <c r="S857">
        <v>0</v>
      </c>
      <c r="T857">
        <v>71251</v>
      </c>
      <c r="U857">
        <v>700023</v>
      </c>
      <c r="V857">
        <v>0</v>
      </c>
      <c r="W857" t="s">
        <v>12679</v>
      </c>
      <c r="X857" t="s">
        <v>13885</v>
      </c>
      <c r="Y857">
        <v>0</v>
      </c>
      <c r="Z857">
        <v>0</v>
      </c>
    </row>
    <row r="858" spans="1:26" x14ac:dyDescent="0.25">
      <c r="A858">
        <v>183604</v>
      </c>
      <c r="B858">
        <v>202501</v>
      </c>
      <c r="C858">
        <v>1</v>
      </c>
      <c r="D858" t="s">
        <v>13108</v>
      </c>
      <c r="E858">
        <v>4</v>
      </c>
      <c r="F858">
        <v>13</v>
      </c>
      <c r="G858">
        <v>5</v>
      </c>
      <c r="H858">
        <v>2</v>
      </c>
      <c r="I858">
        <v>2</v>
      </c>
      <c r="J858">
        <v>9872</v>
      </c>
      <c r="K858">
        <v>276638</v>
      </c>
      <c r="L858">
        <v>13</v>
      </c>
      <c r="M858">
        <v>3.5</v>
      </c>
      <c r="N858">
        <v>2</v>
      </c>
      <c r="O858">
        <v>2</v>
      </c>
      <c r="P858">
        <v>0.5</v>
      </c>
      <c r="Q858">
        <v>0</v>
      </c>
      <c r="R858">
        <v>5</v>
      </c>
      <c r="S858">
        <v>0</v>
      </c>
      <c r="T858">
        <v>71251</v>
      </c>
      <c r="U858">
        <v>700023</v>
      </c>
      <c r="V858">
        <v>700130</v>
      </c>
      <c r="W858" t="s">
        <v>12679</v>
      </c>
      <c r="X858" t="s">
        <v>13885</v>
      </c>
      <c r="Y858">
        <v>0</v>
      </c>
      <c r="Z858">
        <v>38707</v>
      </c>
    </row>
    <row r="859" spans="1:26" x14ac:dyDescent="0.25">
      <c r="A859">
        <v>183604</v>
      </c>
      <c r="B859">
        <v>202501</v>
      </c>
      <c r="C859">
        <v>2</v>
      </c>
      <c r="D859" t="s">
        <v>13108</v>
      </c>
      <c r="E859">
        <v>4</v>
      </c>
      <c r="F859">
        <v>13</v>
      </c>
      <c r="G859">
        <v>5</v>
      </c>
      <c r="H859">
        <v>2</v>
      </c>
      <c r="I859">
        <v>2</v>
      </c>
      <c r="J859">
        <v>9872</v>
      </c>
      <c r="K859">
        <v>276638</v>
      </c>
      <c r="L859">
        <v>13</v>
      </c>
      <c r="M859">
        <v>3.5</v>
      </c>
      <c r="N859">
        <v>2</v>
      </c>
      <c r="O859">
        <v>2</v>
      </c>
      <c r="P859">
        <v>0.5</v>
      </c>
      <c r="Q859">
        <v>0</v>
      </c>
      <c r="R859">
        <v>5</v>
      </c>
      <c r="S859">
        <v>0</v>
      </c>
      <c r="T859">
        <v>71251</v>
      </c>
      <c r="U859">
        <v>700023</v>
      </c>
      <c r="V859">
        <v>700130</v>
      </c>
      <c r="W859" t="s">
        <v>12679</v>
      </c>
      <c r="X859" t="s">
        <v>13885</v>
      </c>
      <c r="Y859">
        <v>0</v>
      </c>
      <c r="Z859">
        <v>38707</v>
      </c>
    </row>
    <row r="860" spans="1:26" x14ac:dyDescent="0.25">
      <c r="A860">
        <v>183666</v>
      </c>
      <c r="B860">
        <v>202501</v>
      </c>
      <c r="C860">
        <v>1</v>
      </c>
      <c r="D860" t="s">
        <v>13110</v>
      </c>
      <c r="E860">
        <v>4</v>
      </c>
      <c r="F860">
        <v>59</v>
      </c>
      <c r="G860">
        <v>15</v>
      </c>
      <c r="H860">
        <v>1</v>
      </c>
      <c r="I860">
        <v>1</v>
      </c>
      <c r="J860">
        <v>19739</v>
      </c>
      <c r="K860">
        <v>38456</v>
      </c>
      <c r="L860">
        <v>24.5</v>
      </c>
      <c r="M860">
        <v>11</v>
      </c>
      <c r="N860">
        <v>9.5</v>
      </c>
      <c r="O860">
        <v>0</v>
      </c>
      <c r="P860">
        <v>2</v>
      </c>
      <c r="Q860">
        <v>0</v>
      </c>
      <c r="R860">
        <v>2</v>
      </c>
      <c r="S860">
        <v>0</v>
      </c>
      <c r="T860">
        <v>71030</v>
      </c>
      <c r="U860">
        <v>71024</v>
      </c>
      <c r="V860">
        <v>70048</v>
      </c>
      <c r="W860" t="s">
        <v>12597</v>
      </c>
      <c r="X860" t="s">
        <v>12595</v>
      </c>
      <c r="Y860">
        <v>9655</v>
      </c>
      <c r="Z860">
        <v>26911</v>
      </c>
    </row>
    <row r="861" spans="1:26" x14ac:dyDescent="0.25">
      <c r="A861">
        <v>183666</v>
      </c>
      <c r="B861">
        <v>202501</v>
      </c>
      <c r="C861">
        <v>2</v>
      </c>
      <c r="D861" t="s">
        <v>13110</v>
      </c>
      <c r="E861">
        <v>4</v>
      </c>
      <c r="F861">
        <v>59</v>
      </c>
      <c r="G861">
        <v>15</v>
      </c>
      <c r="H861">
        <v>1</v>
      </c>
      <c r="I861">
        <v>1</v>
      </c>
      <c r="J861">
        <v>19739</v>
      </c>
      <c r="K861">
        <v>38456</v>
      </c>
      <c r="L861">
        <v>24.5</v>
      </c>
      <c r="M861">
        <v>11</v>
      </c>
      <c r="N861">
        <v>9.5</v>
      </c>
      <c r="O861">
        <v>0</v>
      </c>
      <c r="P861">
        <v>2</v>
      </c>
      <c r="Q861">
        <v>0</v>
      </c>
      <c r="R861">
        <v>2</v>
      </c>
      <c r="S861">
        <v>0</v>
      </c>
      <c r="T861">
        <v>71030</v>
      </c>
      <c r="U861">
        <v>71024</v>
      </c>
      <c r="V861">
        <v>70048</v>
      </c>
      <c r="W861" t="s">
        <v>12597</v>
      </c>
      <c r="X861" t="s">
        <v>12595</v>
      </c>
      <c r="Y861">
        <v>9655</v>
      </c>
      <c r="Z861">
        <v>26911</v>
      </c>
    </row>
    <row r="862" spans="1:26" x14ac:dyDescent="0.25">
      <c r="A862">
        <v>183743</v>
      </c>
      <c r="B862">
        <v>202501</v>
      </c>
      <c r="C862">
        <v>1</v>
      </c>
      <c r="D862" t="s">
        <v>13111</v>
      </c>
      <c r="E862">
        <v>4</v>
      </c>
      <c r="F862">
        <v>330</v>
      </c>
      <c r="G862">
        <v>66</v>
      </c>
      <c r="H862">
        <v>9</v>
      </c>
      <c r="I862">
        <v>3</v>
      </c>
      <c r="J862">
        <v>9742</v>
      </c>
      <c r="K862">
        <v>51154</v>
      </c>
      <c r="L862">
        <v>7.5</v>
      </c>
      <c r="M862">
        <v>0</v>
      </c>
      <c r="N862">
        <v>0</v>
      </c>
      <c r="O862">
        <v>0.5</v>
      </c>
      <c r="P862">
        <v>2</v>
      </c>
      <c r="Q862">
        <v>2</v>
      </c>
      <c r="R862">
        <v>3</v>
      </c>
      <c r="S862">
        <v>0</v>
      </c>
      <c r="T862">
        <v>71030</v>
      </c>
      <c r="U862">
        <v>71063</v>
      </c>
      <c r="V862">
        <v>71689</v>
      </c>
      <c r="W862" t="s">
        <v>3624</v>
      </c>
      <c r="X862" t="s">
        <v>12595</v>
      </c>
      <c r="Y862">
        <v>13287</v>
      </c>
      <c r="Z862">
        <v>15065</v>
      </c>
    </row>
    <row r="863" spans="1:26" x14ac:dyDescent="0.25">
      <c r="A863">
        <v>183743</v>
      </c>
      <c r="B863">
        <v>202501</v>
      </c>
      <c r="C863">
        <v>2</v>
      </c>
      <c r="D863" t="s">
        <v>13111</v>
      </c>
      <c r="E863">
        <v>4</v>
      </c>
      <c r="F863">
        <v>330</v>
      </c>
      <c r="G863">
        <v>66</v>
      </c>
      <c r="H863">
        <v>9</v>
      </c>
      <c r="I863">
        <v>3</v>
      </c>
      <c r="J863">
        <v>9742</v>
      </c>
      <c r="K863">
        <v>51154</v>
      </c>
      <c r="L863">
        <v>7.5</v>
      </c>
      <c r="M863">
        <v>0</v>
      </c>
      <c r="N863">
        <v>0</v>
      </c>
      <c r="O863">
        <v>0.5</v>
      </c>
      <c r="P863">
        <v>2</v>
      </c>
      <c r="Q863">
        <v>2</v>
      </c>
      <c r="R863">
        <v>3</v>
      </c>
      <c r="S863">
        <v>0</v>
      </c>
      <c r="T863">
        <v>71030</v>
      </c>
      <c r="U863">
        <v>71063</v>
      </c>
      <c r="V863">
        <v>71689</v>
      </c>
      <c r="W863" t="s">
        <v>3624</v>
      </c>
      <c r="X863" t="s">
        <v>12595</v>
      </c>
      <c r="Y863">
        <v>13287</v>
      </c>
      <c r="Z863">
        <v>15065</v>
      </c>
    </row>
    <row r="864" spans="1:26" x14ac:dyDescent="0.25">
      <c r="A864">
        <v>183947</v>
      </c>
      <c r="B864">
        <v>202501</v>
      </c>
      <c r="C864">
        <v>1</v>
      </c>
      <c r="D864" t="s">
        <v>13113</v>
      </c>
      <c r="E864">
        <v>4</v>
      </c>
      <c r="F864">
        <v>417</v>
      </c>
      <c r="G864">
        <v>107</v>
      </c>
      <c r="H864">
        <v>9</v>
      </c>
      <c r="I864">
        <v>2</v>
      </c>
      <c r="J864">
        <v>3793</v>
      </c>
      <c r="K864">
        <v>75551</v>
      </c>
      <c r="L864">
        <v>3</v>
      </c>
      <c r="M864">
        <v>1</v>
      </c>
      <c r="N864">
        <v>1</v>
      </c>
      <c r="O864">
        <v>0</v>
      </c>
      <c r="P864">
        <v>0</v>
      </c>
      <c r="Q864">
        <v>0</v>
      </c>
      <c r="R864">
        <v>1</v>
      </c>
      <c r="S864">
        <v>0</v>
      </c>
      <c r="T864">
        <v>71590</v>
      </c>
      <c r="U864">
        <v>71591</v>
      </c>
      <c r="V864">
        <v>71090</v>
      </c>
      <c r="W864" t="s">
        <v>13888</v>
      </c>
      <c r="X864" t="s">
        <v>12590</v>
      </c>
      <c r="Y864">
        <v>16413</v>
      </c>
      <c r="Z864">
        <v>12634</v>
      </c>
    </row>
    <row r="865" spans="1:26" x14ac:dyDescent="0.25">
      <c r="A865">
        <v>183947</v>
      </c>
      <c r="B865">
        <v>202501</v>
      </c>
      <c r="C865">
        <v>2</v>
      </c>
      <c r="D865" t="s">
        <v>13113</v>
      </c>
      <c r="E865">
        <v>4</v>
      </c>
      <c r="F865">
        <v>417</v>
      </c>
      <c r="G865">
        <v>107</v>
      </c>
      <c r="H865">
        <v>9</v>
      </c>
      <c r="I865">
        <v>2</v>
      </c>
      <c r="J865">
        <v>3793</v>
      </c>
      <c r="K865">
        <v>75551</v>
      </c>
      <c r="L865">
        <v>3</v>
      </c>
      <c r="M865">
        <v>1</v>
      </c>
      <c r="N865">
        <v>1</v>
      </c>
      <c r="O865">
        <v>0</v>
      </c>
      <c r="P865">
        <v>0</v>
      </c>
      <c r="Q865">
        <v>0</v>
      </c>
      <c r="R865">
        <v>1</v>
      </c>
      <c r="S865">
        <v>0</v>
      </c>
      <c r="T865">
        <v>71590</v>
      </c>
      <c r="U865">
        <v>71591</v>
      </c>
      <c r="V865">
        <v>71090</v>
      </c>
      <c r="W865" t="s">
        <v>13888</v>
      </c>
      <c r="X865" t="s">
        <v>12590</v>
      </c>
      <c r="Y865">
        <v>16413</v>
      </c>
      <c r="Z865">
        <v>12634</v>
      </c>
    </row>
    <row r="866" spans="1:26" x14ac:dyDescent="0.25">
      <c r="A866">
        <v>184143</v>
      </c>
      <c r="B866">
        <v>202501</v>
      </c>
      <c r="C866">
        <v>1</v>
      </c>
      <c r="D866" t="s">
        <v>13115</v>
      </c>
      <c r="E866">
        <v>4</v>
      </c>
      <c r="F866">
        <v>376</v>
      </c>
      <c r="G866">
        <v>72</v>
      </c>
      <c r="H866">
        <v>10</v>
      </c>
      <c r="I866">
        <v>5</v>
      </c>
      <c r="J866">
        <v>7414</v>
      </c>
      <c r="K866">
        <v>24100</v>
      </c>
      <c r="L866">
        <v>5</v>
      </c>
      <c r="M866">
        <v>2</v>
      </c>
      <c r="N866">
        <v>2</v>
      </c>
      <c r="O866">
        <v>0</v>
      </c>
      <c r="P866">
        <v>0</v>
      </c>
      <c r="Q866">
        <v>1</v>
      </c>
      <c r="R866">
        <v>0</v>
      </c>
      <c r="S866">
        <v>0</v>
      </c>
      <c r="T866">
        <v>71030</v>
      </c>
      <c r="U866">
        <v>71024</v>
      </c>
      <c r="V866">
        <v>71491</v>
      </c>
      <c r="W866" t="s">
        <v>12597</v>
      </c>
      <c r="X866" t="s">
        <v>12595</v>
      </c>
      <c r="Y866">
        <v>0</v>
      </c>
      <c r="Z866">
        <v>13619</v>
      </c>
    </row>
    <row r="867" spans="1:26" x14ac:dyDescent="0.25">
      <c r="A867">
        <v>184143</v>
      </c>
      <c r="B867">
        <v>202501</v>
      </c>
      <c r="C867">
        <v>2</v>
      </c>
      <c r="D867" t="s">
        <v>13115</v>
      </c>
      <c r="E867">
        <v>4</v>
      </c>
      <c r="F867">
        <v>376</v>
      </c>
      <c r="G867">
        <v>72</v>
      </c>
      <c r="H867">
        <v>10</v>
      </c>
      <c r="I867">
        <v>5</v>
      </c>
      <c r="J867">
        <v>7414</v>
      </c>
      <c r="K867">
        <v>24100</v>
      </c>
      <c r="L867">
        <v>5</v>
      </c>
      <c r="M867">
        <v>2</v>
      </c>
      <c r="N867">
        <v>2</v>
      </c>
      <c r="O867">
        <v>0</v>
      </c>
      <c r="P867">
        <v>0</v>
      </c>
      <c r="Q867">
        <v>1</v>
      </c>
      <c r="R867">
        <v>0</v>
      </c>
      <c r="S867">
        <v>0</v>
      </c>
      <c r="T867">
        <v>71030</v>
      </c>
      <c r="U867">
        <v>71024</v>
      </c>
      <c r="V867">
        <v>71491</v>
      </c>
      <c r="W867" t="s">
        <v>12597</v>
      </c>
      <c r="X867" t="s">
        <v>12595</v>
      </c>
      <c r="Y867">
        <v>0</v>
      </c>
      <c r="Z867">
        <v>13619</v>
      </c>
    </row>
    <row r="868" spans="1:26" x14ac:dyDescent="0.25">
      <c r="A868">
        <v>184224</v>
      </c>
      <c r="B868">
        <v>202501</v>
      </c>
      <c r="C868">
        <v>1</v>
      </c>
      <c r="D868" t="s">
        <v>12860</v>
      </c>
      <c r="E868">
        <v>4</v>
      </c>
      <c r="F868">
        <v>916</v>
      </c>
      <c r="G868">
        <v>290</v>
      </c>
      <c r="H868">
        <v>36</v>
      </c>
      <c r="I868">
        <v>7</v>
      </c>
      <c r="J868">
        <v>0</v>
      </c>
      <c r="K868">
        <v>0</v>
      </c>
      <c r="L868">
        <v>0</v>
      </c>
      <c r="M868">
        <v>0</v>
      </c>
      <c r="N868">
        <v>0</v>
      </c>
      <c r="O868">
        <v>0</v>
      </c>
      <c r="P868">
        <v>0</v>
      </c>
      <c r="Q868">
        <v>0</v>
      </c>
      <c r="R868">
        <v>0</v>
      </c>
      <c r="S868">
        <v>0</v>
      </c>
      <c r="T868">
        <v>71251</v>
      </c>
      <c r="U868">
        <v>70930</v>
      </c>
      <c r="V868">
        <v>71363</v>
      </c>
      <c r="W868" t="s">
        <v>12618</v>
      </c>
      <c r="X868" t="s">
        <v>13885</v>
      </c>
      <c r="Y868">
        <v>0</v>
      </c>
      <c r="Z868">
        <v>0</v>
      </c>
    </row>
    <row r="869" spans="1:26" x14ac:dyDescent="0.25">
      <c r="A869">
        <v>184224</v>
      </c>
      <c r="B869">
        <v>202501</v>
      </c>
      <c r="C869">
        <v>2</v>
      </c>
      <c r="D869" t="s">
        <v>12860</v>
      </c>
      <c r="E869">
        <v>4</v>
      </c>
      <c r="F869">
        <v>916</v>
      </c>
      <c r="G869">
        <v>290</v>
      </c>
      <c r="H869">
        <v>36</v>
      </c>
      <c r="I869">
        <v>7</v>
      </c>
      <c r="J869">
        <v>0</v>
      </c>
      <c r="K869">
        <v>0</v>
      </c>
      <c r="L869">
        <v>0</v>
      </c>
      <c r="M869">
        <v>0</v>
      </c>
      <c r="N869">
        <v>0</v>
      </c>
      <c r="O869">
        <v>0</v>
      </c>
      <c r="P869">
        <v>0</v>
      </c>
      <c r="Q869">
        <v>0</v>
      </c>
      <c r="R869">
        <v>0</v>
      </c>
      <c r="S869">
        <v>0</v>
      </c>
      <c r="T869">
        <v>71251</v>
      </c>
      <c r="U869">
        <v>70930</v>
      </c>
      <c r="V869">
        <v>71363</v>
      </c>
      <c r="W869" t="s">
        <v>12618</v>
      </c>
      <c r="X869" t="s">
        <v>13885</v>
      </c>
      <c r="Y869">
        <v>0</v>
      </c>
      <c r="Z869">
        <v>0</v>
      </c>
    </row>
    <row r="870" spans="1:26" x14ac:dyDescent="0.25">
      <c r="A870">
        <v>184253</v>
      </c>
      <c r="B870">
        <v>202501</v>
      </c>
      <c r="C870">
        <v>1</v>
      </c>
      <c r="D870" t="s">
        <v>13118</v>
      </c>
      <c r="E870">
        <v>4</v>
      </c>
      <c r="F870">
        <v>211</v>
      </c>
      <c r="G870">
        <v>56</v>
      </c>
      <c r="H870">
        <v>5</v>
      </c>
      <c r="I870">
        <v>1</v>
      </c>
      <c r="J870">
        <v>16460</v>
      </c>
      <c r="K870">
        <v>11863</v>
      </c>
      <c r="L870">
        <v>14</v>
      </c>
      <c r="M870">
        <v>8</v>
      </c>
      <c r="N870">
        <v>1</v>
      </c>
      <c r="O870">
        <v>0.5</v>
      </c>
      <c r="P870">
        <v>3</v>
      </c>
      <c r="Q870">
        <v>0</v>
      </c>
      <c r="R870">
        <v>1.5</v>
      </c>
      <c r="S870">
        <v>0</v>
      </c>
      <c r="T870">
        <v>71590</v>
      </c>
      <c r="U870">
        <v>71607</v>
      </c>
      <c r="V870">
        <v>70057</v>
      </c>
      <c r="W870" t="s">
        <v>12589</v>
      </c>
      <c r="X870" t="s">
        <v>12590</v>
      </c>
      <c r="Y870">
        <v>24133</v>
      </c>
      <c r="Z870">
        <v>18589</v>
      </c>
    </row>
    <row r="871" spans="1:26" x14ac:dyDescent="0.25">
      <c r="A871">
        <v>184253</v>
      </c>
      <c r="B871">
        <v>202501</v>
      </c>
      <c r="C871">
        <v>2</v>
      </c>
      <c r="D871" t="s">
        <v>13118</v>
      </c>
      <c r="E871">
        <v>4</v>
      </c>
      <c r="F871">
        <v>211</v>
      </c>
      <c r="G871">
        <v>56</v>
      </c>
      <c r="H871">
        <v>5</v>
      </c>
      <c r="I871">
        <v>1</v>
      </c>
      <c r="J871">
        <v>16460</v>
      </c>
      <c r="K871">
        <v>11863</v>
      </c>
      <c r="L871">
        <v>14</v>
      </c>
      <c r="M871">
        <v>8</v>
      </c>
      <c r="N871">
        <v>1</v>
      </c>
      <c r="O871">
        <v>0.5</v>
      </c>
      <c r="P871">
        <v>3</v>
      </c>
      <c r="Q871">
        <v>0</v>
      </c>
      <c r="R871">
        <v>1.5</v>
      </c>
      <c r="S871">
        <v>0</v>
      </c>
      <c r="T871">
        <v>71590</v>
      </c>
      <c r="U871">
        <v>71607</v>
      </c>
      <c r="V871">
        <v>70057</v>
      </c>
      <c r="W871" t="s">
        <v>12589</v>
      </c>
      <c r="X871" t="s">
        <v>12590</v>
      </c>
      <c r="Y871">
        <v>24133</v>
      </c>
      <c r="Z871">
        <v>18589</v>
      </c>
    </row>
    <row r="872" spans="1:26" x14ac:dyDescent="0.25">
      <c r="A872">
        <v>184725</v>
      </c>
      <c r="B872">
        <v>202501</v>
      </c>
      <c r="C872">
        <v>1</v>
      </c>
      <c r="D872" t="s">
        <v>13120</v>
      </c>
      <c r="E872">
        <v>4</v>
      </c>
      <c r="F872">
        <v>910</v>
      </c>
      <c r="G872">
        <v>287</v>
      </c>
      <c r="H872">
        <v>37</v>
      </c>
      <c r="I872">
        <v>7</v>
      </c>
      <c r="J872">
        <v>47</v>
      </c>
      <c r="K872">
        <v>0</v>
      </c>
      <c r="L872">
        <v>0</v>
      </c>
      <c r="M872">
        <v>0</v>
      </c>
      <c r="N872">
        <v>0</v>
      </c>
      <c r="O872">
        <v>0</v>
      </c>
      <c r="P872">
        <v>0</v>
      </c>
      <c r="Q872">
        <v>0</v>
      </c>
      <c r="R872">
        <v>0</v>
      </c>
      <c r="S872">
        <v>0</v>
      </c>
      <c r="T872">
        <v>71251</v>
      </c>
      <c r="U872">
        <v>71239</v>
      </c>
      <c r="V872">
        <v>71238</v>
      </c>
      <c r="W872" t="s">
        <v>12650</v>
      </c>
      <c r="X872" t="s">
        <v>13885</v>
      </c>
      <c r="Y872">
        <v>0</v>
      </c>
      <c r="Z872">
        <v>70</v>
      </c>
    </row>
    <row r="873" spans="1:26" x14ac:dyDescent="0.25">
      <c r="A873">
        <v>184725</v>
      </c>
      <c r="B873">
        <v>202501</v>
      </c>
      <c r="C873">
        <v>2</v>
      </c>
      <c r="D873" t="s">
        <v>13120</v>
      </c>
      <c r="E873">
        <v>4</v>
      </c>
      <c r="F873">
        <v>910</v>
      </c>
      <c r="G873">
        <v>287</v>
      </c>
      <c r="H873">
        <v>37</v>
      </c>
      <c r="I873">
        <v>7</v>
      </c>
      <c r="J873">
        <v>47</v>
      </c>
      <c r="K873">
        <v>0</v>
      </c>
      <c r="L873">
        <v>0</v>
      </c>
      <c r="M873">
        <v>0</v>
      </c>
      <c r="N873">
        <v>0</v>
      </c>
      <c r="O873">
        <v>0</v>
      </c>
      <c r="P873">
        <v>0</v>
      </c>
      <c r="Q873">
        <v>0</v>
      </c>
      <c r="R873">
        <v>0</v>
      </c>
      <c r="S873">
        <v>0</v>
      </c>
      <c r="T873">
        <v>71251</v>
      </c>
      <c r="U873">
        <v>71239</v>
      </c>
      <c r="V873">
        <v>71238</v>
      </c>
      <c r="W873" t="s">
        <v>12650</v>
      </c>
      <c r="X873" t="s">
        <v>13885</v>
      </c>
      <c r="Y873">
        <v>0</v>
      </c>
      <c r="Z873">
        <v>70</v>
      </c>
    </row>
    <row r="874" spans="1:26" x14ac:dyDescent="0.25">
      <c r="A874">
        <v>184790</v>
      </c>
      <c r="B874">
        <v>202501</v>
      </c>
      <c r="C874">
        <v>1</v>
      </c>
      <c r="D874" t="s">
        <v>13121</v>
      </c>
      <c r="E874">
        <v>3</v>
      </c>
      <c r="F874">
        <v>123</v>
      </c>
      <c r="G874">
        <v>33</v>
      </c>
      <c r="H874">
        <v>4</v>
      </c>
      <c r="I874">
        <v>0</v>
      </c>
      <c r="J874">
        <v>0</v>
      </c>
      <c r="K874">
        <v>0</v>
      </c>
      <c r="L874">
        <v>0</v>
      </c>
      <c r="M874">
        <v>0</v>
      </c>
      <c r="N874">
        <v>0</v>
      </c>
      <c r="O874">
        <v>0</v>
      </c>
      <c r="P874">
        <v>0</v>
      </c>
      <c r="Q874">
        <v>0</v>
      </c>
      <c r="R874">
        <v>0</v>
      </c>
      <c r="S874">
        <v>0</v>
      </c>
      <c r="T874">
        <v>71590</v>
      </c>
      <c r="U874">
        <v>71602</v>
      </c>
      <c r="V874">
        <v>71221</v>
      </c>
      <c r="W874" t="s">
        <v>5222</v>
      </c>
      <c r="X874" t="s">
        <v>12590</v>
      </c>
      <c r="Y874">
        <v>0</v>
      </c>
      <c r="Z874">
        <v>0</v>
      </c>
    </row>
    <row r="875" spans="1:26" x14ac:dyDescent="0.25">
      <c r="A875">
        <v>184790</v>
      </c>
      <c r="B875">
        <v>202501</v>
      </c>
      <c r="C875">
        <v>2</v>
      </c>
      <c r="D875" t="s">
        <v>13121</v>
      </c>
      <c r="E875">
        <v>3</v>
      </c>
      <c r="F875">
        <v>123</v>
      </c>
      <c r="G875">
        <v>33</v>
      </c>
      <c r="H875">
        <v>4</v>
      </c>
      <c r="I875">
        <v>0</v>
      </c>
      <c r="J875">
        <v>0</v>
      </c>
      <c r="K875">
        <v>0</v>
      </c>
      <c r="L875">
        <v>0</v>
      </c>
      <c r="M875">
        <v>0</v>
      </c>
      <c r="N875">
        <v>0</v>
      </c>
      <c r="O875">
        <v>0</v>
      </c>
      <c r="P875">
        <v>0</v>
      </c>
      <c r="Q875">
        <v>0</v>
      </c>
      <c r="R875">
        <v>0</v>
      </c>
      <c r="S875">
        <v>0</v>
      </c>
      <c r="T875">
        <v>71590</v>
      </c>
      <c r="U875">
        <v>71602</v>
      </c>
      <c r="V875">
        <v>71221</v>
      </c>
      <c r="W875" t="s">
        <v>5222</v>
      </c>
      <c r="X875" t="s">
        <v>12590</v>
      </c>
      <c r="Y875">
        <v>0</v>
      </c>
      <c r="Z875">
        <v>0</v>
      </c>
    </row>
    <row r="876" spans="1:26" x14ac:dyDescent="0.25">
      <c r="A876">
        <v>184936</v>
      </c>
      <c r="B876">
        <v>202501</v>
      </c>
      <c r="C876">
        <v>1</v>
      </c>
      <c r="D876" t="s">
        <v>12798</v>
      </c>
      <c r="E876">
        <v>4</v>
      </c>
      <c r="F876">
        <v>229</v>
      </c>
      <c r="G876">
        <v>90</v>
      </c>
      <c r="H876">
        <v>8</v>
      </c>
      <c r="I876">
        <v>2</v>
      </c>
      <c r="J876">
        <v>8722</v>
      </c>
      <c r="K876">
        <v>78124</v>
      </c>
      <c r="L876">
        <v>11</v>
      </c>
      <c r="M876">
        <v>4</v>
      </c>
      <c r="N876">
        <v>4</v>
      </c>
      <c r="O876">
        <v>0</v>
      </c>
      <c r="P876">
        <v>2</v>
      </c>
      <c r="Q876">
        <v>1</v>
      </c>
      <c r="R876">
        <v>0</v>
      </c>
      <c r="S876">
        <v>0</v>
      </c>
      <c r="T876">
        <v>71251</v>
      </c>
      <c r="U876">
        <v>71248</v>
      </c>
      <c r="V876">
        <v>70065</v>
      </c>
      <c r="W876" t="s">
        <v>12625</v>
      </c>
      <c r="X876" t="s">
        <v>13885</v>
      </c>
      <c r="Y876">
        <v>17560</v>
      </c>
      <c r="Z876">
        <v>17919</v>
      </c>
    </row>
    <row r="877" spans="1:26" x14ac:dyDescent="0.25">
      <c r="A877">
        <v>184936</v>
      </c>
      <c r="B877">
        <v>202501</v>
      </c>
      <c r="C877">
        <v>2</v>
      </c>
      <c r="D877" t="s">
        <v>12798</v>
      </c>
      <c r="E877">
        <v>4</v>
      </c>
      <c r="F877">
        <v>229</v>
      </c>
      <c r="G877">
        <v>90</v>
      </c>
      <c r="H877">
        <v>8</v>
      </c>
      <c r="I877">
        <v>2</v>
      </c>
      <c r="J877">
        <v>8722</v>
      </c>
      <c r="K877">
        <v>78124</v>
      </c>
      <c r="L877">
        <v>11</v>
      </c>
      <c r="M877">
        <v>4</v>
      </c>
      <c r="N877">
        <v>4</v>
      </c>
      <c r="O877">
        <v>0</v>
      </c>
      <c r="P877">
        <v>2</v>
      </c>
      <c r="Q877">
        <v>1</v>
      </c>
      <c r="R877">
        <v>0</v>
      </c>
      <c r="S877">
        <v>0</v>
      </c>
      <c r="T877">
        <v>71251</v>
      </c>
      <c r="U877">
        <v>71248</v>
      </c>
      <c r="V877">
        <v>70065</v>
      </c>
      <c r="W877" t="s">
        <v>12625</v>
      </c>
      <c r="X877" t="s">
        <v>13885</v>
      </c>
      <c r="Y877">
        <v>17560</v>
      </c>
      <c r="Z877">
        <v>17919</v>
      </c>
    </row>
    <row r="878" spans="1:26" x14ac:dyDescent="0.25">
      <c r="A878">
        <v>185185</v>
      </c>
      <c r="B878">
        <v>202501</v>
      </c>
      <c r="C878">
        <v>1</v>
      </c>
      <c r="D878" t="s">
        <v>13124</v>
      </c>
      <c r="E878">
        <v>4</v>
      </c>
      <c r="F878">
        <v>612</v>
      </c>
      <c r="G878">
        <v>132</v>
      </c>
      <c r="H878">
        <v>24</v>
      </c>
      <c r="I878">
        <v>9</v>
      </c>
      <c r="J878">
        <v>3829</v>
      </c>
      <c r="K878">
        <v>25215</v>
      </c>
      <c r="L878">
        <v>7</v>
      </c>
      <c r="M878">
        <v>2</v>
      </c>
      <c r="N878">
        <v>3</v>
      </c>
      <c r="O878">
        <v>0</v>
      </c>
      <c r="P878">
        <v>0</v>
      </c>
      <c r="Q878">
        <v>1</v>
      </c>
      <c r="R878">
        <v>1</v>
      </c>
      <c r="S878">
        <v>0</v>
      </c>
      <c r="T878">
        <v>71030</v>
      </c>
      <c r="U878">
        <v>71031</v>
      </c>
      <c r="V878">
        <v>71021</v>
      </c>
      <c r="W878" t="s">
        <v>12596</v>
      </c>
      <c r="X878" t="s">
        <v>12595</v>
      </c>
      <c r="Y878">
        <v>21428</v>
      </c>
      <c r="Z878">
        <v>6917</v>
      </c>
    </row>
    <row r="879" spans="1:26" x14ac:dyDescent="0.25">
      <c r="A879">
        <v>185185</v>
      </c>
      <c r="B879">
        <v>202501</v>
      </c>
      <c r="C879">
        <v>2</v>
      </c>
      <c r="D879" t="s">
        <v>13124</v>
      </c>
      <c r="E879">
        <v>4</v>
      </c>
      <c r="F879">
        <v>612</v>
      </c>
      <c r="G879">
        <v>132</v>
      </c>
      <c r="H879">
        <v>24</v>
      </c>
      <c r="I879">
        <v>9</v>
      </c>
      <c r="J879">
        <v>3829</v>
      </c>
      <c r="K879">
        <v>25215</v>
      </c>
      <c r="L879">
        <v>7</v>
      </c>
      <c r="M879">
        <v>2</v>
      </c>
      <c r="N879">
        <v>3</v>
      </c>
      <c r="O879">
        <v>0</v>
      </c>
      <c r="P879">
        <v>0</v>
      </c>
      <c r="Q879">
        <v>1</v>
      </c>
      <c r="R879">
        <v>1</v>
      </c>
      <c r="S879">
        <v>0</v>
      </c>
      <c r="T879">
        <v>71030</v>
      </c>
      <c r="U879">
        <v>71031</v>
      </c>
      <c r="V879">
        <v>71021</v>
      </c>
      <c r="W879" t="s">
        <v>12596</v>
      </c>
      <c r="X879" t="s">
        <v>12595</v>
      </c>
      <c r="Y879">
        <v>21428</v>
      </c>
      <c r="Z879">
        <v>6917</v>
      </c>
    </row>
    <row r="880" spans="1:26" x14ac:dyDescent="0.25">
      <c r="A880">
        <v>185494</v>
      </c>
      <c r="B880">
        <v>202501</v>
      </c>
      <c r="C880">
        <v>1</v>
      </c>
      <c r="D880" t="s">
        <v>12890</v>
      </c>
      <c r="E880">
        <v>4</v>
      </c>
      <c r="F880">
        <v>916</v>
      </c>
      <c r="G880">
        <v>200</v>
      </c>
      <c r="H880">
        <v>24</v>
      </c>
      <c r="I880">
        <v>7</v>
      </c>
      <c r="J880">
        <v>0</v>
      </c>
      <c r="K880">
        <v>0</v>
      </c>
      <c r="L880">
        <v>0</v>
      </c>
      <c r="M880">
        <v>0</v>
      </c>
      <c r="N880">
        <v>0</v>
      </c>
      <c r="O880">
        <v>0</v>
      </c>
      <c r="P880">
        <v>0</v>
      </c>
      <c r="Q880">
        <v>0</v>
      </c>
      <c r="R880">
        <v>0</v>
      </c>
      <c r="S880">
        <v>0</v>
      </c>
      <c r="T880">
        <v>900582</v>
      </c>
      <c r="U880">
        <v>71129</v>
      </c>
      <c r="V880">
        <v>71131</v>
      </c>
      <c r="W880" t="s">
        <v>13890</v>
      </c>
      <c r="X880" t="s">
        <v>13887</v>
      </c>
      <c r="Y880">
        <v>0</v>
      </c>
      <c r="Z880">
        <v>0</v>
      </c>
    </row>
    <row r="881" spans="1:26" x14ac:dyDescent="0.25">
      <c r="A881">
        <v>185494</v>
      </c>
      <c r="B881">
        <v>202501</v>
      </c>
      <c r="C881">
        <v>2</v>
      </c>
      <c r="D881" t="s">
        <v>12890</v>
      </c>
      <c r="E881">
        <v>4</v>
      </c>
      <c r="F881">
        <v>916</v>
      </c>
      <c r="G881">
        <v>200</v>
      </c>
      <c r="H881">
        <v>24</v>
      </c>
      <c r="I881">
        <v>7</v>
      </c>
      <c r="J881">
        <v>0</v>
      </c>
      <c r="K881">
        <v>0</v>
      </c>
      <c r="L881">
        <v>0</v>
      </c>
      <c r="M881">
        <v>0</v>
      </c>
      <c r="N881">
        <v>0</v>
      </c>
      <c r="O881">
        <v>0</v>
      </c>
      <c r="P881">
        <v>0</v>
      </c>
      <c r="Q881">
        <v>0</v>
      </c>
      <c r="R881">
        <v>0</v>
      </c>
      <c r="S881">
        <v>0</v>
      </c>
      <c r="T881">
        <v>900582</v>
      </c>
      <c r="U881">
        <v>71129</v>
      </c>
      <c r="V881">
        <v>71131</v>
      </c>
      <c r="W881" t="s">
        <v>13890</v>
      </c>
      <c r="X881" t="s">
        <v>13887</v>
      </c>
      <c r="Y881">
        <v>0</v>
      </c>
      <c r="Z881">
        <v>0</v>
      </c>
    </row>
    <row r="882" spans="1:26" x14ac:dyDescent="0.25">
      <c r="A882">
        <v>185526</v>
      </c>
      <c r="B882">
        <v>202501</v>
      </c>
      <c r="C882">
        <v>1</v>
      </c>
      <c r="D882" t="s">
        <v>13127</v>
      </c>
      <c r="E882">
        <v>4</v>
      </c>
      <c r="F882">
        <v>162</v>
      </c>
      <c r="G882">
        <v>60</v>
      </c>
      <c r="H882">
        <v>13</v>
      </c>
      <c r="I882">
        <v>3</v>
      </c>
      <c r="J882">
        <v>13596</v>
      </c>
      <c r="K882">
        <v>40950</v>
      </c>
      <c r="L882">
        <v>10.5</v>
      </c>
      <c r="M882">
        <v>3</v>
      </c>
      <c r="N882">
        <v>2.5</v>
      </c>
      <c r="O882">
        <v>2</v>
      </c>
      <c r="P882">
        <v>2</v>
      </c>
      <c r="Q882">
        <v>1</v>
      </c>
      <c r="R882">
        <v>0</v>
      </c>
      <c r="S882">
        <v>0</v>
      </c>
      <c r="T882">
        <v>71251</v>
      </c>
      <c r="U882">
        <v>71255</v>
      </c>
      <c r="V882">
        <v>71257</v>
      </c>
      <c r="W882" t="s">
        <v>12640</v>
      </c>
      <c r="X882" t="s">
        <v>13885</v>
      </c>
      <c r="Y882">
        <v>0</v>
      </c>
      <c r="Z882">
        <v>20128</v>
      </c>
    </row>
    <row r="883" spans="1:26" x14ac:dyDescent="0.25">
      <c r="A883">
        <v>185526</v>
      </c>
      <c r="B883">
        <v>202501</v>
      </c>
      <c r="C883">
        <v>2</v>
      </c>
      <c r="D883" t="s">
        <v>13127</v>
      </c>
      <c r="E883">
        <v>4</v>
      </c>
      <c r="F883">
        <v>162</v>
      </c>
      <c r="G883">
        <v>60</v>
      </c>
      <c r="H883">
        <v>13</v>
      </c>
      <c r="I883">
        <v>3</v>
      </c>
      <c r="J883">
        <v>13596</v>
      </c>
      <c r="K883">
        <v>40950</v>
      </c>
      <c r="L883">
        <v>10.5</v>
      </c>
      <c r="M883">
        <v>3</v>
      </c>
      <c r="N883">
        <v>2.5</v>
      </c>
      <c r="O883">
        <v>2</v>
      </c>
      <c r="P883">
        <v>2</v>
      </c>
      <c r="Q883">
        <v>1</v>
      </c>
      <c r="R883">
        <v>0</v>
      </c>
      <c r="S883">
        <v>0</v>
      </c>
      <c r="T883">
        <v>71251</v>
      </c>
      <c r="U883">
        <v>71255</v>
      </c>
      <c r="V883">
        <v>71257</v>
      </c>
      <c r="W883" t="s">
        <v>12640</v>
      </c>
      <c r="X883" t="s">
        <v>13885</v>
      </c>
      <c r="Y883">
        <v>0</v>
      </c>
      <c r="Z883">
        <v>20128</v>
      </c>
    </row>
    <row r="884" spans="1:26" x14ac:dyDescent="0.25">
      <c r="A884">
        <v>185551</v>
      </c>
      <c r="B884">
        <v>202501</v>
      </c>
      <c r="C884">
        <v>1</v>
      </c>
      <c r="D884" t="s">
        <v>13128</v>
      </c>
      <c r="E884">
        <v>2</v>
      </c>
      <c r="F884">
        <v>11</v>
      </c>
      <c r="G884">
        <v>1</v>
      </c>
      <c r="H884">
        <v>0</v>
      </c>
      <c r="I884">
        <v>0</v>
      </c>
      <c r="J884">
        <v>302552</v>
      </c>
      <c r="K884">
        <v>910957</v>
      </c>
      <c r="L884">
        <v>274</v>
      </c>
      <c r="M884">
        <v>70</v>
      </c>
      <c r="N884">
        <v>62</v>
      </c>
      <c r="O884">
        <v>33</v>
      </c>
      <c r="P884">
        <v>38</v>
      </c>
      <c r="Q884">
        <v>37</v>
      </c>
      <c r="R884">
        <v>34</v>
      </c>
      <c r="S884">
        <v>0</v>
      </c>
      <c r="T884">
        <v>71030</v>
      </c>
      <c r="U884">
        <v>71031</v>
      </c>
      <c r="V884">
        <v>0</v>
      </c>
      <c r="W884" t="s">
        <v>12596</v>
      </c>
      <c r="X884" t="s">
        <v>12595</v>
      </c>
      <c r="Y884">
        <v>220574</v>
      </c>
      <c r="Z884">
        <v>424717</v>
      </c>
    </row>
    <row r="885" spans="1:26" x14ac:dyDescent="0.25">
      <c r="A885">
        <v>185551</v>
      </c>
      <c r="B885">
        <v>202501</v>
      </c>
      <c r="C885">
        <v>2</v>
      </c>
      <c r="D885" t="s">
        <v>13128</v>
      </c>
      <c r="E885">
        <v>2</v>
      </c>
      <c r="F885">
        <v>11</v>
      </c>
      <c r="G885">
        <v>1</v>
      </c>
      <c r="H885">
        <v>0</v>
      </c>
      <c r="I885">
        <v>0</v>
      </c>
      <c r="J885">
        <v>302552</v>
      </c>
      <c r="K885">
        <v>910957</v>
      </c>
      <c r="L885">
        <v>274</v>
      </c>
      <c r="M885">
        <v>70</v>
      </c>
      <c r="N885">
        <v>62</v>
      </c>
      <c r="O885">
        <v>33</v>
      </c>
      <c r="P885">
        <v>38</v>
      </c>
      <c r="Q885">
        <v>37</v>
      </c>
      <c r="R885">
        <v>34</v>
      </c>
      <c r="S885">
        <v>0</v>
      </c>
      <c r="T885">
        <v>71030</v>
      </c>
      <c r="U885">
        <v>71031</v>
      </c>
      <c r="V885">
        <v>0</v>
      </c>
      <c r="W885" t="s">
        <v>12596</v>
      </c>
      <c r="X885" t="s">
        <v>12595</v>
      </c>
      <c r="Y885">
        <v>220574</v>
      </c>
      <c r="Z885">
        <v>424717</v>
      </c>
    </row>
    <row r="886" spans="1:26" x14ac:dyDescent="0.25">
      <c r="A886">
        <v>185808</v>
      </c>
      <c r="B886">
        <v>202501</v>
      </c>
      <c r="C886">
        <v>1</v>
      </c>
      <c r="D886" t="s">
        <v>12743</v>
      </c>
      <c r="E886">
        <v>4</v>
      </c>
      <c r="F886">
        <v>113</v>
      </c>
      <c r="G886">
        <v>22</v>
      </c>
      <c r="H886">
        <v>4</v>
      </c>
      <c r="I886">
        <v>3</v>
      </c>
      <c r="J886">
        <v>8151</v>
      </c>
      <c r="K886">
        <v>126455</v>
      </c>
      <c r="L886">
        <v>13</v>
      </c>
      <c r="M886">
        <v>3</v>
      </c>
      <c r="N886">
        <v>2</v>
      </c>
      <c r="O886">
        <v>1</v>
      </c>
      <c r="P886">
        <v>0</v>
      </c>
      <c r="Q886">
        <v>2.5</v>
      </c>
      <c r="R886">
        <v>4.5</v>
      </c>
      <c r="S886">
        <v>0</v>
      </c>
      <c r="T886">
        <v>900582</v>
      </c>
      <c r="U886">
        <v>71159</v>
      </c>
      <c r="V886">
        <v>71152</v>
      </c>
      <c r="W886" t="s">
        <v>12629</v>
      </c>
      <c r="X886" t="s">
        <v>13887</v>
      </c>
      <c r="Y886">
        <v>0</v>
      </c>
      <c r="Z886">
        <v>22754</v>
      </c>
    </row>
    <row r="887" spans="1:26" x14ac:dyDescent="0.25">
      <c r="A887">
        <v>185808</v>
      </c>
      <c r="B887">
        <v>202501</v>
      </c>
      <c r="C887">
        <v>2</v>
      </c>
      <c r="D887" t="s">
        <v>12743</v>
      </c>
      <c r="E887">
        <v>4</v>
      </c>
      <c r="F887">
        <v>113</v>
      </c>
      <c r="G887">
        <v>22</v>
      </c>
      <c r="H887">
        <v>4</v>
      </c>
      <c r="I887">
        <v>3</v>
      </c>
      <c r="J887">
        <v>8151</v>
      </c>
      <c r="K887">
        <v>126455</v>
      </c>
      <c r="L887">
        <v>13</v>
      </c>
      <c r="M887">
        <v>3</v>
      </c>
      <c r="N887">
        <v>2</v>
      </c>
      <c r="O887">
        <v>1</v>
      </c>
      <c r="P887">
        <v>0</v>
      </c>
      <c r="Q887">
        <v>2.5</v>
      </c>
      <c r="R887">
        <v>4.5</v>
      </c>
      <c r="S887">
        <v>0</v>
      </c>
      <c r="T887">
        <v>900582</v>
      </c>
      <c r="U887">
        <v>71159</v>
      </c>
      <c r="V887">
        <v>71152</v>
      </c>
      <c r="W887" t="s">
        <v>12629</v>
      </c>
      <c r="X887" t="s">
        <v>13887</v>
      </c>
      <c r="Y887">
        <v>0</v>
      </c>
      <c r="Z887">
        <v>22754</v>
      </c>
    </row>
    <row r="888" spans="1:26" x14ac:dyDescent="0.25">
      <c r="A888">
        <v>185852</v>
      </c>
      <c r="B888">
        <v>202501</v>
      </c>
      <c r="C888">
        <v>1</v>
      </c>
      <c r="D888" t="s">
        <v>13130</v>
      </c>
      <c r="E888">
        <v>4</v>
      </c>
      <c r="F888">
        <v>273</v>
      </c>
      <c r="G888">
        <v>47</v>
      </c>
      <c r="H888">
        <v>5</v>
      </c>
      <c r="I888">
        <v>3</v>
      </c>
      <c r="J888">
        <v>10298</v>
      </c>
      <c r="K888">
        <v>43930</v>
      </c>
      <c r="L888">
        <v>14</v>
      </c>
      <c r="M888">
        <v>4</v>
      </c>
      <c r="N888">
        <v>4</v>
      </c>
      <c r="O888">
        <v>1</v>
      </c>
      <c r="P888">
        <v>2</v>
      </c>
      <c r="Q888">
        <v>1</v>
      </c>
      <c r="R888">
        <v>2</v>
      </c>
      <c r="S888">
        <v>0</v>
      </c>
      <c r="T888">
        <v>900582</v>
      </c>
      <c r="U888">
        <v>71270</v>
      </c>
      <c r="V888">
        <v>70813</v>
      </c>
      <c r="W888" t="s">
        <v>12611</v>
      </c>
      <c r="X888" t="s">
        <v>13887</v>
      </c>
      <c r="Y888">
        <v>22040</v>
      </c>
      <c r="Z888">
        <v>16738</v>
      </c>
    </row>
    <row r="889" spans="1:26" x14ac:dyDescent="0.25">
      <c r="A889">
        <v>185852</v>
      </c>
      <c r="B889">
        <v>202501</v>
      </c>
      <c r="C889">
        <v>2</v>
      </c>
      <c r="D889" t="s">
        <v>13130</v>
      </c>
      <c r="E889">
        <v>4</v>
      </c>
      <c r="F889">
        <v>273</v>
      </c>
      <c r="G889">
        <v>47</v>
      </c>
      <c r="H889">
        <v>5</v>
      </c>
      <c r="I889">
        <v>3</v>
      </c>
      <c r="J889">
        <v>10298</v>
      </c>
      <c r="K889">
        <v>43930</v>
      </c>
      <c r="L889">
        <v>14</v>
      </c>
      <c r="M889">
        <v>4</v>
      </c>
      <c r="N889">
        <v>4</v>
      </c>
      <c r="O889">
        <v>1</v>
      </c>
      <c r="P889">
        <v>2</v>
      </c>
      <c r="Q889">
        <v>1</v>
      </c>
      <c r="R889">
        <v>2</v>
      </c>
      <c r="S889">
        <v>0</v>
      </c>
      <c r="T889">
        <v>900582</v>
      </c>
      <c r="U889">
        <v>71270</v>
      </c>
      <c r="V889">
        <v>70813</v>
      </c>
      <c r="W889" t="s">
        <v>12611</v>
      </c>
      <c r="X889" t="s">
        <v>13887</v>
      </c>
      <c r="Y889">
        <v>22040</v>
      </c>
      <c r="Z889">
        <v>16738</v>
      </c>
    </row>
    <row r="890" spans="1:26" x14ac:dyDescent="0.25">
      <c r="A890">
        <v>185879</v>
      </c>
      <c r="B890">
        <v>202501</v>
      </c>
      <c r="C890">
        <v>1</v>
      </c>
      <c r="D890" t="s">
        <v>13131</v>
      </c>
      <c r="E890">
        <v>3</v>
      </c>
      <c r="F890">
        <v>19</v>
      </c>
      <c r="G890">
        <v>10</v>
      </c>
      <c r="H890">
        <v>1</v>
      </c>
      <c r="I890">
        <v>0</v>
      </c>
      <c r="J890">
        <v>113950</v>
      </c>
      <c r="K890">
        <v>73550</v>
      </c>
      <c r="L890">
        <v>114.5</v>
      </c>
      <c r="M890">
        <v>29</v>
      </c>
      <c r="N890">
        <v>52</v>
      </c>
      <c r="O890">
        <v>11.5</v>
      </c>
      <c r="P890">
        <v>7.5</v>
      </c>
      <c r="Q890">
        <v>12.5</v>
      </c>
      <c r="R890">
        <v>2</v>
      </c>
      <c r="S890">
        <v>0</v>
      </c>
      <c r="T890">
        <v>71251</v>
      </c>
      <c r="U890">
        <v>71252</v>
      </c>
      <c r="V890">
        <v>71394</v>
      </c>
      <c r="W890" t="s">
        <v>12592</v>
      </c>
      <c r="X890" t="s">
        <v>13885</v>
      </c>
      <c r="Y890">
        <v>115848</v>
      </c>
      <c r="Z890">
        <v>148260</v>
      </c>
    </row>
    <row r="891" spans="1:26" x14ac:dyDescent="0.25">
      <c r="A891">
        <v>185879</v>
      </c>
      <c r="B891">
        <v>202501</v>
      </c>
      <c r="C891">
        <v>2</v>
      </c>
      <c r="D891" t="s">
        <v>13131</v>
      </c>
      <c r="E891">
        <v>3</v>
      </c>
      <c r="F891">
        <v>19</v>
      </c>
      <c r="G891">
        <v>10</v>
      </c>
      <c r="H891">
        <v>1</v>
      </c>
      <c r="I891">
        <v>0</v>
      </c>
      <c r="J891">
        <v>113950</v>
      </c>
      <c r="K891">
        <v>73550</v>
      </c>
      <c r="L891">
        <v>114.5</v>
      </c>
      <c r="M891">
        <v>29</v>
      </c>
      <c r="N891">
        <v>52</v>
      </c>
      <c r="O891">
        <v>11.5</v>
      </c>
      <c r="P891">
        <v>7.5</v>
      </c>
      <c r="Q891">
        <v>12.5</v>
      </c>
      <c r="R891">
        <v>2</v>
      </c>
      <c r="S891">
        <v>0</v>
      </c>
      <c r="T891">
        <v>71251</v>
      </c>
      <c r="U891">
        <v>71252</v>
      </c>
      <c r="V891">
        <v>71394</v>
      </c>
      <c r="W891" t="s">
        <v>12592</v>
      </c>
      <c r="X891" t="s">
        <v>13885</v>
      </c>
      <c r="Y891">
        <v>115848</v>
      </c>
      <c r="Z891">
        <v>148260</v>
      </c>
    </row>
    <row r="892" spans="1:26" x14ac:dyDescent="0.25">
      <c r="A892">
        <v>185908</v>
      </c>
      <c r="B892">
        <v>202501</v>
      </c>
      <c r="C892">
        <v>1</v>
      </c>
      <c r="D892" t="s">
        <v>13133</v>
      </c>
      <c r="E892">
        <v>4</v>
      </c>
      <c r="F892">
        <v>239</v>
      </c>
      <c r="G892">
        <v>40</v>
      </c>
      <c r="H892">
        <v>5</v>
      </c>
      <c r="I892">
        <v>3</v>
      </c>
      <c r="J892">
        <v>8846</v>
      </c>
      <c r="K892">
        <v>61965</v>
      </c>
      <c r="L892">
        <v>9.5</v>
      </c>
      <c r="M892">
        <v>3</v>
      </c>
      <c r="N892">
        <v>1.5</v>
      </c>
      <c r="O892">
        <v>1</v>
      </c>
      <c r="P892">
        <v>0</v>
      </c>
      <c r="Q892">
        <v>1</v>
      </c>
      <c r="R892">
        <v>3</v>
      </c>
      <c r="S892">
        <v>0</v>
      </c>
      <c r="T892">
        <v>71030</v>
      </c>
      <c r="U892">
        <v>71045</v>
      </c>
      <c r="V892">
        <v>71037</v>
      </c>
      <c r="W892" t="s">
        <v>12661</v>
      </c>
      <c r="X892" t="s">
        <v>12595</v>
      </c>
      <c r="Y892">
        <v>13774</v>
      </c>
      <c r="Z892">
        <v>17557</v>
      </c>
    </row>
    <row r="893" spans="1:26" x14ac:dyDescent="0.25">
      <c r="A893">
        <v>185908</v>
      </c>
      <c r="B893">
        <v>202501</v>
      </c>
      <c r="C893">
        <v>2</v>
      </c>
      <c r="D893" t="s">
        <v>13133</v>
      </c>
      <c r="E893">
        <v>4</v>
      </c>
      <c r="F893">
        <v>239</v>
      </c>
      <c r="G893">
        <v>40</v>
      </c>
      <c r="H893">
        <v>5</v>
      </c>
      <c r="I893">
        <v>3</v>
      </c>
      <c r="J893">
        <v>8846</v>
      </c>
      <c r="K893">
        <v>61965</v>
      </c>
      <c r="L893">
        <v>9.5</v>
      </c>
      <c r="M893">
        <v>3</v>
      </c>
      <c r="N893">
        <v>1.5</v>
      </c>
      <c r="O893">
        <v>1</v>
      </c>
      <c r="P893">
        <v>0</v>
      </c>
      <c r="Q893">
        <v>1</v>
      </c>
      <c r="R893">
        <v>3</v>
      </c>
      <c r="S893">
        <v>0</v>
      </c>
      <c r="T893">
        <v>71030</v>
      </c>
      <c r="U893">
        <v>71045</v>
      </c>
      <c r="V893">
        <v>71037</v>
      </c>
      <c r="W893" t="s">
        <v>12661</v>
      </c>
      <c r="X893" t="s">
        <v>12595</v>
      </c>
      <c r="Y893">
        <v>13774</v>
      </c>
      <c r="Z893">
        <v>17557</v>
      </c>
    </row>
    <row r="894" spans="1:26" x14ac:dyDescent="0.25">
      <c r="A894">
        <v>186035</v>
      </c>
      <c r="B894">
        <v>202501</v>
      </c>
      <c r="C894">
        <v>1</v>
      </c>
      <c r="D894" t="s">
        <v>13134</v>
      </c>
      <c r="E894">
        <v>3</v>
      </c>
      <c r="F894">
        <v>84</v>
      </c>
      <c r="G894">
        <v>20</v>
      </c>
      <c r="H894">
        <v>3</v>
      </c>
      <c r="I894">
        <v>0</v>
      </c>
      <c r="J894">
        <v>39302</v>
      </c>
      <c r="K894">
        <v>164655</v>
      </c>
      <c r="L894">
        <v>62</v>
      </c>
      <c r="M894">
        <v>10</v>
      </c>
      <c r="N894">
        <v>15.5</v>
      </c>
      <c r="O894">
        <v>4</v>
      </c>
      <c r="P894">
        <v>10.5</v>
      </c>
      <c r="Q894">
        <v>17</v>
      </c>
      <c r="R894">
        <v>5</v>
      </c>
      <c r="S894">
        <v>0</v>
      </c>
      <c r="T894">
        <v>71030</v>
      </c>
      <c r="U894">
        <v>71063</v>
      </c>
      <c r="V894">
        <v>71064</v>
      </c>
      <c r="W894" t="s">
        <v>3624</v>
      </c>
      <c r="X894" t="s">
        <v>12595</v>
      </c>
      <c r="Y894">
        <v>13454</v>
      </c>
      <c r="Z894">
        <v>63553</v>
      </c>
    </row>
    <row r="895" spans="1:26" x14ac:dyDescent="0.25">
      <c r="A895">
        <v>186035</v>
      </c>
      <c r="B895">
        <v>202501</v>
      </c>
      <c r="C895">
        <v>2</v>
      </c>
      <c r="D895" t="s">
        <v>13134</v>
      </c>
      <c r="E895">
        <v>3</v>
      </c>
      <c r="F895">
        <v>84</v>
      </c>
      <c r="G895">
        <v>20</v>
      </c>
      <c r="H895">
        <v>3</v>
      </c>
      <c r="I895">
        <v>0</v>
      </c>
      <c r="J895">
        <v>39302</v>
      </c>
      <c r="K895">
        <v>164655</v>
      </c>
      <c r="L895">
        <v>62</v>
      </c>
      <c r="M895">
        <v>10</v>
      </c>
      <c r="N895">
        <v>15.5</v>
      </c>
      <c r="O895">
        <v>4</v>
      </c>
      <c r="P895">
        <v>10.5</v>
      </c>
      <c r="Q895">
        <v>17</v>
      </c>
      <c r="R895">
        <v>5</v>
      </c>
      <c r="S895">
        <v>0</v>
      </c>
      <c r="T895">
        <v>71030</v>
      </c>
      <c r="U895">
        <v>71063</v>
      </c>
      <c r="V895">
        <v>71064</v>
      </c>
      <c r="W895" t="s">
        <v>3624</v>
      </c>
      <c r="X895" t="s">
        <v>12595</v>
      </c>
      <c r="Y895">
        <v>13454</v>
      </c>
      <c r="Z895">
        <v>63553</v>
      </c>
    </row>
    <row r="896" spans="1:26" x14ac:dyDescent="0.25">
      <c r="A896">
        <v>186233</v>
      </c>
      <c r="B896">
        <v>202501</v>
      </c>
      <c r="C896">
        <v>1</v>
      </c>
      <c r="D896" t="s">
        <v>13136</v>
      </c>
      <c r="E896">
        <v>4</v>
      </c>
      <c r="F896">
        <v>257</v>
      </c>
      <c r="G896">
        <v>44</v>
      </c>
      <c r="H896">
        <v>8</v>
      </c>
      <c r="I896">
        <v>5</v>
      </c>
      <c r="J896">
        <v>13096</v>
      </c>
      <c r="K896">
        <v>30558</v>
      </c>
      <c r="L896">
        <v>8</v>
      </c>
      <c r="M896">
        <v>4</v>
      </c>
      <c r="N896">
        <v>1.5</v>
      </c>
      <c r="O896">
        <v>0</v>
      </c>
      <c r="P896">
        <v>1.5</v>
      </c>
      <c r="Q896">
        <v>0</v>
      </c>
      <c r="R896">
        <v>1</v>
      </c>
      <c r="S896">
        <v>0</v>
      </c>
      <c r="T896">
        <v>71030</v>
      </c>
      <c r="U896">
        <v>71054</v>
      </c>
      <c r="V896">
        <v>700079</v>
      </c>
      <c r="W896" t="s">
        <v>12599</v>
      </c>
      <c r="X896" t="s">
        <v>12595</v>
      </c>
      <c r="Y896">
        <v>26838</v>
      </c>
      <c r="Z896">
        <v>17066</v>
      </c>
    </row>
    <row r="897" spans="1:26" x14ac:dyDescent="0.25">
      <c r="A897">
        <v>186233</v>
      </c>
      <c r="B897">
        <v>202501</v>
      </c>
      <c r="C897">
        <v>2</v>
      </c>
      <c r="D897" t="s">
        <v>13136</v>
      </c>
      <c r="E897">
        <v>4</v>
      </c>
      <c r="F897">
        <v>257</v>
      </c>
      <c r="G897">
        <v>44</v>
      </c>
      <c r="H897">
        <v>8</v>
      </c>
      <c r="I897">
        <v>5</v>
      </c>
      <c r="J897">
        <v>13096</v>
      </c>
      <c r="K897">
        <v>30558</v>
      </c>
      <c r="L897">
        <v>8</v>
      </c>
      <c r="M897">
        <v>4</v>
      </c>
      <c r="N897">
        <v>1.5</v>
      </c>
      <c r="O897">
        <v>0</v>
      </c>
      <c r="P897">
        <v>1.5</v>
      </c>
      <c r="Q897">
        <v>0</v>
      </c>
      <c r="R897">
        <v>1</v>
      </c>
      <c r="S897">
        <v>0</v>
      </c>
      <c r="T897">
        <v>71030</v>
      </c>
      <c r="U897">
        <v>71054</v>
      </c>
      <c r="V897">
        <v>700079</v>
      </c>
      <c r="W897" t="s">
        <v>12599</v>
      </c>
      <c r="X897" t="s">
        <v>12595</v>
      </c>
      <c r="Y897">
        <v>26838</v>
      </c>
      <c r="Z897">
        <v>17066</v>
      </c>
    </row>
    <row r="898" spans="1:26" x14ac:dyDescent="0.25">
      <c r="A898">
        <v>186234</v>
      </c>
      <c r="B898">
        <v>202501</v>
      </c>
      <c r="C898">
        <v>1</v>
      </c>
      <c r="D898" t="s">
        <v>13137</v>
      </c>
      <c r="E898">
        <v>4</v>
      </c>
      <c r="F898">
        <v>847</v>
      </c>
      <c r="G898">
        <v>204</v>
      </c>
      <c r="H898">
        <v>30</v>
      </c>
      <c r="I898">
        <v>9</v>
      </c>
      <c r="J898">
        <v>86</v>
      </c>
      <c r="K898">
        <v>8111</v>
      </c>
      <c r="L898">
        <v>1</v>
      </c>
      <c r="M898">
        <v>0</v>
      </c>
      <c r="N898">
        <v>0</v>
      </c>
      <c r="O898">
        <v>0</v>
      </c>
      <c r="P898">
        <v>0</v>
      </c>
      <c r="Q898">
        <v>0.5</v>
      </c>
      <c r="R898">
        <v>0.5</v>
      </c>
      <c r="S898">
        <v>0</v>
      </c>
      <c r="T898">
        <v>71590</v>
      </c>
      <c r="U898">
        <v>71592</v>
      </c>
      <c r="V898">
        <v>71070</v>
      </c>
      <c r="W898" t="s">
        <v>12638</v>
      </c>
      <c r="X898" t="s">
        <v>12590</v>
      </c>
      <c r="Y898">
        <v>0</v>
      </c>
      <c r="Z898">
        <v>897</v>
      </c>
    </row>
    <row r="899" spans="1:26" x14ac:dyDescent="0.25">
      <c r="A899">
        <v>186234</v>
      </c>
      <c r="B899">
        <v>202501</v>
      </c>
      <c r="C899">
        <v>2</v>
      </c>
      <c r="D899" t="s">
        <v>13137</v>
      </c>
      <c r="E899">
        <v>4</v>
      </c>
      <c r="F899">
        <v>847</v>
      </c>
      <c r="G899">
        <v>204</v>
      </c>
      <c r="H899">
        <v>30</v>
      </c>
      <c r="I899">
        <v>9</v>
      </c>
      <c r="J899">
        <v>86</v>
      </c>
      <c r="K899">
        <v>8111</v>
      </c>
      <c r="L899">
        <v>1</v>
      </c>
      <c r="M899">
        <v>0</v>
      </c>
      <c r="N899">
        <v>0</v>
      </c>
      <c r="O899">
        <v>0</v>
      </c>
      <c r="P899">
        <v>0</v>
      </c>
      <c r="Q899">
        <v>0.5</v>
      </c>
      <c r="R899">
        <v>0.5</v>
      </c>
      <c r="S899">
        <v>0</v>
      </c>
      <c r="T899">
        <v>71590</v>
      </c>
      <c r="U899">
        <v>71592</v>
      </c>
      <c r="V899">
        <v>71070</v>
      </c>
      <c r="W899" t="s">
        <v>12638</v>
      </c>
      <c r="X899" t="s">
        <v>12590</v>
      </c>
      <c r="Y899">
        <v>0</v>
      </c>
      <c r="Z899">
        <v>897</v>
      </c>
    </row>
    <row r="900" spans="1:26" x14ac:dyDescent="0.25">
      <c r="A900">
        <v>186321</v>
      </c>
      <c r="B900">
        <v>202501</v>
      </c>
      <c r="C900">
        <v>1</v>
      </c>
      <c r="D900" t="s">
        <v>12809</v>
      </c>
      <c r="E900">
        <v>4</v>
      </c>
      <c r="F900">
        <v>618</v>
      </c>
      <c r="G900">
        <v>124</v>
      </c>
      <c r="H900">
        <v>11</v>
      </c>
      <c r="I900">
        <v>5</v>
      </c>
      <c r="J900">
        <v>2842</v>
      </c>
      <c r="K900">
        <v>20954</v>
      </c>
      <c r="L900">
        <v>6.5</v>
      </c>
      <c r="M900">
        <v>1</v>
      </c>
      <c r="N900">
        <v>3</v>
      </c>
      <c r="O900">
        <v>0.5</v>
      </c>
      <c r="P900">
        <v>0</v>
      </c>
      <c r="Q900">
        <v>1</v>
      </c>
      <c r="R900">
        <v>1</v>
      </c>
      <c r="S900">
        <v>0</v>
      </c>
      <c r="T900">
        <v>900582</v>
      </c>
      <c r="U900">
        <v>71139</v>
      </c>
      <c r="V900">
        <v>700298</v>
      </c>
      <c r="W900" t="s">
        <v>12594</v>
      </c>
      <c r="X900" t="s">
        <v>13887</v>
      </c>
      <c r="Y900">
        <v>0</v>
      </c>
      <c r="Z900">
        <v>6734</v>
      </c>
    </row>
    <row r="901" spans="1:26" x14ac:dyDescent="0.25">
      <c r="A901">
        <v>186321</v>
      </c>
      <c r="B901">
        <v>202501</v>
      </c>
      <c r="C901">
        <v>2</v>
      </c>
      <c r="D901" t="s">
        <v>12809</v>
      </c>
      <c r="E901">
        <v>4</v>
      </c>
      <c r="F901">
        <v>618</v>
      </c>
      <c r="G901">
        <v>124</v>
      </c>
      <c r="H901">
        <v>11</v>
      </c>
      <c r="I901">
        <v>5</v>
      </c>
      <c r="J901">
        <v>2842</v>
      </c>
      <c r="K901">
        <v>20954</v>
      </c>
      <c r="L901">
        <v>6.5</v>
      </c>
      <c r="M901">
        <v>1</v>
      </c>
      <c r="N901">
        <v>3</v>
      </c>
      <c r="O901">
        <v>0.5</v>
      </c>
      <c r="P901">
        <v>0</v>
      </c>
      <c r="Q901">
        <v>1</v>
      </c>
      <c r="R901">
        <v>1</v>
      </c>
      <c r="S901">
        <v>0</v>
      </c>
      <c r="T901">
        <v>900582</v>
      </c>
      <c r="U901">
        <v>71139</v>
      </c>
      <c r="V901">
        <v>700298</v>
      </c>
      <c r="W901" t="s">
        <v>12594</v>
      </c>
      <c r="X901" t="s">
        <v>13887</v>
      </c>
      <c r="Y901">
        <v>0</v>
      </c>
      <c r="Z901">
        <v>6734</v>
      </c>
    </row>
    <row r="902" spans="1:26" x14ac:dyDescent="0.25">
      <c r="A902">
        <v>186376</v>
      </c>
      <c r="B902">
        <v>202501</v>
      </c>
      <c r="C902">
        <v>1</v>
      </c>
      <c r="D902" t="s">
        <v>13140</v>
      </c>
      <c r="E902">
        <v>4</v>
      </c>
      <c r="F902">
        <v>345</v>
      </c>
      <c r="G902">
        <v>91</v>
      </c>
      <c r="H902">
        <v>5</v>
      </c>
      <c r="I902">
        <v>2</v>
      </c>
      <c r="J902">
        <v>6236</v>
      </c>
      <c r="K902">
        <v>40250</v>
      </c>
      <c r="L902">
        <v>8</v>
      </c>
      <c r="M902">
        <v>1</v>
      </c>
      <c r="N902">
        <v>2</v>
      </c>
      <c r="O902">
        <v>5</v>
      </c>
      <c r="P902">
        <v>0</v>
      </c>
      <c r="Q902">
        <v>0</v>
      </c>
      <c r="R902">
        <v>0</v>
      </c>
      <c r="S902">
        <v>0</v>
      </c>
      <c r="T902">
        <v>71590</v>
      </c>
      <c r="U902">
        <v>71606</v>
      </c>
      <c r="V902">
        <v>71324</v>
      </c>
      <c r="W902" t="s">
        <v>13891</v>
      </c>
      <c r="X902" t="s">
        <v>12590</v>
      </c>
      <c r="Y902">
        <v>0</v>
      </c>
      <c r="Z902">
        <v>14544</v>
      </c>
    </row>
    <row r="903" spans="1:26" x14ac:dyDescent="0.25">
      <c r="A903">
        <v>186376</v>
      </c>
      <c r="B903">
        <v>202501</v>
      </c>
      <c r="C903">
        <v>2</v>
      </c>
      <c r="D903" t="s">
        <v>13140</v>
      </c>
      <c r="E903">
        <v>4</v>
      </c>
      <c r="F903">
        <v>345</v>
      </c>
      <c r="G903">
        <v>91</v>
      </c>
      <c r="H903">
        <v>5</v>
      </c>
      <c r="I903">
        <v>2</v>
      </c>
      <c r="J903">
        <v>6236</v>
      </c>
      <c r="K903">
        <v>40250</v>
      </c>
      <c r="L903">
        <v>8</v>
      </c>
      <c r="M903">
        <v>1</v>
      </c>
      <c r="N903">
        <v>2</v>
      </c>
      <c r="O903">
        <v>5</v>
      </c>
      <c r="P903">
        <v>0</v>
      </c>
      <c r="Q903">
        <v>0</v>
      </c>
      <c r="R903">
        <v>0</v>
      </c>
      <c r="S903">
        <v>0</v>
      </c>
      <c r="T903">
        <v>71590</v>
      </c>
      <c r="U903">
        <v>71606</v>
      </c>
      <c r="V903">
        <v>71324</v>
      </c>
      <c r="W903" t="s">
        <v>13891</v>
      </c>
      <c r="X903" t="s">
        <v>12590</v>
      </c>
      <c r="Y903">
        <v>0</v>
      </c>
      <c r="Z903">
        <v>14544</v>
      </c>
    </row>
    <row r="904" spans="1:26" x14ac:dyDescent="0.25">
      <c r="A904">
        <v>186473</v>
      </c>
      <c r="B904">
        <v>202501</v>
      </c>
      <c r="C904">
        <v>1</v>
      </c>
      <c r="D904" t="s">
        <v>13142</v>
      </c>
      <c r="E904">
        <v>4</v>
      </c>
      <c r="F904">
        <v>203</v>
      </c>
      <c r="G904">
        <v>77</v>
      </c>
      <c r="H904">
        <v>3</v>
      </c>
      <c r="I904">
        <v>3</v>
      </c>
      <c r="J904">
        <v>14318</v>
      </c>
      <c r="K904">
        <v>6936</v>
      </c>
      <c r="L904">
        <v>9</v>
      </c>
      <c r="M904">
        <v>3.5</v>
      </c>
      <c r="N904">
        <v>4</v>
      </c>
      <c r="O904">
        <v>0.5</v>
      </c>
      <c r="P904">
        <v>0</v>
      </c>
      <c r="Q904">
        <v>0.5</v>
      </c>
      <c r="R904">
        <v>0.5</v>
      </c>
      <c r="S904">
        <v>0</v>
      </c>
      <c r="T904">
        <v>71251</v>
      </c>
      <c r="U904">
        <v>71252</v>
      </c>
      <c r="V904">
        <v>71394</v>
      </c>
      <c r="W904" t="s">
        <v>12592</v>
      </c>
      <c r="X904" t="s">
        <v>13885</v>
      </c>
      <c r="Y904">
        <v>31570</v>
      </c>
      <c r="Z904">
        <v>18824</v>
      </c>
    </row>
    <row r="905" spans="1:26" x14ac:dyDescent="0.25">
      <c r="A905">
        <v>186473</v>
      </c>
      <c r="B905">
        <v>202501</v>
      </c>
      <c r="C905">
        <v>2</v>
      </c>
      <c r="D905" t="s">
        <v>13142</v>
      </c>
      <c r="E905">
        <v>4</v>
      </c>
      <c r="F905">
        <v>203</v>
      </c>
      <c r="G905">
        <v>77</v>
      </c>
      <c r="H905">
        <v>3</v>
      </c>
      <c r="I905">
        <v>3</v>
      </c>
      <c r="J905">
        <v>14318</v>
      </c>
      <c r="K905">
        <v>6936</v>
      </c>
      <c r="L905">
        <v>9</v>
      </c>
      <c r="M905">
        <v>3.5</v>
      </c>
      <c r="N905">
        <v>4</v>
      </c>
      <c r="O905">
        <v>0.5</v>
      </c>
      <c r="P905">
        <v>0</v>
      </c>
      <c r="Q905">
        <v>0.5</v>
      </c>
      <c r="R905">
        <v>0.5</v>
      </c>
      <c r="S905">
        <v>0</v>
      </c>
      <c r="T905">
        <v>71251</v>
      </c>
      <c r="U905">
        <v>71252</v>
      </c>
      <c r="V905">
        <v>71394</v>
      </c>
      <c r="W905" t="s">
        <v>12592</v>
      </c>
      <c r="X905" t="s">
        <v>13885</v>
      </c>
      <c r="Y905">
        <v>31570</v>
      </c>
      <c r="Z905">
        <v>18824</v>
      </c>
    </row>
    <row r="906" spans="1:26" x14ac:dyDescent="0.25">
      <c r="A906">
        <v>186531</v>
      </c>
      <c r="B906">
        <v>202501</v>
      </c>
      <c r="C906">
        <v>1</v>
      </c>
      <c r="D906" t="s">
        <v>13143</v>
      </c>
      <c r="E906">
        <v>2</v>
      </c>
      <c r="F906">
        <v>5</v>
      </c>
      <c r="G906">
        <v>5</v>
      </c>
      <c r="H906">
        <v>0</v>
      </c>
      <c r="I906">
        <v>0</v>
      </c>
      <c r="J906">
        <v>307315</v>
      </c>
      <c r="K906">
        <v>1062878</v>
      </c>
      <c r="L906">
        <v>324</v>
      </c>
      <c r="M906">
        <v>87.5</v>
      </c>
      <c r="N906">
        <v>65.5</v>
      </c>
      <c r="O906">
        <v>42</v>
      </c>
      <c r="P906">
        <v>53</v>
      </c>
      <c r="Q906">
        <v>61</v>
      </c>
      <c r="R906">
        <v>15</v>
      </c>
      <c r="S906">
        <v>0</v>
      </c>
      <c r="T906">
        <v>71251</v>
      </c>
      <c r="U906">
        <v>70930</v>
      </c>
      <c r="V906">
        <v>0</v>
      </c>
      <c r="W906" t="s">
        <v>12618</v>
      </c>
      <c r="X906" t="s">
        <v>13885</v>
      </c>
      <c r="Y906">
        <v>180204</v>
      </c>
      <c r="Z906">
        <v>471307</v>
      </c>
    </row>
    <row r="907" spans="1:26" x14ac:dyDescent="0.25">
      <c r="A907">
        <v>186531</v>
      </c>
      <c r="B907">
        <v>202501</v>
      </c>
      <c r="C907">
        <v>2</v>
      </c>
      <c r="D907" t="s">
        <v>13143</v>
      </c>
      <c r="E907">
        <v>2</v>
      </c>
      <c r="F907">
        <v>5</v>
      </c>
      <c r="G907">
        <v>5</v>
      </c>
      <c r="H907">
        <v>0</v>
      </c>
      <c r="I907">
        <v>0</v>
      </c>
      <c r="J907">
        <v>307315</v>
      </c>
      <c r="K907">
        <v>1062878</v>
      </c>
      <c r="L907">
        <v>324</v>
      </c>
      <c r="M907">
        <v>87.5</v>
      </c>
      <c r="N907">
        <v>65.5</v>
      </c>
      <c r="O907">
        <v>42</v>
      </c>
      <c r="P907">
        <v>53</v>
      </c>
      <c r="Q907">
        <v>61</v>
      </c>
      <c r="R907">
        <v>15</v>
      </c>
      <c r="S907">
        <v>0</v>
      </c>
      <c r="T907">
        <v>71251</v>
      </c>
      <c r="U907">
        <v>70930</v>
      </c>
      <c r="V907">
        <v>0</v>
      </c>
      <c r="W907" t="s">
        <v>12618</v>
      </c>
      <c r="X907" t="s">
        <v>13885</v>
      </c>
      <c r="Y907">
        <v>180204</v>
      </c>
      <c r="Z907">
        <v>471307</v>
      </c>
    </row>
    <row r="908" spans="1:26" x14ac:dyDescent="0.25">
      <c r="A908">
        <v>186534</v>
      </c>
      <c r="B908">
        <v>202501</v>
      </c>
      <c r="C908">
        <v>1</v>
      </c>
      <c r="D908" t="s">
        <v>13135</v>
      </c>
      <c r="E908">
        <v>4</v>
      </c>
      <c r="F908">
        <v>825</v>
      </c>
      <c r="G908">
        <v>263</v>
      </c>
      <c r="H908">
        <v>30</v>
      </c>
      <c r="I908">
        <v>8</v>
      </c>
      <c r="J908">
        <v>486</v>
      </c>
      <c r="K908">
        <v>6700</v>
      </c>
      <c r="L908">
        <v>2.5</v>
      </c>
      <c r="M908">
        <v>1</v>
      </c>
      <c r="N908">
        <v>0.5</v>
      </c>
      <c r="O908">
        <v>0</v>
      </c>
      <c r="P908">
        <v>0</v>
      </c>
      <c r="Q908">
        <v>1</v>
      </c>
      <c r="R908">
        <v>0</v>
      </c>
      <c r="S908">
        <v>0</v>
      </c>
      <c r="T908">
        <v>71251</v>
      </c>
      <c r="U908">
        <v>70930</v>
      </c>
      <c r="V908">
        <v>71182</v>
      </c>
      <c r="W908" t="s">
        <v>12618</v>
      </c>
      <c r="X908" t="s">
        <v>13885</v>
      </c>
      <c r="Y908">
        <v>34408</v>
      </c>
      <c r="Z908">
        <v>1176</v>
      </c>
    </row>
    <row r="909" spans="1:26" x14ac:dyDescent="0.25">
      <c r="A909">
        <v>186534</v>
      </c>
      <c r="B909">
        <v>202501</v>
      </c>
      <c r="C909">
        <v>2</v>
      </c>
      <c r="D909" t="s">
        <v>13135</v>
      </c>
      <c r="E909">
        <v>4</v>
      </c>
      <c r="F909">
        <v>825</v>
      </c>
      <c r="G909">
        <v>263</v>
      </c>
      <c r="H909">
        <v>30</v>
      </c>
      <c r="I909">
        <v>8</v>
      </c>
      <c r="J909">
        <v>486</v>
      </c>
      <c r="K909">
        <v>6700</v>
      </c>
      <c r="L909">
        <v>2.5</v>
      </c>
      <c r="M909">
        <v>1</v>
      </c>
      <c r="N909">
        <v>0.5</v>
      </c>
      <c r="O909">
        <v>0</v>
      </c>
      <c r="P909">
        <v>0</v>
      </c>
      <c r="Q909">
        <v>1</v>
      </c>
      <c r="R909">
        <v>0</v>
      </c>
      <c r="S909">
        <v>0</v>
      </c>
      <c r="T909">
        <v>71251</v>
      </c>
      <c r="U909">
        <v>70930</v>
      </c>
      <c r="V909">
        <v>71182</v>
      </c>
      <c r="W909" t="s">
        <v>12618</v>
      </c>
      <c r="X909" t="s">
        <v>13885</v>
      </c>
      <c r="Y909">
        <v>34408</v>
      </c>
      <c r="Z909">
        <v>1176</v>
      </c>
    </row>
    <row r="910" spans="1:26" x14ac:dyDescent="0.25">
      <c r="A910">
        <v>186738</v>
      </c>
      <c r="B910">
        <v>202501</v>
      </c>
      <c r="C910">
        <v>1</v>
      </c>
      <c r="D910" t="s">
        <v>13145</v>
      </c>
      <c r="E910">
        <v>4</v>
      </c>
      <c r="F910">
        <v>660</v>
      </c>
      <c r="G910">
        <v>161</v>
      </c>
      <c r="H910">
        <v>24</v>
      </c>
      <c r="I910">
        <v>2</v>
      </c>
      <c r="J910">
        <v>3823</v>
      </c>
      <c r="K910">
        <v>12450</v>
      </c>
      <c r="L910">
        <v>6</v>
      </c>
      <c r="M910">
        <v>1</v>
      </c>
      <c r="N910">
        <v>1.5</v>
      </c>
      <c r="O910">
        <v>1</v>
      </c>
      <c r="P910">
        <v>0</v>
      </c>
      <c r="Q910">
        <v>2</v>
      </c>
      <c r="R910">
        <v>0.5</v>
      </c>
      <c r="S910">
        <v>0</v>
      </c>
      <c r="T910">
        <v>71590</v>
      </c>
      <c r="U910">
        <v>71607</v>
      </c>
      <c r="V910">
        <v>700398</v>
      </c>
      <c r="W910" t="s">
        <v>12589</v>
      </c>
      <c r="X910" t="s">
        <v>12590</v>
      </c>
      <c r="Y910">
        <v>22110</v>
      </c>
      <c r="Z910">
        <v>5572</v>
      </c>
    </row>
    <row r="911" spans="1:26" x14ac:dyDescent="0.25">
      <c r="A911">
        <v>186738</v>
      </c>
      <c r="B911">
        <v>202501</v>
      </c>
      <c r="C911">
        <v>2</v>
      </c>
      <c r="D911" t="s">
        <v>13145</v>
      </c>
      <c r="E911">
        <v>4</v>
      </c>
      <c r="F911">
        <v>660</v>
      </c>
      <c r="G911">
        <v>161</v>
      </c>
      <c r="H911">
        <v>24</v>
      </c>
      <c r="I911">
        <v>2</v>
      </c>
      <c r="J911">
        <v>3823</v>
      </c>
      <c r="K911">
        <v>12450</v>
      </c>
      <c r="L911">
        <v>6</v>
      </c>
      <c r="M911">
        <v>1</v>
      </c>
      <c r="N911">
        <v>1.5</v>
      </c>
      <c r="O911">
        <v>1</v>
      </c>
      <c r="P911">
        <v>0</v>
      </c>
      <c r="Q911">
        <v>2</v>
      </c>
      <c r="R911">
        <v>0.5</v>
      </c>
      <c r="S911">
        <v>0</v>
      </c>
      <c r="T911">
        <v>71590</v>
      </c>
      <c r="U911">
        <v>71607</v>
      </c>
      <c r="V911">
        <v>700398</v>
      </c>
      <c r="W911" t="s">
        <v>12589</v>
      </c>
      <c r="X911" t="s">
        <v>12590</v>
      </c>
      <c r="Y911">
        <v>22110</v>
      </c>
      <c r="Z911">
        <v>5572</v>
      </c>
    </row>
    <row r="912" spans="1:26" x14ac:dyDescent="0.25">
      <c r="A912">
        <v>186766</v>
      </c>
      <c r="B912">
        <v>202501</v>
      </c>
      <c r="C912">
        <v>1</v>
      </c>
      <c r="D912" t="s">
        <v>13147</v>
      </c>
      <c r="E912">
        <v>4</v>
      </c>
      <c r="F912">
        <v>916</v>
      </c>
      <c r="G912">
        <v>230</v>
      </c>
      <c r="H912">
        <v>26</v>
      </c>
      <c r="I912">
        <v>1</v>
      </c>
      <c r="J912">
        <v>0</v>
      </c>
      <c r="K912">
        <v>0</v>
      </c>
      <c r="L912">
        <v>0</v>
      </c>
      <c r="M912">
        <v>0</v>
      </c>
      <c r="N912">
        <v>0</v>
      </c>
      <c r="O912">
        <v>0</v>
      </c>
      <c r="P912">
        <v>0</v>
      </c>
      <c r="Q912">
        <v>0</v>
      </c>
      <c r="R912">
        <v>0</v>
      </c>
      <c r="S912">
        <v>0</v>
      </c>
      <c r="T912">
        <v>71030</v>
      </c>
      <c r="U912">
        <v>71054</v>
      </c>
      <c r="V912">
        <v>71534</v>
      </c>
      <c r="W912" t="s">
        <v>12599</v>
      </c>
      <c r="X912" t="s">
        <v>12595</v>
      </c>
      <c r="Y912">
        <v>0</v>
      </c>
      <c r="Z912">
        <v>0</v>
      </c>
    </row>
    <row r="913" spans="1:26" x14ac:dyDescent="0.25">
      <c r="A913">
        <v>186766</v>
      </c>
      <c r="B913">
        <v>202501</v>
      </c>
      <c r="C913">
        <v>2</v>
      </c>
      <c r="D913" t="s">
        <v>13147</v>
      </c>
      <c r="E913">
        <v>4</v>
      </c>
      <c r="F913">
        <v>916</v>
      </c>
      <c r="G913">
        <v>230</v>
      </c>
      <c r="H913">
        <v>26</v>
      </c>
      <c r="I913">
        <v>1</v>
      </c>
      <c r="J913">
        <v>0</v>
      </c>
      <c r="K913">
        <v>0</v>
      </c>
      <c r="L913">
        <v>0</v>
      </c>
      <c r="M913">
        <v>0</v>
      </c>
      <c r="N913">
        <v>0</v>
      </c>
      <c r="O913">
        <v>0</v>
      </c>
      <c r="P913">
        <v>0</v>
      </c>
      <c r="Q913">
        <v>0</v>
      </c>
      <c r="R913">
        <v>0</v>
      </c>
      <c r="S913">
        <v>0</v>
      </c>
      <c r="T913">
        <v>71030</v>
      </c>
      <c r="U913">
        <v>71054</v>
      </c>
      <c r="V913">
        <v>71534</v>
      </c>
      <c r="W913" t="s">
        <v>12599</v>
      </c>
      <c r="X913" t="s">
        <v>12595</v>
      </c>
      <c r="Y913">
        <v>0</v>
      </c>
      <c r="Z913">
        <v>0</v>
      </c>
    </row>
    <row r="914" spans="1:26" x14ac:dyDescent="0.25">
      <c r="A914">
        <v>186792</v>
      </c>
      <c r="B914">
        <v>202501</v>
      </c>
      <c r="C914">
        <v>1</v>
      </c>
      <c r="D914" t="s">
        <v>13148</v>
      </c>
      <c r="E914">
        <v>3</v>
      </c>
      <c r="F914">
        <v>18</v>
      </c>
      <c r="G914">
        <v>9</v>
      </c>
      <c r="H914">
        <v>1</v>
      </c>
      <c r="I914">
        <v>0</v>
      </c>
      <c r="J914">
        <v>105990</v>
      </c>
      <c r="K914">
        <v>253254</v>
      </c>
      <c r="L914">
        <v>110.5</v>
      </c>
      <c r="M914">
        <v>34</v>
      </c>
      <c r="N914">
        <v>28</v>
      </c>
      <c r="O914">
        <v>15</v>
      </c>
      <c r="P914">
        <v>12.5</v>
      </c>
      <c r="Q914">
        <v>13</v>
      </c>
      <c r="R914">
        <v>8</v>
      </c>
      <c r="S914">
        <v>0</v>
      </c>
      <c r="T914">
        <v>71251</v>
      </c>
      <c r="U914">
        <v>70930</v>
      </c>
      <c r="V914">
        <v>71399</v>
      </c>
      <c r="W914" t="s">
        <v>12618</v>
      </c>
      <c r="X914" t="s">
        <v>13885</v>
      </c>
      <c r="Y914">
        <v>13082</v>
      </c>
      <c r="Z914">
        <v>149320</v>
      </c>
    </row>
    <row r="915" spans="1:26" x14ac:dyDescent="0.25">
      <c r="A915">
        <v>186792</v>
      </c>
      <c r="B915">
        <v>202501</v>
      </c>
      <c r="C915">
        <v>2</v>
      </c>
      <c r="D915" t="s">
        <v>13148</v>
      </c>
      <c r="E915">
        <v>3</v>
      </c>
      <c r="F915">
        <v>18</v>
      </c>
      <c r="G915">
        <v>9</v>
      </c>
      <c r="H915">
        <v>1</v>
      </c>
      <c r="I915">
        <v>0</v>
      </c>
      <c r="J915">
        <v>105990</v>
      </c>
      <c r="K915">
        <v>253254</v>
      </c>
      <c r="L915">
        <v>110.5</v>
      </c>
      <c r="M915">
        <v>34</v>
      </c>
      <c r="N915">
        <v>28</v>
      </c>
      <c r="O915">
        <v>15</v>
      </c>
      <c r="P915">
        <v>12.5</v>
      </c>
      <c r="Q915">
        <v>13</v>
      </c>
      <c r="R915">
        <v>8</v>
      </c>
      <c r="S915">
        <v>0</v>
      </c>
      <c r="T915">
        <v>71251</v>
      </c>
      <c r="U915">
        <v>70930</v>
      </c>
      <c r="V915">
        <v>71399</v>
      </c>
      <c r="W915" t="s">
        <v>12618</v>
      </c>
      <c r="X915" t="s">
        <v>13885</v>
      </c>
      <c r="Y915">
        <v>13082</v>
      </c>
      <c r="Z915">
        <v>149320</v>
      </c>
    </row>
    <row r="916" spans="1:26" x14ac:dyDescent="0.25">
      <c r="A916">
        <v>187007</v>
      </c>
      <c r="B916">
        <v>202501</v>
      </c>
      <c r="C916">
        <v>1</v>
      </c>
      <c r="D916" t="s">
        <v>13150</v>
      </c>
      <c r="E916">
        <v>3</v>
      </c>
      <c r="F916">
        <v>122</v>
      </c>
      <c r="G916">
        <v>30</v>
      </c>
      <c r="H916">
        <v>4</v>
      </c>
      <c r="I916">
        <v>0</v>
      </c>
      <c r="J916">
        <v>4792</v>
      </c>
      <c r="K916">
        <v>29834</v>
      </c>
      <c r="L916">
        <v>9</v>
      </c>
      <c r="M916">
        <v>2</v>
      </c>
      <c r="N916">
        <v>1</v>
      </c>
      <c r="O916">
        <v>1</v>
      </c>
      <c r="P916">
        <v>1</v>
      </c>
      <c r="Q916">
        <v>2</v>
      </c>
      <c r="R916">
        <v>2</v>
      </c>
      <c r="S916">
        <v>0</v>
      </c>
      <c r="T916">
        <v>71030</v>
      </c>
      <c r="U916">
        <v>71045</v>
      </c>
      <c r="V916">
        <v>71040</v>
      </c>
      <c r="W916" t="s">
        <v>12661</v>
      </c>
      <c r="X916" t="s">
        <v>12595</v>
      </c>
      <c r="Y916">
        <v>0</v>
      </c>
      <c r="Z916">
        <v>7994</v>
      </c>
    </row>
    <row r="917" spans="1:26" x14ac:dyDescent="0.25">
      <c r="A917">
        <v>187007</v>
      </c>
      <c r="B917">
        <v>202501</v>
      </c>
      <c r="C917">
        <v>2</v>
      </c>
      <c r="D917" t="s">
        <v>13150</v>
      </c>
      <c r="E917">
        <v>3</v>
      </c>
      <c r="F917">
        <v>122</v>
      </c>
      <c r="G917">
        <v>30</v>
      </c>
      <c r="H917">
        <v>4</v>
      </c>
      <c r="I917">
        <v>0</v>
      </c>
      <c r="J917">
        <v>4792</v>
      </c>
      <c r="K917">
        <v>29834</v>
      </c>
      <c r="L917">
        <v>9</v>
      </c>
      <c r="M917">
        <v>2</v>
      </c>
      <c r="N917">
        <v>1</v>
      </c>
      <c r="O917">
        <v>1</v>
      </c>
      <c r="P917">
        <v>1</v>
      </c>
      <c r="Q917">
        <v>2</v>
      </c>
      <c r="R917">
        <v>2</v>
      </c>
      <c r="S917">
        <v>0</v>
      </c>
      <c r="T917">
        <v>71030</v>
      </c>
      <c r="U917">
        <v>71045</v>
      </c>
      <c r="V917">
        <v>71040</v>
      </c>
      <c r="W917" t="s">
        <v>12661</v>
      </c>
      <c r="X917" t="s">
        <v>12595</v>
      </c>
      <c r="Y917">
        <v>0</v>
      </c>
      <c r="Z917">
        <v>7994</v>
      </c>
    </row>
    <row r="918" spans="1:26" x14ac:dyDescent="0.25">
      <c r="A918">
        <v>187033</v>
      </c>
      <c r="B918">
        <v>202501</v>
      </c>
      <c r="C918">
        <v>1</v>
      </c>
      <c r="D918" t="s">
        <v>12861</v>
      </c>
      <c r="E918">
        <v>4</v>
      </c>
      <c r="F918">
        <v>916</v>
      </c>
      <c r="G918">
        <v>200</v>
      </c>
      <c r="H918">
        <v>23</v>
      </c>
      <c r="I918">
        <v>8</v>
      </c>
      <c r="J918">
        <v>0</v>
      </c>
      <c r="K918">
        <v>0</v>
      </c>
      <c r="L918">
        <v>0</v>
      </c>
      <c r="M918">
        <v>0</v>
      </c>
      <c r="N918">
        <v>0</v>
      </c>
      <c r="O918">
        <v>0</v>
      </c>
      <c r="P918">
        <v>0</v>
      </c>
      <c r="Q918">
        <v>0</v>
      </c>
      <c r="R918">
        <v>0</v>
      </c>
      <c r="S918">
        <v>0</v>
      </c>
      <c r="T918">
        <v>900582</v>
      </c>
      <c r="U918">
        <v>71506</v>
      </c>
      <c r="V918">
        <v>71526</v>
      </c>
      <c r="W918" t="s">
        <v>12609</v>
      </c>
      <c r="X918" t="s">
        <v>13887</v>
      </c>
      <c r="Y918">
        <v>0</v>
      </c>
      <c r="Z918">
        <v>0</v>
      </c>
    </row>
    <row r="919" spans="1:26" x14ac:dyDescent="0.25">
      <c r="A919">
        <v>187033</v>
      </c>
      <c r="B919">
        <v>202501</v>
      </c>
      <c r="C919">
        <v>2</v>
      </c>
      <c r="D919" t="s">
        <v>12861</v>
      </c>
      <c r="E919">
        <v>4</v>
      </c>
      <c r="F919">
        <v>916</v>
      </c>
      <c r="G919">
        <v>200</v>
      </c>
      <c r="H919">
        <v>23</v>
      </c>
      <c r="I919">
        <v>8</v>
      </c>
      <c r="J919">
        <v>0</v>
      </c>
      <c r="K919">
        <v>0</v>
      </c>
      <c r="L919">
        <v>0</v>
      </c>
      <c r="M919">
        <v>0</v>
      </c>
      <c r="N919">
        <v>0</v>
      </c>
      <c r="O919">
        <v>0</v>
      </c>
      <c r="P919">
        <v>0</v>
      </c>
      <c r="Q919">
        <v>0</v>
      </c>
      <c r="R919">
        <v>0</v>
      </c>
      <c r="S919">
        <v>0</v>
      </c>
      <c r="T919">
        <v>900582</v>
      </c>
      <c r="U919">
        <v>71506</v>
      </c>
      <c r="V919">
        <v>71526</v>
      </c>
      <c r="W919" t="s">
        <v>12609</v>
      </c>
      <c r="X919" t="s">
        <v>13887</v>
      </c>
      <c r="Y919">
        <v>0</v>
      </c>
      <c r="Z919">
        <v>0</v>
      </c>
    </row>
    <row r="920" spans="1:26" x14ac:dyDescent="0.25">
      <c r="A920">
        <v>187189</v>
      </c>
      <c r="B920">
        <v>202501</v>
      </c>
      <c r="C920">
        <v>1</v>
      </c>
      <c r="D920" t="s">
        <v>13153</v>
      </c>
      <c r="E920">
        <v>4</v>
      </c>
      <c r="F920">
        <v>770</v>
      </c>
      <c r="G920">
        <v>186</v>
      </c>
      <c r="H920">
        <v>28</v>
      </c>
      <c r="I920">
        <v>10</v>
      </c>
      <c r="J920">
        <v>0</v>
      </c>
      <c r="K920">
        <v>24107</v>
      </c>
      <c r="L920">
        <v>0</v>
      </c>
      <c r="M920">
        <v>0</v>
      </c>
      <c r="N920">
        <v>0</v>
      </c>
      <c r="O920">
        <v>0</v>
      </c>
      <c r="P920">
        <v>0</v>
      </c>
      <c r="Q920">
        <v>0</v>
      </c>
      <c r="R920">
        <v>0</v>
      </c>
      <c r="S920">
        <v>0</v>
      </c>
      <c r="T920">
        <v>71590</v>
      </c>
      <c r="U920">
        <v>71607</v>
      </c>
      <c r="V920">
        <v>71125</v>
      </c>
      <c r="W920" t="s">
        <v>12589</v>
      </c>
      <c r="X920" t="s">
        <v>12590</v>
      </c>
      <c r="Y920">
        <v>0</v>
      </c>
      <c r="Z920">
        <v>2410</v>
      </c>
    </row>
    <row r="921" spans="1:26" x14ac:dyDescent="0.25">
      <c r="A921">
        <v>187189</v>
      </c>
      <c r="B921">
        <v>202501</v>
      </c>
      <c r="C921">
        <v>2</v>
      </c>
      <c r="D921" t="s">
        <v>13153</v>
      </c>
      <c r="E921">
        <v>4</v>
      </c>
      <c r="F921">
        <v>770</v>
      </c>
      <c r="G921">
        <v>186</v>
      </c>
      <c r="H921">
        <v>28</v>
      </c>
      <c r="I921">
        <v>10</v>
      </c>
      <c r="J921">
        <v>0</v>
      </c>
      <c r="K921">
        <v>24107</v>
      </c>
      <c r="L921">
        <v>0</v>
      </c>
      <c r="M921">
        <v>0</v>
      </c>
      <c r="N921">
        <v>0</v>
      </c>
      <c r="O921">
        <v>0</v>
      </c>
      <c r="P921">
        <v>0</v>
      </c>
      <c r="Q921">
        <v>0</v>
      </c>
      <c r="R921">
        <v>0</v>
      </c>
      <c r="S921">
        <v>0</v>
      </c>
      <c r="T921">
        <v>71590</v>
      </c>
      <c r="U921">
        <v>71607</v>
      </c>
      <c r="V921">
        <v>71125</v>
      </c>
      <c r="W921" t="s">
        <v>12589</v>
      </c>
      <c r="X921" t="s">
        <v>12590</v>
      </c>
      <c r="Y921">
        <v>0</v>
      </c>
      <c r="Z921">
        <v>2410</v>
      </c>
    </row>
    <row r="922" spans="1:26" x14ac:dyDescent="0.25">
      <c r="A922">
        <v>187254</v>
      </c>
      <c r="B922">
        <v>202501</v>
      </c>
      <c r="C922">
        <v>1</v>
      </c>
      <c r="D922" t="s">
        <v>13155</v>
      </c>
      <c r="E922">
        <v>4</v>
      </c>
      <c r="F922">
        <v>127</v>
      </c>
      <c r="G922">
        <v>50</v>
      </c>
      <c r="H922">
        <v>4</v>
      </c>
      <c r="I922">
        <v>1</v>
      </c>
      <c r="J922">
        <v>16758</v>
      </c>
      <c r="K922">
        <v>43700</v>
      </c>
      <c r="L922">
        <v>13</v>
      </c>
      <c r="M922">
        <v>7</v>
      </c>
      <c r="N922">
        <v>3</v>
      </c>
      <c r="O922">
        <v>0</v>
      </c>
      <c r="P922">
        <v>1</v>
      </c>
      <c r="Q922">
        <v>2</v>
      </c>
      <c r="R922">
        <v>0</v>
      </c>
      <c r="S922">
        <v>0</v>
      </c>
      <c r="T922">
        <v>71251</v>
      </c>
      <c r="U922">
        <v>70930</v>
      </c>
      <c r="V922">
        <v>71399</v>
      </c>
      <c r="W922" t="s">
        <v>12618</v>
      </c>
      <c r="X922" t="s">
        <v>13885</v>
      </c>
      <c r="Y922">
        <v>6318</v>
      </c>
      <c r="Z922">
        <v>22090</v>
      </c>
    </row>
    <row r="923" spans="1:26" x14ac:dyDescent="0.25">
      <c r="A923">
        <v>187254</v>
      </c>
      <c r="B923">
        <v>202501</v>
      </c>
      <c r="C923">
        <v>2</v>
      </c>
      <c r="D923" t="s">
        <v>13155</v>
      </c>
      <c r="E923">
        <v>4</v>
      </c>
      <c r="F923">
        <v>127</v>
      </c>
      <c r="G923">
        <v>50</v>
      </c>
      <c r="H923">
        <v>4</v>
      </c>
      <c r="I923">
        <v>1</v>
      </c>
      <c r="J923">
        <v>16758</v>
      </c>
      <c r="K923">
        <v>43700</v>
      </c>
      <c r="L923">
        <v>13</v>
      </c>
      <c r="M923">
        <v>7</v>
      </c>
      <c r="N923">
        <v>3</v>
      </c>
      <c r="O923">
        <v>0</v>
      </c>
      <c r="P923">
        <v>1</v>
      </c>
      <c r="Q923">
        <v>2</v>
      </c>
      <c r="R923">
        <v>0</v>
      </c>
      <c r="S923">
        <v>0</v>
      </c>
      <c r="T923">
        <v>71251</v>
      </c>
      <c r="U923">
        <v>70930</v>
      </c>
      <c r="V923">
        <v>71399</v>
      </c>
      <c r="W923" t="s">
        <v>12618</v>
      </c>
      <c r="X923" t="s">
        <v>13885</v>
      </c>
      <c r="Y923">
        <v>6318</v>
      </c>
      <c r="Z923">
        <v>22090</v>
      </c>
    </row>
    <row r="924" spans="1:26" x14ac:dyDescent="0.25">
      <c r="A924">
        <v>187258</v>
      </c>
      <c r="B924">
        <v>202501</v>
      </c>
      <c r="C924">
        <v>1</v>
      </c>
      <c r="D924" t="s">
        <v>13157</v>
      </c>
      <c r="E924">
        <v>4</v>
      </c>
      <c r="F924">
        <v>617</v>
      </c>
      <c r="G924">
        <v>134</v>
      </c>
      <c r="H924">
        <v>25</v>
      </c>
      <c r="I924">
        <v>5</v>
      </c>
      <c r="J924">
        <v>5340</v>
      </c>
      <c r="K924">
        <v>12750</v>
      </c>
      <c r="L924">
        <v>2.5</v>
      </c>
      <c r="M924">
        <v>1.5</v>
      </c>
      <c r="N924">
        <v>0</v>
      </c>
      <c r="O924">
        <v>0</v>
      </c>
      <c r="P924">
        <v>0</v>
      </c>
      <c r="Q924">
        <v>1</v>
      </c>
      <c r="R924">
        <v>0</v>
      </c>
      <c r="S924">
        <v>0</v>
      </c>
      <c r="T924">
        <v>71030</v>
      </c>
      <c r="U924">
        <v>71031</v>
      </c>
      <c r="V924">
        <v>71013</v>
      </c>
      <c r="W924" t="s">
        <v>12596</v>
      </c>
      <c r="X924" t="s">
        <v>12595</v>
      </c>
      <c r="Y924">
        <v>0</v>
      </c>
      <c r="Z924">
        <v>6777</v>
      </c>
    </row>
    <row r="925" spans="1:26" x14ac:dyDescent="0.25">
      <c r="A925">
        <v>187258</v>
      </c>
      <c r="B925">
        <v>202501</v>
      </c>
      <c r="C925">
        <v>2</v>
      </c>
      <c r="D925" t="s">
        <v>13157</v>
      </c>
      <c r="E925">
        <v>4</v>
      </c>
      <c r="F925">
        <v>617</v>
      </c>
      <c r="G925">
        <v>134</v>
      </c>
      <c r="H925">
        <v>25</v>
      </c>
      <c r="I925">
        <v>5</v>
      </c>
      <c r="J925">
        <v>5340</v>
      </c>
      <c r="K925">
        <v>12750</v>
      </c>
      <c r="L925">
        <v>2.5</v>
      </c>
      <c r="M925">
        <v>1.5</v>
      </c>
      <c r="N925">
        <v>0</v>
      </c>
      <c r="O925">
        <v>0</v>
      </c>
      <c r="P925">
        <v>0</v>
      </c>
      <c r="Q925">
        <v>1</v>
      </c>
      <c r="R925">
        <v>0</v>
      </c>
      <c r="S925">
        <v>0</v>
      </c>
      <c r="T925">
        <v>71030</v>
      </c>
      <c r="U925">
        <v>71031</v>
      </c>
      <c r="V925">
        <v>71013</v>
      </c>
      <c r="W925" t="s">
        <v>12596</v>
      </c>
      <c r="X925" t="s">
        <v>12595</v>
      </c>
      <c r="Y925">
        <v>0</v>
      </c>
      <c r="Z925">
        <v>6777</v>
      </c>
    </row>
    <row r="926" spans="1:26" x14ac:dyDescent="0.25">
      <c r="A926">
        <v>187461</v>
      </c>
      <c r="B926">
        <v>202501</v>
      </c>
      <c r="C926">
        <v>1</v>
      </c>
      <c r="D926" t="s">
        <v>13158</v>
      </c>
      <c r="E926">
        <v>4</v>
      </c>
      <c r="F926">
        <v>822</v>
      </c>
      <c r="G926">
        <v>190</v>
      </c>
      <c r="H926">
        <v>27</v>
      </c>
      <c r="I926">
        <v>8</v>
      </c>
      <c r="J926">
        <v>0</v>
      </c>
      <c r="K926">
        <v>0</v>
      </c>
      <c r="L926">
        <v>0</v>
      </c>
      <c r="M926">
        <v>0</v>
      </c>
      <c r="N926">
        <v>0</v>
      </c>
      <c r="O926">
        <v>0</v>
      </c>
      <c r="P926">
        <v>0</v>
      </c>
      <c r="Q926">
        <v>0</v>
      </c>
      <c r="R926">
        <v>0</v>
      </c>
      <c r="S926">
        <v>0</v>
      </c>
      <c r="T926">
        <v>71030</v>
      </c>
      <c r="U926">
        <v>71024</v>
      </c>
      <c r="V926">
        <v>70048</v>
      </c>
      <c r="W926" t="s">
        <v>12597</v>
      </c>
      <c r="X926" t="s">
        <v>12595</v>
      </c>
      <c r="Y926">
        <v>0</v>
      </c>
      <c r="Z926">
        <v>1207</v>
      </c>
    </row>
    <row r="927" spans="1:26" x14ac:dyDescent="0.25">
      <c r="A927">
        <v>187461</v>
      </c>
      <c r="B927">
        <v>202501</v>
      </c>
      <c r="C927">
        <v>2</v>
      </c>
      <c r="D927" t="s">
        <v>13158</v>
      </c>
      <c r="E927">
        <v>4</v>
      </c>
      <c r="F927">
        <v>822</v>
      </c>
      <c r="G927">
        <v>190</v>
      </c>
      <c r="H927">
        <v>27</v>
      </c>
      <c r="I927">
        <v>8</v>
      </c>
      <c r="J927">
        <v>0</v>
      </c>
      <c r="K927">
        <v>0</v>
      </c>
      <c r="L927">
        <v>0</v>
      </c>
      <c r="M927">
        <v>0</v>
      </c>
      <c r="N927">
        <v>0</v>
      </c>
      <c r="O927">
        <v>0</v>
      </c>
      <c r="P927">
        <v>0</v>
      </c>
      <c r="Q927">
        <v>0</v>
      </c>
      <c r="R927">
        <v>0</v>
      </c>
      <c r="S927">
        <v>0</v>
      </c>
      <c r="T927">
        <v>71030</v>
      </c>
      <c r="U927">
        <v>71024</v>
      </c>
      <c r="V927">
        <v>70048</v>
      </c>
      <c r="W927" t="s">
        <v>12597</v>
      </c>
      <c r="X927" t="s">
        <v>12595</v>
      </c>
      <c r="Y927">
        <v>0</v>
      </c>
      <c r="Z927">
        <v>1207</v>
      </c>
    </row>
    <row r="928" spans="1:26" x14ac:dyDescent="0.25">
      <c r="A928">
        <v>187703</v>
      </c>
      <c r="B928">
        <v>202501</v>
      </c>
      <c r="C928">
        <v>1</v>
      </c>
      <c r="D928" t="s">
        <v>13159</v>
      </c>
      <c r="E928">
        <v>5</v>
      </c>
      <c r="F928">
        <v>1</v>
      </c>
      <c r="G928">
        <v>1</v>
      </c>
      <c r="H928">
        <v>1</v>
      </c>
      <c r="I928">
        <v>1</v>
      </c>
      <c r="J928">
        <v>0</v>
      </c>
      <c r="K928">
        <v>0</v>
      </c>
      <c r="L928">
        <v>0</v>
      </c>
      <c r="M928">
        <v>0</v>
      </c>
      <c r="N928">
        <v>0</v>
      </c>
      <c r="O928">
        <v>0</v>
      </c>
      <c r="P928">
        <v>0</v>
      </c>
      <c r="Q928">
        <v>0</v>
      </c>
      <c r="R928">
        <v>0</v>
      </c>
      <c r="S928">
        <v>0</v>
      </c>
      <c r="T928">
        <v>71030</v>
      </c>
      <c r="U928">
        <v>0</v>
      </c>
      <c r="V928">
        <v>0</v>
      </c>
      <c r="W928" t="s">
        <v>13060</v>
      </c>
      <c r="X928" t="s">
        <v>12595</v>
      </c>
      <c r="Y928">
        <v>0</v>
      </c>
      <c r="Z928">
        <v>0</v>
      </c>
    </row>
    <row r="929" spans="1:26" x14ac:dyDescent="0.25">
      <c r="A929">
        <v>187703</v>
      </c>
      <c r="B929">
        <v>202501</v>
      </c>
      <c r="C929">
        <v>2</v>
      </c>
      <c r="D929" t="s">
        <v>13159</v>
      </c>
      <c r="E929">
        <v>5</v>
      </c>
      <c r="F929">
        <v>1</v>
      </c>
      <c r="G929">
        <v>1</v>
      </c>
      <c r="H929">
        <v>1</v>
      </c>
      <c r="I929">
        <v>1</v>
      </c>
      <c r="J929">
        <v>0</v>
      </c>
      <c r="K929">
        <v>0</v>
      </c>
      <c r="L929">
        <v>0</v>
      </c>
      <c r="M929">
        <v>0</v>
      </c>
      <c r="N929">
        <v>0</v>
      </c>
      <c r="O929">
        <v>0</v>
      </c>
      <c r="P929">
        <v>0</v>
      </c>
      <c r="Q929">
        <v>0</v>
      </c>
      <c r="R929">
        <v>0</v>
      </c>
      <c r="S929">
        <v>0</v>
      </c>
      <c r="T929">
        <v>71030</v>
      </c>
      <c r="U929">
        <v>0</v>
      </c>
      <c r="V929">
        <v>0</v>
      </c>
      <c r="W929" t="s">
        <v>13060</v>
      </c>
      <c r="X929" t="s">
        <v>12595</v>
      </c>
      <c r="Y929">
        <v>0</v>
      </c>
      <c r="Z929">
        <v>0</v>
      </c>
    </row>
    <row r="930" spans="1:26" x14ac:dyDescent="0.25">
      <c r="A930">
        <v>187728</v>
      </c>
      <c r="B930">
        <v>202501</v>
      </c>
      <c r="C930">
        <v>1</v>
      </c>
      <c r="D930" t="s">
        <v>13161</v>
      </c>
      <c r="E930">
        <v>4</v>
      </c>
      <c r="F930">
        <v>231</v>
      </c>
      <c r="G930">
        <v>39</v>
      </c>
      <c r="H930">
        <v>5</v>
      </c>
      <c r="I930">
        <v>1</v>
      </c>
      <c r="J930">
        <v>9902</v>
      </c>
      <c r="K930">
        <v>43206</v>
      </c>
      <c r="L930">
        <v>14</v>
      </c>
      <c r="M930">
        <v>3</v>
      </c>
      <c r="N930">
        <v>4</v>
      </c>
      <c r="O930">
        <v>2</v>
      </c>
      <c r="P930">
        <v>0</v>
      </c>
      <c r="Q930">
        <v>0</v>
      </c>
      <c r="R930">
        <v>5</v>
      </c>
      <c r="S930">
        <v>0</v>
      </c>
      <c r="T930">
        <v>71030</v>
      </c>
      <c r="U930">
        <v>71024</v>
      </c>
      <c r="V930">
        <v>71025</v>
      </c>
      <c r="W930" t="s">
        <v>12597</v>
      </c>
      <c r="X930" t="s">
        <v>12595</v>
      </c>
      <c r="Y930">
        <v>6137</v>
      </c>
      <c r="Z930">
        <v>17819</v>
      </c>
    </row>
    <row r="931" spans="1:26" x14ac:dyDescent="0.25">
      <c r="A931">
        <v>187728</v>
      </c>
      <c r="B931">
        <v>202501</v>
      </c>
      <c r="C931">
        <v>2</v>
      </c>
      <c r="D931" t="s">
        <v>13161</v>
      </c>
      <c r="E931">
        <v>4</v>
      </c>
      <c r="F931">
        <v>231</v>
      </c>
      <c r="G931">
        <v>39</v>
      </c>
      <c r="H931">
        <v>5</v>
      </c>
      <c r="I931">
        <v>1</v>
      </c>
      <c r="J931">
        <v>9902</v>
      </c>
      <c r="K931">
        <v>43206</v>
      </c>
      <c r="L931">
        <v>14</v>
      </c>
      <c r="M931">
        <v>3</v>
      </c>
      <c r="N931">
        <v>4</v>
      </c>
      <c r="O931">
        <v>2</v>
      </c>
      <c r="P931">
        <v>0</v>
      </c>
      <c r="Q931">
        <v>0</v>
      </c>
      <c r="R931">
        <v>5</v>
      </c>
      <c r="S931">
        <v>0</v>
      </c>
      <c r="T931">
        <v>71030</v>
      </c>
      <c r="U931">
        <v>71024</v>
      </c>
      <c r="V931">
        <v>71025</v>
      </c>
      <c r="W931" t="s">
        <v>12597</v>
      </c>
      <c r="X931" t="s">
        <v>12595</v>
      </c>
      <c r="Y931">
        <v>6137</v>
      </c>
      <c r="Z931">
        <v>17819</v>
      </c>
    </row>
    <row r="932" spans="1:26" x14ac:dyDescent="0.25">
      <c r="A932">
        <v>187803</v>
      </c>
      <c r="B932">
        <v>202501</v>
      </c>
      <c r="C932">
        <v>1</v>
      </c>
      <c r="D932" t="s">
        <v>13163</v>
      </c>
      <c r="E932">
        <v>4</v>
      </c>
      <c r="F932">
        <v>275</v>
      </c>
      <c r="G932">
        <v>51</v>
      </c>
      <c r="H932">
        <v>10</v>
      </c>
      <c r="I932">
        <v>6</v>
      </c>
      <c r="J932">
        <v>14239</v>
      </c>
      <c r="K932">
        <v>15218</v>
      </c>
      <c r="L932">
        <v>8</v>
      </c>
      <c r="M932">
        <v>2</v>
      </c>
      <c r="N932">
        <v>1</v>
      </c>
      <c r="O932">
        <v>1</v>
      </c>
      <c r="P932">
        <v>1</v>
      </c>
      <c r="Q932">
        <v>2</v>
      </c>
      <c r="R932">
        <v>1</v>
      </c>
      <c r="S932">
        <v>0</v>
      </c>
      <c r="T932">
        <v>71030</v>
      </c>
      <c r="U932">
        <v>71031</v>
      </c>
      <c r="V932">
        <v>71021</v>
      </c>
      <c r="W932" t="s">
        <v>12596</v>
      </c>
      <c r="X932" t="s">
        <v>12595</v>
      </c>
      <c r="Y932">
        <v>18273</v>
      </c>
      <c r="Z932">
        <v>16734</v>
      </c>
    </row>
    <row r="933" spans="1:26" x14ac:dyDescent="0.25">
      <c r="A933">
        <v>187803</v>
      </c>
      <c r="B933">
        <v>202501</v>
      </c>
      <c r="C933">
        <v>2</v>
      </c>
      <c r="D933" t="s">
        <v>13163</v>
      </c>
      <c r="E933">
        <v>4</v>
      </c>
      <c r="F933">
        <v>275</v>
      </c>
      <c r="G933">
        <v>51</v>
      </c>
      <c r="H933">
        <v>10</v>
      </c>
      <c r="I933">
        <v>6</v>
      </c>
      <c r="J933">
        <v>14239</v>
      </c>
      <c r="K933">
        <v>15218</v>
      </c>
      <c r="L933">
        <v>8</v>
      </c>
      <c r="M933">
        <v>2</v>
      </c>
      <c r="N933">
        <v>1</v>
      </c>
      <c r="O933">
        <v>1</v>
      </c>
      <c r="P933">
        <v>1</v>
      </c>
      <c r="Q933">
        <v>2</v>
      </c>
      <c r="R933">
        <v>1</v>
      </c>
      <c r="S933">
        <v>0</v>
      </c>
      <c r="T933">
        <v>71030</v>
      </c>
      <c r="U933">
        <v>71031</v>
      </c>
      <c r="V933">
        <v>71021</v>
      </c>
      <c r="W933" t="s">
        <v>12596</v>
      </c>
      <c r="X933" t="s">
        <v>12595</v>
      </c>
      <c r="Y933">
        <v>18273</v>
      </c>
      <c r="Z933">
        <v>16734</v>
      </c>
    </row>
    <row r="934" spans="1:26" x14ac:dyDescent="0.25">
      <c r="A934">
        <v>187809</v>
      </c>
      <c r="B934">
        <v>202501</v>
      </c>
      <c r="C934">
        <v>1</v>
      </c>
      <c r="D934" t="s">
        <v>13165</v>
      </c>
      <c r="E934">
        <v>4</v>
      </c>
      <c r="F934">
        <v>321</v>
      </c>
      <c r="G934">
        <v>57</v>
      </c>
      <c r="H934">
        <v>11</v>
      </c>
      <c r="I934">
        <v>2</v>
      </c>
      <c r="J934">
        <v>7714</v>
      </c>
      <c r="K934">
        <v>89482</v>
      </c>
      <c r="L934">
        <v>8.5</v>
      </c>
      <c r="M934">
        <v>2.5</v>
      </c>
      <c r="N934">
        <v>0.5</v>
      </c>
      <c r="O934">
        <v>0</v>
      </c>
      <c r="P934">
        <v>1</v>
      </c>
      <c r="Q934">
        <v>2</v>
      </c>
      <c r="R934">
        <v>2.5</v>
      </c>
      <c r="S934">
        <v>0</v>
      </c>
      <c r="T934">
        <v>900582</v>
      </c>
      <c r="U934">
        <v>71159</v>
      </c>
      <c r="V934">
        <v>71278</v>
      </c>
      <c r="W934" t="s">
        <v>12629</v>
      </c>
      <c r="X934" t="s">
        <v>13887</v>
      </c>
      <c r="Y934">
        <v>4605</v>
      </c>
      <c r="Z934">
        <v>15352</v>
      </c>
    </row>
    <row r="935" spans="1:26" x14ac:dyDescent="0.25">
      <c r="A935">
        <v>187809</v>
      </c>
      <c r="B935">
        <v>202501</v>
      </c>
      <c r="C935">
        <v>2</v>
      </c>
      <c r="D935" t="s">
        <v>13165</v>
      </c>
      <c r="E935">
        <v>4</v>
      </c>
      <c r="F935">
        <v>321</v>
      </c>
      <c r="G935">
        <v>57</v>
      </c>
      <c r="H935">
        <v>11</v>
      </c>
      <c r="I935">
        <v>2</v>
      </c>
      <c r="J935">
        <v>7714</v>
      </c>
      <c r="K935">
        <v>89482</v>
      </c>
      <c r="L935">
        <v>8.5</v>
      </c>
      <c r="M935">
        <v>2.5</v>
      </c>
      <c r="N935">
        <v>0.5</v>
      </c>
      <c r="O935">
        <v>0</v>
      </c>
      <c r="P935">
        <v>1</v>
      </c>
      <c r="Q935">
        <v>2</v>
      </c>
      <c r="R935">
        <v>2.5</v>
      </c>
      <c r="S935">
        <v>0</v>
      </c>
      <c r="T935">
        <v>900582</v>
      </c>
      <c r="U935">
        <v>71159</v>
      </c>
      <c r="V935">
        <v>71278</v>
      </c>
      <c r="W935" t="s">
        <v>12629</v>
      </c>
      <c r="X935" t="s">
        <v>13887</v>
      </c>
      <c r="Y935">
        <v>4605</v>
      </c>
      <c r="Z935">
        <v>15352</v>
      </c>
    </row>
    <row r="936" spans="1:26" x14ac:dyDescent="0.25">
      <c r="A936">
        <v>187811</v>
      </c>
      <c r="B936">
        <v>202501</v>
      </c>
      <c r="C936">
        <v>1</v>
      </c>
      <c r="D936" t="s">
        <v>13167</v>
      </c>
      <c r="E936">
        <v>4</v>
      </c>
      <c r="F936">
        <v>547</v>
      </c>
      <c r="G936">
        <v>112</v>
      </c>
      <c r="H936">
        <v>15</v>
      </c>
      <c r="I936">
        <v>10</v>
      </c>
      <c r="J936">
        <v>7820</v>
      </c>
      <c r="K936">
        <v>4000</v>
      </c>
      <c r="L936">
        <v>10</v>
      </c>
      <c r="M936">
        <v>4</v>
      </c>
      <c r="N936">
        <v>5</v>
      </c>
      <c r="O936">
        <v>0</v>
      </c>
      <c r="P936">
        <v>1</v>
      </c>
      <c r="Q936">
        <v>0</v>
      </c>
      <c r="R936">
        <v>0</v>
      </c>
      <c r="S936">
        <v>0</v>
      </c>
      <c r="T936">
        <v>71030</v>
      </c>
      <c r="U936">
        <v>71054</v>
      </c>
      <c r="V936">
        <v>700079</v>
      </c>
      <c r="W936" t="s">
        <v>12599</v>
      </c>
      <c r="X936" t="s">
        <v>12595</v>
      </c>
      <c r="Y936">
        <v>0</v>
      </c>
      <c r="Z936">
        <v>8917</v>
      </c>
    </row>
    <row r="937" spans="1:26" x14ac:dyDescent="0.25">
      <c r="A937">
        <v>187811</v>
      </c>
      <c r="B937">
        <v>202501</v>
      </c>
      <c r="C937">
        <v>2</v>
      </c>
      <c r="D937" t="s">
        <v>13167</v>
      </c>
      <c r="E937">
        <v>4</v>
      </c>
      <c r="F937">
        <v>547</v>
      </c>
      <c r="G937">
        <v>112</v>
      </c>
      <c r="H937">
        <v>15</v>
      </c>
      <c r="I937">
        <v>10</v>
      </c>
      <c r="J937">
        <v>7820</v>
      </c>
      <c r="K937">
        <v>4000</v>
      </c>
      <c r="L937">
        <v>10</v>
      </c>
      <c r="M937">
        <v>4</v>
      </c>
      <c r="N937">
        <v>5</v>
      </c>
      <c r="O937">
        <v>0</v>
      </c>
      <c r="P937">
        <v>1</v>
      </c>
      <c r="Q937">
        <v>0</v>
      </c>
      <c r="R937">
        <v>0</v>
      </c>
      <c r="S937">
        <v>0</v>
      </c>
      <c r="T937">
        <v>71030</v>
      </c>
      <c r="U937">
        <v>71054</v>
      </c>
      <c r="V937">
        <v>700079</v>
      </c>
      <c r="W937" t="s">
        <v>12599</v>
      </c>
      <c r="X937" t="s">
        <v>12595</v>
      </c>
      <c r="Y937">
        <v>0</v>
      </c>
      <c r="Z937">
        <v>8917</v>
      </c>
    </row>
    <row r="938" spans="1:26" x14ac:dyDescent="0.25">
      <c r="A938">
        <v>187903</v>
      </c>
      <c r="B938">
        <v>202501</v>
      </c>
      <c r="C938">
        <v>1</v>
      </c>
      <c r="D938" t="s">
        <v>13168</v>
      </c>
      <c r="E938">
        <v>1</v>
      </c>
      <c r="F938">
        <v>4</v>
      </c>
      <c r="G938">
        <v>0</v>
      </c>
      <c r="H938">
        <v>0</v>
      </c>
      <c r="I938">
        <v>0</v>
      </c>
      <c r="J938">
        <v>1468204</v>
      </c>
      <c r="K938">
        <v>4897002</v>
      </c>
      <c r="L938">
        <v>1504.5</v>
      </c>
      <c r="M938">
        <v>335</v>
      </c>
      <c r="N938">
        <v>430</v>
      </c>
      <c r="O938">
        <v>194</v>
      </c>
      <c r="P938">
        <v>221</v>
      </c>
      <c r="Q938">
        <v>182.5</v>
      </c>
      <c r="R938">
        <v>142</v>
      </c>
      <c r="S938">
        <v>0</v>
      </c>
      <c r="T938">
        <v>900582</v>
      </c>
      <c r="U938">
        <v>0</v>
      </c>
      <c r="V938">
        <v>0</v>
      </c>
      <c r="W938" t="s">
        <v>13060</v>
      </c>
      <c r="X938" t="s">
        <v>13887</v>
      </c>
      <c r="Y938">
        <v>1246069</v>
      </c>
      <c r="Z938">
        <v>2252144</v>
      </c>
    </row>
    <row r="939" spans="1:26" x14ac:dyDescent="0.25">
      <c r="A939">
        <v>187903</v>
      </c>
      <c r="B939">
        <v>202501</v>
      </c>
      <c r="C939">
        <v>2</v>
      </c>
      <c r="D939" t="s">
        <v>13168</v>
      </c>
      <c r="E939">
        <v>1</v>
      </c>
      <c r="F939">
        <v>4</v>
      </c>
      <c r="G939">
        <v>0</v>
      </c>
      <c r="H939">
        <v>0</v>
      </c>
      <c r="I939">
        <v>0</v>
      </c>
      <c r="J939">
        <v>1468204</v>
      </c>
      <c r="K939">
        <v>4897002</v>
      </c>
      <c r="L939">
        <v>1504.5</v>
      </c>
      <c r="M939">
        <v>335</v>
      </c>
      <c r="N939">
        <v>430</v>
      </c>
      <c r="O939">
        <v>194</v>
      </c>
      <c r="P939">
        <v>221</v>
      </c>
      <c r="Q939">
        <v>182.5</v>
      </c>
      <c r="R939">
        <v>142</v>
      </c>
      <c r="S939">
        <v>0</v>
      </c>
      <c r="T939">
        <v>900582</v>
      </c>
      <c r="U939">
        <v>0</v>
      </c>
      <c r="V939">
        <v>0</v>
      </c>
      <c r="W939" t="s">
        <v>13060</v>
      </c>
      <c r="X939" t="s">
        <v>13887</v>
      </c>
      <c r="Y939">
        <v>1246069</v>
      </c>
      <c r="Z939">
        <v>2252144</v>
      </c>
    </row>
    <row r="940" spans="1:26" x14ac:dyDescent="0.25">
      <c r="A940">
        <v>187920</v>
      </c>
      <c r="B940">
        <v>202501</v>
      </c>
      <c r="C940">
        <v>1</v>
      </c>
      <c r="D940" t="s">
        <v>13170</v>
      </c>
      <c r="E940">
        <v>4</v>
      </c>
      <c r="F940">
        <v>88</v>
      </c>
      <c r="G940">
        <v>19</v>
      </c>
      <c r="H940">
        <v>4</v>
      </c>
      <c r="I940">
        <v>1</v>
      </c>
      <c r="J940">
        <v>20212</v>
      </c>
      <c r="K940">
        <v>38682</v>
      </c>
      <c r="L940">
        <v>8.5</v>
      </c>
      <c r="M940">
        <v>5.5</v>
      </c>
      <c r="N940">
        <v>0.5</v>
      </c>
      <c r="O940">
        <v>0</v>
      </c>
      <c r="P940">
        <v>0</v>
      </c>
      <c r="Q940">
        <v>0</v>
      </c>
      <c r="R940">
        <v>2.5</v>
      </c>
      <c r="S940">
        <v>0</v>
      </c>
      <c r="T940">
        <v>71590</v>
      </c>
      <c r="U940">
        <v>71594</v>
      </c>
      <c r="V940">
        <v>700073</v>
      </c>
      <c r="W940" t="s">
        <v>12670</v>
      </c>
      <c r="X940" t="s">
        <v>12590</v>
      </c>
      <c r="Y940">
        <v>20115</v>
      </c>
      <c r="Z940">
        <v>24040</v>
      </c>
    </row>
    <row r="941" spans="1:26" x14ac:dyDescent="0.25">
      <c r="A941">
        <v>187920</v>
      </c>
      <c r="B941">
        <v>202501</v>
      </c>
      <c r="C941">
        <v>2</v>
      </c>
      <c r="D941" t="s">
        <v>13170</v>
      </c>
      <c r="E941">
        <v>4</v>
      </c>
      <c r="F941">
        <v>88</v>
      </c>
      <c r="G941">
        <v>19</v>
      </c>
      <c r="H941">
        <v>4</v>
      </c>
      <c r="I941">
        <v>1</v>
      </c>
      <c r="J941">
        <v>20212</v>
      </c>
      <c r="K941">
        <v>38682</v>
      </c>
      <c r="L941">
        <v>8.5</v>
      </c>
      <c r="M941">
        <v>5.5</v>
      </c>
      <c r="N941">
        <v>0.5</v>
      </c>
      <c r="O941">
        <v>0</v>
      </c>
      <c r="P941">
        <v>0</v>
      </c>
      <c r="Q941">
        <v>0</v>
      </c>
      <c r="R941">
        <v>2.5</v>
      </c>
      <c r="S941">
        <v>0</v>
      </c>
      <c r="T941">
        <v>71590</v>
      </c>
      <c r="U941">
        <v>71594</v>
      </c>
      <c r="V941">
        <v>700073</v>
      </c>
      <c r="W941" t="s">
        <v>12670</v>
      </c>
      <c r="X941" t="s">
        <v>12590</v>
      </c>
      <c r="Y941">
        <v>20115</v>
      </c>
      <c r="Z941">
        <v>24040</v>
      </c>
    </row>
    <row r="942" spans="1:26" x14ac:dyDescent="0.25">
      <c r="A942">
        <v>187922</v>
      </c>
      <c r="B942">
        <v>202501</v>
      </c>
      <c r="C942">
        <v>1</v>
      </c>
      <c r="D942" t="s">
        <v>12758</v>
      </c>
      <c r="E942">
        <v>4</v>
      </c>
      <c r="F942">
        <v>698</v>
      </c>
      <c r="G942">
        <v>154</v>
      </c>
      <c r="H942">
        <v>23</v>
      </c>
      <c r="I942">
        <v>2</v>
      </c>
      <c r="J942">
        <v>858</v>
      </c>
      <c r="K942">
        <v>31302</v>
      </c>
      <c r="L942">
        <v>4</v>
      </c>
      <c r="M942">
        <v>0</v>
      </c>
      <c r="N942">
        <v>0</v>
      </c>
      <c r="O942">
        <v>0</v>
      </c>
      <c r="P942">
        <v>1</v>
      </c>
      <c r="Q942">
        <v>1</v>
      </c>
      <c r="R942">
        <v>2</v>
      </c>
      <c r="S942">
        <v>0</v>
      </c>
      <c r="T942">
        <v>71030</v>
      </c>
      <c r="U942">
        <v>71024</v>
      </c>
      <c r="V942">
        <v>71025</v>
      </c>
      <c r="W942" t="s">
        <v>12597</v>
      </c>
      <c r="X942" t="s">
        <v>12595</v>
      </c>
      <c r="Y942">
        <v>0</v>
      </c>
      <c r="Z942">
        <v>4311</v>
      </c>
    </row>
    <row r="943" spans="1:26" x14ac:dyDescent="0.25">
      <c r="A943">
        <v>187922</v>
      </c>
      <c r="B943">
        <v>202501</v>
      </c>
      <c r="C943">
        <v>2</v>
      </c>
      <c r="D943" t="s">
        <v>12758</v>
      </c>
      <c r="E943">
        <v>4</v>
      </c>
      <c r="F943">
        <v>698</v>
      </c>
      <c r="G943">
        <v>154</v>
      </c>
      <c r="H943">
        <v>23</v>
      </c>
      <c r="I943">
        <v>2</v>
      </c>
      <c r="J943">
        <v>858</v>
      </c>
      <c r="K943">
        <v>31302</v>
      </c>
      <c r="L943">
        <v>4</v>
      </c>
      <c r="M943">
        <v>0</v>
      </c>
      <c r="N943">
        <v>0</v>
      </c>
      <c r="O943">
        <v>0</v>
      </c>
      <c r="P943">
        <v>1</v>
      </c>
      <c r="Q943">
        <v>1</v>
      </c>
      <c r="R943">
        <v>2</v>
      </c>
      <c r="S943">
        <v>0</v>
      </c>
      <c r="T943">
        <v>71030</v>
      </c>
      <c r="U943">
        <v>71024</v>
      </c>
      <c r="V943">
        <v>71025</v>
      </c>
      <c r="W943" t="s">
        <v>12597</v>
      </c>
      <c r="X943" t="s">
        <v>12595</v>
      </c>
      <c r="Y943">
        <v>0</v>
      </c>
      <c r="Z943">
        <v>4311</v>
      </c>
    </row>
    <row r="944" spans="1:26" x14ac:dyDescent="0.25">
      <c r="A944">
        <v>188028</v>
      </c>
      <c r="B944">
        <v>202501</v>
      </c>
      <c r="C944">
        <v>1</v>
      </c>
      <c r="D944" t="s">
        <v>13174</v>
      </c>
      <c r="E944">
        <v>4</v>
      </c>
      <c r="F944">
        <v>752</v>
      </c>
      <c r="G944">
        <v>176</v>
      </c>
      <c r="H944">
        <v>20</v>
      </c>
      <c r="I944">
        <v>2</v>
      </c>
      <c r="J944">
        <v>472</v>
      </c>
      <c r="K944">
        <v>21834</v>
      </c>
      <c r="L944">
        <v>3</v>
      </c>
      <c r="M944">
        <v>0</v>
      </c>
      <c r="N944">
        <v>1</v>
      </c>
      <c r="O944">
        <v>0</v>
      </c>
      <c r="P944">
        <v>0</v>
      </c>
      <c r="Q944">
        <v>0</v>
      </c>
      <c r="R944">
        <v>2</v>
      </c>
      <c r="S944">
        <v>0</v>
      </c>
      <c r="T944">
        <v>71030</v>
      </c>
      <c r="U944">
        <v>71045</v>
      </c>
      <c r="V944">
        <v>71040</v>
      </c>
      <c r="W944" t="s">
        <v>12661</v>
      </c>
      <c r="X944" t="s">
        <v>12595</v>
      </c>
      <c r="Y944">
        <v>0</v>
      </c>
      <c r="Z944">
        <v>2892</v>
      </c>
    </row>
    <row r="945" spans="1:26" x14ac:dyDescent="0.25">
      <c r="A945">
        <v>188028</v>
      </c>
      <c r="B945">
        <v>202501</v>
      </c>
      <c r="C945">
        <v>2</v>
      </c>
      <c r="D945" t="s">
        <v>13174</v>
      </c>
      <c r="E945">
        <v>4</v>
      </c>
      <c r="F945">
        <v>752</v>
      </c>
      <c r="G945">
        <v>176</v>
      </c>
      <c r="H945">
        <v>20</v>
      </c>
      <c r="I945">
        <v>2</v>
      </c>
      <c r="J945">
        <v>472</v>
      </c>
      <c r="K945">
        <v>21834</v>
      </c>
      <c r="L945">
        <v>3</v>
      </c>
      <c r="M945">
        <v>0</v>
      </c>
      <c r="N945">
        <v>1</v>
      </c>
      <c r="O945">
        <v>0</v>
      </c>
      <c r="P945">
        <v>0</v>
      </c>
      <c r="Q945">
        <v>0</v>
      </c>
      <c r="R945">
        <v>2</v>
      </c>
      <c r="S945">
        <v>0</v>
      </c>
      <c r="T945">
        <v>71030</v>
      </c>
      <c r="U945">
        <v>71045</v>
      </c>
      <c r="V945">
        <v>71040</v>
      </c>
      <c r="W945" t="s">
        <v>12661</v>
      </c>
      <c r="X945" t="s">
        <v>12595</v>
      </c>
      <c r="Y945">
        <v>0</v>
      </c>
      <c r="Z945">
        <v>2892</v>
      </c>
    </row>
    <row r="946" spans="1:26" x14ac:dyDescent="0.25">
      <c r="A946">
        <v>188185</v>
      </c>
      <c r="B946">
        <v>202501</v>
      </c>
      <c r="C946">
        <v>1</v>
      </c>
      <c r="D946" t="s">
        <v>13175</v>
      </c>
      <c r="E946">
        <v>4</v>
      </c>
      <c r="F946">
        <v>809</v>
      </c>
      <c r="G946">
        <v>187</v>
      </c>
      <c r="H946">
        <v>22</v>
      </c>
      <c r="I946">
        <v>7</v>
      </c>
      <c r="J946">
        <v>1147</v>
      </c>
      <c r="K946">
        <v>0</v>
      </c>
      <c r="L946">
        <v>4</v>
      </c>
      <c r="M946">
        <v>0</v>
      </c>
      <c r="N946">
        <v>0</v>
      </c>
      <c r="O946">
        <v>1</v>
      </c>
      <c r="P946">
        <v>0</v>
      </c>
      <c r="Q946">
        <v>3</v>
      </c>
      <c r="R946">
        <v>0</v>
      </c>
      <c r="S946">
        <v>0</v>
      </c>
      <c r="T946">
        <v>71030</v>
      </c>
      <c r="U946">
        <v>71505</v>
      </c>
      <c r="V946">
        <v>71517</v>
      </c>
      <c r="W946" t="s">
        <v>12648</v>
      </c>
      <c r="X946" t="s">
        <v>12595</v>
      </c>
      <c r="Y946">
        <v>0</v>
      </c>
      <c r="Z946">
        <v>1492</v>
      </c>
    </row>
    <row r="947" spans="1:26" x14ac:dyDescent="0.25">
      <c r="A947">
        <v>188185</v>
      </c>
      <c r="B947">
        <v>202501</v>
      </c>
      <c r="C947">
        <v>2</v>
      </c>
      <c r="D947" t="s">
        <v>13175</v>
      </c>
      <c r="E947">
        <v>4</v>
      </c>
      <c r="F947">
        <v>809</v>
      </c>
      <c r="G947">
        <v>187</v>
      </c>
      <c r="H947">
        <v>22</v>
      </c>
      <c r="I947">
        <v>7</v>
      </c>
      <c r="J947">
        <v>1147</v>
      </c>
      <c r="K947">
        <v>0</v>
      </c>
      <c r="L947">
        <v>4</v>
      </c>
      <c r="M947">
        <v>0</v>
      </c>
      <c r="N947">
        <v>0</v>
      </c>
      <c r="O947">
        <v>1</v>
      </c>
      <c r="P947">
        <v>0</v>
      </c>
      <c r="Q947">
        <v>3</v>
      </c>
      <c r="R947">
        <v>0</v>
      </c>
      <c r="S947">
        <v>0</v>
      </c>
      <c r="T947">
        <v>71030</v>
      </c>
      <c r="U947">
        <v>71505</v>
      </c>
      <c r="V947">
        <v>71517</v>
      </c>
      <c r="W947" t="s">
        <v>12648</v>
      </c>
      <c r="X947" t="s">
        <v>12595</v>
      </c>
      <c r="Y947">
        <v>0</v>
      </c>
      <c r="Z947">
        <v>1492</v>
      </c>
    </row>
    <row r="948" spans="1:26" x14ac:dyDescent="0.25">
      <c r="A948">
        <v>188217</v>
      </c>
      <c r="B948">
        <v>202501</v>
      </c>
      <c r="C948">
        <v>1</v>
      </c>
      <c r="D948" t="s">
        <v>12750</v>
      </c>
      <c r="E948">
        <v>4</v>
      </c>
      <c r="F948">
        <v>570</v>
      </c>
      <c r="G948">
        <v>142</v>
      </c>
      <c r="H948">
        <v>21</v>
      </c>
      <c r="I948">
        <v>5</v>
      </c>
      <c r="J948">
        <v>5280</v>
      </c>
      <c r="K948">
        <v>32769</v>
      </c>
      <c r="L948">
        <v>7</v>
      </c>
      <c r="M948">
        <v>4</v>
      </c>
      <c r="N948">
        <v>0</v>
      </c>
      <c r="O948">
        <v>0</v>
      </c>
      <c r="P948">
        <v>0</v>
      </c>
      <c r="Q948">
        <v>0</v>
      </c>
      <c r="R948">
        <v>3</v>
      </c>
      <c r="S948">
        <v>0</v>
      </c>
      <c r="T948">
        <v>71590</v>
      </c>
      <c r="U948">
        <v>71592</v>
      </c>
      <c r="V948">
        <v>71071</v>
      </c>
      <c r="W948" t="s">
        <v>12638</v>
      </c>
      <c r="X948" t="s">
        <v>12590</v>
      </c>
      <c r="Y948">
        <v>15849</v>
      </c>
      <c r="Z948">
        <v>8291</v>
      </c>
    </row>
    <row r="949" spans="1:26" x14ac:dyDescent="0.25">
      <c r="A949">
        <v>188217</v>
      </c>
      <c r="B949">
        <v>202501</v>
      </c>
      <c r="C949">
        <v>2</v>
      </c>
      <c r="D949" t="s">
        <v>12750</v>
      </c>
      <c r="E949">
        <v>4</v>
      </c>
      <c r="F949">
        <v>570</v>
      </c>
      <c r="G949">
        <v>142</v>
      </c>
      <c r="H949">
        <v>21</v>
      </c>
      <c r="I949">
        <v>5</v>
      </c>
      <c r="J949">
        <v>5280</v>
      </c>
      <c r="K949">
        <v>32769</v>
      </c>
      <c r="L949">
        <v>7</v>
      </c>
      <c r="M949">
        <v>4</v>
      </c>
      <c r="N949">
        <v>0</v>
      </c>
      <c r="O949">
        <v>0</v>
      </c>
      <c r="P949">
        <v>0</v>
      </c>
      <c r="Q949">
        <v>0</v>
      </c>
      <c r="R949">
        <v>3</v>
      </c>
      <c r="S949">
        <v>0</v>
      </c>
      <c r="T949">
        <v>71590</v>
      </c>
      <c r="U949">
        <v>71592</v>
      </c>
      <c r="V949">
        <v>71071</v>
      </c>
      <c r="W949" t="s">
        <v>12638</v>
      </c>
      <c r="X949" t="s">
        <v>12590</v>
      </c>
      <c r="Y949">
        <v>15849</v>
      </c>
      <c r="Z949">
        <v>8291</v>
      </c>
    </row>
    <row r="950" spans="1:26" x14ac:dyDescent="0.25">
      <c r="A950">
        <v>188232</v>
      </c>
      <c r="B950">
        <v>202501</v>
      </c>
      <c r="C950">
        <v>1</v>
      </c>
      <c r="D950" t="s">
        <v>13177</v>
      </c>
      <c r="E950">
        <v>3</v>
      </c>
      <c r="F950">
        <v>99</v>
      </c>
      <c r="G950">
        <v>24</v>
      </c>
      <c r="H950">
        <v>3</v>
      </c>
      <c r="I950">
        <v>0</v>
      </c>
      <c r="J950">
        <v>27091</v>
      </c>
      <c r="K950">
        <v>203958</v>
      </c>
      <c r="L950">
        <v>39.5</v>
      </c>
      <c r="M950">
        <v>11.5</v>
      </c>
      <c r="N950">
        <v>9</v>
      </c>
      <c r="O950">
        <v>1</v>
      </c>
      <c r="P950">
        <v>2</v>
      </c>
      <c r="Q950">
        <v>6</v>
      </c>
      <c r="R950">
        <v>10</v>
      </c>
      <c r="S950">
        <v>0</v>
      </c>
      <c r="T950">
        <v>71590</v>
      </c>
      <c r="U950">
        <v>71591</v>
      </c>
      <c r="V950">
        <v>71090</v>
      </c>
      <c r="W950" t="s">
        <v>13888</v>
      </c>
      <c r="X950" t="s">
        <v>12590</v>
      </c>
      <c r="Y950">
        <v>30480</v>
      </c>
      <c r="Z950">
        <v>50329</v>
      </c>
    </row>
    <row r="951" spans="1:26" x14ac:dyDescent="0.25">
      <c r="A951">
        <v>188232</v>
      </c>
      <c r="B951">
        <v>202501</v>
      </c>
      <c r="C951">
        <v>2</v>
      </c>
      <c r="D951" t="s">
        <v>13177</v>
      </c>
      <c r="E951">
        <v>3</v>
      </c>
      <c r="F951">
        <v>99</v>
      </c>
      <c r="G951">
        <v>24</v>
      </c>
      <c r="H951">
        <v>3</v>
      </c>
      <c r="I951">
        <v>0</v>
      </c>
      <c r="J951">
        <v>27091</v>
      </c>
      <c r="K951">
        <v>203958</v>
      </c>
      <c r="L951">
        <v>39.5</v>
      </c>
      <c r="M951">
        <v>11.5</v>
      </c>
      <c r="N951">
        <v>9</v>
      </c>
      <c r="O951">
        <v>1</v>
      </c>
      <c r="P951">
        <v>2</v>
      </c>
      <c r="Q951">
        <v>6</v>
      </c>
      <c r="R951">
        <v>10</v>
      </c>
      <c r="S951">
        <v>0</v>
      </c>
      <c r="T951">
        <v>71590</v>
      </c>
      <c r="U951">
        <v>71591</v>
      </c>
      <c r="V951">
        <v>71090</v>
      </c>
      <c r="W951" t="s">
        <v>13888</v>
      </c>
      <c r="X951" t="s">
        <v>12590</v>
      </c>
      <c r="Y951">
        <v>30480</v>
      </c>
      <c r="Z951">
        <v>50329</v>
      </c>
    </row>
    <row r="952" spans="1:26" x14ac:dyDescent="0.25">
      <c r="A952">
        <v>188249</v>
      </c>
      <c r="B952">
        <v>202501</v>
      </c>
      <c r="C952">
        <v>1</v>
      </c>
      <c r="D952" t="s">
        <v>13178</v>
      </c>
      <c r="E952">
        <v>4</v>
      </c>
      <c r="F952">
        <v>300</v>
      </c>
      <c r="G952">
        <v>59</v>
      </c>
      <c r="H952">
        <v>8</v>
      </c>
      <c r="I952">
        <v>1</v>
      </c>
      <c r="J952">
        <v>6039</v>
      </c>
      <c r="K952">
        <v>75654</v>
      </c>
      <c r="L952">
        <v>10</v>
      </c>
      <c r="M952">
        <v>2</v>
      </c>
      <c r="N952">
        <v>0</v>
      </c>
      <c r="O952">
        <v>1</v>
      </c>
      <c r="P952">
        <v>1</v>
      </c>
      <c r="Q952">
        <v>0</v>
      </c>
      <c r="R952">
        <v>6</v>
      </c>
      <c r="S952">
        <v>0</v>
      </c>
      <c r="T952">
        <v>71030</v>
      </c>
      <c r="U952">
        <v>71024</v>
      </c>
      <c r="V952">
        <v>71023</v>
      </c>
      <c r="W952" t="s">
        <v>12597</v>
      </c>
      <c r="X952" t="s">
        <v>12595</v>
      </c>
      <c r="Y952">
        <v>16253</v>
      </c>
      <c r="Z952">
        <v>16057</v>
      </c>
    </row>
    <row r="953" spans="1:26" x14ac:dyDescent="0.25">
      <c r="A953">
        <v>188249</v>
      </c>
      <c r="B953">
        <v>202501</v>
      </c>
      <c r="C953">
        <v>2</v>
      </c>
      <c r="D953" t="s">
        <v>13178</v>
      </c>
      <c r="E953">
        <v>4</v>
      </c>
      <c r="F953">
        <v>300</v>
      </c>
      <c r="G953">
        <v>59</v>
      </c>
      <c r="H953">
        <v>8</v>
      </c>
      <c r="I953">
        <v>1</v>
      </c>
      <c r="J953">
        <v>6039</v>
      </c>
      <c r="K953">
        <v>75654</v>
      </c>
      <c r="L953">
        <v>10</v>
      </c>
      <c r="M953">
        <v>2</v>
      </c>
      <c r="N953">
        <v>0</v>
      </c>
      <c r="O953">
        <v>1</v>
      </c>
      <c r="P953">
        <v>1</v>
      </c>
      <c r="Q953">
        <v>0</v>
      </c>
      <c r="R953">
        <v>6</v>
      </c>
      <c r="S953">
        <v>0</v>
      </c>
      <c r="T953">
        <v>71030</v>
      </c>
      <c r="U953">
        <v>71024</v>
      </c>
      <c r="V953">
        <v>71023</v>
      </c>
      <c r="W953" t="s">
        <v>12597</v>
      </c>
      <c r="X953" t="s">
        <v>12595</v>
      </c>
      <c r="Y953">
        <v>16253</v>
      </c>
      <c r="Z953">
        <v>16057</v>
      </c>
    </row>
    <row r="954" spans="1:26" x14ac:dyDescent="0.25">
      <c r="A954">
        <v>188259</v>
      </c>
      <c r="B954">
        <v>202501</v>
      </c>
      <c r="C954">
        <v>1</v>
      </c>
      <c r="D954" t="s">
        <v>12938</v>
      </c>
      <c r="E954">
        <v>4</v>
      </c>
      <c r="F954">
        <v>116</v>
      </c>
      <c r="G954">
        <v>23</v>
      </c>
      <c r="H954">
        <v>5</v>
      </c>
      <c r="I954">
        <v>3</v>
      </c>
      <c r="J954">
        <v>11860</v>
      </c>
      <c r="K954">
        <v>53000</v>
      </c>
      <c r="L954">
        <v>10.5</v>
      </c>
      <c r="M954">
        <v>0.5</v>
      </c>
      <c r="N954">
        <v>4.5</v>
      </c>
      <c r="O954">
        <v>2</v>
      </c>
      <c r="P954">
        <v>2.5</v>
      </c>
      <c r="Q954">
        <v>1</v>
      </c>
      <c r="R954">
        <v>0</v>
      </c>
      <c r="S954">
        <v>0</v>
      </c>
      <c r="T954">
        <v>900582</v>
      </c>
      <c r="U954">
        <v>71188</v>
      </c>
      <c r="V954">
        <v>71200</v>
      </c>
      <c r="W954" t="s">
        <v>12620</v>
      </c>
      <c r="X954" t="s">
        <v>13887</v>
      </c>
      <c r="Y954">
        <v>0</v>
      </c>
      <c r="Z954">
        <v>22675</v>
      </c>
    </row>
    <row r="955" spans="1:26" x14ac:dyDescent="0.25">
      <c r="A955">
        <v>188259</v>
      </c>
      <c r="B955">
        <v>202501</v>
      </c>
      <c r="C955">
        <v>2</v>
      </c>
      <c r="D955" t="s">
        <v>12938</v>
      </c>
      <c r="E955">
        <v>4</v>
      </c>
      <c r="F955">
        <v>116</v>
      </c>
      <c r="G955">
        <v>23</v>
      </c>
      <c r="H955">
        <v>5</v>
      </c>
      <c r="I955">
        <v>3</v>
      </c>
      <c r="J955">
        <v>11860</v>
      </c>
      <c r="K955">
        <v>53000</v>
      </c>
      <c r="L955">
        <v>10.5</v>
      </c>
      <c r="M955">
        <v>0.5</v>
      </c>
      <c r="N955">
        <v>4.5</v>
      </c>
      <c r="O955">
        <v>2</v>
      </c>
      <c r="P955">
        <v>2.5</v>
      </c>
      <c r="Q955">
        <v>1</v>
      </c>
      <c r="R955">
        <v>0</v>
      </c>
      <c r="S955">
        <v>0</v>
      </c>
      <c r="T955">
        <v>900582</v>
      </c>
      <c r="U955">
        <v>71188</v>
      </c>
      <c r="V955">
        <v>71200</v>
      </c>
      <c r="W955" t="s">
        <v>12620</v>
      </c>
      <c r="X955" t="s">
        <v>13887</v>
      </c>
      <c r="Y955">
        <v>0</v>
      </c>
      <c r="Z955">
        <v>22675</v>
      </c>
    </row>
    <row r="956" spans="1:26" x14ac:dyDescent="0.25">
      <c r="A956">
        <v>188356</v>
      </c>
      <c r="B956">
        <v>202501</v>
      </c>
      <c r="C956">
        <v>1</v>
      </c>
      <c r="D956" t="s">
        <v>12858</v>
      </c>
      <c r="E956">
        <v>4</v>
      </c>
      <c r="F956">
        <v>32</v>
      </c>
      <c r="G956">
        <v>15</v>
      </c>
      <c r="H956">
        <v>3</v>
      </c>
      <c r="I956">
        <v>1</v>
      </c>
      <c r="J956">
        <v>21212</v>
      </c>
      <c r="K956">
        <v>70429</v>
      </c>
      <c r="L956">
        <v>19.5</v>
      </c>
      <c r="M956">
        <v>6.5</v>
      </c>
      <c r="N956">
        <v>4</v>
      </c>
      <c r="O956">
        <v>3.5</v>
      </c>
      <c r="P956">
        <v>3.5</v>
      </c>
      <c r="Q956">
        <v>0</v>
      </c>
      <c r="R956">
        <v>2</v>
      </c>
      <c r="S956">
        <v>0</v>
      </c>
      <c r="T956">
        <v>71251</v>
      </c>
      <c r="U956">
        <v>700023</v>
      </c>
      <c r="V956">
        <v>71201</v>
      </c>
      <c r="W956" t="s">
        <v>12679</v>
      </c>
      <c r="X956" t="s">
        <v>13885</v>
      </c>
      <c r="Y956">
        <v>22658</v>
      </c>
      <c r="Z956">
        <v>32036</v>
      </c>
    </row>
    <row r="957" spans="1:26" x14ac:dyDescent="0.25">
      <c r="A957">
        <v>188356</v>
      </c>
      <c r="B957">
        <v>202501</v>
      </c>
      <c r="C957">
        <v>2</v>
      </c>
      <c r="D957" t="s">
        <v>12858</v>
      </c>
      <c r="E957">
        <v>4</v>
      </c>
      <c r="F957">
        <v>32</v>
      </c>
      <c r="G957">
        <v>15</v>
      </c>
      <c r="H957">
        <v>3</v>
      </c>
      <c r="I957">
        <v>1</v>
      </c>
      <c r="J957">
        <v>21212</v>
      </c>
      <c r="K957">
        <v>70429</v>
      </c>
      <c r="L957">
        <v>19.5</v>
      </c>
      <c r="M957">
        <v>6.5</v>
      </c>
      <c r="N957">
        <v>4</v>
      </c>
      <c r="O957">
        <v>3.5</v>
      </c>
      <c r="P957">
        <v>3.5</v>
      </c>
      <c r="Q957">
        <v>0</v>
      </c>
      <c r="R957">
        <v>2</v>
      </c>
      <c r="S957">
        <v>0</v>
      </c>
      <c r="T957">
        <v>71251</v>
      </c>
      <c r="U957">
        <v>700023</v>
      </c>
      <c r="V957">
        <v>71201</v>
      </c>
      <c r="W957" t="s">
        <v>12679</v>
      </c>
      <c r="X957" t="s">
        <v>13885</v>
      </c>
      <c r="Y957">
        <v>22658</v>
      </c>
      <c r="Z957">
        <v>32036</v>
      </c>
    </row>
    <row r="958" spans="1:26" x14ac:dyDescent="0.25">
      <c r="A958">
        <v>188461</v>
      </c>
      <c r="B958">
        <v>202501</v>
      </c>
      <c r="C958">
        <v>1</v>
      </c>
      <c r="D958" t="s">
        <v>13181</v>
      </c>
      <c r="E958">
        <v>3</v>
      </c>
      <c r="F958">
        <v>90</v>
      </c>
      <c r="G958">
        <v>18</v>
      </c>
      <c r="H958">
        <v>2</v>
      </c>
      <c r="I958">
        <v>0</v>
      </c>
      <c r="J958">
        <v>29605</v>
      </c>
      <c r="K958">
        <v>210022</v>
      </c>
      <c r="L958">
        <v>47.5</v>
      </c>
      <c r="M958">
        <v>14</v>
      </c>
      <c r="N958">
        <v>14.5</v>
      </c>
      <c r="O958">
        <v>4.5</v>
      </c>
      <c r="P958">
        <v>7.5</v>
      </c>
      <c r="Q958">
        <v>3.5</v>
      </c>
      <c r="R958">
        <v>3.5</v>
      </c>
      <c r="S958">
        <v>0</v>
      </c>
      <c r="T958">
        <v>900582</v>
      </c>
      <c r="U958">
        <v>71506</v>
      </c>
      <c r="V958">
        <v>71527</v>
      </c>
      <c r="W958" t="s">
        <v>12609</v>
      </c>
      <c r="X958" t="s">
        <v>13887</v>
      </c>
      <c r="Y958">
        <v>37867</v>
      </c>
      <c r="Z958">
        <v>56323</v>
      </c>
    </row>
    <row r="959" spans="1:26" x14ac:dyDescent="0.25">
      <c r="A959">
        <v>188461</v>
      </c>
      <c r="B959">
        <v>202501</v>
      </c>
      <c r="C959">
        <v>2</v>
      </c>
      <c r="D959" t="s">
        <v>13181</v>
      </c>
      <c r="E959">
        <v>3</v>
      </c>
      <c r="F959">
        <v>90</v>
      </c>
      <c r="G959">
        <v>18</v>
      </c>
      <c r="H959">
        <v>2</v>
      </c>
      <c r="I959">
        <v>0</v>
      </c>
      <c r="J959">
        <v>29605</v>
      </c>
      <c r="K959">
        <v>210022</v>
      </c>
      <c r="L959">
        <v>47.5</v>
      </c>
      <c r="M959">
        <v>14</v>
      </c>
      <c r="N959">
        <v>14.5</v>
      </c>
      <c r="O959">
        <v>4.5</v>
      </c>
      <c r="P959">
        <v>7.5</v>
      </c>
      <c r="Q959">
        <v>3.5</v>
      </c>
      <c r="R959">
        <v>3.5</v>
      </c>
      <c r="S959">
        <v>0</v>
      </c>
      <c r="T959">
        <v>900582</v>
      </c>
      <c r="U959">
        <v>71506</v>
      </c>
      <c r="V959">
        <v>71527</v>
      </c>
      <c r="W959" t="s">
        <v>12609</v>
      </c>
      <c r="X959" t="s">
        <v>13887</v>
      </c>
      <c r="Y959">
        <v>37867</v>
      </c>
      <c r="Z959">
        <v>56323</v>
      </c>
    </row>
    <row r="960" spans="1:26" x14ac:dyDescent="0.25">
      <c r="A960">
        <v>188582</v>
      </c>
      <c r="B960">
        <v>202501</v>
      </c>
      <c r="C960">
        <v>1</v>
      </c>
      <c r="D960" t="s">
        <v>13182</v>
      </c>
      <c r="E960">
        <v>5</v>
      </c>
      <c r="F960">
        <v>1</v>
      </c>
      <c r="G960">
        <v>1</v>
      </c>
      <c r="H960">
        <v>1</v>
      </c>
      <c r="I960">
        <v>1</v>
      </c>
      <c r="J960">
        <v>0</v>
      </c>
      <c r="K960">
        <v>0</v>
      </c>
      <c r="L960">
        <v>0</v>
      </c>
      <c r="M960">
        <v>0</v>
      </c>
      <c r="N960">
        <v>0</v>
      </c>
      <c r="O960">
        <v>0</v>
      </c>
      <c r="P960">
        <v>0</v>
      </c>
      <c r="Q960">
        <v>0</v>
      </c>
      <c r="R960">
        <v>0</v>
      </c>
      <c r="S960">
        <v>0</v>
      </c>
      <c r="T960">
        <v>71030</v>
      </c>
      <c r="U960">
        <v>71024</v>
      </c>
      <c r="V960">
        <v>0</v>
      </c>
      <c r="W960" t="s">
        <v>12597</v>
      </c>
      <c r="X960" t="s">
        <v>12595</v>
      </c>
      <c r="Y960">
        <v>0</v>
      </c>
      <c r="Z960">
        <v>0</v>
      </c>
    </row>
    <row r="961" spans="1:26" x14ac:dyDescent="0.25">
      <c r="A961">
        <v>188582</v>
      </c>
      <c r="B961">
        <v>202501</v>
      </c>
      <c r="C961">
        <v>2</v>
      </c>
      <c r="D961" t="s">
        <v>13182</v>
      </c>
      <c r="E961">
        <v>5</v>
      </c>
      <c r="F961">
        <v>1</v>
      </c>
      <c r="G961">
        <v>1</v>
      </c>
      <c r="H961">
        <v>1</v>
      </c>
      <c r="I961">
        <v>1</v>
      </c>
      <c r="J961">
        <v>0</v>
      </c>
      <c r="K961">
        <v>0</v>
      </c>
      <c r="L961">
        <v>0</v>
      </c>
      <c r="M961">
        <v>0</v>
      </c>
      <c r="N961">
        <v>0</v>
      </c>
      <c r="O961">
        <v>0</v>
      </c>
      <c r="P961">
        <v>0</v>
      </c>
      <c r="Q961">
        <v>0</v>
      </c>
      <c r="R961">
        <v>0</v>
      </c>
      <c r="S961">
        <v>0</v>
      </c>
      <c r="T961">
        <v>71030</v>
      </c>
      <c r="U961">
        <v>71024</v>
      </c>
      <c r="V961">
        <v>0</v>
      </c>
      <c r="W961" t="s">
        <v>12597</v>
      </c>
      <c r="X961" t="s">
        <v>12595</v>
      </c>
      <c r="Y961">
        <v>0</v>
      </c>
      <c r="Z961">
        <v>0</v>
      </c>
    </row>
    <row r="962" spans="1:26" x14ac:dyDescent="0.25">
      <c r="A962">
        <v>188587</v>
      </c>
      <c r="B962">
        <v>202501</v>
      </c>
      <c r="C962">
        <v>1</v>
      </c>
      <c r="D962" t="s">
        <v>13183</v>
      </c>
      <c r="E962">
        <v>3</v>
      </c>
      <c r="F962">
        <v>69</v>
      </c>
      <c r="G962">
        <v>25</v>
      </c>
      <c r="H962">
        <v>4</v>
      </c>
      <c r="I962">
        <v>0</v>
      </c>
      <c r="J962">
        <v>62096</v>
      </c>
      <c r="K962">
        <v>33050</v>
      </c>
      <c r="L962">
        <v>58</v>
      </c>
      <c r="M962">
        <v>12</v>
      </c>
      <c r="N962">
        <v>17</v>
      </c>
      <c r="O962">
        <v>11</v>
      </c>
      <c r="P962">
        <v>3</v>
      </c>
      <c r="Q962">
        <v>14</v>
      </c>
      <c r="R962">
        <v>1</v>
      </c>
      <c r="S962">
        <v>0</v>
      </c>
      <c r="T962">
        <v>71251</v>
      </c>
      <c r="U962">
        <v>71239</v>
      </c>
      <c r="V962">
        <v>71238</v>
      </c>
      <c r="W962" t="s">
        <v>12650</v>
      </c>
      <c r="X962" t="s">
        <v>13885</v>
      </c>
      <c r="Y962">
        <v>116999</v>
      </c>
      <c r="Z962">
        <v>78557</v>
      </c>
    </row>
    <row r="963" spans="1:26" x14ac:dyDescent="0.25">
      <c r="A963">
        <v>188587</v>
      </c>
      <c r="B963">
        <v>202501</v>
      </c>
      <c r="C963">
        <v>2</v>
      </c>
      <c r="D963" t="s">
        <v>13183</v>
      </c>
      <c r="E963">
        <v>3</v>
      </c>
      <c r="F963">
        <v>69</v>
      </c>
      <c r="G963">
        <v>25</v>
      </c>
      <c r="H963">
        <v>4</v>
      </c>
      <c r="I963">
        <v>0</v>
      </c>
      <c r="J963">
        <v>62096</v>
      </c>
      <c r="K963">
        <v>33050</v>
      </c>
      <c r="L963">
        <v>58</v>
      </c>
      <c r="M963">
        <v>12</v>
      </c>
      <c r="N963">
        <v>17</v>
      </c>
      <c r="O963">
        <v>11</v>
      </c>
      <c r="P963">
        <v>3</v>
      </c>
      <c r="Q963">
        <v>14</v>
      </c>
      <c r="R963">
        <v>1</v>
      </c>
      <c r="S963">
        <v>0</v>
      </c>
      <c r="T963">
        <v>71251</v>
      </c>
      <c r="U963">
        <v>71239</v>
      </c>
      <c r="V963">
        <v>71238</v>
      </c>
      <c r="W963" t="s">
        <v>12650</v>
      </c>
      <c r="X963" t="s">
        <v>13885</v>
      </c>
      <c r="Y963">
        <v>116999</v>
      </c>
      <c r="Z963">
        <v>78557</v>
      </c>
    </row>
    <row r="964" spans="1:26" x14ac:dyDescent="0.25">
      <c r="A964">
        <v>188622</v>
      </c>
      <c r="B964">
        <v>202501</v>
      </c>
      <c r="C964">
        <v>1</v>
      </c>
      <c r="D964" t="s">
        <v>13185</v>
      </c>
      <c r="E964">
        <v>4</v>
      </c>
      <c r="F964">
        <v>884</v>
      </c>
      <c r="G964">
        <v>192</v>
      </c>
      <c r="H964">
        <v>27</v>
      </c>
      <c r="I964">
        <v>9</v>
      </c>
      <c r="J964">
        <v>0</v>
      </c>
      <c r="K964">
        <v>3300</v>
      </c>
      <c r="L964">
        <v>0</v>
      </c>
      <c r="M964">
        <v>0</v>
      </c>
      <c r="N964">
        <v>0</v>
      </c>
      <c r="O964">
        <v>0</v>
      </c>
      <c r="P964">
        <v>0</v>
      </c>
      <c r="Q964">
        <v>0</v>
      </c>
      <c r="R964">
        <v>0</v>
      </c>
      <c r="S964">
        <v>0</v>
      </c>
      <c r="T964">
        <v>900582</v>
      </c>
      <c r="U964">
        <v>71159</v>
      </c>
      <c r="V964">
        <v>71274</v>
      </c>
      <c r="W964" t="s">
        <v>12629</v>
      </c>
      <c r="X964" t="s">
        <v>13887</v>
      </c>
      <c r="Y964">
        <v>0</v>
      </c>
      <c r="Z964">
        <v>330</v>
      </c>
    </row>
    <row r="965" spans="1:26" x14ac:dyDescent="0.25">
      <c r="A965">
        <v>188622</v>
      </c>
      <c r="B965">
        <v>202501</v>
      </c>
      <c r="C965">
        <v>2</v>
      </c>
      <c r="D965" t="s">
        <v>13185</v>
      </c>
      <c r="E965">
        <v>4</v>
      </c>
      <c r="F965">
        <v>884</v>
      </c>
      <c r="G965">
        <v>192</v>
      </c>
      <c r="H965">
        <v>27</v>
      </c>
      <c r="I965">
        <v>9</v>
      </c>
      <c r="J965">
        <v>0</v>
      </c>
      <c r="K965">
        <v>3300</v>
      </c>
      <c r="L965">
        <v>0</v>
      </c>
      <c r="M965">
        <v>0</v>
      </c>
      <c r="N965">
        <v>0</v>
      </c>
      <c r="O965">
        <v>0</v>
      </c>
      <c r="P965">
        <v>0</v>
      </c>
      <c r="Q965">
        <v>0</v>
      </c>
      <c r="R965">
        <v>0</v>
      </c>
      <c r="S965">
        <v>0</v>
      </c>
      <c r="T965">
        <v>900582</v>
      </c>
      <c r="U965">
        <v>71159</v>
      </c>
      <c r="V965">
        <v>71274</v>
      </c>
      <c r="W965" t="s">
        <v>12629</v>
      </c>
      <c r="X965" t="s">
        <v>13887</v>
      </c>
      <c r="Y965">
        <v>0</v>
      </c>
      <c r="Z965">
        <v>330</v>
      </c>
    </row>
    <row r="966" spans="1:26" x14ac:dyDescent="0.25">
      <c r="A966">
        <v>188644</v>
      </c>
      <c r="B966">
        <v>202501</v>
      </c>
      <c r="C966">
        <v>1</v>
      </c>
      <c r="D966" t="s">
        <v>13187</v>
      </c>
      <c r="E966">
        <v>4</v>
      </c>
      <c r="F966">
        <v>340</v>
      </c>
      <c r="G966">
        <v>90</v>
      </c>
      <c r="H966">
        <v>10</v>
      </c>
      <c r="I966">
        <v>4</v>
      </c>
      <c r="J966">
        <v>8465</v>
      </c>
      <c r="K966">
        <v>38290</v>
      </c>
      <c r="L966">
        <v>11.5</v>
      </c>
      <c r="M966">
        <v>4</v>
      </c>
      <c r="N966">
        <v>2</v>
      </c>
      <c r="O966">
        <v>0</v>
      </c>
      <c r="P966">
        <v>1</v>
      </c>
      <c r="Q966">
        <v>2</v>
      </c>
      <c r="R966">
        <v>2.5</v>
      </c>
      <c r="S966">
        <v>0</v>
      </c>
      <c r="T966">
        <v>71590</v>
      </c>
      <c r="U966">
        <v>71595</v>
      </c>
      <c r="V966">
        <v>71088</v>
      </c>
      <c r="W966" t="s">
        <v>12693</v>
      </c>
      <c r="X966" t="s">
        <v>12590</v>
      </c>
      <c r="Y966">
        <v>26268</v>
      </c>
      <c r="Z966">
        <v>14853</v>
      </c>
    </row>
    <row r="967" spans="1:26" x14ac:dyDescent="0.25">
      <c r="A967">
        <v>188644</v>
      </c>
      <c r="B967">
        <v>202501</v>
      </c>
      <c r="C967">
        <v>2</v>
      </c>
      <c r="D967" t="s">
        <v>13187</v>
      </c>
      <c r="E967">
        <v>4</v>
      </c>
      <c r="F967">
        <v>340</v>
      </c>
      <c r="G967">
        <v>90</v>
      </c>
      <c r="H967">
        <v>10</v>
      </c>
      <c r="I967">
        <v>4</v>
      </c>
      <c r="J967">
        <v>8465</v>
      </c>
      <c r="K967">
        <v>38290</v>
      </c>
      <c r="L967">
        <v>11.5</v>
      </c>
      <c r="M967">
        <v>4</v>
      </c>
      <c r="N967">
        <v>2</v>
      </c>
      <c r="O967">
        <v>0</v>
      </c>
      <c r="P967">
        <v>1</v>
      </c>
      <c r="Q967">
        <v>2</v>
      </c>
      <c r="R967">
        <v>2.5</v>
      </c>
      <c r="S967">
        <v>0</v>
      </c>
      <c r="T967">
        <v>71590</v>
      </c>
      <c r="U967">
        <v>71595</v>
      </c>
      <c r="V967">
        <v>71088</v>
      </c>
      <c r="W967" t="s">
        <v>12693</v>
      </c>
      <c r="X967" t="s">
        <v>12590</v>
      </c>
      <c r="Y967">
        <v>26268</v>
      </c>
      <c r="Z967">
        <v>14853</v>
      </c>
    </row>
    <row r="968" spans="1:26" x14ac:dyDescent="0.25">
      <c r="A968">
        <v>188718</v>
      </c>
      <c r="B968">
        <v>202501</v>
      </c>
      <c r="C968">
        <v>1</v>
      </c>
      <c r="D968" t="s">
        <v>13188</v>
      </c>
      <c r="E968">
        <v>3</v>
      </c>
      <c r="F968">
        <v>11</v>
      </c>
      <c r="G968">
        <v>1</v>
      </c>
      <c r="H968">
        <v>1</v>
      </c>
      <c r="I968">
        <v>0</v>
      </c>
      <c r="J968">
        <v>78435</v>
      </c>
      <c r="K968">
        <v>797868</v>
      </c>
      <c r="L968">
        <v>93</v>
      </c>
      <c r="M968">
        <v>36</v>
      </c>
      <c r="N968">
        <v>14.5</v>
      </c>
      <c r="O968">
        <v>6</v>
      </c>
      <c r="P968">
        <v>6</v>
      </c>
      <c r="Q968">
        <v>9</v>
      </c>
      <c r="R968">
        <v>21.5</v>
      </c>
      <c r="S968">
        <v>0</v>
      </c>
      <c r="T968">
        <v>71590</v>
      </c>
      <c r="U968">
        <v>71592</v>
      </c>
      <c r="V968">
        <v>71099</v>
      </c>
      <c r="W968" t="s">
        <v>12638</v>
      </c>
      <c r="X968" t="s">
        <v>12590</v>
      </c>
      <c r="Y968">
        <v>97897</v>
      </c>
      <c r="Z968">
        <v>166289</v>
      </c>
    </row>
    <row r="969" spans="1:26" x14ac:dyDescent="0.25">
      <c r="A969">
        <v>188718</v>
      </c>
      <c r="B969">
        <v>202501</v>
      </c>
      <c r="C969">
        <v>2</v>
      </c>
      <c r="D969" t="s">
        <v>13188</v>
      </c>
      <c r="E969">
        <v>3</v>
      </c>
      <c r="F969">
        <v>11</v>
      </c>
      <c r="G969">
        <v>1</v>
      </c>
      <c r="H969">
        <v>1</v>
      </c>
      <c r="I969">
        <v>0</v>
      </c>
      <c r="J969">
        <v>78435</v>
      </c>
      <c r="K969">
        <v>797868</v>
      </c>
      <c r="L969">
        <v>93</v>
      </c>
      <c r="M969">
        <v>36</v>
      </c>
      <c r="N969">
        <v>14.5</v>
      </c>
      <c r="O969">
        <v>6</v>
      </c>
      <c r="P969">
        <v>6</v>
      </c>
      <c r="Q969">
        <v>9</v>
      </c>
      <c r="R969">
        <v>21.5</v>
      </c>
      <c r="S969">
        <v>0</v>
      </c>
      <c r="T969">
        <v>71590</v>
      </c>
      <c r="U969">
        <v>71592</v>
      </c>
      <c r="V969">
        <v>71099</v>
      </c>
      <c r="W969" t="s">
        <v>12638</v>
      </c>
      <c r="X969" t="s">
        <v>12590</v>
      </c>
      <c r="Y969">
        <v>97897</v>
      </c>
      <c r="Z969">
        <v>166289</v>
      </c>
    </row>
    <row r="970" spans="1:26" x14ac:dyDescent="0.25">
      <c r="A970">
        <v>188723</v>
      </c>
      <c r="B970">
        <v>202501</v>
      </c>
      <c r="C970">
        <v>1</v>
      </c>
      <c r="D970" t="s">
        <v>12702</v>
      </c>
      <c r="E970">
        <v>4</v>
      </c>
      <c r="F970">
        <v>916</v>
      </c>
      <c r="G970">
        <v>230</v>
      </c>
      <c r="H970">
        <v>26</v>
      </c>
      <c r="I970">
        <v>7</v>
      </c>
      <c r="J970">
        <v>0</v>
      </c>
      <c r="K970">
        <v>0</v>
      </c>
      <c r="L970">
        <v>0</v>
      </c>
      <c r="M970">
        <v>0</v>
      </c>
      <c r="N970">
        <v>0</v>
      </c>
      <c r="O970">
        <v>0</v>
      </c>
      <c r="P970">
        <v>0</v>
      </c>
      <c r="Q970">
        <v>0</v>
      </c>
      <c r="R970">
        <v>0</v>
      </c>
      <c r="S970">
        <v>0</v>
      </c>
      <c r="T970">
        <v>71030</v>
      </c>
      <c r="U970">
        <v>71054</v>
      </c>
      <c r="V970">
        <v>71056</v>
      </c>
      <c r="W970" t="s">
        <v>12599</v>
      </c>
      <c r="X970" t="s">
        <v>12595</v>
      </c>
      <c r="Y970">
        <v>0</v>
      </c>
      <c r="Z970">
        <v>0</v>
      </c>
    </row>
    <row r="971" spans="1:26" x14ac:dyDescent="0.25">
      <c r="A971">
        <v>188723</v>
      </c>
      <c r="B971">
        <v>202501</v>
      </c>
      <c r="C971">
        <v>2</v>
      </c>
      <c r="D971" t="s">
        <v>12702</v>
      </c>
      <c r="E971">
        <v>4</v>
      </c>
      <c r="F971">
        <v>916</v>
      </c>
      <c r="G971">
        <v>230</v>
      </c>
      <c r="H971">
        <v>26</v>
      </c>
      <c r="I971">
        <v>7</v>
      </c>
      <c r="J971">
        <v>0</v>
      </c>
      <c r="K971">
        <v>0</v>
      </c>
      <c r="L971">
        <v>0</v>
      </c>
      <c r="M971">
        <v>0</v>
      </c>
      <c r="N971">
        <v>0</v>
      </c>
      <c r="O971">
        <v>0</v>
      </c>
      <c r="P971">
        <v>0</v>
      </c>
      <c r="Q971">
        <v>0</v>
      </c>
      <c r="R971">
        <v>0</v>
      </c>
      <c r="S971">
        <v>0</v>
      </c>
      <c r="T971">
        <v>71030</v>
      </c>
      <c r="U971">
        <v>71054</v>
      </c>
      <c r="V971">
        <v>71056</v>
      </c>
      <c r="W971" t="s">
        <v>12599</v>
      </c>
      <c r="X971" t="s">
        <v>12595</v>
      </c>
      <c r="Y971">
        <v>0</v>
      </c>
      <c r="Z971">
        <v>0</v>
      </c>
    </row>
    <row r="972" spans="1:26" x14ac:dyDescent="0.25">
      <c r="A972">
        <v>188737</v>
      </c>
      <c r="B972">
        <v>202501</v>
      </c>
      <c r="C972">
        <v>1</v>
      </c>
      <c r="D972" t="s">
        <v>13191</v>
      </c>
      <c r="E972">
        <v>4</v>
      </c>
      <c r="F972">
        <v>174</v>
      </c>
      <c r="G972">
        <v>31</v>
      </c>
      <c r="H972">
        <v>7</v>
      </c>
      <c r="I972">
        <v>4</v>
      </c>
      <c r="J972">
        <v>7814</v>
      </c>
      <c r="K972">
        <v>80000</v>
      </c>
      <c r="L972">
        <v>10</v>
      </c>
      <c r="M972">
        <v>0</v>
      </c>
      <c r="N972">
        <v>2.5</v>
      </c>
      <c r="O972">
        <v>4.5</v>
      </c>
      <c r="P972">
        <v>0.5</v>
      </c>
      <c r="Q972">
        <v>0.5</v>
      </c>
      <c r="R972">
        <v>2</v>
      </c>
      <c r="S972">
        <v>0</v>
      </c>
      <c r="T972">
        <v>900582</v>
      </c>
      <c r="U972">
        <v>71188</v>
      </c>
      <c r="V972">
        <v>71200</v>
      </c>
      <c r="W972" t="s">
        <v>12620</v>
      </c>
      <c r="X972" t="s">
        <v>13887</v>
      </c>
      <c r="Y972">
        <v>0</v>
      </c>
      <c r="Z972">
        <v>19793</v>
      </c>
    </row>
    <row r="973" spans="1:26" x14ac:dyDescent="0.25">
      <c r="A973">
        <v>188737</v>
      </c>
      <c r="B973">
        <v>202501</v>
      </c>
      <c r="C973">
        <v>2</v>
      </c>
      <c r="D973" t="s">
        <v>13191</v>
      </c>
      <c r="E973">
        <v>4</v>
      </c>
      <c r="F973">
        <v>174</v>
      </c>
      <c r="G973">
        <v>31</v>
      </c>
      <c r="H973">
        <v>7</v>
      </c>
      <c r="I973">
        <v>4</v>
      </c>
      <c r="J973">
        <v>7814</v>
      </c>
      <c r="K973">
        <v>80000</v>
      </c>
      <c r="L973">
        <v>10</v>
      </c>
      <c r="M973">
        <v>0</v>
      </c>
      <c r="N973">
        <v>2.5</v>
      </c>
      <c r="O973">
        <v>4.5</v>
      </c>
      <c r="P973">
        <v>0.5</v>
      </c>
      <c r="Q973">
        <v>0.5</v>
      </c>
      <c r="R973">
        <v>2</v>
      </c>
      <c r="S973">
        <v>0</v>
      </c>
      <c r="T973">
        <v>900582</v>
      </c>
      <c r="U973">
        <v>71188</v>
      </c>
      <c r="V973">
        <v>71200</v>
      </c>
      <c r="W973" t="s">
        <v>12620</v>
      </c>
      <c r="X973" t="s">
        <v>13887</v>
      </c>
      <c r="Y973">
        <v>0</v>
      </c>
      <c r="Z973">
        <v>19793</v>
      </c>
    </row>
    <row r="974" spans="1:26" x14ac:dyDescent="0.25">
      <c r="A974">
        <v>188975</v>
      </c>
      <c r="B974">
        <v>202501</v>
      </c>
      <c r="C974">
        <v>1</v>
      </c>
      <c r="D974" t="s">
        <v>13192</v>
      </c>
      <c r="E974">
        <v>3</v>
      </c>
      <c r="F974">
        <v>64</v>
      </c>
      <c r="G974">
        <v>17</v>
      </c>
      <c r="H974">
        <v>4</v>
      </c>
      <c r="I974">
        <v>0</v>
      </c>
      <c r="J974">
        <v>50826</v>
      </c>
      <c r="K974">
        <v>268812</v>
      </c>
      <c r="L974">
        <v>56.5</v>
      </c>
      <c r="M974">
        <v>21</v>
      </c>
      <c r="N974">
        <v>14</v>
      </c>
      <c r="O974">
        <v>2.5</v>
      </c>
      <c r="P974">
        <v>6</v>
      </c>
      <c r="Q974">
        <v>4</v>
      </c>
      <c r="R974">
        <v>9</v>
      </c>
      <c r="S974">
        <v>0</v>
      </c>
      <c r="T974">
        <v>71590</v>
      </c>
      <c r="U974">
        <v>71050</v>
      </c>
      <c r="V974">
        <v>71051</v>
      </c>
      <c r="W974" t="s">
        <v>12605</v>
      </c>
      <c r="X974" t="s">
        <v>12590</v>
      </c>
      <c r="Y974">
        <v>163734</v>
      </c>
      <c r="Z974">
        <v>83721</v>
      </c>
    </row>
    <row r="975" spans="1:26" x14ac:dyDescent="0.25">
      <c r="A975">
        <v>188975</v>
      </c>
      <c r="B975">
        <v>202501</v>
      </c>
      <c r="C975">
        <v>2</v>
      </c>
      <c r="D975" t="s">
        <v>13192</v>
      </c>
      <c r="E975">
        <v>3</v>
      </c>
      <c r="F975">
        <v>64</v>
      </c>
      <c r="G975">
        <v>17</v>
      </c>
      <c r="H975">
        <v>4</v>
      </c>
      <c r="I975">
        <v>0</v>
      </c>
      <c r="J975">
        <v>50826</v>
      </c>
      <c r="K975">
        <v>268812</v>
      </c>
      <c r="L975">
        <v>56.5</v>
      </c>
      <c r="M975">
        <v>21</v>
      </c>
      <c r="N975">
        <v>14</v>
      </c>
      <c r="O975">
        <v>2.5</v>
      </c>
      <c r="P975">
        <v>6</v>
      </c>
      <c r="Q975">
        <v>4</v>
      </c>
      <c r="R975">
        <v>9</v>
      </c>
      <c r="S975">
        <v>0</v>
      </c>
      <c r="T975">
        <v>71590</v>
      </c>
      <c r="U975">
        <v>71050</v>
      </c>
      <c r="V975">
        <v>71051</v>
      </c>
      <c r="W975" t="s">
        <v>12605</v>
      </c>
      <c r="X975" t="s">
        <v>12590</v>
      </c>
      <c r="Y975">
        <v>163734</v>
      </c>
      <c r="Z975">
        <v>83721</v>
      </c>
    </row>
    <row r="976" spans="1:26" x14ac:dyDescent="0.25">
      <c r="A976">
        <v>189303</v>
      </c>
      <c r="B976">
        <v>202501</v>
      </c>
      <c r="C976">
        <v>1</v>
      </c>
      <c r="D976" t="s">
        <v>12888</v>
      </c>
      <c r="E976">
        <v>4</v>
      </c>
      <c r="F976">
        <v>840</v>
      </c>
      <c r="G976">
        <v>184</v>
      </c>
      <c r="H976">
        <v>20</v>
      </c>
      <c r="I976">
        <v>8</v>
      </c>
      <c r="J976">
        <v>656</v>
      </c>
      <c r="K976">
        <v>0</v>
      </c>
      <c r="L976">
        <v>1.5</v>
      </c>
      <c r="M976">
        <v>0</v>
      </c>
      <c r="N976">
        <v>1</v>
      </c>
      <c r="O976">
        <v>0</v>
      </c>
      <c r="P976">
        <v>0.5</v>
      </c>
      <c r="Q976">
        <v>0</v>
      </c>
      <c r="R976">
        <v>0</v>
      </c>
      <c r="S976">
        <v>0</v>
      </c>
      <c r="T976">
        <v>900582</v>
      </c>
      <c r="U976">
        <v>71506</v>
      </c>
      <c r="V976">
        <v>71527</v>
      </c>
      <c r="W976" t="s">
        <v>12609</v>
      </c>
      <c r="X976" t="s">
        <v>13887</v>
      </c>
      <c r="Y976">
        <v>0</v>
      </c>
      <c r="Z976">
        <v>985</v>
      </c>
    </row>
    <row r="977" spans="1:26" x14ac:dyDescent="0.25">
      <c r="A977">
        <v>189303</v>
      </c>
      <c r="B977">
        <v>202501</v>
      </c>
      <c r="C977">
        <v>2</v>
      </c>
      <c r="D977" t="s">
        <v>12888</v>
      </c>
      <c r="E977">
        <v>4</v>
      </c>
      <c r="F977">
        <v>840</v>
      </c>
      <c r="G977">
        <v>184</v>
      </c>
      <c r="H977">
        <v>20</v>
      </c>
      <c r="I977">
        <v>8</v>
      </c>
      <c r="J977">
        <v>656</v>
      </c>
      <c r="K977">
        <v>0</v>
      </c>
      <c r="L977">
        <v>1.5</v>
      </c>
      <c r="M977">
        <v>0</v>
      </c>
      <c r="N977">
        <v>1</v>
      </c>
      <c r="O977">
        <v>0</v>
      </c>
      <c r="P977">
        <v>0.5</v>
      </c>
      <c r="Q977">
        <v>0</v>
      </c>
      <c r="R977">
        <v>0</v>
      </c>
      <c r="S977">
        <v>0</v>
      </c>
      <c r="T977">
        <v>900582</v>
      </c>
      <c r="U977">
        <v>71506</v>
      </c>
      <c r="V977">
        <v>71527</v>
      </c>
      <c r="W977" t="s">
        <v>12609</v>
      </c>
      <c r="X977" t="s">
        <v>13887</v>
      </c>
      <c r="Y977">
        <v>0</v>
      </c>
      <c r="Z977">
        <v>985</v>
      </c>
    </row>
    <row r="978" spans="1:26" x14ac:dyDescent="0.25">
      <c r="A978">
        <v>189379</v>
      </c>
      <c r="B978">
        <v>202501</v>
      </c>
      <c r="C978">
        <v>1</v>
      </c>
      <c r="D978" t="s">
        <v>12865</v>
      </c>
      <c r="E978">
        <v>4</v>
      </c>
      <c r="F978">
        <v>815</v>
      </c>
      <c r="G978">
        <v>174</v>
      </c>
      <c r="H978">
        <v>19</v>
      </c>
      <c r="I978">
        <v>6</v>
      </c>
      <c r="J978">
        <v>0</v>
      </c>
      <c r="K978">
        <v>13255</v>
      </c>
      <c r="L978">
        <v>1.5</v>
      </c>
      <c r="M978">
        <v>0</v>
      </c>
      <c r="N978">
        <v>0</v>
      </c>
      <c r="O978">
        <v>0</v>
      </c>
      <c r="P978">
        <v>0</v>
      </c>
      <c r="Q978">
        <v>0</v>
      </c>
      <c r="R978">
        <v>1.5</v>
      </c>
      <c r="S978">
        <v>0</v>
      </c>
      <c r="T978">
        <v>900582</v>
      </c>
      <c r="U978">
        <v>71129</v>
      </c>
      <c r="V978">
        <v>71136</v>
      </c>
      <c r="W978" t="s">
        <v>13890</v>
      </c>
      <c r="X978" t="s">
        <v>13887</v>
      </c>
      <c r="Y978">
        <v>0</v>
      </c>
      <c r="Z978">
        <v>1325</v>
      </c>
    </row>
    <row r="979" spans="1:26" x14ac:dyDescent="0.25">
      <c r="A979">
        <v>189379</v>
      </c>
      <c r="B979">
        <v>202501</v>
      </c>
      <c r="C979">
        <v>2</v>
      </c>
      <c r="D979" t="s">
        <v>12865</v>
      </c>
      <c r="E979">
        <v>4</v>
      </c>
      <c r="F979">
        <v>815</v>
      </c>
      <c r="G979">
        <v>174</v>
      </c>
      <c r="H979">
        <v>19</v>
      </c>
      <c r="I979">
        <v>6</v>
      </c>
      <c r="J979">
        <v>0</v>
      </c>
      <c r="K979">
        <v>13255</v>
      </c>
      <c r="L979">
        <v>1.5</v>
      </c>
      <c r="M979">
        <v>0</v>
      </c>
      <c r="N979">
        <v>0</v>
      </c>
      <c r="O979">
        <v>0</v>
      </c>
      <c r="P979">
        <v>0</v>
      </c>
      <c r="Q979">
        <v>0</v>
      </c>
      <c r="R979">
        <v>1.5</v>
      </c>
      <c r="S979">
        <v>0</v>
      </c>
      <c r="T979">
        <v>900582</v>
      </c>
      <c r="U979">
        <v>71129</v>
      </c>
      <c r="V979">
        <v>71136</v>
      </c>
      <c r="W979" t="s">
        <v>13890</v>
      </c>
      <c r="X979" t="s">
        <v>13887</v>
      </c>
      <c r="Y979">
        <v>0</v>
      </c>
      <c r="Z979">
        <v>1325</v>
      </c>
    </row>
    <row r="980" spans="1:26" x14ac:dyDescent="0.25">
      <c r="A980">
        <v>189398</v>
      </c>
      <c r="B980">
        <v>202501</v>
      </c>
      <c r="C980">
        <v>1</v>
      </c>
      <c r="D980" t="s">
        <v>13194</v>
      </c>
      <c r="E980">
        <v>3</v>
      </c>
      <c r="F980">
        <v>1</v>
      </c>
      <c r="G980">
        <v>1</v>
      </c>
      <c r="H980">
        <v>1</v>
      </c>
      <c r="I980">
        <v>0</v>
      </c>
      <c r="J980">
        <v>168053</v>
      </c>
      <c r="K980">
        <v>223880</v>
      </c>
      <c r="L980">
        <v>176.5</v>
      </c>
      <c r="M980">
        <v>33.5</v>
      </c>
      <c r="N980">
        <v>78</v>
      </c>
      <c r="O980">
        <v>17</v>
      </c>
      <c r="P980">
        <v>23.5</v>
      </c>
      <c r="Q980">
        <v>17.5</v>
      </c>
      <c r="R980">
        <v>7</v>
      </c>
      <c r="S980">
        <v>0</v>
      </c>
      <c r="T980">
        <v>71251</v>
      </c>
      <c r="U980">
        <v>71255</v>
      </c>
      <c r="V980">
        <v>71258</v>
      </c>
      <c r="W980" t="s">
        <v>12640</v>
      </c>
      <c r="X980" t="s">
        <v>13885</v>
      </c>
      <c r="Y980">
        <v>21323</v>
      </c>
      <c r="Z980">
        <v>226501</v>
      </c>
    </row>
    <row r="981" spans="1:26" x14ac:dyDescent="0.25">
      <c r="A981">
        <v>189398</v>
      </c>
      <c r="B981">
        <v>202501</v>
      </c>
      <c r="C981">
        <v>2</v>
      </c>
      <c r="D981" t="s">
        <v>13194</v>
      </c>
      <c r="E981">
        <v>3</v>
      </c>
      <c r="F981">
        <v>1</v>
      </c>
      <c r="G981">
        <v>1</v>
      </c>
      <c r="H981">
        <v>1</v>
      </c>
      <c r="I981">
        <v>0</v>
      </c>
      <c r="J981">
        <v>168053</v>
      </c>
      <c r="K981">
        <v>223880</v>
      </c>
      <c r="L981">
        <v>176.5</v>
      </c>
      <c r="M981">
        <v>33.5</v>
      </c>
      <c r="N981">
        <v>78</v>
      </c>
      <c r="O981">
        <v>17</v>
      </c>
      <c r="P981">
        <v>23.5</v>
      </c>
      <c r="Q981">
        <v>17.5</v>
      </c>
      <c r="R981">
        <v>7</v>
      </c>
      <c r="S981">
        <v>0</v>
      </c>
      <c r="T981">
        <v>71251</v>
      </c>
      <c r="U981">
        <v>71255</v>
      </c>
      <c r="V981">
        <v>71258</v>
      </c>
      <c r="W981" t="s">
        <v>12640</v>
      </c>
      <c r="X981" t="s">
        <v>13885</v>
      </c>
      <c r="Y981">
        <v>21323</v>
      </c>
      <c r="Z981">
        <v>226501</v>
      </c>
    </row>
    <row r="982" spans="1:26" x14ac:dyDescent="0.25">
      <c r="A982">
        <v>189569</v>
      </c>
      <c r="B982">
        <v>202501</v>
      </c>
      <c r="C982">
        <v>1</v>
      </c>
      <c r="D982" t="s">
        <v>13196</v>
      </c>
      <c r="E982">
        <v>4</v>
      </c>
      <c r="F982">
        <v>684</v>
      </c>
      <c r="G982">
        <v>170</v>
      </c>
      <c r="H982">
        <v>15</v>
      </c>
      <c r="I982">
        <v>4</v>
      </c>
      <c r="J982">
        <v>1889</v>
      </c>
      <c r="K982">
        <v>29221</v>
      </c>
      <c r="L982">
        <v>1</v>
      </c>
      <c r="M982">
        <v>0</v>
      </c>
      <c r="N982">
        <v>0</v>
      </c>
      <c r="O982">
        <v>0</v>
      </c>
      <c r="P982">
        <v>0</v>
      </c>
      <c r="Q982">
        <v>0</v>
      </c>
      <c r="R982">
        <v>1</v>
      </c>
      <c r="S982">
        <v>0</v>
      </c>
      <c r="T982">
        <v>71590</v>
      </c>
      <c r="U982">
        <v>71591</v>
      </c>
      <c r="V982">
        <v>71093</v>
      </c>
      <c r="W982" t="s">
        <v>13888</v>
      </c>
      <c r="X982" t="s">
        <v>12590</v>
      </c>
      <c r="Y982">
        <v>0</v>
      </c>
      <c r="Z982">
        <v>4812</v>
      </c>
    </row>
    <row r="983" spans="1:26" x14ac:dyDescent="0.25">
      <c r="A983">
        <v>189569</v>
      </c>
      <c r="B983">
        <v>202501</v>
      </c>
      <c r="C983">
        <v>2</v>
      </c>
      <c r="D983" t="s">
        <v>13196</v>
      </c>
      <c r="E983">
        <v>4</v>
      </c>
      <c r="F983">
        <v>684</v>
      </c>
      <c r="G983">
        <v>170</v>
      </c>
      <c r="H983">
        <v>15</v>
      </c>
      <c r="I983">
        <v>4</v>
      </c>
      <c r="J983">
        <v>1889</v>
      </c>
      <c r="K983">
        <v>29221</v>
      </c>
      <c r="L983">
        <v>1</v>
      </c>
      <c r="M983">
        <v>0</v>
      </c>
      <c r="N983">
        <v>0</v>
      </c>
      <c r="O983">
        <v>0</v>
      </c>
      <c r="P983">
        <v>0</v>
      </c>
      <c r="Q983">
        <v>0</v>
      </c>
      <c r="R983">
        <v>1</v>
      </c>
      <c r="S983">
        <v>0</v>
      </c>
      <c r="T983">
        <v>71590</v>
      </c>
      <c r="U983">
        <v>71591</v>
      </c>
      <c r="V983">
        <v>71093</v>
      </c>
      <c r="W983" t="s">
        <v>13888</v>
      </c>
      <c r="X983" t="s">
        <v>12590</v>
      </c>
      <c r="Y983">
        <v>0</v>
      </c>
      <c r="Z983">
        <v>4812</v>
      </c>
    </row>
    <row r="984" spans="1:26" x14ac:dyDescent="0.25">
      <c r="A984">
        <v>189675</v>
      </c>
      <c r="B984">
        <v>202501</v>
      </c>
      <c r="C984">
        <v>1</v>
      </c>
      <c r="D984" t="s">
        <v>12727</v>
      </c>
      <c r="E984">
        <v>4</v>
      </c>
      <c r="F984">
        <v>722</v>
      </c>
      <c r="G984">
        <v>178</v>
      </c>
      <c r="H984">
        <v>27</v>
      </c>
      <c r="I984">
        <v>3</v>
      </c>
      <c r="J984">
        <v>2673</v>
      </c>
      <c r="K984">
        <v>5500</v>
      </c>
      <c r="L984">
        <v>5</v>
      </c>
      <c r="M984">
        <v>2</v>
      </c>
      <c r="N984">
        <v>1</v>
      </c>
      <c r="O984">
        <v>0</v>
      </c>
      <c r="P984">
        <v>1</v>
      </c>
      <c r="Q984">
        <v>1</v>
      </c>
      <c r="R984">
        <v>0</v>
      </c>
      <c r="S984">
        <v>0</v>
      </c>
      <c r="T984">
        <v>71590</v>
      </c>
      <c r="U984">
        <v>71607</v>
      </c>
      <c r="V984">
        <v>700398</v>
      </c>
      <c r="W984" t="s">
        <v>12589</v>
      </c>
      <c r="X984" t="s">
        <v>12590</v>
      </c>
      <c r="Y984">
        <v>23669</v>
      </c>
      <c r="Z984">
        <v>3719</v>
      </c>
    </row>
    <row r="985" spans="1:26" x14ac:dyDescent="0.25">
      <c r="A985">
        <v>189675</v>
      </c>
      <c r="B985">
        <v>202501</v>
      </c>
      <c r="C985">
        <v>2</v>
      </c>
      <c r="D985" t="s">
        <v>12727</v>
      </c>
      <c r="E985">
        <v>4</v>
      </c>
      <c r="F985">
        <v>722</v>
      </c>
      <c r="G985">
        <v>178</v>
      </c>
      <c r="H985">
        <v>27</v>
      </c>
      <c r="I985">
        <v>3</v>
      </c>
      <c r="J985">
        <v>2673</v>
      </c>
      <c r="K985">
        <v>5500</v>
      </c>
      <c r="L985">
        <v>5</v>
      </c>
      <c r="M985">
        <v>2</v>
      </c>
      <c r="N985">
        <v>1</v>
      </c>
      <c r="O985">
        <v>0</v>
      </c>
      <c r="P985">
        <v>1</v>
      </c>
      <c r="Q985">
        <v>1</v>
      </c>
      <c r="R985">
        <v>0</v>
      </c>
      <c r="S985">
        <v>0</v>
      </c>
      <c r="T985">
        <v>71590</v>
      </c>
      <c r="U985">
        <v>71607</v>
      </c>
      <c r="V985">
        <v>700398</v>
      </c>
      <c r="W985" t="s">
        <v>12589</v>
      </c>
      <c r="X985" t="s">
        <v>12590</v>
      </c>
      <c r="Y985">
        <v>23669</v>
      </c>
      <c r="Z985">
        <v>3719</v>
      </c>
    </row>
    <row r="986" spans="1:26" x14ac:dyDescent="0.25">
      <c r="A986">
        <v>189706</v>
      </c>
      <c r="B986">
        <v>202501</v>
      </c>
      <c r="C986">
        <v>1</v>
      </c>
      <c r="D986" t="s">
        <v>13199</v>
      </c>
      <c r="E986">
        <v>4</v>
      </c>
      <c r="F986">
        <v>30</v>
      </c>
      <c r="G986">
        <v>8</v>
      </c>
      <c r="H986">
        <v>1</v>
      </c>
      <c r="I986">
        <v>1</v>
      </c>
      <c r="J986">
        <v>12799</v>
      </c>
      <c r="K986">
        <v>167545</v>
      </c>
      <c r="L986">
        <v>15.5</v>
      </c>
      <c r="M986">
        <v>3</v>
      </c>
      <c r="N986">
        <v>3.5</v>
      </c>
      <c r="O986">
        <v>1</v>
      </c>
      <c r="P986">
        <v>0</v>
      </c>
      <c r="Q986">
        <v>1</v>
      </c>
      <c r="R986">
        <v>7</v>
      </c>
      <c r="S986">
        <v>0</v>
      </c>
      <c r="T986">
        <v>71590</v>
      </c>
      <c r="U986">
        <v>71595</v>
      </c>
      <c r="V986">
        <v>71358</v>
      </c>
      <c r="W986" t="s">
        <v>12693</v>
      </c>
      <c r="X986" t="s">
        <v>12590</v>
      </c>
      <c r="Y986">
        <v>39087</v>
      </c>
      <c r="Z986">
        <v>32586</v>
      </c>
    </row>
    <row r="987" spans="1:26" x14ac:dyDescent="0.25">
      <c r="A987">
        <v>189706</v>
      </c>
      <c r="B987">
        <v>202501</v>
      </c>
      <c r="C987">
        <v>2</v>
      </c>
      <c r="D987" t="s">
        <v>13199</v>
      </c>
      <c r="E987">
        <v>4</v>
      </c>
      <c r="F987">
        <v>30</v>
      </c>
      <c r="G987">
        <v>8</v>
      </c>
      <c r="H987">
        <v>1</v>
      </c>
      <c r="I987">
        <v>1</v>
      </c>
      <c r="J987">
        <v>12799</v>
      </c>
      <c r="K987">
        <v>167545</v>
      </c>
      <c r="L987">
        <v>15.5</v>
      </c>
      <c r="M987">
        <v>3</v>
      </c>
      <c r="N987">
        <v>3.5</v>
      </c>
      <c r="O987">
        <v>1</v>
      </c>
      <c r="P987">
        <v>0</v>
      </c>
      <c r="Q987">
        <v>1</v>
      </c>
      <c r="R987">
        <v>7</v>
      </c>
      <c r="S987">
        <v>0</v>
      </c>
      <c r="T987">
        <v>71590</v>
      </c>
      <c r="U987">
        <v>71595</v>
      </c>
      <c r="V987">
        <v>71358</v>
      </c>
      <c r="W987" t="s">
        <v>12693</v>
      </c>
      <c r="X987" t="s">
        <v>12590</v>
      </c>
      <c r="Y987">
        <v>39087</v>
      </c>
      <c r="Z987">
        <v>32586</v>
      </c>
    </row>
    <row r="988" spans="1:26" x14ac:dyDescent="0.25">
      <c r="A988">
        <v>189730</v>
      </c>
      <c r="B988">
        <v>202501</v>
      </c>
      <c r="C988">
        <v>1</v>
      </c>
      <c r="D988" t="s">
        <v>13201</v>
      </c>
      <c r="E988">
        <v>4</v>
      </c>
      <c r="F988">
        <v>808</v>
      </c>
      <c r="G988">
        <v>257</v>
      </c>
      <c r="H988">
        <v>23</v>
      </c>
      <c r="I988">
        <v>7</v>
      </c>
      <c r="J988">
        <v>1428</v>
      </c>
      <c r="K988">
        <v>1000</v>
      </c>
      <c r="L988">
        <v>1</v>
      </c>
      <c r="M988">
        <v>1</v>
      </c>
      <c r="N988">
        <v>0</v>
      </c>
      <c r="O988">
        <v>0</v>
      </c>
      <c r="P988">
        <v>0</v>
      </c>
      <c r="Q988">
        <v>0</v>
      </c>
      <c r="R988">
        <v>0</v>
      </c>
      <c r="S988">
        <v>0</v>
      </c>
      <c r="T988">
        <v>71251</v>
      </c>
      <c r="U988">
        <v>71248</v>
      </c>
      <c r="V988">
        <v>70065</v>
      </c>
      <c r="W988" t="s">
        <v>12625</v>
      </c>
      <c r="X988" t="s">
        <v>13885</v>
      </c>
      <c r="Y988">
        <v>37813</v>
      </c>
      <c r="Z988">
        <v>1528</v>
      </c>
    </row>
    <row r="989" spans="1:26" x14ac:dyDescent="0.25">
      <c r="A989">
        <v>189730</v>
      </c>
      <c r="B989">
        <v>202501</v>
      </c>
      <c r="C989">
        <v>2</v>
      </c>
      <c r="D989" t="s">
        <v>13201</v>
      </c>
      <c r="E989">
        <v>4</v>
      </c>
      <c r="F989">
        <v>808</v>
      </c>
      <c r="G989">
        <v>257</v>
      </c>
      <c r="H989">
        <v>23</v>
      </c>
      <c r="I989">
        <v>7</v>
      </c>
      <c r="J989">
        <v>1428</v>
      </c>
      <c r="K989">
        <v>1000</v>
      </c>
      <c r="L989">
        <v>1</v>
      </c>
      <c r="M989">
        <v>1</v>
      </c>
      <c r="N989">
        <v>0</v>
      </c>
      <c r="O989">
        <v>0</v>
      </c>
      <c r="P989">
        <v>0</v>
      </c>
      <c r="Q989">
        <v>0</v>
      </c>
      <c r="R989">
        <v>0</v>
      </c>
      <c r="S989">
        <v>0</v>
      </c>
      <c r="T989">
        <v>71251</v>
      </c>
      <c r="U989">
        <v>71248</v>
      </c>
      <c r="V989">
        <v>70065</v>
      </c>
      <c r="W989" t="s">
        <v>12625</v>
      </c>
      <c r="X989" t="s">
        <v>13885</v>
      </c>
      <c r="Y989">
        <v>37813</v>
      </c>
      <c r="Z989">
        <v>1528</v>
      </c>
    </row>
    <row r="990" spans="1:26" x14ac:dyDescent="0.25">
      <c r="A990">
        <v>189966</v>
      </c>
      <c r="B990">
        <v>202501</v>
      </c>
      <c r="C990">
        <v>1</v>
      </c>
      <c r="D990" t="s">
        <v>13055</v>
      </c>
      <c r="E990">
        <v>4</v>
      </c>
      <c r="F990">
        <v>89</v>
      </c>
      <c r="G990">
        <v>33</v>
      </c>
      <c r="H990">
        <v>1</v>
      </c>
      <c r="I990">
        <v>1</v>
      </c>
      <c r="J990">
        <v>18116</v>
      </c>
      <c r="K990">
        <v>11936</v>
      </c>
      <c r="L990">
        <v>10.5</v>
      </c>
      <c r="M990">
        <v>4</v>
      </c>
      <c r="N990">
        <v>3.5</v>
      </c>
      <c r="O990">
        <v>1.5</v>
      </c>
      <c r="P990">
        <v>0</v>
      </c>
      <c r="Q990">
        <v>0.5</v>
      </c>
      <c r="R990">
        <v>1</v>
      </c>
      <c r="S990">
        <v>0</v>
      </c>
      <c r="T990">
        <v>71251</v>
      </c>
      <c r="U990">
        <v>71252</v>
      </c>
      <c r="V990">
        <v>71394</v>
      </c>
      <c r="W990" t="s">
        <v>12592</v>
      </c>
      <c r="X990" t="s">
        <v>13885</v>
      </c>
      <c r="Y990">
        <v>31570</v>
      </c>
      <c r="Z990">
        <v>23760</v>
      </c>
    </row>
    <row r="991" spans="1:26" x14ac:dyDescent="0.25">
      <c r="A991">
        <v>189966</v>
      </c>
      <c r="B991">
        <v>202501</v>
      </c>
      <c r="C991">
        <v>2</v>
      </c>
      <c r="D991" t="s">
        <v>13055</v>
      </c>
      <c r="E991">
        <v>4</v>
      </c>
      <c r="F991">
        <v>89</v>
      </c>
      <c r="G991">
        <v>33</v>
      </c>
      <c r="H991">
        <v>1</v>
      </c>
      <c r="I991">
        <v>1</v>
      </c>
      <c r="J991">
        <v>18116</v>
      </c>
      <c r="K991">
        <v>11936</v>
      </c>
      <c r="L991">
        <v>10.5</v>
      </c>
      <c r="M991">
        <v>4</v>
      </c>
      <c r="N991">
        <v>3.5</v>
      </c>
      <c r="O991">
        <v>1.5</v>
      </c>
      <c r="P991">
        <v>0</v>
      </c>
      <c r="Q991">
        <v>0.5</v>
      </c>
      <c r="R991">
        <v>1</v>
      </c>
      <c r="S991">
        <v>0</v>
      </c>
      <c r="T991">
        <v>71251</v>
      </c>
      <c r="U991">
        <v>71252</v>
      </c>
      <c r="V991">
        <v>71394</v>
      </c>
      <c r="W991" t="s">
        <v>12592</v>
      </c>
      <c r="X991" t="s">
        <v>13885</v>
      </c>
      <c r="Y991">
        <v>31570</v>
      </c>
      <c r="Z991">
        <v>23760</v>
      </c>
    </row>
    <row r="992" spans="1:26" x14ac:dyDescent="0.25">
      <c r="A992">
        <v>190015</v>
      </c>
      <c r="B992">
        <v>202501</v>
      </c>
      <c r="C992">
        <v>1</v>
      </c>
      <c r="D992" t="s">
        <v>13204</v>
      </c>
      <c r="E992">
        <v>4</v>
      </c>
      <c r="F992">
        <v>663</v>
      </c>
      <c r="G992">
        <v>162</v>
      </c>
      <c r="H992">
        <v>11</v>
      </c>
      <c r="I992">
        <v>3</v>
      </c>
      <c r="J992">
        <v>3238</v>
      </c>
      <c r="K992">
        <v>6000</v>
      </c>
      <c r="L992">
        <v>3</v>
      </c>
      <c r="M992">
        <v>0</v>
      </c>
      <c r="N992">
        <v>1</v>
      </c>
      <c r="O992">
        <v>1</v>
      </c>
      <c r="P992">
        <v>1</v>
      </c>
      <c r="Q992">
        <v>0</v>
      </c>
      <c r="R992">
        <v>0</v>
      </c>
      <c r="S992">
        <v>0</v>
      </c>
      <c r="T992">
        <v>71590</v>
      </c>
      <c r="U992">
        <v>71606</v>
      </c>
      <c r="V992">
        <v>71324</v>
      </c>
      <c r="W992" t="s">
        <v>13891</v>
      </c>
      <c r="X992" t="s">
        <v>12590</v>
      </c>
      <c r="Y992">
        <v>0</v>
      </c>
      <c r="Z992">
        <v>5457</v>
      </c>
    </row>
    <row r="993" spans="1:26" x14ac:dyDescent="0.25">
      <c r="A993">
        <v>190015</v>
      </c>
      <c r="B993">
        <v>202501</v>
      </c>
      <c r="C993">
        <v>2</v>
      </c>
      <c r="D993" t="s">
        <v>13204</v>
      </c>
      <c r="E993">
        <v>4</v>
      </c>
      <c r="F993">
        <v>663</v>
      </c>
      <c r="G993">
        <v>162</v>
      </c>
      <c r="H993">
        <v>11</v>
      </c>
      <c r="I993">
        <v>3</v>
      </c>
      <c r="J993">
        <v>3238</v>
      </c>
      <c r="K993">
        <v>6000</v>
      </c>
      <c r="L993">
        <v>3</v>
      </c>
      <c r="M993">
        <v>0</v>
      </c>
      <c r="N993">
        <v>1</v>
      </c>
      <c r="O993">
        <v>1</v>
      </c>
      <c r="P993">
        <v>1</v>
      </c>
      <c r="Q993">
        <v>0</v>
      </c>
      <c r="R993">
        <v>0</v>
      </c>
      <c r="S993">
        <v>0</v>
      </c>
      <c r="T993">
        <v>71590</v>
      </c>
      <c r="U993">
        <v>71606</v>
      </c>
      <c r="V993">
        <v>71324</v>
      </c>
      <c r="W993" t="s">
        <v>13891</v>
      </c>
      <c r="X993" t="s">
        <v>12590</v>
      </c>
      <c r="Y993">
        <v>0</v>
      </c>
      <c r="Z993">
        <v>5457</v>
      </c>
    </row>
    <row r="994" spans="1:26" x14ac:dyDescent="0.25">
      <c r="A994">
        <v>190110</v>
      </c>
      <c r="B994">
        <v>202501</v>
      </c>
      <c r="C994">
        <v>1</v>
      </c>
      <c r="D994" t="s">
        <v>13205</v>
      </c>
      <c r="E994">
        <v>4</v>
      </c>
      <c r="F994">
        <v>916</v>
      </c>
      <c r="G994">
        <v>228</v>
      </c>
      <c r="H994">
        <v>19</v>
      </c>
      <c r="I994">
        <v>9</v>
      </c>
      <c r="J994">
        <v>0</v>
      </c>
      <c r="K994">
        <v>0</v>
      </c>
      <c r="L994">
        <v>0</v>
      </c>
      <c r="M994">
        <v>0</v>
      </c>
      <c r="N994">
        <v>0</v>
      </c>
      <c r="O994">
        <v>0</v>
      </c>
      <c r="P994">
        <v>0</v>
      </c>
      <c r="Q994">
        <v>0</v>
      </c>
      <c r="R994">
        <v>0</v>
      </c>
      <c r="S994">
        <v>0</v>
      </c>
      <c r="T994">
        <v>71590</v>
      </c>
      <c r="U994">
        <v>71601</v>
      </c>
      <c r="V994">
        <v>71106</v>
      </c>
      <c r="W994" t="s">
        <v>12603</v>
      </c>
      <c r="X994" t="s">
        <v>12590</v>
      </c>
      <c r="Y994">
        <v>0</v>
      </c>
      <c r="Z994">
        <v>0</v>
      </c>
    </row>
    <row r="995" spans="1:26" x14ac:dyDescent="0.25">
      <c r="A995">
        <v>190110</v>
      </c>
      <c r="B995">
        <v>202501</v>
      </c>
      <c r="C995">
        <v>2</v>
      </c>
      <c r="D995" t="s">
        <v>13205</v>
      </c>
      <c r="E995">
        <v>4</v>
      </c>
      <c r="F995">
        <v>916</v>
      </c>
      <c r="G995">
        <v>228</v>
      </c>
      <c r="H995">
        <v>19</v>
      </c>
      <c r="I995">
        <v>9</v>
      </c>
      <c r="J995">
        <v>0</v>
      </c>
      <c r="K995">
        <v>0</v>
      </c>
      <c r="L995">
        <v>0</v>
      </c>
      <c r="M995">
        <v>0</v>
      </c>
      <c r="N995">
        <v>0</v>
      </c>
      <c r="O995">
        <v>0</v>
      </c>
      <c r="P995">
        <v>0</v>
      </c>
      <c r="Q995">
        <v>0</v>
      </c>
      <c r="R995">
        <v>0</v>
      </c>
      <c r="S995">
        <v>0</v>
      </c>
      <c r="T995">
        <v>71590</v>
      </c>
      <c r="U995">
        <v>71601</v>
      </c>
      <c r="V995">
        <v>71106</v>
      </c>
      <c r="W995" t="s">
        <v>12603</v>
      </c>
      <c r="X995" t="s">
        <v>12590</v>
      </c>
      <c r="Y995">
        <v>0</v>
      </c>
      <c r="Z995">
        <v>0</v>
      </c>
    </row>
    <row r="996" spans="1:26" x14ac:dyDescent="0.25">
      <c r="A996">
        <v>190217</v>
      </c>
      <c r="B996">
        <v>202501</v>
      </c>
      <c r="C996">
        <v>1</v>
      </c>
      <c r="D996" t="s">
        <v>13207</v>
      </c>
      <c r="E996">
        <v>4</v>
      </c>
      <c r="F996">
        <v>540</v>
      </c>
      <c r="G996">
        <v>191</v>
      </c>
      <c r="H996">
        <v>27</v>
      </c>
      <c r="I996">
        <v>5</v>
      </c>
      <c r="J996">
        <v>8364</v>
      </c>
      <c r="K996">
        <v>0</v>
      </c>
      <c r="L996">
        <v>7.5</v>
      </c>
      <c r="M996">
        <v>5</v>
      </c>
      <c r="N996">
        <v>1</v>
      </c>
      <c r="O996">
        <v>0.5</v>
      </c>
      <c r="P996">
        <v>1</v>
      </c>
      <c r="Q996">
        <v>0</v>
      </c>
      <c r="R996">
        <v>0</v>
      </c>
      <c r="S996">
        <v>0</v>
      </c>
      <c r="T996">
        <v>71251</v>
      </c>
      <c r="U996">
        <v>70067</v>
      </c>
      <c r="V996">
        <v>71366</v>
      </c>
      <c r="W996" t="s">
        <v>12636</v>
      </c>
      <c r="X996" t="s">
        <v>13885</v>
      </c>
      <c r="Y996">
        <v>41288</v>
      </c>
      <c r="Z996">
        <v>9120</v>
      </c>
    </row>
    <row r="997" spans="1:26" x14ac:dyDescent="0.25">
      <c r="A997">
        <v>190217</v>
      </c>
      <c r="B997">
        <v>202501</v>
      </c>
      <c r="C997">
        <v>2</v>
      </c>
      <c r="D997" t="s">
        <v>13207</v>
      </c>
      <c r="E997">
        <v>4</v>
      </c>
      <c r="F997">
        <v>540</v>
      </c>
      <c r="G997">
        <v>191</v>
      </c>
      <c r="H997">
        <v>27</v>
      </c>
      <c r="I997">
        <v>5</v>
      </c>
      <c r="J997">
        <v>8364</v>
      </c>
      <c r="K997">
        <v>0</v>
      </c>
      <c r="L997">
        <v>7.5</v>
      </c>
      <c r="M997">
        <v>5</v>
      </c>
      <c r="N997">
        <v>1</v>
      </c>
      <c r="O997">
        <v>0.5</v>
      </c>
      <c r="P997">
        <v>1</v>
      </c>
      <c r="Q997">
        <v>0</v>
      </c>
      <c r="R997">
        <v>0</v>
      </c>
      <c r="S997">
        <v>0</v>
      </c>
      <c r="T997">
        <v>71251</v>
      </c>
      <c r="U997">
        <v>70067</v>
      </c>
      <c r="V997">
        <v>71366</v>
      </c>
      <c r="W997" t="s">
        <v>12636</v>
      </c>
      <c r="X997" t="s">
        <v>13885</v>
      </c>
      <c r="Y997">
        <v>41288</v>
      </c>
      <c r="Z997">
        <v>9120</v>
      </c>
    </row>
    <row r="998" spans="1:26" x14ac:dyDescent="0.25">
      <c r="A998">
        <v>190248</v>
      </c>
      <c r="B998">
        <v>202501</v>
      </c>
      <c r="C998">
        <v>1</v>
      </c>
      <c r="D998" t="s">
        <v>13209</v>
      </c>
      <c r="E998">
        <v>4</v>
      </c>
      <c r="F998">
        <v>582</v>
      </c>
      <c r="G998">
        <v>203</v>
      </c>
      <c r="H998">
        <v>29</v>
      </c>
      <c r="I998">
        <v>4</v>
      </c>
      <c r="J998">
        <v>2331</v>
      </c>
      <c r="K998">
        <v>35400</v>
      </c>
      <c r="L998">
        <v>7</v>
      </c>
      <c r="M998">
        <v>0</v>
      </c>
      <c r="N998">
        <v>1</v>
      </c>
      <c r="O998">
        <v>1</v>
      </c>
      <c r="P998">
        <v>2</v>
      </c>
      <c r="Q998">
        <v>2</v>
      </c>
      <c r="R998">
        <v>1</v>
      </c>
      <c r="S998">
        <v>0</v>
      </c>
      <c r="T998">
        <v>71251</v>
      </c>
      <c r="U998">
        <v>71239</v>
      </c>
      <c r="V998">
        <v>700440</v>
      </c>
      <c r="W998" t="s">
        <v>12650</v>
      </c>
      <c r="X998" t="s">
        <v>13885</v>
      </c>
      <c r="Y998">
        <v>37299</v>
      </c>
      <c r="Z998">
        <v>7961</v>
      </c>
    </row>
    <row r="999" spans="1:26" x14ac:dyDescent="0.25">
      <c r="A999">
        <v>190248</v>
      </c>
      <c r="B999">
        <v>202501</v>
      </c>
      <c r="C999">
        <v>2</v>
      </c>
      <c r="D999" t="s">
        <v>13209</v>
      </c>
      <c r="E999">
        <v>4</v>
      </c>
      <c r="F999">
        <v>582</v>
      </c>
      <c r="G999">
        <v>203</v>
      </c>
      <c r="H999">
        <v>29</v>
      </c>
      <c r="I999">
        <v>4</v>
      </c>
      <c r="J999">
        <v>2331</v>
      </c>
      <c r="K999">
        <v>35400</v>
      </c>
      <c r="L999">
        <v>7</v>
      </c>
      <c r="M999">
        <v>0</v>
      </c>
      <c r="N999">
        <v>1</v>
      </c>
      <c r="O999">
        <v>1</v>
      </c>
      <c r="P999">
        <v>2</v>
      </c>
      <c r="Q999">
        <v>2</v>
      </c>
      <c r="R999">
        <v>1</v>
      </c>
      <c r="S999">
        <v>0</v>
      </c>
      <c r="T999">
        <v>71251</v>
      </c>
      <c r="U999">
        <v>71239</v>
      </c>
      <c r="V999">
        <v>700440</v>
      </c>
      <c r="W999" t="s">
        <v>12650</v>
      </c>
      <c r="X999" t="s">
        <v>13885</v>
      </c>
      <c r="Y999">
        <v>37299</v>
      </c>
      <c r="Z999">
        <v>7961</v>
      </c>
    </row>
    <row r="1000" spans="1:26" x14ac:dyDescent="0.25">
      <c r="A1000">
        <v>190355</v>
      </c>
      <c r="B1000">
        <v>202501</v>
      </c>
      <c r="C1000">
        <v>1</v>
      </c>
      <c r="D1000" t="s">
        <v>13210</v>
      </c>
      <c r="E1000">
        <v>2</v>
      </c>
      <c r="F1000">
        <v>2</v>
      </c>
      <c r="G1000">
        <v>2</v>
      </c>
      <c r="H1000">
        <v>0</v>
      </c>
      <c r="I1000">
        <v>0</v>
      </c>
      <c r="J1000">
        <v>429437</v>
      </c>
      <c r="K1000">
        <v>783485</v>
      </c>
      <c r="L1000">
        <v>419.5</v>
      </c>
      <c r="M1000">
        <v>106.5</v>
      </c>
      <c r="N1000">
        <v>167</v>
      </c>
      <c r="O1000">
        <v>37.5</v>
      </c>
      <c r="P1000">
        <v>50.5</v>
      </c>
      <c r="Q1000">
        <v>33</v>
      </c>
      <c r="R1000">
        <v>25</v>
      </c>
      <c r="S1000">
        <v>0</v>
      </c>
      <c r="T1000">
        <v>71251</v>
      </c>
      <c r="U1000">
        <v>71255</v>
      </c>
      <c r="V1000">
        <v>0</v>
      </c>
      <c r="W1000" t="s">
        <v>12640</v>
      </c>
      <c r="X1000" t="s">
        <v>13885</v>
      </c>
      <c r="Y1000">
        <v>117659</v>
      </c>
      <c r="Z1000">
        <v>585567</v>
      </c>
    </row>
    <row r="1001" spans="1:26" x14ac:dyDescent="0.25">
      <c r="A1001">
        <v>190355</v>
      </c>
      <c r="B1001">
        <v>202501</v>
      </c>
      <c r="C1001">
        <v>2</v>
      </c>
      <c r="D1001" t="s">
        <v>13210</v>
      </c>
      <c r="E1001">
        <v>2</v>
      </c>
      <c r="F1001">
        <v>2</v>
      </c>
      <c r="G1001">
        <v>2</v>
      </c>
      <c r="H1001">
        <v>0</v>
      </c>
      <c r="I1001">
        <v>0</v>
      </c>
      <c r="J1001">
        <v>429437</v>
      </c>
      <c r="K1001">
        <v>783485</v>
      </c>
      <c r="L1001">
        <v>419.5</v>
      </c>
      <c r="M1001">
        <v>106.5</v>
      </c>
      <c r="N1001">
        <v>167</v>
      </c>
      <c r="O1001">
        <v>37.5</v>
      </c>
      <c r="P1001">
        <v>50.5</v>
      </c>
      <c r="Q1001">
        <v>33</v>
      </c>
      <c r="R1001">
        <v>25</v>
      </c>
      <c r="S1001">
        <v>0</v>
      </c>
      <c r="T1001">
        <v>71251</v>
      </c>
      <c r="U1001">
        <v>71255</v>
      </c>
      <c r="V1001">
        <v>0</v>
      </c>
      <c r="W1001" t="s">
        <v>12640</v>
      </c>
      <c r="X1001" t="s">
        <v>13885</v>
      </c>
      <c r="Y1001">
        <v>117659</v>
      </c>
      <c r="Z1001">
        <v>585567</v>
      </c>
    </row>
    <row r="1002" spans="1:26" x14ac:dyDescent="0.25">
      <c r="A1002">
        <v>190433</v>
      </c>
      <c r="B1002">
        <v>202501</v>
      </c>
      <c r="C1002">
        <v>1</v>
      </c>
      <c r="D1002" t="s">
        <v>13211</v>
      </c>
      <c r="E1002">
        <v>2</v>
      </c>
      <c r="F1002">
        <v>9</v>
      </c>
      <c r="G1002">
        <v>2</v>
      </c>
      <c r="H1002">
        <v>0</v>
      </c>
      <c r="I1002">
        <v>0</v>
      </c>
      <c r="J1002">
        <v>278723</v>
      </c>
      <c r="K1002">
        <v>1560256</v>
      </c>
      <c r="L1002">
        <v>261.5</v>
      </c>
      <c r="M1002">
        <v>109</v>
      </c>
      <c r="N1002">
        <v>38.5</v>
      </c>
      <c r="O1002">
        <v>13</v>
      </c>
      <c r="P1002">
        <v>25</v>
      </c>
      <c r="Q1002">
        <v>16</v>
      </c>
      <c r="R1002">
        <v>60</v>
      </c>
      <c r="S1002">
        <v>0</v>
      </c>
      <c r="T1002">
        <v>71590</v>
      </c>
      <c r="U1002">
        <v>71594</v>
      </c>
      <c r="V1002">
        <v>0</v>
      </c>
      <c r="W1002" t="s">
        <v>12670</v>
      </c>
      <c r="X1002" t="s">
        <v>12590</v>
      </c>
      <c r="Y1002">
        <v>612071</v>
      </c>
      <c r="Z1002">
        <v>456260</v>
      </c>
    </row>
    <row r="1003" spans="1:26" x14ac:dyDescent="0.25">
      <c r="A1003">
        <v>190433</v>
      </c>
      <c r="B1003">
        <v>202501</v>
      </c>
      <c r="C1003">
        <v>2</v>
      </c>
      <c r="D1003" t="s">
        <v>13211</v>
      </c>
      <c r="E1003">
        <v>2</v>
      </c>
      <c r="F1003">
        <v>9</v>
      </c>
      <c r="G1003">
        <v>2</v>
      </c>
      <c r="H1003">
        <v>0</v>
      </c>
      <c r="I1003">
        <v>0</v>
      </c>
      <c r="J1003">
        <v>278723</v>
      </c>
      <c r="K1003">
        <v>1560256</v>
      </c>
      <c r="L1003">
        <v>261.5</v>
      </c>
      <c r="M1003">
        <v>109</v>
      </c>
      <c r="N1003">
        <v>38.5</v>
      </c>
      <c r="O1003">
        <v>13</v>
      </c>
      <c r="P1003">
        <v>25</v>
      </c>
      <c r="Q1003">
        <v>16</v>
      </c>
      <c r="R1003">
        <v>60</v>
      </c>
      <c r="S1003">
        <v>0</v>
      </c>
      <c r="T1003">
        <v>71590</v>
      </c>
      <c r="U1003">
        <v>71594</v>
      </c>
      <c r="V1003">
        <v>0</v>
      </c>
      <c r="W1003" t="s">
        <v>12670</v>
      </c>
      <c r="X1003" t="s">
        <v>12590</v>
      </c>
      <c r="Y1003">
        <v>612071</v>
      </c>
      <c r="Z1003">
        <v>456260</v>
      </c>
    </row>
    <row r="1004" spans="1:26" x14ac:dyDescent="0.25">
      <c r="A1004">
        <v>190584</v>
      </c>
      <c r="B1004">
        <v>202501</v>
      </c>
      <c r="C1004">
        <v>1</v>
      </c>
      <c r="D1004" t="s">
        <v>13213</v>
      </c>
      <c r="E1004">
        <v>4</v>
      </c>
      <c r="F1004">
        <v>916</v>
      </c>
      <c r="G1004">
        <v>290</v>
      </c>
      <c r="H1004">
        <v>33</v>
      </c>
      <c r="I1004">
        <v>8</v>
      </c>
      <c r="J1004">
        <v>0</v>
      </c>
      <c r="K1004">
        <v>0</v>
      </c>
      <c r="L1004">
        <v>0</v>
      </c>
      <c r="M1004">
        <v>0</v>
      </c>
      <c r="N1004">
        <v>0</v>
      </c>
      <c r="O1004">
        <v>0</v>
      </c>
      <c r="P1004">
        <v>0</v>
      </c>
      <c r="Q1004">
        <v>0</v>
      </c>
      <c r="R1004">
        <v>0</v>
      </c>
      <c r="S1004">
        <v>0</v>
      </c>
      <c r="T1004">
        <v>71251</v>
      </c>
      <c r="U1004">
        <v>71174</v>
      </c>
      <c r="V1004">
        <v>71179</v>
      </c>
      <c r="W1004" t="s">
        <v>12613</v>
      </c>
      <c r="X1004" t="s">
        <v>13885</v>
      </c>
      <c r="Y1004">
        <v>0</v>
      </c>
      <c r="Z1004">
        <v>0</v>
      </c>
    </row>
    <row r="1005" spans="1:26" x14ac:dyDescent="0.25">
      <c r="A1005">
        <v>190584</v>
      </c>
      <c r="B1005">
        <v>202501</v>
      </c>
      <c r="C1005">
        <v>2</v>
      </c>
      <c r="D1005" t="s">
        <v>13213</v>
      </c>
      <c r="E1005">
        <v>4</v>
      </c>
      <c r="F1005">
        <v>916</v>
      </c>
      <c r="G1005">
        <v>290</v>
      </c>
      <c r="H1005">
        <v>33</v>
      </c>
      <c r="I1005">
        <v>8</v>
      </c>
      <c r="J1005">
        <v>0</v>
      </c>
      <c r="K1005">
        <v>0</v>
      </c>
      <c r="L1005">
        <v>0</v>
      </c>
      <c r="M1005">
        <v>0</v>
      </c>
      <c r="N1005">
        <v>0</v>
      </c>
      <c r="O1005">
        <v>0</v>
      </c>
      <c r="P1005">
        <v>0</v>
      </c>
      <c r="Q1005">
        <v>0</v>
      </c>
      <c r="R1005">
        <v>0</v>
      </c>
      <c r="S1005">
        <v>0</v>
      </c>
      <c r="T1005">
        <v>71251</v>
      </c>
      <c r="U1005">
        <v>71174</v>
      </c>
      <c r="V1005">
        <v>71179</v>
      </c>
      <c r="W1005" t="s">
        <v>12613</v>
      </c>
      <c r="X1005" t="s">
        <v>13885</v>
      </c>
      <c r="Y1005">
        <v>0</v>
      </c>
      <c r="Z1005">
        <v>0</v>
      </c>
    </row>
    <row r="1006" spans="1:26" x14ac:dyDescent="0.25">
      <c r="A1006">
        <v>190736</v>
      </c>
      <c r="B1006">
        <v>202501</v>
      </c>
      <c r="C1006">
        <v>1</v>
      </c>
      <c r="D1006" t="s">
        <v>13214</v>
      </c>
      <c r="E1006">
        <v>4</v>
      </c>
      <c r="F1006">
        <v>185</v>
      </c>
      <c r="G1006">
        <v>71</v>
      </c>
      <c r="H1006">
        <v>9</v>
      </c>
      <c r="I1006">
        <v>4</v>
      </c>
      <c r="J1006">
        <v>12587</v>
      </c>
      <c r="K1006">
        <v>48533</v>
      </c>
      <c r="L1006">
        <v>12</v>
      </c>
      <c r="M1006">
        <v>2.5</v>
      </c>
      <c r="N1006">
        <v>0</v>
      </c>
      <c r="O1006">
        <v>3</v>
      </c>
      <c r="P1006">
        <v>0.5</v>
      </c>
      <c r="Q1006">
        <v>4</v>
      </c>
      <c r="R1006">
        <v>2</v>
      </c>
      <c r="S1006">
        <v>0</v>
      </c>
      <c r="T1006">
        <v>71251</v>
      </c>
      <c r="U1006">
        <v>70930</v>
      </c>
      <c r="V1006">
        <v>71399</v>
      </c>
      <c r="W1006" t="s">
        <v>12618</v>
      </c>
      <c r="X1006" t="s">
        <v>13885</v>
      </c>
      <c r="Y1006">
        <v>0</v>
      </c>
      <c r="Z1006">
        <v>19567</v>
      </c>
    </row>
    <row r="1007" spans="1:26" x14ac:dyDescent="0.25">
      <c r="A1007">
        <v>190736</v>
      </c>
      <c r="B1007">
        <v>202501</v>
      </c>
      <c r="C1007">
        <v>2</v>
      </c>
      <c r="D1007" t="s">
        <v>13214</v>
      </c>
      <c r="E1007">
        <v>4</v>
      </c>
      <c r="F1007">
        <v>185</v>
      </c>
      <c r="G1007">
        <v>71</v>
      </c>
      <c r="H1007">
        <v>9</v>
      </c>
      <c r="I1007">
        <v>4</v>
      </c>
      <c r="J1007">
        <v>12587</v>
      </c>
      <c r="K1007">
        <v>48533</v>
      </c>
      <c r="L1007">
        <v>12</v>
      </c>
      <c r="M1007">
        <v>2.5</v>
      </c>
      <c r="N1007">
        <v>0</v>
      </c>
      <c r="O1007">
        <v>3</v>
      </c>
      <c r="P1007">
        <v>0.5</v>
      </c>
      <c r="Q1007">
        <v>4</v>
      </c>
      <c r="R1007">
        <v>2</v>
      </c>
      <c r="S1007">
        <v>0</v>
      </c>
      <c r="T1007">
        <v>71251</v>
      </c>
      <c r="U1007">
        <v>70930</v>
      </c>
      <c r="V1007">
        <v>71399</v>
      </c>
      <c r="W1007" t="s">
        <v>12618</v>
      </c>
      <c r="X1007" t="s">
        <v>13885</v>
      </c>
      <c r="Y1007">
        <v>0</v>
      </c>
      <c r="Z1007">
        <v>19567</v>
      </c>
    </row>
    <row r="1008" spans="1:26" x14ac:dyDescent="0.25">
      <c r="A1008">
        <v>190851</v>
      </c>
      <c r="B1008">
        <v>202501</v>
      </c>
      <c r="C1008">
        <v>1</v>
      </c>
      <c r="D1008" t="s">
        <v>13152</v>
      </c>
      <c r="E1008">
        <v>4</v>
      </c>
      <c r="F1008">
        <v>576</v>
      </c>
      <c r="G1008">
        <v>118</v>
      </c>
      <c r="H1008">
        <v>21</v>
      </c>
      <c r="I1008">
        <v>4</v>
      </c>
      <c r="J1008">
        <v>6261</v>
      </c>
      <c r="K1008">
        <v>18346</v>
      </c>
      <c r="L1008">
        <v>0</v>
      </c>
      <c r="M1008">
        <v>0</v>
      </c>
      <c r="N1008">
        <v>0</v>
      </c>
      <c r="O1008">
        <v>0</v>
      </c>
      <c r="P1008">
        <v>0</v>
      </c>
      <c r="Q1008">
        <v>0</v>
      </c>
      <c r="R1008">
        <v>0</v>
      </c>
      <c r="S1008">
        <v>0</v>
      </c>
      <c r="T1008">
        <v>71030</v>
      </c>
      <c r="U1008">
        <v>71031</v>
      </c>
      <c r="V1008">
        <v>71013</v>
      </c>
      <c r="W1008" t="s">
        <v>12596</v>
      </c>
      <c r="X1008" t="s">
        <v>12595</v>
      </c>
      <c r="Y1008">
        <v>0</v>
      </c>
      <c r="Z1008">
        <v>8095</v>
      </c>
    </row>
    <row r="1009" spans="1:26" x14ac:dyDescent="0.25">
      <c r="A1009">
        <v>190851</v>
      </c>
      <c r="B1009">
        <v>202501</v>
      </c>
      <c r="C1009">
        <v>2</v>
      </c>
      <c r="D1009" t="s">
        <v>13152</v>
      </c>
      <c r="E1009">
        <v>4</v>
      </c>
      <c r="F1009">
        <v>576</v>
      </c>
      <c r="G1009">
        <v>118</v>
      </c>
      <c r="H1009">
        <v>21</v>
      </c>
      <c r="I1009">
        <v>4</v>
      </c>
      <c r="J1009">
        <v>6261</v>
      </c>
      <c r="K1009">
        <v>18346</v>
      </c>
      <c r="L1009">
        <v>0</v>
      </c>
      <c r="M1009">
        <v>0</v>
      </c>
      <c r="N1009">
        <v>0</v>
      </c>
      <c r="O1009">
        <v>0</v>
      </c>
      <c r="P1009">
        <v>0</v>
      </c>
      <c r="Q1009">
        <v>0</v>
      </c>
      <c r="R1009">
        <v>0</v>
      </c>
      <c r="S1009">
        <v>0</v>
      </c>
      <c r="T1009">
        <v>71030</v>
      </c>
      <c r="U1009">
        <v>71031</v>
      </c>
      <c r="V1009">
        <v>71013</v>
      </c>
      <c r="W1009" t="s">
        <v>12596</v>
      </c>
      <c r="X1009" t="s">
        <v>12595</v>
      </c>
      <c r="Y1009">
        <v>0</v>
      </c>
      <c r="Z1009">
        <v>8095</v>
      </c>
    </row>
    <row r="1010" spans="1:26" x14ac:dyDescent="0.25">
      <c r="A1010">
        <v>190883</v>
      </c>
      <c r="B1010">
        <v>202501</v>
      </c>
      <c r="C1010">
        <v>1</v>
      </c>
      <c r="D1010" t="s">
        <v>13216</v>
      </c>
      <c r="E1010">
        <v>3</v>
      </c>
      <c r="F1010">
        <v>85</v>
      </c>
      <c r="G1010">
        <v>21</v>
      </c>
      <c r="H1010">
        <v>3</v>
      </c>
      <c r="I1010">
        <v>0</v>
      </c>
      <c r="J1010">
        <v>36364</v>
      </c>
      <c r="K1010">
        <v>191821</v>
      </c>
      <c r="L1010">
        <v>55</v>
      </c>
      <c r="M1010">
        <v>8</v>
      </c>
      <c r="N1010">
        <v>17</v>
      </c>
      <c r="O1010">
        <v>5</v>
      </c>
      <c r="P1010">
        <v>9</v>
      </c>
      <c r="Q1010">
        <v>5</v>
      </c>
      <c r="R1010">
        <v>11</v>
      </c>
      <c r="S1010">
        <v>0</v>
      </c>
      <c r="T1010">
        <v>71030</v>
      </c>
      <c r="U1010">
        <v>71024</v>
      </c>
      <c r="V1010">
        <v>71023</v>
      </c>
      <c r="W1010" t="s">
        <v>12597</v>
      </c>
      <c r="X1010" t="s">
        <v>12595</v>
      </c>
      <c r="Y1010">
        <v>66803</v>
      </c>
      <c r="Z1010">
        <v>62917</v>
      </c>
    </row>
    <row r="1011" spans="1:26" x14ac:dyDescent="0.25">
      <c r="A1011">
        <v>190883</v>
      </c>
      <c r="B1011">
        <v>202501</v>
      </c>
      <c r="C1011">
        <v>2</v>
      </c>
      <c r="D1011" t="s">
        <v>13216</v>
      </c>
      <c r="E1011">
        <v>3</v>
      </c>
      <c r="F1011">
        <v>85</v>
      </c>
      <c r="G1011">
        <v>21</v>
      </c>
      <c r="H1011">
        <v>3</v>
      </c>
      <c r="I1011">
        <v>0</v>
      </c>
      <c r="J1011">
        <v>36364</v>
      </c>
      <c r="K1011">
        <v>191821</v>
      </c>
      <c r="L1011">
        <v>55</v>
      </c>
      <c r="M1011">
        <v>8</v>
      </c>
      <c r="N1011">
        <v>17</v>
      </c>
      <c r="O1011">
        <v>5</v>
      </c>
      <c r="P1011">
        <v>9</v>
      </c>
      <c r="Q1011">
        <v>5</v>
      </c>
      <c r="R1011">
        <v>11</v>
      </c>
      <c r="S1011">
        <v>0</v>
      </c>
      <c r="T1011">
        <v>71030</v>
      </c>
      <c r="U1011">
        <v>71024</v>
      </c>
      <c r="V1011">
        <v>71023</v>
      </c>
      <c r="W1011" t="s">
        <v>12597</v>
      </c>
      <c r="X1011" t="s">
        <v>12595</v>
      </c>
      <c r="Y1011">
        <v>66803</v>
      </c>
      <c r="Z1011">
        <v>62917</v>
      </c>
    </row>
    <row r="1012" spans="1:26" x14ac:dyDescent="0.25">
      <c r="A1012">
        <v>190947</v>
      </c>
      <c r="B1012">
        <v>202501</v>
      </c>
      <c r="C1012">
        <v>1</v>
      </c>
      <c r="D1012" t="s">
        <v>13218</v>
      </c>
      <c r="E1012">
        <v>4</v>
      </c>
      <c r="F1012">
        <v>456</v>
      </c>
      <c r="G1012">
        <v>116</v>
      </c>
      <c r="H1012">
        <v>18</v>
      </c>
      <c r="I1012">
        <v>5</v>
      </c>
      <c r="J1012">
        <v>6819</v>
      </c>
      <c r="K1012">
        <v>22700</v>
      </c>
      <c r="L1012">
        <v>14</v>
      </c>
      <c r="M1012">
        <v>1</v>
      </c>
      <c r="N1012">
        <v>5</v>
      </c>
      <c r="O1012">
        <v>0</v>
      </c>
      <c r="P1012">
        <v>3</v>
      </c>
      <c r="Q1012">
        <v>2</v>
      </c>
      <c r="R1012">
        <v>3</v>
      </c>
      <c r="S1012">
        <v>0</v>
      </c>
      <c r="T1012">
        <v>71590</v>
      </c>
      <c r="U1012">
        <v>71592</v>
      </c>
      <c r="V1012">
        <v>71070</v>
      </c>
      <c r="W1012" t="s">
        <v>12638</v>
      </c>
      <c r="X1012" t="s">
        <v>12590</v>
      </c>
      <c r="Y1012">
        <v>0</v>
      </c>
      <c r="Z1012">
        <v>11478</v>
      </c>
    </row>
    <row r="1013" spans="1:26" x14ac:dyDescent="0.25">
      <c r="A1013">
        <v>190947</v>
      </c>
      <c r="B1013">
        <v>202501</v>
      </c>
      <c r="C1013">
        <v>2</v>
      </c>
      <c r="D1013" t="s">
        <v>13218</v>
      </c>
      <c r="E1013">
        <v>4</v>
      </c>
      <c r="F1013">
        <v>456</v>
      </c>
      <c r="G1013">
        <v>116</v>
      </c>
      <c r="H1013">
        <v>18</v>
      </c>
      <c r="I1013">
        <v>5</v>
      </c>
      <c r="J1013">
        <v>6819</v>
      </c>
      <c r="K1013">
        <v>22700</v>
      </c>
      <c r="L1013">
        <v>14</v>
      </c>
      <c r="M1013">
        <v>1</v>
      </c>
      <c r="N1013">
        <v>5</v>
      </c>
      <c r="O1013">
        <v>0</v>
      </c>
      <c r="P1013">
        <v>3</v>
      </c>
      <c r="Q1013">
        <v>2</v>
      </c>
      <c r="R1013">
        <v>3</v>
      </c>
      <c r="S1013">
        <v>0</v>
      </c>
      <c r="T1013">
        <v>71590</v>
      </c>
      <c r="U1013">
        <v>71592</v>
      </c>
      <c r="V1013">
        <v>71070</v>
      </c>
      <c r="W1013" t="s">
        <v>12638</v>
      </c>
      <c r="X1013" t="s">
        <v>12590</v>
      </c>
      <c r="Y1013">
        <v>0</v>
      </c>
      <c r="Z1013">
        <v>11478</v>
      </c>
    </row>
    <row r="1014" spans="1:26" x14ac:dyDescent="0.25">
      <c r="A1014">
        <v>190994</v>
      </c>
      <c r="B1014">
        <v>202501</v>
      </c>
      <c r="C1014">
        <v>1</v>
      </c>
      <c r="D1014" t="s">
        <v>13220</v>
      </c>
      <c r="E1014">
        <v>4</v>
      </c>
      <c r="F1014">
        <v>773</v>
      </c>
      <c r="G1014">
        <v>187</v>
      </c>
      <c r="H1014">
        <v>28</v>
      </c>
      <c r="I1014">
        <v>6</v>
      </c>
      <c r="J1014">
        <v>1400</v>
      </c>
      <c r="K1014">
        <v>5000</v>
      </c>
      <c r="L1014">
        <v>3</v>
      </c>
      <c r="M1014">
        <v>0</v>
      </c>
      <c r="N1014">
        <v>0</v>
      </c>
      <c r="O1014">
        <v>1</v>
      </c>
      <c r="P1014">
        <v>0</v>
      </c>
      <c r="Q1014">
        <v>2</v>
      </c>
      <c r="R1014">
        <v>0</v>
      </c>
      <c r="S1014">
        <v>0</v>
      </c>
      <c r="T1014">
        <v>71590</v>
      </c>
      <c r="U1014">
        <v>71592</v>
      </c>
      <c r="V1014">
        <v>71099</v>
      </c>
      <c r="W1014" t="s">
        <v>12638</v>
      </c>
      <c r="X1014" t="s">
        <v>12590</v>
      </c>
      <c r="Y1014">
        <v>0</v>
      </c>
      <c r="Z1014">
        <v>2342</v>
      </c>
    </row>
    <row r="1015" spans="1:26" x14ac:dyDescent="0.25">
      <c r="A1015">
        <v>190994</v>
      </c>
      <c r="B1015">
        <v>202501</v>
      </c>
      <c r="C1015">
        <v>2</v>
      </c>
      <c r="D1015" t="s">
        <v>13220</v>
      </c>
      <c r="E1015">
        <v>4</v>
      </c>
      <c r="F1015">
        <v>773</v>
      </c>
      <c r="G1015">
        <v>187</v>
      </c>
      <c r="H1015">
        <v>28</v>
      </c>
      <c r="I1015">
        <v>6</v>
      </c>
      <c r="J1015">
        <v>1400</v>
      </c>
      <c r="K1015">
        <v>5000</v>
      </c>
      <c r="L1015">
        <v>3</v>
      </c>
      <c r="M1015">
        <v>0</v>
      </c>
      <c r="N1015">
        <v>0</v>
      </c>
      <c r="O1015">
        <v>1</v>
      </c>
      <c r="P1015">
        <v>0</v>
      </c>
      <c r="Q1015">
        <v>2</v>
      </c>
      <c r="R1015">
        <v>0</v>
      </c>
      <c r="S1015">
        <v>0</v>
      </c>
      <c r="T1015">
        <v>71590</v>
      </c>
      <c r="U1015">
        <v>71592</v>
      </c>
      <c r="V1015">
        <v>71099</v>
      </c>
      <c r="W1015" t="s">
        <v>12638</v>
      </c>
      <c r="X1015" t="s">
        <v>12590</v>
      </c>
      <c r="Y1015">
        <v>0</v>
      </c>
      <c r="Z1015">
        <v>2342</v>
      </c>
    </row>
    <row r="1016" spans="1:26" x14ac:dyDescent="0.25">
      <c r="A1016">
        <v>191022</v>
      </c>
      <c r="B1016">
        <v>202501</v>
      </c>
      <c r="C1016">
        <v>1</v>
      </c>
      <c r="D1016" t="s">
        <v>13221</v>
      </c>
      <c r="E1016">
        <v>3</v>
      </c>
      <c r="F1016">
        <v>21</v>
      </c>
      <c r="G1016">
        <v>7</v>
      </c>
      <c r="H1016">
        <v>3</v>
      </c>
      <c r="I1016">
        <v>0</v>
      </c>
      <c r="J1016">
        <v>83210</v>
      </c>
      <c r="K1016">
        <v>511100</v>
      </c>
      <c r="L1016">
        <v>81</v>
      </c>
      <c r="M1016">
        <v>31</v>
      </c>
      <c r="N1016">
        <v>20</v>
      </c>
      <c r="O1016">
        <v>7</v>
      </c>
      <c r="P1016">
        <v>8</v>
      </c>
      <c r="Q1016">
        <v>4</v>
      </c>
      <c r="R1016">
        <v>11</v>
      </c>
      <c r="S1016">
        <v>0</v>
      </c>
      <c r="T1016">
        <v>71590</v>
      </c>
      <c r="U1016">
        <v>71594</v>
      </c>
      <c r="V1016">
        <v>71081</v>
      </c>
      <c r="W1016" t="s">
        <v>12670</v>
      </c>
      <c r="X1016" t="s">
        <v>12590</v>
      </c>
      <c r="Y1016">
        <v>209959</v>
      </c>
      <c r="Z1016">
        <v>147001</v>
      </c>
    </row>
    <row r="1017" spans="1:26" x14ac:dyDescent="0.25">
      <c r="A1017">
        <v>191022</v>
      </c>
      <c r="B1017">
        <v>202501</v>
      </c>
      <c r="C1017">
        <v>2</v>
      </c>
      <c r="D1017" t="s">
        <v>13221</v>
      </c>
      <c r="E1017">
        <v>3</v>
      </c>
      <c r="F1017">
        <v>21</v>
      </c>
      <c r="G1017">
        <v>7</v>
      </c>
      <c r="H1017">
        <v>3</v>
      </c>
      <c r="I1017">
        <v>0</v>
      </c>
      <c r="J1017">
        <v>83210</v>
      </c>
      <c r="K1017">
        <v>511100</v>
      </c>
      <c r="L1017">
        <v>81</v>
      </c>
      <c r="M1017">
        <v>31</v>
      </c>
      <c r="N1017">
        <v>20</v>
      </c>
      <c r="O1017">
        <v>7</v>
      </c>
      <c r="P1017">
        <v>8</v>
      </c>
      <c r="Q1017">
        <v>4</v>
      </c>
      <c r="R1017">
        <v>11</v>
      </c>
      <c r="S1017">
        <v>0</v>
      </c>
      <c r="T1017">
        <v>71590</v>
      </c>
      <c r="U1017">
        <v>71594</v>
      </c>
      <c r="V1017">
        <v>71081</v>
      </c>
      <c r="W1017" t="s">
        <v>12670</v>
      </c>
      <c r="X1017" t="s">
        <v>12590</v>
      </c>
      <c r="Y1017">
        <v>209959</v>
      </c>
      <c r="Z1017">
        <v>147001</v>
      </c>
    </row>
    <row r="1018" spans="1:26" x14ac:dyDescent="0.25">
      <c r="A1018">
        <v>191340</v>
      </c>
      <c r="B1018">
        <v>202501</v>
      </c>
      <c r="C1018">
        <v>1</v>
      </c>
      <c r="D1018" t="s">
        <v>12713</v>
      </c>
      <c r="E1018">
        <v>4</v>
      </c>
      <c r="F1018">
        <v>799</v>
      </c>
      <c r="G1018">
        <v>256</v>
      </c>
      <c r="H1018">
        <v>32</v>
      </c>
      <c r="I1018">
        <v>7</v>
      </c>
      <c r="J1018">
        <v>856</v>
      </c>
      <c r="K1018">
        <v>8450</v>
      </c>
      <c r="L1018">
        <v>5</v>
      </c>
      <c r="M1018">
        <v>0</v>
      </c>
      <c r="N1018">
        <v>0</v>
      </c>
      <c r="O1018">
        <v>0</v>
      </c>
      <c r="P1018">
        <v>0</v>
      </c>
      <c r="Q1018">
        <v>4</v>
      </c>
      <c r="R1018">
        <v>1</v>
      </c>
      <c r="S1018">
        <v>0</v>
      </c>
      <c r="T1018">
        <v>71251</v>
      </c>
      <c r="U1018">
        <v>70067</v>
      </c>
      <c r="V1018">
        <v>71265</v>
      </c>
      <c r="W1018" t="s">
        <v>12636</v>
      </c>
      <c r="X1018" t="s">
        <v>13885</v>
      </c>
      <c r="Y1018">
        <v>0</v>
      </c>
      <c r="Z1018">
        <v>1701</v>
      </c>
    </row>
    <row r="1019" spans="1:26" x14ac:dyDescent="0.25">
      <c r="A1019">
        <v>191340</v>
      </c>
      <c r="B1019">
        <v>202501</v>
      </c>
      <c r="C1019">
        <v>2</v>
      </c>
      <c r="D1019" t="s">
        <v>12713</v>
      </c>
      <c r="E1019">
        <v>4</v>
      </c>
      <c r="F1019">
        <v>799</v>
      </c>
      <c r="G1019">
        <v>256</v>
      </c>
      <c r="H1019">
        <v>32</v>
      </c>
      <c r="I1019">
        <v>7</v>
      </c>
      <c r="J1019">
        <v>856</v>
      </c>
      <c r="K1019">
        <v>8450</v>
      </c>
      <c r="L1019">
        <v>5</v>
      </c>
      <c r="M1019">
        <v>0</v>
      </c>
      <c r="N1019">
        <v>0</v>
      </c>
      <c r="O1019">
        <v>0</v>
      </c>
      <c r="P1019">
        <v>0</v>
      </c>
      <c r="Q1019">
        <v>4</v>
      </c>
      <c r="R1019">
        <v>1</v>
      </c>
      <c r="S1019">
        <v>0</v>
      </c>
      <c r="T1019">
        <v>71251</v>
      </c>
      <c r="U1019">
        <v>70067</v>
      </c>
      <c r="V1019">
        <v>71265</v>
      </c>
      <c r="W1019" t="s">
        <v>12636</v>
      </c>
      <c r="X1019" t="s">
        <v>13885</v>
      </c>
      <c r="Y1019">
        <v>0</v>
      </c>
      <c r="Z1019">
        <v>1701</v>
      </c>
    </row>
    <row r="1020" spans="1:26" x14ac:dyDescent="0.25">
      <c r="A1020">
        <v>191391</v>
      </c>
      <c r="B1020">
        <v>202501</v>
      </c>
      <c r="C1020">
        <v>1</v>
      </c>
      <c r="D1020" t="s">
        <v>13224</v>
      </c>
      <c r="E1020">
        <v>4</v>
      </c>
      <c r="F1020">
        <v>161</v>
      </c>
      <c r="G1020">
        <v>32</v>
      </c>
      <c r="H1020">
        <v>6</v>
      </c>
      <c r="I1020">
        <v>1</v>
      </c>
      <c r="J1020">
        <v>15326</v>
      </c>
      <c r="K1020">
        <v>22409</v>
      </c>
      <c r="L1020">
        <v>22.5</v>
      </c>
      <c r="M1020">
        <v>5</v>
      </c>
      <c r="N1020">
        <v>3.5</v>
      </c>
      <c r="O1020">
        <v>1.5</v>
      </c>
      <c r="P1020">
        <v>6.5</v>
      </c>
      <c r="Q1020">
        <v>2</v>
      </c>
      <c r="R1020">
        <v>4</v>
      </c>
      <c r="S1020">
        <v>0</v>
      </c>
      <c r="T1020">
        <v>71030</v>
      </c>
      <c r="U1020">
        <v>71031</v>
      </c>
      <c r="V1020">
        <v>71033</v>
      </c>
      <c r="W1020" t="s">
        <v>12596</v>
      </c>
      <c r="X1020" t="s">
        <v>12595</v>
      </c>
      <c r="Y1020">
        <v>0</v>
      </c>
      <c r="Z1020">
        <v>20139</v>
      </c>
    </row>
    <row r="1021" spans="1:26" x14ac:dyDescent="0.25">
      <c r="A1021">
        <v>191391</v>
      </c>
      <c r="B1021">
        <v>202501</v>
      </c>
      <c r="C1021">
        <v>2</v>
      </c>
      <c r="D1021" t="s">
        <v>13224</v>
      </c>
      <c r="E1021">
        <v>4</v>
      </c>
      <c r="F1021">
        <v>161</v>
      </c>
      <c r="G1021">
        <v>32</v>
      </c>
      <c r="H1021">
        <v>6</v>
      </c>
      <c r="I1021">
        <v>1</v>
      </c>
      <c r="J1021">
        <v>15326</v>
      </c>
      <c r="K1021">
        <v>22409</v>
      </c>
      <c r="L1021">
        <v>22.5</v>
      </c>
      <c r="M1021">
        <v>5</v>
      </c>
      <c r="N1021">
        <v>3.5</v>
      </c>
      <c r="O1021">
        <v>1.5</v>
      </c>
      <c r="P1021">
        <v>6.5</v>
      </c>
      <c r="Q1021">
        <v>2</v>
      </c>
      <c r="R1021">
        <v>4</v>
      </c>
      <c r="S1021">
        <v>0</v>
      </c>
      <c r="T1021">
        <v>71030</v>
      </c>
      <c r="U1021">
        <v>71031</v>
      </c>
      <c r="V1021">
        <v>71033</v>
      </c>
      <c r="W1021" t="s">
        <v>12596</v>
      </c>
      <c r="X1021" t="s">
        <v>12595</v>
      </c>
      <c r="Y1021">
        <v>0</v>
      </c>
      <c r="Z1021">
        <v>20139</v>
      </c>
    </row>
    <row r="1022" spans="1:26" x14ac:dyDescent="0.25">
      <c r="A1022">
        <v>191689</v>
      </c>
      <c r="B1022">
        <v>202501</v>
      </c>
      <c r="C1022">
        <v>1</v>
      </c>
      <c r="D1022" t="s">
        <v>12658</v>
      </c>
      <c r="E1022">
        <v>4</v>
      </c>
      <c r="F1022">
        <v>720</v>
      </c>
      <c r="G1022">
        <v>233</v>
      </c>
      <c r="H1022">
        <v>20</v>
      </c>
      <c r="I1022">
        <v>11</v>
      </c>
      <c r="J1022">
        <v>3537</v>
      </c>
      <c r="K1022">
        <v>0</v>
      </c>
      <c r="L1022">
        <v>6</v>
      </c>
      <c r="M1022">
        <v>2</v>
      </c>
      <c r="N1022">
        <v>3</v>
      </c>
      <c r="O1022">
        <v>0</v>
      </c>
      <c r="P1022">
        <v>0</v>
      </c>
      <c r="Q1022">
        <v>1</v>
      </c>
      <c r="R1022">
        <v>0</v>
      </c>
      <c r="S1022">
        <v>0</v>
      </c>
      <c r="T1022">
        <v>71251</v>
      </c>
      <c r="U1022">
        <v>71252</v>
      </c>
      <c r="V1022">
        <v>71394</v>
      </c>
      <c r="W1022" t="s">
        <v>12592</v>
      </c>
      <c r="X1022" t="s">
        <v>13885</v>
      </c>
      <c r="Y1022">
        <v>0</v>
      </c>
      <c r="Z1022">
        <v>3761</v>
      </c>
    </row>
    <row r="1023" spans="1:26" x14ac:dyDescent="0.25">
      <c r="A1023">
        <v>191689</v>
      </c>
      <c r="B1023">
        <v>202501</v>
      </c>
      <c r="C1023">
        <v>2</v>
      </c>
      <c r="D1023" t="s">
        <v>12658</v>
      </c>
      <c r="E1023">
        <v>4</v>
      </c>
      <c r="F1023">
        <v>720</v>
      </c>
      <c r="G1023">
        <v>233</v>
      </c>
      <c r="H1023">
        <v>20</v>
      </c>
      <c r="I1023">
        <v>11</v>
      </c>
      <c r="J1023">
        <v>3537</v>
      </c>
      <c r="K1023">
        <v>0</v>
      </c>
      <c r="L1023">
        <v>6</v>
      </c>
      <c r="M1023">
        <v>2</v>
      </c>
      <c r="N1023">
        <v>3</v>
      </c>
      <c r="O1023">
        <v>0</v>
      </c>
      <c r="P1023">
        <v>0</v>
      </c>
      <c r="Q1023">
        <v>1</v>
      </c>
      <c r="R1023">
        <v>0</v>
      </c>
      <c r="S1023">
        <v>0</v>
      </c>
      <c r="T1023">
        <v>71251</v>
      </c>
      <c r="U1023">
        <v>71252</v>
      </c>
      <c r="V1023">
        <v>71394</v>
      </c>
      <c r="W1023" t="s">
        <v>12592</v>
      </c>
      <c r="X1023" t="s">
        <v>13885</v>
      </c>
      <c r="Y1023">
        <v>0</v>
      </c>
      <c r="Z1023">
        <v>3761</v>
      </c>
    </row>
    <row r="1024" spans="1:26" x14ac:dyDescent="0.25">
      <c r="A1024">
        <v>191745</v>
      </c>
      <c r="B1024">
        <v>202501</v>
      </c>
      <c r="C1024">
        <v>1</v>
      </c>
      <c r="D1024" t="s">
        <v>13227</v>
      </c>
      <c r="E1024">
        <v>4</v>
      </c>
      <c r="F1024">
        <v>94</v>
      </c>
      <c r="G1024">
        <v>21</v>
      </c>
      <c r="H1024">
        <v>5</v>
      </c>
      <c r="I1024">
        <v>2</v>
      </c>
      <c r="J1024">
        <v>3618</v>
      </c>
      <c r="K1024">
        <v>149091</v>
      </c>
      <c r="L1024">
        <v>9</v>
      </c>
      <c r="M1024">
        <v>2.5</v>
      </c>
      <c r="N1024">
        <v>4</v>
      </c>
      <c r="O1024">
        <v>0</v>
      </c>
      <c r="P1024">
        <v>1</v>
      </c>
      <c r="Q1024">
        <v>1.5</v>
      </c>
      <c r="R1024">
        <v>0</v>
      </c>
      <c r="S1024">
        <v>0</v>
      </c>
      <c r="T1024">
        <v>71590</v>
      </c>
      <c r="U1024">
        <v>71050</v>
      </c>
      <c r="V1024">
        <v>71646</v>
      </c>
      <c r="W1024" t="s">
        <v>12605</v>
      </c>
      <c r="X1024" t="s">
        <v>12590</v>
      </c>
      <c r="Y1024">
        <v>11100</v>
      </c>
      <c r="Z1024">
        <v>23637</v>
      </c>
    </row>
    <row r="1025" spans="1:26" x14ac:dyDescent="0.25">
      <c r="A1025">
        <v>191745</v>
      </c>
      <c r="B1025">
        <v>202501</v>
      </c>
      <c r="C1025">
        <v>2</v>
      </c>
      <c r="D1025" t="s">
        <v>13227</v>
      </c>
      <c r="E1025">
        <v>4</v>
      </c>
      <c r="F1025">
        <v>94</v>
      </c>
      <c r="G1025">
        <v>21</v>
      </c>
      <c r="H1025">
        <v>5</v>
      </c>
      <c r="I1025">
        <v>2</v>
      </c>
      <c r="J1025">
        <v>3618</v>
      </c>
      <c r="K1025">
        <v>149091</v>
      </c>
      <c r="L1025">
        <v>9</v>
      </c>
      <c r="M1025">
        <v>2.5</v>
      </c>
      <c r="N1025">
        <v>4</v>
      </c>
      <c r="O1025">
        <v>0</v>
      </c>
      <c r="P1025">
        <v>1</v>
      </c>
      <c r="Q1025">
        <v>1.5</v>
      </c>
      <c r="R1025">
        <v>0</v>
      </c>
      <c r="S1025">
        <v>0</v>
      </c>
      <c r="T1025">
        <v>71590</v>
      </c>
      <c r="U1025">
        <v>71050</v>
      </c>
      <c r="V1025">
        <v>71646</v>
      </c>
      <c r="W1025" t="s">
        <v>12605</v>
      </c>
      <c r="X1025" t="s">
        <v>12590</v>
      </c>
      <c r="Y1025">
        <v>11100</v>
      </c>
      <c r="Z1025">
        <v>23637</v>
      </c>
    </row>
    <row r="1026" spans="1:26" x14ac:dyDescent="0.25">
      <c r="A1026">
        <v>191774</v>
      </c>
      <c r="B1026">
        <v>202501</v>
      </c>
      <c r="C1026">
        <v>1</v>
      </c>
      <c r="D1026" t="s">
        <v>12897</v>
      </c>
      <c r="E1026">
        <v>4</v>
      </c>
      <c r="F1026">
        <v>95</v>
      </c>
      <c r="G1026">
        <v>19</v>
      </c>
      <c r="H1026">
        <v>2</v>
      </c>
      <c r="I1026">
        <v>1</v>
      </c>
      <c r="J1026">
        <v>18381</v>
      </c>
      <c r="K1026">
        <v>43750</v>
      </c>
      <c r="L1026">
        <v>5</v>
      </c>
      <c r="M1026">
        <v>3</v>
      </c>
      <c r="N1026">
        <v>0</v>
      </c>
      <c r="O1026">
        <v>1</v>
      </c>
      <c r="P1026">
        <v>0</v>
      </c>
      <c r="Q1026">
        <v>0</v>
      </c>
      <c r="R1026">
        <v>1</v>
      </c>
      <c r="S1026">
        <v>0</v>
      </c>
      <c r="T1026">
        <v>900582</v>
      </c>
      <c r="U1026">
        <v>71270</v>
      </c>
      <c r="V1026">
        <v>70813</v>
      </c>
      <c r="W1026" t="s">
        <v>12611</v>
      </c>
      <c r="X1026" t="s">
        <v>13887</v>
      </c>
      <c r="Y1026">
        <v>21972</v>
      </c>
      <c r="Z1026">
        <v>23467</v>
      </c>
    </row>
    <row r="1027" spans="1:26" x14ac:dyDescent="0.25">
      <c r="A1027">
        <v>191774</v>
      </c>
      <c r="B1027">
        <v>202501</v>
      </c>
      <c r="C1027">
        <v>2</v>
      </c>
      <c r="D1027" t="s">
        <v>12897</v>
      </c>
      <c r="E1027">
        <v>4</v>
      </c>
      <c r="F1027">
        <v>95</v>
      </c>
      <c r="G1027">
        <v>19</v>
      </c>
      <c r="H1027">
        <v>2</v>
      </c>
      <c r="I1027">
        <v>1</v>
      </c>
      <c r="J1027">
        <v>18381</v>
      </c>
      <c r="K1027">
        <v>43750</v>
      </c>
      <c r="L1027">
        <v>5</v>
      </c>
      <c r="M1027">
        <v>3</v>
      </c>
      <c r="N1027">
        <v>0</v>
      </c>
      <c r="O1027">
        <v>1</v>
      </c>
      <c r="P1027">
        <v>0</v>
      </c>
      <c r="Q1027">
        <v>0</v>
      </c>
      <c r="R1027">
        <v>1</v>
      </c>
      <c r="S1027">
        <v>0</v>
      </c>
      <c r="T1027">
        <v>900582</v>
      </c>
      <c r="U1027">
        <v>71270</v>
      </c>
      <c r="V1027">
        <v>70813</v>
      </c>
      <c r="W1027" t="s">
        <v>12611</v>
      </c>
      <c r="X1027" t="s">
        <v>13887</v>
      </c>
      <c r="Y1027">
        <v>21972</v>
      </c>
      <c r="Z1027">
        <v>23467</v>
      </c>
    </row>
    <row r="1028" spans="1:26" x14ac:dyDescent="0.25">
      <c r="A1028">
        <v>191923</v>
      </c>
      <c r="B1028">
        <v>202501</v>
      </c>
      <c r="C1028">
        <v>1</v>
      </c>
      <c r="D1028" t="s">
        <v>13230</v>
      </c>
      <c r="E1028">
        <v>4</v>
      </c>
      <c r="F1028">
        <v>797</v>
      </c>
      <c r="G1028">
        <v>195</v>
      </c>
      <c r="H1028">
        <v>31</v>
      </c>
      <c r="I1028">
        <v>11</v>
      </c>
      <c r="J1028">
        <v>1723</v>
      </c>
      <c r="K1028">
        <v>0</v>
      </c>
      <c r="L1028">
        <v>0</v>
      </c>
      <c r="M1028">
        <v>0</v>
      </c>
      <c r="N1028">
        <v>0</v>
      </c>
      <c r="O1028">
        <v>0</v>
      </c>
      <c r="P1028">
        <v>0</v>
      </c>
      <c r="Q1028">
        <v>0</v>
      </c>
      <c r="R1028">
        <v>0</v>
      </c>
      <c r="S1028">
        <v>0</v>
      </c>
      <c r="T1028">
        <v>71590</v>
      </c>
      <c r="U1028">
        <v>71607</v>
      </c>
      <c r="V1028">
        <v>71125</v>
      </c>
      <c r="W1028" t="s">
        <v>12589</v>
      </c>
      <c r="X1028" t="s">
        <v>12590</v>
      </c>
      <c r="Y1028">
        <v>0</v>
      </c>
      <c r="Z1028">
        <v>1723</v>
      </c>
    </row>
    <row r="1029" spans="1:26" x14ac:dyDescent="0.25">
      <c r="A1029">
        <v>191923</v>
      </c>
      <c r="B1029">
        <v>202501</v>
      </c>
      <c r="C1029">
        <v>2</v>
      </c>
      <c r="D1029" t="s">
        <v>13230</v>
      </c>
      <c r="E1029">
        <v>4</v>
      </c>
      <c r="F1029">
        <v>797</v>
      </c>
      <c r="G1029">
        <v>195</v>
      </c>
      <c r="H1029">
        <v>31</v>
      </c>
      <c r="I1029">
        <v>11</v>
      </c>
      <c r="J1029">
        <v>1723</v>
      </c>
      <c r="K1029">
        <v>0</v>
      </c>
      <c r="L1029">
        <v>0</v>
      </c>
      <c r="M1029">
        <v>0</v>
      </c>
      <c r="N1029">
        <v>0</v>
      </c>
      <c r="O1029">
        <v>0</v>
      </c>
      <c r="P1029">
        <v>0</v>
      </c>
      <c r="Q1029">
        <v>0</v>
      </c>
      <c r="R1029">
        <v>0</v>
      </c>
      <c r="S1029">
        <v>0</v>
      </c>
      <c r="T1029">
        <v>71590</v>
      </c>
      <c r="U1029">
        <v>71607</v>
      </c>
      <c r="V1029">
        <v>71125</v>
      </c>
      <c r="W1029" t="s">
        <v>12589</v>
      </c>
      <c r="X1029" t="s">
        <v>12590</v>
      </c>
      <c r="Y1029">
        <v>0</v>
      </c>
      <c r="Z1029">
        <v>1723</v>
      </c>
    </row>
    <row r="1030" spans="1:26" x14ac:dyDescent="0.25">
      <c r="A1030">
        <v>191933</v>
      </c>
      <c r="B1030">
        <v>202501</v>
      </c>
      <c r="C1030">
        <v>1</v>
      </c>
      <c r="D1030" t="s">
        <v>13232</v>
      </c>
      <c r="E1030">
        <v>4</v>
      </c>
      <c r="F1030">
        <v>730</v>
      </c>
      <c r="G1030">
        <v>165</v>
      </c>
      <c r="H1030">
        <v>23</v>
      </c>
      <c r="I1030">
        <v>8</v>
      </c>
      <c r="J1030">
        <v>2095</v>
      </c>
      <c r="K1030">
        <v>0</v>
      </c>
      <c r="L1030">
        <v>2</v>
      </c>
      <c r="M1030">
        <v>0</v>
      </c>
      <c r="N1030">
        <v>0</v>
      </c>
      <c r="O1030">
        <v>1</v>
      </c>
      <c r="P1030">
        <v>1</v>
      </c>
      <c r="Q1030">
        <v>0</v>
      </c>
      <c r="R1030">
        <v>0</v>
      </c>
      <c r="S1030">
        <v>0</v>
      </c>
      <c r="T1030">
        <v>71030</v>
      </c>
      <c r="U1030">
        <v>71063</v>
      </c>
      <c r="V1030">
        <v>70053</v>
      </c>
      <c r="W1030" t="s">
        <v>3624</v>
      </c>
      <c r="X1030" t="s">
        <v>12595</v>
      </c>
      <c r="Y1030">
        <v>0</v>
      </c>
      <c r="Z1030">
        <v>3429</v>
      </c>
    </row>
    <row r="1031" spans="1:26" x14ac:dyDescent="0.25">
      <c r="A1031">
        <v>191933</v>
      </c>
      <c r="B1031">
        <v>202501</v>
      </c>
      <c r="C1031">
        <v>2</v>
      </c>
      <c r="D1031" t="s">
        <v>13232</v>
      </c>
      <c r="E1031">
        <v>4</v>
      </c>
      <c r="F1031">
        <v>730</v>
      </c>
      <c r="G1031">
        <v>165</v>
      </c>
      <c r="H1031">
        <v>23</v>
      </c>
      <c r="I1031">
        <v>8</v>
      </c>
      <c r="J1031">
        <v>2095</v>
      </c>
      <c r="K1031">
        <v>0</v>
      </c>
      <c r="L1031">
        <v>2</v>
      </c>
      <c r="M1031">
        <v>0</v>
      </c>
      <c r="N1031">
        <v>0</v>
      </c>
      <c r="O1031">
        <v>1</v>
      </c>
      <c r="P1031">
        <v>1</v>
      </c>
      <c r="Q1031">
        <v>0</v>
      </c>
      <c r="R1031">
        <v>0</v>
      </c>
      <c r="S1031">
        <v>0</v>
      </c>
      <c r="T1031">
        <v>71030</v>
      </c>
      <c r="U1031">
        <v>71063</v>
      </c>
      <c r="V1031">
        <v>70053</v>
      </c>
      <c r="W1031" t="s">
        <v>3624</v>
      </c>
      <c r="X1031" t="s">
        <v>12595</v>
      </c>
      <c r="Y1031">
        <v>0</v>
      </c>
      <c r="Z1031">
        <v>3429</v>
      </c>
    </row>
    <row r="1032" spans="1:26" x14ac:dyDescent="0.25">
      <c r="A1032">
        <v>191946</v>
      </c>
      <c r="B1032">
        <v>202501</v>
      </c>
      <c r="C1032">
        <v>1</v>
      </c>
      <c r="D1032" t="s">
        <v>13234</v>
      </c>
      <c r="E1032">
        <v>4</v>
      </c>
      <c r="F1032">
        <v>827</v>
      </c>
      <c r="G1032">
        <v>179</v>
      </c>
      <c r="H1032">
        <v>21</v>
      </c>
      <c r="I1032">
        <v>9</v>
      </c>
      <c r="J1032">
        <v>1171</v>
      </c>
      <c r="K1032">
        <v>0</v>
      </c>
      <c r="L1032">
        <v>1</v>
      </c>
      <c r="M1032">
        <v>0</v>
      </c>
      <c r="N1032">
        <v>0</v>
      </c>
      <c r="O1032">
        <v>0</v>
      </c>
      <c r="P1032">
        <v>0</v>
      </c>
      <c r="Q1032">
        <v>1</v>
      </c>
      <c r="R1032">
        <v>0</v>
      </c>
      <c r="S1032">
        <v>0</v>
      </c>
      <c r="T1032">
        <v>900582</v>
      </c>
      <c r="U1032">
        <v>71188</v>
      </c>
      <c r="V1032">
        <v>71200</v>
      </c>
      <c r="W1032" t="s">
        <v>12620</v>
      </c>
      <c r="X1032" t="s">
        <v>13887</v>
      </c>
      <c r="Y1032">
        <v>0</v>
      </c>
      <c r="Z1032">
        <v>1171</v>
      </c>
    </row>
    <row r="1033" spans="1:26" x14ac:dyDescent="0.25">
      <c r="A1033">
        <v>191946</v>
      </c>
      <c r="B1033">
        <v>202501</v>
      </c>
      <c r="C1033">
        <v>2</v>
      </c>
      <c r="D1033" t="s">
        <v>13234</v>
      </c>
      <c r="E1033">
        <v>4</v>
      </c>
      <c r="F1033">
        <v>827</v>
      </c>
      <c r="G1033">
        <v>179</v>
      </c>
      <c r="H1033">
        <v>21</v>
      </c>
      <c r="I1033">
        <v>9</v>
      </c>
      <c r="J1033">
        <v>1171</v>
      </c>
      <c r="K1033">
        <v>0</v>
      </c>
      <c r="L1033">
        <v>1</v>
      </c>
      <c r="M1033">
        <v>0</v>
      </c>
      <c r="N1033">
        <v>0</v>
      </c>
      <c r="O1033">
        <v>0</v>
      </c>
      <c r="P1033">
        <v>0</v>
      </c>
      <c r="Q1033">
        <v>1</v>
      </c>
      <c r="R1033">
        <v>0</v>
      </c>
      <c r="S1033">
        <v>0</v>
      </c>
      <c r="T1033">
        <v>900582</v>
      </c>
      <c r="U1033">
        <v>71188</v>
      </c>
      <c r="V1033">
        <v>71200</v>
      </c>
      <c r="W1033" t="s">
        <v>12620</v>
      </c>
      <c r="X1033" t="s">
        <v>13887</v>
      </c>
      <c r="Y1033">
        <v>0</v>
      </c>
      <c r="Z1033">
        <v>1171</v>
      </c>
    </row>
    <row r="1034" spans="1:26" x14ac:dyDescent="0.25">
      <c r="A1034">
        <v>192009</v>
      </c>
      <c r="B1034">
        <v>202501</v>
      </c>
      <c r="C1034">
        <v>1</v>
      </c>
      <c r="D1034" t="s">
        <v>13236</v>
      </c>
      <c r="E1034">
        <v>4</v>
      </c>
      <c r="F1034">
        <v>392</v>
      </c>
      <c r="G1034">
        <v>100</v>
      </c>
      <c r="H1034">
        <v>18</v>
      </c>
      <c r="I1034">
        <v>7</v>
      </c>
      <c r="J1034">
        <v>8046</v>
      </c>
      <c r="K1034">
        <v>42399</v>
      </c>
      <c r="L1034">
        <v>7</v>
      </c>
      <c r="M1034">
        <v>4</v>
      </c>
      <c r="N1034">
        <v>0</v>
      </c>
      <c r="O1034">
        <v>0</v>
      </c>
      <c r="P1034">
        <v>0</v>
      </c>
      <c r="Q1034">
        <v>0</v>
      </c>
      <c r="R1034">
        <v>3</v>
      </c>
      <c r="S1034">
        <v>0</v>
      </c>
      <c r="T1034">
        <v>71590</v>
      </c>
      <c r="U1034">
        <v>71050</v>
      </c>
      <c r="V1034">
        <v>71112</v>
      </c>
      <c r="W1034" t="s">
        <v>12605</v>
      </c>
      <c r="X1034" t="s">
        <v>12590</v>
      </c>
      <c r="Y1034">
        <v>17979</v>
      </c>
      <c r="Z1034">
        <v>13233</v>
      </c>
    </row>
    <row r="1035" spans="1:26" x14ac:dyDescent="0.25">
      <c r="A1035">
        <v>192009</v>
      </c>
      <c r="B1035">
        <v>202501</v>
      </c>
      <c r="C1035">
        <v>2</v>
      </c>
      <c r="D1035" t="s">
        <v>13236</v>
      </c>
      <c r="E1035">
        <v>4</v>
      </c>
      <c r="F1035">
        <v>392</v>
      </c>
      <c r="G1035">
        <v>100</v>
      </c>
      <c r="H1035">
        <v>18</v>
      </c>
      <c r="I1035">
        <v>7</v>
      </c>
      <c r="J1035">
        <v>8046</v>
      </c>
      <c r="K1035">
        <v>42399</v>
      </c>
      <c r="L1035">
        <v>7</v>
      </c>
      <c r="M1035">
        <v>4</v>
      </c>
      <c r="N1035">
        <v>0</v>
      </c>
      <c r="O1035">
        <v>0</v>
      </c>
      <c r="P1035">
        <v>0</v>
      </c>
      <c r="Q1035">
        <v>0</v>
      </c>
      <c r="R1035">
        <v>3</v>
      </c>
      <c r="S1035">
        <v>0</v>
      </c>
      <c r="T1035">
        <v>71590</v>
      </c>
      <c r="U1035">
        <v>71050</v>
      </c>
      <c r="V1035">
        <v>71112</v>
      </c>
      <c r="W1035" t="s">
        <v>12605</v>
      </c>
      <c r="X1035" t="s">
        <v>12590</v>
      </c>
      <c r="Y1035">
        <v>17979</v>
      </c>
      <c r="Z1035">
        <v>13233</v>
      </c>
    </row>
    <row r="1036" spans="1:26" x14ac:dyDescent="0.25">
      <c r="A1036">
        <v>192012</v>
      </c>
      <c r="B1036">
        <v>202501</v>
      </c>
      <c r="C1036">
        <v>1</v>
      </c>
      <c r="D1036" t="s">
        <v>12731</v>
      </c>
      <c r="E1036">
        <v>4</v>
      </c>
      <c r="F1036">
        <v>108</v>
      </c>
      <c r="G1036">
        <v>41</v>
      </c>
      <c r="H1036">
        <v>2</v>
      </c>
      <c r="I1036">
        <v>2</v>
      </c>
      <c r="J1036">
        <v>16615</v>
      </c>
      <c r="K1036">
        <v>7601</v>
      </c>
      <c r="L1036">
        <v>19</v>
      </c>
      <c r="M1036">
        <v>7.5</v>
      </c>
      <c r="N1036">
        <v>9.5</v>
      </c>
      <c r="O1036">
        <v>1.5</v>
      </c>
      <c r="P1036">
        <v>0</v>
      </c>
      <c r="Q1036">
        <v>0</v>
      </c>
      <c r="R1036">
        <v>0.5</v>
      </c>
      <c r="S1036">
        <v>0</v>
      </c>
      <c r="T1036">
        <v>71251</v>
      </c>
      <c r="U1036">
        <v>71252</v>
      </c>
      <c r="V1036">
        <v>71394</v>
      </c>
      <c r="W1036" t="s">
        <v>12592</v>
      </c>
      <c r="X1036" t="s">
        <v>13885</v>
      </c>
      <c r="Y1036">
        <v>52706</v>
      </c>
      <c r="Z1036">
        <v>22787</v>
      </c>
    </row>
    <row r="1037" spans="1:26" x14ac:dyDescent="0.25">
      <c r="A1037">
        <v>192012</v>
      </c>
      <c r="B1037">
        <v>202501</v>
      </c>
      <c r="C1037">
        <v>2</v>
      </c>
      <c r="D1037" t="s">
        <v>12731</v>
      </c>
      <c r="E1037">
        <v>4</v>
      </c>
      <c r="F1037">
        <v>108</v>
      </c>
      <c r="G1037">
        <v>41</v>
      </c>
      <c r="H1037">
        <v>2</v>
      </c>
      <c r="I1037">
        <v>2</v>
      </c>
      <c r="J1037">
        <v>16615</v>
      </c>
      <c r="K1037">
        <v>7601</v>
      </c>
      <c r="L1037">
        <v>19</v>
      </c>
      <c r="M1037">
        <v>7.5</v>
      </c>
      <c r="N1037">
        <v>9.5</v>
      </c>
      <c r="O1037">
        <v>1.5</v>
      </c>
      <c r="P1037">
        <v>0</v>
      </c>
      <c r="Q1037">
        <v>0</v>
      </c>
      <c r="R1037">
        <v>0.5</v>
      </c>
      <c r="S1037">
        <v>0</v>
      </c>
      <c r="T1037">
        <v>71251</v>
      </c>
      <c r="U1037">
        <v>71252</v>
      </c>
      <c r="V1037">
        <v>71394</v>
      </c>
      <c r="W1037" t="s">
        <v>12592</v>
      </c>
      <c r="X1037" t="s">
        <v>13885</v>
      </c>
      <c r="Y1037">
        <v>52706</v>
      </c>
      <c r="Z1037">
        <v>22787</v>
      </c>
    </row>
    <row r="1038" spans="1:26" x14ac:dyDescent="0.25">
      <c r="A1038">
        <v>192032</v>
      </c>
      <c r="B1038">
        <v>202501</v>
      </c>
      <c r="C1038">
        <v>1</v>
      </c>
      <c r="D1038" t="s">
        <v>12812</v>
      </c>
      <c r="E1038">
        <v>4</v>
      </c>
      <c r="F1038">
        <v>158</v>
      </c>
      <c r="G1038">
        <v>29</v>
      </c>
      <c r="H1038">
        <v>9</v>
      </c>
      <c r="I1038">
        <v>2</v>
      </c>
      <c r="J1038">
        <v>8884</v>
      </c>
      <c r="K1038">
        <v>96181</v>
      </c>
      <c r="L1038">
        <v>20</v>
      </c>
      <c r="M1038">
        <v>2</v>
      </c>
      <c r="N1038">
        <v>5</v>
      </c>
      <c r="O1038">
        <v>1</v>
      </c>
      <c r="P1038">
        <v>2</v>
      </c>
      <c r="Q1038">
        <v>5</v>
      </c>
      <c r="R1038">
        <v>5</v>
      </c>
      <c r="S1038">
        <v>0</v>
      </c>
      <c r="T1038">
        <v>900582</v>
      </c>
      <c r="U1038">
        <v>71507</v>
      </c>
      <c r="V1038">
        <v>71528</v>
      </c>
      <c r="W1038" t="s">
        <v>12616</v>
      </c>
      <c r="X1038" t="s">
        <v>13887</v>
      </c>
      <c r="Y1038">
        <v>0</v>
      </c>
      <c r="Z1038">
        <v>20290</v>
      </c>
    </row>
    <row r="1039" spans="1:26" x14ac:dyDescent="0.25">
      <c r="A1039">
        <v>192032</v>
      </c>
      <c r="B1039">
        <v>202501</v>
      </c>
      <c r="C1039">
        <v>2</v>
      </c>
      <c r="D1039" t="s">
        <v>12812</v>
      </c>
      <c r="E1039">
        <v>4</v>
      </c>
      <c r="F1039">
        <v>158</v>
      </c>
      <c r="G1039">
        <v>29</v>
      </c>
      <c r="H1039">
        <v>9</v>
      </c>
      <c r="I1039">
        <v>2</v>
      </c>
      <c r="J1039">
        <v>8884</v>
      </c>
      <c r="K1039">
        <v>96181</v>
      </c>
      <c r="L1039">
        <v>20</v>
      </c>
      <c r="M1039">
        <v>2</v>
      </c>
      <c r="N1039">
        <v>5</v>
      </c>
      <c r="O1039">
        <v>1</v>
      </c>
      <c r="P1039">
        <v>2</v>
      </c>
      <c r="Q1039">
        <v>5</v>
      </c>
      <c r="R1039">
        <v>5</v>
      </c>
      <c r="S1039">
        <v>0</v>
      </c>
      <c r="T1039">
        <v>900582</v>
      </c>
      <c r="U1039">
        <v>71507</v>
      </c>
      <c r="V1039">
        <v>71528</v>
      </c>
      <c r="W1039" t="s">
        <v>12616</v>
      </c>
      <c r="X1039" t="s">
        <v>13887</v>
      </c>
      <c r="Y1039">
        <v>0</v>
      </c>
      <c r="Z1039">
        <v>20290</v>
      </c>
    </row>
    <row r="1040" spans="1:26" x14ac:dyDescent="0.25">
      <c r="A1040">
        <v>192039</v>
      </c>
      <c r="B1040">
        <v>202501</v>
      </c>
      <c r="C1040">
        <v>1</v>
      </c>
      <c r="D1040" t="s">
        <v>13240</v>
      </c>
      <c r="E1040">
        <v>4</v>
      </c>
      <c r="F1040">
        <v>916</v>
      </c>
      <c r="G1040">
        <v>228</v>
      </c>
      <c r="H1040">
        <v>34</v>
      </c>
      <c r="I1040">
        <v>9</v>
      </c>
      <c r="J1040">
        <v>0</v>
      </c>
      <c r="K1040">
        <v>0</v>
      </c>
      <c r="L1040">
        <v>0</v>
      </c>
      <c r="M1040">
        <v>0</v>
      </c>
      <c r="N1040">
        <v>0</v>
      </c>
      <c r="O1040">
        <v>0</v>
      </c>
      <c r="P1040">
        <v>0</v>
      </c>
      <c r="Q1040">
        <v>0</v>
      </c>
      <c r="R1040">
        <v>0</v>
      </c>
      <c r="S1040">
        <v>0</v>
      </c>
      <c r="T1040">
        <v>71590</v>
      </c>
      <c r="U1040">
        <v>71594</v>
      </c>
      <c r="V1040">
        <v>71467</v>
      </c>
      <c r="W1040" t="s">
        <v>12670</v>
      </c>
      <c r="X1040" t="s">
        <v>12590</v>
      </c>
      <c r="Y1040">
        <v>0</v>
      </c>
      <c r="Z1040">
        <v>0</v>
      </c>
    </row>
    <row r="1041" spans="1:26" x14ac:dyDescent="0.25">
      <c r="A1041">
        <v>192039</v>
      </c>
      <c r="B1041">
        <v>202501</v>
      </c>
      <c r="C1041">
        <v>2</v>
      </c>
      <c r="D1041" t="s">
        <v>13240</v>
      </c>
      <c r="E1041">
        <v>4</v>
      </c>
      <c r="F1041">
        <v>916</v>
      </c>
      <c r="G1041">
        <v>228</v>
      </c>
      <c r="H1041">
        <v>34</v>
      </c>
      <c r="I1041">
        <v>9</v>
      </c>
      <c r="J1041">
        <v>0</v>
      </c>
      <c r="K1041">
        <v>0</v>
      </c>
      <c r="L1041">
        <v>0</v>
      </c>
      <c r="M1041">
        <v>0</v>
      </c>
      <c r="N1041">
        <v>0</v>
      </c>
      <c r="O1041">
        <v>0</v>
      </c>
      <c r="P1041">
        <v>0</v>
      </c>
      <c r="Q1041">
        <v>0</v>
      </c>
      <c r="R1041">
        <v>0</v>
      </c>
      <c r="S1041">
        <v>0</v>
      </c>
      <c r="T1041">
        <v>71590</v>
      </c>
      <c r="U1041">
        <v>71594</v>
      </c>
      <c r="V1041">
        <v>71467</v>
      </c>
      <c r="W1041" t="s">
        <v>12670</v>
      </c>
      <c r="X1041" t="s">
        <v>12590</v>
      </c>
      <c r="Y1041">
        <v>0</v>
      </c>
      <c r="Z1041">
        <v>0</v>
      </c>
    </row>
    <row r="1042" spans="1:26" x14ac:dyDescent="0.25">
      <c r="A1042">
        <v>192071</v>
      </c>
      <c r="B1042">
        <v>202501</v>
      </c>
      <c r="C1042">
        <v>1</v>
      </c>
      <c r="D1042" t="s">
        <v>13160</v>
      </c>
      <c r="E1042">
        <v>4</v>
      </c>
      <c r="F1042">
        <v>916</v>
      </c>
      <c r="G1042">
        <v>290</v>
      </c>
      <c r="H1042">
        <v>22</v>
      </c>
      <c r="I1042">
        <v>6</v>
      </c>
      <c r="J1042">
        <v>0</v>
      </c>
      <c r="K1042">
        <v>0</v>
      </c>
      <c r="L1042">
        <v>0</v>
      </c>
      <c r="M1042">
        <v>0</v>
      </c>
      <c r="N1042">
        <v>0</v>
      </c>
      <c r="O1042">
        <v>0</v>
      </c>
      <c r="P1042">
        <v>0</v>
      </c>
      <c r="Q1042">
        <v>0</v>
      </c>
      <c r="R1042">
        <v>0</v>
      </c>
      <c r="S1042">
        <v>0</v>
      </c>
      <c r="T1042">
        <v>71251</v>
      </c>
      <c r="U1042">
        <v>70066</v>
      </c>
      <c r="V1042">
        <v>71264</v>
      </c>
      <c r="W1042" t="s">
        <v>12627</v>
      </c>
      <c r="X1042" t="s">
        <v>13885</v>
      </c>
      <c r="Y1042">
        <v>0</v>
      </c>
      <c r="Z1042">
        <v>0</v>
      </c>
    </row>
    <row r="1043" spans="1:26" x14ac:dyDescent="0.25">
      <c r="A1043">
        <v>192071</v>
      </c>
      <c r="B1043">
        <v>202501</v>
      </c>
      <c r="C1043">
        <v>2</v>
      </c>
      <c r="D1043" t="s">
        <v>13160</v>
      </c>
      <c r="E1043">
        <v>4</v>
      </c>
      <c r="F1043">
        <v>916</v>
      </c>
      <c r="G1043">
        <v>290</v>
      </c>
      <c r="H1043">
        <v>22</v>
      </c>
      <c r="I1043">
        <v>6</v>
      </c>
      <c r="J1043">
        <v>0</v>
      </c>
      <c r="K1043">
        <v>0</v>
      </c>
      <c r="L1043">
        <v>0</v>
      </c>
      <c r="M1043">
        <v>0</v>
      </c>
      <c r="N1043">
        <v>0</v>
      </c>
      <c r="O1043">
        <v>0</v>
      </c>
      <c r="P1043">
        <v>0</v>
      </c>
      <c r="Q1043">
        <v>0</v>
      </c>
      <c r="R1043">
        <v>0</v>
      </c>
      <c r="S1043">
        <v>0</v>
      </c>
      <c r="T1043">
        <v>71251</v>
      </c>
      <c r="U1043">
        <v>70066</v>
      </c>
      <c r="V1043">
        <v>71264</v>
      </c>
      <c r="W1043" t="s">
        <v>12627</v>
      </c>
      <c r="X1043" t="s">
        <v>13885</v>
      </c>
      <c r="Y1043">
        <v>0</v>
      </c>
      <c r="Z1043">
        <v>0</v>
      </c>
    </row>
    <row r="1044" spans="1:26" x14ac:dyDescent="0.25">
      <c r="A1044">
        <v>192088</v>
      </c>
      <c r="B1044">
        <v>202501</v>
      </c>
      <c r="C1044">
        <v>1</v>
      </c>
      <c r="D1044" t="s">
        <v>13101</v>
      </c>
      <c r="E1044">
        <v>4</v>
      </c>
      <c r="F1044">
        <v>472</v>
      </c>
      <c r="G1044">
        <v>168</v>
      </c>
      <c r="H1044">
        <v>24</v>
      </c>
      <c r="I1044">
        <v>8</v>
      </c>
      <c r="J1044">
        <v>5130</v>
      </c>
      <c r="K1044">
        <v>41990</v>
      </c>
      <c r="L1044">
        <v>5.5</v>
      </c>
      <c r="M1044">
        <v>1.5</v>
      </c>
      <c r="N1044">
        <v>1.5</v>
      </c>
      <c r="O1044">
        <v>1.5</v>
      </c>
      <c r="P1044">
        <v>0</v>
      </c>
      <c r="Q1044">
        <v>0</v>
      </c>
      <c r="R1044">
        <v>1</v>
      </c>
      <c r="S1044">
        <v>0</v>
      </c>
      <c r="T1044">
        <v>71251</v>
      </c>
      <c r="U1044">
        <v>70067</v>
      </c>
      <c r="V1044">
        <v>70108</v>
      </c>
      <c r="W1044" t="s">
        <v>12636</v>
      </c>
      <c r="X1044" t="s">
        <v>13885</v>
      </c>
      <c r="Y1044">
        <v>0</v>
      </c>
      <c r="Z1044">
        <v>11204</v>
      </c>
    </row>
    <row r="1045" spans="1:26" x14ac:dyDescent="0.25">
      <c r="A1045">
        <v>192088</v>
      </c>
      <c r="B1045">
        <v>202501</v>
      </c>
      <c r="C1045">
        <v>2</v>
      </c>
      <c r="D1045" t="s">
        <v>13101</v>
      </c>
      <c r="E1045">
        <v>4</v>
      </c>
      <c r="F1045">
        <v>472</v>
      </c>
      <c r="G1045">
        <v>168</v>
      </c>
      <c r="H1045">
        <v>24</v>
      </c>
      <c r="I1045">
        <v>8</v>
      </c>
      <c r="J1045">
        <v>5130</v>
      </c>
      <c r="K1045">
        <v>41990</v>
      </c>
      <c r="L1045">
        <v>5.5</v>
      </c>
      <c r="M1045">
        <v>1.5</v>
      </c>
      <c r="N1045">
        <v>1.5</v>
      </c>
      <c r="O1045">
        <v>1.5</v>
      </c>
      <c r="P1045">
        <v>0</v>
      </c>
      <c r="Q1045">
        <v>0</v>
      </c>
      <c r="R1045">
        <v>1</v>
      </c>
      <c r="S1045">
        <v>0</v>
      </c>
      <c r="T1045">
        <v>71251</v>
      </c>
      <c r="U1045">
        <v>70067</v>
      </c>
      <c r="V1045">
        <v>70108</v>
      </c>
      <c r="W1045" t="s">
        <v>12636</v>
      </c>
      <c r="X1045" t="s">
        <v>13885</v>
      </c>
      <c r="Y1045">
        <v>0</v>
      </c>
      <c r="Z1045">
        <v>11204</v>
      </c>
    </row>
    <row r="1046" spans="1:26" x14ac:dyDescent="0.25">
      <c r="A1046">
        <v>192089</v>
      </c>
      <c r="B1046">
        <v>202501</v>
      </c>
      <c r="C1046">
        <v>1</v>
      </c>
      <c r="D1046" t="s">
        <v>12801</v>
      </c>
      <c r="E1046">
        <v>4</v>
      </c>
      <c r="F1046">
        <v>739</v>
      </c>
      <c r="G1046">
        <v>157</v>
      </c>
      <c r="H1046">
        <v>19</v>
      </c>
      <c r="I1046">
        <v>8</v>
      </c>
      <c r="J1046">
        <v>1588</v>
      </c>
      <c r="K1046">
        <v>7464</v>
      </c>
      <c r="L1046">
        <v>3</v>
      </c>
      <c r="M1046">
        <v>0</v>
      </c>
      <c r="N1046">
        <v>3</v>
      </c>
      <c r="O1046">
        <v>0</v>
      </c>
      <c r="P1046">
        <v>0</v>
      </c>
      <c r="Q1046">
        <v>0</v>
      </c>
      <c r="R1046">
        <v>0</v>
      </c>
      <c r="S1046">
        <v>0</v>
      </c>
      <c r="T1046">
        <v>900582</v>
      </c>
      <c r="U1046">
        <v>71188</v>
      </c>
      <c r="V1046">
        <v>71200</v>
      </c>
      <c r="W1046" t="s">
        <v>12620</v>
      </c>
      <c r="X1046" t="s">
        <v>13887</v>
      </c>
      <c r="Y1046">
        <v>0</v>
      </c>
      <c r="Z1046">
        <v>3129</v>
      </c>
    </row>
    <row r="1047" spans="1:26" x14ac:dyDescent="0.25">
      <c r="A1047">
        <v>192089</v>
      </c>
      <c r="B1047">
        <v>202501</v>
      </c>
      <c r="C1047">
        <v>2</v>
      </c>
      <c r="D1047" t="s">
        <v>12801</v>
      </c>
      <c r="E1047">
        <v>4</v>
      </c>
      <c r="F1047">
        <v>739</v>
      </c>
      <c r="G1047">
        <v>157</v>
      </c>
      <c r="H1047">
        <v>19</v>
      </c>
      <c r="I1047">
        <v>8</v>
      </c>
      <c r="J1047">
        <v>1588</v>
      </c>
      <c r="K1047">
        <v>7464</v>
      </c>
      <c r="L1047">
        <v>3</v>
      </c>
      <c r="M1047">
        <v>0</v>
      </c>
      <c r="N1047">
        <v>3</v>
      </c>
      <c r="O1047">
        <v>0</v>
      </c>
      <c r="P1047">
        <v>0</v>
      </c>
      <c r="Q1047">
        <v>0</v>
      </c>
      <c r="R1047">
        <v>0</v>
      </c>
      <c r="S1047">
        <v>0</v>
      </c>
      <c r="T1047">
        <v>900582</v>
      </c>
      <c r="U1047">
        <v>71188</v>
      </c>
      <c r="V1047">
        <v>71200</v>
      </c>
      <c r="W1047" t="s">
        <v>12620</v>
      </c>
      <c r="X1047" t="s">
        <v>13887</v>
      </c>
      <c r="Y1047">
        <v>0</v>
      </c>
      <c r="Z1047">
        <v>3129</v>
      </c>
    </row>
    <row r="1048" spans="1:26" x14ac:dyDescent="0.25">
      <c r="A1048">
        <v>192093</v>
      </c>
      <c r="B1048">
        <v>202501</v>
      </c>
      <c r="C1048">
        <v>1</v>
      </c>
      <c r="D1048" t="s">
        <v>13244</v>
      </c>
      <c r="E1048">
        <v>2</v>
      </c>
      <c r="F1048">
        <v>12</v>
      </c>
      <c r="G1048">
        <v>4</v>
      </c>
      <c r="H1048">
        <v>0</v>
      </c>
      <c r="I1048">
        <v>0</v>
      </c>
      <c r="J1048">
        <v>274465</v>
      </c>
      <c r="K1048">
        <v>597800</v>
      </c>
      <c r="L1048">
        <v>305.5</v>
      </c>
      <c r="M1048">
        <v>72</v>
      </c>
      <c r="N1048">
        <v>89</v>
      </c>
      <c r="O1048">
        <v>38.5</v>
      </c>
      <c r="P1048">
        <v>41</v>
      </c>
      <c r="Q1048">
        <v>45</v>
      </c>
      <c r="R1048">
        <v>20</v>
      </c>
      <c r="S1048">
        <v>0</v>
      </c>
      <c r="T1048">
        <v>71590</v>
      </c>
      <c r="U1048">
        <v>71607</v>
      </c>
      <c r="V1048">
        <v>0</v>
      </c>
      <c r="W1048" t="s">
        <v>12589</v>
      </c>
      <c r="X1048" t="s">
        <v>12590</v>
      </c>
      <c r="Y1048">
        <v>225345</v>
      </c>
      <c r="Z1048">
        <v>385606</v>
      </c>
    </row>
    <row r="1049" spans="1:26" x14ac:dyDescent="0.25">
      <c r="A1049">
        <v>192093</v>
      </c>
      <c r="B1049">
        <v>202501</v>
      </c>
      <c r="C1049">
        <v>2</v>
      </c>
      <c r="D1049" t="s">
        <v>13244</v>
      </c>
      <c r="E1049">
        <v>2</v>
      </c>
      <c r="F1049">
        <v>12</v>
      </c>
      <c r="G1049">
        <v>4</v>
      </c>
      <c r="H1049">
        <v>0</v>
      </c>
      <c r="I1049">
        <v>0</v>
      </c>
      <c r="J1049">
        <v>274465</v>
      </c>
      <c r="K1049">
        <v>597800</v>
      </c>
      <c r="L1049">
        <v>305.5</v>
      </c>
      <c r="M1049">
        <v>72</v>
      </c>
      <c r="N1049">
        <v>89</v>
      </c>
      <c r="O1049">
        <v>38.5</v>
      </c>
      <c r="P1049">
        <v>41</v>
      </c>
      <c r="Q1049">
        <v>45</v>
      </c>
      <c r="R1049">
        <v>20</v>
      </c>
      <c r="S1049">
        <v>0</v>
      </c>
      <c r="T1049">
        <v>71590</v>
      </c>
      <c r="U1049">
        <v>71607</v>
      </c>
      <c r="V1049">
        <v>0</v>
      </c>
      <c r="W1049" t="s">
        <v>12589</v>
      </c>
      <c r="X1049" t="s">
        <v>12590</v>
      </c>
      <c r="Y1049">
        <v>225345</v>
      </c>
      <c r="Z1049">
        <v>385606</v>
      </c>
    </row>
    <row r="1050" spans="1:26" x14ac:dyDescent="0.25">
      <c r="A1050">
        <v>192143</v>
      </c>
      <c r="B1050">
        <v>202501</v>
      </c>
      <c r="C1050">
        <v>1</v>
      </c>
      <c r="D1050" t="s">
        <v>12845</v>
      </c>
      <c r="E1050">
        <v>4</v>
      </c>
      <c r="F1050">
        <v>438</v>
      </c>
      <c r="G1050">
        <v>161</v>
      </c>
      <c r="H1050">
        <v>23</v>
      </c>
      <c r="I1050">
        <v>6</v>
      </c>
      <c r="J1050">
        <v>7658</v>
      </c>
      <c r="K1050">
        <v>7400</v>
      </c>
      <c r="L1050">
        <v>7</v>
      </c>
      <c r="M1050">
        <v>3</v>
      </c>
      <c r="N1050">
        <v>1</v>
      </c>
      <c r="O1050">
        <v>3</v>
      </c>
      <c r="P1050">
        <v>0</v>
      </c>
      <c r="Q1050">
        <v>0</v>
      </c>
      <c r="R1050">
        <v>0</v>
      </c>
      <c r="S1050">
        <v>0</v>
      </c>
      <c r="T1050">
        <v>71251</v>
      </c>
      <c r="U1050">
        <v>71255</v>
      </c>
      <c r="V1050">
        <v>71257</v>
      </c>
      <c r="W1050" t="s">
        <v>12640</v>
      </c>
      <c r="X1050" t="s">
        <v>13885</v>
      </c>
      <c r="Y1050">
        <v>0</v>
      </c>
      <c r="Z1050">
        <v>11840</v>
      </c>
    </row>
    <row r="1051" spans="1:26" x14ac:dyDescent="0.25">
      <c r="A1051">
        <v>192143</v>
      </c>
      <c r="B1051">
        <v>202501</v>
      </c>
      <c r="C1051">
        <v>2</v>
      </c>
      <c r="D1051" t="s">
        <v>12845</v>
      </c>
      <c r="E1051">
        <v>4</v>
      </c>
      <c r="F1051">
        <v>438</v>
      </c>
      <c r="G1051">
        <v>161</v>
      </c>
      <c r="H1051">
        <v>23</v>
      </c>
      <c r="I1051">
        <v>6</v>
      </c>
      <c r="J1051">
        <v>7658</v>
      </c>
      <c r="K1051">
        <v>7400</v>
      </c>
      <c r="L1051">
        <v>7</v>
      </c>
      <c r="M1051">
        <v>3</v>
      </c>
      <c r="N1051">
        <v>1</v>
      </c>
      <c r="O1051">
        <v>3</v>
      </c>
      <c r="P1051">
        <v>0</v>
      </c>
      <c r="Q1051">
        <v>0</v>
      </c>
      <c r="R1051">
        <v>0</v>
      </c>
      <c r="S1051">
        <v>0</v>
      </c>
      <c r="T1051">
        <v>71251</v>
      </c>
      <c r="U1051">
        <v>71255</v>
      </c>
      <c r="V1051">
        <v>71257</v>
      </c>
      <c r="W1051" t="s">
        <v>12640</v>
      </c>
      <c r="X1051" t="s">
        <v>13885</v>
      </c>
      <c r="Y1051">
        <v>0</v>
      </c>
      <c r="Z1051">
        <v>11840</v>
      </c>
    </row>
    <row r="1052" spans="1:26" x14ac:dyDescent="0.25">
      <c r="A1052">
        <v>192265</v>
      </c>
      <c r="B1052">
        <v>202501</v>
      </c>
      <c r="C1052">
        <v>1</v>
      </c>
      <c r="D1052" t="s">
        <v>13247</v>
      </c>
      <c r="E1052">
        <v>4</v>
      </c>
      <c r="F1052">
        <v>908</v>
      </c>
      <c r="G1052">
        <v>226</v>
      </c>
      <c r="H1052">
        <v>41</v>
      </c>
      <c r="I1052">
        <v>13</v>
      </c>
      <c r="J1052">
        <v>0</v>
      </c>
      <c r="K1052">
        <v>750</v>
      </c>
      <c r="L1052">
        <v>0</v>
      </c>
      <c r="M1052">
        <v>0</v>
      </c>
      <c r="N1052">
        <v>0</v>
      </c>
      <c r="O1052">
        <v>0</v>
      </c>
      <c r="P1052">
        <v>0</v>
      </c>
      <c r="Q1052">
        <v>0</v>
      </c>
      <c r="R1052">
        <v>0</v>
      </c>
      <c r="S1052">
        <v>0</v>
      </c>
      <c r="T1052">
        <v>71030</v>
      </c>
      <c r="U1052">
        <v>71031</v>
      </c>
      <c r="V1052">
        <v>71033</v>
      </c>
      <c r="W1052" t="s">
        <v>12596</v>
      </c>
      <c r="X1052" t="s">
        <v>12595</v>
      </c>
      <c r="Y1052">
        <v>0</v>
      </c>
      <c r="Z1052">
        <v>75</v>
      </c>
    </row>
    <row r="1053" spans="1:26" x14ac:dyDescent="0.25">
      <c r="A1053">
        <v>192265</v>
      </c>
      <c r="B1053">
        <v>202501</v>
      </c>
      <c r="C1053">
        <v>2</v>
      </c>
      <c r="D1053" t="s">
        <v>13247</v>
      </c>
      <c r="E1053">
        <v>4</v>
      </c>
      <c r="F1053">
        <v>908</v>
      </c>
      <c r="G1053">
        <v>226</v>
      </c>
      <c r="H1053">
        <v>41</v>
      </c>
      <c r="I1053">
        <v>13</v>
      </c>
      <c r="J1053">
        <v>0</v>
      </c>
      <c r="K1053">
        <v>750</v>
      </c>
      <c r="L1053">
        <v>0</v>
      </c>
      <c r="M1053">
        <v>0</v>
      </c>
      <c r="N1053">
        <v>0</v>
      </c>
      <c r="O1053">
        <v>0</v>
      </c>
      <c r="P1053">
        <v>0</v>
      </c>
      <c r="Q1053">
        <v>0</v>
      </c>
      <c r="R1053">
        <v>0</v>
      </c>
      <c r="S1053">
        <v>0</v>
      </c>
      <c r="T1053">
        <v>71030</v>
      </c>
      <c r="U1053">
        <v>71031</v>
      </c>
      <c r="V1053">
        <v>71033</v>
      </c>
      <c r="W1053" t="s">
        <v>12596</v>
      </c>
      <c r="X1053" t="s">
        <v>12595</v>
      </c>
      <c r="Y1053">
        <v>0</v>
      </c>
      <c r="Z1053">
        <v>75</v>
      </c>
    </row>
    <row r="1054" spans="1:26" x14ac:dyDescent="0.25">
      <c r="A1054">
        <v>192309</v>
      </c>
      <c r="B1054">
        <v>202501</v>
      </c>
      <c r="C1054">
        <v>1</v>
      </c>
      <c r="D1054" t="s">
        <v>13249</v>
      </c>
      <c r="E1054">
        <v>4</v>
      </c>
      <c r="F1054">
        <v>460</v>
      </c>
      <c r="G1054">
        <v>90</v>
      </c>
      <c r="H1054">
        <v>15</v>
      </c>
      <c r="I1054">
        <v>3</v>
      </c>
      <c r="J1054">
        <v>1102</v>
      </c>
      <c r="K1054">
        <v>103611</v>
      </c>
      <c r="L1054">
        <v>1</v>
      </c>
      <c r="M1054">
        <v>1</v>
      </c>
      <c r="N1054">
        <v>0</v>
      </c>
      <c r="O1054">
        <v>0</v>
      </c>
      <c r="P1054">
        <v>0</v>
      </c>
      <c r="Q1054">
        <v>0</v>
      </c>
      <c r="R1054">
        <v>0</v>
      </c>
      <c r="S1054">
        <v>0</v>
      </c>
      <c r="T1054">
        <v>900582</v>
      </c>
      <c r="U1054">
        <v>71159</v>
      </c>
      <c r="V1054">
        <v>71274</v>
      </c>
      <c r="W1054" t="s">
        <v>12629</v>
      </c>
      <c r="X1054" t="s">
        <v>13887</v>
      </c>
      <c r="Y1054">
        <v>0</v>
      </c>
      <c r="Z1054">
        <v>11464</v>
      </c>
    </row>
    <row r="1055" spans="1:26" x14ac:dyDescent="0.25">
      <c r="A1055">
        <v>192309</v>
      </c>
      <c r="B1055">
        <v>202501</v>
      </c>
      <c r="C1055">
        <v>2</v>
      </c>
      <c r="D1055" t="s">
        <v>13249</v>
      </c>
      <c r="E1055">
        <v>4</v>
      </c>
      <c r="F1055">
        <v>460</v>
      </c>
      <c r="G1055">
        <v>90</v>
      </c>
      <c r="H1055">
        <v>15</v>
      </c>
      <c r="I1055">
        <v>3</v>
      </c>
      <c r="J1055">
        <v>1102</v>
      </c>
      <c r="K1055">
        <v>103611</v>
      </c>
      <c r="L1055">
        <v>1</v>
      </c>
      <c r="M1055">
        <v>1</v>
      </c>
      <c r="N1055">
        <v>0</v>
      </c>
      <c r="O1055">
        <v>0</v>
      </c>
      <c r="P1055">
        <v>0</v>
      </c>
      <c r="Q1055">
        <v>0</v>
      </c>
      <c r="R1055">
        <v>0</v>
      </c>
      <c r="S1055">
        <v>0</v>
      </c>
      <c r="T1055">
        <v>900582</v>
      </c>
      <c r="U1055">
        <v>71159</v>
      </c>
      <c r="V1055">
        <v>71274</v>
      </c>
      <c r="W1055" t="s">
        <v>12629</v>
      </c>
      <c r="X1055" t="s">
        <v>13887</v>
      </c>
      <c r="Y1055">
        <v>0</v>
      </c>
      <c r="Z1055">
        <v>11464</v>
      </c>
    </row>
    <row r="1056" spans="1:26" x14ac:dyDescent="0.25">
      <c r="A1056">
        <v>192460</v>
      </c>
      <c r="B1056">
        <v>202501</v>
      </c>
      <c r="C1056">
        <v>1</v>
      </c>
      <c r="D1056" t="s">
        <v>13251</v>
      </c>
      <c r="E1056">
        <v>4</v>
      </c>
      <c r="F1056">
        <v>17</v>
      </c>
      <c r="G1056">
        <v>3</v>
      </c>
      <c r="H1056">
        <v>1</v>
      </c>
      <c r="I1056">
        <v>1</v>
      </c>
      <c r="J1056">
        <v>26816</v>
      </c>
      <c r="K1056">
        <v>71305</v>
      </c>
      <c r="L1056">
        <v>21.5</v>
      </c>
      <c r="M1056">
        <v>5</v>
      </c>
      <c r="N1056">
        <v>6</v>
      </c>
      <c r="O1056">
        <v>2.5</v>
      </c>
      <c r="P1056">
        <v>5</v>
      </c>
      <c r="Q1056">
        <v>1</v>
      </c>
      <c r="R1056">
        <v>2</v>
      </c>
      <c r="S1056">
        <v>0</v>
      </c>
      <c r="T1056">
        <v>71030</v>
      </c>
      <c r="U1056">
        <v>71662</v>
      </c>
      <c r="V1056">
        <v>71438</v>
      </c>
      <c r="W1056" t="s">
        <v>12672</v>
      </c>
      <c r="X1056" t="s">
        <v>12595</v>
      </c>
      <c r="Y1056">
        <v>6828</v>
      </c>
      <c r="Z1056">
        <v>38221</v>
      </c>
    </row>
    <row r="1057" spans="1:26" x14ac:dyDescent="0.25">
      <c r="A1057">
        <v>192460</v>
      </c>
      <c r="B1057">
        <v>202501</v>
      </c>
      <c r="C1057">
        <v>2</v>
      </c>
      <c r="D1057" t="s">
        <v>13251</v>
      </c>
      <c r="E1057">
        <v>4</v>
      </c>
      <c r="F1057">
        <v>17</v>
      </c>
      <c r="G1057">
        <v>3</v>
      </c>
      <c r="H1057">
        <v>1</v>
      </c>
      <c r="I1057">
        <v>1</v>
      </c>
      <c r="J1057">
        <v>26816</v>
      </c>
      <c r="K1057">
        <v>71305</v>
      </c>
      <c r="L1057">
        <v>21.5</v>
      </c>
      <c r="M1057">
        <v>5</v>
      </c>
      <c r="N1057">
        <v>6</v>
      </c>
      <c r="O1057">
        <v>2.5</v>
      </c>
      <c r="P1057">
        <v>5</v>
      </c>
      <c r="Q1057">
        <v>1</v>
      </c>
      <c r="R1057">
        <v>2</v>
      </c>
      <c r="S1057">
        <v>0</v>
      </c>
      <c r="T1057">
        <v>71030</v>
      </c>
      <c r="U1057">
        <v>71662</v>
      </c>
      <c r="V1057">
        <v>71438</v>
      </c>
      <c r="W1057" t="s">
        <v>12672</v>
      </c>
      <c r="X1057" t="s">
        <v>12595</v>
      </c>
      <c r="Y1057">
        <v>6828</v>
      </c>
      <c r="Z1057">
        <v>38221</v>
      </c>
    </row>
    <row r="1058" spans="1:26" x14ac:dyDescent="0.25">
      <c r="A1058">
        <v>192471</v>
      </c>
      <c r="B1058">
        <v>202501</v>
      </c>
      <c r="C1058">
        <v>1</v>
      </c>
      <c r="D1058" t="s">
        <v>13252</v>
      </c>
      <c r="E1058">
        <v>3</v>
      </c>
      <c r="F1058">
        <v>33</v>
      </c>
      <c r="G1058">
        <v>3</v>
      </c>
      <c r="H1058">
        <v>1</v>
      </c>
      <c r="I1058">
        <v>0</v>
      </c>
      <c r="J1058">
        <v>94837</v>
      </c>
      <c r="K1058">
        <v>122551</v>
      </c>
      <c r="L1058">
        <v>104.5</v>
      </c>
      <c r="M1058">
        <v>19</v>
      </c>
      <c r="N1058">
        <v>34.5</v>
      </c>
      <c r="O1058">
        <v>6</v>
      </c>
      <c r="P1058">
        <v>18.5</v>
      </c>
      <c r="Q1058">
        <v>22</v>
      </c>
      <c r="R1058">
        <v>4.5</v>
      </c>
      <c r="S1058">
        <v>0</v>
      </c>
      <c r="T1058">
        <v>71030</v>
      </c>
      <c r="U1058">
        <v>71063</v>
      </c>
      <c r="V1058">
        <v>70053</v>
      </c>
      <c r="W1058" t="s">
        <v>3624</v>
      </c>
      <c r="X1058" t="s">
        <v>12595</v>
      </c>
      <c r="Y1058">
        <v>13382</v>
      </c>
      <c r="Z1058">
        <v>121899</v>
      </c>
    </row>
    <row r="1059" spans="1:26" x14ac:dyDescent="0.25">
      <c r="A1059">
        <v>192471</v>
      </c>
      <c r="B1059">
        <v>202501</v>
      </c>
      <c r="C1059">
        <v>2</v>
      </c>
      <c r="D1059" t="s">
        <v>13252</v>
      </c>
      <c r="E1059">
        <v>3</v>
      </c>
      <c r="F1059">
        <v>33</v>
      </c>
      <c r="G1059">
        <v>3</v>
      </c>
      <c r="H1059">
        <v>1</v>
      </c>
      <c r="I1059">
        <v>0</v>
      </c>
      <c r="J1059">
        <v>94837</v>
      </c>
      <c r="K1059">
        <v>122551</v>
      </c>
      <c r="L1059">
        <v>104.5</v>
      </c>
      <c r="M1059">
        <v>19</v>
      </c>
      <c r="N1059">
        <v>34.5</v>
      </c>
      <c r="O1059">
        <v>6</v>
      </c>
      <c r="P1059">
        <v>18.5</v>
      </c>
      <c r="Q1059">
        <v>22</v>
      </c>
      <c r="R1059">
        <v>4.5</v>
      </c>
      <c r="S1059">
        <v>0</v>
      </c>
      <c r="T1059">
        <v>71030</v>
      </c>
      <c r="U1059">
        <v>71063</v>
      </c>
      <c r="V1059">
        <v>70053</v>
      </c>
      <c r="W1059" t="s">
        <v>3624</v>
      </c>
      <c r="X1059" t="s">
        <v>12595</v>
      </c>
      <c r="Y1059">
        <v>13382</v>
      </c>
      <c r="Z1059">
        <v>121899</v>
      </c>
    </row>
    <row r="1060" spans="1:26" x14ac:dyDescent="0.25">
      <c r="A1060">
        <v>192504</v>
      </c>
      <c r="B1060">
        <v>202501</v>
      </c>
      <c r="C1060">
        <v>1</v>
      </c>
      <c r="D1060" t="s">
        <v>12850</v>
      </c>
      <c r="E1060">
        <v>4</v>
      </c>
      <c r="F1060">
        <v>916</v>
      </c>
      <c r="G1060">
        <v>200</v>
      </c>
      <c r="H1060">
        <v>24</v>
      </c>
      <c r="I1060">
        <v>10</v>
      </c>
      <c r="J1060">
        <v>0</v>
      </c>
      <c r="K1060">
        <v>0</v>
      </c>
      <c r="L1060">
        <v>0</v>
      </c>
      <c r="M1060">
        <v>0</v>
      </c>
      <c r="N1060">
        <v>0</v>
      </c>
      <c r="O1060">
        <v>0</v>
      </c>
      <c r="P1060">
        <v>0</v>
      </c>
      <c r="Q1060">
        <v>0</v>
      </c>
      <c r="R1060">
        <v>0</v>
      </c>
      <c r="S1060">
        <v>0</v>
      </c>
      <c r="T1060">
        <v>900582</v>
      </c>
      <c r="U1060">
        <v>71276</v>
      </c>
      <c r="V1060">
        <v>70082</v>
      </c>
      <c r="W1060" t="s">
        <v>12631</v>
      </c>
      <c r="X1060" t="s">
        <v>13887</v>
      </c>
      <c r="Y1060">
        <v>0</v>
      </c>
      <c r="Z1060">
        <v>0</v>
      </c>
    </row>
    <row r="1061" spans="1:26" x14ac:dyDescent="0.25">
      <c r="A1061">
        <v>192504</v>
      </c>
      <c r="B1061">
        <v>202501</v>
      </c>
      <c r="C1061">
        <v>2</v>
      </c>
      <c r="D1061" t="s">
        <v>12850</v>
      </c>
      <c r="E1061">
        <v>4</v>
      </c>
      <c r="F1061">
        <v>916</v>
      </c>
      <c r="G1061">
        <v>200</v>
      </c>
      <c r="H1061">
        <v>24</v>
      </c>
      <c r="I1061">
        <v>10</v>
      </c>
      <c r="J1061">
        <v>0</v>
      </c>
      <c r="K1061">
        <v>0</v>
      </c>
      <c r="L1061">
        <v>0</v>
      </c>
      <c r="M1061">
        <v>0</v>
      </c>
      <c r="N1061">
        <v>0</v>
      </c>
      <c r="O1061">
        <v>0</v>
      </c>
      <c r="P1061">
        <v>0</v>
      </c>
      <c r="Q1061">
        <v>0</v>
      </c>
      <c r="R1061">
        <v>0</v>
      </c>
      <c r="S1061">
        <v>0</v>
      </c>
      <c r="T1061">
        <v>900582</v>
      </c>
      <c r="U1061">
        <v>71276</v>
      </c>
      <c r="V1061">
        <v>70082</v>
      </c>
      <c r="W1061" t="s">
        <v>12631</v>
      </c>
      <c r="X1061" t="s">
        <v>13887</v>
      </c>
      <c r="Y1061">
        <v>0</v>
      </c>
      <c r="Z1061">
        <v>0</v>
      </c>
    </row>
    <row r="1062" spans="1:26" x14ac:dyDescent="0.25">
      <c r="A1062">
        <v>192509</v>
      </c>
      <c r="B1062">
        <v>202501</v>
      </c>
      <c r="C1062">
        <v>1</v>
      </c>
      <c r="D1062" t="s">
        <v>13254</v>
      </c>
      <c r="E1062">
        <v>4</v>
      </c>
      <c r="F1062">
        <v>147</v>
      </c>
      <c r="G1062">
        <v>29</v>
      </c>
      <c r="H1062">
        <v>2</v>
      </c>
      <c r="I1062">
        <v>1</v>
      </c>
      <c r="J1062">
        <v>15089</v>
      </c>
      <c r="K1062">
        <v>31072</v>
      </c>
      <c r="L1062">
        <v>16.5</v>
      </c>
      <c r="M1062">
        <v>6</v>
      </c>
      <c r="N1062">
        <v>4.5</v>
      </c>
      <c r="O1062">
        <v>2</v>
      </c>
      <c r="P1062">
        <v>1</v>
      </c>
      <c r="Q1062">
        <v>2</v>
      </c>
      <c r="R1062">
        <v>1</v>
      </c>
      <c r="S1062">
        <v>0</v>
      </c>
      <c r="T1062">
        <v>71030</v>
      </c>
      <c r="U1062">
        <v>71045</v>
      </c>
      <c r="V1062">
        <v>71037</v>
      </c>
      <c r="W1062" t="s">
        <v>12661</v>
      </c>
      <c r="X1062" t="s">
        <v>12595</v>
      </c>
      <c r="Y1062">
        <v>95218</v>
      </c>
      <c r="Z1062">
        <v>20870</v>
      </c>
    </row>
    <row r="1063" spans="1:26" x14ac:dyDescent="0.25">
      <c r="A1063">
        <v>192509</v>
      </c>
      <c r="B1063">
        <v>202501</v>
      </c>
      <c r="C1063">
        <v>2</v>
      </c>
      <c r="D1063" t="s">
        <v>13254</v>
      </c>
      <c r="E1063">
        <v>4</v>
      </c>
      <c r="F1063">
        <v>147</v>
      </c>
      <c r="G1063">
        <v>29</v>
      </c>
      <c r="H1063">
        <v>2</v>
      </c>
      <c r="I1063">
        <v>1</v>
      </c>
      <c r="J1063">
        <v>15089</v>
      </c>
      <c r="K1063">
        <v>31072</v>
      </c>
      <c r="L1063">
        <v>16.5</v>
      </c>
      <c r="M1063">
        <v>6</v>
      </c>
      <c r="N1063">
        <v>4.5</v>
      </c>
      <c r="O1063">
        <v>2</v>
      </c>
      <c r="P1063">
        <v>1</v>
      </c>
      <c r="Q1063">
        <v>2</v>
      </c>
      <c r="R1063">
        <v>1</v>
      </c>
      <c r="S1063">
        <v>0</v>
      </c>
      <c r="T1063">
        <v>71030</v>
      </c>
      <c r="U1063">
        <v>71045</v>
      </c>
      <c r="V1063">
        <v>71037</v>
      </c>
      <c r="W1063" t="s">
        <v>12661</v>
      </c>
      <c r="X1063" t="s">
        <v>12595</v>
      </c>
      <c r="Y1063">
        <v>95218</v>
      </c>
      <c r="Z1063">
        <v>20870</v>
      </c>
    </row>
    <row r="1064" spans="1:26" x14ac:dyDescent="0.25">
      <c r="A1064">
        <v>192578</v>
      </c>
      <c r="B1064">
        <v>202501</v>
      </c>
      <c r="C1064">
        <v>1</v>
      </c>
      <c r="D1064" t="s">
        <v>13255</v>
      </c>
      <c r="E1064">
        <v>3</v>
      </c>
      <c r="F1064">
        <v>88</v>
      </c>
      <c r="G1064">
        <v>28</v>
      </c>
      <c r="H1064">
        <v>5</v>
      </c>
      <c r="I1064">
        <v>0</v>
      </c>
      <c r="J1064">
        <v>19354</v>
      </c>
      <c r="K1064">
        <v>372429</v>
      </c>
      <c r="L1064">
        <v>40</v>
      </c>
      <c r="M1064">
        <v>6</v>
      </c>
      <c r="N1064">
        <v>16</v>
      </c>
      <c r="O1064">
        <v>5</v>
      </c>
      <c r="P1064">
        <v>5</v>
      </c>
      <c r="Q1064">
        <v>5</v>
      </c>
      <c r="R1064">
        <v>3</v>
      </c>
      <c r="S1064">
        <v>0</v>
      </c>
      <c r="T1064">
        <v>71251</v>
      </c>
      <c r="U1064">
        <v>71239</v>
      </c>
      <c r="V1064">
        <v>700440</v>
      </c>
      <c r="W1064" t="s">
        <v>12650</v>
      </c>
      <c r="X1064" t="s">
        <v>13885</v>
      </c>
      <c r="Y1064">
        <v>122918</v>
      </c>
      <c r="Z1064">
        <v>60754</v>
      </c>
    </row>
    <row r="1065" spans="1:26" x14ac:dyDescent="0.25">
      <c r="A1065">
        <v>192578</v>
      </c>
      <c r="B1065">
        <v>202501</v>
      </c>
      <c r="C1065">
        <v>2</v>
      </c>
      <c r="D1065" t="s">
        <v>13255</v>
      </c>
      <c r="E1065">
        <v>3</v>
      </c>
      <c r="F1065">
        <v>88</v>
      </c>
      <c r="G1065">
        <v>28</v>
      </c>
      <c r="H1065">
        <v>5</v>
      </c>
      <c r="I1065">
        <v>0</v>
      </c>
      <c r="J1065">
        <v>19354</v>
      </c>
      <c r="K1065">
        <v>372429</v>
      </c>
      <c r="L1065">
        <v>40</v>
      </c>
      <c r="M1065">
        <v>6</v>
      </c>
      <c r="N1065">
        <v>16</v>
      </c>
      <c r="O1065">
        <v>5</v>
      </c>
      <c r="P1065">
        <v>5</v>
      </c>
      <c r="Q1065">
        <v>5</v>
      </c>
      <c r="R1065">
        <v>3</v>
      </c>
      <c r="S1065">
        <v>0</v>
      </c>
      <c r="T1065">
        <v>71251</v>
      </c>
      <c r="U1065">
        <v>71239</v>
      </c>
      <c r="V1065">
        <v>700440</v>
      </c>
      <c r="W1065" t="s">
        <v>12650</v>
      </c>
      <c r="X1065" t="s">
        <v>13885</v>
      </c>
      <c r="Y1065">
        <v>122918</v>
      </c>
      <c r="Z1065">
        <v>60754</v>
      </c>
    </row>
    <row r="1066" spans="1:26" x14ac:dyDescent="0.25">
      <c r="A1066">
        <v>192595</v>
      </c>
      <c r="B1066">
        <v>202501</v>
      </c>
      <c r="C1066">
        <v>1</v>
      </c>
      <c r="D1066" t="s">
        <v>13257</v>
      </c>
      <c r="E1066">
        <v>4</v>
      </c>
      <c r="F1066">
        <v>482</v>
      </c>
      <c r="G1066">
        <v>173</v>
      </c>
      <c r="H1066">
        <v>11</v>
      </c>
      <c r="I1066">
        <v>7</v>
      </c>
      <c r="J1066">
        <v>7238</v>
      </c>
      <c r="K1066">
        <v>1945</v>
      </c>
      <c r="L1066">
        <v>4</v>
      </c>
      <c r="M1066">
        <v>0</v>
      </c>
      <c r="N1066">
        <v>0</v>
      </c>
      <c r="O1066">
        <v>3</v>
      </c>
      <c r="P1066">
        <v>0</v>
      </c>
      <c r="Q1066">
        <v>1</v>
      </c>
      <c r="R1066">
        <v>0</v>
      </c>
      <c r="S1066">
        <v>0</v>
      </c>
      <c r="T1066">
        <v>71251</v>
      </c>
      <c r="U1066">
        <v>71252</v>
      </c>
      <c r="V1066">
        <v>71394</v>
      </c>
      <c r="W1066" t="s">
        <v>12592</v>
      </c>
      <c r="X1066" t="s">
        <v>13885</v>
      </c>
      <c r="Y1066">
        <v>0</v>
      </c>
      <c r="Z1066">
        <v>10963</v>
      </c>
    </row>
    <row r="1067" spans="1:26" x14ac:dyDescent="0.25">
      <c r="A1067">
        <v>192595</v>
      </c>
      <c r="B1067">
        <v>202501</v>
      </c>
      <c r="C1067">
        <v>2</v>
      </c>
      <c r="D1067" t="s">
        <v>13257</v>
      </c>
      <c r="E1067">
        <v>4</v>
      </c>
      <c r="F1067">
        <v>482</v>
      </c>
      <c r="G1067">
        <v>173</v>
      </c>
      <c r="H1067">
        <v>11</v>
      </c>
      <c r="I1067">
        <v>7</v>
      </c>
      <c r="J1067">
        <v>7238</v>
      </c>
      <c r="K1067">
        <v>1945</v>
      </c>
      <c r="L1067">
        <v>4</v>
      </c>
      <c r="M1067">
        <v>0</v>
      </c>
      <c r="N1067">
        <v>0</v>
      </c>
      <c r="O1067">
        <v>3</v>
      </c>
      <c r="P1067">
        <v>0</v>
      </c>
      <c r="Q1067">
        <v>1</v>
      </c>
      <c r="R1067">
        <v>0</v>
      </c>
      <c r="S1067">
        <v>0</v>
      </c>
      <c r="T1067">
        <v>71251</v>
      </c>
      <c r="U1067">
        <v>71252</v>
      </c>
      <c r="V1067">
        <v>71394</v>
      </c>
      <c r="W1067" t="s">
        <v>12592</v>
      </c>
      <c r="X1067" t="s">
        <v>13885</v>
      </c>
      <c r="Y1067">
        <v>0</v>
      </c>
      <c r="Z1067">
        <v>10963</v>
      </c>
    </row>
    <row r="1068" spans="1:26" x14ac:dyDescent="0.25">
      <c r="A1068">
        <v>192603</v>
      </c>
      <c r="B1068">
        <v>202501</v>
      </c>
      <c r="C1068">
        <v>1</v>
      </c>
      <c r="D1068" t="s">
        <v>13259</v>
      </c>
      <c r="E1068">
        <v>4</v>
      </c>
      <c r="F1068">
        <v>755</v>
      </c>
      <c r="G1068">
        <v>240</v>
      </c>
      <c r="H1068">
        <v>15</v>
      </c>
      <c r="I1068">
        <v>5</v>
      </c>
      <c r="J1068">
        <v>1525</v>
      </c>
      <c r="K1068">
        <v>6500</v>
      </c>
      <c r="L1068">
        <v>4</v>
      </c>
      <c r="M1068">
        <v>1</v>
      </c>
      <c r="N1068">
        <v>0</v>
      </c>
      <c r="O1068">
        <v>1</v>
      </c>
      <c r="P1068">
        <v>1</v>
      </c>
      <c r="Q1068">
        <v>0</v>
      </c>
      <c r="R1068">
        <v>1</v>
      </c>
      <c r="S1068">
        <v>0</v>
      </c>
      <c r="T1068">
        <v>71251</v>
      </c>
      <c r="U1068">
        <v>70066</v>
      </c>
      <c r="V1068">
        <v>71347</v>
      </c>
      <c r="W1068" t="s">
        <v>12627</v>
      </c>
      <c r="X1068" t="s">
        <v>13885</v>
      </c>
      <c r="Y1068">
        <v>0</v>
      </c>
      <c r="Z1068">
        <v>2824</v>
      </c>
    </row>
    <row r="1069" spans="1:26" x14ac:dyDescent="0.25">
      <c r="A1069">
        <v>192603</v>
      </c>
      <c r="B1069">
        <v>202501</v>
      </c>
      <c r="C1069">
        <v>2</v>
      </c>
      <c r="D1069" t="s">
        <v>13259</v>
      </c>
      <c r="E1069">
        <v>4</v>
      </c>
      <c r="F1069">
        <v>755</v>
      </c>
      <c r="G1069">
        <v>240</v>
      </c>
      <c r="H1069">
        <v>15</v>
      </c>
      <c r="I1069">
        <v>5</v>
      </c>
      <c r="J1069">
        <v>1525</v>
      </c>
      <c r="K1069">
        <v>6500</v>
      </c>
      <c r="L1069">
        <v>4</v>
      </c>
      <c r="M1069">
        <v>1</v>
      </c>
      <c r="N1069">
        <v>0</v>
      </c>
      <c r="O1069">
        <v>1</v>
      </c>
      <c r="P1069">
        <v>1</v>
      </c>
      <c r="Q1069">
        <v>0</v>
      </c>
      <c r="R1069">
        <v>1</v>
      </c>
      <c r="S1069">
        <v>0</v>
      </c>
      <c r="T1069">
        <v>71251</v>
      </c>
      <c r="U1069">
        <v>70066</v>
      </c>
      <c r="V1069">
        <v>71347</v>
      </c>
      <c r="W1069" t="s">
        <v>12627</v>
      </c>
      <c r="X1069" t="s">
        <v>13885</v>
      </c>
      <c r="Y1069">
        <v>0</v>
      </c>
      <c r="Z1069">
        <v>2824</v>
      </c>
    </row>
    <row r="1070" spans="1:26" x14ac:dyDescent="0.25">
      <c r="A1070">
        <v>192646</v>
      </c>
      <c r="B1070">
        <v>202501</v>
      </c>
      <c r="C1070">
        <v>1</v>
      </c>
      <c r="D1070" t="s">
        <v>13260</v>
      </c>
      <c r="E1070">
        <v>3</v>
      </c>
      <c r="F1070">
        <v>29</v>
      </c>
      <c r="G1070">
        <v>15</v>
      </c>
      <c r="H1070">
        <v>1</v>
      </c>
      <c r="I1070">
        <v>0</v>
      </c>
      <c r="J1070">
        <v>85744</v>
      </c>
      <c r="K1070">
        <v>206474</v>
      </c>
      <c r="L1070">
        <v>123.5</v>
      </c>
      <c r="M1070">
        <v>15.5</v>
      </c>
      <c r="N1070">
        <v>53</v>
      </c>
      <c r="O1070">
        <v>11</v>
      </c>
      <c r="P1070">
        <v>12.5</v>
      </c>
      <c r="Q1070">
        <v>15.5</v>
      </c>
      <c r="R1070">
        <v>16</v>
      </c>
      <c r="S1070">
        <v>0</v>
      </c>
      <c r="T1070">
        <v>71251</v>
      </c>
      <c r="U1070">
        <v>71239</v>
      </c>
      <c r="V1070">
        <v>71240</v>
      </c>
      <c r="W1070" t="s">
        <v>12650</v>
      </c>
      <c r="X1070" t="s">
        <v>13885</v>
      </c>
      <c r="Y1070">
        <v>55179</v>
      </c>
      <c r="Z1070">
        <v>127257</v>
      </c>
    </row>
    <row r="1071" spans="1:26" x14ac:dyDescent="0.25">
      <c r="A1071">
        <v>192646</v>
      </c>
      <c r="B1071">
        <v>202501</v>
      </c>
      <c r="C1071">
        <v>2</v>
      </c>
      <c r="D1071" t="s">
        <v>13260</v>
      </c>
      <c r="E1071">
        <v>3</v>
      </c>
      <c r="F1071">
        <v>29</v>
      </c>
      <c r="G1071">
        <v>15</v>
      </c>
      <c r="H1071">
        <v>1</v>
      </c>
      <c r="I1071">
        <v>0</v>
      </c>
      <c r="J1071">
        <v>85744</v>
      </c>
      <c r="K1071">
        <v>206474</v>
      </c>
      <c r="L1071">
        <v>123.5</v>
      </c>
      <c r="M1071">
        <v>15.5</v>
      </c>
      <c r="N1071">
        <v>53</v>
      </c>
      <c r="O1071">
        <v>11</v>
      </c>
      <c r="P1071">
        <v>12.5</v>
      </c>
      <c r="Q1071">
        <v>15.5</v>
      </c>
      <c r="R1071">
        <v>16</v>
      </c>
      <c r="S1071">
        <v>0</v>
      </c>
      <c r="T1071">
        <v>71251</v>
      </c>
      <c r="U1071">
        <v>71239</v>
      </c>
      <c r="V1071">
        <v>71240</v>
      </c>
      <c r="W1071" t="s">
        <v>12650</v>
      </c>
      <c r="X1071" t="s">
        <v>13885</v>
      </c>
      <c r="Y1071">
        <v>55179</v>
      </c>
      <c r="Z1071">
        <v>127257</v>
      </c>
    </row>
    <row r="1072" spans="1:26" x14ac:dyDescent="0.25">
      <c r="A1072">
        <v>192649</v>
      </c>
      <c r="B1072">
        <v>202501</v>
      </c>
      <c r="C1072">
        <v>1</v>
      </c>
      <c r="D1072" t="s">
        <v>13262</v>
      </c>
      <c r="E1072">
        <v>4</v>
      </c>
      <c r="F1072">
        <v>355</v>
      </c>
      <c r="G1072">
        <v>130</v>
      </c>
      <c r="H1072">
        <v>13</v>
      </c>
      <c r="I1072">
        <v>3</v>
      </c>
      <c r="J1072">
        <v>10679</v>
      </c>
      <c r="K1072">
        <v>22825</v>
      </c>
      <c r="L1072">
        <v>8.5</v>
      </c>
      <c r="M1072">
        <v>2</v>
      </c>
      <c r="N1072">
        <v>3.5</v>
      </c>
      <c r="O1072">
        <v>0.5</v>
      </c>
      <c r="P1072">
        <v>0.5</v>
      </c>
      <c r="Q1072">
        <v>1</v>
      </c>
      <c r="R1072">
        <v>1</v>
      </c>
      <c r="S1072">
        <v>0</v>
      </c>
      <c r="T1072">
        <v>71251</v>
      </c>
      <c r="U1072">
        <v>71239</v>
      </c>
      <c r="V1072">
        <v>71941</v>
      </c>
      <c r="W1072" t="s">
        <v>12650</v>
      </c>
      <c r="X1072" t="s">
        <v>13885</v>
      </c>
      <c r="Y1072">
        <v>0</v>
      </c>
      <c r="Z1072">
        <v>14249</v>
      </c>
    </row>
    <row r="1073" spans="1:26" x14ac:dyDescent="0.25">
      <c r="A1073">
        <v>192649</v>
      </c>
      <c r="B1073">
        <v>202501</v>
      </c>
      <c r="C1073">
        <v>2</v>
      </c>
      <c r="D1073" t="s">
        <v>13262</v>
      </c>
      <c r="E1073">
        <v>4</v>
      </c>
      <c r="F1073">
        <v>355</v>
      </c>
      <c r="G1073">
        <v>130</v>
      </c>
      <c r="H1073">
        <v>13</v>
      </c>
      <c r="I1073">
        <v>3</v>
      </c>
      <c r="J1073">
        <v>10679</v>
      </c>
      <c r="K1073">
        <v>22825</v>
      </c>
      <c r="L1073">
        <v>8.5</v>
      </c>
      <c r="M1073">
        <v>2</v>
      </c>
      <c r="N1073">
        <v>3.5</v>
      </c>
      <c r="O1073">
        <v>0.5</v>
      </c>
      <c r="P1073">
        <v>0.5</v>
      </c>
      <c r="Q1073">
        <v>1</v>
      </c>
      <c r="R1073">
        <v>1</v>
      </c>
      <c r="S1073">
        <v>0</v>
      </c>
      <c r="T1073">
        <v>71251</v>
      </c>
      <c r="U1073">
        <v>71239</v>
      </c>
      <c r="V1073">
        <v>71941</v>
      </c>
      <c r="W1073" t="s">
        <v>12650</v>
      </c>
      <c r="X1073" t="s">
        <v>13885</v>
      </c>
      <c r="Y1073">
        <v>0</v>
      </c>
      <c r="Z1073">
        <v>14249</v>
      </c>
    </row>
    <row r="1074" spans="1:26" x14ac:dyDescent="0.25">
      <c r="A1074">
        <v>192658</v>
      </c>
      <c r="B1074">
        <v>202501</v>
      </c>
      <c r="C1074">
        <v>1</v>
      </c>
      <c r="D1074" t="s">
        <v>13264</v>
      </c>
      <c r="E1074">
        <v>4</v>
      </c>
      <c r="F1074">
        <v>106</v>
      </c>
      <c r="G1074">
        <v>25</v>
      </c>
      <c r="H1074">
        <v>5</v>
      </c>
      <c r="I1074">
        <v>1</v>
      </c>
      <c r="J1074">
        <v>12118</v>
      </c>
      <c r="K1074">
        <v>92685</v>
      </c>
      <c r="L1074">
        <v>20.5</v>
      </c>
      <c r="M1074">
        <v>7.5</v>
      </c>
      <c r="N1074">
        <v>1</v>
      </c>
      <c r="O1074">
        <v>0</v>
      </c>
      <c r="P1074">
        <v>1</v>
      </c>
      <c r="Q1074">
        <v>3</v>
      </c>
      <c r="R1074">
        <v>8</v>
      </c>
      <c r="S1074">
        <v>0</v>
      </c>
      <c r="T1074">
        <v>71590</v>
      </c>
      <c r="U1074">
        <v>71591</v>
      </c>
      <c r="V1074">
        <v>71090</v>
      </c>
      <c r="W1074" t="s">
        <v>13888</v>
      </c>
      <c r="X1074" t="s">
        <v>12590</v>
      </c>
      <c r="Y1074">
        <v>0</v>
      </c>
      <c r="Z1074">
        <v>22872</v>
      </c>
    </row>
    <row r="1075" spans="1:26" x14ac:dyDescent="0.25">
      <c r="A1075">
        <v>192658</v>
      </c>
      <c r="B1075">
        <v>202501</v>
      </c>
      <c r="C1075">
        <v>2</v>
      </c>
      <c r="D1075" t="s">
        <v>13264</v>
      </c>
      <c r="E1075">
        <v>4</v>
      </c>
      <c r="F1075">
        <v>106</v>
      </c>
      <c r="G1075">
        <v>25</v>
      </c>
      <c r="H1075">
        <v>5</v>
      </c>
      <c r="I1075">
        <v>1</v>
      </c>
      <c r="J1075">
        <v>12118</v>
      </c>
      <c r="K1075">
        <v>92685</v>
      </c>
      <c r="L1075">
        <v>20.5</v>
      </c>
      <c r="M1075">
        <v>7.5</v>
      </c>
      <c r="N1075">
        <v>1</v>
      </c>
      <c r="O1075">
        <v>0</v>
      </c>
      <c r="P1075">
        <v>1</v>
      </c>
      <c r="Q1075">
        <v>3</v>
      </c>
      <c r="R1075">
        <v>8</v>
      </c>
      <c r="S1075">
        <v>0</v>
      </c>
      <c r="T1075">
        <v>71590</v>
      </c>
      <c r="U1075">
        <v>71591</v>
      </c>
      <c r="V1075">
        <v>71090</v>
      </c>
      <c r="W1075" t="s">
        <v>13888</v>
      </c>
      <c r="X1075" t="s">
        <v>12590</v>
      </c>
      <c r="Y1075">
        <v>0</v>
      </c>
      <c r="Z1075">
        <v>22872</v>
      </c>
    </row>
    <row r="1076" spans="1:26" x14ac:dyDescent="0.25">
      <c r="A1076">
        <v>192666</v>
      </c>
      <c r="B1076">
        <v>202501</v>
      </c>
      <c r="C1076">
        <v>1</v>
      </c>
      <c r="D1076" t="s">
        <v>13265</v>
      </c>
      <c r="E1076">
        <v>3</v>
      </c>
      <c r="F1076">
        <v>55</v>
      </c>
      <c r="G1076">
        <v>11</v>
      </c>
      <c r="H1076">
        <v>1</v>
      </c>
      <c r="I1076">
        <v>0</v>
      </c>
      <c r="J1076">
        <v>32030</v>
      </c>
      <c r="K1076">
        <v>568331</v>
      </c>
      <c r="L1076">
        <v>50.5</v>
      </c>
      <c r="M1076">
        <v>14</v>
      </c>
      <c r="N1076">
        <v>15.5</v>
      </c>
      <c r="O1076">
        <v>3</v>
      </c>
      <c r="P1076">
        <v>3.5</v>
      </c>
      <c r="Q1076">
        <v>5</v>
      </c>
      <c r="R1076">
        <v>9.5</v>
      </c>
      <c r="S1076">
        <v>0</v>
      </c>
      <c r="T1076">
        <v>71030</v>
      </c>
      <c r="U1076">
        <v>71510</v>
      </c>
      <c r="V1076">
        <v>700173</v>
      </c>
      <c r="W1076" t="s">
        <v>12607</v>
      </c>
      <c r="X1076" t="s">
        <v>12595</v>
      </c>
      <c r="Y1076">
        <v>15876</v>
      </c>
      <c r="Z1076">
        <v>94828</v>
      </c>
    </row>
    <row r="1077" spans="1:26" x14ac:dyDescent="0.25">
      <c r="A1077">
        <v>192666</v>
      </c>
      <c r="B1077">
        <v>202501</v>
      </c>
      <c r="C1077">
        <v>2</v>
      </c>
      <c r="D1077" t="s">
        <v>13265</v>
      </c>
      <c r="E1077">
        <v>3</v>
      </c>
      <c r="F1077">
        <v>55</v>
      </c>
      <c r="G1077">
        <v>11</v>
      </c>
      <c r="H1077">
        <v>1</v>
      </c>
      <c r="I1077">
        <v>0</v>
      </c>
      <c r="J1077">
        <v>32030</v>
      </c>
      <c r="K1077">
        <v>568331</v>
      </c>
      <c r="L1077">
        <v>50.5</v>
      </c>
      <c r="M1077">
        <v>14</v>
      </c>
      <c r="N1077">
        <v>15.5</v>
      </c>
      <c r="O1077">
        <v>3</v>
      </c>
      <c r="P1077">
        <v>3.5</v>
      </c>
      <c r="Q1077">
        <v>5</v>
      </c>
      <c r="R1077">
        <v>9.5</v>
      </c>
      <c r="S1077">
        <v>0</v>
      </c>
      <c r="T1077">
        <v>71030</v>
      </c>
      <c r="U1077">
        <v>71510</v>
      </c>
      <c r="V1077">
        <v>700173</v>
      </c>
      <c r="W1077" t="s">
        <v>12607</v>
      </c>
      <c r="X1077" t="s">
        <v>12595</v>
      </c>
      <c r="Y1077">
        <v>15876</v>
      </c>
      <c r="Z1077">
        <v>94828</v>
      </c>
    </row>
    <row r="1078" spans="1:26" x14ac:dyDescent="0.25">
      <c r="A1078">
        <v>192673</v>
      </c>
      <c r="B1078">
        <v>202501</v>
      </c>
      <c r="C1078">
        <v>1</v>
      </c>
      <c r="D1078" t="s">
        <v>12838</v>
      </c>
      <c r="E1078">
        <v>4</v>
      </c>
      <c r="F1078">
        <v>837</v>
      </c>
      <c r="G1078">
        <v>182</v>
      </c>
      <c r="H1078">
        <v>22</v>
      </c>
      <c r="I1078">
        <v>10</v>
      </c>
      <c r="J1078">
        <v>469</v>
      </c>
      <c r="K1078">
        <v>3500</v>
      </c>
      <c r="L1078">
        <v>1</v>
      </c>
      <c r="M1078">
        <v>0</v>
      </c>
      <c r="N1078">
        <v>0.5</v>
      </c>
      <c r="O1078">
        <v>0.5</v>
      </c>
      <c r="P1078">
        <v>0</v>
      </c>
      <c r="Q1078">
        <v>0</v>
      </c>
      <c r="R1078">
        <v>0</v>
      </c>
      <c r="S1078">
        <v>0</v>
      </c>
      <c r="T1078">
        <v>900582</v>
      </c>
      <c r="U1078">
        <v>71276</v>
      </c>
      <c r="V1078">
        <v>70083</v>
      </c>
      <c r="W1078" t="s">
        <v>12631</v>
      </c>
      <c r="X1078" t="s">
        <v>13887</v>
      </c>
      <c r="Y1078">
        <v>0</v>
      </c>
      <c r="Z1078">
        <v>1053</v>
      </c>
    </row>
    <row r="1079" spans="1:26" x14ac:dyDescent="0.25">
      <c r="A1079">
        <v>192673</v>
      </c>
      <c r="B1079">
        <v>202501</v>
      </c>
      <c r="C1079">
        <v>2</v>
      </c>
      <c r="D1079" t="s">
        <v>12838</v>
      </c>
      <c r="E1079">
        <v>4</v>
      </c>
      <c r="F1079">
        <v>837</v>
      </c>
      <c r="G1079">
        <v>182</v>
      </c>
      <c r="H1079">
        <v>22</v>
      </c>
      <c r="I1079">
        <v>10</v>
      </c>
      <c r="J1079">
        <v>469</v>
      </c>
      <c r="K1079">
        <v>3500</v>
      </c>
      <c r="L1079">
        <v>1</v>
      </c>
      <c r="M1079">
        <v>0</v>
      </c>
      <c r="N1079">
        <v>0.5</v>
      </c>
      <c r="O1079">
        <v>0.5</v>
      </c>
      <c r="P1079">
        <v>0</v>
      </c>
      <c r="Q1079">
        <v>0</v>
      </c>
      <c r="R1079">
        <v>0</v>
      </c>
      <c r="S1079">
        <v>0</v>
      </c>
      <c r="T1079">
        <v>900582</v>
      </c>
      <c r="U1079">
        <v>71276</v>
      </c>
      <c r="V1079">
        <v>70083</v>
      </c>
      <c r="W1079" t="s">
        <v>12631</v>
      </c>
      <c r="X1079" t="s">
        <v>13887</v>
      </c>
      <c r="Y1079">
        <v>0</v>
      </c>
      <c r="Z1079">
        <v>1053</v>
      </c>
    </row>
    <row r="1080" spans="1:26" x14ac:dyDescent="0.25">
      <c r="A1080">
        <v>192699</v>
      </c>
      <c r="B1080">
        <v>202501</v>
      </c>
      <c r="C1080">
        <v>1</v>
      </c>
      <c r="D1080" t="s">
        <v>13267</v>
      </c>
      <c r="E1080">
        <v>4</v>
      </c>
      <c r="F1080">
        <v>916</v>
      </c>
      <c r="G1080">
        <v>230</v>
      </c>
      <c r="H1080">
        <v>20</v>
      </c>
      <c r="I1080">
        <v>9</v>
      </c>
      <c r="J1080">
        <v>0</v>
      </c>
      <c r="K1080">
        <v>0</v>
      </c>
      <c r="L1080">
        <v>0</v>
      </c>
      <c r="M1080">
        <v>0</v>
      </c>
      <c r="N1080">
        <v>0</v>
      </c>
      <c r="O1080">
        <v>0</v>
      </c>
      <c r="P1080">
        <v>0</v>
      </c>
      <c r="Q1080">
        <v>0</v>
      </c>
      <c r="R1080">
        <v>0</v>
      </c>
      <c r="S1080">
        <v>0</v>
      </c>
      <c r="T1080">
        <v>71030</v>
      </c>
      <c r="U1080">
        <v>71510</v>
      </c>
      <c r="V1080">
        <v>71551</v>
      </c>
      <c r="W1080" t="s">
        <v>12607</v>
      </c>
      <c r="X1080" t="s">
        <v>12595</v>
      </c>
      <c r="Y1080">
        <v>0</v>
      </c>
      <c r="Z1080">
        <v>0</v>
      </c>
    </row>
    <row r="1081" spans="1:26" x14ac:dyDescent="0.25">
      <c r="A1081">
        <v>192699</v>
      </c>
      <c r="B1081">
        <v>202501</v>
      </c>
      <c r="C1081">
        <v>2</v>
      </c>
      <c r="D1081" t="s">
        <v>13267</v>
      </c>
      <c r="E1081">
        <v>4</v>
      </c>
      <c r="F1081">
        <v>916</v>
      </c>
      <c r="G1081">
        <v>230</v>
      </c>
      <c r="H1081">
        <v>20</v>
      </c>
      <c r="I1081">
        <v>9</v>
      </c>
      <c r="J1081">
        <v>0</v>
      </c>
      <c r="K1081">
        <v>0</v>
      </c>
      <c r="L1081">
        <v>0</v>
      </c>
      <c r="M1081">
        <v>0</v>
      </c>
      <c r="N1081">
        <v>0</v>
      </c>
      <c r="O1081">
        <v>0</v>
      </c>
      <c r="P1081">
        <v>0</v>
      </c>
      <c r="Q1081">
        <v>0</v>
      </c>
      <c r="R1081">
        <v>0</v>
      </c>
      <c r="S1081">
        <v>0</v>
      </c>
      <c r="T1081">
        <v>71030</v>
      </c>
      <c r="U1081">
        <v>71510</v>
      </c>
      <c r="V1081">
        <v>71551</v>
      </c>
      <c r="W1081" t="s">
        <v>12607</v>
      </c>
      <c r="X1081" t="s">
        <v>12595</v>
      </c>
      <c r="Y1081">
        <v>0</v>
      </c>
      <c r="Z1081">
        <v>0</v>
      </c>
    </row>
    <row r="1082" spans="1:26" x14ac:dyDescent="0.25">
      <c r="A1082">
        <v>192743</v>
      </c>
      <c r="B1082">
        <v>202501</v>
      </c>
      <c r="C1082">
        <v>1</v>
      </c>
      <c r="D1082" t="s">
        <v>13065</v>
      </c>
      <c r="E1082">
        <v>4</v>
      </c>
      <c r="F1082">
        <v>313</v>
      </c>
      <c r="G1082">
        <v>83</v>
      </c>
      <c r="H1082">
        <v>11</v>
      </c>
      <c r="I1082">
        <v>3</v>
      </c>
      <c r="J1082">
        <v>4956</v>
      </c>
      <c r="K1082">
        <v>82738</v>
      </c>
      <c r="L1082">
        <v>17</v>
      </c>
      <c r="M1082">
        <v>0</v>
      </c>
      <c r="N1082">
        <v>9</v>
      </c>
      <c r="O1082">
        <v>1</v>
      </c>
      <c r="P1082">
        <v>1</v>
      </c>
      <c r="Q1082">
        <v>2</v>
      </c>
      <c r="R1082">
        <v>4</v>
      </c>
      <c r="S1082">
        <v>0</v>
      </c>
      <c r="T1082">
        <v>71590</v>
      </c>
      <c r="U1082">
        <v>71592</v>
      </c>
      <c r="V1082">
        <v>71073</v>
      </c>
      <c r="W1082" t="s">
        <v>12638</v>
      </c>
      <c r="X1082" t="s">
        <v>12590</v>
      </c>
      <c r="Y1082">
        <v>0</v>
      </c>
      <c r="Z1082">
        <v>15674</v>
      </c>
    </row>
    <row r="1083" spans="1:26" x14ac:dyDescent="0.25">
      <c r="A1083">
        <v>192743</v>
      </c>
      <c r="B1083">
        <v>202501</v>
      </c>
      <c r="C1083">
        <v>2</v>
      </c>
      <c r="D1083" t="s">
        <v>13065</v>
      </c>
      <c r="E1083">
        <v>4</v>
      </c>
      <c r="F1083">
        <v>313</v>
      </c>
      <c r="G1083">
        <v>83</v>
      </c>
      <c r="H1083">
        <v>11</v>
      </c>
      <c r="I1083">
        <v>3</v>
      </c>
      <c r="J1083">
        <v>4956</v>
      </c>
      <c r="K1083">
        <v>82738</v>
      </c>
      <c r="L1083">
        <v>17</v>
      </c>
      <c r="M1083">
        <v>0</v>
      </c>
      <c r="N1083">
        <v>9</v>
      </c>
      <c r="O1083">
        <v>1</v>
      </c>
      <c r="P1083">
        <v>1</v>
      </c>
      <c r="Q1083">
        <v>2</v>
      </c>
      <c r="R1083">
        <v>4</v>
      </c>
      <c r="S1083">
        <v>0</v>
      </c>
      <c r="T1083">
        <v>71590</v>
      </c>
      <c r="U1083">
        <v>71592</v>
      </c>
      <c r="V1083">
        <v>71073</v>
      </c>
      <c r="W1083" t="s">
        <v>12638</v>
      </c>
      <c r="X1083" t="s">
        <v>12590</v>
      </c>
      <c r="Y1083">
        <v>0</v>
      </c>
      <c r="Z1083">
        <v>15674</v>
      </c>
    </row>
    <row r="1084" spans="1:26" x14ac:dyDescent="0.25">
      <c r="A1084">
        <v>192744</v>
      </c>
      <c r="B1084">
        <v>202501</v>
      </c>
      <c r="C1084">
        <v>1</v>
      </c>
      <c r="D1084" t="s">
        <v>13270</v>
      </c>
      <c r="E1084">
        <v>4</v>
      </c>
      <c r="F1084">
        <v>714</v>
      </c>
      <c r="G1084">
        <v>160</v>
      </c>
      <c r="H1084">
        <v>19</v>
      </c>
      <c r="I1084">
        <v>5</v>
      </c>
      <c r="J1084">
        <v>2727</v>
      </c>
      <c r="K1084">
        <v>3000</v>
      </c>
      <c r="L1084">
        <v>10</v>
      </c>
      <c r="M1084">
        <v>2</v>
      </c>
      <c r="N1084">
        <v>5</v>
      </c>
      <c r="O1084">
        <v>1</v>
      </c>
      <c r="P1084">
        <v>0</v>
      </c>
      <c r="Q1084">
        <v>0</v>
      </c>
      <c r="R1084">
        <v>2</v>
      </c>
      <c r="S1084">
        <v>0</v>
      </c>
      <c r="T1084">
        <v>71030</v>
      </c>
      <c r="U1084">
        <v>71054</v>
      </c>
      <c r="V1084">
        <v>71056</v>
      </c>
      <c r="W1084" t="s">
        <v>12599</v>
      </c>
      <c r="X1084" t="s">
        <v>12595</v>
      </c>
      <c r="Y1084">
        <v>14366</v>
      </c>
      <c r="Z1084">
        <v>3850</v>
      </c>
    </row>
    <row r="1085" spans="1:26" x14ac:dyDescent="0.25">
      <c r="A1085">
        <v>192744</v>
      </c>
      <c r="B1085">
        <v>202501</v>
      </c>
      <c r="C1085">
        <v>2</v>
      </c>
      <c r="D1085" t="s">
        <v>13270</v>
      </c>
      <c r="E1085">
        <v>4</v>
      </c>
      <c r="F1085">
        <v>714</v>
      </c>
      <c r="G1085">
        <v>160</v>
      </c>
      <c r="H1085">
        <v>19</v>
      </c>
      <c r="I1085">
        <v>5</v>
      </c>
      <c r="J1085">
        <v>2727</v>
      </c>
      <c r="K1085">
        <v>3000</v>
      </c>
      <c r="L1085">
        <v>10</v>
      </c>
      <c r="M1085">
        <v>2</v>
      </c>
      <c r="N1085">
        <v>5</v>
      </c>
      <c r="O1085">
        <v>1</v>
      </c>
      <c r="P1085">
        <v>0</v>
      </c>
      <c r="Q1085">
        <v>0</v>
      </c>
      <c r="R1085">
        <v>2</v>
      </c>
      <c r="S1085">
        <v>0</v>
      </c>
      <c r="T1085">
        <v>71030</v>
      </c>
      <c r="U1085">
        <v>71054</v>
      </c>
      <c r="V1085">
        <v>71056</v>
      </c>
      <c r="W1085" t="s">
        <v>12599</v>
      </c>
      <c r="X1085" t="s">
        <v>12595</v>
      </c>
      <c r="Y1085">
        <v>14366</v>
      </c>
      <c r="Z1085">
        <v>3850</v>
      </c>
    </row>
    <row r="1086" spans="1:26" x14ac:dyDescent="0.25">
      <c r="A1086">
        <v>192792</v>
      </c>
      <c r="B1086">
        <v>202501</v>
      </c>
      <c r="C1086">
        <v>1</v>
      </c>
      <c r="D1086" t="s">
        <v>13246</v>
      </c>
      <c r="E1086">
        <v>4</v>
      </c>
      <c r="F1086">
        <v>360</v>
      </c>
      <c r="G1086">
        <v>93</v>
      </c>
      <c r="H1086">
        <v>14</v>
      </c>
      <c r="I1086">
        <v>4</v>
      </c>
      <c r="J1086">
        <v>5599</v>
      </c>
      <c r="K1086">
        <v>74536</v>
      </c>
      <c r="L1086">
        <v>10.5</v>
      </c>
      <c r="M1086">
        <v>2.5</v>
      </c>
      <c r="N1086">
        <v>4</v>
      </c>
      <c r="O1086">
        <v>0</v>
      </c>
      <c r="P1086">
        <v>0</v>
      </c>
      <c r="Q1086">
        <v>1</v>
      </c>
      <c r="R1086">
        <v>3</v>
      </c>
      <c r="S1086">
        <v>0</v>
      </c>
      <c r="T1086">
        <v>71590</v>
      </c>
      <c r="U1086">
        <v>71592</v>
      </c>
      <c r="V1086">
        <v>71071</v>
      </c>
      <c r="W1086" t="s">
        <v>12638</v>
      </c>
      <c r="X1086" t="s">
        <v>12590</v>
      </c>
      <c r="Y1086">
        <v>50067</v>
      </c>
      <c r="Z1086">
        <v>14097</v>
      </c>
    </row>
    <row r="1087" spans="1:26" x14ac:dyDescent="0.25">
      <c r="A1087">
        <v>192792</v>
      </c>
      <c r="B1087">
        <v>202501</v>
      </c>
      <c r="C1087">
        <v>2</v>
      </c>
      <c r="D1087" t="s">
        <v>13246</v>
      </c>
      <c r="E1087">
        <v>4</v>
      </c>
      <c r="F1087">
        <v>360</v>
      </c>
      <c r="G1087">
        <v>93</v>
      </c>
      <c r="H1087">
        <v>14</v>
      </c>
      <c r="I1087">
        <v>4</v>
      </c>
      <c r="J1087">
        <v>5599</v>
      </c>
      <c r="K1087">
        <v>74536</v>
      </c>
      <c r="L1087">
        <v>10.5</v>
      </c>
      <c r="M1087">
        <v>2.5</v>
      </c>
      <c r="N1087">
        <v>4</v>
      </c>
      <c r="O1087">
        <v>0</v>
      </c>
      <c r="P1087">
        <v>0</v>
      </c>
      <c r="Q1087">
        <v>1</v>
      </c>
      <c r="R1087">
        <v>3</v>
      </c>
      <c r="S1087">
        <v>0</v>
      </c>
      <c r="T1087">
        <v>71590</v>
      </c>
      <c r="U1087">
        <v>71592</v>
      </c>
      <c r="V1087">
        <v>71071</v>
      </c>
      <c r="W1087" t="s">
        <v>12638</v>
      </c>
      <c r="X1087" t="s">
        <v>12590</v>
      </c>
      <c r="Y1087">
        <v>50067</v>
      </c>
      <c r="Z1087">
        <v>14097</v>
      </c>
    </row>
    <row r="1088" spans="1:26" x14ac:dyDescent="0.25">
      <c r="A1088">
        <v>192803</v>
      </c>
      <c r="B1088">
        <v>202501</v>
      </c>
      <c r="C1088">
        <v>1</v>
      </c>
      <c r="D1088" t="s">
        <v>13272</v>
      </c>
      <c r="E1088">
        <v>3</v>
      </c>
      <c r="F1088">
        <v>108</v>
      </c>
      <c r="G1088">
        <v>26</v>
      </c>
      <c r="H1088">
        <v>4</v>
      </c>
      <c r="I1088">
        <v>0</v>
      </c>
      <c r="J1088">
        <v>36014</v>
      </c>
      <c r="K1088">
        <v>18000</v>
      </c>
      <c r="L1088">
        <v>19</v>
      </c>
      <c r="M1088">
        <v>8</v>
      </c>
      <c r="N1088">
        <v>2</v>
      </c>
      <c r="O1088">
        <v>5</v>
      </c>
      <c r="P1088">
        <v>1</v>
      </c>
      <c r="Q1088">
        <v>3</v>
      </c>
      <c r="R1088">
        <v>0</v>
      </c>
      <c r="S1088">
        <v>0</v>
      </c>
      <c r="T1088">
        <v>71030</v>
      </c>
      <c r="U1088">
        <v>71662</v>
      </c>
      <c r="V1088">
        <v>71043</v>
      </c>
      <c r="W1088" t="s">
        <v>12672</v>
      </c>
      <c r="X1088" t="s">
        <v>12595</v>
      </c>
      <c r="Y1088">
        <v>0</v>
      </c>
      <c r="Z1088">
        <v>41741</v>
      </c>
    </row>
    <row r="1089" spans="1:26" x14ac:dyDescent="0.25">
      <c r="A1089">
        <v>192803</v>
      </c>
      <c r="B1089">
        <v>202501</v>
      </c>
      <c r="C1089">
        <v>2</v>
      </c>
      <c r="D1089" t="s">
        <v>13272</v>
      </c>
      <c r="E1089">
        <v>3</v>
      </c>
      <c r="F1089">
        <v>108</v>
      </c>
      <c r="G1089">
        <v>26</v>
      </c>
      <c r="H1089">
        <v>4</v>
      </c>
      <c r="I1089">
        <v>0</v>
      </c>
      <c r="J1089">
        <v>36014</v>
      </c>
      <c r="K1089">
        <v>18000</v>
      </c>
      <c r="L1089">
        <v>19</v>
      </c>
      <c r="M1089">
        <v>8</v>
      </c>
      <c r="N1089">
        <v>2</v>
      </c>
      <c r="O1089">
        <v>5</v>
      </c>
      <c r="P1089">
        <v>1</v>
      </c>
      <c r="Q1089">
        <v>3</v>
      </c>
      <c r="R1089">
        <v>0</v>
      </c>
      <c r="S1089">
        <v>0</v>
      </c>
      <c r="T1089">
        <v>71030</v>
      </c>
      <c r="U1089">
        <v>71662</v>
      </c>
      <c r="V1089">
        <v>71043</v>
      </c>
      <c r="W1089" t="s">
        <v>12672</v>
      </c>
      <c r="X1089" t="s">
        <v>12595</v>
      </c>
      <c r="Y1089">
        <v>0</v>
      </c>
      <c r="Z1089">
        <v>41741</v>
      </c>
    </row>
    <row r="1090" spans="1:26" x14ac:dyDescent="0.25">
      <c r="A1090">
        <v>192829</v>
      </c>
      <c r="B1090">
        <v>202501</v>
      </c>
      <c r="C1090">
        <v>1</v>
      </c>
      <c r="D1090" t="s">
        <v>13171</v>
      </c>
      <c r="E1090">
        <v>4</v>
      </c>
      <c r="F1090">
        <v>544</v>
      </c>
      <c r="G1090">
        <v>107</v>
      </c>
      <c r="H1090">
        <v>8</v>
      </c>
      <c r="I1090">
        <v>2</v>
      </c>
      <c r="J1090">
        <v>3550</v>
      </c>
      <c r="K1090">
        <v>36182</v>
      </c>
      <c r="L1090">
        <v>9</v>
      </c>
      <c r="M1090">
        <v>1</v>
      </c>
      <c r="N1090">
        <v>2</v>
      </c>
      <c r="O1090">
        <v>1</v>
      </c>
      <c r="P1090">
        <v>1</v>
      </c>
      <c r="Q1090">
        <v>0</v>
      </c>
      <c r="R1090">
        <v>4</v>
      </c>
      <c r="S1090">
        <v>0</v>
      </c>
      <c r="T1090">
        <v>900582</v>
      </c>
      <c r="U1090">
        <v>71129</v>
      </c>
      <c r="V1090">
        <v>71136</v>
      </c>
      <c r="W1090" t="s">
        <v>13890</v>
      </c>
      <c r="X1090" t="s">
        <v>13887</v>
      </c>
      <c r="Y1090">
        <v>0</v>
      </c>
      <c r="Z1090">
        <v>9057</v>
      </c>
    </row>
    <row r="1091" spans="1:26" x14ac:dyDescent="0.25">
      <c r="A1091">
        <v>192829</v>
      </c>
      <c r="B1091">
        <v>202501</v>
      </c>
      <c r="C1091">
        <v>2</v>
      </c>
      <c r="D1091" t="s">
        <v>13171</v>
      </c>
      <c r="E1091">
        <v>4</v>
      </c>
      <c r="F1091">
        <v>544</v>
      </c>
      <c r="G1091">
        <v>107</v>
      </c>
      <c r="H1091">
        <v>8</v>
      </c>
      <c r="I1091">
        <v>2</v>
      </c>
      <c r="J1091">
        <v>3550</v>
      </c>
      <c r="K1091">
        <v>36182</v>
      </c>
      <c r="L1091">
        <v>9</v>
      </c>
      <c r="M1091">
        <v>1</v>
      </c>
      <c r="N1091">
        <v>2</v>
      </c>
      <c r="O1091">
        <v>1</v>
      </c>
      <c r="P1091">
        <v>1</v>
      </c>
      <c r="Q1091">
        <v>0</v>
      </c>
      <c r="R1091">
        <v>4</v>
      </c>
      <c r="S1091">
        <v>0</v>
      </c>
      <c r="T1091">
        <v>900582</v>
      </c>
      <c r="U1091">
        <v>71129</v>
      </c>
      <c r="V1091">
        <v>71136</v>
      </c>
      <c r="W1091" t="s">
        <v>13890</v>
      </c>
      <c r="X1091" t="s">
        <v>13887</v>
      </c>
      <c r="Y1091">
        <v>0</v>
      </c>
      <c r="Z1091">
        <v>9057</v>
      </c>
    </row>
    <row r="1092" spans="1:26" x14ac:dyDescent="0.25">
      <c r="A1092">
        <v>192837</v>
      </c>
      <c r="B1092">
        <v>202501</v>
      </c>
      <c r="C1092">
        <v>1</v>
      </c>
      <c r="D1092" t="s">
        <v>13274</v>
      </c>
      <c r="E1092">
        <v>4</v>
      </c>
      <c r="F1092">
        <v>916</v>
      </c>
      <c r="G1092">
        <v>290</v>
      </c>
      <c r="H1092">
        <v>25</v>
      </c>
      <c r="I1092">
        <v>8</v>
      </c>
      <c r="J1092">
        <v>0</v>
      </c>
      <c r="K1092">
        <v>0</v>
      </c>
      <c r="L1092">
        <v>0</v>
      </c>
      <c r="M1092">
        <v>0</v>
      </c>
      <c r="N1092">
        <v>0</v>
      </c>
      <c r="O1092">
        <v>0</v>
      </c>
      <c r="P1092">
        <v>0</v>
      </c>
      <c r="Q1092">
        <v>0</v>
      </c>
      <c r="R1092">
        <v>0</v>
      </c>
      <c r="S1092">
        <v>0</v>
      </c>
      <c r="T1092">
        <v>71251</v>
      </c>
      <c r="U1092">
        <v>71252</v>
      </c>
      <c r="V1092">
        <v>700258</v>
      </c>
      <c r="W1092" t="s">
        <v>12592</v>
      </c>
      <c r="X1092" t="s">
        <v>13885</v>
      </c>
      <c r="Y1092">
        <v>0</v>
      </c>
      <c r="Z1092">
        <v>0</v>
      </c>
    </row>
    <row r="1093" spans="1:26" x14ac:dyDescent="0.25">
      <c r="A1093">
        <v>192837</v>
      </c>
      <c r="B1093">
        <v>202501</v>
      </c>
      <c r="C1093">
        <v>2</v>
      </c>
      <c r="D1093" t="s">
        <v>13274</v>
      </c>
      <c r="E1093">
        <v>4</v>
      </c>
      <c r="F1093">
        <v>916</v>
      </c>
      <c r="G1093">
        <v>290</v>
      </c>
      <c r="H1093">
        <v>25</v>
      </c>
      <c r="I1093">
        <v>8</v>
      </c>
      <c r="J1093">
        <v>0</v>
      </c>
      <c r="K1093">
        <v>0</v>
      </c>
      <c r="L1093">
        <v>0</v>
      </c>
      <c r="M1093">
        <v>0</v>
      </c>
      <c r="N1093">
        <v>0</v>
      </c>
      <c r="O1093">
        <v>0</v>
      </c>
      <c r="P1093">
        <v>0</v>
      </c>
      <c r="Q1093">
        <v>0</v>
      </c>
      <c r="R1093">
        <v>0</v>
      </c>
      <c r="S1093">
        <v>0</v>
      </c>
      <c r="T1093">
        <v>71251</v>
      </c>
      <c r="U1093">
        <v>71252</v>
      </c>
      <c r="V1093">
        <v>700258</v>
      </c>
      <c r="W1093" t="s">
        <v>12592</v>
      </c>
      <c r="X1093" t="s">
        <v>13885</v>
      </c>
      <c r="Y1093">
        <v>0</v>
      </c>
      <c r="Z1093">
        <v>0</v>
      </c>
    </row>
    <row r="1094" spans="1:26" x14ac:dyDescent="0.25">
      <c r="A1094">
        <v>192888</v>
      </c>
      <c r="B1094">
        <v>202501</v>
      </c>
      <c r="C1094">
        <v>1</v>
      </c>
      <c r="D1094" t="s">
        <v>12659</v>
      </c>
      <c r="E1094">
        <v>4</v>
      </c>
      <c r="F1094">
        <v>912</v>
      </c>
      <c r="G1094">
        <v>198</v>
      </c>
      <c r="H1094">
        <v>23</v>
      </c>
      <c r="I1094">
        <v>7</v>
      </c>
      <c r="J1094">
        <v>0</v>
      </c>
      <c r="K1094">
        <v>500</v>
      </c>
      <c r="L1094">
        <v>0</v>
      </c>
      <c r="M1094">
        <v>0</v>
      </c>
      <c r="N1094">
        <v>0</v>
      </c>
      <c r="O1094">
        <v>0</v>
      </c>
      <c r="P1094">
        <v>0</v>
      </c>
      <c r="Q1094">
        <v>0</v>
      </c>
      <c r="R1094">
        <v>0</v>
      </c>
      <c r="S1094">
        <v>0</v>
      </c>
      <c r="T1094">
        <v>900582</v>
      </c>
      <c r="U1094">
        <v>71129</v>
      </c>
      <c r="V1094">
        <v>71136</v>
      </c>
      <c r="W1094" t="s">
        <v>13890</v>
      </c>
      <c r="X1094" t="s">
        <v>13887</v>
      </c>
      <c r="Y1094">
        <v>0</v>
      </c>
      <c r="Z1094">
        <v>50</v>
      </c>
    </row>
    <row r="1095" spans="1:26" x14ac:dyDescent="0.25">
      <c r="A1095">
        <v>192888</v>
      </c>
      <c r="B1095">
        <v>202501</v>
      </c>
      <c r="C1095">
        <v>2</v>
      </c>
      <c r="D1095" t="s">
        <v>12659</v>
      </c>
      <c r="E1095">
        <v>4</v>
      </c>
      <c r="F1095">
        <v>912</v>
      </c>
      <c r="G1095">
        <v>198</v>
      </c>
      <c r="H1095">
        <v>23</v>
      </c>
      <c r="I1095">
        <v>7</v>
      </c>
      <c r="J1095">
        <v>0</v>
      </c>
      <c r="K1095">
        <v>500</v>
      </c>
      <c r="L1095">
        <v>0</v>
      </c>
      <c r="M1095">
        <v>0</v>
      </c>
      <c r="N1095">
        <v>0</v>
      </c>
      <c r="O1095">
        <v>0</v>
      </c>
      <c r="P1095">
        <v>0</v>
      </c>
      <c r="Q1095">
        <v>0</v>
      </c>
      <c r="R1095">
        <v>0</v>
      </c>
      <c r="S1095">
        <v>0</v>
      </c>
      <c r="T1095">
        <v>900582</v>
      </c>
      <c r="U1095">
        <v>71129</v>
      </c>
      <c r="V1095">
        <v>71136</v>
      </c>
      <c r="W1095" t="s">
        <v>13890</v>
      </c>
      <c r="X1095" t="s">
        <v>13887</v>
      </c>
      <c r="Y1095">
        <v>0</v>
      </c>
      <c r="Z1095">
        <v>50</v>
      </c>
    </row>
    <row r="1096" spans="1:26" x14ac:dyDescent="0.25">
      <c r="A1096">
        <v>192906</v>
      </c>
      <c r="B1096">
        <v>202501</v>
      </c>
      <c r="C1096">
        <v>1</v>
      </c>
      <c r="D1096" t="s">
        <v>13277</v>
      </c>
      <c r="E1096">
        <v>4</v>
      </c>
      <c r="F1096">
        <v>839</v>
      </c>
      <c r="G1096">
        <v>197</v>
      </c>
      <c r="H1096">
        <v>30</v>
      </c>
      <c r="I1096">
        <v>10</v>
      </c>
      <c r="J1096">
        <v>0</v>
      </c>
      <c r="K1096">
        <v>10000</v>
      </c>
      <c r="L1096">
        <v>0</v>
      </c>
      <c r="M1096">
        <v>0</v>
      </c>
      <c r="N1096">
        <v>0</v>
      </c>
      <c r="O1096">
        <v>0</v>
      </c>
      <c r="P1096">
        <v>0</v>
      </c>
      <c r="Q1096">
        <v>0</v>
      </c>
      <c r="R1096">
        <v>0</v>
      </c>
      <c r="S1096">
        <v>0</v>
      </c>
      <c r="T1096">
        <v>71030</v>
      </c>
      <c r="U1096">
        <v>71024</v>
      </c>
      <c r="V1096">
        <v>71491</v>
      </c>
      <c r="W1096" t="s">
        <v>12597</v>
      </c>
      <c r="X1096" t="s">
        <v>12595</v>
      </c>
      <c r="Y1096">
        <v>0</v>
      </c>
      <c r="Z1096">
        <v>1000</v>
      </c>
    </row>
    <row r="1097" spans="1:26" x14ac:dyDescent="0.25">
      <c r="A1097">
        <v>192906</v>
      </c>
      <c r="B1097">
        <v>202501</v>
      </c>
      <c r="C1097">
        <v>2</v>
      </c>
      <c r="D1097" t="s">
        <v>13277</v>
      </c>
      <c r="E1097">
        <v>4</v>
      </c>
      <c r="F1097">
        <v>839</v>
      </c>
      <c r="G1097">
        <v>197</v>
      </c>
      <c r="H1097">
        <v>30</v>
      </c>
      <c r="I1097">
        <v>10</v>
      </c>
      <c r="J1097">
        <v>0</v>
      </c>
      <c r="K1097">
        <v>10000</v>
      </c>
      <c r="L1097">
        <v>0</v>
      </c>
      <c r="M1097">
        <v>0</v>
      </c>
      <c r="N1097">
        <v>0</v>
      </c>
      <c r="O1097">
        <v>0</v>
      </c>
      <c r="P1097">
        <v>0</v>
      </c>
      <c r="Q1097">
        <v>0</v>
      </c>
      <c r="R1097">
        <v>0</v>
      </c>
      <c r="S1097">
        <v>0</v>
      </c>
      <c r="T1097">
        <v>71030</v>
      </c>
      <c r="U1097">
        <v>71024</v>
      </c>
      <c r="V1097">
        <v>71491</v>
      </c>
      <c r="W1097" t="s">
        <v>12597</v>
      </c>
      <c r="X1097" t="s">
        <v>12595</v>
      </c>
      <c r="Y1097">
        <v>0</v>
      </c>
      <c r="Z1097">
        <v>1000</v>
      </c>
    </row>
    <row r="1098" spans="1:26" x14ac:dyDescent="0.25">
      <c r="A1098">
        <v>192912</v>
      </c>
      <c r="B1098">
        <v>202501</v>
      </c>
      <c r="C1098">
        <v>1</v>
      </c>
      <c r="D1098" t="s">
        <v>13179</v>
      </c>
      <c r="E1098">
        <v>4</v>
      </c>
      <c r="F1098">
        <v>7</v>
      </c>
      <c r="G1098">
        <v>2</v>
      </c>
      <c r="H1098">
        <v>1</v>
      </c>
      <c r="I1098">
        <v>1</v>
      </c>
      <c r="J1098">
        <v>15153</v>
      </c>
      <c r="K1098">
        <v>277899</v>
      </c>
      <c r="L1098">
        <v>17.5</v>
      </c>
      <c r="M1098">
        <v>5</v>
      </c>
      <c r="N1098">
        <v>4</v>
      </c>
      <c r="O1098">
        <v>1.5</v>
      </c>
      <c r="P1098">
        <v>2</v>
      </c>
      <c r="Q1098">
        <v>0</v>
      </c>
      <c r="R1098">
        <v>5</v>
      </c>
      <c r="S1098">
        <v>0</v>
      </c>
      <c r="T1098">
        <v>71590</v>
      </c>
      <c r="U1098">
        <v>71594</v>
      </c>
      <c r="V1098">
        <v>71467</v>
      </c>
      <c r="W1098" t="s">
        <v>12670</v>
      </c>
      <c r="X1098" t="s">
        <v>12590</v>
      </c>
      <c r="Y1098">
        <v>52323</v>
      </c>
      <c r="Z1098">
        <v>45638</v>
      </c>
    </row>
    <row r="1099" spans="1:26" x14ac:dyDescent="0.25">
      <c r="A1099">
        <v>192912</v>
      </c>
      <c r="B1099">
        <v>202501</v>
      </c>
      <c r="C1099">
        <v>2</v>
      </c>
      <c r="D1099" t="s">
        <v>13179</v>
      </c>
      <c r="E1099">
        <v>4</v>
      </c>
      <c r="F1099">
        <v>7</v>
      </c>
      <c r="G1099">
        <v>2</v>
      </c>
      <c r="H1099">
        <v>1</v>
      </c>
      <c r="I1099">
        <v>1</v>
      </c>
      <c r="J1099">
        <v>15153</v>
      </c>
      <c r="K1099">
        <v>277899</v>
      </c>
      <c r="L1099">
        <v>17.5</v>
      </c>
      <c r="M1099">
        <v>5</v>
      </c>
      <c r="N1099">
        <v>4</v>
      </c>
      <c r="O1099">
        <v>1.5</v>
      </c>
      <c r="P1099">
        <v>2</v>
      </c>
      <c r="Q1099">
        <v>0</v>
      </c>
      <c r="R1099">
        <v>5</v>
      </c>
      <c r="S1099">
        <v>0</v>
      </c>
      <c r="T1099">
        <v>71590</v>
      </c>
      <c r="U1099">
        <v>71594</v>
      </c>
      <c r="V1099">
        <v>71467</v>
      </c>
      <c r="W1099" t="s">
        <v>12670</v>
      </c>
      <c r="X1099" t="s">
        <v>12590</v>
      </c>
      <c r="Y1099">
        <v>52323</v>
      </c>
      <c r="Z1099">
        <v>45638</v>
      </c>
    </row>
    <row r="1100" spans="1:26" x14ac:dyDescent="0.25">
      <c r="A1100">
        <v>192931</v>
      </c>
      <c r="B1100">
        <v>202501</v>
      </c>
      <c r="C1100">
        <v>1</v>
      </c>
      <c r="D1100" t="s">
        <v>13200</v>
      </c>
      <c r="E1100">
        <v>4</v>
      </c>
      <c r="F1100">
        <v>672</v>
      </c>
      <c r="G1100">
        <v>166</v>
      </c>
      <c r="H1100">
        <v>24</v>
      </c>
      <c r="I1100">
        <v>6</v>
      </c>
      <c r="J1100">
        <v>955</v>
      </c>
      <c r="K1100">
        <v>39629</v>
      </c>
      <c r="L1100">
        <v>4</v>
      </c>
      <c r="M1100">
        <v>0</v>
      </c>
      <c r="N1100">
        <v>1</v>
      </c>
      <c r="O1100">
        <v>0</v>
      </c>
      <c r="P1100">
        <v>0</v>
      </c>
      <c r="Q1100">
        <v>0</v>
      </c>
      <c r="R1100">
        <v>3</v>
      </c>
      <c r="S1100">
        <v>0</v>
      </c>
      <c r="T1100">
        <v>71590</v>
      </c>
      <c r="U1100">
        <v>71592</v>
      </c>
      <c r="V1100">
        <v>71073</v>
      </c>
      <c r="W1100" t="s">
        <v>12638</v>
      </c>
      <c r="X1100" t="s">
        <v>12590</v>
      </c>
      <c r="Y1100">
        <v>0</v>
      </c>
      <c r="Z1100">
        <v>5215</v>
      </c>
    </row>
    <row r="1101" spans="1:26" x14ac:dyDescent="0.25">
      <c r="A1101">
        <v>192931</v>
      </c>
      <c r="B1101">
        <v>202501</v>
      </c>
      <c r="C1101">
        <v>2</v>
      </c>
      <c r="D1101" t="s">
        <v>13200</v>
      </c>
      <c r="E1101">
        <v>4</v>
      </c>
      <c r="F1101">
        <v>672</v>
      </c>
      <c r="G1101">
        <v>166</v>
      </c>
      <c r="H1101">
        <v>24</v>
      </c>
      <c r="I1101">
        <v>6</v>
      </c>
      <c r="J1101">
        <v>955</v>
      </c>
      <c r="K1101">
        <v>39629</v>
      </c>
      <c r="L1101">
        <v>4</v>
      </c>
      <c r="M1101">
        <v>0</v>
      </c>
      <c r="N1101">
        <v>1</v>
      </c>
      <c r="O1101">
        <v>0</v>
      </c>
      <c r="P1101">
        <v>0</v>
      </c>
      <c r="Q1101">
        <v>0</v>
      </c>
      <c r="R1101">
        <v>3</v>
      </c>
      <c r="S1101">
        <v>0</v>
      </c>
      <c r="T1101">
        <v>71590</v>
      </c>
      <c r="U1101">
        <v>71592</v>
      </c>
      <c r="V1101">
        <v>71073</v>
      </c>
      <c r="W1101" t="s">
        <v>12638</v>
      </c>
      <c r="X1101" t="s">
        <v>12590</v>
      </c>
      <c r="Y1101">
        <v>0</v>
      </c>
      <c r="Z1101">
        <v>5215</v>
      </c>
    </row>
    <row r="1102" spans="1:26" x14ac:dyDescent="0.25">
      <c r="A1102">
        <v>192975</v>
      </c>
      <c r="B1102">
        <v>202501</v>
      </c>
      <c r="C1102">
        <v>1</v>
      </c>
      <c r="D1102" t="s">
        <v>13281</v>
      </c>
      <c r="E1102">
        <v>4</v>
      </c>
      <c r="F1102">
        <v>78</v>
      </c>
      <c r="G1102">
        <v>16</v>
      </c>
      <c r="H1102">
        <v>3</v>
      </c>
      <c r="I1102">
        <v>1</v>
      </c>
      <c r="J1102">
        <v>17473</v>
      </c>
      <c r="K1102">
        <v>1500</v>
      </c>
      <c r="L1102">
        <v>13.5</v>
      </c>
      <c r="M1102">
        <v>2</v>
      </c>
      <c r="N1102">
        <v>3.5</v>
      </c>
      <c r="O1102">
        <v>5</v>
      </c>
      <c r="P1102">
        <v>1.5</v>
      </c>
      <c r="Q1102">
        <v>1.5</v>
      </c>
      <c r="R1102">
        <v>0</v>
      </c>
      <c r="S1102">
        <v>0</v>
      </c>
      <c r="T1102">
        <v>71590</v>
      </c>
      <c r="U1102">
        <v>71050</v>
      </c>
      <c r="V1102">
        <v>70426</v>
      </c>
      <c r="W1102" t="s">
        <v>12605</v>
      </c>
      <c r="X1102" t="s">
        <v>12590</v>
      </c>
      <c r="Y1102">
        <v>29444</v>
      </c>
      <c r="Z1102">
        <v>24524</v>
      </c>
    </row>
    <row r="1103" spans="1:26" x14ac:dyDescent="0.25">
      <c r="A1103">
        <v>192975</v>
      </c>
      <c r="B1103">
        <v>202501</v>
      </c>
      <c r="C1103">
        <v>2</v>
      </c>
      <c r="D1103" t="s">
        <v>13281</v>
      </c>
      <c r="E1103">
        <v>4</v>
      </c>
      <c r="F1103">
        <v>78</v>
      </c>
      <c r="G1103">
        <v>16</v>
      </c>
      <c r="H1103">
        <v>3</v>
      </c>
      <c r="I1103">
        <v>1</v>
      </c>
      <c r="J1103">
        <v>17473</v>
      </c>
      <c r="K1103">
        <v>1500</v>
      </c>
      <c r="L1103">
        <v>13.5</v>
      </c>
      <c r="M1103">
        <v>2</v>
      </c>
      <c r="N1103">
        <v>3.5</v>
      </c>
      <c r="O1103">
        <v>5</v>
      </c>
      <c r="P1103">
        <v>1.5</v>
      </c>
      <c r="Q1103">
        <v>1.5</v>
      </c>
      <c r="R1103">
        <v>0</v>
      </c>
      <c r="S1103">
        <v>0</v>
      </c>
      <c r="T1103">
        <v>71590</v>
      </c>
      <c r="U1103">
        <v>71050</v>
      </c>
      <c r="V1103">
        <v>70426</v>
      </c>
      <c r="W1103" t="s">
        <v>12605</v>
      </c>
      <c r="X1103" t="s">
        <v>12590</v>
      </c>
      <c r="Y1103">
        <v>29444</v>
      </c>
      <c r="Z1103">
        <v>24524</v>
      </c>
    </row>
    <row r="1104" spans="1:26" x14ac:dyDescent="0.25">
      <c r="A1104">
        <v>193000</v>
      </c>
      <c r="B1104">
        <v>202501</v>
      </c>
      <c r="C1104">
        <v>1</v>
      </c>
      <c r="D1104" t="s">
        <v>13282</v>
      </c>
      <c r="E1104">
        <v>3</v>
      </c>
      <c r="F1104">
        <v>34</v>
      </c>
      <c r="G1104">
        <v>4</v>
      </c>
      <c r="H1104">
        <v>1</v>
      </c>
      <c r="I1104">
        <v>0</v>
      </c>
      <c r="J1104">
        <v>86524</v>
      </c>
      <c r="K1104">
        <v>154842</v>
      </c>
      <c r="L1104">
        <v>75</v>
      </c>
      <c r="M1104">
        <v>16</v>
      </c>
      <c r="N1104">
        <v>32</v>
      </c>
      <c r="O1104">
        <v>7</v>
      </c>
      <c r="P1104">
        <v>7</v>
      </c>
      <c r="Q1104">
        <v>7</v>
      </c>
      <c r="R1104">
        <v>6</v>
      </c>
      <c r="S1104">
        <v>0</v>
      </c>
      <c r="T1104">
        <v>71030</v>
      </c>
      <c r="U1104">
        <v>71024</v>
      </c>
      <c r="V1104">
        <v>71491</v>
      </c>
      <c r="W1104" t="s">
        <v>12597</v>
      </c>
      <c r="X1104" t="s">
        <v>12595</v>
      </c>
      <c r="Y1104">
        <v>18401</v>
      </c>
      <c r="Z1104">
        <v>120646</v>
      </c>
    </row>
    <row r="1105" spans="1:26" x14ac:dyDescent="0.25">
      <c r="A1105">
        <v>193000</v>
      </c>
      <c r="B1105">
        <v>202501</v>
      </c>
      <c r="C1105">
        <v>2</v>
      </c>
      <c r="D1105" t="s">
        <v>13282</v>
      </c>
      <c r="E1105">
        <v>3</v>
      </c>
      <c r="F1105">
        <v>34</v>
      </c>
      <c r="G1105">
        <v>4</v>
      </c>
      <c r="H1105">
        <v>1</v>
      </c>
      <c r="I1105">
        <v>0</v>
      </c>
      <c r="J1105">
        <v>86524</v>
      </c>
      <c r="K1105">
        <v>154842</v>
      </c>
      <c r="L1105">
        <v>75</v>
      </c>
      <c r="M1105">
        <v>16</v>
      </c>
      <c r="N1105">
        <v>32</v>
      </c>
      <c r="O1105">
        <v>7</v>
      </c>
      <c r="P1105">
        <v>7</v>
      </c>
      <c r="Q1105">
        <v>7</v>
      </c>
      <c r="R1105">
        <v>6</v>
      </c>
      <c r="S1105">
        <v>0</v>
      </c>
      <c r="T1105">
        <v>71030</v>
      </c>
      <c r="U1105">
        <v>71024</v>
      </c>
      <c r="V1105">
        <v>71491</v>
      </c>
      <c r="W1105" t="s">
        <v>12597</v>
      </c>
      <c r="X1105" t="s">
        <v>12595</v>
      </c>
      <c r="Y1105">
        <v>18401</v>
      </c>
      <c r="Z1105">
        <v>120646</v>
      </c>
    </row>
    <row r="1106" spans="1:26" x14ac:dyDescent="0.25">
      <c r="A1106">
        <v>193005</v>
      </c>
      <c r="B1106">
        <v>202501</v>
      </c>
      <c r="C1106">
        <v>1</v>
      </c>
      <c r="D1106" t="s">
        <v>13283</v>
      </c>
      <c r="E1106">
        <v>2</v>
      </c>
      <c r="F1106">
        <v>18</v>
      </c>
      <c r="G1106">
        <v>4</v>
      </c>
      <c r="H1106">
        <v>0</v>
      </c>
      <c r="I1106">
        <v>0</v>
      </c>
      <c r="J1106">
        <v>217949</v>
      </c>
      <c r="K1106">
        <v>449572</v>
      </c>
      <c r="L1106">
        <v>263.5</v>
      </c>
      <c r="M1106">
        <v>48.5</v>
      </c>
      <c r="N1106">
        <v>68.5</v>
      </c>
      <c r="O1106">
        <v>26</v>
      </c>
      <c r="P1106">
        <v>41</v>
      </c>
      <c r="Q1106">
        <v>60.5</v>
      </c>
      <c r="R1106">
        <v>19</v>
      </c>
      <c r="S1106">
        <v>0</v>
      </c>
      <c r="T1106">
        <v>71030</v>
      </c>
      <c r="U1106">
        <v>71063</v>
      </c>
      <c r="V1106">
        <v>0</v>
      </c>
      <c r="W1106" t="s">
        <v>3624</v>
      </c>
      <c r="X1106" t="s">
        <v>12595</v>
      </c>
      <c r="Y1106">
        <v>65166</v>
      </c>
      <c r="Z1106">
        <v>303300</v>
      </c>
    </row>
    <row r="1107" spans="1:26" x14ac:dyDescent="0.25">
      <c r="A1107">
        <v>193005</v>
      </c>
      <c r="B1107">
        <v>202501</v>
      </c>
      <c r="C1107">
        <v>2</v>
      </c>
      <c r="D1107" t="s">
        <v>13283</v>
      </c>
      <c r="E1107">
        <v>2</v>
      </c>
      <c r="F1107">
        <v>18</v>
      </c>
      <c r="G1107">
        <v>4</v>
      </c>
      <c r="H1107">
        <v>0</v>
      </c>
      <c r="I1107">
        <v>0</v>
      </c>
      <c r="J1107">
        <v>217949</v>
      </c>
      <c r="K1107">
        <v>449572</v>
      </c>
      <c r="L1107">
        <v>263.5</v>
      </c>
      <c r="M1107">
        <v>48.5</v>
      </c>
      <c r="N1107">
        <v>68.5</v>
      </c>
      <c r="O1107">
        <v>26</v>
      </c>
      <c r="P1107">
        <v>41</v>
      </c>
      <c r="Q1107">
        <v>60.5</v>
      </c>
      <c r="R1107">
        <v>19</v>
      </c>
      <c r="S1107">
        <v>0</v>
      </c>
      <c r="T1107">
        <v>71030</v>
      </c>
      <c r="U1107">
        <v>71063</v>
      </c>
      <c r="V1107">
        <v>0</v>
      </c>
      <c r="W1107" t="s">
        <v>3624</v>
      </c>
      <c r="X1107" t="s">
        <v>12595</v>
      </c>
      <c r="Y1107">
        <v>65166</v>
      </c>
      <c r="Z1107">
        <v>303300</v>
      </c>
    </row>
    <row r="1108" spans="1:26" x14ac:dyDescent="0.25">
      <c r="A1108">
        <v>193018</v>
      </c>
      <c r="B1108">
        <v>202501</v>
      </c>
      <c r="C1108">
        <v>1</v>
      </c>
      <c r="D1108" t="s">
        <v>13284</v>
      </c>
      <c r="E1108">
        <v>3</v>
      </c>
      <c r="F1108">
        <v>24</v>
      </c>
      <c r="G1108">
        <v>11</v>
      </c>
      <c r="H1108">
        <v>2</v>
      </c>
      <c r="I1108">
        <v>0</v>
      </c>
      <c r="J1108">
        <v>93006</v>
      </c>
      <c r="K1108">
        <v>278899</v>
      </c>
      <c r="L1108">
        <v>80.5</v>
      </c>
      <c r="M1108">
        <v>25.5</v>
      </c>
      <c r="N1108">
        <v>31</v>
      </c>
      <c r="O1108">
        <v>5</v>
      </c>
      <c r="P1108">
        <v>6</v>
      </c>
      <c r="Q1108">
        <v>5</v>
      </c>
      <c r="R1108">
        <v>8</v>
      </c>
      <c r="S1108">
        <v>0</v>
      </c>
      <c r="T1108">
        <v>71251</v>
      </c>
      <c r="U1108">
        <v>71255</v>
      </c>
      <c r="V1108">
        <v>700257</v>
      </c>
      <c r="W1108" t="s">
        <v>12640</v>
      </c>
      <c r="X1108" t="s">
        <v>13885</v>
      </c>
      <c r="Y1108">
        <v>42707</v>
      </c>
      <c r="Z1108">
        <v>137501</v>
      </c>
    </row>
    <row r="1109" spans="1:26" x14ac:dyDescent="0.25">
      <c r="A1109">
        <v>193018</v>
      </c>
      <c r="B1109">
        <v>202501</v>
      </c>
      <c r="C1109">
        <v>2</v>
      </c>
      <c r="D1109" t="s">
        <v>13284</v>
      </c>
      <c r="E1109">
        <v>3</v>
      </c>
      <c r="F1109">
        <v>24</v>
      </c>
      <c r="G1109">
        <v>11</v>
      </c>
      <c r="H1109">
        <v>2</v>
      </c>
      <c r="I1109">
        <v>0</v>
      </c>
      <c r="J1109">
        <v>93006</v>
      </c>
      <c r="K1109">
        <v>278899</v>
      </c>
      <c r="L1109">
        <v>80.5</v>
      </c>
      <c r="M1109">
        <v>25.5</v>
      </c>
      <c r="N1109">
        <v>31</v>
      </c>
      <c r="O1109">
        <v>5</v>
      </c>
      <c r="P1109">
        <v>6</v>
      </c>
      <c r="Q1109">
        <v>5</v>
      </c>
      <c r="R1109">
        <v>8</v>
      </c>
      <c r="S1109">
        <v>0</v>
      </c>
      <c r="T1109">
        <v>71251</v>
      </c>
      <c r="U1109">
        <v>71255</v>
      </c>
      <c r="V1109">
        <v>700257</v>
      </c>
      <c r="W1109" t="s">
        <v>12640</v>
      </c>
      <c r="X1109" t="s">
        <v>13885</v>
      </c>
      <c r="Y1109">
        <v>42707</v>
      </c>
      <c r="Z1109">
        <v>137501</v>
      </c>
    </row>
    <row r="1110" spans="1:26" x14ac:dyDescent="0.25">
      <c r="A1110">
        <v>193038</v>
      </c>
      <c r="B1110">
        <v>202501</v>
      </c>
      <c r="C1110">
        <v>1</v>
      </c>
      <c r="D1110" t="s">
        <v>13286</v>
      </c>
      <c r="E1110">
        <v>4</v>
      </c>
      <c r="F1110">
        <v>671</v>
      </c>
      <c r="G1110">
        <v>139</v>
      </c>
      <c r="H1110">
        <v>14</v>
      </c>
      <c r="I1110">
        <v>5</v>
      </c>
      <c r="J1110">
        <v>2241</v>
      </c>
      <c r="K1110">
        <v>24996</v>
      </c>
      <c r="L1110">
        <v>5.5</v>
      </c>
      <c r="M1110">
        <v>1</v>
      </c>
      <c r="N1110">
        <v>1.5</v>
      </c>
      <c r="O1110">
        <v>1</v>
      </c>
      <c r="P1110">
        <v>0</v>
      </c>
      <c r="Q1110">
        <v>0</v>
      </c>
      <c r="R1110">
        <v>2</v>
      </c>
      <c r="S1110">
        <v>0</v>
      </c>
      <c r="T1110">
        <v>900582</v>
      </c>
      <c r="U1110">
        <v>71139</v>
      </c>
      <c r="V1110">
        <v>71409</v>
      </c>
      <c r="W1110" t="s">
        <v>12594</v>
      </c>
      <c r="X1110" t="s">
        <v>13887</v>
      </c>
      <c r="Y1110">
        <v>0</v>
      </c>
      <c r="Z1110">
        <v>5224</v>
      </c>
    </row>
    <row r="1111" spans="1:26" x14ac:dyDescent="0.25">
      <c r="A1111">
        <v>193038</v>
      </c>
      <c r="B1111">
        <v>202501</v>
      </c>
      <c r="C1111">
        <v>2</v>
      </c>
      <c r="D1111" t="s">
        <v>13286</v>
      </c>
      <c r="E1111">
        <v>4</v>
      </c>
      <c r="F1111">
        <v>671</v>
      </c>
      <c r="G1111">
        <v>139</v>
      </c>
      <c r="H1111">
        <v>14</v>
      </c>
      <c r="I1111">
        <v>5</v>
      </c>
      <c r="J1111">
        <v>2241</v>
      </c>
      <c r="K1111">
        <v>24996</v>
      </c>
      <c r="L1111">
        <v>5.5</v>
      </c>
      <c r="M1111">
        <v>1</v>
      </c>
      <c r="N1111">
        <v>1.5</v>
      </c>
      <c r="O1111">
        <v>1</v>
      </c>
      <c r="P1111">
        <v>0</v>
      </c>
      <c r="Q1111">
        <v>0</v>
      </c>
      <c r="R1111">
        <v>2</v>
      </c>
      <c r="S1111">
        <v>0</v>
      </c>
      <c r="T1111">
        <v>900582</v>
      </c>
      <c r="U1111">
        <v>71139</v>
      </c>
      <c r="V1111">
        <v>71409</v>
      </c>
      <c r="W1111" t="s">
        <v>12594</v>
      </c>
      <c r="X1111" t="s">
        <v>13887</v>
      </c>
      <c r="Y1111">
        <v>0</v>
      </c>
      <c r="Z1111">
        <v>5224</v>
      </c>
    </row>
    <row r="1112" spans="1:26" x14ac:dyDescent="0.25">
      <c r="A1112">
        <v>193044</v>
      </c>
      <c r="B1112">
        <v>202501</v>
      </c>
      <c r="C1112">
        <v>1</v>
      </c>
      <c r="D1112" t="s">
        <v>13288</v>
      </c>
      <c r="E1112">
        <v>4</v>
      </c>
      <c r="F1112">
        <v>194</v>
      </c>
      <c r="G1112">
        <v>51</v>
      </c>
      <c r="H1112">
        <v>6</v>
      </c>
      <c r="I1112">
        <v>4</v>
      </c>
      <c r="J1112">
        <v>10689</v>
      </c>
      <c r="K1112">
        <v>49332</v>
      </c>
      <c r="L1112">
        <v>21</v>
      </c>
      <c r="M1112">
        <v>4</v>
      </c>
      <c r="N1112">
        <v>12</v>
      </c>
      <c r="O1112">
        <v>0</v>
      </c>
      <c r="P1112">
        <v>2</v>
      </c>
      <c r="Q1112">
        <v>1</v>
      </c>
      <c r="R1112">
        <v>2</v>
      </c>
      <c r="S1112">
        <v>0</v>
      </c>
      <c r="T1112">
        <v>71590</v>
      </c>
      <c r="U1112">
        <v>71595</v>
      </c>
      <c r="V1112">
        <v>71358</v>
      </c>
      <c r="W1112" t="s">
        <v>12693</v>
      </c>
      <c r="X1112" t="s">
        <v>12590</v>
      </c>
      <c r="Y1112">
        <v>6882</v>
      </c>
      <c r="Z1112">
        <v>19121</v>
      </c>
    </row>
    <row r="1113" spans="1:26" x14ac:dyDescent="0.25">
      <c r="A1113">
        <v>193044</v>
      </c>
      <c r="B1113">
        <v>202501</v>
      </c>
      <c r="C1113">
        <v>2</v>
      </c>
      <c r="D1113" t="s">
        <v>13288</v>
      </c>
      <c r="E1113">
        <v>4</v>
      </c>
      <c r="F1113">
        <v>194</v>
      </c>
      <c r="G1113">
        <v>51</v>
      </c>
      <c r="H1113">
        <v>6</v>
      </c>
      <c r="I1113">
        <v>4</v>
      </c>
      <c r="J1113">
        <v>10689</v>
      </c>
      <c r="K1113">
        <v>49332</v>
      </c>
      <c r="L1113">
        <v>21</v>
      </c>
      <c r="M1113">
        <v>4</v>
      </c>
      <c r="N1113">
        <v>12</v>
      </c>
      <c r="O1113">
        <v>0</v>
      </c>
      <c r="P1113">
        <v>2</v>
      </c>
      <c r="Q1113">
        <v>1</v>
      </c>
      <c r="R1113">
        <v>2</v>
      </c>
      <c r="S1113">
        <v>0</v>
      </c>
      <c r="T1113">
        <v>71590</v>
      </c>
      <c r="U1113">
        <v>71595</v>
      </c>
      <c r="V1113">
        <v>71358</v>
      </c>
      <c r="W1113" t="s">
        <v>12693</v>
      </c>
      <c r="X1113" t="s">
        <v>12590</v>
      </c>
      <c r="Y1113">
        <v>6882</v>
      </c>
      <c r="Z1113">
        <v>19121</v>
      </c>
    </row>
    <row r="1114" spans="1:26" x14ac:dyDescent="0.25">
      <c r="A1114">
        <v>193053</v>
      </c>
      <c r="B1114">
        <v>202501</v>
      </c>
      <c r="C1114">
        <v>1</v>
      </c>
      <c r="D1114" t="s">
        <v>12790</v>
      </c>
      <c r="E1114">
        <v>4</v>
      </c>
      <c r="F1114">
        <v>490</v>
      </c>
      <c r="G1114">
        <v>176</v>
      </c>
      <c r="H1114">
        <v>24</v>
      </c>
      <c r="I1114">
        <v>5</v>
      </c>
      <c r="J1114">
        <v>5886</v>
      </c>
      <c r="K1114">
        <v>42853</v>
      </c>
      <c r="L1114">
        <v>11</v>
      </c>
      <c r="M1114">
        <v>4</v>
      </c>
      <c r="N1114">
        <v>1</v>
      </c>
      <c r="O1114">
        <v>0</v>
      </c>
      <c r="P1114">
        <v>3</v>
      </c>
      <c r="Q1114">
        <v>3</v>
      </c>
      <c r="R1114">
        <v>0</v>
      </c>
      <c r="S1114">
        <v>0</v>
      </c>
      <c r="T1114">
        <v>71251</v>
      </c>
      <c r="U1114">
        <v>71239</v>
      </c>
      <c r="V1114">
        <v>71941</v>
      </c>
      <c r="W1114" t="s">
        <v>12650</v>
      </c>
      <c r="X1114" t="s">
        <v>13885</v>
      </c>
      <c r="Y1114">
        <v>0</v>
      </c>
      <c r="Z1114">
        <v>10692</v>
      </c>
    </row>
    <row r="1115" spans="1:26" x14ac:dyDescent="0.25">
      <c r="A1115">
        <v>193053</v>
      </c>
      <c r="B1115">
        <v>202501</v>
      </c>
      <c r="C1115">
        <v>2</v>
      </c>
      <c r="D1115" t="s">
        <v>12790</v>
      </c>
      <c r="E1115">
        <v>4</v>
      </c>
      <c r="F1115">
        <v>490</v>
      </c>
      <c r="G1115">
        <v>176</v>
      </c>
      <c r="H1115">
        <v>24</v>
      </c>
      <c r="I1115">
        <v>5</v>
      </c>
      <c r="J1115">
        <v>5886</v>
      </c>
      <c r="K1115">
        <v>42853</v>
      </c>
      <c r="L1115">
        <v>11</v>
      </c>
      <c r="M1115">
        <v>4</v>
      </c>
      <c r="N1115">
        <v>1</v>
      </c>
      <c r="O1115">
        <v>0</v>
      </c>
      <c r="P1115">
        <v>3</v>
      </c>
      <c r="Q1115">
        <v>3</v>
      </c>
      <c r="R1115">
        <v>0</v>
      </c>
      <c r="S1115">
        <v>0</v>
      </c>
      <c r="T1115">
        <v>71251</v>
      </c>
      <c r="U1115">
        <v>71239</v>
      </c>
      <c r="V1115">
        <v>71941</v>
      </c>
      <c r="W1115" t="s">
        <v>12650</v>
      </c>
      <c r="X1115" t="s">
        <v>13885</v>
      </c>
      <c r="Y1115">
        <v>0</v>
      </c>
      <c r="Z1115">
        <v>10692</v>
      </c>
    </row>
    <row r="1116" spans="1:26" x14ac:dyDescent="0.25">
      <c r="A1116">
        <v>193078</v>
      </c>
      <c r="B1116">
        <v>202501</v>
      </c>
      <c r="C1116">
        <v>1</v>
      </c>
      <c r="D1116" t="s">
        <v>12864</v>
      </c>
      <c r="E1116">
        <v>4</v>
      </c>
      <c r="F1116">
        <v>916</v>
      </c>
      <c r="G1116">
        <v>230</v>
      </c>
      <c r="H1116">
        <v>30</v>
      </c>
      <c r="I1116">
        <v>10</v>
      </c>
      <c r="J1116">
        <v>0</v>
      </c>
      <c r="K1116">
        <v>0</v>
      </c>
      <c r="L1116">
        <v>0</v>
      </c>
      <c r="M1116">
        <v>0</v>
      </c>
      <c r="N1116">
        <v>0</v>
      </c>
      <c r="O1116">
        <v>0</v>
      </c>
      <c r="P1116">
        <v>0</v>
      </c>
      <c r="Q1116">
        <v>0</v>
      </c>
      <c r="R1116">
        <v>0</v>
      </c>
      <c r="S1116">
        <v>0</v>
      </c>
      <c r="T1116">
        <v>71030</v>
      </c>
      <c r="U1116">
        <v>71063</v>
      </c>
      <c r="V1116">
        <v>71064</v>
      </c>
      <c r="W1116" t="s">
        <v>3624</v>
      </c>
      <c r="X1116" t="s">
        <v>12595</v>
      </c>
      <c r="Y1116">
        <v>0</v>
      </c>
      <c r="Z1116">
        <v>0</v>
      </c>
    </row>
    <row r="1117" spans="1:26" x14ac:dyDescent="0.25">
      <c r="A1117">
        <v>193078</v>
      </c>
      <c r="B1117">
        <v>202501</v>
      </c>
      <c r="C1117">
        <v>2</v>
      </c>
      <c r="D1117" t="s">
        <v>12864</v>
      </c>
      <c r="E1117">
        <v>4</v>
      </c>
      <c r="F1117">
        <v>916</v>
      </c>
      <c r="G1117">
        <v>230</v>
      </c>
      <c r="H1117">
        <v>30</v>
      </c>
      <c r="I1117">
        <v>10</v>
      </c>
      <c r="J1117">
        <v>0</v>
      </c>
      <c r="K1117">
        <v>0</v>
      </c>
      <c r="L1117">
        <v>0</v>
      </c>
      <c r="M1117">
        <v>0</v>
      </c>
      <c r="N1117">
        <v>0</v>
      </c>
      <c r="O1117">
        <v>0</v>
      </c>
      <c r="P1117">
        <v>0</v>
      </c>
      <c r="Q1117">
        <v>0</v>
      </c>
      <c r="R1117">
        <v>0</v>
      </c>
      <c r="S1117">
        <v>0</v>
      </c>
      <c r="T1117">
        <v>71030</v>
      </c>
      <c r="U1117">
        <v>71063</v>
      </c>
      <c r="V1117">
        <v>71064</v>
      </c>
      <c r="W1117" t="s">
        <v>3624</v>
      </c>
      <c r="X1117" t="s">
        <v>12595</v>
      </c>
      <c r="Y1117">
        <v>0</v>
      </c>
      <c r="Z1117">
        <v>0</v>
      </c>
    </row>
    <row r="1118" spans="1:26" x14ac:dyDescent="0.25">
      <c r="A1118">
        <v>193087</v>
      </c>
      <c r="B1118">
        <v>202501</v>
      </c>
      <c r="C1118">
        <v>1</v>
      </c>
      <c r="D1118" t="s">
        <v>13291</v>
      </c>
      <c r="E1118">
        <v>2</v>
      </c>
      <c r="F1118">
        <v>1</v>
      </c>
      <c r="G1118">
        <v>1</v>
      </c>
      <c r="H1118">
        <v>0</v>
      </c>
      <c r="I1118">
        <v>0</v>
      </c>
      <c r="J1118">
        <v>423533</v>
      </c>
      <c r="K1118">
        <v>1165280</v>
      </c>
      <c r="L1118">
        <v>458.5</v>
      </c>
      <c r="M1118">
        <v>144</v>
      </c>
      <c r="N1118">
        <v>121</v>
      </c>
      <c r="O1118">
        <v>51</v>
      </c>
      <c r="P1118">
        <v>62.5</v>
      </c>
      <c r="Q1118">
        <v>47</v>
      </c>
      <c r="R1118">
        <v>33</v>
      </c>
      <c r="S1118">
        <v>0</v>
      </c>
      <c r="T1118">
        <v>71251</v>
      </c>
      <c r="U1118">
        <v>700023</v>
      </c>
      <c r="V1118">
        <v>0</v>
      </c>
      <c r="W1118" t="s">
        <v>12679</v>
      </c>
      <c r="X1118" t="s">
        <v>13885</v>
      </c>
      <c r="Y1118">
        <v>404274</v>
      </c>
      <c r="Z1118">
        <v>619783</v>
      </c>
    </row>
    <row r="1119" spans="1:26" x14ac:dyDescent="0.25">
      <c r="A1119">
        <v>193087</v>
      </c>
      <c r="B1119">
        <v>202501</v>
      </c>
      <c r="C1119">
        <v>2</v>
      </c>
      <c r="D1119" t="s">
        <v>13291</v>
      </c>
      <c r="E1119">
        <v>2</v>
      </c>
      <c r="F1119">
        <v>1</v>
      </c>
      <c r="G1119">
        <v>1</v>
      </c>
      <c r="H1119">
        <v>0</v>
      </c>
      <c r="I1119">
        <v>0</v>
      </c>
      <c r="J1119">
        <v>423533</v>
      </c>
      <c r="K1119">
        <v>1165280</v>
      </c>
      <c r="L1119">
        <v>458.5</v>
      </c>
      <c r="M1119">
        <v>144</v>
      </c>
      <c r="N1119">
        <v>121</v>
      </c>
      <c r="O1119">
        <v>51</v>
      </c>
      <c r="P1119">
        <v>62.5</v>
      </c>
      <c r="Q1119">
        <v>47</v>
      </c>
      <c r="R1119">
        <v>33</v>
      </c>
      <c r="S1119">
        <v>0</v>
      </c>
      <c r="T1119">
        <v>71251</v>
      </c>
      <c r="U1119">
        <v>700023</v>
      </c>
      <c r="V1119">
        <v>0</v>
      </c>
      <c r="W1119" t="s">
        <v>12679</v>
      </c>
      <c r="X1119" t="s">
        <v>13885</v>
      </c>
      <c r="Y1119">
        <v>404274</v>
      </c>
      <c r="Z1119">
        <v>619783</v>
      </c>
    </row>
    <row r="1120" spans="1:26" x14ac:dyDescent="0.25">
      <c r="A1120">
        <v>193106</v>
      </c>
      <c r="B1120">
        <v>202501</v>
      </c>
      <c r="C1120">
        <v>1</v>
      </c>
      <c r="D1120" t="s">
        <v>13293</v>
      </c>
      <c r="E1120">
        <v>4</v>
      </c>
      <c r="F1120">
        <v>264</v>
      </c>
      <c r="G1120">
        <v>107</v>
      </c>
      <c r="H1120">
        <v>20</v>
      </c>
      <c r="I1120">
        <v>5</v>
      </c>
      <c r="J1120">
        <v>13853</v>
      </c>
      <c r="K1120">
        <v>2200</v>
      </c>
      <c r="L1120">
        <v>17</v>
      </c>
      <c r="M1120">
        <v>6</v>
      </c>
      <c r="N1120">
        <v>5.5</v>
      </c>
      <c r="O1120">
        <v>1</v>
      </c>
      <c r="P1120">
        <v>1.5</v>
      </c>
      <c r="Q1120">
        <v>3</v>
      </c>
      <c r="R1120">
        <v>0</v>
      </c>
      <c r="S1120">
        <v>0</v>
      </c>
      <c r="T1120">
        <v>71251</v>
      </c>
      <c r="U1120">
        <v>700023</v>
      </c>
      <c r="V1120">
        <v>71497</v>
      </c>
      <c r="W1120" t="s">
        <v>12679</v>
      </c>
      <c r="X1120" t="s">
        <v>13885</v>
      </c>
      <c r="Y1120">
        <v>13581</v>
      </c>
      <c r="Z1120">
        <v>16936</v>
      </c>
    </row>
    <row r="1121" spans="1:26" x14ac:dyDescent="0.25">
      <c r="A1121">
        <v>193106</v>
      </c>
      <c r="B1121">
        <v>202501</v>
      </c>
      <c r="C1121">
        <v>2</v>
      </c>
      <c r="D1121" t="s">
        <v>13293</v>
      </c>
      <c r="E1121">
        <v>4</v>
      </c>
      <c r="F1121">
        <v>264</v>
      </c>
      <c r="G1121">
        <v>107</v>
      </c>
      <c r="H1121">
        <v>20</v>
      </c>
      <c r="I1121">
        <v>5</v>
      </c>
      <c r="J1121">
        <v>13853</v>
      </c>
      <c r="K1121">
        <v>2200</v>
      </c>
      <c r="L1121">
        <v>17</v>
      </c>
      <c r="M1121">
        <v>6</v>
      </c>
      <c r="N1121">
        <v>5.5</v>
      </c>
      <c r="O1121">
        <v>1</v>
      </c>
      <c r="P1121">
        <v>1.5</v>
      </c>
      <c r="Q1121">
        <v>3</v>
      </c>
      <c r="R1121">
        <v>0</v>
      </c>
      <c r="S1121">
        <v>0</v>
      </c>
      <c r="T1121">
        <v>71251</v>
      </c>
      <c r="U1121">
        <v>700023</v>
      </c>
      <c r="V1121">
        <v>71497</v>
      </c>
      <c r="W1121" t="s">
        <v>12679</v>
      </c>
      <c r="X1121" t="s">
        <v>13885</v>
      </c>
      <c r="Y1121">
        <v>13581</v>
      </c>
      <c r="Z1121">
        <v>16936</v>
      </c>
    </row>
    <row r="1122" spans="1:26" x14ac:dyDescent="0.25">
      <c r="A1122">
        <v>193111</v>
      </c>
      <c r="B1122">
        <v>202501</v>
      </c>
      <c r="C1122">
        <v>1</v>
      </c>
      <c r="D1122" t="s">
        <v>13295</v>
      </c>
      <c r="E1122">
        <v>4</v>
      </c>
      <c r="F1122">
        <v>110</v>
      </c>
      <c r="G1122">
        <v>26</v>
      </c>
      <c r="H1122">
        <v>6</v>
      </c>
      <c r="I1122">
        <v>2</v>
      </c>
      <c r="J1122">
        <v>4295</v>
      </c>
      <c r="K1122">
        <v>177927</v>
      </c>
      <c r="L1122">
        <v>5.5</v>
      </c>
      <c r="M1122">
        <v>2</v>
      </c>
      <c r="N1122">
        <v>2.5</v>
      </c>
      <c r="O1122">
        <v>0</v>
      </c>
      <c r="P1122">
        <v>0</v>
      </c>
      <c r="Q1122">
        <v>1</v>
      </c>
      <c r="R1122">
        <v>0</v>
      </c>
      <c r="S1122">
        <v>0</v>
      </c>
      <c r="T1122">
        <v>71590</v>
      </c>
      <c r="U1122">
        <v>71594</v>
      </c>
      <c r="V1122">
        <v>71081</v>
      </c>
      <c r="W1122" t="s">
        <v>12670</v>
      </c>
      <c r="X1122" t="s">
        <v>12590</v>
      </c>
      <c r="Y1122">
        <v>14676</v>
      </c>
      <c r="Z1122">
        <v>22760</v>
      </c>
    </row>
    <row r="1123" spans="1:26" x14ac:dyDescent="0.25">
      <c r="A1123">
        <v>193111</v>
      </c>
      <c r="B1123">
        <v>202501</v>
      </c>
      <c r="C1123">
        <v>2</v>
      </c>
      <c r="D1123" t="s">
        <v>13295</v>
      </c>
      <c r="E1123">
        <v>4</v>
      </c>
      <c r="F1123">
        <v>110</v>
      </c>
      <c r="G1123">
        <v>26</v>
      </c>
      <c r="H1123">
        <v>6</v>
      </c>
      <c r="I1123">
        <v>2</v>
      </c>
      <c r="J1123">
        <v>4295</v>
      </c>
      <c r="K1123">
        <v>177927</v>
      </c>
      <c r="L1123">
        <v>5.5</v>
      </c>
      <c r="M1123">
        <v>2</v>
      </c>
      <c r="N1123">
        <v>2.5</v>
      </c>
      <c r="O1123">
        <v>0</v>
      </c>
      <c r="P1123">
        <v>0</v>
      </c>
      <c r="Q1123">
        <v>1</v>
      </c>
      <c r="R1123">
        <v>0</v>
      </c>
      <c r="S1123">
        <v>0</v>
      </c>
      <c r="T1123">
        <v>71590</v>
      </c>
      <c r="U1123">
        <v>71594</v>
      </c>
      <c r="V1123">
        <v>71081</v>
      </c>
      <c r="W1123" t="s">
        <v>12670</v>
      </c>
      <c r="X1123" t="s">
        <v>12590</v>
      </c>
      <c r="Y1123">
        <v>14676</v>
      </c>
      <c r="Z1123">
        <v>22760</v>
      </c>
    </row>
    <row r="1124" spans="1:26" x14ac:dyDescent="0.25">
      <c r="A1124">
        <v>193129</v>
      </c>
      <c r="B1124">
        <v>202501</v>
      </c>
      <c r="C1124">
        <v>1</v>
      </c>
      <c r="D1124" t="s">
        <v>12804</v>
      </c>
      <c r="E1124">
        <v>4</v>
      </c>
      <c r="F1124">
        <v>430</v>
      </c>
      <c r="G1124">
        <v>83</v>
      </c>
      <c r="H1124">
        <v>11</v>
      </c>
      <c r="I1124">
        <v>4</v>
      </c>
      <c r="J1124">
        <v>4835</v>
      </c>
      <c r="K1124">
        <v>58662</v>
      </c>
      <c r="L1124">
        <v>8</v>
      </c>
      <c r="M1124">
        <v>1</v>
      </c>
      <c r="N1124">
        <v>3</v>
      </c>
      <c r="O1124">
        <v>2</v>
      </c>
      <c r="P1124">
        <v>0</v>
      </c>
      <c r="Q1124">
        <v>0</v>
      </c>
      <c r="R1124">
        <v>2</v>
      </c>
      <c r="S1124">
        <v>0</v>
      </c>
      <c r="T1124">
        <v>900582</v>
      </c>
      <c r="U1124">
        <v>71276</v>
      </c>
      <c r="V1124">
        <v>70083</v>
      </c>
      <c r="W1124" t="s">
        <v>12631</v>
      </c>
      <c r="X1124" t="s">
        <v>13887</v>
      </c>
      <c r="Y1124">
        <v>0</v>
      </c>
      <c r="Z1124">
        <v>12041</v>
      </c>
    </row>
    <row r="1125" spans="1:26" x14ac:dyDescent="0.25">
      <c r="A1125">
        <v>193129</v>
      </c>
      <c r="B1125">
        <v>202501</v>
      </c>
      <c r="C1125">
        <v>2</v>
      </c>
      <c r="D1125" t="s">
        <v>12804</v>
      </c>
      <c r="E1125">
        <v>4</v>
      </c>
      <c r="F1125">
        <v>430</v>
      </c>
      <c r="G1125">
        <v>83</v>
      </c>
      <c r="H1125">
        <v>11</v>
      </c>
      <c r="I1125">
        <v>4</v>
      </c>
      <c r="J1125">
        <v>4835</v>
      </c>
      <c r="K1125">
        <v>58662</v>
      </c>
      <c r="L1125">
        <v>8</v>
      </c>
      <c r="M1125">
        <v>1</v>
      </c>
      <c r="N1125">
        <v>3</v>
      </c>
      <c r="O1125">
        <v>2</v>
      </c>
      <c r="P1125">
        <v>0</v>
      </c>
      <c r="Q1125">
        <v>0</v>
      </c>
      <c r="R1125">
        <v>2</v>
      </c>
      <c r="S1125">
        <v>0</v>
      </c>
      <c r="T1125">
        <v>900582</v>
      </c>
      <c r="U1125">
        <v>71276</v>
      </c>
      <c r="V1125">
        <v>70083</v>
      </c>
      <c r="W1125" t="s">
        <v>12631</v>
      </c>
      <c r="X1125" t="s">
        <v>13887</v>
      </c>
      <c r="Y1125">
        <v>0</v>
      </c>
      <c r="Z1125">
        <v>12041</v>
      </c>
    </row>
    <row r="1126" spans="1:26" x14ac:dyDescent="0.25">
      <c r="A1126">
        <v>193146</v>
      </c>
      <c r="B1126">
        <v>202501</v>
      </c>
      <c r="C1126">
        <v>1</v>
      </c>
      <c r="D1126" t="s">
        <v>13297</v>
      </c>
      <c r="E1126">
        <v>4</v>
      </c>
      <c r="F1126">
        <v>916</v>
      </c>
      <c r="G1126">
        <v>290</v>
      </c>
      <c r="H1126">
        <v>37</v>
      </c>
      <c r="I1126">
        <v>9</v>
      </c>
      <c r="J1126">
        <v>0</v>
      </c>
      <c r="K1126">
        <v>0</v>
      </c>
      <c r="L1126">
        <v>0</v>
      </c>
      <c r="M1126">
        <v>0</v>
      </c>
      <c r="N1126">
        <v>0</v>
      </c>
      <c r="O1126">
        <v>0</v>
      </c>
      <c r="P1126">
        <v>0</v>
      </c>
      <c r="Q1126">
        <v>0</v>
      </c>
      <c r="R1126">
        <v>0</v>
      </c>
      <c r="S1126">
        <v>0</v>
      </c>
      <c r="T1126">
        <v>71251</v>
      </c>
      <c r="U1126">
        <v>71255</v>
      </c>
      <c r="V1126">
        <v>700257</v>
      </c>
      <c r="W1126" t="s">
        <v>12640</v>
      </c>
      <c r="X1126" t="s">
        <v>13885</v>
      </c>
      <c r="Y1126">
        <v>0</v>
      </c>
      <c r="Z1126">
        <v>0</v>
      </c>
    </row>
    <row r="1127" spans="1:26" x14ac:dyDescent="0.25">
      <c r="A1127">
        <v>193146</v>
      </c>
      <c r="B1127">
        <v>202501</v>
      </c>
      <c r="C1127">
        <v>2</v>
      </c>
      <c r="D1127" t="s">
        <v>13297</v>
      </c>
      <c r="E1127">
        <v>4</v>
      </c>
      <c r="F1127">
        <v>916</v>
      </c>
      <c r="G1127">
        <v>290</v>
      </c>
      <c r="H1127">
        <v>37</v>
      </c>
      <c r="I1127">
        <v>9</v>
      </c>
      <c r="J1127">
        <v>0</v>
      </c>
      <c r="K1127">
        <v>0</v>
      </c>
      <c r="L1127">
        <v>0</v>
      </c>
      <c r="M1127">
        <v>0</v>
      </c>
      <c r="N1127">
        <v>0</v>
      </c>
      <c r="O1127">
        <v>0</v>
      </c>
      <c r="P1127">
        <v>0</v>
      </c>
      <c r="Q1127">
        <v>0</v>
      </c>
      <c r="R1127">
        <v>0</v>
      </c>
      <c r="S1127">
        <v>0</v>
      </c>
      <c r="T1127">
        <v>71251</v>
      </c>
      <c r="U1127">
        <v>71255</v>
      </c>
      <c r="V1127">
        <v>700257</v>
      </c>
      <c r="W1127" t="s">
        <v>12640</v>
      </c>
      <c r="X1127" t="s">
        <v>13885</v>
      </c>
      <c r="Y1127">
        <v>0</v>
      </c>
      <c r="Z1127">
        <v>0</v>
      </c>
    </row>
    <row r="1128" spans="1:26" x14ac:dyDescent="0.25">
      <c r="A1128">
        <v>193201</v>
      </c>
      <c r="B1128">
        <v>202501</v>
      </c>
      <c r="C1128">
        <v>1</v>
      </c>
      <c r="D1128" t="s">
        <v>13298</v>
      </c>
      <c r="E1128">
        <v>3</v>
      </c>
      <c r="F1128">
        <v>79</v>
      </c>
      <c r="G1128">
        <v>17</v>
      </c>
      <c r="H1128">
        <v>2</v>
      </c>
      <c r="I1128">
        <v>0</v>
      </c>
      <c r="J1128">
        <v>41528</v>
      </c>
      <c r="K1128">
        <v>176430</v>
      </c>
      <c r="L1128">
        <v>43.5</v>
      </c>
      <c r="M1128">
        <v>11</v>
      </c>
      <c r="N1128">
        <v>7</v>
      </c>
      <c r="O1128">
        <v>10</v>
      </c>
      <c r="P1128">
        <v>6.5</v>
      </c>
      <c r="Q1128">
        <v>6</v>
      </c>
      <c r="R1128">
        <v>3</v>
      </c>
      <c r="S1128">
        <v>0</v>
      </c>
      <c r="T1128">
        <v>71030</v>
      </c>
      <c r="U1128">
        <v>71510</v>
      </c>
      <c r="V1128">
        <v>71551</v>
      </c>
      <c r="W1128" t="s">
        <v>12607</v>
      </c>
      <c r="X1128" t="s">
        <v>12595</v>
      </c>
      <c r="Y1128">
        <v>0</v>
      </c>
      <c r="Z1128">
        <v>69609</v>
      </c>
    </row>
    <row r="1129" spans="1:26" x14ac:dyDescent="0.25">
      <c r="A1129">
        <v>193201</v>
      </c>
      <c r="B1129">
        <v>202501</v>
      </c>
      <c r="C1129">
        <v>2</v>
      </c>
      <c r="D1129" t="s">
        <v>13298</v>
      </c>
      <c r="E1129">
        <v>3</v>
      </c>
      <c r="F1129">
        <v>79</v>
      </c>
      <c r="G1129">
        <v>17</v>
      </c>
      <c r="H1129">
        <v>2</v>
      </c>
      <c r="I1129">
        <v>0</v>
      </c>
      <c r="J1129">
        <v>41528</v>
      </c>
      <c r="K1129">
        <v>176430</v>
      </c>
      <c r="L1129">
        <v>43.5</v>
      </c>
      <c r="M1129">
        <v>11</v>
      </c>
      <c r="N1129">
        <v>7</v>
      </c>
      <c r="O1129">
        <v>10</v>
      </c>
      <c r="P1129">
        <v>6.5</v>
      </c>
      <c r="Q1129">
        <v>6</v>
      </c>
      <c r="R1129">
        <v>3</v>
      </c>
      <c r="S1129">
        <v>0</v>
      </c>
      <c r="T1129">
        <v>71030</v>
      </c>
      <c r="U1129">
        <v>71510</v>
      </c>
      <c r="V1129">
        <v>71551</v>
      </c>
      <c r="W1129" t="s">
        <v>12607</v>
      </c>
      <c r="X1129" t="s">
        <v>12595</v>
      </c>
      <c r="Y1129">
        <v>0</v>
      </c>
      <c r="Z1129">
        <v>69609</v>
      </c>
    </row>
    <row r="1130" spans="1:26" x14ac:dyDescent="0.25">
      <c r="A1130">
        <v>193254</v>
      </c>
      <c r="B1130">
        <v>202501</v>
      </c>
      <c r="C1130">
        <v>1</v>
      </c>
      <c r="D1130" t="s">
        <v>13299</v>
      </c>
      <c r="E1130">
        <v>2</v>
      </c>
      <c r="F1130">
        <v>14</v>
      </c>
      <c r="G1130">
        <v>2</v>
      </c>
      <c r="H1130">
        <v>0</v>
      </c>
      <c r="I1130">
        <v>0</v>
      </c>
      <c r="J1130">
        <v>255035</v>
      </c>
      <c r="K1130">
        <v>577291</v>
      </c>
      <c r="L1130">
        <v>248.5</v>
      </c>
      <c r="M1130">
        <v>83.5</v>
      </c>
      <c r="N1130">
        <v>74</v>
      </c>
      <c r="O1130">
        <v>15.5</v>
      </c>
      <c r="P1130">
        <v>28</v>
      </c>
      <c r="Q1130">
        <v>23.5</v>
      </c>
      <c r="R1130">
        <v>24</v>
      </c>
      <c r="S1130">
        <v>0</v>
      </c>
      <c r="T1130">
        <v>71030</v>
      </c>
      <c r="U1130">
        <v>71054</v>
      </c>
      <c r="V1130">
        <v>0</v>
      </c>
      <c r="W1130" t="s">
        <v>12599</v>
      </c>
      <c r="X1130" t="s">
        <v>12595</v>
      </c>
      <c r="Y1130">
        <v>151372</v>
      </c>
      <c r="Z1130">
        <v>345470</v>
      </c>
    </row>
    <row r="1131" spans="1:26" x14ac:dyDescent="0.25">
      <c r="A1131">
        <v>193254</v>
      </c>
      <c r="B1131">
        <v>202501</v>
      </c>
      <c r="C1131">
        <v>2</v>
      </c>
      <c r="D1131" t="s">
        <v>13299</v>
      </c>
      <c r="E1131">
        <v>2</v>
      </c>
      <c r="F1131">
        <v>14</v>
      </c>
      <c r="G1131">
        <v>2</v>
      </c>
      <c r="H1131">
        <v>0</v>
      </c>
      <c r="I1131">
        <v>0</v>
      </c>
      <c r="J1131">
        <v>255035</v>
      </c>
      <c r="K1131">
        <v>577291</v>
      </c>
      <c r="L1131">
        <v>248.5</v>
      </c>
      <c r="M1131">
        <v>83.5</v>
      </c>
      <c r="N1131">
        <v>74</v>
      </c>
      <c r="O1131">
        <v>15.5</v>
      </c>
      <c r="P1131">
        <v>28</v>
      </c>
      <c r="Q1131">
        <v>23.5</v>
      </c>
      <c r="R1131">
        <v>24</v>
      </c>
      <c r="S1131">
        <v>0</v>
      </c>
      <c r="T1131">
        <v>71030</v>
      </c>
      <c r="U1131">
        <v>71054</v>
      </c>
      <c r="V1131">
        <v>0</v>
      </c>
      <c r="W1131" t="s">
        <v>12599</v>
      </c>
      <c r="X1131" t="s">
        <v>12595</v>
      </c>
      <c r="Y1131">
        <v>151372</v>
      </c>
      <c r="Z1131">
        <v>345470</v>
      </c>
    </row>
    <row r="1132" spans="1:26" x14ac:dyDescent="0.25">
      <c r="A1132">
        <v>193296</v>
      </c>
      <c r="B1132">
        <v>202501</v>
      </c>
      <c r="C1132">
        <v>1</v>
      </c>
      <c r="D1132" t="s">
        <v>13300</v>
      </c>
      <c r="E1132">
        <v>3</v>
      </c>
      <c r="F1132">
        <v>76</v>
      </c>
      <c r="G1132">
        <v>21</v>
      </c>
      <c r="H1132">
        <v>3</v>
      </c>
      <c r="I1132">
        <v>0</v>
      </c>
      <c r="J1132">
        <v>48204</v>
      </c>
      <c r="K1132">
        <v>112198</v>
      </c>
      <c r="L1132">
        <v>61</v>
      </c>
      <c r="M1132">
        <v>14</v>
      </c>
      <c r="N1132">
        <v>17</v>
      </c>
      <c r="O1132">
        <v>11</v>
      </c>
      <c r="P1132">
        <v>7</v>
      </c>
      <c r="Q1132">
        <v>5</v>
      </c>
      <c r="R1132">
        <v>7</v>
      </c>
      <c r="S1132">
        <v>0</v>
      </c>
      <c r="T1132">
        <v>71590</v>
      </c>
      <c r="U1132">
        <v>71607</v>
      </c>
      <c r="V1132">
        <v>700202</v>
      </c>
      <c r="W1132" t="s">
        <v>12589</v>
      </c>
      <c r="X1132" t="s">
        <v>12590</v>
      </c>
      <c r="Y1132">
        <v>20922</v>
      </c>
      <c r="Z1132">
        <v>71260</v>
      </c>
    </row>
    <row r="1133" spans="1:26" x14ac:dyDescent="0.25">
      <c r="A1133">
        <v>193296</v>
      </c>
      <c r="B1133">
        <v>202501</v>
      </c>
      <c r="C1133">
        <v>2</v>
      </c>
      <c r="D1133" t="s">
        <v>13300</v>
      </c>
      <c r="E1133">
        <v>3</v>
      </c>
      <c r="F1133">
        <v>76</v>
      </c>
      <c r="G1133">
        <v>21</v>
      </c>
      <c r="H1133">
        <v>3</v>
      </c>
      <c r="I1133">
        <v>0</v>
      </c>
      <c r="J1133">
        <v>48204</v>
      </c>
      <c r="K1133">
        <v>112198</v>
      </c>
      <c r="L1133">
        <v>61</v>
      </c>
      <c r="M1133">
        <v>14</v>
      </c>
      <c r="N1133">
        <v>17</v>
      </c>
      <c r="O1133">
        <v>11</v>
      </c>
      <c r="P1133">
        <v>7</v>
      </c>
      <c r="Q1133">
        <v>5</v>
      </c>
      <c r="R1133">
        <v>7</v>
      </c>
      <c r="S1133">
        <v>0</v>
      </c>
      <c r="T1133">
        <v>71590</v>
      </c>
      <c r="U1133">
        <v>71607</v>
      </c>
      <c r="V1133">
        <v>700202</v>
      </c>
      <c r="W1133" t="s">
        <v>12589</v>
      </c>
      <c r="X1133" t="s">
        <v>12590</v>
      </c>
      <c r="Y1133">
        <v>20922</v>
      </c>
      <c r="Z1133">
        <v>71260</v>
      </c>
    </row>
    <row r="1134" spans="1:26" x14ac:dyDescent="0.25">
      <c r="A1134">
        <v>193306</v>
      </c>
      <c r="B1134">
        <v>202501</v>
      </c>
      <c r="C1134">
        <v>1</v>
      </c>
      <c r="D1134" t="s">
        <v>13302</v>
      </c>
      <c r="E1134">
        <v>4</v>
      </c>
      <c r="F1134">
        <v>914</v>
      </c>
      <c r="G1134">
        <v>229</v>
      </c>
      <c r="H1134">
        <v>31</v>
      </c>
      <c r="I1134">
        <v>9</v>
      </c>
      <c r="J1134">
        <v>22</v>
      </c>
      <c r="K1134">
        <v>0</v>
      </c>
      <c r="L1134">
        <v>0</v>
      </c>
      <c r="M1134">
        <v>0</v>
      </c>
      <c r="N1134">
        <v>0</v>
      </c>
      <c r="O1134">
        <v>0</v>
      </c>
      <c r="P1134">
        <v>0</v>
      </c>
      <c r="Q1134">
        <v>0</v>
      </c>
      <c r="R1134">
        <v>0</v>
      </c>
      <c r="S1134">
        <v>0</v>
      </c>
      <c r="T1134">
        <v>71030</v>
      </c>
      <c r="U1134">
        <v>71505</v>
      </c>
      <c r="V1134">
        <v>71517</v>
      </c>
      <c r="W1134" t="s">
        <v>12648</v>
      </c>
      <c r="X1134" t="s">
        <v>12595</v>
      </c>
      <c r="Y1134">
        <v>0</v>
      </c>
      <c r="Z1134">
        <v>33</v>
      </c>
    </row>
    <row r="1135" spans="1:26" x14ac:dyDescent="0.25">
      <c r="A1135">
        <v>193306</v>
      </c>
      <c r="B1135">
        <v>202501</v>
      </c>
      <c r="C1135">
        <v>2</v>
      </c>
      <c r="D1135" t="s">
        <v>13302</v>
      </c>
      <c r="E1135">
        <v>4</v>
      </c>
      <c r="F1135">
        <v>914</v>
      </c>
      <c r="G1135">
        <v>229</v>
      </c>
      <c r="H1135">
        <v>31</v>
      </c>
      <c r="I1135">
        <v>9</v>
      </c>
      <c r="J1135">
        <v>22</v>
      </c>
      <c r="K1135">
        <v>0</v>
      </c>
      <c r="L1135">
        <v>0</v>
      </c>
      <c r="M1135">
        <v>0</v>
      </c>
      <c r="N1135">
        <v>0</v>
      </c>
      <c r="O1135">
        <v>0</v>
      </c>
      <c r="P1135">
        <v>0</v>
      </c>
      <c r="Q1135">
        <v>0</v>
      </c>
      <c r="R1135">
        <v>0</v>
      </c>
      <c r="S1135">
        <v>0</v>
      </c>
      <c r="T1135">
        <v>71030</v>
      </c>
      <c r="U1135">
        <v>71505</v>
      </c>
      <c r="V1135">
        <v>71517</v>
      </c>
      <c r="W1135" t="s">
        <v>12648</v>
      </c>
      <c r="X1135" t="s">
        <v>12595</v>
      </c>
      <c r="Y1135">
        <v>0</v>
      </c>
      <c r="Z1135">
        <v>33</v>
      </c>
    </row>
    <row r="1136" spans="1:26" x14ac:dyDescent="0.25">
      <c r="A1136">
        <v>193324</v>
      </c>
      <c r="B1136">
        <v>202501</v>
      </c>
      <c r="C1136">
        <v>1</v>
      </c>
      <c r="D1136" t="s">
        <v>13292</v>
      </c>
      <c r="E1136">
        <v>4</v>
      </c>
      <c r="F1136">
        <v>850</v>
      </c>
      <c r="G1136">
        <v>266</v>
      </c>
      <c r="H1136">
        <v>37</v>
      </c>
      <c r="I1136">
        <v>10</v>
      </c>
      <c r="J1136">
        <v>0</v>
      </c>
      <c r="K1136">
        <v>8228</v>
      </c>
      <c r="L1136">
        <v>0</v>
      </c>
      <c r="M1136">
        <v>0</v>
      </c>
      <c r="N1136">
        <v>0</v>
      </c>
      <c r="O1136">
        <v>0</v>
      </c>
      <c r="P1136">
        <v>0</v>
      </c>
      <c r="Q1136">
        <v>0</v>
      </c>
      <c r="R1136">
        <v>0</v>
      </c>
      <c r="S1136">
        <v>0</v>
      </c>
      <c r="T1136">
        <v>71251</v>
      </c>
      <c r="U1136">
        <v>70067</v>
      </c>
      <c r="V1136">
        <v>71265</v>
      </c>
      <c r="W1136" t="s">
        <v>12636</v>
      </c>
      <c r="X1136" t="s">
        <v>13885</v>
      </c>
      <c r="Y1136">
        <v>0</v>
      </c>
      <c r="Z1136">
        <v>822</v>
      </c>
    </row>
    <row r="1137" spans="1:26" x14ac:dyDescent="0.25">
      <c r="A1137">
        <v>193324</v>
      </c>
      <c r="B1137">
        <v>202501</v>
      </c>
      <c r="C1137">
        <v>2</v>
      </c>
      <c r="D1137" t="s">
        <v>13292</v>
      </c>
      <c r="E1137">
        <v>4</v>
      </c>
      <c r="F1137">
        <v>850</v>
      </c>
      <c r="G1137">
        <v>266</v>
      </c>
      <c r="H1137">
        <v>37</v>
      </c>
      <c r="I1137">
        <v>10</v>
      </c>
      <c r="J1137">
        <v>0</v>
      </c>
      <c r="K1137">
        <v>8228</v>
      </c>
      <c r="L1137">
        <v>0</v>
      </c>
      <c r="M1137">
        <v>0</v>
      </c>
      <c r="N1137">
        <v>0</v>
      </c>
      <c r="O1137">
        <v>0</v>
      </c>
      <c r="P1137">
        <v>0</v>
      </c>
      <c r="Q1137">
        <v>0</v>
      </c>
      <c r="R1137">
        <v>0</v>
      </c>
      <c r="S1137">
        <v>0</v>
      </c>
      <c r="T1137">
        <v>71251</v>
      </c>
      <c r="U1137">
        <v>70067</v>
      </c>
      <c r="V1137">
        <v>71265</v>
      </c>
      <c r="W1137" t="s">
        <v>12636</v>
      </c>
      <c r="X1137" t="s">
        <v>13885</v>
      </c>
      <c r="Y1137">
        <v>0</v>
      </c>
      <c r="Z1137">
        <v>822</v>
      </c>
    </row>
    <row r="1138" spans="1:26" x14ac:dyDescent="0.25">
      <c r="A1138">
        <v>193326</v>
      </c>
      <c r="B1138">
        <v>202501</v>
      </c>
      <c r="C1138">
        <v>1</v>
      </c>
      <c r="D1138" t="s">
        <v>13195</v>
      </c>
      <c r="E1138">
        <v>4</v>
      </c>
      <c r="F1138">
        <v>483</v>
      </c>
      <c r="G1138">
        <v>174</v>
      </c>
      <c r="H1138">
        <v>23</v>
      </c>
      <c r="I1138">
        <v>6</v>
      </c>
      <c r="J1138">
        <v>8897</v>
      </c>
      <c r="K1138">
        <v>9239</v>
      </c>
      <c r="L1138">
        <v>2</v>
      </c>
      <c r="M1138">
        <v>2</v>
      </c>
      <c r="N1138">
        <v>0</v>
      </c>
      <c r="O1138">
        <v>0</v>
      </c>
      <c r="P1138">
        <v>0</v>
      </c>
      <c r="Q1138">
        <v>0</v>
      </c>
      <c r="R1138">
        <v>0</v>
      </c>
      <c r="S1138">
        <v>0</v>
      </c>
      <c r="T1138">
        <v>71251</v>
      </c>
      <c r="U1138">
        <v>71239</v>
      </c>
      <c r="V1138">
        <v>71625</v>
      </c>
      <c r="W1138" t="s">
        <v>12650</v>
      </c>
      <c r="X1138" t="s">
        <v>13885</v>
      </c>
      <c r="Y1138">
        <v>7069</v>
      </c>
      <c r="Z1138">
        <v>10933</v>
      </c>
    </row>
    <row r="1139" spans="1:26" x14ac:dyDescent="0.25">
      <c r="A1139">
        <v>193326</v>
      </c>
      <c r="B1139">
        <v>202501</v>
      </c>
      <c r="C1139">
        <v>2</v>
      </c>
      <c r="D1139" t="s">
        <v>13195</v>
      </c>
      <c r="E1139">
        <v>4</v>
      </c>
      <c r="F1139">
        <v>483</v>
      </c>
      <c r="G1139">
        <v>174</v>
      </c>
      <c r="H1139">
        <v>23</v>
      </c>
      <c r="I1139">
        <v>6</v>
      </c>
      <c r="J1139">
        <v>8897</v>
      </c>
      <c r="K1139">
        <v>9239</v>
      </c>
      <c r="L1139">
        <v>2</v>
      </c>
      <c r="M1139">
        <v>2</v>
      </c>
      <c r="N1139">
        <v>0</v>
      </c>
      <c r="O1139">
        <v>0</v>
      </c>
      <c r="P1139">
        <v>0</v>
      </c>
      <c r="Q1139">
        <v>0</v>
      </c>
      <c r="R1139">
        <v>0</v>
      </c>
      <c r="S1139">
        <v>0</v>
      </c>
      <c r="T1139">
        <v>71251</v>
      </c>
      <c r="U1139">
        <v>71239</v>
      </c>
      <c r="V1139">
        <v>71625</v>
      </c>
      <c r="W1139" t="s">
        <v>12650</v>
      </c>
      <c r="X1139" t="s">
        <v>13885</v>
      </c>
      <c r="Y1139">
        <v>7069</v>
      </c>
      <c r="Z1139">
        <v>10933</v>
      </c>
    </row>
    <row r="1140" spans="1:26" x14ac:dyDescent="0.25">
      <c r="A1140">
        <v>193388</v>
      </c>
      <c r="B1140">
        <v>202501</v>
      </c>
      <c r="C1140">
        <v>1</v>
      </c>
      <c r="D1140" t="s">
        <v>13306</v>
      </c>
      <c r="E1140">
        <v>4</v>
      </c>
      <c r="F1140">
        <v>916</v>
      </c>
      <c r="G1140">
        <v>290</v>
      </c>
      <c r="H1140">
        <v>33</v>
      </c>
      <c r="I1140">
        <v>8</v>
      </c>
      <c r="J1140">
        <v>0</v>
      </c>
      <c r="K1140">
        <v>0</v>
      </c>
      <c r="L1140">
        <v>0</v>
      </c>
      <c r="M1140">
        <v>0</v>
      </c>
      <c r="N1140">
        <v>0</v>
      </c>
      <c r="O1140">
        <v>0</v>
      </c>
      <c r="P1140">
        <v>0</v>
      </c>
      <c r="Q1140">
        <v>0</v>
      </c>
      <c r="R1140">
        <v>0</v>
      </c>
      <c r="S1140">
        <v>0</v>
      </c>
      <c r="T1140">
        <v>71251</v>
      </c>
      <c r="U1140">
        <v>71174</v>
      </c>
      <c r="V1140">
        <v>71179</v>
      </c>
      <c r="W1140" t="s">
        <v>12613</v>
      </c>
      <c r="X1140" t="s">
        <v>13885</v>
      </c>
      <c r="Y1140">
        <v>0</v>
      </c>
      <c r="Z1140">
        <v>0</v>
      </c>
    </row>
    <row r="1141" spans="1:26" x14ac:dyDescent="0.25">
      <c r="A1141">
        <v>193388</v>
      </c>
      <c r="B1141">
        <v>202501</v>
      </c>
      <c r="C1141">
        <v>2</v>
      </c>
      <c r="D1141" t="s">
        <v>13306</v>
      </c>
      <c r="E1141">
        <v>4</v>
      </c>
      <c r="F1141">
        <v>916</v>
      </c>
      <c r="G1141">
        <v>290</v>
      </c>
      <c r="H1141">
        <v>33</v>
      </c>
      <c r="I1141">
        <v>8</v>
      </c>
      <c r="J1141">
        <v>0</v>
      </c>
      <c r="K1141">
        <v>0</v>
      </c>
      <c r="L1141">
        <v>0</v>
      </c>
      <c r="M1141">
        <v>0</v>
      </c>
      <c r="N1141">
        <v>0</v>
      </c>
      <c r="O1141">
        <v>0</v>
      </c>
      <c r="P1141">
        <v>0</v>
      </c>
      <c r="Q1141">
        <v>0</v>
      </c>
      <c r="R1141">
        <v>0</v>
      </c>
      <c r="S1141">
        <v>0</v>
      </c>
      <c r="T1141">
        <v>71251</v>
      </c>
      <c r="U1141">
        <v>71174</v>
      </c>
      <c r="V1141">
        <v>71179</v>
      </c>
      <c r="W1141" t="s">
        <v>12613</v>
      </c>
      <c r="X1141" t="s">
        <v>13885</v>
      </c>
      <c r="Y1141">
        <v>0</v>
      </c>
      <c r="Z1141">
        <v>0</v>
      </c>
    </row>
    <row r="1142" spans="1:26" x14ac:dyDescent="0.25">
      <c r="A1142">
        <v>193430</v>
      </c>
      <c r="B1142">
        <v>202501</v>
      </c>
      <c r="C1142">
        <v>1</v>
      </c>
      <c r="D1142" t="s">
        <v>13027</v>
      </c>
      <c r="E1142">
        <v>4</v>
      </c>
      <c r="F1142">
        <v>885</v>
      </c>
      <c r="G1142">
        <v>278</v>
      </c>
      <c r="H1142">
        <v>34</v>
      </c>
      <c r="I1142">
        <v>5</v>
      </c>
      <c r="J1142">
        <v>0</v>
      </c>
      <c r="K1142">
        <v>3000</v>
      </c>
      <c r="L1142">
        <v>0</v>
      </c>
      <c r="M1142">
        <v>0</v>
      </c>
      <c r="N1142">
        <v>0</v>
      </c>
      <c r="O1142">
        <v>0</v>
      </c>
      <c r="P1142">
        <v>0</v>
      </c>
      <c r="Q1142">
        <v>0</v>
      </c>
      <c r="R1142">
        <v>0</v>
      </c>
      <c r="S1142">
        <v>0</v>
      </c>
      <c r="T1142">
        <v>71251</v>
      </c>
      <c r="U1142">
        <v>70930</v>
      </c>
      <c r="V1142">
        <v>71363</v>
      </c>
      <c r="W1142" t="s">
        <v>12618</v>
      </c>
      <c r="X1142" t="s">
        <v>13885</v>
      </c>
      <c r="Y1142">
        <v>0</v>
      </c>
      <c r="Z1142">
        <v>300</v>
      </c>
    </row>
    <row r="1143" spans="1:26" x14ac:dyDescent="0.25">
      <c r="A1143">
        <v>193430</v>
      </c>
      <c r="B1143">
        <v>202501</v>
      </c>
      <c r="C1143">
        <v>2</v>
      </c>
      <c r="D1143" t="s">
        <v>13027</v>
      </c>
      <c r="E1143">
        <v>4</v>
      </c>
      <c r="F1143">
        <v>885</v>
      </c>
      <c r="G1143">
        <v>278</v>
      </c>
      <c r="H1143">
        <v>34</v>
      </c>
      <c r="I1143">
        <v>5</v>
      </c>
      <c r="J1143">
        <v>0</v>
      </c>
      <c r="K1143">
        <v>3000</v>
      </c>
      <c r="L1143">
        <v>0</v>
      </c>
      <c r="M1143">
        <v>0</v>
      </c>
      <c r="N1143">
        <v>0</v>
      </c>
      <c r="O1143">
        <v>0</v>
      </c>
      <c r="P1143">
        <v>0</v>
      </c>
      <c r="Q1143">
        <v>0</v>
      </c>
      <c r="R1143">
        <v>0</v>
      </c>
      <c r="S1143">
        <v>0</v>
      </c>
      <c r="T1143">
        <v>71251</v>
      </c>
      <c r="U1143">
        <v>70930</v>
      </c>
      <c r="V1143">
        <v>71363</v>
      </c>
      <c r="W1143" t="s">
        <v>12618</v>
      </c>
      <c r="X1143" t="s">
        <v>13885</v>
      </c>
      <c r="Y1143">
        <v>0</v>
      </c>
      <c r="Z1143">
        <v>300</v>
      </c>
    </row>
    <row r="1144" spans="1:26" x14ac:dyDescent="0.25">
      <c r="A1144">
        <v>193446</v>
      </c>
      <c r="B1144">
        <v>202501</v>
      </c>
      <c r="C1144">
        <v>1</v>
      </c>
      <c r="D1144" t="s">
        <v>12840</v>
      </c>
      <c r="E1144">
        <v>4</v>
      </c>
      <c r="F1144">
        <v>871</v>
      </c>
      <c r="G1144">
        <v>210</v>
      </c>
      <c r="H1144">
        <v>32</v>
      </c>
      <c r="I1144">
        <v>10</v>
      </c>
      <c r="J1144">
        <v>0</v>
      </c>
      <c r="K1144">
        <v>5000</v>
      </c>
      <c r="L1144">
        <v>0</v>
      </c>
      <c r="M1144">
        <v>0</v>
      </c>
      <c r="N1144">
        <v>0</v>
      </c>
      <c r="O1144">
        <v>0</v>
      </c>
      <c r="P1144">
        <v>0</v>
      </c>
      <c r="Q1144">
        <v>0</v>
      </c>
      <c r="R1144">
        <v>0</v>
      </c>
      <c r="S1144">
        <v>0</v>
      </c>
      <c r="T1144">
        <v>71590</v>
      </c>
      <c r="U1144">
        <v>71592</v>
      </c>
      <c r="V1144">
        <v>71070</v>
      </c>
      <c r="W1144" t="s">
        <v>12638</v>
      </c>
      <c r="X1144" t="s">
        <v>12590</v>
      </c>
      <c r="Y1144">
        <v>0</v>
      </c>
      <c r="Z1144">
        <v>500</v>
      </c>
    </row>
    <row r="1145" spans="1:26" x14ac:dyDescent="0.25">
      <c r="A1145">
        <v>193446</v>
      </c>
      <c r="B1145">
        <v>202501</v>
      </c>
      <c r="C1145">
        <v>2</v>
      </c>
      <c r="D1145" t="s">
        <v>12840</v>
      </c>
      <c r="E1145">
        <v>4</v>
      </c>
      <c r="F1145">
        <v>871</v>
      </c>
      <c r="G1145">
        <v>210</v>
      </c>
      <c r="H1145">
        <v>32</v>
      </c>
      <c r="I1145">
        <v>10</v>
      </c>
      <c r="J1145">
        <v>0</v>
      </c>
      <c r="K1145">
        <v>5000</v>
      </c>
      <c r="L1145">
        <v>0</v>
      </c>
      <c r="M1145">
        <v>0</v>
      </c>
      <c r="N1145">
        <v>0</v>
      </c>
      <c r="O1145">
        <v>0</v>
      </c>
      <c r="P1145">
        <v>0</v>
      </c>
      <c r="Q1145">
        <v>0</v>
      </c>
      <c r="R1145">
        <v>0</v>
      </c>
      <c r="S1145">
        <v>0</v>
      </c>
      <c r="T1145">
        <v>71590</v>
      </c>
      <c r="U1145">
        <v>71592</v>
      </c>
      <c r="V1145">
        <v>71070</v>
      </c>
      <c r="W1145" t="s">
        <v>12638</v>
      </c>
      <c r="X1145" t="s">
        <v>12590</v>
      </c>
      <c r="Y1145">
        <v>0</v>
      </c>
      <c r="Z1145">
        <v>500</v>
      </c>
    </row>
    <row r="1146" spans="1:26" x14ac:dyDescent="0.25">
      <c r="A1146">
        <v>193495</v>
      </c>
      <c r="B1146">
        <v>202501</v>
      </c>
      <c r="C1146">
        <v>1</v>
      </c>
      <c r="D1146" t="s">
        <v>13309</v>
      </c>
      <c r="E1146">
        <v>4</v>
      </c>
      <c r="F1146">
        <v>916</v>
      </c>
      <c r="G1146">
        <v>230</v>
      </c>
      <c r="H1146">
        <v>26</v>
      </c>
      <c r="I1146">
        <v>13</v>
      </c>
      <c r="J1146">
        <v>0</v>
      </c>
      <c r="K1146">
        <v>0</v>
      </c>
      <c r="L1146">
        <v>0</v>
      </c>
      <c r="M1146">
        <v>0</v>
      </c>
      <c r="N1146">
        <v>0</v>
      </c>
      <c r="O1146">
        <v>0</v>
      </c>
      <c r="P1146">
        <v>0</v>
      </c>
      <c r="Q1146">
        <v>0</v>
      </c>
      <c r="R1146">
        <v>0</v>
      </c>
      <c r="S1146">
        <v>0</v>
      </c>
      <c r="T1146">
        <v>71030</v>
      </c>
      <c r="U1146">
        <v>71054</v>
      </c>
      <c r="V1146">
        <v>700079</v>
      </c>
      <c r="W1146" t="s">
        <v>12599</v>
      </c>
      <c r="X1146" t="s">
        <v>12595</v>
      </c>
      <c r="Y1146">
        <v>0</v>
      </c>
      <c r="Z1146">
        <v>0</v>
      </c>
    </row>
    <row r="1147" spans="1:26" x14ac:dyDescent="0.25">
      <c r="A1147">
        <v>193495</v>
      </c>
      <c r="B1147">
        <v>202501</v>
      </c>
      <c r="C1147">
        <v>2</v>
      </c>
      <c r="D1147" t="s">
        <v>13309</v>
      </c>
      <c r="E1147">
        <v>4</v>
      </c>
      <c r="F1147">
        <v>916</v>
      </c>
      <c r="G1147">
        <v>230</v>
      </c>
      <c r="H1147">
        <v>26</v>
      </c>
      <c r="I1147">
        <v>13</v>
      </c>
      <c r="J1147">
        <v>0</v>
      </c>
      <c r="K1147">
        <v>0</v>
      </c>
      <c r="L1147">
        <v>0</v>
      </c>
      <c r="M1147">
        <v>0</v>
      </c>
      <c r="N1147">
        <v>0</v>
      </c>
      <c r="O1147">
        <v>0</v>
      </c>
      <c r="P1147">
        <v>0</v>
      </c>
      <c r="Q1147">
        <v>0</v>
      </c>
      <c r="R1147">
        <v>0</v>
      </c>
      <c r="S1147">
        <v>0</v>
      </c>
      <c r="T1147">
        <v>71030</v>
      </c>
      <c r="U1147">
        <v>71054</v>
      </c>
      <c r="V1147">
        <v>700079</v>
      </c>
      <c r="W1147" t="s">
        <v>12599</v>
      </c>
      <c r="X1147" t="s">
        <v>12595</v>
      </c>
      <c r="Y1147">
        <v>0</v>
      </c>
      <c r="Z1147">
        <v>0</v>
      </c>
    </row>
    <row r="1148" spans="1:26" x14ac:dyDescent="0.25">
      <c r="A1148">
        <v>193526</v>
      </c>
      <c r="B1148">
        <v>202501</v>
      </c>
      <c r="C1148">
        <v>1</v>
      </c>
      <c r="D1148" t="s">
        <v>12695</v>
      </c>
      <c r="E1148">
        <v>4</v>
      </c>
      <c r="F1148">
        <v>22</v>
      </c>
      <c r="G1148">
        <v>6</v>
      </c>
      <c r="H1148">
        <v>3</v>
      </c>
      <c r="I1148">
        <v>3</v>
      </c>
      <c r="J1148">
        <v>16364</v>
      </c>
      <c r="K1148">
        <v>181994</v>
      </c>
      <c r="L1148">
        <v>18</v>
      </c>
      <c r="M1148">
        <v>7</v>
      </c>
      <c r="N1148">
        <v>2</v>
      </c>
      <c r="O1148">
        <v>0</v>
      </c>
      <c r="P1148">
        <v>1</v>
      </c>
      <c r="Q1148">
        <v>4</v>
      </c>
      <c r="R1148">
        <v>4</v>
      </c>
      <c r="S1148">
        <v>0</v>
      </c>
      <c r="T1148">
        <v>71590</v>
      </c>
      <c r="U1148">
        <v>71592</v>
      </c>
      <c r="V1148">
        <v>71099</v>
      </c>
      <c r="W1148" t="s">
        <v>12638</v>
      </c>
      <c r="X1148" t="s">
        <v>12590</v>
      </c>
      <c r="Y1148">
        <v>8654</v>
      </c>
      <c r="Z1148">
        <v>35196</v>
      </c>
    </row>
    <row r="1149" spans="1:26" x14ac:dyDescent="0.25">
      <c r="A1149">
        <v>193526</v>
      </c>
      <c r="B1149">
        <v>202501</v>
      </c>
      <c r="C1149">
        <v>2</v>
      </c>
      <c r="D1149" t="s">
        <v>12695</v>
      </c>
      <c r="E1149">
        <v>4</v>
      </c>
      <c r="F1149">
        <v>22</v>
      </c>
      <c r="G1149">
        <v>6</v>
      </c>
      <c r="H1149">
        <v>3</v>
      </c>
      <c r="I1149">
        <v>3</v>
      </c>
      <c r="J1149">
        <v>16364</v>
      </c>
      <c r="K1149">
        <v>181994</v>
      </c>
      <c r="L1149">
        <v>18</v>
      </c>
      <c r="M1149">
        <v>7</v>
      </c>
      <c r="N1149">
        <v>2</v>
      </c>
      <c r="O1149">
        <v>0</v>
      </c>
      <c r="P1149">
        <v>1</v>
      </c>
      <c r="Q1149">
        <v>4</v>
      </c>
      <c r="R1149">
        <v>4</v>
      </c>
      <c r="S1149">
        <v>0</v>
      </c>
      <c r="T1149">
        <v>71590</v>
      </c>
      <c r="U1149">
        <v>71592</v>
      </c>
      <c r="V1149">
        <v>71099</v>
      </c>
      <c r="W1149" t="s">
        <v>12638</v>
      </c>
      <c r="X1149" t="s">
        <v>12590</v>
      </c>
      <c r="Y1149">
        <v>8654</v>
      </c>
      <c r="Z1149">
        <v>35196</v>
      </c>
    </row>
    <row r="1150" spans="1:26" x14ac:dyDescent="0.25">
      <c r="A1150">
        <v>193536</v>
      </c>
      <c r="B1150">
        <v>202501</v>
      </c>
      <c r="C1150">
        <v>1</v>
      </c>
      <c r="D1150" t="s">
        <v>13311</v>
      </c>
      <c r="E1150">
        <v>4</v>
      </c>
      <c r="F1150">
        <v>861</v>
      </c>
      <c r="G1150">
        <v>187</v>
      </c>
      <c r="H1150">
        <v>21</v>
      </c>
      <c r="I1150">
        <v>6</v>
      </c>
      <c r="J1150">
        <v>419</v>
      </c>
      <c r="K1150">
        <v>0</v>
      </c>
      <c r="L1150">
        <v>0.5</v>
      </c>
      <c r="M1150">
        <v>0</v>
      </c>
      <c r="N1150">
        <v>0.5</v>
      </c>
      <c r="O1150">
        <v>0</v>
      </c>
      <c r="P1150">
        <v>0</v>
      </c>
      <c r="Q1150">
        <v>0</v>
      </c>
      <c r="R1150">
        <v>0</v>
      </c>
      <c r="S1150">
        <v>0</v>
      </c>
      <c r="T1150">
        <v>900582</v>
      </c>
      <c r="U1150">
        <v>71506</v>
      </c>
      <c r="V1150">
        <v>700080</v>
      </c>
      <c r="W1150" t="s">
        <v>12609</v>
      </c>
      <c r="X1150" t="s">
        <v>13887</v>
      </c>
      <c r="Y1150">
        <v>0</v>
      </c>
      <c r="Z1150">
        <v>629</v>
      </c>
    </row>
    <row r="1151" spans="1:26" x14ac:dyDescent="0.25">
      <c r="A1151">
        <v>193536</v>
      </c>
      <c r="B1151">
        <v>202501</v>
      </c>
      <c r="C1151">
        <v>2</v>
      </c>
      <c r="D1151" t="s">
        <v>13311</v>
      </c>
      <c r="E1151">
        <v>4</v>
      </c>
      <c r="F1151">
        <v>861</v>
      </c>
      <c r="G1151">
        <v>187</v>
      </c>
      <c r="H1151">
        <v>21</v>
      </c>
      <c r="I1151">
        <v>6</v>
      </c>
      <c r="J1151">
        <v>419</v>
      </c>
      <c r="K1151">
        <v>0</v>
      </c>
      <c r="L1151">
        <v>0.5</v>
      </c>
      <c r="M1151">
        <v>0</v>
      </c>
      <c r="N1151">
        <v>0.5</v>
      </c>
      <c r="O1151">
        <v>0</v>
      </c>
      <c r="P1151">
        <v>0</v>
      </c>
      <c r="Q1151">
        <v>0</v>
      </c>
      <c r="R1151">
        <v>0</v>
      </c>
      <c r="S1151">
        <v>0</v>
      </c>
      <c r="T1151">
        <v>900582</v>
      </c>
      <c r="U1151">
        <v>71506</v>
      </c>
      <c r="V1151">
        <v>700080</v>
      </c>
      <c r="W1151" t="s">
        <v>12609</v>
      </c>
      <c r="X1151" t="s">
        <v>13887</v>
      </c>
      <c r="Y1151">
        <v>0</v>
      </c>
      <c r="Z1151">
        <v>629</v>
      </c>
    </row>
    <row r="1152" spans="1:26" x14ac:dyDescent="0.25">
      <c r="A1152">
        <v>193568</v>
      </c>
      <c r="B1152">
        <v>202501</v>
      </c>
      <c r="C1152">
        <v>1</v>
      </c>
      <c r="D1152" t="s">
        <v>13313</v>
      </c>
      <c r="E1152">
        <v>4</v>
      </c>
      <c r="F1152">
        <v>748</v>
      </c>
      <c r="G1152">
        <v>174</v>
      </c>
      <c r="H1152">
        <v>19</v>
      </c>
      <c r="I1152">
        <v>5</v>
      </c>
      <c r="J1152">
        <v>1762</v>
      </c>
      <c r="K1152">
        <v>3500</v>
      </c>
      <c r="L1152">
        <v>2</v>
      </c>
      <c r="M1152">
        <v>0</v>
      </c>
      <c r="N1152">
        <v>1</v>
      </c>
      <c r="O1152">
        <v>1</v>
      </c>
      <c r="P1152">
        <v>0</v>
      </c>
      <c r="Q1152">
        <v>0</v>
      </c>
      <c r="R1152">
        <v>0</v>
      </c>
      <c r="S1152">
        <v>0</v>
      </c>
      <c r="T1152">
        <v>71030</v>
      </c>
      <c r="U1152">
        <v>71045</v>
      </c>
      <c r="V1152">
        <v>71436</v>
      </c>
      <c r="W1152" t="s">
        <v>12661</v>
      </c>
      <c r="X1152" t="s">
        <v>12595</v>
      </c>
      <c r="Y1152">
        <v>0</v>
      </c>
      <c r="Z1152">
        <v>2993</v>
      </c>
    </row>
    <row r="1153" spans="1:26" x14ac:dyDescent="0.25">
      <c r="A1153">
        <v>193568</v>
      </c>
      <c r="B1153">
        <v>202501</v>
      </c>
      <c r="C1153">
        <v>2</v>
      </c>
      <c r="D1153" t="s">
        <v>13313</v>
      </c>
      <c r="E1153">
        <v>4</v>
      </c>
      <c r="F1153">
        <v>748</v>
      </c>
      <c r="G1153">
        <v>174</v>
      </c>
      <c r="H1153">
        <v>19</v>
      </c>
      <c r="I1153">
        <v>5</v>
      </c>
      <c r="J1153">
        <v>1762</v>
      </c>
      <c r="K1153">
        <v>3500</v>
      </c>
      <c r="L1153">
        <v>2</v>
      </c>
      <c r="M1153">
        <v>0</v>
      </c>
      <c r="N1153">
        <v>1</v>
      </c>
      <c r="O1153">
        <v>1</v>
      </c>
      <c r="P1153">
        <v>0</v>
      </c>
      <c r="Q1153">
        <v>0</v>
      </c>
      <c r="R1153">
        <v>0</v>
      </c>
      <c r="S1153">
        <v>0</v>
      </c>
      <c r="T1153">
        <v>71030</v>
      </c>
      <c r="U1153">
        <v>71045</v>
      </c>
      <c r="V1153">
        <v>71436</v>
      </c>
      <c r="W1153" t="s">
        <v>12661</v>
      </c>
      <c r="X1153" t="s">
        <v>12595</v>
      </c>
      <c r="Y1153">
        <v>0</v>
      </c>
      <c r="Z1153">
        <v>2993</v>
      </c>
    </row>
    <row r="1154" spans="1:26" x14ac:dyDescent="0.25">
      <c r="A1154">
        <v>193601</v>
      </c>
      <c r="B1154">
        <v>202501</v>
      </c>
      <c r="C1154">
        <v>1</v>
      </c>
      <c r="D1154" t="s">
        <v>13314</v>
      </c>
      <c r="E1154">
        <v>2</v>
      </c>
      <c r="F1154">
        <v>6</v>
      </c>
      <c r="G1154">
        <v>1</v>
      </c>
      <c r="H1154">
        <v>0</v>
      </c>
      <c r="I1154">
        <v>0</v>
      </c>
      <c r="J1154">
        <v>315504</v>
      </c>
      <c r="K1154">
        <v>912859</v>
      </c>
      <c r="L1154">
        <v>357</v>
      </c>
      <c r="M1154">
        <v>72</v>
      </c>
      <c r="N1154">
        <v>135</v>
      </c>
      <c r="O1154">
        <v>30</v>
      </c>
      <c r="P1154">
        <v>55</v>
      </c>
      <c r="Q1154">
        <v>38</v>
      </c>
      <c r="R1154">
        <v>27</v>
      </c>
      <c r="S1154">
        <v>0</v>
      </c>
      <c r="T1154">
        <v>900582</v>
      </c>
      <c r="U1154">
        <v>71507</v>
      </c>
      <c r="V1154">
        <v>0</v>
      </c>
      <c r="W1154" t="s">
        <v>12616</v>
      </c>
      <c r="X1154" t="s">
        <v>13887</v>
      </c>
      <c r="Y1154">
        <v>60093</v>
      </c>
      <c r="Z1154">
        <v>469517</v>
      </c>
    </row>
    <row r="1155" spans="1:26" x14ac:dyDescent="0.25">
      <c r="A1155">
        <v>193601</v>
      </c>
      <c r="B1155">
        <v>202501</v>
      </c>
      <c r="C1155">
        <v>2</v>
      </c>
      <c r="D1155" t="s">
        <v>13314</v>
      </c>
      <c r="E1155">
        <v>2</v>
      </c>
      <c r="F1155">
        <v>6</v>
      </c>
      <c r="G1155">
        <v>1</v>
      </c>
      <c r="H1155">
        <v>0</v>
      </c>
      <c r="I1155">
        <v>0</v>
      </c>
      <c r="J1155">
        <v>315504</v>
      </c>
      <c r="K1155">
        <v>912859</v>
      </c>
      <c r="L1155">
        <v>357</v>
      </c>
      <c r="M1155">
        <v>72</v>
      </c>
      <c r="N1155">
        <v>135</v>
      </c>
      <c r="O1155">
        <v>30</v>
      </c>
      <c r="P1155">
        <v>55</v>
      </c>
      <c r="Q1155">
        <v>38</v>
      </c>
      <c r="R1155">
        <v>27</v>
      </c>
      <c r="S1155">
        <v>0</v>
      </c>
      <c r="T1155">
        <v>900582</v>
      </c>
      <c r="U1155">
        <v>71507</v>
      </c>
      <c r="V1155">
        <v>0</v>
      </c>
      <c r="W1155" t="s">
        <v>12616</v>
      </c>
      <c r="X1155" t="s">
        <v>13887</v>
      </c>
      <c r="Y1155">
        <v>60093</v>
      </c>
      <c r="Z1155">
        <v>469517</v>
      </c>
    </row>
    <row r="1156" spans="1:26" x14ac:dyDescent="0.25">
      <c r="A1156">
        <v>193602</v>
      </c>
      <c r="B1156">
        <v>202501</v>
      </c>
      <c r="C1156">
        <v>1</v>
      </c>
      <c r="D1156" t="s">
        <v>13316</v>
      </c>
      <c r="E1156">
        <v>4</v>
      </c>
      <c r="F1156">
        <v>112</v>
      </c>
      <c r="G1156">
        <v>42</v>
      </c>
      <c r="H1156">
        <v>10</v>
      </c>
      <c r="I1156">
        <v>5</v>
      </c>
      <c r="J1156">
        <v>8695</v>
      </c>
      <c r="K1156">
        <v>129050</v>
      </c>
      <c r="L1156">
        <v>13.5</v>
      </c>
      <c r="M1156">
        <v>5.5</v>
      </c>
      <c r="N1156">
        <v>4</v>
      </c>
      <c r="O1156">
        <v>0</v>
      </c>
      <c r="P1156">
        <v>0</v>
      </c>
      <c r="Q1156">
        <v>0</v>
      </c>
      <c r="R1156">
        <v>4</v>
      </c>
      <c r="S1156">
        <v>0</v>
      </c>
      <c r="T1156">
        <v>71251</v>
      </c>
      <c r="U1156">
        <v>71174</v>
      </c>
      <c r="V1156">
        <v>71194</v>
      </c>
      <c r="W1156" t="s">
        <v>12613</v>
      </c>
      <c r="X1156" t="s">
        <v>13885</v>
      </c>
      <c r="Y1156">
        <v>8043</v>
      </c>
      <c r="Z1156">
        <v>22757</v>
      </c>
    </row>
    <row r="1157" spans="1:26" x14ac:dyDescent="0.25">
      <c r="A1157">
        <v>193602</v>
      </c>
      <c r="B1157">
        <v>202501</v>
      </c>
      <c r="C1157">
        <v>2</v>
      </c>
      <c r="D1157" t="s">
        <v>13316</v>
      </c>
      <c r="E1157">
        <v>4</v>
      </c>
      <c r="F1157">
        <v>112</v>
      </c>
      <c r="G1157">
        <v>42</v>
      </c>
      <c r="H1157">
        <v>10</v>
      </c>
      <c r="I1157">
        <v>5</v>
      </c>
      <c r="J1157">
        <v>8695</v>
      </c>
      <c r="K1157">
        <v>129050</v>
      </c>
      <c r="L1157">
        <v>13.5</v>
      </c>
      <c r="M1157">
        <v>5.5</v>
      </c>
      <c r="N1157">
        <v>4</v>
      </c>
      <c r="O1157">
        <v>0</v>
      </c>
      <c r="P1157">
        <v>0</v>
      </c>
      <c r="Q1157">
        <v>0</v>
      </c>
      <c r="R1157">
        <v>4</v>
      </c>
      <c r="S1157">
        <v>0</v>
      </c>
      <c r="T1157">
        <v>71251</v>
      </c>
      <c r="U1157">
        <v>71174</v>
      </c>
      <c r="V1157">
        <v>71194</v>
      </c>
      <c r="W1157" t="s">
        <v>12613</v>
      </c>
      <c r="X1157" t="s">
        <v>13885</v>
      </c>
      <c r="Y1157">
        <v>8043</v>
      </c>
      <c r="Z1157">
        <v>22757</v>
      </c>
    </row>
    <row r="1158" spans="1:26" x14ac:dyDescent="0.25">
      <c r="A1158">
        <v>193607</v>
      </c>
      <c r="B1158">
        <v>202501</v>
      </c>
      <c r="C1158">
        <v>1</v>
      </c>
      <c r="D1158" t="s">
        <v>13317</v>
      </c>
      <c r="E1158">
        <v>3</v>
      </c>
      <c r="F1158">
        <v>105</v>
      </c>
      <c r="G1158">
        <v>24</v>
      </c>
      <c r="H1158">
        <v>3</v>
      </c>
      <c r="I1158">
        <v>0</v>
      </c>
      <c r="J1158">
        <v>34987</v>
      </c>
      <c r="K1158">
        <v>28646</v>
      </c>
      <c r="L1158">
        <v>28</v>
      </c>
      <c r="M1158">
        <v>7</v>
      </c>
      <c r="N1158">
        <v>6</v>
      </c>
      <c r="O1158">
        <v>4</v>
      </c>
      <c r="P1158">
        <v>5</v>
      </c>
      <c r="Q1158">
        <v>2</v>
      </c>
      <c r="R1158">
        <v>4</v>
      </c>
      <c r="S1158">
        <v>0</v>
      </c>
      <c r="T1158">
        <v>71030</v>
      </c>
      <c r="U1158">
        <v>71662</v>
      </c>
      <c r="V1158">
        <v>71450</v>
      </c>
      <c r="W1158" t="s">
        <v>12672</v>
      </c>
      <c r="X1158" t="s">
        <v>12595</v>
      </c>
      <c r="Y1158">
        <v>7446</v>
      </c>
      <c r="Z1158">
        <v>44422</v>
      </c>
    </row>
    <row r="1159" spans="1:26" x14ac:dyDescent="0.25">
      <c r="A1159">
        <v>193607</v>
      </c>
      <c r="B1159">
        <v>202501</v>
      </c>
      <c r="C1159">
        <v>2</v>
      </c>
      <c r="D1159" t="s">
        <v>13317</v>
      </c>
      <c r="E1159">
        <v>3</v>
      </c>
      <c r="F1159">
        <v>105</v>
      </c>
      <c r="G1159">
        <v>24</v>
      </c>
      <c r="H1159">
        <v>3</v>
      </c>
      <c r="I1159">
        <v>0</v>
      </c>
      <c r="J1159">
        <v>34987</v>
      </c>
      <c r="K1159">
        <v>28646</v>
      </c>
      <c r="L1159">
        <v>28</v>
      </c>
      <c r="M1159">
        <v>7</v>
      </c>
      <c r="N1159">
        <v>6</v>
      </c>
      <c r="O1159">
        <v>4</v>
      </c>
      <c r="P1159">
        <v>5</v>
      </c>
      <c r="Q1159">
        <v>2</v>
      </c>
      <c r="R1159">
        <v>4</v>
      </c>
      <c r="S1159">
        <v>0</v>
      </c>
      <c r="T1159">
        <v>71030</v>
      </c>
      <c r="U1159">
        <v>71662</v>
      </c>
      <c r="V1159">
        <v>71450</v>
      </c>
      <c r="W1159" t="s">
        <v>12672</v>
      </c>
      <c r="X1159" t="s">
        <v>12595</v>
      </c>
      <c r="Y1159">
        <v>7446</v>
      </c>
      <c r="Z1159">
        <v>44422</v>
      </c>
    </row>
    <row r="1160" spans="1:26" x14ac:dyDescent="0.25">
      <c r="A1160">
        <v>193608</v>
      </c>
      <c r="B1160">
        <v>202501</v>
      </c>
      <c r="C1160">
        <v>1</v>
      </c>
      <c r="D1160" t="s">
        <v>12813</v>
      </c>
      <c r="E1160">
        <v>4</v>
      </c>
      <c r="F1160">
        <v>122</v>
      </c>
      <c r="G1160">
        <v>29</v>
      </c>
      <c r="H1160">
        <v>1</v>
      </c>
      <c r="I1160">
        <v>1</v>
      </c>
      <c r="J1160">
        <v>14914</v>
      </c>
      <c r="K1160">
        <v>58574</v>
      </c>
      <c r="L1160">
        <v>7</v>
      </c>
      <c r="M1160">
        <v>1</v>
      </c>
      <c r="N1160">
        <v>3.5</v>
      </c>
      <c r="O1160">
        <v>1.5</v>
      </c>
      <c r="P1160">
        <v>0</v>
      </c>
      <c r="Q1160">
        <v>1</v>
      </c>
      <c r="R1160">
        <v>0</v>
      </c>
      <c r="S1160">
        <v>0</v>
      </c>
      <c r="T1160">
        <v>71590</v>
      </c>
      <c r="U1160">
        <v>71602</v>
      </c>
      <c r="V1160">
        <v>71444</v>
      </c>
      <c r="W1160" t="s">
        <v>5222</v>
      </c>
      <c r="X1160" t="s">
        <v>12590</v>
      </c>
      <c r="Y1160">
        <v>0</v>
      </c>
      <c r="Z1160">
        <v>22447</v>
      </c>
    </row>
    <row r="1161" spans="1:26" x14ac:dyDescent="0.25">
      <c r="A1161">
        <v>193608</v>
      </c>
      <c r="B1161">
        <v>202501</v>
      </c>
      <c r="C1161">
        <v>2</v>
      </c>
      <c r="D1161" t="s">
        <v>12813</v>
      </c>
      <c r="E1161">
        <v>4</v>
      </c>
      <c r="F1161">
        <v>122</v>
      </c>
      <c r="G1161">
        <v>29</v>
      </c>
      <c r="H1161">
        <v>1</v>
      </c>
      <c r="I1161">
        <v>1</v>
      </c>
      <c r="J1161">
        <v>14914</v>
      </c>
      <c r="K1161">
        <v>58574</v>
      </c>
      <c r="L1161">
        <v>7</v>
      </c>
      <c r="M1161">
        <v>1</v>
      </c>
      <c r="N1161">
        <v>3.5</v>
      </c>
      <c r="O1161">
        <v>1.5</v>
      </c>
      <c r="P1161">
        <v>0</v>
      </c>
      <c r="Q1161">
        <v>1</v>
      </c>
      <c r="R1161">
        <v>0</v>
      </c>
      <c r="S1161">
        <v>0</v>
      </c>
      <c r="T1161">
        <v>71590</v>
      </c>
      <c r="U1161">
        <v>71602</v>
      </c>
      <c r="V1161">
        <v>71444</v>
      </c>
      <c r="W1161" t="s">
        <v>5222</v>
      </c>
      <c r="X1161" t="s">
        <v>12590</v>
      </c>
      <c r="Y1161">
        <v>0</v>
      </c>
      <c r="Z1161">
        <v>22447</v>
      </c>
    </row>
    <row r="1162" spans="1:26" x14ac:dyDescent="0.25">
      <c r="A1162">
        <v>193629</v>
      </c>
      <c r="B1162">
        <v>202501</v>
      </c>
      <c r="C1162">
        <v>1</v>
      </c>
      <c r="D1162" t="s">
        <v>13319</v>
      </c>
      <c r="E1162">
        <v>4</v>
      </c>
      <c r="F1162">
        <v>628</v>
      </c>
      <c r="G1162">
        <v>140</v>
      </c>
      <c r="H1162">
        <v>21</v>
      </c>
      <c r="I1162">
        <v>8</v>
      </c>
      <c r="J1162">
        <v>4538</v>
      </c>
      <c r="K1162">
        <v>4900</v>
      </c>
      <c r="L1162">
        <v>7</v>
      </c>
      <c r="M1162">
        <v>2</v>
      </c>
      <c r="N1162">
        <v>1</v>
      </c>
      <c r="O1162">
        <v>1</v>
      </c>
      <c r="P1162">
        <v>2</v>
      </c>
      <c r="Q1162">
        <v>1</v>
      </c>
      <c r="R1162">
        <v>0</v>
      </c>
      <c r="S1162">
        <v>0</v>
      </c>
      <c r="T1162">
        <v>71030</v>
      </c>
      <c r="U1162">
        <v>71024</v>
      </c>
      <c r="V1162">
        <v>71491</v>
      </c>
      <c r="W1162" t="s">
        <v>12597</v>
      </c>
      <c r="X1162" t="s">
        <v>12595</v>
      </c>
      <c r="Y1162">
        <v>0</v>
      </c>
      <c r="Z1162">
        <v>6526</v>
      </c>
    </row>
    <row r="1163" spans="1:26" x14ac:dyDescent="0.25">
      <c r="A1163">
        <v>193629</v>
      </c>
      <c r="B1163">
        <v>202501</v>
      </c>
      <c r="C1163">
        <v>2</v>
      </c>
      <c r="D1163" t="s">
        <v>13319</v>
      </c>
      <c r="E1163">
        <v>4</v>
      </c>
      <c r="F1163">
        <v>628</v>
      </c>
      <c r="G1163">
        <v>140</v>
      </c>
      <c r="H1163">
        <v>21</v>
      </c>
      <c r="I1163">
        <v>8</v>
      </c>
      <c r="J1163">
        <v>4538</v>
      </c>
      <c r="K1163">
        <v>4900</v>
      </c>
      <c r="L1163">
        <v>7</v>
      </c>
      <c r="M1163">
        <v>2</v>
      </c>
      <c r="N1163">
        <v>1</v>
      </c>
      <c r="O1163">
        <v>1</v>
      </c>
      <c r="P1163">
        <v>2</v>
      </c>
      <c r="Q1163">
        <v>1</v>
      </c>
      <c r="R1163">
        <v>0</v>
      </c>
      <c r="S1163">
        <v>0</v>
      </c>
      <c r="T1163">
        <v>71030</v>
      </c>
      <c r="U1163">
        <v>71024</v>
      </c>
      <c r="V1163">
        <v>71491</v>
      </c>
      <c r="W1163" t="s">
        <v>12597</v>
      </c>
      <c r="X1163" t="s">
        <v>12595</v>
      </c>
      <c r="Y1163">
        <v>0</v>
      </c>
      <c r="Z1163">
        <v>6526</v>
      </c>
    </row>
    <row r="1164" spans="1:26" x14ac:dyDescent="0.25">
      <c r="A1164">
        <v>193654</v>
      </c>
      <c r="B1164">
        <v>202501</v>
      </c>
      <c r="C1164">
        <v>1</v>
      </c>
      <c r="D1164" t="s">
        <v>13321</v>
      </c>
      <c r="E1164">
        <v>4</v>
      </c>
      <c r="F1164">
        <v>474</v>
      </c>
      <c r="G1164">
        <v>170</v>
      </c>
      <c r="H1164">
        <v>21</v>
      </c>
      <c r="I1164">
        <v>4</v>
      </c>
      <c r="J1164">
        <v>7694</v>
      </c>
      <c r="K1164">
        <v>26650</v>
      </c>
      <c r="L1164">
        <v>11</v>
      </c>
      <c r="M1164">
        <v>4</v>
      </c>
      <c r="N1164">
        <v>2</v>
      </c>
      <c r="O1164">
        <v>1</v>
      </c>
      <c r="P1164">
        <v>0</v>
      </c>
      <c r="Q1164">
        <v>1</v>
      </c>
      <c r="R1164">
        <v>3</v>
      </c>
      <c r="S1164">
        <v>0</v>
      </c>
      <c r="T1164">
        <v>71251</v>
      </c>
      <c r="U1164">
        <v>71239</v>
      </c>
      <c r="V1164">
        <v>71625</v>
      </c>
      <c r="W1164" t="s">
        <v>12650</v>
      </c>
      <c r="X1164" t="s">
        <v>13885</v>
      </c>
      <c r="Y1164">
        <v>0</v>
      </c>
      <c r="Z1164">
        <v>11115</v>
      </c>
    </row>
    <row r="1165" spans="1:26" x14ac:dyDescent="0.25">
      <c r="A1165">
        <v>193654</v>
      </c>
      <c r="B1165">
        <v>202501</v>
      </c>
      <c r="C1165">
        <v>2</v>
      </c>
      <c r="D1165" t="s">
        <v>13321</v>
      </c>
      <c r="E1165">
        <v>4</v>
      </c>
      <c r="F1165">
        <v>474</v>
      </c>
      <c r="G1165">
        <v>170</v>
      </c>
      <c r="H1165">
        <v>21</v>
      </c>
      <c r="I1165">
        <v>4</v>
      </c>
      <c r="J1165">
        <v>7694</v>
      </c>
      <c r="K1165">
        <v>26650</v>
      </c>
      <c r="L1165">
        <v>11</v>
      </c>
      <c r="M1165">
        <v>4</v>
      </c>
      <c r="N1165">
        <v>2</v>
      </c>
      <c r="O1165">
        <v>1</v>
      </c>
      <c r="P1165">
        <v>0</v>
      </c>
      <c r="Q1165">
        <v>1</v>
      </c>
      <c r="R1165">
        <v>3</v>
      </c>
      <c r="S1165">
        <v>0</v>
      </c>
      <c r="T1165">
        <v>71251</v>
      </c>
      <c r="U1165">
        <v>71239</v>
      </c>
      <c r="V1165">
        <v>71625</v>
      </c>
      <c r="W1165" t="s">
        <v>12650</v>
      </c>
      <c r="X1165" t="s">
        <v>13885</v>
      </c>
      <c r="Y1165">
        <v>0</v>
      </c>
      <c r="Z1165">
        <v>11115</v>
      </c>
    </row>
    <row r="1166" spans="1:26" x14ac:dyDescent="0.25">
      <c r="A1166">
        <v>193688</v>
      </c>
      <c r="B1166">
        <v>202501</v>
      </c>
      <c r="C1166">
        <v>1</v>
      </c>
      <c r="D1166" t="s">
        <v>13117</v>
      </c>
      <c r="E1166">
        <v>4</v>
      </c>
      <c r="F1166">
        <v>812</v>
      </c>
      <c r="G1166">
        <v>260</v>
      </c>
      <c r="H1166">
        <v>19</v>
      </c>
      <c r="I1166">
        <v>4</v>
      </c>
      <c r="J1166">
        <v>79</v>
      </c>
      <c r="K1166">
        <v>13781</v>
      </c>
      <c r="L1166">
        <v>1</v>
      </c>
      <c r="M1166">
        <v>0</v>
      </c>
      <c r="N1166">
        <v>0</v>
      </c>
      <c r="O1166">
        <v>0</v>
      </c>
      <c r="P1166">
        <v>0</v>
      </c>
      <c r="Q1166">
        <v>0</v>
      </c>
      <c r="R1166">
        <v>1</v>
      </c>
      <c r="S1166">
        <v>0</v>
      </c>
      <c r="T1166">
        <v>71251</v>
      </c>
      <c r="U1166">
        <v>70066</v>
      </c>
      <c r="V1166">
        <v>71264</v>
      </c>
      <c r="W1166" t="s">
        <v>12627</v>
      </c>
      <c r="X1166" t="s">
        <v>13885</v>
      </c>
      <c r="Y1166">
        <v>0</v>
      </c>
      <c r="Z1166">
        <v>1404</v>
      </c>
    </row>
    <row r="1167" spans="1:26" x14ac:dyDescent="0.25">
      <c r="A1167">
        <v>193688</v>
      </c>
      <c r="B1167">
        <v>202501</v>
      </c>
      <c r="C1167">
        <v>2</v>
      </c>
      <c r="D1167" t="s">
        <v>13117</v>
      </c>
      <c r="E1167">
        <v>4</v>
      </c>
      <c r="F1167">
        <v>812</v>
      </c>
      <c r="G1167">
        <v>260</v>
      </c>
      <c r="H1167">
        <v>19</v>
      </c>
      <c r="I1167">
        <v>4</v>
      </c>
      <c r="J1167">
        <v>79</v>
      </c>
      <c r="K1167">
        <v>13781</v>
      </c>
      <c r="L1167">
        <v>1</v>
      </c>
      <c r="M1167">
        <v>0</v>
      </c>
      <c r="N1167">
        <v>0</v>
      </c>
      <c r="O1167">
        <v>0</v>
      </c>
      <c r="P1167">
        <v>0</v>
      </c>
      <c r="Q1167">
        <v>0</v>
      </c>
      <c r="R1167">
        <v>1</v>
      </c>
      <c r="S1167">
        <v>0</v>
      </c>
      <c r="T1167">
        <v>71251</v>
      </c>
      <c r="U1167">
        <v>70066</v>
      </c>
      <c r="V1167">
        <v>71264</v>
      </c>
      <c r="W1167" t="s">
        <v>12627</v>
      </c>
      <c r="X1167" t="s">
        <v>13885</v>
      </c>
      <c r="Y1167">
        <v>0</v>
      </c>
      <c r="Z1167">
        <v>1404</v>
      </c>
    </row>
    <row r="1168" spans="1:26" x14ac:dyDescent="0.25">
      <c r="A1168">
        <v>193690</v>
      </c>
      <c r="B1168">
        <v>202501</v>
      </c>
      <c r="C1168">
        <v>1</v>
      </c>
      <c r="D1168" t="s">
        <v>13324</v>
      </c>
      <c r="E1168">
        <v>4</v>
      </c>
      <c r="F1168">
        <v>843</v>
      </c>
      <c r="G1168">
        <v>199</v>
      </c>
      <c r="H1168">
        <v>23</v>
      </c>
      <c r="I1168">
        <v>7</v>
      </c>
      <c r="J1168">
        <v>874</v>
      </c>
      <c r="K1168">
        <v>0</v>
      </c>
      <c r="L1168">
        <v>1</v>
      </c>
      <c r="M1168">
        <v>0.5</v>
      </c>
      <c r="N1168">
        <v>0.5</v>
      </c>
      <c r="O1168">
        <v>0</v>
      </c>
      <c r="P1168">
        <v>0</v>
      </c>
      <c r="Q1168">
        <v>0</v>
      </c>
      <c r="R1168">
        <v>0</v>
      </c>
      <c r="S1168">
        <v>0</v>
      </c>
      <c r="T1168">
        <v>71030</v>
      </c>
      <c r="U1168">
        <v>71045</v>
      </c>
      <c r="V1168">
        <v>71039</v>
      </c>
      <c r="W1168" t="s">
        <v>12661</v>
      </c>
      <c r="X1168" t="s">
        <v>12595</v>
      </c>
      <c r="Y1168">
        <v>0</v>
      </c>
      <c r="Z1168">
        <v>951</v>
      </c>
    </row>
    <row r="1169" spans="1:26" x14ac:dyDescent="0.25">
      <c r="A1169">
        <v>193690</v>
      </c>
      <c r="B1169">
        <v>202501</v>
      </c>
      <c r="C1169">
        <v>2</v>
      </c>
      <c r="D1169" t="s">
        <v>13324</v>
      </c>
      <c r="E1169">
        <v>4</v>
      </c>
      <c r="F1169">
        <v>843</v>
      </c>
      <c r="G1169">
        <v>199</v>
      </c>
      <c r="H1169">
        <v>23</v>
      </c>
      <c r="I1169">
        <v>7</v>
      </c>
      <c r="J1169">
        <v>874</v>
      </c>
      <c r="K1169">
        <v>0</v>
      </c>
      <c r="L1169">
        <v>1</v>
      </c>
      <c r="M1169">
        <v>0.5</v>
      </c>
      <c r="N1169">
        <v>0.5</v>
      </c>
      <c r="O1169">
        <v>0</v>
      </c>
      <c r="P1169">
        <v>0</v>
      </c>
      <c r="Q1169">
        <v>0</v>
      </c>
      <c r="R1169">
        <v>0</v>
      </c>
      <c r="S1169">
        <v>0</v>
      </c>
      <c r="T1169">
        <v>71030</v>
      </c>
      <c r="U1169">
        <v>71045</v>
      </c>
      <c r="V1169">
        <v>71039</v>
      </c>
      <c r="W1169" t="s">
        <v>12661</v>
      </c>
      <c r="X1169" t="s">
        <v>12595</v>
      </c>
      <c r="Y1169">
        <v>0</v>
      </c>
      <c r="Z1169">
        <v>951</v>
      </c>
    </row>
    <row r="1170" spans="1:26" x14ac:dyDescent="0.25">
      <c r="A1170">
        <v>193692</v>
      </c>
      <c r="B1170">
        <v>202501</v>
      </c>
      <c r="C1170">
        <v>1</v>
      </c>
      <c r="D1170" t="s">
        <v>12994</v>
      </c>
      <c r="E1170">
        <v>4</v>
      </c>
      <c r="F1170">
        <v>689</v>
      </c>
      <c r="G1170">
        <v>150</v>
      </c>
      <c r="H1170">
        <v>16</v>
      </c>
      <c r="I1170">
        <v>5</v>
      </c>
      <c r="J1170">
        <v>2400</v>
      </c>
      <c r="K1170">
        <v>22517</v>
      </c>
      <c r="L1170">
        <v>3</v>
      </c>
      <c r="M1170">
        <v>3</v>
      </c>
      <c r="N1170">
        <v>0</v>
      </c>
      <c r="O1170">
        <v>0</v>
      </c>
      <c r="P1170">
        <v>0</v>
      </c>
      <c r="Q1170">
        <v>0</v>
      </c>
      <c r="R1170">
        <v>0</v>
      </c>
      <c r="S1170">
        <v>0</v>
      </c>
      <c r="T1170">
        <v>71030</v>
      </c>
      <c r="U1170">
        <v>71662</v>
      </c>
      <c r="V1170">
        <v>71042</v>
      </c>
      <c r="W1170" t="s">
        <v>12672</v>
      </c>
      <c r="X1170" t="s">
        <v>12595</v>
      </c>
      <c r="Y1170">
        <v>0</v>
      </c>
      <c r="Z1170">
        <v>4651</v>
      </c>
    </row>
    <row r="1171" spans="1:26" x14ac:dyDescent="0.25">
      <c r="A1171">
        <v>193692</v>
      </c>
      <c r="B1171">
        <v>202501</v>
      </c>
      <c r="C1171">
        <v>2</v>
      </c>
      <c r="D1171" t="s">
        <v>12994</v>
      </c>
      <c r="E1171">
        <v>4</v>
      </c>
      <c r="F1171">
        <v>689</v>
      </c>
      <c r="G1171">
        <v>150</v>
      </c>
      <c r="H1171">
        <v>16</v>
      </c>
      <c r="I1171">
        <v>5</v>
      </c>
      <c r="J1171">
        <v>2400</v>
      </c>
      <c r="K1171">
        <v>22517</v>
      </c>
      <c r="L1171">
        <v>3</v>
      </c>
      <c r="M1171">
        <v>3</v>
      </c>
      <c r="N1171">
        <v>0</v>
      </c>
      <c r="O1171">
        <v>0</v>
      </c>
      <c r="P1171">
        <v>0</v>
      </c>
      <c r="Q1171">
        <v>0</v>
      </c>
      <c r="R1171">
        <v>0</v>
      </c>
      <c r="S1171">
        <v>0</v>
      </c>
      <c r="T1171">
        <v>71030</v>
      </c>
      <c r="U1171">
        <v>71662</v>
      </c>
      <c r="V1171">
        <v>71042</v>
      </c>
      <c r="W1171" t="s">
        <v>12672</v>
      </c>
      <c r="X1171" t="s">
        <v>12595</v>
      </c>
      <c r="Y1171">
        <v>0</v>
      </c>
      <c r="Z1171">
        <v>4651</v>
      </c>
    </row>
    <row r="1172" spans="1:26" x14ac:dyDescent="0.25">
      <c r="A1172">
        <v>193693</v>
      </c>
      <c r="B1172">
        <v>202501</v>
      </c>
      <c r="C1172">
        <v>1</v>
      </c>
      <c r="D1172" t="s">
        <v>13325</v>
      </c>
      <c r="E1172">
        <v>3</v>
      </c>
      <c r="F1172">
        <v>70</v>
      </c>
      <c r="G1172">
        <v>18</v>
      </c>
      <c r="H1172">
        <v>4</v>
      </c>
      <c r="I1172">
        <v>0</v>
      </c>
      <c r="J1172">
        <v>37975</v>
      </c>
      <c r="K1172">
        <v>346514</v>
      </c>
      <c r="L1172">
        <v>49.5</v>
      </c>
      <c r="M1172">
        <v>8</v>
      </c>
      <c r="N1172">
        <v>14.5</v>
      </c>
      <c r="O1172">
        <v>2</v>
      </c>
      <c r="P1172">
        <v>5</v>
      </c>
      <c r="Q1172">
        <v>8</v>
      </c>
      <c r="R1172">
        <v>12</v>
      </c>
      <c r="S1172">
        <v>0</v>
      </c>
      <c r="T1172">
        <v>71590</v>
      </c>
      <c r="U1172">
        <v>71592</v>
      </c>
      <c r="V1172">
        <v>71073</v>
      </c>
      <c r="W1172" t="s">
        <v>12638</v>
      </c>
      <c r="X1172" t="s">
        <v>12590</v>
      </c>
      <c r="Y1172">
        <v>22743</v>
      </c>
      <c r="Z1172">
        <v>78467</v>
      </c>
    </row>
    <row r="1173" spans="1:26" x14ac:dyDescent="0.25">
      <c r="A1173">
        <v>193693</v>
      </c>
      <c r="B1173">
        <v>202501</v>
      </c>
      <c r="C1173">
        <v>2</v>
      </c>
      <c r="D1173" t="s">
        <v>13325</v>
      </c>
      <c r="E1173">
        <v>3</v>
      </c>
      <c r="F1173">
        <v>70</v>
      </c>
      <c r="G1173">
        <v>18</v>
      </c>
      <c r="H1173">
        <v>4</v>
      </c>
      <c r="I1173">
        <v>0</v>
      </c>
      <c r="J1173">
        <v>37975</v>
      </c>
      <c r="K1173">
        <v>346514</v>
      </c>
      <c r="L1173">
        <v>49.5</v>
      </c>
      <c r="M1173">
        <v>8</v>
      </c>
      <c r="N1173">
        <v>14.5</v>
      </c>
      <c r="O1173">
        <v>2</v>
      </c>
      <c r="P1173">
        <v>5</v>
      </c>
      <c r="Q1173">
        <v>8</v>
      </c>
      <c r="R1173">
        <v>12</v>
      </c>
      <c r="S1173">
        <v>0</v>
      </c>
      <c r="T1173">
        <v>71590</v>
      </c>
      <c r="U1173">
        <v>71592</v>
      </c>
      <c r="V1173">
        <v>71073</v>
      </c>
      <c r="W1173" t="s">
        <v>12638</v>
      </c>
      <c r="X1173" t="s">
        <v>12590</v>
      </c>
      <c r="Y1173">
        <v>22743</v>
      </c>
      <c r="Z1173">
        <v>78467</v>
      </c>
    </row>
    <row r="1174" spans="1:26" x14ac:dyDescent="0.25">
      <c r="A1174">
        <v>193699</v>
      </c>
      <c r="B1174">
        <v>202501</v>
      </c>
      <c r="C1174">
        <v>1</v>
      </c>
      <c r="D1174" t="s">
        <v>13326</v>
      </c>
      <c r="E1174">
        <v>4</v>
      </c>
      <c r="F1174">
        <v>916</v>
      </c>
      <c r="G1174">
        <v>230</v>
      </c>
      <c r="H1174">
        <v>32</v>
      </c>
      <c r="I1174">
        <v>7</v>
      </c>
      <c r="J1174">
        <v>0</v>
      </c>
      <c r="K1174">
        <v>0</v>
      </c>
      <c r="L1174">
        <v>0</v>
      </c>
      <c r="M1174">
        <v>0</v>
      </c>
      <c r="N1174">
        <v>0</v>
      </c>
      <c r="O1174">
        <v>0</v>
      </c>
      <c r="P1174">
        <v>0</v>
      </c>
      <c r="Q1174">
        <v>0</v>
      </c>
      <c r="R1174">
        <v>0</v>
      </c>
      <c r="S1174">
        <v>0</v>
      </c>
      <c r="T1174">
        <v>71030</v>
      </c>
      <c r="U1174">
        <v>71505</v>
      </c>
      <c r="V1174">
        <v>71521</v>
      </c>
      <c r="W1174" t="s">
        <v>12648</v>
      </c>
      <c r="X1174" t="s">
        <v>12595</v>
      </c>
      <c r="Y1174">
        <v>0</v>
      </c>
      <c r="Z1174">
        <v>0</v>
      </c>
    </row>
    <row r="1175" spans="1:26" x14ac:dyDescent="0.25">
      <c r="A1175">
        <v>193699</v>
      </c>
      <c r="B1175">
        <v>202501</v>
      </c>
      <c r="C1175">
        <v>2</v>
      </c>
      <c r="D1175" t="s">
        <v>13326</v>
      </c>
      <c r="E1175">
        <v>4</v>
      </c>
      <c r="F1175">
        <v>916</v>
      </c>
      <c r="G1175">
        <v>230</v>
      </c>
      <c r="H1175">
        <v>32</v>
      </c>
      <c r="I1175">
        <v>7</v>
      </c>
      <c r="J1175">
        <v>0</v>
      </c>
      <c r="K1175">
        <v>0</v>
      </c>
      <c r="L1175">
        <v>0</v>
      </c>
      <c r="M1175">
        <v>0</v>
      </c>
      <c r="N1175">
        <v>0</v>
      </c>
      <c r="O1175">
        <v>0</v>
      </c>
      <c r="P1175">
        <v>0</v>
      </c>
      <c r="Q1175">
        <v>0</v>
      </c>
      <c r="R1175">
        <v>0</v>
      </c>
      <c r="S1175">
        <v>0</v>
      </c>
      <c r="T1175">
        <v>71030</v>
      </c>
      <c r="U1175">
        <v>71505</v>
      </c>
      <c r="V1175">
        <v>71521</v>
      </c>
      <c r="W1175" t="s">
        <v>12648</v>
      </c>
      <c r="X1175" t="s">
        <v>12595</v>
      </c>
      <c r="Y1175">
        <v>0</v>
      </c>
      <c r="Z1175">
        <v>0</v>
      </c>
    </row>
    <row r="1176" spans="1:26" x14ac:dyDescent="0.25">
      <c r="A1176">
        <v>193703</v>
      </c>
      <c r="B1176">
        <v>202501</v>
      </c>
      <c r="C1176">
        <v>1</v>
      </c>
      <c r="D1176" t="s">
        <v>13328</v>
      </c>
      <c r="E1176">
        <v>4</v>
      </c>
      <c r="F1176">
        <v>779</v>
      </c>
      <c r="G1176">
        <v>188</v>
      </c>
      <c r="H1176">
        <v>14</v>
      </c>
      <c r="I1176">
        <v>4</v>
      </c>
      <c r="J1176">
        <v>1808</v>
      </c>
      <c r="K1176">
        <v>3000</v>
      </c>
      <c r="L1176">
        <v>0</v>
      </c>
      <c r="M1176">
        <v>0</v>
      </c>
      <c r="N1176">
        <v>0</v>
      </c>
      <c r="O1176">
        <v>0</v>
      </c>
      <c r="P1176">
        <v>0</v>
      </c>
      <c r="Q1176">
        <v>0</v>
      </c>
      <c r="R1176">
        <v>0</v>
      </c>
      <c r="S1176">
        <v>0</v>
      </c>
      <c r="T1176">
        <v>71590</v>
      </c>
      <c r="U1176">
        <v>71606</v>
      </c>
      <c r="V1176">
        <v>71230</v>
      </c>
      <c r="W1176" t="s">
        <v>13891</v>
      </c>
      <c r="X1176" t="s">
        <v>12590</v>
      </c>
      <c r="Y1176">
        <v>0</v>
      </c>
      <c r="Z1176">
        <v>2204</v>
      </c>
    </row>
    <row r="1177" spans="1:26" x14ac:dyDescent="0.25">
      <c r="A1177">
        <v>193703</v>
      </c>
      <c r="B1177">
        <v>202501</v>
      </c>
      <c r="C1177">
        <v>2</v>
      </c>
      <c r="D1177" t="s">
        <v>13328</v>
      </c>
      <c r="E1177">
        <v>4</v>
      </c>
      <c r="F1177">
        <v>779</v>
      </c>
      <c r="G1177">
        <v>188</v>
      </c>
      <c r="H1177">
        <v>14</v>
      </c>
      <c r="I1177">
        <v>4</v>
      </c>
      <c r="J1177">
        <v>1808</v>
      </c>
      <c r="K1177">
        <v>3000</v>
      </c>
      <c r="L1177">
        <v>0</v>
      </c>
      <c r="M1177">
        <v>0</v>
      </c>
      <c r="N1177">
        <v>0</v>
      </c>
      <c r="O1177">
        <v>0</v>
      </c>
      <c r="P1177">
        <v>0</v>
      </c>
      <c r="Q1177">
        <v>0</v>
      </c>
      <c r="R1177">
        <v>0</v>
      </c>
      <c r="S1177">
        <v>0</v>
      </c>
      <c r="T1177">
        <v>71590</v>
      </c>
      <c r="U1177">
        <v>71606</v>
      </c>
      <c r="V1177">
        <v>71230</v>
      </c>
      <c r="W1177" t="s">
        <v>13891</v>
      </c>
      <c r="X1177" t="s">
        <v>12590</v>
      </c>
      <c r="Y1177">
        <v>0</v>
      </c>
      <c r="Z1177">
        <v>2204</v>
      </c>
    </row>
    <row r="1178" spans="1:26" x14ac:dyDescent="0.25">
      <c r="A1178">
        <v>193726</v>
      </c>
      <c r="B1178">
        <v>202501</v>
      </c>
      <c r="C1178">
        <v>1</v>
      </c>
      <c r="D1178" t="s">
        <v>13114</v>
      </c>
      <c r="E1178">
        <v>4</v>
      </c>
      <c r="F1178">
        <v>250</v>
      </c>
      <c r="G1178">
        <v>66</v>
      </c>
      <c r="H1178">
        <v>10</v>
      </c>
      <c r="I1178">
        <v>2</v>
      </c>
      <c r="J1178">
        <v>10081</v>
      </c>
      <c r="K1178">
        <v>66689</v>
      </c>
      <c r="L1178">
        <v>5</v>
      </c>
      <c r="M1178">
        <v>1</v>
      </c>
      <c r="N1178">
        <v>2</v>
      </c>
      <c r="O1178">
        <v>0</v>
      </c>
      <c r="P1178">
        <v>0</v>
      </c>
      <c r="Q1178">
        <v>1</v>
      </c>
      <c r="R1178">
        <v>1</v>
      </c>
      <c r="S1178">
        <v>0</v>
      </c>
      <c r="T1178">
        <v>71590</v>
      </c>
      <c r="U1178">
        <v>71592</v>
      </c>
      <c r="V1178">
        <v>71073</v>
      </c>
      <c r="W1178" t="s">
        <v>12638</v>
      </c>
      <c r="X1178" t="s">
        <v>12590</v>
      </c>
      <c r="Y1178">
        <v>0</v>
      </c>
      <c r="Z1178">
        <v>17235</v>
      </c>
    </row>
    <row r="1179" spans="1:26" x14ac:dyDescent="0.25">
      <c r="A1179">
        <v>193726</v>
      </c>
      <c r="B1179">
        <v>202501</v>
      </c>
      <c r="C1179">
        <v>2</v>
      </c>
      <c r="D1179" t="s">
        <v>13114</v>
      </c>
      <c r="E1179">
        <v>4</v>
      </c>
      <c r="F1179">
        <v>250</v>
      </c>
      <c r="G1179">
        <v>66</v>
      </c>
      <c r="H1179">
        <v>10</v>
      </c>
      <c r="I1179">
        <v>2</v>
      </c>
      <c r="J1179">
        <v>10081</v>
      </c>
      <c r="K1179">
        <v>66689</v>
      </c>
      <c r="L1179">
        <v>5</v>
      </c>
      <c r="M1179">
        <v>1</v>
      </c>
      <c r="N1179">
        <v>2</v>
      </c>
      <c r="O1179">
        <v>0</v>
      </c>
      <c r="P1179">
        <v>0</v>
      </c>
      <c r="Q1179">
        <v>1</v>
      </c>
      <c r="R1179">
        <v>1</v>
      </c>
      <c r="S1179">
        <v>0</v>
      </c>
      <c r="T1179">
        <v>71590</v>
      </c>
      <c r="U1179">
        <v>71592</v>
      </c>
      <c r="V1179">
        <v>71073</v>
      </c>
      <c r="W1179" t="s">
        <v>12638</v>
      </c>
      <c r="X1179" t="s">
        <v>12590</v>
      </c>
      <c r="Y1179">
        <v>0</v>
      </c>
      <c r="Z1179">
        <v>17235</v>
      </c>
    </row>
    <row r="1180" spans="1:26" x14ac:dyDescent="0.25">
      <c r="A1180">
        <v>193733</v>
      </c>
      <c r="B1180">
        <v>202501</v>
      </c>
      <c r="C1180">
        <v>1</v>
      </c>
      <c r="D1180" t="s">
        <v>13330</v>
      </c>
      <c r="E1180">
        <v>4</v>
      </c>
      <c r="F1180">
        <v>525</v>
      </c>
      <c r="G1180">
        <v>105</v>
      </c>
      <c r="H1180">
        <v>9</v>
      </c>
      <c r="I1180">
        <v>5</v>
      </c>
      <c r="J1180">
        <v>8078</v>
      </c>
      <c r="K1180">
        <v>5057</v>
      </c>
      <c r="L1180">
        <v>7.5</v>
      </c>
      <c r="M1180">
        <v>4.5</v>
      </c>
      <c r="N1180">
        <v>1</v>
      </c>
      <c r="O1180">
        <v>1</v>
      </c>
      <c r="P1180">
        <v>0</v>
      </c>
      <c r="Q1180">
        <v>0.5</v>
      </c>
      <c r="R1180">
        <v>0.5</v>
      </c>
      <c r="S1180">
        <v>0</v>
      </c>
      <c r="T1180">
        <v>71030</v>
      </c>
      <c r="U1180">
        <v>71045</v>
      </c>
      <c r="V1180">
        <v>71037</v>
      </c>
      <c r="W1180" t="s">
        <v>12661</v>
      </c>
      <c r="X1180" t="s">
        <v>12595</v>
      </c>
      <c r="Y1180">
        <v>10325</v>
      </c>
      <c r="Z1180">
        <v>9586</v>
      </c>
    </row>
    <row r="1181" spans="1:26" x14ac:dyDescent="0.25">
      <c r="A1181">
        <v>193733</v>
      </c>
      <c r="B1181">
        <v>202501</v>
      </c>
      <c r="C1181">
        <v>2</v>
      </c>
      <c r="D1181" t="s">
        <v>13330</v>
      </c>
      <c r="E1181">
        <v>4</v>
      </c>
      <c r="F1181">
        <v>525</v>
      </c>
      <c r="G1181">
        <v>105</v>
      </c>
      <c r="H1181">
        <v>9</v>
      </c>
      <c r="I1181">
        <v>5</v>
      </c>
      <c r="J1181">
        <v>8078</v>
      </c>
      <c r="K1181">
        <v>5057</v>
      </c>
      <c r="L1181">
        <v>7.5</v>
      </c>
      <c r="M1181">
        <v>4.5</v>
      </c>
      <c r="N1181">
        <v>1</v>
      </c>
      <c r="O1181">
        <v>1</v>
      </c>
      <c r="P1181">
        <v>0</v>
      </c>
      <c r="Q1181">
        <v>0.5</v>
      </c>
      <c r="R1181">
        <v>0.5</v>
      </c>
      <c r="S1181">
        <v>0</v>
      </c>
      <c r="T1181">
        <v>71030</v>
      </c>
      <c r="U1181">
        <v>71045</v>
      </c>
      <c r="V1181">
        <v>71037</v>
      </c>
      <c r="W1181" t="s">
        <v>12661</v>
      </c>
      <c r="X1181" t="s">
        <v>12595</v>
      </c>
      <c r="Y1181">
        <v>10325</v>
      </c>
      <c r="Z1181">
        <v>9586</v>
      </c>
    </row>
    <row r="1182" spans="1:26" x14ac:dyDescent="0.25">
      <c r="A1182">
        <v>193748</v>
      </c>
      <c r="B1182">
        <v>202501</v>
      </c>
      <c r="C1182">
        <v>1</v>
      </c>
      <c r="D1182" t="s">
        <v>13332</v>
      </c>
      <c r="E1182">
        <v>4</v>
      </c>
      <c r="F1182">
        <v>819</v>
      </c>
      <c r="G1182">
        <v>197</v>
      </c>
      <c r="H1182">
        <v>28</v>
      </c>
      <c r="I1182">
        <v>10</v>
      </c>
      <c r="J1182">
        <v>561</v>
      </c>
      <c r="K1182">
        <v>4167</v>
      </c>
      <c r="L1182">
        <v>1</v>
      </c>
      <c r="M1182">
        <v>0</v>
      </c>
      <c r="N1182">
        <v>0.5</v>
      </c>
      <c r="O1182">
        <v>0</v>
      </c>
      <c r="P1182">
        <v>0</v>
      </c>
      <c r="Q1182">
        <v>0</v>
      </c>
      <c r="R1182">
        <v>0.5</v>
      </c>
      <c r="S1182">
        <v>0</v>
      </c>
      <c r="T1182">
        <v>71590</v>
      </c>
      <c r="U1182">
        <v>71594</v>
      </c>
      <c r="V1182">
        <v>71081</v>
      </c>
      <c r="W1182" t="s">
        <v>12670</v>
      </c>
      <c r="X1182" t="s">
        <v>12590</v>
      </c>
      <c r="Y1182">
        <v>0</v>
      </c>
      <c r="Z1182">
        <v>1259</v>
      </c>
    </row>
    <row r="1183" spans="1:26" x14ac:dyDescent="0.25">
      <c r="A1183">
        <v>193748</v>
      </c>
      <c r="B1183">
        <v>202501</v>
      </c>
      <c r="C1183">
        <v>2</v>
      </c>
      <c r="D1183" t="s">
        <v>13332</v>
      </c>
      <c r="E1183">
        <v>4</v>
      </c>
      <c r="F1183">
        <v>819</v>
      </c>
      <c r="G1183">
        <v>197</v>
      </c>
      <c r="H1183">
        <v>28</v>
      </c>
      <c r="I1183">
        <v>10</v>
      </c>
      <c r="J1183">
        <v>561</v>
      </c>
      <c r="K1183">
        <v>4167</v>
      </c>
      <c r="L1183">
        <v>1</v>
      </c>
      <c r="M1183">
        <v>0</v>
      </c>
      <c r="N1183">
        <v>0.5</v>
      </c>
      <c r="O1183">
        <v>0</v>
      </c>
      <c r="P1183">
        <v>0</v>
      </c>
      <c r="Q1183">
        <v>0</v>
      </c>
      <c r="R1183">
        <v>0.5</v>
      </c>
      <c r="S1183">
        <v>0</v>
      </c>
      <c r="T1183">
        <v>71590</v>
      </c>
      <c r="U1183">
        <v>71594</v>
      </c>
      <c r="V1183">
        <v>71081</v>
      </c>
      <c r="W1183" t="s">
        <v>12670</v>
      </c>
      <c r="X1183" t="s">
        <v>12590</v>
      </c>
      <c r="Y1183">
        <v>0</v>
      </c>
      <c r="Z1183">
        <v>1259</v>
      </c>
    </row>
    <row r="1184" spans="1:26" x14ac:dyDescent="0.25">
      <c r="A1184">
        <v>193762</v>
      </c>
      <c r="B1184">
        <v>202501</v>
      </c>
      <c r="C1184">
        <v>1</v>
      </c>
      <c r="D1184" t="s">
        <v>13333</v>
      </c>
      <c r="E1184">
        <v>4</v>
      </c>
      <c r="F1184">
        <v>525</v>
      </c>
      <c r="G1184">
        <v>105</v>
      </c>
      <c r="H1184">
        <v>9</v>
      </c>
      <c r="I1184">
        <v>5</v>
      </c>
      <c r="J1184">
        <v>8078</v>
      </c>
      <c r="K1184">
        <v>5057</v>
      </c>
      <c r="L1184">
        <v>7.5</v>
      </c>
      <c r="M1184">
        <v>4.5</v>
      </c>
      <c r="N1184">
        <v>1</v>
      </c>
      <c r="O1184">
        <v>1</v>
      </c>
      <c r="P1184">
        <v>0</v>
      </c>
      <c r="Q1184">
        <v>0.5</v>
      </c>
      <c r="R1184">
        <v>0.5</v>
      </c>
      <c r="S1184">
        <v>0</v>
      </c>
      <c r="T1184">
        <v>71030</v>
      </c>
      <c r="U1184">
        <v>71045</v>
      </c>
      <c r="V1184">
        <v>71037</v>
      </c>
      <c r="W1184" t="s">
        <v>12661</v>
      </c>
      <c r="X1184" t="s">
        <v>12595</v>
      </c>
      <c r="Y1184">
        <v>10325</v>
      </c>
      <c r="Z1184">
        <v>9586</v>
      </c>
    </row>
    <row r="1185" spans="1:26" x14ac:dyDescent="0.25">
      <c r="A1185">
        <v>193762</v>
      </c>
      <c r="B1185">
        <v>202501</v>
      </c>
      <c r="C1185">
        <v>2</v>
      </c>
      <c r="D1185" t="s">
        <v>13333</v>
      </c>
      <c r="E1185">
        <v>4</v>
      </c>
      <c r="F1185">
        <v>525</v>
      </c>
      <c r="G1185">
        <v>105</v>
      </c>
      <c r="H1185">
        <v>9</v>
      </c>
      <c r="I1185">
        <v>5</v>
      </c>
      <c r="J1185">
        <v>8078</v>
      </c>
      <c r="K1185">
        <v>5057</v>
      </c>
      <c r="L1185">
        <v>7.5</v>
      </c>
      <c r="M1185">
        <v>4.5</v>
      </c>
      <c r="N1185">
        <v>1</v>
      </c>
      <c r="O1185">
        <v>1</v>
      </c>
      <c r="P1185">
        <v>0</v>
      </c>
      <c r="Q1185">
        <v>0.5</v>
      </c>
      <c r="R1185">
        <v>0.5</v>
      </c>
      <c r="S1185">
        <v>0</v>
      </c>
      <c r="T1185">
        <v>71030</v>
      </c>
      <c r="U1185">
        <v>71045</v>
      </c>
      <c r="V1185">
        <v>71037</v>
      </c>
      <c r="W1185" t="s">
        <v>12661</v>
      </c>
      <c r="X1185" t="s">
        <v>12595</v>
      </c>
      <c r="Y1185">
        <v>10325</v>
      </c>
      <c r="Z1185">
        <v>9586</v>
      </c>
    </row>
    <row r="1186" spans="1:26" x14ac:dyDescent="0.25">
      <c r="A1186">
        <v>193772</v>
      </c>
      <c r="B1186">
        <v>202501</v>
      </c>
      <c r="C1186">
        <v>1</v>
      </c>
      <c r="D1186" t="s">
        <v>12841</v>
      </c>
      <c r="E1186">
        <v>4</v>
      </c>
      <c r="F1186">
        <v>58</v>
      </c>
      <c r="G1186">
        <v>13</v>
      </c>
      <c r="H1186">
        <v>3</v>
      </c>
      <c r="I1186">
        <v>2</v>
      </c>
      <c r="J1186">
        <v>15757</v>
      </c>
      <c r="K1186">
        <v>76079</v>
      </c>
      <c r="L1186">
        <v>16.5</v>
      </c>
      <c r="M1186">
        <v>3.5</v>
      </c>
      <c r="N1186">
        <v>6</v>
      </c>
      <c r="O1186">
        <v>2</v>
      </c>
      <c r="P1186">
        <v>3.5</v>
      </c>
      <c r="Q1186">
        <v>0</v>
      </c>
      <c r="R1186">
        <v>1.5</v>
      </c>
      <c r="S1186">
        <v>0</v>
      </c>
      <c r="T1186">
        <v>71590</v>
      </c>
      <c r="U1186">
        <v>71591</v>
      </c>
      <c r="V1186">
        <v>71093</v>
      </c>
      <c r="W1186" t="s">
        <v>13888</v>
      </c>
      <c r="X1186" t="s">
        <v>12590</v>
      </c>
      <c r="Y1186">
        <v>10557</v>
      </c>
      <c r="Z1186">
        <v>26957</v>
      </c>
    </row>
    <row r="1187" spans="1:26" x14ac:dyDescent="0.25">
      <c r="A1187">
        <v>193772</v>
      </c>
      <c r="B1187">
        <v>202501</v>
      </c>
      <c r="C1187">
        <v>2</v>
      </c>
      <c r="D1187" t="s">
        <v>12841</v>
      </c>
      <c r="E1187">
        <v>4</v>
      </c>
      <c r="F1187">
        <v>58</v>
      </c>
      <c r="G1187">
        <v>13</v>
      </c>
      <c r="H1187">
        <v>3</v>
      </c>
      <c r="I1187">
        <v>2</v>
      </c>
      <c r="J1187">
        <v>15757</v>
      </c>
      <c r="K1187">
        <v>76079</v>
      </c>
      <c r="L1187">
        <v>16.5</v>
      </c>
      <c r="M1187">
        <v>3.5</v>
      </c>
      <c r="N1187">
        <v>6</v>
      </c>
      <c r="O1187">
        <v>2</v>
      </c>
      <c r="P1187">
        <v>3.5</v>
      </c>
      <c r="Q1187">
        <v>0</v>
      </c>
      <c r="R1187">
        <v>1.5</v>
      </c>
      <c r="S1187">
        <v>0</v>
      </c>
      <c r="T1187">
        <v>71590</v>
      </c>
      <c r="U1187">
        <v>71591</v>
      </c>
      <c r="V1187">
        <v>71093</v>
      </c>
      <c r="W1187" t="s">
        <v>13888</v>
      </c>
      <c r="X1187" t="s">
        <v>12590</v>
      </c>
      <c r="Y1187">
        <v>10557</v>
      </c>
      <c r="Z1187">
        <v>26957</v>
      </c>
    </row>
    <row r="1188" spans="1:26" x14ac:dyDescent="0.25">
      <c r="A1188">
        <v>193779</v>
      </c>
      <c r="B1188">
        <v>202501</v>
      </c>
      <c r="C1188">
        <v>1</v>
      </c>
      <c r="D1188" t="s">
        <v>13335</v>
      </c>
      <c r="E1188">
        <v>4</v>
      </c>
      <c r="F1188">
        <v>274</v>
      </c>
      <c r="G1188">
        <v>50</v>
      </c>
      <c r="H1188">
        <v>9</v>
      </c>
      <c r="I1188">
        <v>5</v>
      </c>
      <c r="J1188">
        <v>14382</v>
      </c>
      <c r="K1188">
        <v>25700</v>
      </c>
      <c r="L1188">
        <v>4</v>
      </c>
      <c r="M1188">
        <v>4</v>
      </c>
      <c r="N1188">
        <v>0</v>
      </c>
      <c r="O1188">
        <v>0</v>
      </c>
      <c r="P1188">
        <v>0</v>
      </c>
      <c r="Q1188">
        <v>0</v>
      </c>
      <c r="R1188">
        <v>0</v>
      </c>
      <c r="S1188">
        <v>0</v>
      </c>
      <c r="T1188">
        <v>71030</v>
      </c>
      <c r="U1188">
        <v>71031</v>
      </c>
      <c r="V1188">
        <v>71021</v>
      </c>
      <c r="W1188" t="s">
        <v>12596</v>
      </c>
      <c r="X1188" t="s">
        <v>12595</v>
      </c>
      <c r="Y1188">
        <v>0</v>
      </c>
      <c r="Z1188">
        <v>16736</v>
      </c>
    </row>
    <row r="1189" spans="1:26" x14ac:dyDescent="0.25">
      <c r="A1189">
        <v>193779</v>
      </c>
      <c r="B1189">
        <v>202501</v>
      </c>
      <c r="C1189">
        <v>2</v>
      </c>
      <c r="D1189" t="s">
        <v>13335</v>
      </c>
      <c r="E1189">
        <v>4</v>
      </c>
      <c r="F1189">
        <v>274</v>
      </c>
      <c r="G1189">
        <v>50</v>
      </c>
      <c r="H1189">
        <v>9</v>
      </c>
      <c r="I1189">
        <v>5</v>
      </c>
      <c r="J1189">
        <v>14382</v>
      </c>
      <c r="K1189">
        <v>25700</v>
      </c>
      <c r="L1189">
        <v>4</v>
      </c>
      <c r="M1189">
        <v>4</v>
      </c>
      <c r="N1189">
        <v>0</v>
      </c>
      <c r="O1189">
        <v>0</v>
      </c>
      <c r="P1189">
        <v>0</v>
      </c>
      <c r="Q1189">
        <v>0</v>
      </c>
      <c r="R1189">
        <v>0</v>
      </c>
      <c r="S1189">
        <v>0</v>
      </c>
      <c r="T1189">
        <v>71030</v>
      </c>
      <c r="U1189">
        <v>71031</v>
      </c>
      <c r="V1189">
        <v>71021</v>
      </c>
      <c r="W1189" t="s">
        <v>12596</v>
      </c>
      <c r="X1189" t="s">
        <v>12595</v>
      </c>
      <c r="Y1189">
        <v>0</v>
      </c>
      <c r="Z1189">
        <v>16736</v>
      </c>
    </row>
    <row r="1190" spans="1:26" x14ac:dyDescent="0.25">
      <c r="A1190">
        <v>193781</v>
      </c>
      <c r="B1190">
        <v>202501</v>
      </c>
      <c r="C1190">
        <v>1</v>
      </c>
      <c r="D1190" t="s">
        <v>13337</v>
      </c>
      <c r="E1190">
        <v>4</v>
      </c>
      <c r="F1190">
        <v>805</v>
      </c>
      <c r="G1190">
        <v>170</v>
      </c>
      <c r="H1190">
        <v>18</v>
      </c>
      <c r="I1190">
        <v>5</v>
      </c>
      <c r="J1190">
        <v>593</v>
      </c>
      <c r="K1190">
        <v>7000</v>
      </c>
      <c r="L1190">
        <v>1</v>
      </c>
      <c r="M1190">
        <v>0</v>
      </c>
      <c r="N1190">
        <v>0</v>
      </c>
      <c r="O1190">
        <v>0.5</v>
      </c>
      <c r="P1190">
        <v>0.5</v>
      </c>
      <c r="Q1190">
        <v>0</v>
      </c>
      <c r="R1190">
        <v>0</v>
      </c>
      <c r="S1190">
        <v>0</v>
      </c>
      <c r="T1190">
        <v>900582</v>
      </c>
      <c r="U1190">
        <v>71129</v>
      </c>
      <c r="V1190">
        <v>71131</v>
      </c>
      <c r="W1190" t="s">
        <v>13890</v>
      </c>
      <c r="X1190" t="s">
        <v>13887</v>
      </c>
      <c r="Y1190">
        <v>0</v>
      </c>
      <c r="Z1190">
        <v>1589</v>
      </c>
    </row>
    <row r="1191" spans="1:26" x14ac:dyDescent="0.25">
      <c r="A1191">
        <v>193781</v>
      </c>
      <c r="B1191">
        <v>202501</v>
      </c>
      <c r="C1191">
        <v>2</v>
      </c>
      <c r="D1191" t="s">
        <v>13337</v>
      </c>
      <c r="E1191">
        <v>4</v>
      </c>
      <c r="F1191">
        <v>805</v>
      </c>
      <c r="G1191">
        <v>170</v>
      </c>
      <c r="H1191">
        <v>18</v>
      </c>
      <c r="I1191">
        <v>5</v>
      </c>
      <c r="J1191">
        <v>593</v>
      </c>
      <c r="K1191">
        <v>7000</v>
      </c>
      <c r="L1191">
        <v>1</v>
      </c>
      <c r="M1191">
        <v>0</v>
      </c>
      <c r="N1191">
        <v>0</v>
      </c>
      <c r="O1191">
        <v>0.5</v>
      </c>
      <c r="P1191">
        <v>0.5</v>
      </c>
      <c r="Q1191">
        <v>0</v>
      </c>
      <c r="R1191">
        <v>0</v>
      </c>
      <c r="S1191">
        <v>0</v>
      </c>
      <c r="T1191">
        <v>900582</v>
      </c>
      <c r="U1191">
        <v>71129</v>
      </c>
      <c r="V1191">
        <v>71131</v>
      </c>
      <c r="W1191" t="s">
        <v>13890</v>
      </c>
      <c r="X1191" t="s">
        <v>13887</v>
      </c>
      <c r="Y1191">
        <v>0</v>
      </c>
      <c r="Z1191">
        <v>1589</v>
      </c>
    </row>
    <row r="1192" spans="1:26" x14ac:dyDescent="0.25">
      <c r="A1192">
        <v>193791</v>
      </c>
      <c r="B1192">
        <v>202501</v>
      </c>
      <c r="C1192">
        <v>1</v>
      </c>
      <c r="D1192" t="s">
        <v>12730</v>
      </c>
      <c r="E1192">
        <v>4</v>
      </c>
      <c r="F1192">
        <v>862</v>
      </c>
      <c r="G1192">
        <v>271</v>
      </c>
      <c r="H1192">
        <v>38</v>
      </c>
      <c r="I1192">
        <v>11</v>
      </c>
      <c r="J1192">
        <v>0</v>
      </c>
      <c r="K1192">
        <v>6284</v>
      </c>
      <c r="L1192">
        <v>0.5</v>
      </c>
      <c r="M1192">
        <v>0</v>
      </c>
      <c r="N1192">
        <v>0</v>
      </c>
      <c r="O1192">
        <v>0</v>
      </c>
      <c r="P1192">
        <v>0</v>
      </c>
      <c r="Q1192">
        <v>0</v>
      </c>
      <c r="R1192">
        <v>0.5</v>
      </c>
      <c r="S1192">
        <v>0</v>
      </c>
      <c r="T1192">
        <v>71251</v>
      </c>
      <c r="U1192">
        <v>70067</v>
      </c>
      <c r="V1192">
        <v>71265</v>
      </c>
      <c r="W1192" t="s">
        <v>12636</v>
      </c>
      <c r="X1192" t="s">
        <v>13885</v>
      </c>
      <c r="Y1192">
        <v>0</v>
      </c>
      <c r="Z1192">
        <v>628</v>
      </c>
    </row>
    <row r="1193" spans="1:26" x14ac:dyDescent="0.25">
      <c r="A1193">
        <v>193791</v>
      </c>
      <c r="B1193">
        <v>202501</v>
      </c>
      <c r="C1193">
        <v>2</v>
      </c>
      <c r="D1193" t="s">
        <v>12730</v>
      </c>
      <c r="E1193">
        <v>4</v>
      </c>
      <c r="F1193">
        <v>862</v>
      </c>
      <c r="G1193">
        <v>271</v>
      </c>
      <c r="H1193">
        <v>38</v>
      </c>
      <c r="I1193">
        <v>11</v>
      </c>
      <c r="J1193">
        <v>0</v>
      </c>
      <c r="K1193">
        <v>6284</v>
      </c>
      <c r="L1193">
        <v>0.5</v>
      </c>
      <c r="M1193">
        <v>0</v>
      </c>
      <c r="N1193">
        <v>0</v>
      </c>
      <c r="O1193">
        <v>0</v>
      </c>
      <c r="P1193">
        <v>0</v>
      </c>
      <c r="Q1193">
        <v>0</v>
      </c>
      <c r="R1193">
        <v>0.5</v>
      </c>
      <c r="S1193">
        <v>0</v>
      </c>
      <c r="T1193">
        <v>71251</v>
      </c>
      <c r="U1193">
        <v>70067</v>
      </c>
      <c r="V1193">
        <v>71265</v>
      </c>
      <c r="W1193" t="s">
        <v>12636</v>
      </c>
      <c r="X1193" t="s">
        <v>13885</v>
      </c>
      <c r="Y1193">
        <v>0</v>
      </c>
      <c r="Z1193">
        <v>628</v>
      </c>
    </row>
    <row r="1194" spans="1:26" x14ac:dyDescent="0.25">
      <c r="A1194">
        <v>300018</v>
      </c>
      <c r="B1194">
        <v>202501</v>
      </c>
      <c r="C1194">
        <v>1</v>
      </c>
      <c r="D1194" t="s">
        <v>13340</v>
      </c>
      <c r="E1194">
        <v>4</v>
      </c>
      <c r="F1194">
        <v>870</v>
      </c>
      <c r="G1194">
        <v>189</v>
      </c>
      <c r="H1194">
        <v>26</v>
      </c>
      <c r="I1194">
        <v>7</v>
      </c>
      <c r="J1194">
        <v>470</v>
      </c>
      <c r="K1194">
        <v>0</v>
      </c>
      <c r="L1194">
        <v>1</v>
      </c>
      <c r="M1194">
        <v>0</v>
      </c>
      <c r="N1194">
        <v>1</v>
      </c>
      <c r="O1194">
        <v>0</v>
      </c>
      <c r="P1194">
        <v>0</v>
      </c>
      <c r="Q1194">
        <v>0</v>
      </c>
      <c r="R1194">
        <v>0</v>
      </c>
      <c r="S1194">
        <v>0</v>
      </c>
      <c r="T1194">
        <v>900582</v>
      </c>
      <c r="U1194">
        <v>71159</v>
      </c>
      <c r="V1194">
        <v>71278</v>
      </c>
      <c r="W1194" t="s">
        <v>12629</v>
      </c>
      <c r="X1194" t="s">
        <v>13887</v>
      </c>
      <c r="Y1194">
        <v>0</v>
      </c>
      <c r="Z1194">
        <v>500</v>
      </c>
    </row>
    <row r="1195" spans="1:26" x14ac:dyDescent="0.25">
      <c r="A1195">
        <v>300018</v>
      </c>
      <c r="B1195">
        <v>202501</v>
      </c>
      <c r="C1195">
        <v>2</v>
      </c>
      <c r="D1195" t="s">
        <v>13340</v>
      </c>
      <c r="E1195">
        <v>4</v>
      </c>
      <c r="F1195">
        <v>870</v>
      </c>
      <c r="G1195">
        <v>189</v>
      </c>
      <c r="H1195">
        <v>26</v>
      </c>
      <c r="I1195">
        <v>7</v>
      </c>
      <c r="J1195">
        <v>470</v>
      </c>
      <c r="K1195">
        <v>0</v>
      </c>
      <c r="L1195">
        <v>1</v>
      </c>
      <c r="M1195">
        <v>0</v>
      </c>
      <c r="N1195">
        <v>1</v>
      </c>
      <c r="O1195">
        <v>0</v>
      </c>
      <c r="P1195">
        <v>0</v>
      </c>
      <c r="Q1195">
        <v>0</v>
      </c>
      <c r="R1195">
        <v>0</v>
      </c>
      <c r="S1195">
        <v>0</v>
      </c>
      <c r="T1195">
        <v>900582</v>
      </c>
      <c r="U1195">
        <v>71159</v>
      </c>
      <c r="V1195">
        <v>71278</v>
      </c>
      <c r="W1195" t="s">
        <v>12629</v>
      </c>
      <c r="X1195" t="s">
        <v>13887</v>
      </c>
      <c r="Y1195">
        <v>0</v>
      </c>
      <c r="Z1195">
        <v>500</v>
      </c>
    </row>
    <row r="1196" spans="1:26" x14ac:dyDescent="0.25">
      <c r="A1196">
        <v>300056</v>
      </c>
      <c r="B1196">
        <v>202501</v>
      </c>
      <c r="C1196">
        <v>1</v>
      </c>
      <c r="D1196" t="s">
        <v>13229</v>
      </c>
      <c r="E1196">
        <v>4</v>
      </c>
      <c r="F1196">
        <v>16</v>
      </c>
      <c r="G1196">
        <v>7</v>
      </c>
      <c r="H1196">
        <v>3</v>
      </c>
      <c r="I1196">
        <v>2</v>
      </c>
      <c r="J1196">
        <v>5239</v>
      </c>
      <c r="K1196">
        <v>306248</v>
      </c>
      <c r="L1196">
        <v>10</v>
      </c>
      <c r="M1196">
        <v>2</v>
      </c>
      <c r="N1196">
        <v>0</v>
      </c>
      <c r="O1196">
        <v>2</v>
      </c>
      <c r="P1196">
        <v>1</v>
      </c>
      <c r="Q1196">
        <v>2</v>
      </c>
      <c r="R1196">
        <v>3</v>
      </c>
      <c r="S1196">
        <v>0</v>
      </c>
      <c r="T1196">
        <v>71251</v>
      </c>
      <c r="U1196">
        <v>71174</v>
      </c>
      <c r="V1196">
        <v>71500</v>
      </c>
      <c r="W1196" t="s">
        <v>12613</v>
      </c>
      <c r="X1196" t="s">
        <v>13885</v>
      </c>
      <c r="Y1196">
        <v>9741</v>
      </c>
      <c r="Z1196">
        <v>38293</v>
      </c>
    </row>
    <row r="1197" spans="1:26" x14ac:dyDescent="0.25">
      <c r="A1197">
        <v>300056</v>
      </c>
      <c r="B1197">
        <v>202501</v>
      </c>
      <c r="C1197">
        <v>2</v>
      </c>
      <c r="D1197" t="s">
        <v>13229</v>
      </c>
      <c r="E1197">
        <v>4</v>
      </c>
      <c r="F1197">
        <v>16</v>
      </c>
      <c r="G1197">
        <v>7</v>
      </c>
      <c r="H1197">
        <v>3</v>
      </c>
      <c r="I1197">
        <v>2</v>
      </c>
      <c r="J1197">
        <v>5239</v>
      </c>
      <c r="K1197">
        <v>306248</v>
      </c>
      <c r="L1197">
        <v>10</v>
      </c>
      <c r="M1197">
        <v>2</v>
      </c>
      <c r="N1197">
        <v>0</v>
      </c>
      <c r="O1197">
        <v>2</v>
      </c>
      <c r="P1197">
        <v>1</v>
      </c>
      <c r="Q1197">
        <v>2</v>
      </c>
      <c r="R1197">
        <v>3</v>
      </c>
      <c r="S1197">
        <v>0</v>
      </c>
      <c r="T1197">
        <v>71251</v>
      </c>
      <c r="U1197">
        <v>71174</v>
      </c>
      <c r="V1197">
        <v>71500</v>
      </c>
      <c r="W1197" t="s">
        <v>12613</v>
      </c>
      <c r="X1197" t="s">
        <v>13885</v>
      </c>
      <c r="Y1197">
        <v>9741</v>
      </c>
      <c r="Z1197">
        <v>38293</v>
      </c>
    </row>
    <row r="1198" spans="1:26" x14ac:dyDescent="0.25">
      <c r="A1198">
        <v>300109</v>
      </c>
      <c r="B1198">
        <v>202501</v>
      </c>
      <c r="C1198">
        <v>1</v>
      </c>
      <c r="D1198" t="s">
        <v>13285</v>
      </c>
      <c r="E1198">
        <v>4</v>
      </c>
      <c r="F1198">
        <v>135</v>
      </c>
      <c r="G1198">
        <v>54</v>
      </c>
      <c r="H1198">
        <v>6</v>
      </c>
      <c r="I1198">
        <v>3</v>
      </c>
      <c r="J1198">
        <v>13605</v>
      </c>
      <c r="K1198">
        <v>51972</v>
      </c>
      <c r="L1198">
        <v>9</v>
      </c>
      <c r="M1198">
        <v>2.5</v>
      </c>
      <c r="N1198">
        <v>2</v>
      </c>
      <c r="O1198">
        <v>2</v>
      </c>
      <c r="P1198">
        <v>1</v>
      </c>
      <c r="Q1198">
        <v>0.5</v>
      </c>
      <c r="R1198">
        <v>1</v>
      </c>
      <c r="S1198">
        <v>0</v>
      </c>
      <c r="T1198">
        <v>71251</v>
      </c>
      <c r="U1198">
        <v>70930</v>
      </c>
      <c r="V1198">
        <v>71399</v>
      </c>
      <c r="W1198" t="s">
        <v>12618</v>
      </c>
      <c r="X1198" t="s">
        <v>13885</v>
      </c>
      <c r="Y1198">
        <v>0</v>
      </c>
      <c r="Z1198">
        <v>21624</v>
      </c>
    </row>
    <row r="1199" spans="1:26" x14ac:dyDescent="0.25">
      <c r="A1199">
        <v>300109</v>
      </c>
      <c r="B1199">
        <v>202501</v>
      </c>
      <c r="C1199">
        <v>2</v>
      </c>
      <c r="D1199" t="s">
        <v>13285</v>
      </c>
      <c r="E1199">
        <v>4</v>
      </c>
      <c r="F1199">
        <v>135</v>
      </c>
      <c r="G1199">
        <v>54</v>
      </c>
      <c r="H1199">
        <v>6</v>
      </c>
      <c r="I1199">
        <v>3</v>
      </c>
      <c r="J1199">
        <v>13605</v>
      </c>
      <c r="K1199">
        <v>51972</v>
      </c>
      <c r="L1199">
        <v>9</v>
      </c>
      <c r="M1199">
        <v>2.5</v>
      </c>
      <c r="N1199">
        <v>2</v>
      </c>
      <c r="O1199">
        <v>2</v>
      </c>
      <c r="P1199">
        <v>1</v>
      </c>
      <c r="Q1199">
        <v>0.5</v>
      </c>
      <c r="R1199">
        <v>1</v>
      </c>
      <c r="S1199">
        <v>0</v>
      </c>
      <c r="T1199">
        <v>71251</v>
      </c>
      <c r="U1199">
        <v>70930</v>
      </c>
      <c r="V1199">
        <v>71399</v>
      </c>
      <c r="W1199" t="s">
        <v>12618</v>
      </c>
      <c r="X1199" t="s">
        <v>13885</v>
      </c>
      <c r="Y1199">
        <v>0</v>
      </c>
      <c r="Z1199">
        <v>21624</v>
      </c>
    </row>
    <row r="1200" spans="1:26" x14ac:dyDescent="0.25">
      <c r="A1200">
        <v>300128</v>
      </c>
      <c r="B1200">
        <v>202501</v>
      </c>
      <c r="C1200">
        <v>1</v>
      </c>
      <c r="D1200" t="s">
        <v>13077</v>
      </c>
      <c r="E1200">
        <v>4</v>
      </c>
      <c r="F1200">
        <v>166</v>
      </c>
      <c r="G1200">
        <v>43</v>
      </c>
      <c r="H1200">
        <v>5</v>
      </c>
      <c r="I1200">
        <v>2</v>
      </c>
      <c r="J1200">
        <v>9236</v>
      </c>
      <c r="K1200">
        <v>91328</v>
      </c>
      <c r="L1200">
        <v>14.5</v>
      </c>
      <c r="M1200">
        <v>4</v>
      </c>
      <c r="N1200">
        <v>1</v>
      </c>
      <c r="O1200">
        <v>1</v>
      </c>
      <c r="P1200">
        <v>3</v>
      </c>
      <c r="Q1200">
        <v>2</v>
      </c>
      <c r="R1200">
        <v>3.5</v>
      </c>
      <c r="S1200">
        <v>0</v>
      </c>
      <c r="T1200">
        <v>71590</v>
      </c>
      <c r="U1200">
        <v>71595</v>
      </c>
      <c r="V1200">
        <v>71088</v>
      </c>
      <c r="W1200" t="s">
        <v>12693</v>
      </c>
      <c r="X1200" t="s">
        <v>12590</v>
      </c>
      <c r="Y1200">
        <v>0</v>
      </c>
      <c r="Z1200">
        <v>20041</v>
      </c>
    </row>
    <row r="1201" spans="1:26" x14ac:dyDescent="0.25">
      <c r="A1201">
        <v>300128</v>
      </c>
      <c r="B1201">
        <v>202501</v>
      </c>
      <c r="C1201">
        <v>2</v>
      </c>
      <c r="D1201" t="s">
        <v>13077</v>
      </c>
      <c r="E1201">
        <v>4</v>
      </c>
      <c r="F1201">
        <v>166</v>
      </c>
      <c r="G1201">
        <v>43</v>
      </c>
      <c r="H1201">
        <v>5</v>
      </c>
      <c r="I1201">
        <v>2</v>
      </c>
      <c r="J1201">
        <v>9236</v>
      </c>
      <c r="K1201">
        <v>91328</v>
      </c>
      <c r="L1201">
        <v>14.5</v>
      </c>
      <c r="M1201">
        <v>4</v>
      </c>
      <c r="N1201">
        <v>1</v>
      </c>
      <c r="O1201">
        <v>1</v>
      </c>
      <c r="P1201">
        <v>3</v>
      </c>
      <c r="Q1201">
        <v>2</v>
      </c>
      <c r="R1201">
        <v>3.5</v>
      </c>
      <c r="S1201">
        <v>0</v>
      </c>
      <c r="T1201">
        <v>71590</v>
      </c>
      <c r="U1201">
        <v>71595</v>
      </c>
      <c r="V1201">
        <v>71088</v>
      </c>
      <c r="W1201" t="s">
        <v>12693</v>
      </c>
      <c r="X1201" t="s">
        <v>12590</v>
      </c>
      <c r="Y1201">
        <v>0</v>
      </c>
      <c r="Z1201">
        <v>20041</v>
      </c>
    </row>
    <row r="1202" spans="1:26" x14ac:dyDescent="0.25">
      <c r="A1202">
        <v>300142</v>
      </c>
      <c r="B1202">
        <v>202501</v>
      </c>
      <c r="C1202">
        <v>1</v>
      </c>
      <c r="D1202" t="s">
        <v>13344</v>
      </c>
      <c r="E1202">
        <v>4</v>
      </c>
      <c r="F1202">
        <v>866</v>
      </c>
      <c r="G1202">
        <v>209</v>
      </c>
      <c r="H1202">
        <v>31</v>
      </c>
      <c r="I1202">
        <v>7</v>
      </c>
      <c r="J1202">
        <v>0</v>
      </c>
      <c r="K1202">
        <v>5480</v>
      </c>
      <c r="L1202">
        <v>0</v>
      </c>
      <c r="M1202">
        <v>0</v>
      </c>
      <c r="N1202">
        <v>0</v>
      </c>
      <c r="O1202">
        <v>0</v>
      </c>
      <c r="P1202">
        <v>0</v>
      </c>
      <c r="Q1202">
        <v>0</v>
      </c>
      <c r="R1202">
        <v>0</v>
      </c>
      <c r="S1202">
        <v>0</v>
      </c>
      <c r="T1202">
        <v>71590</v>
      </c>
      <c r="U1202">
        <v>71592</v>
      </c>
      <c r="V1202">
        <v>71073</v>
      </c>
      <c r="W1202" t="s">
        <v>12638</v>
      </c>
      <c r="X1202" t="s">
        <v>12590</v>
      </c>
      <c r="Y1202">
        <v>0</v>
      </c>
      <c r="Z1202">
        <v>548</v>
      </c>
    </row>
    <row r="1203" spans="1:26" x14ac:dyDescent="0.25">
      <c r="A1203">
        <v>300142</v>
      </c>
      <c r="B1203">
        <v>202501</v>
      </c>
      <c r="C1203">
        <v>2</v>
      </c>
      <c r="D1203" t="s">
        <v>13344</v>
      </c>
      <c r="E1203">
        <v>4</v>
      </c>
      <c r="F1203">
        <v>866</v>
      </c>
      <c r="G1203">
        <v>209</v>
      </c>
      <c r="H1203">
        <v>31</v>
      </c>
      <c r="I1203">
        <v>7</v>
      </c>
      <c r="J1203">
        <v>0</v>
      </c>
      <c r="K1203">
        <v>5480</v>
      </c>
      <c r="L1203">
        <v>0</v>
      </c>
      <c r="M1203">
        <v>0</v>
      </c>
      <c r="N1203">
        <v>0</v>
      </c>
      <c r="O1203">
        <v>0</v>
      </c>
      <c r="P1203">
        <v>0</v>
      </c>
      <c r="Q1203">
        <v>0</v>
      </c>
      <c r="R1203">
        <v>0</v>
      </c>
      <c r="S1203">
        <v>0</v>
      </c>
      <c r="T1203">
        <v>71590</v>
      </c>
      <c r="U1203">
        <v>71592</v>
      </c>
      <c r="V1203">
        <v>71073</v>
      </c>
      <c r="W1203" t="s">
        <v>12638</v>
      </c>
      <c r="X1203" t="s">
        <v>12590</v>
      </c>
      <c r="Y1203">
        <v>0</v>
      </c>
      <c r="Z1203">
        <v>548</v>
      </c>
    </row>
    <row r="1204" spans="1:26" x14ac:dyDescent="0.25">
      <c r="A1204">
        <v>300146</v>
      </c>
      <c r="B1204">
        <v>202501</v>
      </c>
      <c r="C1204">
        <v>1</v>
      </c>
      <c r="D1204" t="s">
        <v>13346</v>
      </c>
      <c r="E1204">
        <v>4</v>
      </c>
      <c r="F1204">
        <v>789</v>
      </c>
      <c r="G1204">
        <v>179</v>
      </c>
      <c r="H1204">
        <v>18</v>
      </c>
      <c r="I1204">
        <v>7</v>
      </c>
      <c r="J1204">
        <v>1980</v>
      </c>
      <c r="K1204">
        <v>0</v>
      </c>
      <c r="L1204">
        <v>1.5</v>
      </c>
      <c r="M1204">
        <v>1.5</v>
      </c>
      <c r="N1204">
        <v>0</v>
      </c>
      <c r="O1204">
        <v>0</v>
      </c>
      <c r="P1204">
        <v>0</v>
      </c>
      <c r="Q1204">
        <v>0</v>
      </c>
      <c r="R1204">
        <v>0</v>
      </c>
      <c r="S1204">
        <v>0</v>
      </c>
      <c r="T1204">
        <v>71030</v>
      </c>
      <c r="U1204">
        <v>71662</v>
      </c>
      <c r="V1204">
        <v>71042</v>
      </c>
      <c r="W1204" t="s">
        <v>12672</v>
      </c>
      <c r="X1204" t="s">
        <v>12595</v>
      </c>
      <c r="Y1204">
        <v>0</v>
      </c>
      <c r="Z1204">
        <v>1980</v>
      </c>
    </row>
    <row r="1205" spans="1:26" x14ac:dyDescent="0.25">
      <c r="A1205">
        <v>300146</v>
      </c>
      <c r="B1205">
        <v>202501</v>
      </c>
      <c r="C1205">
        <v>2</v>
      </c>
      <c r="D1205" t="s">
        <v>13346</v>
      </c>
      <c r="E1205">
        <v>4</v>
      </c>
      <c r="F1205">
        <v>789</v>
      </c>
      <c r="G1205">
        <v>179</v>
      </c>
      <c r="H1205">
        <v>18</v>
      </c>
      <c r="I1205">
        <v>7</v>
      </c>
      <c r="J1205">
        <v>1980</v>
      </c>
      <c r="K1205">
        <v>0</v>
      </c>
      <c r="L1205">
        <v>1.5</v>
      </c>
      <c r="M1205">
        <v>1.5</v>
      </c>
      <c r="N1205">
        <v>0</v>
      </c>
      <c r="O1205">
        <v>0</v>
      </c>
      <c r="P1205">
        <v>0</v>
      </c>
      <c r="Q1205">
        <v>0</v>
      </c>
      <c r="R1205">
        <v>0</v>
      </c>
      <c r="S1205">
        <v>0</v>
      </c>
      <c r="T1205">
        <v>71030</v>
      </c>
      <c r="U1205">
        <v>71662</v>
      </c>
      <c r="V1205">
        <v>71042</v>
      </c>
      <c r="W1205" t="s">
        <v>12672</v>
      </c>
      <c r="X1205" t="s">
        <v>12595</v>
      </c>
      <c r="Y1205">
        <v>0</v>
      </c>
      <c r="Z1205">
        <v>1980</v>
      </c>
    </row>
    <row r="1206" spans="1:26" x14ac:dyDescent="0.25">
      <c r="A1206">
        <v>300232</v>
      </c>
      <c r="B1206">
        <v>202501</v>
      </c>
      <c r="C1206">
        <v>1</v>
      </c>
      <c r="D1206" t="s">
        <v>13348</v>
      </c>
      <c r="E1206">
        <v>5</v>
      </c>
      <c r="F1206">
        <v>1</v>
      </c>
      <c r="G1206">
        <v>1</v>
      </c>
      <c r="H1206">
        <v>1</v>
      </c>
      <c r="I1206">
        <v>1</v>
      </c>
      <c r="J1206">
        <v>0</v>
      </c>
      <c r="K1206">
        <v>0</v>
      </c>
      <c r="L1206">
        <v>0</v>
      </c>
      <c r="M1206">
        <v>0</v>
      </c>
      <c r="N1206">
        <v>0</v>
      </c>
      <c r="O1206">
        <v>0</v>
      </c>
      <c r="P1206">
        <v>0</v>
      </c>
      <c r="Q1206">
        <v>0</v>
      </c>
      <c r="R1206">
        <v>0</v>
      </c>
      <c r="S1206">
        <v>0</v>
      </c>
      <c r="T1206">
        <v>71251</v>
      </c>
      <c r="U1206">
        <v>71255</v>
      </c>
      <c r="V1206">
        <v>0</v>
      </c>
      <c r="W1206" t="s">
        <v>12640</v>
      </c>
      <c r="X1206" t="s">
        <v>13885</v>
      </c>
      <c r="Y1206">
        <v>0</v>
      </c>
      <c r="Z1206">
        <v>0</v>
      </c>
    </row>
    <row r="1207" spans="1:26" x14ac:dyDescent="0.25">
      <c r="A1207">
        <v>300232</v>
      </c>
      <c r="B1207">
        <v>202501</v>
      </c>
      <c r="C1207">
        <v>2</v>
      </c>
      <c r="D1207" t="s">
        <v>13348</v>
      </c>
      <c r="E1207">
        <v>5</v>
      </c>
      <c r="F1207">
        <v>1</v>
      </c>
      <c r="G1207">
        <v>1</v>
      </c>
      <c r="H1207">
        <v>1</v>
      </c>
      <c r="I1207">
        <v>1</v>
      </c>
      <c r="J1207">
        <v>0</v>
      </c>
      <c r="K1207">
        <v>0</v>
      </c>
      <c r="L1207">
        <v>0</v>
      </c>
      <c r="M1207">
        <v>0</v>
      </c>
      <c r="N1207">
        <v>0</v>
      </c>
      <c r="O1207">
        <v>0</v>
      </c>
      <c r="P1207">
        <v>0</v>
      </c>
      <c r="Q1207">
        <v>0</v>
      </c>
      <c r="R1207">
        <v>0</v>
      </c>
      <c r="S1207">
        <v>0</v>
      </c>
      <c r="T1207">
        <v>71251</v>
      </c>
      <c r="U1207">
        <v>71255</v>
      </c>
      <c r="V1207">
        <v>0</v>
      </c>
      <c r="W1207" t="s">
        <v>12640</v>
      </c>
      <c r="X1207" t="s">
        <v>13885</v>
      </c>
      <c r="Y1207">
        <v>0</v>
      </c>
      <c r="Z1207">
        <v>0</v>
      </c>
    </row>
    <row r="1208" spans="1:26" x14ac:dyDescent="0.25">
      <c r="A1208">
        <v>300263</v>
      </c>
      <c r="B1208">
        <v>202501</v>
      </c>
      <c r="C1208">
        <v>1</v>
      </c>
      <c r="D1208" t="s">
        <v>13350</v>
      </c>
      <c r="E1208">
        <v>4</v>
      </c>
      <c r="F1208">
        <v>310</v>
      </c>
      <c r="G1208">
        <v>61</v>
      </c>
      <c r="H1208">
        <v>6</v>
      </c>
      <c r="I1208">
        <v>1</v>
      </c>
      <c r="J1208">
        <v>10080</v>
      </c>
      <c r="K1208">
        <v>10290</v>
      </c>
      <c r="L1208">
        <v>9.5</v>
      </c>
      <c r="M1208">
        <v>0.5</v>
      </c>
      <c r="N1208">
        <v>3</v>
      </c>
      <c r="O1208">
        <v>5</v>
      </c>
      <c r="P1208">
        <v>0</v>
      </c>
      <c r="Q1208">
        <v>0.5</v>
      </c>
      <c r="R1208">
        <v>0.5</v>
      </c>
      <c r="S1208">
        <v>0</v>
      </c>
      <c r="T1208">
        <v>71030</v>
      </c>
      <c r="U1208">
        <v>71045</v>
      </c>
      <c r="V1208">
        <v>71436</v>
      </c>
      <c r="W1208" t="s">
        <v>12661</v>
      </c>
      <c r="X1208" t="s">
        <v>12595</v>
      </c>
      <c r="Y1208">
        <v>0</v>
      </c>
      <c r="Z1208">
        <v>15729</v>
      </c>
    </row>
    <row r="1209" spans="1:26" x14ac:dyDescent="0.25">
      <c r="A1209">
        <v>300263</v>
      </c>
      <c r="B1209">
        <v>202501</v>
      </c>
      <c r="C1209">
        <v>2</v>
      </c>
      <c r="D1209" t="s">
        <v>13350</v>
      </c>
      <c r="E1209">
        <v>4</v>
      </c>
      <c r="F1209">
        <v>310</v>
      </c>
      <c r="G1209">
        <v>61</v>
      </c>
      <c r="H1209">
        <v>6</v>
      </c>
      <c r="I1209">
        <v>1</v>
      </c>
      <c r="J1209">
        <v>10080</v>
      </c>
      <c r="K1209">
        <v>10290</v>
      </c>
      <c r="L1209">
        <v>9.5</v>
      </c>
      <c r="M1209">
        <v>0.5</v>
      </c>
      <c r="N1209">
        <v>3</v>
      </c>
      <c r="O1209">
        <v>5</v>
      </c>
      <c r="P1209">
        <v>0</v>
      </c>
      <c r="Q1209">
        <v>0.5</v>
      </c>
      <c r="R1209">
        <v>0.5</v>
      </c>
      <c r="S1209">
        <v>0</v>
      </c>
      <c r="T1209">
        <v>71030</v>
      </c>
      <c r="U1209">
        <v>71045</v>
      </c>
      <c r="V1209">
        <v>71436</v>
      </c>
      <c r="W1209" t="s">
        <v>12661</v>
      </c>
      <c r="X1209" t="s">
        <v>12595</v>
      </c>
      <c r="Y1209">
        <v>0</v>
      </c>
      <c r="Z1209">
        <v>15729</v>
      </c>
    </row>
    <row r="1210" spans="1:26" x14ac:dyDescent="0.25">
      <c r="A1210">
        <v>300266</v>
      </c>
      <c r="B1210">
        <v>202501</v>
      </c>
      <c r="C1210">
        <v>1</v>
      </c>
      <c r="D1210" t="s">
        <v>13351</v>
      </c>
      <c r="E1210">
        <v>3</v>
      </c>
      <c r="F1210">
        <v>102</v>
      </c>
      <c r="G1210">
        <v>22</v>
      </c>
      <c r="H1210">
        <v>3</v>
      </c>
      <c r="I1210">
        <v>0</v>
      </c>
      <c r="J1210">
        <v>33982</v>
      </c>
      <c r="K1210">
        <v>37902</v>
      </c>
      <c r="L1210">
        <v>43</v>
      </c>
      <c r="M1210">
        <v>10</v>
      </c>
      <c r="N1210">
        <v>9</v>
      </c>
      <c r="O1210">
        <v>6</v>
      </c>
      <c r="P1210">
        <v>12</v>
      </c>
      <c r="Q1210">
        <v>5</v>
      </c>
      <c r="R1210">
        <v>1</v>
      </c>
      <c r="S1210">
        <v>0</v>
      </c>
      <c r="T1210">
        <v>900582</v>
      </c>
      <c r="U1210">
        <v>71139</v>
      </c>
      <c r="V1210">
        <v>71140</v>
      </c>
      <c r="W1210" t="s">
        <v>12594</v>
      </c>
      <c r="X1210" t="s">
        <v>13887</v>
      </c>
      <c r="Y1210">
        <v>0</v>
      </c>
      <c r="Z1210">
        <v>45987</v>
      </c>
    </row>
    <row r="1211" spans="1:26" x14ac:dyDescent="0.25">
      <c r="A1211">
        <v>300266</v>
      </c>
      <c r="B1211">
        <v>202501</v>
      </c>
      <c r="C1211">
        <v>2</v>
      </c>
      <c r="D1211" t="s">
        <v>13351</v>
      </c>
      <c r="E1211">
        <v>3</v>
      </c>
      <c r="F1211">
        <v>102</v>
      </c>
      <c r="G1211">
        <v>22</v>
      </c>
      <c r="H1211">
        <v>3</v>
      </c>
      <c r="I1211">
        <v>0</v>
      </c>
      <c r="J1211">
        <v>33982</v>
      </c>
      <c r="K1211">
        <v>37902</v>
      </c>
      <c r="L1211">
        <v>43</v>
      </c>
      <c r="M1211">
        <v>10</v>
      </c>
      <c r="N1211">
        <v>9</v>
      </c>
      <c r="O1211">
        <v>6</v>
      </c>
      <c r="P1211">
        <v>12</v>
      </c>
      <c r="Q1211">
        <v>5</v>
      </c>
      <c r="R1211">
        <v>1</v>
      </c>
      <c r="S1211">
        <v>0</v>
      </c>
      <c r="T1211">
        <v>900582</v>
      </c>
      <c r="U1211">
        <v>71139</v>
      </c>
      <c r="V1211">
        <v>71140</v>
      </c>
      <c r="W1211" t="s">
        <v>12594</v>
      </c>
      <c r="X1211" t="s">
        <v>13887</v>
      </c>
      <c r="Y1211">
        <v>0</v>
      </c>
      <c r="Z1211">
        <v>45987</v>
      </c>
    </row>
    <row r="1212" spans="1:26" x14ac:dyDescent="0.25">
      <c r="A1212">
        <v>300268</v>
      </c>
      <c r="B1212">
        <v>202501</v>
      </c>
      <c r="C1212">
        <v>1</v>
      </c>
      <c r="D1212" t="s">
        <v>13352</v>
      </c>
      <c r="E1212">
        <v>2</v>
      </c>
      <c r="F1212">
        <v>19</v>
      </c>
      <c r="G1212">
        <v>4</v>
      </c>
      <c r="H1212">
        <v>0</v>
      </c>
      <c r="I1212">
        <v>0</v>
      </c>
      <c r="J1212">
        <v>199557</v>
      </c>
      <c r="K1212">
        <v>633637</v>
      </c>
      <c r="L1212">
        <v>205.5</v>
      </c>
      <c r="M1212">
        <v>62</v>
      </c>
      <c r="N1212">
        <v>49.5</v>
      </c>
      <c r="O1212">
        <v>32</v>
      </c>
      <c r="P1212">
        <v>23</v>
      </c>
      <c r="Q1212">
        <v>15</v>
      </c>
      <c r="R1212">
        <v>24</v>
      </c>
      <c r="S1212">
        <v>0</v>
      </c>
      <c r="T1212">
        <v>900582</v>
      </c>
      <c r="U1212">
        <v>71276</v>
      </c>
      <c r="V1212">
        <v>0</v>
      </c>
      <c r="W1212" t="s">
        <v>12631</v>
      </c>
      <c r="X1212" t="s">
        <v>13887</v>
      </c>
      <c r="Y1212">
        <v>181828</v>
      </c>
      <c r="Z1212">
        <v>293605</v>
      </c>
    </row>
    <row r="1213" spans="1:26" x14ac:dyDescent="0.25">
      <c r="A1213">
        <v>300268</v>
      </c>
      <c r="B1213">
        <v>202501</v>
      </c>
      <c r="C1213">
        <v>2</v>
      </c>
      <c r="D1213" t="s">
        <v>13352</v>
      </c>
      <c r="E1213">
        <v>2</v>
      </c>
      <c r="F1213">
        <v>19</v>
      </c>
      <c r="G1213">
        <v>4</v>
      </c>
      <c r="H1213">
        <v>0</v>
      </c>
      <c r="I1213">
        <v>0</v>
      </c>
      <c r="J1213">
        <v>199557</v>
      </c>
      <c r="K1213">
        <v>633637</v>
      </c>
      <c r="L1213">
        <v>205.5</v>
      </c>
      <c r="M1213">
        <v>62</v>
      </c>
      <c r="N1213">
        <v>49.5</v>
      </c>
      <c r="O1213">
        <v>32</v>
      </c>
      <c r="P1213">
        <v>23</v>
      </c>
      <c r="Q1213">
        <v>15</v>
      </c>
      <c r="R1213">
        <v>24</v>
      </c>
      <c r="S1213">
        <v>0</v>
      </c>
      <c r="T1213">
        <v>900582</v>
      </c>
      <c r="U1213">
        <v>71276</v>
      </c>
      <c r="V1213">
        <v>0</v>
      </c>
      <c r="W1213" t="s">
        <v>12631</v>
      </c>
      <c r="X1213" t="s">
        <v>13887</v>
      </c>
      <c r="Y1213">
        <v>181828</v>
      </c>
      <c r="Z1213">
        <v>293605</v>
      </c>
    </row>
    <row r="1214" spans="1:26" x14ac:dyDescent="0.25">
      <c r="A1214">
        <v>300331</v>
      </c>
      <c r="B1214">
        <v>202501</v>
      </c>
      <c r="C1214">
        <v>1</v>
      </c>
      <c r="D1214" t="s">
        <v>12704</v>
      </c>
      <c r="E1214">
        <v>4</v>
      </c>
      <c r="F1214">
        <v>710</v>
      </c>
      <c r="G1214">
        <v>232</v>
      </c>
      <c r="H1214">
        <v>19</v>
      </c>
      <c r="I1214">
        <v>5</v>
      </c>
      <c r="J1214">
        <v>3189</v>
      </c>
      <c r="K1214">
        <v>5000</v>
      </c>
      <c r="L1214">
        <v>4</v>
      </c>
      <c r="M1214">
        <v>1</v>
      </c>
      <c r="N1214">
        <v>2</v>
      </c>
      <c r="O1214">
        <v>0</v>
      </c>
      <c r="P1214">
        <v>0</v>
      </c>
      <c r="Q1214">
        <v>1</v>
      </c>
      <c r="R1214">
        <v>0</v>
      </c>
      <c r="S1214">
        <v>0</v>
      </c>
      <c r="T1214">
        <v>71251</v>
      </c>
      <c r="U1214">
        <v>71252</v>
      </c>
      <c r="V1214">
        <v>700258</v>
      </c>
      <c r="W1214" t="s">
        <v>12592</v>
      </c>
      <c r="X1214" t="s">
        <v>13885</v>
      </c>
      <c r="Y1214">
        <v>8761</v>
      </c>
      <c r="Z1214">
        <v>3992</v>
      </c>
    </row>
    <row r="1215" spans="1:26" x14ac:dyDescent="0.25">
      <c r="A1215">
        <v>300331</v>
      </c>
      <c r="B1215">
        <v>202501</v>
      </c>
      <c r="C1215">
        <v>2</v>
      </c>
      <c r="D1215" t="s">
        <v>12704</v>
      </c>
      <c r="E1215">
        <v>4</v>
      </c>
      <c r="F1215">
        <v>710</v>
      </c>
      <c r="G1215">
        <v>232</v>
      </c>
      <c r="H1215">
        <v>19</v>
      </c>
      <c r="I1215">
        <v>5</v>
      </c>
      <c r="J1215">
        <v>3189</v>
      </c>
      <c r="K1215">
        <v>5000</v>
      </c>
      <c r="L1215">
        <v>4</v>
      </c>
      <c r="M1215">
        <v>1</v>
      </c>
      <c r="N1215">
        <v>2</v>
      </c>
      <c r="O1215">
        <v>0</v>
      </c>
      <c r="P1215">
        <v>0</v>
      </c>
      <c r="Q1215">
        <v>1</v>
      </c>
      <c r="R1215">
        <v>0</v>
      </c>
      <c r="S1215">
        <v>0</v>
      </c>
      <c r="T1215">
        <v>71251</v>
      </c>
      <c r="U1215">
        <v>71252</v>
      </c>
      <c r="V1215">
        <v>700258</v>
      </c>
      <c r="W1215" t="s">
        <v>12592</v>
      </c>
      <c r="X1215" t="s">
        <v>13885</v>
      </c>
      <c r="Y1215">
        <v>8761</v>
      </c>
      <c r="Z1215">
        <v>3992</v>
      </c>
    </row>
    <row r="1216" spans="1:26" x14ac:dyDescent="0.25">
      <c r="A1216">
        <v>300362</v>
      </c>
      <c r="B1216">
        <v>202501</v>
      </c>
      <c r="C1216">
        <v>1</v>
      </c>
      <c r="D1216" t="s">
        <v>13235</v>
      </c>
      <c r="E1216">
        <v>4</v>
      </c>
      <c r="F1216">
        <v>366</v>
      </c>
      <c r="G1216">
        <v>136</v>
      </c>
      <c r="H1216">
        <v>16</v>
      </c>
      <c r="I1216">
        <v>2</v>
      </c>
      <c r="J1216">
        <v>5109</v>
      </c>
      <c r="K1216">
        <v>88100</v>
      </c>
      <c r="L1216">
        <v>4</v>
      </c>
      <c r="M1216">
        <v>3</v>
      </c>
      <c r="N1216">
        <v>0</v>
      </c>
      <c r="O1216">
        <v>0</v>
      </c>
      <c r="P1216">
        <v>0</v>
      </c>
      <c r="Q1216">
        <v>1</v>
      </c>
      <c r="R1216">
        <v>0</v>
      </c>
      <c r="S1216">
        <v>0</v>
      </c>
      <c r="T1216">
        <v>71251</v>
      </c>
      <c r="U1216">
        <v>70930</v>
      </c>
      <c r="V1216">
        <v>71363</v>
      </c>
      <c r="W1216" t="s">
        <v>12618</v>
      </c>
      <c r="X1216" t="s">
        <v>13885</v>
      </c>
      <c r="Y1216">
        <v>11804</v>
      </c>
      <c r="Z1216">
        <v>13919</v>
      </c>
    </row>
    <row r="1217" spans="1:26" x14ac:dyDescent="0.25">
      <c r="A1217">
        <v>300362</v>
      </c>
      <c r="B1217">
        <v>202501</v>
      </c>
      <c r="C1217">
        <v>2</v>
      </c>
      <c r="D1217" t="s">
        <v>13235</v>
      </c>
      <c r="E1217">
        <v>4</v>
      </c>
      <c r="F1217">
        <v>366</v>
      </c>
      <c r="G1217">
        <v>136</v>
      </c>
      <c r="H1217">
        <v>16</v>
      </c>
      <c r="I1217">
        <v>2</v>
      </c>
      <c r="J1217">
        <v>5109</v>
      </c>
      <c r="K1217">
        <v>88100</v>
      </c>
      <c r="L1217">
        <v>4</v>
      </c>
      <c r="M1217">
        <v>3</v>
      </c>
      <c r="N1217">
        <v>0</v>
      </c>
      <c r="O1217">
        <v>0</v>
      </c>
      <c r="P1217">
        <v>0</v>
      </c>
      <c r="Q1217">
        <v>1</v>
      </c>
      <c r="R1217">
        <v>0</v>
      </c>
      <c r="S1217">
        <v>0</v>
      </c>
      <c r="T1217">
        <v>71251</v>
      </c>
      <c r="U1217">
        <v>70930</v>
      </c>
      <c r="V1217">
        <v>71363</v>
      </c>
      <c r="W1217" t="s">
        <v>12618</v>
      </c>
      <c r="X1217" t="s">
        <v>13885</v>
      </c>
      <c r="Y1217">
        <v>11804</v>
      </c>
      <c r="Z1217">
        <v>13919</v>
      </c>
    </row>
    <row r="1218" spans="1:26" x14ac:dyDescent="0.25">
      <c r="A1218">
        <v>300376</v>
      </c>
      <c r="B1218">
        <v>202501</v>
      </c>
      <c r="C1218">
        <v>1</v>
      </c>
      <c r="D1218" t="s">
        <v>12972</v>
      </c>
      <c r="E1218">
        <v>4</v>
      </c>
      <c r="F1218">
        <v>258</v>
      </c>
      <c r="G1218">
        <v>104</v>
      </c>
      <c r="H1218">
        <v>20</v>
      </c>
      <c r="I1218">
        <v>3</v>
      </c>
      <c r="J1218">
        <v>11851</v>
      </c>
      <c r="K1218">
        <v>36500</v>
      </c>
      <c r="L1218">
        <v>13.5</v>
      </c>
      <c r="M1218">
        <v>5</v>
      </c>
      <c r="N1218">
        <v>4.5</v>
      </c>
      <c r="O1218">
        <v>0</v>
      </c>
      <c r="P1218">
        <v>3</v>
      </c>
      <c r="Q1218">
        <v>0</v>
      </c>
      <c r="R1218">
        <v>1</v>
      </c>
      <c r="S1218">
        <v>0</v>
      </c>
      <c r="T1218">
        <v>71251</v>
      </c>
      <c r="U1218">
        <v>71255</v>
      </c>
      <c r="V1218">
        <v>71400</v>
      </c>
      <c r="W1218" t="s">
        <v>12640</v>
      </c>
      <c r="X1218" t="s">
        <v>13885</v>
      </c>
      <c r="Y1218">
        <v>6434</v>
      </c>
      <c r="Z1218">
        <v>17056</v>
      </c>
    </row>
    <row r="1219" spans="1:26" x14ac:dyDescent="0.25">
      <c r="A1219">
        <v>300376</v>
      </c>
      <c r="B1219">
        <v>202501</v>
      </c>
      <c r="C1219">
        <v>2</v>
      </c>
      <c r="D1219" t="s">
        <v>12972</v>
      </c>
      <c r="E1219">
        <v>4</v>
      </c>
      <c r="F1219">
        <v>258</v>
      </c>
      <c r="G1219">
        <v>104</v>
      </c>
      <c r="H1219">
        <v>20</v>
      </c>
      <c r="I1219">
        <v>3</v>
      </c>
      <c r="J1219">
        <v>11851</v>
      </c>
      <c r="K1219">
        <v>36500</v>
      </c>
      <c r="L1219">
        <v>13.5</v>
      </c>
      <c r="M1219">
        <v>5</v>
      </c>
      <c r="N1219">
        <v>4.5</v>
      </c>
      <c r="O1219">
        <v>0</v>
      </c>
      <c r="P1219">
        <v>3</v>
      </c>
      <c r="Q1219">
        <v>0</v>
      </c>
      <c r="R1219">
        <v>1</v>
      </c>
      <c r="S1219">
        <v>0</v>
      </c>
      <c r="T1219">
        <v>71251</v>
      </c>
      <c r="U1219">
        <v>71255</v>
      </c>
      <c r="V1219">
        <v>71400</v>
      </c>
      <c r="W1219" t="s">
        <v>12640</v>
      </c>
      <c r="X1219" t="s">
        <v>13885</v>
      </c>
      <c r="Y1219">
        <v>6434</v>
      </c>
      <c r="Z1219">
        <v>17056</v>
      </c>
    </row>
    <row r="1220" spans="1:26" x14ac:dyDescent="0.25">
      <c r="A1220">
        <v>300377</v>
      </c>
      <c r="B1220">
        <v>202501</v>
      </c>
      <c r="C1220">
        <v>1</v>
      </c>
      <c r="D1220" t="s">
        <v>13356</v>
      </c>
      <c r="E1220">
        <v>3</v>
      </c>
      <c r="F1220">
        <v>83</v>
      </c>
      <c r="G1220">
        <v>19</v>
      </c>
      <c r="H1220">
        <v>4</v>
      </c>
      <c r="I1220">
        <v>0</v>
      </c>
      <c r="J1220">
        <v>46354</v>
      </c>
      <c r="K1220">
        <v>115647</v>
      </c>
      <c r="L1220">
        <v>52.5</v>
      </c>
      <c r="M1220">
        <v>12.5</v>
      </c>
      <c r="N1220">
        <v>13.5</v>
      </c>
      <c r="O1220">
        <v>5</v>
      </c>
      <c r="P1220">
        <v>5.5</v>
      </c>
      <c r="Q1220">
        <v>3</v>
      </c>
      <c r="R1220">
        <v>13</v>
      </c>
      <c r="S1220">
        <v>0</v>
      </c>
      <c r="T1220">
        <v>71030</v>
      </c>
      <c r="U1220">
        <v>71031</v>
      </c>
      <c r="V1220">
        <v>71015</v>
      </c>
      <c r="W1220" t="s">
        <v>12596</v>
      </c>
      <c r="X1220" t="s">
        <v>12595</v>
      </c>
      <c r="Y1220">
        <v>82667</v>
      </c>
      <c r="Z1220">
        <v>64121</v>
      </c>
    </row>
    <row r="1221" spans="1:26" x14ac:dyDescent="0.25">
      <c r="A1221">
        <v>300377</v>
      </c>
      <c r="B1221">
        <v>202501</v>
      </c>
      <c r="C1221">
        <v>2</v>
      </c>
      <c r="D1221" t="s">
        <v>13356</v>
      </c>
      <c r="E1221">
        <v>3</v>
      </c>
      <c r="F1221">
        <v>83</v>
      </c>
      <c r="G1221">
        <v>19</v>
      </c>
      <c r="H1221">
        <v>4</v>
      </c>
      <c r="I1221">
        <v>0</v>
      </c>
      <c r="J1221">
        <v>46354</v>
      </c>
      <c r="K1221">
        <v>115647</v>
      </c>
      <c r="L1221">
        <v>52.5</v>
      </c>
      <c r="M1221">
        <v>12.5</v>
      </c>
      <c r="N1221">
        <v>13.5</v>
      </c>
      <c r="O1221">
        <v>5</v>
      </c>
      <c r="P1221">
        <v>5.5</v>
      </c>
      <c r="Q1221">
        <v>3</v>
      </c>
      <c r="R1221">
        <v>13</v>
      </c>
      <c r="S1221">
        <v>0</v>
      </c>
      <c r="T1221">
        <v>71030</v>
      </c>
      <c r="U1221">
        <v>71031</v>
      </c>
      <c r="V1221">
        <v>71015</v>
      </c>
      <c r="W1221" t="s">
        <v>12596</v>
      </c>
      <c r="X1221" t="s">
        <v>12595</v>
      </c>
      <c r="Y1221">
        <v>82667</v>
      </c>
      <c r="Z1221">
        <v>64121</v>
      </c>
    </row>
    <row r="1222" spans="1:26" x14ac:dyDescent="0.25">
      <c r="A1222">
        <v>300493</v>
      </c>
      <c r="B1222">
        <v>202501</v>
      </c>
      <c r="C1222">
        <v>1</v>
      </c>
      <c r="D1222" t="s">
        <v>13308</v>
      </c>
      <c r="E1222">
        <v>4</v>
      </c>
      <c r="F1222">
        <v>844</v>
      </c>
      <c r="G1222">
        <v>202</v>
      </c>
      <c r="H1222">
        <v>30</v>
      </c>
      <c r="I1222">
        <v>12</v>
      </c>
      <c r="J1222">
        <v>900</v>
      </c>
      <c r="K1222">
        <v>500</v>
      </c>
      <c r="L1222">
        <v>0.5</v>
      </c>
      <c r="M1222">
        <v>0.5</v>
      </c>
      <c r="N1222">
        <v>0</v>
      </c>
      <c r="O1222">
        <v>0</v>
      </c>
      <c r="P1222">
        <v>0</v>
      </c>
      <c r="Q1222">
        <v>0</v>
      </c>
      <c r="R1222">
        <v>0</v>
      </c>
      <c r="S1222">
        <v>0</v>
      </c>
      <c r="T1222">
        <v>71590</v>
      </c>
      <c r="U1222">
        <v>71594</v>
      </c>
      <c r="V1222">
        <v>700073</v>
      </c>
      <c r="W1222" t="s">
        <v>12670</v>
      </c>
      <c r="X1222" t="s">
        <v>12590</v>
      </c>
      <c r="Y1222">
        <v>0</v>
      </c>
      <c r="Z1222">
        <v>950</v>
      </c>
    </row>
    <row r="1223" spans="1:26" x14ac:dyDescent="0.25">
      <c r="A1223">
        <v>300493</v>
      </c>
      <c r="B1223">
        <v>202501</v>
      </c>
      <c r="C1223">
        <v>2</v>
      </c>
      <c r="D1223" t="s">
        <v>13308</v>
      </c>
      <c r="E1223">
        <v>4</v>
      </c>
      <c r="F1223">
        <v>844</v>
      </c>
      <c r="G1223">
        <v>202</v>
      </c>
      <c r="H1223">
        <v>30</v>
      </c>
      <c r="I1223">
        <v>12</v>
      </c>
      <c r="J1223">
        <v>900</v>
      </c>
      <c r="K1223">
        <v>500</v>
      </c>
      <c r="L1223">
        <v>0.5</v>
      </c>
      <c r="M1223">
        <v>0.5</v>
      </c>
      <c r="N1223">
        <v>0</v>
      </c>
      <c r="O1223">
        <v>0</v>
      </c>
      <c r="P1223">
        <v>0</v>
      </c>
      <c r="Q1223">
        <v>0</v>
      </c>
      <c r="R1223">
        <v>0</v>
      </c>
      <c r="S1223">
        <v>0</v>
      </c>
      <c r="T1223">
        <v>71590</v>
      </c>
      <c r="U1223">
        <v>71594</v>
      </c>
      <c r="V1223">
        <v>700073</v>
      </c>
      <c r="W1223" t="s">
        <v>12670</v>
      </c>
      <c r="X1223" t="s">
        <v>12590</v>
      </c>
      <c r="Y1223">
        <v>0</v>
      </c>
      <c r="Z1223">
        <v>950</v>
      </c>
    </row>
    <row r="1224" spans="1:26" x14ac:dyDescent="0.25">
      <c r="A1224">
        <v>300499</v>
      </c>
      <c r="B1224">
        <v>202501</v>
      </c>
      <c r="C1224">
        <v>1</v>
      </c>
      <c r="D1224" t="s">
        <v>13164</v>
      </c>
      <c r="E1224">
        <v>4</v>
      </c>
      <c r="F1224">
        <v>455</v>
      </c>
      <c r="G1224">
        <v>89</v>
      </c>
      <c r="H1224">
        <v>8</v>
      </c>
      <c r="I1224">
        <v>2</v>
      </c>
      <c r="J1224">
        <v>8856</v>
      </c>
      <c r="K1224">
        <v>0</v>
      </c>
      <c r="L1224">
        <v>5.5</v>
      </c>
      <c r="M1224">
        <v>5</v>
      </c>
      <c r="N1224">
        <v>0</v>
      </c>
      <c r="O1224">
        <v>0.5</v>
      </c>
      <c r="P1224">
        <v>0</v>
      </c>
      <c r="Q1224">
        <v>0</v>
      </c>
      <c r="R1224">
        <v>0</v>
      </c>
      <c r="S1224">
        <v>0</v>
      </c>
      <c r="T1224">
        <v>71030</v>
      </c>
      <c r="U1224">
        <v>71662</v>
      </c>
      <c r="V1224">
        <v>71043</v>
      </c>
      <c r="W1224" t="s">
        <v>12672</v>
      </c>
      <c r="X1224" t="s">
        <v>12595</v>
      </c>
      <c r="Y1224">
        <v>0</v>
      </c>
      <c r="Z1224">
        <v>11485</v>
      </c>
    </row>
    <row r="1225" spans="1:26" x14ac:dyDescent="0.25">
      <c r="A1225">
        <v>300499</v>
      </c>
      <c r="B1225">
        <v>202501</v>
      </c>
      <c r="C1225">
        <v>2</v>
      </c>
      <c r="D1225" t="s">
        <v>13164</v>
      </c>
      <c r="E1225">
        <v>4</v>
      </c>
      <c r="F1225">
        <v>455</v>
      </c>
      <c r="G1225">
        <v>89</v>
      </c>
      <c r="H1225">
        <v>8</v>
      </c>
      <c r="I1225">
        <v>2</v>
      </c>
      <c r="J1225">
        <v>8856</v>
      </c>
      <c r="K1225">
        <v>0</v>
      </c>
      <c r="L1225">
        <v>5.5</v>
      </c>
      <c r="M1225">
        <v>5</v>
      </c>
      <c r="N1225">
        <v>0</v>
      </c>
      <c r="O1225">
        <v>0.5</v>
      </c>
      <c r="P1225">
        <v>0</v>
      </c>
      <c r="Q1225">
        <v>0</v>
      </c>
      <c r="R1225">
        <v>0</v>
      </c>
      <c r="S1225">
        <v>0</v>
      </c>
      <c r="T1225">
        <v>71030</v>
      </c>
      <c r="U1225">
        <v>71662</v>
      </c>
      <c r="V1225">
        <v>71043</v>
      </c>
      <c r="W1225" t="s">
        <v>12672</v>
      </c>
      <c r="X1225" t="s">
        <v>12595</v>
      </c>
      <c r="Y1225">
        <v>0</v>
      </c>
      <c r="Z1225">
        <v>11485</v>
      </c>
    </row>
    <row r="1226" spans="1:26" x14ac:dyDescent="0.25">
      <c r="A1226">
        <v>300552</v>
      </c>
      <c r="B1226">
        <v>202501</v>
      </c>
      <c r="C1226">
        <v>1</v>
      </c>
      <c r="D1226" t="s">
        <v>13358</v>
      </c>
      <c r="E1226">
        <v>4</v>
      </c>
      <c r="F1226">
        <v>191</v>
      </c>
      <c r="G1226">
        <v>35</v>
      </c>
      <c r="H1226">
        <v>2</v>
      </c>
      <c r="I1226">
        <v>1</v>
      </c>
      <c r="J1226">
        <v>16372</v>
      </c>
      <c r="K1226">
        <v>9751</v>
      </c>
      <c r="L1226">
        <v>9.5</v>
      </c>
      <c r="M1226">
        <v>2</v>
      </c>
      <c r="N1226">
        <v>2</v>
      </c>
      <c r="O1226">
        <v>2</v>
      </c>
      <c r="P1226">
        <v>0</v>
      </c>
      <c r="Q1226">
        <v>2</v>
      </c>
      <c r="R1226">
        <v>1.5</v>
      </c>
      <c r="S1226">
        <v>0</v>
      </c>
      <c r="T1226">
        <v>900582</v>
      </c>
      <c r="U1226">
        <v>71139</v>
      </c>
      <c r="V1226">
        <v>71409</v>
      </c>
      <c r="W1226" t="s">
        <v>12594</v>
      </c>
      <c r="X1226" t="s">
        <v>13887</v>
      </c>
      <c r="Y1226">
        <v>19384</v>
      </c>
      <c r="Z1226">
        <v>19275</v>
      </c>
    </row>
    <row r="1227" spans="1:26" x14ac:dyDescent="0.25">
      <c r="A1227">
        <v>300552</v>
      </c>
      <c r="B1227">
        <v>202501</v>
      </c>
      <c r="C1227">
        <v>2</v>
      </c>
      <c r="D1227" t="s">
        <v>13358</v>
      </c>
      <c r="E1227">
        <v>4</v>
      </c>
      <c r="F1227">
        <v>191</v>
      </c>
      <c r="G1227">
        <v>35</v>
      </c>
      <c r="H1227">
        <v>2</v>
      </c>
      <c r="I1227">
        <v>1</v>
      </c>
      <c r="J1227">
        <v>16372</v>
      </c>
      <c r="K1227">
        <v>9751</v>
      </c>
      <c r="L1227">
        <v>9.5</v>
      </c>
      <c r="M1227">
        <v>2</v>
      </c>
      <c r="N1227">
        <v>2</v>
      </c>
      <c r="O1227">
        <v>2</v>
      </c>
      <c r="P1227">
        <v>0</v>
      </c>
      <c r="Q1227">
        <v>2</v>
      </c>
      <c r="R1227">
        <v>1.5</v>
      </c>
      <c r="S1227">
        <v>0</v>
      </c>
      <c r="T1227">
        <v>900582</v>
      </c>
      <c r="U1227">
        <v>71139</v>
      </c>
      <c r="V1227">
        <v>71409</v>
      </c>
      <c r="W1227" t="s">
        <v>12594</v>
      </c>
      <c r="X1227" t="s">
        <v>13887</v>
      </c>
      <c r="Y1227">
        <v>19384</v>
      </c>
      <c r="Z1227">
        <v>19275</v>
      </c>
    </row>
    <row r="1228" spans="1:26" x14ac:dyDescent="0.25">
      <c r="A1228">
        <v>300588</v>
      </c>
      <c r="B1228">
        <v>202501</v>
      </c>
      <c r="C1228">
        <v>1</v>
      </c>
      <c r="D1228" t="s">
        <v>13360</v>
      </c>
      <c r="E1228">
        <v>4</v>
      </c>
      <c r="F1228">
        <v>186</v>
      </c>
      <c r="G1228">
        <v>33</v>
      </c>
      <c r="H1228">
        <v>4</v>
      </c>
      <c r="I1228">
        <v>2</v>
      </c>
      <c r="J1228">
        <v>13631</v>
      </c>
      <c r="K1228">
        <v>45011</v>
      </c>
      <c r="L1228">
        <v>14</v>
      </c>
      <c r="M1228">
        <v>4</v>
      </c>
      <c r="N1228">
        <v>2</v>
      </c>
      <c r="O1228">
        <v>1.5</v>
      </c>
      <c r="P1228">
        <v>4</v>
      </c>
      <c r="Q1228">
        <v>0.5</v>
      </c>
      <c r="R1228">
        <v>2</v>
      </c>
      <c r="S1228">
        <v>0</v>
      </c>
      <c r="T1228">
        <v>900582</v>
      </c>
      <c r="U1228">
        <v>71276</v>
      </c>
      <c r="V1228">
        <v>70082</v>
      </c>
      <c r="W1228" t="s">
        <v>12631</v>
      </c>
      <c r="X1228" t="s">
        <v>13887</v>
      </c>
      <c r="Y1228">
        <v>7204</v>
      </c>
      <c r="Z1228">
        <v>19566</v>
      </c>
    </row>
    <row r="1229" spans="1:26" x14ac:dyDescent="0.25">
      <c r="A1229">
        <v>300588</v>
      </c>
      <c r="B1229">
        <v>202501</v>
      </c>
      <c r="C1229">
        <v>2</v>
      </c>
      <c r="D1229" t="s">
        <v>13360</v>
      </c>
      <c r="E1229">
        <v>4</v>
      </c>
      <c r="F1229">
        <v>186</v>
      </c>
      <c r="G1229">
        <v>33</v>
      </c>
      <c r="H1229">
        <v>4</v>
      </c>
      <c r="I1229">
        <v>2</v>
      </c>
      <c r="J1229">
        <v>13631</v>
      </c>
      <c r="K1229">
        <v>45011</v>
      </c>
      <c r="L1229">
        <v>14</v>
      </c>
      <c r="M1229">
        <v>4</v>
      </c>
      <c r="N1229">
        <v>2</v>
      </c>
      <c r="O1229">
        <v>1.5</v>
      </c>
      <c r="P1229">
        <v>4</v>
      </c>
      <c r="Q1229">
        <v>0.5</v>
      </c>
      <c r="R1229">
        <v>2</v>
      </c>
      <c r="S1229">
        <v>0</v>
      </c>
      <c r="T1229">
        <v>900582</v>
      </c>
      <c r="U1229">
        <v>71276</v>
      </c>
      <c r="V1229">
        <v>70082</v>
      </c>
      <c r="W1229" t="s">
        <v>12631</v>
      </c>
      <c r="X1229" t="s">
        <v>13887</v>
      </c>
      <c r="Y1229">
        <v>7204</v>
      </c>
      <c r="Z1229">
        <v>19566</v>
      </c>
    </row>
    <row r="1230" spans="1:26" x14ac:dyDescent="0.25">
      <c r="A1230">
        <v>300592</v>
      </c>
      <c r="B1230">
        <v>202501</v>
      </c>
      <c r="C1230">
        <v>1</v>
      </c>
      <c r="D1230" t="s">
        <v>13361</v>
      </c>
      <c r="E1230">
        <v>4</v>
      </c>
      <c r="F1230">
        <v>916</v>
      </c>
      <c r="G1230">
        <v>230</v>
      </c>
      <c r="H1230">
        <v>32</v>
      </c>
      <c r="I1230">
        <v>7</v>
      </c>
      <c r="J1230">
        <v>0</v>
      </c>
      <c r="K1230">
        <v>0</v>
      </c>
      <c r="L1230">
        <v>0</v>
      </c>
      <c r="M1230">
        <v>0</v>
      </c>
      <c r="N1230">
        <v>0</v>
      </c>
      <c r="O1230">
        <v>0</v>
      </c>
      <c r="P1230">
        <v>0</v>
      </c>
      <c r="Q1230">
        <v>0</v>
      </c>
      <c r="R1230">
        <v>0</v>
      </c>
      <c r="S1230">
        <v>0</v>
      </c>
      <c r="T1230">
        <v>71030</v>
      </c>
      <c r="U1230">
        <v>71505</v>
      </c>
      <c r="V1230">
        <v>71521</v>
      </c>
      <c r="W1230" t="s">
        <v>12648</v>
      </c>
      <c r="X1230" t="s">
        <v>12595</v>
      </c>
      <c r="Y1230">
        <v>0</v>
      </c>
      <c r="Z1230">
        <v>0</v>
      </c>
    </row>
    <row r="1231" spans="1:26" x14ac:dyDescent="0.25">
      <c r="A1231">
        <v>300592</v>
      </c>
      <c r="B1231">
        <v>202501</v>
      </c>
      <c r="C1231">
        <v>2</v>
      </c>
      <c r="D1231" t="s">
        <v>13361</v>
      </c>
      <c r="E1231">
        <v>4</v>
      </c>
      <c r="F1231">
        <v>916</v>
      </c>
      <c r="G1231">
        <v>230</v>
      </c>
      <c r="H1231">
        <v>32</v>
      </c>
      <c r="I1231">
        <v>7</v>
      </c>
      <c r="J1231">
        <v>0</v>
      </c>
      <c r="K1231">
        <v>0</v>
      </c>
      <c r="L1231">
        <v>0</v>
      </c>
      <c r="M1231">
        <v>0</v>
      </c>
      <c r="N1231">
        <v>0</v>
      </c>
      <c r="O1231">
        <v>0</v>
      </c>
      <c r="P1231">
        <v>0</v>
      </c>
      <c r="Q1231">
        <v>0</v>
      </c>
      <c r="R1231">
        <v>0</v>
      </c>
      <c r="S1231">
        <v>0</v>
      </c>
      <c r="T1231">
        <v>71030</v>
      </c>
      <c r="U1231">
        <v>71505</v>
      </c>
      <c r="V1231">
        <v>71521</v>
      </c>
      <c r="W1231" t="s">
        <v>12648</v>
      </c>
      <c r="X1231" t="s">
        <v>12595</v>
      </c>
      <c r="Y1231">
        <v>0</v>
      </c>
      <c r="Z1231">
        <v>0</v>
      </c>
    </row>
    <row r="1232" spans="1:26" x14ac:dyDescent="0.25">
      <c r="A1232">
        <v>300602</v>
      </c>
      <c r="B1232">
        <v>202501</v>
      </c>
      <c r="C1232">
        <v>1</v>
      </c>
      <c r="D1232" t="s">
        <v>13362</v>
      </c>
      <c r="E1232">
        <v>2</v>
      </c>
      <c r="F1232">
        <v>32</v>
      </c>
      <c r="G1232">
        <v>8</v>
      </c>
      <c r="H1232">
        <v>0</v>
      </c>
      <c r="I1232">
        <v>0</v>
      </c>
      <c r="J1232">
        <v>102163</v>
      </c>
      <c r="K1232">
        <v>556608</v>
      </c>
      <c r="L1232">
        <v>90</v>
      </c>
      <c r="M1232">
        <v>31</v>
      </c>
      <c r="N1232">
        <v>21</v>
      </c>
      <c r="O1232">
        <v>5</v>
      </c>
      <c r="P1232">
        <v>17</v>
      </c>
      <c r="Q1232">
        <v>12</v>
      </c>
      <c r="R1232">
        <v>4</v>
      </c>
      <c r="S1232">
        <v>0</v>
      </c>
      <c r="T1232">
        <v>71590</v>
      </c>
      <c r="U1232">
        <v>71602</v>
      </c>
      <c r="V1232">
        <v>0</v>
      </c>
      <c r="W1232" t="s">
        <v>5222</v>
      </c>
      <c r="X1232" t="s">
        <v>12590</v>
      </c>
      <c r="Y1232">
        <v>139190</v>
      </c>
      <c r="Z1232">
        <v>166625</v>
      </c>
    </row>
    <row r="1233" spans="1:26" x14ac:dyDescent="0.25">
      <c r="A1233">
        <v>300602</v>
      </c>
      <c r="B1233">
        <v>202501</v>
      </c>
      <c r="C1233">
        <v>2</v>
      </c>
      <c r="D1233" t="s">
        <v>13362</v>
      </c>
      <c r="E1233">
        <v>2</v>
      </c>
      <c r="F1233">
        <v>32</v>
      </c>
      <c r="G1233">
        <v>8</v>
      </c>
      <c r="H1233">
        <v>0</v>
      </c>
      <c r="I1233">
        <v>0</v>
      </c>
      <c r="J1233">
        <v>102163</v>
      </c>
      <c r="K1233">
        <v>556608</v>
      </c>
      <c r="L1233">
        <v>90</v>
      </c>
      <c r="M1233">
        <v>31</v>
      </c>
      <c r="N1233">
        <v>21</v>
      </c>
      <c r="O1233">
        <v>5</v>
      </c>
      <c r="P1233">
        <v>17</v>
      </c>
      <c r="Q1233">
        <v>12</v>
      </c>
      <c r="R1233">
        <v>4</v>
      </c>
      <c r="S1233">
        <v>0</v>
      </c>
      <c r="T1233">
        <v>71590</v>
      </c>
      <c r="U1233">
        <v>71602</v>
      </c>
      <c r="V1233">
        <v>0</v>
      </c>
      <c r="W1233" t="s">
        <v>5222</v>
      </c>
      <c r="X1233" t="s">
        <v>12590</v>
      </c>
      <c r="Y1233">
        <v>139190</v>
      </c>
      <c r="Z1233">
        <v>166625</v>
      </c>
    </row>
    <row r="1234" spans="1:26" x14ac:dyDescent="0.25">
      <c r="A1234">
        <v>300604</v>
      </c>
      <c r="B1234">
        <v>202501</v>
      </c>
      <c r="C1234">
        <v>1</v>
      </c>
      <c r="D1234" t="s">
        <v>12688</v>
      </c>
      <c r="E1234">
        <v>4</v>
      </c>
      <c r="F1234">
        <v>916</v>
      </c>
      <c r="G1234">
        <v>290</v>
      </c>
      <c r="H1234">
        <v>25</v>
      </c>
      <c r="I1234">
        <v>8</v>
      </c>
      <c r="J1234">
        <v>0</v>
      </c>
      <c r="K1234">
        <v>0</v>
      </c>
      <c r="L1234">
        <v>0</v>
      </c>
      <c r="M1234">
        <v>0</v>
      </c>
      <c r="N1234">
        <v>0</v>
      </c>
      <c r="O1234">
        <v>0</v>
      </c>
      <c r="P1234">
        <v>0</v>
      </c>
      <c r="Q1234">
        <v>0</v>
      </c>
      <c r="R1234">
        <v>0</v>
      </c>
      <c r="S1234">
        <v>0</v>
      </c>
      <c r="T1234">
        <v>71251</v>
      </c>
      <c r="U1234">
        <v>71252</v>
      </c>
      <c r="V1234">
        <v>700258</v>
      </c>
      <c r="W1234" t="s">
        <v>12592</v>
      </c>
      <c r="X1234" t="s">
        <v>13885</v>
      </c>
      <c r="Y1234">
        <v>0</v>
      </c>
      <c r="Z1234">
        <v>0</v>
      </c>
    </row>
    <row r="1235" spans="1:26" x14ac:dyDescent="0.25">
      <c r="A1235">
        <v>300604</v>
      </c>
      <c r="B1235">
        <v>202501</v>
      </c>
      <c r="C1235">
        <v>2</v>
      </c>
      <c r="D1235" t="s">
        <v>12688</v>
      </c>
      <c r="E1235">
        <v>4</v>
      </c>
      <c r="F1235">
        <v>916</v>
      </c>
      <c r="G1235">
        <v>290</v>
      </c>
      <c r="H1235">
        <v>25</v>
      </c>
      <c r="I1235">
        <v>8</v>
      </c>
      <c r="J1235">
        <v>0</v>
      </c>
      <c r="K1235">
        <v>0</v>
      </c>
      <c r="L1235">
        <v>0</v>
      </c>
      <c r="M1235">
        <v>0</v>
      </c>
      <c r="N1235">
        <v>0</v>
      </c>
      <c r="O1235">
        <v>0</v>
      </c>
      <c r="P1235">
        <v>0</v>
      </c>
      <c r="Q1235">
        <v>0</v>
      </c>
      <c r="R1235">
        <v>0</v>
      </c>
      <c r="S1235">
        <v>0</v>
      </c>
      <c r="T1235">
        <v>71251</v>
      </c>
      <c r="U1235">
        <v>71252</v>
      </c>
      <c r="V1235">
        <v>700258</v>
      </c>
      <c r="W1235" t="s">
        <v>12592</v>
      </c>
      <c r="X1235" t="s">
        <v>13885</v>
      </c>
      <c r="Y1235">
        <v>0</v>
      </c>
      <c r="Z1235">
        <v>0</v>
      </c>
    </row>
    <row r="1236" spans="1:26" x14ac:dyDescent="0.25">
      <c r="A1236">
        <v>300625</v>
      </c>
      <c r="B1236">
        <v>202501</v>
      </c>
      <c r="C1236">
        <v>1</v>
      </c>
      <c r="D1236" t="s">
        <v>13363</v>
      </c>
      <c r="E1236">
        <v>3</v>
      </c>
      <c r="F1236">
        <v>13</v>
      </c>
      <c r="G1236">
        <v>7</v>
      </c>
      <c r="H1236">
        <v>3</v>
      </c>
      <c r="I1236">
        <v>0</v>
      </c>
      <c r="J1236">
        <v>115642</v>
      </c>
      <c r="K1236">
        <v>202030</v>
      </c>
      <c r="L1236">
        <v>134.5</v>
      </c>
      <c r="M1236">
        <v>47.5</v>
      </c>
      <c r="N1236">
        <v>38</v>
      </c>
      <c r="O1236">
        <v>9.5</v>
      </c>
      <c r="P1236">
        <v>20.5</v>
      </c>
      <c r="Q1236">
        <v>12</v>
      </c>
      <c r="R1236">
        <v>7</v>
      </c>
      <c r="S1236">
        <v>0</v>
      </c>
      <c r="T1236">
        <v>71251</v>
      </c>
      <c r="U1236">
        <v>700023</v>
      </c>
      <c r="V1236">
        <v>71497</v>
      </c>
      <c r="W1236" t="s">
        <v>12679</v>
      </c>
      <c r="X1236" t="s">
        <v>13885</v>
      </c>
      <c r="Y1236">
        <v>141288</v>
      </c>
      <c r="Z1236">
        <v>156087</v>
      </c>
    </row>
    <row r="1237" spans="1:26" x14ac:dyDescent="0.25">
      <c r="A1237">
        <v>300625</v>
      </c>
      <c r="B1237">
        <v>202501</v>
      </c>
      <c r="C1237">
        <v>2</v>
      </c>
      <c r="D1237" t="s">
        <v>13363</v>
      </c>
      <c r="E1237">
        <v>3</v>
      </c>
      <c r="F1237">
        <v>13</v>
      </c>
      <c r="G1237">
        <v>7</v>
      </c>
      <c r="H1237">
        <v>3</v>
      </c>
      <c r="I1237">
        <v>0</v>
      </c>
      <c r="J1237">
        <v>115642</v>
      </c>
      <c r="K1237">
        <v>202030</v>
      </c>
      <c r="L1237">
        <v>134.5</v>
      </c>
      <c r="M1237">
        <v>47.5</v>
      </c>
      <c r="N1237">
        <v>38</v>
      </c>
      <c r="O1237">
        <v>9.5</v>
      </c>
      <c r="P1237">
        <v>20.5</v>
      </c>
      <c r="Q1237">
        <v>12</v>
      </c>
      <c r="R1237">
        <v>7</v>
      </c>
      <c r="S1237">
        <v>0</v>
      </c>
      <c r="T1237">
        <v>71251</v>
      </c>
      <c r="U1237">
        <v>700023</v>
      </c>
      <c r="V1237">
        <v>71497</v>
      </c>
      <c r="W1237" t="s">
        <v>12679</v>
      </c>
      <c r="X1237" t="s">
        <v>13885</v>
      </c>
      <c r="Y1237">
        <v>141288</v>
      </c>
      <c r="Z1237">
        <v>156087</v>
      </c>
    </row>
    <row r="1238" spans="1:26" x14ac:dyDescent="0.25">
      <c r="A1238">
        <v>300644</v>
      </c>
      <c r="B1238">
        <v>202501</v>
      </c>
      <c r="C1238">
        <v>1</v>
      </c>
      <c r="D1238" t="s">
        <v>13354</v>
      </c>
      <c r="E1238">
        <v>4</v>
      </c>
      <c r="F1238">
        <v>86</v>
      </c>
      <c r="G1238">
        <v>18</v>
      </c>
      <c r="H1238">
        <v>3</v>
      </c>
      <c r="I1238">
        <v>1</v>
      </c>
      <c r="J1238">
        <v>21404</v>
      </c>
      <c r="K1238">
        <v>20000</v>
      </c>
      <c r="L1238">
        <v>15</v>
      </c>
      <c r="M1238">
        <v>8</v>
      </c>
      <c r="N1238">
        <v>4</v>
      </c>
      <c r="O1238">
        <v>0</v>
      </c>
      <c r="P1238">
        <v>2</v>
      </c>
      <c r="Q1238">
        <v>0</v>
      </c>
      <c r="R1238">
        <v>1</v>
      </c>
      <c r="S1238">
        <v>0</v>
      </c>
      <c r="T1238">
        <v>71590</v>
      </c>
      <c r="U1238">
        <v>71594</v>
      </c>
      <c r="V1238">
        <v>71081</v>
      </c>
      <c r="W1238" t="s">
        <v>12670</v>
      </c>
      <c r="X1238" t="s">
        <v>12590</v>
      </c>
      <c r="Y1238">
        <v>92745</v>
      </c>
      <c r="Z1238">
        <v>24119</v>
      </c>
    </row>
    <row r="1239" spans="1:26" x14ac:dyDescent="0.25">
      <c r="A1239">
        <v>300644</v>
      </c>
      <c r="B1239">
        <v>202501</v>
      </c>
      <c r="C1239">
        <v>2</v>
      </c>
      <c r="D1239" t="s">
        <v>13354</v>
      </c>
      <c r="E1239">
        <v>4</v>
      </c>
      <c r="F1239">
        <v>86</v>
      </c>
      <c r="G1239">
        <v>18</v>
      </c>
      <c r="H1239">
        <v>3</v>
      </c>
      <c r="I1239">
        <v>1</v>
      </c>
      <c r="J1239">
        <v>21404</v>
      </c>
      <c r="K1239">
        <v>20000</v>
      </c>
      <c r="L1239">
        <v>15</v>
      </c>
      <c r="M1239">
        <v>8</v>
      </c>
      <c r="N1239">
        <v>4</v>
      </c>
      <c r="O1239">
        <v>0</v>
      </c>
      <c r="P1239">
        <v>2</v>
      </c>
      <c r="Q1239">
        <v>0</v>
      </c>
      <c r="R1239">
        <v>1</v>
      </c>
      <c r="S1239">
        <v>0</v>
      </c>
      <c r="T1239">
        <v>71590</v>
      </c>
      <c r="U1239">
        <v>71594</v>
      </c>
      <c r="V1239">
        <v>71081</v>
      </c>
      <c r="W1239" t="s">
        <v>12670</v>
      </c>
      <c r="X1239" t="s">
        <v>12590</v>
      </c>
      <c r="Y1239">
        <v>92745</v>
      </c>
      <c r="Z1239">
        <v>24119</v>
      </c>
    </row>
    <row r="1240" spans="1:26" x14ac:dyDescent="0.25">
      <c r="A1240">
        <v>300676</v>
      </c>
      <c r="B1240">
        <v>202501</v>
      </c>
      <c r="C1240">
        <v>1</v>
      </c>
      <c r="D1240" t="s">
        <v>12833</v>
      </c>
      <c r="E1240">
        <v>4</v>
      </c>
      <c r="F1240">
        <v>871</v>
      </c>
      <c r="G1240">
        <v>208</v>
      </c>
      <c r="H1240">
        <v>27</v>
      </c>
      <c r="I1240">
        <v>6</v>
      </c>
      <c r="J1240">
        <v>0</v>
      </c>
      <c r="K1240">
        <v>5000</v>
      </c>
      <c r="L1240">
        <v>0</v>
      </c>
      <c r="M1240">
        <v>0</v>
      </c>
      <c r="N1240">
        <v>0</v>
      </c>
      <c r="O1240">
        <v>0</v>
      </c>
      <c r="P1240">
        <v>0</v>
      </c>
      <c r="Q1240">
        <v>0</v>
      </c>
      <c r="R1240">
        <v>0</v>
      </c>
      <c r="S1240">
        <v>0</v>
      </c>
      <c r="T1240">
        <v>71030</v>
      </c>
      <c r="U1240">
        <v>71505</v>
      </c>
      <c r="V1240">
        <v>71521</v>
      </c>
      <c r="W1240" t="s">
        <v>12648</v>
      </c>
      <c r="X1240" t="s">
        <v>12595</v>
      </c>
      <c r="Y1240">
        <v>0</v>
      </c>
      <c r="Z1240">
        <v>500</v>
      </c>
    </row>
    <row r="1241" spans="1:26" x14ac:dyDescent="0.25">
      <c r="A1241">
        <v>300676</v>
      </c>
      <c r="B1241">
        <v>202501</v>
      </c>
      <c r="C1241">
        <v>2</v>
      </c>
      <c r="D1241" t="s">
        <v>12833</v>
      </c>
      <c r="E1241">
        <v>4</v>
      </c>
      <c r="F1241">
        <v>871</v>
      </c>
      <c r="G1241">
        <v>208</v>
      </c>
      <c r="H1241">
        <v>27</v>
      </c>
      <c r="I1241">
        <v>6</v>
      </c>
      <c r="J1241">
        <v>0</v>
      </c>
      <c r="K1241">
        <v>5000</v>
      </c>
      <c r="L1241">
        <v>0</v>
      </c>
      <c r="M1241">
        <v>0</v>
      </c>
      <c r="N1241">
        <v>0</v>
      </c>
      <c r="O1241">
        <v>0</v>
      </c>
      <c r="P1241">
        <v>0</v>
      </c>
      <c r="Q1241">
        <v>0</v>
      </c>
      <c r="R1241">
        <v>0</v>
      </c>
      <c r="S1241">
        <v>0</v>
      </c>
      <c r="T1241">
        <v>71030</v>
      </c>
      <c r="U1241">
        <v>71505</v>
      </c>
      <c r="V1241">
        <v>71521</v>
      </c>
      <c r="W1241" t="s">
        <v>12648</v>
      </c>
      <c r="X1241" t="s">
        <v>12595</v>
      </c>
      <c r="Y1241">
        <v>0</v>
      </c>
      <c r="Z1241">
        <v>500</v>
      </c>
    </row>
    <row r="1242" spans="1:26" x14ac:dyDescent="0.25">
      <c r="A1242">
        <v>300687</v>
      </c>
      <c r="B1242">
        <v>202501</v>
      </c>
      <c r="C1242">
        <v>1</v>
      </c>
      <c r="D1242" t="s">
        <v>13365</v>
      </c>
      <c r="E1242">
        <v>5</v>
      </c>
      <c r="F1242">
        <v>1</v>
      </c>
      <c r="G1242">
        <v>1</v>
      </c>
      <c r="H1242">
        <v>1</v>
      </c>
      <c r="I1242">
        <v>1</v>
      </c>
      <c r="J1242">
        <v>0</v>
      </c>
      <c r="K1242">
        <v>0</v>
      </c>
      <c r="L1242">
        <v>0</v>
      </c>
      <c r="M1242">
        <v>0</v>
      </c>
      <c r="N1242">
        <v>0</v>
      </c>
      <c r="O1242">
        <v>0</v>
      </c>
      <c r="P1242">
        <v>0</v>
      </c>
      <c r="Q1242">
        <v>0</v>
      </c>
      <c r="R1242">
        <v>0</v>
      </c>
      <c r="S1242">
        <v>0</v>
      </c>
      <c r="T1242">
        <v>71251</v>
      </c>
      <c r="U1242">
        <v>71239</v>
      </c>
      <c r="V1242">
        <v>0</v>
      </c>
      <c r="W1242" t="s">
        <v>12650</v>
      </c>
      <c r="X1242" t="s">
        <v>13885</v>
      </c>
      <c r="Y1242">
        <v>0</v>
      </c>
      <c r="Z1242">
        <v>0</v>
      </c>
    </row>
    <row r="1243" spans="1:26" x14ac:dyDescent="0.25">
      <c r="A1243">
        <v>300687</v>
      </c>
      <c r="B1243">
        <v>202501</v>
      </c>
      <c r="C1243">
        <v>2</v>
      </c>
      <c r="D1243" t="s">
        <v>13365</v>
      </c>
      <c r="E1243">
        <v>5</v>
      </c>
      <c r="F1243">
        <v>1</v>
      </c>
      <c r="G1243">
        <v>1</v>
      </c>
      <c r="H1243">
        <v>1</v>
      </c>
      <c r="I1243">
        <v>1</v>
      </c>
      <c r="J1243">
        <v>0</v>
      </c>
      <c r="K1243">
        <v>0</v>
      </c>
      <c r="L1243">
        <v>0</v>
      </c>
      <c r="M1243">
        <v>0</v>
      </c>
      <c r="N1243">
        <v>0</v>
      </c>
      <c r="O1243">
        <v>0</v>
      </c>
      <c r="P1243">
        <v>0</v>
      </c>
      <c r="Q1243">
        <v>0</v>
      </c>
      <c r="R1243">
        <v>0</v>
      </c>
      <c r="S1243">
        <v>0</v>
      </c>
      <c r="T1243">
        <v>71251</v>
      </c>
      <c r="U1243">
        <v>71239</v>
      </c>
      <c r="V1243">
        <v>0</v>
      </c>
      <c r="W1243" t="s">
        <v>12650</v>
      </c>
      <c r="X1243" t="s">
        <v>13885</v>
      </c>
      <c r="Y1243">
        <v>0</v>
      </c>
      <c r="Z1243">
        <v>0</v>
      </c>
    </row>
    <row r="1244" spans="1:26" x14ac:dyDescent="0.25">
      <c r="A1244">
        <v>300713</v>
      </c>
      <c r="B1244">
        <v>202501</v>
      </c>
      <c r="C1244">
        <v>1</v>
      </c>
      <c r="D1244" t="s">
        <v>13359</v>
      </c>
      <c r="E1244">
        <v>4</v>
      </c>
      <c r="F1244">
        <v>916</v>
      </c>
      <c r="G1244">
        <v>230</v>
      </c>
      <c r="H1244">
        <v>30</v>
      </c>
      <c r="I1244">
        <v>10</v>
      </c>
      <c r="J1244">
        <v>0</v>
      </c>
      <c r="K1244">
        <v>0</v>
      </c>
      <c r="L1244">
        <v>0</v>
      </c>
      <c r="M1244">
        <v>0</v>
      </c>
      <c r="N1244">
        <v>0</v>
      </c>
      <c r="O1244">
        <v>0</v>
      </c>
      <c r="P1244">
        <v>0</v>
      </c>
      <c r="Q1244">
        <v>0</v>
      </c>
      <c r="R1244">
        <v>0</v>
      </c>
      <c r="S1244">
        <v>0</v>
      </c>
      <c r="T1244">
        <v>71030</v>
      </c>
      <c r="U1244">
        <v>71063</v>
      </c>
      <c r="V1244">
        <v>71064</v>
      </c>
      <c r="W1244" t="s">
        <v>3624</v>
      </c>
      <c r="X1244" t="s">
        <v>12595</v>
      </c>
      <c r="Y1244">
        <v>0</v>
      </c>
      <c r="Z1244">
        <v>0</v>
      </c>
    </row>
    <row r="1245" spans="1:26" x14ac:dyDescent="0.25">
      <c r="A1245">
        <v>300713</v>
      </c>
      <c r="B1245">
        <v>202501</v>
      </c>
      <c r="C1245">
        <v>2</v>
      </c>
      <c r="D1245" t="s">
        <v>13359</v>
      </c>
      <c r="E1245">
        <v>4</v>
      </c>
      <c r="F1245">
        <v>916</v>
      </c>
      <c r="G1245">
        <v>230</v>
      </c>
      <c r="H1245">
        <v>30</v>
      </c>
      <c r="I1245">
        <v>10</v>
      </c>
      <c r="J1245">
        <v>0</v>
      </c>
      <c r="K1245">
        <v>0</v>
      </c>
      <c r="L1245">
        <v>0</v>
      </c>
      <c r="M1245">
        <v>0</v>
      </c>
      <c r="N1245">
        <v>0</v>
      </c>
      <c r="O1245">
        <v>0</v>
      </c>
      <c r="P1245">
        <v>0</v>
      </c>
      <c r="Q1245">
        <v>0</v>
      </c>
      <c r="R1245">
        <v>0</v>
      </c>
      <c r="S1245">
        <v>0</v>
      </c>
      <c r="T1245">
        <v>71030</v>
      </c>
      <c r="U1245">
        <v>71063</v>
      </c>
      <c r="V1245">
        <v>71064</v>
      </c>
      <c r="W1245" t="s">
        <v>3624</v>
      </c>
      <c r="X1245" t="s">
        <v>12595</v>
      </c>
      <c r="Y1245">
        <v>0</v>
      </c>
      <c r="Z1245">
        <v>0</v>
      </c>
    </row>
    <row r="1246" spans="1:26" x14ac:dyDescent="0.25">
      <c r="A1246">
        <v>300725</v>
      </c>
      <c r="B1246">
        <v>202501</v>
      </c>
      <c r="C1246">
        <v>1</v>
      </c>
      <c r="D1246" t="s">
        <v>12674</v>
      </c>
      <c r="E1246">
        <v>4</v>
      </c>
      <c r="F1246">
        <v>828</v>
      </c>
      <c r="G1246">
        <v>180</v>
      </c>
      <c r="H1246">
        <v>19</v>
      </c>
      <c r="I1246">
        <v>7</v>
      </c>
      <c r="J1246">
        <v>752</v>
      </c>
      <c r="K1246">
        <v>0</v>
      </c>
      <c r="L1246">
        <v>1</v>
      </c>
      <c r="M1246">
        <v>0</v>
      </c>
      <c r="N1246">
        <v>0.5</v>
      </c>
      <c r="O1246">
        <v>0.5</v>
      </c>
      <c r="P1246">
        <v>0</v>
      </c>
      <c r="Q1246">
        <v>0</v>
      </c>
      <c r="R1246">
        <v>0</v>
      </c>
      <c r="S1246">
        <v>0</v>
      </c>
      <c r="T1246">
        <v>900582</v>
      </c>
      <c r="U1246">
        <v>71506</v>
      </c>
      <c r="V1246">
        <v>71526</v>
      </c>
      <c r="W1246" t="s">
        <v>12609</v>
      </c>
      <c r="X1246" t="s">
        <v>13887</v>
      </c>
      <c r="Y1246">
        <v>0</v>
      </c>
      <c r="Z1246">
        <v>1129</v>
      </c>
    </row>
    <row r="1247" spans="1:26" x14ac:dyDescent="0.25">
      <c r="A1247">
        <v>300725</v>
      </c>
      <c r="B1247">
        <v>202501</v>
      </c>
      <c r="C1247">
        <v>2</v>
      </c>
      <c r="D1247" t="s">
        <v>12674</v>
      </c>
      <c r="E1247">
        <v>4</v>
      </c>
      <c r="F1247">
        <v>828</v>
      </c>
      <c r="G1247">
        <v>180</v>
      </c>
      <c r="H1247">
        <v>19</v>
      </c>
      <c r="I1247">
        <v>7</v>
      </c>
      <c r="J1247">
        <v>752</v>
      </c>
      <c r="K1247">
        <v>0</v>
      </c>
      <c r="L1247">
        <v>1</v>
      </c>
      <c r="M1247">
        <v>0</v>
      </c>
      <c r="N1247">
        <v>0.5</v>
      </c>
      <c r="O1247">
        <v>0.5</v>
      </c>
      <c r="P1247">
        <v>0</v>
      </c>
      <c r="Q1247">
        <v>0</v>
      </c>
      <c r="R1247">
        <v>0</v>
      </c>
      <c r="S1247">
        <v>0</v>
      </c>
      <c r="T1247">
        <v>900582</v>
      </c>
      <c r="U1247">
        <v>71506</v>
      </c>
      <c r="V1247">
        <v>71526</v>
      </c>
      <c r="W1247" t="s">
        <v>12609</v>
      </c>
      <c r="X1247" t="s">
        <v>13887</v>
      </c>
      <c r="Y1247">
        <v>0</v>
      </c>
      <c r="Z1247">
        <v>1129</v>
      </c>
    </row>
    <row r="1248" spans="1:26" x14ac:dyDescent="0.25">
      <c r="A1248">
        <v>300738</v>
      </c>
      <c r="B1248">
        <v>202501</v>
      </c>
      <c r="C1248">
        <v>1</v>
      </c>
      <c r="D1248" t="s">
        <v>13021</v>
      </c>
      <c r="E1248">
        <v>4</v>
      </c>
      <c r="F1248">
        <v>911</v>
      </c>
      <c r="G1248">
        <v>227</v>
      </c>
      <c r="H1248">
        <v>23</v>
      </c>
      <c r="I1248">
        <v>8</v>
      </c>
      <c r="J1248">
        <v>0</v>
      </c>
      <c r="K1248">
        <v>0</v>
      </c>
      <c r="L1248">
        <v>0</v>
      </c>
      <c r="M1248">
        <v>0</v>
      </c>
      <c r="N1248">
        <v>0</v>
      </c>
      <c r="O1248">
        <v>0</v>
      </c>
      <c r="P1248">
        <v>0</v>
      </c>
      <c r="Q1248">
        <v>0</v>
      </c>
      <c r="R1248">
        <v>0</v>
      </c>
      <c r="S1248">
        <v>0</v>
      </c>
      <c r="T1248">
        <v>71030</v>
      </c>
      <c r="U1248">
        <v>71662</v>
      </c>
      <c r="V1248">
        <v>71438</v>
      </c>
      <c r="W1248" t="s">
        <v>12672</v>
      </c>
      <c r="X1248" t="s">
        <v>12595</v>
      </c>
      <c r="Y1248">
        <v>0</v>
      </c>
      <c r="Z1248">
        <v>64</v>
      </c>
    </row>
    <row r="1249" spans="1:26" x14ac:dyDescent="0.25">
      <c r="A1249">
        <v>300738</v>
      </c>
      <c r="B1249">
        <v>202501</v>
      </c>
      <c r="C1249">
        <v>2</v>
      </c>
      <c r="D1249" t="s">
        <v>13021</v>
      </c>
      <c r="E1249">
        <v>4</v>
      </c>
      <c r="F1249">
        <v>911</v>
      </c>
      <c r="G1249">
        <v>227</v>
      </c>
      <c r="H1249">
        <v>23</v>
      </c>
      <c r="I1249">
        <v>8</v>
      </c>
      <c r="J1249">
        <v>0</v>
      </c>
      <c r="K1249">
        <v>0</v>
      </c>
      <c r="L1249">
        <v>0</v>
      </c>
      <c r="M1249">
        <v>0</v>
      </c>
      <c r="N1249">
        <v>0</v>
      </c>
      <c r="O1249">
        <v>0</v>
      </c>
      <c r="P1249">
        <v>0</v>
      </c>
      <c r="Q1249">
        <v>0</v>
      </c>
      <c r="R1249">
        <v>0</v>
      </c>
      <c r="S1249">
        <v>0</v>
      </c>
      <c r="T1249">
        <v>71030</v>
      </c>
      <c r="U1249">
        <v>71662</v>
      </c>
      <c r="V1249">
        <v>71438</v>
      </c>
      <c r="W1249" t="s">
        <v>12672</v>
      </c>
      <c r="X1249" t="s">
        <v>12595</v>
      </c>
      <c r="Y1249">
        <v>0</v>
      </c>
      <c r="Z1249">
        <v>64</v>
      </c>
    </row>
    <row r="1250" spans="1:26" x14ac:dyDescent="0.25">
      <c r="A1250">
        <v>300796</v>
      </c>
      <c r="B1250">
        <v>202501</v>
      </c>
      <c r="C1250">
        <v>1</v>
      </c>
      <c r="D1250" t="s">
        <v>13367</v>
      </c>
      <c r="E1250">
        <v>3</v>
      </c>
      <c r="F1250">
        <v>95</v>
      </c>
      <c r="G1250">
        <v>20</v>
      </c>
      <c r="H1250">
        <v>3</v>
      </c>
      <c r="I1250">
        <v>0</v>
      </c>
      <c r="J1250">
        <v>29625</v>
      </c>
      <c r="K1250">
        <v>202773</v>
      </c>
      <c r="L1250">
        <v>43.5</v>
      </c>
      <c r="M1250">
        <v>11</v>
      </c>
      <c r="N1250">
        <v>9.5</v>
      </c>
      <c r="O1250">
        <v>4</v>
      </c>
      <c r="P1250">
        <v>6</v>
      </c>
      <c r="Q1250">
        <v>5</v>
      </c>
      <c r="R1250">
        <v>8</v>
      </c>
      <c r="S1250">
        <v>0</v>
      </c>
      <c r="T1250">
        <v>900582</v>
      </c>
      <c r="U1250">
        <v>71276</v>
      </c>
      <c r="V1250">
        <v>71275</v>
      </c>
      <c r="W1250" t="s">
        <v>12631</v>
      </c>
      <c r="X1250" t="s">
        <v>13887</v>
      </c>
      <c r="Y1250">
        <v>35003</v>
      </c>
      <c r="Z1250">
        <v>54158</v>
      </c>
    </row>
    <row r="1251" spans="1:26" x14ac:dyDescent="0.25">
      <c r="A1251">
        <v>300796</v>
      </c>
      <c r="B1251">
        <v>202501</v>
      </c>
      <c r="C1251">
        <v>2</v>
      </c>
      <c r="D1251" t="s">
        <v>13367</v>
      </c>
      <c r="E1251">
        <v>3</v>
      </c>
      <c r="F1251">
        <v>95</v>
      </c>
      <c r="G1251">
        <v>20</v>
      </c>
      <c r="H1251">
        <v>3</v>
      </c>
      <c r="I1251">
        <v>0</v>
      </c>
      <c r="J1251">
        <v>29625</v>
      </c>
      <c r="K1251">
        <v>202773</v>
      </c>
      <c r="L1251">
        <v>43.5</v>
      </c>
      <c r="M1251">
        <v>11</v>
      </c>
      <c r="N1251">
        <v>9.5</v>
      </c>
      <c r="O1251">
        <v>4</v>
      </c>
      <c r="P1251">
        <v>6</v>
      </c>
      <c r="Q1251">
        <v>5</v>
      </c>
      <c r="R1251">
        <v>8</v>
      </c>
      <c r="S1251">
        <v>0</v>
      </c>
      <c r="T1251">
        <v>900582</v>
      </c>
      <c r="U1251">
        <v>71276</v>
      </c>
      <c r="V1251">
        <v>71275</v>
      </c>
      <c r="W1251" t="s">
        <v>12631</v>
      </c>
      <c r="X1251" t="s">
        <v>13887</v>
      </c>
      <c r="Y1251">
        <v>35003</v>
      </c>
      <c r="Z1251">
        <v>54158</v>
      </c>
    </row>
    <row r="1252" spans="1:26" x14ac:dyDescent="0.25">
      <c r="A1252">
        <v>300872</v>
      </c>
      <c r="B1252">
        <v>202501</v>
      </c>
      <c r="C1252">
        <v>1</v>
      </c>
      <c r="D1252" t="s">
        <v>12975</v>
      </c>
      <c r="E1252">
        <v>4</v>
      </c>
      <c r="F1252">
        <v>218</v>
      </c>
      <c r="G1252">
        <v>83</v>
      </c>
      <c r="H1252">
        <v>4</v>
      </c>
      <c r="I1252">
        <v>4</v>
      </c>
      <c r="J1252">
        <v>13880</v>
      </c>
      <c r="K1252">
        <v>0</v>
      </c>
      <c r="L1252">
        <v>28</v>
      </c>
      <c r="M1252">
        <v>4</v>
      </c>
      <c r="N1252">
        <v>18</v>
      </c>
      <c r="O1252">
        <v>0</v>
      </c>
      <c r="P1252">
        <v>2.5</v>
      </c>
      <c r="Q1252">
        <v>3.5</v>
      </c>
      <c r="R1252">
        <v>0</v>
      </c>
      <c r="S1252">
        <v>0</v>
      </c>
      <c r="T1252">
        <v>71251</v>
      </c>
      <c r="U1252">
        <v>71252</v>
      </c>
      <c r="V1252">
        <v>71394</v>
      </c>
      <c r="W1252" t="s">
        <v>12592</v>
      </c>
      <c r="X1252" t="s">
        <v>13885</v>
      </c>
      <c r="Y1252">
        <v>0</v>
      </c>
      <c r="Z1252">
        <v>18369</v>
      </c>
    </row>
    <row r="1253" spans="1:26" x14ac:dyDescent="0.25">
      <c r="A1253">
        <v>300872</v>
      </c>
      <c r="B1253">
        <v>202501</v>
      </c>
      <c r="C1253">
        <v>2</v>
      </c>
      <c r="D1253" t="s">
        <v>12975</v>
      </c>
      <c r="E1253">
        <v>4</v>
      </c>
      <c r="F1253">
        <v>218</v>
      </c>
      <c r="G1253">
        <v>83</v>
      </c>
      <c r="H1253">
        <v>4</v>
      </c>
      <c r="I1253">
        <v>4</v>
      </c>
      <c r="J1253">
        <v>13880</v>
      </c>
      <c r="K1253">
        <v>0</v>
      </c>
      <c r="L1253">
        <v>28</v>
      </c>
      <c r="M1253">
        <v>4</v>
      </c>
      <c r="N1253">
        <v>18</v>
      </c>
      <c r="O1253">
        <v>0</v>
      </c>
      <c r="P1253">
        <v>2.5</v>
      </c>
      <c r="Q1253">
        <v>3.5</v>
      </c>
      <c r="R1253">
        <v>0</v>
      </c>
      <c r="S1253">
        <v>0</v>
      </c>
      <c r="T1253">
        <v>71251</v>
      </c>
      <c r="U1253">
        <v>71252</v>
      </c>
      <c r="V1253">
        <v>71394</v>
      </c>
      <c r="W1253" t="s">
        <v>12592</v>
      </c>
      <c r="X1253" t="s">
        <v>13885</v>
      </c>
      <c r="Y1253">
        <v>0</v>
      </c>
      <c r="Z1253">
        <v>18369</v>
      </c>
    </row>
    <row r="1254" spans="1:26" x14ac:dyDescent="0.25">
      <c r="A1254">
        <v>300895</v>
      </c>
      <c r="B1254">
        <v>202501</v>
      </c>
      <c r="C1254">
        <v>1</v>
      </c>
      <c r="D1254" t="s">
        <v>13370</v>
      </c>
      <c r="E1254">
        <v>4</v>
      </c>
      <c r="F1254">
        <v>87</v>
      </c>
      <c r="G1254">
        <v>17</v>
      </c>
      <c r="H1254">
        <v>3</v>
      </c>
      <c r="I1254">
        <v>2</v>
      </c>
      <c r="J1254">
        <v>13236</v>
      </c>
      <c r="K1254">
        <v>81265</v>
      </c>
      <c r="L1254">
        <v>16.5</v>
      </c>
      <c r="M1254">
        <v>3</v>
      </c>
      <c r="N1254">
        <v>3.5</v>
      </c>
      <c r="O1254">
        <v>1.5</v>
      </c>
      <c r="P1254">
        <v>6</v>
      </c>
      <c r="Q1254">
        <v>1</v>
      </c>
      <c r="R1254">
        <v>1.5</v>
      </c>
      <c r="S1254">
        <v>0</v>
      </c>
      <c r="T1254">
        <v>900582</v>
      </c>
      <c r="U1254">
        <v>71506</v>
      </c>
      <c r="V1254">
        <v>700080</v>
      </c>
      <c r="W1254" t="s">
        <v>12609</v>
      </c>
      <c r="X1254" t="s">
        <v>13887</v>
      </c>
      <c r="Y1254">
        <v>38798</v>
      </c>
      <c r="Z1254">
        <v>24093</v>
      </c>
    </row>
    <row r="1255" spans="1:26" x14ac:dyDescent="0.25">
      <c r="A1255">
        <v>300895</v>
      </c>
      <c r="B1255">
        <v>202501</v>
      </c>
      <c r="C1255">
        <v>2</v>
      </c>
      <c r="D1255" t="s">
        <v>13370</v>
      </c>
      <c r="E1255">
        <v>4</v>
      </c>
      <c r="F1255">
        <v>87</v>
      </c>
      <c r="G1255">
        <v>17</v>
      </c>
      <c r="H1255">
        <v>3</v>
      </c>
      <c r="I1255">
        <v>2</v>
      </c>
      <c r="J1255">
        <v>13236</v>
      </c>
      <c r="K1255">
        <v>81265</v>
      </c>
      <c r="L1255">
        <v>16.5</v>
      </c>
      <c r="M1255">
        <v>3</v>
      </c>
      <c r="N1255">
        <v>3.5</v>
      </c>
      <c r="O1255">
        <v>1.5</v>
      </c>
      <c r="P1255">
        <v>6</v>
      </c>
      <c r="Q1255">
        <v>1</v>
      </c>
      <c r="R1255">
        <v>1.5</v>
      </c>
      <c r="S1255">
        <v>0</v>
      </c>
      <c r="T1255">
        <v>900582</v>
      </c>
      <c r="U1255">
        <v>71506</v>
      </c>
      <c r="V1255">
        <v>700080</v>
      </c>
      <c r="W1255" t="s">
        <v>12609</v>
      </c>
      <c r="X1255" t="s">
        <v>13887</v>
      </c>
      <c r="Y1255">
        <v>38798</v>
      </c>
      <c r="Z1255">
        <v>24093</v>
      </c>
    </row>
    <row r="1256" spans="1:26" x14ac:dyDescent="0.25">
      <c r="A1256">
        <v>300921</v>
      </c>
      <c r="B1256">
        <v>202501</v>
      </c>
      <c r="C1256">
        <v>1</v>
      </c>
      <c r="D1256" t="s">
        <v>12689</v>
      </c>
      <c r="E1256">
        <v>4</v>
      </c>
      <c r="F1256">
        <v>577</v>
      </c>
      <c r="G1256">
        <v>201</v>
      </c>
      <c r="H1256">
        <v>28</v>
      </c>
      <c r="I1256">
        <v>7</v>
      </c>
      <c r="J1256">
        <v>7187</v>
      </c>
      <c r="K1256">
        <v>6400</v>
      </c>
      <c r="L1256">
        <v>6</v>
      </c>
      <c r="M1256">
        <v>4</v>
      </c>
      <c r="N1256">
        <v>2</v>
      </c>
      <c r="O1256">
        <v>0</v>
      </c>
      <c r="P1256">
        <v>0</v>
      </c>
      <c r="Q1256">
        <v>0</v>
      </c>
      <c r="R1256">
        <v>0</v>
      </c>
      <c r="S1256">
        <v>0</v>
      </c>
      <c r="T1256">
        <v>71251</v>
      </c>
      <c r="U1256">
        <v>71255</v>
      </c>
      <c r="V1256">
        <v>71257</v>
      </c>
      <c r="W1256" t="s">
        <v>12640</v>
      </c>
      <c r="X1256" t="s">
        <v>13885</v>
      </c>
      <c r="Y1256">
        <v>0</v>
      </c>
      <c r="Z1256">
        <v>8084</v>
      </c>
    </row>
    <row r="1257" spans="1:26" x14ac:dyDescent="0.25">
      <c r="A1257">
        <v>300921</v>
      </c>
      <c r="B1257">
        <v>202501</v>
      </c>
      <c r="C1257">
        <v>2</v>
      </c>
      <c r="D1257" t="s">
        <v>12689</v>
      </c>
      <c r="E1257">
        <v>4</v>
      </c>
      <c r="F1257">
        <v>577</v>
      </c>
      <c r="G1257">
        <v>201</v>
      </c>
      <c r="H1257">
        <v>28</v>
      </c>
      <c r="I1257">
        <v>7</v>
      </c>
      <c r="J1257">
        <v>7187</v>
      </c>
      <c r="K1257">
        <v>6400</v>
      </c>
      <c r="L1257">
        <v>6</v>
      </c>
      <c r="M1257">
        <v>4</v>
      </c>
      <c r="N1257">
        <v>2</v>
      </c>
      <c r="O1257">
        <v>0</v>
      </c>
      <c r="P1257">
        <v>0</v>
      </c>
      <c r="Q1257">
        <v>0</v>
      </c>
      <c r="R1257">
        <v>0</v>
      </c>
      <c r="S1257">
        <v>0</v>
      </c>
      <c r="T1257">
        <v>71251</v>
      </c>
      <c r="U1257">
        <v>71255</v>
      </c>
      <c r="V1257">
        <v>71257</v>
      </c>
      <c r="W1257" t="s">
        <v>12640</v>
      </c>
      <c r="X1257" t="s">
        <v>13885</v>
      </c>
      <c r="Y1257">
        <v>0</v>
      </c>
      <c r="Z1257">
        <v>8084</v>
      </c>
    </row>
    <row r="1258" spans="1:26" x14ac:dyDescent="0.25">
      <c r="A1258">
        <v>300943</v>
      </c>
      <c r="B1258">
        <v>202501</v>
      </c>
      <c r="C1258">
        <v>1</v>
      </c>
      <c r="D1258" t="s">
        <v>13253</v>
      </c>
      <c r="E1258">
        <v>4</v>
      </c>
      <c r="F1258">
        <v>568</v>
      </c>
      <c r="G1258">
        <v>200</v>
      </c>
      <c r="H1258">
        <v>13</v>
      </c>
      <c r="I1258">
        <v>4</v>
      </c>
      <c r="J1258">
        <v>2840</v>
      </c>
      <c r="K1258">
        <v>42890</v>
      </c>
      <c r="L1258">
        <v>5</v>
      </c>
      <c r="M1258">
        <v>0</v>
      </c>
      <c r="N1258">
        <v>1</v>
      </c>
      <c r="O1258">
        <v>1</v>
      </c>
      <c r="P1258">
        <v>2</v>
      </c>
      <c r="Q1258">
        <v>1</v>
      </c>
      <c r="R1258">
        <v>0</v>
      </c>
      <c r="S1258">
        <v>0</v>
      </c>
      <c r="T1258">
        <v>71251</v>
      </c>
      <c r="U1258">
        <v>71248</v>
      </c>
      <c r="V1258">
        <v>70065</v>
      </c>
      <c r="W1258" t="s">
        <v>12625</v>
      </c>
      <c r="X1258" t="s">
        <v>13885</v>
      </c>
      <c r="Y1258">
        <v>0</v>
      </c>
      <c r="Z1258">
        <v>8325</v>
      </c>
    </row>
    <row r="1259" spans="1:26" x14ac:dyDescent="0.25">
      <c r="A1259">
        <v>300943</v>
      </c>
      <c r="B1259">
        <v>202501</v>
      </c>
      <c r="C1259">
        <v>2</v>
      </c>
      <c r="D1259" t="s">
        <v>13253</v>
      </c>
      <c r="E1259">
        <v>4</v>
      </c>
      <c r="F1259">
        <v>568</v>
      </c>
      <c r="G1259">
        <v>200</v>
      </c>
      <c r="H1259">
        <v>13</v>
      </c>
      <c r="I1259">
        <v>4</v>
      </c>
      <c r="J1259">
        <v>2840</v>
      </c>
      <c r="K1259">
        <v>42890</v>
      </c>
      <c r="L1259">
        <v>5</v>
      </c>
      <c r="M1259">
        <v>0</v>
      </c>
      <c r="N1259">
        <v>1</v>
      </c>
      <c r="O1259">
        <v>1</v>
      </c>
      <c r="P1259">
        <v>2</v>
      </c>
      <c r="Q1259">
        <v>1</v>
      </c>
      <c r="R1259">
        <v>0</v>
      </c>
      <c r="S1259">
        <v>0</v>
      </c>
      <c r="T1259">
        <v>71251</v>
      </c>
      <c r="U1259">
        <v>71248</v>
      </c>
      <c r="V1259">
        <v>70065</v>
      </c>
      <c r="W1259" t="s">
        <v>12625</v>
      </c>
      <c r="X1259" t="s">
        <v>13885</v>
      </c>
      <c r="Y1259">
        <v>0</v>
      </c>
      <c r="Z1259">
        <v>8325</v>
      </c>
    </row>
    <row r="1260" spans="1:26" x14ac:dyDescent="0.25">
      <c r="A1260">
        <v>300960</v>
      </c>
      <c r="B1260">
        <v>202501</v>
      </c>
      <c r="C1260">
        <v>1</v>
      </c>
      <c r="D1260" t="s">
        <v>13373</v>
      </c>
      <c r="E1260">
        <v>3</v>
      </c>
      <c r="F1260">
        <v>3</v>
      </c>
      <c r="G1260">
        <v>1</v>
      </c>
      <c r="H1260">
        <v>1</v>
      </c>
      <c r="I1260">
        <v>0</v>
      </c>
      <c r="J1260">
        <v>146464</v>
      </c>
      <c r="K1260">
        <v>295925</v>
      </c>
      <c r="L1260">
        <v>128.5</v>
      </c>
      <c r="M1260">
        <v>29</v>
      </c>
      <c r="N1260">
        <v>53</v>
      </c>
      <c r="O1260">
        <v>7</v>
      </c>
      <c r="P1260">
        <v>20</v>
      </c>
      <c r="Q1260">
        <v>7</v>
      </c>
      <c r="R1260">
        <v>12.5</v>
      </c>
      <c r="S1260">
        <v>0</v>
      </c>
      <c r="T1260">
        <v>900582</v>
      </c>
      <c r="U1260">
        <v>71507</v>
      </c>
      <c r="V1260">
        <v>71532</v>
      </c>
      <c r="W1260" t="s">
        <v>12616</v>
      </c>
      <c r="X1260" t="s">
        <v>13887</v>
      </c>
      <c r="Y1260">
        <v>30283</v>
      </c>
      <c r="Z1260">
        <v>195636</v>
      </c>
    </row>
    <row r="1261" spans="1:26" x14ac:dyDescent="0.25">
      <c r="A1261">
        <v>300960</v>
      </c>
      <c r="B1261">
        <v>202501</v>
      </c>
      <c r="C1261">
        <v>2</v>
      </c>
      <c r="D1261" t="s">
        <v>13373</v>
      </c>
      <c r="E1261">
        <v>3</v>
      </c>
      <c r="F1261">
        <v>3</v>
      </c>
      <c r="G1261">
        <v>1</v>
      </c>
      <c r="H1261">
        <v>1</v>
      </c>
      <c r="I1261">
        <v>0</v>
      </c>
      <c r="J1261">
        <v>146464</v>
      </c>
      <c r="K1261">
        <v>295925</v>
      </c>
      <c r="L1261">
        <v>128.5</v>
      </c>
      <c r="M1261">
        <v>29</v>
      </c>
      <c r="N1261">
        <v>53</v>
      </c>
      <c r="O1261">
        <v>7</v>
      </c>
      <c r="P1261">
        <v>20</v>
      </c>
      <c r="Q1261">
        <v>7</v>
      </c>
      <c r="R1261">
        <v>12.5</v>
      </c>
      <c r="S1261">
        <v>0</v>
      </c>
      <c r="T1261">
        <v>900582</v>
      </c>
      <c r="U1261">
        <v>71507</v>
      </c>
      <c r="V1261">
        <v>71532</v>
      </c>
      <c r="W1261" t="s">
        <v>12616</v>
      </c>
      <c r="X1261" t="s">
        <v>13887</v>
      </c>
      <c r="Y1261">
        <v>30283</v>
      </c>
      <c r="Z1261">
        <v>195636</v>
      </c>
    </row>
    <row r="1262" spans="1:26" x14ac:dyDescent="0.25">
      <c r="A1262">
        <v>300985</v>
      </c>
      <c r="B1262">
        <v>202501</v>
      </c>
      <c r="C1262">
        <v>1</v>
      </c>
      <c r="D1262" t="s">
        <v>13374</v>
      </c>
      <c r="E1262">
        <v>5</v>
      </c>
      <c r="F1262">
        <v>1</v>
      </c>
      <c r="G1262">
        <v>1</v>
      </c>
      <c r="H1262">
        <v>1</v>
      </c>
      <c r="I1262">
        <v>1</v>
      </c>
      <c r="J1262">
        <v>0</v>
      </c>
      <c r="K1262">
        <v>0</v>
      </c>
      <c r="L1262">
        <v>0</v>
      </c>
      <c r="M1262">
        <v>0</v>
      </c>
      <c r="N1262">
        <v>0</v>
      </c>
      <c r="O1262">
        <v>0</v>
      </c>
      <c r="P1262">
        <v>0</v>
      </c>
      <c r="Q1262">
        <v>0</v>
      </c>
      <c r="R1262">
        <v>0</v>
      </c>
      <c r="S1262">
        <v>0</v>
      </c>
      <c r="T1262">
        <v>71590</v>
      </c>
      <c r="U1262">
        <v>71592</v>
      </c>
      <c r="V1262">
        <v>0</v>
      </c>
      <c r="W1262" t="s">
        <v>12638</v>
      </c>
      <c r="X1262" t="s">
        <v>12590</v>
      </c>
      <c r="Y1262">
        <v>0</v>
      </c>
      <c r="Z1262">
        <v>0</v>
      </c>
    </row>
    <row r="1263" spans="1:26" x14ac:dyDescent="0.25">
      <c r="A1263">
        <v>300985</v>
      </c>
      <c r="B1263">
        <v>202501</v>
      </c>
      <c r="C1263">
        <v>2</v>
      </c>
      <c r="D1263" t="s">
        <v>13374</v>
      </c>
      <c r="E1263">
        <v>5</v>
      </c>
      <c r="F1263">
        <v>1</v>
      </c>
      <c r="G1263">
        <v>1</v>
      </c>
      <c r="H1263">
        <v>1</v>
      </c>
      <c r="I1263">
        <v>1</v>
      </c>
      <c r="J1263">
        <v>0</v>
      </c>
      <c r="K1263">
        <v>0</v>
      </c>
      <c r="L1263">
        <v>0</v>
      </c>
      <c r="M1263">
        <v>0</v>
      </c>
      <c r="N1263">
        <v>0</v>
      </c>
      <c r="O1263">
        <v>0</v>
      </c>
      <c r="P1263">
        <v>0</v>
      </c>
      <c r="Q1263">
        <v>0</v>
      </c>
      <c r="R1263">
        <v>0</v>
      </c>
      <c r="S1263">
        <v>0</v>
      </c>
      <c r="T1263">
        <v>71590</v>
      </c>
      <c r="U1263">
        <v>71592</v>
      </c>
      <c r="V1263">
        <v>0</v>
      </c>
      <c r="W1263" t="s">
        <v>12638</v>
      </c>
      <c r="X1263" t="s">
        <v>12590</v>
      </c>
      <c r="Y1263">
        <v>0</v>
      </c>
      <c r="Z1263">
        <v>0</v>
      </c>
    </row>
    <row r="1264" spans="1:26" x14ac:dyDescent="0.25">
      <c r="A1264">
        <v>300994</v>
      </c>
      <c r="B1264">
        <v>202501</v>
      </c>
      <c r="C1264">
        <v>1</v>
      </c>
      <c r="D1264" t="s">
        <v>13353</v>
      </c>
      <c r="E1264">
        <v>4</v>
      </c>
      <c r="F1264">
        <v>93</v>
      </c>
      <c r="G1264">
        <v>20</v>
      </c>
      <c r="H1264">
        <v>4</v>
      </c>
      <c r="I1264">
        <v>2</v>
      </c>
      <c r="J1264">
        <v>14435</v>
      </c>
      <c r="K1264">
        <v>61534</v>
      </c>
      <c r="L1264">
        <v>13</v>
      </c>
      <c r="M1264">
        <v>3.5</v>
      </c>
      <c r="N1264">
        <v>6</v>
      </c>
      <c r="O1264">
        <v>1</v>
      </c>
      <c r="P1264">
        <v>2</v>
      </c>
      <c r="Q1264">
        <v>0.5</v>
      </c>
      <c r="R1264">
        <v>0</v>
      </c>
      <c r="S1264">
        <v>0</v>
      </c>
      <c r="T1264">
        <v>71590</v>
      </c>
      <c r="U1264">
        <v>71591</v>
      </c>
      <c r="V1264">
        <v>70522</v>
      </c>
      <c r="W1264" t="s">
        <v>13888</v>
      </c>
      <c r="X1264" t="s">
        <v>12590</v>
      </c>
      <c r="Y1264">
        <v>0</v>
      </c>
      <c r="Z1264">
        <v>23681</v>
      </c>
    </row>
    <row r="1265" spans="1:26" x14ac:dyDescent="0.25">
      <c r="A1265">
        <v>300994</v>
      </c>
      <c r="B1265">
        <v>202501</v>
      </c>
      <c r="C1265">
        <v>2</v>
      </c>
      <c r="D1265" t="s">
        <v>13353</v>
      </c>
      <c r="E1265">
        <v>4</v>
      </c>
      <c r="F1265">
        <v>93</v>
      </c>
      <c r="G1265">
        <v>20</v>
      </c>
      <c r="H1265">
        <v>4</v>
      </c>
      <c r="I1265">
        <v>2</v>
      </c>
      <c r="J1265">
        <v>14435</v>
      </c>
      <c r="K1265">
        <v>61534</v>
      </c>
      <c r="L1265">
        <v>13</v>
      </c>
      <c r="M1265">
        <v>3.5</v>
      </c>
      <c r="N1265">
        <v>6</v>
      </c>
      <c r="O1265">
        <v>1</v>
      </c>
      <c r="P1265">
        <v>2</v>
      </c>
      <c r="Q1265">
        <v>0.5</v>
      </c>
      <c r="R1265">
        <v>0</v>
      </c>
      <c r="S1265">
        <v>0</v>
      </c>
      <c r="T1265">
        <v>71590</v>
      </c>
      <c r="U1265">
        <v>71591</v>
      </c>
      <c r="V1265">
        <v>70522</v>
      </c>
      <c r="W1265" t="s">
        <v>13888</v>
      </c>
      <c r="X1265" t="s">
        <v>12590</v>
      </c>
      <c r="Y1265">
        <v>0</v>
      </c>
      <c r="Z1265">
        <v>23681</v>
      </c>
    </row>
    <row r="1266" spans="1:26" x14ac:dyDescent="0.25">
      <c r="A1266">
        <v>301011</v>
      </c>
      <c r="B1266">
        <v>202501</v>
      </c>
      <c r="C1266">
        <v>1</v>
      </c>
      <c r="D1266" t="s">
        <v>12690</v>
      </c>
      <c r="E1266">
        <v>4</v>
      </c>
      <c r="F1266">
        <v>325</v>
      </c>
      <c r="G1266">
        <v>59</v>
      </c>
      <c r="H1266">
        <v>7</v>
      </c>
      <c r="I1266">
        <v>5</v>
      </c>
      <c r="J1266">
        <v>10488</v>
      </c>
      <c r="K1266">
        <v>30500</v>
      </c>
      <c r="L1266">
        <v>12.5</v>
      </c>
      <c r="M1266">
        <v>4</v>
      </c>
      <c r="N1266">
        <v>2</v>
      </c>
      <c r="O1266">
        <v>2</v>
      </c>
      <c r="P1266">
        <v>3.5</v>
      </c>
      <c r="Q1266">
        <v>1</v>
      </c>
      <c r="R1266">
        <v>0</v>
      </c>
      <c r="S1266">
        <v>0</v>
      </c>
      <c r="T1266">
        <v>900582</v>
      </c>
      <c r="U1266">
        <v>71270</v>
      </c>
      <c r="V1266">
        <v>70813</v>
      </c>
      <c r="W1266" t="s">
        <v>12611</v>
      </c>
      <c r="X1266" t="s">
        <v>13887</v>
      </c>
      <c r="Y1266">
        <v>9512</v>
      </c>
      <c r="Z1266">
        <v>15250</v>
      </c>
    </row>
    <row r="1267" spans="1:26" x14ac:dyDescent="0.25">
      <c r="A1267">
        <v>301011</v>
      </c>
      <c r="B1267">
        <v>202501</v>
      </c>
      <c r="C1267">
        <v>2</v>
      </c>
      <c r="D1267" t="s">
        <v>12690</v>
      </c>
      <c r="E1267">
        <v>4</v>
      </c>
      <c r="F1267">
        <v>325</v>
      </c>
      <c r="G1267">
        <v>59</v>
      </c>
      <c r="H1267">
        <v>7</v>
      </c>
      <c r="I1267">
        <v>5</v>
      </c>
      <c r="J1267">
        <v>10488</v>
      </c>
      <c r="K1267">
        <v>30500</v>
      </c>
      <c r="L1267">
        <v>12.5</v>
      </c>
      <c r="M1267">
        <v>4</v>
      </c>
      <c r="N1267">
        <v>2</v>
      </c>
      <c r="O1267">
        <v>2</v>
      </c>
      <c r="P1267">
        <v>3.5</v>
      </c>
      <c r="Q1267">
        <v>1</v>
      </c>
      <c r="R1267">
        <v>0</v>
      </c>
      <c r="S1267">
        <v>0</v>
      </c>
      <c r="T1267">
        <v>900582</v>
      </c>
      <c r="U1267">
        <v>71270</v>
      </c>
      <c r="V1267">
        <v>70813</v>
      </c>
      <c r="W1267" t="s">
        <v>12611</v>
      </c>
      <c r="X1267" t="s">
        <v>13887</v>
      </c>
      <c r="Y1267">
        <v>9512</v>
      </c>
      <c r="Z1267">
        <v>15250</v>
      </c>
    </row>
    <row r="1268" spans="1:26" x14ac:dyDescent="0.25">
      <c r="A1268">
        <v>301043</v>
      </c>
      <c r="B1268">
        <v>202501</v>
      </c>
      <c r="C1268">
        <v>1</v>
      </c>
      <c r="D1268" t="s">
        <v>13377</v>
      </c>
      <c r="E1268">
        <v>4</v>
      </c>
      <c r="F1268">
        <v>509</v>
      </c>
      <c r="G1268">
        <v>102</v>
      </c>
      <c r="H1268">
        <v>10</v>
      </c>
      <c r="I1268">
        <v>4</v>
      </c>
      <c r="J1268">
        <v>5748</v>
      </c>
      <c r="K1268">
        <v>23395</v>
      </c>
      <c r="L1268">
        <v>8</v>
      </c>
      <c r="M1268">
        <v>1</v>
      </c>
      <c r="N1268">
        <v>3</v>
      </c>
      <c r="O1268">
        <v>2</v>
      </c>
      <c r="P1268">
        <v>0</v>
      </c>
      <c r="Q1268">
        <v>0</v>
      </c>
      <c r="R1268">
        <v>2</v>
      </c>
      <c r="S1268">
        <v>0</v>
      </c>
      <c r="T1268">
        <v>900582</v>
      </c>
      <c r="U1268">
        <v>71139</v>
      </c>
      <c r="V1268">
        <v>700298</v>
      </c>
      <c r="W1268" t="s">
        <v>12594</v>
      </c>
      <c r="X1268" t="s">
        <v>13887</v>
      </c>
      <c r="Y1268">
        <v>22736</v>
      </c>
      <c r="Z1268">
        <v>10091</v>
      </c>
    </row>
    <row r="1269" spans="1:26" x14ac:dyDescent="0.25">
      <c r="A1269">
        <v>301043</v>
      </c>
      <c r="B1269">
        <v>202501</v>
      </c>
      <c r="C1269">
        <v>2</v>
      </c>
      <c r="D1269" t="s">
        <v>13377</v>
      </c>
      <c r="E1269">
        <v>4</v>
      </c>
      <c r="F1269">
        <v>509</v>
      </c>
      <c r="G1269">
        <v>102</v>
      </c>
      <c r="H1269">
        <v>10</v>
      </c>
      <c r="I1269">
        <v>4</v>
      </c>
      <c r="J1269">
        <v>5748</v>
      </c>
      <c r="K1269">
        <v>23395</v>
      </c>
      <c r="L1269">
        <v>8</v>
      </c>
      <c r="M1269">
        <v>1</v>
      </c>
      <c r="N1269">
        <v>3</v>
      </c>
      <c r="O1269">
        <v>2</v>
      </c>
      <c r="P1269">
        <v>0</v>
      </c>
      <c r="Q1269">
        <v>0</v>
      </c>
      <c r="R1269">
        <v>2</v>
      </c>
      <c r="S1269">
        <v>0</v>
      </c>
      <c r="T1269">
        <v>900582</v>
      </c>
      <c r="U1269">
        <v>71139</v>
      </c>
      <c r="V1269">
        <v>700298</v>
      </c>
      <c r="W1269" t="s">
        <v>12594</v>
      </c>
      <c r="X1269" t="s">
        <v>13887</v>
      </c>
      <c r="Y1269">
        <v>22736</v>
      </c>
      <c r="Z1269">
        <v>10091</v>
      </c>
    </row>
    <row r="1270" spans="1:26" x14ac:dyDescent="0.25">
      <c r="A1270">
        <v>301061</v>
      </c>
      <c r="B1270">
        <v>202501</v>
      </c>
      <c r="C1270">
        <v>1</v>
      </c>
      <c r="D1270" t="s">
        <v>12979</v>
      </c>
      <c r="E1270">
        <v>4</v>
      </c>
      <c r="F1270">
        <v>291</v>
      </c>
      <c r="G1270">
        <v>75</v>
      </c>
      <c r="H1270">
        <v>4</v>
      </c>
      <c r="I1270">
        <v>2</v>
      </c>
      <c r="J1270">
        <v>2351</v>
      </c>
      <c r="K1270">
        <v>132174</v>
      </c>
      <c r="L1270">
        <v>3.5</v>
      </c>
      <c r="M1270">
        <v>0</v>
      </c>
      <c r="N1270">
        <v>1</v>
      </c>
      <c r="O1270">
        <v>0</v>
      </c>
      <c r="P1270">
        <v>0</v>
      </c>
      <c r="Q1270">
        <v>0</v>
      </c>
      <c r="R1270">
        <v>2.5</v>
      </c>
      <c r="S1270">
        <v>0</v>
      </c>
      <c r="T1270">
        <v>71590</v>
      </c>
      <c r="U1270">
        <v>71602</v>
      </c>
      <c r="V1270">
        <v>71223</v>
      </c>
      <c r="W1270" t="s">
        <v>5222</v>
      </c>
      <c r="X1270" t="s">
        <v>12590</v>
      </c>
      <c r="Y1270">
        <v>13359</v>
      </c>
      <c r="Z1270">
        <v>16275</v>
      </c>
    </row>
    <row r="1271" spans="1:26" x14ac:dyDescent="0.25">
      <c r="A1271">
        <v>301061</v>
      </c>
      <c r="B1271">
        <v>202501</v>
      </c>
      <c r="C1271">
        <v>2</v>
      </c>
      <c r="D1271" t="s">
        <v>12979</v>
      </c>
      <c r="E1271">
        <v>4</v>
      </c>
      <c r="F1271">
        <v>291</v>
      </c>
      <c r="G1271">
        <v>75</v>
      </c>
      <c r="H1271">
        <v>4</v>
      </c>
      <c r="I1271">
        <v>2</v>
      </c>
      <c r="J1271">
        <v>2351</v>
      </c>
      <c r="K1271">
        <v>132174</v>
      </c>
      <c r="L1271">
        <v>3.5</v>
      </c>
      <c r="M1271">
        <v>0</v>
      </c>
      <c r="N1271">
        <v>1</v>
      </c>
      <c r="O1271">
        <v>0</v>
      </c>
      <c r="P1271">
        <v>0</v>
      </c>
      <c r="Q1271">
        <v>0</v>
      </c>
      <c r="R1271">
        <v>2.5</v>
      </c>
      <c r="S1271">
        <v>0</v>
      </c>
      <c r="T1271">
        <v>71590</v>
      </c>
      <c r="U1271">
        <v>71602</v>
      </c>
      <c r="V1271">
        <v>71223</v>
      </c>
      <c r="W1271" t="s">
        <v>5222</v>
      </c>
      <c r="X1271" t="s">
        <v>12590</v>
      </c>
      <c r="Y1271">
        <v>13359</v>
      </c>
      <c r="Z1271">
        <v>16275</v>
      </c>
    </row>
    <row r="1272" spans="1:26" x14ac:dyDescent="0.25">
      <c r="A1272">
        <v>301087</v>
      </c>
      <c r="B1272">
        <v>202501</v>
      </c>
      <c r="C1272">
        <v>1</v>
      </c>
      <c r="D1272" t="s">
        <v>13083</v>
      </c>
      <c r="E1272">
        <v>4</v>
      </c>
      <c r="F1272">
        <v>899</v>
      </c>
      <c r="G1272">
        <v>222</v>
      </c>
      <c r="H1272">
        <v>26</v>
      </c>
      <c r="I1272">
        <v>9</v>
      </c>
      <c r="J1272">
        <v>143</v>
      </c>
      <c r="K1272">
        <v>0</v>
      </c>
      <c r="L1272">
        <v>1</v>
      </c>
      <c r="M1272">
        <v>0</v>
      </c>
      <c r="N1272">
        <v>0</v>
      </c>
      <c r="O1272">
        <v>0</v>
      </c>
      <c r="P1272">
        <v>0</v>
      </c>
      <c r="Q1272">
        <v>1</v>
      </c>
      <c r="R1272">
        <v>0</v>
      </c>
      <c r="S1272">
        <v>0</v>
      </c>
      <c r="T1272">
        <v>71030</v>
      </c>
      <c r="U1272">
        <v>71045</v>
      </c>
      <c r="V1272">
        <v>71037</v>
      </c>
      <c r="W1272" t="s">
        <v>12661</v>
      </c>
      <c r="X1272" t="s">
        <v>12595</v>
      </c>
      <c r="Y1272">
        <v>0</v>
      </c>
      <c r="Z1272">
        <v>143</v>
      </c>
    </row>
    <row r="1273" spans="1:26" x14ac:dyDescent="0.25">
      <c r="A1273">
        <v>301087</v>
      </c>
      <c r="B1273">
        <v>202501</v>
      </c>
      <c r="C1273">
        <v>2</v>
      </c>
      <c r="D1273" t="s">
        <v>13083</v>
      </c>
      <c r="E1273">
        <v>4</v>
      </c>
      <c r="F1273">
        <v>899</v>
      </c>
      <c r="G1273">
        <v>222</v>
      </c>
      <c r="H1273">
        <v>26</v>
      </c>
      <c r="I1273">
        <v>9</v>
      </c>
      <c r="J1273">
        <v>143</v>
      </c>
      <c r="K1273">
        <v>0</v>
      </c>
      <c r="L1273">
        <v>1</v>
      </c>
      <c r="M1273">
        <v>0</v>
      </c>
      <c r="N1273">
        <v>0</v>
      </c>
      <c r="O1273">
        <v>0</v>
      </c>
      <c r="P1273">
        <v>0</v>
      </c>
      <c r="Q1273">
        <v>1</v>
      </c>
      <c r="R1273">
        <v>0</v>
      </c>
      <c r="S1273">
        <v>0</v>
      </c>
      <c r="T1273">
        <v>71030</v>
      </c>
      <c r="U1273">
        <v>71045</v>
      </c>
      <c r="V1273">
        <v>71037</v>
      </c>
      <c r="W1273" t="s">
        <v>12661</v>
      </c>
      <c r="X1273" t="s">
        <v>12595</v>
      </c>
      <c r="Y1273">
        <v>0</v>
      </c>
      <c r="Z1273">
        <v>143</v>
      </c>
    </row>
    <row r="1274" spans="1:26" x14ac:dyDescent="0.25">
      <c r="A1274">
        <v>301121</v>
      </c>
      <c r="B1274">
        <v>202501</v>
      </c>
      <c r="C1274">
        <v>1</v>
      </c>
      <c r="D1274" t="s">
        <v>13380</v>
      </c>
      <c r="E1274">
        <v>5</v>
      </c>
      <c r="F1274">
        <v>1</v>
      </c>
      <c r="G1274">
        <v>1</v>
      </c>
      <c r="H1274">
        <v>1</v>
      </c>
      <c r="I1274">
        <v>1</v>
      </c>
      <c r="J1274">
        <v>0</v>
      </c>
      <c r="K1274">
        <v>0</v>
      </c>
      <c r="L1274">
        <v>0</v>
      </c>
      <c r="M1274">
        <v>0</v>
      </c>
      <c r="N1274">
        <v>0</v>
      </c>
      <c r="O1274">
        <v>0</v>
      </c>
      <c r="P1274">
        <v>0</v>
      </c>
      <c r="Q1274">
        <v>0</v>
      </c>
      <c r="R1274">
        <v>0</v>
      </c>
      <c r="S1274">
        <v>0</v>
      </c>
      <c r="T1274">
        <v>71251</v>
      </c>
      <c r="U1274">
        <v>71252</v>
      </c>
      <c r="V1274">
        <v>0</v>
      </c>
      <c r="W1274" t="s">
        <v>12592</v>
      </c>
      <c r="X1274" t="s">
        <v>13885</v>
      </c>
      <c r="Y1274">
        <v>0</v>
      </c>
      <c r="Z1274">
        <v>0</v>
      </c>
    </row>
    <row r="1275" spans="1:26" x14ac:dyDescent="0.25">
      <c r="A1275">
        <v>301121</v>
      </c>
      <c r="B1275">
        <v>202501</v>
      </c>
      <c r="C1275">
        <v>2</v>
      </c>
      <c r="D1275" t="s">
        <v>13380</v>
      </c>
      <c r="E1275">
        <v>5</v>
      </c>
      <c r="F1275">
        <v>1</v>
      </c>
      <c r="G1275">
        <v>1</v>
      </c>
      <c r="H1275">
        <v>1</v>
      </c>
      <c r="I1275">
        <v>1</v>
      </c>
      <c r="J1275">
        <v>0</v>
      </c>
      <c r="K1275">
        <v>0</v>
      </c>
      <c r="L1275">
        <v>0</v>
      </c>
      <c r="M1275">
        <v>0</v>
      </c>
      <c r="N1275">
        <v>0</v>
      </c>
      <c r="O1275">
        <v>0</v>
      </c>
      <c r="P1275">
        <v>0</v>
      </c>
      <c r="Q1275">
        <v>0</v>
      </c>
      <c r="R1275">
        <v>0</v>
      </c>
      <c r="S1275">
        <v>0</v>
      </c>
      <c r="T1275">
        <v>71251</v>
      </c>
      <c r="U1275">
        <v>71252</v>
      </c>
      <c r="V1275">
        <v>0</v>
      </c>
      <c r="W1275" t="s">
        <v>12592</v>
      </c>
      <c r="X1275" t="s">
        <v>13885</v>
      </c>
      <c r="Y1275">
        <v>0</v>
      </c>
      <c r="Z1275">
        <v>0</v>
      </c>
    </row>
    <row r="1276" spans="1:26" x14ac:dyDescent="0.25">
      <c r="A1276">
        <v>301143</v>
      </c>
      <c r="B1276">
        <v>202501</v>
      </c>
      <c r="C1276">
        <v>1</v>
      </c>
      <c r="D1276" t="s">
        <v>13381</v>
      </c>
      <c r="E1276">
        <v>3</v>
      </c>
      <c r="F1276">
        <v>20</v>
      </c>
      <c r="G1276">
        <v>6</v>
      </c>
      <c r="H1276">
        <v>1</v>
      </c>
      <c r="I1276">
        <v>0</v>
      </c>
      <c r="J1276">
        <v>97659</v>
      </c>
      <c r="K1276">
        <v>295976</v>
      </c>
      <c r="L1276">
        <v>87</v>
      </c>
      <c r="M1276">
        <v>20.5</v>
      </c>
      <c r="N1276">
        <v>20.5</v>
      </c>
      <c r="O1276">
        <v>13.5</v>
      </c>
      <c r="P1276">
        <v>14.5</v>
      </c>
      <c r="Q1276">
        <v>14</v>
      </c>
      <c r="R1276">
        <v>4</v>
      </c>
      <c r="S1276">
        <v>0</v>
      </c>
      <c r="T1276">
        <v>71590</v>
      </c>
      <c r="U1276">
        <v>71607</v>
      </c>
      <c r="V1276">
        <v>71125</v>
      </c>
      <c r="W1276" t="s">
        <v>12589</v>
      </c>
      <c r="X1276" t="s">
        <v>12590</v>
      </c>
      <c r="Y1276">
        <v>57998</v>
      </c>
      <c r="Z1276">
        <v>147481</v>
      </c>
    </row>
    <row r="1277" spans="1:26" x14ac:dyDescent="0.25">
      <c r="A1277">
        <v>301143</v>
      </c>
      <c r="B1277">
        <v>202501</v>
      </c>
      <c r="C1277">
        <v>2</v>
      </c>
      <c r="D1277" t="s">
        <v>13381</v>
      </c>
      <c r="E1277">
        <v>3</v>
      </c>
      <c r="F1277">
        <v>20</v>
      </c>
      <c r="G1277">
        <v>6</v>
      </c>
      <c r="H1277">
        <v>1</v>
      </c>
      <c r="I1277">
        <v>0</v>
      </c>
      <c r="J1277">
        <v>97659</v>
      </c>
      <c r="K1277">
        <v>295976</v>
      </c>
      <c r="L1277">
        <v>87</v>
      </c>
      <c r="M1277">
        <v>20.5</v>
      </c>
      <c r="N1277">
        <v>20.5</v>
      </c>
      <c r="O1277">
        <v>13.5</v>
      </c>
      <c r="P1277">
        <v>14.5</v>
      </c>
      <c r="Q1277">
        <v>14</v>
      </c>
      <c r="R1277">
        <v>4</v>
      </c>
      <c r="S1277">
        <v>0</v>
      </c>
      <c r="T1277">
        <v>71590</v>
      </c>
      <c r="U1277">
        <v>71607</v>
      </c>
      <c r="V1277">
        <v>71125</v>
      </c>
      <c r="W1277" t="s">
        <v>12589</v>
      </c>
      <c r="X1277" t="s">
        <v>12590</v>
      </c>
      <c r="Y1277">
        <v>57998</v>
      </c>
      <c r="Z1277">
        <v>147481</v>
      </c>
    </row>
    <row r="1278" spans="1:26" x14ac:dyDescent="0.25">
      <c r="A1278">
        <v>301192</v>
      </c>
      <c r="B1278">
        <v>202501</v>
      </c>
      <c r="C1278">
        <v>1</v>
      </c>
      <c r="D1278" t="s">
        <v>12983</v>
      </c>
      <c r="E1278">
        <v>4</v>
      </c>
      <c r="F1278">
        <v>323</v>
      </c>
      <c r="G1278">
        <v>64</v>
      </c>
      <c r="H1278">
        <v>5</v>
      </c>
      <c r="I1278">
        <v>2</v>
      </c>
      <c r="J1278">
        <v>4764</v>
      </c>
      <c r="K1278">
        <v>97726</v>
      </c>
      <c r="L1278">
        <v>4.5</v>
      </c>
      <c r="M1278">
        <v>2</v>
      </c>
      <c r="N1278">
        <v>0.5</v>
      </c>
      <c r="O1278">
        <v>1</v>
      </c>
      <c r="P1278">
        <v>1</v>
      </c>
      <c r="Q1278">
        <v>0</v>
      </c>
      <c r="R1278">
        <v>0</v>
      </c>
      <c r="S1278">
        <v>0</v>
      </c>
      <c r="T1278">
        <v>71030</v>
      </c>
      <c r="U1278">
        <v>71510</v>
      </c>
      <c r="V1278">
        <v>71551</v>
      </c>
      <c r="W1278" t="s">
        <v>12607</v>
      </c>
      <c r="X1278" t="s">
        <v>12595</v>
      </c>
      <c r="Y1278">
        <v>0</v>
      </c>
      <c r="Z1278">
        <v>15335</v>
      </c>
    </row>
    <row r="1279" spans="1:26" x14ac:dyDescent="0.25">
      <c r="A1279">
        <v>301192</v>
      </c>
      <c r="B1279">
        <v>202501</v>
      </c>
      <c r="C1279">
        <v>2</v>
      </c>
      <c r="D1279" t="s">
        <v>12983</v>
      </c>
      <c r="E1279">
        <v>4</v>
      </c>
      <c r="F1279">
        <v>323</v>
      </c>
      <c r="G1279">
        <v>64</v>
      </c>
      <c r="H1279">
        <v>5</v>
      </c>
      <c r="I1279">
        <v>2</v>
      </c>
      <c r="J1279">
        <v>4764</v>
      </c>
      <c r="K1279">
        <v>97726</v>
      </c>
      <c r="L1279">
        <v>4.5</v>
      </c>
      <c r="M1279">
        <v>2</v>
      </c>
      <c r="N1279">
        <v>0.5</v>
      </c>
      <c r="O1279">
        <v>1</v>
      </c>
      <c r="P1279">
        <v>1</v>
      </c>
      <c r="Q1279">
        <v>0</v>
      </c>
      <c r="R1279">
        <v>0</v>
      </c>
      <c r="S1279">
        <v>0</v>
      </c>
      <c r="T1279">
        <v>71030</v>
      </c>
      <c r="U1279">
        <v>71510</v>
      </c>
      <c r="V1279">
        <v>71551</v>
      </c>
      <c r="W1279" t="s">
        <v>12607</v>
      </c>
      <c r="X1279" t="s">
        <v>12595</v>
      </c>
      <c r="Y1279">
        <v>0</v>
      </c>
      <c r="Z1279">
        <v>15335</v>
      </c>
    </row>
    <row r="1280" spans="1:26" x14ac:dyDescent="0.25">
      <c r="A1280">
        <v>301196</v>
      </c>
      <c r="B1280">
        <v>202501</v>
      </c>
      <c r="C1280">
        <v>1</v>
      </c>
      <c r="D1280" t="s">
        <v>13385</v>
      </c>
      <c r="E1280">
        <v>4</v>
      </c>
      <c r="F1280">
        <v>916</v>
      </c>
      <c r="G1280">
        <v>230</v>
      </c>
      <c r="H1280">
        <v>24</v>
      </c>
      <c r="I1280">
        <v>6</v>
      </c>
      <c r="J1280">
        <v>193</v>
      </c>
      <c r="K1280">
        <v>0</v>
      </c>
      <c r="L1280">
        <v>0</v>
      </c>
      <c r="M1280">
        <v>0</v>
      </c>
      <c r="N1280">
        <v>0</v>
      </c>
      <c r="O1280">
        <v>0</v>
      </c>
      <c r="P1280">
        <v>0</v>
      </c>
      <c r="Q1280">
        <v>0</v>
      </c>
      <c r="R1280">
        <v>0</v>
      </c>
      <c r="S1280">
        <v>0</v>
      </c>
      <c r="T1280">
        <v>71030</v>
      </c>
      <c r="U1280">
        <v>71662</v>
      </c>
      <c r="V1280">
        <v>71450</v>
      </c>
      <c r="W1280" t="s">
        <v>12672</v>
      </c>
      <c r="X1280" t="s">
        <v>12595</v>
      </c>
      <c r="Y1280">
        <v>0</v>
      </c>
      <c r="Z1280">
        <v>0</v>
      </c>
    </row>
    <row r="1281" spans="1:26" x14ac:dyDescent="0.25">
      <c r="A1281">
        <v>301196</v>
      </c>
      <c r="B1281">
        <v>202501</v>
      </c>
      <c r="C1281">
        <v>2</v>
      </c>
      <c r="D1281" t="s">
        <v>13385</v>
      </c>
      <c r="E1281">
        <v>4</v>
      </c>
      <c r="F1281">
        <v>916</v>
      </c>
      <c r="G1281">
        <v>230</v>
      </c>
      <c r="H1281">
        <v>24</v>
      </c>
      <c r="I1281">
        <v>6</v>
      </c>
      <c r="J1281">
        <v>193</v>
      </c>
      <c r="K1281">
        <v>0</v>
      </c>
      <c r="L1281">
        <v>0</v>
      </c>
      <c r="M1281">
        <v>0</v>
      </c>
      <c r="N1281">
        <v>0</v>
      </c>
      <c r="O1281">
        <v>0</v>
      </c>
      <c r="P1281">
        <v>0</v>
      </c>
      <c r="Q1281">
        <v>0</v>
      </c>
      <c r="R1281">
        <v>0</v>
      </c>
      <c r="S1281">
        <v>0</v>
      </c>
      <c r="T1281">
        <v>71030</v>
      </c>
      <c r="U1281">
        <v>71662</v>
      </c>
      <c r="V1281">
        <v>71450</v>
      </c>
      <c r="W1281" t="s">
        <v>12672</v>
      </c>
      <c r="X1281" t="s">
        <v>12595</v>
      </c>
      <c r="Y1281">
        <v>0</v>
      </c>
      <c r="Z1281">
        <v>0</v>
      </c>
    </row>
    <row r="1282" spans="1:26" x14ac:dyDescent="0.25">
      <c r="A1282">
        <v>301199</v>
      </c>
      <c r="B1282">
        <v>202501</v>
      </c>
      <c r="C1282">
        <v>1</v>
      </c>
      <c r="D1282" t="s">
        <v>13225</v>
      </c>
      <c r="E1282">
        <v>4</v>
      </c>
      <c r="F1282">
        <v>818</v>
      </c>
      <c r="G1282">
        <v>177</v>
      </c>
      <c r="H1282">
        <v>20</v>
      </c>
      <c r="I1282">
        <v>7</v>
      </c>
      <c r="J1282">
        <v>936</v>
      </c>
      <c r="K1282">
        <v>939</v>
      </c>
      <c r="L1282">
        <v>1</v>
      </c>
      <c r="M1282">
        <v>0</v>
      </c>
      <c r="N1282">
        <v>1</v>
      </c>
      <c r="O1282">
        <v>0</v>
      </c>
      <c r="P1282">
        <v>0</v>
      </c>
      <c r="Q1282">
        <v>0</v>
      </c>
      <c r="R1282">
        <v>0</v>
      </c>
      <c r="S1282">
        <v>0</v>
      </c>
      <c r="T1282">
        <v>900582</v>
      </c>
      <c r="U1282">
        <v>71188</v>
      </c>
      <c r="V1282">
        <v>71191</v>
      </c>
      <c r="W1282" t="s">
        <v>12620</v>
      </c>
      <c r="X1282" t="s">
        <v>13887</v>
      </c>
      <c r="Y1282">
        <v>0</v>
      </c>
      <c r="Z1282">
        <v>1298</v>
      </c>
    </row>
    <row r="1283" spans="1:26" x14ac:dyDescent="0.25">
      <c r="A1283">
        <v>301199</v>
      </c>
      <c r="B1283">
        <v>202501</v>
      </c>
      <c r="C1283">
        <v>2</v>
      </c>
      <c r="D1283" t="s">
        <v>13225</v>
      </c>
      <c r="E1283">
        <v>4</v>
      </c>
      <c r="F1283">
        <v>818</v>
      </c>
      <c r="G1283">
        <v>177</v>
      </c>
      <c r="H1283">
        <v>20</v>
      </c>
      <c r="I1283">
        <v>7</v>
      </c>
      <c r="J1283">
        <v>936</v>
      </c>
      <c r="K1283">
        <v>939</v>
      </c>
      <c r="L1283">
        <v>1</v>
      </c>
      <c r="M1283">
        <v>0</v>
      </c>
      <c r="N1283">
        <v>1</v>
      </c>
      <c r="O1283">
        <v>0</v>
      </c>
      <c r="P1283">
        <v>0</v>
      </c>
      <c r="Q1283">
        <v>0</v>
      </c>
      <c r="R1283">
        <v>0</v>
      </c>
      <c r="S1283">
        <v>0</v>
      </c>
      <c r="T1283">
        <v>900582</v>
      </c>
      <c r="U1283">
        <v>71188</v>
      </c>
      <c r="V1283">
        <v>71191</v>
      </c>
      <c r="W1283" t="s">
        <v>12620</v>
      </c>
      <c r="X1283" t="s">
        <v>13887</v>
      </c>
      <c r="Y1283">
        <v>0</v>
      </c>
      <c r="Z1283">
        <v>1298</v>
      </c>
    </row>
    <row r="1284" spans="1:26" x14ac:dyDescent="0.25">
      <c r="A1284">
        <v>301203</v>
      </c>
      <c r="B1284">
        <v>202501</v>
      </c>
      <c r="C1284">
        <v>1</v>
      </c>
      <c r="D1284" t="s">
        <v>12910</v>
      </c>
      <c r="E1284">
        <v>4</v>
      </c>
      <c r="F1284">
        <v>713</v>
      </c>
      <c r="G1284">
        <v>159</v>
      </c>
      <c r="H1284">
        <v>31</v>
      </c>
      <c r="I1284">
        <v>6</v>
      </c>
      <c r="J1284">
        <v>3511</v>
      </c>
      <c r="K1284">
        <v>9748</v>
      </c>
      <c r="L1284">
        <v>4.5</v>
      </c>
      <c r="M1284">
        <v>1.5</v>
      </c>
      <c r="N1284">
        <v>1.5</v>
      </c>
      <c r="O1284">
        <v>0</v>
      </c>
      <c r="P1284">
        <v>0</v>
      </c>
      <c r="Q1284">
        <v>0.5</v>
      </c>
      <c r="R1284">
        <v>1</v>
      </c>
      <c r="S1284">
        <v>0</v>
      </c>
      <c r="T1284">
        <v>71030</v>
      </c>
      <c r="U1284">
        <v>71031</v>
      </c>
      <c r="V1284">
        <v>71015</v>
      </c>
      <c r="W1284" t="s">
        <v>12596</v>
      </c>
      <c r="X1284" t="s">
        <v>12595</v>
      </c>
      <c r="Y1284">
        <v>20329</v>
      </c>
      <c r="Z1284">
        <v>3858</v>
      </c>
    </row>
    <row r="1285" spans="1:26" x14ac:dyDescent="0.25">
      <c r="A1285">
        <v>301203</v>
      </c>
      <c r="B1285">
        <v>202501</v>
      </c>
      <c r="C1285">
        <v>2</v>
      </c>
      <c r="D1285" t="s">
        <v>12910</v>
      </c>
      <c r="E1285">
        <v>4</v>
      </c>
      <c r="F1285">
        <v>713</v>
      </c>
      <c r="G1285">
        <v>159</v>
      </c>
      <c r="H1285">
        <v>31</v>
      </c>
      <c r="I1285">
        <v>6</v>
      </c>
      <c r="J1285">
        <v>3511</v>
      </c>
      <c r="K1285">
        <v>9748</v>
      </c>
      <c r="L1285">
        <v>4.5</v>
      </c>
      <c r="M1285">
        <v>1.5</v>
      </c>
      <c r="N1285">
        <v>1.5</v>
      </c>
      <c r="O1285">
        <v>0</v>
      </c>
      <c r="P1285">
        <v>0</v>
      </c>
      <c r="Q1285">
        <v>0.5</v>
      </c>
      <c r="R1285">
        <v>1</v>
      </c>
      <c r="S1285">
        <v>0</v>
      </c>
      <c r="T1285">
        <v>71030</v>
      </c>
      <c r="U1285">
        <v>71031</v>
      </c>
      <c r="V1285">
        <v>71015</v>
      </c>
      <c r="W1285" t="s">
        <v>12596</v>
      </c>
      <c r="X1285" t="s">
        <v>12595</v>
      </c>
      <c r="Y1285">
        <v>20329</v>
      </c>
      <c r="Z1285">
        <v>3858</v>
      </c>
    </row>
    <row r="1286" spans="1:26" x14ac:dyDescent="0.25">
      <c r="A1286">
        <v>301223</v>
      </c>
      <c r="B1286">
        <v>202501</v>
      </c>
      <c r="C1286">
        <v>1</v>
      </c>
      <c r="D1286" t="s">
        <v>13388</v>
      </c>
      <c r="E1286">
        <v>4</v>
      </c>
      <c r="F1286">
        <v>476</v>
      </c>
      <c r="G1286">
        <v>172</v>
      </c>
      <c r="H1286">
        <v>22</v>
      </c>
      <c r="I1286">
        <v>6</v>
      </c>
      <c r="J1286">
        <v>6282</v>
      </c>
      <c r="K1286">
        <v>37510</v>
      </c>
      <c r="L1286">
        <v>11</v>
      </c>
      <c r="M1286">
        <v>4</v>
      </c>
      <c r="N1286">
        <v>2</v>
      </c>
      <c r="O1286">
        <v>1</v>
      </c>
      <c r="P1286">
        <v>2</v>
      </c>
      <c r="Q1286">
        <v>1</v>
      </c>
      <c r="R1286">
        <v>1</v>
      </c>
      <c r="S1286">
        <v>0</v>
      </c>
      <c r="T1286">
        <v>71251</v>
      </c>
      <c r="U1286">
        <v>70930</v>
      </c>
      <c r="V1286">
        <v>71182</v>
      </c>
      <c r="W1286" t="s">
        <v>12618</v>
      </c>
      <c r="X1286" t="s">
        <v>13885</v>
      </c>
      <c r="Y1286">
        <v>0</v>
      </c>
      <c r="Z1286">
        <v>11086</v>
      </c>
    </row>
    <row r="1287" spans="1:26" x14ac:dyDescent="0.25">
      <c r="A1287">
        <v>301223</v>
      </c>
      <c r="B1287">
        <v>202501</v>
      </c>
      <c r="C1287">
        <v>2</v>
      </c>
      <c r="D1287" t="s">
        <v>13388</v>
      </c>
      <c r="E1287">
        <v>4</v>
      </c>
      <c r="F1287">
        <v>476</v>
      </c>
      <c r="G1287">
        <v>172</v>
      </c>
      <c r="H1287">
        <v>22</v>
      </c>
      <c r="I1287">
        <v>6</v>
      </c>
      <c r="J1287">
        <v>6282</v>
      </c>
      <c r="K1287">
        <v>37510</v>
      </c>
      <c r="L1287">
        <v>11</v>
      </c>
      <c r="M1287">
        <v>4</v>
      </c>
      <c r="N1287">
        <v>2</v>
      </c>
      <c r="O1287">
        <v>1</v>
      </c>
      <c r="P1287">
        <v>2</v>
      </c>
      <c r="Q1287">
        <v>1</v>
      </c>
      <c r="R1287">
        <v>1</v>
      </c>
      <c r="S1287">
        <v>0</v>
      </c>
      <c r="T1287">
        <v>71251</v>
      </c>
      <c r="U1287">
        <v>70930</v>
      </c>
      <c r="V1287">
        <v>71182</v>
      </c>
      <c r="W1287" t="s">
        <v>12618</v>
      </c>
      <c r="X1287" t="s">
        <v>13885</v>
      </c>
      <c r="Y1287">
        <v>0</v>
      </c>
      <c r="Z1287">
        <v>11086</v>
      </c>
    </row>
    <row r="1288" spans="1:26" x14ac:dyDescent="0.25">
      <c r="A1288">
        <v>301258</v>
      </c>
      <c r="B1288">
        <v>202501</v>
      </c>
      <c r="C1288">
        <v>1</v>
      </c>
      <c r="D1288" t="s">
        <v>13390</v>
      </c>
      <c r="E1288">
        <v>4</v>
      </c>
      <c r="F1288">
        <v>706</v>
      </c>
      <c r="G1288">
        <v>174</v>
      </c>
      <c r="H1288">
        <v>26</v>
      </c>
      <c r="I1288">
        <v>7</v>
      </c>
      <c r="J1288">
        <v>3136</v>
      </c>
      <c r="K1288">
        <v>10750</v>
      </c>
      <c r="L1288">
        <v>1</v>
      </c>
      <c r="M1288">
        <v>1</v>
      </c>
      <c r="N1288">
        <v>0</v>
      </c>
      <c r="O1288">
        <v>0</v>
      </c>
      <c r="P1288">
        <v>0</v>
      </c>
      <c r="Q1288">
        <v>0</v>
      </c>
      <c r="R1288">
        <v>0</v>
      </c>
      <c r="S1288">
        <v>0</v>
      </c>
      <c r="T1288">
        <v>71590</v>
      </c>
      <c r="U1288">
        <v>71592</v>
      </c>
      <c r="V1288">
        <v>71070</v>
      </c>
      <c r="W1288" t="s">
        <v>12638</v>
      </c>
      <c r="X1288" t="s">
        <v>12590</v>
      </c>
      <c r="Y1288">
        <v>0</v>
      </c>
      <c r="Z1288">
        <v>4075</v>
      </c>
    </row>
    <row r="1289" spans="1:26" x14ac:dyDescent="0.25">
      <c r="A1289">
        <v>301258</v>
      </c>
      <c r="B1289">
        <v>202501</v>
      </c>
      <c r="C1289">
        <v>2</v>
      </c>
      <c r="D1289" t="s">
        <v>13390</v>
      </c>
      <c r="E1289">
        <v>4</v>
      </c>
      <c r="F1289">
        <v>706</v>
      </c>
      <c r="G1289">
        <v>174</v>
      </c>
      <c r="H1289">
        <v>26</v>
      </c>
      <c r="I1289">
        <v>7</v>
      </c>
      <c r="J1289">
        <v>3136</v>
      </c>
      <c r="K1289">
        <v>10750</v>
      </c>
      <c r="L1289">
        <v>1</v>
      </c>
      <c r="M1289">
        <v>1</v>
      </c>
      <c r="N1289">
        <v>0</v>
      </c>
      <c r="O1289">
        <v>0</v>
      </c>
      <c r="P1289">
        <v>0</v>
      </c>
      <c r="Q1289">
        <v>0</v>
      </c>
      <c r="R1289">
        <v>0</v>
      </c>
      <c r="S1289">
        <v>0</v>
      </c>
      <c r="T1289">
        <v>71590</v>
      </c>
      <c r="U1289">
        <v>71592</v>
      </c>
      <c r="V1289">
        <v>71070</v>
      </c>
      <c r="W1289" t="s">
        <v>12638</v>
      </c>
      <c r="X1289" t="s">
        <v>12590</v>
      </c>
      <c r="Y1289">
        <v>0</v>
      </c>
      <c r="Z1289">
        <v>4075</v>
      </c>
    </row>
    <row r="1290" spans="1:26" x14ac:dyDescent="0.25">
      <c r="A1290">
        <v>301342</v>
      </c>
      <c r="B1290">
        <v>202501</v>
      </c>
      <c r="C1290">
        <v>1</v>
      </c>
      <c r="D1290" t="s">
        <v>13392</v>
      </c>
      <c r="E1290">
        <v>4</v>
      </c>
      <c r="F1290">
        <v>24</v>
      </c>
      <c r="G1290">
        <v>7</v>
      </c>
      <c r="H1290">
        <v>2</v>
      </c>
      <c r="I1290">
        <v>2</v>
      </c>
      <c r="J1290">
        <v>21272</v>
      </c>
      <c r="K1290">
        <v>86089</v>
      </c>
      <c r="L1290">
        <v>17.5</v>
      </c>
      <c r="M1290">
        <v>7.5</v>
      </c>
      <c r="N1290">
        <v>2</v>
      </c>
      <c r="O1290">
        <v>1</v>
      </c>
      <c r="P1290">
        <v>2.5</v>
      </c>
      <c r="Q1290">
        <v>3</v>
      </c>
      <c r="R1290">
        <v>1.5</v>
      </c>
      <c r="S1290">
        <v>0</v>
      </c>
      <c r="T1290">
        <v>71590</v>
      </c>
      <c r="U1290">
        <v>71594</v>
      </c>
      <c r="V1290">
        <v>71467</v>
      </c>
      <c r="W1290" t="s">
        <v>12670</v>
      </c>
      <c r="X1290" t="s">
        <v>12590</v>
      </c>
      <c r="Y1290">
        <v>71791</v>
      </c>
      <c r="Z1290">
        <v>34608</v>
      </c>
    </row>
    <row r="1291" spans="1:26" x14ac:dyDescent="0.25">
      <c r="A1291">
        <v>301342</v>
      </c>
      <c r="B1291">
        <v>202501</v>
      </c>
      <c r="C1291">
        <v>2</v>
      </c>
      <c r="D1291" t="s">
        <v>13392</v>
      </c>
      <c r="E1291">
        <v>4</v>
      </c>
      <c r="F1291">
        <v>24</v>
      </c>
      <c r="G1291">
        <v>7</v>
      </c>
      <c r="H1291">
        <v>2</v>
      </c>
      <c r="I1291">
        <v>2</v>
      </c>
      <c r="J1291">
        <v>21272</v>
      </c>
      <c r="K1291">
        <v>86089</v>
      </c>
      <c r="L1291">
        <v>17.5</v>
      </c>
      <c r="M1291">
        <v>7.5</v>
      </c>
      <c r="N1291">
        <v>2</v>
      </c>
      <c r="O1291">
        <v>1</v>
      </c>
      <c r="P1291">
        <v>2.5</v>
      </c>
      <c r="Q1291">
        <v>3</v>
      </c>
      <c r="R1291">
        <v>1.5</v>
      </c>
      <c r="S1291">
        <v>0</v>
      </c>
      <c r="T1291">
        <v>71590</v>
      </c>
      <c r="U1291">
        <v>71594</v>
      </c>
      <c r="V1291">
        <v>71467</v>
      </c>
      <c r="W1291" t="s">
        <v>12670</v>
      </c>
      <c r="X1291" t="s">
        <v>12590</v>
      </c>
      <c r="Y1291">
        <v>71791</v>
      </c>
      <c r="Z1291">
        <v>34608</v>
      </c>
    </row>
    <row r="1292" spans="1:26" x14ac:dyDescent="0.25">
      <c r="A1292">
        <v>301351</v>
      </c>
      <c r="B1292">
        <v>202501</v>
      </c>
      <c r="C1292">
        <v>1</v>
      </c>
      <c r="D1292" t="s">
        <v>13394</v>
      </c>
      <c r="E1292">
        <v>4</v>
      </c>
      <c r="F1292">
        <v>885</v>
      </c>
      <c r="G1292">
        <v>278</v>
      </c>
      <c r="H1292">
        <v>41</v>
      </c>
      <c r="I1292">
        <v>12</v>
      </c>
      <c r="J1292">
        <v>0</v>
      </c>
      <c r="K1292">
        <v>2400</v>
      </c>
      <c r="L1292">
        <v>0</v>
      </c>
      <c r="M1292">
        <v>0</v>
      </c>
      <c r="N1292">
        <v>0</v>
      </c>
      <c r="O1292">
        <v>0</v>
      </c>
      <c r="P1292">
        <v>0</v>
      </c>
      <c r="Q1292">
        <v>0</v>
      </c>
      <c r="R1292">
        <v>0</v>
      </c>
      <c r="S1292">
        <v>0</v>
      </c>
      <c r="T1292">
        <v>71251</v>
      </c>
      <c r="U1292">
        <v>70067</v>
      </c>
      <c r="V1292">
        <v>71265</v>
      </c>
      <c r="W1292" t="s">
        <v>12636</v>
      </c>
      <c r="X1292" t="s">
        <v>13885</v>
      </c>
      <c r="Y1292">
        <v>0</v>
      </c>
      <c r="Z1292">
        <v>300</v>
      </c>
    </row>
    <row r="1293" spans="1:26" x14ac:dyDescent="0.25">
      <c r="A1293">
        <v>301351</v>
      </c>
      <c r="B1293">
        <v>202501</v>
      </c>
      <c r="C1293">
        <v>2</v>
      </c>
      <c r="D1293" t="s">
        <v>13394</v>
      </c>
      <c r="E1293">
        <v>4</v>
      </c>
      <c r="F1293">
        <v>885</v>
      </c>
      <c r="G1293">
        <v>278</v>
      </c>
      <c r="H1293">
        <v>41</v>
      </c>
      <c r="I1293">
        <v>12</v>
      </c>
      <c r="J1293">
        <v>0</v>
      </c>
      <c r="K1293">
        <v>2400</v>
      </c>
      <c r="L1293">
        <v>0</v>
      </c>
      <c r="M1293">
        <v>0</v>
      </c>
      <c r="N1293">
        <v>0</v>
      </c>
      <c r="O1293">
        <v>0</v>
      </c>
      <c r="P1293">
        <v>0</v>
      </c>
      <c r="Q1293">
        <v>0</v>
      </c>
      <c r="R1293">
        <v>0</v>
      </c>
      <c r="S1293">
        <v>0</v>
      </c>
      <c r="T1293">
        <v>71251</v>
      </c>
      <c r="U1293">
        <v>70067</v>
      </c>
      <c r="V1293">
        <v>71265</v>
      </c>
      <c r="W1293" t="s">
        <v>12636</v>
      </c>
      <c r="X1293" t="s">
        <v>13885</v>
      </c>
      <c r="Y1293">
        <v>0</v>
      </c>
      <c r="Z1293">
        <v>300</v>
      </c>
    </row>
    <row r="1294" spans="1:26" x14ac:dyDescent="0.25">
      <c r="A1294">
        <v>301373</v>
      </c>
      <c r="B1294">
        <v>202501</v>
      </c>
      <c r="C1294">
        <v>1</v>
      </c>
      <c r="D1294" t="s">
        <v>12868</v>
      </c>
      <c r="E1294">
        <v>4</v>
      </c>
      <c r="F1294">
        <v>176</v>
      </c>
      <c r="G1294">
        <v>66</v>
      </c>
      <c r="H1294">
        <v>11</v>
      </c>
      <c r="I1294">
        <v>1</v>
      </c>
      <c r="J1294">
        <v>15630</v>
      </c>
      <c r="K1294">
        <v>25379</v>
      </c>
      <c r="L1294">
        <v>16</v>
      </c>
      <c r="M1294">
        <v>7</v>
      </c>
      <c r="N1294">
        <v>3</v>
      </c>
      <c r="O1294">
        <v>0</v>
      </c>
      <c r="P1294">
        <v>3</v>
      </c>
      <c r="Q1294">
        <v>2</v>
      </c>
      <c r="R1294">
        <v>1</v>
      </c>
      <c r="S1294">
        <v>0</v>
      </c>
      <c r="T1294">
        <v>71251</v>
      </c>
      <c r="U1294">
        <v>700023</v>
      </c>
      <c r="V1294">
        <v>71212</v>
      </c>
      <c r="W1294" t="s">
        <v>12679</v>
      </c>
      <c r="X1294" t="s">
        <v>13885</v>
      </c>
      <c r="Y1294">
        <v>24534</v>
      </c>
      <c r="Z1294">
        <v>19784</v>
      </c>
    </row>
    <row r="1295" spans="1:26" x14ac:dyDescent="0.25">
      <c r="A1295">
        <v>301373</v>
      </c>
      <c r="B1295">
        <v>202501</v>
      </c>
      <c r="C1295">
        <v>2</v>
      </c>
      <c r="D1295" t="s">
        <v>12868</v>
      </c>
      <c r="E1295">
        <v>4</v>
      </c>
      <c r="F1295">
        <v>176</v>
      </c>
      <c r="G1295">
        <v>66</v>
      </c>
      <c r="H1295">
        <v>11</v>
      </c>
      <c r="I1295">
        <v>1</v>
      </c>
      <c r="J1295">
        <v>15630</v>
      </c>
      <c r="K1295">
        <v>25379</v>
      </c>
      <c r="L1295">
        <v>16</v>
      </c>
      <c r="M1295">
        <v>7</v>
      </c>
      <c r="N1295">
        <v>3</v>
      </c>
      <c r="O1295">
        <v>0</v>
      </c>
      <c r="P1295">
        <v>3</v>
      </c>
      <c r="Q1295">
        <v>2</v>
      </c>
      <c r="R1295">
        <v>1</v>
      </c>
      <c r="S1295">
        <v>0</v>
      </c>
      <c r="T1295">
        <v>71251</v>
      </c>
      <c r="U1295">
        <v>700023</v>
      </c>
      <c r="V1295">
        <v>71212</v>
      </c>
      <c r="W1295" t="s">
        <v>12679</v>
      </c>
      <c r="X1295" t="s">
        <v>13885</v>
      </c>
      <c r="Y1295">
        <v>24534</v>
      </c>
      <c r="Z1295">
        <v>19784</v>
      </c>
    </row>
    <row r="1296" spans="1:26" x14ac:dyDescent="0.25">
      <c r="A1296">
        <v>301391</v>
      </c>
      <c r="B1296">
        <v>202501</v>
      </c>
      <c r="C1296">
        <v>1</v>
      </c>
      <c r="D1296" t="s">
        <v>13396</v>
      </c>
      <c r="E1296">
        <v>4</v>
      </c>
      <c r="F1296">
        <v>619</v>
      </c>
      <c r="G1296">
        <v>135</v>
      </c>
      <c r="H1296">
        <v>15</v>
      </c>
      <c r="I1296">
        <v>3</v>
      </c>
      <c r="J1296">
        <v>5083</v>
      </c>
      <c r="K1296">
        <v>2231</v>
      </c>
      <c r="L1296">
        <v>14</v>
      </c>
      <c r="M1296">
        <v>2</v>
      </c>
      <c r="N1296">
        <v>4</v>
      </c>
      <c r="O1296">
        <v>1</v>
      </c>
      <c r="P1296">
        <v>5</v>
      </c>
      <c r="Q1296">
        <v>1</v>
      </c>
      <c r="R1296">
        <v>1</v>
      </c>
      <c r="S1296">
        <v>0</v>
      </c>
      <c r="T1296">
        <v>71030</v>
      </c>
      <c r="U1296">
        <v>71662</v>
      </c>
      <c r="V1296">
        <v>71450</v>
      </c>
      <c r="W1296" t="s">
        <v>12672</v>
      </c>
      <c r="X1296" t="s">
        <v>12595</v>
      </c>
      <c r="Y1296">
        <v>5212</v>
      </c>
      <c r="Z1296">
        <v>6734</v>
      </c>
    </row>
    <row r="1297" spans="1:26" x14ac:dyDescent="0.25">
      <c r="A1297">
        <v>301391</v>
      </c>
      <c r="B1297">
        <v>202501</v>
      </c>
      <c r="C1297">
        <v>2</v>
      </c>
      <c r="D1297" t="s">
        <v>13396</v>
      </c>
      <c r="E1297">
        <v>4</v>
      </c>
      <c r="F1297">
        <v>619</v>
      </c>
      <c r="G1297">
        <v>135</v>
      </c>
      <c r="H1297">
        <v>15</v>
      </c>
      <c r="I1297">
        <v>3</v>
      </c>
      <c r="J1297">
        <v>5083</v>
      </c>
      <c r="K1297">
        <v>2231</v>
      </c>
      <c r="L1297">
        <v>14</v>
      </c>
      <c r="M1297">
        <v>2</v>
      </c>
      <c r="N1297">
        <v>4</v>
      </c>
      <c r="O1297">
        <v>1</v>
      </c>
      <c r="P1297">
        <v>5</v>
      </c>
      <c r="Q1297">
        <v>1</v>
      </c>
      <c r="R1297">
        <v>1</v>
      </c>
      <c r="S1297">
        <v>0</v>
      </c>
      <c r="T1297">
        <v>71030</v>
      </c>
      <c r="U1297">
        <v>71662</v>
      </c>
      <c r="V1297">
        <v>71450</v>
      </c>
      <c r="W1297" t="s">
        <v>12672</v>
      </c>
      <c r="X1297" t="s">
        <v>12595</v>
      </c>
      <c r="Y1297">
        <v>5212</v>
      </c>
      <c r="Z1297">
        <v>6734</v>
      </c>
    </row>
    <row r="1298" spans="1:26" x14ac:dyDescent="0.25">
      <c r="A1298">
        <v>301401</v>
      </c>
      <c r="B1298">
        <v>202501</v>
      </c>
      <c r="C1298">
        <v>1</v>
      </c>
      <c r="D1298" t="s">
        <v>12671</v>
      </c>
      <c r="E1298">
        <v>4</v>
      </c>
      <c r="F1298">
        <v>401</v>
      </c>
      <c r="G1298">
        <v>151</v>
      </c>
      <c r="H1298">
        <v>19</v>
      </c>
      <c r="I1298">
        <v>7</v>
      </c>
      <c r="J1298">
        <v>7341</v>
      </c>
      <c r="K1298">
        <v>23651</v>
      </c>
      <c r="L1298">
        <v>14</v>
      </c>
      <c r="M1298">
        <v>2.5</v>
      </c>
      <c r="N1298">
        <v>4.5</v>
      </c>
      <c r="O1298">
        <v>0.5</v>
      </c>
      <c r="P1298">
        <v>2</v>
      </c>
      <c r="Q1298">
        <v>4</v>
      </c>
      <c r="R1298">
        <v>0.5</v>
      </c>
      <c r="S1298">
        <v>0</v>
      </c>
      <c r="T1298">
        <v>71251</v>
      </c>
      <c r="U1298">
        <v>70930</v>
      </c>
      <c r="V1298">
        <v>71397</v>
      </c>
      <c r="W1298" t="s">
        <v>12618</v>
      </c>
      <c r="X1298" t="s">
        <v>13885</v>
      </c>
      <c r="Y1298">
        <v>8229</v>
      </c>
      <c r="Z1298">
        <v>12920</v>
      </c>
    </row>
    <row r="1299" spans="1:26" x14ac:dyDescent="0.25">
      <c r="A1299">
        <v>301401</v>
      </c>
      <c r="B1299">
        <v>202501</v>
      </c>
      <c r="C1299">
        <v>2</v>
      </c>
      <c r="D1299" t="s">
        <v>12671</v>
      </c>
      <c r="E1299">
        <v>4</v>
      </c>
      <c r="F1299">
        <v>401</v>
      </c>
      <c r="G1299">
        <v>151</v>
      </c>
      <c r="H1299">
        <v>19</v>
      </c>
      <c r="I1299">
        <v>7</v>
      </c>
      <c r="J1299">
        <v>7341</v>
      </c>
      <c r="K1299">
        <v>23651</v>
      </c>
      <c r="L1299">
        <v>14</v>
      </c>
      <c r="M1299">
        <v>2.5</v>
      </c>
      <c r="N1299">
        <v>4.5</v>
      </c>
      <c r="O1299">
        <v>0.5</v>
      </c>
      <c r="P1299">
        <v>2</v>
      </c>
      <c r="Q1299">
        <v>4</v>
      </c>
      <c r="R1299">
        <v>0.5</v>
      </c>
      <c r="S1299">
        <v>0</v>
      </c>
      <c r="T1299">
        <v>71251</v>
      </c>
      <c r="U1299">
        <v>70930</v>
      </c>
      <c r="V1299">
        <v>71397</v>
      </c>
      <c r="W1299" t="s">
        <v>12618</v>
      </c>
      <c r="X1299" t="s">
        <v>13885</v>
      </c>
      <c r="Y1299">
        <v>8229</v>
      </c>
      <c r="Z1299">
        <v>12920</v>
      </c>
    </row>
    <row r="1300" spans="1:26" x14ac:dyDescent="0.25">
      <c r="A1300">
        <v>301508</v>
      </c>
      <c r="B1300">
        <v>202501</v>
      </c>
      <c r="C1300">
        <v>1</v>
      </c>
      <c r="D1300" t="s">
        <v>13398</v>
      </c>
      <c r="E1300">
        <v>3</v>
      </c>
      <c r="F1300">
        <v>49</v>
      </c>
      <c r="G1300">
        <v>12</v>
      </c>
      <c r="H1300">
        <v>1</v>
      </c>
      <c r="I1300">
        <v>0</v>
      </c>
      <c r="J1300">
        <v>72540</v>
      </c>
      <c r="K1300">
        <v>109235</v>
      </c>
      <c r="L1300">
        <v>82</v>
      </c>
      <c r="M1300">
        <v>16</v>
      </c>
      <c r="N1300">
        <v>24</v>
      </c>
      <c r="O1300">
        <v>16</v>
      </c>
      <c r="P1300">
        <v>15</v>
      </c>
      <c r="Q1300">
        <v>7</v>
      </c>
      <c r="R1300">
        <v>4</v>
      </c>
      <c r="S1300">
        <v>0</v>
      </c>
      <c r="T1300">
        <v>71590</v>
      </c>
      <c r="U1300">
        <v>71606</v>
      </c>
      <c r="V1300">
        <v>71337</v>
      </c>
      <c r="W1300" t="s">
        <v>13891</v>
      </c>
      <c r="X1300" t="s">
        <v>12590</v>
      </c>
      <c r="Y1300">
        <v>30553</v>
      </c>
      <c r="Z1300">
        <v>100193</v>
      </c>
    </row>
    <row r="1301" spans="1:26" x14ac:dyDescent="0.25">
      <c r="A1301">
        <v>301508</v>
      </c>
      <c r="B1301">
        <v>202501</v>
      </c>
      <c r="C1301">
        <v>2</v>
      </c>
      <c r="D1301" t="s">
        <v>13398</v>
      </c>
      <c r="E1301">
        <v>3</v>
      </c>
      <c r="F1301">
        <v>49</v>
      </c>
      <c r="G1301">
        <v>12</v>
      </c>
      <c r="H1301">
        <v>1</v>
      </c>
      <c r="I1301">
        <v>0</v>
      </c>
      <c r="J1301">
        <v>72540</v>
      </c>
      <c r="K1301">
        <v>109235</v>
      </c>
      <c r="L1301">
        <v>82</v>
      </c>
      <c r="M1301">
        <v>16</v>
      </c>
      <c r="N1301">
        <v>24</v>
      </c>
      <c r="O1301">
        <v>16</v>
      </c>
      <c r="P1301">
        <v>15</v>
      </c>
      <c r="Q1301">
        <v>7</v>
      </c>
      <c r="R1301">
        <v>4</v>
      </c>
      <c r="S1301">
        <v>0</v>
      </c>
      <c r="T1301">
        <v>71590</v>
      </c>
      <c r="U1301">
        <v>71606</v>
      </c>
      <c r="V1301">
        <v>71337</v>
      </c>
      <c r="W1301" t="s">
        <v>13891</v>
      </c>
      <c r="X1301" t="s">
        <v>12590</v>
      </c>
      <c r="Y1301">
        <v>30553</v>
      </c>
      <c r="Z1301">
        <v>100193</v>
      </c>
    </row>
    <row r="1302" spans="1:26" x14ac:dyDescent="0.25">
      <c r="A1302">
        <v>301534</v>
      </c>
      <c r="B1302">
        <v>202501</v>
      </c>
      <c r="C1302">
        <v>1</v>
      </c>
      <c r="D1302" t="s">
        <v>13331</v>
      </c>
      <c r="E1302">
        <v>4</v>
      </c>
      <c r="F1302">
        <v>883</v>
      </c>
      <c r="G1302">
        <v>218</v>
      </c>
      <c r="H1302">
        <v>15</v>
      </c>
      <c r="I1302">
        <v>4</v>
      </c>
      <c r="J1302">
        <v>93</v>
      </c>
      <c r="K1302">
        <v>2000</v>
      </c>
      <c r="L1302">
        <v>0</v>
      </c>
      <c r="M1302">
        <v>0</v>
      </c>
      <c r="N1302">
        <v>0</v>
      </c>
      <c r="O1302">
        <v>0</v>
      </c>
      <c r="P1302">
        <v>0</v>
      </c>
      <c r="Q1302">
        <v>0</v>
      </c>
      <c r="R1302">
        <v>0</v>
      </c>
      <c r="S1302">
        <v>0</v>
      </c>
      <c r="T1302">
        <v>71590</v>
      </c>
      <c r="U1302">
        <v>71602</v>
      </c>
      <c r="V1302">
        <v>71223</v>
      </c>
      <c r="W1302" t="s">
        <v>5222</v>
      </c>
      <c r="X1302" t="s">
        <v>12590</v>
      </c>
      <c r="Y1302">
        <v>0</v>
      </c>
      <c r="Z1302">
        <v>339</v>
      </c>
    </row>
    <row r="1303" spans="1:26" x14ac:dyDescent="0.25">
      <c r="A1303">
        <v>301534</v>
      </c>
      <c r="B1303">
        <v>202501</v>
      </c>
      <c r="C1303">
        <v>2</v>
      </c>
      <c r="D1303" t="s">
        <v>13331</v>
      </c>
      <c r="E1303">
        <v>4</v>
      </c>
      <c r="F1303">
        <v>883</v>
      </c>
      <c r="G1303">
        <v>218</v>
      </c>
      <c r="H1303">
        <v>15</v>
      </c>
      <c r="I1303">
        <v>4</v>
      </c>
      <c r="J1303">
        <v>93</v>
      </c>
      <c r="K1303">
        <v>2000</v>
      </c>
      <c r="L1303">
        <v>0</v>
      </c>
      <c r="M1303">
        <v>0</v>
      </c>
      <c r="N1303">
        <v>0</v>
      </c>
      <c r="O1303">
        <v>0</v>
      </c>
      <c r="P1303">
        <v>0</v>
      </c>
      <c r="Q1303">
        <v>0</v>
      </c>
      <c r="R1303">
        <v>0</v>
      </c>
      <c r="S1303">
        <v>0</v>
      </c>
      <c r="T1303">
        <v>71590</v>
      </c>
      <c r="U1303">
        <v>71602</v>
      </c>
      <c r="V1303">
        <v>71223</v>
      </c>
      <c r="W1303" t="s">
        <v>5222</v>
      </c>
      <c r="X1303" t="s">
        <v>12590</v>
      </c>
      <c r="Y1303">
        <v>0</v>
      </c>
      <c r="Z1303">
        <v>339</v>
      </c>
    </row>
    <row r="1304" spans="1:26" x14ac:dyDescent="0.25">
      <c r="A1304">
        <v>301537</v>
      </c>
      <c r="B1304">
        <v>202501</v>
      </c>
      <c r="C1304">
        <v>1</v>
      </c>
      <c r="D1304" t="s">
        <v>13400</v>
      </c>
      <c r="E1304">
        <v>4</v>
      </c>
      <c r="F1304">
        <v>589</v>
      </c>
      <c r="G1304">
        <v>122</v>
      </c>
      <c r="H1304">
        <v>20</v>
      </c>
      <c r="I1304">
        <v>7</v>
      </c>
      <c r="J1304">
        <v>3377</v>
      </c>
      <c r="K1304">
        <v>30366</v>
      </c>
      <c r="L1304">
        <v>4</v>
      </c>
      <c r="M1304">
        <v>0.5</v>
      </c>
      <c r="N1304">
        <v>1</v>
      </c>
      <c r="O1304">
        <v>1</v>
      </c>
      <c r="P1304">
        <v>0</v>
      </c>
      <c r="Q1304">
        <v>0</v>
      </c>
      <c r="R1304">
        <v>1.5</v>
      </c>
      <c r="S1304">
        <v>0</v>
      </c>
      <c r="T1304">
        <v>71030</v>
      </c>
      <c r="U1304">
        <v>71024</v>
      </c>
      <c r="V1304">
        <v>70048</v>
      </c>
      <c r="W1304" t="s">
        <v>12597</v>
      </c>
      <c r="X1304" t="s">
        <v>12595</v>
      </c>
      <c r="Y1304">
        <v>0</v>
      </c>
      <c r="Z1304">
        <v>7727</v>
      </c>
    </row>
    <row r="1305" spans="1:26" x14ac:dyDescent="0.25">
      <c r="A1305">
        <v>301537</v>
      </c>
      <c r="B1305">
        <v>202501</v>
      </c>
      <c r="C1305">
        <v>2</v>
      </c>
      <c r="D1305" t="s">
        <v>13400</v>
      </c>
      <c r="E1305">
        <v>4</v>
      </c>
      <c r="F1305">
        <v>589</v>
      </c>
      <c r="G1305">
        <v>122</v>
      </c>
      <c r="H1305">
        <v>20</v>
      </c>
      <c r="I1305">
        <v>7</v>
      </c>
      <c r="J1305">
        <v>3377</v>
      </c>
      <c r="K1305">
        <v>30366</v>
      </c>
      <c r="L1305">
        <v>4</v>
      </c>
      <c r="M1305">
        <v>0.5</v>
      </c>
      <c r="N1305">
        <v>1</v>
      </c>
      <c r="O1305">
        <v>1</v>
      </c>
      <c r="P1305">
        <v>0</v>
      </c>
      <c r="Q1305">
        <v>0</v>
      </c>
      <c r="R1305">
        <v>1.5</v>
      </c>
      <c r="S1305">
        <v>0</v>
      </c>
      <c r="T1305">
        <v>71030</v>
      </c>
      <c r="U1305">
        <v>71024</v>
      </c>
      <c r="V1305">
        <v>70048</v>
      </c>
      <c r="W1305" t="s">
        <v>12597</v>
      </c>
      <c r="X1305" t="s">
        <v>12595</v>
      </c>
      <c r="Y1305">
        <v>0</v>
      </c>
      <c r="Z1305">
        <v>7727</v>
      </c>
    </row>
    <row r="1306" spans="1:26" x14ac:dyDescent="0.25">
      <c r="A1306">
        <v>301562</v>
      </c>
      <c r="B1306">
        <v>202501</v>
      </c>
      <c r="C1306">
        <v>1</v>
      </c>
      <c r="D1306" t="s">
        <v>13401</v>
      </c>
      <c r="E1306">
        <v>3</v>
      </c>
      <c r="F1306">
        <v>71</v>
      </c>
      <c r="G1306">
        <v>14</v>
      </c>
      <c r="H1306">
        <v>4</v>
      </c>
      <c r="I1306">
        <v>0</v>
      </c>
      <c r="J1306">
        <v>50887</v>
      </c>
      <c r="K1306">
        <v>101309</v>
      </c>
      <c r="L1306">
        <v>76.5</v>
      </c>
      <c r="M1306">
        <v>10.5</v>
      </c>
      <c r="N1306">
        <v>29</v>
      </c>
      <c r="O1306">
        <v>9</v>
      </c>
      <c r="P1306">
        <v>10</v>
      </c>
      <c r="Q1306">
        <v>16</v>
      </c>
      <c r="R1306">
        <v>2</v>
      </c>
      <c r="S1306">
        <v>0</v>
      </c>
      <c r="T1306">
        <v>900582</v>
      </c>
      <c r="U1306">
        <v>71507</v>
      </c>
      <c r="V1306">
        <v>71146</v>
      </c>
      <c r="W1306" t="s">
        <v>12616</v>
      </c>
      <c r="X1306" t="s">
        <v>13887</v>
      </c>
      <c r="Y1306">
        <v>29810</v>
      </c>
      <c r="Z1306">
        <v>77605</v>
      </c>
    </row>
    <row r="1307" spans="1:26" x14ac:dyDescent="0.25">
      <c r="A1307">
        <v>301562</v>
      </c>
      <c r="B1307">
        <v>202501</v>
      </c>
      <c r="C1307">
        <v>2</v>
      </c>
      <c r="D1307" t="s">
        <v>13401</v>
      </c>
      <c r="E1307">
        <v>3</v>
      </c>
      <c r="F1307">
        <v>71</v>
      </c>
      <c r="G1307">
        <v>14</v>
      </c>
      <c r="H1307">
        <v>4</v>
      </c>
      <c r="I1307">
        <v>0</v>
      </c>
      <c r="J1307">
        <v>50887</v>
      </c>
      <c r="K1307">
        <v>101309</v>
      </c>
      <c r="L1307">
        <v>76.5</v>
      </c>
      <c r="M1307">
        <v>10.5</v>
      </c>
      <c r="N1307">
        <v>29</v>
      </c>
      <c r="O1307">
        <v>9</v>
      </c>
      <c r="P1307">
        <v>10</v>
      </c>
      <c r="Q1307">
        <v>16</v>
      </c>
      <c r="R1307">
        <v>2</v>
      </c>
      <c r="S1307">
        <v>0</v>
      </c>
      <c r="T1307">
        <v>900582</v>
      </c>
      <c r="U1307">
        <v>71507</v>
      </c>
      <c r="V1307">
        <v>71146</v>
      </c>
      <c r="W1307" t="s">
        <v>12616</v>
      </c>
      <c r="X1307" t="s">
        <v>13887</v>
      </c>
      <c r="Y1307">
        <v>29810</v>
      </c>
      <c r="Z1307">
        <v>77605</v>
      </c>
    </row>
    <row r="1308" spans="1:26" x14ac:dyDescent="0.25">
      <c r="A1308">
        <v>301587</v>
      </c>
      <c r="B1308">
        <v>202501</v>
      </c>
      <c r="C1308">
        <v>1</v>
      </c>
      <c r="D1308" t="s">
        <v>13402</v>
      </c>
      <c r="E1308">
        <v>4</v>
      </c>
      <c r="F1308">
        <v>834</v>
      </c>
      <c r="G1308">
        <v>195</v>
      </c>
      <c r="H1308">
        <v>29</v>
      </c>
      <c r="I1308">
        <v>5</v>
      </c>
      <c r="J1308">
        <v>45</v>
      </c>
      <c r="K1308">
        <v>10800</v>
      </c>
      <c r="L1308">
        <v>0</v>
      </c>
      <c r="M1308">
        <v>0</v>
      </c>
      <c r="N1308">
        <v>0</v>
      </c>
      <c r="O1308">
        <v>0</v>
      </c>
      <c r="P1308">
        <v>0</v>
      </c>
      <c r="Q1308">
        <v>0</v>
      </c>
      <c r="R1308">
        <v>0</v>
      </c>
      <c r="S1308">
        <v>0</v>
      </c>
      <c r="T1308">
        <v>71030</v>
      </c>
      <c r="U1308">
        <v>71024</v>
      </c>
      <c r="V1308">
        <v>71025</v>
      </c>
      <c r="W1308" t="s">
        <v>12597</v>
      </c>
      <c r="X1308" t="s">
        <v>12595</v>
      </c>
      <c r="Y1308">
        <v>0</v>
      </c>
      <c r="Z1308">
        <v>1080</v>
      </c>
    </row>
    <row r="1309" spans="1:26" x14ac:dyDescent="0.25">
      <c r="A1309">
        <v>301587</v>
      </c>
      <c r="B1309">
        <v>202501</v>
      </c>
      <c r="C1309">
        <v>2</v>
      </c>
      <c r="D1309" t="s">
        <v>13402</v>
      </c>
      <c r="E1309">
        <v>4</v>
      </c>
      <c r="F1309">
        <v>834</v>
      </c>
      <c r="G1309">
        <v>195</v>
      </c>
      <c r="H1309">
        <v>29</v>
      </c>
      <c r="I1309">
        <v>5</v>
      </c>
      <c r="J1309">
        <v>45</v>
      </c>
      <c r="K1309">
        <v>10800</v>
      </c>
      <c r="L1309">
        <v>0</v>
      </c>
      <c r="M1309">
        <v>0</v>
      </c>
      <c r="N1309">
        <v>0</v>
      </c>
      <c r="O1309">
        <v>0</v>
      </c>
      <c r="P1309">
        <v>0</v>
      </c>
      <c r="Q1309">
        <v>0</v>
      </c>
      <c r="R1309">
        <v>0</v>
      </c>
      <c r="S1309">
        <v>0</v>
      </c>
      <c r="T1309">
        <v>71030</v>
      </c>
      <c r="U1309">
        <v>71024</v>
      </c>
      <c r="V1309">
        <v>71025</v>
      </c>
      <c r="W1309" t="s">
        <v>12597</v>
      </c>
      <c r="X1309" t="s">
        <v>12595</v>
      </c>
      <c r="Y1309">
        <v>0</v>
      </c>
      <c r="Z1309">
        <v>1080</v>
      </c>
    </row>
    <row r="1310" spans="1:26" x14ac:dyDescent="0.25">
      <c r="A1310">
        <v>301592</v>
      </c>
      <c r="B1310">
        <v>202501</v>
      </c>
      <c r="C1310">
        <v>1</v>
      </c>
      <c r="D1310" t="s">
        <v>13379</v>
      </c>
      <c r="E1310">
        <v>4</v>
      </c>
      <c r="F1310">
        <v>590</v>
      </c>
      <c r="G1310">
        <v>123</v>
      </c>
      <c r="H1310">
        <v>13</v>
      </c>
      <c r="I1310">
        <v>3</v>
      </c>
      <c r="J1310">
        <v>5577</v>
      </c>
      <c r="K1310">
        <v>19170</v>
      </c>
      <c r="L1310">
        <v>4</v>
      </c>
      <c r="M1310">
        <v>1</v>
      </c>
      <c r="N1310">
        <v>0</v>
      </c>
      <c r="O1310">
        <v>0</v>
      </c>
      <c r="P1310">
        <v>1</v>
      </c>
      <c r="Q1310">
        <v>0</v>
      </c>
      <c r="R1310">
        <v>2</v>
      </c>
      <c r="S1310">
        <v>0</v>
      </c>
      <c r="T1310">
        <v>71030</v>
      </c>
      <c r="U1310">
        <v>71045</v>
      </c>
      <c r="V1310">
        <v>71436</v>
      </c>
      <c r="W1310" t="s">
        <v>12661</v>
      </c>
      <c r="X1310" t="s">
        <v>12595</v>
      </c>
      <c r="Y1310">
        <v>16681</v>
      </c>
      <c r="Z1310">
        <v>7719</v>
      </c>
    </row>
    <row r="1311" spans="1:26" x14ac:dyDescent="0.25">
      <c r="A1311">
        <v>301592</v>
      </c>
      <c r="B1311">
        <v>202501</v>
      </c>
      <c r="C1311">
        <v>2</v>
      </c>
      <c r="D1311" t="s">
        <v>13379</v>
      </c>
      <c r="E1311">
        <v>4</v>
      </c>
      <c r="F1311">
        <v>590</v>
      </c>
      <c r="G1311">
        <v>123</v>
      </c>
      <c r="H1311">
        <v>13</v>
      </c>
      <c r="I1311">
        <v>3</v>
      </c>
      <c r="J1311">
        <v>5577</v>
      </c>
      <c r="K1311">
        <v>19170</v>
      </c>
      <c r="L1311">
        <v>4</v>
      </c>
      <c r="M1311">
        <v>1</v>
      </c>
      <c r="N1311">
        <v>0</v>
      </c>
      <c r="O1311">
        <v>0</v>
      </c>
      <c r="P1311">
        <v>1</v>
      </c>
      <c r="Q1311">
        <v>0</v>
      </c>
      <c r="R1311">
        <v>2</v>
      </c>
      <c r="S1311">
        <v>0</v>
      </c>
      <c r="T1311">
        <v>71030</v>
      </c>
      <c r="U1311">
        <v>71045</v>
      </c>
      <c r="V1311">
        <v>71436</v>
      </c>
      <c r="W1311" t="s">
        <v>12661</v>
      </c>
      <c r="X1311" t="s">
        <v>12595</v>
      </c>
      <c r="Y1311">
        <v>16681</v>
      </c>
      <c r="Z1311">
        <v>7719</v>
      </c>
    </row>
    <row r="1312" spans="1:26" x14ac:dyDescent="0.25">
      <c r="A1312">
        <v>301593</v>
      </c>
      <c r="B1312">
        <v>202501</v>
      </c>
      <c r="C1312">
        <v>1</v>
      </c>
      <c r="D1312" t="s">
        <v>13404</v>
      </c>
      <c r="E1312">
        <v>3</v>
      </c>
      <c r="F1312">
        <v>48</v>
      </c>
      <c r="G1312">
        <v>9</v>
      </c>
      <c r="H1312">
        <v>1</v>
      </c>
      <c r="I1312">
        <v>0</v>
      </c>
      <c r="J1312">
        <v>74218</v>
      </c>
      <c r="K1312">
        <v>158493</v>
      </c>
      <c r="L1312">
        <v>85</v>
      </c>
      <c r="M1312">
        <v>24</v>
      </c>
      <c r="N1312">
        <v>23</v>
      </c>
      <c r="O1312">
        <v>9</v>
      </c>
      <c r="P1312">
        <v>5</v>
      </c>
      <c r="Q1312">
        <v>19</v>
      </c>
      <c r="R1312">
        <v>5</v>
      </c>
      <c r="S1312">
        <v>0</v>
      </c>
      <c r="T1312">
        <v>71030</v>
      </c>
      <c r="U1312">
        <v>71045</v>
      </c>
      <c r="V1312">
        <v>71037</v>
      </c>
      <c r="W1312" t="s">
        <v>12661</v>
      </c>
      <c r="X1312" t="s">
        <v>12595</v>
      </c>
      <c r="Y1312">
        <v>129644</v>
      </c>
      <c r="Z1312">
        <v>101287</v>
      </c>
    </row>
    <row r="1313" spans="1:26" x14ac:dyDescent="0.25">
      <c r="A1313">
        <v>301593</v>
      </c>
      <c r="B1313">
        <v>202501</v>
      </c>
      <c r="C1313">
        <v>2</v>
      </c>
      <c r="D1313" t="s">
        <v>13404</v>
      </c>
      <c r="E1313">
        <v>3</v>
      </c>
      <c r="F1313">
        <v>48</v>
      </c>
      <c r="G1313">
        <v>9</v>
      </c>
      <c r="H1313">
        <v>1</v>
      </c>
      <c r="I1313">
        <v>0</v>
      </c>
      <c r="J1313">
        <v>74218</v>
      </c>
      <c r="K1313">
        <v>158493</v>
      </c>
      <c r="L1313">
        <v>85</v>
      </c>
      <c r="M1313">
        <v>24</v>
      </c>
      <c r="N1313">
        <v>23</v>
      </c>
      <c r="O1313">
        <v>9</v>
      </c>
      <c r="P1313">
        <v>5</v>
      </c>
      <c r="Q1313">
        <v>19</v>
      </c>
      <c r="R1313">
        <v>5</v>
      </c>
      <c r="S1313">
        <v>0</v>
      </c>
      <c r="T1313">
        <v>71030</v>
      </c>
      <c r="U1313">
        <v>71045</v>
      </c>
      <c r="V1313">
        <v>71037</v>
      </c>
      <c r="W1313" t="s">
        <v>12661</v>
      </c>
      <c r="X1313" t="s">
        <v>12595</v>
      </c>
      <c r="Y1313">
        <v>129644</v>
      </c>
      <c r="Z1313">
        <v>101287</v>
      </c>
    </row>
    <row r="1314" spans="1:26" x14ac:dyDescent="0.25">
      <c r="A1314">
        <v>301602</v>
      </c>
      <c r="B1314">
        <v>202501</v>
      </c>
      <c r="C1314">
        <v>1</v>
      </c>
      <c r="D1314" t="s">
        <v>13406</v>
      </c>
      <c r="E1314">
        <v>4</v>
      </c>
      <c r="F1314">
        <v>142</v>
      </c>
      <c r="G1314">
        <v>27</v>
      </c>
      <c r="H1314">
        <v>5</v>
      </c>
      <c r="I1314">
        <v>2</v>
      </c>
      <c r="J1314">
        <v>11581</v>
      </c>
      <c r="K1314">
        <v>59800</v>
      </c>
      <c r="L1314">
        <v>9.5</v>
      </c>
      <c r="M1314">
        <v>4.5</v>
      </c>
      <c r="N1314">
        <v>0</v>
      </c>
      <c r="O1314">
        <v>3</v>
      </c>
      <c r="P1314">
        <v>2</v>
      </c>
      <c r="Q1314">
        <v>0</v>
      </c>
      <c r="R1314">
        <v>0</v>
      </c>
      <c r="S1314">
        <v>0</v>
      </c>
      <c r="T1314">
        <v>71030</v>
      </c>
      <c r="U1314">
        <v>71031</v>
      </c>
      <c r="V1314">
        <v>71013</v>
      </c>
      <c r="W1314" t="s">
        <v>12596</v>
      </c>
      <c r="X1314" t="s">
        <v>12595</v>
      </c>
      <c r="Y1314">
        <v>8969</v>
      </c>
      <c r="Z1314">
        <v>21251</v>
      </c>
    </row>
    <row r="1315" spans="1:26" x14ac:dyDescent="0.25">
      <c r="A1315">
        <v>301602</v>
      </c>
      <c r="B1315">
        <v>202501</v>
      </c>
      <c r="C1315">
        <v>2</v>
      </c>
      <c r="D1315" t="s">
        <v>13406</v>
      </c>
      <c r="E1315">
        <v>4</v>
      </c>
      <c r="F1315">
        <v>142</v>
      </c>
      <c r="G1315">
        <v>27</v>
      </c>
      <c r="H1315">
        <v>5</v>
      </c>
      <c r="I1315">
        <v>2</v>
      </c>
      <c r="J1315">
        <v>11581</v>
      </c>
      <c r="K1315">
        <v>59800</v>
      </c>
      <c r="L1315">
        <v>9.5</v>
      </c>
      <c r="M1315">
        <v>4.5</v>
      </c>
      <c r="N1315">
        <v>0</v>
      </c>
      <c r="O1315">
        <v>3</v>
      </c>
      <c r="P1315">
        <v>2</v>
      </c>
      <c r="Q1315">
        <v>0</v>
      </c>
      <c r="R1315">
        <v>0</v>
      </c>
      <c r="S1315">
        <v>0</v>
      </c>
      <c r="T1315">
        <v>71030</v>
      </c>
      <c r="U1315">
        <v>71031</v>
      </c>
      <c r="V1315">
        <v>71013</v>
      </c>
      <c r="W1315" t="s">
        <v>12596</v>
      </c>
      <c r="X1315" t="s">
        <v>12595</v>
      </c>
      <c r="Y1315">
        <v>8969</v>
      </c>
      <c r="Z1315">
        <v>21251</v>
      </c>
    </row>
    <row r="1316" spans="1:26" x14ac:dyDescent="0.25">
      <c r="A1316">
        <v>301605</v>
      </c>
      <c r="B1316">
        <v>202501</v>
      </c>
      <c r="C1316">
        <v>1</v>
      </c>
      <c r="D1316" t="s">
        <v>13184</v>
      </c>
      <c r="E1316">
        <v>4</v>
      </c>
      <c r="F1316">
        <v>319</v>
      </c>
      <c r="G1316">
        <v>56</v>
      </c>
      <c r="H1316">
        <v>12</v>
      </c>
      <c r="I1316">
        <v>4</v>
      </c>
      <c r="J1316">
        <v>7087</v>
      </c>
      <c r="K1316">
        <v>49242</v>
      </c>
      <c r="L1316">
        <v>7.5</v>
      </c>
      <c r="M1316">
        <v>0</v>
      </c>
      <c r="N1316">
        <v>2</v>
      </c>
      <c r="O1316">
        <v>2.5</v>
      </c>
      <c r="P1316">
        <v>2</v>
      </c>
      <c r="Q1316">
        <v>0</v>
      </c>
      <c r="R1316">
        <v>1</v>
      </c>
      <c r="S1316">
        <v>0</v>
      </c>
      <c r="T1316">
        <v>900582</v>
      </c>
      <c r="U1316">
        <v>71507</v>
      </c>
      <c r="V1316">
        <v>71531</v>
      </c>
      <c r="W1316" t="s">
        <v>12616</v>
      </c>
      <c r="X1316" t="s">
        <v>13887</v>
      </c>
      <c r="Y1316">
        <v>0</v>
      </c>
      <c r="Z1316">
        <v>15555</v>
      </c>
    </row>
    <row r="1317" spans="1:26" x14ac:dyDescent="0.25">
      <c r="A1317">
        <v>301605</v>
      </c>
      <c r="B1317">
        <v>202501</v>
      </c>
      <c r="C1317">
        <v>2</v>
      </c>
      <c r="D1317" t="s">
        <v>13184</v>
      </c>
      <c r="E1317">
        <v>4</v>
      </c>
      <c r="F1317">
        <v>319</v>
      </c>
      <c r="G1317">
        <v>56</v>
      </c>
      <c r="H1317">
        <v>12</v>
      </c>
      <c r="I1317">
        <v>4</v>
      </c>
      <c r="J1317">
        <v>7087</v>
      </c>
      <c r="K1317">
        <v>49242</v>
      </c>
      <c r="L1317">
        <v>7.5</v>
      </c>
      <c r="M1317">
        <v>0</v>
      </c>
      <c r="N1317">
        <v>2</v>
      </c>
      <c r="O1317">
        <v>2.5</v>
      </c>
      <c r="P1317">
        <v>2</v>
      </c>
      <c r="Q1317">
        <v>0</v>
      </c>
      <c r="R1317">
        <v>1</v>
      </c>
      <c r="S1317">
        <v>0</v>
      </c>
      <c r="T1317">
        <v>900582</v>
      </c>
      <c r="U1317">
        <v>71507</v>
      </c>
      <c r="V1317">
        <v>71531</v>
      </c>
      <c r="W1317" t="s">
        <v>12616</v>
      </c>
      <c r="X1317" t="s">
        <v>13887</v>
      </c>
      <c r="Y1317">
        <v>0</v>
      </c>
      <c r="Z1317">
        <v>15555</v>
      </c>
    </row>
    <row r="1318" spans="1:26" x14ac:dyDescent="0.25">
      <c r="A1318">
        <v>301609</v>
      </c>
      <c r="B1318">
        <v>202501</v>
      </c>
      <c r="C1318">
        <v>1</v>
      </c>
      <c r="D1318" t="s">
        <v>13408</v>
      </c>
      <c r="E1318">
        <v>3</v>
      </c>
      <c r="F1318">
        <v>86</v>
      </c>
      <c r="G1318">
        <v>22</v>
      </c>
      <c r="H1318">
        <v>1</v>
      </c>
      <c r="I1318">
        <v>0</v>
      </c>
      <c r="J1318">
        <v>28031</v>
      </c>
      <c r="K1318">
        <v>268159</v>
      </c>
      <c r="L1318">
        <v>45</v>
      </c>
      <c r="M1318">
        <v>6</v>
      </c>
      <c r="N1318">
        <v>12</v>
      </c>
      <c r="O1318">
        <v>6</v>
      </c>
      <c r="P1318">
        <v>6</v>
      </c>
      <c r="Q1318">
        <v>2</v>
      </c>
      <c r="R1318">
        <v>13</v>
      </c>
      <c r="S1318">
        <v>0</v>
      </c>
      <c r="T1318">
        <v>71590</v>
      </c>
      <c r="U1318">
        <v>71601</v>
      </c>
      <c r="V1318">
        <v>71106</v>
      </c>
      <c r="W1318" t="s">
        <v>12603</v>
      </c>
      <c r="X1318" t="s">
        <v>12590</v>
      </c>
      <c r="Y1318">
        <v>56318</v>
      </c>
      <c r="Z1318">
        <v>62519</v>
      </c>
    </row>
    <row r="1319" spans="1:26" x14ac:dyDescent="0.25">
      <c r="A1319">
        <v>301609</v>
      </c>
      <c r="B1319">
        <v>202501</v>
      </c>
      <c r="C1319">
        <v>2</v>
      </c>
      <c r="D1319" t="s">
        <v>13408</v>
      </c>
      <c r="E1319">
        <v>3</v>
      </c>
      <c r="F1319">
        <v>86</v>
      </c>
      <c r="G1319">
        <v>22</v>
      </c>
      <c r="H1319">
        <v>1</v>
      </c>
      <c r="I1319">
        <v>0</v>
      </c>
      <c r="J1319">
        <v>28031</v>
      </c>
      <c r="K1319">
        <v>268159</v>
      </c>
      <c r="L1319">
        <v>45</v>
      </c>
      <c r="M1319">
        <v>6</v>
      </c>
      <c r="N1319">
        <v>12</v>
      </c>
      <c r="O1319">
        <v>6</v>
      </c>
      <c r="P1319">
        <v>6</v>
      </c>
      <c r="Q1319">
        <v>2</v>
      </c>
      <c r="R1319">
        <v>13</v>
      </c>
      <c r="S1319">
        <v>0</v>
      </c>
      <c r="T1319">
        <v>71590</v>
      </c>
      <c r="U1319">
        <v>71601</v>
      </c>
      <c r="V1319">
        <v>71106</v>
      </c>
      <c r="W1319" t="s">
        <v>12603</v>
      </c>
      <c r="X1319" t="s">
        <v>12590</v>
      </c>
      <c r="Y1319">
        <v>56318</v>
      </c>
      <c r="Z1319">
        <v>62519</v>
      </c>
    </row>
    <row r="1320" spans="1:26" x14ac:dyDescent="0.25">
      <c r="A1320">
        <v>301626</v>
      </c>
      <c r="B1320">
        <v>202501</v>
      </c>
      <c r="C1320">
        <v>1</v>
      </c>
      <c r="D1320" t="s">
        <v>13409</v>
      </c>
      <c r="E1320">
        <v>5</v>
      </c>
      <c r="F1320">
        <v>1</v>
      </c>
      <c r="G1320">
        <v>1</v>
      </c>
      <c r="H1320">
        <v>1</v>
      </c>
      <c r="I1320">
        <v>1</v>
      </c>
      <c r="J1320">
        <v>0</v>
      </c>
      <c r="K1320">
        <v>0</v>
      </c>
      <c r="L1320">
        <v>0</v>
      </c>
      <c r="M1320">
        <v>0</v>
      </c>
      <c r="N1320">
        <v>0</v>
      </c>
      <c r="O1320">
        <v>0</v>
      </c>
      <c r="P1320">
        <v>0</v>
      </c>
      <c r="Q1320">
        <v>0</v>
      </c>
      <c r="R1320">
        <v>0</v>
      </c>
      <c r="S1320">
        <v>0</v>
      </c>
      <c r="T1320">
        <v>71590</v>
      </c>
      <c r="U1320">
        <v>71595</v>
      </c>
      <c r="V1320">
        <v>0</v>
      </c>
      <c r="W1320" t="s">
        <v>12693</v>
      </c>
      <c r="X1320" t="s">
        <v>12590</v>
      </c>
      <c r="Y1320">
        <v>0</v>
      </c>
      <c r="Z1320">
        <v>0</v>
      </c>
    </row>
    <row r="1321" spans="1:26" x14ac:dyDescent="0.25">
      <c r="A1321">
        <v>301626</v>
      </c>
      <c r="B1321">
        <v>202501</v>
      </c>
      <c r="C1321">
        <v>2</v>
      </c>
      <c r="D1321" t="s">
        <v>13409</v>
      </c>
      <c r="E1321">
        <v>5</v>
      </c>
      <c r="F1321">
        <v>1</v>
      </c>
      <c r="G1321">
        <v>1</v>
      </c>
      <c r="H1321">
        <v>1</v>
      </c>
      <c r="I1321">
        <v>1</v>
      </c>
      <c r="J1321">
        <v>0</v>
      </c>
      <c r="K1321">
        <v>0</v>
      </c>
      <c r="L1321">
        <v>0</v>
      </c>
      <c r="M1321">
        <v>0</v>
      </c>
      <c r="N1321">
        <v>0</v>
      </c>
      <c r="O1321">
        <v>0</v>
      </c>
      <c r="P1321">
        <v>0</v>
      </c>
      <c r="Q1321">
        <v>0</v>
      </c>
      <c r="R1321">
        <v>0</v>
      </c>
      <c r="S1321">
        <v>0</v>
      </c>
      <c r="T1321">
        <v>71590</v>
      </c>
      <c r="U1321">
        <v>71595</v>
      </c>
      <c r="V1321">
        <v>0</v>
      </c>
      <c r="W1321" t="s">
        <v>12693</v>
      </c>
      <c r="X1321" t="s">
        <v>12590</v>
      </c>
      <c r="Y1321">
        <v>0</v>
      </c>
      <c r="Z1321">
        <v>0</v>
      </c>
    </row>
    <row r="1322" spans="1:26" x14ac:dyDescent="0.25">
      <c r="A1322">
        <v>301647</v>
      </c>
      <c r="B1322">
        <v>202501</v>
      </c>
      <c r="C1322">
        <v>1</v>
      </c>
      <c r="D1322" t="s">
        <v>12884</v>
      </c>
      <c r="E1322">
        <v>4</v>
      </c>
      <c r="F1322">
        <v>916</v>
      </c>
      <c r="G1322">
        <v>230</v>
      </c>
      <c r="H1322">
        <v>24</v>
      </c>
      <c r="I1322">
        <v>9</v>
      </c>
      <c r="J1322">
        <v>0</v>
      </c>
      <c r="K1322">
        <v>0</v>
      </c>
      <c r="L1322">
        <v>0</v>
      </c>
      <c r="M1322">
        <v>0</v>
      </c>
      <c r="N1322">
        <v>0</v>
      </c>
      <c r="O1322">
        <v>0</v>
      </c>
      <c r="P1322">
        <v>0</v>
      </c>
      <c r="Q1322">
        <v>0</v>
      </c>
      <c r="R1322">
        <v>0</v>
      </c>
      <c r="S1322">
        <v>0</v>
      </c>
      <c r="T1322">
        <v>71030</v>
      </c>
      <c r="U1322">
        <v>71662</v>
      </c>
      <c r="V1322">
        <v>71438</v>
      </c>
      <c r="W1322" t="s">
        <v>12672</v>
      </c>
      <c r="X1322" t="s">
        <v>12595</v>
      </c>
      <c r="Y1322">
        <v>0</v>
      </c>
      <c r="Z1322">
        <v>0</v>
      </c>
    </row>
    <row r="1323" spans="1:26" x14ac:dyDescent="0.25">
      <c r="A1323">
        <v>301647</v>
      </c>
      <c r="B1323">
        <v>202501</v>
      </c>
      <c r="C1323">
        <v>2</v>
      </c>
      <c r="D1323" t="s">
        <v>12884</v>
      </c>
      <c r="E1323">
        <v>4</v>
      </c>
      <c r="F1323">
        <v>916</v>
      </c>
      <c r="G1323">
        <v>230</v>
      </c>
      <c r="H1323">
        <v>24</v>
      </c>
      <c r="I1323">
        <v>9</v>
      </c>
      <c r="J1323">
        <v>0</v>
      </c>
      <c r="K1323">
        <v>0</v>
      </c>
      <c r="L1323">
        <v>0</v>
      </c>
      <c r="M1323">
        <v>0</v>
      </c>
      <c r="N1323">
        <v>0</v>
      </c>
      <c r="O1323">
        <v>0</v>
      </c>
      <c r="P1323">
        <v>0</v>
      </c>
      <c r="Q1323">
        <v>0</v>
      </c>
      <c r="R1323">
        <v>0</v>
      </c>
      <c r="S1323">
        <v>0</v>
      </c>
      <c r="T1323">
        <v>71030</v>
      </c>
      <c r="U1323">
        <v>71662</v>
      </c>
      <c r="V1323">
        <v>71438</v>
      </c>
      <c r="W1323" t="s">
        <v>12672</v>
      </c>
      <c r="X1323" t="s">
        <v>12595</v>
      </c>
      <c r="Y1323">
        <v>0</v>
      </c>
      <c r="Z1323">
        <v>0</v>
      </c>
    </row>
    <row r="1324" spans="1:26" x14ac:dyDescent="0.25">
      <c r="A1324">
        <v>301699</v>
      </c>
      <c r="B1324">
        <v>202501</v>
      </c>
      <c r="C1324">
        <v>1</v>
      </c>
      <c r="D1324" t="s">
        <v>13412</v>
      </c>
      <c r="E1324">
        <v>4</v>
      </c>
      <c r="F1324">
        <v>916</v>
      </c>
      <c r="G1324">
        <v>290</v>
      </c>
      <c r="H1324">
        <v>25</v>
      </c>
      <c r="I1324">
        <v>8</v>
      </c>
      <c r="J1324">
        <v>0</v>
      </c>
      <c r="K1324">
        <v>0</v>
      </c>
      <c r="L1324">
        <v>0</v>
      </c>
      <c r="M1324">
        <v>0</v>
      </c>
      <c r="N1324">
        <v>0</v>
      </c>
      <c r="O1324">
        <v>0</v>
      </c>
      <c r="P1324">
        <v>0</v>
      </c>
      <c r="Q1324">
        <v>0</v>
      </c>
      <c r="R1324">
        <v>0</v>
      </c>
      <c r="S1324">
        <v>0</v>
      </c>
      <c r="T1324">
        <v>71251</v>
      </c>
      <c r="U1324">
        <v>71252</v>
      </c>
      <c r="V1324">
        <v>700258</v>
      </c>
      <c r="W1324" t="s">
        <v>12592</v>
      </c>
      <c r="X1324" t="s">
        <v>13885</v>
      </c>
      <c r="Y1324">
        <v>0</v>
      </c>
      <c r="Z1324">
        <v>0</v>
      </c>
    </row>
    <row r="1325" spans="1:26" x14ac:dyDescent="0.25">
      <c r="A1325">
        <v>301699</v>
      </c>
      <c r="B1325">
        <v>202501</v>
      </c>
      <c r="C1325">
        <v>2</v>
      </c>
      <c r="D1325" t="s">
        <v>13412</v>
      </c>
      <c r="E1325">
        <v>4</v>
      </c>
      <c r="F1325">
        <v>916</v>
      </c>
      <c r="G1325">
        <v>290</v>
      </c>
      <c r="H1325">
        <v>25</v>
      </c>
      <c r="I1325">
        <v>8</v>
      </c>
      <c r="J1325">
        <v>0</v>
      </c>
      <c r="K1325">
        <v>0</v>
      </c>
      <c r="L1325">
        <v>0</v>
      </c>
      <c r="M1325">
        <v>0</v>
      </c>
      <c r="N1325">
        <v>0</v>
      </c>
      <c r="O1325">
        <v>0</v>
      </c>
      <c r="P1325">
        <v>0</v>
      </c>
      <c r="Q1325">
        <v>0</v>
      </c>
      <c r="R1325">
        <v>0</v>
      </c>
      <c r="S1325">
        <v>0</v>
      </c>
      <c r="T1325">
        <v>71251</v>
      </c>
      <c r="U1325">
        <v>71252</v>
      </c>
      <c r="V1325">
        <v>700258</v>
      </c>
      <c r="W1325" t="s">
        <v>12592</v>
      </c>
      <c r="X1325" t="s">
        <v>13885</v>
      </c>
      <c r="Y1325">
        <v>0</v>
      </c>
      <c r="Z1325">
        <v>0</v>
      </c>
    </row>
    <row r="1326" spans="1:26" x14ac:dyDescent="0.25">
      <c r="A1326">
        <v>301703</v>
      </c>
      <c r="B1326">
        <v>202501</v>
      </c>
      <c r="C1326">
        <v>1</v>
      </c>
      <c r="D1326" t="s">
        <v>13413</v>
      </c>
      <c r="E1326">
        <v>2</v>
      </c>
      <c r="F1326">
        <v>22</v>
      </c>
      <c r="G1326">
        <v>6</v>
      </c>
      <c r="H1326">
        <v>0</v>
      </c>
      <c r="I1326">
        <v>0</v>
      </c>
      <c r="J1326">
        <v>206221</v>
      </c>
      <c r="K1326">
        <v>235490</v>
      </c>
      <c r="L1326">
        <v>185</v>
      </c>
      <c r="M1326">
        <v>51</v>
      </c>
      <c r="N1326">
        <v>52</v>
      </c>
      <c r="O1326">
        <v>23</v>
      </c>
      <c r="P1326">
        <v>26</v>
      </c>
      <c r="Q1326">
        <v>21</v>
      </c>
      <c r="R1326">
        <v>12</v>
      </c>
      <c r="S1326">
        <v>0</v>
      </c>
      <c r="T1326">
        <v>71030</v>
      </c>
      <c r="U1326">
        <v>71662</v>
      </c>
      <c r="V1326">
        <v>0</v>
      </c>
      <c r="W1326" t="s">
        <v>12672</v>
      </c>
      <c r="X1326" t="s">
        <v>12595</v>
      </c>
      <c r="Y1326">
        <v>20175</v>
      </c>
      <c r="Z1326">
        <v>260899</v>
      </c>
    </row>
    <row r="1327" spans="1:26" x14ac:dyDescent="0.25">
      <c r="A1327">
        <v>301703</v>
      </c>
      <c r="B1327">
        <v>202501</v>
      </c>
      <c r="C1327">
        <v>2</v>
      </c>
      <c r="D1327" t="s">
        <v>13413</v>
      </c>
      <c r="E1327">
        <v>2</v>
      </c>
      <c r="F1327">
        <v>22</v>
      </c>
      <c r="G1327">
        <v>6</v>
      </c>
      <c r="H1327">
        <v>0</v>
      </c>
      <c r="I1327">
        <v>0</v>
      </c>
      <c r="J1327">
        <v>206221</v>
      </c>
      <c r="K1327">
        <v>235490</v>
      </c>
      <c r="L1327">
        <v>185</v>
      </c>
      <c r="M1327">
        <v>51</v>
      </c>
      <c r="N1327">
        <v>52</v>
      </c>
      <c r="O1327">
        <v>23</v>
      </c>
      <c r="P1327">
        <v>26</v>
      </c>
      <c r="Q1327">
        <v>21</v>
      </c>
      <c r="R1327">
        <v>12</v>
      </c>
      <c r="S1327">
        <v>0</v>
      </c>
      <c r="T1327">
        <v>71030</v>
      </c>
      <c r="U1327">
        <v>71662</v>
      </c>
      <c r="V1327">
        <v>0</v>
      </c>
      <c r="W1327" t="s">
        <v>12672</v>
      </c>
      <c r="X1327" t="s">
        <v>12595</v>
      </c>
      <c r="Y1327">
        <v>20175</v>
      </c>
      <c r="Z1327">
        <v>260899</v>
      </c>
    </row>
    <row r="1328" spans="1:26" x14ac:dyDescent="0.25">
      <c r="A1328">
        <v>301709</v>
      </c>
      <c r="B1328">
        <v>202501</v>
      </c>
      <c r="C1328">
        <v>1</v>
      </c>
      <c r="D1328" t="s">
        <v>13296</v>
      </c>
      <c r="E1328">
        <v>4</v>
      </c>
      <c r="F1328">
        <v>252</v>
      </c>
      <c r="G1328">
        <v>102</v>
      </c>
      <c r="H1328">
        <v>10</v>
      </c>
      <c r="I1328">
        <v>2</v>
      </c>
      <c r="J1328">
        <v>13557</v>
      </c>
      <c r="K1328">
        <v>4000</v>
      </c>
      <c r="L1328">
        <v>24.5</v>
      </c>
      <c r="M1328">
        <v>7.5</v>
      </c>
      <c r="N1328">
        <v>6</v>
      </c>
      <c r="O1328">
        <v>3</v>
      </c>
      <c r="P1328">
        <v>5</v>
      </c>
      <c r="Q1328">
        <v>0</v>
      </c>
      <c r="R1328">
        <v>3</v>
      </c>
      <c r="S1328">
        <v>0</v>
      </c>
      <c r="T1328">
        <v>71251</v>
      </c>
      <c r="U1328">
        <v>71239</v>
      </c>
      <c r="V1328">
        <v>71625</v>
      </c>
      <c r="W1328" t="s">
        <v>12650</v>
      </c>
      <c r="X1328" t="s">
        <v>13885</v>
      </c>
      <c r="Y1328">
        <v>0</v>
      </c>
      <c r="Z1328">
        <v>17137</v>
      </c>
    </row>
    <row r="1329" spans="1:26" x14ac:dyDescent="0.25">
      <c r="A1329">
        <v>301709</v>
      </c>
      <c r="B1329">
        <v>202501</v>
      </c>
      <c r="C1329">
        <v>2</v>
      </c>
      <c r="D1329" t="s">
        <v>13296</v>
      </c>
      <c r="E1329">
        <v>4</v>
      </c>
      <c r="F1329">
        <v>252</v>
      </c>
      <c r="G1329">
        <v>102</v>
      </c>
      <c r="H1329">
        <v>10</v>
      </c>
      <c r="I1329">
        <v>2</v>
      </c>
      <c r="J1329">
        <v>13557</v>
      </c>
      <c r="K1329">
        <v>4000</v>
      </c>
      <c r="L1329">
        <v>24.5</v>
      </c>
      <c r="M1329">
        <v>7.5</v>
      </c>
      <c r="N1329">
        <v>6</v>
      </c>
      <c r="O1329">
        <v>3</v>
      </c>
      <c r="P1329">
        <v>5</v>
      </c>
      <c r="Q1329">
        <v>0</v>
      </c>
      <c r="R1329">
        <v>3</v>
      </c>
      <c r="S1329">
        <v>0</v>
      </c>
      <c r="T1329">
        <v>71251</v>
      </c>
      <c r="U1329">
        <v>71239</v>
      </c>
      <c r="V1329">
        <v>71625</v>
      </c>
      <c r="W1329" t="s">
        <v>12650</v>
      </c>
      <c r="X1329" t="s">
        <v>13885</v>
      </c>
      <c r="Y1329">
        <v>0</v>
      </c>
      <c r="Z1329">
        <v>17137</v>
      </c>
    </row>
    <row r="1330" spans="1:26" x14ac:dyDescent="0.25">
      <c r="A1330">
        <v>301746</v>
      </c>
      <c r="B1330">
        <v>202501</v>
      </c>
      <c r="C1330">
        <v>1</v>
      </c>
      <c r="D1330" t="s">
        <v>13415</v>
      </c>
      <c r="E1330">
        <v>4</v>
      </c>
      <c r="F1330">
        <v>27</v>
      </c>
      <c r="G1330">
        <v>12</v>
      </c>
      <c r="H1330">
        <v>5</v>
      </c>
      <c r="I1330">
        <v>1</v>
      </c>
      <c r="J1330">
        <v>22073</v>
      </c>
      <c r="K1330">
        <v>103545</v>
      </c>
      <c r="L1330">
        <v>11.5</v>
      </c>
      <c r="M1330">
        <v>6</v>
      </c>
      <c r="N1330">
        <v>2</v>
      </c>
      <c r="O1330">
        <v>1</v>
      </c>
      <c r="P1330">
        <v>0.5</v>
      </c>
      <c r="Q1330">
        <v>0</v>
      </c>
      <c r="R1330">
        <v>2</v>
      </c>
      <c r="S1330">
        <v>0</v>
      </c>
      <c r="T1330">
        <v>71251</v>
      </c>
      <c r="U1330">
        <v>71174</v>
      </c>
      <c r="V1330">
        <v>71179</v>
      </c>
      <c r="W1330" t="s">
        <v>12613</v>
      </c>
      <c r="X1330" t="s">
        <v>13885</v>
      </c>
      <c r="Y1330">
        <v>0</v>
      </c>
      <c r="Z1330">
        <v>32916</v>
      </c>
    </row>
    <row r="1331" spans="1:26" x14ac:dyDescent="0.25">
      <c r="A1331">
        <v>301746</v>
      </c>
      <c r="B1331">
        <v>202501</v>
      </c>
      <c r="C1331">
        <v>2</v>
      </c>
      <c r="D1331" t="s">
        <v>13415</v>
      </c>
      <c r="E1331">
        <v>4</v>
      </c>
      <c r="F1331">
        <v>27</v>
      </c>
      <c r="G1331">
        <v>12</v>
      </c>
      <c r="H1331">
        <v>5</v>
      </c>
      <c r="I1331">
        <v>1</v>
      </c>
      <c r="J1331">
        <v>22073</v>
      </c>
      <c r="K1331">
        <v>103545</v>
      </c>
      <c r="L1331">
        <v>11.5</v>
      </c>
      <c r="M1331">
        <v>6</v>
      </c>
      <c r="N1331">
        <v>2</v>
      </c>
      <c r="O1331">
        <v>1</v>
      </c>
      <c r="P1331">
        <v>0.5</v>
      </c>
      <c r="Q1331">
        <v>0</v>
      </c>
      <c r="R1331">
        <v>2</v>
      </c>
      <c r="S1331">
        <v>0</v>
      </c>
      <c r="T1331">
        <v>71251</v>
      </c>
      <c r="U1331">
        <v>71174</v>
      </c>
      <c r="V1331">
        <v>71179</v>
      </c>
      <c r="W1331" t="s">
        <v>12613</v>
      </c>
      <c r="X1331" t="s">
        <v>13885</v>
      </c>
      <c r="Y1331">
        <v>0</v>
      </c>
      <c r="Z1331">
        <v>32916</v>
      </c>
    </row>
    <row r="1332" spans="1:26" x14ac:dyDescent="0.25">
      <c r="A1332">
        <v>301749</v>
      </c>
      <c r="B1332">
        <v>202501</v>
      </c>
      <c r="C1332">
        <v>1</v>
      </c>
      <c r="D1332" t="s">
        <v>13231</v>
      </c>
      <c r="E1332">
        <v>4</v>
      </c>
      <c r="F1332">
        <v>461</v>
      </c>
      <c r="G1332">
        <v>118</v>
      </c>
      <c r="H1332">
        <v>21</v>
      </c>
      <c r="I1332">
        <v>8</v>
      </c>
      <c r="J1332">
        <v>2204</v>
      </c>
      <c r="K1332">
        <v>85500</v>
      </c>
      <c r="L1332">
        <v>9</v>
      </c>
      <c r="M1332">
        <v>1</v>
      </c>
      <c r="N1332">
        <v>4</v>
      </c>
      <c r="O1332">
        <v>0</v>
      </c>
      <c r="P1332">
        <v>1</v>
      </c>
      <c r="Q1332">
        <v>2</v>
      </c>
      <c r="R1332">
        <v>1</v>
      </c>
      <c r="S1332">
        <v>0</v>
      </c>
      <c r="T1332">
        <v>71590</v>
      </c>
      <c r="U1332">
        <v>71050</v>
      </c>
      <c r="V1332">
        <v>70426</v>
      </c>
      <c r="W1332" t="s">
        <v>12605</v>
      </c>
      <c r="X1332" t="s">
        <v>12590</v>
      </c>
      <c r="Y1332">
        <v>14530</v>
      </c>
      <c r="Z1332">
        <v>11459</v>
      </c>
    </row>
    <row r="1333" spans="1:26" x14ac:dyDescent="0.25">
      <c r="A1333">
        <v>301749</v>
      </c>
      <c r="B1333">
        <v>202501</v>
      </c>
      <c r="C1333">
        <v>2</v>
      </c>
      <c r="D1333" t="s">
        <v>13231</v>
      </c>
      <c r="E1333">
        <v>4</v>
      </c>
      <c r="F1333">
        <v>461</v>
      </c>
      <c r="G1333">
        <v>118</v>
      </c>
      <c r="H1333">
        <v>21</v>
      </c>
      <c r="I1333">
        <v>8</v>
      </c>
      <c r="J1333">
        <v>2204</v>
      </c>
      <c r="K1333">
        <v>85500</v>
      </c>
      <c r="L1333">
        <v>9</v>
      </c>
      <c r="M1333">
        <v>1</v>
      </c>
      <c r="N1333">
        <v>4</v>
      </c>
      <c r="O1333">
        <v>0</v>
      </c>
      <c r="P1333">
        <v>1</v>
      </c>
      <c r="Q1333">
        <v>2</v>
      </c>
      <c r="R1333">
        <v>1</v>
      </c>
      <c r="S1333">
        <v>0</v>
      </c>
      <c r="T1333">
        <v>71590</v>
      </c>
      <c r="U1333">
        <v>71050</v>
      </c>
      <c r="V1333">
        <v>70426</v>
      </c>
      <c r="W1333" t="s">
        <v>12605</v>
      </c>
      <c r="X1333" t="s">
        <v>12590</v>
      </c>
      <c r="Y1333">
        <v>14530</v>
      </c>
      <c r="Z1333">
        <v>11459</v>
      </c>
    </row>
    <row r="1334" spans="1:26" x14ac:dyDescent="0.25">
      <c r="A1334">
        <v>301752</v>
      </c>
      <c r="B1334">
        <v>202501</v>
      </c>
      <c r="C1334">
        <v>1</v>
      </c>
      <c r="D1334" t="s">
        <v>13417</v>
      </c>
      <c r="E1334">
        <v>4</v>
      </c>
      <c r="F1334">
        <v>728</v>
      </c>
      <c r="G1334">
        <v>236</v>
      </c>
      <c r="H1334">
        <v>34</v>
      </c>
      <c r="I1334">
        <v>7</v>
      </c>
      <c r="J1334">
        <v>0</v>
      </c>
      <c r="K1334">
        <v>35250</v>
      </c>
      <c r="L1334">
        <v>0</v>
      </c>
      <c r="M1334">
        <v>0</v>
      </c>
      <c r="N1334">
        <v>0</v>
      </c>
      <c r="O1334">
        <v>0</v>
      </c>
      <c r="P1334">
        <v>0</v>
      </c>
      <c r="Q1334">
        <v>0</v>
      </c>
      <c r="R1334">
        <v>0</v>
      </c>
      <c r="S1334">
        <v>0</v>
      </c>
      <c r="T1334">
        <v>71251</v>
      </c>
      <c r="U1334">
        <v>700023</v>
      </c>
      <c r="V1334">
        <v>71212</v>
      </c>
      <c r="W1334" t="s">
        <v>12679</v>
      </c>
      <c r="X1334" t="s">
        <v>13885</v>
      </c>
      <c r="Y1334">
        <v>10627</v>
      </c>
      <c r="Z1334">
        <v>3525</v>
      </c>
    </row>
    <row r="1335" spans="1:26" x14ac:dyDescent="0.25">
      <c r="A1335">
        <v>301752</v>
      </c>
      <c r="B1335">
        <v>202501</v>
      </c>
      <c r="C1335">
        <v>2</v>
      </c>
      <c r="D1335" t="s">
        <v>13417</v>
      </c>
      <c r="E1335">
        <v>4</v>
      </c>
      <c r="F1335">
        <v>728</v>
      </c>
      <c r="G1335">
        <v>236</v>
      </c>
      <c r="H1335">
        <v>34</v>
      </c>
      <c r="I1335">
        <v>7</v>
      </c>
      <c r="J1335">
        <v>0</v>
      </c>
      <c r="K1335">
        <v>35250</v>
      </c>
      <c r="L1335">
        <v>0</v>
      </c>
      <c r="M1335">
        <v>0</v>
      </c>
      <c r="N1335">
        <v>0</v>
      </c>
      <c r="O1335">
        <v>0</v>
      </c>
      <c r="P1335">
        <v>0</v>
      </c>
      <c r="Q1335">
        <v>0</v>
      </c>
      <c r="R1335">
        <v>0</v>
      </c>
      <c r="S1335">
        <v>0</v>
      </c>
      <c r="T1335">
        <v>71251</v>
      </c>
      <c r="U1335">
        <v>700023</v>
      </c>
      <c r="V1335">
        <v>71212</v>
      </c>
      <c r="W1335" t="s">
        <v>12679</v>
      </c>
      <c r="X1335" t="s">
        <v>13885</v>
      </c>
      <c r="Y1335">
        <v>10627</v>
      </c>
      <c r="Z1335">
        <v>3525</v>
      </c>
    </row>
    <row r="1336" spans="1:26" x14ac:dyDescent="0.25">
      <c r="A1336">
        <v>301753</v>
      </c>
      <c r="B1336">
        <v>202501</v>
      </c>
      <c r="C1336">
        <v>1</v>
      </c>
      <c r="D1336" t="s">
        <v>12796</v>
      </c>
      <c r="E1336">
        <v>4</v>
      </c>
      <c r="F1336">
        <v>583</v>
      </c>
      <c r="G1336">
        <v>119</v>
      </c>
      <c r="H1336">
        <v>13</v>
      </c>
      <c r="I1336">
        <v>5</v>
      </c>
      <c r="J1336">
        <v>7768</v>
      </c>
      <c r="K1336">
        <v>0</v>
      </c>
      <c r="L1336">
        <v>12.5</v>
      </c>
      <c r="M1336">
        <v>6.5</v>
      </c>
      <c r="N1336">
        <v>4</v>
      </c>
      <c r="O1336">
        <v>0</v>
      </c>
      <c r="P1336">
        <v>2</v>
      </c>
      <c r="Q1336">
        <v>0</v>
      </c>
      <c r="R1336">
        <v>0</v>
      </c>
      <c r="S1336">
        <v>0</v>
      </c>
      <c r="T1336">
        <v>71030</v>
      </c>
      <c r="U1336">
        <v>71662</v>
      </c>
      <c r="V1336">
        <v>71438</v>
      </c>
      <c r="W1336" t="s">
        <v>12672</v>
      </c>
      <c r="X1336" t="s">
        <v>12595</v>
      </c>
      <c r="Y1336">
        <v>0</v>
      </c>
      <c r="Z1336">
        <v>7961</v>
      </c>
    </row>
    <row r="1337" spans="1:26" x14ac:dyDescent="0.25">
      <c r="A1337">
        <v>301753</v>
      </c>
      <c r="B1337">
        <v>202501</v>
      </c>
      <c r="C1337">
        <v>2</v>
      </c>
      <c r="D1337" t="s">
        <v>12796</v>
      </c>
      <c r="E1337">
        <v>4</v>
      </c>
      <c r="F1337">
        <v>583</v>
      </c>
      <c r="G1337">
        <v>119</v>
      </c>
      <c r="H1337">
        <v>13</v>
      </c>
      <c r="I1337">
        <v>5</v>
      </c>
      <c r="J1337">
        <v>7768</v>
      </c>
      <c r="K1337">
        <v>0</v>
      </c>
      <c r="L1337">
        <v>12.5</v>
      </c>
      <c r="M1337">
        <v>6.5</v>
      </c>
      <c r="N1337">
        <v>4</v>
      </c>
      <c r="O1337">
        <v>0</v>
      </c>
      <c r="P1337">
        <v>2</v>
      </c>
      <c r="Q1337">
        <v>0</v>
      </c>
      <c r="R1337">
        <v>0</v>
      </c>
      <c r="S1337">
        <v>0</v>
      </c>
      <c r="T1337">
        <v>71030</v>
      </c>
      <c r="U1337">
        <v>71662</v>
      </c>
      <c r="V1337">
        <v>71438</v>
      </c>
      <c r="W1337" t="s">
        <v>12672</v>
      </c>
      <c r="X1337" t="s">
        <v>12595</v>
      </c>
      <c r="Y1337">
        <v>0</v>
      </c>
      <c r="Z1337">
        <v>7961</v>
      </c>
    </row>
    <row r="1338" spans="1:26" x14ac:dyDescent="0.25">
      <c r="A1338">
        <v>301754</v>
      </c>
      <c r="B1338">
        <v>202501</v>
      </c>
      <c r="C1338">
        <v>1</v>
      </c>
      <c r="D1338" t="s">
        <v>12664</v>
      </c>
      <c r="E1338">
        <v>4</v>
      </c>
      <c r="F1338">
        <v>60</v>
      </c>
      <c r="G1338">
        <v>24</v>
      </c>
      <c r="H1338">
        <v>5</v>
      </c>
      <c r="I1338">
        <v>2</v>
      </c>
      <c r="J1338">
        <v>21772</v>
      </c>
      <c r="K1338">
        <v>19400</v>
      </c>
      <c r="L1338">
        <v>12</v>
      </c>
      <c r="M1338">
        <v>2.5</v>
      </c>
      <c r="N1338">
        <v>3</v>
      </c>
      <c r="O1338">
        <v>2.5</v>
      </c>
      <c r="P1338">
        <v>2</v>
      </c>
      <c r="Q1338">
        <v>1</v>
      </c>
      <c r="R1338">
        <v>1</v>
      </c>
      <c r="S1338">
        <v>0</v>
      </c>
      <c r="T1338">
        <v>71251</v>
      </c>
      <c r="U1338">
        <v>71255</v>
      </c>
      <c r="V1338">
        <v>71258</v>
      </c>
      <c r="W1338" t="s">
        <v>12640</v>
      </c>
      <c r="X1338" t="s">
        <v>13885</v>
      </c>
      <c r="Y1338">
        <v>0</v>
      </c>
      <c r="Z1338">
        <v>26689</v>
      </c>
    </row>
    <row r="1339" spans="1:26" x14ac:dyDescent="0.25">
      <c r="A1339">
        <v>301754</v>
      </c>
      <c r="B1339">
        <v>202501</v>
      </c>
      <c r="C1339">
        <v>2</v>
      </c>
      <c r="D1339" t="s">
        <v>12664</v>
      </c>
      <c r="E1339">
        <v>4</v>
      </c>
      <c r="F1339">
        <v>60</v>
      </c>
      <c r="G1339">
        <v>24</v>
      </c>
      <c r="H1339">
        <v>5</v>
      </c>
      <c r="I1339">
        <v>2</v>
      </c>
      <c r="J1339">
        <v>21772</v>
      </c>
      <c r="K1339">
        <v>19400</v>
      </c>
      <c r="L1339">
        <v>12</v>
      </c>
      <c r="M1339">
        <v>2.5</v>
      </c>
      <c r="N1339">
        <v>3</v>
      </c>
      <c r="O1339">
        <v>2.5</v>
      </c>
      <c r="P1339">
        <v>2</v>
      </c>
      <c r="Q1339">
        <v>1</v>
      </c>
      <c r="R1339">
        <v>1</v>
      </c>
      <c r="S1339">
        <v>0</v>
      </c>
      <c r="T1339">
        <v>71251</v>
      </c>
      <c r="U1339">
        <v>71255</v>
      </c>
      <c r="V1339">
        <v>71258</v>
      </c>
      <c r="W1339" t="s">
        <v>12640</v>
      </c>
      <c r="X1339" t="s">
        <v>13885</v>
      </c>
      <c r="Y1339">
        <v>0</v>
      </c>
      <c r="Z1339">
        <v>26689</v>
      </c>
    </row>
    <row r="1340" spans="1:26" x14ac:dyDescent="0.25">
      <c r="A1340">
        <v>301783</v>
      </c>
      <c r="B1340">
        <v>202501</v>
      </c>
      <c r="C1340">
        <v>1</v>
      </c>
      <c r="D1340" t="s">
        <v>13418</v>
      </c>
      <c r="E1340">
        <v>4</v>
      </c>
      <c r="F1340">
        <v>635</v>
      </c>
      <c r="G1340">
        <v>131</v>
      </c>
      <c r="H1340">
        <v>25</v>
      </c>
      <c r="I1340">
        <v>6</v>
      </c>
      <c r="J1340">
        <v>4050</v>
      </c>
      <c r="K1340">
        <v>0</v>
      </c>
      <c r="L1340">
        <v>6</v>
      </c>
      <c r="M1340">
        <v>1</v>
      </c>
      <c r="N1340">
        <v>2</v>
      </c>
      <c r="O1340">
        <v>1</v>
      </c>
      <c r="P1340">
        <v>1</v>
      </c>
      <c r="Q1340">
        <v>1</v>
      </c>
      <c r="R1340">
        <v>0</v>
      </c>
      <c r="S1340">
        <v>0</v>
      </c>
      <c r="T1340">
        <v>900582</v>
      </c>
      <c r="U1340">
        <v>71507</v>
      </c>
      <c r="V1340">
        <v>71531</v>
      </c>
      <c r="W1340" t="s">
        <v>12616</v>
      </c>
      <c r="X1340" t="s">
        <v>13887</v>
      </c>
      <c r="Y1340">
        <v>0</v>
      </c>
      <c r="Z1340">
        <v>6378</v>
      </c>
    </row>
    <row r="1341" spans="1:26" x14ac:dyDescent="0.25">
      <c r="A1341">
        <v>301783</v>
      </c>
      <c r="B1341">
        <v>202501</v>
      </c>
      <c r="C1341">
        <v>2</v>
      </c>
      <c r="D1341" t="s">
        <v>13418</v>
      </c>
      <c r="E1341">
        <v>4</v>
      </c>
      <c r="F1341">
        <v>635</v>
      </c>
      <c r="G1341">
        <v>131</v>
      </c>
      <c r="H1341">
        <v>25</v>
      </c>
      <c r="I1341">
        <v>6</v>
      </c>
      <c r="J1341">
        <v>4050</v>
      </c>
      <c r="K1341">
        <v>0</v>
      </c>
      <c r="L1341">
        <v>6</v>
      </c>
      <c r="M1341">
        <v>1</v>
      </c>
      <c r="N1341">
        <v>2</v>
      </c>
      <c r="O1341">
        <v>1</v>
      </c>
      <c r="P1341">
        <v>1</v>
      </c>
      <c r="Q1341">
        <v>1</v>
      </c>
      <c r="R1341">
        <v>0</v>
      </c>
      <c r="S1341">
        <v>0</v>
      </c>
      <c r="T1341">
        <v>900582</v>
      </c>
      <c r="U1341">
        <v>71507</v>
      </c>
      <c r="V1341">
        <v>71531</v>
      </c>
      <c r="W1341" t="s">
        <v>12616</v>
      </c>
      <c r="X1341" t="s">
        <v>13887</v>
      </c>
      <c r="Y1341">
        <v>0</v>
      </c>
      <c r="Z1341">
        <v>6378</v>
      </c>
    </row>
    <row r="1342" spans="1:26" x14ac:dyDescent="0.25">
      <c r="A1342">
        <v>301802</v>
      </c>
      <c r="B1342">
        <v>202501</v>
      </c>
      <c r="C1342">
        <v>1</v>
      </c>
      <c r="D1342" t="s">
        <v>13276</v>
      </c>
      <c r="E1342">
        <v>4</v>
      </c>
      <c r="F1342">
        <v>468</v>
      </c>
      <c r="G1342">
        <v>91</v>
      </c>
      <c r="H1342">
        <v>15</v>
      </c>
      <c r="I1342">
        <v>6</v>
      </c>
      <c r="J1342">
        <v>11157</v>
      </c>
      <c r="K1342">
        <v>2200</v>
      </c>
      <c r="L1342">
        <v>0</v>
      </c>
      <c r="M1342">
        <v>0</v>
      </c>
      <c r="N1342">
        <v>0</v>
      </c>
      <c r="O1342">
        <v>0</v>
      </c>
      <c r="P1342">
        <v>0</v>
      </c>
      <c r="Q1342">
        <v>0</v>
      </c>
      <c r="R1342">
        <v>0</v>
      </c>
      <c r="S1342">
        <v>0</v>
      </c>
      <c r="T1342">
        <v>71030</v>
      </c>
      <c r="U1342">
        <v>71063</v>
      </c>
      <c r="V1342">
        <v>70053</v>
      </c>
      <c r="W1342" t="s">
        <v>3624</v>
      </c>
      <c r="X1342" t="s">
        <v>12595</v>
      </c>
      <c r="Y1342">
        <v>6691</v>
      </c>
      <c r="Z1342">
        <v>11260</v>
      </c>
    </row>
    <row r="1343" spans="1:26" x14ac:dyDescent="0.25">
      <c r="A1343">
        <v>301802</v>
      </c>
      <c r="B1343">
        <v>202501</v>
      </c>
      <c r="C1343">
        <v>2</v>
      </c>
      <c r="D1343" t="s">
        <v>13276</v>
      </c>
      <c r="E1343">
        <v>4</v>
      </c>
      <c r="F1343">
        <v>468</v>
      </c>
      <c r="G1343">
        <v>91</v>
      </c>
      <c r="H1343">
        <v>15</v>
      </c>
      <c r="I1343">
        <v>6</v>
      </c>
      <c r="J1343">
        <v>11157</v>
      </c>
      <c r="K1343">
        <v>2200</v>
      </c>
      <c r="L1343">
        <v>0</v>
      </c>
      <c r="M1343">
        <v>0</v>
      </c>
      <c r="N1343">
        <v>0</v>
      </c>
      <c r="O1343">
        <v>0</v>
      </c>
      <c r="P1343">
        <v>0</v>
      </c>
      <c r="Q1343">
        <v>0</v>
      </c>
      <c r="R1343">
        <v>0</v>
      </c>
      <c r="S1343">
        <v>0</v>
      </c>
      <c r="T1343">
        <v>71030</v>
      </c>
      <c r="U1343">
        <v>71063</v>
      </c>
      <c r="V1343">
        <v>70053</v>
      </c>
      <c r="W1343" t="s">
        <v>3624</v>
      </c>
      <c r="X1343" t="s">
        <v>12595</v>
      </c>
      <c r="Y1343">
        <v>6691</v>
      </c>
      <c r="Z1343">
        <v>11260</v>
      </c>
    </row>
    <row r="1344" spans="1:26" x14ac:dyDescent="0.25">
      <c r="A1344">
        <v>301836</v>
      </c>
      <c r="B1344">
        <v>202501</v>
      </c>
      <c r="C1344">
        <v>1</v>
      </c>
      <c r="D1344" t="s">
        <v>13420</v>
      </c>
      <c r="E1344">
        <v>4</v>
      </c>
      <c r="F1344">
        <v>380</v>
      </c>
      <c r="G1344">
        <v>144</v>
      </c>
      <c r="H1344">
        <v>21</v>
      </c>
      <c r="I1344">
        <v>7</v>
      </c>
      <c r="J1344">
        <v>6671</v>
      </c>
      <c r="K1344">
        <v>45441</v>
      </c>
      <c r="L1344">
        <v>6.5</v>
      </c>
      <c r="M1344">
        <v>1.5</v>
      </c>
      <c r="N1344">
        <v>1.5</v>
      </c>
      <c r="O1344">
        <v>2.5</v>
      </c>
      <c r="P1344">
        <v>0</v>
      </c>
      <c r="Q1344">
        <v>0</v>
      </c>
      <c r="R1344">
        <v>1</v>
      </c>
      <c r="S1344">
        <v>0</v>
      </c>
      <c r="T1344">
        <v>71251</v>
      </c>
      <c r="U1344">
        <v>70067</v>
      </c>
      <c r="V1344">
        <v>70108</v>
      </c>
      <c r="W1344" t="s">
        <v>12636</v>
      </c>
      <c r="X1344" t="s">
        <v>13885</v>
      </c>
      <c r="Y1344">
        <v>0</v>
      </c>
      <c r="Z1344">
        <v>13501</v>
      </c>
    </row>
    <row r="1345" spans="1:26" x14ac:dyDescent="0.25">
      <c r="A1345">
        <v>301836</v>
      </c>
      <c r="B1345">
        <v>202501</v>
      </c>
      <c r="C1345">
        <v>2</v>
      </c>
      <c r="D1345" t="s">
        <v>13420</v>
      </c>
      <c r="E1345">
        <v>4</v>
      </c>
      <c r="F1345">
        <v>380</v>
      </c>
      <c r="G1345">
        <v>144</v>
      </c>
      <c r="H1345">
        <v>21</v>
      </c>
      <c r="I1345">
        <v>7</v>
      </c>
      <c r="J1345">
        <v>6671</v>
      </c>
      <c r="K1345">
        <v>45441</v>
      </c>
      <c r="L1345">
        <v>6.5</v>
      </c>
      <c r="M1345">
        <v>1.5</v>
      </c>
      <c r="N1345">
        <v>1.5</v>
      </c>
      <c r="O1345">
        <v>2.5</v>
      </c>
      <c r="P1345">
        <v>0</v>
      </c>
      <c r="Q1345">
        <v>0</v>
      </c>
      <c r="R1345">
        <v>1</v>
      </c>
      <c r="S1345">
        <v>0</v>
      </c>
      <c r="T1345">
        <v>71251</v>
      </c>
      <c r="U1345">
        <v>70067</v>
      </c>
      <c r="V1345">
        <v>70108</v>
      </c>
      <c r="W1345" t="s">
        <v>12636</v>
      </c>
      <c r="X1345" t="s">
        <v>13885</v>
      </c>
      <c r="Y1345">
        <v>0</v>
      </c>
      <c r="Z1345">
        <v>13501</v>
      </c>
    </row>
    <row r="1346" spans="1:26" x14ac:dyDescent="0.25">
      <c r="A1346">
        <v>301914</v>
      </c>
      <c r="B1346">
        <v>202501</v>
      </c>
      <c r="C1346">
        <v>1</v>
      </c>
      <c r="D1346" t="s">
        <v>13421</v>
      </c>
      <c r="E1346">
        <v>4</v>
      </c>
      <c r="F1346">
        <v>802</v>
      </c>
      <c r="G1346">
        <v>184</v>
      </c>
      <c r="H1346">
        <v>21</v>
      </c>
      <c r="I1346">
        <v>8</v>
      </c>
      <c r="J1346">
        <v>960</v>
      </c>
      <c r="K1346">
        <v>5000</v>
      </c>
      <c r="L1346">
        <v>6.5</v>
      </c>
      <c r="M1346">
        <v>0</v>
      </c>
      <c r="N1346">
        <v>0</v>
      </c>
      <c r="O1346">
        <v>0</v>
      </c>
      <c r="P1346">
        <v>3</v>
      </c>
      <c r="Q1346">
        <v>3.5</v>
      </c>
      <c r="R1346">
        <v>0</v>
      </c>
      <c r="S1346">
        <v>0</v>
      </c>
      <c r="T1346">
        <v>71030</v>
      </c>
      <c r="U1346">
        <v>71505</v>
      </c>
      <c r="V1346">
        <v>700076</v>
      </c>
      <c r="W1346" t="s">
        <v>12648</v>
      </c>
      <c r="X1346" t="s">
        <v>12595</v>
      </c>
      <c r="Y1346">
        <v>15791</v>
      </c>
      <c r="Z1346">
        <v>1649</v>
      </c>
    </row>
    <row r="1347" spans="1:26" x14ac:dyDescent="0.25">
      <c r="A1347">
        <v>301914</v>
      </c>
      <c r="B1347">
        <v>202501</v>
      </c>
      <c r="C1347">
        <v>2</v>
      </c>
      <c r="D1347" t="s">
        <v>13421</v>
      </c>
      <c r="E1347">
        <v>4</v>
      </c>
      <c r="F1347">
        <v>802</v>
      </c>
      <c r="G1347">
        <v>184</v>
      </c>
      <c r="H1347">
        <v>21</v>
      </c>
      <c r="I1347">
        <v>8</v>
      </c>
      <c r="J1347">
        <v>960</v>
      </c>
      <c r="K1347">
        <v>5000</v>
      </c>
      <c r="L1347">
        <v>6.5</v>
      </c>
      <c r="M1347">
        <v>0</v>
      </c>
      <c r="N1347">
        <v>0</v>
      </c>
      <c r="O1347">
        <v>0</v>
      </c>
      <c r="P1347">
        <v>3</v>
      </c>
      <c r="Q1347">
        <v>3.5</v>
      </c>
      <c r="R1347">
        <v>0</v>
      </c>
      <c r="S1347">
        <v>0</v>
      </c>
      <c r="T1347">
        <v>71030</v>
      </c>
      <c r="U1347">
        <v>71505</v>
      </c>
      <c r="V1347">
        <v>700076</v>
      </c>
      <c r="W1347" t="s">
        <v>12648</v>
      </c>
      <c r="X1347" t="s">
        <v>12595</v>
      </c>
      <c r="Y1347">
        <v>15791</v>
      </c>
      <c r="Z1347">
        <v>1649</v>
      </c>
    </row>
    <row r="1348" spans="1:26" x14ac:dyDescent="0.25">
      <c r="A1348">
        <v>301915</v>
      </c>
      <c r="B1348">
        <v>202501</v>
      </c>
      <c r="C1348">
        <v>1</v>
      </c>
      <c r="D1348" t="s">
        <v>12756</v>
      </c>
      <c r="E1348">
        <v>4</v>
      </c>
      <c r="F1348">
        <v>326</v>
      </c>
      <c r="G1348">
        <v>65</v>
      </c>
      <c r="H1348">
        <v>11</v>
      </c>
      <c r="I1348">
        <v>8</v>
      </c>
      <c r="J1348">
        <v>7256</v>
      </c>
      <c r="K1348">
        <v>65760</v>
      </c>
      <c r="L1348">
        <v>3</v>
      </c>
      <c r="M1348">
        <v>1</v>
      </c>
      <c r="N1348">
        <v>1</v>
      </c>
      <c r="O1348">
        <v>1</v>
      </c>
      <c r="P1348">
        <v>0</v>
      </c>
      <c r="Q1348">
        <v>0</v>
      </c>
      <c r="R1348">
        <v>0</v>
      </c>
      <c r="S1348">
        <v>0</v>
      </c>
      <c r="T1348">
        <v>71030</v>
      </c>
      <c r="U1348">
        <v>71054</v>
      </c>
      <c r="V1348">
        <v>700079</v>
      </c>
      <c r="W1348" t="s">
        <v>12599</v>
      </c>
      <c r="X1348" t="s">
        <v>12595</v>
      </c>
      <c r="Y1348">
        <v>0</v>
      </c>
      <c r="Z1348">
        <v>15241</v>
      </c>
    </row>
    <row r="1349" spans="1:26" x14ac:dyDescent="0.25">
      <c r="A1349">
        <v>301915</v>
      </c>
      <c r="B1349">
        <v>202501</v>
      </c>
      <c r="C1349">
        <v>2</v>
      </c>
      <c r="D1349" t="s">
        <v>12756</v>
      </c>
      <c r="E1349">
        <v>4</v>
      </c>
      <c r="F1349">
        <v>326</v>
      </c>
      <c r="G1349">
        <v>65</v>
      </c>
      <c r="H1349">
        <v>11</v>
      </c>
      <c r="I1349">
        <v>8</v>
      </c>
      <c r="J1349">
        <v>7256</v>
      </c>
      <c r="K1349">
        <v>65760</v>
      </c>
      <c r="L1349">
        <v>3</v>
      </c>
      <c r="M1349">
        <v>1</v>
      </c>
      <c r="N1349">
        <v>1</v>
      </c>
      <c r="O1349">
        <v>1</v>
      </c>
      <c r="P1349">
        <v>0</v>
      </c>
      <c r="Q1349">
        <v>0</v>
      </c>
      <c r="R1349">
        <v>0</v>
      </c>
      <c r="S1349">
        <v>0</v>
      </c>
      <c r="T1349">
        <v>71030</v>
      </c>
      <c r="U1349">
        <v>71054</v>
      </c>
      <c r="V1349">
        <v>700079</v>
      </c>
      <c r="W1349" t="s">
        <v>12599</v>
      </c>
      <c r="X1349" t="s">
        <v>12595</v>
      </c>
      <c r="Y1349">
        <v>0</v>
      </c>
      <c r="Z1349">
        <v>15241</v>
      </c>
    </row>
    <row r="1350" spans="1:26" x14ac:dyDescent="0.25">
      <c r="A1350">
        <v>301917</v>
      </c>
      <c r="B1350">
        <v>202501</v>
      </c>
      <c r="C1350">
        <v>1</v>
      </c>
      <c r="D1350" t="s">
        <v>12919</v>
      </c>
      <c r="E1350">
        <v>4</v>
      </c>
      <c r="F1350">
        <v>459</v>
      </c>
      <c r="G1350">
        <v>165</v>
      </c>
      <c r="H1350">
        <v>19</v>
      </c>
      <c r="I1350">
        <v>6</v>
      </c>
      <c r="J1350">
        <v>8025</v>
      </c>
      <c r="K1350">
        <v>5000</v>
      </c>
      <c r="L1350">
        <v>19.5</v>
      </c>
      <c r="M1350">
        <v>1</v>
      </c>
      <c r="N1350">
        <v>8.5</v>
      </c>
      <c r="O1350">
        <v>2</v>
      </c>
      <c r="P1350">
        <v>4.5</v>
      </c>
      <c r="Q1350">
        <v>2.5</v>
      </c>
      <c r="R1350">
        <v>1</v>
      </c>
      <c r="S1350">
        <v>0</v>
      </c>
      <c r="T1350">
        <v>71251</v>
      </c>
      <c r="U1350">
        <v>71239</v>
      </c>
      <c r="V1350">
        <v>71240</v>
      </c>
      <c r="W1350" t="s">
        <v>12650</v>
      </c>
      <c r="X1350" t="s">
        <v>13885</v>
      </c>
      <c r="Y1350">
        <v>0</v>
      </c>
      <c r="Z1350">
        <v>11470</v>
      </c>
    </row>
    <row r="1351" spans="1:26" x14ac:dyDescent="0.25">
      <c r="A1351">
        <v>301917</v>
      </c>
      <c r="B1351">
        <v>202501</v>
      </c>
      <c r="C1351">
        <v>2</v>
      </c>
      <c r="D1351" t="s">
        <v>12919</v>
      </c>
      <c r="E1351">
        <v>4</v>
      </c>
      <c r="F1351">
        <v>459</v>
      </c>
      <c r="G1351">
        <v>165</v>
      </c>
      <c r="H1351">
        <v>19</v>
      </c>
      <c r="I1351">
        <v>6</v>
      </c>
      <c r="J1351">
        <v>8025</v>
      </c>
      <c r="K1351">
        <v>5000</v>
      </c>
      <c r="L1351">
        <v>19.5</v>
      </c>
      <c r="M1351">
        <v>1</v>
      </c>
      <c r="N1351">
        <v>8.5</v>
      </c>
      <c r="O1351">
        <v>2</v>
      </c>
      <c r="P1351">
        <v>4.5</v>
      </c>
      <c r="Q1351">
        <v>2.5</v>
      </c>
      <c r="R1351">
        <v>1</v>
      </c>
      <c r="S1351">
        <v>0</v>
      </c>
      <c r="T1351">
        <v>71251</v>
      </c>
      <c r="U1351">
        <v>71239</v>
      </c>
      <c r="V1351">
        <v>71240</v>
      </c>
      <c r="W1351" t="s">
        <v>12650</v>
      </c>
      <c r="X1351" t="s">
        <v>13885</v>
      </c>
      <c r="Y1351">
        <v>0</v>
      </c>
      <c r="Z1351">
        <v>11470</v>
      </c>
    </row>
    <row r="1352" spans="1:26" x14ac:dyDescent="0.25">
      <c r="A1352">
        <v>301974</v>
      </c>
      <c r="B1352">
        <v>202501</v>
      </c>
      <c r="C1352">
        <v>1</v>
      </c>
      <c r="D1352" t="s">
        <v>13424</v>
      </c>
      <c r="E1352">
        <v>4</v>
      </c>
      <c r="F1352">
        <v>851</v>
      </c>
      <c r="G1352">
        <v>201</v>
      </c>
      <c r="H1352">
        <v>31</v>
      </c>
      <c r="I1352">
        <v>6</v>
      </c>
      <c r="J1352">
        <v>266</v>
      </c>
      <c r="K1352">
        <v>3345</v>
      </c>
      <c r="L1352">
        <v>2</v>
      </c>
      <c r="M1352">
        <v>0</v>
      </c>
      <c r="N1352">
        <v>1</v>
      </c>
      <c r="O1352">
        <v>0</v>
      </c>
      <c r="P1352">
        <v>0</v>
      </c>
      <c r="Q1352">
        <v>1</v>
      </c>
      <c r="R1352">
        <v>0</v>
      </c>
      <c r="S1352">
        <v>0</v>
      </c>
      <c r="T1352">
        <v>71030</v>
      </c>
      <c r="U1352">
        <v>71024</v>
      </c>
      <c r="V1352">
        <v>71025</v>
      </c>
      <c r="W1352" t="s">
        <v>12597</v>
      </c>
      <c r="X1352" t="s">
        <v>12595</v>
      </c>
      <c r="Y1352">
        <v>0</v>
      </c>
      <c r="Z1352">
        <v>806</v>
      </c>
    </row>
    <row r="1353" spans="1:26" x14ac:dyDescent="0.25">
      <c r="A1353">
        <v>301974</v>
      </c>
      <c r="B1353">
        <v>202501</v>
      </c>
      <c r="C1353">
        <v>2</v>
      </c>
      <c r="D1353" t="s">
        <v>13424</v>
      </c>
      <c r="E1353">
        <v>4</v>
      </c>
      <c r="F1353">
        <v>851</v>
      </c>
      <c r="G1353">
        <v>201</v>
      </c>
      <c r="H1353">
        <v>31</v>
      </c>
      <c r="I1353">
        <v>6</v>
      </c>
      <c r="J1353">
        <v>266</v>
      </c>
      <c r="K1353">
        <v>3345</v>
      </c>
      <c r="L1353">
        <v>2</v>
      </c>
      <c r="M1353">
        <v>0</v>
      </c>
      <c r="N1353">
        <v>1</v>
      </c>
      <c r="O1353">
        <v>0</v>
      </c>
      <c r="P1353">
        <v>0</v>
      </c>
      <c r="Q1353">
        <v>1</v>
      </c>
      <c r="R1353">
        <v>0</v>
      </c>
      <c r="S1353">
        <v>0</v>
      </c>
      <c r="T1353">
        <v>71030</v>
      </c>
      <c r="U1353">
        <v>71024</v>
      </c>
      <c r="V1353">
        <v>71025</v>
      </c>
      <c r="W1353" t="s">
        <v>12597</v>
      </c>
      <c r="X1353" t="s">
        <v>12595</v>
      </c>
      <c r="Y1353">
        <v>0</v>
      </c>
      <c r="Z1353">
        <v>806</v>
      </c>
    </row>
    <row r="1354" spans="1:26" x14ac:dyDescent="0.25">
      <c r="A1354">
        <v>301979</v>
      </c>
      <c r="B1354">
        <v>202501</v>
      </c>
      <c r="C1354">
        <v>1</v>
      </c>
      <c r="D1354" t="s">
        <v>13426</v>
      </c>
      <c r="E1354">
        <v>4</v>
      </c>
      <c r="F1354">
        <v>769</v>
      </c>
      <c r="G1354">
        <v>246</v>
      </c>
      <c r="H1354">
        <v>35</v>
      </c>
      <c r="I1354">
        <v>5</v>
      </c>
      <c r="J1354">
        <v>1675</v>
      </c>
      <c r="K1354">
        <v>500</v>
      </c>
      <c r="L1354">
        <v>1</v>
      </c>
      <c r="M1354">
        <v>0</v>
      </c>
      <c r="N1354">
        <v>0</v>
      </c>
      <c r="O1354">
        <v>1</v>
      </c>
      <c r="P1354">
        <v>0</v>
      </c>
      <c r="Q1354">
        <v>0</v>
      </c>
      <c r="R1354">
        <v>0</v>
      </c>
      <c r="S1354">
        <v>0</v>
      </c>
      <c r="T1354">
        <v>71251</v>
      </c>
      <c r="U1354">
        <v>71239</v>
      </c>
      <c r="V1354">
        <v>71238</v>
      </c>
      <c r="W1354" t="s">
        <v>12650</v>
      </c>
      <c r="X1354" t="s">
        <v>13885</v>
      </c>
      <c r="Y1354">
        <v>0</v>
      </c>
      <c r="Z1354">
        <v>2421</v>
      </c>
    </row>
    <row r="1355" spans="1:26" x14ac:dyDescent="0.25">
      <c r="A1355">
        <v>301979</v>
      </c>
      <c r="B1355">
        <v>202501</v>
      </c>
      <c r="C1355">
        <v>2</v>
      </c>
      <c r="D1355" t="s">
        <v>13426</v>
      </c>
      <c r="E1355">
        <v>4</v>
      </c>
      <c r="F1355">
        <v>769</v>
      </c>
      <c r="G1355">
        <v>246</v>
      </c>
      <c r="H1355">
        <v>35</v>
      </c>
      <c r="I1355">
        <v>5</v>
      </c>
      <c r="J1355">
        <v>1675</v>
      </c>
      <c r="K1355">
        <v>500</v>
      </c>
      <c r="L1355">
        <v>1</v>
      </c>
      <c r="M1355">
        <v>0</v>
      </c>
      <c r="N1355">
        <v>0</v>
      </c>
      <c r="O1355">
        <v>1</v>
      </c>
      <c r="P1355">
        <v>0</v>
      </c>
      <c r="Q1355">
        <v>0</v>
      </c>
      <c r="R1355">
        <v>0</v>
      </c>
      <c r="S1355">
        <v>0</v>
      </c>
      <c r="T1355">
        <v>71251</v>
      </c>
      <c r="U1355">
        <v>71239</v>
      </c>
      <c r="V1355">
        <v>71238</v>
      </c>
      <c r="W1355" t="s">
        <v>12650</v>
      </c>
      <c r="X1355" t="s">
        <v>13885</v>
      </c>
      <c r="Y1355">
        <v>0</v>
      </c>
      <c r="Z1355">
        <v>2421</v>
      </c>
    </row>
    <row r="1356" spans="1:26" x14ac:dyDescent="0.25">
      <c r="A1356">
        <v>301992</v>
      </c>
      <c r="B1356">
        <v>202501</v>
      </c>
      <c r="C1356">
        <v>1</v>
      </c>
      <c r="D1356" t="s">
        <v>13206</v>
      </c>
      <c r="E1356">
        <v>4</v>
      </c>
      <c r="F1356">
        <v>891</v>
      </c>
      <c r="G1356">
        <v>216</v>
      </c>
      <c r="H1356">
        <v>23</v>
      </c>
      <c r="I1356">
        <v>12</v>
      </c>
      <c r="J1356">
        <v>0</v>
      </c>
      <c r="K1356">
        <v>2250</v>
      </c>
      <c r="L1356">
        <v>0</v>
      </c>
      <c r="M1356">
        <v>0</v>
      </c>
      <c r="N1356">
        <v>0</v>
      </c>
      <c r="O1356">
        <v>0</v>
      </c>
      <c r="P1356">
        <v>0</v>
      </c>
      <c r="Q1356">
        <v>0</v>
      </c>
      <c r="R1356">
        <v>0</v>
      </c>
      <c r="S1356">
        <v>0</v>
      </c>
      <c r="T1356">
        <v>71030</v>
      </c>
      <c r="U1356">
        <v>71054</v>
      </c>
      <c r="V1356">
        <v>700079</v>
      </c>
      <c r="W1356" t="s">
        <v>12599</v>
      </c>
      <c r="X1356" t="s">
        <v>12595</v>
      </c>
      <c r="Y1356">
        <v>0</v>
      </c>
      <c r="Z1356">
        <v>225</v>
      </c>
    </row>
    <row r="1357" spans="1:26" x14ac:dyDescent="0.25">
      <c r="A1357">
        <v>301992</v>
      </c>
      <c r="B1357">
        <v>202501</v>
      </c>
      <c r="C1357">
        <v>2</v>
      </c>
      <c r="D1357" t="s">
        <v>13206</v>
      </c>
      <c r="E1357">
        <v>4</v>
      </c>
      <c r="F1357">
        <v>891</v>
      </c>
      <c r="G1357">
        <v>216</v>
      </c>
      <c r="H1357">
        <v>23</v>
      </c>
      <c r="I1357">
        <v>12</v>
      </c>
      <c r="J1357">
        <v>0</v>
      </c>
      <c r="K1357">
        <v>2250</v>
      </c>
      <c r="L1357">
        <v>0</v>
      </c>
      <c r="M1357">
        <v>0</v>
      </c>
      <c r="N1357">
        <v>0</v>
      </c>
      <c r="O1357">
        <v>0</v>
      </c>
      <c r="P1357">
        <v>0</v>
      </c>
      <c r="Q1357">
        <v>0</v>
      </c>
      <c r="R1357">
        <v>0</v>
      </c>
      <c r="S1357">
        <v>0</v>
      </c>
      <c r="T1357">
        <v>71030</v>
      </c>
      <c r="U1357">
        <v>71054</v>
      </c>
      <c r="V1357">
        <v>700079</v>
      </c>
      <c r="W1357" t="s">
        <v>12599</v>
      </c>
      <c r="X1357" t="s">
        <v>12595</v>
      </c>
      <c r="Y1357">
        <v>0</v>
      </c>
      <c r="Z1357">
        <v>225</v>
      </c>
    </row>
    <row r="1358" spans="1:26" x14ac:dyDescent="0.25">
      <c r="A1358">
        <v>301994</v>
      </c>
      <c r="B1358">
        <v>202501</v>
      </c>
      <c r="C1358">
        <v>1</v>
      </c>
      <c r="D1358" t="s">
        <v>13429</v>
      </c>
      <c r="E1358">
        <v>4</v>
      </c>
      <c r="F1358">
        <v>603</v>
      </c>
      <c r="G1358">
        <v>129</v>
      </c>
      <c r="H1358">
        <v>23</v>
      </c>
      <c r="I1358">
        <v>5</v>
      </c>
      <c r="J1358">
        <v>4843</v>
      </c>
      <c r="K1358">
        <v>28743</v>
      </c>
      <c r="L1358">
        <v>7.5</v>
      </c>
      <c r="M1358">
        <v>1.5</v>
      </c>
      <c r="N1358">
        <v>1.5</v>
      </c>
      <c r="O1358">
        <v>0</v>
      </c>
      <c r="P1358">
        <v>1</v>
      </c>
      <c r="Q1358">
        <v>1.5</v>
      </c>
      <c r="R1358">
        <v>2</v>
      </c>
      <c r="S1358">
        <v>0</v>
      </c>
      <c r="T1358">
        <v>71030</v>
      </c>
      <c r="U1358">
        <v>71031</v>
      </c>
      <c r="V1358">
        <v>71015</v>
      </c>
      <c r="W1358" t="s">
        <v>12596</v>
      </c>
      <c r="X1358" t="s">
        <v>12595</v>
      </c>
      <c r="Y1358">
        <v>20329</v>
      </c>
      <c r="Z1358">
        <v>7192</v>
      </c>
    </row>
    <row r="1359" spans="1:26" x14ac:dyDescent="0.25">
      <c r="A1359">
        <v>301994</v>
      </c>
      <c r="B1359">
        <v>202501</v>
      </c>
      <c r="C1359">
        <v>2</v>
      </c>
      <c r="D1359" t="s">
        <v>13429</v>
      </c>
      <c r="E1359">
        <v>4</v>
      </c>
      <c r="F1359">
        <v>603</v>
      </c>
      <c r="G1359">
        <v>129</v>
      </c>
      <c r="H1359">
        <v>23</v>
      </c>
      <c r="I1359">
        <v>5</v>
      </c>
      <c r="J1359">
        <v>4843</v>
      </c>
      <c r="K1359">
        <v>28743</v>
      </c>
      <c r="L1359">
        <v>7.5</v>
      </c>
      <c r="M1359">
        <v>1.5</v>
      </c>
      <c r="N1359">
        <v>1.5</v>
      </c>
      <c r="O1359">
        <v>0</v>
      </c>
      <c r="P1359">
        <v>1</v>
      </c>
      <c r="Q1359">
        <v>1.5</v>
      </c>
      <c r="R1359">
        <v>2</v>
      </c>
      <c r="S1359">
        <v>0</v>
      </c>
      <c r="T1359">
        <v>71030</v>
      </c>
      <c r="U1359">
        <v>71031</v>
      </c>
      <c r="V1359">
        <v>71015</v>
      </c>
      <c r="W1359" t="s">
        <v>12596</v>
      </c>
      <c r="X1359" t="s">
        <v>12595</v>
      </c>
      <c r="Y1359">
        <v>20329</v>
      </c>
      <c r="Z1359">
        <v>7192</v>
      </c>
    </row>
    <row r="1360" spans="1:26" x14ac:dyDescent="0.25">
      <c r="A1360">
        <v>301996</v>
      </c>
      <c r="B1360">
        <v>202501</v>
      </c>
      <c r="C1360">
        <v>1</v>
      </c>
      <c r="D1360" t="s">
        <v>13430</v>
      </c>
      <c r="E1360">
        <v>5</v>
      </c>
      <c r="F1360">
        <v>1</v>
      </c>
      <c r="G1360">
        <v>1</v>
      </c>
      <c r="H1360">
        <v>1</v>
      </c>
      <c r="I1360">
        <v>1</v>
      </c>
      <c r="J1360">
        <v>0</v>
      </c>
      <c r="K1360">
        <v>0</v>
      </c>
      <c r="L1360">
        <v>0</v>
      </c>
      <c r="M1360">
        <v>0</v>
      </c>
      <c r="N1360">
        <v>0</v>
      </c>
      <c r="O1360">
        <v>0</v>
      </c>
      <c r="P1360">
        <v>0</v>
      </c>
      <c r="Q1360">
        <v>0</v>
      </c>
      <c r="R1360">
        <v>0</v>
      </c>
      <c r="S1360">
        <v>0</v>
      </c>
      <c r="T1360">
        <v>71590</v>
      </c>
      <c r="U1360">
        <v>71601</v>
      </c>
      <c r="V1360">
        <v>0</v>
      </c>
      <c r="W1360" t="s">
        <v>12603</v>
      </c>
      <c r="X1360" t="s">
        <v>12590</v>
      </c>
      <c r="Y1360">
        <v>0</v>
      </c>
      <c r="Z1360">
        <v>0</v>
      </c>
    </row>
    <row r="1361" spans="1:26" x14ac:dyDescent="0.25">
      <c r="A1361">
        <v>301996</v>
      </c>
      <c r="B1361">
        <v>202501</v>
      </c>
      <c r="C1361">
        <v>2</v>
      </c>
      <c r="D1361" t="s">
        <v>13430</v>
      </c>
      <c r="E1361">
        <v>5</v>
      </c>
      <c r="F1361">
        <v>1</v>
      </c>
      <c r="G1361">
        <v>1</v>
      </c>
      <c r="H1361">
        <v>1</v>
      </c>
      <c r="I1361">
        <v>1</v>
      </c>
      <c r="J1361">
        <v>0</v>
      </c>
      <c r="K1361">
        <v>0</v>
      </c>
      <c r="L1361">
        <v>0</v>
      </c>
      <c r="M1361">
        <v>0</v>
      </c>
      <c r="N1361">
        <v>0</v>
      </c>
      <c r="O1361">
        <v>0</v>
      </c>
      <c r="P1361">
        <v>0</v>
      </c>
      <c r="Q1361">
        <v>0</v>
      </c>
      <c r="R1361">
        <v>0</v>
      </c>
      <c r="S1361">
        <v>0</v>
      </c>
      <c r="T1361">
        <v>71590</v>
      </c>
      <c r="U1361">
        <v>71601</v>
      </c>
      <c r="V1361">
        <v>0</v>
      </c>
      <c r="W1361" t="s">
        <v>12603</v>
      </c>
      <c r="X1361" t="s">
        <v>12590</v>
      </c>
      <c r="Y1361">
        <v>0</v>
      </c>
      <c r="Z1361">
        <v>0</v>
      </c>
    </row>
    <row r="1362" spans="1:26" x14ac:dyDescent="0.25">
      <c r="A1362">
        <v>302016</v>
      </c>
      <c r="B1362">
        <v>202501</v>
      </c>
      <c r="C1362">
        <v>1</v>
      </c>
      <c r="D1362" t="s">
        <v>12869</v>
      </c>
      <c r="E1362">
        <v>4</v>
      </c>
      <c r="F1362">
        <v>855</v>
      </c>
      <c r="G1362">
        <v>267</v>
      </c>
      <c r="H1362">
        <v>31</v>
      </c>
      <c r="I1362">
        <v>9</v>
      </c>
      <c r="J1362">
        <v>0</v>
      </c>
      <c r="K1362">
        <v>6920</v>
      </c>
      <c r="L1362">
        <v>1</v>
      </c>
      <c r="M1362">
        <v>1</v>
      </c>
      <c r="N1362">
        <v>0</v>
      </c>
      <c r="O1362">
        <v>0</v>
      </c>
      <c r="P1362">
        <v>0</v>
      </c>
      <c r="Q1362">
        <v>0</v>
      </c>
      <c r="R1362">
        <v>0</v>
      </c>
      <c r="S1362">
        <v>0</v>
      </c>
      <c r="T1362">
        <v>71251</v>
      </c>
      <c r="U1362">
        <v>70930</v>
      </c>
      <c r="V1362">
        <v>71182</v>
      </c>
      <c r="W1362" t="s">
        <v>12618</v>
      </c>
      <c r="X1362" t="s">
        <v>13885</v>
      </c>
      <c r="Y1362">
        <v>0</v>
      </c>
      <c r="Z1362">
        <v>692</v>
      </c>
    </row>
    <row r="1363" spans="1:26" x14ac:dyDescent="0.25">
      <c r="A1363">
        <v>302016</v>
      </c>
      <c r="B1363">
        <v>202501</v>
      </c>
      <c r="C1363">
        <v>2</v>
      </c>
      <c r="D1363" t="s">
        <v>12869</v>
      </c>
      <c r="E1363">
        <v>4</v>
      </c>
      <c r="F1363">
        <v>855</v>
      </c>
      <c r="G1363">
        <v>267</v>
      </c>
      <c r="H1363">
        <v>31</v>
      </c>
      <c r="I1363">
        <v>9</v>
      </c>
      <c r="J1363">
        <v>0</v>
      </c>
      <c r="K1363">
        <v>6920</v>
      </c>
      <c r="L1363">
        <v>1</v>
      </c>
      <c r="M1363">
        <v>1</v>
      </c>
      <c r="N1363">
        <v>0</v>
      </c>
      <c r="O1363">
        <v>0</v>
      </c>
      <c r="P1363">
        <v>0</v>
      </c>
      <c r="Q1363">
        <v>0</v>
      </c>
      <c r="R1363">
        <v>0</v>
      </c>
      <c r="S1363">
        <v>0</v>
      </c>
      <c r="T1363">
        <v>71251</v>
      </c>
      <c r="U1363">
        <v>70930</v>
      </c>
      <c r="V1363">
        <v>71182</v>
      </c>
      <c r="W1363" t="s">
        <v>12618</v>
      </c>
      <c r="X1363" t="s">
        <v>13885</v>
      </c>
      <c r="Y1363">
        <v>0</v>
      </c>
      <c r="Z1363">
        <v>692</v>
      </c>
    </row>
    <row r="1364" spans="1:26" x14ac:dyDescent="0.25">
      <c r="A1364">
        <v>302041</v>
      </c>
      <c r="B1364">
        <v>202501</v>
      </c>
      <c r="C1364">
        <v>1</v>
      </c>
      <c r="D1364" t="s">
        <v>13432</v>
      </c>
      <c r="E1364">
        <v>2</v>
      </c>
      <c r="F1364">
        <v>20</v>
      </c>
      <c r="G1364">
        <v>5</v>
      </c>
      <c r="H1364">
        <v>0</v>
      </c>
      <c r="I1364">
        <v>0</v>
      </c>
      <c r="J1364">
        <v>198086</v>
      </c>
      <c r="K1364">
        <v>772043</v>
      </c>
      <c r="L1364">
        <v>154</v>
      </c>
      <c r="M1364">
        <v>49</v>
      </c>
      <c r="N1364">
        <v>32</v>
      </c>
      <c r="O1364">
        <v>12</v>
      </c>
      <c r="P1364">
        <v>15</v>
      </c>
      <c r="Q1364">
        <v>31</v>
      </c>
      <c r="R1364">
        <v>15</v>
      </c>
      <c r="S1364">
        <v>0</v>
      </c>
      <c r="T1364">
        <v>71030</v>
      </c>
      <c r="U1364">
        <v>71505</v>
      </c>
      <c r="V1364">
        <v>0</v>
      </c>
      <c r="W1364" t="s">
        <v>12648</v>
      </c>
      <c r="X1364" t="s">
        <v>12595</v>
      </c>
      <c r="Y1364">
        <v>318209</v>
      </c>
      <c r="Z1364">
        <v>291717</v>
      </c>
    </row>
    <row r="1365" spans="1:26" x14ac:dyDescent="0.25">
      <c r="A1365">
        <v>302041</v>
      </c>
      <c r="B1365">
        <v>202501</v>
      </c>
      <c r="C1365">
        <v>2</v>
      </c>
      <c r="D1365" t="s">
        <v>13432</v>
      </c>
      <c r="E1365">
        <v>2</v>
      </c>
      <c r="F1365">
        <v>20</v>
      </c>
      <c r="G1365">
        <v>5</v>
      </c>
      <c r="H1365">
        <v>0</v>
      </c>
      <c r="I1365">
        <v>0</v>
      </c>
      <c r="J1365">
        <v>198086</v>
      </c>
      <c r="K1365">
        <v>772043</v>
      </c>
      <c r="L1365">
        <v>154</v>
      </c>
      <c r="M1365">
        <v>49</v>
      </c>
      <c r="N1365">
        <v>32</v>
      </c>
      <c r="O1365">
        <v>12</v>
      </c>
      <c r="P1365">
        <v>15</v>
      </c>
      <c r="Q1365">
        <v>31</v>
      </c>
      <c r="R1365">
        <v>15</v>
      </c>
      <c r="S1365">
        <v>0</v>
      </c>
      <c r="T1365">
        <v>71030</v>
      </c>
      <c r="U1365">
        <v>71505</v>
      </c>
      <c r="V1365">
        <v>0</v>
      </c>
      <c r="W1365" t="s">
        <v>12648</v>
      </c>
      <c r="X1365" t="s">
        <v>12595</v>
      </c>
      <c r="Y1365">
        <v>318209</v>
      </c>
      <c r="Z1365">
        <v>291717</v>
      </c>
    </row>
    <row r="1366" spans="1:26" x14ac:dyDescent="0.25">
      <c r="A1366">
        <v>302054</v>
      </c>
      <c r="B1366">
        <v>202501</v>
      </c>
      <c r="C1366">
        <v>1</v>
      </c>
      <c r="D1366" t="s">
        <v>13433</v>
      </c>
      <c r="E1366">
        <v>4</v>
      </c>
      <c r="F1366">
        <v>151</v>
      </c>
      <c r="G1366">
        <v>36</v>
      </c>
      <c r="H1366">
        <v>2</v>
      </c>
      <c r="I1366">
        <v>1</v>
      </c>
      <c r="J1366">
        <v>18429</v>
      </c>
      <c r="K1366">
        <v>11800</v>
      </c>
      <c r="L1366">
        <v>14.5</v>
      </c>
      <c r="M1366">
        <v>6.5</v>
      </c>
      <c r="N1366">
        <v>1.5</v>
      </c>
      <c r="O1366">
        <v>0.5</v>
      </c>
      <c r="P1366">
        <v>4</v>
      </c>
      <c r="Q1366">
        <v>2</v>
      </c>
      <c r="R1366">
        <v>0</v>
      </c>
      <c r="S1366">
        <v>0</v>
      </c>
      <c r="T1366">
        <v>71590</v>
      </c>
      <c r="U1366">
        <v>71602</v>
      </c>
      <c r="V1366">
        <v>71220</v>
      </c>
      <c r="W1366" t="s">
        <v>5222</v>
      </c>
      <c r="X1366" t="s">
        <v>12590</v>
      </c>
      <c r="Y1366">
        <v>4963</v>
      </c>
      <c r="Z1366">
        <v>20669</v>
      </c>
    </row>
    <row r="1367" spans="1:26" x14ac:dyDescent="0.25">
      <c r="A1367">
        <v>302054</v>
      </c>
      <c r="B1367">
        <v>202501</v>
      </c>
      <c r="C1367">
        <v>2</v>
      </c>
      <c r="D1367" t="s">
        <v>13433</v>
      </c>
      <c r="E1367">
        <v>4</v>
      </c>
      <c r="F1367">
        <v>151</v>
      </c>
      <c r="G1367">
        <v>36</v>
      </c>
      <c r="H1367">
        <v>2</v>
      </c>
      <c r="I1367">
        <v>1</v>
      </c>
      <c r="J1367">
        <v>18429</v>
      </c>
      <c r="K1367">
        <v>11800</v>
      </c>
      <c r="L1367">
        <v>14.5</v>
      </c>
      <c r="M1367">
        <v>6.5</v>
      </c>
      <c r="N1367">
        <v>1.5</v>
      </c>
      <c r="O1367">
        <v>0.5</v>
      </c>
      <c r="P1367">
        <v>4</v>
      </c>
      <c r="Q1367">
        <v>2</v>
      </c>
      <c r="R1367">
        <v>0</v>
      </c>
      <c r="S1367">
        <v>0</v>
      </c>
      <c r="T1367">
        <v>71590</v>
      </c>
      <c r="U1367">
        <v>71602</v>
      </c>
      <c r="V1367">
        <v>71220</v>
      </c>
      <c r="W1367" t="s">
        <v>5222</v>
      </c>
      <c r="X1367" t="s">
        <v>12590</v>
      </c>
      <c r="Y1367">
        <v>4963</v>
      </c>
      <c r="Z1367">
        <v>20669</v>
      </c>
    </row>
    <row r="1368" spans="1:26" x14ac:dyDescent="0.25">
      <c r="A1368">
        <v>302063</v>
      </c>
      <c r="B1368">
        <v>202501</v>
      </c>
      <c r="C1368">
        <v>1</v>
      </c>
      <c r="D1368" t="s">
        <v>13162</v>
      </c>
      <c r="E1368">
        <v>4</v>
      </c>
      <c r="F1368">
        <v>916</v>
      </c>
      <c r="G1368">
        <v>230</v>
      </c>
      <c r="H1368">
        <v>26</v>
      </c>
      <c r="I1368">
        <v>7</v>
      </c>
      <c r="J1368">
        <v>0</v>
      </c>
      <c r="K1368">
        <v>0</v>
      </c>
      <c r="L1368">
        <v>0</v>
      </c>
      <c r="M1368">
        <v>0</v>
      </c>
      <c r="N1368">
        <v>0</v>
      </c>
      <c r="O1368">
        <v>0</v>
      </c>
      <c r="P1368">
        <v>0</v>
      </c>
      <c r="Q1368">
        <v>0</v>
      </c>
      <c r="R1368">
        <v>0</v>
      </c>
      <c r="S1368">
        <v>0</v>
      </c>
      <c r="T1368">
        <v>71030</v>
      </c>
      <c r="U1368">
        <v>71054</v>
      </c>
      <c r="V1368">
        <v>71056</v>
      </c>
      <c r="W1368" t="s">
        <v>12599</v>
      </c>
      <c r="X1368" t="s">
        <v>12595</v>
      </c>
      <c r="Y1368">
        <v>0</v>
      </c>
      <c r="Z1368">
        <v>0</v>
      </c>
    </row>
    <row r="1369" spans="1:26" x14ac:dyDescent="0.25">
      <c r="A1369">
        <v>302063</v>
      </c>
      <c r="B1369">
        <v>202501</v>
      </c>
      <c r="C1369">
        <v>2</v>
      </c>
      <c r="D1369" t="s">
        <v>13162</v>
      </c>
      <c r="E1369">
        <v>4</v>
      </c>
      <c r="F1369">
        <v>916</v>
      </c>
      <c r="G1369">
        <v>230</v>
      </c>
      <c r="H1369">
        <v>26</v>
      </c>
      <c r="I1369">
        <v>7</v>
      </c>
      <c r="J1369">
        <v>0</v>
      </c>
      <c r="K1369">
        <v>0</v>
      </c>
      <c r="L1369">
        <v>0</v>
      </c>
      <c r="M1369">
        <v>0</v>
      </c>
      <c r="N1369">
        <v>0</v>
      </c>
      <c r="O1369">
        <v>0</v>
      </c>
      <c r="P1369">
        <v>0</v>
      </c>
      <c r="Q1369">
        <v>0</v>
      </c>
      <c r="R1369">
        <v>0</v>
      </c>
      <c r="S1369">
        <v>0</v>
      </c>
      <c r="T1369">
        <v>71030</v>
      </c>
      <c r="U1369">
        <v>71054</v>
      </c>
      <c r="V1369">
        <v>71056</v>
      </c>
      <c r="W1369" t="s">
        <v>12599</v>
      </c>
      <c r="X1369" t="s">
        <v>12595</v>
      </c>
      <c r="Y1369">
        <v>0</v>
      </c>
      <c r="Z1369">
        <v>0</v>
      </c>
    </row>
    <row r="1370" spans="1:26" x14ac:dyDescent="0.25">
      <c r="A1370">
        <v>302094</v>
      </c>
      <c r="B1370">
        <v>202501</v>
      </c>
      <c r="C1370">
        <v>1</v>
      </c>
      <c r="D1370" t="s">
        <v>13436</v>
      </c>
      <c r="E1370">
        <v>4</v>
      </c>
      <c r="F1370">
        <v>916</v>
      </c>
      <c r="G1370">
        <v>230</v>
      </c>
      <c r="H1370">
        <v>20</v>
      </c>
      <c r="I1370">
        <v>6</v>
      </c>
      <c r="J1370">
        <v>0</v>
      </c>
      <c r="K1370">
        <v>0</v>
      </c>
      <c r="L1370">
        <v>0</v>
      </c>
      <c r="M1370">
        <v>0</v>
      </c>
      <c r="N1370">
        <v>0</v>
      </c>
      <c r="O1370">
        <v>0</v>
      </c>
      <c r="P1370">
        <v>0</v>
      </c>
      <c r="Q1370">
        <v>0</v>
      </c>
      <c r="R1370">
        <v>0</v>
      </c>
      <c r="S1370">
        <v>0</v>
      </c>
      <c r="T1370">
        <v>71030</v>
      </c>
      <c r="U1370">
        <v>71510</v>
      </c>
      <c r="V1370">
        <v>700173</v>
      </c>
      <c r="W1370" t="s">
        <v>12607</v>
      </c>
      <c r="X1370" t="s">
        <v>12595</v>
      </c>
      <c r="Y1370">
        <v>0</v>
      </c>
      <c r="Z1370">
        <v>0</v>
      </c>
    </row>
    <row r="1371" spans="1:26" x14ac:dyDescent="0.25">
      <c r="A1371">
        <v>302094</v>
      </c>
      <c r="B1371">
        <v>202501</v>
      </c>
      <c r="C1371">
        <v>2</v>
      </c>
      <c r="D1371" t="s">
        <v>13436</v>
      </c>
      <c r="E1371">
        <v>4</v>
      </c>
      <c r="F1371">
        <v>916</v>
      </c>
      <c r="G1371">
        <v>230</v>
      </c>
      <c r="H1371">
        <v>20</v>
      </c>
      <c r="I1371">
        <v>6</v>
      </c>
      <c r="J1371">
        <v>0</v>
      </c>
      <c r="K1371">
        <v>0</v>
      </c>
      <c r="L1371">
        <v>0</v>
      </c>
      <c r="M1371">
        <v>0</v>
      </c>
      <c r="N1371">
        <v>0</v>
      </c>
      <c r="O1371">
        <v>0</v>
      </c>
      <c r="P1371">
        <v>0</v>
      </c>
      <c r="Q1371">
        <v>0</v>
      </c>
      <c r="R1371">
        <v>0</v>
      </c>
      <c r="S1371">
        <v>0</v>
      </c>
      <c r="T1371">
        <v>71030</v>
      </c>
      <c r="U1371">
        <v>71510</v>
      </c>
      <c r="V1371">
        <v>700173</v>
      </c>
      <c r="W1371" t="s">
        <v>12607</v>
      </c>
      <c r="X1371" t="s">
        <v>12595</v>
      </c>
      <c r="Y1371">
        <v>0</v>
      </c>
      <c r="Z1371">
        <v>0</v>
      </c>
    </row>
    <row r="1372" spans="1:26" x14ac:dyDescent="0.25">
      <c r="A1372">
        <v>302102</v>
      </c>
      <c r="B1372">
        <v>202501</v>
      </c>
      <c r="C1372">
        <v>1</v>
      </c>
      <c r="D1372" t="s">
        <v>13437</v>
      </c>
      <c r="E1372">
        <v>5</v>
      </c>
      <c r="F1372">
        <v>1</v>
      </c>
      <c r="G1372">
        <v>1</v>
      </c>
      <c r="H1372">
        <v>1</v>
      </c>
      <c r="I1372">
        <v>1</v>
      </c>
      <c r="J1372">
        <v>0</v>
      </c>
      <c r="K1372">
        <v>0</v>
      </c>
      <c r="L1372">
        <v>0</v>
      </c>
      <c r="M1372">
        <v>0</v>
      </c>
      <c r="N1372">
        <v>0</v>
      </c>
      <c r="O1372">
        <v>0</v>
      </c>
      <c r="P1372">
        <v>0</v>
      </c>
      <c r="Q1372">
        <v>0</v>
      </c>
      <c r="R1372">
        <v>0</v>
      </c>
      <c r="S1372">
        <v>0</v>
      </c>
      <c r="T1372">
        <v>71251</v>
      </c>
      <c r="U1372">
        <v>71239</v>
      </c>
      <c r="V1372">
        <v>0</v>
      </c>
      <c r="W1372" t="s">
        <v>12650</v>
      </c>
      <c r="X1372" t="s">
        <v>13885</v>
      </c>
      <c r="Y1372">
        <v>0</v>
      </c>
      <c r="Z1372">
        <v>0</v>
      </c>
    </row>
    <row r="1373" spans="1:26" x14ac:dyDescent="0.25">
      <c r="A1373">
        <v>302102</v>
      </c>
      <c r="B1373">
        <v>202501</v>
      </c>
      <c r="C1373">
        <v>2</v>
      </c>
      <c r="D1373" t="s">
        <v>13437</v>
      </c>
      <c r="E1373">
        <v>5</v>
      </c>
      <c r="F1373">
        <v>1</v>
      </c>
      <c r="G1373">
        <v>1</v>
      </c>
      <c r="H1373">
        <v>1</v>
      </c>
      <c r="I1373">
        <v>1</v>
      </c>
      <c r="J1373">
        <v>0</v>
      </c>
      <c r="K1373">
        <v>0</v>
      </c>
      <c r="L1373">
        <v>0</v>
      </c>
      <c r="M1373">
        <v>0</v>
      </c>
      <c r="N1373">
        <v>0</v>
      </c>
      <c r="O1373">
        <v>0</v>
      </c>
      <c r="P1373">
        <v>0</v>
      </c>
      <c r="Q1373">
        <v>0</v>
      </c>
      <c r="R1373">
        <v>0</v>
      </c>
      <c r="S1373">
        <v>0</v>
      </c>
      <c r="T1373">
        <v>71251</v>
      </c>
      <c r="U1373">
        <v>71239</v>
      </c>
      <c r="V1373">
        <v>0</v>
      </c>
      <c r="W1373" t="s">
        <v>12650</v>
      </c>
      <c r="X1373" t="s">
        <v>13885</v>
      </c>
      <c r="Y1373">
        <v>0</v>
      </c>
      <c r="Z1373">
        <v>0</v>
      </c>
    </row>
    <row r="1374" spans="1:26" x14ac:dyDescent="0.25">
      <c r="A1374">
        <v>302107</v>
      </c>
      <c r="B1374">
        <v>202501</v>
      </c>
      <c r="C1374">
        <v>1</v>
      </c>
      <c r="D1374" t="s">
        <v>13438</v>
      </c>
      <c r="E1374">
        <v>5</v>
      </c>
      <c r="F1374">
        <v>1</v>
      </c>
      <c r="G1374">
        <v>1</v>
      </c>
      <c r="H1374">
        <v>1</v>
      </c>
      <c r="I1374">
        <v>1</v>
      </c>
      <c r="J1374">
        <v>0</v>
      </c>
      <c r="K1374">
        <v>0</v>
      </c>
      <c r="L1374">
        <v>0</v>
      </c>
      <c r="M1374">
        <v>0</v>
      </c>
      <c r="N1374">
        <v>0</v>
      </c>
      <c r="O1374">
        <v>0</v>
      </c>
      <c r="P1374">
        <v>0</v>
      </c>
      <c r="Q1374">
        <v>0</v>
      </c>
      <c r="R1374">
        <v>0</v>
      </c>
      <c r="S1374">
        <v>0</v>
      </c>
      <c r="T1374">
        <v>71030</v>
      </c>
      <c r="U1374">
        <v>71031</v>
      </c>
      <c r="V1374">
        <v>0</v>
      </c>
      <c r="W1374" t="s">
        <v>12596</v>
      </c>
      <c r="X1374" t="s">
        <v>12595</v>
      </c>
      <c r="Y1374">
        <v>0</v>
      </c>
      <c r="Z1374">
        <v>0</v>
      </c>
    </row>
    <row r="1375" spans="1:26" x14ac:dyDescent="0.25">
      <c r="A1375">
        <v>302107</v>
      </c>
      <c r="B1375">
        <v>202501</v>
      </c>
      <c r="C1375">
        <v>2</v>
      </c>
      <c r="D1375" t="s">
        <v>13438</v>
      </c>
      <c r="E1375">
        <v>5</v>
      </c>
      <c r="F1375">
        <v>1</v>
      </c>
      <c r="G1375">
        <v>1</v>
      </c>
      <c r="H1375">
        <v>1</v>
      </c>
      <c r="I1375">
        <v>1</v>
      </c>
      <c r="J1375">
        <v>0</v>
      </c>
      <c r="K1375">
        <v>0</v>
      </c>
      <c r="L1375">
        <v>0</v>
      </c>
      <c r="M1375">
        <v>0</v>
      </c>
      <c r="N1375">
        <v>0</v>
      </c>
      <c r="O1375">
        <v>0</v>
      </c>
      <c r="P1375">
        <v>0</v>
      </c>
      <c r="Q1375">
        <v>0</v>
      </c>
      <c r="R1375">
        <v>0</v>
      </c>
      <c r="S1375">
        <v>0</v>
      </c>
      <c r="T1375">
        <v>71030</v>
      </c>
      <c r="U1375">
        <v>71031</v>
      </c>
      <c r="V1375">
        <v>0</v>
      </c>
      <c r="W1375" t="s">
        <v>12596</v>
      </c>
      <c r="X1375" t="s">
        <v>12595</v>
      </c>
      <c r="Y1375">
        <v>0</v>
      </c>
      <c r="Z1375">
        <v>0</v>
      </c>
    </row>
    <row r="1376" spans="1:26" x14ac:dyDescent="0.25">
      <c r="A1376">
        <v>302146</v>
      </c>
      <c r="B1376">
        <v>202501</v>
      </c>
      <c r="C1376">
        <v>1</v>
      </c>
      <c r="D1376" t="s">
        <v>13355</v>
      </c>
      <c r="E1376">
        <v>4</v>
      </c>
      <c r="F1376">
        <v>153</v>
      </c>
      <c r="G1376">
        <v>37</v>
      </c>
      <c r="H1376">
        <v>9</v>
      </c>
      <c r="I1376">
        <v>2</v>
      </c>
      <c r="J1376">
        <v>9878</v>
      </c>
      <c r="K1376">
        <v>98745</v>
      </c>
      <c r="L1376">
        <v>18</v>
      </c>
      <c r="M1376">
        <v>7</v>
      </c>
      <c r="N1376">
        <v>5</v>
      </c>
      <c r="O1376">
        <v>0</v>
      </c>
      <c r="P1376">
        <v>1</v>
      </c>
      <c r="Q1376">
        <v>1</v>
      </c>
      <c r="R1376">
        <v>4</v>
      </c>
      <c r="S1376">
        <v>0</v>
      </c>
      <c r="T1376">
        <v>71590</v>
      </c>
      <c r="U1376">
        <v>71050</v>
      </c>
      <c r="V1376">
        <v>70426</v>
      </c>
      <c r="W1376" t="s">
        <v>12605</v>
      </c>
      <c r="X1376" t="s">
        <v>12590</v>
      </c>
      <c r="Y1376">
        <v>16734</v>
      </c>
      <c r="Z1376">
        <v>20639</v>
      </c>
    </row>
    <row r="1377" spans="1:26" x14ac:dyDescent="0.25">
      <c r="A1377">
        <v>302146</v>
      </c>
      <c r="B1377">
        <v>202501</v>
      </c>
      <c r="C1377">
        <v>2</v>
      </c>
      <c r="D1377" t="s">
        <v>13355</v>
      </c>
      <c r="E1377">
        <v>4</v>
      </c>
      <c r="F1377">
        <v>153</v>
      </c>
      <c r="G1377">
        <v>37</v>
      </c>
      <c r="H1377">
        <v>9</v>
      </c>
      <c r="I1377">
        <v>2</v>
      </c>
      <c r="J1377">
        <v>9878</v>
      </c>
      <c r="K1377">
        <v>98745</v>
      </c>
      <c r="L1377">
        <v>18</v>
      </c>
      <c r="M1377">
        <v>7</v>
      </c>
      <c r="N1377">
        <v>5</v>
      </c>
      <c r="O1377">
        <v>0</v>
      </c>
      <c r="P1377">
        <v>1</v>
      </c>
      <c r="Q1377">
        <v>1</v>
      </c>
      <c r="R1377">
        <v>4</v>
      </c>
      <c r="S1377">
        <v>0</v>
      </c>
      <c r="T1377">
        <v>71590</v>
      </c>
      <c r="U1377">
        <v>71050</v>
      </c>
      <c r="V1377">
        <v>70426</v>
      </c>
      <c r="W1377" t="s">
        <v>12605</v>
      </c>
      <c r="X1377" t="s">
        <v>12590</v>
      </c>
      <c r="Y1377">
        <v>16734</v>
      </c>
      <c r="Z1377">
        <v>20639</v>
      </c>
    </row>
    <row r="1378" spans="1:26" x14ac:dyDescent="0.25">
      <c r="A1378">
        <v>302148</v>
      </c>
      <c r="B1378">
        <v>202501</v>
      </c>
      <c r="C1378">
        <v>1</v>
      </c>
      <c r="D1378" t="s">
        <v>13439</v>
      </c>
      <c r="E1378">
        <v>4</v>
      </c>
      <c r="F1378">
        <v>137</v>
      </c>
      <c r="G1378">
        <v>33</v>
      </c>
      <c r="H1378">
        <v>4</v>
      </c>
      <c r="I1378">
        <v>1</v>
      </c>
      <c r="J1378">
        <v>13263</v>
      </c>
      <c r="K1378">
        <v>70267</v>
      </c>
      <c r="L1378">
        <v>9</v>
      </c>
      <c r="M1378">
        <v>5</v>
      </c>
      <c r="N1378">
        <v>2</v>
      </c>
      <c r="O1378">
        <v>0</v>
      </c>
      <c r="P1378">
        <v>0</v>
      </c>
      <c r="Q1378">
        <v>0</v>
      </c>
      <c r="R1378">
        <v>2</v>
      </c>
      <c r="S1378">
        <v>0</v>
      </c>
      <c r="T1378">
        <v>71590</v>
      </c>
      <c r="U1378">
        <v>71595</v>
      </c>
      <c r="V1378">
        <v>71088</v>
      </c>
      <c r="W1378" t="s">
        <v>12693</v>
      </c>
      <c r="X1378" t="s">
        <v>12590</v>
      </c>
      <c r="Y1378">
        <v>0</v>
      </c>
      <c r="Z1378">
        <v>21403</v>
      </c>
    </row>
    <row r="1379" spans="1:26" x14ac:dyDescent="0.25">
      <c r="A1379">
        <v>302148</v>
      </c>
      <c r="B1379">
        <v>202501</v>
      </c>
      <c r="C1379">
        <v>2</v>
      </c>
      <c r="D1379" t="s">
        <v>13439</v>
      </c>
      <c r="E1379">
        <v>4</v>
      </c>
      <c r="F1379">
        <v>137</v>
      </c>
      <c r="G1379">
        <v>33</v>
      </c>
      <c r="H1379">
        <v>4</v>
      </c>
      <c r="I1379">
        <v>1</v>
      </c>
      <c r="J1379">
        <v>13263</v>
      </c>
      <c r="K1379">
        <v>70267</v>
      </c>
      <c r="L1379">
        <v>9</v>
      </c>
      <c r="M1379">
        <v>5</v>
      </c>
      <c r="N1379">
        <v>2</v>
      </c>
      <c r="O1379">
        <v>0</v>
      </c>
      <c r="P1379">
        <v>0</v>
      </c>
      <c r="Q1379">
        <v>0</v>
      </c>
      <c r="R1379">
        <v>2</v>
      </c>
      <c r="S1379">
        <v>0</v>
      </c>
      <c r="T1379">
        <v>71590</v>
      </c>
      <c r="U1379">
        <v>71595</v>
      </c>
      <c r="V1379">
        <v>71088</v>
      </c>
      <c r="W1379" t="s">
        <v>12693</v>
      </c>
      <c r="X1379" t="s">
        <v>12590</v>
      </c>
      <c r="Y1379">
        <v>0</v>
      </c>
      <c r="Z1379">
        <v>21403</v>
      </c>
    </row>
    <row r="1380" spans="1:26" x14ac:dyDescent="0.25">
      <c r="A1380">
        <v>302154</v>
      </c>
      <c r="B1380">
        <v>202501</v>
      </c>
      <c r="C1380">
        <v>1</v>
      </c>
      <c r="D1380" t="s">
        <v>12739</v>
      </c>
      <c r="E1380">
        <v>4</v>
      </c>
      <c r="F1380">
        <v>587</v>
      </c>
      <c r="G1380">
        <v>120</v>
      </c>
      <c r="H1380">
        <v>12</v>
      </c>
      <c r="I1380">
        <v>4</v>
      </c>
      <c r="J1380">
        <v>1301</v>
      </c>
      <c r="K1380">
        <v>64862</v>
      </c>
      <c r="L1380">
        <v>0.5</v>
      </c>
      <c r="M1380">
        <v>0.5</v>
      </c>
      <c r="N1380">
        <v>0</v>
      </c>
      <c r="O1380">
        <v>0</v>
      </c>
      <c r="P1380">
        <v>0</v>
      </c>
      <c r="Q1380">
        <v>0</v>
      </c>
      <c r="R1380">
        <v>0</v>
      </c>
      <c r="S1380">
        <v>0</v>
      </c>
      <c r="T1380">
        <v>71030</v>
      </c>
      <c r="U1380">
        <v>71505</v>
      </c>
      <c r="V1380">
        <v>700076</v>
      </c>
      <c r="W1380" t="s">
        <v>12648</v>
      </c>
      <c r="X1380" t="s">
        <v>12595</v>
      </c>
      <c r="Y1380">
        <v>0</v>
      </c>
      <c r="Z1380">
        <v>7805</v>
      </c>
    </row>
    <row r="1381" spans="1:26" x14ac:dyDescent="0.25">
      <c r="A1381">
        <v>302154</v>
      </c>
      <c r="B1381">
        <v>202501</v>
      </c>
      <c r="C1381">
        <v>2</v>
      </c>
      <c r="D1381" t="s">
        <v>12739</v>
      </c>
      <c r="E1381">
        <v>4</v>
      </c>
      <c r="F1381">
        <v>587</v>
      </c>
      <c r="G1381">
        <v>120</v>
      </c>
      <c r="H1381">
        <v>12</v>
      </c>
      <c r="I1381">
        <v>4</v>
      </c>
      <c r="J1381">
        <v>1301</v>
      </c>
      <c r="K1381">
        <v>64862</v>
      </c>
      <c r="L1381">
        <v>0.5</v>
      </c>
      <c r="M1381">
        <v>0.5</v>
      </c>
      <c r="N1381">
        <v>0</v>
      </c>
      <c r="O1381">
        <v>0</v>
      </c>
      <c r="P1381">
        <v>0</v>
      </c>
      <c r="Q1381">
        <v>0</v>
      </c>
      <c r="R1381">
        <v>0</v>
      </c>
      <c r="S1381">
        <v>0</v>
      </c>
      <c r="T1381">
        <v>71030</v>
      </c>
      <c r="U1381">
        <v>71505</v>
      </c>
      <c r="V1381">
        <v>700076</v>
      </c>
      <c r="W1381" t="s">
        <v>12648</v>
      </c>
      <c r="X1381" t="s">
        <v>12595</v>
      </c>
      <c r="Y1381">
        <v>0</v>
      </c>
      <c r="Z1381">
        <v>7805</v>
      </c>
    </row>
    <row r="1382" spans="1:26" x14ac:dyDescent="0.25">
      <c r="A1382">
        <v>302161</v>
      </c>
      <c r="B1382">
        <v>202501</v>
      </c>
      <c r="C1382">
        <v>1</v>
      </c>
      <c r="D1382" t="s">
        <v>13395</v>
      </c>
      <c r="E1382">
        <v>4</v>
      </c>
      <c r="F1382">
        <v>441</v>
      </c>
      <c r="G1382">
        <v>113</v>
      </c>
      <c r="H1382">
        <v>17</v>
      </c>
      <c r="I1382">
        <v>4</v>
      </c>
      <c r="J1382">
        <v>8156</v>
      </c>
      <c r="K1382">
        <v>32623</v>
      </c>
      <c r="L1382">
        <v>4</v>
      </c>
      <c r="M1382">
        <v>3</v>
      </c>
      <c r="N1382">
        <v>0</v>
      </c>
      <c r="O1382">
        <v>0</v>
      </c>
      <c r="P1382">
        <v>0.5</v>
      </c>
      <c r="Q1382">
        <v>0</v>
      </c>
      <c r="R1382">
        <v>0.5</v>
      </c>
      <c r="S1382">
        <v>0</v>
      </c>
      <c r="T1382">
        <v>71590</v>
      </c>
      <c r="U1382">
        <v>71592</v>
      </c>
      <c r="V1382">
        <v>71070</v>
      </c>
      <c r="W1382" t="s">
        <v>12638</v>
      </c>
      <c r="X1382" t="s">
        <v>12590</v>
      </c>
      <c r="Y1382">
        <v>12688</v>
      </c>
      <c r="Z1382">
        <v>11731</v>
      </c>
    </row>
    <row r="1383" spans="1:26" x14ac:dyDescent="0.25">
      <c r="A1383">
        <v>302161</v>
      </c>
      <c r="B1383">
        <v>202501</v>
      </c>
      <c r="C1383">
        <v>2</v>
      </c>
      <c r="D1383" t="s">
        <v>13395</v>
      </c>
      <c r="E1383">
        <v>4</v>
      </c>
      <c r="F1383">
        <v>441</v>
      </c>
      <c r="G1383">
        <v>113</v>
      </c>
      <c r="H1383">
        <v>17</v>
      </c>
      <c r="I1383">
        <v>4</v>
      </c>
      <c r="J1383">
        <v>8156</v>
      </c>
      <c r="K1383">
        <v>32623</v>
      </c>
      <c r="L1383">
        <v>4</v>
      </c>
      <c r="M1383">
        <v>3</v>
      </c>
      <c r="N1383">
        <v>0</v>
      </c>
      <c r="O1383">
        <v>0</v>
      </c>
      <c r="P1383">
        <v>0.5</v>
      </c>
      <c r="Q1383">
        <v>0</v>
      </c>
      <c r="R1383">
        <v>0.5</v>
      </c>
      <c r="S1383">
        <v>0</v>
      </c>
      <c r="T1383">
        <v>71590</v>
      </c>
      <c r="U1383">
        <v>71592</v>
      </c>
      <c r="V1383">
        <v>71070</v>
      </c>
      <c r="W1383" t="s">
        <v>12638</v>
      </c>
      <c r="X1383" t="s">
        <v>12590</v>
      </c>
      <c r="Y1383">
        <v>12688</v>
      </c>
      <c r="Z1383">
        <v>11731</v>
      </c>
    </row>
    <row r="1384" spans="1:26" x14ac:dyDescent="0.25">
      <c r="A1384">
        <v>302173</v>
      </c>
      <c r="B1384">
        <v>202501</v>
      </c>
      <c r="C1384">
        <v>1</v>
      </c>
      <c r="D1384" t="s">
        <v>13023</v>
      </c>
      <c r="E1384">
        <v>4</v>
      </c>
      <c r="F1384">
        <v>67</v>
      </c>
      <c r="G1384">
        <v>26</v>
      </c>
      <c r="H1384">
        <v>7</v>
      </c>
      <c r="I1384">
        <v>4</v>
      </c>
      <c r="J1384">
        <v>22461</v>
      </c>
      <c r="K1384">
        <v>6250</v>
      </c>
      <c r="L1384">
        <v>14</v>
      </c>
      <c r="M1384">
        <v>4.5</v>
      </c>
      <c r="N1384">
        <v>0.5</v>
      </c>
      <c r="O1384">
        <v>4</v>
      </c>
      <c r="P1384">
        <v>3</v>
      </c>
      <c r="Q1384">
        <v>2</v>
      </c>
      <c r="R1384">
        <v>0</v>
      </c>
      <c r="S1384">
        <v>0</v>
      </c>
      <c r="T1384">
        <v>71251</v>
      </c>
      <c r="U1384">
        <v>71255</v>
      </c>
      <c r="V1384">
        <v>71258</v>
      </c>
      <c r="W1384" t="s">
        <v>12640</v>
      </c>
      <c r="X1384" t="s">
        <v>13885</v>
      </c>
      <c r="Y1384">
        <v>0</v>
      </c>
      <c r="Z1384">
        <v>25265</v>
      </c>
    </row>
    <row r="1385" spans="1:26" x14ac:dyDescent="0.25">
      <c r="A1385">
        <v>302173</v>
      </c>
      <c r="B1385">
        <v>202501</v>
      </c>
      <c r="C1385">
        <v>2</v>
      </c>
      <c r="D1385" t="s">
        <v>13023</v>
      </c>
      <c r="E1385">
        <v>4</v>
      </c>
      <c r="F1385">
        <v>67</v>
      </c>
      <c r="G1385">
        <v>26</v>
      </c>
      <c r="H1385">
        <v>7</v>
      </c>
      <c r="I1385">
        <v>4</v>
      </c>
      <c r="J1385">
        <v>22461</v>
      </c>
      <c r="K1385">
        <v>6250</v>
      </c>
      <c r="L1385">
        <v>14</v>
      </c>
      <c r="M1385">
        <v>4.5</v>
      </c>
      <c r="N1385">
        <v>0.5</v>
      </c>
      <c r="O1385">
        <v>4</v>
      </c>
      <c r="P1385">
        <v>3</v>
      </c>
      <c r="Q1385">
        <v>2</v>
      </c>
      <c r="R1385">
        <v>0</v>
      </c>
      <c r="S1385">
        <v>0</v>
      </c>
      <c r="T1385">
        <v>71251</v>
      </c>
      <c r="U1385">
        <v>71255</v>
      </c>
      <c r="V1385">
        <v>71258</v>
      </c>
      <c r="W1385" t="s">
        <v>12640</v>
      </c>
      <c r="X1385" t="s">
        <v>13885</v>
      </c>
      <c r="Y1385">
        <v>0</v>
      </c>
      <c r="Z1385">
        <v>25265</v>
      </c>
    </row>
    <row r="1386" spans="1:26" x14ac:dyDescent="0.25">
      <c r="A1386">
        <v>302174</v>
      </c>
      <c r="B1386">
        <v>202501</v>
      </c>
      <c r="C1386">
        <v>1</v>
      </c>
      <c r="D1386" t="s">
        <v>13443</v>
      </c>
      <c r="E1386">
        <v>4</v>
      </c>
      <c r="F1386">
        <v>4</v>
      </c>
      <c r="G1386">
        <v>2</v>
      </c>
      <c r="H1386">
        <v>1</v>
      </c>
      <c r="I1386">
        <v>1</v>
      </c>
      <c r="J1386">
        <v>49095</v>
      </c>
      <c r="K1386">
        <v>40000</v>
      </c>
      <c r="L1386">
        <v>20</v>
      </c>
      <c r="M1386">
        <v>12</v>
      </c>
      <c r="N1386">
        <v>2</v>
      </c>
      <c r="O1386">
        <v>3</v>
      </c>
      <c r="P1386">
        <v>0</v>
      </c>
      <c r="Q1386">
        <v>0</v>
      </c>
      <c r="R1386">
        <v>3</v>
      </c>
      <c r="S1386">
        <v>0</v>
      </c>
      <c r="T1386">
        <v>71251</v>
      </c>
      <c r="U1386">
        <v>71174</v>
      </c>
      <c r="V1386">
        <v>71500</v>
      </c>
      <c r="W1386" t="s">
        <v>12613</v>
      </c>
      <c r="X1386" t="s">
        <v>13885</v>
      </c>
      <c r="Y1386">
        <v>0</v>
      </c>
      <c r="Z1386">
        <v>57363</v>
      </c>
    </row>
    <row r="1387" spans="1:26" x14ac:dyDescent="0.25">
      <c r="A1387">
        <v>302174</v>
      </c>
      <c r="B1387">
        <v>202501</v>
      </c>
      <c r="C1387">
        <v>2</v>
      </c>
      <c r="D1387" t="s">
        <v>13443</v>
      </c>
      <c r="E1387">
        <v>4</v>
      </c>
      <c r="F1387">
        <v>4</v>
      </c>
      <c r="G1387">
        <v>2</v>
      </c>
      <c r="H1387">
        <v>1</v>
      </c>
      <c r="I1387">
        <v>1</v>
      </c>
      <c r="J1387">
        <v>49095</v>
      </c>
      <c r="K1387">
        <v>40000</v>
      </c>
      <c r="L1387">
        <v>20</v>
      </c>
      <c r="M1387">
        <v>12</v>
      </c>
      <c r="N1387">
        <v>2</v>
      </c>
      <c r="O1387">
        <v>3</v>
      </c>
      <c r="P1387">
        <v>0</v>
      </c>
      <c r="Q1387">
        <v>0</v>
      </c>
      <c r="R1387">
        <v>3</v>
      </c>
      <c r="S1387">
        <v>0</v>
      </c>
      <c r="T1387">
        <v>71251</v>
      </c>
      <c r="U1387">
        <v>71174</v>
      </c>
      <c r="V1387">
        <v>71500</v>
      </c>
      <c r="W1387" t="s">
        <v>12613</v>
      </c>
      <c r="X1387" t="s">
        <v>13885</v>
      </c>
      <c r="Y1387">
        <v>0</v>
      </c>
      <c r="Z1387">
        <v>57363</v>
      </c>
    </row>
    <row r="1388" spans="1:26" x14ac:dyDescent="0.25">
      <c r="A1388">
        <v>302213</v>
      </c>
      <c r="B1388">
        <v>202501</v>
      </c>
      <c r="C1388">
        <v>1</v>
      </c>
      <c r="D1388" t="s">
        <v>13445</v>
      </c>
      <c r="E1388">
        <v>4</v>
      </c>
      <c r="F1388">
        <v>463</v>
      </c>
      <c r="G1388">
        <v>92</v>
      </c>
      <c r="H1388">
        <v>15</v>
      </c>
      <c r="I1388">
        <v>8</v>
      </c>
      <c r="J1388">
        <v>7806</v>
      </c>
      <c r="K1388">
        <v>5300</v>
      </c>
      <c r="L1388">
        <v>6.5</v>
      </c>
      <c r="M1388">
        <v>0.5</v>
      </c>
      <c r="N1388">
        <v>2</v>
      </c>
      <c r="O1388">
        <v>3</v>
      </c>
      <c r="P1388">
        <v>0.5</v>
      </c>
      <c r="Q1388">
        <v>0.5</v>
      </c>
      <c r="R1388">
        <v>0</v>
      </c>
      <c r="S1388">
        <v>0</v>
      </c>
      <c r="T1388">
        <v>900582</v>
      </c>
      <c r="U1388">
        <v>71276</v>
      </c>
      <c r="V1388">
        <v>70082</v>
      </c>
      <c r="W1388" t="s">
        <v>12631</v>
      </c>
      <c r="X1388" t="s">
        <v>13887</v>
      </c>
      <c r="Y1388">
        <v>6212</v>
      </c>
      <c r="Z1388">
        <v>11387</v>
      </c>
    </row>
    <row r="1389" spans="1:26" x14ac:dyDescent="0.25">
      <c r="A1389">
        <v>302213</v>
      </c>
      <c r="B1389">
        <v>202501</v>
      </c>
      <c r="C1389">
        <v>2</v>
      </c>
      <c r="D1389" t="s">
        <v>13445</v>
      </c>
      <c r="E1389">
        <v>4</v>
      </c>
      <c r="F1389">
        <v>463</v>
      </c>
      <c r="G1389">
        <v>92</v>
      </c>
      <c r="H1389">
        <v>15</v>
      </c>
      <c r="I1389">
        <v>8</v>
      </c>
      <c r="J1389">
        <v>7806</v>
      </c>
      <c r="K1389">
        <v>5300</v>
      </c>
      <c r="L1389">
        <v>6.5</v>
      </c>
      <c r="M1389">
        <v>0.5</v>
      </c>
      <c r="N1389">
        <v>2</v>
      </c>
      <c r="O1389">
        <v>3</v>
      </c>
      <c r="P1389">
        <v>0.5</v>
      </c>
      <c r="Q1389">
        <v>0.5</v>
      </c>
      <c r="R1389">
        <v>0</v>
      </c>
      <c r="S1389">
        <v>0</v>
      </c>
      <c r="T1389">
        <v>900582</v>
      </c>
      <c r="U1389">
        <v>71276</v>
      </c>
      <c r="V1389">
        <v>70082</v>
      </c>
      <c r="W1389" t="s">
        <v>12631</v>
      </c>
      <c r="X1389" t="s">
        <v>13887</v>
      </c>
      <c r="Y1389">
        <v>6212</v>
      </c>
      <c r="Z1389">
        <v>11387</v>
      </c>
    </row>
    <row r="1390" spans="1:26" x14ac:dyDescent="0.25">
      <c r="A1390">
        <v>302251</v>
      </c>
      <c r="B1390">
        <v>202501</v>
      </c>
      <c r="C1390">
        <v>1</v>
      </c>
      <c r="D1390" t="s">
        <v>13243</v>
      </c>
      <c r="E1390">
        <v>4</v>
      </c>
      <c r="F1390">
        <v>501</v>
      </c>
      <c r="G1390">
        <v>98</v>
      </c>
      <c r="H1390">
        <v>9</v>
      </c>
      <c r="I1390">
        <v>4</v>
      </c>
      <c r="J1390">
        <v>7337</v>
      </c>
      <c r="K1390">
        <v>6812</v>
      </c>
      <c r="L1390">
        <v>12</v>
      </c>
      <c r="M1390">
        <v>2</v>
      </c>
      <c r="N1390">
        <v>2</v>
      </c>
      <c r="O1390">
        <v>1.5</v>
      </c>
      <c r="P1390">
        <v>2.5</v>
      </c>
      <c r="Q1390">
        <v>2</v>
      </c>
      <c r="R1390">
        <v>2</v>
      </c>
      <c r="S1390">
        <v>0</v>
      </c>
      <c r="T1390">
        <v>71030</v>
      </c>
      <c r="U1390">
        <v>71510</v>
      </c>
      <c r="V1390">
        <v>700173</v>
      </c>
      <c r="W1390" t="s">
        <v>12607</v>
      </c>
      <c r="X1390" t="s">
        <v>12595</v>
      </c>
      <c r="Y1390">
        <v>7938</v>
      </c>
      <c r="Z1390">
        <v>10306</v>
      </c>
    </row>
    <row r="1391" spans="1:26" x14ac:dyDescent="0.25">
      <c r="A1391">
        <v>302251</v>
      </c>
      <c r="B1391">
        <v>202501</v>
      </c>
      <c r="C1391">
        <v>2</v>
      </c>
      <c r="D1391" t="s">
        <v>13243</v>
      </c>
      <c r="E1391">
        <v>4</v>
      </c>
      <c r="F1391">
        <v>501</v>
      </c>
      <c r="G1391">
        <v>98</v>
      </c>
      <c r="H1391">
        <v>9</v>
      </c>
      <c r="I1391">
        <v>4</v>
      </c>
      <c r="J1391">
        <v>7337</v>
      </c>
      <c r="K1391">
        <v>6812</v>
      </c>
      <c r="L1391">
        <v>12</v>
      </c>
      <c r="M1391">
        <v>2</v>
      </c>
      <c r="N1391">
        <v>2</v>
      </c>
      <c r="O1391">
        <v>1.5</v>
      </c>
      <c r="P1391">
        <v>2.5</v>
      </c>
      <c r="Q1391">
        <v>2</v>
      </c>
      <c r="R1391">
        <v>2</v>
      </c>
      <c r="S1391">
        <v>0</v>
      </c>
      <c r="T1391">
        <v>71030</v>
      </c>
      <c r="U1391">
        <v>71510</v>
      </c>
      <c r="V1391">
        <v>700173</v>
      </c>
      <c r="W1391" t="s">
        <v>12607</v>
      </c>
      <c r="X1391" t="s">
        <v>12595</v>
      </c>
      <c r="Y1391">
        <v>7938</v>
      </c>
      <c r="Z1391">
        <v>10306</v>
      </c>
    </row>
    <row r="1392" spans="1:26" x14ac:dyDescent="0.25">
      <c r="A1392">
        <v>302255</v>
      </c>
      <c r="B1392">
        <v>202501</v>
      </c>
      <c r="C1392">
        <v>1</v>
      </c>
      <c r="D1392" t="s">
        <v>12806</v>
      </c>
      <c r="E1392">
        <v>4</v>
      </c>
      <c r="F1392">
        <v>615</v>
      </c>
      <c r="G1392">
        <v>210</v>
      </c>
      <c r="H1392">
        <v>31</v>
      </c>
      <c r="I1392">
        <v>7</v>
      </c>
      <c r="J1392">
        <v>2360</v>
      </c>
      <c r="K1392">
        <v>35707</v>
      </c>
      <c r="L1392">
        <v>5.5</v>
      </c>
      <c r="M1392">
        <v>0.5</v>
      </c>
      <c r="N1392">
        <v>4</v>
      </c>
      <c r="O1392">
        <v>1</v>
      </c>
      <c r="P1392">
        <v>0</v>
      </c>
      <c r="Q1392">
        <v>0</v>
      </c>
      <c r="R1392">
        <v>0</v>
      </c>
      <c r="S1392">
        <v>0</v>
      </c>
      <c r="T1392">
        <v>71251</v>
      </c>
      <c r="U1392">
        <v>71239</v>
      </c>
      <c r="V1392">
        <v>71941</v>
      </c>
      <c r="W1392" t="s">
        <v>12650</v>
      </c>
      <c r="X1392" t="s">
        <v>13885</v>
      </c>
      <c r="Y1392">
        <v>0</v>
      </c>
      <c r="Z1392">
        <v>6791</v>
      </c>
    </row>
    <row r="1393" spans="1:26" x14ac:dyDescent="0.25">
      <c r="A1393">
        <v>302255</v>
      </c>
      <c r="B1393">
        <v>202501</v>
      </c>
      <c r="C1393">
        <v>2</v>
      </c>
      <c r="D1393" t="s">
        <v>12806</v>
      </c>
      <c r="E1393">
        <v>4</v>
      </c>
      <c r="F1393">
        <v>615</v>
      </c>
      <c r="G1393">
        <v>210</v>
      </c>
      <c r="H1393">
        <v>31</v>
      </c>
      <c r="I1393">
        <v>7</v>
      </c>
      <c r="J1393">
        <v>2360</v>
      </c>
      <c r="K1393">
        <v>35707</v>
      </c>
      <c r="L1393">
        <v>5.5</v>
      </c>
      <c r="M1393">
        <v>0.5</v>
      </c>
      <c r="N1393">
        <v>4</v>
      </c>
      <c r="O1393">
        <v>1</v>
      </c>
      <c r="P1393">
        <v>0</v>
      </c>
      <c r="Q1393">
        <v>0</v>
      </c>
      <c r="R1393">
        <v>0</v>
      </c>
      <c r="S1393">
        <v>0</v>
      </c>
      <c r="T1393">
        <v>71251</v>
      </c>
      <c r="U1393">
        <v>71239</v>
      </c>
      <c r="V1393">
        <v>71941</v>
      </c>
      <c r="W1393" t="s">
        <v>12650</v>
      </c>
      <c r="X1393" t="s">
        <v>13885</v>
      </c>
      <c r="Y1393">
        <v>0</v>
      </c>
      <c r="Z1393">
        <v>6791</v>
      </c>
    </row>
    <row r="1394" spans="1:26" x14ac:dyDescent="0.25">
      <c r="A1394">
        <v>302307</v>
      </c>
      <c r="B1394">
        <v>202501</v>
      </c>
      <c r="C1394">
        <v>1</v>
      </c>
      <c r="D1394" t="s">
        <v>13315</v>
      </c>
      <c r="E1394">
        <v>4</v>
      </c>
      <c r="F1394">
        <v>606</v>
      </c>
      <c r="G1394">
        <v>207</v>
      </c>
      <c r="H1394">
        <v>30</v>
      </c>
      <c r="I1394">
        <v>8</v>
      </c>
      <c r="J1394">
        <v>7056</v>
      </c>
      <c r="K1394">
        <v>0</v>
      </c>
      <c r="L1394">
        <v>1.5</v>
      </c>
      <c r="M1394">
        <v>1.5</v>
      </c>
      <c r="N1394">
        <v>0</v>
      </c>
      <c r="O1394">
        <v>0</v>
      </c>
      <c r="P1394">
        <v>0</v>
      </c>
      <c r="Q1394">
        <v>0</v>
      </c>
      <c r="R1394">
        <v>0</v>
      </c>
      <c r="S1394">
        <v>0</v>
      </c>
      <c r="T1394">
        <v>71251</v>
      </c>
      <c r="U1394">
        <v>71255</v>
      </c>
      <c r="V1394">
        <v>700257</v>
      </c>
      <c r="W1394" t="s">
        <v>12640</v>
      </c>
      <c r="X1394" t="s">
        <v>13885</v>
      </c>
      <c r="Y1394">
        <v>0</v>
      </c>
      <c r="Z1394">
        <v>7056</v>
      </c>
    </row>
    <row r="1395" spans="1:26" x14ac:dyDescent="0.25">
      <c r="A1395">
        <v>302307</v>
      </c>
      <c r="B1395">
        <v>202501</v>
      </c>
      <c r="C1395">
        <v>2</v>
      </c>
      <c r="D1395" t="s">
        <v>13315</v>
      </c>
      <c r="E1395">
        <v>4</v>
      </c>
      <c r="F1395">
        <v>606</v>
      </c>
      <c r="G1395">
        <v>207</v>
      </c>
      <c r="H1395">
        <v>30</v>
      </c>
      <c r="I1395">
        <v>8</v>
      </c>
      <c r="J1395">
        <v>7056</v>
      </c>
      <c r="K1395">
        <v>0</v>
      </c>
      <c r="L1395">
        <v>1.5</v>
      </c>
      <c r="M1395">
        <v>1.5</v>
      </c>
      <c r="N1395">
        <v>0</v>
      </c>
      <c r="O1395">
        <v>0</v>
      </c>
      <c r="P1395">
        <v>0</v>
      </c>
      <c r="Q1395">
        <v>0</v>
      </c>
      <c r="R1395">
        <v>0</v>
      </c>
      <c r="S1395">
        <v>0</v>
      </c>
      <c r="T1395">
        <v>71251</v>
      </c>
      <c r="U1395">
        <v>71255</v>
      </c>
      <c r="V1395">
        <v>700257</v>
      </c>
      <c r="W1395" t="s">
        <v>12640</v>
      </c>
      <c r="X1395" t="s">
        <v>13885</v>
      </c>
      <c r="Y1395">
        <v>0</v>
      </c>
      <c r="Z1395">
        <v>7056</v>
      </c>
    </row>
    <row r="1396" spans="1:26" x14ac:dyDescent="0.25">
      <c r="A1396">
        <v>302342</v>
      </c>
      <c r="B1396">
        <v>202501</v>
      </c>
      <c r="C1396">
        <v>1</v>
      </c>
      <c r="D1396" t="s">
        <v>13447</v>
      </c>
      <c r="E1396">
        <v>4</v>
      </c>
      <c r="F1396">
        <v>709</v>
      </c>
      <c r="G1396">
        <v>148</v>
      </c>
      <c r="H1396">
        <v>30</v>
      </c>
      <c r="I1396">
        <v>7</v>
      </c>
      <c r="J1396">
        <v>2168</v>
      </c>
      <c r="K1396">
        <v>0</v>
      </c>
      <c r="L1396">
        <v>2</v>
      </c>
      <c r="M1396">
        <v>0</v>
      </c>
      <c r="N1396">
        <v>2</v>
      </c>
      <c r="O1396">
        <v>0</v>
      </c>
      <c r="P1396">
        <v>0</v>
      </c>
      <c r="Q1396">
        <v>0</v>
      </c>
      <c r="R1396">
        <v>0</v>
      </c>
      <c r="S1396">
        <v>0</v>
      </c>
      <c r="T1396">
        <v>900582</v>
      </c>
      <c r="U1396">
        <v>71507</v>
      </c>
      <c r="V1396">
        <v>71146</v>
      </c>
      <c r="W1396" t="s">
        <v>12616</v>
      </c>
      <c r="X1396" t="s">
        <v>13887</v>
      </c>
      <c r="Y1396">
        <v>0</v>
      </c>
      <c r="Z1396">
        <v>4038</v>
      </c>
    </row>
    <row r="1397" spans="1:26" x14ac:dyDescent="0.25">
      <c r="A1397">
        <v>302342</v>
      </c>
      <c r="B1397">
        <v>202501</v>
      </c>
      <c r="C1397">
        <v>2</v>
      </c>
      <c r="D1397" t="s">
        <v>13447</v>
      </c>
      <c r="E1397">
        <v>4</v>
      </c>
      <c r="F1397">
        <v>709</v>
      </c>
      <c r="G1397">
        <v>148</v>
      </c>
      <c r="H1397">
        <v>30</v>
      </c>
      <c r="I1397">
        <v>7</v>
      </c>
      <c r="J1397">
        <v>2168</v>
      </c>
      <c r="K1397">
        <v>0</v>
      </c>
      <c r="L1397">
        <v>2</v>
      </c>
      <c r="M1397">
        <v>0</v>
      </c>
      <c r="N1397">
        <v>2</v>
      </c>
      <c r="O1397">
        <v>0</v>
      </c>
      <c r="P1397">
        <v>0</v>
      </c>
      <c r="Q1397">
        <v>0</v>
      </c>
      <c r="R1397">
        <v>0</v>
      </c>
      <c r="S1397">
        <v>0</v>
      </c>
      <c r="T1397">
        <v>900582</v>
      </c>
      <c r="U1397">
        <v>71507</v>
      </c>
      <c r="V1397">
        <v>71146</v>
      </c>
      <c r="W1397" t="s">
        <v>12616</v>
      </c>
      <c r="X1397" t="s">
        <v>13887</v>
      </c>
      <c r="Y1397">
        <v>0</v>
      </c>
      <c r="Z1397">
        <v>4038</v>
      </c>
    </row>
    <row r="1398" spans="1:26" x14ac:dyDescent="0.25">
      <c r="A1398">
        <v>302343</v>
      </c>
      <c r="B1398">
        <v>202501</v>
      </c>
      <c r="C1398">
        <v>1</v>
      </c>
      <c r="D1398" t="s">
        <v>13448</v>
      </c>
      <c r="E1398">
        <v>4</v>
      </c>
      <c r="F1398">
        <v>718</v>
      </c>
      <c r="G1398">
        <v>150</v>
      </c>
      <c r="H1398">
        <v>17</v>
      </c>
      <c r="I1398">
        <v>6</v>
      </c>
      <c r="J1398">
        <v>2413</v>
      </c>
      <c r="K1398">
        <v>5876</v>
      </c>
      <c r="L1398">
        <v>2.5</v>
      </c>
      <c r="M1398">
        <v>0.5</v>
      </c>
      <c r="N1398">
        <v>0</v>
      </c>
      <c r="O1398">
        <v>1.5</v>
      </c>
      <c r="P1398">
        <v>0</v>
      </c>
      <c r="Q1398">
        <v>0</v>
      </c>
      <c r="R1398">
        <v>0.5</v>
      </c>
      <c r="S1398">
        <v>0</v>
      </c>
      <c r="T1398">
        <v>900582</v>
      </c>
      <c r="U1398">
        <v>71139</v>
      </c>
      <c r="V1398">
        <v>71409</v>
      </c>
      <c r="W1398" t="s">
        <v>12594</v>
      </c>
      <c r="X1398" t="s">
        <v>13887</v>
      </c>
      <c r="Y1398">
        <v>0</v>
      </c>
      <c r="Z1398">
        <v>3764</v>
      </c>
    </row>
    <row r="1399" spans="1:26" x14ac:dyDescent="0.25">
      <c r="A1399">
        <v>302343</v>
      </c>
      <c r="B1399">
        <v>202501</v>
      </c>
      <c r="C1399">
        <v>2</v>
      </c>
      <c r="D1399" t="s">
        <v>13448</v>
      </c>
      <c r="E1399">
        <v>4</v>
      </c>
      <c r="F1399">
        <v>718</v>
      </c>
      <c r="G1399">
        <v>150</v>
      </c>
      <c r="H1399">
        <v>17</v>
      </c>
      <c r="I1399">
        <v>6</v>
      </c>
      <c r="J1399">
        <v>2413</v>
      </c>
      <c r="K1399">
        <v>5876</v>
      </c>
      <c r="L1399">
        <v>2.5</v>
      </c>
      <c r="M1399">
        <v>0.5</v>
      </c>
      <c r="N1399">
        <v>0</v>
      </c>
      <c r="O1399">
        <v>1.5</v>
      </c>
      <c r="P1399">
        <v>0</v>
      </c>
      <c r="Q1399">
        <v>0</v>
      </c>
      <c r="R1399">
        <v>0.5</v>
      </c>
      <c r="S1399">
        <v>0</v>
      </c>
      <c r="T1399">
        <v>900582</v>
      </c>
      <c r="U1399">
        <v>71139</v>
      </c>
      <c r="V1399">
        <v>71409</v>
      </c>
      <c r="W1399" t="s">
        <v>12594</v>
      </c>
      <c r="X1399" t="s">
        <v>13887</v>
      </c>
      <c r="Y1399">
        <v>0</v>
      </c>
      <c r="Z1399">
        <v>3764</v>
      </c>
    </row>
    <row r="1400" spans="1:26" x14ac:dyDescent="0.25">
      <c r="A1400">
        <v>302432</v>
      </c>
      <c r="B1400">
        <v>202501</v>
      </c>
      <c r="C1400">
        <v>1</v>
      </c>
      <c r="D1400" t="s">
        <v>13450</v>
      </c>
      <c r="E1400">
        <v>4</v>
      </c>
      <c r="F1400">
        <v>327</v>
      </c>
      <c r="G1400">
        <v>60</v>
      </c>
      <c r="H1400">
        <v>14</v>
      </c>
      <c r="I1400">
        <v>3</v>
      </c>
      <c r="J1400">
        <v>10970</v>
      </c>
      <c r="K1400">
        <v>0</v>
      </c>
      <c r="L1400">
        <v>8</v>
      </c>
      <c r="M1400">
        <v>2</v>
      </c>
      <c r="N1400">
        <v>2</v>
      </c>
      <c r="O1400">
        <v>2</v>
      </c>
      <c r="P1400">
        <v>1</v>
      </c>
      <c r="Q1400">
        <v>1</v>
      </c>
      <c r="R1400">
        <v>0</v>
      </c>
      <c r="S1400">
        <v>0</v>
      </c>
      <c r="T1400">
        <v>900582</v>
      </c>
      <c r="U1400">
        <v>71507</v>
      </c>
      <c r="V1400">
        <v>71528</v>
      </c>
      <c r="W1400" t="s">
        <v>12616</v>
      </c>
      <c r="X1400" t="s">
        <v>13887</v>
      </c>
      <c r="Y1400">
        <v>0</v>
      </c>
      <c r="Z1400">
        <v>15153</v>
      </c>
    </row>
    <row r="1401" spans="1:26" x14ac:dyDescent="0.25">
      <c r="A1401">
        <v>302432</v>
      </c>
      <c r="B1401">
        <v>202501</v>
      </c>
      <c r="C1401">
        <v>2</v>
      </c>
      <c r="D1401" t="s">
        <v>13450</v>
      </c>
      <c r="E1401">
        <v>4</v>
      </c>
      <c r="F1401">
        <v>327</v>
      </c>
      <c r="G1401">
        <v>60</v>
      </c>
      <c r="H1401">
        <v>14</v>
      </c>
      <c r="I1401">
        <v>3</v>
      </c>
      <c r="J1401">
        <v>10970</v>
      </c>
      <c r="K1401">
        <v>0</v>
      </c>
      <c r="L1401">
        <v>8</v>
      </c>
      <c r="M1401">
        <v>2</v>
      </c>
      <c r="N1401">
        <v>2</v>
      </c>
      <c r="O1401">
        <v>2</v>
      </c>
      <c r="P1401">
        <v>1</v>
      </c>
      <c r="Q1401">
        <v>1</v>
      </c>
      <c r="R1401">
        <v>0</v>
      </c>
      <c r="S1401">
        <v>0</v>
      </c>
      <c r="T1401">
        <v>900582</v>
      </c>
      <c r="U1401">
        <v>71507</v>
      </c>
      <c r="V1401">
        <v>71528</v>
      </c>
      <c r="W1401" t="s">
        <v>12616</v>
      </c>
      <c r="X1401" t="s">
        <v>13887</v>
      </c>
      <c r="Y1401">
        <v>0</v>
      </c>
      <c r="Z1401">
        <v>15153</v>
      </c>
    </row>
    <row r="1402" spans="1:26" x14ac:dyDescent="0.25">
      <c r="A1402">
        <v>302441</v>
      </c>
      <c r="B1402">
        <v>202501</v>
      </c>
      <c r="C1402">
        <v>1</v>
      </c>
      <c r="D1402" t="s">
        <v>13452</v>
      </c>
      <c r="E1402">
        <v>4</v>
      </c>
      <c r="F1402">
        <v>732</v>
      </c>
      <c r="G1402">
        <v>167</v>
      </c>
      <c r="H1402">
        <v>20</v>
      </c>
      <c r="I1402">
        <v>6</v>
      </c>
      <c r="J1402">
        <v>2855</v>
      </c>
      <c r="K1402">
        <v>3499</v>
      </c>
      <c r="L1402">
        <v>0</v>
      </c>
      <c r="M1402">
        <v>0</v>
      </c>
      <c r="N1402">
        <v>0</v>
      </c>
      <c r="O1402">
        <v>0</v>
      </c>
      <c r="P1402">
        <v>0</v>
      </c>
      <c r="Q1402">
        <v>0</v>
      </c>
      <c r="R1402">
        <v>0</v>
      </c>
      <c r="S1402">
        <v>0</v>
      </c>
      <c r="T1402">
        <v>71030</v>
      </c>
      <c r="U1402">
        <v>71505</v>
      </c>
      <c r="V1402">
        <v>71517</v>
      </c>
      <c r="W1402" t="s">
        <v>12648</v>
      </c>
      <c r="X1402" t="s">
        <v>12595</v>
      </c>
      <c r="Y1402">
        <v>0</v>
      </c>
      <c r="Z1402">
        <v>3355</v>
      </c>
    </row>
    <row r="1403" spans="1:26" x14ac:dyDescent="0.25">
      <c r="A1403">
        <v>302441</v>
      </c>
      <c r="B1403">
        <v>202501</v>
      </c>
      <c r="C1403">
        <v>2</v>
      </c>
      <c r="D1403" t="s">
        <v>13452</v>
      </c>
      <c r="E1403">
        <v>4</v>
      </c>
      <c r="F1403">
        <v>732</v>
      </c>
      <c r="G1403">
        <v>167</v>
      </c>
      <c r="H1403">
        <v>20</v>
      </c>
      <c r="I1403">
        <v>6</v>
      </c>
      <c r="J1403">
        <v>2855</v>
      </c>
      <c r="K1403">
        <v>3499</v>
      </c>
      <c r="L1403">
        <v>0</v>
      </c>
      <c r="M1403">
        <v>0</v>
      </c>
      <c r="N1403">
        <v>0</v>
      </c>
      <c r="O1403">
        <v>0</v>
      </c>
      <c r="P1403">
        <v>0</v>
      </c>
      <c r="Q1403">
        <v>0</v>
      </c>
      <c r="R1403">
        <v>0</v>
      </c>
      <c r="S1403">
        <v>0</v>
      </c>
      <c r="T1403">
        <v>71030</v>
      </c>
      <c r="U1403">
        <v>71505</v>
      </c>
      <c r="V1403">
        <v>71517</v>
      </c>
      <c r="W1403" t="s">
        <v>12648</v>
      </c>
      <c r="X1403" t="s">
        <v>12595</v>
      </c>
      <c r="Y1403">
        <v>0</v>
      </c>
      <c r="Z1403">
        <v>3355</v>
      </c>
    </row>
    <row r="1404" spans="1:26" x14ac:dyDescent="0.25">
      <c r="A1404">
        <v>302454</v>
      </c>
      <c r="B1404">
        <v>202501</v>
      </c>
      <c r="C1404">
        <v>1</v>
      </c>
      <c r="D1404" t="s">
        <v>13454</v>
      </c>
      <c r="E1404">
        <v>4</v>
      </c>
      <c r="F1404">
        <v>131</v>
      </c>
      <c r="G1404">
        <v>30</v>
      </c>
      <c r="H1404">
        <v>7</v>
      </c>
      <c r="I1404">
        <v>2</v>
      </c>
      <c r="J1404">
        <v>18292</v>
      </c>
      <c r="K1404">
        <v>18955</v>
      </c>
      <c r="L1404">
        <v>11.5</v>
      </c>
      <c r="M1404">
        <v>7.5</v>
      </c>
      <c r="N1404">
        <v>1</v>
      </c>
      <c r="O1404">
        <v>0</v>
      </c>
      <c r="P1404">
        <v>1</v>
      </c>
      <c r="Q1404">
        <v>0</v>
      </c>
      <c r="R1404">
        <v>2</v>
      </c>
      <c r="S1404">
        <v>0</v>
      </c>
      <c r="T1404">
        <v>71590</v>
      </c>
      <c r="U1404">
        <v>71050</v>
      </c>
      <c r="V1404">
        <v>71051</v>
      </c>
      <c r="W1404" t="s">
        <v>12605</v>
      </c>
      <c r="X1404" t="s">
        <v>12590</v>
      </c>
      <c r="Y1404">
        <v>55198</v>
      </c>
      <c r="Z1404">
        <v>21794</v>
      </c>
    </row>
    <row r="1405" spans="1:26" x14ac:dyDescent="0.25">
      <c r="A1405">
        <v>302454</v>
      </c>
      <c r="B1405">
        <v>202501</v>
      </c>
      <c r="C1405">
        <v>2</v>
      </c>
      <c r="D1405" t="s">
        <v>13454</v>
      </c>
      <c r="E1405">
        <v>4</v>
      </c>
      <c r="F1405">
        <v>131</v>
      </c>
      <c r="G1405">
        <v>30</v>
      </c>
      <c r="H1405">
        <v>7</v>
      </c>
      <c r="I1405">
        <v>2</v>
      </c>
      <c r="J1405">
        <v>18292</v>
      </c>
      <c r="K1405">
        <v>18955</v>
      </c>
      <c r="L1405">
        <v>11.5</v>
      </c>
      <c r="M1405">
        <v>7.5</v>
      </c>
      <c r="N1405">
        <v>1</v>
      </c>
      <c r="O1405">
        <v>0</v>
      </c>
      <c r="P1405">
        <v>1</v>
      </c>
      <c r="Q1405">
        <v>0</v>
      </c>
      <c r="R1405">
        <v>2</v>
      </c>
      <c r="S1405">
        <v>0</v>
      </c>
      <c r="T1405">
        <v>71590</v>
      </c>
      <c r="U1405">
        <v>71050</v>
      </c>
      <c r="V1405">
        <v>71051</v>
      </c>
      <c r="W1405" t="s">
        <v>12605</v>
      </c>
      <c r="X1405" t="s">
        <v>12590</v>
      </c>
      <c r="Y1405">
        <v>55198</v>
      </c>
      <c r="Z1405">
        <v>21794</v>
      </c>
    </row>
    <row r="1406" spans="1:26" x14ac:dyDescent="0.25">
      <c r="A1406">
        <v>302461</v>
      </c>
      <c r="B1406">
        <v>202501</v>
      </c>
      <c r="C1406">
        <v>1</v>
      </c>
      <c r="D1406" t="s">
        <v>12826</v>
      </c>
      <c r="E1406">
        <v>4</v>
      </c>
      <c r="F1406">
        <v>399</v>
      </c>
      <c r="G1406">
        <v>74</v>
      </c>
      <c r="H1406">
        <v>7</v>
      </c>
      <c r="I1406">
        <v>3</v>
      </c>
      <c r="J1406">
        <v>10738</v>
      </c>
      <c r="K1406">
        <v>0</v>
      </c>
      <c r="L1406">
        <v>17</v>
      </c>
      <c r="M1406">
        <v>2</v>
      </c>
      <c r="N1406">
        <v>6</v>
      </c>
      <c r="O1406">
        <v>2</v>
      </c>
      <c r="P1406">
        <v>5</v>
      </c>
      <c r="Q1406">
        <v>2</v>
      </c>
      <c r="R1406">
        <v>0</v>
      </c>
      <c r="S1406">
        <v>0</v>
      </c>
      <c r="T1406">
        <v>71030</v>
      </c>
      <c r="U1406">
        <v>71662</v>
      </c>
      <c r="V1406">
        <v>71438</v>
      </c>
      <c r="W1406" t="s">
        <v>12672</v>
      </c>
      <c r="X1406" t="s">
        <v>12595</v>
      </c>
      <c r="Y1406">
        <v>0</v>
      </c>
      <c r="Z1406">
        <v>12999</v>
      </c>
    </row>
    <row r="1407" spans="1:26" x14ac:dyDescent="0.25">
      <c r="A1407">
        <v>302461</v>
      </c>
      <c r="B1407">
        <v>202501</v>
      </c>
      <c r="C1407">
        <v>2</v>
      </c>
      <c r="D1407" t="s">
        <v>12826</v>
      </c>
      <c r="E1407">
        <v>4</v>
      </c>
      <c r="F1407">
        <v>399</v>
      </c>
      <c r="G1407">
        <v>74</v>
      </c>
      <c r="H1407">
        <v>7</v>
      </c>
      <c r="I1407">
        <v>3</v>
      </c>
      <c r="J1407">
        <v>10738</v>
      </c>
      <c r="K1407">
        <v>0</v>
      </c>
      <c r="L1407">
        <v>17</v>
      </c>
      <c r="M1407">
        <v>2</v>
      </c>
      <c r="N1407">
        <v>6</v>
      </c>
      <c r="O1407">
        <v>2</v>
      </c>
      <c r="P1407">
        <v>5</v>
      </c>
      <c r="Q1407">
        <v>2</v>
      </c>
      <c r="R1407">
        <v>0</v>
      </c>
      <c r="S1407">
        <v>0</v>
      </c>
      <c r="T1407">
        <v>71030</v>
      </c>
      <c r="U1407">
        <v>71662</v>
      </c>
      <c r="V1407">
        <v>71438</v>
      </c>
      <c r="W1407" t="s">
        <v>12672</v>
      </c>
      <c r="X1407" t="s">
        <v>12595</v>
      </c>
      <c r="Y1407">
        <v>0</v>
      </c>
      <c r="Z1407">
        <v>12999</v>
      </c>
    </row>
    <row r="1408" spans="1:26" x14ac:dyDescent="0.25">
      <c r="A1408">
        <v>302485</v>
      </c>
      <c r="B1408">
        <v>202501</v>
      </c>
      <c r="C1408">
        <v>1</v>
      </c>
      <c r="D1408" t="s">
        <v>13457</v>
      </c>
      <c r="E1408">
        <v>4</v>
      </c>
      <c r="F1408">
        <v>741</v>
      </c>
      <c r="G1408">
        <v>171</v>
      </c>
      <c r="H1408">
        <v>20</v>
      </c>
      <c r="I1408">
        <v>4</v>
      </c>
      <c r="J1408">
        <v>2124</v>
      </c>
      <c r="K1408">
        <v>6000</v>
      </c>
      <c r="L1408">
        <v>4</v>
      </c>
      <c r="M1408">
        <v>1</v>
      </c>
      <c r="N1408">
        <v>1</v>
      </c>
      <c r="O1408">
        <v>0</v>
      </c>
      <c r="P1408">
        <v>1</v>
      </c>
      <c r="Q1408">
        <v>1</v>
      </c>
      <c r="R1408">
        <v>0</v>
      </c>
      <c r="S1408">
        <v>0</v>
      </c>
      <c r="T1408">
        <v>71030</v>
      </c>
      <c r="U1408">
        <v>71054</v>
      </c>
      <c r="V1408">
        <v>70427</v>
      </c>
      <c r="W1408" t="s">
        <v>12599</v>
      </c>
      <c r="X1408" t="s">
        <v>12595</v>
      </c>
      <c r="Y1408">
        <v>0</v>
      </c>
      <c r="Z1408">
        <v>3110</v>
      </c>
    </row>
    <row r="1409" spans="1:26" x14ac:dyDescent="0.25">
      <c r="A1409">
        <v>302485</v>
      </c>
      <c r="B1409">
        <v>202501</v>
      </c>
      <c r="C1409">
        <v>2</v>
      </c>
      <c r="D1409" t="s">
        <v>13457</v>
      </c>
      <c r="E1409">
        <v>4</v>
      </c>
      <c r="F1409">
        <v>741</v>
      </c>
      <c r="G1409">
        <v>171</v>
      </c>
      <c r="H1409">
        <v>20</v>
      </c>
      <c r="I1409">
        <v>4</v>
      </c>
      <c r="J1409">
        <v>2124</v>
      </c>
      <c r="K1409">
        <v>6000</v>
      </c>
      <c r="L1409">
        <v>4</v>
      </c>
      <c r="M1409">
        <v>1</v>
      </c>
      <c r="N1409">
        <v>1</v>
      </c>
      <c r="O1409">
        <v>0</v>
      </c>
      <c r="P1409">
        <v>1</v>
      </c>
      <c r="Q1409">
        <v>1</v>
      </c>
      <c r="R1409">
        <v>0</v>
      </c>
      <c r="S1409">
        <v>0</v>
      </c>
      <c r="T1409">
        <v>71030</v>
      </c>
      <c r="U1409">
        <v>71054</v>
      </c>
      <c r="V1409">
        <v>70427</v>
      </c>
      <c r="W1409" t="s">
        <v>12599</v>
      </c>
      <c r="X1409" t="s">
        <v>12595</v>
      </c>
      <c r="Y1409">
        <v>0</v>
      </c>
      <c r="Z1409">
        <v>3110</v>
      </c>
    </row>
    <row r="1410" spans="1:26" x14ac:dyDescent="0.25">
      <c r="A1410">
        <v>302511</v>
      </c>
      <c r="B1410">
        <v>202501</v>
      </c>
      <c r="C1410">
        <v>1</v>
      </c>
      <c r="D1410" t="s">
        <v>13458</v>
      </c>
      <c r="E1410">
        <v>3</v>
      </c>
      <c r="F1410">
        <v>36</v>
      </c>
      <c r="G1410">
        <v>6</v>
      </c>
      <c r="H1410">
        <v>1</v>
      </c>
      <c r="I1410">
        <v>0</v>
      </c>
      <c r="J1410">
        <v>74822</v>
      </c>
      <c r="K1410">
        <v>375878</v>
      </c>
      <c r="L1410">
        <v>45</v>
      </c>
      <c r="M1410">
        <v>14</v>
      </c>
      <c r="N1410">
        <v>6</v>
      </c>
      <c r="O1410">
        <v>5</v>
      </c>
      <c r="P1410">
        <v>6</v>
      </c>
      <c r="Q1410">
        <v>8</v>
      </c>
      <c r="R1410">
        <v>6</v>
      </c>
      <c r="S1410">
        <v>0</v>
      </c>
      <c r="T1410">
        <v>71030</v>
      </c>
      <c r="U1410">
        <v>71505</v>
      </c>
      <c r="V1410">
        <v>700076</v>
      </c>
      <c r="W1410" t="s">
        <v>12648</v>
      </c>
      <c r="X1410" t="s">
        <v>12595</v>
      </c>
      <c r="Y1410">
        <v>36877</v>
      </c>
      <c r="Z1410">
        <v>117785</v>
      </c>
    </row>
    <row r="1411" spans="1:26" x14ac:dyDescent="0.25">
      <c r="A1411">
        <v>302511</v>
      </c>
      <c r="B1411">
        <v>202501</v>
      </c>
      <c r="C1411">
        <v>2</v>
      </c>
      <c r="D1411" t="s">
        <v>13458</v>
      </c>
      <c r="E1411">
        <v>3</v>
      </c>
      <c r="F1411">
        <v>36</v>
      </c>
      <c r="G1411">
        <v>6</v>
      </c>
      <c r="H1411">
        <v>1</v>
      </c>
      <c r="I1411">
        <v>0</v>
      </c>
      <c r="J1411">
        <v>74822</v>
      </c>
      <c r="K1411">
        <v>375878</v>
      </c>
      <c r="L1411">
        <v>45</v>
      </c>
      <c r="M1411">
        <v>14</v>
      </c>
      <c r="N1411">
        <v>6</v>
      </c>
      <c r="O1411">
        <v>5</v>
      </c>
      <c r="P1411">
        <v>6</v>
      </c>
      <c r="Q1411">
        <v>8</v>
      </c>
      <c r="R1411">
        <v>6</v>
      </c>
      <c r="S1411">
        <v>0</v>
      </c>
      <c r="T1411">
        <v>71030</v>
      </c>
      <c r="U1411">
        <v>71505</v>
      </c>
      <c r="V1411">
        <v>700076</v>
      </c>
      <c r="W1411" t="s">
        <v>12648</v>
      </c>
      <c r="X1411" t="s">
        <v>12595</v>
      </c>
      <c r="Y1411">
        <v>36877</v>
      </c>
      <c r="Z1411">
        <v>117785</v>
      </c>
    </row>
    <row r="1412" spans="1:26" x14ac:dyDescent="0.25">
      <c r="A1412">
        <v>302512</v>
      </c>
      <c r="B1412">
        <v>202501</v>
      </c>
      <c r="C1412">
        <v>1</v>
      </c>
      <c r="D1412" t="s">
        <v>13460</v>
      </c>
      <c r="E1412">
        <v>4</v>
      </c>
      <c r="F1412">
        <v>521</v>
      </c>
      <c r="G1412">
        <v>103</v>
      </c>
      <c r="H1412">
        <v>8</v>
      </c>
      <c r="I1412">
        <v>2</v>
      </c>
      <c r="J1412">
        <v>6371</v>
      </c>
      <c r="K1412">
        <v>5000</v>
      </c>
      <c r="L1412">
        <v>5.5</v>
      </c>
      <c r="M1412">
        <v>0.5</v>
      </c>
      <c r="N1412">
        <v>1</v>
      </c>
      <c r="O1412">
        <v>3</v>
      </c>
      <c r="P1412">
        <v>0</v>
      </c>
      <c r="Q1412">
        <v>0.5</v>
      </c>
      <c r="R1412">
        <v>0.5</v>
      </c>
      <c r="S1412">
        <v>0</v>
      </c>
      <c r="T1412">
        <v>71030</v>
      </c>
      <c r="U1412">
        <v>71045</v>
      </c>
      <c r="V1412">
        <v>71436</v>
      </c>
      <c r="W1412" t="s">
        <v>12661</v>
      </c>
      <c r="X1412" t="s">
        <v>12595</v>
      </c>
      <c r="Y1412">
        <v>0</v>
      </c>
      <c r="Z1412">
        <v>9637</v>
      </c>
    </row>
    <row r="1413" spans="1:26" x14ac:dyDescent="0.25">
      <c r="A1413">
        <v>302512</v>
      </c>
      <c r="B1413">
        <v>202501</v>
      </c>
      <c r="C1413">
        <v>2</v>
      </c>
      <c r="D1413" t="s">
        <v>13460</v>
      </c>
      <c r="E1413">
        <v>4</v>
      </c>
      <c r="F1413">
        <v>521</v>
      </c>
      <c r="G1413">
        <v>103</v>
      </c>
      <c r="H1413">
        <v>8</v>
      </c>
      <c r="I1413">
        <v>2</v>
      </c>
      <c r="J1413">
        <v>6371</v>
      </c>
      <c r="K1413">
        <v>5000</v>
      </c>
      <c r="L1413">
        <v>5.5</v>
      </c>
      <c r="M1413">
        <v>0.5</v>
      </c>
      <c r="N1413">
        <v>1</v>
      </c>
      <c r="O1413">
        <v>3</v>
      </c>
      <c r="P1413">
        <v>0</v>
      </c>
      <c r="Q1413">
        <v>0.5</v>
      </c>
      <c r="R1413">
        <v>0.5</v>
      </c>
      <c r="S1413">
        <v>0</v>
      </c>
      <c r="T1413">
        <v>71030</v>
      </c>
      <c r="U1413">
        <v>71045</v>
      </c>
      <c r="V1413">
        <v>71436</v>
      </c>
      <c r="W1413" t="s">
        <v>12661</v>
      </c>
      <c r="X1413" t="s">
        <v>12595</v>
      </c>
      <c r="Y1413">
        <v>0</v>
      </c>
      <c r="Z1413">
        <v>9637</v>
      </c>
    </row>
    <row r="1414" spans="1:26" x14ac:dyDescent="0.25">
      <c r="A1414">
        <v>302517</v>
      </c>
      <c r="B1414">
        <v>202501</v>
      </c>
      <c r="C1414">
        <v>1</v>
      </c>
      <c r="D1414" t="s">
        <v>13462</v>
      </c>
      <c r="E1414">
        <v>4</v>
      </c>
      <c r="F1414">
        <v>134</v>
      </c>
      <c r="G1414">
        <v>31</v>
      </c>
      <c r="H1414">
        <v>5</v>
      </c>
      <c r="I1414">
        <v>1</v>
      </c>
      <c r="J1414">
        <v>2906</v>
      </c>
      <c r="K1414">
        <v>183395</v>
      </c>
      <c r="L1414">
        <v>4.5</v>
      </c>
      <c r="M1414">
        <v>0</v>
      </c>
      <c r="N1414">
        <v>1</v>
      </c>
      <c r="O1414">
        <v>0</v>
      </c>
      <c r="P1414">
        <v>1.5</v>
      </c>
      <c r="Q1414">
        <v>0.5</v>
      </c>
      <c r="R1414">
        <v>1.5</v>
      </c>
      <c r="S1414">
        <v>0</v>
      </c>
      <c r="T1414">
        <v>71590</v>
      </c>
      <c r="U1414">
        <v>71592</v>
      </c>
      <c r="V1414">
        <v>71071</v>
      </c>
      <c r="W1414" t="s">
        <v>12638</v>
      </c>
      <c r="X1414" t="s">
        <v>12590</v>
      </c>
      <c r="Y1414">
        <v>0</v>
      </c>
      <c r="Z1414">
        <v>21662</v>
      </c>
    </row>
    <row r="1415" spans="1:26" x14ac:dyDescent="0.25">
      <c r="A1415">
        <v>302517</v>
      </c>
      <c r="B1415">
        <v>202501</v>
      </c>
      <c r="C1415">
        <v>2</v>
      </c>
      <c r="D1415" t="s">
        <v>13462</v>
      </c>
      <c r="E1415">
        <v>4</v>
      </c>
      <c r="F1415">
        <v>134</v>
      </c>
      <c r="G1415">
        <v>31</v>
      </c>
      <c r="H1415">
        <v>5</v>
      </c>
      <c r="I1415">
        <v>1</v>
      </c>
      <c r="J1415">
        <v>2906</v>
      </c>
      <c r="K1415">
        <v>183395</v>
      </c>
      <c r="L1415">
        <v>4.5</v>
      </c>
      <c r="M1415">
        <v>0</v>
      </c>
      <c r="N1415">
        <v>1</v>
      </c>
      <c r="O1415">
        <v>0</v>
      </c>
      <c r="P1415">
        <v>1.5</v>
      </c>
      <c r="Q1415">
        <v>0.5</v>
      </c>
      <c r="R1415">
        <v>1.5</v>
      </c>
      <c r="S1415">
        <v>0</v>
      </c>
      <c r="T1415">
        <v>71590</v>
      </c>
      <c r="U1415">
        <v>71592</v>
      </c>
      <c r="V1415">
        <v>71071</v>
      </c>
      <c r="W1415" t="s">
        <v>12638</v>
      </c>
      <c r="X1415" t="s">
        <v>12590</v>
      </c>
      <c r="Y1415">
        <v>0</v>
      </c>
      <c r="Z1415">
        <v>21662</v>
      </c>
    </row>
    <row r="1416" spans="1:26" x14ac:dyDescent="0.25">
      <c r="A1416">
        <v>302525</v>
      </c>
      <c r="B1416">
        <v>202501</v>
      </c>
      <c r="C1416">
        <v>1</v>
      </c>
      <c r="D1416" t="s">
        <v>13463</v>
      </c>
      <c r="E1416">
        <v>1</v>
      </c>
      <c r="F1416">
        <v>2</v>
      </c>
      <c r="G1416">
        <v>0</v>
      </c>
      <c r="H1416">
        <v>0</v>
      </c>
      <c r="I1416">
        <v>0</v>
      </c>
      <c r="J1416">
        <v>1706122</v>
      </c>
      <c r="K1416">
        <v>8571688</v>
      </c>
      <c r="L1416">
        <v>1935</v>
      </c>
      <c r="M1416">
        <v>565</v>
      </c>
      <c r="N1416">
        <v>494</v>
      </c>
      <c r="O1416">
        <v>162</v>
      </c>
      <c r="P1416">
        <v>235</v>
      </c>
      <c r="Q1416">
        <v>207</v>
      </c>
      <c r="R1416">
        <v>272</v>
      </c>
      <c r="S1416">
        <v>0</v>
      </c>
      <c r="T1416">
        <v>71590</v>
      </c>
      <c r="U1416">
        <v>0</v>
      </c>
      <c r="V1416">
        <v>0</v>
      </c>
      <c r="W1416" t="s">
        <v>13060</v>
      </c>
      <c r="X1416" t="s">
        <v>12590</v>
      </c>
      <c r="Y1416">
        <v>2484155</v>
      </c>
      <c r="Z1416">
        <v>2804162</v>
      </c>
    </row>
    <row r="1417" spans="1:26" x14ac:dyDescent="0.25">
      <c r="A1417">
        <v>302525</v>
      </c>
      <c r="B1417">
        <v>202501</v>
      </c>
      <c r="C1417">
        <v>2</v>
      </c>
      <c r="D1417" t="s">
        <v>13463</v>
      </c>
      <c r="E1417">
        <v>1</v>
      </c>
      <c r="F1417">
        <v>2</v>
      </c>
      <c r="G1417">
        <v>0</v>
      </c>
      <c r="H1417">
        <v>0</v>
      </c>
      <c r="I1417">
        <v>0</v>
      </c>
      <c r="J1417">
        <v>1706122</v>
      </c>
      <c r="K1417">
        <v>8571688</v>
      </c>
      <c r="L1417">
        <v>1935</v>
      </c>
      <c r="M1417">
        <v>565</v>
      </c>
      <c r="N1417">
        <v>494</v>
      </c>
      <c r="O1417">
        <v>162</v>
      </c>
      <c r="P1417">
        <v>235</v>
      </c>
      <c r="Q1417">
        <v>207</v>
      </c>
      <c r="R1417">
        <v>272</v>
      </c>
      <c r="S1417">
        <v>0</v>
      </c>
      <c r="T1417">
        <v>71590</v>
      </c>
      <c r="U1417">
        <v>0</v>
      </c>
      <c r="V1417">
        <v>0</v>
      </c>
      <c r="W1417" t="s">
        <v>13060</v>
      </c>
      <c r="X1417" t="s">
        <v>12590</v>
      </c>
      <c r="Y1417">
        <v>2484155</v>
      </c>
      <c r="Z1417">
        <v>2804162</v>
      </c>
    </row>
    <row r="1418" spans="1:26" x14ac:dyDescent="0.25">
      <c r="A1418">
        <v>302535</v>
      </c>
      <c r="B1418">
        <v>202501</v>
      </c>
      <c r="C1418">
        <v>1</v>
      </c>
      <c r="D1418" t="s">
        <v>13465</v>
      </c>
      <c r="E1418">
        <v>4</v>
      </c>
      <c r="F1418">
        <v>916</v>
      </c>
      <c r="G1418">
        <v>230</v>
      </c>
      <c r="H1418">
        <v>32</v>
      </c>
      <c r="I1418">
        <v>10</v>
      </c>
      <c r="J1418">
        <v>0</v>
      </c>
      <c r="K1418">
        <v>0</v>
      </c>
      <c r="L1418">
        <v>0</v>
      </c>
      <c r="M1418">
        <v>0</v>
      </c>
      <c r="N1418">
        <v>0</v>
      </c>
      <c r="O1418">
        <v>0</v>
      </c>
      <c r="P1418">
        <v>0</v>
      </c>
      <c r="Q1418">
        <v>0</v>
      </c>
      <c r="R1418">
        <v>0</v>
      </c>
      <c r="S1418">
        <v>0</v>
      </c>
      <c r="T1418">
        <v>71030</v>
      </c>
      <c r="U1418">
        <v>71505</v>
      </c>
      <c r="V1418">
        <v>71517</v>
      </c>
      <c r="W1418" t="s">
        <v>12648</v>
      </c>
      <c r="X1418" t="s">
        <v>12595</v>
      </c>
      <c r="Y1418">
        <v>0</v>
      </c>
      <c r="Z1418">
        <v>0</v>
      </c>
    </row>
    <row r="1419" spans="1:26" x14ac:dyDescent="0.25">
      <c r="A1419">
        <v>302535</v>
      </c>
      <c r="B1419">
        <v>202501</v>
      </c>
      <c r="C1419">
        <v>2</v>
      </c>
      <c r="D1419" t="s">
        <v>13465</v>
      </c>
      <c r="E1419">
        <v>4</v>
      </c>
      <c r="F1419">
        <v>916</v>
      </c>
      <c r="G1419">
        <v>230</v>
      </c>
      <c r="H1419">
        <v>32</v>
      </c>
      <c r="I1419">
        <v>10</v>
      </c>
      <c r="J1419">
        <v>0</v>
      </c>
      <c r="K1419">
        <v>0</v>
      </c>
      <c r="L1419">
        <v>0</v>
      </c>
      <c r="M1419">
        <v>0</v>
      </c>
      <c r="N1419">
        <v>0</v>
      </c>
      <c r="O1419">
        <v>0</v>
      </c>
      <c r="P1419">
        <v>0</v>
      </c>
      <c r="Q1419">
        <v>0</v>
      </c>
      <c r="R1419">
        <v>0</v>
      </c>
      <c r="S1419">
        <v>0</v>
      </c>
      <c r="T1419">
        <v>71030</v>
      </c>
      <c r="U1419">
        <v>71505</v>
      </c>
      <c r="V1419">
        <v>71517</v>
      </c>
      <c r="W1419" t="s">
        <v>12648</v>
      </c>
      <c r="X1419" t="s">
        <v>12595</v>
      </c>
      <c r="Y1419">
        <v>0</v>
      </c>
      <c r="Z1419">
        <v>0</v>
      </c>
    </row>
    <row r="1420" spans="1:26" x14ac:dyDescent="0.25">
      <c r="A1420">
        <v>302571</v>
      </c>
      <c r="B1420">
        <v>202501</v>
      </c>
      <c r="C1420">
        <v>1</v>
      </c>
      <c r="D1420" t="s">
        <v>13466</v>
      </c>
      <c r="E1420">
        <v>4</v>
      </c>
      <c r="F1420">
        <v>900</v>
      </c>
      <c r="G1420">
        <v>282</v>
      </c>
      <c r="H1420">
        <v>23</v>
      </c>
      <c r="I1420">
        <v>6</v>
      </c>
      <c r="J1420">
        <v>0</v>
      </c>
      <c r="K1420">
        <v>1250</v>
      </c>
      <c r="L1420">
        <v>0</v>
      </c>
      <c r="M1420">
        <v>0</v>
      </c>
      <c r="N1420">
        <v>0</v>
      </c>
      <c r="O1420">
        <v>0</v>
      </c>
      <c r="P1420">
        <v>0</v>
      </c>
      <c r="Q1420">
        <v>0</v>
      </c>
      <c r="R1420">
        <v>0</v>
      </c>
      <c r="S1420">
        <v>0</v>
      </c>
      <c r="T1420">
        <v>71251</v>
      </c>
      <c r="U1420">
        <v>71252</v>
      </c>
      <c r="V1420">
        <v>700258</v>
      </c>
      <c r="W1420" t="s">
        <v>12592</v>
      </c>
      <c r="X1420" t="s">
        <v>13885</v>
      </c>
      <c r="Y1420">
        <v>0</v>
      </c>
      <c r="Z1420">
        <v>125</v>
      </c>
    </row>
    <row r="1421" spans="1:26" x14ac:dyDescent="0.25">
      <c r="A1421">
        <v>302571</v>
      </c>
      <c r="B1421">
        <v>202501</v>
      </c>
      <c r="C1421">
        <v>2</v>
      </c>
      <c r="D1421" t="s">
        <v>13466</v>
      </c>
      <c r="E1421">
        <v>4</v>
      </c>
      <c r="F1421">
        <v>900</v>
      </c>
      <c r="G1421">
        <v>282</v>
      </c>
      <c r="H1421">
        <v>23</v>
      </c>
      <c r="I1421">
        <v>6</v>
      </c>
      <c r="J1421">
        <v>0</v>
      </c>
      <c r="K1421">
        <v>1250</v>
      </c>
      <c r="L1421">
        <v>0</v>
      </c>
      <c r="M1421">
        <v>0</v>
      </c>
      <c r="N1421">
        <v>0</v>
      </c>
      <c r="O1421">
        <v>0</v>
      </c>
      <c r="P1421">
        <v>0</v>
      </c>
      <c r="Q1421">
        <v>0</v>
      </c>
      <c r="R1421">
        <v>0</v>
      </c>
      <c r="S1421">
        <v>0</v>
      </c>
      <c r="T1421">
        <v>71251</v>
      </c>
      <c r="U1421">
        <v>71252</v>
      </c>
      <c r="V1421">
        <v>700258</v>
      </c>
      <c r="W1421" t="s">
        <v>12592</v>
      </c>
      <c r="X1421" t="s">
        <v>13885</v>
      </c>
      <c r="Y1421">
        <v>0</v>
      </c>
      <c r="Z1421">
        <v>125</v>
      </c>
    </row>
    <row r="1422" spans="1:26" x14ac:dyDescent="0.25">
      <c r="A1422">
        <v>302575</v>
      </c>
      <c r="B1422">
        <v>202501</v>
      </c>
      <c r="C1422">
        <v>1</v>
      </c>
      <c r="D1422" t="s">
        <v>13468</v>
      </c>
      <c r="E1422">
        <v>4</v>
      </c>
      <c r="F1422">
        <v>46</v>
      </c>
      <c r="G1422">
        <v>7</v>
      </c>
      <c r="H1422">
        <v>2</v>
      </c>
      <c r="I1422">
        <v>1</v>
      </c>
      <c r="J1422">
        <v>21236</v>
      </c>
      <c r="K1422">
        <v>30571</v>
      </c>
      <c r="L1422">
        <v>6</v>
      </c>
      <c r="M1422">
        <v>2</v>
      </c>
      <c r="N1422">
        <v>1</v>
      </c>
      <c r="O1422">
        <v>1</v>
      </c>
      <c r="P1422">
        <v>1</v>
      </c>
      <c r="Q1422">
        <v>1</v>
      </c>
      <c r="R1422">
        <v>0</v>
      </c>
      <c r="S1422">
        <v>0</v>
      </c>
      <c r="T1422">
        <v>900582</v>
      </c>
      <c r="U1422">
        <v>71159</v>
      </c>
      <c r="V1422">
        <v>71152</v>
      </c>
      <c r="W1422" t="s">
        <v>12629</v>
      </c>
      <c r="X1422" t="s">
        <v>13887</v>
      </c>
      <c r="Y1422">
        <v>0</v>
      </c>
      <c r="Z1422">
        <v>28465</v>
      </c>
    </row>
    <row r="1423" spans="1:26" x14ac:dyDescent="0.25">
      <c r="A1423">
        <v>302575</v>
      </c>
      <c r="B1423">
        <v>202501</v>
      </c>
      <c r="C1423">
        <v>2</v>
      </c>
      <c r="D1423" t="s">
        <v>13468</v>
      </c>
      <c r="E1423">
        <v>4</v>
      </c>
      <c r="F1423">
        <v>46</v>
      </c>
      <c r="G1423">
        <v>7</v>
      </c>
      <c r="H1423">
        <v>2</v>
      </c>
      <c r="I1423">
        <v>1</v>
      </c>
      <c r="J1423">
        <v>21236</v>
      </c>
      <c r="K1423">
        <v>30571</v>
      </c>
      <c r="L1423">
        <v>6</v>
      </c>
      <c r="M1423">
        <v>2</v>
      </c>
      <c r="N1423">
        <v>1</v>
      </c>
      <c r="O1423">
        <v>1</v>
      </c>
      <c r="P1423">
        <v>1</v>
      </c>
      <c r="Q1423">
        <v>1</v>
      </c>
      <c r="R1423">
        <v>0</v>
      </c>
      <c r="S1423">
        <v>0</v>
      </c>
      <c r="T1423">
        <v>900582</v>
      </c>
      <c r="U1423">
        <v>71159</v>
      </c>
      <c r="V1423">
        <v>71152</v>
      </c>
      <c r="W1423" t="s">
        <v>12629</v>
      </c>
      <c r="X1423" t="s">
        <v>13887</v>
      </c>
      <c r="Y1423">
        <v>0</v>
      </c>
      <c r="Z1423">
        <v>28465</v>
      </c>
    </row>
    <row r="1424" spans="1:26" x14ac:dyDescent="0.25">
      <c r="A1424">
        <v>302576</v>
      </c>
      <c r="B1424">
        <v>202501</v>
      </c>
      <c r="C1424">
        <v>1</v>
      </c>
      <c r="D1424" t="s">
        <v>13469</v>
      </c>
      <c r="E1424">
        <v>4</v>
      </c>
      <c r="F1424">
        <v>233</v>
      </c>
      <c r="G1424">
        <v>43</v>
      </c>
      <c r="H1424">
        <v>4</v>
      </c>
      <c r="I1424">
        <v>1</v>
      </c>
      <c r="J1424">
        <v>13207</v>
      </c>
      <c r="K1424">
        <v>4000</v>
      </c>
      <c r="L1424">
        <v>14</v>
      </c>
      <c r="M1424">
        <v>2</v>
      </c>
      <c r="N1424">
        <v>4</v>
      </c>
      <c r="O1424">
        <v>4</v>
      </c>
      <c r="P1424">
        <v>3</v>
      </c>
      <c r="Q1424">
        <v>1</v>
      </c>
      <c r="R1424">
        <v>0</v>
      </c>
      <c r="S1424">
        <v>0</v>
      </c>
      <c r="T1424">
        <v>900582</v>
      </c>
      <c r="U1424">
        <v>71270</v>
      </c>
      <c r="V1424">
        <v>71155</v>
      </c>
      <c r="W1424" t="s">
        <v>12611</v>
      </c>
      <c r="X1424" t="s">
        <v>13887</v>
      </c>
      <c r="Y1424">
        <v>50313</v>
      </c>
      <c r="Z1424">
        <v>17797</v>
      </c>
    </row>
    <row r="1425" spans="1:26" x14ac:dyDescent="0.25">
      <c r="A1425">
        <v>302576</v>
      </c>
      <c r="B1425">
        <v>202501</v>
      </c>
      <c r="C1425">
        <v>2</v>
      </c>
      <c r="D1425" t="s">
        <v>13469</v>
      </c>
      <c r="E1425">
        <v>4</v>
      </c>
      <c r="F1425">
        <v>233</v>
      </c>
      <c r="G1425">
        <v>43</v>
      </c>
      <c r="H1425">
        <v>4</v>
      </c>
      <c r="I1425">
        <v>1</v>
      </c>
      <c r="J1425">
        <v>13207</v>
      </c>
      <c r="K1425">
        <v>4000</v>
      </c>
      <c r="L1425">
        <v>14</v>
      </c>
      <c r="M1425">
        <v>2</v>
      </c>
      <c r="N1425">
        <v>4</v>
      </c>
      <c r="O1425">
        <v>4</v>
      </c>
      <c r="P1425">
        <v>3</v>
      </c>
      <c r="Q1425">
        <v>1</v>
      </c>
      <c r="R1425">
        <v>0</v>
      </c>
      <c r="S1425">
        <v>0</v>
      </c>
      <c r="T1425">
        <v>900582</v>
      </c>
      <c r="U1425">
        <v>71270</v>
      </c>
      <c r="V1425">
        <v>71155</v>
      </c>
      <c r="W1425" t="s">
        <v>12611</v>
      </c>
      <c r="X1425" t="s">
        <v>13887</v>
      </c>
      <c r="Y1425">
        <v>50313</v>
      </c>
      <c r="Z1425">
        <v>17797</v>
      </c>
    </row>
    <row r="1426" spans="1:26" x14ac:dyDescent="0.25">
      <c r="A1426">
        <v>302611</v>
      </c>
      <c r="B1426">
        <v>202501</v>
      </c>
      <c r="C1426">
        <v>1</v>
      </c>
      <c r="D1426" t="s">
        <v>13470</v>
      </c>
      <c r="E1426">
        <v>3</v>
      </c>
      <c r="F1426">
        <v>17</v>
      </c>
      <c r="G1426">
        <v>5</v>
      </c>
      <c r="H1426">
        <v>1</v>
      </c>
      <c r="I1426">
        <v>0</v>
      </c>
      <c r="J1426">
        <v>76820</v>
      </c>
      <c r="K1426">
        <v>534373</v>
      </c>
      <c r="L1426">
        <v>93.5</v>
      </c>
      <c r="M1426">
        <v>16</v>
      </c>
      <c r="N1426">
        <v>36.5</v>
      </c>
      <c r="O1426">
        <v>16</v>
      </c>
      <c r="P1426">
        <v>3</v>
      </c>
      <c r="Q1426">
        <v>10</v>
      </c>
      <c r="R1426">
        <v>12</v>
      </c>
      <c r="S1426">
        <v>0</v>
      </c>
      <c r="T1426">
        <v>71590</v>
      </c>
      <c r="U1426">
        <v>71595</v>
      </c>
      <c r="V1426">
        <v>71358</v>
      </c>
      <c r="W1426" t="s">
        <v>12693</v>
      </c>
      <c r="X1426" t="s">
        <v>12590</v>
      </c>
      <c r="Y1426">
        <v>58439</v>
      </c>
      <c r="Z1426">
        <v>150163</v>
      </c>
    </row>
    <row r="1427" spans="1:26" x14ac:dyDescent="0.25">
      <c r="A1427">
        <v>302611</v>
      </c>
      <c r="B1427">
        <v>202501</v>
      </c>
      <c r="C1427">
        <v>2</v>
      </c>
      <c r="D1427" t="s">
        <v>13470</v>
      </c>
      <c r="E1427">
        <v>3</v>
      </c>
      <c r="F1427">
        <v>17</v>
      </c>
      <c r="G1427">
        <v>5</v>
      </c>
      <c r="H1427">
        <v>1</v>
      </c>
      <c r="I1427">
        <v>0</v>
      </c>
      <c r="J1427">
        <v>76820</v>
      </c>
      <c r="K1427">
        <v>534373</v>
      </c>
      <c r="L1427">
        <v>93.5</v>
      </c>
      <c r="M1427">
        <v>16</v>
      </c>
      <c r="N1427">
        <v>36.5</v>
      </c>
      <c r="O1427">
        <v>16</v>
      </c>
      <c r="P1427">
        <v>3</v>
      </c>
      <c r="Q1427">
        <v>10</v>
      </c>
      <c r="R1427">
        <v>12</v>
      </c>
      <c r="S1427">
        <v>0</v>
      </c>
      <c r="T1427">
        <v>71590</v>
      </c>
      <c r="U1427">
        <v>71595</v>
      </c>
      <c r="V1427">
        <v>71358</v>
      </c>
      <c r="W1427" t="s">
        <v>12693</v>
      </c>
      <c r="X1427" t="s">
        <v>12590</v>
      </c>
      <c r="Y1427">
        <v>58439</v>
      </c>
      <c r="Z1427">
        <v>150163</v>
      </c>
    </row>
    <row r="1428" spans="1:26" x14ac:dyDescent="0.25">
      <c r="A1428">
        <v>302621</v>
      </c>
      <c r="B1428">
        <v>202501</v>
      </c>
      <c r="C1428">
        <v>1</v>
      </c>
      <c r="D1428" t="s">
        <v>12768</v>
      </c>
      <c r="E1428">
        <v>4</v>
      </c>
      <c r="F1428">
        <v>640</v>
      </c>
      <c r="G1428">
        <v>132</v>
      </c>
      <c r="H1428">
        <v>20</v>
      </c>
      <c r="I1428">
        <v>3</v>
      </c>
      <c r="J1428">
        <v>2932</v>
      </c>
      <c r="K1428">
        <v>30600</v>
      </c>
      <c r="L1428">
        <v>3</v>
      </c>
      <c r="M1428">
        <v>1</v>
      </c>
      <c r="N1428">
        <v>0</v>
      </c>
      <c r="O1428">
        <v>0</v>
      </c>
      <c r="P1428">
        <v>1</v>
      </c>
      <c r="Q1428">
        <v>1</v>
      </c>
      <c r="R1428">
        <v>0</v>
      </c>
      <c r="S1428">
        <v>0</v>
      </c>
      <c r="T1428">
        <v>900582</v>
      </c>
      <c r="U1428">
        <v>71276</v>
      </c>
      <c r="V1428">
        <v>71275</v>
      </c>
      <c r="W1428" t="s">
        <v>12631</v>
      </c>
      <c r="X1428" t="s">
        <v>13887</v>
      </c>
      <c r="Y1428">
        <v>0</v>
      </c>
      <c r="Z1428">
        <v>6202</v>
      </c>
    </row>
    <row r="1429" spans="1:26" x14ac:dyDescent="0.25">
      <c r="A1429">
        <v>302621</v>
      </c>
      <c r="B1429">
        <v>202501</v>
      </c>
      <c r="C1429">
        <v>2</v>
      </c>
      <c r="D1429" t="s">
        <v>12768</v>
      </c>
      <c r="E1429">
        <v>4</v>
      </c>
      <c r="F1429">
        <v>640</v>
      </c>
      <c r="G1429">
        <v>132</v>
      </c>
      <c r="H1429">
        <v>20</v>
      </c>
      <c r="I1429">
        <v>3</v>
      </c>
      <c r="J1429">
        <v>2932</v>
      </c>
      <c r="K1429">
        <v>30600</v>
      </c>
      <c r="L1429">
        <v>3</v>
      </c>
      <c r="M1429">
        <v>1</v>
      </c>
      <c r="N1429">
        <v>0</v>
      </c>
      <c r="O1429">
        <v>0</v>
      </c>
      <c r="P1429">
        <v>1</v>
      </c>
      <c r="Q1429">
        <v>1</v>
      </c>
      <c r="R1429">
        <v>0</v>
      </c>
      <c r="S1429">
        <v>0</v>
      </c>
      <c r="T1429">
        <v>900582</v>
      </c>
      <c r="U1429">
        <v>71276</v>
      </c>
      <c r="V1429">
        <v>71275</v>
      </c>
      <c r="W1429" t="s">
        <v>12631</v>
      </c>
      <c r="X1429" t="s">
        <v>13887</v>
      </c>
      <c r="Y1429">
        <v>0</v>
      </c>
      <c r="Z1429">
        <v>6202</v>
      </c>
    </row>
    <row r="1430" spans="1:26" x14ac:dyDescent="0.25">
      <c r="A1430">
        <v>302625</v>
      </c>
      <c r="B1430">
        <v>202501</v>
      </c>
      <c r="C1430">
        <v>1</v>
      </c>
      <c r="D1430" t="s">
        <v>12821</v>
      </c>
      <c r="E1430">
        <v>4</v>
      </c>
      <c r="F1430">
        <v>297</v>
      </c>
      <c r="G1430">
        <v>112</v>
      </c>
      <c r="H1430">
        <v>11</v>
      </c>
      <c r="I1430">
        <v>4</v>
      </c>
      <c r="J1430">
        <v>10916</v>
      </c>
      <c r="K1430">
        <v>41519</v>
      </c>
      <c r="L1430">
        <v>17.5</v>
      </c>
      <c r="M1430">
        <v>6</v>
      </c>
      <c r="N1430">
        <v>1</v>
      </c>
      <c r="O1430">
        <v>0.5</v>
      </c>
      <c r="P1430">
        <v>5.5</v>
      </c>
      <c r="Q1430">
        <v>3</v>
      </c>
      <c r="R1430">
        <v>1.5</v>
      </c>
      <c r="S1430">
        <v>0</v>
      </c>
      <c r="T1430">
        <v>71251</v>
      </c>
      <c r="U1430">
        <v>70930</v>
      </c>
      <c r="V1430">
        <v>71397</v>
      </c>
      <c r="W1430" t="s">
        <v>12618</v>
      </c>
      <c r="X1430" t="s">
        <v>13885</v>
      </c>
      <c r="Y1430">
        <v>4859</v>
      </c>
      <c r="Z1430">
        <v>16094</v>
      </c>
    </row>
    <row r="1431" spans="1:26" x14ac:dyDescent="0.25">
      <c r="A1431">
        <v>302625</v>
      </c>
      <c r="B1431">
        <v>202501</v>
      </c>
      <c r="C1431">
        <v>2</v>
      </c>
      <c r="D1431" t="s">
        <v>12821</v>
      </c>
      <c r="E1431">
        <v>4</v>
      </c>
      <c r="F1431">
        <v>297</v>
      </c>
      <c r="G1431">
        <v>112</v>
      </c>
      <c r="H1431">
        <v>11</v>
      </c>
      <c r="I1431">
        <v>4</v>
      </c>
      <c r="J1431">
        <v>10916</v>
      </c>
      <c r="K1431">
        <v>41519</v>
      </c>
      <c r="L1431">
        <v>17.5</v>
      </c>
      <c r="M1431">
        <v>6</v>
      </c>
      <c r="N1431">
        <v>1</v>
      </c>
      <c r="O1431">
        <v>0.5</v>
      </c>
      <c r="P1431">
        <v>5.5</v>
      </c>
      <c r="Q1431">
        <v>3</v>
      </c>
      <c r="R1431">
        <v>1.5</v>
      </c>
      <c r="S1431">
        <v>0</v>
      </c>
      <c r="T1431">
        <v>71251</v>
      </c>
      <c r="U1431">
        <v>70930</v>
      </c>
      <c r="V1431">
        <v>71397</v>
      </c>
      <c r="W1431" t="s">
        <v>12618</v>
      </c>
      <c r="X1431" t="s">
        <v>13885</v>
      </c>
      <c r="Y1431">
        <v>4859</v>
      </c>
      <c r="Z1431">
        <v>16094</v>
      </c>
    </row>
    <row r="1432" spans="1:26" x14ac:dyDescent="0.25">
      <c r="A1432">
        <v>302631</v>
      </c>
      <c r="B1432">
        <v>202501</v>
      </c>
      <c r="C1432">
        <v>1</v>
      </c>
      <c r="D1432" t="s">
        <v>13473</v>
      </c>
      <c r="E1432">
        <v>3</v>
      </c>
      <c r="F1432">
        <v>97</v>
      </c>
      <c r="G1432">
        <v>23</v>
      </c>
      <c r="H1432">
        <v>5</v>
      </c>
      <c r="I1432">
        <v>0</v>
      </c>
      <c r="J1432">
        <v>28341</v>
      </c>
      <c r="K1432">
        <v>188531</v>
      </c>
      <c r="L1432">
        <v>25.5</v>
      </c>
      <c r="M1432">
        <v>6</v>
      </c>
      <c r="N1432">
        <v>6</v>
      </c>
      <c r="O1432">
        <v>3</v>
      </c>
      <c r="P1432">
        <v>2</v>
      </c>
      <c r="Q1432">
        <v>4.5</v>
      </c>
      <c r="R1432">
        <v>4</v>
      </c>
      <c r="S1432">
        <v>0</v>
      </c>
      <c r="T1432">
        <v>71030</v>
      </c>
      <c r="U1432">
        <v>71505</v>
      </c>
      <c r="V1432">
        <v>71521</v>
      </c>
      <c r="W1432" t="s">
        <v>12648</v>
      </c>
      <c r="X1432" t="s">
        <v>12595</v>
      </c>
      <c r="Y1432">
        <v>22894</v>
      </c>
      <c r="Z1432">
        <v>51418</v>
      </c>
    </row>
    <row r="1433" spans="1:26" x14ac:dyDescent="0.25">
      <c r="A1433">
        <v>302631</v>
      </c>
      <c r="B1433">
        <v>202501</v>
      </c>
      <c r="C1433">
        <v>2</v>
      </c>
      <c r="D1433" t="s">
        <v>13473</v>
      </c>
      <c r="E1433">
        <v>3</v>
      </c>
      <c r="F1433">
        <v>97</v>
      </c>
      <c r="G1433">
        <v>23</v>
      </c>
      <c r="H1433">
        <v>5</v>
      </c>
      <c r="I1433">
        <v>0</v>
      </c>
      <c r="J1433">
        <v>28341</v>
      </c>
      <c r="K1433">
        <v>188531</v>
      </c>
      <c r="L1433">
        <v>25.5</v>
      </c>
      <c r="M1433">
        <v>6</v>
      </c>
      <c r="N1433">
        <v>6</v>
      </c>
      <c r="O1433">
        <v>3</v>
      </c>
      <c r="P1433">
        <v>2</v>
      </c>
      <c r="Q1433">
        <v>4.5</v>
      </c>
      <c r="R1433">
        <v>4</v>
      </c>
      <c r="S1433">
        <v>0</v>
      </c>
      <c r="T1433">
        <v>71030</v>
      </c>
      <c r="U1433">
        <v>71505</v>
      </c>
      <c r="V1433">
        <v>71521</v>
      </c>
      <c r="W1433" t="s">
        <v>12648</v>
      </c>
      <c r="X1433" t="s">
        <v>12595</v>
      </c>
      <c r="Y1433">
        <v>22894</v>
      </c>
      <c r="Z1433">
        <v>51418</v>
      </c>
    </row>
    <row r="1434" spans="1:26" x14ac:dyDescent="0.25">
      <c r="A1434">
        <v>302652</v>
      </c>
      <c r="B1434">
        <v>202501</v>
      </c>
      <c r="C1434">
        <v>1</v>
      </c>
      <c r="D1434" t="s">
        <v>13474</v>
      </c>
      <c r="E1434">
        <v>3</v>
      </c>
      <c r="F1434">
        <v>57</v>
      </c>
      <c r="G1434">
        <v>13</v>
      </c>
      <c r="H1434">
        <v>3</v>
      </c>
      <c r="I1434">
        <v>0</v>
      </c>
      <c r="J1434">
        <v>59069</v>
      </c>
      <c r="K1434">
        <v>240273</v>
      </c>
      <c r="L1434">
        <v>72.5</v>
      </c>
      <c r="M1434">
        <v>23.5</v>
      </c>
      <c r="N1434">
        <v>16</v>
      </c>
      <c r="O1434">
        <v>2</v>
      </c>
      <c r="P1434">
        <v>10</v>
      </c>
      <c r="Q1434">
        <v>9</v>
      </c>
      <c r="R1434">
        <v>12</v>
      </c>
      <c r="S1434">
        <v>0</v>
      </c>
      <c r="T1434">
        <v>71590</v>
      </c>
      <c r="U1434">
        <v>71592</v>
      </c>
      <c r="V1434">
        <v>71070</v>
      </c>
      <c r="W1434" t="s">
        <v>12638</v>
      </c>
      <c r="X1434" t="s">
        <v>12590</v>
      </c>
      <c r="Y1434">
        <v>74286</v>
      </c>
      <c r="Z1434">
        <v>90299</v>
      </c>
    </row>
    <row r="1435" spans="1:26" x14ac:dyDescent="0.25">
      <c r="A1435">
        <v>302652</v>
      </c>
      <c r="B1435">
        <v>202501</v>
      </c>
      <c r="C1435">
        <v>2</v>
      </c>
      <c r="D1435" t="s">
        <v>13474</v>
      </c>
      <c r="E1435">
        <v>3</v>
      </c>
      <c r="F1435">
        <v>57</v>
      </c>
      <c r="G1435">
        <v>13</v>
      </c>
      <c r="H1435">
        <v>3</v>
      </c>
      <c r="I1435">
        <v>0</v>
      </c>
      <c r="J1435">
        <v>59069</v>
      </c>
      <c r="K1435">
        <v>240273</v>
      </c>
      <c r="L1435">
        <v>72.5</v>
      </c>
      <c r="M1435">
        <v>23.5</v>
      </c>
      <c r="N1435">
        <v>16</v>
      </c>
      <c r="O1435">
        <v>2</v>
      </c>
      <c r="P1435">
        <v>10</v>
      </c>
      <c r="Q1435">
        <v>9</v>
      </c>
      <c r="R1435">
        <v>12</v>
      </c>
      <c r="S1435">
        <v>0</v>
      </c>
      <c r="T1435">
        <v>71590</v>
      </c>
      <c r="U1435">
        <v>71592</v>
      </c>
      <c r="V1435">
        <v>71070</v>
      </c>
      <c r="W1435" t="s">
        <v>12638</v>
      </c>
      <c r="X1435" t="s">
        <v>12590</v>
      </c>
      <c r="Y1435">
        <v>74286</v>
      </c>
      <c r="Z1435">
        <v>90299</v>
      </c>
    </row>
    <row r="1436" spans="1:26" x14ac:dyDescent="0.25">
      <c r="A1436">
        <v>302668</v>
      </c>
      <c r="B1436">
        <v>202501</v>
      </c>
      <c r="C1436">
        <v>1</v>
      </c>
      <c r="D1436" t="s">
        <v>12907</v>
      </c>
      <c r="E1436">
        <v>4</v>
      </c>
      <c r="F1436">
        <v>282</v>
      </c>
      <c r="G1436">
        <v>71</v>
      </c>
      <c r="H1436">
        <v>14</v>
      </c>
      <c r="I1436">
        <v>5</v>
      </c>
      <c r="J1436">
        <v>10639</v>
      </c>
      <c r="K1436">
        <v>29918</v>
      </c>
      <c r="L1436">
        <v>10.5</v>
      </c>
      <c r="M1436">
        <v>2.5</v>
      </c>
      <c r="N1436">
        <v>1</v>
      </c>
      <c r="O1436">
        <v>2</v>
      </c>
      <c r="P1436">
        <v>3</v>
      </c>
      <c r="Q1436">
        <v>2</v>
      </c>
      <c r="R1436">
        <v>0</v>
      </c>
      <c r="S1436">
        <v>0</v>
      </c>
      <c r="T1436">
        <v>71590</v>
      </c>
      <c r="U1436">
        <v>71594</v>
      </c>
      <c r="V1436">
        <v>71081</v>
      </c>
      <c r="W1436" t="s">
        <v>12670</v>
      </c>
      <c r="X1436" t="s">
        <v>12590</v>
      </c>
      <c r="Y1436">
        <v>14804</v>
      </c>
      <c r="Z1436">
        <v>16510</v>
      </c>
    </row>
    <row r="1437" spans="1:26" x14ac:dyDescent="0.25">
      <c r="A1437">
        <v>302668</v>
      </c>
      <c r="B1437">
        <v>202501</v>
      </c>
      <c r="C1437">
        <v>2</v>
      </c>
      <c r="D1437" t="s">
        <v>12907</v>
      </c>
      <c r="E1437">
        <v>4</v>
      </c>
      <c r="F1437">
        <v>282</v>
      </c>
      <c r="G1437">
        <v>71</v>
      </c>
      <c r="H1437">
        <v>14</v>
      </c>
      <c r="I1437">
        <v>5</v>
      </c>
      <c r="J1437">
        <v>10639</v>
      </c>
      <c r="K1437">
        <v>29918</v>
      </c>
      <c r="L1437">
        <v>10.5</v>
      </c>
      <c r="M1437">
        <v>2.5</v>
      </c>
      <c r="N1437">
        <v>1</v>
      </c>
      <c r="O1437">
        <v>2</v>
      </c>
      <c r="P1437">
        <v>3</v>
      </c>
      <c r="Q1437">
        <v>2</v>
      </c>
      <c r="R1437">
        <v>0</v>
      </c>
      <c r="S1437">
        <v>0</v>
      </c>
      <c r="T1437">
        <v>71590</v>
      </c>
      <c r="U1437">
        <v>71594</v>
      </c>
      <c r="V1437">
        <v>71081</v>
      </c>
      <c r="W1437" t="s">
        <v>12670</v>
      </c>
      <c r="X1437" t="s">
        <v>12590</v>
      </c>
      <c r="Y1437">
        <v>14804</v>
      </c>
      <c r="Z1437">
        <v>16510</v>
      </c>
    </row>
    <row r="1438" spans="1:26" x14ac:dyDescent="0.25">
      <c r="A1438">
        <v>302671</v>
      </c>
      <c r="B1438">
        <v>202501</v>
      </c>
      <c r="C1438">
        <v>1</v>
      </c>
      <c r="D1438" t="s">
        <v>12800</v>
      </c>
      <c r="E1438">
        <v>4</v>
      </c>
      <c r="F1438">
        <v>169</v>
      </c>
      <c r="G1438">
        <v>44</v>
      </c>
      <c r="H1438">
        <v>8</v>
      </c>
      <c r="I1438">
        <v>3</v>
      </c>
      <c r="J1438">
        <v>10094</v>
      </c>
      <c r="K1438">
        <v>95467</v>
      </c>
      <c r="L1438">
        <v>14.5</v>
      </c>
      <c r="M1438">
        <v>5</v>
      </c>
      <c r="N1438">
        <v>0</v>
      </c>
      <c r="O1438">
        <v>0</v>
      </c>
      <c r="P1438">
        <v>0</v>
      </c>
      <c r="Q1438">
        <v>1</v>
      </c>
      <c r="R1438">
        <v>8.5</v>
      </c>
      <c r="S1438">
        <v>0</v>
      </c>
      <c r="T1438">
        <v>71590</v>
      </c>
      <c r="U1438">
        <v>71594</v>
      </c>
      <c r="V1438">
        <v>700073</v>
      </c>
      <c r="W1438" t="s">
        <v>12670</v>
      </c>
      <c r="X1438" t="s">
        <v>12590</v>
      </c>
      <c r="Y1438">
        <v>23177</v>
      </c>
      <c r="Z1438">
        <v>19974</v>
      </c>
    </row>
    <row r="1439" spans="1:26" x14ac:dyDescent="0.25">
      <c r="A1439">
        <v>302671</v>
      </c>
      <c r="B1439">
        <v>202501</v>
      </c>
      <c r="C1439">
        <v>2</v>
      </c>
      <c r="D1439" t="s">
        <v>12800</v>
      </c>
      <c r="E1439">
        <v>4</v>
      </c>
      <c r="F1439">
        <v>169</v>
      </c>
      <c r="G1439">
        <v>44</v>
      </c>
      <c r="H1439">
        <v>8</v>
      </c>
      <c r="I1439">
        <v>3</v>
      </c>
      <c r="J1439">
        <v>10094</v>
      </c>
      <c r="K1439">
        <v>95467</v>
      </c>
      <c r="L1439">
        <v>14.5</v>
      </c>
      <c r="M1439">
        <v>5</v>
      </c>
      <c r="N1439">
        <v>0</v>
      </c>
      <c r="O1439">
        <v>0</v>
      </c>
      <c r="P1439">
        <v>0</v>
      </c>
      <c r="Q1439">
        <v>1</v>
      </c>
      <c r="R1439">
        <v>8.5</v>
      </c>
      <c r="S1439">
        <v>0</v>
      </c>
      <c r="T1439">
        <v>71590</v>
      </c>
      <c r="U1439">
        <v>71594</v>
      </c>
      <c r="V1439">
        <v>700073</v>
      </c>
      <c r="W1439" t="s">
        <v>12670</v>
      </c>
      <c r="X1439" t="s">
        <v>12590</v>
      </c>
      <c r="Y1439">
        <v>23177</v>
      </c>
      <c r="Z1439">
        <v>19974</v>
      </c>
    </row>
    <row r="1440" spans="1:26" x14ac:dyDescent="0.25">
      <c r="A1440">
        <v>302689</v>
      </c>
      <c r="B1440">
        <v>202501</v>
      </c>
      <c r="C1440">
        <v>1</v>
      </c>
      <c r="D1440" t="s">
        <v>13478</v>
      </c>
      <c r="E1440">
        <v>4</v>
      </c>
      <c r="F1440">
        <v>729</v>
      </c>
      <c r="G1440">
        <v>152</v>
      </c>
      <c r="H1440">
        <v>15</v>
      </c>
      <c r="I1440">
        <v>4</v>
      </c>
      <c r="J1440">
        <v>982</v>
      </c>
      <c r="K1440">
        <v>22000</v>
      </c>
      <c r="L1440">
        <v>2.5</v>
      </c>
      <c r="M1440">
        <v>0.5</v>
      </c>
      <c r="N1440">
        <v>1</v>
      </c>
      <c r="O1440">
        <v>0</v>
      </c>
      <c r="P1440">
        <v>0</v>
      </c>
      <c r="Q1440">
        <v>0</v>
      </c>
      <c r="R1440">
        <v>1</v>
      </c>
      <c r="S1440">
        <v>0</v>
      </c>
      <c r="T1440">
        <v>900582</v>
      </c>
      <c r="U1440">
        <v>71129</v>
      </c>
      <c r="V1440">
        <v>71566</v>
      </c>
      <c r="W1440" t="s">
        <v>13890</v>
      </c>
      <c r="X1440" t="s">
        <v>13887</v>
      </c>
      <c r="Y1440">
        <v>0</v>
      </c>
      <c r="Z1440">
        <v>3430</v>
      </c>
    </row>
    <row r="1441" spans="1:26" x14ac:dyDescent="0.25">
      <c r="A1441">
        <v>302689</v>
      </c>
      <c r="B1441">
        <v>202501</v>
      </c>
      <c r="C1441">
        <v>2</v>
      </c>
      <c r="D1441" t="s">
        <v>13478</v>
      </c>
      <c r="E1441">
        <v>4</v>
      </c>
      <c r="F1441">
        <v>729</v>
      </c>
      <c r="G1441">
        <v>152</v>
      </c>
      <c r="H1441">
        <v>15</v>
      </c>
      <c r="I1441">
        <v>4</v>
      </c>
      <c r="J1441">
        <v>982</v>
      </c>
      <c r="K1441">
        <v>22000</v>
      </c>
      <c r="L1441">
        <v>2.5</v>
      </c>
      <c r="M1441">
        <v>0.5</v>
      </c>
      <c r="N1441">
        <v>1</v>
      </c>
      <c r="O1441">
        <v>0</v>
      </c>
      <c r="P1441">
        <v>0</v>
      </c>
      <c r="Q1441">
        <v>0</v>
      </c>
      <c r="R1441">
        <v>1</v>
      </c>
      <c r="S1441">
        <v>0</v>
      </c>
      <c r="T1441">
        <v>900582</v>
      </c>
      <c r="U1441">
        <v>71129</v>
      </c>
      <c r="V1441">
        <v>71566</v>
      </c>
      <c r="W1441" t="s">
        <v>13890</v>
      </c>
      <c r="X1441" t="s">
        <v>13887</v>
      </c>
      <c r="Y1441">
        <v>0</v>
      </c>
      <c r="Z1441">
        <v>3430</v>
      </c>
    </row>
    <row r="1442" spans="1:26" x14ac:dyDescent="0.25">
      <c r="A1442">
        <v>302712</v>
      </c>
      <c r="B1442">
        <v>202501</v>
      </c>
      <c r="C1442">
        <v>1</v>
      </c>
      <c r="D1442" t="s">
        <v>13289</v>
      </c>
      <c r="E1442">
        <v>4</v>
      </c>
      <c r="F1442">
        <v>8</v>
      </c>
      <c r="G1442">
        <v>4</v>
      </c>
      <c r="H1442">
        <v>1</v>
      </c>
      <c r="I1442">
        <v>1</v>
      </c>
      <c r="J1442">
        <v>28595</v>
      </c>
      <c r="K1442">
        <v>66141</v>
      </c>
      <c r="L1442">
        <v>33</v>
      </c>
      <c r="M1442">
        <v>5.5</v>
      </c>
      <c r="N1442">
        <v>7</v>
      </c>
      <c r="O1442">
        <v>6.5</v>
      </c>
      <c r="P1442">
        <v>4</v>
      </c>
      <c r="Q1442">
        <v>7.5</v>
      </c>
      <c r="R1442">
        <v>2.5</v>
      </c>
      <c r="S1442">
        <v>0</v>
      </c>
      <c r="T1442">
        <v>71251</v>
      </c>
      <c r="U1442">
        <v>700023</v>
      </c>
      <c r="V1442">
        <v>700130</v>
      </c>
      <c r="W1442" t="s">
        <v>12679</v>
      </c>
      <c r="X1442" t="s">
        <v>13885</v>
      </c>
      <c r="Y1442">
        <v>0</v>
      </c>
      <c r="Z1442">
        <v>43837</v>
      </c>
    </row>
    <row r="1443" spans="1:26" x14ac:dyDescent="0.25">
      <c r="A1443">
        <v>302712</v>
      </c>
      <c r="B1443">
        <v>202501</v>
      </c>
      <c r="C1443">
        <v>2</v>
      </c>
      <c r="D1443" t="s">
        <v>13289</v>
      </c>
      <c r="E1443">
        <v>4</v>
      </c>
      <c r="F1443">
        <v>8</v>
      </c>
      <c r="G1443">
        <v>4</v>
      </c>
      <c r="H1443">
        <v>1</v>
      </c>
      <c r="I1443">
        <v>1</v>
      </c>
      <c r="J1443">
        <v>28595</v>
      </c>
      <c r="K1443">
        <v>66141</v>
      </c>
      <c r="L1443">
        <v>33</v>
      </c>
      <c r="M1443">
        <v>5.5</v>
      </c>
      <c r="N1443">
        <v>7</v>
      </c>
      <c r="O1443">
        <v>6.5</v>
      </c>
      <c r="P1443">
        <v>4</v>
      </c>
      <c r="Q1443">
        <v>7.5</v>
      </c>
      <c r="R1443">
        <v>2.5</v>
      </c>
      <c r="S1443">
        <v>0</v>
      </c>
      <c r="T1443">
        <v>71251</v>
      </c>
      <c r="U1443">
        <v>700023</v>
      </c>
      <c r="V1443">
        <v>700130</v>
      </c>
      <c r="W1443" t="s">
        <v>12679</v>
      </c>
      <c r="X1443" t="s">
        <v>13885</v>
      </c>
      <c r="Y1443">
        <v>0</v>
      </c>
      <c r="Z1443">
        <v>43837</v>
      </c>
    </row>
    <row r="1444" spans="1:26" x14ac:dyDescent="0.25">
      <c r="A1444">
        <v>302720</v>
      </c>
      <c r="B1444">
        <v>202501</v>
      </c>
      <c r="C1444">
        <v>1</v>
      </c>
      <c r="D1444" t="s">
        <v>13307</v>
      </c>
      <c r="E1444">
        <v>4</v>
      </c>
      <c r="F1444">
        <v>903</v>
      </c>
      <c r="G1444">
        <v>283</v>
      </c>
      <c r="H1444">
        <v>35</v>
      </c>
      <c r="I1444">
        <v>9</v>
      </c>
      <c r="J1444">
        <v>0</v>
      </c>
      <c r="K1444">
        <v>1000</v>
      </c>
      <c r="L1444">
        <v>0</v>
      </c>
      <c r="M1444">
        <v>0</v>
      </c>
      <c r="N1444">
        <v>0</v>
      </c>
      <c r="O1444">
        <v>0</v>
      </c>
      <c r="P1444">
        <v>0</v>
      </c>
      <c r="Q1444">
        <v>0</v>
      </c>
      <c r="R1444">
        <v>0</v>
      </c>
      <c r="S1444">
        <v>0</v>
      </c>
      <c r="T1444">
        <v>71251</v>
      </c>
      <c r="U1444">
        <v>71255</v>
      </c>
      <c r="V1444">
        <v>71257</v>
      </c>
      <c r="W1444" t="s">
        <v>12640</v>
      </c>
      <c r="X1444" t="s">
        <v>13885</v>
      </c>
      <c r="Y1444">
        <v>0</v>
      </c>
      <c r="Z1444">
        <v>100</v>
      </c>
    </row>
    <row r="1445" spans="1:26" x14ac:dyDescent="0.25">
      <c r="A1445">
        <v>302720</v>
      </c>
      <c r="B1445">
        <v>202501</v>
      </c>
      <c r="C1445">
        <v>2</v>
      </c>
      <c r="D1445" t="s">
        <v>13307</v>
      </c>
      <c r="E1445">
        <v>4</v>
      </c>
      <c r="F1445">
        <v>903</v>
      </c>
      <c r="G1445">
        <v>283</v>
      </c>
      <c r="H1445">
        <v>35</v>
      </c>
      <c r="I1445">
        <v>9</v>
      </c>
      <c r="J1445">
        <v>0</v>
      </c>
      <c r="K1445">
        <v>1000</v>
      </c>
      <c r="L1445">
        <v>0</v>
      </c>
      <c r="M1445">
        <v>0</v>
      </c>
      <c r="N1445">
        <v>0</v>
      </c>
      <c r="O1445">
        <v>0</v>
      </c>
      <c r="P1445">
        <v>0</v>
      </c>
      <c r="Q1445">
        <v>0</v>
      </c>
      <c r="R1445">
        <v>0</v>
      </c>
      <c r="S1445">
        <v>0</v>
      </c>
      <c r="T1445">
        <v>71251</v>
      </c>
      <c r="U1445">
        <v>71255</v>
      </c>
      <c r="V1445">
        <v>71257</v>
      </c>
      <c r="W1445" t="s">
        <v>12640</v>
      </c>
      <c r="X1445" t="s">
        <v>13885</v>
      </c>
      <c r="Y1445">
        <v>0</v>
      </c>
      <c r="Z1445">
        <v>100</v>
      </c>
    </row>
    <row r="1446" spans="1:26" x14ac:dyDescent="0.25">
      <c r="A1446">
        <v>302742</v>
      </c>
      <c r="B1446">
        <v>202501</v>
      </c>
      <c r="C1446">
        <v>1</v>
      </c>
      <c r="D1446" t="s">
        <v>13481</v>
      </c>
      <c r="E1446">
        <v>3</v>
      </c>
      <c r="F1446">
        <v>4</v>
      </c>
      <c r="G1446">
        <v>2</v>
      </c>
      <c r="H1446">
        <v>1</v>
      </c>
      <c r="I1446">
        <v>0</v>
      </c>
      <c r="J1446">
        <v>153716</v>
      </c>
      <c r="K1446">
        <v>209385</v>
      </c>
      <c r="L1446">
        <v>77.5</v>
      </c>
      <c r="M1446">
        <v>17.5</v>
      </c>
      <c r="N1446">
        <v>12</v>
      </c>
      <c r="O1446">
        <v>16</v>
      </c>
      <c r="P1446">
        <v>11</v>
      </c>
      <c r="Q1446">
        <v>13.5</v>
      </c>
      <c r="R1446">
        <v>7.5</v>
      </c>
      <c r="S1446">
        <v>0</v>
      </c>
      <c r="T1446">
        <v>900582</v>
      </c>
      <c r="U1446">
        <v>71159</v>
      </c>
      <c r="V1446">
        <v>71152</v>
      </c>
      <c r="W1446" t="s">
        <v>12629</v>
      </c>
      <c r="X1446" t="s">
        <v>13887</v>
      </c>
      <c r="Y1446">
        <v>16495</v>
      </c>
      <c r="Z1446">
        <v>189474</v>
      </c>
    </row>
    <row r="1447" spans="1:26" x14ac:dyDescent="0.25">
      <c r="A1447">
        <v>302742</v>
      </c>
      <c r="B1447">
        <v>202501</v>
      </c>
      <c r="C1447">
        <v>2</v>
      </c>
      <c r="D1447" t="s">
        <v>13481</v>
      </c>
      <c r="E1447">
        <v>3</v>
      </c>
      <c r="F1447">
        <v>4</v>
      </c>
      <c r="G1447">
        <v>2</v>
      </c>
      <c r="H1447">
        <v>1</v>
      </c>
      <c r="I1447">
        <v>0</v>
      </c>
      <c r="J1447">
        <v>153716</v>
      </c>
      <c r="K1447">
        <v>209385</v>
      </c>
      <c r="L1447">
        <v>77.5</v>
      </c>
      <c r="M1447">
        <v>17.5</v>
      </c>
      <c r="N1447">
        <v>12</v>
      </c>
      <c r="O1447">
        <v>16</v>
      </c>
      <c r="P1447">
        <v>11</v>
      </c>
      <c r="Q1447">
        <v>13.5</v>
      </c>
      <c r="R1447">
        <v>7.5</v>
      </c>
      <c r="S1447">
        <v>0</v>
      </c>
      <c r="T1447">
        <v>900582</v>
      </c>
      <c r="U1447">
        <v>71159</v>
      </c>
      <c r="V1447">
        <v>71152</v>
      </c>
      <c r="W1447" t="s">
        <v>12629</v>
      </c>
      <c r="X1447" t="s">
        <v>13887</v>
      </c>
      <c r="Y1447">
        <v>16495</v>
      </c>
      <c r="Z1447">
        <v>189474</v>
      </c>
    </row>
    <row r="1448" spans="1:26" x14ac:dyDescent="0.25">
      <c r="A1448">
        <v>302744</v>
      </c>
      <c r="B1448">
        <v>202501</v>
      </c>
      <c r="C1448">
        <v>1</v>
      </c>
      <c r="D1448" t="s">
        <v>13482</v>
      </c>
      <c r="E1448">
        <v>3</v>
      </c>
      <c r="F1448">
        <v>46</v>
      </c>
      <c r="G1448">
        <v>8</v>
      </c>
      <c r="H1448">
        <v>2</v>
      </c>
      <c r="I1448">
        <v>0</v>
      </c>
      <c r="J1448">
        <v>61404</v>
      </c>
      <c r="K1448">
        <v>245127</v>
      </c>
      <c r="L1448">
        <v>84</v>
      </c>
      <c r="M1448">
        <v>17</v>
      </c>
      <c r="N1448">
        <v>22</v>
      </c>
      <c r="O1448">
        <v>12</v>
      </c>
      <c r="P1448">
        <v>8</v>
      </c>
      <c r="Q1448">
        <v>13</v>
      </c>
      <c r="R1448">
        <v>12</v>
      </c>
      <c r="S1448">
        <v>0</v>
      </c>
      <c r="T1448">
        <v>71030</v>
      </c>
      <c r="U1448">
        <v>71024</v>
      </c>
      <c r="V1448">
        <v>70048</v>
      </c>
      <c r="W1448" t="s">
        <v>12597</v>
      </c>
      <c r="X1448" t="s">
        <v>12595</v>
      </c>
      <c r="Y1448">
        <v>9655</v>
      </c>
      <c r="Z1448">
        <v>103129</v>
      </c>
    </row>
    <row r="1449" spans="1:26" x14ac:dyDescent="0.25">
      <c r="A1449">
        <v>302744</v>
      </c>
      <c r="B1449">
        <v>202501</v>
      </c>
      <c r="C1449">
        <v>2</v>
      </c>
      <c r="D1449" t="s">
        <v>13482</v>
      </c>
      <c r="E1449">
        <v>3</v>
      </c>
      <c r="F1449">
        <v>46</v>
      </c>
      <c r="G1449">
        <v>8</v>
      </c>
      <c r="H1449">
        <v>2</v>
      </c>
      <c r="I1449">
        <v>0</v>
      </c>
      <c r="J1449">
        <v>61404</v>
      </c>
      <c r="K1449">
        <v>245127</v>
      </c>
      <c r="L1449">
        <v>84</v>
      </c>
      <c r="M1449">
        <v>17</v>
      </c>
      <c r="N1449">
        <v>22</v>
      </c>
      <c r="O1449">
        <v>12</v>
      </c>
      <c r="P1449">
        <v>8</v>
      </c>
      <c r="Q1449">
        <v>13</v>
      </c>
      <c r="R1449">
        <v>12</v>
      </c>
      <c r="S1449">
        <v>0</v>
      </c>
      <c r="T1449">
        <v>71030</v>
      </c>
      <c r="U1449">
        <v>71024</v>
      </c>
      <c r="V1449">
        <v>70048</v>
      </c>
      <c r="W1449" t="s">
        <v>12597</v>
      </c>
      <c r="X1449" t="s">
        <v>12595</v>
      </c>
      <c r="Y1449">
        <v>9655</v>
      </c>
      <c r="Z1449">
        <v>103129</v>
      </c>
    </row>
    <row r="1450" spans="1:26" x14ac:dyDescent="0.25">
      <c r="A1450">
        <v>302767</v>
      </c>
      <c r="B1450">
        <v>202501</v>
      </c>
      <c r="C1450">
        <v>1</v>
      </c>
      <c r="D1450" t="s">
        <v>13029</v>
      </c>
      <c r="E1450">
        <v>4</v>
      </c>
      <c r="F1450">
        <v>504</v>
      </c>
      <c r="G1450">
        <v>100</v>
      </c>
      <c r="H1450">
        <v>9</v>
      </c>
      <c r="I1450">
        <v>4</v>
      </c>
      <c r="J1450">
        <v>5681</v>
      </c>
      <c r="K1450">
        <v>20701</v>
      </c>
      <c r="L1450">
        <v>11.5</v>
      </c>
      <c r="M1450">
        <v>0</v>
      </c>
      <c r="N1450">
        <v>4.5</v>
      </c>
      <c r="O1450">
        <v>1.5</v>
      </c>
      <c r="P1450">
        <v>2</v>
      </c>
      <c r="Q1450">
        <v>1</v>
      </c>
      <c r="R1450">
        <v>2.5</v>
      </c>
      <c r="S1450">
        <v>0</v>
      </c>
      <c r="T1450">
        <v>900582</v>
      </c>
      <c r="U1450">
        <v>71139</v>
      </c>
      <c r="V1450">
        <v>71409</v>
      </c>
      <c r="W1450" t="s">
        <v>12594</v>
      </c>
      <c r="X1450" t="s">
        <v>13887</v>
      </c>
      <c r="Y1450">
        <v>0</v>
      </c>
      <c r="Z1450">
        <v>10289</v>
      </c>
    </row>
    <row r="1451" spans="1:26" x14ac:dyDescent="0.25">
      <c r="A1451">
        <v>302767</v>
      </c>
      <c r="B1451">
        <v>202501</v>
      </c>
      <c r="C1451">
        <v>2</v>
      </c>
      <c r="D1451" t="s">
        <v>13029</v>
      </c>
      <c r="E1451">
        <v>4</v>
      </c>
      <c r="F1451">
        <v>504</v>
      </c>
      <c r="G1451">
        <v>100</v>
      </c>
      <c r="H1451">
        <v>9</v>
      </c>
      <c r="I1451">
        <v>4</v>
      </c>
      <c r="J1451">
        <v>5681</v>
      </c>
      <c r="K1451">
        <v>20701</v>
      </c>
      <c r="L1451">
        <v>11.5</v>
      </c>
      <c r="M1451">
        <v>0</v>
      </c>
      <c r="N1451">
        <v>4.5</v>
      </c>
      <c r="O1451">
        <v>1.5</v>
      </c>
      <c r="P1451">
        <v>2</v>
      </c>
      <c r="Q1451">
        <v>1</v>
      </c>
      <c r="R1451">
        <v>2.5</v>
      </c>
      <c r="S1451">
        <v>0</v>
      </c>
      <c r="T1451">
        <v>900582</v>
      </c>
      <c r="U1451">
        <v>71139</v>
      </c>
      <c r="V1451">
        <v>71409</v>
      </c>
      <c r="W1451" t="s">
        <v>12594</v>
      </c>
      <c r="X1451" t="s">
        <v>13887</v>
      </c>
      <c r="Y1451">
        <v>0</v>
      </c>
      <c r="Z1451">
        <v>10289</v>
      </c>
    </row>
    <row r="1452" spans="1:26" x14ac:dyDescent="0.25">
      <c r="A1452">
        <v>302771</v>
      </c>
      <c r="B1452">
        <v>202501</v>
      </c>
      <c r="C1452">
        <v>1</v>
      </c>
      <c r="D1452" t="s">
        <v>12771</v>
      </c>
      <c r="E1452">
        <v>4</v>
      </c>
      <c r="F1452">
        <v>339</v>
      </c>
      <c r="G1452">
        <v>63</v>
      </c>
      <c r="H1452">
        <v>15</v>
      </c>
      <c r="I1452">
        <v>6</v>
      </c>
      <c r="J1452">
        <v>7080</v>
      </c>
      <c r="K1452">
        <v>64114</v>
      </c>
      <c r="L1452">
        <v>9</v>
      </c>
      <c r="M1452">
        <v>3</v>
      </c>
      <c r="N1452">
        <v>2</v>
      </c>
      <c r="O1452">
        <v>0</v>
      </c>
      <c r="P1452">
        <v>2</v>
      </c>
      <c r="Q1452">
        <v>1</v>
      </c>
      <c r="R1452">
        <v>1</v>
      </c>
      <c r="S1452">
        <v>0</v>
      </c>
      <c r="T1452">
        <v>900582</v>
      </c>
      <c r="U1452">
        <v>71507</v>
      </c>
      <c r="V1452">
        <v>71532</v>
      </c>
      <c r="W1452" t="s">
        <v>12616</v>
      </c>
      <c r="X1452" t="s">
        <v>13887</v>
      </c>
      <c r="Y1452">
        <v>0</v>
      </c>
      <c r="Z1452">
        <v>14868</v>
      </c>
    </row>
    <row r="1453" spans="1:26" x14ac:dyDescent="0.25">
      <c r="A1453">
        <v>302771</v>
      </c>
      <c r="B1453">
        <v>202501</v>
      </c>
      <c r="C1453">
        <v>2</v>
      </c>
      <c r="D1453" t="s">
        <v>12771</v>
      </c>
      <c r="E1453">
        <v>4</v>
      </c>
      <c r="F1453">
        <v>339</v>
      </c>
      <c r="G1453">
        <v>63</v>
      </c>
      <c r="H1453">
        <v>15</v>
      </c>
      <c r="I1453">
        <v>6</v>
      </c>
      <c r="J1453">
        <v>7080</v>
      </c>
      <c r="K1453">
        <v>64114</v>
      </c>
      <c r="L1453">
        <v>9</v>
      </c>
      <c r="M1453">
        <v>3</v>
      </c>
      <c r="N1453">
        <v>2</v>
      </c>
      <c r="O1453">
        <v>0</v>
      </c>
      <c r="P1453">
        <v>2</v>
      </c>
      <c r="Q1453">
        <v>1</v>
      </c>
      <c r="R1453">
        <v>1</v>
      </c>
      <c r="S1453">
        <v>0</v>
      </c>
      <c r="T1453">
        <v>900582</v>
      </c>
      <c r="U1453">
        <v>71507</v>
      </c>
      <c r="V1453">
        <v>71532</v>
      </c>
      <c r="W1453" t="s">
        <v>12616</v>
      </c>
      <c r="X1453" t="s">
        <v>13887</v>
      </c>
      <c r="Y1453">
        <v>0</v>
      </c>
      <c r="Z1453">
        <v>14868</v>
      </c>
    </row>
    <row r="1454" spans="1:26" x14ac:dyDescent="0.25">
      <c r="A1454">
        <v>302784</v>
      </c>
      <c r="B1454">
        <v>202501</v>
      </c>
      <c r="C1454">
        <v>1</v>
      </c>
      <c r="D1454" t="s">
        <v>13485</v>
      </c>
      <c r="E1454">
        <v>3</v>
      </c>
      <c r="F1454">
        <v>117</v>
      </c>
      <c r="G1454">
        <v>29</v>
      </c>
      <c r="H1454">
        <v>4</v>
      </c>
      <c r="I1454">
        <v>0</v>
      </c>
      <c r="J1454">
        <v>27669</v>
      </c>
      <c r="K1454">
        <v>13507</v>
      </c>
      <c r="L1454">
        <v>23</v>
      </c>
      <c r="M1454">
        <v>11</v>
      </c>
      <c r="N1454">
        <v>7</v>
      </c>
      <c r="O1454">
        <v>0</v>
      </c>
      <c r="P1454">
        <v>3</v>
      </c>
      <c r="Q1454">
        <v>1</v>
      </c>
      <c r="R1454">
        <v>1</v>
      </c>
      <c r="S1454">
        <v>0</v>
      </c>
      <c r="T1454">
        <v>71590</v>
      </c>
      <c r="U1454">
        <v>71607</v>
      </c>
      <c r="V1454">
        <v>71225</v>
      </c>
      <c r="W1454" t="s">
        <v>12589</v>
      </c>
      <c r="X1454" t="s">
        <v>12590</v>
      </c>
      <c r="Y1454">
        <v>54268</v>
      </c>
      <c r="Z1454">
        <v>31040</v>
      </c>
    </row>
    <row r="1455" spans="1:26" x14ac:dyDescent="0.25">
      <c r="A1455">
        <v>302784</v>
      </c>
      <c r="B1455">
        <v>202501</v>
      </c>
      <c r="C1455">
        <v>2</v>
      </c>
      <c r="D1455" t="s">
        <v>13485</v>
      </c>
      <c r="E1455">
        <v>3</v>
      </c>
      <c r="F1455">
        <v>117</v>
      </c>
      <c r="G1455">
        <v>29</v>
      </c>
      <c r="H1455">
        <v>4</v>
      </c>
      <c r="I1455">
        <v>0</v>
      </c>
      <c r="J1455">
        <v>27669</v>
      </c>
      <c r="K1455">
        <v>13507</v>
      </c>
      <c r="L1455">
        <v>23</v>
      </c>
      <c r="M1455">
        <v>11</v>
      </c>
      <c r="N1455">
        <v>7</v>
      </c>
      <c r="O1455">
        <v>0</v>
      </c>
      <c r="P1455">
        <v>3</v>
      </c>
      <c r="Q1455">
        <v>1</v>
      </c>
      <c r="R1455">
        <v>1</v>
      </c>
      <c r="S1455">
        <v>0</v>
      </c>
      <c r="T1455">
        <v>71590</v>
      </c>
      <c r="U1455">
        <v>71607</v>
      </c>
      <c r="V1455">
        <v>71225</v>
      </c>
      <c r="W1455" t="s">
        <v>12589</v>
      </c>
      <c r="X1455" t="s">
        <v>12590</v>
      </c>
      <c r="Y1455">
        <v>54268</v>
      </c>
      <c r="Z1455">
        <v>31040</v>
      </c>
    </row>
    <row r="1456" spans="1:26" x14ac:dyDescent="0.25">
      <c r="A1456">
        <v>302809</v>
      </c>
      <c r="B1456">
        <v>202501</v>
      </c>
      <c r="C1456">
        <v>1</v>
      </c>
      <c r="D1456" t="s">
        <v>13486</v>
      </c>
      <c r="E1456">
        <v>3</v>
      </c>
      <c r="F1456">
        <v>25</v>
      </c>
      <c r="G1456">
        <v>12</v>
      </c>
      <c r="H1456">
        <v>2</v>
      </c>
      <c r="I1456">
        <v>0</v>
      </c>
      <c r="J1456">
        <v>87241</v>
      </c>
      <c r="K1456">
        <v>289034</v>
      </c>
      <c r="L1456">
        <v>109</v>
      </c>
      <c r="M1456">
        <v>24</v>
      </c>
      <c r="N1456">
        <v>17</v>
      </c>
      <c r="O1456">
        <v>13</v>
      </c>
      <c r="P1456">
        <v>21</v>
      </c>
      <c r="Q1456">
        <v>28</v>
      </c>
      <c r="R1456">
        <v>6</v>
      </c>
      <c r="S1456">
        <v>0</v>
      </c>
      <c r="T1456">
        <v>71251</v>
      </c>
      <c r="U1456">
        <v>70930</v>
      </c>
      <c r="V1456">
        <v>71397</v>
      </c>
      <c r="W1456" t="s">
        <v>12618</v>
      </c>
      <c r="X1456" t="s">
        <v>13885</v>
      </c>
      <c r="Y1456">
        <v>86523</v>
      </c>
      <c r="Z1456">
        <v>135540</v>
      </c>
    </row>
    <row r="1457" spans="1:26" x14ac:dyDescent="0.25">
      <c r="A1457">
        <v>302809</v>
      </c>
      <c r="B1457">
        <v>202501</v>
      </c>
      <c r="C1457">
        <v>2</v>
      </c>
      <c r="D1457" t="s">
        <v>13486</v>
      </c>
      <c r="E1457">
        <v>3</v>
      </c>
      <c r="F1457">
        <v>25</v>
      </c>
      <c r="G1457">
        <v>12</v>
      </c>
      <c r="H1457">
        <v>2</v>
      </c>
      <c r="I1457">
        <v>0</v>
      </c>
      <c r="J1457">
        <v>87241</v>
      </c>
      <c r="K1457">
        <v>289034</v>
      </c>
      <c r="L1457">
        <v>109</v>
      </c>
      <c r="M1457">
        <v>24</v>
      </c>
      <c r="N1457">
        <v>17</v>
      </c>
      <c r="O1457">
        <v>13</v>
      </c>
      <c r="P1457">
        <v>21</v>
      </c>
      <c r="Q1457">
        <v>28</v>
      </c>
      <c r="R1457">
        <v>6</v>
      </c>
      <c r="S1457">
        <v>0</v>
      </c>
      <c r="T1457">
        <v>71251</v>
      </c>
      <c r="U1457">
        <v>70930</v>
      </c>
      <c r="V1457">
        <v>71397</v>
      </c>
      <c r="W1457" t="s">
        <v>12618</v>
      </c>
      <c r="X1457" t="s">
        <v>13885</v>
      </c>
      <c r="Y1457">
        <v>86523</v>
      </c>
      <c r="Z1457">
        <v>135540</v>
      </c>
    </row>
    <row r="1458" spans="1:26" x14ac:dyDescent="0.25">
      <c r="A1458">
        <v>302821</v>
      </c>
      <c r="B1458">
        <v>202501</v>
      </c>
      <c r="C1458">
        <v>1</v>
      </c>
      <c r="D1458" t="s">
        <v>13487</v>
      </c>
      <c r="E1458">
        <v>3</v>
      </c>
      <c r="F1458">
        <v>107</v>
      </c>
      <c r="G1458">
        <v>25</v>
      </c>
      <c r="H1458">
        <v>3</v>
      </c>
      <c r="I1458">
        <v>0</v>
      </c>
      <c r="J1458">
        <v>28310</v>
      </c>
      <c r="K1458">
        <v>49760</v>
      </c>
      <c r="L1458">
        <v>27</v>
      </c>
      <c r="M1458">
        <v>2</v>
      </c>
      <c r="N1458">
        <v>7</v>
      </c>
      <c r="O1458">
        <v>10</v>
      </c>
      <c r="P1458">
        <v>1</v>
      </c>
      <c r="Q1458">
        <v>4</v>
      </c>
      <c r="R1458">
        <v>3</v>
      </c>
      <c r="S1458">
        <v>0</v>
      </c>
      <c r="T1458">
        <v>71030</v>
      </c>
      <c r="U1458">
        <v>71045</v>
      </c>
      <c r="V1458">
        <v>71436</v>
      </c>
      <c r="W1458" t="s">
        <v>12661</v>
      </c>
      <c r="X1458" t="s">
        <v>12595</v>
      </c>
      <c r="Y1458">
        <v>16681</v>
      </c>
      <c r="Z1458">
        <v>43147</v>
      </c>
    </row>
    <row r="1459" spans="1:26" x14ac:dyDescent="0.25">
      <c r="A1459">
        <v>302821</v>
      </c>
      <c r="B1459">
        <v>202501</v>
      </c>
      <c r="C1459">
        <v>2</v>
      </c>
      <c r="D1459" t="s">
        <v>13487</v>
      </c>
      <c r="E1459">
        <v>3</v>
      </c>
      <c r="F1459">
        <v>107</v>
      </c>
      <c r="G1459">
        <v>25</v>
      </c>
      <c r="H1459">
        <v>3</v>
      </c>
      <c r="I1459">
        <v>0</v>
      </c>
      <c r="J1459">
        <v>28310</v>
      </c>
      <c r="K1459">
        <v>49760</v>
      </c>
      <c r="L1459">
        <v>27</v>
      </c>
      <c r="M1459">
        <v>2</v>
      </c>
      <c r="N1459">
        <v>7</v>
      </c>
      <c r="O1459">
        <v>10</v>
      </c>
      <c r="P1459">
        <v>1</v>
      </c>
      <c r="Q1459">
        <v>4</v>
      </c>
      <c r="R1459">
        <v>3</v>
      </c>
      <c r="S1459">
        <v>0</v>
      </c>
      <c r="T1459">
        <v>71030</v>
      </c>
      <c r="U1459">
        <v>71045</v>
      </c>
      <c r="V1459">
        <v>71436</v>
      </c>
      <c r="W1459" t="s">
        <v>12661</v>
      </c>
      <c r="X1459" t="s">
        <v>12595</v>
      </c>
      <c r="Y1459">
        <v>16681</v>
      </c>
      <c r="Z1459">
        <v>43147</v>
      </c>
    </row>
    <row r="1460" spans="1:26" x14ac:dyDescent="0.25">
      <c r="A1460">
        <v>302825</v>
      </c>
      <c r="B1460">
        <v>202501</v>
      </c>
      <c r="C1460">
        <v>1</v>
      </c>
      <c r="D1460" t="s">
        <v>13489</v>
      </c>
      <c r="E1460">
        <v>4</v>
      </c>
      <c r="F1460">
        <v>916</v>
      </c>
      <c r="G1460">
        <v>290</v>
      </c>
      <c r="H1460">
        <v>33</v>
      </c>
      <c r="I1460">
        <v>12</v>
      </c>
      <c r="J1460">
        <v>0</v>
      </c>
      <c r="K1460">
        <v>0</v>
      </c>
      <c r="L1460">
        <v>0</v>
      </c>
      <c r="M1460">
        <v>0</v>
      </c>
      <c r="N1460">
        <v>0</v>
      </c>
      <c r="O1460">
        <v>0</v>
      </c>
      <c r="P1460">
        <v>0</v>
      </c>
      <c r="Q1460">
        <v>0</v>
      </c>
      <c r="R1460">
        <v>0</v>
      </c>
      <c r="S1460">
        <v>0</v>
      </c>
      <c r="T1460">
        <v>71251</v>
      </c>
      <c r="U1460">
        <v>71174</v>
      </c>
      <c r="V1460">
        <v>71198</v>
      </c>
      <c r="W1460" t="s">
        <v>12613</v>
      </c>
      <c r="X1460" t="s">
        <v>13885</v>
      </c>
      <c r="Y1460">
        <v>0</v>
      </c>
      <c r="Z1460">
        <v>0</v>
      </c>
    </row>
    <row r="1461" spans="1:26" x14ac:dyDescent="0.25">
      <c r="A1461">
        <v>302825</v>
      </c>
      <c r="B1461">
        <v>202501</v>
      </c>
      <c r="C1461">
        <v>2</v>
      </c>
      <c r="D1461" t="s">
        <v>13489</v>
      </c>
      <c r="E1461">
        <v>4</v>
      </c>
      <c r="F1461">
        <v>916</v>
      </c>
      <c r="G1461">
        <v>290</v>
      </c>
      <c r="H1461">
        <v>33</v>
      </c>
      <c r="I1461">
        <v>12</v>
      </c>
      <c r="J1461">
        <v>0</v>
      </c>
      <c r="K1461">
        <v>0</v>
      </c>
      <c r="L1461">
        <v>0</v>
      </c>
      <c r="M1461">
        <v>0</v>
      </c>
      <c r="N1461">
        <v>0</v>
      </c>
      <c r="O1461">
        <v>0</v>
      </c>
      <c r="P1461">
        <v>0</v>
      </c>
      <c r="Q1461">
        <v>0</v>
      </c>
      <c r="R1461">
        <v>0</v>
      </c>
      <c r="S1461">
        <v>0</v>
      </c>
      <c r="T1461">
        <v>71251</v>
      </c>
      <c r="U1461">
        <v>71174</v>
      </c>
      <c r="V1461">
        <v>71198</v>
      </c>
      <c r="W1461" t="s">
        <v>12613</v>
      </c>
      <c r="X1461" t="s">
        <v>13885</v>
      </c>
      <c r="Y1461">
        <v>0</v>
      </c>
      <c r="Z1461">
        <v>0</v>
      </c>
    </row>
    <row r="1462" spans="1:26" x14ac:dyDescent="0.25">
      <c r="A1462">
        <v>302843</v>
      </c>
      <c r="B1462">
        <v>202501</v>
      </c>
      <c r="C1462">
        <v>1</v>
      </c>
      <c r="D1462" t="s">
        <v>13345</v>
      </c>
      <c r="E1462">
        <v>4</v>
      </c>
      <c r="F1462">
        <v>101</v>
      </c>
      <c r="G1462">
        <v>24</v>
      </c>
      <c r="H1462">
        <v>5</v>
      </c>
      <c r="I1462">
        <v>3</v>
      </c>
      <c r="J1462">
        <v>17865</v>
      </c>
      <c r="K1462">
        <v>51286</v>
      </c>
      <c r="L1462">
        <v>15.5</v>
      </c>
      <c r="M1462">
        <v>9</v>
      </c>
      <c r="N1462">
        <v>0</v>
      </c>
      <c r="O1462">
        <v>0</v>
      </c>
      <c r="P1462">
        <v>2</v>
      </c>
      <c r="Q1462">
        <v>1</v>
      </c>
      <c r="R1462">
        <v>3.5</v>
      </c>
      <c r="S1462">
        <v>0</v>
      </c>
      <c r="T1462">
        <v>71590</v>
      </c>
      <c r="U1462">
        <v>71594</v>
      </c>
      <c r="V1462">
        <v>71467</v>
      </c>
      <c r="W1462" t="s">
        <v>12670</v>
      </c>
      <c r="X1462" t="s">
        <v>12590</v>
      </c>
      <c r="Y1462">
        <v>31414</v>
      </c>
      <c r="Z1462">
        <v>23127</v>
      </c>
    </row>
    <row r="1463" spans="1:26" x14ac:dyDescent="0.25">
      <c r="A1463">
        <v>302843</v>
      </c>
      <c r="B1463">
        <v>202501</v>
      </c>
      <c r="C1463">
        <v>2</v>
      </c>
      <c r="D1463" t="s">
        <v>13345</v>
      </c>
      <c r="E1463">
        <v>4</v>
      </c>
      <c r="F1463">
        <v>101</v>
      </c>
      <c r="G1463">
        <v>24</v>
      </c>
      <c r="H1463">
        <v>5</v>
      </c>
      <c r="I1463">
        <v>3</v>
      </c>
      <c r="J1463">
        <v>17865</v>
      </c>
      <c r="K1463">
        <v>51286</v>
      </c>
      <c r="L1463">
        <v>15.5</v>
      </c>
      <c r="M1463">
        <v>9</v>
      </c>
      <c r="N1463">
        <v>0</v>
      </c>
      <c r="O1463">
        <v>0</v>
      </c>
      <c r="P1463">
        <v>2</v>
      </c>
      <c r="Q1463">
        <v>1</v>
      </c>
      <c r="R1463">
        <v>3.5</v>
      </c>
      <c r="S1463">
        <v>0</v>
      </c>
      <c r="T1463">
        <v>71590</v>
      </c>
      <c r="U1463">
        <v>71594</v>
      </c>
      <c r="V1463">
        <v>71467</v>
      </c>
      <c r="W1463" t="s">
        <v>12670</v>
      </c>
      <c r="X1463" t="s">
        <v>12590</v>
      </c>
      <c r="Y1463">
        <v>31414</v>
      </c>
      <c r="Z1463">
        <v>23127</v>
      </c>
    </row>
    <row r="1464" spans="1:26" x14ac:dyDescent="0.25">
      <c r="A1464">
        <v>302853</v>
      </c>
      <c r="B1464">
        <v>202501</v>
      </c>
      <c r="C1464">
        <v>1</v>
      </c>
      <c r="D1464" t="s">
        <v>13491</v>
      </c>
      <c r="E1464">
        <v>4</v>
      </c>
      <c r="F1464">
        <v>517</v>
      </c>
      <c r="G1464">
        <v>101</v>
      </c>
      <c r="H1464">
        <v>16</v>
      </c>
      <c r="I1464">
        <v>5</v>
      </c>
      <c r="J1464">
        <v>6687</v>
      </c>
      <c r="K1464">
        <v>8000</v>
      </c>
      <c r="L1464">
        <v>11</v>
      </c>
      <c r="M1464">
        <v>0</v>
      </c>
      <c r="N1464">
        <v>1</v>
      </c>
      <c r="O1464">
        <v>3</v>
      </c>
      <c r="P1464">
        <v>1</v>
      </c>
      <c r="Q1464">
        <v>6</v>
      </c>
      <c r="R1464">
        <v>0</v>
      </c>
      <c r="S1464">
        <v>0</v>
      </c>
      <c r="T1464">
        <v>71030</v>
      </c>
      <c r="U1464">
        <v>71024</v>
      </c>
      <c r="V1464">
        <v>70048</v>
      </c>
      <c r="W1464" t="s">
        <v>12597</v>
      </c>
      <c r="X1464" t="s">
        <v>12595</v>
      </c>
      <c r="Y1464">
        <v>0</v>
      </c>
      <c r="Z1464">
        <v>9783</v>
      </c>
    </row>
    <row r="1465" spans="1:26" x14ac:dyDescent="0.25">
      <c r="A1465">
        <v>302853</v>
      </c>
      <c r="B1465">
        <v>202501</v>
      </c>
      <c r="C1465">
        <v>2</v>
      </c>
      <c r="D1465" t="s">
        <v>13491</v>
      </c>
      <c r="E1465">
        <v>4</v>
      </c>
      <c r="F1465">
        <v>517</v>
      </c>
      <c r="G1465">
        <v>101</v>
      </c>
      <c r="H1465">
        <v>16</v>
      </c>
      <c r="I1465">
        <v>5</v>
      </c>
      <c r="J1465">
        <v>6687</v>
      </c>
      <c r="K1465">
        <v>8000</v>
      </c>
      <c r="L1465">
        <v>11</v>
      </c>
      <c r="M1465">
        <v>0</v>
      </c>
      <c r="N1465">
        <v>1</v>
      </c>
      <c r="O1465">
        <v>3</v>
      </c>
      <c r="P1465">
        <v>1</v>
      </c>
      <c r="Q1465">
        <v>6</v>
      </c>
      <c r="R1465">
        <v>0</v>
      </c>
      <c r="S1465">
        <v>0</v>
      </c>
      <c r="T1465">
        <v>71030</v>
      </c>
      <c r="U1465">
        <v>71024</v>
      </c>
      <c r="V1465">
        <v>70048</v>
      </c>
      <c r="W1465" t="s">
        <v>12597</v>
      </c>
      <c r="X1465" t="s">
        <v>12595</v>
      </c>
      <c r="Y1465">
        <v>0</v>
      </c>
      <c r="Z1465">
        <v>9783</v>
      </c>
    </row>
    <row r="1466" spans="1:26" x14ac:dyDescent="0.25">
      <c r="A1466">
        <v>302862</v>
      </c>
      <c r="B1466">
        <v>202501</v>
      </c>
      <c r="C1466">
        <v>1</v>
      </c>
      <c r="D1466" t="s">
        <v>12765</v>
      </c>
      <c r="E1466">
        <v>4</v>
      </c>
      <c r="F1466">
        <v>225</v>
      </c>
      <c r="G1466">
        <v>59</v>
      </c>
      <c r="H1466">
        <v>10</v>
      </c>
      <c r="I1466">
        <v>4</v>
      </c>
      <c r="J1466">
        <v>12846</v>
      </c>
      <c r="K1466">
        <v>45581</v>
      </c>
      <c r="L1466">
        <v>11</v>
      </c>
      <c r="M1466">
        <v>4</v>
      </c>
      <c r="N1466">
        <v>1</v>
      </c>
      <c r="O1466">
        <v>0</v>
      </c>
      <c r="P1466">
        <v>1</v>
      </c>
      <c r="Q1466">
        <v>1</v>
      </c>
      <c r="R1466">
        <v>4</v>
      </c>
      <c r="S1466">
        <v>0</v>
      </c>
      <c r="T1466">
        <v>71590</v>
      </c>
      <c r="U1466">
        <v>71594</v>
      </c>
      <c r="V1466">
        <v>71467</v>
      </c>
      <c r="W1466" t="s">
        <v>12670</v>
      </c>
      <c r="X1466" t="s">
        <v>12590</v>
      </c>
      <c r="Y1466">
        <v>18199</v>
      </c>
      <c r="Z1466">
        <v>18029</v>
      </c>
    </row>
    <row r="1467" spans="1:26" x14ac:dyDescent="0.25">
      <c r="A1467">
        <v>302862</v>
      </c>
      <c r="B1467">
        <v>202501</v>
      </c>
      <c r="C1467">
        <v>2</v>
      </c>
      <c r="D1467" t="s">
        <v>12765</v>
      </c>
      <c r="E1467">
        <v>4</v>
      </c>
      <c r="F1467">
        <v>225</v>
      </c>
      <c r="G1467">
        <v>59</v>
      </c>
      <c r="H1467">
        <v>10</v>
      </c>
      <c r="I1467">
        <v>4</v>
      </c>
      <c r="J1467">
        <v>12846</v>
      </c>
      <c r="K1467">
        <v>45581</v>
      </c>
      <c r="L1467">
        <v>11</v>
      </c>
      <c r="M1467">
        <v>4</v>
      </c>
      <c r="N1467">
        <v>1</v>
      </c>
      <c r="O1467">
        <v>0</v>
      </c>
      <c r="P1467">
        <v>1</v>
      </c>
      <c r="Q1467">
        <v>1</v>
      </c>
      <c r="R1467">
        <v>4</v>
      </c>
      <c r="S1467">
        <v>0</v>
      </c>
      <c r="T1467">
        <v>71590</v>
      </c>
      <c r="U1467">
        <v>71594</v>
      </c>
      <c r="V1467">
        <v>71467</v>
      </c>
      <c r="W1467" t="s">
        <v>12670</v>
      </c>
      <c r="X1467" t="s">
        <v>12590</v>
      </c>
      <c r="Y1467">
        <v>18199</v>
      </c>
      <c r="Z1467">
        <v>18029</v>
      </c>
    </row>
    <row r="1468" spans="1:26" x14ac:dyDescent="0.25">
      <c r="A1468">
        <v>302879</v>
      </c>
      <c r="B1468">
        <v>202501</v>
      </c>
      <c r="C1468">
        <v>1</v>
      </c>
      <c r="D1468" t="s">
        <v>13016</v>
      </c>
      <c r="E1468">
        <v>4</v>
      </c>
      <c r="F1468">
        <v>464</v>
      </c>
      <c r="G1468">
        <v>166</v>
      </c>
      <c r="H1468">
        <v>20</v>
      </c>
      <c r="I1468">
        <v>4</v>
      </c>
      <c r="J1468">
        <v>6764</v>
      </c>
      <c r="K1468">
        <v>20114</v>
      </c>
      <c r="L1468">
        <v>8</v>
      </c>
      <c r="M1468">
        <v>1</v>
      </c>
      <c r="N1468">
        <v>5</v>
      </c>
      <c r="O1468">
        <v>1</v>
      </c>
      <c r="P1468">
        <v>0</v>
      </c>
      <c r="Q1468">
        <v>1</v>
      </c>
      <c r="R1468">
        <v>0</v>
      </c>
      <c r="S1468">
        <v>0</v>
      </c>
      <c r="T1468">
        <v>71251</v>
      </c>
      <c r="U1468">
        <v>71239</v>
      </c>
      <c r="V1468">
        <v>71941</v>
      </c>
      <c r="W1468" t="s">
        <v>12650</v>
      </c>
      <c r="X1468" t="s">
        <v>13885</v>
      </c>
      <c r="Y1468">
        <v>15586</v>
      </c>
      <c r="Z1468">
        <v>11350</v>
      </c>
    </row>
    <row r="1469" spans="1:26" x14ac:dyDescent="0.25">
      <c r="A1469">
        <v>302879</v>
      </c>
      <c r="B1469">
        <v>202501</v>
      </c>
      <c r="C1469">
        <v>2</v>
      </c>
      <c r="D1469" t="s">
        <v>13016</v>
      </c>
      <c r="E1469">
        <v>4</v>
      </c>
      <c r="F1469">
        <v>464</v>
      </c>
      <c r="G1469">
        <v>166</v>
      </c>
      <c r="H1469">
        <v>20</v>
      </c>
      <c r="I1469">
        <v>4</v>
      </c>
      <c r="J1469">
        <v>6764</v>
      </c>
      <c r="K1469">
        <v>20114</v>
      </c>
      <c r="L1469">
        <v>8</v>
      </c>
      <c r="M1469">
        <v>1</v>
      </c>
      <c r="N1469">
        <v>5</v>
      </c>
      <c r="O1469">
        <v>1</v>
      </c>
      <c r="P1469">
        <v>0</v>
      </c>
      <c r="Q1469">
        <v>1</v>
      </c>
      <c r="R1469">
        <v>0</v>
      </c>
      <c r="S1469">
        <v>0</v>
      </c>
      <c r="T1469">
        <v>71251</v>
      </c>
      <c r="U1469">
        <v>71239</v>
      </c>
      <c r="V1469">
        <v>71941</v>
      </c>
      <c r="W1469" t="s">
        <v>12650</v>
      </c>
      <c r="X1469" t="s">
        <v>13885</v>
      </c>
      <c r="Y1469">
        <v>15586</v>
      </c>
      <c r="Z1469">
        <v>11350</v>
      </c>
    </row>
    <row r="1470" spans="1:26" x14ac:dyDescent="0.25">
      <c r="A1470">
        <v>302886</v>
      </c>
      <c r="B1470">
        <v>202501</v>
      </c>
      <c r="C1470">
        <v>1</v>
      </c>
      <c r="D1470" t="s">
        <v>13493</v>
      </c>
      <c r="E1470">
        <v>4</v>
      </c>
      <c r="F1470">
        <v>495</v>
      </c>
      <c r="G1470">
        <v>97</v>
      </c>
      <c r="H1470">
        <v>10</v>
      </c>
      <c r="I1470">
        <v>2</v>
      </c>
      <c r="J1470">
        <v>5813</v>
      </c>
      <c r="K1470">
        <v>8669</v>
      </c>
      <c r="L1470">
        <v>4.5</v>
      </c>
      <c r="M1470">
        <v>1</v>
      </c>
      <c r="N1470">
        <v>1</v>
      </c>
      <c r="O1470">
        <v>1.5</v>
      </c>
      <c r="P1470">
        <v>0</v>
      </c>
      <c r="Q1470">
        <v>0</v>
      </c>
      <c r="R1470">
        <v>1</v>
      </c>
      <c r="S1470">
        <v>0</v>
      </c>
      <c r="T1470">
        <v>71030</v>
      </c>
      <c r="U1470">
        <v>71662</v>
      </c>
      <c r="V1470">
        <v>71450</v>
      </c>
      <c r="W1470" t="s">
        <v>12672</v>
      </c>
      <c r="X1470" t="s">
        <v>12595</v>
      </c>
      <c r="Y1470">
        <v>0</v>
      </c>
      <c r="Z1470">
        <v>10523</v>
      </c>
    </row>
    <row r="1471" spans="1:26" x14ac:dyDescent="0.25">
      <c r="A1471">
        <v>302886</v>
      </c>
      <c r="B1471">
        <v>202501</v>
      </c>
      <c r="C1471">
        <v>2</v>
      </c>
      <c r="D1471" t="s">
        <v>13493</v>
      </c>
      <c r="E1471">
        <v>4</v>
      </c>
      <c r="F1471">
        <v>495</v>
      </c>
      <c r="G1471">
        <v>97</v>
      </c>
      <c r="H1471">
        <v>10</v>
      </c>
      <c r="I1471">
        <v>2</v>
      </c>
      <c r="J1471">
        <v>5813</v>
      </c>
      <c r="K1471">
        <v>8669</v>
      </c>
      <c r="L1471">
        <v>4.5</v>
      </c>
      <c r="M1471">
        <v>1</v>
      </c>
      <c r="N1471">
        <v>1</v>
      </c>
      <c r="O1471">
        <v>1.5</v>
      </c>
      <c r="P1471">
        <v>0</v>
      </c>
      <c r="Q1471">
        <v>0</v>
      </c>
      <c r="R1471">
        <v>1</v>
      </c>
      <c r="S1471">
        <v>0</v>
      </c>
      <c r="T1471">
        <v>71030</v>
      </c>
      <c r="U1471">
        <v>71662</v>
      </c>
      <c r="V1471">
        <v>71450</v>
      </c>
      <c r="W1471" t="s">
        <v>12672</v>
      </c>
      <c r="X1471" t="s">
        <v>12595</v>
      </c>
      <c r="Y1471">
        <v>0</v>
      </c>
      <c r="Z1471">
        <v>10523</v>
      </c>
    </row>
    <row r="1472" spans="1:26" x14ac:dyDescent="0.25">
      <c r="A1472">
        <v>302912</v>
      </c>
      <c r="B1472">
        <v>202501</v>
      </c>
      <c r="C1472">
        <v>1</v>
      </c>
      <c r="D1472" t="s">
        <v>13228</v>
      </c>
      <c r="E1472">
        <v>4</v>
      </c>
      <c r="F1472">
        <v>428</v>
      </c>
      <c r="G1472">
        <v>110</v>
      </c>
      <c r="H1472">
        <v>11</v>
      </c>
      <c r="I1472">
        <v>2</v>
      </c>
      <c r="J1472">
        <v>6950</v>
      </c>
      <c r="K1472">
        <v>35066</v>
      </c>
      <c r="L1472">
        <v>12</v>
      </c>
      <c r="M1472">
        <v>3</v>
      </c>
      <c r="N1472">
        <v>2</v>
      </c>
      <c r="O1472">
        <v>1</v>
      </c>
      <c r="P1472">
        <v>2</v>
      </c>
      <c r="Q1472">
        <v>1</v>
      </c>
      <c r="R1472">
        <v>3</v>
      </c>
      <c r="S1472">
        <v>0</v>
      </c>
      <c r="T1472">
        <v>71590</v>
      </c>
      <c r="U1472">
        <v>71595</v>
      </c>
      <c r="V1472">
        <v>71083</v>
      </c>
      <c r="W1472" t="s">
        <v>12693</v>
      </c>
      <c r="X1472" t="s">
        <v>12590</v>
      </c>
      <c r="Y1472">
        <v>0</v>
      </c>
      <c r="Z1472">
        <v>12136</v>
      </c>
    </row>
    <row r="1473" spans="1:26" x14ac:dyDescent="0.25">
      <c r="A1473">
        <v>302912</v>
      </c>
      <c r="B1473">
        <v>202501</v>
      </c>
      <c r="C1473">
        <v>2</v>
      </c>
      <c r="D1473" t="s">
        <v>13228</v>
      </c>
      <c r="E1473">
        <v>4</v>
      </c>
      <c r="F1473">
        <v>428</v>
      </c>
      <c r="G1473">
        <v>110</v>
      </c>
      <c r="H1473">
        <v>11</v>
      </c>
      <c r="I1473">
        <v>2</v>
      </c>
      <c r="J1473">
        <v>6950</v>
      </c>
      <c r="K1473">
        <v>35066</v>
      </c>
      <c r="L1473">
        <v>12</v>
      </c>
      <c r="M1473">
        <v>3</v>
      </c>
      <c r="N1473">
        <v>2</v>
      </c>
      <c r="O1473">
        <v>1</v>
      </c>
      <c r="P1473">
        <v>2</v>
      </c>
      <c r="Q1473">
        <v>1</v>
      </c>
      <c r="R1473">
        <v>3</v>
      </c>
      <c r="S1473">
        <v>0</v>
      </c>
      <c r="T1473">
        <v>71590</v>
      </c>
      <c r="U1473">
        <v>71595</v>
      </c>
      <c r="V1473">
        <v>71083</v>
      </c>
      <c r="W1473" t="s">
        <v>12693</v>
      </c>
      <c r="X1473" t="s">
        <v>12590</v>
      </c>
      <c r="Y1473">
        <v>0</v>
      </c>
      <c r="Z1473">
        <v>12136</v>
      </c>
    </row>
    <row r="1474" spans="1:26" x14ac:dyDescent="0.25">
      <c r="A1474">
        <v>302914</v>
      </c>
      <c r="B1474">
        <v>202501</v>
      </c>
      <c r="C1474">
        <v>1</v>
      </c>
      <c r="D1474" t="s">
        <v>13496</v>
      </c>
      <c r="E1474">
        <v>4</v>
      </c>
      <c r="F1474">
        <v>916</v>
      </c>
      <c r="G1474">
        <v>230</v>
      </c>
      <c r="H1474">
        <v>27</v>
      </c>
      <c r="I1474">
        <v>9</v>
      </c>
      <c r="J1474">
        <v>0</v>
      </c>
      <c r="K1474">
        <v>0</v>
      </c>
      <c r="L1474">
        <v>0</v>
      </c>
      <c r="M1474">
        <v>0</v>
      </c>
      <c r="N1474">
        <v>0</v>
      </c>
      <c r="O1474">
        <v>0</v>
      </c>
      <c r="P1474">
        <v>0</v>
      </c>
      <c r="Q1474">
        <v>0</v>
      </c>
      <c r="R1474">
        <v>0</v>
      </c>
      <c r="S1474">
        <v>0</v>
      </c>
      <c r="T1474">
        <v>71030</v>
      </c>
      <c r="U1474">
        <v>71045</v>
      </c>
      <c r="V1474">
        <v>71039</v>
      </c>
      <c r="W1474" t="s">
        <v>12661</v>
      </c>
      <c r="X1474" t="s">
        <v>12595</v>
      </c>
      <c r="Y1474">
        <v>0</v>
      </c>
      <c r="Z1474">
        <v>0</v>
      </c>
    </row>
    <row r="1475" spans="1:26" x14ac:dyDescent="0.25">
      <c r="A1475">
        <v>302914</v>
      </c>
      <c r="B1475">
        <v>202501</v>
      </c>
      <c r="C1475">
        <v>2</v>
      </c>
      <c r="D1475" t="s">
        <v>13496</v>
      </c>
      <c r="E1475">
        <v>4</v>
      </c>
      <c r="F1475">
        <v>916</v>
      </c>
      <c r="G1475">
        <v>230</v>
      </c>
      <c r="H1475">
        <v>27</v>
      </c>
      <c r="I1475">
        <v>9</v>
      </c>
      <c r="J1475">
        <v>0</v>
      </c>
      <c r="K1475">
        <v>0</v>
      </c>
      <c r="L1475">
        <v>0</v>
      </c>
      <c r="M1475">
        <v>0</v>
      </c>
      <c r="N1475">
        <v>0</v>
      </c>
      <c r="O1475">
        <v>0</v>
      </c>
      <c r="P1475">
        <v>0</v>
      </c>
      <c r="Q1475">
        <v>0</v>
      </c>
      <c r="R1475">
        <v>0</v>
      </c>
      <c r="S1475">
        <v>0</v>
      </c>
      <c r="T1475">
        <v>71030</v>
      </c>
      <c r="U1475">
        <v>71045</v>
      </c>
      <c r="V1475">
        <v>71039</v>
      </c>
      <c r="W1475" t="s">
        <v>12661</v>
      </c>
      <c r="X1475" t="s">
        <v>12595</v>
      </c>
      <c r="Y1475">
        <v>0</v>
      </c>
      <c r="Z1475">
        <v>0</v>
      </c>
    </row>
    <row r="1476" spans="1:26" x14ac:dyDescent="0.25">
      <c r="A1476">
        <v>302925</v>
      </c>
      <c r="B1476">
        <v>202501</v>
      </c>
      <c r="C1476">
        <v>1</v>
      </c>
      <c r="D1476" t="s">
        <v>13497</v>
      </c>
      <c r="E1476">
        <v>3</v>
      </c>
      <c r="F1476">
        <v>9</v>
      </c>
      <c r="G1476">
        <v>2</v>
      </c>
      <c r="H1476">
        <v>1</v>
      </c>
      <c r="I1476">
        <v>0</v>
      </c>
      <c r="J1476">
        <v>124160</v>
      </c>
      <c r="K1476">
        <v>342833</v>
      </c>
      <c r="L1476">
        <v>94</v>
      </c>
      <c r="M1476">
        <v>24</v>
      </c>
      <c r="N1476">
        <v>25.5</v>
      </c>
      <c r="O1476">
        <v>8</v>
      </c>
      <c r="P1476">
        <v>13.5</v>
      </c>
      <c r="Q1476">
        <v>15</v>
      </c>
      <c r="R1476">
        <v>8</v>
      </c>
      <c r="S1476">
        <v>0</v>
      </c>
      <c r="T1476">
        <v>71030</v>
      </c>
      <c r="U1476">
        <v>71031</v>
      </c>
      <c r="V1476">
        <v>71021</v>
      </c>
      <c r="W1476" t="s">
        <v>12596</v>
      </c>
      <c r="X1476" t="s">
        <v>12595</v>
      </c>
      <c r="Y1476">
        <v>52695</v>
      </c>
      <c r="Z1476">
        <v>170827</v>
      </c>
    </row>
    <row r="1477" spans="1:26" x14ac:dyDescent="0.25">
      <c r="A1477">
        <v>302925</v>
      </c>
      <c r="B1477">
        <v>202501</v>
      </c>
      <c r="C1477">
        <v>2</v>
      </c>
      <c r="D1477" t="s">
        <v>13497</v>
      </c>
      <c r="E1477">
        <v>3</v>
      </c>
      <c r="F1477">
        <v>9</v>
      </c>
      <c r="G1477">
        <v>2</v>
      </c>
      <c r="H1477">
        <v>1</v>
      </c>
      <c r="I1477">
        <v>0</v>
      </c>
      <c r="J1477">
        <v>124160</v>
      </c>
      <c r="K1477">
        <v>342833</v>
      </c>
      <c r="L1477">
        <v>94</v>
      </c>
      <c r="M1477">
        <v>24</v>
      </c>
      <c r="N1477">
        <v>25.5</v>
      </c>
      <c r="O1477">
        <v>8</v>
      </c>
      <c r="P1477">
        <v>13.5</v>
      </c>
      <c r="Q1477">
        <v>15</v>
      </c>
      <c r="R1477">
        <v>8</v>
      </c>
      <c r="S1477">
        <v>0</v>
      </c>
      <c r="T1477">
        <v>71030</v>
      </c>
      <c r="U1477">
        <v>71031</v>
      </c>
      <c r="V1477">
        <v>71021</v>
      </c>
      <c r="W1477" t="s">
        <v>12596</v>
      </c>
      <c r="X1477" t="s">
        <v>12595</v>
      </c>
      <c r="Y1477">
        <v>52695</v>
      </c>
      <c r="Z1477">
        <v>170827</v>
      </c>
    </row>
    <row r="1478" spans="1:26" x14ac:dyDescent="0.25">
      <c r="A1478">
        <v>302954</v>
      </c>
      <c r="B1478">
        <v>202501</v>
      </c>
      <c r="C1478">
        <v>1</v>
      </c>
      <c r="D1478" t="s">
        <v>12726</v>
      </c>
      <c r="E1478">
        <v>4</v>
      </c>
      <c r="F1478">
        <v>555</v>
      </c>
      <c r="G1478">
        <v>197</v>
      </c>
      <c r="H1478">
        <v>28</v>
      </c>
      <c r="I1478">
        <v>7</v>
      </c>
      <c r="J1478">
        <v>2507</v>
      </c>
      <c r="K1478">
        <v>41300</v>
      </c>
      <c r="L1478">
        <v>4</v>
      </c>
      <c r="M1478">
        <v>0</v>
      </c>
      <c r="N1478">
        <v>4</v>
      </c>
      <c r="O1478">
        <v>0</v>
      </c>
      <c r="P1478">
        <v>0</v>
      </c>
      <c r="Q1478">
        <v>0</v>
      </c>
      <c r="R1478">
        <v>0</v>
      </c>
      <c r="S1478">
        <v>0</v>
      </c>
      <c r="T1478">
        <v>71251</v>
      </c>
      <c r="U1478">
        <v>71239</v>
      </c>
      <c r="V1478">
        <v>71625</v>
      </c>
      <c r="W1478" t="s">
        <v>12650</v>
      </c>
      <c r="X1478" t="s">
        <v>13885</v>
      </c>
      <c r="Y1478">
        <v>0</v>
      </c>
      <c r="Z1478">
        <v>8609</v>
      </c>
    </row>
    <row r="1479" spans="1:26" x14ac:dyDescent="0.25">
      <c r="A1479">
        <v>302954</v>
      </c>
      <c r="B1479">
        <v>202501</v>
      </c>
      <c r="C1479">
        <v>2</v>
      </c>
      <c r="D1479" t="s">
        <v>12726</v>
      </c>
      <c r="E1479">
        <v>4</v>
      </c>
      <c r="F1479">
        <v>555</v>
      </c>
      <c r="G1479">
        <v>197</v>
      </c>
      <c r="H1479">
        <v>28</v>
      </c>
      <c r="I1479">
        <v>7</v>
      </c>
      <c r="J1479">
        <v>2507</v>
      </c>
      <c r="K1479">
        <v>41300</v>
      </c>
      <c r="L1479">
        <v>4</v>
      </c>
      <c r="M1479">
        <v>0</v>
      </c>
      <c r="N1479">
        <v>4</v>
      </c>
      <c r="O1479">
        <v>0</v>
      </c>
      <c r="P1479">
        <v>0</v>
      </c>
      <c r="Q1479">
        <v>0</v>
      </c>
      <c r="R1479">
        <v>0</v>
      </c>
      <c r="S1479">
        <v>0</v>
      </c>
      <c r="T1479">
        <v>71251</v>
      </c>
      <c r="U1479">
        <v>71239</v>
      </c>
      <c r="V1479">
        <v>71625</v>
      </c>
      <c r="W1479" t="s">
        <v>12650</v>
      </c>
      <c r="X1479" t="s">
        <v>13885</v>
      </c>
      <c r="Y1479">
        <v>0</v>
      </c>
      <c r="Z1479">
        <v>8609</v>
      </c>
    </row>
    <row r="1480" spans="1:26" x14ac:dyDescent="0.25">
      <c r="A1480">
        <v>302996</v>
      </c>
      <c r="B1480">
        <v>202501</v>
      </c>
      <c r="C1480">
        <v>1</v>
      </c>
      <c r="D1480" t="s">
        <v>13499</v>
      </c>
      <c r="E1480">
        <v>4</v>
      </c>
      <c r="F1480">
        <v>725</v>
      </c>
      <c r="G1480">
        <v>163</v>
      </c>
      <c r="H1480">
        <v>32</v>
      </c>
      <c r="I1480">
        <v>6</v>
      </c>
      <c r="J1480">
        <v>2707</v>
      </c>
      <c r="K1480">
        <v>7000</v>
      </c>
      <c r="L1480">
        <v>2</v>
      </c>
      <c r="M1480">
        <v>0</v>
      </c>
      <c r="N1480">
        <v>1</v>
      </c>
      <c r="O1480">
        <v>0</v>
      </c>
      <c r="P1480">
        <v>0</v>
      </c>
      <c r="Q1480">
        <v>1</v>
      </c>
      <c r="R1480">
        <v>0</v>
      </c>
      <c r="S1480">
        <v>0</v>
      </c>
      <c r="T1480">
        <v>71030</v>
      </c>
      <c r="U1480">
        <v>71031</v>
      </c>
      <c r="V1480">
        <v>71013</v>
      </c>
      <c r="W1480" t="s">
        <v>12596</v>
      </c>
      <c r="X1480" t="s">
        <v>12595</v>
      </c>
      <c r="Y1480">
        <v>0</v>
      </c>
      <c r="Z1480">
        <v>3589</v>
      </c>
    </row>
    <row r="1481" spans="1:26" x14ac:dyDescent="0.25">
      <c r="A1481">
        <v>302996</v>
      </c>
      <c r="B1481">
        <v>202501</v>
      </c>
      <c r="C1481">
        <v>2</v>
      </c>
      <c r="D1481" t="s">
        <v>13499</v>
      </c>
      <c r="E1481">
        <v>4</v>
      </c>
      <c r="F1481">
        <v>725</v>
      </c>
      <c r="G1481">
        <v>163</v>
      </c>
      <c r="H1481">
        <v>32</v>
      </c>
      <c r="I1481">
        <v>6</v>
      </c>
      <c r="J1481">
        <v>2707</v>
      </c>
      <c r="K1481">
        <v>7000</v>
      </c>
      <c r="L1481">
        <v>2</v>
      </c>
      <c r="M1481">
        <v>0</v>
      </c>
      <c r="N1481">
        <v>1</v>
      </c>
      <c r="O1481">
        <v>0</v>
      </c>
      <c r="P1481">
        <v>0</v>
      </c>
      <c r="Q1481">
        <v>1</v>
      </c>
      <c r="R1481">
        <v>0</v>
      </c>
      <c r="S1481">
        <v>0</v>
      </c>
      <c r="T1481">
        <v>71030</v>
      </c>
      <c r="U1481">
        <v>71031</v>
      </c>
      <c r="V1481">
        <v>71013</v>
      </c>
      <c r="W1481" t="s">
        <v>12596</v>
      </c>
      <c r="X1481" t="s">
        <v>12595</v>
      </c>
      <c r="Y1481">
        <v>0</v>
      </c>
      <c r="Z1481">
        <v>3589</v>
      </c>
    </row>
    <row r="1482" spans="1:26" x14ac:dyDescent="0.25">
      <c r="A1482">
        <v>302999</v>
      </c>
      <c r="B1482">
        <v>202501</v>
      </c>
      <c r="C1482">
        <v>1</v>
      </c>
      <c r="D1482" t="s">
        <v>13501</v>
      </c>
      <c r="E1482">
        <v>4</v>
      </c>
      <c r="F1482">
        <v>5</v>
      </c>
      <c r="G1482">
        <v>3</v>
      </c>
      <c r="H1482">
        <v>1</v>
      </c>
      <c r="I1482">
        <v>1</v>
      </c>
      <c r="J1482">
        <v>40055</v>
      </c>
      <c r="K1482">
        <v>16689</v>
      </c>
      <c r="L1482">
        <v>40.5</v>
      </c>
      <c r="M1482">
        <v>14</v>
      </c>
      <c r="N1482">
        <v>10</v>
      </c>
      <c r="O1482">
        <v>5</v>
      </c>
      <c r="P1482">
        <v>9</v>
      </c>
      <c r="Q1482">
        <v>1.5</v>
      </c>
      <c r="R1482">
        <v>1</v>
      </c>
      <c r="S1482">
        <v>0</v>
      </c>
      <c r="T1482">
        <v>71251</v>
      </c>
      <c r="U1482">
        <v>70067</v>
      </c>
      <c r="V1482">
        <v>71366</v>
      </c>
      <c r="W1482" t="s">
        <v>12636</v>
      </c>
      <c r="X1482" t="s">
        <v>13885</v>
      </c>
      <c r="Y1482">
        <v>0</v>
      </c>
      <c r="Z1482">
        <v>50992</v>
      </c>
    </row>
    <row r="1483" spans="1:26" x14ac:dyDescent="0.25">
      <c r="A1483">
        <v>302999</v>
      </c>
      <c r="B1483">
        <v>202501</v>
      </c>
      <c r="C1483">
        <v>2</v>
      </c>
      <c r="D1483" t="s">
        <v>13501</v>
      </c>
      <c r="E1483">
        <v>4</v>
      </c>
      <c r="F1483">
        <v>5</v>
      </c>
      <c r="G1483">
        <v>3</v>
      </c>
      <c r="H1483">
        <v>1</v>
      </c>
      <c r="I1483">
        <v>1</v>
      </c>
      <c r="J1483">
        <v>40055</v>
      </c>
      <c r="K1483">
        <v>16689</v>
      </c>
      <c r="L1483">
        <v>40.5</v>
      </c>
      <c r="M1483">
        <v>14</v>
      </c>
      <c r="N1483">
        <v>10</v>
      </c>
      <c r="O1483">
        <v>5</v>
      </c>
      <c r="P1483">
        <v>9</v>
      </c>
      <c r="Q1483">
        <v>1.5</v>
      </c>
      <c r="R1483">
        <v>1</v>
      </c>
      <c r="S1483">
        <v>0</v>
      </c>
      <c r="T1483">
        <v>71251</v>
      </c>
      <c r="U1483">
        <v>70067</v>
      </c>
      <c r="V1483">
        <v>71366</v>
      </c>
      <c r="W1483" t="s">
        <v>12636</v>
      </c>
      <c r="X1483" t="s">
        <v>13885</v>
      </c>
      <c r="Y1483">
        <v>0</v>
      </c>
      <c r="Z1483">
        <v>50992</v>
      </c>
    </row>
    <row r="1484" spans="1:26" x14ac:dyDescent="0.25">
      <c r="A1484">
        <v>303026</v>
      </c>
      <c r="B1484">
        <v>202501</v>
      </c>
      <c r="C1484">
        <v>1</v>
      </c>
      <c r="D1484" t="s">
        <v>13503</v>
      </c>
      <c r="E1484">
        <v>4</v>
      </c>
      <c r="F1484">
        <v>289</v>
      </c>
      <c r="G1484">
        <v>73</v>
      </c>
      <c r="H1484">
        <v>10</v>
      </c>
      <c r="I1484">
        <v>2</v>
      </c>
      <c r="J1484">
        <v>13517</v>
      </c>
      <c r="K1484">
        <v>11546</v>
      </c>
      <c r="L1484">
        <v>6</v>
      </c>
      <c r="M1484">
        <v>2.5</v>
      </c>
      <c r="N1484">
        <v>1.5</v>
      </c>
      <c r="O1484">
        <v>2</v>
      </c>
      <c r="P1484">
        <v>0</v>
      </c>
      <c r="Q1484">
        <v>0</v>
      </c>
      <c r="R1484">
        <v>0</v>
      </c>
      <c r="S1484">
        <v>0</v>
      </c>
      <c r="T1484">
        <v>71590</v>
      </c>
      <c r="U1484">
        <v>71607</v>
      </c>
      <c r="V1484">
        <v>70057</v>
      </c>
      <c r="W1484" t="s">
        <v>12589</v>
      </c>
      <c r="X1484" t="s">
        <v>12590</v>
      </c>
      <c r="Y1484">
        <v>4860</v>
      </c>
      <c r="Z1484">
        <v>16282</v>
      </c>
    </row>
    <row r="1485" spans="1:26" x14ac:dyDescent="0.25">
      <c r="A1485">
        <v>303026</v>
      </c>
      <c r="B1485">
        <v>202501</v>
      </c>
      <c r="C1485">
        <v>2</v>
      </c>
      <c r="D1485" t="s">
        <v>13503</v>
      </c>
      <c r="E1485">
        <v>4</v>
      </c>
      <c r="F1485">
        <v>289</v>
      </c>
      <c r="G1485">
        <v>73</v>
      </c>
      <c r="H1485">
        <v>10</v>
      </c>
      <c r="I1485">
        <v>2</v>
      </c>
      <c r="J1485">
        <v>13517</v>
      </c>
      <c r="K1485">
        <v>11546</v>
      </c>
      <c r="L1485">
        <v>6</v>
      </c>
      <c r="M1485">
        <v>2.5</v>
      </c>
      <c r="N1485">
        <v>1.5</v>
      </c>
      <c r="O1485">
        <v>2</v>
      </c>
      <c r="P1485">
        <v>0</v>
      </c>
      <c r="Q1485">
        <v>0</v>
      </c>
      <c r="R1485">
        <v>0</v>
      </c>
      <c r="S1485">
        <v>0</v>
      </c>
      <c r="T1485">
        <v>71590</v>
      </c>
      <c r="U1485">
        <v>71607</v>
      </c>
      <c r="V1485">
        <v>70057</v>
      </c>
      <c r="W1485" t="s">
        <v>12589</v>
      </c>
      <c r="X1485" t="s">
        <v>12590</v>
      </c>
      <c r="Y1485">
        <v>4860</v>
      </c>
      <c r="Z1485">
        <v>16282</v>
      </c>
    </row>
    <row r="1486" spans="1:26" x14ac:dyDescent="0.25">
      <c r="A1486">
        <v>303052</v>
      </c>
      <c r="B1486">
        <v>202501</v>
      </c>
      <c r="C1486">
        <v>1</v>
      </c>
      <c r="D1486" t="s">
        <v>12701</v>
      </c>
      <c r="E1486">
        <v>4</v>
      </c>
      <c r="F1486">
        <v>261</v>
      </c>
      <c r="G1486">
        <v>45</v>
      </c>
      <c r="H1486">
        <v>6</v>
      </c>
      <c r="I1486">
        <v>2</v>
      </c>
      <c r="J1486">
        <v>11233</v>
      </c>
      <c r="K1486">
        <v>30321</v>
      </c>
      <c r="L1486">
        <v>6.5</v>
      </c>
      <c r="M1486">
        <v>3</v>
      </c>
      <c r="N1486">
        <v>0.5</v>
      </c>
      <c r="O1486">
        <v>2</v>
      </c>
      <c r="P1486">
        <v>0</v>
      </c>
      <c r="Q1486">
        <v>0</v>
      </c>
      <c r="R1486">
        <v>1</v>
      </c>
      <c r="S1486">
        <v>0</v>
      </c>
      <c r="T1486">
        <v>71030</v>
      </c>
      <c r="U1486">
        <v>71505</v>
      </c>
      <c r="V1486">
        <v>71521</v>
      </c>
      <c r="W1486" t="s">
        <v>12648</v>
      </c>
      <c r="X1486" t="s">
        <v>12595</v>
      </c>
      <c r="Y1486">
        <v>9549</v>
      </c>
      <c r="Z1486">
        <v>16997</v>
      </c>
    </row>
    <row r="1487" spans="1:26" x14ac:dyDescent="0.25">
      <c r="A1487">
        <v>303052</v>
      </c>
      <c r="B1487">
        <v>202501</v>
      </c>
      <c r="C1487">
        <v>2</v>
      </c>
      <c r="D1487" t="s">
        <v>12701</v>
      </c>
      <c r="E1487">
        <v>4</v>
      </c>
      <c r="F1487">
        <v>261</v>
      </c>
      <c r="G1487">
        <v>45</v>
      </c>
      <c r="H1487">
        <v>6</v>
      </c>
      <c r="I1487">
        <v>2</v>
      </c>
      <c r="J1487">
        <v>11233</v>
      </c>
      <c r="K1487">
        <v>30321</v>
      </c>
      <c r="L1487">
        <v>6.5</v>
      </c>
      <c r="M1487">
        <v>3</v>
      </c>
      <c r="N1487">
        <v>0.5</v>
      </c>
      <c r="O1487">
        <v>2</v>
      </c>
      <c r="P1487">
        <v>0</v>
      </c>
      <c r="Q1487">
        <v>0</v>
      </c>
      <c r="R1487">
        <v>1</v>
      </c>
      <c r="S1487">
        <v>0</v>
      </c>
      <c r="T1487">
        <v>71030</v>
      </c>
      <c r="U1487">
        <v>71505</v>
      </c>
      <c r="V1487">
        <v>71521</v>
      </c>
      <c r="W1487" t="s">
        <v>12648</v>
      </c>
      <c r="X1487" t="s">
        <v>12595</v>
      </c>
      <c r="Y1487">
        <v>9549</v>
      </c>
      <c r="Z1487">
        <v>16997</v>
      </c>
    </row>
    <row r="1488" spans="1:26" x14ac:dyDescent="0.25">
      <c r="A1488">
        <v>303055</v>
      </c>
      <c r="B1488">
        <v>202501</v>
      </c>
      <c r="C1488">
        <v>1</v>
      </c>
      <c r="D1488" t="s">
        <v>12729</v>
      </c>
      <c r="E1488">
        <v>4</v>
      </c>
      <c r="F1488">
        <v>916</v>
      </c>
      <c r="G1488">
        <v>230</v>
      </c>
      <c r="H1488">
        <v>24</v>
      </c>
      <c r="I1488">
        <v>6</v>
      </c>
      <c r="J1488">
        <v>0</v>
      </c>
      <c r="K1488">
        <v>0</v>
      </c>
      <c r="L1488">
        <v>0</v>
      </c>
      <c r="M1488">
        <v>0</v>
      </c>
      <c r="N1488">
        <v>0</v>
      </c>
      <c r="O1488">
        <v>0</v>
      </c>
      <c r="P1488">
        <v>0</v>
      </c>
      <c r="Q1488">
        <v>0</v>
      </c>
      <c r="R1488">
        <v>0</v>
      </c>
      <c r="S1488">
        <v>0</v>
      </c>
      <c r="T1488">
        <v>71030</v>
      </c>
      <c r="U1488">
        <v>71662</v>
      </c>
      <c r="V1488">
        <v>71450</v>
      </c>
      <c r="W1488" t="s">
        <v>12672</v>
      </c>
      <c r="X1488" t="s">
        <v>12595</v>
      </c>
      <c r="Y1488">
        <v>0</v>
      </c>
      <c r="Z1488">
        <v>0</v>
      </c>
    </row>
    <row r="1489" spans="1:26" x14ac:dyDescent="0.25">
      <c r="A1489">
        <v>303055</v>
      </c>
      <c r="B1489">
        <v>202501</v>
      </c>
      <c r="C1489">
        <v>2</v>
      </c>
      <c r="D1489" t="s">
        <v>12729</v>
      </c>
      <c r="E1489">
        <v>4</v>
      </c>
      <c r="F1489">
        <v>916</v>
      </c>
      <c r="G1489">
        <v>230</v>
      </c>
      <c r="H1489">
        <v>24</v>
      </c>
      <c r="I1489">
        <v>6</v>
      </c>
      <c r="J1489">
        <v>0</v>
      </c>
      <c r="K1489">
        <v>0</v>
      </c>
      <c r="L1489">
        <v>0</v>
      </c>
      <c r="M1489">
        <v>0</v>
      </c>
      <c r="N1489">
        <v>0</v>
      </c>
      <c r="O1489">
        <v>0</v>
      </c>
      <c r="P1489">
        <v>0</v>
      </c>
      <c r="Q1489">
        <v>0</v>
      </c>
      <c r="R1489">
        <v>0</v>
      </c>
      <c r="S1489">
        <v>0</v>
      </c>
      <c r="T1489">
        <v>71030</v>
      </c>
      <c r="U1489">
        <v>71662</v>
      </c>
      <c r="V1489">
        <v>71450</v>
      </c>
      <c r="W1489" t="s">
        <v>12672</v>
      </c>
      <c r="X1489" t="s">
        <v>12595</v>
      </c>
      <c r="Y1489">
        <v>0</v>
      </c>
      <c r="Z1489">
        <v>0</v>
      </c>
    </row>
    <row r="1490" spans="1:26" x14ac:dyDescent="0.25">
      <c r="A1490">
        <v>303102</v>
      </c>
      <c r="B1490">
        <v>202501</v>
      </c>
      <c r="C1490">
        <v>1</v>
      </c>
      <c r="D1490" t="s">
        <v>13505</v>
      </c>
      <c r="E1490">
        <v>4</v>
      </c>
      <c r="F1490">
        <v>526</v>
      </c>
      <c r="G1490">
        <v>107</v>
      </c>
      <c r="H1490">
        <v>12</v>
      </c>
      <c r="I1490">
        <v>4</v>
      </c>
      <c r="J1490">
        <v>7905</v>
      </c>
      <c r="K1490">
        <v>0</v>
      </c>
      <c r="L1490">
        <v>7</v>
      </c>
      <c r="M1490">
        <v>1</v>
      </c>
      <c r="N1490">
        <v>5</v>
      </c>
      <c r="O1490">
        <v>0</v>
      </c>
      <c r="P1490">
        <v>0</v>
      </c>
      <c r="Q1490">
        <v>1</v>
      </c>
      <c r="R1490">
        <v>0</v>
      </c>
      <c r="S1490">
        <v>0</v>
      </c>
      <c r="T1490">
        <v>71030</v>
      </c>
      <c r="U1490">
        <v>71662</v>
      </c>
      <c r="V1490">
        <v>71042</v>
      </c>
      <c r="W1490" t="s">
        <v>12672</v>
      </c>
      <c r="X1490" t="s">
        <v>12595</v>
      </c>
      <c r="Y1490">
        <v>0</v>
      </c>
      <c r="Z1490">
        <v>9580</v>
      </c>
    </row>
    <row r="1491" spans="1:26" x14ac:dyDescent="0.25">
      <c r="A1491">
        <v>303102</v>
      </c>
      <c r="B1491">
        <v>202501</v>
      </c>
      <c r="C1491">
        <v>2</v>
      </c>
      <c r="D1491" t="s">
        <v>13505</v>
      </c>
      <c r="E1491">
        <v>4</v>
      </c>
      <c r="F1491">
        <v>526</v>
      </c>
      <c r="G1491">
        <v>107</v>
      </c>
      <c r="H1491">
        <v>12</v>
      </c>
      <c r="I1491">
        <v>4</v>
      </c>
      <c r="J1491">
        <v>7905</v>
      </c>
      <c r="K1491">
        <v>0</v>
      </c>
      <c r="L1491">
        <v>7</v>
      </c>
      <c r="M1491">
        <v>1</v>
      </c>
      <c r="N1491">
        <v>5</v>
      </c>
      <c r="O1491">
        <v>0</v>
      </c>
      <c r="P1491">
        <v>0</v>
      </c>
      <c r="Q1491">
        <v>1</v>
      </c>
      <c r="R1491">
        <v>0</v>
      </c>
      <c r="S1491">
        <v>0</v>
      </c>
      <c r="T1491">
        <v>71030</v>
      </c>
      <c r="U1491">
        <v>71662</v>
      </c>
      <c r="V1491">
        <v>71042</v>
      </c>
      <c r="W1491" t="s">
        <v>12672</v>
      </c>
      <c r="X1491" t="s">
        <v>12595</v>
      </c>
      <c r="Y1491">
        <v>0</v>
      </c>
      <c r="Z1491">
        <v>9580</v>
      </c>
    </row>
    <row r="1492" spans="1:26" x14ac:dyDescent="0.25">
      <c r="A1492">
        <v>303103</v>
      </c>
      <c r="B1492">
        <v>202501</v>
      </c>
      <c r="C1492">
        <v>1</v>
      </c>
      <c r="D1492" t="s">
        <v>13506</v>
      </c>
      <c r="E1492">
        <v>2</v>
      </c>
      <c r="F1492">
        <v>28</v>
      </c>
      <c r="G1492">
        <v>8</v>
      </c>
      <c r="H1492">
        <v>0</v>
      </c>
      <c r="I1492">
        <v>0</v>
      </c>
      <c r="J1492">
        <v>95599</v>
      </c>
      <c r="K1492">
        <v>875705</v>
      </c>
      <c r="L1492">
        <v>118</v>
      </c>
      <c r="M1492">
        <v>33</v>
      </c>
      <c r="N1492">
        <v>26</v>
      </c>
      <c r="O1492">
        <v>17</v>
      </c>
      <c r="P1492">
        <v>11</v>
      </c>
      <c r="Q1492">
        <v>13</v>
      </c>
      <c r="R1492">
        <v>18</v>
      </c>
      <c r="S1492">
        <v>0</v>
      </c>
      <c r="T1492">
        <v>71030</v>
      </c>
      <c r="U1492">
        <v>71510</v>
      </c>
      <c r="V1492">
        <v>0</v>
      </c>
      <c r="W1492" t="s">
        <v>12607</v>
      </c>
      <c r="X1492" t="s">
        <v>12595</v>
      </c>
      <c r="Y1492">
        <v>44169</v>
      </c>
      <c r="Z1492">
        <v>203477</v>
      </c>
    </row>
    <row r="1493" spans="1:26" x14ac:dyDescent="0.25">
      <c r="A1493">
        <v>303103</v>
      </c>
      <c r="B1493">
        <v>202501</v>
      </c>
      <c r="C1493">
        <v>2</v>
      </c>
      <c r="D1493" t="s">
        <v>13506</v>
      </c>
      <c r="E1493">
        <v>2</v>
      </c>
      <c r="F1493">
        <v>28</v>
      </c>
      <c r="G1493">
        <v>8</v>
      </c>
      <c r="H1493">
        <v>0</v>
      </c>
      <c r="I1493">
        <v>0</v>
      </c>
      <c r="J1493">
        <v>95599</v>
      </c>
      <c r="K1493">
        <v>875705</v>
      </c>
      <c r="L1493">
        <v>118</v>
      </c>
      <c r="M1493">
        <v>33</v>
      </c>
      <c r="N1493">
        <v>26</v>
      </c>
      <c r="O1493">
        <v>17</v>
      </c>
      <c r="P1493">
        <v>11</v>
      </c>
      <c r="Q1493">
        <v>13</v>
      </c>
      <c r="R1493">
        <v>18</v>
      </c>
      <c r="S1493">
        <v>0</v>
      </c>
      <c r="T1493">
        <v>71030</v>
      </c>
      <c r="U1493">
        <v>71510</v>
      </c>
      <c r="V1493">
        <v>0</v>
      </c>
      <c r="W1493" t="s">
        <v>12607</v>
      </c>
      <c r="X1493" t="s">
        <v>12595</v>
      </c>
      <c r="Y1493">
        <v>44169</v>
      </c>
      <c r="Z1493">
        <v>203477</v>
      </c>
    </row>
    <row r="1494" spans="1:26" x14ac:dyDescent="0.25">
      <c r="A1494">
        <v>303109</v>
      </c>
      <c r="B1494">
        <v>202501</v>
      </c>
      <c r="C1494">
        <v>1</v>
      </c>
      <c r="D1494" t="s">
        <v>12905</v>
      </c>
      <c r="E1494">
        <v>4</v>
      </c>
      <c r="F1494">
        <v>50</v>
      </c>
      <c r="G1494">
        <v>12</v>
      </c>
      <c r="H1494">
        <v>4</v>
      </c>
      <c r="I1494">
        <v>4</v>
      </c>
      <c r="J1494">
        <v>16361</v>
      </c>
      <c r="K1494">
        <v>77994</v>
      </c>
      <c r="L1494">
        <v>14</v>
      </c>
      <c r="M1494">
        <v>8</v>
      </c>
      <c r="N1494">
        <v>1.5</v>
      </c>
      <c r="O1494">
        <v>0</v>
      </c>
      <c r="P1494">
        <v>1</v>
      </c>
      <c r="Q1494">
        <v>0</v>
      </c>
      <c r="R1494">
        <v>3.5</v>
      </c>
      <c r="S1494">
        <v>0</v>
      </c>
      <c r="T1494">
        <v>71590</v>
      </c>
      <c r="U1494">
        <v>71592</v>
      </c>
      <c r="V1494">
        <v>71099</v>
      </c>
      <c r="W1494" t="s">
        <v>12638</v>
      </c>
      <c r="X1494" t="s">
        <v>12590</v>
      </c>
      <c r="Y1494">
        <v>34382</v>
      </c>
      <c r="Z1494">
        <v>27767</v>
      </c>
    </row>
    <row r="1495" spans="1:26" x14ac:dyDescent="0.25">
      <c r="A1495">
        <v>303109</v>
      </c>
      <c r="B1495">
        <v>202501</v>
      </c>
      <c r="C1495">
        <v>2</v>
      </c>
      <c r="D1495" t="s">
        <v>12905</v>
      </c>
      <c r="E1495">
        <v>4</v>
      </c>
      <c r="F1495">
        <v>50</v>
      </c>
      <c r="G1495">
        <v>12</v>
      </c>
      <c r="H1495">
        <v>4</v>
      </c>
      <c r="I1495">
        <v>4</v>
      </c>
      <c r="J1495">
        <v>16361</v>
      </c>
      <c r="K1495">
        <v>77994</v>
      </c>
      <c r="L1495">
        <v>14</v>
      </c>
      <c r="M1495">
        <v>8</v>
      </c>
      <c r="N1495">
        <v>1.5</v>
      </c>
      <c r="O1495">
        <v>0</v>
      </c>
      <c r="P1495">
        <v>1</v>
      </c>
      <c r="Q1495">
        <v>0</v>
      </c>
      <c r="R1495">
        <v>3.5</v>
      </c>
      <c r="S1495">
        <v>0</v>
      </c>
      <c r="T1495">
        <v>71590</v>
      </c>
      <c r="U1495">
        <v>71592</v>
      </c>
      <c r="V1495">
        <v>71099</v>
      </c>
      <c r="W1495" t="s">
        <v>12638</v>
      </c>
      <c r="X1495" t="s">
        <v>12590</v>
      </c>
      <c r="Y1495">
        <v>34382</v>
      </c>
      <c r="Z1495">
        <v>27767</v>
      </c>
    </row>
    <row r="1496" spans="1:26" x14ac:dyDescent="0.25">
      <c r="A1496">
        <v>303116</v>
      </c>
      <c r="B1496">
        <v>202501</v>
      </c>
      <c r="C1496">
        <v>1</v>
      </c>
      <c r="D1496" t="s">
        <v>13509</v>
      </c>
      <c r="E1496">
        <v>4</v>
      </c>
      <c r="F1496">
        <v>791</v>
      </c>
      <c r="G1496">
        <v>181</v>
      </c>
      <c r="H1496">
        <v>19</v>
      </c>
      <c r="I1496">
        <v>3</v>
      </c>
      <c r="J1496">
        <v>520</v>
      </c>
      <c r="K1496">
        <v>14000</v>
      </c>
      <c r="L1496">
        <v>2.5</v>
      </c>
      <c r="M1496">
        <v>0</v>
      </c>
      <c r="N1496">
        <v>0</v>
      </c>
      <c r="O1496">
        <v>0</v>
      </c>
      <c r="P1496">
        <v>0</v>
      </c>
      <c r="Q1496">
        <v>2.5</v>
      </c>
      <c r="R1496">
        <v>0</v>
      </c>
      <c r="S1496">
        <v>0</v>
      </c>
      <c r="T1496">
        <v>71030</v>
      </c>
      <c r="U1496">
        <v>71662</v>
      </c>
      <c r="V1496">
        <v>71043</v>
      </c>
      <c r="W1496" t="s">
        <v>12672</v>
      </c>
      <c r="X1496" t="s">
        <v>12595</v>
      </c>
      <c r="Y1496">
        <v>0</v>
      </c>
      <c r="Z1496">
        <v>1925</v>
      </c>
    </row>
    <row r="1497" spans="1:26" x14ac:dyDescent="0.25">
      <c r="A1497">
        <v>303116</v>
      </c>
      <c r="B1497">
        <v>202501</v>
      </c>
      <c r="C1497">
        <v>2</v>
      </c>
      <c r="D1497" t="s">
        <v>13509</v>
      </c>
      <c r="E1497">
        <v>4</v>
      </c>
      <c r="F1497">
        <v>791</v>
      </c>
      <c r="G1497">
        <v>181</v>
      </c>
      <c r="H1497">
        <v>19</v>
      </c>
      <c r="I1497">
        <v>3</v>
      </c>
      <c r="J1497">
        <v>520</v>
      </c>
      <c r="K1497">
        <v>14000</v>
      </c>
      <c r="L1497">
        <v>2.5</v>
      </c>
      <c r="M1497">
        <v>0</v>
      </c>
      <c r="N1497">
        <v>0</v>
      </c>
      <c r="O1497">
        <v>0</v>
      </c>
      <c r="P1497">
        <v>0</v>
      </c>
      <c r="Q1497">
        <v>2.5</v>
      </c>
      <c r="R1497">
        <v>0</v>
      </c>
      <c r="S1497">
        <v>0</v>
      </c>
      <c r="T1497">
        <v>71030</v>
      </c>
      <c r="U1497">
        <v>71662</v>
      </c>
      <c r="V1497">
        <v>71043</v>
      </c>
      <c r="W1497" t="s">
        <v>12672</v>
      </c>
      <c r="X1497" t="s">
        <v>12595</v>
      </c>
      <c r="Y1497">
        <v>0</v>
      </c>
      <c r="Z1497">
        <v>1925</v>
      </c>
    </row>
    <row r="1498" spans="1:26" x14ac:dyDescent="0.25">
      <c r="A1498">
        <v>303117</v>
      </c>
      <c r="B1498">
        <v>202501</v>
      </c>
      <c r="C1498">
        <v>1</v>
      </c>
      <c r="D1498" t="s">
        <v>13510</v>
      </c>
      <c r="E1498">
        <v>4</v>
      </c>
      <c r="F1498">
        <v>48</v>
      </c>
      <c r="G1498">
        <v>9</v>
      </c>
      <c r="H1498">
        <v>3</v>
      </c>
      <c r="I1498">
        <v>1</v>
      </c>
      <c r="J1498">
        <v>22688</v>
      </c>
      <c r="K1498">
        <v>0</v>
      </c>
      <c r="L1498">
        <v>11</v>
      </c>
      <c r="M1498">
        <v>3</v>
      </c>
      <c r="N1498">
        <v>2</v>
      </c>
      <c r="O1498">
        <v>4.5</v>
      </c>
      <c r="P1498">
        <v>1</v>
      </c>
      <c r="Q1498">
        <v>0.5</v>
      </c>
      <c r="R1498">
        <v>0</v>
      </c>
      <c r="S1498">
        <v>0</v>
      </c>
      <c r="T1498">
        <v>71030</v>
      </c>
      <c r="U1498">
        <v>71662</v>
      </c>
      <c r="V1498">
        <v>71043</v>
      </c>
      <c r="W1498" t="s">
        <v>12672</v>
      </c>
      <c r="X1498" t="s">
        <v>12595</v>
      </c>
      <c r="Y1498">
        <v>0</v>
      </c>
      <c r="Z1498">
        <v>28331</v>
      </c>
    </row>
    <row r="1499" spans="1:26" x14ac:dyDescent="0.25">
      <c r="A1499">
        <v>303117</v>
      </c>
      <c r="B1499">
        <v>202501</v>
      </c>
      <c r="C1499">
        <v>2</v>
      </c>
      <c r="D1499" t="s">
        <v>13510</v>
      </c>
      <c r="E1499">
        <v>4</v>
      </c>
      <c r="F1499">
        <v>48</v>
      </c>
      <c r="G1499">
        <v>9</v>
      </c>
      <c r="H1499">
        <v>3</v>
      </c>
      <c r="I1499">
        <v>1</v>
      </c>
      <c r="J1499">
        <v>22688</v>
      </c>
      <c r="K1499">
        <v>0</v>
      </c>
      <c r="L1499">
        <v>11</v>
      </c>
      <c r="M1499">
        <v>3</v>
      </c>
      <c r="N1499">
        <v>2</v>
      </c>
      <c r="O1499">
        <v>4.5</v>
      </c>
      <c r="P1499">
        <v>1</v>
      </c>
      <c r="Q1499">
        <v>0.5</v>
      </c>
      <c r="R1499">
        <v>0</v>
      </c>
      <c r="S1499">
        <v>0</v>
      </c>
      <c r="T1499">
        <v>71030</v>
      </c>
      <c r="U1499">
        <v>71662</v>
      </c>
      <c r="V1499">
        <v>71043</v>
      </c>
      <c r="W1499" t="s">
        <v>12672</v>
      </c>
      <c r="X1499" t="s">
        <v>12595</v>
      </c>
      <c r="Y1499">
        <v>0</v>
      </c>
      <c r="Z1499">
        <v>28331</v>
      </c>
    </row>
    <row r="1500" spans="1:26" x14ac:dyDescent="0.25">
      <c r="A1500">
        <v>303122</v>
      </c>
      <c r="B1500">
        <v>202501</v>
      </c>
      <c r="C1500">
        <v>1</v>
      </c>
      <c r="D1500" t="s">
        <v>12879</v>
      </c>
      <c r="E1500">
        <v>4</v>
      </c>
      <c r="F1500">
        <v>613</v>
      </c>
      <c r="G1500">
        <v>123</v>
      </c>
      <c r="H1500">
        <v>24</v>
      </c>
      <c r="I1500">
        <v>5</v>
      </c>
      <c r="J1500">
        <v>4370</v>
      </c>
      <c r="K1500">
        <v>17700</v>
      </c>
      <c r="L1500">
        <v>3</v>
      </c>
      <c r="M1500">
        <v>1.5</v>
      </c>
      <c r="N1500">
        <v>0.5</v>
      </c>
      <c r="O1500">
        <v>1</v>
      </c>
      <c r="P1500">
        <v>0</v>
      </c>
      <c r="Q1500">
        <v>0</v>
      </c>
      <c r="R1500">
        <v>0</v>
      </c>
      <c r="S1500">
        <v>0</v>
      </c>
      <c r="T1500">
        <v>900582</v>
      </c>
      <c r="U1500">
        <v>71507</v>
      </c>
      <c r="V1500">
        <v>71531</v>
      </c>
      <c r="W1500" t="s">
        <v>12616</v>
      </c>
      <c r="X1500" t="s">
        <v>13887</v>
      </c>
      <c r="Y1500">
        <v>0</v>
      </c>
      <c r="Z1500">
        <v>6825</v>
      </c>
    </row>
    <row r="1501" spans="1:26" x14ac:dyDescent="0.25">
      <c r="A1501">
        <v>303122</v>
      </c>
      <c r="B1501">
        <v>202501</v>
      </c>
      <c r="C1501">
        <v>2</v>
      </c>
      <c r="D1501" t="s">
        <v>12879</v>
      </c>
      <c r="E1501">
        <v>4</v>
      </c>
      <c r="F1501">
        <v>613</v>
      </c>
      <c r="G1501">
        <v>123</v>
      </c>
      <c r="H1501">
        <v>24</v>
      </c>
      <c r="I1501">
        <v>5</v>
      </c>
      <c r="J1501">
        <v>4370</v>
      </c>
      <c r="K1501">
        <v>17700</v>
      </c>
      <c r="L1501">
        <v>3</v>
      </c>
      <c r="M1501">
        <v>1.5</v>
      </c>
      <c r="N1501">
        <v>0.5</v>
      </c>
      <c r="O1501">
        <v>1</v>
      </c>
      <c r="P1501">
        <v>0</v>
      </c>
      <c r="Q1501">
        <v>0</v>
      </c>
      <c r="R1501">
        <v>0</v>
      </c>
      <c r="S1501">
        <v>0</v>
      </c>
      <c r="T1501">
        <v>900582</v>
      </c>
      <c r="U1501">
        <v>71507</v>
      </c>
      <c r="V1501">
        <v>71531</v>
      </c>
      <c r="W1501" t="s">
        <v>12616</v>
      </c>
      <c r="X1501" t="s">
        <v>13887</v>
      </c>
      <c r="Y1501">
        <v>0</v>
      </c>
      <c r="Z1501">
        <v>6825</v>
      </c>
    </row>
    <row r="1502" spans="1:26" x14ac:dyDescent="0.25">
      <c r="A1502">
        <v>303123</v>
      </c>
      <c r="B1502">
        <v>202501</v>
      </c>
      <c r="C1502">
        <v>1</v>
      </c>
      <c r="D1502" t="s">
        <v>13512</v>
      </c>
      <c r="E1502">
        <v>4</v>
      </c>
      <c r="F1502">
        <v>824</v>
      </c>
      <c r="G1502">
        <v>192</v>
      </c>
      <c r="H1502">
        <v>23</v>
      </c>
      <c r="I1502">
        <v>3</v>
      </c>
      <c r="J1502">
        <v>0</v>
      </c>
      <c r="K1502">
        <v>12000</v>
      </c>
      <c r="L1502">
        <v>0</v>
      </c>
      <c r="M1502">
        <v>0</v>
      </c>
      <c r="N1502">
        <v>0</v>
      </c>
      <c r="O1502">
        <v>0</v>
      </c>
      <c r="P1502">
        <v>0</v>
      </c>
      <c r="Q1502">
        <v>0</v>
      </c>
      <c r="R1502">
        <v>0</v>
      </c>
      <c r="S1502">
        <v>0</v>
      </c>
      <c r="T1502">
        <v>71030</v>
      </c>
      <c r="U1502">
        <v>71505</v>
      </c>
      <c r="V1502">
        <v>71521</v>
      </c>
      <c r="W1502" t="s">
        <v>12648</v>
      </c>
      <c r="X1502" t="s">
        <v>12595</v>
      </c>
      <c r="Y1502">
        <v>0</v>
      </c>
      <c r="Z1502">
        <v>1200</v>
      </c>
    </row>
    <row r="1503" spans="1:26" x14ac:dyDescent="0.25">
      <c r="A1503">
        <v>303123</v>
      </c>
      <c r="B1503">
        <v>202501</v>
      </c>
      <c r="C1503">
        <v>2</v>
      </c>
      <c r="D1503" t="s">
        <v>13512</v>
      </c>
      <c r="E1503">
        <v>4</v>
      </c>
      <c r="F1503">
        <v>824</v>
      </c>
      <c r="G1503">
        <v>192</v>
      </c>
      <c r="H1503">
        <v>23</v>
      </c>
      <c r="I1503">
        <v>3</v>
      </c>
      <c r="J1503">
        <v>0</v>
      </c>
      <c r="K1503">
        <v>12000</v>
      </c>
      <c r="L1503">
        <v>0</v>
      </c>
      <c r="M1503">
        <v>0</v>
      </c>
      <c r="N1503">
        <v>0</v>
      </c>
      <c r="O1503">
        <v>0</v>
      </c>
      <c r="P1503">
        <v>0</v>
      </c>
      <c r="Q1503">
        <v>0</v>
      </c>
      <c r="R1503">
        <v>0</v>
      </c>
      <c r="S1503">
        <v>0</v>
      </c>
      <c r="T1503">
        <v>71030</v>
      </c>
      <c r="U1503">
        <v>71505</v>
      </c>
      <c r="V1503">
        <v>71521</v>
      </c>
      <c r="W1503" t="s">
        <v>12648</v>
      </c>
      <c r="X1503" t="s">
        <v>12595</v>
      </c>
      <c r="Y1503">
        <v>0</v>
      </c>
      <c r="Z1503">
        <v>1200</v>
      </c>
    </row>
    <row r="1504" spans="1:26" x14ac:dyDescent="0.25">
      <c r="A1504">
        <v>303139</v>
      </c>
      <c r="B1504">
        <v>202501</v>
      </c>
      <c r="C1504">
        <v>1</v>
      </c>
      <c r="D1504" t="s">
        <v>13038</v>
      </c>
      <c r="E1504">
        <v>4</v>
      </c>
      <c r="F1504">
        <v>180</v>
      </c>
      <c r="G1504">
        <v>69</v>
      </c>
      <c r="H1504">
        <v>11</v>
      </c>
      <c r="I1504">
        <v>6</v>
      </c>
      <c r="J1504">
        <v>13297</v>
      </c>
      <c r="K1504">
        <v>34000</v>
      </c>
      <c r="L1504">
        <v>11</v>
      </c>
      <c r="M1504">
        <v>2</v>
      </c>
      <c r="N1504">
        <v>2</v>
      </c>
      <c r="O1504">
        <v>6</v>
      </c>
      <c r="P1504">
        <v>0</v>
      </c>
      <c r="Q1504">
        <v>0</v>
      </c>
      <c r="R1504">
        <v>1</v>
      </c>
      <c r="S1504">
        <v>0</v>
      </c>
      <c r="T1504">
        <v>71251</v>
      </c>
      <c r="U1504">
        <v>71174</v>
      </c>
      <c r="V1504">
        <v>71194</v>
      </c>
      <c r="W1504" t="s">
        <v>12613</v>
      </c>
      <c r="X1504" t="s">
        <v>13885</v>
      </c>
      <c r="Y1504">
        <v>0</v>
      </c>
      <c r="Z1504">
        <v>19671</v>
      </c>
    </row>
    <row r="1505" spans="1:26" x14ac:dyDescent="0.25">
      <c r="A1505">
        <v>303139</v>
      </c>
      <c r="B1505">
        <v>202501</v>
      </c>
      <c r="C1505">
        <v>2</v>
      </c>
      <c r="D1505" t="s">
        <v>13038</v>
      </c>
      <c r="E1505">
        <v>4</v>
      </c>
      <c r="F1505">
        <v>180</v>
      </c>
      <c r="G1505">
        <v>69</v>
      </c>
      <c r="H1505">
        <v>11</v>
      </c>
      <c r="I1505">
        <v>6</v>
      </c>
      <c r="J1505">
        <v>13297</v>
      </c>
      <c r="K1505">
        <v>34000</v>
      </c>
      <c r="L1505">
        <v>11</v>
      </c>
      <c r="M1505">
        <v>2</v>
      </c>
      <c r="N1505">
        <v>2</v>
      </c>
      <c r="O1505">
        <v>6</v>
      </c>
      <c r="P1505">
        <v>0</v>
      </c>
      <c r="Q1505">
        <v>0</v>
      </c>
      <c r="R1505">
        <v>1</v>
      </c>
      <c r="S1505">
        <v>0</v>
      </c>
      <c r="T1505">
        <v>71251</v>
      </c>
      <c r="U1505">
        <v>71174</v>
      </c>
      <c r="V1505">
        <v>71194</v>
      </c>
      <c r="W1505" t="s">
        <v>12613</v>
      </c>
      <c r="X1505" t="s">
        <v>13885</v>
      </c>
      <c r="Y1505">
        <v>0</v>
      </c>
      <c r="Z1505">
        <v>19671</v>
      </c>
    </row>
    <row r="1506" spans="1:26" x14ac:dyDescent="0.25">
      <c r="A1506">
        <v>303142</v>
      </c>
      <c r="B1506">
        <v>202501</v>
      </c>
      <c r="C1506">
        <v>1</v>
      </c>
      <c r="D1506" t="s">
        <v>13492</v>
      </c>
      <c r="E1506">
        <v>4</v>
      </c>
      <c r="F1506">
        <v>882</v>
      </c>
      <c r="G1506">
        <v>277</v>
      </c>
      <c r="H1506">
        <v>33</v>
      </c>
      <c r="I1506">
        <v>4</v>
      </c>
      <c r="J1506">
        <v>0</v>
      </c>
      <c r="K1506">
        <v>3500</v>
      </c>
      <c r="L1506">
        <v>0</v>
      </c>
      <c r="M1506">
        <v>0</v>
      </c>
      <c r="N1506">
        <v>0</v>
      </c>
      <c r="O1506">
        <v>0</v>
      </c>
      <c r="P1506">
        <v>0</v>
      </c>
      <c r="Q1506">
        <v>0</v>
      </c>
      <c r="R1506">
        <v>0</v>
      </c>
      <c r="S1506">
        <v>0</v>
      </c>
      <c r="T1506">
        <v>71251</v>
      </c>
      <c r="U1506">
        <v>70930</v>
      </c>
      <c r="V1506">
        <v>71363</v>
      </c>
      <c r="W1506" t="s">
        <v>12618</v>
      </c>
      <c r="X1506" t="s">
        <v>13885</v>
      </c>
      <c r="Y1506">
        <v>0</v>
      </c>
      <c r="Z1506">
        <v>350</v>
      </c>
    </row>
    <row r="1507" spans="1:26" x14ac:dyDescent="0.25">
      <c r="A1507">
        <v>303142</v>
      </c>
      <c r="B1507">
        <v>202501</v>
      </c>
      <c r="C1507">
        <v>2</v>
      </c>
      <c r="D1507" t="s">
        <v>13492</v>
      </c>
      <c r="E1507">
        <v>4</v>
      </c>
      <c r="F1507">
        <v>882</v>
      </c>
      <c r="G1507">
        <v>277</v>
      </c>
      <c r="H1507">
        <v>33</v>
      </c>
      <c r="I1507">
        <v>4</v>
      </c>
      <c r="J1507">
        <v>0</v>
      </c>
      <c r="K1507">
        <v>3500</v>
      </c>
      <c r="L1507">
        <v>0</v>
      </c>
      <c r="M1507">
        <v>0</v>
      </c>
      <c r="N1507">
        <v>0</v>
      </c>
      <c r="O1507">
        <v>0</v>
      </c>
      <c r="P1507">
        <v>0</v>
      </c>
      <c r="Q1507">
        <v>0</v>
      </c>
      <c r="R1507">
        <v>0</v>
      </c>
      <c r="S1507">
        <v>0</v>
      </c>
      <c r="T1507">
        <v>71251</v>
      </c>
      <c r="U1507">
        <v>70930</v>
      </c>
      <c r="V1507">
        <v>71363</v>
      </c>
      <c r="W1507" t="s">
        <v>12618</v>
      </c>
      <c r="X1507" t="s">
        <v>13885</v>
      </c>
      <c r="Y1507">
        <v>0</v>
      </c>
      <c r="Z1507">
        <v>350</v>
      </c>
    </row>
    <row r="1508" spans="1:26" x14ac:dyDescent="0.25">
      <c r="A1508">
        <v>303162</v>
      </c>
      <c r="B1508">
        <v>202501</v>
      </c>
      <c r="C1508">
        <v>1</v>
      </c>
      <c r="D1508" t="s">
        <v>13456</v>
      </c>
      <c r="E1508">
        <v>4</v>
      </c>
      <c r="F1508">
        <v>160</v>
      </c>
      <c r="G1508">
        <v>41</v>
      </c>
      <c r="H1508">
        <v>6</v>
      </c>
      <c r="I1508">
        <v>1</v>
      </c>
      <c r="J1508">
        <v>21160</v>
      </c>
      <c r="K1508">
        <v>0</v>
      </c>
      <c r="L1508">
        <v>9</v>
      </c>
      <c r="M1508">
        <v>5</v>
      </c>
      <c r="N1508">
        <v>2</v>
      </c>
      <c r="O1508">
        <v>0</v>
      </c>
      <c r="P1508">
        <v>1</v>
      </c>
      <c r="Q1508">
        <v>1</v>
      </c>
      <c r="R1508">
        <v>0</v>
      </c>
      <c r="S1508">
        <v>0</v>
      </c>
      <c r="T1508">
        <v>71590</v>
      </c>
      <c r="U1508">
        <v>71591</v>
      </c>
      <c r="V1508">
        <v>71075</v>
      </c>
      <c r="W1508" t="s">
        <v>13888</v>
      </c>
      <c r="X1508" t="s">
        <v>12590</v>
      </c>
      <c r="Y1508">
        <v>0</v>
      </c>
      <c r="Z1508">
        <v>20143</v>
      </c>
    </row>
    <row r="1509" spans="1:26" x14ac:dyDescent="0.25">
      <c r="A1509">
        <v>303162</v>
      </c>
      <c r="B1509">
        <v>202501</v>
      </c>
      <c r="C1509">
        <v>2</v>
      </c>
      <c r="D1509" t="s">
        <v>13456</v>
      </c>
      <c r="E1509">
        <v>4</v>
      </c>
      <c r="F1509">
        <v>160</v>
      </c>
      <c r="G1509">
        <v>41</v>
      </c>
      <c r="H1509">
        <v>6</v>
      </c>
      <c r="I1509">
        <v>1</v>
      </c>
      <c r="J1509">
        <v>21160</v>
      </c>
      <c r="K1509">
        <v>0</v>
      </c>
      <c r="L1509">
        <v>9</v>
      </c>
      <c r="M1509">
        <v>5</v>
      </c>
      <c r="N1509">
        <v>2</v>
      </c>
      <c r="O1509">
        <v>0</v>
      </c>
      <c r="P1509">
        <v>1</v>
      </c>
      <c r="Q1509">
        <v>1</v>
      </c>
      <c r="R1509">
        <v>0</v>
      </c>
      <c r="S1509">
        <v>0</v>
      </c>
      <c r="T1509">
        <v>71590</v>
      </c>
      <c r="U1509">
        <v>71591</v>
      </c>
      <c r="V1509">
        <v>71075</v>
      </c>
      <c r="W1509" t="s">
        <v>13888</v>
      </c>
      <c r="X1509" t="s">
        <v>12590</v>
      </c>
      <c r="Y1509">
        <v>0</v>
      </c>
      <c r="Z1509">
        <v>20143</v>
      </c>
    </row>
    <row r="1510" spans="1:26" x14ac:dyDescent="0.25">
      <c r="A1510">
        <v>303171</v>
      </c>
      <c r="B1510">
        <v>202501</v>
      </c>
      <c r="C1510">
        <v>1</v>
      </c>
      <c r="D1510" t="s">
        <v>13190</v>
      </c>
      <c r="E1510">
        <v>4</v>
      </c>
      <c r="F1510">
        <v>772</v>
      </c>
      <c r="G1510">
        <v>166</v>
      </c>
      <c r="H1510">
        <v>20</v>
      </c>
      <c r="I1510">
        <v>7</v>
      </c>
      <c r="J1510">
        <v>2398</v>
      </c>
      <c r="K1510">
        <v>0</v>
      </c>
      <c r="L1510">
        <v>1</v>
      </c>
      <c r="M1510">
        <v>0.5</v>
      </c>
      <c r="N1510">
        <v>0.5</v>
      </c>
      <c r="O1510">
        <v>0</v>
      </c>
      <c r="P1510">
        <v>0</v>
      </c>
      <c r="Q1510">
        <v>0</v>
      </c>
      <c r="R1510">
        <v>0</v>
      </c>
      <c r="S1510">
        <v>0</v>
      </c>
      <c r="T1510">
        <v>900582</v>
      </c>
      <c r="U1510">
        <v>71139</v>
      </c>
      <c r="V1510">
        <v>71409</v>
      </c>
      <c r="W1510" t="s">
        <v>12594</v>
      </c>
      <c r="X1510" t="s">
        <v>13887</v>
      </c>
      <c r="Y1510">
        <v>0</v>
      </c>
      <c r="Z1510">
        <v>2398</v>
      </c>
    </row>
    <row r="1511" spans="1:26" x14ac:dyDescent="0.25">
      <c r="A1511">
        <v>303171</v>
      </c>
      <c r="B1511">
        <v>202501</v>
      </c>
      <c r="C1511">
        <v>2</v>
      </c>
      <c r="D1511" t="s">
        <v>13190</v>
      </c>
      <c r="E1511">
        <v>4</v>
      </c>
      <c r="F1511">
        <v>772</v>
      </c>
      <c r="G1511">
        <v>166</v>
      </c>
      <c r="H1511">
        <v>20</v>
      </c>
      <c r="I1511">
        <v>7</v>
      </c>
      <c r="J1511">
        <v>2398</v>
      </c>
      <c r="K1511">
        <v>0</v>
      </c>
      <c r="L1511">
        <v>1</v>
      </c>
      <c r="M1511">
        <v>0.5</v>
      </c>
      <c r="N1511">
        <v>0.5</v>
      </c>
      <c r="O1511">
        <v>0</v>
      </c>
      <c r="P1511">
        <v>0</v>
      </c>
      <c r="Q1511">
        <v>0</v>
      </c>
      <c r="R1511">
        <v>0</v>
      </c>
      <c r="S1511">
        <v>0</v>
      </c>
      <c r="T1511">
        <v>900582</v>
      </c>
      <c r="U1511">
        <v>71139</v>
      </c>
      <c r="V1511">
        <v>71409</v>
      </c>
      <c r="W1511" t="s">
        <v>12594</v>
      </c>
      <c r="X1511" t="s">
        <v>13887</v>
      </c>
      <c r="Y1511">
        <v>0</v>
      </c>
      <c r="Z1511">
        <v>2398</v>
      </c>
    </row>
    <row r="1512" spans="1:26" x14ac:dyDescent="0.25">
      <c r="A1512">
        <v>303184</v>
      </c>
      <c r="B1512">
        <v>202501</v>
      </c>
      <c r="C1512">
        <v>1</v>
      </c>
      <c r="D1512" t="s">
        <v>13393</v>
      </c>
      <c r="E1512">
        <v>4</v>
      </c>
      <c r="F1512">
        <v>61</v>
      </c>
      <c r="G1512">
        <v>16</v>
      </c>
      <c r="H1512">
        <v>3</v>
      </c>
      <c r="I1512">
        <v>2</v>
      </c>
      <c r="J1512">
        <v>18775</v>
      </c>
      <c r="K1512">
        <v>67000</v>
      </c>
      <c r="L1512">
        <v>7</v>
      </c>
      <c r="M1512">
        <v>2</v>
      </c>
      <c r="N1512">
        <v>2</v>
      </c>
      <c r="O1512">
        <v>0</v>
      </c>
      <c r="P1512">
        <v>0</v>
      </c>
      <c r="Q1512">
        <v>2</v>
      </c>
      <c r="R1512">
        <v>1</v>
      </c>
      <c r="S1512">
        <v>0</v>
      </c>
      <c r="T1512">
        <v>71030</v>
      </c>
      <c r="U1512">
        <v>71031</v>
      </c>
      <c r="V1512">
        <v>71021</v>
      </c>
      <c r="W1512" t="s">
        <v>12596</v>
      </c>
      <c r="X1512" t="s">
        <v>12595</v>
      </c>
      <c r="Y1512">
        <v>0</v>
      </c>
      <c r="Z1512">
        <v>26485</v>
      </c>
    </row>
    <row r="1513" spans="1:26" x14ac:dyDescent="0.25">
      <c r="A1513">
        <v>303184</v>
      </c>
      <c r="B1513">
        <v>202501</v>
      </c>
      <c r="C1513">
        <v>2</v>
      </c>
      <c r="D1513" t="s">
        <v>13393</v>
      </c>
      <c r="E1513">
        <v>4</v>
      </c>
      <c r="F1513">
        <v>61</v>
      </c>
      <c r="G1513">
        <v>16</v>
      </c>
      <c r="H1513">
        <v>3</v>
      </c>
      <c r="I1513">
        <v>2</v>
      </c>
      <c r="J1513">
        <v>18775</v>
      </c>
      <c r="K1513">
        <v>67000</v>
      </c>
      <c r="L1513">
        <v>7</v>
      </c>
      <c r="M1513">
        <v>2</v>
      </c>
      <c r="N1513">
        <v>2</v>
      </c>
      <c r="O1513">
        <v>0</v>
      </c>
      <c r="P1513">
        <v>0</v>
      </c>
      <c r="Q1513">
        <v>2</v>
      </c>
      <c r="R1513">
        <v>1</v>
      </c>
      <c r="S1513">
        <v>0</v>
      </c>
      <c r="T1513">
        <v>71030</v>
      </c>
      <c r="U1513">
        <v>71031</v>
      </c>
      <c r="V1513">
        <v>71021</v>
      </c>
      <c r="W1513" t="s">
        <v>12596</v>
      </c>
      <c r="X1513" t="s">
        <v>12595</v>
      </c>
      <c r="Y1513">
        <v>0</v>
      </c>
      <c r="Z1513">
        <v>26485</v>
      </c>
    </row>
    <row r="1514" spans="1:26" x14ac:dyDescent="0.25">
      <c r="A1514">
        <v>303193</v>
      </c>
      <c r="B1514">
        <v>202501</v>
      </c>
      <c r="C1514">
        <v>1</v>
      </c>
      <c r="D1514" t="s">
        <v>13329</v>
      </c>
      <c r="E1514">
        <v>4</v>
      </c>
      <c r="F1514">
        <v>833</v>
      </c>
      <c r="G1514">
        <v>194</v>
      </c>
      <c r="H1514">
        <v>25</v>
      </c>
      <c r="I1514">
        <v>5</v>
      </c>
      <c r="J1514">
        <v>574</v>
      </c>
      <c r="K1514">
        <v>5120</v>
      </c>
      <c r="L1514">
        <v>0</v>
      </c>
      <c r="M1514">
        <v>0</v>
      </c>
      <c r="N1514">
        <v>0</v>
      </c>
      <c r="O1514">
        <v>0</v>
      </c>
      <c r="P1514">
        <v>0</v>
      </c>
      <c r="Q1514">
        <v>0</v>
      </c>
      <c r="R1514">
        <v>0</v>
      </c>
      <c r="S1514">
        <v>0</v>
      </c>
      <c r="T1514">
        <v>71030</v>
      </c>
      <c r="U1514">
        <v>71505</v>
      </c>
      <c r="V1514">
        <v>71521</v>
      </c>
      <c r="W1514" t="s">
        <v>12648</v>
      </c>
      <c r="X1514" t="s">
        <v>12595</v>
      </c>
      <c r="Y1514">
        <v>0</v>
      </c>
      <c r="Z1514">
        <v>1086</v>
      </c>
    </row>
    <row r="1515" spans="1:26" x14ac:dyDescent="0.25">
      <c r="A1515">
        <v>303193</v>
      </c>
      <c r="B1515">
        <v>202501</v>
      </c>
      <c r="C1515">
        <v>2</v>
      </c>
      <c r="D1515" t="s">
        <v>13329</v>
      </c>
      <c r="E1515">
        <v>4</v>
      </c>
      <c r="F1515">
        <v>833</v>
      </c>
      <c r="G1515">
        <v>194</v>
      </c>
      <c r="H1515">
        <v>25</v>
      </c>
      <c r="I1515">
        <v>5</v>
      </c>
      <c r="J1515">
        <v>574</v>
      </c>
      <c r="K1515">
        <v>5120</v>
      </c>
      <c r="L1515">
        <v>0</v>
      </c>
      <c r="M1515">
        <v>0</v>
      </c>
      <c r="N1515">
        <v>0</v>
      </c>
      <c r="O1515">
        <v>0</v>
      </c>
      <c r="P1515">
        <v>0</v>
      </c>
      <c r="Q1515">
        <v>0</v>
      </c>
      <c r="R1515">
        <v>0</v>
      </c>
      <c r="S1515">
        <v>0</v>
      </c>
      <c r="T1515">
        <v>71030</v>
      </c>
      <c r="U1515">
        <v>71505</v>
      </c>
      <c r="V1515">
        <v>71521</v>
      </c>
      <c r="W1515" t="s">
        <v>12648</v>
      </c>
      <c r="X1515" t="s">
        <v>12595</v>
      </c>
      <c r="Y1515">
        <v>0</v>
      </c>
      <c r="Z1515">
        <v>1086</v>
      </c>
    </row>
    <row r="1516" spans="1:26" x14ac:dyDescent="0.25">
      <c r="A1516">
        <v>303198</v>
      </c>
      <c r="B1516">
        <v>202501</v>
      </c>
      <c r="C1516">
        <v>1</v>
      </c>
      <c r="D1516" t="s">
        <v>12988</v>
      </c>
      <c r="E1516">
        <v>4</v>
      </c>
      <c r="F1516">
        <v>314</v>
      </c>
      <c r="G1516">
        <v>62</v>
      </c>
      <c r="H1516">
        <v>9</v>
      </c>
      <c r="I1516">
        <v>4</v>
      </c>
      <c r="J1516">
        <v>12443</v>
      </c>
      <c r="K1516">
        <v>0</v>
      </c>
      <c r="L1516">
        <v>8</v>
      </c>
      <c r="M1516">
        <v>2</v>
      </c>
      <c r="N1516">
        <v>6</v>
      </c>
      <c r="O1516">
        <v>0</v>
      </c>
      <c r="P1516">
        <v>0</v>
      </c>
      <c r="Q1516">
        <v>0</v>
      </c>
      <c r="R1516">
        <v>0</v>
      </c>
      <c r="S1516">
        <v>0</v>
      </c>
      <c r="T1516">
        <v>71030</v>
      </c>
      <c r="U1516">
        <v>71024</v>
      </c>
      <c r="V1516">
        <v>71491</v>
      </c>
      <c r="W1516" t="s">
        <v>12597</v>
      </c>
      <c r="X1516" t="s">
        <v>12595</v>
      </c>
      <c r="Y1516">
        <v>0</v>
      </c>
      <c r="Z1516">
        <v>15640</v>
      </c>
    </row>
    <row r="1517" spans="1:26" x14ac:dyDescent="0.25">
      <c r="A1517">
        <v>303198</v>
      </c>
      <c r="B1517">
        <v>202501</v>
      </c>
      <c r="C1517">
        <v>2</v>
      </c>
      <c r="D1517" t="s">
        <v>12988</v>
      </c>
      <c r="E1517">
        <v>4</v>
      </c>
      <c r="F1517">
        <v>314</v>
      </c>
      <c r="G1517">
        <v>62</v>
      </c>
      <c r="H1517">
        <v>9</v>
      </c>
      <c r="I1517">
        <v>4</v>
      </c>
      <c r="J1517">
        <v>12443</v>
      </c>
      <c r="K1517">
        <v>0</v>
      </c>
      <c r="L1517">
        <v>8</v>
      </c>
      <c r="M1517">
        <v>2</v>
      </c>
      <c r="N1517">
        <v>6</v>
      </c>
      <c r="O1517">
        <v>0</v>
      </c>
      <c r="P1517">
        <v>0</v>
      </c>
      <c r="Q1517">
        <v>0</v>
      </c>
      <c r="R1517">
        <v>0</v>
      </c>
      <c r="S1517">
        <v>0</v>
      </c>
      <c r="T1517">
        <v>71030</v>
      </c>
      <c r="U1517">
        <v>71024</v>
      </c>
      <c r="V1517">
        <v>71491</v>
      </c>
      <c r="W1517" t="s">
        <v>12597</v>
      </c>
      <c r="X1517" t="s">
        <v>12595</v>
      </c>
      <c r="Y1517">
        <v>0</v>
      </c>
      <c r="Z1517">
        <v>15640</v>
      </c>
    </row>
    <row r="1518" spans="1:26" x14ac:dyDescent="0.25">
      <c r="A1518">
        <v>303214</v>
      </c>
      <c r="B1518">
        <v>202501</v>
      </c>
      <c r="C1518">
        <v>1</v>
      </c>
      <c r="D1518" t="s">
        <v>13515</v>
      </c>
      <c r="E1518">
        <v>4</v>
      </c>
      <c r="F1518">
        <v>33</v>
      </c>
      <c r="G1518">
        <v>4</v>
      </c>
      <c r="H1518">
        <v>1</v>
      </c>
      <c r="I1518">
        <v>1</v>
      </c>
      <c r="J1518">
        <v>8762</v>
      </c>
      <c r="K1518">
        <v>217466</v>
      </c>
      <c r="L1518">
        <v>10</v>
      </c>
      <c r="M1518">
        <v>2</v>
      </c>
      <c r="N1518">
        <v>2.5</v>
      </c>
      <c r="O1518">
        <v>0</v>
      </c>
      <c r="P1518">
        <v>0</v>
      </c>
      <c r="Q1518">
        <v>0</v>
      </c>
      <c r="R1518">
        <v>5.5</v>
      </c>
      <c r="S1518">
        <v>0</v>
      </c>
      <c r="T1518">
        <v>71030</v>
      </c>
      <c r="U1518">
        <v>71510</v>
      </c>
      <c r="V1518">
        <v>700173</v>
      </c>
      <c r="W1518" t="s">
        <v>12607</v>
      </c>
      <c r="X1518" t="s">
        <v>12595</v>
      </c>
      <c r="Y1518">
        <v>7938</v>
      </c>
      <c r="Z1518">
        <v>31545</v>
      </c>
    </row>
    <row r="1519" spans="1:26" x14ac:dyDescent="0.25">
      <c r="A1519">
        <v>303214</v>
      </c>
      <c r="B1519">
        <v>202501</v>
      </c>
      <c r="C1519">
        <v>2</v>
      </c>
      <c r="D1519" t="s">
        <v>13515</v>
      </c>
      <c r="E1519">
        <v>4</v>
      </c>
      <c r="F1519">
        <v>33</v>
      </c>
      <c r="G1519">
        <v>4</v>
      </c>
      <c r="H1519">
        <v>1</v>
      </c>
      <c r="I1519">
        <v>1</v>
      </c>
      <c r="J1519">
        <v>8762</v>
      </c>
      <c r="K1519">
        <v>217466</v>
      </c>
      <c r="L1519">
        <v>10</v>
      </c>
      <c r="M1519">
        <v>2</v>
      </c>
      <c r="N1519">
        <v>2.5</v>
      </c>
      <c r="O1519">
        <v>0</v>
      </c>
      <c r="P1519">
        <v>0</v>
      </c>
      <c r="Q1519">
        <v>0</v>
      </c>
      <c r="R1519">
        <v>5.5</v>
      </c>
      <c r="S1519">
        <v>0</v>
      </c>
      <c r="T1519">
        <v>71030</v>
      </c>
      <c r="U1519">
        <v>71510</v>
      </c>
      <c r="V1519">
        <v>700173</v>
      </c>
      <c r="W1519" t="s">
        <v>12607</v>
      </c>
      <c r="X1519" t="s">
        <v>12595</v>
      </c>
      <c r="Y1519">
        <v>7938</v>
      </c>
      <c r="Z1519">
        <v>31545</v>
      </c>
    </row>
    <row r="1520" spans="1:26" x14ac:dyDescent="0.25">
      <c r="A1520">
        <v>303242</v>
      </c>
      <c r="B1520">
        <v>202501</v>
      </c>
      <c r="C1520">
        <v>1</v>
      </c>
      <c r="D1520" t="s">
        <v>13516</v>
      </c>
      <c r="E1520">
        <v>4</v>
      </c>
      <c r="F1520">
        <v>916</v>
      </c>
      <c r="G1520">
        <v>290</v>
      </c>
      <c r="H1520">
        <v>25</v>
      </c>
      <c r="I1520">
        <v>8</v>
      </c>
      <c r="J1520">
        <v>0</v>
      </c>
      <c r="K1520">
        <v>0</v>
      </c>
      <c r="L1520">
        <v>0</v>
      </c>
      <c r="M1520">
        <v>0</v>
      </c>
      <c r="N1520">
        <v>0</v>
      </c>
      <c r="O1520">
        <v>0</v>
      </c>
      <c r="P1520">
        <v>0</v>
      </c>
      <c r="Q1520">
        <v>0</v>
      </c>
      <c r="R1520">
        <v>0</v>
      </c>
      <c r="S1520">
        <v>0</v>
      </c>
      <c r="T1520">
        <v>71251</v>
      </c>
      <c r="U1520">
        <v>71252</v>
      </c>
      <c r="V1520">
        <v>700258</v>
      </c>
      <c r="W1520" t="s">
        <v>12592</v>
      </c>
      <c r="X1520" t="s">
        <v>13885</v>
      </c>
      <c r="Y1520">
        <v>0</v>
      </c>
      <c r="Z1520">
        <v>0</v>
      </c>
    </row>
    <row r="1521" spans="1:26" x14ac:dyDescent="0.25">
      <c r="A1521">
        <v>303242</v>
      </c>
      <c r="B1521">
        <v>202501</v>
      </c>
      <c r="C1521">
        <v>2</v>
      </c>
      <c r="D1521" t="s">
        <v>13516</v>
      </c>
      <c r="E1521">
        <v>4</v>
      </c>
      <c r="F1521">
        <v>916</v>
      </c>
      <c r="G1521">
        <v>290</v>
      </c>
      <c r="H1521">
        <v>25</v>
      </c>
      <c r="I1521">
        <v>8</v>
      </c>
      <c r="J1521">
        <v>0</v>
      </c>
      <c r="K1521">
        <v>0</v>
      </c>
      <c r="L1521">
        <v>0</v>
      </c>
      <c r="M1521">
        <v>0</v>
      </c>
      <c r="N1521">
        <v>0</v>
      </c>
      <c r="O1521">
        <v>0</v>
      </c>
      <c r="P1521">
        <v>0</v>
      </c>
      <c r="Q1521">
        <v>0</v>
      </c>
      <c r="R1521">
        <v>0</v>
      </c>
      <c r="S1521">
        <v>0</v>
      </c>
      <c r="T1521">
        <v>71251</v>
      </c>
      <c r="U1521">
        <v>71252</v>
      </c>
      <c r="V1521">
        <v>700258</v>
      </c>
      <c r="W1521" t="s">
        <v>12592</v>
      </c>
      <c r="X1521" t="s">
        <v>13885</v>
      </c>
      <c r="Y1521">
        <v>0</v>
      </c>
      <c r="Z1521">
        <v>0</v>
      </c>
    </row>
    <row r="1522" spans="1:26" x14ac:dyDescent="0.25">
      <c r="A1522">
        <v>303261</v>
      </c>
      <c r="B1522">
        <v>202501</v>
      </c>
      <c r="C1522">
        <v>1</v>
      </c>
      <c r="D1522" t="s">
        <v>13517</v>
      </c>
      <c r="E1522">
        <v>3</v>
      </c>
      <c r="F1522">
        <v>59</v>
      </c>
      <c r="G1522">
        <v>14</v>
      </c>
      <c r="H1522">
        <v>3</v>
      </c>
      <c r="I1522">
        <v>0</v>
      </c>
      <c r="J1522">
        <v>52742</v>
      </c>
      <c r="K1522">
        <v>244610</v>
      </c>
      <c r="L1522">
        <v>91.5</v>
      </c>
      <c r="M1522">
        <v>22</v>
      </c>
      <c r="N1522">
        <v>24</v>
      </c>
      <c r="O1522">
        <v>7</v>
      </c>
      <c r="P1522">
        <v>10.5</v>
      </c>
      <c r="Q1522">
        <v>25</v>
      </c>
      <c r="R1522">
        <v>3</v>
      </c>
      <c r="S1522">
        <v>0</v>
      </c>
      <c r="T1522">
        <v>71590</v>
      </c>
      <c r="U1522">
        <v>71050</v>
      </c>
      <c r="V1522">
        <v>71646</v>
      </c>
      <c r="W1522" t="s">
        <v>12605</v>
      </c>
      <c r="X1522" t="s">
        <v>12590</v>
      </c>
      <c r="Y1522">
        <v>46612</v>
      </c>
      <c r="Z1522">
        <v>87337</v>
      </c>
    </row>
    <row r="1523" spans="1:26" x14ac:dyDescent="0.25">
      <c r="A1523">
        <v>303261</v>
      </c>
      <c r="B1523">
        <v>202501</v>
      </c>
      <c r="C1523">
        <v>2</v>
      </c>
      <c r="D1523" t="s">
        <v>13517</v>
      </c>
      <c r="E1523">
        <v>3</v>
      </c>
      <c r="F1523">
        <v>59</v>
      </c>
      <c r="G1523">
        <v>14</v>
      </c>
      <c r="H1523">
        <v>3</v>
      </c>
      <c r="I1523">
        <v>0</v>
      </c>
      <c r="J1523">
        <v>52742</v>
      </c>
      <c r="K1523">
        <v>244610</v>
      </c>
      <c r="L1523">
        <v>91.5</v>
      </c>
      <c r="M1523">
        <v>22</v>
      </c>
      <c r="N1523">
        <v>24</v>
      </c>
      <c r="O1523">
        <v>7</v>
      </c>
      <c r="P1523">
        <v>10.5</v>
      </c>
      <c r="Q1523">
        <v>25</v>
      </c>
      <c r="R1523">
        <v>3</v>
      </c>
      <c r="S1523">
        <v>0</v>
      </c>
      <c r="T1523">
        <v>71590</v>
      </c>
      <c r="U1523">
        <v>71050</v>
      </c>
      <c r="V1523">
        <v>71646</v>
      </c>
      <c r="W1523" t="s">
        <v>12605</v>
      </c>
      <c r="X1523" t="s">
        <v>12590</v>
      </c>
      <c r="Y1523">
        <v>46612</v>
      </c>
      <c r="Z1523">
        <v>87337</v>
      </c>
    </row>
    <row r="1524" spans="1:26" x14ac:dyDescent="0.25">
      <c r="A1524">
        <v>303291</v>
      </c>
      <c r="B1524">
        <v>202501</v>
      </c>
      <c r="C1524">
        <v>1</v>
      </c>
      <c r="D1524" t="s">
        <v>13519</v>
      </c>
      <c r="E1524">
        <v>4</v>
      </c>
      <c r="F1524">
        <v>265</v>
      </c>
      <c r="G1524">
        <v>46</v>
      </c>
      <c r="H1524">
        <v>5</v>
      </c>
      <c r="I1524">
        <v>1</v>
      </c>
      <c r="J1524">
        <v>12766</v>
      </c>
      <c r="K1524">
        <v>5100</v>
      </c>
      <c r="L1524">
        <v>23.5</v>
      </c>
      <c r="M1524">
        <v>5</v>
      </c>
      <c r="N1524">
        <v>6</v>
      </c>
      <c r="O1524">
        <v>4</v>
      </c>
      <c r="P1524">
        <v>4</v>
      </c>
      <c r="Q1524">
        <v>4.5</v>
      </c>
      <c r="R1524">
        <v>0</v>
      </c>
      <c r="S1524">
        <v>0</v>
      </c>
      <c r="T1524">
        <v>71030</v>
      </c>
      <c r="U1524">
        <v>71063</v>
      </c>
      <c r="V1524">
        <v>71689</v>
      </c>
      <c r="W1524" t="s">
        <v>3624</v>
      </c>
      <c r="X1524" t="s">
        <v>12595</v>
      </c>
      <c r="Y1524">
        <v>0</v>
      </c>
      <c r="Z1524">
        <v>16914</v>
      </c>
    </row>
    <row r="1525" spans="1:26" x14ac:dyDescent="0.25">
      <c r="A1525">
        <v>303291</v>
      </c>
      <c r="B1525">
        <v>202501</v>
      </c>
      <c r="C1525">
        <v>2</v>
      </c>
      <c r="D1525" t="s">
        <v>13519</v>
      </c>
      <c r="E1525">
        <v>4</v>
      </c>
      <c r="F1525">
        <v>265</v>
      </c>
      <c r="G1525">
        <v>46</v>
      </c>
      <c r="H1525">
        <v>5</v>
      </c>
      <c r="I1525">
        <v>1</v>
      </c>
      <c r="J1525">
        <v>12766</v>
      </c>
      <c r="K1525">
        <v>5100</v>
      </c>
      <c r="L1525">
        <v>23.5</v>
      </c>
      <c r="M1525">
        <v>5</v>
      </c>
      <c r="N1525">
        <v>6</v>
      </c>
      <c r="O1525">
        <v>4</v>
      </c>
      <c r="P1525">
        <v>4</v>
      </c>
      <c r="Q1525">
        <v>4.5</v>
      </c>
      <c r="R1525">
        <v>0</v>
      </c>
      <c r="S1525">
        <v>0</v>
      </c>
      <c r="T1525">
        <v>71030</v>
      </c>
      <c r="U1525">
        <v>71063</v>
      </c>
      <c r="V1525">
        <v>71689</v>
      </c>
      <c r="W1525" t="s">
        <v>3624</v>
      </c>
      <c r="X1525" t="s">
        <v>12595</v>
      </c>
      <c r="Y1525">
        <v>0</v>
      </c>
      <c r="Z1525">
        <v>16914</v>
      </c>
    </row>
    <row r="1526" spans="1:26" x14ac:dyDescent="0.25">
      <c r="A1526">
        <v>303304</v>
      </c>
      <c r="B1526">
        <v>202501</v>
      </c>
      <c r="C1526">
        <v>1</v>
      </c>
      <c r="D1526" t="s">
        <v>13275</v>
      </c>
      <c r="E1526">
        <v>4</v>
      </c>
      <c r="F1526">
        <v>2</v>
      </c>
      <c r="G1526">
        <v>1</v>
      </c>
      <c r="H1526">
        <v>1</v>
      </c>
      <c r="I1526">
        <v>1</v>
      </c>
      <c r="J1526">
        <v>43774</v>
      </c>
      <c r="K1526">
        <v>102765</v>
      </c>
      <c r="L1526">
        <v>34.5</v>
      </c>
      <c r="M1526">
        <v>12</v>
      </c>
      <c r="N1526">
        <v>5.5</v>
      </c>
      <c r="O1526">
        <v>5</v>
      </c>
      <c r="P1526">
        <v>12</v>
      </c>
      <c r="Q1526">
        <v>0</v>
      </c>
      <c r="R1526">
        <v>0</v>
      </c>
      <c r="S1526">
        <v>0</v>
      </c>
      <c r="T1526">
        <v>71251</v>
      </c>
      <c r="U1526">
        <v>70930</v>
      </c>
      <c r="V1526">
        <v>71182</v>
      </c>
      <c r="W1526" t="s">
        <v>12618</v>
      </c>
      <c r="X1526" t="s">
        <v>13885</v>
      </c>
      <c r="Y1526">
        <v>21747</v>
      </c>
      <c r="Z1526">
        <v>62876</v>
      </c>
    </row>
    <row r="1527" spans="1:26" x14ac:dyDescent="0.25">
      <c r="A1527">
        <v>303304</v>
      </c>
      <c r="B1527">
        <v>202501</v>
      </c>
      <c r="C1527">
        <v>2</v>
      </c>
      <c r="D1527" t="s">
        <v>13275</v>
      </c>
      <c r="E1527">
        <v>4</v>
      </c>
      <c r="F1527">
        <v>2</v>
      </c>
      <c r="G1527">
        <v>1</v>
      </c>
      <c r="H1527">
        <v>1</v>
      </c>
      <c r="I1527">
        <v>1</v>
      </c>
      <c r="J1527">
        <v>43774</v>
      </c>
      <c r="K1527">
        <v>102765</v>
      </c>
      <c r="L1527">
        <v>34.5</v>
      </c>
      <c r="M1527">
        <v>12</v>
      </c>
      <c r="N1527">
        <v>5.5</v>
      </c>
      <c r="O1527">
        <v>5</v>
      </c>
      <c r="P1527">
        <v>12</v>
      </c>
      <c r="Q1527">
        <v>0</v>
      </c>
      <c r="R1527">
        <v>0</v>
      </c>
      <c r="S1527">
        <v>0</v>
      </c>
      <c r="T1527">
        <v>71251</v>
      </c>
      <c r="U1527">
        <v>70930</v>
      </c>
      <c r="V1527">
        <v>71182</v>
      </c>
      <c r="W1527" t="s">
        <v>12618</v>
      </c>
      <c r="X1527" t="s">
        <v>13885</v>
      </c>
      <c r="Y1527">
        <v>21747</v>
      </c>
      <c r="Z1527">
        <v>62876</v>
      </c>
    </row>
    <row r="1528" spans="1:26" x14ac:dyDescent="0.25">
      <c r="A1528">
        <v>303306</v>
      </c>
      <c r="B1528">
        <v>202501</v>
      </c>
      <c r="C1528">
        <v>1</v>
      </c>
      <c r="D1528" t="s">
        <v>13169</v>
      </c>
      <c r="E1528">
        <v>4</v>
      </c>
      <c r="F1528">
        <v>164</v>
      </c>
      <c r="G1528">
        <v>62</v>
      </c>
      <c r="H1528">
        <v>10</v>
      </c>
      <c r="I1528">
        <v>3</v>
      </c>
      <c r="J1528">
        <v>13138</v>
      </c>
      <c r="K1528">
        <v>36582</v>
      </c>
      <c r="L1528">
        <v>17.5</v>
      </c>
      <c r="M1528">
        <v>3.5</v>
      </c>
      <c r="N1528">
        <v>3.5</v>
      </c>
      <c r="O1528">
        <v>2.5</v>
      </c>
      <c r="P1528">
        <v>2.5</v>
      </c>
      <c r="Q1528">
        <v>4</v>
      </c>
      <c r="R1528">
        <v>1.5</v>
      </c>
      <c r="S1528">
        <v>0</v>
      </c>
      <c r="T1528">
        <v>71251</v>
      </c>
      <c r="U1528">
        <v>700023</v>
      </c>
      <c r="V1528">
        <v>71201</v>
      </c>
      <c r="W1528" t="s">
        <v>12679</v>
      </c>
      <c r="X1528" t="s">
        <v>13885</v>
      </c>
      <c r="Y1528">
        <v>0</v>
      </c>
      <c r="Z1528">
        <v>20063</v>
      </c>
    </row>
    <row r="1529" spans="1:26" x14ac:dyDescent="0.25">
      <c r="A1529">
        <v>303306</v>
      </c>
      <c r="B1529">
        <v>202501</v>
      </c>
      <c r="C1529">
        <v>2</v>
      </c>
      <c r="D1529" t="s">
        <v>13169</v>
      </c>
      <c r="E1529">
        <v>4</v>
      </c>
      <c r="F1529">
        <v>164</v>
      </c>
      <c r="G1529">
        <v>62</v>
      </c>
      <c r="H1529">
        <v>10</v>
      </c>
      <c r="I1529">
        <v>3</v>
      </c>
      <c r="J1529">
        <v>13138</v>
      </c>
      <c r="K1529">
        <v>36582</v>
      </c>
      <c r="L1529">
        <v>17.5</v>
      </c>
      <c r="M1529">
        <v>3.5</v>
      </c>
      <c r="N1529">
        <v>3.5</v>
      </c>
      <c r="O1529">
        <v>2.5</v>
      </c>
      <c r="P1529">
        <v>2.5</v>
      </c>
      <c r="Q1529">
        <v>4</v>
      </c>
      <c r="R1529">
        <v>1.5</v>
      </c>
      <c r="S1529">
        <v>0</v>
      </c>
      <c r="T1529">
        <v>71251</v>
      </c>
      <c r="U1529">
        <v>700023</v>
      </c>
      <c r="V1529">
        <v>71201</v>
      </c>
      <c r="W1529" t="s">
        <v>12679</v>
      </c>
      <c r="X1529" t="s">
        <v>13885</v>
      </c>
      <c r="Y1529">
        <v>0</v>
      </c>
      <c r="Z1529">
        <v>20063</v>
      </c>
    </row>
    <row r="1530" spans="1:26" x14ac:dyDescent="0.25">
      <c r="A1530">
        <v>303342</v>
      </c>
      <c r="B1530">
        <v>202501</v>
      </c>
      <c r="C1530">
        <v>1</v>
      </c>
      <c r="D1530" t="s">
        <v>12684</v>
      </c>
      <c r="E1530">
        <v>4</v>
      </c>
      <c r="F1530">
        <v>916</v>
      </c>
      <c r="G1530">
        <v>290</v>
      </c>
      <c r="H1530">
        <v>37</v>
      </c>
      <c r="I1530">
        <v>10</v>
      </c>
      <c r="J1530">
        <v>0</v>
      </c>
      <c r="K1530">
        <v>0</v>
      </c>
      <c r="L1530">
        <v>0</v>
      </c>
      <c r="M1530">
        <v>0</v>
      </c>
      <c r="N1530">
        <v>0</v>
      </c>
      <c r="O1530">
        <v>0</v>
      </c>
      <c r="P1530">
        <v>0</v>
      </c>
      <c r="Q1530">
        <v>0</v>
      </c>
      <c r="R1530">
        <v>0</v>
      </c>
      <c r="S1530">
        <v>0</v>
      </c>
      <c r="T1530">
        <v>71251</v>
      </c>
      <c r="U1530">
        <v>71255</v>
      </c>
      <c r="V1530">
        <v>71257</v>
      </c>
      <c r="W1530" t="s">
        <v>12640</v>
      </c>
      <c r="X1530" t="s">
        <v>13885</v>
      </c>
      <c r="Y1530">
        <v>0</v>
      </c>
      <c r="Z1530">
        <v>0</v>
      </c>
    </row>
    <row r="1531" spans="1:26" x14ac:dyDescent="0.25">
      <c r="A1531">
        <v>303342</v>
      </c>
      <c r="B1531">
        <v>202501</v>
      </c>
      <c r="C1531">
        <v>2</v>
      </c>
      <c r="D1531" t="s">
        <v>12684</v>
      </c>
      <c r="E1531">
        <v>4</v>
      </c>
      <c r="F1531">
        <v>916</v>
      </c>
      <c r="G1531">
        <v>290</v>
      </c>
      <c r="H1531">
        <v>37</v>
      </c>
      <c r="I1531">
        <v>10</v>
      </c>
      <c r="J1531">
        <v>0</v>
      </c>
      <c r="K1531">
        <v>0</v>
      </c>
      <c r="L1531">
        <v>0</v>
      </c>
      <c r="M1531">
        <v>0</v>
      </c>
      <c r="N1531">
        <v>0</v>
      </c>
      <c r="O1531">
        <v>0</v>
      </c>
      <c r="P1531">
        <v>0</v>
      </c>
      <c r="Q1531">
        <v>0</v>
      </c>
      <c r="R1531">
        <v>0</v>
      </c>
      <c r="S1531">
        <v>0</v>
      </c>
      <c r="T1531">
        <v>71251</v>
      </c>
      <c r="U1531">
        <v>71255</v>
      </c>
      <c r="V1531">
        <v>71257</v>
      </c>
      <c r="W1531" t="s">
        <v>12640</v>
      </c>
      <c r="X1531" t="s">
        <v>13885</v>
      </c>
      <c r="Y1531">
        <v>0</v>
      </c>
      <c r="Z1531">
        <v>0</v>
      </c>
    </row>
    <row r="1532" spans="1:26" x14ac:dyDescent="0.25">
      <c r="A1532">
        <v>303345</v>
      </c>
      <c r="B1532">
        <v>202501</v>
      </c>
      <c r="C1532">
        <v>1</v>
      </c>
      <c r="D1532" t="s">
        <v>13521</v>
      </c>
      <c r="E1532">
        <v>4</v>
      </c>
      <c r="F1532">
        <v>614</v>
      </c>
      <c r="G1532">
        <v>209</v>
      </c>
      <c r="H1532">
        <v>14</v>
      </c>
      <c r="I1532">
        <v>3</v>
      </c>
      <c r="J1532">
        <v>3687</v>
      </c>
      <c r="K1532">
        <v>14900</v>
      </c>
      <c r="L1532">
        <v>5</v>
      </c>
      <c r="M1532">
        <v>1</v>
      </c>
      <c r="N1532">
        <v>1</v>
      </c>
      <c r="O1532">
        <v>0</v>
      </c>
      <c r="P1532">
        <v>0</v>
      </c>
      <c r="Q1532">
        <v>2</v>
      </c>
      <c r="R1532">
        <v>1</v>
      </c>
      <c r="S1532">
        <v>0</v>
      </c>
      <c r="T1532">
        <v>71251</v>
      </c>
      <c r="U1532">
        <v>71252</v>
      </c>
      <c r="V1532">
        <v>700162</v>
      </c>
      <c r="W1532" t="s">
        <v>12592</v>
      </c>
      <c r="X1532" t="s">
        <v>13885</v>
      </c>
      <c r="Y1532">
        <v>0</v>
      </c>
      <c r="Z1532">
        <v>6819</v>
      </c>
    </row>
    <row r="1533" spans="1:26" x14ac:dyDescent="0.25">
      <c r="A1533">
        <v>303345</v>
      </c>
      <c r="B1533">
        <v>202501</v>
      </c>
      <c r="C1533">
        <v>2</v>
      </c>
      <c r="D1533" t="s">
        <v>13521</v>
      </c>
      <c r="E1533">
        <v>4</v>
      </c>
      <c r="F1533">
        <v>614</v>
      </c>
      <c r="G1533">
        <v>209</v>
      </c>
      <c r="H1533">
        <v>14</v>
      </c>
      <c r="I1533">
        <v>3</v>
      </c>
      <c r="J1533">
        <v>3687</v>
      </c>
      <c r="K1533">
        <v>14900</v>
      </c>
      <c r="L1533">
        <v>5</v>
      </c>
      <c r="M1533">
        <v>1</v>
      </c>
      <c r="N1533">
        <v>1</v>
      </c>
      <c r="O1533">
        <v>0</v>
      </c>
      <c r="P1533">
        <v>0</v>
      </c>
      <c r="Q1533">
        <v>2</v>
      </c>
      <c r="R1533">
        <v>1</v>
      </c>
      <c r="S1533">
        <v>0</v>
      </c>
      <c r="T1533">
        <v>71251</v>
      </c>
      <c r="U1533">
        <v>71252</v>
      </c>
      <c r="V1533">
        <v>700162</v>
      </c>
      <c r="W1533" t="s">
        <v>12592</v>
      </c>
      <c r="X1533" t="s">
        <v>13885</v>
      </c>
      <c r="Y1533">
        <v>0</v>
      </c>
      <c r="Z1533">
        <v>6819</v>
      </c>
    </row>
    <row r="1534" spans="1:26" x14ac:dyDescent="0.25">
      <c r="A1534">
        <v>303372</v>
      </c>
      <c r="B1534">
        <v>202501</v>
      </c>
      <c r="C1534">
        <v>1</v>
      </c>
      <c r="D1534" t="s">
        <v>13522</v>
      </c>
      <c r="E1534">
        <v>4</v>
      </c>
      <c r="F1534">
        <v>892</v>
      </c>
      <c r="G1534">
        <v>217</v>
      </c>
      <c r="H1534">
        <v>18</v>
      </c>
      <c r="I1534">
        <v>7</v>
      </c>
      <c r="J1534">
        <v>220</v>
      </c>
      <c r="K1534">
        <v>0</v>
      </c>
      <c r="L1534">
        <v>1</v>
      </c>
      <c r="M1534">
        <v>0</v>
      </c>
      <c r="N1534">
        <v>0</v>
      </c>
      <c r="O1534">
        <v>0</v>
      </c>
      <c r="P1534">
        <v>0</v>
      </c>
      <c r="Q1534">
        <v>1</v>
      </c>
      <c r="R1534">
        <v>0</v>
      </c>
      <c r="S1534">
        <v>0</v>
      </c>
      <c r="T1534">
        <v>71030</v>
      </c>
      <c r="U1534">
        <v>71510</v>
      </c>
      <c r="V1534">
        <v>71551</v>
      </c>
      <c r="W1534" t="s">
        <v>12607</v>
      </c>
      <c r="X1534" t="s">
        <v>12595</v>
      </c>
      <c r="Y1534">
        <v>0</v>
      </c>
      <c r="Z1534">
        <v>220</v>
      </c>
    </row>
    <row r="1535" spans="1:26" x14ac:dyDescent="0.25">
      <c r="A1535">
        <v>303372</v>
      </c>
      <c r="B1535">
        <v>202501</v>
      </c>
      <c r="C1535">
        <v>2</v>
      </c>
      <c r="D1535" t="s">
        <v>13522</v>
      </c>
      <c r="E1535">
        <v>4</v>
      </c>
      <c r="F1535">
        <v>892</v>
      </c>
      <c r="G1535">
        <v>217</v>
      </c>
      <c r="H1535">
        <v>18</v>
      </c>
      <c r="I1535">
        <v>7</v>
      </c>
      <c r="J1535">
        <v>220</v>
      </c>
      <c r="K1535">
        <v>0</v>
      </c>
      <c r="L1535">
        <v>1</v>
      </c>
      <c r="M1535">
        <v>0</v>
      </c>
      <c r="N1535">
        <v>0</v>
      </c>
      <c r="O1535">
        <v>0</v>
      </c>
      <c r="P1535">
        <v>0</v>
      </c>
      <c r="Q1535">
        <v>1</v>
      </c>
      <c r="R1535">
        <v>0</v>
      </c>
      <c r="S1535">
        <v>0</v>
      </c>
      <c r="T1535">
        <v>71030</v>
      </c>
      <c r="U1535">
        <v>71510</v>
      </c>
      <c r="V1535">
        <v>71551</v>
      </c>
      <c r="W1535" t="s">
        <v>12607</v>
      </c>
      <c r="X1535" t="s">
        <v>12595</v>
      </c>
      <c r="Y1535">
        <v>0</v>
      </c>
      <c r="Z1535">
        <v>220</v>
      </c>
    </row>
    <row r="1536" spans="1:26" x14ac:dyDescent="0.25">
      <c r="A1536">
        <v>303393</v>
      </c>
      <c r="B1536">
        <v>202501</v>
      </c>
      <c r="C1536">
        <v>1</v>
      </c>
      <c r="D1536" t="s">
        <v>13523</v>
      </c>
      <c r="E1536">
        <v>3</v>
      </c>
      <c r="F1536">
        <v>61</v>
      </c>
      <c r="G1536">
        <v>10</v>
      </c>
      <c r="H1536">
        <v>3</v>
      </c>
      <c r="I1536">
        <v>0</v>
      </c>
      <c r="J1536">
        <v>60076</v>
      </c>
      <c r="K1536">
        <v>131281</v>
      </c>
      <c r="L1536">
        <v>82.5</v>
      </c>
      <c r="M1536">
        <v>17</v>
      </c>
      <c r="N1536">
        <v>31</v>
      </c>
      <c r="O1536">
        <v>5</v>
      </c>
      <c r="P1536">
        <v>13</v>
      </c>
      <c r="Q1536">
        <v>9</v>
      </c>
      <c r="R1536">
        <v>7.5</v>
      </c>
      <c r="S1536">
        <v>0</v>
      </c>
      <c r="T1536">
        <v>900582</v>
      </c>
      <c r="U1536">
        <v>71507</v>
      </c>
      <c r="V1536">
        <v>71528</v>
      </c>
      <c r="W1536" t="s">
        <v>12616</v>
      </c>
      <c r="X1536" t="s">
        <v>13887</v>
      </c>
      <c r="Y1536">
        <v>0</v>
      </c>
      <c r="Z1536">
        <v>87137</v>
      </c>
    </row>
    <row r="1537" spans="1:26" x14ac:dyDescent="0.25">
      <c r="A1537">
        <v>303393</v>
      </c>
      <c r="B1537">
        <v>202501</v>
      </c>
      <c r="C1537">
        <v>2</v>
      </c>
      <c r="D1537" t="s">
        <v>13523</v>
      </c>
      <c r="E1537">
        <v>3</v>
      </c>
      <c r="F1537">
        <v>61</v>
      </c>
      <c r="G1537">
        <v>10</v>
      </c>
      <c r="H1537">
        <v>3</v>
      </c>
      <c r="I1537">
        <v>0</v>
      </c>
      <c r="J1537">
        <v>60076</v>
      </c>
      <c r="K1537">
        <v>131281</v>
      </c>
      <c r="L1537">
        <v>82.5</v>
      </c>
      <c r="M1537">
        <v>17</v>
      </c>
      <c r="N1537">
        <v>31</v>
      </c>
      <c r="O1537">
        <v>5</v>
      </c>
      <c r="P1537">
        <v>13</v>
      </c>
      <c r="Q1537">
        <v>9</v>
      </c>
      <c r="R1537">
        <v>7.5</v>
      </c>
      <c r="S1537">
        <v>0</v>
      </c>
      <c r="T1537">
        <v>900582</v>
      </c>
      <c r="U1537">
        <v>71507</v>
      </c>
      <c r="V1537">
        <v>71528</v>
      </c>
      <c r="W1537" t="s">
        <v>12616</v>
      </c>
      <c r="X1537" t="s">
        <v>13887</v>
      </c>
      <c r="Y1537">
        <v>0</v>
      </c>
      <c r="Z1537">
        <v>87137</v>
      </c>
    </row>
    <row r="1538" spans="1:26" x14ac:dyDescent="0.25">
      <c r="A1538">
        <v>303397</v>
      </c>
      <c r="B1538">
        <v>202501</v>
      </c>
      <c r="C1538">
        <v>1</v>
      </c>
      <c r="D1538" t="s">
        <v>13524</v>
      </c>
      <c r="E1538">
        <v>3</v>
      </c>
      <c r="F1538">
        <v>91</v>
      </c>
      <c r="G1538">
        <v>22</v>
      </c>
      <c r="H1538">
        <v>4</v>
      </c>
      <c r="I1538">
        <v>0</v>
      </c>
      <c r="J1538">
        <v>42386</v>
      </c>
      <c r="K1538">
        <v>112646</v>
      </c>
      <c r="L1538">
        <v>41</v>
      </c>
      <c r="M1538">
        <v>15</v>
      </c>
      <c r="N1538">
        <v>9</v>
      </c>
      <c r="O1538">
        <v>1</v>
      </c>
      <c r="P1538">
        <v>4</v>
      </c>
      <c r="Q1538">
        <v>10</v>
      </c>
      <c r="R1538">
        <v>2</v>
      </c>
      <c r="S1538">
        <v>0</v>
      </c>
      <c r="T1538">
        <v>71030</v>
      </c>
      <c r="U1538">
        <v>71505</v>
      </c>
      <c r="V1538">
        <v>71517</v>
      </c>
      <c r="W1538" t="s">
        <v>12648</v>
      </c>
      <c r="X1538" t="s">
        <v>12595</v>
      </c>
      <c r="Y1538">
        <v>224591</v>
      </c>
      <c r="Z1538">
        <v>55557</v>
      </c>
    </row>
    <row r="1539" spans="1:26" x14ac:dyDescent="0.25">
      <c r="A1539">
        <v>303397</v>
      </c>
      <c r="B1539">
        <v>202501</v>
      </c>
      <c r="C1539">
        <v>2</v>
      </c>
      <c r="D1539" t="s">
        <v>13524</v>
      </c>
      <c r="E1539">
        <v>3</v>
      </c>
      <c r="F1539">
        <v>91</v>
      </c>
      <c r="G1539">
        <v>22</v>
      </c>
      <c r="H1539">
        <v>4</v>
      </c>
      <c r="I1539">
        <v>0</v>
      </c>
      <c r="J1539">
        <v>42386</v>
      </c>
      <c r="K1539">
        <v>112646</v>
      </c>
      <c r="L1539">
        <v>41</v>
      </c>
      <c r="M1539">
        <v>15</v>
      </c>
      <c r="N1539">
        <v>9</v>
      </c>
      <c r="O1539">
        <v>1</v>
      </c>
      <c r="P1539">
        <v>4</v>
      </c>
      <c r="Q1539">
        <v>10</v>
      </c>
      <c r="R1539">
        <v>2</v>
      </c>
      <c r="S1539">
        <v>0</v>
      </c>
      <c r="T1539">
        <v>71030</v>
      </c>
      <c r="U1539">
        <v>71505</v>
      </c>
      <c r="V1539">
        <v>71517</v>
      </c>
      <c r="W1539" t="s">
        <v>12648</v>
      </c>
      <c r="X1539" t="s">
        <v>12595</v>
      </c>
      <c r="Y1539">
        <v>224591</v>
      </c>
      <c r="Z1539">
        <v>55557</v>
      </c>
    </row>
    <row r="1540" spans="1:26" x14ac:dyDescent="0.25">
      <c r="A1540">
        <v>303411</v>
      </c>
      <c r="B1540">
        <v>202501</v>
      </c>
      <c r="C1540">
        <v>1</v>
      </c>
      <c r="D1540" t="s">
        <v>13471</v>
      </c>
      <c r="E1540">
        <v>4</v>
      </c>
      <c r="F1540">
        <v>295</v>
      </c>
      <c r="G1540">
        <v>56</v>
      </c>
      <c r="H1540">
        <v>6</v>
      </c>
      <c r="I1540">
        <v>4</v>
      </c>
      <c r="J1540">
        <v>13452</v>
      </c>
      <c r="K1540">
        <v>7000</v>
      </c>
      <c r="L1540">
        <v>15.5</v>
      </c>
      <c r="M1540">
        <v>3</v>
      </c>
      <c r="N1540">
        <v>4.5</v>
      </c>
      <c r="O1540">
        <v>0</v>
      </c>
      <c r="P1540">
        <v>4</v>
      </c>
      <c r="Q1540">
        <v>3</v>
      </c>
      <c r="R1540">
        <v>1</v>
      </c>
      <c r="S1540">
        <v>0</v>
      </c>
      <c r="T1540">
        <v>71030</v>
      </c>
      <c r="U1540">
        <v>71063</v>
      </c>
      <c r="V1540">
        <v>70053</v>
      </c>
      <c r="W1540" t="s">
        <v>3624</v>
      </c>
      <c r="X1540" t="s">
        <v>12595</v>
      </c>
      <c r="Y1540">
        <v>0</v>
      </c>
      <c r="Z1540">
        <v>16160</v>
      </c>
    </row>
    <row r="1541" spans="1:26" x14ac:dyDescent="0.25">
      <c r="A1541">
        <v>303411</v>
      </c>
      <c r="B1541">
        <v>202501</v>
      </c>
      <c r="C1541">
        <v>2</v>
      </c>
      <c r="D1541" t="s">
        <v>13471</v>
      </c>
      <c r="E1541">
        <v>4</v>
      </c>
      <c r="F1541">
        <v>295</v>
      </c>
      <c r="G1541">
        <v>56</v>
      </c>
      <c r="H1541">
        <v>6</v>
      </c>
      <c r="I1541">
        <v>4</v>
      </c>
      <c r="J1541">
        <v>13452</v>
      </c>
      <c r="K1541">
        <v>7000</v>
      </c>
      <c r="L1541">
        <v>15.5</v>
      </c>
      <c r="M1541">
        <v>3</v>
      </c>
      <c r="N1541">
        <v>4.5</v>
      </c>
      <c r="O1541">
        <v>0</v>
      </c>
      <c r="P1541">
        <v>4</v>
      </c>
      <c r="Q1541">
        <v>3</v>
      </c>
      <c r="R1541">
        <v>1</v>
      </c>
      <c r="S1541">
        <v>0</v>
      </c>
      <c r="T1541">
        <v>71030</v>
      </c>
      <c r="U1541">
        <v>71063</v>
      </c>
      <c r="V1541">
        <v>70053</v>
      </c>
      <c r="W1541" t="s">
        <v>3624</v>
      </c>
      <c r="X1541" t="s">
        <v>12595</v>
      </c>
      <c r="Y1541">
        <v>0</v>
      </c>
      <c r="Z1541">
        <v>16160</v>
      </c>
    </row>
    <row r="1542" spans="1:26" x14ac:dyDescent="0.25">
      <c r="A1542">
        <v>303412</v>
      </c>
      <c r="B1542">
        <v>202501</v>
      </c>
      <c r="C1542">
        <v>1</v>
      </c>
      <c r="D1542" t="s">
        <v>13526</v>
      </c>
      <c r="E1542">
        <v>4</v>
      </c>
      <c r="F1542">
        <v>916</v>
      </c>
      <c r="G1542">
        <v>230</v>
      </c>
      <c r="H1542">
        <v>32</v>
      </c>
      <c r="I1542">
        <v>7</v>
      </c>
      <c r="J1542">
        <v>0</v>
      </c>
      <c r="K1542">
        <v>0</v>
      </c>
      <c r="L1542">
        <v>0</v>
      </c>
      <c r="M1542">
        <v>0</v>
      </c>
      <c r="N1542">
        <v>0</v>
      </c>
      <c r="O1542">
        <v>0</v>
      </c>
      <c r="P1542">
        <v>0</v>
      </c>
      <c r="Q1542">
        <v>0</v>
      </c>
      <c r="R1542">
        <v>0</v>
      </c>
      <c r="S1542">
        <v>0</v>
      </c>
      <c r="T1542">
        <v>71030</v>
      </c>
      <c r="U1542">
        <v>71505</v>
      </c>
      <c r="V1542">
        <v>71563</v>
      </c>
      <c r="W1542" t="s">
        <v>12648</v>
      </c>
      <c r="X1542" t="s">
        <v>12595</v>
      </c>
      <c r="Y1542">
        <v>0</v>
      </c>
      <c r="Z1542">
        <v>0</v>
      </c>
    </row>
    <row r="1543" spans="1:26" x14ac:dyDescent="0.25">
      <c r="A1543">
        <v>303412</v>
      </c>
      <c r="B1543">
        <v>202501</v>
      </c>
      <c r="C1543">
        <v>2</v>
      </c>
      <c r="D1543" t="s">
        <v>13526</v>
      </c>
      <c r="E1543">
        <v>4</v>
      </c>
      <c r="F1543">
        <v>916</v>
      </c>
      <c r="G1543">
        <v>230</v>
      </c>
      <c r="H1543">
        <v>32</v>
      </c>
      <c r="I1543">
        <v>7</v>
      </c>
      <c r="J1543">
        <v>0</v>
      </c>
      <c r="K1543">
        <v>0</v>
      </c>
      <c r="L1543">
        <v>0</v>
      </c>
      <c r="M1543">
        <v>0</v>
      </c>
      <c r="N1543">
        <v>0</v>
      </c>
      <c r="O1543">
        <v>0</v>
      </c>
      <c r="P1543">
        <v>0</v>
      </c>
      <c r="Q1543">
        <v>0</v>
      </c>
      <c r="R1543">
        <v>0</v>
      </c>
      <c r="S1543">
        <v>0</v>
      </c>
      <c r="T1543">
        <v>71030</v>
      </c>
      <c r="U1543">
        <v>71505</v>
      </c>
      <c r="V1543">
        <v>71563</v>
      </c>
      <c r="W1543" t="s">
        <v>12648</v>
      </c>
      <c r="X1543" t="s">
        <v>12595</v>
      </c>
      <c r="Y1543">
        <v>0</v>
      </c>
      <c r="Z1543">
        <v>0</v>
      </c>
    </row>
    <row r="1544" spans="1:26" x14ac:dyDescent="0.25">
      <c r="A1544">
        <v>303426</v>
      </c>
      <c r="B1544">
        <v>202501</v>
      </c>
      <c r="C1544">
        <v>1</v>
      </c>
      <c r="D1544" t="s">
        <v>12940</v>
      </c>
      <c r="E1544">
        <v>4</v>
      </c>
      <c r="F1544">
        <v>908</v>
      </c>
      <c r="G1544">
        <v>225</v>
      </c>
      <c r="H1544">
        <v>32</v>
      </c>
      <c r="I1544">
        <v>13</v>
      </c>
      <c r="J1544">
        <v>0</v>
      </c>
      <c r="K1544">
        <v>750</v>
      </c>
      <c r="L1544">
        <v>0.5</v>
      </c>
      <c r="M1544">
        <v>0</v>
      </c>
      <c r="N1544">
        <v>0</v>
      </c>
      <c r="O1544">
        <v>0</v>
      </c>
      <c r="P1544">
        <v>0</v>
      </c>
      <c r="Q1544">
        <v>0</v>
      </c>
      <c r="R1544">
        <v>0.5</v>
      </c>
      <c r="S1544">
        <v>0</v>
      </c>
      <c r="T1544">
        <v>71590</v>
      </c>
      <c r="U1544">
        <v>71594</v>
      </c>
      <c r="V1544">
        <v>700073</v>
      </c>
      <c r="W1544" t="s">
        <v>12670</v>
      </c>
      <c r="X1544" t="s">
        <v>12590</v>
      </c>
      <c r="Y1544">
        <v>0</v>
      </c>
      <c r="Z1544">
        <v>75</v>
      </c>
    </row>
    <row r="1545" spans="1:26" x14ac:dyDescent="0.25">
      <c r="A1545">
        <v>303426</v>
      </c>
      <c r="B1545">
        <v>202501</v>
      </c>
      <c r="C1545">
        <v>2</v>
      </c>
      <c r="D1545" t="s">
        <v>12940</v>
      </c>
      <c r="E1545">
        <v>4</v>
      </c>
      <c r="F1545">
        <v>908</v>
      </c>
      <c r="G1545">
        <v>225</v>
      </c>
      <c r="H1545">
        <v>32</v>
      </c>
      <c r="I1545">
        <v>13</v>
      </c>
      <c r="J1545">
        <v>0</v>
      </c>
      <c r="K1545">
        <v>750</v>
      </c>
      <c r="L1545">
        <v>0.5</v>
      </c>
      <c r="M1545">
        <v>0</v>
      </c>
      <c r="N1545">
        <v>0</v>
      </c>
      <c r="O1545">
        <v>0</v>
      </c>
      <c r="P1545">
        <v>0</v>
      </c>
      <c r="Q1545">
        <v>0</v>
      </c>
      <c r="R1545">
        <v>0.5</v>
      </c>
      <c r="S1545">
        <v>0</v>
      </c>
      <c r="T1545">
        <v>71590</v>
      </c>
      <c r="U1545">
        <v>71594</v>
      </c>
      <c r="V1545">
        <v>700073</v>
      </c>
      <c r="W1545" t="s">
        <v>12670</v>
      </c>
      <c r="X1545" t="s">
        <v>12590</v>
      </c>
      <c r="Y1545">
        <v>0</v>
      </c>
      <c r="Z1545">
        <v>75</v>
      </c>
    </row>
    <row r="1546" spans="1:26" x14ac:dyDescent="0.25">
      <c r="A1546">
        <v>303432</v>
      </c>
      <c r="B1546">
        <v>202501</v>
      </c>
      <c r="C1546">
        <v>1</v>
      </c>
      <c r="D1546" t="s">
        <v>12852</v>
      </c>
      <c r="E1546">
        <v>4</v>
      </c>
      <c r="F1546">
        <v>123</v>
      </c>
      <c r="G1546">
        <v>47</v>
      </c>
      <c r="H1546">
        <v>5</v>
      </c>
      <c r="I1546">
        <v>2</v>
      </c>
      <c r="J1546">
        <v>14536</v>
      </c>
      <c r="K1546">
        <v>41867</v>
      </c>
      <c r="L1546">
        <v>16</v>
      </c>
      <c r="M1546">
        <v>3.5</v>
      </c>
      <c r="N1546">
        <v>3</v>
      </c>
      <c r="O1546">
        <v>3.5</v>
      </c>
      <c r="P1546">
        <v>1.5</v>
      </c>
      <c r="Q1546">
        <v>1.5</v>
      </c>
      <c r="R1546">
        <v>3</v>
      </c>
      <c r="S1546">
        <v>0</v>
      </c>
      <c r="T1546">
        <v>71251</v>
      </c>
      <c r="U1546">
        <v>70067</v>
      </c>
      <c r="V1546">
        <v>70108</v>
      </c>
      <c r="W1546" t="s">
        <v>12636</v>
      </c>
      <c r="X1546" t="s">
        <v>13885</v>
      </c>
      <c r="Y1546">
        <v>0</v>
      </c>
      <c r="Z1546">
        <v>22412</v>
      </c>
    </row>
    <row r="1547" spans="1:26" x14ac:dyDescent="0.25">
      <c r="A1547">
        <v>303432</v>
      </c>
      <c r="B1547">
        <v>202501</v>
      </c>
      <c r="C1547">
        <v>2</v>
      </c>
      <c r="D1547" t="s">
        <v>12852</v>
      </c>
      <c r="E1547">
        <v>4</v>
      </c>
      <c r="F1547">
        <v>123</v>
      </c>
      <c r="G1547">
        <v>47</v>
      </c>
      <c r="H1547">
        <v>5</v>
      </c>
      <c r="I1547">
        <v>2</v>
      </c>
      <c r="J1547">
        <v>14536</v>
      </c>
      <c r="K1547">
        <v>41867</v>
      </c>
      <c r="L1547">
        <v>16</v>
      </c>
      <c r="M1547">
        <v>3.5</v>
      </c>
      <c r="N1547">
        <v>3</v>
      </c>
      <c r="O1547">
        <v>3.5</v>
      </c>
      <c r="P1547">
        <v>1.5</v>
      </c>
      <c r="Q1547">
        <v>1.5</v>
      </c>
      <c r="R1547">
        <v>3</v>
      </c>
      <c r="S1547">
        <v>0</v>
      </c>
      <c r="T1547">
        <v>71251</v>
      </c>
      <c r="U1547">
        <v>70067</v>
      </c>
      <c r="V1547">
        <v>70108</v>
      </c>
      <c r="W1547" t="s">
        <v>12636</v>
      </c>
      <c r="X1547" t="s">
        <v>13885</v>
      </c>
      <c r="Y1547">
        <v>0</v>
      </c>
      <c r="Z1547">
        <v>22412</v>
      </c>
    </row>
    <row r="1548" spans="1:26" x14ac:dyDescent="0.25">
      <c r="A1548">
        <v>303451</v>
      </c>
      <c r="B1548">
        <v>202501</v>
      </c>
      <c r="C1548">
        <v>1</v>
      </c>
      <c r="D1548" t="s">
        <v>13528</v>
      </c>
      <c r="E1548">
        <v>5</v>
      </c>
      <c r="F1548">
        <v>1</v>
      </c>
      <c r="G1548">
        <v>1</v>
      </c>
      <c r="H1548">
        <v>1</v>
      </c>
      <c r="I1548">
        <v>1</v>
      </c>
      <c r="J1548">
        <v>0</v>
      </c>
      <c r="K1548">
        <v>0</v>
      </c>
      <c r="L1548">
        <v>0</v>
      </c>
      <c r="M1548">
        <v>0</v>
      </c>
      <c r="N1548">
        <v>0</v>
      </c>
      <c r="O1548">
        <v>0</v>
      </c>
      <c r="P1548">
        <v>0</v>
      </c>
      <c r="Q1548">
        <v>0</v>
      </c>
      <c r="R1548">
        <v>0</v>
      </c>
      <c r="S1548">
        <v>0</v>
      </c>
      <c r="T1548">
        <v>71030</v>
      </c>
      <c r="U1548">
        <v>71045</v>
      </c>
      <c r="V1548">
        <v>0</v>
      </c>
      <c r="W1548" t="s">
        <v>12661</v>
      </c>
      <c r="X1548" t="s">
        <v>12595</v>
      </c>
      <c r="Y1548">
        <v>0</v>
      </c>
      <c r="Z1548">
        <v>0</v>
      </c>
    </row>
    <row r="1549" spans="1:26" x14ac:dyDescent="0.25">
      <c r="A1549">
        <v>303451</v>
      </c>
      <c r="B1549">
        <v>202501</v>
      </c>
      <c r="C1549">
        <v>2</v>
      </c>
      <c r="D1549" t="s">
        <v>13528</v>
      </c>
      <c r="E1549">
        <v>5</v>
      </c>
      <c r="F1549">
        <v>1</v>
      </c>
      <c r="G1549">
        <v>1</v>
      </c>
      <c r="H1549">
        <v>1</v>
      </c>
      <c r="I1549">
        <v>1</v>
      </c>
      <c r="J1549">
        <v>0</v>
      </c>
      <c r="K1549">
        <v>0</v>
      </c>
      <c r="L1549">
        <v>0</v>
      </c>
      <c r="M1549">
        <v>0</v>
      </c>
      <c r="N1549">
        <v>0</v>
      </c>
      <c r="O1549">
        <v>0</v>
      </c>
      <c r="P1549">
        <v>0</v>
      </c>
      <c r="Q1549">
        <v>0</v>
      </c>
      <c r="R1549">
        <v>0</v>
      </c>
      <c r="S1549">
        <v>0</v>
      </c>
      <c r="T1549">
        <v>71030</v>
      </c>
      <c r="U1549">
        <v>71045</v>
      </c>
      <c r="V1549">
        <v>0</v>
      </c>
      <c r="W1549" t="s">
        <v>12661</v>
      </c>
      <c r="X1549" t="s">
        <v>12595</v>
      </c>
      <c r="Y1549">
        <v>0</v>
      </c>
      <c r="Z1549">
        <v>0</v>
      </c>
    </row>
    <row r="1550" spans="1:26" x14ac:dyDescent="0.25">
      <c r="A1550">
        <v>303452</v>
      </c>
      <c r="B1550">
        <v>202501</v>
      </c>
      <c r="C1550">
        <v>1</v>
      </c>
      <c r="D1550" t="s">
        <v>13193</v>
      </c>
      <c r="E1550">
        <v>4</v>
      </c>
      <c r="F1550">
        <v>237</v>
      </c>
      <c r="G1550">
        <v>61</v>
      </c>
      <c r="H1550">
        <v>7</v>
      </c>
      <c r="I1550">
        <v>1</v>
      </c>
      <c r="J1550">
        <v>10503</v>
      </c>
      <c r="K1550">
        <v>35500</v>
      </c>
      <c r="L1550">
        <v>12</v>
      </c>
      <c r="M1550">
        <v>1</v>
      </c>
      <c r="N1550">
        <v>6</v>
      </c>
      <c r="O1550">
        <v>1</v>
      </c>
      <c r="P1550">
        <v>1</v>
      </c>
      <c r="Q1550">
        <v>1</v>
      </c>
      <c r="R1550">
        <v>2</v>
      </c>
      <c r="S1550">
        <v>0</v>
      </c>
      <c r="T1550">
        <v>71590</v>
      </c>
      <c r="U1550">
        <v>71595</v>
      </c>
      <c r="V1550">
        <v>71083</v>
      </c>
      <c r="W1550" t="s">
        <v>12693</v>
      </c>
      <c r="X1550" t="s">
        <v>12590</v>
      </c>
      <c r="Y1550">
        <v>29762</v>
      </c>
      <c r="Z1550">
        <v>17594</v>
      </c>
    </row>
    <row r="1551" spans="1:26" x14ac:dyDescent="0.25">
      <c r="A1551">
        <v>303452</v>
      </c>
      <c r="B1551">
        <v>202501</v>
      </c>
      <c r="C1551">
        <v>2</v>
      </c>
      <c r="D1551" t="s">
        <v>13193</v>
      </c>
      <c r="E1551">
        <v>4</v>
      </c>
      <c r="F1551">
        <v>237</v>
      </c>
      <c r="G1551">
        <v>61</v>
      </c>
      <c r="H1551">
        <v>7</v>
      </c>
      <c r="I1551">
        <v>1</v>
      </c>
      <c r="J1551">
        <v>10503</v>
      </c>
      <c r="K1551">
        <v>35500</v>
      </c>
      <c r="L1551">
        <v>12</v>
      </c>
      <c r="M1551">
        <v>1</v>
      </c>
      <c r="N1551">
        <v>6</v>
      </c>
      <c r="O1551">
        <v>1</v>
      </c>
      <c r="P1551">
        <v>1</v>
      </c>
      <c r="Q1551">
        <v>1</v>
      </c>
      <c r="R1551">
        <v>2</v>
      </c>
      <c r="S1551">
        <v>0</v>
      </c>
      <c r="T1551">
        <v>71590</v>
      </c>
      <c r="U1551">
        <v>71595</v>
      </c>
      <c r="V1551">
        <v>71083</v>
      </c>
      <c r="W1551" t="s">
        <v>12693</v>
      </c>
      <c r="X1551" t="s">
        <v>12590</v>
      </c>
      <c r="Y1551">
        <v>29762</v>
      </c>
      <c r="Z1551">
        <v>17594</v>
      </c>
    </row>
    <row r="1552" spans="1:26" x14ac:dyDescent="0.25">
      <c r="A1552">
        <v>303501</v>
      </c>
      <c r="B1552">
        <v>202501</v>
      </c>
      <c r="C1552">
        <v>1</v>
      </c>
      <c r="D1552" t="s">
        <v>13530</v>
      </c>
      <c r="E1552">
        <v>5</v>
      </c>
      <c r="F1552">
        <v>1</v>
      </c>
      <c r="G1552">
        <v>1</v>
      </c>
      <c r="H1552">
        <v>1</v>
      </c>
      <c r="I1552">
        <v>1</v>
      </c>
      <c r="J1552">
        <v>0</v>
      </c>
      <c r="K1552">
        <v>0</v>
      </c>
      <c r="L1552">
        <v>0</v>
      </c>
      <c r="M1552">
        <v>0</v>
      </c>
      <c r="N1552">
        <v>0</v>
      </c>
      <c r="O1552">
        <v>0</v>
      </c>
      <c r="P1552">
        <v>0</v>
      </c>
      <c r="Q1552">
        <v>0</v>
      </c>
      <c r="R1552">
        <v>0</v>
      </c>
      <c r="S1552">
        <v>0</v>
      </c>
      <c r="T1552">
        <v>900582</v>
      </c>
      <c r="U1552">
        <v>71129</v>
      </c>
      <c r="V1552">
        <v>0</v>
      </c>
      <c r="W1552" t="s">
        <v>13890</v>
      </c>
      <c r="X1552" t="s">
        <v>13887</v>
      </c>
      <c r="Y1552">
        <v>0</v>
      </c>
      <c r="Z1552">
        <v>0</v>
      </c>
    </row>
    <row r="1553" spans="1:26" x14ac:dyDescent="0.25">
      <c r="A1553">
        <v>303501</v>
      </c>
      <c r="B1553">
        <v>202501</v>
      </c>
      <c r="C1553">
        <v>2</v>
      </c>
      <c r="D1553" t="s">
        <v>13530</v>
      </c>
      <c r="E1553">
        <v>5</v>
      </c>
      <c r="F1553">
        <v>1</v>
      </c>
      <c r="G1553">
        <v>1</v>
      </c>
      <c r="H1553">
        <v>1</v>
      </c>
      <c r="I1553">
        <v>1</v>
      </c>
      <c r="J1553">
        <v>0</v>
      </c>
      <c r="K1553">
        <v>0</v>
      </c>
      <c r="L1553">
        <v>0</v>
      </c>
      <c r="M1553">
        <v>0</v>
      </c>
      <c r="N1553">
        <v>0</v>
      </c>
      <c r="O1553">
        <v>0</v>
      </c>
      <c r="P1553">
        <v>0</v>
      </c>
      <c r="Q1553">
        <v>0</v>
      </c>
      <c r="R1553">
        <v>0</v>
      </c>
      <c r="S1553">
        <v>0</v>
      </c>
      <c r="T1553">
        <v>900582</v>
      </c>
      <c r="U1553">
        <v>71129</v>
      </c>
      <c r="V1553">
        <v>0</v>
      </c>
      <c r="W1553" t="s">
        <v>13890</v>
      </c>
      <c r="X1553" t="s">
        <v>13887</v>
      </c>
      <c r="Y1553">
        <v>0</v>
      </c>
      <c r="Z1553">
        <v>0</v>
      </c>
    </row>
    <row r="1554" spans="1:26" x14ac:dyDescent="0.25">
      <c r="A1554">
        <v>303511</v>
      </c>
      <c r="B1554">
        <v>202501</v>
      </c>
      <c r="C1554">
        <v>1</v>
      </c>
      <c r="D1554" t="s">
        <v>13531</v>
      </c>
      <c r="E1554">
        <v>3</v>
      </c>
      <c r="F1554">
        <v>35</v>
      </c>
      <c r="G1554">
        <v>5</v>
      </c>
      <c r="H1554">
        <v>2</v>
      </c>
      <c r="I1554">
        <v>0</v>
      </c>
      <c r="J1554">
        <v>83809</v>
      </c>
      <c r="K1554">
        <v>162365</v>
      </c>
      <c r="L1554">
        <v>97</v>
      </c>
      <c r="M1554">
        <v>19.5</v>
      </c>
      <c r="N1554">
        <v>18.5</v>
      </c>
      <c r="O1554">
        <v>16</v>
      </c>
      <c r="P1554">
        <v>12</v>
      </c>
      <c r="Q1554">
        <v>21.5</v>
      </c>
      <c r="R1554">
        <v>9.5</v>
      </c>
      <c r="S1554">
        <v>0</v>
      </c>
      <c r="T1554">
        <v>71030</v>
      </c>
      <c r="U1554">
        <v>71063</v>
      </c>
      <c r="V1554">
        <v>71689</v>
      </c>
      <c r="W1554" t="s">
        <v>3624</v>
      </c>
      <c r="X1554" t="s">
        <v>12595</v>
      </c>
      <c r="Y1554">
        <v>38329</v>
      </c>
      <c r="Z1554">
        <v>117847</v>
      </c>
    </row>
    <row r="1555" spans="1:26" x14ac:dyDescent="0.25">
      <c r="A1555">
        <v>303511</v>
      </c>
      <c r="B1555">
        <v>202501</v>
      </c>
      <c r="C1555">
        <v>2</v>
      </c>
      <c r="D1555" t="s">
        <v>13531</v>
      </c>
      <c r="E1555">
        <v>3</v>
      </c>
      <c r="F1555">
        <v>35</v>
      </c>
      <c r="G1555">
        <v>5</v>
      </c>
      <c r="H1555">
        <v>2</v>
      </c>
      <c r="I1555">
        <v>0</v>
      </c>
      <c r="J1555">
        <v>83809</v>
      </c>
      <c r="K1555">
        <v>162365</v>
      </c>
      <c r="L1555">
        <v>97</v>
      </c>
      <c r="M1555">
        <v>19.5</v>
      </c>
      <c r="N1555">
        <v>18.5</v>
      </c>
      <c r="O1555">
        <v>16</v>
      </c>
      <c r="P1555">
        <v>12</v>
      </c>
      <c r="Q1555">
        <v>21.5</v>
      </c>
      <c r="R1555">
        <v>9.5</v>
      </c>
      <c r="S1555">
        <v>0</v>
      </c>
      <c r="T1555">
        <v>71030</v>
      </c>
      <c r="U1555">
        <v>71063</v>
      </c>
      <c r="V1555">
        <v>71689</v>
      </c>
      <c r="W1555" t="s">
        <v>3624</v>
      </c>
      <c r="X1555" t="s">
        <v>12595</v>
      </c>
      <c r="Y1555">
        <v>38329</v>
      </c>
      <c r="Z1555">
        <v>117847</v>
      </c>
    </row>
    <row r="1556" spans="1:26" x14ac:dyDescent="0.25">
      <c r="A1556">
        <v>303522</v>
      </c>
      <c r="B1556">
        <v>202501</v>
      </c>
      <c r="C1556">
        <v>1</v>
      </c>
      <c r="D1556" t="s">
        <v>13533</v>
      </c>
      <c r="E1556">
        <v>4</v>
      </c>
      <c r="F1556">
        <v>863</v>
      </c>
      <c r="G1556">
        <v>204</v>
      </c>
      <c r="H1556">
        <v>22</v>
      </c>
      <c r="I1556">
        <v>6</v>
      </c>
      <c r="J1556">
        <v>46</v>
      </c>
      <c r="K1556">
        <v>0</v>
      </c>
      <c r="L1556">
        <v>0</v>
      </c>
      <c r="M1556">
        <v>0</v>
      </c>
      <c r="N1556">
        <v>0</v>
      </c>
      <c r="O1556">
        <v>0</v>
      </c>
      <c r="P1556">
        <v>0</v>
      </c>
      <c r="Q1556">
        <v>0</v>
      </c>
      <c r="R1556">
        <v>0</v>
      </c>
      <c r="S1556">
        <v>0</v>
      </c>
      <c r="T1556">
        <v>71030</v>
      </c>
      <c r="U1556">
        <v>71054</v>
      </c>
      <c r="V1556">
        <v>71056</v>
      </c>
      <c r="W1556" t="s">
        <v>12599</v>
      </c>
      <c r="X1556" t="s">
        <v>12595</v>
      </c>
      <c r="Y1556">
        <v>0</v>
      </c>
      <c r="Z1556">
        <v>600</v>
      </c>
    </row>
    <row r="1557" spans="1:26" x14ac:dyDescent="0.25">
      <c r="A1557">
        <v>303522</v>
      </c>
      <c r="B1557">
        <v>202501</v>
      </c>
      <c r="C1557">
        <v>2</v>
      </c>
      <c r="D1557" t="s">
        <v>13533</v>
      </c>
      <c r="E1557">
        <v>4</v>
      </c>
      <c r="F1557">
        <v>863</v>
      </c>
      <c r="G1557">
        <v>204</v>
      </c>
      <c r="H1557">
        <v>22</v>
      </c>
      <c r="I1557">
        <v>6</v>
      </c>
      <c r="J1557">
        <v>46</v>
      </c>
      <c r="K1557">
        <v>0</v>
      </c>
      <c r="L1557">
        <v>0</v>
      </c>
      <c r="M1557">
        <v>0</v>
      </c>
      <c r="N1557">
        <v>0</v>
      </c>
      <c r="O1557">
        <v>0</v>
      </c>
      <c r="P1557">
        <v>0</v>
      </c>
      <c r="Q1557">
        <v>0</v>
      </c>
      <c r="R1557">
        <v>0</v>
      </c>
      <c r="S1557">
        <v>0</v>
      </c>
      <c r="T1557">
        <v>71030</v>
      </c>
      <c r="U1557">
        <v>71054</v>
      </c>
      <c r="V1557">
        <v>71056</v>
      </c>
      <c r="W1557" t="s">
        <v>12599</v>
      </c>
      <c r="X1557" t="s">
        <v>12595</v>
      </c>
      <c r="Y1557">
        <v>0</v>
      </c>
      <c r="Z1557">
        <v>600</v>
      </c>
    </row>
    <row r="1558" spans="1:26" x14ac:dyDescent="0.25">
      <c r="A1558">
        <v>303555</v>
      </c>
      <c r="B1558">
        <v>202501</v>
      </c>
      <c r="C1558">
        <v>1</v>
      </c>
      <c r="D1558" t="s">
        <v>13534</v>
      </c>
      <c r="E1558">
        <v>3</v>
      </c>
      <c r="F1558">
        <v>50</v>
      </c>
      <c r="G1558">
        <v>10</v>
      </c>
      <c r="H1558">
        <v>1</v>
      </c>
      <c r="I1558">
        <v>0</v>
      </c>
      <c r="J1558">
        <v>73000</v>
      </c>
      <c r="K1558">
        <v>136326</v>
      </c>
      <c r="L1558">
        <v>84</v>
      </c>
      <c r="M1558">
        <v>22</v>
      </c>
      <c r="N1558">
        <v>27.5</v>
      </c>
      <c r="O1558">
        <v>9.5</v>
      </c>
      <c r="P1558">
        <v>14</v>
      </c>
      <c r="Q1558">
        <v>6</v>
      </c>
      <c r="R1558">
        <v>5</v>
      </c>
      <c r="S1558">
        <v>0</v>
      </c>
      <c r="T1558">
        <v>71030</v>
      </c>
      <c r="U1558">
        <v>71662</v>
      </c>
      <c r="V1558">
        <v>71438</v>
      </c>
      <c r="W1558" t="s">
        <v>12672</v>
      </c>
      <c r="X1558" t="s">
        <v>12595</v>
      </c>
      <c r="Y1558">
        <v>6828</v>
      </c>
      <c r="Z1558">
        <v>98206</v>
      </c>
    </row>
    <row r="1559" spans="1:26" x14ac:dyDescent="0.25">
      <c r="A1559">
        <v>303555</v>
      </c>
      <c r="B1559">
        <v>202501</v>
      </c>
      <c r="C1559">
        <v>2</v>
      </c>
      <c r="D1559" t="s">
        <v>13534</v>
      </c>
      <c r="E1559">
        <v>3</v>
      </c>
      <c r="F1559">
        <v>50</v>
      </c>
      <c r="G1559">
        <v>10</v>
      </c>
      <c r="H1559">
        <v>1</v>
      </c>
      <c r="I1559">
        <v>0</v>
      </c>
      <c r="J1559">
        <v>73000</v>
      </c>
      <c r="K1559">
        <v>136326</v>
      </c>
      <c r="L1559">
        <v>84</v>
      </c>
      <c r="M1559">
        <v>22</v>
      </c>
      <c r="N1559">
        <v>27.5</v>
      </c>
      <c r="O1559">
        <v>9.5</v>
      </c>
      <c r="P1559">
        <v>14</v>
      </c>
      <c r="Q1559">
        <v>6</v>
      </c>
      <c r="R1559">
        <v>5</v>
      </c>
      <c r="S1559">
        <v>0</v>
      </c>
      <c r="T1559">
        <v>71030</v>
      </c>
      <c r="U1559">
        <v>71662</v>
      </c>
      <c r="V1559">
        <v>71438</v>
      </c>
      <c r="W1559" t="s">
        <v>12672</v>
      </c>
      <c r="X1559" t="s">
        <v>12595</v>
      </c>
      <c r="Y1559">
        <v>6828</v>
      </c>
      <c r="Z1559">
        <v>98206</v>
      </c>
    </row>
    <row r="1560" spans="1:26" x14ac:dyDescent="0.25">
      <c r="A1560">
        <v>303576</v>
      </c>
      <c r="B1560">
        <v>202501</v>
      </c>
      <c r="C1560">
        <v>1</v>
      </c>
      <c r="D1560" t="s">
        <v>13040</v>
      </c>
      <c r="E1560">
        <v>4</v>
      </c>
      <c r="F1560">
        <v>304</v>
      </c>
      <c r="G1560">
        <v>113</v>
      </c>
      <c r="H1560">
        <v>12</v>
      </c>
      <c r="I1560">
        <v>6</v>
      </c>
      <c r="J1560">
        <v>9698</v>
      </c>
      <c r="K1560">
        <v>26550</v>
      </c>
      <c r="L1560">
        <v>14</v>
      </c>
      <c r="M1560">
        <v>2.5</v>
      </c>
      <c r="N1560">
        <v>4</v>
      </c>
      <c r="O1560">
        <v>2.5</v>
      </c>
      <c r="P1560">
        <v>1</v>
      </c>
      <c r="Q1560">
        <v>1</v>
      </c>
      <c r="R1560">
        <v>3</v>
      </c>
      <c r="S1560">
        <v>0</v>
      </c>
      <c r="T1560">
        <v>71251</v>
      </c>
      <c r="U1560">
        <v>70930</v>
      </c>
      <c r="V1560">
        <v>71399</v>
      </c>
      <c r="W1560" t="s">
        <v>12618</v>
      </c>
      <c r="X1560" t="s">
        <v>13885</v>
      </c>
      <c r="Y1560">
        <v>0</v>
      </c>
      <c r="Z1560">
        <v>15893</v>
      </c>
    </row>
    <row r="1561" spans="1:26" x14ac:dyDescent="0.25">
      <c r="A1561">
        <v>303576</v>
      </c>
      <c r="B1561">
        <v>202501</v>
      </c>
      <c r="C1561">
        <v>2</v>
      </c>
      <c r="D1561" t="s">
        <v>13040</v>
      </c>
      <c r="E1561">
        <v>4</v>
      </c>
      <c r="F1561">
        <v>304</v>
      </c>
      <c r="G1561">
        <v>113</v>
      </c>
      <c r="H1561">
        <v>12</v>
      </c>
      <c r="I1561">
        <v>6</v>
      </c>
      <c r="J1561">
        <v>9698</v>
      </c>
      <c r="K1561">
        <v>26550</v>
      </c>
      <c r="L1561">
        <v>14</v>
      </c>
      <c r="M1561">
        <v>2.5</v>
      </c>
      <c r="N1561">
        <v>4</v>
      </c>
      <c r="O1561">
        <v>2.5</v>
      </c>
      <c r="P1561">
        <v>1</v>
      </c>
      <c r="Q1561">
        <v>1</v>
      </c>
      <c r="R1561">
        <v>3</v>
      </c>
      <c r="S1561">
        <v>0</v>
      </c>
      <c r="T1561">
        <v>71251</v>
      </c>
      <c r="U1561">
        <v>70930</v>
      </c>
      <c r="V1561">
        <v>71399</v>
      </c>
      <c r="W1561" t="s">
        <v>12618</v>
      </c>
      <c r="X1561" t="s">
        <v>13885</v>
      </c>
      <c r="Y1561">
        <v>0</v>
      </c>
      <c r="Z1561">
        <v>15893</v>
      </c>
    </row>
    <row r="1562" spans="1:26" x14ac:dyDescent="0.25">
      <c r="A1562">
        <v>303581</v>
      </c>
      <c r="B1562">
        <v>202501</v>
      </c>
      <c r="C1562">
        <v>1</v>
      </c>
      <c r="D1562" t="s">
        <v>12736</v>
      </c>
      <c r="E1562">
        <v>4</v>
      </c>
      <c r="F1562">
        <v>72</v>
      </c>
      <c r="G1562">
        <v>29</v>
      </c>
      <c r="H1562">
        <v>3</v>
      </c>
      <c r="I1562">
        <v>1</v>
      </c>
      <c r="J1562">
        <v>1534</v>
      </c>
      <c r="K1562">
        <v>230499</v>
      </c>
      <c r="L1562">
        <v>6</v>
      </c>
      <c r="M1562">
        <v>2</v>
      </c>
      <c r="N1562">
        <v>2</v>
      </c>
      <c r="O1562">
        <v>0</v>
      </c>
      <c r="P1562">
        <v>1</v>
      </c>
      <c r="Q1562">
        <v>0</v>
      </c>
      <c r="R1562">
        <v>1</v>
      </c>
      <c r="S1562">
        <v>0</v>
      </c>
      <c r="T1562">
        <v>71251</v>
      </c>
      <c r="U1562">
        <v>71239</v>
      </c>
      <c r="V1562">
        <v>700440</v>
      </c>
      <c r="W1562" t="s">
        <v>12650</v>
      </c>
      <c r="X1562" t="s">
        <v>13885</v>
      </c>
      <c r="Y1562">
        <v>0</v>
      </c>
      <c r="Z1562">
        <v>24761</v>
      </c>
    </row>
    <row r="1563" spans="1:26" x14ac:dyDescent="0.25">
      <c r="A1563">
        <v>303581</v>
      </c>
      <c r="B1563">
        <v>202501</v>
      </c>
      <c r="C1563">
        <v>2</v>
      </c>
      <c r="D1563" t="s">
        <v>12736</v>
      </c>
      <c r="E1563">
        <v>4</v>
      </c>
      <c r="F1563">
        <v>72</v>
      </c>
      <c r="G1563">
        <v>29</v>
      </c>
      <c r="H1563">
        <v>3</v>
      </c>
      <c r="I1563">
        <v>1</v>
      </c>
      <c r="J1563">
        <v>1534</v>
      </c>
      <c r="K1563">
        <v>230499</v>
      </c>
      <c r="L1563">
        <v>6</v>
      </c>
      <c r="M1563">
        <v>2</v>
      </c>
      <c r="N1563">
        <v>2</v>
      </c>
      <c r="O1563">
        <v>0</v>
      </c>
      <c r="P1563">
        <v>1</v>
      </c>
      <c r="Q1563">
        <v>0</v>
      </c>
      <c r="R1563">
        <v>1</v>
      </c>
      <c r="S1563">
        <v>0</v>
      </c>
      <c r="T1563">
        <v>71251</v>
      </c>
      <c r="U1563">
        <v>71239</v>
      </c>
      <c r="V1563">
        <v>700440</v>
      </c>
      <c r="W1563" t="s">
        <v>12650</v>
      </c>
      <c r="X1563" t="s">
        <v>13885</v>
      </c>
      <c r="Y1563">
        <v>0</v>
      </c>
      <c r="Z1563">
        <v>24761</v>
      </c>
    </row>
    <row r="1564" spans="1:26" x14ac:dyDescent="0.25">
      <c r="A1564">
        <v>303601</v>
      </c>
      <c r="B1564">
        <v>202501</v>
      </c>
      <c r="C1564">
        <v>1</v>
      </c>
      <c r="D1564" t="s">
        <v>13268</v>
      </c>
      <c r="E1564">
        <v>4</v>
      </c>
      <c r="F1564">
        <v>167</v>
      </c>
      <c r="G1564">
        <v>30</v>
      </c>
      <c r="H1564">
        <v>1</v>
      </c>
      <c r="I1564">
        <v>1</v>
      </c>
      <c r="J1564">
        <v>18468</v>
      </c>
      <c r="K1564">
        <v>11406</v>
      </c>
      <c r="L1564">
        <v>1.5</v>
      </c>
      <c r="M1564">
        <v>1</v>
      </c>
      <c r="N1564">
        <v>0</v>
      </c>
      <c r="O1564">
        <v>0.5</v>
      </c>
      <c r="P1564">
        <v>0</v>
      </c>
      <c r="Q1564">
        <v>0</v>
      </c>
      <c r="R1564">
        <v>0</v>
      </c>
      <c r="S1564">
        <v>0</v>
      </c>
      <c r="T1564">
        <v>900582</v>
      </c>
      <c r="U1564">
        <v>71139</v>
      </c>
      <c r="V1564">
        <v>700298</v>
      </c>
      <c r="W1564" t="s">
        <v>12594</v>
      </c>
      <c r="X1564" t="s">
        <v>13887</v>
      </c>
      <c r="Y1564">
        <v>0</v>
      </c>
      <c r="Z1564">
        <v>19992</v>
      </c>
    </row>
    <row r="1565" spans="1:26" x14ac:dyDescent="0.25">
      <c r="A1565">
        <v>303601</v>
      </c>
      <c r="B1565">
        <v>202501</v>
      </c>
      <c r="C1565">
        <v>2</v>
      </c>
      <c r="D1565" t="s">
        <v>13268</v>
      </c>
      <c r="E1565">
        <v>4</v>
      </c>
      <c r="F1565">
        <v>167</v>
      </c>
      <c r="G1565">
        <v>30</v>
      </c>
      <c r="H1565">
        <v>1</v>
      </c>
      <c r="I1565">
        <v>1</v>
      </c>
      <c r="J1565">
        <v>18468</v>
      </c>
      <c r="K1565">
        <v>11406</v>
      </c>
      <c r="L1565">
        <v>1.5</v>
      </c>
      <c r="M1565">
        <v>1</v>
      </c>
      <c r="N1565">
        <v>0</v>
      </c>
      <c r="O1565">
        <v>0.5</v>
      </c>
      <c r="P1565">
        <v>0</v>
      </c>
      <c r="Q1565">
        <v>0</v>
      </c>
      <c r="R1565">
        <v>0</v>
      </c>
      <c r="S1565">
        <v>0</v>
      </c>
      <c r="T1565">
        <v>900582</v>
      </c>
      <c r="U1565">
        <v>71139</v>
      </c>
      <c r="V1565">
        <v>700298</v>
      </c>
      <c r="W1565" t="s">
        <v>12594</v>
      </c>
      <c r="X1565" t="s">
        <v>13887</v>
      </c>
      <c r="Y1565">
        <v>0</v>
      </c>
      <c r="Z1565">
        <v>19992</v>
      </c>
    </row>
    <row r="1566" spans="1:26" x14ac:dyDescent="0.25">
      <c r="A1566">
        <v>303604</v>
      </c>
      <c r="B1566">
        <v>202501</v>
      </c>
      <c r="C1566">
        <v>1</v>
      </c>
      <c r="D1566" t="s">
        <v>12677</v>
      </c>
      <c r="E1566">
        <v>4</v>
      </c>
      <c r="F1566">
        <v>916</v>
      </c>
      <c r="G1566">
        <v>230</v>
      </c>
      <c r="H1566">
        <v>20</v>
      </c>
      <c r="I1566">
        <v>1</v>
      </c>
      <c r="J1566">
        <v>0</v>
      </c>
      <c r="K1566">
        <v>0</v>
      </c>
      <c r="L1566">
        <v>0</v>
      </c>
      <c r="M1566">
        <v>0</v>
      </c>
      <c r="N1566">
        <v>0</v>
      </c>
      <c r="O1566">
        <v>0</v>
      </c>
      <c r="P1566">
        <v>0</v>
      </c>
      <c r="Q1566">
        <v>0</v>
      </c>
      <c r="R1566">
        <v>0</v>
      </c>
      <c r="S1566">
        <v>0</v>
      </c>
      <c r="T1566">
        <v>71030</v>
      </c>
      <c r="U1566">
        <v>71510</v>
      </c>
      <c r="V1566">
        <v>900455</v>
      </c>
      <c r="W1566" t="s">
        <v>12607</v>
      </c>
      <c r="X1566" t="s">
        <v>12595</v>
      </c>
      <c r="Y1566">
        <v>0</v>
      </c>
      <c r="Z1566">
        <v>0</v>
      </c>
    </row>
    <row r="1567" spans="1:26" x14ac:dyDescent="0.25">
      <c r="A1567">
        <v>303604</v>
      </c>
      <c r="B1567">
        <v>202501</v>
      </c>
      <c r="C1567">
        <v>2</v>
      </c>
      <c r="D1567" t="s">
        <v>12677</v>
      </c>
      <c r="E1567">
        <v>4</v>
      </c>
      <c r="F1567">
        <v>916</v>
      </c>
      <c r="G1567">
        <v>230</v>
      </c>
      <c r="H1567">
        <v>20</v>
      </c>
      <c r="I1567">
        <v>1</v>
      </c>
      <c r="J1567">
        <v>0</v>
      </c>
      <c r="K1567">
        <v>0</v>
      </c>
      <c r="L1567">
        <v>0</v>
      </c>
      <c r="M1567">
        <v>0</v>
      </c>
      <c r="N1567">
        <v>0</v>
      </c>
      <c r="O1567">
        <v>0</v>
      </c>
      <c r="P1567">
        <v>0</v>
      </c>
      <c r="Q1567">
        <v>0</v>
      </c>
      <c r="R1567">
        <v>0</v>
      </c>
      <c r="S1567">
        <v>0</v>
      </c>
      <c r="T1567">
        <v>71030</v>
      </c>
      <c r="U1567">
        <v>71510</v>
      </c>
      <c r="V1567">
        <v>900455</v>
      </c>
      <c r="W1567" t="s">
        <v>12607</v>
      </c>
      <c r="X1567" t="s">
        <v>12595</v>
      </c>
      <c r="Y1567">
        <v>0</v>
      </c>
      <c r="Z1567">
        <v>0</v>
      </c>
    </row>
    <row r="1568" spans="1:26" x14ac:dyDescent="0.25">
      <c r="A1568">
        <v>303619</v>
      </c>
      <c r="B1568">
        <v>202501</v>
      </c>
      <c r="C1568">
        <v>1</v>
      </c>
      <c r="D1568" t="s">
        <v>13538</v>
      </c>
      <c r="E1568">
        <v>4</v>
      </c>
      <c r="F1568">
        <v>354</v>
      </c>
      <c r="G1568">
        <v>70</v>
      </c>
      <c r="H1568">
        <v>15</v>
      </c>
      <c r="I1568">
        <v>4</v>
      </c>
      <c r="J1568">
        <v>11731</v>
      </c>
      <c r="K1568">
        <v>12500</v>
      </c>
      <c r="L1568">
        <v>9.5</v>
      </c>
      <c r="M1568">
        <v>3</v>
      </c>
      <c r="N1568">
        <v>0.5</v>
      </c>
      <c r="O1568">
        <v>2.5</v>
      </c>
      <c r="P1568">
        <v>1.5</v>
      </c>
      <c r="Q1568">
        <v>1</v>
      </c>
      <c r="R1568">
        <v>1</v>
      </c>
      <c r="S1568">
        <v>0</v>
      </c>
      <c r="T1568">
        <v>71030</v>
      </c>
      <c r="U1568">
        <v>71031</v>
      </c>
      <c r="V1568">
        <v>71033</v>
      </c>
      <c r="W1568" t="s">
        <v>12596</v>
      </c>
      <c r="X1568" t="s">
        <v>12595</v>
      </c>
      <c r="Y1568">
        <v>0</v>
      </c>
      <c r="Z1568">
        <v>14291</v>
      </c>
    </row>
    <row r="1569" spans="1:26" x14ac:dyDescent="0.25">
      <c r="A1569">
        <v>303619</v>
      </c>
      <c r="B1569">
        <v>202501</v>
      </c>
      <c r="C1569">
        <v>2</v>
      </c>
      <c r="D1569" t="s">
        <v>13538</v>
      </c>
      <c r="E1569">
        <v>4</v>
      </c>
      <c r="F1569">
        <v>354</v>
      </c>
      <c r="G1569">
        <v>70</v>
      </c>
      <c r="H1569">
        <v>15</v>
      </c>
      <c r="I1569">
        <v>4</v>
      </c>
      <c r="J1569">
        <v>11731</v>
      </c>
      <c r="K1569">
        <v>12500</v>
      </c>
      <c r="L1569">
        <v>9.5</v>
      </c>
      <c r="M1569">
        <v>3</v>
      </c>
      <c r="N1569">
        <v>0.5</v>
      </c>
      <c r="O1569">
        <v>2.5</v>
      </c>
      <c r="P1569">
        <v>1.5</v>
      </c>
      <c r="Q1569">
        <v>1</v>
      </c>
      <c r="R1569">
        <v>1</v>
      </c>
      <c r="S1569">
        <v>0</v>
      </c>
      <c r="T1569">
        <v>71030</v>
      </c>
      <c r="U1569">
        <v>71031</v>
      </c>
      <c r="V1569">
        <v>71033</v>
      </c>
      <c r="W1569" t="s">
        <v>12596</v>
      </c>
      <c r="X1569" t="s">
        <v>12595</v>
      </c>
      <c r="Y1569">
        <v>0</v>
      </c>
      <c r="Z1569">
        <v>14291</v>
      </c>
    </row>
    <row r="1570" spans="1:26" x14ac:dyDescent="0.25">
      <c r="A1570">
        <v>303621</v>
      </c>
      <c r="B1570">
        <v>202501</v>
      </c>
      <c r="C1570">
        <v>1</v>
      </c>
      <c r="D1570" t="s">
        <v>13419</v>
      </c>
      <c r="E1570">
        <v>4</v>
      </c>
      <c r="F1570">
        <v>823</v>
      </c>
      <c r="G1570">
        <v>198</v>
      </c>
      <c r="H1570">
        <v>29</v>
      </c>
      <c r="I1570">
        <v>8</v>
      </c>
      <c r="J1570">
        <v>492</v>
      </c>
      <c r="K1570">
        <v>1500</v>
      </c>
      <c r="L1570">
        <v>1</v>
      </c>
      <c r="M1570">
        <v>0</v>
      </c>
      <c r="N1570">
        <v>1</v>
      </c>
      <c r="O1570">
        <v>0</v>
      </c>
      <c r="P1570">
        <v>0</v>
      </c>
      <c r="Q1570">
        <v>0</v>
      </c>
      <c r="R1570">
        <v>0</v>
      </c>
      <c r="S1570">
        <v>0</v>
      </c>
      <c r="T1570">
        <v>71590</v>
      </c>
      <c r="U1570">
        <v>71594</v>
      </c>
      <c r="V1570">
        <v>71467</v>
      </c>
      <c r="W1570" t="s">
        <v>12670</v>
      </c>
      <c r="X1570" t="s">
        <v>12590</v>
      </c>
      <c r="Y1570">
        <v>0</v>
      </c>
      <c r="Z1570">
        <v>1206</v>
      </c>
    </row>
    <row r="1571" spans="1:26" x14ac:dyDescent="0.25">
      <c r="A1571">
        <v>303621</v>
      </c>
      <c r="B1571">
        <v>202501</v>
      </c>
      <c r="C1571">
        <v>2</v>
      </c>
      <c r="D1571" t="s">
        <v>13419</v>
      </c>
      <c r="E1571">
        <v>4</v>
      </c>
      <c r="F1571">
        <v>823</v>
      </c>
      <c r="G1571">
        <v>198</v>
      </c>
      <c r="H1571">
        <v>29</v>
      </c>
      <c r="I1571">
        <v>8</v>
      </c>
      <c r="J1571">
        <v>492</v>
      </c>
      <c r="K1571">
        <v>1500</v>
      </c>
      <c r="L1571">
        <v>1</v>
      </c>
      <c r="M1571">
        <v>0</v>
      </c>
      <c r="N1571">
        <v>1</v>
      </c>
      <c r="O1571">
        <v>0</v>
      </c>
      <c r="P1571">
        <v>0</v>
      </c>
      <c r="Q1571">
        <v>0</v>
      </c>
      <c r="R1571">
        <v>0</v>
      </c>
      <c r="S1571">
        <v>0</v>
      </c>
      <c r="T1571">
        <v>71590</v>
      </c>
      <c r="U1571">
        <v>71594</v>
      </c>
      <c r="V1571">
        <v>71467</v>
      </c>
      <c r="W1571" t="s">
        <v>12670</v>
      </c>
      <c r="X1571" t="s">
        <v>12590</v>
      </c>
      <c r="Y1571">
        <v>0</v>
      </c>
      <c r="Z1571">
        <v>1206</v>
      </c>
    </row>
    <row r="1572" spans="1:26" x14ac:dyDescent="0.25">
      <c r="A1572">
        <v>303623</v>
      </c>
      <c r="B1572">
        <v>202501</v>
      </c>
      <c r="C1572">
        <v>1</v>
      </c>
      <c r="D1572" t="s">
        <v>13540</v>
      </c>
      <c r="E1572">
        <v>4</v>
      </c>
      <c r="F1572">
        <v>479</v>
      </c>
      <c r="G1572">
        <v>122</v>
      </c>
      <c r="H1572">
        <v>21</v>
      </c>
      <c r="I1572">
        <v>6</v>
      </c>
      <c r="J1572">
        <v>5196</v>
      </c>
      <c r="K1572">
        <v>37796</v>
      </c>
      <c r="L1572">
        <v>12.5</v>
      </c>
      <c r="M1572">
        <v>0</v>
      </c>
      <c r="N1572">
        <v>1.5</v>
      </c>
      <c r="O1572">
        <v>1.5</v>
      </c>
      <c r="P1572">
        <v>4</v>
      </c>
      <c r="Q1572">
        <v>3.5</v>
      </c>
      <c r="R1572">
        <v>2</v>
      </c>
      <c r="S1572">
        <v>0</v>
      </c>
      <c r="T1572">
        <v>71590</v>
      </c>
      <c r="U1572">
        <v>71607</v>
      </c>
      <c r="V1572">
        <v>70057</v>
      </c>
      <c r="W1572" t="s">
        <v>12589</v>
      </c>
      <c r="X1572" t="s">
        <v>12590</v>
      </c>
      <c r="Y1572">
        <v>0</v>
      </c>
      <c r="Z1572">
        <v>10992</v>
      </c>
    </row>
    <row r="1573" spans="1:26" x14ac:dyDescent="0.25">
      <c r="A1573">
        <v>303623</v>
      </c>
      <c r="B1573">
        <v>202501</v>
      </c>
      <c r="C1573">
        <v>2</v>
      </c>
      <c r="D1573" t="s">
        <v>13540</v>
      </c>
      <c r="E1573">
        <v>4</v>
      </c>
      <c r="F1573">
        <v>479</v>
      </c>
      <c r="G1573">
        <v>122</v>
      </c>
      <c r="H1573">
        <v>21</v>
      </c>
      <c r="I1573">
        <v>6</v>
      </c>
      <c r="J1573">
        <v>5196</v>
      </c>
      <c r="K1573">
        <v>37796</v>
      </c>
      <c r="L1573">
        <v>12.5</v>
      </c>
      <c r="M1573">
        <v>0</v>
      </c>
      <c r="N1573">
        <v>1.5</v>
      </c>
      <c r="O1573">
        <v>1.5</v>
      </c>
      <c r="P1573">
        <v>4</v>
      </c>
      <c r="Q1573">
        <v>3.5</v>
      </c>
      <c r="R1573">
        <v>2</v>
      </c>
      <c r="S1573">
        <v>0</v>
      </c>
      <c r="T1573">
        <v>71590</v>
      </c>
      <c r="U1573">
        <v>71607</v>
      </c>
      <c r="V1573">
        <v>70057</v>
      </c>
      <c r="W1573" t="s">
        <v>12589</v>
      </c>
      <c r="X1573" t="s">
        <v>12590</v>
      </c>
      <c r="Y1573">
        <v>0</v>
      </c>
      <c r="Z1573">
        <v>10992</v>
      </c>
    </row>
    <row r="1574" spans="1:26" x14ac:dyDescent="0.25">
      <c r="A1574">
        <v>303631</v>
      </c>
      <c r="B1574">
        <v>202501</v>
      </c>
      <c r="C1574">
        <v>1</v>
      </c>
      <c r="D1574" t="s">
        <v>13542</v>
      </c>
      <c r="E1574">
        <v>4</v>
      </c>
      <c r="F1574">
        <v>320</v>
      </c>
      <c r="G1574">
        <v>85</v>
      </c>
      <c r="H1574">
        <v>6</v>
      </c>
      <c r="I1574">
        <v>2</v>
      </c>
      <c r="J1574">
        <v>3034</v>
      </c>
      <c r="K1574">
        <v>121209</v>
      </c>
      <c r="L1574">
        <v>4</v>
      </c>
      <c r="M1574">
        <v>2</v>
      </c>
      <c r="N1574">
        <v>1</v>
      </c>
      <c r="O1574">
        <v>0</v>
      </c>
      <c r="P1574">
        <v>0</v>
      </c>
      <c r="Q1574">
        <v>1</v>
      </c>
      <c r="R1574">
        <v>0</v>
      </c>
      <c r="S1574">
        <v>0</v>
      </c>
      <c r="T1574">
        <v>71590</v>
      </c>
      <c r="U1574">
        <v>71602</v>
      </c>
      <c r="V1574">
        <v>71444</v>
      </c>
      <c r="W1574" t="s">
        <v>5222</v>
      </c>
      <c r="X1574" t="s">
        <v>12590</v>
      </c>
      <c r="Y1574">
        <v>20930</v>
      </c>
      <c r="Z1574">
        <v>15427</v>
      </c>
    </row>
    <row r="1575" spans="1:26" x14ac:dyDescent="0.25">
      <c r="A1575">
        <v>303631</v>
      </c>
      <c r="B1575">
        <v>202501</v>
      </c>
      <c r="C1575">
        <v>2</v>
      </c>
      <c r="D1575" t="s">
        <v>13542</v>
      </c>
      <c r="E1575">
        <v>4</v>
      </c>
      <c r="F1575">
        <v>320</v>
      </c>
      <c r="G1575">
        <v>85</v>
      </c>
      <c r="H1575">
        <v>6</v>
      </c>
      <c r="I1575">
        <v>2</v>
      </c>
      <c r="J1575">
        <v>3034</v>
      </c>
      <c r="K1575">
        <v>121209</v>
      </c>
      <c r="L1575">
        <v>4</v>
      </c>
      <c r="M1575">
        <v>2</v>
      </c>
      <c r="N1575">
        <v>1</v>
      </c>
      <c r="O1575">
        <v>0</v>
      </c>
      <c r="P1575">
        <v>0</v>
      </c>
      <c r="Q1575">
        <v>1</v>
      </c>
      <c r="R1575">
        <v>0</v>
      </c>
      <c r="S1575">
        <v>0</v>
      </c>
      <c r="T1575">
        <v>71590</v>
      </c>
      <c r="U1575">
        <v>71602</v>
      </c>
      <c r="V1575">
        <v>71444</v>
      </c>
      <c r="W1575" t="s">
        <v>5222</v>
      </c>
      <c r="X1575" t="s">
        <v>12590</v>
      </c>
      <c r="Y1575">
        <v>20930</v>
      </c>
      <c r="Z1575">
        <v>15427</v>
      </c>
    </row>
    <row r="1576" spans="1:26" x14ac:dyDescent="0.25">
      <c r="A1576">
        <v>303646</v>
      </c>
      <c r="B1576">
        <v>202501</v>
      </c>
      <c r="C1576">
        <v>1</v>
      </c>
      <c r="D1576" t="s">
        <v>13543</v>
      </c>
      <c r="E1576">
        <v>3</v>
      </c>
      <c r="F1576">
        <v>40</v>
      </c>
      <c r="G1576">
        <v>9</v>
      </c>
      <c r="H1576">
        <v>1</v>
      </c>
      <c r="I1576">
        <v>0</v>
      </c>
      <c r="J1576">
        <v>68923</v>
      </c>
      <c r="K1576">
        <v>320486</v>
      </c>
      <c r="L1576">
        <v>72.5</v>
      </c>
      <c r="M1576">
        <v>21</v>
      </c>
      <c r="N1576">
        <v>26</v>
      </c>
      <c r="O1576">
        <v>3</v>
      </c>
      <c r="P1576">
        <v>11</v>
      </c>
      <c r="Q1576">
        <v>8</v>
      </c>
      <c r="R1576">
        <v>3.5</v>
      </c>
      <c r="S1576">
        <v>0</v>
      </c>
      <c r="T1576">
        <v>71590</v>
      </c>
      <c r="U1576">
        <v>71591</v>
      </c>
      <c r="V1576">
        <v>70522</v>
      </c>
      <c r="W1576" t="s">
        <v>13888</v>
      </c>
      <c r="X1576" t="s">
        <v>12590</v>
      </c>
      <c r="Y1576">
        <v>36118</v>
      </c>
      <c r="Z1576">
        <v>110089</v>
      </c>
    </row>
    <row r="1577" spans="1:26" x14ac:dyDescent="0.25">
      <c r="A1577">
        <v>303646</v>
      </c>
      <c r="B1577">
        <v>202501</v>
      </c>
      <c r="C1577">
        <v>2</v>
      </c>
      <c r="D1577" t="s">
        <v>13543</v>
      </c>
      <c r="E1577">
        <v>3</v>
      </c>
      <c r="F1577">
        <v>40</v>
      </c>
      <c r="G1577">
        <v>9</v>
      </c>
      <c r="H1577">
        <v>1</v>
      </c>
      <c r="I1577">
        <v>0</v>
      </c>
      <c r="J1577">
        <v>68923</v>
      </c>
      <c r="K1577">
        <v>320486</v>
      </c>
      <c r="L1577">
        <v>72.5</v>
      </c>
      <c r="M1577">
        <v>21</v>
      </c>
      <c r="N1577">
        <v>26</v>
      </c>
      <c r="O1577">
        <v>3</v>
      </c>
      <c r="P1577">
        <v>11</v>
      </c>
      <c r="Q1577">
        <v>8</v>
      </c>
      <c r="R1577">
        <v>3.5</v>
      </c>
      <c r="S1577">
        <v>0</v>
      </c>
      <c r="T1577">
        <v>71590</v>
      </c>
      <c r="U1577">
        <v>71591</v>
      </c>
      <c r="V1577">
        <v>70522</v>
      </c>
      <c r="W1577" t="s">
        <v>13888</v>
      </c>
      <c r="X1577" t="s">
        <v>12590</v>
      </c>
      <c r="Y1577">
        <v>36118</v>
      </c>
      <c r="Z1577">
        <v>110089</v>
      </c>
    </row>
    <row r="1578" spans="1:26" x14ac:dyDescent="0.25">
      <c r="A1578">
        <v>303691</v>
      </c>
      <c r="B1578">
        <v>202501</v>
      </c>
      <c r="C1578">
        <v>1</v>
      </c>
      <c r="D1578" t="s">
        <v>12712</v>
      </c>
      <c r="E1578">
        <v>4</v>
      </c>
      <c r="F1578">
        <v>197</v>
      </c>
      <c r="G1578">
        <v>73</v>
      </c>
      <c r="H1578">
        <v>8</v>
      </c>
      <c r="I1578">
        <v>2</v>
      </c>
      <c r="J1578">
        <v>10074</v>
      </c>
      <c r="K1578">
        <v>26369</v>
      </c>
      <c r="L1578">
        <v>22.5</v>
      </c>
      <c r="M1578">
        <v>0</v>
      </c>
      <c r="N1578">
        <v>15.5</v>
      </c>
      <c r="O1578">
        <v>1</v>
      </c>
      <c r="P1578">
        <v>4</v>
      </c>
      <c r="Q1578">
        <v>0</v>
      </c>
      <c r="R1578">
        <v>2</v>
      </c>
      <c r="S1578">
        <v>0</v>
      </c>
      <c r="T1578">
        <v>71251</v>
      </c>
      <c r="U1578">
        <v>71239</v>
      </c>
      <c r="V1578">
        <v>71240</v>
      </c>
      <c r="W1578" t="s">
        <v>12650</v>
      </c>
      <c r="X1578" t="s">
        <v>13885</v>
      </c>
      <c r="Y1578">
        <v>0</v>
      </c>
      <c r="Z1578">
        <v>19016</v>
      </c>
    </row>
    <row r="1579" spans="1:26" x14ac:dyDescent="0.25">
      <c r="A1579">
        <v>303691</v>
      </c>
      <c r="B1579">
        <v>202501</v>
      </c>
      <c r="C1579">
        <v>2</v>
      </c>
      <c r="D1579" t="s">
        <v>12712</v>
      </c>
      <c r="E1579">
        <v>4</v>
      </c>
      <c r="F1579">
        <v>197</v>
      </c>
      <c r="G1579">
        <v>73</v>
      </c>
      <c r="H1579">
        <v>8</v>
      </c>
      <c r="I1579">
        <v>2</v>
      </c>
      <c r="J1579">
        <v>10074</v>
      </c>
      <c r="K1579">
        <v>26369</v>
      </c>
      <c r="L1579">
        <v>22.5</v>
      </c>
      <c r="M1579">
        <v>0</v>
      </c>
      <c r="N1579">
        <v>15.5</v>
      </c>
      <c r="O1579">
        <v>1</v>
      </c>
      <c r="P1579">
        <v>4</v>
      </c>
      <c r="Q1579">
        <v>0</v>
      </c>
      <c r="R1579">
        <v>2</v>
      </c>
      <c r="S1579">
        <v>0</v>
      </c>
      <c r="T1579">
        <v>71251</v>
      </c>
      <c r="U1579">
        <v>71239</v>
      </c>
      <c r="V1579">
        <v>71240</v>
      </c>
      <c r="W1579" t="s">
        <v>12650</v>
      </c>
      <c r="X1579" t="s">
        <v>13885</v>
      </c>
      <c r="Y1579">
        <v>0</v>
      </c>
      <c r="Z1579">
        <v>19016</v>
      </c>
    </row>
    <row r="1580" spans="1:26" x14ac:dyDescent="0.25">
      <c r="A1580">
        <v>303696</v>
      </c>
      <c r="B1580">
        <v>202501</v>
      </c>
      <c r="C1580">
        <v>1</v>
      </c>
      <c r="D1580" t="s">
        <v>13545</v>
      </c>
      <c r="E1580">
        <v>4</v>
      </c>
      <c r="F1580">
        <v>103</v>
      </c>
      <c r="G1580">
        <v>38</v>
      </c>
      <c r="H1580">
        <v>8</v>
      </c>
      <c r="I1580">
        <v>4</v>
      </c>
      <c r="J1580">
        <v>7073</v>
      </c>
      <c r="K1580">
        <v>155590</v>
      </c>
      <c r="L1580">
        <v>9</v>
      </c>
      <c r="M1580">
        <v>3</v>
      </c>
      <c r="N1580">
        <v>2</v>
      </c>
      <c r="O1580">
        <v>0</v>
      </c>
      <c r="P1580">
        <v>0</v>
      </c>
      <c r="Q1580">
        <v>0</v>
      </c>
      <c r="R1580">
        <v>4</v>
      </c>
      <c r="S1580">
        <v>0</v>
      </c>
      <c r="T1580">
        <v>71251</v>
      </c>
      <c r="U1580">
        <v>71174</v>
      </c>
      <c r="V1580">
        <v>71194</v>
      </c>
      <c r="W1580" t="s">
        <v>12613</v>
      </c>
      <c r="X1580" t="s">
        <v>13885</v>
      </c>
      <c r="Y1580">
        <v>0</v>
      </c>
      <c r="Z1580">
        <v>23065</v>
      </c>
    </row>
    <row r="1581" spans="1:26" x14ac:dyDescent="0.25">
      <c r="A1581">
        <v>303696</v>
      </c>
      <c r="B1581">
        <v>202501</v>
      </c>
      <c r="C1581">
        <v>2</v>
      </c>
      <c r="D1581" t="s">
        <v>13545</v>
      </c>
      <c r="E1581">
        <v>4</v>
      </c>
      <c r="F1581">
        <v>103</v>
      </c>
      <c r="G1581">
        <v>38</v>
      </c>
      <c r="H1581">
        <v>8</v>
      </c>
      <c r="I1581">
        <v>4</v>
      </c>
      <c r="J1581">
        <v>7073</v>
      </c>
      <c r="K1581">
        <v>155590</v>
      </c>
      <c r="L1581">
        <v>9</v>
      </c>
      <c r="M1581">
        <v>3</v>
      </c>
      <c r="N1581">
        <v>2</v>
      </c>
      <c r="O1581">
        <v>0</v>
      </c>
      <c r="P1581">
        <v>0</v>
      </c>
      <c r="Q1581">
        <v>0</v>
      </c>
      <c r="R1581">
        <v>4</v>
      </c>
      <c r="S1581">
        <v>0</v>
      </c>
      <c r="T1581">
        <v>71251</v>
      </c>
      <c r="U1581">
        <v>71174</v>
      </c>
      <c r="V1581">
        <v>71194</v>
      </c>
      <c r="W1581" t="s">
        <v>12613</v>
      </c>
      <c r="X1581" t="s">
        <v>13885</v>
      </c>
      <c r="Y1581">
        <v>0</v>
      </c>
      <c r="Z1581">
        <v>23065</v>
      </c>
    </row>
    <row r="1582" spans="1:26" x14ac:dyDescent="0.25">
      <c r="A1582">
        <v>303751</v>
      </c>
      <c r="B1582">
        <v>202501</v>
      </c>
      <c r="C1582">
        <v>1</v>
      </c>
      <c r="D1582" t="s">
        <v>13546</v>
      </c>
      <c r="E1582">
        <v>3</v>
      </c>
      <c r="F1582">
        <v>72</v>
      </c>
      <c r="G1582">
        <v>15</v>
      </c>
      <c r="H1582">
        <v>2</v>
      </c>
      <c r="I1582">
        <v>0</v>
      </c>
      <c r="J1582">
        <v>62218</v>
      </c>
      <c r="K1582">
        <v>52517</v>
      </c>
      <c r="L1582">
        <v>54</v>
      </c>
      <c r="M1582">
        <v>14</v>
      </c>
      <c r="N1582">
        <v>16.5</v>
      </c>
      <c r="O1582">
        <v>4.5</v>
      </c>
      <c r="P1582">
        <v>6</v>
      </c>
      <c r="Q1582">
        <v>10</v>
      </c>
      <c r="R1582">
        <v>3</v>
      </c>
      <c r="S1582">
        <v>0</v>
      </c>
      <c r="T1582">
        <v>71030</v>
      </c>
      <c r="U1582">
        <v>71662</v>
      </c>
      <c r="V1582">
        <v>71042</v>
      </c>
      <c r="W1582" t="s">
        <v>12672</v>
      </c>
      <c r="X1582" t="s">
        <v>12595</v>
      </c>
      <c r="Y1582">
        <v>5900</v>
      </c>
      <c r="Z1582">
        <v>76529</v>
      </c>
    </row>
    <row r="1583" spans="1:26" x14ac:dyDescent="0.25">
      <c r="A1583">
        <v>303751</v>
      </c>
      <c r="B1583">
        <v>202501</v>
      </c>
      <c r="C1583">
        <v>2</v>
      </c>
      <c r="D1583" t="s">
        <v>13546</v>
      </c>
      <c r="E1583">
        <v>3</v>
      </c>
      <c r="F1583">
        <v>72</v>
      </c>
      <c r="G1583">
        <v>15</v>
      </c>
      <c r="H1583">
        <v>2</v>
      </c>
      <c r="I1583">
        <v>0</v>
      </c>
      <c r="J1583">
        <v>62218</v>
      </c>
      <c r="K1583">
        <v>52517</v>
      </c>
      <c r="L1583">
        <v>54</v>
      </c>
      <c r="M1583">
        <v>14</v>
      </c>
      <c r="N1583">
        <v>16.5</v>
      </c>
      <c r="O1583">
        <v>4.5</v>
      </c>
      <c r="P1583">
        <v>6</v>
      </c>
      <c r="Q1583">
        <v>10</v>
      </c>
      <c r="R1583">
        <v>3</v>
      </c>
      <c r="S1583">
        <v>0</v>
      </c>
      <c r="T1583">
        <v>71030</v>
      </c>
      <c r="U1583">
        <v>71662</v>
      </c>
      <c r="V1583">
        <v>71042</v>
      </c>
      <c r="W1583" t="s">
        <v>12672</v>
      </c>
      <c r="X1583" t="s">
        <v>12595</v>
      </c>
      <c r="Y1583">
        <v>5900</v>
      </c>
      <c r="Z1583">
        <v>76529</v>
      </c>
    </row>
    <row r="1584" spans="1:26" x14ac:dyDescent="0.25">
      <c r="A1584">
        <v>303754</v>
      </c>
      <c r="B1584">
        <v>202501</v>
      </c>
      <c r="C1584">
        <v>1</v>
      </c>
      <c r="D1584" t="s">
        <v>13414</v>
      </c>
      <c r="E1584">
        <v>4</v>
      </c>
      <c r="F1584">
        <v>141</v>
      </c>
      <c r="G1584">
        <v>26</v>
      </c>
      <c r="H1584">
        <v>5</v>
      </c>
      <c r="I1584">
        <v>3</v>
      </c>
      <c r="J1584">
        <v>16963</v>
      </c>
      <c r="K1584">
        <v>34667</v>
      </c>
      <c r="L1584">
        <v>4</v>
      </c>
      <c r="M1584">
        <v>0</v>
      </c>
      <c r="N1584">
        <v>0</v>
      </c>
      <c r="O1584">
        <v>1</v>
      </c>
      <c r="P1584">
        <v>0</v>
      </c>
      <c r="Q1584">
        <v>0</v>
      </c>
      <c r="R1584">
        <v>3</v>
      </c>
      <c r="S1584">
        <v>0</v>
      </c>
      <c r="T1584">
        <v>71030</v>
      </c>
      <c r="U1584">
        <v>71505</v>
      </c>
      <c r="V1584">
        <v>700076</v>
      </c>
      <c r="W1584" t="s">
        <v>12648</v>
      </c>
      <c r="X1584" t="s">
        <v>12595</v>
      </c>
      <c r="Y1584">
        <v>0</v>
      </c>
      <c r="Z1584">
        <v>21259</v>
      </c>
    </row>
    <row r="1585" spans="1:26" x14ac:dyDescent="0.25">
      <c r="A1585">
        <v>303754</v>
      </c>
      <c r="B1585">
        <v>202501</v>
      </c>
      <c r="C1585">
        <v>2</v>
      </c>
      <c r="D1585" t="s">
        <v>13414</v>
      </c>
      <c r="E1585">
        <v>4</v>
      </c>
      <c r="F1585">
        <v>141</v>
      </c>
      <c r="G1585">
        <v>26</v>
      </c>
      <c r="H1585">
        <v>5</v>
      </c>
      <c r="I1585">
        <v>3</v>
      </c>
      <c r="J1585">
        <v>16963</v>
      </c>
      <c r="K1585">
        <v>34667</v>
      </c>
      <c r="L1585">
        <v>4</v>
      </c>
      <c r="M1585">
        <v>0</v>
      </c>
      <c r="N1585">
        <v>0</v>
      </c>
      <c r="O1585">
        <v>1</v>
      </c>
      <c r="P1585">
        <v>0</v>
      </c>
      <c r="Q1585">
        <v>0</v>
      </c>
      <c r="R1585">
        <v>3</v>
      </c>
      <c r="S1585">
        <v>0</v>
      </c>
      <c r="T1585">
        <v>71030</v>
      </c>
      <c r="U1585">
        <v>71505</v>
      </c>
      <c r="V1585">
        <v>700076</v>
      </c>
      <c r="W1585" t="s">
        <v>12648</v>
      </c>
      <c r="X1585" t="s">
        <v>12595</v>
      </c>
      <c r="Y1585">
        <v>0</v>
      </c>
      <c r="Z1585">
        <v>21259</v>
      </c>
    </row>
    <row r="1586" spans="1:26" x14ac:dyDescent="0.25">
      <c r="A1586">
        <v>303755</v>
      </c>
      <c r="B1586">
        <v>202501</v>
      </c>
      <c r="C1586">
        <v>1</v>
      </c>
      <c r="D1586" t="s">
        <v>12753</v>
      </c>
      <c r="E1586">
        <v>4</v>
      </c>
      <c r="F1586">
        <v>263</v>
      </c>
      <c r="G1586">
        <v>69</v>
      </c>
      <c r="H1586">
        <v>14</v>
      </c>
      <c r="I1586">
        <v>5</v>
      </c>
      <c r="J1586">
        <v>14152</v>
      </c>
      <c r="K1586">
        <v>3000</v>
      </c>
      <c r="L1586">
        <v>14</v>
      </c>
      <c r="M1586">
        <v>4</v>
      </c>
      <c r="N1586">
        <v>2</v>
      </c>
      <c r="O1586">
        <v>2</v>
      </c>
      <c r="P1586">
        <v>2</v>
      </c>
      <c r="Q1586">
        <v>4</v>
      </c>
      <c r="R1586">
        <v>0</v>
      </c>
      <c r="S1586">
        <v>0</v>
      </c>
      <c r="T1586">
        <v>71590</v>
      </c>
      <c r="U1586">
        <v>71050</v>
      </c>
      <c r="V1586">
        <v>70426</v>
      </c>
      <c r="W1586" t="s">
        <v>12605</v>
      </c>
      <c r="X1586" t="s">
        <v>12590</v>
      </c>
      <c r="Y1586">
        <v>740</v>
      </c>
      <c r="Z1586">
        <v>16960</v>
      </c>
    </row>
    <row r="1587" spans="1:26" x14ac:dyDescent="0.25">
      <c r="A1587">
        <v>303755</v>
      </c>
      <c r="B1587">
        <v>202501</v>
      </c>
      <c r="C1587">
        <v>2</v>
      </c>
      <c r="D1587" t="s">
        <v>12753</v>
      </c>
      <c r="E1587">
        <v>4</v>
      </c>
      <c r="F1587">
        <v>263</v>
      </c>
      <c r="G1587">
        <v>69</v>
      </c>
      <c r="H1587">
        <v>14</v>
      </c>
      <c r="I1587">
        <v>5</v>
      </c>
      <c r="J1587">
        <v>14152</v>
      </c>
      <c r="K1587">
        <v>3000</v>
      </c>
      <c r="L1587">
        <v>14</v>
      </c>
      <c r="M1587">
        <v>4</v>
      </c>
      <c r="N1587">
        <v>2</v>
      </c>
      <c r="O1587">
        <v>2</v>
      </c>
      <c r="P1587">
        <v>2</v>
      </c>
      <c r="Q1587">
        <v>4</v>
      </c>
      <c r="R1587">
        <v>0</v>
      </c>
      <c r="S1587">
        <v>0</v>
      </c>
      <c r="T1587">
        <v>71590</v>
      </c>
      <c r="U1587">
        <v>71050</v>
      </c>
      <c r="V1587">
        <v>70426</v>
      </c>
      <c r="W1587" t="s">
        <v>12605</v>
      </c>
      <c r="X1587" t="s">
        <v>12590</v>
      </c>
      <c r="Y1587">
        <v>740</v>
      </c>
      <c r="Z1587">
        <v>16960</v>
      </c>
    </row>
    <row r="1588" spans="1:26" x14ac:dyDescent="0.25">
      <c r="A1588">
        <v>303762</v>
      </c>
      <c r="B1588">
        <v>202501</v>
      </c>
      <c r="C1588">
        <v>1</v>
      </c>
      <c r="D1588" t="s">
        <v>13549</v>
      </c>
      <c r="E1588">
        <v>4</v>
      </c>
      <c r="F1588">
        <v>91</v>
      </c>
      <c r="G1588">
        <v>34</v>
      </c>
      <c r="H1588">
        <v>4</v>
      </c>
      <c r="I1588">
        <v>1</v>
      </c>
      <c r="J1588">
        <v>19667</v>
      </c>
      <c r="K1588">
        <v>0</v>
      </c>
      <c r="L1588">
        <v>14</v>
      </c>
      <c r="M1588">
        <v>2</v>
      </c>
      <c r="N1588">
        <v>3</v>
      </c>
      <c r="O1588">
        <v>4</v>
      </c>
      <c r="P1588">
        <v>0</v>
      </c>
      <c r="Q1588">
        <v>5</v>
      </c>
      <c r="R1588">
        <v>0</v>
      </c>
      <c r="S1588">
        <v>0</v>
      </c>
      <c r="T1588">
        <v>71251</v>
      </c>
      <c r="U1588">
        <v>71239</v>
      </c>
      <c r="V1588">
        <v>71238</v>
      </c>
      <c r="W1588" t="s">
        <v>12650</v>
      </c>
      <c r="X1588" t="s">
        <v>13885</v>
      </c>
      <c r="Y1588">
        <v>0</v>
      </c>
      <c r="Z1588">
        <v>23709</v>
      </c>
    </row>
    <row r="1589" spans="1:26" x14ac:dyDescent="0.25">
      <c r="A1589">
        <v>303762</v>
      </c>
      <c r="B1589">
        <v>202501</v>
      </c>
      <c r="C1589">
        <v>2</v>
      </c>
      <c r="D1589" t="s">
        <v>13549</v>
      </c>
      <c r="E1589">
        <v>4</v>
      </c>
      <c r="F1589">
        <v>91</v>
      </c>
      <c r="G1589">
        <v>34</v>
      </c>
      <c r="H1589">
        <v>4</v>
      </c>
      <c r="I1589">
        <v>1</v>
      </c>
      <c r="J1589">
        <v>19667</v>
      </c>
      <c r="K1589">
        <v>0</v>
      </c>
      <c r="L1589">
        <v>14</v>
      </c>
      <c r="M1589">
        <v>2</v>
      </c>
      <c r="N1589">
        <v>3</v>
      </c>
      <c r="O1589">
        <v>4</v>
      </c>
      <c r="P1589">
        <v>0</v>
      </c>
      <c r="Q1589">
        <v>5</v>
      </c>
      <c r="R1589">
        <v>0</v>
      </c>
      <c r="S1589">
        <v>0</v>
      </c>
      <c r="T1589">
        <v>71251</v>
      </c>
      <c r="U1589">
        <v>71239</v>
      </c>
      <c r="V1589">
        <v>71238</v>
      </c>
      <c r="W1589" t="s">
        <v>12650</v>
      </c>
      <c r="X1589" t="s">
        <v>13885</v>
      </c>
      <c r="Y1589">
        <v>0</v>
      </c>
      <c r="Z1589">
        <v>23709</v>
      </c>
    </row>
    <row r="1590" spans="1:26" x14ac:dyDescent="0.25">
      <c r="A1590">
        <v>303792</v>
      </c>
      <c r="B1590">
        <v>202501</v>
      </c>
      <c r="C1590">
        <v>1</v>
      </c>
      <c r="D1590" t="s">
        <v>13551</v>
      </c>
      <c r="E1590">
        <v>4</v>
      </c>
      <c r="F1590">
        <v>242</v>
      </c>
      <c r="G1590">
        <v>97</v>
      </c>
      <c r="H1590">
        <v>18</v>
      </c>
      <c r="I1590">
        <v>5</v>
      </c>
      <c r="J1590">
        <v>12088</v>
      </c>
      <c r="K1590">
        <v>32500</v>
      </c>
      <c r="L1590">
        <v>11.5</v>
      </c>
      <c r="M1590">
        <v>2</v>
      </c>
      <c r="N1590">
        <v>3.5</v>
      </c>
      <c r="O1590">
        <v>1.5</v>
      </c>
      <c r="P1590">
        <v>3</v>
      </c>
      <c r="Q1590">
        <v>1.5</v>
      </c>
      <c r="R1590">
        <v>0</v>
      </c>
      <c r="S1590">
        <v>0</v>
      </c>
      <c r="T1590">
        <v>71251</v>
      </c>
      <c r="U1590">
        <v>700023</v>
      </c>
      <c r="V1590">
        <v>71201</v>
      </c>
      <c r="W1590" t="s">
        <v>12679</v>
      </c>
      <c r="X1590" t="s">
        <v>13885</v>
      </c>
      <c r="Y1590">
        <v>0</v>
      </c>
      <c r="Z1590">
        <v>17442</v>
      </c>
    </row>
    <row r="1591" spans="1:26" x14ac:dyDescent="0.25">
      <c r="A1591">
        <v>303792</v>
      </c>
      <c r="B1591">
        <v>202501</v>
      </c>
      <c r="C1591">
        <v>2</v>
      </c>
      <c r="D1591" t="s">
        <v>13551</v>
      </c>
      <c r="E1591">
        <v>4</v>
      </c>
      <c r="F1591">
        <v>242</v>
      </c>
      <c r="G1591">
        <v>97</v>
      </c>
      <c r="H1591">
        <v>18</v>
      </c>
      <c r="I1591">
        <v>5</v>
      </c>
      <c r="J1591">
        <v>12088</v>
      </c>
      <c r="K1591">
        <v>32500</v>
      </c>
      <c r="L1591">
        <v>11.5</v>
      </c>
      <c r="M1591">
        <v>2</v>
      </c>
      <c r="N1591">
        <v>3.5</v>
      </c>
      <c r="O1591">
        <v>1.5</v>
      </c>
      <c r="P1591">
        <v>3</v>
      </c>
      <c r="Q1591">
        <v>1.5</v>
      </c>
      <c r="R1591">
        <v>0</v>
      </c>
      <c r="S1591">
        <v>0</v>
      </c>
      <c r="T1591">
        <v>71251</v>
      </c>
      <c r="U1591">
        <v>700023</v>
      </c>
      <c r="V1591">
        <v>71201</v>
      </c>
      <c r="W1591" t="s">
        <v>12679</v>
      </c>
      <c r="X1591" t="s">
        <v>13885</v>
      </c>
      <c r="Y1591">
        <v>0</v>
      </c>
      <c r="Z1591">
        <v>17442</v>
      </c>
    </row>
    <row r="1592" spans="1:26" x14ac:dyDescent="0.25">
      <c r="A1592">
        <v>303794</v>
      </c>
      <c r="B1592">
        <v>202501</v>
      </c>
      <c r="C1592">
        <v>1</v>
      </c>
      <c r="D1592" t="s">
        <v>12909</v>
      </c>
      <c r="E1592">
        <v>4</v>
      </c>
      <c r="F1592">
        <v>907</v>
      </c>
      <c r="G1592">
        <v>225</v>
      </c>
      <c r="H1592">
        <v>22</v>
      </c>
      <c r="I1592">
        <v>7</v>
      </c>
      <c r="J1592">
        <v>59</v>
      </c>
      <c r="K1592">
        <v>0</v>
      </c>
      <c r="L1592">
        <v>0.5</v>
      </c>
      <c r="M1592">
        <v>0</v>
      </c>
      <c r="N1592">
        <v>0.5</v>
      </c>
      <c r="O1592">
        <v>0</v>
      </c>
      <c r="P1592">
        <v>0</v>
      </c>
      <c r="Q1592">
        <v>0</v>
      </c>
      <c r="R1592">
        <v>0</v>
      </c>
      <c r="S1592">
        <v>0</v>
      </c>
      <c r="T1592">
        <v>71030</v>
      </c>
      <c r="U1592">
        <v>71662</v>
      </c>
      <c r="V1592">
        <v>71438</v>
      </c>
      <c r="W1592" t="s">
        <v>12672</v>
      </c>
      <c r="X1592" t="s">
        <v>12595</v>
      </c>
      <c r="Y1592">
        <v>0</v>
      </c>
      <c r="Z1592">
        <v>89</v>
      </c>
    </row>
    <row r="1593" spans="1:26" x14ac:dyDescent="0.25">
      <c r="A1593">
        <v>303794</v>
      </c>
      <c r="B1593">
        <v>202501</v>
      </c>
      <c r="C1593">
        <v>2</v>
      </c>
      <c r="D1593" t="s">
        <v>12909</v>
      </c>
      <c r="E1593">
        <v>4</v>
      </c>
      <c r="F1593">
        <v>907</v>
      </c>
      <c r="G1593">
        <v>225</v>
      </c>
      <c r="H1593">
        <v>22</v>
      </c>
      <c r="I1593">
        <v>7</v>
      </c>
      <c r="J1593">
        <v>59</v>
      </c>
      <c r="K1593">
        <v>0</v>
      </c>
      <c r="L1593">
        <v>0.5</v>
      </c>
      <c r="M1593">
        <v>0</v>
      </c>
      <c r="N1593">
        <v>0.5</v>
      </c>
      <c r="O1593">
        <v>0</v>
      </c>
      <c r="P1593">
        <v>0</v>
      </c>
      <c r="Q1593">
        <v>0</v>
      </c>
      <c r="R1593">
        <v>0</v>
      </c>
      <c r="S1593">
        <v>0</v>
      </c>
      <c r="T1593">
        <v>71030</v>
      </c>
      <c r="U1593">
        <v>71662</v>
      </c>
      <c r="V1593">
        <v>71438</v>
      </c>
      <c r="W1593" t="s">
        <v>12672</v>
      </c>
      <c r="X1593" t="s">
        <v>12595</v>
      </c>
      <c r="Y1593">
        <v>0</v>
      </c>
      <c r="Z1593">
        <v>89</v>
      </c>
    </row>
    <row r="1594" spans="1:26" x14ac:dyDescent="0.25">
      <c r="A1594">
        <v>303812</v>
      </c>
      <c r="B1594">
        <v>202501</v>
      </c>
      <c r="C1594">
        <v>1</v>
      </c>
      <c r="D1594" t="s">
        <v>12936</v>
      </c>
      <c r="E1594">
        <v>4</v>
      </c>
      <c r="F1594">
        <v>217</v>
      </c>
      <c r="G1594">
        <v>40</v>
      </c>
      <c r="H1594">
        <v>7</v>
      </c>
      <c r="I1594">
        <v>1</v>
      </c>
      <c r="J1594">
        <v>15007</v>
      </c>
      <c r="K1594">
        <v>21400</v>
      </c>
      <c r="L1594">
        <v>9.5</v>
      </c>
      <c r="M1594">
        <v>4.5</v>
      </c>
      <c r="N1594">
        <v>0.5</v>
      </c>
      <c r="O1594">
        <v>1.5</v>
      </c>
      <c r="P1594">
        <v>1.5</v>
      </c>
      <c r="Q1594">
        <v>1.5</v>
      </c>
      <c r="R1594">
        <v>0</v>
      </c>
      <c r="S1594">
        <v>0</v>
      </c>
      <c r="T1594">
        <v>900582</v>
      </c>
      <c r="U1594">
        <v>71159</v>
      </c>
      <c r="V1594">
        <v>71274</v>
      </c>
      <c r="W1594" t="s">
        <v>12629</v>
      </c>
      <c r="X1594" t="s">
        <v>13887</v>
      </c>
      <c r="Y1594">
        <v>29223</v>
      </c>
      <c r="Z1594">
        <v>18435</v>
      </c>
    </row>
    <row r="1595" spans="1:26" x14ac:dyDescent="0.25">
      <c r="A1595">
        <v>303812</v>
      </c>
      <c r="B1595">
        <v>202501</v>
      </c>
      <c r="C1595">
        <v>2</v>
      </c>
      <c r="D1595" t="s">
        <v>12936</v>
      </c>
      <c r="E1595">
        <v>4</v>
      </c>
      <c r="F1595">
        <v>217</v>
      </c>
      <c r="G1595">
        <v>40</v>
      </c>
      <c r="H1595">
        <v>7</v>
      </c>
      <c r="I1595">
        <v>1</v>
      </c>
      <c r="J1595">
        <v>15007</v>
      </c>
      <c r="K1595">
        <v>21400</v>
      </c>
      <c r="L1595">
        <v>9.5</v>
      </c>
      <c r="M1595">
        <v>4.5</v>
      </c>
      <c r="N1595">
        <v>0.5</v>
      </c>
      <c r="O1595">
        <v>1.5</v>
      </c>
      <c r="P1595">
        <v>1.5</v>
      </c>
      <c r="Q1595">
        <v>1.5</v>
      </c>
      <c r="R1595">
        <v>0</v>
      </c>
      <c r="S1595">
        <v>0</v>
      </c>
      <c r="T1595">
        <v>900582</v>
      </c>
      <c r="U1595">
        <v>71159</v>
      </c>
      <c r="V1595">
        <v>71274</v>
      </c>
      <c r="W1595" t="s">
        <v>12629</v>
      </c>
      <c r="X1595" t="s">
        <v>13887</v>
      </c>
      <c r="Y1595">
        <v>29223</v>
      </c>
      <c r="Z1595">
        <v>18435</v>
      </c>
    </row>
    <row r="1596" spans="1:26" x14ac:dyDescent="0.25">
      <c r="A1596">
        <v>303814</v>
      </c>
      <c r="B1596">
        <v>202501</v>
      </c>
      <c r="C1596">
        <v>1</v>
      </c>
      <c r="D1596" t="s">
        <v>13553</v>
      </c>
      <c r="E1596">
        <v>3</v>
      </c>
      <c r="F1596">
        <v>8</v>
      </c>
      <c r="G1596">
        <v>5</v>
      </c>
      <c r="H1596">
        <v>1</v>
      </c>
      <c r="I1596">
        <v>0</v>
      </c>
      <c r="J1596">
        <v>112833</v>
      </c>
      <c r="K1596">
        <v>344471</v>
      </c>
      <c r="L1596">
        <v>141</v>
      </c>
      <c r="M1596">
        <v>29</v>
      </c>
      <c r="N1596">
        <v>25.5</v>
      </c>
      <c r="O1596">
        <v>21</v>
      </c>
      <c r="P1596">
        <v>13.5</v>
      </c>
      <c r="Q1596">
        <v>35</v>
      </c>
      <c r="R1596">
        <v>17</v>
      </c>
      <c r="S1596">
        <v>0</v>
      </c>
      <c r="T1596">
        <v>71251</v>
      </c>
      <c r="U1596">
        <v>70067</v>
      </c>
      <c r="V1596">
        <v>71349</v>
      </c>
      <c r="W1596" t="s">
        <v>12636</v>
      </c>
      <c r="X1596" t="s">
        <v>13885</v>
      </c>
      <c r="Y1596">
        <v>23945</v>
      </c>
      <c r="Z1596">
        <v>172532</v>
      </c>
    </row>
    <row r="1597" spans="1:26" x14ac:dyDescent="0.25">
      <c r="A1597">
        <v>303814</v>
      </c>
      <c r="B1597">
        <v>202501</v>
      </c>
      <c r="C1597">
        <v>2</v>
      </c>
      <c r="D1597" t="s">
        <v>13553</v>
      </c>
      <c r="E1597">
        <v>3</v>
      </c>
      <c r="F1597">
        <v>8</v>
      </c>
      <c r="G1597">
        <v>5</v>
      </c>
      <c r="H1597">
        <v>1</v>
      </c>
      <c r="I1597">
        <v>0</v>
      </c>
      <c r="J1597">
        <v>112833</v>
      </c>
      <c r="K1597">
        <v>344471</v>
      </c>
      <c r="L1597">
        <v>141</v>
      </c>
      <c r="M1597">
        <v>29</v>
      </c>
      <c r="N1597">
        <v>25.5</v>
      </c>
      <c r="O1597">
        <v>21</v>
      </c>
      <c r="P1597">
        <v>13.5</v>
      </c>
      <c r="Q1597">
        <v>35</v>
      </c>
      <c r="R1597">
        <v>17</v>
      </c>
      <c r="S1597">
        <v>0</v>
      </c>
      <c r="T1597">
        <v>71251</v>
      </c>
      <c r="U1597">
        <v>70067</v>
      </c>
      <c r="V1597">
        <v>71349</v>
      </c>
      <c r="W1597" t="s">
        <v>12636</v>
      </c>
      <c r="X1597" t="s">
        <v>13885</v>
      </c>
      <c r="Y1597">
        <v>23945</v>
      </c>
      <c r="Z1597">
        <v>172532</v>
      </c>
    </row>
    <row r="1598" spans="1:26" x14ac:dyDescent="0.25">
      <c r="A1598">
        <v>303815</v>
      </c>
      <c r="B1598">
        <v>202501</v>
      </c>
      <c r="C1598">
        <v>1</v>
      </c>
      <c r="D1598" t="s">
        <v>12757</v>
      </c>
      <c r="E1598">
        <v>4</v>
      </c>
      <c r="F1598">
        <v>873</v>
      </c>
      <c r="G1598">
        <v>212</v>
      </c>
      <c r="H1598">
        <v>29</v>
      </c>
      <c r="I1598">
        <v>8</v>
      </c>
      <c r="J1598">
        <v>467</v>
      </c>
      <c r="K1598">
        <v>0</v>
      </c>
      <c r="L1598">
        <v>1</v>
      </c>
      <c r="M1598">
        <v>0</v>
      </c>
      <c r="N1598">
        <v>0</v>
      </c>
      <c r="O1598">
        <v>0</v>
      </c>
      <c r="P1598">
        <v>0</v>
      </c>
      <c r="Q1598">
        <v>1</v>
      </c>
      <c r="R1598">
        <v>0</v>
      </c>
      <c r="S1598">
        <v>0</v>
      </c>
      <c r="T1598">
        <v>71030</v>
      </c>
      <c r="U1598">
        <v>71505</v>
      </c>
      <c r="V1598">
        <v>71517</v>
      </c>
      <c r="W1598" t="s">
        <v>12648</v>
      </c>
      <c r="X1598" t="s">
        <v>12595</v>
      </c>
      <c r="Y1598">
        <v>0</v>
      </c>
      <c r="Z1598">
        <v>467</v>
      </c>
    </row>
    <row r="1599" spans="1:26" x14ac:dyDescent="0.25">
      <c r="A1599">
        <v>303815</v>
      </c>
      <c r="B1599">
        <v>202501</v>
      </c>
      <c r="C1599">
        <v>2</v>
      </c>
      <c r="D1599" t="s">
        <v>12757</v>
      </c>
      <c r="E1599">
        <v>4</v>
      </c>
      <c r="F1599">
        <v>873</v>
      </c>
      <c r="G1599">
        <v>212</v>
      </c>
      <c r="H1599">
        <v>29</v>
      </c>
      <c r="I1599">
        <v>8</v>
      </c>
      <c r="J1599">
        <v>467</v>
      </c>
      <c r="K1599">
        <v>0</v>
      </c>
      <c r="L1599">
        <v>1</v>
      </c>
      <c r="M1599">
        <v>0</v>
      </c>
      <c r="N1599">
        <v>0</v>
      </c>
      <c r="O1599">
        <v>0</v>
      </c>
      <c r="P1599">
        <v>0</v>
      </c>
      <c r="Q1599">
        <v>1</v>
      </c>
      <c r="R1599">
        <v>0</v>
      </c>
      <c r="S1599">
        <v>0</v>
      </c>
      <c r="T1599">
        <v>71030</v>
      </c>
      <c r="U1599">
        <v>71505</v>
      </c>
      <c r="V1599">
        <v>71517</v>
      </c>
      <c r="W1599" t="s">
        <v>12648</v>
      </c>
      <c r="X1599" t="s">
        <v>12595</v>
      </c>
      <c r="Y1599">
        <v>0</v>
      </c>
      <c r="Z1599">
        <v>467</v>
      </c>
    </row>
    <row r="1600" spans="1:26" x14ac:dyDescent="0.25">
      <c r="A1600">
        <v>303817</v>
      </c>
      <c r="B1600">
        <v>202501</v>
      </c>
      <c r="C1600">
        <v>1</v>
      </c>
      <c r="D1600" t="s">
        <v>13555</v>
      </c>
      <c r="E1600">
        <v>4</v>
      </c>
      <c r="F1600">
        <v>876</v>
      </c>
      <c r="G1600">
        <v>213</v>
      </c>
      <c r="H1600">
        <v>25</v>
      </c>
      <c r="I1600">
        <v>8</v>
      </c>
      <c r="J1600">
        <v>0</v>
      </c>
      <c r="K1600">
        <v>4000</v>
      </c>
      <c r="L1600">
        <v>0</v>
      </c>
      <c r="M1600">
        <v>0</v>
      </c>
      <c r="N1600">
        <v>0</v>
      </c>
      <c r="O1600">
        <v>0</v>
      </c>
      <c r="P1600">
        <v>0</v>
      </c>
      <c r="Q1600">
        <v>0</v>
      </c>
      <c r="R1600">
        <v>0</v>
      </c>
      <c r="S1600">
        <v>0</v>
      </c>
      <c r="T1600">
        <v>71030</v>
      </c>
      <c r="U1600">
        <v>71045</v>
      </c>
      <c r="V1600">
        <v>71039</v>
      </c>
      <c r="W1600" t="s">
        <v>12661</v>
      </c>
      <c r="X1600" t="s">
        <v>12595</v>
      </c>
      <c r="Y1600">
        <v>0</v>
      </c>
      <c r="Z1600">
        <v>400</v>
      </c>
    </row>
    <row r="1601" spans="1:26" x14ac:dyDescent="0.25">
      <c r="A1601">
        <v>303817</v>
      </c>
      <c r="B1601">
        <v>202501</v>
      </c>
      <c r="C1601">
        <v>2</v>
      </c>
      <c r="D1601" t="s">
        <v>13555</v>
      </c>
      <c r="E1601">
        <v>4</v>
      </c>
      <c r="F1601">
        <v>876</v>
      </c>
      <c r="G1601">
        <v>213</v>
      </c>
      <c r="H1601">
        <v>25</v>
      </c>
      <c r="I1601">
        <v>8</v>
      </c>
      <c r="J1601">
        <v>0</v>
      </c>
      <c r="K1601">
        <v>4000</v>
      </c>
      <c r="L1601">
        <v>0</v>
      </c>
      <c r="M1601">
        <v>0</v>
      </c>
      <c r="N1601">
        <v>0</v>
      </c>
      <c r="O1601">
        <v>0</v>
      </c>
      <c r="P1601">
        <v>0</v>
      </c>
      <c r="Q1601">
        <v>0</v>
      </c>
      <c r="R1601">
        <v>0</v>
      </c>
      <c r="S1601">
        <v>0</v>
      </c>
      <c r="T1601">
        <v>71030</v>
      </c>
      <c r="U1601">
        <v>71045</v>
      </c>
      <c r="V1601">
        <v>71039</v>
      </c>
      <c r="W1601" t="s">
        <v>12661</v>
      </c>
      <c r="X1601" t="s">
        <v>12595</v>
      </c>
      <c r="Y1601">
        <v>0</v>
      </c>
      <c r="Z1601">
        <v>400</v>
      </c>
    </row>
    <row r="1602" spans="1:26" x14ac:dyDescent="0.25">
      <c r="A1602">
        <v>303822</v>
      </c>
      <c r="B1602">
        <v>202501</v>
      </c>
      <c r="C1602">
        <v>1</v>
      </c>
      <c r="D1602" t="s">
        <v>12745</v>
      </c>
      <c r="E1602">
        <v>4</v>
      </c>
      <c r="F1602">
        <v>324</v>
      </c>
      <c r="G1602">
        <v>58</v>
      </c>
      <c r="H1602">
        <v>13</v>
      </c>
      <c r="I1602">
        <v>2</v>
      </c>
      <c r="J1602">
        <v>10768</v>
      </c>
      <c r="K1602">
        <v>13467</v>
      </c>
      <c r="L1602">
        <v>17</v>
      </c>
      <c r="M1602">
        <v>3</v>
      </c>
      <c r="N1602">
        <v>5</v>
      </c>
      <c r="O1602">
        <v>2</v>
      </c>
      <c r="P1602">
        <v>4</v>
      </c>
      <c r="Q1602">
        <v>1</v>
      </c>
      <c r="R1602">
        <v>2</v>
      </c>
      <c r="S1602">
        <v>0</v>
      </c>
      <c r="T1602">
        <v>900582</v>
      </c>
      <c r="U1602">
        <v>71507</v>
      </c>
      <c r="V1602">
        <v>71146</v>
      </c>
      <c r="W1602" t="s">
        <v>12616</v>
      </c>
      <c r="X1602" t="s">
        <v>13887</v>
      </c>
      <c r="Y1602">
        <v>29810</v>
      </c>
      <c r="Z1602">
        <v>15320</v>
      </c>
    </row>
    <row r="1603" spans="1:26" x14ac:dyDescent="0.25">
      <c r="A1603">
        <v>303822</v>
      </c>
      <c r="B1603">
        <v>202501</v>
      </c>
      <c r="C1603">
        <v>2</v>
      </c>
      <c r="D1603" t="s">
        <v>12745</v>
      </c>
      <c r="E1603">
        <v>4</v>
      </c>
      <c r="F1603">
        <v>324</v>
      </c>
      <c r="G1603">
        <v>58</v>
      </c>
      <c r="H1603">
        <v>13</v>
      </c>
      <c r="I1603">
        <v>2</v>
      </c>
      <c r="J1603">
        <v>10768</v>
      </c>
      <c r="K1603">
        <v>13467</v>
      </c>
      <c r="L1603">
        <v>17</v>
      </c>
      <c r="M1603">
        <v>3</v>
      </c>
      <c r="N1603">
        <v>5</v>
      </c>
      <c r="O1603">
        <v>2</v>
      </c>
      <c r="P1603">
        <v>4</v>
      </c>
      <c r="Q1603">
        <v>1</v>
      </c>
      <c r="R1603">
        <v>2</v>
      </c>
      <c r="S1603">
        <v>0</v>
      </c>
      <c r="T1603">
        <v>900582</v>
      </c>
      <c r="U1603">
        <v>71507</v>
      </c>
      <c r="V1603">
        <v>71146</v>
      </c>
      <c r="W1603" t="s">
        <v>12616</v>
      </c>
      <c r="X1603" t="s">
        <v>13887</v>
      </c>
      <c r="Y1603">
        <v>29810</v>
      </c>
      <c r="Z1603">
        <v>15320</v>
      </c>
    </row>
    <row r="1604" spans="1:26" x14ac:dyDescent="0.25">
      <c r="A1604">
        <v>303831</v>
      </c>
      <c r="B1604">
        <v>202501</v>
      </c>
      <c r="C1604">
        <v>1</v>
      </c>
      <c r="D1604" t="s">
        <v>12934</v>
      </c>
      <c r="E1604">
        <v>4</v>
      </c>
      <c r="F1604">
        <v>625</v>
      </c>
      <c r="G1604">
        <v>138</v>
      </c>
      <c r="H1604">
        <v>13</v>
      </c>
      <c r="I1604">
        <v>5</v>
      </c>
      <c r="J1604">
        <v>300</v>
      </c>
      <c r="K1604">
        <v>63300</v>
      </c>
      <c r="L1604">
        <v>5</v>
      </c>
      <c r="M1604">
        <v>4</v>
      </c>
      <c r="N1604">
        <v>0</v>
      </c>
      <c r="O1604">
        <v>0</v>
      </c>
      <c r="P1604">
        <v>0</v>
      </c>
      <c r="Q1604">
        <v>1</v>
      </c>
      <c r="R1604">
        <v>0</v>
      </c>
      <c r="S1604">
        <v>0</v>
      </c>
      <c r="T1604">
        <v>71030</v>
      </c>
      <c r="U1604">
        <v>71510</v>
      </c>
      <c r="V1604">
        <v>700173</v>
      </c>
      <c r="W1604" t="s">
        <v>12607</v>
      </c>
      <c r="X1604" t="s">
        <v>12595</v>
      </c>
      <c r="Y1604">
        <v>0</v>
      </c>
      <c r="Z1604">
        <v>6630</v>
      </c>
    </row>
    <row r="1605" spans="1:26" x14ac:dyDescent="0.25">
      <c r="A1605">
        <v>303831</v>
      </c>
      <c r="B1605">
        <v>202501</v>
      </c>
      <c r="C1605">
        <v>2</v>
      </c>
      <c r="D1605" t="s">
        <v>12934</v>
      </c>
      <c r="E1605">
        <v>4</v>
      </c>
      <c r="F1605">
        <v>625</v>
      </c>
      <c r="G1605">
        <v>138</v>
      </c>
      <c r="H1605">
        <v>13</v>
      </c>
      <c r="I1605">
        <v>5</v>
      </c>
      <c r="J1605">
        <v>300</v>
      </c>
      <c r="K1605">
        <v>63300</v>
      </c>
      <c r="L1605">
        <v>5</v>
      </c>
      <c r="M1605">
        <v>4</v>
      </c>
      <c r="N1605">
        <v>0</v>
      </c>
      <c r="O1605">
        <v>0</v>
      </c>
      <c r="P1605">
        <v>0</v>
      </c>
      <c r="Q1605">
        <v>1</v>
      </c>
      <c r="R1605">
        <v>0</v>
      </c>
      <c r="S1605">
        <v>0</v>
      </c>
      <c r="T1605">
        <v>71030</v>
      </c>
      <c r="U1605">
        <v>71510</v>
      </c>
      <c r="V1605">
        <v>700173</v>
      </c>
      <c r="W1605" t="s">
        <v>12607</v>
      </c>
      <c r="X1605" t="s">
        <v>12595</v>
      </c>
      <c r="Y1605">
        <v>0</v>
      </c>
      <c r="Z1605">
        <v>6630</v>
      </c>
    </row>
    <row r="1606" spans="1:26" x14ac:dyDescent="0.25">
      <c r="A1606">
        <v>303850</v>
      </c>
      <c r="B1606">
        <v>202501</v>
      </c>
      <c r="C1606">
        <v>1</v>
      </c>
      <c r="D1606" t="s">
        <v>13557</v>
      </c>
      <c r="E1606">
        <v>3</v>
      </c>
      <c r="F1606">
        <v>23</v>
      </c>
      <c r="G1606">
        <v>3</v>
      </c>
      <c r="H1606">
        <v>1</v>
      </c>
      <c r="I1606">
        <v>0</v>
      </c>
      <c r="J1606">
        <v>69560</v>
      </c>
      <c r="K1606">
        <v>488942</v>
      </c>
      <c r="L1606">
        <v>72</v>
      </c>
      <c r="M1606">
        <v>10.5</v>
      </c>
      <c r="N1606">
        <v>23</v>
      </c>
      <c r="O1606">
        <v>15</v>
      </c>
      <c r="P1606">
        <v>9</v>
      </c>
      <c r="Q1606">
        <v>10</v>
      </c>
      <c r="R1606">
        <v>4.5</v>
      </c>
      <c r="S1606">
        <v>0</v>
      </c>
      <c r="T1606">
        <v>900582</v>
      </c>
      <c r="U1606">
        <v>71188</v>
      </c>
      <c r="V1606">
        <v>71200</v>
      </c>
      <c r="W1606" t="s">
        <v>12620</v>
      </c>
      <c r="X1606" t="s">
        <v>13887</v>
      </c>
      <c r="Y1606">
        <v>12614</v>
      </c>
      <c r="Z1606">
        <v>139177</v>
      </c>
    </row>
    <row r="1607" spans="1:26" x14ac:dyDescent="0.25">
      <c r="A1607">
        <v>303850</v>
      </c>
      <c r="B1607">
        <v>202501</v>
      </c>
      <c r="C1607">
        <v>2</v>
      </c>
      <c r="D1607" t="s">
        <v>13557</v>
      </c>
      <c r="E1607">
        <v>3</v>
      </c>
      <c r="F1607">
        <v>23</v>
      </c>
      <c r="G1607">
        <v>3</v>
      </c>
      <c r="H1607">
        <v>1</v>
      </c>
      <c r="I1607">
        <v>0</v>
      </c>
      <c r="J1607">
        <v>69560</v>
      </c>
      <c r="K1607">
        <v>488942</v>
      </c>
      <c r="L1607">
        <v>72</v>
      </c>
      <c r="M1607">
        <v>10.5</v>
      </c>
      <c r="N1607">
        <v>23</v>
      </c>
      <c r="O1607">
        <v>15</v>
      </c>
      <c r="P1607">
        <v>9</v>
      </c>
      <c r="Q1607">
        <v>10</v>
      </c>
      <c r="R1607">
        <v>4.5</v>
      </c>
      <c r="S1607">
        <v>0</v>
      </c>
      <c r="T1607">
        <v>900582</v>
      </c>
      <c r="U1607">
        <v>71188</v>
      </c>
      <c r="V1607">
        <v>71200</v>
      </c>
      <c r="W1607" t="s">
        <v>12620</v>
      </c>
      <c r="X1607" t="s">
        <v>13887</v>
      </c>
      <c r="Y1607">
        <v>12614</v>
      </c>
      <c r="Z1607">
        <v>139177</v>
      </c>
    </row>
    <row r="1608" spans="1:26" x14ac:dyDescent="0.25">
      <c r="A1608">
        <v>303885</v>
      </c>
      <c r="B1608">
        <v>202501</v>
      </c>
      <c r="C1608">
        <v>1</v>
      </c>
      <c r="D1608" t="s">
        <v>13558</v>
      </c>
      <c r="E1608">
        <v>3</v>
      </c>
      <c r="F1608">
        <v>6</v>
      </c>
      <c r="G1608">
        <v>3</v>
      </c>
      <c r="H1608">
        <v>1</v>
      </c>
      <c r="I1608">
        <v>0</v>
      </c>
      <c r="J1608">
        <v>95911</v>
      </c>
      <c r="K1608">
        <v>620719</v>
      </c>
      <c r="L1608">
        <v>84</v>
      </c>
      <c r="M1608">
        <v>22</v>
      </c>
      <c r="N1608">
        <v>20</v>
      </c>
      <c r="O1608">
        <v>16</v>
      </c>
      <c r="P1608">
        <v>6</v>
      </c>
      <c r="Q1608">
        <v>4</v>
      </c>
      <c r="R1608">
        <v>16</v>
      </c>
      <c r="S1608">
        <v>0</v>
      </c>
      <c r="T1608">
        <v>71251</v>
      </c>
      <c r="U1608">
        <v>71174</v>
      </c>
      <c r="V1608">
        <v>71194</v>
      </c>
      <c r="W1608" t="s">
        <v>12613</v>
      </c>
      <c r="X1608" t="s">
        <v>13885</v>
      </c>
      <c r="Y1608">
        <v>40146</v>
      </c>
      <c r="Z1608">
        <v>176849</v>
      </c>
    </row>
    <row r="1609" spans="1:26" x14ac:dyDescent="0.25">
      <c r="A1609">
        <v>303885</v>
      </c>
      <c r="B1609">
        <v>202501</v>
      </c>
      <c r="C1609">
        <v>2</v>
      </c>
      <c r="D1609" t="s">
        <v>13558</v>
      </c>
      <c r="E1609">
        <v>3</v>
      </c>
      <c r="F1609">
        <v>6</v>
      </c>
      <c r="G1609">
        <v>3</v>
      </c>
      <c r="H1609">
        <v>1</v>
      </c>
      <c r="I1609">
        <v>0</v>
      </c>
      <c r="J1609">
        <v>95911</v>
      </c>
      <c r="K1609">
        <v>620719</v>
      </c>
      <c r="L1609">
        <v>84</v>
      </c>
      <c r="M1609">
        <v>22</v>
      </c>
      <c r="N1609">
        <v>20</v>
      </c>
      <c r="O1609">
        <v>16</v>
      </c>
      <c r="P1609">
        <v>6</v>
      </c>
      <c r="Q1609">
        <v>4</v>
      </c>
      <c r="R1609">
        <v>16</v>
      </c>
      <c r="S1609">
        <v>0</v>
      </c>
      <c r="T1609">
        <v>71251</v>
      </c>
      <c r="U1609">
        <v>71174</v>
      </c>
      <c r="V1609">
        <v>71194</v>
      </c>
      <c r="W1609" t="s">
        <v>12613</v>
      </c>
      <c r="X1609" t="s">
        <v>13885</v>
      </c>
      <c r="Y1609">
        <v>40146</v>
      </c>
      <c r="Z1609">
        <v>176849</v>
      </c>
    </row>
    <row r="1610" spans="1:26" x14ac:dyDescent="0.25">
      <c r="A1610">
        <v>303904</v>
      </c>
      <c r="B1610">
        <v>202501</v>
      </c>
      <c r="C1610">
        <v>1</v>
      </c>
      <c r="D1610" t="s">
        <v>13559</v>
      </c>
      <c r="E1610">
        <v>4</v>
      </c>
      <c r="F1610">
        <v>73</v>
      </c>
      <c r="G1610">
        <v>13</v>
      </c>
      <c r="H1610">
        <v>3</v>
      </c>
      <c r="I1610">
        <v>2</v>
      </c>
      <c r="J1610">
        <v>13770</v>
      </c>
      <c r="K1610">
        <v>55000</v>
      </c>
      <c r="L1610">
        <v>9.5</v>
      </c>
      <c r="M1610">
        <v>1.5</v>
      </c>
      <c r="N1610">
        <v>2</v>
      </c>
      <c r="O1610">
        <v>3.5</v>
      </c>
      <c r="P1610">
        <v>2</v>
      </c>
      <c r="Q1610">
        <v>0.5</v>
      </c>
      <c r="R1610">
        <v>0</v>
      </c>
      <c r="S1610">
        <v>0</v>
      </c>
      <c r="T1610">
        <v>900582</v>
      </c>
      <c r="U1610">
        <v>71188</v>
      </c>
      <c r="V1610">
        <v>71200</v>
      </c>
      <c r="W1610" t="s">
        <v>12620</v>
      </c>
      <c r="X1610" t="s">
        <v>13887</v>
      </c>
      <c r="Y1610">
        <v>0</v>
      </c>
      <c r="Z1610">
        <v>24711</v>
      </c>
    </row>
    <row r="1611" spans="1:26" x14ac:dyDescent="0.25">
      <c r="A1611">
        <v>303904</v>
      </c>
      <c r="B1611">
        <v>202501</v>
      </c>
      <c r="C1611">
        <v>2</v>
      </c>
      <c r="D1611" t="s">
        <v>13559</v>
      </c>
      <c r="E1611">
        <v>4</v>
      </c>
      <c r="F1611">
        <v>73</v>
      </c>
      <c r="G1611">
        <v>13</v>
      </c>
      <c r="H1611">
        <v>3</v>
      </c>
      <c r="I1611">
        <v>2</v>
      </c>
      <c r="J1611">
        <v>13770</v>
      </c>
      <c r="K1611">
        <v>55000</v>
      </c>
      <c r="L1611">
        <v>9.5</v>
      </c>
      <c r="M1611">
        <v>1.5</v>
      </c>
      <c r="N1611">
        <v>2</v>
      </c>
      <c r="O1611">
        <v>3.5</v>
      </c>
      <c r="P1611">
        <v>2</v>
      </c>
      <c r="Q1611">
        <v>0.5</v>
      </c>
      <c r="R1611">
        <v>0</v>
      </c>
      <c r="S1611">
        <v>0</v>
      </c>
      <c r="T1611">
        <v>900582</v>
      </c>
      <c r="U1611">
        <v>71188</v>
      </c>
      <c r="V1611">
        <v>71200</v>
      </c>
      <c r="W1611" t="s">
        <v>12620</v>
      </c>
      <c r="X1611" t="s">
        <v>13887</v>
      </c>
      <c r="Y1611">
        <v>0</v>
      </c>
      <c r="Z1611">
        <v>24711</v>
      </c>
    </row>
    <row r="1612" spans="1:26" x14ac:dyDescent="0.25">
      <c r="A1612">
        <v>303912</v>
      </c>
      <c r="B1612">
        <v>202501</v>
      </c>
      <c r="C1612">
        <v>1</v>
      </c>
      <c r="D1612" t="s">
        <v>13561</v>
      </c>
      <c r="E1612">
        <v>4</v>
      </c>
      <c r="F1612">
        <v>610</v>
      </c>
      <c r="G1612">
        <v>131</v>
      </c>
      <c r="H1612">
        <v>15</v>
      </c>
      <c r="I1612">
        <v>8</v>
      </c>
      <c r="J1612">
        <v>4863</v>
      </c>
      <c r="K1612">
        <v>0</v>
      </c>
      <c r="L1612">
        <v>12.5</v>
      </c>
      <c r="M1612">
        <v>1</v>
      </c>
      <c r="N1612">
        <v>6.5</v>
      </c>
      <c r="O1612">
        <v>1</v>
      </c>
      <c r="P1612">
        <v>3</v>
      </c>
      <c r="Q1612">
        <v>1</v>
      </c>
      <c r="R1612">
        <v>0</v>
      </c>
      <c r="S1612">
        <v>0</v>
      </c>
      <c r="T1612">
        <v>71030</v>
      </c>
      <c r="U1612">
        <v>71045</v>
      </c>
      <c r="V1612">
        <v>71037</v>
      </c>
      <c r="W1612" t="s">
        <v>12661</v>
      </c>
      <c r="X1612" t="s">
        <v>12595</v>
      </c>
      <c r="Y1612">
        <v>0</v>
      </c>
      <c r="Z1612">
        <v>6954</v>
      </c>
    </row>
    <row r="1613" spans="1:26" x14ac:dyDescent="0.25">
      <c r="A1613">
        <v>303912</v>
      </c>
      <c r="B1613">
        <v>202501</v>
      </c>
      <c r="C1613">
        <v>2</v>
      </c>
      <c r="D1613" t="s">
        <v>13561</v>
      </c>
      <c r="E1613">
        <v>4</v>
      </c>
      <c r="F1613">
        <v>610</v>
      </c>
      <c r="G1613">
        <v>131</v>
      </c>
      <c r="H1613">
        <v>15</v>
      </c>
      <c r="I1613">
        <v>8</v>
      </c>
      <c r="J1613">
        <v>4863</v>
      </c>
      <c r="K1613">
        <v>0</v>
      </c>
      <c r="L1613">
        <v>12.5</v>
      </c>
      <c r="M1613">
        <v>1</v>
      </c>
      <c r="N1613">
        <v>6.5</v>
      </c>
      <c r="O1613">
        <v>1</v>
      </c>
      <c r="P1613">
        <v>3</v>
      </c>
      <c r="Q1613">
        <v>1</v>
      </c>
      <c r="R1613">
        <v>0</v>
      </c>
      <c r="S1613">
        <v>0</v>
      </c>
      <c r="T1613">
        <v>71030</v>
      </c>
      <c r="U1613">
        <v>71045</v>
      </c>
      <c r="V1613">
        <v>71037</v>
      </c>
      <c r="W1613" t="s">
        <v>12661</v>
      </c>
      <c r="X1613" t="s">
        <v>12595</v>
      </c>
      <c r="Y1613">
        <v>0</v>
      </c>
      <c r="Z1613">
        <v>6954</v>
      </c>
    </row>
    <row r="1614" spans="1:26" x14ac:dyDescent="0.25">
      <c r="A1614">
        <v>303915</v>
      </c>
      <c r="B1614">
        <v>202501</v>
      </c>
      <c r="C1614">
        <v>1</v>
      </c>
      <c r="D1614" t="s">
        <v>13366</v>
      </c>
      <c r="E1614">
        <v>4</v>
      </c>
      <c r="F1614">
        <v>515</v>
      </c>
      <c r="G1614">
        <v>104</v>
      </c>
      <c r="H1614">
        <v>12</v>
      </c>
      <c r="I1614">
        <v>3</v>
      </c>
      <c r="J1614">
        <v>4386</v>
      </c>
      <c r="K1614">
        <v>45488</v>
      </c>
      <c r="L1614">
        <v>11</v>
      </c>
      <c r="M1614">
        <v>2</v>
      </c>
      <c r="N1614">
        <v>4</v>
      </c>
      <c r="O1614">
        <v>0</v>
      </c>
      <c r="P1614">
        <v>1</v>
      </c>
      <c r="Q1614">
        <v>0</v>
      </c>
      <c r="R1614">
        <v>4</v>
      </c>
      <c r="S1614">
        <v>0</v>
      </c>
      <c r="T1614">
        <v>900582</v>
      </c>
      <c r="U1614">
        <v>71270</v>
      </c>
      <c r="V1614">
        <v>71271</v>
      </c>
      <c r="W1614" t="s">
        <v>12611</v>
      </c>
      <c r="X1614" t="s">
        <v>13887</v>
      </c>
      <c r="Y1614">
        <v>0</v>
      </c>
      <c r="Z1614">
        <v>9928</v>
      </c>
    </row>
    <row r="1615" spans="1:26" x14ac:dyDescent="0.25">
      <c r="A1615">
        <v>303915</v>
      </c>
      <c r="B1615">
        <v>202501</v>
      </c>
      <c r="C1615">
        <v>2</v>
      </c>
      <c r="D1615" t="s">
        <v>13366</v>
      </c>
      <c r="E1615">
        <v>4</v>
      </c>
      <c r="F1615">
        <v>515</v>
      </c>
      <c r="G1615">
        <v>104</v>
      </c>
      <c r="H1615">
        <v>12</v>
      </c>
      <c r="I1615">
        <v>3</v>
      </c>
      <c r="J1615">
        <v>4386</v>
      </c>
      <c r="K1615">
        <v>45488</v>
      </c>
      <c r="L1615">
        <v>11</v>
      </c>
      <c r="M1615">
        <v>2</v>
      </c>
      <c r="N1615">
        <v>4</v>
      </c>
      <c r="O1615">
        <v>0</v>
      </c>
      <c r="P1615">
        <v>1</v>
      </c>
      <c r="Q1615">
        <v>0</v>
      </c>
      <c r="R1615">
        <v>4</v>
      </c>
      <c r="S1615">
        <v>0</v>
      </c>
      <c r="T1615">
        <v>900582</v>
      </c>
      <c r="U1615">
        <v>71270</v>
      </c>
      <c r="V1615">
        <v>71271</v>
      </c>
      <c r="W1615" t="s">
        <v>12611</v>
      </c>
      <c r="X1615" t="s">
        <v>13887</v>
      </c>
      <c r="Y1615">
        <v>0</v>
      </c>
      <c r="Z1615">
        <v>9928</v>
      </c>
    </row>
    <row r="1616" spans="1:26" x14ac:dyDescent="0.25">
      <c r="A1616">
        <v>303923</v>
      </c>
      <c r="B1616">
        <v>202501</v>
      </c>
      <c r="C1616">
        <v>1</v>
      </c>
      <c r="D1616" t="s">
        <v>13552</v>
      </c>
      <c r="E1616">
        <v>4</v>
      </c>
      <c r="F1616">
        <v>331</v>
      </c>
      <c r="G1616">
        <v>120</v>
      </c>
      <c r="H1616">
        <v>11</v>
      </c>
      <c r="I1616">
        <v>3</v>
      </c>
      <c r="J1616">
        <v>12565</v>
      </c>
      <c r="K1616">
        <v>150</v>
      </c>
      <c r="L1616">
        <v>10</v>
      </c>
      <c r="M1616">
        <v>3</v>
      </c>
      <c r="N1616">
        <v>2</v>
      </c>
      <c r="O1616">
        <v>3</v>
      </c>
      <c r="P1616">
        <v>0</v>
      </c>
      <c r="Q1616">
        <v>2</v>
      </c>
      <c r="R1616">
        <v>0</v>
      </c>
      <c r="S1616">
        <v>0</v>
      </c>
      <c r="T1616">
        <v>71251</v>
      </c>
      <c r="U1616">
        <v>71239</v>
      </c>
      <c r="V1616">
        <v>71238</v>
      </c>
      <c r="W1616" t="s">
        <v>12650</v>
      </c>
      <c r="X1616" t="s">
        <v>13885</v>
      </c>
      <c r="Y1616">
        <v>0</v>
      </c>
      <c r="Z1616">
        <v>15059</v>
      </c>
    </row>
    <row r="1617" spans="1:26" x14ac:dyDescent="0.25">
      <c r="A1617">
        <v>303923</v>
      </c>
      <c r="B1617">
        <v>202501</v>
      </c>
      <c r="C1617">
        <v>2</v>
      </c>
      <c r="D1617" t="s">
        <v>13552</v>
      </c>
      <c r="E1617">
        <v>4</v>
      </c>
      <c r="F1617">
        <v>331</v>
      </c>
      <c r="G1617">
        <v>120</v>
      </c>
      <c r="H1617">
        <v>11</v>
      </c>
      <c r="I1617">
        <v>3</v>
      </c>
      <c r="J1617">
        <v>12565</v>
      </c>
      <c r="K1617">
        <v>150</v>
      </c>
      <c r="L1617">
        <v>10</v>
      </c>
      <c r="M1617">
        <v>3</v>
      </c>
      <c r="N1617">
        <v>2</v>
      </c>
      <c r="O1617">
        <v>3</v>
      </c>
      <c r="P1617">
        <v>0</v>
      </c>
      <c r="Q1617">
        <v>2</v>
      </c>
      <c r="R1617">
        <v>0</v>
      </c>
      <c r="S1617">
        <v>0</v>
      </c>
      <c r="T1617">
        <v>71251</v>
      </c>
      <c r="U1617">
        <v>71239</v>
      </c>
      <c r="V1617">
        <v>71238</v>
      </c>
      <c r="W1617" t="s">
        <v>12650</v>
      </c>
      <c r="X1617" t="s">
        <v>13885</v>
      </c>
      <c r="Y1617">
        <v>0</v>
      </c>
      <c r="Z1617">
        <v>15059</v>
      </c>
    </row>
    <row r="1618" spans="1:26" x14ac:dyDescent="0.25">
      <c r="A1618">
        <v>303928</v>
      </c>
      <c r="B1618">
        <v>202501</v>
      </c>
      <c r="C1618">
        <v>1</v>
      </c>
      <c r="D1618" t="s">
        <v>13126</v>
      </c>
      <c r="E1618">
        <v>4</v>
      </c>
      <c r="F1618">
        <v>817</v>
      </c>
      <c r="G1618">
        <v>176</v>
      </c>
      <c r="H1618">
        <v>23</v>
      </c>
      <c r="I1618">
        <v>6</v>
      </c>
      <c r="J1618">
        <v>0</v>
      </c>
      <c r="K1618">
        <v>13000</v>
      </c>
      <c r="L1618">
        <v>0</v>
      </c>
      <c r="M1618">
        <v>0</v>
      </c>
      <c r="N1618">
        <v>0</v>
      </c>
      <c r="O1618">
        <v>0</v>
      </c>
      <c r="P1618">
        <v>0</v>
      </c>
      <c r="Q1618">
        <v>0</v>
      </c>
      <c r="R1618">
        <v>0</v>
      </c>
      <c r="S1618">
        <v>0</v>
      </c>
      <c r="T1618">
        <v>900582</v>
      </c>
      <c r="U1618">
        <v>71139</v>
      </c>
      <c r="V1618">
        <v>71140</v>
      </c>
      <c r="W1618" t="s">
        <v>12594</v>
      </c>
      <c r="X1618" t="s">
        <v>13887</v>
      </c>
      <c r="Y1618">
        <v>0</v>
      </c>
      <c r="Z1618">
        <v>1300</v>
      </c>
    </row>
    <row r="1619" spans="1:26" x14ac:dyDescent="0.25">
      <c r="A1619">
        <v>303928</v>
      </c>
      <c r="B1619">
        <v>202501</v>
      </c>
      <c r="C1619">
        <v>2</v>
      </c>
      <c r="D1619" t="s">
        <v>13126</v>
      </c>
      <c r="E1619">
        <v>4</v>
      </c>
      <c r="F1619">
        <v>817</v>
      </c>
      <c r="G1619">
        <v>176</v>
      </c>
      <c r="H1619">
        <v>23</v>
      </c>
      <c r="I1619">
        <v>6</v>
      </c>
      <c r="J1619">
        <v>0</v>
      </c>
      <c r="K1619">
        <v>13000</v>
      </c>
      <c r="L1619">
        <v>0</v>
      </c>
      <c r="M1619">
        <v>0</v>
      </c>
      <c r="N1619">
        <v>0</v>
      </c>
      <c r="O1619">
        <v>0</v>
      </c>
      <c r="P1619">
        <v>0</v>
      </c>
      <c r="Q1619">
        <v>0</v>
      </c>
      <c r="R1619">
        <v>0</v>
      </c>
      <c r="S1619">
        <v>0</v>
      </c>
      <c r="T1619">
        <v>900582</v>
      </c>
      <c r="U1619">
        <v>71139</v>
      </c>
      <c r="V1619">
        <v>71140</v>
      </c>
      <c r="W1619" t="s">
        <v>12594</v>
      </c>
      <c r="X1619" t="s">
        <v>13887</v>
      </c>
      <c r="Y1619">
        <v>0</v>
      </c>
      <c r="Z1619">
        <v>1300</v>
      </c>
    </row>
    <row r="1620" spans="1:26" x14ac:dyDescent="0.25">
      <c r="A1620">
        <v>303929</v>
      </c>
      <c r="B1620">
        <v>202501</v>
      </c>
      <c r="C1620">
        <v>1</v>
      </c>
      <c r="D1620" t="s">
        <v>13508</v>
      </c>
      <c r="E1620">
        <v>4</v>
      </c>
      <c r="F1620">
        <v>591</v>
      </c>
      <c r="G1620">
        <v>124</v>
      </c>
      <c r="H1620">
        <v>22</v>
      </c>
      <c r="I1620">
        <v>6</v>
      </c>
      <c r="J1620">
        <v>4499</v>
      </c>
      <c r="K1620">
        <v>32100</v>
      </c>
      <c r="L1620">
        <v>2</v>
      </c>
      <c r="M1620">
        <v>1</v>
      </c>
      <c r="N1620">
        <v>0</v>
      </c>
      <c r="O1620">
        <v>0</v>
      </c>
      <c r="P1620">
        <v>0</v>
      </c>
      <c r="Q1620">
        <v>1</v>
      </c>
      <c r="R1620">
        <v>0</v>
      </c>
      <c r="S1620">
        <v>0</v>
      </c>
      <c r="T1620">
        <v>71030</v>
      </c>
      <c r="U1620">
        <v>71031</v>
      </c>
      <c r="V1620">
        <v>71033</v>
      </c>
      <c r="W1620" t="s">
        <v>12596</v>
      </c>
      <c r="X1620" t="s">
        <v>12595</v>
      </c>
      <c r="Y1620">
        <v>0</v>
      </c>
      <c r="Z1620">
        <v>7709</v>
      </c>
    </row>
    <row r="1621" spans="1:26" x14ac:dyDescent="0.25">
      <c r="A1621">
        <v>303929</v>
      </c>
      <c r="B1621">
        <v>202501</v>
      </c>
      <c r="C1621">
        <v>2</v>
      </c>
      <c r="D1621" t="s">
        <v>13508</v>
      </c>
      <c r="E1621">
        <v>4</v>
      </c>
      <c r="F1621">
        <v>591</v>
      </c>
      <c r="G1621">
        <v>124</v>
      </c>
      <c r="H1621">
        <v>22</v>
      </c>
      <c r="I1621">
        <v>6</v>
      </c>
      <c r="J1621">
        <v>4499</v>
      </c>
      <c r="K1621">
        <v>32100</v>
      </c>
      <c r="L1621">
        <v>2</v>
      </c>
      <c r="M1621">
        <v>1</v>
      </c>
      <c r="N1621">
        <v>0</v>
      </c>
      <c r="O1621">
        <v>0</v>
      </c>
      <c r="P1621">
        <v>0</v>
      </c>
      <c r="Q1621">
        <v>1</v>
      </c>
      <c r="R1621">
        <v>0</v>
      </c>
      <c r="S1621">
        <v>0</v>
      </c>
      <c r="T1621">
        <v>71030</v>
      </c>
      <c r="U1621">
        <v>71031</v>
      </c>
      <c r="V1621">
        <v>71033</v>
      </c>
      <c r="W1621" t="s">
        <v>12596</v>
      </c>
      <c r="X1621" t="s">
        <v>12595</v>
      </c>
      <c r="Y1621">
        <v>0</v>
      </c>
      <c r="Z1621">
        <v>7709</v>
      </c>
    </row>
    <row r="1622" spans="1:26" x14ac:dyDescent="0.25">
      <c r="A1622">
        <v>303930</v>
      </c>
      <c r="B1622">
        <v>202501</v>
      </c>
      <c r="C1622">
        <v>1</v>
      </c>
      <c r="D1622" t="s">
        <v>13079</v>
      </c>
      <c r="E1622">
        <v>4</v>
      </c>
      <c r="F1622">
        <v>747</v>
      </c>
      <c r="G1622">
        <v>173</v>
      </c>
      <c r="H1622">
        <v>34</v>
      </c>
      <c r="I1622">
        <v>10</v>
      </c>
      <c r="J1622">
        <v>0</v>
      </c>
      <c r="K1622">
        <v>30000</v>
      </c>
      <c r="L1622">
        <v>0.5</v>
      </c>
      <c r="M1622">
        <v>0</v>
      </c>
      <c r="N1622">
        <v>0</v>
      </c>
      <c r="O1622">
        <v>0</v>
      </c>
      <c r="P1622">
        <v>0</v>
      </c>
      <c r="Q1622">
        <v>0</v>
      </c>
      <c r="R1622">
        <v>0.5</v>
      </c>
      <c r="S1622">
        <v>0</v>
      </c>
      <c r="T1622">
        <v>71030</v>
      </c>
      <c r="U1622">
        <v>71031</v>
      </c>
      <c r="V1622">
        <v>71033</v>
      </c>
      <c r="W1622" t="s">
        <v>12596</v>
      </c>
      <c r="X1622" t="s">
        <v>12595</v>
      </c>
      <c r="Y1622">
        <v>0</v>
      </c>
      <c r="Z1622">
        <v>3000</v>
      </c>
    </row>
    <row r="1623" spans="1:26" x14ac:dyDescent="0.25">
      <c r="A1623">
        <v>303930</v>
      </c>
      <c r="B1623">
        <v>202501</v>
      </c>
      <c r="C1623">
        <v>2</v>
      </c>
      <c r="D1623" t="s">
        <v>13079</v>
      </c>
      <c r="E1623">
        <v>4</v>
      </c>
      <c r="F1623">
        <v>747</v>
      </c>
      <c r="G1623">
        <v>173</v>
      </c>
      <c r="H1623">
        <v>34</v>
      </c>
      <c r="I1623">
        <v>10</v>
      </c>
      <c r="J1623">
        <v>0</v>
      </c>
      <c r="K1623">
        <v>30000</v>
      </c>
      <c r="L1623">
        <v>0.5</v>
      </c>
      <c r="M1623">
        <v>0</v>
      </c>
      <c r="N1623">
        <v>0</v>
      </c>
      <c r="O1623">
        <v>0</v>
      </c>
      <c r="P1623">
        <v>0</v>
      </c>
      <c r="Q1623">
        <v>0</v>
      </c>
      <c r="R1623">
        <v>0.5</v>
      </c>
      <c r="S1623">
        <v>0</v>
      </c>
      <c r="T1623">
        <v>71030</v>
      </c>
      <c r="U1623">
        <v>71031</v>
      </c>
      <c r="V1623">
        <v>71033</v>
      </c>
      <c r="W1623" t="s">
        <v>12596</v>
      </c>
      <c r="X1623" t="s">
        <v>12595</v>
      </c>
      <c r="Y1623">
        <v>0</v>
      </c>
      <c r="Z1623">
        <v>3000</v>
      </c>
    </row>
    <row r="1624" spans="1:26" x14ac:dyDescent="0.25">
      <c r="A1624">
        <v>303933</v>
      </c>
      <c r="B1624">
        <v>202501</v>
      </c>
      <c r="C1624">
        <v>1</v>
      </c>
      <c r="D1624" t="s">
        <v>13061</v>
      </c>
      <c r="E1624">
        <v>4</v>
      </c>
      <c r="F1624">
        <v>187</v>
      </c>
      <c r="G1624">
        <v>35</v>
      </c>
      <c r="H1624">
        <v>3</v>
      </c>
      <c r="I1624">
        <v>2</v>
      </c>
      <c r="J1624">
        <v>7577</v>
      </c>
      <c r="K1624">
        <v>102920</v>
      </c>
      <c r="L1624">
        <v>5</v>
      </c>
      <c r="M1624">
        <v>1</v>
      </c>
      <c r="N1624">
        <v>2</v>
      </c>
      <c r="O1624">
        <v>1</v>
      </c>
      <c r="P1624">
        <v>0</v>
      </c>
      <c r="Q1624">
        <v>0</v>
      </c>
      <c r="R1624">
        <v>1</v>
      </c>
      <c r="S1624">
        <v>0</v>
      </c>
      <c r="T1624">
        <v>71030</v>
      </c>
      <c r="U1624">
        <v>71045</v>
      </c>
      <c r="V1624">
        <v>71039</v>
      </c>
      <c r="W1624" t="s">
        <v>12661</v>
      </c>
      <c r="X1624" t="s">
        <v>12595</v>
      </c>
      <c r="Y1624">
        <v>26225</v>
      </c>
      <c r="Z1624">
        <v>19558</v>
      </c>
    </row>
    <row r="1625" spans="1:26" x14ac:dyDescent="0.25">
      <c r="A1625">
        <v>303933</v>
      </c>
      <c r="B1625">
        <v>202501</v>
      </c>
      <c r="C1625">
        <v>2</v>
      </c>
      <c r="D1625" t="s">
        <v>13061</v>
      </c>
      <c r="E1625">
        <v>4</v>
      </c>
      <c r="F1625">
        <v>187</v>
      </c>
      <c r="G1625">
        <v>35</v>
      </c>
      <c r="H1625">
        <v>3</v>
      </c>
      <c r="I1625">
        <v>2</v>
      </c>
      <c r="J1625">
        <v>7577</v>
      </c>
      <c r="K1625">
        <v>102920</v>
      </c>
      <c r="L1625">
        <v>5</v>
      </c>
      <c r="M1625">
        <v>1</v>
      </c>
      <c r="N1625">
        <v>2</v>
      </c>
      <c r="O1625">
        <v>1</v>
      </c>
      <c r="P1625">
        <v>0</v>
      </c>
      <c r="Q1625">
        <v>0</v>
      </c>
      <c r="R1625">
        <v>1</v>
      </c>
      <c r="S1625">
        <v>0</v>
      </c>
      <c r="T1625">
        <v>71030</v>
      </c>
      <c r="U1625">
        <v>71045</v>
      </c>
      <c r="V1625">
        <v>71039</v>
      </c>
      <c r="W1625" t="s">
        <v>12661</v>
      </c>
      <c r="X1625" t="s">
        <v>12595</v>
      </c>
      <c r="Y1625">
        <v>26225</v>
      </c>
      <c r="Z1625">
        <v>19558</v>
      </c>
    </row>
    <row r="1626" spans="1:26" x14ac:dyDescent="0.25">
      <c r="A1626">
        <v>303958</v>
      </c>
      <c r="B1626">
        <v>202501</v>
      </c>
      <c r="C1626">
        <v>1</v>
      </c>
      <c r="D1626" t="s">
        <v>13019</v>
      </c>
      <c r="E1626">
        <v>4</v>
      </c>
      <c r="F1626">
        <v>685</v>
      </c>
      <c r="G1626">
        <v>227</v>
      </c>
      <c r="H1626">
        <v>19</v>
      </c>
      <c r="I1626">
        <v>8</v>
      </c>
      <c r="J1626">
        <v>3360</v>
      </c>
      <c r="K1626">
        <v>0</v>
      </c>
      <c r="L1626">
        <v>2</v>
      </c>
      <c r="M1626">
        <v>2</v>
      </c>
      <c r="N1626">
        <v>0</v>
      </c>
      <c r="O1626">
        <v>0</v>
      </c>
      <c r="P1626">
        <v>0</v>
      </c>
      <c r="Q1626">
        <v>0</v>
      </c>
      <c r="R1626">
        <v>0</v>
      </c>
      <c r="S1626">
        <v>0</v>
      </c>
      <c r="T1626">
        <v>71251</v>
      </c>
      <c r="U1626">
        <v>71248</v>
      </c>
      <c r="V1626">
        <v>71245</v>
      </c>
      <c r="W1626" t="s">
        <v>12625</v>
      </c>
      <c r="X1626" t="s">
        <v>13885</v>
      </c>
      <c r="Y1626">
        <v>5204</v>
      </c>
      <c r="Z1626">
        <v>4800</v>
      </c>
    </row>
    <row r="1627" spans="1:26" x14ac:dyDescent="0.25">
      <c r="A1627">
        <v>303958</v>
      </c>
      <c r="B1627">
        <v>202501</v>
      </c>
      <c r="C1627">
        <v>2</v>
      </c>
      <c r="D1627" t="s">
        <v>13019</v>
      </c>
      <c r="E1627">
        <v>4</v>
      </c>
      <c r="F1627">
        <v>685</v>
      </c>
      <c r="G1627">
        <v>227</v>
      </c>
      <c r="H1627">
        <v>19</v>
      </c>
      <c r="I1627">
        <v>8</v>
      </c>
      <c r="J1627">
        <v>3360</v>
      </c>
      <c r="K1627">
        <v>0</v>
      </c>
      <c r="L1627">
        <v>2</v>
      </c>
      <c r="M1627">
        <v>2</v>
      </c>
      <c r="N1627">
        <v>0</v>
      </c>
      <c r="O1627">
        <v>0</v>
      </c>
      <c r="P1627">
        <v>0</v>
      </c>
      <c r="Q1627">
        <v>0</v>
      </c>
      <c r="R1627">
        <v>0</v>
      </c>
      <c r="S1627">
        <v>0</v>
      </c>
      <c r="T1627">
        <v>71251</v>
      </c>
      <c r="U1627">
        <v>71248</v>
      </c>
      <c r="V1627">
        <v>71245</v>
      </c>
      <c r="W1627" t="s">
        <v>12625</v>
      </c>
      <c r="X1627" t="s">
        <v>13885</v>
      </c>
      <c r="Y1627">
        <v>5204</v>
      </c>
      <c r="Z1627">
        <v>4800</v>
      </c>
    </row>
    <row r="1628" spans="1:26" x14ac:dyDescent="0.25">
      <c r="A1628">
        <v>303960</v>
      </c>
      <c r="B1628">
        <v>202501</v>
      </c>
      <c r="C1628">
        <v>1</v>
      </c>
      <c r="D1628" t="s">
        <v>13498</v>
      </c>
      <c r="E1628">
        <v>4</v>
      </c>
      <c r="F1628">
        <v>611</v>
      </c>
      <c r="G1628">
        <v>152</v>
      </c>
      <c r="H1628">
        <v>12</v>
      </c>
      <c r="I1628">
        <v>5</v>
      </c>
      <c r="J1628">
        <v>3734</v>
      </c>
      <c r="K1628">
        <v>25401</v>
      </c>
      <c r="L1628">
        <v>5</v>
      </c>
      <c r="M1628">
        <v>2</v>
      </c>
      <c r="N1628">
        <v>1</v>
      </c>
      <c r="O1628">
        <v>0</v>
      </c>
      <c r="P1628">
        <v>2</v>
      </c>
      <c r="Q1628">
        <v>0</v>
      </c>
      <c r="R1628">
        <v>0</v>
      </c>
      <c r="S1628">
        <v>0</v>
      </c>
      <c r="T1628">
        <v>71590</v>
      </c>
      <c r="U1628">
        <v>71591</v>
      </c>
      <c r="V1628">
        <v>70522</v>
      </c>
      <c r="W1628" t="s">
        <v>13888</v>
      </c>
      <c r="X1628" t="s">
        <v>12590</v>
      </c>
      <c r="Y1628">
        <v>0</v>
      </c>
      <c r="Z1628">
        <v>6950</v>
      </c>
    </row>
    <row r="1629" spans="1:26" x14ac:dyDescent="0.25">
      <c r="A1629">
        <v>303960</v>
      </c>
      <c r="B1629">
        <v>202501</v>
      </c>
      <c r="C1629">
        <v>2</v>
      </c>
      <c r="D1629" t="s">
        <v>13498</v>
      </c>
      <c r="E1629">
        <v>4</v>
      </c>
      <c r="F1629">
        <v>611</v>
      </c>
      <c r="G1629">
        <v>152</v>
      </c>
      <c r="H1629">
        <v>12</v>
      </c>
      <c r="I1629">
        <v>5</v>
      </c>
      <c r="J1629">
        <v>3734</v>
      </c>
      <c r="K1629">
        <v>25401</v>
      </c>
      <c r="L1629">
        <v>5</v>
      </c>
      <c r="M1629">
        <v>2</v>
      </c>
      <c r="N1629">
        <v>1</v>
      </c>
      <c r="O1629">
        <v>0</v>
      </c>
      <c r="P1629">
        <v>2</v>
      </c>
      <c r="Q1629">
        <v>0</v>
      </c>
      <c r="R1629">
        <v>0</v>
      </c>
      <c r="S1629">
        <v>0</v>
      </c>
      <c r="T1629">
        <v>71590</v>
      </c>
      <c r="U1629">
        <v>71591</v>
      </c>
      <c r="V1629">
        <v>70522</v>
      </c>
      <c r="W1629" t="s">
        <v>13888</v>
      </c>
      <c r="X1629" t="s">
        <v>12590</v>
      </c>
      <c r="Y1629">
        <v>0</v>
      </c>
      <c r="Z1629">
        <v>6950</v>
      </c>
    </row>
    <row r="1630" spans="1:26" x14ac:dyDescent="0.25">
      <c r="A1630">
        <v>303962</v>
      </c>
      <c r="B1630">
        <v>202501</v>
      </c>
      <c r="C1630">
        <v>1</v>
      </c>
      <c r="D1630" t="s">
        <v>13566</v>
      </c>
      <c r="E1630">
        <v>3</v>
      </c>
      <c r="F1630">
        <v>47</v>
      </c>
      <c r="G1630">
        <v>11</v>
      </c>
      <c r="H1630">
        <v>2</v>
      </c>
      <c r="I1630">
        <v>0</v>
      </c>
      <c r="J1630">
        <v>46854</v>
      </c>
      <c r="K1630">
        <v>478671</v>
      </c>
      <c r="L1630">
        <v>72.5</v>
      </c>
      <c r="M1630">
        <v>18.5</v>
      </c>
      <c r="N1630">
        <v>23</v>
      </c>
      <c r="O1630">
        <v>3</v>
      </c>
      <c r="P1630">
        <v>8</v>
      </c>
      <c r="Q1630">
        <v>5</v>
      </c>
      <c r="R1630">
        <v>15</v>
      </c>
      <c r="S1630">
        <v>0</v>
      </c>
      <c r="T1630">
        <v>71590</v>
      </c>
      <c r="U1630">
        <v>71592</v>
      </c>
      <c r="V1630">
        <v>71071</v>
      </c>
      <c r="W1630" t="s">
        <v>12638</v>
      </c>
      <c r="X1630" t="s">
        <v>12590</v>
      </c>
      <c r="Y1630">
        <v>98656</v>
      </c>
      <c r="Z1630">
        <v>101794</v>
      </c>
    </row>
    <row r="1631" spans="1:26" x14ac:dyDescent="0.25">
      <c r="A1631">
        <v>303962</v>
      </c>
      <c r="B1631">
        <v>202501</v>
      </c>
      <c r="C1631">
        <v>2</v>
      </c>
      <c r="D1631" t="s">
        <v>13566</v>
      </c>
      <c r="E1631">
        <v>3</v>
      </c>
      <c r="F1631">
        <v>47</v>
      </c>
      <c r="G1631">
        <v>11</v>
      </c>
      <c r="H1631">
        <v>2</v>
      </c>
      <c r="I1631">
        <v>0</v>
      </c>
      <c r="J1631">
        <v>46854</v>
      </c>
      <c r="K1631">
        <v>478671</v>
      </c>
      <c r="L1631">
        <v>72.5</v>
      </c>
      <c r="M1631">
        <v>18.5</v>
      </c>
      <c r="N1631">
        <v>23</v>
      </c>
      <c r="O1631">
        <v>3</v>
      </c>
      <c r="P1631">
        <v>8</v>
      </c>
      <c r="Q1631">
        <v>5</v>
      </c>
      <c r="R1631">
        <v>15</v>
      </c>
      <c r="S1631">
        <v>0</v>
      </c>
      <c r="T1631">
        <v>71590</v>
      </c>
      <c r="U1631">
        <v>71592</v>
      </c>
      <c r="V1631">
        <v>71071</v>
      </c>
      <c r="W1631" t="s">
        <v>12638</v>
      </c>
      <c r="X1631" t="s">
        <v>12590</v>
      </c>
      <c r="Y1631">
        <v>98656</v>
      </c>
      <c r="Z1631">
        <v>101794</v>
      </c>
    </row>
    <row r="1632" spans="1:26" x14ac:dyDescent="0.25">
      <c r="A1632">
        <v>303970</v>
      </c>
      <c r="B1632">
        <v>202501</v>
      </c>
      <c r="C1632">
        <v>1</v>
      </c>
      <c r="D1632" t="s">
        <v>13279</v>
      </c>
      <c r="E1632">
        <v>4</v>
      </c>
      <c r="F1632">
        <v>41</v>
      </c>
      <c r="G1632">
        <v>11</v>
      </c>
      <c r="H1632">
        <v>2</v>
      </c>
      <c r="I1632">
        <v>1</v>
      </c>
      <c r="J1632">
        <v>17462</v>
      </c>
      <c r="K1632">
        <v>75070</v>
      </c>
      <c r="L1632">
        <v>9</v>
      </c>
      <c r="M1632">
        <v>4</v>
      </c>
      <c r="N1632">
        <v>3</v>
      </c>
      <c r="O1632">
        <v>1</v>
      </c>
      <c r="P1632">
        <v>0</v>
      </c>
      <c r="Q1632">
        <v>0</v>
      </c>
      <c r="R1632">
        <v>1</v>
      </c>
      <c r="S1632">
        <v>0</v>
      </c>
      <c r="T1632">
        <v>71590</v>
      </c>
      <c r="U1632">
        <v>71591</v>
      </c>
      <c r="V1632">
        <v>70522</v>
      </c>
      <c r="W1632" t="s">
        <v>13888</v>
      </c>
      <c r="X1632" t="s">
        <v>12590</v>
      </c>
      <c r="Y1632">
        <v>0</v>
      </c>
      <c r="Z1632">
        <v>29292</v>
      </c>
    </row>
    <row r="1633" spans="1:26" x14ac:dyDescent="0.25">
      <c r="A1633">
        <v>303970</v>
      </c>
      <c r="B1633">
        <v>202501</v>
      </c>
      <c r="C1633">
        <v>2</v>
      </c>
      <c r="D1633" t="s">
        <v>13279</v>
      </c>
      <c r="E1633">
        <v>4</v>
      </c>
      <c r="F1633">
        <v>41</v>
      </c>
      <c r="G1633">
        <v>11</v>
      </c>
      <c r="H1633">
        <v>2</v>
      </c>
      <c r="I1633">
        <v>1</v>
      </c>
      <c r="J1633">
        <v>17462</v>
      </c>
      <c r="K1633">
        <v>75070</v>
      </c>
      <c r="L1633">
        <v>9</v>
      </c>
      <c r="M1633">
        <v>4</v>
      </c>
      <c r="N1633">
        <v>3</v>
      </c>
      <c r="O1633">
        <v>1</v>
      </c>
      <c r="P1633">
        <v>0</v>
      </c>
      <c r="Q1633">
        <v>0</v>
      </c>
      <c r="R1633">
        <v>1</v>
      </c>
      <c r="S1633">
        <v>0</v>
      </c>
      <c r="T1633">
        <v>71590</v>
      </c>
      <c r="U1633">
        <v>71591</v>
      </c>
      <c r="V1633">
        <v>70522</v>
      </c>
      <c r="W1633" t="s">
        <v>13888</v>
      </c>
      <c r="X1633" t="s">
        <v>12590</v>
      </c>
      <c r="Y1633">
        <v>0</v>
      </c>
      <c r="Z1633">
        <v>29292</v>
      </c>
    </row>
    <row r="1634" spans="1:26" x14ac:dyDescent="0.25">
      <c r="A1634">
        <v>303987</v>
      </c>
      <c r="B1634">
        <v>202501</v>
      </c>
      <c r="C1634">
        <v>1</v>
      </c>
      <c r="D1634" t="s">
        <v>13427</v>
      </c>
      <c r="E1634">
        <v>4</v>
      </c>
      <c r="F1634">
        <v>20</v>
      </c>
      <c r="G1634">
        <v>5</v>
      </c>
      <c r="H1634">
        <v>2</v>
      </c>
      <c r="I1634">
        <v>2</v>
      </c>
      <c r="J1634">
        <v>31031</v>
      </c>
      <c r="K1634">
        <v>7130</v>
      </c>
      <c r="L1634">
        <v>21</v>
      </c>
      <c r="M1634">
        <v>5</v>
      </c>
      <c r="N1634">
        <v>10</v>
      </c>
      <c r="O1634">
        <v>3</v>
      </c>
      <c r="P1634">
        <v>3</v>
      </c>
      <c r="Q1634">
        <v>0</v>
      </c>
      <c r="R1634">
        <v>0</v>
      </c>
      <c r="S1634">
        <v>0</v>
      </c>
      <c r="T1634">
        <v>900582</v>
      </c>
      <c r="U1634">
        <v>71507</v>
      </c>
      <c r="V1634">
        <v>71532</v>
      </c>
      <c r="W1634" t="s">
        <v>12616</v>
      </c>
      <c r="X1634" t="s">
        <v>13887</v>
      </c>
      <c r="Y1634">
        <v>9353</v>
      </c>
      <c r="Z1634">
        <v>35307</v>
      </c>
    </row>
    <row r="1635" spans="1:26" x14ac:dyDescent="0.25">
      <c r="A1635">
        <v>303987</v>
      </c>
      <c r="B1635">
        <v>202501</v>
      </c>
      <c r="C1635">
        <v>2</v>
      </c>
      <c r="D1635" t="s">
        <v>13427</v>
      </c>
      <c r="E1635">
        <v>4</v>
      </c>
      <c r="F1635">
        <v>20</v>
      </c>
      <c r="G1635">
        <v>5</v>
      </c>
      <c r="H1635">
        <v>2</v>
      </c>
      <c r="I1635">
        <v>2</v>
      </c>
      <c r="J1635">
        <v>31031</v>
      </c>
      <c r="K1635">
        <v>7130</v>
      </c>
      <c r="L1635">
        <v>21</v>
      </c>
      <c r="M1635">
        <v>5</v>
      </c>
      <c r="N1635">
        <v>10</v>
      </c>
      <c r="O1635">
        <v>3</v>
      </c>
      <c r="P1635">
        <v>3</v>
      </c>
      <c r="Q1635">
        <v>0</v>
      </c>
      <c r="R1635">
        <v>0</v>
      </c>
      <c r="S1635">
        <v>0</v>
      </c>
      <c r="T1635">
        <v>900582</v>
      </c>
      <c r="U1635">
        <v>71507</v>
      </c>
      <c r="V1635">
        <v>71532</v>
      </c>
      <c r="W1635" t="s">
        <v>12616</v>
      </c>
      <c r="X1635" t="s">
        <v>13887</v>
      </c>
      <c r="Y1635">
        <v>9353</v>
      </c>
      <c r="Z1635">
        <v>35307</v>
      </c>
    </row>
    <row r="1636" spans="1:26" x14ac:dyDescent="0.25">
      <c r="A1636">
        <v>303994</v>
      </c>
      <c r="B1636">
        <v>202501</v>
      </c>
      <c r="C1636">
        <v>1</v>
      </c>
      <c r="D1636" t="s">
        <v>13567</v>
      </c>
      <c r="E1636">
        <v>4</v>
      </c>
      <c r="F1636">
        <v>212</v>
      </c>
      <c r="G1636">
        <v>81</v>
      </c>
      <c r="H1636">
        <v>17</v>
      </c>
      <c r="I1636">
        <v>8</v>
      </c>
      <c r="J1636">
        <v>11661</v>
      </c>
      <c r="K1636">
        <v>10436</v>
      </c>
      <c r="L1636">
        <v>14.5</v>
      </c>
      <c r="M1636">
        <v>0</v>
      </c>
      <c r="N1636">
        <v>7.5</v>
      </c>
      <c r="O1636">
        <v>2</v>
      </c>
      <c r="P1636">
        <v>1</v>
      </c>
      <c r="Q1636">
        <v>4</v>
      </c>
      <c r="R1636">
        <v>0</v>
      </c>
      <c r="S1636">
        <v>0</v>
      </c>
      <c r="T1636">
        <v>71251</v>
      </c>
      <c r="U1636">
        <v>71255</v>
      </c>
      <c r="V1636">
        <v>71258</v>
      </c>
      <c r="W1636" t="s">
        <v>12640</v>
      </c>
      <c r="X1636" t="s">
        <v>13885</v>
      </c>
      <c r="Y1636">
        <v>0</v>
      </c>
      <c r="Z1636">
        <v>18564</v>
      </c>
    </row>
    <row r="1637" spans="1:26" x14ac:dyDescent="0.25">
      <c r="A1637">
        <v>303994</v>
      </c>
      <c r="B1637">
        <v>202501</v>
      </c>
      <c r="C1637">
        <v>2</v>
      </c>
      <c r="D1637" t="s">
        <v>13567</v>
      </c>
      <c r="E1637">
        <v>4</v>
      </c>
      <c r="F1637">
        <v>212</v>
      </c>
      <c r="G1637">
        <v>81</v>
      </c>
      <c r="H1637">
        <v>17</v>
      </c>
      <c r="I1637">
        <v>8</v>
      </c>
      <c r="J1637">
        <v>11661</v>
      </c>
      <c r="K1637">
        <v>10436</v>
      </c>
      <c r="L1637">
        <v>14.5</v>
      </c>
      <c r="M1637">
        <v>0</v>
      </c>
      <c r="N1637">
        <v>7.5</v>
      </c>
      <c r="O1637">
        <v>2</v>
      </c>
      <c r="P1637">
        <v>1</v>
      </c>
      <c r="Q1637">
        <v>4</v>
      </c>
      <c r="R1637">
        <v>0</v>
      </c>
      <c r="S1637">
        <v>0</v>
      </c>
      <c r="T1637">
        <v>71251</v>
      </c>
      <c r="U1637">
        <v>71255</v>
      </c>
      <c r="V1637">
        <v>71258</v>
      </c>
      <c r="W1637" t="s">
        <v>12640</v>
      </c>
      <c r="X1637" t="s">
        <v>13885</v>
      </c>
      <c r="Y1637">
        <v>0</v>
      </c>
      <c r="Z1637">
        <v>18564</v>
      </c>
    </row>
    <row r="1638" spans="1:26" x14ac:dyDescent="0.25">
      <c r="A1638">
        <v>304004</v>
      </c>
      <c r="B1638">
        <v>202501</v>
      </c>
      <c r="C1638">
        <v>1</v>
      </c>
      <c r="D1638" t="s">
        <v>13568</v>
      </c>
      <c r="E1638">
        <v>3</v>
      </c>
      <c r="F1638">
        <v>31</v>
      </c>
      <c r="G1638">
        <v>6</v>
      </c>
      <c r="H1638">
        <v>1</v>
      </c>
      <c r="I1638">
        <v>0</v>
      </c>
      <c r="J1638">
        <v>83540</v>
      </c>
      <c r="K1638">
        <v>305176</v>
      </c>
      <c r="L1638">
        <v>68.5</v>
      </c>
      <c r="M1638">
        <v>20</v>
      </c>
      <c r="N1638">
        <v>12</v>
      </c>
      <c r="O1638">
        <v>10.5</v>
      </c>
      <c r="P1638">
        <v>12.5</v>
      </c>
      <c r="Q1638">
        <v>6</v>
      </c>
      <c r="R1638">
        <v>7.5</v>
      </c>
      <c r="S1638">
        <v>0</v>
      </c>
      <c r="T1638">
        <v>900582</v>
      </c>
      <c r="U1638">
        <v>71270</v>
      </c>
      <c r="V1638">
        <v>70813</v>
      </c>
      <c r="W1638" t="s">
        <v>12611</v>
      </c>
      <c r="X1638" t="s">
        <v>13887</v>
      </c>
      <c r="Y1638">
        <v>63037</v>
      </c>
      <c r="Z1638">
        <v>126614</v>
      </c>
    </row>
    <row r="1639" spans="1:26" x14ac:dyDescent="0.25">
      <c r="A1639">
        <v>304004</v>
      </c>
      <c r="B1639">
        <v>202501</v>
      </c>
      <c r="C1639">
        <v>2</v>
      </c>
      <c r="D1639" t="s">
        <v>13568</v>
      </c>
      <c r="E1639">
        <v>3</v>
      </c>
      <c r="F1639">
        <v>31</v>
      </c>
      <c r="G1639">
        <v>6</v>
      </c>
      <c r="H1639">
        <v>1</v>
      </c>
      <c r="I1639">
        <v>0</v>
      </c>
      <c r="J1639">
        <v>83540</v>
      </c>
      <c r="K1639">
        <v>305176</v>
      </c>
      <c r="L1639">
        <v>68.5</v>
      </c>
      <c r="M1639">
        <v>20</v>
      </c>
      <c r="N1639">
        <v>12</v>
      </c>
      <c r="O1639">
        <v>10.5</v>
      </c>
      <c r="P1639">
        <v>12.5</v>
      </c>
      <c r="Q1639">
        <v>6</v>
      </c>
      <c r="R1639">
        <v>7.5</v>
      </c>
      <c r="S1639">
        <v>0</v>
      </c>
      <c r="T1639">
        <v>900582</v>
      </c>
      <c r="U1639">
        <v>71270</v>
      </c>
      <c r="V1639">
        <v>70813</v>
      </c>
      <c r="W1639" t="s">
        <v>12611</v>
      </c>
      <c r="X1639" t="s">
        <v>13887</v>
      </c>
      <c r="Y1639">
        <v>63037</v>
      </c>
      <c r="Z1639">
        <v>126614</v>
      </c>
    </row>
    <row r="1640" spans="1:26" x14ac:dyDescent="0.25">
      <c r="A1640">
        <v>304006</v>
      </c>
      <c r="B1640">
        <v>202501</v>
      </c>
      <c r="C1640">
        <v>1</v>
      </c>
      <c r="D1640" t="s">
        <v>12818</v>
      </c>
      <c r="E1640">
        <v>4</v>
      </c>
      <c r="F1640">
        <v>199</v>
      </c>
      <c r="G1640">
        <v>37</v>
      </c>
      <c r="H1640">
        <v>4</v>
      </c>
      <c r="I1640">
        <v>3</v>
      </c>
      <c r="J1640">
        <v>14981</v>
      </c>
      <c r="K1640">
        <v>27811</v>
      </c>
      <c r="L1640">
        <v>8.5</v>
      </c>
      <c r="M1640">
        <v>1</v>
      </c>
      <c r="N1640">
        <v>2</v>
      </c>
      <c r="O1640">
        <v>0</v>
      </c>
      <c r="P1640">
        <v>1</v>
      </c>
      <c r="Q1640">
        <v>2.5</v>
      </c>
      <c r="R1640">
        <v>2</v>
      </c>
      <c r="S1640">
        <v>0</v>
      </c>
      <c r="T1640">
        <v>71030</v>
      </c>
      <c r="U1640">
        <v>71063</v>
      </c>
      <c r="V1640">
        <v>70053</v>
      </c>
      <c r="W1640" t="s">
        <v>3624</v>
      </c>
      <c r="X1640" t="s">
        <v>12595</v>
      </c>
      <c r="Y1640">
        <v>0</v>
      </c>
      <c r="Z1640">
        <v>18927</v>
      </c>
    </row>
    <row r="1641" spans="1:26" x14ac:dyDescent="0.25">
      <c r="A1641">
        <v>304006</v>
      </c>
      <c r="B1641">
        <v>202501</v>
      </c>
      <c r="C1641">
        <v>2</v>
      </c>
      <c r="D1641" t="s">
        <v>12818</v>
      </c>
      <c r="E1641">
        <v>4</v>
      </c>
      <c r="F1641">
        <v>199</v>
      </c>
      <c r="G1641">
        <v>37</v>
      </c>
      <c r="H1641">
        <v>4</v>
      </c>
      <c r="I1641">
        <v>3</v>
      </c>
      <c r="J1641">
        <v>14981</v>
      </c>
      <c r="K1641">
        <v>27811</v>
      </c>
      <c r="L1641">
        <v>8.5</v>
      </c>
      <c r="M1641">
        <v>1</v>
      </c>
      <c r="N1641">
        <v>2</v>
      </c>
      <c r="O1641">
        <v>0</v>
      </c>
      <c r="P1641">
        <v>1</v>
      </c>
      <c r="Q1641">
        <v>2.5</v>
      </c>
      <c r="R1641">
        <v>2</v>
      </c>
      <c r="S1641">
        <v>0</v>
      </c>
      <c r="T1641">
        <v>71030</v>
      </c>
      <c r="U1641">
        <v>71063</v>
      </c>
      <c r="V1641">
        <v>70053</v>
      </c>
      <c r="W1641" t="s">
        <v>3624</v>
      </c>
      <c r="X1641" t="s">
        <v>12595</v>
      </c>
      <c r="Y1641">
        <v>0</v>
      </c>
      <c r="Z1641">
        <v>18927</v>
      </c>
    </row>
    <row r="1642" spans="1:26" x14ac:dyDescent="0.25">
      <c r="A1642">
        <v>304015</v>
      </c>
      <c r="B1642">
        <v>202501</v>
      </c>
      <c r="C1642">
        <v>1</v>
      </c>
      <c r="D1642" t="s">
        <v>12694</v>
      </c>
      <c r="E1642">
        <v>4</v>
      </c>
      <c r="F1642">
        <v>132</v>
      </c>
      <c r="G1642">
        <v>52</v>
      </c>
      <c r="H1642">
        <v>11</v>
      </c>
      <c r="I1642">
        <v>3</v>
      </c>
      <c r="J1642">
        <v>16274</v>
      </c>
      <c r="K1642">
        <v>0</v>
      </c>
      <c r="L1642">
        <v>8</v>
      </c>
      <c r="M1642">
        <v>3</v>
      </c>
      <c r="N1642">
        <v>4</v>
      </c>
      <c r="O1642">
        <v>1</v>
      </c>
      <c r="P1642">
        <v>0</v>
      </c>
      <c r="Q1642">
        <v>0</v>
      </c>
      <c r="R1642">
        <v>0</v>
      </c>
      <c r="S1642">
        <v>0</v>
      </c>
      <c r="T1642">
        <v>71251</v>
      </c>
      <c r="U1642">
        <v>71255</v>
      </c>
      <c r="V1642">
        <v>700257</v>
      </c>
      <c r="W1642" t="s">
        <v>12640</v>
      </c>
      <c r="X1642" t="s">
        <v>13885</v>
      </c>
      <c r="Y1642">
        <v>0</v>
      </c>
      <c r="Z1642">
        <v>21712</v>
      </c>
    </row>
    <row r="1643" spans="1:26" x14ac:dyDescent="0.25">
      <c r="A1643">
        <v>304015</v>
      </c>
      <c r="B1643">
        <v>202501</v>
      </c>
      <c r="C1643">
        <v>2</v>
      </c>
      <c r="D1643" t="s">
        <v>12694</v>
      </c>
      <c r="E1643">
        <v>4</v>
      </c>
      <c r="F1643">
        <v>132</v>
      </c>
      <c r="G1643">
        <v>52</v>
      </c>
      <c r="H1643">
        <v>11</v>
      </c>
      <c r="I1643">
        <v>3</v>
      </c>
      <c r="J1643">
        <v>16274</v>
      </c>
      <c r="K1643">
        <v>0</v>
      </c>
      <c r="L1643">
        <v>8</v>
      </c>
      <c r="M1643">
        <v>3</v>
      </c>
      <c r="N1643">
        <v>4</v>
      </c>
      <c r="O1643">
        <v>1</v>
      </c>
      <c r="P1643">
        <v>0</v>
      </c>
      <c r="Q1643">
        <v>0</v>
      </c>
      <c r="R1643">
        <v>0</v>
      </c>
      <c r="S1643">
        <v>0</v>
      </c>
      <c r="T1643">
        <v>71251</v>
      </c>
      <c r="U1643">
        <v>71255</v>
      </c>
      <c r="V1643">
        <v>700257</v>
      </c>
      <c r="W1643" t="s">
        <v>12640</v>
      </c>
      <c r="X1643" t="s">
        <v>13885</v>
      </c>
      <c r="Y1643">
        <v>0</v>
      </c>
      <c r="Z1643">
        <v>21712</v>
      </c>
    </row>
    <row r="1644" spans="1:26" x14ac:dyDescent="0.25">
      <c r="A1644">
        <v>304024</v>
      </c>
      <c r="B1644">
        <v>202501</v>
      </c>
      <c r="C1644">
        <v>1</v>
      </c>
      <c r="D1644" t="s">
        <v>13301</v>
      </c>
      <c r="E1644">
        <v>4</v>
      </c>
      <c r="F1644">
        <v>874</v>
      </c>
      <c r="G1644">
        <v>190</v>
      </c>
      <c r="H1644">
        <v>23</v>
      </c>
      <c r="I1644">
        <v>7</v>
      </c>
      <c r="J1644">
        <v>419</v>
      </c>
      <c r="K1644">
        <v>0</v>
      </c>
      <c r="L1644">
        <v>1</v>
      </c>
      <c r="M1644">
        <v>0</v>
      </c>
      <c r="N1644">
        <v>0</v>
      </c>
      <c r="O1644">
        <v>0</v>
      </c>
      <c r="P1644">
        <v>1</v>
      </c>
      <c r="Q1644">
        <v>0</v>
      </c>
      <c r="R1644">
        <v>0</v>
      </c>
      <c r="S1644">
        <v>0</v>
      </c>
      <c r="T1644">
        <v>900582</v>
      </c>
      <c r="U1644">
        <v>71270</v>
      </c>
      <c r="V1644">
        <v>71155</v>
      </c>
      <c r="W1644" t="s">
        <v>12611</v>
      </c>
      <c r="X1644" t="s">
        <v>13887</v>
      </c>
      <c r="Y1644">
        <v>0</v>
      </c>
      <c r="Z1644">
        <v>424</v>
      </c>
    </row>
    <row r="1645" spans="1:26" x14ac:dyDescent="0.25">
      <c r="A1645">
        <v>304024</v>
      </c>
      <c r="B1645">
        <v>202501</v>
      </c>
      <c r="C1645">
        <v>2</v>
      </c>
      <c r="D1645" t="s">
        <v>13301</v>
      </c>
      <c r="E1645">
        <v>4</v>
      </c>
      <c r="F1645">
        <v>874</v>
      </c>
      <c r="G1645">
        <v>190</v>
      </c>
      <c r="H1645">
        <v>23</v>
      </c>
      <c r="I1645">
        <v>7</v>
      </c>
      <c r="J1645">
        <v>419</v>
      </c>
      <c r="K1645">
        <v>0</v>
      </c>
      <c r="L1645">
        <v>1</v>
      </c>
      <c r="M1645">
        <v>0</v>
      </c>
      <c r="N1645">
        <v>0</v>
      </c>
      <c r="O1645">
        <v>0</v>
      </c>
      <c r="P1645">
        <v>1</v>
      </c>
      <c r="Q1645">
        <v>0</v>
      </c>
      <c r="R1645">
        <v>0</v>
      </c>
      <c r="S1645">
        <v>0</v>
      </c>
      <c r="T1645">
        <v>900582</v>
      </c>
      <c r="U1645">
        <v>71270</v>
      </c>
      <c r="V1645">
        <v>71155</v>
      </c>
      <c r="W1645" t="s">
        <v>12611</v>
      </c>
      <c r="X1645" t="s">
        <v>13887</v>
      </c>
      <c r="Y1645">
        <v>0</v>
      </c>
      <c r="Z1645">
        <v>424</v>
      </c>
    </row>
    <row r="1646" spans="1:26" x14ac:dyDescent="0.25">
      <c r="A1646">
        <v>304026</v>
      </c>
      <c r="B1646">
        <v>202501</v>
      </c>
      <c r="C1646">
        <v>1</v>
      </c>
      <c r="D1646" t="s">
        <v>13571</v>
      </c>
      <c r="E1646">
        <v>3</v>
      </c>
      <c r="F1646">
        <v>87</v>
      </c>
      <c r="G1646">
        <v>17</v>
      </c>
      <c r="H1646">
        <v>3</v>
      </c>
      <c r="I1646">
        <v>0</v>
      </c>
      <c r="J1646">
        <v>38206</v>
      </c>
      <c r="K1646">
        <v>161458</v>
      </c>
      <c r="L1646">
        <v>36</v>
      </c>
      <c r="M1646">
        <v>6.5</v>
      </c>
      <c r="N1646">
        <v>5.5</v>
      </c>
      <c r="O1646">
        <v>8</v>
      </c>
      <c r="P1646">
        <v>8</v>
      </c>
      <c r="Q1646">
        <v>7</v>
      </c>
      <c r="R1646">
        <v>1</v>
      </c>
      <c r="S1646">
        <v>0</v>
      </c>
      <c r="T1646">
        <v>900582</v>
      </c>
      <c r="U1646">
        <v>71159</v>
      </c>
      <c r="V1646">
        <v>71274</v>
      </c>
      <c r="W1646" t="s">
        <v>12629</v>
      </c>
      <c r="X1646" t="s">
        <v>13887</v>
      </c>
      <c r="Y1646">
        <v>29223</v>
      </c>
      <c r="Z1646">
        <v>61714</v>
      </c>
    </row>
    <row r="1647" spans="1:26" x14ac:dyDescent="0.25">
      <c r="A1647">
        <v>304026</v>
      </c>
      <c r="B1647">
        <v>202501</v>
      </c>
      <c r="C1647">
        <v>2</v>
      </c>
      <c r="D1647" t="s">
        <v>13571</v>
      </c>
      <c r="E1647">
        <v>3</v>
      </c>
      <c r="F1647">
        <v>87</v>
      </c>
      <c r="G1647">
        <v>17</v>
      </c>
      <c r="H1647">
        <v>3</v>
      </c>
      <c r="I1647">
        <v>0</v>
      </c>
      <c r="J1647">
        <v>38206</v>
      </c>
      <c r="K1647">
        <v>161458</v>
      </c>
      <c r="L1647">
        <v>36</v>
      </c>
      <c r="M1647">
        <v>6.5</v>
      </c>
      <c r="N1647">
        <v>5.5</v>
      </c>
      <c r="O1647">
        <v>8</v>
      </c>
      <c r="P1647">
        <v>8</v>
      </c>
      <c r="Q1647">
        <v>7</v>
      </c>
      <c r="R1647">
        <v>1</v>
      </c>
      <c r="S1647">
        <v>0</v>
      </c>
      <c r="T1647">
        <v>900582</v>
      </c>
      <c r="U1647">
        <v>71159</v>
      </c>
      <c r="V1647">
        <v>71274</v>
      </c>
      <c r="W1647" t="s">
        <v>12629</v>
      </c>
      <c r="X1647" t="s">
        <v>13887</v>
      </c>
      <c r="Y1647">
        <v>29223</v>
      </c>
      <c r="Z1647">
        <v>61714</v>
      </c>
    </row>
    <row r="1648" spans="1:26" x14ac:dyDescent="0.25">
      <c r="A1648">
        <v>304027</v>
      </c>
      <c r="B1648">
        <v>202501</v>
      </c>
      <c r="C1648">
        <v>1</v>
      </c>
      <c r="D1648" t="s">
        <v>13573</v>
      </c>
      <c r="E1648">
        <v>4</v>
      </c>
      <c r="F1648">
        <v>806</v>
      </c>
      <c r="G1648">
        <v>171</v>
      </c>
      <c r="H1648">
        <v>21</v>
      </c>
      <c r="I1648">
        <v>8</v>
      </c>
      <c r="J1648">
        <v>1034</v>
      </c>
      <c r="K1648">
        <v>0</v>
      </c>
      <c r="L1648">
        <v>5</v>
      </c>
      <c r="M1648">
        <v>0</v>
      </c>
      <c r="N1648">
        <v>3</v>
      </c>
      <c r="O1648">
        <v>0</v>
      </c>
      <c r="P1648">
        <v>2</v>
      </c>
      <c r="Q1648">
        <v>0</v>
      </c>
      <c r="R1648">
        <v>0</v>
      </c>
      <c r="S1648">
        <v>0</v>
      </c>
      <c r="T1648">
        <v>900582</v>
      </c>
      <c r="U1648">
        <v>71139</v>
      </c>
      <c r="V1648">
        <v>71409</v>
      </c>
      <c r="W1648" t="s">
        <v>12594</v>
      </c>
      <c r="X1648" t="s">
        <v>13887</v>
      </c>
      <c r="Y1648">
        <v>0</v>
      </c>
      <c r="Z1648">
        <v>1551</v>
      </c>
    </row>
    <row r="1649" spans="1:26" x14ac:dyDescent="0.25">
      <c r="A1649">
        <v>304027</v>
      </c>
      <c r="B1649">
        <v>202501</v>
      </c>
      <c r="C1649">
        <v>2</v>
      </c>
      <c r="D1649" t="s">
        <v>13573</v>
      </c>
      <c r="E1649">
        <v>4</v>
      </c>
      <c r="F1649">
        <v>806</v>
      </c>
      <c r="G1649">
        <v>171</v>
      </c>
      <c r="H1649">
        <v>21</v>
      </c>
      <c r="I1649">
        <v>8</v>
      </c>
      <c r="J1649">
        <v>1034</v>
      </c>
      <c r="K1649">
        <v>0</v>
      </c>
      <c r="L1649">
        <v>5</v>
      </c>
      <c r="M1649">
        <v>0</v>
      </c>
      <c r="N1649">
        <v>3</v>
      </c>
      <c r="O1649">
        <v>0</v>
      </c>
      <c r="P1649">
        <v>2</v>
      </c>
      <c r="Q1649">
        <v>0</v>
      </c>
      <c r="R1649">
        <v>0</v>
      </c>
      <c r="S1649">
        <v>0</v>
      </c>
      <c r="T1649">
        <v>900582</v>
      </c>
      <c r="U1649">
        <v>71139</v>
      </c>
      <c r="V1649">
        <v>71409</v>
      </c>
      <c r="W1649" t="s">
        <v>12594</v>
      </c>
      <c r="X1649" t="s">
        <v>13887</v>
      </c>
      <c r="Y1649">
        <v>0</v>
      </c>
      <c r="Z1649">
        <v>1551</v>
      </c>
    </row>
    <row r="1650" spans="1:26" x14ac:dyDescent="0.25">
      <c r="A1650">
        <v>304029</v>
      </c>
      <c r="B1650">
        <v>202501</v>
      </c>
      <c r="C1650">
        <v>1</v>
      </c>
      <c r="D1650" t="s">
        <v>13575</v>
      </c>
      <c r="E1650">
        <v>4</v>
      </c>
      <c r="F1650">
        <v>916</v>
      </c>
      <c r="G1650">
        <v>230</v>
      </c>
      <c r="H1650">
        <v>36</v>
      </c>
      <c r="I1650">
        <v>9</v>
      </c>
      <c r="J1650">
        <v>0</v>
      </c>
      <c r="K1650">
        <v>0</v>
      </c>
      <c r="L1650">
        <v>0</v>
      </c>
      <c r="M1650">
        <v>0</v>
      </c>
      <c r="N1650">
        <v>0</v>
      </c>
      <c r="O1650">
        <v>0</v>
      </c>
      <c r="P1650">
        <v>0</v>
      </c>
      <c r="Q1650">
        <v>0</v>
      </c>
      <c r="R1650">
        <v>0</v>
      </c>
      <c r="S1650">
        <v>0</v>
      </c>
      <c r="T1650">
        <v>71030</v>
      </c>
      <c r="U1650">
        <v>71024</v>
      </c>
      <c r="V1650">
        <v>71023</v>
      </c>
      <c r="W1650" t="s">
        <v>12597</v>
      </c>
      <c r="X1650" t="s">
        <v>12595</v>
      </c>
      <c r="Y1650">
        <v>0</v>
      </c>
      <c r="Z1650">
        <v>0</v>
      </c>
    </row>
    <row r="1651" spans="1:26" x14ac:dyDescent="0.25">
      <c r="A1651">
        <v>304029</v>
      </c>
      <c r="B1651">
        <v>202501</v>
      </c>
      <c r="C1651">
        <v>2</v>
      </c>
      <c r="D1651" t="s">
        <v>13575</v>
      </c>
      <c r="E1651">
        <v>4</v>
      </c>
      <c r="F1651">
        <v>916</v>
      </c>
      <c r="G1651">
        <v>230</v>
      </c>
      <c r="H1651">
        <v>36</v>
      </c>
      <c r="I1651">
        <v>9</v>
      </c>
      <c r="J1651">
        <v>0</v>
      </c>
      <c r="K1651">
        <v>0</v>
      </c>
      <c r="L1651">
        <v>0</v>
      </c>
      <c r="M1651">
        <v>0</v>
      </c>
      <c r="N1651">
        <v>0</v>
      </c>
      <c r="O1651">
        <v>0</v>
      </c>
      <c r="P1651">
        <v>0</v>
      </c>
      <c r="Q1651">
        <v>0</v>
      </c>
      <c r="R1651">
        <v>0</v>
      </c>
      <c r="S1651">
        <v>0</v>
      </c>
      <c r="T1651">
        <v>71030</v>
      </c>
      <c r="U1651">
        <v>71024</v>
      </c>
      <c r="V1651">
        <v>71023</v>
      </c>
      <c r="W1651" t="s">
        <v>12597</v>
      </c>
      <c r="X1651" t="s">
        <v>12595</v>
      </c>
      <c r="Y1651">
        <v>0</v>
      </c>
      <c r="Z1651">
        <v>0</v>
      </c>
    </row>
    <row r="1652" spans="1:26" x14ac:dyDescent="0.25">
      <c r="A1652">
        <v>304031</v>
      </c>
      <c r="B1652">
        <v>202501</v>
      </c>
      <c r="C1652">
        <v>1</v>
      </c>
      <c r="D1652" t="s">
        <v>12755</v>
      </c>
      <c r="E1652">
        <v>4</v>
      </c>
      <c r="F1652">
        <v>115</v>
      </c>
      <c r="G1652">
        <v>27</v>
      </c>
      <c r="H1652">
        <v>1</v>
      </c>
      <c r="I1652">
        <v>1</v>
      </c>
      <c r="J1652">
        <v>10119</v>
      </c>
      <c r="K1652">
        <v>117172</v>
      </c>
      <c r="L1652">
        <v>8</v>
      </c>
      <c r="M1652">
        <v>3.5</v>
      </c>
      <c r="N1652">
        <v>0.5</v>
      </c>
      <c r="O1652">
        <v>0.5</v>
      </c>
      <c r="P1652">
        <v>0.5</v>
      </c>
      <c r="Q1652">
        <v>2.5</v>
      </c>
      <c r="R1652">
        <v>0.5</v>
      </c>
      <c r="S1652">
        <v>0</v>
      </c>
      <c r="T1652">
        <v>71590</v>
      </c>
      <c r="U1652">
        <v>71607</v>
      </c>
      <c r="V1652">
        <v>71125</v>
      </c>
      <c r="W1652" t="s">
        <v>12589</v>
      </c>
      <c r="X1652" t="s">
        <v>12590</v>
      </c>
      <c r="Y1652">
        <v>5055</v>
      </c>
      <c r="Z1652">
        <v>22715</v>
      </c>
    </row>
    <row r="1653" spans="1:26" x14ac:dyDescent="0.25">
      <c r="A1653">
        <v>304031</v>
      </c>
      <c r="B1653">
        <v>202501</v>
      </c>
      <c r="C1653">
        <v>2</v>
      </c>
      <c r="D1653" t="s">
        <v>12755</v>
      </c>
      <c r="E1653">
        <v>4</v>
      </c>
      <c r="F1653">
        <v>115</v>
      </c>
      <c r="G1653">
        <v>27</v>
      </c>
      <c r="H1653">
        <v>1</v>
      </c>
      <c r="I1653">
        <v>1</v>
      </c>
      <c r="J1653">
        <v>10119</v>
      </c>
      <c r="K1653">
        <v>117172</v>
      </c>
      <c r="L1653">
        <v>8</v>
      </c>
      <c r="M1653">
        <v>3.5</v>
      </c>
      <c r="N1653">
        <v>0.5</v>
      </c>
      <c r="O1653">
        <v>0.5</v>
      </c>
      <c r="P1653">
        <v>0.5</v>
      </c>
      <c r="Q1653">
        <v>2.5</v>
      </c>
      <c r="R1653">
        <v>0.5</v>
      </c>
      <c r="S1653">
        <v>0</v>
      </c>
      <c r="T1653">
        <v>71590</v>
      </c>
      <c r="U1653">
        <v>71607</v>
      </c>
      <c r="V1653">
        <v>71125</v>
      </c>
      <c r="W1653" t="s">
        <v>12589</v>
      </c>
      <c r="X1653" t="s">
        <v>12590</v>
      </c>
      <c r="Y1653">
        <v>5055</v>
      </c>
      <c r="Z1653">
        <v>22715</v>
      </c>
    </row>
    <row r="1654" spans="1:26" x14ac:dyDescent="0.25">
      <c r="A1654">
        <v>304032</v>
      </c>
      <c r="B1654">
        <v>202501</v>
      </c>
      <c r="C1654">
        <v>1</v>
      </c>
      <c r="D1654" t="s">
        <v>12823</v>
      </c>
      <c r="E1654">
        <v>4</v>
      </c>
      <c r="F1654">
        <v>916</v>
      </c>
      <c r="G1654">
        <v>230</v>
      </c>
      <c r="H1654">
        <v>20</v>
      </c>
      <c r="I1654">
        <v>9</v>
      </c>
      <c r="J1654">
        <v>0</v>
      </c>
      <c r="K1654">
        <v>0</v>
      </c>
      <c r="L1654">
        <v>0</v>
      </c>
      <c r="M1654">
        <v>0</v>
      </c>
      <c r="N1654">
        <v>0</v>
      </c>
      <c r="O1654">
        <v>0</v>
      </c>
      <c r="P1654">
        <v>0</v>
      </c>
      <c r="Q1654">
        <v>0</v>
      </c>
      <c r="R1654">
        <v>0</v>
      </c>
      <c r="S1654">
        <v>0</v>
      </c>
      <c r="T1654">
        <v>71030</v>
      </c>
      <c r="U1654">
        <v>71510</v>
      </c>
      <c r="V1654">
        <v>71551</v>
      </c>
      <c r="W1654" t="s">
        <v>12607</v>
      </c>
      <c r="X1654" t="s">
        <v>12595</v>
      </c>
      <c r="Y1654">
        <v>0</v>
      </c>
      <c r="Z1654">
        <v>0</v>
      </c>
    </row>
    <row r="1655" spans="1:26" x14ac:dyDescent="0.25">
      <c r="A1655">
        <v>304032</v>
      </c>
      <c r="B1655">
        <v>202501</v>
      </c>
      <c r="C1655">
        <v>2</v>
      </c>
      <c r="D1655" t="s">
        <v>12823</v>
      </c>
      <c r="E1655">
        <v>4</v>
      </c>
      <c r="F1655">
        <v>916</v>
      </c>
      <c r="G1655">
        <v>230</v>
      </c>
      <c r="H1655">
        <v>20</v>
      </c>
      <c r="I1655">
        <v>9</v>
      </c>
      <c r="J1655">
        <v>0</v>
      </c>
      <c r="K1655">
        <v>0</v>
      </c>
      <c r="L1655">
        <v>0</v>
      </c>
      <c r="M1655">
        <v>0</v>
      </c>
      <c r="N1655">
        <v>0</v>
      </c>
      <c r="O1655">
        <v>0</v>
      </c>
      <c r="P1655">
        <v>0</v>
      </c>
      <c r="Q1655">
        <v>0</v>
      </c>
      <c r="R1655">
        <v>0</v>
      </c>
      <c r="S1655">
        <v>0</v>
      </c>
      <c r="T1655">
        <v>71030</v>
      </c>
      <c r="U1655">
        <v>71510</v>
      </c>
      <c r="V1655">
        <v>71551</v>
      </c>
      <c r="W1655" t="s">
        <v>12607</v>
      </c>
      <c r="X1655" t="s">
        <v>12595</v>
      </c>
      <c r="Y1655">
        <v>0</v>
      </c>
      <c r="Z1655">
        <v>0</v>
      </c>
    </row>
    <row r="1656" spans="1:26" x14ac:dyDescent="0.25">
      <c r="A1656">
        <v>304041</v>
      </c>
      <c r="B1656">
        <v>202501</v>
      </c>
      <c r="C1656">
        <v>1</v>
      </c>
      <c r="D1656" t="s">
        <v>13341</v>
      </c>
      <c r="E1656">
        <v>4</v>
      </c>
      <c r="F1656">
        <v>599</v>
      </c>
      <c r="G1656">
        <v>120</v>
      </c>
      <c r="H1656">
        <v>23</v>
      </c>
      <c r="I1656">
        <v>5</v>
      </c>
      <c r="J1656">
        <v>6215</v>
      </c>
      <c r="K1656">
        <v>0</v>
      </c>
      <c r="L1656">
        <v>5.5</v>
      </c>
      <c r="M1656">
        <v>1</v>
      </c>
      <c r="N1656">
        <v>2</v>
      </c>
      <c r="O1656">
        <v>0.5</v>
      </c>
      <c r="P1656">
        <v>2</v>
      </c>
      <c r="Q1656">
        <v>0</v>
      </c>
      <c r="R1656">
        <v>0</v>
      </c>
      <c r="S1656">
        <v>0</v>
      </c>
      <c r="T1656">
        <v>900582</v>
      </c>
      <c r="U1656">
        <v>71507</v>
      </c>
      <c r="V1656">
        <v>71528</v>
      </c>
      <c r="W1656" t="s">
        <v>12616</v>
      </c>
      <c r="X1656" t="s">
        <v>13887</v>
      </c>
      <c r="Y1656">
        <v>0</v>
      </c>
      <c r="Z1656">
        <v>7295</v>
      </c>
    </row>
    <row r="1657" spans="1:26" x14ac:dyDescent="0.25">
      <c r="A1657">
        <v>304041</v>
      </c>
      <c r="B1657">
        <v>202501</v>
      </c>
      <c r="C1657">
        <v>2</v>
      </c>
      <c r="D1657" t="s">
        <v>13341</v>
      </c>
      <c r="E1657">
        <v>4</v>
      </c>
      <c r="F1657">
        <v>599</v>
      </c>
      <c r="G1657">
        <v>120</v>
      </c>
      <c r="H1657">
        <v>23</v>
      </c>
      <c r="I1657">
        <v>5</v>
      </c>
      <c r="J1657">
        <v>6215</v>
      </c>
      <c r="K1657">
        <v>0</v>
      </c>
      <c r="L1657">
        <v>5.5</v>
      </c>
      <c r="M1657">
        <v>1</v>
      </c>
      <c r="N1657">
        <v>2</v>
      </c>
      <c r="O1657">
        <v>0.5</v>
      </c>
      <c r="P1657">
        <v>2</v>
      </c>
      <c r="Q1657">
        <v>0</v>
      </c>
      <c r="R1657">
        <v>0</v>
      </c>
      <c r="S1657">
        <v>0</v>
      </c>
      <c r="T1657">
        <v>900582</v>
      </c>
      <c r="U1657">
        <v>71507</v>
      </c>
      <c r="V1657">
        <v>71528</v>
      </c>
      <c r="W1657" t="s">
        <v>12616</v>
      </c>
      <c r="X1657" t="s">
        <v>13887</v>
      </c>
      <c r="Y1657">
        <v>0</v>
      </c>
      <c r="Z1657">
        <v>7295</v>
      </c>
    </row>
    <row r="1658" spans="1:26" x14ac:dyDescent="0.25">
      <c r="A1658">
        <v>304042</v>
      </c>
      <c r="B1658">
        <v>202501</v>
      </c>
      <c r="C1658">
        <v>1</v>
      </c>
      <c r="D1658" t="s">
        <v>13562</v>
      </c>
      <c r="E1658">
        <v>4</v>
      </c>
      <c r="F1658">
        <v>234</v>
      </c>
      <c r="G1658">
        <v>93</v>
      </c>
      <c r="H1658">
        <v>12</v>
      </c>
      <c r="I1658">
        <v>2</v>
      </c>
      <c r="J1658">
        <v>12507</v>
      </c>
      <c r="K1658">
        <v>32969</v>
      </c>
      <c r="L1658">
        <v>16.5</v>
      </c>
      <c r="M1658">
        <v>4.5</v>
      </c>
      <c r="N1658">
        <v>7</v>
      </c>
      <c r="O1658">
        <v>0.5</v>
      </c>
      <c r="P1658">
        <v>3</v>
      </c>
      <c r="Q1658">
        <v>0</v>
      </c>
      <c r="R1658">
        <v>1.5</v>
      </c>
      <c r="S1658">
        <v>0</v>
      </c>
      <c r="T1658">
        <v>71251</v>
      </c>
      <c r="U1658">
        <v>70067</v>
      </c>
      <c r="V1658">
        <v>71265</v>
      </c>
      <c r="W1658" t="s">
        <v>12636</v>
      </c>
      <c r="X1658" t="s">
        <v>13885</v>
      </c>
      <c r="Y1658">
        <v>0</v>
      </c>
      <c r="Z1658">
        <v>17751</v>
      </c>
    </row>
    <row r="1659" spans="1:26" x14ac:dyDescent="0.25">
      <c r="A1659">
        <v>304042</v>
      </c>
      <c r="B1659">
        <v>202501</v>
      </c>
      <c r="C1659">
        <v>2</v>
      </c>
      <c r="D1659" t="s">
        <v>13562</v>
      </c>
      <c r="E1659">
        <v>4</v>
      </c>
      <c r="F1659">
        <v>234</v>
      </c>
      <c r="G1659">
        <v>93</v>
      </c>
      <c r="H1659">
        <v>12</v>
      </c>
      <c r="I1659">
        <v>2</v>
      </c>
      <c r="J1659">
        <v>12507</v>
      </c>
      <c r="K1659">
        <v>32969</v>
      </c>
      <c r="L1659">
        <v>16.5</v>
      </c>
      <c r="M1659">
        <v>4.5</v>
      </c>
      <c r="N1659">
        <v>7</v>
      </c>
      <c r="O1659">
        <v>0.5</v>
      </c>
      <c r="P1659">
        <v>3</v>
      </c>
      <c r="Q1659">
        <v>0</v>
      </c>
      <c r="R1659">
        <v>1.5</v>
      </c>
      <c r="S1659">
        <v>0</v>
      </c>
      <c r="T1659">
        <v>71251</v>
      </c>
      <c r="U1659">
        <v>70067</v>
      </c>
      <c r="V1659">
        <v>71265</v>
      </c>
      <c r="W1659" t="s">
        <v>12636</v>
      </c>
      <c r="X1659" t="s">
        <v>13885</v>
      </c>
      <c r="Y1659">
        <v>0</v>
      </c>
      <c r="Z1659">
        <v>17751</v>
      </c>
    </row>
    <row r="1660" spans="1:26" x14ac:dyDescent="0.25">
      <c r="A1660">
        <v>304054</v>
      </c>
      <c r="B1660">
        <v>202501</v>
      </c>
      <c r="C1660">
        <v>1</v>
      </c>
      <c r="D1660" t="s">
        <v>13578</v>
      </c>
      <c r="E1660">
        <v>4</v>
      </c>
      <c r="F1660">
        <v>328</v>
      </c>
      <c r="G1660">
        <v>119</v>
      </c>
      <c r="H1660">
        <v>13</v>
      </c>
      <c r="I1660">
        <v>2</v>
      </c>
      <c r="J1660">
        <v>9867</v>
      </c>
      <c r="K1660">
        <v>19000</v>
      </c>
      <c r="L1660">
        <v>11.5</v>
      </c>
      <c r="M1660">
        <v>1</v>
      </c>
      <c r="N1660">
        <v>5</v>
      </c>
      <c r="O1660">
        <v>1.5</v>
      </c>
      <c r="P1660">
        <v>1</v>
      </c>
      <c r="Q1660">
        <v>3</v>
      </c>
      <c r="R1660">
        <v>0</v>
      </c>
      <c r="S1660">
        <v>0</v>
      </c>
      <c r="T1660">
        <v>71251</v>
      </c>
      <c r="U1660">
        <v>70930</v>
      </c>
      <c r="V1660">
        <v>71182</v>
      </c>
      <c r="W1660" t="s">
        <v>12618</v>
      </c>
      <c r="X1660" t="s">
        <v>13885</v>
      </c>
      <c r="Y1660">
        <v>6318</v>
      </c>
      <c r="Z1660">
        <v>15146</v>
      </c>
    </row>
    <row r="1661" spans="1:26" x14ac:dyDescent="0.25">
      <c r="A1661">
        <v>304054</v>
      </c>
      <c r="B1661">
        <v>202501</v>
      </c>
      <c r="C1661">
        <v>2</v>
      </c>
      <c r="D1661" t="s">
        <v>13578</v>
      </c>
      <c r="E1661">
        <v>4</v>
      </c>
      <c r="F1661">
        <v>328</v>
      </c>
      <c r="G1661">
        <v>119</v>
      </c>
      <c r="H1661">
        <v>13</v>
      </c>
      <c r="I1661">
        <v>2</v>
      </c>
      <c r="J1661">
        <v>9867</v>
      </c>
      <c r="K1661">
        <v>19000</v>
      </c>
      <c r="L1661">
        <v>11.5</v>
      </c>
      <c r="M1661">
        <v>1</v>
      </c>
      <c r="N1661">
        <v>5</v>
      </c>
      <c r="O1661">
        <v>1.5</v>
      </c>
      <c r="P1661">
        <v>1</v>
      </c>
      <c r="Q1661">
        <v>3</v>
      </c>
      <c r="R1661">
        <v>0</v>
      </c>
      <c r="S1661">
        <v>0</v>
      </c>
      <c r="T1661">
        <v>71251</v>
      </c>
      <c r="U1661">
        <v>70930</v>
      </c>
      <c r="V1661">
        <v>71182</v>
      </c>
      <c r="W1661" t="s">
        <v>12618</v>
      </c>
      <c r="X1661" t="s">
        <v>13885</v>
      </c>
      <c r="Y1661">
        <v>6318</v>
      </c>
      <c r="Z1661">
        <v>15146</v>
      </c>
    </row>
    <row r="1662" spans="1:26" x14ac:dyDescent="0.25">
      <c r="A1662">
        <v>304061</v>
      </c>
      <c r="B1662">
        <v>202501</v>
      </c>
      <c r="C1662">
        <v>1</v>
      </c>
      <c r="D1662" t="s">
        <v>13579</v>
      </c>
      <c r="E1662">
        <v>4</v>
      </c>
      <c r="F1662">
        <v>63</v>
      </c>
      <c r="G1662">
        <v>10</v>
      </c>
      <c r="H1662">
        <v>2</v>
      </c>
      <c r="I1662">
        <v>1</v>
      </c>
      <c r="J1662">
        <v>20476</v>
      </c>
      <c r="K1662">
        <v>46091</v>
      </c>
      <c r="L1662">
        <v>13.5</v>
      </c>
      <c r="M1662">
        <v>5.5</v>
      </c>
      <c r="N1662">
        <v>0.5</v>
      </c>
      <c r="O1662">
        <v>1.5</v>
      </c>
      <c r="P1662">
        <v>1.5</v>
      </c>
      <c r="Q1662">
        <v>2</v>
      </c>
      <c r="R1662">
        <v>2.5</v>
      </c>
      <c r="S1662">
        <v>0</v>
      </c>
      <c r="T1662">
        <v>900582</v>
      </c>
      <c r="U1662">
        <v>71276</v>
      </c>
      <c r="V1662">
        <v>70083</v>
      </c>
      <c r="W1662" t="s">
        <v>12631</v>
      </c>
      <c r="X1662" t="s">
        <v>13887</v>
      </c>
      <c r="Y1662">
        <v>0</v>
      </c>
      <c r="Z1662">
        <v>26008</v>
      </c>
    </row>
    <row r="1663" spans="1:26" x14ac:dyDescent="0.25">
      <c r="A1663">
        <v>304061</v>
      </c>
      <c r="B1663">
        <v>202501</v>
      </c>
      <c r="C1663">
        <v>2</v>
      </c>
      <c r="D1663" t="s">
        <v>13579</v>
      </c>
      <c r="E1663">
        <v>4</v>
      </c>
      <c r="F1663">
        <v>63</v>
      </c>
      <c r="G1663">
        <v>10</v>
      </c>
      <c r="H1663">
        <v>2</v>
      </c>
      <c r="I1663">
        <v>1</v>
      </c>
      <c r="J1663">
        <v>20476</v>
      </c>
      <c r="K1663">
        <v>46091</v>
      </c>
      <c r="L1663">
        <v>13.5</v>
      </c>
      <c r="M1663">
        <v>5.5</v>
      </c>
      <c r="N1663">
        <v>0.5</v>
      </c>
      <c r="O1663">
        <v>1.5</v>
      </c>
      <c r="P1663">
        <v>1.5</v>
      </c>
      <c r="Q1663">
        <v>2</v>
      </c>
      <c r="R1663">
        <v>2.5</v>
      </c>
      <c r="S1663">
        <v>0</v>
      </c>
      <c r="T1663">
        <v>900582</v>
      </c>
      <c r="U1663">
        <v>71276</v>
      </c>
      <c r="V1663">
        <v>70083</v>
      </c>
      <c r="W1663" t="s">
        <v>12631</v>
      </c>
      <c r="X1663" t="s">
        <v>13887</v>
      </c>
      <c r="Y1663">
        <v>0</v>
      </c>
      <c r="Z1663">
        <v>26008</v>
      </c>
    </row>
    <row r="1664" spans="1:26" x14ac:dyDescent="0.25">
      <c r="A1664">
        <v>304072</v>
      </c>
      <c r="B1664">
        <v>202501</v>
      </c>
      <c r="C1664">
        <v>1</v>
      </c>
      <c r="D1664" t="s">
        <v>13581</v>
      </c>
      <c r="E1664">
        <v>4</v>
      </c>
      <c r="F1664">
        <v>198</v>
      </c>
      <c r="G1664">
        <v>36</v>
      </c>
      <c r="H1664">
        <v>4</v>
      </c>
      <c r="I1664">
        <v>2</v>
      </c>
      <c r="J1664">
        <v>13488</v>
      </c>
      <c r="K1664">
        <v>39191</v>
      </c>
      <c r="L1664">
        <v>15</v>
      </c>
      <c r="M1664">
        <v>3</v>
      </c>
      <c r="N1664">
        <v>1</v>
      </c>
      <c r="O1664">
        <v>0</v>
      </c>
      <c r="P1664">
        <v>0</v>
      </c>
      <c r="Q1664">
        <v>11</v>
      </c>
      <c r="R1664">
        <v>0</v>
      </c>
      <c r="S1664">
        <v>0</v>
      </c>
      <c r="T1664">
        <v>71030</v>
      </c>
      <c r="U1664">
        <v>71045</v>
      </c>
      <c r="V1664">
        <v>71037</v>
      </c>
      <c r="W1664" t="s">
        <v>12661</v>
      </c>
      <c r="X1664" t="s">
        <v>12595</v>
      </c>
      <c r="Y1664">
        <v>0</v>
      </c>
      <c r="Z1664">
        <v>18927</v>
      </c>
    </row>
    <row r="1665" spans="1:26" x14ac:dyDescent="0.25">
      <c r="A1665">
        <v>304072</v>
      </c>
      <c r="B1665">
        <v>202501</v>
      </c>
      <c r="C1665">
        <v>2</v>
      </c>
      <c r="D1665" t="s">
        <v>13581</v>
      </c>
      <c r="E1665">
        <v>4</v>
      </c>
      <c r="F1665">
        <v>198</v>
      </c>
      <c r="G1665">
        <v>36</v>
      </c>
      <c r="H1665">
        <v>4</v>
      </c>
      <c r="I1665">
        <v>2</v>
      </c>
      <c r="J1665">
        <v>13488</v>
      </c>
      <c r="K1665">
        <v>39191</v>
      </c>
      <c r="L1665">
        <v>15</v>
      </c>
      <c r="M1665">
        <v>3</v>
      </c>
      <c r="N1665">
        <v>1</v>
      </c>
      <c r="O1665">
        <v>0</v>
      </c>
      <c r="P1665">
        <v>0</v>
      </c>
      <c r="Q1665">
        <v>11</v>
      </c>
      <c r="R1665">
        <v>0</v>
      </c>
      <c r="S1665">
        <v>0</v>
      </c>
      <c r="T1665">
        <v>71030</v>
      </c>
      <c r="U1665">
        <v>71045</v>
      </c>
      <c r="V1665">
        <v>71037</v>
      </c>
      <c r="W1665" t="s">
        <v>12661</v>
      </c>
      <c r="X1665" t="s">
        <v>12595</v>
      </c>
      <c r="Y1665">
        <v>0</v>
      </c>
      <c r="Z1665">
        <v>18927</v>
      </c>
    </row>
    <row r="1666" spans="1:26" x14ac:dyDescent="0.25">
      <c r="A1666">
        <v>304077</v>
      </c>
      <c r="B1666">
        <v>202501</v>
      </c>
      <c r="C1666">
        <v>1</v>
      </c>
      <c r="D1666" t="s">
        <v>12746</v>
      </c>
      <c r="E1666">
        <v>4</v>
      </c>
      <c r="F1666">
        <v>12</v>
      </c>
      <c r="G1666">
        <v>3</v>
      </c>
      <c r="H1666">
        <v>1</v>
      </c>
      <c r="I1666">
        <v>1</v>
      </c>
      <c r="J1666">
        <v>37333</v>
      </c>
      <c r="K1666">
        <v>20372</v>
      </c>
      <c r="L1666">
        <v>7.5</v>
      </c>
      <c r="M1666">
        <v>1.5</v>
      </c>
      <c r="N1666">
        <v>2.5</v>
      </c>
      <c r="O1666">
        <v>1</v>
      </c>
      <c r="P1666">
        <v>1</v>
      </c>
      <c r="Q1666">
        <v>1</v>
      </c>
      <c r="R1666">
        <v>0.5</v>
      </c>
      <c r="S1666">
        <v>0</v>
      </c>
      <c r="T1666">
        <v>900582</v>
      </c>
      <c r="U1666">
        <v>71507</v>
      </c>
      <c r="V1666">
        <v>71532</v>
      </c>
      <c r="W1666" t="s">
        <v>12616</v>
      </c>
      <c r="X1666" t="s">
        <v>13887</v>
      </c>
      <c r="Y1666">
        <v>0</v>
      </c>
      <c r="Z1666">
        <v>41125</v>
      </c>
    </row>
    <row r="1667" spans="1:26" x14ac:dyDescent="0.25">
      <c r="A1667">
        <v>304077</v>
      </c>
      <c r="B1667">
        <v>202501</v>
      </c>
      <c r="C1667">
        <v>2</v>
      </c>
      <c r="D1667" t="s">
        <v>12746</v>
      </c>
      <c r="E1667">
        <v>4</v>
      </c>
      <c r="F1667">
        <v>12</v>
      </c>
      <c r="G1667">
        <v>3</v>
      </c>
      <c r="H1667">
        <v>1</v>
      </c>
      <c r="I1667">
        <v>1</v>
      </c>
      <c r="J1667">
        <v>37333</v>
      </c>
      <c r="K1667">
        <v>20372</v>
      </c>
      <c r="L1667">
        <v>7.5</v>
      </c>
      <c r="M1667">
        <v>1.5</v>
      </c>
      <c r="N1667">
        <v>2.5</v>
      </c>
      <c r="O1667">
        <v>1</v>
      </c>
      <c r="P1667">
        <v>1</v>
      </c>
      <c r="Q1667">
        <v>1</v>
      </c>
      <c r="R1667">
        <v>0.5</v>
      </c>
      <c r="S1667">
        <v>0</v>
      </c>
      <c r="T1667">
        <v>900582</v>
      </c>
      <c r="U1667">
        <v>71507</v>
      </c>
      <c r="V1667">
        <v>71532</v>
      </c>
      <c r="W1667" t="s">
        <v>12616</v>
      </c>
      <c r="X1667" t="s">
        <v>13887</v>
      </c>
      <c r="Y1667">
        <v>0</v>
      </c>
      <c r="Z1667">
        <v>41125</v>
      </c>
    </row>
    <row r="1668" spans="1:26" x14ac:dyDescent="0.25">
      <c r="A1668">
        <v>304081</v>
      </c>
      <c r="B1668">
        <v>202501</v>
      </c>
      <c r="C1668">
        <v>1</v>
      </c>
      <c r="D1668" t="s">
        <v>13580</v>
      </c>
      <c r="E1668">
        <v>4</v>
      </c>
      <c r="F1668">
        <v>379</v>
      </c>
      <c r="G1668">
        <v>69</v>
      </c>
      <c r="H1668">
        <v>18</v>
      </c>
      <c r="I1668">
        <v>3</v>
      </c>
      <c r="J1668">
        <v>8134</v>
      </c>
      <c r="K1668">
        <v>15942</v>
      </c>
      <c r="L1668">
        <v>12</v>
      </c>
      <c r="M1668">
        <v>1</v>
      </c>
      <c r="N1668">
        <v>8</v>
      </c>
      <c r="O1668">
        <v>0</v>
      </c>
      <c r="P1668">
        <v>1</v>
      </c>
      <c r="Q1668">
        <v>2</v>
      </c>
      <c r="R1668">
        <v>0</v>
      </c>
      <c r="S1668">
        <v>0</v>
      </c>
      <c r="T1668">
        <v>900582</v>
      </c>
      <c r="U1668">
        <v>71507</v>
      </c>
      <c r="V1668">
        <v>71146</v>
      </c>
      <c r="W1668" t="s">
        <v>12616</v>
      </c>
      <c r="X1668" t="s">
        <v>13887</v>
      </c>
      <c r="Y1668">
        <v>0</v>
      </c>
      <c r="Z1668">
        <v>13529</v>
      </c>
    </row>
    <row r="1669" spans="1:26" x14ac:dyDescent="0.25">
      <c r="A1669">
        <v>304081</v>
      </c>
      <c r="B1669">
        <v>202501</v>
      </c>
      <c r="C1669">
        <v>2</v>
      </c>
      <c r="D1669" t="s">
        <v>13580</v>
      </c>
      <c r="E1669">
        <v>4</v>
      </c>
      <c r="F1669">
        <v>379</v>
      </c>
      <c r="G1669">
        <v>69</v>
      </c>
      <c r="H1669">
        <v>18</v>
      </c>
      <c r="I1669">
        <v>3</v>
      </c>
      <c r="J1669">
        <v>8134</v>
      </c>
      <c r="K1669">
        <v>15942</v>
      </c>
      <c r="L1669">
        <v>12</v>
      </c>
      <c r="M1669">
        <v>1</v>
      </c>
      <c r="N1669">
        <v>8</v>
      </c>
      <c r="O1669">
        <v>0</v>
      </c>
      <c r="P1669">
        <v>1</v>
      </c>
      <c r="Q1669">
        <v>2</v>
      </c>
      <c r="R1669">
        <v>0</v>
      </c>
      <c r="S1669">
        <v>0</v>
      </c>
      <c r="T1669">
        <v>900582</v>
      </c>
      <c r="U1669">
        <v>71507</v>
      </c>
      <c r="V1669">
        <v>71146</v>
      </c>
      <c r="W1669" t="s">
        <v>12616</v>
      </c>
      <c r="X1669" t="s">
        <v>13887</v>
      </c>
      <c r="Y1669">
        <v>0</v>
      </c>
      <c r="Z1669">
        <v>13529</v>
      </c>
    </row>
    <row r="1670" spans="1:26" x14ac:dyDescent="0.25">
      <c r="A1670">
        <v>304091</v>
      </c>
      <c r="B1670">
        <v>202501</v>
      </c>
      <c r="C1670">
        <v>1</v>
      </c>
      <c r="D1670" t="s">
        <v>13583</v>
      </c>
      <c r="E1670">
        <v>3</v>
      </c>
      <c r="F1670">
        <v>100</v>
      </c>
      <c r="G1670">
        <v>21</v>
      </c>
      <c r="H1670">
        <v>3</v>
      </c>
      <c r="I1670">
        <v>0</v>
      </c>
      <c r="J1670">
        <v>31020</v>
      </c>
      <c r="K1670">
        <v>109349</v>
      </c>
      <c r="L1670">
        <v>51</v>
      </c>
      <c r="M1670">
        <v>6.5</v>
      </c>
      <c r="N1670">
        <v>17.5</v>
      </c>
      <c r="O1670">
        <v>4.5</v>
      </c>
      <c r="P1670">
        <v>12.5</v>
      </c>
      <c r="Q1670">
        <v>5</v>
      </c>
      <c r="R1670">
        <v>5</v>
      </c>
      <c r="S1670">
        <v>0</v>
      </c>
      <c r="T1670">
        <v>900582</v>
      </c>
      <c r="U1670">
        <v>71270</v>
      </c>
      <c r="V1670">
        <v>71155</v>
      </c>
      <c r="W1670" t="s">
        <v>12611</v>
      </c>
      <c r="X1670" t="s">
        <v>13887</v>
      </c>
      <c r="Y1670">
        <v>82378</v>
      </c>
      <c r="Z1670">
        <v>48858</v>
      </c>
    </row>
    <row r="1671" spans="1:26" x14ac:dyDescent="0.25">
      <c r="A1671">
        <v>304091</v>
      </c>
      <c r="B1671">
        <v>202501</v>
      </c>
      <c r="C1671">
        <v>2</v>
      </c>
      <c r="D1671" t="s">
        <v>13583</v>
      </c>
      <c r="E1671">
        <v>3</v>
      </c>
      <c r="F1671">
        <v>100</v>
      </c>
      <c r="G1671">
        <v>21</v>
      </c>
      <c r="H1671">
        <v>3</v>
      </c>
      <c r="I1671">
        <v>0</v>
      </c>
      <c r="J1671">
        <v>31020</v>
      </c>
      <c r="K1671">
        <v>109349</v>
      </c>
      <c r="L1671">
        <v>51</v>
      </c>
      <c r="M1671">
        <v>6.5</v>
      </c>
      <c r="N1671">
        <v>17.5</v>
      </c>
      <c r="O1671">
        <v>4.5</v>
      </c>
      <c r="P1671">
        <v>12.5</v>
      </c>
      <c r="Q1671">
        <v>5</v>
      </c>
      <c r="R1671">
        <v>5</v>
      </c>
      <c r="S1671">
        <v>0</v>
      </c>
      <c r="T1671">
        <v>900582</v>
      </c>
      <c r="U1671">
        <v>71270</v>
      </c>
      <c r="V1671">
        <v>71155</v>
      </c>
      <c r="W1671" t="s">
        <v>12611</v>
      </c>
      <c r="X1671" t="s">
        <v>13887</v>
      </c>
      <c r="Y1671">
        <v>82378</v>
      </c>
      <c r="Z1671">
        <v>48858</v>
      </c>
    </row>
    <row r="1672" spans="1:26" x14ac:dyDescent="0.25">
      <c r="A1672">
        <v>304101</v>
      </c>
      <c r="B1672">
        <v>202501</v>
      </c>
      <c r="C1672">
        <v>1</v>
      </c>
      <c r="D1672" t="s">
        <v>13584</v>
      </c>
      <c r="E1672">
        <v>4</v>
      </c>
      <c r="F1672">
        <v>220</v>
      </c>
      <c r="G1672">
        <v>85</v>
      </c>
      <c r="H1672">
        <v>15</v>
      </c>
      <c r="I1672">
        <v>3</v>
      </c>
      <c r="J1672">
        <v>13344</v>
      </c>
      <c r="K1672">
        <v>24328</v>
      </c>
      <c r="L1672">
        <v>13.5</v>
      </c>
      <c r="M1672">
        <v>5</v>
      </c>
      <c r="N1672">
        <v>6</v>
      </c>
      <c r="O1672">
        <v>0</v>
      </c>
      <c r="P1672">
        <v>1.5</v>
      </c>
      <c r="Q1672">
        <v>0</v>
      </c>
      <c r="R1672">
        <v>1</v>
      </c>
      <c r="S1672">
        <v>0</v>
      </c>
      <c r="T1672">
        <v>71251</v>
      </c>
      <c r="U1672">
        <v>700023</v>
      </c>
      <c r="V1672">
        <v>71212</v>
      </c>
      <c r="W1672" t="s">
        <v>12679</v>
      </c>
      <c r="X1672" t="s">
        <v>13885</v>
      </c>
      <c r="Y1672">
        <v>31001</v>
      </c>
      <c r="Z1672">
        <v>18270</v>
      </c>
    </row>
    <row r="1673" spans="1:26" x14ac:dyDescent="0.25">
      <c r="A1673">
        <v>304101</v>
      </c>
      <c r="B1673">
        <v>202501</v>
      </c>
      <c r="C1673">
        <v>2</v>
      </c>
      <c r="D1673" t="s">
        <v>13584</v>
      </c>
      <c r="E1673">
        <v>4</v>
      </c>
      <c r="F1673">
        <v>220</v>
      </c>
      <c r="G1673">
        <v>85</v>
      </c>
      <c r="H1673">
        <v>15</v>
      </c>
      <c r="I1673">
        <v>3</v>
      </c>
      <c r="J1673">
        <v>13344</v>
      </c>
      <c r="K1673">
        <v>24328</v>
      </c>
      <c r="L1673">
        <v>13.5</v>
      </c>
      <c r="M1673">
        <v>5</v>
      </c>
      <c r="N1673">
        <v>6</v>
      </c>
      <c r="O1673">
        <v>0</v>
      </c>
      <c r="P1673">
        <v>1.5</v>
      </c>
      <c r="Q1673">
        <v>0</v>
      </c>
      <c r="R1673">
        <v>1</v>
      </c>
      <c r="S1673">
        <v>0</v>
      </c>
      <c r="T1673">
        <v>71251</v>
      </c>
      <c r="U1673">
        <v>700023</v>
      </c>
      <c r="V1673">
        <v>71212</v>
      </c>
      <c r="W1673" t="s">
        <v>12679</v>
      </c>
      <c r="X1673" t="s">
        <v>13885</v>
      </c>
      <c r="Y1673">
        <v>31001</v>
      </c>
      <c r="Z1673">
        <v>18270</v>
      </c>
    </row>
    <row r="1674" spans="1:26" x14ac:dyDescent="0.25">
      <c r="A1674">
        <v>304123</v>
      </c>
      <c r="B1674">
        <v>202501</v>
      </c>
      <c r="C1674">
        <v>1</v>
      </c>
      <c r="D1674" t="s">
        <v>13290</v>
      </c>
      <c r="E1674">
        <v>4</v>
      </c>
      <c r="F1674">
        <v>228</v>
      </c>
      <c r="G1674">
        <v>42</v>
      </c>
      <c r="H1674">
        <v>6</v>
      </c>
      <c r="I1674">
        <v>3</v>
      </c>
      <c r="J1674">
        <v>11913</v>
      </c>
      <c r="K1674">
        <v>18550</v>
      </c>
      <c r="L1674">
        <v>15.5</v>
      </c>
      <c r="M1674">
        <v>2.5</v>
      </c>
      <c r="N1674">
        <v>6</v>
      </c>
      <c r="O1674">
        <v>2.5</v>
      </c>
      <c r="P1674">
        <v>2</v>
      </c>
      <c r="Q1674">
        <v>0</v>
      </c>
      <c r="R1674">
        <v>2.5</v>
      </c>
      <c r="S1674">
        <v>0</v>
      </c>
      <c r="T1674">
        <v>900582</v>
      </c>
      <c r="U1674">
        <v>71276</v>
      </c>
      <c r="V1674">
        <v>70082</v>
      </c>
      <c r="W1674" t="s">
        <v>12631</v>
      </c>
      <c r="X1674" t="s">
        <v>13887</v>
      </c>
      <c r="Y1674">
        <v>11131</v>
      </c>
      <c r="Z1674">
        <v>17955</v>
      </c>
    </row>
    <row r="1675" spans="1:26" x14ac:dyDescent="0.25">
      <c r="A1675">
        <v>304123</v>
      </c>
      <c r="B1675">
        <v>202501</v>
      </c>
      <c r="C1675">
        <v>2</v>
      </c>
      <c r="D1675" t="s">
        <v>13290</v>
      </c>
      <c r="E1675">
        <v>4</v>
      </c>
      <c r="F1675">
        <v>228</v>
      </c>
      <c r="G1675">
        <v>42</v>
      </c>
      <c r="H1675">
        <v>6</v>
      </c>
      <c r="I1675">
        <v>3</v>
      </c>
      <c r="J1675">
        <v>11913</v>
      </c>
      <c r="K1675">
        <v>18550</v>
      </c>
      <c r="L1675">
        <v>15.5</v>
      </c>
      <c r="M1675">
        <v>2.5</v>
      </c>
      <c r="N1675">
        <v>6</v>
      </c>
      <c r="O1675">
        <v>2.5</v>
      </c>
      <c r="P1675">
        <v>2</v>
      </c>
      <c r="Q1675">
        <v>0</v>
      </c>
      <c r="R1675">
        <v>2.5</v>
      </c>
      <c r="S1675">
        <v>0</v>
      </c>
      <c r="T1675">
        <v>900582</v>
      </c>
      <c r="U1675">
        <v>71276</v>
      </c>
      <c r="V1675">
        <v>70082</v>
      </c>
      <c r="W1675" t="s">
        <v>12631</v>
      </c>
      <c r="X1675" t="s">
        <v>13887</v>
      </c>
      <c r="Y1675">
        <v>11131</v>
      </c>
      <c r="Z1675">
        <v>17955</v>
      </c>
    </row>
    <row r="1676" spans="1:26" x14ac:dyDescent="0.25">
      <c r="A1676">
        <v>304132</v>
      </c>
      <c r="B1676">
        <v>202501</v>
      </c>
      <c r="C1676">
        <v>1</v>
      </c>
      <c r="D1676" t="s">
        <v>13238</v>
      </c>
      <c r="E1676">
        <v>4</v>
      </c>
      <c r="F1676">
        <v>96</v>
      </c>
      <c r="G1676">
        <v>22</v>
      </c>
      <c r="H1676">
        <v>6</v>
      </c>
      <c r="I1676">
        <v>2</v>
      </c>
      <c r="J1676">
        <v>17678</v>
      </c>
      <c r="K1676">
        <v>22300</v>
      </c>
      <c r="L1676">
        <v>14</v>
      </c>
      <c r="M1676">
        <v>12</v>
      </c>
      <c r="N1676">
        <v>1</v>
      </c>
      <c r="O1676">
        <v>0</v>
      </c>
      <c r="P1676">
        <v>1</v>
      </c>
      <c r="Q1676">
        <v>0</v>
      </c>
      <c r="R1676">
        <v>0</v>
      </c>
      <c r="S1676">
        <v>0</v>
      </c>
      <c r="T1676">
        <v>71590</v>
      </c>
      <c r="U1676">
        <v>71050</v>
      </c>
      <c r="V1676">
        <v>71112</v>
      </c>
      <c r="W1676" t="s">
        <v>12605</v>
      </c>
      <c r="X1676" t="s">
        <v>12590</v>
      </c>
      <c r="Y1676">
        <v>137850</v>
      </c>
      <c r="Z1676">
        <v>23432</v>
      </c>
    </row>
    <row r="1677" spans="1:26" x14ac:dyDescent="0.25">
      <c r="A1677">
        <v>304132</v>
      </c>
      <c r="B1677">
        <v>202501</v>
      </c>
      <c r="C1677">
        <v>2</v>
      </c>
      <c r="D1677" t="s">
        <v>13238</v>
      </c>
      <c r="E1677">
        <v>4</v>
      </c>
      <c r="F1677">
        <v>96</v>
      </c>
      <c r="G1677">
        <v>22</v>
      </c>
      <c r="H1677">
        <v>6</v>
      </c>
      <c r="I1677">
        <v>2</v>
      </c>
      <c r="J1677">
        <v>17678</v>
      </c>
      <c r="K1677">
        <v>22300</v>
      </c>
      <c r="L1677">
        <v>14</v>
      </c>
      <c r="M1677">
        <v>12</v>
      </c>
      <c r="N1677">
        <v>1</v>
      </c>
      <c r="O1677">
        <v>0</v>
      </c>
      <c r="P1677">
        <v>1</v>
      </c>
      <c r="Q1677">
        <v>0</v>
      </c>
      <c r="R1677">
        <v>0</v>
      </c>
      <c r="S1677">
        <v>0</v>
      </c>
      <c r="T1677">
        <v>71590</v>
      </c>
      <c r="U1677">
        <v>71050</v>
      </c>
      <c r="V1677">
        <v>71112</v>
      </c>
      <c r="W1677" t="s">
        <v>12605</v>
      </c>
      <c r="X1677" t="s">
        <v>12590</v>
      </c>
      <c r="Y1677">
        <v>137850</v>
      </c>
      <c r="Z1677">
        <v>23432</v>
      </c>
    </row>
    <row r="1678" spans="1:26" x14ac:dyDescent="0.25">
      <c r="A1678">
        <v>304137</v>
      </c>
      <c r="B1678">
        <v>202501</v>
      </c>
      <c r="C1678">
        <v>1</v>
      </c>
      <c r="D1678" t="s">
        <v>13585</v>
      </c>
      <c r="E1678">
        <v>3</v>
      </c>
      <c r="F1678">
        <v>112</v>
      </c>
      <c r="G1678">
        <v>27</v>
      </c>
      <c r="H1678">
        <v>3</v>
      </c>
      <c r="I1678">
        <v>0</v>
      </c>
      <c r="J1678">
        <v>22471</v>
      </c>
      <c r="K1678">
        <v>130173</v>
      </c>
      <c r="L1678">
        <v>23</v>
      </c>
      <c r="M1678">
        <v>6</v>
      </c>
      <c r="N1678">
        <v>3</v>
      </c>
      <c r="O1678">
        <v>4</v>
      </c>
      <c r="P1678">
        <v>3</v>
      </c>
      <c r="Q1678">
        <v>2</v>
      </c>
      <c r="R1678">
        <v>5</v>
      </c>
      <c r="S1678">
        <v>0</v>
      </c>
      <c r="T1678">
        <v>71590</v>
      </c>
      <c r="U1678">
        <v>71606</v>
      </c>
      <c r="V1678">
        <v>71230</v>
      </c>
      <c r="W1678" t="s">
        <v>13891</v>
      </c>
      <c r="X1678" t="s">
        <v>12590</v>
      </c>
      <c r="Y1678">
        <v>42838</v>
      </c>
      <c r="Z1678">
        <v>37073</v>
      </c>
    </row>
    <row r="1679" spans="1:26" x14ac:dyDescent="0.25">
      <c r="A1679">
        <v>304137</v>
      </c>
      <c r="B1679">
        <v>202501</v>
      </c>
      <c r="C1679">
        <v>2</v>
      </c>
      <c r="D1679" t="s">
        <v>13585</v>
      </c>
      <c r="E1679">
        <v>3</v>
      </c>
      <c r="F1679">
        <v>112</v>
      </c>
      <c r="G1679">
        <v>27</v>
      </c>
      <c r="H1679">
        <v>3</v>
      </c>
      <c r="I1679">
        <v>0</v>
      </c>
      <c r="J1679">
        <v>22471</v>
      </c>
      <c r="K1679">
        <v>130173</v>
      </c>
      <c r="L1679">
        <v>23</v>
      </c>
      <c r="M1679">
        <v>6</v>
      </c>
      <c r="N1679">
        <v>3</v>
      </c>
      <c r="O1679">
        <v>4</v>
      </c>
      <c r="P1679">
        <v>3</v>
      </c>
      <c r="Q1679">
        <v>2</v>
      </c>
      <c r="R1679">
        <v>5</v>
      </c>
      <c r="S1679">
        <v>0</v>
      </c>
      <c r="T1679">
        <v>71590</v>
      </c>
      <c r="U1679">
        <v>71606</v>
      </c>
      <c r="V1679">
        <v>71230</v>
      </c>
      <c r="W1679" t="s">
        <v>13891</v>
      </c>
      <c r="X1679" t="s">
        <v>12590</v>
      </c>
      <c r="Y1679">
        <v>42838</v>
      </c>
      <c r="Z1679">
        <v>37073</v>
      </c>
    </row>
    <row r="1680" spans="1:26" x14ac:dyDescent="0.25">
      <c r="A1680">
        <v>304146</v>
      </c>
      <c r="B1680">
        <v>202501</v>
      </c>
      <c r="C1680">
        <v>1</v>
      </c>
      <c r="D1680" t="s">
        <v>12683</v>
      </c>
      <c r="E1680">
        <v>4</v>
      </c>
      <c r="F1680">
        <v>35</v>
      </c>
      <c r="G1680">
        <v>17</v>
      </c>
      <c r="H1680">
        <v>4</v>
      </c>
      <c r="I1680">
        <v>1</v>
      </c>
      <c r="J1680">
        <v>23512</v>
      </c>
      <c r="K1680">
        <v>45756</v>
      </c>
      <c r="L1680">
        <v>24.5</v>
      </c>
      <c r="M1680">
        <v>7.5</v>
      </c>
      <c r="N1680">
        <v>10</v>
      </c>
      <c r="O1680">
        <v>0.5</v>
      </c>
      <c r="P1680">
        <v>3.5</v>
      </c>
      <c r="Q1680">
        <v>3</v>
      </c>
      <c r="R1680">
        <v>0</v>
      </c>
      <c r="S1680">
        <v>0</v>
      </c>
      <c r="T1680">
        <v>71251</v>
      </c>
      <c r="U1680">
        <v>71255</v>
      </c>
      <c r="V1680">
        <v>71258</v>
      </c>
      <c r="W1680" t="s">
        <v>12640</v>
      </c>
      <c r="X1680" t="s">
        <v>13885</v>
      </c>
      <c r="Y1680">
        <v>17219</v>
      </c>
      <c r="Z1680">
        <v>31186</v>
      </c>
    </row>
    <row r="1681" spans="1:26" x14ac:dyDescent="0.25">
      <c r="A1681">
        <v>304146</v>
      </c>
      <c r="B1681">
        <v>202501</v>
      </c>
      <c r="C1681">
        <v>2</v>
      </c>
      <c r="D1681" t="s">
        <v>12683</v>
      </c>
      <c r="E1681">
        <v>4</v>
      </c>
      <c r="F1681">
        <v>35</v>
      </c>
      <c r="G1681">
        <v>17</v>
      </c>
      <c r="H1681">
        <v>4</v>
      </c>
      <c r="I1681">
        <v>1</v>
      </c>
      <c r="J1681">
        <v>23512</v>
      </c>
      <c r="K1681">
        <v>45756</v>
      </c>
      <c r="L1681">
        <v>24.5</v>
      </c>
      <c r="M1681">
        <v>7.5</v>
      </c>
      <c r="N1681">
        <v>10</v>
      </c>
      <c r="O1681">
        <v>0.5</v>
      </c>
      <c r="P1681">
        <v>3.5</v>
      </c>
      <c r="Q1681">
        <v>3</v>
      </c>
      <c r="R1681">
        <v>0</v>
      </c>
      <c r="S1681">
        <v>0</v>
      </c>
      <c r="T1681">
        <v>71251</v>
      </c>
      <c r="U1681">
        <v>71255</v>
      </c>
      <c r="V1681">
        <v>71258</v>
      </c>
      <c r="W1681" t="s">
        <v>12640</v>
      </c>
      <c r="X1681" t="s">
        <v>13885</v>
      </c>
      <c r="Y1681">
        <v>17219</v>
      </c>
      <c r="Z1681">
        <v>31186</v>
      </c>
    </row>
    <row r="1682" spans="1:26" x14ac:dyDescent="0.25">
      <c r="A1682">
        <v>304157</v>
      </c>
      <c r="B1682">
        <v>202501</v>
      </c>
      <c r="C1682">
        <v>1</v>
      </c>
      <c r="D1682" t="s">
        <v>13006</v>
      </c>
      <c r="E1682">
        <v>4</v>
      </c>
      <c r="F1682">
        <v>79</v>
      </c>
      <c r="G1682">
        <v>19</v>
      </c>
      <c r="H1682">
        <v>4</v>
      </c>
      <c r="I1682">
        <v>1</v>
      </c>
      <c r="J1682">
        <v>21782</v>
      </c>
      <c r="K1682">
        <v>12574</v>
      </c>
      <c r="L1682">
        <v>8</v>
      </c>
      <c r="M1682">
        <v>4</v>
      </c>
      <c r="N1682">
        <v>1</v>
      </c>
      <c r="O1682">
        <v>1</v>
      </c>
      <c r="P1682">
        <v>0</v>
      </c>
      <c r="Q1682">
        <v>0</v>
      </c>
      <c r="R1682">
        <v>2</v>
      </c>
      <c r="S1682">
        <v>0</v>
      </c>
      <c r="T1682">
        <v>71030</v>
      </c>
      <c r="U1682">
        <v>71662</v>
      </c>
      <c r="V1682">
        <v>71450</v>
      </c>
      <c r="W1682" t="s">
        <v>12672</v>
      </c>
      <c r="X1682" t="s">
        <v>12595</v>
      </c>
      <c r="Y1682">
        <v>0</v>
      </c>
      <c r="Z1682">
        <v>24456</v>
      </c>
    </row>
    <row r="1683" spans="1:26" x14ac:dyDescent="0.25">
      <c r="A1683">
        <v>304157</v>
      </c>
      <c r="B1683">
        <v>202501</v>
      </c>
      <c r="C1683">
        <v>2</v>
      </c>
      <c r="D1683" t="s">
        <v>13006</v>
      </c>
      <c r="E1683">
        <v>4</v>
      </c>
      <c r="F1683">
        <v>79</v>
      </c>
      <c r="G1683">
        <v>19</v>
      </c>
      <c r="H1683">
        <v>4</v>
      </c>
      <c r="I1683">
        <v>1</v>
      </c>
      <c r="J1683">
        <v>21782</v>
      </c>
      <c r="K1683">
        <v>12574</v>
      </c>
      <c r="L1683">
        <v>8</v>
      </c>
      <c r="M1683">
        <v>4</v>
      </c>
      <c r="N1683">
        <v>1</v>
      </c>
      <c r="O1683">
        <v>1</v>
      </c>
      <c r="P1683">
        <v>0</v>
      </c>
      <c r="Q1683">
        <v>0</v>
      </c>
      <c r="R1683">
        <v>2</v>
      </c>
      <c r="S1683">
        <v>0</v>
      </c>
      <c r="T1683">
        <v>71030</v>
      </c>
      <c r="U1683">
        <v>71662</v>
      </c>
      <c r="V1683">
        <v>71450</v>
      </c>
      <c r="W1683" t="s">
        <v>12672</v>
      </c>
      <c r="X1683" t="s">
        <v>12595</v>
      </c>
      <c r="Y1683">
        <v>0</v>
      </c>
      <c r="Z1683">
        <v>24456</v>
      </c>
    </row>
    <row r="1684" spans="1:26" x14ac:dyDescent="0.25">
      <c r="A1684">
        <v>304158</v>
      </c>
      <c r="B1684">
        <v>202501</v>
      </c>
      <c r="C1684">
        <v>1</v>
      </c>
      <c r="D1684" t="s">
        <v>12848</v>
      </c>
      <c r="E1684">
        <v>4</v>
      </c>
      <c r="F1684">
        <v>916</v>
      </c>
      <c r="G1684">
        <v>290</v>
      </c>
      <c r="H1684">
        <v>37</v>
      </c>
      <c r="I1684">
        <v>10</v>
      </c>
      <c r="J1684">
        <v>169</v>
      </c>
      <c r="K1684">
        <v>0</v>
      </c>
      <c r="L1684">
        <v>0</v>
      </c>
      <c r="M1684">
        <v>0</v>
      </c>
      <c r="N1684">
        <v>0</v>
      </c>
      <c r="O1684">
        <v>0</v>
      </c>
      <c r="P1684">
        <v>0</v>
      </c>
      <c r="Q1684">
        <v>0</v>
      </c>
      <c r="R1684">
        <v>0</v>
      </c>
      <c r="S1684">
        <v>0</v>
      </c>
      <c r="T1684">
        <v>71251</v>
      </c>
      <c r="U1684">
        <v>71255</v>
      </c>
      <c r="V1684">
        <v>71257</v>
      </c>
      <c r="W1684" t="s">
        <v>12640</v>
      </c>
      <c r="X1684" t="s">
        <v>13885</v>
      </c>
      <c r="Y1684">
        <v>0</v>
      </c>
      <c r="Z1684">
        <v>0</v>
      </c>
    </row>
    <row r="1685" spans="1:26" x14ac:dyDescent="0.25">
      <c r="A1685">
        <v>304158</v>
      </c>
      <c r="B1685">
        <v>202501</v>
      </c>
      <c r="C1685">
        <v>2</v>
      </c>
      <c r="D1685" t="s">
        <v>12848</v>
      </c>
      <c r="E1685">
        <v>4</v>
      </c>
      <c r="F1685">
        <v>916</v>
      </c>
      <c r="G1685">
        <v>290</v>
      </c>
      <c r="H1685">
        <v>37</v>
      </c>
      <c r="I1685">
        <v>10</v>
      </c>
      <c r="J1685">
        <v>169</v>
      </c>
      <c r="K1685">
        <v>0</v>
      </c>
      <c r="L1685">
        <v>0</v>
      </c>
      <c r="M1685">
        <v>0</v>
      </c>
      <c r="N1685">
        <v>0</v>
      </c>
      <c r="O1685">
        <v>0</v>
      </c>
      <c r="P1685">
        <v>0</v>
      </c>
      <c r="Q1685">
        <v>0</v>
      </c>
      <c r="R1685">
        <v>0</v>
      </c>
      <c r="S1685">
        <v>0</v>
      </c>
      <c r="T1685">
        <v>71251</v>
      </c>
      <c r="U1685">
        <v>71255</v>
      </c>
      <c r="V1685">
        <v>71257</v>
      </c>
      <c r="W1685" t="s">
        <v>12640</v>
      </c>
      <c r="X1685" t="s">
        <v>13885</v>
      </c>
      <c r="Y1685">
        <v>0</v>
      </c>
      <c r="Z1685">
        <v>0</v>
      </c>
    </row>
    <row r="1686" spans="1:26" x14ac:dyDescent="0.25">
      <c r="A1686">
        <v>304163</v>
      </c>
      <c r="B1686">
        <v>202501</v>
      </c>
      <c r="C1686">
        <v>1</v>
      </c>
      <c r="D1686" t="s">
        <v>13589</v>
      </c>
      <c r="E1686">
        <v>3</v>
      </c>
      <c r="F1686">
        <v>28</v>
      </c>
      <c r="G1686">
        <v>4</v>
      </c>
      <c r="H1686">
        <v>1</v>
      </c>
      <c r="I1686">
        <v>0</v>
      </c>
      <c r="J1686">
        <v>94581</v>
      </c>
      <c r="K1686">
        <v>147253</v>
      </c>
      <c r="L1686">
        <v>82.5</v>
      </c>
      <c r="M1686">
        <v>24</v>
      </c>
      <c r="N1686">
        <v>17.5</v>
      </c>
      <c r="O1686">
        <v>17</v>
      </c>
      <c r="P1686">
        <v>11</v>
      </c>
      <c r="Q1686">
        <v>6</v>
      </c>
      <c r="R1686">
        <v>7</v>
      </c>
      <c r="S1686">
        <v>0</v>
      </c>
      <c r="T1686">
        <v>900582</v>
      </c>
      <c r="U1686">
        <v>71276</v>
      </c>
      <c r="V1686">
        <v>70082</v>
      </c>
      <c r="W1686" t="s">
        <v>12631</v>
      </c>
      <c r="X1686" t="s">
        <v>13887</v>
      </c>
      <c r="Y1686">
        <v>94302</v>
      </c>
      <c r="Z1686">
        <v>127858</v>
      </c>
    </row>
    <row r="1687" spans="1:26" x14ac:dyDescent="0.25">
      <c r="A1687">
        <v>304163</v>
      </c>
      <c r="B1687">
        <v>202501</v>
      </c>
      <c r="C1687">
        <v>2</v>
      </c>
      <c r="D1687" t="s">
        <v>13589</v>
      </c>
      <c r="E1687">
        <v>3</v>
      </c>
      <c r="F1687">
        <v>28</v>
      </c>
      <c r="G1687">
        <v>4</v>
      </c>
      <c r="H1687">
        <v>1</v>
      </c>
      <c r="I1687">
        <v>0</v>
      </c>
      <c r="J1687">
        <v>94581</v>
      </c>
      <c r="K1687">
        <v>147253</v>
      </c>
      <c r="L1687">
        <v>82.5</v>
      </c>
      <c r="M1687">
        <v>24</v>
      </c>
      <c r="N1687">
        <v>17.5</v>
      </c>
      <c r="O1687">
        <v>17</v>
      </c>
      <c r="P1687">
        <v>11</v>
      </c>
      <c r="Q1687">
        <v>6</v>
      </c>
      <c r="R1687">
        <v>7</v>
      </c>
      <c r="S1687">
        <v>0</v>
      </c>
      <c r="T1687">
        <v>900582</v>
      </c>
      <c r="U1687">
        <v>71276</v>
      </c>
      <c r="V1687">
        <v>70082</v>
      </c>
      <c r="W1687" t="s">
        <v>12631</v>
      </c>
      <c r="X1687" t="s">
        <v>13887</v>
      </c>
      <c r="Y1687">
        <v>94302</v>
      </c>
      <c r="Z1687">
        <v>127858</v>
      </c>
    </row>
    <row r="1688" spans="1:26" x14ac:dyDescent="0.25">
      <c r="A1688">
        <v>304166</v>
      </c>
      <c r="B1688">
        <v>202501</v>
      </c>
      <c r="C1688">
        <v>1</v>
      </c>
      <c r="D1688" t="s">
        <v>13527</v>
      </c>
      <c r="E1688">
        <v>4</v>
      </c>
      <c r="F1688">
        <v>902</v>
      </c>
      <c r="G1688">
        <v>224</v>
      </c>
      <c r="H1688">
        <v>24</v>
      </c>
      <c r="I1688">
        <v>6</v>
      </c>
      <c r="J1688">
        <v>0</v>
      </c>
      <c r="K1688">
        <v>1050</v>
      </c>
      <c r="L1688">
        <v>0</v>
      </c>
      <c r="M1688">
        <v>0</v>
      </c>
      <c r="N1688">
        <v>0</v>
      </c>
      <c r="O1688">
        <v>0</v>
      </c>
      <c r="P1688">
        <v>0</v>
      </c>
      <c r="Q1688">
        <v>0</v>
      </c>
      <c r="R1688">
        <v>0</v>
      </c>
      <c r="S1688">
        <v>0</v>
      </c>
      <c r="T1688">
        <v>71030</v>
      </c>
      <c r="U1688">
        <v>71054</v>
      </c>
      <c r="V1688">
        <v>70427</v>
      </c>
      <c r="W1688" t="s">
        <v>12599</v>
      </c>
      <c r="X1688" t="s">
        <v>12595</v>
      </c>
      <c r="Y1688">
        <v>0</v>
      </c>
      <c r="Z1688">
        <v>105</v>
      </c>
    </row>
    <row r="1689" spans="1:26" x14ac:dyDescent="0.25">
      <c r="A1689">
        <v>304166</v>
      </c>
      <c r="B1689">
        <v>202501</v>
      </c>
      <c r="C1689">
        <v>2</v>
      </c>
      <c r="D1689" t="s">
        <v>13527</v>
      </c>
      <c r="E1689">
        <v>4</v>
      </c>
      <c r="F1689">
        <v>902</v>
      </c>
      <c r="G1689">
        <v>224</v>
      </c>
      <c r="H1689">
        <v>24</v>
      </c>
      <c r="I1689">
        <v>6</v>
      </c>
      <c r="J1689">
        <v>0</v>
      </c>
      <c r="K1689">
        <v>1050</v>
      </c>
      <c r="L1689">
        <v>0</v>
      </c>
      <c r="M1689">
        <v>0</v>
      </c>
      <c r="N1689">
        <v>0</v>
      </c>
      <c r="O1689">
        <v>0</v>
      </c>
      <c r="P1689">
        <v>0</v>
      </c>
      <c r="Q1689">
        <v>0</v>
      </c>
      <c r="R1689">
        <v>0</v>
      </c>
      <c r="S1689">
        <v>0</v>
      </c>
      <c r="T1689">
        <v>71030</v>
      </c>
      <c r="U1689">
        <v>71054</v>
      </c>
      <c r="V1689">
        <v>70427</v>
      </c>
      <c r="W1689" t="s">
        <v>12599</v>
      </c>
      <c r="X1689" t="s">
        <v>12595</v>
      </c>
      <c r="Y1689">
        <v>0</v>
      </c>
      <c r="Z1689">
        <v>105</v>
      </c>
    </row>
    <row r="1690" spans="1:26" x14ac:dyDescent="0.25">
      <c r="A1690">
        <v>304176</v>
      </c>
      <c r="B1690">
        <v>202501</v>
      </c>
      <c r="C1690">
        <v>1</v>
      </c>
      <c r="D1690" t="s">
        <v>13590</v>
      </c>
      <c r="E1690">
        <v>4</v>
      </c>
      <c r="F1690">
        <v>450</v>
      </c>
      <c r="G1690">
        <v>87</v>
      </c>
      <c r="H1690">
        <v>13</v>
      </c>
      <c r="I1690">
        <v>5</v>
      </c>
      <c r="J1690">
        <v>6073</v>
      </c>
      <c r="K1690">
        <v>47667</v>
      </c>
      <c r="L1690">
        <v>8</v>
      </c>
      <c r="M1690">
        <v>2.5</v>
      </c>
      <c r="N1690">
        <v>1</v>
      </c>
      <c r="O1690">
        <v>2</v>
      </c>
      <c r="P1690">
        <v>0</v>
      </c>
      <c r="Q1690">
        <v>0</v>
      </c>
      <c r="R1690">
        <v>2.5</v>
      </c>
      <c r="S1690">
        <v>0</v>
      </c>
      <c r="T1690">
        <v>900582</v>
      </c>
      <c r="U1690">
        <v>71276</v>
      </c>
      <c r="V1690">
        <v>70083</v>
      </c>
      <c r="W1690" t="s">
        <v>12631</v>
      </c>
      <c r="X1690" t="s">
        <v>13887</v>
      </c>
      <c r="Y1690">
        <v>10388</v>
      </c>
      <c r="Z1690">
        <v>11562</v>
      </c>
    </row>
    <row r="1691" spans="1:26" x14ac:dyDescent="0.25">
      <c r="A1691">
        <v>304176</v>
      </c>
      <c r="B1691">
        <v>202501</v>
      </c>
      <c r="C1691">
        <v>2</v>
      </c>
      <c r="D1691" t="s">
        <v>13590</v>
      </c>
      <c r="E1691">
        <v>4</v>
      </c>
      <c r="F1691">
        <v>450</v>
      </c>
      <c r="G1691">
        <v>87</v>
      </c>
      <c r="H1691">
        <v>13</v>
      </c>
      <c r="I1691">
        <v>5</v>
      </c>
      <c r="J1691">
        <v>6073</v>
      </c>
      <c r="K1691">
        <v>47667</v>
      </c>
      <c r="L1691">
        <v>8</v>
      </c>
      <c r="M1691">
        <v>2.5</v>
      </c>
      <c r="N1691">
        <v>1</v>
      </c>
      <c r="O1691">
        <v>2</v>
      </c>
      <c r="P1691">
        <v>0</v>
      </c>
      <c r="Q1691">
        <v>0</v>
      </c>
      <c r="R1691">
        <v>2.5</v>
      </c>
      <c r="S1691">
        <v>0</v>
      </c>
      <c r="T1691">
        <v>900582</v>
      </c>
      <c r="U1691">
        <v>71276</v>
      </c>
      <c r="V1691">
        <v>70083</v>
      </c>
      <c r="W1691" t="s">
        <v>12631</v>
      </c>
      <c r="X1691" t="s">
        <v>13887</v>
      </c>
      <c r="Y1691">
        <v>10388</v>
      </c>
      <c r="Z1691">
        <v>11562</v>
      </c>
    </row>
    <row r="1692" spans="1:26" x14ac:dyDescent="0.25">
      <c r="A1692">
        <v>304192</v>
      </c>
      <c r="B1692">
        <v>202501</v>
      </c>
      <c r="C1692">
        <v>1</v>
      </c>
      <c r="D1692" t="s">
        <v>12825</v>
      </c>
      <c r="E1692">
        <v>4</v>
      </c>
      <c r="F1692">
        <v>54</v>
      </c>
      <c r="G1692">
        <v>13</v>
      </c>
      <c r="H1692">
        <v>4</v>
      </c>
      <c r="I1692">
        <v>2</v>
      </c>
      <c r="J1692">
        <v>19003</v>
      </c>
      <c r="K1692">
        <v>61596</v>
      </c>
      <c r="L1692">
        <v>11</v>
      </c>
      <c r="M1692">
        <v>4</v>
      </c>
      <c r="N1692">
        <v>2</v>
      </c>
      <c r="O1692">
        <v>2</v>
      </c>
      <c r="P1692">
        <v>1</v>
      </c>
      <c r="Q1692">
        <v>1</v>
      </c>
      <c r="R1692">
        <v>1</v>
      </c>
      <c r="S1692">
        <v>0</v>
      </c>
      <c r="T1692">
        <v>71030</v>
      </c>
      <c r="U1692">
        <v>71505</v>
      </c>
      <c r="V1692">
        <v>700076</v>
      </c>
      <c r="W1692" t="s">
        <v>12648</v>
      </c>
      <c r="X1692" t="s">
        <v>12595</v>
      </c>
      <c r="Y1692">
        <v>0</v>
      </c>
      <c r="Z1692">
        <v>27356</v>
      </c>
    </row>
    <row r="1693" spans="1:26" x14ac:dyDescent="0.25">
      <c r="A1693">
        <v>304192</v>
      </c>
      <c r="B1693">
        <v>202501</v>
      </c>
      <c r="C1693">
        <v>2</v>
      </c>
      <c r="D1693" t="s">
        <v>12825</v>
      </c>
      <c r="E1693">
        <v>4</v>
      </c>
      <c r="F1693">
        <v>54</v>
      </c>
      <c r="G1693">
        <v>13</v>
      </c>
      <c r="H1693">
        <v>4</v>
      </c>
      <c r="I1693">
        <v>2</v>
      </c>
      <c r="J1693">
        <v>19003</v>
      </c>
      <c r="K1693">
        <v>61596</v>
      </c>
      <c r="L1693">
        <v>11</v>
      </c>
      <c r="M1693">
        <v>4</v>
      </c>
      <c r="N1693">
        <v>2</v>
      </c>
      <c r="O1693">
        <v>2</v>
      </c>
      <c r="P1693">
        <v>1</v>
      </c>
      <c r="Q1693">
        <v>1</v>
      </c>
      <c r="R1693">
        <v>1</v>
      </c>
      <c r="S1693">
        <v>0</v>
      </c>
      <c r="T1693">
        <v>71030</v>
      </c>
      <c r="U1693">
        <v>71505</v>
      </c>
      <c r="V1693">
        <v>700076</v>
      </c>
      <c r="W1693" t="s">
        <v>12648</v>
      </c>
      <c r="X1693" t="s">
        <v>12595</v>
      </c>
      <c r="Y1693">
        <v>0</v>
      </c>
      <c r="Z1693">
        <v>27356</v>
      </c>
    </row>
    <row r="1694" spans="1:26" x14ac:dyDescent="0.25">
      <c r="A1694">
        <v>304203</v>
      </c>
      <c r="B1694">
        <v>202501</v>
      </c>
      <c r="C1694">
        <v>1</v>
      </c>
      <c r="D1694" t="s">
        <v>12767</v>
      </c>
      <c r="E1694">
        <v>4</v>
      </c>
      <c r="F1694">
        <v>364</v>
      </c>
      <c r="G1694">
        <v>134</v>
      </c>
      <c r="H1694">
        <v>7</v>
      </c>
      <c r="I1694">
        <v>3</v>
      </c>
      <c r="J1694">
        <v>10021</v>
      </c>
      <c r="K1694">
        <v>8000</v>
      </c>
      <c r="L1694">
        <v>16.5</v>
      </c>
      <c r="M1694">
        <v>0.5</v>
      </c>
      <c r="N1694">
        <v>9</v>
      </c>
      <c r="O1694">
        <v>2</v>
      </c>
      <c r="P1694">
        <v>1.5</v>
      </c>
      <c r="Q1694">
        <v>3.5</v>
      </c>
      <c r="R1694">
        <v>0</v>
      </c>
      <c r="S1694">
        <v>0</v>
      </c>
      <c r="T1694">
        <v>71251</v>
      </c>
      <c r="U1694">
        <v>70066</v>
      </c>
      <c r="V1694">
        <v>71494</v>
      </c>
      <c r="W1694" t="s">
        <v>12627</v>
      </c>
      <c r="X1694" t="s">
        <v>13885</v>
      </c>
      <c r="Y1694">
        <v>0</v>
      </c>
      <c r="Z1694">
        <v>13996</v>
      </c>
    </row>
    <row r="1695" spans="1:26" x14ac:dyDescent="0.25">
      <c r="A1695">
        <v>304203</v>
      </c>
      <c r="B1695">
        <v>202501</v>
      </c>
      <c r="C1695">
        <v>2</v>
      </c>
      <c r="D1695" t="s">
        <v>12767</v>
      </c>
      <c r="E1695">
        <v>4</v>
      </c>
      <c r="F1695">
        <v>364</v>
      </c>
      <c r="G1695">
        <v>134</v>
      </c>
      <c r="H1695">
        <v>7</v>
      </c>
      <c r="I1695">
        <v>3</v>
      </c>
      <c r="J1695">
        <v>10021</v>
      </c>
      <c r="K1695">
        <v>8000</v>
      </c>
      <c r="L1695">
        <v>16.5</v>
      </c>
      <c r="M1695">
        <v>0.5</v>
      </c>
      <c r="N1695">
        <v>9</v>
      </c>
      <c r="O1695">
        <v>2</v>
      </c>
      <c r="P1695">
        <v>1.5</v>
      </c>
      <c r="Q1695">
        <v>3.5</v>
      </c>
      <c r="R1695">
        <v>0</v>
      </c>
      <c r="S1695">
        <v>0</v>
      </c>
      <c r="T1695">
        <v>71251</v>
      </c>
      <c r="U1695">
        <v>70066</v>
      </c>
      <c r="V1695">
        <v>71494</v>
      </c>
      <c r="W1695" t="s">
        <v>12627</v>
      </c>
      <c r="X1695" t="s">
        <v>13885</v>
      </c>
      <c r="Y1695">
        <v>0</v>
      </c>
      <c r="Z1695">
        <v>13996</v>
      </c>
    </row>
    <row r="1696" spans="1:26" x14ac:dyDescent="0.25">
      <c r="A1696">
        <v>304204</v>
      </c>
      <c r="B1696">
        <v>202501</v>
      </c>
      <c r="C1696">
        <v>1</v>
      </c>
      <c r="D1696" t="s">
        <v>13593</v>
      </c>
      <c r="E1696">
        <v>3</v>
      </c>
      <c r="F1696">
        <v>38</v>
      </c>
      <c r="G1696">
        <v>7</v>
      </c>
      <c r="H1696">
        <v>2</v>
      </c>
      <c r="I1696">
        <v>0</v>
      </c>
      <c r="J1696">
        <v>75232</v>
      </c>
      <c r="K1696">
        <v>283610</v>
      </c>
      <c r="L1696">
        <v>79</v>
      </c>
      <c r="M1696">
        <v>27</v>
      </c>
      <c r="N1696">
        <v>22</v>
      </c>
      <c r="O1696">
        <v>11</v>
      </c>
      <c r="P1696">
        <v>6</v>
      </c>
      <c r="Q1696">
        <v>4</v>
      </c>
      <c r="R1696">
        <v>9</v>
      </c>
      <c r="S1696">
        <v>0</v>
      </c>
      <c r="T1696">
        <v>900582</v>
      </c>
      <c r="U1696">
        <v>71276</v>
      </c>
      <c r="V1696">
        <v>70083</v>
      </c>
      <c r="W1696" t="s">
        <v>12631</v>
      </c>
      <c r="X1696" t="s">
        <v>13887</v>
      </c>
      <c r="Y1696">
        <v>52522</v>
      </c>
      <c r="Z1696">
        <v>111587</v>
      </c>
    </row>
    <row r="1697" spans="1:26" x14ac:dyDescent="0.25">
      <c r="A1697">
        <v>304204</v>
      </c>
      <c r="B1697">
        <v>202501</v>
      </c>
      <c r="C1697">
        <v>2</v>
      </c>
      <c r="D1697" t="s">
        <v>13593</v>
      </c>
      <c r="E1697">
        <v>3</v>
      </c>
      <c r="F1697">
        <v>38</v>
      </c>
      <c r="G1697">
        <v>7</v>
      </c>
      <c r="H1697">
        <v>2</v>
      </c>
      <c r="I1697">
        <v>0</v>
      </c>
      <c r="J1697">
        <v>75232</v>
      </c>
      <c r="K1697">
        <v>283610</v>
      </c>
      <c r="L1697">
        <v>79</v>
      </c>
      <c r="M1697">
        <v>27</v>
      </c>
      <c r="N1697">
        <v>22</v>
      </c>
      <c r="O1697">
        <v>11</v>
      </c>
      <c r="P1697">
        <v>6</v>
      </c>
      <c r="Q1697">
        <v>4</v>
      </c>
      <c r="R1697">
        <v>9</v>
      </c>
      <c r="S1697">
        <v>0</v>
      </c>
      <c r="T1697">
        <v>900582</v>
      </c>
      <c r="U1697">
        <v>71276</v>
      </c>
      <c r="V1697">
        <v>70083</v>
      </c>
      <c r="W1697" t="s">
        <v>12631</v>
      </c>
      <c r="X1697" t="s">
        <v>13887</v>
      </c>
      <c r="Y1697">
        <v>52522</v>
      </c>
      <c r="Z1697">
        <v>111587</v>
      </c>
    </row>
    <row r="1698" spans="1:26" x14ac:dyDescent="0.25">
      <c r="A1698">
        <v>304215</v>
      </c>
      <c r="B1698">
        <v>202501</v>
      </c>
      <c r="C1698">
        <v>1</v>
      </c>
      <c r="D1698" t="s">
        <v>12816</v>
      </c>
      <c r="E1698">
        <v>4</v>
      </c>
      <c r="F1698">
        <v>457</v>
      </c>
      <c r="G1698">
        <v>89</v>
      </c>
      <c r="H1698">
        <v>8</v>
      </c>
      <c r="I1698">
        <v>3</v>
      </c>
      <c r="J1698">
        <v>10190</v>
      </c>
      <c r="K1698">
        <v>12870</v>
      </c>
      <c r="L1698">
        <v>5.5</v>
      </c>
      <c r="M1698">
        <v>5</v>
      </c>
      <c r="N1698">
        <v>0</v>
      </c>
      <c r="O1698">
        <v>0</v>
      </c>
      <c r="P1698">
        <v>0</v>
      </c>
      <c r="Q1698">
        <v>0</v>
      </c>
      <c r="R1698">
        <v>0.5</v>
      </c>
      <c r="S1698">
        <v>0</v>
      </c>
      <c r="T1698">
        <v>900582</v>
      </c>
      <c r="U1698">
        <v>71506</v>
      </c>
      <c r="V1698">
        <v>71526</v>
      </c>
      <c r="W1698" t="s">
        <v>12609</v>
      </c>
      <c r="X1698" t="s">
        <v>13887</v>
      </c>
      <c r="Y1698">
        <v>135675</v>
      </c>
      <c r="Z1698">
        <v>11477</v>
      </c>
    </row>
    <row r="1699" spans="1:26" x14ac:dyDescent="0.25">
      <c r="A1699">
        <v>304215</v>
      </c>
      <c r="B1699">
        <v>202501</v>
      </c>
      <c r="C1699">
        <v>2</v>
      </c>
      <c r="D1699" t="s">
        <v>12816</v>
      </c>
      <c r="E1699">
        <v>4</v>
      </c>
      <c r="F1699">
        <v>457</v>
      </c>
      <c r="G1699">
        <v>89</v>
      </c>
      <c r="H1699">
        <v>8</v>
      </c>
      <c r="I1699">
        <v>3</v>
      </c>
      <c r="J1699">
        <v>10190</v>
      </c>
      <c r="K1699">
        <v>12870</v>
      </c>
      <c r="L1699">
        <v>5.5</v>
      </c>
      <c r="M1699">
        <v>5</v>
      </c>
      <c r="N1699">
        <v>0</v>
      </c>
      <c r="O1699">
        <v>0</v>
      </c>
      <c r="P1699">
        <v>0</v>
      </c>
      <c r="Q1699">
        <v>0</v>
      </c>
      <c r="R1699">
        <v>0.5</v>
      </c>
      <c r="S1699">
        <v>0</v>
      </c>
      <c r="T1699">
        <v>900582</v>
      </c>
      <c r="U1699">
        <v>71506</v>
      </c>
      <c r="V1699">
        <v>71526</v>
      </c>
      <c r="W1699" t="s">
        <v>12609</v>
      </c>
      <c r="X1699" t="s">
        <v>13887</v>
      </c>
      <c r="Y1699">
        <v>135675</v>
      </c>
      <c r="Z1699">
        <v>11477</v>
      </c>
    </row>
    <row r="1700" spans="1:26" x14ac:dyDescent="0.25">
      <c r="A1700">
        <v>304221</v>
      </c>
      <c r="B1700">
        <v>202501</v>
      </c>
      <c r="C1700">
        <v>1</v>
      </c>
      <c r="D1700" t="s">
        <v>13594</v>
      </c>
      <c r="E1700">
        <v>4</v>
      </c>
      <c r="F1700">
        <v>494</v>
      </c>
      <c r="G1700">
        <v>177</v>
      </c>
      <c r="H1700">
        <v>22</v>
      </c>
      <c r="I1700">
        <v>6</v>
      </c>
      <c r="J1700">
        <v>8393</v>
      </c>
      <c r="K1700">
        <v>16000</v>
      </c>
      <c r="L1700">
        <v>6.5</v>
      </c>
      <c r="M1700">
        <v>4</v>
      </c>
      <c r="N1700">
        <v>1</v>
      </c>
      <c r="O1700">
        <v>0.5</v>
      </c>
      <c r="P1700">
        <v>0</v>
      </c>
      <c r="Q1700">
        <v>0</v>
      </c>
      <c r="R1700">
        <v>1</v>
      </c>
      <c r="S1700">
        <v>0</v>
      </c>
      <c r="T1700">
        <v>71251</v>
      </c>
      <c r="U1700">
        <v>71174</v>
      </c>
      <c r="V1700">
        <v>71198</v>
      </c>
      <c r="W1700" t="s">
        <v>12613</v>
      </c>
      <c r="X1700" t="s">
        <v>13885</v>
      </c>
      <c r="Y1700">
        <v>0</v>
      </c>
      <c r="Z1700">
        <v>10580</v>
      </c>
    </row>
    <row r="1701" spans="1:26" x14ac:dyDescent="0.25">
      <c r="A1701">
        <v>304221</v>
      </c>
      <c r="B1701">
        <v>202501</v>
      </c>
      <c r="C1701">
        <v>2</v>
      </c>
      <c r="D1701" t="s">
        <v>13594</v>
      </c>
      <c r="E1701">
        <v>4</v>
      </c>
      <c r="F1701">
        <v>494</v>
      </c>
      <c r="G1701">
        <v>177</v>
      </c>
      <c r="H1701">
        <v>22</v>
      </c>
      <c r="I1701">
        <v>6</v>
      </c>
      <c r="J1701">
        <v>8393</v>
      </c>
      <c r="K1701">
        <v>16000</v>
      </c>
      <c r="L1701">
        <v>6.5</v>
      </c>
      <c r="M1701">
        <v>4</v>
      </c>
      <c r="N1701">
        <v>1</v>
      </c>
      <c r="O1701">
        <v>0.5</v>
      </c>
      <c r="P1701">
        <v>0</v>
      </c>
      <c r="Q1701">
        <v>0</v>
      </c>
      <c r="R1701">
        <v>1</v>
      </c>
      <c r="S1701">
        <v>0</v>
      </c>
      <c r="T1701">
        <v>71251</v>
      </c>
      <c r="U1701">
        <v>71174</v>
      </c>
      <c r="V1701">
        <v>71198</v>
      </c>
      <c r="W1701" t="s">
        <v>12613</v>
      </c>
      <c r="X1701" t="s">
        <v>13885</v>
      </c>
      <c r="Y1701">
        <v>0</v>
      </c>
      <c r="Z1701">
        <v>10580</v>
      </c>
    </row>
    <row r="1702" spans="1:26" x14ac:dyDescent="0.25">
      <c r="A1702">
        <v>304255</v>
      </c>
      <c r="B1702">
        <v>202501</v>
      </c>
      <c r="C1702">
        <v>1</v>
      </c>
      <c r="D1702" t="s">
        <v>12942</v>
      </c>
      <c r="E1702">
        <v>4</v>
      </c>
      <c r="F1702">
        <v>6</v>
      </c>
      <c r="G1702">
        <v>1</v>
      </c>
      <c r="H1702">
        <v>1</v>
      </c>
      <c r="I1702">
        <v>1</v>
      </c>
      <c r="J1702">
        <v>23965</v>
      </c>
      <c r="K1702">
        <v>140472</v>
      </c>
      <c r="L1702">
        <v>39.5</v>
      </c>
      <c r="M1702">
        <v>15</v>
      </c>
      <c r="N1702">
        <v>9</v>
      </c>
      <c r="O1702">
        <v>3</v>
      </c>
      <c r="P1702">
        <v>4</v>
      </c>
      <c r="Q1702">
        <v>1</v>
      </c>
      <c r="R1702">
        <v>7.5</v>
      </c>
      <c r="S1702">
        <v>0</v>
      </c>
      <c r="T1702">
        <v>71590</v>
      </c>
      <c r="U1702">
        <v>71592</v>
      </c>
      <c r="V1702">
        <v>71099</v>
      </c>
      <c r="W1702" t="s">
        <v>12638</v>
      </c>
      <c r="X1702" t="s">
        <v>12590</v>
      </c>
      <c r="Y1702">
        <v>23139</v>
      </c>
      <c r="Z1702">
        <v>46005</v>
      </c>
    </row>
    <row r="1703" spans="1:26" x14ac:dyDescent="0.25">
      <c r="A1703">
        <v>304255</v>
      </c>
      <c r="B1703">
        <v>202501</v>
      </c>
      <c r="C1703">
        <v>2</v>
      </c>
      <c r="D1703" t="s">
        <v>12942</v>
      </c>
      <c r="E1703">
        <v>4</v>
      </c>
      <c r="F1703">
        <v>6</v>
      </c>
      <c r="G1703">
        <v>1</v>
      </c>
      <c r="H1703">
        <v>1</v>
      </c>
      <c r="I1703">
        <v>1</v>
      </c>
      <c r="J1703">
        <v>23965</v>
      </c>
      <c r="K1703">
        <v>140472</v>
      </c>
      <c r="L1703">
        <v>39.5</v>
      </c>
      <c r="M1703">
        <v>15</v>
      </c>
      <c r="N1703">
        <v>9</v>
      </c>
      <c r="O1703">
        <v>3</v>
      </c>
      <c r="P1703">
        <v>4</v>
      </c>
      <c r="Q1703">
        <v>1</v>
      </c>
      <c r="R1703">
        <v>7.5</v>
      </c>
      <c r="S1703">
        <v>0</v>
      </c>
      <c r="T1703">
        <v>71590</v>
      </c>
      <c r="U1703">
        <v>71592</v>
      </c>
      <c r="V1703">
        <v>71099</v>
      </c>
      <c r="W1703" t="s">
        <v>12638</v>
      </c>
      <c r="X1703" t="s">
        <v>12590</v>
      </c>
      <c r="Y1703">
        <v>23139</v>
      </c>
      <c r="Z1703">
        <v>46005</v>
      </c>
    </row>
    <row r="1704" spans="1:26" x14ac:dyDescent="0.25">
      <c r="A1704">
        <v>304256</v>
      </c>
      <c r="B1704">
        <v>202501</v>
      </c>
      <c r="C1704">
        <v>1</v>
      </c>
      <c r="D1704" t="s">
        <v>13384</v>
      </c>
      <c r="E1704">
        <v>4</v>
      </c>
      <c r="F1704">
        <v>886</v>
      </c>
      <c r="G1704">
        <v>219</v>
      </c>
      <c r="H1704">
        <v>29</v>
      </c>
      <c r="I1704">
        <v>12</v>
      </c>
      <c r="J1704">
        <v>53</v>
      </c>
      <c r="K1704">
        <v>2000</v>
      </c>
      <c r="L1704">
        <v>1</v>
      </c>
      <c r="M1704">
        <v>0</v>
      </c>
      <c r="N1704">
        <v>1</v>
      </c>
      <c r="O1704">
        <v>0</v>
      </c>
      <c r="P1704">
        <v>0</v>
      </c>
      <c r="Q1704">
        <v>0</v>
      </c>
      <c r="R1704">
        <v>0</v>
      </c>
      <c r="S1704">
        <v>0</v>
      </c>
      <c r="T1704">
        <v>71590</v>
      </c>
      <c r="U1704">
        <v>71595</v>
      </c>
      <c r="V1704">
        <v>71358</v>
      </c>
      <c r="W1704" t="s">
        <v>12693</v>
      </c>
      <c r="X1704" t="s">
        <v>12590</v>
      </c>
      <c r="Y1704">
        <v>0</v>
      </c>
      <c r="Z1704">
        <v>280</v>
      </c>
    </row>
    <row r="1705" spans="1:26" x14ac:dyDescent="0.25">
      <c r="A1705">
        <v>304256</v>
      </c>
      <c r="B1705">
        <v>202501</v>
      </c>
      <c r="C1705">
        <v>2</v>
      </c>
      <c r="D1705" t="s">
        <v>13384</v>
      </c>
      <c r="E1705">
        <v>4</v>
      </c>
      <c r="F1705">
        <v>886</v>
      </c>
      <c r="G1705">
        <v>219</v>
      </c>
      <c r="H1705">
        <v>29</v>
      </c>
      <c r="I1705">
        <v>12</v>
      </c>
      <c r="J1705">
        <v>53</v>
      </c>
      <c r="K1705">
        <v>2000</v>
      </c>
      <c r="L1705">
        <v>1</v>
      </c>
      <c r="M1705">
        <v>0</v>
      </c>
      <c r="N1705">
        <v>1</v>
      </c>
      <c r="O1705">
        <v>0</v>
      </c>
      <c r="P1705">
        <v>0</v>
      </c>
      <c r="Q1705">
        <v>0</v>
      </c>
      <c r="R1705">
        <v>0</v>
      </c>
      <c r="S1705">
        <v>0</v>
      </c>
      <c r="T1705">
        <v>71590</v>
      </c>
      <c r="U1705">
        <v>71595</v>
      </c>
      <c r="V1705">
        <v>71358</v>
      </c>
      <c r="W1705" t="s">
        <v>12693</v>
      </c>
      <c r="X1705" t="s">
        <v>12590</v>
      </c>
      <c r="Y1705">
        <v>0</v>
      </c>
      <c r="Z1705">
        <v>280</v>
      </c>
    </row>
    <row r="1706" spans="1:26" x14ac:dyDescent="0.25">
      <c r="A1706">
        <v>304262</v>
      </c>
      <c r="B1706">
        <v>202501</v>
      </c>
      <c r="C1706">
        <v>1</v>
      </c>
      <c r="D1706" t="s">
        <v>12698</v>
      </c>
      <c r="E1706">
        <v>4</v>
      </c>
      <c r="F1706">
        <v>676</v>
      </c>
      <c r="G1706">
        <v>140</v>
      </c>
      <c r="H1706">
        <v>12</v>
      </c>
      <c r="I1706">
        <v>4</v>
      </c>
      <c r="J1706">
        <v>3737</v>
      </c>
      <c r="K1706">
        <v>8870</v>
      </c>
      <c r="L1706">
        <v>3.5</v>
      </c>
      <c r="M1706">
        <v>1</v>
      </c>
      <c r="N1706">
        <v>0</v>
      </c>
      <c r="O1706">
        <v>1</v>
      </c>
      <c r="P1706">
        <v>0</v>
      </c>
      <c r="Q1706">
        <v>1</v>
      </c>
      <c r="R1706">
        <v>0.5</v>
      </c>
      <c r="S1706">
        <v>0</v>
      </c>
      <c r="T1706">
        <v>900582</v>
      </c>
      <c r="U1706">
        <v>71506</v>
      </c>
      <c r="V1706">
        <v>71526</v>
      </c>
      <c r="W1706" t="s">
        <v>12609</v>
      </c>
      <c r="X1706" t="s">
        <v>13887</v>
      </c>
      <c r="Y1706">
        <v>103035</v>
      </c>
      <c r="Z1706">
        <v>5003</v>
      </c>
    </row>
    <row r="1707" spans="1:26" x14ac:dyDescent="0.25">
      <c r="A1707">
        <v>304262</v>
      </c>
      <c r="B1707">
        <v>202501</v>
      </c>
      <c r="C1707">
        <v>2</v>
      </c>
      <c r="D1707" t="s">
        <v>12698</v>
      </c>
      <c r="E1707">
        <v>4</v>
      </c>
      <c r="F1707">
        <v>676</v>
      </c>
      <c r="G1707">
        <v>140</v>
      </c>
      <c r="H1707">
        <v>12</v>
      </c>
      <c r="I1707">
        <v>4</v>
      </c>
      <c r="J1707">
        <v>3737</v>
      </c>
      <c r="K1707">
        <v>8870</v>
      </c>
      <c r="L1707">
        <v>3.5</v>
      </c>
      <c r="M1707">
        <v>1</v>
      </c>
      <c r="N1707">
        <v>0</v>
      </c>
      <c r="O1707">
        <v>1</v>
      </c>
      <c r="P1707">
        <v>0</v>
      </c>
      <c r="Q1707">
        <v>1</v>
      </c>
      <c r="R1707">
        <v>0.5</v>
      </c>
      <c r="S1707">
        <v>0</v>
      </c>
      <c r="T1707">
        <v>900582</v>
      </c>
      <c r="U1707">
        <v>71506</v>
      </c>
      <c r="V1707">
        <v>71526</v>
      </c>
      <c r="W1707" t="s">
        <v>12609</v>
      </c>
      <c r="X1707" t="s">
        <v>13887</v>
      </c>
      <c r="Y1707">
        <v>103035</v>
      </c>
      <c r="Z1707">
        <v>5003</v>
      </c>
    </row>
    <row r="1708" spans="1:26" x14ac:dyDescent="0.25">
      <c r="A1708">
        <v>304292</v>
      </c>
      <c r="B1708">
        <v>202501</v>
      </c>
      <c r="C1708">
        <v>1</v>
      </c>
      <c r="D1708" t="s">
        <v>13598</v>
      </c>
      <c r="E1708">
        <v>3</v>
      </c>
      <c r="F1708">
        <v>96</v>
      </c>
      <c r="G1708">
        <v>32</v>
      </c>
      <c r="H1708">
        <v>4</v>
      </c>
      <c r="I1708">
        <v>0</v>
      </c>
      <c r="J1708">
        <v>35714</v>
      </c>
      <c r="K1708">
        <v>165859</v>
      </c>
      <c r="L1708">
        <v>32</v>
      </c>
      <c r="M1708">
        <v>10</v>
      </c>
      <c r="N1708">
        <v>7</v>
      </c>
      <c r="O1708">
        <v>1</v>
      </c>
      <c r="P1708">
        <v>3</v>
      </c>
      <c r="Q1708">
        <v>5</v>
      </c>
      <c r="R1708">
        <v>6</v>
      </c>
      <c r="S1708">
        <v>0</v>
      </c>
      <c r="T1708">
        <v>71251</v>
      </c>
      <c r="U1708">
        <v>71248</v>
      </c>
      <c r="V1708">
        <v>700133</v>
      </c>
      <c r="W1708" t="s">
        <v>12625</v>
      </c>
      <c r="X1708" t="s">
        <v>13885</v>
      </c>
      <c r="Y1708">
        <v>33329</v>
      </c>
      <c r="Z1708">
        <v>54018</v>
      </c>
    </row>
    <row r="1709" spans="1:26" x14ac:dyDescent="0.25">
      <c r="A1709">
        <v>304292</v>
      </c>
      <c r="B1709">
        <v>202501</v>
      </c>
      <c r="C1709">
        <v>2</v>
      </c>
      <c r="D1709" t="s">
        <v>13598</v>
      </c>
      <c r="E1709">
        <v>3</v>
      </c>
      <c r="F1709">
        <v>96</v>
      </c>
      <c r="G1709">
        <v>32</v>
      </c>
      <c r="H1709">
        <v>4</v>
      </c>
      <c r="I1709">
        <v>0</v>
      </c>
      <c r="J1709">
        <v>35714</v>
      </c>
      <c r="K1709">
        <v>165859</v>
      </c>
      <c r="L1709">
        <v>32</v>
      </c>
      <c r="M1709">
        <v>10</v>
      </c>
      <c r="N1709">
        <v>7</v>
      </c>
      <c r="O1709">
        <v>1</v>
      </c>
      <c r="P1709">
        <v>3</v>
      </c>
      <c r="Q1709">
        <v>5</v>
      </c>
      <c r="R1709">
        <v>6</v>
      </c>
      <c r="S1709">
        <v>0</v>
      </c>
      <c r="T1709">
        <v>71251</v>
      </c>
      <c r="U1709">
        <v>71248</v>
      </c>
      <c r="V1709">
        <v>700133</v>
      </c>
      <c r="W1709" t="s">
        <v>12625</v>
      </c>
      <c r="X1709" t="s">
        <v>13885</v>
      </c>
      <c r="Y1709">
        <v>33329</v>
      </c>
      <c r="Z1709">
        <v>54018</v>
      </c>
    </row>
    <row r="1710" spans="1:26" x14ac:dyDescent="0.25">
      <c r="A1710">
        <v>304302</v>
      </c>
      <c r="B1710">
        <v>202501</v>
      </c>
      <c r="C1710">
        <v>1</v>
      </c>
      <c r="D1710" t="s">
        <v>13599</v>
      </c>
      <c r="E1710">
        <v>4</v>
      </c>
      <c r="F1710">
        <v>632</v>
      </c>
      <c r="G1710">
        <v>129</v>
      </c>
      <c r="H1710">
        <v>13</v>
      </c>
      <c r="I1710">
        <v>3</v>
      </c>
      <c r="J1710">
        <v>4680</v>
      </c>
      <c r="K1710">
        <v>7750</v>
      </c>
      <c r="L1710">
        <v>5</v>
      </c>
      <c r="M1710">
        <v>2</v>
      </c>
      <c r="N1710">
        <v>0</v>
      </c>
      <c r="O1710">
        <v>1</v>
      </c>
      <c r="P1710">
        <v>2</v>
      </c>
      <c r="Q1710">
        <v>0</v>
      </c>
      <c r="R1710">
        <v>0</v>
      </c>
      <c r="S1710">
        <v>0</v>
      </c>
      <c r="T1710">
        <v>900582</v>
      </c>
      <c r="U1710">
        <v>71139</v>
      </c>
      <c r="V1710">
        <v>71140</v>
      </c>
      <c r="W1710" t="s">
        <v>12594</v>
      </c>
      <c r="X1710" t="s">
        <v>13887</v>
      </c>
      <c r="Y1710">
        <v>0</v>
      </c>
      <c r="Z1710">
        <v>6430</v>
      </c>
    </row>
    <row r="1711" spans="1:26" x14ac:dyDescent="0.25">
      <c r="A1711">
        <v>304302</v>
      </c>
      <c r="B1711">
        <v>202501</v>
      </c>
      <c r="C1711">
        <v>2</v>
      </c>
      <c r="D1711" t="s">
        <v>13599</v>
      </c>
      <c r="E1711">
        <v>4</v>
      </c>
      <c r="F1711">
        <v>632</v>
      </c>
      <c r="G1711">
        <v>129</v>
      </c>
      <c r="H1711">
        <v>13</v>
      </c>
      <c r="I1711">
        <v>3</v>
      </c>
      <c r="J1711">
        <v>4680</v>
      </c>
      <c r="K1711">
        <v>7750</v>
      </c>
      <c r="L1711">
        <v>5</v>
      </c>
      <c r="M1711">
        <v>2</v>
      </c>
      <c r="N1711">
        <v>0</v>
      </c>
      <c r="O1711">
        <v>1</v>
      </c>
      <c r="P1711">
        <v>2</v>
      </c>
      <c r="Q1711">
        <v>0</v>
      </c>
      <c r="R1711">
        <v>0</v>
      </c>
      <c r="S1711">
        <v>0</v>
      </c>
      <c r="T1711">
        <v>900582</v>
      </c>
      <c r="U1711">
        <v>71139</v>
      </c>
      <c r="V1711">
        <v>71140</v>
      </c>
      <c r="W1711" t="s">
        <v>12594</v>
      </c>
      <c r="X1711" t="s">
        <v>13887</v>
      </c>
      <c r="Y1711">
        <v>0</v>
      </c>
      <c r="Z1711">
        <v>6430</v>
      </c>
    </row>
    <row r="1712" spans="1:26" x14ac:dyDescent="0.25">
      <c r="A1712">
        <v>304311</v>
      </c>
      <c r="B1712">
        <v>202501</v>
      </c>
      <c r="C1712">
        <v>1</v>
      </c>
      <c r="D1712" t="s">
        <v>13601</v>
      </c>
      <c r="E1712">
        <v>4</v>
      </c>
      <c r="F1712">
        <v>551</v>
      </c>
      <c r="G1712">
        <v>109</v>
      </c>
      <c r="H1712">
        <v>9</v>
      </c>
      <c r="I1712">
        <v>4</v>
      </c>
      <c r="J1712">
        <v>4035</v>
      </c>
      <c r="K1712">
        <v>41850</v>
      </c>
      <c r="L1712">
        <v>4</v>
      </c>
      <c r="M1712">
        <v>0</v>
      </c>
      <c r="N1712">
        <v>1</v>
      </c>
      <c r="O1712">
        <v>0</v>
      </c>
      <c r="P1712">
        <v>1</v>
      </c>
      <c r="Q1712">
        <v>1</v>
      </c>
      <c r="R1712">
        <v>1</v>
      </c>
      <c r="S1712">
        <v>0</v>
      </c>
      <c r="T1712">
        <v>900582</v>
      </c>
      <c r="U1712">
        <v>71506</v>
      </c>
      <c r="V1712">
        <v>700080</v>
      </c>
      <c r="W1712" t="s">
        <v>12609</v>
      </c>
      <c r="X1712" t="s">
        <v>13887</v>
      </c>
      <c r="Y1712">
        <v>6356</v>
      </c>
      <c r="Z1712">
        <v>8706</v>
      </c>
    </row>
    <row r="1713" spans="1:26" x14ac:dyDescent="0.25">
      <c r="A1713">
        <v>304311</v>
      </c>
      <c r="B1713">
        <v>202501</v>
      </c>
      <c r="C1713">
        <v>2</v>
      </c>
      <c r="D1713" t="s">
        <v>13601</v>
      </c>
      <c r="E1713">
        <v>4</v>
      </c>
      <c r="F1713">
        <v>551</v>
      </c>
      <c r="G1713">
        <v>109</v>
      </c>
      <c r="H1713">
        <v>9</v>
      </c>
      <c r="I1713">
        <v>4</v>
      </c>
      <c r="J1713">
        <v>4035</v>
      </c>
      <c r="K1713">
        <v>41850</v>
      </c>
      <c r="L1713">
        <v>4</v>
      </c>
      <c r="M1713">
        <v>0</v>
      </c>
      <c r="N1713">
        <v>1</v>
      </c>
      <c r="O1713">
        <v>0</v>
      </c>
      <c r="P1713">
        <v>1</v>
      </c>
      <c r="Q1713">
        <v>1</v>
      </c>
      <c r="R1713">
        <v>1</v>
      </c>
      <c r="S1713">
        <v>0</v>
      </c>
      <c r="T1713">
        <v>900582</v>
      </c>
      <c r="U1713">
        <v>71506</v>
      </c>
      <c r="V1713">
        <v>700080</v>
      </c>
      <c r="W1713" t="s">
        <v>12609</v>
      </c>
      <c r="X1713" t="s">
        <v>13887</v>
      </c>
      <c r="Y1713">
        <v>6356</v>
      </c>
      <c r="Z1713">
        <v>8706</v>
      </c>
    </row>
    <row r="1714" spans="1:26" x14ac:dyDescent="0.25">
      <c r="A1714">
        <v>304312</v>
      </c>
      <c r="B1714">
        <v>202501</v>
      </c>
      <c r="C1714">
        <v>1</v>
      </c>
      <c r="D1714" t="s">
        <v>13212</v>
      </c>
      <c r="E1714">
        <v>4</v>
      </c>
      <c r="F1714">
        <v>213</v>
      </c>
      <c r="G1714">
        <v>39</v>
      </c>
      <c r="H1714">
        <v>4</v>
      </c>
      <c r="I1714">
        <v>1</v>
      </c>
      <c r="J1714">
        <v>11771</v>
      </c>
      <c r="K1714">
        <v>24500</v>
      </c>
      <c r="L1714">
        <v>10</v>
      </c>
      <c r="M1714">
        <v>1</v>
      </c>
      <c r="N1714">
        <v>2.5</v>
      </c>
      <c r="O1714">
        <v>3</v>
      </c>
      <c r="P1714">
        <v>2</v>
      </c>
      <c r="Q1714">
        <v>0</v>
      </c>
      <c r="R1714">
        <v>1.5</v>
      </c>
      <c r="S1714">
        <v>0</v>
      </c>
      <c r="T1714">
        <v>900582</v>
      </c>
      <c r="U1714">
        <v>71506</v>
      </c>
      <c r="V1714">
        <v>71526</v>
      </c>
      <c r="W1714" t="s">
        <v>12609</v>
      </c>
      <c r="X1714" t="s">
        <v>13887</v>
      </c>
      <c r="Y1714">
        <v>19539</v>
      </c>
      <c r="Z1714">
        <v>18541</v>
      </c>
    </row>
    <row r="1715" spans="1:26" x14ac:dyDescent="0.25">
      <c r="A1715">
        <v>304312</v>
      </c>
      <c r="B1715">
        <v>202501</v>
      </c>
      <c r="C1715">
        <v>2</v>
      </c>
      <c r="D1715" t="s">
        <v>13212</v>
      </c>
      <c r="E1715">
        <v>4</v>
      </c>
      <c r="F1715">
        <v>213</v>
      </c>
      <c r="G1715">
        <v>39</v>
      </c>
      <c r="H1715">
        <v>4</v>
      </c>
      <c r="I1715">
        <v>1</v>
      </c>
      <c r="J1715">
        <v>11771</v>
      </c>
      <c r="K1715">
        <v>24500</v>
      </c>
      <c r="L1715">
        <v>10</v>
      </c>
      <c r="M1715">
        <v>1</v>
      </c>
      <c r="N1715">
        <v>2.5</v>
      </c>
      <c r="O1715">
        <v>3</v>
      </c>
      <c r="P1715">
        <v>2</v>
      </c>
      <c r="Q1715">
        <v>0</v>
      </c>
      <c r="R1715">
        <v>1.5</v>
      </c>
      <c r="S1715">
        <v>0</v>
      </c>
      <c r="T1715">
        <v>900582</v>
      </c>
      <c r="U1715">
        <v>71506</v>
      </c>
      <c r="V1715">
        <v>71526</v>
      </c>
      <c r="W1715" t="s">
        <v>12609</v>
      </c>
      <c r="X1715" t="s">
        <v>13887</v>
      </c>
      <c r="Y1715">
        <v>19539</v>
      </c>
      <c r="Z1715">
        <v>18541</v>
      </c>
    </row>
    <row r="1716" spans="1:26" x14ac:dyDescent="0.25">
      <c r="A1716">
        <v>304313</v>
      </c>
      <c r="B1716">
        <v>202501</v>
      </c>
      <c r="C1716">
        <v>1</v>
      </c>
      <c r="D1716" t="s">
        <v>13422</v>
      </c>
      <c r="E1716">
        <v>4</v>
      </c>
      <c r="F1716">
        <v>885</v>
      </c>
      <c r="G1716">
        <v>193</v>
      </c>
      <c r="H1716">
        <v>22</v>
      </c>
      <c r="I1716">
        <v>7</v>
      </c>
      <c r="J1716">
        <v>0</v>
      </c>
      <c r="K1716">
        <v>3000</v>
      </c>
      <c r="L1716">
        <v>0</v>
      </c>
      <c r="M1716">
        <v>0</v>
      </c>
      <c r="N1716">
        <v>0</v>
      </c>
      <c r="O1716">
        <v>0</v>
      </c>
      <c r="P1716">
        <v>0</v>
      </c>
      <c r="Q1716">
        <v>0</v>
      </c>
      <c r="R1716">
        <v>0</v>
      </c>
      <c r="S1716">
        <v>0</v>
      </c>
      <c r="T1716">
        <v>900582</v>
      </c>
      <c r="U1716">
        <v>71506</v>
      </c>
      <c r="V1716">
        <v>700080</v>
      </c>
      <c r="W1716" t="s">
        <v>12609</v>
      </c>
      <c r="X1716" t="s">
        <v>13887</v>
      </c>
      <c r="Y1716">
        <v>0</v>
      </c>
      <c r="Z1716">
        <v>300</v>
      </c>
    </row>
    <row r="1717" spans="1:26" x14ac:dyDescent="0.25">
      <c r="A1717">
        <v>304313</v>
      </c>
      <c r="B1717">
        <v>202501</v>
      </c>
      <c r="C1717">
        <v>2</v>
      </c>
      <c r="D1717" t="s">
        <v>13422</v>
      </c>
      <c r="E1717">
        <v>4</v>
      </c>
      <c r="F1717">
        <v>885</v>
      </c>
      <c r="G1717">
        <v>193</v>
      </c>
      <c r="H1717">
        <v>22</v>
      </c>
      <c r="I1717">
        <v>7</v>
      </c>
      <c r="J1717">
        <v>0</v>
      </c>
      <c r="K1717">
        <v>3000</v>
      </c>
      <c r="L1717">
        <v>0</v>
      </c>
      <c r="M1717">
        <v>0</v>
      </c>
      <c r="N1717">
        <v>0</v>
      </c>
      <c r="O1717">
        <v>0</v>
      </c>
      <c r="P1717">
        <v>0</v>
      </c>
      <c r="Q1717">
        <v>0</v>
      </c>
      <c r="R1717">
        <v>0</v>
      </c>
      <c r="S1717">
        <v>0</v>
      </c>
      <c r="T1717">
        <v>900582</v>
      </c>
      <c r="U1717">
        <v>71506</v>
      </c>
      <c r="V1717">
        <v>700080</v>
      </c>
      <c r="W1717" t="s">
        <v>12609</v>
      </c>
      <c r="X1717" t="s">
        <v>13887</v>
      </c>
      <c r="Y1717">
        <v>0</v>
      </c>
      <c r="Z1717">
        <v>300</v>
      </c>
    </row>
    <row r="1718" spans="1:26" x14ac:dyDescent="0.25">
      <c r="A1718">
        <v>304341</v>
      </c>
      <c r="B1718">
        <v>202501</v>
      </c>
      <c r="C1718">
        <v>1</v>
      </c>
      <c r="D1718" t="s">
        <v>13569</v>
      </c>
      <c r="E1718">
        <v>4</v>
      </c>
      <c r="F1718">
        <v>125</v>
      </c>
      <c r="G1718">
        <v>49</v>
      </c>
      <c r="H1718">
        <v>3</v>
      </c>
      <c r="I1718">
        <v>1</v>
      </c>
      <c r="J1718">
        <v>19190</v>
      </c>
      <c r="K1718">
        <v>17400</v>
      </c>
      <c r="L1718">
        <v>10</v>
      </c>
      <c r="M1718">
        <v>4</v>
      </c>
      <c r="N1718">
        <v>2.5</v>
      </c>
      <c r="O1718">
        <v>1</v>
      </c>
      <c r="P1718">
        <v>1</v>
      </c>
      <c r="Q1718">
        <v>1.5</v>
      </c>
      <c r="R1718">
        <v>0</v>
      </c>
      <c r="S1718">
        <v>0</v>
      </c>
      <c r="T1718">
        <v>71251</v>
      </c>
      <c r="U1718">
        <v>71248</v>
      </c>
      <c r="V1718">
        <v>71245</v>
      </c>
      <c r="W1718" t="s">
        <v>12625</v>
      </c>
      <c r="X1718" t="s">
        <v>13885</v>
      </c>
      <c r="Y1718">
        <v>12599</v>
      </c>
      <c r="Z1718">
        <v>22174</v>
      </c>
    </row>
    <row r="1719" spans="1:26" x14ac:dyDescent="0.25">
      <c r="A1719">
        <v>304341</v>
      </c>
      <c r="B1719">
        <v>202501</v>
      </c>
      <c r="C1719">
        <v>2</v>
      </c>
      <c r="D1719" t="s">
        <v>13569</v>
      </c>
      <c r="E1719">
        <v>4</v>
      </c>
      <c r="F1719">
        <v>125</v>
      </c>
      <c r="G1719">
        <v>49</v>
      </c>
      <c r="H1719">
        <v>3</v>
      </c>
      <c r="I1719">
        <v>1</v>
      </c>
      <c r="J1719">
        <v>19190</v>
      </c>
      <c r="K1719">
        <v>17400</v>
      </c>
      <c r="L1719">
        <v>10</v>
      </c>
      <c r="M1719">
        <v>4</v>
      </c>
      <c r="N1719">
        <v>2.5</v>
      </c>
      <c r="O1719">
        <v>1</v>
      </c>
      <c r="P1719">
        <v>1</v>
      </c>
      <c r="Q1719">
        <v>1.5</v>
      </c>
      <c r="R1719">
        <v>0</v>
      </c>
      <c r="S1719">
        <v>0</v>
      </c>
      <c r="T1719">
        <v>71251</v>
      </c>
      <c r="U1719">
        <v>71248</v>
      </c>
      <c r="V1719">
        <v>71245</v>
      </c>
      <c r="W1719" t="s">
        <v>12625</v>
      </c>
      <c r="X1719" t="s">
        <v>13885</v>
      </c>
      <c r="Y1719">
        <v>12599</v>
      </c>
      <c r="Z1719">
        <v>22174</v>
      </c>
    </row>
    <row r="1720" spans="1:26" x14ac:dyDescent="0.25">
      <c r="A1720">
        <v>304351</v>
      </c>
      <c r="B1720">
        <v>202501</v>
      </c>
      <c r="C1720">
        <v>1</v>
      </c>
      <c r="D1720" t="s">
        <v>12894</v>
      </c>
      <c r="E1720">
        <v>4</v>
      </c>
      <c r="F1720">
        <v>80</v>
      </c>
      <c r="G1720">
        <v>31</v>
      </c>
      <c r="H1720">
        <v>5</v>
      </c>
      <c r="I1720">
        <v>3</v>
      </c>
      <c r="J1720">
        <v>19467</v>
      </c>
      <c r="K1720">
        <v>586</v>
      </c>
      <c r="L1720">
        <v>14.5</v>
      </c>
      <c r="M1720">
        <v>4</v>
      </c>
      <c r="N1720">
        <v>3</v>
      </c>
      <c r="O1720">
        <v>4</v>
      </c>
      <c r="P1720">
        <v>2</v>
      </c>
      <c r="Q1720">
        <v>1</v>
      </c>
      <c r="R1720">
        <v>0.5</v>
      </c>
      <c r="S1720">
        <v>0</v>
      </c>
      <c r="T1720">
        <v>71251</v>
      </c>
      <c r="U1720">
        <v>700023</v>
      </c>
      <c r="V1720">
        <v>700130</v>
      </c>
      <c r="W1720" t="s">
        <v>12679</v>
      </c>
      <c r="X1720" t="s">
        <v>13885</v>
      </c>
      <c r="Y1720">
        <v>11956</v>
      </c>
      <c r="Z1720">
        <v>24421</v>
      </c>
    </row>
    <row r="1721" spans="1:26" x14ac:dyDescent="0.25">
      <c r="A1721">
        <v>304351</v>
      </c>
      <c r="B1721">
        <v>202501</v>
      </c>
      <c r="C1721">
        <v>2</v>
      </c>
      <c r="D1721" t="s">
        <v>12894</v>
      </c>
      <c r="E1721">
        <v>4</v>
      </c>
      <c r="F1721">
        <v>80</v>
      </c>
      <c r="G1721">
        <v>31</v>
      </c>
      <c r="H1721">
        <v>5</v>
      </c>
      <c r="I1721">
        <v>3</v>
      </c>
      <c r="J1721">
        <v>19467</v>
      </c>
      <c r="K1721">
        <v>586</v>
      </c>
      <c r="L1721">
        <v>14.5</v>
      </c>
      <c r="M1721">
        <v>4</v>
      </c>
      <c r="N1721">
        <v>3</v>
      </c>
      <c r="O1721">
        <v>4</v>
      </c>
      <c r="P1721">
        <v>2</v>
      </c>
      <c r="Q1721">
        <v>1</v>
      </c>
      <c r="R1721">
        <v>0.5</v>
      </c>
      <c r="S1721">
        <v>0</v>
      </c>
      <c r="T1721">
        <v>71251</v>
      </c>
      <c r="U1721">
        <v>700023</v>
      </c>
      <c r="V1721">
        <v>700130</v>
      </c>
      <c r="W1721" t="s">
        <v>12679</v>
      </c>
      <c r="X1721" t="s">
        <v>13885</v>
      </c>
      <c r="Y1721">
        <v>11956</v>
      </c>
      <c r="Z1721">
        <v>24421</v>
      </c>
    </row>
    <row r="1722" spans="1:26" x14ac:dyDescent="0.25">
      <c r="A1722">
        <v>304353</v>
      </c>
      <c r="B1722">
        <v>202501</v>
      </c>
      <c r="C1722">
        <v>1</v>
      </c>
      <c r="D1722" t="s">
        <v>13007</v>
      </c>
      <c r="E1722">
        <v>4</v>
      </c>
      <c r="F1722">
        <v>219</v>
      </c>
      <c r="G1722">
        <v>84</v>
      </c>
      <c r="H1722">
        <v>14</v>
      </c>
      <c r="I1722">
        <v>4</v>
      </c>
      <c r="J1722">
        <v>11750</v>
      </c>
      <c r="K1722">
        <v>50905</v>
      </c>
      <c r="L1722">
        <v>14.5</v>
      </c>
      <c r="M1722">
        <v>5.5</v>
      </c>
      <c r="N1722">
        <v>3.5</v>
      </c>
      <c r="O1722">
        <v>0.5</v>
      </c>
      <c r="P1722">
        <v>2.5</v>
      </c>
      <c r="Q1722">
        <v>0.5</v>
      </c>
      <c r="R1722">
        <v>2</v>
      </c>
      <c r="S1722">
        <v>0</v>
      </c>
      <c r="T1722">
        <v>71251</v>
      </c>
      <c r="U1722">
        <v>700023</v>
      </c>
      <c r="V1722">
        <v>71201</v>
      </c>
      <c r="W1722" t="s">
        <v>12679</v>
      </c>
      <c r="X1722" t="s">
        <v>13885</v>
      </c>
      <c r="Y1722">
        <v>8728</v>
      </c>
      <c r="Z1722">
        <v>18344</v>
      </c>
    </row>
    <row r="1723" spans="1:26" x14ac:dyDescent="0.25">
      <c r="A1723">
        <v>304353</v>
      </c>
      <c r="B1723">
        <v>202501</v>
      </c>
      <c r="C1723">
        <v>2</v>
      </c>
      <c r="D1723" t="s">
        <v>13007</v>
      </c>
      <c r="E1723">
        <v>4</v>
      </c>
      <c r="F1723">
        <v>219</v>
      </c>
      <c r="G1723">
        <v>84</v>
      </c>
      <c r="H1723">
        <v>14</v>
      </c>
      <c r="I1723">
        <v>4</v>
      </c>
      <c r="J1723">
        <v>11750</v>
      </c>
      <c r="K1723">
        <v>50905</v>
      </c>
      <c r="L1723">
        <v>14.5</v>
      </c>
      <c r="M1723">
        <v>5.5</v>
      </c>
      <c r="N1723">
        <v>3.5</v>
      </c>
      <c r="O1723">
        <v>0.5</v>
      </c>
      <c r="P1723">
        <v>2.5</v>
      </c>
      <c r="Q1723">
        <v>0.5</v>
      </c>
      <c r="R1723">
        <v>2</v>
      </c>
      <c r="S1723">
        <v>0</v>
      </c>
      <c r="T1723">
        <v>71251</v>
      </c>
      <c r="U1723">
        <v>700023</v>
      </c>
      <c r="V1723">
        <v>71201</v>
      </c>
      <c r="W1723" t="s">
        <v>12679</v>
      </c>
      <c r="X1723" t="s">
        <v>13885</v>
      </c>
      <c r="Y1723">
        <v>8728</v>
      </c>
      <c r="Z1723">
        <v>18344</v>
      </c>
    </row>
    <row r="1724" spans="1:26" x14ac:dyDescent="0.25">
      <c r="A1724">
        <v>304355</v>
      </c>
      <c r="B1724">
        <v>202501</v>
      </c>
      <c r="C1724">
        <v>1</v>
      </c>
      <c r="D1724" t="s">
        <v>13604</v>
      </c>
      <c r="E1724">
        <v>4</v>
      </c>
      <c r="F1724">
        <v>916</v>
      </c>
      <c r="G1724">
        <v>200</v>
      </c>
      <c r="H1724">
        <v>23</v>
      </c>
      <c r="I1724">
        <v>8</v>
      </c>
      <c r="J1724">
        <v>0</v>
      </c>
      <c r="K1724">
        <v>0</v>
      </c>
      <c r="L1724">
        <v>0</v>
      </c>
      <c r="M1724">
        <v>0</v>
      </c>
      <c r="N1724">
        <v>0</v>
      </c>
      <c r="O1724">
        <v>0</v>
      </c>
      <c r="P1724">
        <v>0</v>
      </c>
      <c r="Q1724">
        <v>0</v>
      </c>
      <c r="R1724">
        <v>0</v>
      </c>
      <c r="S1724">
        <v>0</v>
      </c>
      <c r="T1724">
        <v>900582</v>
      </c>
      <c r="U1724">
        <v>71506</v>
      </c>
      <c r="V1724">
        <v>71526</v>
      </c>
      <c r="W1724" t="s">
        <v>12609</v>
      </c>
      <c r="X1724" t="s">
        <v>13887</v>
      </c>
      <c r="Y1724">
        <v>0</v>
      </c>
      <c r="Z1724">
        <v>0</v>
      </c>
    </row>
    <row r="1725" spans="1:26" x14ac:dyDescent="0.25">
      <c r="A1725">
        <v>304355</v>
      </c>
      <c r="B1725">
        <v>202501</v>
      </c>
      <c r="C1725">
        <v>2</v>
      </c>
      <c r="D1725" t="s">
        <v>13604</v>
      </c>
      <c r="E1725">
        <v>4</v>
      </c>
      <c r="F1725">
        <v>916</v>
      </c>
      <c r="G1725">
        <v>200</v>
      </c>
      <c r="H1725">
        <v>23</v>
      </c>
      <c r="I1725">
        <v>8</v>
      </c>
      <c r="J1725">
        <v>0</v>
      </c>
      <c r="K1725">
        <v>0</v>
      </c>
      <c r="L1725">
        <v>0</v>
      </c>
      <c r="M1725">
        <v>0</v>
      </c>
      <c r="N1725">
        <v>0</v>
      </c>
      <c r="O1725">
        <v>0</v>
      </c>
      <c r="P1725">
        <v>0</v>
      </c>
      <c r="Q1725">
        <v>0</v>
      </c>
      <c r="R1725">
        <v>0</v>
      </c>
      <c r="S1725">
        <v>0</v>
      </c>
      <c r="T1725">
        <v>900582</v>
      </c>
      <c r="U1725">
        <v>71506</v>
      </c>
      <c r="V1725">
        <v>71526</v>
      </c>
      <c r="W1725" t="s">
        <v>12609</v>
      </c>
      <c r="X1725" t="s">
        <v>13887</v>
      </c>
      <c r="Y1725">
        <v>0</v>
      </c>
      <c r="Z1725">
        <v>0</v>
      </c>
    </row>
    <row r="1726" spans="1:26" x14ac:dyDescent="0.25">
      <c r="A1726">
        <v>304358</v>
      </c>
      <c r="B1726">
        <v>202501</v>
      </c>
      <c r="C1726">
        <v>1</v>
      </c>
      <c r="D1726" t="s">
        <v>13606</v>
      </c>
      <c r="E1726">
        <v>4</v>
      </c>
      <c r="F1726">
        <v>128</v>
      </c>
      <c r="G1726">
        <v>25</v>
      </c>
      <c r="H1726">
        <v>7</v>
      </c>
      <c r="I1726">
        <v>3</v>
      </c>
      <c r="J1726">
        <v>19792</v>
      </c>
      <c r="K1726">
        <v>10000</v>
      </c>
      <c r="L1726">
        <v>15</v>
      </c>
      <c r="M1726">
        <v>10</v>
      </c>
      <c r="N1726">
        <v>3</v>
      </c>
      <c r="O1726">
        <v>2</v>
      </c>
      <c r="P1726">
        <v>0</v>
      </c>
      <c r="Q1726">
        <v>0</v>
      </c>
      <c r="R1726">
        <v>0</v>
      </c>
      <c r="S1726">
        <v>0</v>
      </c>
      <c r="T1726">
        <v>900582</v>
      </c>
      <c r="U1726">
        <v>71507</v>
      </c>
      <c r="V1726">
        <v>71531</v>
      </c>
      <c r="W1726" t="s">
        <v>12616</v>
      </c>
      <c r="X1726" t="s">
        <v>13887</v>
      </c>
      <c r="Y1726">
        <v>0</v>
      </c>
      <c r="Z1726">
        <v>22060</v>
      </c>
    </row>
    <row r="1727" spans="1:26" x14ac:dyDescent="0.25">
      <c r="A1727">
        <v>304358</v>
      </c>
      <c r="B1727">
        <v>202501</v>
      </c>
      <c r="C1727">
        <v>2</v>
      </c>
      <c r="D1727" t="s">
        <v>13606</v>
      </c>
      <c r="E1727">
        <v>4</v>
      </c>
      <c r="F1727">
        <v>128</v>
      </c>
      <c r="G1727">
        <v>25</v>
      </c>
      <c r="H1727">
        <v>7</v>
      </c>
      <c r="I1727">
        <v>3</v>
      </c>
      <c r="J1727">
        <v>19792</v>
      </c>
      <c r="K1727">
        <v>10000</v>
      </c>
      <c r="L1727">
        <v>15</v>
      </c>
      <c r="M1727">
        <v>10</v>
      </c>
      <c r="N1727">
        <v>3</v>
      </c>
      <c r="O1727">
        <v>2</v>
      </c>
      <c r="P1727">
        <v>0</v>
      </c>
      <c r="Q1727">
        <v>0</v>
      </c>
      <c r="R1727">
        <v>0</v>
      </c>
      <c r="S1727">
        <v>0</v>
      </c>
      <c r="T1727">
        <v>900582</v>
      </c>
      <c r="U1727">
        <v>71507</v>
      </c>
      <c r="V1727">
        <v>71531</v>
      </c>
      <c r="W1727" t="s">
        <v>12616</v>
      </c>
      <c r="X1727" t="s">
        <v>13887</v>
      </c>
      <c r="Y1727">
        <v>0</v>
      </c>
      <c r="Z1727">
        <v>22060</v>
      </c>
    </row>
    <row r="1728" spans="1:26" x14ac:dyDescent="0.25">
      <c r="A1728">
        <v>304366</v>
      </c>
      <c r="B1728">
        <v>202501</v>
      </c>
      <c r="C1728">
        <v>1</v>
      </c>
      <c r="D1728" t="s">
        <v>13607</v>
      </c>
      <c r="E1728">
        <v>4</v>
      </c>
      <c r="F1728">
        <v>804</v>
      </c>
      <c r="G1728">
        <v>186</v>
      </c>
      <c r="H1728">
        <v>25</v>
      </c>
      <c r="I1728">
        <v>7</v>
      </c>
      <c r="J1728">
        <v>1436</v>
      </c>
      <c r="K1728">
        <v>0</v>
      </c>
      <c r="L1728">
        <v>3</v>
      </c>
      <c r="M1728">
        <v>0.5</v>
      </c>
      <c r="N1728">
        <v>0.5</v>
      </c>
      <c r="O1728">
        <v>0</v>
      </c>
      <c r="P1728">
        <v>0.5</v>
      </c>
      <c r="Q1728">
        <v>1.5</v>
      </c>
      <c r="R1728">
        <v>0</v>
      </c>
      <c r="S1728">
        <v>0</v>
      </c>
      <c r="T1728">
        <v>71030</v>
      </c>
      <c r="U1728">
        <v>71063</v>
      </c>
      <c r="V1728">
        <v>71064</v>
      </c>
      <c r="W1728" t="s">
        <v>3624</v>
      </c>
      <c r="X1728" t="s">
        <v>12595</v>
      </c>
      <c r="Y1728">
        <v>0</v>
      </c>
      <c r="Z1728">
        <v>1599</v>
      </c>
    </row>
    <row r="1729" spans="1:26" x14ac:dyDescent="0.25">
      <c r="A1729">
        <v>304366</v>
      </c>
      <c r="B1729">
        <v>202501</v>
      </c>
      <c r="C1729">
        <v>2</v>
      </c>
      <c r="D1729" t="s">
        <v>13607</v>
      </c>
      <c r="E1729">
        <v>4</v>
      </c>
      <c r="F1729">
        <v>804</v>
      </c>
      <c r="G1729">
        <v>186</v>
      </c>
      <c r="H1729">
        <v>25</v>
      </c>
      <c r="I1729">
        <v>7</v>
      </c>
      <c r="J1729">
        <v>1436</v>
      </c>
      <c r="K1729">
        <v>0</v>
      </c>
      <c r="L1729">
        <v>3</v>
      </c>
      <c r="M1729">
        <v>0.5</v>
      </c>
      <c r="N1729">
        <v>0.5</v>
      </c>
      <c r="O1729">
        <v>0</v>
      </c>
      <c r="P1729">
        <v>0.5</v>
      </c>
      <c r="Q1729">
        <v>1.5</v>
      </c>
      <c r="R1729">
        <v>0</v>
      </c>
      <c r="S1729">
        <v>0</v>
      </c>
      <c r="T1729">
        <v>71030</v>
      </c>
      <c r="U1729">
        <v>71063</v>
      </c>
      <c r="V1729">
        <v>71064</v>
      </c>
      <c r="W1729" t="s">
        <v>3624</v>
      </c>
      <c r="X1729" t="s">
        <v>12595</v>
      </c>
      <c r="Y1729">
        <v>0</v>
      </c>
      <c r="Z1729">
        <v>1599</v>
      </c>
    </row>
    <row r="1730" spans="1:26" x14ac:dyDescent="0.25">
      <c r="A1730">
        <v>304367</v>
      </c>
      <c r="B1730">
        <v>202501</v>
      </c>
      <c r="C1730">
        <v>1</v>
      </c>
      <c r="D1730" t="s">
        <v>12710</v>
      </c>
      <c r="E1730">
        <v>4</v>
      </c>
      <c r="F1730">
        <v>383</v>
      </c>
      <c r="G1730">
        <v>146</v>
      </c>
      <c r="H1730">
        <v>19</v>
      </c>
      <c r="I1730">
        <v>5</v>
      </c>
      <c r="J1730">
        <v>10468</v>
      </c>
      <c r="K1730">
        <v>23000</v>
      </c>
      <c r="L1730">
        <v>3</v>
      </c>
      <c r="M1730">
        <v>0</v>
      </c>
      <c r="N1730">
        <v>1</v>
      </c>
      <c r="O1730">
        <v>0</v>
      </c>
      <c r="P1730">
        <v>0</v>
      </c>
      <c r="Q1730">
        <v>1</v>
      </c>
      <c r="R1730">
        <v>1</v>
      </c>
      <c r="S1730">
        <v>0</v>
      </c>
      <c r="T1730">
        <v>71251</v>
      </c>
      <c r="U1730">
        <v>71174</v>
      </c>
      <c r="V1730">
        <v>71500</v>
      </c>
      <c r="W1730" t="s">
        <v>12613</v>
      </c>
      <c r="X1730" t="s">
        <v>13885</v>
      </c>
      <c r="Y1730">
        <v>0</v>
      </c>
      <c r="Z1730">
        <v>13461</v>
      </c>
    </row>
    <row r="1731" spans="1:26" x14ac:dyDescent="0.25">
      <c r="A1731">
        <v>304367</v>
      </c>
      <c r="B1731">
        <v>202501</v>
      </c>
      <c r="C1731">
        <v>2</v>
      </c>
      <c r="D1731" t="s">
        <v>12710</v>
      </c>
      <c r="E1731">
        <v>4</v>
      </c>
      <c r="F1731">
        <v>383</v>
      </c>
      <c r="G1731">
        <v>146</v>
      </c>
      <c r="H1731">
        <v>19</v>
      </c>
      <c r="I1731">
        <v>5</v>
      </c>
      <c r="J1731">
        <v>10468</v>
      </c>
      <c r="K1731">
        <v>23000</v>
      </c>
      <c r="L1731">
        <v>3</v>
      </c>
      <c r="M1731">
        <v>0</v>
      </c>
      <c r="N1731">
        <v>1</v>
      </c>
      <c r="O1731">
        <v>0</v>
      </c>
      <c r="P1731">
        <v>0</v>
      </c>
      <c r="Q1731">
        <v>1</v>
      </c>
      <c r="R1731">
        <v>1</v>
      </c>
      <c r="S1731">
        <v>0</v>
      </c>
      <c r="T1731">
        <v>71251</v>
      </c>
      <c r="U1731">
        <v>71174</v>
      </c>
      <c r="V1731">
        <v>71500</v>
      </c>
      <c r="W1731" t="s">
        <v>12613</v>
      </c>
      <c r="X1731" t="s">
        <v>13885</v>
      </c>
      <c r="Y1731">
        <v>0</v>
      </c>
      <c r="Z1731">
        <v>13461</v>
      </c>
    </row>
    <row r="1732" spans="1:26" x14ac:dyDescent="0.25">
      <c r="A1732">
        <v>304373</v>
      </c>
      <c r="B1732">
        <v>202501</v>
      </c>
      <c r="C1732">
        <v>1</v>
      </c>
      <c r="D1732" t="s">
        <v>13591</v>
      </c>
      <c r="E1732">
        <v>4</v>
      </c>
      <c r="F1732">
        <v>448</v>
      </c>
      <c r="G1732">
        <v>163</v>
      </c>
      <c r="H1732">
        <v>21</v>
      </c>
      <c r="I1732">
        <v>5</v>
      </c>
      <c r="J1732">
        <v>10088</v>
      </c>
      <c r="K1732">
        <v>8650</v>
      </c>
      <c r="L1732">
        <v>2</v>
      </c>
      <c r="M1732">
        <v>1</v>
      </c>
      <c r="N1732">
        <v>0</v>
      </c>
      <c r="O1732">
        <v>0.5</v>
      </c>
      <c r="P1732">
        <v>0.5</v>
      </c>
      <c r="Q1732">
        <v>0</v>
      </c>
      <c r="R1732">
        <v>0</v>
      </c>
      <c r="S1732">
        <v>0</v>
      </c>
      <c r="T1732">
        <v>71251</v>
      </c>
      <c r="U1732">
        <v>70930</v>
      </c>
      <c r="V1732">
        <v>71182</v>
      </c>
      <c r="W1732" t="s">
        <v>12618</v>
      </c>
      <c r="X1732" t="s">
        <v>13885</v>
      </c>
      <c r="Y1732">
        <v>0</v>
      </c>
      <c r="Z1732">
        <v>11620</v>
      </c>
    </row>
    <row r="1733" spans="1:26" x14ac:dyDescent="0.25">
      <c r="A1733">
        <v>304373</v>
      </c>
      <c r="B1733">
        <v>202501</v>
      </c>
      <c r="C1733">
        <v>2</v>
      </c>
      <c r="D1733" t="s">
        <v>13591</v>
      </c>
      <c r="E1733">
        <v>4</v>
      </c>
      <c r="F1733">
        <v>448</v>
      </c>
      <c r="G1733">
        <v>163</v>
      </c>
      <c r="H1733">
        <v>21</v>
      </c>
      <c r="I1733">
        <v>5</v>
      </c>
      <c r="J1733">
        <v>10088</v>
      </c>
      <c r="K1733">
        <v>8650</v>
      </c>
      <c r="L1733">
        <v>2</v>
      </c>
      <c r="M1733">
        <v>1</v>
      </c>
      <c r="N1733">
        <v>0</v>
      </c>
      <c r="O1733">
        <v>0.5</v>
      </c>
      <c r="P1733">
        <v>0.5</v>
      </c>
      <c r="Q1733">
        <v>0</v>
      </c>
      <c r="R1733">
        <v>0</v>
      </c>
      <c r="S1733">
        <v>0</v>
      </c>
      <c r="T1733">
        <v>71251</v>
      </c>
      <c r="U1733">
        <v>70930</v>
      </c>
      <c r="V1733">
        <v>71182</v>
      </c>
      <c r="W1733" t="s">
        <v>12618</v>
      </c>
      <c r="X1733" t="s">
        <v>13885</v>
      </c>
      <c r="Y1733">
        <v>0</v>
      </c>
      <c r="Z1733">
        <v>11620</v>
      </c>
    </row>
    <row r="1734" spans="1:26" x14ac:dyDescent="0.25">
      <c r="A1734">
        <v>304375</v>
      </c>
      <c r="B1734">
        <v>202501</v>
      </c>
      <c r="C1734">
        <v>1</v>
      </c>
      <c r="D1734" t="s">
        <v>13609</v>
      </c>
      <c r="E1734">
        <v>4</v>
      </c>
      <c r="F1734">
        <v>222</v>
      </c>
      <c r="G1734">
        <v>87</v>
      </c>
      <c r="H1734">
        <v>18</v>
      </c>
      <c r="I1734">
        <v>9</v>
      </c>
      <c r="J1734">
        <v>12534</v>
      </c>
      <c r="K1734">
        <v>11329</v>
      </c>
      <c r="L1734">
        <v>16</v>
      </c>
      <c r="M1734">
        <v>3.5</v>
      </c>
      <c r="N1734">
        <v>6</v>
      </c>
      <c r="O1734">
        <v>2</v>
      </c>
      <c r="P1734">
        <v>3</v>
      </c>
      <c r="Q1734">
        <v>1.5</v>
      </c>
      <c r="R1734">
        <v>0</v>
      </c>
      <c r="S1734">
        <v>0</v>
      </c>
      <c r="T1734">
        <v>71251</v>
      </c>
      <c r="U1734">
        <v>71255</v>
      </c>
      <c r="V1734">
        <v>71258</v>
      </c>
      <c r="W1734" t="s">
        <v>12640</v>
      </c>
      <c r="X1734" t="s">
        <v>13885</v>
      </c>
      <c r="Y1734">
        <v>0</v>
      </c>
      <c r="Z1734">
        <v>18257</v>
      </c>
    </row>
    <row r="1735" spans="1:26" x14ac:dyDescent="0.25">
      <c r="A1735">
        <v>304375</v>
      </c>
      <c r="B1735">
        <v>202501</v>
      </c>
      <c r="C1735">
        <v>2</v>
      </c>
      <c r="D1735" t="s">
        <v>13609</v>
      </c>
      <c r="E1735">
        <v>4</v>
      </c>
      <c r="F1735">
        <v>222</v>
      </c>
      <c r="G1735">
        <v>87</v>
      </c>
      <c r="H1735">
        <v>18</v>
      </c>
      <c r="I1735">
        <v>9</v>
      </c>
      <c r="J1735">
        <v>12534</v>
      </c>
      <c r="K1735">
        <v>11329</v>
      </c>
      <c r="L1735">
        <v>16</v>
      </c>
      <c r="M1735">
        <v>3.5</v>
      </c>
      <c r="N1735">
        <v>6</v>
      </c>
      <c r="O1735">
        <v>2</v>
      </c>
      <c r="P1735">
        <v>3</v>
      </c>
      <c r="Q1735">
        <v>1.5</v>
      </c>
      <c r="R1735">
        <v>0</v>
      </c>
      <c r="S1735">
        <v>0</v>
      </c>
      <c r="T1735">
        <v>71251</v>
      </c>
      <c r="U1735">
        <v>71255</v>
      </c>
      <c r="V1735">
        <v>71258</v>
      </c>
      <c r="W1735" t="s">
        <v>12640</v>
      </c>
      <c r="X1735" t="s">
        <v>13885</v>
      </c>
      <c r="Y1735">
        <v>0</v>
      </c>
      <c r="Z1735">
        <v>18257</v>
      </c>
    </row>
    <row r="1736" spans="1:26" x14ac:dyDescent="0.25">
      <c r="A1736">
        <v>304377</v>
      </c>
      <c r="B1736">
        <v>202501</v>
      </c>
      <c r="C1736">
        <v>1</v>
      </c>
      <c r="D1736" t="s">
        <v>13560</v>
      </c>
      <c r="E1736">
        <v>4</v>
      </c>
      <c r="F1736">
        <v>163</v>
      </c>
      <c r="G1736">
        <v>61</v>
      </c>
      <c r="H1736">
        <v>8</v>
      </c>
      <c r="I1736">
        <v>3</v>
      </c>
      <c r="J1736">
        <v>16120</v>
      </c>
      <c r="K1736">
        <v>18789</v>
      </c>
      <c r="L1736">
        <v>16</v>
      </c>
      <c r="M1736">
        <v>6.5</v>
      </c>
      <c r="N1736">
        <v>2.5</v>
      </c>
      <c r="O1736">
        <v>1.5</v>
      </c>
      <c r="P1736">
        <v>1</v>
      </c>
      <c r="Q1736">
        <v>4.5</v>
      </c>
      <c r="R1736">
        <v>0</v>
      </c>
      <c r="S1736">
        <v>0</v>
      </c>
      <c r="T1736">
        <v>71251</v>
      </c>
      <c r="U1736">
        <v>70930</v>
      </c>
      <c r="V1736">
        <v>71397</v>
      </c>
      <c r="W1736" t="s">
        <v>12618</v>
      </c>
      <c r="X1736" t="s">
        <v>13885</v>
      </c>
      <c r="Y1736">
        <v>16946</v>
      </c>
      <c r="Z1736">
        <v>20124</v>
      </c>
    </row>
    <row r="1737" spans="1:26" x14ac:dyDescent="0.25">
      <c r="A1737">
        <v>304377</v>
      </c>
      <c r="B1737">
        <v>202501</v>
      </c>
      <c r="C1737">
        <v>2</v>
      </c>
      <c r="D1737" t="s">
        <v>13560</v>
      </c>
      <c r="E1737">
        <v>4</v>
      </c>
      <c r="F1737">
        <v>163</v>
      </c>
      <c r="G1737">
        <v>61</v>
      </c>
      <c r="H1737">
        <v>8</v>
      </c>
      <c r="I1737">
        <v>3</v>
      </c>
      <c r="J1737">
        <v>16120</v>
      </c>
      <c r="K1737">
        <v>18789</v>
      </c>
      <c r="L1737">
        <v>16</v>
      </c>
      <c r="M1737">
        <v>6.5</v>
      </c>
      <c r="N1737">
        <v>2.5</v>
      </c>
      <c r="O1737">
        <v>1.5</v>
      </c>
      <c r="P1737">
        <v>1</v>
      </c>
      <c r="Q1737">
        <v>4.5</v>
      </c>
      <c r="R1737">
        <v>0</v>
      </c>
      <c r="S1737">
        <v>0</v>
      </c>
      <c r="T1737">
        <v>71251</v>
      </c>
      <c r="U1737">
        <v>70930</v>
      </c>
      <c r="V1737">
        <v>71397</v>
      </c>
      <c r="W1737" t="s">
        <v>12618</v>
      </c>
      <c r="X1737" t="s">
        <v>13885</v>
      </c>
      <c r="Y1737">
        <v>16946</v>
      </c>
      <c r="Z1737">
        <v>20124</v>
      </c>
    </row>
    <row r="1738" spans="1:26" x14ac:dyDescent="0.25">
      <c r="A1738">
        <v>304392</v>
      </c>
      <c r="B1738">
        <v>202501</v>
      </c>
      <c r="C1738">
        <v>1</v>
      </c>
      <c r="D1738" t="s">
        <v>13611</v>
      </c>
      <c r="E1738">
        <v>4</v>
      </c>
      <c r="F1738">
        <v>100</v>
      </c>
      <c r="G1738">
        <v>20</v>
      </c>
      <c r="H1738">
        <v>3</v>
      </c>
      <c r="I1738">
        <v>2</v>
      </c>
      <c r="J1738">
        <v>16157</v>
      </c>
      <c r="K1738">
        <v>1500</v>
      </c>
      <c r="L1738">
        <v>6</v>
      </c>
      <c r="M1738">
        <v>1</v>
      </c>
      <c r="N1738">
        <v>0</v>
      </c>
      <c r="O1738">
        <v>0</v>
      </c>
      <c r="P1738">
        <v>2</v>
      </c>
      <c r="Q1738">
        <v>3</v>
      </c>
      <c r="R1738">
        <v>0</v>
      </c>
      <c r="S1738">
        <v>0</v>
      </c>
      <c r="T1738">
        <v>900582</v>
      </c>
      <c r="U1738">
        <v>71159</v>
      </c>
      <c r="V1738">
        <v>71152</v>
      </c>
      <c r="W1738" t="s">
        <v>12629</v>
      </c>
      <c r="X1738" t="s">
        <v>13887</v>
      </c>
      <c r="Y1738">
        <v>0</v>
      </c>
      <c r="Z1738">
        <v>23151</v>
      </c>
    </row>
    <row r="1739" spans="1:26" x14ac:dyDescent="0.25">
      <c r="A1739">
        <v>304392</v>
      </c>
      <c r="B1739">
        <v>202501</v>
      </c>
      <c r="C1739">
        <v>2</v>
      </c>
      <c r="D1739" t="s">
        <v>13611</v>
      </c>
      <c r="E1739">
        <v>4</v>
      </c>
      <c r="F1739">
        <v>100</v>
      </c>
      <c r="G1739">
        <v>20</v>
      </c>
      <c r="H1739">
        <v>3</v>
      </c>
      <c r="I1739">
        <v>2</v>
      </c>
      <c r="J1739">
        <v>16157</v>
      </c>
      <c r="K1739">
        <v>1500</v>
      </c>
      <c r="L1739">
        <v>6</v>
      </c>
      <c r="M1739">
        <v>1</v>
      </c>
      <c r="N1739">
        <v>0</v>
      </c>
      <c r="O1739">
        <v>0</v>
      </c>
      <c r="P1739">
        <v>2</v>
      </c>
      <c r="Q1739">
        <v>3</v>
      </c>
      <c r="R1739">
        <v>0</v>
      </c>
      <c r="S1739">
        <v>0</v>
      </c>
      <c r="T1739">
        <v>900582</v>
      </c>
      <c r="U1739">
        <v>71159</v>
      </c>
      <c r="V1739">
        <v>71152</v>
      </c>
      <c r="W1739" t="s">
        <v>12629</v>
      </c>
      <c r="X1739" t="s">
        <v>13887</v>
      </c>
      <c r="Y1739">
        <v>0</v>
      </c>
      <c r="Z1739">
        <v>23151</v>
      </c>
    </row>
    <row r="1740" spans="1:26" x14ac:dyDescent="0.25">
      <c r="A1740">
        <v>304393</v>
      </c>
      <c r="B1740">
        <v>202501</v>
      </c>
      <c r="C1740">
        <v>1</v>
      </c>
      <c r="D1740" t="s">
        <v>13612</v>
      </c>
      <c r="E1740">
        <v>2</v>
      </c>
      <c r="F1740">
        <v>15</v>
      </c>
      <c r="G1740">
        <v>3</v>
      </c>
      <c r="H1740">
        <v>0</v>
      </c>
      <c r="I1740">
        <v>0</v>
      </c>
      <c r="J1740">
        <v>200172</v>
      </c>
      <c r="K1740">
        <v>634102</v>
      </c>
      <c r="L1740">
        <v>186</v>
      </c>
      <c r="M1740">
        <v>33</v>
      </c>
      <c r="N1740">
        <v>60</v>
      </c>
      <c r="O1740">
        <v>27</v>
      </c>
      <c r="P1740">
        <v>24</v>
      </c>
      <c r="Q1740">
        <v>34</v>
      </c>
      <c r="R1740">
        <v>8</v>
      </c>
      <c r="S1740">
        <v>0</v>
      </c>
      <c r="T1740">
        <v>900582</v>
      </c>
      <c r="U1740">
        <v>71188</v>
      </c>
      <c r="V1740">
        <v>0</v>
      </c>
      <c r="W1740" t="s">
        <v>12620</v>
      </c>
      <c r="X1740" t="s">
        <v>13887</v>
      </c>
      <c r="Y1740">
        <v>130538</v>
      </c>
      <c r="Z1740">
        <v>333626</v>
      </c>
    </row>
    <row r="1741" spans="1:26" x14ac:dyDescent="0.25">
      <c r="A1741">
        <v>304393</v>
      </c>
      <c r="B1741">
        <v>202501</v>
      </c>
      <c r="C1741">
        <v>2</v>
      </c>
      <c r="D1741" t="s">
        <v>13612</v>
      </c>
      <c r="E1741">
        <v>2</v>
      </c>
      <c r="F1741">
        <v>15</v>
      </c>
      <c r="G1741">
        <v>3</v>
      </c>
      <c r="H1741">
        <v>0</v>
      </c>
      <c r="I1741">
        <v>0</v>
      </c>
      <c r="J1741">
        <v>200172</v>
      </c>
      <c r="K1741">
        <v>634102</v>
      </c>
      <c r="L1741">
        <v>186</v>
      </c>
      <c r="M1741">
        <v>33</v>
      </c>
      <c r="N1741">
        <v>60</v>
      </c>
      <c r="O1741">
        <v>27</v>
      </c>
      <c r="P1741">
        <v>24</v>
      </c>
      <c r="Q1741">
        <v>34</v>
      </c>
      <c r="R1741">
        <v>8</v>
      </c>
      <c r="S1741">
        <v>0</v>
      </c>
      <c r="T1741">
        <v>900582</v>
      </c>
      <c r="U1741">
        <v>71188</v>
      </c>
      <c r="V1741">
        <v>0</v>
      </c>
      <c r="W1741" t="s">
        <v>12620</v>
      </c>
      <c r="X1741" t="s">
        <v>13887</v>
      </c>
      <c r="Y1741">
        <v>130538</v>
      </c>
      <c r="Z1741">
        <v>333626</v>
      </c>
    </row>
    <row r="1742" spans="1:26" x14ac:dyDescent="0.25">
      <c r="A1742">
        <v>304399</v>
      </c>
      <c r="B1742">
        <v>202501</v>
      </c>
      <c r="C1742">
        <v>1</v>
      </c>
      <c r="D1742" t="s">
        <v>13615</v>
      </c>
      <c r="E1742">
        <v>4</v>
      </c>
      <c r="F1742">
        <v>28</v>
      </c>
      <c r="G1742">
        <v>13</v>
      </c>
      <c r="H1742">
        <v>3</v>
      </c>
      <c r="I1742">
        <v>1</v>
      </c>
      <c r="J1742">
        <v>23296</v>
      </c>
      <c r="K1742">
        <v>65878</v>
      </c>
      <c r="L1742">
        <v>19.5</v>
      </c>
      <c r="M1742">
        <v>6.5</v>
      </c>
      <c r="N1742">
        <v>8.5</v>
      </c>
      <c r="O1742">
        <v>1</v>
      </c>
      <c r="P1742">
        <v>1.5</v>
      </c>
      <c r="Q1742">
        <v>1.5</v>
      </c>
      <c r="R1742">
        <v>0.5</v>
      </c>
      <c r="S1742">
        <v>0</v>
      </c>
      <c r="T1742">
        <v>71251</v>
      </c>
      <c r="U1742">
        <v>71255</v>
      </c>
      <c r="V1742">
        <v>700257</v>
      </c>
      <c r="W1742" t="s">
        <v>12640</v>
      </c>
      <c r="X1742" t="s">
        <v>13885</v>
      </c>
      <c r="Y1742">
        <v>0</v>
      </c>
      <c r="Z1742">
        <v>32773</v>
      </c>
    </row>
    <row r="1743" spans="1:26" x14ac:dyDescent="0.25">
      <c r="A1743">
        <v>304399</v>
      </c>
      <c r="B1743">
        <v>202501</v>
      </c>
      <c r="C1743">
        <v>2</v>
      </c>
      <c r="D1743" t="s">
        <v>13615</v>
      </c>
      <c r="E1743">
        <v>4</v>
      </c>
      <c r="F1743">
        <v>28</v>
      </c>
      <c r="G1743">
        <v>13</v>
      </c>
      <c r="H1743">
        <v>3</v>
      </c>
      <c r="I1743">
        <v>1</v>
      </c>
      <c r="J1743">
        <v>23296</v>
      </c>
      <c r="K1743">
        <v>65878</v>
      </c>
      <c r="L1743">
        <v>19.5</v>
      </c>
      <c r="M1743">
        <v>6.5</v>
      </c>
      <c r="N1743">
        <v>8.5</v>
      </c>
      <c r="O1743">
        <v>1</v>
      </c>
      <c r="P1743">
        <v>1.5</v>
      </c>
      <c r="Q1743">
        <v>1.5</v>
      </c>
      <c r="R1743">
        <v>0.5</v>
      </c>
      <c r="S1743">
        <v>0</v>
      </c>
      <c r="T1743">
        <v>71251</v>
      </c>
      <c r="U1743">
        <v>71255</v>
      </c>
      <c r="V1743">
        <v>700257</v>
      </c>
      <c r="W1743" t="s">
        <v>12640</v>
      </c>
      <c r="X1743" t="s">
        <v>13885</v>
      </c>
      <c r="Y1743">
        <v>0</v>
      </c>
      <c r="Z1743">
        <v>32773</v>
      </c>
    </row>
    <row r="1744" spans="1:26" x14ac:dyDescent="0.25">
      <c r="A1744">
        <v>304401</v>
      </c>
      <c r="B1744">
        <v>202501</v>
      </c>
      <c r="C1744">
        <v>1</v>
      </c>
      <c r="D1744" t="s">
        <v>13616</v>
      </c>
      <c r="E1744">
        <v>4</v>
      </c>
      <c r="F1744">
        <v>794</v>
      </c>
      <c r="G1744">
        <v>254</v>
      </c>
      <c r="H1744">
        <v>36</v>
      </c>
      <c r="I1744">
        <v>6</v>
      </c>
      <c r="J1744">
        <v>732</v>
      </c>
      <c r="K1744">
        <v>10000</v>
      </c>
      <c r="L1744">
        <v>1</v>
      </c>
      <c r="M1744">
        <v>0</v>
      </c>
      <c r="N1744">
        <v>0</v>
      </c>
      <c r="O1744">
        <v>0</v>
      </c>
      <c r="P1744">
        <v>0</v>
      </c>
      <c r="Q1744">
        <v>1</v>
      </c>
      <c r="R1744">
        <v>0</v>
      </c>
      <c r="S1744">
        <v>0</v>
      </c>
      <c r="T1744">
        <v>71251</v>
      </c>
      <c r="U1744">
        <v>71239</v>
      </c>
      <c r="V1744">
        <v>71238</v>
      </c>
      <c r="W1744" t="s">
        <v>12650</v>
      </c>
      <c r="X1744" t="s">
        <v>13885</v>
      </c>
      <c r="Y1744">
        <v>0</v>
      </c>
      <c r="Z1744">
        <v>1806</v>
      </c>
    </row>
    <row r="1745" spans="1:26" x14ac:dyDescent="0.25">
      <c r="A1745">
        <v>304401</v>
      </c>
      <c r="B1745">
        <v>202501</v>
      </c>
      <c r="C1745">
        <v>2</v>
      </c>
      <c r="D1745" t="s">
        <v>13616</v>
      </c>
      <c r="E1745">
        <v>4</v>
      </c>
      <c r="F1745">
        <v>794</v>
      </c>
      <c r="G1745">
        <v>254</v>
      </c>
      <c r="H1745">
        <v>36</v>
      </c>
      <c r="I1745">
        <v>6</v>
      </c>
      <c r="J1745">
        <v>732</v>
      </c>
      <c r="K1745">
        <v>10000</v>
      </c>
      <c r="L1745">
        <v>1</v>
      </c>
      <c r="M1745">
        <v>0</v>
      </c>
      <c r="N1745">
        <v>0</v>
      </c>
      <c r="O1745">
        <v>0</v>
      </c>
      <c r="P1745">
        <v>0</v>
      </c>
      <c r="Q1745">
        <v>1</v>
      </c>
      <c r="R1745">
        <v>0</v>
      </c>
      <c r="S1745">
        <v>0</v>
      </c>
      <c r="T1745">
        <v>71251</v>
      </c>
      <c r="U1745">
        <v>71239</v>
      </c>
      <c r="V1745">
        <v>71238</v>
      </c>
      <c r="W1745" t="s">
        <v>12650</v>
      </c>
      <c r="X1745" t="s">
        <v>13885</v>
      </c>
      <c r="Y1745">
        <v>0</v>
      </c>
      <c r="Z1745">
        <v>1806</v>
      </c>
    </row>
    <row r="1746" spans="1:26" x14ac:dyDescent="0.25">
      <c r="A1746">
        <v>304402</v>
      </c>
      <c r="B1746">
        <v>202501</v>
      </c>
      <c r="C1746">
        <v>1</v>
      </c>
      <c r="D1746" t="s">
        <v>13617</v>
      </c>
      <c r="E1746">
        <v>4</v>
      </c>
      <c r="F1746">
        <v>238</v>
      </c>
      <c r="G1746">
        <v>62</v>
      </c>
      <c r="H1746">
        <v>9</v>
      </c>
      <c r="I1746">
        <v>3</v>
      </c>
      <c r="J1746">
        <v>14602</v>
      </c>
      <c r="K1746">
        <v>5500</v>
      </c>
      <c r="L1746">
        <v>15.5</v>
      </c>
      <c r="M1746">
        <v>5</v>
      </c>
      <c r="N1746">
        <v>7</v>
      </c>
      <c r="O1746">
        <v>1</v>
      </c>
      <c r="P1746">
        <v>0.5</v>
      </c>
      <c r="Q1746">
        <v>2</v>
      </c>
      <c r="R1746">
        <v>0</v>
      </c>
      <c r="S1746">
        <v>0</v>
      </c>
      <c r="T1746">
        <v>71590</v>
      </c>
      <c r="U1746">
        <v>71592</v>
      </c>
      <c r="V1746">
        <v>71071</v>
      </c>
      <c r="W1746" t="s">
        <v>12638</v>
      </c>
      <c r="X1746" t="s">
        <v>12590</v>
      </c>
      <c r="Y1746">
        <v>25179</v>
      </c>
      <c r="Z1746">
        <v>17575</v>
      </c>
    </row>
    <row r="1747" spans="1:26" x14ac:dyDescent="0.25">
      <c r="A1747">
        <v>304402</v>
      </c>
      <c r="B1747">
        <v>202501</v>
      </c>
      <c r="C1747">
        <v>2</v>
      </c>
      <c r="D1747" t="s">
        <v>13617</v>
      </c>
      <c r="E1747">
        <v>4</v>
      </c>
      <c r="F1747">
        <v>238</v>
      </c>
      <c r="G1747">
        <v>62</v>
      </c>
      <c r="H1747">
        <v>9</v>
      </c>
      <c r="I1747">
        <v>3</v>
      </c>
      <c r="J1747">
        <v>14602</v>
      </c>
      <c r="K1747">
        <v>5500</v>
      </c>
      <c r="L1747">
        <v>15.5</v>
      </c>
      <c r="M1747">
        <v>5</v>
      </c>
      <c r="N1747">
        <v>7</v>
      </c>
      <c r="O1747">
        <v>1</v>
      </c>
      <c r="P1747">
        <v>0.5</v>
      </c>
      <c r="Q1747">
        <v>2</v>
      </c>
      <c r="R1747">
        <v>0</v>
      </c>
      <c r="S1747">
        <v>0</v>
      </c>
      <c r="T1747">
        <v>71590</v>
      </c>
      <c r="U1747">
        <v>71592</v>
      </c>
      <c r="V1747">
        <v>71071</v>
      </c>
      <c r="W1747" t="s">
        <v>12638</v>
      </c>
      <c r="X1747" t="s">
        <v>12590</v>
      </c>
      <c r="Y1747">
        <v>25179</v>
      </c>
      <c r="Z1747">
        <v>17575</v>
      </c>
    </row>
    <row r="1748" spans="1:26" x14ac:dyDescent="0.25">
      <c r="A1748">
        <v>304404</v>
      </c>
      <c r="B1748">
        <v>202501</v>
      </c>
      <c r="C1748">
        <v>1</v>
      </c>
      <c r="D1748" t="s">
        <v>12714</v>
      </c>
      <c r="E1748">
        <v>4</v>
      </c>
      <c r="F1748">
        <v>872</v>
      </c>
      <c r="G1748">
        <v>210</v>
      </c>
      <c r="H1748">
        <v>32</v>
      </c>
      <c r="I1748">
        <v>10</v>
      </c>
      <c r="J1748">
        <v>494</v>
      </c>
      <c r="K1748">
        <v>0</v>
      </c>
      <c r="L1748">
        <v>0</v>
      </c>
      <c r="M1748">
        <v>0</v>
      </c>
      <c r="N1748">
        <v>0</v>
      </c>
      <c r="O1748">
        <v>0</v>
      </c>
      <c r="P1748">
        <v>0</v>
      </c>
      <c r="Q1748">
        <v>0</v>
      </c>
      <c r="R1748">
        <v>0</v>
      </c>
      <c r="S1748">
        <v>0</v>
      </c>
      <c r="T1748">
        <v>71030</v>
      </c>
      <c r="U1748">
        <v>71024</v>
      </c>
      <c r="V1748">
        <v>70048</v>
      </c>
      <c r="W1748" t="s">
        <v>12597</v>
      </c>
      <c r="X1748" t="s">
        <v>12595</v>
      </c>
      <c r="Y1748">
        <v>0</v>
      </c>
      <c r="Z1748">
        <v>494</v>
      </c>
    </row>
    <row r="1749" spans="1:26" x14ac:dyDescent="0.25">
      <c r="A1749">
        <v>304404</v>
      </c>
      <c r="B1749">
        <v>202501</v>
      </c>
      <c r="C1749">
        <v>2</v>
      </c>
      <c r="D1749" t="s">
        <v>12714</v>
      </c>
      <c r="E1749">
        <v>4</v>
      </c>
      <c r="F1749">
        <v>872</v>
      </c>
      <c r="G1749">
        <v>210</v>
      </c>
      <c r="H1749">
        <v>32</v>
      </c>
      <c r="I1749">
        <v>10</v>
      </c>
      <c r="J1749">
        <v>494</v>
      </c>
      <c r="K1749">
        <v>0</v>
      </c>
      <c r="L1749">
        <v>0</v>
      </c>
      <c r="M1749">
        <v>0</v>
      </c>
      <c r="N1749">
        <v>0</v>
      </c>
      <c r="O1749">
        <v>0</v>
      </c>
      <c r="P1749">
        <v>0</v>
      </c>
      <c r="Q1749">
        <v>0</v>
      </c>
      <c r="R1749">
        <v>0</v>
      </c>
      <c r="S1749">
        <v>0</v>
      </c>
      <c r="T1749">
        <v>71030</v>
      </c>
      <c r="U1749">
        <v>71024</v>
      </c>
      <c r="V1749">
        <v>70048</v>
      </c>
      <c r="W1749" t="s">
        <v>12597</v>
      </c>
      <c r="X1749" t="s">
        <v>12595</v>
      </c>
      <c r="Y1749">
        <v>0</v>
      </c>
      <c r="Z1749">
        <v>494</v>
      </c>
    </row>
    <row r="1750" spans="1:26" x14ac:dyDescent="0.25">
      <c r="A1750">
        <v>304411</v>
      </c>
      <c r="B1750">
        <v>202501</v>
      </c>
      <c r="C1750">
        <v>1</v>
      </c>
      <c r="D1750" t="s">
        <v>13132</v>
      </c>
      <c r="E1750">
        <v>4</v>
      </c>
      <c r="F1750">
        <v>240</v>
      </c>
      <c r="G1750">
        <v>95</v>
      </c>
      <c r="H1750">
        <v>9</v>
      </c>
      <c r="I1750">
        <v>3</v>
      </c>
      <c r="J1750">
        <v>9252</v>
      </c>
      <c r="K1750">
        <v>52759</v>
      </c>
      <c r="L1750">
        <v>12</v>
      </c>
      <c r="M1750">
        <v>2.5</v>
      </c>
      <c r="N1750">
        <v>1.5</v>
      </c>
      <c r="O1750">
        <v>1.5</v>
      </c>
      <c r="P1750">
        <v>0</v>
      </c>
      <c r="Q1750">
        <v>3.5</v>
      </c>
      <c r="R1750">
        <v>3</v>
      </c>
      <c r="S1750">
        <v>0</v>
      </c>
      <c r="T1750">
        <v>71251</v>
      </c>
      <c r="U1750">
        <v>71239</v>
      </c>
      <c r="V1750">
        <v>71240</v>
      </c>
      <c r="W1750" t="s">
        <v>12650</v>
      </c>
      <c r="X1750" t="s">
        <v>13885</v>
      </c>
      <c r="Y1750">
        <v>0</v>
      </c>
      <c r="Z1750">
        <v>17511</v>
      </c>
    </row>
    <row r="1751" spans="1:26" x14ac:dyDescent="0.25">
      <c r="A1751">
        <v>304411</v>
      </c>
      <c r="B1751">
        <v>202501</v>
      </c>
      <c r="C1751">
        <v>2</v>
      </c>
      <c r="D1751" t="s">
        <v>13132</v>
      </c>
      <c r="E1751">
        <v>4</v>
      </c>
      <c r="F1751">
        <v>240</v>
      </c>
      <c r="G1751">
        <v>95</v>
      </c>
      <c r="H1751">
        <v>9</v>
      </c>
      <c r="I1751">
        <v>3</v>
      </c>
      <c r="J1751">
        <v>9252</v>
      </c>
      <c r="K1751">
        <v>52759</v>
      </c>
      <c r="L1751">
        <v>12</v>
      </c>
      <c r="M1751">
        <v>2.5</v>
      </c>
      <c r="N1751">
        <v>1.5</v>
      </c>
      <c r="O1751">
        <v>1.5</v>
      </c>
      <c r="P1751">
        <v>0</v>
      </c>
      <c r="Q1751">
        <v>3.5</v>
      </c>
      <c r="R1751">
        <v>3</v>
      </c>
      <c r="S1751">
        <v>0</v>
      </c>
      <c r="T1751">
        <v>71251</v>
      </c>
      <c r="U1751">
        <v>71239</v>
      </c>
      <c r="V1751">
        <v>71240</v>
      </c>
      <c r="W1751" t="s">
        <v>12650</v>
      </c>
      <c r="X1751" t="s">
        <v>13885</v>
      </c>
      <c r="Y1751">
        <v>0</v>
      </c>
      <c r="Z1751">
        <v>17511</v>
      </c>
    </row>
    <row r="1752" spans="1:26" x14ac:dyDescent="0.25">
      <c r="A1752">
        <v>304421</v>
      </c>
      <c r="B1752">
        <v>202501</v>
      </c>
      <c r="C1752">
        <v>1</v>
      </c>
      <c r="D1752" t="s">
        <v>13620</v>
      </c>
      <c r="E1752">
        <v>4</v>
      </c>
      <c r="F1752">
        <v>835</v>
      </c>
      <c r="G1752">
        <v>196</v>
      </c>
      <c r="H1752">
        <v>21</v>
      </c>
      <c r="I1752">
        <v>5</v>
      </c>
      <c r="J1752">
        <v>717</v>
      </c>
      <c r="K1752">
        <v>0</v>
      </c>
      <c r="L1752">
        <v>0.5</v>
      </c>
      <c r="M1752">
        <v>0</v>
      </c>
      <c r="N1752">
        <v>0</v>
      </c>
      <c r="O1752">
        <v>0.5</v>
      </c>
      <c r="P1752">
        <v>0</v>
      </c>
      <c r="Q1752">
        <v>0</v>
      </c>
      <c r="R1752">
        <v>0</v>
      </c>
      <c r="S1752">
        <v>0</v>
      </c>
      <c r="T1752">
        <v>71030</v>
      </c>
      <c r="U1752">
        <v>71662</v>
      </c>
      <c r="V1752">
        <v>71450</v>
      </c>
      <c r="W1752" t="s">
        <v>12672</v>
      </c>
      <c r="X1752" t="s">
        <v>12595</v>
      </c>
      <c r="Y1752">
        <v>0</v>
      </c>
      <c r="Z1752">
        <v>1075</v>
      </c>
    </row>
    <row r="1753" spans="1:26" x14ac:dyDescent="0.25">
      <c r="A1753">
        <v>304421</v>
      </c>
      <c r="B1753">
        <v>202501</v>
      </c>
      <c r="C1753">
        <v>2</v>
      </c>
      <c r="D1753" t="s">
        <v>13620</v>
      </c>
      <c r="E1753">
        <v>4</v>
      </c>
      <c r="F1753">
        <v>835</v>
      </c>
      <c r="G1753">
        <v>196</v>
      </c>
      <c r="H1753">
        <v>21</v>
      </c>
      <c r="I1753">
        <v>5</v>
      </c>
      <c r="J1753">
        <v>717</v>
      </c>
      <c r="K1753">
        <v>0</v>
      </c>
      <c r="L1753">
        <v>0.5</v>
      </c>
      <c r="M1753">
        <v>0</v>
      </c>
      <c r="N1753">
        <v>0</v>
      </c>
      <c r="O1753">
        <v>0.5</v>
      </c>
      <c r="P1753">
        <v>0</v>
      </c>
      <c r="Q1753">
        <v>0</v>
      </c>
      <c r="R1753">
        <v>0</v>
      </c>
      <c r="S1753">
        <v>0</v>
      </c>
      <c r="T1753">
        <v>71030</v>
      </c>
      <c r="U1753">
        <v>71662</v>
      </c>
      <c r="V1753">
        <v>71450</v>
      </c>
      <c r="W1753" t="s">
        <v>12672</v>
      </c>
      <c r="X1753" t="s">
        <v>12595</v>
      </c>
      <c r="Y1753">
        <v>0</v>
      </c>
      <c r="Z1753">
        <v>1075</v>
      </c>
    </row>
    <row r="1754" spans="1:26" x14ac:dyDescent="0.25">
      <c r="A1754">
        <v>304426</v>
      </c>
      <c r="B1754">
        <v>202501</v>
      </c>
      <c r="C1754">
        <v>1</v>
      </c>
      <c r="D1754" t="s">
        <v>13622</v>
      </c>
      <c r="E1754">
        <v>4</v>
      </c>
      <c r="F1754">
        <v>853</v>
      </c>
      <c r="G1754">
        <v>206</v>
      </c>
      <c r="H1754">
        <v>14</v>
      </c>
      <c r="I1754">
        <v>7</v>
      </c>
      <c r="J1754">
        <v>0</v>
      </c>
      <c r="K1754">
        <v>0</v>
      </c>
      <c r="L1754">
        <v>0</v>
      </c>
      <c r="M1754">
        <v>0</v>
      </c>
      <c r="N1754">
        <v>0</v>
      </c>
      <c r="O1754">
        <v>0</v>
      </c>
      <c r="P1754">
        <v>0</v>
      </c>
      <c r="Q1754">
        <v>0</v>
      </c>
      <c r="R1754">
        <v>0</v>
      </c>
      <c r="S1754">
        <v>0</v>
      </c>
      <c r="T1754">
        <v>71590</v>
      </c>
      <c r="U1754">
        <v>71601</v>
      </c>
      <c r="V1754">
        <v>71564</v>
      </c>
      <c r="W1754" t="s">
        <v>12603</v>
      </c>
      <c r="X1754" t="s">
        <v>12590</v>
      </c>
      <c r="Y1754">
        <v>0</v>
      </c>
      <c r="Z1754">
        <v>749</v>
      </c>
    </row>
    <row r="1755" spans="1:26" x14ac:dyDescent="0.25">
      <c r="A1755">
        <v>304426</v>
      </c>
      <c r="B1755">
        <v>202501</v>
      </c>
      <c r="C1755">
        <v>2</v>
      </c>
      <c r="D1755" t="s">
        <v>13622</v>
      </c>
      <c r="E1755">
        <v>4</v>
      </c>
      <c r="F1755">
        <v>853</v>
      </c>
      <c r="G1755">
        <v>206</v>
      </c>
      <c r="H1755">
        <v>14</v>
      </c>
      <c r="I1755">
        <v>7</v>
      </c>
      <c r="J1755">
        <v>0</v>
      </c>
      <c r="K1755">
        <v>0</v>
      </c>
      <c r="L1755">
        <v>0</v>
      </c>
      <c r="M1755">
        <v>0</v>
      </c>
      <c r="N1755">
        <v>0</v>
      </c>
      <c r="O1755">
        <v>0</v>
      </c>
      <c r="P1755">
        <v>0</v>
      </c>
      <c r="Q1755">
        <v>0</v>
      </c>
      <c r="R1755">
        <v>0</v>
      </c>
      <c r="S1755">
        <v>0</v>
      </c>
      <c r="T1755">
        <v>71590</v>
      </c>
      <c r="U1755">
        <v>71601</v>
      </c>
      <c r="V1755">
        <v>71564</v>
      </c>
      <c r="W1755" t="s">
        <v>12603</v>
      </c>
      <c r="X1755" t="s">
        <v>12590</v>
      </c>
      <c r="Y1755">
        <v>0</v>
      </c>
      <c r="Z1755">
        <v>749</v>
      </c>
    </row>
    <row r="1756" spans="1:26" x14ac:dyDescent="0.25">
      <c r="A1756">
        <v>304429</v>
      </c>
      <c r="B1756">
        <v>202501</v>
      </c>
      <c r="C1756">
        <v>1</v>
      </c>
      <c r="D1756" t="s">
        <v>13623</v>
      </c>
      <c r="E1756">
        <v>4</v>
      </c>
      <c r="F1756">
        <v>831</v>
      </c>
      <c r="G1756">
        <v>264</v>
      </c>
      <c r="H1756">
        <v>36</v>
      </c>
      <c r="I1756">
        <v>10</v>
      </c>
      <c r="J1756">
        <v>718</v>
      </c>
      <c r="K1756">
        <v>2500</v>
      </c>
      <c r="L1756">
        <v>1.5</v>
      </c>
      <c r="M1756">
        <v>0.5</v>
      </c>
      <c r="N1756">
        <v>0.5</v>
      </c>
      <c r="O1756">
        <v>0</v>
      </c>
      <c r="P1756">
        <v>0</v>
      </c>
      <c r="Q1756">
        <v>0</v>
      </c>
      <c r="R1756">
        <v>0.5</v>
      </c>
      <c r="S1756">
        <v>0</v>
      </c>
      <c r="T1756">
        <v>71251</v>
      </c>
      <c r="U1756">
        <v>70067</v>
      </c>
      <c r="V1756">
        <v>71349</v>
      </c>
      <c r="W1756" t="s">
        <v>12636</v>
      </c>
      <c r="X1756" t="s">
        <v>13885</v>
      </c>
      <c r="Y1756">
        <v>0</v>
      </c>
      <c r="Z1756">
        <v>1102</v>
      </c>
    </row>
    <row r="1757" spans="1:26" x14ac:dyDescent="0.25">
      <c r="A1757">
        <v>304429</v>
      </c>
      <c r="B1757">
        <v>202501</v>
      </c>
      <c r="C1757">
        <v>2</v>
      </c>
      <c r="D1757" t="s">
        <v>13623</v>
      </c>
      <c r="E1757">
        <v>4</v>
      </c>
      <c r="F1757">
        <v>831</v>
      </c>
      <c r="G1757">
        <v>264</v>
      </c>
      <c r="H1757">
        <v>36</v>
      </c>
      <c r="I1757">
        <v>10</v>
      </c>
      <c r="J1757">
        <v>718</v>
      </c>
      <c r="K1757">
        <v>2500</v>
      </c>
      <c r="L1757">
        <v>1.5</v>
      </c>
      <c r="M1757">
        <v>0.5</v>
      </c>
      <c r="N1757">
        <v>0.5</v>
      </c>
      <c r="O1757">
        <v>0</v>
      </c>
      <c r="P1757">
        <v>0</v>
      </c>
      <c r="Q1757">
        <v>0</v>
      </c>
      <c r="R1757">
        <v>0.5</v>
      </c>
      <c r="S1757">
        <v>0</v>
      </c>
      <c r="T1757">
        <v>71251</v>
      </c>
      <c r="U1757">
        <v>70067</v>
      </c>
      <c r="V1757">
        <v>71349</v>
      </c>
      <c r="W1757" t="s">
        <v>12636</v>
      </c>
      <c r="X1757" t="s">
        <v>13885</v>
      </c>
      <c r="Y1757">
        <v>0</v>
      </c>
      <c r="Z1757">
        <v>1102</v>
      </c>
    </row>
    <row r="1758" spans="1:26" x14ac:dyDescent="0.25">
      <c r="A1758">
        <v>304445</v>
      </c>
      <c r="B1758">
        <v>202501</v>
      </c>
      <c r="C1758">
        <v>1</v>
      </c>
      <c r="D1758" t="s">
        <v>13322</v>
      </c>
      <c r="E1758">
        <v>4</v>
      </c>
      <c r="F1758">
        <v>267</v>
      </c>
      <c r="G1758">
        <v>48</v>
      </c>
      <c r="H1758">
        <v>7</v>
      </c>
      <c r="I1758">
        <v>1</v>
      </c>
      <c r="J1758">
        <v>14404</v>
      </c>
      <c r="K1758">
        <v>24000</v>
      </c>
      <c r="L1758">
        <v>8.5</v>
      </c>
      <c r="M1758">
        <v>4.5</v>
      </c>
      <c r="N1758">
        <v>2</v>
      </c>
      <c r="O1758">
        <v>0</v>
      </c>
      <c r="P1758">
        <v>0</v>
      </c>
      <c r="Q1758">
        <v>1</v>
      </c>
      <c r="R1758">
        <v>1</v>
      </c>
      <c r="S1758">
        <v>0</v>
      </c>
      <c r="T1758">
        <v>71030</v>
      </c>
      <c r="U1758">
        <v>71505</v>
      </c>
      <c r="V1758">
        <v>71517</v>
      </c>
      <c r="W1758" t="s">
        <v>12648</v>
      </c>
      <c r="X1758" t="s">
        <v>12595</v>
      </c>
      <c r="Y1758">
        <v>28451</v>
      </c>
      <c r="Z1758">
        <v>16865</v>
      </c>
    </row>
    <row r="1759" spans="1:26" x14ac:dyDescent="0.25">
      <c r="A1759">
        <v>304445</v>
      </c>
      <c r="B1759">
        <v>202501</v>
      </c>
      <c r="C1759">
        <v>2</v>
      </c>
      <c r="D1759" t="s">
        <v>13322</v>
      </c>
      <c r="E1759">
        <v>4</v>
      </c>
      <c r="F1759">
        <v>267</v>
      </c>
      <c r="G1759">
        <v>48</v>
      </c>
      <c r="H1759">
        <v>7</v>
      </c>
      <c r="I1759">
        <v>1</v>
      </c>
      <c r="J1759">
        <v>14404</v>
      </c>
      <c r="K1759">
        <v>24000</v>
      </c>
      <c r="L1759">
        <v>8.5</v>
      </c>
      <c r="M1759">
        <v>4.5</v>
      </c>
      <c r="N1759">
        <v>2</v>
      </c>
      <c r="O1759">
        <v>0</v>
      </c>
      <c r="P1759">
        <v>0</v>
      </c>
      <c r="Q1759">
        <v>1</v>
      </c>
      <c r="R1759">
        <v>1</v>
      </c>
      <c r="S1759">
        <v>0</v>
      </c>
      <c r="T1759">
        <v>71030</v>
      </c>
      <c r="U1759">
        <v>71505</v>
      </c>
      <c r="V1759">
        <v>71517</v>
      </c>
      <c r="W1759" t="s">
        <v>12648</v>
      </c>
      <c r="X1759" t="s">
        <v>12595</v>
      </c>
      <c r="Y1759">
        <v>28451</v>
      </c>
      <c r="Z1759">
        <v>16865</v>
      </c>
    </row>
    <row r="1760" spans="1:26" x14ac:dyDescent="0.25">
      <c r="A1760">
        <v>304446</v>
      </c>
      <c r="B1760">
        <v>202501</v>
      </c>
      <c r="C1760">
        <v>1</v>
      </c>
      <c r="D1760" t="s">
        <v>13287</v>
      </c>
      <c r="E1760">
        <v>4</v>
      </c>
      <c r="F1760">
        <v>757</v>
      </c>
      <c r="G1760">
        <v>162</v>
      </c>
      <c r="H1760">
        <v>16</v>
      </c>
      <c r="I1760">
        <v>6</v>
      </c>
      <c r="J1760">
        <v>0</v>
      </c>
      <c r="K1760">
        <v>27000</v>
      </c>
      <c r="L1760">
        <v>0</v>
      </c>
      <c r="M1760">
        <v>0</v>
      </c>
      <c r="N1760">
        <v>0</v>
      </c>
      <c r="O1760">
        <v>0</v>
      </c>
      <c r="P1760">
        <v>0</v>
      </c>
      <c r="Q1760">
        <v>0</v>
      </c>
      <c r="R1760">
        <v>0</v>
      </c>
      <c r="S1760">
        <v>0</v>
      </c>
      <c r="T1760">
        <v>900582</v>
      </c>
      <c r="U1760">
        <v>71506</v>
      </c>
      <c r="V1760">
        <v>71527</v>
      </c>
      <c r="W1760" t="s">
        <v>12609</v>
      </c>
      <c r="X1760" t="s">
        <v>13887</v>
      </c>
      <c r="Y1760">
        <v>0</v>
      </c>
      <c r="Z1760">
        <v>2700</v>
      </c>
    </row>
    <row r="1761" spans="1:26" x14ac:dyDescent="0.25">
      <c r="A1761">
        <v>304446</v>
      </c>
      <c r="B1761">
        <v>202501</v>
      </c>
      <c r="C1761">
        <v>2</v>
      </c>
      <c r="D1761" t="s">
        <v>13287</v>
      </c>
      <c r="E1761">
        <v>4</v>
      </c>
      <c r="F1761">
        <v>757</v>
      </c>
      <c r="G1761">
        <v>162</v>
      </c>
      <c r="H1761">
        <v>16</v>
      </c>
      <c r="I1761">
        <v>6</v>
      </c>
      <c r="J1761">
        <v>0</v>
      </c>
      <c r="K1761">
        <v>27000</v>
      </c>
      <c r="L1761">
        <v>0</v>
      </c>
      <c r="M1761">
        <v>0</v>
      </c>
      <c r="N1761">
        <v>0</v>
      </c>
      <c r="O1761">
        <v>0</v>
      </c>
      <c r="P1761">
        <v>0</v>
      </c>
      <c r="Q1761">
        <v>0</v>
      </c>
      <c r="R1761">
        <v>0</v>
      </c>
      <c r="S1761">
        <v>0</v>
      </c>
      <c r="T1761">
        <v>900582</v>
      </c>
      <c r="U1761">
        <v>71506</v>
      </c>
      <c r="V1761">
        <v>71527</v>
      </c>
      <c r="W1761" t="s">
        <v>12609</v>
      </c>
      <c r="X1761" t="s">
        <v>13887</v>
      </c>
      <c r="Y1761">
        <v>0</v>
      </c>
      <c r="Z1761">
        <v>2700</v>
      </c>
    </row>
    <row r="1762" spans="1:26" x14ac:dyDescent="0.25">
      <c r="A1762">
        <v>304464</v>
      </c>
      <c r="B1762">
        <v>202501</v>
      </c>
      <c r="C1762">
        <v>1</v>
      </c>
      <c r="D1762" t="s">
        <v>13250</v>
      </c>
      <c r="E1762">
        <v>4</v>
      </c>
      <c r="F1762">
        <v>803</v>
      </c>
      <c r="G1762">
        <v>185</v>
      </c>
      <c r="H1762">
        <v>20</v>
      </c>
      <c r="I1762">
        <v>4</v>
      </c>
      <c r="J1762">
        <v>281</v>
      </c>
      <c r="K1762">
        <v>500</v>
      </c>
      <c r="L1762">
        <v>1</v>
      </c>
      <c r="M1762">
        <v>0</v>
      </c>
      <c r="N1762">
        <v>0</v>
      </c>
      <c r="O1762">
        <v>0</v>
      </c>
      <c r="P1762">
        <v>0</v>
      </c>
      <c r="Q1762">
        <v>1</v>
      </c>
      <c r="R1762">
        <v>0</v>
      </c>
      <c r="S1762">
        <v>0</v>
      </c>
      <c r="T1762">
        <v>71030</v>
      </c>
      <c r="U1762">
        <v>71662</v>
      </c>
      <c r="V1762">
        <v>71450</v>
      </c>
      <c r="W1762" t="s">
        <v>12672</v>
      </c>
      <c r="X1762" t="s">
        <v>12595</v>
      </c>
      <c r="Y1762">
        <v>0</v>
      </c>
      <c r="Z1762">
        <v>1632</v>
      </c>
    </row>
    <row r="1763" spans="1:26" x14ac:dyDescent="0.25">
      <c r="A1763">
        <v>304464</v>
      </c>
      <c r="B1763">
        <v>202501</v>
      </c>
      <c r="C1763">
        <v>2</v>
      </c>
      <c r="D1763" t="s">
        <v>13250</v>
      </c>
      <c r="E1763">
        <v>4</v>
      </c>
      <c r="F1763">
        <v>803</v>
      </c>
      <c r="G1763">
        <v>185</v>
      </c>
      <c r="H1763">
        <v>20</v>
      </c>
      <c r="I1763">
        <v>4</v>
      </c>
      <c r="J1763">
        <v>281</v>
      </c>
      <c r="K1763">
        <v>500</v>
      </c>
      <c r="L1763">
        <v>1</v>
      </c>
      <c r="M1763">
        <v>0</v>
      </c>
      <c r="N1763">
        <v>0</v>
      </c>
      <c r="O1763">
        <v>0</v>
      </c>
      <c r="P1763">
        <v>0</v>
      </c>
      <c r="Q1763">
        <v>1</v>
      </c>
      <c r="R1763">
        <v>0</v>
      </c>
      <c r="S1763">
        <v>0</v>
      </c>
      <c r="T1763">
        <v>71030</v>
      </c>
      <c r="U1763">
        <v>71662</v>
      </c>
      <c r="V1763">
        <v>71450</v>
      </c>
      <c r="W1763" t="s">
        <v>12672</v>
      </c>
      <c r="X1763" t="s">
        <v>12595</v>
      </c>
      <c r="Y1763">
        <v>0</v>
      </c>
      <c r="Z1763">
        <v>1632</v>
      </c>
    </row>
    <row r="1764" spans="1:26" x14ac:dyDescent="0.25">
      <c r="A1764">
        <v>304465</v>
      </c>
      <c r="B1764">
        <v>202501</v>
      </c>
      <c r="C1764">
        <v>1</v>
      </c>
      <c r="D1764" t="s">
        <v>13626</v>
      </c>
      <c r="E1764">
        <v>3</v>
      </c>
      <c r="F1764">
        <v>16</v>
      </c>
      <c r="G1764">
        <v>4</v>
      </c>
      <c r="H1764">
        <v>1</v>
      </c>
      <c r="I1764">
        <v>0</v>
      </c>
      <c r="J1764">
        <v>100807</v>
      </c>
      <c r="K1764">
        <v>422027</v>
      </c>
      <c r="L1764">
        <v>102</v>
      </c>
      <c r="M1764">
        <v>50.5</v>
      </c>
      <c r="N1764">
        <v>17.5</v>
      </c>
      <c r="O1764">
        <v>3</v>
      </c>
      <c r="P1764">
        <v>6</v>
      </c>
      <c r="Q1764">
        <v>1</v>
      </c>
      <c r="R1764">
        <v>24</v>
      </c>
      <c r="S1764">
        <v>0</v>
      </c>
      <c r="T1764">
        <v>71590</v>
      </c>
      <c r="U1764">
        <v>71050</v>
      </c>
      <c r="V1764">
        <v>71112</v>
      </c>
      <c r="W1764" t="s">
        <v>12605</v>
      </c>
      <c r="X1764" t="s">
        <v>12590</v>
      </c>
      <c r="Y1764">
        <v>412691</v>
      </c>
      <c r="Z1764">
        <v>150212</v>
      </c>
    </row>
    <row r="1765" spans="1:26" x14ac:dyDescent="0.25">
      <c r="A1765">
        <v>304465</v>
      </c>
      <c r="B1765">
        <v>202501</v>
      </c>
      <c r="C1765">
        <v>2</v>
      </c>
      <c r="D1765" t="s">
        <v>13626</v>
      </c>
      <c r="E1765">
        <v>3</v>
      </c>
      <c r="F1765">
        <v>16</v>
      </c>
      <c r="G1765">
        <v>4</v>
      </c>
      <c r="H1765">
        <v>1</v>
      </c>
      <c r="I1765">
        <v>0</v>
      </c>
      <c r="J1765">
        <v>100807</v>
      </c>
      <c r="K1765">
        <v>422027</v>
      </c>
      <c r="L1765">
        <v>102</v>
      </c>
      <c r="M1765">
        <v>50.5</v>
      </c>
      <c r="N1765">
        <v>17.5</v>
      </c>
      <c r="O1765">
        <v>3</v>
      </c>
      <c r="P1765">
        <v>6</v>
      </c>
      <c r="Q1765">
        <v>1</v>
      </c>
      <c r="R1765">
        <v>24</v>
      </c>
      <c r="S1765">
        <v>0</v>
      </c>
      <c r="T1765">
        <v>71590</v>
      </c>
      <c r="U1765">
        <v>71050</v>
      </c>
      <c r="V1765">
        <v>71112</v>
      </c>
      <c r="W1765" t="s">
        <v>12605</v>
      </c>
      <c r="X1765" t="s">
        <v>12590</v>
      </c>
      <c r="Y1765">
        <v>412691</v>
      </c>
      <c r="Z1765">
        <v>150212</v>
      </c>
    </row>
    <row r="1766" spans="1:26" x14ac:dyDescent="0.25">
      <c r="A1766">
        <v>304468</v>
      </c>
      <c r="B1766">
        <v>202501</v>
      </c>
      <c r="C1766">
        <v>1</v>
      </c>
      <c r="D1766" t="s">
        <v>13112</v>
      </c>
      <c r="E1766">
        <v>4</v>
      </c>
      <c r="F1766">
        <v>916</v>
      </c>
      <c r="G1766">
        <v>230</v>
      </c>
      <c r="H1766">
        <v>30</v>
      </c>
      <c r="I1766">
        <v>9</v>
      </c>
      <c r="J1766">
        <v>0</v>
      </c>
      <c r="K1766">
        <v>0</v>
      </c>
      <c r="L1766">
        <v>0</v>
      </c>
      <c r="M1766">
        <v>0</v>
      </c>
      <c r="N1766">
        <v>0</v>
      </c>
      <c r="O1766">
        <v>0</v>
      </c>
      <c r="P1766">
        <v>0</v>
      </c>
      <c r="Q1766">
        <v>0</v>
      </c>
      <c r="R1766">
        <v>0</v>
      </c>
      <c r="S1766">
        <v>0</v>
      </c>
      <c r="T1766">
        <v>71030</v>
      </c>
      <c r="U1766">
        <v>71063</v>
      </c>
      <c r="V1766">
        <v>70053</v>
      </c>
      <c r="W1766" t="s">
        <v>3624</v>
      </c>
      <c r="X1766" t="s">
        <v>12595</v>
      </c>
      <c r="Y1766">
        <v>0</v>
      </c>
      <c r="Z1766">
        <v>0</v>
      </c>
    </row>
    <row r="1767" spans="1:26" x14ac:dyDescent="0.25">
      <c r="A1767">
        <v>304468</v>
      </c>
      <c r="B1767">
        <v>202501</v>
      </c>
      <c r="C1767">
        <v>2</v>
      </c>
      <c r="D1767" t="s">
        <v>13112</v>
      </c>
      <c r="E1767">
        <v>4</v>
      </c>
      <c r="F1767">
        <v>916</v>
      </c>
      <c r="G1767">
        <v>230</v>
      </c>
      <c r="H1767">
        <v>30</v>
      </c>
      <c r="I1767">
        <v>9</v>
      </c>
      <c r="J1767">
        <v>0</v>
      </c>
      <c r="K1767">
        <v>0</v>
      </c>
      <c r="L1767">
        <v>0</v>
      </c>
      <c r="M1767">
        <v>0</v>
      </c>
      <c r="N1767">
        <v>0</v>
      </c>
      <c r="O1767">
        <v>0</v>
      </c>
      <c r="P1767">
        <v>0</v>
      </c>
      <c r="Q1767">
        <v>0</v>
      </c>
      <c r="R1767">
        <v>0</v>
      </c>
      <c r="S1767">
        <v>0</v>
      </c>
      <c r="T1767">
        <v>71030</v>
      </c>
      <c r="U1767">
        <v>71063</v>
      </c>
      <c r="V1767">
        <v>70053</v>
      </c>
      <c r="W1767" t="s">
        <v>3624</v>
      </c>
      <c r="X1767" t="s">
        <v>12595</v>
      </c>
      <c r="Y1767">
        <v>0</v>
      </c>
      <c r="Z1767">
        <v>0</v>
      </c>
    </row>
    <row r="1768" spans="1:26" x14ac:dyDescent="0.25">
      <c r="A1768">
        <v>304471</v>
      </c>
      <c r="B1768">
        <v>202501</v>
      </c>
      <c r="C1768">
        <v>1</v>
      </c>
      <c r="D1768" t="s">
        <v>13629</v>
      </c>
      <c r="E1768">
        <v>4</v>
      </c>
      <c r="F1768">
        <v>841</v>
      </c>
      <c r="G1768">
        <v>198</v>
      </c>
      <c r="H1768">
        <v>38</v>
      </c>
      <c r="I1768">
        <v>7</v>
      </c>
      <c r="J1768">
        <v>0</v>
      </c>
      <c r="K1768">
        <v>9750</v>
      </c>
      <c r="L1768">
        <v>0.5</v>
      </c>
      <c r="M1768">
        <v>0</v>
      </c>
      <c r="N1768">
        <v>0</v>
      </c>
      <c r="O1768">
        <v>0</v>
      </c>
      <c r="P1768">
        <v>0</v>
      </c>
      <c r="Q1768">
        <v>0</v>
      </c>
      <c r="R1768">
        <v>0.5</v>
      </c>
      <c r="S1768">
        <v>0</v>
      </c>
      <c r="T1768">
        <v>71030</v>
      </c>
      <c r="U1768">
        <v>71031</v>
      </c>
      <c r="V1768">
        <v>71015</v>
      </c>
      <c r="W1768" t="s">
        <v>12596</v>
      </c>
      <c r="X1768" t="s">
        <v>12595</v>
      </c>
      <c r="Y1768">
        <v>0</v>
      </c>
      <c r="Z1768">
        <v>975</v>
      </c>
    </row>
    <row r="1769" spans="1:26" x14ac:dyDescent="0.25">
      <c r="A1769">
        <v>304471</v>
      </c>
      <c r="B1769">
        <v>202501</v>
      </c>
      <c r="C1769">
        <v>2</v>
      </c>
      <c r="D1769" t="s">
        <v>13629</v>
      </c>
      <c r="E1769">
        <v>4</v>
      </c>
      <c r="F1769">
        <v>841</v>
      </c>
      <c r="G1769">
        <v>198</v>
      </c>
      <c r="H1769">
        <v>38</v>
      </c>
      <c r="I1769">
        <v>7</v>
      </c>
      <c r="J1769">
        <v>0</v>
      </c>
      <c r="K1769">
        <v>9750</v>
      </c>
      <c r="L1769">
        <v>0.5</v>
      </c>
      <c r="M1769">
        <v>0</v>
      </c>
      <c r="N1769">
        <v>0</v>
      </c>
      <c r="O1769">
        <v>0</v>
      </c>
      <c r="P1769">
        <v>0</v>
      </c>
      <c r="Q1769">
        <v>0</v>
      </c>
      <c r="R1769">
        <v>0.5</v>
      </c>
      <c r="S1769">
        <v>0</v>
      </c>
      <c r="T1769">
        <v>71030</v>
      </c>
      <c r="U1769">
        <v>71031</v>
      </c>
      <c r="V1769">
        <v>71015</v>
      </c>
      <c r="W1769" t="s">
        <v>12596</v>
      </c>
      <c r="X1769" t="s">
        <v>12595</v>
      </c>
      <c r="Y1769">
        <v>0</v>
      </c>
      <c r="Z1769">
        <v>975</v>
      </c>
    </row>
    <row r="1770" spans="1:26" x14ac:dyDescent="0.25">
      <c r="A1770">
        <v>304474</v>
      </c>
      <c r="B1770">
        <v>202501</v>
      </c>
      <c r="C1770">
        <v>1</v>
      </c>
      <c r="D1770" t="s">
        <v>12783</v>
      </c>
      <c r="E1770">
        <v>4</v>
      </c>
      <c r="F1770">
        <v>244</v>
      </c>
      <c r="G1770">
        <v>41</v>
      </c>
      <c r="H1770">
        <v>6</v>
      </c>
      <c r="I1770">
        <v>2</v>
      </c>
      <c r="J1770">
        <v>12418</v>
      </c>
      <c r="K1770">
        <v>0</v>
      </c>
      <c r="L1770">
        <v>13.5</v>
      </c>
      <c r="M1770">
        <v>0.5</v>
      </c>
      <c r="N1770">
        <v>2.5</v>
      </c>
      <c r="O1770">
        <v>3.5</v>
      </c>
      <c r="P1770">
        <v>3</v>
      </c>
      <c r="Q1770">
        <v>4</v>
      </c>
      <c r="R1770">
        <v>0</v>
      </c>
      <c r="S1770">
        <v>0</v>
      </c>
      <c r="T1770">
        <v>71030</v>
      </c>
      <c r="U1770">
        <v>71662</v>
      </c>
      <c r="V1770">
        <v>71042</v>
      </c>
      <c r="W1770" t="s">
        <v>12672</v>
      </c>
      <c r="X1770" t="s">
        <v>12595</v>
      </c>
      <c r="Y1770">
        <v>2950</v>
      </c>
      <c r="Z1770">
        <v>17371</v>
      </c>
    </row>
    <row r="1771" spans="1:26" x14ac:dyDescent="0.25">
      <c r="A1771">
        <v>304474</v>
      </c>
      <c r="B1771">
        <v>202501</v>
      </c>
      <c r="C1771">
        <v>2</v>
      </c>
      <c r="D1771" t="s">
        <v>12783</v>
      </c>
      <c r="E1771">
        <v>4</v>
      </c>
      <c r="F1771">
        <v>244</v>
      </c>
      <c r="G1771">
        <v>41</v>
      </c>
      <c r="H1771">
        <v>6</v>
      </c>
      <c r="I1771">
        <v>2</v>
      </c>
      <c r="J1771">
        <v>12418</v>
      </c>
      <c r="K1771">
        <v>0</v>
      </c>
      <c r="L1771">
        <v>13.5</v>
      </c>
      <c r="M1771">
        <v>0.5</v>
      </c>
      <c r="N1771">
        <v>2.5</v>
      </c>
      <c r="O1771">
        <v>3.5</v>
      </c>
      <c r="P1771">
        <v>3</v>
      </c>
      <c r="Q1771">
        <v>4</v>
      </c>
      <c r="R1771">
        <v>0</v>
      </c>
      <c r="S1771">
        <v>0</v>
      </c>
      <c r="T1771">
        <v>71030</v>
      </c>
      <c r="U1771">
        <v>71662</v>
      </c>
      <c r="V1771">
        <v>71042</v>
      </c>
      <c r="W1771" t="s">
        <v>12672</v>
      </c>
      <c r="X1771" t="s">
        <v>12595</v>
      </c>
      <c r="Y1771">
        <v>2950</v>
      </c>
      <c r="Z1771">
        <v>17371</v>
      </c>
    </row>
    <row r="1772" spans="1:26" x14ac:dyDescent="0.25">
      <c r="A1772">
        <v>304476</v>
      </c>
      <c r="B1772">
        <v>202501</v>
      </c>
      <c r="C1772">
        <v>1</v>
      </c>
      <c r="D1772" t="s">
        <v>13631</v>
      </c>
      <c r="E1772">
        <v>4</v>
      </c>
      <c r="F1772">
        <v>665</v>
      </c>
      <c r="G1772">
        <v>221</v>
      </c>
      <c r="H1772">
        <v>16</v>
      </c>
      <c r="I1772">
        <v>9</v>
      </c>
      <c r="J1772">
        <v>3539</v>
      </c>
      <c r="K1772">
        <v>0</v>
      </c>
      <c r="L1772">
        <v>5</v>
      </c>
      <c r="M1772">
        <v>0.5</v>
      </c>
      <c r="N1772">
        <v>3</v>
      </c>
      <c r="O1772">
        <v>0.5</v>
      </c>
      <c r="P1772">
        <v>0</v>
      </c>
      <c r="Q1772">
        <v>1</v>
      </c>
      <c r="R1772">
        <v>0</v>
      </c>
      <c r="S1772">
        <v>0</v>
      </c>
      <c r="T1772">
        <v>71251</v>
      </c>
      <c r="U1772">
        <v>71252</v>
      </c>
      <c r="V1772">
        <v>71394</v>
      </c>
      <c r="W1772" t="s">
        <v>12592</v>
      </c>
      <c r="X1772" t="s">
        <v>13885</v>
      </c>
      <c r="Y1772">
        <v>0</v>
      </c>
      <c r="Z1772">
        <v>5395</v>
      </c>
    </row>
    <row r="1773" spans="1:26" x14ac:dyDescent="0.25">
      <c r="A1773">
        <v>304476</v>
      </c>
      <c r="B1773">
        <v>202501</v>
      </c>
      <c r="C1773">
        <v>2</v>
      </c>
      <c r="D1773" t="s">
        <v>13631</v>
      </c>
      <c r="E1773">
        <v>4</v>
      </c>
      <c r="F1773">
        <v>665</v>
      </c>
      <c r="G1773">
        <v>221</v>
      </c>
      <c r="H1773">
        <v>16</v>
      </c>
      <c r="I1773">
        <v>9</v>
      </c>
      <c r="J1773">
        <v>3539</v>
      </c>
      <c r="K1773">
        <v>0</v>
      </c>
      <c r="L1773">
        <v>5</v>
      </c>
      <c r="M1773">
        <v>0.5</v>
      </c>
      <c r="N1773">
        <v>3</v>
      </c>
      <c r="O1773">
        <v>0.5</v>
      </c>
      <c r="P1773">
        <v>0</v>
      </c>
      <c r="Q1773">
        <v>1</v>
      </c>
      <c r="R1773">
        <v>0</v>
      </c>
      <c r="S1773">
        <v>0</v>
      </c>
      <c r="T1773">
        <v>71251</v>
      </c>
      <c r="U1773">
        <v>71252</v>
      </c>
      <c r="V1773">
        <v>71394</v>
      </c>
      <c r="W1773" t="s">
        <v>12592</v>
      </c>
      <c r="X1773" t="s">
        <v>13885</v>
      </c>
      <c r="Y1773">
        <v>0</v>
      </c>
      <c r="Z1773">
        <v>5395</v>
      </c>
    </row>
    <row r="1774" spans="1:26" x14ac:dyDescent="0.25">
      <c r="A1774">
        <v>304479</v>
      </c>
      <c r="B1774">
        <v>202501</v>
      </c>
      <c r="C1774">
        <v>1</v>
      </c>
      <c r="D1774" t="s">
        <v>12893</v>
      </c>
      <c r="E1774">
        <v>4</v>
      </c>
      <c r="F1774">
        <v>177</v>
      </c>
      <c r="G1774">
        <v>67</v>
      </c>
      <c r="H1774">
        <v>5</v>
      </c>
      <c r="I1774">
        <v>2</v>
      </c>
      <c r="J1774">
        <v>16638</v>
      </c>
      <c r="K1774">
        <v>9600</v>
      </c>
      <c r="L1774">
        <v>14</v>
      </c>
      <c r="M1774">
        <v>5</v>
      </c>
      <c r="N1774">
        <v>2</v>
      </c>
      <c r="O1774">
        <v>1</v>
      </c>
      <c r="P1774">
        <v>1</v>
      </c>
      <c r="Q1774">
        <v>3</v>
      </c>
      <c r="R1774">
        <v>2</v>
      </c>
      <c r="S1774">
        <v>0</v>
      </c>
      <c r="T1774">
        <v>71251</v>
      </c>
      <c r="U1774">
        <v>71248</v>
      </c>
      <c r="V1774">
        <v>700133</v>
      </c>
      <c r="W1774" t="s">
        <v>12625</v>
      </c>
      <c r="X1774" t="s">
        <v>13885</v>
      </c>
      <c r="Y1774">
        <v>33329</v>
      </c>
      <c r="Z1774">
        <v>19682</v>
      </c>
    </row>
    <row r="1775" spans="1:26" x14ac:dyDescent="0.25">
      <c r="A1775">
        <v>304479</v>
      </c>
      <c r="B1775">
        <v>202501</v>
      </c>
      <c r="C1775">
        <v>2</v>
      </c>
      <c r="D1775" t="s">
        <v>12893</v>
      </c>
      <c r="E1775">
        <v>4</v>
      </c>
      <c r="F1775">
        <v>177</v>
      </c>
      <c r="G1775">
        <v>67</v>
      </c>
      <c r="H1775">
        <v>5</v>
      </c>
      <c r="I1775">
        <v>2</v>
      </c>
      <c r="J1775">
        <v>16638</v>
      </c>
      <c r="K1775">
        <v>9600</v>
      </c>
      <c r="L1775">
        <v>14</v>
      </c>
      <c r="M1775">
        <v>5</v>
      </c>
      <c r="N1775">
        <v>2</v>
      </c>
      <c r="O1775">
        <v>1</v>
      </c>
      <c r="P1775">
        <v>1</v>
      </c>
      <c r="Q1775">
        <v>3</v>
      </c>
      <c r="R1775">
        <v>2</v>
      </c>
      <c r="S1775">
        <v>0</v>
      </c>
      <c r="T1775">
        <v>71251</v>
      </c>
      <c r="U1775">
        <v>71248</v>
      </c>
      <c r="V1775">
        <v>700133</v>
      </c>
      <c r="W1775" t="s">
        <v>12625</v>
      </c>
      <c r="X1775" t="s">
        <v>13885</v>
      </c>
      <c r="Y1775">
        <v>33329</v>
      </c>
      <c r="Z1775">
        <v>19682</v>
      </c>
    </row>
    <row r="1776" spans="1:26" x14ac:dyDescent="0.25">
      <c r="A1776">
        <v>304482</v>
      </c>
      <c r="B1776">
        <v>202501</v>
      </c>
      <c r="C1776">
        <v>1</v>
      </c>
      <c r="D1776" t="s">
        <v>12922</v>
      </c>
      <c r="E1776">
        <v>4</v>
      </c>
      <c r="F1776">
        <v>246</v>
      </c>
      <c r="G1776">
        <v>63</v>
      </c>
      <c r="H1776">
        <v>7</v>
      </c>
      <c r="I1776">
        <v>3</v>
      </c>
      <c r="J1776">
        <v>12511</v>
      </c>
      <c r="K1776">
        <v>0</v>
      </c>
      <c r="L1776">
        <v>9</v>
      </c>
      <c r="M1776">
        <v>1</v>
      </c>
      <c r="N1776">
        <v>6</v>
      </c>
      <c r="O1776">
        <v>2</v>
      </c>
      <c r="P1776">
        <v>0</v>
      </c>
      <c r="Q1776">
        <v>0</v>
      </c>
      <c r="R1776">
        <v>0</v>
      </c>
      <c r="S1776">
        <v>0</v>
      </c>
      <c r="T1776">
        <v>71590</v>
      </c>
      <c r="U1776">
        <v>71607</v>
      </c>
      <c r="V1776">
        <v>71125</v>
      </c>
      <c r="W1776" t="s">
        <v>12589</v>
      </c>
      <c r="X1776" t="s">
        <v>12590</v>
      </c>
      <c r="Y1776">
        <v>10307</v>
      </c>
      <c r="Z1776">
        <v>17266</v>
      </c>
    </row>
    <row r="1777" spans="1:26" x14ac:dyDescent="0.25">
      <c r="A1777">
        <v>304482</v>
      </c>
      <c r="B1777">
        <v>202501</v>
      </c>
      <c r="C1777">
        <v>2</v>
      </c>
      <c r="D1777" t="s">
        <v>12922</v>
      </c>
      <c r="E1777">
        <v>4</v>
      </c>
      <c r="F1777">
        <v>246</v>
      </c>
      <c r="G1777">
        <v>63</v>
      </c>
      <c r="H1777">
        <v>7</v>
      </c>
      <c r="I1777">
        <v>3</v>
      </c>
      <c r="J1777">
        <v>12511</v>
      </c>
      <c r="K1777">
        <v>0</v>
      </c>
      <c r="L1777">
        <v>9</v>
      </c>
      <c r="M1777">
        <v>1</v>
      </c>
      <c r="N1777">
        <v>6</v>
      </c>
      <c r="O1777">
        <v>2</v>
      </c>
      <c r="P1777">
        <v>0</v>
      </c>
      <c r="Q1777">
        <v>0</v>
      </c>
      <c r="R1777">
        <v>0</v>
      </c>
      <c r="S1777">
        <v>0</v>
      </c>
      <c r="T1777">
        <v>71590</v>
      </c>
      <c r="U1777">
        <v>71607</v>
      </c>
      <c r="V1777">
        <v>71125</v>
      </c>
      <c r="W1777" t="s">
        <v>12589</v>
      </c>
      <c r="X1777" t="s">
        <v>12590</v>
      </c>
      <c r="Y1777">
        <v>10307</v>
      </c>
      <c r="Z1777">
        <v>17266</v>
      </c>
    </row>
    <row r="1778" spans="1:26" x14ac:dyDescent="0.25">
      <c r="A1778">
        <v>304485</v>
      </c>
      <c r="B1778">
        <v>202501</v>
      </c>
      <c r="C1778">
        <v>1</v>
      </c>
      <c r="D1778" t="s">
        <v>13403</v>
      </c>
      <c r="E1778">
        <v>4</v>
      </c>
      <c r="F1778">
        <v>649</v>
      </c>
      <c r="G1778">
        <v>142</v>
      </c>
      <c r="H1778">
        <v>14</v>
      </c>
      <c r="I1778">
        <v>4</v>
      </c>
      <c r="J1778">
        <v>5083</v>
      </c>
      <c r="K1778">
        <v>3300</v>
      </c>
      <c r="L1778">
        <v>4</v>
      </c>
      <c r="M1778">
        <v>1.5</v>
      </c>
      <c r="N1778">
        <v>0.5</v>
      </c>
      <c r="O1778">
        <v>1</v>
      </c>
      <c r="P1778">
        <v>0</v>
      </c>
      <c r="Q1778">
        <v>1</v>
      </c>
      <c r="R1778">
        <v>0</v>
      </c>
      <c r="S1778">
        <v>0</v>
      </c>
      <c r="T1778">
        <v>71030</v>
      </c>
      <c r="U1778">
        <v>71510</v>
      </c>
      <c r="V1778">
        <v>71120</v>
      </c>
      <c r="W1778" t="s">
        <v>12607</v>
      </c>
      <c r="X1778" t="s">
        <v>12595</v>
      </c>
      <c r="Y1778">
        <v>0</v>
      </c>
      <c r="Z1778">
        <v>5973</v>
      </c>
    </row>
    <row r="1779" spans="1:26" x14ac:dyDescent="0.25">
      <c r="A1779">
        <v>304485</v>
      </c>
      <c r="B1779">
        <v>202501</v>
      </c>
      <c r="C1779">
        <v>2</v>
      </c>
      <c r="D1779" t="s">
        <v>13403</v>
      </c>
      <c r="E1779">
        <v>4</v>
      </c>
      <c r="F1779">
        <v>649</v>
      </c>
      <c r="G1779">
        <v>142</v>
      </c>
      <c r="H1779">
        <v>14</v>
      </c>
      <c r="I1779">
        <v>4</v>
      </c>
      <c r="J1779">
        <v>5083</v>
      </c>
      <c r="K1779">
        <v>3300</v>
      </c>
      <c r="L1779">
        <v>4</v>
      </c>
      <c r="M1779">
        <v>1.5</v>
      </c>
      <c r="N1779">
        <v>0.5</v>
      </c>
      <c r="O1779">
        <v>1</v>
      </c>
      <c r="P1779">
        <v>0</v>
      </c>
      <c r="Q1779">
        <v>1</v>
      </c>
      <c r="R1779">
        <v>0</v>
      </c>
      <c r="S1779">
        <v>0</v>
      </c>
      <c r="T1779">
        <v>71030</v>
      </c>
      <c r="U1779">
        <v>71510</v>
      </c>
      <c r="V1779">
        <v>71120</v>
      </c>
      <c r="W1779" t="s">
        <v>12607</v>
      </c>
      <c r="X1779" t="s">
        <v>12595</v>
      </c>
      <c r="Y1779">
        <v>0</v>
      </c>
      <c r="Z1779">
        <v>5973</v>
      </c>
    </row>
    <row r="1780" spans="1:26" x14ac:dyDescent="0.25">
      <c r="A1780">
        <v>304506</v>
      </c>
      <c r="B1780">
        <v>202501</v>
      </c>
      <c r="C1780">
        <v>1</v>
      </c>
      <c r="D1780" t="s">
        <v>13635</v>
      </c>
      <c r="E1780">
        <v>4</v>
      </c>
      <c r="F1780">
        <v>916</v>
      </c>
      <c r="G1780">
        <v>230</v>
      </c>
      <c r="H1780">
        <v>42</v>
      </c>
      <c r="I1780">
        <v>14</v>
      </c>
      <c r="J1780">
        <v>0</v>
      </c>
      <c r="K1780">
        <v>0</v>
      </c>
      <c r="L1780">
        <v>0</v>
      </c>
      <c r="M1780">
        <v>0</v>
      </c>
      <c r="N1780">
        <v>0</v>
      </c>
      <c r="O1780">
        <v>0</v>
      </c>
      <c r="P1780">
        <v>0</v>
      </c>
      <c r="Q1780">
        <v>0</v>
      </c>
      <c r="R1780">
        <v>0</v>
      </c>
      <c r="S1780">
        <v>0</v>
      </c>
      <c r="T1780">
        <v>71030</v>
      </c>
      <c r="U1780">
        <v>71031</v>
      </c>
      <c r="V1780">
        <v>71033</v>
      </c>
      <c r="W1780" t="s">
        <v>12596</v>
      </c>
      <c r="X1780" t="s">
        <v>12595</v>
      </c>
      <c r="Y1780">
        <v>0</v>
      </c>
      <c r="Z1780">
        <v>0</v>
      </c>
    </row>
    <row r="1781" spans="1:26" x14ac:dyDescent="0.25">
      <c r="A1781">
        <v>304506</v>
      </c>
      <c r="B1781">
        <v>202501</v>
      </c>
      <c r="C1781">
        <v>2</v>
      </c>
      <c r="D1781" t="s">
        <v>13635</v>
      </c>
      <c r="E1781">
        <v>4</v>
      </c>
      <c r="F1781">
        <v>916</v>
      </c>
      <c r="G1781">
        <v>230</v>
      </c>
      <c r="H1781">
        <v>42</v>
      </c>
      <c r="I1781">
        <v>14</v>
      </c>
      <c r="J1781">
        <v>0</v>
      </c>
      <c r="K1781">
        <v>0</v>
      </c>
      <c r="L1781">
        <v>0</v>
      </c>
      <c r="M1781">
        <v>0</v>
      </c>
      <c r="N1781">
        <v>0</v>
      </c>
      <c r="O1781">
        <v>0</v>
      </c>
      <c r="P1781">
        <v>0</v>
      </c>
      <c r="Q1781">
        <v>0</v>
      </c>
      <c r="R1781">
        <v>0</v>
      </c>
      <c r="S1781">
        <v>0</v>
      </c>
      <c r="T1781">
        <v>71030</v>
      </c>
      <c r="U1781">
        <v>71031</v>
      </c>
      <c r="V1781">
        <v>71033</v>
      </c>
      <c r="W1781" t="s">
        <v>12596</v>
      </c>
      <c r="X1781" t="s">
        <v>12595</v>
      </c>
      <c r="Y1781">
        <v>0</v>
      </c>
      <c r="Z1781">
        <v>0</v>
      </c>
    </row>
    <row r="1782" spans="1:26" x14ac:dyDescent="0.25">
      <c r="A1782">
        <v>304521</v>
      </c>
      <c r="B1782">
        <v>202501</v>
      </c>
      <c r="C1782">
        <v>1</v>
      </c>
      <c r="D1782" t="s">
        <v>13636</v>
      </c>
      <c r="E1782">
        <v>4</v>
      </c>
      <c r="F1782">
        <v>209</v>
      </c>
      <c r="G1782">
        <v>54</v>
      </c>
      <c r="H1782">
        <v>8</v>
      </c>
      <c r="I1782">
        <v>2</v>
      </c>
      <c r="J1782">
        <v>3684</v>
      </c>
      <c r="K1782">
        <v>138428</v>
      </c>
      <c r="L1782">
        <v>7</v>
      </c>
      <c r="M1782">
        <v>0</v>
      </c>
      <c r="N1782">
        <v>0</v>
      </c>
      <c r="O1782">
        <v>1</v>
      </c>
      <c r="P1782">
        <v>0</v>
      </c>
      <c r="Q1782">
        <v>0</v>
      </c>
      <c r="R1782">
        <v>6</v>
      </c>
      <c r="S1782">
        <v>0</v>
      </c>
      <c r="T1782">
        <v>71590</v>
      </c>
      <c r="U1782">
        <v>71592</v>
      </c>
      <c r="V1782">
        <v>71071</v>
      </c>
      <c r="W1782" t="s">
        <v>12638</v>
      </c>
      <c r="X1782" t="s">
        <v>12590</v>
      </c>
      <c r="Y1782">
        <v>0</v>
      </c>
      <c r="Z1782">
        <v>18671</v>
      </c>
    </row>
    <row r="1783" spans="1:26" x14ac:dyDescent="0.25">
      <c r="A1783">
        <v>304521</v>
      </c>
      <c r="B1783">
        <v>202501</v>
      </c>
      <c r="C1783">
        <v>2</v>
      </c>
      <c r="D1783" t="s">
        <v>13636</v>
      </c>
      <c r="E1783">
        <v>4</v>
      </c>
      <c r="F1783">
        <v>209</v>
      </c>
      <c r="G1783">
        <v>54</v>
      </c>
      <c r="H1783">
        <v>8</v>
      </c>
      <c r="I1783">
        <v>2</v>
      </c>
      <c r="J1783">
        <v>3684</v>
      </c>
      <c r="K1783">
        <v>138428</v>
      </c>
      <c r="L1783">
        <v>7</v>
      </c>
      <c r="M1783">
        <v>0</v>
      </c>
      <c r="N1783">
        <v>0</v>
      </c>
      <c r="O1783">
        <v>1</v>
      </c>
      <c r="P1783">
        <v>0</v>
      </c>
      <c r="Q1783">
        <v>0</v>
      </c>
      <c r="R1783">
        <v>6</v>
      </c>
      <c r="S1783">
        <v>0</v>
      </c>
      <c r="T1783">
        <v>71590</v>
      </c>
      <c r="U1783">
        <v>71592</v>
      </c>
      <c r="V1783">
        <v>71071</v>
      </c>
      <c r="W1783" t="s">
        <v>12638</v>
      </c>
      <c r="X1783" t="s">
        <v>12590</v>
      </c>
      <c r="Y1783">
        <v>0</v>
      </c>
      <c r="Z1783">
        <v>18671</v>
      </c>
    </row>
    <row r="1784" spans="1:26" x14ac:dyDescent="0.25">
      <c r="A1784">
        <v>304525</v>
      </c>
      <c r="B1784">
        <v>202501</v>
      </c>
      <c r="C1784">
        <v>1</v>
      </c>
      <c r="D1784" t="s">
        <v>13638</v>
      </c>
      <c r="E1784">
        <v>4</v>
      </c>
      <c r="F1784">
        <v>81</v>
      </c>
      <c r="G1784">
        <v>32</v>
      </c>
      <c r="H1784">
        <v>9</v>
      </c>
      <c r="I1784">
        <v>5</v>
      </c>
      <c r="J1784">
        <v>12988</v>
      </c>
      <c r="K1784">
        <v>50100</v>
      </c>
      <c r="L1784">
        <v>22.5</v>
      </c>
      <c r="M1784">
        <v>0</v>
      </c>
      <c r="N1784">
        <v>13.5</v>
      </c>
      <c r="O1784">
        <v>3</v>
      </c>
      <c r="P1784">
        <v>4</v>
      </c>
      <c r="Q1784">
        <v>1</v>
      </c>
      <c r="R1784">
        <v>1</v>
      </c>
      <c r="S1784">
        <v>0</v>
      </c>
      <c r="T1784">
        <v>71251</v>
      </c>
      <c r="U1784">
        <v>71255</v>
      </c>
      <c r="V1784">
        <v>71258</v>
      </c>
      <c r="W1784" t="s">
        <v>12640</v>
      </c>
      <c r="X1784" t="s">
        <v>13885</v>
      </c>
      <c r="Y1784">
        <v>0</v>
      </c>
      <c r="Z1784">
        <v>24336</v>
      </c>
    </row>
    <row r="1785" spans="1:26" x14ac:dyDescent="0.25">
      <c r="A1785">
        <v>304525</v>
      </c>
      <c r="B1785">
        <v>202501</v>
      </c>
      <c r="C1785">
        <v>2</v>
      </c>
      <c r="D1785" t="s">
        <v>13638</v>
      </c>
      <c r="E1785">
        <v>4</v>
      </c>
      <c r="F1785">
        <v>81</v>
      </c>
      <c r="G1785">
        <v>32</v>
      </c>
      <c r="H1785">
        <v>9</v>
      </c>
      <c r="I1785">
        <v>5</v>
      </c>
      <c r="J1785">
        <v>12988</v>
      </c>
      <c r="K1785">
        <v>50100</v>
      </c>
      <c r="L1785">
        <v>22.5</v>
      </c>
      <c r="M1785">
        <v>0</v>
      </c>
      <c r="N1785">
        <v>13.5</v>
      </c>
      <c r="O1785">
        <v>3</v>
      </c>
      <c r="P1785">
        <v>4</v>
      </c>
      <c r="Q1785">
        <v>1</v>
      </c>
      <c r="R1785">
        <v>1</v>
      </c>
      <c r="S1785">
        <v>0</v>
      </c>
      <c r="T1785">
        <v>71251</v>
      </c>
      <c r="U1785">
        <v>71255</v>
      </c>
      <c r="V1785">
        <v>71258</v>
      </c>
      <c r="W1785" t="s">
        <v>12640</v>
      </c>
      <c r="X1785" t="s">
        <v>13885</v>
      </c>
      <c r="Y1785">
        <v>0</v>
      </c>
      <c r="Z1785">
        <v>24336</v>
      </c>
    </row>
    <row r="1786" spans="1:26" x14ac:dyDescent="0.25">
      <c r="A1786">
        <v>304527</v>
      </c>
      <c r="B1786">
        <v>202501</v>
      </c>
      <c r="C1786">
        <v>1</v>
      </c>
      <c r="D1786" t="s">
        <v>13640</v>
      </c>
      <c r="E1786">
        <v>4</v>
      </c>
      <c r="F1786">
        <v>667</v>
      </c>
      <c r="G1786">
        <v>223</v>
      </c>
      <c r="H1786">
        <v>32</v>
      </c>
      <c r="I1786">
        <v>8</v>
      </c>
      <c r="J1786">
        <v>3701</v>
      </c>
      <c r="K1786">
        <v>1750</v>
      </c>
      <c r="L1786">
        <v>4.5</v>
      </c>
      <c r="M1786">
        <v>0.5</v>
      </c>
      <c r="N1786">
        <v>2</v>
      </c>
      <c r="O1786">
        <v>1.5</v>
      </c>
      <c r="P1786">
        <v>0.5</v>
      </c>
      <c r="Q1786">
        <v>0</v>
      </c>
      <c r="R1786">
        <v>0</v>
      </c>
      <c r="S1786">
        <v>0</v>
      </c>
      <c r="T1786">
        <v>71251</v>
      </c>
      <c r="U1786">
        <v>71239</v>
      </c>
      <c r="V1786">
        <v>71625</v>
      </c>
      <c r="W1786" t="s">
        <v>12650</v>
      </c>
      <c r="X1786" t="s">
        <v>13885</v>
      </c>
      <c r="Y1786">
        <v>0</v>
      </c>
      <c r="Z1786">
        <v>5346</v>
      </c>
    </row>
    <row r="1787" spans="1:26" x14ac:dyDescent="0.25">
      <c r="A1787">
        <v>304527</v>
      </c>
      <c r="B1787">
        <v>202501</v>
      </c>
      <c r="C1787">
        <v>2</v>
      </c>
      <c r="D1787" t="s">
        <v>13640</v>
      </c>
      <c r="E1787">
        <v>4</v>
      </c>
      <c r="F1787">
        <v>667</v>
      </c>
      <c r="G1787">
        <v>223</v>
      </c>
      <c r="H1787">
        <v>32</v>
      </c>
      <c r="I1787">
        <v>8</v>
      </c>
      <c r="J1787">
        <v>3701</v>
      </c>
      <c r="K1787">
        <v>1750</v>
      </c>
      <c r="L1787">
        <v>4.5</v>
      </c>
      <c r="M1787">
        <v>0.5</v>
      </c>
      <c r="N1787">
        <v>2</v>
      </c>
      <c r="O1787">
        <v>1.5</v>
      </c>
      <c r="P1787">
        <v>0.5</v>
      </c>
      <c r="Q1787">
        <v>0</v>
      </c>
      <c r="R1787">
        <v>0</v>
      </c>
      <c r="S1787">
        <v>0</v>
      </c>
      <c r="T1787">
        <v>71251</v>
      </c>
      <c r="U1787">
        <v>71239</v>
      </c>
      <c r="V1787">
        <v>71625</v>
      </c>
      <c r="W1787" t="s">
        <v>12650</v>
      </c>
      <c r="X1787" t="s">
        <v>13885</v>
      </c>
      <c r="Y1787">
        <v>0</v>
      </c>
      <c r="Z1787">
        <v>5346</v>
      </c>
    </row>
    <row r="1788" spans="1:26" x14ac:dyDescent="0.25">
      <c r="A1788">
        <v>304528</v>
      </c>
      <c r="B1788">
        <v>202501</v>
      </c>
      <c r="C1788">
        <v>1</v>
      </c>
      <c r="D1788" t="s">
        <v>12692</v>
      </c>
      <c r="E1788">
        <v>4</v>
      </c>
      <c r="F1788">
        <v>107</v>
      </c>
      <c r="G1788">
        <v>40</v>
      </c>
      <c r="H1788">
        <v>2</v>
      </c>
      <c r="I1788">
        <v>1</v>
      </c>
      <c r="J1788">
        <v>14203</v>
      </c>
      <c r="K1788">
        <v>25000</v>
      </c>
      <c r="L1788">
        <v>11</v>
      </c>
      <c r="M1788">
        <v>0.5</v>
      </c>
      <c r="N1788">
        <v>7</v>
      </c>
      <c r="O1788">
        <v>1</v>
      </c>
      <c r="P1788">
        <v>0.5</v>
      </c>
      <c r="Q1788">
        <v>1</v>
      </c>
      <c r="R1788">
        <v>1</v>
      </c>
      <c r="S1788">
        <v>0</v>
      </c>
      <c r="T1788">
        <v>71251</v>
      </c>
      <c r="U1788">
        <v>70066</v>
      </c>
      <c r="V1788">
        <v>71347</v>
      </c>
      <c r="W1788" t="s">
        <v>12627</v>
      </c>
      <c r="X1788" t="s">
        <v>13885</v>
      </c>
      <c r="Y1788">
        <v>0</v>
      </c>
      <c r="Z1788">
        <v>22826</v>
      </c>
    </row>
    <row r="1789" spans="1:26" x14ac:dyDescent="0.25">
      <c r="A1789">
        <v>304528</v>
      </c>
      <c r="B1789">
        <v>202501</v>
      </c>
      <c r="C1789">
        <v>2</v>
      </c>
      <c r="D1789" t="s">
        <v>12692</v>
      </c>
      <c r="E1789">
        <v>4</v>
      </c>
      <c r="F1789">
        <v>107</v>
      </c>
      <c r="G1789">
        <v>40</v>
      </c>
      <c r="H1789">
        <v>2</v>
      </c>
      <c r="I1789">
        <v>1</v>
      </c>
      <c r="J1789">
        <v>14203</v>
      </c>
      <c r="K1789">
        <v>25000</v>
      </c>
      <c r="L1789">
        <v>11</v>
      </c>
      <c r="M1789">
        <v>0.5</v>
      </c>
      <c r="N1789">
        <v>7</v>
      </c>
      <c r="O1789">
        <v>1</v>
      </c>
      <c r="P1789">
        <v>0.5</v>
      </c>
      <c r="Q1789">
        <v>1</v>
      </c>
      <c r="R1789">
        <v>1</v>
      </c>
      <c r="S1789">
        <v>0</v>
      </c>
      <c r="T1789">
        <v>71251</v>
      </c>
      <c r="U1789">
        <v>70066</v>
      </c>
      <c r="V1789">
        <v>71347</v>
      </c>
      <c r="W1789" t="s">
        <v>12627</v>
      </c>
      <c r="X1789" t="s">
        <v>13885</v>
      </c>
      <c r="Y1789">
        <v>0</v>
      </c>
      <c r="Z1789">
        <v>22826</v>
      </c>
    </row>
    <row r="1790" spans="1:26" x14ac:dyDescent="0.25">
      <c r="A1790">
        <v>304532</v>
      </c>
      <c r="B1790">
        <v>202501</v>
      </c>
      <c r="C1790">
        <v>1</v>
      </c>
      <c r="D1790" t="s">
        <v>13197</v>
      </c>
      <c r="E1790">
        <v>4</v>
      </c>
      <c r="F1790">
        <v>916</v>
      </c>
      <c r="G1790">
        <v>290</v>
      </c>
      <c r="H1790">
        <v>22</v>
      </c>
      <c r="I1790">
        <v>10</v>
      </c>
      <c r="J1790">
        <v>0</v>
      </c>
      <c r="K1790">
        <v>0</v>
      </c>
      <c r="L1790">
        <v>0</v>
      </c>
      <c r="M1790">
        <v>0</v>
      </c>
      <c r="N1790">
        <v>0</v>
      </c>
      <c r="O1790">
        <v>0</v>
      </c>
      <c r="P1790">
        <v>0</v>
      </c>
      <c r="Q1790">
        <v>0</v>
      </c>
      <c r="R1790">
        <v>0</v>
      </c>
      <c r="S1790">
        <v>0</v>
      </c>
      <c r="T1790">
        <v>71251</v>
      </c>
      <c r="U1790">
        <v>70066</v>
      </c>
      <c r="V1790">
        <v>71494</v>
      </c>
      <c r="W1790" t="s">
        <v>12627</v>
      </c>
      <c r="X1790" t="s">
        <v>13885</v>
      </c>
      <c r="Y1790">
        <v>0</v>
      </c>
      <c r="Z1790">
        <v>0</v>
      </c>
    </row>
    <row r="1791" spans="1:26" x14ac:dyDescent="0.25">
      <c r="A1791">
        <v>304532</v>
      </c>
      <c r="B1791">
        <v>202501</v>
      </c>
      <c r="C1791">
        <v>2</v>
      </c>
      <c r="D1791" t="s">
        <v>13197</v>
      </c>
      <c r="E1791">
        <v>4</v>
      </c>
      <c r="F1791">
        <v>916</v>
      </c>
      <c r="G1791">
        <v>290</v>
      </c>
      <c r="H1791">
        <v>22</v>
      </c>
      <c r="I1791">
        <v>10</v>
      </c>
      <c r="J1791">
        <v>0</v>
      </c>
      <c r="K1791">
        <v>0</v>
      </c>
      <c r="L1791">
        <v>0</v>
      </c>
      <c r="M1791">
        <v>0</v>
      </c>
      <c r="N1791">
        <v>0</v>
      </c>
      <c r="O1791">
        <v>0</v>
      </c>
      <c r="P1791">
        <v>0</v>
      </c>
      <c r="Q1791">
        <v>0</v>
      </c>
      <c r="R1791">
        <v>0</v>
      </c>
      <c r="S1791">
        <v>0</v>
      </c>
      <c r="T1791">
        <v>71251</v>
      </c>
      <c r="U1791">
        <v>70066</v>
      </c>
      <c r="V1791">
        <v>71494</v>
      </c>
      <c r="W1791" t="s">
        <v>12627</v>
      </c>
      <c r="X1791" t="s">
        <v>13885</v>
      </c>
      <c r="Y1791">
        <v>0</v>
      </c>
      <c r="Z1791">
        <v>0</v>
      </c>
    </row>
    <row r="1792" spans="1:26" x14ac:dyDescent="0.25">
      <c r="A1792">
        <v>304533</v>
      </c>
      <c r="B1792">
        <v>202501</v>
      </c>
      <c r="C1792">
        <v>1</v>
      </c>
      <c r="D1792" t="s">
        <v>12754</v>
      </c>
      <c r="E1792">
        <v>4</v>
      </c>
      <c r="F1792">
        <v>226</v>
      </c>
      <c r="G1792">
        <v>60</v>
      </c>
      <c r="H1792">
        <v>6</v>
      </c>
      <c r="I1792">
        <v>2</v>
      </c>
      <c r="J1792">
        <v>14729</v>
      </c>
      <c r="K1792">
        <v>8181</v>
      </c>
      <c r="L1792">
        <v>14</v>
      </c>
      <c r="M1792">
        <v>6.5</v>
      </c>
      <c r="N1792">
        <v>4</v>
      </c>
      <c r="O1792">
        <v>2</v>
      </c>
      <c r="P1792">
        <v>0.5</v>
      </c>
      <c r="Q1792">
        <v>0</v>
      </c>
      <c r="R1792">
        <v>1</v>
      </c>
      <c r="S1792">
        <v>0</v>
      </c>
      <c r="T1792">
        <v>71590</v>
      </c>
      <c r="U1792">
        <v>71607</v>
      </c>
      <c r="V1792">
        <v>700202</v>
      </c>
      <c r="W1792" t="s">
        <v>12589</v>
      </c>
      <c r="X1792" t="s">
        <v>12590</v>
      </c>
      <c r="Y1792">
        <v>5079</v>
      </c>
      <c r="Z1792">
        <v>17981</v>
      </c>
    </row>
    <row r="1793" spans="1:26" x14ac:dyDescent="0.25">
      <c r="A1793">
        <v>304533</v>
      </c>
      <c r="B1793">
        <v>202501</v>
      </c>
      <c r="C1793">
        <v>2</v>
      </c>
      <c r="D1793" t="s">
        <v>12754</v>
      </c>
      <c r="E1793">
        <v>4</v>
      </c>
      <c r="F1793">
        <v>226</v>
      </c>
      <c r="G1793">
        <v>60</v>
      </c>
      <c r="H1793">
        <v>6</v>
      </c>
      <c r="I1793">
        <v>2</v>
      </c>
      <c r="J1793">
        <v>14729</v>
      </c>
      <c r="K1793">
        <v>8181</v>
      </c>
      <c r="L1793">
        <v>14</v>
      </c>
      <c r="M1793">
        <v>6.5</v>
      </c>
      <c r="N1793">
        <v>4</v>
      </c>
      <c r="O1793">
        <v>2</v>
      </c>
      <c r="P1793">
        <v>0.5</v>
      </c>
      <c r="Q1793">
        <v>0</v>
      </c>
      <c r="R1793">
        <v>1</v>
      </c>
      <c r="S1793">
        <v>0</v>
      </c>
      <c r="T1793">
        <v>71590</v>
      </c>
      <c r="U1793">
        <v>71607</v>
      </c>
      <c r="V1793">
        <v>700202</v>
      </c>
      <c r="W1793" t="s">
        <v>12589</v>
      </c>
      <c r="X1793" t="s">
        <v>12590</v>
      </c>
      <c r="Y1793">
        <v>5079</v>
      </c>
      <c r="Z1793">
        <v>17981</v>
      </c>
    </row>
    <row r="1794" spans="1:26" x14ac:dyDescent="0.25">
      <c r="A1794">
        <v>304551</v>
      </c>
      <c r="B1794">
        <v>202501</v>
      </c>
      <c r="C1794">
        <v>1</v>
      </c>
      <c r="D1794" t="s">
        <v>13641</v>
      </c>
      <c r="E1794">
        <v>4</v>
      </c>
      <c r="F1794">
        <v>701</v>
      </c>
      <c r="G1794">
        <v>155</v>
      </c>
      <c r="H1794">
        <v>18</v>
      </c>
      <c r="I1794">
        <v>5</v>
      </c>
      <c r="J1794">
        <v>311</v>
      </c>
      <c r="K1794">
        <v>41700</v>
      </c>
      <c r="L1794">
        <v>0</v>
      </c>
      <c r="M1794">
        <v>0</v>
      </c>
      <c r="N1794">
        <v>0</v>
      </c>
      <c r="O1794">
        <v>0</v>
      </c>
      <c r="P1794">
        <v>0</v>
      </c>
      <c r="Q1794">
        <v>0</v>
      </c>
      <c r="R1794">
        <v>0</v>
      </c>
      <c r="S1794">
        <v>0</v>
      </c>
      <c r="T1794">
        <v>71030</v>
      </c>
      <c r="U1794">
        <v>71505</v>
      </c>
      <c r="V1794">
        <v>71563</v>
      </c>
      <c r="W1794" t="s">
        <v>12648</v>
      </c>
      <c r="X1794" t="s">
        <v>12595</v>
      </c>
      <c r="Y1794">
        <v>0</v>
      </c>
      <c r="Z1794">
        <v>4192</v>
      </c>
    </row>
    <row r="1795" spans="1:26" x14ac:dyDescent="0.25">
      <c r="A1795">
        <v>304551</v>
      </c>
      <c r="B1795">
        <v>202501</v>
      </c>
      <c r="C1795">
        <v>2</v>
      </c>
      <c r="D1795" t="s">
        <v>13641</v>
      </c>
      <c r="E1795">
        <v>4</v>
      </c>
      <c r="F1795">
        <v>701</v>
      </c>
      <c r="G1795">
        <v>155</v>
      </c>
      <c r="H1795">
        <v>18</v>
      </c>
      <c r="I1795">
        <v>5</v>
      </c>
      <c r="J1795">
        <v>311</v>
      </c>
      <c r="K1795">
        <v>41700</v>
      </c>
      <c r="L1795">
        <v>0</v>
      </c>
      <c r="M1795">
        <v>0</v>
      </c>
      <c r="N1795">
        <v>0</v>
      </c>
      <c r="O1795">
        <v>0</v>
      </c>
      <c r="P1795">
        <v>0</v>
      </c>
      <c r="Q1795">
        <v>0</v>
      </c>
      <c r="R1795">
        <v>0</v>
      </c>
      <c r="S1795">
        <v>0</v>
      </c>
      <c r="T1795">
        <v>71030</v>
      </c>
      <c r="U1795">
        <v>71505</v>
      </c>
      <c r="V1795">
        <v>71563</v>
      </c>
      <c r="W1795" t="s">
        <v>12648</v>
      </c>
      <c r="X1795" t="s">
        <v>12595</v>
      </c>
      <c r="Y1795">
        <v>0</v>
      </c>
      <c r="Z1795">
        <v>4192</v>
      </c>
    </row>
    <row r="1796" spans="1:26" x14ac:dyDescent="0.25">
      <c r="A1796">
        <v>304552</v>
      </c>
      <c r="B1796">
        <v>202501</v>
      </c>
      <c r="C1796">
        <v>1</v>
      </c>
      <c r="D1796" t="s">
        <v>13643</v>
      </c>
      <c r="E1796">
        <v>4</v>
      </c>
      <c r="F1796">
        <v>337</v>
      </c>
      <c r="G1796">
        <v>67</v>
      </c>
      <c r="H1796">
        <v>13</v>
      </c>
      <c r="I1796">
        <v>3</v>
      </c>
      <c r="J1796">
        <v>9761</v>
      </c>
      <c r="K1796">
        <v>16050</v>
      </c>
      <c r="L1796">
        <v>10.5</v>
      </c>
      <c r="M1796">
        <v>1</v>
      </c>
      <c r="N1796">
        <v>1</v>
      </c>
      <c r="O1796">
        <v>4</v>
      </c>
      <c r="P1796">
        <v>1</v>
      </c>
      <c r="Q1796">
        <v>3</v>
      </c>
      <c r="R1796">
        <v>0.5</v>
      </c>
      <c r="S1796">
        <v>0</v>
      </c>
      <c r="T1796">
        <v>71030</v>
      </c>
      <c r="U1796">
        <v>71031</v>
      </c>
      <c r="V1796">
        <v>71033</v>
      </c>
      <c r="W1796" t="s">
        <v>12596</v>
      </c>
      <c r="X1796" t="s">
        <v>12595</v>
      </c>
      <c r="Y1796">
        <v>0</v>
      </c>
      <c r="Z1796">
        <v>14992</v>
      </c>
    </row>
    <row r="1797" spans="1:26" x14ac:dyDescent="0.25">
      <c r="A1797">
        <v>304552</v>
      </c>
      <c r="B1797">
        <v>202501</v>
      </c>
      <c r="C1797">
        <v>2</v>
      </c>
      <c r="D1797" t="s">
        <v>13643</v>
      </c>
      <c r="E1797">
        <v>4</v>
      </c>
      <c r="F1797">
        <v>337</v>
      </c>
      <c r="G1797">
        <v>67</v>
      </c>
      <c r="H1797">
        <v>13</v>
      </c>
      <c r="I1797">
        <v>3</v>
      </c>
      <c r="J1797">
        <v>9761</v>
      </c>
      <c r="K1797">
        <v>16050</v>
      </c>
      <c r="L1797">
        <v>10.5</v>
      </c>
      <c r="M1797">
        <v>1</v>
      </c>
      <c r="N1797">
        <v>1</v>
      </c>
      <c r="O1797">
        <v>4</v>
      </c>
      <c r="P1797">
        <v>1</v>
      </c>
      <c r="Q1797">
        <v>3</v>
      </c>
      <c r="R1797">
        <v>0.5</v>
      </c>
      <c r="S1797">
        <v>0</v>
      </c>
      <c r="T1797">
        <v>71030</v>
      </c>
      <c r="U1797">
        <v>71031</v>
      </c>
      <c r="V1797">
        <v>71033</v>
      </c>
      <c r="W1797" t="s">
        <v>12596</v>
      </c>
      <c r="X1797" t="s">
        <v>12595</v>
      </c>
      <c r="Y1797">
        <v>0</v>
      </c>
      <c r="Z1797">
        <v>14992</v>
      </c>
    </row>
    <row r="1798" spans="1:26" x14ac:dyDescent="0.25">
      <c r="A1798">
        <v>304553</v>
      </c>
      <c r="B1798">
        <v>202501</v>
      </c>
      <c r="C1798">
        <v>1</v>
      </c>
      <c r="D1798" t="s">
        <v>13431</v>
      </c>
      <c r="E1798">
        <v>4</v>
      </c>
      <c r="F1798">
        <v>384</v>
      </c>
      <c r="G1798">
        <v>70</v>
      </c>
      <c r="H1798">
        <v>8</v>
      </c>
      <c r="I1798">
        <v>3</v>
      </c>
      <c r="J1798">
        <v>10119</v>
      </c>
      <c r="K1798">
        <v>22507</v>
      </c>
      <c r="L1798">
        <v>8.5</v>
      </c>
      <c r="M1798">
        <v>5</v>
      </c>
      <c r="N1798">
        <v>2</v>
      </c>
      <c r="O1798">
        <v>1</v>
      </c>
      <c r="P1798">
        <v>0</v>
      </c>
      <c r="Q1798">
        <v>0</v>
      </c>
      <c r="R1798">
        <v>0.5</v>
      </c>
      <c r="S1798">
        <v>0</v>
      </c>
      <c r="T1798">
        <v>900582</v>
      </c>
      <c r="U1798">
        <v>71276</v>
      </c>
      <c r="V1798">
        <v>70083</v>
      </c>
      <c r="W1798" t="s">
        <v>12631</v>
      </c>
      <c r="X1798" t="s">
        <v>13887</v>
      </c>
      <c r="Y1798">
        <v>26463</v>
      </c>
      <c r="Z1798">
        <v>13436</v>
      </c>
    </row>
    <row r="1799" spans="1:26" x14ac:dyDescent="0.25">
      <c r="A1799">
        <v>304553</v>
      </c>
      <c r="B1799">
        <v>202501</v>
      </c>
      <c r="C1799">
        <v>2</v>
      </c>
      <c r="D1799" t="s">
        <v>13431</v>
      </c>
      <c r="E1799">
        <v>4</v>
      </c>
      <c r="F1799">
        <v>384</v>
      </c>
      <c r="G1799">
        <v>70</v>
      </c>
      <c r="H1799">
        <v>8</v>
      </c>
      <c r="I1799">
        <v>3</v>
      </c>
      <c r="J1799">
        <v>10119</v>
      </c>
      <c r="K1799">
        <v>22507</v>
      </c>
      <c r="L1799">
        <v>8.5</v>
      </c>
      <c r="M1799">
        <v>5</v>
      </c>
      <c r="N1799">
        <v>2</v>
      </c>
      <c r="O1799">
        <v>1</v>
      </c>
      <c r="P1799">
        <v>0</v>
      </c>
      <c r="Q1799">
        <v>0</v>
      </c>
      <c r="R1799">
        <v>0.5</v>
      </c>
      <c r="S1799">
        <v>0</v>
      </c>
      <c r="T1799">
        <v>900582</v>
      </c>
      <c r="U1799">
        <v>71276</v>
      </c>
      <c r="V1799">
        <v>70083</v>
      </c>
      <c r="W1799" t="s">
        <v>12631</v>
      </c>
      <c r="X1799" t="s">
        <v>13887</v>
      </c>
      <c r="Y1799">
        <v>26463</v>
      </c>
      <c r="Z1799">
        <v>13436</v>
      </c>
    </row>
    <row r="1800" spans="1:26" x14ac:dyDescent="0.25">
      <c r="A1800">
        <v>304557</v>
      </c>
      <c r="B1800">
        <v>202501</v>
      </c>
      <c r="C1800">
        <v>1</v>
      </c>
      <c r="D1800" t="s">
        <v>13644</v>
      </c>
      <c r="E1800">
        <v>3</v>
      </c>
      <c r="F1800">
        <v>80</v>
      </c>
      <c r="G1800">
        <v>16</v>
      </c>
      <c r="H1800">
        <v>3</v>
      </c>
      <c r="I1800">
        <v>0</v>
      </c>
      <c r="J1800">
        <v>48626</v>
      </c>
      <c r="K1800">
        <v>103434</v>
      </c>
      <c r="L1800">
        <v>58.5</v>
      </c>
      <c r="M1800">
        <v>7.5</v>
      </c>
      <c r="N1800">
        <v>23</v>
      </c>
      <c r="O1800">
        <v>4</v>
      </c>
      <c r="P1800">
        <v>8.5</v>
      </c>
      <c r="Q1800">
        <v>13</v>
      </c>
      <c r="R1800">
        <v>2.5</v>
      </c>
      <c r="S1800">
        <v>0</v>
      </c>
      <c r="T1800">
        <v>900582</v>
      </c>
      <c r="U1800">
        <v>71188</v>
      </c>
      <c r="V1800">
        <v>71191</v>
      </c>
      <c r="W1800" t="s">
        <v>12620</v>
      </c>
      <c r="X1800" t="s">
        <v>13887</v>
      </c>
      <c r="Y1800">
        <v>4859</v>
      </c>
      <c r="Z1800">
        <v>67426</v>
      </c>
    </row>
    <row r="1801" spans="1:26" x14ac:dyDescent="0.25">
      <c r="A1801">
        <v>304557</v>
      </c>
      <c r="B1801">
        <v>202501</v>
      </c>
      <c r="C1801">
        <v>2</v>
      </c>
      <c r="D1801" t="s">
        <v>13644</v>
      </c>
      <c r="E1801">
        <v>3</v>
      </c>
      <c r="F1801">
        <v>80</v>
      </c>
      <c r="G1801">
        <v>16</v>
      </c>
      <c r="H1801">
        <v>3</v>
      </c>
      <c r="I1801">
        <v>0</v>
      </c>
      <c r="J1801">
        <v>48626</v>
      </c>
      <c r="K1801">
        <v>103434</v>
      </c>
      <c r="L1801">
        <v>58.5</v>
      </c>
      <c r="M1801">
        <v>7.5</v>
      </c>
      <c r="N1801">
        <v>23</v>
      </c>
      <c r="O1801">
        <v>4</v>
      </c>
      <c r="P1801">
        <v>8.5</v>
      </c>
      <c r="Q1801">
        <v>13</v>
      </c>
      <c r="R1801">
        <v>2.5</v>
      </c>
      <c r="S1801">
        <v>0</v>
      </c>
      <c r="T1801">
        <v>900582</v>
      </c>
      <c r="U1801">
        <v>71188</v>
      </c>
      <c r="V1801">
        <v>71191</v>
      </c>
      <c r="W1801" t="s">
        <v>12620</v>
      </c>
      <c r="X1801" t="s">
        <v>13887</v>
      </c>
      <c r="Y1801">
        <v>4859</v>
      </c>
      <c r="Z1801">
        <v>67426</v>
      </c>
    </row>
    <row r="1802" spans="1:26" x14ac:dyDescent="0.25">
      <c r="A1802">
        <v>304575</v>
      </c>
      <c r="B1802">
        <v>202501</v>
      </c>
      <c r="C1802">
        <v>1</v>
      </c>
      <c r="D1802" t="s">
        <v>13645</v>
      </c>
      <c r="E1802">
        <v>4</v>
      </c>
      <c r="F1802">
        <v>856</v>
      </c>
      <c r="G1802">
        <v>268</v>
      </c>
      <c r="H1802">
        <v>24</v>
      </c>
      <c r="I1802">
        <v>10</v>
      </c>
      <c r="J1802">
        <v>0</v>
      </c>
      <c r="K1802">
        <v>6800</v>
      </c>
      <c r="L1802">
        <v>0.5</v>
      </c>
      <c r="M1802">
        <v>0.5</v>
      </c>
      <c r="N1802">
        <v>0</v>
      </c>
      <c r="O1802">
        <v>0</v>
      </c>
      <c r="P1802">
        <v>0</v>
      </c>
      <c r="Q1802">
        <v>0</v>
      </c>
      <c r="R1802">
        <v>0</v>
      </c>
      <c r="S1802">
        <v>0</v>
      </c>
      <c r="T1802">
        <v>71251</v>
      </c>
      <c r="U1802">
        <v>71248</v>
      </c>
      <c r="V1802">
        <v>71245</v>
      </c>
      <c r="W1802" t="s">
        <v>12625</v>
      </c>
      <c r="X1802" t="s">
        <v>13885</v>
      </c>
      <c r="Y1802">
        <v>0</v>
      </c>
      <c r="Z1802">
        <v>680</v>
      </c>
    </row>
    <row r="1803" spans="1:26" x14ac:dyDescent="0.25">
      <c r="A1803">
        <v>304575</v>
      </c>
      <c r="B1803">
        <v>202501</v>
      </c>
      <c r="C1803">
        <v>2</v>
      </c>
      <c r="D1803" t="s">
        <v>13645</v>
      </c>
      <c r="E1803">
        <v>4</v>
      </c>
      <c r="F1803">
        <v>856</v>
      </c>
      <c r="G1803">
        <v>268</v>
      </c>
      <c r="H1803">
        <v>24</v>
      </c>
      <c r="I1803">
        <v>10</v>
      </c>
      <c r="J1803">
        <v>0</v>
      </c>
      <c r="K1803">
        <v>6800</v>
      </c>
      <c r="L1803">
        <v>0.5</v>
      </c>
      <c r="M1803">
        <v>0.5</v>
      </c>
      <c r="N1803">
        <v>0</v>
      </c>
      <c r="O1803">
        <v>0</v>
      </c>
      <c r="P1803">
        <v>0</v>
      </c>
      <c r="Q1803">
        <v>0</v>
      </c>
      <c r="R1803">
        <v>0</v>
      </c>
      <c r="S1803">
        <v>0</v>
      </c>
      <c r="T1803">
        <v>71251</v>
      </c>
      <c r="U1803">
        <v>71248</v>
      </c>
      <c r="V1803">
        <v>71245</v>
      </c>
      <c r="W1803" t="s">
        <v>12625</v>
      </c>
      <c r="X1803" t="s">
        <v>13885</v>
      </c>
      <c r="Y1803">
        <v>0</v>
      </c>
      <c r="Z1803">
        <v>680</v>
      </c>
    </row>
    <row r="1804" spans="1:26" x14ac:dyDescent="0.25">
      <c r="A1804">
        <v>304582</v>
      </c>
      <c r="B1804">
        <v>202501</v>
      </c>
      <c r="C1804">
        <v>1</v>
      </c>
      <c r="D1804" t="s">
        <v>13646</v>
      </c>
      <c r="E1804">
        <v>4</v>
      </c>
      <c r="F1804">
        <v>277</v>
      </c>
      <c r="G1804">
        <v>109</v>
      </c>
      <c r="H1804">
        <v>5</v>
      </c>
      <c r="I1804">
        <v>2</v>
      </c>
      <c r="J1804">
        <v>10503</v>
      </c>
      <c r="K1804">
        <v>45000</v>
      </c>
      <c r="L1804">
        <v>8</v>
      </c>
      <c r="M1804">
        <v>1.5</v>
      </c>
      <c r="N1804">
        <v>2.5</v>
      </c>
      <c r="O1804">
        <v>1.5</v>
      </c>
      <c r="P1804">
        <v>0.5</v>
      </c>
      <c r="Q1804">
        <v>0</v>
      </c>
      <c r="R1804">
        <v>2</v>
      </c>
      <c r="S1804">
        <v>0</v>
      </c>
      <c r="T1804">
        <v>71251</v>
      </c>
      <c r="U1804">
        <v>70066</v>
      </c>
      <c r="V1804">
        <v>71347</v>
      </c>
      <c r="W1804" t="s">
        <v>12627</v>
      </c>
      <c r="X1804" t="s">
        <v>13885</v>
      </c>
      <c r="Y1804">
        <v>0</v>
      </c>
      <c r="Z1804">
        <v>16678</v>
      </c>
    </row>
    <row r="1805" spans="1:26" x14ac:dyDescent="0.25">
      <c r="A1805">
        <v>304582</v>
      </c>
      <c r="B1805">
        <v>202501</v>
      </c>
      <c r="C1805">
        <v>2</v>
      </c>
      <c r="D1805" t="s">
        <v>13646</v>
      </c>
      <c r="E1805">
        <v>4</v>
      </c>
      <c r="F1805">
        <v>277</v>
      </c>
      <c r="G1805">
        <v>109</v>
      </c>
      <c r="H1805">
        <v>5</v>
      </c>
      <c r="I1805">
        <v>2</v>
      </c>
      <c r="J1805">
        <v>10503</v>
      </c>
      <c r="K1805">
        <v>45000</v>
      </c>
      <c r="L1805">
        <v>8</v>
      </c>
      <c r="M1805">
        <v>1.5</v>
      </c>
      <c r="N1805">
        <v>2.5</v>
      </c>
      <c r="O1805">
        <v>1.5</v>
      </c>
      <c r="P1805">
        <v>0.5</v>
      </c>
      <c r="Q1805">
        <v>0</v>
      </c>
      <c r="R1805">
        <v>2</v>
      </c>
      <c r="S1805">
        <v>0</v>
      </c>
      <c r="T1805">
        <v>71251</v>
      </c>
      <c r="U1805">
        <v>70066</v>
      </c>
      <c r="V1805">
        <v>71347</v>
      </c>
      <c r="W1805" t="s">
        <v>12627</v>
      </c>
      <c r="X1805" t="s">
        <v>13885</v>
      </c>
      <c r="Y1805">
        <v>0</v>
      </c>
      <c r="Z1805">
        <v>16678</v>
      </c>
    </row>
    <row r="1806" spans="1:26" x14ac:dyDescent="0.25">
      <c r="A1806">
        <v>304592</v>
      </c>
      <c r="B1806">
        <v>202501</v>
      </c>
      <c r="C1806">
        <v>1</v>
      </c>
      <c r="D1806" t="s">
        <v>13648</v>
      </c>
      <c r="E1806">
        <v>4</v>
      </c>
      <c r="F1806">
        <v>916</v>
      </c>
      <c r="G1806">
        <v>290</v>
      </c>
      <c r="H1806">
        <v>39</v>
      </c>
      <c r="I1806">
        <v>9</v>
      </c>
      <c r="J1806">
        <v>0</v>
      </c>
      <c r="K1806">
        <v>0</v>
      </c>
      <c r="L1806">
        <v>0</v>
      </c>
      <c r="M1806">
        <v>0</v>
      </c>
      <c r="N1806">
        <v>0</v>
      </c>
      <c r="O1806">
        <v>0</v>
      </c>
      <c r="P1806">
        <v>0</v>
      </c>
      <c r="Q1806">
        <v>0</v>
      </c>
      <c r="R1806">
        <v>0</v>
      </c>
      <c r="S1806">
        <v>0</v>
      </c>
      <c r="T1806">
        <v>71251</v>
      </c>
      <c r="U1806">
        <v>71239</v>
      </c>
      <c r="V1806">
        <v>71625</v>
      </c>
      <c r="W1806" t="s">
        <v>12650</v>
      </c>
      <c r="X1806" t="s">
        <v>13885</v>
      </c>
      <c r="Y1806">
        <v>0</v>
      </c>
      <c r="Z1806">
        <v>0</v>
      </c>
    </row>
    <row r="1807" spans="1:26" x14ac:dyDescent="0.25">
      <c r="A1807">
        <v>304592</v>
      </c>
      <c r="B1807">
        <v>202501</v>
      </c>
      <c r="C1807">
        <v>2</v>
      </c>
      <c r="D1807" t="s">
        <v>13648</v>
      </c>
      <c r="E1807">
        <v>4</v>
      </c>
      <c r="F1807">
        <v>916</v>
      </c>
      <c r="G1807">
        <v>290</v>
      </c>
      <c r="H1807">
        <v>39</v>
      </c>
      <c r="I1807">
        <v>9</v>
      </c>
      <c r="J1807">
        <v>0</v>
      </c>
      <c r="K1807">
        <v>0</v>
      </c>
      <c r="L1807">
        <v>0</v>
      </c>
      <c r="M1807">
        <v>0</v>
      </c>
      <c r="N1807">
        <v>0</v>
      </c>
      <c r="O1807">
        <v>0</v>
      </c>
      <c r="P1807">
        <v>0</v>
      </c>
      <c r="Q1807">
        <v>0</v>
      </c>
      <c r="R1807">
        <v>0</v>
      </c>
      <c r="S1807">
        <v>0</v>
      </c>
      <c r="T1807">
        <v>71251</v>
      </c>
      <c r="U1807">
        <v>71239</v>
      </c>
      <c r="V1807">
        <v>71625</v>
      </c>
      <c r="W1807" t="s">
        <v>12650</v>
      </c>
      <c r="X1807" t="s">
        <v>13885</v>
      </c>
      <c r="Y1807">
        <v>0</v>
      </c>
      <c r="Z1807">
        <v>0</v>
      </c>
    </row>
    <row r="1808" spans="1:26" x14ac:dyDescent="0.25">
      <c r="A1808">
        <v>304601</v>
      </c>
      <c r="B1808">
        <v>202501</v>
      </c>
      <c r="C1808">
        <v>1</v>
      </c>
      <c r="D1808" t="s">
        <v>13649</v>
      </c>
      <c r="E1808">
        <v>3</v>
      </c>
      <c r="F1808">
        <v>39</v>
      </c>
      <c r="G1808">
        <v>18</v>
      </c>
      <c r="H1808">
        <v>3</v>
      </c>
      <c r="I1808">
        <v>0</v>
      </c>
      <c r="J1808">
        <v>82529</v>
      </c>
      <c r="K1808">
        <v>167640</v>
      </c>
      <c r="L1808">
        <v>106.5</v>
      </c>
      <c r="M1808">
        <v>30.5</v>
      </c>
      <c r="N1808">
        <v>16</v>
      </c>
      <c r="O1808">
        <v>11</v>
      </c>
      <c r="P1808">
        <v>13</v>
      </c>
      <c r="Q1808">
        <v>25</v>
      </c>
      <c r="R1808">
        <v>11</v>
      </c>
      <c r="S1808">
        <v>0</v>
      </c>
      <c r="T1808">
        <v>71251</v>
      </c>
      <c r="U1808">
        <v>71174</v>
      </c>
      <c r="V1808">
        <v>71198</v>
      </c>
      <c r="W1808" t="s">
        <v>12613</v>
      </c>
      <c r="X1808" t="s">
        <v>13885</v>
      </c>
      <c r="Y1808">
        <v>42126</v>
      </c>
      <c r="Z1808">
        <v>110828</v>
      </c>
    </row>
    <row r="1809" spans="1:26" x14ac:dyDescent="0.25">
      <c r="A1809">
        <v>304601</v>
      </c>
      <c r="B1809">
        <v>202501</v>
      </c>
      <c r="C1809">
        <v>2</v>
      </c>
      <c r="D1809" t="s">
        <v>13649</v>
      </c>
      <c r="E1809">
        <v>3</v>
      </c>
      <c r="F1809">
        <v>39</v>
      </c>
      <c r="G1809">
        <v>18</v>
      </c>
      <c r="H1809">
        <v>3</v>
      </c>
      <c r="I1809">
        <v>0</v>
      </c>
      <c r="J1809">
        <v>82529</v>
      </c>
      <c r="K1809">
        <v>167640</v>
      </c>
      <c r="L1809">
        <v>106.5</v>
      </c>
      <c r="M1809">
        <v>30.5</v>
      </c>
      <c r="N1809">
        <v>16</v>
      </c>
      <c r="O1809">
        <v>11</v>
      </c>
      <c r="P1809">
        <v>13</v>
      </c>
      <c r="Q1809">
        <v>25</v>
      </c>
      <c r="R1809">
        <v>11</v>
      </c>
      <c r="S1809">
        <v>0</v>
      </c>
      <c r="T1809">
        <v>71251</v>
      </c>
      <c r="U1809">
        <v>71174</v>
      </c>
      <c r="V1809">
        <v>71198</v>
      </c>
      <c r="W1809" t="s">
        <v>12613</v>
      </c>
      <c r="X1809" t="s">
        <v>13885</v>
      </c>
      <c r="Y1809">
        <v>42126</v>
      </c>
      <c r="Z1809">
        <v>110828</v>
      </c>
    </row>
    <row r="1810" spans="1:26" x14ac:dyDescent="0.25">
      <c r="A1810">
        <v>304611</v>
      </c>
      <c r="B1810">
        <v>202501</v>
      </c>
      <c r="C1810">
        <v>1</v>
      </c>
      <c r="D1810" t="s">
        <v>12734</v>
      </c>
      <c r="E1810">
        <v>4</v>
      </c>
      <c r="F1810">
        <v>646</v>
      </c>
      <c r="G1810">
        <v>158</v>
      </c>
      <c r="H1810">
        <v>18</v>
      </c>
      <c r="I1810">
        <v>8</v>
      </c>
      <c r="J1810">
        <v>0</v>
      </c>
      <c r="K1810">
        <v>49200</v>
      </c>
      <c r="L1810">
        <v>0</v>
      </c>
      <c r="M1810">
        <v>0</v>
      </c>
      <c r="N1810">
        <v>0</v>
      </c>
      <c r="O1810">
        <v>0</v>
      </c>
      <c r="P1810">
        <v>0</v>
      </c>
      <c r="Q1810">
        <v>0</v>
      </c>
      <c r="R1810">
        <v>0</v>
      </c>
      <c r="S1810">
        <v>0</v>
      </c>
      <c r="T1810">
        <v>71590</v>
      </c>
      <c r="U1810">
        <v>71595</v>
      </c>
      <c r="V1810">
        <v>71358</v>
      </c>
      <c r="W1810" t="s">
        <v>12693</v>
      </c>
      <c r="X1810" t="s">
        <v>12590</v>
      </c>
      <c r="Y1810">
        <v>0</v>
      </c>
      <c r="Z1810">
        <v>6000</v>
      </c>
    </row>
    <row r="1811" spans="1:26" x14ac:dyDescent="0.25">
      <c r="A1811">
        <v>304611</v>
      </c>
      <c r="B1811">
        <v>202501</v>
      </c>
      <c r="C1811">
        <v>2</v>
      </c>
      <c r="D1811" t="s">
        <v>12734</v>
      </c>
      <c r="E1811">
        <v>4</v>
      </c>
      <c r="F1811">
        <v>646</v>
      </c>
      <c r="G1811">
        <v>158</v>
      </c>
      <c r="H1811">
        <v>18</v>
      </c>
      <c r="I1811">
        <v>8</v>
      </c>
      <c r="J1811">
        <v>0</v>
      </c>
      <c r="K1811">
        <v>49200</v>
      </c>
      <c r="L1811">
        <v>0</v>
      </c>
      <c r="M1811">
        <v>0</v>
      </c>
      <c r="N1811">
        <v>0</v>
      </c>
      <c r="O1811">
        <v>0</v>
      </c>
      <c r="P1811">
        <v>0</v>
      </c>
      <c r="Q1811">
        <v>0</v>
      </c>
      <c r="R1811">
        <v>0</v>
      </c>
      <c r="S1811">
        <v>0</v>
      </c>
      <c r="T1811">
        <v>71590</v>
      </c>
      <c r="U1811">
        <v>71595</v>
      </c>
      <c r="V1811">
        <v>71358</v>
      </c>
      <c r="W1811" t="s">
        <v>12693</v>
      </c>
      <c r="X1811" t="s">
        <v>12590</v>
      </c>
      <c r="Y1811">
        <v>0</v>
      </c>
      <c r="Z1811">
        <v>6000</v>
      </c>
    </row>
    <row r="1812" spans="1:26" x14ac:dyDescent="0.25">
      <c r="A1812">
        <v>304665</v>
      </c>
      <c r="B1812">
        <v>202501</v>
      </c>
      <c r="C1812">
        <v>1</v>
      </c>
      <c r="D1812" t="s">
        <v>13650</v>
      </c>
      <c r="E1812">
        <v>2</v>
      </c>
      <c r="F1812">
        <v>4</v>
      </c>
      <c r="G1812">
        <v>4</v>
      </c>
      <c r="H1812">
        <v>0</v>
      </c>
      <c r="I1812">
        <v>0</v>
      </c>
      <c r="J1812">
        <v>354238</v>
      </c>
      <c r="K1812">
        <v>993607</v>
      </c>
      <c r="L1812">
        <v>415</v>
      </c>
      <c r="M1812">
        <v>103</v>
      </c>
      <c r="N1812">
        <v>98.5</v>
      </c>
      <c r="O1812">
        <v>63</v>
      </c>
      <c r="P1812">
        <v>54.5</v>
      </c>
      <c r="Q1812">
        <v>58</v>
      </c>
      <c r="R1812">
        <v>38</v>
      </c>
      <c r="S1812">
        <v>0</v>
      </c>
      <c r="T1812">
        <v>71251</v>
      </c>
      <c r="U1812">
        <v>70067</v>
      </c>
      <c r="V1812">
        <v>0</v>
      </c>
      <c r="W1812" t="s">
        <v>12636</v>
      </c>
      <c r="X1812" t="s">
        <v>13885</v>
      </c>
      <c r="Y1812">
        <v>166064</v>
      </c>
      <c r="Z1812">
        <v>532779</v>
      </c>
    </row>
    <row r="1813" spans="1:26" x14ac:dyDescent="0.25">
      <c r="A1813">
        <v>304665</v>
      </c>
      <c r="B1813">
        <v>202501</v>
      </c>
      <c r="C1813">
        <v>2</v>
      </c>
      <c r="D1813" t="s">
        <v>13650</v>
      </c>
      <c r="E1813">
        <v>2</v>
      </c>
      <c r="F1813">
        <v>4</v>
      </c>
      <c r="G1813">
        <v>4</v>
      </c>
      <c r="H1813">
        <v>0</v>
      </c>
      <c r="I1813">
        <v>0</v>
      </c>
      <c r="J1813">
        <v>354238</v>
      </c>
      <c r="K1813">
        <v>993607</v>
      </c>
      <c r="L1813">
        <v>415</v>
      </c>
      <c r="M1813">
        <v>103</v>
      </c>
      <c r="N1813">
        <v>98.5</v>
      </c>
      <c r="O1813">
        <v>63</v>
      </c>
      <c r="P1813">
        <v>54.5</v>
      </c>
      <c r="Q1813">
        <v>58</v>
      </c>
      <c r="R1813">
        <v>38</v>
      </c>
      <c r="S1813">
        <v>0</v>
      </c>
      <c r="T1813">
        <v>71251</v>
      </c>
      <c r="U1813">
        <v>70067</v>
      </c>
      <c r="V1813">
        <v>0</v>
      </c>
      <c r="W1813" t="s">
        <v>12636</v>
      </c>
      <c r="X1813" t="s">
        <v>13885</v>
      </c>
      <c r="Y1813">
        <v>166064</v>
      </c>
      <c r="Z1813">
        <v>532779</v>
      </c>
    </row>
    <row r="1814" spans="1:26" x14ac:dyDescent="0.25">
      <c r="A1814">
        <v>304674</v>
      </c>
      <c r="B1814">
        <v>202501</v>
      </c>
      <c r="C1814">
        <v>1</v>
      </c>
      <c r="D1814" t="s">
        <v>13085</v>
      </c>
      <c r="E1814">
        <v>4</v>
      </c>
      <c r="F1814">
        <v>414</v>
      </c>
      <c r="G1814">
        <v>105</v>
      </c>
      <c r="H1814">
        <v>7</v>
      </c>
      <c r="I1814">
        <v>2</v>
      </c>
      <c r="J1814">
        <v>4885</v>
      </c>
      <c r="K1814">
        <v>33071</v>
      </c>
      <c r="L1814">
        <v>11</v>
      </c>
      <c r="M1814">
        <v>0</v>
      </c>
      <c r="N1814">
        <v>1</v>
      </c>
      <c r="O1814">
        <v>4</v>
      </c>
      <c r="P1814">
        <v>2</v>
      </c>
      <c r="Q1814">
        <v>0</v>
      </c>
      <c r="R1814">
        <v>4</v>
      </c>
      <c r="S1814">
        <v>0</v>
      </c>
      <c r="T1814">
        <v>71590</v>
      </c>
      <c r="U1814">
        <v>71606</v>
      </c>
      <c r="V1814">
        <v>71230</v>
      </c>
      <c r="W1814" t="s">
        <v>13891</v>
      </c>
      <c r="X1814" t="s">
        <v>12590</v>
      </c>
      <c r="Y1814">
        <v>0</v>
      </c>
      <c r="Z1814">
        <v>12678</v>
      </c>
    </row>
    <row r="1815" spans="1:26" x14ac:dyDescent="0.25">
      <c r="A1815">
        <v>304674</v>
      </c>
      <c r="B1815">
        <v>202501</v>
      </c>
      <c r="C1815">
        <v>2</v>
      </c>
      <c r="D1815" t="s">
        <v>13085</v>
      </c>
      <c r="E1815">
        <v>4</v>
      </c>
      <c r="F1815">
        <v>414</v>
      </c>
      <c r="G1815">
        <v>105</v>
      </c>
      <c r="H1815">
        <v>7</v>
      </c>
      <c r="I1815">
        <v>2</v>
      </c>
      <c r="J1815">
        <v>4885</v>
      </c>
      <c r="K1815">
        <v>33071</v>
      </c>
      <c r="L1815">
        <v>11</v>
      </c>
      <c r="M1815">
        <v>0</v>
      </c>
      <c r="N1815">
        <v>1</v>
      </c>
      <c r="O1815">
        <v>4</v>
      </c>
      <c r="P1815">
        <v>2</v>
      </c>
      <c r="Q1815">
        <v>0</v>
      </c>
      <c r="R1815">
        <v>4</v>
      </c>
      <c r="S1815">
        <v>0</v>
      </c>
      <c r="T1815">
        <v>71590</v>
      </c>
      <c r="U1815">
        <v>71606</v>
      </c>
      <c r="V1815">
        <v>71230</v>
      </c>
      <c r="W1815" t="s">
        <v>13891</v>
      </c>
      <c r="X1815" t="s">
        <v>12590</v>
      </c>
      <c r="Y1815">
        <v>0</v>
      </c>
      <c r="Z1815">
        <v>12678</v>
      </c>
    </row>
    <row r="1816" spans="1:26" x14ac:dyDescent="0.25">
      <c r="A1816">
        <v>304675</v>
      </c>
      <c r="B1816">
        <v>202501</v>
      </c>
      <c r="C1816">
        <v>1</v>
      </c>
      <c r="D1816" t="s">
        <v>13444</v>
      </c>
      <c r="E1816">
        <v>4</v>
      </c>
      <c r="F1816">
        <v>801</v>
      </c>
      <c r="G1816">
        <v>196</v>
      </c>
      <c r="H1816">
        <v>15</v>
      </c>
      <c r="I1816">
        <v>5</v>
      </c>
      <c r="J1816">
        <v>1100</v>
      </c>
      <c r="K1816">
        <v>0</v>
      </c>
      <c r="L1816">
        <v>4</v>
      </c>
      <c r="M1816">
        <v>0</v>
      </c>
      <c r="N1816">
        <v>2</v>
      </c>
      <c r="O1816">
        <v>1</v>
      </c>
      <c r="P1816">
        <v>0</v>
      </c>
      <c r="Q1816">
        <v>1</v>
      </c>
      <c r="R1816">
        <v>0</v>
      </c>
      <c r="S1816">
        <v>0</v>
      </c>
      <c r="T1816">
        <v>71590</v>
      </c>
      <c r="U1816">
        <v>71606</v>
      </c>
      <c r="V1816">
        <v>71324</v>
      </c>
      <c r="W1816" t="s">
        <v>13891</v>
      </c>
      <c r="X1816" t="s">
        <v>12590</v>
      </c>
      <c r="Y1816">
        <v>9805</v>
      </c>
      <c r="Z1816">
        <v>1664</v>
      </c>
    </row>
    <row r="1817" spans="1:26" x14ac:dyDescent="0.25">
      <c r="A1817">
        <v>304675</v>
      </c>
      <c r="B1817">
        <v>202501</v>
      </c>
      <c r="C1817">
        <v>2</v>
      </c>
      <c r="D1817" t="s">
        <v>13444</v>
      </c>
      <c r="E1817">
        <v>4</v>
      </c>
      <c r="F1817">
        <v>801</v>
      </c>
      <c r="G1817">
        <v>196</v>
      </c>
      <c r="H1817">
        <v>15</v>
      </c>
      <c r="I1817">
        <v>5</v>
      </c>
      <c r="J1817">
        <v>1100</v>
      </c>
      <c r="K1817">
        <v>0</v>
      </c>
      <c r="L1817">
        <v>4</v>
      </c>
      <c r="M1817">
        <v>0</v>
      </c>
      <c r="N1817">
        <v>2</v>
      </c>
      <c r="O1817">
        <v>1</v>
      </c>
      <c r="P1817">
        <v>0</v>
      </c>
      <c r="Q1817">
        <v>1</v>
      </c>
      <c r="R1817">
        <v>0</v>
      </c>
      <c r="S1817">
        <v>0</v>
      </c>
      <c r="T1817">
        <v>71590</v>
      </c>
      <c r="U1817">
        <v>71606</v>
      </c>
      <c r="V1817">
        <v>71324</v>
      </c>
      <c r="W1817" t="s">
        <v>13891</v>
      </c>
      <c r="X1817" t="s">
        <v>12590</v>
      </c>
      <c r="Y1817">
        <v>9805</v>
      </c>
      <c r="Z1817">
        <v>1664</v>
      </c>
    </row>
    <row r="1818" spans="1:26" x14ac:dyDescent="0.25">
      <c r="A1818">
        <v>304678</v>
      </c>
      <c r="B1818">
        <v>202501</v>
      </c>
      <c r="C1818">
        <v>1</v>
      </c>
      <c r="D1818" t="s">
        <v>12669</v>
      </c>
      <c r="E1818">
        <v>4</v>
      </c>
      <c r="F1818">
        <v>298</v>
      </c>
      <c r="G1818">
        <v>77</v>
      </c>
      <c r="H1818">
        <v>15</v>
      </c>
      <c r="I1818">
        <v>6</v>
      </c>
      <c r="J1818">
        <v>2521</v>
      </c>
      <c r="K1818">
        <v>122509</v>
      </c>
      <c r="L1818">
        <v>9</v>
      </c>
      <c r="M1818">
        <v>0</v>
      </c>
      <c r="N1818">
        <v>5.5</v>
      </c>
      <c r="O1818">
        <v>0</v>
      </c>
      <c r="P1818">
        <v>0</v>
      </c>
      <c r="Q1818">
        <v>1</v>
      </c>
      <c r="R1818">
        <v>2.5</v>
      </c>
      <c r="S1818">
        <v>0</v>
      </c>
      <c r="T1818">
        <v>71590</v>
      </c>
      <c r="U1818">
        <v>71594</v>
      </c>
      <c r="V1818">
        <v>71081</v>
      </c>
      <c r="W1818" t="s">
        <v>12670</v>
      </c>
      <c r="X1818" t="s">
        <v>12590</v>
      </c>
      <c r="Y1818">
        <v>7988</v>
      </c>
      <c r="Z1818">
        <v>16090</v>
      </c>
    </row>
    <row r="1819" spans="1:26" x14ac:dyDescent="0.25">
      <c r="A1819">
        <v>304678</v>
      </c>
      <c r="B1819">
        <v>202501</v>
      </c>
      <c r="C1819">
        <v>2</v>
      </c>
      <c r="D1819" t="s">
        <v>12669</v>
      </c>
      <c r="E1819">
        <v>4</v>
      </c>
      <c r="F1819">
        <v>298</v>
      </c>
      <c r="G1819">
        <v>77</v>
      </c>
      <c r="H1819">
        <v>15</v>
      </c>
      <c r="I1819">
        <v>6</v>
      </c>
      <c r="J1819">
        <v>2521</v>
      </c>
      <c r="K1819">
        <v>122509</v>
      </c>
      <c r="L1819">
        <v>9</v>
      </c>
      <c r="M1819">
        <v>0</v>
      </c>
      <c r="N1819">
        <v>5.5</v>
      </c>
      <c r="O1819">
        <v>0</v>
      </c>
      <c r="P1819">
        <v>0</v>
      </c>
      <c r="Q1819">
        <v>1</v>
      </c>
      <c r="R1819">
        <v>2.5</v>
      </c>
      <c r="S1819">
        <v>0</v>
      </c>
      <c r="T1819">
        <v>71590</v>
      </c>
      <c r="U1819">
        <v>71594</v>
      </c>
      <c r="V1819">
        <v>71081</v>
      </c>
      <c r="W1819" t="s">
        <v>12670</v>
      </c>
      <c r="X1819" t="s">
        <v>12590</v>
      </c>
      <c r="Y1819">
        <v>7988</v>
      </c>
      <c r="Z1819">
        <v>16090</v>
      </c>
    </row>
    <row r="1820" spans="1:26" x14ac:dyDescent="0.25">
      <c r="A1820">
        <v>304682</v>
      </c>
      <c r="B1820">
        <v>202501</v>
      </c>
      <c r="C1820">
        <v>1</v>
      </c>
      <c r="D1820" t="s">
        <v>12691</v>
      </c>
      <c r="E1820">
        <v>4</v>
      </c>
      <c r="F1820">
        <v>916</v>
      </c>
      <c r="G1820">
        <v>290</v>
      </c>
      <c r="H1820">
        <v>25</v>
      </c>
      <c r="I1820">
        <v>11</v>
      </c>
      <c r="J1820">
        <v>0</v>
      </c>
      <c r="K1820">
        <v>0</v>
      </c>
      <c r="L1820">
        <v>0</v>
      </c>
      <c r="M1820">
        <v>0</v>
      </c>
      <c r="N1820">
        <v>0</v>
      </c>
      <c r="O1820">
        <v>0</v>
      </c>
      <c r="P1820">
        <v>0</v>
      </c>
      <c r="Q1820">
        <v>0</v>
      </c>
      <c r="R1820">
        <v>0</v>
      </c>
      <c r="S1820">
        <v>0</v>
      </c>
      <c r="T1820">
        <v>71251</v>
      </c>
      <c r="U1820">
        <v>71248</v>
      </c>
      <c r="V1820">
        <v>71245</v>
      </c>
      <c r="W1820" t="s">
        <v>12625</v>
      </c>
      <c r="X1820" t="s">
        <v>13885</v>
      </c>
      <c r="Y1820">
        <v>8828</v>
      </c>
      <c r="Z1820">
        <v>0</v>
      </c>
    </row>
    <row r="1821" spans="1:26" x14ac:dyDescent="0.25">
      <c r="A1821">
        <v>304682</v>
      </c>
      <c r="B1821">
        <v>202501</v>
      </c>
      <c r="C1821">
        <v>2</v>
      </c>
      <c r="D1821" t="s">
        <v>12691</v>
      </c>
      <c r="E1821">
        <v>4</v>
      </c>
      <c r="F1821">
        <v>916</v>
      </c>
      <c r="G1821">
        <v>290</v>
      </c>
      <c r="H1821">
        <v>25</v>
      </c>
      <c r="I1821">
        <v>11</v>
      </c>
      <c r="J1821">
        <v>0</v>
      </c>
      <c r="K1821">
        <v>0</v>
      </c>
      <c r="L1821">
        <v>0</v>
      </c>
      <c r="M1821">
        <v>0</v>
      </c>
      <c r="N1821">
        <v>0</v>
      </c>
      <c r="O1821">
        <v>0</v>
      </c>
      <c r="P1821">
        <v>0</v>
      </c>
      <c r="Q1821">
        <v>0</v>
      </c>
      <c r="R1821">
        <v>0</v>
      </c>
      <c r="S1821">
        <v>0</v>
      </c>
      <c r="T1821">
        <v>71251</v>
      </c>
      <c r="U1821">
        <v>71248</v>
      </c>
      <c r="V1821">
        <v>71245</v>
      </c>
      <c r="W1821" t="s">
        <v>12625</v>
      </c>
      <c r="X1821" t="s">
        <v>13885</v>
      </c>
      <c r="Y1821">
        <v>8828</v>
      </c>
      <c r="Z1821">
        <v>0</v>
      </c>
    </row>
    <row r="1822" spans="1:26" x14ac:dyDescent="0.25">
      <c r="A1822">
        <v>304686</v>
      </c>
      <c r="B1822">
        <v>202501</v>
      </c>
      <c r="C1822">
        <v>1</v>
      </c>
      <c r="D1822" t="s">
        <v>13375</v>
      </c>
      <c r="E1822">
        <v>4</v>
      </c>
      <c r="F1822">
        <v>148</v>
      </c>
      <c r="G1822">
        <v>30</v>
      </c>
      <c r="H1822">
        <v>6</v>
      </c>
      <c r="I1822">
        <v>3</v>
      </c>
      <c r="J1822">
        <v>17267</v>
      </c>
      <c r="K1822">
        <v>21193</v>
      </c>
      <c r="L1822">
        <v>20.5</v>
      </c>
      <c r="M1822">
        <v>8.5</v>
      </c>
      <c r="N1822">
        <v>4.5</v>
      </c>
      <c r="O1822">
        <v>1</v>
      </c>
      <c r="P1822">
        <v>3.5</v>
      </c>
      <c r="Q1822">
        <v>1.5</v>
      </c>
      <c r="R1822">
        <v>1.5</v>
      </c>
      <c r="S1822">
        <v>0</v>
      </c>
      <c r="T1822">
        <v>71030</v>
      </c>
      <c r="U1822">
        <v>71054</v>
      </c>
      <c r="V1822">
        <v>700079</v>
      </c>
      <c r="W1822" t="s">
        <v>12599</v>
      </c>
      <c r="X1822" t="s">
        <v>12595</v>
      </c>
      <c r="Y1822">
        <v>18983</v>
      </c>
      <c r="Z1822">
        <v>20869</v>
      </c>
    </row>
    <row r="1823" spans="1:26" x14ac:dyDescent="0.25">
      <c r="A1823">
        <v>304686</v>
      </c>
      <c r="B1823">
        <v>202501</v>
      </c>
      <c r="C1823">
        <v>2</v>
      </c>
      <c r="D1823" t="s">
        <v>13375</v>
      </c>
      <c r="E1823">
        <v>4</v>
      </c>
      <c r="F1823">
        <v>148</v>
      </c>
      <c r="G1823">
        <v>30</v>
      </c>
      <c r="H1823">
        <v>6</v>
      </c>
      <c r="I1823">
        <v>3</v>
      </c>
      <c r="J1823">
        <v>17267</v>
      </c>
      <c r="K1823">
        <v>21193</v>
      </c>
      <c r="L1823">
        <v>20.5</v>
      </c>
      <c r="M1823">
        <v>8.5</v>
      </c>
      <c r="N1823">
        <v>4.5</v>
      </c>
      <c r="O1823">
        <v>1</v>
      </c>
      <c r="P1823">
        <v>3.5</v>
      </c>
      <c r="Q1823">
        <v>1.5</v>
      </c>
      <c r="R1823">
        <v>1.5</v>
      </c>
      <c r="S1823">
        <v>0</v>
      </c>
      <c r="T1823">
        <v>71030</v>
      </c>
      <c r="U1823">
        <v>71054</v>
      </c>
      <c r="V1823">
        <v>700079</v>
      </c>
      <c r="W1823" t="s">
        <v>12599</v>
      </c>
      <c r="X1823" t="s">
        <v>12595</v>
      </c>
      <c r="Y1823">
        <v>18983</v>
      </c>
      <c r="Z1823">
        <v>20869</v>
      </c>
    </row>
    <row r="1824" spans="1:26" x14ac:dyDescent="0.25">
      <c r="A1824">
        <v>304690</v>
      </c>
      <c r="B1824">
        <v>202501</v>
      </c>
      <c r="C1824">
        <v>1</v>
      </c>
      <c r="D1824" t="s">
        <v>12885</v>
      </c>
      <c r="E1824">
        <v>4</v>
      </c>
      <c r="F1824">
        <v>9</v>
      </c>
      <c r="G1824">
        <v>3</v>
      </c>
      <c r="H1824">
        <v>2</v>
      </c>
      <c r="I1824">
        <v>2</v>
      </c>
      <c r="J1824">
        <v>10461</v>
      </c>
      <c r="K1824">
        <v>265800</v>
      </c>
      <c r="L1824">
        <v>14.5</v>
      </c>
      <c r="M1824">
        <v>4</v>
      </c>
      <c r="N1824">
        <v>2</v>
      </c>
      <c r="O1824">
        <v>2</v>
      </c>
      <c r="P1824">
        <v>0</v>
      </c>
      <c r="Q1824">
        <v>0</v>
      </c>
      <c r="R1824">
        <v>6.5</v>
      </c>
      <c r="S1824">
        <v>0</v>
      </c>
      <c r="T1824">
        <v>71590</v>
      </c>
      <c r="U1824">
        <v>71592</v>
      </c>
      <c r="V1824">
        <v>71099</v>
      </c>
      <c r="W1824" t="s">
        <v>12638</v>
      </c>
      <c r="X1824" t="s">
        <v>12590</v>
      </c>
      <c r="Y1824">
        <v>9915</v>
      </c>
      <c r="Z1824">
        <v>43196</v>
      </c>
    </row>
    <row r="1825" spans="1:26" x14ac:dyDescent="0.25">
      <c r="A1825">
        <v>304690</v>
      </c>
      <c r="B1825">
        <v>202501</v>
      </c>
      <c r="C1825">
        <v>2</v>
      </c>
      <c r="D1825" t="s">
        <v>12885</v>
      </c>
      <c r="E1825">
        <v>4</v>
      </c>
      <c r="F1825">
        <v>9</v>
      </c>
      <c r="G1825">
        <v>3</v>
      </c>
      <c r="H1825">
        <v>2</v>
      </c>
      <c r="I1825">
        <v>2</v>
      </c>
      <c r="J1825">
        <v>10461</v>
      </c>
      <c r="K1825">
        <v>265800</v>
      </c>
      <c r="L1825">
        <v>14.5</v>
      </c>
      <c r="M1825">
        <v>4</v>
      </c>
      <c r="N1825">
        <v>2</v>
      </c>
      <c r="O1825">
        <v>2</v>
      </c>
      <c r="P1825">
        <v>0</v>
      </c>
      <c r="Q1825">
        <v>0</v>
      </c>
      <c r="R1825">
        <v>6.5</v>
      </c>
      <c r="S1825">
        <v>0</v>
      </c>
      <c r="T1825">
        <v>71590</v>
      </c>
      <c r="U1825">
        <v>71592</v>
      </c>
      <c r="V1825">
        <v>71099</v>
      </c>
      <c r="W1825" t="s">
        <v>12638</v>
      </c>
      <c r="X1825" t="s">
        <v>12590</v>
      </c>
      <c r="Y1825">
        <v>9915</v>
      </c>
      <c r="Z1825">
        <v>43196</v>
      </c>
    </row>
    <row r="1826" spans="1:26" x14ac:dyDescent="0.25">
      <c r="A1826">
        <v>304691</v>
      </c>
      <c r="B1826">
        <v>202501</v>
      </c>
      <c r="C1826">
        <v>1</v>
      </c>
      <c r="D1826" t="s">
        <v>12703</v>
      </c>
      <c r="E1826">
        <v>4</v>
      </c>
      <c r="F1826">
        <v>865</v>
      </c>
      <c r="G1826">
        <v>206</v>
      </c>
      <c r="H1826">
        <v>24</v>
      </c>
      <c r="I1826">
        <v>3</v>
      </c>
      <c r="J1826">
        <v>566</v>
      </c>
      <c r="K1826">
        <v>0</v>
      </c>
      <c r="L1826">
        <v>1</v>
      </c>
      <c r="M1826">
        <v>0</v>
      </c>
      <c r="N1826">
        <v>0</v>
      </c>
      <c r="O1826">
        <v>0</v>
      </c>
      <c r="P1826">
        <v>0</v>
      </c>
      <c r="Q1826">
        <v>1</v>
      </c>
      <c r="R1826">
        <v>0</v>
      </c>
      <c r="S1826">
        <v>0</v>
      </c>
      <c r="T1826">
        <v>71030</v>
      </c>
      <c r="U1826">
        <v>71045</v>
      </c>
      <c r="V1826">
        <v>71040</v>
      </c>
      <c r="W1826" t="s">
        <v>12661</v>
      </c>
      <c r="X1826" t="s">
        <v>12595</v>
      </c>
      <c r="Y1826">
        <v>0</v>
      </c>
      <c r="Z1826">
        <v>566</v>
      </c>
    </row>
    <row r="1827" spans="1:26" x14ac:dyDescent="0.25">
      <c r="A1827">
        <v>304691</v>
      </c>
      <c r="B1827">
        <v>202501</v>
      </c>
      <c r="C1827">
        <v>2</v>
      </c>
      <c r="D1827" t="s">
        <v>12703</v>
      </c>
      <c r="E1827">
        <v>4</v>
      </c>
      <c r="F1827">
        <v>865</v>
      </c>
      <c r="G1827">
        <v>206</v>
      </c>
      <c r="H1827">
        <v>24</v>
      </c>
      <c r="I1827">
        <v>3</v>
      </c>
      <c r="J1827">
        <v>566</v>
      </c>
      <c r="K1827">
        <v>0</v>
      </c>
      <c r="L1827">
        <v>1</v>
      </c>
      <c r="M1827">
        <v>0</v>
      </c>
      <c r="N1827">
        <v>0</v>
      </c>
      <c r="O1827">
        <v>0</v>
      </c>
      <c r="P1827">
        <v>0</v>
      </c>
      <c r="Q1827">
        <v>1</v>
      </c>
      <c r="R1827">
        <v>0</v>
      </c>
      <c r="S1827">
        <v>0</v>
      </c>
      <c r="T1827">
        <v>71030</v>
      </c>
      <c r="U1827">
        <v>71045</v>
      </c>
      <c r="V1827">
        <v>71040</v>
      </c>
      <c r="W1827" t="s">
        <v>12661</v>
      </c>
      <c r="X1827" t="s">
        <v>12595</v>
      </c>
      <c r="Y1827">
        <v>0</v>
      </c>
      <c r="Z1827">
        <v>566</v>
      </c>
    </row>
    <row r="1828" spans="1:26" x14ac:dyDescent="0.25">
      <c r="A1828">
        <v>304702</v>
      </c>
      <c r="B1828">
        <v>202501</v>
      </c>
      <c r="C1828">
        <v>1</v>
      </c>
      <c r="D1828" t="s">
        <v>12723</v>
      </c>
      <c r="E1828">
        <v>4</v>
      </c>
      <c r="F1828">
        <v>655</v>
      </c>
      <c r="G1828">
        <v>145</v>
      </c>
      <c r="H1828">
        <v>16</v>
      </c>
      <c r="I1828">
        <v>6</v>
      </c>
      <c r="J1828">
        <v>3402</v>
      </c>
      <c r="K1828">
        <v>8513</v>
      </c>
      <c r="L1828">
        <v>3</v>
      </c>
      <c r="M1828">
        <v>0</v>
      </c>
      <c r="N1828">
        <v>0</v>
      </c>
      <c r="O1828">
        <v>2</v>
      </c>
      <c r="P1828">
        <v>0</v>
      </c>
      <c r="Q1828">
        <v>1</v>
      </c>
      <c r="R1828">
        <v>0</v>
      </c>
      <c r="S1828">
        <v>0</v>
      </c>
      <c r="T1828">
        <v>71030</v>
      </c>
      <c r="U1828">
        <v>71505</v>
      </c>
      <c r="V1828">
        <v>700076</v>
      </c>
      <c r="W1828" t="s">
        <v>12648</v>
      </c>
      <c r="X1828" t="s">
        <v>12595</v>
      </c>
      <c r="Y1828">
        <v>0</v>
      </c>
      <c r="Z1828">
        <v>5714</v>
      </c>
    </row>
    <row r="1829" spans="1:26" x14ac:dyDescent="0.25">
      <c r="A1829">
        <v>304702</v>
      </c>
      <c r="B1829">
        <v>202501</v>
      </c>
      <c r="C1829">
        <v>2</v>
      </c>
      <c r="D1829" t="s">
        <v>12723</v>
      </c>
      <c r="E1829">
        <v>4</v>
      </c>
      <c r="F1829">
        <v>655</v>
      </c>
      <c r="G1829">
        <v>145</v>
      </c>
      <c r="H1829">
        <v>16</v>
      </c>
      <c r="I1829">
        <v>6</v>
      </c>
      <c r="J1829">
        <v>3402</v>
      </c>
      <c r="K1829">
        <v>8513</v>
      </c>
      <c r="L1829">
        <v>3</v>
      </c>
      <c r="M1829">
        <v>0</v>
      </c>
      <c r="N1829">
        <v>0</v>
      </c>
      <c r="O1829">
        <v>2</v>
      </c>
      <c r="P1829">
        <v>0</v>
      </c>
      <c r="Q1829">
        <v>1</v>
      </c>
      <c r="R1829">
        <v>0</v>
      </c>
      <c r="S1829">
        <v>0</v>
      </c>
      <c r="T1829">
        <v>71030</v>
      </c>
      <c r="U1829">
        <v>71505</v>
      </c>
      <c r="V1829">
        <v>700076</v>
      </c>
      <c r="W1829" t="s">
        <v>12648</v>
      </c>
      <c r="X1829" t="s">
        <v>12595</v>
      </c>
      <c r="Y1829">
        <v>0</v>
      </c>
      <c r="Z1829">
        <v>5714</v>
      </c>
    </row>
    <row r="1830" spans="1:26" x14ac:dyDescent="0.25">
      <c r="A1830">
        <v>304711</v>
      </c>
      <c r="B1830">
        <v>202501</v>
      </c>
      <c r="C1830">
        <v>1</v>
      </c>
      <c r="D1830" t="s">
        <v>13600</v>
      </c>
      <c r="E1830">
        <v>4</v>
      </c>
      <c r="F1830">
        <v>601</v>
      </c>
      <c r="G1830">
        <v>128</v>
      </c>
      <c r="H1830">
        <v>14</v>
      </c>
      <c r="I1830">
        <v>6</v>
      </c>
      <c r="J1830">
        <v>4898</v>
      </c>
      <c r="K1830">
        <v>8800</v>
      </c>
      <c r="L1830">
        <v>13</v>
      </c>
      <c r="M1830">
        <v>1</v>
      </c>
      <c r="N1830">
        <v>9</v>
      </c>
      <c r="O1830">
        <v>1</v>
      </c>
      <c r="P1830">
        <v>0</v>
      </c>
      <c r="Q1830">
        <v>2</v>
      </c>
      <c r="R1830">
        <v>0</v>
      </c>
      <c r="S1830">
        <v>0</v>
      </c>
      <c r="T1830">
        <v>71030</v>
      </c>
      <c r="U1830">
        <v>71662</v>
      </c>
      <c r="V1830">
        <v>71438</v>
      </c>
      <c r="W1830" t="s">
        <v>12672</v>
      </c>
      <c r="X1830" t="s">
        <v>12595</v>
      </c>
      <c r="Y1830">
        <v>0</v>
      </c>
      <c r="Z1830">
        <v>7259</v>
      </c>
    </row>
    <row r="1831" spans="1:26" x14ac:dyDescent="0.25">
      <c r="A1831">
        <v>304711</v>
      </c>
      <c r="B1831">
        <v>202501</v>
      </c>
      <c r="C1831">
        <v>2</v>
      </c>
      <c r="D1831" t="s">
        <v>13600</v>
      </c>
      <c r="E1831">
        <v>4</v>
      </c>
      <c r="F1831">
        <v>601</v>
      </c>
      <c r="G1831">
        <v>128</v>
      </c>
      <c r="H1831">
        <v>14</v>
      </c>
      <c r="I1831">
        <v>6</v>
      </c>
      <c r="J1831">
        <v>4898</v>
      </c>
      <c r="K1831">
        <v>8800</v>
      </c>
      <c r="L1831">
        <v>13</v>
      </c>
      <c r="M1831">
        <v>1</v>
      </c>
      <c r="N1831">
        <v>9</v>
      </c>
      <c r="O1831">
        <v>1</v>
      </c>
      <c r="P1831">
        <v>0</v>
      </c>
      <c r="Q1831">
        <v>2</v>
      </c>
      <c r="R1831">
        <v>0</v>
      </c>
      <c r="S1831">
        <v>0</v>
      </c>
      <c r="T1831">
        <v>71030</v>
      </c>
      <c r="U1831">
        <v>71662</v>
      </c>
      <c r="V1831">
        <v>71438</v>
      </c>
      <c r="W1831" t="s">
        <v>12672</v>
      </c>
      <c r="X1831" t="s">
        <v>12595</v>
      </c>
      <c r="Y1831">
        <v>0</v>
      </c>
      <c r="Z1831">
        <v>7259</v>
      </c>
    </row>
    <row r="1832" spans="1:26" x14ac:dyDescent="0.25">
      <c r="A1832">
        <v>304713</v>
      </c>
      <c r="B1832">
        <v>202501</v>
      </c>
      <c r="C1832">
        <v>1</v>
      </c>
      <c r="D1832" t="s">
        <v>13442</v>
      </c>
      <c r="E1832">
        <v>4</v>
      </c>
      <c r="F1832">
        <v>419</v>
      </c>
      <c r="G1832">
        <v>79</v>
      </c>
      <c r="H1832">
        <v>19</v>
      </c>
      <c r="I1832">
        <v>4</v>
      </c>
      <c r="J1832">
        <v>10257</v>
      </c>
      <c r="K1832">
        <v>750</v>
      </c>
      <c r="L1832">
        <v>18.5</v>
      </c>
      <c r="M1832">
        <v>2.5</v>
      </c>
      <c r="N1832">
        <v>5</v>
      </c>
      <c r="O1832">
        <v>2</v>
      </c>
      <c r="P1832">
        <v>3</v>
      </c>
      <c r="Q1832">
        <v>6</v>
      </c>
      <c r="R1832">
        <v>0</v>
      </c>
      <c r="S1832">
        <v>0</v>
      </c>
      <c r="T1832">
        <v>900582</v>
      </c>
      <c r="U1832">
        <v>71507</v>
      </c>
      <c r="V1832">
        <v>71146</v>
      </c>
      <c r="W1832" t="s">
        <v>12616</v>
      </c>
      <c r="X1832" t="s">
        <v>13887</v>
      </c>
      <c r="Y1832">
        <v>0</v>
      </c>
      <c r="Z1832">
        <v>12579</v>
      </c>
    </row>
    <row r="1833" spans="1:26" x14ac:dyDescent="0.25">
      <c r="A1833">
        <v>304713</v>
      </c>
      <c r="B1833">
        <v>202501</v>
      </c>
      <c r="C1833">
        <v>2</v>
      </c>
      <c r="D1833" t="s">
        <v>13442</v>
      </c>
      <c r="E1833">
        <v>4</v>
      </c>
      <c r="F1833">
        <v>419</v>
      </c>
      <c r="G1833">
        <v>79</v>
      </c>
      <c r="H1833">
        <v>19</v>
      </c>
      <c r="I1833">
        <v>4</v>
      </c>
      <c r="J1833">
        <v>10257</v>
      </c>
      <c r="K1833">
        <v>750</v>
      </c>
      <c r="L1833">
        <v>18.5</v>
      </c>
      <c r="M1833">
        <v>2.5</v>
      </c>
      <c r="N1833">
        <v>5</v>
      </c>
      <c r="O1833">
        <v>2</v>
      </c>
      <c r="P1833">
        <v>3</v>
      </c>
      <c r="Q1833">
        <v>6</v>
      </c>
      <c r="R1833">
        <v>0</v>
      </c>
      <c r="S1833">
        <v>0</v>
      </c>
      <c r="T1833">
        <v>900582</v>
      </c>
      <c r="U1833">
        <v>71507</v>
      </c>
      <c r="V1833">
        <v>71146</v>
      </c>
      <c r="W1833" t="s">
        <v>12616</v>
      </c>
      <c r="X1833" t="s">
        <v>13887</v>
      </c>
      <c r="Y1833">
        <v>0</v>
      </c>
      <c r="Z1833">
        <v>12579</v>
      </c>
    </row>
    <row r="1834" spans="1:26" x14ac:dyDescent="0.25">
      <c r="A1834">
        <v>304715</v>
      </c>
      <c r="B1834">
        <v>202501</v>
      </c>
      <c r="C1834">
        <v>1</v>
      </c>
      <c r="D1834" t="s">
        <v>12952</v>
      </c>
      <c r="E1834">
        <v>4</v>
      </c>
      <c r="F1834">
        <v>520</v>
      </c>
      <c r="G1834">
        <v>105</v>
      </c>
      <c r="H1834">
        <v>17</v>
      </c>
      <c r="I1834">
        <v>9</v>
      </c>
      <c r="J1834">
        <v>9417</v>
      </c>
      <c r="K1834">
        <v>1075</v>
      </c>
      <c r="L1834">
        <v>6.5</v>
      </c>
      <c r="M1834">
        <v>2.5</v>
      </c>
      <c r="N1834">
        <v>1</v>
      </c>
      <c r="O1834">
        <v>0</v>
      </c>
      <c r="P1834">
        <v>1</v>
      </c>
      <c r="Q1834">
        <v>2</v>
      </c>
      <c r="R1834">
        <v>0</v>
      </c>
      <c r="S1834">
        <v>0</v>
      </c>
      <c r="T1834">
        <v>900582</v>
      </c>
      <c r="U1834">
        <v>71159</v>
      </c>
      <c r="V1834">
        <v>71152</v>
      </c>
      <c r="W1834" t="s">
        <v>12629</v>
      </c>
      <c r="X1834" t="s">
        <v>13887</v>
      </c>
      <c r="Y1834">
        <v>0</v>
      </c>
      <c r="Z1834">
        <v>9666</v>
      </c>
    </row>
    <row r="1835" spans="1:26" x14ac:dyDescent="0.25">
      <c r="A1835">
        <v>304715</v>
      </c>
      <c r="B1835">
        <v>202501</v>
      </c>
      <c r="C1835">
        <v>2</v>
      </c>
      <c r="D1835" t="s">
        <v>12952</v>
      </c>
      <c r="E1835">
        <v>4</v>
      </c>
      <c r="F1835">
        <v>520</v>
      </c>
      <c r="G1835">
        <v>105</v>
      </c>
      <c r="H1835">
        <v>17</v>
      </c>
      <c r="I1835">
        <v>9</v>
      </c>
      <c r="J1835">
        <v>9417</v>
      </c>
      <c r="K1835">
        <v>1075</v>
      </c>
      <c r="L1835">
        <v>6.5</v>
      </c>
      <c r="M1835">
        <v>2.5</v>
      </c>
      <c r="N1835">
        <v>1</v>
      </c>
      <c r="O1835">
        <v>0</v>
      </c>
      <c r="P1835">
        <v>1</v>
      </c>
      <c r="Q1835">
        <v>2</v>
      </c>
      <c r="R1835">
        <v>0</v>
      </c>
      <c r="S1835">
        <v>0</v>
      </c>
      <c r="T1835">
        <v>900582</v>
      </c>
      <c r="U1835">
        <v>71159</v>
      </c>
      <c r="V1835">
        <v>71152</v>
      </c>
      <c r="W1835" t="s">
        <v>12629</v>
      </c>
      <c r="X1835" t="s">
        <v>13887</v>
      </c>
      <c r="Y1835">
        <v>0</v>
      </c>
      <c r="Z1835">
        <v>9666</v>
      </c>
    </row>
    <row r="1836" spans="1:26" x14ac:dyDescent="0.25">
      <c r="A1836">
        <v>304717</v>
      </c>
      <c r="B1836">
        <v>202501</v>
      </c>
      <c r="C1836">
        <v>1</v>
      </c>
      <c r="D1836" t="s">
        <v>13574</v>
      </c>
      <c r="E1836">
        <v>4</v>
      </c>
      <c r="F1836">
        <v>593</v>
      </c>
      <c r="G1836">
        <v>119</v>
      </c>
      <c r="H1836">
        <v>19</v>
      </c>
      <c r="I1836">
        <v>10</v>
      </c>
      <c r="J1836">
        <v>5010</v>
      </c>
      <c r="K1836">
        <v>0</v>
      </c>
      <c r="L1836">
        <v>5</v>
      </c>
      <c r="M1836">
        <v>0</v>
      </c>
      <c r="N1836">
        <v>0</v>
      </c>
      <c r="O1836">
        <v>2</v>
      </c>
      <c r="P1836">
        <v>1</v>
      </c>
      <c r="Q1836">
        <v>2</v>
      </c>
      <c r="R1836">
        <v>0</v>
      </c>
      <c r="S1836">
        <v>0</v>
      </c>
      <c r="T1836">
        <v>900582</v>
      </c>
      <c r="U1836">
        <v>71159</v>
      </c>
      <c r="V1836">
        <v>71152</v>
      </c>
      <c r="W1836" t="s">
        <v>12629</v>
      </c>
      <c r="X1836" t="s">
        <v>13887</v>
      </c>
      <c r="Y1836">
        <v>0</v>
      </c>
      <c r="Z1836">
        <v>7632</v>
      </c>
    </row>
    <row r="1837" spans="1:26" x14ac:dyDescent="0.25">
      <c r="A1837">
        <v>304717</v>
      </c>
      <c r="B1837">
        <v>202501</v>
      </c>
      <c r="C1837">
        <v>2</v>
      </c>
      <c r="D1837" t="s">
        <v>13574</v>
      </c>
      <c r="E1837">
        <v>4</v>
      </c>
      <c r="F1837">
        <v>593</v>
      </c>
      <c r="G1837">
        <v>119</v>
      </c>
      <c r="H1837">
        <v>19</v>
      </c>
      <c r="I1837">
        <v>10</v>
      </c>
      <c r="J1837">
        <v>5010</v>
      </c>
      <c r="K1837">
        <v>0</v>
      </c>
      <c r="L1837">
        <v>5</v>
      </c>
      <c r="M1837">
        <v>0</v>
      </c>
      <c r="N1837">
        <v>0</v>
      </c>
      <c r="O1837">
        <v>2</v>
      </c>
      <c r="P1837">
        <v>1</v>
      </c>
      <c r="Q1837">
        <v>2</v>
      </c>
      <c r="R1837">
        <v>0</v>
      </c>
      <c r="S1837">
        <v>0</v>
      </c>
      <c r="T1837">
        <v>900582</v>
      </c>
      <c r="U1837">
        <v>71159</v>
      </c>
      <c r="V1837">
        <v>71152</v>
      </c>
      <c r="W1837" t="s">
        <v>12629</v>
      </c>
      <c r="X1837" t="s">
        <v>13887</v>
      </c>
      <c r="Y1837">
        <v>0</v>
      </c>
      <c r="Z1837">
        <v>7632</v>
      </c>
    </row>
    <row r="1838" spans="1:26" x14ac:dyDescent="0.25">
      <c r="A1838">
        <v>304720</v>
      </c>
      <c r="B1838">
        <v>202501</v>
      </c>
      <c r="C1838">
        <v>1</v>
      </c>
      <c r="D1838" t="s">
        <v>13605</v>
      </c>
      <c r="E1838">
        <v>3</v>
      </c>
      <c r="F1838">
        <v>52</v>
      </c>
      <c r="G1838">
        <v>9</v>
      </c>
      <c r="H1838">
        <v>2</v>
      </c>
      <c r="I1838">
        <v>0</v>
      </c>
      <c r="J1838">
        <v>41356</v>
      </c>
      <c r="K1838">
        <v>495050</v>
      </c>
      <c r="L1838">
        <v>39</v>
      </c>
      <c r="M1838">
        <v>6</v>
      </c>
      <c r="N1838">
        <v>7.5</v>
      </c>
      <c r="O1838">
        <v>5</v>
      </c>
      <c r="P1838">
        <v>4</v>
      </c>
      <c r="Q1838">
        <v>6</v>
      </c>
      <c r="R1838">
        <v>10.5</v>
      </c>
      <c r="S1838">
        <v>0</v>
      </c>
      <c r="T1838">
        <v>900582</v>
      </c>
      <c r="U1838">
        <v>71159</v>
      </c>
      <c r="V1838">
        <v>71278</v>
      </c>
      <c r="W1838" t="s">
        <v>12629</v>
      </c>
      <c r="X1838" t="s">
        <v>13887</v>
      </c>
      <c r="Y1838">
        <v>33581</v>
      </c>
      <c r="Z1838">
        <v>97328</v>
      </c>
    </row>
    <row r="1839" spans="1:26" x14ac:dyDescent="0.25">
      <c r="A1839">
        <v>304720</v>
      </c>
      <c r="B1839">
        <v>202501</v>
      </c>
      <c r="C1839">
        <v>2</v>
      </c>
      <c r="D1839" t="s">
        <v>13605</v>
      </c>
      <c r="E1839">
        <v>3</v>
      </c>
      <c r="F1839">
        <v>52</v>
      </c>
      <c r="G1839">
        <v>9</v>
      </c>
      <c r="H1839">
        <v>2</v>
      </c>
      <c r="I1839">
        <v>0</v>
      </c>
      <c r="J1839">
        <v>41356</v>
      </c>
      <c r="K1839">
        <v>495050</v>
      </c>
      <c r="L1839">
        <v>39</v>
      </c>
      <c r="M1839">
        <v>6</v>
      </c>
      <c r="N1839">
        <v>7.5</v>
      </c>
      <c r="O1839">
        <v>5</v>
      </c>
      <c r="P1839">
        <v>4</v>
      </c>
      <c r="Q1839">
        <v>6</v>
      </c>
      <c r="R1839">
        <v>10.5</v>
      </c>
      <c r="S1839">
        <v>0</v>
      </c>
      <c r="T1839">
        <v>900582</v>
      </c>
      <c r="U1839">
        <v>71159</v>
      </c>
      <c r="V1839">
        <v>71278</v>
      </c>
      <c r="W1839" t="s">
        <v>12629</v>
      </c>
      <c r="X1839" t="s">
        <v>13887</v>
      </c>
      <c r="Y1839">
        <v>33581</v>
      </c>
      <c r="Z1839">
        <v>97328</v>
      </c>
    </row>
    <row r="1840" spans="1:26" x14ac:dyDescent="0.25">
      <c r="A1840">
        <v>304724</v>
      </c>
      <c r="B1840">
        <v>202501</v>
      </c>
      <c r="C1840">
        <v>1</v>
      </c>
      <c r="D1840" t="s">
        <v>13657</v>
      </c>
      <c r="E1840">
        <v>4</v>
      </c>
      <c r="F1840">
        <v>287</v>
      </c>
      <c r="G1840">
        <v>53</v>
      </c>
      <c r="H1840">
        <v>10</v>
      </c>
      <c r="I1840">
        <v>8</v>
      </c>
      <c r="J1840">
        <v>13140</v>
      </c>
      <c r="K1840">
        <v>12500</v>
      </c>
      <c r="L1840">
        <v>7</v>
      </c>
      <c r="M1840">
        <v>1</v>
      </c>
      <c r="N1840">
        <v>1</v>
      </c>
      <c r="O1840">
        <v>1</v>
      </c>
      <c r="P1840">
        <v>3</v>
      </c>
      <c r="Q1840">
        <v>0</v>
      </c>
      <c r="R1840">
        <v>1</v>
      </c>
      <c r="S1840">
        <v>0</v>
      </c>
      <c r="T1840">
        <v>900582</v>
      </c>
      <c r="U1840">
        <v>71159</v>
      </c>
      <c r="V1840">
        <v>71152</v>
      </c>
      <c r="W1840" t="s">
        <v>12629</v>
      </c>
      <c r="X1840" t="s">
        <v>13887</v>
      </c>
      <c r="Y1840">
        <v>0</v>
      </c>
      <c r="Z1840">
        <v>16322</v>
      </c>
    </row>
    <row r="1841" spans="1:26" x14ac:dyDescent="0.25">
      <c r="A1841">
        <v>304724</v>
      </c>
      <c r="B1841">
        <v>202501</v>
      </c>
      <c r="C1841">
        <v>2</v>
      </c>
      <c r="D1841" t="s">
        <v>13657</v>
      </c>
      <c r="E1841">
        <v>4</v>
      </c>
      <c r="F1841">
        <v>287</v>
      </c>
      <c r="G1841">
        <v>53</v>
      </c>
      <c r="H1841">
        <v>10</v>
      </c>
      <c r="I1841">
        <v>8</v>
      </c>
      <c r="J1841">
        <v>13140</v>
      </c>
      <c r="K1841">
        <v>12500</v>
      </c>
      <c r="L1841">
        <v>7</v>
      </c>
      <c r="M1841">
        <v>1</v>
      </c>
      <c r="N1841">
        <v>1</v>
      </c>
      <c r="O1841">
        <v>1</v>
      </c>
      <c r="P1841">
        <v>3</v>
      </c>
      <c r="Q1841">
        <v>0</v>
      </c>
      <c r="R1841">
        <v>1</v>
      </c>
      <c r="S1841">
        <v>0</v>
      </c>
      <c r="T1841">
        <v>900582</v>
      </c>
      <c r="U1841">
        <v>71159</v>
      </c>
      <c r="V1841">
        <v>71152</v>
      </c>
      <c r="W1841" t="s">
        <v>12629</v>
      </c>
      <c r="X1841" t="s">
        <v>13887</v>
      </c>
      <c r="Y1841">
        <v>0</v>
      </c>
      <c r="Z1841">
        <v>16322</v>
      </c>
    </row>
    <row r="1842" spans="1:26" x14ac:dyDescent="0.25">
      <c r="A1842">
        <v>304725</v>
      </c>
      <c r="B1842">
        <v>202501</v>
      </c>
      <c r="C1842">
        <v>1</v>
      </c>
      <c r="D1842" t="s">
        <v>13659</v>
      </c>
      <c r="E1842">
        <v>4</v>
      </c>
      <c r="F1842">
        <v>716</v>
      </c>
      <c r="G1842">
        <v>161</v>
      </c>
      <c r="H1842">
        <v>24</v>
      </c>
      <c r="I1842">
        <v>9</v>
      </c>
      <c r="J1842">
        <v>2787</v>
      </c>
      <c r="K1842">
        <v>2240</v>
      </c>
      <c r="L1842">
        <v>3</v>
      </c>
      <c r="M1842">
        <v>1</v>
      </c>
      <c r="N1842">
        <v>0</v>
      </c>
      <c r="O1842">
        <v>1</v>
      </c>
      <c r="P1842">
        <v>1</v>
      </c>
      <c r="Q1842">
        <v>0</v>
      </c>
      <c r="R1842">
        <v>0</v>
      </c>
      <c r="S1842">
        <v>0</v>
      </c>
      <c r="T1842">
        <v>71030</v>
      </c>
      <c r="U1842">
        <v>71024</v>
      </c>
      <c r="V1842">
        <v>71491</v>
      </c>
      <c r="W1842" t="s">
        <v>12597</v>
      </c>
      <c r="X1842" t="s">
        <v>12595</v>
      </c>
      <c r="Y1842">
        <v>3217</v>
      </c>
      <c r="Z1842">
        <v>3780</v>
      </c>
    </row>
    <row r="1843" spans="1:26" x14ac:dyDescent="0.25">
      <c r="A1843">
        <v>304725</v>
      </c>
      <c r="B1843">
        <v>202501</v>
      </c>
      <c r="C1843">
        <v>2</v>
      </c>
      <c r="D1843" t="s">
        <v>13659</v>
      </c>
      <c r="E1843">
        <v>4</v>
      </c>
      <c r="F1843">
        <v>716</v>
      </c>
      <c r="G1843">
        <v>161</v>
      </c>
      <c r="H1843">
        <v>24</v>
      </c>
      <c r="I1843">
        <v>9</v>
      </c>
      <c r="J1843">
        <v>2787</v>
      </c>
      <c r="K1843">
        <v>2240</v>
      </c>
      <c r="L1843">
        <v>3</v>
      </c>
      <c r="M1843">
        <v>1</v>
      </c>
      <c r="N1843">
        <v>0</v>
      </c>
      <c r="O1843">
        <v>1</v>
      </c>
      <c r="P1843">
        <v>1</v>
      </c>
      <c r="Q1843">
        <v>0</v>
      </c>
      <c r="R1843">
        <v>0</v>
      </c>
      <c r="S1843">
        <v>0</v>
      </c>
      <c r="T1843">
        <v>71030</v>
      </c>
      <c r="U1843">
        <v>71024</v>
      </c>
      <c r="V1843">
        <v>71491</v>
      </c>
      <c r="W1843" t="s">
        <v>12597</v>
      </c>
      <c r="X1843" t="s">
        <v>12595</v>
      </c>
      <c r="Y1843">
        <v>3217</v>
      </c>
      <c r="Z1843">
        <v>3780</v>
      </c>
    </row>
    <row r="1844" spans="1:26" x14ac:dyDescent="0.25">
      <c r="A1844">
        <v>304728</v>
      </c>
      <c r="B1844">
        <v>202501</v>
      </c>
      <c r="C1844">
        <v>1</v>
      </c>
      <c r="D1844" t="s">
        <v>13266</v>
      </c>
      <c r="E1844">
        <v>4</v>
      </c>
      <c r="F1844">
        <v>471</v>
      </c>
      <c r="G1844">
        <v>93</v>
      </c>
      <c r="H1844">
        <v>5</v>
      </c>
      <c r="I1844">
        <v>2</v>
      </c>
      <c r="J1844">
        <v>6787</v>
      </c>
      <c r="K1844">
        <v>28177</v>
      </c>
      <c r="L1844">
        <v>4</v>
      </c>
      <c r="M1844">
        <v>1</v>
      </c>
      <c r="N1844">
        <v>0.5</v>
      </c>
      <c r="O1844">
        <v>2</v>
      </c>
      <c r="P1844">
        <v>0</v>
      </c>
      <c r="Q1844">
        <v>0</v>
      </c>
      <c r="R1844">
        <v>0.5</v>
      </c>
      <c r="S1844">
        <v>0</v>
      </c>
      <c r="T1844">
        <v>900582</v>
      </c>
      <c r="U1844">
        <v>71129</v>
      </c>
      <c r="V1844">
        <v>71454</v>
      </c>
      <c r="W1844" t="s">
        <v>13890</v>
      </c>
      <c r="X1844" t="s">
        <v>13887</v>
      </c>
      <c r="Y1844">
        <v>0</v>
      </c>
      <c r="Z1844">
        <v>11214</v>
      </c>
    </row>
    <row r="1845" spans="1:26" x14ac:dyDescent="0.25">
      <c r="A1845">
        <v>304728</v>
      </c>
      <c r="B1845">
        <v>202501</v>
      </c>
      <c r="C1845">
        <v>2</v>
      </c>
      <c r="D1845" t="s">
        <v>13266</v>
      </c>
      <c r="E1845">
        <v>4</v>
      </c>
      <c r="F1845">
        <v>471</v>
      </c>
      <c r="G1845">
        <v>93</v>
      </c>
      <c r="H1845">
        <v>5</v>
      </c>
      <c r="I1845">
        <v>2</v>
      </c>
      <c r="J1845">
        <v>6787</v>
      </c>
      <c r="K1845">
        <v>28177</v>
      </c>
      <c r="L1845">
        <v>4</v>
      </c>
      <c r="M1845">
        <v>1</v>
      </c>
      <c r="N1845">
        <v>0.5</v>
      </c>
      <c r="O1845">
        <v>2</v>
      </c>
      <c r="P1845">
        <v>0</v>
      </c>
      <c r="Q1845">
        <v>0</v>
      </c>
      <c r="R1845">
        <v>0.5</v>
      </c>
      <c r="S1845">
        <v>0</v>
      </c>
      <c r="T1845">
        <v>900582</v>
      </c>
      <c r="U1845">
        <v>71129</v>
      </c>
      <c r="V1845">
        <v>71454</v>
      </c>
      <c r="W1845" t="s">
        <v>13890</v>
      </c>
      <c r="X1845" t="s">
        <v>13887</v>
      </c>
      <c r="Y1845">
        <v>0</v>
      </c>
      <c r="Z1845">
        <v>11214</v>
      </c>
    </row>
    <row r="1846" spans="1:26" x14ac:dyDescent="0.25">
      <c r="A1846">
        <v>304748</v>
      </c>
      <c r="B1846">
        <v>202501</v>
      </c>
      <c r="C1846">
        <v>1</v>
      </c>
      <c r="D1846" t="s">
        <v>13661</v>
      </c>
      <c r="E1846">
        <v>4</v>
      </c>
      <c r="F1846">
        <v>288</v>
      </c>
      <c r="G1846">
        <v>110</v>
      </c>
      <c r="H1846">
        <v>7</v>
      </c>
      <c r="I1846">
        <v>5</v>
      </c>
      <c r="J1846">
        <v>10453</v>
      </c>
      <c r="K1846">
        <v>20766</v>
      </c>
      <c r="L1846">
        <v>12</v>
      </c>
      <c r="M1846">
        <v>1.5</v>
      </c>
      <c r="N1846">
        <v>4</v>
      </c>
      <c r="O1846">
        <v>2.5</v>
      </c>
      <c r="P1846">
        <v>1</v>
      </c>
      <c r="Q1846">
        <v>3</v>
      </c>
      <c r="R1846">
        <v>0</v>
      </c>
      <c r="S1846">
        <v>0</v>
      </c>
      <c r="T1846">
        <v>71251</v>
      </c>
      <c r="U1846">
        <v>71252</v>
      </c>
      <c r="V1846">
        <v>71394</v>
      </c>
      <c r="W1846" t="s">
        <v>12592</v>
      </c>
      <c r="X1846" t="s">
        <v>13885</v>
      </c>
      <c r="Y1846">
        <v>0</v>
      </c>
      <c r="Z1846">
        <v>16295</v>
      </c>
    </row>
    <row r="1847" spans="1:26" x14ac:dyDescent="0.25">
      <c r="A1847">
        <v>304748</v>
      </c>
      <c r="B1847">
        <v>202501</v>
      </c>
      <c r="C1847">
        <v>2</v>
      </c>
      <c r="D1847" t="s">
        <v>13661</v>
      </c>
      <c r="E1847">
        <v>4</v>
      </c>
      <c r="F1847">
        <v>288</v>
      </c>
      <c r="G1847">
        <v>110</v>
      </c>
      <c r="H1847">
        <v>7</v>
      </c>
      <c r="I1847">
        <v>5</v>
      </c>
      <c r="J1847">
        <v>10453</v>
      </c>
      <c r="K1847">
        <v>20766</v>
      </c>
      <c r="L1847">
        <v>12</v>
      </c>
      <c r="M1847">
        <v>1.5</v>
      </c>
      <c r="N1847">
        <v>4</v>
      </c>
      <c r="O1847">
        <v>2.5</v>
      </c>
      <c r="P1847">
        <v>1</v>
      </c>
      <c r="Q1847">
        <v>3</v>
      </c>
      <c r="R1847">
        <v>0</v>
      </c>
      <c r="S1847">
        <v>0</v>
      </c>
      <c r="T1847">
        <v>71251</v>
      </c>
      <c r="U1847">
        <v>71252</v>
      </c>
      <c r="V1847">
        <v>71394</v>
      </c>
      <c r="W1847" t="s">
        <v>12592</v>
      </c>
      <c r="X1847" t="s">
        <v>13885</v>
      </c>
      <c r="Y1847">
        <v>0</v>
      </c>
      <c r="Z1847">
        <v>16295</v>
      </c>
    </row>
    <row r="1848" spans="1:26" x14ac:dyDescent="0.25">
      <c r="A1848">
        <v>304749</v>
      </c>
      <c r="B1848">
        <v>202501</v>
      </c>
      <c r="C1848">
        <v>1</v>
      </c>
      <c r="D1848" t="s">
        <v>13069</v>
      </c>
      <c r="E1848">
        <v>4</v>
      </c>
      <c r="F1848">
        <v>178</v>
      </c>
      <c r="G1848">
        <v>68</v>
      </c>
      <c r="H1848">
        <v>12</v>
      </c>
      <c r="I1848">
        <v>2</v>
      </c>
      <c r="J1848">
        <v>13493</v>
      </c>
      <c r="K1848">
        <v>32776</v>
      </c>
      <c r="L1848">
        <v>8.5</v>
      </c>
      <c r="M1848">
        <v>3.5</v>
      </c>
      <c r="N1848">
        <v>1</v>
      </c>
      <c r="O1848">
        <v>1.5</v>
      </c>
      <c r="P1848">
        <v>1.5</v>
      </c>
      <c r="Q1848">
        <v>0</v>
      </c>
      <c r="R1848">
        <v>1</v>
      </c>
      <c r="S1848">
        <v>0</v>
      </c>
      <c r="T1848">
        <v>71251</v>
      </c>
      <c r="U1848">
        <v>700023</v>
      </c>
      <c r="V1848">
        <v>71212</v>
      </c>
      <c r="W1848" t="s">
        <v>12679</v>
      </c>
      <c r="X1848" t="s">
        <v>13885</v>
      </c>
      <c r="Y1848">
        <v>0</v>
      </c>
      <c r="Z1848">
        <v>19680</v>
      </c>
    </row>
    <row r="1849" spans="1:26" x14ac:dyDescent="0.25">
      <c r="A1849">
        <v>304749</v>
      </c>
      <c r="B1849">
        <v>202501</v>
      </c>
      <c r="C1849">
        <v>2</v>
      </c>
      <c r="D1849" t="s">
        <v>13069</v>
      </c>
      <c r="E1849">
        <v>4</v>
      </c>
      <c r="F1849">
        <v>178</v>
      </c>
      <c r="G1849">
        <v>68</v>
      </c>
      <c r="H1849">
        <v>12</v>
      </c>
      <c r="I1849">
        <v>2</v>
      </c>
      <c r="J1849">
        <v>13493</v>
      </c>
      <c r="K1849">
        <v>32776</v>
      </c>
      <c r="L1849">
        <v>8.5</v>
      </c>
      <c r="M1849">
        <v>3.5</v>
      </c>
      <c r="N1849">
        <v>1</v>
      </c>
      <c r="O1849">
        <v>1.5</v>
      </c>
      <c r="P1849">
        <v>1.5</v>
      </c>
      <c r="Q1849">
        <v>0</v>
      </c>
      <c r="R1849">
        <v>1</v>
      </c>
      <c r="S1849">
        <v>0</v>
      </c>
      <c r="T1849">
        <v>71251</v>
      </c>
      <c r="U1849">
        <v>700023</v>
      </c>
      <c r="V1849">
        <v>71212</v>
      </c>
      <c r="W1849" t="s">
        <v>12679</v>
      </c>
      <c r="X1849" t="s">
        <v>13885</v>
      </c>
      <c r="Y1849">
        <v>0</v>
      </c>
      <c r="Z1849">
        <v>19680</v>
      </c>
    </row>
    <row r="1850" spans="1:26" x14ac:dyDescent="0.25">
      <c r="A1850">
        <v>304750</v>
      </c>
      <c r="B1850">
        <v>202501</v>
      </c>
      <c r="C1850">
        <v>1</v>
      </c>
      <c r="D1850" t="s">
        <v>13564</v>
      </c>
      <c r="E1850">
        <v>4</v>
      </c>
      <c r="F1850">
        <v>424</v>
      </c>
      <c r="G1850">
        <v>159</v>
      </c>
      <c r="H1850">
        <v>27</v>
      </c>
      <c r="I1850">
        <v>6</v>
      </c>
      <c r="J1850">
        <v>3203</v>
      </c>
      <c r="K1850">
        <v>82000</v>
      </c>
      <c r="L1850">
        <v>8</v>
      </c>
      <c r="M1850">
        <v>2</v>
      </c>
      <c r="N1850">
        <v>3.5</v>
      </c>
      <c r="O1850">
        <v>0</v>
      </c>
      <c r="P1850">
        <v>0.5</v>
      </c>
      <c r="Q1850">
        <v>0</v>
      </c>
      <c r="R1850">
        <v>2</v>
      </c>
      <c r="S1850">
        <v>0</v>
      </c>
      <c r="T1850">
        <v>71251</v>
      </c>
      <c r="U1850">
        <v>700023</v>
      </c>
      <c r="V1850">
        <v>71212</v>
      </c>
      <c r="W1850" t="s">
        <v>12679</v>
      </c>
      <c r="X1850" t="s">
        <v>13885</v>
      </c>
      <c r="Y1850">
        <v>4425</v>
      </c>
      <c r="Z1850">
        <v>12352</v>
      </c>
    </row>
    <row r="1851" spans="1:26" x14ac:dyDescent="0.25">
      <c r="A1851">
        <v>304750</v>
      </c>
      <c r="B1851">
        <v>202501</v>
      </c>
      <c r="C1851">
        <v>2</v>
      </c>
      <c r="D1851" t="s">
        <v>13564</v>
      </c>
      <c r="E1851">
        <v>4</v>
      </c>
      <c r="F1851">
        <v>424</v>
      </c>
      <c r="G1851">
        <v>159</v>
      </c>
      <c r="H1851">
        <v>27</v>
      </c>
      <c r="I1851">
        <v>6</v>
      </c>
      <c r="J1851">
        <v>3203</v>
      </c>
      <c r="K1851">
        <v>82000</v>
      </c>
      <c r="L1851">
        <v>8</v>
      </c>
      <c r="M1851">
        <v>2</v>
      </c>
      <c r="N1851">
        <v>3.5</v>
      </c>
      <c r="O1851">
        <v>0</v>
      </c>
      <c r="P1851">
        <v>0.5</v>
      </c>
      <c r="Q1851">
        <v>0</v>
      </c>
      <c r="R1851">
        <v>2</v>
      </c>
      <c r="S1851">
        <v>0</v>
      </c>
      <c r="T1851">
        <v>71251</v>
      </c>
      <c r="U1851">
        <v>700023</v>
      </c>
      <c r="V1851">
        <v>71212</v>
      </c>
      <c r="W1851" t="s">
        <v>12679</v>
      </c>
      <c r="X1851" t="s">
        <v>13885</v>
      </c>
      <c r="Y1851">
        <v>4425</v>
      </c>
      <c r="Z1851">
        <v>12352</v>
      </c>
    </row>
    <row r="1852" spans="1:26" x14ac:dyDescent="0.25">
      <c r="A1852">
        <v>304754</v>
      </c>
      <c r="B1852">
        <v>202501</v>
      </c>
      <c r="C1852">
        <v>1</v>
      </c>
      <c r="D1852" t="s">
        <v>13663</v>
      </c>
      <c r="E1852">
        <v>4</v>
      </c>
      <c r="F1852">
        <v>184</v>
      </c>
      <c r="G1852">
        <v>70</v>
      </c>
      <c r="H1852">
        <v>3</v>
      </c>
      <c r="I1852">
        <v>1</v>
      </c>
      <c r="J1852">
        <v>15936</v>
      </c>
      <c r="K1852">
        <v>2300</v>
      </c>
      <c r="L1852">
        <v>17</v>
      </c>
      <c r="M1852">
        <v>3.5</v>
      </c>
      <c r="N1852">
        <v>5.5</v>
      </c>
      <c r="O1852">
        <v>2.5</v>
      </c>
      <c r="P1852">
        <v>3</v>
      </c>
      <c r="Q1852">
        <v>2.5</v>
      </c>
      <c r="R1852">
        <v>0</v>
      </c>
      <c r="S1852">
        <v>0</v>
      </c>
      <c r="T1852">
        <v>71251</v>
      </c>
      <c r="U1852">
        <v>70066</v>
      </c>
      <c r="V1852">
        <v>71264</v>
      </c>
      <c r="W1852" t="s">
        <v>12627</v>
      </c>
      <c r="X1852" t="s">
        <v>13885</v>
      </c>
      <c r="Y1852">
        <v>0</v>
      </c>
      <c r="Z1852">
        <v>19622</v>
      </c>
    </row>
    <row r="1853" spans="1:26" x14ac:dyDescent="0.25">
      <c r="A1853">
        <v>304754</v>
      </c>
      <c r="B1853">
        <v>202501</v>
      </c>
      <c r="C1853">
        <v>2</v>
      </c>
      <c r="D1853" t="s">
        <v>13663</v>
      </c>
      <c r="E1853">
        <v>4</v>
      </c>
      <c r="F1853">
        <v>184</v>
      </c>
      <c r="G1853">
        <v>70</v>
      </c>
      <c r="H1853">
        <v>3</v>
      </c>
      <c r="I1853">
        <v>1</v>
      </c>
      <c r="J1853">
        <v>15936</v>
      </c>
      <c r="K1853">
        <v>2300</v>
      </c>
      <c r="L1853">
        <v>17</v>
      </c>
      <c r="M1853">
        <v>3.5</v>
      </c>
      <c r="N1853">
        <v>5.5</v>
      </c>
      <c r="O1853">
        <v>2.5</v>
      </c>
      <c r="P1853">
        <v>3</v>
      </c>
      <c r="Q1853">
        <v>2.5</v>
      </c>
      <c r="R1853">
        <v>0</v>
      </c>
      <c r="S1853">
        <v>0</v>
      </c>
      <c r="T1853">
        <v>71251</v>
      </c>
      <c r="U1853">
        <v>70066</v>
      </c>
      <c r="V1853">
        <v>71264</v>
      </c>
      <c r="W1853" t="s">
        <v>12627</v>
      </c>
      <c r="X1853" t="s">
        <v>13885</v>
      </c>
      <c r="Y1853">
        <v>0</v>
      </c>
      <c r="Z1853">
        <v>19622</v>
      </c>
    </row>
    <row r="1854" spans="1:26" x14ac:dyDescent="0.25">
      <c r="A1854">
        <v>304758</v>
      </c>
      <c r="B1854">
        <v>202501</v>
      </c>
      <c r="C1854">
        <v>1</v>
      </c>
      <c r="D1854" t="s">
        <v>13665</v>
      </c>
      <c r="E1854">
        <v>4</v>
      </c>
      <c r="F1854">
        <v>912</v>
      </c>
      <c r="G1854">
        <v>198</v>
      </c>
      <c r="H1854">
        <v>24</v>
      </c>
      <c r="I1854">
        <v>8</v>
      </c>
      <c r="J1854">
        <v>0</v>
      </c>
      <c r="K1854">
        <v>500</v>
      </c>
      <c r="L1854">
        <v>0</v>
      </c>
      <c r="M1854">
        <v>0</v>
      </c>
      <c r="N1854">
        <v>0</v>
      </c>
      <c r="O1854">
        <v>0</v>
      </c>
      <c r="P1854">
        <v>0</v>
      </c>
      <c r="Q1854">
        <v>0</v>
      </c>
      <c r="R1854">
        <v>0</v>
      </c>
      <c r="S1854">
        <v>0</v>
      </c>
      <c r="T1854">
        <v>900582</v>
      </c>
      <c r="U1854">
        <v>71270</v>
      </c>
      <c r="V1854">
        <v>71155</v>
      </c>
      <c r="W1854" t="s">
        <v>12611</v>
      </c>
      <c r="X1854" t="s">
        <v>13887</v>
      </c>
      <c r="Y1854">
        <v>0</v>
      </c>
      <c r="Z1854">
        <v>50</v>
      </c>
    </row>
    <row r="1855" spans="1:26" x14ac:dyDescent="0.25">
      <c r="A1855">
        <v>304758</v>
      </c>
      <c r="B1855">
        <v>202501</v>
      </c>
      <c r="C1855">
        <v>2</v>
      </c>
      <c r="D1855" t="s">
        <v>13665</v>
      </c>
      <c r="E1855">
        <v>4</v>
      </c>
      <c r="F1855">
        <v>912</v>
      </c>
      <c r="G1855">
        <v>198</v>
      </c>
      <c r="H1855">
        <v>24</v>
      </c>
      <c r="I1855">
        <v>8</v>
      </c>
      <c r="J1855">
        <v>0</v>
      </c>
      <c r="K1855">
        <v>500</v>
      </c>
      <c r="L1855">
        <v>0</v>
      </c>
      <c r="M1855">
        <v>0</v>
      </c>
      <c r="N1855">
        <v>0</v>
      </c>
      <c r="O1855">
        <v>0</v>
      </c>
      <c r="P1855">
        <v>0</v>
      </c>
      <c r="Q1855">
        <v>0</v>
      </c>
      <c r="R1855">
        <v>0</v>
      </c>
      <c r="S1855">
        <v>0</v>
      </c>
      <c r="T1855">
        <v>900582</v>
      </c>
      <c r="U1855">
        <v>71270</v>
      </c>
      <c r="V1855">
        <v>71155</v>
      </c>
      <c r="W1855" t="s">
        <v>12611</v>
      </c>
      <c r="X1855" t="s">
        <v>13887</v>
      </c>
      <c r="Y1855">
        <v>0</v>
      </c>
      <c r="Z1855">
        <v>50</v>
      </c>
    </row>
    <row r="1856" spans="1:26" x14ac:dyDescent="0.25">
      <c r="A1856">
        <v>304764</v>
      </c>
      <c r="B1856">
        <v>202501</v>
      </c>
      <c r="C1856">
        <v>1</v>
      </c>
      <c r="D1856" t="s">
        <v>13666</v>
      </c>
      <c r="E1856">
        <v>3</v>
      </c>
      <c r="F1856">
        <v>77</v>
      </c>
      <c r="G1856">
        <v>15</v>
      </c>
      <c r="H1856">
        <v>2</v>
      </c>
      <c r="I1856">
        <v>0</v>
      </c>
      <c r="J1856">
        <v>45363</v>
      </c>
      <c r="K1856">
        <v>149679</v>
      </c>
      <c r="L1856">
        <v>60</v>
      </c>
      <c r="M1856">
        <v>7</v>
      </c>
      <c r="N1856">
        <v>15</v>
      </c>
      <c r="O1856">
        <v>9</v>
      </c>
      <c r="P1856">
        <v>9</v>
      </c>
      <c r="Q1856">
        <v>8</v>
      </c>
      <c r="R1856">
        <v>12</v>
      </c>
      <c r="S1856">
        <v>0</v>
      </c>
      <c r="T1856">
        <v>900582</v>
      </c>
      <c r="U1856">
        <v>71139</v>
      </c>
      <c r="V1856">
        <v>71409</v>
      </c>
      <c r="W1856" t="s">
        <v>12594</v>
      </c>
      <c r="X1856" t="s">
        <v>13887</v>
      </c>
      <c r="Y1856">
        <v>19384</v>
      </c>
      <c r="Z1856">
        <v>70965</v>
      </c>
    </row>
    <row r="1857" spans="1:26" x14ac:dyDescent="0.25">
      <c r="A1857">
        <v>304764</v>
      </c>
      <c r="B1857">
        <v>202501</v>
      </c>
      <c r="C1857">
        <v>2</v>
      </c>
      <c r="D1857" t="s">
        <v>13666</v>
      </c>
      <c r="E1857">
        <v>3</v>
      </c>
      <c r="F1857">
        <v>77</v>
      </c>
      <c r="G1857">
        <v>15</v>
      </c>
      <c r="H1857">
        <v>2</v>
      </c>
      <c r="I1857">
        <v>0</v>
      </c>
      <c r="J1857">
        <v>45363</v>
      </c>
      <c r="K1857">
        <v>149679</v>
      </c>
      <c r="L1857">
        <v>60</v>
      </c>
      <c r="M1857">
        <v>7</v>
      </c>
      <c r="N1857">
        <v>15</v>
      </c>
      <c r="O1857">
        <v>9</v>
      </c>
      <c r="P1857">
        <v>9</v>
      </c>
      <c r="Q1857">
        <v>8</v>
      </c>
      <c r="R1857">
        <v>12</v>
      </c>
      <c r="S1857">
        <v>0</v>
      </c>
      <c r="T1857">
        <v>900582</v>
      </c>
      <c r="U1857">
        <v>71139</v>
      </c>
      <c r="V1857">
        <v>71409</v>
      </c>
      <c r="W1857" t="s">
        <v>12594</v>
      </c>
      <c r="X1857" t="s">
        <v>13887</v>
      </c>
      <c r="Y1857">
        <v>19384</v>
      </c>
      <c r="Z1857">
        <v>70965</v>
      </c>
    </row>
    <row r="1858" spans="1:26" x14ac:dyDescent="0.25">
      <c r="A1858">
        <v>304765</v>
      </c>
      <c r="B1858">
        <v>202501</v>
      </c>
      <c r="C1858">
        <v>1</v>
      </c>
      <c r="D1858" t="s">
        <v>13550</v>
      </c>
      <c r="E1858">
        <v>4</v>
      </c>
      <c r="F1858">
        <v>442</v>
      </c>
      <c r="G1858">
        <v>114</v>
      </c>
      <c r="H1858">
        <v>13</v>
      </c>
      <c r="I1858">
        <v>4</v>
      </c>
      <c r="J1858">
        <v>5561</v>
      </c>
      <c r="K1858">
        <v>52343</v>
      </c>
      <c r="L1858">
        <v>7</v>
      </c>
      <c r="M1858">
        <v>4</v>
      </c>
      <c r="N1858">
        <v>0</v>
      </c>
      <c r="O1858">
        <v>0</v>
      </c>
      <c r="P1858">
        <v>0</v>
      </c>
      <c r="Q1858">
        <v>0</v>
      </c>
      <c r="R1858">
        <v>3</v>
      </c>
      <c r="S1858">
        <v>0</v>
      </c>
      <c r="T1858">
        <v>71590</v>
      </c>
      <c r="U1858">
        <v>71595</v>
      </c>
      <c r="V1858">
        <v>71083</v>
      </c>
      <c r="W1858" t="s">
        <v>12693</v>
      </c>
      <c r="X1858" t="s">
        <v>12590</v>
      </c>
      <c r="Y1858">
        <v>58054</v>
      </c>
      <c r="Z1858">
        <v>11722</v>
      </c>
    </row>
    <row r="1859" spans="1:26" x14ac:dyDescent="0.25">
      <c r="A1859">
        <v>304765</v>
      </c>
      <c r="B1859">
        <v>202501</v>
      </c>
      <c r="C1859">
        <v>2</v>
      </c>
      <c r="D1859" t="s">
        <v>13550</v>
      </c>
      <c r="E1859">
        <v>4</v>
      </c>
      <c r="F1859">
        <v>442</v>
      </c>
      <c r="G1859">
        <v>114</v>
      </c>
      <c r="H1859">
        <v>13</v>
      </c>
      <c r="I1859">
        <v>4</v>
      </c>
      <c r="J1859">
        <v>5561</v>
      </c>
      <c r="K1859">
        <v>52343</v>
      </c>
      <c r="L1859">
        <v>7</v>
      </c>
      <c r="M1859">
        <v>4</v>
      </c>
      <c r="N1859">
        <v>0</v>
      </c>
      <c r="O1859">
        <v>0</v>
      </c>
      <c r="P1859">
        <v>0</v>
      </c>
      <c r="Q1859">
        <v>0</v>
      </c>
      <c r="R1859">
        <v>3</v>
      </c>
      <c r="S1859">
        <v>0</v>
      </c>
      <c r="T1859">
        <v>71590</v>
      </c>
      <c r="U1859">
        <v>71595</v>
      </c>
      <c r="V1859">
        <v>71083</v>
      </c>
      <c r="W1859" t="s">
        <v>12693</v>
      </c>
      <c r="X1859" t="s">
        <v>12590</v>
      </c>
      <c r="Y1859">
        <v>58054</v>
      </c>
      <c r="Z1859">
        <v>11722</v>
      </c>
    </row>
    <row r="1860" spans="1:26" x14ac:dyDescent="0.25">
      <c r="A1860">
        <v>304766</v>
      </c>
      <c r="B1860">
        <v>202501</v>
      </c>
      <c r="C1860">
        <v>1</v>
      </c>
      <c r="D1860" t="s">
        <v>13619</v>
      </c>
      <c r="E1860">
        <v>4</v>
      </c>
      <c r="F1860">
        <v>715</v>
      </c>
      <c r="G1860">
        <v>177</v>
      </c>
      <c r="H1860">
        <v>23</v>
      </c>
      <c r="I1860">
        <v>10</v>
      </c>
      <c r="J1860">
        <v>1423</v>
      </c>
      <c r="K1860">
        <v>16850</v>
      </c>
      <c r="L1860">
        <v>1</v>
      </c>
      <c r="M1860">
        <v>0</v>
      </c>
      <c r="N1860">
        <v>0</v>
      </c>
      <c r="O1860">
        <v>1</v>
      </c>
      <c r="P1860">
        <v>0</v>
      </c>
      <c r="Q1860">
        <v>0</v>
      </c>
      <c r="R1860">
        <v>0</v>
      </c>
      <c r="S1860">
        <v>0</v>
      </c>
      <c r="T1860">
        <v>71590</v>
      </c>
      <c r="U1860">
        <v>71595</v>
      </c>
      <c r="V1860">
        <v>71358</v>
      </c>
      <c r="W1860" t="s">
        <v>12693</v>
      </c>
      <c r="X1860" t="s">
        <v>12590</v>
      </c>
      <c r="Y1860">
        <v>0</v>
      </c>
      <c r="Z1860">
        <v>3819</v>
      </c>
    </row>
    <row r="1861" spans="1:26" x14ac:dyDescent="0.25">
      <c r="A1861">
        <v>304766</v>
      </c>
      <c r="B1861">
        <v>202501</v>
      </c>
      <c r="C1861">
        <v>2</v>
      </c>
      <c r="D1861" t="s">
        <v>13619</v>
      </c>
      <c r="E1861">
        <v>4</v>
      </c>
      <c r="F1861">
        <v>715</v>
      </c>
      <c r="G1861">
        <v>177</v>
      </c>
      <c r="H1861">
        <v>23</v>
      </c>
      <c r="I1861">
        <v>10</v>
      </c>
      <c r="J1861">
        <v>1423</v>
      </c>
      <c r="K1861">
        <v>16850</v>
      </c>
      <c r="L1861">
        <v>1</v>
      </c>
      <c r="M1861">
        <v>0</v>
      </c>
      <c r="N1861">
        <v>0</v>
      </c>
      <c r="O1861">
        <v>1</v>
      </c>
      <c r="P1861">
        <v>0</v>
      </c>
      <c r="Q1861">
        <v>0</v>
      </c>
      <c r="R1861">
        <v>0</v>
      </c>
      <c r="S1861">
        <v>0</v>
      </c>
      <c r="T1861">
        <v>71590</v>
      </c>
      <c r="U1861">
        <v>71595</v>
      </c>
      <c r="V1861">
        <v>71358</v>
      </c>
      <c r="W1861" t="s">
        <v>12693</v>
      </c>
      <c r="X1861" t="s">
        <v>12590</v>
      </c>
      <c r="Y1861">
        <v>0</v>
      </c>
      <c r="Z1861">
        <v>3819</v>
      </c>
    </row>
    <row r="1862" spans="1:26" x14ac:dyDescent="0.25">
      <c r="A1862">
        <v>304767</v>
      </c>
      <c r="B1862">
        <v>202501</v>
      </c>
      <c r="C1862">
        <v>1</v>
      </c>
      <c r="D1862" t="s">
        <v>13563</v>
      </c>
      <c r="E1862">
        <v>4</v>
      </c>
      <c r="F1862">
        <v>210</v>
      </c>
      <c r="G1862">
        <v>55</v>
      </c>
      <c r="H1862">
        <v>4</v>
      </c>
      <c r="I1862">
        <v>2</v>
      </c>
      <c r="J1862">
        <v>15203</v>
      </c>
      <c r="K1862">
        <v>33241</v>
      </c>
      <c r="L1862">
        <v>3</v>
      </c>
      <c r="M1862">
        <v>2</v>
      </c>
      <c r="N1862">
        <v>0</v>
      </c>
      <c r="O1862">
        <v>0</v>
      </c>
      <c r="P1862">
        <v>0</v>
      </c>
      <c r="Q1862">
        <v>0</v>
      </c>
      <c r="R1862">
        <v>1</v>
      </c>
      <c r="S1862">
        <v>0</v>
      </c>
      <c r="T1862">
        <v>71590</v>
      </c>
      <c r="U1862">
        <v>71607</v>
      </c>
      <c r="V1862">
        <v>71125</v>
      </c>
      <c r="W1862" t="s">
        <v>12589</v>
      </c>
      <c r="X1862" t="s">
        <v>12590</v>
      </c>
      <c r="Y1862">
        <v>0</v>
      </c>
      <c r="Z1862">
        <v>18617</v>
      </c>
    </row>
    <row r="1863" spans="1:26" x14ac:dyDescent="0.25">
      <c r="A1863">
        <v>304767</v>
      </c>
      <c r="B1863">
        <v>202501</v>
      </c>
      <c r="C1863">
        <v>2</v>
      </c>
      <c r="D1863" t="s">
        <v>13563</v>
      </c>
      <c r="E1863">
        <v>4</v>
      </c>
      <c r="F1863">
        <v>210</v>
      </c>
      <c r="G1863">
        <v>55</v>
      </c>
      <c r="H1863">
        <v>4</v>
      </c>
      <c r="I1863">
        <v>2</v>
      </c>
      <c r="J1863">
        <v>15203</v>
      </c>
      <c r="K1863">
        <v>33241</v>
      </c>
      <c r="L1863">
        <v>3</v>
      </c>
      <c r="M1863">
        <v>2</v>
      </c>
      <c r="N1863">
        <v>0</v>
      </c>
      <c r="O1863">
        <v>0</v>
      </c>
      <c r="P1863">
        <v>0</v>
      </c>
      <c r="Q1863">
        <v>0</v>
      </c>
      <c r="R1863">
        <v>1</v>
      </c>
      <c r="S1863">
        <v>0</v>
      </c>
      <c r="T1863">
        <v>71590</v>
      </c>
      <c r="U1863">
        <v>71607</v>
      </c>
      <c r="V1863">
        <v>71125</v>
      </c>
      <c r="W1863" t="s">
        <v>12589</v>
      </c>
      <c r="X1863" t="s">
        <v>12590</v>
      </c>
      <c r="Y1863">
        <v>0</v>
      </c>
      <c r="Z1863">
        <v>18617</v>
      </c>
    </row>
    <row r="1864" spans="1:26" x14ac:dyDescent="0.25">
      <c r="A1864">
        <v>304768</v>
      </c>
      <c r="B1864">
        <v>202501</v>
      </c>
      <c r="C1864">
        <v>1</v>
      </c>
      <c r="D1864" t="s">
        <v>12769</v>
      </c>
      <c r="E1864">
        <v>4</v>
      </c>
      <c r="F1864">
        <v>221</v>
      </c>
      <c r="G1864">
        <v>86</v>
      </c>
      <c r="H1864">
        <v>7</v>
      </c>
      <c r="I1864">
        <v>1</v>
      </c>
      <c r="J1864">
        <v>11926</v>
      </c>
      <c r="K1864">
        <v>21700</v>
      </c>
      <c r="L1864">
        <v>12</v>
      </c>
      <c r="M1864">
        <v>2</v>
      </c>
      <c r="N1864">
        <v>4</v>
      </c>
      <c r="O1864">
        <v>3</v>
      </c>
      <c r="P1864">
        <v>2</v>
      </c>
      <c r="Q1864">
        <v>0</v>
      </c>
      <c r="R1864">
        <v>1</v>
      </c>
      <c r="S1864">
        <v>0</v>
      </c>
      <c r="T1864">
        <v>71251</v>
      </c>
      <c r="U1864">
        <v>71248</v>
      </c>
      <c r="V1864">
        <v>70065</v>
      </c>
      <c r="W1864" t="s">
        <v>12625</v>
      </c>
      <c r="X1864" t="s">
        <v>13885</v>
      </c>
      <c r="Y1864">
        <v>41369</v>
      </c>
      <c r="Z1864">
        <v>18259</v>
      </c>
    </row>
    <row r="1865" spans="1:26" x14ac:dyDescent="0.25">
      <c r="A1865">
        <v>304768</v>
      </c>
      <c r="B1865">
        <v>202501</v>
      </c>
      <c r="C1865">
        <v>2</v>
      </c>
      <c r="D1865" t="s">
        <v>12769</v>
      </c>
      <c r="E1865">
        <v>4</v>
      </c>
      <c r="F1865">
        <v>221</v>
      </c>
      <c r="G1865">
        <v>86</v>
      </c>
      <c r="H1865">
        <v>7</v>
      </c>
      <c r="I1865">
        <v>1</v>
      </c>
      <c r="J1865">
        <v>11926</v>
      </c>
      <c r="K1865">
        <v>21700</v>
      </c>
      <c r="L1865">
        <v>12</v>
      </c>
      <c r="M1865">
        <v>2</v>
      </c>
      <c r="N1865">
        <v>4</v>
      </c>
      <c r="O1865">
        <v>3</v>
      </c>
      <c r="P1865">
        <v>2</v>
      </c>
      <c r="Q1865">
        <v>0</v>
      </c>
      <c r="R1865">
        <v>1</v>
      </c>
      <c r="S1865">
        <v>0</v>
      </c>
      <c r="T1865">
        <v>71251</v>
      </c>
      <c r="U1865">
        <v>71248</v>
      </c>
      <c r="V1865">
        <v>70065</v>
      </c>
      <c r="W1865" t="s">
        <v>12625</v>
      </c>
      <c r="X1865" t="s">
        <v>13885</v>
      </c>
      <c r="Y1865">
        <v>41369</v>
      </c>
      <c r="Z1865">
        <v>18259</v>
      </c>
    </row>
    <row r="1866" spans="1:26" x14ac:dyDescent="0.25">
      <c r="A1866">
        <v>304772</v>
      </c>
      <c r="B1866">
        <v>202501</v>
      </c>
      <c r="C1866">
        <v>1</v>
      </c>
      <c r="D1866" t="s">
        <v>13098</v>
      </c>
      <c r="E1866">
        <v>4</v>
      </c>
      <c r="F1866">
        <v>724</v>
      </c>
      <c r="G1866">
        <v>235</v>
      </c>
      <c r="H1866">
        <v>27</v>
      </c>
      <c r="I1866">
        <v>10</v>
      </c>
      <c r="J1866">
        <v>3473</v>
      </c>
      <c r="K1866">
        <v>0</v>
      </c>
      <c r="L1866">
        <v>2.5</v>
      </c>
      <c r="M1866">
        <v>1</v>
      </c>
      <c r="N1866">
        <v>1</v>
      </c>
      <c r="O1866">
        <v>0</v>
      </c>
      <c r="P1866">
        <v>0.5</v>
      </c>
      <c r="Q1866">
        <v>0</v>
      </c>
      <c r="R1866">
        <v>0</v>
      </c>
      <c r="S1866">
        <v>0</v>
      </c>
      <c r="T1866">
        <v>71251</v>
      </c>
      <c r="U1866">
        <v>70930</v>
      </c>
      <c r="V1866">
        <v>71399</v>
      </c>
      <c r="W1866" t="s">
        <v>12618</v>
      </c>
      <c r="X1866" t="s">
        <v>13885</v>
      </c>
      <c r="Y1866">
        <v>0</v>
      </c>
      <c r="Z1866">
        <v>3590</v>
      </c>
    </row>
    <row r="1867" spans="1:26" x14ac:dyDescent="0.25">
      <c r="A1867">
        <v>304772</v>
      </c>
      <c r="B1867">
        <v>202501</v>
      </c>
      <c r="C1867">
        <v>2</v>
      </c>
      <c r="D1867" t="s">
        <v>13098</v>
      </c>
      <c r="E1867">
        <v>4</v>
      </c>
      <c r="F1867">
        <v>724</v>
      </c>
      <c r="G1867">
        <v>235</v>
      </c>
      <c r="H1867">
        <v>27</v>
      </c>
      <c r="I1867">
        <v>10</v>
      </c>
      <c r="J1867">
        <v>3473</v>
      </c>
      <c r="K1867">
        <v>0</v>
      </c>
      <c r="L1867">
        <v>2.5</v>
      </c>
      <c r="M1867">
        <v>1</v>
      </c>
      <c r="N1867">
        <v>1</v>
      </c>
      <c r="O1867">
        <v>0</v>
      </c>
      <c r="P1867">
        <v>0.5</v>
      </c>
      <c r="Q1867">
        <v>0</v>
      </c>
      <c r="R1867">
        <v>0</v>
      </c>
      <c r="S1867">
        <v>0</v>
      </c>
      <c r="T1867">
        <v>71251</v>
      </c>
      <c r="U1867">
        <v>70930</v>
      </c>
      <c r="V1867">
        <v>71399</v>
      </c>
      <c r="W1867" t="s">
        <v>12618</v>
      </c>
      <c r="X1867" t="s">
        <v>13885</v>
      </c>
      <c r="Y1867">
        <v>0</v>
      </c>
      <c r="Z1867">
        <v>3590</v>
      </c>
    </row>
    <row r="1868" spans="1:26" x14ac:dyDescent="0.25">
      <c r="A1868">
        <v>304775</v>
      </c>
      <c r="B1868">
        <v>202501</v>
      </c>
      <c r="C1868">
        <v>1</v>
      </c>
      <c r="D1868" t="s">
        <v>13618</v>
      </c>
      <c r="E1868">
        <v>4</v>
      </c>
      <c r="F1868">
        <v>82</v>
      </c>
      <c r="G1868">
        <v>20</v>
      </c>
      <c r="H1868">
        <v>4</v>
      </c>
      <c r="I1868">
        <v>2</v>
      </c>
      <c r="J1868">
        <v>19726</v>
      </c>
      <c r="K1868">
        <v>12410</v>
      </c>
      <c r="L1868">
        <v>17</v>
      </c>
      <c r="M1868">
        <v>5.5</v>
      </c>
      <c r="N1868">
        <v>4</v>
      </c>
      <c r="O1868">
        <v>3</v>
      </c>
      <c r="P1868">
        <v>2.5</v>
      </c>
      <c r="Q1868">
        <v>1</v>
      </c>
      <c r="R1868">
        <v>1</v>
      </c>
      <c r="S1868">
        <v>0</v>
      </c>
      <c r="T1868">
        <v>71030</v>
      </c>
      <c r="U1868">
        <v>71054</v>
      </c>
      <c r="V1868">
        <v>71056</v>
      </c>
      <c r="W1868" t="s">
        <v>12599</v>
      </c>
      <c r="X1868" t="s">
        <v>12595</v>
      </c>
      <c r="Y1868">
        <v>30392</v>
      </c>
      <c r="Z1868">
        <v>24243</v>
      </c>
    </row>
    <row r="1869" spans="1:26" x14ac:dyDescent="0.25">
      <c r="A1869">
        <v>304775</v>
      </c>
      <c r="B1869">
        <v>202501</v>
      </c>
      <c r="C1869">
        <v>2</v>
      </c>
      <c r="D1869" t="s">
        <v>13618</v>
      </c>
      <c r="E1869">
        <v>4</v>
      </c>
      <c r="F1869">
        <v>82</v>
      </c>
      <c r="G1869">
        <v>20</v>
      </c>
      <c r="H1869">
        <v>4</v>
      </c>
      <c r="I1869">
        <v>2</v>
      </c>
      <c r="J1869">
        <v>19726</v>
      </c>
      <c r="K1869">
        <v>12410</v>
      </c>
      <c r="L1869">
        <v>17</v>
      </c>
      <c r="M1869">
        <v>5.5</v>
      </c>
      <c r="N1869">
        <v>4</v>
      </c>
      <c r="O1869">
        <v>3</v>
      </c>
      <c r="P1869">
        <v>2.5</v>
      </c>
      <c r="Q1869">
        <v>1</v>
      </c>
      <c r="R1869">
        <v>1</v>
      </c>
      <c r="S1869">
        <v>0</v>
      </c>
      <c r="T1869">
        <v>71030</v>
      </c>
      <c r="U1869">
        <v>71054</v>
      </c>
      <c r="V1869">
        <v>71056</v>
      </c>
      <c r="W1869" t="s">
        <v>12599</v>
      </c>
      <c r="X1869" t="s">
        <v>12595</v>
      </c>
      <c r="Y1869">
        <v>30392</v>
      </c>
      <c r="Z1869">
        <v>24243</v>
      </c>
    </row>
    <row r="1870" spans="1:26" x14ac:dyDescent="0.25">
      <c r="A1870">
        <v>304776</v>
      </c>
      <c r="B1870">
        <v>202501</v>
      </c>
      <c r="C1870">
        <v>1</v>
      </c>
      <c r="D1870" t="s">
        <v>13453</v>
      </c>
      <c r="E1870">
        <v>4</v>
      </c>
      <c r="F1870">
        <v>179</v>
      </c>
      <c r="G1870">
        <v>47</v>
      </c>
      <c r="H1870">
        <v>6</v>
      </c>
      <c r="I1870">
        <v>1</v>
      </c>
      <c r="J1870">
        <v>11706</v>
      </c>
      <c r="K1870">
        <v>67288</v>
      </c>
      <c r="L1870">
        <v>17</v>
      </c>
      <c r="M1870">
        <v>7</v>
      </c>
      <c r="N1870">
        <v>4.5</v>
      </c>
      <c r="O1870">
        <v>0</v>
      </c>
      <c r="P1870">
        <v>1</v>
      </c>
      <c r="Q1870">
        <v>1</v>
      </c>
      <c r="R1870">
        <v>3.5</v>
      </c>
      <c r="S1870">
        <v>0</v>
      </c>
      <c r="T1870">
        <v>71590</v>
      </c>
      <c r="U1870">
        <v>71592</v>
      </c>
      <c r="V1870">
        <v>71070</v>
      </c>
      <c r="W1870" t="s">
        <v>12638</v>
      </c>
      <c r="X1870" t="s">
        <v>12590</v>
      </c>
      <c r="Y1870">
        <v>37613</v>
      </c>
      <c r="Z1870">
        <v>19680</v>
      </c>
    </row>
    <row r="1871" spans="1:26" x14ac:dyDescent="0.25">
      <c r="A1871">
        <v>304776</v>
      </c>
      <c r="B1871">
        <v>202501</v>
      </c>
      <c r="C1871">
        <v>2</v>
      </c>
      <c r="D1871" t="s">
        <v>13453</v>
      </c>
      <c r="E1871">
        <v>4</v>
      </c>
      <c r="F1871">
        <v>179</v>
      </c>
      <c r="G1871">
        <v>47</v>
      </c>
      <c r="H1871">
        <v>6</v>
      </c>
      <c r="I1871">
        <v>1</v>
      </c>
      <c r="J1871">
        <v>11706</v>
      </c>
      <c r="K1871">
        <v>67288</v>
      </c>
      <c r="L1871">
        <v>17</v>
      </c>
      <c r="M1871">
        <v>7</v>
      </c>
      <c r="N1871">
        <v>4.5</v>
      </c>
      <c r="O1871">
        <v>0</v>
      </c>
      <c r="P1871">
        <v>1</v>
      </c>
      <c r="Q1871">
        <v>1</v>
      </c>
      <c r="R1871">
        <v>3.5</v>
      </c>
      <c r="S1871">
        <v>0</v>
      </c>
      <c r="T1871">
        <v>71590</v>
      </c>
      <c r="U1871">
        <v>71592</v>
      </c>
      <c r="V1871">
        <v>71070</v>
      </c>
      <c r="W1871" t="s">
        <v>12638</v>
      </c>
      <c r="X1871" t="s">
        <v>12590</v>
      </c>
      <c r="Y1871">
        <v>37613</v>
      </c>
      <c r="Z1871">
        <v>19680</v>
      </c>
    </row>
    <row r="1872" spans="1:26" x14ac:dyDescent="0.25">
      <c r="A1872">
        <v>304781</v>
      </c>
      <c r="B1872">
        <v>202501</v>
      </c>
      <c r="C1872">
        <v>1</v>
      </c>
      <c r="D1872" t="s">
        <v>13547</v>
      </c>
      <c r="E1872">
        <v>4</v>
      </c>
      <c r="F1872">
        <v>406</v>
      </c>
      <c r="G1872">
        <v>154</v>
      </c>
      <c r="H1872">
        <v>22</v>
      </c>
      <c r="I1872">
        <v>5</v>
      </c>
      <c r="J1872">
        <v>9900</v>
      </c>
      <c r="K1872">
        <v>4000</v>
      </c>
      <c r="L1872">
        <v>7</v>
      </c>
      <c r="M1872">
        <v>2</v>
      </c>
      <c r="N1872">
        <v>3</v>
      </c>
      <c r="O1872">
        <v>2</v>
      </c>
      <c r="P1872">
        <v>0</v>
      </c>
      <c r="Q1872">
        <v>0</v>
      </c>
      <c r="R1872">
        <v>0</v>
      </c>
      <c r="S1872">
        <v>0</v>
      </c>
      <c r="T1872">
        <v>71251</v>
      </c>
      <c r="U1872">
        <v>71255</v>
      </c>
      <c r="V1872">
        <v>700257</v>
      </c>
      <c r="W1872" t="s">
        <v>12640</v>
      </c>
      <c r="X1872" t="s">
        <v>13885</v>
      </c>
      <c r="Y1872">
        <v>0</v>
      </c>
      <c r="Z1872">
        <v>12850</v>
      </c>
    </row>
    <row r="1873" spans="1:26" x14ac:dyDescent="0.25">
      <c r="A1873">
        <v>304781</v>
      </c>
      <c r="B1873">
        <v>202501</v>
      </c>
      <c r="C1873">
        <v>2</v>
      </c>
      <c r="D1873" t="s">
        <v>13547</v>
      </c>
      <c r="E1873">
        <v>4</v>
      </c>
      <c r="F1873">
        <v>406</v>
      </c>
      <c r="G1873">
        <v>154</v>
      </c>
      <c r="H1873">
        <v>22</v>
      </c>
      <c r="I1873">
        <v>5</v>
      </c>
      <c r="J1873">
        <v>9900</v>
      </c>
      <c r="K1873">
        <v>4000</v>
      </c>
      <c r="L1873">
        <v>7</v>
      </c>
      <c r="M1873">
        <v>2</v>
      </c>
      <c r="N1873">
        <v>3</v>
      </c>
      <c r="O1873">
        <v>2</v>
      </c>
      <c r="P1873">
        <v>0</v>
      </c>
      <c r="Q1873">
        <v>0</v>
      </c>
      <c r="R1873">
        <v>0</v>
      </c>
      <c r="S1873">
        <v>0</v>
      </c>
      <c r="T1873">
        <v>71251</v>
      </c>
      <c r="U1873">
        <v>71255</v>
      </c>
      <c r="V1873">
        <v>700257</v>
      </c>
      <c r="W1873" t="s">
        <v>12640</v>
      </c>
      <c r="X1873" t="s">
        <v>13885</v>
      </c>
      <c r="Y1873">
        <v>0</v>
      </c>
      <c r="Z1873">
        <v>12850</v>
      </c>
    </row>
    <row r="1874" spans="1:26" x14ac:dyDescent="0.25">
      <c r="A1874">
        <v>304782</v>
      </c>
      <c r="B1874">
        <v>202501</v>
      </c>
      <c r="C1874">
        <v>1</v>
      </c>
      <c r="D1874" t="s">
        <v>13633</v>
      </c>
      <c r="E1874">
        <v>4</v>
      </c>
      <c r="F1874">
        <v>119</v>
      </c>
      <c r="G1874">
        <v>45</v>
      </c>
      <c r="H1874">
        <v>10</v>
      </c>
      <c r="I1874">
        <v>6</v>
      </c>
      <c r="J1874">
        <v>15456</v>
      </c>
      <c r="K1874">
        <v>17866</v>
      </c>
      <c r="L1874">
        <v>22</v>
      </c>
      <c r="M1874">
        <v>4</v>
      </c>
      <c r="N1874">
        <v>12</v>
      </c>
      <c r="O1874">
        <v>2</v>
      </c>
      <c r="P1874">
        <v>1</v>
      </c>
      <c r="Q1874">
        <v>1</v>
      </c>
      <c r="R1874">
        <v>2</v>
      </c>
      <c r="S1874">
        <v>0</v>
      </c>
      <c r="T1874">
        <v>71251</v>
      </c>
      <c r="U1874">
        <v>71255</v>
      </c>
      <c r="V1874">
        <v>71258</v>
      </c>
      <c r="W1874" t="s">
        <v>12640</v>
      </c>
      <c r="X1874" t="s">
        <v>13885</v>
      </c>
      <c r="Y1874">
        <v>0</v>
      </c>
      <c r="Z1874">
        <v>22580</v>
      </c>
    </row>
    <row r="1875" spans="1:26" x14ac:dyDescent="0.25">
      <c r="A1875">
        <v>304782</v>
      </c>
      <c r="B1875">
        <v>202501</v>
      </c>
      <c r="C1875">
        <v>2</v>
      </c>
      <c r="D1875" t="s">
        <v>13633</v>
      </c>
      <c r="E1875">
        <v>4</v>
      </c>
      <c r="F1875">
        <v>119</v>
      </c>
      <c r="G1875">
        <v>45</v>
      </c>
      <c r="H1875">
        <v>10</v>
      </c>
      <c r="I1875">
        <v>6</v>
      </c>
      <c r="J1875">
        <v>15456</v>
      </c>
      <c r="K1875">
        <v>17866</v>
      </c>
      <c r="L1875">
        <v>22</v>
      </c>
      <c r="M1875">
        <v>4</v>
      </c>
      <c r="N1875">
        <v>12</v>
      </c>
      <c r="O1875">
        <v>2</v>
      </c>
      <c r="P1875">
        <v>1</v>
      </c>
      <c r="Q1875">
        <v>1</v>
      </c>
      <c r="R1875">
        <v>2</v>
      </c>
      <c r="S1875">
        <v>0</v>
      </c>
      <c r="T1875">
        <v>71251</v>
      </c>
      <c r="U1875">
        <v>71255</v>
      </c>
      <c r="V1875">
        <v>71258</v>
      </c>
      <c r="W1875" t="s">
        <v>12640</v>
      </c>
      <c r="X1875" t="s">
        <v>13885</v>
      </c>
      <c r="Y1875">
        <v>0</v>
      </c>
      <c r="Z1875">
        <v>22580</v>
      </c>
    </row>
    <row r="1876" spans="1:26" x14ac:dyDescent="0.25">
      <c r="A1876">
        <v>304783</v>
      </c>
      <c r="B1876">
        <v>202501</v>
      </c>
      <c r="C1876">
        <v>1</v>
      </c>
      <c r="D1876" t="s">
        <v>13672</v>
      </c>
      <c r="E1876">
        <v>4</v>
      </c>
      <c r="F1876">
        <v>893</v>
      </c>
      <c r="G1876">
        <v>281</v>
      </c>
      <c r="H1876">
        <v>22</v>
      </c>
      <c r="I1876">
        <v>6</v>
      </c>
      <c r="J1876">
        <v>0</v>
      </c>
      <c r="K1876">
        <v>2000</v>
      </c>
      <c r="L1876">
        <v>0</v>
      </c>
      <c r="M1876">
        <v>0</v>
      </c>
      <c r="N1876">
        <v>0</v>
      </c>
      <c r="O1876">
        <v>0</v>
      </c>
      <c r="P1876">
        <v>0</v>
      </c>
      <c r="Q1876">
        <v>0</v>
      </c>
      <c r="R1876">
        <v>0</v>
      </c>
      <c r="S1876">
        <v>0</v>
      </c>
      <c r="T1876">
        <v>71251</v>
      </c>
      <c r="U1876">
        <v>71252</v>
      </c>
      <c r="V1876">
        <v>700162</v>
      </c>
      <c r="W1876" t="s">
        <v>12592</v>
      </c>
      <c r="X1876" t="s">
        <v>13885</v>
      </c>
      <c r="Y1876">
        <v>0</v>
      </c>
      <c r="Z1876">
        <v>200</v>
      </c>
    </row>
    <row r="1877" spans="1:26" x14ac:dyDescent="0.25">
      <c r="A1877">
        <v>304783</v>
      </c>
      <c r="B1877">
        <v>202501</v>
      </c>
      <c r="C1877">
        <v>2</v>
      </c>
      <c r="D1877" t="s">
        <v>13672</v>
      </c>
      <c r="E1877">
        <v>4</v>
      </c>
      <c r="F1877">
        <v>893</v>
      </c>
      <c r="G1877">
        <v>281</v>
      </c>
      <c r="H1877">
        <v>22</v>
      </c>
      <c r="I1877">
        <v>6</v>
      </c>
      <c r="J1877">
        <v>0</v>
      </c>
      <c r="K1877">
        <v>2000</v>
      </c>
      <c r="L1877">
        <v>0</v>
      </c>
      <c r="M1877">
        <v>0</v>
      </c>
      <c r="N1877">
        <v>0</v>
      </c>
      <c r="O1877">
        <v>0</v>
      </c>
      <c r="P1877">
        <v>0</v>
      </c>
      <c r="Q1877">
        <v>0</v>
      </c>
      <c r="R1877">
        <v>0</v>
      </c>
      <c r="S1877">
        <v>0</v>
      </c>
      <c r="T1877">
        <v>71251</v>
      </c>
      <c r="U1877">
        <v>71252</v>
      </c>
      <c r="V1877">
        <v>700162</v>
      </c>
      <c r="W1877" t="s">
        <v>12592</v>
      </c>
      <c r="X1877" t="s">
        <v>13885</v>
      </c>
      <c r="Y1877">
        <v>0</v>
      </c>
      <c r="Z1877">
        <v>200</v>
      </c>
    </row>
    <row r="1878" spans="1:26" x14ac:dyDescent="0.25">
      <c r="A1878">
        <v>304785</v>
      </c>
      <c r="B1878">
        <v>202501</v>
      </c>
      <c r="C1878">
        <v>1</v>
      </c>
      <c r="D1878" t="s">
        <v>13479</v>
      </c>
      <c r="E1878">
        <v>4</v>
      </c>
      <c r="F1878">
        <v>92</v>
      </c>
      <c r="G1878">
        <v>35</v>
      </c>
      <c r="H1878">
        <v>6</v>
      </c>
      <c r="I1878">
        <v>2</v>
      </c>
      <c r="J1878">
        <v>19958</v>
      </c>
      <c r="K1878">
        <v>12250</v>
      </c>
      <c r="L1878">
        <v>12.5</v>
      </c>
      <c r="M1878">
        <v>8</v>
      </c>
      <c r="N1878">
        <v>3</v>
      </c>
      <c r="O1878">
        <v>1.5</v>
      </c>
      <c r="P1878">
        <v>0</v>
      </c>
      <c r="Q1878">
        <v>0</v>
      </c>
      <c r="R1878">
        <v>0</v>
      </c>
      <c r="S1878">
        <v>0</v>
      </c>
      <c r="T1878">
        <v>71251</v>
      </c>
      <c r="U1878">
        <v>700023</v>
      </c>
      <c r="V1878">
        <v>71201</v>
      </c>
      <c r="W1878" t="s">
        <v>12679</v>
      </c>
      <c r="X1878" t="s">
        <v>13885</v>
      </c>
      <c r="Y1878">
        <v>32557</v>
      </c>
      <c r="Z1878">
        <v>23687</v>
      </c>
    </row>
    <row r="1879" spans="1:26" x14ac:dyDescent="0.25">
      <c r="A1879">
        <v>304785</v>
      </c>
      <c r="B1879">
        <v>202501</v>
      </c>
      <c r="C1879">
        <v>2</v>
      </c>
      <c r="D1879" t="s">
        <v>13479</v>
      </c>
      <c r="E1879">
        <v>4</v>
      </c>
      <c r="F1879">
        <v>92</v>
      </c>
      <c r="G1879">
        <v>35</v>
      </c>
      <c r="H1879">
        <v>6</v>
      </c>
      <c r="I1879">
        <v>2</v>
      </c>
      <c r="J1879">
        <v>19958</v>
      </c>
      <c r="K1879">
        <v>12250</v>
      </c>
      <c r="L1879">
        <v>12.5</v>
      </c>
      <c r="M1879">
        <v>8</v>
      </c>
      <c r="N1879">
        <v>3</v>
      </c>
      <c r="O1879">
        <v>1.5</v>
      </c>
      <c r="P1879">
        <v>0</v>
      </c>
      <c r="Q1879">
        <v>0</v>
      </c>
      <c r="R1879">
        <v>0</v>
      </c>
      <c r="S1879">
        <v>0</v>
      </c>
      <c r="T1879">
        <v>71251</v>
      </c>
      <c r="U1879">
        <v>700023</v>
      </c>
      <c r="V1879">
        <v>71201</v>
      </c>
      <c r="W1879" t="s">
        <v>12679</v>
      </c>
      <c r="X1879" t="s">
        <v>13885</v>
      </c>
      <c r="Y1879">
        <v>32557</v>
      </c>
      <c r="Z1879">
        <v>23687</v>
      </c>
    </row>
    <row r="1880" spans="1:26" x14ac:dyDescent="0.25">
      <c r="A1880">
        <v>304787</v>
      </c>
      <c r="B1880">
        <v>202501</v>
      </c>
      <c r="C1880">
        <v>1</v>
      </c>
      <c r="D1880" t="s">
        <v>12962</v>
      </c>
      <c r="E1880">
        <v>4</v>
      </c>
      <c r="F1880">
        <v>172</v>
      </c>
      <c r="G1880">
        <v>64</v>
      </c>
      <c r="H1880">
        <v>7</v>
      </c>
      <c r="I1880">
        <v>2</v>
      </c>
      <c r="J1880">
        <v>11168</v>
      </c>
      <c r="K1880">
        <v>59189</v>
      </c>
      <c r="L1880">
        <v>9</v>
      </c>
      <c r="M1880">
        <v>3</v>
      </c>
      <c r="N1880">
        <v>3</v>
      </c>
      <c r="O1880">
        <v>1</v>
      </c>
      <c r="P1880">
        <v>1.5</v>
      </c>
      <c r="Q1880">
        <v>0</v>
      </c>
      <c r="R1880">
        <v>0.5</v>
      </c>
      <c r="S1880">
        <v>0</v>
      </c>
      <c r="T1880">
        <v>71251</v>
      </c>
      <c r="U1880">
        <v>70067</v>
      </c>
      <c r="V1880">
        <v>71366</v>
      </c>
      <c r="W1880" t="s">
        <v>12636</v>
      </c>
      <c r="X1880" t="s">
        <v>13885</v>
      </c>
      <c r="Y1880">
        <v>34240</v>
      </c>
      <c r="Z1880">
        <v>19860</v>
      </c>
    </row>
    <row r="1881" spans="1:26" x14ac:dyDescent="0.25">
      <c r="A1881">
        <v>304787</v>
      </c>
      <c r="B1881">
        <v>202501</v>
      </c>
      <c r="C1881">
        <v>2</v>
      </c>
      <c r="D1881" t="s">
        <v>12962</v>
      </c>
      <c r="E1881">
        <v>4</v>
      </c>
      <c r="F1881">
        <v>172</v>
      </c>
      <c r="G1881">
        <v>64</v>
      </c>
      <c r="H1881">
        <v>7</v>
      </c>
      <c r="I1881">
        <v>2</v>
      </c>
      <c r="J1881">
        <v>11168</v>
      </c>
      <c r="K1881">
        <v>59189</v>
      </c>
      <c r="L1881">
        <v>9</v>
      </c>
      <c r="M1881">
        <v>3</v>
      </c>
      <c r="N1881">
        <v>3</v>
      </c>
      <c r="O1881">
        <v>1</v>
      </c>
      <c r="P1881">
        <v>1.5</v>
      </c>
      <c r="Q1881">
        <v>0</v>
      </c>
      <c r="R1881">
        <v>0.5</v>
      </c>
      <c r="S1881">
        <v>0</v>
      </c>
      <c r="T1881">
        <v>71251</v>
      </c>
      <c r="U1881">
        <v>70067</v>
      </c>
      <c r="V1881">
        <v>71366</v>
      </c>
      <c r="W1881" t="s">
        <v>12636</v>
      </c>
      <c r="X1881" t="s">
        <v>13885</v>
      </c>
      <c r="Y1881">
        <v>34240</v>
      </c>
      <c r="Z1881">
        <v>19860</v>
      </c>
    </row>
    <row r="1882" spans="1:26" x14ac:dyDescent="0.25">
      <c r="A1882">
        <v>304789</v>
      </c>
      <c r="B1882">
        <v>202501</v>
      </c>
      <c r="C1882">
        <v>1</v>
      </c>
      <c r="D1882" t="s">
        <v>13675</v>
      </c>
      <c r="E1882">
        <v>4</v>
      </c>
      <c r="F1882">
        <v>702</v>
      </c>
      <c r="G1882">
        <v>147</v>
      </c>
      <c r="H1882">
        <v>19</v>
      </c>
      <c r="I1882">
        <v>9</v>
      </c>
      <c r="J1882">
        <v>787</v>
      </c>
      <c r="K1882">
        <v>22050</v>
      </c>
      <c r="L1882">
        <v>4</v>
      </c>
      <c r="M1882">
        <v>0</v>
      </c>
      <c r="N1882">
        <v>1</v>
      </c>
      <c r="O1882">
        <v>0</v>
      </c>
      <c r="P1882">
        <v>1</v>
      </c>
      <c r="Q1882">
        <v>1</v>
      </c>
      <c r="R1882">
        <v>1</v>
      </c>
      <c r="S1882">
        <v>0</v>
      </c>
      <c r="T1882">
        <v>900582</v>
      </c>
      <c r="U1882">
        <v>71270</v>
      </c>
      <c r="V1882">
        <v>70813</v>
      </c>
      <c r="W1882" t="s">
        <v>12611</v>
      </c>
      <c r="X1882" t="s">
        <v>13887</v>
      </c>
      <c r="Y1882">
        <v>0</v>
      </c>
      <c r="Z1882">
        <v>4188</v>
      </c>
    </row>
    <row r="1883" spans="1:26" x14ac:dyDescent="0.25">
      <c r="A1883">
        <v>304789</v>
      </c>
      <c r="B1883">
        <v>202501</v>
      </c>
      <c r="C1883">
        <v>2</v>
      </c>
      <c r="D1883" t="s">
        <v>13675</v>
      </c>
      <c r="E1883">
        <v>4</v>
      </c>
      <c r="F1883">
        <v>702</v>
      </c>
      <c r="G1883">
        <v>147</v>
      </c>
      <c r="H1883">
        <v>19</v>
      </c>
      <c r="I1883">
        <v>9</v>
      </c>
      <c r="J1883">
        <v>787</v>
      </c>
      <c r="K1883">
        <v>22050</v>
      </c>
      <c r="L1883">
        <v>4</v>
      </c>
      <c r="M1883">
        <v>0</v>
      </c>
      <c r="N1883">
        <v>1</v>
      </c>
      <c r="O1883">
        <v>0</v>
      </c>
      <c r="P1883">
        <v>1</v>
      </c>
      <c r="Q1883">
        <v>1</v>
      </c>
      <c r="R1883">
        <v>1</v>
      </c>
      <c r="S1883">
        <v>0</v>
      </c>
      <c r="T1883">
        <v>900582</v>
      </c>
      <c r="U1883">
        <v>71270</v>
      </c>
      <c r="V1883">
        <v>70813</v>
      </c>
      <c r="W1883" t="s">
        <v>12611</v>
      </c>
      <c r="X1883" t="s">
        <v>13887</v>
      </c>
      <c r="Y1883">
        <v>0</v>
      </c>
      <c r="Z1883">
        <v>4188</v>
      </c>
    </row>
    <row r="1884" spans="1:26" x14ac:dyDescent="0.25">
      <c r="A1884">
        <v>304812</v>
      </c>
      <c r="B1884">
        <v>202501</v>
      </c>
      <c r="C1884">
        <v>1</v>
      </c>
      <c r="D1884" t="s">
        <v>13590</v>
      </c>
      <c r="E1884">
        <v>4</v>
      </c>
      <c r="F1884">
        <v>420</v>
      </c>
      <c r="G1884">
        <v>80</v>
      </c>
      <c r="H1884">
        <v>10</v>
      </c>
      <c r="I1884">
        <v>5</v>
      </c>
      <c r="J1884">
        <v>10178</v>
      </c>
      <c r="K1884">
        <v>10150</v>
      </c>
      <c r="L1884">
        <v>5.5</v>
      </c>
      <c r="M1884">
        <v>4</v>
      </c>
      <c r="N1884">
        <v>0.5</v>
      </c>
      <c r="O1884">
        <v>1</v>
      </c>
      <c r="P1884">
        <v>0</v>
      </c>
      <c r="Q1884">
        <v>0</v>
      </c>
      <c r="R1884">
        <v>0</v>
      </c>
      <c r="S1884">
        <v>0</v>
      </c>
      <c r="T1884">
        <v>900582</v>
      </c>
      <c r="U1884">
        <v>71276</v>
      </c>
      <c r="V1884">
        <v>70082</v>
      </c>
      <c r="W1884" t="s">
        <v>12631</v>
      </c>
      <c r="X1884" t="s">
        <v>13887</v>
      </c>
      <c r="Y1884">
        <v>0</v>
      </c>
      <c r="Z1884">
        <v>12532</v>
      </c>
    </row>
    <row r="1885" spans="1:26" x14ac:dyDescent="0.25">
      <c r="A1885">
        <v>304812</v>
      </c>
      <c r="B1885">
        <v>202501</v>
      </c>
      <c r="C1885">
        <v>2</v>
      </c>
      <c r="D1885" t="s">
        <v>13590</v>
      </c>
      <c r="E1885">
        <v>4</v>
      </c>
      <c r="F1885">
        <v>420</v>
      </c>
      <c r="G1885">
        <v>80</v>
      </c>
      <c r="H1885">
        <v>10</v>
      </c>
      <c r="I1885">
        <v>5</v>
      </c>
      <c r="J1885">
        <v>10178</v>
      </c>
      <c r="K1885">
        <v>10150</v>
      </c>
      <c r="L1885">
        <v>5.5</v>
      </c>
      <c r="M1885">
        <v>4</v>
      </c>
      <c r="N1885">
        <v>0.5</v>
      </c>
      <c r="O1885">
        <v>1</v>
      </c>
      <c r="P1885">
        <v>0</v>
      </c>
      <c r="Q1885">
        <v>0</v>
      </c>
      <c r="R1885">
        <v>0</v>
      </c>
      <c r="S1885">
        <v>0</v>
      </c>
      <c r="T1885">
        <v>900582</v>
      </c>
      <c r="U1885">
        <v>71276</v>
      </c>
      <c r="V1885">
        <v>70082</v>
      </c>
      <c r="W1885" t="s">
        <v>12631</v>
      </c>
      <c r="X1885" t="s">
        <v>13887</v>
      </c>
      <c r="Y1885">
        <v>0</v>
      </c>
      <c r="Z1885">
        <v>12532</v>
      </c>
    </row>
    <row r="1886" spans="1:26" x14ac:dyDescent="0.25">
      <c r="A1886">
        <v>304824</v>
      </c>
      <c r="B1886">
        <v>202501</v>
      </c>
      <c r="C1886">
        <v>1</v>
      </c>
      <c r="D1886" t="s">
        <v>12740</v>
      </c>
      <c r="E1886">
        <v>4</v>
      </c>
      <c r="F1886">
        <v>916</v>
      </c>
      <c r="G1886">
        <v>200</v>
      </c>
      <c r="H1886">
        <v>22</v>
      </c>
      <c r="I1886">
        <v>8</v>
      </c>
      <c r="J1886">
        <v>0</v>
      </c>
      <c r="K1886">
        <v>0</v>
      </c>
      <c r="L1886">
        <v>0</v>
      </c>
      <c r="M1886">
        <v>0</v>
      </c>
      <c r="N1886">
        <v>0</v>
      </c>
      <c r="O1886">
        <v>0</v>
      </c>
      <c r="P1886">
        <v>0</v>
      </c>
      <c r="Q1886">
        <v>0</v>
      </c>
      <c r="R1886">
        <v>0</v>
      </c>
      <c r="S1886">
        <v>0</v>
      </c>
      <c r="T1886">
        <v>900582</v>
      </c>
      <c r="U1886">
        <v>71188</v>
      </c>
      <c r="V1886">
        <v>71191</v>
      </c>
      <c r="W1886" t="s">
        <v>12620</v>
      </c>
      <c r="X1886" t="s">
        <v>13887</v>
      </c>
      <c r="Y1886">
        <v>0</v>
      </c>
      <c r="Z1886">
        <v>0</v>
      </c>
    </row>
    <row r="1887" spans="1:26" x14ac:dyDescent="0.25">
      <c r="A1887">
        <v>304824</v>
      </c>
      <c r="B1887">
        <v>202501</v>
      </c>
      <c r="C1887">
        <v>2</v>
      </c>
      <c r="D1887" t="s">
        <v>12740</v>
      </c>
      <c r="E1887">
        <v>4</v>
      </c>
      <c r="F1887">
        <v>916</v>
      </c>
      <c r="G1887">
        <v>200</v>
      </c>
      <c r="H1887">
        <v>22</v>
      </c>
      <c r="I1887">
        <v>8</v>
      </c>
      <c r="J1887">
        <v>0</v>
      </c>
      <c r="K1887">
        <v>0</v>
      </c>
      <c r="L1887">
        <v>0</v>
      </c>
      <c r="M1887">
        <v>0</v>
      </c>
      <c r="N1887">
        <v>0</v>
      </c>
      <c r="O1887">
        <v>0</v>
      </c>
      <c r="P1887">
        <v>0</v>
      </c>
      <c r="Q1887">
        <v>0</v>
      </c>
      <c r="R1887">
        <v>0</v>
      </c>
      <c r="S1887">
        <v>0</v>
      </c>
      <c r="T1887">
        <v>900582</v>
      </c>
      <c r="U1887">
        <v>71188</v>
      </c>
      <c r="V1887">
        <v>71191</v>
      </c>
      <c r="W1887" t="s">
        <v>12620</v>
      </c>
      <c r="X1887" t="s">
        <v>13887</v>
      </c>
      <c r="Y1887">
        <v>0</v>
      </c>
      <c r="Z1887">
        <v>0</v>
      </c>
    </row>
    <row r="1888" spans="1:26" x14ac:dyDescent="0.25">
      <c r="A1888">
        <v>304832</v>
      </c>
      <c r="B1888">
        <v>202501</v>
      </c>
      <c r="C1888">
        <v>1</v>
      </c>
      <c r="D1888" t="s">
        <v>13397</v>
      </c>
      <c r="E1888">
        <v>4</v>
      </c>
      <c r="F1888">
        <v>916</v>
      </c>
      <c r="G1888">
        <v>228</v>
      </c>
      <c r="H1888">
        <v>35</v>
      </c>
      <c r="I1888">
        <v>9</v>
      </c>
      <c r="J1888">
        <v>0</v>
      </c>
      <c r="K1888">
        <v>0</v>
      </c>
      <c r="L1888">
        <v>0</v>
      </c>
      <c r="M1888">
        <v>0</v>
      </c>
      <c r="N1888">
        <v>0</v>
      </c>
      <c r="O1888">
        <v>0</v>
      </c>
      <c r="P1888">
        <v>0</v>
      </c>
      <c r="Q1888">
        <v>0</v>
      </c>
      <c r="R1888">
        <v>0</v>
      </c>
      <c r="S1888">
        <v>0</v>
      </c>
      <c r="T1888">
        <v>71590</v>
      </c>
      <c r="U1888">
        <v>71592</v>
      </c>
      <c r="V1888">
        <v>71073</v>
      </c>
      <c r="W1888" t="s">
        <v>12638</v>
      </c>
      <c r="X1888" t="s">
        <v>12590</v>
      </c>
      <c r="Y1888">
        <v>0</v>
      </c>
      <c r="Z1888">
        <v>0</v>
      </c>
    </row>
    <row r="1889" spans="1:26" x14ac:dyDescent="0.25">
      <c r="A1889">
        <v>304832</v>
      </c>
      <c r="B1889">
        <v>202501</v>
      </c>
      <c r="C1889">
        <v>2</v>
      </c>
      <c r="D1889" t="s">
        <v>13397</v>
      </c>
      <c r="E1889">
        <v>4</v>
      </c>
      <c r="F1889">
        <v>916</v>
      </c>
      <c r="G1889">
        <v>228</v>
      </c>
      <c r="H1889">
        <v>35</v>
      </c>
      <c r="I1889">
        <v>9</v>
      </c>
      <c r="J1889">
        <v>0</v>
      </c>
      <c r="K1889">
        <v>0</v>
      </c>
      <c r="L1889">
        <v>0</v>
      </c>
      <c r="M1889">
        <v>0</v>
      </c>
      <c r="N1889">
        <v>0</v>
      </c>
      <c r="O1889">
        <v>0</v>
      </c>
      <c r="P1889">
        <v>0</v>
      </c>
      <c r="Q1889">
        <v>0</v>
      </c>
      <c r="R1889">
        <v>0</v>
      </c>
      <c r="S1889">
        <v>0</v>
      </c>
      <c r="T1889">
        <v>71590</v>
      </c>
      <c r="U1889">
        <v>71592</v>
      </c>
      <c r="V1889">
        <v>71073</v>
      </c>
      <c r="W1889" t="s">
        <v>12638</v>
      </c>
      <c r="X1889" t="s">
        <v>12590</v>
      </c>
      <c r="Y1889">
        <v>0</v>
      </c>
      <c r="Z1889">
        <v>0</v>
      </c>
    </row>
    <row r="1890" spans="1:26" x14ac:dyDescent="0.25">
      <c r="A1890">
        <v>304833</v>
      </c>
      <c r="B1890">
        <v>202501</v>
      </c>
      <c r="C1890">
        <v>1</v>
      </c>
      <c r="D1890" t="s">
        <v>13525</v>
      </c>
      <c r="E1890">
        <v>4</v>
      </c>
      <c r="F1890">
        <v>201</v>
      </c>
      <c r="G1890">
        <v>75</v>
      </c>
      <c r="H1890">
        <v>12</v>
      </c>
      <c r="I1890">
        <v>1</v>
      </c>
      <c r="J1890">
        <v>14373</v>
      </c>
      <c r="K1890">
        <v>5000</v>
      </c>
      <c r="L1890">
        <v>18.5</v>
      </c>
      <c r="M1890">
        <v>5.5</v>
      </c>
      <c r="N1890">
        <v>3.5</v>
      </c>
      <c r="O1890">
        <v>2.5</v>
      </c>
      <c r="P1890">
        <v>3.5</v>
      </c>
      <c r="Q1890">
        <v>3.5</v>
      </c>
      <c r="R1890">
        <v>0</v>
      </c>
      <c r="S1890">
        <v>0</v>
      </c>
      <c r="T1890">
        <v>71251</v>
      </c>
      <c r="U1890">
        <v>71174</v>
      </c>
      <c r="V1890">
        <v>71198</v>
      </c>
      <c r="W1890" t="s">
        <v>12613</v>
      </c>
      <c r="X1890" t="s">
        <v>13885</v>
      </c>
      <c r="Y1890">
        <v>0</v>
      </c>
      <c r="Z1890">
        <v>18870</v>
      </c>
    </row>
    <row r="1891" spans="1:26" x14ac:dyDescent="0.25">
      <c r="A1891">
        <v>304833</v>
      </c>
      <c r="B1891">
        <v>202501</v>
      </c>
      <c r="C1891">
        <v>2</v>
      </c>
      <c r="D1891" t="s">
        <v>13525</v>
      </c>
      <c r="E1891">
        <v>4</v>
      </c>
      <c r="F1891">
        <v>201</v>
      </c>
      <c r="G1891">
        <v>75</v>
      </c>
      <c r="H1891">
        <v>12</v>
      </c>
      <c r="I1891">
        <v>1</v>
      </c>
      <c r="J1891">
        <v>14373</v>
      </c>
      <c r="K1891">
        <v>5000</v>
      </c>
      <c r="L1891">
        <v>18.5</v>
      </c>
      <c r="M1891">
        <v>5.5</v>
      </c>
      <c r="N1891">
        <v>3.5</v>
      </c>
      <c r="O1891">
        <v>2.5</v>
      </c>
      <c r="P1891">
        <v>3.5</v>
      </c>
      <c r="Q1891">
        <v>3.5</v>
      </c>
      <c r="R1891">
        <v>0</v>
      </c>
      <c r="S1891">
        <v>0</v>
      </c>
      <c r="T1891">
        <v>71251</v>
      </c>
      <c r="U1891">
        <v>71174</v>
      </c>
      <c r="V1891">
        <v>71198</v>
      </c>
      <c r="W1891" t="s">
        <v>12613</v>
      </c>
      <c r="X1891" t="s">
        <v>13885</v>
      </c>
      <c r="Y1891">
        <v>0</v>
      </c>
      <c r="Z1891">
        <v>18870</v>
      </c>
    </row>
    <row r="1892" spans="1:26" x14ac:dyDescent="0.25">
      <c r="A1892">
        <v>304835</v>
      </c>
      <c r="B1892">
        <v>202501</v>
      </c>
      <c r="C1892">
        <v>1</v>
      </c>
      <c r="D1892" t="s">
        <v>13172</v>
      </c>
      <c r="E1892">
        <v>4</v>
      </c>
      <c r="F1892">
        <v>493</v>
      </c>
      <c r="G1892">
        <v>127</v>
      </c>
      <c r="H1892">
        <v>19</v>
      </c>
      <c r="I1892">
        <v>7</v>
      </c>
      <c r="J1892">
        <v>3264</v>
      </c>
      <c r="K1892">
        <v>57875</v>
      </c>
      <c r="L1892">
        <v>5.5</v>
      </c>
      <c r="M1892">
        <v>2</v>
      </c>
      <c r="N1892">
        <v>1.5</v>
      </c>
      <c r="O1892">
        <v>0</v>
      </c>
      <c r="P1892">
        <v>0</v>
      </c>
      <c r="Q1892">
        <v>0</v>
      </c>
      <c r="R1892">
        <v>2</v>
      </c>
      <c r="S1892">
        <v>0</v>
      </c>
      <c r="T1892">
        <v>71590</v>
      </c>
      <c r="U1892">
        <v>71594</v>
      </c>
      <c r="V1892">
        <v>71081</v>
      </c>
      <c r="W1892" t="s">
        <v>12670</v>
      </c>
      <c r="X1892" t="s">
        <v>12590</v>
      </c>
      <c r="Y1892">
        <v>0</v>
      </c>
      <c r="Z1892">
        <v>10615</v>
      </c>
    </row>
    <row r="1893" spans="1:26" x14ac:dyDescent="0.25">
      <c r="A1893">
        <v>304835</v>
      </c>
      <c r="B1893">
        <v>202501</v>
      </c>
      <c r="C1893">
        <v>2</v>
      </c>
      <c r="D1893" t="s">
        <v>13172</v>
      </c>
      <c r="E1893">
        <v>4</v>
      </c>
      <c r="F1893">
        <v>493</v>
      </c>
      <c r="G1893">
        <v>127</v>
      </c>
      <c r="H1893">
        <v>19</v>
      </c>
      <c r="I1893">
        <v>7</v>
      </c>
      <c r="J1893">
        <v>3264</v>
      </c>
      <c r="K1893">
        <v>57875</v>
      </c>
      <c r="L1893">
        <v>5.5</v>
      </c>
      <c r="M1893">
        <v>2</v>
      </c>
      <c r="N1893">
        <v>1.5</v>
      </c>
      <c r="O1893">
        <v>0</v>
      </c>
      <c r="P1893">
        <v>0</v>
      </c>
      <c r="Q1893">
        <v>0</v>
      </c>
      <c r="R1893">
        <v>2</v>
      </c>
      <c r="S1893">
        <v>0</v>
      </c>
      <c r="T1893">
        <v>71590</v>
      </c>
      <c r="U1893">
        <v>71594</v>
      </c>
      <c r="V1893">
        <v>71081</v>
      </c>
      <c r="W1893" t="s">
        <v>12670</v>
      </c>
      <c r="X1893" t="s">
        <v>12590</v>
      </c>
      <c r="Y1893">
        <v>0</v>
      </c>
      <c r="Z1893">
        <v>10615</v>
      </c>
    </row>
    <row r="1894" spans="1:26" x14ac:dyDescent="0.25">
      <c r="A1894">
        <v>304838</v>
      </c>
      <c r="B1894">
        <v>202501</v>
      </c>
      <c r="C1894">
        <v>1</v>
      </c>
      <c r="D1894" t="s">
        <v>13090</v>
      </c>
      <c r="E1894">
        <v>4</v>
      </c>
      <c r="F1894">
        <v>513</v>
      </c>
      <c r="G1894">
        <v>182</v>
      </c>
      <c r="H1894">
        <v>28</v>
      </c>
      <c r="I1894">
        <v>8</v>
      </c>
      <c r="J1894">
        <v>6213</v>
      </c>
      <c r="K1894">
        <v>22550</v>
      </c>
      <c r="L1894">
        <v>8</v>
      </c>
      <c r="M1894">
        <v>3</v>
      </c>
      <c r="N1894">
        <v>2</v>
      </c>
      <c r="O1894">
        <v>1</v>
      </c>
      <c r="P1894">
        <v>0</v>
      </c>
      <c r="Q1894">
        <v>2</v>
      </c>
      <c r="R1894">
        <v>0</v>
      </c>
      <c r="S1894">
        <v>0</v>
      </c>
      <c r="T1894">
        <v>71251</v>
      </c>
      <c r="U1894">
        <v>700023</v>
      </c>
      <c r="V1894">
        <v>71497</v>
      </c>
      <c r="W1894" t="s">
        <v>12679</v>
      </c>
      <c r="X1894" t="s">
        <v>13885</v>
      </c>
      <c r="Y1894">
        <v>6240</v>
      </c>
      <c r="Z1894">
        <v>9946</v>
      </c>
    </row>
    <row r="1895" spans="1:26" x14ac:dyDescent="0.25">
      <c r="A1895">
        <v>304838</v>
      </c>
      <c r="B1895">
        <v>202501</v>
      </c>
      <c r="C1895">
        <v>2</v>
      </c>
      <c r="D1895" t="s">
        <v>13090</v>
      </c>
      <c r="E1895">
        <v>4</v>
      </c>
      <c r="F1895">
        <v>513</v>
      </c>
      <c r="G1895">
        <v>182</v>
      </c>
      <c r="H1895">
        <v>28</v>
      </c>
      <c r="I1895">
        <v>8</v>
      </c>
      <c r="J1895">
        <v>6213</v>
      </c>
      <c r="K1895">
        <v>22550</v>
      </c>
      <c r="L1895">
        <v>8</v>
      </c>
      <c r="M1895">
        <v>3</v>
      </c>
      <c r="N1895">
        <v>2</v>
      </c>
      <c r="O1895">
        <v>1</v>
      </c>
      <c r="P1895">
        <v>0</v>
      </c>
      <c r="Q1895">
        <v>2</v>
      </c>
      <c r="R1895">
        <v>0</v>
      </c>
      <c r="S1895">
        <v>0</v>
      </c>
      <c r="T1895">
        <v>71251</v>
      </c>
      <c r="U1895">
        <v>700023</v>
      </c>
      <c r="V1895">
        <v>71497</v>
      </c>
      <c r="W1895" t="s">
        <v>12679</v>
      </c>
      <c r="X1895" t="s">
        <v>13885</v>
      </c>
      <c r="Y1895">
        <v>6240</v>
      </c>
      <c r="Z1895">
        <v>9946</v>
      </c>
    </row>
    <row r="1896" spans="1:26" x14ac:dyDescent="0.25">
      <c r="A1896">
        <v>304843</v>
      </c>
      <c r="B1896">
        <v>202501</v>
      </c>
      <c r="C1896">
        <v>1</v>
      </c>
      <c r="D1896" t="s">
        <v>13423</v>
      </c>
      <c r="E1896">
        <v>4</v>
      </c>
      <c r="F1896">
        <v>405</v>
      </c>
      <c r="G1896">
        <v>153</v>
      </c>
      <c r="H1896">
        <v>26</v>
      </c>
      <c r="I1896">
        <v>7</v>
      </c>
      <c r="J1896">
        <v>7151</v>
      </c>
      <c r="K1896">
        <v>30000</v>
      </c>
      <c r="L1896">
        <v>10</v>
      </c>
      <c r="M1896">
        <v>1.5</v>
      </c>
      <c r="N1896">
        <v>3.5</v>
      </c>
      <c r="O1896">
        <v>2</v>
      </c>
      <c r="P1896">
        <v>2.5</v>
      </c>
      <c r="Q1896">
        <v>0</v>
      </c>
      <c r="R1896">
        <v>0.5</v>
      </c>
      <c r="S1896">
        <v>0</v>
      </c>
      <c r="T1896">
        <v>71251</v>
      </c>
      <c r="U1896">
        <v>700023</v>
      </c>
      <c r="V1896">
        <v>71497</v>
      </c>
      <c r="W1896" t="s">
        <v>12679</v>
      </c>
      <c r="X1896" t="s">
        <v>13885</v>
      </c>
      <c r="Y1896">
        <v>3445</v>
      </c>
      <c r="Z1896">
        <v>12856</v>
      </c>
    </row>
    <row r="1897" spans="1:26" x14ac:dyDescent="0.25">
      <c r="A1897">
        <v>304843</v>
      </c>
      <c r="B1897">
        <v>202501</v>
      </c>
      <c r="C1897">
        <v>2</v>
      </c>
      <c r="D1897" t="s">
        <v>13423</v>
      </c>
      <c r="E1897">
        <v>4</v>
      </c>
      <c r="F1897">
        <v>405</v>
      </c>
      <c r="G1897">
        <v>153</v>
      </c>
      <c r="H1897">
        <v>26</v>
      </c>
      <c r="I1897">
        <v>7</v>
      </c>
      <c r="J1897">
        <v>7151</v>
      </c>
      <c r="K1897">
        <v>30000</v>
      </c>
      <c r="L1897">
        <v>10</v>
      </c>
      <c r="M1897">
        <v>1.5</v>
      </c>
      <c r="N1897">
        <v>3.5</v>
      </c>
      <c r="O1897">
        <v>2</v>
      </c>
      <c r="P1897">
        <v>2.5</v>
      </c>
      <c r="Q1897">
        <v>0</v>
      </c>
      <c r="R1897">
        <v>0.5</v>
      </c>
      <c r="S1897">
        <v>0</v>
      </c>
      <c r="T1897">
        <v>71251</v>
      </c>
      <c r="U1897">
        <v>700023</v>
      </c>
      <c r="V1897">
        <v>71497</v>
      </c>
      <c r="W1897" t="s">
        <v>12679</v>
      </c>
      <c r="X1897" t="s">
        <v>13885</v>
      </c>
      <c r="Y1897">
        <v>3445</v>
      </c>
      <c r="Z1897">
        <v>12856</v>
      </c>
    </row>
    <row r="1898" spans="1:26" x14ac:dyDescent="0.25">
      <c r="A1898">
        <v>304862</v>
      </c>
      <c r="B1898">
        <v>202501</v>
      </c>
      <c r="C1898">
        <v>1</v>
      </c>
      <c r="D1898" t="s">
        <v>13507</v>
      </c>
      <c r="E1898">
        <v>4</v>
      </c>
      <c r="F1898">
        <v>68</v>
      </c>
      <c r="G1898">
        <v>12</v>
      </c>
      <c r="H1898">
        <v>3</v>
      </c>
      <c r="I1898">
        <v>1</v>
      </c>
      <c r="J1898">
        <v>11487</v>
      </c>
      <c r="K1898">
        <v>67800</v>
      </c>
      <c r="L1898">
        <v>24.5</v>
      </c>
      <c r="M1898">
        <v>2.5</v>
      </c>
      <c r="N1898">
        <v>7</v>
      </c>
      <c r="O1898">
        <v>1</v>
      </c>
      <c r="P1898">
        <v>7</v>
      </c>
      <c r="Q1898">
        <v>4</v>
      </c>
      <c r="R1898">
        <v>3</v>
      </c>
      <c r="S1898">
        <v>0</v>
      </c>
      <c r="T1898">
        <v>900582</v>
      </c>
      <c r="U1898">
        <v>71507</v>
      </c>
      <c r="V1898">
        <v>71531</v>
      </c>
      <c r="W1898" t="s">
        <v>12616</v>
      </c>
      <c r="X1898" t="s">
        <v>13887</v>
      </c>
      <c r="Y1898">
        <v>0</v>
      </c>
      <c r="Z1898">
        <v>25117</v>
      </c>
    </row>
    <row r="1899" spans="1:26" x14ac:dyDescent="0.25">
      <c r="A1899">
        <v>304862</v>
      </c>
      <c r="B1899">
        <v>202501</v>
      </c>
      <c r="C1899">
        <v>2</v>
      </c>
      <c r="D1899" t="s">
        <v>13507</v>
      </c>
      <c r="E1899">
        <v>4</v>
      </c>
      <c r="F1899">
        <v>68</v>
      </c>
      <c r="G1899">
        <v>12</v>
      </c>
      <c r="H1899">
        <v>3</v>
      </c>
      <c r="I1899">
        <v>1</v>
      </c>
      <c r="J1899">
        <v>11487</v>
      </c>
      <c r="K1899">
        <v>67800</v>
      </c>
      <c r="L1899">
        <v>24.5</v>
      </c>
      <c r="M1899">
        <v>2.5</v>
      </c>
      <c r="N1899">
        <v>7</v>
      </c>
      <c r="O1899">
        <v>1</v>
      </c>
      <c r="P1899">
        <v>7</v>
      </c>
      <c r="Q1899">
        <v>4</v>
      </c>
      <c r="R1899">
        <v>3</v>
      </c>
      <c r="S1899">
        <v>0</v>
      </c>
      <c r="T1899">
        <v>900582</v>
      </c>
      <c r="U1899">
        <v>71507</v>
      </c>
      <c r="V1899">
        <v>71531</v>
      </c>
      <c r="W1899" t="s">
        <v>12616</v>
      </c>
      <c r="X1899" t="s">
        <v>13887</v>
      </c>
      <c r="Y1899">
        <v>0</v>
      </c>
      <c r="Z1899">
        <v>25117</v>
      </c>
    </row>
    <row r="1900" spans="1:26" x14ac:dyDescent="0.25">
      <c r="A1900">
        <v>304865</v>
      </c>
      <c r="B1900">
        <v>202501</v>
      </c>
      <c r="C1900">
        <v>1</v>
      </c>
      <c r="D1900" t="s">
        <v>13343</v>
      </c>
      <c r="E1900">
        <v>4</v>
      </c>
      <c r="F1900">
        <v>648</v>
      </c>
      <c r="G1900">
        <v>215</v>
      </c>
      <c r="H1900">
        <v>16</v>
      </c>
      <c r="I1900">
        <v>3</v>
      </c>
      <c r="J1900">
        <v>4501</v>
      </c>
      <c r="K1900">
        <v>13460</v>
      </c>
      <c r="L1900">
        <v>3</v>
      </c>
      <c r="M1900">
        <v>2</v>
      </c>
      <c r="N1900">
        <v>1</v>
      </c>
      <c r="O1900">
        <v>0</v>
      </c>
      <c r="P1900">
        <v>0</v>
      </c>
      <c r="Q1900">
        <v>0</v>
      </c>
      <c r="R1900">
        <v>0</v>
      </c>
      <c r="S1900">
        <v>0</v>
      </c>
      <c r="T1900">
        <v>71251</v>
      </c>
      <c r="U1900">
        <v>71248</v>
      </c>
      <c r="V1900">
        <v>700133</v>
      </c>
      <c r="W1900" t="s">
        <v>12625</v>
      </c>
      <c r="X1900" t="s">
        <v>13885</v>
      </c>
      <c r="Y1900">
        <v>0</v>
      </c>
      <c r="Z1900">
        <v>5981</v>
      </c>
    </row>
    <row r="1901" spans="1:26" x14ac:dyDescent="0.25">
      <c r="A1901">
        <v>304865</v>
      </c>
      <c r="B1901">
        <v>202501</v>
      </c>
      <c r="C1901">
        <v>2</v>
      </c>
      <c r="D1901" t="s">
        <v>13343</v>
      </c>
      <c r="E1901">
        <v>4</v>
      </c>
      <c r="F1901">
        <v>648</v>
      </c>
      <c r="G1901">
        <v>215</v>
      </c>
      <c r="H1901">
        <v>16</v>
      </c>
      <c r="I1901">
        <v>3</v>
      </c>
      <c r="J1901">
        <v>4501</v>
      </c>
      <c r="K1901">
        <v>13460</v>
      </c>
      <c r="L1901">
        <v>3</v>
      </c>
      <c r="M1901">
        <v>2</v>
      </c>
      <c r="N1901">
        <v>1</v>
      </c>
      <c r="O1901">
        <v>0</v>
      </c>
      <c r="P1901">
        <v>0</v>
      </c>
      <c r="Q1901">
        <v>0</v>
      </c>
      <c r="R1901">
        <v>0</v>
      </c>
      <c r="S1901">
        <v>0</v>
      </c>
      <c r="T1901">
        <v>71251</v>
      </c>
      <c r="U1901">
        <v>71248</v>
      </c>
      <c r="V1901">
        <v>700133</v>
      </c>
      <c r="W1901" t="s">
        <v>12625</v>
      </c>
      <c r="X1901" t="s">
        <v>13885</v>
      </c>
      <c r="Y1901">
        <v>0</v>
      </c>
      <c r="Z1901">
        <v>5981</v>
      </c>
    </row>
    <row r="1902" spans="1:26" x14ac:dyDescent="0.25">
      <c r="A1902">
        <v>304867</v>
      </c>
      <c r="B1902">
        <v>202501</v>
      </c>
      <c r="C1902">
        <v>1</v>
      </c>
      <c r="D1902" t="s">
        <v>12759</v>
      </c>
      <c r="E1902">
        <v>4</v>
      </c>
      <c r="F1902">
        <v>832</v>
      </c>
      <c r="G1902">
        <v>200</v>
      </c>
      <c r="H1902">
        <v>17</v>
      </c>
      <c r="I1902">
        <v>8</v>
      </c>
      <c r="J1902">
        <v>0</v>
      </c>
      <c r="K1902">
        <v>11000</v>
      </c>
      <c r="L1902">
        <v>0</v>
      </c>
      <c r="M1902">
        <v>0</v>
      </c>
      <c r="N1902">
        <v>0</v>
      </c>
      <c r="O1902">
        <v>0</v>
      </c>
      <c r="P1902">
        <v>0</v>
      </c>
      <c r="Q1902">
        <v>0</v>
      </c>
      <c r="R1902">
        <v>0</v>
      </c>
      <c r="S1902">
        <v>0</v>
      </c>
      <c r="T1902">
        <v>71590</v>
      </c>
      <c r="U1902">
        <v>71591</v>
      </c>
      <c r="V1902">
        <v>70522</v>
      </c>
      <c r="W1902" t="s">
        <v>13888</v>
      </c>
      <c r="X1902" t="s">
        <v>12590</v>
      </c>
      <c r="Y1902">
        <v>0</v>
      </c>
      <c r="Z1902">
        <v>1100</v>
      </c>
    </row>
    <row r="1903" spans="1:26" x14ac:dyDescent="0.25">
      <c r="A1903">
        <v>304867</v>
      </c>
      <c r="B1903">
        <v>202501</v>
      </c>
      <c r="C1903">
        <v>2</v>
      </c>
      <c r="D1903" t="s">
        <v>12759</v>
      </c>
      <c r="E1903">
        <v>4</v>
      </c>
      <c r="F1903">
        <v>832</v>
      </c>
      <c r="G1903">
        <v>200</v>
      </c>
      <c r="H1903">
        <v>17</v>
      </c>
      <c r="I1903">
        <v>8</v>
      </c>
      <c r="J1903">
        <v>0</v>
      </c>
      <c r="K1903">
        <v>11000</v>
      </c>
      <c r="L1903">
        <v>0</v>
      </c>
      <c r="M1903">
        <v>0</v>
      </c>
      <c r="N1903">
        <v>0</v>
      </c>
      <c r="O1903">
        <v>0</v>
      </c>
      <c r="P1903">
        <v>0</v>
      </c>
      <c r="Q1903">
        <v>0</v>
      </c>
      <c r="R1903">
        <v>0</v>
      </c>
      <c r="S1903">
        <v>0</v>
      </c>
      <c r="T1903">
        <v>71590</v>
      </c>
      <c r="U1903">
        <v>71591</v>
      </c>
      <c r="V1903">
        <v>70522</v>
      </c>
      <c r="W1903" t="s">
        <v>13888</v>
      </c>
      <c r="X1903" t="s">
        <v>12590</v>
      </c>
      <c r="Y1903">
        <v>0</v>
      </c>
      <c r="Z1903">
        <v>1100</v>
      </c>
    </row>
    <row r="1904" spans="1:26" x14ac:dyDescent="0.25">
      <c r="A1904">
        <v>304874</v>
      </c>
      <c r="B1904">
        <v>202501</v>
      </c>
      <c r="C1904">
        <v>1</v>
      </c>
      <c r="D1904" t="s">
        <v>13002</v>
      </c>
      <c r="E1904">
        <v>4</v>
      </c>
      <c r="F1904">
        <v>690</v>
      </c>
      <c r="G1904">
        <v>151</v>
      </c>
      <c r="H1904">
        <v>28</v>
      </c>
      <c r="I1904">
        <v>9</v>
      </c>
      <c r="J1904">
        <v>7837</v>
      </c>
      <c r="K1904">
        <v>3002</v>
      </c>
      <c r="L1904">
        <v>2</v>
      </c>
      <c r="M1904">
        <v>0.5</v>
      </c>
      <c r="N1904">
        <v>0.5</v>
      </c>
      <c r="O1904">
        <v>0</v>
      </c>
      <c r="P1904">
        <v>0</v>
      </c>
      <c r="Q1904">
        <v>0</v>
      </c>
      <c r="R1904">
        <v>1</v>
      </c>
      <c r="S1904">
        <v>0</v>
      </c>
      <c r="T1904">
        <v>71030</v>
      </c>
      <c r="U1904">
        <v>71031</v>
      </c>
      <c r="V1904">
        <v>71033</v>
      </c>
      <c r="W1904" t="s">
        <v>12596</v>
      </c>
      <c r="X1904" t="s">
        <v>12595</v>
      </c>
      <c r="Y1904">
        <v>0</v>
      </c>
      <c r="Z1904">
        <v>4625</v>
      </c>
    </row>
    <row r="1905" spans="1:26" x14ac:dyDescent="0.25">
      <c r="A1905">
        <v>304874</v>
      </c>
      <c r="B1905">
        <v>202501</v>
      </c>
      <c r="C1905">
        <v>2</v>
      </c>
      <c r="D1905" t="s">
        <v>13002</v>
      </c>
      <c r="E1905">
        <v>4</v>
      </c>
      <c r="F1905">
        <v>690</v>
      </c>
      <c r="G1905">
        <v>151</v>
      </c>
      <c r="H1905">
        <v>28</v>
      </c>
      <c r="I1905">
        <v>9</v>
      </c>
      <c r="J1905">
        <v>7837</v>
      </c>
      <c r="K1905">
        <v>3002</v>
      </c>
      <c r="L1905">
        <v>2</v>
      </c>
      <c r="M1905">
        <v>0.5</v>
      </c>
      <c r="N1905">
        <v>0.5</v>
      </c>
      <c r="O1905">
        <v>0</v>
      </c>
      <c r="P1905">
        <v>0</v>
      </c>
      <c r="Q1905">
        <v>0</v>
      </c>
      <c r="R1905">
        <v>1</v>
      </c>
      <c r="S1905">
        <v>0</v>
      </c>
      <c r="T1905">
        <v>71030</v>
      </c>
      <c r="U1905">
        <v>71031</v>
      </c>
      <c r="V1905">
        <v>71033</v>
      </c>
      <c r="W1905" t="s">
        <v>12596</v>
      </c>
      <c r="X1905" t="s">
        <v>12595</v>
      </c>
      <c r="Y1905">
        <v>0</v>
      </c>
      <c r="Z1905">
        <v>4625</v>
      </c>
    </row>
    <row r="1906" spans="1:26" x14ac:dyDescent="0.25">
      <c r="A1906">
        <v>304876</v>
      </c>
      <c r="B1906">
        <v>202501</v>
      </c>
      <c r="C1906">
        <v>1</v>
      </c>
      <c r="D1906" t="s">
        <v>13613</v>
      </c>
      <c r="E1906">
        <v>4</v>
      </c>
      <c r="F1906">
        <v>306</v>
      </c>
      <c r="G1906">
        <v>80</v>
      </c>
      <c r="H1906">
        <v>5</v>
      </c>
      <c r="I1906">
        <v>2</v>
      </c>
      <c r="J1906">
        <v>13353</v>
      </c>
      <c r="K1906">
        <v>12000</v>
      </c>
      <c r="L1906">
        <v>11.5</v>
      </c>
      <c r="M1906">
        <v>6</v>
      </c>
      <c r="N1906">
        <v>1.5</v>
      </c>
      <c r="O1906">
        <v>0.5</v>
      </c>
      <c r="P1906">
        <v>3.5</v>
      </c>
      <c r="Q1906">
        <v>0</v>
      </c>
      <c r="R1906">
        <v>0</v>
      </c>
      <c r="S1906">
        <v>0</v>
      </c>
      <c r="T1906">
        <v>71590</v>
      </c>
      <c r="U1906">
        <v>71602</v>
      </c>
      <c r="V1906">
        <v>71220</v>
      </c>
      <c r="W1906" t="s">
        <v>5222</v>
      </c>
      <c r="X1906" t="s">
        <v>12590</v>
      </c>
      <c r="Y1906">
        <v>35767</v>
      </c>
      <c r="Z1906">
        <v>15863</v>
      </c>
    </row>
    <row r="1907" spans="1:26" x14ac:dyDescent="0.25">
      <c r="A1907">
        <v>304876</v>
      </c>
      <c r="B1907">
        <v>202501</v>
      </c>
      <c r="C1907">
        <v>2</v>
      </c>
      <c r="D1907" t="s">
        <v>13613</v>
      </c>
      <c r="E1907">
        <v>4</v>
      </c>
      <c r="F1907">
        <v>306</v>
      </c>
      <c r="G1907">
        <v>80</v>
      </c>
      <c r="H1907">
        <v>5</v>
      </c>
      <c r="I1907">
        <v>2</v>
      </c>
      <c r="J1907">
        <v>13353</v>
      </c>
      <c r="K1907">
        <v>12000</v>
      </c>
      <c r="L1907">
        <v>11.5</v>
      </c>
      <c r="M1907">
        <v>6</v>
      </c>
      <c r="N1907">
        <v>1.5</v>
      </c>
      <c r="O1907">
        <v>0.5</v>
      </c>
      <c r="P1907">
        <v>3.5</v>
      </c>
      <c r="Q1907">
        <v>0</v>
      </c>
      <c r="R1907">
        <v>0</v>
      </c>
      <c r="S1907">
        <v>0</v>
      </c>
      <c r="T1907">
        <v>71590</v>
      </c>
      <c r="U1907">
        <v>71602</v>
      </c>
      <c r="V1907">
        <v>71220</v>
      </c>
      <c r="W1907" t="s">
        <v>5222</v>
      </c>
      <c r="X1907" t="s">
        <v>12590</v>
      </c>
      <c r="Y1907">
        <v>35767</v>
      </c>
      <c r="Z1907">
        <v>15863</v>
      </c>
    </row>
    <row r="1908" spans="1:26" x14ac:dyDescent="0.25">
      <c r="A1908">
        <v>304877</v>
      </c>
      <c r="B1908">
        <v>202501</v>
      </c>
      <c r="C1908">
        <v>1</v>
      </c>
      <c r="D1908" t="s">
        <v>13685</v>
      </c>
      <c r="E1908">
        <v>3</v>
      </c>
      <c r="F1908">
        <v>26</v>
      </c>
      <c r="G1908">
        <v>13</v>
      </c>
      <c r="H1908">
        <v>3</v>
      </c>
      <c r="I1908">
        <v>0</v>
      </c>
      <c r="J1908">
        <v>97220</v>
      </c>
      <c r="K1908">
        <v>182983</v>
      </c>
      <c r="L1908">
        <v>89.5</v>
      </c>
      <c r="M1908">
        <v>28</v>
      </c>
      <c r="N1908">
        <v>33.5</v>
      </c>
      <c r="O1908">
        <v>10</v>
      </c>
      <c r="P1908">
        <v>8</v>
      </c>
      <c r="Q1908">
        <v>4</v>
      </c>
      <c r="R1908">
        <v>6</v>
      </c>
      <c r="S1908">
        <v>0</v>
      </c>
      <c r="T1908">
        <v>71251</v>
      </c>
      <c r="U1908">
        <v>71255</v>
      </c>
      <c r="V1908">
        <v>71257</v>
      </c>
      <c r="W1908" t="s">
        <v>12640</v>
      </c>
      <c r="X1908" t="s">
        <v>13885</v>
      </c>
      <c r="Y1908">
        <v>47194</v>
      </c>
      <c r="Z1908">
        <v>131854</v>
      </c>
    </row>
    <row r="1909" spans="1:26" x14ac:dyDescent="0.25">
      <c r="A1909">
        <v>304877</v>
      </c>
      <c r="B1909">
        <v>202501</v>
      </c>
      <c r="C1909">
        <v>2</v>
      </c>
      <c r="D1909" t="s">
        <v>13685</v>
      </c>
      <c r="E1909">
        <v>3</v>
      </c>
      <c r="F1909">
        <v>26</v>
      </c>
      <c r="G1909">
        <v>13</v>
      </c>
      <c r="H1909">
        <v>3</v>
      </c>
      <c r="I1909">
        <v>0</v>
      </c>
      <c r="J1909">
        <v>97220</v>
      </c>
      <c r="K1909">
        <v>182983</v>
      </c>
      <c r="L1909">
        <v>89.5</v>
      </c>
      <c r="M1909">
        <v>28</v>
      </c>
      <c r="N1909">
        <v>33.5</v>
      </c>
      <c r="O1909">
        <v>10</v>
      </c>
      <c r="P1909">
        <v>8</v>
      </c>
      <c r="Q1909">
        <v>4</v>
      </c>
      <c r="R1909">
        <v>6</v>
      </c>
      <c r="S1909">
        <v>0</v>
      </c>
      <c r="T1909">
        <v>71251</v>
      </c>
      <c r="U1909">
        <v>71255</v>
      </c>
      <c r="V1909">
        <v>71257</v>
      </c>
      <c r="W1909" t="s">
        <v>12640</v>
      </c>
      <c r="X1909" t="s">
        <v>13885</v>
      </c>
      <c r="Y1909">
        <v>47194</v>
      </c>
      <c r="Z1909">
        <v>131854</v>
      </c>
    </row>
    <row r="1910" spans="1:26" x14ac:dyDescent="0.25">
      <c r="A1910">
        <v>304884</v>
      </c>
      <c r="B1910">
        <v>202501</v>
      </c>
      <c r="C1910">
        <v>1</v>
      </c>
      <c r="D1910" t="s">
        <v>13386</v>
      </c>
      <c r="E1910">
        <v>4</v>
      </c>
      <c r="F1910">
        <v>629</v>
      </c>
      <c r="G1910">
        <v>153</v>
      </c>
      <c r="H1910">
        <v>26</v>
      </c>
      <c r="I1910">
        <v>10</v>
      </c>
      <c r="J1910">
        <v>1655</v>
      </c>
      <c r="K1910">
        <v>43032</v>
      </c>
      <c r="L1910">
        <v>5</v>
      </c>
      <c r="M1910">
        <v>0</v>
      </c>
      <c r="N1910">
        <v>2</v>
      </c>
      <c r="O1910">
        <v>0</v>
      </c>
      <c r="P1910">
        <v>0</v>
      </c>
      <c r="Q1910">
        <v>0</v>
      </c>
      <c r="R1910">
        <v>3</v>
      </c>
      <c r="S1910">
        <v>0</v>
      </c>
      <c r="T1910">
        <v>71590</v>
      </c>
      <c r="U1910">
        <v>71594</v>
      </c>
      <c r="V1910">
        <v>700073</v>
      </c>
      <c r="W1910" t="s">
        <v>12670</v>
      </c>
      <c r="X1910" t="s">
        <v>12590</v>
      </c>
      <c r="Y1910">
        <v>0</v>
      </c>
      <c r="Z1910">
        <v>6526</v>
      </c>
    </row>
    <row r="1911" spans="1:26" x14ac:dyDescent="0.25">
      <c r="A1911">
        <v>304884</v>
      </c>
      <c r="B1911">
        <v>202501</v>
      </c>
      <c r="C1911">
        <v>2</v>
      </c>
      <c r="D1911" t="s">
        <v>13386</v>
      </c>
      <c r="E1911">
        <v>4</v>
      </c>
      <c r="F1911">
        <v>629</v>
      </c>
      <c r="G1911">
        <v>153</v>
      </c>
      <c r="H1911">
        <v>26</v>
      </c>
      <c r="I1911">
        <v>10</v>
      </c>
      <c r="J1911">
        <v>1655</v>
      </c>
      <c r="K1911">
        <v>43032</v>
      </c>
      <c r="L1911">
        <v>5</v>
      </c>
      <c r="M1911">
        <v>0</v>
      </c>
      <c r="N1911">
        <v>2</v>
      </c>
      <c r="O1911">
        <v>0</v>
      </c>
      <c r="P1911">
        <v>0</v>
      </c>
      <c r="Q1911">
        <v>0</v>
      </c>
      <c r="R1911">
        <v>3</v>
      </c>
      <c r="S1911">
        <v>0</v>
      </c>
      <c r="T1911">
        <v>71590</v>
      </c>
      <c r="U1911">
        <v>71594</v>
      </c>
      <c r="V1911">
        <v>700073</v>
      </c>
      <c r="W1911" t="s">
        <v>12670</v>
      </c>
      <c r="X1911" t="s">
        <v>12590</v>
      </c>
      <c r="Y1911">
        <v>0</v>
      </c>
      <c r="Z1911">
        <v>6526</v>
      </c>
    </row>
    <row r="1912" spans="1:26" x14ac:dyDescent="0.25">
      <c r="A1912">
        <v>304891</v>
      </c>
      <c r="B1912">
        <v>202501</v>
      </c>
      <c r="C1912">
        <v>1</v>
      </c>
      <c r="D1912" t="s">
        <v>12776</v>
      </c>
      <c r="E1912">
        <v>4</v>
      </c>
      <c r="F1912">
        <v>908</v>
      </c>
      <c r="G1912">
        <v>286</v>
      </c>
      <c r="H1912">
        <v>36</v>
      </c>
      <c r="I1912">
        <v>8</v>
      </c>
      <c r="J1912">
        <v>0</v>
      </c>
      <c r="K1912">
        <v>750</v>
      </c>
      <c r="L1912">
        <v>0</v>
      </c>
      <c r="M1912">
        <v>0</v>
      </c>
      <c r="N1912">
        <v>0</v>
      </c>
      <c r="O1912">
        <v>0</v>
      </c>
      <c r="P1912">
        <v>0</v>
      </c>
      <c r="Q1912">
        <v>0</v>
      </c>
      <c r="R1912">
        <v>0</v>
      </c>
      <c r="S1912">
        <v>0</v>
      </c>
      <c r="T1912">
        <v>71251</v>
      </c>
      <c r="U1912">
        <v>71255</v>
      </c>
      <c r="V1912">
        <v>71400</v>
      </c>
      <c r="W1912" t="s">
        <v>12640</v>
      </c>
      <c r="X1912" t="s">
        <v>13885</v>
      </c>
      <c r="Y1912">
        <v>0</v>
      </c>
      <c r="Z1912">
        <v>75</v>
      </c>
    </row>
    <row r="1913" spans="1:26" x14ac:dyDescent="0.25">
      <c r="A1913">
        <v>304891</v>
      </c>
      <c r="B1913">
        <v>202501</v>
      </c>
      <c r="C1913">
        <v>2</v>
      </c>
      <c r="D1913" t="s">
        <v>12776</v>
      </c>
      <c r="E1913">
        <v>4</v>
      </c>
      <c r="F1913">
        <v>908</v>
      </c>
      <c r="G1913">
        <v>286</v>
      </c>
      <c r="H1913">
        <v>36</v>
      </c>
      <c r="I1913">
        <v>8</v>
      </c>
      <c r="J1913">
        <v>0</v>
      </c>
      <c r="K1913">
        <v>750</v>
      </c>
      <c r="L1913">
        <v>0</v>
      </c>
      <c r="M1913">
        <v>0</v>
      </c>
      <c r="N1913">
        <v>0</v>
      </c>
      <c r="O1913">
        <v>0</v>
      </c>
      <c r="P1913">
        <v>0</v>
      </c>
      <c r="Q1913">
        <v>0</v>
      </c>
      <c r="R1913">
        <v>0</v>
      </c>
      <c r="S1913">
        <v>0</v>
      </c>
      <c r="T1913">
        <v>71251</v>
      </c>
      <c r="U1913">
        <v>71255</v>
      </c>
      <c r="V1913">
        <v>71400</v>
      </c>
      <c r="W1913" t="s">
        <v>12640</v>
      </c>
      <c r="X1913" t="s">
        <v>13885</v>
      </c>
      <c r="Y1913">
        <v>0</v>
      </c>
      <c r="Z1913">
        <v>75</v>
      </c>
    </row>
    <row r="1914" spans="1:26" x14ac:dyDescent="0.25">
      <c r="A1914">
        <v>304897</v>
      </c>
      <c r="B1914">
        <v>202501</v>
      </c>
      <c r="C1914">
        <v>1</v>
      </c>
      <c r="D1914" t="s">
        <v>13687</v>
      </c>
      <c r="E1914">
        <v>3</v>
      </c>
      <c r="F1914">
        <v>109</v>
      </c>
      <c r="G1914">
        <v>27</v>
      </c>
      <c r="H1914">
        <v>3</v>
      </c>
      <c r="I1914">
        <v>0</v>
      </c>
      <c r="J1914">
        <v>22039</v>
      </c>
      <c r="K1914">
        <v>130943</v>
      </c>
      <c r="L1914">
        <v>24</v>
      </c>
      <c r="M1914">
        <v>8</v>
      </c>
      <c r="N1914">
        <v>3.5</v>
      </c>
      <c r="O1914">
        <v>4</v>
      </c>
      <c r="P1914">
        <v>1</v>
      </c>
      <c r="Q1914">
        <v>2</v>
      </c>
      <c r="R1914">
        <v>5.5</v>
      </c>
      <c r="S1914">
        <v>0</v>
      </c>
      <c r="T1914">
        <v>71030</v>
      </c>
      <c r="U1914">
        <v>71510</v>
      </c>
      <c r="V1914">
        <v>71120</v>
      </c>
      <c r="W1914" t="s">
        <v>12607</v>
      </c>
      <c r="X1914" t="s">
        <v>12595</v>
      </c>
      <c r="Y1914">
        <v>28293</v>
      </c>
      <c r="Z1914">
        <v>39039</v>
      </c>
    </row>
    <row r="1915" spans="1:26" x14ac:dyDescent="0.25">
      <c r="A1915">
        <v>304897</v>
      </c>
      <c r="B1915">
        <v>202501</v>
      </c>
      <c r="C1915">
        <v>2</v>
      </c>
      <c r="D1915" t="s">
        <v>13687</v>
      </c>
      <c r="E1915">
        <v>3</v>
      </c>
      <c r="F1915">
        <v>109</v>
      </c>
      <c r="G1915">
        <v>27</v>
      </c>
      <c r="H1915">
        <v>3</v>
      </c>
      <c r="I1915">
        <v>0</v>
      </c>
      <c r="J1915">
        <v>22039</v>
      </c>
      <c r="K1915">
        <v>130943</v>
      </c>
      <c r="L1915">
        <v>24</v>
      </c>
      <c r="M1915">
        <v>8</v>
      </c>
      <c r="N1915">
        <v>3.5</v>
      </c>
      <c r="O1915">
        <v>4</v>
      </c>
      <c r="P1915">
        <v>1</v>
      </c>
      <c r="Q1915">
        <v>2</v>
      </c>
      <c r="R1915">
        <v>5.5</v>
      </c>
      <c r="S1915">
        <v>0</v>
      </c>
      <c r="T1915">
        <v>71030</v>
      </c>
      <c r="U1915">
        <v>71510</v>
      </c>
      <c r="V1915">
        <v>71120</v>
      </c>
      <c r="W1915" t="s">
        <v>12607</v>
      </c>
      <c r="X1915" t="s">
        <v>12595</v>
      </c>
      <c r="Y1915">
        <v>28293</v>
      </c>
      <c r="Z1915">
        <v>39039</v>
      </c>
    </row>
    <row r="1916" spans="1:26" x14ac:dyDescent="0.25">
      <c r="A1916">
        <v>304905</v>
      </c>
      <c r="B1916">
        <v>202501</v>
      </c>
      <c r="C1916">
        <v>1</v>
      </c>
      <c r="D1916" t="s">
        <v>13014</v>
      </c>
      <c r="E1916">
        <v>4</v>
      </c>
      <c r="F1916">
        <v>70</v>
      </c>
      <c r="G1916">
        <v>27</v>
      </c>
      <c r="H1916">
        <v>2</v>
      </c>
      <c r="I1916">
        <v>1</v>
      </c>
      <c r="J1916">
        <v>19628</v>
      </c>
      <c r="K1916">
        <v>24300</v>
      </c>
      <c r="L1916">
        <v>17.5</v>
      </c>
      <c r="M1916">
        <v>3.5</v>
      </c>
      <c r="N1916">
        <v>12</v>
      </c>
      <c r="O1916">
        <v>1</v>
      </c>
      <c r="P1916">
        <v>0.5</v>
      </c>
      <c r="Q1916">
        <v>0.5</v>
      </c>
      <c r="R1916">
        <v>0</v>
      </c>
      <c r="S1916">
        <v>0</v>
      </c>
      <c r="T1916">
        <v>71251</v>
      </c>
      <c r="U1916">
        <v>71239</v>
      </c>
      <c r="V1916">
        <v>71240</v>
      </c>
      <c r="W1916" t="s">
        <v>12650</v>
      </c>
      <c r="X1916" t="s">
        <v>13885</v>
      </c>
      <c r="Y1916">
        <v>0</v>
      </c>
      <c r="Z1916">
        <v>24999</v>
      </c>
    </row>
    <row r="1917" spans="1:26" x14ac:dyDescent="0.25">
      <c r="A1917">
        <v>304905</v>
      </c>
      <c r="B1917">
        <v>202501</v>
      </c>
      <c r="C1917">
        <v>2</v>
      </c>
      <c r="D1917" t="s">
        <v>13014</v>
      </c>
      <c r="E1917">
        <v>4</v>
      </c>
      <c r="F1917">
        <v>70</v>
      </c>
      <c r="G1917">
        <v>27</v>
      </c>
      <c r="H1917">
        <v>2</v>
      </c>
      <c r="I1917">
        <v>1</v>
      </c>
      <c r="J1917">
        <v>19628</v>
      </c>
      <c r="K1917">
        <v>24300</v>
      </c>
      <c r="L1917">
        <v>17.5</v>
      </c>
      <c r="M1917">
        <v>3.5</v>
      </c>
      <c r="N1917">
        <v>12</v>
      </c>
      <c r="O1917">
        <v>1</v>
      </c>
      <c r="P1917">
        <v>0.5</v>
      </c>
      <c r="Q1917">
        <v>0.5</v>
      </c>
      <c r="R1917">
        <v>0</v>
      </c>
      <c r="S1917">
        <v>0</v>
      </c>
      <c r="T1917">
        <v>71251</v>
      </c>
      <c r="U1917">
        <v>71239</v>
      </c>
      <c r="V1917">
        <v>71240</v>
      </c>
      <c r="W1917" t="s">
        <v>12650</v>
      </c>
      <c r="X1917" t="s">
        <v>13885</v>
      </c>
      <c r="Y1917">
        <v>0</v>
      </c>
      <c r="Z1917">
        <v>24999</v>
      </c>
    </row>
    <row r="1918" spans="1:26" x14ac:dyDescent="0.25">
      <c r="A1918">
        <v>304908</v>
      </c>
      <c r="B1918">
        <v>202501</v>
      </c>
      <c r="C1918">
        <v>1</v>
      </c>
      <c r="D1918" t="s">
        <v>12660</v>
      </c>
      <c r="E1918">
        <v>4</v>
      </c>
      <c r="F1918">
        <v>594</v>
      </c>
      <c r="G1918">
        <v>125</v>
      </c>
      <c r="H1918">
        <v>14</v>
      </c>
      <c r="I1918">
        <v>7</v>
      </c>
      <c r="J1918">
        <v>5108</v>
      </c>
      <c r="K1918">
        <v>0</v>
      </c>
      <c r="L1918">
        <v>2.5</v>
      </c>
      <c r="M1918">
        <v>0</v>
      </c>
      <c r="N1918">
        <v>0.5</v>
      </c>
      <c r="O1918">
        <v>2</v>
      </c>
      <c r="P1918">
        <v>0</v>
      </c>
      <c r="Q1918">
        <v>0</v>
      </c>
      <c r="R1918">
        <v>0</v>
      </c>
      <c r="S1918">
        <v>0</v>
      </c>
      <c r="T1918">
        <v>71030</v>
      </c>
      <c r="U1918">
        <v>71045</v>
      </c>
      <c r="V1918">
        <v>71037</v>
      </c>
      <c r="W1918" t="s">
        <v>12661</v>
      </c>
      <c r="X1918" t="s">
        <v>12595</v>
      </c>
      <c r="Y1918">
        <v>0</v>
      </c>
      <c r="Z1918">
        <v>7570</v>
      </c>
    </row>
    <row r="1919" spans="1:26" x14ac:dyDescent="0.25">
      <c r="A1919">
        <v>304908</v>
      </c>
      <c r="B1919">
        <v>202501</v>
      </c>
      <c r="C1919">
        <v>2</v>
      </c>
      <c r="D1919" t="s">
        <v>12660</v>
      </c>
      <c r="E1919">
        <v>4</v>
      </c>
      <c r="F1919">
        <v>594</v>
      </c>
      <c r="G1919">
        <v>125</v>
      </c>
      <c r="H1919">
        <v>14</v>
      </c>
      <c r="I1919">
        <v>7</v>
      </c>
      <c r="J1919">
        <v>5108</v>
      </c>
      <c r="K1919">
        <v>0</v>
      </c>
      <c r="L1919">
        <v>2.5</v>
      </c>
      <c r="M1919">
        <v>0</v>
      </c>
      <c r="N1919">
        <v>0.5</v>
      </c>
      <c r="O1919">
        <v>2</v>
      </c>
      <c r="P1919">
        <v>0</v>
      </c>
      <c r="Q1919">
        <v>0</v>
      </c>
      <c r="R1919">
        <v>0</v>
      </c>
      <c r="S1919">
        <v>0</v>
      </c>
      <c r="T1919">
        <v>71030</v>
      </c>
      <c r="U1919">
        <v>71045</v>
      </c>
      <c r="V1919">
        <v>71037</v>
      </c>
      <c r="W1919" t="s">
        <v>12661</v>
      </c>
      <c r="X1919" t="s">
        <v>12595</v>
      </c>
      <c r="Y1919">
        <v>0</v>
      </c>
      <c r="Z1919">
        <v>7570</v>
      </c>
    </row>
    <row r="1920" spans="1:26" x14ac:dyDescent="0.25">
      <c r="A1920">
        <v>304912</v>
      </c>
      <c r="B1920">
        <v>202501</v>
      </c>
      <c r="C1920">
        <v>1</v>
      </c>
      <c r="D1920" t="s">
        <v>12811</v>
      </c>
      <c r="E1920">
        <v>4</v>
      </c>
      <c r="F1920">
        <v>826</v>
      </c>
      <c r="G1920">
        <v>178</v>
      </c>
      <c r="H1920">
        <v>25</v>
      </c>
      <c r="I1920">
        <v>8</v>
      </c>
      <c r="J1920">
        <v>1107</v>
      </c>
      <c r="K1920">
        <v>0</v>
      </c>
      <c r="L1920">
        <v>1</v>
      </c>
      <c r="M1920">
        <v>0</v>
      </c>
      <c r="N1920">
        <v>0</v>
      </c>
      <c r="O1920">
        <v>0</v>
      </c>
      <c r="P1920">
        <v>0</v>
      </c>
      <c r="Q1920">
        <v>1</v>
      </c>
      <c r="R1920">
        <v>0</v>
      </c>
      <c r="S1920">
        <v>0</v>
      </c>
      <c r="T1920">
        <v>900582</v>
      </c>
      <c r="U1920">
        <v>71159</v>
      </c>
      <c r="V1920">
        <v>71274</v>
      </c>
      <c r="W1920" t="s">
        <v>12629</v>
      </c>
      <c r="X1920" t="s">
        <v>13887</v>
      </c>
      <c r="Y1920">
        <v>0</v>
      </c>
      <c r="Z1920">
        <v>1173</v>
      </c>
    </row>
    <row r="1921" spans="1:26" x14ac:dyDescent="0.25">
      <c r="A1921">
        <v>304912</v>
      </c>
      <c r="B1921">
        <v>202501</v>
      </c>
      <c r="C1921">
        <v>2</v>
      </c>
      <c r="D1921" t="s">
        <v>12811</v>
      </c>
      <c r="E1921">
        <v>4</v>
      </c>
      <c r="F1921">
        <v>826</v>
      </c>
      <c r="G1921">
        <v>178</v>
      </c>
      <c r="H1921">
        <v>25</v>
      </c>
      <c r="I1921">
        <v>8</v>
      </c>
      <c r="J1921">
        <v>1107</v>
      </c>
      <c r="K1921">
        <v>0</v>
      </c>
      <c r="L1921">
        <v>1</v>
      </c>
      <c r="M1921">
        <v>0</v>
      </c>
      <c r="N1921">
        <v>0</v>
      </c>
      <c r="O1921">
        <v>0</v>
      </c>
      <c r="P1921">
        <v>0</v>
      </c>
      <c r="Q1921">
        <v>1</v>
      </c>
      <c r="R1921">
        <v>0</v>
      </c>
      <c r="S1921">
        <v>0</v>
      </c>
      <c r="T1921">
        <v>900582</v>
      </c>
      <c r="U1921">
        <v>71159</v>
      </c>
      <c r="V1921">
        <v>71274</v>
      </c>
      <c r="W1921" t="s">
        <v>12629</v>
      </c>
      <c r="X1921" t="s">
        <v>13887</v>
      </c>
      <c r="Y1921">
        <v>0</v>
      </c>
      <c r="Z1921">
        <v>1173</v>
      </c>
    </row>
    <row r="1922" spans="1:26" x14ac:dyDescent="0.25">
      <c r="A1922">
        <v>304914</v>
      </c>
      <c r="B1922">
        <v>202501</v>
      </c>
      <c r="C1922">
        <v>1</v>
      </c>
      <c r="D1922" t="s">
        <v>12872</v>
      </c>
      <c r="E1922">
        <v>4</v>
      </c>
      <c r="F1922">
        <v>195</v>
      </c>
      <c r="G1922">
        <v>38</v>
      </c>
      <c r="H1922">
        <v>6</v>
      </c>
      <c r="I1922">
        <v>5</v>
      </c>
      <c r="J1922">
        <v>16527</v>
      </c>
      <c r="K1922">
        <v>5298</v>
      </c>
      <c r="L1922">
        <v>5</v>
      </c>
      <c r="M1922">
        <v>1</v>
      </c>
      <c r="N1922">
        <v>0</v>
      </c>
      <c r="O1922">
        <v>3</v>
      </c>
      <c r="P1922">
        <v>0</v>
      </c>
      <c r="Q1922">
        <v>1</v>
      </c>
      <c r="R1922">
        <v>0</v>
      </c>
      <c r="S1922">
        <v>0</v>
      </c>
      <c r="T1922">
        <v>900582</v>
      </c>
      <c r="U1922">
        <v>71159</v>
      </c>
      <c r="V1922">
        <v>71152</v>
      </c>
      <c r="W1922" t="s">
        <v>12629</v>
      </c>
      <c r="X1922" t="s">
        <v>13887</v>
      </c>
      <c r="Y1922">
        <v>0</v>
      </c>
      <c r="Z1922">
        <v>19120</v>
      </c>
    </row>
    <row r="1923" spans="1:26" x14ac:dyDescent="0.25">
      <c r="A1923">
        <v>304914</v>
      </c>
      <c r="B1923">
        <v>202501</v>
      </c>
      <c r="C1923">
        <v>2</v>
      </c>
      <c r="D1923" t="s">
        <v>12872</v>
      </c>
      <c r="E1923">
        <v>4</v>
      </c>
      <c r="F1923">
        <v>195</v>
      </c>
      <c r="G1923">
        <v>38</v>
      </c>
      <c r="H1923">
        <v>6</v>
      </c>
      <c r="I1923">
        <v>5</v>
      </c>
      <c r="J1923">
        <v>16527</v>
      </c>
      <c r="K1923">
        <v>5298</v>
      </c>
      <c r="L1923">
        <v>5</v>
      </c>
      <c r="M1923">
        <v>1</v>
      </c>
      <c r="N1923">
        <v>0</v>
      </c>
      <c r="O1923">
        <v>3</v>
      </c>
      <c r="P1923">
        <v>0</v>
      </c>
      <c r="Q1923">
        <v>1</v>
      </c>
      <c r="R1923">
        <v>0</v>
      </c>
      <c r="S1923">
        <v>0</v>
      </c>
      <c r="T1923">
        <v>900582</v>
      </c>
      <c r="U1923">
        <v>71159</v>
      </c>
      <c r="V1923">
        <v>71152</v>
      </c>
      <c r="W1923" t="s">
        <v>12629</v>
      </c>
      <c r="X1923" t="s">
        <v>13887</v>
      </c>
      <c r="Y1923">
        <v>0</v>
      </c>
      <c r="Z1923">
        <v>19120</v>
      </c>
    </row>
    <row r="1924" spans="1:26" x14ac:dyDescent="0.25">
      <c r="A1924">
        <v>304924</v>
      </c>
      <c r="B1924">
        <v>202501</v>
      </c>
      <c r="C1924">
        <v>1</v>
      </c>
      <c r="D1924" t="s">
        <v>13667</v>
      </c>
      <c r="E1924">
        <v>4</v>
      </c>
      <c r="F1924">
        <v>842</v>
      </c>
      <c r="G1924">
        <v>201</v>
      </c>
      <c r="H1924">
        <v>18</v>
      </c>
      <c r="I1924">
        <v>9</v>
      </c>
      <c r="J1924">
        <v>595</v>
      </c>
      <c r="K1924">
        <v>3600</v>
      </c>
      <c r="L1924">
        <v>0</v>
      </c>
      <c r="M1924">
        <v>0</v>
      </c>
      <c r="N1924">
        <v>0</v>
      </c>
      <c r="O1924">
        <v>0</v>
      </c>
      <c r="P1924">
        <v>0</v>
      </c>
      <c r="Q1924">
        <v>0</v>
      </c>
      <c r="R1924">
        <v>0</v>
      </c>
      <c r="S1924">
        <v>0</v>
      </c>
      <c r="T1924">
        <v>71590</v>
      </c>
      <c r="U1924">
        <v>71591</v>
      </c>
      <c r="V1924">
        <v>70522</v>
      </c>
      <c r="W1924" t="s">
        <v>13888</v>
      </c>
      <c r="X1924" t="s">
        <v>12590</v>
      </c>
      <c r="Y1924">
        <v>0</v>
      </c>
      <c r="Z1924">
        <v>955</v>
      </c>
    </row>
    <row r="1925" spans="1:26" x14ac:dyDescent="0.25">
      <c r="A1925">
        <v>304924</v>
      </c>
      <c r="B1925">
        <v>202501</v>
      </c>
      <c r="C1925">
        <v>2</v>
      </c>
      <c r="D1925" t="s">
        <v>13667</v>
      </c>
      <c r="E1925">
        <v>4</v>
      </c>
      <c r="F1925">
        <v>842</v>
      </c>
      <c r="G1925">
        <v>201</v>
      </c>
      <c r="H1925">
        <v>18</v>
      </c>
      <c r="I1925">
        <v>9</v>
      </c>
      <c r="J1925">
        <v>595</v>
      </c>
      <c r="K1925">
        <v>3600</v>
      </c>
      <c r="L1925">
        <v>0</v>
      </c>
      <c r="M1925">
        <v>0</v>
      </c>
      <c r="N1925">
        <v>0</v>
      </c>
      <c r="O1925">
        <v>0</v>
      </c>
      <c r="P1925">
        <v>0</v>
      </c>
      <c r="Q1925">
        <v>0</v>
      </c>
      <c r="R1925">
        <v>0</v>
      </c>
      <c r="S1925">
        <v>0</v>
      </c>
      <c r="T1925">
        <v>71590</v>
      </c>
      <c r="U1925">
        <v>71591</v>
      </c>
      <c r="V1925">
        <v>70522</v>
      </c>
      <c r="W1925" t="s">
        <v>13888</v>
      </c>
      <c r="X1925" t="s">
        <v>12590</v>
      </c>
      <c r="Y1925">
        <v>0</v>
      </c>
      <c r="Z1925">
        <v>955</v>
      </c>
    </row>
    <row r="1926" spans="1:26" x14ac:dyDescent="0.25">
      <c r="A1926">
        <v>304928</v>
      </c>
      <c r="B1926">
        <v>202501</v>
      </c>
      <c r="C1926">
        <v>1</v>
      </c>
      <c r="D1926" t="s">
        <v>12928</v>
      </c>
      <c r="E1926">
        <v>4</v>
      </c>
      <c r="F1926">
        <v>875</v>
      </c>
      <c r="G1926">
        <v>213</v>
      </c>
      <c r="H1926">
        <v>14</v>
      </c>
      <c r="I1926">
        <v>3</v>
      </c>
      <c r="J1926">
        <v>0</v>
      </c>
      <c r="K1926">
        <v>4061</v>
      </c>
      <c r="L1926">
        <v>0.5</v>
      </c>
      <c r="M1926">
        <v>0</v>
      </c>
      <c r="N1926">
        <v>0</v>
      </c>
      <c r="O1926">
        <v>0</v>
      </c>
      <c r="P1926">
        <v>0</v>
      </c>
      <c r="Q1926">
        <v>0</v>
      </c>
      <c r="R1926">
        <v>0.5</v>
      </c>
      <c r="S1926">
        <v>0</v>
      </c>
      <c r="T1926">
        <v>71590</v>
      </c>
      <c r="U1926">
        <v>71602</v>
      </c>
      <c r="V1926">
        <v>71223</v>
      </c>
      <c r="W1926" t="s">
        <v>5222</v>
      </c>
      <c r="X1926" t="s">
        <v>12590</v>
      </c>
      <c r="Y1926">
        <v>0</v>
      </c>
      <c r="Z1926">
        <v>406</v>
      </c>
    </row>
    <row r="1927" spans="1:26" x14ac:dyDescent="0.25">
      <c r="A1927">
        <v>304928</v>
      </c>
      <c r="B1927">
        <v>202501</v>
      </c>
      <c r="C1927">
        <v>2</v>
      </c>
      <c r="D1927" t="s">
        <v>12928</v>
      </c>
      <c r="E1927">
        <v>4</v>
      </c>
      <c r="F1927">
        <v>875</v>
      </c>
      <c r="G1927">
        <v>213</v>
      </c>
      <c r="H1927">
        <v>14</v>
      </c>
      <c r="I1927">
        <v>3</v>
      </c>
      <c r="J1927">
        <v>0</v>
      </c>
      <c r="K1927">
        <v>4061</v>
      </c>
      <c r="L1927">
        <v>0.5</v>
      </c>
      <c r="M1927">
        <v>0</v>
      </c>
      <c r="N1927">
        <v>0</v>
      </c>
      <c r="O1927">
        <v>0</v>
      </c>
      <c r="P1927">
        <v>0</v>
      </c>
      <c r="Q1927">
        <v>0</v>
      </c>
      <c r="R1927">
        <v>0.5</v>
      </c>
      <c r="S1927">
        <v>0</v>
      </c>
      <c r="T1927">
        <v>71590</v>
      </c>
      <c r="U1927">
        <v>71602</v>
      </c>
      <c r="V1927">
        <v>71223</v>
      </c>
      <c r="W1927" t="s">
        <v>5222</v>
      </c>
      <c r="X1927" t="s">
        <v>12590</v>
      </c>
      <c r="Y1927">
        <v>0</v>
      </c>
      <c r="Z1927">
        <v>406</v>
      </c>
    </row>
    <row r="1928" spans="1:26" x14ac:dyDescent="0.25">
      <c r="A1928">
        <v>304930</v>
      </c>
      <c r="B1928">
        <v>202501</v>
      </c>
      <c r="C1928">
        <v>1</v>
      </c>
      <c r="D1928" t="s">
        <v>13053</v>
      </c>
      <c r="E1928">
        <v>4</v>
      </c>
      <c r="F1928">
        <v>299</v>
      </c>
      <c r="G1928">
        <v>58</v>
      </c>
      <c r="H1928">
        <v>10</v>
      </c>
      <c r="I1928">
        <v>7</v>
      </c>
      <c r="J1928">
        <v>12071</v>
      </c>
      <c r="K1928">
        <v>27001</v>
      </c>
      <c r="L1928">
        <v>15.5</v>
      </c>
      <c r="M1928">
        <v>7</v>
      </c>
      <c r="N1928">
        <v>6</v>
      </c>
      <c r="O1928">
        <v>0</v>
      </c>
      <c r="P1928">
        <v>2</v>
      </c>
      <c r="Q1928">
        <v>0</v>
      </c>
      <c r="R1928">
        <v>0.5</v>
      </c>
      <c r="S1928">
        <v>0</v>
      </c>
      <c r="T1928">
        <v>71030</v>
      </c>
      <c r="U1928">
        <v>71054</v>
      </c>
      <c r="V1928">
        <v>700079</v>
      </c>
      <c r="W1928" t="s">
        <v>12599</v>
      </c>
      <c r="X1928" t="s">
        <v>12595</v>
      </c>
      <c r="Y1928">
        <v>8433</v>
      </c>
      <c r="Z1928">
        <v>16067</v>
      </c>
    </row>
    <row r="1929" spans="1:26" x14ac:dyDescent="0.25">
      <c r="A1929">
        <v>304930</v>
      </c>
      <c r="B1929">
        <v>202501</v>
      </c>
      <c r="C1929">
        <v>2</v>
      </c>
      <c r="D1929" t="s">
        <v>13053</v>
      </c>
      <c r="E1929">
        <v>4</v>
      </c>
      <c r="F1929">
        <v>299</v>
      </c>
      <c r="G1929">
        <v>58</v>
      </c>
      <c r="H1929">
        <v>10</v>
      </c>
      <c r="I1929">
        <v>7</v>
      </c>
      <c r="J1929">
        <v>12071</v>
      </c>
      <c r="K1929">
        <v>27001</v>
      </c>
      <c r="L1929">
        <v>15.5</v>
      </c>
      <c r="M1929">
        <v>7</v>
      </c>
      <c r="N1929">
        <v>6</v>
      </c>
      <c r="O1929">
        <v>0</v>
      </c>
      <c r="P1929">
        <v>2</v>
      </c>
      <c r="Q1929">
        <v>0</v>
      </c>
      <c r="R1929">
        <v>0.5</v>
      </c>
      <c r="S1929">
        <v>0</v>
      </c>
      <c r="T1929">
        <v>71030</v>
      </c>
      <c r="U1929">
        <v>71054</v>
      </c>
      <c r="V1929">
        <v>700079</v>
      </c>
      <c r="W1929" t="s">
        <v>12599</v>
      </c>
      <c r="X1929" t="s">
        <v>12595</v>
      </c>
      <c r="Y1929">
        <v>8433</v>
      </c>
      <c r="Z1929">
        <v>16067</v>
      </c>
    </row>
    <row r="1930" spans="1:26" x14ac:dyDescent="0.25">
      <c r="A1930">
        <v>304933</v>
      </c>
      <c r="B1930">
        <v>202501</v>
      </c>
      <c r="C1930">
        <v>1</v>
      </c>
      <c r="D1930" t="s">
        <v>13691</v>
      </c>
      <c r="E1930">
        <v>4</v>
      </c>
      <c r="F1930">
        <v>692</v>
      </c>
      <c r="G1930">
        <v>172</v>
      </c>
      <c r="H1930">
        <v>13</v>
      </c>
      <c r="I1930">
        <v>4</v>
      </c>
      <c r="J1930">
        <v>2266</v>
      </c>
      <c r="K1930">
        <v>14500</v>
      </c>
      <c r="L1930">
        <v>5</v>
      </c>
      <c r="M1930">
        <v>2</v>
      </c>
      <c r="N1930">
        <v>0</v>
      </c>
      <c r="O1930">
        <v>0</v>
      </c>
      <c r="P1930">
        <v>0</v>
      </c>
      <c r="Q1930">
        <v>3</v>
      </c>
      <c r="R1930">
        <v>0</v>
      </c>
      <c r="S1930">
        <v>0</v>
      </c>
      <c r="T1930">
        <v>71590</v>
      </c>
      <c r="U1930">
        <v>71606</v>
      </c>
      <c r="V1930">
        <v>71324</v>
      </c>
      <c r="W1930" t="s">
        <v>13891</v>
      </c>
      <c r="X1930" t="s">
        <v>12590</v>
      </c>
      <c r="Y1930">
        <v>3983</v>
      </c>
      <c r="Z1930">
        <v>4520</v>
      </c>
    </row>
    <row r="1931" spans="1:26" x14ac:dyDescent="0.25">
      <c r="A1931">
        <v>304933</v>
      </c>
      <c r="B1931">
        <v>202501</v>
      </c>
      <c r="C1931">
        <v>2</v>
      </c>
      <c r="D1931" t="s">
        <v>13691</v>
      </c>
      <c r="E1931">
        <v>4</v>
      </c>
      <c r="F1931">
        <v>692</v>
      </c>
      <c r="G1931">
        <v>172</v>
      </c>
      <c r="H1931">
        <v>13</v>
      </c>
      <c r="I1931">
        <v>4</v>
      </c>
      <c r="J1931">
        <v>2266</v>
      </c>
      <c r="K1931">
        <v>14500</v>
      </c>
      <c r="L1931">
        <v>5</v>
      </c>
      <c r="M1931">
        <v>2</v>
      </c>
      <c r="N1931">
        <v>0</v>
      </c>
      <c r="O1931">
        <v>0</v>
      </c>
      <c r="P1931">
        <v>0</v>
      </c>
      <c r="Q1931">
        <v>3</v>
      </c>
      <c r="R1931">
        <v>0</v>
      </c>
      <c r="S1931">
        <v>0</v>
      </c>
      <c r="T1931">
        <v>71590</v>
      </c>
      <c r="U1931">
        <v>71606</v>
      </c>
      <c r="V1931">
        <v>71324</v>
      </c>
      <c r="W1931" t="s">
        <v>13891</v>
      </c>
      <c r="X1931" t="s">
        <v>12590</v>
      </c>
      <c r="Y1931">
        <v>3983</v>
      </c>
      <c r="Z1931">
        <v>4520</v>
      </c>
    </row>
    <row r="1932" spans="1:26" x14ac:dyDescent="0.25">
      <c r="A1932">
        <v>304936</v>
      </c>
      <c r="B1932">
        <v>202501</v>
      </c>
      <c r="C1932">
        <v>1</v>
      </c>
      <c r="D1932" t="s">
        <v>13692</v>
      </c>
      <c r="E1932">
        <v>3</v>
      </c>
      <c r="F1932">
        <v>68</v>
      </c>
      <c r="G1932">
        <v>13</v>
      </c>
      <c r="H1932">
        <v>1</v>
      </c>
      <c r="I1932">
        <v>0</v>
      </c>
      <c r="J1932">
        <v>50133</v>
      </c>
      <c r="K1932">
        <v>221712</v>
      </c>
      <c r="L1932">
        <v>41</v>
      </c>
      <c r="M1932">
        <v>9</v>
      </c>
      <c r="N1932">
        <v>12</v>
      </c>
      <c r="O1932">
        <v>5</v>
      </c>
      <c r="P1932">
        <v>0</v>
      </c>
      <c r="Q1932">
        <v>7</v>
      </c>
      <c r="R1932">
        <v>8</v>
      </c>
      <c r="S1932">
        <v>0</v>
      </c>
      <c r="T1932">
        <v>900582</v>
      </c>
      <c r="U1932">
        <v>71139</v>
      </c>
      <c r="V1932">
        <v>700298</v>
      </c>
      <c r="W1932" t="s">
        <v>12594</v>
      </c>
      <c r="X1932" t="s">
        <v>13887</v>
      </c>
      <c r="Y1932">
        <v>22736</v>
      </c>
      <c r="Z1932">
        <v>80542</v>
      </c>
    </row>
    <row r="1933" spans="1:26" x14ac:dyDescent="0.25">
      <c r="A1933">
        <v>304936</v>
      </c>
      <c r="B1933">
        <v>202501</v>
      </c>
      <c r="C1933">
        <v>2</v>
      </c>
      <c r="D1933" t="s">
        <v>13692</v>
      </c>
      <c r="E1933">
        <v>3</v>
      </c>
      <c r="F1933">
        <v>68</v>
      </c>
      <c r="G1933">
        <v>13</v>
      </c>
      <c r="H1933">
        <v>1</v>
      </c>
      <c r="I1933">
        <v>0</v>
      </c>
      <c r="J1933">
        <v>50133</v>
      </c>
      <c r="K1933">
        <v>221712</v>
      </c>
      <c r="L1933">
        <v>41</v>
      </c>
      <c r="M1933">
        <v>9</v>
      </c>
      <c r="N1933">
        <v>12</v>
      </c>
      <c r="O1933">
        <v>5</v>
      </c>
      <c r="P1933">
        <v>0</v>
      </c>
      <c r="Q1933">
        <v>7</v>
      </c>
      <c r="R1933">
        <v>8</v>
      </c>
      <c r="S1933">
        <v>0</v>
      </c>
      <c r="T1933">
        <v>900582</v>
      </c>
      <c r="U1933">
        <v>71139</v>
      </c>
      <c r="V1933">
        <v>700298</v>
      </c>
      <c r="W1933" t="s">
        <v>12594</v>
      </c>
      <c r="X1933" t="s">
        <v>13887</v>
      </c>
      <c r="Y1933">
        <v>22736</v>
      </c>
      <c r="Z1933">
        <v>80542</v>
      </c>
    </row>
    <row r="1934" spans="1:26" x14ac:dyDescent="0.25">
      <c r="A1934">
        <v>304937</v>
      </c>
      <c r="B1934">
        <v>202501</v>
      </c>
      <c r="C1934">
        <v>1</v>
      </c>
      <c r="D1934" t="s">
        <v>13449</v>
      </c>
      <c r="E1934">
        <v>4</v>
      </c>
      <c r="F1934">
        <v>864</v>
      </c>
      <c r="G1934">
        <v>205</v>
      </c>
      <c r="H1934">
        <v>26</v>
      </c>
      <c r="I1934">
        <v>9</v>
      </c>
      <c r="J1934">
        <v>0</v>
      </c>
      <c r="K1934">
        <v>6000</v>
      </c>
      <c r="L1934">
        <v>0</v>
      </c>
      <c r="M1934">
        <v>0</v>
      </c>
      <c r="N1934">
        <v>0</v>
      </c>
      <c r="O1934">
        <v>0</v>
      </c>
      <c r="P1934">
        <v>0</v>
      </c>
      <c r="Q1934">
        <v>0</v>
      </c>
      <c r="R1934">
        <v>0</v>
      </c>
      <c r="S1934">
        <v>0</v>
      </c>
      <c r="T1934">
        <v>71030</v>
      </c>
      <c r="U1934">
        <v>71505</v>
      </c>
      <c r="V1934">
        <v>700076</v>
      </c>
      <c r="W1934" t="s">
        <v>12648</v>
      </c>
      <c r="X1934" t="s">
        <v>12595</v>
      </c>
      <c r="Y1934">
        <v>0</v>
      </c>
      <c r="Z1934">
        <v>600</v>
      </c>
    </row>
    <row r="1935" spans="1:26" x14ac:dyDescent="0.25">
      <c r="A1935">
        <v>304937</v>
      </c>
      <c r="B1935">
        <v>202501</v>
      </c>
      <c r="C1935">
        <v>2</v>
      </c>
      <c r="D1935" t="s">
        <v>13449</v>
      </c>
      <c r="E1935">
        <v>4</v>
      </c>
      <c r="F1935">
        <v>864</v>
      </c>
      <c r="G1935">
        <v>205</v>
      </c>
      <c r="H1935">
        <v>26</v>
      </c>
      <c r="I1935">
        <v>9</v>
      </c>
      <c r="J1935">
        <v>0</v>
      </c>
      <c r="K1935">
        <v>6000</v>
      </c>
      <c r="L1935">
        <v>0</v>
      </c>
      <c r="M1935">
        <v>0</v>
      </c>
      <c r="N1935">
        <v>0</v>
      </c>
      <c r="O1935">
        <v>0</v>
      </c>
      <c r="P1935">
        <v>0</v>
      </c>
      <c r="Q1935">
        <v>0</v>
      </c>
      <c r="R1935">
        <v>0</v>
      </c>
      <c r="S1935">
        <v>0</v>
      </c>
      <c r="T1935">
        <v>71030</v>
      </c>
      <c r="U1935">
        <v>71505</v>
      </c>
      <c r="V1935">
        <v>700076</v>
      </c>
      <c r="W1935" t="s">
        <v>12648</v>
      </c>
      <c r="X1935" t="s">
        <v>12595</v>
      </c>
      <c r="Y1935">
        <v>0</v>
      </c>
      <c r="Z1935">
        <v>600</v>
      </c>
    </row>
    <row r="1936" spans="1:26" x14ac:dyDescent="0.25">
      <c r="A1936">
        <v>304953</v>
      </c>
      <c r="B1936">
        <v>202501</v>
      </c>
      <c r="C1936">
        <v>1</v>
      </c>
      <c r="D1936" t="s">
        <v>12794</v>
      </c>
      <c r="E1936">
        <v>4</v>
      </c>
      <c r="F1936">
        <v>38</v>
      </c>
      <c r="G1936">
        <v>19</v>
      </c>
      <c r="H1936">
        <v>3</v>
      </c>
      <c r="I1936">
        <v>1</v>
      </c>
      <c r="J1936">
        <v>20795</v>
      </c>
      <c r="K1936">
        <v>43538</v>
      </c>
      <c r="L1936">
        <v>23</v>
      </c>
      <c r="M1936">
        <v>3.5</v>
      </c>
      <c r="N1936">
        <v>8.5</v>
      </c>
      <c r="O1936">
        <v>3</v>
      </c>
      <c r="P1936">
        <v>1.5</v>
      </c>
      <c r="Q1936">
        <v>5.5</v>
      </c>
      <c r="R1936">
        <v>1</v>
      </c>
      <c r="S1936">
        <v>0</v>
      </c>
      <c r="T1936">
        <v>71251</v>
      </c>
      <c r="U1936">
        <v>70067</v>
      </c>
      <c r="V1936">
        <v>71349</v>
      </c>
      <c r="W1936" t="s">
        <v>12636</v>
      </c>
      <c r="X1936" t="s">
        <v>13885</v>
      </c>
      <c r="Y1936">
        <v>23945</v>
      </c>
      <c r="Z1936">
        <v>30294</v>
      </c>
    </row>
    <row r="1937" spans="1:26" x14ac:dyDescent="0.25">
      <c r="A1937">
        <v>304953</v>
      </c>
      <c r="B1937">
        <v>202501</v>
      </c>
      <c r="C1937">
        <v>2</v>
      </c>
      <c r="D1937" t="s">
        <v>12794</v>
      </c>
      <c r="E1937">
        <v>4</v>
      </c>
      <c r="F1937">
        <v>38</v>
      </c>
      <c r="G1937">
        <v>19</v>
      </c>
      <c r="H1937">
        <v>3</v>
      </c>
      <c r="I1937">
        <v>1</v>
      </c>
      <c r="J1937">
        <v>20795</v>
      </c>
      <c r="K1937">
        <v>43538</v>
      </c>
      <c r="L1937">
        <v>23</v>
      </c>
      <c r="M1937">
        <v>3.5</v>
      </c>
      <c r="N1937">
        <v>8.5</v>
      </c>
      <c r="O1937">
        <v>3</v>
      </c>
      <c r="P1937">
        <v>1.5</v>
      </c>
      <c r="Q1937">
        <v>5.5</v>
      </c>
      <c r="R1937">
        <v>1</v>
      </c>
      <c r="S1937">
        <v>0</v>
      </c>
      <c r="T1937">
        <v>71251</v>
      </c>
      <c r="U1937">
        <v>70067</v>
      </c>
      <c r="V1937">
        <v>71349</v>
      </c>
      <c r="W1937" t="s">
        <v>12636</v>
      </c>
      <c r="X1937" t="s">
        <v>13885</v>
      </c>
      <c r="Y1937">
        <v>23945</v>
      </c>
      <c r="Z1937">
        <v>30294</v>
      </c>
    </row>
    <row r="1938" spans="1:26" x14ac:dyDescent="0.25">
      <c r="A1938">
        <v>305041</v>
      </c>
      <c r="B1938">
        <v>202501</v>
      </c>
      <c r="C1938">
        <v>1</v>
      </c>
      <c r="D1938" t="s">
        <v>13682</v>
      </c>
      <c r="E1938">
        <v>4</v>
      </c>
      <c r="F1938">
        <v>829</v>
      </c>
      <c r="G1938">
        <v>193</v>
      </c>
      <c r="H1938">
        <v>24</v>
      </c>
      <c r="I1938">
        <v>4</v>
      </c>
      <c r="J1938">
        <v>344</v>
      </c>
      <c r="K1938">
        <v>6000</v>
      </c>
      <c r="L1938">
        <v>0.5</v>
      </c>
      <c r="M1938">
        <v>0</v>
      </c>
      <c r="N1938">
        <v>0.5</v>
      </c>
      <c r="O1938">
        <v>0</v>
      </c>
      <c r="P1938">
        <v>0</v>
      </c>
      <c r="Q1938">
        <v>0</v>
      </c>
      <c r="R1938">
        <v>0</v>
      </c>
      <c r="S1938">
        <v>0</v>
      </c>
      <c r="T1938">
        <v>71030</v>
      </c>
      <c r="U1938">
        <v>71505</v>
      </c>
      <c r="V1938">
        <v>71521</v>
      </c>
      <c r="W1938" t="s">
        <v>12648</v>
      </c>
      <c r="X1938" t="s">
        <v>12595</v>
      </c>
      <c r="Y1938">
        <v>0</v>
      </c>
      <c r="Z1938">
        <v>1116</v>
      </c>
    </row>
    <row r="1939" spans="1:26" x14ac:dyDescent="0.25">
      <c r="A1939">
        <v>305041</v>
      </c>
      <c r="B1939">
        <v>202501</v>
      </c>
      <c r="C1939">
        <v>2</v>
      </c>
      <c r="D1939" t="s">
        <v>13682</v>
      </c>
      <c r="E1939">
        <v>4</v>
      </c>
      <c r="F1939">
        <v>829</v>
      </c>
      <c r="G1939">
        <v>193</v>
      </c>
      <c r="H1939">
        <v>24</v>
      </c>
      <c r="I1939">
        <v>4</v>
      </c>
      <c r="J1939">
        <v>344</v>
      </c>
      <c r="K1939">
        <v>6000</v>
      </c>
      <c r="L1939">
        <v>0.5</v>
      </c>
      <c r="M1939">
        <v>0</v>
      </c>
      <c r="N1939">
        <v>0.5</v>
      </c>
      <c r="O1939">
        <v>0</v>
      </c>
      <c r="P1939">
        <v>0</v>
      </c>
      <c r="Q1939">
        <v>0</v>
      </c>
      <c r="R1939">
        <v>0</v>
      </c>
      <c r="S1939">
        <v>0</v>
      </c>
      <c r="T1939">
        <v>71030</v>
      </c>
      <c r="U1939">
        <v>71505</v>
      </c>
      <c r="V1939">
        <v>71521</v>
      </c>
      <c r="W1939" t="s">
        <v>12648</v>
      </c>
      <c r="X1939" t="s">
        <v>12595</v>
      </c>
      <c r="Y1939">
        <v>0</v>
      </c>
      <c r="Z1939">
        <v>1116</v>
      </c>
    </row>
    <row r="1940" spans="1:26" x14ac:dyDescent="0.25">
      <c r="A1940">
        <v>305047</v>
      </c>
      <c r="B1940">
        <v>202501</v>
      </c>
      <c r="C1940">
        <v>1</v>
      </c>
      <c r="D1940" t="s">
        <v>13670</v>
      </c>
      <c r="E1940">
        <v>4</v>
      </c>
      <c r="F1940">
        <v>496</v>
      </c>
      <c r="G1940">
        <v>128</v>
      </c>
      <c r="H1940">
        <v>10</v>
      </c>
      <c r="I1940">
        <v>3</v>
      </c>
      <c r="J1940">
        <v>6593</v>
      </c>
      <c r="K1940">
        <v>33129</v>
      </c>
      <c r="L1940">
        <v>8</v>
      </c>
      <c r="M1940">
        <v>3</v>
      </c>
      <c r="N1940">
        <v>1</v>
      </c>
      <c r="O1940">
        <v>0</v>
      </c>
      <c r="P1940">
        <v>2.5</v>
      </c>
      <c r="Q1940">
        <v>1</v>
      </c>
      <c r="R1940">
        <v>0.5</v>
      </c>
      <c r="S1940">
        <v>0</v>
      </c>
      <c r="T1940">
        <v>71590</v>
      </c>
      <c r="U1940">
        <v>71591</v>
      </c>
      <c r="V1940">
        <v>71093</v>
      </c>
      <c r="W1940" t="s">
        <v>13888</v>
      </c>
      <c r="X1940" t="s">
        <v>12590</v>
      </c>
      <c r="Y1940">
        <v>9845</v>
      </c>
      <c r="Z1940">
        <v>10468</v>
      </c>
    </row>
    <row r="1941" spans="1:26" x14ac:dyDescent="0.25">
      <c r="A1941">
        <v>305047</v>
      </c>
      <c r="B1941">
        <v>202501</v>
      </c>
      <c r="C1941">
        <v>2</v>
      </c>
      <c r="D1941" t="s">
        <v>13670</v>
      </c>
      <c r="E1941">
        <v>4</v>
      </c>
      <c r="F1941">
        <v>496</v>
      </c>
      <c r="G1941">
        <v>128</v>
      </c>
      <c r="H1941">
        <v>10</v>
      </c>
      <c r="I1941">
        <v>3</v>
      </c>
      <c r="J1941">
        <v>6593</v>
      </c>
      <c r="K1941">
        <v>33129</v>
      </c>
      <c r="L1941">
        <v>8</v>
      </c>
      <c r="M1941">
        <v>3</v>
      </c>
      <c r="N1941">
        <v>1</v>
      </c>
      <c r="O1941">
        <v>0</v>
      </c>
      <c r="P1941">
        <v>2.5</v>
      </c>
      <c r="Q1941">
        <v>1</v>
      </c>
      <c r="R1941">
        <v>0.5</v>
      </c>
      <c r="S1941">
        <v>0</v>
      </c>
      <c r="T1941">
        <v>71590</v>
      </c>
      <c r="U1941">
        <v>71591</v>
      </c>
      <c r="V1941">
        <v>71093</v>
      </c>
      <c r="W1941" t="s">
        <v>13888</v>
      </c>
      <c r="X1941" t="s">
        <v>12590</v>
      </c>
      <c r="Y1941">
        <v>9845</v>
      </c>
      <c r="Z1941">
        <v>10468</v>
      </c>
    </row>
    <row r="1942" spans="1:26" x14ac:dyDescent="0.25">
      <c r="A1942">
        <v>305048</v>
      </c>
      <c r="B1942">
        <v>202501</v>
      </c>
      <c r="C1942">
        <v>1</v>
      </c>
      <c r="D1942" t="s">
        <v>12784</v>
      </c>
      <c r="E1942">
        <v>4</v>
      </c>
      <c r="F1942">
        <v>117</v>
      </c>
      <c r="G1942">
        <v>24</v>
      </c>
      <c r="H1942">
        <v>5</v>
      </c>
      <c r="I1942">
        <v>4</v>
      </c>
      <c r="J1942">
        <v>22101</v>
      </c>
      <c r="K1942">
        <v>0</v>
      </c>
      <c r="L1942">
        <v>3</v>
      </c>
      <c r="M1942">
        <v>0</v>
      </c>
      <c r="N1942">
        <v>2</v>
      </c>
      <c r="O1942">
        <v>0</v>
      </c>
      <c r="P1942">
        <v>1</v>
      </c>
      <c r="Q1942">
        <v>0</v>
      </c>
      <c r="R1942">
        <v>0</v>
      </c>
      <c r="S1942">
        <v>0</v>
      </c>
      <c r="T1942">
        <v>900582</v>
      </c>
      <c r="U1942">
        <v>71159</v>
      </c>
      <c r="V1942">
        <v>71152</v>
      </c>
      <c r="W1942" t="s">
        <v>12629</v>
      </c>
      <c r="X1942" t="s">
        <v>13887</v>
      </c>
      <c r="Y1942">
        <v>0</v>
      </c>
      <c r="Z1942">
        <v>22662</v>
      </c>
    </row>
    <row r="1943" spans="1:26" x14ac:dyDescent="0.25">
      <c r="A1943">
        <v>305048</v>
      </c>
      <c r="B1943">
        <v>202501</v>
      </c>
      <c r="C1943">
        <v>2</v>
      </c>
      <c r="D1943" t="s">
        <v>12784</v>
      </c>
      <c r="E1943">
        <v>4</v>
      </c>
      <c r="F1943">
        <v>117</v>
      </c>
      <c r="G1943">
        <v>24</v>
      </c>
      <c r="H1943">
        <v>5</v>
      </c>
      <c r="I1943">
        <v>4</v>
      </c>
      <c r="J1943">
        <v>22101</v>
      </c>
      <c r="K1943">
        <v>0</v>
      </c>
      <c r="L1943">
        <v>3</v>
      </c>
      <c r="M1943">
        <v>0</v>
      </c>
      <c r="N1943">
        <v>2</v>
      </c>
      <c r="O1943">
        <v>0</v>
      </c>
      <c r="P1943">
        <v>1</v>
      </c>
      <c r="Q1943">
        <v>0</v>
      </c>
      <c r="R1943">
        <v>0</v>
      </c>
      <c r="S1943">
        <v>0</v>
      </c>
      <c r="T1943">
        <v>900582</v>
      </c>
      <c r="U1943">
        <v>71159</v>
      </c>
      <c r="V1943">
        <v>71152</v>
      </c>
      <c r="W1943" t="s">
        <v>12629</v>
      </c>
      <c r="X1943" t="s">
        <v>13887</v>
      </c>
      <c r="Y1943">
        <v>0</v>
      </c>
      <c r="Z1943">
        <v>22662</v>
      </c>
    </row>
    <row r="1944" spans="1:26" x14ac:dyDescent="0.25">
      <c r="A1944">
        <v>305060</v>
      </c>
      <c r="B1944">
        <v>202501</v>
      </c>
      <c r="C1944">
        <v>1</v>
      </c>
      <c r="D1944" t="s">
        <v>13696</v>
      </c>
      <c r="E1944">
        <v>3</v>
      </c>
      <c r="F1944">
        <v>116</v>
      </c>
      <c r="G1944">
        <v>26</v>
      </c>
      <c r="H1944">
        <v>4</v>
      </c>
      <c r="I1944">
        <v>0</v>
      </c>
      <c r="J1944">
        <v>23942</v>
      </c>
      <c r="K1944">
        <v>77749</v>
      </c>
      <c r="L1944">
        <v>21</v>
      </c>
      <c r="M1944">
        <v>10</v>
      </c>
      <c r="N1944">
        <v>5</v>
      </c>
      <c r="O1944">
        <v>2</v>
      </c>
      <c r="P1944">
        <v>1</v>
      </c>
      <c r="Q1944">
        <v>2</v>
      </c>
      <c r="R1944">
        <v>1</v>
      </c>
      <c r="S1944">
        <v>0</v>
      </c>
      <c r="T1944">
        <v>900582</v>
      </c>
      <c r="U1944">
        <v>71129</v>
      </c>
      <c r="V1944">
        <v>71566</v>
      </c>
      <c r="W1944" t="s">
        <v>13890</v>
      </c>
      <c r="X1944" t="s">
        <v>13887</v>
      </c>
      <c r="Y1944">
        <v>32374</v>
      </c>
      <c r="Z1944">
        <v>32396</v>
      </c>
    </row>
    <row r="1945" spans="1:26" x14ac:dyDescent="0.25">
      <c r="A1945">
        <v>305060</v>
      </c>
      <c r="B1945">
        <v>202501</v>
      </c>
      <c r="C1945">
        <v>2</v>
      </c>
      <c r="D1945" t="s">
        <v>13696</v>
      </c>
      <c r="E1945">
        <v>3</v>
      </c>
      <c r="F1945">
        <v>116</v>
      </c>
      <c r="G1945">
        <v>26</v>
      </c>
      <c r="H1945">
        <v>4</v>
      </c>
      <c r="I1945">
        <v>0</v>
      </c>
      <c r="J1945">
        <v>23942</v>
      </c>
      <c r="K1945">
        <v>77749</v>
      </c>
      <c r="L1945">
        <v>21</v>
      </c>
      <c r="M1945">
        <v>10</v>
      </c>
      <c r="N1945">
        <v>5</v>
      </c>
      <c r="O1945">
        <v>2</v>
      </c>
      <c r="P1945">
        <v>1</v>
      </c>
      <c r="Q1945">
        <v>2</v>
      </c>
      <c r="R1945">
        <v>1</v>
      </c>
      <c r="S1945">
        <v>0</v>
      </c>
      <c r="T1945">
        <v>900582</v>
      </c>
      <c r="U1945">
        <v>71129</v>
      </c>
      <c r="V1945">
        <v>71566</v>
      </c>
      <c r="W1945" t="s">
        <v>13890</v>
      </c>
      <c r="X1945" t="s">
        <v>13887</v>
      </c>
      <c r="Y1945">
        <v>32374</v>
      </c>
      <c r="Z1945">
        <v>32396</v>
      </c>
    </row>
    <row r="1946" spans="1:26" x14ac:dyDescent="0.25">
      <c r="A1946">
        <v>305062</v>
      </c>
      <c r="B1946">
        <v>202501</v>
      </c>
      <c r="C1946">
        <v>1</v>
      </c>
      <c r="D1946" t="s">
        <v>13697</v>
      </c>
      <c r="E1946">
        <v>3</v>
      </c>
      <c r="F1946">
        <v>54</v>
      </c>
      <c r="G1946">
        <v>23</v>
      </c>
      <c r="H1946">
        <v>4</v>
      </c>
      <c r="I1946">
        <v>0</v>
      </c>
      <c r="J1946">
        <v>63582</v>
      </c>
      <c r="K1946">
        <v>207214</v>
      </c>
      <c r="L1946">
        <v>79</v>
      </c>
      <c r="M1946">
        <v>21.5</v>
      </c>
      <c r="N1946">
        <v>24.5</v>
      </c>
      <c r="O1946">
        <v>10</v>
      </c>
      <c r="P1946">
        <v>8.5</v>
      </c>
      <c r="Q1946">
        <v>7</v>
      </c>
      <c r="R1946">
        <v>7.5</v>
      </c>
      <c r="S1946">
        <v>0</v>
      </c>
      <c r="T1946">
        <v>71251</v>
      </c>
      <c r="U1946">
        <v>70067</v>
      </c>
      <c r="V1946">
        <v>71265</v>
      </c>
      <c r="W1946" t="s">
        <v>12636</v>
      </c>
      <c r="X1946" t="s">
        <v>13885</v>
      </c>
      <c r="Y1946">
        <v>35662</v>
      </c>
      <c r="Z1946">
        <v>95198</v>
      </c>
    </row>
    <row r="1947" spans="1:26" x14ac:dyDescent="0.25">
      <c r="A1947">
        <v>305062</v>
      </c>
      <c r="B1947">
        <v>202501</v>
      </c>
      <c r="C1947">
        <v>2</v>
      </c>
      <c r="D1947" t="s">
        <v>13697</v>
      </c>
      <c r="E1947">
        <v>3</v>
      </c>
      <c r="F1947">
        <v>54</v>
      </c>
      <c r="G1947">
        <v>23</v>
      </c>
      <c r="H1947">
        <v>4</v>
      </c>
      <c r="I1947">
        <v>0</v>
      </c>
      <c r="J1947">
        <v>63582</v>
      </c>
      <c r="K1947">
        <v>207214</v>
      </c>
      <c r="L1947">
        <v>79</v>
      </c>
      <c r="M1947">
        <v>21.5</v>
      </c>
      <c r="N1947">
        <v>24.5</v>
      </c>
      <c r="O1947">
        <v>10</v>
      </c>
      <c r="P1947">
        <v>8.5</v>
      </c>
      <c r="Q1947">
        <v>7</v>
      </c>
      <c r="R1947">
        <v>7.5</v>
      </c>
      <c r="S1947">
        <v>0</v>
      </c>
      <c r="T1947">
        <v>71251</v>
      </c>
      <c r="U1947">
        <v>70067</v>
      </c>
      <c r="V1947">
        <v>71265</v>
      </c>
      <c r="W1947" t="s">
        <v>12636</v>
      </c>
      <c r="X1947" t="s">
        <v>13885</v>
      </c>
      <c r="Y1947">
        <v>35662</v>
      </c>
      <c r="Z1947">
        <v>95198</v>
      </c>
    </row>
    <row r="1948" spans="1:26" x14ac:dyDescent="0.25">
      <c r="A1948">
        <v>305065</v>
      </c>
      <c r="B1948">
        <v>202501</v>
      </c>
      <c r="C1948">
        <v>1</v>
      </c>
      <c r="D1948" t="s">
        <v>13046</v>
      </c>
      <c r="E1948">
        <v>4</v>
      </c>
      <c r="F1948">
        <v>230</v>
      </c>
      <c r="G1948">
        <v>91</v>
      </c>
      <c r="H1948">
        <v>16</v>
      </c>
      <c r="I1948">
        <v>4</v>
      </c>
      <c r="J1948">
        <v>10951</v>
      </c>
      <c r="K1948">
        <v>54450</v>
      </c>
      <c r="L1948">
        <v>5.5</v>
      </c>
      <c r="M1948">
        <v>2.5</v>
      </c>
      <c r="N1948">
        <v>0.5</v>
      </c>
      <c r="O1948">
        <v>1.5</v>
      </c>
      <c r="P1948">
        <v>0.5</v>
      </c>
      <c r="Q1948">
        <v>0</v>
      </c>
      <c r="R1948">
        <v>0.5</v>
      </c>
      <c r="S1948">
        <v>0</v>
      </c>
      <c r="T1948">
        <v>71251</v>
      </c>
      <c r="U1948">
        <v>700023</v>
      </c>
      <c r="V1948">
        <v>71212</v>
      </c>
      <c r="W1948" t="s">
        <v>12679</v>
      </c>
      <c r="X1948" t="s">
        <v>13885</v>
      </c>
      <c r="Y1948">
        <v>0</v>
      </c>
      <c r="Z1948">
        <v>17858</v>
      </c>
    </row>
    <row r="1949" spans="1:26" x14ac:dyDescent="0.25">
      <c r="A1949">
        <v>305065</v>
      </c>
      <c r="B1949">
        <v>202501</v>
      </c>
      <c r="C1949">
        <v>2</v>
      </c>
      <c r="D1949" t="s">
        <v>13046</v>
      </c>
      <c r="E1949">
        <v>4</v>
      </c>
      <c r="F1949">
        <v>230</v>
      </c>
      <c r="G1949">
        <v>91</v>
      </c>
      <c r="H1949">
        <v>16</v>
      </c>
      <c r="I1949">
        <v>4</v>
      </c>
      <c r="J1949">
        <v>10951</v>
      </c>
      <c r="K1949">
        <v>54450</v>
      </c>
      <c r="L1949">
        <v>5.5</v>
      </c>
      <c r="M1949">
        <v>2.5</v>
      </c>
      <c r="N1949">
        <v>0.5</v>
      </c>
      <c r="O1949">
        <v>1.5</v>
      </c>
      <c r="P1949">
        <v>0.5</v>
      </c>
      <c r="Q1949">
        <v>0</v>
      </c>
      <c r="R1949">
        <v>0.5</v>
      </c>
      <c r="S1949">
        <v>0</v>
      </c>
      <c r="T1949">
        <v>71251</v>
      </c>
      <c r="U1949">
        <v>700023</v>
      </c>
      <c r="V1949">
        <v>71212</v>
      </c>
      <c r="W1949" t="s">
        <v>12679</v>
      </c>
      <c r="X1949" t="s">
        <v>13885</v>
      </c>
      <c r="Y1949">
        <v>0</v>
      </c>
      <c r="Z1949">
        <v>17858</v>
      </c>
    </row>
    <row r="1950" spans="1:26" x14ac:dyDescent="0.25">
      <c r="A1950">
        <v>305066</v>
      </c>
      <c r="B1950">
        <v>202501</v>
      </c>
      <c r="C1950">
        <v>1</v>
      </c>
      <c r="D1950" t="s">
        <v>13217</v>
      </c>
      <c r="E1950">
        <v>4</v>
      </c>
      <c r="F1950">
        <v>880</v>
      </c>
      <c r="G1950">
        <v>275</v>
      </c>
      <c r="H1950">
        <v>34</v>
      </c>
      <c r="I1950">
        <v>7</v>
      </c>
      <c r="J1950">
        <v>244</v>
      </c>
      <c r="K1950">
        <v>0</v>
      </c>
      <c r="L1950">
        <v>0.5</v>
      </c>
      <c r="M1950">
        <v>0</v>
      </c>
      <c r="N1950">
        <v>0.5</v>
      </c>
      <c r="O1950">
        <v>0</v>
      </c>
      <c r="P1950">
        <v>0</v>
      </c>
      <c r="Q1950">
        <v>0</v>
      </c>
      <c r="R1950">
        <v>0</v>
      </c>
      <c r="S1950">
        <v>0</v>
      </c>
      <c r="T1950">
        <v>71251</v>
      </c>
      <c r="U1950">
        <v>71255</v>
      </c>
      <c r="V1950">
        <v>71400</v>
      </c>
      <c r="W1950" t="s">
        <v>12640</v>
      </c>
      <c r="X1950" t="s">
        <v>13885</v>
      </c>
      <c r="Y1950">
        <v>0</v>
      </c>
      <c r="Z1950">
        <v>366</v>
      </c>
    </row>
    <row r="1951" spans="1:26" x14ac:dyDescent="0.25">
      <c r="A1951">
        <v>305066</v>
      </c>
      <c r="B1951">
        <v>202501</v>
      </c>
      <c r="C1951">
        <v>2</v>
      </c>
      <c r="D1951" t="s">
        <v>13217</v>
      </c>
      <c r="E1951">
        <v>4</v>
      </c>
      <c r="F1951">
        <v>880</v>
      </c>
      <c r="G1951">
        <v>275</v>
      </c>
      <c r="H1951">
        <v>34</v>
      </c>
      <c r="I1951">
        <v>7</v>
      </c>
      <c r="J1951">
        <v>244</v>
      </c>
      <c r="K1951">
        <v>0</v>
      </c>
      <c r="L1951">
        <v>0.5</v>
      </c>
      <c r="M1951">
        <v>0</v>
      </c>
      <c r="N1951">
        <v>0.5</v>
      </c>
      <c r="O1951">
        <v>0</v>
      </c>
      <c r="P1951">
        <v>0</v>
      </c>
      <c r="Q1951">
        <v>0</v>
      </c>
      <c r="R1951">
        <v>0</v>
      </c>
      <c r="S1951">
        <v>0</v>
      </c>
      <c r="T1951">
        <v>71251</v>
      </c>
      <c r="U1951">
        <v>71255</v>
      </c>
      <c r="V1951">
        <v>71400</v>
      </c>
      <c r="W1951" t="s">
        <v>12640</v>
      </c>
      <c r="X1951" t="s">
        <v>13885</v>
      </c>
      <c r="Y1951">
        <v>0</v>
      </c>
      <c r="Z1951">
        <v>366</v>
      </c>
    </row>
    <row r="1952" spans="1:26" x14ac:dyDescent="0.25">
      <c r="A1952">
        <v>305072</v>
      </c>
      <c r="B1952">
        <v>202501</v>
      </c>
      <c r="C1952">
        <v>1</v>
      </c>
      <c r="D1952" t="s">
        <v>13698</v>
      </c>
      <c r="E1952">
        <v>4</v>
      </c>
      <c r="F1952">
        <v>916</v>
      </c>
      <c r="G1952">
        <v>290</v>
      </c>
      <c r="H1952">
        <v>22</v>
      </c>
      <c r="I1952">
        <v>6</v>
      </c>
      <c r="J1952">
        <v>0</v>
      </c>
      <c r="K1952">
        <v>0</v>
      </c>
      <c r="L1952">
        <v>0</v>
      </c>
      <c r="M1952">
        <v>0</v>
      </c>
      <c r="N1952">
        <v>0</v>
      </c>
      <c r="O1952">
        <v>0</v>
      </c>
      <c r="P1952">
        <v>0</v>
      </c>
      <c r="Q1952">
        <v>0</v>
      </c>
      <c r="R1952">
        <v>0</v>
      </c>
      <c r="S1952">
        <v>0</v>
      </c>
      <c r="T1952">
        <v>71251</v>
      </c>
      <c r="U1952">
        <v>70066</v>
      </c>
      <c r="V1952">
        <v>71264</v>
      </c>
      <c r="W1952" t="s">
        <v>12627</v>
      </c>
      <c r="X1952" t="s">
        <v>13885</v>
      </c>
      <c r="Y1952">
        <v>0</v>
      </c>
      <c r="Z1952">
        <v>0</v>
      </c>
    </row>
    <row r="1953" spans="1:26" x14ac:dyDescent="0.25">
      <c r="A1953">
        <v>305072</v>
      </c>
      <c r="B1953">
        <v>202501</v>
      </c>
      <c r="C1953">
        <v>2</v>
      </c>
      <c r="D1953" t="s">
        <v>13698</v>
      </c>
      <c r="E1953">
        <v>4</v>
      </c>
      <c r="F1953">
        <v>916</v>
      </c>
      <c r="G1953">
        <v>290</v>
      </c>
      <c r="H1953">
        <v>22</v>
      </c>
      <c r="I1953">
        <v>6</v>
      </c>
      <c r="J1953">
        <v>0</v>
      </c>
      <c r="K1953">
        <v>0</v>
      </c>
      <c r="L1953">
        <v>0</v>
      </c>
      <c r="M1953">
        <v>0</v>
      </c>
      <c r="N1953">
        <v>0</v>
      </c>
      <c r="O1953">
        <v>0</v>
      </c>
      <c r="P1953">
        <v>0</v>
      </c>
      <c r="Q1953">
        <v>0</v>
      </c>
      <c r="R1953">
        <v>0</v>
      </c>
      <c r="S1953">
        <v>0</v>
      </c>
      <c r="T1953">
        <v>71251</v>
      </c>
      <c r="U1953">
        <v>70066</v>
      </c>
      <c r="V1953">
        <v>71264</v>
      </c>
      <c r="W1953" t="s">
        <v>12627</v>
      </c>
      <c r="X1953" t="s">
        <v>13885</v>
      </c>
      <c r="Y1953">
        <v>0</v>
      </c>
      <c r="Z1953">
        <v>0</v>
      </c>
    </row>
    <row r="1954" spans="1:26" x14ac:dyDescent="0.25">
      <c r="A1954">
        <v>305079</v>
      </c>
      <c r="B1954">
        <v>202501</v>
      </c>
      <c r="C1954">
        <v>1</v>
      </c>
      <c r="D1954" t="s">
        <v>12781</v>
      </c>
      <c r="E1954">
        <v>4</v>
      </c>
      <c r="F1954">
        <v>881</v>
      </c>
      <c r="G1954">
        <v>217</v>
      </c>
      <c r="H1954">
        <v>15</v>
      </c>
      <c r="I1954">
        <v>6</v>
      </c>
      <c r="J1954">
        <v>0</v>
      </c>
      <c r="K1954">
        <v>3000</v>
      </c>
      <c r="L1954">
        <v>0</v>
      </c>
      <c r="M1954">
        <v>0</v>
      </c>
      <c r="N1954">
        <v>0</v>
      </c>
      <c r="O1954">
        <v>0</v>
      </c>
      <c r="P1954">
        <v>0</v>
      </c>
      <c r="Q1954">
        <v>0</v>
      </c>
      <c r="R1954">
        <v>0</v>
      </c>
      <c r="S1954">
        <v>0</v>
      </c>
      <c r="T1954">
        <v>71590</v>
      </c>
      <c r="U1954">
        <v>71601</v>
      </c>
      <c r="V1954">
        <v>71106</v>
      </c>
      <c r="W1954" t="s">
        <v>12603</v>
      </c>
      <c r="X1954" t="s">
        <v>12590</v>
      </c>
      <c r="Y1954">
        <v>17834</v>
      </c>
      <c r="Z1954">
        <v>360</v>
      </c>
    </row>
    <row r="1955" spans="1:26" x14ac:dyDescent="0.25">
      <c r="A1955">
        <v>305079</v>
      </c>
      <c r="B1955">
        <v>202501</v>
      </c>
      <c r="C1955">
        <v>2</v>
      </c>
      <c r="D1955" t="s">
        <v>12781</v>
      </c>
      <c r="E1955">
        <v>4</v>
      </c>
      <c r="F1955">
        <v>881</v>
      </c>
      <c r="G1955">
        <v>217</v>
      </c>
      <c r="H1955">
        <v>15</v>
      </c>
      <c r="I1955">
        <v>6</v>
      </c>
      <c r="J1955">
        <v>0</v>
      </c>
      <c r="K1955">
        <v>3000</v>
      </c>
      <c r="L1955">
        <v>0</v>
      </c>
      <c r="M1955">
        <v>0</v>
      </c>
      <c r="N1955">
        <v>0</v>
      </c>
      <c r="O1955">
        <v>0</v>
      </c>
      <c r="P1955">
        <v>0</v>
      </c>
      <c r="Q1955">
        <v>0</v>
      </c>
      <c r="R1955">
        <v>0</v>
      </c>
      <c r="S1955">
        <v>0</v>
      </c>
      <c r="T1955">
        <v>71590</v>
      </c>
      <c r="U1955">
        <v>71601</v>
      </c>
      <c r="V1955">
        <v>71106</v>
      </c>
      <c r="W1955" t="s">
        <v>12603</v>
      </c>
      <c r="X1955" t="s">
        <v>12590</v>
      </c>
      <c r="Y1955">
        <v>17834</v>
      </c>
      <c r="Z1955">
        <v>360</v>
      </c>
    </row>
    <row r="1956" spans="1:26" x14ac:dyDescent="0.25">
      <c r="A1956">
        <v>305082</v>
      </c>
      <c r="B1956">
        <v>202501</v>
      </c>
      <c r="C1956">
        <v>1</v>
      </c>
      <c r="D1956" t="s">
        <v>13699</v>
      </c>
      <c r="E1956">
        <v>4</v>
      </c>
      <c r="F1956">
        <v>696</v>
      </c>
      <c r="G1956">
        <v>145</v>
      </c>
      <c r="H1956">
        <v>15</v>
      </c>
      <c r="I1956">
        <v>4</v>
      </c>
      <c r="J1956">
        <v>2694</v>
      </c>
      <c r="K1956">
        <v>0</v>
      </c>
      <c r="L1956">
        <v>2.5</v>
      </c>
      <c r="M1956">
        <v>0.5</v>
      </c>
      <c r="N1956">
        <v>0</v>
      </c>
      <c r="O1956">
        <v>1</v>
      </c>
      <c r="P1956">
        <v>0.5</v>
      </c>
      <c r="Q1956">
        <v>0.5</v>
      </c>
      <c r="R1956">
        <v>0</v>
      </c>
      <c r="S1956">
        <v>0</v>
      </c>
      <c r="T1956">
        <v>900582</v>
      </c>
      <c r="U1956">
        <v>71139</v>
      </c>
      <c r="V1956">
        <v>71140</v>
      </c>
      <c r="W1956" t="s">
        <v>12594</v>
      </c>
      <c r="X1956" t="s">
        <v>13887</v>
      </c>
      <c r="Y1956">
        <v>0</v>
      </c>
      <c r="Z1956">
        <v>4326</v>
      </c>
    </row>
    <row r="1957" spans="1:26" x14ac:dyDescent="0.25">
      <c r="A1957">
        <v>305082</v>
      </c>
      <c r="B1957">
        <v>202501</v>
      </c>
      <c r="C1957">
        <v>2</v>
      </c>
      <c r="D1957" t="s">
        <v>13699</v>
      </c>
      <c r="E1957">
        <v>4</v>
      </c>
      <c r="F1957">
        <v>696</v>
      </c>
      <c r="G1957">
        <v>145</v>
      </c>
      <c r="H1957">
        <v>15</v>
      </c>
      <c r="I1957">
        <v>4</v>
      </c>
      <c r="J1957">
        <v>2694</v>
      </c>
      <c r="K1957">
        <v>0</v>
      </c>
      <c r="L1957">
        <v>2.5</v>
      </c>
      <c r="M1957">
        <v>0.5</v>
      </c>
      <c r="N1957">
        <v>0</v>
      </c>
      <c r="O1957">
        <v>1</v>
      </c>
      <c r="P1957">
        <v>0.5</v>
      </c>
      <c r="Q1957">
        <v>0.5</v>
      </c>
      <c r="R1957">
        <v>0</v>
      </c>
      <c r="S1957">
        <v>0</v>
      </c>
      <c r="T1957">
        <v>900582</v>
      </c>
      <c r="U1957">
        <v>71139</v>
      </c>
      <c r="V1957">
        <v>71140</v>
      </c>
      <c r="W1957" t="s">
        <v>12594</v>
      </c>
      <c r="X1957" t="s">
        <v>13887</v>
      </c>
      <c r="Y1957">
        <v>0</v>
      </c>
      <c r="Z1957">
        <v>4326</v>
      </c>
    </row>
    <row r="1958" spans="1:26" x14ac:dyDescent="0.25">
      <c r="A1958">
        <v>305087</v>
      </c>
      <c r="B1958">
        <v>202501</v>
      </c>
      <c r="C1958">
        <v>1</v>
      </c>
      <c r="D1958" t="s">
        <v>13595</v>
      </c>
      <c r="E1958">
        <v>4</v>
      </c>
      <c r="F1958">
        <v>916</v>
      </c>
      <c r="G1958">
        <v>200</v>
      </c>
      <c r="H1958">
        <v>23</v>
      </c>
      <c r="I1958">
        <v>8</v>
      </c>
      <c r="J1958">
        <v>0</v>
      </c>
      <c r="K1958">
        <v>0</v>
      </c>
      <c r="L1958">
        <v>0.5</v>
      </c>
      <c r="M1958">
        <v>0</v>
      </c>
      <c r="N1958">
        <v>0</v>
      </c>
      <c r="O1958">
        <v>0</v>
      </c>
      <c r="P1958">
        <v>0</v>
      </c>
      <c r="Q1958">
        <v>0</v>
      </c>
      <c r="R1958">
        <v>0.5</v>
      </c>
      <c r="S1958">
        <v>0</v>
      </c>
      <c r="T1958">
        <v>900582</v>
      </c>
      <c r="U1958">
        <v>71506</v>
      </c>
      <c r="V1958">
        <v>71526</v>
      </c>
      <c r="W1958" t="s">
        <v>12609</v>
      </c>
      <c r="X1958" t="s">
        <v>13887</v>
      </c>
      <c r="Y1958">
        <v>0</v>
      </c>
      <c r="Z1958">
        <v>0</v>
      </c>
    </row>
    <row r="1959" spans="1:26" x14ac:dyDescent="0.25">
      <c r="A1959">
        <v>305087</v>
      </c>
      <c r="B1959">
        <v>202501</v>
      </c>
      <c r="C1959">
        <v>2</v>
      </c>
      <c r="D1959" t="s">
        <v>13595</v>
      </c>
      <c r="E1959">
        <v>4</v>
      </c>
      <c r="F1959">
        <v>916</v>
      </c>
      <c r="G1959">
        <v>200</v>
      </c>
      <c r="H1959">
        <v>23</v>
      </c>
      <c r="I1959">
        <v>8</v>
      </c>
      <c r="J1959">
        <v>0</v>
      </c>
      <c r="K1959">
        <v>0</v>
      </c>
      <c r="L1959">
        <v>0.5</v>
      </c>
      <c r="M1959">
        <v>0</v>
      </c>
      <c r="N1959">
        <v>0</v>
      </c>
      <c r="O1959">
        <v>0</v>
      </c>
      <c r="P1959">
        <v>0</v>
      </c>
      <c r="Q1959">
        <v>0</v>
      </c>
      <c r="R1959">
        <v>0.5</v>
      </c>
      <c r="S1959">
        <v>0</v>
      </c>
      <c r="T1959">
        <v>900582</v>
      </c>
      <c r="U1959">
        <v>71506</v>
      </c>
      <c r="V1959">
        <v>71526</v>
      </c>
      <c r="W1959" t="s">
        <v>12609</v>
      </c>
      <c r="X1959" t="s">
        <v>13887</v>
      </c>
      <c r="Y1959">
        <v>0</v>
      </c>
      <c r="Z1959">
        <v>0</v>
      </c>
    </row>
    <row r="1960" spans="1:26" x14ac:dyDescent="0.25">
      <c r="A1960">
        <v>305089</v>
      </c>
      <c r="B1960">
        <v>202501</v>
      </c>
      <c r="C1960">
        <v>1</v>
      </c>
      <c r="D1960" t="s">
        <v>13701</v>
      </c>
      <c r="E1960">
        <v>4</v>
      </c>
      <c r="F1960">
        <v>916</v>
      </c>
      <c r="G1960">
        <v>200</v>
      </c>
      <c r="H1960">
        <v>26</v>
      </c>
      <c r="I1960">
        <v>8</v>
      </c>
      <c r="J1960">
        <v>0</v>
      </c>
      <c r="K1960">
        <v>0</v>
      </c>
      <c r="L1960">
        <v>0</v>
      </c>
      <c r="M1960">
        <v>0</v>
      </c>
      <c r="N1960">
        <v>0</v>
      </c>
      <c r="O1960">
        <v>0</v>
      </c>
      <c r="P1960">
        <v>0</v>
      </c>
      <c r="Q1960">
        <v>0</v>
      </c>
      <c r="R1960">
        <v>0</v>
      </c>
      <c r="S1960">
        <v>0</v>
      </c>
      <c r="T1960">
        <v>900582</v>
      </c>
      <c r="U1960">
        <v>71139</v>
      </c>
      <c r="V1960">
        <v>71140</v>
      </c>
      <c r="W1960" t="s">
        <v>12594</v>
      </c>
      <c r="X1960" t="s">
        <v>13887</v>
      </c>
      <c r="Y1960">
        <v>0</v>
      </c>
      <c r="Z1960">
        <v>0</v>
      </c>
    </row>
    <row r="1961" spans="1:26" x14ac:dyDescent="0.25">
      <c r="A1961">
        <v>305089</v>
      </c>
      <c r="B1961">
        <v>202501</v>
      </c>
      <c r="C1961">
        <v>2</v>
      </c>
      <c r="D1961" t="s">
        <v>13701</v>
      </c>
      <c r="E1961">
        <v>4</v>
      </c>
      <c r="F1961">
        <v>916</v>
      </c>
      <c r="G1961">
        <v>200</v>
      </c>
      <c r="H1961">
        <v>26</v>
      </c>
      <c r="I1961">
        <v>8</v>
      </c>
      <c r="J1961">
        <v>0</v>
      </c>
      <c r="K1961">
        <v>0</v>
      </c>
      <c r="L1961">
        <v>0</v>
      </c>
      <c r="M1961">
        <v>0</v>
      </c>
      <c r="N1961">
        <v>0</v>
      </c>
      <c r="O1961">
        <v>0</v>
      </c>
      <c r="P1961">
        <v>0</v>
      </c>
      <c r="Q1961">
        <v>0</v>
      </c>
      <c r="R1961">
        <v>0</v>
      </c>
      <c r="S1961">
        <v>0</v>
      </c>
      <c r="T1961">
        <v>900582</v>
      </c>
      <c r="U1961">
        <v>71139</v>
      </c>
      <c r="V1961">
        <v>71140</v>
      </c>
      <c r="W1961" t="s">
        <v>12594</v>
      </c>
      <c r="X1961" t="s">
        <v>13887</v>
      </c>
      <c r="Y1961">
        <v>0</v>
      </c>
      <c r="Z1961">
        <v>0</v>
      </c>
    </row>
    <row r="1962" spans="1:26" x14ac:dyDescent="0.25">
      <c r="A1962">
        <v>305097</v>
      </c>
      <c r="B1962">
        <v>202501</v>
      </c>
      <c r="C1962">
        <v>1</v>
      </c>
      <c r="D1962" t="s">
        <v>13702</v>
      </c>
      <c r="E1962">
        <v>4</v>
      </c>
      <c r="F1962">
        <v>243</v>
      </c>
      <c r="G1962">
        <v>98</v>
      </c>
      <c r="H1962">
        <v>6</v>
      </c>
      <c r="I1962">
        <v>2</v>
      </c>
      <c r="J1962">
        <v>8794</v>
      </c>
      <c r="K1962">
        <v>57235</v>
      </c>
      <c r="L1962">
        <v>4.5</v>
      </c>
      <c r="M1962">
        <v>2</v>
      </c>
      <c r="N1962">
        <v>2.5</v>
      </c>
      <c r="O1962">
        <v>0</v>
      </c>
      <c r="P1962">
        <v>0</v>
      </c>
      <c r="Q1962">
        <v>0</v>
      </c>
      <c r="R1962">
        <v>0</v>
      </c>
      <c r="S1962">
        <v>0</v>
      </c>
      <c r="T1962">
        <v>71251</v>
      </c>
      <c r="U1962">
        <v>71252</v>
      </c>
      <c r="V1962">
        <v>700258</v>
      </c>
      <c r="W1962" t="s">
        <v>12592</v>
      </c>
      <c r="X1962" t="s">
        <v>13885</v>
      </c>
      <c r="Y1962">
        <v>33154</v>
      </c>
      <c r="Z1962">
        <v>17414</v>
      </c>
    </row>
    <row r="1963" spans="1:26" x14ac:dyDescent="0.25">
      <c r="A1963">
        <v>305097</v>
      </c>
      <c r="B1963">
        <v>202501</v>
      </c>
      <c r="C1963">
        <v>2</v>
      </c>
      <c r="D1963" t="s">
        <v>13702</v>
      </c>
      <c r="E1963">
        <v>4</v>
      </c>
      <c r="F1963">
        <v>243</v>
      </c>
      <c r="G1963">
        <v>98</v>
      </c>
      <c r="H1963">
        <v>6</v>
      </c>
      <c r="I1963">
        <v>2</v>
      </c>
      <c r="J1963">
        <v>8794</v>
      </c>
      <c r="K1963">
        <v>57235</v>
      </c>
      <c r="L1963">
        <v>4.5</v>
      </c>
      <c r="M1963">
        <v>2</v>
      </c>
      <c r="N1963">
        <v>2.5</v>
      </c>
      <c r="O1963">
        <v>0</v>
      </c>
      <c r="P1963">
        <v>0</v>
      </c>
      <c r="Q1963">
        <v>0</v>
      </c>
      <c r="R1963">
        <v>0</v>
      </c>
      <c r="S1963">
        <v>0</v>
      </c>
      <c r="T1963">
        <v>71251</v>
      </c>
      <c r="U1963">
        <v>71252</v>
      </c>
      <c r="V1963">
        <v>700258</v>
      </c>
      <c r="W1963" t="s">
        <v>12592</v>
      </c>
      <c r="X1963" t="s">
        <v>13885</v>
      </c>
      <c r="Y1963">
        <v>33154</v>
      </c>
      <c r="Z1963">
        <v>17414</v>
      </c>
    </row>
    <row r="1964" spans="1:26" x14ac:dyDescent="0.25">
      <c r="A1964">
        <v>305098</v>
      </c>
      <c r="B1964">
        <v>202501</v>
      </c>
      <c r="C1964">
        <v>1</v>
      </c>
      <c r="D1964" t="s">
        <v>13237</v>
      </c>
      <c r="E1964">
        <v>4</v>
      </c>
      <c r="F1964">
        <v>150</v>
      </c>
      <c r="G1964">
        <v>28</v>
      </c>
      <c r="H1964">
        <v>8</v>
      </c>
      <c r="I1964">
        <v>1</v>
      </c>
      <c r="J1964">
        <v>17560</v>
      </c>
      <c r="K1964">
        <v>0</v>
      </c>
      <c r="L1964">
        <v>19</v>
      </c>
      <c r="M1964">
        <v>6</v>
      </c>
      <c r="N1964">
        <v>10</v>
      </c>
      <c r="O1964">
        <v>1.5</v>
      </c>
      <c r="P1964">
        <v>0.5</v>
      </c>
      <c r="Q1964">
        <v>1</v>
      </c>
      <c r="R1964">
        <v>0</v>
      </c>
      <c r="S1964">
        <v>0</v>
      </c>
      <c r="T1964">
        <v>900582</v>
      </c>
      <c r="U1964">
        <v>71507</v>
      </c>
      <c r="V1964">
        <v>71528</v>
      </c>
      <c r="W1964" t="s">
        <v>12616</v>
      </c>
      <c r="X1964" t="s">
        <v>13887</v>
      </c>
      <c r="Y1964">
        <v>0</v>
      </c>
      <c r="Z1964">
        <v>20692</v>
      </c>
    </row>
    <row r="1965" spans="1:26" x14ac:dyDescent="0.25">
      <c r="A1965">
        <v>305098</v>
      </c>
      <c r="B1965">
        <v>202501</v>
      </c>
      <c r="C1965">
        <v>2</v>
      </c>
      <c r="D1965" t="s">
        <v>13237</v>
      </c>
      <c r="E1965">
        <v>4</v>
      </c>
      <c r="F1965">
        <v>150</v>
      </c>
      <c r="G1965">
        <v>28</v>
      </c>
      <c r="H1965">
        <v>8</v>
      </c>
      <c r="I1965">
        <v>1</v>
      </c>
      <c r="J1965">
        <v>17560</v>
      </c>
      <c r="K1965">
        <v>0</v>
      </c>
      <c r="L1965">
        <v>19</v>
      </c>
      <c r="M1965">
        <v>6</v>
      </c>
      <c r="N1965">
        <v>10</v>
      </c>
      <c r="O1965">
        <v>1.5</v>
      </c>
      <c r="P1965">
        <v>0.5</v>
      </c>
      <c r="Q1965">
        <v>1</v>
      </c>
      <c r="R1965">
        <v>0</v>
      </c>
      <c r="S1965">
        <v>0</v>
      </c>
      <c r="T1965">
        <v>900582</v>
      </c>
      <c r="U1965">
        <v>71507</v>
      </c>
      <c r="V1965">
        <v>71528</v>
      </c>
      <c r="W1965" t="s">
        <v>12616</v>
      </c>
      <c r="X1965" t="s">
        <v>13887</v>
      </c>
      <c r="Y1965">
        <v>0</v>
      </c>
      <c r="Z1965">
        <v>20692</v>
      </c>
    </row>
    <row r="1966" spans="1:26" x14ac:dyDescent="0.25">
      <c r="A1966">
        <v>305119</v>
      </c>
      <c r="B1966">
        <v>202501</v>
      </c>
      <c r="C1966">
        <v>1</v>
      </c>
      <c r="D1966" t="s">
        <v>12700</v>
      </c>
      <c r="E1966">
        <v>4</v>
      </c>
      <c r="F1966">
        <v>56</v>
      </c>
      <c r="G1966">
        <v>23</v>
      </c>
      <c r="H1966">
        <v>1</v>
      </c>
      <c r="I1966">
        <v>1</v>
      </c>
      <c r="J1966">
        <v>19037</v>
      </c>
      <c r="K1966">
        <v>30500</v>
      </c>
      <c r="L1966">
        <v>9</v>
      </c>
      <c r="M1966">
        <v>4</v>
      </c>
      <c r="N1966">
        <v>2</v>
      </c>
      <c r="O1966">
        <v>3</v>
      </c>
      <c r="P1966">
        <v>0</v>
      </c>
      <c r="Q1966">
        <v>0</v>
      </c>
      <c r="R1966">
        <v>0</v>
      </c>
      <c r="S1966">
        <v>0</v>
      </c>
      <c r="T1966">
        <v>71251</v>
      </c>
      <c r="U1966">
        <v>71239</v>
      </c>
      <c r="V1966">
        <v>71625</v>
      </c>
      <c r="W1966" t="s">
        <v>12650</v>
      </c>
      <c r="X1966" t="s">
        <v>13885</v>
      </c>
      <c r="Y1966">
        <v>0</v>
      </c>
      <c r="Z1966">
        <v>27189</v>
      </c>
    </row>
    <row r="1967" spans="1:26" x14ac:dyDescent="0.25">
      <c r="A1967">
        <v>305119</v>
      </c>
      <c r="B1967">
        <v>202501</v>
      </c>
      <c r="C1967">
        <v>2</v>
      </c>
      <c r="D1967" t="s">
        <v>12700</v>
      </c>
      <c r="E1967">
        <v>4</v>
      </c>
      <c r="F1967">
        <v>56</v>
      </c>
      <c r="G1967">
        <v>23</v>
      </c>
      <c r="H1967">
        <v>1</v>
      </c>
      <c r="I1967">
        <v>1</v>
      </c>
      <c r="J1967">
        <v>19037</v>
      </c>
      <c r="K1967">
        <v>30500</v>
      </c>
      <c r="L1967">
        <v>9</v>
      </c>
      <c r="M1967">
        <v>4</v>
      </c>
      <c r="N1967">
        <v>2</v>
      </c>
      <c r="O1967">
        <v>3</v>
      </c>
      <c r="P1967">
        <v>0</v>
      </c>
      <c r="Q1967">
        <v>0</v>
      </c>
      <c r="R1967">
        <v>0</v>
      </c>
      <c r="S1967">
        <v>0</v>
      </c>
      <c r="T1967">
        <v>71251</v>
      </c>
      <c r="U1967">
        <v>71239</v>
      </c>
      <c r="V1967">
        <v>71625</v>
      </c>
      <c r="W1967" t="s">
        <v>12650</v>
      </c>
      <c r="X1967" t="s">
        <v>13885</v>
      </c>
      <c r="Y1967">
        <v>0</v>
      </c>
      <c r="Z1967">
        <v>27189</v>
      </c>
    </row>
    <row r="1968" spans="1:26" x14ac:dyDescent="0.25">
      <c r="A1968">
        <v>305127</v>
      </c>
      <c r="B1968">
        <v>202501</v>
      </c>
      <c r="C1968">
        <v>1</v>
      </c>
      <c r="D1968" t="s">
        <v>12652</v>
      </c>
      <c r="E1968">
        <v>4</v>
      </c>
      <c r="F1968">
        <v>445</v>
      </c>
      <c r="G1968">
        <v>85</v>
      </c>
      <c r="H1968">
        <v>10</v>
      </c>
      <c r="I1968">
        <v>3</v>
      </c>
      <c r="J1968">
        <v>11197</v>
      </c>
      <c r="K1968">
        <v>0</v>
      </c>
      <c r="L1968">
        <v>5</v>
      </c>
      <c r="M1968">
        <v>4</v>
      </c>
      <c r="N1968">
        <v>0</v>
      </c>
      <c r="O1968">
        <v>1</v>
      </c>
      <c r="P1968">
        <v>0</v>
      </c>
      <c r="Q1968">
        <v>0</v>
      </c>
      <c r="R1968">
        <v>0</v>
      </c>
      <c r="S1968">
        <v>0</v>
      </c>
      <c r="T1968">
        <v>71030</v>
      </c>
      <c r="U1968">
        <v>71505</v>
      </c>
      <c r="V1968">
        <v>71563</v>
      </c>
      <c r="W1968" t="s">
        <v>12648</v>
      </c>
      <c r="X1968" t="s">
        <v>12595</v>
      </c>
      <c r="Y1968">
        <v>6206</v>
      </c>
      <c r="Z1968">
        <v>11696</v>
      </c>
    </row>
    <row r="1969" spans="1:26" x14ac:dyDescent="0.25">
      <c r="A1969">
        <v>305127</v>
      </c>
      <c r="B1969">
        <v>202501</v>
      </c>
      <c r="C1969">
        <v>2</v>
      </c>
      <c r="D1969" t="s">
        <v>12652</v>
      </c>
      <c r="E1969">
        <v>4</v>
      </c>
      <c r="F1969">
        <v>445</v>
      </c>
      <c r="G1969">
        <v>85</v>
      </c>
      <c r="H1969">
        <v>10</v>
      </c>
      <c r="I1969">
        <v>3</v>
      </c>
      <c r="J1969">
        <v>11197</v>
      </c>
      <c r="K1969">
        <v>0</v>
      </c>
      <c r="L1969">
        <v>5</v>
      </c>
      <c r="M1969">
        <v>4</v>
      </c>
      <c r="N1969">
        <v>0</v>
      </c>
      <c r="O1969">
        <v>1</v>
      </c>
      <c r="P1969">
        <v>0</v>
      </c>
      <c r="Q1969">
        <v>0</v>
      </c>
      <c r="R1969">
        <v>0</v>
      </c>
      <c r="S1969">
        <v>0</v>
      </c>
      <c r="T1969">
        <v>71030</v>
      </c>
      <c r="U1969">
        <v>71505</v>
      </c>
      <c r="V1969">
        <v>71563</v>
      </c>
      <c r="W1969" t="s">
        <v>12648</v>
      </c>
      <c r="X1969" t="s">
        <v>12595</v>
      </c>
      <c r="Y1969">
        <v>6206</v>
      </c>
      <c r="Z1969">
        <v>11696</v>
      </c>
    </row>
    <row r="1970" spans="1:26" x14ac:dyDescent="0.25">
      <c r="A1970">
        <v>305131</v>
      </c>
      <c r="B1970">
        <v>202501</v>
      </c>
      <c r="C1970">
        <v>1</v>
      </c>
      <c r="D1970" t="s">
        <v>13703</v>
      </c>
      <c r="E1970">
        <v>2</v>
      </c>
      <c r="F1970">
        <v>3</v>
      </c>
      <c r="G1970">
        <v>3</v>
      </c>
      <c r="H1970">
        <v>0</v>
      </c>
      <c r="I1970">
        <v>0</v>
      </c>
      <c r="J1970">
        <v>344850</v>
      </c>
      <c r="K1970">
        <v>1512285</v>
      </c>
      <c r="L1970">
        <v>310</v>
      </c>
      <c r="M1970">
        <v>92.5</v>
      </c>
      <c r="N1970">
        <v>54</v>
      </c>
      <c r="O1970">
        <v>42.5</v>
      </c>
      <c r="P1970">
        <v>31</v>
      </c>
      <c r="Q1970">
        <v>46</v>
      </c>
      <c r="R1970">
        <v>44</v>
      </c>
      <c r="S1970">
        <v>0</v>
      </c>
      <c r="T1970">
        <v>71251</v>
      </c>
      <c r="U1970">
        <v>71174</v>
      </c>
      <c r="V1970">
        <v>0</v>
      </c>
      <c r="W1970" t="s">
        <v>12613</v>
      </c>
      <c r="X1970" t="s">
        <v>13885</v>
      </c>
      <c r="Y1970">
        <v>147734</v>
      </c>
      <c r="Z1970">
        <v>550968</v>
      </c>
    </row>
    <row r="1971" spans="1:26" x14ac:dyDescent="0.25">
      <c r="A1971">
        <v>305131</v>
      </c>
      <c r="B1971">
        <v>202501</v>
      </c>
      <c r="C1971">
        <v>2</v>
      </c>
      <c r="D1971" t="s">
        <v>13703</v>
      </c>
      <c r="E1971">
        <v>2</v>
      </c>
      <c r="F1971">
        <v>3</v>
      </c>
      <c r="G1971">
        <v>3</v>
      </c>
      <c r="H1971">
        <v>0</v>
      </c>
      <c r="I1971">
        <v>0</v>
      </c>
      <c r="J1971">
        <v>344850</v>
      </c>
      <c r="K1971">
        <v>1512285</v>
      </c>
      <c r="L1971">
        <v>310</v>
      </c>
      <c r="M1971">
        <v>92.5</v>
      </c>
      <c r="N1971">
        <v>54</v>
      </c>
      <c r="O1971">
        <v>42.5</v>
      </c>
      <c r="P1971">
        <v>31</v>
      </c>
      <c r="Q1971">
        <v>46</v>
      </c>
      <c r="R1971">
        <v>44</v>
      </c>
      <c r="S1971">
        <v>0</v>
      </c>
      <c r="T1971">
        <v>71251</v>
      </c>
      <c r="U1971">
        <v>71174</v>
      </c>
      <c r="V1971">
        <v>0</v>
      </c>
      <c r="W1971" t="s">
        <v>12613</v>
      </c>
      <c r="X1971" t="s">
        <v>13885</v>
      </c>
      <c r="Y1971">
        <v>147734</v>
      </c>
      <c r="Z1971">
        <v>550968</v>
      </c>
    </row>
    <row r="1972" spans="1:26" x14ac:dyDescent="0.25">
      <c r="A1972">
        <v>305134</v>
      </c>
      <c r="B1972">
        <v>202501</v>
      </c>
      <c r="C1972">
        <v>1</v>
      </c>
      <c r="D1972" t="s">
        <v>12653</v>
      </c>
      <c r="E1972">
        <v>4</v>
      </c>
      <c r="F1972">
        <v>901</v>
      </c>
      <c r="G1972">
        <v>223</v>
      </c>
      <c r="H1972">
        <v>30</v>
      </c>
      <c r="I1972">
        <v>6</v>
      </c>
      <c r="J1972">
        <v>117</v>
      </c>
      <c r="K1972">
        <v>0</v>
      </c>
      <c r="L1972">
        <v>0.5</v>
      </c>
      <c r="M1972">
        <v>0</v>
      </c>
      <c r="N1972">
        <v>0</v>
      </c>
      <c r="O1972">
        <v>0</v>
      </c>
      <c r="P1972">
        <v>0</v>
      </c>
      <c r="Q1972">
        <v>0.5</v>
      </c>
      <c r="R1972">
        <v>0</v>
      </c>
      <c r="S1972">
        <v>0</v>
      </c>
      <c r="T1972">
        <v>71030</v>
      </c>
      <c r="U1972">
        <v>71505</v>
      </c>
      <c r="V1972">
        <v>71563</v>
      </c>
      <c r="W1972" t="s">
        <v>12648</v>
      </c>
      <c r="X1972" t="s">
        <v>12595</v>
      </c>
      <c r="Y1972">
        <v>0</v>
      </c>
      <c r="Z1972">
        <v>117</v>
      </c>
    </row>
    <row r="1973" spans="1:26" x14ac:dyDescent="0.25">
      <c r="A1973">
        <v>305134</v>
      </c>
      <c r="B1973">
        <v>202501</v>
      </c>
      <c r="C1973">
        <v>2</v>
      </c>
      <c r="D1973" t="s">
        <v>12653</v>
      </c>
      <c r="E1973">
        <v>4</v>
      </c>
      <c r="F1973">
        <v>901</v>
      </c>
      <c r="G1973">
        <v>223</v>
      </c>
      <c r="H1973">
        <v>30</v>
      </c>
      <c r="I1973">
        <v>6</v>
      </c>
      <c r="J1973">
        <v>117</v>
      </c>
      <c r="K1973">
        <v>0</v>
      </c>
      <c r="L1973">
        <v>0.5</v>
      </c>
      <c r="M1973">
        <v>0</v>
      </c>
      <c r="N1973">
        <v>0</v>
      </c>
      <c r="O1973">
        <v>0</v>
      </c>
      <c r="P1973">
        <v>0</v>
      </c>
      <c r="Q1973">
        <v>0.5</v>
      </c>
      <c r="R1973">
        <v>0</v>
      </c>
      <c r="S1973">
        <v>0</v>
      </c>
      <c r="T1973">
        <v>71030</v>
      </c>
      <c r="U1973">
        <v>71505</v>
      </c>
      <c r="V1973">
        <v>71563</v>
      </c>
      <c r="W1973" t="s">
        <v>12648</v>
      </c>
      <c r="X1973" t="s">
        <v>12595</v>
      </c>
      <c r="Y1973">
        <v>0</v>
      </c>
      <c r="Z1973">
        <v>117</v>
      </c>
    </row>
    <row r="1974" spans="1:26" x14ac:dyDescent="0.25">
      <c r="A1974">
        <v>305136</v>
      </c>
      <c r="B1974">
        <v>202501</v>
      </c>
      <c r="C1974">
        <v>1</v>
      </c>
      <c r="D1974" t="s">
        <v>12903</v>
      </c>
      <c r="E1974">
        <v>4</v>
      </c>
      <c r="F1974">
        <v>565</v>
      </c>
      <c r="G1974">
        <v>113</v>
      </c>
      <c r="H1974">
        <v>10</v>
      </c>
      <c r="I1974">
        <v>3</v>
      </c>
      <c r="J1974">
        <v>6247</v>
      </c>
      <c r="K1974">
        <v>8500</v>
      </c>
      <c r="L1974">
        <v>11</v>
      </c>
      <c r="M1974">
        <v>2.5</v>
      </c>
      <c r="N1974">
        <v>5</v>
      </c>
      <c r="O1974">
        <v>1</v>
      </c>
      <c r="P1974">
        <v>1.5</v>
      </c>
      <c r="Q1974">
        <v>1</v>
      </c>
      <c r="R1974">
        <v>0</v>
      </c>
      <c r="S1974">
        <v>0</v>
      </c>
      <c r="T1974">
        <v>900582</v>
      </c>
      <c r="U1974">
        <v>71506</v>
      </c>
      <c r="V1974">
        <v>71527</v>
      </c>
      <c r="W1974" t="s">
        <v>12609</v>
      </c>
      <c r="X1974" t="s">
        <v>13887</v>
      </c>
      <c r="Y1974">
        <v>0</v>
      </c>
      <c r="Z1974">
        <v>8379</v>
      </c>
    </row>
    <row r="1975" spans="1:26" x14ac:dyDescent="0.25">
      <c r="A1975">
        <v>305136</v>
      </c>
      <c r="B1975">
        <v>202501</v>
      </c>
      <c r="C1975">
        <v>2</v>
      </c>
      <c r="D1975" t="s">
        <v>12903</v>
      </c>
      <c r="E1975">
        <v>4</v>
      </c>
      <c r="F1975">
        <v>565</v>
      </c>
      <c r="G1975">
        <v>113</v>
      </c>
      <c r="H1975">
        <v>10</v>
      </c>
      <c r="I1975">
        <v>3</v>
      </c>
      <c r="J1975">
        <v>6247</v>
      </c>
      <c r="K1975">
        <v>8500</v>
      </c>
      <c r="L1975">
        <v>11</v>
      </c>
      <c r="M1975">
        <v>2.5</v>
      </c>
      <c r="N1975">
        <v>5</v>
      </c>
      <c r="O1975">
        <v>1</v>
      </c>
      <c r="P1975">
        <v>1.5</v>
      </c>
      <c r="Q1975">
        <v>1</v>
      </c>
      <c r="R1975">
        <v>0</v>
      </c>
      <c r="S1975">
        <v>0</v>
      </c>
      <c r="T1975">
        <v>900582</v>
      </c>
      <c r="U1975">
        <v>71506</v>
      </c>
      <c r="V1975">
        <v>71527</v>
      </c>
      <c r="W1975" t="s">
        <v>12609</v>
      </c>
      <c r="X1975" t="s">
        <v>13887</v>
      </c>
      <c r="Y1975">
        <v>0</v>
      </c>
      <c r="Z1975">
        <v>8379</v>
      </c>
    </row>
    <row r="1976" spans="1:26" x14ac:dyDescent="0.25">
      <c r="A1976">
        <v>305142</v>
      </c>
      <c r="B1976">
        <v>202501</v>
      </c>
      <c r="C1976">
        <v>1</v>
      </c>
      <c r="D1976" t="s">
        <v>13045</v>
      </c>
      <c r="E1976">
        <v>4</v>
      </c>
      <c r="F1976">
        <v>894</v>
      </c>
      <c r="G1976">
        <v>222</v>
      </c>
      <c r="H1976">
        <v>17</v>
      </c>
      <c r="I1976">
        <v>8</v>
      </c>
      <c r="J1976">
        <v>0</v>
      </c>
      <c r="K1976">
        <v>1950</v>
      </c>
      <c r="L1976">
        <v>0</v>
      </c>
      <c r="M1976">
        <v>0</v>
      </c>
      <c r="N1976">
        <v>0</v>
      </c>
      <c r="O1976">
        <v>0</v>
      </c>
      <c r="P1976">
        <v>0</v>
      </c>
      <c r="Q1976">
        <v>0</v>
      </c>
      <c r="R1976">
        <v>0</v>
      </c>
      <c r="S1976">
        <v>0</v>
      </c>
      <c r="T1976">
        <v>71590</v>
      </c>
      <c r="U1976">
        <v>71601</v>
      </c>
      <c r="V1976">
        <v>71106</v>
      </c>
      <c r="W1976" t="s">
        <v>12603</v>
      </c>
      <c r="X1976" t="s">
        <v>12590</v>
      </c>
      <c r="Y1976">
        <v>0</v>
      </c>
      <c r="Z1976">
        <v>195</v>
      </c>
    </row>
    <row r="1977" spans="1:26" x14ac:dyDescent="0.25">
      <c r="A1977">
        <v>305142</v>
      </c>
      <c r="B1977">
        <v>202501</v>
      </c>
      <c r="C1977">
        <v>2</v>
      </c>
      <c r="D1977" t="s">
        <v>13045</v>
      </c>
      <c r="E1977">
        <v>4</v>
      </c>
      <c r="F1977">
        <v>894</v>
      </c>
      <c r="G1977">
        <v>222</v>
      </c>
      <c r="H1977">
        <v>17</v>
      </c>
      <c r="I1977">
        <v>8</v>
      </c>
      <c r="J1977">
        <v>0</v>
      </c>
      <c r="K1977">
        <v>1950</v>
      </c>
      <c r="L1977">
        <v>0</v>
      </c>
      <c r="M1977">
        <v>0</v>
      </c>
      <c r="N1977">
        <v>0</v>
      </c>
      <c r="O1977">
        <v>0</v>
      </c>
      <c r="P1977">
        <v>0</v>
      </c>
      <c r="Q1977">
        <v>0</v>
      </c>
      <c r="R1977">
        <v>0</v>
      </c>
      <c r="S1977">
        <v>0</v>
      </c>
      <c r="T1977">
        <v>71590</v>
      </c>
      <c r="U1977">
        <v>71601</v>
      </c>
      <c r="V1977">
        <v>71106</v>
      </c>
      <c r="W1977" t="s">
        <v>12603</v>
      </c>
      <c r="X1977" t="s">
        <v>12590</v>
      </c>
      <c r="Y1977">
        <v>0</v>
      </c>
      <c r="Z1977">
        <v>195</v>
      </c>
    </row>
    <row r="1978" spans="1:26" x14ac:dyDescent="0.25">
      <c r="A1978">
        <v>305148</v>
      </c>
      <c r="B1978">
        <v>202501</v>
      </c>
      <c r="C1978">
        <v>1</v>
      </c>
      <c r="D1978" t="s">
        <v>12657</v>
      </c>
      <c r="E1978">
        <v>4</v>
      </c>
      <c r="F1978">
        <v>765</v>
      </c>
      <c r="G1978">
        <v>184</v>
      </c>
      <c r="H1978">
        <v>12</v>
      </c>
      <c r="I1978">
        <v>7</v>
      </c>
      <c r="J1978">
        <v>1776</v>
      </c>
      <c r="K1978">
        <v>7777</v>
      </c>
      <c r="L1978">
        <v>0</v>
      </c>
      <c r="M1978">
        <v>0</v>
      </c>
      <c r="N1978">
        <v>0</v>
      </c>
      <c r="O1978">
        <v>0</v>
      </c>
      <c r="P1978">
        <v>0</v>
      </c>
      <c r="Q1978">
        <v>0</v>
      </c>
      <c r="R1978">
        <v>0</v>
      </c>
      <c r="S1978">
        <v>0</v>
      </c>
      <c r="T1978">
        <v>71590</v>
      </c>
      <c r="U1978">
        <v>71602</v>
      </c>
      <c r="V1978">
        <v>71444</v>
      </c>
      <c r="W1978" t="s">
        <v>5222</v>
      </c>
      <c r="X1978" t="s">
        <v>12590</v>
      </c>
      <c r="Y1978">
        <v>0</v>
      </c>
      <c r="Z1978">
        <v>2554</v>
      </c>
    </row>
    <row r="1979" spans="1:26" x14ac:dyDescent="0.25">
      <c r="A1979">
        <v>305148</v>
      </c>
      <c r="B1979">
        <v>202501</v>
      </c>
      <c r="C1979">
        <v>2</v>
      </c>
      <c r="D1979" t="s">
        <v>12657</v>
      </c>
      <c r="E1979">
        <v>4</v>
      </c>
      <c r="F1979">
        <v>765</v>
      </c>
      <c r="G1979">
        <v>184</v>
      </c>
      <c r="H1979">
        <v>12</v>
      </c>
      <c r="I1979">
        <v>7</v>
      </c>
      <c r="J1979">
        <v>1776</v>
      </c>
      <c r="K1979">
        <v>7777</v>
      </c>
      <c r="L1979">
        <v>0</v>
      </c>
      <c r="M1979">
        <v>0</v>
      </c>
      <c r="N1979">
        <v>0</v>
      </c>
      <c r="O1979">
        <v>0</v>
      </c>
      <c r="P1979">
        <v>0</v>
      </c>
      <c r="Q1979">
        <v>0</v>
      </c>
      <c r="R1979">
        <v>0</v>
      </c>
      <c r="S1979">
        <v>0</v>
      </c>
      <c r="T1979">
        <v>71590</v>
      </c>
      <c r="U1979">
        <v>71602</v>
      </c>
      <c r="V1979">
        <v>71444</v>
      </c>
      <c r="W1979" t="s">
        <v>5222</v>
      </c>
      <c r="X1979" t="s">
        <v>12590</v>
      </c>
      <c r="Y1979">
        <v>0</v>
      </c>
      <c r="Z1979">
        <v>2554</v>
      </c>
    </row>
    <row r="1980" spans="1:26" x14ac:dyDescent="0.25">
      <c r="A1980">
        <v>305151</v>
      </c>
      <c r="B1980">
        <v>202501</v>
      </c>
      <c r="C1980">
        <v>1</v>
      </c>
      <c r="D1980" t="s">
        <v>13239</v>
      </c>
      <c r="E1980">
        <v>4</v>
      </c>
      <c r="F1980">
        <v>488</v>
      </c>
      <c r="G1980">
        <v>94</v>
      </c>
      <c r="H1980">
        <v>21</v>
      </c>
      <c r="I1980">
        <v>9</v>
      </c>
      <c r="J1980">
        <v>6787</v>
      </c>
      <c r="K1980">
        <v>31500</v>
      </c>
      <c r="L1980">
        <v>9</v>
      </c>
      <c r="M1980">
        <v>0.5</v>
      </c>
      <c r="N1980">
        <v>3.5</v>
      </c>
      <c r="O1980">
        <v>0</v>
      </c>
      <c r="P1980">
        <v>2</v>
      </c>
      <c r="Q1980">
        <v>1</v>
      </c>
      <c r="R1980">
        <v>2</v>
      </c>
      <c r="S1980">
        <v>0</v>
      </c>
      <c r="T1980">
        <v>900582</v>
      </c>
      <c r="U1980">
        <v>71507</v>
      </c>
      <c r="V1980">
        <v>71532</v>
      </c>
      <c r="W1980" t="s">
        <v>12616</v>
      </c>
      <c r="X1980" t="s">
        <v>13887</v>
      </c>
      <c r="Y1980">
        <v>20930</v>
      </c>
      <c r="Z1980">
        <v>10761</v>
      </c>
    </row>
    <row r="1981" spans="1:26" x14ac:dyDescent="0.25">
      <c r="A1981">
        <v>305151</v>
      </c>
      <c r="B1981">
        <v>202501</v>
      </c>
      <c r="C1981">
        <v>2</v>
      </c>
      <c r="D1981" t="s">
        <v>13239</v>
      </c>
      <c r="E1981">
        <v>4</v>
      </c>
      <c r="F1981">
        <v>488</v>
      </c>
      <c r="G1981">
        <v>94</v>
      </c>
      <c r="H1981">
        <v>21</v>
      </c>
      <c r="I1981">
        <v>9</v>
      </c>
      <c r="J1981">
        <v>6787</v>
      </c>
      <c r="K1981">
        <v>31500</v>
      </c>
      <c r="L1981">
        <v>9</v>
      </c>
      <c r="M1981">
        <v>0.5</v>
      </c>
      <c r="N1981">
        <v>3.5</v>
      </c>
      <c r="O1981">
        <v>0</v>
      </c>
      <c r="P1981">
        <v>2</v>
      </c>
      <c r="Q1981">
        <v>1</v>
      </c>
      <c r="R1981">
        <v>2</v>
      </c>
      <c r="S1981">
        <v>0</v>
      </c>
      <c r="T1981">
        <v>900582</v>
      </c>
      <c r="U1981">
        <v>71507</v>
      </c>
      <c r="V1981">
        <v>71532</v>
      </c>
      <c r="W1981" t="s">
        <v>12616</v>
      </c>
      <c r="X1981" t="s">
        <v>13887</v>
      </c>
      <c r="Y1981">
        <v>20930</v>
      </c>
      <c r="Z1981">
        <v>10761</v>
      </c>
    </row>
    <row r="1982" spans="1:26" x14ac:dyDescent="0.25">
      <c r="A1982">
        <v>305152</v>
      </c>
      <c r="B1982">
        <v>202501</v>
      </c>
      <c r="C1982">
        <v>1</v>
      </c>
      <c r="D1982" t="s">
        <v>13603</v>
      </c>
      <c r="E1982">
        <v>4</v>
      </c>
      <c r="F1982">
        <v>683</v>
      </c>
      <c r="G1982">
        <v>143</v>
      </c>
      <c r="H1982">
        <v>17</v>
      </c>
      <c r="I1982">
        <v>5</v>
      </c>
      <c r="J1982">
        <v>2421</v>
      </c>
      <c r="K1982">
        <v>13500</v>
      </c>
      <c r="L1982">
        <v>3</v>
      </c>
      <c r="M1982">
        <v>0</v>
      </c>
      <c r="N1982">
        <v>0</v>
      </c>
      <c r="O1982">
        <v>1</v>
      </c>
      <c r="P1982">
        <v>0</v>
      </c>
      <c r="Q1982">
        <v>0</v>
      </c>
      <c r="R1982">
        <v>2</v>
      </c>
      <c r="S1982">
        <v>0</v>
      </c>
      <c r="T1982">
        <v>900582</v>
      </c>
      <c r="U1982">
        <v>71188</v>
      </c>
      <c r="V1982">
        <v>71191</v>
      </c>
      <c r="W1982" t="s">
        <v>12620</v>
      </c>
      <c r="X1982" t="s">
        <v>13887</v>
      </c>
      <c r="Y1982">
        <v>0</v>
      </c>
      <c r="Z1982">
        <v>4813</v>
      </c>
    </row>
    <row r="1983" spans="1:26" x14ac:dyDescent="0.25">
      <c r="A1983">
        <v>305152</v>
      </c>
      <c r="B1983">
        <v>202501</v>
      </c>
      <c r="C1983">
        <v>2</v>
      </c>
      <c r="D1983" t="s">
        <v>13603</v>
      </c>
      <c r="E1983">
        <v>4</v>
      </c>
      <c r="F1983">
        <v>683</v>
      </c>
      <c r="G1983">
        <v>143</v>
      </c>
      <c r="H1983">
        <v>17</v>
      </c>
      <c r="I1983">
        <v>5</v>
      </c>
      <c r="J1983">
        <v>2421</v>
      </c>
      <c r="K1983">
        <v>13500</v>
      </c>
      <c r="L1983">
        <v>3</v>
      </c>
      <c r="M1983">
        <v>0</v>
      </c>
      <c r="N1983">
        <v>0</v>
      </c>
      <c r="O1983">
        <v>1</v>
      </c>
      <c r="P1983">
        <v>0</v>
      </c>
      <c r="Q1983">
        <v>0</v>
      </c>
      <c r="R1983">
        <v>2</v>
      </c>
      <c r="S1983">
        <v>0</v>
      </c>
      <c r="T1983">
        <v>900582</v>
      </c>
      <c r="U1983">
        <v>71188</v>
      </c>
      <c r="V1983">
        <v>71191</v>
      </c>
      <c r="W1983" t="s">
        <v>12620</v>
      </c>
      <c r="X1983" t="s">
        <v>13887</v>
      </c>
      <c r="Y1983">
        <v>0</v>
      </c>
      <c r="Z1983">
        <v>4813</v>
      </c>
    </row>
    <row r="1984" spans="1:26" x14ac:dyDescent="0.25">
      <c r="A1984">
        <v>305153</v>
      </c>
      <c r="B1984">
        <v>202501</v>
      </c>
      <c r="C1984">
        <v>1</v>
      </c>
      <c r="D1984" t="s">
        <v>13707</v>
      </c>
      <c r="E1984">
        <v>4</v>
      </c>
      <c r="F1984">
        <v>271</v>
      </c>
      <c r="G1984">
        <v>108</v>
      </c>
      <c r="H1984">
        <v>21</v>
      </c>
      <c r="I1984">
        <v>6</v>
      </c>
      <c r="J1984">
        <v>12669</v>
      </c>
      <c r="K1984">
        <v>18000</v>
      </c>
      <c r="L1984">
        <v>12</v>
      </c>
      <c r="M1984">
        <v>3</v>
      </c>
      <c r="N1984">
        <v>4</v>
      </c>
      <c r="O1984">
        <v>1</v>
      </c>
      <c r="P1984">
        <v>2</v>
      </c>
      <c r="Q1984">
        <v>2</v>
      </c>
      <c r="R1984">
        <v>0</v>
      </c>
      <c r="S1984">
        <v>0</v>
      </c>
      <c r="T1984">
        <v>71251</v>
      </c>
      <c r="U1984">
        <v>700023</v>
      </c>
      <c r="V1984">
        <v>71497</v>
      </c>
      <c r="W1984" t="s">
        <v>12679</v>
      </c>
      <c r="X1984" t="s">
        <v>13885</v>
      </c>
      <c r="Y1984">
        <v>0</v>
      </c>
      <c r="Z1984">
        <v>16833</v>
      </c>
    </row>
    <row r="1985" spans="1:26" x14ac:dyDescent="0.25">
      <c r="A1985">
        <v>305153</v>
      </c>
      <c r="B1985">
        <v>202501</v>
      </c>
      <c r="C1985">
        <v>2</v>
      </c>
      <c r="D1985" t="s">
        <v>13707</v>
      </c>
      <c r="E1985">
        <v>4</v>
      </c>
      <c r="F1985">
        <v>271</v>
      </c>
      <c r="G1985">
        <v>108</v>
      </c>
      <c r="H1985">
        <v>21</v>
      </c>
      <c r="I1985">
        <v>6</v>
      </c>
      <c r="J1985">
        <v>12669</v>
      </c>
      <c r="K1985">
        <v>18000</v>
      </c>
      <c r="L1985">
        <v>12</v>
      </c>
      <c r="M1985">
        <v>3</v>
      </c>
      <c r="N1985">
        <v>4</v>
      </c>
      <c r="O1985">
        <v>1</v>
      </c>
      <c r="P1985">
        <v>2</v>
      </c>
      <c r="Q1985">
        <v>2</v>
      </c>
      <c r="R1985">
        <v>0</v>
      </c>
      <c r="S1985">
        <v>0</v>
      </c>
      <c r="T1985">
        <v>71251</v>
      </c>
      <c r="U1985">
        <v>700023</v>
      </c>
      <c r="V1985">
        <v>71497</v>
      </c>
      <c r="W1985" t="s">
        <v>12679</v>
      </c>
      <c r="X1985" t="s">
        <v>13885</v>
      </c>
      <c r="Y1985">
        <v>0</v>
      </c>
      <c r="Z1985">
        <v>16833</v>
      </c>
    </row>
    <row r="1986" spans="1:26" x14ac:dyDescent="0.25">
      <c r="A1986">
        <v>305156</v>
      </c>
      <c r="B1986">
        <v>202501</v>
      </c>
      <c r="C1986">
        <v>1</v>
      </c>
      <c r="D1986" t="s">
        <v>12807</v>
      </c>
      <c r="E1986">
        <v>4</v>
      </c>
      <c r="F1986">
        <v>675</v>
      </c>
      <c r="G1986">
        <v>224</v>
      </c>
      <c r="H1986">
        <v>17</v>
      </c>
      <c r="I1986">
        <v>10</v>
      </c>
      <c r="J1986">
        <v>3339</v>
      </c>
      <c r="K1986">
        <v>0</v>
      </c>
      <c r="L1986">
        <v>1</v>
      </c>
      <c r="M1986">
        <v>0</v>
      </c>
      <c r="N1986">
        <v>0</v>
      </c>
      <c r="O1986">
        <v>1</v>
      </c>
      <c r="P1986">
        <v>0</v>
      </c>
      <c r="Q1986">
        <v>0</v>
      </c>
      <c r="R1986">
        <v>0</v>
      </c>
      <c r="S1986">
        <v>0</v>
      </c>
      <c r="T1986">
        <v>71251</v>
      </c>
      <c r="U1986">
        <v>71252</v>
      </c>
      <c r="V1986">
        <v>71394</v>
      </c>
      <c r="W1986" t="s">
        <v>12592</v>
      </c>
      <c r="X1986" t="s">
        <v>13885</v>
      </c>
      <c r="Y1986">
        <v>0</v>
      </c>
      <c r="Z1986">
        <v>5008</v>
      </c>
    </row>
    <row r="1987" spans="1:26" x14ac:dyDescent="0.25">
      <c r="A1987">
        <v>305156</v>
      </c>
      <c r="B1987">
        <v>202501</v>
      </c>
      <c r="C1987">
        <v>2</v>
      </c>
      <c r="D1987" t="s">
        <v>12807</v>
      </c>
      <c r="E1987">
        <v>4</v>
      </c>
      <c r="F1987">
        <v>675</v>
      </c>
      <c r="G1987">
        <v>224</v>
      </c>
      <c r="H1987">
        <v>17</v>
      </c>
      <c r="I1987">
        <v>10</v>
      </c>
      <c r="J1987">
        <v>3339</v>
      </c>
      <c r="K1987">
        <v>0</v>
      </c>
      <c r="L1987">
        <v>1</v>
      </c>
      <c r="M1987">
        <v>0</v>
      </c>
      <c r="N1987">
        <v>0</v>
      </c>
      <c r="O1987">
        <v>1</v>
      </c>
      <c r="P1987">
        <v>0</v>
      </c>
      <c r="Q1987">
        <v>0</v>
      </c>
      <c r="R1987">
        <v>0</v>
      </c>
      <c r="S1987">
        <v>0</v>
      </c>
      <c r="T1987">
        <v>71251</v>
      </c>
      <c r="U1987">
        <v>71252</v>
      </c>
      <c r="V1987">
        <v>71394</v>
      </c>
      <c r="W1987" t="s">
        <v>12592</v>
      </c>
      <c r="X1987" t="s">
        <v>13885</v>
      </c>
      <c r="Y1987">
        <v>0</v>
      </c>
      <c r="Z1987">
        <v>5008</v>
      </c>
    </row>
    <row r="1988" spans="1:26" x14ac:dyDescent="0.25">
      <c r="A1988">
        <v>305158</v>
      </c>
      <c r="B1988">
        <v>202501</v>
      </c>
      <c r="C1988">
        <v>1</v>
      </c>
      <c r="D1988" t="s">
        <v>13683</v>
      </c>
      <c r="E1988">
        <v>3</v>
      </c>
      <c r="F1988">
        <v>30</v>
      </c>
      <c r="G1988">
        <v>5</v>
      </c>
      <c r="H1988">
        <v>2</v>
      </c>
      <c r="I1988">
        <v>0</v>
      </c>
      <c r="J1988">
        <v>81738</v>
      </c>
      <c r="K1988">
        <v>41726</v>
      </c>
      <c r="L1988">
        <v>55.5</v>
      </c>
      <c r="M1988">
        <v>15</v>
      </c>
      <c r="N1988">
        <v>14</v>
      </c>
      <c r="O1988">
        <v>8</v>
      </c>
      <c r="P1988">
        <v>6.5</v>
      </c>
      <c r="Q1988">
        <v>11</v>
      </c>
      <c r="R1988">
        <v>1</v>
      </c>
      <c r="S1988">
        <v>0</v>
      </c>
      <c r="T1988">
        <v>900582</v>
      </c>
      <c r="U1988">
        <v>71188</v>
      </c>
      <c r="V1988">
        <v>71938</v>
      </c>
      <c r="W1988" t="s">
        <v>12620</v>
      </c>
      <c r="X1988" t="s">
        <v>13887</v>
      </c>
      <c r="Y1988">
        <v>113064</v>
      </c>
      <c r="Z1988">
        <v>127022</v>
      </c>
    </row>
    <row r="1989" spans="1:26" x14ac:dyDescent="0.25">
      <c r="A1989">
        <v>305158</v>
      </c>
      <c r="B1989">
        <v>202501</v>
      </c>
      <c r="C1989">
        <v>2</v>
      </c>
      <c r="D1989" t="s">
        <v>13683</v>
      </c>
      <c r="E1989">
        <v>3</v>
      </c>
      <c r="F1989">
        <v>30</v>
      </c>
      <c r="G1989">
        <v>5</v>
      </c>
      <c r="H1989">
        <v>2</v>
      </c>
      <c r="I1989">
        <v>0</v>
      </c>
      <c r="J1989">
        <v>81738</v>
      </c>
      <c r="K1989">
        <v>41726</v>
      </c>
      <c r="L1989">
        <v>55.5</v>
      </c>
      <c r="M1989">
        <v>15</v>
      </c>
      <c r="N1989">
        <v>14</v>
      </c>
      <c r="O1989">
        <v>8</v>
      </c>
      <c r="P1989">
        <v>6.5</v>
      </c>
      <c r="Q1989">
        <v>11</v>
      </c>
      <c r="R1989">
        <v>1</v>
      </c>
      <c r="S1989">
        <v>0</v>
      </c>
      <c r="T1989">
        <v>900582</v>
      </c>
      <c r="U1989">
        <v>71188</v>
      </c>
      <c r="V1989">
        <v>71938</v>
      </c>
      <c r="W1989" t="s">
        <v>12620</v>
      </c>
      <c r="X1989" t="s">
        <v>13887</v>
      </c>
      <c r="Y1989">
        <v>113064</v>
      </c>
      <c r="Z1989">
        <v>127022</v>
      </c>
    </row>
    <row r="1990" spans="1:26" x14ac:dyDescent="0.25">
      <c r="A1990">
        <v>305163</v>
      </c>
      <c r="B1990">
        <v>202501</v>
      </c>
      <c r="C1990">
        <v>1</v>
      </c>
      <c r="D1990" t="s">
        <v>13051</v>
      </c>
      <c r="E1990">
        <v>4</v>
      </c>
      <c r="F1990">
        <v>860</v>
      </c>
      <c r="G1990">
        <v>270</v>
      </c>
      <c r="H1990">
        <v>32</v>
      </c>
      <c r="I1990">
        <v>11</v>
      </c>
      <c r="J1990">
        <v>540</v>
      </c>
      <c r="K1990">
        <v>800</v>
      </c>
      <c r="L1990">
        <v>1.5</v>
      </c>
      <c r="M1990">
        <v>0</v>
      </c>
      <c r="N1990">
        <v>0</v>
      </c>
      <c r="O1990">
        <v>0</v>
      </c>
      <c r="P1990">
        <v>0</v>
      </c>
      <c r="Q1990">
        <v>1</v>
      </c>
      <c r="R1990">
        <v>0.5</v>
      </c>
      <c r="S1990">
        <v>0</v>
      </c>
      <c r="T1990">
        <v>71251</v>
      </c>
      <c r="U1990">
        <v>71174</v>
      </c>
      <c r="V1990">
        <v>71198</v>
      </c>
      <c r="W1990" t="s">
        <v>12613</v>
      </c>
      <c r="X1990" t="s">
        <v>13885</v>
      </c>
      <c r="Y1990">
        <v>0</v>
      </c>
      <c r="Z1990">
        <v>630</v>
      </c>
    </row>
    <row r="1991" spans="1:26" x14ac:dyDescent="0.25">
      <c r="A1991">
        <v>305163</v>
      </c>
      <c r="B1991">
        <v>202501</v>
      </c>
      <c r="C1991">
        <v>2</v>
      </c>
      <c r="D1991" t="s">
        <v>13051</v>
      </c>
      <c r="E1991">
        <v>4</v>
      </c>
      <c r="F1991">
        <v>860</v>
      </c>
      <c r="G1991">
        <v>270</v>
      </c>
      <c r="H1991">
        <v>32</v>
      </c>
      <c r="I1991">
        <v>11</v>
      </c>
      <c r="J1991">
        <v>540</v>
      </c>
      <c r="K1991">
        <v>800</v>
      </c>
      <c r="L1991">
        <v>1.5</v>
      </c>
      <c r="M1991">
        <v>0</v>
      </c>
      <c r="N1991">
        <v>0</v>
      </c>
      <c r="O1991">
        <v>0</v>
      </c>
      <c r="P1991">
        <v>0</v>
      </c>
      <c r="Q1991">
        <v>1</v>
      </c>
      <c r="R1991">
        <v>0.5</v>
      </c>
      <c r="S1991">
        <v>0</v>
      </c>
      <c r="T1991">
        <v>71251</v>
      </c>
      <c r="U1991">
        <v>71174</v>
      </c>
      <c r="V1991">
        <v>71198</v>
      </c>
      <c r="W1991" t="s">
        <v>12613</v>
      </c>
      <c r="X1991" t="s">
        <v>13885</v>
      </c>
      <c r="Y1991">
        <v>0</v>
      </c>
      <c r="Z1991">
        <v>630</v>
      </c>
    </row>
    <row r="1992" spans="1:26" x14ac:dyDescent="0.25">
      <c r="A1992">
        <v>305164</v>
      </c>
      <c r="B1992">
        <v>202501</v>
      </c>
      <c r="C1992">
        <v>1</v>
      </c>
      <c r="D1992" t="s">
        <v>12900</v>
      </c>
      <c r="E1992">
        <v>4</v>
      </c>
      <c r="F1992">
        <v>596</v>
      </c>
      <c r="G1992">
        <v>205</v>
      </c>
      <c r="H1992">
        <v>30</v>
      </c>
      <c r="I1992">
        <v>9</v>
      </c>
      <c r="J1992">
        <v>3156</v>
      </c>
      <c r="K1992">
        <v>40250</v>
      </c>
      <c r="L1992">
        <v>5.5</v>
      </c>
      <c r="M1992">
        <v>0</v>
      </c>
      <c r="N1992">
        <v>0</v>
      </c>
      <c r="O1992">
        <v>0.5</v>
      </c>
      <c r="P1992">
        <v>0</v>
      </c>
      <c r="Q1992">
        <v>0</v>
      </c>
      <c r="R1992">
        <v>5</v>
      </c>
      <c r="S1992">
        <v>0</v>
      </c>
      <c r="T1992">
        <v>71251</v>
      </c>
      <c r="U1992">
        <v>71239</v>
      </c>
      <c r="V1992">
        <v>71240</v>
      </c>
      <c r="W1992" t="s">
        <v>12650</v>
      </c>
      <c r="X1992" t="s">
        <v>13885</v>
      </c>
      <c r="Y1992">
        <v>9134</v>
      </c>
      <c r="Z1992">
        <v>7324</v>
      </c>
    </row>
    <row r="1993" spans="1:26" x14ac:dyDescent="0.25">
      <c r="A1993">
        <v>305164</v>
      </c>
      <c r="B1993">
        <v>202501</v>
      </c>
      <c r="C1993">
        <v>2</v>
      </c>
      <c r="D1993" t="s">
        <v>12900</v>
      </c>
      <c r="E1993">
        <v>4</v>
      </c>
      <c r="F1993">
        <v>596</v>
      </c>
      <c r="G1993">
        <v>205</v>
      </c>
      <c r="H1993">
        <v>30</v>
      </c>
      <c r="I1993">
        <v>9</v>
      </c>
      <c r="J1993">
        <v>3156</v>
      </c>
      <c r="K1993">
        <v>40250</v>
      </c>
      <c r="L1993">
        <v>5.5</v>
      </c>
      <c r="M1993">
        <v>0</v>
      </c>
      <c r="N1993">
        <v>0</v>
      </c>
      <c r="O1993">
        <v>0.5</v>
      </c>
      <c r="P1993">
        <v>0</v>
      </c>
      <c r="Q1993">
        <v>0</v>
      </c>
      <c r="R1993">
        <v>5</v>
      </c>
      <c r="S1993">
        <v>0</v>
      </c>
      <c r="T1993">
        <v>71251</v>
      </c>
      <c r="U1993">
        <v>71239</v>
      </c>
      <c r="V1993">
        <v>71240</v>
      </c>
      <c r="W1993" t="s">
        <v>12650</v>
      </c>
      <c r="X1993" t="s">
        <v>13885</v>
      </c>
      <c r="Y1993">
        <v>9134</v>
      </c>
      <c r="Z1993">
        <v>7324</v>
      </c>
    </row>
    <row r="1994" spans="1:26" x14ac:dyDescent="0.25">
      <c r="A1994">
        <v>305169</v>
      </c>
      <c r="B1994">
        <v>202501</v>
      </c>
      <c r="C1994">
        <v>1</v>
      </c>
      <c r="D1994" t="s">
        <v>12853</v>
      </c>
      <c r="E1994">
        <v>4</v>
      </c>
      <c r="F1994">
        <v>407</v>
      </c>
      <c r="G1994">
        <v>155</v>
      </c>
      <c r="H1994">
        <v>15</v>
      </c>
      <c r="I1994">
        <v>4</v>
      </c>
      <c r="J1994">
        <v>9845</v>
      </c>
      <c r="K1994">
        <v>15111</v>
      </c>
      <c r="L1994">
        <v>12</v>
      </c>
      <c r="M1994">
        <v>3</v>
      </c>
      <c r="N1994">
        <v>3.5</v>
      </c>
      <c r="O1994">
        <v>0</v>
      </c>
      <c r="P1994">
        <v>0</v>
      </c>
      <c r="Q1994">
        <v>3.5</v>
      </c>
      <c r="R1994">
        <v>2</v>
      </c>
      <c r="S1994">
        <v>0</v>
      </c>
      <c r="T1994">
        <v>71251</v>
      </c>
      <c r="U1994">
        <v>71239</v>
      </c>
      <c r="V1994">
        <v>71240</v>
      </c>
      <c r="W1994" t="s">
        <v>12650</v>
      </c>
      <c r="X1994" t="s">
        <v>13885</v>
      </c>
      <c r="Y1994">
        <v>19105</v>
      </c>
      <c r="Z1994">
        <v>12849</v>
      </c>
    </row>
    <row r="1995" spans="1:26" x14ac:dyDescent="0.25">
      <c r="A1995">
        <v>305169</v>
      </c>
      <c r="B1995">
        <v>202501</v>
      </c>
      <c r="C1995">
        <v>2</v>
      </c>
      <c r="D1995" t="s">
        <v>12853</v>
      </c>
      <c r="E1995">
        <v>4</v>
      </c>
      <c r="F1995">
        <v>407</v>
      </c>
      <c r="G1995">
        <v>155</v>
      </c>
      <c r="H1995">
        <v>15</v>
      </c>
      <c r="I1995">
        <v>4</v>
      </c>
      <c r="J1995">
        <v>9845</v>
      </c>
      <c r="K1995">
        <v>15111</v>
      </c>
      <c r="L1995">
        <v>12</v>
      </c>
      <c r="M1995">
        <v>3</v>
      </c>
      <c r="N1995">
        <v>3.5</v>
      </c>
      <c r="O1995">
        <v>0</v>
      </c>
      <c r="P1995">
        <v>0</v>
      </c>
      <c r="Q1995">
        <v>3.5</v>
      </c>
      <c r="R1995">
        <v>2</v>
      </c>
      <c r="S1995">
        <v>0</v>
      </c>
      <c r="T1995">
        <v>71251</v>
      </c>
      <c r="U1995">
        <v>71239</v>
      </c>
      <c r="V1995">
        <v>71240</v>
      </c>
      <c r="W1995" t="s">
        <v>12650</v>
      </c>
      <c r="X1995" t="s">
        <v>13885</v>
      </c>
      <c r="Y1995">
        <v>19105</v>
      </c>
      <c r="Z1995">
        <v>12849</v>
      </c>
    </row>
    <row r="1996" spans="1:26" x14ac:dyDescent="0.25">
      <c r="A1996">
        <v>305170</v>
      </c>
      <c r="B1996">
        <v>202501</v>
      </c>
      <c r="C1996">
        <v>1</v>
      </c>
      <c r="D1996" t="s">
        <v>12663</v>
      </c>
      <c r="E1996">
        <v>4</v>
      </c>
      <c r="F1996">
        <v>21</v>
      </c>
      <c r="G1996">
        <v>8</v>
      </c>
      <c r="H1996">
        <v>1</v>
      </c>
      <c r="I1996">
        <v>1</v>
      </c>
      <c r="J1996">
        <v>26467</v>
      </c>
      <c r="K1996">
        <v>51866</v>
      </c>
      <c r="L1996">
        <v>31</v>
      </c>
      <c r="M1996">
        <v>9.5</v>
      </c>
      <c r="N1996">
        <v>14</v>
      </c>
      <c r="O1996">
        <v>1.5</v>
      </c>
      <c r="P1996">
        <v>2</v>
      </c>
      <c r="Q1996">
        <v>0</v>
      </c>
      <c r="R1996">
        <v>4</v>
      </c>
      <c r="S1996">
        <v>0</v>
      </c>
      <c r="T1996">
        <v>71251</v>
      </c>
      <c r="U1996">
        <v>71255</v>
      </c>
      <c r="V1996">
        <v>71257</v>
      </c>
      <c r="W1996" t="s">
        <v>12640</v>
      </c>
      <c r="X1996" t="s">
        <v>13885</v>
      </c>
      <c r="Y1996">
        <v>12886</v>
      </c>
      <c r="Z1996">
        <v>35305</v>
      </c>
    </row>
    <row r="1997" spans="1:26" x14ac:dyDescent="0.25">
      <c r="A1997">
        <v>305170</v>
      </c>
      <c r="B1997">
        <v>202501</v>
      </c>
      <c r="C1997">
        <v>2</v>
      </c>
      <c r="D1997" t="s">
        <v>12663</v>
      </c>
      <c r="E1997">
        <v>4</v>
      </c>
      <c r="F1997">
        <v>21</v>
      </c>
      <c r="G1997">
        <v>8</v>
      </c>
      <c r="H1997">
        <v>1</v>
      </c>
      <c r="I1997">
        <v>1</v>
      </c>
      <c r="J1997">
        <v>26467</v>
      </c>
      <c r="K1997">
        <v>51866</v>
      </c>
      <c r="L1997">
        <v>31</v>
      </c>
      <c r="M1997">
        <v>9.5</v>
      </c>
      <c r="N1997">
        <v>14</v>
      </c>
      <c r="O1997">
        <v>1.5</v>
      </c>
      <c r="P1997">
        <v>2</v>
      </c>
      <c r="Q1997">
        <v>0</v>
      </c>
      <c r="R1997">
        <v>4</v>
      </c>
      <c r="S1997">
        <v>0</v>
      </c>
      <c r="T1997">
        <v>71251</v>
      </c>
      <c r="U1997">
        <v>71255</v>
      </c>
      <c r="V1997">
        <v>71257</v>
      </c>
      <c r="W1997" t="s">
        <v>12640</v>
      </c>
      <c r="X1997" t="s">
        <v>13885</v>
      </c>
      <c r="Y1997">
        <v>12886</v>
      </c>
      <c r="Z1997">
        <v>35305</v>
      </c>
    </row>
    <row r="1998" spans="1:26" x14ac:dyDescent="0.25">
      <c r="A1998">
        <v>305182</v>
      </c>
      <c r="B1998">
        <v>202501</v>
      </c>
      <c r="C1998">
        <v>1</v>
      </c>
      <c r="D1998" t="s">
        <v>13520</v>
      </c>
      <c r="E1998">
        <v>4</v>
      </c>
      <c r="F1998">
        <v>47</v>
      </c>
      <c r="G1998">
        <v>21</v>
      </c>
      <c r="H1998">
        <v>1</v>
      </c>
      <c r="I1998">
        <v>1</v>
      </c>
      <c r="J1998">
        <v>10636</v>
      </c>
      <c r="K1998">
        <v>108459</v>
      </c>
      <c r="L1998">
        <v>15</v>
      </c>
      <c r="M1998">
        <v>3</v>
      </c>
      <c r="N1998">
        <v>4</v>
      </c>
      <c r="O1998">
        <v>0</v>
      </c>
      <c r="P1998">
        <v>2</v>
      </c>
      <c r="Q1998">
        <v>2</v>
      </c>
      <c r="R1998">
        <v>4</v>
      </c>
      <c r="S1998">
        <v>0</v>
      </c>
      <c r="T1998">
        <v>71251</v>
      </c>
      <c r="U1998">
        <v>71248</v>
      </c>
      <c r="V1998">
        <v>700133</v>
      </c>
      <c r="W1998" t="s">
        <v>12625</v>
      </c>
      <c r="X1998" t="s">
        <v>13885</v>
      </c>
      <c r="Y1998">
        <v>0</v>
      </c>
      <c r="Z1998">
        <v>28354</v>
      </c>
    </row>
    <row r="1999" spans="1:26" x14ac:dyDescent="0.25">
      <c r="A1999">
        <v>305182</v>
      </c>
      <c r="B1999">
        <v>202501</v>
      </c>
      <c r="C1999">
        <v>2</v>
      </c>
      <c r="D1999" t="s">
        <v>13520</v>
      </c>
      <c r="E1999">
        <v>4</v>
      </c>
      <c r="F1999">
        <v>47</v>
      </c>
      <c r="G1999">
        <v>21</v>
      </c>
      <c r="H1999">
        <v>1</v>
      </c>
      <c r="I1999">
        <v>1</v>
      </c>
      <c r="J1999">
        <v>10636</v>
      </c>
      <c r="K1999">
        <v>108459</v>
      </c>
      <c r="L1999">
        <v>15</v>
      </c>
      <c r="M1999">
        <v>3</v>
      </c>
      <c r="N1999">
        <v>4</v>
      </c>
      <c r="O1999">
        <v>0</v>
      </c>
      <c r="P1999">
        <v>2</v>
      </c>
      <c r="Q1999">
        <v>2</v>
      </c>
      <c r="R1999">
        <v>4</v>
      </c>
      <c r="S1999">
        <v>0</v>
      </c>
      <c r="T1999">
        <v>71251</v>
      </c>
      <c r="U1999">
        <v>71248</v>
      </c>
      <c r="V1999">
        <v>700133</v>
      </c>
      <c r="W1999" t="s">
        <v>12625</v>
      </c>
      <c r="X1999" t="s">
        <v>13885</v>
      </c>
      <c r="Y1999">
        <v>0</v>
      </c>
      <c r="Z1999">
        <v>28354</v>
      </c>
    </row>
    <row r="2000" spans="1:26" x14ac:dyDescent="0.25">
      <c r="A2000">
        <v>305189</v>
      </c>
      <c r="B2000">
        <v>202501</v>
      </c>
      <c r="C2000">
        <v>1</v>
      </c>
      <c r="D2000" t="s">
        <v>12667</v>
      </c>
      <c r="E2000">
        <v>4</v>
      </c>
      <c r="F2000">
        <v>446</v>
      </c>
      <c r="G2000">
        <v>162</v>
      </c>
      <c r="H2000">
        <v>20</v>
      </c>
      <c r="I2000">
        <v>4</v>
      </c>
      <c r="J2000">
        <v>10075</v>
      </c>
      <c r="K2000">
        <v>9150</v>
      </c>
      <c r="L2000">
        <v>2</v>
      </c>
      <c r="M2000">
        <v>1</v>
      </c>
      <c r="N2000">
        <v>0</v>
      </c>
      <c r="O2000">
        <v>0.5</v>
      </c>
      <c r="P2000">
        <v>0.5</v>
      </c>
      <c r="Q2000">
        <v>0</v>
      </c>
      <c r="R2000">
        <v>0</v>
      </c>
      <c r="S2000">
        <v>0</v>
      </c>
      <c r="T2000">
        <v>71251</v>
      </c>
      <c r="U2000">
        <v>70930</v>
      </c>
      <c r="V2000">
        <v>71182</v>
      </c>
      <c r="W2000" t="s">
        <v>12618</v>
      </c>
      <c r="X2000" t="s">
        <v>13885</v>
      </c>
      <c r="Y2000">
        <v>0</v>
      </c>
      <c r="Z2000">
        <v>11670</v>
      </c>
    </row>
    <row r="2001" spans="1:26" x14ac:dyDescent="0.25">
      <c r="A2001">
        <v>305189</v>
      </c>
      <c r="B2001">
        <v>202501</v>
      </c>
      <c r="C2001">
        <v>2</v>
      </c>
      <c r="D2001" t="s">
        <v>12667</v>
      </c>
      <c r="E2001">
        <v>4</v>
      </c>
      <c r="F2001">
        <v>446</v>
      </c>
      <c r="G2001">
        <v>162</v>
      </c>
      <c r="H2001">
        <v>20</v>
      </c>
      <c r="I2001">
        <v>4</v>
      </c>
      <c r="J2001">
        <v>10075</v>
      </c>
      <c r="K2001">
        <v>9150</v>
      </c>
      <c r="L2001">
        <v>2</v>
      </c>
      <c r="M2001">
        <v>1</v>
      </c>
      <c r="N2001">
        <v>0</v>
      </c>
      <c r="O2001">
        <v>0.5</v>
      </c>
      <c r="P2001">
        <v>0.5</v>
      </c>
      <c r="Q2001">
        <v>0</v>
      </c>
      <c r="R2001">
        <v>0</v>
      </c>
      <c r="S2001">
        <v>0</v>
      </c>
      <c r="T2001">
        <v>71251</v>
      </c>
      <c r="U2001">
        <v>70930</v>
      </c>
      <c r="V2001">
        <v>71182</v>
      </c>
      <c r="W2001" t="s">
        <v>12618</v>
      </c>
      <c r="X2001" t="s">
        <v>13885</v>
      </c>
      <c r="Y2001">
        <v>0</v>
      </c>
      <c r="Z2001">
        <v>11670</v>
      </c>
    </row>
    <row r="2002" spans="1:26" x14ac:dyDescent="0.25">
      <c r="A2002">
        <v>305198</v>
      </c>
      <c r="B2002">
        <v>202501</v>
      </c>
      <c r="C2002">
        <v>1</v>
      </c>
      <c r="D2002" t="s">
        <v>13713</v>
      </c>
      <c r="E2002">
        <v>4</v>
      </c>
      <c r="F2002">
        <v>916</v>
      </c>
      <c r="G2002">
        <v>230</v>
      </c>
      <c r="H2002">
        <v>20</v>
      </c>
      <c r="I2002">
        <v>7</v>
      </c>
      <c r="J2002">
        <v>0</v>
      </c>
      <c r="K2002">
        <v>0</v>
      </c>
      <c r="L2002">
        <v>0</v>
      </c>
      <c r="M2002">
        <v>0</v>
      </c>
      <c r="N2002">
        <v>0</v>
      </c>
      <c r="O2002">
        <v>0</v>
      </c>
      <c r="P2002">
        <v>0</v>
      </c>
      <c r="Q2002">
        <v>0</v>
      </c>
      <c r="R2002">
        <v>0</v>
      </c>
      <c r="S2002">
        <v>0</v>
      </c>
      <c r="T2002">
        <v>71030</v>
      </c>
      <c r="U2002">
        <v>71510</v>
      </c>
      <c r="V2002">
        <v>71120</v>
      </c>
      <c r="W2002" t="s">
        <v>12607</v>
      </c>
      <c r="X2002" t="s">
        <v>12595</v>
      </c>
      <c r="Y2002">
        <v>0</v>
      </c>
      <c r="Z2002">
        <v>0</v>
      </c>
    </row>
    <row r="2003" spans="1:26" x14ac:dyDescent="0.25">
      <c r="A2003">
        <v>305198</v>
      </c>
      <c r="B2003">
        <v>202501</v>
      </c>
      <c r="C2003">
        <v>2</v>
      </c>
      <c r="D2003" t="s">
        <v>13713</v>
      </c>
      <c r="E2003">
        <v>4</v>
      </c>
      <c r="F2003">
        <v>916</v>
      </c>
      <c r="G2003">
        <v>230</v>
      </c>
      <c r="H2003">
        <v>20</v>
      </c>
      <c r="I2003">
        <v>7</v>
      </c>
      <c r="J2003">
        <v>0</v>
      </c>
      <c r="K2003">
        <v>0</v>
      </c>
      <c r="L2003">
        <v>0</v>
      </c>
      <c r="M2003">
        <v>0</v>
      </c>
      <c r="N2003">
        <v>0</v>
      </c>
      <c r="O2003">
        <v>0</v>
      </c>
      <c r="P2003">
        <v>0</v>
      </c>
      <c r="Q2003">
        <v>0</v>
      </c>
      <c r="R2003">
        <v>0</v>
      </c>
      <c r="S2003">
        <v>0</v>
      </c>
      <c r="T2003">
        <v>71030</v>
      </c>
      <c r="U2003">
        <v>71510</v>
      </c>
      <c r="V2003">
        <v>71120</v>
      </c>
      <c r="W2003" t="s">
        <v>12607</v>
      </c>
      <c r="X2003" t="s">
        <v>12595</v>
      </c>
      <c r="Y2003">
        <v>0</v>
      </c>
      <c r="Z2003">
        <v>0</v>
      </c>
    </row>
    <row r="2004" spans="1:26" x14ac:dyDescent="0.25">
      <c r="A2004">
        <v>305209</v>
      </c>
      <c r="B2004">
        <v>202501</v>
      </c>
      <c r="C2004">
        <v>1</v>
      </c>
      <c r="D2004" t="s">
        <v>13067</v>
      </c>
      <c r="E2004">
        <v>4</v>
      </c>
      <c r="F2004">
        <v>71</v>
      </c>
      <c r="G2004">
        <v>28</v>
      </c>
      <c r="H2004">
        <v>8</v>
      </c>
      <c r="I2004">
        <v>2</v>
      </c>
      <c r="J2004">
        <v>14930</v>
      </c>
      <c r="K2004">
        <v>80334</v>
      </c>
      <c r="L2004">
        <v>13</v>
      </c>
      <c r="M2004">
        <v>6</v>
      </c>
      <c r="N2004">
        <v>2</v>
      </c>
      <c r="O2004">
        <v>1</v>
      </c>
      <c r="P2004">
        <v>1</v>
      </c>
      <c r="Q2004">
        <v>0</v>
      </c>
      <c r="R2004">
        <v>3</v>
      </c>
      <c r="S2004">
        <v>0</v>
      </c>
      <c r="T2004">
        <v>71251</v>
      </c>
      <c r="U2004">
        <v>71255</v>
      </c>
      <c r="V2004">
        <v>700257</v>
      </c>
      <c r="W2004" t="s">
        <v>12640</v>
      </c>
      <c r="X2004" t="s">
        <v>13885</v>
      </c>
      <c r="Y2004">
        <v>21406</v>
      </c>
      <c r="Z2004">
        <v>24993</v>
      </c>
    </row>
    <row r="2005" spans="1:26" x14ac:dyDescent="0.25">
      <c r="A2005">
        <v>305209</v>
      </c>
      <c r="B2005">
        <v>202501</v>
      </c>
      <c r="C2005">
        <v>2</v>
      </c>
      <c r="D2005" t="s">
        <v>13067</v>
      </c>
      <c r="E2005">
        <v>4</v>
      </c>
      <c r="F2005">
        <v>71</v>
      </c>
      <c r="G2005">
        <v>28</v>
      </c>
      <c r="H2005">
        <v>8</v>
      </c>
      <c r="I2005">
        <v>2</v>
      </c>
      <c r="J2005">
        <v>14930</v>
      </c>
      <c r="K2005">
        <v>80334</v>
      </c>
      <c r="L2005">
        <v>13</v>
      </c>
      <c r="M2005">
        <v>6</v>
      </c>
      <c r="N2005">
        <v>2</v>
      </c>
      <c r="O2005">
        <v>1</v>
      </c>
      <c r="P2005">
        <v>1</v>
      </c>
      <c r="Q2005">
        <v>0</v>
      </c>
      <c r="R2005">
        <v>3</v>
      </c>
      <c r="S2005">
        <v>0</v>
      </c>
      <c r="T2005">
        <v>71251</v>
      </c>
      <c r="U2005">
        <v>71255</v>
      </c>
      <c r="V2005">
        <v>700257</v>
      </c>
      <c r="W2005" t="s">
        <v>12640</v>
      </c>
      <c r="X2005" t="s">
        <v>13885</v>
      </c>
      <c r="Y2005">
        <v>21406</v>
      </c>
      <c r="Z2005">
        <v>24993</v>
      </c>
    </row>
    <row r="2006" spans="1:26" x14ac:dyDescent="0.25">
      <c r="A2006">
        <v>305210</v>
      </c>
      <c r="B2006">
        <v>202501</v>
      </c>
      <c r="C2006">
        <v>1</v>
      </c>
      <c r="D2006" t="s">
        <v>13715</v>
      </c>
      <c r="E2006">
        <v>3</v>
      </c>
      <c r="F2006">
        <v>58</v>
      </c>
      <c r="G2006">
        <v>12</v>
      </c>
      <c r="H2006">
        <v>2</v>
      </c>
      <c r="I2006">
        <v>0</v>
      </c>
      <c r="J2006">
        <v>71157</v>
      </c>
      <c r="K2006">
        <v>97720</v>
      </c>
      <c r="L2006">
        <v>73</v>
      </c>
      <c r="M2006">
        <v>19.5</v>
      </c>
      <c r="N2006">
        <v>24.5</v>
      </c>
      <c r="O2006">
        <v>5.5</v>
      </c>
      <c r="P2006">
        <v>13</v>
      </c>
      <c r="Q2006">
        <v>6.5</v>
      </c>
      <c r="R2006">
        <v>4</v>
      </c>
      <c r="S2006">
        <v>0</v>
      </c>
      <c r="T2006">
        <v>71030</v>
      </c>
      <c r="U2006">
        <v>71505</v>
      </c>
      <c r="V2006">
        <v>71563</v>
      </c>
      <c r="W2006" t="s">
        <v>12648</v>
      </c>
      <c r="X2006" t="s">
        <v>12595</v>
      </c>
      <c r="Y2006">
        <v>6434</v>
      </c>
      <c r="Z2006">
        <v>89710</v>
      </c>
    </row>
    <row r="2007" spans="1:26" x14ac:dyDescent="0.25">
      <c r="A2007">
        <v>305210</v>
      </c>
      <c r="B2007">
        <v>202501</v>
      </c>
      <c r="C2007">
        <v>2</v>
      </c>
      <c r="D2007" t="s">
        <v>13715</v>
      </c>
      <c r="E2007">
        <v>3</v>
      </c>
      <c r="F2007">
        <v>58</v>
      </c>
      <c r="G2007">
        <v>12</v>
      </c>
      <c r="H2007">
        <v>2</v>
      </c>
      <c r="I2007">
        <v>0</v>
      </c>
      <c r="J2007">
        <v>71157</v>
      </c>
      <c r="K2007">
        <v>97720</v>
      </c>
      <c r="L2007">
        <v>73</v>
      </c>
      <c r="M2007">
        <v>19.5</v>
      </c>
      <c r="N2007">
        <v>24.5</v>
      </c>
      <c r="O2007">
        <v>5.5</v>
      </c>
      <c r="P2007">
        <v>13</v>
      </c>
      <c r="Q2007">
        <v>6.5</v>
      </c>
      <c r="R2007">
        <v>4</v>
      </c>
      <c r="S2007">
        <v>0</v>
      </c>
      <c r="T2007">
        <v>71030</v>
      </c>
      <c r="U2007">
        <v>71505</v>
      </c>
      <c r="V2007">
        <v>71563</v>
      </c>
      <c r="W2007" t="s">
        <v>12648</v>
      </c>
      <c r="X2007" t="s">
        <v>12595</v>
      </c>
      <c r="Y2007">
        <v>6434</v>
      </c>
      <c r="Z2007">
        <v>89710</v>
      </c>
    </row>
    <row r="2008" spans="1:26" x14ac:dyDescent="0.25">
      <c r="A2008">
        <v>305212</v>
      </c>
      <c r="B2008">
        <v>202501</v>
      </c>
      <c r="C2008">
        <v>1</v>
      </c>
      <c r="D2008" t="s">
        <v>13376</v>
      </c>
      <c r="E2008">
        <v>3</v>
      </c>
      <c r="F2008">
        <v>115</v>
      </c>
      <c r="G2008">
        <v>34</v>
      </c>
      <c r="H2008">
        <v>3</v>
      </c>
      <c r="I2008">
        <v>0</v>
      </c>
      <c r="J2008">
        <v>18969</v>
      </c>
      <c r="K2008">
        <v>67150</v>
      </c>
      <c r="L2008">
        <v>40</v>
      </c>
      <c r="M2008">
        <v>4.5</v>
      </c>
      <c r="N2008">
        <v>18</v>
      </c>
      <c r="O2008">
        <v>1.5</v>
      </c>
      <c r="P2008">
        <v>3</v>
      </c>
      <c r="Q2008">
        <v>7</v>
      </c>
      <c r="R2008">
        <v>6</v>
      </c>
      <c r="S2008">
        <v>0</v>
      </c>
      <c r="T2008">
        <v>71251</v>
      </c>
      <c r="U2008">
        <v>71252</v>
      </c>
      <c r="V2008">
        <v>700162</v>
      </c>
      <c r="W2008" t="s">
        <v>12592</v>
      </c>
      <c r="X2008" t="s">
        <v>13885</v>
      </c>
      <c r="Y2008">
        <v>35898</v>
      </c>
      <c r="Z2008">
        <v>34119</v>
      </c>
    </row>
    <row r="2009" spans="1:26" x14ac:dyDescent="0.25">
      <c r="A2009">
        <v>305212</v>
      </c>
      <c r="B2009">
        <v>202501</v>
      </c>
      <c r="C2009">
        <v>2</v>
      </c>
      <c r="D2009" t="s">
        <v>13376</v>
      </c>
      <c r="E2009">
        <v>3</v>
      </c>
      <c r="F2009">
        <v>115</v>
      </c>
      <c r="G2009">
        <v>34</v>
      </c>
      <c r="H2009">
        <v>3</v>
      </c>
      <c r="I2009">
        <v>0</v>
      </c>
      <c r="J2009">
        <v>18969</v>
      </c>
      <c r="K2009">
        <v>67150</v>
      </c>
      <c r="L2009">
        <v>40</v>
      </c>
      <c r="M2009">
        <v>4.5</v>
      </c>
      <c r="N2009">
        <v>18</v>
      </c>
      <c r="O2009">
        <v>1.5</v>
      </c>
      <c r="P2009">
        <v>3</v>
      </c>
      <c r="Q2009">
        <v>7</v>
      </c>
      <c r="R2009">
        <v>6</v>
      </c>
      <c r="S2009">
        <v>0</v>
      </c>
      <c r="T2009">
        <v>71251</v>
      </c>
      <c r="U2009">
        <v>71252</v>
      </c>
      <c r="V2009">
        <v>700162</v>
      </c>
      <c r="W2009" t="s">
        <v>12592</v>
      </c>
      <c r="X2009" t="s">
        <v>13885</v>
      </c>
      <c r="Y2009">
        <v>35898</v>
      </c>
      <c r="Z2009">
        <v>34119</v>
      </c>
    </row>
    <row r="2010" spans="1:26" x14ac:dyDescent="0.25">
      <c r="A2010">
        <v>305213</v>
      </c>
      <c r="B2010">
        <v>202501</v>
      </c>
      <c r="C2010">
        <v>1</v>
      </c>
      <c r="D2010" t="s">
        <v>12837</v>
      </c>
      <c r="E2010">
        <v>4</v>
      </c>
      <c r="F2010">
        <v>916</v>
      </c>
      <c r="G2010">
        <v>200</v>
      </c>
      <c r="H2010">
        <v>22</v>
      </c>
      <c r="I2010">
        <v>10</v>
      </c>
      <c r="J2010">
        <v>0</v>
      </c>
      <c r="K2010">
        <v>0</v>
      </c>
      <c r="L2010">
        <v>0</v>
      </c>
      <c r="M2010">
        <v>0</v>
      </c>
      <c r="N2010">
        <v>0</v>
      </c>
      <c r="O2010">
        <v>0</v>
      </c>
      <c r="P2010">
        <v>0</v>
      </c>
      <c r="Q2010">
        <v>0</v>
      </c>
      <c r="R2010">
        <v>0</v>
      </c>
      <c r="S2010">
        <v>0</v>
      </c>
      <c r="T2010">
        <v>900582</v>
      </c>
      <c r="U2010">
        <v>71188</v>
      </c>
      <c r="V2010">
        <v>71200</v>
      </c>
      <c r="W2010" t="s">
        <v>12620</v>
      </c>
      <c r="X2010" t="s">
        <v>13887</v>
      </c>
      <c r="Y2010">
        <v>0</v>
      </c>
      <c r="Z2010">
        <v>0</v>
      </c>
    </row>
    <row r="2011" spans="1:26" x14ac:dyDescent="0.25">
      <c r="A2011">
        <v>305213</v>
      </c>
      <c r="B2011">
        <v>202501</v>
      </c>
      <c r="C2011">
        <v>2</v>
      </c>
      <c r="D2011" t="s">
        <v>12837</v>
      </c>
      <c r="E2011">
        <v>4</v>
      </c>
      <c r="F2011">
        <v>916</v>
      </c>
      <c r="G2011">
        <v>200</v>
      </c>
      <c r="H2011">
        <v>22</v>
      </c>
      <c r="I2011">
        <v>10</v>
      </c>
      <c r="J2011">
        <v>0</v>
      </c>
      <c r="K2011">
        <v>0</v>
      </c>
      <c r="L2011">
        <v>0</v>
      </c>
      <c r="M2011">
        <v>0</v>
      </c>
      <c r="N2011">
        <v>0</v>
      </c>
      <c r="O2011">
        <v>0</v>
      </c>
      <c r="P2011">
        <v>0</v>
      </c>
      <c r="Q2011">
        <v>0</v>
      </c>
      <c r="R2011">
        <v>0</v>
      </c>
      <c r="S2011">
        <v>0</v>
      </c>
      <c r="T2011">
        <v>900582</v>
      </c>
      <c r="U2011">
        <v>71188</v>
      </c>
      <c r="V2011">
        <v>71200</v>
      </c>
      <c r="W2011" t="s">
        <v>12620</v>
      </c>
      <c r="X2011" t="s">
        <v>13887</v>
      </c>
      <c r="Y2011">
        <v>0</v>
      </c>
      <c r="Z2011">
        <v>0</v>
      </c>
    </row>
    <row r="2012" spans="1:26" x14ac:dyDescent="0.25">
      <c r="A2012">
        <v>305215</v>
      </c>
      <c r="B2012">
        <v>202501</v>
      </c>
      <c r="C2012">
        <v>1</v>
      </c>
      <c r="D2012" t="s">
        <v>13718</v>
      </c>
      <c r="E2012">
        <v>4</v>
      </c>
      <c r="F2012">
        <v>541</v>
      </c>
      <c r="G2012">
        <v>192</v>
      </c>
      <c r="H2012">
        <v>24</v>
      </c>
      <c r="I2012">
        <v>3</v>
      </c>
      <c r="J2012">
        <v>8328</v>
      </c>
      <c r="K2012">
        <v>0</v>
      </c>
      <c r="L2012">
        <v>8</v>
      </c>
      <c r="M2012">
        <v>1</v>
      </c>
      <c r="N2012">
        <v>2</v>
      </c>
      <c r="O2012">
        <v>2</v>
      </c>
      <c r="P2012">
        <v>0</v>
      </c>
      <c r="Q2012">
        <v>3</v>
      </c>
      <c r="R2012">
        <v>0</v>
      </c>
      <c r="S2012">
        <v>0</v>
      </c>
      <c r="T2012">
        <v>71251</v>
      </c>
      <c r="U2012">
        <v>70930</v>
      </c>
      <c r="V2012">
        <v>71363</v>
      </c>
      <c r="W2012" t="s">
        <v>12618</v>
      </c>
      <c r="X2012" t="s">
        <v>13885</v>
      </c>
      <c r="Y2012">
        <v>0</v>
      </c>
      <c r="Z2012">
        <v>9093</v>
      </c>
    </row>
    <row r="2013" spans="1:26" x14ac:dyDescent="0.25">
      <c r="A2013">
        <v>305215</v>
      </c>
      <c r="B2013">
        <v>202501</v>
      </c>
      <c r="C2013">
        <v>2</v>
      </c>
      <c r="D2013" t="s">
        <v>13718</v>
      </c>
      <c r="E2013">
        <v>4</v>
      </c>
      <c r="F2013">
        <v>541</v>
      </c>
      <c r="G2013">
        <v>192</v>
      </c>
      <c r="H2013">
        <v>24</v>
      </c>
      <c r="I2013">
        <v>3</v>
      </c>
      <c r="J2013">
        <v>8328</v>
      </c>
      <c r="K2013">
        <v>0</v>
      </c>
      <c r="L2013">
        <v>8</v>
      </c>
      <c r="M2013">
        <v>1</v>
      </c>
      <c r="N2013">
        <v>2</v>
      </c>
      <c r="O2013">
        <v>2</v>
      </c>
      <c r="P2013">
        <v>0</v>
      </c>
      <c r="Q2013">
        <v>3</v>
      </c>
      <c r="R2013">
        <v>0</v>
      </c>
      <c r="S2013">
        <v>0</v>
      </c>
      <c r="T2013">
        <v>71251</v>
      </c>
      <c r="U2013">
        <v>70930</v>
      </c>
      <c r="V2013">
        <v>71363</v>
      </c>
      <c r="W2013" t="s">
        <v>12618</v>
      </c>
      <c r="X2013" t="s">
        <v>13885</v>
      </c>
      <c r="Y2013">
        <v>0</v>
      </c>
      <c r="Z2013">
        <v>9093</v>
      </c>
    </row>
    <row r="2014" spans="1:26" x14ac:dyDescent="0.25">
      <c r="A2014">
        <v>305218</v>
      </c>
      <c r="B2014">
        <v>202501</v>
      </c>
      <c r="C2014">
        <v>1</v>
      </c>
      <c r="D2014" t="s">
        <v>12896</v>
      </c>
      <c r="E2014">
        <v>4</v>
      </c>
      <c r="F2014">
        <v>396</v>
      </c>
      <c r="G2014">
        <v>74</v>
      </c>
      <c r="H2014">
        <v>6</v>
      </c>
      <c r="I2014">
        <v>3</v>
      </c>
      <c r="J2014">
        <v>1286</v>
      </c>
      <c r="K2014">
        <v>112675</v>
      </c>
      <c r="L2014">
        <v>7.5</v>
      </c>
      <c r="M2014">
        <v>0.5</v>
      </c>
      <c r="N2014">
        <v>2.5</v>
      </c>
      <c r="O2014">
        <v>0</v>
      </c>
      <c r="P2014">
        <v>0</v>
      </c>
      <c r="Q2014">
        <v>1</v>
      </c>
      <c r="R2014">
        <v>3.5</v>
      </c>
      <c r="S2014">
        <v>0</v>
      </c>
      <c r="T2014">
        <v>900582</v>
      </c>
      <c r="U2014">
        <v>71139</v>
      </c>
      <c r="V2014">
        <v>700298</v>
      </c>
      <c r="W2014" t="s">
        <v>12594</v>
      </c>
      <c r="X2014" t="s">
        <v>13887</v>
      </c>
      <c r="Y2014">
        <v>0</v>
      </c>
      <c r="Z2014">
        <v>13193</v>
      </c>
    </row>
    <row r="2015" spans="1:26" x14ac:dyDescent="0.25">
      <c r="A2015">
        <v>305218</v>
      </c>
      <c r="B2015">
        <v>202501</v>
      </c>
      <c r="C2015">
        <v>2</v>
      </c>
      <c r="D2015" t="s">
        <v>12896</v>
      </c>
      <c r="E2015">
        <v>4</v>
      </c>
      <c r="F2015">
        <v>396</v>
      </c>
      <c r="G2015">
        <v>74</v>
      </c>
      <c r="H2015">
        <v>6</v>
      </c>
      <c r="I2015">
        <v>3</v>
      </c>
      <c r="J2015">
        <v>1286</v>
      </c>
      <c r="K2015">
        <v>112675</v>
      </c>
      <c r="L2015">
        <v>7.5</v>
      </c>
      <c r="M2015">
        <v>0.5</v>
      </c>
      <c r="N2015">
        <v>2.5</v>
      </c>
      <c r="O2015">
        <v>0</v>
      </c>
      <c r="P2015">
        <v>0</v>
      </c>
      <c r="Q2015">
        <v>1</v>
      </c>
      <c r="R2015">
        <v>3.5</v>
      </c>
      <c r="S2015">
        <v>0</v>
      </c>
      <c r="T2015">
        <v>900582</v>
      </c>
      <c r="U2015">
        <v>71139</v>
      </c>
      <c r="V2015">
        <v>700298</v>
      </c>
      <c r="W2015" t="s">
        <v>12594</v>
      </c>
      <c r="X2015" t="s">
        <v>13887</v>
      </c>
      <c r="Y2015">
        <v>0</v>
      </c>
      <c r="Z2015">
        <v>13193</v>
      </c>
    </row>
    <row r="2016" spans="1:26" x14ac:dyDescent="0.25">
      <c r="A2016">
        <v>305223</v>
      </c>
      <c r="B2016">
        <v>202501</v>
      </c>
      <c r="C2016">
        <v>1</v>
      </c>
      <c r="D2016" t="s">
        <v>12981</v>
      </c>
      <c r="E2016">
        <v>4</v>
      </c>
      <c r="F2016">
        <v>849</v>
      </c>
      <c r="G2016">
        <v>200</v>
      </c>
      <c r="H2016">
        <v>26</v>
      </c>
      <c r="I2016">
        <v>11</v>
      </c>
      <c r="J2016">
        <v>184</v>
      </c>
      <c r="K2016">
        <v>5929</v>
      </c>
      <c r="L2016">
        <v>1</v>
      </c>
      <c r="M2016">
        <v>0</v>
      </c>
      <c r="N2016">
        <v>0</v>
      </c>
      <c r="O2016">
        <v>0</v>
      </c>
      <c r="P2016">
        <v>0</v>
      </c>
      <c r="Q2016">
        <v>0</v>
      </c>
      <c r="R2016">
        <v>1</v>
      </c>
      <c r="S2016">
        <v>0</v>
      </c>
      <c r="T2016">
        <v>71030</v>
      </c>
      <c r="U2016">
        <v>71063</v>
      </c>
      <c r="V2016">
        <v>71689</v>
      </c>
      <c r="W2016" t="s">
        <v>3624</v>
      </c>
      <c r="X2016" t="s">
        <v>12595</v>
      </c>
      <c r="Y2016">
        <v>0</v>
      </c>
      <c r="Z2016">
        <v>847</v>
      </c>
    </row>
    <row r="2017" spans="1:26" x14ac:dyDescent="0.25">
      <c r="A2017">
        <v>305223</v>
      </c>
      <c r="B2017">
        <v>202501</v>
      </c>
      <c r="C2017">
        <v>2</v>
      </c>
      <c r="D2017" t="s">
        <v>12981</v>
      </c>
      <c r="E2017">
        <v>4</v>
      </c>
      <c r="F2017">
        <v>849</v>
      </c>
      <c r="G2017">
        <v>200</v>
      </c>
      <c r="H2017">
        <v>26</v>
      </c>
      <c r="I2017">
        <v>11</v>
      </c>
      <c r="J2017">
        <v>184</v>
      </c>
      <c r="K2017">
        <v>5929</v>
      </c>
      <c r="L2017">
        <v>1</v>
      </c>
      <c r="M2017">
        <v>0</v>
      </c>
      <c r="N2017">
        <v>0</v>
      </c>
      <c r="O2017">
        <v>0</v>
      </c>
      <c r="P2017">
        <v>0</v>
      </c>
      <c r="Q2017">
        <v>0</v>
      </c>
      <c r="R2017">
        <v>1</v>
      </c>
      <c r="S2017">
        <v>0</v>
      </c>
      <c r="T2017">
        <v>71030</v>
      </c>
      <c r="U2017">
        <v>71063</v>
      </c>
      <c r="V2017">
        <v>71689</v>
      </c>
      <c r="W2017" t="s">
        <v>3624</v>
      </c>
      <c r="X2017" t="s">
        <v>12595</v>
      </c>
      <c r="Y2017">
        <v>0</v>
      </c>
      <c r="Z2017">
        <v>847</v>
      </c>
    </row>
    <row r="2018" spans="1:26" x14ac:dyDescent="0.25">
      <c r="A2018">
        <v>305225</v>
      </c>
      <c r="B2018">
        <v>202501</v>
      </c>
      <c r="C2018">
        <v>1</v>
      </c>
      <c r="D2018" t="s">
        <v>12958</v>
      </c>
      <c r="E2018">
        <v>4</v>
      </c>
      <c r="F2018">
        <v>753</v>
      </c>
      <c r="G2018">
        <v>161</v>
      </c>
      <c r="H2018">
        <v>21</v>
      </c>
      <c r="I2018">
        <v>5</v>
      </c>
      <c r="J2018">
        <v>2139</v>
      </c>
      <c r="K2018">
        <v>5000</v>
      </c>
      <c r="L2018">
        <v>1</v>
      </c>
      <c r="M2018">
        <v>0</v>
      </c>
      <c r="N2018">
        <v>0</v>
      </c>
      <c r="O2018">
        <v>0.5</v>
      </c>
      <c r="P2018">
        <v>0.5</v>
      </c>
      <c r="Q2018">
        <v>0</v>
      </c>
      <c r="R2018">
        <v>0</v>
      </c>
      <c r="S2018">
        <v>0</v>
      </c>
      <c r="T2018">
        <v>900582</v>
      </c>
      <c r="U2018">
        <v>71159</v>
      </c>
      <c r="V2018">
        <v>71274</v>
      </c>
      <c r="W2018" t="s">
        <v>12629</v>
      </c>
      <c r="X2018" t="s">
        <v>13887</v>
      </c>
      <c r="Y2018">
        <v>0</v>
      </c>
      <c r="Z2018">
        <v>2881</v>
      </c>
    </row>
    <row r="2019" spans="1:26" x14ac:dyDescent="0.25">
      <c r="A2019">
        <v>305225</v>
      </c>
      <c r="B2019">
        <v>202501</v>
      </c>
      <c r="C2019">
        <v>2</v>
      </c>
      <c r="D2019" t="s">
        <v>12958</v>
      </c>
      <c r="E2019">
        <v>4</v>
      </c>
      <c r="F2019">
        <v>753</v>
      </c>
      <c r="G2019">
        <v>161</v>
      </c>
      <c r="H2019">
        <v>21</v>
      </c>
      <c r="I2019">
        <v>5</v>
      </c>
      <c r="J2019">
        <v>2139</v>
      </c>
      <c r="K2019">
        <v>5000</v>
      </c>
      <c r="L2019">
        <v>1</v>
      </c>
      <c r="M2019">
        <v>0</v>
      </c>
      <c r="N2019">
        <v>0</v>
      </c>
      <c r="O2019">
        <v>0.5</v>
      </c>
      <c r="P2019">
        <v>0.5</v>
      </c>
      <c r="Q2019">
        <v>0</v>
      </c>
      <c r="R2019">
        <v>0</v>
      </c>
      <c r="S2019">
        <v>0</v>
      </c>
      <c r="T2019">
        <v>900582</v>
      </c>
      <c r="U2019">
        <v>71159</v>
      </c>
      <c r="V2019">
        <v>71274</v>
      </c>
      <c r="W2019" t="s">
        <v>12629</v>
      </c>
      <c r="X2019" t="s">
        <v>13887</v>
      </c>
      <c r="Y2019">
        <v>0</v>
      </c>
      <c r="Z2019">
        <v>2881</v>
      </c>
    </row>
    <row r="2020" spans="1:26" x14ac:dyDescent="0.25">
      <c r="A2020">
        <v>305226</v>
      </c>
      <c r="B2020">
        <v>202501</v>
      </c>
      <c r="C2020">
        <v>1</v>
      </c>
      <c r="D2020" t="s">
        <v>12949</v>
      </c>
      <c r="E2020">
        <v>4</v>
      </c>
      <c r="F2020">
        <v>52</v>
      </c>
      <c r="G2020">
        <v>12</v>
      </c>
      <c r="H2020">
        <v>2</v>
      </c>
      <c r="I2020">
        <v>2</v>
      </c>
      <c r="J2020">
        <v>9600</v>
      </c>
      <c r="K2020">
        <v>148083</v>
      </c>
      <c r="L2020">
        <v>15.5</v>
      </c>
      <c r="M2020">
        <v>4.5</v>
      </c>
      <c r="N2020">
        <v>6</v>
      </c>
      <c r="O2020">
        <v>1.5</v>
      </c>
      <c r="P2020">
        <v>0</v>
      </c>
      <c r="Q2020">
        <v>2</v>
      </c>
      <c r="R2020">
        <v>1.5</v>
      </c>
      <c r="S2020">
        <v>0</v>
      </c>
      <c r="T2020">
        <v>71030</v>
      </c>
      <c r="U2020">
        <v>71510</v>
      </c>
      <c r="V2020">
        <v>700173</v>
      </c>
      <c r="W2020" t="s">
        <v>12607</v>
      </c>
      <c r="X2020" t="s">
        <v>12595</v>
      </c>
      <c r="Y2020">
        <v>0</v>
      </c>
      <c r="Z2020">
        <v>27667</v>
      </c>
    </row>
    <row r="2021" spans="1:26" x14ac:dyDescent="0.25">
      <c r="A2021">
        <v>305226</v>
      </c>
      <c r="B2021">
        <v>202501</v>
      </c>
      <c r="C2021">
        <v>2</v>
      </c>
      <c r="D2021" t="s">
        <v>12949</v>
      </c>
      <c r="E2021">
        <v>4</v>
      </c>
      <c r="F2021">
        <v>52</v>
      </c>
      <c r="G2021">
        <v>12</v>
      </c>
      <c r="H2021">
        <v>2</v>
      </c>
      <c r="I2021">
        <v>2</v>
      </c>
      <c r="J2021">
        <v>9600</v>
      </c>
      <c r="K2021">
        <v>148083</v>
      </c>
      <c r="L2021">
        <v>15.5</v>
      </c>
      <c r="M2021">
        <v>4.5</v>
      </c>
      <c r="N2021">
        <v>6</v>
      </c>
      <c r="O2021">
        <v>1.5</v>
      </c>
      <c r="P2021">
        <v>0</v>
      </c>
      <c r="Q2021">
        <v>2</v>
      </c>
      <c r="R2021">
        <v>1.5</v>
      </c>
      <c r="S2021">
        <v>0</v>
      </c>
      <c r="T2021">
        <v>71030</v>
      </c>
      <c r="U2021">
        <v>71510</v>
      </c>
      <c r="V2021">
        <v>700173</v>
      </c>
      <c r="W2021" t="s">
        <v>12607</v>
      </c>
      <c r="X2021" t="s">
        <v>12595</v>
      </c>
      <c r="Y2021">
        <v>0</v>
      </c>
      <c r="Z2021">
        <v>27667</v>
      </c>
    </row>
    <row r="2022" spans="1:26" x14ac:dyDescent="0.25">
      <c r="A2022">
        <v>305227</v>
      </c>
      <c r="B2022">
        <v>202501</v>
      </c>
      <c r="C2022">
        <v>1</v>
      </c>
      <c r="D2022" t="s">
        <v>13720</v>
      </c>
      <c r="E2022">
        <v>4</v>
      </c>
      <c r="F2022">
        <v>670</v>
      </c>
      <c r="G2022">
        <v>165</v>
      </c>
      <c r="H2022">
        <v>27</v>
      </c>
      <c r="I2022">
        <v>11</v>
      </c>
      <c r="J2022">
        <v>3390</v>
      </c>
      <c r="K2022">
        <v>10876</v>
      </c>
      <c r="L2022">
        <v>2</v>
      </c>
      <c r="M2022">
        <v>1</v>
      </c>
      <c r="N2022">
        <v>0</v>
      </c>
      <c r="O2022">
        <v>0</v>
      </c>
      <c r="P2022">
        <v>0</v>
      </c>
      <c r="Q2022">
        <v>0</v>
      </c>
      <c r="R2022">
        <v>1</v>
      </c>
      <c r="S2022">
        <v>0</v>
      </c>
      <c r="T2022">
        <v>71590</v>
      </c>
      <c r="U2022">
        <v>71594</v>
      </c>
      <c r="V2022">
        <v>700073</v>
      </c>
      <c r="W2022" t="s">
        <v>12670</v>
      </c>
      <c r="X2022" t="s">
        <v>12590</v>
      </c>
      <c r="Y2022">
        <v>0</v>
      </c>
      <c r="Z2022">
        <v>5281</v>
      </c>
    </row>
    <row r="2023" spans="1:26" x14ac:dyDescent="0.25">
      <c r="A2023">
        <v>305227</v>
      </c>
      <c r="B2023">
        <v>202501</v>
      </c>
      <c r="C2023">
        <v>2</v>
      </c>
      <c r="D2023" t="s">
        <v>13720</v>
      </c>
      <c r="E2023">
        <v>4</v>
      </c>
      <c r="F2023">
        <v>670</v>
      </c>
      <c r="G2023">
        <v>165</v>
      </c>
      <c r="H2023">
        <v>27</v>
      </c>
      <c r="I2023">
        <v>11</v>
      </c>
      <c r="J2023">
        <v>3390</v>
      </c>
      <c r="K2023">
        <v>10876</v>
      </c>
      <c r="L2023">
        <v>2</v>
      </c>
      <c r="M2023">
        <v>1</v>
      </c>
      <c r="N2023">
        <v>0</v>
      </c>
      <c r="O2023">
        <v>0</v>
      </c>
      <c r="P2023">
        <v>0</v>
      </c>
      <c r="Q2023">
        <v>0</v>
      </c>
      <c r="R2023">
        <v>1</v>
      </c>
      <c r="S2023">
        <v>0</v>
      </c>
      <c r="T2023">
        <v>71590</v>
      </c>
      <c r="U2023">
        <v>71594</v>
      </c>
      <c r="V2023">
        <v>700073</v>
      </c>
      <c r="W2023" t="s">
        <v>12670</v>
      </c>
      <c r="X2023" t="s">
        <v>12590</v>
      </c>
      <c r="Y2023">
        <v>0</v>
      </c>
      <c r="Z2023">
        <v>5281</v>
      </c>
    </row>
    <row r="2024" spans="1:26" x14ac:dyDescent="0.25">
      <c r="A2024">
        <v>305235</v>
      </c>
      <c r="B2024">
        <v>202501</v>
      </c>
      <c r="C2024">
        <v>1</v>
      </c>
      <c r="D2024" t="s">
        <v>13722</v>
      </c>
      <c r="E2024">
        <v>4</v>
      </c>
      <c r="F2024">
        <v>542</v>
      </c>
      <c r="G2024">
        <v>135</v>
      </c>
      <c r="H2024">
        <v>22</v>
      </c>
      <c r="I2024">
        <v>7</v>
      </c>
      <c r="J2024">
        <v>3160</v>
      </c>
      <c r="K2024">
        <v>59279</v>
      </c>
      <c r="L2024">
        <v>7</v>
      </c>
      <c r="M2024">
        <v>2</v>
      </c>
      <c r="N2024">
        <v>0</v>
      </c>
      <c r="O2024">
        <v>0</v>
      </c>
      <c r="P2024">
        <v>0</v>
      </c>
      <c r="Q2024">
        <v>2</v>
      </c>
      <c r="R2024">
        <v>3</v>
      </c>
      <c r="S2024">
        <v>0</v>
      </c>
      <c r="T2024">
        <v>71590</v>
      </c>
      <c r="U2024">
        <v>71594</v>
      </c>
      <c r="V2024">
        <v>700073</v>
      </c>
      <c r="W2024" t="s">
        <v>12670</v>
      </c>
      <c r="X2024" t="s">
        <v>12590</v>
      </c>
      <c r="Y2024">
        <v>0</v>
      </c>
      <c r="Z2024">
        <v>9088</v>
      </c>
    </row>
    <row r="2025" spans="1:26" x14ac:dyDescent="0.25">
      <c r="A2025">
        <v>305235</v>
      </c>
      <c r="B2025">
        <v>202501</v>
      </c>
      <c r="C2025">
        <v>2</v>
      </c>
      <c r="D2025" t="s">
        <v>13722</v>
      </c>
      <c r="E2025">
        <v>4</v>
      </c>
      <c r="F2025">
        <v>542</v>
      </c>
      <c r="G2025">
        <v>135</v>
      </c>
      <c r="H2025">
        <v>22</v>
      </c>
      <c r="I2025">
        <v>7</v>
      </c>
      <c r="J2025">
        <v>3160</v>
      </c>
      <c r="K2025">
        <v>59279</v>
      </c>
      <c r="L2025">
        <v>7</v>
      </c>
      <c r="M2025">
        <v>2</v>
      </c>
      <c r="N2025">
        <v>0</v>
      </c>
      <c r="O2025">
        <v>0</v>
      </c>
      <c r="P2025">
        <v>0</v>
      </c>
      <c r="Q2025">
        <v>2</v>
      </c>
      <c r="R2025">
        <v>3</v>
      </c>
      <c r="S2025">
        <v>0</v>
      </c>
      <c r="T2025">
        <v>71590</v>
      </c>
      <c r="U2025">
        <v>71594</v>
      </c>
      <c r="V2025">
        <v>700073</v>
      </c>
      <c r="W2025" t="s">
        <v>12670</v>
      </c>
      <c r="X2025" t="s">
        <v>12590</v>
      </c>
      <c r="Y2025">
        <v>0</v>
      </c>
      <c r="Z2025">
        <v>9088</v>
      </c>
    </row>
    <row r="2026" spans="1:26" x14ac:dyDescent="0.25">
      <c r="A2026">
        <v>305237</v>
      </c>
      <c r="B2026">
        <v>202501</v>
      </c>
      <c r="C2026">
        <v>1</v>
      </c>
      <c r="D2026" t="s">
        <v>13303</v>
      </c>
      <c r="E2026">
        <v>4</v>
      </c>
      <c r="F2026">
        <v>190</v>
      </c>
      <c r="G2026">
        <v>34</v>
      </c>
      <c r="H2026">
        <v>5</v>
      </c>
      <c r="I2026">
        <v>2</v>
      </c>
      <c r="J2026">
        <v>10306</v>
      </c>
      <c r="K2026">
        <v>81135</v>
      </c>
      <c r="L2026">
        <v>11.5</v>
      </c>
      <c r="M2026">
        <v>3.5</v>
      </c>
      <c r="N2026">
        <v>2</v>
      </c>
      <c r="O2026">
        <v>0.5</v>
      </c>
      <c r="P2026">
        <v>0.5</v>
      </c>
      <c r="Q2026">
        <v>2.5</v>
      </c>
      <c r="R2026">
        <v>2.5</v>
      </c>
      <c r="S2026">
        <v>0</v>
      </c>
      <c r="T2026">
        <v>900582</v>
      </c>
      <c r="U2026">
        <v>71276</v>
      </c>
      <c r="V2026">
        <v>71275</v>
      </c>
      <c r="W2026" t="s">
        <v>12631</v>
      </c>
      <c r="X2026" t="s">
        <v>13887</v>
      </c>
      <c r="Y2026">
        <v>35003</v>
      </c>
      <c r="Z2026">
        <v>19343</v>
      </c>
    </row>
    <row r="2027" spans="1:26" x14ac:dyDescent="0.25">
      <c r="A2027">
        <v>305237</v>
      </c>
      <c r="B2027">
        <v>202501</v>
      </c>
      <c r="C2027">
        <v>2</v>
      </c>
      <c r="D2027" t="s">
        <v>13303</v>
      </c>
      <c r="E2027">
        <v>4</v>
      </c>
      <c r="F2027">
        <v>190</v>
      </c>
      <c r="G2027">
        <v>34</v>
      </c>
      <c r="H2027">
        <v>5</v>
      </c>
      <c r="I2027">
        <v>2</v>
      </c>
      <c r="J2027">
        <v>10306</v>
      </c>
      <c r="K2027">
        <v>81135</v>
      </c>
      <c r="L2027">
        <v>11.5</v>
      </c>
      <c r="M2027">
        <v>3.5</v>
      </c>
      <c r="N2027">
        <v>2</v>
      </c>
      <c r="O2027">
        <v>0.5</v>
      </c>
      <c r="P2027">
        <v>0.5</v>
      </c>
      <c r="Q2027">
        <v>2.5</v>
      </c>
      <c r="R2027">
        <v>2.5</v>
      </c>
      <c r="S2027">
        <v>0</v>
      </c>
      <c r="T2027">
        <v>900582</v>
      </c>
      <c r="U2027">
        <v>71276</v>
      </c>
      <c r="V2027">
        <v>71275</v>
      </c>
      <c r="W2027" t="s">
        <v>12631</v>
      </c>
      <c r="X2027" t="s">
        <v>13887</v>
      </c>
      <c r="Y2027">
        <v>35003</v>
      </c>
      <c r="Z2027">
        <v>19343</v>
      </c>
    </row>
    <row r="2028" spans="1:26" x14ac:dyDescent="0.25">
      <c r="A2028">
        <v>305239</v>
      </c>
      <c r="B2028">
        <v>202501</v>
      </c>
      <c r="C2028">
        <v>1</v>
      </c>
      <c r="D2028" t="s">
        <v>13651</v>
      </c>
      <c r="E2028">
        <v>4</v>
      </c>
      <c r="F2028">
        <v>301</v>
      </c>
      <c r="G2028">
        <v>54</v>
      </c>
      <c r="H2028">
        <v>5</v>
      </c>
      <c r="I2028">
        <v>2</v>
      </c>
      <c r="J2028">
        <v>11897</v>
      </c>
      <c r="K2028">
        <v>0</v>
      </c>
      <c r="L2028">
        <v>15.5</v>
      </c>
      <c r="M2028">
        <v>2</v>
      </c>
      <c r="N2028">
        <v>2.5</v>
      </c>
      <c r="O2028">
        <v>3</v>
      </c>
      <c r="P2028">
        <v>5</v>
      </c>
      <c r="Q2028">
        <v>3</v>
      </c>
      <c r="R2028">
        <v>0</v>
      </c>
      <c r="S2028">
        <v>0</v>
      </c>
      <c r="T2028">
        <v>900582</v>
      </c>
      <c r="U2028">
        <v>71139</v>
      </c>
      <c r="V2028">
        <v>71409</v>
      </c>
      <c r="W2028" t="s">
        <v>12594</v>
      </c>
      <c r="X2028" t="s">
        <v>13887</v>
      </c>
      <c r="Y2028">
        <v>0</v>
      </c>
      <c r="Z2028">
        <v>16047</v>
      </c>
    </row>
    <row r="2029" spans="1:26" x14ac:dyDescent="0.25">
      <c r="A2029">
        <v>305239</v>
      </c>
      <c r="B2029">
        <v>202501</v>
      </c>
      <c r="C2029">
        <v>2</v>
      </c>
      <c r="D2029" t="s">
        <v>13651</v>
      </c>
      <c r="E2029">
        <v>4</v>
      </c>
      <c r="F2029">
        <v>301</v>
      </c>
      <c r="G2029">
        <v>54</v>
      </c>
      <c r="H2029">
        <v>5</v>
      </c>
      <c r="I2029">
        <v>2</v>
      </c>
      <c r="J2029">
        <v>11897</v>
      </c>
      <c r="K2029">
        <v>0</v>
      </c>
      <c r="L2029">
        <v>15.5</v>
      </c>
      <c r="M2029">
        <v>2</v>
      </c>
      <c r="N2029">
        <v>2.5</v>
      </c>
      <c r="O2029">
        <v>3</v>
      </c>
      <c r="P2029">
        <v>5</v>
      </c>
      <c r="Q2029">
        <v>3</v>
      </c>
      <c r="R2029">
        <v>0</v>
      </c>
      <c r="S2029">
        <v>0</v>
      </c>
      <c r="T2029">
        <v>900582</v>
      </c>
      <c r="U2029">
        <v>71139</v>
      </c>
      <c r="V2029">
        <v>71409</v>
      </c>
      <c r="W2029" t="s">
        <v>12594</v>
      </c>
      <c r="X2029" t="s">
        <v>13887</v>
      </c>
      <c r="Y2029">
        <v>0</v>
      </c>
      <c r="Z2029">
        <v>16047</v>
      </c>
    </row>
    <row r="2030" spans="1:26" x14ac:dyDescent="0.25">
      <c r="A2030">
        <v>305242</v>
      </c>
      <c r="B2030">
        <v>202501</v>
      </c>
      <c r="C2030">
        <v>1</v>
      </c>
      <c r="D2030" t="s">
        <v>13116</v>
      </c>
      <c r="E2030">
        <v>4</v>
      </c>
      <c r="F2030">
        <v>90</v>
      </c>
      <c r="G2030">
        <v>18</v>
      </c>
      <c r="H2030">
        <v>6</v>
      </c>
      <c r="I2030">
        <v>4</v>
      </c>
      <c r="J2030">
        <v>13996</v>
      </c>
      <c r="K2030">
        <v>49400</v>
      </c>
      <c r="L2030">
        <v>11</v>
      </c>
      <c r="M2030">
        <v>2</v>
      </c>
      <c r="N2030">
        <v>5</v>
      </c>
      <c r="O2030">
        <v>2</v>
      </c>
      <c r="P2030">
        <v>1</v>
      </c>
      <c r="Q2030">
        <v>1</v>
      </c>
      <c r="R2030">
        <v>0</v>
      </c>
      <c r="S2030">
        <v>0</v>
      </c>
      <c r="T2030">
        <v>900582</v>
      </c>
      <c r="U2030">
        <v>71507</v>
      </c>
      <c r="V2030">
        <v>71532</v>
      </c>
      <c r="W2030" t="s">
        <v>12616</v>
      </c>
      <c r="X2030" t="s">
        <v>13887</v>
      </c>
      <c r="Y2030">
        <v>0</v>
      </c>
      <c r="Z2030">
        <v>23712</v>
      </c>
    </row>
    <row r="2031" spans="1:26" x14ac:dyDescent="0.25">
      <c r="A2031">
        <v>305242</v>
      </c>
      <c r="B2031">
        <v>202501</v>
      </c>
      <c r="C2031">
        <v>2</v>
      </c>
      <c r="D2031" t="s">
        <v>13116</v>
      </c>
      <c r="E2031">
        <v>4</v>
      </c>
      <c r="F2031">
        <v>90</v>
      </c>
      <c r="G2031">
        <v>18</v>
      </c>
      <c r="H2031">
        <v>6</v>
      </c>
      <c r="I2031">
        <v>4</v>
      </c>
      <c r="J2031">
        <v>13996</v>
      </c>
      <c r="K2031">
        <v>49400</v>
      </c>
      <c r="L2031">
        <v>11</v>
      </c>
      <c r="M2031">
        <v>2</v>
      </c>
      <c r="N2031">
        <v>5</v>
      </c>
      <c r="O2031">
        <v>2</v>
      </c>
      <c r="P2031">
        <v>1</v>
      </c>
      <c r="Q2031">
        <v>1</v>
      </c>
      <c r="R2031">
        <v>0</v>
      </c>
      <c r="S2031">
        <v>0</v>
      </c>
      <c r="T2031">
        <v>900582</v>
      </c>
      <c r="U2031">
        <v>71507</v>
      </c>
      <c r="V2031">
        <v>71532</v>
      </c>
      <c r="W2031" t="s">
        <v>12616</v>
      </c>
      <c r="X2031" t="s">
        <v>13887</v>
      </c>
      <c r="Y2031">
        <v>0</v>
      </c>
      <c r="Z2031">
        <v>23712</v>
      </c>
    </row>
    <row r="2032" spans="1:26" x14ac:dyDescent="0.25">
      <c r="A2032">
        <v>305243</v>
      </c>
      <c r="B2032">
        <v>202501</v>
      </c>
      <c r="C2032">
        <v>1</v>
      </c>
      <c r="D2032" t="s">
        <v>13451</v>
      </c>
      <c r="E2032">
        <v>4</v>
      </c>
      <c r="F2032">
        <v>916</v>
      </c>
      <c r="G2032">
        <v>228</v>
      </c>
      <c r="H2032">
        <v>20</v>
      </c>
      <c r="I2032">
        <v>6</v>
      </c>
      <c r="J2032">
        <v>0</v>
      </c>
      <c r="K2032">
        <v>0</v>
      </c>
      <c r="L2032">
        <v>0</v>
      </c>
      <c r="M2032">
        <v>0</v>
      </c>
      <c r="N2032">
        <v>0</v>
      </c>
      <c r="O2032">
        <v>0</v>
      </c>
      <c r="P2032">
        <v>0</v>
      </c>
      <c r="Q2032">
        <v>0</v>
      </c>
      <c r="R2032">
        <v>0</v>
      </c>
      <c r="S2032">
        <v>0</v>
      </c>
      <c r="T2032">
        <v>71590</v>
      </c>
      <c r="U2032">
        <v>71591</v>
      </c>
      <c r="V2032">
        <v>71090</v>
      </c>
      <c r="W2032" t="s">
        <v>13888</v>
      </c>
      <c r="X2032" t="s">
        <v>12590</v>
      </c>
      <c r="Y2032">
        <v>0</v>
      </c>
      <c r="Z2032">
        <v>0</v>
      </c>
    </row>
    <row r="2033" spans="1:26" x14ac:dyDescent="0.25">
      <c r="A2033">
        <v>305243</v>
      </c>
      <c r="B2033">
        <v>202501</v>
      </c>
      <c r="C2033">
        <v>2</v>
      </c>
      <c r="D2033" t="s">
        <v>13451</v>
      </c>
      <c r="E2033">
        <v>4</v>
      </c>
      <c r="F2033">
        <v>916</v>
      </c>
      <c r="G2033">
        <v>228</v>
      </c>
      <c r="H2033">
        <v>20</v>
      </c>
      <c r="I2033">
        <v>6</v>
      </c>
      <c r="J2033">
        <v>0</v>
      </c>
      <c r="K2033">
        <v>0</v>
      </c>
      <c r="L2033">
        <v>0</v>
      </c>
      <c r="M2033">
        <v>0</v>
      </c>
      <c r="N2033">
        <v>0</v>
      </c>
      <c r="O2033">
        <v>0</v>
      </c>
      <c r="P2033">
        <v>0</v>
      </c>
      <c r="Q2033">
        <v>0</v>
      </c>
      <c r="R2033">
        <v>0</v>
      </c>
      <c r="S2033">
        <v>0</v>
      </c>
      <c r="T2033">
        <v>71590</v>
      </c>
      <c r="U2033">
        <v>71591</v>
      </c>
      <c r="V2033">
        <v>71090</v>
      </c>
      <c r="W2033" t="s">
        <v>13888</v>
      </c>
      <c r="X2033" t="s">
        <v>12590</v>
      </c>
      <c r="Y2033">
        <v>0</v>
      </c>
      <c r="Z2033">
        <v>0</v>
      </c>
    </row>
    <row r="2034" spans="1:26" x14ac:dyDescent="0.25">
      <c r="A2034">
        <v>305244</v>
      </c>
      <c r="B2034">
        <v>202501</v>
      </c>
      <c r="C2034">
        <v>1</v>
      </c>
      <c r="D2034" t="s">
        <v>13652</v>
      </c>
      <c r="E2034">
        <v>4</v>
      </c>
      <c r="F2034">
        <v>159</v>
      </c>
      <c r="G2034">
        <v>40</v>
      </c>
      <c r="H2034">
        <v>7</v>
      </c>
      <c r="I2034">
        <v>2</v>
      </c>
      <c r="J2034">
        <v>16534</v>
      </c>
      <c r="K2034">
        <v>34803</v>
      </c>
      <c r="L2034">
        <v>10.5</v>
      </c>
      <c r="M2034">
        <v>6.5</v>
      </c>
      <c r="N2034">
        <v>0.5</v>
      </c>
      <c r="O2034">
        <v>0</v>
      </c>
      <c r="P2034">
        <v>1</v>
      </c>
      <c r="Q2034">
        <v>0</v>
      </c>
      <c r="R2034">
        <v>2.5</v>
      </c>
      <c r="S2034">
        <v>0</v>
      </c>
      <c r="T2034">
        <v>71590</v>
      </c>
      <c r="U2034">
        <v>71594</v>
      </c>
      <c r="V2034">
        <v>700073</v>
      </c>
      <c r="W2034" t="s">
        <v>12670</v>
      </c>
      <c r="X2034" t="s">
        <v>12590</v>
      </c>
      <c r="Y2034">
        <v>33185</v>
      </c>
      <c r="Z2034">
        <v>20237</v>
      </c>
    </row>
    <row r="2035" spans="1:26" x14ac:dyDescent="0.25">
      <c r="A2035">
        <v>305244</v>
      </c>
      <c r="B2035">
        <v>202501</v>
      </c>
      <c r="C2035">
        <v>2</v>
      </c>
      <c r="D2035" t="s">
        <v>13652</v>
      </c>
      <c r="E2035">
        <v>4</v>
      </c>
      <c r="F2035">
        <v>159</v>
      </c>
      <c r="G2035">
        <v>40</v>
      </c>
      <c r="H2035">
        <v>7</v>
      </c>
      <c r="I2035">
        <v>2</v>
      </c>
      <c r="J2035">
        <v>16534</v>
      </c>
      <c r="K2035">
        <v>34803</v>
      </c>
      <c r="L2035">
        <v>10.5</v>
      </c>
      <c r="M2035">
        <v>6.5</v>
      </c>
      <c r="N2035">
        <v>0.5</v>
      </c>
      <c r="O2035">
        <v>0</v>
      </c>
      <c r="P2035">
        <v>1</v>
      </c>
      <c r="Q2035">
        <v>0</v>
      </c>
      <c r="R2035">
        <v>2.5</v>
      </c>
      <c r="S2035">
        <v>0</v>
      </c>
      <c r="T2035">
        <v>71590</v>
      </c>
      <c r="U2035">
        <v>71594</v>
      </c>
      <c r="V2035">
        <v>700073</v>
      </c>
      <c r="W2035" t="s">
        <v>12670</v>
      </c>
      <c r="X2035" t="s">
        <v>12590</v>
      </c>
      <c r="Y2035">
        <v>33185</v>
      </c>
      <c r="Z2035">
        <v>20237</v>
      </c>
    </row>
    <row r="2036" spans="1:26" x14ac:dyDescent="0.25">
      <c r="A2036">
        <v>305247</v>
      </c>
      <c r="B2036">
        <v>202501</v>
      </c>
      <c r="C2036">
        <v>1</v>
      </c>
      <c r="D2036" t="s">
        <v>12875</v>
      </c>
      <c r="E2036">
        <v>4</v>
      </c>
      <c r="F2036">
        <v>75</v>
      </c>
      <c r="G2036">
        <v>14</v>
      </c>
      <c r="H2036">
        <v>4</v>
      </c>
      <c r="I2036">
        <v>2</v>
      </c>
      <c r="J2036">
        <v>3052</v>
      </c>
      <c r="K2036">
        <v>200000</v>
      </c>
      <c r="L2036">
        <v>4.5</v>
      </c>
      <c r="M2036">
        <v>0</v>
      </c>
      <c r="N2036">
        <v>2</v>
      </c>
      <c r="O2036">
        <v>0.5</v>
      </c>
      <c r="P2036">
        <v>1</v>
      </c>
      <c r="Q2036">
        <v>0</v>
      </c>
      <c r="R2036">
        <v>1</v>
      </c>
      <c r="S2036">
        <v>0</v>
      </c>
      <c r="T2036">
        <v>900582</v>
      </c>
      <c r="U2036">
        <v>71507</v>
      </c>
      <c r="V2036">
        <v>71531</v>
      </c>
      <c r="W2036" t="s">
        <v>12616</v>
      </c>
      <c r="X2036" t="s">
        <v>13887</v>
      </c>
      <c r="Y2036">
        <v>0</v>
      </c>
      <c r="Z2036">
        <v>24579</v>
      </c>
    </row>
    <row r="2037" spans="1:26" x14ac:dyDescent="0.25">
      <c r="A2037">
        <v>305247</v>
      </c>
      <c r="B2037">
        <v>202501</v>
      </c>
      <c r="C2037">
        <v>2</v>
      </c>
      <c r="D2037" t="s">
        <v>12875</v>
      </c>
      <c r="E2037">
        <v>4</v>
      </c>
      <c r="F2037">
        <v>75</v>
      </c>
      <c r="G2037">
        <v>14</v>
      </c>
      <c r="H2037">
        <v>4</v>
      </c>
      <c r="I2037">
        <v>2</v>
      </c>
      <c r="J2037">
        <v>3052</v>
      </c>
      <c r="K2037">
        <v>200000</v>
      </c>
      <c r="L2037">
        <v>4.5</v>
      </c>
      <c r="M2037">
        <v>0</v>
      </c>
      <c r="N2037">
        <v>2</v>
      </c>
      <c r="O2037">
        <v>0.5</v>
      </c>
      <c r="P2037">
        <v>1</v>
      </c>
      <c r="Q2037">
        <v>0</v>
      </c>
      <c r="R2037">
        <v>1</v>
      </c>
      <c r="S2037">
        <v>0</v>
      </c>
      <c r="T2037">
        <v>900582</v>
      </c>
      <c r="U2037">
        <v>71507</v>
      </c>
      <c r="V2037">
        <v>71531</v>
      </c>
      <c r="W2037" t="s">
        <v>12616</v>
      </c>
      <c r="X2037" t="s">
        <v>13887</v>
      </c>
      <c r="Y2037">
        <v>0</v>
      </c>
      <c r="Z2037">
        <v>24579</v>
      </c>
    </row>
    <row r="2038" spans="1:26" x14ac:dyDescent="0.25">
      <c r="A2038">
        <v>305251</v>
      </c>
      <c r="B2038">
        <v>202501</v>
      </c>
      <c r="C2038">
        <v>1</v>
      </c>
      <c r="D2038" t="s">
        <v>12761</v>
      </c>
      <c r="E2038">
        <v>4</v>
      </c>
      <c r="F2038">
        <v>916</v>
      </c>
      <c r="G2038">
        <v>200</v>
      </c>
      <c r="H2038">
        <v>22</v>
      </c>
      <c r="I2038">
        <v>8</v>
      </c>
      <c r="J2038">
        <v>0</v>
      </c>
      <c r="K2038">
        <v>0</v>
      </c>
      <c r="L2038">
        <v>0</v>
      </c>
      <c r="M2038">
        <v>0</v>
      </c>
      <c r="N2038">
        <v>0</v>
      </c>
      <c r="O2038">
        <v>0</v>
      </c>
      <c r="P2038">
        <v>0</v>
      </c>
      <c r="Q2038">
        <v>0</v>
      </c>
      <c r="R2038">
        <v>0</v>
      </c>
      <c r="S2038">
        <v>0</v>
      </c>
      <c r="T2038">
        <v>900582</v>
      </c>
      <c r="U2038">
        <v>71188</v>
      </c>
      <c r="V2038">
        <v>71191</v>
      </c>
      <c r="W2038" t="s">
        <v>12620</v>
      </c>
      <c r="X2038" t="s">
        <v>13887</v>
      </c>
      <c r="Y2038">
        <v>0</v>
      </c>
      <c r="Z2038">
        <v>0</v>
      </c>
    </row>
    <row r="2039" spans="1:26" x14ac:dyDescent="0.25">
      <c r="A2039">
        <v>305251</v>
      </c>
      <c r="B2039">
        <v>202501</v>
      </c>
      <c r="C2039">
        <v>2</v>
      </c>
      <c r="D2039" t="s">
        <v>12761</v>
      </c>
      <c r="E2039">
        <v>4</v>
      </c>
      <c r="F2039">
        <v>916</v>
      </c>
      <c r="G2039">
        <v>200</v>
      </c>
      <c r="H2039">
        <v>22</v>
      </c>
      <c r="I2039">
        <v>8</v>
      </c>
      <c r="J2039">
        <v>0</v>
      </c>
      <c r="K2039">
        <v>0</v>
      </c>
      <c r="L2039">
        <v>0</v>
      </c>
      <c r="M2039">
        <v>0</v>
      </c>
      <c r="N2039">
        <v>0</v>
      </c>
      <c r="O2039">
        <v>0</v>
      </c>
      <c r="P2039">
        <v>0</v>
      </c>
      <c r="Q2039">
        <v>0</v>
      </c>
      <c r="R2039">
        <v>0</v>
      </c>
      <c r="S2039">
        <v>0</v>
      </c>
      <c r="T2039">
        <v>900582</v>
      </c>
      <c r="U2039">
        <v>71188</v>
      </c>
      <c r="V2039">
        <v>71191</v>
      </c>
      <c r="W2039" t="s">
        <v>12620</v>
      </c>
      <c r="X2039" t="s">
        <v>13887</v>
      </c>
      <c r="Y2039">
        <v>0</v>
      </c>
      <c r="Z2039">
        <v>0</v>
      </c>
    </row>
    <row r="2040" spans="1:26" x14ac:dyDescent="0.25">
      <c r="A2040">
        <v>305252</v>
      </c>
      <c r="B2040">
        <v>202501</v>
      </c>
      <c r="C2040">
        <v>1</v>
      </c>
      <c r="D2040" t="s">
        <v>12857</v>
      </c>
      <c r="E2040">
        <v>4</v>
      </c>
      <c r="F2040">
        <v>505</v>
      </c>
      <c r="G2040">
        <v>180</v>
      </c>
      <c r="H2040">
        <v>25</v>
      </c>
      <c r="I2040">
        <v>9</v>
      </c>
      <c r="J2040">
        <v>4476</v>
      </c>
      <c r="K2040">
        <v>50050</v>
      </c>
      <c r="L2040">
        <v>6</v>
      </c>
      <c r="M2040">
        <v>2</v>
      </c>
      <c r="N2040">
        <v>0</v>
      </c>
      <c r="O2040">
        <v>0.5</v>
      </c>
      <c r="P2040">
        <v>0</v>
      </c>
      <c r="Q2040">
        <v>2</v>
      </c>
      <c r="R2040">
        <v>1.5</v>
      </c>
      <c r="S2040">
        <v>0</v>
      </c>
      <c r="T2040">
        <v>71251</v>
      </c>
      <c r="U2040">
        <v>70067</v>
      </c>
      <c r="V2040">
        <v>71349</v>
      </c>
      <c r="W2040" t="s">
        <v>12636</v>
      </c>
      <c r="X2040" t="s">
        <v>13885</v>
      </c>
      <c r="Y2040">
        <v>0</v>
      </c>
      <c r="Z2040">
        <v>10222</v>
      </c>
    </row>
    <row r="2041" spans="1:26" x14ac:dyDescent="0.25">
      <c r="A2041">
        <v>305252</v>
      </c>
      <c r="B2041">
        <v>202501</v>
      </c>
      <c r="C2041">
        <v>2</v>
      </c>
      <c r="D2041" t="s">
        <v>12857</v>
      </c>
      <c r="E2041">
        <v>4</v>
      </c>
      <c r="F2041">
        <v>505</v>
      </c>
      <c r="G2041">
        <v>180</v>
      </c>
      <c r="H2041">
        <v>25</v>
      </c>
      <c r="I2041">
        <v>9</v>
      </c>
      <c r="J2041">
        <v>4476</v>
      </c>
      <c r="K2041">
        <v>50050</v>
      </c>
      <c r="L2041">
        <v>6</v>
      </c>
      <c r="M2041">
        <v>2</v>
      </c>
      <c r="N2041">
        <v>0</v>
      </c>
      <c r="O2041">
        <v>0.5</v>
      </c>
      <c r="P2041">
        <v>0</v>
      </c>
      <c r="Q2041">
        <v>2</v>
      </c>
      <c r="R2041">
        <v>1.5</v>
      </c>
      <c r="S2041">
        <v>0</v>
      </c>
      <c r="T2041">
        <v>71251</v>
      </c>
      <c r="U2041">
        <v>70067</v>
      </c>
      <c r="V2041">
        <v>71349</v>
      </c>
      <c r="W2041" t="s">
        <v>12636</v>
      </c>
      <c r="X2041" t="s">
        <v>13885</v>
      </c>
      <c r="Y2041">
        <v>0</v>
      </c>
      <c r="Z2041">
        <v>10222</v>
      </c>
    </row>
    <row r="2042" spans="1:26" x14ac:dyDescent="0.25">
      <c r="A2042">
        <v>305253</v>
      </c>
      <c r="B2042">
        <v>202501</v>
      </c>
      <c r="C2042">
        <v>1</v>
      </c>
      <c r="D2042" t="s">
        <v>12766</v>
      </c>
      <c r="E2042">
        <v>4</v>
      </c>
      <c r="F2042">
        <v>348</v>
      </c>
      <c r="G2042">
        <v>64</v>
      </c>
      <c r="H2042">
        <v>12</v>
      </c>
      <c r="I2042">
        <v>2</v>
      </c>
      <c r="J2042">
        <v>9561</v>
      </c>
      <c r="K2042">
        <v>24500</v>
      </c>
      <c r="L2042">
        <v>19.5</v>
      </c>
      <c r="M2042">
        <v>0.5</v>
      </c>
      <c r="N2042">
        <v>10</v>
      </c>
      <c r="O2042">
        <v>0</v>
      </c>
      <c r="P2042">
        <v>1.5</v>
      </c>
      <c r="Q2042">
        <v>7</v>
      </c>
      <c r="R2042">
        <v>0.5</v>
      </c>
      <c r="S2042">
        <v>0</v>
      </c>
      <c r="T2042">
        <v>900582</v>
      </c>
      <c r="U2042">
        <v>71188</v>
      </c>
      <c r="V2042">
        <v>71191</v>
      </c>
      <c r="W2042" t="s">
        <v>12620</v>
      </c>
      <c r="X2042" t="s">
        <v>13887</v>
      </c>
      <c r="Y2042">
        <v>0</v>
      </c>
      <c r="Z2042">
        <v>14481</v>
      </c>
    </row>
    <row r="2043" spans="1:26" x14ac:dyDescent="0.25">
      <c r="A2043">
        <v>305253</v>
      </c>
      <c r="B2043">
        <v>202501</v>
      </c>
      <c r="C2043">
        <v>2</v>
      </c>
      <c r="D2043" t="s">
        <v>12766</v>
      </c>
      <c r="E2043">
        <v>4</v>
      </c>
      <c r="F2043">
        <v>348</v>
      </c>
      <c r="G2043">
        <v>64</v>
      </c>
      <c r="H2043">
        <v>12</v>
      </c>
      <c r="I2043">
        <v>2</v>
      </c>
      <c r="J2043">
        <v>9561</v>
      </c>
      <c r="K2043">
        <v>24500</v>
      </c>
      <c r="L2043">
        <v>19.5</v>
      </c>
      <c r="M2043">
        <v>0.5</v>
      </c>
      <c r="N2043">
        <v>10</v>
      </c>
      <c r="O2043">
        <v>0</v>
      </c>
      <c r="P2043">
        <v>1.5</v>
      </c>
      <c r="Q2043">
        <v>7</v>
      </c>
      <c r="R2043">
        <v>0.5</v>
      </c>
      <c r="S2043">
        <v>0</v>
      </c>
      <c r="T2043">
        <v>900582</v>
      </c>
      <c r="U2043">
        <v>71188</v>
      </c>
      <c r="V2043">
        <v>71191</v>
      </c>
      <c r="W2043" t="s">
        <v>12620</v>
      </c>
      <c r="X2043" t="s">
        <v>13887</v>
      </c>
      <c r="Y2043">
        <v>0</v>
      </c>
      <c r="Z2043">
        <v>14481</v>
      </c>
    </row>
    <row r="2044" spans="1:26" x14ac:dyDescent="0.25">
      <c r="A2044">
        <v>305254</v>
      </c>
      <c r="B2044">
        <v>202501</v>
      </c>
      <c r="C2044">
        <v>1</v>
      </c>
      <c r="D2044" t="s">
        <v>13342</v>
      </c>
      <c r="E2044">
        <v>4</v>
      </c>
      <c r="F2044">
        <v>204</v>
      </c>
      <c r="G2044">
        <v>53</v>
      </c>
      <c r="H2044">
        <v>7</v>
      </c>
      <c r="I2044">
        <v>1</v>
      </c>
      <c r="J2044">
        <v>6590</v>
      </c>
      <c r="K2044">
        <v>96000</v>
      </c>
      <c r="L2044">
        <v>4</v>
      </c>
      <c r="M2044">
        <v>0</v>
      </c>
      <c r="N2044">
        <v>2</v>
      </c>
      <c r="O2044">
        <v>1</v>
      </c>
      <c r="P2044">
        <v>0</v>
      </c>
      <c r="Q2044">
        <v>0</v>
      </c>
      <c r="R2044">
        <v>1</v>
      </c>
      <c r="S2044">
        <v>0</v>
      </c>
      <c r="T2044">
        <v>71590</v>
      </c>
      <c r="U2044">
        <v>71592</v>
      </c>
      <c r="V2044">
        <v>71073</v>
      </c>
      <c r="W2044" t="s">
        <v>12638</v>
      </c>
      <c r="X2044" t="s">
        <v>12590</v>
      </c>
      <c r="Y2044">
        <v>0</v>
      </c>
      <c r="Z2044">
        <v>18787</v>
      </c>
    </row>
    <row r="2045" spans="1:26" x14ac:dyDescent="0.25">
      <c r="A2045">
        <v>305254</v>
      </c>
      <c r="B2045">
        <v>202501</v>
      </c>
      <c r="C2045">
        <v>2</v>
      </c>
      <c r="D2045" t="s">
        <v>13342</v>
      </c>
      <c r="E2045">
        <v>4</v>
      </c>
      <c r="F2045">
        <v>204</v>
      </c>
      <c r="G2045">
        <v>53</v>
      </c>
      <c r="H2045">
        <v>7</v>
      </c>
      <c r="I2045">
        <v>1</v>
      </c>
      <c r="J2045">
        <v>6590</v>
      </c>
      <c r="K2045">
        <v>96000</v>
      </c>
      <c r="L2045">
        <v>4</v>
      </c>
      <c r="M2045">
        <v>0</v>
      </c>
      <c r="N2045">
        <v>2</v>
      </c>
      <c r="O2045">
        <v>1</v>
      </c>
      <c r="P2045">
        <v>0</v>
      </c>
      <c r="Q2045">
        <v>0</v>
      </c>
      <c r="R2045">
        <v>1</v>
      </c>
      <c r="S2045">
        <v>0</v>
      </c>
      <c r="T2045">
        <v>71590</v>
      </c>
      <c r="U2045">
        <v>71592</v>
      </c>
      <c r="V2045">
        <v>71073</v>
      </c>
      <c r="W2045" t="s">
        <v>12638</v>
      </c>
      <c r="X2045" t="s">
        <v>12590</v>
      </c>
      <c r="Y2045">
        <v>0</v>
      </c>
      <c r="Z2045">
        <v>18787</v>
      </c>
    </row>
    <row r="2046" spans="1:26" x14ac:dyDescent="0.25">
      <c r="A2046">
        <v>305257</v>
      </c>
      <c r="B2046">
        <v>202501</v>
      </c>
      <c r="C2046">
        <v>1</v>
      </c>
      <c r="D2046" t="s">
        <v>12682</v>
      </c>
      <c r="E2046">
        <v>4</v>
      </c>
      <c r="F2046">
        <v>249</v>
      </c>
      <c r="G2046">
        <v>65</v>
      </c>
      <c r="H2046">
        <v>11</v>
      </c>
      <c r="I2046">
        <v>4</v>
      </c>
      <c r="J2046">
        <v>9854</v>
      </c>
      <c r="K2046">
        <v>8690</v>
      </c>
      <c r="L2046">
        <v>9.5</v>
      </c>
      <c r="M2046">
        <v>4</v>
      </c>
      <c r="N2046">
        <v>3</v>
      </c>
      <c r="O2046">
        <v>2</v>
      </c>
      <c r="P2046">
        <v>0.5</v>
      </c>
      <c r="Q2046">
        <v>0</v>
      </c>
      <c r="R2046">
        <v>0</v>
      </c>
      <c r="S2046">
        <v>0</v>
      </c>
      <c r="T2046">
        <v>71590</v>
      </c>
      <c r="U2046">
        <v>71594</v>
      </c>
      <c r="V2046">
        <v>71081</v>
      </c>
      <c r="W2046" t="s">
        <v>12670</v>
      </c>
      <c r="X2046" t="s">
        <v>12590</v>
      </c>
      <c r="Y2046">
        <v>0</v>
      </c>
      <c r="Z2046">
        <v>17241</v>
      </c>
    </row>
    <row r="2047" spans="1:26" x14ac:dyDescent="0.25">
      <c r="A2047">
        <v>305257</v>
      </c>
      <c r="B2047">
        <v>202501</v>
      </c>
      <c r="C2047">
        <v>2</v>
      </c>
      <c r="D2047" t="s">
        <v>12682</v>
      </c>
      <c r="E2047">
        <v>4</v>
      </c>
      <c r="F2047">
        <v>249</v>
      </c>
      <c r="G2047">
        <v>65</v>
      </c>
      <c r="H2047">
        <v>11</v>
      </c>
      <c r="I2047">
        <v>4</v>
      </c>
      <c r="J2047">
        <v>9854</v>
      </c>
      <c r="K2047">
        <v>8690</v>
      </c>
      <c r="L2047">
        <v>9.5</v>
      </c>
      <c r="M2047">
        <v>4</v>
      </c>
      <c r="N2047">
        <v>3</v>
      </c>
      <c r="O2047">
        <v>2</v>
      </c>
      <c r="P2047">
        <v>0.5</v>
      </c>
      <c r="Q2047">
        <v>0</v>
      </c>
      <c r="R2047">
        <v>0</v>
      </c>
      <c r="S2047">
        <v>0</v>
      </c>
      <c r="T2047">
        <v>71590</v>
      </c>
      <c r="U2047">
        <v>71594</v>
      </c>
      <c r="V2047">
        <v>71081</v>
      </c>
      <c r="W2047" t="s">
        <v>12670</v>
      </c>
      <c r="X2047" t="s">
        <v>12590</v>
      </c>
      <c r="Y2047">
        <v>0</v>
      </c>
      <c r="Z2047">
        <v>17241</v>
      </c>
    </row>
    <row r="2048" spans="1:26" x14ac:dyDescent="0.25">
      <c r="A2048">
        <v>305259</v>
      </c>
      <c r="B2048">
        <v>202501</v>
      </c>
      <c r="C2048">
        <v>1</v>
      </c>
      <c r="D2048" t="s">
        <v>12991</v>
      </c>
      <c r="E2048">
        <v>4</v>
      </c>
      <c r="F2048">
        <v>358</v>
      </c>
      <c r="G2048">
        <v>133</v>
      </c>
      <c r="H2048">
        <v>14</v>
      </c>
      <c r="I2048">
        <v>3</v>
      </c>
      <c r="J2048">
        <v>9379</v>
      </c>
      <c r="K2048">
        <v>16500</v>
      </c>
      <c r="L2048">
        <v>10.5</v>
      </c>
      <c r="M2048">
        <v>1</v>
      </c>
      <c r="N2048">
        <v>4</v>
      </c>
      <c r="O2048">
        <v>1.5</v>
      </c>
      <c r="P2048">
        <v>1</v>
      </c>
      <c r="Q2048">
        <v>3</v>
      </c>
      <c r="R2048">
        <v>0</v>
      </c>
      <c r="S2048">
        <v>0</v>
      </c>
      <c r="T2048">
        <v>71251</v>
      </c>
      <c r="U2048">
        <v>70930</v>
      </c>
      <c r="V2048">
        <v>71182</v>
      </c>
      <c r="W2048" t="s">
        <v>12618</v>
      </c>
      <c r="X2048" t="s">
        <v>13885</v>
      </c>
      <c r="Y2048">
        <v>6318</v>
      </c>
      <c r="Z2048">
        <v>14165</v>
      </c>
    </row>
    <row r="2049" spans="1:26" x14ac:dyDescent="0.25">
      <c r="A2049">
        <v>305259</v>
      </c>
      <c r="B2049">
        <v>202501</v>
      </c>
      <c r="C2049">
        <v>2</v>
      </c>
      <c r="D2049" t="s">
        <v>12991</v>
      </c>
      <c r="E2049">
        <v>4</v>
      </c>
      <c r="F2049">
        <v>358</v>
      </c>
      <c r="G2049">
        <v>133</v>
      </c>
      <c r="H2049">
        <v>14</v>
      </c>
      <c r="I2049">
        <v>3</v>
      </c>
      <c r="J2049">
        <v>9379</v>
      </c>
      <c r="K2049">
        <v>16500</v>
      </c>
      <c r="L2049">
        <v>10.5</v>
      </c>
      <c r="M2049">
        <v>1</v>
      </c>
      <c r="N2049">
        <v>4</v>
      </c>
      <c r="O2049">
        <v>1.5</v>
      </c>
      <c r="P2049">
        <v>1</v>
      </c>
      <c r="Q2049">
        <v>3</v>
      </c>
      <c r="R2049">
        <v>0</v>
      </c>
      <c r="S2049">
        <v>0</v>
      </c>
      <c r="T2049">
        <v>71251</v>
      </c>
      <c r="U2049">
        <v>70930</v>
      </c>
      <c r="V2049">
        <v>71182</v>
      </c>
      <c r="W2049" t="s">
        <v>12618</v>
      </c>
      <c r="X2049" t="s">
        <v>13885</v>
      </c>
      <c r="Y2049">
        <v>6318</v>
      </c>
      <c r="Z2049">
        <v>14165</v>
      </c>
    </row>
    <row r="2050" spans="1:26" x14ac:dyDescent="0.25">
      <c r="A2050">
        <v>305262</v>
      </c>
      <c r="B2050">
        <v>202501</v>
      </c>
      <c r="C2050">
        <v>1</v>
      </c>
      <c r="D2050" t="s">
        <v>12830</v>
      </c>
      <c r="E2050">
        <v>4</v>
      </c>
      <c r="F2050">
        <v>281</v>
      </c>
      <c r="G2050">
        <v>54</v>
      </c>
      <c r="H2050">
        <v>8</v>
      </c>
      <c r="I2050">
        <v>2</v>
      </c>
      <c r="J2050">
        <v>12292</v>
      </c>
      <c r="K2050">
        <v>5815</v>
      </c>
      <c r="L2050">
        <v>11</v>
      </c>
      <c r="M2050">
        <v>3</v>
      </c>
      <c r="N2050">
        <v>4</v>
      </c>
      <c r="O2050">
        <v>2</v>
      </c>
      <c r="P2050">
        <v>2</v>
      </c>
      <c r="Q2050">
        <v>0</v>
      </c>
      <c r="R2050">
        <v>0</v>
      </c>
      <c r="S2050">
        <v>0</v>
      </c>
      <c r="T2050">
        <v>71030</v>
      </c>
      <c r="U2050">
        <v>71505</v>
      </c>
      <c r="V2050">
        <v>71563</v>
      </c>
      <c r="W2050" t="s">
        <v>12648</v>
      </c>
      <c r="X2050" t="s">
        <v>12595</v>
      </c>
      <c r="Y2050">
        <v>11654</v>
      </c>
      <c r="Z2050">
        <v>16530</v>
      </c>
    </row>
    <row r="2051" spans="1:26" x14ac:dyDescent="0.25">
      <c r="A2051">
        <v>305262</v>
      </c>
      <c r="B2051">
        <v>202501</v>
      </c>
      <c r="C2051">
        <v>2</v>
      </c>
      <c r="D2051" t="s">
        <v>12830</v>
      </c>
      <c r="E2051">
        <v>4</v>
      </c>
      <c r="F2051">
        <v>281</v>
      </c>
      <c r="G2051">
        <v>54</v>
      </c>
      <c r="H2051">
        <v>8</v>
      </c>
      <c r="I2051">
        <v>2</v>
      </c>
      <c r="J2051">
        <v>12292</v>
      </c>
      <c r="K2051">
        <v>5815</v>
      </c>
      <c r="L2051">
        <v>11</v>
      </c>
      <c r="M2051">
        <v>3</v>
      </c>
      <c r="N2051">
        <v>4</v>
      </c>
      <c r="O2051">
        <v>2</v>
      </c>
      <c r="P2051">
        <v>2</v>
      </c>
      <c r="Q2051">
        <v>0</v>
      </c>
      <c r="R2051">
        <v>0</v>
      </c>
      <c r="S2051">
        <v>0</v>
      </c>
      <c r="T2051">
        <v>71030</v>
      </c>
      <c r="U2051">
        <v>71505</v>
      </c>
      <c r="V2051">
        <v>71563</v>
      </c>
      <c r="W2051" t="s">
        <v>12648</v>
      </c>
      <c r="X2051" t="s">
        <v>12595</v>
      </c>
      <c r="Y2051">
        <v>11654</v>
      </c>
      <c r="Z2051">
        <v>16530</v>
      </c>
    </row>
    <row r="2052" spans="1:26" x14ac:dyDescent="0.25">
      <c r="A2052">
        <v>305263</v>
      </c>
      <c r="B2052">
        <v>202501</v>
      </c>
      <c r="C2052">
        <v>1</v>
      </c>
      <c r="D2052" t="s">
        <v>13678</v>
      </c>
      <c r="E2052">
        <v>4</v>
      </c>
      <c r="F2052">
        <v>190</v>
      </c>
      <c r="G2052">
        <v>50</v>
      </c>
      <c r="H2052">
        <v>12</v>
      </c>
      <c r="I2052">
        <v>3</v>
      </c>
      <c r="J2052">
        <v>9714</v>
      </c>
      <c r="K2052">
        <v>88400</v>
      </c>
      <c r="L2052">
        <v>8</v>
      </c>
      <c r="M2052">
        <v>5</v>
      </c>
      <c r="N2052">
        <v>2</v>
      </c>
      <c r="O2052">
        <v>0</v>
      </c>
      <c r="P2052">
        <v>0</v>
      </c>
      <c r="Q2052">
        <v>0</v>
      </c>
      <c r="R2052">
        <v>1</v>
      </c>
      <c r="S2052">
        <v>0</v>
      </c>
      <c r="T2052">
        <v>71590</v>
      </c>
      <c r="U2052">
        <v>71050</v>
      </c>
      <c r="V2052">
        <v>70426</v>
      </c>
      <c r="W2052" t="s">
        <v>12605</v>
      </c>
      <c r="X2052" t="s">
        <v>12590</v>
      </c>
      <c r="Y2052">
        <v>0</v>
      </c>
      <c r="Z2052">
        <v>19343</v>
      </c>
    </row>
    <row r="2053" spans="1:26" x14ac:dyDescent="0.25">
      <c r="A2053">
        <v>305263</v>
      </c>
      <c r="B2053">
        <v>202501</v>
      </c>
      <c r="C2053">
        <v>2</v>
      </c>
      <c r="D2053" t="s">
        <v>13678</v>
      </c>
      <c r="E2053">
        <v>4</v>
      </c>
      <c r="F2053">
        <v>190</v>
      </c>
      <c r="G2053">
        <v>50</v>
      </c>
      <c r="H2053">
        <v>12</v>
      </c>
      <c r="I2053">
        <v>3</v>
      </c>
      <c r="J2053">
        <v>9714</v>
      </c>
      <c r="K2053">
        <v>88400</v>
      </c>
      <c r="L2053">
        <v>8</v>
      </c>
      <c r="M2053">
        <v>5</v>
      </c>
      <c r="N2053">
        <v>2</v>
      </c>
      <c r="O2053">
        <v>0</v>
      </c>
      <c r="P2053">
        <v>0</v>
      </c>
      <c r="Q2053">
        <v>0</v>
      </c>
      <c r="R2053">
        <v>1</v>
      </c>
      <c r="S2053">
        <v>0</v>
      </c>
      <c r="T2053">
        <v>71590</v>
      </c>
      <c r="U2053">
        <v>71050</v>
      </c>
      <c r="V2053">
        <v>70426</v>
      </c>
      <c r="W2053" t="s">
        <v>12605</v>
      </c>
      <c r="X2053" t="s">
        <v>12590</v>
      </c>
      <c r="Y2053">
        <v>0</v>
      </c>
      <c r="Z2053">
        <v>19343</v>
      </c>
    </row>
    <row r="2054" spans="1:26" x14ac:dyDescent="0.25">
      <c r="A2054">
        <v>305266</v>
      </c>
      <c r="B2054">
        <v>202501</v>
      </c>
      <c r="C2054">
        <v>1</v>
      </c>
      <c r="D2054" t="s">
        <v>13592</v>
      </c>
      <c r="E2054">
        <v>4</v>
      </c>
      <c r="F2054">
        <v>437</v>
      </c>
      <c r="G2054">
        <v>85</v>
      </c>
      <c r="H2054">
        <v>7</v>
      </c>
      <c r="I2054">
        <v>3</v>
      </c>
      <c r="J2054">
        <v>3325</v>
      </c>
      <c r="K2054">
        <v>82531</v>
      </c>
      <c r="L2054">
        <v>9</v>
      </c>
      <c r="M2054">
        <v>1</v>
      </c>
      <c r="N2054">
        <v>1</v>
      </c>
      <c r="O2054">
        <v>0</v>
      </c>
      <c r="P2054">
        <v>0</v>
      </c>
      <c r="Q2054">
        <v>2</v>
      </c>
      <c r="R2054">
        <v>5</v>
      </c>
      <c r="S2054">
        <v>0</v>
      </c>
      <c r="T2054">
        <v>900582</v>
      </c>
      <c r="U2054">
        <v>71139</v>
      </c>
      <c r="V2054">
        <v>71409</v>
      </c>
      <c r="W2054" t="s">
        <v>12594</v>
      </c>
      <c r="X2054" t="s">
        <v>13887</v>
      </c>
      <c r="Y2054">
        <v>0</v>
      </c>
      <c r="Z2054">
        <v>11906</v>
      </c>
    </row>
    <row r="2055" spans="1:26" x14ac:dyDescent="0.25">
      <c r="A2055">
        <v>305266</v>
      </c>
      <c r="B2055">
        <v>202501</v>
      </c>
      <c r="C2055">
        <v>2</v>
      </c>
      <c r="D2055" t="s">
        <v>13592</v>
      </c>
      <c r="E2055">
        <v>4</v>
      </c>
      <c r="F2055">
        <v>437</v>
      </c>
      <c r="G2055">
        <v>85</v>
      </c>
      <c r="H2055">
        <v>7</v>
      </c>
      <c r="I2055">
        <v>3</v>
      </c>
      <c r="J2055">
        <v>3325</v>
      </c>
      <c r="K2055">
        <v>82531</v>
      </c>
      <c r="L2055">
        <v>9</v>
      </c>
      <c r="M2055">
        <v>1</v>
      </c>
      <c r="N2055">
        <v>1</v>
      </c>
      <c r="O2055">
        <v>0</v>
      </c>
      <c r="P2055">
        <v>0</v>
      </c>
      <c r="Q2055">
        <v>2</v>
      </c>
      <c r="R2055">
        <v>5</v>
      </c>
      <c r="S2055">
        <v>0</v>
      </c>
      <c r="T2055">
        <v>900582</v>
      </c>
      <c r="U2055">
        <v>71139</v>
      </c>
      <c r="V2055">
        <v>71409</v>
      </c>
      <c r="W2055" t="s">
        <v>12594</v>
      </c>
      <c r="X2055" t="s">
        <v>13887</v>
      </c>
      <c r="Y2055">
        <v>0</v>
      </c>
      <c r="Z2055">
        <v>11906</v>
      </c>
    </row>
    <row r="2056" spans="1:26" x14ac:dyDescent="0.25">
      <c r="A2056">
        <v>305270</v>
      </c>
      <c r="B2056">
        <v>202501</v>
      </c>
      <c r="C2056">
        <v>1</v>
      </c>
      <c r="D2056" t="s">
        <v>12789</v>
      </c>
      <c r="E2056">
        <v>4</v>
      </c>
      <c r="F2056">
        <v>280</v>
      </c>
      <c r="G2056">
        <v>53</v>
      </c>
      <c r="H2056">
        <v>7</v>
      </c>
      <c r="I2056">
        <v>3</v>
      </c>
      <c r="J2056">
        <v>13203</v>
      </c>
      <c r="K2056">
        <v>19049</v>
      </c>
      <c r="L2056">
        <v>12</v>
      </c>
      <c r="M2056">
        <v>2</v>
      </c>
      <c r="N2056">
        <v>5</v>
      </c>
      <c r="O2056">
        <v>0</v>
      </c>
      <c r="P2056">
        <v>0</v>
      </c>
      <c r="Q2056">
        <v>3</v>
      </c>
      <c r="R2056">
        <v>2</v>
      </c>
      <c r="S2056">
        <v>0</v>
      </c>
      <c r="T2056">
        <v>71030</v>
      </c>
      <c r="U2056">
        <v>71024</v>
      </c>
      <c r="V2056">
        <v>71491</v>
      </c>
      <c r="W2056" t="s">
        <v>12597</v>
      </c>
      <c r="X2056" t="s">
        <v>12595</v>
      </c>
      <c r="Y2056">
        <v>0</v>
      </c>
      <c r="Z2056">
        <v>16532</v>
      </c>
    </row>
    <row r="2057" spans="1:26" x14ac:dyDescent="0.25">
      <c r="A2057">
        <v>305270</v>
      </c>
      <c r="B2057">
        <v>202501</v>
      </c>
      <c r="C2057">
        <v>2</v>
      </c>
      <c r="D2057" t="s">
        <v>12789</v>
      </c>
      <c r="E2057">
        <v>4</v>
      </c>
      <c r="F2057">
        <v>280</v>
      </c>
      <c r="G2057">
        <v>53</v>
      </c>
      <c r="H2057">
        <v>7</v>
      </c>
      <c r="I2057">
        <v>3</v>
      </c>
      <c r="J2057">
        <v>13203</v>
      </c>
      <c r="K2057">
        <v>19049</v>
      </c>
      <c r="L2057">
        <v>12</v>
      </c>
      <c r="M2057">
        <v>2</v>
      </c>
      <c r="N2057">
        <v>5</v>
      </c>
      <c r="O2057">
        <v>0</v>
      </c>
      <c r="P2057">
        <v>0</v>
      </c>
      <c r="Q2057">
        <v>3</v>
      </c>
      <c r="R2057">
        <v>2</v>
      </c>
      <c r="S2057">
        <v>0</v>
      </c>
      <c r="T2057">
        <v>71030</v>
      </c>
      <c r="U2057">
        <v>71024</v>
      </c>
      <c r="V2057">
        <v>71491</v>
      </c>
      <c r="W2057" t="s">
        <v>12597</v>
      </c>
      <c r="X2057" t="s">
        <v>12595</v>
      </c>
      <c r="Y2057">
        <v>0</v>
      </c>
      <c r="Z2057">
        <v>16532</v>
      </c>
    </row>
    <row r="2058" spans="1:26" x14ac:dyDescent="0.25">
      <c r="A2058">
        <v>305276</v>
      </c>
      <c r="B2058">
        <v>202501</v>
      </c>
      <c r="C2058">
        <v>1</v>
      </c>
      <c r="D2058" t="s">
        <v>13202</v>
      </c>
      <c r="E2058">
        <v>4</v>
      </c>
      <c r="F2058">
        <v>318</v>
      </c>
      <c r="G2058">
        <v>118</v>
      </c>
      <c r="H2058">
        <v>6</v>
      </c>
      <c r="I2058">
        <v>3</v>
      </c>
      <c r="J2058">
        <v>11515</v>
      </c>
      <c r="K2058">
        <v>24000</v>
      </c>
      <c r="L2058">
        <v>16</v>
      </c>
      <c r="M2058">
        <v>3</v>
      </c>
      <c r="N2058">
        <v>5</v>
      </c>
      <c r="O2058">
        <v>2</v>
      </c>
      <c r="P2058">
        <v>2.5</v>
      </c>
      <c r="Q2058">
        <v>2.5</v>
      </c>
      <c r="R2058">
        <v>1</v>
      </c>
      <c r="S2058">
        <v>0</v>
      </c>
      <c r="T2058">
        <v>71251</v>
      </c>
      <c r="U2058">
        <v>70066</v>
      </c>
      <c r="V2058">
        <v>71347</v>
      </c>
      <c r="W2058" t="s">
        <v>12627</v>
      </c>
      <c r="X2058" t="s">
        <v>13885</v>
      </c>
      <c r="Y2058">
        <v>0</v>
      </c>
      <c r="Z2058">
        <v>15559</v>
      </c>
    </row>
    <row r="2059" spans="1:26" x14ac:dyDescent="0.25">
      <c r="A2059">
        <v>305276</v>
      </c>
      <c r="B2059">
        <v>202501</v>
      </c>
      <c r="C2059">
        <v>2</v>
      </c>
      <c r="D2059" t="s">
        <v>13202</v>
      </c>
      <c r="E2059">
        <v>4</v>
      </c>
      <c r="F2059">
        <v>318</v>
      </c>
      <c r="G2059">
        <v>118</v>
      </c>
      <c r="H2059">
        <v>6</v>
      </c>
      <c r="I2059">
        <v>3</v>
      </c>
      <c r="J2059">
        <v>11515</v>
      </c>
      <c r="K2059">
        <v>24000</v>
      </c>
      <c r="L2059">
        <v>16</v>
      </c>
      <c r="M2059">
        <v>3</v>
      </c>
      <c r="N2059">
        <v>5</v>
      </c>
      <c r="O2059">
        <v>2</v>
      </c>
      <c r="P2059">
        <v>2.5</v>
      </c>
      <c r="Q2059">
        <v>2.5</v>
      </c>
      <c r="R2059">
        <v>1</v>
      </c>
      <c r="S2059">
        <v>0</v>
      </c>
      <c r="T2059">
        <v>71251</v>
      </c>
      <c r="U2059">
        <v>70066</v>
      </c>
      <c r="V2059">
        <v>71347</v>
      </c>
      <c r="W2059" t="s">
        <v>12627</v>
      </c>
      <c r="X2059" t="s">
        <v>13885</v>
      </c>
      <c r="Y2059">
        <v>0</v>
      </c>
      <c r="Z2059">
        <v>15559</v>
      </c>
    </row>
    <row r="2060" spans="1:26" x14ac:dyDescent="0.25">
      <c r="A2060">
        <v>305277</v>
      </c>
      <c r="B2060">
        <v>202501</v>
      </c>
      <c r="C2060">
        <v>1</v>
      </c>
      <c r="D2060" t="s">
        <v>13416</v>
      </c>
      <c r="E2060">
        <v>4</v>
      </c>
      <c r="F2060">
        <v>537</v>
      </c>
      <c r="G2060">
        <v>110</v>
      </c>
      <c r="H2060">
        <v>12</v>
      </c>
      <c r="I2060">
        <v>4</v>
      </c>
      <c r="J2060">
        <v>6734</v>
      </c>
      <c r="K2060">
        <v>6859</v>
      </c>
      <c r="L2060">
        <v>11</v>
      </c>
      <c r="M2060">
        <v>2</v>
      </c>
      <c r="N2060">
        <v>4</v>
      </c>
      <c r="O2060">
        <v>1</v>
      </c>
      <c r="P2060">
        <v>1</v>
      </c>
      <c r="Q2060">
        <v>1</v>
      </c>
      <c r="R2060">
        <v>2</v>
      </c>
      <c r="S2060">
        <v>0</v>
      </c>
      <c r="T2060">
        <v>71030</v>
      </c>
      <c r="U2060">
        <v>71045</v>
      </c>
      <c r="V2060">
        <v>71039</v>
      </c>
      <c r="W2060" t="s">
        <v>12661</v>
      </c>
      <c r="X2060" t="s">
        <v>12595</v>
      </c>
      <c r="Y2060">
        <v>15112</v>
      </c>
      <c r="Z2060">
        <v>9268</v>
      </c>
    </row>
    <row r="2061" spans="1:26" x14ac:dyDescent="0.25">
      <c r="A2061">
        <v>305277</v>
      </c>
      <c r="B2061">
        <v>202501</v>
      </c>
      <c r="C2061">
        <v>2</v>
      </c>
      <c r="D2061" t="s">
        <v>13416</v>
      </c>
      <c r="E2061">
        <v>4</v>
      </c>
      <c r="F2061">
        <v>537</v>
      </c>
      <c r="G2061">
        <v>110</v>
      </c>
      <c r="H2061">
        <v>12</v>
      </c>
      <c r="I2061">
        <v>4</v>
      </c>
      <c r="J2061">
        <v>6734</v>
      </c>
      <c r="K2061">
        <v>6859</v>
      </c>
      <c r="L2061">
        <v>11</v>
      </c>
      <c r="M2061">
        <v>2</v>
      </c>
      <c r="N2061">
        <v>4</v>
      </c>
      <c r="O2061">
        <v>1</v>
      </c>
      <c r="P2061">
        <v>1</v>
      </c>
      <c r="Q2061">
        <v>1</v>
      </c>
      <c r="R2061">
        <v>2</v>
      </c>
      <c r="S2061">
        <v>0</v>
      </c>
      <c r="T2061">
        <v>71030</v>
      </c>
      <c r="U2061">
        <v>71045</v>
      </c>
      <c r="V2061">
        <v>71039</v>
      </c>
      <c r="W2061" t="s">
        <v>12661</v>
      </c>
      <c r="X2061" t="s">
        <v>12595</v>
      </c>
      <c r="Y2061">
        <v>15112</v>
      </c>
      <c r="Z2061">
        <v>9268</v>
      </c>
    </row>
    <row r="2062" spans="1:26" x14ac:dyDescent="0.25">
      <c r="A2062">
        <v>305284</v>
      </c>
      <c r="B2062">
        <v>202501</v>
      </c>
      <c r="C2062">
        <v>1</v>
      </c>
      <c r="D2062" t="s">
        <v>13323</v>
      </c>
      <c r="E2062">
        <v>4</v>
      </c>
      <c r="F2062">
        <v>790</v>
      </c>
      <c r="G2062">
        <v>180</v>
      </c>
      <c r="H2062">
        <v>21</v>
      </c>
      <c r="I2062">
        <v>5</v>
      </c>
      <c r="J2062">
        <v>1742</v>
      </c>
      <c r="K2062">
        <v>0</v>
      </c>
      <c r="L2062">
        <v>2</v>
      </c>
      <c r="M2062">
        <v>1</v>
      </c>
      <c r="N2062">
        <v>0</v>
      </c>
      <c r="O2062">
        <v>0</v>
      </c>
      <c r="P2062">
        <v>0</v>
      </c>
      <c r="Q2062">
        <v>1</v>
      </c>
      <c r="R2062">
        <v>0</v>
      </c>
      <c r="S2062">
        <v>0</v>
      </c>
      <c r="T2062">
        <v>71030</v>
      </c>
      <c r="U2062">
        <v>71054</v>
      </c>
      <c r="V2062">
        <v>70427</v>
      </c>
      <c r="W2062" t="s">
        <v>12599</v>
      </c>
      <c r="X2062" t="s">
        <v>12595</v>
      </c>
      <c r="Y2062">
        <v>0</v>
      </c>
      <c r="Z2062">
        <v>1945</v>
      </c>
    </row>
    <row r="2063" spans="1:26" x14ac:dyDescent="0.25">
      <c r="A2063">
        <v>305284</v>
      </c>
      <c r="B2063">
        <v>202501</v>
      </c>
      <c r="C2063">
        <v>2</v>
      </c>
      <c r="D2063" t="s">
        <v>13323</v>
      </c>
      <c r="E2063">
        <v>4</v>
      </c>
      <c r="F2063">
        <v>790</v>
      </c>
      <c r="G2063">
        <v>180</v>
      </c>
      <c r="H2063">
        <v>21</v>
      </c>
      <c r="I2063">
        <v>5</v>
      </c>
      <c r="J2063">
        <v>1742</v>
      </c>
      <c r="K2063">
        <v>0</v>
      </c>
      <c r="L2063">
        <v>2</v>
      </c>
      <c r="M2063">
        <v>1</v>
      </c>
      <c r="N2063">
        <v>0</v>
      </c>
      <c r="O2063">
        <v>0</v>
      </c>
      <c r="P2063">
        <v>0</v>
      </c>
      <c r="Q2063">
        <v>1</v>
      </c>
      <c r="R2063">
        <v>0</v>
      </c>
      <c r="S2063">
        <v>0</v>
      </c>
      <c r="T2063">
        <v>71030</v>
      </c>
      <c r="U2063">
        <v>71054</v>
      </c>
      <c r="V2063">
        <v>70427</v>
      </c>
      <c r="W2063" t="s">
        <v>12599</v>
      </c>
      <c r="X2063" t="s">
        <v>12595</v>
      </c>
      <c r="Y2063">
        <v>0</v>
      </c>
      <c r="Z2063">
        <v>1945</v>
      </c>
    </row>
    <row r="2064" spans="1:26" x14ac:dyDescent="0.25">
      <c r="A2064">
        <v>305286</v>
      </c>
      <c r="B2064">
        <v>202501</v>
      </c>
      <c r="C2064">
        <v>1</v>
      </c>
      <c r="D2064" t="s">
        <v>12716</v>
      </c>
      <c r="E2064">
        <v>4</v>
      </c>
      <c r="F2064">
        <v>315</v>
      </c>
      <c r="G2064">
        <v>116</v>
      </c>
      <c r="H2064">
        <v>16</v>
      </c>
      <c r="I2064">
        <v>3</v>
      </c>
      <c r="J2064">
        <v>12121</v>
      </c>
      <c r="K2064">
        <v>11700</v>
      </c>
      <c r="L2064">
        <v>11.5</v>
      </c>
      <c r="M2064">
        <v>4.5</v>
      </c>
      <c r="N2064">
        <v>3</v>
      </c>
      <c r="O2064">
        <v>2</v>
      </c>
      <c r="P2064">
        <v>0</v>
      </c>
      <c r="Q2064">
        <v>2</v>
      </c>
      <c r="R2064">
        <v>0</v>
      </c>
      <c r="S2064">
        <v>0</v>
      </c>
      <c r="T2064">
        <v>71251</v>
      </c>
      <c r="U2064">
        <v>70067</v>
      </c>
      <c r="V2064">
        <v>70108</v>
      </c>
      <c r="W2064" t="s">
        <v>12636</v>
      </c>
      <c r="X2064" t="s">
        <v>13885</v>
      </c>
      <c r="Y2064">
        <v>4989</v>
      </c>
      <c r="Z2064">
        <v>15634</v>
      </c>
    </row>
    <row r="2065" spans="1:26" x14ac:dyDescent="0.25">
      <c r="A2065">
        <v>305286</v>
      </c>
      <c r="B2065">
        <v>202501</v>
      </c>
      <c r="C2065">
        <v>2</v>
      </c>
      <c r="D2065" t="s">
        <v>12716</v>
      </c>
      <c r="E2065">
        <v>4</v>
      </c>
      <c r="F2065">
        <v>315</v>
      </c>
      <c r="G2065">
        <v>116</v>
      </c>
      <c r="H2065">
        <v>16</v>
      </c>
      <c r="I2065">
        <v>3</v>
      </c>
      <c r="J2065">
        <v>12121</v>
      </c>
      <c r="K2065">
        <v>11700</v>
      </c>
      <c r="L2065">
        <v>11.5</v>
      </c>
      <c r="M2065">
        <v>4.5</v>
      </c>
      <c r="N2065">
        <v>3</v>
      </c>
      <c r="O2065">
        <v>2</v>
      </c>
      <c r="P2065">
        <v>0</v>
      </c>
      <c r="Q2065">
        <v>2</v>
      </c>
      <c r="R2065">
        <v>0</v>
      </c>
      <c r="S2065">
        <v>0</v>
      </c>
      <c r="T2065">
        <v>71251</v>
      </c>
      <c r="U2065">
        <v>70067</v>
      </c>
      <c r="V2065">
        <v>70108</v>
      </c>
      <c r="W2065" t="s">
        <v>12636</v>
      </c>
      <c r="X2065" t="s">
        <v>13885</v>
      </c>
      <c r="Y2065">
        <v>4989</v>
      </c>
      <c r="Z2065">
        <v>15634</v>
      </c>
    </row>
    <row r="2066" spans="1:26" x14ac:dyDescent="0.25">
      <c r="A2066">
        <v>305302</v>
      </c>
      <c r="B2066">
        <v>202501</v>
      </c>
      <c r="C2066">
        <v>1</v>
      </c>
      <c r="D2066" t="s">
        <v>13705</v>
      </c>
      <c r="E2066">
        <v>4</v>
      </c>
      <c r="F2066">
        <v>361</v>
      </c>
      <c r="G2066">
        <v>66</v>
      </c>
      <c r="H2066">
        <v>16</v>
      </c>
      <c r="I2066">
        <v>7</v>
      </c>
      <c r="J2066">
        <v>11361</v>
      </c>
      <c r="K2066">
        <v>13500</v>
      </c>
      <c r="L2066">
        <v>11.5</v>
      </c>
      <c r="M2066">
        <v>4</v>
      </c>
      <c r="N2066">
        <v>4.5</v>
      </c>
      <c r="O2066">
        <v>0</v>
      </c>
      <c r="P2066">
        <v>2</v>
      </c>
      <c r="Q2066">
        <v>0</v>
      </c>
      <c r="R2066">
        <v>1</v>
      </c>
      <c r="S2066">
        <v>0</v>
      </c>
      <c r="T2066">
        <v>900582</v>
      </c>
      <c r="U2066">
        <v>71507</v>
      </c>
      <c r="V2066">
        <v>71532</v>
      </c>
      <c r="W2066" t="s">
        <v>12616</v>
      </c>
      <c r="X2066" t="s">
        <v>13887</v>
      </c>
      <c r="Y2066">
        <v>0</v>
      </c>
      <c r="Z2066">
        <v>14093</v>
      </c>
    </row>
    <row r="2067" spans="1:26" x14ac:dyDescent="0.25">
      <c r="A2067">
        <v>305302</v>
      </c>
      <c r="B2067">
        <v>202501</v>
      </c>
      <c r="C2067">
        <v>2</v>
      </c>
      <c r="D2067" t="s">
        <v>13705</v>
      </c>
      <c r="E2067">
        <v>4</v>
      </c>
      <c r="F2067">
        <v>361</v>
      </c>
      <c r="G2067">
        <v>66</v>
      </c>
      <c r="H2067">
        <v>16</v>
      </c>
      <c r="I2067">
        <v>7</v>
      </c>
      <c r="J2067">
        <v>11361</v>
      </c>
      <c r="K2067">
        <v>13500</v>
      </c>
      <c r="L2067">
        <v>11.5</v>
      </c>
      <c r="M2067">
        <v>4</v>
      </c>
      <c r="N2067">
        <v>4.5</v>
      </c>
      <c r="O2067">
        <v>0</v>
      </c>
      <c r="P2067">
        <v>2</v>
      </c>
      <c r="Q2067">
        <v>0</v>
      </c>
      <c r="R2067">
        <v>1</v>
      </c>
      <c r="S2067">
        <v>0</v>
      </c>
      <c r="T2067">
        <v>900582</v>
      </c>
      <c r="U2067">
        <v>71507</v>
      </c>
      <c r="V2067">
        <v>71532</v>
      </c>
      <c r="W2067" t="s">
        <v>12616</v>
      </c>
      <c r="X2067" t="s">
        <v>13887</v>
      </c>
      <c r="Y2067">
        <v>0</v>
      </c>
      <c r="Z2067">
        <v>14093</v>
      </c>
    </row>
    <row r="2068" spans="1:26" x14ac:dyDescent="0.25">
      <c r="A2068">
        <v>305306</v>
      </c>
      <c r="B2068">
        <v>202501</v>
      </c>
      <c r="C2068">
        <v>1</v>
      </c>
      <c r="D2068" t="s">
        <v>13138</v>
      </c>
      <c r="E2068">
        <v>4</v>
      </c>
      <c r="F2068">
        <v>916</v>
      </c>
      <c r="G2068">
        <v>230</v>
      </c>
      <c r="H2068">
        <v>26</v>
      </c>
      <c r="I2068">
        <v>13</v>
      </c>
      <c r="J2068">
        <v>0</v>
      </c>
      <c r="K2068">
        <v>0</v>
      </c>
      <c r="L2068">
        <v>0</v>
      </c>
      <c r="M2068">
        <v>0</v>
      </c>
      <c r="N2068">
        <v>0</v>
      </c>
      <c r="O2068">
        <v>0</v>
      </c>
      <c r="P2068">
        <v>0</v>
      </c>
      <c r="Q2068">
        <v>0</v>
      </c>
      <c r="R2068">
        <v>0</v>
      </c>
      <c r="S2068">
        <v>0</v>
      </c>
      <c r="T2068">
        <v>71030</v>
      </c>
      <c r="U2068">
        <v>71054</v>
      </c>
      <c r="V2068">
        <v>700079</v>
      </c>
      <c r="W2068" t="s">
        <v>12599</v>
      </c>
      <c r="X2068" t="s">
        <v>12595</v>
      </c>
      <c r="Y2068">
        <v>0</v>
      </c>
      <c r="Z2068">
        <v>0</v>
      </c>
    </row>
    <row r="2069" spans="1:26" x14ac:dyDescent="0.25">
      <c r="A2069">
        <v>305306</v>
      </c>
      <c r="B2069">
        <v>202501</v>
      </c>
      <c r="C2069">
        <v>2</v>
      </c>
      <c r="D2069" t="s">
        <v>13138</v>
      </c>
      <c r="E2069">
        <v>4</v>
      </c>
      <c r="F2069">
        <v>916</v>
      </c>
      <c r="G2069">
        <v>230</v>
      </c>
      <c r="H2069">
        <v>26</v>
      </c>
      <c r="I2069">
        <v>13</v>
      </c>
      <c r="J2069">
        <v>0</v>
      </c>
      <c r="K2069">
        <v>0</v>
      </c>
      <c r="L2069">
        <v>0</v>
      </c>
      <c r="M2069">
        <v>0</v>
      </c>
      <c r="N2069">
        <v>0</v>
      </c>
      <c r="O2069">
        <v>0</v>
      </c>
      <c r="P2069">
        <v>0</v>
      </c>
      <c r="Q2069">
        <v>0</v>
      </c>
      <c r="R2069">
        <v>0</v>
      </c>
      <c r="S2069">
        <v>0</v>
      </c>
      <c r="T2069">
        <v>71030</v>
      </c>
      <c r="U2069">
        <v>71054</v>
      </c>
      <c r="V2069">
        <v>700079</v>
      </c>
      <c r="W2069" t="s">
        <v>12599</v>
      </c>
      <c r="X2069" t="s">
        <v>12595</v>
      </c>
      <c r="Y2069">
        <v>0</v>
      </c>
      <c r="Z2069">
        <v>0</v>
      </c>
    </row>
    <row r="2070" spans="1:26" x14ac:dyDescent="0.25">
      <c r="A2070">
        <v>305308</v>
      </c>
      <c r="B2070">
        <v>202501</v>
      </c>
      <c r="C2070">
        <v>1</v>
      </c>
      <c r="D2070" t="s">
        <v>13735</v>
      </c>
      <c r="E2070">
        <v>4</v>
      </c>
      <c r="F2070">
        <v>154</v>
      </c>
      <c r="G2070">
        <v>59</v>
      </c>
      <c r="H2070">
        <v>7</v>
      </c>
      <c r="I2070">
        <v>2</v>
      </c>
      <c r="J2070">
        <v>13719</v>
      </c>
      <c r="K2070">
        <v>20714</v>
      </c>
      <c r="L2070">
        <v>17.5</v>
      </c>
      <c r="M2070">
        <v>2</v>
      </c>
      <c r="N2070">
        <v>3.5</v>
      </c>
      <c r="O2070">
        <v>5.5</v>
      </c>
      <c r="P2070">
        <v>3.5</v>
      </c>
      <c r="Q2070">
        <v>2</v>
      </c>
      <c r="R2070">
        <v>1</v>
      </c>
      <c r="S2070">
        <v>0</v>
      </c>
      <c r="T2070">
        <v>71251</v>
      </c>
      <c r="U2070">
        <v>70930</v>
      </c>
      <c r="V2070">
        <v>71397</v>
      </c>
      <c r="W2070" t="s">
        <v>12618</v>
      </c>
      <c r="X2070" t="s">
        <v>13885</v>
      </c>
      <c r="Y2070">
        <v>25993</v>
      </c>
      <c r="Z2070">
        <v>20623</v>
      </c>
    </row>
    <row r="2071" spans="1:26" x14ac:dyDescent="0.25">
      <c r="A2071">
        <v>305308</v>
      </c>
      <c r="B2071">
        <v>202501</v>
      </c>
      <c r="C2071">
        <v>2</v>
      </c>
      <c r="D2071" t="s">
        <v>13735</v>
      </c>
      <c r="E2071">
        <v>4</v>
      </c>
      <c r="F2071">
        <v>154</v>
      </c>
      <c r="G2071">
        <v>59</v>
      </c>
      <c r="H2071">
        <v>7</v>
      </c>
      <c r="I2071">
        <v>2</v>
      </c>
      <c r="J2071">
        <v>13719</v>
      </c>
      <c r="K2071">
        <v>20714</v>
      </c>
      <c r="L2071">
        <v>17.5</v>
      </c>
      <c r="M2071">
        <v>2</v>
      </c>
      <c r="N2071">
        <v>3.5</v>
      </c>
      <c r="O2071">
        <v>5.5</v>
      </c>
      <c r="P2071">
        <v>3.5</v>
      </c>
      <c r="Q2071">
        <v>2</v>
      </c>
      <c r="R2071">
        <v>1</v>
      </c>
      <c r="S2071">
        <v>0</v>
      </c>
      <c r="T2071">
        <v>71251</v>
      </c>
      <c r="U2071">
        <v>70930</v>
      </c>
      <c r="V2071">
        <v>71397</v>
      </c>
      <c r="W2071" t="s">
        <v>12618</v>
      </c>
      <c r="X2071" t="s">
        <v>13885</v>
      </c>
      <c r="Y2071">
        <v>25993</v>
      </c>
      <c r="Z2071">
        <v>20623</v>
      </c>
    </row>
    <row r="2072" spans="1:26" x14ac:dyDescent="0.25">
      <c r="A2072">
        <v>305309</v>
      </c>
      <c r="B2072">
        <v>202501</v>
      </c>
      <c r="C2072">
        <v>1</v>
      </c>
      <c r="D2072" t="s">
        <v>12954</v>
      </c>
      <c r="E2072">
        <v>4</v>
      </c>
      <c r="F2072">
        <v>421</v>
      </c>
      <c r="G2072">
        <v>78</v>
      </c>
      <c r="H2072">
        <v>12</v>
      </c>
      <c r="I2072">
        <v>1</v>
      </c>
      <c r="J2072">
        <v>9292</v>
      </c>
      <c r="K2072">
        <v>0</v>
      </c>
      <c r="L2072">
        <v>15</v>
      </c>
      <c r="M2072">
        <v>4</v>
      </c>
      <c r="N2072">
        <v>5</v>
      </c>
      <c r="O2072">
        <v>3</v>
      </c>
      <c r="P2072">
        <v>2</v>
      </c>
      <c r="Q2072">
        <v>1</v>
      </c>
      <c r="R2072">
        <v>0</v>
      </c>
      <c r="S2072">
        <v>0</v>
      </c>
      <c r="T2072">
        <v>71030</v>
      </c>
      <c r="U2072">
        <v>71054</v>
      </c>
      <c r="V2072">
        <v>70427</v>
      </c>
      <c r="W2072" t="s">
        <v>12599</v>
      </c>
      <c r="X2072" t="s">
        <v>12595</v>
      </c>
      <c r="Y2072">
        <v>0</v>
      </c>
      <c r="Z2072">
        <v>12498</v>
      </c>
    </row>
    <row r="2073" spans="1:26" x14ac:dyDescent="0.25">
      <c r="A2073">
        <v>305309</v>
      </c>
      <c r="B2073">
        <v>202501</v>
      </c>
      <c r="C2073">
        <v>2</v>
      </c>
      <c r="D2073" t="s">
        <v>12954</v>
      </c>
      <c r="E2073">
        <v>4</v>
      </c>
      <c r="F2073">
        <v>421</v>
      </c>
      <c r="G2073">
        <v>78</v>
      </c>
      <c r="H2073">
        <v>12</v>
      </c>
      <c r="I2073">
        <v>1</v>
      </c>
      <c r="J2073">
        <v>9292</v>
      </c>
      <c r="K2073">
        <v>0</v>
      </c>
      <c r="L2073">
        <v>15</v>
      </c>
      <c r="M2073">
        <v>4</v>
      </c>
      <c r="N2073">
        <v>5</v>
      </c>
      <c r="O2073">
        <v>3</v>
      </c>
      <c r="P2073">
        <v>2</v>
      </c>
      <c r="Q2073">
        <v>1</v>
      </c>
      <c r="R2073">
        <v>0</v>
      </c>
      <c r="S2073">
        <v>0</v>
      </c>
      <c r="T2073">
        <v>71030</v>
      </c>
      <c r="U2073">
        <v>71054</v>
      </c>
      <c r="V2073">
        <v>70427</v>
      </c>
      <c r="W2073" t="s">
        <v>12599</v>
      </c>
      <c r="X2073" t="s">
        <v>12595</v>
      </c>
      <c r="Y2073">
        <v>0</v>
      </c>
      <c r="Z2073">
        <v>12498</v>
      </c>
    </row>
    <row r="2074" spans="1:26" x14ac:dyDescent="0.25">
      <c r="A2074">
        <v>305312</v>
      </c>
      <c r="B2074">
        <v>202501</v>
      </c>
      <c r="C2074">
        <v>1</v>
      </c>
      <c r="D2074" t="s">
        <v>12782</v>
      </c>
      <c r="E2074">
        <v>4</v>
      </c>
      <c r="F2074">
        <v>370</v>
      </c>
      <c r="G2074">
        <v>139</v>
      </c>
      <c r="H2074">
        <v>14</v>
      </c>
      <c r="I2074">
        <v>3</v>
      </c>
      <c r="J2074">
        <v>6966</v>
      </c>
      <c r="K2074">
        <v>27716</v>
      </c>
      <c r="L2074">
        <v>21</v>
      </c>
      <c r="M2074">
        <v>1</v>
      </c>
      <c r="N2074">
        <v>12</v>
      </c>
      <c r="O2074">
        <v>4</v>
      </c>
      <c r="P2074">
        <v>1</v>
      </c>
      <c r="Q2074">
        <v>3</v>
      </c>
      <c r="R2074">
        <v>0</v>
      </c>
      <c r="S2074">
        <v>0</v>
      </c>
      <c r="T2074">
        <v>71251</v>
      </c>
      <c r="U2074">
        <v>71239</v>
      </c>
      <c r="V2074">
        <v>700440</v>
      </c>
      <c r="W2074" t="s">
        <v>12650</v>
      </c>
      <c r="X2074" t="s">
        <v>13885</v>
      </c>
      <c r="Y2074">
        <v>85619</v>
      </c>
      <c r="Z2074">
        <v>13712</v>
      </c>
    </row>
    <row r="2075" spans="1:26" x14ac:dyDescent="0.25">
      <c r="A2075">
        <v>305312</v>
      </c>
      <c r="B2075">
        <v>202501</v>
      </c>
      <c r="C2075">
        <v>2</v>
      </c>
      <c r="D2075" t="s">
        <v>12782</v>
      </c>
      <c r="E2075">
        <v>4</v>
      </c>
      <c r="F2075">
        <v>370</v>
      </c>
      <c r="G2075">
        <v>139</v>
      </c>
      <c r="H2075">
        <v>14</v>
      </c>
      <c r="I2075">
        <v>3</v>
      </c>
      <c r="J2075">
        <v>6966</v>
      </c>
      <c r="K2075">
        <v>27716</v>
      </c>
      <c r="L2075">
        <v>21</v>
      </c>
      <c r="M2075">
        <v>1</v>
      </c>
      <c r="N2075">
        <v>12</v>
      </c>
      <c r="O2075">
        <v>4</v>
      </c>
      <c r="P2075">
        <v>1</v>
      </c>
      <c r="Q2075">
        <v>3</v>
      </c>
      <c r="R2075">
        <v>0</v>
      </c>
      <c r="S2075">
        <v>0</v>
      </c>
      <c r="T2075">
        <v>71251</v>
      </c>
      <c r="U2075">
        <v>71239</v>
      </c>
      <c r="V2075">
        <v>700440</v>
      </c>
      <c r="W2075" t="s">
        <v>12650</v>
      </c>
      <c r="X2075" t="s">
        <v>13885</v>
      </c>
      <c r="Y2075">
        <v>85619</v>
      </c>
      <c r="Z2075">
        <v>13712</v>
      </c>
    </row>
    <row r="2076" spans="1:26" x14ac:dyDescent="0.25">
      <c r="A2076">
        <v>305315</v>
      </c>
      <c r="B2076">
        <v>202501</v>
      </c>
      <c r="C2076">
        <v>1</v>
      </c>
      <c r="D2076" t="s">
        <v>12778</v>
      </c>
      <c r="E2076">
        <v>4</v>
      </c>
      <c r="F2076">
        <v>751</v>
      </c>
      <c r="G2076">
        <v>160</v>
      </c>
      <c r="H2076">
        <v>19</v>
      </c>
      <c r="I2076">
        <v>8</v>
      </c>
      <c r="J2076">
        <v>1744</v>
      </c>
      <c r="K2076">
        <v>8900</v>
      </c>
      <c r="L2076">
        <v>1</v>
      </c>
      <c r="M2076">
        <v>0.5</v>
      </c>
      <c r="N2076">
        <v>0.5</v>
      </c>
      <c r="O2076">
        <v>0</v>
      </c>
      <c r="P2076">
        <v>0</v>
      </c>
      <c r="Q2076">
        <v>0</v>
      </c>
      <c r="R2076">
        <v>0</v>
      </c>
      <c r="S2076">
        <v>0</v>
      </c>
      <c r="T2076">
        <v>900582</v>
      </c>
      <c r="U2076">
        <v>71139</v>
      </c>
      <c r="V2076">
        <v>700298</v>
      </c>
      <c r="W2076" t="s">
        <v>12594</v>
      </c>
      <c r="X2076" t="s">
        <v>13887</v>
      </c>
      <c r="Y2076">
        <v>0</v>
      </c>
      <c r="Z2076">
        <v>2906</v>
      </c>
    </row>
    <row r="2077" spans="1:26" x14ac:dyDescent="0.25">
      <c r="A2077">
        <v>305315</v>
      </c>
      <c r="B2077">
        <v>202501</v>
      </c>
      <c r="C2077">
        <v>2</v>
      </c>
      <c r="D2077" t="s">
        <v>12778</v>
      </c>
      <c r="E2077">
        <v>4</v>
      </c>
      <c r="F2077">
        <v>751</v>
      </c>
      <c r="G2077">
        <v>160</v>
      </c>
      <c r="H2077">
        <v>19</v>
      </c>
      <c r="I2077">
        <v>8</v>
      </c>
      <c r="J2077">
        <v>1744</v>
      </c>
      <c r="K2077">
        <v>8900</v>
      </c>
      <c r="L2077">
        <v>1</v>
      </c>
      <c r="M2077">
        <v>0.5</v>
      </c>
      <c r="N2077">
        <v>0.5</v>
      </c>
      <c r="O2077">
        <v>0</v>
      </c>
      <c r="P2077">
        <v>0</v>
      </c>
      <c r="Q2077">
        <v>0</v>
      </c>
      <c r="R2077">
        <v>0</v>
      </c>
      <c r="S2077">
        <v>0</v>
      </c>
      <c r="T2077">
        <v>900582</v>
      </c>
      <c r="U2077">
        <v>71139</v>
      </c>
      <c r="V2077">
        <v>700298</v>
      </c>
      <c r="W2077" t="s">
        <v>12594</v>
      </c>
      <c r="X2077" t="s">
        <v>13887</v>
      </c>
      <c r="Y2077">
        <v>0</v>
      </c>
      <c r="Z2077">
        <v>2906</v>
      </c>
    </row>
    <row r="2078" spans="1:26" x14ac:dyDescent="0.25">
      <c r="A2078">
        <v>305323</v>
      </c>
      <c r="B2078">
        <v>202501</v>
      </c>
      <c r="C2078">
        <v>1</v>
      </c>
      <c r="D2078" t="s">
        <v>13154</v>
      </c>
      <c r="E2078">
        <v>4</v>
      </c>
      <c r="F2078">
        <v>584</v>
      </c>
      <c r="G2078">
        <v>148</v>
      </c>
      <c r="H2078">
        <v>16</v>
      </c>
      <c r="I2078">
        <v>5</v>
      </c>
      <c r="J2078">
        <v>240</v>
      </c>
      <c r="K2078">
        <v>73419</v>
      </c>
      <c r="L2078">
        <v>1</v>
      </c>
      <c r="M2078">
        <v>0</v>
      </c>
      <c r="N2078">
        <v>0</v>
      </c>
      <c r="O2078">
        <v>0</v>
      </c>
      <c r="P2078">
        <v>1</v>
      </c>
      <c r="Q2078">
        <v>0</v>
      </c>
      <c r="R2078">
        <v>0</v>
      </c>
      <c r="S2078">
        <v>0</v>
      </c>
      <c r="T2078">
        <v>71590</v>
      </c>
      <c r="U2078">
        <v>71595</v>
      </c>
      <c r="V2078">
        <v>71083</v>
      </c>
      <c r="W2078" t="s">
        <v>12693</v>
      </c>
      <c r="X2078" t="s">
        <v>12590</v>
      </c>
      <c r="Y2078">
        <v>0</v>
      </c>
      <c r="Z2078">
        <v>7939</v>
      </c>
    </row>
    <row r="2079" spans="1:26" x14ac:dyDescent="0.25">
      <c r="A2079">
        <v>305323</v>
      </c>
      <c r="B2079">
        <v>202501</v>
      </c>
      <c r="C2079">
        <v>2</v>
      </c>
      <c r="D2079" t="s">
        <v>13154</v>
      </c>
      <c r="E2079">
        <v>4</v>
      </c>
      <c r="F2079">
        <v>584</v>
      </c>
      <c r="G2079">
        <v>148</v>
      </c>
      <c r="H2079">
        <v>16</v>
      </c>
      <c r="I2079">
        <v>5</v>
      </c>
      <c r="J2079">
        <v>240</v>
      </c>
      <c r="K2079">
        <v>73419</v>
      </c>
      <c r="L2079">
        <v>1</v>
      </c>
      <c r="M2079">
        <v>0</v>
      </c>
      <c r="N2079">
        <v>0</v>
      </c>
      <c r="O2079">
        <v>0</v>
      </c>
      <c r="P2079">
        <v>1</v>
      </c>
      <c r="Q2079">
        <v>0</v>
      </c>
      <c r="R2079">
        <v>0</v>
      </c>
      <c r="S2079">
        <v>0</v>
      </c>
      <c r="T2079">
        <v>71590</v>
      </c>
      <c r="U2079">
        <v>71595</v>
      </c>
      <c r="V2079">
        <v>71083</v>
      </c>
      <c r="W2079" t="s">
        <v>12693</v>
      </c>
      <c r="X2079" t="s">
        <v>12590</v>
      </c>
      <c r="Y2079">
        <v>0</v>
      </c>
      <c r="Z2079">
        <v>7939</v>
      </c>
    </row>
    <row r="2080" spans="1:26" x14ac:dyDescent="0.25">
      <c r="A2080">
        <v>305324</v>
      </c>
      <c r="B2080">
        <v>202501</v>
      </c>
      <c r="C2080">
        <v>1</v>
      </c>
      <c r="D2080" t="s">
        <v>13739</v>
      </c>
      <c r="E2080">
        <v>4</v>
      </c>
      <c r="F2080">
        <v>302</v>
      </c>
      <c r="G2080">
        <v>60</v>
      </c>
      <c r="H2080">
        <v>8</v>
      </c>
      <c r="I2080">
        <v>2</v>
      </c>
      <c r="J2080">
        <v>11558</v>
      </c>
      <c r="K2080">
        <v>6196</v>
      </c>
      <c r="L2080">
        <v>21.5</v>
      </c>
      <c r="M2080">
        <v>5.5</v>
      </c>
      <c r="N2080">
        <v>6</v>
      </c>
      <c r="O2080">
        <v>2</v>
      </c>
      <c r="P2080">
        <v>2</v>
      </c>
      <c r="Q2080">
        <v>5</v>
      </c>
      <c r="R2080">
        <v>1</v>
      </c>
      <c r="S2080">
        <v>0</v>
      </c>
      <c r="T2080">
        <v>71030</v>
      </c>
      <c r="U2080">
        <v>71063</v>
      </c>
      <c r="V2080">
        <v>71689</v>
      </c>
      <c r="W2080" t="s">
        <v>3624</v>
      </c>
      <c r="X2080" t="s">
        <v>12595</v>
      </c>
      <c r="Y2080">
        <v>0</v>
      </c>
      <c r="Z2080">
        <v>16008</v>
      </c>
    </row>
    <row r="2081" spans="1:26" x14ac:dyDescent="0.25">
      <c r="A2081">
        <v>305324</v>
      </c>
      <c r="B2081">
        <v>202501</v>
      </c>
      <c r="C2081">
        <v>2</v>
      </c>
      <c r="D2081" t="s">
        <v>13739</v>
      </c>
      <c r="E2081">
        <v>4</v>
      </c>
      <c r="F2081">
        <v>302</v>
      </c>
      <c r="G2081">
        <v>60</v>
      </c>
      <c r="H2081">
        <v>8</v>
      </c>
      <c r="I2081">
        <v>2</v>
      </c>
      <c r="J2081">
        <v>11558</v>
      </c>
      <c r="K2081">
        <v>6196</v>
      </c>
      <c r="L2081">
        <v>21.5</v>
      </c>
      <c r="M2081">
        <v>5.5</v>
      </c>
      <c r="N2081">
        <v>6</v>
      </c>
      <c r="O2081">
        <v>2</v>
      </c>
      <c r="P2081">
        <v>2</v>
      </c>
      <c r="Q2081">
        <v>5</v>
      </c>
      <c r="R2081">
        <v>1</v>
      </c>
      <c r="S2081">
        <v>0</v>
      </c>
      <c r="T2081">
        <v>71030</v>
      </c>
      <c r="U2081">
        <v>71063</v>
      </c>
      <c r="V2081">
        <v>71689</v>
      </c>
      <c r="W2081" t="s">
        <v>3624</v>
      </c>
      <c r="X2081" t="s">
        <v>12595</v>
      </c>
      <c r="Y2081">
        <v>0</v>
      </c>
      <c r="Z2081">
        <v>16008</v>
      </c>
    </row>
    <row r="2082" spans="1:26" x14ac:dyDescent="0.25">
      <c r="A2082">
        <v>305325</v>
      </c>
      <c r="B2082">
        <v>202501</v>
      </c>
      <c r="C2082">
        <v>1</v>
      </c>
      <c r="D2082" t="s">
        <v>13741</v>
      </c>
      <c r="E2082">
        <v>4</v>
      </c>
      <c r="F2082">
        <v>518</v>
      </c>
      <c r="G2082">
        <v>102</v>
      </c>
      <c r="H2082">
        <v>11</v>
      </c>
      <c r="I2082">
        <v>3</v>
      </c>
      <c r="J2082">
        <v>8645</v>
      </c>
      <c r="K2082">
        <v>5130</v>
      </c>
      <c r="L2082">
        <v>7</v>
      </c>
      <c r="M2082">
        <v>3.5</v>
      </c>
      <c r="N2082">
        <v>1.5</v>
      </c>
      <c r="O2082">
        <v>0</v>
      </c>
      <c r="P2082">
        <v>1</v>
      </c>
      <c r="Q2082">
        <v>1</v>
      </c>
      <c r="R2082">
        <v>0</v>
      </c>
      <c r="S2082">
        <v>0</v>
      </c>
      <c r="T2082">
        <v>71030</v>
      </c>
      <c r="U2082">
        <v>71505</v>
      </c>
      <c r="V2082">
        <v>71517</v>
      </c>
      <c r="W2082" t="s">
        <v>12648</v>
      </c>
      <c r="X2082" t="s">
        <v>12595</v>
      </c>
      <c r="Y2082">
        <v>0</v>
      </c>
      <c r="Z2082">
        <v>9762</v>
      </c>
    </row>
    <row r="2083" spans="1:26" x14ac:dyDescent="0.25">
      <c r="A2083">
        <v>305325</v>
      </c>
      <c r="B2083">
        <v>202501</v>
      </c>
      <c r="C2083">
        <v>2</v>
      </c>
      <c r="D2083" t="s">
        <v>13741</v>
      </c>
      <c r="E2083">
        <v>4</v>
      </c>
      <c r="F2083">
        <v>518</v>
      </c>
      <c r="G2083">
        <v>102</v>
      </c>
      <c r="H2083">
        <v>11</v>
      </c>
      <c r="I2083">
        <v>3</v>
      </c>
      <c r="J2083">
        <v>8645</v>
      </c>
      <c r="K2083">
        <v>5130</v>
      </c>
      <c r="L2083">
        <v>7</v>
      </c>
      <c r="M2083">
        <v>3.5</v>
      </c>
      <c r="N2083">
        <v>1.5</v>
      </c>
      <c r="O2083">
        <v>0</v>
      </c>
      <c r="P2083">
        <v>1</v>
      </c>
      <c r="Q2083">
        <v>1</v>
      </c>
      <c r="R2083">
        <v>0</v>
      </c>
      <c r="S2083">
        <v>0</v>
      </c>
      <c r="T2083">
        <v>71030</v>
      </c>
      <c r="U2083">
        <v>71505</v>
      </c>
      <c r="V2083">
        <v>71517</v>
      </c>
      <c r="W2083" t="s">
        <v>12648</v>
      </c>
      <c r="X2083" t="s">
        <v>12595</v>
      </c>
      <c r="Y2083">
        <v>0</v>
      </c>
      <c r="Z2083">
        <v>9762</v>
      </c>
    </row>
    <row r="2084" spans="1:26" x14ac:dyDescent="0.25">
      <c r="A2084">
        <v>305328</v>
      </c>
      <c r="B2084">
        <v>202501</v>
      </c>
      <c r="C2084">
        <v>1</v>
      </c>
      <c r="D2084" t="s">
        <v>13742</v>
      </c>
      <c r="E2084">
        <v>4</v>
      </c>
      <c r="F2084">
        <v>394</v>
      </c>
      <c r="G2084">
        <v>73</v>
      </c>
      <c r="H2084">
        <v>9</v>
      </c>
      <c r="I2084">
        <v>2</v>
      </c>
      <c r="J2084">
        <v>8589</v>
      </c>
      <c r="K2084">
        <v>21803</v>
      </c>
      <c r="L2084">
        <v>13</v>
      </c>
      <c r="M2084">
        <v>1.5</v>
      </c>
      <c r="N2084">
        <v>7.5</v>
      </c>
      <c r="O2084">
        <v>0.5</v>
      </c>
      <c r="P2084">
        <v>2.5</v>
      </c>
      <c r="Q2084">
        <v>0</v>
      </c>
      <c r="R2084">
        <v>1</v>
      </c>
      <c r="S2084">
        <v>0</v>
      </c>
      <c r="T2084">
        <v>900582</v>
      </c>
      <c r="U2084">
        <v>71270</v>
      </c>
      <c r="V2084">
        <v>71155</v>
      </c>
      <c r="W2084" t="s">
        <v>12611</v>
      </c>
      <c r="X2084" t="s">
        <v>13887</v>
      </c>
      <c r="Y2084">
        <v>22445</v>
      </c>
      <c r="Z2084">
        <v>13204</v>
      </c>
    </row>
    <row r="2085" spans="1:26" x14ac:dyDescent="0.25">
      <c r="A2085">
        <v>305328</v>
      </c>
      <c r="B2085">
        <v>202501</v>
      </c>
      <c r="C2085">
        <v>2</v>
      </c>
      <c r="D2085" t="s">
        <v>13742</v>
      </c>
      <c r="E2085">
        <v>4</v>
      </c>
      <c r="F2085">
        <v>394</v>
      </c>
      <c r="G2085">
        <v>73</v>
      </c>
      <c r="H2085">
        <v>9</v>
      </c>
      <c r="I2085">
        <v>2</v>
      </c>
      <c r="J2085">
        <v>8589</v>
      </c>
      <c r="K2085">
        <v>21803</v>
      </c>
      <c r="L2085">
        <v>13</v>
      </c>
      <c r="M2085">
        <v>1.5</v>
      </c>
      <c r="N2085">
        <v>7.5</v>
      </c>
      <c r="O2085">
        <v>0.5</v>
      </c>
      <c r="P2085">
        <v>2.5</v>
      </c>
      <c r="Q2085">
        <v>0</v>
      </c>
      <c r="R2085">
        <v>1</v>
      </c>
      <c r="S2085">
        <v>0</v>
      </c>
      <c r="T2085">
        <v>900582</v>
      </c>
      <c r="U2085">
        <v>71270</v>
      </c>
      <c r="V2085">
        <v>71155</v>
      </c>
      <c r="W2085" t="s">
        <v>12611</v>
      </c>
      <c r="X2085" t="s">
        <v>13887</v>
      </c>
      <c r="Y2085">
        <v>22445</v>
      </c>
      <c r="Z2085">
        <v>13204</v>
      </c>
    </row>
    <row r="2086" spans="1:26" x14ac:dyDescent="0.25">
      <c r="A2086">
        <v>305330</v>
      </c>
      <c r="B2086">
        <v>202501</v>
      </c>
      <c r="C2086">
        <v>1</v>
      </c>
      <c r="D2086" t="s">
        <v>13743</v>
      </c>
      <c r="E2086">
        <v>2</v>
      </c>
      <c r="F2086">
        <v>27</v>
      </c>
      <c r="G2086">
        <v>7</v>
      </c>
      <c r="H2086">
        <v>0</v>
      </c>
      <c r="I2086">
        <v>0</v>
      </c>
      <c r="J2086">
        <v>146071</v>
      </c>
      <c r="K2086">
        <v>496115</v>
      </c>
      <c r="L2086">
        <v>168</v>
      </c>
      <c r="M2086">
        <v>43</v>
      </c>
      <c r="N2086">
        <v>44</v>
      </c>
      <c r="O2086">
        <v>23</v>
      </c>
      <c r="P2086">
        <v>12</v>
      </c>
      <c r="Q2086">
        <v>30</v>
      </c>
      <c r="R2086">
        <v>16</v>
      </c>
      <c r="S2086">
        <v>0</v>
      </c>
      <c r="T2086">
        <v>71030</v>
      </c>
      <c r="U2086">
        <v>71045</v>
      </c>
      <c r="V2086">
        <v>0</v>
      </c>
      <c r="W2086" t="s">
        <v>12661</v>
      </c>
      <c r="X2086" t="s">
        <v>12595</v>
      </c>
      <c r="Y2086">
        <v>187663</v>
      </c>
      <c r="Z2086">
        <v>223175</v>
      </c>
    </row>
    <row r="2087" spans="1:26" x14ac:dyDescent="0.25">
      <c r="A2087">
        <v>305330</v>
      </c>
      <c r="B2087">
        <v>202501</v>
      </c>
      <c r="C2087">
        <v>2</v>
      </c>
      <c r="D2087" t="s">
        <v>13743</v>
      </c>
      <c r="E2087">
        <v>2</v>
      </c>
      <c r="F2087">
        <v>27</v>
      </c>
      <c r="G2087">
        <v>7</v>
      </c>
      <c r="H2087">
        <v>0</v>
      </c>
      <c r="I2087">
        <v>0</v>
      </c>
      <c r="J2087">
        <v>146071</v>
      </c>
      <c r="K2087">
        <v>496115</v>
      </c>
      <c r="L2087">
        <v>168</v>
      </c>
      <c r="M2087">
        <v>43</v>
      </c>
      <c r="N2087">
        <v>44</v>
      </c>
      <c r="O2087">
        <v>23</v>
      </c>
      <c r="P2087">
        <v>12</v>
      </c>
      <c r="Q2087">
        <v>30</v>
      </c>
      <c r="R2087">
        <v>16</v>
      </c>
      <c r="S2087">
        <v>0</v>
      </c>
      <c r="T2087">
        <v>71030</v>
      </c>
      <c r="U2087">
        <v>71045</v>
      </c>
      <c r="V2087">
        <v>0</v>
      </c>
      <c r="W2087" t="s">
        <v>12661</v>
      </c>
      <c r="X2087" t="s">
        <v>12595</v>
      </c>
      <c r="Y2087">
        <v>187663</v>
      </c>
      <c r="Z2087">
        <v>223175</v>
      </c>
    </row>
    <row r="2088" spans="1:26" x14ac:dyDescent="0.25">
      <c r="A2088">
        <v>305332</v>
      </c>
      <c r="B2088">
        <v>202501</v>
      </c>
      <c r="C2088">
        <v>1</v>
      </c>
      <c r="D2088" t="s">
        <v>12673</v>
      </c>
      <c r="E2088">
        <v>4</v>
      </c>
      <c r="F2088">
        <v>175</v>
      </c>
      <c r="G2088">
        <v>46</v>
      </c>
      <c r="H2088">
        <v>3</v>
      </c>
      <c r="I2088">
        <v>1</v>
      </c>
      <c r="J2088">
        <v>17777</v>
      </c>
      <c r="K2088">
        <v>5000</v>
      </c>
      <c r="L2088">
        <v>10</v>
      </c>
      <c r="M2088">
        <v>5</v>
      </c>
      <c r="N2088">
        <v>4</v>
      </c>
      <c r="O2088">
        <v>0</v>
      </c>
      <c r="P2088">
        <v>1</v>
      </c>
      <c r="Q2088">
        <v>0</v>
      </c>
      <c r="R2088">
        <v>0</v>
      </c>
      <c r="S2088">
        <v>0</v>
      </c>
      <c r="T2088">
        <v>71590</v>
      </c>
      <c r="U2088">
        <v>71607</v>
      </c>
      <c r="V2088">
        <v>71225</v>
      </c>
      <c r="W2088" t="s">
        <v>12589</v>
      </c>
      <c r="X2088" t="s">
        <v>12590</v>
      </c>
      <c r="Y2088">
        <v>36359</v>
      </c>
      <c r="Z2088">
        <v>19786</v>
      </c>
    </row>
    <row r="2089" spans="1:26" x14ac:dyDescent="0.25">
      <c r="A2089">
        <v>305332</v>
      </c>
      <c r="B2089">
        <v>202501</v>
      </c>
      <c r="C2089">
        <v>2</v>
      </c>
      <c r="D2089" t="s">
        <v>12673</v>
      </c>
      <c r="E2089">
        <v>4</v>
      </c>
      <c r="F2089">
        <v>175</v>
      </c>
      <c r="G2089">
        <v>46</v>
      </c>
      <c r="H2089">
        <v>3</v>
      </c>
      <c r="I2089">
        <v>1</v>
      </c>
      <c r="J2089">
        <v>17777</v>
      </c>
      <c r="K2089">
        <v>5000</v>
      </c>
      <c r="L2089">
        <v>10</v>
      </c>
      <c r="M2089">
        <v>5</v>
      </c>
      <c r="N2089">
        <v>4</v>
      </c>
      <c r="O2089">
        <v>0</v>
      </c>
      <c r="P2089">
        <v>1</v>
      </c>
      <c r="Q2089">
        <v>0</v>
      </c>
      <c r="R2089">
        <v>0</v>
      </c>
      <c r="S2089">
        <v>0</v>
      </c>
      <c r="T2089">
        <v>71590</v>
      </c>
      <c r="U2089">
        <v>71607</v>
      </c>
      <c r="V2089">
        <v>71225</v>
      </c>
      <c r="W2089" t="s">
        <v>12589</v>
      </c>
      <c r="X2089" t="s">
        <v>12590</v>
      </c>
      <c r="Y2089">
        <v>36359</v>
      </c>
      <c r="Z2089">
        <v>19786</v>
      </c>
    </row>
    <row r="2090" spans="1:26" x14ac:dyDescent="0.25">
      <c r="A2090">
        <v>305333</v>
      </c>
      <c r="B2090">
        <v>202501</v>
      </c>
      <c r="C2090">
        <v>1</v>
      </c>
      <c r="D2090" t="s">
        <v>13745</v>
      </c>
      <c r="E2090">
        <v>3</v>
      </c>
      <c r="F2090">
        <v>53</v>
      </c>
      <c r="G2090">
        <v>22</v>
      </c>
      <c r="H2090">
        <v>1</v>
      </c>
      <c r="I2090">
        <v>0</v>
      </c>
      <c r="J2090">
        <v>76432</v>
      </c>
      <c r="K2090">
        <v>79101</v>
      </c>
      <c r="L2090">
        <v>88</v>
      </c>
      <c r="M2090">
        <v>26</v>
      </c>
      <c r="N2090">
        <v>27</v>
      </c>
      <c r="O2090">
        <v>10</v>
      </c>
      <c r="P2090">
        <v>12</v>
      </c>
      <c r="Q2090">
        <v>10</v>
      </c>
      <c r="R2090">
        <v>3</v>
      </c>
      <c r="S2090">
        <v>0</v>
      </c>
      <c r="T2090">
        <v>71251</v>
      </c>
      <c r="U2090">
        <v>71248</v>
      </c>
      <c r="V2090">
        <v>71245</v>
      </c>
      <c r="W2090" t="s">
        <v>12625</v>
      </c>
      <c r="X2090" t="s">
        <v>13885</v>
      </c>
      <c r="Y2090">
        <v>103467</v>
      </c>
      <c r="Z2090">
        <v>95889</v>
      </c>
    </row>
    <row r="2091" spans="1:26" x14ac:dyDescent="0.25">
      <c r="A2091">
        <v>305333</v>
      </c>
      <c r="B2091">
        <v>202501</v>
      </c>
      <c r="C2091">
        <v>2</v>
      </c>
      <c r="D2091" t="s">
        <v>13745</v>
      </c>
      <c r="E2091">
        <v>3</v>
      </c>
      <c r="F2091">
        <v>53</v>
      </c>
      <c r="G2091">
        <v>22</v>
      </c>
      <c r="H2091">
        <v>1</v>
      </c>
      <c r="I2091">
        <v>0</v>
      </c>
      <c r="J2091">
        <v>76432</v>
      </c>
      <c r="K2091">
        <v>79101</v>
      </c>
      <c r="L2091">
        <v>88</v>
      </c>
      <c r="M2091">
        <v>26</v>
      </c>
      <c r="N2091">
        <v>27</v>
      </c>
      <c r="O2091">
        <v>10</v>
      </c>
      <c r="P2091">
        <v>12</v>
      </c>
      <c r="Q2091">
        <v>10</v>
      </c>
      <c r="R2091">
        <v>3</v>
      </c>
      <c r="S2091">
        <v>0</v>
      </c>
      <c r="T2091">
        <v>71251</v>
      </c>
      <c r="U2091">
        <v>71248</v>
      </c>
      <c r="V2091">
        <v>71245</v>
      </c>
      <c r="W2091" t="s">
        <v>12625</v>
      </c>
      <c r="X2091" t="s">
        <v>13885</v>
      </c>
      <c r="Y2091">
        <v>103467</v>
      </c>
      <c r="Z2091">
        <v>95889</v>
      </c>
    </row>
    <row r="2092" spans="1:26" x14ac:dyDescent="0.25">
      <c r="A2092">
        <v>305334</v>
      </c>
      <c r="B2092">
        <v>202501</v>
      </c>
      <c r="C2092">
        <v>1</v>
      </c>
      <c r="D2092" t="s">
        <v>13746</v>
      </c>
      <c r="E2092">
        <v>3</v>
      </c>
      <c r="F2092">
        <v>93</v>
      </c>
      <c r="G2092">
        <v>31</v>
      </c>
      <c r="H2092">
        <v>3</v>
      </c>
      <c r="I2092">
        <v>0</v>
      </c>
      <c r="J2092">
        <v>42551</v>
      </c>
      <c r="K2092">
        <v>34503</v>
      </c>
      <c r="L2092">
        <v>39</v>
      </c>
      <c r="M2092">
        <v>14</v>
      </c>
      <c r="N2092">
        <v>10</v>
      </c>
      <c r="O2092">
        <v>8</v>
      </c>
      <c r="P2092">
        <v>3</v>
      </c>
      <c r="Q2092">
        <v>1</v>
      </c>
      <c r="R2092">
        <v>3</v>
      </c>
      <c r="S2092">
        <v>0</v>
      </c>
      <c r="T2092">
        <v>71251</v>
      </c>
      <c r="U2092">
        <v>71248</v>
      </c>
      <c r="V2092">
        <v>71250</v>
      </c>
      <c r="W2092" t="s">
        <v>12625</v>
      </c>
      <c r="X2092" t="s">
        <v>13885</v>
      </c>
      <c r="Y2092">
        <v>87274</v>
      </c>
      <c r="Z2092">
        <v>54735</v>
      </c>
    </row>
    <row r="2093" spans="1:26" x14ac:dyDescent="0.25">
      <c r="A2093">
        <v>305334</v>
      </c>
      <c r="B2093">
        <v>202501</v>
      </c>
      <c r="C2093">
        <v>2</v>
      </c>
      <c r="D2093" t="s">
        <v>13746</v>
      </c>
      <c r="E2093">
        <v>3</v>
      </c>
      <c r="F2093">
        <v>93</v>
      </c>
      <c r="G2093">
        <v>31</v>
      </c>
      <c r="H2093">
        <v>3</v>
      </c>
      <c r="I2093">
        <v>0</v>
      </c>
      <c r="J2093">
        <v>42551</v>
      </c>
      <c r="K2093">
        <v>34503</v>
      </c>
      <c r="L2093">
        <v>39</v>
      </c>
      <c r="M2093">
        <v>14</v>
      </c>
      <c r="N2093">
        <v>10</v>
      </c>
      <c r="O2093">
        <v>8</v>
      </c>
      <c r="P2093">
        <v>3</v>
      </c>
      <c r="Q2093">
        <v>1</v>
      </c>
      <c r="R2093">
        <v>3</v>
      </c>
      <c r="S2093">
        <v>0</v>
      </c>
      <c r="T2093">
        <v>71251</v>
      </c>
      <c r="U2093">
        <v>71248</v>
      </c>
      <c r="V2093">
        <v>71250</v>
      </c>
      <c r="W2093" t="s">
        <v>12625</v>
      </c>
      <c r="X2093" t="s">
        <v>13885</v>
      </c>
      <c r="Y2093">
        <v>87274</v>
      </c>
      <c r="Z2093">
        <v>54735</v>
      </c>
    </row>
    <row r="2094" spans="1:26" x14ac:dyDescent="0.25">
      <c r="A2094">
        <v>305335</v>
      </c>
      <c r="B2094">
        <v>202501</v>
      </c>
      <c r="C2094">
        <v>1</v>
      </c>
      <c r="D2094" t="s">
        <v>12725</v>
      </c>
      <c r="E2094">
        <v>4</v>
      </c>
      <c r="F2094">
        <v>654</v>
      </c>
      <c r="G2094">
        <v>160</v>
      </c>
      <c r="H2094">
        <v>19</v>
      </c>
      <c r="I2094">
        <v>6</v>
      </c>
      <c r="J2094">
        <v>4144</v>
      </c>
      <c r="K2094">
        <v>13609</v>
      </c>
      <c r="L2094">
        <v>5</v>
      </c>
      <c r="M2094">
        <v>3</v>
      </c>
      <c r="N2094">
        <v>1</v>
      </c>
      <c r="O2094">
        <v>0</v>
      </c>
      <c r="P2094">
        <v>0</v>
      </c>
      <c r="Q2094">
        <v>1</v>
      </c>
      <c r="R2094">
        <v>0</v>
      </c>
      <c r="S2094">
        <v>0</v>
      </c>
      <c r="T2094">
        <v>71590</v>
      </c>
      <c r="U2094">
        <v>71595</v>
      </c>
      <c r="V2094">
        <v>71083</v>
      </c>
      <c r="W2094" t="s">
        <v>12693</v>
      </c>
      <c r="X2094" t="s">
        <v>12590</v>
      </c>
      <c r="Y2094">
        <v>0</v>
      </c>
      <c r="Z2094">
        <v>5778</v>
      </c>
    </row>
    <row r="2095" spans="1:26" x14ac:dyDescent="0.25">
      <c r="A2095">
        <v>305335</v>
      </c>
      <c r="B2095">
        <v>202501</v>
      </c>
      <c r="C2095">
        <v>2</v>
      </c>
      <c r="D2095" t="s">
        <v>12725</v>
      </c>
      <c r="E2095">
        <v>4</v>
      </c>
      <c r="F2095">
        <v>654</v>
      </c>
      <c r="G2095">
        <v>160</v>
      </c>
      <c r="H2095">
        <v>19</v>
      </c>
      <c r="I2095">
        <v>6</v>
      </c>
      <c r="J2095">
        <v>4144</v>
      </c>
      <c r="K2095">
        <v>13609</v>
      </c>
      <c r="L2095">
        <v>5</v>
      </c>
      <c r="M2095">
        <v>3</v>
      </c>
      <c r="N2095">
        <v>1</v>
      </c>
      <c r="O2095">
        <v>0</v>
      </c>
      <c r="P2095">
        <v>0</v>
      </c>
      <c r="Q2095">
        <v>1</v>
      </c>
      <c r="R2095">
        <v>0</v>
      </c>
      <c r="S2095">
        <v>0</v>
      </c>
      <c r="T2095">
        <v>71590</v>
      </c>
      <c r="U2095">
        <v>71595</v>
      </c>
      <c r="V2095">
        <v>71083</v>
      </c>
      <c r="W2095" t="s">
        <v>12693</v>
      </c>
      <c r="X2095" t="s">
        <v>12590</v>
      </c>
      <c r="Y2095">
        <v>0</v>
      </c>
      <c r="Z2095">
        <v>5778</v>
      </c>
    </row>
    <row r="2096" spans="1:26" x14ac:dyDescent="0.25">
      <c r="A2096">
        <v>305346</v>
      </c>
      <c r="B2096">
        <v>202501</v>
      </c>
      <c r="C2096">
        <v>1</v>
      </c>
      <c r="D2096" t="s">
        <v>13576</v>
      </c>
      <c r="E2096">
        <v>4</v>
      </c>
      <c r="F2096">
        <v>332</v>
      </c>
      <c r="G2096">
        <v>61</v>
      </c>
      <c r="H2096">
        <v>2</v>
      </c>
      <c r="I2096">
        <v>1</v>
      </c>
      <c r="J2096">
        <v>11644</v>
      </c>
      <c r="K2096">
        <v>5000</v>
      </c>
      <c r="L2096">
        <v>10.5</v>
      </c>
      <c r="M2096">
        <v>2.5</v>
      </c>
      <c r="N2096">
        <v>2.5</v>
      </c>
      <c r="O2096">
        <v>2</v>
      </c>
      <c r="P2096">
        <v>0</v>
      </c>
      <c r="Q2096">
        <v>3.5</v>
      </c>
      <c r="R2096">
        <v>0</v>
      </c>
      <c r="S2096">
        <v>0</v>
      </c>
      <c r="T2096">
        <v>900582</v>
      </c>
      <c r="U2096">
        <v>71129</v>
      </c>
      <c r="V2096">
        <v>71136</v>
      </c>
      <c r="W2096" t="s">
        <v>13890</v>
      </c>
      <c r="X2096" t="s">
        <v>13887</v>
      </c>
      <c r="Y2096">
        <v>17419</v>
      </c>
      <c r="Z2096">
        <v>15043</v>
      </c>
    </row>
    <row r="2097" spans="1:26" x14ac:dyDescent="0.25">
      <c r="A2097">
        <v>305346</v>
      </c>
      <c r="B2097">
        <v>202501</v>
      </c>
      <c r="C2097">
        <v>2</v>
      </c>
      <c r="D2097" t="s">
        <v>13576</v>
      </c>
      <c r="E2097">
        <v>4</v>
      </c>
      <c r="F2097">
        <v>332</v>
      </c>
      <c r="G2097">
        <v>61</v>
      </c>
      <c r="H2097">
        <v>2</v>
      </c>
      <c r="I2097">
        <v>1</v>
      </c>
      <c r="J2097">
        <v>11644</v>
      </c>
      <c r="K2097">
        <v>5000</v>
      </c>
      <c r="L2097">
        <v>10.5</v>
      </c>
      <c r="M2097">
        <v>2.5</v>
      </c>
      <c r="N2097">
        <v>2.5</v>
      </c>
      <c r="O2097">
        <v>2</v>
      </c>
      <c r="P2097">
        <v>0</v>
      </c>
      <c r="Q2097">
        <v>3.5</v>
      </c>
      <c r="R2097">
        <v>0</v>
      </c>
      <c r="S2097">
        <v>0</v>
      </c>
      <c r="T2097">
        <v>900582</v>
      </c>
      <c r="U2097">
        <v>71129</v>
      </c>
      <c r="V2097">
        <v>71136</v>
      </c>
      <c r="W2097" t="s">
        <v>13890</v>
      </c>
      <c r="X2097" t="s">
        <v>13887</v>
      </c>
      <c r="Y2097">
        <v>17419</v>
      </c>
      <c r="Z2097">
        <v>15043</v>
      </c>
    </row>
    <row r="2098" spans="1:26" x14ac:dyDescent="0.25">
      <c r="A2098">
        <v>305347</v>
      </c>
      <c r="B2098">
        <v>202501</v>
      </c>
      <c r="C2098">
        <v>1</v>
      </c>
      <c r="D2098" t="s">
        <v>12863</v>
      </c>
      <c r="E2098">
        <v>4</v>
      </c>
      <c r="F2098">
        <v>708</v>
      </c>
      <c r="G2098">
        <v>175</v>
      </c>
      <c r="H2098">
        <v>21</v>
      </c>
      <c r="I2098">
        <v>9</v>
      </c>
      <c r="J2098">
        <v>2532</v>
      </c>
      <c r="K2098">
        <v>8500</v>
      </c>
      <c r="L2098">
        <v>5</v>
      </c>
      <c r="M2098">
        <v>1</v>
      </c>
      <c r="N2098">
        <v>1</v>
      </c>
      <c r="O2098">
        <v>1</v>
      </c>
      <c r="P2098">
        <v>0</v>
      </c>
      <c r="Q2098">
        <v>2</v>
      </c>
      <c r="R2098">
        <v>0</v>
      </c>
      <c r="S2098">
        <v>0</v>
      </c>
      <c r="T2098">
        <v>71590</v>
      </c>
      <c r="U2098">
        <v>71595</v>
      </c>
      <c r="V2098">
        <v>71358</v>
      </c>
      <c r="W2098" t="s">
        <v>12693</v>
      </c>
      <c r="X2098" t="s">
        <v>12590</v>
      </c>
      <c r="Y2098">
        <v>0</v>
      </c>
      <c r="Z2098">
        <v>4060</v>
      </c>
    </row>
    <row r="2099" spans="1:26" x14ac:dyDescent="0.25">
      <c r="A2099">
        <v>305347</v>
      </c>
      <c r="B2099">
        <v>202501</v>
      </c>
      <c r="C2099">
        <v>2</v>
      </c>
      <c r="D2099" t="s">
        <v>12863</v>
      </c>
      <c r="E2099">
        <v>4</v>
      </c>
      <c r="F2099">
        <v>708</v>
      </c>
      <c r="G2099">
        <v>175</v>
      </c>
      <c r="H2099">
        <v>21</v>
      </c>
      <c r="I2099">
        <v>9</v>
      </c>
      <c r="J2099">
        <v>2532</v>
      </c>
      <c r="K2099">
        <v>8500</v>
      </c>
      <c r="L2099">
        <v>5</v>
      </c>
      <c r="M2099">
        <v>1</v>
      </c>
      <c r="N2099">
        <v>1</v>
      </c>
      <c r="O2099">
        <v>1</v>
      </c>
      <c r="P2099">
        <v>0</v>
      </c>
      <c r="Q2099">
        <v>2</v>
      </c>
      <c r="R2099">
        <v>0</v>
      </c>
      <c r="S2099">
        <v>0</v>
      </c>
      <c r="T2099">
        <v>71590</v>
      </c>
      <c r="U2099">
        <v>71595</v>
      </c>
      <c r="V2099">
        <v>71358</v>
      </c>
      <c r="W2099" t="s">
        <v>12693</v>
      </c>
      <c r="X2099" t="s">
        <v>12590</v>
      </c>
      <c r="Y2099">
        <v>0</v>
      </c>
      <c r="Z2099">
        <v>4060</v>
      </c>
    </row>
    <row r="2100" spans="1:26" x14ac:dyDescent="0.25">
      <c r="A2100">
        <v>305349</v>
      </c>
      <c r="B2100">
        <v>202501</v>
      </c>
      <c r="C2100">
        <v>1</v>
      </c>
      <c r="D2100" t="s">
        <v>12877</v>
      </c>
      <c r="E2100">
        <v>4</v>
      </c>
      <c r="F2100">
        <v>57</v>
      </c>
      <c r="G2100">
        <v>14</v>
      </c>
      <c r="H2100">
        <v>2</v>
      </c>
      <c r="I2100">
        <v>1</v>
      </c>
      <c r="J2100">
        <v>16383</v>
      </c>
      <c r="K2100">
        <v>84000</v>
      </c>
      <c r="L2100">
        <v>15</v>
      </c>
      <c r="M2100">
        <v>5</v>
      </c>
      <c r="N2100">
        <v>3.5</v>
      </c>
      <c r="O2100">
        <v>1</v>
      </c>
      <c r="P2100">
        <v>0.5</v>
      </c>
      <c r="Q2100">
        <v>2</v>
      </c>
      <c r="R2100">
        <v>3</v>
      </c>
      <c r="S2100">
        <v>0</v>
      </c>
      <c r="T2100">
        <v>71030</v>
      </c>
      <c r="U2100">
        <v>71031</v>
      </c>
      <c r="V2100">
        <v>71013</v>
      </c>
      <c r="W2100" t="s">
        <v>12596</v>
      </c>
      <c r="X2100" t="s">
        <v>12595</v>
      </c>
      <c r="Y2100">
        <v>6454</v>
      </c>
      <c r="Z2100">
        <v>27011</v>
      </c>
    </row>
    <row r="2101" spans="1:26" x14ac:dyDescent="0.25">
      <c r="A2101">
        <v>305349</v>
      </c>
      <c r="B2101">
        <v>202501</v>
      </c>
      <c r="C2101">
        <v>2</v>
      </c>
      <c r="D2101" t="s">
        <v>12877</v>
      </c>
      <c r="E2101">
        <v>4</v>
      </c>
      <c r="F2101">
        <v>57</v>
      </c>
      <c r="G2101">
        <v>14</v>
      </c>
      <c r="H2101">
        <v>2</v>
      </c>
      <c r="I2101">
        <v>1</v>
      </c>
      <c r="J2101">
        <v>16383</v>
      </c>
      <c r="K2101">
        <v>84000</v>
      </c>
      <c r="L2101">
        <v>15</v>
      </c>
      <c r="M2101">
        <v>5</v>
      </c>
      <c r="N2101">
        <v>3.5</v>
      </c>
      <c r="O2101">
        <v>1</v>
      </c>
      <c r="P2101">
        <v>0.5</v>
      </c>
      <c r="Q2101">
        <v>2</v>
      </c>
      <c r="R2101">
        <v>3</v>
      </c>
      <c r="S2101">
        <v>0</v>
      </c>
      <c r="T2101">
        <v>71030</v>
      </c>
      <c r="U2101">
        <v>71031</v>
      </c>
      <c r="V2101">
        <v>71013</v>
      </c>
      <c r="W2101" t="s">
        <v>12596</v>
      </c>
      <c r="X2101" t="s">
        <v>12595</v>
      </c>
      <c r="Y2101">
        <v>6454</v>
      </c>
      <c r="Z2101">
        <v>27011</v>
      </c>
    </row>
    <row r="2102" spans="1:26" x14ac:dyDescent="0.25">
      <c r="A2102">
        <v>305352</v>
      </c>
      <c r="B2102">
        <v>202501</v>
      </c>
      <c r="C2102">
        <v>1</v>
      </c>
      <c r="D2102" t="s">
        <v>13371</v>
      </c>
      <c r="E2102">
        <v>3</v>
      </c>
      <c r="F2102">
        <v>74</v>
      </c>
      <c r="G2102">
        <v>20</v>
      </c>
      <c r="H2102">
        <v>2</v>
      </c>
      <c r="I2102">
        <v>0</v>
      </c>
      <c r="J2102">
        <v>43632</v>
      </c>
      <c r="K2102">
        <v>283509</v>
      </c>
      <c r="L2102">
        <v>46.5</v>
      </c>
      <c r="M2102">
        <v>9.5</v>
      </c>
      <c r="N2102">
        <v>14</v>
      </c>
      <c r="O2102">
        <v>2</v>
      </c>
      <c r="P2102">
        <v>10</v>
      </c>
      <c r="Q2102">
        <v>2</v>
      </c>
      <c r="R2102">
        <v>9</v>
      </c>
      <c r="S2102">
        <v>0</v>
      </c>
      <c r="T2102">
        <v>71590</v>
      </c>
      <c r="U2102">
        <v>71591</v>
      </c>
      <c r="V2102">
        <v>71093</v>
      </c>
      <c r="W2102" t="s">
        <v>13888</v>
      </c>
      <c r="X2102" t="s">
        <v>12590</v>
      </c>
      <c r="Y2102">
        <v>38279</v>
      </c>
      <c r="Z2102">
        <v>72287</v>
      </c>
    </row>
    <row r="2103" spans="1:26" x14ac:dyDescent="0.25">
      <c r="A2103">
        <v>305352</v>
      </c>
      <c r="B2103">
        <v>202501</v>
      </c>
      <c r="C2103">
        <v>2</v>
      </c>
      <c r="D2103" t="s">
        <v>13371</v>
      </c>
      <c r="E2103">
        <v>3</v>
      </c>
      <c r="F2103">
        <v>74</v>
      </c>
      <c r="G2103">
        <v>20</v>
      </c>
      <c r="H2103">
        <v>2</v>
      </c>
      <c r="I2103">
        <v>0</v>
      </c>
      <c r="J2103">
        <v>43632</v>
      </c>
      <c r="K2103">
        <v>283509</v>
      </c>
      <c r="L2103">
        <v>46.5</v>
      </c>
      <c r="M2103">
        <v>9.5</v>
      </c>
      <c r="N2103">
        <v>14</v>
      </c>
      <c r="O2103">
        <v>2</v>
      </c>
      <c r="P2103">
        <v>10</v>
      </c>
      <c r="Q2103">
        <v>2</v>
      </c>
      <c r="R2103">
        <v>9</v>
      </c>
      <c r="S2103">
        <v>0</v>
      </c>
      <c r="T2103">
        <v>71590</v>
      </c>
      <c r="U2103">
        <v>71591</v>
      </c>
      <c r="V2103">
        <v>71093</v>
      </c>
      <c r="W2103" t="s">
        <v>13888</v>
      </c>
      <c r="X2103" t="s">
        <v>12590</v>
      </c>
      <c r="Y2103">
        <v>38279</v>
      </c>
      <c r="Z2103">
        <v>72287</v>
      </c>
    </row>
    <row r="2104" spans="1:26" x14ac:dyDescent="0.25">
      <c r="A2104">
        <v>305355</v>
      </c>
      <c r="B2104">
        <v>202501</v>
      </c>
      <c r="C2104">
        <v>1</v>
      </c>
      <c r="D2104" t="s">
        <v>13748</v>
      </c>
      <c r="E2104">
        <v>4</v>
      </c>
      <c r="F2104">
        <v>489</v>
      </c>
      <c r="G2104">
        <v>95</v>
      </c>
      <c r="H2104">
        <v>6</v>
      </c>
      <c r="I2104">
        <v>2</v>
      </c>
      <c r="J2104">
        <v>6658</v>
      </c>
      <c r="K2104">
        <v>20204</v>
      </c>
      <c r="L2104">
        <v>11.5</v>
      </c>
      <c r="M2104">
        <v>2</v>
      </c>
      <c r="N2104">
        <v>2</v>
      </c>
      <c r="O2104">
        <v>1.5</v>
      </c>
      <c r="P2104">
        <v>2</v>
      </c>
      <c r="Q2104">
        <v>2.5</v>
      </c>
      <c r="R2104">
        <v>1.5</v>
      </c>
      <c r="S2104">
        <v>0</v>
      </c>
      <c r="T2104">
        <v>900582</v>
      </c>
      <c r="U2104">
        <v>71129</v>
      </c>
      <c r="V2104">
        <v>71131</v>
      </c>
      <c r="W2104" t="s">
        <v>13890</v>
      </c>
      <c r="X2104" t="s">
        <v>13887</v>
      </c>
      <c r="Y2104">
        <v>18440</v>
      </c>
      <c r="Z2104">
        <v>10714</v>
      </c>
    </row>
    <row r="2105" spans="1:26" x14ac:dyDescent="0.25">
      <c r="A2105">
        <v>305355</v>
      </c>
      <c r="B2105">
        <v>202501</v>
      </c>
      <c r="C2105">
        <v>2</v>
      </c>
      <c r="D2105" t="s">
        <v>13748</v>
      </c>
      <c r="E2105">
        <v>4</v>
      </c>
      <c r="F2105">
        <v>489</v>
      </c>
      <c r="G2105">
        <v>95</v>
      </c>
      <c r="H2105">
        <v>6</v>
      </c>
      <c r="I2105">
        <v>2</v>
      </c>
      <c r="J2105">
        <v>6658</v>
      </c>
      <c r="K2105">
        <v>20204</v>
      </c>
      <c r="L2105">
        <v>11.5</v>
      </c>
      <c r="M2105">
        <v>2</v>
      </c>
      <c r="N2105">
        <v>2</v>
      </c>
      <c r="O2105">
        <v>1.5</v>
      </c>
      <c r="P2105">
        <v>2</v>
      </c>
      <c r="Q2105">
        <v>2.5</v>
      </c>
      <c r="R2105">
        <v>1.5</v>
      </c>
      <c r="S2105">
        <v>0</v>
      </c>
      <c r="T2105">
        <v>900582</v>
      </c>
      <c r="U2105">
        <v>71129</v>
      </c>
      <c r="V2105">
        <v>71131</v>
      </c>
      <c r="W2105" t="s">
        <v>13890</v>
      </c>
      <c r="X2105" t="s">
        <v>13887</v>
      </c>
      <c r="Y2105">
        <v>18440</v>
      </c>
      <c r="Z2105">
        <v>10714</v>
      </c>
    </row>
    <row r="2106" spans="1:26" x14ac:dyDescent="0.25">
      <c r="A2106">
        <v>305356</v>
      </c>
      <c r="B2106">
        <v>202501</v>
      </c>
      <c r="C2106">
        <v>1</v>
      </c>
      <c r="D2106" t="s">
        <v>13305</v>
      </c>
      <c r="E2106">
        <v>4</v>
      </c>
      <c r="F2106">
        <v>368</v>
      </c>
      <c r="G2106">
        <v>137</v>
      </c>
      <c r="H2106">
        <v>17</v>
      </c>
      <c r="I2106">
        <v>3</v>
      </c>
      <c r="J2106">
        <v>9782</v>
      </c>
      <c r="K2106">
        <v>7100</v>
      </c>
      <c r="L2106">
        <v>9.5</v>
      </c>
      <c r="M2106">
        <v>2</v>
      </c>
      <c r="N2106">
        <v>6.5</v>
      </c>
      <c r="O2106">
        <v>0.5</v>
      </c>
      <c r="P2106">
        <v>0.5</v>
      </c>
      <c r="Q2106">
        <v>0</v>
      </c>
      <c r="R2106">
        <v>0</v>
      </c>
      <c r="S2106">
        <v>0</v>
      </c>
      <c r="T2106">
        <v>71251</v>
      </c>
      <c r="U2106">
        <v>71174</v>
      </c>
      <c r="V2106">
        <v>71198</v>
      </c>
      <c r="W2106" t="s">
        <v>12613</v>
      </c>
      <c r="X2106" t="s">
        <v>13885</v>
      </c>
      <c r="Y2106">
        <v>0</v>
      </c>
      <c r="Z2106">
        <v>13832</v>
      </c>
    </row>
    <row r="2107" spans="1:26" x14ac:dyDescent="0.25">
      <c r="A2107">
        <v>305356</v>
      </c>
      <c r="B2107">
        <v>202501</v>
      </c>
      <c r="C2107">
        <v>2</v>
      </c>
      <c r="D2107" t="s">
        <v>13305</v>
      </c>
      <c r="E2107">
        <v>4</v>
      </c>
      <c r="F2107">
        <v>368</v>
      </c>
      <c r="G2107">
        <v>137</v>
      </c>
      <c r="H2107">
        <v>17</v>
      </c>
      <c r="I2107">
        <v>3</v>
      </c>
      <c r="J2107">
        <v>9782</v>
      </c>
      <c r="K2107">
        <v>7100</v>
      </c>
      <c r="L2107">
        <v>9.5</v>
      </c>
      <c r="M2107">
        <v>2</v>
      </c>
      <c r="N2107">
        <v>6.5</v>
      </c>
      <c r="O2107">
        <v>0.5</v>
      </c>
      <c r="P2107">
        <v>0.5</v>
      </c>
      <c r="Q2107">
        <v>0</v>
      </c>
      <c r="R2107">
        <v>0</v>
      </c>
      <c r="S2107">
        <v>0</v>
      </c>
      <c r="T2107">
        <v>71251</v>
      </c>
      <c r="U2107">
        <v>71174</v>
      </c>
      <c r="V2107">
        <v>71198</v>
      </c>
      <c r="W2107" t="s">
        <v>12613</v>
      </c>
      <c r="X2107" t="s">
        <v>13885</v>
      </c>
      <c r="Y2107">
        <v>0</v>
      </c>
      <c r="Z2107">
        <v>13832</v>
      </c>
    </row>
    <row r="2108" spans="1:26" x14ac:dyDescent="0.25">
      <c r="A2108">
        <v>305361</v>
      </c>
      <c r="B2108">
        <v>202501</v>
      </c>
      <c r="C2108">
        <v>1</v>
      </c>
      <c r="D2108" t="s">
        <v>13639</v>
      </c>
      <c r="E2108">
        <v>4</v>
      </c>
      <c r="F2108">
        <v>553</v>
      </c>
      <c r="G2108">
        <v>137</v>
      </c>
      <c r="H2108">
        <v>22</v>
      </c>
      <c r="I2108">
        <v>9</v>
      </c>
      <c r="J2108">
        <v>3828</v>
      </c>
      <c r="K2108">
        <v>20650</v>
      </c>
      <c r="L2108">
        <v>3.5</v>
      </c>
      <c r="M2108">
        <v>0</v>
      </c>
      <c r="N2108">
        <v>1</v>
      </c>
      <c r="O2108">
        <v>1</v>
      </c>
      <c r="P2108">
        <v>1</v>
      </c>
      <c r="Q2108">
        <v>0.5</v>
      </c>
      <c r="R2108">
        <v>0</v>
      </c>
      <c r="S2108">
        <v>0</v>
      </c>
      <c r="T2108">
        <v>71590</v>
      </c>
      <c r="U2108">
        <v>71050</v>
      </c>
      <c r="V2108">
        <v>70426</v>
      </c>
      <c r="W2108" t="s">
        <v>12605</v>
      </c>
      <c r="X2108" t="s">
        <v>12590</v>
      </c>
      <c r="Y2108">
        <v>0</v>
      </c>
      <c r="Z2108">
        <v>8686</v>
      </c>
    </row>
    <row r="2109" spans="1:26" x14ac:dyDescent="0.25">
      <c r="A2109">
        <v>305361</v>
      </c>
      <c r="B2109">
        <v>202501</v>
      </c>
      <c r="C2109">
        <v>2</v>
      </c>
      <c r="D2109" t="s">
        <v>13639</v>
      </c>
      <c r="E2109">
        <v>4</v>
      </c>
      <c r="F2109">
        <v>553</v>
      </c>
      <c r="G2109">
        <v>137</v>
      </c>
      <c r="H2109">
        <v>22</v>
      </c>
      <c r="I2109">
        <v>9</v>
      </c>
      <c r="J2109">
        <v>3828</v>
      </c>
      <c r="K2109">
        <v>20650</v>
      </c>
      <c r="L2109">
        <v>3.5</v>
      </c>
      <c r="M2109">
        <v>0</v>
      </c>
      <c r="N2109">
        <v>1</v>
      </c>
      <c r="O2109">
        <v>1</v>
      </c>
      <c r="P2109">
        <v>1</v>
      </c>
      <c r="Q2109">
        <v>0.5</v>
      </c>
      <c r="R2109">
        <v>0</v>
      </c>
      <c r="S2109">
        <v>0</v>
      </c>
      <c r="T2109">
        <v>71590</v>
      </c>
      <c r="U2109">
        <v>71050</v>
      </c>
      <c r="V2109">
        <v>70426</v>
      </c>
      <c r="W2109" t="s">
        <v>12605</v>
      </c>
      <c r="X2109" t="s">
        <v>12590</v>
      </c>
      <c r="Y2109">
        <v>0</v>
      </c>
      <c r="Z2109">
        <v>8686</v>
      </c>
    </row>
    <row r="2110" spans="1:26" x14ac:dyDescent="0.25">
      <c r="A2110">
        <v>305363</v>
      </c>
      <c r="B2110">
        <v>202501</v>
      </c>
      <c r="C2110">
        <v>1</v>
      </c>
      <c r="D2110" t="s">
        <v>13654</v>
      </c>
      <c r="E2110">
        <v>4</v>
      </c>
      <c r="F2110">
        <v>480</v>
      </c>
      <c r="G2110">
        <v>123</v>
      </c>
      <c r="H2110">
        <v>22</v>
      </c>
      <c r="I2110">
        <v>4</v>
      </c>
      <c r="J2110">
        <v>8378</v>
      </c>
      <c r="K2110">
        <v>5000</v>
      </c>
      <c r="L2110">
        <v>12.5</v>
      </c>
      <c r="M2110">
        <v>2.5</v>
      </c>
      <c r="N2110">
        <v>6.5</v>
      </c>
      <c r="O2110">
        <v>0.5</v>
      </c>
      <c r="P2110">
        <v>1</v>
      </c>
      <c r="Q2110">
        <v>1</v>
      </c>
      <c r="R2110">
        <v>1</v>
      </c>
      <c r="S2110">
        <v>0</v>
      </c>
      <c r="T2110">
        <v>71590</v>
      </c>
      <c r="U2110">
        <v>71607</v>
      </c>
      <c r="V2110">
        <v>700202</v>
      </c>
      <c r="W2110" t="s">
        <v>12589</v>
      </c>
      <c r="X2110" t="s">
        <v>12590</v>
      </c>
      <c r="Y2110">
        <v>0</v>
      </c>
      <c r="Z2110">
        <v>10968</v>
      </c>
    </row>
    <row r="2111" spans="1:26" x14ac:dyDescent="0.25">
      <c r="A2111">
        <v>305363</v>
      </c>
      <c r="B2111">
        <v>202501</v>
      </c>
      <c r="C2111">
        <v>2</v>
      </c>
      <c r="D2111" t="s">
        <v>13654</v>
      </c>
      <c r="E2111">
        <v>4</v>
      </c>
      <c r="F2111">
        <v>480</v>
      </c>
      <c r="G2111">
        <v>123</v>
      </c>
      <c r="H2111">
        <v>22</v>
      </c>
      <c r="I2111">
        <v>4</v>
      </c>
      <c r="J2111">
        <v>8378</v>
      </c>
      <c r="K2111">
        <v>5000</v>
      </c>
      <c r="L2111">
        <v>12.5</v>
      </c>
      <c r="M2111">
        <v>2.5</v>
      </c>
      <c r="N2111">
        <v>6.5</v>
      </c>
      <c r="O2111">
        <v>0.5</v>
      </c>
      <c r="P2111">
        <v>1</v>
      </c>
      <c r="Q2111">
        <v>1</v>
      </c>
      <c r="R2111">
        <v>1</v>
      </c>
      <c r="S2111">
        <v>0</v>
      </c>
      <c r="T2111">
        <v>71590</v>
      </c>
      <c r="U2111">
        <v>71607</v>
      </c>
      <c r="V2111">
        <v>700202</v>
      </c>
      <c r="W2111" t="s">
        <v>12589</v>
      </c>
      <c r="X2111" t="s">
        <v>12590</v>
      </c>
      <c r="Y2111">
        <v>0</v>
      </c>
      <c r="Z2111">
        <v>10968</v>
      </c>
    </row>
    <row r="2112" spans="1:26" x14ac:dyDescent="0.25">
      <c r="A2112">
        <v>305367</v>
      </c>
      <c r="B2112">
        <v>202501</v>
      </c>
      <c r="C2112">
        <v>1</v>
      </c>
      <c r="D2112" t="s">
        <v>12915</v>
      </c>
      <c r="E2112">
        <v>4</v>
      </c>
      <c r="F2112">
        <v>44</v>
      </c>
      <c r="G2112">
        <v>7</v>
      </c>
      <c r="H2112">
        <v>1</v>
      </c>
      <c r="I2112">
        <v>1</v>
      </c>
      <c r="J2112">
        <v>17248</v>
      </c>
      <c r="K2112">
        <v>55040</v>
      </c>
      <c r="L2112">
        <v>18</v>
      </c>
      <c r="M2112">
        <v>5</v>
      </c>
      <c r="N2112">
        <v>7.5</v>
      </c>
      <c r="O2112">
        <v>1</v>
      </c>
      <c r="P2112">
        <v>2</v>
      </c>
      <c r="Q2112">
        <v>1.5</v>
      </c>
      <c r="R2112">
        <v>1</v>
      </c>
      <c r="S2112">
        <v>0</v>
      </c>
      <c r="T2112">
        <v>71030</v>
      </c>
      <c r="U2112">
        <v>71063</v>
      </c>
      <c r="V2112">
        <v>70053</v>
      </c>
      <c r="W2112" t="s">
        <v>3624</v>
      </c>
      <c r="X2112" t="s">
        <v>12595</v>
      </c>
      <c r="Y2112">
        <v>0</v>
      </c>
      <c r="Z2112">
        <v>28523</v>
      </c>
    </row>
    <row r="2113" spans="1:26" x14ac:dyDescent="0.25">
      <c r="A2113">
        <v>305367</v>
      </c>
      <c r="B2113">
        <v>202501</v>
      </c>
      <c r="C2113">
        <v>2</v>
      </c>
      <c r="D2113" t="s">
        <v>12915</v>
      </c>
      <c r="E2113">
        <v>4</v>
      </c>
      <c r="F2113">
        <v>44</v>
      </c>
      <c r="G2113">
        <v>7</v>
      </c>
      <c r="H2113">
        <v>1</v>
      </c>
      <c r="I2113">
        <v>1</v>
      </c>
      <c r="J2113">
        <v>17248</v>
      </c>
      <c r="K2113">
        <v>55040</v>
      </c>
      <c r="L2113">
        <v>18</v>
      </c>
      <c r="M2113">
        <v>5</v>
      </c>
      <c r="N2113">
        <v>7.5</v>
      </c>
      <c r="O2113">
        <v>1</v>
      </c>
      <c r="P2113">
        <v>2</v>
      </c>
      <c r="Q2113">
        <v>1.5</v>
      </c>
      <c r="R2113">
        <v>1</v>
      </c>
      <c r="S2113">
        <v>0</v>
      </c>
      <c r="T2113">
        <v>71030</v>
      </c>
      <c r="U2113">
        <v>71063</v>
      </c>
      <c r="V2113">
        <v>70053</v>
      </c>
      <c r="W2113" t="s">
        <v>3624</v>
      </c>
      <c r="X2113" t="s">
        <v>12595</v>
      </c>
      <c r="Y2113">
        <v>0</v>
      </c>
      <c r="Z2113">
        <v>28523</v>
      </c>
    </row>
    <row r="2114" spans="1:26" x14ac:dyDescent="0.25">
      <c r="A2114">
        <v>305371</v>
      </c>
      <c r="B2114">
        <v>202501</v>
      </c>
      <c r="C2114">
        <v>1</v>
      </c>
      <c r="D2114" t="s">
        <v>13570</v>
      </c>
      <c r="E2114">
        <v>4</v>
      </c>
      <c r="F2114">
        <v>783</v>
      </c>
      <c r="G2114">
        <v>252</v>
      </c>
      <c r="H2114">
        <v>29</v>
      </c>
      <c r="I2114">
        <v>11</v>
      </c>
      <c r="J2114">
        <v>0</v>
      </c>
      <c r="K2114">
        <v>14908</v>
      </c>
      <c r="L2114">
        <v>0</v>
      </c>
      <c r="M2114">
        <v>0</v>
      </c>
      <c r="N2114">
        <v>0</v>
      </c>
      <c r="O2114">
        <v>0</v>
      </c>
      <c r="P2114">
        <v>0</v>
      </c>
      <c r="Q2114">
        <v>0</v>
      </c>
      <c r="R2114">
        <v>0</v>
      </c>
      <c r="S2114">
        <v>0</v>
      </c>
      <c r="T2114">
        <v>71251</v>
      </c>
      <c r="U2114">
        <v>70930</v>
      </c>
      <c r="V2114">
        <v>71399</v>
      </c>
      <c r="W2114" t="s">
        <v>12618</v>
      </c>
      <c r="X2114" t="s">
        <v>13885</v>
      </c>
      <c r="Y2114">
        <v>0</v>
      </c>
      <c r="Z2114">
        <v>2054</v>
      </c>
    </row>
    <row r="2115" spans="1:26" x14ac:dyDescent="0.25">
      <c r="A2115">
        <v>305371</v>
      </c>
      <c r="B2115">
        <v>202501</v>
      </c>
      <c r="C2115">
        <v>2</v>
      </c>
      <c r="D2115" t="s">
        <v>13570</v>
      </c>
      <c r="E2115">
        <v>4</v>
      </c>
      <c r="F2115">
        <v>783</v>
      </c>
      <c r="G2115">
        <v>252</v>
      </c>
      <c r="H2115">
        <v>29</v>
      </c>
      <c r="I2115">
        <v>11</v>
      </c>
      <c r="J2115">
        <v>0</v>
      </c>
      <c r="K2115">
        <v>14908</v>
      </c>
      <c r="L2115">
        <v>0</v>
      </c>
      <c r="M2115">
        <v>0</v>
      </c>
      <c r="N2115">
        <v>0</v>
      </c>
      <c r="O2115">
        <v>0</v>
      </c>
      <c r="P2115">
        <v>0</v>
      </c>
      <c r="Q2115">
        <v>0</v>
      </c>
      <c r="R2115">
        <v>0</v>
      </c>
      <c r="S2115">
        <v>0</v>
      </c>
      <c r="T2115">
        <v>71251</v>
      </c>
      <c r="U2115">
        <v>70930</v>
      </c>
      <c r="V2115">
        <v>71399</v>
      </c>
      <c r="W2115" t="s">
        <v>12618</v>
      </c>
      <c r="X2115" t="s">
        <v>13885</v>
      </c>
      <c r="Y2115">
        <v>0</v>
      </c>
      <c r="Z2115">
        <v>2054</v>
      </c>
    </row>
    <row r="2116" spans="1:26" x14ac:dyDescent="0.25">
      <c r="A2116">
        <v>305376</v>
      </c>
      <c r="B2116">
        <v>202501</v>
      </c>
      <c r="C2116">
        <v>1</v>
      </c>
      <c r="D2116" t="s">
        <v>13119</v>
      </c>
      <c r="E2116">
        <v>4</v>
      </c>
      <c r="F2116">
        <v>373</v>
      </c>
      <c r="G2116">
        <v>140</v>
      </c>
      <c r="H2116">
        <v>20</v>
      </c>
      <c r="I2116">
        <v>6</v>
      </c>
      <c r="J2116">
        <v>6545</v>
      </c>
      <c r="K2116">
        <v>22500</v>
      </c>
      <c r="L2116">
        <v>8.5</v>
      </c>
      <c r="M2116">
        <v>2.5</v>
      </c>
      <c r="N2116">
        <v>2</v>
      </c>
      <c r="O2116">
        <v>2</v>
      </c>
      <c r="P2116">
        <v>0</v>
      </c>
      <c r="Q2116">
        <v>1</v>
      </c>
      <c r="R2116">
        <v>1</v>
      </c>
      <c r="S2116">
        <v>0</v>
      </c>
      <c r="T2116">
        <v>71251</v>
      </c>
      <c r="U2116">
        <v>70067</v>
      </c>
      <c r="V2116">
        <v>70108</v>
      </c>
      <c r="W2116" t="s">
        <v>12636</v>
      </c>
      <c r="X2116" t="s">
        <v>13885</v>
      </c>
      <c r="Y2116">
        <v>4439</v>
      </c>
      <c r="Z2116">
        <v>13666</v>
      </c>
    </row>
    <row r="2117" spans="1:26" x14ac:dyDescent="0.25">
      <c r="A2117">
        <v>305376</v>
      </c>
      <c r="B2117">
        <v>202501</v>
      </c>
      <c r="C2117">
        <v>2</v>
      </c>
      <c r="D2117" t="s">
        <v>13119</v>
      </c>
      <c r="E2117">
        <v>4</v>
      </c>
      <c r="F2117">
        <v>373</v>
      </c>
      <c r="G2117">
        <v>140</v>
      </c>
      <c r="H2117">
        <v>20</v>
      </c>
      <c r="I2117">
        <v>6</v>
      </c>
      <c r="J2117">
        <v>6545</v>
      </c>
      <c r="K2117">
        <v>22500</v>
      </c>
      <c r="L2117">
        <v>8.5</v>
      </c>
      <c r="M2117">
        <v>2.5</v>
      </c>
      <c r="N2117">
        <v>2</v>
      </c>
      <c r="O2117">
        <v>2</v>
      </c>
      <c r="P2117">
        <v>0</v>
      </c>
      <c r="Q2117">
        <v>1</v>
      </c>
      <c r="R2117">
        <v>1</v>
      </c>
      <c r="S2117">
        <v>0</v>
      </c>
      <c r="T2117">
        <v>71251</v>
      </c>
      <c r="U2117">
        <v>70067</v>
      </c>
      <c r="V2117">
        <v>70108</v>
      </c>
      <c r="W2117" t="s">
        <v>12636</v>
      </c>
      <c r="X2117" t="s">
        <v>13885</v>
      </c>
      <c r="Y2117">
        <v>4439</v>
      </c>
      <c r="Z2117">
        <v>13666</v>
      </c>
    </row>
    <row r="2118" spans="1:26" x14ac:dyDescent="0.25">
      <c r="A2118">
        <v>305378</v>
      </c>
      <c r="B2118">
        <v>202501</v>
      </c>
      <c r="C2118">
        <v>1</v>
      </c>
      <c r="D2118" t="s">
        <v>13610</v>
      </c>
      <c r="E2118">
        <v>4</v>
      </c>
      <c r="F2118">
        <v>247</v>
      </c>
      <c r="G2118">
        <v>100</v>
      </c>
      <c r="H2118">
        <v>19</v>
      </c>
      <c r="I2118">
        <v>2</v>
      </c>
      <c r="J2118">
        <v>14489</v>
      </c>
      <c r="K2118">
        <v>3000</v>
      </c>
      <c r="L2118">
        <v>12.5</v>
      </c>
      <c r="M2118">
        <v>3.5</v>
      </c>
      <c r="N2118">
        <v>3.5</v>
      </c>
      <c r="O2118">
        <v>1</v>
      </c>
      <c r="P2118">
        <v>1.5</v>
      </c>
      <c r="Q2118">
        <v>1</v>
      </c>
      <c r="R2118">
        <v>2</v>
      </c>
      <c r="S2118">
        <v>0</v>
      </c>
      <c r="T2118">
        <v>71251</v>
      </c>
      <c r="U2118">
        <v>71255</v>
      </c>
      <c r="V2118">
        <v>71400</v>
      </c>
      <c r="W2118" t="s">
        <v>12640</v>
      </c>
      <c r="X2118" t="s">
        <v>13885</v>
      </c>
      <c r="Y2118">
        <v>0</v>
      </c>
      <c r="Z2118">
        <v>17263</v>
      </c>
    </row>
    <row r="2119" spans="1:26" x14ac:dyDescent="0.25">
      <c r="A2119">
        <v>305378</v>
      </c>
      <c r="B2119">
        <v>202501</v>
      </c>
      <c r="C2119">
        <v>2</v>
      </c>
      <c r="D2119" t="s">
        <v>13610</v>
      </c>
      <c r="E2119">
        <v>4</v>
      </c>
      <c r="F2119">
        <v>247</v>
      </c>
      <c r="G2119">
        <v>100</v>
      </c>
      <c r="H2119">
        <v>19</v>
      </c>
      <c r="I2119">
        <v>2</v>
      </c>
      <c r="J2119">
        <v>14489</v>
      </c>
      <c r="K2119">
        <v>3000</v>
      </c>
      <c r="L2119">
        <v>12.5</v>
      </c>
      <c r="M2119">
        <v>3.5</v>
      </c>
      <c r="N2119">
        <v>3.5</v>
      </c>
      <c r="O2119">
        <v>1</v>
      </c>
      <c r="P2119">
        <v>1.5</v>
      </c>
      <c r="Q2119">
        <v>1</v>
      </c>
      <c r="R2119">
        <v>2</v>
      </c>
      <c r="S2119">
        <v>0</v>
      </c>
      <c r="T2119">
        <v>71251</v>
      </c>
      <c r="U2119">
        <v>71255</v>
      </c>
      <c r="V2119">
        <v>71400</v>
      </c>
      <c r="W2119" t="s">
        <v>12640</v>
      </c>
      <c r="X2119" t="s">
        <v>13885</v>
      </c>
      <c r="Y2119">
        <v>0</v>
      </c>
      <c r="Z2119">
        <v>17263</v>
      </c>
    </row>
    <row r="2120" spans="1:26" x14ac:dyDescent="0.25">
      <c r="A2120">
        <v>305381</v>
      </c>
      <c r="B2120">
        <v>202501</v>
      </c>
      <c r="C2120">
        <v>1</v>
      </c>
      <c r="D2120" t="s">
        <v>12775</v>
      </c>
      <c r="E2120">
        <v>4</v>
      </c>
      <c r="F2120">
        <v>916</v>
      </c>
      <c r="G2120">
        <v>200</v>
      </c>
      <c r="H2120">
        <v>29</v>
      </c>
      <c r="I2120">
        <v>9</v>
      </c>
      <c r="J2120">
        <v>0</v>
      </c>
      <c r="K2120">
        <v>0</v>
      </c>
      <c r="L2120">
        <v>0</v>
      </c>
      <c r="M2120">
        <v>0</v>
      </c>
      <c r="N2120">
        <v>0</v>
      </c>
      <c r="O2120">
        <v>0</v>
      </c>
      <c r="P2120">
        <v>0</v>
      </c>
      <c r="Q2120">
        <v>0</v>
      </c>
      <c r="R2120">
        <v>0</v>
      </c>
      <c r="S2120">
        <v>0</v>
      </c>
      <c r="T2120">
        <v>900582</v>
      </c>
      <c r="U2120">
        <v>71159</v>
      </c>
      <c r="V2120">
        <v>71278</v>
      </c>
      <c r="W2120" t="s">
        <v>12629</v>
      </c>
      <c r="X2120" t="s">
        <v>13887</v>
      </c>
      <c r="Y2120">
        <v>0</v>
      </c>
      <c r="Z2120">
        <v>0</v>
      </c>
    </row>
    <row r="2121" spans="1:26" x14ac:dyDescent="0.25">
      <c r="A2121">
        <v>305381</v>
      </c>
      <c r="B2121">
        <v>202501</v>
      </c>
      <c r="C2121">
        <v>2</v>
      </c>
      <c r="D2121" t="s">
        <v>12775</v>
      </c>
      <c r="E2121">
        <v>4</v>
      </c>
      <c r="F2121">
        <v>916</v>
      </c>
      <c r="G2121">
        <v>200</v>
      </c>
      <c r="H2121">
        <v>29</v>
      </c>
      <c r="I2121">
        <v>9</v>
      </c>
      <c r="J2121">
        <v>0</v>
      </c>
      <c r="K2121">
        <v>0</v>
      </c>
      <c r="L2121">
        <v>0</v>
      </c>
      <c r="M2121">
        <v>0</v>
      </c>
      <c r="N2121">
        <v>0</v>
      </c>
      <c r="O2121">
        <v>0</v>
      </c>
      <c r="P2121">
        <v>0</v>
      </c>
      <c r="Q2121">
        <v>0</v>
      </c>
      <c r="R2121">
        <v>0</v>
      </c>
      <c r="S2121">
        <v>0</v>
      </c>
      <c r="T2121">
        <v>900582</v>
      </c>
      <c r="U2121">
        <v>71159</v>
      </c>
      <c r="V2121">
        <v>71278</v>
      </c>
      <c r="W2121" t="s">
        <v>12629</v>
      </c>
      <c r="X2121" t="s">
        <v>13887</v>
      </c>
      <c r="Y2121">
        <v>0</v>
      </c>
      <c r="Z2121">
        <v>0</v>
      </c>
    </row>
    <row r="2122" spans="1:26" x14ac:dyDescent="0.25">
      <c r="A2122">
        <v>305382</v>
      </c>
      <c r="B2122">
        <v>202501</v>
      </c>
      <c r="C2122">
        <v>1</v>
      </c>
      <c r="D2122" t="s">
        <v>12846</v>
      </c>
      <c r="E2122">
        <v>4</v>
      </c>
      <c r="F2122">
        <v>707</v>
      </c>
      <c r="G2122">
        <v>157</v>
      </c>
      <c r="H2122">
        <v>18</v>
      </c>
      <c r="I2122">
        <v>5</v>
      </c>
      <c r="J2122">
        <v>3130</v>
      </c>
      <c r="K2122">
        <v>1400</v>
      </c>
      <c r="L2122">
        <v>8.5</v>
      </c>
      <c r="M2122">
        <v>1</v>
      </c>
      <c r="N2122">
        <v>3.5</v>
      </c>
      <c r="O2122">
        <v>0</v>
      </c>
      <c r="P2122">
        <v>2</v>
      </c>
      <c r="Q2122">
        <v>2</v>
      </c>
      <c r="R2122">
        <v>0</v>
      </c>
      <c r="S2122">
        <v>0</v>
      </c>
      <c r="T2122">
        <v>71030</v>
      </c>
      <c r="U2122">
        <v>71045</v>
      </c>
      <c r="V2122">
        <v>71039</v>
      </c>
      <c r="W2122" t="s">
        <v>12661</v>
      </c>
      <c r="X2122" t="s">
        <v>12595</v>
      </c>
      <c r="Y2122">
        <v>0</v>
      </c>
      <c r="Z2122">
        <v>4064</v>
      </c>
    </row>
    <row r="2123" spans="1:26" x14ac:dyDescent="0.25">
      <c r="A2123">
        <v>305382</v>
      </c>
      <c r="B2123">
        <v>202501</v>
      </c>
      <c r="C2123">
        <v>2</v>
      </c>
      <c r="D2123" t="s">
        <v>12846</v>
      </c>
      <c r="E2123">
        <v>4</v>
      </c>
      <c r="F2123">
        <v>707</v>
      </c>
      <c r="G2123">
        <v>157</v>
      </c>
      <c r="H2123">
        <v>18</v>
      </c>
      <c r="I2123">
        <v>5</v>
      </c>
      <c r="J2123">
        <v>3130</v>
      </c>
      <c r="K2123">
        <v>1400</v>
      </c>
      <c r="L2123">
        <v>8.5</v>
      </c>
      <c r="M2123">
        <v>1</v>
      </c>
      <c r="N2123">
        <v>3.5</v>
      </c>
      <c r="O2123">
        <v>0</v>
      </c>
      <c r="P2123">
        <v>2</v>
      </c>
      <c r="Q2123">
        <v>2</v>
      </c>
      <c r="R2123">
        <v>0</v>
      </c>
      <c r="S2123">
        <v>0</v>
      </c>
      <c r="T2123">
        <v>71030</v>
      </c>
      <c r="U2123">
        <v>71045</v>
      </c>
      <c r="V2123">
        <v>71039</v>
      </c>
      <c r="W2123" t="s">
        <v>12661</v>
      </c>
      <c r="X2123" t="s">
        <v>12595</v>
      </c>
      <c r="Y2123">
        <v>0</v>
      </c>
      <c r="Z2123">
        <v>4064</v>
      </c>
    </row>
    <row r="2124" spans="1:26" x14ac:dyDescent="0.25">
      <c r="A2124">
        <v>305385</v>
      </c>
      <c r="B2124">
        <v>202501</v>
      </c>
      <c r="C2124">
        <v>1</v>
      </c>
      <c r="D2124" t="s">
        <v>13149</v>
      </c>
      <c r="E2124">
        <v>4</v>
      </c>
      <c r="F2124">
        <v>378</v>
      </c>
      <c r="G2124">
        <v>143</v>
      </c>
      <c r="H2124">
        <v>11</v>
      </c>
      <c r="I2124">
        <v>6</v>
      </c>
      <c r="J2124">
        <v>7972</v>
      </c>
      <c r="K2124">
        <v>27000</v>
      </c>
      <c r="L2124">
        <v>11.5</v>
      </c>
      <c r="M2124">
        <v>2</v>
      </c>
      <c r="N2124">
        <v>6</v>
      </c>
      <c r="O2124">
        <v>0.5</v>
      </c>
      <c r="P2124">
        <v>0</v>
      </c>
      <c r="Q2124">
        <v>2</v>
      </c>
      <c r="R2124">
        <v>1</v>
      </c>
      <c r="S2124">
        <v>0</v>
      </c>
      <c r="T2124">
        <v>71251</v>
      </c>
      <c r="U2124">
        <v>70066</v>
      </c>
      <c r="V2124">
        <v>71494</v>
      </c>
      <c r="W2124" t="s">
        <v>12627</v>
      </c>
      <c r="X2124" t="s">
        <v>13885</v>
      </c>
      <c r="Y2124">
        <v>0</v>
      </c>
      <c r="Z2124">
        <v>13550</v>
      </c>
    </row>
    <row r="2125" spans="1:26" x14ac:dyDescent="0.25">
      <c r="A2125">
        <v>305385</v>
      </c>
      <c r="B2125">
        <v>202501</v>
      </c>
      <c r="C2125">
        <v>2</v>
      </c>
      <c r="D2125" t="s">
        <v>13149</v>
      </c>
      <c r="E2125">
        <v>4</v>
      </c>
      <c r="F2125">
        <v>378</v>
      </c>
      <c r="G2125">
        <v>143</v>
      </c>
      <c r="H2125">
        <v>11</v>
      </c>
      <c r="I2125">
        <v>6</v>
      </c>
      <c r="J2125">
        <v>7972</v>
      </c>
      <c r="K2125">
        <v>27000</v>
      </c>
      <c r="L2125">
        <v>11.5</v>
      </c>
      <c r="M2125">
        <v>2</v>
      </c>
      <c r="N2125">
        <v>6</v>
      </c>
      <c r="O2125">
        <v>0.5</v>
      </c>
      <c r="P2125">
        <v>0</v>
      </c>
      <c r="Q2125">
        <v>2</v>
      </c>
      <c r="R2125">
        <v>1</v>
      </c>
      <c r="S2125">
        <v>0</v>
      </c>
      <c r="T2125">
        <v>71251</v>
      </c>
      <c r="U2125">
        <v>70066</v>
      </c>
      <c r="V2125">
        <v>71494</v>
      </c>
      <c r="W2125" t="s">
        <v>12627</v>
      </c>
      <c r="X2125" t="s">
        <v>13885</v>
      </c>
      <c r="Y2125">
        <v>0</v>
      </c>
      <c r="Z2125">
        <v>13550</v>
      </c>
    </row>
    <row r="2126" spans="1:26" x14ac:dyDescent="0.25">
      <c r="A2126">
        <v>305386</v>
      </c>
      <c r="B2126">
        <v>202501</v>
      </c>
      <c r="C2126">
        <v>1</v>
      </c>
      <c r="D2126" t="s">
        <v>13753</v>
      </c>
      <c r="E2126">
        <v>3</v>
      </c>
      <c r="F2126">
        <v>32</v>
      </c>
      <c r="G2126">
        <v>16</v>
      </c>
      <c r="H2126">
        <v>1</v>
      </c>
      <c r="I2126">
        <v>0</v>
      </c>
      <c r="J2126">
        <v>87107</v>
      </c>
      <c r="K2126">
        <v>164722</v>
      </c>
      <c r="L2126">
        <v>121</v>
      </c>
      <c r="M2126">
        <v>20</v>
      </c>
      <c r="N2126">
        <v>36</v>
      </c>
      <c r="O2126">
        <v>14.5</v>
      </c>
      <c r="P2126">
        <v>21.5</v>
      </c>
      <c r="Q2126">
        <v>21</v>
      </c>
      <c r="R2126">
        <v>8</v>
      </c>
      <c r="S2126">
        <v>0</v>
      </c>
      <c r="T2126">
        <v>71251</v>
      </c>
      <c r="U2126">
        <v>70066</v>
      </c>
      <c r="V2126">
        <v>71494</v>
      </c>
      <c r="W2126" t="s">
        <v>12627</v>
      </c>
      <c r="X2126" t="s">
        <v>13885</v>
      </c>
      <c r="Y2126">
        <v>21504</v>
      </c>
      <c r="Z2126">
        <v>124340</v>
      </c>
    </row>
    <row r="2127" spans="1:26" x14ac:dyDescent="0.25">
      <c r="A2127">
        <v>305386</v>
      </c>
      <c r="B2127">
        <v>202501</v>
      </c>
      <c r="C2127">
        <v>2</v>
      </c>
      <c r="D2127" t="s">
        <v>13753</v>
      </c>
      <c r="E2127">
        <v>3</v>
      </c>
      <c r="F2127">
        <v>32</v>
      </c>
      <c r="G2127">
        <v>16</v>
      </c>
      <c r="H2127">
        <v>1</v>
      </c>
      <c r="I2127">
        <v>0</v>
      </c>
      <c r="J2127">
        <v>87107</v>
      </c>
      <c r="K2127">
        <v>164722</v>
      </c>
      <c r="L2127">
        <v>121</v>
      </c>
      <c r="M2127">
        <v>20</v>
      </c>
      <c r="N2127">
        <v>36</v>
      </c>
      <c r="O2127">
        <v>14.5</v>
      </c>
      <c r="P2127">
        <v>21.5</v>
      </c>
      <c r="Q2127">
        <v>21</v>
      </c>
      <c r="R2127">
        <v>8</v>
      </c>
      <c r="S2127">
        <v>0</v>
      </c>
      <c r="T2127">
        <v>71251</v>
      </c>
      <c r="U2127">
        <v>70066</v>
      </c>
      <c r="V2127">
        <v>71494</v>
      </c>
      <c r="W2127" t="s">
        <v>12627</v>
      </c>
      <c r="X2127" t="s">
        <v>13885</v>
      </c>
      <c r="Y2127">
        <v>21504</v>
      </c>
      <c r="Z2127">
        <v>124340</v>
      </c>
    </row>
    <row r="2128" spans="1:26" x14ac:dyDescent="0.25">
      <c r="A2128">
        <v>305387</v>
      </c>
      <c r="B2128">
        <v>202501</v>
      </c>
      <c r="C2128">
        <v>1</v>
      </c>
      <c r="D2128" t="s">
        <v>13102</v>
      </c>
      <c r="E2128">
        <v>4</v>
      </c>
      <c r="F2128">
        <v>778</v>
      </c>
      <c r="G2128">
        <v>250</v>
      </c>
      <c r="H2128">
        <v>31</v>
      </c>
      <c r="I2128">
        <v>11</v>
      </c>
      <c r="J2128">
        <v>1379</v>
      </c>
      <c r="K2128">
        <v>3500</v>
      </c>
      <c r="L2128">
        <v>2</v>
      </c>
      <c r="M2128">
        <v>0</v>
      </c>
      <c r="N2128">
        <v>1</v>
      </c>
      <c r="O2128">
        <v>0</v>
      </c>
      <c r="P2128">
        <v>0</v>
      </c>
      <c r="Q2128">
        <v>1</v>
      </c>
      <c r="R2128">
        <v>0</v>
      </c>
      <c r="S2128">
        <v>0</v>
      </c>
      <c r="T2128">
        <v>71251</v>
      </c>
      <c r="U2128">
        <v>70067</v>
      </c>
      <c r="V2128">
        <v>70108</v>
      </c>
      <c r="W2128" t="s">
        <v>12636</v>
      </c>
      <c r="X2128" t="s">
        <v>13885</v>
      </c>
      <c r="Y2128">
        <v>0</v>
      </c>
      <c r="Z2128">
        <v>2209</v>
      </c>
    </row>
    <row r="2129" spans="1:26" x14ac:dyDescent="0.25">
      <c r="A2129">
        <v>305387</v>
      </c>
      <c r="B2129">
        <v>202501</v>
      </c>
      <c r="C2129">
        <v>2</v>
      </c>
      <c r="D2129" t="s">
        <v>13102</v>
      </c>
      <c r="E2129">
        <v>4</v>
      </c>
      <c r="F2129">
        <v>778</v>
      </c>
      <c r="G2129">
        <v>250</v>
      </c>
      <c r="H2129">
        <v>31</v>
      </c>
      <c r="I2129">
        <v>11</v>
      </c>
      <c r="J2129">
        <v>1379</v>
      </c>
      <c r="K2129">
        <v>3500</v>
      </c>
      <c r="L2129">
        <v>2</v>
      </c>
      <c r="M2129">
        <v>0</v>
      </c>
      <c r="N2129">
        <v>1</v>
      </c>
      <c r="O2129">
        <v>0</v>
      </c>
      <c r="P2129">
        <v>0</v>
      </c>
      <c r="Q2129">
        <v>1</v>
      </c>
      <c r="R2129">
        <v>0</v>
      </c>
      <c r="S2129">
        <v>0</v>
      </c>
      <c r="T2129">
        <v>71251</v>
      </c>
      <c r="U2129">
        <v>70067</v>
      </c>
      <c r="V2129">
        <v>70108</v>
      </c>
      <c r="W2129" t="s">
        <v>12636</v>
      </c>
      <c r="X2129" t="s">
        <v>13885</v>
      </c>
      <c r="Y2129">
        <v>0</v>
      </c>
      <c r="Z2129">
        <v>2209</v>
      </c>
    </row>
    <row r="2130" spans="1:26" x14ac:dyDescent="0.25">
      <c r="A2130">
        <v>305388</v>
      </c>
      <c r="B2130">
        <v>202501</v>
      </c>
      <c r="C2130">
        <v>1</v>
      </c>
      <c r="D2130" t="s">
        <v>13689</v>
      </c>
      <c r="E2130">
        <v>4</v>
      </c>
      <c r="F2130">
        <v>643</v>
      </c>
      <c r="G2130">
        <v>214</v>
      </c>
      <c r="H2130">
        <v>29</v>
      </c>
      <c r="I2130">
        <v>10</v>
      </c>
      <c r="J2130">
        <v>3250</v>
      </c>
      <c r="K2130">
        <v>11940</v>
      </c>
      <c r="L2130">
        <v>3</v>
      </c>
      <c r="M2130">
        <v>0</v>
      </c>
      <c r="N2130">
        <v>1.5</v>
      </c>
      <c r="O2130">
        <v>1</v>
      </c>
      <c r="P2130">
        <v>0</v>
      </c>
      <c r="Q2130">
        <v>0.5</v>
      </c>
      <c r="R2130">
        <v>0</v>
      </c>
      <c r="S2130">
        <v>0</v>
      </c>
      <c r="T2130">
        <v>71251</v>
      </c>
      <c r="U2130">
        <v>70067</v>
      </c>
      <c r="V2130">
        <v>70108</v>
      </c>
      <c r="W2130" t="s">
        <v>12636</v>
      </c>
      <c r="X2130" t="s">
        <v>13885</v>
      </c>
      <c r="Y2130">
        <v>0</v>
      </c>
      <c r="Z2130">
        <v>6085</v>
      </c>
    </row>
    <row r="2131" spans="1:26" x14ac:dyDescent="0.25">
      <c r="A2131">
        <v>305388</v>
      </c>
      <c r="B2131">
        <v>202501</v>
      </c>
      <c r="C2131">
        <v>2</v>
      </c>
      <c r="D2131" t="s">
        <v>13689</v>
      </c>
      <c r="E2131">
        <v>4</v>
      </c>
      <c r="F2131">
        <v>643</v>
      </c>
      <c r="G2131">
        <v>214</v>
      </c>
      <c r="H2131">
        <v>29</v>
      </c>
      <c r="I2131">
        <v>10</v>
      </c>
      <c r="J2131">
        <v>3250</v>
      </c>
      <c r="K2131">
        <v>11940</v>
      </c>
      <c r="L2131">
        <v>3</v>
      </c>
      <c r="M2131">
        <v>0</v>
      </c>
      <c r="N2131">
        <v>1.5</v>
      </c>
      <c r="O2131">
        <v>1</v>
      </c>
      <c r="P2131">
        <v>0</v>
      </c>
      <c r="Q2131">
        <v>0.5</v>
      </c>
      <c r="R2131">
        <v>0</v>
      </c>
      <c r="S2131">
        <v>0</v>
      </c>
      <c r="T2131">
        <v>71251</v>
      </c>
      <c r="U2131">
        <v>70067</v>
      </c>
      <c r="V2131">
        <v>70108</v>
      </c>
      <c r="W2131" t="s">
        <v>12636</v>
      </c>
      <c r="X2131" t="s">
        <v>13885</v>
      </c>
      <c r="Y2131">
        <v>0</v>
      </c>
      <c r="Z2131">
        <v>6085</v>
      </c>
    </row>
    <row r="2132" spans="1:26" x14ac:dyDescent="0.25">
      <c r="A2132">
        <v>305389</v>
      </c>
      <c r="B2132">
        <v>202501</v>
      </c>
      <c r="C2132">
        <v>1</v>
      </c>
      <c r="D2132" t="s">
        <v>12718</v>
      </c>
      <c r="E2132">
        <v>4</v>
      </c>
      <c r="F2132">
        <v>342</v>
      </c>
      <c r="G2132">
        <v>123</v>
      </c>
      <c r="H2132">
        <v>22</v>
      </c>
      <c r="I2132">
        <v>6</v>
      </c>
      <c r="J2132">
        <v>10108</v>
      </c>
      <c r="K2132">
        <v>14782</v>
      </c>
      <c r="L2132">
        <v>9.5</v>
      </c>
      <c r="M2132">
        <v>2.5</v>
      </c>
      <c r="N2132">
        <v>3.5</v>
      </c>
      <c r="O2132">
        <v>2.5</v>
      </c>
      <c r="P2132">
        <v>0</v>
      </c>
      <c r="Q2132">
        <v>1</v>
      </c>
      <c r="R2132">
        <v>0</v>
      </c>
      <c r="S2132">
        <v>0</v>
      </c>
      <c r="T2132">
        <v>71251</v>
      </c>
      <c r="U2132">
        <v>700023</v>
      </c>
      <c r="V2132">
        <v>71201</v>
      </c>
      <c r="W2132" t="s">
        <v>12679</v>
      </c>
      <c r="X2132" t="s">
        <v>13885</v>
      </c>
      <c r="Y2132">
        <v>0</v>
      </c>
      <c r="Z2132">
        <v>14687</v>
      </c>
    </row>
    <row r="2133" spans="1:26" x14ac:dyDescent="0.25">
      <c r="A2133">
        <v>305389</v>
      </c>
      <c r="B2133">
        <v>202501</v>
      </c>
      <c r="C2133">
        <v>2</v>
      </c>
      <c r="D2133" t="s">
        <v>12718</v>
      </c>
      <c r="E2133">
        <v>4</v>
      </c>
      <c r="F2133">
        <v>342</v>
      </c>
      <c r="G2133">
        <v>123</v>
      </c>
      <c r="H2133">
        <v>22</v>
      </c>
      <c r="I2133">
        <v>6</v>
      </c>
      <c r="J2133">
        <v>10108</v>
      </c>
      <c r="K2133">
        <v>14782</v>
      </c>
      <c r="L2133">
        <v>9.5</v>
      </c>
      <c r="M2133">
        <v>2.5</v>
      </c>
      <c r="N2133">
        <v>3.5</v>
      </c>
      <c r="O2133">
        <v>2.5</v>
      </c>
      <c r="P2133">
        <v>0</v>
      </c>
      <c r="Q2133">
        <v>1</v>
      </c>
      <c r="R2133">
        <v>0</v>
      </c>
      <c r="S2133">
        <v>0</v>
      </c>
      <c r="T2133">
        <v>71251</v>
      </c>
      <c r="U2133">
        <v>700023</v>
      </c>
      <c r="V2133">
        <v>71201</v>
      </c>
      <c r="W2133" t="s">
        <v>12679</v>
      </c>
      <c r="X2133" t="s">
        <v>13885</v>
      </c>
      <c r="Y2133">
        <v>0</v>
      </c>
      <c r="Z2133">
        <v>14687</v>
      </c>
    </row>
    <row r="2134" spans="1:26" x14ac:dyDescent="0.25">
      <c r="A2134">
        <v>305391</v>
      </c>
      <c r="B2134">
        <v>202501</v>
      </c>
      <c r="C2134">
        <v>1</v>
      </c>
      <c r="D2134" t="s">
        <v>13756</v>
      </c>
      <c r="E2134">
        <v>3</v>
      </c>
      <c r="F2134">
        <v>111</v>
      </c>
      <c r="G2134">
        <v>28</v>
      </c>
      <c r="H2134">
        <v>3</v>
      </c>
      <c r="I2134">
        <v>0</v>
      </c>
      <c r="J2134">
        <v>26744</v>
      </c>
      <c r="K2134">
        <v>79034</v>
      </c>
      <c r="L2134">
        <v>39</v>
      </c>
      <c r="M2134">
        <v>13</v>
      </c>
      <c r="N2134">
        <v>7</v>
      </c>
      <c r="O2134">
        <v>3</v>
      </c>
      <c r="P2134">
        <v>6</v>
      </c>
      <c r="Q2134">
        <v>4</v>
      </c>
      <c r="R2134">
        <v>6</v>
      </c>
      <c r="S2134">
        <v>0</v>
      </c>
      <c r="T2134">
        <v>71030</v>
      </c>
      <c r="U2134">
        <v>71054</v>
      </c>
      <c r="V2134">
        <v>70427</v>
      </c>
      <c r="W2134" t="s">
        <v>12599</v>
      </c>
      <c r="X2134" t="s">
        <v>12595</v>
      </c>
      <c r="Y2134">
        <v>17234</v>
      </c>
      <c r="Z2134">
        <v>37830</v>
      </c>
    </row>
    <row r="2135" spans="1:26" x14ac:dyDescent="0.25">
      <c r="A2135">
        <v>305391</v>
      </c>
      <c r="B2135">
        <v>202501</v>
      </c>
      <c r="C2135">
        <v>2</v>
      </c>
      <c r="D2135" t="s">
        <v>13756</v>
      </c>
      <c r="E2135">
        <v>3</v>
      </c>
      <c r="F2135">
        <v>111</v>
      </c>
      <c r="G2135">
        <v>28</v>
      </c>
      <c r="H2135">
        <v>3</v>
      </c>
      <c r="I2135">
        <v>0</v>
      </c>
      <c r="J2135">
        <v>26744</v>
      </c>
      <c r="K2135">
        <v>79034</v>
      </c>
      <c r="L2135">
        <v>39</v>
      </c>
      <c r="M2135">
        <v>13</v>
      </c>
      <c r="N2135">
        <v>7</v>
      </c>
      <c r="O2135">
        <v>3</v>
      </c>
      <c r="P2135">
        <v>6</v>
      </c>
      <c r="Q2135">
        <v>4</v>
      </c>
      <c r="R2135">
        <v>6</v>
      </c>
      <c r="S2135">
        <v>0</v>
      </c>
      <c r="T2135">
        <v>71030</v>
      </c>
      <c r="U2135">
        <v>71054</v>
      </c>
      <c r="V2135">
        <v>70427</v>
      </c>
      <c r="W2135" t="s">
        <v>12599</v>
      </c>
      <c r="X2135" t="s">
        <v>12595</v>
      </c>
      <c r="Y2135">
        <v>17234</v>
      </c>
      <c r="Z2135">
        <v>37830</v>
      </c>
    </row>
    <row r="2136" spans="1:26" x14ac:dyDescent="0.25">
      <c r="A2136">
        <v>305393</v>
      </c>
      <c r="B2136">
        <v>202501</v>
      </c>
      <c r="C2136">
        <v>1</v>
      </c>
      <c r="D2136" t="s">
        <v>13686</v>
      </c>
      <c r="E2136">
        <v>4</v>
      </c>
      <c r="F2136">
        <v>338</v>
      </c>
      <c r="G2136">
        <v>121</v>
      </c>
      <c r="H2136">
        <v>8</v>
      </c>
      <c r="I2136">
        <v>3</v>
      </c>
      <c r="J2136">
        <v>10619</v>
      </c>
      <c r="K2136">
        <v>11000</v>
      </c>
      <c r="L2136">
        <v>9</v>
      </c>
      <c r="M2136">
        <v>2.5</v>
      </c>
      <c r="N2136">
        <v>5.5</v>
      </c>
      <c r="O2136">
        <v>1</v>
      </c>
      <c r="P2136">
        <v>0</v>
      </c>
      <c r="Q2136">
        <v>0</v>
      </c>
      <c r="R2136">
        <v>0</v>
      </c>
      <c r="S2136">
        <v>0</v>
      </c>
      <c r="T2136">
        <v>71251</v>
      </c>
      <c r="U2136">
        <v>71252</v>
      </c>
      <c r="V2136">
        <v>700258</v>
      </c>
      <c r="W2136" t="s">
        <v>12592</v>
      </c>
      <c r="X2136" t="s">
        <v>13885</v>
      </c>
      <c r="Y2136">
        <v>0</v>
      </c>
      <c r="Z2136">
        <v>14929</v>
      </c>
    </row>
    <row r="2137" spans="1:26" x14ac:dyDescent="0.25">
      <c r="A2137">
        <v>305393</v>
      </c>
      <c r="B2137">
        <v>202501</v>
      </c>
      <c r="C2137">
        <v>2</v>
      </c>
      <c r="D2137" t="s">
        <v>13686</v>
      </c>
      <c r="E2137">
        <v>4</v>
      </c>
      <c r="F2137">
        <v>338</v>
      </c>
      <c r="G2137">
        <v>121</v>
      </c>
      <c r="H2137">
        <v>8</v>
      </c>
      <c r="I2137">
        <v>3</v>
      </c>
      <c r="J2137">
        <v>10619</v>
      </c>
      <c r="K2137">
        <v>11000</v>
      </c>
      <c r="L2137">
        <v>9</v>
      </c>
      <c r="M2137">
        <v>2.5</v>
      </c>
      <c r="N2137">
        <v>5.5</v>
      </c>
      <c r="O2137">
        <v>1</v>
      </c>
      <c r="P2137">
        <v>0</v>
      </c>
      <c r="Q2137">
        <v>0</v>
      </c>
      <c r="R2137">
        <v>0</v>
      </c>
      <c r="S2137">
        <v>0</v>
      </c>
      <c r="T2137">
        <v>71251</v>
      </c>
      <c r="U2137">
        <v>71252</v>
      </c>
      <c r="V2137">
        <v>700258</v>
      </c>
      <c r="W2137" t="s">
        <v>12592</v>
      </c>
      <c r="X2137" t="s">
        <v>13885</v>
      </c>
      <c r="Y2137">
        <v>0</v>
      </c>
      <c r="Z2137">
        <v>14929</v>
      </c>
    </row>
    <row r="2138" spans="1:26" x14ac:dyDescent="0.25">
      <c r="A2138">
        <v>305394</v>
      </c>
      <c r="B2138">
        <v>202501</v>
      </c>
      <c r="C2138">
        <v>1</v>
      </c>
      <c r="D2138" t="s">
        <v>12874</v>
      </c>
      <c r="E2138">
        <v>4</v>
      </c>
      <c r="F2138">
        <v>382</v>
      </c>
      <c r="G2138">
        <v>97</v>
      </c>
      <c r="H2138">
        <v>16</v>
      </c>
      <c r="I2138">
        <v>7</v>
      </c>
      <c r="J2138">
        <v>9261</v>
      </c>
      <c r="K2138">
        <v>0</v>
      </c>
      <c r="L2138">
        <v>7</v>
      </c>
      <c r="M2138">
        <v>0</v>
      </c>
      <c r="N2138">
        <v>0</v>
      </c>
      <c r="O2138">
        <v>4</v>
      </c>
      <c r="P2138">
        <v>1</v>
      </c>
      <c r="Q2138">
        <v>2</v>
      </c>
      <c r="R2138">
        <v>0</v>
      </c>
      <c r="S2138">
        <v>0</v>
      </c>
      <c r="T2138">
        <v>71590</v>
      </c>
      <c r="U2138">
        <v>71607</v>
      </c>
      <c r="V2138">
        <v>71125</v>
      </c>
      <c r="W2138" t="s">
        <v>12589</v>
      </c>
      <c r="X2138" t="s">
        <v>12590</v>
      </c>
      <c r="Y2138">
        <v>0</v>
      </c>
      <c r="Z2138">
        <v>13470</v>
      </c>
    </row>
    <row r="2139" spans="1:26" x14ac:dyDescent="0.25">
      <c r="A2139">
        <v>305394</v>
      </c>
      <c r="B2139">
        <v>202501</v>
      </c>
      <c r="C2139">
        <v>2</v>
      </c>
      <c r="D2139" t="s">
        <v>12874</v>
      </c>
      <c r="E2139">
        <v>4</v>
      </c>
      <c r="F2139">
        <v>382</v>
      </c>
      <c r="G2139">
        <v>97</v>
      </c>
      <c r="H2139">
        <v>16</v>
      </c>
      <c r="I2139">
        <v>7</v>
      </c>
      <c r="J2139">
        <v>9261</v>
      </c>
      <c r="K2139">
        <v>0</v>
      </c>
      <c r="L2139">
        <v>7</v>
      </c>
      <c r="M2139">
        <v>0</v>
      </c>
      <c r="N2139">
        <v>0</v>
      </c>
      <c r="O2139">
        <v>4</v>
      </c>
      <c r="P2139">
        <v>1</v>
      </c>
      <c r="Q2139">
        <v>2</v>
      </c>
      <c r="R2139">
        <v>0</v>
      </c>
      <c r="S2139">
        <v>0</v>
      </c>
      <c r="T2139">
        <v>71590</v>
      </c>
      <c r="U2139">
        <v>71607</v>
      </c>
      <c r="V2139">
        <v>71125</v>
      </c>
      <c r="W2139" t="s">
        <v>12589</v>
      </c>
      <c r="X2139" t="s">
        <v>12590</v>
      </c>
      <c r="Y2139">
        <v>0</v>
      </c>
      <c r="Z2139">
        <v>13470</v>
      </c>
    </row>
    <row r="2140" spans="1:26" x14ac:dyDescent="0.25">
      <c r="A2140">
        <v>305395</v>
      </c>
      <c r="B2140">
        <v>202501</v>
      </c>
      <c r="C2140">
        <v>1</v>
      </c>
      <c r="D2140" t="s">
        <v>13758</v>
      </c>
      <c r="E2140">
        <v>3</v>
      </c>
      <c r="F2140">
        <v>75</v>
      </c>
      <c r="G2140">
        <v>26</v>
      </c>
      <c r="H2140">
        <v>2</v>
      </c>
      <c r="I2140">
        <v>0</v>
      </c>
      <c r="J2140">
        <v>34657</v>
      </c>
      <c r="K2140">
        <v>270546</v>
      </c>
      <c r="L2140">
        <v>52</v>
      </c>
      <c r="M2140">
        <v>8</v>
      </c>
      <c r="N2140">
        <v>17</v>
      </c>
      <c r="O2140">
        <v>7</v>
      </c>
      <c r="P2140">
        <v>11</v>
      </c>
      <c r="Q2140">
        <v>6</v>
      </c>
      <c r="R2140">
        <v>3</v>
      </c>
      <c r="S2140">
        <v>0</v>
      </c>
      <c r="T2140">
        <v>71251</v>
      </c>
      <c r="U2140">
        <v>71248</v>
      </c>
      <c r="V2140">
        <v>70065</v>
      </c>
      <c r="W2140" t="s">
        <v>12625</v>
      </c>
      <c r="X2140" t="s">
        <v>13885</v>
      </c>
      <c r="Y2140">
        <v>111638</v>
      </c>
      <c r="Z2140">
        <v>71764</v>
      </c>
    </row>
    <row r="2141" spans="1:26" x14ac:dyDescent="0.25">
      <c r="A2141">
        <v>305395</v>
      </c>
      <c r="B2141">
        <v>202501</v>
      </c>
      <c r="C2141">
        <v>2</v>
      </c>
      <c r="D2141" t="s">
        <v>13758</v>
      </c>
      <c r="E2141">
        <v>3</v>
      </c>
      <c r="F2141">
        <v>75</v>
      </c>
      <c r="G2141">
        <v>26</v>
      </c>
      <c r="H2141">
        <v>2</v>
      </c>
      <c r="I2141">
        <v>0</v>
      </c>
      <c r="J2141">
        <v>34657</v>
      </c>
      <c r="K2141">
        <v>270546</v>
      </c>
      <c r="L2141">
        <v>52</v>
      </c>
      <c r="M2141">
        <v>8</v>
      </c>
      <c r="N2141">
        <v>17</v>
      </c>
      <c r="O2141">
        <v>7</v>
      </c>
      <c r="P2141">
        <v>11</v>
      </c>
      <c r="Q2141">
        <v>6</v>
      </c>
      <c r="R2141">
        <v>3</v>
      </c>
      <c r="S2141">
        <v>0</v>
      </c>
      <c r="T2141">
        <v>71251</v>
      </c>
      <c r="U2141">
        <v>71248</v>
      </c>
      <c r="V2141">
        <v>70065</v>
      </c>
      <c r="W2141" t="s">
        <v>12625</v>
      </c>
      <c r="X2141" t="s">
        <v>13885</v>
      </c>
      <c r="Y2141">
        <v>111638</v>
      </c>
      <c r="Z2141">
        <v>71764</v>
      </c>
    </row>
    <row r="2142" spans="1:26" x14ac:dyDescent="0.25">
      <c r="A2142">
        <v>305397</v>
      </c>
      <c r="B2142">
        <v>202501</v>
      </c>
      <c r="C2142">
        <v>1</v>
      </c>
      <c r="D2142" t="s">
        <v>13434</v>
      </c>
      <c r="E2142">
        <v>4</v>
      </c>
      <c r="F2142">
        <v>586</v>
      </c>
      <c r="G2142">
        <v>149</v>
      </c>
      <c r="H2142">
        <v>17</v>
      </c>
      <c r="I2142">
        <v>7</v>
      </c>
      <c r="J2142">
        <v>5550</v>
      </c>
      <c r="K2142">
        <v>5000</v>
      </c>
      <c r="L2142">
        <v>4</v>
      </c>
      <c r="M2142">
        <v>1</v>
      </c>
      <c r="N2142">
        <v>0</v>
      </c>
      <c r="O2142">
        <v>2</v>
      </c>
      <c r="P2142">
        <v>0</v>
      </c>
      <c r="Q2142">
        <v>1</v>
      </c>
      <c r="R2142">
        <v>0</v>
      </c>
      <c r="S2142">
        <v>0</v>
      </c>
      <c r="T2142">
        <v>71590</v>
      </c>
      <c r="U2142">
        <v>71595</v>
      </c>
      <c r="V2142">
        <v>71358</v>
      </c>
      <c r="W2142" t="s">
        <v>12693</v>
      </c>
      <c r="X2142" t="s">
        <v>12590</v>
      </c>
      <c r="Y2142">
        <v>0</v>
      </c>
      <c r="Z2142">
        <v>7809</v>
      </c>
    </row>
    <row r="2143" spans="1:26" x14ac:dyDescent="0.25">
      <c r="A2143">
        <v>305397</v>
      </c>
      <c r="B2143">
        <v>202501</v>
      </c>
      <c r="C2143">
        <v>2</v>
      </c>
      <c r="D2143" t="s">
        <v>13434</v>
      </c>
      <c r="E2143">
        <v>4</v>
      </c>
      <c r="F2143">
        <v>586</v>
      </c>
      <c r="G2143">
        <v>149</v>
      </c>
      <c r="H2143">
        <v>17</v>
      </c>
      <c r="I2143">
        <v>7</v>
      </c>
      <c r="J2143">
        <v>5550</v>
      </c>
      <c r="K2143">
        <v>5000</v>
      </c>
      <c r="L2143">
        <v>4</v>
      </c>
      <c r="M2143">
        <v>1</v>
      </c>
      <c r="N2143">
        <v>0</v>
      </c>
      <c r="O2143">
        <v>2</v>
      </c>
      <c r="P2143">
        <v>0</v>
      </c>
      <c r="Q2143">
        <v>1</v>
      </c>
      <c r="R2143">
        <v>0</v>
      </c>
      <c r="S2143">
        <v>0</v>
      </c>
      <c r="T2143">
        <v>71590</v>
      </c>
      <c r="U2143">
        <v>71595</v>
      </c>
      <c r="V2143">
        <v>71358</v>
      </c>
      <c r="W2143" t="s">
        <v>12693</v>
      </c>
      <c r="X2143" t="s">
        <v>12590</v>
      </c>
      <c r="Y2143">
        <v>0</v>
      </c>
      <c r="Z2143">
        <v>7809</v>
      </c>
    </row>
    <row r="2144" spans="1:26" x14ac:dyDescent="0.25">
      <c r="A2144">
        <v>305401</v>
      </c>
      <c r="B2144">
        <v>202501</v>
      </c>
      <c r="C2144">
        <v>1</v>
      </c>
      <c r="D2144" t="s">
        <v>13075</v>
      </c>
      <c r="E2144">
        <v>4</v>
      </c>
      <c r="F2144">
        <v>443</v>
      </c>
      <c r="G2144">
        <v>86</v>
      </c>
      <c r="H2144">
        <v>7</v>
      </c>
      <c r="I2144">
        <v>2</v>
      </c>
      <c r="J2144">
        <v>4916</v>
      </c>
      <c r="K2144">
        <v>59022</v>
      </c>
      <c r="L2144">
        <v>9.5</v>
      </c>
      <c r="M2144">
        <v>2</v>
      </c>
      <c r="N2144">
        <v>2.5</v>
      </c>
      <c r="O2144">
        <v>0.5</v>
      </c>
      <c r="P2144">
        <v>2.5</v>
      </c>
      <c r="Q2144">
        <v>1</v>
      </c>
      <c r="R2144">
        <v>1</v>
      </c>
      <c r="S2144">
        <v>0</v>
      </c>
      <c r="T2144">
        <v>900582</v>
      </c>
      <c r="U2144">
        <v>71506</v>
      </c>
      <c r="V2144">
        <v>71527</v>
      </c>
      <c r="W2144" t="s">
        <v>12609</v>
      </c>
      <c r="X2144" t="s">
        <v>13887</v>
      </c>
      <c r="Y2144">
        <v>18933</v>
      </c>
      <c r="Z2144">
        <v>11719</v>
      </c>
    </row>
    <row r="2145" spans="1:26" x14ac:dyDescent="0.25">
      <c r="A2145">
        <v>305401</v>
      </c>
      <c r="B2145">
        <v>202501</v>
      </c>
      <c r="C2145">
        <v>2</v>
      </c>
      <c r="D2145" t="s">
        <v>13075</v>
      </c>
      <c r="E2145">
        <v>4</v>
      </c>
      <c r="F2145">
        <v>443</v>
      </c>
      <c r="G2145">
        <v>86</v>
      </c>
      <c r="H2145">
        <v>7</v>
      </c>
      <c r="I2145">
        <v>2</v>
      </c>
      <c r="J2145">
        <v>4916</v>
      </c>
      <c r="K2145">
        <v>59022</v>
      </c>
      <c r="L2145">
        <v>9.5</v>
      </c>
      <c r="M2145">
        <v>2</v>
      </c>
      <c r="N2145">
        <v>2.5</v>
      </c>
      <c r="O2145">
        <v>0.5</v>
      </c>
      <c r="P2145">
        <v>2.5</v>
      </c>
      <c r="Q2145">
        <v>1</v>
      </c>
      <c r="R2145">
        <v>1</v>
      </c>
      <c r="S2145">
        <v>0</v>
      </c>
      <c r="T2145">
        <v>900582</v>
      </c>
      <c r="U2145">
        <v>71506</v>
      </c>
      <c r="V2145">
        <v>71527</v>
      </c>
      <c r="W2145" t="s">
        <v>12609</v>
      </c>
      <c r="X2145" t="s">
        <v>13887</v>
      </c>
      <c r="Y2145">
        <v>18933</v>
      </c>
      <c r="Z2145">
        <v>11719</v>
      </c>
    </row>
    <row r="2146" spans="1:26" x14ac:dyDescent="0.25">
      <c r="A2146">
        <v>305403</v>
      </c>
      <c r="B2146">
        <v>202501</v>
      </c>
      <c r="C2146">
        <v>1</v>
      </c>
      <c r="D2146" t="s">
        <v>12834</v>
      </c>
      <c r="E2146">
        <v>4</v>
      </c>
      <c r="F2146">
        <v>721</v>
      </c>
      <c r="G2146">
        <v>162</v>
      </c>
      <c r="H2146">
        <v>22</v>
      </c>
      <c r="I2146">
        <v>6</v>
      </c>
      <c r="J2146">
        <v>1020</v>
      </c>
      <c r="K2146">
        <v>27000</v>
      </c>
      <c r="L2146">
        <v>2</v>
      </c>
      <c r="M2146">
        <v>0.5</v>
      </c>
      <c r="N2146">
        <v>0</v>
      </c>
      <c r="O2146">
        <v>0</v>
      </c>
      <c r="P2146">
        <v>0</v>
      </c>
      <c r="Q2146">
        <v>1.5</v>
      </c>
      <c r="R2146">
        <v>0</v>
      </c>
      <c r="S2146">
        <v>0</v>
      </c>
      <c r="T2146">
        <v>71030</v>
      </c>
      <c r="U2146">
        <v>71063</v>
      </c>
      <c r="V2146">
        <v>71064</v>
      </c>
      <c r="W2146" t="s">
        <v>3624</v>
      </c>
      <c r="X2146" t="s">
        <v>12595</v>
      </c>
      <c r="Y2146">
        <v>0</v>
      </c>
      <c r="Z2146">
        <v>3720</v>
      </c>
    </row>
    <row r="2147" spans="1:26" x14ac:dyDescent="0.25">
      <c r="A2147">
        <v>305403</v>
      </c>
      <c r="B2147">
        <v>202501</v>
      </c>
      <c r="C2147">
        <v>2</v>
      </c>
      <c r="D2147" t="s">
        <v>12834</v>
      </c>
      <c r="E2147">
        <v>4</v>
      </c>
      <c r="F2147">
        <v>721</v>
      </c>
      <c r="G2147">
        <v>162</v>
      </c>
      <c r="H2147">
        <v>22</v>
      </c>
      <c r="I2147">
        <v>6</v>
      </c>
      <c r="J2147">
        <v>1020</v>
      </c>
      <c r="K2147">
        <v>27000</v>
      </c>
      <c r="L2147">
        <v>2</v>
      </c>
      <c r="M2147">
        <v>0.5</v>
      </c>
      <c r="N2147">
        <v>0</v>
      </c>
      <c r="O2147">
        <v>0</v>
      </c>
      <c r="P2147">
        <v>0</v>
      </c>
      <c r="Q2147">
        <v>1.5</v>
      </c>
      <c r="R2147">
        <v>0</v>
      </c>
      <c r="S2147">
        <v>0</v>
      </c>
      <c r="T2147">
        <v>71030</v>
      </c>
      <c r="U2147">
        <v>71063</v>
      </c>
      <c r="V2147">
        <v>71064</v>
      </c>
      <c r="W2147" t="s">
        <v>3624</v>
      </c>
      <c r="X2147" t="s">
        <v>12595</v>
      </c>
      <c r="Y2147">
        <v>0</v>
      </c>
      <c r="Z2147">
        <v>3720</v>
      </c>
    </row>
    <row r="2148" spans="1:26" x14ac:dyDescent="0.25">
      <c r="A2148">
        <v>305408</v>
      </c>
      <c r="B2148">
        <v>202501</v>
      </c>
      <c r="C2148">
        <v>1</v>
      </c>
      <c r="D2148" t="s">
        <v>13716</v>
      </c>
      <c r="E2148">
        <v>4</v>
      </c>
      <c r="F2148">
        <v>329</v>
      </c>
      <c r="G2148">
        <v>86</v>
      </c>
      <c r="H2148">
        <v>15</v>
      </c>
      <c r="I2148">
        <v>6</v>
      </c>
      <c r="J2148">
        <v>7993</v>
      </c>
      <c r="K2148">
        <v>65000</v>
      </c>
      <c r="L2148">
        <v>6</v>
      </c>
      <c r="M2148">
        <v>2</v>
      </c>
      <c r="N2148">
        <v>3</v>
      </c>
      <c r="O2148">
        <v>0</v>
      </c>
      <c r="P2148">
        <v>1</v>
      </c>
      <c r="Q2148">
        <v>0</v>
      </c>
      <c r="R2148">
        <v>0</v>
      </c>
      <c r="S2148">
        <v>0</v>
      </c>
      <c r="T2148">
        <v>71590</v>
      </c>
      <c r="U2148">
        <v>71607</v>
      </c>
      <c r="V2148">
        <v>71125</v>
      </c>
      <c r="W2148" t="s">
        <v>12589</v>
      </c>
      <c r="X2148" t="s">
        <v>12590</v>
      </c>
      <c r="Y2148">
        <v>0</v>
      </c>
      <c r="Z2148">
        <v>15081</v>
      </c>
    </row>
    <row r="2149" spans="1:26" x14ac:dyDescent="0.25">
      <c r="A2149">
        <v>305408</v>
      </c>
      <c r="B2149">
        <v>202501</v>
      </c>
      <c r="C2149">
        <v>2</v>
      </c>
      <c r="D2149" t="s">
        <v>13716</v>
      </c>
      <c r="E2149">
        <v>4</v>
      </c>
      <c r="F2149">
        <v>329</v>
      </c>
      <c r="G2149">
        <v>86</v>
      </c>
      <c r="H2149">
        <v>15</v>
      </c>
      <c r="I2149">
        <v>6</v>
      </c>
      <c r="J2149">
        <v>7993</v>
      </c>
      <c r="K2149">
        <v>65000</v>
      </c>
      <c r="L2149">
        <v>6</v>
      </c>
      <c r="M2149">
        <v>2</v>
      </c>
      <c r="N2149">
        <v>3</v>
      </c>
      <c r="O2149">
        <v>0</v>
      </c>
      <c r="P2149">
        <v>1</v>
      </c>
      <c r="Q2149">
        <v>0</v>
      </c>
      <c r="R2149">
        <v>0</v>
      </c>
      <c r="S2149">
        <v>0</v>
      </c>
      <c r="T2149">
        <v>71590</v>
      </c>
      <c r="U2149">
        <v>71607</v>
      </c>
      <c r="V2149">
        <v>71125</v>
      </c>
      <c r="W2149" t="s">
        <v>12589</v>
      </c>
      <c r="X2149" t="s">
        <v>12590</v>
      </c>
      <c r="Y2149">
        <v>0</v>
      </c>
      <c r="Z2149">
        <v>15081</v>
      </c>
    </row>
    <row r="2150" spans="1:26" x14ac:dyDescent="0.25">
      <c r="A2150">
        <v>305409</v>
      </c>
      <c r="B2150">
        <v>202501</v>
      </c>
      <c r="C2150">
        <v>1</v>
      </c>
      <c r="D2150" t="s">
        <v>13759</v>
      </c>
      <c r="E2150">
        <v>3</v>
      </c>
      <c r="F2150">
        <v>5</v>
      </c>
      <c r="G2150">
        <v>2</v>
      </c>
      <c r="H2150">
        <v>1</v>
      </c>
      <c r="I2150">
        <v>0</v>
      </c>
      <c r="J2150">
        <v>111927</v>
      </c>
      <c r="K2150">
        <v>378903</v>
      </c>
      <c r="L2150">
        <v>127</v>
      </c>
      <c r="M2150">
        <v>27.5</v>
      </c>
      <c r="N2150">
        <v>34</v>
      </c>
      <c r="O2150">
        <v>23</v>
      </c>
      <c r="P2150">
        <v>15.5</v>
      </c>
      <c r="Q2150">
        <v>16</v>
      </c>
      <c r="R2150">
        <v>11</v>
      </c>
      <c r="S2150">
        <v>0</v>
      </c>
      <c r="T2150">
        <v>71251</v>
      </c>
      <c r="U2150">
        <v>700023</v>
      </c>
      <c r="V2150">
        <v>700130</v>
      </c>
      <c r="W2150" t="s">
        <v>12679</v>
      </c>
      <c r="X2150" t="s">
        <v>13885</v>
      </c>
      <c r="Y2150">
        <v>75678</v>
      </c>
      <c r="Z2150">
        <v>179224</v>
      </c>
    </row>
    <row r="2151" spans="1:26" x14ac:dyDescent="0.25">
      <c r="A2151">
        <v>305409</v>
      </c>
      <c r="B2151">
        <v>202501</v>
      </c>
      <c r="C2151">
        <v>2</v>
      </c>
      <c r="D2151" t="s">
        <v>13759</v>
      </c>
      <c r="E2151">
        <v>3</v>
      </c>
      <c r="F2151">
        <v>5</v>
      </c>
      <c r="G2151">
        <v>2</v>
      </c>
      <c r="H2151">
        <v>1</v>
      </c>
      <c r="I2151">
        <v>0</v>
      </c>
      <c r="J2151">
        <v>111927</v>
      </c>
      <c r="K2151">
        <v>378903</v>
      </c>
      <c r="L2151">
        <v>127</v>
      </c>
      <c r="M2151">
        <v>27.5</v>
      </c>
      <c r="N2151">
        <v>34</v>
      </c>
      <c r="O2151">
        <v>23</v>
      </c>
      <c r="P2151">
        <v>15.5</v>
      </c>
      <c r="Q2151">
        <v>16</v>
      </c>
      <c r="R2151">
        <v>11</v>
      </c>
      <c r="S2151">
        <v>0</v>
      </c>
      <c r="T2151">
        <v>71251</v>
      </c>
      <c r="U2151">
        <v>700023</v>
      </c>
      <c r="V2151">
        <v>700130</v>
      </c>
      <c r="W2151" t="s">
        <v>12679</v>
      </c>
      <c r="X2151" t="s">
        <v>13885</v>
      </c>
      <c r="Y2151">
        <v>75678</v>
      </c>
      <c r="Z2151">
        <v>179224</v>
      </c>
    </row>
    <row r="2152" spans="1:26" x14ac:dyDescent="0.25">
      <c r="A2152">
        <v>305410</v>
      </c>
      <c r="B2152">
        <v>202501</v>
      </c>
      <c r="C2152">
        <v>1</v>
      </c>
      <c r="D2152" t="s">
        <v>13760</v>
      </c>
      <c r="E2152">
        <v>3</v>
      </c>
      <c r="F2152">
        <v>101</v>
      </c>
      <c r="G2152">
        <v>25</v>
      </c>
      <c r="H2152">
        <v>2</v>
      </c>
      <c r="I2152">
        <v>0</v>
      </c>
      <c r="J2152">
        <v>36238</v>
      </c>
      <c r="K2152">
        <v>33878</v>
      </c>
      <c r="L2152">
        <v>35</v>
      </c>
      <c r="M2152">
        <v>11</v>
      </c>
      <c r="N2152">
        <v>12</v>
      </c>
      <c r="O2152">
        <v>5</v>
      </c>
      <c r="P2152">
        <v>5</v>
      </c>
      <c r="Q2152">
        <v>1</v>
      </c>
      <c r="R2152">
        <v>1</v>
      </c>
      <c r="S2152">
        <v>0</v>
      </c>
      <c r="T2152">
        <v>71590</v>
      </c>
      <c r="U2152">
        <v>71601</v>
      </c>
      <c r="V2152">
        <v>71564</v>
      </c>
      <c r="W2152" t="s">
        <v>12603</v>
      </c>
      <c r="X2152" t="s">
        <v>12590</v>
      </c>
      <c r="Y2152">
        <v>43776</v>
      </c>
      <c r="Z2152">
        <v>47350</v>
      </c>
    </row>
    <row r="2153" spans="1:26" x14ac:dyDescent="0.25">
      <c r="A2153">
        <v>305410</v>
      </c>
      <c r="B2153">
        <v>202501</v>
      </c>
      <c r="C2153">
        <v>2</v>
      </c>
      <c r="D2153" t="s">
        <v>13760</v>
      </c>
      <c r="E2153">
        <v>3</v>
      </c>
      <c r="F2153">
        <v>101</v>
      </c>
      <c r="G2153">
        <v>25</v>
      </c>
      <c r="H2153">
        <v>2</v>
      </c>
      <c r="I2153">
        <v>0</v>
      </c>
      <c r="J2153">
        <v>36238</v>
      </c>
      <c r="K2153">
        <v>33878</v>
      </c>
      <c r="L2153">
        <v>35</v>
      </c>
      <c r="M2153">
        <v>11</v>
      </c>
      <c r="N2153">
        <v>12</v>
      </c>
      <c r="O2153">
        <v>5</v>
      </c>
      <c r="P2153">
        <v>5</v>
      </c>
      <c r="Q2153">
        <v>1</v>
      </c>
      <c r="R2153">
        <v>1</v>
      </c>
      <c r="S2153">
        <v>0</v>
      </c>
      <c r="T2153">
        <v>71590</v>
      </c>
      <c r="U2153">
        <v>71601</v>
      </c>
      <c r="V2153">
        <v>71564</v>
      </c>
      <c r="W2153" t="s">
        <v>12603</v>
      </c>
      <c r="X2153" t="s">
        <v>12590</v>
      </c>
      <c r="Y2153">
        <v>43776</v>
      </c>
      <c r="Z2153">
        <v>47350</v>
      </c>
    </row>
    <row r="2154" spans="1:26" x14ac:dyDescent="0.25">
      <c r="A2154">
        <v>305411</v>
      </c>
      <c r="B2154">
        <v>202501</v>
      </c>
      <c r="C2154">
        <v>1</v>
      </c>
      <c r="D2154" t="s">
        <v>13125</v>
      </c>
      <c r="E2154">
        <v>4</v>
      </c>
      <c r="F2154">
        <v>293</v>
      </c>
      <c r="G2154">
        <v>76</v>
      </c>
      <c r="H2154">
        <v>11</v>
      </c>
      <c r="I2154">
        <v>3</v>
      </c>
      <c r="J2154">
        <v>10278</v>
      </c>
      <c r="K2154">
        <v>20000</v>
      </c>
      <c r="L2154">
        <v>21</v>
      </c>
      <c r="M2154">
        <v>0.5</v>
      </c>
      <c r="N2154">
        <v>10</v>
      </c>
      <c r="O2154">
        <v>2.5</v>
      </c>
      <c r="P2154">
        <v>2</v>
      </c>
      <c r="Q2154">
        <v>6</v>
      </c>
      <c r="R2154">
        <v>0</v>
      </c>
      <c r="S2154">
        <v>0</v>
      </c>
      <c r="T2154">
        <v>71590</v>
      </c>
      <c r="U2154">
        <v>71607</v>
      </c>
      <c r="V2154">
        <v>70057</v>
      </c>
      <c r="W2154" t="s">
        <v>12589</v>
      </c>
      <c r="X2154" t="s">
        <v>12590</v>
      </c>
      <c r="Y2154">
        <v>8763</v>
      </c>
      <c r="Z2154">
        <v>16200</v>
      </c>
    </row>
    <row r="2155" spans="1:26" x14ac:dyDescent="0.25">
      <c r="A2155">
        <v>305411</v>
      </c>
      <c r="B2155">
        <v>202501</v>
      </c>
      <c r="C2155">
        <v>2</v>
      </c>
      <c r="D2155" t="s">
        <v>13125</v>
      </c>
      <c r="E2155">
        <v>4</v>
      </c>
      <c r="F2155">
        <v>293</v>
      </c>
      <c r="G2155">
        <v>76</v>
      </c>
      <c r="H2155">
        <v>11</v>
      </c>
      <c r="I2155">
        <v>3</v>
      </c>
      <c r="J2155">
        <v>10278</v>
      </c>
      <c r="K2155">
        <v>20000</v>
      </c>
      <c r="L2155">
        <v>21</v>
      </c>
      <c r="M2155">
        <v>0.5</v>
      </c>
      <c r="N2155">
        <v>10</v>
      </c>
      <c r="O2155">
        <v>2.5</v>
      </c>
      <c r="P2155">
        <v>2</v>
      </c>
      <c r="Q2155">
        <v>6</v>
      </c>
      <c r="R2155">
        <v>0</v>
      </c>
      <c r="S2155">
        <v>0</v>
      </c>
      <c r="T2155">
        <v>71590</v>
      </c>
      <c r="U2155">
        <v>71607</v>
      </c>
      <c r="V2155">
        <v>70057</v>
      </c>
      <c r="W2155" t="s">
        <v>12589</v>
      </c>
      <c r="X2155" t="s">
        <v>12590</v>
      </c>
      <c r="Y2155">
        <v>8763</v>
      </c>
      <c r="Z2155">
        <v>16200</v>
      </c>
    </row>
    <row r="2156" spans="1:26" x14ac:dyDescent="0.25">
      <c r="A2156">
        <v>305412</v>
      </c>
      <c r="B2156">
        <v>202501</v>
      </c>
      <c r="C2156">
        <v>1</v>
      </c>
      <c r="D2156" t="s">
        <v>13681</v>
      </c>
      <c r="E2156">
        <v>4</v>
      </c>
      <c r="F2156">
        <v>550</v>
      </c>
      <c r="G2156">
        <v>136</v>
      </c>
      <c r="H2156">
        <v>11</v>
      </c>
      <c r="I2156">
        <v>3</v>
      </c>
      <c r="J2156">
        <v>5010</v>
      </c>
      <c r="K2156">
        <v>28922</v>
      </c>
      <c r="L2156">
        <v>5</v>
      </c>
      <c r="M2156">
        <v>2</v>
      </c>
      <c r="N2156">
        <v>1</v>
      </c>
      <c r="O2156">
        <v>0</v>
      </c>
      <c r="P2156">
        <v>0</v>
      </c>
      <c r="Q2156">
        <v>1</v>
      </c>
      <c r="R2156">
        <v>1</v>
      </c>
      <c r="S2156">
        <v>0</v>
      </c>
      <c r="T2156">
        <v>71590</v>
      </c>
      <c r="U2156">
        <v>71591</v>
      </c>
      <c r="V2156">
        <v>71090</v>
      </c>
      <c r="W2156" t="s">
        <v>13888</v>
      </c>
      <c r="X2156" t="s">
        <v>12590</v>
      </c>
      <c r="Y2156">
        <v>0</v>
      </c>
      <c r="Z2156">
        <v>8807</v>
      </c>
    </row>
    <row r="2157" spans="1:26" x14ac:dyDescent="0.25">
      <c r="A2157">
        <v>305412</v>
      </c>
      <c r="B2157">
        <v>202501</v>
      </c>
      <c r="C2157">
        <v>2</v>
      </c>
      <c r="D2157" t="s">
        <v>13681</v>
      </c>
      <c r="E2157">
        <v>4</v>
      </c>
      <c r="F2157">
        <v>550</v>
      </c>
      <c r="G2157">
        <v>136</v>
      </c>
      <c r="H2157">
        <v>11</v>
      </c>
      <c r="I2157">
        <v>3</v>
      </c>
      <c r="J2157">
        <v>5010</v>
      </c>
      <c r="K2157">
        <v>28922</v>
      </c>
      <c r="L2157">
        <v>5</v>
      </c>
      <c r="M2157">
        <v>2</v>
      </c>
      <c r="N2157">
        <v>1</v>
      </c>
      <c r="O2157">
        <v>0</v>
      </c>
      <c r="P2157">
        <v>0</v>
      </c>
      <c r="Q2157">
        <v>1</v>
      </c>
      <c r="R2157">
        <v>1</v>
      </c>
      <c r="S2157">
        <v>0</v>
      </c>
      <c r="T2157">
        <v>71590</v>
      </c>
      <c r="U2157">
        <v>71591</v>
      </c>
      <c r="V2157">
        <v>71090</v>
      </c>
      <c r="W2157" t="s">
        <v>13888</v>
      </c>
      <c r="X2157" t="s">
        <v>12590</v>
      </c>
      <c r="Y2157">
        <v>0</v>
      </c>
      <c r="Z2157">
        <v>8807</v>
      </c>
    </row>
    <row r="2158" spans="1:26" x14ac:dyDescent="0.25">
      <c r="A2158">
        <v>305416</v>
      </c>
      <c r="B2158">
        <v>202501</v>
      </c>
      <c r="C2158">
        <v>1</v>
      </c>
      <c r="D2158" t="s">
        <v>13539</v>
      </c>
      <c r="E2158">
        <v>4</v>
      </c>
      <c r="F2158">
        <v>916</v>
      </c>
      <c r="G2158">
        <v>228</v>
      </c>
      <c r="H2158">
        <v>20</v>
      </c>
      <c r="I2158">
        <v>10</v>
      </c>
      <c r="J2158">
        <v>0</v>
      </c>
      <c r="K2158">
        <v>0</v>
      </c>
      <c r="L2158">
        <v>0</v>
      </c>
      <c r="M2158">
        <v>0</v>
      </c>
      <c r="N2158">
        <v>0</v>
      </c>
      <c r="O2158">
        <v>0</v>
      </c>
      <c r="P2158">
        <v>0</v>
      </c>
      <c r="Q2158">
        <v>0</v>
      </c>
      <c r="R2158">
        <v>0</v>
      </c>
      <c r="S2158">
        <v>0</v>
      </c>
      <c r="T2158">
        <v>71590</v>
      </c>
      <c r="U2158">
        <v>71591</v>
      </c>
      <c r="V2158">
        <v>70522</v>
      </c>
      <c r="W2158" t="s">
        <v>13888</v>
      </c>
      <c r="X2158" t="s">
        <v>12590</v>
      </c>
      <c r="Y2158">
        <v>0</v>
      </c>
      <c r="Z2158">
        <v>0</v>
      </c>
    </row>
    <row r="2159" spans="1:26" x14ac:dyDescent="0.25">
      <c r="A2159">
        <v>305416</v>
      </c>
      <c r="B2159">
        <v>202501</v>
      </c>
      <c r="C2159">
        <v>2</v>
      </c>
      <c r="D2159" t="s">
        <v>13539</v>
      </c>
      <c r="E2159">
        <v>4</v>
      </c>
      <c r="F2159">
        <v>916</v>
      </c>
      <c r="G2159">
        <v>228</v>
      </c>
      <c r="H2159">
        <v>20</v>
      </c>
      <c r="I2159">
        <v>10</v>
      </c>
      <c r="J2159">
        <v>0</v>
      </c>
      <c r="K2159">
        <v>0</v>
      </c>
      <c r="L2159">
        <v>0</v>
      </c>
      <c r="M2159">
        <v>0</v>
      </c>
      <c r="N2159">
        <v>0</v>
      </c>
      <c r="O2159">
        <v>0</v>
      </c>
      <c r="P2159">
        <v>0</v>
      </c>
      <c r="Q2159">
        <v>0</v>
      </c>
      <c r="R2159">
        <v>0</v>
      </c>
      <c r="S2159">
        <v>0</v>
      </c>
      <c r="T2159">
        <v>71590</v>
      </c>
      <c r="U2159">
        <v>71591</v>
      </c>
      <c r="V2159">
        <v>70522</v>
      </c>
      <c r="W2159" t="s">
        <v>13888</v>
      </c>
      <c r="X2159" t="s">
        <v>12590</v>
      </c>
      <c r="Y2159">
        <v>0</v>
      </c>
      <c r="Z2159">
        <v>0</v>
      </c>
    </row>
    <row r="2160" spans="1:26" x14ac:dyDescent="0.25">
      <c r="A2160">
        <v>305420</v>
      </c>
      <c r="B2160">
        <v>202501</v>
      </c>
      <c r="C2160">
        <v>1</v>
      </c>
      <c r="D2160" t="s">
        <v>13688</v>
      </c>
      <c r="E2160">
        <v>4</v>
      </c>
      <c r="F2160">
        <v>856</v>
      </c>
      <c r="G2160">
        <v>203</v>
      </c>
      <c r="H2160">
        <v>17</v>
      </c>
      <c r="I2160">
        <v>6</v>
      </c>
      <c r="J2160">
        <v>0</v>
      </c>
      <c r="K2160">
        <v>6800</v>
      </c>
      <c r="L2160">
        <v>1</v>
      </c>
      <c r="M2160">
        <v>1</v>
      </c>
      <c r="N2160">
        <v>0</v>
      </c>
      <c r="O2160">
        <v>0</v>
      </c>
      <c r="P2160">
        <v>0</v>
      </c>
      <c r="Q2160">
        <v>0</v>
      </c>
      <c r="R2160">
        <v>0</v>
      </c>
      <c r="S2160">
        <v>0</v>
      </c>
      <c r="T2160">
        <v>71030</v>
      </c>
      <c r="U2160">
        <v>71510</v>
      </c>
      <c r="V2160">
        <v>71120</v>
      </c>
      <c r="W2160" t="s">
        <v>12607</v>
      </c>
      <c r="X2160" t="s">
        <v>12595</v>
      </c>
      <c r="Y2160">
        <v>0</v>
      </c>
      <c r="Z2160">
        <v>680</v>
      </c>
    </row>
    <row r="2161" spans="1:26" x14ac:dyDescent="0.25">
      <c r="A2161">
        <v>305420</v>
      </c>
      <c r="B2161">
        <v>202501</v>
      </c>
      <c r="C2161">
        <v>2</v>
      </c>
      <c r="D2161" t="s">
        <v>13688</v>
      </c>
      <c r="E2161">
        <v>4</v>
      </c>
      <c r="F2161">
        <v>856</v>
      </c>
      <c r="G2161">
        <v>203</v>
      </c>
      <c r="H2161">
        <v>17</v>
      </c>
      <c r="I2161">
        <v>6</v>
      </c>
      <c r="J2161">
        <v>0</v>
      </c>
      <c r="K2161">
        <v>6800</v>
      </c>
      <c r="L2161">
        <v>1</v>
      </c>
      <c r="M2161">
        <v>1</v>
      </c>
      <c r="N2161">
        <v>0</v>
      </c>
      <c r="O2161">
        <v>0</v>
      </c>
      <c r="P2161">
        <v>0</v>
      </c>
      <c r="Q2161">
        <v>0</v>
      </c>
      <c r="R2161">
        <v>0</v>
      </c>
      <c r="S2161">
        <v>0</v>
      </c>
      <c r="T2161">
        <v>71030</v>
      </c>
      <c r="U2161">
        <v>71510</v>
      </c>
      <c r="V2161">
        <v>71120</v>
      </c>
      <c r="W2161" t="s">
        <v>12607</v>
      </c>
      <c r="X2161" t="s">
        <v>12595</v>
      </c>
      <c r="Y2161">
        <v>0</v>
      </c>
      <c r="Z2161">
        <v>680</v>
      </c>
    </row>
    <row r="2162" spans="1:26" x14ac:dyDescent="0.25">
      <c r="A2162">
        <v>305425</v>
      </c>
      <c r="B2162">
        <v>202501</v>
      </c>
      <c r="C2162">
        <v>1</v>
      </c>
      <c r="D2162" t="s">
        <v>13711</v>
      </c>
      <c r="E2162">
        <v>4</v>
      </c>
      <c r="F2162">
        <v>285</v>
      </c>
      <c r="G2162">
        <v>52</v>
      </c>
      <c r="H2162">
        <v>11</v>
      </c>
      <c r="I2162">
        <v>6</v>
      </c>
      <c r="J2162">
        <v>9926</v>
      </c>
      <c r="K2162">
        <v>40000</v>
      </c>
      <c r="L2162">
        <v>18</v>
      </c>
      <c r="M2162">
        <v>3.5</v>
      </c>
      <c r="N2162">
        <v>7</v>
      </c>
      <c r="O2162">
        <v>1.5</v>
      </c>
      <c r="P2162">
        <v>1</v>
      </c>
      <c r="Q2162">
        <v>4.5</v>
      </c>
      <c r="R2162">
        <v>0.5</v>
      </c>
      <c r="S2162">
        <v>0</v>
      </c>
      <c r="T2162">
        <v>900582</v>
      </c>
      <c r="U2162">
        <v>71188</v>
      </c>
      <c r="V2162">
        <v>71200</v>
      </c>
      <c r="W2162" t="s">
        <v>12620</v>
      </c>
      <c r="X2162" t="s">
        <v>13887</v>
      </c>
      <c r="Y2162">
        <v>0</v>
      </c>
      <c r="Z2162">
        <v>16406</v>
      </c>
    </row>
    <row r="2163" spans="1:26" x14ac:dyDescent="0.25">
      <c r="A2163">
        <v>305425</v>
      </c>
      <c r="B2163">
        <v>202501</v>
      </c>
      <c r="C2163">
        <v>2</v>
      </c>
      <c r="D2163" t="s">
        <v>13711</v>
      </c>
      <c r="E2163">
        <v>4</v>
      </c>
      <c r="F2163">
        <v>285</v>
      </c>
      <c r="G2163">
        <v>52</v>
      </c>
      <c r="H2163">
        <v>11</v>
      </c>
      <c r="I2163">
        <v>6</v>
      </c>
      <c r="J2163">
        <v>9926</v>
      </c>
      <c r="K2163">
        <v>40000</v>
      </c>
      <c r="L2163">
        <v>18</v>
      </c>
      <c r="M2163">
        <v>3.5</v>
      </c>
      <c r="N2163">
        <v>7</v>
      </c>
      <c r="O2163">
        <v>1.5</v>
      </c>
      <c r="P2163">
        <v>1</v>
      </c>
      <c r="Q2163">
        <v>4.5</v>
      </c>
      <c r="R2163">
        <v>0.5</v>
      </c>
      <c r="S2163">
        <v>0</v>
      </c>
      <c r="T2163">
        <v>900582</v>
      </c>
      <c r="U2163">
        <v>71188</v>
      </c>
      <c r="V2163">
        <v>71200</v>
      </c>
      <c r="W2163" t="s">
        <v>12620</v>
      </c>
      <c r="X2163" t="s">
        <v>13887</v>
      </c>
      <c r="Y2163">
        <v>0</v>
      </c>
      <c r="Z2163">
        <v>16406</v>
      </c>
    </row>
    <row r="2164" spans="1:26" x14ac:dyDescent="0.25">
      <c r="A2164">
        <v>305426</v>
      </c>
      <c r="B2164">
        <v>202501</v>
      </c>
      <c r="C2164">
        <v>1</v>
      </c>
      <c r="D2164" t="s">
        <v>13198</v>
      </c>
      <c r="E2164">
        <v>4</v>
      </c>
      <c r="F2164">
        <v>916</v>
      </c>
      <c r="G2164">
        <v>200</v>
      </c>
      <c r="H2164">
        <v>25</v>
      </c>
      <c r="I2164">
        <v>9</v>
      </c>
      <c r="J2164">
        <v>0</v>
      </c>
      <c r="K2164">
        <v>0</v>
      </c>
      <c r="L2164">
        <v>0</v>
      </c>
      <c r="M2164">
        <v>0</v>
      </c>
      <c r="N2164">
        <v>0</v>
      </c>
      <c r="O2164">
        <v>0</v>
      </c>
      <c r="P2164">
        <v>0</v>
      </c>
      <c r="Q2164">
        <v>0</v>
      </c>
      <c r="R2164">
        <v>0</v>
      </c>
      <c r="S2164">
        <v>0</v>
      </c>
      <c r="T2164">
        <v>900582</v>
      </c>
      <c r="U2164">
        <v>71270</v>
      </c>
      <c r="V2164">
        <v>71155</v>
      </c>
      <c r="W2164" t="s">
        <v>12611</v>
      </c>
      <c r="X2164" t="s">
        <v>13887</v>
      </c>
      <c r="Y2164">
        <v>0</v>
      </c>
      <c r="Z2164">
        <v>0</v>
      </c>
    </row>
    <row r="2165" spans="1:26" x14ac:dyDescent="0.25">
      <c r="A2165">
        <v>305426</v>
      </c>
      <c r="B2165">
        <v>202501</v>
      </c>
      <c r="C2165">
        <v>2</v>
      </c>
      <c r="D2165" t="s">
        <v>13198</v>
      </c>
      <c r="E2165">
        <v>4</v>
      </c>
      <c r="F2165">
        <v>916</v>
      </c>
      <c r="G2165">
        <v>200</v>
      </c>
      <c r="H2165">
        <v>25</v>
      </c>
      <c r="I2165">
        <v>9</v>
      </c>
      <c r="J2165">
        <v>0</v>
      </c>
      <c r="K2165">
        <v>0</v>
      </c>
      <c r="L2165">
        <v>0</v>
      </c>
      <c r="M2165">
        <v>0</v>
      </c>
      <c r="N2165">
        <v>0</v>
      </c>
      <c r="O2165">
        <v>0</v>
      </c>
      <c r="P2165">
        <v>0</v>
      </c>
      <c r="Q2165">
        <v>0</v>
      </c>
      <c r="R2165">
        <v>0</v>
      </c>
      <c r="S2165">
        <v>0</v>
      </c>
      <c r="T2165">
        <v>900582</v>
      </c>
      <c r="U2165">
        <v>71270</v>
      </c>
      <c r="V2165">
        <v>71155</v>
      </c>
      <c r="W2165" t="s">
        <v>12611</v>
      </c>
      <c r="X2165" t="s">
        <v>13887</v>
      </c>
      <c r="Y2165">
        <v>0</v>
      </c>
      <c r="Z2165">
        <v>0</v>
      </c>
    </row>
    <row r="2166" spans="1:26" x14ac:dyDescent="0.25">
      <c r="A2166">
        <v>305427</v>
      </c>
      <c r="B2166">
        <v>202501</v>
      </c>
      <c r="C2166">
        <v>1</v>
      </c>
      <c r="D2166" t="s">
        <v>12895</v>
      </c>
      <c r="E2166">
        <v>4</v>
      </c>
      <c r="F2166">
        <v>916</v>
      </c>
      <c r="G2166">
        <v>230</v>
      </c>
      <c r="H2166">
        <v>36</v>
      </c>
      <c r="I2166">
        <v>11</v>
      </c>
      <c r="J2166">
        <v>0</v>
      </c>
      <c r="K2166">
        <v>0</v>
      </c>
      <c r="L2166">
        <v>0</v>
      </c>
      <c r="M2166">
        <v>0</v>
      </c>
      <c r="N2166">
        <v>0</v>
      </c>
      <c r="O2166">
        <v>0</v>
      </c>
      <c r="P2166">
        <v>0</v>
      </c>
      <c r="Q2166">
        <v>0</v>
      </c>
      <c r="R2166">
        <v>0</v>
      </c>
      <c r="S2166">
        <v>0</v>
      </c>
      <c r="T2166">
        <v>71030</v>
      </c>
      <c r="U2166">
        <v>71024</v>
      </c>
      <c r="V2166">
        <v>71491</v>
      </c>
      <c r="W2166" t="s">
        <v>12597</v>
      </c>
      <c r="X2166" t="s">
        <v>12595</v>
      </c>
      <c r="Y2166">
        <v>0</v>
      </c>
      <c r="Z2166">
        <v>0</v>
      </c>
    </row>
    <row r="2167" spans="1:26" x14ac:dyDescent="0.25">
      <c r="A2167">
        <v>305427</v>
      </c>
      <c r="B2167">
        <v>202501</v>
      </c>
      <c r="C2167">
        <v>2</v>
      </c>
      <c r="D2167" t="s">
        <v>12895</v>
      </c>
      <c r="E2167">
        <v>4</v>
      </c>
      <c r="F2167">
        <v>916</v>
      </c>
      <c r="G2167">
        <v>230</v>
      </c>
      <c r="H2167">
        <v>36</v>
      </c>
      <c r="I2167">
        <v>11</v>
      </c>
      <c r="J2167">
        <v>0</v>
      </c>
      <c r="K2167">
        <v>0</v>
      </c>
      <c r="L2167">
        <v>0</v>
      </c>
      <c r="M2167">
        <v>0</v>
      </c>
      <c r="N2167">
        <v>0</v>
      </c>
      <c r="O2167">
        <v>0</v>
      </c>
      <c r="P2167">
        <v>0</v>
      </c>
      <c r="Q2167">
        <v>0</v>
      </c>
      <c r="R2167">
        <v>0</v>
      </c>
      <c r="S2167">
        <v>0</v>
      </c>
      <c r="T2167">
        <v>71030</v>
      </c>
      <c r="U2167">
        <v>71024</v>
      </c>
      <c r="V2167">
        <v>71491</v>
      </c>
      <c r="W2167" t="s">
        <v>12597</v>
      </c>
      <c r="X2167" t="s">
        <v>12595</v>
      </c>
      <c r="Y2167">
        <v>0</v>
      </c>
      <c r="Z2167">
        <v>0</v>
      </c>
    </row>
    <row r="2168" spans="1:26" x14ac:dyDescent="0.25">
      <c r="A2168">
        <v>305428</v>
      </c>
      <c r="B2168">
        <v>202501</v>
      </c>
      <c r="C2168">
        <v>1</v>
      </c>
      <c r="D2168" t="s">
        <v>12715</v>
      </c>
      <c r="E2168">
        <v>4</v>
      </c>
      <c r="F2168">
        <v>398</v>
      </c>
      <c r="G2168">
        <v>102</v>
      </c>
      <c r="H2168">
        <v>19</v>
      </c>
      <c r="I2168">
        <v>6</v>
      </c>
      <c r="J2168">
        <v>9137</v>
      </c>
      <c r="K2168">
        <v>10000</v>
      </c>
      <c r="L2168">
        <v>18</v>
      </c>
      <c r="M2168">
        <v>2</v>
      </c>
      <c r="N2168">
        <v>12</v>
      </c>
      <c r="O2168">
        <v>2</v>
      </c>
      <c r="P2168">
        <v>1</v>
      </c>
      <c r="Q2168">
        <v>1</v>
      </c>
      <c r="R2168">
        <v>0</v>
      </c>
      <c r="S2168">
        <v>0</v>
      </c>
      <c r="T2168">
        <v>71590</v>
      </c>
      <c r="U2168">
        <v>71050</v>
      </c>
      <c r="V2168">
        <v>70426</v>
      </c>
      <c r="W2168" t="s">
        <v>12605</v>
      </c>
      <c r="X2168" t="s">
        <v>12590</v>
      </c>
      <c r="Y2168">
        <v>0</v>
      </c>
      <c r="Z2168">
        <v>13012</v>
      </c>
    </row>
    <row r="2169" spans="1:26" x14ac:dyDescent="0.25">
      <c r="A2169">
        <v>305428</v>
      </c>
      <c r="B2169">
        <v>202501</v>
      </c>
      <c r="C2169">
        <v>2</v>
      </c>
      <c r="D2169" t="s">
        <v>12715</v>
      </c>
      <c r="E2169">
        <v>4</v>
      </c>
      <c r="F2169">
        <v>398</v>
      </c>
      <c r="G2169">
        <v>102</v>
      </c>
      <c r="H2169">
        <v>19</v>
      </c>
      <c r="I2169">
        <v>6</v>
      </c>
      <c r="J2169">
        <v>9137</v>
      </c>
      <c r="K2169">
        <v>10000</v>
      </c>
      <c r="L2169">
        <v>18</v>
      </c>
      <c r="M2169">
        <v>2</v>
      </c>
      <c r="N2169">
        <v>12</v>
      </c>
      <c r="O2169">
        <v>2</v>
      </c>
      <c r="P2169">
        <v>1</v>
      </c>
      <c r="Q2169">
        <v>1</v>
      </c>
      <c r="R2169">
        <v>0</v>
      </c>
      <c r="S2169">
        <v>0</v>
      </c>
      <c r="T2169">
        <v>71590</v>
      </c>
      <c r="U2169">
        <v>71050</v>
      </c>
      <c r="V2169">
        <v>70426</v>
      </c>
      <c r="W2169" t="s">
        <v>12605</v>
      </c>
      <c r="X2169" t="s">
        <v>12590</v>
      </c>
      <c r="Y2169">
        <v>0</v>
      </c>
      <c r="Z2169">
        <v>13012</v>
      </c>
    </row>
    <row r="2170" spans="1:26" x14ac:dyDescent="0.25">
      <c r="A2170">
        <v>305430</v>
      </c>
      <c r="B2170">
        <v>202501</v>
      </c>
      <c r="C2170">
        <v>1</v>
      </c>
      <c r="D2170" t="s">
        <v>13094</v>
      </c>
      <c r="E2170">
        <v>4</v>
      </c>
      <c r="F2170">
        <v>734</v>
      </c>
      <c r="G2170">
        <v>180</v>
      </c>
      <c r="H2170">
        <v>11</v>
      </c>
      <c r="I2170">
        <v>5</v>
      </c>
      <c r="J2170">
        <v>0</v>
      </c>
      <c r="K2170">
        <v>33000</v>
      </c>
      <c r="L2170">
        <v>0</v>
      </c>
      <c r="M2170">
        <v>0</v>
      </c>
      <c r="N2170">
        <v>0</v>
      </c>
      <c r="O2170">
        <v>0</v>
      </c>
      <c r="P2170">
        <v>0</v>
      </c>
      <c r="Q2170">
        <v>0</v>
      </c>
      <c r="R2170">
        <v>0</v>
      </c>
      <c r="S2170">
        <v>0</v>
      </c>
      <c r="T2170">
        <v>71590</v>
      </c>
      <c r="U2170">
        <v>71601</v>
      </c>
      <c r="V2170">
        <v>71106</v>
      </c>
      <c r="W2170" t="s">
        <v>12603</v>
      </c>
      <c r="X2170" t="s">
        <v>12590</v>
      </c>
      <c r="Y2170">
        <v>17834</v>
      </c>
      <c r="Z2170">
        <v>3300</v>
      </c>
    </row>
    <row r="2171" spans="1:26" x14ac:dyDescent="0.25">
      <c r="A2171">
        <v>305430</v>
      </c>
      <c r="B2171">
        <v>202501</v>
      </c>
      <c r="C2171">
        <v>2</v>
      </c>
      <c r="D2171" t="s">
        <v>13094</v>
      </c>
      <c r="E2171">
        <v>4</v>
      </c>
      <c r="F2171">
        <v>734</v>
      </c>
      <c r="G2171">
        <v>180</v>
      </c>
      <c r="H2171">
        <v>11</v>
      </c>
      <c r="I2171">
        <v>5</v>
      </c>
      <c r="J2171">
        <v>0</v>
      </c>
      <c r="K2171">
        <v>33000</v>
      </c>
      <c r="L2171">
        <v>0</v>
      </c>
      <c r="M2171">
        <v>0</v>
      </c>
      <c r="N2171">
        <v>0</v>
      </c>
      <c r="O2171">
        <v>0</v>
      </c>
      <c r="P2171">
        <v>0</v>
      </c>
      <c r="Q2171">
        <v>0</v>
      </c>
      <c r="R2171">
        <v>0</v>
      </c>
      <c r="S2171">
        <v>0</v>
      </c>
      <c r="T2171">
        <v>71590</v>
      </c>
      <c r="U2171">
        <v>71601</v>
      </c>
      <c r="V2171">
        <v>71106</v>
      </c>
      <c r="W2171" t="s">
        <v>12603</v>
      </c>
      <c r="X2171" t="s">
        <v>12590</v>
      </c>
      <c r="Y2171">
        <v>17834</v>
      </c>
      <c r="Z2171">
        <v>3300</v>
      </c>
    </row>
    <row r="2172" spans="1:26" x14ac:dyDescent="0.25">
      <c r="A2172">
        <v>305431</v>
      </c>
      <c r="B2172">
        <v>202501</v>
      </c>
      <c r="C2172">
        <v>1</v>
      </c>
      <c r="D2172" t="s">
        <v>13495</v>
      </c>
      <c r="E2172">
        <v>3</v>
      </c>
      <c r="F2172">
        <v>120</v>
      </c>
      <c r="G2172">
        <v>29</v>
      </c>
      <c r="H2172">
        <v>4</v>
      </c>
      <c r="I2172">
        <v>0</v>
      </c>
      <c r="J2172">
        <v>14979</v>
      </c>
      <c r="K2172">
        <v>89704</v>
      </c>
      <c r="L2172">
        <v>22</v>
      </c>
      <c r="M2172">
        <v>3</v>
      </c>
      <c r="N2172">
        <v>7</v>
      </c>
      <c r="O2172">
        <v>2</v>
      </c>
      <c r="P2172">
        <v>1</v>
      </c>
      <c r="Q2172">
        <v>2</v>
      </c>
      <c r="R2172">
        <v>7</v>
      </c>
      <c r="S2172">
        <v>0</v>
      </c>
      <c r="T2172">
        <v>71030</v>
      </c>
      <c r="U2172">
        <v>71024</v>
      </c>
      <c r="V2172">
        <v>71025</v>
      </c>
      <c r="W2172" t="s">
        <v>12597</v>
      </c>
      <c r="X2172" t="s">
        <v>12595</v>
      </c>
      <c r="Y2172">
        <v>8768</v>
      </c>
      <c r="Z2172">
        <v>27633</v>
      </c>
    </row>
    <row r="2173" spans="1:26" x14ac:dyDescent="0.25">
      <c r="A2173">
        <v>305431</v>
      </c>
      <c r="B2173">
        <v>202501</v>
      </c>
      <c r="C2173">
        <v>2</v>
      </c>
      <c r="D2173" t="s">
        <v>13495</v>
      </c>
      <c r="E2173">
        <v>3</v>
      </c>
      <c r="F2173">
        <v>120</v>
      </c>
      <c r="G2173">
        <v>29</v>
      </c>
      <c r="H2173">
        <v>4</v>
      </c>
      <c r="I2173">
        <v>0</v>
      </c>
      <c r="J2173">
        <v>14979</v>
      </c>
      <c r="K2173">
        <v>89704</v>
      </c>
      <c r="L2173">
        <v>22</v>
      </c>
      <c r="M2173">
        <v>3</v>
      </c>
      <c r="N2173">
        <v>7</v>
      </c>
      <c r="O2173">
        <v>2</v>
      </c>
      <c r="P2173">
        <v>1</v>
      </c>
      <c r="Q2173">
        <v>2</v>
      </c>
      <c r="R2173">
        <v>7</v>
      </c>
      <c r="S2173">
        <v>0</v>
      </c>
      <c r="T2173">
        <v>71030</v>
      </c>
      <c r="U2173">
        <v>71024</v>
      </c>
      <c r="V2173">
        <v>71025</v>
      </c>
      <c r="W2173" t="s">
        <v>12597</v>
      </c>
      <c r="X2173" t="s">
        <v>12595</v>
      </c>
      <c r="Y2173">
        <v>8768</v>
      </c>
      <c r="Z2173">
        <v>27633</v>
      </c>
    </row>
    <row r="2174" spans="1:26" x14ac:dyDescent="0.25">
      <c r="A2174">
        <v>305432</v>
      </c>
      <c r="B2174">
        <v>202501</v>
      </c>
      <c r="C2174">
        <v>1</v>
      </c>
      <c r="D2174" t="s">
        <v>13490</v>
      </c>
      <c r="E2174">
        <v>4</v>
      </c>
      <c r="F2174">
        <v>916</v>
      </c>
      <c r="G2174">
        <v>230</v>
      </c>
      <c r="H2174">
        <v>27</v>
      </c>
      <c r="I2174">
        <v>4</v>
      </c>
      <c r="J2174">
        <v>0</v>
      </c>
      <c r="K2174">
        <v>0</v>
      </c>
      <c r="L2174">
        <v>0</v>
      </c>
      <c r="M2174">
        <v>0</v>
      </c>
      <c r="N2174">
        <v>0</v>
      </c>
      <c r="O2174">
        <v>0</v>
      </c>
      <c r="P2174">
        <v>0</v>
      </c>
      <c r="Q2174">
        <v>0</v>
      </c>
      <c r="R2174">
        <v>0</v>
      </c>
      <c r="S2174">
        <v>0</v>
      </c>
      <c r="T2174">
        <v>71030</v>
      </c>
      <c r="U2174">
        <v>71045</v>
      </c>
      <c r="V2174">
        <v>71040</v>
      </c>
      <c r="W2174" t="s">
        <v>12661</v>
      </c>
      <c r="X2174" t="s">
        <v>12595</v>
      </c>
      <c r="Y2174">
        <v>0</v>
      </c>
      <c r="Z2174">
        <v>0</v>
      </c>
    </row>
    <row r="2175" spans="1:26" x14ac:dyDescent="0.25">
      <c r="A2175">
        <v>305432</v>
      </c>
      <c r="B2175">
        <v>202501</v>
      </c>
      <c r="C2175">
        <v>2</v>
      </c>
      <c r="D2175" t="s">
        <v>13490</v>
      </c>
      <c r="E2175">
        <v>4</v>
      </c>
      <c r="F2175">
        <v>916</v>
      </c>
      <c r="G2175">
        <v>230</v>
      </c>
      <c r="H2175">
        <v>27</v>
      </c>
      <c r="I2175">
        <v>4</v>
      </c>
      <c r="J2175">
        <v>0</v>
      </c>
      <c r="K2175">
        <v>0</v>
      </c>
      <c r="L2175">
        <v>0</v>
      </c>
      <c r="M2175">
        <v>0</v>
      </c>
      <c r="N2175">
        <v>0</v>
      </c>
      <c r="O2175">
        <v>0</v>
      </c>
      <c r="P2175">
        <v>0</v>
      </c>
      <c r="Q2175">
        <v>0</v>
      </c>
      <c r="R2175">
        <v>0</v>
      </c>
      <c r="S2175">
        <v>0</v>
      </c>
      <c r="T2175">
        <v>71030</v>
      </c>
      <c r="U2175">
        <v>71045</v>
      </c>
      <c r="V2175">
        <v>71040</v>
      </c>
      <c r="W2175" t="s">
        <v>12661</v>
      </c>
      <c r="X2175" t="s">
        <v>12595</v>
      </c>
      <c r="Y2175">
        <v>0</v>
      </c>
      <c r="Z2175">
        <v>0</v>
      </c>
    </row>
    <row r="2176" spans="1:26" x14ac:dyDescent="0.25">
      <c r="A2176">
        <v>305437</v>
      </c>
      <c r="B2176">
        <v>202501</v>
      </c>
      <c r="C2176">
        <v>1</v>
      </c>
      <c r="D2176" t="s">
        <v>12898</v>
      </c>
      <c r="E2176">
        <v>4</v>
      </c>
      <c r="F2176">
        <v>916</v>
      </c>
      <c r="G2176">
        <v>228</v>
      </c>
      <c r="H2176">
        <v>16</v>
      </c>
      <c r="I2176">
        <v>5</v>
      </c>
      <c r="J2176">
        <v>0</v>
      </c>
      <c r="K2176">
        <v>0</v>
      </c>
      <c r="L2176">
        <v>0</v>
      </c>
      <c r="M2176">
        <v>0</v>
      </c>
      <c r="N2176">
        <v>0</v>
      </c>
      <c r="O2176">
        <v>0</v>
      </c>
      <c r="P2176">
        <v>0</v>
      </c>
      <c r="Q2176">
        <v>0</v>
      </c>
      <c r="R2176">
        <v>0</v>
      </c>
      <c r="S2176">
        <v>0</v>
      </c>
      <c r="T2176">
        <v>71590</v>
      </c>
      <c r="U2176">
        <v>71602</v>
      </c>
      <c r="V2176">
        <v>71223</v>
      </c>
      <c r="W2176" t="s">
        <v>5222</v>
      </c>
      <c r="X2176" t="s">
        <v>12590</v>
      </c>
      <c r="Y2176">
        <v>0</v>
      </c>
      <c r="Z2176">
        <v>0</v>
      </c>
    </row>
    <row r="2177" spans="1:26" x14ac:dyDescent="0.25">
      <c r="A2177">
        <v>305437</v>
      </c>
      <c r="B2177">
        <v>202501</v>
      </c>
      <c r="C2177">
        <v>2</v>
      </c>
      <c r="D2177" t="s">
        <v>12898</v>
      </c>
      <c r="E2177">
        <v>4</v>
      </c>
      <c r="F2177">
        <v>916</v>
      </c>
      <c r="G2177">
        <v>228</v>
      </c>
      <c r="H2177">
        <v>16</v>
      </c>
      <c r="I2177">
        <v>5</v>
      </c>
      <c r="J2177">
        <v>0</v>
      </c>
      <c r="K2177">
        <v>0</v>
      </c>
      <c r="L2177">
        <v>0</v>
      </c>
      <c r="M2177">
        <v>0</v>
      </c>
      <c r="N2177">
        <v>0</v>
      </c>
      <c r="O2177">
        <v>0</v>
      </c>
      <c r="P2177">
        <v>0</v>
      </c>
      <c r="Q2177">
        <v>0</v>
      </c>
      <c r="R2177">
        <v>0</v>
      </c>
      <c r="S2177">
        <v>0</v>
      </c>
      <c r="T2177">
        <v>71590</v>
      </c>
      <c r="U2177">
        <v>71602</v>
      </c>
      <c r="V2177">
        <v>71223</v>
      </c>
      <c r="W2177" t="s">
        <v>5222</v>
      </c>
      <c r="X2177" t="s">
        <v>12590</v>
      </c>
      <c r="Y2177">
        <v>0</v>
      </c>
      <c r="Z2177">
        <v>0</v>
      </c>
    </row>
    <row r="2178" spans="1:26" x14ac:dyDescent="0.25">
      <c r="A2178">
        <v>305442</v>
      </c>
      <c r="B2178">
        <v>202501</v>
      </c>
      <c r="C2178">
        <v>1</v>
      </c>
      <c r="D2178" t="s">
        <v>12793</v>
      </c>
      <c r="E2178">
        <v>4</v>
      </c>
      <c r="F2178">
        <v>346</v>
      </c>
      <c r="G2178">
        <v>68</v>
      </c>
      <c r="H2178">
        <v>6</v>
      </c>
      <c r="I2178">
        <v>1</v>
      </c>
      <c r="J2178">
        <v>7301</v>
      </c>
      <c r="K2178">
        <v>58340</v>
      </c>
      <c r="L2178">
        <v>7.5</v>
      </c>
      <c r="M2178">
        <v>1</v>
      </c>
      <c r="N2178">
        <v>1.5</v>
      </c>
      <c r="O2178">
        <v>1</v>
      </c>
      <c r="P2178">
        <v>0</v>
      </c>
      <c r="Q2178">
        <v>1</v>
      </c>
      <c r="R2178">
        <v>3</v>
      </c>
      <c r="S2178">
        <v>0</v>
      </c>
      <c r="T2178">
        <v>71030</v>
      </c>
      <c r="U2178">
        <v>71510</v>
      </c>
      <c r="V2178">
        <v>71120</v>
      </c>
      <c r="W2178" t="s">
        <v>12607</v>
      </c>
      <c r="X2178" t="s">
        <v>12595</v>
      </c>
      <c r="Y2178">
        <v>21762</v>
      </c>
      <c r="Z2178">
        <v>14526</v>
      </c>
    </row>
    <row r="2179" spans="1:26" x14ac:dyDescent="0.25">
      <c r="A2179">
        <v>305442</v>
      </c>
      <c r="B2179">
        <v>202501</v>
      </c>
      <c r="C2179">
        <v>2</v>
      </c>
      <c r="D2179" t="s">
        <v>12793</v>
      </c>
      <c r="E2179">
        <v>4</v>
      </c>
      <c r="F2179">
        <v>346</v>
      </c>
      <c r="G2179">
        <v>68</v>
      </c>
      <c r="H2179">
        <v>6</v>
      </c>
      <c r="I2179">
        <v>1</v>
      </c>
      <c r="J2179">
        <v>7301</v>
      </c>
      <c r="K2179">
        <v>58340</v>
      </c>
      <c r="L2179">
        <v>7.5</v>
      </c>
      <c r="M2179">
        <v>1</v>
      </c>
      <c r="N2179">
        <v>1.5</v>
      </c>
      <c r="O2179">
        <v>1</v>
      </c>
      <c r="P2179">
        <v>0</v>
      </c>
      <c r="Q2179">
        <v>1</v>
      </c>
      <c r="R2179">
        <v>3</v>
      </c>
      <c r="S2179">
        <v>0</v>
      </c>
      <c r="T2179">
        <v>71030</v>
      </c>
      <c r="U2179">
        <v>71510</v>
      </c>
      <c r="V2179">
        <v>71120</v>
      </c>
      <c r="W2179" t="s">
        <v>12607</v>
      </c>
      <c r="X2179" t="s">
        <v>12595</v>
      </c>
      <c r="Y2179">
        <v>21762</v>
      </c>
      <c r="Z2179">
        <v>14526</v>
      </c>
    </row>
    <row r="2180" spans="1:26" x14ac:dyDescent="0.25">
      <c r="A2180">
        <v>305443</v>
      </c>
      <c r="B2180">
        <v>202501</v>
      </c>
      <c r="C2180">
        <v>1</v>
      </c>
      <c r="D2180" t="s">
        <v>12870</v>
      </c>
      <c r="E2180">
        <v>4</v>
      </c>
      <c r="F2180">
        <v>916</v>
      </c>
      <c r="G2180">
        <v>228</v>
      </c>
      <c r="H2180">
        <v>20</v>
      </c>
      <c r="I2180">
        <v>5</v>
      </c>
      <c r="J2180">
        <v>0</v>
      </c>
      <c r="K2180">
        <v>0</v>
      </c>
      <c r="L2180">
        <v>0</v>
      </c>
      <c r="M2180">
        <v>0</v>
      </c>
      <c r="N2180">
        <v>0</v>
      </c>
      <c r="O2180">
        <v>0</v>
      </c>
      <c r="P2180">
        <v>0</v>
      </c>
      <c r="Q2180">
        <v>0</v>
      </c>
      <c r="R2180">
        <v>0</v>
      </c>
      <c r="S2180">
        <v>0</v>
      </c>
      <c r="T2180">
        <v>71590</v>
      </c>
      <c r="U2180">
        <v>71591</v>
      </c>
      <c r="V2180">
        <v>71093</v>
      </c>
      <c r="W2180" t="s">
        <v>13888</v>
      </c>
      <c r="X2180" t="s">
        <v>12590</v>
      </c>
      <c r="Y2180">
        <v>0</v>
      </c>
      <c r="Z2180">
        <v>0</v>
      </c>
    </row>
    <row r="2181" spans="1:26" x14ac:dyDescent="0.25">
      <c r="A2181">
        <v>305443</v>
      </c>
      <c r="B2181">
        <v>202501</v>
      </c>
      <c r="C2181">
        <v>2</v>
      </c>
      <c r="D2181" t="s">
        <v>12870</v>
      </c>
      <c r="E2181">
        <v>4</v>
      </c>
      <c r="F2181">
        <v>916</v>
      </c>
      <c r="G2181">
        <v>228</v>
      </c>
      <c r="H2181">
        <v>20</v>
      </c>
      <c r="I2181">
        <v>5</v>
      </c>
      <c r="J2181">
        <v>0</v>
      </c>
      <c r="K2181">
        <v>0</v>
      </c>
      <c r="L2181">
        <v>0</v>
      </c>
      <c r="M2181">
        <v>0</v>
      </c>
      <c r="N2181">
        <v>0</v>
      </c>
      <c r="O2181">
        <v>0</v>
      </c>
      <c r="P2181">
        <v>0</v>
      </c>
      <c r="Q2181">
        <v>0</v>
      </c>
      <c r="R2181">
        <v>0</v>
      </c>
      <c r="S2181">
        <v>0</v>
      </c>
      <c r="T2181">
        <v>71590</v>
      </c>
      <c r="U2181">
        <v>71591</v>
      </c>
      <c r="V2181">
        <v>71093</v>
      </c>
      <c r="W2181" t="s">
        <v>13888</v>
      </c>
      <c r="X2181" t="s">
        <v>12590</v>
      </c>
      <c r="Y2181">
        <v>0</v>
      </c>
      <c r="Z2181">
        <v>0</v>
      </c>
    </row>
    <row r="2182" spans="1:26" x14ac:dyDescent="0.25">
      <c r="A2182">
        <v>305445</v>
      </c>
      <c r="B2182">
        <v>202501</v>
      </c>
      <c r="C2182">
        <v>1</v>
      </c>
      <c r="D2182" t="s">
        <v>13072</v>
      </c>
      <c r="E2182">
        <v>4</v>
      </c>
      <c r="F2182">
        <v>359</v>
      </c>
      <c r="G2182">
        <v>92</v>
      </c>
      <c r="H2182">
        <v>16</v>
      </c>
      <c r="I2182">
        <v>6</v>
      </c>
      <c r="J2182">
        <v>10901</v>
      </c>
      <c r="K2182">
        <v>21948</v>
      </c>
      <c r="L2182">
        <v>10.5</v>
      </c>
      <c r="M2182">
        <v>4.5</v>
      </c>
      <c r="N2182">
        <v>2</v>
      </c>
      <c r="O2182">
        <v>0</v>
      </c>
      <c r="P2182">
        <v>1</v>
      </c>
      <c r="Q2182">
        <v>1</v>
      </c>
      <c r="R2182">
        <v>2</v>
      </c>
      <c r="S2182">
        <v>0</v>
      </c>
      <c r="T2182">
        <v>71590</v>
      </c>
      <c r="U2182">
        <v>71050</v>
      </c>
      <c r="V2182">
        <v>71112</v>
      </c>
      <c r="W2182" t="s">
        <v>12605</v>
      </c>
      <c r="X2182" t="s">
        <v>12590</v>
      </c>
      <c r="Y2182">
        <v>25893</v>
      </c>
      <c r="Z2182">
        <v>14164</v>
      </c>
    </row>
    <row r="2183" spans="1:26" x14ac:dyDescent="0.25">
      <c r="A2183">
        <v>305445</v>
      </c>
      <c r="B2183">
        <v>202501</v>
      </c>
      <c r="C2183">
        <v>2</v>
      </c>
      <c r="D2183" t="s">
        <v>13072</v>
      </c>
      <c r="E2183">
        <v>4</v>
      </c>
      <c r="F2183">
        <v>359</v>
      </c>
      <c r="G2183">
        <v>92</v>
      </c>
      <c r="H2183">
        <v>16</v>
      </c>
      <c r="I2183">
        <v>6</v>
      </c>
      <c r="J2183">
        <v>10901</v>
      </c>
      <c r="K2183">
        <v>21948</v>
      </c>
      <c r="L2183">
        <v>10.5</v>
      </c>
      <c r="M2183">
        <v>4.5</v>
      </c>
      <c r="N2183">
        <v>2</v>
      </c>
      <c r="O2183">
        <v>0</v>
      </c>
      <c r="P2183">
        <v>1</v>
      </c>
      <c r="Q2183">
        <v>1</v>
      </c>
      <c r="R2183">
        <v>2</v>
      </c>
      <c r="S2183">
        <v>0</v>
      </c>
      <c r="T2183">
        <v>71590</v>
      </c>
      <c r="U2183">
        <v>71050</v>
      </c>
      <c r="V2183">
        <v>71112</v>
      </c>
      <c r="W2183" t="s">
        <v>12605</v>
      </c>
      <c r="X2183" t="s">
        <v>12590</v>
      </c>
      <c r="Y2183">
        <v>25893</v>
      </c>
      <c r="Z2183">
        <v>14164</v>
      </c>
    </row>
    <row r="2184" spans="1:26" x14ac:dyDescent="0.25">
      <c r="A2184">
        <v>305448</v>
      </c>
      <c r="B2184">
        <v>202501</v>
      </c>
      <c r="C2184">
        <v>1</v>
      </c>
      <c r="D2184" t="s">
        <v>12902</v>
      </c>
      <c r="E2184">
        <v>4</v>
      </c>
      <c r="F2184">
        <v>602</v>
      </c>
      <c r="G2184">
        <v>151</v>
      </c>
      <c r="H2184">
        <v>24</v>
      </c>
      <c r="I2184">
        <v>4</v>
      </c>
      <c r="J2184">
        <v>5516</v>
      </c>
      <c r="K2184">
        <v>3930</v>
      </c>
      <c r="L2184">
        <v>7.5</v>
      </c>
      <c r="M2184">
        <v>3</v>
      </c>
      <c r="N2184">
        <v>0</v>
      </c>
      <c r="O2184">
        <v>0</v>
      </c>
      <c r="P2184">
        <v>2</v>
      </c>
      <c r="Q2184">
        <v>2</v>
      </c>
      <c r="R2184">
        <v>0.5</v>
      </c>
      <c r="S2184">
        <v>0</v>
      </c>
      <c r="T2184">
        <v>71590</v>
      </c>
      <c r="U2184">
        <v>71050</v>
      </c>
      <c r="V2184">
        <v>71051</v>
      </c>
      <c r="W2184" t="s">
        <v>12605</v>
      </c>
      <c r="X2184" t="s">
        <v>12590</v>
      </c>
      <c r="Y2184">
        <v>31270</v>
      </c>
      <c r="Z2184">
        <v>7235</v>
      </c>
    </row>
    <row r="2185" spans="1:26" x14ac:dyDescent="0.25">
      <c r="A2185">
        <v>305448</v>
      </c>
      <c r="B2185">
        <v>202501</v>
      </c>
      <c r="C2185">
        <v>2</v>
      </c>
      <c r="D2185" t="s">
        <v>12902</v>
      </c>
      <c r="E2185">
        <v>4</v>
      </c>
      <c r="F2185">
        <v>602</v>
      </c>
      <c r="G2185">
        <v>151</v>
      </c>
      <c r="H2185">
        <v>24</v>
      </c>
      <c r="I2185">
        <v>4</v>
      </c>
      <c r="J2185">
        <v>5516</v>
      </c>
      <c r="K2185">
        <v>3930</v>
      </c>
      <c r="L2185">
        <v>7.5</v>
      </c>
      <c r="M2185">
        <v>3</v>
      </c>
      <c r="N2185">
        <v>0</v>
      </c>
      <c r="O2185">
        <v>0</v>
      </c>
      <c r="P2185">
        <v>2</v>
      </c>
      <c r="Q2185">
        <v>2</v>
      </c>
      <c r="R2185">
        <v>0.5</v>
      </c>
      <c r="S2185">
        <v>0</v>
      </c>
      <c r="T2185">
        <v>71590</v>
      </c>
      <c r="U2185">
        <v>71050</v>
      </c>
      <c r="V2185">
        <v>71051</v>
      </c>
      <c r="W2185" t="s">
        <v>12605</v>
      </c>
      <c r="X2185" t="s">
        <v>12590</v>
      </c>
      <c r="Y2185">
        <v>31270</v>
      </c>
      <c r="Z2185">
        <v>7235</v>
      </c>
    </row>
    <row r="2186" spans="1:26" x14ac:dyDescent="0.25">
      <c r="A2186">
        <v>305450</v>
      </c>
      <c r="B2186">
        <v>202501</v>
      </c>
      <c r="C2186">
        <v>1</v>
      </c>
      <c r="D2186" t="s">
        <v>13369</v>
      </c>
      <c r="E2186">
        <v>4</v>
      </c>
      <c r="F2186">
        <v>440</v>
      </c>
      <c r="G2186">
        <v>112</v>
      </c>
      <c r="H2186">
        <v>16</v>
      </c>
      <c r="I2186">
        <v>5</v>
      </c>
      <c r="J2186">
        <v>1200</v>
      </c>
      <c r="K2186">
        <v>105800</v>
      </c>
      <c r="L2186">
        <v>2</v>
      </c>
      <c r="M2186">
        <v>2</v>
      </c>
      <c r="N2186">
        <v>0</v>
      </c>
      <c r="O2186">
        <v>0</v>
      </c>
      <c r="P2186">
        <v>0</v>
      </c>
      <c r="Q2186">
        <v>0</v>
      </c>
      <c r="R2186">
        <v>0</v>
      </c>
      <c r="S2186">
        <v>0</v>
      </c>
      <c r="T2186">
        <v>71590</v>
      </c>
      <c r="U2186">
        <v>71592</v>
      </c>
      <c r="V2186">
        <v>71099</v>
      </c>
      <c r="W2186" t="s">
        <v>12638</v>
      </c>
      <c r="X2186" t="s">
        <v>12590</v>
      </c>
      <c r="Y2186">
        <v>0</v>
      </c>
      <c r="Z2186">
        <v>11780</v>
      </c>
    </row>
    <row r="2187" spans="1:26" x14ac:dyDescent="0.25">
      <c r="A2187">
        <v>305450</v>
      </c>
      <c r="B2187">
        <v>202501</v>
      </c>
      <c r="C2187">
        <v>2</v>
      </c>
      <c r="D2187" t="s">
        <v>13369</v>
      </c>
      <c r="E2187">
        <v>4</v>
      </c>
      <c r="F2187">
        <v>440</v>
      </c>
      <c r="G2187">
        <v>112</v>
      </c>
      <c r="H2187">
        <v>16</v>
      </c>
      <c r="I2187">
        <v>5</v>
      </c>
      <c r="J2187">
        <v>1200</v>
      </c>
      <c r="K2187">
        <v>105800</v>
      </c>
      <c r="L2187">
        <v>2</v>
      </c>
      <c r="M2187">
        <v>2</v>
      </c>
      <c r="N2187">
        <v>0</v>
      </c>
      <c r="O2187">
        <v>0</v>
      </c>
      <c r="P2187">
        <v>0</v>
      </c>
      <c r="Q2187">
        <v>0</v>
      </c>
      <c r="R2187">
        <v>0</v>
      </c>
      <c r="S2187">
        <v>0</v>
      </c>
      <c r="T2187">
        <v>71590</v>
      </c>
      <c r="U2187">
        <v>71592</v>
      </c>
      <c r="V2187">
        <v>71099</v>
      </c>
      <c r="W2187" t="s">
        <v>12638</v>
      </c>
      <c r="X2187" t="s">
        <v>12590</v>
      </c>
      <c r="Y2187">
        <v>0</v>
      </c>
      <c r="Z2187">
        <v>11780</v>
      </c>
    </row>
    <row r="2188" spans="1:26" x14ac:dyDescent="0.25">
      <c r="A2188">
        <v>305451</v>
      </c>
      <c r="B2188">
        <v>202501</v>
      </c>
      <c r="C2188">
        <v>1</v>
      </c>
      <c r="D2188" t="s">
        <v>12912</v>
      </c>
      <c r="E2188">
        <v>4</v>
      </c>
      <c r="F2188">
        <v>64</v>
      </c>
      <c r="G2188">
        <v>14</v>
      </c>
      <c r="H2188">
        <v>2</v>
      </c>
      <c r="I2188">
        <v>2</v>
      </c>
      <c r="J2188">
        <v>3226</v>
      </c>
      <c r="K2188">
        <v>212145</v>
      </c>
      <c r="L2188">
        <v>11</v>
      </c>
      <c r="M2188">
        <v>1</v>
      </c>
      <c r="N2188">
        <v>5</v>
      </c>
      <c r="O2188">
        <v>2</v>
      </c>
      <c r="P2188">
        <v>0</v>
      </c>
      <c r="Q2188">
        <v>1</v>
      </c>
      <c r="R2188">
        <v>2</v>
      </c>
      <c r="S2188">
        <v>0</v>
      </c>
      <c r="T2188">
        <v>71590</v>
      </c>
      <c r="U2188">
        <v>71595</v>
      </c>
      <c r="V2188">
        <v>71358</v>
      </c>
      <c r="W2188" t="s">
        <v>12693</v>
      </c>
      <c r="X2188" t="s">
        <v>12590</v>
      </c>
      <c r="Y2188">
        <v>0</v>
      </c>
      <c r="Z2188">
        <v>25984</v>
      </c>
    </row>
    <row r="2189" spans="1:26" x14ac:dyDescent="0.25">
      <c r="A2189">
        <v>305451</v>
      </c>
      <c r="B2189">
        <v>202501</v>
      </c>
      <c r="C2189">
        <v>2</v>
      </c>
      <c r="D2189" t="s">
        <v>12912</v>
      </c>
      <c r="E2189">
        <v>4</v>
      </c>
      <c r="F2189">
        <v>64</v>
      </c>
      <c r="G2189">
        <v>14</v>
      </c>
      <c r="H2189">
        <v>2</v>
      </c>
      <c r="I2189">
        <v>2</v>
      </c>
      <c r="J2189">
        <v>3226</v>
      </c>
      <c r="K2189">
        <v>212145</v>
      </c>
      <c r="L2189">
        <v>11</v>
      </c>
      <c r="M2189">
        <v>1</v>
      </c>
      <c r="N2189">
        <v>5</v>
      </c>
      <c r="O2189">
        <v>2</v>
      </c>
      <c r="P2189">
        <v>0</v>
      </c>
      <c r="Q2189">
        <v>1</v>
      </c>
      <c r="R2189">
        <v>2</v>
      </c>
      <c r="S2189">
        <v>0</v>
      </c>
      <c r="T2189">
        <v>71590</v>
      </c>
      <c r="U2189">
        <v>71595</v>
      </c>
      <c r="V2189">
        <v>71358</v>
      </c>
      <c r="W2189" t="s">
        <v>12693</v>
      </c>
      <c r="X2189" t="s">
        <v>12590</v>
      </c>
      <c r="Y2189">
        <v>0</v>
      </c>
      <c r="Z2189">
        <v>25984</v>
      </c>
    </row>
    <row r="2190" spans="1:26" x14ac:dyDescent="0.25">
      <c r="A2190">
        <v>305453</v>
      </c>
      <c r="B2190">
        <v>202501</v>
      </c>
      <c r="C2190">
        <v>1</v>
      </c>
      <c r="D2190" t="s">
        <v>13653</v>
      </c>
      <c r="E2190">
        <v>4</v>
      </c>
      <c r="F2190">
        <v>888</v>
      </c>
      <c r="G2190">
        <v>220</v>
      </c>
      <c r="H2190">
        <v>16</v>
      </c>
      <c r="I2190">
        <v>7</v>
      </c>
      <c r="J2190">
        <v>0</v>
      </c>
      <c r="K2190">
        <v>2566</v>
      </c>
      <c r="L2190">
        <v>0.5</v>
      </c>
      <c r="M2190">
        <v>0</v>
      </c>
      <c r="N2190">
        <v>0</v>
      </c>
      <c r="O2190">
        <v>0</v>
      </c>
      <c r="P2190">
        <v>0</v>
      </c>
      <c r="Q2190">
        <v>0</v>
      </c>
      <c r="R2190">
        <v>0.5</v>
      </c>
      <c r="S2190">
        <v>0</v>
      </c>
      <c r="T2190">
        <v>71590</v>
      </c>
      <c r="U2190">
        <v>71601</v>
      </c>
      <c r="V2190">
        <v>71106</v>
      </c>
      <c r="W2190" t="s">
        <v>12603</v>
      </c>
      <c r="X2190" t="s">
        <v>12590</v>
      </c>
      <c r="Y2190">
        <v>0</v>
      </c>
      <c r="Z2190">
        <v>256</v>
      </c>
    </row>
    <row r="2191" spans="1:26" x14ac:dyDescent="0.25">
      <c r="A2191">
        <v>305453</v>
      </c>
      <c r="B2191">
        <v>202501</v>
      </c>
      <c r="C2191">
        <v>2</v>
      </c>
      <c r="D2191" t="s">
        <v>13653</v>
      </c>
      <c r="E2191">
        <v>4</v>
      </c>
      <c r="F2191">
        <v>888</v>
      </c>
      <c r="G2191">
        <v>220</v>
      </c>
      <c r="H2191">
        <v>16</v>
      </c>
      <c r="I2191">
        <v>7</v>
      </c>
      <c r="J2191">
        <v>0</v>
      </c>
      <c r="K2191">
        <v>2566</v>
      </c>
      <c r="L2191">
        <v>0.5</v>
      </c>
      <c r="M2191">
        <v>0</v>
      </c>
      <c r="N2191">
        <v>0</v>
      </c>
      <c r="O2191">
        <v>0</v>
      </c>
      <c r="P2191">
        <v>0</v>
      </c>
      <c r="Q2191">
        <v>0</v>
      </c>
      <c r="R2191">
        <v>0.5</v>
      </c>
      <c r="S2191">
        <v>0</v>
      </c>
      <c r="T2191">
        <v>71590</v>
      </c>
      <c r="U2191">
        <v>71601</v>
      </c>
      <c r="V2191">
        <v>71106</v>
      </c>
      <c r="W2191" t="s">
        <v>12603</v>
      </c>
      <c r="X2191" t="s">
        <v>12590</v>
      </c>
      <c r="Y2191">
        <v>0</v>
      </c>
      <c r="Z2191">
        <v>256</v>
      </c>
    </row>
    <row r="2192" spans="1:26" x14ac:dyDescent="0.25">
      <c r="A2192">
        <v>305456</v>
      </c>
      <c r="B2192">
        <v>202501</v>
      </c>
      <c r="C2192">
        <v>1</v>
      </c>
      <c r="D2192" t="s">
        <v>12699</v>
      </c>
      <c r="E2192">
        <v>4</v>
      </c>
      <c r="F2192">
        <v>227</v>
      </c>
      <c r="G2192">
        <v>89</v>
      </c>
      <c r="H2192">
        <v>10</v>
      </c>
      <c r="I2192">
        <v>5</v>
      </c>
      <c r="J2192">
        <v>11939</v>
      </c>
      <c r="K2192">
        <v>22500</v>
      </c>
      <c r="L2192">
        <v>14.5</v>
      </c>
      <c r="M2192">
        <v>2</v>
      </c>
      <c r="N2192">
        <v>6.5</v>
      </c>
      <c r="O2192">
        <v>1.5</v>
      </c>
      <c r="P2192">
        <v>2.5</v>
      </c>
      <c r="Q2192">
        <v>2</v>
      </c>
      <c r="R2192">
        <v>0</v>
      </c>
      <c r="S2192">
        <v>0</v>
      </c>
      <c r="T2192">
        <v>71251</v>
      </c>
      <c r="U2192">
        <v>70930</v>
      </c>
      <c r="V2192">
        <v>71399</v>
      </c>
      <c r="W2192" t="s">
        <v>12618</v>
      </c>
      <c r="X2192" t="s">
        <v>13885</v>
      </c>
      <c r="Y2192">
        <v>0</v>
      </c>
      <c r="Z2192">
        <v>17957</v>
      </c>
    </row>
    <row r="2193" spans="1:26" x14ac:dyDescent="0.25">
      <c r="A2193">
        <v>305456</v>
      </c>
      <c r="B2193">
        <v>202501</v>
      </c>
      <c r="C2193">
        <v>2</v>
      </c>
      <c r="D2193" t="s">
        <v>12699</v>
      </c>
      <c r="E2193">
        <v>4</v>
      </c>
      <c r="F2193">
        <v>227</v>
      </c>
      <c r="G2193">
        <v>89</v>
      </c>
      <c r="H2193">
        <v>10</v>
      </c>
      <c r="I2193">
        <v>5</v>
      </c>
      <c r="J2193">
        <v>11939</v>
      </c>
      <c r="K2193">
        <v>22500</v>
      </c>
      <c r="L2193">
        <v>14.5</v>
      </c>
      <c r="M2193">
        <v>2</v>
      </c>
      <c r="N2193">
        <v>6.5</v>
      </c>
      <c r="O2193">
        <v>1.5</v>
      </c>
      <c r="P2193">
        <v>2.5</v>
      </c>
      <c r="Q2193">
        <v>2</v>
      </c>
      <c r="R2193">
        <v>0</v>
      </c>
      <c r="S2193">
        <v>0</v>
      </c>
      <c r="T2193">
        <v>71251</v>
      </c>
      <c r="U2193">
        <v>70930</v>
      </c>
      <c r="V2193">
        <v>71399</v>
      </c>
      <c r="W2193" t="s">
        <v>12618</v>
      </c>
      <c r="X2193" t="s">
        <v>13885</v>
      </c>
      <c r="Y2193">
        <v>0</v>
      </c>
      <c r="Z2193">
        <v>17957</v>
      </c>
    </row>
    <row r="2194" spans="1:26" x14ac:dyDescent="0.25">
      <c r="A2194">
        <v>305459</v>
      </c>
      <c r="B2194">
        <v>202501</v>
      </c>
      <c r="C2194">
        <v>1</v>
      </c>
      <c r="D2194" t="s">
        <v>13587</v>
      </c>
      <c r="E2194">
        <v>4</v>
      </c>
      <c r="F2194">
        <v>14</v>
      </c>
      <c r="G2194">
        <v>6</v>
      </c>
      <c r="H2194">
        <v>2</v>
      </c>
      <c r="I2194">
        <v>1</v>
      </c>
      <c r="J2194">
        <v>24154</v>
      </c>
      <c r="K2194">
        <v>51769</v>
      </c>
      <c r="L2194">
        <v>19.5</v>
      </c>
      <c r="M2194">
        <v>4.5</v>
      </c>
      <c r="N2194">
        <v>4.5</v>
      </c>
      <c r="O2194">
        <v>4.5</v>
      </c>
      <c r="P2194">
        <v>2</v>
      </c>
      <c r="Q2194">
        <v>2</v>
      </c>
      <c r="R2194">
        <v>2</v>
      </c>
      <c r="S2194">
        <v>0</v>
      </c>
      <c r="T2194">
        <v>71251</v>
      </c>
      <c r="U2194">
        <v>71174</v>
      </c>
      <c r="V2194">
        <v>71194</v>
      </c>
      <c r="W2194" t="s">
        <v>12613</v>
      </c>
      <c r="X2194" t="s">
        <v>13885</v>
      </c>
      <c r="Y2194">
        <v>16819</v>
      </c>
      <c r="Z2194">
        <v>38431</v>
      </c>
    </row>
    <row r="2195" spans="1:26" x14ac:dyDescent="0.25">
      <c r="A2195">
        <v>305459</v>
      </c>
      <c r="B2195">
        <v>202501</v>
      </c>
      <c r="C2195">
        <v>2</v>
      </c>
      <c r="D2195" t="s">
        <v>13587</v>
      </c>
      <c r="E2195">
        <v>4</v>
      </c>
      <c r="F2195">
        <v>14</v>
      </c>
      <c r="G2195">
        <v>6</v>
      </c>
      <c r="H2195">
        <v>2</v>
      </c>
      <c r="I2195">
        <v>1</v>
      </c>
      <c r="J2195">
        <v>24154</v>
      </c>
      <c r="K2195">
        <v>51769</v>
      </c>
      <c r="L2195">
        <v>19.5</v>
      </c>
      <c r="M2195">
        <v>4.5</v>
      </c>
      <c r="N2195">
        <v>4.5</v>
      </c>
      <c r="O2195">
        <v>4.5</v>
      </c>
      <c r="P2195">
        <v>2</v>
      </c>
      <c r="Q2195">
        <v>2</v>
      </c>
      <c r="R2195">
        <v>2</v>
      </c>
      <c r="S2195">
        <v>0</v>
      </c>
      <c r="T2195">
        <v>71251</v>
      </c>
      <c r="U2195">
        <v>71174</v>
      </c>
      <c r="V2195">
        <v>71194</v>
      </c>
      <c r="W2195" t="s">
        <v>12613</v>
      </c>
      <c r="X2195" t="s">
        <v>13885</v>
      </c>
      <c r="Y2195">
        <v>16819</v>
      </c>
      <c r="Z2195">
        <v>38431</v>
      </c>
    </row>
    <row r="2196" spans="1:26" x14ac:dyDescent="0.25">
      <c r="A2196">
        <v>305462</v>
      </c>
      <c r="B2196">
        <v>202501</v>
      </c>
      <c r="C2196">
        <v>1</v>
      </c>
      <c r="D2196" t="s">
        <v>12847</v>
      </c>
      <c r="E2196">
        <v>4</v>
      </c>
      <c r="F2196">
        <v>309</v>
      </c>
      <c r="G2196">
        <v>81</v>
      </c>
      <c r="H2196">
        <v>16</v>
      </c>
      <c r="I2196">
        <v>6</v>
      </c>
      <c r="J2196">
        <v>11876</v>
      </c>
      <c r="K2196">
        <v>24906</v>
      </c>
      <c r="L2196">
        <v>10</v>
      </c>
      <c r="M2196">
        <v>4.5</v>
      </c>
      <c r="N2196">
        <v>2</v>
      </c>
      <c r="O2196">
        <v>0</v>
      </c>
      <c r="P2196">
        <v>2</v>
      </c>
      <c r="Q2196">
        <v>0</v>
      </c>
      <c r="R2196">
        <v>1.5</v>
      </c>
      <c r="S2196">
        <v>0</v>
      </c>
      <c r="T2196">
        <v>71590</v>
      </c>
      <c r="U2196">
        <v>71594</v>
      </c>
      <c r="V2196">
        <v>700073</v>
      </c>
      <c r="W2196" t="s">
        <v>12670</v>
      </c>
      <c r="X2196" t="s">
        <v>12590</v>
      </c>
      <c r="Y2196">
        <v>42663</v>
      </c>
      <c r="Z2196">
        <v>15751</v>
      </c>
    </row>
    <row r="2197" spans="1:26" x14ac:dyDescent="0.25">
      <c r="A2197">
        <v>305462</v>
      </c>
      <c r="B2197">
        <v>202501</v>
      </c>
      <c r="C2197">
        <v>2</v>
      </c>
      <c r="D2197" t="s">
        <v>12847</v>
      </c>
      <c r="E2197">
        <v>4</v>
      </c>
      <c r="F2197">
        <v>309</v>
      </c>
      <c r="G2197">
        <v>81</v>
      </c>
      <c r="H2197">
        <v>16</v>
      </c>
      <c r="I2197">
        <v>6</v>
      </c>
      <c r="J2197">
        <v>11876</v>
      </c>
      <c r="K2197">
        <v>24906</v>
      </c>
      <c r="L2197">
        <v>10</v>
      </c>
      <c r="M2197">
        <v>4.5</v>
      </c>
      <c r="N2197">
        <v>2</v>
      </c>
      <c r="O2197">
        <v>0</v>
      </c>
      <c r="P2197">
        <v>2</v>
      </c>
      <c r="Q2197">
        <v>0</v>
      </c>
      <c r="R2197">
        <v>1.5</v>
      </c>
      <c r="S2197">
        <v>0</v>
      </c>
      <c r="T2197">
        <v>71590</v>
      </c>
      <c r="U2197">
        <v>71594</v>
      </c>
      <c r="V2197">
        <v>700073</v>
      </c>
      <c r="W2197" t="s">
        <v>12670</v>
      </c>
      <c r="X2197" t="s">
        <v>12590</v>
      </c>
      <c r="Y2197">
        <v>42663</v>
      </c>
      <c r="Z2197">
        <v>15751</v>
      </c>
    </row>
    <row r="2198" spans="1:26" x14ac:dyDescent="0.25">
      <c r="A2198">
        <v>305465</v>
      </c>
      <c r="B2198">
        <v>202501</v>
      </c>
      <c r="C2198">
        <v>1</v>
      </c>
      <c r="D2198" t="s">
        <v>13761</v>
      </c>
      <c r="E2198">
        <v>4</v>
      </c>
      <c r="F2198">
        <v>1</v>
      </c>
      <c r="G2198">
        <v>1</v>
      </c>
      <c r="H2198">
        <v>1</v>
      </c>
      <c r="I2198">
        <v>1</v>
      </c>
      <c r="J2198">
        <v>51209</v>
      </c>
      <c r="K2198">
        <v>56828</v>
      </c>
      <c r="L2198">
        <v>22</v>
      </c>
      <c r="M2198">
        <v>7</v>
      </c>
      <c r="N2198">
        <v>10.5</v>
      </c>
      <c r="O2198">
        <v>0</v>
      </c>
      <c r="P2198">
        <v>0</v>
      </c>
      <c r="Q2198">
        <v>2</v>
      </c>
      <c r="R2198">
        <v>2.5</v>
      </c>
      <c r="S2198">
        <v>0</v>
      </c>
      <c r="T2198">
        <v>71030</v>
      </c>
      <c r="U2198">
        <v>71054</v>
      </c>
      <c r="V2198">
        <v>700079</v>
      </c>
      <c r="W2198" t="s">
        <v>12599</v>
      </c>
      <c r="X2198" t="s">
        <v>12595</v>
      </c>
      <c r="Y2198">
        <v>0</v>
      </c>
      <c r="Z2198">
        <v>63273</v>
      </c>
    </row>
    <row r="2199" spans="1:26" x14ac:dyDescent="0.25">
      <c r="A2199">
        <v>305465</v>
      </c>
      <c r="B2199">
        <v>202501</v>
      </c>
      <c r="C2199">
        <v>2</v>
      </c>
      <c r="D2199" t="s">
        <v>13761</v>
      </c>
      <c r="E2199">
        <v>4</v>
      </c>
      <c r="F2199">
        <v>1</v>
      </c>
      <c r="G2199">
        <v>1</v>
      </c>
      <c r="H2199">
        <v>1</v>
      </c>
      <c r="I2199">
        <v>1</v>
      </c>
      <c r="J2199">
        <v>51209</v>
      </c>
      <c r="K2199">
        <v>56828</v>
      </c>
      <c r="L2199">
        <v>22</v>
      </c>
      <c r="M2199">
        <v>7</v>
      </c>
      <c r="N2199">
        <v>10.5</v>
      </c>
      <c r="O2199">
        <v>0</v>
      </c>
      <c r="P2199">
        <v>0</v>
      </c>
      <c r="Q2199">
        <v>2</v>
      </c>
      <c r="R2199">
        <v>2.5</v>
      </c>
      <c r="S2199">
        <v>0</v>
      </c>
      <c r="T2199">
        <v>71030</v>
      </c>
      <c r="U2199">
        <v>71054</v>
      </c>
      <c r="V2199">
        <v>700079</v>
      </c>
      <c r="W2199" t="s">
        <v>12599</v>
      </c>
      <c r="X2199" t="s">
        <v>12595</v>
      </c>
      <c r="Y2199">
        <v>0</v>
      </c>
      <c r="Z2199">
        <v>63273</v>
      </c>
    </row>
    <row r="2200" spans="1:26" x14ac:dyDescent="0.25">
      <c r="A2200">
        <v>305466</v>
      </c>
      <c r="B2200">
        <v>202501</v>
      </c>
      <c r="C2200">
        <v>1</v>
      </c>
      <c r="D2200" t="s">
        <v>13762</v>
      </c>
      <c r="E2200">
        <v>3</v>
      </c>
      <c r="F2200">
        <v>67</v>
      </c>
      <c r="G2200">
        <v>12</v>
      </c>
      <c r="H2200">
        <v>1</v>
      </c>
      <c r="I2200">
        <v>0</v>
      </c>
      <c r="J2200">
        <v>48129</v>
      </c>
      <c r="K2200">
        <v>194431</v>
      </c>
      <c r="L2200">
        <v>70</v>
      </c>
      <c r="M2200">
        <v>10</v>
      </c>
      <c r="N2200">
        <v>19</v>
      </c>
      <c r="O2200">
        <v>9</v>
      </c>
      <c r="P2200">
        <v>18</v>
      </c>
      <c r="Q2200">
        <v>9</v>
      </c>
      <c r="R2200">
        <v>5</v>
      </c>
      <c r="S2200">
        <v>0</v>
      </c>
      <c r="T2200">
        <v>900582</v>
      </c>
      <c r="U2200">
        <v>71506</v>
      </c>
      <c r="V2200">
        <v>700080</v>
      </c>
      <c r="W2200" t="s">
        <v>12609</v>
      </c>
      <c r="X2200" t="s">
        <v>13887</v>
      </c>
      <c r="Y2200">
        <v>53088</v>
      </c>
      <c r="Z2200">
        <v>80906</v>
      </c>
    </row>
    <row r="2201" spans="1:26" x14ac:dyDescent="0.25">
      <c r="A2201">
        <v>305466</v>
      </c>
      <c r="B2201">
        <v>202501</v>
      </c>
      <c r="C2201">
        <v>2</v>
      </c>
      <c r="D2201" t="s">
        <v>13762</v>
      </c>
      <c r="E2201">
        <v>3</v>
      </c>
      <c r="F2201">
        <v>67</v>
      </c>
      <c r="G2201">
        <v>12</v>
      </c>
      <c r="H2201">
        <v>1</v>
      </c>
      <c r="I2201">
        <v>0</v>
      </c>
      <c r="J2201">
        <v>48129</v>
      </c>
      <c r="K2201">
        <v>194431</v>
      </c>
      <c r="L2201">
        <v>70</v>
      </c>
      <c r="M2201">
        <v>10</v>
      </c>
      <c r="N2201">
        <v>19</v>
      </c>
      <c r="O2201">
        <v>9</v>
      </c>
      <c r="P2201">
        <v>18</v>
      </c>
      <c r="Q2201">
        <v>9</v>
      </c>
      <c r="R2201">
        <v>5</v>
      </c>
      <c r="S2201">
        <v>0</v>
      </c>
      <c r="T2201">
        <v>900582</v>
      </c>
      <c r="U2201">
        <v>71506</v>
      </c>
      <c r="V2201">
        <v>700080</v>
      </c>
      <c r="W2201" t="s">
        <v>12609</v>
      </c>
      <c r="X2201" t="s">
        <v>13887</v>
      </c>
      <c r="Y2201">
        <v>53088</v>
      </c>
      <c r="Z2201">
        <v>80906</v>
      </c>
    </row>
    <row r="2202" spans="1:26" x14ac:dyDescent="0.25">
      <c r="A2202">
        <v>305471</v>
      </c>
      <c r="B2202">
        <v>202501</v>
      </c>
      <c r="C2202">
        <v>1</v>
      </c>
      <c r="D2202" t="s">
        <v>13763</v>
      </c>
      <c r="E2202">
        <v>4</v>
      </c>
      <c r="F2202">
        <v>878</v>
      </c>
      <c r="G2202">
        <v>216</v>
      </c>
      <c r="H2202">
        <v>28</v>
      </c>
      <c r="I2202">
        <v>8</v>
      </c>
      <c r="J2202">
        <v>250</v>
      </c>
      <c r="K2202">
        <v>0</v>
      </c>
      <c r="L2202">
        <v>0.5</v>
      </c>
      <c r="M2202">
        <v>0</v>
      </c>
      <c r="N2202">
        <v>0.5</v>
      </c>
      <c r="O2202">
        <v>0</v>
      </c>
      <c r="P2202">
        <v>0</v>
      </c>
      <c r="Q2202">
        <v>0</v>
      </c>
      <c r="R2202">
        <v>0</v>
      </c>
      <c r="S2202">
        <v>0</v>
      </c>
      <c r="T2202">
        <v>71590</v>
      </c>
      <c r="U2202">
        <v>71595</v>
      </c>
      <c r="V2202">
        <v>71088</v>
      </c>
      <c r="W2202" t="s">
        <v>12693</v>
      </c>
      <c r="X2202" t="s">
        <v>12590</v>
      </c>
      <c r="Y2202">
        <v>0</v>
      </c>
      <c r="Z2202">
        <v>376</v>
      </c>
    </row>
    <row r="2203" spans="1:26" x14ac:dyDescent="0.25">
      <c r="A2203">
        <v>305471</v>
      </c>
      <c r="B2203">
        <v>202501</v>
      </c>
      <c r="C2203">
        <v>2</v>
      </c>
      <c r="D2203" t="s">
        <v>13763</v>
      </c>
      <c r="E2203">
        <v>4</v>
      </c>
      <c r="F2203">
        <v>878</v>
      </c>
      <c r="G2203">
        <v>216</v>
      </c>
      <c r="H2203">
        <v>28</v>
      </c>
      <c r="I2203">
        <v>8</v>
      </c>
      <c r="J2203">
        <v>250</v>
      </c>
      <c r="K2203">
        <v>0</v>
      </c>
      <c r="L2203">
        <v>0.5</v>
      </c>
      <c r="M2203">
        <v>0</v>
      </c>
      <c r="N2203">
        <v>0.5</v>
      </c>
      <c r="O2203">
        <v>0</v>
      </c>
      <c r="P2203">
        <v>0</v>
      </c>
      <c r="Q2203">
        <v>0</v>
      </c>
      <c r="R2203">
        <v>0</v>
      </c>
      <c r="S2203">
        <v>0</v>
      </c>
      <c r="T2203">
        <v>71590</v>
      </c>
      <c r="U2203">
        <v>71595</v>
      </c>
      <c r="V2203">
        <v>71088</v>
      </c>
      <c r="W2203" t="s">
        <v>12693</v>
      </c>
      <c r="X2203" t="s">
        <v>12590</v>
      </c>
      <c r="Y2203">
        <v>0</v>
      </c>
      <c r="Z2203">
        <v>376</v>
      </c>
    </row>
    <row r="2204" spans="1:26" x14ac:dyDescent="0.25">
      <c r="A2204">
        <v>305474</v>
      </c>
      <c r="B2204">
        <v>202501</v>
      </c>
      <c r="C2204">
        <v>1</v>
      </c>
      <c r="D2204" t="s">
        <v>13513</v>
      </c>
      <c r="E2204">
        <v>4</v>
      </c>
      <c r="F2204">
        <v>781</v>
      </c>
      <c r="G2204">
        <v>189</v>
      </c>
      <c r="H2204">
        <v>29</v>
      </c>
      <c r="I2204">
        <v>8</v>
      </c>
      <c r="J2204">
        <v>1477</v>
      </c>
      <c r="K2204">
        <v>5124</v>
      </c>
      <c r="L2204">
        <v>1</v>
      </c>
      <c r="M2204">
        <v>0</v>
      </c>
      <c r="N2204">
        <v>0.5</v>
      </c>
      <c r="O2204">
        <v>0</v>
      </c>
      <c r="P2204">
        <v>0</v>
      </c>
      <c r="Q2204">
        <v>0</v>
      </c>
      <c r="R2204">
        <v>0.5</v>
      </c>
      <c r="S2204">
        <v>0</v>
      </c>
      <c r="T2204">
        <v>71590</v>
      </c>
      <c r="U2204">
        <v>71592</v>
      </c>
      <c r="V2204">
        <v>71070</v>
      </c>
      <c r="W2204" t="s">
        <v>12638</v>
      </c>
      <c r="X2204" t="s">
        <v>12590</v>
      </c>
      <c r="Y2204">
        <v>0</v>
      </c>
      <c r="Z2204">
        <v>2191</v>
      </c>
    </row>
    <row r="2205" spans="1:26" x14ac:dyDescent="0.25">
      <c r="A2205">
        <v>305474</v>
      </c>
      <c r="B2205">
        <v>202501</v>
      </c>
      <c r="C2205">
        <v>2</v>
      </c>
      <c r="D2205" t="s">
        <v>13513</v>
      </c>
      <c r="E2205">
        <v>4</v>
      </c>
      <c r="F2205">
        <v>781</v>
      </c>
      <c r="G2205">
        <v>189</v>
      </c>
      <c r="H2205">
        <v>29</v>
      </c>
      <c r="I2205">
        <v>8</v>
      </c>
      <c r="J2205">
        <v>1477</v>
      </c>
      <c r="K2205">
        <v>5124</v>
      </c>
      <c r="L2205">
        <v>1</v>
      </c>
      <c r="M2205">
        <v>0</v>
      </c>
      <c r="N2205">
        <v>0.5</v>
      </c>
      <c r="O2205">
        <v>0</v>
      </c>
      <c r="P2205">
        <v>0</v>
      </c>
      <c r="Q2205">
        <v>0</v>
      </c>
      <c r="R2205">
        <v>0.5</v>
      </c>
      <c r="S2205">
        <v>0</v>
      </c>
      <c r="T2205">
        <v>71590</v>
      </c>
      <c r="U2205">
        <v>71592</v>
      </c>
      <c r="V2205">
        <v>71070</v>
      </c>
      <c r="W2205" t="s">
        <v>12638</v>
      </c>
      <c r="X2205" t="s">
        <v>12590</v>
      </c>
      <c r="Y2205">
        <v>0</v>
      </c>
      <c r="Z2205">
        <v>2191</v>
      </c>
    </row>
    <row r="2206" spans="1:26" x14ac:dyDescent="0.25">
      <c r="A2206">
        <v>305475</v>
      </c>
      <c r="B2206">
        <v>202501</v>
      </c>
      <c r="C2206">
        <v>1</v>
      </c>
      <c r="D2206" t="s">
        <v>13104</v>
      </c>
      <c r="E2206">
        <v>4</v>
      </c>
      <c r="F2206">
        <v>874</v>
      </c>
      <c r="G2206">
        <v>212</v>
      </c>
      <c r="H2206">
        <v>34</v>
      </c>
      <c r="I2206">
        <v>8</v>
      </c>
      <c r="J2206">
        <v>282</v>
      </c>
      <c r="K2206">
        <v>0</v>
      </c>
      <c r="L2206">
        <v>0</v>
      </c>
      <c r="M2206">
        <v>0</v>
      </c>
      <c r="N2206">
        <v>0</v>
      </c>
      <c r="O2206">
        <v>0</v>
      </c>
      <c r="P2206">
        <v>0</v>
      </c>
      <c r="Q2206">
        <v>0</v>
      </c>
      <c r="R2206">
        <v>0</v>
      </c>
      <c r="S2206">
        <v>0</v>
      </c>
      <c r="T2206">
        <v>71590</v>
      </c>
      <c r="U2206">
        <v>71592</v>
      </c>
      <c r="V2206">
        <v>71073</v>
      </c>
      <c r="W2206" t="s">
        <v>12638</v>
      </c>
      <c r="X2206" t="s">
        <v>12590</v>
      </c>
      <c r="Y2206">
        <v>17408</v>
      </c>
      <c r="Z2206">
        <v>424</v>
      </c>
    </row>
    <row r="2207" spans="1:26" x14ac:dyDescent="0.25">
      <c r="A2207">
        <v>305475</v>
      </c>
      <c r="B2207">
        <v>202501</v>
      </c>
      <c r="C2207">
        <v>2</v>
      </c>
      <c r="D2207" t="s">
        <v>13104</v>
      </c>
      <c r="E2207">
        <v>4</v>
      </c>
      <c r="F2207">
        <v>874</v>
      </c>
      <c r="G2207">
        <v>212</v>
      </c>
      <c r="H2207">
        <v>34</v>
      </c>
      <c r="I2207">
        <v>8</v>
      </c>
      <c r="J2207">
        <v>282</v>
      </c>
      <c r="K2207">
        <v>0</v>
      </c>
      <c r="L2207">
        <v>0</v>
      </c>
      <c r="M2207">
        <v>0</v>
      </c>
      <c r="N2207">
        <v>0</v>
      </c>
      <c r="O2207">
        <v>0</v>
      </c>
      <c r="P2207">
        <v>0</v>
      </c>
      <c r="Q2207">
        <v>0</v>
      </c>
      <c r="R2207">
        <v>0</v>
      </c>
      <c r="S2207">
        <v>0</v>
      </c>
      <c r="T2207">
        <v>71590</v>
      </c>
      <c r="U2207">
        <v>71592</v>
      </c>
      <c r="V2207">
        <v>71073</v>
      </c>
      <c r="W2207" t="s">
        <v>12638</v>
      </c>
      <c r="X2207" t="s">
        <v>12590</v>
      </c>
      <c r="Y2207">
        <v>17408</v>
      </c>
      <c r="Z2207">
        <v>424</v>
      </c>
    </row>
    <row r="2208" spans="1:26" x14ac:dyDescent="0.25">
      <c r="A2208">
        <v>305476</v>
      </c>
      <c r="B2208">
        <v>202501</v>
      </c>
      <c r="C2208">
        <v>1</v>
      </c>
      <c r="D2208" t="s">
        <v>13737</v>
      </c>
      <c r="E2208">
        <v>4</v>
      </c>
      <c r="F2208">
        <v>111</v>
      </c>
      <c r="G2208">
        <v>21</v>
      </c>
      <c r="H2208">
        <v>4</v>
      </c>
      <c r="I2208">
        <v>2</v>
      </c>
      <c r="J2208">
        <v>16751</v>
      </c>
      <c r="K2208">
        <v>8300</v>
      </c>
      <c r="L2208">
        <v>11.5</v>
      </c>
      <c r="M2208">
        <v>4.5</v>
      </c>
      <c r="N2208">
        <v>2.5</v>
      </c>
      <c r="O2208">
        <v>2</v>
      </c>
      <c r="P2208">
        <v>1.5</v>
      </c>
      <c r="Q2208">
        <v>1</v>
      </c>
      <c r="R2208">
        <v>0</v>
      </c>
      <c r="S2208">
        <v>0</v>
      </c>
      <c r="T2208">
        <v>900582</v>
      </c>
      <c r="U2208">
        <v>71188</v>
      </c>
      <c r="V2208">
        <v>71938</v>
      </c>
      <c r="W2208" t="s">
        <v>12620</v>
      </c>
      <c r="X2208" t="s">
        <v>13887</v>
      </c>
      <c r="Y2208">
        <v>0</v>
      </c>
      <c r="Z2208">
        <v>22758</v>
      </c>
    </row>
    <row r="2209" spans="1:26" x14ac:dyDescent="0.25">
      <c r="A2209">
        <v>305476</v>
      </c>
      <c r="B2209">
        <v>202501</v>
      </c>
      <c r="C2209">
        <v>2</v>
      </c>
      <c r="D2209" t="s">
        <v>13737</v>
      </c>
      <c r="E2209">
        <v>4</v>
      </c>
      <c r="F2209">
        <v>111</v>
      </c>
      <c r="G2209">
        <v>21</v>
      </c>
      <c r="H2209">
        <v>4</v>
      </c>
      <c r="I2209">
        <v>2</v>
      </c>
      <c r="J2209">
        <v>16751</v>
      </c>
      <c r="K2209">
        <v>8300</v>
      </c>
      <c r="L2209">
        <v>11.5</v>
      </c>
      <c r="M2209">
        <v>4.5</v>
      </c>
      <c r="N2209">
        <v>2.5</v>
      </c>
      <c r="O2209">
        <v>2</v>
      </c>
      <c r="P2209">
        <v>1.5</v>
      </c>
      <c r="Q2209">
        <v>1</v>
      </c>
      <c r="R2209">
        <v>0</v>
      </c>
      <c r="S2209">
        <v>0</v>
      </c>
      <c r="T2209">
        <v>900582</v>
      </c>
      <c r="U2209">
        <v>71188</v>
      </c>
      <c r="V2209">
        <v>71938</v>
      </c>
      <c r="W2209" t="s">
        <v>12620</v>
      </c>
      <c r="X2209" t="s">
        <v>13887</v>
      </c>
      <c r="Y2209">
        <v>0</v>
      </c>
      <c r="Z2209">
        <v>22758</v>
      </c>
    </row>
    <row r="2210" spans="1:26" x14ac:dyDescent="0.25">
      <c r="A2210">
        <v>305477</v>
      </c>
      <c r="B2210">
        <v>202501</v>
      </c>
      <c r="C2210">
        <v>1</v>
      </c>
      <c r="D2210" t="s">
        <v>12777</v>
      </c>
      <c r="E2210">
        <v>4</v>
      </c>
      <c r="F2210">
        <v>512</v>
      </c>
      <c r="G2210">
        <v>181</v>
      </c>
      <c r="H2210">
        <v>26</v>
      </c>
      <c r="I2210">
        <v>6</v>
      </c>
      <c r="J2210">
        <v>5580</v>
      </c>
      <c r="K2210">
        <v>41247</v>
      </c>
      <c r="L2210">
        <v>8.5</v>
      </c>
      <c r="M2210">
        <v>3.5</v>
      </c>
      <c r="N2210">
        <v>3</v>
      </c>
      <c r="O2210">
        <v>0</v>
      </c>
      <c r="P2210">
        <v>0</v>
      </c>
      <c r="Q2210">
        <v>1</v>
      </c>
      <c r="R2210">
        <v>1</v>
      </c>
      <c r="S2210">
        <v>0</v>
      </c>
      <c r="T2210">
        <v>71251</v>
      </c>
      <c r="U2210">
        <v>71255</v>
      </c>
      <c r="V2210">
        <v>700257</v>
      </c>
      <c r="W2210" t="s">
        <v>12640</v>
      </c>
      <c r="X2210" t="s">
        <v>13885</v>
      </c>
      <c r="Y2210">
        <v>21300</v>
      </c>
      <c r="Z2210">
        <v>9985</v>
      </c>
    </row>
    <row r="2211" spans="1:26" x14ac:dyDescent="0.25">
      <c r="A2211">
        <v>305477</v>
      </c>
      <c r="B2211">
        <v>202501</v>
      </c>
      <c r="C2211">
        <v>2</v>
      </c>
      <c r="D2211" t="s">
        <v>12777</v>
      </c>
      <c r="E2211">
        <v>4</v>
      </c>
      <c r="F2211">
        <v>512</v>
      </c>
      <c r="G2211">
        <v>181</v>
      </c>
      <c r="H2211">
        <v>26</v>
      </c>
      <c r="I2211">
        <v>6</v>
      </c>
      <c r="J2211">
        <v>5580</v>
      </c>
      <c r="K2211">
        <v>41247</v>
      </c>
      <c r="L2211">
        <v>8.5</v>
      </c>
      <c r="M2211">
        <v>3.5</v>
      </c>
      <c r="N2211">
        <v>3</v>
      </c>
      <c r="O2211">
        <v>0</v>
      </c>
      <c r="P2211">
        <v>0</v>
      </c>
      <c r="Q2211">
        <v>1</v>
      </c>
      <c r="R2211">
        <v>1</v>
      </c>
      <c r="S2211">
        <v>0</v>
      </c>
      <c r="T2211">
        <v>71251</v>
      </c>
      <c r="U2211">
        <v>71255</v>
      </c>
      <c r="V2211">
        <v>700257</v>
      </c>
      <c r="W2211" t="s">
        <v>12640</v>
      </c>
      <c r="X2211" t="s">
        <v>13885</v>
      </c>
      <c r="Y2211">
        <v>21300</v>
      </c>
      <c r="Z2211">
        <v>9985</v>
      </c>
    </row>
    <row r="2212" spans="1:26" x14ac:dyDescent="0.25">
      <c r="A2212">
        <v>305482</v>
      </c>
      <c r="B2212">
        <v>202501</v>
      </c>
      <c r="C2212">
        <v>1</v>
      </c>
      <c r="D2212" t="s">
        <v>12772</v>
      </c>
      <c r="E2212">
        <v>4</v>
      </c>
      <c r="F2212">
        <v>712</v>
      </c>
      <c r="G2212">
        <v>158</v>
      </c>
      <c r="H2212">
        <v>30</v>
      </c>
      <c r="I2212">
        <v>11</v>
      </c>
      <c r="J2212">
        <v>2518</v>
      </c>
      <c r="K2212">
        <v>1500</v>
      </c>
      <c r="L2212">
        <v>2</v>
      </c>
      <c r="M2212">
        <v>0</v>
      </c>
      <c r="N2212">
        <v>0</v>
      </c>
      <c r="O2212">
        <v>1</v>
      </c>
      <c r="P2212">
        <v>0</v>
      </c>
      <c r="Q2212">
        <v>0</v>
      </c>
      <c r="R2212">
        <v>1</v>
      </c>
      <c r="S2212">
        <v>0</v>
      </c>
      <c r="T2212">
        <v>71030</v>
      </c>
      <c r="U2212">
        <v>71031</v>
      </c>
      <c r="V2212">
        <v>71021</v>
      </c>
      <c r="W2212" t="s">
        <v>12596</v>
      </c>
      <c r="X2212" t="s">
        <v>12595</v>
      </c>
      <c r="Y2212">
        <v>0</v>
      </c>
      <c r="Z2212">
        <v>3928</v>
      </c>
    </row>
    <row r="2213" spans="1:26" x14ac:dyDescent="0.25">
      <c r="A2213">
        <v>305482</v>
      </c>
      <c r="B2213">
        <v>202501</v>
      </c>
      <c r="C2213">
        <v>2</v>
      </c>
      <c r="D2213" t="s">
        <v>12772</v>
      </c>
      <c r="E2213">
        <v>4</v>
      </c>
      <c r="F2213">
        <v>712</v>
      </c>
      <c r="G2213">
        <v>158</v>
      </c>
      <c r="H2213">
        <v>30</v>
      </c>
      <c r="I2213">
        <v>11</v>
      </c>
      <c r="J2213">
        <v>2518</v>
      </c>
      <c r="K2213">
        <v>1500</v>
      </c>
      <c r="L2213">
        <v>2</v>
      </c>
      <c r="M2213">
        <v>0</v>
      </c>
      <c r="N2213">
        <v>0</v>
      </c>
      <c r="O2213">
        <v>1</v>
      </c>
      <c r="P2213">
        <v>0</v>
      </c>
      <c r="Q2213">
        <v>0</v>
      </c>
      <c r="R2213">
        <v>1</v>
      </c>
      <c r="S2213">
        <v>0</v>
      </c>
      <c r="T2213">
        <v>71030</v>
      </c>
      <c r="U2213">
        <v>71031</v>
      </c>
      <c r="V2213">
        <v>71021</v>
      </c>
      <c r="W2213" t="s">
        <v>12596</v>
      </c>
      <c r="X2213" t="s">
        <v>12595</v>
      </c>
      <c r="Y2213">
        <v>0</v>
      </c>
      <c r="Z2213">
        <v>3928</v>
      </c>
    </row>
    <row r="2214" spans="1:26" x14ac:dyDescent="0.25">
      <c r="A2214">
        <v>305484</v>
      </c>
      <c r="B2214">
        <v>202501</v>
      </c>
      <c r="C2214">
        <v>1</v>
      </c>
      <c r="D2214" t="s">
        <v>13628</v>
      </c>
      <c r="E2214">
        <v>4</v>
      </c>
      <c r="F2214">
        <v>598</v>
      </c>
      <c r="G2214">
        <v>127</v>
      </c>
      <c r="H2214">
        <v>18</v>
      </c>
      <c r="I2214">
        <v>9</v>
      </c>
      <c r="J2214">
        <v>3858</v>
      </c>
      <c r="K2214">
        <v>30000</v>
      </c>
      <c r="L2214">
        <v>1.5</v>
      </c>
      <c r="M2214">
        <v>0</v>
      </c>
      <c r="N2214">
        <v>0.5</v>
      </c>
      <c r="O2214">
        <v>0.5</v>
      </c>
      <c r="P2214">
        <v>0</v>
      </c>
      <c r="Q2214">
        <v>0</v>
      </c>
      <c r="R2214">
        <v>0.5</v>
      </c>
      <c r="S2214">
        <v>0</v>
      </c>
      <c r="T2214">
        <v>71030</v>
      </c>
      <c r="U2214">
        <v>71063</v>
      </c>
      <c r="V2214">
        <v>71689</v>
      </c>
      <c r="W2214" t="s">
        <v>3624</v>
      </c>
      <c r="X2214" t="s">
        <v>12595</v>
      </c>
      <c r="Y2214">
        <v>0</v>
      </c>
      <c r="Z2214">
        <v>7308</v>
      </c>
    </row>
    <row r="2215" spans="1:26" x14ac:dyDescent="0.25">
      <c r="A2215">
        <v>305484</v>
      </c>
      <c r="B2215">
        <v>202501</v>
      </c>
      <c r="C2215">
        <v>2</v>
      </c>
      <c r="D2215" t="s">
        <v>13628</v>
      </c>
      <c r="E2215">
        <v>4</v>
      </c>
      <c r="F2215">
        <v>598</v>
      </c>
      <c r="G2215">
        <v>127</v>
      </c>
      <c r="H2215">
        <v>18</v>
      </c>
      <c r="I2215">
        <v>9</v>
      </c>
      <c r="J2215">
        <v>3858</v>
      </c>
      <c r="K2215">
        <v>30000</v>
      </c>
      <c r="L2215">
        <v>1.5</v>
      </c>
      <c r="M2215">
        <v>0</v>
      </c>
      <c r="N2215">
        <v>0.5</v>
      </c>
      <c r="O2215">
        <v>0.5</v>
      </c>
      <c r="P2215">
        <v>0</v>
      </c>
      <c r="Q2215">
        <v>0</v>
      </c>
      <c r="R2215">
        <v>0.5</v>
      </c>
      <c r="S2215">
        <v>0</v>
      </c>
      <c r="T2215">
        <v>71030</v>
      </c>
      <c r="U2215">
        <v>71063</v>
      </c>
      <c r="V2215">
        <v>71689</v>
      </c>
      <c r="W2215" t="s">
        <v>3624</v>
      </c>
      <c r="X2215" t="s">
        <v>12595</v>
      </c>
      <c r="Y2215">
        <v>0</v>
      </c>
      <c r="Z2215">
        <v>7308</v>
      </c>
    </row>
    <row r="2216" spans="1:26" x14ac:dyDescent="0.25">
      <c r="A2216">
        <v>305485</v>
      </c>
      <c r="B2216">
        <v>202501</v>
      </c>
      <c r="C2216">
        <v>1</v>
      </c>
      <c r="D2216" t="s">
        <v>13764</v>
      </c>
      <c r="E2216">
        <v>4</v>
      </c>
      <c r="F2216">
        <v>418</v>
      </c>
      <c r="G2216">
        <v>77</v>
      </c>
      <c r="H2216">
        <v>12</v>
      </c>
      <c r="I2216">
        <v>6</v>
      </c>
      <c r="J2216">
        <v>8505</v>
      </c>
      <c r="K2216">
        <v>16050</v>
      </c>
      <c r="L2216">
        <v>10</v>
      </c>
      <c r="M2216">
        <v>1.5</v>
      </c>
      <c r="N2216">
        <v>1.5</v>
      </c>
      <c r="O2216">
        <v>3</v>
      </c>
      <c r="P2216">
        <v>1.5</v>
      </c>
      <c r="Q2216">
        <v>1.5</v>
      </c>
      <c r="R2216">
        <v>1</v>
      </c>
      <c r="S2216">
        <v>0</v>
      </c>
      <c r="T2216">
        <v>71030</v>
      </c>
      <c r="U2216">
        <v>71063</v>
      </c>
      <c r="V2216">
        <v>71689</v>
      </c>
      <c r="W2216" t="s">
        <v>3624</v>
      </c>
      <c r="X2216" t="s">
        <v>12595</v>
      </c>
      <c r="Y2216">
        <v>0</v>
      </c>
      <c r="Z2216">
        <v>12600</v>
      </c>
    </row>
    <row r="2217" spans="1:26" x14ac:dyDescent="0.25">
      <c r="A2217">
        <v>305485</v>
      </c>
      <c r="B2217">
        <v>202501</v>
      </c>
      <c r="C2217">
        <v>2</v>
      </c>
      <c r="D2217" t="s">
        <v>13764</v>
      </c>
      <c r="E2217">
        <v>4</v>
      </c>
      <c r="F2217">
        <v>418</v>
      </c>
      <c r="G2217">
        <v>77</v>
      </c>
      <c r="H2217">
        <v>12</v>
      </c>
      <c r="I2217">
        <v>6</v>
      </c>
      <c r="J2217">
        <v>8505</v>
      </c>
      <c r="K2217">
        <v>16050</v>
      </c>
      <c r="L2217">
        <v>10</v>
      </c>
      <c r="M2217">
        <v>1.5</v>
      </c>
      <c r="N2217">
        <v>1.5</v>
      </c>
      <c r="O2217">
        <v>3</v>
      </c>
      <c r="P2217">
        <v>1.5</v>
      </c>
      <c r="Q2217">
        <v>1.5</v>
      </c>
      <c r="R2217">
        <v>1</v>
      </c>
      <c r="S2217">
        <v>0</v>
      </c>
      <c r="T2217">
        <v>71030</v>
      </c>
      <c r="U2217">
        <v>71063</v>
      </c>
      <c r="V2217">
        <v>71689</v>
      </c>
      <c r="W2217" t="s">
        <v>3624</v>
      </c>
      <c r="X2217" t="s">
        <v>12595</v>
      </c>
      <c r="Y2217">
        <v>0</v>
      </c>
      <c r="Z2217">
        <v>12600</v>
      </c>
    </row>
    <row r="2218" spans="1:26" x14ac:dyDescent="0.25">
      <c r="A2218">
        <v>305486</v>
      </c>
      <c r="B2218">
        <v>202501</v>
      </c>
      <c r="C2218">
        <v>1</v>
      </c>
      <c r="D2218" t="s">
        <v>13765</v>
      </c>
      <c r="E2218">
        <v>4</v>
      </c>
      <c r="F2218">
        <v>916</v>
      </c>
      <c r="G2218">
        <v>230</v>
      </c>
      <c r="H2218">
        <v>27</v>
      </c>
      <c r="I2218">
        <v>9</v>
      </c>
      <c r="J2218">
        <v>0</v>
      </c>
      <c r="K2218">
        <v>0</v>
      </c>
      <c r="L2218">
        <v>0</v>
      </c>
      <c r="M2218">
        <v>0</v>
      </c>
      <c r="N2218">
        <v>0</v>
      </c>
      <c r="O2218">
        <v>0</v>
      </c>
      <c r="P2218">
        <v>0</v>
      </c>
      <c r="Q2218">
        <v>0</v>
      </c>
      <c r="R2218">
        <v>0</v>
      </c>
      <c r="S2218">
        <v>0</v>
      </c>
      <c r="T2218">
        <v>71030</v>
      </c>
      <c r="U2218">
        <v>71045</v>
      </c>
      <c r="V2218">
        <v>71039</v>
      </c>
      <c r="W2218" t="s">
        <v>12661</v>
      </c>
      <c r="X2218" t="s">
        <v>12595</v>
      </c>
      <c r="Y2218">
        <v>0</v>
      </c>
      <c r="Z2218">
        <v>0</v>
      </c>
    </row>
    <row r="2219" spans="1:26" x14ac:dyDescent="0.25">
      <c r="A2219">
        <v>305486</v>
      </c>
      <c r="B2219">
        <v>202501</v>
      </c>
      <c r="C2219">
        <v>2</v>
      </c>
      <c r="D2219" t="s">
        <v>13765</v>
      </c>
      <c r="E2219">
        <v>4</v>
      </c>
      <c r="F2219">
        <v>916</v>
      </c>
      <c r="G2219">
        <v>230</v>
      </c>
      <c r="H2219">
        <v>27</v>
      </c>
      <c r="I2219">
        <v>9</v>
      </c>
      <c r="J2219">
        <v>0</v>
      </c>
      <c r="K2219">
        <v>0</v>
      </c>
      <c r="L2219">
        <v>0</v>
      </c>
      <c r="M2219">
        <v>0</v>
      </c>
      <c r="N2219">
        <v>0</v>
      </c>
      <c r="O2219">
        <v>0</v>
      </c>
      <c r="P2219">
        <v>0</v>
      </c>
      <c r="Q2219">
        <v>0</v>
      </c>
      <c r="R2219">
        <v>0</v>
      </c>
      <c r="S2219">
        <v>0</v>
      </c>
      <c r="T2219">
        <v>71030</v>
      </c>
      <c r="U2219">
        <v>71045</v>
      </c>
      <c r="V2219">
        <v>71039</v>
      </c>
      <c r="W2219" t="s">
        <v>12661</v>
      </c>
      <c r="X2219" t="s">
        <v>12595</v>
      </c>
      <c r="Y2219">
        <v>0</v>
      </c>
      <c r="Z2219">
        <v>0</v>
      </c>
    </row>
    <row r="2220" spans="1:26" x14ac:dyDescent="0.25">
      <c r="A2220">
        <v>305489</v>
      </c>
      <c r="B2220">
        <v>202501</v>
      </c>
      <c r="C2220">
        <v>1</v>
      </c>
      <c r="D2220" t="s">
        <v>13129</v>
      </c>
      <c r="E2220">
        <v>4</v>
      </c>
      <c r="F2220">
        <v>40</v>
      </c>
      <c r="G2220">
        <v>6</v>
      </c>
      <c r="H2220">
        <v>2</v>
      </c>
      <c r="I2220">
        <v>1</v>
      </c>
      <c r="J2220">
        <v>26370</v>
      </c>
      <c r="K2220">
        <v>30000</v>
      </c>
      <c r="L2220">
        <v>8</v>
      </c>
      <c r="M2220">
        <v>4</v>
      </c>
      <c r="N2220">
        <v>1.5</v>
      </c>
      <c r="O2220">
        <v>0</v>
      </c>
      <c r="P2220">
        <v>0</v>
      </c>
      <c r="Q2220">
        <v>0.5</v>
      </c>
      <c r="R2220">
        <v>2</v>
      </c>
      <c r="S2220">
        <v>0</v>
      </c>
      <c r="T2220">
        <v>71030</v>
      </c>
      <c r="U2220">
        <v>71662</v>
      </c>
      <c r="V2220">
        <v>71042</v>
      </c>
      <c r="W2220" t="s">
        <v>12672</v>
      </c>
      <c r="X2220" t="s">
        <v>12595</v>
      </c>
      <c r="Y2220">
        <v>2950</v>
      </c>
      <c r="Z2220">
        <v>29760</v>
      </c>
    </row>
    <row r="2221" spans="1:26" x14ac:dyDescent="0.25">
      <c r="A2221">
        <v>305489</v>
      </c>
      <c r="B2221">
        <v>202501</v>
      </c>
      <c r="C2221">
        <v>2</v>
      </c>
      <c r="D2221" t="s">
        <v>13129</v>
      </c>
      <c r="E2221">
        <v>4</v>
      </c>
      <c r="F2221">
        <v>40</v>
      </c>
      <c r="G2221">
        <v>6</v>
      </c>
      <c r="H2221">
        <v>2</v>
      </c>
      <c r="I2221">
        <v>1</v>
      </c>
      <c r="J2221">
        <v>26370</v>
      </c>
      <c r="K2221">
        <v>30000</v>
      </c>
      <c r="L2221">
        <v>8</v>
      </c>
      <c r="M2221">
        <v>4</v>
      </c>
      <c r="N2221">
        <v>1.5</v>
      </c>
      <c r="O2221">
        <v>0</v>
      </c>
      <c r="P2221">
        <v>0</v>
      </c>
      <c r="Q2221">
        <v>0.5</v>
      </c>
      <c r="R2221">
        <v>2</v>
      </c>
      <c r="S2221">
        <v>0</v>
      </c>
      <c r="T2221">
        <v>71030</v>
      </c>
      <c r="U2221">
        <v>71662</v>
      </c>
      <c r="V2221">
        <v>71042</v>
      </c>
      <c r="W2221" t="s">
        <v>12672</v>
      </c>
      <c r="X2221" t="s">
        <v>12595</v>
      </c>
      <c r="Y2221">
        <v>2950</v>
      </c>
      <c r="Z2221">
        <v>29760</v>
      </c>
    </row>
    <row r="2222" spans="1:26" x14ac:dyDescent="0.25">
      <c r="A2222">
        <v>305490</v>
      </c>
      <c r="B2222">
        <v>202501</v>
      </c>
      <c r="C2222">
        <v>1</v>
      </c>
      <c r="D2222" t="s">
        <v>13766</v>
      </c>
      <c r="E2222">
        <v>3</v>
      </c>
      <c r="F2222">
        <v>78</v>
      </c>
      <c r="G2222">
        <v>16</v>
      </c>
      <c r="H2222">
        <v>2</v>
      </c>
      <c r="I2222">
        <v>0</v>
      </c>
      <c r="J2222">
        <v>38750</v>
      </c>
      <c r="K2222">
        <v>258028</v>
      </c>
      <c r="L2222">
        <v>47</v>
      </c>
      <c r="M2222">
        <v>15</v>
      </c>
      <c r="N2222">
        <v>13</v>
      </c>
      <c r="O2222">
        <v>3</v>
      </c>
      <c r="P2222">
        <v>5</v>
      </c>
      <c r="Q2222">
        <v>5</v>
      </c>
      <c r="R2222">
        <v>6</v>
      </c>
      <c r="S2222">
        <v>0</v>
      </c>
      <c r="T2222">
        <v>71030</v>
      </c>
      <c r="U2222">
        <v>71045</v>
      </c>
      <c r="V2222">
        <v>71039</v>
      </c>
      <c r="W2222" t="s">
        <v>12661</v>
      </c>
      <c r="X2222" t="s">
        <v>12595</v>
      </c>
      <c r="Y2222">
        <v>41337</v>
      </c>
      <c r="Z2222">
        <v>70747</v>
      </c>
    </row>
    <row r="2223" spans="1:26" x14ac:dyDescent="0.25">
      <c r="A2223">
        <v>305490</v>
      </c>
      <c r="B2223">
        <v>202501</v>
      </c>
      <c r="C2223">
        <v>2</v>
      </c>
      <c r="D2223" t="s">
        <v>13766</v>
      </c>
      <c r="E2223">
        <v>3</v>
      </c>
      <c r="F2223">
        <v>78</v>
      </c>
      <c r="G2223">
        <v>16</v>
      </c>
      <c r="H2223">
        <v>2</v>
      </c>
      <c r="I2223">
        <v>0</v>
      </c>
      <c r="J2223">
        <v>38750</v>
      </c>
      <c r="K2223">
        <v>258028</v>
      </c>
      <c r="L2223">
        <v>47</v>
      </c>
      <c r="M2223">
        <v>15</v>
      </c>
      <c r="N2223">
        <v>13</v>
      </c>
      <c r="O2223">
        <v>3</v>
      </c>
      <c r="P2223">
        <v>5</v>
      </c>
      <c r="Q2223">
        <v>5</v>
      </c>
      <c r="R2223">
        <v>6</v>
      </c>
      <c r="S2223">
        <v>0</v>
      </c>
      <c r="T2223">
        <v>71030</v>
      </c>
      <c r="U2223">
        <v>71045</v>
      </c>
      <c r="V2223">
        <v>71039</v>
      </c>
      <c r="W2223" t="s">
        <v>12661</v>
      </c>
      <c r="X2223" t="s">
        <v>12595</v>
      </c>
      <c r="Y2223">
        <v>41337</v>
      </c>
      <c r="Z2223">
        <v>70747</v>
      </c>
    </row>
    <row r="2224" spans="1:26" x14ac:dyDescent="0.25">
      <c r="A2224">
        <v>305491</v>
      </c>
      <c r="B2224">
        <v>202501</v>
      </c>
      <c r="C2224">
        <v>1</v>
      </c>
      <c r="D2224" t="s">
        <v>13767</v>
      </c>
      <c r="E2224">
        <v>4</v>
      </c>
      <c r="F2224">
        <v>458</v>
      </c>
      <c r="G2224">
        <v>117</v>
      </c>
      <c r="H2224">
        <v>8</v>
      </c>
      <c r="I2224">
        <v>4</v>
      </c>
      <c r="J2224">
        <v>8081</v>
      </c>
      <c r="K2224">
        <v>4861</v>
      </c>
      <c r="L2224">
        <v>11</v>
      </c>
      <c r="M2224">
        <v>2</v>
      </c>
      <c r="N2224">
        <v>4</v>
      </c>
      <c r="O2224">
        <v>1.5</v>
      </c>
      <c r="P2224">
        <v>1</v>
      </c>
      <c r="Q2224">
        <v>2</v>
      </c>
      <c r="R2224">
        <v>0.5</v>
      </c>
      <c r="S2224">
        <v>0</v>
      </c>
      <c r="T2224">
        <v>71590</v>
      </c>
      <c r="U2224">
        <v>71606</v>
      </c>
      <c r="V2224">
        <v>71337</v>
      </c>
      <c r="W2224" t="s">
        <v>13891</v>
      </c>
      <c r="X2224" t="s">
        <v>12590</v>
      </c>
      <c r="Y2224">
        <v>0</v>
      </c>
      <c r="Z2224">
        <v>11471</v>
      </c>
    </row>
    <row r="2225" spans="1:26" x14ac:dyDescent="0.25">
      <c r="A2225">
        <v>305491</v>
      </c>
      <c r="B2225">
        <v>202501</v>
      </c>
      <c r="C2225">
        <v>2</v>
      </c>
      <c r="D2225" t="s">
        <v>13767</v>
      </c>
      <c r="E2225">
        <v>4</v>
      </c>
      <c r="F2225">
        <v>458</v>
      </c>
      <c r="G2225">
        <v>117</v>
      </c>
      <c r="H2225">
        <v>8</v>
      </c>
      <c r="I2225">
        <v>4</v>
      </c>
      <c r="J2225">
        <v>8081</v>
      </c>
      <c r="K2225">
        <v>4861</v>
      </c>
      <c r="L2225">
        <v>11</v>
      </c>
      <c r="M2225">
        <v>2</v>
      </c>
      <c r="N2225">
        <v>4</v>
      </c>
      <c r="O2225">
        <v>1.5</v>
      </c>
      <c r="P2225">
        <v>1</v>
      </c>
      <c r="Q2225">
        <v>2</v>
      </c>
      <c r="R2225">
        <v>0.5</v>
      </c>
      <c r="S2225">
        <v>0</v>
      </c>
      <c r="T2225">
        <v>71590</v>
      </c>
      <c r="U2225">
        <v>71606</v>
      </c>
      <c r="V2225">
        <v>71337</v>
      </c>
      <c r="W2225" t="s">
        <v>13891</v>
      </c>
      <c r="X2225" t="s">
        <v>12590</v>
      </c>
      <c r="Y2225">
        <v>0</v>
      </c>
      <c r="Z2225">
        <v>11471</v>
      </c>
    </row>
    <row r="2226" spans="1:26" x14ac:dyDescent="0.25">
      <c r="A2226">
        <v>305493</v>
      </c>
      <c r="B2226">
        <v>202501</v>
      </c>
      <c r="C2226">
        <v>1</v>
      </c>
      <c r="D2226" t="s">
        <v>13768</v>
      </c>
      <c r="E2226">
        <v>2</v>
      </c>
      <c r="F2226">
        <v>34</v>
      </c>
      <c r="G2226">
        <v>9</v>
      </c>
      <c r="H2226">
        <v>0</v>
      </c>
      <c r="I2226">
        <v>0</v>
      </c>
      <c r="J2226">
        <v>86898</v>
      </c>
      <c r="K2226">
        <v>302037</v>
      </c>
      <c r="L2226">
        <v>114</v>
      </c>
      <c r="M2226">
        <v>25</v>
      </c>
      <c r="N2226">
        <v>36</v>
      </c>
      <c r="O2226">
        <v>13</v>
      </c>
      <c r="P2226">
        <v>20</v>
      </c>
      <c r="Q2226">
        <v>6</v>
      </c>
      <c r="R2226">
        <v>14</v>
      </c>
      <c r="S2226">
        <v>0</v>
      </c>
      <c r="T2226">
        <v>71590</v>
      </c>
      <c r="U2226">
        <v>71601</v>
      </c>
      <c r="V2226">
        <v>0</v>
      </c>
      <c r="W2226" t="s">
        <v>12603</v>
      </c>
      <c r="X2226" t="s">
        <v>12590</v>
      </c>
      <c r="Y2226">
        <v>100095</v>
      </c>
      <c r="Z2226">
        <v>138722</v>
      </c>
    </row>
    <row r="2227" spans="1:26" x14ac:dyDescent="0.25">
      <c r="A2227">
        <v>305493</v>
      </c>
      <c r="B2227">
        <v>202501</v>
      </c>
      <c r="C2227">
        <v>2</v>
      </c>
      <c r="D2227" t="s">
        <v>13768</v>
      </c>
      <c r="E2227">
        <v>2</v>
      </c>
      <c r="F2227">
        <v>34</v>
      </c>
      <c r="G2227">
        <v>9</v>
      </c>
      <c r="H2227">
        <v>0</v>
      </c>
      <c r="I2227">
        <v>0</v>
      </c>
      <c r="J2227">
        <v>86898</v>
      </c>
      <c r="K2227">
        <v>302037</v>
      </c>
      <c r="L2227">
        <v>114</v>
      </c>
      <c r="M2227">
        <v>25</v>
      </c>
      <c r="N2227">
        <v>36</v>
      </c>
      <c r="O2227">
        <v>13</v>
      </c>
      <c r="P2227">
        <v>20</v>
      </c>
      <c r="Q2227">
        <v>6</v>
      </c>
      <c r="R2227">
        <v>14</v>
      </c>
      <c r="S2227">
        <v>0</v>
      </c>
      <c r="T2227">
        <v>71590</v>
      </c>
      <c r="U2227">
        <v>71601</v>
      </c>
      <c r="V2227">
        <v>0</v>
      </c>
      <c r="W2227" t="s">
        <v>12603</v>
      </c>
      <c r="X2227" t="s">
        <v>12590</v>
      </c>
      <c r="Y2227">
        <v>100095</v>
      </c>
      <c r="Z2227">
        <v>138722</v>
      </c>
    </row>
    <row r="2228" spans="1:26" x14ac:dyDescent="0.25">
      <c r="A2228">
        <v>305494</v>
      </c>
      <c r="B2228">
        <v>202501</v>
      </c>
      <c r="C2228">
        <v>1</v>
      </c>
      <c r="D2228" t="s">
        <v>13057</v>
      </c>
      <c r="E2228">
        <v>4</v>
      </c>
      <c r="F2228">
        <v>506</v>
      </c>
      <c r="G2228">
        <v>129</v>
      </c>
      <c r="H2228">
        <v>14</v>
      </c>
      <c r="I2228">
        <v>6</v>
      </c>
      <c r="J2228">
        <v>7046</v>
      </c>
      <c r="K2228">
        <v>1000</v>
      </c>
      <c r="L2228">
        <v>7</v>
      </c>
      <c r="M2228">
        <v>0</v>
      </c>
      <c r="N2228">
        <v>2</v>
      </c>
      <c r="O2228">
        <v>2</v>
      </c>
      <c r="P2228">
        <v>0</v>
      </c>
      <c r="Q2228">
        <v>3</v>
      </c>
      <c r="R2228">
        <v>0</v>
      </c>
      <c r="S2228">
        <v>0</v>
      </c>
      <c r="T2228">
        <v>71590</v>
      </c>
      <c r="U2228">
        <v>71595</v>
      </c>
      <c r="V2228">
        <v>71358</v>
      </c>
      <c r="W2228" t="s">
        <v>12693</v>
      </c>
      <c r="X2228" t="s">
        <v>12590</v>
      </c>
      <c r="Y2228">
        <v>4890</v>
      </c>
      <c r="Z2228">
        <v>10204</v>
      </c>
    </row>
    <row r="2229" spans="1:26" x14ac:dyDescent="0.25">
      <c r="A2229">
        <v>305494</v>
      </c>
      <c r="B2229">
        <v>202501</v>
      </c>
      <c r="C2229">
        <v>2</v>
      </c>
      <c r="D2229" t="s">
        <v>13057</v>
      </c>
      <c r="E2229">
        <v>4</v>
      </c>
      <c r="F2229">
        <v>506</v>
      </c>
      <c r="G2229">
        <v>129</v>
      </c>
      <c r="H2229">
        <v>14</v>
      </c>
      <c r="I2229">
        <v>6</v>
      </c>
      <c r="J2229">
        <v>7046</v>
      </c>
      <c r="K2229">
        <v>1000</v>
      </c>
      <c r="L2229">
        <v>7</v>
      </c>
      <c r="M2229">
        <v>0</v>
      </c>
      <c r="N2229">
        <v>2</v>
      </c>
      <c r="O2229">
        <v>2</v>
      </c>
      <c r="P2229">
        <v>0</v>
      </c>
      <c r="Q2229">
        <v>3</v>
      </c>
      <c r="R2229">
        <v>0</v>
      </c>
      <c r="S2229">
        <v>0</v>
      </c>
      <c r="T2229">
        <v>71590</v>
      </c>
      <c r="U2229">
        <v>71595</v>
      </c>
      <c r="V2229">
        <v>71358</v>
      </c>
      <c r="W2229" t="s">
        <v>12693</v>
      </c>
      <c r="X2229" t="s">
        <v>12590</v>
      </c>
      <c r="Y2229">
        <v>4890</v>
      </c>
      <c r="Z2229">
        <v>10204</v>
      </c>
    </row>
    <row r="2230" spans="1:26" x14ac:dyDescent="0.25">
      <c r="A2230">
        <v>305495</v>
      </c>
      <c r="B2230">
        <v>202501</v>
      </c>
      <c r="C2230">
        <v>1</v>
      </c>
      <c r="D2230" t="s">
        <v>13769</v>
      </c>
      <c r="E2230">
        <v>3</v>
      </c>
      <c r="F2230">
        <v>118</v>
      </c>
      <c r="G2230">
        <v>30</v>
      </c>
      <c r="H2230">
        <v>5</v>
      </c>
      <c r="I2230">
        <v>0</v>
      </c>
      <c r="J2230">
        <v>20695</v>
      </c>
      <c r="K2230">
        <v>74881</v>
      </c>
      <c r="L2230">
        <v>30</v>
      </c>
      <c r="M2230">
        <v>7</v>
      </c>
      <c r="N2230">
        <v>9</v>
      </c>
      <c r="O2230">
        <v>2</v>
      </c>
      <c r="P2230">
        <v>2</v>
      </c>
      <c r="Q2230">
        <v>7</v>
      </c>
      <c r="R2230">
        <v>3</v>
      </c>
      <c r="S2230">
        <v>0</v>
      </c>
      <c r="T2230">
        <v>71590</v>
      </c>
      <c r="U2230">
        <v>71607</v>
      </c>
      <c r="V2230">
        <v>700398</v>
      </c>
      <c r="W2230" t="s">
        <v>12589</v>
      </c>
      <c r="X2230" t="s">
        <v>12590</v>
      </c>
      <c r="Y2230">
        <v>45779</v>
      </c>
      <c r="Z2230">
        <v>30379</v>
      </c>
    </row>
    <row r="2231" spans="1:26" x14ac:dyDescent="0.25">
      <c r="A2231">
        <v>305495</v>
      </c>
      <c r="B2231">
        <v>202501</v>
      </c>
      <c r="C2231">
        <v>2</v>
      </c>
      <c r="D2231" t="s">
        <v>13769</v>
      </c>
      <c r="E2231">
        <v>3</v>
      </c>
      <c r="F2231">
        <v>118</v>
      </c>
      <c r="G2231">
        <v>30</v>
      </c>
      <c r="H2231">
        <v>5</v>
      </c>
      <c r="I2231">
        <v>0</v>
      </c>
      <c r="J2231">
        <v>20695</v>
      </c>
      <c r="K2231">
        <v>74881</v>
      </c>
      <c r="L2231">
        <v>30</v>
      </c>
      <c r="M2231">
        <v>7</v>
      </c>
      <c r="N2231">
        <v>9</v>
      </c>
      <c r="O2231">
        <v>2</v>
      </c>
      <c r="P2231">
        <v>2</v>
      </c>
      <c r="Q2231">
        <v>7</v>
      </c>
      <c r="R2231">
        <v>3</v>
      </c>
      <c r="S2231">
        <v>0</v>
      </c>
      <c r="T2231">
        <v>71590</v>
      </c>
      <c r="U2231">
        <v>71607</v>
      </c>
      <c r="V2231">
        <v>700398</v>
      </c>
      <c r="W2231" t="s">
        <v>12589</v>
      </c>
      <c r="X2231" t="s">
        <v>12590</v>
      </c>
      <c r="Y2231">
        <v>45779</v>
      </c>
      <c r="Z2231">
        <v>30379</v>
      </c>
    </row>
    <row r="2232" spans="1:26" x14ac:dyDescent="0.25">
      <c r="A2232">
        <v>305496</v>
      </c>
      <c r="B2232">
        <v>202501</v>
      </c>
      <c r="C2232">
        <v>1</v>
      </c>
      <c r="D2232" t="s">
        <v>12964</v>
      </c>
      <c r="E2232">
        <v>4</v>
      </c>
      <c r="F2232">
        <v>136</v>
      </c>
      <c r="G2232">
        <v>32</v>
      </c>
      <c r="H2232">
        <v>3</v>
      </c>
      <c r="I2232">
        <v>2</v>
      </c>
      <c r="J2232">
        <v>17840</v>
      </c>
      <c r="K2232">
        <v>8412</v>
      </c>
      <c r="L2232">
        <v>11</v>
      </c>
      <c r="M2232">
        <v>5</v>
      </c>
      <c r="N2232">
        <v>4</v>
      </c>
      <c r="O2232">
        <v>1</v>
      </c>
      <c r="P2232">
        <v>0</v>
      </c>
      <c r="Q2232">
        <v>0</v>
      </c>
      <c r="R2232">
        <v>1</v>
      </c>
      <c r="S2232">
        <v>0</v>
      </c>
      <c r="T2232">
        <v>71590</v>
      </c>
      <c r="U2232">
        <v>71606</v>
      </c>
      <c r="V2232">
        <v>71337</v>
      </c>
      <c r="W2232" t="s">
        <v>13891</v>
      </c>
      <c r="X2232" t="s">
        <v>12590</v>
      </c>
      <c r="Y2232">
        <v>30553</v>
      </c>
      <c r="Z2232">
        <v>21421</v>
      </c>
    </row>
    <row r="2233" spans="1:26" x14ac:dyDescent="0.25">
      <c r="A2233">
        <v>305496</v>
      </c>
      <c r="B2233">
        <v>202501</v>
      </c>
      <c r="C2233">
        <v>2</v>
      </c>
      <c r="D2233" t="s">
        <v>12964</v>
      </c>
      <c r="E2233">
        <v>4</v>
      </c>
      <c r="F2233">
        <v>136</v>
      </c>
      <c r="G2233">
        <v>32</v>
      </c>
      <c r="H2233">
        <v>3</v>
      </c>
      <c r="I2233">
        <v>2</v>
      </c>
      <c r="J2233">
        <v>17840</v>
      </c>
      <c r="K2233">
        <v>8412</v>
      </c>
      <c r="L2233">
        <v>11</v>
      </c>
      <c r="M2233">
        <v>5</v>
      </c>
      <c r="N2233">
        <v>4</v>
      </c>
      <c r="O2233">
        <v>1</v>
      </c>
      <c r="P2233">
        <v>0</v>
      </c>
      <c r="Q2233">
        <v>0</v>
      </c>
      <c r="R2233">
        <v>1</v>
      </c>
      <c r="S2233">
        <v>0</v>
      </c>
      <c r="T2233">
        <v>71590</v>
      </c>
      <c r="U2233">
        <v>71606</v>
      </c>
      <c r="V2233">
        <v>71337</v>
      </c>
      <c r="W2233" t="s">
        <v>13891</v>
      </c>
      <c r="X2233" t="s">
        <v>12590</v>
      </c>
      <c r="Y2233">
        <v>30553</v>
      </c>
      <c r="Z2233">
        <v>21421</v>
      </c>
    </row>
    <row r="2234" spans="1:26" x14ac:dyDescent="0.25">
      <c r="A2234">
        <v>305498</v>
      </c>
      <c r="B2234">
        <v>202501</v>
      </c>
      <c r="C2234">
        <v>1</v>
      </c>
      <c r="D2234" t="s">
        <v>13483</v>
      </c>
      <c r="E2234">
        <v>4</v>
      </c>
      <c r="F2234">
        <v>916</v>
      </c>
      <c r="G2234">
        <v>228</v>
      </c>
      <c r="H2234">
        <v>18</v>
      </c>
      <c r="I2234">
        <v>7</v>
      </c>
      <c r="J2234">
        <v>0</v>
      </c>
      <c r="K2234">
        <v>0</v>
      </c>
      <c r="L2234">
        <v>0</v>
      </c>
      <c r="M2234">
        <v>0</v>
      </c>
      <c r="N2234">
        <v>0</v>
      </c>
      <c r="O2234">
        <v>0</v>
      </c>
      <c r="P2234">
        <v>0</v>
      </c>
      <c r="Q2234">
        <v>0</v>
      </c>
      <c r="R2234">
        <v>0</v>
      </c>
      <c r="S2234">
        <v>0</v>
      </c>
      <c r="T2234">
        <v>71590</v>
      </c>
      <c r="U2234">
        <v>71606</v>
      </c>
      <c r="V2234">
        <v>71324</v>
      </c>
      <c r="W2234" t="s">
        <v>13891</v>
      </c>
      <c r="X2234" t="s">
        <v>12590</v>
      </c>
      <c r="Y2234">
        <v>0</v>
      </c>
      <c r="Z2234">
        <v>0</v>
      </c>
    </row>
    <row r="2235" spans="1:26" x14ac:dyDescent="0.25">
      <c r="A2235">
        <v>305498</v>
      </c>
      <c r="B2235">
        <v>202501</v>
      </c>
      <c r="C2235">
        <v>2</v>
      </c>
      <c r="D2235" t="s">
        <v>13483</v>
      </c>
      <c r="E2235">
        <v>4</v>
      </c>
      <c r="F2235">
        <v>916</v>
      </c>
      <c r="G2235">
        <v>228</v>
      </c>
      <c r="H2235">
        <v>18</v>
      </c>
      <c r="I2235">
        <v>7</v>
      </c>
      <c r="J2235">
        <v>0</v>
      </c>
      <c r="K2235">
        <v>0</v>
      </c>
      <c r="L2235">
        <v>0</v>
      </c>
      <c r="M2235">
        <v>0</v>
      </c>
      <c r="N2235">
        <v>0</v>
      </c>
      <c r="O2235">
        <v>0</v>
      </c>
      <c r="P2235">
        <v>0</v>
      </c>
      <c r="Q2235">
        <v>0</v>
      </c>
      <c r="R2235">
        <v>0</v>
      </c>
      <c r="S2235">
        <v>0</v>
      </c>
      <c r="T2235">
        <v>71590</v>
      </c>
      <c r="U2235">
        <v>71606</v>
      </c>
      <c r="V2235">
        <v>71324</v>
      </c>
      <c r="W2235" t="s">
        <v>13891</v>
      </c>
      <c r="X2235" t="s">
        <v>12590</v>
      </c>
      <c r="Y2235">
        <v>0</v>
      </c>
      <c r="Z2235">
        <v>0</v>
      </c>
    </row>
    <row r="2236" spans="1:26" x14ac:dyDescent="0.25">
      <c r="A2236">
        <v>305500</v>
      </c>
      <c r="B2236">
        <v>202501</v>
      </c>
      <c r="C2236">
        <v>1</v>
      </c>
      <c r="D2236" t="s">
        <v>13004</v>
      </c>
      <c r="E2236">
        <v>3</v>
      </c>
      <c r="F2236">
        <v>65</v>
      </c>
      <c r="G2236">
        <v>14</v>
      </c>
      <c r="H2236">
        <v>3</v>
      </c>
      <c r="I2236">
        <v>0</v>
      </c>
      <c r="J2236">
        <v>54011</v>
      </c>
      <c r="K2236">
        <v>255558</v>
      </c>
      <c r="L2236">
        <v>49.5</v>
      </c>
      <c r="M2236">
        <v>14.5</v>
      </c>
      <c r="N2236">
        <v>8.5</v>
      </c>
      <c r="O2236">
        <v>7</v>
      </c>
      <c r="P2236">
        <v>7.5</v>
      </c>
      <c r="Q2236">
        <v>8</v>
      </c>
      <c r="R2236">
        <v>4</v>
      </c>
      <c r="S2236">
        <v>0</v>
      </c>
      <c r="T2236">
        <v>71030</v>
      </c>
      <c r="U2236">
        <v>71031</v>
      </c>
      <c r="V2236">
        <v>71013</v>
      </c>
      <c r="W2236" t="s">
        <v>12596</v>
      </c>
      <c r="X2236" t="s">
        <v>12595</v>
      </c>
      <c r="Y2236">
        <v>40925</v>
      </c>
      <c r="Z2236">
        <v>83621</v>
      </c>
    </row>
    <row r="2237" spans="1:26" x14ac:dyDescent="0.25">
      <c r="A2237">
        <v>305500</v>
      </c>
      <c r="B2237">
        <v>202501</v>
      </c>
      <c r="C2237">
        <v>2</v>
      </c>
      <c r="D2237" t="s">
        <v>13004</v>
      </c>
      <c r="E2237">
        <v>3</v>
      </c>
      <c r="F2237">
        <v>65</v>
      </c>
      <c r="G2237">
        <v>14</v>
      </c>
      <c r="H2237">
        <v>3</v>
      </c>
      <c r="I2237">
        <v>0</v>
      </c>
      <c r="J2237">
        <v>54011</v>
      </c>
      <c r="K2237">
        <v>255558</v>
      </c>
      <c r="L2237">
        <v>49.5</v>
      </c>
      <c r="M2237">
        <v>14.5</v>
      </c>
      <c r="N2237">
        <v>8.5</v>
      </c>
      <c r="O2237">
        <v>7</v>
      </c>
      <c r="P2237">
        <v>7.5</v>
      </c>
      <c r="Q2237">
        <v>8</v>
      </c>
      <c r="R2237">
        <v>4</v>
      </c>
      <c r="S2237">
        <v>0</v>
      </c>
      <c r="T2237">
        <v>71030</v>
      </c>
      <c r="U2237">
        <v>71031</v>
      </c>
      <c r="V2237">
        <v>71013</v>
      </c>
      <c r="W2237" t="s">
        <v>12596</v>
      </c>
      <c r="X2237" t="s">
        <v>12595</v>
      </c>
      <c r="Y2237">
        <v>40925</v>
      </c>
      <c r="Z2237">
        <v>83621</v>
      </c>
    </row>
    <row r="2238" spans="1:26" x14ac:dyDescent="0.25">
      <c r="A2238">
        <v>305505</v>
      </c>
      <c r="B2238">
        <v>202501</v>
      </c>
      <c r="C2238">
        <v>1</v>
      </c>
      <c r="D2238" t="s">
        <v>13668</v>
      </c>
      <c r="E2238">
        <v>4</v>
      </c>
      <c r="F2238">
        <v>99</v>
      </c>
      <c r="G2238">
        <v>21</v>
      </c>
      <c r="H2238">
        <v>2</v>
      </c>
      <c r="I2238">
        <v>1</v>
      </c>
      <c r="J2238">
        <v>14301</v>
      </c>
      <c r="K2238">
        <v>7885</v>
      </c>
      <c r="L2238">
        <v>14</v>
      </c>
      <c r="M2238">
        <v>0.5</v>
      </c>
      <c r="N2238">
        <v>7.5</v>
      </c>
      <c r="O2238">
        <v>3</v>
      </c>
      <c r="P2238">
        <v>2</v>
      </c>
      <c r="Q2238">
        <v>0</v>
      </c>
      <c r="R2238">
        <v>1</v>
      </c>
      <c r="S2238">
        <v>0</v>
      </c>
      <c r="T2238">
        <v>71030</v>
      </c>
      <c r="U2238">
        <v>71024</v>
      </c>
      <c r="V2238">
        <v>71491</v>
      </c>
      <c r="W2238" t="s">
        <v>12597</v>
      </c>
      <c r="X2238" t="s">
        <v>12595</v>
      </c>
      <c r="Y2238">
        <v>0</v>
      </c>
      <c r="Z2238">
        <v>23174</v>
      </c>
    </row>
    <row r="2239" spans="1:26" x14ac:dyDescent="0.25">
      <c r="A2239">
        <v>305505</v>
      </c>
      <c r="B2239">
        <v>202501</v>
      </c>
      <c r="C2239">
        <v>2</v>
      </c>
      <c r="D2239" t="s">
        <v>13668</v>
      </c>
      <c r="E2239">
        <v>4</v>
      </c>
      <c r="F2239">
        <v>99</v>
      </c>
      <c r="G2239">
        <v>21</v>
      </c>
      <c r="H2239">
        <v>2</v>
      </c>
      <c r="I2239">
        <v>1</v>
      </c>
      <c r="J2239">
        <v>14301</v>
      </c>
      <c r="K2239">
        <v>7885</v>
      </c>
      <c r="L2239">
        <v>14</v>
      </c>
      <c r="M2239">
        <v>0.5</v>
      </c>
      <c r="N2239">
        <v>7.5</v>
      </c>
      <c r="O2239">
        <v>3</v>
      </c>
      <c r="P2239">
        <v>2</v>
      </c>
      <c r="Q2239">
        <v>0</v>
      </c>
      <c r="R2239">
        <v>1</v>
      </c>
      <c r="S2239">
        <v>0</v>
      </c>
      <c r="T2239">
        <v>71030</v>
      </c>
      <c r="U2239">
        <v>71024</v>
      </c>
      <c r="V2239">
        <v>71491</v>
      </c>
      <c r="W2239" t="s">
        <v>12597</v>
      </c>
      <c r="X2239" t="s">
        <v>12595</v>
      </c>
      <c r="Y2239">
        <v>0</v>
      </c>
      <c r="Z2239">
        <v>23174</v>
      </c>
    </row>
    <row r="2240" spans="1:26" x14ac:dyDescent="0.25">
      <c r="A2240">
        <v>305508</v>
      </c>
      <c r="B2240">
        <v>202501</v>
      </c>
      <c r="C2240">
        <v>1</v>
      </c>
      <c r="D2240" t="s">
        <v>12741</v>
      </c>
      <c r="E2240">
        <v>4</v>
      </c>
      <c r="F2240">
        <v>630</v>
      </c>
      <c r="G2240">
        <v>212</v>
      </c>
      <c r="H2240">
        <v>13</v>
      </c>
      <c r="I2240">
        <v>8</v>
      </c>
      <c r="J2240">
        <v>5064</v>
      </c>
      <c r="K2240">
        <v>2000</v>
      </c>
      <c r="L2240">
        <v>9.5</v>
      </c>
      <c r="M2240">
        <v>1.5</v>
      </c>
      <c r="N2240">
        <v>0.5</v>
      </c>
      <c r="O2240">
        <v>2</v>
      </c>
      <c r="P2240">
        <v>1</v>
      </c>
      <c r="Q2240">
        <v>4.5</v>
      </c>
      <c r="R2240">
        <v>0</v>
      </c>
      <c r="S2240">
        <v>0</v>
      </c>
      <c r="T2240">
        <v>71251</v>
      </c>
      <c r="U2240">
        <v>70066</v>
      </c>
      <c r="V2240">
        <v>71494</v>
      </c>
      <c r="W2240" t="s">
        <v>12627</v>
      </c>
      <c r="X2240" t="s">
        <v>13885</v>
      </c>
      <c r="Y2240">
        <v>0</v>
      </c>
      <c r="Z2240">
        <v>6501</v>
      </c>
    </row>
    <row r="2241" spans="1:26" x14ac:dyDescent="0.25">
      <c r="A2241">
        <v>305508</v>
      </c>
      <c r="B2241">
        <v>202501</v>
      </c>
      <c r="C2241">
        <v>2</v>
      </c>
      <c r="D2241" t="s">
        <v>12741</v>
      </c>
      <c r="E2241">
        <v>4</v>
      </c>
      <c r="F2241">
        <v>630</v>
      </c>
      <c r="G2241">
        <v>212</v>
      </c>
      <c r="H2241">
        <v>13</v>
      </c>
      <c r="I2241">
        <v>8</v>
      </c>
      <c r="J2241">
        <v>5064</v>
      </c>
      <c r="K2241">
        <v>2000</v>
      </c>
      <c r="L2241">
        <v>9.5</v>
      </c>
      <c r="M2241">
        <v>1.5</v>
      </c>
      <c r="N2241">
        <v>0.5</v>
      </c>
      <c r="O2241">
        <v>2</v>
      </c>
      <c r="P2241">
        <v>1</v>
      </c>
      <c r="Q2241">
        <v>4.5</v>
      </c>
      <c r="R2241">
        <v>0</v>
      </c>
      <c r="S2241">
        <v>0</v>
      </c>
      <c r="T2241">
        <v>71251</v>
      </c>
      <c r="U2241">
        <v>70066</v>
      </c>
      <c r="V2241">
        <v>71494</v>
      </c>
      <c r="W2241" t="s">
        <v>12627</v>
      </c>
      <c r="X2241" t="s">
        <v>13885</v>
      </c>
      <c r="Y2241">
        <v>0</v>
      </c>
      <c r="Z2241">
        <v>6501</v>
      </c>
    </row>
    <row r="2242" spans="1:26" x14ac:dyDescent="0.25">
      <c r="A2242">
        <v>305509</v>
      </c>
      <c r="B2242">
        <v>202501</v>
      </c>
      <c r="C2242">
        <v>1</v>
      </c>
      <c r="D2242" t="s">
        <v>12751</v>
      </c>
      <c r="E2242">
        <v>4</v>
      </c>
      <c r="F2242">
        <v>196</v>
      </c>
      <c r="G2242">
        <v>52</v>
      </c>
      <c r="H2242">
        <v>9</v>
      </c>
      <c r="I2242">
        <v>3</v>
      </c>
      <c r="J2242">
        <v>12099</v>
      </c>
      <c r="K2242">
        <v>51618</v>
      </c>
      <c r="L2242">
        <v>9</v>
      </c>
      <c r="M2242">
        <v>5</v>
      </c>
      <c r="N2242">
        <v>0</v>
      </c>
      <c r="O2242">
        <v>1</v>
      </c>
      <c r="P2242">
        <v>1</v>
      </c>
      <c r="Q2242">
        <v>0</v>
      </c>
      <c r="R2242">
        <v>2</v>
      </c>
      <c r="S2242">
        <v>0</v>
      </c>
      <c r="T2242">
        <v>71590</v>
      </c>
      <c r="U2242">
        <v>71594</v>
      </c>
      <c r="V2242">
        <v>71081</v>
      </c>
      <c r="W2242" t="s">
        <v>12670</v>
      </c>
      <c r="X2242" t="s">
        <v>12590</v>
      </c>
      <c r="Y2242">
        <v>65068</v>
      </c>
      <c r="Z2242">
        <v>19065</v>
      </c>
    </row>
    <row r="2243" spans="1:26" x14ac:dyDescent="0.25">
      <c r="A2243">
        <v>305509</v>
      </c>
      <c r="B2243">
        <v>202501</v>
      </c>
      <c r="C2243">
        <v>2</v>
      </c>
      <c r="D2243" t="s">
        <v>12751</v>
      </c>
      <c r="E2243">
        <v>4</v>
      </c>
      <c r="F2243">
        <v>196</v>
      </c>
      <c r="G2243">
        <v>52</v>
      </c>
      <c r="H2243">
        <v>9</v>
      </c>
      <c r="I2243">
        <v>3</v>
      </c>
      <c r="J2243">
        <v>12099</v>
      </c>
      <c r="K2243">
        <v>51618</v>
      </c>
      <c r="L2243">
        <v>9</v>
      </c>
      <c r="M2243">
        <v>5</v>
      </c>
      <c r="N2243">
        <v>0</v>
      </c>
      <c r="O2243">
        <v>1</v>
      </c>
      <c r="P2243">
        <v>1</v>
      </c>
      <c r="Q2243">
        <v>0</v>
      </c>
      <c r="R2243">
        <v>2</v>
      </c>
      <c r="S2243">
        <v>0</v>
      </c>
      <c r="T2243">
        <v>71590</v>
      </c>
      <c r="U2243">
        <v>71594</v>
      </c>
      <c r="V2243">
        <v>71081</v>
      </c>
      <c r="W2243" t="s">
        <v>12670</v>
      </c>
      <c r="X2243" t="s">
        <v>12590</v>
      </c>
      <c r="Y2243">
        <v>65068</v>
      </c>
      <c r="Z2243">
        <v>19065</v>
      </c>
    </row>
    <row r="2244" spans="1:26" x14ac:dyDescent="0.25">
      <c r="A2244">
        <v>305510</v>
      </c>
      <c r="B2244">
        <v>202501</v>
      </c>
      <c r="C2244">
        <v>1</v>
      </c>
      <c r="D2244" t="s">
        <v>13747</v>
      </c>
      <c r="E2244">
        <v>4</v>
      </c>
      <c r="F2244">
        <v>168</v>
      </c>
      <c r="G2244">
        <v>33</v>
      </c>
      <c r="H2244">
        <v>3</v>
      </c>
      <c r="I2244">
        <v>2</v>
      </c>
      <c r="J2244">
        <v>13121</v>
      </c>
      <c r="K2244">
        <v>47400</v>
      </c>
      <c r="L2244">
        <v>7</v>
      </c>
      <c r="M2244">
        <v>4</v>
      </c>
      <c r="N2244">
        <v>1</v>
      </c>
      <c r="O2244">
        <v>1</v>
      </c>
      <c r="P2244">
        <v>0</v>
      </c>
      <c r="Q2244">
        <v>0</v>
      </c>
      <c r="R2244">
        <v>1</v>
      </c>
      <c r="S2244">
        <v>0</v>
      </c>
      <c r="T2244">
        <v>71030</v>
      </c>
      <c r="U2244">
        <v>71024</v>
      </c>
      <c r="V2244">
        <v>71491</v>
      </c>
      <c r="W2244" t="s">
        <v>12597</v>
      </c>
      <c r="X2244" t="s">
        <v>12595</v>
      </c>
      <c r="Y2244">
        <v>8704</v>
      </c>
      <c r="Z2244">
        <v>19981</v>
      </c>
    </row>
    <row r="2245" spans="1:26" x14ac:dyDescent="0.25">
      <c r="A2245">
        <v>305510</v>
      </c>
      <c r="B2245">
        <v>202501</v>
      </c>
      <c r="C2245">
        <v>2</v>
      </c>
      <c r="D2245" t="s">
        <v>13747</v>
      </c>
      <c r="E2245">
        <v>4</v>
      </c>
      <c r="F2245">
        <v>168</v>
      </c>
      <c r="G2245">
        <v>33</v>
      </c>
      <c r="H2245">
        <v>3</v>
      </c>
      <c r="I2245">
        <v>2</v>
      </c>
      <c r="J2245">
        <v>13121</v>
      </c>
      <c r="K2245">
        <v>47400</v>
      </c>
      <c r="L2245">
        <v>7</v>
      </c>
      <c r="M2245">
        <v>4</v>
      </c>
      <c r="N2245">
        <v>1</v>
      </c>
      <c r="O2245">
        <v>1</v>
      </c>
      <c r="P2245">
        <v>0</v>
      </c>
      <c r="Q2245">
        <v>0</v>
      </c>
      <c r="R2245">
        <v>1</v>
      </c>
      <c r="S2245">
        <v>0</v>
      </c>
      <c r="T2245">
        <v>71030</v>
      </c>
      <c r="U2245">
        <v>71024</v>
      </c>
      <c r="V2245">
        <v>71491</v>
      </c>
      <c r="W2245" t="s">
        <v>12597</v>
      </c>
      <c r="X2245" t="s">
        <v>12595</v>
      </c>
      <c r="Y2245">
        <v>8704</v>
      </c>
      <c r="Z2245">
        <v>19981</v>
      </c>
    </row>
    <row r="2246" spans="1:26" x14ac:dyDescent="0.25">
      <c r="A2246">
        <v>305511</v>
      </c>
      <c r="B2246">
        <v>202501</v>
      </c>
      <c r="C2246">
        <v>1</v>
      </c>
      <c r="D2246" t="s">
        <v>13712</v>
      </c>
      <c r="E2246">
        <v>4</v>
      </c>
      <c r="F2246">
        <v>245</v>
      </c>
      <c r="G2246">
        <v>99</v>
      </c>
      <c r="H2246">
        <v>9</v>
      </c>
      <c r="I2246">
        <v>3</v>
      </c>
      <c r="J2246">
        <v>4079</v>
      </c>
      <c r="K2246">
        <v>121700</v>
      </c>
      <c r="L2246">
        <v>13</v>
      </c>
      <c r="M2246">
        <v>1</v>
      </c>
      <c r="N2246">
        <v>7</v>
      </c>
      <c r="O2246">
        <v>0</v>
      </c>
      <c r="P2246">
        <v>1</v>
      </c>
      <c r="Q2246">
        <v>2</v>
      </c>
      <c r="R2246">
        <v>2</v>
      </c>
      <c r="S2246">
        <v>0</v>
      </c>
      <c r="T2246">
        <v>71251</v>
      </c>
      <c r="U2246">
        <v>71248</v>
      </c>
      <c r="V2246">
        <v>70065</v>
      </c>
      <c r="W2246" t="s">
        <v>12625</v>
      </c>
      <c r="X2246" t="s">
        <v>13885</v>
      </c>
      <c r="Y2246">
        <v>0</v>
      </c>
      <c r="Z2246">
        <v>17352</v>
      </c>
    </row>
    <row r="2247" spans="1:26" x14ac:dyDescent="0.25">
      <c r="A2247">
        <v>305511</v>
      </c>
      <c r="B2247">
        <v>202501</v>
      </c>
      <c r="C2247">
        <v>2</v>
      </c>
      <c r="D2247" t="s">
        <v>13712</v>
      </c>
      <c r="E2247">
        <v>4</v>
      </c>
      <c r="F2247">
        <v>245</v>
      </c>
      <c r="G2247">
        <v>99</v>
      </c>
      <c r="H2247">
        <v>9</v>
      </c>
      <c r="I2247">
        <v>3</v>
      </c>
      <c r="J2247">
        <v>4079</v>
      </c>
      <c r="K2247">
        <v>121700</v>
      </c>
      <c r="L2247">
        <v>13</v>
      </c>
      <c r="M2247">
        <v>1</v>
      </c>
      <c r="N2247">
        <v>7</v>
      </c>
      <c r="O2247">
        <v>0</v>
      </c>
      <c r="P2247">
        <v>1</v>
      </c>
      <c r="Q2247">
        <v>2</v>
      </c>
      <c r="R2247">
        <v>2</v>
      </c>
      <c r="S2247">
        <v>0</v>
      </c>
      <c r="T2247">
        <v>71251</v>
      </c>
      <c r="U2247">
        <v>71248</v>
      </c>
      <c r="V2247">
        <v>70065</v>
      </c>
      <c r="W2247" t="s">
        <v>12625</v>
      </c>
      <c r="X2247" t="s">
        <v>13885</v>
      </c>
      <c r="Y2247">
        <v>0</v>
      </c>
      <c r="Z2247">
        <v>17352</v>
      </c>
    </row>
    <row r="2248" spans="1:26" x14ac:dyDescent="0.25">
      <c r="A2248">
        <v>305512</v>
      </c>
      <c r="B2248">
        <v>202501</v>
      </c>
      <c r="C2248">
        <v>1</v>
      </c>
      <c r="D2248" t="s">
        <v>13372</v>
      </c>
      <c r="E2248">
        <v>4</v>
      </c>
      <c r="F2248">
        <v>23</v>
      </c>
      <c r="G2248">
        <v>9</v>
      </c>
      <c r="H2248">
        <v>2</v>
      </c>
      <c r="I2248">
        <v>1</v>
      </c>
      <c r="J2248">
        <v>25919</v>
      </c>
      <c r="K2248">
        <v>57470</v>
      </c>
      <c r="L2248">
        <v>18.5</v>
      </c>
      <c r="M2248">
        <v>6.5</v>
      </c>
      <c r="N2248">
        <v>8</v>
      </c>
      <c r="O2248">
        <v>1.5</v>
      </c>
      <c r="P2248">
        <v>1.5</v>
      </c>
      <c r="Q2248">
        <v>0</v>
      </c>
      <c r="R2248">
        <v>1</v>
      </c>
      <c r="S2248">
        <v>0</v>
      </c>
      <c r="T2248">
        <v>71251</v>
      </c>
      <c r="U2248">
        <v>71255</v>
      </c>
      <c r="V2248">
        <v>71400</v>
      </c>
      <c r="W2248" t="s">
        <v>12640</v>
      </c>
      <c r="X2248" t="s">
        <v>13885</v>
      </c>
      <c r="Y2248">
        <v>0</v>
      </c>
      <c r="Z2248">
        <v>34712</v>
      </c>
    </row>
    <row r="2249" spans="1:26" x14ac:dyDescent="0.25">
      <c r="A2249">
        <v>305512</v>
      </c>
      <c r="B2249">
        <v>202501</v>
      </c>
      <c r="C2249">
        <v>2</v>
      </c>
      <c r="D2249" t="s">
        <v>13372</v>
      </c>
      <c r="E2249">
        <v>4</v>
      </c>
      <c r="F2249">
        <v>23</v>
      </c>
      <c r="G2249">
        <v>9</v>
      </c>
      <c r="H2249">
        <v>2</v>
      </c>
      <c r="I2249">
        <v>1</v>
      </c>
      <c r="J2249">
        <v>25919</v>
      </c>
      <c r="K2249">
        <v>57470</v>
      </c>
      <c r="L2249">
        <v>18.5</v>
      </c>
      <c r="M2249">
        <v>6.5</v>
      </c>
      <c r="N2249">
        <v>8</v>
      </c>
      <c r="O2249">
        <v>1.5</v>
      </c>
      <c r="P2249">
        <v>1.5</v>
      </c>
      <c r="Q2249">
        <v>0</v>
      </c>
      <c r="R2249">
        <v>1</v>
      </c>
      <c r="S2249">
        <v>0</v>
      </c>
      <c r="T2249">
        <v>71251</v>
      </c>
      <c r="U2249">
        <v>71255</v>
      </c>
      <c r="V2249">
        <v>71400</v>
      </c>
      <c r="W2249" t="s">
        <v>12640</v>
      </c>
      <c r="X2249" t="s">
        <v>13885</v>
      </c>
      <c r="Y2249">
        <v>0</v>
      </c>
      <c r="Z2249">
        <v>34712</v>
      </c>
    </row>
    <row r="2250" spans="1:26" x14ac:dyDescent="0.25">
      <c r="A2250">
        <v>305513</v>
      </c>
      <c r="B2250">
        <v>202501</v>
      </c>
      <c r="C2250">
        <v>1</v>
      </c>
      <c r="D2250" t="s">
        <v>13146</v>
      </c>
      <c r="E2250">
        <v>4</v>
      </c>
      <c r="F2250">
        <v>703</v>
      </c>
      <c r="G2250">
        <v>156</v>
      </c>
      <c r="H2250">
        <v>29</v>
      </c>
      <c r="I2250">
        <v>10</v>
      </c>
      <c r="J2250">
        <v>3641</v>
      </c>
      <c r="K2250">
        <v>900</v>
      </c>
      <c r="L2250">
        <v>0</v>
      </c>
      <c r="M2250">
        <v>0</v>
      </c>
      <c r="N2250">
        <v>0</v>
      </c>
      <c r="O2250">
        <v>0</v>
      </c>
      <c r="P2250">
        <v>0</v>
      </c>
      <c r="Q2250">
        <v>0</v>
      </c>
      <c r="R2250">
        <v>0</v>
      </c>
      <c r="S2250">
        <v>0</v>
      </c>
      <c r="T2250">
        <v>71030</v>
      </c>
      <c r="U2250">
        <v>71031</v>
      </c>
      <c r="V2250">
        <v>71021</v>
      </c>
      <c r="W2250" t="s">
        <v>12596</v>
      </c>
      <c r="X2250" t="s">
        <v>12595</v>
      </c>
      <c r="Y2250">
        <v>0</v>
      </c>
      <c r="Z2250">
        <v>4149</v>
      </c>
    </row>
    <row r="2251" spans="1:26" x14ac:dyDescent="0.25">
      <c r="A2251">
        <v>305513</v>
      </c>
      <c r="B2251">
        <v>202501</v>
      </c>
      <c r="C2251">
        <v>2</v>
      </c>
      <c r="D2251" t="s">
        <v>13146</v>
      </c>
      <c r="E2251">
        <v>4</v>
      </c>
      <c r="F2251">
        <v>703</v>
      </c>
      <c r="G2251">
        <v>156</v>
      </c>
      <c r="H2251">
        <v>29</v>
      </c>
      <c r="I2251">
        <v>10</v>
      </c>
      <c r="J2251">
        <v>3641</v>
      </c>
      <c r="K2251">
        <v>900</v>
      </c>
      <c r="L2251">
        <v>0</v>
      </c>
      <c r="M2251">
        <v>0</v>
      </c>
      <c r="N2251">
        <v>0</v>
      </c>
      <c r="O2251">
        <v>0</v>
      </c>
      <c r="P2251">
        <v>0</v>
      </c>
      <c r="Q2251">
        <v>0</v>
      </c>
      <c r="R2251">
        <v>0</v>
      </c>
      <c r="S2251">
        <v>0</v>
      </c>
      <c r="T2251">
        <v>71030</v>
      </c>
      <c r="U2251">
        <v>71031</v>
      </c>
      <c r="V2251">
        <v>71021</v>
      </c>
      <c r="W2251" t="s">
        <v>12596</v>
      </c>
      <c r="X2251" t="s">
        <v>12595</v>
      </c>
      <c r="Y2251">
        <v>0</v>
      </c>
      <c r="Z2251">
        <v>4149</v>
      </c>
    </row>
    <row r="2252" spans="1:26" x14ac:dyDescent="0.25">
      <c r="A2252">
        <v>305515</v>
      </c>
      <c r="B2252">
        <v>202501</v>
      </c>
      <c r="C2252">
        <v>1</v>
      </c>
      <c r="D2252" t="s">
        <v>12976</v>
      </c>
      <c r="E2252">
        <v>4</v>
      </c>
      <c r="F2252">
        <v>523</v>
      </c>
      <c r="G2252">
        <v>184</v>
      </c>
      <c r="H2252">
        <v>25</v>
      </c>
      <c r="I2252">
        <v>7</v>
      </c>
      <c r="J2252">
        <v>3275</v>
      </c>
      <c r="K2252">
        <v>42000</v>
      </c>
      <c r="L2252">
        <v>8.5</v>
      </c>
      <c r="M2252">
        <v>0</v>
      </c>
      <c r="N2252">
        <v>1</v>
      </c>
      <c r="O2252">
        <v>2.5</v>
      </c>
      <c r="P2252">
        <v>1</v>
      </c>
      <c r="Q2252">
        <v>1</v>
      </c>
      <c r="R2252">
        <v>3</v>
      </c>
      <c r="S2252">
        <v>0</v>
      </c>
      <c r="T2252">
        <v>71251</v>
      </c>
      <c r="U2252">
        <v>71239</v>
      </c>
      <c r="V2252">
        <v>71240</v>
      </c>
      <c r="W2252" t="s">
        <v>12650</v>
      </c>
      <c r="X2252" t="s">
        <v>13885</v>
      </c>
      <c r="Y2252">
        <v>0</v>
      </c>
      <c r="Z2252">
        <v>9608</v>
      </c>
    </row>
    <row r="2253" spans="1:26" x14ac:dyDescent="0.25">
      <c r="A2253">
        <v>305515</v>
      </c>
      <c r="B2253">
        <v>202501</v>
      </c>
      <c r="C2253">
        <v>2</v>
      </c>
      <c r="D2253" t="s">
        <v>12976</v>
      </c>
      <c r="E2253">
        <v>4</v>
      </c>
      <c r="F2253">
        <v>523</v>
      </c>
      <c r="G2253">
        <v>184</v>
      </c>
      <c r="H2253">
        <v>25</v>
      </c>
      <c r="I2253">
        <v>7</v>
      </c>
      <c r="J2253">
        <v>3275</v>
      </c>
      <c r="K2253">
        <v>42000</v>
      </c>
      <c r="L2253">
        <v>8.5</v>
      </c>
      <c r="M2253">
        <v>0</v>
      </c>
      <c r="N2253">
        <v>1</v>
      </c>
      <c r="O2253">
        <v>2.5</v>
      </c>
      <c r="P2253">
        <v>1</v>
      </c>
      <c r="Q2253">
        <v>1</v>
      </c>
      <c r="R2253">
        <v>3</v>
      </c>
      <c r="S2253">
        <v>0</v>
      </c>
      <c r="T2253">
        <v>71251</v>
      </c>
      <c r="U2253">
        <v>71239</v>
      </c>
      <c r="V2253">
        <v>71240</v>
      </c>
      <c r="W2253" t="s">
        <v>12650</v>
      </c>
      <c r="X2253" t="s">
        <v>13885</v>
      </c>
      <c r="Y2253">
        <v>0</v>
      </c>
      <c r="Z2253">
        <v>9608</v>
      </c>
    </row>
    <row r="2254" spans="1:26" x14ac:dyDescent="0.25">
      <c r="A2254">
        <v>305517</v>
      </c>
      <c r="B2254">
        <v>202501</v>
      </c>
      <c r="C2254">
        <v>1</v>
      </c>
      <c r="D2254" t="s">
        <v>12832</v>
      </c>
      <c r="E2254">
        <v>4</v>
      </c>
      <c r="F2254">
        <v>422</v>
      </c>
      <c r="G2254">
        <v>158</v>
      </c>
      <c r="H2254">
        <v>18</v>
      </c>
      <c r="I2254">
        <v>5</v>
      </c>
      <c r="J2254">
        <v>9096</v>
      </c>
      <c r="K2254">
        <v>0</v>
      </c>
      <c r="L2254">
        <v>11.5</v>
      </c>
      <c r="M2254">
        <v>3.5</v>
      </c>
      <c r="N2254">
        <v>4</v>
      </c>
      <c r="O2254">
        <v>1</v>
      </c>
      <c r="P2254">
        <v>1</v>
      </c>
      <c r="Q2254">
        <v>2</v>
      </c>
      <c r="R2254">
        <v>0</v>
      </c>
      <c r="S2254">
        <v>0</v>
      </c>
      <c r="T2254">
        <v>71251</v>
      </c>
      <c r="U2254">
        <v>71239</v>
      </c>
      <c r="V2254">
        <v>71240</v>
      </c>
      <c r="W2254" t="s">
        <v>12650</v>
      </c>
      <c r="X2254" t="s">
        <v>13885</v>
      </c>
      <c r="Y2254">
        <v>26939</v>
      </c>
      <c r="Z2254">
        <v>12447</v>
      </c>
    </row>
    <row r="2255" spans="1:26" x14ac:dyDescent="0.25">
      <c r="A2255">
        <v>305517</v>
      </c>
      <c r="B2255">
        <v>202501</v>
      </c>
      <c r="C2255">
        <v>2</v>
      </c>
      <c r="D2255" t="s">
        <v>12832</v>
      </c>
      <c r="E2255">
        <v>4</v>
      </c>
      <c r="F2255">
        <v>422</v>
      </c>
      <c r="G2255">
        <v>158</v>
      </c>
      <c r="H2255">
        <v>18</v>
      </c>
      <c r="I2255">
        <v>5</v>
      </c>
      <c r="J2255">
        <v>9096</v>
      </c>
      <c r="K2255">
        <v>0</v>
      </c>
      <c r="L2255">
        <v>11.5</v>
      </c>
      <c r="M2255">
        <v>3.5</v>
      </c>
      <c r="N2255">
        <v>4</v>
      </c>
      <c r="O2255">
        <v>1</v>
      </c>
      <c r="P2255">
        <v>1</v>
      </c>
      <c r="Q2255">
        <v>2</v>
      </c>
      <c r="R2255">
        <v>0</v>
      </c>
      <c r="S2255">
        <v>0</v>
      </c>
      <c r="T2255">
        <v>71251</v>
      </c>
      <c r="U2255">
        <v>71239</v>
      </c>
      <c r="V2255">
        <v>71240</v>
      </c>
      <c r="W2255" t="s">
        <v>12650</v>
      </c>
      <c r="X2255" t="s">
        <v>13885</v>
      </c>
      <c r="Y2255">
        <v>26939</v>
      </c>
      <c r="Z2255">
        <v>12447</v>
      </c>
    </row>
    <row r="2256" spans="1:26" x14ac:dyDescent="0.25">
      <c r="A2256">
        <v>305520</v>
      </c>
      <c r="B2256">
        <v>202501</v>
      </c>
      <c r="C2256">
        <v>1</v>
      </c>
      <c r="D2256" t="s">
        <v>13693</v>
      </c>
      <c r="E2256">
        <v>4</v>
      </c>
      <c r="F2256">
        <v>877</v>
      </c>
      <c r="G2256">
        <v>215</v>
      </c>
      <c r="H2256">
        <v>27</v>
      </c>
      <c r="I2256">
        <v>7</v>
      </c>
      <c r="J2256">
        <v>192</v>
      </c>
      <c r="K2256">
        <v>1000</v>
      </c>
      <c r="L2256">
        <v>1</v>
      </c>
      <c r="M2256">
        <v>0</v>
      </c>
      <c r="N2256">
        <v>1</v>
      </c>
      <c r="O2256">
        <v>0</v>
      </c>
      <c r="P2256">
        <v>0</v>
      </c>
      <c r="Q2256">
        <v>0</v>
      </c>
      <c r="R2256">
        <v>0</v>
      </c>
      <c r="S2256">
        <v>0</v>
      </c>
      <c r="T2256">
        <v>71590</v>
      </c>
      <c r="U2256">
        <v>71595</v>
      </c>
      <c r="V2256">
        <v>71088</v>
      </c>
      <c r="W2256" t="s">
        <v>12693</v>
      </c>
      <c r="X2256" t="s">
        <v>12590</v>
      </c>
      <c r="Y2256">
        <v>18362</v>
      </c>
      <c r="Z2256">
        <v>388</v>
      </c>
    </row>
    <row r="2257" spans="1:26" x14ac:dyDescent="0.25">
      <c r="A2257">
        <v>305520</v>
      </c>
      <c r="B2257">
        <v>202501</v>
      </c>
      <c r="C2257">
        <v>2</v>
      </c>
      <c r="D2257" t="s">
        <v>13693</v>
      </c>
      <c r="E2257">
        <v>4</v>
      </c>
      <c r="F2257">
        <v>877</v>
      </c>
      <c r="G2257">
        <v>215</v>
      </c>
      <c r="H2257">
        <v>27</v>
      </c>
      <c r="I2257">
        <v>7</v>
      </c>
      <c r="J2257">
        <v>192</v>
      </c>
      <c r="K2257">
        <v>1000</v>
      </c>
      <c r="L2257">
        <v>1</v>
      </c>
      <c r="M2257">
        <v>0</v>
      </c>
      <c r="N2257">
        <v>1</v>
      </c>
      <c r="O2257">
        <v>0</v>
      </c>
      <c r="P2257">
        <v>0</v>
      </c>
      <c r="Q2257">
        <v>0</v>
      </c>
      <c r="R2257">
        <v>0</v>
      </c>
      <c r="S2257">
        <v>0</v>
      </c>
      <c r="T2257">
        <v>71590</v>
      </c>
      <c r="U2257">
        <v>71595</v>
      </c>
      <c r="V2257">
        <v>71088</v>
      </c>
      <c r="W2257" t="s">
        <v>12693</v>
      </c>
      <c r="X2257" t="s">
        <v>12590</v>
      </c>
      <c r="Y2257">
        <v>18362</v>
      </c>
      <c r="Z2257">
        <v>388</v>
      </c>
    </row>
    <row r="2258" spans="1:26" x14ac:dyDescent="0.25">
      <c r="A2258">
        <v>305522</v>
      </c>
      <c r="B2258">
        <v>202501</v>
      </c>
      <c r="C2258">
        <v>1</v>
      </c>
      <c r="D2258" t="s">
        <v>13477</v>
      </c>
      <c r="E2258">
        <v>4</v>
      </c>
      <c r="F2258">
        <v>351</v>
      </c>
      <c r="G2258">
        <v>69</v>
      </c>
      <c r="H2258">
        <v>14</v>
      </c>
      <c r="I2258">
        <v>2</v>
      </c>
      <c r="J2258">
        <v>6501</v>
      </c>
      <c r="K2258">
        <v>30276</v>
      </c>
      <c r="L2258">
        <v>14.5</v>
      </c>
      <c r="M2258">
        <v>0.5</v>
      </c>
      <c r="N2258">
        <v>5.5</v>
      </c>
      <c r="O2258">
        <v>2</v>
      </c>
      <c r="P2258">
        <v>1.5</v>
      </c>
      <c r="Q2258">
        <v>0</v>
      </c>
      <c r="R2258">
        <v>5</v>
      </c>
      <c r="S2258">
        <v>0</v>
      </c>
      <c r="T2258">
        <v>71030</v>
      </c>
      <c r="U2258">
        <v>71031</v>
      </c>
      <c r="V2258">
        <v>71015</v>
      </c>
      <c r="W2258" t="s">
        <v>12596</v>
      </c>
      <c r="X2258" t="s">
        <v>12595</v>
      </c>
      <c r="Y2258">
        <v>4701</v>
      </c>
      <c r="Z2258">
        <v>14332</v>
      </c>
    </row>
    <row r="2259" spans="1:26" x14ac:dyDescent="0.25">
      <c r="A2259">
        <v>305522</v>
      </c>
      <c r="B2259">
        <v>202501</v>
      </c>
      <c r="C2259">
        <v>2</v>
      </c>
      <c r="D2259" t="s">
        <v>13477</v>
      </c>
      <c r="E2259">
        <v>4</v>
      </c>
      <c r="F2259">
        <v>351</v>
      </c>
      <c r="G2259">
        <v>69</v>
      </c>
      <c r="H2259">
        <v>14</v>
      </c>
      <c r="I2259">
        <v>2</v>
      </c>
      <c r="J2259">
        <v>6501</v>
      </c>
      <c r="K2259">
        <v>30276</v>
      </c>
      <c r="L2259">
        <v>14.5</v>
      </c>
      <c r="M2259">
        <v>0.5</v>
      </c>
      <c r="N2259">
        <v>5.5</v>
      </c>
      <c r="O2259">
        <v>2</v>
      </c>
      <c r="P2259">
        <v>1.5</v>
      </c>
      <c r="Q2259">
        <v>0</v>
      </c>
      <c r="R2259">
        <v>5</v>
      </c>
      <c r="S2259">
        <v>0</v>
      </c>
      <c r="T2259">
        <v>71030</v>
      </c>
      <c r="U2259">
        <v>71031</v>
      </c>
      <c r="V2259">
        <v>71015</v>
      </c>
      <c r="W2259" t="s">
        <v>12596</v>
      </c>
      <c r="X2259" t="s">
        <v>12595</v>
      </c>
      <c r="Y2259">
        <v>4701</v>
      </c>
      <c r="Z2259">
        <v>14332</v>
      </c>
    </row>
    <row r="2260" spans="1:26" x14ac:dyDescent="0.25">
      <c r="A2260">
        <v>305531</v>
      </c>
      <c r="B2260">
        <v>202501</v>
      </c>
      <c r="C2260">
        <v>1</v>
      </c>
      <c r="D2260" t="s">
        <v>12763</v>
      </c>
      <c r="E2260">
        <v>4</v>
      </c>
      <c r="F2260">
        <v>916</v>
      </c>
      <c r="G2260">
        <v>200</v>
      </c>
      <c r="H2260">
        <v>23</v>
      </c>
      <c r="I2260">
        <v>9</v>
      </c>
      <c r="J2260">
        <v>0</v>
      </c>
      <c r="K2260">
        <v>0</v>
      </c>
      <c r="L2260">
        <v>0</v>
      </c>
      <c r="M2260">
        <v>0</v>
      </c>
      <c r="N2260">
        <v>0</v>
      </c>
      <c r="O2260">
        <v>0</v>
      </c>
      <c r="P2260">
        <v>0</v>
      </c>
      <c r="Q2260">
        <v>0</v>
      </c>
      <c r="R2260">
        <v>0</v>
      </c>
      <c r="S2260">
        <v>0</v>
      </c>
      <c r="T2260">
        <v>900582</v>
      </c>
      <c r="U2260">
        <v>71506</v>
      </c>
      <c r="V2260">
        <v>71527</v>
      </c>
      <c r="W2260" t="s">
        <v>12609</v>
      </c>
      <c r="X2260" t="s">
        <v>13887</v>
      </c>
      <c r="Y2260">
        <v>0</v>
      </c>
      <c r="Z2260">
        <v>0</v>
      </c>
    </row>
    <row r="2261" spans="1:26" x14ac:dyDescent="0.25">
      <c r="A2261">
        <v>305531</v>
      </c>
      <c r="B2261">
        <v>202501</v>
      </c>
      <c r="C2261">
        <v>2</v>
      </c>
      <c r="D2261" t="s">
        <v>12763</v>
      </c>
      <c r="E2261">
        <v>4</v>
      </c>
      <c r="F2261">
        <v>916</v>
      </c>
      <c r="G2261">
        <v>200</v>
      </c>
      <c r="H2261">
        <v>23</v>
      </c>
      <c r="I2261">
        <v>9</v>
      </c>
      <c r="J2261">
        <v>0</v>
      </c>
      <c r="K2261">
        <v>0</v>
      </c>
      <c r="L2261">
        <v>0</v>
      </c>
      <c r="M2261">
        <v>0</v>
      </c>
      <c r="N2261">
        <v>0</v>
      </c>
      <c r="O2261">
        <v>0</v>
      </c>
      <c r="P2261">
        <v>0</v>
      </c>
      <c r="Q2261">
        <v>0</v>
      </c>
      <c r="R2261">
        <v>0</v>
      </c>
      <c r="S2261">
        <v>0</v>
      </c>
      <c r="T2261">
        <v>900582</v>
      </c>
      <c r="U2261">
        <v>71506</v>
      </c>
      <c r="V2261">
        <v>71527</v>
      </c>
      <c r="W2261" t="s">
        <v>12609</v>
      </c>
      <c r="X2261" t="s">
        <v>13887</v>
      </c>
      <c r="Y2261">
        <v>0</v>
      </c>
      <c r="Z2261">
        <v>0</v>
      </c>
    </row>
    <row r="2262" spans="1:26" x14ac:dyDescent="0.25">
      <c r="A2262">
        <v>305532</v>
      </c>
      <c r="B2262">
        <v>202501</v>
      </c>
      <c r="C2262">
        <v>1</v>
      </c>
      <c r="D2262" t="s">
        <v>13529</v>
      </c>
      <c r="E2262">
        <v>4</v>
      </c>
      <c r="F2262">
        <v>439</v>
      </c>
      <c r="G2262">
        <v>83</v>
      </c>
      <c r="H2262">
        <v>14</v>
      </c>
      <c r="I2262">
        <v>2</v>
      </c>
      <c r="J2262">
        <v>8572</v>
      </c>
      <c r="K2262">
        <v>19100</v>
      </c>
      <c r="L2262">
        <v>18.5</v>
      </c>
      <c r="M2262">
        <v>3</v>
      </c>
      <c r="N2262">
        <v>2</v>
      </c>
      <c r="O2262">
        <v>0</v>
      </c>
      <c r="P2262">
        <v>4</v>
      </c>
      <c r="Q2262">
        <v>6.5</v>
      </c>
      <c r="R2262">
        <v>3</v>
      </c>
      <c r="S2262">
        <v>0</v>
      </c>
      <c r="T2262">
        <v>71030</v>
      </c>
      <c r="U2262">
        <v>71063</v>
      </c>
      <c r="V2262">
        <v>71064</v>
      </c>
      <c r="W2262" t="s">
        <v>3624</v>
      </c>
      <c r="X2262" t="s">
        <v>12595</v>
      </c>
      <c r="Y2262">
        <v>0</v>
      </c>
      <c r="Z2262">
        <v>11815</v>
      </c>
    </row>
    <row r="2263" spans="1:26" x14ac:dyDescent="0.25">
      <c r="A2263">
        <v>305532</v>
      </c>
      <c r="B2263">
        <v>202501</v>
      </c>
      <c r="C2263">
        <v>2</v>
      </c>
      <c r="D2263" t="s">
        <v>13529</v>
      </c>
      <c r="E2263">
        <v>4</v>
      </c>
      <c r="F2263">
        <v>439</v>
      </c>
      <c r="G2263">
        <v>83</v>
      </c>
      <c r="H2263">
        <v>14</v>
      </c>
      <c r="I2263">
        <v>2</v>
      </c>
      <c r="J2263">
        <v>8572</v>
      </c>
      <c r="K2263">
        <v>19100</v>
      </c>
      <c r="L2263">
        <v>18.5</v>
      </c>
      <c r="M2263">
        <v>3</v>
      </c>
      <c r="N2263">
        <v>2</v>
      </c>
      <c r="O2263">
        <v>0</v>
      </c>
      <c r="P2263">
        <v>4</v>
      </c>
      <c r="Q2263">
        <v>6.5</v>
      </c>
      <c r="R2263">
        <v>3</v>
      </c>
      <c r="S2263">
        <v>0</v>
      </c>
      <c r="T2263">
        <v>71030</v>
      </c>
      <c r="U2263">
        <v>71063</v>
      </c>
      <c r="V2263">
        <v>71064</v>
      </c>
      <c r="W2263" t="s">
        <v>3624</v>
      </c>
      <c r="X2263" t="s">
        <v>12595</v>
      </c>
      <c r="Y2263">
        <v>0</v>
      </c>
      <c r="Z2263">
        <v>11815</v>
      </c>
    </row>
    <row r="2264" spans="1:26" x14ac:dyDescent="0.25">
      <c r="A2264">
        <v>305534</v>
      </c>
      <c r="B2264">
        <v>202501</v>
      </c>
      <c r="C2264">
        <v>1</v>
      </c>
      <c r="D2264" t="s">
        <v>12747</v>
      </c>
      <c r="E2264">
        <v>4</v>
      </c>
      <c r="F2264">
        <v>916</v>
      </c>
      <c r="G2264">
        <v>290</v>
      </c>
      <c r="H2264">
        <v>37</v>
      </c>
      <c r="I2264">
        <v>9</v>
      </c>
      <c r="J2264">
        <v>0</v>
      </c>
      <c r="K2264">
        <v>0</v>
      </c>
      <c r="L2264">
        <v>0</v>
      </c>
      <c r="M2264">
        <v>0</v>
      </c>
      <c r="N2264">
        <v>0</v>
      </c>
      <c r="O2264">
        <v>0</v>
      </c>
      <c r="P2264">
        <v>0</v>
      </c>
      <c r="Q2264">
        <v>0</v>
      </c>
      <c r="R2264">
        <v>0</v>
      </c>
      <c r="S2264">
        <v>0</v>
      </c>
      <c r="T2264">
        <v>71251</v>
      </c>
      <c r="U2264">
        <v>71255</v>
      </c>
      <c r="V2264">
        <v>700257</v>
      </c>
      <c r="W2264" t="s">
        <v>12640</v>
      </c>
      <c r="X2264" t="s">
        <v>13885</v>
      </c>
      <c r="Y2264">
        <v>0</v>
      </c>
      <c r="Z2264">
        <v>0</v>
      </c>
    </row>
    <row r="2265" spans="1:26" x14ac:dyDescent="0.25">
      <c r="A2265">
        <v>305534</v>
      </c>
      <c r="B2265">
        <v>202501</v>
      </c>
      <c r="C2265">
        <v>2</v>
      </c>
      <c r="D2265" t="s">
        <v>12747</v>
      </c>
      <c r="E2265">
        <v>4</v>
      </c>
      <c r="F2265">
        <v>916</v>
      </c>
      <c r="G2265">
        <v>290</v>
      </c>
      <c r="H2265">
        <v>37</v>
      </c>
      <c r="I2265">
        <v>9</v>
      </c>
      <c r="J2265">
        <v>0</v>
      </c>
      <c r="K2265">
        <v>0</v>
      </c>
      <c r="L2265">
        <v>0</v>
      </c>
      <c r="M2265">
        <v>0</v>
      </c>
      <c r="N2265">
        <v>0</v>
      </c>
      <c r="O2265">
        <v>0</v>
      </c>
      <c r="P2265">
        <v>0</v>
      </c>
      <c r="Q2265">
        <v>0</v>
      </c>
      <c r="R2265">
        <v>0</v>
      </c>
      <c r="S2265">
        <v>0</v>
      </c>
      <c r="T2265">
        <v>71251</v>
      </c>
      <c r="U2265">
        <v>71255</v>
      </c>
      <c r="V2265">
        <v>700257</v>
      </c>
      <c r="W2265" t="s">
        <v>12640</v>
      </c>
      <c r="X2265" t="s">
        <v>13885</v>
      </c>
      <c r="Y2265">
        <v>0</v>
      </c>
      <c r="Z2265">
        <v>0</v>
      </c>
    </row>
    <row r="2266" spans="1:26" x14ac:dyDescent="0.25">
      <c r="A2266">
        <v>305538</v>
      </c>
      <c r="B2266">
        <v>202501</v>
      </c>
      <c r="C2266">
        <v>1</v>
      </c>
      <c r="D2266" t="s">
        <v>13263</v>
      </c>
      <c r="E2266">
        <v>4</v>
      </c>
      <c r="F2266">
        <v>848</v>
      </c>
      <c r="G2266">
        <v>185</v>
      </c>
      <c r="H2266">
        <v>23</v>
      </c>
      <c r="I2266">
        <v>11</v>
      </c>
      <c r="J2266">
        <v>0</v>
      </c>
      <c r="K2266">
        <v>8967</v>
      </c>
      <c r="L2266">
        <v>0.5</v>
      </c>
      <c r="M2266">
        <v>0</v>
      </c>
      <c r="N2266">
        <v>0</v>
      </c>
      <c r="O2266">
        <v>0</v>
      </c>
      <c r="P2266">
        <v>0</v>
      </c>
      <c r="Q2266">
        <v>0</v>
      </c>
      <c r="R2266">
        <v>0.5</v>
      </c>
      <c r="S2266">
        <v>0</v>
      </c>
      <c r="T2266">
        <v>900582</v>
      </c>
      <c r="U2266">
        <v>71276</v>
      </c>
      <c r="V2266">
        <v>70083</v>
      </c>
      <c r="W2266" t="s">
        <v>12631</v>
      </c>
      <c r="X2266" t="s">
        <v>13887</v>
      </c>
      <c r="Y2266">
        <v>0</v>
      </c>
      <c r="Z2266">
        <v>896</v>
      </c>
    </row>
    <row r="2267" spans="1:26" x14ac:dyDescent="0.25">
      <c r="A2267">
        <v>305538</v>
      </c>
      <c r="B2267">
        <v>202501</v>
      </c>
      <c r="C2267">
        <v>2</v>
      </c>
      <c r="D2267" t="s">
        <v>13263</v>
      </c>
      <c r="E2267">
        <v>4</v>
      </c>
      <c r="F2267">
        <v>848</v>
      </c>
      <c r="G2267">
        <v>185</v>
      </c>
      <c r="H2267">
        <v>23</v>
      </c>
      <c r="I2267">
        <v>11</v>
      </c>
      <c r="J2267">
        <v>0</v>
      </c>
      <c r="K2267">
        <v>8967</v>
      </c>
      <c r="L2267">
        <v>0.5</v>
      </c>
      <c r="M2267">
        <v>0</v>
      </c>
      <c r="N2267">
        <v>0</v>
      </c>
      <c r="O2267">
        <v>0</v>
      </c>
      <c r="P2267">
        <v>0</v>
      </c>
      <c r="Q2267">
        <v>0</v>
      </c>
      <c r="R2267">
        <v>0.5</v>
      </c>
      <c r="S2267">
        <v>0</v>
      </c>
      <c r="T2267">
        <v>900582</v>
      </c>
      <c r="U2267">
        <v>71276</v>
      </c>
      <c r="V2267">
        <v>70083</v>
      </c>
      <c r="W2267" t="s">
        <v>12631</v>
      </c>
      <c r="X2267" t="s">
        <v>13887</v>
      </c>
      <c r="Y2267">
        <v>0</v>
      </c>
      <c r="Z2267">
        <v>896</v>
      </c>
    </row>
    <row r="2268" spans="1:26" x14ac:dyDescent="0.25">
      <c r="A2268">
        <v>305539</v>
      </c>
      <c r="B2268">
        <v>202501</v>
      </c>
      <c r="C2268">
        <v>1</v>
      </c>
      <c r="D2268" t="s">
        <v>13673</v>
      </c>
      <c r="E2268">
        <v>4</v>
      </c>
      <c r="F2268">
        <v>816</v>
      </c>
      <c r="G2268">
        <v>175</v>
      </c>
      <c r="H2268">
        <v>18</v>
      </c>
      <c r="I2268">
        <v>7</v>
      </c>
      <c r="J2268">
        <v>600</v>
      </c>
      <c r="K2268">
        <v>4000</v>
      </c>
      <c r="L2268">
        <v>1</v>
      </c>
      <c r="M2268">
        <v>0</v>
      </c>
      <c r="N2268">
        <v>1</v>
      </c>
      <c r="O2268">
        <v>0</v>
      </c>
      <c r="P2268">
        <v>0</v>
      </c>
      <c r="Q2268">
        <v>0</v>
      </c>
      <c r="R2268">
        <v>0</v>
      </c>
      <c r="S2268">
        <v>0</v>
      </c>
      <c r="T2268">
        <v>900582</v>
      </c>
      <c r="U2268">
        <v>71506</v>
      </c>
      <c r="V2268">
        <v>71527</v>
      </c>
      <c r="W2268" t="s">
        <v>12609</v>
      </c>
      <c r="X2268" t="s">
        <v>13887</v>
      </c>
      <c r="Y2268">
        <v>0</v>
      </c>
      <c r="Z2268">
        <v>1300</v>
      </c>
    </row>
    <row r="2269" spans="1:26" x14ac:dyDescent="0.25">
      <c r="A2269">
        <v>305539</v>
      </c>
      <c r="B2269">
        <v>202501</v>
      </c>
      <c r="C2269">
        <v>2</v>
      </c>
      <c r="D2269" t="s">
        <v>13673</v>
      </c>
      <c r="E2269">
        <v>4</v>
      </c>
      <c r="F2269">
        <v>816</v>
      </c>
      <c r="G2269">
        <v>175</v>
      </c>
      <c r="H2269">
        <v>18</v>
      </c>
      <c r="I2269">
        <v>7</v>
      </c>
      <c r="J2269">
        <v>600</v>
      </c>
      <c r="K2269">
        <v>4000</v>
      </c>
      <c r="L2269">
        <v>1</v>
      </c>
      <c r="M2269">
        <v>0</v>
      </c>
      <c r="N2269">
        <v>1</v>
      </c>
      <c r="O2269">
        <v>0</v>
      </c>
      <c r="P2269">
        <v>0</v>
      </c>
      <c r="Q2269">
        <v>0</v>
      </c>
      <c r="R2269">
        <v>0</v>
      </c>
      <c r="S2269">
        <v>0</v>
      </c>
      <c r="T2269">
        <v>900582</v>
      </c>
      <c r="U2269">
        <v>71506</v>
      </c>
      <c r="V2269">
        <v>71527</v>
      </c>
      <c r="W2269" t="s">
        <v>12609</v>
      </c>
      <c r="X2269" t="s">
        <v>13887</v>
      </c>
      <c r="Y2269">
        <v>0</v>
      </c>
      <c r="Z2269">
        <v>1300</v>
      </c>
    </row>
    <row r="2270" spans="1:26" x14ac:dyDescent="0.25">
      <c r="A2270">
        <v>305540</v>
      </c>
      <c r="B2270">
        <v>202501</v>
      </c>
      <c r="C2270">
        <v>1</v>
      </c>
      <c r="D2270" t="s">
        <v>13770</v>
      </c>
      <c r="E2270">
        <v>3</v>
      </c>
      <c r="F2270">
        <v>60</v>
      </c>
      <c r="G2270">
        <v>15</v>
      </c>
      <c r="H2270">
        <v>2</v>
      </c>
      <c r="I2270">
        <v>0</v>
      </c>
      <c r="J2270">
        <v>44235</v>
      </c>
      <c r="K2270">
        <v>354134</v>
      </c>
      <c r="L2270">
        <v>62</v>
      </c>
      <c r="M2270">
        <v>17</v>
      </c>
      <c r="N2270">
        <v>14</v>
      </c>
      <c r="O2270">
        <v>1</v>
      </c>
      <c r="P2270">
        <v>9</v>
      </c>
      <c r="Q2270">
        <v>6</v>
      </c>
      <c r="R2270">
        <v>15</v>
      </c>
      <c r="S2270">
        <v>0</v>
      </c>
      <c r="T2270">
        <v>71590</v>
      </c>
      <c r="U2270">
        <v>71595</v>
      </c>
      <c r="V2270">
        <v>71088</v>
      </c>
      <c r="W2270" t="s">
        <v>12693</v>
      </c>
      <c r="X2270" t="s">
        <v>12590</v>
      </c>
      <c r="Y2270">
        <v>57852</v>
      </c>
      <c r="Z2270">
        <v>87300</v>
      </c>
    </row>
    <row r="2271" spans="1:26" x14ac:dyDescent="0.25">
      <c r="A2271">
        <v>305540</v>
      </c>
      <c r="B2271">
        <v>202501</v>
      </c>
      <c r="C2271">
        <v>2</v>
      </c>
      <c r="D2271" t="s">
        <v>13770</v>
      </c>
      <c r="E2271">
        <v>3</v>
      </c>
      <c r="F2271">
        <v>60</v>
      </c>
      <c r="G2271">
        <v>15</v>
      </c>
      <c r="H2271">
        <v>2</v>
      </c>
      <c r="I2271">
        <v>0</v>
      </c>
      <c r="J2271">
        <v>44235</v>
      </c>
      <c r="K2271">
        <v>354134</v>
      </c>
      <c r="L2271">
        <v>62</v>
      </c>
      <c r="M2271">
        <v>17</v>
      </c>
      <c r="N2271">
        <v>14</v>
      </c>
      <c r="O2271">
        <v>1</v>
      </c>
      <c r="P2271">
        <v>9</v>
      </c>
      <c r="Q2271">
        <v>6</v>
      </c>
      <c r="R2271">
        <v>15</v>
      </c>
      <c r="S2271">
        <v>0</v>
      </c>
      <c r="T2271">
        <v>71590</v>
      </c>
      <c r="U2271">
        <v>71595</v>
      </c>
      <c r="V2271">
        <v>71088</v>
      </c>
      <c r="W2271" t="s">
        <v>12693</v>
      </c>
      <c r="X2271" t="s">
        <v>12590</v>
      </c>
      <c r="Y2271">
        <v>57852</v>
      </c>
      <c r="Z2271">
        <v>87300</v>
      </c>
    </row>
    <row r="2272" spans="1:26" x14ac:dyDescent="0.25">
      <c r="A2272">
        <v>305541</v>
      </c>
      <c r="B2272">
        <v>202501</v>
      </c>
      <c r="C2272">
        <v>1</v>
      </c>
      <c r="D2272" t="s">
        <v>13630</v>
      </c>
      <c r="E2272">
        <v>4</v>
      </c>
      <c r="F2272">
        <v>256</v>
      </c>
      <c r="G2272">
        <v>43</v>
      </c>
      <c r="H2272">
        <v>4</v>
      </c>
      <c r="I2272">
        <v>1</v>
      </c>
      <c r="J2272">
        <v>11659</v>
      </c>
      <c r="K2272">
        <v>31509</v>
      </c>
      <c r="L2272">
        <v>12</v>
      </c>
      <c r="M2272">
        <v>3.5</v>
      </c>
      <c r="N2272">
        <v>3.5</v>
      </c>
      <c r="O2272">
        <v>1</v>
      </c>
      <c r="P2272">
        <v>1.5</v>
      </c>
      <c r="Q2272">
        <v>0.5</v>
      </c>
      <c r="R2272">
        <v>2</v>
      </c>
      <c r="S2272">
        <v>0</v>
      </c>
      <c r="T2272">
        <v>71030</v>
      </c>
      <c r="U2272">
        <v>71510</v>
      </c>
      <c r="V2272">
        <v>71551</v>
      </c>
      <c r="W2272" t="s">
        <v>12607</v>
      </c>
      <c r="X2272" t="s">
        <v>12595</v>
      </c>
      <c r="Y2272">
        <v>0</v>
      </c>
      <c r="Z2272">
        <v>17075</v>
      </c>
    </row>
    <row r="2273" spans="1:26" x14ac:dyDescent="0.25">
      <c r="A2273">
        <v>305541</v>
      </c>
      <c r="B2273">
        <v>202501</v>
      </c>
      <c r="C2273">
        <v>2</v>
      </c>
      <c r="D2273" t="s">
        <v>13630</v>
      </c>
      <c r="E2273">
        <v>4</v>
      </c>
      <c r="F2273">
        <v>256</v>
      </c>
      <c r="G2273">
        <v>43</v>
      </c>
      <c r="H2273">
        <v>4</v>
      </c>
      <c r="I2273">
        <v>1</v>
      </c>
      <c r="J2273">
        <v>11659</v>
      </c>
      <c r="K2273">
        <v>31509</v>
      </c>
      <c r="L2273">
        <v>12</v>
      </c>
      <c r="M2273">
        <v>3.5</v>
      </c>
      <c r="N2273">
        <v>3.5</v>
      </c>
      <c r="O2273">
        <v>1</v>
      </c>
      <c r="P2273">
        <v>1.5</v>
      </c>
      <c r="Q2273">
        <v>0.5</v>
      </c>
      <c r="R2273">
        <v>2</v>
      </c>
      <c r="S2273">
        <v>0</v>
      </c>
      <c r="T2273">
        <v>71030</v>
      </c>
      <c r="U2273">
        <v>71510</v>
      </c>
      <c r="V2273">
        <v>71551</v>
      </c>
      <c r="W2273" t="s">
        <v>12607</v>
      </c>
      <c r="X2273" t="s">
        <v>12595</v>
      </c>
      <c r="Y2273">
        <v>0</v>
      </c>
      <c r="Z2273">
        <v>17075</v>
      </c>
    </row>
    <row r="2274" spans="1:26" x14ac:dyDescent="0.25">
      <c r="A2274">
        <v>305545</v>
      </c>
      <c r="B2274">
        <v>202501</v>
      </c>
      <c r="C2274">
        <v>1</v>
      </c>
      <c r="D2274" t="s">
        <v>13141</v>
      </c>
      <c r="E2274">
        <v>4</v>
      </c>
      <c r="F2274">
        <v>235</v>
      </c>
      <c r="G2274">
        <v>94</v>
      </c>
      <c r="H2274">
        <v>17</v>
      </c>
      <c r="I2274">
        <v>5</v>
      </c>
      <c r="J2274">
        <v>11394</v>
      </c>
      <c r="K2274">
        <v>17276</v>
      </c>
      <c r="L2274">
        <v>12</v>
      </c>
      <c r="M2274">
        <v>4.5</v>
      </c>
      <c r="N2274">
        <v>4.5</v>
      </c>
      <c r="O2274">
        <v>1</v>
      </c>
      <c r="P2274">
        <v>0.5</v>
      </c>
      <c r="Q2274">
        <v>0</v>
      </c>
      <c r="R2274">
        <v>1.5</v>
      </c>
      <c r="S2274">
        <v>0</v>
      </c>
      <c r="T2274">
        <v>71251</v>
      </c>
      <c r="U2274">
        <v>700023</v>
      </c>
      <c r="V2274">
        <v>71212</v>
      </c>
      <c r="W2274" t="s">
        <v>12679</v>
      </c>
      <c r="X2274" t="s">
        <v>13885</v>
      </c>
      <c r="Y2274">
        <v>6698</v>
      </c>
      <c r="Z2274">
        <v>17632</v>
      </c>
    </row>
    <row r="2275" spans="1:26" x14ac:dyDescent="0.25">
      <c r="A2275">
        <v>305545</v>
      </c>
      <c r="B2275">
        <v>202501</v>
      </c>
      <c r="C2275">
        <v>2</v>
      </c>
      <c r="D2275" t="s">
        <v>13141</v>
      </c>
      <c r="E2275">
        <v>4</v>
      </c>
      <c r="F2275">
        <v>235</v>
      </c>
      <c r="G2275">
        <v>94</v>
      </c>
      <c r="H2275">
        <v>17</v>
      </c>
      <c r="I2275">
        <v>5</v>
      </c>
      <c r="J2275">
        <v>11394</v>
      </c>
      <c r="K2275">
        <v>17276</v>
      </c>
      <c r="L2275">
        <v>12</v>
      </c>
      <c r="M2275">
        <v>4.5</v>
      </c>
      <c r="N2275">
        <v>4.5</v>
      </c>
      <c r="O2275">
        <v>1</v>
      </c>
      <c r="P2275">
        <v>0.5</v>
      </c>
      <c r="Q2275">
        <v>0</v>
      </c>
      <c r="R2275">
        <v>1.5</v>
      </c>
      <c r="S2275">
        <v>0</v>
      </c>
      <c r="T2275">
        <v>71251</v>
      </c>
      <c r="U2275">
        <v>700023</v>
      </c>
      <c r="V2275">
        <v>71212</v>
      </c>
      <c r="W2275" t="s">
        <v>12679</v>
      </c>
      <c r="X2275" t="s">
        <v>13885</v>
      </c>
      <c r="Y2275">
        <v>6698</v>
      </c>
      <c r="Z2275">
        <v>17632</v>
      </c>
    </row>
    <row r="2276" spans="1:26" x14ac:dyDescent="0.25">
      <c r="A2276">
        <v>305546</v>
      </c>
      <c r="B2276">
        <v>202501</v>
      </c>
      <c r="C2276">
        <v>1</v>
      </c>
      <c r="D2276" t="s">
        <v>13896</v>
      </c>
      <c r="E2276">
        <v>4</v>
      </c>
      <c r="F2276">
        <v>236</v>
      </c>
      <c r="G2276">
        <v>44</v>
      </c>
      <c r="H2276">
        <v>11</v>
      </c>
      <c r="I2276">
        <v>5</v>
      </c>
      <c r="J2276">
        <v>10383</v>
      </c>
      <c r="K2276">
        <v>32860</v>
      </c>
      <c r="L2276">
        <v>26.5</v>
      </c>
      <c r="M2276">
        <v>3</v>
      </c>
      <c r="N2276">
        <v>12.5</v>
      </c>
      <c r="O2276">
        <v>1</v>
      </c>
      <c r="P2276">
        <v>6</v>
      </c>
      <c r="Q2276">
        <v>2</v>
      </c>
      <c r="R2276">
        <v>2</v>
      </c>
      <c r="S2276">
        <v>0</v>
      </c>
      <c r="T2276">
        <v>900582</v>
      </c>
      <c r="U2276">
        <v>71507</v>
      </c>
      <c r="V2276">
        <v>71532</v>
      </c>
      <c r="W2276" t="s">
        <v>12616</v>
      </c>
      <c r="X2276" t="s">
        <v>13887</v>
      </c>
      <c r="Y2276">
        <v>0</v>
      </c>
      <c r="Z2276">
        <v>17601</v>
      </c>
    </row>
    <row r="2277" spans="1:26" x14ac:dyDescent="0.25">
      <c r="A2277">
        <v>305546</v>
      </c>
      <c r="B2277">
        <v>202501</v>
      </c>
      <c r="C2277">
        <v>2</v>
      </c>
      <c r="D2277" t="s">
        <v>13896</v>
      </c>
      <c r="E2277">
        <v>4</v>
      </c>
      <c r="F2277">
        <v>236</v>
      </c>
      <c r="G2277">
        <v>44</v>
      </c>
      <c r="H2277">
        <v>11</v>
      </c>
      <c r="I2277">
        <v>5</v>
      </c>
      <c r="J2277">
        <v>10383</v>
      </c>
      <c r="K2277">
        <v>32860</v>
      </c>
      <c r="L2277">
        <v>26.5</v>
      </c>
      <c r="M2277">
        <v>3</v>
      </c>
      <c r="N2277">
        <v>12.5</v>
      </c>
      <c r="O2277">
        <v>1</v>
      </c>
      <c r="P2277">
        <v>6</v>
      </c>
      <c r="Q2277">
        <v>2</v>
      </c>
      <c r="R2277">
        <v>2</v>
      </c>
      <c r="S2277">
        <v>0</v>
      </c>
      <c r="T2277">
        <v>900582</v>
      </c>
      <c r="U2277">
        <v>71507</v>
      </c>
      <c r="V2277">
        <v>71532</v>
      </c>
      <c r="W2277" t="s">
        <v>12616</v>
      </c>
      <c r="X2277" t="s">
        <v>13887</v>
      </c>
      <c r="Y2277">
        <v>0</v>
      </c>
      <c r="Z2277">
        <v>17601</v>
      </c>
    </row>
    <row r="2278" spans="1:26" x14ac:dyDescent="0.25">
      <c r="A2278">
        <v>305547</v>
      </c>
      <c r="B2278">
        <v>202501</v>
      </c>
      <c r="C2278">
        <v>1</v>
      </c>
      <c r="D2278" t="s">
        <v>13676</v>
      </c>
      <c r="E2278">
        <v>4</v>
      </c>
      <c r="F2278">
        <v>626</v>
      </c>
      <c r="G2278">
        <v>127</v>
      </c>
      <c r="H2278">
        <v>12</v>
      </c>
      <c r="I2278">
        <v>6</v>
      </c>
      <c r="J2278">
        <v>2542</v>
      </c>
      <c r="K2278">
        <v>27420</v>
      </c>
      <c r="L2278">
        <v>5.5</v>
      </c>
      <c r="M2278">
        <v>2</v>
      </c>
      <c r="N2278">
        <v>1</v>
      </c>
      <c r="O2278">
        <v>0</v>
      </c>
      <c r="P2278">
        <v>0</v>
      </c>
      <c r="Q2278">
        <v>1</v>
      </c>
      <c r="R2278">
        <v>1.5</v>
      </c>
      <c r="S2278">
        <v>0</v>
      </c>
      <c r="T2278">
        <v>900582</v>
      </c>
      <c r="U2278">
        <v>71139</v>
      </c>
      <c r="V2278">
        <v>700298</v>
      </c>
      <c r="W2278" t="s">
        <v>12594</v>
      </c>
      <c r="X2278" t="s">
        <v>13887</v>
      </c>
      <c r="Y2278">
        <v>0</v>
      </c>
      <c r="Z2278">
        <v>6541</v>
      </c>
    </row>
    <row r="2279" spans="1:26" x14ac:dyDescent="0.25">
      <c r="A2279">
        <v>305547</v>
      </c>
      <c r="B2279">
        <v>202501</v>
      </c>
      <c r="C2279">
        <v>2</v>
      </c>
      <c r="D2279" t="s">
        <v>13676</v>
      </c>
      <c r="E2279">
        <v>4</v>
      </c>
      <c r="F2279">
        <v>626</v>
      </c>
      <c r="G2279">
        <v>127</v>
      </c>
      <c r="H2279">
        <v>12</v>
      </c>
      <c r="I2279">
        <v>6</v>
      </c>
      <c r="J2279">
        <v>2542</v>
      </c>
      <c r="K2279">
        <v>27420</v>
      </c>
      <c r="L2279">
        <v>5.5</v>
      </c>
      <c r="M2279">
        <v>2</v>
      </c>
      <c r="N2279">
        <v>1</v>
      </c>
      <c r="O2279">
        <v>0</v>
      </c>
      <c r="P2279">
        <v>0</v>
      </c>
      <c r="Q2279">
        <v>1</v>
      </c>
      <c r="R2279">
        <v>1.5</v>
      </c>
      <c r="S2279">
        <v>0</v>
      </c>
      <c r="T2279">
        <v>900582</v>
      </c>
      <c r="U2279">
        <v>71139</v>
      </c>
      <c r="V2279">
        <v>700298</v>
      </c>
      <c r="W2279" t="s">
        <v>12594</v>
      </c>
      <c r="X2279" t="s">
        <v>13887</v>
      </c>
      <c r="Y2279">
        <v>0</v>
      </c>
      <c r="Z2279">
        <v>6541</v>
      </c>
    </row>
    <row r="2280" spans="1:26" x14ac:dyDescent="0.25">
      <c r="A2280">
        <v>305549</v>
      </c>
      <c r="B2280">
        <v>202501</v>
      </c>
      <c r="C2280">
        <v>1</v>
      </c>
      <c r="D2280" t="s">
        <v>13012</v>
      </c>
      <c r="E2280">
        <v>4</v>
      </c>
      <c r="F2280">
        <v>336</v>
      </c>
      <c r="G2280">
        <v>89</v>
      </c>
      <c r="H2280">
        <v>13</v>
      </c>
      <c r="I2280">
        <v>3</v>
      </c>
      <c r="J2280">
        <v>12499</v>
      </c>
      <c r="K2280">
        <v>14211</v>
      </c>
      <c r="L2280">
        <v>16.5</v>
      </c>
      <c r="M2280">
        <v>6</v>
      </c>
      <c r="N2280">
        <v>3</v>
      </c>
      <c r="O2280">
        <v>0</v>
      </c>
      <c r="P2280">
        <v>3</v>
      </c>
      <c r="Q2280">
        <v>3</v>
      </c>
      <c r="R2280">
        <v>1.5</v>
      </c>
      <c r="S2280">
        <v>0</v>
      </c>
      <c r="T2280">
        <v>71590</v>
      </c>
      <c r="U2280">
        <v>71592</v>
      </c>
      <c r="V2280">
        <v>71070</v>
      </c>
      <c r="W2280" t="s">
        <v>12638</v>
      </c>
      <c r="X2280" t="s">
        <v>12590</v>
      </c>
      <c r="Y2280">
        <v>0</v>
      </c>
      <c r="Z2280">
        <v>15014</v>
      </c>
    </row>
    <row r="2281" spans="1:26" x14ac:dyDescent="0.25">
      <c r="A2281">
        <v>305549</v>
      </c>
      <c r="B2281">
        <v>202501</v>
      </c>
      <c r="C2281">
        <v>2</v>
      </c>
      <c r="D2281" t="s">
        <v>13012</v>
      </c>
      <c r="E2281">
        <v>4</v>
      </c>
      <c r="F2281">
        <v>336</v>
      </c>
      <c r="G2281">
        <v>89</v>
      </c>
      <c r="H2281">
        <v>13</v>
      </c>
      <c r="I2281">
        <v>3</v>
      </c>
      <c r="J2281">
        <v>12499</v>
      </c>
      <c r="K2281">
        <v>14211</v>
      </c>
      <c r="L2281">
        <v>16.5</v>
      </c>
      <c r="M2281">
        <v>6</v>
      </c>
      <c r="N2281">
        <v>3</v>
      </c>
      <c r="O2281">
        <v>0</v>
      </c>
      <c r="P2281">
        <v>3</v>
      </c>
      <c r="Q2281">
        <v>3</v>
      </c>
      <c r="R2281">
        <v>1.5</v>
      </c>
      <c r="S2281">
        <v>0</v>
      </c>
      <c r="T2281">
        <v>71590</v>
      </c>
      <c r="U2281">
        <v>71592</v>
      </c>
      <c r="V2281">
        <v>71070</v>
      </c>
      <c r="W2281" t="s">
        <v>12638</v>
      </c>
      <c r="X2281" t="s">
        <v>12590</v>
      </c>
      <c r="Y2281">
        <v>0</v>
      </c>
      <c r="Z2281">
        <v>15014</v>
      </c>
    </row>
    <row r="2282" spans="1:26" x14ac:dyDescent="0.25">
      <c r="A2282">
        <v>305550</v>
      </c>
      <c r="B2282">
        <v>202501</v>
      </c>
      <c r="C2282">
        <v>1</v>
      </c>
      <c r="D2282" t="s">
        <v>13242</v>
      </c>
      <c r="E2282">
        <v>4</v>
      </c>
      <c r="F2282">
        <v>200</v>
      </c>
      <c r="G2282">
        <v>74</v>
      </c>
      <c r="H2282">
        <v>6</v>
      </c>
      <c r="I2282">
        <v>3</v>
      </c>
      <c r="J2282">
        <v>13464</v>
      </c>
      <c r="K2282">
        <v>40237</v>
      </c>
      <c r="L2282">
        <v>17</v>
      </c>
      <c r="M2282">
        <v>7</v>
      </c>
      <c r="N2282">
        <v>4</v>
      </c>
      <c r="O2282">
        <v>1</v>
      </c>
      <c r="P2282">
        <v>2</v>
      </c>
      <c r="Q2282">
        <v>0</v>
      </c>
      <c r="R2282">
        <v>3</v>
      </c>
      <c r="S2282">
        <v>0</v>
      </c>
      <c r="T2282">
        <v>71251</v>
      </c>
      <c r="U2282">
        <v>71248</v>
      </c>
      <c r="V2282">
        <v>71245</v>
      </c>
      <c r="W2282" t="s">
        <v>12625</v>
      </c>
      <c r="X2282" t="s">
        <v>13885</v>
      </c>
      <c r="Y2282">
        <v>36394</v>
      </c>
      <c r="Z2282">
        <v>18920</v>
      </c>
    </row>
    <row r="2283" spans="1:26" x14ac:dyDescent="0.25">
      <c r="A2283">
        <v>305550</v>
      </c>
      <c r="B2283">
        <v>202501</v>
      </c>
      <c r="C2283">
        <v>2</v>
      </c>
      <c r="D2283" t="s">
        <v>13242</v>
      </c>
      <c r="E2283">
        <v>4</v>
      </c>
      <c r="F2283">
        <v>200</v>
      </c>
      <c r="G2283">
        <v>74</v>
      </c>
      <c r="H2283">
        <v>6</v>
      </c>
      <c r="I2283">
        <v>3</v>
      </c>
      <c r="J2283">
        <v>13464</v>
      </c>
      <c r="K2283">
        <v>40237</v>
      </c>
      <c r="L2283">
        <v>17</v>
      </c>
      <c r="M2283">
        <v>7</v>
      </c>
      <c r="N2283">
        <v>4</v>
      </c>
      <c r="O2283">
        <v>1</v>
      </c>
      <c r="P2283">
        <v>2</v>
      </c>
      <c r="Q2283">
        <v>0</v>
      </c>
      <c r="R2283">
        <v>3</v>
      </c>
      <c r="S2283">
        <v>0</v>
      </c>
      <c r="T2283">
        <v>71251</v>
      </c>
      <c r="U2283">
        <v>71248</v>
      </c>
      <c r="V2283">
        <v>71245</v>
      </c>
      <c r="W2283" t="s">
        <v>12625</v>
      </c>
      <c r="X2283" t="s">
        <v>13885</v>
      </c>
      <c r="Y2283">
        <v>36394</v>
      </c>
      <c r="Z2283">
        <v>18920</v>
      </c>
    </row>
    <row r="2284" spans="1:26" x14ac:dyDescent="0.25">
      <c r="A2284">
        <v>305551</v>
      </c>
      <c r="B2284">
        <v>202501</v>
      </c>
      <c r="C2284">
        <v>1</v>
      </c>
      <c r="D2284" t="s">
        <v>13387</v>
      </c>
      <c r="E2284">
        <v>3</v>
      </c>
      <c r="F2284">
        <v>44</v>
      </c>
      <c r="G2284">
        <v>10</v>
      </c>
      <c r="H2284">
        <v>2</v>
      </c>
      <c r="I2284">
        <v>0</v>
      </c>
      <c r="J2284">
        <v>80184</v>
      </c>
      <c r="K2284">
        <v>101236</v>
      </c>
      <c r="L2284">
        <v>104.5</v>
      </c>
      <c r="M2284">
        <v>19.5</v>
      </c>
      <c r="N2284">
        <v>35.5</v>
      </c>
      <c r="O2284">
        <v>12</v>
      </c>
      <c r="P2284">
        <v>14.5</v>
      </c>
      <c r="Q2284">
        <v>18</v>
      </c>
      <c r="R2284">
        <v>5</v>
      </c>
      <c r="S2284">
        <v>0</v>
      </c>
      <c r="T2284">
        <v>71590</v>
      </c>
      <c r="U2284">
        <v>71607</v>
      </c>
      <c r="V2284">
        <v>70057</v>
      </c>
      <c r="W2284" t="s">
        <v>12589</v>
      </c>
      <c r="X2284" t="s">
        <v>12590</v>
      </c>
      <c r="Y2284">
        <v>46375</v>
      </c>
      <c r="Z2284">
        <v>105445</v>
      </c>
    </row>
    <row r="2285" spans="1:26" x14ac:dyDescent="0.25">
      <c r="A2285">
        <v>305551</v>
      </c>
      <c r="B2285">
        <v>202501</v>
      </c>
      <c r="C2285">
        <v>2</v>
      </c>
      <c r="D2285" t="s">
        <v>13387</v>
      </c>
      <c r="E2285">
        <v>3</v>
      </c>
      <c r="F2285">
        <v>44</v>
      </c>
      <c r="G2285">
        <v>10</v>
      </c>
      <c r="H2285">
        <v>2</v>
      </c>
      <c r="I2285">
        <v>0</v>
      </c>
      <c r="J2285">
        <v>80184</v>
      </c>
      <c r="K2285">
        <v>101236</v>
      </c>
      <c r="L2285">
        <v>104.5</v>
      </c>
      <c r="M2285">
        <v>19.5</v>
      </c>
      <c r="N2285">
        <v>35.5</v>
      </c>
      <c r="O2285">
        <v>12</v>
      </c>
      <c r="P2285">
        <v>14.5</v>
      </c>
      <c r="Q2285">
        <v>18</v>
      </c>
      <c r="R2285">
        <v>5</v>
      </c>
      <c r="S2285">
        <v>0</v>
      </c>
      <c r="T2285">
        <v>71590</v>
      </c>
      <c r="U2285">
        <v>71607</v>
      </c>
      <c r="V2285">
        <v>70057</v>
      </c>
      <c r="W2285" t="s">
        <v>12589</v>
      </c>
      <c r="X2285" t="s">
        <v>12590</v>
      </c>
      <c r="Y2285">
        <v>46375</v>
      </c>
      <c r="Z2285">
        <v>105445</v>
      </c>
    </row>
    <row r="2286" spans="1:26" x14ac:dyDescent="0.25">
      <c r="A2286">
        <v>305553</v>
      </c>
      <c r="B2286">
        <v>202501</v>
      </c>
      <c r="C2286">
        <v>1</v>
      </c>
      <c r="D2286" t="s">
        <v>13258</v>
      </c>
      <c r="E2286">
        <v>4</v>
      </c>
      <c r="F2286">
        <v>746</v>
      </c>
      <c r="G2286">
        <v>158</v>
      </c>
      <c r="H2286">
        <v>18</v>
      </c>
      <c r="I2286">
        <v>7</v>
      </c>
      <c r="J2286">
        <v>1736</v>
      </c>
      <c r="K2286">
        <v>8906</v>
      </c>
      <c r="L2286">
        <v>4.5</v>
      </c>
      <c r="M2286">
        <v>0.5</v>
      </c>
      <c r="N2286">
        <v>1</v>
      </c>
      <c r="O2286">
        <v>0</v>
      </c>
      <c r="P2286">
        <v>0</v>
      </c>
      <c r="Q2286">
        <v>3</v>
      </c>
      <c r="R2286">
        <v>0</v>
      </c>
      <c r="S2286">
        <v>0</v>
      </c>
      <c r="T2286">
        <v>900582</v>
      </c>
      <c r="U2286">
        <v>71139</v>
      </c>
      <c r="V2286">
        <v>700298</v>
      </c>
      <c r="W2286" t="s">
        <v>12594</v>
      </c>
      <c r="X2286" t="s">
        <v>13887</v>
      </c>
      <c r="Y2286">
        <v>0</v>
      </c>
      <c r="Z2286">
        <v>3008</v>
      </c>
    </row>
    <row r="2287" spans="1:26" x14ac:dyDescent="0.25">
      <c r="A2287">
        <v>305553</v>
      </c>
      <c r="B2287">
        <v>202501</v>
      </c>
      <c r="C2287">
        <v>2</v>
      </c>
      <c r="D2287" t="s">
        <v>13258</v>
      </c>
      <c r="E2287">
        <v>4</v>
      </c>
      <c r="F2287">
        <v>746</v>
      </c>
      <c r="G2287">
        <v>158</v>
      </c>
      <c r="H2287">
        <v>18</v>
      </c>
      <c r="I2287">
        <v>7</v>
      </c>
      <c r="J2287">
        <v>1736</v>
      </c>
      <c r="K2287">
        <v>8906</v>
      </c>
      <c r="L2287">
        <v>4.5</v>
      </c>
      <c r="M2287">
        <v>0.5</v>
      </c>
      <c r="N2287">
        <v>1</v>
      </c>
      <c r="O2287">
        <v>0</v>
      </c>
      <c r="P2287">
        <v>0</v>
      </c>
      <c r="Q2287">
        <v>3</v>
      </c>
      <c r="R2287">
        <v>0</v>
      </c>
      <c r="S2287">
        <v>0</v>
      </c>
      <c r="T2287">
        <v>900582</v>
      </c>
      <c r="U2287">
        <v>71139</v>
      </c>
      <c r="V2287">
        <v>700298</v>
      </c>
      <c r="W2287" t="s">
        <v>12594</v>
      </c>
      <c r="X2287" t="s">
        <v>13887</v>
      </c>
      <c r="Y2287">
        <v>0</v>
      </c>
      <c r="Z2287">
        <v>3008</v>
      </c>
    </row>
    <row r="2288" spans="1:26" x14ac:dyDescent="0.25">
      <c r="A2288">
        <v>305554</v>
      </c>
      <c r="B2288">
        <v>202501</v>
      </c>
      <c r="C2288">
        <v>1</v>
      </c>
      <c r="D2288" t="s">
        <v>13674</v>
      </c>
      <c r="E2288">
        <v>4</v>
      </c>
      <c r="F2288">
        <v>786</v>
      </c>
      <c r="G2288">
        <v>168</v>
      </c>
      <c r="H2288">
        <v>31</v>
      </c>
      <c r="I2288">
        <v>8</v>
      </c>
      <c r="J2288">
        <v>1566</v>
      </c>
      <c r="K2288">
        <v>0</v>
      </c>
      <c r="L2288">
        <v>2</v>
      </c>
      <c r="M2288">
        <v>0</v>
      </c>
      <c r="N2288">
        <v>2</v>
      </c>
      <c r="O2288">
        <v>0</v>
      </c>
      <c r="P2288">
        <v>0</v>
      </c>
      <c r="Q2288">
        <v>0</v>
      </c>
      <c r="R2288">
        <v>0</v>
      </c>
      <c r="S2288">
        <v>0</v>
      </c>
      <c r="T2288">
        <v>900582</v>
      </c>
      <c r="U2288">
        <v>71507</v>
      </c>
      <c r="V2288">
        <v>71531</v>
      </c>
      <c r="W2288" t="s">
        <v>12616</v>
      </c>
      <c r="X2288" t="s">
        <v>13887</v>
      </c>
      <c r="Y2288">
        <v>0</v>
      </c>
      <c r="Z2288">
        <v>2027</v>
      </c>
    </row>
    <row r="2289" spans="1:26" x14ac:dyDescent="0.25">
      <c r="A2289">
        <v>305554</v>
      </c>
      <c r="B2289">
        <v>202501</v>
      </c>
      <c r="C2289">
        <v>2</v>
      </c>
      <c r="D2289" t="s">
        <v>13674</v>
      </c>
      <c r="E2289">
        <v>4</v>
      </c>
      <c r="F2289">
        <v>786</v>
      </c>
      <c r="G2289">
        <v>168</v>
      </c>
      <c r="H2289">
        <v>31</v>
      </c>
      <c r="I2289">
        <v>8</v>
      </c>
      <c r="J2289">
        <v>1566</v>
      </c>
      <c r="K2289">
        <v>0</v>
      </c>
      <c r="L2289">
        <v>2</v>
      </c>
      <c r="M2289">
        <v>0</v>
      </c>
      <c r="N2289">
        <v>2</v>
      </c>
      <c r="O2289">
        <v>0</v>
      </c>
      <c r="P2289">
        <v>0</v>
      </c>
      <c r="Q2289">
        <v>0</v>
      </c>
      <c r="R2289">
        <v>0</v>
      </c>
      <c r="S2289">
        <v>0</v>
      </c>
      <c r="T2289">
        <v>900582</v>
      </c>
      <c r="U2289">
        <v>71507</v>
      </c>
      <c r="V2289">
        <v>71531</v>
      </c>
      <c r="W2289" t="s">
        <v>12616</v>
      </c>
      <c r="X2289" t="s">
        <v>13887</v>
      </c>
      <c r="Y2289">
        <v>0</v>
      </c>
      <c r="Z2289">
        <v>2027</v>
      </c>
    </row>
    <row r="2290" spans="1:26" x14ac:dyDescent="0.25">
      <c r="A2290">
        <v>305561</v>
      </c>
      <c r="B2290">
        <v>202501</v>
      </c>
      <c r="C2290">
        <v>1</v>
      </c>
      <c r="D2290" t="s">
        <v>13671</v>
      </c>
      <c r="E2290">
        <v>4</v>
      </c>
      <c r="F2290">
        <v>53</v>
      </c>
      <c r="G2290">
        <v>22</v>
      </c>
      <c r="H2290">
        <v>4</v>
      </c>
      <c r="I2290">
        <v>2</v>
      </c>
      <c r="J2290">
        <v>19641</v>
      </c>
      <c r="K2290">
        <v>39318</v>
      </c>
      <c r="L2290">
        <v>26</v>
      </c>
      <c r="M2290">
        <v>7.5</v>
      </c>
      <c r="N2290">
        <v>4</v>
      </c>
      <c r="O2290">
        <v>3.5</v>
      </c>
      <c r="P2290">
        <v>3</v>
      </c>
      <c r="Q2290">
        <v>6</v>
      </c>
      <c r="R2290">
        <v>2</v>
      </c>
      <c r="S2290">
        <v>0</v>
      </c>
      <c r="T2290">
        <v>71251</v>
      </c>
      <c r="U2290">
        <v>70067</v>
      </c>
      <c r="V2290">
        <v>71349</v>
      </c>
      <c r="W2290" t="s">
        <v>12636</v>
      </c>
      <c r="X2290" t="s">
        <v>13885</v>
      </c>
      <c r="Y2290">
        <v>0</v>
      </c>
      <c r="Z2290">
        <v>27572</v>
      </c>
    </row>
    <row r="2291" spans="1:26" x14ac:dyDescent="0.25">
      <c r="A2291">
        <v>305561</v>
      </c>
      <c r="B2291">
        <v>202501</v>
      </c>
      <c r="C2291">
        <v>2</v>
      </c>
      <c r="D2291" t="s">
        <v>13671</v>
      </c>
      <c r="E2291">
        <v>4</v>
      </c>
      <c r="F2291">
        <v>53</v>
      </c>
      <c r="G2291">
        <v>22</v>
      </c>
      <c r="H2291">
        <v>4</v>
      </c>
      <c r="I2291">
        <v>2</v>
      </c>
      <c r="J2291">
        <v>19641</v>
      </c>
      <c r="K2291">
        <v>39318</v>
      </c>
      <c r="L2291">
        <v>26</v>
      </c>
      <c r="M2291">
        <v>7.5</v>
      </c>
      <c r="N2291">
        <v>4</v>
      </c>
      <c r="O2291">
        <v>3.5</v>
      </c>
      <c r="P2291">
        <v>3</v>
      </c>
      <c r="Q2291">
        <v>6</v>
      </c>
      <c r="R2291">
        <v>2</v>
      </c>
      <c r="S2291">
        <v>0</v>
      </c>
      <c r="T2291">
        <v>71251</v>
      </c>
      <c r="U2291">
        <v>70067</v>
      </c>
      <c r="V2291">
        <v>71349</v>
      </c>
      <c r="W2291" t="s">
        <v>12636</v>
      </c>
      <c r="X2291" t="s">
        <v>13885</v>
      </c>
      <c r="Y2291">
        <v>0</v>
      </c>
      <c r="Z2291">
        <v>27572</v>
      </c>
    </row>
    <row r="2292" spans="1:26" x14ac:dyDescent="0.25">
      <c r="A2292">
        <v>305562</v>
      </c>
      <c r="B2292">
        <v>202501</v>
      </c>
      <c r="C2292">
        <v>1</v>
      </c>
      <c r="D2292" t="s">
        <v>12774</v>
      </c>
      <c r="E2292">
        <v>4</v>
      </c>
      <c r="F2292">
        <v>534</v>
      </c>
      <c r="G2292">
        <v>189</v>
      </c>
      <c r="H2292">
        <v>24</v>
      </c>
      <c r="I2292">
        <v>6</v>
      </c>
      <c r="J2292">
        <v>5634</v>
      </c>
      <c r="K2292">
        <v>19000</v>
      </c>
      <c r="L2292">
        <v>5</v>
      </c>
      <c r="M2292">
        <v>1</v>
      </c>
      <c r="N2292">
        <v>1.5</v>
      </c>
      <c r="O2292">
        <v>1</v>
      </c>
      <c r="P2292">
        <v>0</v>
      </c>
      <c r="Q2292">
        <v>1.5</v>
      </c>
      <c r="R2292">
        <v>0</v>
      </c>
      <c r="S2292">
        <v>0</v>
      </c>
      <c r="T2292">
        <v>71251</v>
      </c>
      <c r="U2292">
        <v>71174</v>
      </c>
      <c r="V2292">
        <v>71500</v>
      </c>
      <c r="W2292" t="s">
        <v>12613</v>
      </c>
      <c r="X2292" t="s">
        <v>13885</v>
      </c>
      <c r="Y2292">
        <v>18713</v>
      </c>
      <c r="Z2292">
        <v>9307</v>
      </c>
    </row>
    <row r="2293" spans="1:26" x14ac:dyDescent="0.25">
      <c r="A2293">
        <v>305562</v>
      </c>
      <c r="B2293">
        <v>202501</v>
      </c>
      <c r="C2293">
        <v>2</v>
      </c>
      <c r="D2293" t="s">
        <v>12774</v>
      </c>
      <c r="E2293">
        <v>4</v>
      </c>
      <c r="F2293">
        <v>534</v>
      </c>
      <c r="G2293">
        <v>189</v>
      </c>
      <c r="H2293">
        <v>24</v>
      </c>
      <c r="I2293">
        <v>6</v>
      </c>
      <c r="J2293">
        <v>5634</v>
      </c>
      <c r="K2293">
        <v>19000</v>
      </c>
      <c r="L2293">
        <v>5</v>
      </c>
      <c r="M2293">
        <v>1</v>
      </c>
      <c r="N2293">
        <v>1.5</v>
      </c>
      <c r="O2293">
        <v>1</v>
      </c>
      <c r="P2293">
        <v>0</v>
      </c>
      <c r="Q2293">
        <v>1.5</v>
      </c>
      <c r="R2293">
        <v>0</v>
      </c>
      <c r="S2293">
        <v>0</v>
      </c>
      <c r="T2293">
        <v>71251</v>
      </c>
      <c r="U2293">
        <v>71174</v>
      </c>
      <c r="V2293">
        <v>71500</v>
      </c>
      <c r="W2293" t="s">
        <v>12613</v>
      </c>
      <c r="X2293" t="s">
        <v>13885</v>
      </c>
      <c r="Y2293">
        <v>18713</v>
      </c>
      <c r="Z2293">
        <v>9307</v>
      </c>
    </row>
    <row r="2294" spans="1:26" x14ac:dyDescent="0.25">
      <c r="A2294">
        <v>305563</v>
      </c>
      <c r="B2294">
        <v>202501</v>
      </c>
      <c r="C2294">
        <v>1</v>
      </c>
      <c r="D2294" t="s">
        <v>13173</v>
      </c>
      <c r="E2294">
        <v>4</v>
      </c>
      <c r="F2294">
        <v>312</v>
      </c>
      <c r="G2294">
        <v>55</v>
      </c>
      <c r="H2294">
        <v>6</v>
      </c>
      <c r="I2294">
        <v>4</v>
      </c>
      <c r="J2294">
        <v>4775</v>
      </c>
      <c r="K2294">
        <v>76800</v>
      </c>
      <c r="L2294">
        <v>4</v>
      </c>
      <c r="M2294">
        <v>1</v>
      </c>
      <c r="N2294">
        <v>0</v>
      </c>
      <c r="O2294">
        <v>1</v>
      </c>
      <c r="P2294">
        <v>1</v>
      </c>
      <c r="Q2294">
        <v>0</v>
      </c>
      <c r="R2294">
        <v>1</v>
      </c>
      <c r="S2294">
        <v>0</v>
      </c>
      <c r="T2294">
        <v>900582</v>
      </c>
      <c r="U2294">
        <v>71270</v>
      </c>
      <c r="V2294">
        <v>70813</v>
      </c>
      <c r="W2294" t="s">
        <v>12611</v>
      </c>
      <c r="X2294" t="s">
        <v>13887</v>
      </c>
      <c r="Y2294">
        <v>0</v>
      </c>
      <c r="Z2294">
        <v>15674</v>
      </c>
    </row>
    <row r="2295" spans="1:26" x14ac:dyDescent="0.25">
      <c r="A2295">
        <v>305563</v>
      </c>
      <c r="B2295">
        <v>202501</v>
      </c>
      <c r="C2295">
        <v>2</v>
      </c>
      <c r="D2295" t="s">
        <v>13173</v>
      </c>
      <c r="E2295">
        <v>4</v>
      </c>
      <c r="F2295">
        <v>312</v>
      </c>
      <c r="G2295">
        <v>55</v>
      </c>
      <c r="H2295">
        <v>6</v>
      </c>
      <c r="I2295">
        <v>4</v>
      </c>
      <c r="J2295">
        <v>4775</v>
      </c>
      <c r="K2295">
        <v>76800</v>
      </c>
      <c r="L2295">
        <v>4</v>
      </c>
      <c r="M2295">
        <v>1</v>
      </c>
      <c r="N2295">
        <v>0</v>
      </c>
      <c r="O2295">
        <v>1</v>
      </c>
      <c r="P2295">
        <v>1</v>
      </c>
      <c r="Q2295">
        <v>0</v>
      </c>
      <c r="R2295">
        <v>1</v>
      </c>
      <c r="S2295">
        <v>0</v>
      </c>
      <c r="T2295">
        <v>900582</v>
      </c>
      <c r="U2295">
        <v>71270</v>
      </c>
      <c r="V2295">
        <v>70813</v>
      </c>
      <c r="W2295" t="s">
        <v>12611</v>
      </c>
      <c r="X2295" t="s">
        <v>13887</v>
      </c>
      <c r="Y2295">
        <v>0</v>
      </c>
      <c r="Z2295">
        <v>15674</v>
      </c>
    </row>
    <row r="2296" spans="1:26" x14ac:dyDescent="0.25">
      <c r="A2296">
        <v>305567</v>
      </c>
      <c r="B2296">
        <v>202501</v>
      </c>
      <c r="C2296">
        <v>1</v>
      </c>
      <c r="D2296" t="s">
        <v>13025</v>
      </c>
      <c r="E2296">
        <v>4</v>
      </c>
      <c r="F2296">
        <v>385</v>
      </c>
      <c r="G2296">
        <v>71</v>
      </c>
      <c r="H2296">
        <v>13</v>
      </c>
      <c r="I2296">
        <v>3</v>
      </c>
      <c r="J2296">
        <v>8592</v>
      </c>
      <c r="K2296">
        <v>42500</v>
      </c>
      <c r="L2296">
        <v>3</v>
      </c>
      <c r="M2296">
        <v>2</v>
      </c>
      <c r="N2296">
        <v>0</v>
      </c>
      <c r="O2296">
        <v>1</v>
      </c>
      <c r="P2296">
        <v>0</v>
      </c>
      <c r="Q2296">
        <v>0</v>
      </c>
      <c r="R2296">
        <v>0</v>
      </c>
      <c r="S2296">
        <v>0</v>
      </c>
      <c r="T2296">
        <v>900582</v>
      </c>
      <c r="U2296">
        <v>71188</v>
      </c>
      <c r="V2296">
        <v>71191</v>
      </c>
      <c r="W2296" t="s">
        <v>12620</v>
      </c>
      <c r="X2296" t="s">
        <v>13887</v>
      </c>
      <c r="Y2296">
        <v>0</v>
      </c>
      <c r="Z2296">
        <v>13401</v>
      </c>
    </row>
    <row r="2297" spans="1:26" x14ac:dyDescent="0.25">
      <c r="A2297">
        <v>305567</v>
      </c>
      <c r="B2297">
        <v>202501</v>
      </c>
      <c r="C2297">
        <v>2</v>
      </c>
      <c r="D2297" t="s">
        <v>13025</v>
      </c>
      <c r="E2297">
        <v>4</v>
      </c>
      <c r="F2297">
        <v>385</v>
      </c>
      <c r="G2297">
        <v>71</v>
      </c>
      <c r="H2297">
        <v>13</v>
      </c>
      <c r="I2297">
        <v>3</v>
      </c>
      <c r="J2297">
        <v>8592</v>
      </c>
      <c r="K2297">
        <v>42500</v>
      </c>
      <c r="L2297">
        <v>3</v>
      </c>
      <c r="M2297">
        <v>2</v>
      </c>
      <c r="N2297">
        <v>0</v>
      </c>
      <c r="O2297">
        <v>1</v>
      </c>
      <c r="P2297">
        <v>0</v>
      </c>
      <c r="Q2297">
        <v>0</v>
      </c>
      <c r="R2297">
        <v>0</v>
      </c>
      <c r="S2297">
        <v>0</v>
      </c>
      <c r="T2297">
        <v>900582</v>
      </c>
      <c r="U2297">
        <v>71188</v>
      </c>
      <c r="V2297">
        <v>71191</v>
      </c>
      <c r="W2297" t="s">
        <v>12620</v>
      </c>
      <c r="X2297" t="s">
        <v>13887</v>
      </c>
      <c r="Y2297">
        <v>0</v>
      </c>
      <c r="Z2297">
        <v>13401</v>
      </c>
    </row>
    <row r="2298" spans="1:26" x14ac:dyDescent="0.25">
      <c r="A2298">
        <v>305569</v>
      </c>
      <c r="B2298">
        <v>202501</v>
      </c>
      <c r="C2298">
        <v>1</v>
      </c>
      <c r="D2298" t="s">
        <v>13596</v>
      </c>
      <c r="E2298">
        <v>4</v>
      </c>
      <c r="F2298">
        <v>216</v>
      </c>
      <c r="G2298">
        <v>58</v>
      </c>
      <c r="H2298">
        <v>3</v>
      </c>
      <c r="I2298">
        <v>1</v>
      </c>
      <c r="J2298">
        <v>12224</v>
      </c>
      <c r="K2298">
        <v>40898</v>
      </c>
      <c r="L2298">
        <v>8</v>
      </c>
      <c r="M2298">
        <v>4</v>
      </c>
      <c r="N2298">
        <v>2</v>
      </c>
      <c r="O2298">
        <v>1</v>
      </c>
      <c r="P2298">
        <v>1</v>
      </c>
      <c r="Q2298">
        <v>0</v>
      </c>
      <c r="R2298">
        <v>0</v>
      </c>
      <c r="S2298">
        <v>0</v>
      </c>
      <c r="T2298">
        <v>71590</v>
      </c>
      <c r="U2298">
        <v>71602</v>
      </c>
      <c r="V2298">
        <v>71223</v>
      </c>
      <c r="W2298" t="s">
        <v>5222</v>
      </c>
      <c r="X2298" t="s">
        <v>12590</v>
      </c>
      <c r="Y2298">
        <v>31291</v>
      </c>
      <c r="Z2298">
        <v>18467</v>
      </c>
    </row>
    <row r="2299" spans="1:26" x14ac:dyDescent="0.25">
      <c r="A2299">
        <v>305569</v>
      </c>
      <c r="B2299">
        <v>202501</v>
      </c>
      <c r="C2299">
        <v>2</v>
      </c>
      <c r="D2299" t="s">
        <v>13596</v>
      </c>
      <c r="E2299">
        <v>4</v>
      </c>
      <c r="F2299">
        <v>216</v>
      </c>
      <c r="G2299">
        <v>58</v>
      </c>
      <c r="H2299">
        <v>3</v>
      </c>
      <c r="I2299">
        <v>1</v>
      </c>
      <c r="J2299">
        <v>12224</v>
      </c>
      <c r="K2299">
        <v>40898</v>
      </c>
      <c r="L2299">
        <v>8</v>
      </c>
      <c r="M2299">
        <v>4</v>
      </c>
      <c r="N2299">
        <v>2</v>
      </c>
      <c r="O2299">
        <v>1</v>
      </c>
      <c r="P2299">
        <v>1</v>
      </c>
      <c r="Q2299">
        <v>0</v>
      </c>
      <c r="R2299">
        <v>0</v>
      </c>
      <c r="S2299">
        <v>0</v>
      </c>
      <c r="T2299">
        <v>71590</v>
      </c>
      <c r="U2299">
        <v>71602</v>
      </c>
      <c r="V2299">
        <v>71223</v>
      </c>
      <c r="W2299" t="s">
        <v>5222</v>
      </c>
      <c r="X2299" t="s">
        <v>12590</v>
      </c>
      <c r="Y2299">
        <v>31291</v>
      </c>
      <c r="Z2299">
        <v>18467</v>
      </c>
    </row>
    <row r="2300" spans="1:26" x14ac:dyDescent="0.25">
      <c r="A2300">
        <v>305571</v>
      </c>
      <c r="B2300">
        <v>202501</v>
      </c>
      <c r="C2300">
        <v>1</v>
      </c>
      <c r="D2300" t="s">
        <v>13597</v>
      </c>
      <c r="E2300">
        <v>4</v>
      </c>
      <c r="F2300">
        <v>335</v>
      </c>
      <c r="G2300">
        <v>88</v>
      </c>
      <c r="H2300">
        <v>12</v>
      </c>
      <c r="I2300">
        <v>2</v>
      </c>
      <c r="J2300">
        <v>7446</v>
      </c>
      <c r="K2300">
        <v>45159</v>
      </c>
      <c r="L2300">
        <v>7.5</v>
      </c>
      <c r="M2300">
        <v>2.5</v>
      </c>
      <c r="N2300">
        <v>1</v>
      </c>
      <c r="O2300">
        <v>1</v>
      </c>
      <c r="P2300">
        <v>0</v>
      </c>
      <c r="Q2300">
        <v>0.5</v>
      </c>
      <c r="R2300">
        <v>2.5</v>
      </c>
      <c r="S2300">
        <v>0</v>
      </c>
      <c r="T2300">
        <v>71590</v>
      </c>
      <c r="U2300">
        <v>71592</v>
      </c>
      <c r="V2300">
        <v>71070</v>
      </c>
      <c r="W2300" t="s">
        <v>12638</v>
      </c>
      <c r="X2300" t="s">
        <v>12590</v>
      </c>
      <c r="Y2300">
        <v>12688</v>
      </c>
      <c r="Z2300">
        <v>15027</v>
      </c>
    </row>
    <row r="2301" spans="1:26" x14ac:dyDescent="0.25">
      <c r="A2301">
        <v>305571</v>
      </c>
      <c r="B2301">
        <v>202501</v>
      </c>
      <c r="C2301">
        <v>2</v>
      </c>
      <c r="D2301" t="s">
        <v>13597</v>
      </c>
      <c r="E2301">
        <v>4</v>
      </c>
      <c r="F2301">
        <v>335</v>
      </c>
      <c r="G2301">
        <v>88</v>
      </c>
      <c r="H2301">
        <v>12</v>
      </c>
      <c r="I2301">
        <v>2</v>
      </c>
      <c r="J2301">
        <v>7446</v>
      </c>
      <c r="K2301">
        <v>45159</v>
      </c>
      <c r="L2301">
        <v>7.5</v>
      </c>
      <c r="M2301">
        <v>2.5</v>
      </c>
      <c r="N2301">
        <v>1</v>
      </c>
      <c r="O2301">
        <v>1</v>
      </c>
      <c r="P2301">
        <v>0</v>
      </c>
      <c r="Q2301">
        <v>0.5</v>
      </c>
      <c r="R2301">
        <v>2.5</v>
      </c>
      <c r="S2301">
        <v>0</v>
      </c>
      <c r="T2301">
        <v>71590</v>
      </c>
      <c r="U2301">
        <v>71592</v>
      </c>
      <c r="V2301">
        <v>71070</v>
      </c>
      <c r="W2301" t="s">
        <v>12638</v>
      </c>
      <c r="X2301" t="s">
        <v>12590</v>
      </c>
      <c r="Y2301">
        <v>12688</v>
      </c>
      <c r="Z2301">
        <v>15027</v>
      </c>
    </row>
    <row r="2302" spans="1:26" x14ac:dyDescent="0.25">
      <c r="A2302">
        <v>305574</v>
      </c>
      <c r="B2302">
        <v>202501</v>
      </c>
      <c r="C2302">
        <v>1</v>
      </c>
      <c r="D2302" t="s">
        <v>12762</v>
      </c>
      <c r="E2302">
        <v>4</v>
      </c>
      <c r="F2302">
        <v>782</v>
      </c>
      <c r="G2302">
        <v>251</v>
      </c>
      <c r="H2302">
        <v>21</v>
      </c>
      <c r="I2302">
        <v>6</v>
      </c>
      <c r="J2302">
        <v>970</v>
      </c>
      <c r="K2302">
        <v>5131</v>
      </c>
      <c r="L2302">
        <v>3</v>
      </c>
      <c r="M2302">
        <v>0</v>
      </c>
      <c r="N2302">
        <v>0</v>
      </c>
      <c r="O2302">
        <v>1</v>
      </c>
      <c r="P2302">
        <v>1</v>
      </c>
      <c r="Q2302">
        <v>1</v>
      </c>
      <c r="R2302">
        <v>0</v>
      </c>
      <c r="S2302">
        <v>0</v>
      </c>
      <c r="T2302">
        <v>71251</v>
      </c>
      <c r="U2302">
        <v>71248</v>
      </c>
      <c r="V2302">
        <v>70065</v>
      </c>
      <c r="W2302" t="s">
        <v>12625</v>
      </c>
      <c r="X2302" t="s">
        <v>13885</v>
      </c>
      <c r="Y2302">
        <v>0</v>
      </c>
      <c r="Z2302">
        <v>2090</v>
      </c>
    </row>
    <row r="2303" spans="1:26" x14ac:dyDescent="0.25">
      <c r="A2303">
        <v>305574</v>
      </c>
      <c r="B2303">
        <v>202501</v>
      </c>
      <c r="C2303">
        <v>2</v>
      </c>
      <c r="D2303" t="s">
        <v>12762</v>
      </c>
      <c r="E2303">
        <v>4</v>
      </c>
      <c r="F2303">
        <v>782</v>
      </c>
      <c r="G2303">
        <v>251</v>
      </c>
      <c r="H2303">
        <v>21</v>
      </c>
      <c r="I2303">
        <v>6</v>
      </c>
      <c r="J2303">
        <v>970</v>
      </c>
      <c r="K2303">
        <v>5131</v>
      </c>
      <c r="L2303">
        <v>3</v>
      </c>
      <c r="M2303">
        <v>0</v>
      </c>
      <c r="N2303">
        <v>0</v>
      </c>
      <c r="O2303">
        <v>1</v>
      </c>
      <c r="P2303">
        <v>1</v>
      </c>
      <c r="Q2303">
        <v>1</v>
      </c>
      <c r="R2303">
        <v>0</v>
      </c>
      <c r="S2303">
        <v>0</v>
      </c>
      <c r="T2303">
        <v>71251</v>
      </c>
      <c r="U2303">
        <v>71248</v>
      </c>
      <c r="V2303">
        <v>70065</v>
      </c>
      <c r="W2303" t="s">
        <v>12625</v>
      </c>
      <c r="X2303" t="s">
        <v>13885</v>
      </c>
      <c r="Y2303">
        <v>0</v>
      </c>
      <c r="Z2303">
        <v>2090</v>
      </c>
    </row>
    <row r="2304" spans="1:26" x14ac:dyDescent="0.25">
      <c r="A2304">
        <v>305577</v>
      </c>
      <c r="B2304">
        <v>202501</v>
      </c>
      <c r="C2304">
        <v>1</v>
      </c>
      <c r="D2304" t="s">
        <v>13310</v>
      </c>
      <c r="E2304">
        <v>4</v>
      </c>
      <c r="F2304">
        <v>916</v>
      </c>
      <c r="G2304">
        <v>290</v>
      </c>
      <c r="H2304">
        <v>22</v>
      </c>
      <c r="I2304">
        <v>8</v>
      </c>
      <c r="J2304">
        <v>0</v>
      </c>
      <c r="K2304">
        <v>0</v>
      </c>
      <c r="L2304">
        <v>0</v>
      </c>
      <c r="M2304">
        <v>0</v>
      </c>
      <c r="N2304">
        <v>0</v>
      </c>
      <c r="O2304">
        <v>0</v>
      </c>
      <c r="P2304">
        <v>0</v>
      </c>
      <c r="Q2304">
        <v>0</v>
      </c>
      <c r="R2304">
        <v>0</v>
      </c>
      <c r="S2304">
        <v>0</v>
      </c>
      <c r="T2304">
        <v>71251</v>
      </c>
      <c r="U2304">
        <v>70066</v>
      </c>
      <c r="V2304">
        <v>71347</v>
      </c>
      <c r="W2304" t="s">
        <v>12627</v>
      </c>
      <c r="X2304" t="s">
        <v>13885</v>
      </c>
      <c r="Y2304">
        <v>0</v>
      </c>
      <c r="Z2304">
        <v>0</v>
      </c>
    </row>
    <row r="2305" spans="1:26" x14ac:dyDescent="0.25">
      <c r="A2305">
        <v>305577</v>
      </c>
      <c r="B2305">
        <v>202501</v>
      </c>
      <c r="C2305">
        <v>2</v>
      </c>
      <c r="D2305" t="s">
        <v>13310</v>
      </c>
      <c r="E2305">
        <v>4</v>
      </c>
      <c r="F2305">
        <v>916</v>
      </c>
      <c r="G2305">
        <v>290</v>
      </c>
      <c r="H2305">
        <v>22</v>
      </c>
      <c r="I2305">
        <v>8</v>
      </c>
      <c r="J2305">
        <v>0</v>
      </c>
      <c r="K2305">
        <v>0</v>
      </c>
      <c r="L2305">
        <v>0</v>
      </c>
      <c r="M2305">
        <v>0</v>
      </c>
      <c r="N2305">
        <v>0</v>
      </c>
      <c r="O2305">
        <v>0</v>
      </c>
      <c r="P2305">
        <v>0</v>
      </c>
      <c r="Q2305">
        <v>0</v>
      </c>
      <c r="R2305">
        <v>0</v>
      </c>
      <c r="S2305">
        <v>0</v>
      </c>
      <c r="T2305">
        <v>71251</v>
      </c>
      <c r="U2305">
        <v>70066</v>
      </c>
      <c r="V2305">
        <v>71347</v>
      </c>
      <c r="W2305" t="s">
        <v>12627</v>
      </c>
      <c r="X2305" t="s">
        <v>13885</v>
      </c>
      <c r="Y2305">
        <v>0</v>
      </c>
      <c r="Z2305">
        <v>0</v>
      </c>
    </row>
    <row r="2306" spans="1:26" x14ac:dyDescent="0.25">
      <c r="A2306">
        <v>305578</v>
      </c>
      <c r="B2306">
        <v>202501</v>
      </c>
      <c r="C2306">
        <v>1</v>
      </c>
      <c r="D2306" t="s">
        <v>12770</v>
      </c>
      <c r="E2306">
        <v>4</v>
      </c>
      <c r="F2306">
        <v>527</v>
      </c>
      <c r="G2306">
        <v>185</v>
      </c>
      <c r="H2306">
        <v>12</v>
      </c>
      <c r="I2306">
        <v>4</v>
      </c>
      <c r="J2306">
        <v>7845</v>
      </c>
      <c r="K2306">
        <v>4664</v>
      </c>
      <c r="L2306">
        <v>10.5</v>
      </c>
      <c r="M2306">
        <v>3.5</v>
      </c>
      <c r="N2306">
        <v>5</v>
      </c>
      <c r="O2306">
        <v>1</v>
      </c>
      <c r="P2306">
        <v>0</v>
      </c>
      <c r="Q2306">
        <v>1</v>
      </c>
      <c r="R2306">
        <v>0</v>
      </c>
      <c r="S2306">
        <v>0</v>
      </c>
      <c r="T2306">
        <v>71251</v>
      </c>
      <c r="U2306">
        <v>71248</v>
      </c>
      <c r="V2306">
        <v>71245</v>
      </c>
      <c r="W2306" t="s">
        <v>12625</v>
      </c>
      <c r="X2306" t="s">
        <v>13885</v>
      </c>
      <c r="Y2306">
        <v>0</v>
      </c>
      <c r="Z2306">
        <v>9556</v>
      </c>
    </row>
    <row r="2307" spans="1:26" x14ac:dyDescent="0.25">
      <c r="A2307">
        <v>305578</v>
      </c>
      <c r="B2307">
        <v>202501</v>
      </c>
      <c r="C2307">
        <v>2</v>
      </c>
      <c r="D2307" t="s">
        <v>12770</v>
      </c>
      <c r="E2307">
        <v>4</v>
      </c>
      <c r="F2307">
        <v>527</v>
      </c>
      <c r="G2307">
        <v>185</v>
      </c>
      <c r="H2307">
        <v>12</v>
      </c>
      <c r="I2307">
        <v>4</v>
      </c>
      <c r="J2307">
        <v>7845</v>
      </c>
      <c r="K2307">
        <v>4664</v>
      </c>
      <c r="L2307">
        <v>10.5</v>
      </c>
      <c r="M2307">
        <v>3.5</v>
      </c>
      <c r="N2307">
        <v>5</v>
      </c>
      <c r="O2307">
        <v>1</v>
      </c>
      <c r="P2307">
        <v>0</v>
      </c>
      <c r="Q2307">
        <v>1</v>
      </c>
      <c r="R2307">
        <v>0</v>
      </c>
      <c r="S2307">
        <v>0</v>
      </c>
      <c r="T2307">
        <v>71251</v>
      </c>
      <c r="U2307">
        <v>71248</v>
      </c>
      <c r="V2307">
        <v>71245</v>
      </c>
      <c r="W2307" t="s">
        <v>12625</v>
      </c>
      <c r="X2307" t="s">
        <v>13885</v>
      </c>
      <c r="Y2307">
        <v>0</v>
      </c>
      <c r="Z2307">
        <v>9556</v>
      </c>
    </row>
    <row r="2308" spans="1:26" x14ac:dyDescent="0.25">
      <c r="A2308">
        <v>305579</v>
      </c>
      <c r="B2308">
        <v>202501</v>
      </c>
      <c r="C2308">
        <v>1</v>
      </c>
      <c r="D2308" t="s">
        <v>13294</v>
      </c>
      <c r="E2308">
        <v>4</v>
      </c>
      <c r="F2308">
        <v>138</v>
      </c>
      <c r="G2308">
        <v>26</v>
      </c>
      <c r="H2308">
        <v>6</v>
      </c>
      <c r="I2308">
        <v>1</v>
      </c>
      <c r="J2308">
        <v>18236</v>
      </c>
      <c r="K2308">
        <v>4295</v>
      </c>
      <c r="L2308">
        <v>16</v>
      </c>
      <c r="M2308">
        <v>1</v>
      </c>
      <c r="N2308">
        <v>6</v>
      </c>
      <c r="O2308">
        <v>1</v>
      </c>
      <c r="P2308">
        <v>4</v>
      </c>
      <c r="Q2308">
        <v>4</v>
      </c>
      <c r="R2308">
        <v>0</v>
      </c>
      <c r="S2308">
        <v>0</v>
      </c>
      <c r="T2308">
        <v>900582</v>
      </c>
      <c r="U2308">
        <v>71188</v>
      </c>
      <c r="V2308">
        <v>71191</v>
      </c>
      <c r="W2308" t="s">
        <v>12620</v>
      </c>
      <c r="X2308" t="s">
        <v>13887</v>
      </c>
      <c r="Y2308">
        <v>0</v>
      </c>
      <c r="Z2308">
        <v>21330</v>
      </c>
    </row>
    <row r="2309" spans="1:26" x14ac:dyDescent="0.25">
      <c r="A2309">
        <v>305579</v>
      </c>
      <c r="B2309">
        <v>202501</v>
      </c>
      <c r="C2309">
        <v>2</v>
      </c>
      <c r="D2309" t="s">
        <v>13294</v>
      </c>
      <c r="E2309">
        <v>4</v>
      </c>
      <c r="F2309">
        <v>138</v>
      </c>
      <c r="G2309">
        <v>26</v>
      </c>
      <c r="H2309">
        <v>6</v>
      </c>
      <c r="I2309">
        <v>1</v>
      </c>
      <c r="J2309">
        <v>18236</v>
      </c>
      <c r="K2309">
        <v>4295</v>
      </c>
      <c r="L2309">
        <v>16</v>
      </c>
      <c r="M2309">
        <v>1</v>
      </c>
      <c r="N2309">
        <v>6</v>
      </c>
      <c r="O2309">
        <v>1</v>
      </c>
      <c r="P2309">
        <v>4</v>
      </c>
      <c r="Q2309">
        <v>4</v>
      </c>
      <c r="R2309">
        <v>0</v>
      </c>
      <c r="S2309">
        <v>0</v>
      </c>
      <c r="T2309">
        <v>900582</v>
      </c>
      <c r="U2309">
        <v>71188</v>
      </c>
      <c r="V2309">
        <v>71191</v>
      </c>
      <c r="W2309" t="s">
        <v>12620</v>
      </c>
      <c r="X2309" t="s">
        <v>13887</v>
      </c>
      <c r="Y2309">
        <v>0</v>
      </c>
      <c r="Z2309">
        <v>21330</v>
      </c>
    </row>
    <row r="2310" spans="1:26" x14ac:dyDescent="0.25">
      <c r="A2310">
        <v>305583</v>
      </c>
      <c r="B2310">
        <v>202501</v>
      </c>
      <c r="C2310">
        <v>1</v>
      </c>
      <c r="D2310" t="s">
        <v>13334</v>
      </c>
      <c r="E2310">
        <v>4</v>
      </c>
      <c r="F2310">
        <v>857</v>
      </c>
      <c r="G2310">
        <v>269</v>
      </c>
      <c r="H2310">
        <v>32</v>
      </c>
      <c r="I2310">
        <v>9</v>
      </c>
      <c r="J2310">
        <v>363</v>
      </c>
      <c r="K2310">
        <v>3000</v>
      </c>
      <c r="L2310">
        <v>0.5</v>
      </c>
      <c r="M2310">
        <v>0</v>
      </c>
      <c r="N2310">
        <v>0</v>
      </c>
      <c r="O2310">
        <v>0</v>
      </c>
      <c r="P2310">
        <v>0</v>
      </c>
      <c r="Q2310">
        <v>0.5</v>
      </c>
      <c r="R2310">
        <v>0</v>
      </c>
      <c r="S2310">
        <v>0</v>
      </c>
      <c r="T2310">
        <v>71251</v>
      </c>
      <c r="U2310">
        <v>70930</v>
      </c>
      <c r="V2310">
        <v>71397</v>
      </c>
      <c r="W2310" t="s">
        <v>12618</v>
      </c>
      <c r="X2310" t="s">
        <v>13885</v>
      </c>
      <c r="Y2310">
        <v>0</v>
      </c>
      <c r="Z2310">
        <v>652</v>
      </c>
    </row>
    <row r="2311" spans="1:26" x14ac:dyDescent="0.25">
      <c r="A2311">
        <v>305583</v>
      </c>
      <c r="B2311">
        <v>202501</v>
      </c>
      <c r="C2311">
        <v>2</v>
      </c>
      <c r="D2311" t="s">
        <v>13334</v>
      </c>
      <c r="E2311">
        <v>4</v>
      </c>
      <c r="F2311">
        <v>857</v>
      </c>
      <c r="G2311">
        <v>269</v>
      </c>
      <c r="H2311">
        <v>32</v>
      </c>
      <c r="I2311">
        <v>9</v>
      </c>
      <c r="J2311">
        <v>363</v>
      </c>
      <c r="K2311">
        <v>3000</v>
      </c>
      <c r="L2311">
        <v>0.5</v>
      </c>
      <c r="M2311">
        <v>0</v>
      </c>
      <c r="N2311">
        <v>0</v>
      </c>
      <c r="O2311">
        <v>0</v>
      </c>
      <c r="P2311">
        <v>0</v>
      </c>
      <c r="Q2311">
        <v>0.5</v>
      </c>
      <c r="R2311">
        <v>0</v>
      </c>
      <c r="S2311">
        <v>0</v>
      </c>
      <c r="T2311">
        <v>71251</v>
      </c>
      <c r="U2311">
        <v>70930</v>
      </c>
      <c r="V2311">
        <v>71397</v>
      </c>
      <c r="W2311" t="s">
        <v>12618</v>
      </c>
      <c r="X2311" t="s">
        <v>13885</v>
      </c>
      <c r="Y2311">
        <v>0</v>
      </c>
      <c r="Z2311">
        <v>652</v>
      </c>
    </row>
    <row r="2312" spans="1:26" x14ac:dyDescent="0.25">
      <c r="A2312">
        <v>305587</v>
      </c>
      <c r="B2312">
        <v>202501</v>
      </c>
      <c r="C2312">
        <v>1</v>
      </c>
      <c r="D2312" t="s">
        <v>12654</v>
      </c>
      <c r="E2312">
        <v>4</v>
      </c>
      <c r="F2312">
        <v>916</v>
      </c>
      <c r="G2312">
        <v>290</v>
      </c>
      <c r="H2312">
        <v>39</v>
      </c>
      <c r="I2312">
        <v>9</v>
      </c>
      <c r="J2312">
        <v>0</v>
      </c>
      <c r="K2312">
        <v>0</v>
      </c>
      <c r="L2312">
        <v>0</v>
      </c>
      <c r="M2312">
        <v>0</v>
      </c>
      <c r="N2312">
        <v>0</v>
      </c>
      <c r="O2312">
        <v>0</v>
      </c>
      <c r="P2312">
        <v>0</v>
      </c>
      <c r="Q2312">
        <v>0</v>
      </c>
      <c r="R2312">
        <v>0</v>
      </c>
      <c r="S2312">
        <v>0</v>
      </c>
      <c r="T2312">
        <v>71251</v>
      </c>
      <c r="U2312">
        <v>71239</v>
      </c>
      <c r="V2312">
        <v>71941</v>
      </c>
      <c r="W2312" t="s">
        <v>12650</v>
      </c>
      <c r="X2312" t="s">
        <v>13885</v>
      </c>
      <c r="Y2312">
        <v>0</v>
      </c>
      <c r="Z2312">
        <v>0</v>
      </c>
    </row>
    <row r="2313" spans="1:26" x14ac:dyDescent="0.25">
      <c r="A2313">
        <v>305587</v>
      </c>
      <c r="B2313">
        <v>202501</v>
      </c>
      <c r="C2313">
        <v>2</v>
      </c>
      <c r="D2313" t="s">
        <v>12654</v>
      </c>
      <c r="E2313">
        <v>4</v>
      </c>
      <c r="F2313">
        <v>916</v>
      </c>
      <c r="G2313">
        <v>290</v>
      </c>
      <c r="H2313">
        <v>39</v>
      </c>
      <c r="I2313">
        <v>9</v>
      </c>
      <c r="J2313">
        <v>0</v>
      </c>
      <c r="K2313">
        <v>0</v>
      </c>
      <c r="L2313">
        <v>0</v>
      </c>
      <c r="M2313">
        <v>0</v>
      </c>
      <c r="N2313">
        <v>0</v>
      </c>
      <c r="O2313">
        <v>0</v>
      </c>
      <c r="P2313">
        <v>0</v>
      </c>
      <c r="Q2313">
        <v>0</v>
      </c>
      <c r="R2313">
        <v>0</v>
      </c>
      <c r="S2313">
        <v>0</v>
      </c>
      <c r="T2313">
        <v>71251</v>
      </c>
      <c r="U2313">
        <v>71239</v>
      </c>
      <c r="V2313">
        <v>71941</v>
      </c>
      <c r="W2313" t="s">
        <v>12650</v>
      </c>
      <c r="X2313" t="s">
        <v>13885</v>
      </c>
      <c r="Y2313">
        <v>0</v>
      </c>
      <c r="Z2313">
        <v>0</v>
      </c>
    </row>
    <row r="2314" spans="1:26" x14ac:dyDescent="0.25">
      <c r="A2314">
        <v>305588</v>
      </c>
      <c r="B2314">
        <v>202501</v>
      </c>
      <c r="C2314">
        <v>1</v>
      </c>
      <c r="D2314" t="s">
        <v>13771</v>
      </c>
      <c r="E2314">
        <v>4</v>
      </c>
      <c r="F2314">
        <v>687</v>
      </c>
      <c r="G2314">
        <v>149</v>
      </c>
      <c r="H2314">
        <v>21</v>
      </c>
      <c r="I2314">
        <v>7</v>
      </c>
      <c r="J2314">
        <v>2181</v>
      </c>
      <c r="K2314">
        <v>0</v>
      </c>
      <c r="L2314">
        <v>1</v>
      </c>
      <c r="M2314">
        <v>0</v>
      </c>
      <c r="N2314">
        <v>0</v>
      </c>
      <c r="O2314">
        <v>1</v>
      </c>
      <c r="P2314">
        <v>0</v>
      </c>
      <c r="Q2314">
        <v>0</v>
      </c>
      <c r="R2314">
        <v>0</v>
      </c>
      <c r="S2314">
        <v>0</v>
      </c>
      <c r="T2314">
        <v>71030</v>
      </c>
      <c r="U2314">
        <v>71063</v>
      </c>
      <c r="V2314">
        <v>70053</v>
      </c>
      <c r="W2314" t="s">
        <v>3624</v>
      </c>
      <c r="X2314" t="s">
        <v>12595</v>
      </c>
      <c r="Y2314">
        <v>6691</v>
      </c>
      <c r="Z2314">
        <v>4674</v>
      </c>
    </row>
    <row r="2315" spans="1:26" x14ac:dyDescent="0.25">
      <c r="A2315">
        <v>305588</v>
      </c>
      <c r="B2315">
        <v>202501</v>
      </c>
      <c r="C2315">
        <v>2</v>
      </c>
      <c r="D2315" t="s">
        <v>13771</v>
      </c>
      <c r="E2315">
        <v>4</v>
      </c>
      <c r="F2315">
        <v>687</v>
      </c>
      <c r="G2315">
        <v>149</v>
      </c>
      <c r="H2315">
        <v>21</v>
      </c>
      <c r="I2315">
        <v>7</v>
      </c>
      <c r="J2315">
        <v>2181</v>
      </c>
      <c r="K2315">
        <v>0</v>
      </c>
      <c r="L2315">
        <v>1</v>
      </c>
      <c r="M2315">
        <v>0</v>
      </c>
      <c r="N2315">
        <v>0</v>
      </c>
      <c r="O2315">
        <v>1</v>
      </c>
      <c r="P2315">
        <v>0</v>
      </c>
      <c r="Q2315">
        <v>0</v>
      </c>
      <c r="R2315">
        <v>0</v>
      </c>
      <c r="S2315">
        <v>0</v>
      </c>
      <c r="T2315">
        <v>71030</v>
      </c>
      <c r="U2315">
        <v>71063</v>
      </c>
      <c r="V2315">
        <v>70053</v>
      </c>
      <c r="W2315" t="s">
        <v>3624</v>
      </c>
      <c r="X2315" t="s">
        <v>12595</v>
      </c>
      <c r="Y2315">
        <v>6691</v>
      </c>
      <c r="Z2315">
        <v>4674</v>
      </c>
    </row>
    <row r="2316" spans="1:26" x14ac:dyDescent="0.25">
      <c r="A2316">
        <v>305589</v>
      </c>
      <c r="B2316">
        <v>202501</v>
      </c>
      <c r="C2316">
        <v>1</v>
      </c>
      <c r="D2316" t="s">
        <v>13772</v>
      </c>
      <c r="E2316">
        <v>3</v>
      </c>
      <c r="F2316">
        <v>15</v>
      </c>
      <c r="G2316">
        <v>3</v>
      </c>
      <c r="H2316">
        <v>2</v>
      </c>
      <c r="I2316">
        <v>0</v>
      </c>
      <c r="J2316">
        <v>102016</v>
      </c>
      <c r="K2316">
        <v>496683</v>
      </c>
      <c r="L2316">
        <v>93.5</v>
      </c>
      <c r="M2316">
        <v>43</v>
      </c>
      <c r="N2316">
        <v>5</v>
      </c>
      <c r="O2316">
        <v>1</v>
      </c>
      <c r="P2316">
        <v>7</v>
      </c>
      <c r="Q2316">
        <v>6</v>
      </c>
      <c r="R2316">
        <v>31.5</v>
      </c>
      <c r="S2316">
        <v>0</v>
      </c>
      <c r="T2316">
        <v>71590</v>
      </c>
      <c r="U2316">
        <v>71594</v>
      </c>
      <c r="V2316">
        <v>700073</v>
      </c>
      <c r="W2316" t="s">
        <v>12670</v>
      </c>
      <c r="X2316" t="s">
        <v>12590</v>
      </c>
      <c r="Y2316">
        <v>196852</v>
      </c>
      <c r="Z2316">
        <v>152269</v>
      </c>
    </row>
    <row r="2317" spans="1:26" x14ac:dyDescent="0.25">
      <c r="A2317">
        <v>305589</v>
      </c>
      <c r="B2317">
        <v>202501</v>
      </c>
      <c r="C2317">
        <v>2</v>
      </c>
      <c r="D2317" t="s">
        <v>13772</v>
      </c>
      <c r="E2317">
        <v>3</v>
      </c>
      <c r="F2317">
        <v>15</v>
      </c>
      <c r="G2317">
        <v>3</v>
      </c>
      <c r="H2317">
        <v>2</v>
      </c>
      <c r="I2317">
        <v>0</v>
      </c>
      <c r="J2317">
        <v>102016</v>
      </c>
      <c r="K2317">
        <v>496683</v>
      </c>
      <c r="L2317">
        <v>93.5</v>
      </c>
      <c r="M2317">
        <v>43</v>
      </c>
      <c r="N2317">
        <v>5</v>
      </c>
      <c r="O2317">
        <v>1</v>
      </c>
      <c r="P2317">
        <v>7</v>
      </c>
      <c r="Q2317">
        <v>6</v>
      </c>
      <c r="R2317">
        <v>31.5</v>
      </c>
      <c r="S2317">
        <v>0</v>
      </c>
      <c r="T2317">
        <v>71590</v>
      </c>
      <c r="U2317">
        <v>71594</v>
      </c>
      <c r="V2317">
        <v>700073</v>
      </c>
      <c r="W2317" t="s">
        <v>12670</v>
      </c>
      <c r="X2317" t="s">
        <v>12590</v>
      </c>
      <c r="Y2317">
        <v>196852</v>
      </c>
      <c r="Z2317">
        <v>152269</v>
      </c>
    </row>
    <row r="2318" spans="1:26" x14ac:dyDescent="0.25">
      <c r="A2318">
        <v>305590</v>
      </c>
      <c r="B2318">
        <v>202501</v>
      </c>
      <c r="C2318">
        <v>1</v>
      </c>
      <c r="D2318" t="s">
        <v>12732</v>
      </c>
      <c r="E2318">
        <v>4</v>
      </c>
      <c r="F2318">
        <v>74</v>
      </c>
      <c r="G2318">
        <v>30</v>
      </c>
      <c r="H2318">
        <v>2</v>
      </c>
      <c r="I2318">
        <v>1</v>
      </c>
      <c r="J2318">
        <v>16491</v>
      </c>
      <c r="K2318">
        <v>23503</v>
      </c>
      <c r="L2318">
        <v>14</v>
      </c>
      <c r="M2318">
        <v>4</v>
      </c>
      <c r="N2318">
        <v>2</v>
      </c>
      <c r="O2318">
        <v>5</v>
      </c>
      <c r="P2318">
        <v>1</v>
      </c>
      <c r="Q2318">
        <v>0</v>
      </c>
      <c r="R2318">
        <v>2</v>
      </c>
      <c r="S2318">
        <v>0</v>
      </c>
      <c r="T2318">
        <v>71251</v>
      </c>
      <c r="U2318">
        <v>71248</v>
      </c>
      <c r="V2318">
        <v>71250</v>
      </c>
      <c r="W2318" t="s">
        <v>12625</v>
      </c>
      <c r="X2318" t="s">
        <v>13885</v>
      </c>
      <c r="Y2318">
        <v>87274</v>
      </c>
      <c r="Z2318">
        <v>24602</v>
      </c>
    </row>
    <row r="2319" spans="1:26" x14ac:dyDescent="0.25">
      <c r="A2319">
        <v>305590</v>
      </c>
      <c r="B2319">
        <v>202501</v>
      </c>
      <c r="C2319">
        <v>2</v>
      </c>
      <c r="D2319" t="s">
        <v>12732</v>
      </c>
      <c r="E2319">
        <v>4</v>
      </c>
      <c r="F2319">
        <v>74</v>
      </c>
      <c r="G2319">
        <v>30</v>
      </c>
      <c r="H2319">
        <v>2</v>
      </c>
      <c r="I2319">
        <v>1</v>
      </c>
      <c r="J2319">
        <v>16491</v>
      </c>
      <c r="K2319">
        <v>23503</v>
      </c>
      <c r="L2319">
        <v>14</v>
      </c>
      <c r="M2319">
        <v>4</v>
      </c>
      <c r="N2319">
        <v>2</v>
      </c>
      <c r="O2319">
        <v>5</v>
      </c>
      <c r="P2319">
        <v>1</v>
      </c>
      <c r="Q2319">
        <v>0</v>
      </c>
      <c r="R2319">
        <v>2</v>
      </c>
      <c r="S2319">
        <v>0</v>
      </c>
      <c r="T2319">
        <v>71251</v>
      </c>
      <c r="U2319">
        <v>71248</v>
      </c>
      <c r="V2319">
        <v>71250</v>
      </c>
      <c r="W2319" t="s">
        <v>12625</v>
      </c>
      <c r="X2319" t="s">
        <v>13885</v>
      </c>
      <c r="Y2319">
        <v>87274</v>
      </c>
      <c r="Z2319">
        <v>24602</v>
      </c>
    </row>
    <row r="2320" spans="1:26" x14ac:dyDescent="0.25">
      <c r="A2320">
        <v>305592</v>
      </c>
      <c r="B2320">
        <v>202501</v>
      </c>
      <c r="C2320">
        <v>1</v>
      </c>
      <c r="D2320" t="s">
        <v>13677</v>
      </c>
      <c r="E2320">
        <v>4</v>
      </c>
      <c r="F2320">
        <v>916</v>
      </c>
      <c r="G2320">
        <v>230</v>
      </c>
      <c r="H2320">
        <v>26</v>
      </c>
      <c r="I2320">
        <v>8</v>
      </c>
      <c r="J2320">
        <v>0</v>
      </c>
      <c r="K2320">
        <v>0</v>
      </c>
      <c r="L2320">
        <v>0</v>
      </c>
      <c r="M2320">
        <v>0</v>
      </c>
      <c r="N2320">
        <v>0</v>
      </c>
      <c r="O2320">
        <v>0</v>
      </c>
      <c r="P2320">
        <v>0</v>
      </c>
      <c r="Q2320">
        <v>0</v>
      </c>
      <c r="R2320">
        <v>0</v>
      </c>
      <c r="S2320">
        <v>0</v>
      </c>
      <c r="T2320">
        <v>71030</v>
      </c>
      <c r="U2320">
        <v>71054</v>
      </c>
      <c r="V2320">
        <v>70427</v>
      </c>
      <c r="W2320" t="s">
        <v>12599</v>
      </c>
      <c r="X2320" t="s">
        <v>12595</v>
      </c>
      <c r="Y2320">
        <v>0</v>
      </c>
      <c r="Z2320">
        <v>0</v>
      </c>
    </row>
    <row r="2321" spans="1:26" x14ac:dyDescent="0.25">
      <c r="A2321">
        <v>305592</v>
      </c>
      <c r="B2321">
        <v>202501</v>
      </c>
      <c r="C2321">
        <v>2</v>
      </c>
      <c r="D2321" t="s">
        <v>13677</v>
      </c>
      <c r="E2321">
        <v>4</v>
      </c>
      <c r="F2321">
        <v>916</v>
      </c>
      <c r="G2321">
        <v>230</v>
      </c>
      <c r="H2321">
        <v>26</v>
      </c>
      <c r="I2321">
        <v>8</v>
      </c>
      <c r="J2321">
        <v>0</v>
      </c>
      <c r="K2321">
        <v>0</v>
      </c>
      <c r="L2321">
        <v>0</v>
      </c>
      <c r="M2321">
        <v>0</v>
      </c>
      <c r="N2321">
        <v>0</v>
      </c>
      <c r="O2321">
        <v>0</v>
      </c>
      <c r="P2321">
        <v>0</v>
      </c>
      <c r="Q2321">
        <v>0</v>
      </c>
      <c r="R2321">
        <v>0</v>
      </c>
      <c r="S2321">
        <v>0</v>
      </c>
      <c r="T2321">
        <v>71030</v>
      </c>
      <c r="U2321">
        <v>71054</v>
      </c>
      <c r="V2321">
        <v>70427</v>
      </c>
      <c r="W2321" t="s">
        <v>12599</v>
      </c>
      <c r="X2321" t="s">
        <v>12595</v>
      </c>
      <c r="Y2321">
        <v>0</v>
      </c>
      <c r="Z2321">
        <v>0</v>
      </c>
    </row>
    <row r="2322" spans="1:26" x14ac:dyDescent="0.25">
      <c r="A2322">
        <v>305593</v>
      </c>
      <c r="B2322">
        <v>202501</v>
      </c>
      <c r="C2322">
        <v>1</v>
      </c>
      <c r="D2322" t="s">
        <v>13007</v>
      </c>
      <c r="E2322">
        <v>4</v>
      </c>
      <c r="F2322">
        <v>651</v>
      </c>
      <c r="G2322">
        <v>159</v>
      </c>
      <c r="H2322">
        <v>13</v>
      </c>
      <c r="I2322">
        <v>6</v>
      </c>
      <c r="J2322">
        <v>203</v>
      </c>
      <c r="K2322">
        <v>59307</v>
      </c>
      <c r="L2322">
        <v>1</v>
      </c>
      <c r="M2322">
        <v>0</v>
      </c>
      <c r="N2322">
        <v>0</v>
      </c>
      <c r="O2322">
        <v>0</v>
      </c>
      <c r="P2322">
        <v>0</v>
      </c>
      <c r="Q2322">
        <v>0</v>
      </c>
      <c r="R2322">
        <v>1</v>
      </c>
      <c r="S2322">
        <v>0</v>
      </c>
      <c r="T2322">
        <v>71590</v>
      </c>
      <c r="U2322">
        <v>71591</v>
      </c>
      <c r="V2322">
        <v>70522</v>
      </c>
      <c r="W2322" t="s">
        <v>13888</v>
      </c>
      <c r="X2322" t="s">
        <v>12590</v>
      </c>
      <c r="Y2322">
        <v>10099</v>
      </c>
      <c r="Z2322">
        <v>5930</v>
      </c>
    </row>
    <row r="2323" spans="1:26" x14ac:dyDescent="0.25">
      <c r="A2323">
        <v>305593</v>
      </c>
      <c r="B2323">
        <v>202501</v>
      </c>
      <c r="C2323">
        <v>2</v>
      </c>
      <c r="D2323" t="s">
        <v>13007</v>
      </c>
      <c r="E2323">
        <v>4</v>
      </c>
      <c r="F2323">
        <v>651</v>
      </c>
      <c r="G2323">
        <v>159</v>
      </c>
      <c r="H2323">
        <v>13</v>
      </c>
      <c r="I2323">
        <v>6</v>
      </c>
      <c r="J2323">
        <v>203</v>
      </c>
      <c r="K2323">
        <v>59307</v>
      </c>
      <c r="L2323">
        <v>1</v>
      </c>
      <c r="M2323">
        <v>0</v>
      </c>
      <c r="N2323">
        <v>0</v>
      </c>
      <c r="O2323">
        <v>0</v>
      </c>
      <c r="P2323">
        <v>0</v>
      </c>
      <c r="Q2323">
        <v>0</v>
      </c>
      <c r="R2323">
        <v>1</v>
      </c>
      <c r="S2323">
        <v>0</v>
      </c>
      <c r="T2323">
        <v>71590</v>
      </c>
      <c r="U2323">
        <v>71591</v>
      </c>
      <c r="V2323">
        <v>70522</v>
      </c>
      <c r="W2323" t="s">
        <v>13888</v>
      </c>
      <c r="X2323" t="s">
        <v>12590</v>
      </c>
      <c r="Y2323">
        <v>10099</v>
      </c>
      <c r="Z2323">
        <v>5930</v>
      </c>
    </row>
    <row r="2324" spans="1:26" x14ac:dyDescent="0.25">
      <c r="A2324">
        <v>305594</v>
      </c>
      <c r="B2324">
        <v>202501</v>
      </c>
      <c r="C2324">
        <v>1</v>
      </c>
      <c r="D2324" t="s">
        <v>13318</v>
      </c>
      <c r="E2324">
        <v>4</v>
      </c>
      <c r="F2324">
        <v>916</v>
      </c>
      <c r="G2324">
        <v>228</v>
      </c>
      <c r="H2324">
        <v>34</v>
      </c>
      <c r="I2324">
        <v>7</v>
      </c>
      <c r="J2324">
        <v>0</v>
      </c>
      <c r="K2324">
        <v>0</v>
      </c>
      <c r="L2324">
        <v>0</v>
      </c>
      <c r="M2324">
        <v>0</v>
      </c>
      <c r="N2324">
        <v>0</v>
      </c>
      <c r="O2324">
        <v>0</v>
      </c>
      <c r="P2324">
        <v>0</v>
      </c>
      <c r="Q2324">
        <v>0</v>
      </c>
      <c r="R2324">
        <v>0</v>
      </c>
      <c r="S2324">
        <v>0</v>
      </c>
      <c r="T2324">
        <v>71590</v>
      </c>
      <c r="U2324">
        <v>71607</v>
      </c>
      <c r="V2324">
        <v>700202</v>
      </c>
      <c r="W2324" t="s">
        <v>12589</v>
      </c>
      <c r="X2324" t="s">
        <v>12590</v>
      </c>
      <c r="Y2324">
        <v>0</v>
      </c>
      <c r="Z2324">
        <v>0</v>
      </c>
    </row>
    <row r="2325" spans="1:26" x14ac:dyDescent="0.25">
      <c r="A2325">
        <v>305594</v>
      </c>
      <c r="B2325">
        <v>202501</v>
      </c>
      <c r="C2325">
        <v>2</v>
      </c>
      <c r="D2325" t="s">
        <v>13318</v>
      </c>
      <c r="E2325">
        <v>4</v>
      </c>
      <c r="F2325">
        <v>916</v>
      </c>
      <c r="G2325">
        <v>228</v>
      </c>
      <c r="H2325">
        <v>34</v>
      </c>
      <c r="I2325">
        <v>7</v>
      </c>
      <c r="J2325">
        <v>0</v>
      </c>
      <c r="K2325">
        <v>0</v>
      </c>
      <c r="L2325">
        <v>0</v>
      </c>
      <c r="M2325">
        <v>0</v>
      </c>
      <c r="N2325">
        <v>0</v>
      </c>
      <c r="O2325">
        <v>0</v>
      </c>
      <c r="P2325">
        <v>0</v>
      </c>
      <c r="Q2325">
        <v>0</v>
      </c>
      <c r="R2325">
        <v>0</v>
      </c>
      <c r="S2325">
        <v>0</v>
      </c>
      <c r="T2325">
        <v>71590</v>
      </c>
      <c r="U2325">
        <v>71607</v>
      </c>
      <c r="V2325">
        <v>700202</v>
      </c>
      <c r="W2325" t="s">
        <v>12589</v>
      </c>
      <c r="X2325" t="s">
        <v>12590</v>
      </c>
      <c r="Y2325">
        <v>0</v>
      </c>
      <c r="Z2325">
        <v>0</v>
      </c>
    </row>
    <row r="2326" spans="1:26" x14ac:dyDescent="0.25">
      <c r="A2326">
        <v>305596</v>
      </c>
      <c r="B2326">
        <v>202501</v>
      </c>
      <c r="C2326">
        <v>1</v>
      </c>
      <c r="D2326" t="s">
        <v>13773</v>
      </c>
      <c r="E2326">
        <v>3</v>
      </c>
      <c r="F2326">
        <v>37</v>
      </c>
      <c r="G2326">
        <v>17</v>
      </c>
      <c r="H2326">
        <v>4</v>
      </c>
      <c r="I2326">
        <v>0</v>
      </c>
      <c r="J2326">
        <v>71773</v>
      </c>
      <c r="K2326">
        <v>289560</v>
      </c>
      <c r="L2326">
        <v>63.5</v>
      </c>
      <c r="M2326">
        <v>24.5</v>
      </c>
      <c r="N2326">
        <v>18.5</v>
      </c>
      <c r="O2326">
        <v>4</v>
      </c>
      <c r="P2326">
        <v>7.5</v>
      </c>
      <c r="Q2326">
        <v>2</v>
      </c>
      <c r="R2326">
        <v>7</v>
      </c>
      <c r="S2326">
        <v>0</v>
      </c>
      <c r="T2326">
        <v>71251</v>
      </c>
      <c r="U2326">
        <v>700023</v>
      </c>
      <c r="V2326">
        <v>71212</v>
      </c>
      <c r="W2326" t="s">
        <v>12679</v>
      </c>
      <c r="X2326" t="s">
        <v>13885</v>
      </c>
      <c r="Y2326">
        <v>80936</v>
      </c>
      <c r="Z2326">
        <v>111920</v>
      </c>
    </row>
    <row r="2327" spans="1:26" x14ac:dyDescent="0.25">
      <c r="A2327">
        <v>305596</v>
      </c>
      <c r="B2327">
        <v>202501</v>
      </c>
      <c r="C2327">
        <v>2</v>
      </c>
      <c r="D2327" t="s">
        <v>13773</v>
      </c>
      <c r="E2327">
        <v>3</v>
      </c>
      <c r="F2327">
        <v>37</v>
      </c>
      <c r="G2327">
        <v>17</v>
      </c>
      <c r="H2327">
        <v>4</v>
      </c>
      <c r="I2327">
        <v>0</v>
      </c>
      <c r="J2327">
        <v>71773</v>
      </c>
      <c r="K2327">
        <v>289560</v>
      </c>
      <c r="L2327">
        <v>63.5</v>
      </c>
      <c r="M2327">
        <v>24.5</v>
      </c>
      <c r="N2327">
        <v>18.5</v>
      </c>
      <c r="O2327">
        <v>4</v>
      </c>
      <c r="P2327">
        <v>7.5</v>
      </c>
      <c r="Q2327">
        <v>2</v>
      </c>
      <c r="R2327">
        <v>7</v>
      </c>
      <c r="S2327">
        <v>0</v>
      </c>
      <c r="T2327">
        <v>71251</v>
      </c>
      <c r="U2327">
        <v>700023</v>
      </c>
      <c r="V2327">
        <v>71212</v>
      </c>
      <c r="W2327" t="s">
        <v>12679</v>
      </c>
      <c r="X2327" t="s">
        <v>13885</v>
      </c>
      <c r="Y2327">
        <v>80936</v>
      </c>
      <c r="Z2327">
        <v>111920</v>
      </c>
    </row>
    <row r="2328" spans="1:26" x14ac:dyDescent="0.25">
      <c r="A2328">
        <v>305597</v>
      </c>
      <c r="B2328">
        <v>202501</v>
      </c>
      <c r="C2328">
        <v>1</v>
      </c>
      <c r="D2328" t="s">
        <v>12668</v>
      </c>
      <c r="E2328">
        <v>4</v>
      </c>
      <c r="F2328">
        <v>403</v>
      </c>
      <c r="G2328">
        <v>152</v>
      </c>
      <c r="H2328">
        <v>20</v>
      </c>
      <c r="I2328">
        <v>4</v>
      </c>
      <c r="J2328">
        <v>10213</v>
      </c>
      <c r="K2328">
        <v>7300</v>
      </c>
      <c r="L2328">
        <v>3.5</v>
      </c>
      <c r="M2328">
        <v>2</v>
      </c>
      <c r="N2328">
        <v>1</v>
      </c>
      <c r="O2328">
        <v>0.5</v>
      </c>
      <c r="P2328">
        <v>0</v>
      </c>
      <c r="Q2328">
        <v>0</v>
      </c>
      <c r="R2328">
        <v>0</v>
      </c>
      <c r="S2328">
        <v>0</v>
      </c>
      <c r="T2328">
        <v>71251</v>
      </c>
      <c r="U2328">
        <v>71174</v>
      </c>
      <c r="V2328">
        <v>71179</v>
      </c>
      <c r="W2328" t="s">
        <v>12613</v>
      </c>
      <c r="X2328" t="s">
        <v>13885</v>
      </c>
      <c r="Y2328">
        <v>0</v>
      </c>
      <c r="Z2328">
        <v>12878</v>
      </c>
    </row>
    <row r="2329" spans="1:26" x14ac:dyDescent="0.25">
      <c r="A2329">
        <v>305597</v>
      </c>
      <c r="B2329">
        <v>202501</v>
      </c>
      <c r="C2329">
        <v>2</v>
      </c>
      <c r="D2329" t="s">
        <v>12668</v>
      </c>
      <c r="E2329">
        <v>4</v>
      </c>
      <c r="F2329">
        <v>403</v>
      </c>
      <c r="G2329">
        <v>152</v>
      </c>
      <c r="H2329">
        <v>20</v>
      </c>
      <c r="I2329">
        <v>4</v>
      </c>
      <c r="J2329">
        <v>10213</v>
      </c>
      <c r="K2329">
        <v>7300</v>
      </c>
      <c r="L2329">
        <v>3.5</v>
      </c>
      <c r="M2329">
        <v>2</v>
      </c>
      <c r="N2329">
        <v>1</v>
      </c>
      <c r="O2329">
        <v>0.5</v>
      </c>
      <c r="P2329">
        <v>0</v>
      </c>
      <c r="Q2329">
        <v>0</v>
      </c>
      <c r="R2329">
        <v>0</v>
      </c>
      <c r="S2329">
        <v>0</v>
      </c>
      <c r="T2329">
        <v>71251</v>
      </c>
      <c r="U2329">
        <v>71174</v>
      </c>
      <c r="V2329">
        <v>71179</v>
      </c>
      <c r="W2329" t="s">
        <v>12613</v>
      </c>
      <c r="X2329" t="s">
        <v>13885</v>
      </c>
      <c r="Y2329">
        <v>0</v>
      </c>
      <c r="Z2329">
        <v>12878</v>
      </c>
    </row>
    <row r="2330" spans="1:26" x14ac:dyDescent="0.25">
      <c r="A2330">
        <v>305598</v>
      </c>
      <c r="B2330">
        <v>202501</v>
      </c>
      <c r="C2330">
        <v>1</v>
      </c>
      <c r="D2330" t="s">
        <v>12859</v>
      </c>
      <c r="E2330">
        <v>4</v>
      </c>
      <c r="F2330">
        <v>292</v>
      </c>
      <c r="G2330">
        <v>111</v>
      </c>
      <c r="H2330">
        <v>14</v>
      </c>
      <c r="I2330">
        <v>7</v>
      </c>
      <c r="J2330">
        <v>9753</v>
      </c>
      <c r="K2330">
        <v>30660</v>
      </c>
      <c r="L2330">
        <v>12.5</v>
      </c>
      <c r="M2330">
        <v>2</v>
      </c>
      <c r="N2330">
        <v>5.5</v>
      </c>
      <c r="O2330">
        <v>1.5</v>
      </c>
      <c r="P2330">
        <v>2.5</v>
      </c>
      <c r="Q2330">
        <v>0</v>
      </c>
      <c r="R2330">
        <v>1</v>
      </c>
      <c r="S2330">
        <v>0</v>
      </c>
      <c r="T2330">
        <v>71251</v>
      </c>
      <c r="U2330">
        <v>71174</v>
      </c>
      <c r="V2330">
        <v>71194</v>
      </c>
      <c r="W2330" t="s">
        <v>12613</v>
      </c>
      <c r="X2330" t="s">
        <v>13885</v>
      </c>
      <c r="Y2330">
        <v>0</v>
      </c>
      <c r="Z2330">
        <v>16220</v>
      </c>
    </row>
    <row r="2331" spans="1:26" x14ac:dyDescent="0.25">
      <c r="A2331">
        <v>305598</v>
      </c>
      <c r="B2331">
        <v>202501</v>
      </c>
      <c r="C2331">
        <v>2</v>
      </c>
      <c r="D2331" t="s">
        <v>12859</v>
      </c>
      <c r="E2331">
        <v>4</v>
      </c>
      <c r="F2331">
        <v>292</v>
      </c>
      <c r="G2331">
        <v>111</v>
      </c>
      <c r="H2331">
        <v>14</v>
      </c>
      <c r="I2331">
        <v>7</v>
      </c>
      <c r="J2331">
        <v>9753</v>
      </c>
      <c r="K2331">
        <v>30660</v>
      </c>
      <c r="L2331">
        <v>12.5</v>
      </c>
      <c r="M2331">
        <v>2</v>
      </c>
      <c r="N2331">
        <v>5.5</v>
      </c>
      <c r="O2331">
        <v>1.5</v>
      </c>
      <c r="P2331">
        <v>2.5</v>
      </c>
      <c r="Q2331">
        <v>0</v>
      </c>
      <c r="R2331">
        <v>1</v>
      </c>
      <c r="S2331">
        <v>0</v>
      </c>
      <c r="T2331">
        <v>71251</v>
      </c>
      <c r="U2331">
        <v>71174</v>
      </c>
      <c r="V2331">
        <v>71194</v>
      </c>
      <c r="W2331" t="s">
        <v>12613</v>
      </c>
      <c r="X2331" t="s">
        <v>13885</v>
      </c>
      <c r="Y2331">
        <v>0</v>
      </c>
      <c r="Z2331">
        <v>16220</v>
      </c>
    </row>
    <row r="2332" spans="1:26" x14ac:dyDescent="0.25">
      <c r="A2332">
        <v>305600</v>
      </c>
      <c r="B2332">
        <v>202501</v>
      </c>
      <c r="C2332">
        <v>1</v>
      </c>
      <c r="D2332" t="s">
        <v>12681</v>
      </c>
      <c r="E2332">
        <v>4</v>
      </c>
      <c r="F2332">
        <v>631</v>
      </c>
      <c r="G2332">
        <v>128</v>
      </c>
      <c r="H2332">
        <v>20</v>
      </c>
      <c r="I2332">
        <v>11</v>
      </c>
      <c r="J2332">
        <v>4148</v>
      </c>
      <c r="K2332">
        <v>16500</v>
      </c>
      <c r="L2332">
        <v>7</v>
      </c>
      <c r="M2332">
        <v>3</v>
      </c>
      <c r="N2332">
        <v>2</v>
      </c>
      <c r="O2332">
        <v>0</v>
      </c>
      <c r="P2332">
        <v>1</v>
      </c>
      <c r="Q2332">
        <v>0</v>
      </c>
      <c r="R2332">
        <v>1</v>
      </c>
      <c r="S2332">
        <v>0</v>
      </c>
      <c r="T2332">
        <v>900582</v>
      </c>
      <c r="U2332">
        <v>71159</v>
      </c>
      <c r="V2332">
        <v>71152</v>
      </c>
      <c r="W2332" t="s">
        <v>12629</v>
      </c>
      <c r="X2332" t="s">
        <v>13887</v>
      </c>
      <c r="Y2332">
        <v>11546</v>
      </c>
      <c r="Z2332">
        <v>6478</v>
      </c>
    </row>
    <row r="2333" spans="1:26" x14ac:dyDescent="0.25">
      <c r="A2333">
        <v>305600</v>
      </c>
      <c r="B2333">
        <v>202501</v>
      </c>
      <c r="C2333">
        <v>2</v>
      </c>
      <c r="D2333" t="s">
        <v>12681</v>
      </c>
      <c r="E2333">
        <v>4</v>
      </c>
      <c r="F2333">
        <v>631</v>
      </c>
      <c r="G2333">
        <v>128</v>
      </c>
      <c r="H2333">
        <v>20</v>
      </c>
      <c r="I2333">
        <v>11</v>
      </c>
      <c r="J2333">
        <v>4148</v>
      </c>
      <c r="K2333">
        <v>16500</v>
      </c>
      <c r="L2333">
        <v>7</v>
      </c>
      <c r="M2333">
        <v>3</v>
      </c>
      <c r="N2333">
        <v>2</v>
      </c>
      <c r="O2333">
        <v>0</v>
      </c>
      <c r="P2333">
        <v>1</v>
      </c>
      <c r="Q2333">
        <v>0</v>
      </c>
      <c r="R2333">
        <v>1</v>
      </c>
      <c r="S2333">
        <v>0</v>
      </c>
      <c r="T2333">
        <v>900582</v>
      </c>
      <c r="U2333">
        <v>71159</v>
      </c>
      <c r="V2333">
        <v>71152</v>
      </c>
      <c r="W2333" t="s">
        <v>12629</v>
      </c>
      <c r="X2333" t="s">
        <v>13887</v>
      </c>
      <c r="Y2333">
        <v>11546</v>
      </c>
      <c r="Z2333">
        <v>6478</v>
      </c>
    </row>
    <row r="2334" spans="1:26" x14ac:dyDescent="0.25">
      <c r="A2334">
        <v>305601</v>
      </c>
      <c r="B2334">
        <v>202501</v>
      </c>
      <c r="C2334">
        <v>1</v>
      </c>
      <c r="D2334" t="s">
        <v>13704</v>
      </c>
      <c r="E2334">
        <v>4</v>
      </c>
      <c r="F2334">
        <v>904</v>
      </c>
      <c r="G2334">
        <v>197</v>
      </c>
      <c r="H2334">
        <v>22</v>
      </c>
      <c r="I2334">
        <v>6</v>
      </c>
      <c r="J2334">
        <v>94</v>
      </c>
      <c r="K2334">
        <v>0</v>
      </c>
      <c r="L2334">
        <v>1</v>
      </c>
      <c r="M2334">
        <v>0</v>
      </c>
      <c r="N2334">
        <v>0</v>
      </c>
      <c r="O2334">
        <v>0</v>
      </c>
      <c r="P2334">
        <v>0</v>
      </c>
      <c r="Q2334">
        <v>1</v>
      </c>
      <c r="R2334">
        <v>0</v>
      </c>
      <c r="S2334">
        <v>0</v>
      </c>
      <c r="T2334">
        <v>900582</v>
      </c>
      <c r="U2334">
        <v>71129</v>
      </c>
      <c r="V2334">
        <v>71566</v>
      </c>
      <c r="W2334" t="s">
        <v>13890</v>
      </c>
      <c r="X2334" t="s">
        <v>13887</v>
      </c>
      <c r="Y2334">
        <v>0</v>
      </c>
      <c r="Z2334">
        <v>94</v>
      </c>
    </row>
    <row r="2335" spans="1:26" x14ac:dyDescent="0.25">
      <c r="A2335">
        <v>305601</v>
      </c>
      <c r="B2335">
        <v>202501</v>
      </c>
      <c r="C2335">
        <v>2</v>
      </c>
      <c r="D2335" t="s">
        <v>13704</v>
      </c>
      <c r="E2335">
        <v>4</v>
      </c>
      <c r="F2335">
        <v>904</v>
      </c>
      <c r="G2335">
        <v>197</v>
      </c>
      <c r="H2335">
        <v>22</v>
      </c>
      <c r="I2335">
        <v>6</v>
      </c>
      <c r="J2335">
        <v>94</v>
      </c>
      <c r="K2335">
        <v>0</v>
      </c>
      <c r="L2335">
        <v>1</v>
      </c>
      <c r="M2335">
        <v>0</v>
      </c>
      <c r="N2335">
        <v>0</v>
      </c>
      <c r="O2335">
        <v>0</v>
      </c>
      <c r="P2335">
        <v>0</v>
      </c>
      <c r="Q2335">
        <v>1</v>
      </c>
      <c r="R2335">
        <v>0</v>
      </c>
      <c r="S2335">
        <v>0</v>
      </c>
      <c r="T2335">
        <v>900582</v>
      </c>
      <c r="U2335">
        <v>71129</v>
      </c>
      <c r="V2335">
        <v>71566</v>
      </c>
      <c r="W2335" t="s">
        <v>13890</v>
      </c>
      <c r="X2335" t="s">
        <v>13887</v>
      </c>
      <c r="Y2335">
        <v>0</v>
      </c>
      <c r="Z2335">
        <v>94</v>
      </c>
    </row>
    <row r="2336" spans="1:26" x14ac:dyDescent="0.25">
      <c r="A2336">
        <v>305602</v>
      </c>
      <c r="B2336">
        <v>202501</v>
      </c>
      <c r="C2336">
        <v>1</v>
      </c>
      <c r="D2336" t="s">
        <v>13139</v>
      </c>
      <c r="E2336">
        <v>4</v>
      </c>
      <c r="F2336">
        <v>657</v>
      </c>
      <c r="G2336">
        <v>146</v>
      </c>
      <c r="H2336">
        <v>16</v>
      </c>
      <c r="I2336">
        <v>4</v>
      </c>
      <c r="J2336">
        <v>4069</v>
      </c>
      <c r="K2336">
        <v>0</v>
      </c>
      <c r="L2336">
        <v>5</v>
      </c>
      <c r="M2336">
        <v>0</v>
      </c>
      <c r="N2336">
        <v>1</v>
      </c>
      <c r="O2336">
        <v>1</v>
      </c>
      <c r="P2336">
        <v>0</v>
      </c>
      <c r="Q2336">
        <v>3</v>
      </c>
      <c r="R2336">
        <v>0</v>
      </c>
      <c r="S2336">
        <v>0</v>
      </c>
      <c r="T2336">
        <v>71030</v>
      </c>
      <c r="U2336">
        <v>71045</v>
      </c>
      <c r="V2336">
        <v>71436</v>
      </c>
      <c r="W2336" t="s">
        <v>12661</v>
      </c>
      <c r="X2336" t="s">
        <v>12595</v>
      </c>
      <c r="Y2336">
        <v>0</v>
      </c>
      <c r="Z2336">
        <v>5666</v>
      </c>
    </row>
    <row r="2337" spans="1:26" x14ac:dyDescent="0.25">
      <c r="A2337">
        <v>305602</v>
      </c>
      <c r="B2337">
        <v>202501</v>
      </c>
      <c r="C2337">
        <v>2</v>
      </c>
      <c r="D2337" t="s">
        <v>13139</v>
      </c>
      <c r="E2337">
        <v>4</v>
      </c>
      <c r="F2337">
        <v>657</v>
      </c>
      <c r="G2337">
        <v>146</v>
      </c>
      <c r="H2337">
        <v>16</v>
      </c>
      <c r="I2337">
        <v>4</v>
      </c>
      <c r="J2337">
        <v>4069</v>
      </c>
      <c r="K2337">
        <v>0</v>
      </c>
      <c r="L2337">
        <v>5</v>
      </c>
      <c r="M2337">
        <v>0</v>
      </c>
      <c r="N2337">
        <v>1</v>
      </c>
      <c r="O2337">
        <v>1</v>
      </c>
      <c r="P2337">
        <v>0</v>
      </c>
      <c r="Q2337">
        <v>3</v>
      </c>
      <c r="R2337">
        <v>0</v>
      </c>
      <c r="S2337">
        <v>0</v>
      </c>
      <c r="T2337">
        <v>71030</v>
      </c>
      <c r="U2337">
        <v>71045</v>
      </c>
      <c r="V2337">
        <v>71436</v>
      </c>
      <c r="W2337" t="s">
        <v>12661</v>
      </c>
      <c r="X2337" t="s">
        <v>12595</v>
      </c>
      <c r="Y2337">
        <v>0</v>
      </c>
      <c r="Z2337">
        <v>5666</v>
      </c>
    </row>
    <row r="2338" spans="1:26" x14ac:dyDescent="0.25">
      <c r="A2338">
        <v>305603</v>
      </c>
      <c r="B2338">
        <v>202501</v>
      </c>
      <c r="C2338">
        <v>1</v>
      </c>
      <c r="D2338" t="s">
        <v>13774</v>
      </c>
      <c r="E2338">
        <v>4</v>
      </c>
      <c r="F2338">
        <v>508</v>
      </c>
      <c r="G2338">
        <v>99</v>
      </c>
      <c r="H2338">
        <v>15</v>
      </c>
      <c r="I2338">
        <v>4</v>
      </c>
      <c r="J2338">
        <v>3763</v>
      </c>
      <c r="K2338">
        <v>35556</v>
      </c>
      <c r="L2338">
        <v>7</v>
      </c>
      <c r="M2338">
        <v>1</v>
      </c>
      <c r="N2338">
        <v>2</v>
      </c>
      <c r="O2338">
        <v>2</v>
      </c>
      <c r="P2338">
        <v>0</v>
      </c>
      <c r="Q2338">
        <v>0</v>
      </c>
      <c r="R2338">
        <v>2</v>
      </c>
      <c r="S2338">
        <v>0</v>
      </c>
      <c r="T2338">
        <v>71030</v>
      </c>
      <c r="U2338">
        <v>71024</v>
      </c>
      <c r="V2338">
        <v>71023</v>
      </c>
      <c r="W2338" t="s">
        <v>12597</v>
      </c>
      <c r="X2338" t="s">
        <v>12595</v>
      </c>
      <c r="Y2338">
        <v>0</v>
      </c>
      <c r="Z2338">
        <v>10114</v>
      </c>
    </row>
    <row r="2339" spans="1:26" x14ac:dyDescent="0.25">
      <c r="A2339">
        <v>305603</v>
      </c>
      <c r="B2339">
        <v>202501</v>
      </c>
      <c r="C2339">
        <v>2</v>
      </c>
      <c r="D2339" t="s">
        <v>13774</v>
      </c>
      <c r="E2339">
        <v>4</v>
      </c>
      <c r="F2339">
        <v>508</v>
      </c>
      <c r="G2339">
        <v>99</v>
      </c>
      <c r="H2339">
        <v>15</v>
      </c>
      <c r="I2339">
        <v>4</v>
      </c>
      <c r="J2339">
        <v>3763</v>
      </c>
      <c r="K2339">
        <v>35556</v>
      </c>
      <c r="L2339">
        <v>7</v>
      </c>
      <c r="M2339">
        <v>1</v>
      </c>
      <c r="N2339">
        <v>2</v>
      </c>
      <c r="O2339">
        <v>2</v>
      </c>
      <c r="P2339">
        <v>0</v>
      </c>
      <c r="Q2339">
        <v>0</v>
      </c>
      <c r="R2339">
        <v>2</v>
      </c>
      <c r="S2339">
        <v>0</v>
      </c>
      <c r="T2339">
        <v>71030</v>
      </c>
      <c r="U2339">
        <v>71024</v>
      </c>
      <c r="V2339">
        <v>71023</v>
      </c>
      <c r="W2339" t="s">
        <v>12597</v>
      </c>
      <c r="X2339" t="s">
        <v>12595</v>
      </c>
      <c r="Y2339">
        <v>0</v>
      </c>
      <c r="Z2339">
        <v>10114</v>
      </c>
    </row>
    <row r="2340" spans="1:26" x14ac:dyDescent="0.25">
      <c r="A2340">
        <v>305607</v>
      </c>
      <c r="B2340">
        <v>202501</v>
      </c>
      <c r="C2340">
        <v>1</v>
      </c>
      <c r="D2340" t="s">
        <v>13740</v>
      </c>
      <c r="E2340">
        <v>4</v>
      </c>
      <c r="F2340">
        <v>916</v>
      </c>
      <c r="G2340">
        <v>290</v>
      </c>
      <c r="H2340">
        <v>22</v>
      </c>
      <c r="I2340">
        <v>10</v>
      </c>
      <c r="J2340">
        <v>10</v>
      </c>
      <c r="K2340">
        <v>0</v>
      </c>
      <c r="L2340">
        <v>0</v>
      </c>
      <c r="M2340">
        <v>0</v>
      </c>
      <c r="N2340">
        <v>0</v>
      </c>
      <c r="O2340">
        <v>0</v>
      </c>
      <c r="P2340">
        <v>0</v>
      </c>
      <c r="Q2340">
        <v>0</v>
      </c>
      <c r="R2340">
        <v>0</v>
      </c>
      <c r="S2340">
        <v>0</v>
      </c>
      <c r="T2340">
        <v>71251</v>
      </c>
      <c r="U2340">
        <v>70066</v>
      </c>
      <c r="V2340">
        <v>71494</v>
      </c>
      <c r="W2340" t="s">
        <v>12627</v>
      </c>
      <c r="X2340" t="s">
        <v>13885</v>
      </c>
      <c r="Y2340">
        <v>0</v>
      </c>
      <c r="Z2340">
        <v>0</v>
      </c>
    </row>
    <row r="2341" spans="1:26" x14ac:dyDescent="0.25">
      <c r="A2341">
        <v>305607</v>
      </c>
      <c r="B2341">
        <v>202501</v>
      </c>
      <c r="C2341">
        <v>2</v>
      </c>
      <c r="D2341" t="s">
        <v>13740</v>
      </c>
      <c r="E2341">
        <v>4</v>
      </c>
      <c r="F2341">
        <v>916</v>
      </c>
      <c r="G2341">
        <v>290</v>
      </c>
      <c r="H2341">
        <v>22</v>
      </c>
      <c r="I2341">
        <v>10</v>
      </c>
      <c r="J2341">
        <v>10</v>
      </c>
      <c r="K2341">
        <v>0</v>
      </c>
      <c r="L2341">
        <v>0</v>
      </c>
      <c r="M2341">
        <v>0</v>
      </c>
      <c r="N2341">
        <v>0</v>
      </c>
      <c r="O2341">
        <v>0</v>
      </c>
      <c r="P2341">
        <v>0</v>
      </c>
      <c r="Q2341">
        <v>0</v>
      </c>
      <c r="R2341">
        <v>0</v>
      </c>
      <c r="S2341">
        <v>0</v>
      </c>
      <c r="T2341">
        <v>71251</v>
      </c>
      <c r="U2341">
        <v>70066</v>
      </c>
      <c r="V2341">
        <v>71494</v>
      </c>
      <c r="W2341" t="s">
        <v>12627</v>
      </c>
      <c r="X2341" t="s">
        <v>13885</v>
      </c>
      <c r="Y2341">
        <v>0</v>
      </c>
      <c r="Z2341">
        <v>0</v>
      </c>
    </row>
    <row r="2342" spans="1:26" x14ac:dyDescent="0.25">
      <c r="A2342">
        <v>305608</v>
      </c>
      <c r="B2342">
        <v>202501</v>
      </c>
      <c r="C2342">
        <v>1</v>
      </c>
      <c r="D2342" t="s">
        <v>13608</v>
      </c>
      <c r="E2342">
        <v>4</v>
      </c>
      <c r="F2342">
        <v>916</v>
      </c>
      <c r="G2342">
        <v>290</v>
      </c>
      <c r="H2342">
        <v>22</v>
      </c>
      <c r="I2342">
        <v>6</v>
      </c>
      <c r="J2342">
        <v>0</v>
      </c>
      <c r="K2342">
        <v>0</v>
      </c>
      <c r="L2342">
        <v>0</v>
      </c>
      <c r="M2342">
        <v>0</v>
      </c>
      <c r="N2342">
        <v>0</v>
      </c>
      <c r="O2342">
        <v>0</v>
      </c>
      <c r="P2342">
        <v>0</v>
      </c>
      <c r="Q2342">
        <v>0</v>
      </c>
      <c r="R2342">
        <v>0</v>
      </c>
      <c r="S2342">
        <v>0</v>
      </c>
      <c r="T2342">
        <v>71251</v>
      </c>
      <c r="U2342">
        <v>70066</v>
      </c>
      <c r="V2342">
        <v>71264</v>
      </c>
      <c r="W2342" t="s">
        <v>12627</v>
      </c>
      <c r="X2342" t="s">
        <v>13885</v>
      </c>
      <c r="Y2342">
        <v>0</v>
      </c>
      <c r="Z2342">
        <v>0</v>
      </c>
    </row>
    <row r="2343" spans="1:26" x14ac:dyDescent="0.25">
      <c r="A2343">
        <v>305608</v>
      </c>
      <c r="B2343">
        <v>202501</v>
      </c>
      <c r="C2343">
        <v>2</v>
      </c>
      <c r="D2343" t="s">
        <v>13608</v>
      </c>
      <c r="E2343">
        <v>4</v>
      </c>
      <c r="F2343">
        <v>916</v>
      </c>
      <c r="G2343">
        <v>290</v>
      </c>
      <c r="H2343">
        <v>22</v>
      </c>
      <c r="I2343">
        <v>6</v>
      </c>
      <c r="J2343">
        <v>0</v>
      </c>
      <c r="K2343">
        <v>0</v>
      </c>
      <c r="L2343">
        <v>0</v>
      </c>
      <c r="M2343">
        <v>0</v>
      </c>
      <c r="N2343">
        <v>0</v>
      </c>
      <c r="O2343">
        <v>0</v>
      </c>
      <c r="P2343">
        <v>0</v>
      </c>
      <c r="Q2343">
        <v>0</v>
      </c>
      <c r="R2343">
        <v>0</v>
      </c>
      <c r="S2343">
        <v>0</v>
      </c>
      <c r="T2343">
        <v>71251</v>
      </c>
      <c r="U2343">
        <v>70066</v>
      </c>
      <c r="V2343">
        <v>71264</v>
      </c>
      <c r="W2343" t="s">
        <v>12627</v>
      </c>
      <c r="X2343" t="s">
        <v>13885</v>
      </c>
      <c r="Y2343">
        <v>0</v>
      </c>
      <c r="Z2343">
        <v>0</v>
      </c>
    </row>
    <row r="2344" spans="1:26" x14ac:dyDescent="0.25">
      <c r="A2344">
        <v>305610</v>
      </c>
      <c r="B2344">
        <v>202501</v>
      </c>
      <c r="C2344">
        <v>1</v>
      </c>
      <c r="D2344" t="s">
        <v>12933</v>
      </c>
      <c r="E2344">
        <v>4</v>
      </c>
      <c r="F2344">
        <v>913</v>
      </c>
      <c r="G2344">
        <v>228</v>
      </c>
      <c r="H2344">
        <v>25</v>
      </c>
      <c r="I2344">
        <v>7</v>
      </c>
      <c r="J2344">
        <v>0</v>
      </c>
      <c r="K2344">
        <v>450</v>
      </c>
      <c r="L2344">
        <v>0</v>
      </c>
      <c r="M2344">
        <v>0</v>
      </c>
      <c r="N2344">
        <v>0</v>
      </c>
      <c r="O2344">
        <v>0</v>
      </c>
      <c r="P2344">
        <v>0</v>
      </c>
      <c r="Q2344">
        <v>0</v>
      </c>
      <c r="R2344">
        <v>0</v>
      </c>
      <c r="S2344">
        <v>0</v>
      </c>
      <c r="T2344">
        <v>71030</v>
      </c>
      <c r="U2344">
        <v>71054</v>
      </c>
      <c r="V2344">
        <v>70427</v>
      </c>
      <c r="W2344" t="s">
        <v>12599</v>
      </c>
      <c r="X2344" t="s">
        <v>12595</v>
      </c>
      <c r="Y2344">
        <v>0</v>
      </c>
      <c r="Z2344">
        <v>45</v>
      </c>
    </row>
    <row r="2345" spans="1:26" x14ac:dyDescent="0.25">
      <c r="A2345">
        <v>305610</v>
      </c>
      <c r="B2345">
        <v>202501</v>
      </c>
      <c r="C2345">
        <v>2</v>
      </c>
      <c r="D2345" t="s">
        <v>12933</v>
      </c>
      <c r="E2345">
        <v>4</v>
      </c>
      <c r="F2345">
        <v>913</v>
      </c>
      <c r="G2345">
        <v>228</v>
      </c>
      <c r="H2345">
        <v>25</v>
      </c>
      <c r="I2345">
        <v>7</v>
      </c>
      <c r="J2345">
        <v>0</v>
      </c>
      <c r="K2345">
        <v>450</v>
      </c>
      <c r="L2345">
        <v>0</v>
      </c>
      <c r="M2345">
        <v>0</v>
      </c>
      <c r="N2345">
        <v>0</v>
      </c>
      <c r="O2345">
        <v>0</v>
      </c>
      <c r="P2345">
        <v>0</v>
      </c>
      <c r="Q2345">
        <v>0</v>
      </c>
      <c r="R2345">
        <v>0</v>
      </c>
      <c r="S2345">
        <v>0</v>
      </c>
      <c r="T2345">
        <v>71030</v>
      </c>
      <c r="U2345">
        <v>71054</v>
      </c>
      <c r="V2345">
        <v>70427</v>
      </c>
      <c r="W2345" t="s">
        <v>12599</v>
      </c>
      <c r="X2345" t="s">
        <v>12595</v>
      </c>
      <c r="Y2345">
        <v>0</v>
      </c>
      <c r="Z2345">
        <v>45</v>
      </c>
    </row>
    <row r="2346" spans="1:26" x14ac:dyDescent="0.25">
      <c r="A2346">
        <v>305611</v>
      </c>
      <c r="B2346">
        <v>202501</v>
      </c>
      <c r="C2346">
        <v>1</v>
      </c>
      <c r="D2346" t="s">
        <v>13749</v>
      </c>
      <c r="E2346">
        <v>4</v>
      </c>
      <c r="F2346">
        <v>404</v>
      </c>
      <c r="G2346">
        <v>75</v>
      </c>
      <c r="H2346">
        <v>7</v>
      </c>
      <c r="I2346">
        <v>3</v>
      </c>
      <c r="J2346">
        <v>7745</v>
      </c>
      <c r="K2346">
        <v>20238</v>
      </c>
      <c r="L2346">
        <v>6.5</v>
      </c>
      <c r="M2346">
        <v>2</v>
      </c>
      <c r="N2346">
        <v>0.5</v>
      </c>
      <c r="O2346">
        <v>2.5</v>
      </c>
      <c r="P2346">
        <v>0</v>
      </c>
      <c r="Q2346">
        <v>0.5</v>
      </c>
      <c r="R2346">
        <v>1</v>
      </c>
      <c r="S2346">
        <v>0</v>
      </c>
      <c r="T2346">
        <v>71030</v>
      </c>
      <c r="U2346">
        <v>71510</v>
      </c>
      <c r="V2346">
        <v>71551</v>
      </c>
      <c r="W2346" t="s">
        <v>12607</v>
      </c>
      <c r="X2346" t="s">
        <v>12595</v>
      </c>
      <c r="Y2346">
        <v>0</v>
      </c>
      <c r="Z2346">
        <v>12863</v>
      </c>
    </row>
    <row r="2347" spans="1:26" x14ac:dyDescent="0.25">
      <c r="A2347">
        <v>305611</v>
      </c>
      <c r="B2347">
        <v>202501</v>
      </c>
      <c r="C2347">
        <v>2</v>
      </c>
      <c r="D2347" t="s">
        <v>13749</v>
      </c>
      <c r="E2347">
        <v>4</v>
      </c>
      <c r="F2347">
        <v>404</v>
      </c>
      <c r="G2347">
        <v>75</v>
      </c>
      <c r="H2347">
        <v>7</v>
      </c>
      <c r="I2347">
        <v>3</v>
      </c>
      <c r="J2347">
        <v>7745</v>
      </c>
      <c r="K2347">
        <v>20238</v>
      </c>
      <c r="L2347">
        <v>6.5</v>
      </c>
      <c r="M2347">
        <v>2</v>
      </c>
      <c r="N2347">
        <v>0.5</v>
      </c>
      <c r="O2347">
        <v>2.5</v>
      </c>
      <c r="P2347">
        <v>0</v>
      </c>
      <c r="Q2347">
        <v>0.5</v>
      </c>
      <c r="R2347">
        <v>1</v>
      </c>
      <c r="S2347">
        <v>0</v>
      </c>
      <c r="T2347">
        <v>71030</v>
      </c>
      <c r="U2347">
        <v>71510</v>
      </c>
      <c r="V2347">
        <v>71551</v>
      </c>
      <c r="W2347" t="s">
        <v>12607</v>
      </c>
      <c r="X2347" t="s">
        <v>12595</v>
      </c>
      <c r="Y2347">
        <v>0</v>
      </c>
      <c r="Z2347">
        <v>12863</v>
      </c>
    </row>
    <row r="2348" spans="1:26" x14ac:dyDescent="0.25">
      <c r="A2348">
        <v>305614</v>
      </c>
      <c r="B2348">
        <v>202501</v>
      </c>
      <c r="C2348">
        <v>1</v>
      </c>
      <c r="D2348" t="s">
        <v>12678</v>
      </c>
      <c r="E2348">
        <v>4</v>
      </c>
      <c r="F2348">
        <v>916</v>
      </c>
      <c r="G2348">
        <v>290</v>
      </c>
      <c r="H2348">
        <v>38</v>
      </c>
      <c r="I2348">
        <v>11</v>
      </c>
      <c r="J2348">
        <v>0</v>
      </c>
      <c r="K2348">
        <v>0</v>
      </c>
      <c r="L2348">
        <v>0</v>
      </c>
      <c r="M2348">
        <v>0</v>
      </c>
      <c r="N2348">
        <v>0</v>
      </c>
      <c r="O2348">
        <v>0</v>
      </c>
      <c r="P2348">
        <v>0</v>
      </c>
      <c r="Q2348">
        <v>0</v>
      </c>
      <c r="R2348">
        <v>0</v>
      </c>
      <c r="S2348">
        <v>0</v>
      </c>
      <c r="T2348">
        <v>71251</v>
      </c>
      <c r="U2348">
        <v>700023</v>
      </c>
      <c r="V2348">
        <v>71201</v>
      </c>
      <c r="W2348" t="s">
        <v>12679</v>
      </c>
      <c r="X2348" t="s">
        <v>13885</v>
      </c>
      <c r="Y2348">
        <v>0</v>
      </c>
      <c r="Z2348">
        <v>0</v>
      </c>
    </row>
    <row r="2349" spans="1:26" x14ac:dyDescent="0.25">
      <c r="A2349">
        <v>305614</v>
      </c>
      <c r="B2349">
        <v>202501</v>
      </c>
      <c r="C2349">
        <v>2</v>
      </c>
      <c r="D2349" t="s">
        <v>12678</v>
      </c>
      <c r="E2349">
        <v>4</v>
      </c>
      <c r="F2349">
        <v>916</v>
      </c>
      <c r="G2349">
        <v>290</v>
      </c>
      <c r="H2349">
        <v>38</v>
      </c>
      <c r="I2349">
        <v>11</v>
      </c>
      <c r="J2349">
        <v>0</v>
      </c>
      <c r="K2349">
        <v>0</v>
      </c>
      <c r="L2349">
        <v>0</v>
      </c>
      <c r="M2349">
        <v>0</v>
      </c>
      <c r="N2349">
        <v>0</v>
      </c>
      <c r="O2349">
        <v>0</v>
      </c>
      <c r="P2349">
        <v>0</v>
      </c>
      <c r="Q2349">
        <v>0</v>
      </c>
      <c r="R2349">
        <v>0</v>
      </c>
      <c r="S2349">
        <v>0</v>
      </c>
      <c r="T2349">
        <v>71251</v>
      </c>
      <c r="U2349">
        <v>700023</v>
      </c>
      <c r="V2349">
        <v>71201</v>
      </c>
      <c r="W2349" t="s">
        <v>12679</v>
      </c>
      <c r="X2349" t="s">
        <v>13885</v>
      </c>
      <c r="Y2349">
        <v>0</v>
      </c>
      <c r="Z2349">
        <v>0</v>
      </c>
    </row>
    <row r="2350" spans="1:26" x14ac:dyDescent="0.25">
      <c r="A2350">
        <v>305620</v>
      </c>
      <c r="B2350">
        <v>202501</v>
      </c>
      <c r="C2350">
        <v>1</v>
      </c>
      <c r="D2350" t="s">
        <v>13736</v>
      </c>
      <c r="E2350">
        <v>4</v>
      </c>
      <c r="F2350">
        <v>270</v>
      </c>
      <c r="G2350">
        <v>45</v>
      </c>
      <c r="H2350">
        <v>9</v>
      </c>
      <c r="I2350">
        <v>4</v>
      </c>
      <c r="J2350">
        <v>10138</v>
      </c>
      <c r="K2350">
        <v>20588</v>
      </c>
      <c r="L2350">
        <v>7.5</v>
      </c>
      <c r="M2350">
        <v>0.5</v>
      </c>
      <c r="N2350">
        <v>2.5</v>
      </c>
      <c r="O2350">
        <v>3</v>
      </c>
      <c r="P2350">
        <v>0.5</v>
      </c>
      <c r="Q2350">
        <v>0</v>
      </c>
      <c r="R2350">
        <v>1</v>
      </c>
      <c r="S2350">
        <v>0</v>
      </c>
      <c r="T2350">
        <v>900582</v>
      </c>
      <c r="U2350">
        <v>71188</v>
      </c>
      <c r="V2350">
        <v>71938</v>
      </c>
      <c r="W2350" t="s">
        <v>12620</v>
      </c>
      <c r="X2350" t="s">
        <v>13887</v>
      </c>
      <c r="Y2350">
        <v>0</v>
      </c>
      <c r="Z2350">
        <v>16850</v>
      </c>
    </row>
    <row r="2351" spans="1:26" x14ac:dyDescent="0.25">
      <c r="A2351">
        <v>305620</v>
      </c>
      <c r="B2351">
        <v>202501</v>
      </c>
      <c r="C2351">
        <v>2</v>
      </c>
      <c r="D2351" t="s">
        <v>13736</v>
      </c>
      <c r="E2351">
        <v>4</v>
      </c>
      <c r="F2351">
        <v>270</v>
      </c>
      <c r="G2351">
        <v>45</v>
      </c>
      <c r="H2351">
        <v>9</v>
      </c>
      <c r="I2351">
        <v>4</v>
      </c>
      <c r="J2351">
        <v>10138</v>
      </c>
      <c r="K2351">
        <v>20588</v>
      </c>
      <c r="L2351">
        <v>7.5</v>
      </c>
      <c r="M2351">
        <v>0.5</v>
      </c>
      <c r="N2351">
        <v>2.5</v>
      </c>
      <c r="O2351">
        <v>3</v>
      </c>
      <c r="P2351">
        <v>0.5</v>
      </c>
      <c r="Q2351">
        <v>0</v>
      </c>
      <c r="R2351">
        <v>1</v>
      </c>
      <c r="S2351">
        <v>0</v>
      </c>
      <c r="T2351">
        <v>900582</v>
      </c>
      <c r="U2351">
        <v>71188</v>
      </c>
      <c r="V2351">
        <v>71938</v>
      </c>
      <c r="W2351" t="s">
        <v>12620</v>
      </c>
      <c r="X2351" t="s">
        <v>13887</v>
      </c>
      <c r="Y2351">
        <v>0</v>
      </c>
      <c r="Z2351">
        <v>16850</v>
      </c>
    </row>
    <row r="2352" spans="1:26" x14ac:dyDescent="0.25">
      <c r="A2352">
        <v>305622</v>
      </c>
      <c r="B2352">
        <v>202501</v>
      </c>
      <c r="C2352">
        <v>1</v>
      </c>
      <c r="D2352" t="s">
        <v>13312</v>
      </c>
      <c r="E2352">
        <v>4</v>
      </c>
      <c r="F2352">
        <v>621</v>
      </c>
      <c r="G2352">
        <v>125</v>
      </c>
      <c r="H2352">
        <v>15</v>
      </c>
      <c r="I2352">
        <v>3</v>
      </c>
      <c r="J2352">
        <v>5361</v>
      </c>
      <c r="K2352">
        <v>0</v>
      </c>
      <c r="L2352">
        <v>13</v>
      </c>
      <c r="M2352">
        <v>2</v>
      </c>
      <c r="N2352">
        <v>4</v>
      </c>
      <c r="O2352">
        <v>0</v>
      </c>
      <c r="P2352">
        <v>3.5</v>
      </c>
      <c r="Q2352">
        <v>3.5</v>
      </c>
      <c r="R2352">
        <v>0</v>
      </c>
      <c r="S2352">
        <v>0</v>
      </c>
      <c r="T2352">
        <v>900582</v>
      </c>
      <c r="U2352">
        <v>71270</v>
      </c>
      <c r="V2352">
        <v>71155</v>
      </c>
      <c r="W2352" t="s">
        <v>12611</v>
      </c>
      <c r="X2352" t="s">
        <v>13887</v>
      </c>
      <c r="Y2352">
        <v>0</v>
      </c>
      <c r="Z2352">
        <v>6716</v>
      </c>
    </row>
    <row r="2353" spans="1:26" x14ac:dyDescent="0.25">
      <c r="A2353">
        <v>305622</v>
      </c>
      <c r="B2353">
        <v>202501</v>
      </c>
      <c r="C2353">
        <v>2</v>
      </c>
      <c r="D2353" t="s">
        <v>13312</v>
      </c>
      <c r="E2353">
        <v>4</v>
      </c>
      <c r="F2353">
        <v>621</v>
      </c>
      <c r="G2353">
        <v>125</v>
      </c>
      <c r="H2353">
        <v>15</v>
      </c>
      <c r="I2353">
        <v>3</v>
      </c>
      <c r="J2353">
        <v>5361</v>
      </c>
      <c r="K2353">
        <v>0</v>
      </c>
      <c r="L2353">
        <v>13</v>
      </c>
      <c r="M2353">
        <v>2</v>
      </c>
      <c r="N2353">
        <v>4</v>
      </c>
      <c r="O2353">
        <v>0</v>
      </c>
      <c r="P2353">
        <v>3.5</v>
      </c>
      <c r="Q2353">
        <v>3.5</v>
      </c>
      <c r="R2353">
        <v>0</v>
      </c>
      <c r="S2353">
        <v>0</v>
      </c>
      <c r="T2353">
        <v>900582</v>
      </c>
      <c r="U2353">
        <v>71270</v>
      </c>
      <c r="V2353">
        <v>71155</v>
      </c>
      <c r="W2353" t="s">
        <v>12611</v>
      </c>
      <c r="X2353" t="s">
        <v>13887</v>
      </c>
      <c r="Y2353">
        <v>0</v>
      </c>
      <c r="Z2353">
        <v>6716</v>
      </c>
    </row>
    <row r="2354" spans="1:26" x14ac:dyDescent="0.25">
      <c r="A2354">
        <v>305624</v>
      </c>
      <c r="B2354">
        <v>202501</v>
      </c>
      <c r="C2354">
        <v>1</v>
      </c>
      <c r="D2354" t="s">
        <v>13151</v>
      </c>
      <c r="E2354">
        <v>4</v>
      </c>
      <c r="F2354">
        <v>704</v>
      </c>
      <c r="G2354">
        <v>230</v>
      </c>
      <c r="H2354">
        <v>14</v>
      </c>
      <c r="I2354">
        <v>4</v>
      </c>
      <c r="J2354">
        <v>2369</v>
      </c>
      <c r="K2354">
        <v>12000</v>
      </c>
      <c r="L2354">
        <v>4</v>
      </c>
      <c r="M2354">
        <v>0.5</v>
      </c>
      <c r="N2354">
        <v>0</v>
      </c>
      <c r="O2354">
        <v>0.5</v>
      </c>
      <c r="P2354">
        <v>0</v>
      </c>
      <c r="Q2354">
        <v>3</v>
      </c>
      <c r="R2354">
        <v>0</v>
      </c>
      <c r="S2354">
        <v>0</v>
      </c>
      <c r="T2354">
        <v>71251</v>
      </c>
      <c r="U2354">
        <v>70066</v>
      </c>
      <c r="V2354">
        <v>71347</v>
      </c>
      <c r="W2354" t="s">
        <v>12627</v>
      </c>
      <c r="X2354" t="s">
        <v>13885</v>
      </c>
      <c r="Y2354">
        <v>0</v>
      </c>
      <c r="Z2354">
        <v>4122</v>
      </c>
    </row>
    <row r="2355" spans="1:26" x14ac:dyDescent="0.25">
      <c r="A2355">
        <v>305624</v>
      </c>
      <c r="B2355">
        <v>202501</v>
      </c>
      <c r="C2355">
        <v>2</v>
      </c>
      <c r="D2355" t="s">
        <v>13151</v>
      </c>
      <c r="E2355">
        <v>4</v>
      </c>
      <c r="F2355">
        <v>704</v>
      </c>
      <c r="G2355">
        <v>230</v>
      </c>
      <c r="H2355">
        <v>14</v>
      </c>
      <c r="I2355">
        <v>4</v>
      </c>
      <c r="J2355">
        <v>2369</v>
      </c>
      <c r="K2355">
        <v>12000</v>
      </c>
      <c r="L2355">
        <v>4</v>
      </c>
      <c r="M2355">
        <v>0.5</v>
      </c>
      <c r="N2355">
        <v>0</v>
      </c>
      <c r="O2355">
        <v>0.5</v>
      </c>
      <c r="P2355">
        <v>0</v>
      </c>
      <c r="Q2355">
        <v>3</v>
      </c>
      <c r="R2355">
        <v>0</v>
      </c>
      <c r="S2355">
        <v>0</v>
      </c>
      <c r="T2355">
        <v>71251</v>
      </c>
      <c r="U2355">
        <v>70066</v>
      </c>
      <c r="V2355">
        <v>71347</v>
      </c>
      <c r="W2355" t="s">
        <v>12627</v>
      </c>
      <c r="X2355" t="s">
        <v>13885</v>
      </c>
      <c r="Y2355">
        <v>0</v>
      </c>
      <c r="Z2355">
        <v>4122</v>
      </c>
    </row>
    <row r="2356" spans="1:26" x14ac:dyDescent="0.25">
      <c r="A2356">
        <v>305625</v>
      </c>
      <c r="B2356">
        <v>202501</v>
      </c>
      <c r="C2356">
        <v>1</v>
      </c>
      <c r="D2356" t="s">
        <v>12842</v>
      </c>
      <c r="E2356">
        <v>4</v>
      </c>
      <c r="F2356">
        <v>723</v>
      </c>
      <c r="G2356">
        <v>234</v>
      </c>
      <c r="H2356">
        <v>30</v>
      </c>
      <c r="I2356">
        <v>7</v>
      </c>
      <c r="J2356">
        <v>2298</v>
      </c>
      <c r="K2356">
        <v>8072</v>
      </c>
      <c r="L2356">
        <v>3</v>
      </c>
      <c r="M2356">
        <v>1</v>
      </c>
      <c r="N2356">
        <v>1</v>
      </c>
      <c r="O2356">
        <v>0</v>
      </c>
      <c r="P2356">
        <v>1</v>
      </c>
      <c r="Q2356">
        <v>0</v>
      </c>
      <c r="R2356">
        <v>0</v>
      </c>
      <c r="S2356">
        <v>0</v>
      </c>
      <c r="T2356">
        <v>71251</v>
      </c>
      <c r="U2356">
        <v>71174</v>
      </c>
      <c r="V2356">
        <v>71179</v>
      </c>
      <c r="W2356" t="s">
        <v>12613</v>
      </c>
      <c r="X2356" t="s">
        <v>13885</v>
      </c>
      <c r="Y2356">
        <v>0</v>
      </c>
      <c r="Z2356">
        <v>3630</v>
      </c>
    </row>
    <row r="2357" spans="1:26" x14ac:dyDescent="0.25">
      <c r="A2357">
        <v>305625</v>
      </c>
      <c r="B2357">
        <v>202501</v>
      </c>
      <c r="C2357">
        <v>2</v>
      </c>
      <c r="D2357" t="s">
        <v>12842</v>
      </c>
      <c r="E2357">
        <v>4</v>
      </c>
      <c r="F2357">
        <v>723</v>
      </c>
      <c r="G2357">
        <v>234</v>
      </c>
      <c r="H2357">
        <v>30</v>
      </c>
      <c r="I2357">
        <v>7</v>
      </c>
      <c r="J2357">
        <v>2298</v>
      </c>
      <c r="K2357">
        <v>8072</v>
      </c>
      <c r="L2357">
        <v>3</v>
      </c>
      <c r="M2357">
        <v>1</v>
      </c>
      <c r="N2357">
        <v>1</v>
      </c>
      <c r="O2357">
        <v>0</v>
      </c>
      <c r="P2357">
        <v>1</v>
      </c>
      <c r="Q2357">
        <v>0</v>
      </c>
      <c r="R2357">
        <v>0</v>
      </c>
      <c r="S2357">
        <v>0</v>
      </c>
      <c r="T2357">
        <v>71251</v>
      </c>
      <c r="U2357">
        <v>71174</v>
      </c>
      <c r="V2357">
        <v>71179</v>
      </c>
      <c r="W2357" t="s">
        <v>12613</v>
      </c>
      <c r="X2357" t="s">
        <v>13885</v>
      </c>
      <c r="Y2357">
        <v>0</v>
      </c>
      <c r="Z2357">
        <v>3630</v>
      </c>
    </row>
    <row r="2358" spans="1:26" x14ac:dyDescent="0.25">
      <c r="A2358">
        <v>305629</v>
      </c>
      <c r="B2358">
        <v>202501</v>
      </c>
      <c r="C2358">
        <v>1</v>
      </c>
      <c r="D2358" t="s">
        <v>13203</v>
      </c>
      <c r="E2358">
        <v>4</v>
      </c>
      <c r="F2358">
        <v>467</v>
      </c>
      <c r="G2358">
        <v>167</v>
      </c>
      <c r="H2358">
        <v>21</v>
      </c>
      <c r="I2358">
        <v>5</v>
      </c>
      <c r="J2358">
        <v>9101</v>
      </c>
      <c r="K2358">
        <v>7100</v>
      </c>
      <c r="L2358">
        <v>7</v>
      </c>
      <c r="M2358">
        <v>3.5</v>
      </c>
      <c r="N2358">
        <v>0.5</v>
      </c>
      <c r="O2358">
        <v>1</v>
      </c>
      <c r="P2358">
        <v>0</v>
      </c>
      <c r="Q2358">
        <v>2</v>
      </c>
      <c r="R2358">
        <v>0</v>
      </c>
      <c r="S2358">
        <v>0</v>
      </c>
      <c r="T2358">
        <v>71251</v>
      </c>
      <c r="U2358">
        <v>71174</v>
      </c>
      <c r="V2358">
        <v>71198</v>
      </c>
      <c r="W2358" t="s">
        <v>12613</v>
      </c>
      <c r="X2358" t="s">
        <v>13885</v>
      </c>
      <c r="Y2358">
        <v>0</v>
      </c>
      <c r="Z2358">
        <v>11291</v>
      </c>
    </row>
    <row r="2359" spans="1:26" x14ac:dyDescent="0.25">
      <c r="A2359">
        <v>305629</v>
      </c>
      <c r="B2359">
        <v>202501</v>
      </c>
      <c r="C2359">
        <v>2</v>
      </c>
      <c r="D2359" t="s">
        <v>13203</v>
      </c>
      <c r="E2359">
        <v>4</v>
      </c>
      <c r="F2359">
        <v>467</v>
      </c>
      <c r="G2359">
        <v>167</v>
      </c>
      <c r="H2359">
        <v>21</v>
      </c>
      <c r="I2359">
        <v>5</v>
      </c>
      <c r="J2359">
        <v>9101</v>
      </c>
      <c r="K2359">
        <v>7100</v>
      </c>
      <c r="L2359">
        <v>7</v>
      </c>
      <c r="M2359">
        <v>3.5</v>
      </c>
      <c r="N2359">
        <v>0.5</v>
      </c>
      <c r="O2359">
        <v>1</v>
      </c>
      <c r="P2359">
        <v>0</v>
      </c>
      <c r="Q2359">
        <v>2</v>
      </c>
      <c r="R2359">
        <v>0</v>
      </c>
      <c r="S2359">
        <v>0</v>
      </c>
      <c r="T2359">
        <v>71251</v>
      </c>
      <c r="U2359">
        <v>71174</v>
      </c>
      <c r="V2359">
        <v>71198</v>
      </c>
      <c r="W2359" t="s">
        <v>12613</v>
      </c>
      <c r="X2359" t="s">
        <v>13885</v>
      </c>
      <c r="Y2359">
        <v>0</v>
      </c>
      <c r="Z2359">
        <v>11291</v>
      </c>
    </row>
    <row r="2360" spans="1:26" x14ac:dyDescent="0.25">
      <c r="A2360">
        <v>305631</v>
      </c>
      <c r="B2360">
        <v>202501</v>
      </c>
      <c r="C2360">
        <v>1</v>
      </c>
      <c r="D2360" t="s">
        <v>13222</v>
      </c>
      <c r="E2360">
        <v>4</v>
      </c>
      <c r="F2360">
        <v>311</v>
      </c>
      <c r="G2360">
        <v>82</v>
      </c>
      <c r="H2360">
        <v>13</v>
      </c>
      <c r="I2360">
        <v>3</v>
      </c>
      <c r="J2360">
        <v>7022</v>
      </c>
      <c r="K2360">
        <v>47286</v>
      </c>
      <c r="L2360">
        <v>16</v>
      </c>
      <c r="M2360">
        <v>1.5</v>
      </c>
      <c r="N2360">
        <v>2.5</v>
      </c>
      <c r="O2360">
        <v>3</v>
      </c>
      <c r="P2360">
        <v>2.5</v>
      </c>
      <c r="Q2360">
        <v>3</v>
      </c>
      <c r="R2360">
        <v>3.5</v>
      </c>
      <c r="S2360">
        <v>0</v>
      </c>
      <c r="T2360">
        <v>71590</v>
      </c>
      <c r="U2360">
        <v>71607</v>
      </c>
      <c r="V2360">
        <v>700202</v>
      </c>
      <c r="W2360" t="s">
        <v>12589</v>
      </c>
      <c r="X2360" t="s">
        <v>12590</v>
      </c>
      <c r="Y2360">
        <v>11669</v>
      </c>
      <c r="Z2360">
        <v>15714</v>
      </c>
    </row>
    <row r="2361" spans="1:26" x14ac:dyDescent="0.25">
      <c r="A2361">
        <v>305631</v>
      </c>
      <c r="B2361">
        <v>202501</v>
      </c>
      <c r="C2361">
        <v>2</v>
      </c>
      <c r="D2361" t="s">
        <v>13222</v>
      </c>
      <c r="E2361">
        <v>4</v>
      </c>
      <c r="F2361">
        <v>311</v>
      </c>
      <c r="G2361">
        <v>82</v>
      </c>
      <c r="H2361">
        <v>13</v>
      </c>
      <c r="I2361">
        <v>3</v>
      </c>
      <c r="J2361">
        <v>7022</v>
      </c>
      <c r="K2361">
        <v>47286</v>
      </c>
      <c r="L2361">
        <v>16</v>
      </c>
      <c r="M2361">
        <v>1.5</v>
      </c>
      <c r="N2361">
        <v>2.5</v>
      </c>
      <c r="O2361">
        <v>3</v>
      </c>
      <c r="P2361">
        <v>2.5</v>
      </c>
      <c r="Q2361">
        <v>3</v>
      </c>
      <c r="R2361">
        <v>3.5</v>
      </c>
      <c r="S2361">
        <v>0</v>
      </c>
      <c r="T2361">
        <v>71590</v>
      </c>
      <c r="U2361">
        <v>71607</v>
      </c>
      <c r="V2361">
        <v>700202</v>
      </c>
      <c r="W2361" t="s">
        <v>12589</v>
      </c>
      <c r="X2361" t="s">
        <v>12590</v>
      </c>
      <c r="Y2361">
        <v>11669</v>
      </c>
      <c r="Z2361">
        <v>15714</v>
      </c>
    </row>
    <row r="2362" spans="1:26" x14ac:dyDescent="0.25">
      <c r="A2362">
        <v>305632</v>
      </c>
      <c r="B2362">
        <v>202501</v>
      </c>
      <c r="C2362">
        <v>1</v>
      </c>
      <c r="D2362" t="s">
        <v>12844</v>
      </c>
      <c r="E2362">
        <v>4</v>
      </c>
      <c r="F2362">
        <v>872</v>
      </c>
      <c r="G2362">
        <v>210</v>
      </c>
      <c r="H2362">
        <v>32</v>
      </c>
      <c r="I2362">
        <v>7</v>
      </c>
      <c r="J2362">
        <v>494</v>
      </c>
      <c r="K2362">
        <v>0</v>
      </c>
      <c r="L2362">
        <v>0</v>
      </c>
      <c r="M2362">
        <v>0</v>
      </c>
      <c r="N2362">
        <v>0</v>
      </c>
      <c r="O2362">
        <v>0</v>
      </c>
      <c r="P2362">
        <v>0</v>
      </c>
      <c r="Q2362">
        <v>0</v>
      </c>
      <c r="R2362">
        <v>0</v>
      </c>
      <c r="S2362">
        <v>0</v>
      </c>
      <c r="T2362">
        <v>71030</v>
      </c>
      <c r="U2362">
        <v>71024</v>
      </c>
      <c r="V2362">
        <v>71025</v>
      </c>
      <c r="W2362" t="s">
        <v>12597</v>
      </c>
      <c r="X2362" t="s">
        <v>12595</v>
      </c>
      <c r="Y2362">
        <v>0</v>
      </c>
      <c r="Z2362">
        <v>494</v>
      </c>
    </row>
    <row r="2363" spans="1:26" x14ac:dyDescent="0.25">
      <c r="A2363">
        <v>305632</v>
      </c>
      <c r="B2363">
        <v>202501</v>
      </c>
      <c r="C2363">
        <v>2</v>
      </c>
      <c r="D2363" t="s">
        <v>12844</v>
      </c>
      <c r="E2363">
        <v>4</v>
      </c>
      <c r="F2363">
        <v>872</v>
      </c>
      <c r="G2363">
        <v>210</v>
      </c>
      <c r="H2363">
        <v>32</v>
      </c>
      <c r="I2363">
        <v>7</v>
      </c>
      <c r="J2363">
        <v>494</v>
      </c>
      <c r="K2363">
        <v>0</v>
      </c>
      <c r="L2363">
        <v>0</v>
      </c>
      <c r="M2363">
        <v>0</v>
      </c>
      <c r="N2363">
        <v>0</v>
      </c>
      <c r="O2363">
        <v>0</v>
      </c>
      <c r="P2363">
        <v>0</v>
      </c>
      <c r="Q2363">
        <v>0</v>
      </c>
      <c r="R2363">
        <v>0</v>
      </c>
      <c r="S2363">
        <v>0</v>
      </c>
      <c r="T2363">
        <v>71030</v>
      </c>
      <c r="U2363">
        <v>71024</v>
      </c>
      <c r="V2363">
        <v>71025</v>
      </c>
      <c r="W2363" t="s">
        <v>12597</v>
      </c>
      <c r="X2363" t="s">
        <v>12595</v>
      </c>
      <c r="Y2363">
        <v>0</v>
      </c>
      <c r="Z2363">
        <v>494</v>
      </c>
    </row>
    <row r="2364" spans="1:26" x14ac:dyDescent="0.25">
      <c r="A2364">
        <v>305633</v>
      </c>
      <c r="B2364">
        <v>202501</v>
      </c>
      <c r="C2364">
        <v>1</v>
      </c>
      <c r="D2364" t="s">
        <v>12666</v>
      </c>
      <c r="E2364">
        <v>4</v>
      </c>
      <c r="F2364">
        <v>83</v>
      </c>
      <c r="G2364">
        <v>17</v>
      </c>
      <c r="H2364">
        <v>4</v>
      </c>
      <c r="I2364">
        <v>1</v>
      </c>
      <c r="J2364">
        <v>16565</v>
      </c>
      <c r="K2364">
        <v>14040</v>
      </c>
      <c r="L2364">
        <v>31.5</v>
      </c>
      <c r="M2364">
        <v>6</v>
      </c>
      <c r="N2364">
        <v>6</v>
      </c>
      <c r="O2364">
        <v>4.5</v>
      </c>
      <c r="P2364">
        <v>4</v>
      </c>
      <c r="Q2364">
        <v>10</v>
      </c>
      <c r="R2364">
        <v>1</v>
      </c>
      <c r="S2364">
        <v>0</v>
      </c>
      <c r="T2364">
        <v>71590</v>
      </c>
      <c r="U2364">
        <v>71050</v>
      </c>
      <c r="V2364">
        <v>71646</v>
      </c>
      <c r="W2364" t="s">
        <v>12605</v>
      </c>
      <c r="X2364" t="s">
        <v>12590</v>
      </c>
      <c r="Y2364">
        <v>6236</v>
      </c>
      <c r="Z2364">
        <v>24199</v>
      </c>
    </row>
    <row r="2365" spans="1:26" x14ac:dyDescent="0.25">
      <c r="A2365">
        <v>305633</v>
      </c>
      <c r="B2365">
        <v>202501</v>
      </c>
      <c r="C2365">
        <v>2</v>
      </c>
      <c r="D2365" t="s">
        <v>12666</v>
      </c>
      <c r="E2365">
        <v>4</v>
      </c>
      <c r="F2365">
        <v>83</v>
      </c>
      <c r="G2365">
        <v>17</v>
      </c>
      <c r="H2365">
        <v>4</v>
      </c>
      <c r="I2365">
        <v>1</v>
      </c>
      <c r="J2365">
        <v>16565</v>
      </c>
      <c r="K2365">
        <v>14040</v>
      </c>
      <c r="L2365">
        <v>31.5</v>
      </c>
      <c r="M2365">
        <v>6</v>
      </c>
      <c r="N2365">
        <v>6</v>
      </c>
      <c r="O2365">
        <v>4.5</v>
      </c>
      <c r="P2365">
        <v>4</v>
      </c>
      <c r="Q2365">
        <v>10</v>
      </c>
      <c r="R2365">
        <v>1</v>
      </c>
      <c r="S2365">
        <v>0</v>
      </c>
      <c r="T2365">
        <v>71590</v>
      </c>
      <c r="U2365">
        <v>71050</v>
      </c>
      <c r="V2365">
        <v>71646</v>
      </c>
      <c r="W2365" t="s">
        <v>12605</v>
      </c>
      <c r="X2365" t="s">
        <v>12590</v>
      </c>
      <c r="Y2365">
        <v>6236</v>
      </c>
      <c r="Z2365">
        <v>24199</v>
      </c>
    </row>
    <row r="2366" spans="1:26" x14ac:dyDescent="0.25">
      <c r="A2366">
        <v>305634</v>
      </c>
      <c r="B2366">
        <v>202501</v>
      </c>
      <c r="C2366">
        <v>1</v>
      </c>
      <c r="D2366" t="s">
        <v>13226</v>
      </c>
      <c r="E2366">
        <v>4</v>
      </c>
      <c r="F2366">
        <v>916</v>
      </c>
      <c r="G2366">
        <v>228</v>
      </c>
      <c r="H2366">
        <v>34</v>
      </c>
      <c r="I2366">
        <v>12</v>
      </c>
      <c r="J2366">
        <v>0</v>
      </c>
      <c r="K2366">
        <v>0</v>
      </c>
      <c r="L2366">
        <v>0</v>
      </c>
      <c r="M2366">
        <v>0</v>
      </c>
      <c r="N2366">
        <v>0</v>
      </c>
      <c r="O2366">
        <v>0</v>
      </c>
      <c r="P2366">
        <v>0</v>
      </c>
      <c r="Q2366">
        <v>0</v>
      </c>
      <c r="R2366">
        <v>0</v>
      </c>
      <c r="S2366">
        <v>0</v>
      </c>
      <c r="T2366">
        <v>71590</v>
      </c>
      <c r="U2366">
        <v>71594</v>
      </c>
      <c r="V2366">
        <v>71081</v>
      </c>
      <c r="W2366" t="s">
        <v>12670</v>
      </c>
      <c r="X2366" t="s">
        <v>12590</v>
      </c>
      <c r="Y2366">
        <v>0</v>
      </c>
      <c r="Z2366">
        <v>0</v>
      </c>
    </row>
    <row r="2367" spans="1:26" x14ac:dyDescent="0.25">
      <c r="A2367">
        <v>305634</v>
      </c>
      <c r="B2367">
        <v>202501</v>
      </c>
      <c r="C2367">
        <v>2</v>
      </c>
      <c r="D2367" t="s">
        <v>13226</v>
      </c>
      <c r="E2367">
        <v>4</v>
      </c>
      <c r="F2367">
        <v>916</v>
      </c>
      <c r="G2367">
        <v>228</v>
      </c>
      <c r="H2367">
        <v>34</v>
      </c>
      <c r="I2367">
        <v>12</v>
      </c>
      <c r="J2367">
        <v>0</v>
      </c>
      <c r="K2367">
        <v>0</v>
      </c>
      <c r="L2367">
        <v>0</v>
      </c>
      <c r="M2367">
        <v>0</v>
      </c>
      <c r="N2367">
        <v>0</v>
      </c>
      <c r="O2367">
        <v>0</v>
      </c>
      <c r="P2367">
        <v>0</v>
      </c>
      <c r="Q2367">
        <v>0</v>
      </c>
      <c r="R2367">
        <v>0</v>
      </c>
      <c r="S2367">
        <v>0</v>
      </c>
      <c r="T2367">
        <v>71590</v>
      </c>
      <c r="U2367">
        <v>71594</v>
      </c>
      <c r="V2367">
        <v>71081</v>
      </c>
      <c r="W2367" t="s">
        <v>12670</v>
      </c>
      <c r="X2367" t="s">
        <v>12590</v>
      </c>
      <c r="Y2367">
        <v>0</v>
      </c>
      <c r="Z2367">
        <v>0</v>
      </c>
    </row>
    <row r="2368" spans="1:26" x14ac:dyDescent="0.25">
      <c r="A2368">
        <v>305636</v>
      </c>
      <c r="B2368">
        <v>202501</v>
      </c>
      <c r="C2368">
        <v>1</v>
      </c>
      <c r="D2368" t="s">
        <v>13775</v>
      </c>
      <c r="E2368">
        <v>4</v>
      </c>
      <c r="F2368">
        <v>349</v>
      </c>
      <c r="G2368">
        <v>127</v>
      </c>
      <c r="H2368">
        <v>18</v>
      </c>
      <c r="I2368">
        <v>4</v>
      </c>
      <c r="J2368">
        <v>9426</v>
      </c>
      <c r="K2368">
        <v>18350</v>
      </c>
      <c r="L2368">
        <v>14</v>
      </c>
      <c r="M2368">
        <v>1.5</v>
      </c>
      <c r="N2368">
        <v>3.5</v>
      </c>
      <c r="O2368">
        <v>2.5</v>
      </c>
      <c r="P2368">
        <v>4</v>
      </c>
      <c r="Q2368">
        <v>1.5</v>
      </c>
      <c r="R2368">
        <v>1</v>
      </c>
      <c r="S2368">
        <v>0</v>
      </c>
      <c r="T2368">
        <v>71251</v>
      </c>
      <c r="U2368">
        <v>70067</v>
      </c>
      <c r="V2368">
        <v>70108</v>
      </c>
      <c r="W2368" t="s">
        <v>12636</v>
      </c>
      <c r="X2368" t="s">
        <v>13885</v>
      </c>
      <c r="Y2368">
        <v>0</v>
      </c>
      <c r="Z2368">
        <v>14445</v>
      </c>
    </row>
    <row r="2369" spans="1:26" x14ac:dyDescent="0.25">
      <c r="A2369">
        <v>305636</v>
      </c>
      <c r="B2369">
        <v>202501</v>
      </c>
      <c r="C2369">
        <v>2</v>
      </c>
      <c r="D2369" t="s">
        <v>13775</v>
      </c>
      <c r="E2369">
        <v>4</v>
      </c>
      <c r="F2369">
        <v>349</v>
      </c>
      <c r="G2369">
        <v>127</v>
      </c>
      <c r="H2369">
        <v>18</v>
      </c>
      <c r="I2369">
        <v>4</v>
      </c>
      <c r="J2369">
        <v>9426</v>
      </c>
      <c r="K2369">
        <v>18350</v>
      </c>
      <c r="L2369">
        <v>14</v>
      </c>
      <c r="M2369">
        <v>1.5</v>
      </c>
      <c r="N2369">
        <v>3.5</v>
      </c>
      <c r="O2369">
        <v>2.5</v>
      </c>
      <c r="P2369">
        <v>4</v>
      </c>
      <c r="Q2369">
        <v>1.5</v>
      </c>
      <c r="R2369">
        <v>1</v>
      </c>
      <c r="S2369">
        <v>0</v>
      </c>
      <c r="T2369">
        <v>71251</v>
      </c>
      <c r="U2369">
        <v>70067</v>
      </c>
      <c r="V2369">
        <v>70108</v>
      </c>
      <c r="W2369" t="s">
        <v>12636</v>
      </c>
      <c r="X2369" t="s">
        <v>13885</v>
      </c>
      <c r="Y2369">
        <v>0</v>
      </c>
      <c r="Z2369">
        <v>14445</v>
      </c>
    </row>
    <row r="2370" spans="1:26" x14ac:dyDescent="0.25">
      <c r="A2370">
        <v>305637</v>
      </c>
      <c r="B2370">
        <v>202501</v>
      </c>
      <c r="C2370">
        <v>1</v>
      </c>
      <c r="D2370" t="s">
        <v>13776</v>
      </c>
      <c r="E2370">
        <v>3</v>
      </c>
      <c r="F2370">
        <v>12</v>
      </c>
      <c r="G2370">
        <v>2</v>
      </c>
      <c r="H2370">
        <v>1</v>
      </c>
      <c r="I2370">
        <v>0</v>
      </c>
      <c r="J2370">
        <v>93496</v>
      </c>
      <c r="K2370">
        <v>552472</v>
      </c>
      <c r="L2370">
        <v>87</v>
      </c>
      <c r="M2370">
        <v>35</v>
      </c>
      <c r="N2370">
        <v>13.5</v>
      </c>
      <c r="O2370">
        <v>5</v>
      </c>
      <c r="P2370">
        <v>10</v>
      </c>
      <c r="Q2370">
        <v>6</v>
      </c>
      <c r="R2370">
        <v>17.5</v>
      </c>
      <c r="S2370">
        <v>0</v>
      </c>
      <c r="T2370">
        <v>71590</v>
      </c>
      <c r="U2370">
        <v>71594</v>
      </c>
      <c r="V2370">
        <v>71467</v>
      </c>
      <c r="W2370" t="s">
        <v>12670</v>
      </c>
      <c r="X2370" t="s">
        <v>12590</v>
      </c>
      <c r="Y2370">
        <v>205259</v>
      </c>
      <c r="Z2370">
        <v>156990</v>
      </c>
    </row>
    <row r="2371" spans="1:26" x14ac:dyDescent="0.25">
      <c r="A2371">
        <v>305637</v>
      </c>
      <c r="B2371">
        <v>202501</v>
      </c>
      <c r="C2371">
        <v>2</v>
      </c>
      <c r="D2371" t="s">
        <v>13776</v>
      </c>
      <c r="E2371">
        <v>3</v>
      </c>
      <c r="F2371">
        <v>12</v>
      </c>
      <c r="G2371">
        <v>2</v>
      </c>
      <c r="H2371">
        <v>1</v>
      </c>
      <c r="I2371">
        <v>0</v>
      </c>
      <c r="J2371">
        <v>93496</v>
      </c>
      <c r="K2371">
        <v>552472</v>
      </c>
      <c r="L2371">
        <v>87</v>
      </c>
      <c r="M2371">
        <v>35</v>
      </c>
      <c r="N2371">
        <v>13.5</v>
      </c>
      <c r="O2371">
        <v>5</v>
      </c>
      <c r="P2371">
        <v>10</v>
      </c>
      <c r="Q2371">
        <v>6</v>
      </c>
      <c r="R2371">
        <v>17.5</v>
      </c>
      <c r="S2371">
        <v>0</v>
      </c>
      <c r="T2371">
        <v>71590</v>
      </c>
      <c r="U2371">
        <v>71594</v>
      </c>
      <c r="V2371">
        <v>71467</v>
      </c>
      <c r="W2371" t="s">
        <v>12670</v>
      </c>
      <c r="X2371" t="s">
        <v>12590</v>
      </c>
      <c r="Y2371">
        <v>205259</v>
      </c>
      <c r="Z2371">
        <v>156990</v>
      </c>
    </row>
    <row r="2372" spans="1:26" x14ac:dyDescent="0.25">
      <c r="A2372">
        <v>305638</v>
      </c>
      <c r="B2372">
        <v>202501</v>
      </c>
      <c r="C2372">
        <v>1</v>
      </c>
      <c r="D2372" t="s">
        <v>12792</v>
      </c>
      <c r="E2372">
        <v>4</v>
      </c>
      <c r="F2372">
        <v>871</v>
      </c>
      <c r="G2372">
        <v>208</v>
      </c>
      <c r="H2372">
        <v>27</v>
      </c>
      <c r="I2372">
        <v>10</v>
      </c>
      <c r="J2372">
        <v>0</v>
      </c>
      <c r="K2372">
        <v>4400</v>
      </c>
      <c r="L2372">
        <v>0</v>
      </c>
      <c r="M2372">
        <v>0</v>
      </c>
      <c r="N2372">
        <v>0</v>
      </c>
      <c r="O2372">
        <v>0</v>
      </c>
      <c r="P2372">
        <v>0</v>
      </c>
      <c r="Q2372">
        <v>0</v>
      </c>
      <c r="R2372">
        <v>0</v>
      </c>
      <c r="S2372">
        <v>0</v>
      </c>
      <c r="T2372">
        <v>71030</v>
      </c>
      <c r="U2372">
        <v>71505</v>
      </c>
      <c r="V2372">
        <v>700076</v>
      </c>
      <c r="W2372" t="s">
        <v>12648</v>
      </c>
      <c r="X2372" t="s">
        <v>12595</v>
      </c>
      <c r="Y2372">
        <v>0</v>
      </c>
      <c r="Z2372">
        <v>500</v>
      </c>
    </row>
    <row r="2373" spans="1:26" x14ac:dyDescent="0.25">
      <c r="A2373">
        <v>305638</v>
      </c>
      <c r="B2373">
        <v>202501</v>
      </c>
      <c r="C2373">
        <v>2</v>
      </c>
      <c r="D2373" t="s">
        <v>12792</v>
      </c>
      <c r="E2373">
        <v>4</v>
      </c>
      <c r="F2373">
        <v>871</v>
      </c>
      <c r="G2373">
        <v>208</v>
      </c>
      <c r="H2373">
        <v>27</v>
      </c>
      <c r="I2373">
        <v>10</v>
      </c>
      <c r="J2373">
        <v>0</v>
      </c>
      <c r="K2373">
        <v>4400</v>
      </c>
      <c r="L2373">
        <v>0</v>
      </c>
      <c r="M2373">
        <v>0</v>
      </c>
      <c r="N2373">
        <v>0</v>
      </c>
      <c r="O2373">
        <v>0</v>
      </c>
      <c r="P2373">
        <v>0</v>
      </c>
      <c r="Q2373">
        <v>0</v>
      </c>
      <c r="R2373">
        <v>0</v>
      </c>
      <c r="S2373">
        <v>0</v>
      </c>
      <c r="T2373">
        <v>71030</v>
      </c>
      <c r="U2373">
        <v>71505</v>
      </c>
      <c r="V2373">
        <v>700076</v>
      </c>
      <c r="W2373" t="s">
        <v>12648</v>
      </c>
      <c r="X2373" t="s">
        <v>12595</v>
      </c>
      <c r="Y2373">
        <v>0</v>
      </c>
      <c r="Z2373">
        <v>500</v>
      </c>
    </row>
    <row r="2374" spans="1:26" x14ac:dyDescent="0.25">
      <c r="A2374">
        <v>305640</v>
      </c>
      <c r="B2374">
        <v>202501</v>
      </c>
      <c r="C2374">
        <v>1</v>
      </c>
      <c r="D2374" t="s">
        <v>13166</v>
      </c>
      <c r="E2374">
        <v>4</v>
      </c>
      <c r="F2374">
        <v>761</v>
      </c>
      <c r="G2374">
        <v>183</v>
      </c>
      <c r="H2374">
        <v>12</v>
      </c>
      <c r="I2374">
        <v>5</v>
      </c>
      <c r="J2374">
        <v>298</v>
      </c>
      <c r="K2374">
        <v>22505</v>
      </c>
      <c r="L2374">
        <v>1.5</v>
      </c>
      <c r="M2374">
        <v>0</v>
      </c>
      <c r="N2374">
        <v>0</v>
      </c>
      <c r="O2374">
        <v>1</v>
      </c>
      <c r="P2374">
        <v>0</v>
      </c>
      <c r="Q2374">
        <v>0.5</v>
      </c>
      <c r="R2374">
        <v>0</v>
      </c>
      <c r="S2374">
        <v>0</v>
      </c>
      <c r="T2374">
        <v>71590</v>
      </c>
      <c r="U2374">
        <v>71601</v>
      </c>
      <c r="V2374">
        <v>71564</v>
      </c>
      <c r="W2374" t="s">
        <v>12603</v>
      </c>
      <c r="X2374" t="s">
        <v>12590</v>
      </c>
      <c r="Y2374">
        <v>0</v>
      </c>
      <c r="Z2374">
        <v>2662</v>
      </c>
    </row>
    <row r="2375" spans="1:26" x14ac:dyDescent="0.25">
      <c r="A2375">
        <v>305640</v>
      </c>
      <c r="B2375">
        <v>202501</v>
      </c>
      <c r="C2375">
        <v>2</v>
      </c>
      <c r="D2375" t="s">
        <v>13166</v>
      </c>
      <c r="E2375">
        <v>4</v>
      </c>
      <c r="F2375">
        <v>761</v>
      </c>
      <c r="G2375">
        <v>183</v>
      </c>
      <c r="H2375">
        <v>12</v>
      </c>
      <c r="I2375">
        <v>5</v>
      </c>
      <c r="J2375">
        <v>298</v>
      </c>
      <c r="K2375">
        <v>22505</v>
      </c>
      <c r="L2375">
        <v>1.5</v>
      </c>
      <c r="M2375">
        <v>0</v>
      </c>
      <c r="N2375">
        <v>0</v>
      </c>
      <c r="O2375">
        <v>1</v>
      </c>
      <c r="P2375">
        <v>0</v>
      </c>
      <c r="Q2375">
        <v>0.5</v>
      </c>
      <c r="R2375">
        <v>0</v>
      </c>
      <c r="S2375">
        <v>0</v>
      </c>
      <c r="T2375">
        <v>71590</v>
      </c>
      <c r="U2375">
        <v>71601</v>
      </c>
      <c r="V2375">
        <v>71564</v>
      </c>
      <c r="W2375" t="s">
        <v>12603</v>
      </c>
      <c r="X2375" t="s">
        <v>12590</v>
      </c>
      <c r="Y2375">
        <v>0</v>
      </c>
      <c r="Z2375">
        <v>2662</v>
      </c>
    </row>
    <row r="2376" spans="1:26" x14ac:dyDescent="0.25">
      <c r="A2376">
        <v>305641</v>
      </c>
      <c r="B2376">
        <v>202501</v>
      </c>
      <c r="C2376">
        <v>1</v>
      </c>
      <c r="D2376" t="s">
        <v>13721</v>
      </c>
      <c r="E2376">
        <v>4</v>
      </c>
      <c r="F2376">
        <v>774</v>
      </c>
      <c r="G2376">
        <v>247</v>
      </c>
      <c r="H2376">
        <v>17</v>
      </c>
      <c r="I2376">
        <v>6</v>
      </c>
      <c r="J2376">
        <v>545</v>
      </c>
      <c r="K2376">
        <v>15500</v>
      </c>
      <c r="L2376">
        <v>2</v>
      </c>
      <c r="M2376">
        <v>0</v>
      </c>
      <c r="N2376">
        <v>0</v>
      </c>
      <c r="O2376">
        <v>0.5</v>
      </c>
      <c r="P2376">
        <v>0</v>
      </c>
      <c r="Q2376">
        <v>1.5</v>
      </c>
      <c r="R2376">
        <v>0</v>
      </c>
      <c r="S2376">
        <v>0</v>
      </c>
      <c r="T2376">
        <v>71251</v>
      </c>
      <c r="U2376">
        <v>70066</v>
      </c>
      <c r="V2376">
        <v>71347</v>
      </c>
      <c r="W2376" t="s">
        <v>12627</v>
      </c>
      <c r="X2376" t="s">
        <v>13885</v>
      </c>
      <c r="Y2376">
        <v>0</v>
      </c>
      <c r="Z2376">
        <v>2280</v>
      </c>
    </row>
    <row r="2377" spans="1:26" x14ac:dyDescent="0.25">
      <c r="A2377">
        <v>305641</v>
      </c>
      <c r="B2377">
        <v>202501</v>
      </c>
      <c r="C2377">
        <v>2</v>
      </c>
      <c r="D2377" t="s">
        <v>13721</v>
      </c>
      <c r="E2377">
        <v>4</v>
      </c>
      <c r="F2377">
        <v>774</v>
      </c>
      <c r="G2377">
        <v>247</v>
      </c>
      <c r="H2377">
        <v>17</v>
      </c>
      <c r="I2377">
        <v>6</v>
      </c>
      <c r="J2377">
        <v>545</v>
      </c>
      <c r="K2377">
        <v>15500</v>
      </c>
      <c r="L2377">
        <v>2</v>
      </c>
      <c r="M2377">
        <v>0</v>
      </c>
      <c r="N2377">
        <v>0</v>
      </c>
      <c r="O2377">
        <v>0.5</v>
      </c>
      <c r="P2377">
        <v>0</v>
      </c>
      <c r="Q2377">
        <v>1.5</v>
      </c>
      <c r="R2377">
        <v>0</v>
      </c>
      <c r="S2377">
        <v>0</v>
      </c>
      <c r="T2377">
        <v>71251</v>
      </c>
      <c r="U2377">
        <v>70066</v>
      </c>
      <c r="V2377">
        <v>71347</v>
      </c>
      <c r="W2377" t="s">
        <v>12627</v>
      </c>
      <c r="X2377" t="s">
        <v>13885</v>
      </c>
      <c r="Y2377">
        <v>0</v>
      </c>
      <c r="Z2377">
        <v>2280</v>
      </c>
    </row>
    <row r="2378" spans="1:26" x14ac:dyDescent="0.25">
      <c r="A2378">
        <v>305647</v>
      </c>
      <c r="B2378">
        <v>202501</v>
      </c>
      <c r="C2378">
        <v>1</v>
      </c>
      <c r="D2378" t="s">
        <v>12970</v>
      </c>
      <c r="E2378">
        <v>4</v>
      </c>
      <c r="F2378">
        <v>347</v>
      </c>
      <c r="G2378">
        <v>126</v>
      </c>
      <c r="H2378">
        <v>25</v>
      </c>
      <c r="I2378">
        <v>8</v>
      </c>
      <c r="J2378">
        <v>10267</v>
      </c>
      <c r="K2378">
        <v>33700</v>
      </c>
      <c r="L2378">
        <v>9</v>
      </c>
      <c r="M2378">
        <v>5</v>
      </c>
      <c r="N2378">
        <v>1</v>
      </c>
      <c r="O2378">
        <v>1</v>
      </c>
      <c r="P2378">
        <v>1</v>
      </c>
      <c r="Q2378">
        <v>1</v>
      </c>
      <c r="R2378">
        <v>0</v>
      </c>
      <c r="S2378">
        <v>0</v>
      </c>
      <c r="T2378">
        <v>71251</v>
      </c>
      <c r="U2378">
        <v>700023</v>
      </c>
      <c r="V2378">
        <v>71201</v>
      </c>
      <c r="W2378" t="s">
        <v>12679</v>
      </c>
      <c r="X2378" t="s">
        <v>13885</v>
      </c>
      <c r="Y2378">
        <v>28065</v>
      </c>
      <c r="Z2378">
        <v>14526</v>
      </c>
    </row>
    <row r="2379" spans="1:26" x14ac:dyDescent="0.25">
      <c r="A2379">
        <v>305647</v>
      </c>
      <c r="B2379">
        <v>202501</v>
      </c>
      <c r="C2379">
        <v>2</v>
      </c>
      <c r="D2379" t="s">
        <v>12970</v>
      </c>
      <c r="E2379">
        <v>4</v>
      </c>
      <c r="F2379">
        <v>347</v>
      </c>
      <c r="G2379">
        <v>126</v>
      </c>
      <c r="H2379">
        <v>25</v>
      </c>
      <c r="I2379">
        <v>8</v>
      </c>
      <c r="J2379">
        <v>10267</v>
      </c>
      <c r="K2379">
        <v>33700</v>
      </c>
      <c r="L2379">
        <v>9</v>
      </c>
      <c r="M2379">
        <v>5</v>
      </c>
      <c r="N2379">
        <v>1</v>
      </c>
      <c r="O2379">
        <v>1</v>
      </c>
      <c r="P2379">
        <v>1</v>
      </c>
      <c r="Q2379">
        <v>1</v>
      </c>
      <c r="R2379">
        <v>0</v>
      </c>
      <c r="S2379">
        <v>0</v>
      </c>
      <c r="T2379">
        <v>71251</v>
      </c>
      <c r="U2379">
        <v>700023</v>
      </c>
      <c r="V2379">
        <v>71201</v>
      </c>
      <c r="W2379" t="s">
        <v>12679</v>
      </c>
      <c r="X2379" t="s">
        <v>13885</v>
      </c>
      <c r="Y2379">
        <v>28065</v>
      </c>
      <c r="Z2379">
        <v>14526</v>
      </c>
    </row>
    <row r="2380" spans="1:26" x14ac:dyDescent="0.25">
      <c r="A2380">
        <v>305648</v>
      </c>
      <c r="B2380">
        <v>202501</v>
      </c>
      <c r="C2380">
        <v>1</v>
      </c>
      <c r="D2380" t="s">
        <v>12655</v>
      </c>
      <c r="E2380">
        <v>4</v>
      </c>
      <c r="F2380">
        <v>363</v>
      </c>
      <c r="G2380">
        <v>68</v>
      </c>
      <c r="H2380">
        <v>5</v>
      </c>
      <c r="I2380">
        <v>3</v>
      </c>
      <c r="J2380">
        <v>10933</v>
      </c>
      <c r="K2380">
        <v>0</v>
      </c>
      <c r="L2380">
        <v>17</v>
      </c>
      <c r="M2380">
        <v>3</v>
      </c>
      <c r="N2380">
        <v>5</v>
      </c>
      <c r="O2380">
        <v>2</v>
      </c>
      <c r="P2380">
        <v>3</v>
      </c>
      <c r="Q2380">
        <v>4</v>
      </c>
      <c r="R2380">
        <v>0</v>
      </c>
      <c r="S2380">
        <v>0</v>
      </c>
      <c r="T2380">
        <v>900582</v>
      </c>
      <c r="U2380">
        <v>71506</v>
      </c>
      <c r="V2380">
        <v>700080</v>
      </c>
      <c r="W2380" t="s">
        <v>12609</v>
      </c>
      <c r="X2380" t="s">
        <v>13887</v>
      </c>
      <c r="Y2380">
        <v>0</v>
      </c>
      <c r="Z2380">
        <v>14025</v>
      </c>
    </row>
    <row r="2381" spans="1:26" x14ac:dyDescent="0.25">
      <c r="A2381">
        <v>305648</v>
      </c>
      <c r="B2381">
        <v>202501</v>
      </c>
      <c r="C2381">
        <v>2</v>
      </c>
      <c r="D2381" t="s">
        <v>12655</v>
      </c>
      <c r="E2381">
        <v>4</v>
      </c>
      <c r="F2381">
        <v>363</v>
      </c>
      <c r="G2381">
        <v>68</v>
      </c>
      <c r="H2381">
        <v>5</v>
      </c>
      <c r="I2381">
        <v>3</v>
      </c>
      <c r="J2381">
        <v>10933</v>
      </c>
      <c r="K2381">
        <v>0</v>
      </c>
      <c r="L2381">
        <v>17</v>
      </c>
      <c r="M2381">
        <v>3</v>
      </c>
      <c r="N2381">
        <v>5</v>
      </c>
      <c r="O2381">
        <v>2</v>
      </c>
      <c r="P2381">
        <v>3</v>
      </c>
      <c r="Q2381">
        <v>4</v>
      </c>
      <c r="R2381">
        <v>0</v>
      </c>
      <c r="S2381">
        <v>0</v>
      </c>
      <c r="T2381">
        <v>900582</v>
      </c>
      <c r="U2381">
        <v>71506</v>
      </c>
      <c r="V2381">
        <v>700080</v>
      </c>
      <c r="W2381" t="s">
        <v>12609</v>
      </c>
      <c r="X2381" t="s">
        <v>13887</v>
      </c>
      <c r="Y2381">
        <v>0</v>
      </c>
      <c r="Z2381">
        <v>14025</v>
      </c>
    </row>
    <row r="2382" spans="1:26" x14ac:dyDescent="0.25">
      <c r="A2382">
        <v>305649</v>
      </c>
      <c r="B2382">
        <v>202501</v>
      </c>
      <c r="C2382">
        <v>1</v>
      </c>
      <c r="D2382" t="s">
        <v>13627</v>
      </c>
      <c r="E2382">
        <v>4</v>
      </c>
      <c r="F2382">
        <v>202</v>
      </c>
      <c r="G2382">
        <v>76</v>
      </c>
      <c r="H2382">
        <v>15</v>
      </c>
      <c r="I2382">
        <v>4</v>
      </c>
      <c r="J2382">
        <v>12988</v>
      </c>
      <c r="K2382">
        <v>11382</v>
      </c>
      <c r="L2382">
        <v>13</v>
      </c>
      <c r="M2382">
        <v>3</v>
      </c>
      <c r="N2382">
        <v>7</v>
      </c>
      <c r="O2382">
        <v>0</v>
      </c>
      <c r="P2382">
        <v>0</v>
      </c>
      <c r="Q2382">
        <v>2</v>
      </c>
      <c r="R2382">
        <v>1</v>
      </c>
      <c r="S2382">
        <v>0</v>
      </c>
      <c r="T2382">
        <v>71251</v>
      </c>
      <c r="U2382">
        <v>71255</v>
      </c>
      <c r="V2382">
        <v>71257</v>
      </c>
      <c r="W2382" t="s">
        <v>12640</v>
      </c>
      <c r="X2382" t="s">
        <v>13885</v>
      </c>
      <c r="Y2382">
        <v>0</v>
      </c>
      <c r="Z2382">
        <v>18830</v>
      </c>
    </row>
    <row r="2383" spans="1:26" x14ac:dyDescent="0.25">
      <c r="A2383">
        <v>305649</v>
      </c>
      <c r="B2383">
        <v>202501</v>
      </c>
      <c r="C2383">
        <v>2</v>
      </c>
      <c r="D2383" t="s">
        <v>13627</v>
      </c>
      <c r="E2383">
        <v>4</v>
      </c>
      <c r="F2383">
        <v>202</v>
      </c>
      <c r="G2383">
        <v>76</v>
      </c>
      <c r="H2383">
        <v>15</v>
      </c>
      <c r="I2383">
        <v>4</v>
      </c>
      <c r="J2383">
        <v>12988</v>
      </c>
      <c r="K2383">
        <v>11382</v>
      </c>
      <c r="L2383">
        <v>13</v>
      </c>
      <c r="M2383">
        <v>3</v>
      </c>
      <c r="N2383">
        <v>7</v>
      </c>
      <c r="O2383">
        <v>0</v>
      </c>
      <c r="P2383">
        <v>0</v>
      </c>
      <c r="Q2383">
        <v>2</v>
      </c>
      <c r="R2383">
        <v>1</v>
      </c>
      <c r="S2383">
        <v>0</v>
      </c>
      <c r="T2383">
        <v>71251</v>
      </c>
      <c r="U2383">
        <v>71255</v>
      </c>
      <c r="V2383">
        <v>71257</v>
      </c>
      <c r="W2383" t="s">
        <v>12640</v>
      </c>
      <c r="X2383" t="s">
        <v>13885</v>
      </c>
      <c r="Y2383">
        <v>0</v>
      </c>
      <c r="Z2383">
        <v>18830</v>
      </c>
    </row>
    <row r="2384" spans="1:26" x14ac:dyDescent="0.25">
      <c r="A2384">
        <v>305650</v>
      </c>
      <c r="B2384">
        <v>202501</v>
      </c>
      <c r="C2384">
        <v>1</v>
      </c>
      <c r="D2384" t="s">
        <v>12711</v>
      </c>
      <c r="E2384">
        <v>4</v>
      </c>
      <c r="F2384">
        <v>647</v>
      </c>
      <c r="G2384">
        <v>136</v>
      </c>
      <c r="H2384">
        <v>27</v>
      </c>
      <c r="I2384">
        <v>7</v>
      </c>
      <c r="J2384">
        <v>3908</v>
      </c>
      <c r="K2384">
        <v>8900</v>
      </c>
      <c r="L2384">
        <v>7</v>
      </c>
      <c r="M2384">
        <v>0.5</v>
      </c>
      <c r="N2384">
        <v>3.5</v>
      </c>
      <c r="O2384">
        <v>1</v>
      </c>
      <c r="P2384">
        <v>1</v>
      </c>
      <c r="Q2384">
        <v>1</v>
      </c>
      <c r="R2384">
        <v>0</v>
      </c>
      <c r="S2384">
        <v>0</v>
      </c>
      <c r="T2384">
        <v>900582</v>
      </c>
      <c r="U2384">
        <v>71507</v>
      </c>
      <c r="V2384">
        <v>71531</v>
      </c>
      <c r="W2384" t="s">
        <v>12616</v>
      </c>
      <c r="X2384" t="s">
        <v>13887</v>
      </c>
      <c r="Y2384">
        <v>0</v>
      </c>
      <c r="Z2384">
        <v>5992</v>
      </c>
    </row>
    <row r="2385" spans="1:26" x14ac:dyDescent="0.25">
      <c r="A2385">
        <v>305650</v>
      </c>
      <c r="B2385">
        <v>202501</v>
      </c>
      <c r="C2385">
        <v>2</v>
      </c>
      <c r="D2385" t="s">
        <v>12711</v>
      </c>
      <c r="E2385">
        <v>4</v>
      </c>
      <c r="F2385">
        <v>647</v>
      </c>
      <c r="G2385">
        <v>136</v>
      </c>
      <c r="H2385">
        <v>27</v>
      </c>
      <c r="I2385">
        <v>7</v>
      </c>
      <c r="J2385">
        <v>3908</v>
      </c>
      <c r="K2385">
        <v>8900</v>
      </c>
      <c r="L2385">
        <v>7</v>
      </c>
      <c r="M2385">
        <v>0.5</v>
      </c>
      <c r="N2385">
        <v>3.5</v>
      </c>
      <c r="O2385">
        <v>1</v>
      </c>
      <c r="P2385">
        <v>1</v>
      </c>
      <c r="Q2385">
        <v>1</v>
      </c>
      <c r="R2385">
        <v>0</v>
      </c>
      <c r="S2385">
        <v>0</v>
      </c>
      <c r="T2385">
        <v>900582</v>
      </c>
      <c r="U2385">
        <v>71507</v>
      </c>
      <c r="V2385">
        <v>71531</v>
      </c>
      <c r="W2385" t="s">
        <v>12616</v>
      </c>
      <c r="X2385" t="s">
        <v>13887</v>
      </c>
      <c r="Y2385">
        <v>0</v>
      </c>
      <c r="Z2385">
        <v>5992</v>
      </c>
    </row>
    <row r="2386" spans="1:26" x14ac:dyDescent="0.25">
      <c r="A2386">
        <v>305651</v>
      </c>
      <c r="B2386">
        <v>202501</v>
      </c>
      <c r="C2386">
        <v>1</v>
      </c>
      <c r="D2386" t="s">
        <v>13476</v>
      </c>
      <c r="E2386">
        <v>4</v>
      </c>
      <c r="F2386">
        <v>858</v>
      </c>
      <c r="G2386">
        <v>186</v>
      </c>
      <c r="H2386">
        <v>21</v>
      </c>
      <c r="I2386">
        <v>4</v>
      </c>
      <c r="J2386">
        <v>0</v>
      </c>
      <c r="K2386">
        <v>6356</v>
      </c>
      <c r="L2386">
        <v>0.5</v>
      </c>
      <c r="M2386">
        <v>0</v>
      </c>
      <c r="N2386">
        <v>0</v>
      </c>
      <c r="O2386">
        <v>0</v>
      </c>
      <c r="P2386">
        <v>0</v>
      </c>
      <c r="Q2386">
        <v>0</v>
      </c>
      <c r="R2386">
        <v>0.5</v>
      </c>
      <c r="S2386">
        <v>0</v>
      </c>
      <c r="T2386">
        <v>900582</v>
      </c>
      <c r="U2386">
        <v>71129</v>
      </c>
      <c r="V2386">
        <v>71454</v>
      </c>
      <c r="W2386" t="s">
        <v>13890</v>
      </c>
      <c r="X2386" t="s">
        <v>13887</v>
      </c>
      <c r="Y2386">
        <v>0</v>
      </c>
      <c r="Z2386">
        <v>635</v>
      </c>
    </row>
    <row r="2387" spans="1:26" x14ac:dyDescent="0.25">
      <c r="A2387">
        <v>305651</v>
      </c>
      <c r="B2387">
        <v>202501</v>
      </c>
      <c r="C2387">
        <v>2</v>
      </c>
      <c r="D2387" t="s">
        <v>13476</v>
      </c>
      <c r="E2387">
        <v>4</v>
      </c>
      <c r="F2387">
        <v>858</v>
      </c>
      <c r="G2387">
        <v>186</v>
      </c>
      <c r="H2387">
        <v>21</v>
      </c>
      <c r="I2387">
        <v>4</v>
      </c>
      <c r="J2387">
        <v>0</v>
      </c>
      <c r="K2387">
        <v>6356</v>
      </c>
      <c r="L2387">
        <v>0.5</v>
      </c>
      <c r="M2387">
        <v>0</v>
      </c>
      <c r="N2387">
        <v>0</v>
      </c>
      <c r="O2387">
        <v>0</v>
      </c>
      <c r="P2387">
        <v>0</v>
      </c>
      <c r="Q2387">
        <v>0</v>
      </c>
      <c r="R2387">
        <v>0.5</v>
      </c>
      <c r="S2387">
        <v>0</v>
      </c>
      <c r="T2387">
        <v>900582</v>
      </c>
      <c r="U2387">
        <v>71129</v>
      </c>
      <c r="V2387">
        <v>71454</v>
      </c>
      <c r="W2387" t="s">
        <v>13890</v>
      </c>
      <c r="X2387" t="s">
        <v>13887</v>
      </c>
      <c r="Y2387">
        <v>0</v>
      </c>
      <c r="Z2387">
        <v>635</v>
      </c>
    </row>
    <row r="2388" spans="1:26" x14ac:dyDescent="0.25">
      <c r="A2388">
        <v>305652</v>
      </c>
      <c r="B2388">
        <v>202501</v>
      </c>
      <c r="C2388">
        <v>1</v>
      </c>
      <c r="D2388" t="s">
        <v>12889</v>
      </c>
      <c r="E2388">
        <v>4</v>
      </c>
      <c r="F2388">
        <v>374</v>
      </c>
      <c r="G2388">
        <v>71</v>
      </c>
      <c r="H2388">
        <v>10</v>
      </c>
      <c r="I2388">
        <v>4</v>
      </c>
      <c r="J2388">
        <v>9215</v>
      </c>
      <c r="K2388">
        <v>14397</v>
      </c>
      <c r="L2388">
        <v>12</v>
      </c>
      <c r="M2388">
        <v>2</v>
      </c>
      <c r="N2388">
        <v>1.5</v>
      </c>
      <c r="O2388">
        <v>2</v>
      </c>
      <c r="P2388">
        <v>0.5</v>
      </c>
      <c r="Q2388">
        <v>4.5</v>
      </c>
      <c r="R2388">
        <v>1.5</v>
      </c>
      <c r="S2388">
        <v>0</v>
      </c>
      <c r="T2388">
        <v>71030</v>
      </c>
      <c r="U2388">
        <v>71063</v>
      </c>
      <c r="V2388">
        <v>71689</v>
      </c>
      <c r="W2388" t="s">
        <v>3624</v>
      </c>
      <c r="X2388" t="s">
        <v>12595</v>
      </c>
      <c r="Y2388">
        <v>0</v>
      </c>
      <c r="Z2388">
        <v>13635</v>
      </c>
    </row>
    <row r="2389" spans="1:26" x14ac:dyDescent="0.25">
      <c r="A2389">
        <v>305652</v>
      </c>
      <c r="B2389">
        <v>202501</v>
      </c>
      <c r="C2389">
        <v>2</v>
      </c>
      <c r="D2389" t="s">
        <v>12889</v>
      </c>
      <c r="E2389">
        <v>4</v>
      </c>
      <c r="F2389">
        <v>374</v>
      </c>
      <c r="G2389">
        <v>71</v>
      </c>
      <c r="H2389">
        <v>10</v>
      </c>
      <c r="I2389">
        <v>4</v>
      </c>
      <c r="J2389">
        <v>9215</v>
      </c>
      <c r="K2389">
        <v>14397</v>
      </c>
      <c r="L2389">
        <v>12</v>
      </c>
      <c r="M2389">
        <v>2</v>
      </c>
      <c r="N2389">
        <v>1.5</v>
      </c>
      <c r="O2389">
        <v>2</v>
      </c>
      <c r="P2389">
        <v>0.5</v>
      </c>
      <c r="Q2389">
        <v>4.5</v>
      </c>
      <c r="R2389">
        <v>1.5</v>
      </c>
      <c r="S2389">
        <v>0</v>
      </c>
      <c r="T2389">
        <v>71030</v>
      </c>
      <c r="U2389">
        <v>71063</v>
      </c>
      <c r="V2389">
        <v>71689</v>
      </c>
      <c r="W2389" t="s">
        <v>3624</v>
      </c>
      <c r="X2389" t="s">
        <v>12595</v>
      </c>
      <c r="Y2389">
        <v>0</v>
      </c>
      <c r="Z2389">
        <v>13635</v>
      </c>
    </row>
    <row r="2390" spans="1:26" x14ac:dyDescent="0.25">
      <c r="A2390">
        <v>305654</v>
      </c>
      <c r="B2390">
        <v>202501</v>
      </c>
      <c r="C2390">
        <v>1</v>
      </c>
      <c r="D2390" t="s">
        <v>12685</v>
      </c>
      <c r="E2390">
        <v>4</v>
      </c>
      <c r="F2390">
        <v>653</v>
      </c>
      <c r="G2390">
        <v>216</v>
      </c>
      <c r="H2390">
        <v>25</v>
      </c>
      <c r="I2390">
        <v>8</v>
      </c>
      <c r="J2390">
        <v>2085</v>
      </c>
      <c r="K2390">
        <v>32850</v>
      </c>
      <c r="L2390">
        <v>3</v>
      </c>
      <c r="M2390">
        <v>0</v>
      </c>
      <c r="N2390">
        <v>1</v>
      </c>
      <c r="O2390">
        <v>0</v>
      </c>
      <c r="P2390">
        <v>0.5</v>
      </c>
      <c r="Q2390">
        <v>0.5</v>
      </c>
      <c r="R2390">
        <v>1</v>
      </c>
      <c r="S2390">
        <v>0</v>
      </c>
      <c r="T2390">
        <v>71251</v>
      </c>
      <c r="U2390">
        <v>70930</v>
      </c>
      <c r="V2390">
        <v>71399</v>
      </c>
      <c r="W2390" t="s">
        <v>12618</v>
      </c>
      <c r="X2390" t="s">
        <v>13885</v>
      </c>
      <c r="Y2390">
        <v>0</v>
      </c>
      <c r="Z2390">
        <v>5782</v>
      </c>
    </row>
    <row r="2391" spans="1:26" x14ac:dyDescent="0.25">
      <c r="A2391">
        <v>305654</v>
      </c>
      <c r="B2391">
        <v>202501</v>
      </c>
      <c r="C2391">
        <v>2</v>
      </c>
      <c r="D2391" t="s">
        <v>12685</v>
      </c>
      <c r="E2391">
        <v>4</v>
      </c>
      <c r="F2391">
        <v>653</v>
      </c>
      <c r="G2391">
        <v>216</v>
      </c>
      <c r="H2391">
        <v>25</v>
      </c>
      <c r="I2391">
        <v>8</v>
      </c>
      <c r="J2391">
        <v>2085</v>
      </c>
      <c r="K2391">
        <v>32850</v>
      </c>
      <c r="L2391">
        <v>3</v>
      </c>
      <c r="M2391">
        <v>0</v>
      </c>
      <c r="N2391">
        <v>1</v>
      </c>
      <c r="O2391">
        <v>0</v>
      </c>
      <c r="P2391">
        <v>0.5</v>
      </c>
      <c r="Q2391">
        <v>0.5</v>
      </c>
      <c r="R2391">
        <v>1</v>
      </c>
      <c r="S2391">
        <v>0</v>
      </c>
      <c r="T2391">
        <v>71251</v>
      </c>
      <c r="U2391">
        <v>70930</v>
      </c>
      <c r="V2391">
        <v>71399</v>
      </c>
      <c r="W2391" t="s">
        <v>12618</v>
      </c>
      <c r="X2391" t="s">
        <v>13885</v>
      </c>
      <c r="Y2391">
        <v>0</v>
      </c>
      <c r="Z2391">
        <v>5782</v>
      </c>
    </row>
    <row r="2392" spans="1:26" x14ac:dyDescent="0.25">
      <c r="A2392">
        <v>305660</v>
      </c>
      <c r="B2392">
        <v>202501</v>
      </c>
      <c r="C2392">
        <v>1</v>
      </c>
      <c r="D2392" t="s">
        <v>13156</v>
      </c>
      <c r="E2392">
        <v>4</v>
      </c>
      <c r="F2392">
        <v>876</v>
      </c>
      <c r="G2392">
        <v>191</v>
      </c>
      <c r="H2392">
        <v>32</v>
      </c>
      <c r="I2392">
        <v>9</v>
      </c>
      <c r="J2392">
        <v>0</v>
      </c>
      <c r="K2392">
        <v>4000</v>
      </c>
      <c r="L2392">
        <v>0</v>
      </c>
      <c r="M2392">
        <v>0</v>
      </c>
      <c r="N2392">
        <v>0</v>
      </c>
      <c r="O2392">
        <v>0</v>
      </c>
      <c r="P2392">
        <v>0</v>
      </c>
      <c r="Q2392">
        <v>0</v>
      </c>
      <c r="R2392">
        <v>0</v>
      </c>
      <c r="S2392">
        <v>0</v>
      </c>
      <c r="T2392">
        <v>900582</v>
      </c>
      <c r="U2392">
        <v>71507</v>
      </c>
      <c r="V2392">
        <v>71531</v>
      </c>
      <c r="W2392" t="s">
        <v>12616</v>
      </c>
      <c r="X2392" t="s">
        <v>13887</v>
      </c>
      <c r="Y2392">
        <v>0</v>
      </c>
      <c r="Z2392">
        <v>400</v>
      </c>
    </row>
    <row r="2393" spans="1:26" x14ac:dyDescent="0.25">
      <c r="A2393">
        <v>305660</v>
      </c>
      <c r="B2393">
        <v>202501</v>
      </c>
      <c r="C2393">
        <v>2</v>
      </c>
      <c r="D2393" t="s">
        <v>13156</v>
      </c>
      <c r="E2393">
        <v>4</v>
      </c>
      <c r="F2393">
        <v>876</v>
      </c>
      <c r="G2393">
        <v>191</v>
      </c>
      <c r="H2393">
        <v>32</v>
      </c>
      <c r="I2393">
        <v>9</v>
      </c>
      <c r="J2393">
        <v>0</v>
      </c>
      <c r="K2393">
        <v>4000</v>
      </c>
      <c r="L2393">
        <v>0</v>
      </c>
      <c r="M2393">
        <v>0</v>
      </c>
      <c r="N2393">
        <v>0</v>
      </c>
      <c r="O2393">
        <v>0</v>
      </c>
      <c r="P2393">
        <v>0</v>
      </c>
      <c r="Q2393">
        <v>0</v>
      </c>
      <c r="R2393">
        <v>0</v>
      </c>
      <c r="S2393">
        <v>0</v>
      </c>
      <c r="T2393">
        <v>900582</v>
      </c>
      <c r="U2393">
        <v>71507</v>
      </c>
      <c r="V2393">
        <v>71531</v>
      </c>
      <c r="W2393" t="s">
        <v>12616</v>
      </c>
      <c r="X2393" t="s">
        <v>13887</v>
      </c>
      <c r="Y2393">
        <v>0</v>
      </c>
      <c r="Z2393">
        <v>400</v>
      </c>
    </row>
    <row r="2394" spans="1:26" x14ac:dyDescent="0.25">
      <c r="A2394">
        <v>305662</v>
      </c>
      <c r="B2394">
        <v>202501</v>
      </c>
      <c r="C2394">
        <v>1</v>
      </c>
      <c r="D2394" t="s">
        <v>12960</v>
      </c>
      <c r="E2394">
        <v>4</v>
      </c>
      <c r="F2394">
        <v>656</v>
      </c>
      <c r="G2394">
        <v>217</v>
      </c>
      <c r="H2394">
        <v>32</v>
      </c>
      <c r="I2394">
        <v>8</v>
      </c>
      <c r="J2394">
        <v>4444</v>
      </c>
      <c r="K2394">
        <v>0</v>
      </c>
      <c r="L2394">
        <v>5.5</v>
      </c>
      <c r="M2394">
        <v>1.5</v>
      </c>
      <c r="N2394">
        <v>2.5</v>
      </c>
      <c r="O2394">
        <v>1</v>
      </c>
      <c r="P2394">
        <v>0.5</v>
      </c>
      <c r="Q2394">
        <v>0</v>
      </c>
      <c r="R2394">
        <v>0</v>
      </c>
      <c r="S2394">
        <v>0</v>
      </c>
      <c r="T2394">
        <v>71251</v>
      </c>
      <c r="U2394">
        <v>700023</v>
      </c>
      <c r="V2394">
        <v>700130</v>
      </c>
      <c r="W2394" t="s">
        <v>12679</v>
      </c>
      <c r="X2394" t="s">
        <v>13885</v>
      </c>
      <c r="Y2394">
        <v>16968</v>
      </c>
      <c r="Z2394">
        <v>5688</v>
      </c>
    </row>
    <row r="2395" spans="1:26" x14ac:dyDescent="0.25">
      <c r="A2395">
        <v>305662</v>
      </c>
      <c r="B2395">
        <v>202501</v>
      </c>
      <c r="C2395">
        <v>2</v>
      </c>
      <c r="D2395" t="s">
        <v>12960</v>
      </c>
      <c r="E2395">
        <v>4</v>
      </c>
      <c r="F2395">
        <v>656</v>
      </c>
      <c r="G2395">
        <v>217</v>
      </c>
      <c r="H2395">
        <v>32</v>
      </c>
      <c r="I2395">
        <v>8</v>
      </c>
      <c r="J2395">
        <v>4444</v>
      </c>
      <c r="K2395">
        <v>0</v>
      </c>
      <c r="L2395">
        <v>5.5</v>
      </c>
      <c r="M2395">
        <v>1.5</v>
      </c>
      <c r="N2395">
        <v>2.5</v>
      </c>
      <c r="O2395">
        <v>1</v>
      </c>
      <c r="P2395">
        <v>0.5</v>
      </c>
      <c r="Q2395">
        <v>0</v>
      </c>
      <c r="R2395">
        <v>0</v>
      </c>
      <c r="S2395">
        <v>0</v>
      </c>
      <c r="T2395">
        <v>71251</v>
      </c>
      <c r="U2395">
        <v>700023</v>
      </c>
      <c r="V2395">
        <v>700130</v>
      </c>
      <c r="W2395" t="s">
        <v>12679</v>
      </c>
      <c r="X2395" t="s">
        <v>13885</v>
      </c>
      <c r="Y2395">
        <v>16968</v>
      </c>
      <c r="Z2395">
        <v>5688</v>
      </c>
    </row>
    <row r="2396" spans="1:26" x14ac:dyDescent="0.25">
      <c r="A2396">
        <v>305663</v>
      </c>
      <c r="B2396">
        <v>202501</v>
      </c>
      <c r="C2396">
        <v>1</v>
      </c>
      <c r="D2396" t="s">
        <v>12810</v>
      </c>
      <c r="E2396">
        <v>4</v>
      </c>
      <c r="F2396">
        <v>427</v>
      </c>
      <c r="G2396">
        <v>82</v>
      </c>
      <c r="H2396">
        <v>10</v>
      </c>
      <c r="I2396">
        <v>2</v>
      </c>
      <c r="J2396">
        <v>8095</v>
      </c>
      <c r="K2396">
        <v>0</v>
      </c>
      <c r="L2396">
        <v>15</v>
      </c>
      <c r="M2396">
        <v>0</v>
      </c>
      <c r="N2396">
        <v>10</v>
      </c>
      <c r="O2396">
        <v>2</v>
      </c>
      <c r="P2396">
        <v>3</v>
      </c>
      <c r="Q2396">
        <v>0</v>
      </c>
      <c r="R2396">
        <v>0</v>
      </c>
      <c r="S2396">
        <v>0</v>
      </c>
      <c r="T2396">
        <v>900582</v>
      </c>
      <c r="U2396">
        <v>71270</v>
      </c>
      <c r="V2396">
        <v>71271</v>
      </c>
      <c r="W2396" t="s">
        <v>12611</v>
      </c>
      <c r="X2396" t="s">
        <v>13887</v>
      </c>
      <c r="Y2396">
        <v>0</v>
      </c>
      <c r="Z2396">
        <v>12143</v>
      </c>
    </row>
    <row r="2397" spans="1:26" x14ac:dyDescent="0.25">
      <c r="A2397">
        <v>305663</v>
      </c>
      <c r="B2397">
        <v>202501</v>
      </c>
      <c r="C2397">
        <v>2</v>
      </c>
      <c r="D2397" t="s">
        <v>12810</v>
      </c>
      <c r="E2397">
        <v>4</v>
      </c>
      <c r="F2397">
        <v>427</v>
      </c>
      <c r="G2397">
        <v>82</v>
      </c>
      <c r="H2397">
        <v>10</v>
      </c>
      <c r="I2397">
        <v>2</v>
      </c>
      <c r="J2397">
        <v>8095</v>
      </c>
      <c r="K2397">
        <v>0</v>
      </c>
      <c r="L2397">
        <v>15</v>
      </c>
      <c r="M2397">
        <v>0</v>
      </c>
      <c r="N2397">
        <v>10</v>
      </c>
      <c r="O2397">
        <v>2</v>
      </c>
      <c r="P2397">
        <v>3</v>
      </c>
      <c r="Q2397">
        <v>0</v>
      </c>
      <c r="R2397">
        <v>0</v>
      </c>
      <c r="S2397">
        <v>0</v>
      </c>
      <c r="T2397">
        <v>900582</v>
      </c>
      <c r="U2397">
        <v>71270</v>
      </c>
      <c r="V2397">
        <v>71271</v>
      </c>
      <c r="W2397" t="s">
        <v>12611</v>
      </c>
      <c r="X2397" t="s">
        <v>13887</v>
      </c>
      <c r="Y2397">
        <v>0</v>
      </c>
      <c r="Z2397">
        <v>12143</v>
      </c>
    </row>
    <row r="2398" spans="1:26" x14ac:dyDescent="0.25">
      <c r="A2398">
        <v>305664</v>
      </c>
      <c r="B2398">
        <v>202501</v>
      </c>
      <c r="C2398">
        <v>1</v>
      </c>
      <c r="D2398" t="s">
        <v>13777</v>
      </c>
      <c r="E2398">
        <v>3</v>
      </c>
      <c r="F2398">
        <v>110</v>
      </c>
      <c r="G2398">
        <v>25</v>
      </c>
      <c r="H2398">
        <v>3</v>
      </c>
      <c r="I2398">
        <v>0</v>
      </c>
      <c r="J2398">
        <v>24673</v>
      </c>
      <c r="K2398">
        <v>75155</v>
      </c>
      <c r="L2398">
        <v>31</v>
      </c>
      <c r="M2398">
        <v>8.5</v>
      </c>
      <c r="N2398">
        <v>8.5</v>
      </c>
      <c r="O2398">
        <v>5</v>
      </c>
      <c r="P2398">
        <v>3.5</v>
      </c>
      <c r="Q2398">
        <v>2.5</v>
      </c>
      <c r="R2398">
        <v>3</v>
      </c>
      <c r="S2398">
        <v>0</v>
      </c>
      <c r="T2398">
        <v>900582</v>
      </c>
      <c r="U2398">
        <v>71129</v>
      </c>
      <c r="V2398">
        <v>71131</v>
      </c>
      <c r="W2398" t="s">
        <v>13890</v>
      </c>
      <c r="X2398" t="s">
        <v>13887</v>
      </c>
      <c r="Y2398">
        <v>61545</v>
      </c>
      <c r="Z2398">
        <v>38500</v>
      </c>
    </row>
    <row r="2399" spans="1:26" x14ac:dyDescent="0.25">
      <c r="A2399">
        <v>305664</v>
      </c>
      <c r="B2399">
        <v>202501</v>
      </c>
      <c r="C2399">
        <v>2</v>
      </c>
      <c r="D2399" t="s">
        <v>13777</v>
      </c>
      <c r="E2399">
        <v>3</v>
      </c>
      <c r="F2399">
        <v>110</v>
      </c>
      <c r="G2399">
        <v>25</v>
      </c>
      <c r="H2399">
        <v>3</v>
      </c>
      <c r="I2399">
        <v>0</v>
      </c>
      <c r="J2399">
        <v>24673</v>
      </c>
      <c r="K2399">
        <v>75155</v>
      </c>
      <c r="L2399">
        <v>31</v>
      </c>
      <c r="M2399">
        <v>8.5</v>
      </c>
      <c r="N2399">
        <v>8.5</v>
      </c>
      <c r="O2399">
        <v>5</v>
      </c>
      <c r="P2399">
        <v>3.5</v>
      </c>
      <c r="Q2399">
        <v>2.5</v>
      </c>
      <c r="R2399">
        <v>3</v>
      </c>
      <c r="S2399">
        <v>0</v>
      </c>
      <c r="T2399">
        <v>900582</v>
      </c>
      <c r="U2399">
        <v>71129</v>
      </c>
      <c r="V2399">
        <v>71131</v>
      </c>
      <c r="W2399" t="s">
        <v>13890</v>
      </c>
      <c r="X2399" t="s">
        <v>13887</v>
      </c>
      <c r="Y2399">
        <v>61545</v>
      </c>
      <c r="Z2399">
        <v>38500</v>
      </c>
    </row>
    <row r="2400" spans="1:26" x14ac:dyDescent="0.25">
      <c r="A2400">
        <v>305665</v>
      </c>
      <c r="B2400">
        <v>202501</v>
      </c>
      <c r="C2400">
        <v>1</v>
      </c>
      <c r="D2400" t="s">
        <v>13472</v>
      </c>
      <c r="E2400">
        <v>4</v>
      </c>
      <c r="F2400">
        <v>898</v>
      </c>
      <c r="G2400">
        <v>196</v>
      </c>
      <c r="H2400">
        <v>25</v>
      </c>
      <c r="I2400">
        <v>7</v>
      </c>
      <c r="J2400">
        <v>159</v>
      </c>
      <c r="K2400">
        <v>0</v>
      </c>
      <c r="L2400">
        <v>1</v>
      </c>
      <c r="M2400">
        <v>0</v>
      </c>
      <c r="N2400">
        <v>0</v>
      </c>
      <c r="O2400">
        <v>0</v>
      </c>
      <c r="P2400">
        <v>0</v>
      </c>
      <c r="Q2400">
        <v>1</v>
      </c>
      <c r="R2400">
        <v>0</v>
      </c>
      <c r="S2400">
        <v>0</v>
      </c>
      <c r="T2400">
        <v>900582</v>
      </c>
      <c r="U2400">
        <v>71139</v>
      </c>
      <c r="V2400">
        <v>71140</v>
      </c>
      <c r="W2400" t="s">
        <v>12594</v>
      </c>
      <c r="X2400" t="s">
        <v>13887</v>
      </c>
      <c r="Y2400">
        <v>0</v>
      </c>
      <c r="Z2400">
        <v>159</v>
      </c>
    </row>
    <row r="2401" spans="1:26" x14ac:dyDescent="0.25">
      <c r="A2401">
        <v>305665</v>
      </c>
      <c r="B2401">
        <v>202501</v>
      </c>
      <c r="C2401">
        <v>2</v>
      </c>
      <c r="D2401" t="s">
        <v>13472</v>
      </c>
      <c r="E2401">
        <v>4</v>
      </c>
      <c r="F2401">
        <v>898</v>
      </c>
      <c r="G2401">
        <v>196</v>
      </c>
      <c r="H2401">
        <v>25</v>
      </c>
      <c r="I2401">
        <v>7</v>
      </c>
      <c r="J2401">
        <v>159</v>
      </c>
      <c r="K2401">
        <v>0</v>
      </c>
      <c r="L2401">
        <v>1</v>
      </c>
      <c r="M2401">
        <v>0</v>
      </c>
      <c r="N2401">
        <v>0</v>
      </c>
      <c r="O2401">
        <v>0</v>
      </c>
      <c r="P2401">
        <v>0</v>
      </c>
      <c r="Q2401">
        <v>1</v>
      </c>
      <c r="R2401">
        <v>0</v>
      </c>
      <c r="S2401">
        <v>0</v>
      </c>
      <c r="T2401">
        <v>900582</v>
      </c>
      <c r="U2401">
        <v>71139</v>
      </c>
      <c r="V2401">
        <v>71140</v>
      </c>
      <c r="W2401" t="s">
        <v>12594</v>
      </c>
      <c r="X2401" t="s">
        <v>13887</v>
      </c>
      <c r="Y2401">
        <v>0</v>
      </c>
      <c r="Z2401">
        <v>159</v>
      </c>
    </row>
    <row r="2402" spans="1:26" x14ac:dyDescent="0.25">
      <c r="A2402">
        <v>305666</v>
      </c>
      <c r="B2402">
        <v>202501</v>
      </c>
      <c r="C2402">
        <v>1</v>
      </c>
      <c r="D2402" t="s">
        <v>13484</v>
      </c>
      <c r="E2402">
        <v>4</v>
      </c>
      <c r="F2402">
        <v>362</v>
      </c>
      <c r="G2402">
        <v>67</v>
      </c>
      <c r="H2402">
        <v>17</v>
      </c>
      <c r="I2402">
        <v>8</v>
      </c>
      <c r="J2402">
        <v>8738</v>
      </c>
      <c r="K2402">
        <v>28681</v>
      </c>
      <c r="L2402">
        <v>13</v>
      </c>
      <c r="M2402">
        <v>3</v>
      </c>
      <c r="N2402">
        <v>5</v>
      </c>
      <c r="O2402">
        <v>0</v>
      </c>
      <c r="P2402">
        <v>2</v>
      </c>
      <c r="Q2402">
        <v>0</v>
      </c>
      <c r="R2402">
        <v>3</v>
      </c>
      <c r="S2402">
        <v>0</v>
      </c>
      <c r="T2402">
        <v>900582</v>
      </c>
      <c r="U2402">
        <v>71507</v>
      </c>
      <c r="V2402">
        <v>71532</v>
      </c>
      <c r="W2402" t="s">
        <v>12616</v>
      </c>
      <c r="X2402" t="s">
        <v>13887</v>
      </c>
      <c r="Y2402">
        <v>0</v>
      </c>
      <c r="Z2402">
        <v>14032</v>
      </c>
    </row>
    <row r="2403" spans="1:26" x14ac:dyDescent="0.25">
      <c r="A2403">
        <v>305666</v>
      </c>
      <c r="B2403">
        <v>202501</v>
      </c>
      <c r="C2403">
        <v>2</v>
      </c>
      <c r="D2403" t="s">
        <v>13484</v>
      </c>
      <c r="E2403">
        <v>4</v>
      </c>
      <c r="F2403">
        <v>362</v>
      </c>
      <c r="G2403">
        <v>67</v>
      </c>
      <c r="H2403">
        <v>17</v>
      </c>
      <c r="I2403">
        <v>8</v>
      </c>
      <c r="J2403">
        <v>8738</v>
      </c>
      <c r="K2403">
        <v>28681</v>
      </c>
      <c r="L2403">
        <v>13</v>
      </c>
      <c r="M2403">
        <v>3</v>
      </c>
      <c r="N2403">
        <v>5</v>
      </c>
      <c r="O2403">
        <v>0</v>
      </c>
      <c r="P2403">
        <v>2</v>
      </c>
      <c r="Q2403">
        <v>0</v>
      </c>
      <c r="R2403">
        <v>3</v>
      </c>
      <c r="S2403">
        <v>0</v>
      </c>
      <c r="T2403">
        <v>900582</v>
      </c>
      <c r="U2403">
        <v>71507</v>
      </c>
      <c r="V2403">
        <v>71532</v>
      </c>
      <c r="W2403" t="s">
        <v>12616</v>
      </c>
      <c r="X2403" t="s">
        <v>13887</v>
      </c>
      <c r="Y2403">
        <v>0</v>
      </c>
      <c r="Z2403">
        <v>14032</v>
      </c>
    </row>
    <row r="2404" spans="1:26" x14ac:dyDescent="0.25">
      <c r="A2404">
        <v>305667</v>
      </c>
      <c r="B2404">
        <v>202501</v>
      </c>
      <c r="C2404">
        <v>1</v>
      </c>
      <c r="D2404" t="s">
        <v>12721</v>
      </c>
      <c r="E2404">
        <v>4</v>
      </c>
      <c r="F2404">
        <v>283</v>
      </c>
      <c r="G2404">
        <v>50</v>
      </c>
      <c r="H2404">
        <v>9</v>
      </c>
      <c r="I2404">
        <v>7</v>
      </c>
      <c r="J2404">
        <v>12650</v>
      </c>
      <c r="K2404">
        <v>1500</v>
      </c>
      <c r="L2404">
        <v>5</v>
      </c>
      <c r="M2404">
        <v>4</v>
      </c>
      <c r="N2404">
        <v>1</v>
      </c>
      <c r="O2404">
        <v>0</v>
      </c>
      <c r="P2404">
        <v>0</v>
      </c>
      <c r="Q2404">
        <v>0</v>
      </c>
      <c r="R2404">
        <v>0</v>
      </c>
      <c r="S2404">
        <v>0</v>
      </c>
      <c r="T2404">
        <v>900582</v>
      </c>
      <c r="U2404">
        <v>71159</v>
      </c>
      <c r="V2404">
        <v>71152</v>
      </c>
      <c r="W2404" t="s">
        <v>12629</v>
      </c>
      <c r="X2404" t="s">
        <v>13887</v>
      </c>
      <c r="Y2404">
        <v>0</v>
      </c>
      <c r="Z2404">
        <v>16454</v>
      </c>
    </row>
    <row r="2405" spans="1:26" x14ac:dyDescent="0.25">
      <c r="A2405">
        <v>305667</v>
      </c>
      <c r="B2405">
        <v>202501</v>
      </c>
      <c r="C2405">
        <v>2</v>
      </c>
      <c r="D2405" t="s">
        <v>12721</v>
      </c>
      <c r="E2405">
        <v>4</v>
      </c>
      <c r="F2405">
        <v>283</v>
      </c>
      <c r="G2405">
        <v>50</v>
      </c>
      <c r="H2405">
        <v>9</v>
      </c>
      <c r="I2405">
        <v>7</v>
      </c>
      <c r="J2405">
        <v>12650</v>
      </c>
      <c r="K2405">
        <v>1500</v>
      </c>
      <c r="L2405">
        <v>5</v>
      </c>
      <c r="M2405">
        <v>4</v>
      </c>
      <c r="N2405">
        <v>1</v>
      </c>
      <c r="O2405">
        <v>0</v>
      </c>
      <c r="P2405">
        <v>0</v>
      </c>
      <c r="Q2405">
        <v>0</v>
      </c>
      <c r="R2405">
        <v>0</v>
      </c>
      <c r="S2405">
        <v>0</v>
      </c>
      <c r="T2405">
        <v>900582</v>
      </c>
      <c r="U2405">
        <v>71159</v>
      </c>
      <c r="V2405">
        <v>71152</v>
      </c>
      <c r="W2405" t="s">
        <v>12629</v>
      </c>
      <c r="X2405" t="s">
        <v>13887</v>
      </c>
      <c r="Y2405">
        <v>0</v>
      </c>
      <c r="Z2405">
        <v>16454</v>
      </c>
    </row>
    <row r="2406" spans="1:26" x14ac:dyDescent="0.25">
      <c r="A2406">
        <v>305671</v>
      </c>
      <c r="B2406">
        <v>202501</v>
      </c>
      <c r="C2406">
        <v>1</v>
      </c>
      <c r="D2406" t="s">
        <v>13778</v>
      </c>
      <c r="E2406">
        <v>3</v>
      </c>
      <c r="F2406">
        <v>114</v>
      </c>
      <c r="G2406">
        <v>28</v>
      </c>
      <c r="H2406">
        <v>3</v>
      </c>
      <c r="I2406">
        <v>0</v>
      </c>
      <c r="J2406">
        <v>14942</v>
      </c>
      <c r="K2406">
        <v>216146</v>
      </c>
      <c r="L2406">
        <v>13</v>
      </c>
      <c r="M2406">
        <v>4</v>
      </c>
      <c r="N2406">
        <v>3</v>
      </c>
      <c r="O2406">
        <v>1</v>
      </c>
      <c r="P2406">
        <v>1</v>
      </c>
      <c r="Q2406">
        <v>1</v>
      </c>
      <c r="R2406">
        <v>3</v>
      </c>
      <c r="S2406">
        <v>0</v>
      </c>
      <c r="T2406">
        <v>71590</v>
      </c>
      <c r="U2406">
        <v>71602</v>
      </c>
      <c r="V2406">
        <v>71223</v>
      </c>
      <c r="W2406" t="s">
        <v>5222</v>
      </c>
      <c r="X2406" t="s">
        <v>12590</v>
      </c>
      <c r="Y2406">
        <v>44651</v>
      </c>
      <c r="Z2406">
        <v>35488</v>
      </c>
    </row>
    <row r="2407" spans="1:26" x14ac:dyDescent="0.25">
      <c r="A2407">
        <v>305671</v>
      </c>
      <c r="B2407">
        <v>202501</v>
      </c>
      <c r="C2407">
        <v>2</v>
      </c>
      <c r="D2407" t="s">
        <v>13778</v>
      </c>
      <c r="E2407">
        <v>3</v>
      </c>
      <c r="F2407">
        <v>114</v>
      </c>
      <c r="G2407">
        <v>28</v>
      </c>
      <c r="H2407">
        <v>3</v>
      </c>
      <c r="I2407">
        <v>0</v>
      </c>
      <c r="J2407">
        <v>14942</v>
      </c>
      <c r="K2407">
        <v>216146</v>
      </c>
      <c r="L2407">
        <v>13</v>
      </c>
      <c r="M2407">
        <v>4</v>
      </c>
      <c r="N2407">
        <v>3</v>
      </c>
      <c r="O2407">
        <v>1</v>
      </c>
      <c r="P2407">
        <v>1</v>
      </c>
      <c r="Q2407">
        <v>1</v>
      </c>
      <c r="R2407">
        <v>3</v>
      </c>
      <c r="S2407">
        <v>0</v>
      </c>
      <c r="T2407">
        <v>71590</v>
      </c>
      <c r="U2407">
        <v>71602</v>
      </c>
      <c r="V2407">
        <v>71223</v>
      </c>
      <c r="W2407" t="s">
        <v>5222</v>
      </c>
      <c r="X2407" t="s">
        <v>12590</v>
      </c>
      <c r="Y2407">
        <v>44651</v>
      </c>
      <c r="Z2407">
        <v>35488</v>
      </c>
    </row>
    <row r="2408" spans="1:26" x14ac:dyDescent="0.25">
      <c r="A2408">
        <v>305673</v>
      </c>
      <c r="B2408">
        <v>202501</v>
      </c>
      <c r="C2408">
        <v>1</v>
      </c>
      <c r="D2408" t="s">
        <v>13280</v>
      </c>
      <c r="E2408">
        <v>4</v>
      </c>
      <c r="F2408">
        <v>253</v>
      </c>
      <c r="G2408">
        <v>103</v>
      </c>
      <c r="H2408">
        <v>10</v>
      </c>
      <c r="I2408">
        <v>2</v>
      </c>
      <c r="J2408">
        <v>14814</v>
      </c>
      <c r="K2408">
        <v>0</v>
      </c>
      <c r="L2408">
        <v>17</v>
      </c>
      <c r="M2408">
        <v>9</v>
      </c>
      <c r="N2408">
        <v>3</v>
      </c>
      <c r="O2408">
        <v>2</v>
      </c>
      <c r="P2408">
        <v>1</v>
      </c>
      <c r="Q2408">
        <v>1</v>
      </c>
      <c r="R2408">
        <v>1</v>
      </c>
      <c r="S2408">
        <v>0</v>
      </c>
      <c r="T2408">
        <v>71251</v>
      </c>
      <c r="U2408">
        <v>71248</v>
      </c>
      <c r="V2408">
        <v>71250</v>
      </c>
      <c r="W2408" t="s">
        <v>12625</v>
      </c>
      <c r="X2408" t="s">
        <v>13885</v>
      </c>
      <c r="Y2408">
        <v>0</v>
      </c>
      <c r="Z2408">
        <v>17116</v>
      </c>
    </row>
    <row r="2409" spans="1:26" x14ac:dyDescent="0.25">
      <c r="A2409">
        <v>305673</v>
      </c>
      <c r="B2409">
        <v>202501</v>
      </c>
      <c r="C2409">
        <v>2</v>
      </c>
      <c r="D2409" t="s">
        <v>13280</v>
      </c>
      <c r="E2409">
        <v>4</v>
      </c>
      <c r="F2409">
        <v>253</v>
      </c>
      <c r="G2409">
        <v>103</v>
      </c>
      <c r="H2409">
        <v>10</v>
      </c>
      <c r="I2409">
        <v>2</v>
      </c>
      <c r="J2409">
        <v>14814</v>
      </c>
      <c r="K2409">
        <v>0</v>
      </c>
      <c r="L2409">
        <v>17</v>
      </c>
      <c r="M2409">
        <v>9</v>
      </c>
      <c r="N2409">
        <v>3</v>
      </c>
      <c r="O2409">
        <v>2</v>
      </c>
      <c r="P2409">
        <v>1</v>
      </c>
      <c r="Q2409">
        <v>1</v>
      </c>
      <c r="R2409">
        <v>1</v>
      </c>
      <c r="S2409">
        <v>0</v>
      </c>
      <c r="T2409">
        <v>71251</v>
      </c>
      <c r="U2409">
        <v>71248</v>
      </c>
      <c r="V2409">
        <v>71250</v>
      </c>
      <c r="W2409" t="s">
        <v>12625</v>
      </c>
      <c r="X2409" t="s">
        <v>13885</v>
      </c>
      <c r="Y2409">
        <v>0</v>
      </c>
      <c r="Z2409">
        <v>17116</v>
      </c>
    </row>
    <row r="2410" spans="1:26" x14ac:dyDescent="0.25">
      <c r="A2410">
        <v>305675</v>
      </c>
      <c r="B2410">
        <v>202501</v>
      </c>
      <c r="C2410">
        <v>1</v>
      </c>
      <c r="D2410" t="s">
        <v>13577</v>
      </c>
      <c r="E2410">
        <v>4</v>
      </c>
      <c r="F2410">
        <v>623</v>
      </c>
      <c r="G2410">
        <v>137</v>
      </c>
      <c r="H2410">
        <v>17</v>
      </c>
      <c r="I2410">
        <v>11</v>
      </c>
      <c r="J2410">
        <v>3586</v>
      </c>
      <c r="K2410">
        <v>21981</v>
      </c>
      <c r="L2410">
        <v>4</v>
      </c>
      <c r="M2410">
        <v>1</v>
      </c>
      <c r="N2410">
        <v>0</v>
      </c>
      <c r="O2410">
        <v>1</v>
      </c>
      <c r="P2410">
        <v>1</v>
      </c>
      <c r="Q2410">
        <v>1</v>
      </c>
      <c r="R2410">
        <v>0</v>
      </c>
      <c r="S2410">
        <v>0</v>
      </c>
      <c r="T2410">
        <v>71030</v>
      </c>
      <c r="U2410">
        <v>71054</v>
      </c>
      <c r="V2410">
        <v>700079</v>
      </c>
      <c r="W2410" t="s">
        <v>12599</v>
      </c>
      <c r="X2410" t="s">
        <v>12595</v>
      </c>
      <c r="Y2410">
        <v>0</v>
      </c>
      <c r="Z2410">
        <v>6701</v>
      </c>
    </row>
    <row r="2411" spans="1:26" x14ac:dyDescent="0.25">
      <c r="A2411">
        <v>305675</v>
      </c>
      <c r="B2411">
        <v>202501</v>
      </c>
      <c r="C2411">
        <v>2</v>
      </c>
      <c r="D2411" t="s">
        <v>13577</v>
      </c>
      <c r="E2411">
        <v>4</v>
      </c>
      <c r="F2411">
        <v>623</v>
      </c>
      <c r="G2411">
        <v>137</v>
      </c>
      <c r="H2411">
        <v>17</v>
      </c>
      <c r="I2411">
        <v>11</v>
      </c>
      <c r="J2411">
        <v>3586</v>
      </c>
      <c r="K2411">
        <v>21981</v>
      </c>
      <c r="L2411">
        <v>4</v>
      </c>
      <c r="M2411">
        <v>1</v>
      </c>
      <c r="N2411">
        <v>0</v>
      </c>
      <c r="O2411">
        <v>1</v>
      </c>
      <c r="P2411">
        <v>1</v>
      </c>
      <c r="Q2411">
        <v>1</v>
      </c>
      <c r="R2411">
        <v>0</v>
      </c>
      <c r="S2411">
        <v>0</v>
      </c>
      <c r="T2411">
        <v>71030</v>
      </c>
      <c r="U2411">
        <v>71054</v>
      </c>
      <c r="V2411">
        <v>700079</v>
      </c>
      <c r="W2411" t="s">
        <v>12599</v>
      </c>
      <c r="X2411" t="s">
        <v>12595</v>
      </c>
      <c r="Y2411">
        <v>0</v>
      </c>
      <c r="Z2411">
        <v>6701</v>
      </c>
    </row>
    <row r="2412" spans="1:26" x14ac:dyDescent="0.25">
      <c r="A2412">
        <v>305676</v>
      </c>
      <c r="B2412">
        <v>202501</v>
      </c>
      <c r="C2412">
        <v>1</v>
      </c>
      <c r="D2412" t="s">
        <v>13618</v>
      </c>
      <c r="E2412">
        <v>4</v>
      </c>
      <c r="F2412">
        <v>485</v>
      </c>
      <c r="G2412">
        <v>125</v>
      </c>
      <c r="H2412">
        <v>9</v>
      </c>
      <c r="I2412">
        <v>5</v>
      </c>
      <c r="J2412">
        <v>5066</v>
      </c>
      <c r="K2412">
        <v>35650</v>
      </c>
      <c r="L2412">
        <v>4</v>
      </c>
      <c r="M2412">
        <v>2</v>
      </c>
      <c r="N2412">
        <v>1</v>
      </c>
      <c r="O2412">
        <v>0</v>
      </c>
      <c r="P2412">
        <v>1</v>
      </c>
      <c r="Q2412">
        <v>0</v>
      </c>
      <c r="R2412">
        <v>0</v>
      </c>
      <c r="S2412">
        <v>0</v>
      </c>
      <c r="T2412">
        <v>71590</v>
      </c>
      <c r="U2412">
        <v>71602</v>
      </c>
      <c r="V2412">
        <v>71444</v>
      </c>
      <c r="W2412" t="s">
        <v>5222</v>
      </c>
      <c r="X2412" t="s">
        <v>12590</v>
      </c>
      <c r="Y2412">
        <v>10161</v>
      </c>
      <c r="Z2412">
        <v>10886</v>
      </c>
    </row>
    <row r="2413" spans="1:26" x14ac:dyDescent="0.25">
      <c r="A2413">
        <v>305676</v>
      </c>
      <c r="B2413">
        <v>202501</v>
      </c>
      <c r="C2413">
        <v>2</v>
      </c>
      <c r="D2413" t="s">
        <v>13618</v>
      </c>
      <c r="E2413">
        <v>4</v>
      </c>
      <c r="F2413">
        <v>485</v>
      </c>
      <c r="G2413">
        <v>125</v>
      </c>
      <c r="H2413">
        <v>9</v>
      </c>
      <c r="I2413">
        <v>5</v>
      </c>
      <c r="J2413">
        <v>5066</v>
      </c>
      <c r="K2413">
        <v>35650</v>
      </c>
      <c r="L2413">
        <v>4</v>
      </c>
      <c r="M2413">
        <v>2</v>
      </c>
      <c r="N2413">
        <v>1</v>
      </c>
      <c r="O2413">
        <v>0</v>
      </c>
      <c r="P2413">
        <v>1</v>
      </c>
      <c r="Q2413">
        <v>0</v>
      </c>
      <c r="R2413">
        <v>0</v>
      </c>
      <c r="S2413">
        <v>0</v>
      </c>
      <c r="T2413">
        <v>71590</v>
      </c>
      <c r="U2413">
        <v>71602</v>
      </c>
      <c r="V2413">
        <v>71444</v>
      </c>
      <c r="W2413" t="s">
        <v>5222</v>
      </c>
      <c r="X2413" t="s">
        <v>12590</v>
      </c>
      <c r="Y2413">
        <v>10161</v>
      </c>
      <c r="Z2413">
        <v>10886</v>
      </c>
    </row>
    <row r="2414" spans="1:26" x14ac:dyDescent="0.25">
      <c r="A2414">
        <v>305679</v>
      </c>
      <c r="B2414">
        <v>202501</v>
      </c>
      <c r="C2414">
        <v>1</v>
      </c>
      <c r="D2414" t="s">
        <v>13779</v>
      </c>
      <c r="E2414">
        <v>4</v>
      </c>
      <c r="F2414">
        <v>514</v>
      </c>
      <c r="G2414">
        <v>130</v>
      </c>
      <c r="H2414">
        <v>20</v>
      </c>
      <c r="I2414">
        <v>8</v>
      </c>
      <c r="J2414">
        <v>7375</v>
      </c>
      <c r="K2414">
        <v>5060</v>
      </c>
      <c r="L2414">
        <v>8.5</v>
      </c>
      <c r="M2414">
        <v>6</v>
      </c>
      <c r="N2414">
        <v>2</v>
      </c>
      <c r="O2414">
        <v>0</v>
      </c>
      <c r="P2414">
        <v>0.5</v>
      </c>
      <c r="Q2414">
        <v>0</v>
      </c>
      <c r="R2414">
        <v>0</v>
      </c>
      <c r="S2414">
        <v>0</v>
      </c>
      <c r="T2414">
        <v>71590</v>
      </c>
      <c r="U2414">
        <v>71594</v>
      </c>
      <c r="V2414">
        <v>71081</v>
      </c>
      <c r="W2414" t="s">
        <v>12670</v>
      </c>
      <c r="X2414" t="s">
        <v>12590</v>
      </c>
      <c r="Y2414">
        <v>0</v>
      </c>
      <c r="Z2414">
        <v>9940</v>
      </c>
    </row>
    <row r="2415" spans="1:26" x14ac:dyDescent="0.25">
      <c r="A2415">
        <v>305679</v>
      </c>
      <c r="B2415">
        <v>202501</v>
      </c>
      <c r="C2415">
        <v>2</v>
      </c>
      <c r="D2415" t="s">
        <v>13779</v>
      </c>
      <c r="E2415">
        <v>4</v>
      </c>
      <c r="F2415">
        <v>514</v>
      </c>
      <c r="G2415">
        <v>130</v>
      </c>
      <c r="H2415">
        <v>20</v>
      </c>
      <c r="I2415">
        <v>8</v>
      </c>
      <c r="J2415">
        <v>7375</v>
      </c>
      <c r="K2415">
        <v>5060</v>
      </c>
      <c r="L2415">
        <v>8.5</v>
      </c>
      <c r="M2415">
        <v>6</v>
      </c>
      <c r="N2415">
        <v>2</v>
      </c>
      <c r="O2415">
        <v>0</v>
      </c>
      <c r="P2415">
        <v>0.5</v>
      </c>
      <c r="Q2415">
        <v>0</v>
      </c>
      <c r="R2415">
        <v>0</v>
      </c>
      <c r="S2415">
        <v>0</v>
      </c>
      <c r="T2415">
        <v>71590</v>
      </c>
      <c r="U2415">
        <v>71594</v>
      </c>
      <c r="V2415">
        <v>71081</v>
      </c>
      <c r="W2415" t="s">
        <v>12670</v>
      </c>
      <c r="X2415" t="s">
        <v>12590</v>
      </c>
      <c r="Y2415">
        <v>0</v>
      </c>
      <c r="Z2415">
        <v>9940</v>
      </c>
    </row>
    <row r="2416" spans="1:26" x14ac:dyDescent="0.25">
      <c r="A2416">
        <v>305680</v>
      </c>
      <c r="B2416">
        <v>202501</v>
      </c>
      <c r="C2416">
        <v>1</v>
      </c>
      <c r="D2416" t="s">
        <v>13728</v>
      </c>
      <c r="E2416">
        <v>4</v>
      </c>
      <c r="F2416">
        <v>563</v>
      </c>
      <c r="G2416">
        <v>140</v>
      </c>
      <c r="H2416">
        <v>24</v>
      </c>
      <c r="I2416">
        <v>8</v>
      </c>
      <c r="J2416">
        <v>5504</v>
      </c>
      <c r="K2416">
        <v>27000</v>
      </c>
      <c r="L2416">
        <v>6.5</v>
      </c>
      <c r="M2416">
        <v>2.5</v>
      </c>
      <c r="N2416">
        <v>0</v>
      </c>
      <c r="O2416">
        <v>1</v>
      </c>
      <c r="P2416">
        <v>0</v>
      </c>
      <c r="Q2416">
        <v>1</v>
      </c>
      <c r="R2416">
        <v>2</v>
      </c>
      <c r="S2416">
        <v>0</v>
      </c>
      <c r="T2416">
        <v>71590</v>
      </c>
      <c r="U2416">
        <v>71594</v>
      </c>
      <c r="V2416">
        <v>700073</v>
      </c>
      <c r="W2416" t="s">
        <v>12670</v>
      </c>
      <c r="X2416" t="s">
        <v>12590</v>
      </c>
      <c r="Y2416">
        <v>0</v>
      </c>
      <c r="Z2416">
        <v>8397</v>
      </c>
    </row>
    <row r="2417" spans="1:26" x14ac:dyDescent="0.25">
      <c r="A2417">
        <v>305680</v>
      </c>
      <c r="B2417">
        <v>202501</v>
      </c>
      <c r="C2417">
        <v>2</v>
      </c>
      <c r="D2417" t="s">
        <v>13728</v>
      </c>
      <c r="E2417">
        <v>4</v>
      </c>
      <c r="F2417">
        <v>563</v>
      </c>
      <c r="G2417">
        <v>140</v>
      </c>
      <c r="H2417">
        <v>24</v>
      </c>
      <c r="I2417">
        <v>8</v>
      </c>
      <c r="J2417">
        <v>5504</v>
      </c>
      <c r="K2417">
        <v>27000</v>
      </c>
      <c r="L2417">
        <v>6.5</v>
      </c>
      <c r="M2417">
        <v>2.5</v>
      </c>
      <c r="N2417">
        <v>0</v>
      </c>
      <c r="O2417">
        <v>1</v>
      </c>
      <c r="P2417">
        <v>0</v>
      </c>
      <c r="Q2417">
        <v>1</v>
      </c>
      <c r="R2417">
        <v>2</v>
      </c>
      <c r="S2417">
        <v>0</v>
      </c>
      <c r="T2417">
        <v>71590</v>
      </c>
      <c r="U2417">
        <v>71594</v>
      </c>
      <c r="V2417">
        <v>700073</v>
      </c>
      <c r="W2417" t="s">
        <v>12670</v>
      </c>
      <c r="X2417" t="s">
        <v>12590</v>
      </c>
      <c r="Y2417">
        <v>0</v>
      </c>
      <c r="Z2417">
        <v>8397</v>
      </c>
    </row>
    <row r="2418" spans="1:26" x14ac:dyDescent="0.25">
      <c r="A2418">
        <v>305682</v>
      </c>
      <c r="B2418">
        <v>202501</v>
      </c>
      <c r="C2418">
        <v>1</v>
      </c>
      <c r="D2418" t="s">
        <v>13504</v>
      </c>
      <c r="E2418">
        <v>4</v>
      </c>
      <c r="F2418">
        <v>620</v>
      </c>
      <c r="G2418">
        <v>136</v>
      </c>
      <c r="H2418">
        <v>26</v>
      </c>
      <c r="I2418">
        <v>7</v>
      </c>
      <c r="J2418">
        <v>3912</v>
      </c>
      <c r="K2418">
        <v>0</v>
      </c>
      <c r="L2418">
        <v>6</v>
      </c>
      <c r="M2418">
        <v>1</v>
      </c>
      <c r="N2418">
        <v>3</v>
      </c>
      <c r="O2418">
        <v>0</v>
      </c>
      <c r="P2418">
        <v>1</v>
      </c>
      <c r="Q2418">
        <v>1</v>
      </c>
      <c r="R2418">
        <v>0</v>
      </c>
      <c r="S2418">
        <v>0</v>
      </c>
      <c r="T2418">
        <v>71030</v>
      </c>
      <c r="U2418">
        <v>71031</v>
      </c>
      <c r="V2418">
        <v>71033</v>
      </c>
      <c r="W2418" t="s">
        <v>12596</v>
      </c>
      <c r="X2418" t="s">
        <v>12595</v>
      </c>
      <c r="Y2418">
        <v>0</v>
      </c>
      <c r="Z2418">
        <v>6722</v>
      </c>
    </row>
    <row r="2419" spans="1:26" x14ac:dyDescent="0.25">
      <c r="A2419">
        <v>305682</v>
      </c>
      <c r="B2419">
        <v>202501</v>
      </c>
      <c r="C2419">
        <v>2</v>
      </c>
      <c r="D2419" t="s">
        <v>13504</v>
      </c>
      <c r="E2419">
        <v>4</v>
      </c>
      <c r="F2419">
        <v>620</v>
      </c>
      <c r="G2419">
        <v>136</v>
      </c>
      <c r="H2419">
        <v>26</v>
      </c>
      <c r="I2419">
        <v>7</v>
      </c>
      <c r="J2419">
        <v>3912</v>
      </c>
      <c r="K2419">
        <v>0</v>
      </c>
      <c r="L2419">
        <v>6</v>
      </c>
      <c r="M2419">
        <v>1</v>
      </c>
      <c r="N2419">
        <v>3</v>
      </c>
      <c r="O2419">
        <v>0</v>
      </c>
      <c r="P2419">
        <v>1</v>
      </c>
      <c r="Q2419">
        <v>1</v>
      </c>
      <c r="R2419">
        <v>0</v>
      </c>
      <c r="S2419">
        <v>0</v>
      </c>
      <c r="T2419">
        <v>71030</v>
      </c>
      <c r="U2419">
        <v>71031</v>
      </c>
      <c r="V2419">
        <v>71033</v>
      </c>
      <c r="W2419" t="s">
        <v>12596</v>
      </c>
      <c r="X2419" t="s">
        <v>12595</v>
      </c>
      <c r="Y2419">
        <v>0</v>
      </c>
      <c r="Z2419">
        <v>6722</v>
      </c>
    </row>
    <row r="2420" spans="1:26" x14ac:dyDescent="0.25">
      <c r="A2420">
        <v>305684</v>
      </c>
      <c r="B2420">
        <v>202501</v>
      </c>
      <c r="C2420">
        <v>1</v>
      </c>
      <c r="D2420" t="s">
        <v>12871</v>
      </c>
      <c r="E2420">
        <v>4</v>
      </c>
      <c r="F2420">
        <v>788</v>
      </c>
      <c r="G2420">
        <v>192</v>
      </c>
      <c r="H2420">
        <v>29</v>
      </c>
      <c r="I2420">
        <v>4</v>
      </c>
      <c r="J2420">
        <v>1320</v>
      </c>
      <c r="K2420">
        <v>0</v>
      </c>
      <c r="L2420">
        <v>1</v>
      </c>
      <c r="M2420">
        <v>0</v>
      </c>
      <c r="N2420">
        <v>0</v>
      </c>
      <c r="O2420">
        <v>1</v>
      </c>
      <c r="P2420">
        <v>0</v>
      </c>
      <c r="Q2420">
        <v>0</v>
      </c>
      <c r="R2420">
        <v>0</v>
      </c>
      <c r="S2420">
        <v>0</v>
      </c>
      <c r="T2420">
        <v>71590</v>
      </c>
      <c r="U2420">
        <v>71607</v>
      </c>
      <c r="V2420">
        <v>700398</v>
      </c>
      <c r="W2420" t="s">
        <v>12589</v>
      </c>
      <c r="X2420" t="s">
        <v>12590</v>
      </c>
      <c r="Y2420">
        <v>0</v>
      </c>
      <c r="Z2420">
        <v>1980</v>
      </c>
    </row>
    <row r="2421" spans="1:26" x14ac:dyDescent="0.25">
      <c r="A2421">
        <v>305684</v>
      </c>
      <c r="B2421">
        <v>202501</v>
      </c>
      <c r="C2421">
        <v>2</v>
      </c>
      <c r="D2421" t="s">
        <v>12871</v>
      </c>
      <c r="E2421">
        <v>4</v>
      </c>
      <c r="F2421">
        <v>788</v>
      </c>
      <c r="G2421">
        <v>192</v>
      </c>
      <c r="H2421">
        <v>29</v>
      </c>
      <c r="I2421">
        <v>4</v>
      </c>
      <c r="J2421">
        <v>1320</v>
      </c>
      <c r="K2421">
        <v>0</v>
      </c>
      <c r="L2421">
        <v>1</v>
      </c>
      <c r="M2421">
        <v>0</v>
      </c>
      <c r="N2421">
        <v>0</v>
      </c>
      <c r="O2421">
        <v>1</v>
      </c>
      <c r="P2421">
        <v>0</v>
      </c>
      <c r="Q2421">
        <v>0</v>
      </c>
      <c r="R2421">
        <v>0</v>
      </c>
      <c r="S2421">
        <v>0</v>
      </c>
      <c r="T2421">
        <v>71590</v>
      </c>
      <c r="U2421">
        <v>71607</v>
      </c>
      <c r="V2421">
        <v>700398</v>
      </c>
      <c r="W2421" t="s">
        <v>12589</v>
      </c>
      <c r="X2421" t="s">
        <v>12590</v>
      </c>
      <c r="Y2421">
        <v>0</v>
      </c>
      <c r="Z2421">
        <v>1980</v>
      </c>
    </row>
    <row r="2422" spans="1:26" x14ac:dyDescent="0.25">
      <c r="A2422">
        <v>305685</v>
      </c>
      <c r="B2422">
        <v>202501</v>
      </c>
      <c r="C2422">
        <v>1</v>
      </c>
      <c r="D2422" t="s">
        <v>12802</v>
      </c>
      <c r="E2422">
        <v>4</v>
      </c>
      <c r="F2422">
        <v>425</v>
      </c>
      <c r="G2422">
        <v>109</v>
      </c>
      <c r="H2422">
        <v>15</v>
      </c>
      <c r="I2422">
        <v>4</v>
      </c>
      <c r="J2422">
        <v>11419</v>
      </c>
      <c r="K2422">
        <v>5500</v>
      </c>
      <c r="L2422">
        <v>11.5</v>
      </c>
      <c r="M2422">
        <v>5</v>
      </c>
      <c r="N2422">
        <v>0.5</v>
      </c>
      <c r="O2422">
        <v>0</v>
      </c>
      <c r="P2422">
        <v>2</v>
      </c>
      <c r="Q2422">
        <v>4</v>
      </c>
      <c r="R2422">
        <v>0</v>
      </c>
      <c r="S2422">
        <v>0</v>
      </c>
      <c r="T2422">
        <v>71590</v>
      </c>
      <c r="U2422">
        <v>71592</v>
      </c>
      <c r="V2422">
        <v>71073</v>
      </c>
      <c r="W2422" t="s">
        <v>12638</v>
      </c>
      <c r="X2422" t="s">
        <v>12590</v>
      </c>
      <c r="Y2422">
        <v>5335</v>
      </c>
      <c r="Z2422">
        <v>12263</v>
      </c>
    </row>
    <row r="2423" spans="1:26" x14ac:dyDescent="0.25">
      <c r="A2423">
        <v>305685</v>
      </c>
      <c r="B2423">
        <v>202501</v>
      </c>
      <c r="C2423">
        <v>2</v>
      </c>
      <c r="D2423" t="s">
        <v>12802</v>
      </c>
      <c r="E2423">
        <v>4</v>
      </c>
      <c r="F2423">
        <v>425</v>
      </c>
      <c r="G2423">
        <v>109</v>
      </c>
      <c r="H2423">
        <v>15</v>
      </c>
      <c r="I2423">
        <v>4</v>
      </c>
      <c r="J2423">
        <v>11419</v>
      </c>
      <c r="K2423">
        <v>5500</v>
      </c>
      <c r="L2423">
        <v>11.5</v>
      </c>
      <c r="M2423">
        <v>5</v>
      </c>
      <c r="N2423">
        <v>0.5</v>
      </c>
      <c r="O2423">
        <v>0</v>
      </c>
      <c r="P2423">
        <v>2</v>
      </c>
      <c r="Q2423">
        <v>4</v>
      </c>
      <c r="R2423">
        <v>0</v>
      </c>
      <c r="S2423">
        <v>0</v>
      </c>
      <c r="T2423">
        <v>71590</v>
      </c>
      <c r="U2423">
        <v>71592</v>
      </c>
      <c r="V2423">
        <v>71073</v>
      </c>
      <c r="W2423" t="s">
        <v>12638</v>
      </c>
      <c r="X2423" t="s">
        <v>12590</v>
      </c>
      <c r="Y2423">
        <v>5335</v>
      </c>
      <c r="Z2423">
        <v>12263</v>
      </c>
    </row>
    <row r="2424" spans="1:26" x14ac:dyDescent="0.25">
      <c r="A2424">
        <v>305686</v>
      </c>
      <c r="B2424">
        <v>202501</v>
      </c>
      <c r="C2424">
        <v>1</v>
      </c>
      <c r="D2424" t="s">
        <v>13724</v>
      </c>
      <c r="E2424">
        <v>4</v>
      </c>
      <c r="F2424">
        <v>516</v>
      </c>
      <c r="G2424">
        <v>131</v>
      </c>
      <c r="H2424">
        <v>9</v>
      </c>
      <c r="I2424">
        <v>5</v>
      </c>
      <c r="J2424">
        <v>4721</v>
      </c>
      <c r="K2424">
        <v>33000</v>
      </c>
      <c r="L2424">
        <v>5</v>
      </c>
      <c r="M2424">
        <v>1</v>
      </c>
      <c r="N2424">
        <v>1</v>
      </c>
      <c r="O2424">
        <v>0</v>
      </c>
      <c r="P2424">
        <v>2</v>
      </c>
      <c r="Q2424">
        <v>1</v>
      </c>
      <c r="R2424">
        <v>0</v>
      </c>
      <c r="S2424">
        <v>0</v>
      </c>
      <c r="T2424">
        <v>71590</v>
      </c>
      <c r="U2424">
        <v>71606</v>
      </c>
      <c r="V2424">
        <v>71337</v>
      </c>
      <c r="W2424" t="s">
        <v>13891</v>
      </c>
      <c r="X2424" t="s">
        <v>12590</v>
      </c>
      <c r="Y2424">
        <v>0</v>
      </c>
      <c r="Z2424">
        <v>9824</v>
      </c>
    </row>
    <row r="2425" spans="1:26" x14ac:dyDescent="0.25">
      <c r="A2425">
        <v>305686</v>
      </c>
      <c r="B2425">
        <v>202501</v>
      </c>
      <c r="C2425">
        <v>2</v>
      </c>
      <c r="D2425" t="s">
        <v>13724</v>
      </c>
      <c r="E2425">
        <v>4</v>
      </c>
      <c r="F2425">
        <v>516</v>
      </c>
      <c r="G2425">
        <v>131</v>
      </c>
      <c r="H2425">
        <v>9</v>
      </c>
      <c r="I2425">
        <v>5</v>
      </c>
      <c r="J2425">
        <v>4721</v>
      </c>
      <c r="K2425">
        <v>33000</v>
      </c>
      <c r="L2425">
        <v>5</v>
      </c>
      <c r="M2425">
        <v>1</v>
      </c>
      <c r="N2425">
        <v>1</v>
      </c>
      <c r="O2425">
        <v>0</v>
      </c>
      <c r="P2425">
        <v>2</v>
      </c>
      <c r="Q2425">
        <v>1</v>
      </c>
      <c r="R2425">
        <v>0</v>
      </c>
      <c r="S2425">
        <v>0</v>
      </c>
      <c r="T2425">
        <v>71590</v>
      </c>
      <c r="U2425">
        <v>71606</v>
      </c>
      <c r="V2425">
        <v>71337</v>
      </c>
      <c r="W2425" t="s">
        <v>13891</v>
      </c>
      <c r="X2425" t="s">
        <v>12590</v>
      </c>
      <c r="Y2425">
        <v>0</v>
      </c>
      <c r="Z2425">
        <v>9824</v>
      </c>
    </row>
    <row r="2426" spans="1:26" x14ac:dyDescent="0.25">
      <c r="A2426">
        <v>305687</v>
      </c>
      <c r="B2426">
        <v>202501</v>
      </c>
      <c r="C2426">
        <v>1</v>
      </c>
      <c r="D2426" t="s">
        <v>13054</v>
      </c>
      <c r="E2426">
        <v>4</v>
      </c>
      <c r="F2426">
        <v>465</v>
      </c>
      <c r="G2426">
        <v>119</v>
      </c>
      <c r="H2426">
        <v>18</v>
      </c>
      <c r="I2426">
        <v>9</v>
      </c>
      <c r="J2426">
        <v>8114</v>
      </c>
      <c r="K2426">
        <v>0</v>
      </c>
      <c r="L2426">
        <v>10.5</v>
      </c>
      <c r="M2426">
        <v>0</v>
      </c>
      <c r="N2426">
        <v>4.5</v>
      </c>
      <c r="O2426">
        <v>1.5</v>
      </c>
      <c r="P2426">
        <v>2.5</v>
      </c>
      <c r="Q2426">
        <v>2</v>
      </c>
      <c r="R2426">
        <v>0</v>
      </c>
      <c r="S2426">
        <v>0</v>
      </c>
      <c r="T2426">
        <v>71590</v>
      </c>
      <c r="U2426">
        <v>71607</v>
      </c>
      <c r="V2426">
        <v>71125</v>
      </c>
      <c r="W2426" t="s">
        <v>12589</v>
      </c>
      <c r="X2426" t="s">
        <v>12590</v>
      </c>
      <c r="Y2426">
        <v>0</v>
      </c>
      <c r="Z2426">
        <v>11339</v>
      </c>
    </row>
    <row r="2427" spans="1:26" x14ac:dyDescent="0.25">
      <c r="A2427">
        <v>305687</v>
      </c>
      <c r="B2427">
        <v>202501</v>
      </c>
      <c r="C2427">
        <v>2</v>
      </c>
      <c r="D2427" t="s">
        <v>13054</v>
      </c>
      <c r="E2427">
        <v>4</v>
      </c>
      <c r="F2427">
        <v>465</v>
      </c>
      <c r="G2427">
        <v>119</v>
      </c>
      <c r="H2427">
        <v>18</v>
      </c>
      <c r="I2427">
        <v>9</v>
      </c>
      <c r="J2427">
        <v>8114</v>
      </c>
      <c r="K2427">
        <v>0</v>
      </c>
      <c r="L2427">
        <v>10.5</v>
      </c>
      <c r="M2427">
        <v>0</v>
      </c>
      <c r="N2427">
        <v>4.5</v>
      </c>
      <c r="O2427">
        <v>1.5</v>
      </c>
      <c r="P2427">
        <v>2.5</v>
      </c>
      <c r="Q2427">
        <v>2</v>
      </c>
      <c r="R2427">
        <v>0</v>
      </c>
      <c r="S2427">
        <v>0</v>
      </c>
      <c r="T2427">
        <v>71590</v>
      </c>
      <c r="U2427">
        <v>71607</v>
      </c>
      <c r="V2427">
        <v>71125</v>
      </c>
      <c r="W2427" t="s">
        <v>12589</v>
      </c>
      <c r="X2427" t="s">
        <v>12590</v>
      </c>
      <c r="Y2427">
        <v>0</v>
      </c>
      <c r="Z2427">
        <v>11339</v>
      </c>
    </row>
    <row r="2428" spans="1:26" x14ac:dyDescent="0.25">
      <c r="A2428">
        <v>305688</v>
      </c>
      <c r="B2428">
        <v>202501</v>
      </c>
      <c r="C2428">
        <v>1</v>
      </c>
      <c r="D2428" t="s">
        <v>13684</v>
      </c>
      <c r="E2428">
        <v>4</v>
      </c>
      <c r="F2428">
        <v>916</v>
      </c>
      <c r="G2428">
        <v>230</v>
      </c>
      <c r="H2428">
        <v>26</v>
      </c>
      <c r="I2428">
        <v>8</v>
      </c>
      <c r="J2428">
        <v>0</v>
      </c>
      <c r="K2428">
        <v>0</v>
      </c>
      <c r="L2428">
        <v>0</v>
      </c>
      <c r="M2428">
        <v>0</v>
      </c>
      <c r="N2428">
        <v>0</v>
      </c>
      <c r="O2428">
        <v>0</v>
      </c>
      <c r="P2428">
        <v>0</v>
      </c>
      <c r="Q2428">
        <v>0</v>
      </c>
      <c r="R2428">
        <v>0</v>
      </c>
      <c r="S2428">
        <v>0</v>
      </c>
      <c r="T2428">
        <v>71030</v>
      </c>
      <c r="U2428">
        <v>71054</v>
      </c>
      <c r="V2428">
        <v>70427</v>
      </c>
      <c r="W2428" t="s">
        <v>12599</v>
      </c>
      <c r="X2428" t="s">
        <v>12595</v>
      </c>
      <c r="Y2428">
        <v>0</v>
      </c>
      <c r="Z2428">
        <v>0</v>
      </c>
    </row>
    <row r="2429" spans="1:26" x14ac:dyDescent="0.25">
      <c r="A2429">
        <v>305688</v>
      </c>
      <c r="B2429">
        <v>202501</v>
      </c>
      <c r="C2429">
        <v>2</v>
      </c>
      <c r="D2429" t="s">
        <v>13684</v>
      </c>
      <c r="E2429">
        <v>4</v>
      </c>
      <c r="F2429">
        <v>916</v>
      </c>
      <c r="G2429">
        <v>230</v>
      </c>
      <c r="H2429">
        <v>26</v>
      </c>
      <c r="I2429">
        <v>8</v>
      </c>
      <c r="J2429">
        <v>0</v>
      </c>
      <c r="K2429">
        <v>0</v>
      </c>
      <c r="L2429">
        <v>0</v>
      </c>
      <c r="M2429">
        <v>0</v>
      </c>
      <c r="N2429">
        <v>0</v>
      </c>
      <c r="O2429">
        <v>0</v>
      </c>
      <c r="P2429">
        <v>0</v>
      </c>
      <c r="Q2429">
        <v>0</v>
      </c>
      <c r="R2429">
        <v>0</v>
      </c>
      <c r="S2429">
        <v>0</v>
      </c>
      <c r="T2429">
        <v>71030</v>
      </c>
      <c r="U2429">
        <v>71054</v>
      </c>
      <c r="V2429">
        <v>70427</v>
      </c>
      <c r="W2429" t="s">
        <v>12599</v>
      </c>
      <c r="X2429" t="s">
        <v>12595</v>
      </c>
      <c r="Y2429">
        <v>0</v>
      </c>
      <c r="Z2429">
        <v>0</v>
      </c>
    </row>
    <row r="2430" spans="1:26" x14ac:dyDescent="0.25">
      <c r="A2430">
        <v>305691</v>
      </c>
      <c r="B2430">
        <v>202501</v>
      </c>
      <c r="C2430">
        <v>1</v>
      </c>
      <c r="D2430" t="s">
        <v>13511</v>
      </c>
      <c r="E2430">
        <v>4</v>
      </c>
      <c r="F2430">
        <v>868</v>
      </c>
      <c r="G2430">
        <v>272</v>
      </c>
      <c r="H2430">
        <v>33</v>
      </c>
      <c r="I2430">
        <v>8</v>
      </c>
      <c r="J2430">
        <v>356</v>
      </c>
      <c r="K2430">
        <v>0</v>
      </c>
      <c r="L2430">
        <v>0.5</v>
      </c>
      <c r="M2430">
        <v>0</v>
      </c>
      <c r="N2430">
        <v>0</v>
      </c>
      <c r="O2430">
        <v>0.5</v>
      </c>
      <c r="P2430">
        <v>0</v>
      </c>
      <c r="Q2430">
        <v>0</v>
      </c>
      <c r="R2430">
        <v>0</v>
      </c>
      <c r="S2430">
        <v>0</v>
      </c>
      <c r="T2430">
        <v>71251</v>
      </c>
      <c r="U2430">
        <v>71255</v>
      </c>
      <c r="V2430">
        <v>71257</v>
      </c>
      <c r="W2430" t="s">
        <v>12640</v>
      </c>
      <c r="X2430" t="s">
        <v>13885</v>
      </c>
      <c r="Y2430">
        <v>0</v>
      </c>
      <c r="Z2430">
        <v>534</v>
      </c>
    </row>
    <row r="2431" spans="1:26" x14ac:dyDescent="0.25">
      <c r="A2431">
        <v>305691</v>
      </c>
      <c r="B2431">
        <v>202501</v>
      </c>
      <c r="C2431">
        <v>2</v>
      </c>
      <c r="D2431" t="s">
        <v>13511</v>
      </c>
      <c r="E2431">
        <v>4</v>
      </c>
      <c r="F2431">
        <v>868</v>
      </c>
      <c r="G2431">
        <v>272</v>
      </c>
      <c r="H2431">
        <v>33</v>
      </c>
      <c r="I2431">
        <v>8</v>
      </c>
      <c r="J2431">
        <v>356</v>
      </c>
      <c r="K2431">
        <v>0</v>
      </c>
      <c r="L2431">
        <v>0.5</v>
      </c>
      <c r="M2431">
        <v>0</v>
      </c>
      <c r="N2431">
        <v>0</v>
      </c>
      <c r="O2431">
        <v>0.5</v>
      </c>
      <c r="P2431">
        <v>0</v>
      </c>
      <c r="Q2431">
        <v>0</v>
      </c>
      <c r="R2431">
        <v>0</v>
      </c>
      <c r="S2431">
        <v>0</v>
      </c>
      <c r="T2431">
        <v>71251</v>
      </c>
      <c r="U2431">
        <v>71255</v>
      </c>
      <c r="V2431">
        <v>71257</v>
      </c>
      <c r="W2431" t="s">
        <v>12640</v>
      </c>
      <c r="X2431" t="s">
        <v>13885</v>
      </c>
      <c r="Y2431">
        <v>0</v>
      </c>
      <c r="Z2431">
        <v>534</v>
      </c>
    </row>
    <row r="2432" spans="1:26" x14ac:dyDescent="0.25">
      <c r="A2432">
        <v>305693</v>
      </c>
      <c r="B2432">
        <v>202501</v>
      </c>
      <c r="C2432">
        <v>1</v>
      </c>
      <c r="D2432" t="s">
        <v>13624</v>
      </c>
      <c r="E2432">
        <v>4</v>
      </c>
      <c r="F2432">
        <v>666</v>
      </c>
      <c r="G2432">
        <v>222</v>
      </c>
      <c r="H2432">
        <v>33</v>
      </c>
      <c r="I2432">
        <v>9</v>
      </c>
      <c r="J2432">
        <v>4448</v>
      </c>
      <c r="K2432">
        <v>2500</v>
      </c>
      <c r="L2432">
        <v>5</v>
      </c>
      <c r="M2432">
        <v>2.5</v>
      </c>
      <c r="N2432">
        <v>2</v>
      </c>
      <c r="O2432">
        <v>0</v>
      </c>
      <c r="P2432">
        <v>0.5</v>
      </c>
      <c r="Q2432">
        <v>0</v>
      </c>
      <c r="R2432">
        <v>0</v>
      </c>
      <c r="S2432">
        <v>0</v>
      </c>
      <c r="T2432">
        <v>71251</v>
      </c>
      <c r="U2432">
        <v>700023</v>
      </c>
      <c r="V2432">
        <v>71497</v>
      </c>
      <c r="W2432" t="s">
        <v>12679</v>
      </c>
      <c r="X2432" t="s">
        <v>13885</v>
      </c>
      <c r="Y2432">
        <v>25021</v>
      </c>
      <c r="Z2432">
        <v>5347</v>
      </c>
    </row>
    <row r="2433" spans="1:26" x14ac:dyDescent="0.25">
      <c r="A2433">
        <v>305693</v>
      </c>
      <c r="B2433">
        <v>202501</v>
      </c>
      <c r="C2433">
        <v>2</v>
      </c>
      <c r="D2433" t="s">
        <v>13624</v>
      </c>
      <c r="E2433">
        <v>4</v>
      </c>
      <c r="F2433">
        <v>666</v>
      </c>
      <c r="G2433">
        <v>222</v>
      </c>
      <c r="H2433">
        <v>33</v>
      </c>
      <c r="I2433">
        <v>9</v>
      </c>
      <c r="J2433">
        <v>4448</v>
      </c>
      <c r="K2433">
        <v>2500</v>
      </c>
      <c r="L2433">
        <v>5</v>
      </c>
      <c r="M2433">
        <v>2.5</v>
      </c>
      <c r="N2433">
        <v>2</v>
      </c>
      <c r="O2433">
        <v>0</v>
      </c>
      <c r="P2433">
        <v>0.5</v>
      </c>
      <c r="Q2433">
        <v>0</v>
      </c>
      <c r="R2433">
        <v>0</v>
      </c>
      <c r="S2433">
        <v>0</v>
      </c>
      <c r="T2433">
        <v>71251</v>
      </c>
      <c r="U2433">
        <v>700023</v>
      </c>
      <c r="V2433">
        <v>71497</v>
      </c>
      <c r="W2433" t="s">
        <v>12679</v>
      </c>
      <c r="X2433" t="s">
        <v>13885</v>
      </c>
      <c r="Y2433">
        <v>25021</v>
      </c>
      <c r="Z2433">
        <v>5347</v>
      </c>
    </row>
    <row r="2434" spans="1:26" x14ac:dyDescent="0.25">
      <c r="A2434">
        <v>305694</v>
      </c>
      <c r="B2434">
        <v>202501</v>
      </c>
      <c r="C2434">
        <v>1</v>
      </c>
      <c r="D2434" t="s">
        <v>13488</v>
      </c>
      <c r="E2434">
        <v>4</v>
      </c>
      <c r="F2434">
        <v>780</v>
      </c>
      <c r="G2434">
        <v>178</v>
      </c>
      <c r="H2434">
        <v>35</v>
      </c>
      <c r="I2434">
        <v>8</v>
      </c>
      <c r="J2434">
        <v>1051</v>
      </c>
      <c r="K2434">
        <v>6000</v>
      </c>
      <c r="L2434">
        <v>4</v>
      </c>
      <c r="M2434">
        <v>0</v>
      </c>
      <c r="N2434">
        <v>1</v>
      </c>
      <c r="O2434">
        <v>1</v>
      </c>
      <c r="P2434">
        <v>1</v>
      </c>
      <c r="Q2434">
        <v>1</v>
      </c>
      <c r="R2434">
        <v>0</v>
      </c>
      <c r="S2434">
        <v>0</v>
      </c>
      <c r="T2434">
        <v>71030</v>
      </c>
      <c r="U2434">
        <v>71031</v>
      </c>
      <c r="V2434">
        <v>71013</v>
      </c>
      <c r="W2434" t="s">
        <v>12596</v>
      </c>
      <c r="X2434" t="s">
        <v>12595</v>
      </c>
      <c r="Y2434">
        <v>8880</v>
      </c>
      <c r="Z2434">
        <v>2198</v>
      </c>
    </row>
    <row r="2435" spans="1:26" x14ac:dyDescent="0.25">
      <c r="A2435">
        <v>305694</v>
      </c>
      <c r="B2435">
        <v>202501</v>
      </c>
      <c r="C2435">
        <v>2</v>
      </c>
      <c r="D2435" t="s">
        <v>13488</v>
      </c>
      <c r="E2435">
        <v>4</v>
      </c>
      <c r="F2435">
        <v>780</v>
      </c>
      <c r="G2435">
        <v>178</v>
      </c>
      <c r="H2435">
        <v>35</v>
      </c>
      <c r="I2435">
        <v>8</v>
      </c>
      <c r="J2435">
        <v>1051</v>
      </c>
      <c r="K2435">
        <v>6000</v>
      </c>
      <c r="L2435">
        <v>4</v>
      </c>
      <c r="M2435">
        <v>0</v>
      </c>
      <c r="N2435">
        <v>1</v>
      </c>
      <c r="O2435">
        <v>1</v>
      </c>
      <c r="P2435">
        <v>1</v>
      </c>
      <c r="Q2435">
        <v>1</v>
      </c>
      <c r="R2435">
        <v>0</v>
      </c>
      <c r="S2435">
        <v>0</v>
      </c>
      <c r="T2435">
        <v>71030</v>
      </c>
      <c r="U2435">
        <v>71031</v>
      </c>
      <c r="V2435">
        <v>71013</v>
      </c>
      <c r="W2435" t="s">
        <v>12596</v>
      </c>
      <c r="X2435" t="s">
        <v>12595</v>
      </c>
      <c r="Y2435">
        <v>8880</v>
      </c>
      <c r="Z2435">
        <v>2198</v>
      </c>
    </row>
    <row r="2436" spans="1:26" x14ac:dyDescent="0.25">
      <c r="A2436">
        <v>305696</v>
      </c>
      <c r="B2436">
        <v>202501</v>
      </c>
      <c r="C2436">
        <v>1</v>
      </c>
      <c r="D2436" t="s">
        <v>13602</v>
      </c>
      <c r="E2436">
        <v>4</v>
      </c>
      <c r="F2436">
        <v>241</v>
      </c>
      <c r="G2436">
        <v>96</v>
      </c>
      <c r="H2436">
        <v>13</v>
      </c>
      <c r="I2436">
        <v>3</v>
      </c>
      <c r="J2436">
        <v>11342</v>
      </c>
      <c r="K2436">
        <v>26499</v>
      </c>
      <c r="L2436">
        <v>15</v>
      </c>
      <c r="M2436">
        <v>3</v>
      </c>
      <c r="N2436">
        <v>2.5</v>
      </c>
      <c r="O2436">
        <v>3.5</v>
      </c>
      <c r="P2436">
        <v>3</v>
      </c>
      <c r="Q2436">
        <v>1</v>
      </c>
      <c r="R2436">
        <v>2</v>
      </c>
      <c r="S2436">
        <v>0</v>
      </c>
      <c r="T2436">
        <v>71251</v>
      </c>
      <c r="U2436">
        <v>70067</v>
      </c>
      <c r="V2436">
        <v>71265</v>
      </c>
      <c r="W2436" t="s">
        <v>12636</v>
      </c>
      <c r="X2436" t="s">
        <v>13885</v>
      </c>
      <c r="Y2436">
        <v>0</v>
      </c>
      <c r="Z2436">
        <v>17453</v>
      </c>
    </row>
    <row r="2437" spans="1:26" x14ac:dyDescent="0.25">
      <c r="A2437">
        <v>305696</v>
      </c>
      <c r="B2437">
        <v>202501</v>
      </c>
      <c r="C2437">
        <v>2</v>
      </c>
      <c r="D2437" t="s">
        <v>13602</v>
      </c>
      <c r="E2437">
        <v>4</v>
      </c>
      <c r="F2437">
        <v>241</v>
      </c>
      <c r="G2437">
        <v>96</v>
      </c>
      <c r="H2437">
        <v>13</v>
      </c>
      <c r="I2437">
        <v>3</v>
      </c>
      <c r="J2437">
        <v>11342</v>
      </c>
      <c r="K2437">
        <v>26499</v>
      </c>
      <c r="L2437">
        <v>15</v>
      </c>
      <c r="M2437">
        <v>3</v>
      </c>
      <c r="N2437">
        <v>2.5</v>
      </c>
      <c r="O2437">
        <v>3.5</v>
      </c>
      <c r="P2437">
        <v>3</v>
      </c>
      <c r="Q2437">
        <v>1</v>
      </c>
      <c r="R2437">
        <v>2</v>
      </c>
      <c r="S2437">
        <v>0</v>
      </c>
      <c r="T2437">
        <v>71251</v>
      </c>
      <c r="U2437">
        <v>70067</v>
      </c>
      <c r="V2437">
        <v>71265</v>
      </c>
      <c r="W2437" t="s">
        <v>12636</v>
      </c>
      <c r="X2437" t="s">
        <v>13885</v>
      </c>
      <c r="Y2437">
        <v>0</v>
      </c>
      <c r="Z2437">
        <v>17453</v>
      </c>
    </row>
    <row r="2438" spans="1:26" x14ac:dyDescent="0.25">
      <c r="A2438">
        <v>305699</v>
      </c>
      <c r="B2438">
        <v>202501</v>
      </c>
      <c r="C2438">
        <v>1</v>
      </c>
      <c r="D2438" t="s">
        <v>12892</v>
      </c>
      <c r="E2438">
        <v>4</v>
      </c>
      <c r="F2438">
        <v>673</v>
      </c>
      <c r="G2438">
        <v>167</v>
      </c>
      <c r="H2438">
        <v>14</v>
      </c>
      <c r="I2438">
        <v>4</v>
      </c>
      <c r="J2438">
        <v>5569</v>
      </c>
      <c r="K2438">
        <v>1200</v>
      </c>
      <c r="L2438">
        <v>10.5</v>
      </c>
      <c r="M2438">
        <v>0.5</v>
      </c>
      <c r="N2438">
        <v>6</v>
      </c>
      <c r="O2438">
        <v>1</v>
      </c>
      <c r="P2438">
        <v>1</v>
      </c>
      <c r="Q2438">
        <v>2</v>
      </c>
      <c r="R2438">
        <v>0</v>
      </c>
      <c r="S2438">
        <v>0</v>
      </c>
      <c r="T2438">
        <v>71590</v>
      </c>
      <c r="U2438">
        <v>71591</v>
      </c>
      <c r="V2438">
        <v>71090</v>
      </c>
      <c r="W2438" t="s">
        <v>13888</v>
      </c>
      <c r="X2438" t="s">
        <v>12590</v>
      </c>
      <c r="Y2438">
        <v>0</v>
      </c>
      <c r="Z2438">
        <v>5114</v>
      </c>
    </row>
    <row r="2439" spans="1:26" x14ac:dyDescent="0.25">
      <c r="A2439">
        <v>305699</v>
      </c>
      <c r="B2439">
        <v>202501</v>
      </c>
      <c r="C2439">
        <v>2</v>
      </c>
      <c r="D2439" t="s">
        <v>12892</v>
      </c>
      <c r="E2439">
        <v>4</v>
      </c>
      <c r="F2439">
        <v>673</v>
      </c>
      <c r="G2439">
        <v>167</v>
      </c>
      <c r="H2439">
        <v>14</v>
      </c>
      <c r="I2439">
        <v>4</v>
      </c>
      <c r="J2439">
        <v>5569</v>
      </c>
      <c r="K2439">
        <v>1200</v>
      </c>
      <c r="L2439">
        <v>10.5</v>
      </c>
      <c r="M2439">
        <v>0.5</v>
      </c>
      <c r="N2439">
        <v>6</v>
      </c>
      <c r="O2439">
        <v>1</v>
      </c>
      <c r="P2439">
        <v>1</v>
      </c>
      <c r="Q2439">
        <v>2</v>
      </c>
      <c r="R2439">
        <v>0</v>
      </c>
      <c r="S2439">
        <v>0</v>
      </c>
      <c r="T2439">
        <v>71590</v>
      </c>
      <c r="U2439">
        <v>71591</v>
      </c>
      <c r="V2439">
        <v>71090</v>
      </c>
      <c r="W2439" t="s">
        <v>13888</v>
      </c>
      <c r="X2439" t="s">
        <v>12590</v>
      </c>
      <c r="Y2439">
        <v>0</v>
      </c>
      <c r="Z2439">
        <v>5114</v>
      </c>
    </row>
    <row r="2440" spans="1:26" x14ac:dyDescent="0.25">
      <c r="A2440">
        <v>305701</v>
      </c>
      <c r="B2440">
        <v>202501</v>
      </c>
      <c r="C2440">
        <v>1</v>
      </c>
      <c r="D2440" t="s">
        <v>13535</v>
      </c>
      <c r="E2440">
        <v>4</v>
      </c>
      <c r="F2440">
        <v>205</v>
      </c>
      <c r="G2440">
        <v>78</v>
      </c>
      <c r="H2440">
        <v>16</v>
      </c>
      <c r="I2440">
        <v>4</v>
      </c>
      <c r="J2440">
        <v>11978</v>
      </c>
      <c r="K2440">
        <v>35940</v>
      </c>
      <c r="L2440">
        <v>12.5</v>
      </c>
      <c r="M2440">
        <v>2.5</v>
      </c>
      <c r="N2440">
        <v>8</v>
      </c>
      <c r="O2440">
        <v>0</v>
      </c>
      <c r="P2440">
        <v>0</v>
      </c>
      <c r="Q2440">
        <v>0</v>
      </c>
      <c r="R2440">
        <v>2</v>
      </c>
      <c r="S2440">
        <v>0</v>
      </c>
      <c r="T2440">
        <v>71251</v>
      </c>
      <c r="U2440">
        <v>71255</v>
      </c>
      <c r="V2440">
        <v>700257</v>
      </c>
      <c r="W2440" t="s">
        <v>12640</v>
      </c>
      <c r="X2440" t="s">
        <v>13885</v>
      </c>
      <c r="Y2440">
        <v>0</v>
      </c>
      <c r="Z2440">
        <v>18763</v>
      </c>
    </row>
    <row r="2441" spans="1:26" x14ac:dyDescent="0.25">
      <c r="A2441">
        <v>305701</v>
      </c>
      <c r="B2441">
        <v>202501</v>
      </c>
      <c r="C2441">
        <v>2</v>
      </c>
      <c r="D2441" t="s">
        <v>13535</v>
      </c>
      <c r="E2441">
        <v>4</v>
      </c>
      <c r="F2441">
        <v>205</v>
      </c>
      <c r="G2441">
        <v>78</v>
      </c>
      <c r="H2441">
        <v>16</v>
      </c>
      <c r="I2441">
        <v>4</v>
      </c>
      <c r="J2441">
        <v>11978</v>
      </c>
      <c r="K2441">
        <v>35940</v>
      </c>
      <c r="L2441">
        <v>12.5</v>
      </c>
      <c r="M2441">
        <v>2.5</v>
      </c>
      <c r="N2441">
        <v>8</v>
      </c>
      <c r="O2441">
        <v>0</v>
      </c>
      <c r="P2441">
        <v>0</v>
      </c>
      <c r="Q2441">
        <v>0</v>
      </c>
      <c r="R2441">
        <v>2</v>
      </c>
      <c r="S2441">
        <v>0</v>
      </c>
      <c r="T2441">
        <v>71251</v>
      </c>
      <c r="U2441">
        <v>71255</v>
      </c>
      <c r="V2441">
        <v>700257</v>
      </c>
      <c r="W2441" t="s">
        <v>12640</v>
      </c>
      <c r="X2441" t="s">
        <v>13885</v>
      </c>
      <c r="Y2441">
        <v>0</v>
      </c>
      <c r="Z2441">
        <v>18763</v>
      </c>
    </row>
    <row r="2442" spans="1:26" x14ac:dyDescent="0.25">
      <c r="A2442">
        <v>305707</v>
      </c>
      <c r="B2442">
        <v>202501</v>
      </c>
      <c r="C2442">
        <v>1</v>
      </c>
      <c r="D2442" t="s">
        <v>13518</v>
      </c>
      <c r="E2442">
        <v>4</v>
      </c>
      <c r="F2442">
        <v>334</v>
      </c>
      <c r="G2442">
        <v>62</v>
      </c>
      <c r="H2442">
        <v>8</v>
      </c>
      <c r="I2442">
        <v>6</v>
      </c>
      <c r="J2442">
        <v>14326</v>
      </c>
      <c r="K2442">
        <v>3500</v>
      </c>
      <c r="L2442">
        <v>4.5</v>
      </c>
      <c r="M2442">
        <v>2</v>
      </c>
      <c r="N2442">
        <v>0.5</v>
      </c>
      <c r="O2442">
        <v>0</v>
      </c>
      <c r="P2442">
        <v>2</v>
      </c>
      <c r="Q2442">
        <v>0</v>
      </c>
      <c r="R2442">
        <v>0</v>
      </c>
      <c r="S2442">
        <v>0</v>
      </c>
      <c r="T2442">
        <v>900582</v>
      </c>
      <c r="U2442">
        <v>71270</v>
      </c>
      <c r="V2442">
        <v>70813</v>
      </c>
      <c r="W2442" t="s">
        <v>12611</v>
      </c>
      <c r="X2442" t="s">
        <v>13887</v>
      </c>
      <c r="Y2442">
        <v>0</v>
      </c>
      <c r="Z2442">
        <v>15029</v>
      </c>
    </row>
    <row r="2443" spans="1:26" x14ac:dyDescent="0.25">
      <c r="A2443">
        <v>305707</v>
      </c>
      <c r="B2443">
        <v>202501</v>
      </c>
      <c r="C2443">
        <v>2</v>
      </c>
      <c r="D2443" t="s">
        <v>13518</v>
      </c>
      <c r="E2443">
        <v>4</v>
      </c>
      <c r="F2443">
        <v>334</v>
      </c>
      <c r="G2443">
        <v>62</v>
      </c>
      <c r="H2443">
        <v>8</v>
      </c>
      <c r="I2443">
        <v>6</v>
      </c>
      <c r="J2443">
        <v>14326</v>
      </c>
      <c r="K2443">
        <v>3500</v>
      </c>
      <c r="L2443">
        <v>4.5</v>
      </c>
      <c r="M2443">
        <v>2</v>
      </c>
      <c r="N2443">
        <v>0.5</v>
      </c>
      <c r="O2443">
        <v>0</v>
      </c>
      <c r="P2443">
        <v>2</v>
      </c>
      <c r="Q2443">
        <v>0</v>
      </c>
      <c r="R2443">
        <v>0</v>
      </c>
      <c r="S2443">
        <v>0</v>
      </c>
      <c r="T2443">
        <v>900582</v>
      </c>
      <c r="U2443">
        <v>71270</v>
      </c>
      <c r="V2443">
        <v>70813</v>
      </c>
      <c r="W2443" t="s">
        <v>12611</v>
      </c>
      <c r="X2443" t="s">
        <v>13887</v>
      </c>
      <c r="Y2443">
        <v>0</v>
      </c>
      <c r="Z2443">
        <v>15029</v>
      </c>
    </row>
    <row r="2444" spans="1:26" x14ac:dyDescent="0.25">
      <c r="A2444">
        <v>305708</v>
      </c>
      <c r="B2444">
        <v>202501</v>
      </c>
      <c r="C2444">
        <v>1</v>
      </c>
      <c r="D2444" t="s">
        <v>12855</v>
      </c>
      <c r="E2444">
        <v>4</v>
      </c>
      <c r="F2444">
        <v>475</v>
      </c>
      <c r="G2444">
        <v>171</v>
      </c>
      <c r="H2444">
        <v>22</v>
      </c>
      <c r="I2444">
        <v>5</v>
      </c>
      <c r="J2444">
        <v>7184</v>
      </c>
      <c r="K2444">
        <v>16851</v>
      </c>
      <c r="L2444">
        <v>11</v>
      </c>
      <c r="M2444">
        <v>3</v>
      </c>
      <c r="N2444">
        <v>3.5</v>
      </c>
      <c r="O2444">
        <v>2</v>
      </c>
      <c r="P2444">
        <v>1.5</v>
      </c>
      <c r="Q2444">
        <v>1</v>
      </c>
      <c r="R2444">
        <v>0</v>
      </c>
      <c r="S2444">
        <v>0</v>
      </c>
      <c r="T2444">
        <v>71251</v>
      </c>
      <c r="U2444">
        <v>71239</v>
      </c>
      <c r="V2444">
        <v>71625</v>
      </c>
      <c r="W2444" t="s">
        <v>12650</v>
      </c>
      <c r="X2444" t="s">
        <v>13885</v>
      </c>
      <c r="Y2444">
        <v>4581</v>
      </c>
      <c r="Z2444">
        <v>11114</v>
      </c>
    </row>
    <row r="2445" spans="1:26" x14ac:dyDescent="0.25">
      <c r="A2445">
        <v>305708</v>
      </c>
      <c r="B2445">
        <v>202501</v>
      </c>
      <c r="C2445">
        <v>2</v>
      </c>
      <c r="D2445" t="s">
        <v>12855</v>
      </c>
      <c r="E2445">
        <v>4</v>
      </c>
      <c r="F2445">
        <v>475</v>
      </c>
      <c r="G2445">
        <v>171</v>
      </c>
      <c r="H2445">
        <v>22</v>
      </c>
      <c r="I2445">
        <v>5</v>
      </c>
      <c r="J2445">
        <v>7184</v>
      </c>
      <c r="K2445">
        <v>16851</v>
      </c>
      <c r="L2445">
        <v>11</v>
      </c>
      <c r="M2445">
        <v>3</v>
      </c>
      <c r="N2445">
        <v>3.5</v>
      </c>
      <c r="O2445">
        <v>2</v>
      </c>
      <c r="P2445">
        <v>1.5</v>
      </c>
      <c r="Q2445">
        <v>1</v>
      </c>
      <c r="R2445">
        <v>0</v>
      </c>
      <c r="S2445">
        <v>0</v>
      </c>
      <c r="T2445">
        <v>71251</v>
      </c>
      <c r="U2445">
        <v>71239</v>
      </c>
      <c r="V2445">
        <v>71625</v>
      </c>
      <c r="W2445" t="s">
        <v>12650</v>
      </c>
      <c r="X2445" t="s">
        <v>13885</v>
      </c>
      <c r="Y2445">
        <v>4581</v>
      </c>
      <c r="Z2445">
        <v>11114</v>
      </c>
    </row>
    <row r="2446" spans="1:26" x14ac:dyDescent="0.25">
      <c r="A2446">
        <v>305712</v>
      </c>
      <c r="B2446">
        <v>202501</v>
      </c>
      <c r="C2446">
        <v>1</v>
      </c>
      <c r="D2446" t="s">
        <v>12887</v>
      </c>
      <c r="E2446">
        <v>4</v>
      </c>
      <c r="F2446">
        <v>381</v>
      </c>
      <c r="G2446">
        <v>145</v>
      </c>
      <c r="H2446">
        <v>18</v>
      </c>
      <c r="I2446">
        <v>4</v>
      </c>
      <c r="J2446">
        <v>4181</v>
      </c>
      <c r="K2446">
        <v>42700</v>
      </c>
      <c r="L2446">
        <v>11</v>
      </c>
      <c r="M2446">
        <v>0</v>
      </c>
      <c r="N2446">
        <v>0</v>
      </c>
      <c r="O2446">
        <v>2</v>
      </c>
      <c r="P2446">
        <v>4</v>
      </c>
      <c r="Q2446">
        <v>3</v>
      </c>
      <c r="R2446">
        <v>2</v>
      </c>
      <c r="S2446">
        <v>0</v>
      </c>
      <c r="T2446">
        <v>71251</v>
      </c>
      <c r="U2446">
        <v>71174</v>
      </c>
      <c r="V2446">
        <v>71198</v>
      </c>
      <c r="W2446" t="s">
        <v>12613</v>
      </c>
      <c r="X2446" t="s">
        <v>13885</v>
      </c>
      <c r="Y2446">
        <v>0</v>
      </c>
      <c r="Z2446">
        <v>13487</v>
      </c>
    </row>
    <row r="2447" spans="1:26" x14ac:dyDescent="0.25">
      <c r="A2447">
        <v>305712</v>
      </c>
      <c r="B2447">
        <v>202501</v>
      </c>
      <c r="C2447">
        <v>2</v>
      </c>
      <c r="D2447" t="s">
        <v>12887</v>
      </c>
      <c r="E2447">
        <v>4</v>
      </c>
      <c r="F2447">
        <v>381</v>
      </c>
      <c r="G2447">
        <v>145</v>
      </c>
      <c r="H2447">
        <v>18</v>
      </c>
      <c r="I2447">
        <v>4</v>
      </c>
      <c r="J2447">
        <v>4181</v>
      </c>
      <c r="K2447">
        <v>42700</v>
      </c>
      <c r="L2447">
        <v>11</v>
      </c>
      <c r="M2447">
        <v>0</v>
      </c>
      <c r="N2447">
        <v>0</v>
      </c>
      <c r="O2447">
        <v>2</v>
      </c>
      <c r="P2447">
        <v>4</v>
      </c>
      <c r="Q2447">
        <v>3</v>
      </c>
      <c r="R2447">
        <v>2</v>
      </c>
      <c r="S2447">
        <v>0</v>
      </c>
      <c r="T2447">
        <v>71251</v>
      </c>
      <c r="U2447">
        <v>71174</v>
      </c>
      <c r="V2447">
        <v>71198</v>
      </c>
      <c r="W2447" t="s">
        <v>12613</v>
      </c>
      <c r="X2447" t="s">
        <v>13885</v>
      </c>
      <c r="Y2447">
        <v>0</v>
      </c>
      <c r="Z2447">
        <v>13487</v>
      </c>
    </row>
    <row r="2448" spans="1:26" x14ac:dyDescent="0.25">
      <c r="A2448">
        <v>305715</v>
      </c>
      <c r="B2448">
        <v>202501</v>
      </c>
      <c r="C2448">
        <v>1</v>
      </c>
      <c r="D2448" t="s">
        <v>13780</v>
      </c>
      <c r="E2448">
        <v>4</v>
      </c>
      <c r="F2448">
        <v>416</v>
      </c>
      <c r="G2448">
        <v>106</v>
      </c>
      <c r="H2448">
        <v>6</v>
      </c>
      <c r="I2448">
        <v>2</v>
      </c>
      <c r="J2448">
        <v>11124</v>
      </c>
      <c r="K2448">
        <v>0</v>
      </c>
      <c r="L2448">
        <v>5</v>
      </c>
      <c r="M2448">
        <v>4</v>
      </c>
      <c r="N2448">
        <v>0</v>
      </c>
      <c r="O2448">
        <v>1</v>
      </c>
      <c r="P2448">
        <v>0</v>
      </c>
      <c r="Q2448">
        <v>0</v>
      </c>
      <c r="R2448">
        <v>0</v>
      </c>
      <c r="S2448">
        <v>0</v>
      </c>
      <c r="T2448">
        <v>71590</v>
      </c>
      <c r="U2448">
        <v>71601</v>
      </c>
      <c r="V2448">
        <v>71564</v>
      </c>
      <c r="W2448" t="s">
        <v>12603</v>
      </c>
      <c r="X2448" t="s">
        <v>12590</v>
      </c>
      <c r="Y2448">
        <v>24813</v>
      </c>
      <c r="Z2448">
        <v>12636</v>
      </c>
    </row>
    <row r="2449" spans="1:26" x14ac:dyDescent="0.25">
      <c r="A2449">
        <v>305715</v>
      </c>
      <c r="B2449">
        <v>202501</v>
      </c>
      <c r="C2449">
        <v>2</v>
      </c>
      <c r="D2449" t="s">
        <v>13780</v>
      </c>
      <c r="E2449">
        <v>4</v>
      </c>
      <c r="F2449">
        <v>416</v>
      </c>
      <c r="G2449">
        <v>106</v>
      </c>
      <c r="H2449">
        <v>6</v>
      </c>
      <c r="I2449">
        <v>2</v>
      </c>
      <c r="J2449">
        <v>11124</v>
      </c>
      <c r="K2449">
        <v>0</v>
      </c>
      <c r="L2449">
        <v>5</v>
      </c>
      <c r="M2449">
        <v>4</v>
      </c>
      <c r="N2449">
        <v>0</v>
      </c>
      <c r="O2449">
        <v>1</v>
      </c>
      <c r="P2449">
        <v>0</v>
      </c>
      <c r="Q2449">
        <v>0</v>
      </c>
      <c r="R2449">
        <v>0</v>
      </c>
      <c r="S2449">
        <v>0</v>
      </c>
      <c r="T2449">
        <v>71590</v>
      </c>
      <c r="U2449">
        <v>71601</v>
      </c>
      <c r="V2449">
        <v>71564</v>
      </c>
      <c r="W2449" t="s">
        <v>12603</v>
      </c>
      <c r="X2449" t="s">
        <v>12590</v>
      </c>
      <c r="Y2449">
        <v>24813</v>
      </c>
      <c r="Z2449">
        <v>12636</v>
      </c>
    </row>
    <row r="2450" spans="1:26" x14ac:dyDescent="0.25">
      <c r="A2450">
        <v>305717</v>
      </c>
      <c r="B2450">
        <v>202501</v>
      </c>
      <c r="C2450">
        <v>1</v>
      </c>
      <c r="D2450" t="s">
        <v>13727</v>
      </c>
      <c r="E2450">
        <v>4</v>
      </c>
      <c r="F2450">
        <v>727</v>
      </c>
      <c r="G2450">
        <v>179</v>
      </c>
      <c r="H2450">
        <v>27</v>
      </c>
      <c r="I2450">
        <v>7</v>
      </c>
      <c r="J2450">
        <v>1962</v>
      </c>
      <c r="K2450">
        <v>16077</v>
      </c>
      <c r="L2450">
        <v>0.5</v>
      </c>
      <c r="M2450">
        <v>0.5</v>
      </c>
      <c r="N2450">
        <v>0</v>
      </c>
      <c r="O2450">
        <v>0</v>
      </c>
      <c r="P2450">
        <v>0</v>
      </c>
      <c r="Q2450">
        <v>0</v>
      </c>
      <c r="R2450">
        <v>0</v>
      </c>
      <c r="S2450">
        <v>0</v>
      </c>
      <c r="T2450">
        <v>71590</v>
      </c>
      <c r="U2450">
        <v>71050</v>
      </c>
      <c r="V2450">
        <v>71646</v>
      </c>
      <c r="W2450" t="s">
        <v>12605</v>
      </c>
      <c r="X2450" t="s">
        <v>12590</v>
      </c>
      <c r="Y2450">
        <v>5100</v>
      </c>
      <c r="Z2450">
        <v>3570</v>
      </c>
    </row>
    <row r="2451" spans="1:26" x14ac:dyDescent="0.25">
      <c r="A2451">
        <v>305717</v>
      </c>
      <c r="B2451">
        <v>202501</v>
      </c>
      <c r="C2451">
        <v>2</v>
      </c>
      <c r="D2451" t="s">
        <v>13727</v>
      </c>
      <c r="E2451">
        <v>4</v>
      </c>
      <c r="F2451">
        <v>727</v>
      </c>
      <c r="G2451">
        <v>179</v>
      </c>
      <c r="H2451">
        <v>27</v>
      </c>
      <c r="I2451">
        <v>7</v>
      </c>
      <c r="J2451">
        <v>1962</v>
      </c>
      <c r="K2451">
        <v>16077</v>
      </c>
      <c r="L2451">
        <v>0.5</v>
      </c>
      <c r="M2451">
        <v>0.5</v>
      </c>
      <c r="N2451">
        <v>0</v>
      </c>
      <c r="O2451">
        <v>0</v>
      </c>
      <c r="P2451">
        <v>0</v>
      </c>
      <c r="Q2451">
        <v>0</v>
      </c>
      <c r="R2451">
        <v>0</v>
      </c>
      <c r="S2451">
        <v>0</v>
      </c>
      <c r="T2451">
        <v>71590</v>
      </c>
      <c r="U2451">
        <v>71050</v>
      </c>
      <c r="V2451">
        <v>71646</v>
      </c>
      <c r="W2451" t="s">
        <v>12605</v>
      </c>
      <c r="X2451" t="s">
        <v>12590</v>
      </c>
      <c r="Y2451">
        <v>5100</v>
      </c>
      <c r="Z2451">
        <v>3570</v>
      </c>
    </row>
    <row r="2452" spans="1:26" x14ac:dyDescent="0.25">
      <c r="A2452">
        <v>305718</v>
      </c>
      <c r="B2452">
        <v>202501</v>
      </c>
      <c r="C2452">
        <v>1</v>
      </c>
      <c r="D2452" t="s">
        <v>12795</v>
      </c>
      <c r="E2452">
        <v>4</v>
      </c>
      <c r="F2452">
        <v>350</v>
      </c>
      <c r="G2452">
        <v>128</v>
      </c>
      <c r="H2452">
        <v>16</v>
      </c>
      <c r="I2452">
        <v>3</v>
      </c>
      <c r="J2452">
        <v>2002</v>
      </c>
      <c r="K2452">
        <v>116800</v>
      </c>
      <c r="L2452">
        <v>8</v>
      </c>
      <c r="M2452">
        <v>0</v>
      </c>
      <c r="N2452">
        <v>0</v>
      </c>
      <c r="O2452">
        <v>1</v>
      </c>
      <c r="P2452">
        <v>1</v>
      </c>
      <c r="Q2452">
        <v>3</v>
      </c>
      <c r="R2452">
        <v>3</v>
      </c>
      <c r="S2452">
        <v>0</v>
      </c>
      <c r="T2452">
        <v>71251</v>
      </c>
      <c r="U2452">
        <v>71174</v>
      </c>
      <c r="V2452">
        <v>71179</v>
      </c>
      <c r="W2452" t="s">
        <v>12613</v>
      </c>
      <c r="X2452" t="s">
        <v>13885</v>
      </c>
      <c r="Y2452">
        <v>18292</v>
      </c>
      <c r="Z2452">
        <v>14361</v>
      </c>
    </row>
    <row r="2453" spans="1:26" x14ac:dyDescent="0.25">
      <c r="A2453">
        <v>305718</v>
      </c>
      <c r="B2453">
        <v>202501</v>
      </c>
      <c r="C2453">
        <v>2</v>
      </c>
      <c r="D2453" t="s">
        <v>12795</v>
      </c>
      <c r="E2453">
        <v>4</v>
      </c>
      <c r="F2453">
        <v>350</v>
      </c>
      <c r="G2453">
        <v>128</v>
      </c>
      <c r="H2453">
        <v>16</v>
      </c>
      <c r="I2453">
        <v>3</v>
      </c>
      <c r="J2453">
        <v>2002</v>
      </c>
      <c r="K2453">
        <v>116800</v>
      </c>
      <c r="L2453">
        <v>8</v>
      </c>
      <c r="M2453">
        <v>0</v>
      </c>
      <c r="N2453">
        <v>0</v>
      </c>
      <c r="O2453">
        <v>1</v>
      </c>
      <c r="P2453">
        <v>1</v>
      </c>
      <c r="Q2453">
        <v>3</v>
      </c>
      <c r="R2453">
        <v>3</v>
      </c>
      <c r="S2453">
        <v>0</v>
      </c>
      <c r="T2453">
        <v>71251</v>
      </c>
      <c r="U2453">
        <v>71174</v>
      </c>
      <c r="V2453">
        <v>71179</v>
      </c>
      <c r="W2453" t="s">
        <v>12613</v>
      </c>
      <c r="X2453" t="s">
        <v>13885</v>
      </c>
      <c r="Y2453">
        <v>18292</v>
      </c>
      <c r="Z2453">
        <v>14361</v>
      </c>
    </row>
    <row r="2454" spans="1:26" x14ac:dyDescent="0.25">
      <c r="A2454">
        <v>305720</v>
      </c>
      <c r="B2454">
        <v>202501</v>
      </c>
      <c r="C2454">
        <v>1</v>
      </c>
      <c r="D2454" t="s">
        <v>12908</v>
      </c>
      <c r="E2454">
        <v>4</v>
      </c>
      <c r="F2454">
        <v>478</v>
      </c>
      <c r="G2454">
        <v>121</v>
      </c>
      <c r="H2454">
        <v>20</v>
      </c>
      <c r="I2454">
        <v>5</v>
      </c>
      <c r="J2454">
        <v>7886</v>
      </c>
      <c r="K2454">
        <v>800</v>
      </c>
      <c r="L2454">
        <v>18</v>
      </c>
      <c r="M2454">
        <v>1</v>
      </c>
      <c r="N2454">
        <v>10.5</v>
      </c>
      <c r="O2454">
        <v>2.5</v>
      </c>
      <c r="P2454">
        <v>1.5</v>
      </c>
      <c r="Q2454">
        <v>2.5</v>
      </c>
      <c r="R2454">
        <v>0</v>
      </c>
      <c r="S2454">
        <v>0</v>
      </c>
      <c r="T2454">
        <v>71590</v>
      </c>
      <c r="U2454">
        <v>71607</v>
      </c>
      <c r="V2454">
        <v>70057</v>
      </c>
      <c r="W2454" t="s">
        <v>12589</v>
      </c>
      <c r="X2454" t="s">
        <v>12590</v>
      </c>
      <c r="Y2454">
        <v>0</v>
      </c>
      <c r="Z2454">
        <v>11055</v>
      </c>
    </row>
    <row r="2455" spans="1:26" x14ac:dyDescent="0.25">
      <c r="A2455">
        <v>305720</v>
      </c>
      <c r="B2455">
        <v>202501</v>
      </c>
      <c r="C2455">
        <v>2</v>
      </c>
      <c r="D2455" t="s">
        <v>12908</v>
      </c>
      <c r="E2455">
        <v>4</v>
      </c>
      <c r="F2455">
        <v>478</v>
      </c>
      <c r="G2455">
        <v>121</v>
      </c>
      <c r="H2455">
        <v>20</v>
      </c>
      <c r="I2455">
        <v>5</v>
      </c>
      <c r="J2455">
        <v>7886</v>
      </c>
      <c r="K2455">
        <v>800</v>
      </c>
      <c r="L2455">
        <v>18</v>
      </c>
      <c r="M2455">
        <v>1</v>
      </c>
      <c r="N2455">
        <v>10.5</v>
      </c>
      <c r="O2455">
        <v>2.5</v>
      </c>
      <c r="P2455">
        <v>1.5</v>
      </c>
      <c r="Q2455">
        <v>2.5</v>
      </c>
      <c r="R2455">
        <v>0</v>
      </c>
      <c r="S2455">
        <v>0</v>
      </c>
      <c r="T2455">
        <v>71590</v>
      </c>
      <c r="U2455">
        <v>71607</v>
      </c>
      <c r="V2455">
        <v>70057</v>
      </c>
      <c r="W2455" t="s">
        <v>12589</v>
      </c>
      <c r="X2455" t="s">
        <v>12590</v>
      </c>
      <c r="Y2455">
        <v>0</v>
      </c>
      <c r="Z2455">
        <v>11055</v>
      </c>
    </row>
    <row r="2456" spans="1:26" x14ac:dyDescent="0.25">
      <c r="A2456">
        <v>305721</v>
      </c>
      <c r="B2456">
        <v>202501</v>
      </c>
      <c r="C2456">
        <v>1</v>
      </c>
      <c r="D2456" t="s">
        <v>13446</v>
      </c>
      <c r="E2456">
        <v>4</v>
      </c>
      <c r="F2456">
        <v>697</v>
      </c>
      <c r="G2456">
        <v>173</v>
      </c>
      <c r="H2456">
        <v>25</v>
      </c>
      <c r="I2456">
        <v>8</v>
      </c>
      <c r="J2456">
        <v>3111</v>
      </c>
      <c r="K2456">
        <v>0</v>
      </c>
      <c r="L2456">
        <v>6.5</v>
      </c>
      <c r="M2456">
        <v>0.5</v>
      </c>
      <c r="N2456">
        <v>4</v>
      </c>
      <c r="O2456">
        <v>1</v>
      </c>
      <c r="P2456">
        <v>1</v>
      </c>
      <c r="Q2456">
        <v>0</v>
      </c>
      <c r="R2456">
        <v>0</v>
      </c>
      <c r="S2456">
        <v>0</v>
      </c>
      <c r="T2456">
        <v>71590</v>
      </c>
      <c r="U2456">
        <v>71592</v>
      </c>
      <c r="V2456">
        <v>71071</v>
      </c>
      <c r="W2456" t="s">
        <v>12638</v>
      </c>
      <c r="X2456" t="s">
        <v>12590</v>
      </c>
      <c r="Y2456">
        <v>0</v>
      </c>
      <c r="Z2456">
        <v>4323</v>
      </c>
    </row>
    <row r="2457" spans="1:26" x14ac:dyDescent="0.25">
      <c r="A2457">
        <v>305721</v>
      </c>
      <c r="B2457">
        <v>202501</v>
      </c>
      <c r="C2457">
        <v>2</v>
      </c>
      <c r="D2457" t="s">
        <v>13446</v>
      </c>
      <c r="E2457">
        <v>4</v>
      </c>
      <c r="F2457">
        <v>697</v>
      </c>
      <c r="G2457">
        <v>173</v>
      </c>
      <c r="H2457">
        <v>25</v>
      </c>
      <c r="I2457">
        <v>8</v>
      </c>
      <c r="J2457">
        <v>3111</v>
      </c>
      <c r="K2457">
        <v>0</v>
      </c>
      <c r="L2457">
        <v>6.5</v>
      </c>
      <c r="M2457">
        <v>0.5</v>
      </c>
      <c r="N2457">
        <v>4</v>
      </c>
      <c r="O2457">
        <v>1</v>
      </c>
      <c r="P2457">
        <v>1</v>
      </c>
      <c r="Q2457">
        <v>0</v>
      </c>
      <c r="R2457">
        <v>0</v>
      </c>
      <c r="S2457">
        <v>0</v>
      </c>
      <c r="T2457">
        <v>71590</v>
      </c>
      <c r="U2457">
        <v>71592</v>
      </c>
      <c r="V2457">
        <v>71071</v>
      </c>
      <c r="W2457" t="s">
        <v>12638</v>
      </c>
      <c r="X2457" t="s">
        <v>12590</v>
      </c>
      <c r="Y2457">
        <v>0</v>
      </c>
      <c r="Z2457">
        <v>4323</v>
      </c>
    </row>
    <row r="2458" spans="1:26" x14ac:dyDescent="0.25">
      <c r="A2458">
        <v>305729</v>
      </c>
      <c r="B2458">
        <v>202501</v>
      </c>
      <c r="C2458">
        <v>1</v>
      </c>
      <c r="D2458" t="s">
        <v>12680</v>
      </c>
      <c r="E2458">
        <v>4</v>
      </c>
      <c r="F2458">
        <v>170</v>
      </c>
      <c r="G2458">
        <v>45</v>
      </c>
      <c r="H2458">
        <v>7</v>
      </c>
      <c r="I2458">
        <v>3</v>
      </c>
      <c r="J2458">
        <v>14134</v>
      </c>
      <c r="K2458">
        <v>25700</v>
      </c>
      <c r="L2458">
        <v>14</v>
      </c>
      <c r="M2458">
        <v>4</v>
      </c>
      <c r="N2458">
        <v>6</v>
      </c>
      <c r="O2458">
        <v>1</v>
      </c>
      <c r="P2458">
        <v>0</v>
      </c>
      <c r="Q2458">
        <v>2</v>
      </c>
      <c r="R2458">
        <v>1</v>
      </c>
      <c r="S2458">
        <v>0</v>
      </c>
      <c r="T2458">
        <v>71590</v>
      </c>
      <c r="U2458">
        <v>71591</v>
      </c>
      <c r="V2458">
        <v>70522</v>
      </c>
      <c r="W2458" t="s">
        <v>13888</v>
      </c>
      <c r="X2458" t="s">
        <v>12590</v>
      </c>
      <c r="Y2458">
        <v>26018</v>
      </c>
      <c r="Z2458">
        <v>19933</v>
      </c>
    </row>
    <row r="2459" spans="1:26" x14ac:dyDescent="0.25">
      <c r="A2459">
        <v>305729</v>
      </c>
      <c r="B2459">
        <v>202501</v>
      </c>
      <c r="C2459">
        <v>2</v>
      </c>
      <c r="D2459" t="s">
        <v>12680</v>
      </c>
      <c r="E2459">
        <v>4</v>
      </c>
      <c r="F2459">
        <v>170</v>
      </c>
      <c r="G2459">
        <v>45</v>
      </c>
      <c r="H2459">
        <v>7</v>
      </c>
      <c r="I2459">
        <v>3</v>
      </c>
      <c r="J2459">
        <v>14134</v>
      </c>
      <c r="K2459">
        <v>25700</v>
      </c>
      <c r="L2459">
        <v>14</v>
      </c>
      <c r="M2459">
        <v>4</v>
      </c>
      <c r="N2459">
        <v>6</v>
      </c>
      <c r="O2459">
        <v>1</v>
      </c>
      <c r="P2459">
        <v>0</v>
      </c>
      <c r="Q2459">
        <v>2</v>
      </c>
      <c r="R2459">
        <v>1</v>
      </c>
      <c r="S2459">
        <v>0</v>
      </c>
      <c r="T2459">
        <v>71590</v>
      </c>
      <c r="U2459">
        <v>71591</v>
      </c>
      <c r="V2459">
        <v>70522</v>
      </c>
      <c r="W2459" t="s">
        <v>13888</v>
      </c>
      <c r="X2459" t="s">
        <v>12590</v>
      </c>
      <c r="Y2459">
        <v>26018</v>
      </c>
      <c r="Z2459">
        <v>19933</v>
      </c>
    </row>
    <row r="2460" spans="1:26" x14ac:dyDescent="0.25">
      <c r="A2460">
        <v>305732</v>
      </c>
      <c r="B2460">
        <v>202501</v>
      </c>
      <c r="C2460">
        <v>1</v>
      </c>
      <c r="D2460" t="s">
        <v>12878</v>
      </c>
      <c r="E2460">
        <v>4</v>
      </c>
      <c r="F2460">
        <v>916</v>
      </c>
      <c r="G2460">
        <v>200</v>
      </c>
      <c r="H2460">
        <v>29</v>
      </c>
      <c r="I2460">
        <v>9</v>
      </c>
      <c r="J2460">
        <v>0</v>
      </c>
      <c r="K2460">
        <v>0</v>
      </c>
      <c r="L2460">
        <v>0</v>
      </c>
      <c r="M2460">
        <v>0</v>
      </c>
      <c r="N2460">
        <v>0</v>
      </c>
      <c r="O2460">
        <v>0</v>
      </c>
      <c r="P2460">
        <v>0</v>
      </c>
      <c r="Q2460">
        <v>0</v>
      </c>
      <c r="R2460">
        <v>0</v>
      </c>
      <c r="S2460">
        <v>0</v>
      </c>
      <c r="T2460">
        <v>900582</v>
      </c>
      <c r="U2460">
        <v>71159</v>
      </c>
      <c r="V2460">
        <v>71278</v>
      </c>
      <c r="W2460" t="s">
        <v>12629</v>
      </c>
      <c r="X2460" t="s">
        <v>13887</v>
      </c>
      <c r="Y2460">
        <v>0</v>
      </c>
      <c r="Z2460">
        <v>0</v>
      </c>
    </row>
    <row r="2461" spans="1:26" x14ac:dyDescent="0.25">
      <c r="A2461">
        <v>305732</v>
      </c>
      <c r="B2461">
        <v>202501</v>
      </c>
      <c r="C2461">
        <v>2</v>
      </c>
      <c r="D2461" t="s">
        <v>12878</v>
      </c>
      <c r="E2461">
        <v>4</v>
      </c>
      <c r="F2461">
        <v>916</v>
      </c>
      <c r="G2461">
        <v>200</v>
      </c>
      <c r="H2461">
        <v>29</v>
      </c>
      <c r="I2461">
        <v>9</v>
      </c>
      <c r="J2461">
        <v>0</v>
      </c>
      <c r="K2461">
        <v>0</v>
      </c>
      <c r="L2461">
        <v>0</v>
      </c>
      <c r="M2461">
        <v>0</v>
      </c>
      <c r="N2461">
        <v>0</v>
      </c>
      <c r="O2461">
        <v>0</v>
      </c>
      <c r="P2461">
        <v>0</v>
      </c>
      <c r="Q2461">
        <v>0</v>
      </c>
      <c r="R2461">
        <v>0</v>
      </c>
      <c r="S2461">
        <v>0</v>
      </c>
      <c r="T2461">
        <v>900582</v>
      </c>
      <c r="U2461">
        <v>71159</v>
      </c>
      <c r="V2461">
        <v>71278</v>
      </c>
      <c r="W2461" t="s">
        <v>12629</v>
      </c>
      <c r="X2461" t="s">
        <v>13887</v>
      </c>
      <c r="Y2461">
        <v>0</v>
      </c>
      <c r="Z2461">
        <v>0</v>
      </c>
    </row>
    <row r="2462" spans="1:26" x14ac:dyDescent="0.25">
      <c r="A2462">
        <v>305734</v>
      </c>
      <c r="B2462">
        <v>202501</v>
      </c>
      <c r="C2462">
        <v>1</v>
      </c>
      <c r="D2462" t="s">
        <v>13744</v>
      </c>
      <c r="E2462">
        <v>4</v>
      </c>
      <c r="F2462">
        <v>481</v>
      </c>
      <c r="G2462">
        <v>94</v>
      </c>
      <c r="H2462">
        <v>19</v>
      </c>
      <c r="I2462">
        <v>8</v>
      </c>
      <c r="J2462">
        <v>7089</v>
      </c>
      <c r="K2462">
        <v>24000</v>
      </c>
      <c r="L2462">
        <v>5</v>
      </c>
      <c r="M2462">
        <v>2</v>
      </c>
      <c r="N2462">
        <v>1</v>
      </c>
      <c r="O2462">
        <v>1</v>
      </c>
      <c r="P2462">
        <v>0</v>
      </c>
      <c r="Q2462">
        <v>1</v>
      </c>
      <c r="R2462">
        <v>0</v>
      </c>
      <c r="S2462">
        <v>0</v>
      </c>
      <c r="T2462">
        <v>71030</v>
      </c>
      <c r="U2462">
        <v>71031</v>
      </c>
      <c r="V2462">
        <v>71021</v>
      </c>
      <c r="W2462" t="s">
        <v>12596</v>
      </c>
      <c r="X2462" t="s">
        <v>12595</v>
      </c>
      <c r="Y2462">
        <v>0</v>
      </c>
      <c r="Z2462">
        <v>10965</v>
      </c>
    </row>
    <row r="2463" spans="1:26" x14ac:dyDescent="0.25">
      <c r="A2463">
        <v>305734</v>
      </c>
      <c r="B2463">
        <v>202501</v>
      </c>
      <c r="C2463">
        <v>2</v>
      </c>
      <c r="D2463" t="s">
        <v>13744</v>
      </c>
      <c r="E2463">
        <v>4</v>
      </c>
      <c r="F2463">
        <v>481</v>
      </c>
      <c r="G2463">
        <v>94</v>
      </c>
      <c r="H2463">
        <v>19</v>
      </c>
      <c r="I2463">
        <v>8</v>
      </c>
      <c r="J2463">
        <v>7089</v>
      </c>
      <c r="K2463">
        <v>24000</v>
      </c>
      <c r="L2463">
        <v>5</v>
      </c>
      <c r="M2463">
        <v>2</v>
      </c>
      <c r="N2463">
        <v>1</v>
      </c>
      <c r="O2463">
        <v>1</v>
      </c>
      <c r="P2463">
        <v>0</v>
      </c>
      <c r="Q2463">
        <v>1</v>
      </c>
      <c r="R2463">
        <v>0</v>
      </c>
      <c r="S2463">
        <v>0</v>
      </c>
      <c r="T2463">
        <v>71030</v>
      </c>
      <c r="U2463">
        <v>71031</v>
      </c>
      <c r="V2463">
        <v>71021</v>
      </c>
      <c r="W2463" t="s">
        <v>12596</v>
      </c>
      <c r="X2463" t="s">
        <v>12595</v>
      </c>
      <c r="Y2463">
        <v>0</v>
      </c>
      <c r="Z2463">
        <v>10965</v>
      </c>
    </row>
    <row r="2464" spans="1:26" x14ac:dyDescent="0.25">
      <c r="A2464">
        <v>305737</v>
      </c>
      <c r="B2464">
        <v>202501</v>
      </c>
      <c r="C2464">
        <v>1</v>
      </c>
      <c r="D2464" t="s">
        <v>13245</v>
      </c>
      <c r="E2464">
        <v>4</v>
      </c>
      <c r="F2464">
        <v>756</v>
      </c>
      <c r="G2464">
        <v>241</v>
      </c>
      <c r="H2464">
        <v>34</v>
      </c>
      <c r="I2464">
        <v>8</v>
      </c>
      <c r="J2464">
        <v>2061</v>
      </c>
      <c r="K2464">
        <v>0</v>
      </c>
      <c r="L2464">
        <v>2</v>
      </c>
      <c r="M2464">
        <v>0</v>
      </c>
      <c r="N2464">
        <v>1</v>
      </c>
      <c r="O2464">
        <v>0</v>
      </c>
      <c r="P2464">
        <v>1</v>
      </c>
      <c r="Q2464">
        <v>0</v>
      </c>
      <c r="R2464">
        <v>0</v>
      </c>
      <c r="S2464">
        <v>0</v>
      </c>
      <c r="T2464">
        <v>71251</v>
      </c>
      <c r="U2464">
        <v>71239</v>
      </c>
      <c r="V2464">
        <v>71941</v>
      </c>
      <c r="W2464" t="s">
        <v>12650</v>
      </c>
      <c r="X2464" t="s">
        <v>13885</v>
      </c>
      <c r="Y2464">
        <v>0</v>
      </c>
      <c r="Z2464">
        <v>2794</v>
      </c>
    </row>
    <row r="2465" spans="1:26" x14ac:dyDescent="0.25">
      <c r="A2465">
        <v>305737</v>
      </c>
      <c r="B2465">
        <v>202501</v>
      </c>
      <c r="C2465">
        <v>2</v>
      </c>
      <c r="D2465" t="s">
        <v>13245</v>
      </c>
      <c r="E2465">
        <v>4</v>
      </c>
      <c r="F2465">
        <v>756</v>
      </c>
      <c r="G2465">
        <v>241</v>
      </c>
      <c r="H2465">
        <v>34</v>
      </c>
      <c r="I2465">
        <v>8</v>
      </c>
      <c r="J2465">
        <v>2061</v>
      </c>
      <c r="K2465">
        <v>0</v>
      </c>
      <c r="L2465">
        <v>2</v>
      </c>
      <c r="M2465">
        <v>0</v>
      </c>
      <c r="N2465">
        <v>1</v>
      </c>
      <c r="O2465">
        <v>0</v>
      </c>
      <c r="P2465">
        <v>1</v>
      </c>
      <c r="Q2465">
        <v>0</v>
      </c>
      <c r="R2465">
        <v>0</v>
      </c>
      <c r="S2465">
        <v>0</v>
      </c>
      <c r="T2465">
        <v>71251</v>
      </c>
      <c r="U2465">
        <v>71239</v>
      </c>
      <c r="V2465">
        <v>71941</v>
      </c>
      <c r="W2465" t="s">
        <v>12650</v>
      </c>
      <c r="X2465" t="s">
        <v>13885</v>
      </c>
      <c r="Y2465">
        <v>0</v>
      </c>
      <c r="Z2465">
        <v>2794</v>
      </c>
    </row>
    <row r="2466" spans="1:26" x14ac:dyDescent="0.25">
      <c r="A2466">
        <v>305742</v>
      </c>
      <c r="B2466">
        <v>202501</v>
      </c>
      <c r="C2466">
        <v>1</v>
      </c>
      <c r="D2466" t="s">
        <v>12839</v>
      </c>
      <c r="E2466">
        <v>4</v>
      </c>
      <c r="F2466">
        <v>916</v>
      </c>
      <c r="G2466">
        <v>200</v>
      </c>
      <c r="H2466">
        <v>29</v>
      </c>
      <c r="I2466">
        <v>10</v>
      </c>
      <c r="J2466">
        <v>0</v>
      </c>
      <c r="K2466">
        <v>0</v>
      </c>
      <c r="L2466">
        <v>0</v>
      </c>
      <c r="M2466">
        <v>0</v>
      </c>
      <c r="N2466">
        <v>0</v>
      </c>
      <c r="O2466">
        <v>0</v>
      </c>
      <c r="P2466">
        <v>0</v>
      </c>
      <c r="Q2466">
        <v>0</v>
      </c>
      <c r="R2466">
        <v>0</v>
      </c>
      <c r="S2466">
        <v>0</v>
      </c>
      <c r="T2466">
        <v>900582</v>
      </c>
      <c r="U2466">
        <v>71159</v>
      </c>
      <c r="V2466">
        <v>71274</v>
      </c>
      <c r="W2466" t="s">
        <v>12629</v>
      </c>
      <c r="X2466" t="s">
        <v>13887</v>
      </c>
      <c r="Y2466">
        <v>0</v>
      </c>
      <c r="Z2466">
        <v>0</v>
      </c>
    </row>
    <row r="2467" spans="1:26" x14ac:dyDescent="0.25">
      <c r="A2467">
        <v>305742</v>
      </c>
      <c r="B2467">
        <v>202501</v>
      </c>
      <c r="C2467">
        <v>2</v>
      </c>
      <c r="D2467" t="s">
        <v>12839</v>
      </c>
      <c r="E2467">
        <v>4</v>
      </c>
      <c r="F2467">
        <v>916</v>
      </c>
      <c r="G2467">
        <v>200</v>
      </c>
      <c r="H2467">
        <v>29</v>
      </c>
      <c r="I2467">
        <v>10</v>
      </c>
      <c r="J2467">
        <v>0</v>
      </c>
      <c r="K2467">
        <v>0</v>
      </c>
      <c r="L2467">
        <v>0</v>
      </c>
      <c r="M2467">
        <v>0</v>
      </c>
      <c r="N2467">
        <v>0</v>
      </c>
      <c r="O2467">
        <v>0</v>
      </c>
      <c r="P2467">
        <v>0</v>
      </c>
      <c r="Q2467">
        <v>0</v>
      </c>
      <c r="R2467">
        <v>0</v>
      </c>
      <c r="S2467">
        <v>0</v>
      </c>
      <c r="T2467">
        <v>900582</v>
      </c>
      <c r="U2467">
        <v>71159</v>
      </c>
      <c r="V2467">
        <v>71274</v>
      </c>
      <c r="W2467" t="s">
        <v>12629</v>
      </c>
      <c r="X2467" t="s">
        <v>13887</v>
      </c>
      <c r="Y2467">
        <v>0</v>
      </c>
      <c r="Z2467">
        <v>0</v>
      </c>
    </row>
    <row r="2468" spans="1:26" x14ac:dyDescent="0.25">
      <c r="A2468">
        <v>305746</v>
      </c>
      <c r="B2468">
        <v>202501</v>
      </c>
      <c r="C2468">
        <v>1</v>
      </c>
      <c r="D2468" t="s">
        <v>13123</v>
      </c>
      <c r="E2468">
        <v>4</v>
      </c>
      <c r="F2468">
        <v>499</v>
      </c>
      <c r="G2468">
        <v>97</v>
      </c>
      <c r="H2468">
        <v>8</v>
      </c>
      <c r="I2468">
        <v>2</v>
      </c>
      <c r="J2468">
        <v>7219</v>
      </c>
      <c r="K2468">
        <v>8952</v>
      </c>
      <c r="L2468">
        <v>12</v>
      </c>
      <c r="M2468">
        <v>2</v>
      </c>
      <c r="N2468">
        <v>4</v>
      </c>
      <c r="O2468">
        <v>1</v>
      </c>
      <c r="P2468">
        <v>3</v>
      </c>
      <c r="Q2468">
        <v>1</v>
      </c>
      <c r="R2468">
        <v>1</v>
      </c>
      <c r="S2468">
        <v>0</v>
      </c>
      <c r="T2468">
        <v>900582</v>
      </c>
      <c r="U2468">
        <v>71139</v>
      </c>
      <c r="V2468">
        <v>71140</v>
      </c>
      <c r="W2468" t="s">
        <v>12594</v>
      </c>
      <c r="X2468" t="s">
        <v>13887</v>
      </c>
      <c r="Y2468">
        <v>0</v>
      </c>
      <c r="Z2468">
        <v>10368</v>
      </c>
    </row>
    <row r="2469" spans="1:26" x14ac:dyDescent="0.25">
      <c r="A2469">
        <v>305746</v>
      </c>
      <c r="B2469">
        <v>202501</v>
      </c>
      <c r="C2469">
        <v>2</v>
      </c>
      <c r="D2469" t="s">
        <v>13123</v>
      </c>
      <c r="E2469">
        <v>4</v>
      </c>
      <c r="F2469">
        <v>499</v>
      </c>
      <c r="G2469">
        <v>97</v>
      </c>
      <c r="H2469">
        <v>8</v>
      </c>
      <c r="I2469">
        <v>2</v>
      </c>
      <c r="J2469">
        <v>7219</v>
      </c>
      <c r="K2469">
        <v>8952</v>
      </c>
      <c r="L2469">
        <v>12</v>
      </c>
      <c r="M2469">
        <v>2</v>
      </c>
      <c r="N2469">
        <v>4</v>
      </c>
      <c r="O2469">
        <v>1</v>
      </c>
      <c r="P2469">
        <v>3</v>
      </c>
      <c r="Q2469">
        <v>1</v>
      </c>
      <c r="R2469">
        <v>1</v>
      </c>
      <c r="S2469">
        <v>0</v>
      </c>
      <c r="T2469">
        <v>900582</v>
      </c>
      <c r="U2469">
        <v>71139</v>
      </c>
      <c r="V2469">
        <v>71140</v>
      </c>
      <c r="W2469" t="s">
        <v>12594</v>
      </c>
      <c r="X2469" t="s">
        <v>13887</v>
      </c>
      <c r="Y2469">
        <v>0</v>
      </c>
      <c r="Z2469">
        <v>10368</v>
      </c>
    </row>
    <row r="2470" spans="1:26" x14ac:dyDescent="0.25">
      <c r="A2470">
        <v>305748</v>
      </c>
      <c r="B2470">
        <v>202501</v>
      </c>
      <c r="C2470">
        <v>1</v>
      </c>
      <c r="D2470" t="s">
        <v>13407</v>
      </c>
      <c r="E2470">
        <v>4</v>
      </c>
      <c r="F2470">
        <v>759</v>
      </c>
      <c r="G2470">
        <v>242</v>
      </c>
      <c r="H2470">
        <v>35</v>
      </c>
      <c r="I2470">
        <v>9</v>
      </c>
      <c r="J2470">
        <v>1821</v>
      </c>
      <c r="K2470">
        <v>4000</v>
      </c>
      <c r="L2470">
        <v>2</v>
      </c>
      <c r="M2470">
        <v>0.5</v>
      </c>
      <c r="N2470">
        <v>1</v>
      </c>
      <c r="O2470">
        <v>0.5</v>
      </c>
      <c r="P2470">
        <v>0</v>
      </c>
      <c r="Q2470">
        <v>0</v>
      </c>
      <c r="R2470">
        <v>0</v>
      </c>
      <c r="S2470">
        <v>0</v>
      </c>
      <c r="T2470">
        <v>71251</v>
      </c>
      <c r="U2470">
        <v>700023</v>
      </c>
      <c r="V2470">
        <v>700130</v>
      </c>
      <c r="W2470" t="s">
        <v>12679</v>
      </c>
      <c r="X2470" t="s">
        <v>13885</v>
      </c>
      <c r="Y2470">
        <v>0</v>
      </c>
      <c r="Z2470">
        <v>2681</v>
      </c>
    </row>
    <row r="2471" spans="1:26" x14ac:dyDescent="0.25">
      <c r="A2471">
        <v>305748</v>
      </c>
      <c r="B2471">
        <v>202501</v>
      </c>
      <c r="C2471">
        <v>2</v>
      </c>
      <c r="D2471" t="s">
        <v>13407</v>
      </c>
      <c r="E2471">
        <v>4</v>
      </c>
      <c r="F2471">
        <v>759</v>
      </c>
      <c r="G2471">
        <v>242</v>
      </c>
      <c r="H2471">
        <v>35</v>
      </c>
      <c r="I2471">
        <v>9</v>
      </c>
      <c r="J2471">
        <v>1821</v>
      </c>
      <c r="K2471">
        <v>4000</v>
      </c>
      <c r="L2471">
        <v>2</v>
      </c>
      <c r="M2471">
        <v>0.5</v>
      </c>
      <c r="N2471">
        <v>1</v>
      </c>
      <c r="O2471">
        <v>0.5</v>
      </c>
      <c r="P2471">
        <v>0</v>
      </c>
      <c r="Q2471">
        <v>0</v>
      </c>
      <c r="R2471">
        <v>0</v>
      </c>
      <c r="S2471">
        <v>0</v>
      </c>
      <c r="T2471">
        <v>71251</v>
      </c>
      <c r="U2471">
        <v>700023</v>
      </c>
      <c r="V2471">
        <v>700130</v>
      </c>
      <c r="W2471" t="s">
        <v>12679</v>
      </c>
      <c r="X2471" t="s">
        <v>13885</v>
      </c>
      <c r="Y2471">
        <v>0</v>
      </c>
      <c r="Z2471">
        <v>2681</v>
      </c>
    </row>
    <row r="2472" spans="1:26" x14ac:dyDescent="0.25">
      <c r="A2472">
        <v>305749</v>
      </c>
      <c r="B2472">
        <v>202501</v>
      </c>
      <c r="C2472">
        <v>1</v>
      </c>
      <c r="D2472" t="s">
        <v>12786</v>
      </c>
      <c r="E2472">
        <v>4</v>
      </c>
      <c r="F2472">
        <v>352</v>
      </c>
      <c r="G2472">
        <v>129</v>
      </c>
      <c r="H2472">
        <v>12</v>
      </c>
      <c r="I2472">
        <v>2</v>
      </c>
      <c r="J2472">
        <v>5447</v>
      </c>
      <c r="K2472">
        <v>49000</v>
      </c>
      <c r="L2472">
        <v>6</v>
      </c>
      <c r="M2472">
        <v>3</v>
      </c>
      <c r="N2472">
        <v>1</v>
      </c>
      <c r="O2472">
        <v>0</v>
      </c>
      <c r="P2472">
        <v>1</v>
      </c>
      <c r="Q2472">
        <v>0</v>
      </c>
      <c r="R2472">
        <v>1</v>
      </c>
      <c r="S2472">
        <v>0</v>
      </c>
      <c r="T2472">
        <v>71251</v>
      </c>
      <c r="U2472">
        <v>71239</v>
      </c>
      <c r="V2472">
        <v>700440</v>
      </c>
      <c r="W2472" t="s">
        <v>12650</v>
      </c>
      <c r="X2472" t="s">
        <v>13885</v>
      </c>
      <c r="Y2472">
        <v>0</v>
      </c>
      <c r="Z2472">
        <v>14319</v>
      </c>
    </row>
    <row r="2473" spans="1:26" x14ac:dyDescent="0.25">
      <c r="A2473">
        <v>305749</v>
      </c>
      <c r="B2473">
        <v>202501</v>
      </c>
      <c r="C2473">
        <v>2</v>
      </c>
      <c r="D2473" t="s">
        <v>12786</v>
      </c>
      <c r="E2473">
        <v>4</v>
      </c>
      <c r="F2473">
        <v>352</v>
      </c>
      <c r="G2473">
        <v>129</v>
      </c>
      <c r="H2473">
        <v>12</v>
      </c>
      <c r="I2473">
        <v>2</v>
      </c>
      <c r="J2473">
        <v>5447</v>
      </c>
      <c r="K2473">
        <v>49000</v>
      </c>
      <c r="L2473">
        <v>6</v>
      </c>
      <c r="M2473">
        <v>3</v>
      </c>
      <c r="N2473">
        <v>1</v>
      </c>
      <c r="O2473">
        <v>0</v>
      </c>
      <c r="P2473">
        <v>1</v>
      </c>
      <c r="Q2473">
        <v>0</v>
      </c>
      <c r="R2473">
        <v>1</v>
      </c>
      <c r="S2473">
        <v>0</v>
      </c>
      <c r="T2473">
        <v>71251</v>
      </c>
      <c r="U2473">
        <v>71239</v>
      </c>
      <c r="V2473">
        <v>700440</v>
      </c>
      <c r="W2473" t="s">
        <v>12650</v>
      </c>
      <c r="X2473" t="s">
        <v>13885</v>
      </c>
      <c r="Y2473">
        <v>0</v>
      </c>
      <c r="Z2473">
        <v>14319</v>
      </c>
    </row>
    <row r="2474" spans="1:26" x14ac:dyDescent="0.25">
      <c r="A2474">
        <v>305750</v>
      </c>
      <c r="B2474">
        <v>202501</v>
      </c>
      <c r="C2474">
        <v>1</v>
      </c>
      <c r="D2474" t="s">
        <v>12901</v>
      </c>
      <c r="E2474">
        <v>4</v>
      </c>
      <c r="F2474">
        <v>846</v>
      </c>
      <c r="G2474">
        <v>203</v>
      </c>
      <c r="H2474">
        <v>19</v>
      </c>
      <c r="I2474">
        <v>5</v>
      </c>
      <c r="J2474">
        <v>600</v>
      </c>
      <c r="K2474">
        <v>3000</v>
      </c>
      <c r="L2474">
        <v>0.5</v>
      </c>
      <c r="M2474">
        <v>0.5</v>
      </c>
      <c r="N2474">
        <v>0</v>
      </c>
      <c r="O2474">
        <v>0</v>
      </c>
      <c r="P2474">
        <v>0</v>
      </c>
      <c r="Q2474">
        <v>0</v>
      </c>
      <c r="R2474">
        <v>0</v>
      </c>
      <c r="S2474">
        <v>0</v>
      </c>
      <c r="T2474">
        <v>71590</v>
      </c>
      <c r="U2474">
        <v>71591</v>
      </c>
      <c r="V2474">
        <v>71090</v>
      </c>
      <c r="W2474" t="s">
        <v>13888</v>
      </c>
      <c r="X2474" t="s">
        <v>12590</v>
      </c>
      <c r="Y2474">
        <v>14067</v>
      </c>
      <c r="Z2474">
        <v>900</v>
      </c>
    </row>
    <row r="2475" spans="1:26" x14ac:dyDescent="0.25">
      <c r="A2475">
        <v>305750</v>
      </c>
      <c r="B2475">
        <v>202501</v>
      </c>
      <c r="C2475">
        <v>2</v>
      </c>
      <c r="D2475" t="s">
        <v>12901</v>
      </c>
      <c r="E2475">
        <v>4</v>
      </c>
      <c r="F2475">
        <v>846</v>
      </c>
      <c r="G2475">
        <v>203</v>
      </c>
      <c r="H2475">
        <v>19</v>
      </c>
      <c r="I2475">
        <v>5</v>
      </c>
      <c r="J2475">
        <v>600</v>
      </c>
      <c r="K2475">
        <v>3000</v>
      </c>
      <c r="L2475">
        <v>0.5</v>
      </c>
      <c r="M2475">
        <v>0.5</v>
      </c>
      <c r="N2475">
        <v>0</v>
      </c>
      <c r="O2475">
        <v>0</v>
      </c>
      <c r="P2475">
        <v>0</v>
      </c>
      <c r="Q2475">
        <v>0</v>
      </c>
      <c r="R2475">
        <v>0</v>
      </c>
      <c r="S2475">
        <v>0</v>
      </c>
      <c r="T2475">
        <v>71590</v>
      </c>
      <c r="U2475">
        <v>71591</v>
      </c>
      <c r="V2475">
        <v>71090</v>
      </c>
      <c r="W2475" t="s">
        <v>13888</v>
      </c>
      <c r="X2475" t="s">
        <v>12590</v>
      </c>
      <c r="Y2475">
        <v>14067</v>
      </c>
      <c r="Z2475">
        <v>900</v>
      </c>
    </row>
    <row r="2476" spans="1:26" x14ac:dyDescent="0.25">
      <c r="A2476">
        <v>305755</v>
      </c>
      <c r="B2476">
        <v>202501</v>
      </c>
      <c r="C2476">
        <v>1</v>
      </c>
      <c r="D2476" t="s">
        <v>13731</v>
      </c>
      <c r="E2476">
        <v>4</v>
      </c>
      <c r="F2476">
        <v>469</v>
      </c>
      <c r="G2476">
        <v>92</v>
      </c>
      <c r="H2476">
        <v>14</v>
      </c>
      <c r="I2476">
        <v>4</v>
      </c>
      <c r="J2476">
        <v>5052</v>
      </c>
      <c r="K2476">
        <v>56438</v>
      </c>
      <c r="L2476">
        <v>10</v>
      </c>
      <c r="M2476">
        <v>3</v>
      </c>
      <c r="N2476">
        <v>2</v>
      </c>
      <c r="O2476">
        <v>0</v>
      </c>
      <c r="P2476">
        <v>0</v>
      </c>
      <c r="Q2476">
        <v>1</v>
      </c>
      <c r="R2476">
        <v>4</v>
      </c>
      <c r="S2476">
        <v>0</v>
      </c>
      <c r="T2476">
        <v>71030</v>
      </c>
      <c r="U2476">
        <v>71024</v>
      </c>
      <c r="V2476">
        <v>70048</v>
      </c>
      <c r="W2476" t="s">
        <v>12597</v>
      </c>
      <c r="X2476" t="s">
        <v>12595</v>
      </c>
      <c r="Y2476">
        <v>0</v>
      </c>
      <c r="Z2476">
        <v>11256</v>
      </c>
    </row>
    <row r="2477" spans="1:26" x14ac:dyDescent="0.25">
      <c r="A2477">
        <v>305755</v>
      </c>
      <c r="B2477">
        <v>202501</v>
      </c>
      <c r="C2477">
        <v>2</v>
      </c>
      <c r="D2477" t="s">
        <v>13731</v>
      </c>
      <c r="E2477">
        <v>4</v>
      </c>
      <c r="F2477">
        <v>469</v>
      </c>
      <c r="G2477">
        <v>92</v>
      </c>
      <c r="H2477">
        <v>14</v>
      </c>
      <c r="I2477">
        <v>4</v>
      </c>
      <c r="J2477">
        <v>5052</v>
      </c>
      <c r="K2477">
        <v>56438</v>
      </c>
      <c r="L2477">
        <v>10</v>
      </c>
      <c r="M2477">
        <v>3</v>
      </c>
      <c r="N2477">
        <v>2</v>
      </c>
      <c r="O2477">
        <v>0</v>
      </c>
      <c r="P2477">
        <v>0</v>
      </c>
      <c r="Q2477">
        <v>1</v>
      </c>
      <c r="R2477">
        <v>4</v>
      </c>
      <c r="S2477">
        <v>0</v>
      </c>
      <c r="T2477">
        <v>71030</v>
      </c>
      <c r="U2477">
        <v>71024</v>
      </c>
      <c r="V2477">
        <v>70048</v>
      </c>
      <c r="W2477" t="s">
        <v>12597</v>
      </c>
      <c r="X2477" t="s">
        <v>12595</v>
      </c>
      <c r="Y2477">
        <v>0</v>
      </c>
      <c r="Z2477">
        <v>11256</v>
      </c>
    </row>
    <row r="2478" spans="1:26" x14ac:dyDescent="0.25">
      <c r="A2478">
        <v>305759</v>
      </c>
      <c r="B2478">
        <v>202501</v>
      </c>
      <c r="C2478">
        <v>1</v>
      </c>
      <c r="D2478" t="s">
        <v>13536</v>
      </c>
      <c r="E2478">
        <v>4</v>
      </c>
      <c r="F2478">
        <v>588</v>
      </c>
      <c r="G2478">
        <v>121</v>
      </c>
      <c r="H2478">
        <v>12</v>
      </c>
      <c r="I2478">
        <v>3</v>
      </c>
      <c r="J2478">
        <v>3825</v>
      </c>
      <c r="K2478">
        <v>37502</v>
      </c>
      <c r="L2478">
        <v>6</v>
      </c>
      <c r="M2478">
        <v>3</v>
      </c>
      <c r="N2478">
        <v>0</v>
      </c>
      <c r="O2478">
        <v>0</v>
      </c>
      <c r="P2478">
        <v>1</v>
      </c>
      <c r="Q2478">
        <v>0</v>
      </c>
      <c r="R2478">
        <v>2</v>
      </c>
      <c r="S2478">
        <v>0</v>
      </c>
      <c r="T2478">
        <v>71030</v>
      </c>
      <c r="U2478">
        <v>71510</v>
      </c>
      <c r="V2478">
        <v>71120</v>
      </c>
      <c r="W2478" t="s">
        <v>12607</v>
      </c>
      <c r="X2478" t="s">
        <v>12595</v>
      </c>
      <c r="Y2478">
        <v>3265</v>
      </c>
      <c r="Z2478">
        <v>7748</v>
      </c>
    </row>
    <row r="2479" spans="1:26" x14ac:dyDescent="0.25">
      <c r="A2479">
        <v>305759</v>
      </c>
      <c r="B2479">
        <v>202501</v>
      </c>
      <c r="C2479">
        <v>2</v>
      </c>
      <c r="D2479" t="s">
        <v>13536</v>
      </c>
      <c r="E2479">
        <v>4</v>
      </c>
      <c r="F2479">
        <v>588</v>
      </c>
      <c r="G2479">
        <v>121</v>
      </c>
      <c r="H2479">
        <v>12</v>
      </c>
      <c r="I2479">
        <v>3</v>
      </c>
      <c r="J2479">
        <v>3825</v>
      </c>
      <c r="K2479">
        <v>37502</v>
      </c>
      <c r="L2479">
        <v>6</v>
      </c>
      <c r="M2479">
        <v>3</v>
      </c>
      <c r="N2479">
        <v>0</v>
      </c>
      <c r="O2479">
        <v>0</v>
      </c>
      <c r="P2479">
        <v>1</v>
      </c>
      <c r="Q2479">
        <v>0</v>
      </c>
      <c r="R2479">
        <v>2</v>
      </c>
      <c r="S2479">
        <v>0</v>
      </c>
      <c r="T2479">
        <v>71030</v>
      </c>
      <c r="U2479">
        <v>71510</v>
      </c>
      <c r="V2479">
        <v>71120</v>
      </c>
      <c r="W2479" t="s">
        <v>12607</v>
      </c>
      <c r="X2479" t="s">
        <v>12595</v>
      </c>
      <c r="Y2479">
        <v>3265</v>
      </c>
      <c r="Z2479">
        <v>7748</v>
      </c>
    </row>
    <row r="2480" spans="1:26" x14ac:dyDescent="0.25">
      <c r="A2480">
        <v>305760</v>
      </c>
      <c r="B2480">
        <v>202501</v>
      </c>
      <c r="C2480">
        <v>1</v>
      </c>
      <c r="D2480" t="s">
        <v>12873</v>
      </c>
      <c r="E2480">
        <v>4</v>
      </c>
      <c r="F2480">
        <v>916</v>
      </c>
      <c r="G2480">
        <v>290</v>
      </c>
      <c r="H2480">
        <v>25</v>
      </c>
      <c r="I2480">
        <v>8</v>
      </c>
      <c r="J2480">
        <v>0</v>
      </c>
      <c r="K2480">
        <v>0</v>
      </c>
      <c r="L2480">
        <v>0</v>
      </c>
      <c r="M2480">
        <v>0</v>
      </c>
      <c r="N2480">
        <v>0</v>
      </c>
      <c r="O2480">
        <v>0</v>
      </c>
      <c r="P2480">
        <v>0</v>
      </c>
      <c r="Q2480">
        <v>0</v>
      </c>
      <c r="R2480">
        <v>0</v>
      </c>
      <c r="S2480">
        <v>0</v>
      </c>
      <c r="T2480">
        <v>71251</v>
      </c>
      <c r="U2480">
        <v>71252</v>
      </c>
      <c r="V2480">
        <v>700258</v>
      </c>
      <c r="W2480" t="s">
        <v>12592</v>
      </c>
      <c r="X2480" t="s">
        <v>13885</v>
      </c>
      <c r="Y2480">
        <v>0</v>
      </c>
      <c r="Z2480">
        <v>0</v>
      </c>
    </row>
    <row r="2481" spans="1:26" x14ac:dyDescent="0.25">
      <c r="A2481">
        <v>305760</v>
      </c>
      <c r="B2481">
        <v>202501</v>
      </c>
      <c r="C2481">
        <v>2</v>
      </c>
      <c r="D2481" t="s">
        <v>12873</v>
      </c>
      <c r="E2481">
        <v>4</v>
      </c>
      <c r="F2481">
        <v>916</v>
      </c>
      <c r="G2481">
        <v>290</v>
      </c>
      <c r="H2481">
        <v>25</v>
      </c>
      <c r="I2481">
        <v>8</v>
      </c>
      <c r="J2481">
        <v>0</v>
      </c>
      <c r="K2481">
        <v>0</v>
      </c>
      <c r="L2481">
        <v>0</v>
      </c>
      <c r="M2481">
        <v>0</v>
      </c>
      <c r="N2481">
        <v>0</v>
      </c>
      <c r="O2481">
        <v>0</v>
      </c>
      <c r="P2481">
        <v>0</v>
      </c>
      <c r="Q2481">
        <v>0</v>
      </c>
      <c r="R2481">
        <v>0</v>
      </c>
      <c r="S2481">
        <v>0</v>
      </c>
      <c r="T2481">
        <v>71251</v>
      </c>
      <c r="U2481">
        <v>71252</v>
      </c>
      <c r="V2481">
        <v>700258</v>
      </c>
      <c r="W2481" t="s">
        <v>12592</v>
      </c>
      <c r="X2481" t="s">
        <v>13885</v>
      </c>
      <c r="Y2481">
        <v>0</v>
      </c>
      <c r="Z2481">
        <v>0</v>
      </c>
    </row>
    <row r="2482" spans="1:26" x14ac:dyDescent="0.25">
      <c r="A2482">
        <v>305763</v>
      </c>
      <c r="B2482">
        <v>202501</v>
      </c>
      <c r="C2482">
        <v>1</v>
      </c>
      <c r="D2482" t="s">
        <v>12686</v>
      </c>
      <c r="E2482">
        <v>4</v>
      </c>
      <c r="F2482">
        <v>29</v>
      </c>
      <c r="G2482">
        <v>14</v>
      </c>
      <c r="H2482">
        <v>1</v>
      </c>
      <c r="I2482">
        <v>1</v>
      </c>
      <c r="J2482">
        <v>25170</v>
      </c>
      <c r="K2482">
        <v>7000</v>
      </c>
      <c r="L2482">
        <v>13</v>
      </c>
      <c r="M2482">
        <v>3</v>
      </c>
      <c r="N2482">
        <v>2</v>
      </c>
      <c r="O2482">
        <v>4</v>
      </c>
      <c r="P2482">
        <v>2</v>
      </c>
      <c r="Q2482">
        <v>1</v>
      </c>
      <c r="R2482">
        <v>1</v>
      </c>
      <c r="S2482">
        <v>0</v>
      </c>
      <c r="T2482">
        <v>71251</v>
      </c>
      <c r="U2482">
        <v>70066</v>
      </c>
      <c r="V2482">
        <v>71494</v>
      </c>
      <c r="W2482" t="s">
        <v>12627</v>
      </c>
      <c r="X2482" t="s">
        <v>13885</v>
      </c>
      <c r="Y2482">
        <v>0</v>
      </c>
      <c r="Z2482">
        <v>32678</v>
      </c>
    </row>
    <row r="2483" spans="1:26" x14ac:dyDescent="0.25">
      <c r="A2483">
        <v>305763</v>
      </c>
      <c r="B2483">
        <v>202501</v>
      </c>
      <c r="C2483">
        <v>2</v>
      </c>
      <c r="D2483" t="s">
        <v>12686</v>
      </c>
      <c r="E2483">
        <v>4</v>
      </c>
      <c r="F2483">
        <v>29</v>
      </c>
      <c r="G2483">
        <v>14</v>
      </c>
      <c r="H2483">
        <v>1</v>
      </c>
      <c r="I2483">
        <v>1</v>
      </c>
      <c r="J2483">
        <v>25170</v>
      </c>
      <c r="K2483">
        <v>7000</v>
      </c>
      <c r="L2483">
        <v>13</v>
      </c>
      <c r="M2483">
        <v>3</v>
      </c>
      <c r="N2483">
        <v>2</v>
      </c>
      <c r="O2483">
        <v>4</v>
      </c>
      <c r="P2483">
        <v>2</v>
      </c>
      <c r="Q2483">
        <v>1</v>
      </c>
      <c r="R2483">
        <v>1</v>
      </c>
      <c r="S2483">
        <v>0</v>
      </c>
      <c r="T2483">
        <v>71251</v>
      </c>
      <c r="U2483">
        <v>70066</v>
      </c>
      <c r="V2483">
        <v>71494</v>
      </c>
      <c r="W2483" t="s">
        <v>12627</v>
      </c>
      <c r="X2483" t="s">
        <v>13885</v>
      </c>
      <c r="Y2483">
        <v>0</v>
      </c>
      <c r="Z2483">
        <v>32678</v>
      </c>
    </row>
    <row r="2484" spans="1:26" x14ac:dyDescent="0.25">
      <c r="A2484">
        <v>305764</v>
      </c>
      <c r="B2484">
        <v>202501</v>
      </c>
      <c r="C2484">
        <v>1</v>
      </c>
      <c r="D2484" t="s">
        <v>13233</v>
      </c>
      <c r="E2484">
        <v>4</v>
      </c>
      <c r="F2484">
        <v>916</v>
      </c>
      <c r="G2484">
        <v>230</v>
      </c>
      <c r="H2484">
        <v>27</v>
      </c>
      <c r="I2484">
        <v>4</v>
      </c>
      <c r="J2484">
        <v>0</v>
      </c>
      <c r="K2484">
        <v>0</v>
      </c>
      <c r="L2484">
        <v>0</v>
      </c>
      <c r="M2484">
        <v>0</v>
      </c>
      <c r="N2484">
        <v>0</v>
      </c>
      <c r="O2484">
        <v>0</v>
      </c>
      <c r="P2484">
        <v>0</v>
      </c>
      <c r="Q2484">
        <v>0</v>
      </c>
      <c r="R2484">
        <v>0</v>
      </c>
      <c r="S2484">
        <v>0</v>
      </c>
      <c r="T2484">
        <v>71030</v>
      </c>
      <c r="U2484">
        <v>71045</v>
      </c>
      <c r="V2484">
        <v>71040</v>
      </c>
      <c r="W2484" t="s">
        <v>12661</v>
      </c>
      <c r="X2484" t="s">
        <v>12595</v>
      </c>
      <c r="Y2484">
        <v>0</v>
      </c>
      <c r="Z2484">
        <v>0</v>
      </c>
    </row>
    <row r="2485" spans="1:26" x14ac:dyDescent="0.25">
      <c r="A2485">
        <v>305764</v>
      </c>
      <c r="B2485">
        <v>202501</v>
      </c>
      <c r="C2485">
        <v>2</v>
      </c>
      <c r="D2485" t="s">
        <v>13233</v>
      </c>
      <c r="E2485">
        <v>4</v>
      </c>
      <c r="F2485">
        <v>916</v>
      </c>
      <c r="G2485">
        <v>230</v>
      </c>
      <c r="H2485">
        <v>27</v>
      </c>
      <c r="I2485">
        <v>4</v>
      </c>
      <c r="J2485">
        <v>0</v>
      </c>
      <c r="K2485">
        <v>0</v>
      </c>
      <c r="L2485">
        <v>0</v>
      </c>
      <c r="M2485">
        <v>0</v>
      </c>
      <c r="N2485">
        <v>0</v>
      </c>
      <c r="O2485">
        <v>0</v>
      </c>
      <c r="P2485">
        <v>0</v>
      </c>
      <c r="Q2485">
        <v>0</v>
      </c>
      <c r="R2485">
        <v>0</v>
      </c>
      <c r="S2485">
        <v>0</v>
      </c>
      <c r="T2485">
        <v>71030</v>
      </c>
      <c r="U2485">
        <v>71045</v>
      </c>
      <c r="V2485">
        <v>71040</v>
      </c>
      <c r="W2485" t="s">
        <v>12661</v>
      </c>
      <c r="X2485" t="s">
        <v>12595</v>
      </c>
      <c r="Y2485">
        <v>0</v>
      </c>
      <c r="Z2485">
        <v>0</v>
      </c>
    </row>
    <row r="2486" spans="1:26" x14ac:dyDescent="0.25">
      <c r="A2486">
        <v>305766</v>
      </c>
      <c r="B2486">
        <v>202501</v>
      </c>
      <c r="C2486">
        <v>1</v>
      </c>
      <c r="D2486" t="s">
        <v>12749</v>
      </c>
      <c r="E2486">
        <v>4</v>
      </c>
      <c r="F2486">
        <v>659</v>
      </c>
      <c r="G2486">
        <v>137</v>
      </c>
      <c r="H2486">
        <v>28</v>
      </c>
      <c r="I2486">
        <v>6</v>
      </c>
      <c r="J2486">
        <v>4576</v>
      </c>
      <c r="K2486">
        <v>0</v>
      </c>
      <c r="L2486">
        <v>11.5</v>
      </c>
      <c r="M2486">
        <v>1</v>
      </c>
      <c r="N2486">
        <v>2</v>
      </c>
      <c r="O2486">
        <v>1</v>
      </c>
      <c r="P2486">
        <v>1</v>
      </c>
      <c r="Q2486">
        <v>6.5</v>
      </c>
      <c r="R2486">
        <v>0</v>
      </c>
      <c r="S2486">
        <v>0</v>
      </c>
      <c r="T2486">
        <v>900582</v>
      </c>
      <c r="U2486">
        <v>71507</v>
      </c>
      <c r="V2486">
        <v>71146</v>
      </c>
      <c r="W2486" t="s">
        <v>12616</v>
      </c>
      <c r="X2486" t="s">
        <v>13887</v>
      </c>
      <c r="Y2486">
        <v>0</v>
      </c>
      <c r="Z2486">
        <v>5588</v>
      </c>
    </row>
    <row r="2487" spans="1:26" x14ac:dyDescent="0.25">
      <c r="A2487">
        <v>305766</v>
      </c>
      <c r="B2487">
        <v>202501</v>
      </c>
      <c r="C2487">
        <v>2</v>
      </c>
      <c r="D2487" t="s">
        <v>12749</v>
      </c>
      <c r="E2487">
        <v>4</v>
      </c>
      <c r="F2487">
        <v>659</v>
      </c>
      <c r="G2487">
        <v>137</v>
      </c>
      <c r="H2487">
        <v>28</v>
      </c>
      <c r="I2487">
        <v>6</v>
      </c>
      <c r="J2487">
        <v>4576</v>
      </c>
      <c r="K2487">
        <v>0</v>
      </c>
      <c r="L2487">
        <v>11.5</v>
      </c>
      <c r="M2487">
        <v>1</v>
      </c>
      <c r="N2487">
        <v>2</v>
      </c>
      <c r="O2487">
        <v>1</v>
      </c>
      <c r="P2487">
        <v>1</v>
      </c>
      <c r="Q2487">
        <v>6.5</v>
      </c>
      <c r="R2487">
        <v>0</v>
      </c>
      <c r="S2487">
        <v>0</v>
      </c>
      <c r="T2487">
        <v>900582</v>
      </c>
      <c r="U2487">
        <v>71507</v>
      </c>
      <c r="V2487">
        <v>71146</v>
      </c>
      <c r="W2487" t="s">
        <v>12616</v>
      </c>
      <c r="X2487" t="s">
        <v>13887</v>
      </c>
      <c r="Y2487">
        <v>0</v>
      </c>
      <c r="Z2487">
        <v>5588</v>
      </c>
    </row>
    <row r="2488" spans="1:26" x14ac:dyDescent="0.25">
      <c r="A2488">
        <v>305767</v>
      </c>
      <c r="B2488">
        <v>202501</v>
      </c>
      <c r="C2488">
        <v>1</v>
      </c>
      <c r="D2488" t="s">
        <v>13261</v>
      </c>
      <c r="E2488">
        <v>4</v>
      </c>
      <c r="F2488">
        <v>353</v>
      </c>
      <c r="G2488">
        <v>65</v>
      </c>
      <c r="H2488">
        <v>12</v>
      </c>
      <c r="I2488">
        <v>3</v>
      </c>
      <c r="J2488">
        <v>11717</v>
      </c>
      <c r="K2488">
        <v>6549</v>
      </c>
      <c r="L2488">
        <v>5.5</v>
      </c>
      <c r="M2488">
        <v>0</v>
      </c>
      <c r="N2488">
        <v>2</v>
      </c>
      <c r="O2488">
        <v>2</v>
      </c>
      <c r="P2488">
        <v>1</v>
      </c>
      <c r="Q2488">
        <v>0</v>
      </c>
      <c r="R2488">
        <v>0.5</v>
      </c>
      <c r="S2488">
        <v>0</v>
      </c>
      <c r="T2488">
        <v>900582</v>
      </c>
      <c r="U2488">
        <v>71159</v>
      </c>
      <c r="V2488">
        <v>71278</v>
      </c>
      <c r="W2488" t="s">
        <v>12629</v>
      </c>
      <c r="X2488" t="s">
        <v>13887</v>
      </c>
      <c r="Y2488">
        <v>0</v>
      </c>
      <c r="Z2488">
        <v>14300</v>
      </c>
    </row>
    <row r="2489" spans="1:26" x14ac:dyDescent="0.25">
      <c r="A2489">
        <v>305767</v>
      </c>
      <c r="B2489">
        <v>202501</v>
      </c>
      <c r="C2489">
        <v>2</v>
      </c>
      <c r="D2489" t="s">
        <v>13261</v>
      </c>
      <c r="E2489">
        <v>4</v>
      </c>
      <c r="F2489">
        <v>353</v>
      </c>
      <c r="G2489">
        <v>65</v>
      </c>
      <c r="H2489">
        <v>12</v>
      </c>
      <c r="I2489">
        <v>3</v>
      </c>
      <c r="J2489">
        <v>11717</v>
      </c>
      <c r="K2489">
        <v>6549</v>
      </c>
      <c r="L2489">
        <v>5.5</v>
      </c>
      <c r="M2489">
        <v>0</v>
      </c>
      <c r="N2489">
        <v>2</v>
      </c>
      <c r="O2489">
        <v>2</v>
      </c>
      <c r="P2489">
        <v>1</v>
      </c>
      <c r="Q2489">
        <v>0</v>
      </c>
      <c r="R2489">
        <v>0.5</v>
      </c>
      <c r="S2489">
        <v>0</v>
      </c>
      <c r="T2489">
        <v>900582</v>
      </c>
      <c r="U2489">
        <v>71159</v>
      </c>
      <c r="V2489">
        <v>71278</v>
      </c>
      <c r="W2489" t="s">
        <v>12629</v>
      </c>
      <c r="X2489" t="s">
        <v>13887</v>
      </c>
      <c r="Y2489">
        <v>0</v>
      </c>
      <c r="Z2489">
        <v>14300</v>
      </c>
    </row>
    <row r="2490" spans="1:26" x14ac:dyDescent="0.25">
      <c r="A2490">
        <v>305769</v>
      </c>
      <c r="B2490">
        <v>202501</v>
      </c>
      <c r="C2490">
        <v>1</v>
      </c>
      <c r="D2490" t="s">
        <v>13455</v>
      </c>
      <c r="E2490">
        <v>4</v>
      </c>
      <c r="F2490">
        <v>916</v>
      </c>
      <c r="G2490">
        <v>200</v>
      </c>
      <c r="H2490">
        <v>23</v>
      </c>
      <c r="I2490">
        <v>9</v>
      </c>
      <c r="J2490">
        <v>0</v>
      </c>
      <c r="K2490">
        <v>0</v>
      </c>
      <c r="L2490">
        <v>0</v>
      </c>
      <c r="M2490">
        <v>0</v>
      </c>
      <c r="N2490">
        <v>0</v>
      </c>
      <c r="O2490">
        <v>0</v>
      </c>
      <c r="P2490">
        <v>0</v>
      </c>
      <c r="Q2490">
        <v>0</v>
      </c>
      <c r="R2490">
        <v>0</v>
      </c>
      <c r="S2490">
        <v>0</v>
      </c>
      <c r="T2490">
        <v>900582</v>
      </c>
      <c r="U2490">
        <v>71506</v>
      </c>
      <c r="V2490">
        <v>71527</v>
      </c>
      <c r="W2490" t="s">
        <v>12609</v>
      </c>
      <c r="X2490" t="s">
        <v>13887</v>
      </c>
      <c r="Y2490">
        <v>0</v>
      </c>
      <c r="Z2490">
        <v>0</v>
      </c>
    </row>
    <row r="2491" spans="1:26" x14ac:dyDescent="0.25">
      <c r="A2491">
        <v>305769</v>
      </c>
      <c r="B2491">
        <v>202501</v>
      </c>
      <c r="C2491">
        <v>2</v>
      </c>
      <c r="D2491" t="s">
        <v>13455</v>
      </c>
      <c r="E2491">
        <v>4</v>
      </c>
      <c r="F2491">
        <v>916</v>
      </c>
      <c r="G2491">
        <v>200</v>
      </c>
      <c r="H2491">
        <v>23</v>
      </c>
      <c r="I2491">
        <v>9</v>
      </c>
      <c r="J2491">
        <v>0</v>
      </c>
      <c r="K2491">
        <v>0</v>
      </c>
      <c r="L2491">
        <v>0</v>
      </c>
      <c r="M2491">
        <v>0</v>
      </c>
      <c r="N2491">
        <v>0</v>
      </c>
      <c r="O2491">
        <v>0</v>
      </c>
      <c r="P2491">
        <v>0</v>
      </c>
      <c r="Q2491">
        <v>0</v>
      </c>
      <c r="R2491">
        <v>0</v>
      </c>
      <c r="S2491">
        <v>0</v>
      </c>
      <c r="T2491">
        <v>900582</v>
      </c>
      <c r="U2491">
        <v>71506</v>
      </c>
      <c r="V2491">
        <v>71527</v>
      </c>
      <c r="W2491" t="s">
        <v>12609</v>
      </c>
      <c r="X2491" t="s">
        <v>13887</v>
      </c>
      <c r="Y2491">
        <v>0</v>
      </c>
      <c r="Z2491">
        <v>0</v>
      </c>
    </row>
    <row r="2492" spans="1:26" x14ac:dyDescent="0.25">
      <c r="A2492">
        <v>305770</v>
      </c>
      <c r="B2492">
        <v>202501</v>
      </c>
      <c r="C2492">
        <v>1</v>
      </c>
      <c r="D2492" t="s">
        <v>12866</v>
      </c>
      <c r="E2492">
        <v>4</v>
      </c>
      <c r="F2492">
        <v>906</v>
      </c>
      <c r="G2492">
        <v>285</v>
      </c>
      <c r="H2492">
        <v>24</v>
      </c>
      <c r="I2492">
        <v>7</v>
      </c>
      <c r="J2492">
        <v>0</v>
      </c>
      <c r="K2492">
        <v>900</v>
      </c>
      <c r="L2492">
        <v>0.5</v>
      </c>
      <c r="M2492">
        <v>0.5</v>
      </c>
      <c r="N2492">
        <v>0</v>
      </c>
      <c r="O2492">
        <v>0</v>
      </c>
      <c r="P2492">
        <v>0</v>
      </c>
      <c r="Q2492">
        <v>0</v>
      </c>
      <c r="R2492">
        <v>0</v>
      </c>
      <c r="S2492">
        <v>0</v>
      </c>
      <c r="T2492">
        <v>71251</v>
      </c>
      <c r="U2492">
        <v>71252</v>
      </c>
      <c r="V2492">
        <v>700258</v>
      </c>
      <c r="W2492" t="s">
        <v>12592</v>
      </c>
      <c r="X2492" t="s">
        <v>13885</v>
      </c>
      <c r="Y2492">
        <v>0</v>
      </c>
      <c r="Z2492">
        <v>90</v>
      </c>
    </row>
    <row r="2493" spans="1:26" x14ac:dyDescent="0.25">
      <c r="A2493">
        <v>305770</v>
      </c>
      <c r="B2493">
        <v>202501</v>
      </c>
      <c r="C2493">
        <v>2</v>
      </c>
      <c r="D2493" t="s">
        <v>12866</v>
      </c>
      <c r="E2493">
        <v>4</v>
      </c>
      <c r="F2493">
        <v>906</v>
      </c>
      <c r="G2493">
        <v>285</v>
      </c>
      <c r="H2493">
        <v>24</v>
      </c>
      <c r="I2493">
        <v>7</v>
      </c>
      <c r="J2493">
        <v>0</v>
      </c>
      <c r="K2493">
        <v>900</v>
      </c>
      <c r="L2493">
        <v>0.5</v>
      </c>
      <c r="M2493">
        <v>0.5</v>
      </c>
      <c r="N2493">
        <v>0</v>
      </c>
      <c r="O2493">
        <v>0</v>
      </c>
      <c r="P2493">
        <v>0</v>
      </c>
      <c r="Q2493">
        <v>0</v>
      </c>
      <c r="R2493">
        <v>0</v>
      </c>
      <c r="S2493">
        <v>0</v>
      </c>
      <c r="T2493">
        <v>71251</v>
      </c>
      <c r="U2493">
        <v>71252</v>
      </c>
      <c r="V2493">
        <v>700258</v>
      </c>
      <c r="W2493" t="s">
        <v>12592</v>
      </c>
      <c r="X2493" t="s">
        <v>13885</v>
      </c>
      <c r="Y2493">
        <v>0</v>
      </c>
      <c r="Z2493">
        <v>90</v>
      </c>
    </row>
    <row r="2494" spans="1:26" x14ac:dyDescent="0.25">
      <c r="A2494">
        <v>305771</v>
      </c>
      <c r="B2494">
        <v>202501</v>
      </c>
      <c r="C2494">
        <v>1</v>
      </c>
      <c r="D2494" t="s">
        <v>13034</v>
      </c>
      <c r="E2494">
        <v>4</v>
      </c>
      <c r="F2494">
        <v>893</v>
      </c>
      <c r="G2494">
        <v>194</v>
      </c>
      <c r="H2494">
        <v>33</v>
      </c>
      <c r="I2494">
        <v>10</v>
      </c>
      <c r="J2494">
        <v>0</v>
      </c>
      <c r="K2494">
        <v>2000</v>
      </c>
      <c r="L2494">
        <v>0</v>
      </c>
      <c r="M2494">
        <v>0</v>
      </c>
      <c r="N2494">
        <v>0</v>
      </c>
      <c r="O2494">
        <v>0</v>
      </c>
      <c r="P2494">
        <v>0</v>
      </c>
      <c r="Q2494">
        <v>0</v>
      </c>
      <c r="R2494">
        <v>0</v>
      </c>
      <c r="S2494">
        <v>0</v>
      </c>
      <c r="T2494">
        <v>900582</v>
      </c>
      <c r="U2494">
        <v>71507</v>
      </c>
      <c r="V2494">
        <v>71531</v>
      </c>
      <c r="W2494" t="s">
        <v>12616</v>
      </c>
      <c r="X2494" t="s">
        <v>13887</v>
      </c>
      <c r="Y2494">
        <v>0</v>
      </c>
      <c r="Z2494">
        <v>200</v>
      </c>
    </row>
    <row r="2495" spans="1:26" x14ac:dyDescent="0.25">
      <c r="A2495">
        <v>305771</v>
      </c>
      <c r="B2495">
        <v>202501</v>
      </c>
      <c r="C2495">
        <v>2</v>
      </c>
      <c r="D2495" t="s">
        <v>13034</v>
      </c>
      <c r="E2495">
        <v>4</v>
      </c>
      <c r="F2495">
        <v>893</v>
      </c>
      <c r="G2495">
        <v>194</v>
      </c>
      <c r="H2495">
        <v>33</v>
      </c>
      <c r="I2495">
        <v>10</v>
      </c>
      <c r="J2495">
        <v>0</v>
      </c>
      <c r="K2495">
        <v>2000</v>
      </c>
      <c r="L2495">
        <v>0</v>
      </c>
      <c r="M2495">
        <v>0</v>
      </c>
      <c r="N2495">
        <v>0</v>
      </c>
      <c r="O2495">
        <v>0</v>
      </c>
      <c r="P2495">
        <v>0</v>
      </c>
      <c r="Q2495">
        <v>0</v>
      </c>
      <c r="R2495">
        <v>0</v>
      </c>
      <c r="S2495">
        <v>0</v>
      </c>
      <c r="T2495">
        <v>900582</v>
      </c>
      <c r="U2495">
        <v>71507</v>
      </c>
      <c r="V2495">
        <v>71531</v>
      </c>
      <c r="W2495" t="s">
        <v>12616</v>
      </c>
      <c r="X2495" t="s">
        <v>13887</v>
      </c>
      <c r="Y2495">
        <v>0</v>
      </c>
      <c r="Z2495">
        <v>200</v>
      </c>
    </row>
    <row r="2496" spans="1:26" x14ac:dyDescent="0.25">
      <c r="A2496">
        <v>305772</v>
      </c>
      <c r="B2496">
        <v>202501</v>
      </c>
      <c r="C2496">
        <v>1</v>
      </c>
      <c r="D2496" t="s">
        <v>13588</v>
      </c>
      <c r="E2496">
        <v>4</v>
      </c>
      <c r="F2496">
        <v>616</v>
      </c>
      <c r="G2496">
        <v>133</v>
      </c>
      <c r="H2496">
        <v>13</v>
      </c>
      <c r="I2496">
        <v>4</v>
      </c>
      <c r="J2496">
        <v>5456</v>
      </c>
      <c r="K2496">
        <v>9800</v>
      </c>
      <c r="L2496">
        <v>8</v>
      </c>
      <c r="M2496">
        <v>2</v>
      </c>
      <c r="N2496">
        <v>4</v>
      </c>
      <c r="O2496">
        <v>0</v>
      </c>
      <c r="P2496">
        <v>1</v>
      </c>
      <c r="Q2496">
        <v>0</v>
      </c>
      <c r="R2496">
        <v>1</v>
      </c>
      <c r="S2496">
        <v>0</v>
      </c>
      <c r="T2496">
        <v>71030</v>
      </c>
      <c r="U2496">
        <v>71505</v>
      </c>
      <c r="V2496">
        <v>71517</v>
      </c>
      <c r="W2496" t="s">
        <v>12648</v>
      </c>
      <c r="X2496" t="s">
        <v>12595</v>
      </c>
      <c r="Y2496">
        <v>0</v>
      </c>
      <c r="Z2496">
        <v>6790</v>
      </c>
    </row>
    <row r="2497" spans="1:26" x14ac:dyDescent="0.25">
      <c r="A2497">
        <v>305772</v>
      </c>
      <c r="B2497">
        <v>202501</v>
      </c>
      <c r="C2497">
        <v>2</v>
      </c>
      <c r="D2497" t="s">
        <v>13588</v>
      </c>
      <c r="E2497">
        <v>4</v>
      </c>
      <c r="F2497">
        <v>616</v>
      </c>
      <c r="G2497">
        <v>133</v>
      </c>
      <c r="H2497">
        <v>13</v>
      </c>
      <c r="I2497">
        <v>4</v>
      </c>
      <c r="J2497">
        <v>5456</v>
      </c>
      <c r="K2497">
        <v>9800</v>
      </c>
      <c r="L2497">
        <v>8</v>
      </c>
      <c r="M2497">
        <v>2</v>
      </c>
      <c r="N2497">
        <v>4</v>
      </c>
      <c r="O2497">
        <v>0</v>
      </c>
      <c r="P2497">
        <v>1</v>
      </c>
      <c r="Q2497">
        <v>0</v>
      </c>
      <c r="R2497">
        <v>1</v>
      </c>
      <c r="S2497">
        <v>0</v>
      </c>
      <c r="T2497">
        <v>71030</v>
      </c>
      <c r="U2497">
        <v>71505</v>
      </c>
      <c r="V2497">
        <v>71517</v>
      </c>
      <c r="W2497" t="s">
        <v>12648</v>
      </c>
      <c r="X2497" t="s">
        <v>12595</v>
      </c>
      <c r="Y2497">
        <v>0</v>
      </c>
      <c r="Z2497">
        <v>6790</v>
      </c>
    </row>
    <row r="2498" spans="1:26" x14ac:dyDescent="0.25">
      <c r="A2498">
        <v>305773</v>
      </c>
      <c r="B2498">
        <v>202501</v>
      </c>
      <c r="C2498">
        <v>1</v>
      </c>
      <c r="D2498" t="s">
        <v>13087</v>
      </c>
      <c r="E2498">
        <v>4</v>
      </c>
      <c r="F2498">
        <v>492</v>
      </c>
      <c r="G2498">
        <v>96</v>
      </c>
      <c r="H2498">
        <v>20</v>
      </c>
      <c r="I2498">
        <v>4</v>
      </c>
      <c r="J2498">
        <v>8339</v>
      </c>
      <c r="K2498">
        <v>5960</v>
      </c>
      <c r="L2498">
        <v>6</v>
      </c>
      <c r="M2498">
        <v>3</v>
      </c>
      <c r="N2498">
        <v>1</v>
      </c>
      <c r="O2498">
        <v>0</v>
      </c>
      <c r="P2498">
        <v>0</v>
      </c>
      <c r="Q2498">
        <v>1</v>
      </c>
      <c r="R2498">
        <v>1</v>
      </c>
      <c r="S2498">
        <v>0</v>
      </c>
      <c r="T2498">
        <v>71030</v>
      </c>
      <c r="U2498">
        <v>71031</v>
      </c>
      <c r="V2498">
        <v>71015</v>
      </c>
      <c r="W2498" t="s">
        <v>12596</v>
      </c>
      <c r="X2498" t="s">
        <v>12595</v>
      </c>
      <c r="Y2498">
        <v>0</v>
      </c>
      <c r="Z2498">
        <v>10626</v>
      </c>
    </row>
    <row r="2499" spans="1:26" x14ac:dyDescent="0.25">
      <c r="A2499">
        <v>305773</v>
      </c>
      <c r="B2499">
        <v>202501</v>
      </c>
      <c r="C2499">
        <v>2</v>
      </c>
      <c r="D2499" t="s">
        <v>13087</v>
      </c>
      <c r="E2499">
        <v>4</v>
      </c>
      <c r="F2499">
        <v>492</v>
      </c>
      <c r="G2499">
        <v>96</v>
      </c>
      <c r="H2499">
        <v>20</v>
      </c>
      <c r="I2499">
        <v>4</v>
      </c>
      <c r="J2499">
        <v>8339</v>
      </c>
      <c r="K2499">
        <v>5960</v>
      </c>
      <c r="L2499">
        <v>6</v>
      </c>
      <c r="M2499">
        <v>3</v>
      </c>
      <c r="N2499">
        <v>1</v>
      </c>
      <c r="O2499">
        <v>0</v>
      </c>
      <c r="P2499">
        <v>0</v>
      </c>
      <c r="Q2499">
        <v>1</v>
      </c>
      <c r="R2499">
        <v>1</v>
      </c>
      <c r="S2499">
        <v>0</v>
      </c>
      <c r="T2499">
        <v>71030</v>
      </c>
      <c r="U2499">
        <v>71031</v>
      </c>
      <c r="V2499">
        <v>71015</v>
      </c>
      <c r="W2499" t="s">
        <v>12596</v>
      </c>
      <c r="X2499" t="s">
        <v>12595</v>
      </c>
      <c r="Y2499">
        <v>0</v>
      </c>
      <c r="Z2499">
        <v>10626</v>
      </c>
    </row>
    <row r="2500" spans="1:26" x14ac:dyDescent="0.25">
      <c r="A2500">
        <v>305775</v>
      </c>
      <c r="B2500">
        <v>202501</v>
      </c>
      <c r="C2500">
        <v>1</v>
      </c>
      <c r="D2500" t="s">
        <v>13781</v>
      </c>
      <c r="E2500">
        <v>4</v>
      </c>
      <c r="F2500">
        <v>114</v>
      </c>
      <c r="G2500">
        <v>43</v>
      </c>
      <c r="H2500">
        <v>7</v>
      </c>
      <c r="I2500">
        <v>4</v>
      </c>
      <c r="J2500">
        <v>17928</v>
      </c>
      <c r="K2500">
        <v>586</v>
      </c>
      <c r="L2500">
        <v>17.5</v>
      </c>
      <c r="M2500">
        <v>3.5</v>
      </c>
      <c r="N2500">
        <v>3.5</v>
      </c>
      <c r="O2500">
        <v>3.5</v>
      </c>
      <c r="P2500">
        <v>1.5</v>
      </c>
      <c r="Q2500">
        <v>5</v>
      </c>
      <c r="R2500">
        <v>0.5</v>
      </c>
      <c r="S2500">
        <v>0</v>
      </c>
      <c r="T2500">
        <v>71251</v>
      </c>
      <c r="U2500">
        <v>700023</v>
      </c>
      <c r="V2500">
        <v>700130</v>
      </c>
      <c r="W2500" t="s">
        <v>12679</v>
      </c>
      <c r="X2500" t="s">
        <v>13885</v>
      </c>
      <c r="Y2500">
        <v>0</v>
      </c>
      <c r="Z2500">
        <v>22723</v>
      </c>
    </row>
    <row r="2501" spans="1:26" x14ac:dyDescent="0.25">
      <c r="A2501">
        <v>305775</v>
      </c>
      <c r="B2501">
        <v>202501</v>
      </c>
      <c r="C2501">
        <v>2</v>
      </c>
      <c r="D2501" t="s">
        <v>13781</v>
      </c>
      <c r="E2501">
        <v>4</v>
      </c>
      <c r="F2501">
        <v>114</v>
      </c>
      <c r="G2501">
        <v>43</v>
      </c>
      <c r="H2501">
        <v>7</v>
      </c>
      <c r="I2501">
        <v>4</v>
      </c>
      <c r="J2501">
        <v>17928</v>
      </c>
      <c r="K2501">
        <v>586</v>
      </c>
      <c r="L2501">
        <v>17.5</v>
      </c>
      <c r="M2501">
        <v>3.5</v>
      </c>
      <c r="N2501">
        <v>3.5</v>
      </c>
      <c r="O2501">
        <v>3.5</v>
      </c>
      <c r="P2501">
        <v>1.5</v>
      </c>
      <c r="Q2501">
        <v>5</v>
      </c>
      <c r="R2501">
        <v>0.5</v>
      </c>
      <c r="S2501">
        <v>0</v>
      </c>
      <c r="T2501">
        <v>71251</v>
      </c>
      <c r="U2501">
        <v>700023</v>
      </c>
      <c r="V2501">
        <v>700130</v>
      </c>
      <c r="W2501" t="s">
        <v>12679</v>
      </c>
      <c r="X2501" t="s">
        <v>13885</v>
      </c>
      <c r="Y2501">
        <v>0</v>
      </c>
      <c r="Z2501">
        <v>22723</v>
      </c>
    </row>
    <row r="2502" spans="1:26" x14ac:dyDescent="0.25">
      <c r="A2502">
        <v>305776</v>
      </c>
      <c r="B2502">
        <v>202501</v>
      </c>
      <c r="C2502">
        <v>1</v>
      </c>
      <c r="D2502" t="s">
        <v>12824</v>
      </c>
      <c r="E2502">
        <v>4</v>
      </c>
      <c r="F2502">
        <v>149</v>
      </c>
      <c r="G2502">
        <v>57</v>
      </c>
      <c r="H2502">
        <v>4</v>
      </c>
      <c r="I2502">
        <v>2</v>
      </c>
      <c r="J2502">
        <v>16113</v>
      </c>
      <c r="K2502">
        <v>0</v>
      </c>
      <c r="L2502">
        <v>18.5</v>
      </c>
      <c r="M2502">
        <v>4</v>
      </c>
      <c r="N2502">
        <v>5.5</v>
      </c>
      <c r="O2502">
        <v>4.5</v>
      </c>
      <c r="P2502">
        <v>3</v>
      </c>
      <c r="Q2502">
        <v>1.5</v>
      </c>
      <c r="R2502">
        <v>0</v>
      </c>
      <c r="S2502">
        <v>0</v>
      </c>
      <c r="T2502">
        <v>71251</v>
      </c>
      <c r="U2502">
        <v>71248</v>
      </c>
      <c r="V2502">
        <v>71245</v>
      </c>
      <c r="W2502" t="s">
        <v>12625</v>
      </c>
      <c r="X2502" t="s">
        <v>13885</v>
      </c>
      <c r="Y2502">
        <v>20375</v>
      </c>
      <c r="Z2502">
        <v>20789</v>
      </c>
    </row>
    <row r="2503" spans="1:26" x14ac:dyDescent="0.25">
      <c r="A2503">
        <v>305776</v>
      </c>
      <c r="B2503">
        <v>202501</v>
      </c>
      <c r="C2503">
        <v>2</v>
      </c>
      <c r="D2503" t="s">
        <v>12824</v>
      </c>
      <c r="E2503">
        <v>4</v>
      </c>
      <c r="F2503">
        <v>149</v>
      </c>
      <c r="G2503">
        <v>57</v>
      </c>
      <c r="H2503">
        <v>4</v>
      </c>
      <c r="I2503">
        <v>2</v>
      </c>
      <c r="J2503">
        <v>16113</v>
      </c>
      <c r="K2503">
        <v>0</v>
      </c>
      <c r="L2503">
        <v>18.5</v>
      </c>
      <c r="M2503">
        <v>4</v>
      </c>
      <c r="N2503">
        <v>5.5</v>
      </c>
      <c r="O2503">
        <v>4.5</v>
      </c>
      <c r="P2503">
        <v>3</v>
      </c>
      <c r="Q2503">
        <v>1.5</v>
      </c>
      <c r="R2503">
        <v>0</v>
      </c>
      <c r="S2503">
        <v>0</v>
      </c>
      <c r="T2503">
        <v>71251</v>
      </c>
      <c r="U2503">
        <v>71248</v>
      </c>
      <c r="V2503">
        <v>71245</v>
      </c>
      <c r="W2503" t="s">
        <v>12625</v>
      </c>
      <c r="X2503" t="s">
        <v>13885</v>
      </c>
      <c r="Y2503">
        <v>20375</v>
      </c>
      <c r="Z2503">
        <v>20789</v>
      </c>
    </row>
    <row r="2504" spans="1:26" x14ac:dyDescent="0.25">
      <c r="A2504">
        <v>305779</v>
      </c>
      <c r="B2504">
        <v>202501</v>
      </c>
      <c r="C2504">
        <v>1</v>
      </c>
      <c r="D2504" t="s">
        <v>12881</v>
      </c>
      <c r="E2504">
        <v>4</v>
      </c>
      <c r="F2504">
        <v>462</v>
      </c>
      <c r="G2504">
        <v>91</v>
      </c>
      <c r="H2504">
        <v>14</v>
      </c>
      <c r="I2504">
        <v>7</v>
      </c>
      <c r="J2504">
        <v>11106</v>
      </c>
      <c r="K2504">
        <v>1500</v>
      </c>
      <c r="L2504">
        <v>10</v>
      </c>
      <c r="M2504">
        <v>4.5</v>
      </c>
      <c r="N2504">
        <v>0</v>
      </c>
      <c r="O2504">
        <v>0.5</v>
      </c>
      <c r="P2504">
        <v>1.5</v>
      </c>
      <c r="Q2504">
        <v>2.5</v>
      </c>
      <c r="R2504">
        <v>1</v>
      </c>
      <c r="S2504">
        <v>0</v>
      </c>
      <c r="T2504">
        <v>900582</v>
      </c>
      <c r="U2504">
        <v>71276</v>
      </c>
      <c r="V2504">
        <v>70082</v>
      </c>
      <c r="W2504" t="s">
        <v>12631</v>
      </c>
      <c r="X2504" t="s">
        <v>13887</v>
      </c>
      <c r="Y2504">
        <v>13480</v>
      </c>
      <c r="Z2504">
        <v>11408</v>
      </c>
    </row>
    <row r="2505" spans="1:26" x14ac:dyDescent="0.25">
      <c r="A2505">
        <v>305779</v>
      </c>
      <c r="B2505">
        <v>202501</v>
      </c>
      <c r="C2505">
        <v>2</v>
      </c>
      <c r="D2505" t="s">
        <v>12881</v>
      </c>
      <c r="E2505">
        <v>4</v>
      </c>
      <c r="F2505">
        <v>462</v>
      </c>
      <c r="G2505">
        <v>91</v>
      </c>
      <c r="H2505">
        <v>14</v>
      </c>
      <c r="I2505">
        <v>7</v>
      </c>
      <c r="J2505">
        <v>11106</v>
      </c>
      <c r="K2505">
        <v>1500</v>
      </c>
      <c r="L2505">
        <v>10</v>
      </c>
      <c r="M2505">
        <v>4.5</v>
      </c>
      <c r="N2505">
        <v>0</v>
      </c>
      <c r="O2505">
        <v>0.5</v>
      </c>
      <c r="P2505">
        <v>1.5</v>
      </c>
      <c r="Q2505">
        <v>2.5</v>
      </c>
      <c r="R2505">
        <v>1</v>
      </c>
      <c r="S2505">
        <v>0</v>
      </c>
      <c r="T2505">
        <v>900582</v>
      </c>
      <c r="U2505">
        <v>71276</v>
      </c>
      <c r="V2505">
        <v>70082</v>
      </c>
      <c r="W2505" t="s">
        <v>12631</v>
      </c>
      <c r="X2505" t="s">
        <v>13887</v>
      </c>
      <c r="Y2505">
        <v>13480</v>
      </c>
      <c r="Z2505">
        <v>11408</v>
      </c>
    </row>
    <row r="2506" spans="1:26" x14ac:dyDescent="0.25">
      <c r="A2506">
        <v>305781</v>
      </c>
      <c r="B2506">
        <v>202501</v>
      </c>
      <c r="C2506">
        <v>1</v>
      </c>
      <c r="D2506" t="s">
        <v>13782</v>
      </c>
      <c r="E2506">
        <v>4</v>
      </c>
      <c r="F2506">
        <v>173</v>
      </c>
      <c r="G2506">
        <v>65</v>
      </c>
      <c r="H2506">
        <v>8</v>
      </c>
      <c r="I2506">
        <v>4</v>
      </c>
      <c r="J2506">
        <v>11239</v>
      </c>
      <c r="K2506">
        <v>37750</v>
      </c>
      <c r="L2506">
        <v>12.5</v>
      </c>
      <c r="M2506">
        <v>1</v>
      </c>
      <c r="N2506">
        <v>1</v>
      </c>
      <c r="O2506">
        <v>4</v>
      </c>
      <c r="P2506">
        <v>1</v>
      </c>
      <c r="Q2506">
        <v>4</v>
      </c>
      <c r="R2506">
        <v>1.5</v>
      </c>
      <c r="S2506">
        <v>0</v>
      </c>
      <c r="T2506">
        <v>71251</v>
      </c>
      <c r="U2506">
        <v>70067</v>
      </c>
      <c r="V2506">
        <v>71349</v>
      </c>
      <c r="W2506" t="s">
        <v>12636</v>
      </c>
      <c r="X2506" t="s">
        <v>13885</v>
      </c>
      <c r="Y2506">
        <v>0</v>
      </c>
      <c r="Z2506">
        <v>19836</v>
      </c>
    </row>
    <row r="2507" spans="1:26" x14ac:dyDescent="0.25">
      <c r="A2507">
        <v>305781</v>
      </c>
      <c r="B2507">
        <v>202501</v>
      </c>
      <c r="C2507">
        <v>2</v>
      </c>
      <c r="D2507" t="s">
        <v>13782</v>
      </c>
      <c r="E2507">
        <v>4</v>
      </c>
      <c r="F2507">
        <v>173</v>
      </c>
      <c r="G2507">
        <v>65</v>
      </c>
      <c r="H2507">
        <v>8</v>
      </c>
      <c r="I2507">
        <v>4</v>
      </c>
      <c r="J2507">
        <v>11239</v>
      </c>
      <c r="K2507">
        <v>37750</v>
      </c>
      <c r="L2507">
        <v>12.5</v>
      </c>
      <c r="M2507">
        <v>1</v>
      </c>
      <c r="N2507">
        <v>1</v>
      </c>
      <c r="O2507">
        <v>4</v>
      </c>
      <c r="P2507">
        <v>1</v>
      </c>
      <c r="Q2507">
        <v>4</v>
      </c>
      <c r="R2507">
        <v>1.5</v>
      </c>
      <c r="S2507">
        <v>0</v>
      </c>
      <c r="T2507">
        <v>71251</v>
      </c>
      <c r="U2507">
        <v>70067</v>
      </c>
      <c r="V2507">
        <v>71349</v>
      </c>
      <c r="W2507" t="s">
        <v>12636</v>
      </c>
      <c r="X2507" t="s">
        <v>13885</v>
      </c>
      <c r="Y2507">
        <v>0</v>
      </c>
      <c r="Z2507">
        <v>19836</v>
      </c>
    </row>
    <row r="2508" spans="1:26" x14ac:dyDescent="0.25">
      <c r="A2508">
        <v>305783</v>
      </c>
      <c r="B2508">
        <v>202501</v>
      </c>
      <c r="C2508">
        <v>1</v>
      </c>
      <c r="D2508" t="s">
        <v>13271</v>
      </c>
      <c r="E2508">
        <v>4</v>
      </c>
      <c r="F2508">
        <v>916</v>
      </c>
      <c r="G2508">
        <v>230</v>
      </c>
      <c r="H2508">
        <v>27</v>
      </c>
      <c r="I2508">
        <v>7</v>
      </c>
      <c r="J2508">
        <v>0</v>
      </c>
      <c r="K2508">
        <v>0</v>
      </c>
      <c r="L2508">
        <v>0</v>
      </c>
      <c r="M2508">
        <v>0</v>
      </c>
      <c r="N2508">
        <v>0</v>
      </c>
      <c r="O2508">
        <v>0</v>
      </c>
      <c r="P2508">
        <v>0</v>
      </c>
      <c r="Q2508">
        <v>0</v>
      </c>
      <c r="R2508">
        <v>0</v>
      </c>
      <c r="S2508">
        <v>0</v>
      </c>
      <c r="T2508">
        <v>71030</v>
      </c>
      <c r="U2508">
        <v>71045</v>
      </c>
      <c r="V2508">
        <v>71436</v>
      </c>
      <c r="W2508" t="s">
        <v>12661</v>
      </c>
      <c r="X2508" t="s">
        <v>12595</v>
      </c>
      <c r="Y2508">
        <v>0</v>
      </c>
      <c r="Z2508">
        <v>0</v>
      </c>
    </row>
    <row r="2509" spans="1:26" x14ac:dyDescent="0.25">
      <c r="A2509">
        <v>305783</v>
      </c>
      <c r="B2509">
        <v>202501</v>
      </c>
      <c r="C2509">
        <v>2</v>
      </c>
      <c r="D2509" t="s">
        <v>13271</v>
      </c>
      <c r="E2509">
        <v>4</v>
      </c>
      <c r="F2509">
        <v>916</v>
      </c>
      <c r="G2509">
        <v>230</v>
      </c>
      <c r="H2509">
        <v>27</v>
      </c>
      <c r="I2509">
        <v>7</v>
      </c>
      <c r="J2509">
        <v>0</v>
      </c>
      <c r="K2509">
        <v>0</v>
      </c>
      <c r="L2509">
        <v>0</v>
      </c>
      <c r="M2509">
        <v>0</v>
      </c>
      <c r="N2509">
        <v>0</v>
      </c>
      <c r="O2509">
        <v>0</v>
      </c>
      <c r="P2509">
        <v>0</v>
      </c>
      <c r="Q2509">
        <v>0</v>
      </c>
      <c r="R2509">
        <v>0</v>
      </c>
      <c r="S2509">
        <v>0</v>
      </c>
      <c r="T2509">
        <v>71030</v>
      </c>
      <c r="U2509">
        <v>71045</v>
      </c>
      <c r="V2509">
        <v>71436</v>
      </c>
      <c r="W2509" t="s">
        <v>12661</v>
      </c>
      <c r="X2509" t="s">
        <v>12595</v>
      </c>
      <c r="Y2509">
        <v>0</v>
      </c>
      <c r="Z2509">
        <v>0</v>
      </c>
    </row>
    <row r="2510" spans="1:26" x14ac:dyDescent="0.25">
      <c r="A2510">
        <v>305787</v>
      </c>
      <c r="B2510">
        <v>202501</v>
      </c>
      <c r="C2510">
        <v>1</v>
      </c>
      <c r="D2510" t="s">
        <v>12882</v>
      </c>
      <c r="E2510">
        <v>4</v>
      </c>
      <c r="F2510">
        <v>15</v>
      </c>
      <c r="G2510">
        <v>4</v>
      </c>
      <c r="H2510">
        <v>1</v>
      </c>
      <c r="I2510">
        <v>1</v>
      </c>
      <c r="J2510">
        <v>15674</v>
      </c>
      <c r="K2510">
        <v>189936</v>
      </c>
      <c r="L2510">
        <v>22.5</v>
      </c>
      <c r="M2510">
        <v>6</v>
      </c>
      <c r="N2510">
        <v>8</v>
      </c>
      <c r="O2510">
        <v>0.5</v>
      </c>
      <c r="P2510">
        <v>2</v>
      </c>
      <c r="Q2510">
        <v>2</v>
      </c>
      <c r="R2510">
        <v>4</v>
      </c>
      <c r="S2510">
        <v>0</v>
      </c>
      <c r="T2510">
        <v>71590</v>
      </c>
      <c r="U2510">
        <v>71050</v>
      </c>
      <c r="V2510">
        <v>71051</v>
      </c>
      <c r="W2510" t="s">
        <v>12605</v>
      </c>
      <c r="X2510" t="s">
        <v>12590</v>
      </c>
      <c r="Y2510">
        <v>53175</v>
      </c>
      <c r="Z2510">
        <v>38375</v>
      </c>
    </row>
    <row r="2511" spans="1:26" x14ac:dyDescent="0.25">
      <c r="A2511">
        <v>305787</v>
      </c>
      <c r="B2511">
        <v>202501</v>
      </c>
      <c r="C2511">
        <v>2</v>
      </c>
      <c r="D2511" t="s">
        <v>12882</v>
      </c>
      <c r="E2511">
        <v>4</v>
      </c>
      <c r="F2511">
        <v>15</v>
      </c>
      <c r="G2511">
        <v>4</v>
      </c>
      <c r="H2511">
        <v>1</v>
      </c>
      <c r="I2511">
        <v>1</v>
      </c>
      <c r="J2511">
        <v>15674</v>
      </c>
      <c r="K2511">
        <v>189936</v>
      </c>
      <c r="L2511">
        <v>22.5</v>
      </c>
      <c r="M2511">
        <v>6</v>
      </c>
      <c r="N2511">
        <v>8</v>
      </c>
      <c r="O2511">
        <v>0.5</v>
      </c>
      <c r="P2511">
        <v>2</v>
      </c>
      <c r="Q2511">
        <v>2</v>
      </c>
      <c r="R2511">
        <v>4</v>
      </c>
      <c r="S2511">
        <v>0</v>
      </c>
      <c r="T2511">
        <v>71590</v>
      </c>
      <c r="U2511">
        <v>71050</v>
      </c>
      <c r="V2511">
        <v>71051</v>
      </c>
      <c r="W2511" t="s">
        <v>12605</v>
      </c>
      <c r="X2511" t="s">
        <v>12590</v>
      </c>
      <c r="Y2511">
        <v>53175</v>
      </c>
      <c r="Z2511">
        <v>38375</v>
      </c>
    </row>
    <row r="2512" spans="1:26" x14ac:dyDescent="0.25">
      <c r="A2512">
        <v>305791</v>
      </c>
      <c r="B2512">
        <v>202501</v>
      </c>
      <c r="C2512">
        <v>1</v>
      </c>
      <c r="D2512" t="s">
        <v>12665</v>
      </c>
      <c r="E2512">
        <v>4</v>
      </c>
      <c r="F2512">
        <v>308</v>
      </c>
      <c r="G2512">
        <v>115</v>
      </c>
      <c r="H2512">
        <v>21</v>
      </c>
      <c r="I2512">
        <v>5</v>
      </c>
      <c r="J2512">
        <v>6981</v>
      </c>
      <c r="K2512">
        <v>38189</v>
      </c>
      <c r="L2512">
        <v>9</v>
      </c>
      <c r="M2512">
        <v>2</v>
      </c>
      <c r="N2512">
        <v>3</v>
      </c>
      <c r="O2512">
        <v>2</v>
      </c>
      <c r="P2512">
        <v>1</v>
      </c>
      <c r="Q2512">
        <v>1</v>
      </c>
      <c r="R2512">
        <v>0</v>
      </c>
      <c r="S2512">
        <v>0</v>
      </c>
      <c r="T2512">
        <v>71251</v>
      </c>
      <c r="U2512">
        <v>71255</v>
      </c>
      <c r="V2512">
        <v>71257</v>
      </c>
      <c r="W2512" t="s">
        <v>12640</v>
      </c>
      <c r="X2512" t="s">
        <v>13885</v>
      </c>
      <c r="Y2512">
        <v>34308</v>
      </c>
      <c r="Z2512">
        <v>15751</v>
      </c>
    </row>
    <row r="2513" spans="1:26" x14ac:dyDescent="0.25">
      <c r="A2513">
        <v>305791</v>
      </c>
      <c r="B2513">
        <v>202501</v>
      </c>
      <c r="C2513">
        <v>2</v>
      </c>
      <c r="D2513" t="s">
        <v>12665</v>
      </c>
      <c r="E2513">
        <v>4</v>
      </c>
      <c r="F2513">
        <v>308</v>
      </c>
      <c r="G2513">
        <v>115</v>
      </c>
      <c r="H2513">
        <v>21</v>
      </c>
      <c r="I2513">
        <v>5</v>
      </c>
      <c r="J2513">
        <v>6981</v>
      </c>
      <c r="K2513">
        <v>38189</v>
      </c>
      <c r="L2513">
        <v>9</v>
      </c>
      <c r="M2513">
        <v>2</v>
      </c>
      <c r="N2513">
        <v>3</v>
      </c>
      <c r="O2513">
        <v>2</v>
      </c>
      <c r="P2513">
        <v>1</v>
      </c>
      <c r="Q2513">
        <v>1</v>
      </c>
      <c r="R2513">
        <v>0</v>
      </c>
      <c r="S2513">
        <v>0</v>
      </c>
      <c r="T2513">
        <v>71251</v>
      </c>
      <c r="U2513">
        <v>71255</v>
      </c>
      <c r="V2513">
        <v>71257</v>
      </c>
      <c r="W2513" t="s">
        <v>12640</v>
      </c>
      <c r="X2513" t="s">
        <v>13885</v>
      </c>
      <c r="Y2513">
        <v>34308</v>
      </c>
      <c r="Z2513">
        <v>15751</v>
      </c>
    </row>
    <row r="2514" spans="1:26" x14ac:dyDescent="0.25">
      <c r="A2514">
        <v>305796</v>
      </c>
      <c r="B2514">
        <v>202501</v>
      </c>
      <c r="C2514">
        <v>1</v>
      </c>
      <c r="D2514" t="s">
        <v>13304</v>
      </c>
      <c r="E2514">
        <v>4</v>
      </c>
      <c r="F2514">
        <v>836</v>
      </c>
      <c r="G2514">
        <v>181</v>
      </c>
      <c r="H2514">
        <v>20</v>
      </c>
      <c r="I2514">
        <v>6</v>
      </c>
      <c r="J2514">
        <v>702</v>
      </c>
      <c r="K2514">
        <v>0</v>
      </c>
      <c r="L2514">
        <v>1</v>
      </c>
      <c r="M2514">
        <v>0</v>
      </c>
      <c r="N2514">
        <v>1</v>
      </c>
      <c r="O2514">
        <v>0</v>
      </c>
      <c r="P2514">
        <v>0</v>
      </c>
      <c r="Q2514">
        <v>0</v>
      </c>
      <c r="R2514">
        <v>0</v>
      </c>
      <c r="S2514">
        <v>0</v>
      </c>
      <c r="T2514">
        <v>900582</v>
      </c>
      <c r="U2514">
        <v>71129</v>
      </c>
      <c r="V2514">
        <v>71131</v>
      </c>
      <c r="W2514" t="s">
        <v>13890</v>
      </c>
      <c r="X2514" t="s">
        <v>13887</v>
      </c>
      <c r="Y2514">
        <v>0</v>
      </c>
      <c r="Z2514">
        <v>1053</v>
      </c>
    </row>
    <row r="2515" spans="1:26" x14ac:dyDescent="0.25">
      <c r="A2515">
        <v>305796</v>
      </c>
      <c r="B2515">
        <v>202501</v>
      </c>
      <c r="C2515">
        <v>2</v>
      </c>
      <c r="D2515" t="s">
        <v>13304</v>
      </c>
      <c r="E2515">
        <v>4</v>
      </c>
      <c r="F2515">
        <v>836</v>
      </c>
      <c r="G2515">
        <v>181</v>
      </c>
      <c r="H2515">
        <v>20</v>
      </c>
      <c r="I2515">
        <v>6</v>
      </c>
      <c r="J2515">
        <v>702</v>
      </c>
      <c r="K2515">
        <v>0</v>
      </c>
      <c r="L2515">
        <v>1</v>
      </c>
      <c r="M2515">
        <v>0</v>
      </c>
      <c r="N2515">
        <v>1</v>
      </c>
      <c r="O2515">
        <v>0</v>
      </c>
      <c r="P2515">
        <v>0</v>
      </c>
      <c r="Q2515">
        <v>0</v>
      </c>
      <c r="R2515">
        <v>0</v>
      </c>
      <c r="S2515">
        <v>0</v>
      </c>
      <c r="T2515">
        <v>900582</v>
      </c>
      <c r="U2515">
        <v>71129</v>
      </c>
      <c r="V2515">
        <v>71131</v>
      </c>
      <c r="W2515" t="s">
        <v>13890</v>
      </c>
      <c r="X2515" t="s">
        <v>13887</v>
      </c>
      <c r="Y2515">
        <v>0</v>
      </c>
      <c r="Z2515">
        <v>1053</v>
      </c>
    </row>
    <row r="2516" spans="1:26" x14ac:dyDescent="0.25">
      <c r="A2516">
        <v>305800</v>
      </c>
      <c r="B2516">
        <v>202501</v>
      </c>
      <c r="C2516">
        <v>1</v>
      </c>
      <c r="D2516" t="s">
        <v>13783</v>
      </c>
      <c r="E2516">
        <v>4</v>
      </c>
      <c r="F2516">
        <v>84</v>
      </c>
      <c r="G2516">
        <v>15</v>
      </c>
      <c r="H2516">
        <v>2</v>
      </c>
      <c r="I2516">
        <v>1</v>
      </c>
      <c r="J2516">
        <v>13033</v>
      </c>
      <c r="K2516">
        <v>81300</v>
      </c>
      <c r="L2516">
        <v>16</v>
      </c>
      <c r="M2516">
        <v>9</v>
      </c>
      <c r="N2516">
        <v>3</v>
      </c>
      <c r="O2516">
        <v>1</v>
      </c>
      <c r="P2516">
        <v>1</v>
      </c>
      <c r="Q2516">
        <v>0</v>
      </c>
      <c r="R2516">
        <v>2</v>
      </c>
      <c r="S2516">
        <v>0</v>
      </c>
      <c r="T2516">
        <v>900582</v>
      </c>
      <c r="U2516">
        <v>71506</v>
      </c>
      <c r="V2516">
        <v>71527</v>
      </c>
      <c r="W2516" t="s">
        <v>12609</v>
      </c>
      <c r="X2516" t="s">
        <v>13887</v>
      </c>
      <c r="Y2516">
        <v>0</v>
      </c>
      <c r="Z2516">
        <v>24160</v>
      </c>
    </row>
    <row r="2517" spans="1:26" x14ac:dyDescent="0.25">
      <c r="A2517">
        <v>305800</v>
      </c>
      <c r="B2517">
        <v>202501</v>
      </c>
      <c r="C2517">
        <v>2</v>
      </c>
      <c r="D2517" t="s">
        <v>13783</v>
      </c>
      <c r="E2517">
        <v>4</v>
      </c>
      <c r="F2517">
        <v>84</v>
      </c>
      <c r="G2517">
        <v>15</v>
      </c>
      <c r="H2517">
        <v>2</v>
      </c>
      <c r="I2517">
        <v>1</v>
      </c>
      <c r="J2517">
        <v>13033</v>
      </c>
      <c r="K2517">
        <v>81300</v>
      </c>
      <c r="L2517">
        <v>16</v>
      </c>
      <c r="M2517">
        <v>9</v>
      </c>
      <c r="N2517">
        <v>3</v>
      </c>
      <c r="O2517">
        <v>1</v>
      </c>
      <c r="P2517">
        <v>1</v>
      </c>
      <c r="Q2517">
        <v>0</v>
      </c>
      <c r="R2517">
        <v>2</v>
      </c>
      <c r="S2517">
        <v>0</v>
      </c>
      <c r="T2517">
        <v>900582</v>
      </c>
      <c r="U2517">
        <v>71506</v>
      </c>
      <c r="V2517">
        <v>71527</v>
      </c>
      <c r="W2517" t="s">
        <v>12609</v>
      </c>
      <c r="X2517" t="s">
        <v>13887</v>
      </c>
      <c r="Y2517">
        <v>0</v>
      </c>
      <c r="Z2517">
        <v>24160</v>
      </c>
    </row>
    <row r="2518" spans="1:26" x14ac:dyDescent="0.25">
      <c r="A2518">
        <v>305802</v>
      </c>
      <c r="B2518">
        <v>202501</v>
      </c>
      <c r="C2518">
        <v>1</v>
      </c>
      <c r="D2518" t="s">
        <v>12733</v>
      </c>
      <c r="E2518">
        <v>4</v>
      </c>
      <c r="F2518">
        <v>357</v>
      </c>
      <c r="G2518">
        <v>132</v>
      </c>
      <c r="H2518">
        <v>9</v>
      </c>
      <c r="I2518">
        <v>6</v>
      </c>
      <c r="J2518">
        <v>10520</v>
      </c>
      <c r="K2518">
        <v>0</v>
      </c>
      <c r="L2518">
        <v>12</v>
      </c>
      <c r="M2518">
        <v>2</v>
      </c>
      <c r="N2518">
        <v>3</v>
      </c>
      <c r="O2518">
        <v>1</v>
      </c>
      <c r="P2518">
        <v>4</v>
      </c>
      <c r="Q2518">
        <v>2</v>
      </c>
      <c r="R2518">
        <v>0</v>
      </c>
      <c r="S2518">
        <v>0</v>
      </c>
      <c r="T2518">
        <v>71251</v>
      </c>
      <c r="U2518">
        <v>71252</v>
      </c>
      <c r="V2518">
        <v>71394</v>
      </c>
      <c r="W2518" t="s">
        <v>12592</v>
      </c>
      <c r="X2518" t="s">
        <v>13885</v>
      </c>
      <c r="Y2518">
        <v>0</v>
      </c>
      <c r="Z2518">
        <v>14194</v>
      </c>
    </row>
    <row r="2519" spans="1:26" x14ac:dyDescent="0.25">
      <c r="A2519">
        <v>305802</v>
      </c>
      <c r="B2519">
        <v>202501</v>
      </c>
      <c r="C2519">
        <v>2</v>
      </c>
      <c r="D2519" t="s">
        <v>12733</v>
      </c>
      <c r="E2519">
        <v>4</v>
      </c>
      <c r="F2519">
        <v>357</v>
      </c>
      <c r="G2519">
        <v>132</v>
      </c>
      <c r="H2519">
        <v>9</v>
      </c>
      <c r="I2519">
        <v>6</v>
      </c>
      <c r="J2519">
        <v>10520</v>
      </c>
      <c r="K2519">
        <v>0</v>
      </c>
      <c r="L2519">
        <v>12</v>
      </c>
      <c r="M2519">
        <v>2</v>
      </c>
      <c r="N2519">
        <v>3</v>
      </c>
      <c r="O2519">
        <v>1</v>
      </c>
      <c r="P2519">
        <v>4</v>
      </c>
      <c r="Q2519">
        <v>2</v>
      </c>
      <c r="R2519">
        <v>0</v>
      </c>
      <c r="S2519">
        <v>0</v>
      </c>
      <c r="T2519">
        <v>71251</v>
      </c>
      <c r="U2519">
        <v>71252</v>
      </c>
      <c r="V2519">
        <v>71394</v>
      </c>
      <c r="W2519" t="s">
        <v>12592</v>
      </c>
      <c r="X2519" t="s">
        <v>13885</v>
      </c>
      <c r="Y2519">
        <v>0</v>
      </c>
      <c r="Z2519">
        <v>14194</v>
      </c>
    </row>
    <row r="2520" spans="1:26" x14ac:dyDescent="0.25">
      <c r="A2520">
        <v>305804</v>
      </c>
      <c r="B2520">
        <v>202501</v>
      </c>
      <c r="C2520">
        <v>1</v>
      </c>
      <c r="D2520" t="s">
        <v>13784</v>
      </c>
      <c r="E2520">
        <v>3</v>
      </c>
      <c r="F2520">
        <v>56</v>
      </c>
      <c r="G2520">
        <v>24</v>
      </c>
      <c r="H2520">
        <v>4</v>
      </c>
      <c r="I2520">
        <v>0</v>
      </c>
      <c r="J2520">
        <v>60587</v>
      </c>
      <c r="K2520">
        <v>264417</v>
      </c>
      <c r="L2520">
        <v>43</v>
      </c>
      <c r="M2520">
        <v>15.5</v>
      </c>
      <c r="N2520">
        <v>5</v>
      </c>
      <c r="O2520">
        <v>5.5</v>
      </c>
      <c r="P2520">
        <v>6</v>
      </c>
      <c r="Q2520">
        <v>4</v>
      </c>
      <c r="R2520">
        <v>7</v>
      </c>
      <c r="S2520">
        <v>0</v>
      </c>
      <c r="T2520">
        <v>71251</v>
      </c>
      <c r="U2520">
        <v>71174</v>
      </c>
      <c r="V2520">
        <v>71179</v>
      </c>
      <c r="W2520" t="s">
        <v>12613</v>
      </c>
      <c r="X2520" t="s">
        <v>13885</v>
      </c>
      <c r="Y2520">
        <v>18292</v>
      </c>
      <c r="Z2520">
        <v>94747</v>
      </c>
    </row>
    <row r="2521" spans="1:26" x14ac:dyDescent="0.25">
      <c r="A2521">
        <v>305804</v>
      </c>
      <c r="B2521">
        <v>202501</v>
      </c>
      <c r="C2521">
        <v>2</v>
      </c>
      <c r="D2521" t="s">
        <v>13784</v>
      </c>
      <c r="E2521">
        <v>3</v>
      </c>
      <c r="F2521">
        <v>56</v>
      </c>
      <c r="G2521">
        <v>24</v>
      </c>
      <c r="H2521">
        <v>4</v>
      </c>
      <c r="I2521">
        <v>0</v>
      </c>
      <c r="J2521">
        <v>60587</v>
      </c>
      <c r="K2521">
        <v>264417</v>
      </c>
      <c r="L2521">
        <v>43</v>
      </c>
      <c r="M2521">
        <v>15.5</v>
      </c>
      <c r="N2521">
        <v>5</v>
      </c>
      <c r="O2521">
        <v>5.5</v>
      </c>
      <c r="P2521">
        <v>6</v>
      </c>
      <c r="Q2521">
        <v>4</v>
      </c>
      <c r="R2521">
        <v>7</v>
      </c>
      <c r="S2521">
        <v>0</v>
      </c>
      <c r="T2521">
        <v>71251</v>
      </c>
      <c r="U2521">
        <v>71174</v>
      </c>
      <c r="V2521">
        <v>71179</v>
      </c>
      <c r="W2521" t="s">
        <v>12613</v>
      </c>
      <c r="X2521" t="s">
        <v>13885</v>
      </c>
      <c r="Y2521">
        <v>18292</v>
      </c>
      <c r="Z2521">
        <v>94747</v>
      </c>
    </row>
    <row r="2522" spans="1:26" x14ac:dyDescent="0.25">
      <c r="A2522">
        <v>305806</v>
      </c>
      <c r="B2522">
        <v>202501</v>
      </c>
      <c r="C2522">
        <v>1</v>
      </c>
      <c r="D2522" t="s">
        <v>13785</v>
      </c>
      <c r="E2522">
        <v>4</v>
      </c>
      <c r="F2522">
        <v>633</v>
      </c>
      <c r="G2522">
        <v>130</v>
      </c>
      <c r="H2522">
        <v>17</v>
      </c>
      <c r="I2522">
        <v>4</v>
      </c>
      <c r="J2522">
        <v>2387</v>
      </c>
      <c r="K2522">
        <v>26660</v>
      </c>
      <c r="L2522">
        <v>6</v>
      </c>
      <c r="M2522">
        <v>1</v>
      </c>
      <c r="N2522">
        <v>2</v>
      </c>
      <c r="O2522">
        <v>0</v>
      </c>
      <c r="P2522">
        <v>1.5</v>
      </c>
      <c r="Q2522">
        <v>0.5</v>
      </c>
      <c r="R2522">
        <v>1</v>
      </c>
      <c r="S2522">
        <v>0</v>
      </c>
      <c r="T2522">
        <v>900582</v>
      </c>
      <c r="U2522">
        <v>71270</v>
      </c>
      <c r="V2522">
        <v>71155</v>
      </c>
      <c r="W2522" t="s">
        <v>12611</v>
      </c>
      <c r="X2522" t="s">
        <v>13887</v>
      </c>
      <c r="Y2522">
        <v>0</v>
      </c>
      <c r="Z2522">
        <v>6417</v>
      </c>
    </row>
    <row r="2523" spans="1:26" x14ac:dyDescent="0.25">
      <c r="A2523">
        <v>305806</v>
      </c>
      <c r="B2523">
        <v>202501</v>
      </c>
      <c r="C2523">
        <v>2</v>
      </c>
      <c r="D2523" t="s">
        <v>13785</v>
      </c>
      <c r="E2523">
        <v>4</v>
      </c>
      <c r="F2523">
        <v>633</v>
      </c>
      <c r="G2523">
        <v>130</v>
      </c>
      <c r="H2523">
        <v>17</v>
      </c>
      <c r="I2523">
        <v>4</v>
      </c>
      <c r="J2523">
        <v>2387</v>
      </c>
      <c r="K2523">
        <v>26660</v>
      </c>
      <c r="L2523">
        <v>6</v>
      </c>
      <c r="M2523">
        <v>1</v>
      </c>
      <c r="N2523">
        <v>2</v>
      </c>
      <c r="O2523">
        <v>0</v>
      </c>
      <c r="P2523">
        <v>1.5</v>
      </c>
      <c r="Q2523">
        <v>0.5</v>
      </c>
      <c r="R2523">
        <v>1</v>
      </c>
      <c r="S2523">
        <v>0</v>
      </c>
      <c r="T2523">
        <v>900582</v>
      </c>
      <c r="U2523">
        <v>71270</v>
      </c>
      <c r="V2523">
        <v>71155</v>
      </c>
      <c r="W2523" t="s">
        <v>12611</v>
      </c>
      <c r="X2523" t="s">
        <v>13887</v>
      </c>
      <c r="Y2523">
        <v>0</v>
      </c>
      <c r="Z2523">
        <v>6417</v>
      </c>
    </row>
    <row r="2524" spans="1:26" x14ac:dyDescent="0.25">
      <c r="A2524">
        <v>305808</v>
      </c>
      <c r="B2524">
        <v>202501</v>
      </c>
      <c r="C2524">
        <v>1</v>
      </c>
      <c r="D2524" t="s">
        <v>13732</v>
      </c>
      <c r="E2524">
        <v>4</v>
      </c>
      <c r="F2524">
        <v>284</v>
      </c>
      <c r="G2524">
        <v>51</v>
      </c>
      <c r="H2524">
        <v>10</v>
      </c>
      <c r="I2524">
        <v>5</v>
      </c>
      <c r="J2524">
        <v>8200</v>
      </c>
      <c r="K2524">
        <v>51400</v>
      </c>
      <c r="L2524">
        <v>7.5</v>
      </c>
      <c r="M2524">
        <v>2.5</v>
      </c>
      <c r="N2524">
        <v>1</v>
      </c>
      <c r="O2524">
        <v>1</v>
      </c>
      <c r="P2524">
        <v>2</v>
      </c>
      <c r="Q2524">
        <v>1</v>
      </c>
      <c r="R2524">
        <v>0</v>
      </c>
      <c r="S2524">
        <v>0</v>
      </c>
      <c r="T2524">
        <v>900582</v>
      </c>
      <c r="U2524">
        <v>71188</v>
      </c>
      <c r="V2524">
        <v>71200</v>
      </c>
      <c r="W2524" t="s">
        <v>12620</v>
      </c>
      <c r="X2524" t="s">
        <v>13887</v>
      </c>
      <c r="Y2524">
        <v>0</v>
      </c>
      <c r="Z2524">
        <v>16441</v>
      </c>
    </row>
    <row r="2525" spans="1:26" x14ac:dyDescent="0.25">
      <c r="A2525">
        <v>305808</v>
      </c>
      <c r="B2525">
        <v>202501</v>
      </c>
      <c r="C2525">
        <v>2</v>
      </c>
      <c r="D2525" t="s">
        <v>13732</v>
      </c>
      <c r="E2525">
        <v>4</v>
      </c>
      <c r="F2525">
        <v>284</v>
      </c>
      <c r="G2525">
        <v>51</v>
      </c>
      <c r="H2525">
        <v>10</v>
      </c>
      <c r="I2525">
        <v>5</v>
      </c>
      <c r="J2525">
        <v>8200</v>
      </c>
      <c r="K2525">
        <v>51400</v>
      </c>
      <c r="L2525">
        <v>7.5</v>
      </c>
      <c r="M2525">
        <v>2.5</v>
      </c>
      <c r="N2525">
        <v>1</v>
      </c>
      <c r="O2525">
        <v>1</v>
      </c>
      <c r="P2525">
        <v>2</v>
      </c>
      <c r="Q2525">
        <v>1</v>
      </c>
      <c r="R2525">
        <v>0</v>
      </c>
      <c r="S2525">
        <v>0</v>
      </c>
      <c r="T2525">
        <v>900582</v>
      </c>
      <c r="U2525">
        <v>71188</v>
      </c>
      <c r="V2525">
        <v>71200</v>
      </c>
      <c r="W2525" t="s">
        <v>12620</v>
      </c>
      <c r="X2525" t="s">
        <v>13887</v>
      </c>
      <c r="Y2525">
        <v>0</v>
      </c>
      <c r="Z2525">
        <v>16441</v>
      </c>
    </row>
    <row r="2526" spans="1:26" x14ac:dyDescent="0.25">
      <c r="A2526">
        <v>305810</v>
      </c>
      <c r="B2526">
        <v>202501</v>
      </c>
      <c r="C2526">
        <v>1</v>
      </c>
      <c r="D2526" t="s">
        <v>12737</v>
      </c>
      <c r="E2526">
        <v>4</v>
      </c>
      <c r="F2526">
        <v>503</v>
      </c>
      <c r="G2526">
        <v>179</v>
      </c>
      <c r="H2526">
        <v>23</v>
      </c>
      <c r="I2526">
        <v>8</v>
      </c>
      <c r="J2526">
        <v>7348</v>
      </c>
      <c r="K2526">
        <v>2097</v>
      </c>
      <c r="L2526">
        <v>7.5</v>
      </c>
      <c r="M2526">
        <v>1</v>
      </c>
      <c r="N2526">
        <v>2.5</v>
      </c>
      <c r="O2526">
        <v>1.5</v>
      </c>
      <c r="P2526">
        <v>0.5</v>
      </c>
      <c r="Q2526">
        <v>2</v>
      </c>
      <c r="R2526">
        <v>0</v>
      </c>
      <c r="S2526">
        <v>0</v>
      </c>
      <c r="T2526">
        <v>71251</v>
      </c>
      <c r="U2526">
        <v>70930</v>
      </c>
      <c r="V2526">
        <v>71397</v>
      </c>
      <c r="W2526" t="s">
        <v>12618</v>
      </c>
      <c r="X2526" t="s">
        <v>13885</v>
      </c>
      <c r="Y2526">
        <v>4697</v>
      </c>
      <c r="Z2526">
        <v>10295</v>
      </c>
    </row>
    <row r="2527" spans="1:26" x14ac:dyDescent="0.25">
      <c r="A2527">
        <v>305810</v>
      </c>
      <c r="B2527">
        <v>202501</v>
      </c>
      <c r="C2527">
        <v>2</v>
      </c>
      <c r="D2527" t="s">
        <v>12737</v>
      </c>
      <c r="E2527">
        <v>4</v>
      </c>
      <c r="F2527">
        <v>503</v>
      </c>
      <c r="G2527">
        <v>179</v>
      </c>
      <c r="H2527">
        <v>23</v>
      </c>
      <c r="I2527">
        <v>8</v>
      </c>
      <c r="J2527">
        <v>7348</v>
      </c>
      <c r="K2527">
        <v>2097</v>
      </c>
      <c r="L2527">
        <v>7.5</v>
      </c>
      <c r="M2527">
        <v>1</v>
      </c>
      <c r="N2527">
        <v>2.5</v>
      </c>
      <c r="O2527">
        <v>1.5</v>
      </c>
      <c r="P2527">
        <v>0.5</v>
      </c>
      <c r="Q2527">
        <v>2</v>
      </c>
      <c r="R2527">
        <v>0</v>
      </c>
      <c r="S2527">
        <v>0</v>
      </c>
      <c r="T2527">
        <v>71251</v>
      </c>
      <c r="U2527">
        <v>70930</v>
      </c>
      <c r="V2527">
        <v>71397</v>
      </c>
      <c r="W2527" t="s">
        <v>12618</v>
      </c>
      <c r="X2527" t="s">
        <v>13885</v>
      </c>
      <c r="Y2527">
        <v>4697</v>
      </c>
      <c r="Z2527">
        <v>10295</v>
      </c>
    </row>
    <row r="2528" spans="1:26" x14ac:dyDescent="0.25">
      <c r="A2528">
        <v>305812</v>
      </c>
      <c r="B2528">
        <v>202501</v>
      </c>
      <c r="C2528">
        <v>1</v>
      </c>
      <c r="D2528" t="s">
        <v>13725</v>
      </c>
      <c r="E2528">
        <v>4</v>
      </c>
      <c r="F2528">
        <v>567</v>
      </c>
      <c r="G2528">
        <v>114</v>
      </c>
      <c r="H2528">
        <v>15</v>
      </c>
      <c r="I2528">
        <v>4</v>
      </c>
      <c r="J2528">
        <v>5795</v>
      </c>
      <c r="K2528">
        <v>14200</v>
      </c>
      <c r="L2528">
        <v>12</v>
      </c>
      <c r="M2528">
        <v>2</v>
      </c>
      <c r="N2528">
        <v>5</v>
      </c>
      <c r="O2528">
        <v>0.5</v>
      </c>
      <c r="P2528">
        <v>2.5</v>
      </c>
      <c r="Q2528">
        <v>2</v>
      </c>
      <c r="R2528">
        <v>0</v>
      </c>
      <c r="S2528">
        <v>0</v>
      </c>
      <c r="T2528">
        <v>900582</v>
      </c>
      <c r="U2528">
        <v>71188</v>
      </c>
      <c r="V2528">
        <v>71191</v>
      </c>
      <c r="W2528" t="s">
        <v>12620</v>
      </c>
      <c r="X2528" t="s">
        <v>13887</v>
      </c>
      <c r="Y2528">
        <v>0</v>
      </c>
      <c r="Z2528">
        <v>8336</v>
      </c>
    </row>
    <row r="2529" spans="1:26" x14ac:dyDescent="0.25">
      <c r="A2529">
        <v>305812</v>
      </c>
      <c r="B2529">
        <v>202501</v>
      </c>
      <c r="C2529">
        <v>2</v>
      </c>
      <c r="D2529" t="s">
        <v>13725</v>
      </c>
      <c r="E2529">
        <v>4</v>
      </c>
      <c r="F2529">
        <v>567</v>
      </c>
      <c r="G2529">
        <v>114</v>
      </c>
      <c r="H2529">
        <v>15</v>
      </c>
      <c r="I2529">
        <v>4</v>
      </c>
      <c r="J2529">
        <v>5795</v>
      </c>
      <c r="K2529">
        <v>14200</v>
      </c>
      <c r="L2529">
        <v>12</v>
      </c>
      <c r="M2529">
        <v>2</v>
      </c>
      <c r="N2529">
        <v>5</v>
      </c>
      <c r="O2529">
        <v>0.5</v>
      </c>
      <c r="P2529">
        <v>2.5</v>
      </c>
      <c r="Q2529">
        <v>2</v>
      </c>
      <c r="R2529">
        <v>0</v>
      </c>
      <c r="S2529">
        <v>0</v>
      </c>
      <c r="T2529">
        <v>900582</v>
      </c>
      <c r="U2529">
        <v>71188</v>
      </c>
      <c r="V2529">
        <v>71191</v>
      </c>
      <c r="W2529" t="s">
        <v>12620</v>
      </c>
      <c r="X2529" t="s">
        <v>13887</v>
      </c>
      <c r="Y2529">
        <v>0</v>
      </c>
      <c r="Z2529">
        <v>8336</v>
      </c>
    </row>
    <row r="2530" spans="1:26" x14ac:dyDescent="0.25">
      <c r="A2530">
        <v>305814</v>
      </c>
      <c r="B2530">
        <v>202501</v>
      </c>
      <c r="C2530">
        <v>1</v>
      </c>
      <c r="D2530" t="s">
        <v>12843</v>
      </c>
      <c r="E2530">
        <v>4</v>
      </c>
      <c r="F2530">
        <v>511</v>
      </c>
      <c r="G2530">
        <v>103</v>
      </c>
      <c r="H2530">
        <v>16</v>
      </c>
      <c r="I2530">
        <v>4</v>
      </c>
      <c r="J2530">
        <v>5717</v>
      </c>
      <c r="K2530">
        <v>0</v>
      </c>
      <c r="L2530">
        <v>7</v>
      </c>
      <c r="M2530">
        <v>0</v>
      </c>
      <c r="N2530">
        <v>2.5</v>
      </c>
      <c r="O2530">
        <v>3.5</v>
      </c>
      <c r="P2530">
        <v>1</v>
      </c>
      <c r="Q2530">
        <v>0</v>
      </c>
      <c r="R2530">
        <v>0</v>
      </c>
      <c r="S2530">
        <v>0</v>
      </c>
      <c r="T2530">
        <v>900582</v>
      </c>
      <c r="U2530">
        <v>71159</v>
      </c>
      <c r="V2530">
        <v>71274</v>
      </c>
      <c r="W2530" t="s">
        <v>12629</v>
      </c>
      <c r="X2530" t="s">
        <v>13887</v>
      </c>
      <c r="Y2530">
        <v>0</v>
      </c>
      <c r="Z2530">
        <v>10036</v>
      </c>
    </row>
    <row r="2531" spans="1:26" x14ac:dyDescent="0.25">
      <c r="A2531">
        <v>305814</v>
      </c>
      <c r="B2531">
        <v>202501</v>
      </c>
      <c r="C2531">
        <v>2</v>
      </c>
      <c r="D2531" t="s">
        <v>12843</v>
      </c>
      <c r="E2531">
        <v>4</v>
      </c>
      <c r="F2531">
        <v>511</v>
      </c>
      <c r="G2531">
        <v>103</v>
      </c>
      <c r="H2531">
        <v>16</v>
      </c>
      <c r="I2531">
        <v>4</v>
      </c>
      <c r="J2531">
        <v>5717</v>
      </c>
      <c r="K2531">
        <v>0</v>
      </c>
      <c r="L2531">
        <v>7</v>
      </c>
      <c r="M2531">
        <v>0</v>
      </c>
      <c r="N2531">
        <v>2.5</v>
      </c>
      <c r="O2531">
        <v>3.5</v>
      </c>
      <c r="P2531">
        <v>1</v>
      </c>
      <c r="Q2531">
        <v>0</v>
      </c>
      <c r="R2531">
        <v>0</v>
      </c>
      <c r="S2531">
        <v>0</v>
      </c>
      <c r="T2531">
        <v>900582</v>
      </c>
      <c r="U2531">
        <v>71159</v>
      </c>
      <c r="V2531">
        <v>71274</v>
      </c>
      <c r="W2531" t="s">
        <v>12629</v>
      </c>
      <c r="X2531" t="s">
        <v>13887</v>
      </c>
      <c r="Y2531">
        <v>0</v>
      </c>
      <c r="Z2531">
        <v>10036</v>
      </c>
    </row>
    <row r="2532" spans="1:26" x14ac:dyDescent="0.25">
      <c r="A2532">
        <v>305816</v>
      </c>
      <c r="B2532">
        <v>202501</v>
      </c>
      <c r="C2532">
        <v>1</v>
      </c>
      <c r="D2532" t="s">
        <v>13541</v>
      </c>
      <c r="E2532">
        <v>4</v>
      </c>
      <c r="F2532">
        <v>497</v>
      </c>
      <c r="G2532">
        <v>96</v>
      </c>
      <c r="H2532">
        <v>11</v>
      </c>
      <c r="I2532">
        <v>7</v>
      </c>
      <c r="J2532">
        <v>8329</v>
      </c>
      <c r="K2532">
        <v>3550</v>
      </c>
      <c r="L2532">
        <v>7.5</v>
      </c>
      <c r="M2532">
        <v>3</v>
      </c>
      <c r="N2532">
        <v>2</v>
      </c>
      <c r="O2532">
        <v>2</v>
      </c>
      <c r="P2532">
        <v>0.5</v>
      </c>
      <c r="Q2532">
        <v>0</v>
      </c>
      <c r="R2532">
        <v>0</v>
      </c>
      <c r="S2532">
        <v>0</v>
      </c>
      <c r="T2532">
        <v>900582</v>
      </c>
      <c r="U2532">
        <v>71270</v>
      </c>
      <c r="V2532">
        <v>70813</v>
      </c>
      <c r="W2532" t="s">
        <v>12611</v>
      </c>
      <c r="X2532" t="s">
        <v>13887</v>
      </c>
      <c r="Y2532">
        <v>0</v>
      </c>
      <c r="Z2532">
        <v>10448</v>
      </c>
    </row>
    <row r="2533" spans="1:26" x14ac:dyDescent="0.25">
      <c r="A2533">
        <v>305816</v>
      </c>
      <c r="B2533">
        <v>202501</v>
      </c>
      <c r="C2533">
        <v>2</v>
      </c>
      <c r="D2533" t="s">
        <v>13541</v>
      </c>
      <c r="E2533">
        <v>4</v>
      </c>
      <c r="F2533">
        <v>497</v>
      </c>
      <c r="G2533">
        <v>96</v>
      </c>
      <c r="H2533">
        <v>11</v>
      </c>
      <c r="I2533">
        <v>7</v>
      </c>
      <c r="J2533">
        <v>8329</v>
      </c>
      <c r="K2533">
        <v>3550</v>
      </c>
      <c r="L2533">
        <v>7.5</v>
      </c>
      <c r="M2533">
        <v>3</v>
      </c>
      <c r="N2533">
        <v>2</v>
      </c>
      <c r="O2533">
        <v>2</v>
      </c>
      <c r="P2533">
        <v>0.5</v>
      </c>
      <c r="Q2533">
        <v>0</v>
      </c>
      <c r="R2533">
        <v>0</v>
      </c>
      <c r="S2533">
        <v>0</v>
      </c>
      <c r="T2533">
        <v>900582</v>
      </c>
      <c r="U2533">
        <v>71270</v>
      </c>
      <c r="V2533">
        <v>70813</v>
      </c>
      <c r="W2533" t="s">
        <v>12611</v>
      </c>
      <c r="X2533" t="s">
        <v>13887</v>
      </c>
      <c r="Y2533">
        <v>0</v>
      </c>
      <c r="Z2533">
        <v>10448</v>
      </c>
    </row>
    <row r="2534" spans="1:26" x14ac:dyDescent="0.25">
      <c r="A2534">
        <v>305820</v>
      </c>
      <c r="B2534">
        <v>202501</v>
      </c>
      <c r="C2534">
        <v>1</v>
      </c>
      <c r="D2534" t="s">
        <v>12828</v>
      </c>
      <c r="E2534">
        <v>4</v>
      </c>
      <c r="F2534">
        <v>813</v>
      </c>
      <c r="G2534">
        <v>189</v>
      </c>
      <c r="H2534">
        <v>22</v>
      </c>
      <c r="I2534">
        <v>6</v>
      </c>
      <c r="J2534">
        <v>247</v>
      </c>
      <c r="K2534">
        <v>7300</v>
      </c>
      <c r="L2534">
        <v>1</v>
      </c>
      <c r="M2534">
        <v>0</v>
      </c>
      <c r="N2534">
        <v>1</v>
      </c>
      <c r="O2534">
        <v>0</v>
      </c>
      <c r="P2534">
        <v>0</v>
      </c>
      <c r="Q2534">
        <v>0</v>
      </c>
      <c r="R2534">
        <v>0</v>
      </c>
      <c r="S2534">
        <v>0</v>
      </c>
      <c r="T2534">
        <v>71030</v>
      </c>
      <c r="U2534">
        <v>71045</v>
      </c>
      <c r="V2534">
        <v>71436</v>
      </c>
      <c r="W2534" t="s">
        <v>12661</v>
      </c>
      <c r="X2534" t="s">
        <v>12595</v>
      </c>
      <c r="Y2534">
        <v>0</v>
      </c>
      <c r="Z2534">
        <v>1401</v>
      </c>
    </row>
    <row r="2535" spans="1:26" x14ac:dyDescent="0.25">
      <c r="A2535">
        <v>305820</v>
      </c>
      <c r="B2535">
        <v>202501</v>
      </c>
      <c r="C2535">
        <v>2</v>
      </c>
      <c r="D2535" t="s">
        <v>12828</v>
      </c>
      <c r="E2535">
        <v>4</v>
      </c>
      <c r="F2535">
        <v>813</v>
      </c>
      <c r="G2535">
        <v>189</v>
      </c>
      <c r="H2535">
        <v>22</v>
      </c>
      <c r="I2535">
        <v>6</v>
      </c>
      <c r="J2535">
        <v>247</v>
      </c>
      <c r="K2535">
        <v>7300</v>
      </c>
      <c r="L2535">
        <v>1</v>
      </c>
      <c r="M2535">
        <v>0</v>
      </c>
      <c r="N2535">
        <v>1</v>
      </c>
      <c r="O2535">
        <v>0</v>
      </c>
      <c r="P2535">
        <v>0</v>
      </c>
      <c r="Q2535">
        <v>0</v>
      </c>
      <c r="R2535">
        <v>0</v>
      </c>
      <c r="S2535">
        <v>0</v>
      </c>
      <c r="T2535">
        <v>71030</v>
      </c>
      <c r="U2535">
        <v>71045</v>
      </c>
      <c r="V2535">
        <v>71436</v>
      </c>
      <c r="W2535" t="s">
        <v>12661</v>
      </c>
      <c r="X2535" t="s">
        <v>12595</v>
      </c>
      <c r="Y2535">
        <v>0</v>
      </c>
      <c r="Z2535">
        <v>1401</v>
      </c>
    </row>
    <row r="2536" spans="1:26" x14ac:dyDescent="0.25">
      <c r="A2536">
        <v>305830</v>
      </c>
      <c r="B2536">
        <v>202501</v>
      </c>
      <c r="C2536">
        <v>1</v>
      </c>
      <c r="D2536" t="s">
        <v>13189</v>
      </c>
      <c r="E2536">
        <v>4</v>
      </c>
      <c r="F2536">
        <v>535</v>
      </c>
      <c r="G2536">
        <v>133</v>
      </c>
      <c r="H2536">
        <v>21</v>
      </c>
      <c r="I2536">
        <v>9</v>
      </c>
      <c r="J2536">
        <v>4469</v>
      </c>
      <c r="K2536">
        <v>27508</v>
      </c>
      <c r="L2536">
        <v>7.5</v>
      </c>
      <c r="M2536">
        <v>1.5</v>
      </c>
      <c r="N2536">
        <v>0</v>
      </c>
      <c r="O2536">
        <v>2</v>
      </c>
      <c r="P2536">
        <v>1</v>
      </c>
      <c r="Q2536">
        <v>0</v>
      </c>
      <c r="R2536">
        <v>3</v>
      </c>
      <c r="S2536">
        <v>0</v>
      </c>
      <c r="T2536">
        <v>71590</v>
      </c>
      <c r="U2536">
        <v>71594</v>
      </c>
      <c r="V2536">
        <v>71081</v>
      </c>
      <c r="W2536" t="s">
        <v>12670</v>
      </c>
      <c r="X2536" t="s">
        <v>12590</v>
      </c>
      <c r="Y2536">
        <v>0</v>
      </c>
      <c r="Z2536">
        <v>9298</v>
      </c>
    </row>
    <row r="2537" spans="1:26" x14ac:dyDescent="0.25">
      <c r="A2537">
        <v>305830</v>
      </c>
      <c r="B2537">
        <v>202501</v>
      </c>
      <c r="C2537">
        <v>2</v>
      </c>
      <c r="D2537" t="s">
        <v>13189</v>
      </c>
      <c r="E2537">
        <v>4</v>
      </c>
      <c r="F2537">
        <v>535</v>
      </c>
      <c r="G2537">
        <v>133</v>
      </c>
      <c r="H2537">
        <v>21</v>
      </c>
      <c r="I2537">
        <v>9</v>
      </c>
      <c r="J2537">
        <v>4469</v>
      </c>
      <c r="K2537">
        <v>27508</v>
      </c>
      <c r="L2537">
        <v>7.5</v>
      </c>
      <c r="M2537">
        <v>1.5</v>
      </c>
      <c r="N2537">
        <v>0</v>
      </c>
      <c r="O2537">
        <v>2</v>
      </c>
      <c r="P2537">
        <v>1</v>
      </c>
      <c r="Q2537">
        <v>0</v>
      </c>
      <c r="R2537">
        <v>3</v>
      </c>
      <c r="S2537">
        <v>0</v>
      </c>
      <c r="T2537">
        <v>71590</v>
      </c>
      <c r="U2537">
        <v>71594</v>
      </c>
      <c r="V2537">
        <v>71081</v>
      </c>
      <c r="W2537" t="s">
        <v>12670</v>
      </c>
      <c r="X2537" t="s">
        <v>12590</v>
      </c>
      <c r="Y2537">
        <v>0</v>
      </c>
      <c r="Z2537">
        <v>9298</v>
      </c>
    </row>
    <row r="2538" spans="1:26" x14ac:dyDescent="0.25">
      <c r="A2538">
        <v>305832</v>
      </c>
      <c r="B2538">
        <v>202501</v>
      </c>
      <c r="C2538">
        <v>1</v>
      </c>
      <c r="D2538" t="s">
        <v>13378</v>
      </c>
      <c r="E2538">
        <v>4</v>
      </c>
      <c r="F2538">
        <v>484</v>
      </c>
      <c r="G2538">
        <v>124</v>
      </c>
      <c r="H2538">
        <v>7</v>
      </c>
      <c r="I2538">
        <v>4</v>
      </c>
      <c r="J2538">
        <v>4443</v>
      </c>
      <c r="K2538">
        <v>38000</v>
      </c>
      <c r="L2538">
        <v>8</v>
      </c>
      <c r="M2538">
        <v>0</v>
      </c>
      <c r="N2538">
        <v>4</v>
      </c>
      <c r="O2538">
        <v>1.5</v>
      </c>
      <c r="P2538">
        <v>0</v>
      </c>
      <c r="Q2538">
        <v>0.5</v>
      </c>
      <c r="R2538">
        <v>2</v>
      </c>
      <c r="S2538">
        <v>0</v>
      </c>
      <c r="T2538">
        <v>71590</v>
      </c>
      <c r="U2538">
        <v>71601</v>
      </c>
      <c r="V2538">
        <v>71106</v>
      </c>
      <c r="W2538" t="s">
        <v>12603</v>
      </c>
      <c r="X2538" t="s">
        <v>12590</v>
      </c>
      <c r="Y2538">
        <v>0</v>
      </c>
      <c r="Z2538">
        <v>10895</v>
      </c>
    </row>
    <row r="2539" spans="1:26" x14ac:dyDescent="0.25">
      <c r="A2539">
        <v>305832</v>
      </c>
      <c r="B2539">
        <v>202501</v>
      </c>
      <c r="C2539">
        <v>2</v>
      </c>
      <c r="D2539" t="s">
        <v>13378</v>
      </c>
      <c r="E2539">
        <v>4</v>
      </c>
      <c r="F2539">
        <v>484</v>
      </c>
      <c r="G2539">
        <v>124</v>
      </c>
      <c r="H2539">
        <v>7</v>
      </c>
      <c r="I2539">
        <v>4</v>
      </c>
      <c r="J2539">
        <v>4443</v>
      </c>
      <c r="K2539">
        <v>38000</v>
      </c>
      <c r="L2539">
        <v>8</v>
      </c>
      <c r="M2539">
        <v>0</v>
      </c>
      <c r="N2539">
        <v>4</v>
      </c>
      <c r="O2539">
        <v>1.5</v>
      </c>
      <c r="P2539">
        <v>0</v>
      </c>
      <c r="Q2539">
        <v>0.5</v>
      </c>
      <c r="R2539">
        <v>2</v>
      </c>
      <c r="S2539">
        <v>0</v>
      </c>
      <c r="T2539">
        <v>71590</v>
      </c>
      <c r="U2539">
        <v>71601</v>
      </c>
      <c r="V2539">
        <v>71106</v>
      </c>
      <c r="W2539" t="s">
        <v>12603</v>
      </c>
      <c r="X2539" t="s">
        <v>12590</v>
      </c>
      <c r="Y2539">
        <v>0</v>
      </c>
      <c r="Z2539">
        <v>10895</v>
      </c>
    </row>
    <row r="2540" spans="1:26" x14ac:dyDescent="0.25">
      <c r="A2540">
        <v>305838</v>
      </c>
      <c r="B2540">
        <v>202501</v>
      </c>
      <c r="C2540">
        <v>1</v>
      </c>
      <c r="D2540" t="s">
        <v>12773</v>
      </c>
      <c r="E2540">
        <v>4</v>
      </c>
      <c r="F2540">
        <v>532</v>
      </c>
      <c r="G2540">
        <v>106</v>
      </c>
      <c r="H2540">
        <v>18</v>
      </c>
      <c r="I2540">
        <v>9</v>
      </c>
      <c r="J2540">
        <v>5120</v>
      </c>
      <c r="K2540">
        <v>10000</v>
      </c>
      <c r="L2540">
        <v>4.5</v>
      </c>
      <c r="M2540">
        <v>0.5</v>
      </c>
      <c r="N2540">
        <v>0</v>
      </c>
      <c r="O2540">
        <v>3</v>
      </c>
      <c r="P2540">
        <v>0.5</v>
      </c>
      <c r="Q2540">
        <v>0.5</v>
      </c>
      <c r="R2540">
        <v>0</v>
      </c>
      <c r="S2540">
        <v>0</v>
      </c>
      <c r="T2540">
        <v>900582</v>
      </c>
      <c r="U2540">
        <v>71276</v>
      </c>
      <c r="V2540">
        <v>70082</v>
      </c>
      <c r="W2540" t="s">
        <v>12631</v>
      </c>
      <c r="X2540" t="s">
        <v>13887</v>
      </c>
      <c r="Y2540">
        <v>6212</v>
      </c>
      <c r="Z2540">
        <v>9382</v>
      </c>
    </row>
    <row r="2541" spans="1:26" x14ac:dyDescent="0.25">
      <c r="A2541">
        <v>305838</v>
      </c>
      <c r="B2541">
        <v>202501</v>
      </c>
      <c r="C2541">
        <v>2</v>
      </c>
      <c r="D2541" t="s">
        <v>12773</v>
      </c>
      <c r="E2541">
        <v>4</v>
      </c>
      <c r="F2541">
        <v>532</v>
      </c>
      <c r="G2541">
        <v>106</v>
      </c>
      <c r="H2541">
        <v>18</v>
      </c>
      <c r="I2541">
        <v>9</v>
      </c>
      <c r="J2541">
        <v>5120</v>
      </c>
      <c r="K2541">
        <v>10000</v>
      </c>
      <c r="L2541">
        <v>4.5</v>
      </c>
      <c r="M2541">
        <v>0.5</v>
      </c>
      <c r="N2541">
        <v>0</v>
      </c>
      <c r="O2541">
        <v>3</v>
      </c>
      <c r="P2541">
        <v>0.5</v>
      </c>
      <c r="Q2541">
        <v>0.5</v>
      </c>
      <c r="R2541">
        <v>0</v>
      </c>
      <c r="S2541">
        <v>0</v>
      </c>
      <c r="T2541">
        <v>900582</v>
      </c>
      <c r="U2541">
        <v>71276</v>
      </c>
      <c r="V2541">
        <v>70082</v>
      </c>
      <c r="W2541" t="s">
        <v>12631</v>
      </c>
      <c r="X2541" t="s">
        <v>13887</v>
      </c>
      <c r="Y2541">
        <v>6212</v>
      </c>
      <c r="Z2541">
        <v>9382</v>
      </c>
    </row>
    <row r="2542" spans="1:26" x14ac:dyDescent="0.25">
      <c r="A2542">
        <v>305840</v>
      </c>
      <c r="B2542">
        <v>202501</v>
      </c>
      <c r="C2542">
        <v>1</v>
      </c>
      <c r="D2542" t="s">
        <v>13336</v>
      </c>
      <c r="E2542">
        <v>4</v>
      </c>
      <c r="F2542">
        <v>42</v>
      </c>
      <c r="G2542">
        <v>6</v>
      </c>
      <c r="H2542">
        <v>1</v>
      </c>
      <c r="I2542">
        <v>1</v>
      </c>
      <c r="J2542">
        <v>14865</v>
      </c>
      <c r="K2542">
        <v>87638</v>
      </c>
      <c r="L2542">
        <v>29</v>
      </c>
      <c r="M2542">
        <v>6.5</v>
      </c>
      <c r="N2542">
        <v>7.5</v>
      </c>
      <c r="O2542">
        <v>3.5</v>
      </c>
      <c r="P2542">
        <v>4.5</v>
      </c>
      <c r="Q2542">
        <v>1.5</v>
      </c>
      <c r="R2542">
        <v>5.5</v>
      </c>
      <c r="S2542">
        <v>0</v>
      </c>
      <c r="T2542">
        <v>900582</v>
      </c>
      <c r="U2542">
        <v>71276</v>
      </c>
      <c r="V2542">
        <v>71275</v>
      </c>
      <c r="W2542" t="s">
        <v>12631</v>
      </c>
      <c r="X2542" t="s">
        <v>13887</v>
      </c>
      <c r="Y2542">
        <v>0</v>
      </c>
      <c r="Z2542">
        <v>28612</v>
      </c>
    </row>
    <row r="2543" spans="1:26" x14ac:dyDescent="0.25">
      <c r="A2543">
        <v>305840</v>
      </c>
      <c r="B2543">
        <v>202501</v>
      </c>
      <c r="C2543">
        <v>2</v>
      </c>
      <c r="D2543" t="s">
        <v>13336</v>
      </c>
      <c r="E2543">
        <v>4</v>
      </c>
      <c r="F2543">
        <v>42</v>
      </c>
      <c r="G2543">
        <v>6</v>
      </c>
      <c r="H2543">
        <v>1</v>
      </c>
      <c r="I2543">
        <v>1</v>
      </c>
      <c r="J2543">
        <v>14865</v>
      </c>
      <c r="K2543">
        <v>87638</v>
      </c>
      <c r="L2543">
        <v>29</v>
      </c>
      <c r="M2543">
        <v>6.5</v>
      </c>
      <c r="N2543">
        <v>7.5</v>
      </c>
      <c r="O2543">
        <v>3.5</v>
      </c>
      <c r="P2543">
        <v>4.5</v>
      </c>
      <c r="Q2543">
        <v>1.5</v>
      </c>
      <c r="R2543">
        <v>5.5</v>
      </c>
      <c r="S2543">
        <v>0</v>
      </c>
      <c r="T2543">
        <v>900582</v>
      </c>
      <c r="U2543">
        <v>71276</v>
      </c>
      <c r="V2543">
        <v>71275</v>
      </c>
      <c r="W2543" t="s">
        <v>12631</v>
      </c>
      <c r="X2543" t="s">
        <v>13887</v>
      </c>
      <c r="Y2543">
        <v>0</v>
      </c>
      <c r="Z2543">
        <v>28612</v>
      </c>
    </row>
    <row r="2544" spans="1:26" x14ac:dyDescent="0.25">
      <c r="A2544">
        <v>305844</v>
      </c>
      <c r="B2544">
        <v>202501</v>
      </c>
      <c r="C2544">
        <v>1</v>
      </c>
      <c r="D2544" t="s">
        <v>12728</v>
      </c>
      <c r="E2544">
        <v>4</v>
      </c>
      <c r="F2544">
        <v>408</v>
      </c>
      <c r="G2544">
        <v>156</v>
      </c>
      <c r="H2544">
        <v>16</v>
      </c>
      <c r="I2544">
        <v>4</v>
      </c>
      <c r="J2544">
        <v>9590</v>
      </c>
      <c r="K2544">
        <v>2530</v>
      </c>
      <c r="L2544">
        <v>13</v>
      </c>
      <c r="M2544">
        <v>2</v>
      </c>
      <c r="N2544">
        <v>6</v>
      </c>
      <c r="O2544">
        <v>0</v>
      </c>
      <c r="P2544">
        <v>2</v>
      </c>
      <c r="Q2544">
        <v>3</v>
      </c>
      <c r="R2544">
        <v>0</v>
      </c>
      <c r="S2544">
        <v>0</v>
      </c>
      <c r="T2544">
        <v>71251</v>
      </c>
      <c r="U2544">
        <v>71239</v>
      </c>
      <c r="V2544">
        <v>71238</v>
      </c>
      <c r="W2544" t="s">
        <v>12650</v>
      </c>
      <c r="X2544" t="s">
        <v>13885</v>
      </c>
      <c r="Y2544">
        <v>70575</v>
      </c>
      <c r="Z2544">
        <v>12846</v>
      </c>
    </row>
    <row r="2545" spans="1:26" x14ac:dyDescent="0.25">
      <c r="A2545">
        <v>305844</v>
      </c>
      <c r="B2545">
        <v>202501</v>
      </c>
      <c r="C2545">
        <v>2</v>
      </c>
      <c r="D2545" t="s">
        <v>12728</v>
      </c>
      <c r="E2545">
        <v>4</v>
      </c>
      <c r="F2545">
        <v>408</v>
      </c>
      <c r="G2545">
        <v>156</v>
      </c>
      <c r="H2545">
        <v>16</v>
      </c>
      <c r="I2545">
        <v>4</v>
      </c>
      <c r="J2545">
        <v>9590</v>
      </c>
      <c r="K2545">
        <v>2530</v>
      </c>
      <c r="L2545">
        <v>13</v>
      </c>
      <c r="M2545">
        <v>2</v>
      </c>
      <c r="N2545">
        <v>6</v>
      </c>
      <c r="O2545">
        <v>0</v>
      </c>
      <c r="P2545">
        <v>2</v>
      </c>
      <c r="Q2545">
        <v>3</v>
      </c>
      <c r="R2545">
        <v>0</v>
      </c>
      <c r="S2545">
        <v>0</v>
      </c>
      <c r="T2545">
        <v>71251</v>
      </c>
      <c r="U2545">
        <v>71239</v>
      </c>
      <c r="V2545">
        <v>71238</v>
      </c>
      <c r="W2545" t="s">
        <v>12650</v>
      </c>
      <c r="X2545" t="s">
        <v>13885</v>
      </c>
      <c r="Y2545">
        <v>70575</v>
      </c>
      <c r="Z2545">
        <v>12846</v>
      </c>
    </row>
    <row r="2546" spans="1:26" x14ac:dyDescent="0.25">
      <c r="A2546">
        <v>305846</v>
      </c>
      <c r="B2546">
        <v>202501</v>
      </c>
      <c r="C2546">
        <v>1</v>
      </c>
      <c r="D2546" t="s">
        <v>13428</v>
      </c>
      <c r="E2546">
        <v>4</v>
      </c>
      <c r="F2546">
        <v>766</v>
      </c>
      <c r="G2546">
        <v>177</v>
      </c>
      <c r="H2546">
        <v>21</v>
      </c>
      <c r="I2546">
        <v>6</v>
      </c>
      <c r="J2546">
        <v>1701</v>
      </c>
      <c r="K2546">
        <v>4000</v>
      </c>
      <c r="L2546">
        <v>2.5</v>
      </c>
      <c r="M2546">
        <v>1.5</v>
      </c>
      <c r="N2546">
        <v>0.5</v>
      </c>
      <c r="O2546">
        <v>0</v>
      </c>
      <c r="P2546">
        <v>0</v>
      </c>
      <c r="Q2546">
        <v>0.5</v>
      </c>
      <c r="R2546">
        <v>0</v>
      </c>
      <c r="S2546">
        <v>0</v>
      </c>
      <c r="T2546">
        <v>71030</v>
      </c>
      <c r="U2546">
        <v>71045</v>
      </c>
      <c r="V2546">
        <v>71039</v>
      </c>
      <c r="W2546" t="s">
        <v>12661</v>
      </c>
      <c r="X2546" t="s">
        <v>12595</v>
      </c>
      <c r="Y2546">
        <v>0</v>
      </c>
      <c r="Z2546">
        <v>2517</v>
      </c>
    </row>
    <row r="2547" spans="1:26" x14ac:dyDescent="0.25">
      <c r="A2547">
        <v>305846</v>
      </c>
      <c r="B2547">
        <v>202501</v>
      </c>
      <c r="C2547">
        <v>2</v>
      </c>
      <c r="D2547" t="s">
        <v>13428</v>
      </c>
      <c r="E2547">
        <v>4</v>
      </c>
      <c r="F2547">
        <v>766</v>
      </c>
      <c r="G2547">
        <v>177</v>
      </c>
      <c r="H2547">
        <v>21</v>
      </c>
      <c r="I2547">
        <v>6</v>
      </c>
      <c r="J2547">
        <v>1701</v>
      </c>
      <c r="K2547">
        <v>4000</v>
      </c>
      <c r="L2547">
        <v>2.5</v>
      </c>
      <c r="M2547">
        <v>1.5</v>
      </c>
      <c r="N2547">
        <v>0.5</v>
      </c>
      <c r="O2547">
        <v>0</v>
      </c>
      <c r="P2547">
        <v>0</v>
      </c>
      <c r="Q2547">
        <v>0.5</v>
      </c>
      <c r="R2547">
        <v>0</v>
      </c>
      <c r="S2547">
        <v>0</v>
      </c>
      <c r="T2547">
        <v>71030</v>
      </c>
      <c r="U2547">
        <v>71045</v>
      </c>
      <c r="V2547">
        <v>71039</v>
      </c>
      <c r="W2547" t="s">
        <v>12661</v>
      </c>
      <c r="X2547" t="s">
        <v>12595</v>
      </c>
      <c r="Y2547">
        <v>0</v>
      </c>
      <c r="Z2547">
        <v>2517</v>
      </c>
    </row>
    <row r="2548" spans="1:26" x14ac:dyDescent="0.25">
      <c r="A2548">
        <v>305848</v>
      </c>
      <c r="B2548">
        <v>202501</v>
      </c>
      <c r="C2548">
        <v>1</v>
      </c>
      <c r="D2548" t="s">
        <v>12931</v>
      </c>
      <c r="E2548">
        <v>4</v>
      </c>
      <c r="F2548">
        <v>37</v>
      </c>
      <c r="G2548">
        <v>5</v>
      </c>
      <c r="H2548">
        <v>2</v>
      </c>
      <c r="I2548">
        <v>1</v>
      </c>
      <c r="J2548">
        <v>13463</v>
      </c>
      <c r="K2548">
        <v>122739</v>
      </c>
      <c r="L2548">
        <v>17.5</v>
      </c>
      <c r="M2548">
        <v>3</v>
      </c>
      <c r="N2548">
        <v>5</v>
      </c>
      <c r="O2548">
        <v>1</v>
      </c>
      <c r="P2548">
        <v>2</v>
      </c>
      <c r="Q2548">
        <v>3.5</v>
      </c>
      <c r="R2548">
        <v>3</v>
      </c>
      <c r="S2548">
        <v>0</v>
      </c>
      <c r="T2548">
        <v>71030</v>
      </c>
      <c r="U2548">
        <v>71505</v>
      </c>
      <c r="V2548">
        <v>71521</v>
      </c>
      <c r="W2548" t="s">
        <v>12648</v>
      </c>
      <c r="X2548" t="s">
        <v>12595</v>
      </c>
      <c r="Y2548">
        <v>13345</v>
      </c>
      <c r="Z2548">
        <v>30517</v>
      </c>
    </row>
    <row r="2549" spans="1:26" x14ac:dyDescent="0.25">
      <c r="A2549">
        <v>305848</v>
      </c>
      <c r="B2549">
        <v>202501</v>
      </c>
      <c r="C2549">
        <v>2</v>
      </c>
      <c r="D2549" t="s">
        <v>12931</v>
      </c>
      <c r="E2549">
        <v>4</v>
      </c>
      <c r="F2549">
        <v>37</v>
      </c>
      <c r="G2549">
        <v>5</v>
      </c>
      <c r="H2549">
        <v>2</v>
      </c>
      <c r="I2549">
        <v>1</v>
      </c>
      <c r="J2549">
        <v>13463</v>
      </c>
      <c r="K2549">
        <v>122739</v>
      </c>
      <c r="L2549">
        <v>17.5</v>
      </c>
      <c r="M2549">
        <v>3</v>
      </c>
      <c r="N2549">
        <v>5</v>
      </c>
      <c r="O2549">
        <v>1</v>
      </c>
      <c r="P2549">
        <v>2</v>
      </c>
      <c r="Q2549">
        <v>3.5</v>
      </c>
      <c r="R2549">
        <v>3</v>
      </c>
      <c r="S2549">
        <v>0</v>
      </c>
      <c r="T2549">
        <v>71030</v>
      </c>
      <c r="U2549">
        <v>71505</v>
      </c>
      <c r="V2549">
        <v>71521</v>
      </c>
      <c r="W2549" t="s">
        <v>12648</v>
      </c>
      <c r="X2549" t="s">
        <v>12595</v>
      </c>
      <c r="Y2549">
        <v>13345</v>
      </c>
      <c r="Z2549">
        <v>30517</v>
      </c>
    </row>
    <row r="2550" spans="1:26" x14ac:dyDescent="0.25">
      <c r="A2550">
        <v>305850</v>
      </c>
      <c r="B2550">
        <v>202501</v>
      </c>
      <c r="C2550">
        <v>1</v>
      </c>
      <c r="D2550" t="s">
        <v>13786</v>
      </c>
      <c r="E2550">
        <v>4</v>
      </c>
      <c r="F2550">
        <v>627</v>
      </c>
      <c r="G2550">
        <v>139</v>
      </c>
      <c r="H2550">
        <v>20</v>
      </c>
      <c r="I2550">
        <v>5</v>
      </c>
      <c r="J2550">
        <v>3580</v>
      </c>
      <c r="K2550">
        <v>15000</v>
      </c>
      <c r="L2550">
        <v>6</v>
      </c>
      <c r="M2550">
        <v>0</v>
      </c>
      <c r="N2550">
        <v>1.5</v>
      </c>
      <c r="O2550">
        <v>1</v>
      </c>
      <c r="P2550">
        <v>0.5</v>
      </c>
      <c r="Q2550">
        <v>3</v>
      </c>
      <c r="R2550">
        <v>0</v>
      </c>
      <c r="S2550">
        <v>0</v>
      </c>
      <c r="T2550">
        <v>71030</v>
      </c>
      <c r="U2550">
        <v>71063</v>
      </c>
      <c r="V2550">
        <v>71064</v>
      </c>
      <c r="W2550" t="s">
        <v>3624</v>
      </c>
      <c r="X2550" t="s">
        <v>12595</v>
      </c>
      <c r="Y2550">
        <v>0</v>
      </c>
      <c r="Z2550">
        <v>6530</v>
      </c>
    </row>
    <row r="2551" spans="1:26" x14ac:dyDescent="0.25">
      <c r="A2551">
        <v>305850</v>
      </c>
      <c r="B2551">
        <v>202501</v>
      </c>
      <c r="C2551">
        <v>2</v>
      </c>
      <c r="D2551" t="s">
        <v>13786</v>
      </c>
      <c r="E2551">
        <v>4</v>
      </c>
      <c r="F2551">
        <v>627</v>
      </c>
      <c r="G2551">
        <v>139</v>
      </c>
      <c r="H2551">
        <v>20</v>
      </c>
      <c r="I2551">
        <v>5</v>
      </c>
      <c r="J2551">
        <v>3580</v>
      </c>
      <c r="K2551">
        <v>15000</v>
      </c>
      <c r="L2551">
        <v>6</v>
      </c>
      <c r="M2551">
        <v>0</v>
      </c>
      <c r="N2551">
        <v>1.5</v>
      </c>
      <c r="O2551">
        <v>1</v>
      </c>
      <c r="P2551">
        <v>0.5</v>
      </c>
      <c r="Q2551">
        <v>3</v>
      </c>
      <c r="R2551">
        <v>0</v>
      </c>
      <c r="S2551">
        <v>0</v>
      </c>
      <c r="T2551">
        <v>71030</v>
      </c>
      <c r="U2551">
        <v>71063</v>
      </c>
      <c r="V2551">
        <v>71064</v>
      </c>
      <c r="W2551" t="s">
        <v>3624</v>
      </c>
      <c r="X2551" t="s">
        <v>12595</v>
      </c>
      <c r="Y2551">
        <v>0</v>
      </c>
      <c r="Z2551">
        <v>6530</v>
      </c>
    </row>
    <row r="2552" spans="1:26" x14ac:dyDescent="0.25">
      <c r="A2552">
        <v>305860</v>
      </c>
      <c r="B2552">
        <v>202501</v>
      </c>
      <c r="C2552">
        <v>1</v>
      </c>
      <c r="D2552" t="s">
        <v>13278</v>
      </c>
      <c r="E2552">
        <v>4</v>
      </c>
      <c r="F2552">
        <v>705</v>
      </c>
      <c r="G2552">
        <v>231</v>
      </c>
      <c r="H2552">
        <v>29</v>
      </c>
      <c r="I2552">
        <v>7</v>
      </c>
      <c r="J2552">
        <v>2500</v>
      </c>
      <c r="K2552">
        <v>4259</v>
      </c>
      <c r="L2552">
        <v>4</v>
      </c>
      <c r="M2552">
        <v>0</v>
      </c>
      <c r="N2552">
        <v>0.5</v>
      </c>
      <c r="O2552">
        <v>1</v>
      </c>
      <c r="P2552">
        <v>0</v>
      </c>
      <c r="Q2552">
        <v>0.5</v>
      </c>
      <c r="R2552">
        <v>2</v>
      </c>
      <c r="S2552">
        <v>0</v>
      </c>
      <c r="T2552">
        <v>71251</v>
      </c>
      <c r="U2552">
        <v>71174</v>
      </c>
      <c r="V2552">
        <v>71500</v>
      </c>
      <c r="W2552" t="s">
        <v>12613</v>
      </c>
      <c r="X2552" t="s">
        <v>13885</v>
      </c>
      <c r="Y2552">
        <v>18713</v>
      </c>
      <c r="Z2552">
        <v>4114</v>
      </c>
    </row>
    <row r="2553" spans="1:26" x14ac:dyDescent="0.25">
      <c r="A2553">
        <v>305860</v>
      </c>
      <c r="B2553">
        <v>202501</v>
      </c>
      <c r="C2553">
        <v>2</v>
      </c>
      <c r="D2553" t="s">
        <v>13278</v>
      </c>
      <c r="E2553">
        <v>4</v>
      </c>
      <c r="F2553">
        <v>705</v>
      </c>
      <c r="G2553">
        <v>231</v>
      </c>
      <c r="H2553">
        <v>29</v>
      </c>
      <c r="I2553">
        <v>7</v>
      </c>
      <c r="J2553">
        <v>2500</v>
      </c>
      <c r="K2553">
        <v>4259</v>
      </c>
      <c r="L2553">
        <v>4</v>
      </c>
      <c r="M2553">
        <v>0</v>
      </c>
      <c r="N2553">
        <v>0.5</v>
      </c>
      <c r="O2553">
        <v>1</v>
      </c>
      <c r="P2553">
        <v>0</v>
      </c>
      <c r="Q2553">
        <v>0.5</v>
      </c>
      <c r="R2553">
        <v>2</v>
      </c>
      <c r="S2553">
        <v>0</v>
      </c>
      <c r="T2553">
        <v>71251</v>
      </c>
      <c r="U2553">
        <v>71174</v>
      </c>
      <c r="V2553">
        <v>71500</v>
      </c>
      <c r="W2553" t="s">
        <v>12613</v>
      </c>
      <c r="X2553" t="s">
        <v>13885</v>
      </c>
      <c r="Y2553">
        <v>18713</v>
      </c>
      <c r="Z2553">
        <v>4114</v>
      </c>
    </row>
    <row r="2554" spans="1:26" x14ac:dyDescent="0.25">
      <c r="A2554">
        <v>305862</v>
      </c>
      <c r="B2554">
        <v>202501</v>
      </c>
      <c r="C2554">
        <v>1</v>
      </c>
      <c r="D2554" t="s">
        <v>13709</v>
      </c>
      <c r="E2554">
        <v>4</v>
      </c>
      <c r="F2554">
        <v>699</v>
      </c>
      <c r="G2554">
        <v>229</v>
      </c>
      <c r="H2554">
        <v>28</v>
      </c>
      <c r="I2554">
        <v>9</v>
      </c>
      <c r="J2554">
        <v>3943</v>
      </c>
      <c r="K2554">
        <v>3000</v>
      </c>
      <c r="L2554">
        <v>7.5</v>
      </c>
      <c r="M2554">
        <v>2</v>
      </c>
      <c r="N2554">
        <v>0</v>
      </c>
      <c r="O2554">
        <v>0</v>
      </c>
      <c r="P2554">
        <v>1</v>
      </c>
      <c r="Q2554">
        <v>2</v>
      </c>
      <c r="R2554">
        <v>2.5</v>
      </c>
      <c r="S2554">
        <v>0</v>
      </c>
      <c r="T2554">
        <v>71251</v>
      </c>
      <c r="U2554">
        <v>71174</v>
      </c>
      <c r="V2554">
        <v>71198</v>
      </c>
      <c r="W2554" t="s">
        <v>12613</v>
      </c>
      <c r="X2554" t="s">
        <v>13885</v>
      </c>
      <c r="Y2554">
        <v>0</v>
      </c>
      <c r="Z2554">
        <v>4228</v>
      </c>
    </row>
    <row r="2555" spans="1:26" x14ac:dyDescent="0.25">
      <c r="A2555">
        <v>305862</v>
      </c>
      <c r="B2555">
        <v>202501</v>
      </c>
      <c r="C2555">
        <v>2</v>
      </c>
      <c r="D2555" t="s">
        <v>13709</v>
      </c>
      <c r="E2555">
        <v>4</v>
      </c>
      <c r="F2555">
        <v>699</v>
      </c>
      <c r="G2555">
        <v>229</v>
      </c>
      <c r="H2555">
        <v>28</v>
      </c>
      <c r="I2555">
        <v>9</v>
      </c>
      <c r="J2555">
        <v>3943</v>
      </c>
      <c r="K2555">
        <v>3000</v>
      </c>
      <c r="L2555">
        <v>7.5</v>
      </c>
      <c r="M2555">
        <v>2</v>
      </c>
      <c r="N2555">
        <v>0</v>
      </c>
      <c r="O2555">
        <v>0</v>
      </c>
      <c r="P2555">
        <v>1</v>
      </c>
      <c r="Q2555">
        <v>2</v>
      </c>
      <c r="R2555">
        <v>2.5</v>
      </c>
      <c r="S2555">
        <v>0</v>
      </c>
      <c r="T2555">
        <v>71251</v>
      </c>
      <c r="U2555">
        <v>71174</v>
      </c>
      <c r="V2555">
        <v>71198</v>
      </c>
      <c r="W2555" t="s">
        <v>12613</v>
      </c>
      <c r="X2555" t="s">
        <v>13885</v>
      </c>
      <c r="Y2555">
        <v>0</v>
      </c>
      <c r="Z2555">
        <v>4228</v>
      </c>
    </row>
    <row r="2556" spans="1:26" x14ac:dyDescent="0.25">
      <c r="A2556">
        <v>305866</v>
      </c>
      <c r="B2556">
        <v>202501</v>
      </c>
      <c r="C2556">
        <v>1</v>
      </c>
      <c r="D2556" t="s">
        <v>13122</v>
      </c>
      <c r="E2556">
        <v>4</v>
      </c>
      <c r="F2556">
        <v>916</v>
      </c>
      <c r="G2556">
        <v>230</v>
      </c>
      <c r="H2556">
        <v>32</v>
      </c>
      <c r="I2556">
        <v>7</v>
      </c>
      <c r="J2556">
        <v>0</v>
      </c>
      <c r="K2556">
        <v>0</v>
      </c>
      <c r="L2556">
        <v>0</v>
      </c>
      <c r="M2556">
        <v>0</v>
      </c>
      <c r="N2556">
        <v>0</v>
      </c>
      <c r="O2556">
        <v>0</v>
      </c>
      <c r="P2556">
        <v>0</v>
      </c>
      <c r="Q2556">
        <v>0</v>
      </c>
      <c r="R2556">
        <v>0</v>
      </c>
      <c r="S2556">
        <v>0</v>
      </c>
      <c r="T2556">
        <v>71030</v>
      </c>
      <c r="U2556">
        <v>71505</v>
      </c>
      <c r="V2556">
        <v>71563</v>
      </c>
      <c r="W2556" t="s">
        <v>12648</v>
      </c>
      <c r="X2556" t="s">
        <v>12595</v>
      </c>
      <c r="Y2556">
        <v>0</v>
      </c>
      <c r="Z2556">
        <v>0</v>
      </c>
    </row>
    <row r="2557" spans="1:26" x14ac:dyDescent="0.25">
      <c r="A2557">
        <v>305866</v>
      </c>
      <c r="B2557">
        <v>202501</v>
      </c>
      <c r="C2557">
        <v>2</v>
      </c>
      <c r="D2557" t="s">
        <v>13122</v>
      </c>
      <c r="E2557">
        <v>4</v>
      </c>
      <c r="F2557">
        <v>916</v>
      </c>
      <c r="G2557">
        <v>230</v>
      </c>
      <c r="H2557">
        <v>32</v>
      </c>
      <c r="I2557">
        <v>7</v>
      </c>
      <c r="J2557">
        <v>0</v>
      </c>
      <c r="K2557">
        <v>0</v>
      </c>
      <c r="L2557">
        <v>0</v>
      </c>
      <c r="M2557">
        <v>0</v>
      </c>
      <c r="N2557">
        <v>0</v>
      </c>
      <c r="O2557">
        <v>0</v>
      </c>
      <c r="P2557">
        <v>0</v>
      </c>
      <c r="Q2557">
        <v>0</v>
      </c>
      <c r="R2557">
        <v>0</v>
      </c>
      <c r="S2557">
        <v>0</v>
      </c>
      <c r="T2557">
        <v>71030</v>
      </c>
      <c r="U2557">
        <v>71505</v>
      </c>
      <c r="V2557">
        <v>71563</v>
      </c>
      <c r="W2557" t="s">
        <v>12648</v>
      </c>
      <c r="X2557" t="s">
        <v>12595</v>
      </c>
      <c r="Y2557">
        <v>0</v>
      </c>
      <c r="Z2557">
        <v>0</v>
      </c>
    </row>
    <row r="2558" spans="1:26" x14ac:dyDescent="0.25">
      <c r="A2558">
        <v>305868</v>
      </c>
      <c r="B2558">
        <v>202501</v>
      </c>
      <c r="C2558">
        <v>1</v>
      </c>
      <c r="D2558" t="s">
        <v>13223</v>
      </c>
      <c r="E2558">
        <v>4</v>
      </c>
      <c r="F2558">
        <v>694</v>
      </c>
      <c r="G2558">
        <v>153</v>
      </c>
      <c r="H2558">
        <v>17</v>
      </c>
      <c r="I2558">
        <v>7</v>
      </c>
      <c r="J2558">
        <v>546</v>
      </c>
      <c r="K2558">
        <v>28675</v>
      </c>
      <c r="L2558">
        <v>2</v>
      </c>
      <c r="M2558">
        <v>0</v>
      </c>
      <c r="N2558">
        <v>1</v>
      </c>
      <c r="O2558">
        <v>0</v>
      </c>
      <c r="P2558">
        <v>0</v>
      </c>
      <c r="Q2558">
        <v>0</v>
      </c>
      <c r="R2558">
        <v>1</v>
      </c>
      <c r="S2558">
        <v>0</v>
      </c>
      <c r="T2558">
        <v>71030</v>
      </c>
      <c r="U2558">
        <v>71505</v>
      </c>
      <c r="V2558">
        <v>700076</v>
      </c>
      <c r="W2558" t="s">
        <v>12648</v>
      </c>
      <c r="X2558" t="s">
        <v>12595</v>
      </c>
      <c r="Y2558">
        <v>0</v>
      </c>
      <c r="Z2558">
        <v>4444</v>
      </c>
    </row>
    <row r="2559" spans="1:26" x14ac:dyDescent="0.25">
      <c r="A2559">
        <v>305868</v>
      </c>
      <c r="B2559">
        <v>202501</v>
      </c>
      <c r="C2559">
        <v>2</v>
      </c>
      <c r="D2559" t="s">
        <v>13223</v>
      </c>
      <c r="E2559">
        <v>4</v>
      </c>
      <c r="F2559">
        <v>694</v>
      </c>
      <c r="G2559">
        <v>153</v>
      </c>
      <c r="H2559">
        <v>17</v>
      </c>
      <c r="I2559">
        <v>7</v>
      </c>
      <c r="J2559">
        <v>546</v>
      </c>
      <c r="K2559">
        <v>28675</v>
      </c>
      <c r="L2559">
        <v>2</v>
      </c>
      <c r="M2559">
        <v>0</v>
      </c>
      <c r="N2559">
        <v>1</v>
      </c>
      <c r="O2559">
        <v>0</v>
      </c>
      <c r="P2559">
        <v>0</v>
      </c>
      <c r="Q2559">
        <v>0</v>
      </c>
      <c r="R2559">
        <v>1</v>
      </c>
      <c r="S2559">
        <v>0</v>
      </c>
      <c r="T2559">
        <v>71030</v>
      </c>
      <c r="U2559">
        <v>71505</v>
      </c>
      <c r="V2559">
        <v>700076</v>
      </c>
      <c r="W2559" t="s">
        <v>12648</v>
      </c>
      <c r="X2559" t="s">
        <v>12595</v>
      </c>
      <c r="Y2559">
        <v>0</v>
      </c>
      <c r="Z2559">
        <v>4444</v>
      </c>
    </row>
    <row r="2560" spans="1:26" x14ac:dyDescent="0.25">
      <c r="A2560">
        <v>305870</v>
      </c>
      <c r="B2560">
        <v>202501</v>
      </c>
      <c r="C2560">
        <v>1</v>
      </c>
      <c r="D2560" t="s">
        <v>12719</v>
      </c>
      <c r="E2560">
        <v>4</v>
      </c>
      <c r="F2560">
        <v>183</v>
      </c>
      <c r="G2560">
        <v>34</v>
      </c>
      <c r="H2560">
        <v>4</v>
      </c>
      <c r="I2560">
        <v>2</v>
      </c>
      <c r="J2560">
        <v>11752</v>
      </c>
      <c r="K2560">
        <v>26650</v>
      </c>
      <c r="L2560">
        <v>14.5</v>
      </c>
      <c r="M2560">
        <v>0</v>
      </c>
      <c r="N2560">
        <v>3</v>
      </c>
      <c r="O2560">
        <v>4</v>
      </c>
      <c r="P2560">
        <v>3</v>
      </c>
      <c r="Q2560">
        <v>4</v>
      </c>
      <c r="R2560">
        <v>0.5</v>
      </c>
      <c r="S2560">
        <v>0</v>
      </c>
      <c r="T2560">
        <v>71030</v>
      </c>
      <c r="U2560">
        <v>71024</v>
      </c>
      <c r="V2560">
        <v>70048</v>
      </c>
      <c r="W2560" t="s">
        <v>12597</v>
      </c>
      <c r="X2560" t="s">
        <v>12595</v>
      </c>
      <c r="Y2560">
        <v>0</v>
      </c>
      <c r="Z2560">
        <v>19644</v>
      </c>
    </row>
    <row r="2561" spans="1:26" x14ac:dyDescent="0.25">
      <c r="A2561">
        <v>305870</v>
      </c>
      <c r="B2561">
        <v>202501</v>
      </c>
      <c r="C2561">
        <v>2</v>
      </c>
      <c r="D2561" t="s">
        <v>12719</v>
      </c>
      <c r="E2561">
        <v>4</v>
      </c>
      <c r="F2561">
        <v>183</v>
      </c>
      <c r="G2561">
        <v>34</v>
      </c>
      <c r="H2561">
        <v>4</v>
      </c>
      <c r="I2561">
        <v>2</v>
      </c>
      <c r="J2561">
        <v>11752</v>
      </c>
      <c r="K2561">
        <v>26650</v>
      </c>
      <c r="L2561">
        <v>14.5</v>
      </c>
      <c r="M2561">
        <v>0</v>
      </c>
      <c r="N2561">
        <v>3</v>
      </c>
      <c r="O2561">
        <v>4</v>
      </c>
      <c r="P2561">
        <v>3</v>
      </c>
      <c r="Q2561">
        <v>4</v>
      </c>
      <c r="R2561">
        <v>0.5</v>
      </c>
      <c r="S2561">
        <v>0</v>
      </c>
      <c r="T2561">
        <v>71030</v>
      </c>
      <c r="U2561">
        <v>71024</v>
      </c>
      <c r="V2561">
        <v>70048</v>
      </c>
      <c r="W2561" t="s">
        <v>12597</v>
      </c>
      <c r="X2561" t="s">
        <v>12595</v>
      </c>
      <c r="Y2561">
        <v>0</v>
      </c>
      <c r="Z2561">
        <v>19644</v>
      </c>
    </row>
    <row r="2562" spans="1:26" x14ac:dyDescent="0.25">
      <c r="A2562">
        <v>305876</v>
      </c>
      <c r="B2562">
        <v>202501</v>
      </c>
      <c r="C2562">
        <v>1</v>
      </c>
      <c r="D2562" t="s">
        <v>13548</v>
      </c>
      <c r="E2562">
        <v>4</v>
      </c>
      <c r="F2562">
        <v>260</v>
      </c>
      <c r="G2562">
        <v>68</v>
      </c>
      <c r="H2562">
        <v>12</v>
      </c>
      <c r="I2562">
        <v>4</v>
      </c>
      <c r="J2562">
        <v>10169</v>
      </c>
      <c r="K2562">
        <v>55563</v>
      </c>
      <c r="L2562">
        <v>13.5</v>
      </c>
      <c r="M2562">
        <v>6</v>
      </c>
      <c r="N2562">
        <v>0</v>
      </c>
      <c r="O2562">
        <v>0</v>
      </c>
      <c r="P2562">
        <v>2.5</v>
      </c>
      <c r="Q2562">
        <v>0</v>
      </c>
      <c r="R2562">
        <v>5</v>
      </c>
      <c r="S2562">
        <v>0</v>
      </c>
      <c r="T2562">
        <v>71590</v>
      </c>
      <c r="U2562">
        <v>71594</v>
      </c>
      <c r="V2562">
        <v>700073</v>
      </c>
      <c r="W2562" t="s">
        <v>12670</v>
      </c>
      <c r="X2562" t="s">
        <v>12590</v>
      </c>
      <c r="Y2562">
        <v>15121</v>
      </c>
      <c r="Z2562">
        <v>17031</v>
      </c>
    </row>
    <row r="2563" spans="1:26" x14ac:dyDescent="0.25">
      <c r="A2563">
        <v>305876</v>
      </c>
      <c r="B2563">
        <v>202501</v>
      </c>
      <c r="C2563">
        <v>2</v>
      </c>
      <c r="D2563" t="s">
        <v>13548</v>
      </c>
      <c r="E2563">
        <v>4</v>
      </c>
      <c r="F2563">
        <v>260</v>
      </c>
      <c r="G2563">
        <v>68</v>
      </c>
      <c r="H2563">
        <v>12</v>
      </c>
      <c r="I2563">
        <v>4</v>
      </c>
      <c r="J2563">
        <v>10169</v>
      </c>
      <c r="K2563">
        <v>55563</v>
      </c>
      <c r="L2563">
        <v>13.5</v>
      </c>
      <c r="M2563">
        <v>6</v>
      </c>
      <c r="N2563">
        <v>0</v>
      </c>
      <c r="O2563">
        <v>0</v>
      </c>
      <c r="P2563">
        <v>2.5</v>
      </c>
      <c r="Q2563">
        <v>0</v>
      </c>
      <c r="R2563">
        <v>5</v>
      </c>
      <c r="S2563">
        <v>0</v>
      </c>
      <c r="T2563">
        <v>71590</v>
      </c>
      <c r="U2563">
        <v>71594</v>
      </c>
      <c r="V2563">
        <v>700073</v>
      </c>
      <c r="W2563" t="s">
        <v>12670</v>
      </c>
      <c r="X2563" t="s">
        <v>12590</v>
      </c>
      <c r="Y2563">
        <v>15121</v>
      </c>
      <c r="Z2563">
        <v>17031</v>
      </c>
    </row>
    <row r="2564" spans="1:26" x14ac:dyDescent="0.25">
      <c r="A2564">
        <v>305880</v>
      </c>
      <c r="B2564">
        <v>202501</v>
      </c>
      <c r="C2564">
        <v>1</v>
      </c>
      <c r="D2564" t="s">
        <v>13695</v>
      </c>
      <c r="E2564">
        <v>4</v>
      </c>
      <c r="F2564">
        <v>333</v>
      </c>
      <c r="G2564">
        <v>87</v>
      </c>
      <c r="H2564">
        <v>9</v>
      </c>
      <c r="I2564">
        <v>5</v>
      </c>
      <c r="J2564">
        <v>10936</v>
      </c>
      <c r="K2564">
        <v>0</v>
      </c>
      <c r="L2564">
        <v>9</v>
      </c>
      <c r="M2564">
        <v>2</v>
      </c>
      <c r="N2564">
        <v>4</v>
      </c>
      <c r="O2564">
        <v>3</v>
      </c>
      <c r="P2564">
        <v>0</v>
      </c>
      <c r="Q2564">
        <v>0</v>
      </c>
      <c r="R2564">
        <v>0</v>
      </c>
      <c r="S2564">
        <v>0</v>
      </c>
      <c r="T2564">
        <v>71590</v>
      </c>
      <c r="U2564">
        <v>71595</v>
      </c>
      <c r="V2564">
        <v>71358</v>
      </c>
      <c r="W2564" t="s">
        <v>12693</v>
      </c>
      <c r="X2564" t="s">
        <v>12590</v>
      </c>
      <c r="Y2564">
        <v>0</v>
      </c>
      <c r="Z2564">
        <v>15030</v>
      </c>
    </row>
    <row r="2565" spans="1:26" x14ac:dyDescent="0.25">
      <c r="A2565">
        <v>305880</v>
      </c>
      <c r="B2565">
        <v>202501</v>
      </c>
      <c r="C2565">
        <v>2</v>
      </c>
      <c r="D2565" t="s">
        <v>13695</v>
      </c>
      <c r="E2565">
        <v>4</v>
      </c>
      <c r="F2565">
        <v>333</v>
      </c>
      <c r="G2565">
        <v>87</v>
      </c>
      <c r="H2565">
        <v>9</v>
      </c>
      <c r="I2565">
        <v>5</v>
      </c>
      <c r="J2565">
        <v>10936</v>
      </c>
      <c r="K2565">
        <v>0</v>
      </c>
      <c r="L2565">
        <v>9</v>
      </c>
      <c r="M2565">
        <v>2</v>
      </c>
      <c r="N2565">
        <v>4</v>
      </c>
      <c r="O2565">
        <v>3</v>
      </c>
      <c r="P2565">
        <v>0</v>
      </c>
      <c r="Q2565">
        <v>0</v>
      </c>
      <c r="R2565">
        <v>0</v>
      </c>
      <c r="S2565">
        <v>0</v>
      </c>
      <c r="T2565">
        <v>71590</v>
      </c>
      <c r="U2565">
        <v>71595</v>
      </c>
      <c r="V2565">
        <v>71358</v>
      </c>
      <c r="W2565" t="s">
        <v>12693</v>
      </c>
      <c r="X2565" t="s">
        <v>12590</v>
      </c>
      <c r="Y2565">
        <v>0</v>
      </c>
      <c r="Z2565">
        <v>15030</v>
      </c>
    </row>
    <row r="2566" spans="1:26" x14ac:dyDescent="0.25">
      <c r="A2566">
        <v>305882</v>
      </c>
      <c r="B2566">
        <v>202501</v>
      </c>
      <c r="C2566">
        <v>1</v>
      </c>
      <c r="D2566" t="s">
        <v>12814</v>
      </c>
      <c r="E2566">
        <v>4</v>
      </c>
      <c r="F2566">
        <v>677</v>
      </c>
      <c r="G2566">
        <v>225</v>
      </c>
      <c r="H2566">
        <v>18</v>
      </c>
      <c r="I2566">
        <v>7</v>
      </c>
      <c r="J2566">
        <v>3767</v>
      </c>
      <c r="K2566">
        <v>10000</v>
      </c>
      <c r="L2566">
        <v>5</v>
      </c>
      <c r="M2566">
        <v>0.5</v>
      </c>
      <c r="N2566">
        <v>3</v>
      </c>
      <c r="O2566">
        <v>0.5</v>
      </c>
      <c r="P2566">
        <v>0</v>
      </c>
      <c r="Q2566">
        <v>1</v>
      </c>
      <c r="R2566">
        <v>0</v>
      </c>
      <c r="S2566">
        <v>0</v>
      </c>
      <c r="T2566">
        <v>71251</v>
      </c>
      <c r="U2566">
        <v>71248</v>
      </c>
      <c r="V2566">
        <v>71245</v>
      </c>
      <c r="W2566" t="s">
        <v>12625</v>
      </c>
      <c r="X2566" t="s">
        <v>13885</v>
      </c>
      <c r="Y2566">
        <v>14862</v>
      </c>
      <c r="Z2566">
        <v>5000</v>
      </c>
    </row>
    <row r="2567" spans="1:26" x14ac:dyDescent="0.25">
      <c r="A2567">
        <v>305882</v>
      </c>
      <c r="B2567">
        <v>202501</v>
      </c>
      <c r="C2567">
        <v>2</v>
      </c>
      <c r="D2567" t="s">
        <v>12814</v>
      </c>
      <c r="E2567">
        <v>4</v>
      </c>
      <c r="F2567">
        <v>677</v>
      </c>
      <c r="G2567">
        <v>225</v>
      </c>
      <c r="H2567">
        <v>18</v>
      </c>
      <c r="I2567">
        <v>7</v>
      </c>
      <c r="J2567">
        <v>3767</v>
      </c>
      <c r="K2567">
        <v>10000</v>
      </c>
      <c r="L2567">
        <v>5</v>
      </c>
      <c r="M2567">
        <v>0.5</v>
      </c>
      <c r="N2567">
        <v>3</v>
      </c>
      <c r="O2567">
        <v>0.5</v>
      </c>
      <c r="P2567">
        <v>0</v>
      </c>
      <c r="Q2567">
        <v>1</v>
      </c>
      <c r="R2567">
        <v>0</v>
      </c>
      <c r="S2567">
        <v>0</v>
      </c>
      <c r="T2567">
        <v>71251</v>
      </c>
      <c r="U2567">
        <v>71248</v>
      </c>
      <c r="V2567">
        <v>71245</v>
      </c>
      <c r="W2567" t="s">
        <v>12625</v>
      </c>
      <c r="X2567" t="s">
        <v>13885</v>
      </c>
      <c r="Y2567">
        <v>14862</v>
      </c>
      <c r="Z2567">
        <v>5000</v>
      </c>
    </row>
    <row r="2568" spans="1:26" x14ac:dyDescent="0.25">
      <c r="A2568">
        <v>305895</v>
      </c>
      <c r="B2568">
        <v>202501</v>
      </c>
      <c r="C2568">
        <v>1</v>
      </c>
      <c r="D2568" t="s">
        <v>12815</v>
      </c>
      <c r="E2568">
        <v>4</v>
      </c>
      <c r="F2568">
        <v>65</v>
      </c>
      <c r="G2568">
        <v>25</v>
      </c>
      <c r="H2568">
        <v>6</v>
      </c>
      <c r="I2568">
        <v>3</v>
      </c>
      <c r="J2568">
        <v>19908</v>
      </c>
      <c r="K2568">
        <v>8228</v>
      </c>
      <c r="L2568">
        <v>24</v>
      </c>
      <c r="M2568">
        <v>7</v>
      </c>
      <c r="N2568">
        <v>12</v>
      </c>
      <c r="O2568">
        <v>0.5</v>
      </c>
      <c r="P2568">
        <v>2.5</v>
      </c>
      <c r="Q2568">
        <v>2</v>
      </c>
      <c r="R2568">
        <v>0</v>
      </c>
      <c r="S2568">
        <v>0</v>
      </c>
      <c r="T2568">
        <v>71251</v>
      </c>
      <c r="U2568">
        <v>71255</v>
      </c>
      <c r="V2568">
        <v>71258</v>
      </c>
      <c r="W2568" t="s">
        <v>12640</v>
      </c>
      <c r="X2568" t="s">
        <v>13885</v>
      </c>
      <c r="Y2568">
        <v>0</v>
      </c>
      <c r="Z2568">
        <v>25547</v>
      </c>
    </row>
    <row r="2569" spans="1:26" x14ac:dyDescent="0.25">
      <c r="A2569">
        <v>305895</v>
      </c>
      <c r="B2569">
        <v>202501</v>
      </c>
      <c r="C2569">
        <v>2</v>
      </c>
      <c r="D2569" t="s">
        <v>12815</v>
      </c>
      <c r="E2569">
        <v>4</v>
      </c>
      <c r="F2569">
        <v>65</v>
      </c>
      <c r="G2569">
        <v>25</v>
      </c>
      <c r="H2569">
        <v>6</v>
      </c>
      <c r="I2569">
        <v>3</v>
      </c>
      <c r="J2569">
        <v>19908</v>
      </c>
      <c r="K2569">
        <v>8228</v>
      </c>
      <c r="L2569">
        <v>24</v>
      </c>
      <c r="M2569">
        <v>7</v>
      </c>
      <c r="N2569">
        <v>12</v>
      </c>
      <c r="O2569">
        <v>0.5</v>
      </c>
      <c r="P2569">
        <v>2.5</v>
      </c>
      <c r="Q2569">
        <v>2</v>
      </c>
      <c r="R2569">
        <v>0</v>
      </c>
      <c r="S2569">
        <v>0</v>
      </c>
      <c r="T2569">
        <v>71251</v>
      </c>
      <c r="U2569">
        <v>71255</v>
      </c>
      <c r="V2569">
        <v>71258</v>
      </c>
      <c r="W2569" t="s">
        <v>12640</v>
      </c>
      <c r="X2569" t="s">
        <v>13885</v>
      </c>
      <c r="Y2569">
        <v>0</v>
      </c>
      <c r="Z2569">
        <v>25547</v>
      </c>
    </row>
    <row r="2570" spans="1:26" x14ac:dyDescent="0.25">
      <c r="A2570">
        <v>305897</v>
      </c>
      <c r="B2570">
        <v>202501</v>
      </c>
      <c r="C2570">
        <v>1</v>
      </c>
      <c r="D2570" t="s">
        <v>12929</v>
      </c>
      <c r="E2570">
        <v>4</v>
      </c>
      <c r="F2570">
        <v>500</v>
      </c>
      <c r="G2570">
        <v>98</v>
      </c>
      <c r="H2570">
        <v>7</v>
      </c>
      <c r="I2570">
        <v>3</v>
      </c>
      <c r="J2570">
        <v>5781</v>
      </c>
      <c r="K2570">
        <v>24946</v>
      </c>
      <c r="L2570">
        <v>9.5</v>
      </c>
      <c r="M2570">
        <v>3</v>
      </c>
      <c r="N2570">
        <v>5</v>
      </c>
      <c r="O2570">
        <v>0</v>
      </c>
      <c r="P2570">
        <v>1</v>
      </c>
      <c r="Q2570">
        <v>0</v>
      </c>
      <c r="R2570">
        <v>0.5</v>
      </c>
      <c r="S2570">
        <v>0</v>
      </c>
      <c r="T2570">
        <v>900582</v>
      </c>
      <c r="U2570">
        <v>71129</v>
      </c>
      <c r="V2570">
        <v>71131</v>
      </c>
      <c r="W2570" t="s">
        <v>13890</v>
      </c>
      <c r="X2570" t="s">
        <v>13887</v>
      </c>
      <c r="Y2570">
        <v>4557</v>
      </c>
      <c r="Z2570">
        <v>10350</v>
      </c>
    </row>
    <row r="2571" spans="1:26" x14ac:dyDescent="0.25">
      <c r="A2571">
        <v>305897</v>
      </c>
      <c r="B2571">
        <v>202501</v>
      </c>
      <c r="C2571">
        <v>2</v>
      </c>
      <c r="D2571" t="s">
        <v>12929</v>
      </c>
      <c r="E2571">
        <v>4</v>
      </c>
      <c r="F2571">
        <v>500</v>
      </c>
      <c r="G2571">
        <v>98</v>
      </c>
      <c r="H2571">
        <v>7</v>
      </c>
      <c r="I2571">
        <v>3</v>
      </c>
      <c r="J2571">
        <v>5781</v>
      </c>
      <c r="K2571">
        <v>24946</v>
      </c>
      <c r="L2571">
        <v>9.5</v>
      </c>
      <c r="M2571">
        <v>3</v>
      </c>
      <c r="N2571">
        <v>5</v>
      </c>
      <c r="O2571">
        <v>0</v>
      </c>
      <c r="P2571">
        <v>1</v>
      </c>
      <c r="Q2571">
        <v>0</v>
      </c>
      <c r="R2571">
        <v>0.5</v>
      </c>
      <c r="S2571">
        <v>0</v>
      </c>
      <c r="T2571">
        <v>900582</v>
      </c>
      <c r="U2571">
        <v>71129</v>
      </c>
      <c r="V2571">
        <v>71131</v>
      </c>
      <c r="W2571" t="s">
        <v>13890</v>
      </c>
      <c r="X2571" t="s">
        <v>13887</v>
      </c>
      <c r="Y2571">
        <v>4557</v>
      </c>
      <c r="Z2571">
        <v>10350</v>
      </c>
    </row>
    <row r="2572" spans="1:26" x14ac:dyDescent="0.25">
      <c r="A2572">
        <v>305899</v>
      </c>
      <c r="B2572">
        <v>202501</v>
      </c>
      <c r="C2572">
        <v>1</v>
      </c>
      <c r="D2572" t="s">
        <v>13787</v>
      </c>
      <c r="E2572">
        <v>4</v>
      </c>
      <c r="F2572">
        <v>276</v>
      </c>
      <c r="G2572">
        <v>48</v>
      </c>
      <c r="H2572">
        <v>4</v>
      </c>
      <c r="I2572">
        <v>2</v>
      </c>
      <c r="J2572">
        <v>11300</v>
      </c>
      <c r="K2572">
        <v>0</v>
      </c>
      <c r="L2572">
        <v>5</v>
      </c>
      <c r="M2572">
        <v>2</v>
      </c>
      <c r="N2572">
        <v>0</v>
      </c>
      <c r="O2572">
        <v>2</v>
      </c>
      <c r="P2572">
        <v>0</v>
      </c>
      <c r="Q2572">
        <v>1</v>
      </c>
      <c r="R2572">
        <v>0</v>
      </c>
      <c r="S2572">
        <v>0</v>
      </c>
      <c r="T2572">
        <v>900582</v>
      </c>
      <c r="U2572">
        <v>71139</v>
      </c>
      <c r="V2572">
        <v>700298</v>
      </c>
      <c r="W2572" t="s">
        <v>12594</v>
      </c>
      <c r="X2572" t="s">
        <v>13887</v>
      </c>
      <c r="Y2572">
        <v>0</v>
      </c>
      <c r="Z2572">
        <v>16725</v>
      </c>
    </row>
    <row r="2573" spans="1:26" x14ac:dyDescent="0.25">
      <c r="A2573">
        <v>305899</v>
      </c>
      <c r="B2573">
        <v>202501</v>
      </c>
      <c r="C2573">
        <v>2</v>
      </c>
      <c r="D2573" t="s">
        <v>13787</v>
      </c>
      <c r="E2573">
        <v>4</v>
      </c>
      <c r="F2573">
        <v>276</v>
      </c>
      <c r="G2573">
        <v>48</v>
      </c>
      <c r="H2573">
        <v>4</v>
      </c>
      <c r="I2573">
        <v>2</v>
      </c>
      <c r="J2573">
        <v>11300</v>
      </c>
      <c r="K2573">
        <v>0</v>
      </c>
      <c r="L2573">
        <v>5</v>
      </c>
      <c r="M2573">
        <v>2</v>
      </c>
      <c r="N2573">
        <v>0</v>
      </c>
      <c r="O2573">
        <v>2</v>
      </c>
      <c r="P2573">
        <v>0</v>
      </c>
      <c r="Q2573">
        <v>1</v>
      </c>
      <c r="R2573">
        <v>0</v>
      </c>
      <c r="S2573">
        <v>0</v>
      </c>
      <c r="T2573">
        <v>900582</v>
      </c>
      <c r="U2573">
        <v>71139</v>
      </c>
      <c r="V2573">
        <v>700298</v>
      </c>
      <c r="W2573" t="s">
        <v>12594</v>
      </c>
      <c r="X2573" t="s">
        <v>13887</v>
      </c>
      <c r="Y2573">
        <v>0</v>
      </c>
      <c r="Z2573">
        <v>16725</v>
      </c>
    </row>
    <row r="2574" spans="1:26" x14ac:dyDescent="0.25">
      <c r="A2574">
        <v>305904</v>
      </c>
      <c r="B2574">
        <v>202501</v>
      </c>
      <c r="C2574">
        <v>1</v>
      </c>
      <c r="D2574" t="s">
        <v>13738</v>
      </c>
      <c r="E2574">
        <v>4</v>
      </c>
      <c r="F2574">
        <v>165</v>
      </c>
      <c r="G2574">
        <v>42</v>
      </c>
      <c r="H2574">
        <v>11</v>
      </c>
      <c r="I2574">
        <v>5</v>
      </c>
      <c r="J2574">
        <v>11896</v>
      </c>
      <c r="K2574">
        <v>72289</v>
      </c>
      <c r="L2574">
        <v>14</v>
      </c>
      <c r="M2574">
        <v>6</v>
      </c>
      <c r="N2574">
        <v>6</v>
      </c>
      <c r="O2574">
        <v>0</v>
      </c>
      <c r="P2574">
        <v>0</v>
      </c>
      <c r="Q2574">
        <v>0</v>
      </c>
      <c r="R2574">
        <v>2</v>
      </c>
      <c r="S2574">
        <v>0</v>
      </c>
      <c r="T2574">
        <v>71590</v>
      </c>
      <c r="U2574">
        <v>71050</v>
      </c>
      <c r="V2574">
        <v>71112</v>
      </c>
      <c r="W2574" t="s">
        <v>12605</v>
      </c>
      <c r="X2574" t="s">
        <v>12590</v>
      </c>
      <c r="Y2574">
        <v>43103</v>
      </c>
      <c r="Z2574">
        <v>20048</v>
      </c>
    </row>
    <row r="2575" spans="1:26" x14ac:dyDescent="0.25">
      <c r="A2575">
        <v>305904</v>
      </c>
      <c r="B2575">
        <v>202501</v>
      </c>
      <c r="C2575">
        <v>2</v>
      </c>
      <c r="D2575" t="s">
        <v>13738</v>
      </c>
      <c r="E2575">
        <v>4</v>
      </c>
      <c r="F2575">
        <v>165</v>
      </c>
      <c r="G2575">
        <v>42</v>
      </c>
      <c r="H2575">
        <v>11</v>
      </c>
      <c r="I2575">
        <v>5</v>
      </c>
      <c r="J2575">
        <v>11896</v>
      </c>
      <c r="K2575">
        <v>72289</v>
      </c>
      <c r="L2575">
        <v>14</v>
      </c>
      <c r="M2575">
        <v>6</v>
      </c>
      <c r="N2575">
        <v>6</v>
      </c>
      <c r="O2575">
        <v>0</v>
      </c>
      <c r="P2575">
        <v>0</v>
      </c>
      <c r="Q2575">
        <v>0</v>
      </c>
      <c r="R2575">
        <v>2</v>
      </c>
      <c r="S2575">
        <v>0</v>
      </c>
      <c r="T2575">
        <v>71590</v>
      </c>
      <c r="U2575">
        <v>71050</v>
      </c>
      <c r="V2575">
        <v>71112</v>
      </c>
      <c r="W2575" t="s">
        <v>12605</v>
      </c>
      <c r="X2575" t="s">
        <v>12590</v>
      </c>
      <c r="Y2575">
        <v>43103</v>
      </c>
      <c r="Z2575">
        <v>20048</v>
      </c>
    </row>
    <row r="2576" spans="1:26" x14ac:dyDescent="0.25">
      <c r="A2576">
        <v>305908</v>
      </c>
      <c r="B2576">
        <v>202501</v>
      </c>
      <c r="C2576">
        <v>1</v>
      </c>
      <c r="D2576" t="s">
        <v>13679</v>
      </c>
      <c r="E2576">
        <v>4</v>
      </c>
      <c r="F2576">
        <v>607</v>
      </c>
      <c r="G2576">
        <v>208</v>
      </c>
      <c r="H2576">
        <v>27</v>
      </c>
      <c r="I2576">
        <v>6</v>
      </c>
      <c r="J2576">
        <v>6600</v>
      </c>
      <c r="K2576">
        <v>4000</v>
      </c>
      <c r="L2576">
        <v>3</v>
      </c>
      <c r="M2576">
        <v>3</v>
      </c>
      <c r="N2576">
        <v>0</v>
      </c>
      <c r="O2576">
        <v>0</v>
      </c>
      <c r="P2576">
        <v>0</v>
      </c>
      <c r="Q2576">
        <v>0</v>
      </c>
      <c r="R2576">
        <v>0</v>
      </c>
      <c r="S2576">
        <v>0</v>
      </c>
      <c r="T2576">
        <v>71251</v>
      </c>
      <c r="U2576">
        <v>71174</v>
      </c>
      <c r="V2576">
        <v>71179</v>
      </c>
      <c r="W2576" t="s">
        <v>12613</v>
      </c>
      <c r="X2576" t="s">
        <v>13885</v>
      </c>
      <c r="Y2576">
        <v>0</v>
      </c>
      <c r="Z2576">
        <v>7000</v>
      </c>
    </row>
    <row r="2577" spans="1:26" x14ac:dyDescent="0.25">
      <c r="A2577">
        <v>305908</v>
      </c>
      <c r="B2577">
        <v>202501</v>
      </c>
      <c r="C2577">
        <v>2</v>
      </c>
      <c r="D2577" t="s">
        <v>13679</v>
      </c>
      <c r="E2577">
        <v>4</v>
      </c>
      <c r="F2577">
        <v>607</v>
      </c>
      <c r="G2577">
        <v>208</v>
      </c>
      <c r="H2577">
        <v>27</v>
      </c>
      <c r="I2577">
        <v>6</v>
      </c>
      <c r="J2577">
        <v>6600</v>
      </c>
      <c r="K2577">
        <v>4000</v>
      </c>
      <c r="L2577">
        <v>3</v>
      </c>
      <c r="M2577">
        <v>3</v>
      </c>
      <c r="N2577">
        <v>0</v>
      </c>
      <c r="O2577">
        <v>0</v>
      </c>
      <c r="P2577">
        <v>0</v>
      </c>
      <c r="Q2577">
        <v>0</v>
      </c>
      <c r="R2577">
        <v>0</v>
      </c>
      <c r="S2577">
        <v>0</v>
      </c>
      <c r="T2577">
        <v>71251</v>
      </c>
      <c r="U2577">
        <v>71174</v>
      </c>
      <c r="V2577">
        <v>71179</v>
      </c>
      <c r="W2577" t="s">
        <v>12613</v>
      </c>
      <c r="X2577" t="s">
        <v>13885</v>
      </c>
      <c r="Y2577">
        <v>0</v>
      </c>
      <c r="Z2577">
        <v>7000</v>
      </c>
    </row>
    <row r="2578" spans="1:26" x14ac:dyDescent="0.25">
      <c r="A2578">
        <v>305910</v>
      </c>
      <c r="B2578">
        <v>202501</v>
      </c>
      <c r="C2578">
        <v>1</v>
      </c>
      <c r="D2578" t="s">
        <v>13655</v>
      </c>
      <c r="E2578">
        <v>4</v>
      </c>
      <c r="F2578">
        <v>232</v>
      </c>
      <c r="G2578">
        <v>92</v>
      </c>
      <c r="H2578">
        <v>5</v>
      </c>
      <c r="I2578">
        <v>1</v>
      </c>
      <c r="J2578">
        <v>14301</v>
      </c>
      <c r="K2578">
        <v>2400</v>
      </c>
      <c r="L2578">
        <v>14.5</v>
      </c>
      <c r="M2578">
        <v>4.5</v>
      </c>
      <c r="N2578">
        <v>4</v>
      </c>
      <c r="O2578">
        <v>2</v>
      </c>
      <c r="P2578">
        <v>1.5</v>
      </c>
      <c r="Q2578">
        <v>1.5</v>
      </c>
      <c r="R2578">
        <v>1</v>
      </c>
      <c r="S2578">
        <v>0</v>
      </c>
      <c r="T2578">
        <v>71251</v>
      </c>
      <c r="U2578">
        <v>71252</v>
      </c>
      <c r="V2578">
        <v>700258</v>
      </c>
      <c r="W2578" t="s">
        <v>12592</v>
      </c>
      <c r="X2578" t="s">
        <v>13885</v>
      </c>
      <c r="Y2578">
        <v>0</v>
      </c>
      <c r="Z2578">
        <v>17808</v>
      </c>
    </row>
    <row r="2579" spans="1:26" x14ac:dyDescent="0.25">
      <c r="A2579">
        <v>305910</v>
      </c>
      <c r="B2579">
        <v>202501</v>
      </c>
      <c r="C2579">
        <v>2</v>
      </c>
      <c r="D2579" t="s">
        <v>13655</v>
      </c>
      <c r="E2579">
        <v>4</v>
      </c>
      <c r="F2579">
        <v>232</v>
      </c>
      <c r="G2579">
        <v>92</v>
      </c>
      <c r="H2579">
        <v>5</v>
      </c>
      <c r="I2579">
        <v>1</v>
      </c>
      <c r="J2579">
        <v>14301</v>
      </c>
      <c r="K2579">
        <v>2400</v>
      </c>
      <c r="L2579">
        <v>14.5</v>
      </c>
      <c r="M2579">
        <v>4.5</v>
      </c>
      <c r="N2579">
        <v>4</v>
      </c>
      <c r="O2579">
        <v>2</v>
      </c>
      <c r="P2579">
        <v>1.5</v>
      </c>
      <c r="Q2579">
        <v>1.5</v>
      </c>
      <c r="R2579">
        <v>1</v>
      </c>
      <c r="S2579">
        <v>0</v>
      </c>
      <c r="T2579">
        <v>71251</v>
      </c>
      <c r="U2579">
        <v>71252</v>
      </c>
      <c r="V2579">
        <v>700258</v>
      </c>
      <c r="W2579" t="s">
        <v>12592</v>
      </c>
      <c r="X2579" t="s">
        <v>13885</v>
      </c>
      <c r="Y2579">
        <v>0</v>
      </c>
      <c r="Z2579">
        <v>17808</v>
      </c>
    </row>
    <row r="2580" spans="1:26" x14ac:dyDescent="0.25">
      <c r="A2580">
        <v>305913</v>
      </c>
      <c r="B2580">
        <v>202501</v>
      </c>
      <c r="C2580">
        <v>1</v>
      </c>
      <c r="D2580" t="s">
        <v>13208</v>
      </c>
      <c r="E2580">
        <v>4</v>
      </c>
      <c r="F2580">
        <v>400</v>
      </c>
      <c r="G2580">
        <v>150</v>
      </c>
      <c r="H2580">
        <v>18</v>
      </c>
      <c r="I2580">
        <v>6</v>
      </c>
      <c r="J2580">
        <v>8105</v>
      </c>
      <c r="K2580">
        <v>14689</v>
      </c>
      <c r="L2580">
        <v>9.5</v>
      </c>
      <c r="M2580">
        <v>0.5</v>
      </c>
      <c r="N2580">
        <v>3</v>
      </c>
      <c r="O2580">
        <v>1</v>
      </c>
      <c r="P2580">
        <v>2</v>
      </c>
      <c r="Q2580">
        <v>2</v>
      </c>
      <c r="R2580">
        <v>1</v>
      </c>
      <c r="S2580">
        <v>0</v>
      </c>
      <c r="T2580">
        <v>71251</v>
      </c>
      <c r="U2580">
        <v>70930</v>
      </c>
      <c r="V2580">
        <v>71397</v>
      </c>
      <c r="W2580" t="s">
        <v>12618</v>
      </c>
      <c r="X2580" t="s">
        <v>13885</v>
      </c>
      <c r="Y2580">
        <v>0</v>
      </c>
      <c r="Z2580">
        <v>12938</v>
      </c>
    </row>
    <row r="2581" spans="1:26" x14ac:dyDescent="0.25">
      <c r="A2581">
        <v>305913</v>
      </c>
      <c r="B2581">
        <v>202501</v>
      </c>
      <c r="C2581">
        <v>2</v>
      </c>
      <c r="D2581" t="s">
        <v>13208</v>
      </c>
      <c r="E2581">
        <v>4</v>
      </c>
      <c r="F2581">
        <v>400</v>
      </c>
      <c r="G2581">
        <v>150</v>
      </c>
      <c r="H2581">
        <v>18</v>
      </c>
      <c r="I2581">
        <v>6</v>
      </c>
      <c r="J2581">
        <v>8105</v>
      </c>
      <c r="K2581">
        <v>14689</v>
      </c>
      <c r="L2581">
        <v>9.5</v>
      </c>
      <c r="M2581">
        <v>0.5</v>
      </c>
      <c r="N2581">
        <v>3</v>
      </c>
      <c r="O2581">
        <v>1</v>
      </c>
      <c r="P2581">
        <v>2</v>
      </c>
      <c r="Q2581">
        <v>2</v>
      </c>
      <c r="R2581">
        <v>1</v>
      </c>
      <c r="S2581">
        <v>0</v>
      </c>
      <c r="T2581">
        <v>71251</v>
      </c>
      <c r="U2581">
        <v>70930</v>
      </c>
      <c r="V2581">
        <v>71397</v>
      </c>
      <c r="W2581" t="s">
        <v>12618</v>
      </c>
      <c r="X2581" t="s">
        <v>13885</v>
      </c>
      <c r="Y2581">
        <v>0</v>
      </c>
      <c r="Z2581">
        <v>12938</v>
      </c>
    </row>
    <row r="2582" spans="1:26" x14ac:dyDescent="0.25">
      <c r="A2582">
        <v>305915</v>
      </c>
      <c r="B2582">
        <v>202501</v>
      </c>
      <c r="C2582">
        <v>1</v>
      </c>
      <c r="D2582" t="s">
        <v>13750</v>
      </c>
      <c r="E2582">
        <v>4</v>
      </c>
      <c r="F2582">
        <v>560</v>
      </c>
      <c r="G2582">
        <v>111</v>
      </c>
      <c r="H2582">
        <v>14</v>
      </c>
      <c r="I2582">
        <v>7</v>
      </c>
      <c r="J2582">
        <v>4732</v>
      </c>
      <c r="K2582">
        <v>26358</v>
      </c>
      <c r="L2582">
        <v>5.5</v>
      </c>
      <c r="M2582">
        <v>0.5</v>
      </c>
      <c r="N2582">
        <v>1</v>
      </c>
      <c r="O2582">
        <v>0.5</v>
      </c>
      <c r="P2582">
        <v>1</v>
      </c>
      <c r="Q2582">
        <v>1.5</v>
      </c>
      <c r="R2582">
        <v>1</v>
      </c>
      <c r="S2582">
        <v>0</v>
      </c>
      <c r="T2582">
        <v>900582</v>
      </c>
      <c r="U2582">
        <v>71188</v>
      </c>
      <c r="V2582">
        <v>71200</v>
      </c>
      <c r="W2582" t="s">
        <v>12620</v>
      </c>
      <c r="X2582" t="s">
        <v>13887</v>
      </c>
      <c r="Y2582">
        <v>0</v>
      </c>
      <c r="Z2582">
        <v>8509</v>
      </c>
    </row>
    <row r="2583" spans="1:26" x14ac:dyDescent="0.25">
      <c r="A2583">
        <v>305915</v>
      </c>
      <c r="B2583">
        <v>202501</v>
      </c>
      <c r="C2583">
        <v>2</v>
      </c>
      <c r="D2583" t="s">
        <v>13750</v>
      </c>
      <c r="E2583">
        <v>4</v>
      </c>
      <c r="F2583">
        <v>560</v>
      </c>
      <c r="G2583">
        <v>111</v>
      </c>
      <c r="H2583">
        <v>14</v>
      </c>
      <c r="I2583">
        <v>7</v>
      </c>
      <c r="J2583">
        <v>4732</v>
      </c>
      <c r="K2583">
        <v>26358</v>
      </c>
      <c r="L2583">
        <v>5.5</v>
      </c>
      <c r="M2583">
        <v>0.5</v>
      </c>
      <c r="N2583">
        <v>1</v>
      </c>
      <c r="O2583">
        <v>0.5</v>
      </c>
      <c r="P2583">
        <v>1</v>
      </c>
      <c r="Q2583">
        <v>1.5</v>
      </c>
      <c r="R2583">
        <v>1</v>
      </c>
      <c r="S2583">
        <v>0</v>
      </c>
      <c r="T2583">
        <v>900582</v>
      </c>
      <c r="U2583">
        <v>71188</v>
      </c>
      <c r="V2583">
        <v>71200</v>
      </c>
      <c r="W2583" t="s">
        <v>12620</v>
      </c>
      <c r="X2583" t="s">
        <v>13887</v>
      </c>
      <c r="Y2583">
        <v>0</v>
      </c>
      <c r="Z2583">
        <v>8509</v>
      </c>
    </row>
    <row r="2584" spans="1:26" x14ac:dyDescent="0.25">
      <c r="A2584">
        <v>305917</v>
      </c>
      <c r="B2584">
        <v>202501</v>
      </c>
      <c r="C2584">
        <v>1</v>
      </c>
      <c r="D2584" t="s">
        <v>13632</v>
      </c>
      <c r="E2584">
        <v>4</v>
      </c>
      <c r="F2584">
        <v>387</v>
      </c>
      <c r="G2584">
        <v>98</v>
      </c>
      <c r="H2584">
        <v>5</v>
      </c>
      <c r="I2584">
        <v>3</v>
      </c>
      <c r="J2584">
        <v>512</v>
      </c>
      <c r="K2584">
        <v>122997</v>
      </c>
      <c r="L2584">
        <v>4.5</v>
      </c>
      <c r="M2584">
        <v>0</v>
      </c>
      <c r="N2584">
        <v>2</v>
      </c>
      <c r="O2584">
        <v>0</v>
      </c>
      <c r="P2584">
        <v>0</v>
      </c>
      <c r="Q2584">
        <v>0</v>
      </c>
      <c r="R2584">
        <v>2.5</v>
      </c>
      <c r="S2584">
        <v>0</v>
      </c>
      <c r="T2584">
        <v>71590</v>
      </c>
      <c r="U2584">
        <v>71601</v>
      </c>
      <c r="V2584">
        <v>71106</v>
      </c>
      <c r="W2584" t="s">
        <v>12603</v>
      </c>
      <c r="X2584" t="s">
        <v>12590</v>
      </c>
      <c r="Y2584">
        <v>0</v>
      </c>
      <c r="Z2584">
        <v>13364</v>
      </c>
    </row>
    <row r="2585" spans="1:26" x14ac:dyDescent="0.25">
      <c r="A2585">
        <v>305917</v>
      </c>
      <c r="B2585">
        <v>202501</v>
      </c>
      <c r="C2585">
        <v>2</v>
      </c>
      <c r="D2585" t="s">
        <v>13632</v>
      </c>
      <c r="E2585">
        <v>4</v>
      </c>
      <c r="F2585">
        <v>387</v>
      </c>
      <c r="G2585">
        <v>98</v>
      </c>
      <c r="H2585">
        <v>5</v>
      </c>
      <c r="I2585">
        <v>3</v>
      </c>
      <c r="J2585">
        <v>512</v>
      </c>
      <c r="K2585">
        <v>122997</v>
      </c>
      <c r="L2585">
        <v>4.5</v>
      </c>
      <c r="M2585">
        <v>0</v>
      </c>
      <c r="N2585">
        <v>2</v>
      </c>
      <c r="O2585">
        <v>0</v>
      </c>
      <c r="P2585">
        <v>0</v>
      </c>
      <c r="Q2585">
        <v>0</v>
      </c>
      <c r="R2585">
        <v>2.5</v>
      </c>
      <c r="S2585">
        <v>0</v>
      </c>
      <c r="T2585">
        <v>71590</v>
      </c>
      <c r="U2585">
        <v>71601</v>
      </c>
      <c r="V2585">
        <v>71106</v>
      </c>
      <c r="W2585" t="s">
        <v>12603</v>
      </c>
      <c r="X2585" t="s">
        <v>12590</v>
      </c>
      <c r="Y2585">
        <v>0</v>
      </c>
      <c r="Z2585">
        <v>13364</v>
      </c>
    </row>
    <row r="2586" spans="1:26" x14ac:dyDescent="0.25">
      <c r="A2586">
        <v>305921</v>
      </c>
      <c r="B2586">
        <v>202501</v>
      </c>
      <c r="C2586">
        <v>1</v>
      </c>
      <c r="D2586" t="s">
        <v>13368</v>
      </c>
      <c r="E2586">
        <v>4</v>
      </c>
      <c r="F2586">
        <v>581</v>
      </c>
      <c r="G2586">
        <v>147</v>
      </c>
      <c r="H2586">
        <v>11</v>
      </c>
      <c r="I2586">
        <v>3</v>
      </c>
      <c r="J2586">
        <v>6327</v>
      </c>
      <c r="K2586">
        <v>2000</v>
      </c>
      <c r="L2586">
        <v>12.5</v>
      </c>
      <c r="M2586">
        <v>3</v>
      </c>
      <c r="N2586">
        <v>1</v>
      </c>
      <c r="O2586">
        <v>0</v>
      </c>
      <c r="P2586">
        <v>3.5</v>
      </c>
      <c r="Q2586">
        <v>5</v>
      </c>
      <c r="R2586">
        <v>0</v>
      </c>
      <c r="S2586">
        <v>0</v>
      </c>
      <c r="T2586">
        <v>71590</v>
      </c>
      <c r="U2586">
        <v>71602</v>
      </c>
      <c r="V2586">
        <v>71220</v>
      </c>
      <c r="W2586" t="s">
        <v>5222</v>
      </c>
      <c r="X2586" t="s">
        <v>12590</v>
      </c>
      <c r="Y2586">
        <v>0</v>
      </c>
      <c r="Z2586">
        <v>7973</v>
      </c>
    </row>
    <row r="2587" spans="1:26" x14ac:dyDescent="0.25">
      <c r="A2587">
        <v>305921</v>
      </c>
      <c r="B2587">
        <v>202501</v>
      </c>
      <c r="C2587">
        <v>2</v>
      </c>
      <c r="D2587" t="s">
        <v>13368</v>
      </c>
      <c r="E2587">
        <v>4</v>
      </c>
      <c r="F2587">
        <v>581</v>
      </c>
      <c r="G2587">
        <v>147</v>
      </c>
      <c r="H2587">
        <v>11</v>
      </c>
      <c r="I2587">
        <v>3</v>
      </c>
      <c r="J2587">
        <v>6327</v>
      </c>
      <c r="K2587">
        <v>2000</v>
      </c>
      <c r="L2587">
        <v>12.5</v>
      </c>
      <c r="M2587">
        <v>3</v>
      </c>
      <c r="N2587">
        <v>1</v>
      </c>
      <c r="O2587">
        <v>0</v>
      </c>
      <c r="P2587">
        <v>3.5</v>
      </c>
      <c r="Q2587">
        <v>5</v>
      </c>
      <c r="R2587">
        <v>0</v>
      </c>
      <c r="S2587">
        <v>0</v>
      </c>
      <c r="T2587">
        <v>71590</v>
      </c>
      <c r="U2587">
        <v>71602</v>
      </c>
      <c r="V2587">
        <v>71220</v>
      </c>
      <c r="W2587" t="s">
        <v>5222</v>
      </c>
      <c r="X2587" t="s">
        <v>12590</v>
      </c>
      <c r="Y2587">
        <v>0</v>
      </c>
      <c r="Z2587">
        <v>7973</v>
      </c>
    </row>
    <row r="2588" spans="1:26" x14ac:dyDescent="0.25">
      <c r="A2588">
        <v>305923</v>
      </c>
      <c r="B2588">
        <v>202501</v>
      </c>
      <c r="C2588">
        <v>1</v>
      </c>
      <c r="D2588" t="s">
        <v>12914</v>
      </c>
      <c r="E2588">
        <v>4</v>
      </c>
      <c r="F2588">
        <v>486</v>
      </c>
      <c r="G2588">
        <v>126</v>
      </c>
      <c r="H2588">
        <v>23</v>
      </c>
      <c r="I2588">
        <v>7</v>
      </c>
      <c r="J2588">
        <v>8880</v>
      </c>
      <c r="K2588">
        <v>14730</v>
      </c>
      <c r="L2588">
        <v>6.5</v>
      </c>
      <c r="M2588">
        <v>3.5</v>
      </c>
      <c r="N2588">
        <v>2</v>
      </c>
      <c r="O2588">
        <v>0.5</v>
      </c>
      <c r="P2588">
        <v>0</v>
      </c>
      <c r="Q2588">
        <v>0</v>
      </c>
      <c r="R2588">
        <v>0.5</v>
      </c>
      <c r="S2588">
        <v>0</v>
      </c>
      <c r="T2588">
        <v>71590</v>
      </c>
      <c r="U2588">
        <v>71607</v>
      </c>
      <c r="V2588">
        <v>70057</v>
      </c>
      <c r="W2588" t="s">
        <v>12589</v>
      </c>
      <c r="X2588" t="s">
        <v>12590</v>
      </c>
      <c r="Y2588">
        <v>0</v>
      </c>
      <c r="Z2588">
        <v>10874</v>
      </c>
    </row>
    <row r="2589" spans="1:26" x14ac:dyDescent="0.25">
      <c r="A2589">
        <v>305923</v>
      </c>
      <c r="B2589">
        <v>202501</v>
      </c>
      <c r="C2589">
        <v>2</v>
      </c>
      <c r="D2589" t="s">
        <v>12914</v>
      </c>
      <c r="E2589">
        <v>4</v>
      </c>
      <c r="F2589">
        <v>486</v>
      </c>
      <c r="G2589">
        <v>126</v>
      </c>
      <c r="H2589">
        <v>23</v>
      </c>
      <c r="I2589">
        <v>7</v>
      </c>
      <c r="J2589">
        <v>8880</v>
      </c>
      <c r="K2589">
        <v>14730</v>
      </c>
      <c r="L2589">
        <v>6.5</v>
      </c>
      <c r="M2589">
        <v>3.5</v>
      </c>
      <c r="N2589">
        <v>2</v>
      </c>
      <c r="O2589">
        <v>0.5</v>
      </c>
      <c r="P2589">
        <v>0</v>
      </c>
      <c r="Q2589">
        <v>0</v>
      </c>
      <c r="R2589">
        <v>0.5</v>
      </c>
      <c r="S2589">
        <v>0</v>
      </c>
      <c r="T2589">
        <v>71590</v>
      </c>
      <c r="U2589">
        <v>71607</v>
      </c>
      <c r="V2589">
        <v>70057</v>
      </c>
      <c r="W2589" t="s">
        <v>12589</v>
      </c>
      <c r="X2589" t="s">
        <v>12590</v>
      </c>
      <c r="Y2589">
        <v>0</v>
      </c>
      <c r="Z2589">
        <v>10874</v>
      </c>
    </row>
    <row r="2590" spans="1:26" x14ac:dyDescent="0.25">
      <c r="A2590">
        <v>305926</v>
      </c>
      <c r="B2590">
        <v>202501</v>
      </c>
      <c r="C2590">
        <v>1</v>
      </c>
      <c r="D2590" t="s">
        <v>13186</v>
      </c>
      <c r="E2590">
        <v>4</v>
      </c>
      <c r="F2590">
        <v>637</v>
      </c>
      <c r="G2590">
        <v>213</v>
      </c>
      <c r="H2590">
        <v>15</v>
      </c>
      <c r="I2590">
        <v>5</v>
      </c>
      <c r="J2590">
        <v>4414</v>
      </c>
      <c r="K2590">
        <v>0</v>
      </c>
      <c r="L2590">
        <v>7</v>
      </c>
      <c r="M2590">
        <v>0</v>
      </c>
      <c r="N2590">
        <v>1</v>
      </c>
      <c r="O2590">
        <v>2</v>
      </c>
      <c r="P2590">
        <v>3</v>
      </c>
      <c r="Q2590">
        <v>1</v>
      </c>
      <c r="R2590">
        <v>0</v>
      </c>
      <c r="S2590">
        <v>0</v>
      </c>
      <c r="T2590">
        <v>71251</v>
      </c>
      <c r="U2590">
        <v>71248</v>
      </c>
      <c r="V2590">
        <v>70065</v>
      </c>
      <c r="W2590" t="s">
        <v>12625</v>
      </c>
      <c r="X2590" t="s">
        <v>13885</v>
      </c>
      <c r="Y2590">
        <v>14894</v>
      </c>
      <c r="Z2590">
        <v>6288</v>
      </c>
    </row>
    <row r="2591" spans="1:26" x14ac:dyDescent="0.25">
      <c r="A2591">
        <v>305926</v>
      </c>
      <c r="B2591">
        <v>202501</v>
      </c>
      <c r="C2591">
        <v>2</v>
      </c>
      <c r="D2591" t="s">
        <v>13186</v>
      </c>
      <c r="E2591">
        <v>4</v>
      </c>
      <c r="F2591">
        <v>637</v>
      </c>
      <c r="G2591">
        <v>213</v>
      </c>
      <c r="H2591">
        <v>15</v>
      </c>
      <c r="I2591">
        <v>5</v>
      </c>
      <c r="J2591">
        <v>4414</v>
      </c>
      <c r="K2591">
        <v>0</v>
      </c>
      <c r="L2591">
        <v>7</v>
      </c>
      <c r="M2591">
        <v>0</v>
      </c>
      <c r="N2591">
        <v>1</v>
      </c>
      <c r="O2591">
        <v>2</v>
      </c>
      <c r="P2591">
        <v>3</v>
      </c>
      <c r="Q2591">
        <v>1</v>
      </c>
      <c r="R2591">
        <v>0</v>
      </c>
      <c r="S2591">
        <v>0</v>
      </c>
      <c r="T2591">
        <v>71251</v>
      </c>
      <c r="U2591">
        <v>71248</v>
      </c>
      <c r="V2591">
        <v>70065</v>
      </c>
      <c r="W2591" t="s">
        <v>12625</v>
      </c>
      <c r="X2591" t="s">
        <v>13885</v>
      </c>
      <c r="Y2591">
        <v>14894</v>
      </c>
      <c r="Z2591">
        <v>6288</v>
      </c>
    </row>
    <row r="2592" spans="1:26" x14ac:dyDescent="0.25">
      <c r="A2592">
        <v>305929</v>
      </c>
      <c r="B2592">
        <v>202501</v>
      </c>
      <c r="C2592">
        <v>1</v>
      </c>
      <c r="D2592" t="s">
        <v>13338</v>
      </c>
      <c r="E2592">
        <v>4</v>
      </c>
      <c r="F2592">
        <v>214</v>
      </c>
      <c r="G2592">
        <v>57</v>
      </c>
      <c r="H2592">
        <v>13</v>
      </c>
      <c r="I2592">
        <v>4</v>
      </c>
      <c r="J2592">
        <v>6183</v>
      </c>
      <c r="K2592">
        <v>122047</v>
      </c>
      <c r="L2592">
        <v>7</v>
      </c>
      <c r="M2592">
        <v>3.5</v>
      </c>
      <c r="N2592">
        <v>0</v>
      </c>
      <c r="O2592">
        <v>0</v>
      </c>
      <c r="P2592">
        <v>0</v>
      </c>
      <c r="Q2592">
        <v>1.5</v>
      </c>
      <c r="R2592">
        <v>2</v>
      </c>
      <c r="S2592">
        <v>0</v>
      </c>
      <c r="T2592">
        <v>71590</v>
      </c>
      <c r="U2592">
        <v>71050</v>
      </c>
      <c r="V2592">
        <v>70426</v>
      </c>
      <c r="W2592" t="s">
        <v>12605</v>
      </c>
      <c r="X2592" t="s">
        <v>12590</v>
      </c>
      <c r="Y2592">
        <v>7247</v>
      </c>
      <c r="Z2592">
        <v>18533</v>
      </c>
    </row>
    <row r="2593" spans="1:26" x14ac:dyDescent="0.25">
      <c r="A2593">
        <v>305929</v>
      </c>
      <c r="B2593">
        <v>202501</v>
      </c>
      <c r="C2593">
        <v>2</v>
      </c>
      <c r="D2593" t="s">
        <v>13338</v>
      </c>
      <c r="E2593">
        <v>4</v>
      </c>
      <c r="F2593">
        <v>214</v>
      </c>
      <c r="G2593">
        <v>57</v>
      </c>
      <c r="H2593">
        <v>13</v>
      </c>
      <c r="I2593">
        <v>4</v>
      </c>
      <c r="J2593">
        <v>6183</v>
      </c>
      <c r="K2593">
        <v>122047</v>
      </c>
      <c r="L2593">
        <v>7</v>
      </c>
      <c r="M2593">
        <v>3.5</v>
      </c>
      <c r="N2593">
        <v>0</v>
      </c>
      <c r="O2593">
        <v>0</v>
      </c>
      <c r="P2593">
        <v>0</v>
      </c>
      <c r="Q2593">
        <v>1.5</v>
      </c>
      <c r="R2593">
        <v>2</v>
      </c>
      <c r="S2593">
        <v>0</v>
      </c>
      <c r="T2593">
        <v>71590</v>
      </c>
      <c r="U2593">
        <v>71050</v>
      </c>
      <c r="V2593">
        <v>70426</v>
      </c>
      <c r="W2593" t="s">
        <v>12605</v>
      </c>
      <c r="X2593" t="s">
        <v>12590</v>
      </c>
      <c r="Y2593">
        <v>7247</v>
      </c>
      <c r="Z2593">
        <v>18533</v>
      </c>
    </row>
    <row r="2594" spans="1:26" x14ac:dyDescent="0.25">
      <c r="A2594">
        <v>305931</v>
      </c>
      <c r="B2594">
        <v>202501</v>
      </c>
      <c r="C2594">
        <v>1</v>
      </c>
      <c r="D2594" t="s">
        <v>13788</v>
      </c>
      <c r="E2594">
        <v>2</v>
      </c>
      <c r="F2594">
        <v>25</v>
      </c>
      <c r="G2594">
        <v>8</v>
      </c>
      <c r="H2594">
        <v>0</v>
      </c>
      <c r="I2594">
        <v>0</v>
      </c>
      <c r="J2594">
        <v>173648</v>
      </c>
      <c r="K2594">
        <v>219486</v>
      </c>
      <c r="L2594">
        <v>191</v>
      </c>
      <c r="M2594">
        <v>44</v>
      </c>
      <c r="N2594">
        <v>87</v>
      </c>
      <c r="O2594">
        <v>17</v>
      </c>
      <c r="P2594">
        <v>12</v>
      </c>
      <c r="Q2594">
        <v>22</v>
      </c>
      <c r="R2594">
        <v>9</v>
      </c>
      <c r="S2594">
        <v>0</v>
      </c>
      <c r="T2594">
        <v>71251</v>
      </c>
      <c r="U2594">
        <v>71252</v>
      </c>
      <c r="V2594">
        <v>0</v>
      </c>
      <c r="W2594" t="s">
        <v>12592</v>
      </c>
      <c r="X2594" t="s">
        <v>13885</v>
      </c>
      <c r="Y2594">
        <v>193663</v>
      </c>
      <c r="Z2594">
        <v>242401</v>
      </c>
    </row>
    <row r="2595" spans="1:26" x14ac:dyDescent="0.25">
      <c r="A2595">
        <v>305931</v>
      </c>
      <c r="B2595">
        <v>202501</v>
      </c>
      <c r="C2595">
        <v>2</v>
      </c>
      <c r="D2595" t="s">
        <v>13788</v>
      </c>
      <c r="E2595">
        <v>2</v>
      </c>
      <c r="F2595">
        <v>25</v>
      </c>
      <c r="G2595">
        <v>8</v>
      </c>
      <c r="H2595">
        <v>0</v>
      </c>
      <c r="I2595">
        <v>0</v>
      </c>
      <c r="J2595">
        <v>173648</v>
      </c>
      <c r="K2595">
        <v>219486</v>
      </c>
      <c r="L2595">
        <v>191</v>
      </c>
      <c r="M2595">
        <v>44</v>
      </c>
      <c r="N2595">
        <v>87</v>
      </c>
      <c r="O2595">
        <v>17</v>
      </c>
      <c r="P2595">
        <v>12</v>
      </c>
      <c r="Q2595">
        <v>22</v>
      </c>
      <c r="R2595">
        <v>9</v>
      </c>
      <c r="S2595">
        <v>0</v>
      </c>
      <c r="T2595">
        <v>71251</v>
      </c>
      <c r="U2595">
        <v>71252</v>
      </c>
      <c r="V2595">
        <v>0</v>
      </c>
      <c r="W2595" t="s">
        <v>12592</v>
      </c>
      <c r="X2595" t="s">
        <v>13885</v>
      </c>
      <c r="Y2595">
        <v>193663</v>
      </c>
      <c r="Z2595">
        <v>242401</v>
      </c>
    </row>
    <row r="2596" spans="1:26" x14ac:dyDescent="0.25">
      <c r="A2596">
        <v>305933</v>
      </c>
      <c r="B2596">
        <v>202501</v>
      </c>
      <c r="C2596">
        <v>1</v>
      </c>
      <c r="D2596" t="s">
        <v>13789</v>
      </c>
      <c r="E2596">
        <v>4</v>
      </c>
      <c r="F2596">
        <v>795</v>
      </c>
      <c r="G2596">
        <v>169</v>
      </c>
      <c r="H2596">
        <v>24</v>
      </c>
      <c r="I2596">
        <v>7</v>
      </c>
      <c r="J2596">
        <v>1353</v>
      </c>
      <c r="K2596">
        <v>0</v>
      </c>
      <c r="L2596">
        <v>4</v>
      </c>
      <c r="M2596">
        <v>0</v>
      </c>
      <c r="N2596">
        <v>0</v>
      </c>
      <c r="O2596">
        <v>1</v>
      </c>
      <c r="P2596">
        <v>1</v>
      </c>
      <c r="Q2596">
        <v>2</v>
      </c>
      <c r="R2596">
        <v>0</v>
      </c>
      <c r="S2596">
        <v>0</v>
      </c>
      <c r="T2596">
        <v>900582</v>
      </c>
      <c r="U2596">
        <v>71159</v>
      </c>
      <c r="V2596">
        <v>71274</v>
      </c>
      <c r="W2596" t="s">
        <v>12629</v>
      </c>
      <c r="X2596" t="s">
        <v>13887</v>
      </c>
      <c r="Y2596">
        <v>0</v>
      </c>
      <c r="Z2596">
        <v>1773</v>
      </c>
    </row>
    <row r="2597" spans="1:26" x14ac:dyDescent="0.25">
      <c r="A2597">
        <v>305933</v>
      </c>
      <c r="B2597">
        <v>202501</v>
      </c>
      <c r="C2597">
        <v>2</v>
      </c>
      <c r="D2597" t="s">
        <v>13789</v>
      </c>
      <c r="E2597">
        <v>4</v>
      </c>
      <c r="F2597">
        <v>795</v>
      </c>
      <c r="G2597">
        <v>169</v>
      </c>
      <c r="H2597">
        <v>24</v>
      </c>
      <c r="I2597">
        <v>7</v>
      </c>
      <c r="J2597">
        <v>1353</v>
      </c>
      <c r="K2597">
        <v>0</v>
      </c>
      <c r="L2597">
        <v>4</v>
      </c>
      <c r="M2597">
        <v>0</v>
      </c>
      <c r="N2597">
        <v>0</v>
      </c>
      <c r="O2597">
        <v>1</v>
      </c>
      <c r="P2597">
        <v>1</v>
      </c>
      <c r="Q2597">
        <v>2</v>
      </c>
      <c r="R2597">
        <v>0</v>
      </c>
      <c r="S2597">
        <v>0</v>
      </c>
      <c r="T2597">
        <v>900582</v>
      </c>
      <c r="U2597">
        <v>71159</v>
      </c>
      <c r="V2597">
        <v>71274</v>
      </c>
      <c r="W2597" t="s">
        <v>12629</v>
      </c>
      <c r="X2597" t="s">
        <v>13887</v>
      </c>
      <c r="Y2597">
        <v>0</v>
      </c>
      <c r="Z2597">
        <v>1773</v>
      </c>
    </row>
    <row r="2598" spans="1:26" x14ac:dyDescent="0.25">
      <c r="A2598">
        <v>305935</v>
      </c>
      <c r="B2598">
        <v>202501</v>
      </c>
      <c r="C2598">
        <v>1</v>
      </c>
      <c r="D2598" t="s">
        <v>13790</v>
      </c>
      <c r="E2598">
        <v>4</v>
      </c>
      <c r="F2598">
        <v>85</v>
      </c>
      <c r="G2598">
        <v>16</v>
      </c>
      <c r="H2598">
        <v>5</v>
      </c>
      <c r="I2598">
        <v>3</v>
      </c>
      <c r="J2598">
        <v>18531</v>
      </c>
      <c r="K2598">
        <v>37800</v>
      </c>
      <c r="L2598">
        <v>20</v>
      </c>
      <c r="M2598">
        <v>7</v>
      </c>
      <c r="N2598">
        <v>8</v>
      </c>
      <c r="O2598">
        <v>0</v>
      </c>
      <c r="P2598">
        <v>1</v>
      </c>
      <c r="Q2598">
        <v>1</v>
      </c>
      <c r="R2598">
        <v>3</v>
      </c>
      <c r="S2598">
        <v>0</v>
      </c>
      <c r="T2598">
        <v>900582</v>
      </c>
      <c r="U2598">
        <v>71507</v>
      </c>
      <c r="V2598">
        <v>71532</v>
      </c>
      <c r="W2598" t="s">
        <v>12616</v>
      </c>
      <c r="X2598" t="s">
        <v>13887</v>
      </c>
      <c r="Y2598">
        <v>0</v>
      </c>
      <c r="Z2598">
        <v>24132</v>
      </c>
    </row>
    <row r="2599" spans="1:26" x14ac:dyDescent="0.25">
      <c r="A2599">
        <v>305935</v>
      </c>
      <c r="B2599">
        <v>202501</v>
      </c>
      <c r="C2599">
        <v>2</v>
      </c>
      <c r="D2599" t="s">
        <v>13790</v>
      </c>
      <c r="E2599">
        <v>4</v>
      </c>
      <c r="F2599">
        <v>85</v>
      </c>
      <c r="G2599">
        <v>16</v>
      </c>
      <c r="H2599">
        <v>5</v>
      </c>
      <c r="I2599">
        <v>3</v>
      </c>
      <c r="J2599">
        <v>18531</v>
      </c>
      <c r="K2599">
        <v>37800</v>
      </c>
      <c r="L2599">
        <v>20</v>
      </c>
      <c r="M2599">
        <v>7</v>
      </c>
      <c r="N2599">
        <v>8</v>
      </c>
      <c r="O2599">
        <v>0</v>
      </c>
      <c r="P2599">
        <v>1</v>
      </c>
      <c r="Q2599">
        <v>1</v>
      </c>
      <c r="R2599">
        <v>3</v>
      </c>
      <c r="S2599">
        <v>0</v>
      </c>
      <c r="T2599">
        <v>900582</v>
      </c>
      <c r="U2599">
        <v>71507</v>
      </c>
      <c r="V2599">
        <v>71532</v>
      </c>
      <c r="W2599" t="s">
        <v>12616</v>
      </c>
      <c r="X2599" t="s">
        <v>13887</v>
      </c>
      <c r="Y2599">
        <v>0</v>
      </c>
      <c r="Z2599">
        <v>24132</v>
      </c>
    </row>
    <row r="2600" spans="1:26" x14ac:dyDescent="0.25">
      <c r="A2600">
        <v>305941</v>
      </c>
      <c r="B2600">
        <v>202501</v>
      </c>
      <c r="C2600">
        <v>1</v>
      </c>
      <c r="D2600" t="s">
        <v>13791</v>
      </c>
      <c r="E2600">
        <v>2</v>
      </c>
      <c r="F2600">
        <v>23</v>
      </c>
      <c r="G2600">
        <v>5</v>
      </c>
      <c r="H2600">
        <v>0</v>
      </c>
      <c r="I2600">
        <v>0</v>
      </c>
      <c r="J2600">
        <v>165640</v>
      </c>
      <c r="K2600">
        <v>639204</v>
      </c>
      <c r="L2600">
        <v>183</v>
      </c>
      <c r="M2600">
        <v>41.5</v>
      </c>
      <c r="N2600">
        <v>55.5</v>
      </c>
      <c r="O2600">
        <v>21</v>
      </c>
      <c r="P2600">
        <v>33</v>
      </c>
      <c r="Q2600">
        <v>14</v>
      </c>
      <c r="R2600">
        <v>18</v>
      </c>
      <c r="S2600">
        <v>0</v>
      </c>
      <c r="T2600">
        <v>900582</v>
      </c>
      <c r="U2600">
        <v>71270</v>
      </c>
      <c r="V2600">
        <v>0</v>
      </c>
      <c r="W2600" t="s">
        <v>12611</v>
      </c>
      <c r="X2600" t="s">
        <v>13887</v>
      </c>
      <c r="Y2600">
        <v>145415</v>
      </c>
      <c r="Z2600">
        <v>257464</v>
      </c>
    </row>
    <row r="2601" spans="1:26" x14ac:dyDescent="0.25">
      <c r="A2601">
        <v>305941</v>
      </c>
      <c r="B2601">
        <v>202501</v>
      </c>
      <c r="C2601">
        <v>2</v>
      </c>
      <c r="D2601" t="s">
        <v>13791</v>
      </c>
      <c r="E2601">
        <v>2</v>
      </c>
      <c r="F2601">
        <v>23</v>
      </c>
      <c r="G2601">
        <v>5</v>
      </c>
      <c r="H2601">
        <v>0</v>
      </c>
      <c r="I2601">
        <v>0</v>
      </c>
      <c r="J2601">
        <v>165640</v>
      </c>
      <c r="K2601">
        <v>639204</v>
      </c>
      <c r="L2601">
        <v>183</v>
      </c>
      <c r="M2601">
        <v>41.5</v>
      </c>
      <c r="N2601">
        <v>55.5</v>
      </c>
      <c r="O2601">
        <v>21</v>
      </c>
      <c r="P2601">
        <v>33</v>
      </c>
      <c r="Q2601">
        <v>14</v>
      </c>
      <c r="R2601">
        <v>18</v>
      </c>
      <c r="S2601">
        <v>0</v>
      </c>
      <c r="T2601">
        <v>900582</v>
      </c>
      <c r="U2601">
        <v>71270</v>
      </c>
      <c r="V2601">
        <v>0</v>
      </c>
      <c r="W2601" t="s">
        <v>12611</v>
      </c>
      <c r="X2601" t="s">
        <v>13887</v>
      </c>
      <c r="Y2601">
        <v>145415</v>
      </c>
      <c r="Z2601">
        <v>257464</v>
      </c>
    </row>
    <row r="2602" spans="1:26" x14ac:dyDescent="0.25">
      <c r="A2602">
        <v>305943</v>
      </c>
      <c r="B2602">
        <v>202501</v>
      </c>
      <c r="C2602">
        <v>1</v>
      </c>
      <c r="D2602" t="s">
        <v>12787</v>
      </c>
      <c r="E2602">
        <v>4</v>
      </c>
      <c r="F2602">
        <v>624</v>
      </c>
      <c r="G2602">
        <v>126</v>
      </c>
      <c r="H2602">
        <v>16</v>
      </c>
      <c r="I2602">
        <v>8</v>
      </c>
      <c r="J2602">
        <v>4991</v>
      </c>
      <c r="K2602">
        <v>11950</v>
      </c>
      <c r="L2602">
        <v>5.5</v>
      </c>
      <c r="M2602">
        <v>1</v>
      </c>
      <c r="N2602">
        <v>0</v>
      </c>
      <c r="O2602">
        <v>0.5</v>
      </c>
      <c r="P2602">
        <v>1</v>
      </c>
      <c r="Q2602">
        <v>2</v>
      </c>
      <c r="R2602">
        <v>1</v>
      </c>
      <c r="S2602">
        <v>0</v>
      </c>
      <c r="T2602">
        <v>900582</v>
      </c>
      <c r="U2602">
        <v>71270</v>
      </c>
      <c r="V2602">
        <v>70813</v>
      </c>
      <c r="W2602" t="s">
        <v>12611</v>
      </c>
      <c r="X2602" t="s">
        <v>13887</v>
      </c>
      <c r="Y2602">
        <v>0</v>
      </c>
      <c r="Z2602">
        <v>6671</v>
      </c>
    </row>
    <row r="2603" spans="1:26" x14ac:dyDescent="0.25">
      <c r="A2603">
        <v>305943</v>
      </c>
      <c r="B2603">
        <v>202501</v>
      </c>
      <c r="C2603">
        <v>2</v>
      </c>
      <c r="D2603" t="s">
        <v>12787</v>
      </c>
      <c r="E2603">
        <v>4</v>
      </c>
      <c r="F2603">
        <v>624</v>
      </c>
      <c r="G2603">
        <v>126</v>
      </c>
      <c r="H2603">
        <v>16</v>
      </c>
      <c r="I2603">
        <v>8</v>
      </c>
      <c r="J2603">
        <v>4991</v>
      </c>
      <c r="K2603">
        <v>11950</v>
      </c>
      <c r="L2603">
        <v>5.5</v>
      </c>
      <c r="M2603">
        <v>1</v>
      </c>
      <c r="N2603">
        <v>0</v>
      </c>
      <c r="O2603">
        <v>0.5</v>
      </c>
      <c r="P2603">
        <v>1</v>
      </c>
      <c r="Q2603">
        <v>2</v>
      </c>
      <c r="R2603">
        <v>1</v>
      </c>
      <c r="S2603">
        <v>0</v>
      </c>
      <c r="T2603">
        <v>900582</v>
      </c>
      <c r="U2603">
        <v>71270</v>
      </c>
      <c r="V2603">
        <v>70813</v>
      </c>
      <c r="W2603" t="s">
        <v>12611</v>
      </c>
      <c r="X2603" t="s">
        <v>13887</v>
      </c>
      <c r="Y2603">
        <v>0</v>
      </c>
      <c r="Z2603">
        <v>6671</v>
      </c>
    </row>
    <row r="2604" spans="1:26" x14ac:dyDescent="0.25">
      <c r="A2604">
        <v>305945</v>
      </c>
      <c r="B2604">
        <v>202501</v>
      </c>
      <c r="C2604">
        <v>1</v>
      </c>
      <c r="D2604" t="s">
        <v>12805</v>
      </c>
      <c r="E2604">
        <v>4</v>
      </c>
      <c r="F2604">
        <v>279</v>
      </c>
      <c r="G2604">
        <v>52</v>
      </c>
      <c r="H2604">
        <v>6</v>
      </c>
      <c r="I2604">
        <v>3</v>
      </c>
      <c r="J2604">
        <v>9570</v>
      </c>
      <c r="K2604">
        <v>37200</v>
      </c>
      <c r="L2604">
        <v>14</v>
      </c>
      <c r="M2604">
        <v>1.5</v>
      </c>
      <c r="N2604">
        <v>4.5</v>
      </c>
      <c r="O2604">
        <v>4</v>
      </c>
      <c r="P2604">
        <v>0.5</v>
      </c>
      <c r="Q2604">
        <v>1.5</v>
      </c>
      <c r="R2604">
        <v>2</v>
      </c>
      <c r="S2604">
        <v>0</v>
      </c>
      <c r="T2604">
        <v>71030</v>
      </c>
      <c r="U2604">
        <v>71024</v>
      </c>
      <c r="V2604">
        <v>70048</v>
      </c>
      <c r="W2604" t="s">
        <v>12597</v>
      </c>
      <c r="X2604" t="s">
        <v>12595</v>
      </c>
      <c r="Y2604">
        <v>0</v>
      </c>
      <c r="Z2604">
        <v>16577</v>
      </c>
    </row>
    <row r="2605" spans="1:26" x14ac:dyDescent="0.25">
      <c r="A2605">
        <v>305945</v>
      </c>
      <c r="B2605">
        <v>202501</v>
      </c>
      <c r="C2605">
        <v>2</v>
      </c>
      <c r="D2605" t="s">
        <v>12805</v>
      </c>
      <c r="E2605">
        <v>4</v>
      </c>
      <c r="F2605">
        <v>279</v>
      </c>
      <c r="G2605">
        <v>52</v>
      </c>
      <c r="H2605">
        <v>6</v>
      </c>
      <c r="I2605">
        <v>3</v>
      </c>
      <c r="J2605">
        <v>9570</v>
      </c>
      <c r="K2605">
        <v>37200</v>
      </c>
      <c r="L2605">
        <v>14</v>
      </c>
      <c r="M2605">
        <v>1.5</v>
      </c>
      <c r="N2605">
        <v>4.5</v>
      </c>
      <c r="O2605">
        <v>4</v>
      </c>
      <c r="P2605">
        <v>0.5</v>
      </c>
      <c r="Q2605">
        <v>1.5</v>
      </c>
      <c r="R2605">
        <v>2</v>
      </c>
      <c r="S2605">
        <v>0</v>
      </c>
      <c r="T2605">
        <v>71030</v>
      </c>
      <c r="U2605">
        <v>71024</v>
      </c>
      <c r="V2605">
        <v>70048</v>
      </c>
      <c r="W2605" t="s">
        <v>12597</v>
      </c>
      <c r="X2605" t="s">
        <v>12595</v>
      </c>
      <c r="Y2605">
        <v>0</v>
      </c>
      <c r="Z2605">
        <v>16577</v>
      </c>
    </row>
    <row r="2606" spans="1:26" x14ac:dyDescent="0.25">
      <c r="A2606">
        <v>305949</v>
      </c>
      <c r="B2606">
        <v>202501</v>
      </c>
      <c r="C2606">
        <v>1</v>
      </c>
      <c r="D2606" t="s">
        <v>13792</v>
      </c>
      <c r="E2606">
        <v>4</v>
      </c>
      <c r="F2606">
        <v>845</v>
      </c>
      <c r="G2606">
        <v>265</v>
      </c>
      <c r="H2606">
        <v>20</v>
      </c>
      <c r="I2606">
        <v>7</v>
      </c>
      <c r="J2606">
        <v>627</v>
      </c>
      <c r="K2606">
        <v>0</v>
      </c>
      <c r="L2606">
        <v>1.5</v>
      </c>
      <c r="M2606">
        <v>0</v>
      </c>
      <c r="N2606">
        <v>1.5</v>
      </c>
      <c r="O2606">
        <v>0</v>
      </c>
      <c r="P2606">
        <v>0</v>
      </c>
      <c r="Q2606">
        <v>0</v>
      </c>
      <c r="R2606">
        <v>0</v>
      </c>
      <c r="S2606">
        <v>0</v>
      </c>
      <c r="T2606">
        <v>71251</v>
      </c>
      <c r="U2606">
        <v>70066</v>
      </c>
      <c r="V2606">
        <v>71347</v>
      </c>
      <c r="W2606" t="s">
        <v>12627</v>
      </c>
      <c r="X2606" t="s">
        <v>13885</v>
      </c>
      <c r="Y2606">
        <v>0</v>
      </c>
      <c r="Z2606">
        <v>941</v>
      </c>
    </row>
    <row r="2607" spans="1:26" x14ac:dyDescent="0.25">
      <c r="A2607">
        <v>305949</v>
      </c>
      <c r="B2607">
        <v>202501</v>
      </c>
      <c r="C2607">
        <v>2</v>
      </c>
      <c r="D2607" t="s">
        <v>13792</v>
      </c>
      <c r="E2607">
        <v>4</v>
      </c>
      <c r="F2607">
        <v>845</v>
      </c>
      <c r="G2607">
        <v>265</v>
      </c>
      <c r="H2607">
        <v>20</v>
      </c>
      <c r="I2607">
        <v>7</v>
      </c>
      <c r="J2607">
        <v>627</v>
      </c>
      <c r="K2607">
        <v>0</v>
      </c>
      <c r="L2607">
        <v>1.5</v>
      </c>
      <c r="M2607">
        <v>0</v>
      </c>
      <c r="N2607">
        <v>1.5</v>
      </c>
      <c r="O2607">
        <v>0</v>
      </c>
      <c r="P2607">
        <v>0</v>
      </c>
      <c r="Q2607">
        <v>0</v>
      </c>
      <c r="R2607">
        <v>0</v>
      </c>
      <c r="S2607">
        <v>0</v>
      </c>
      <c r="T2607">
        <v>71251</v>
      </c>
      <c r="U2607">
        <v>70066</v>
      </c>
      <c r="V2607">
        <v>71347</v>
      </c>
      <c r="W2607" t="s">
        <v>12627</v>
      </c>
      <c r="X2607" t="s">
        <v>13885</v>
      </c>
      <c r="Y2607">
        <v>0</v>
      </c>
      <c r="Z2607">
        <v>941</v>
      </c>
    </row>
    <row r="2608" spans="1:26" x14ac:dyDescent="0.25">
      <c r="A2608">
        <v>305951</v>
      </c>
      <c r="B2608">
        <v>202501</v>
      </c>
      <c r="C2608">
        <v>1</v>
      </c>
      <c r="D2608" t="s">
        <v>13714</v>
      </c>
      <c r="E2608">
        <v>4</v>
      </c>
      <c r="F2608">
        <v>784</v>
      </c>
      <c r="G2608">
        <v>253</v>
      </c>
      <c r="H2608">
        <v>18</v>
      </c>
      <c r="I2608">
        <v>3</v>
      </c>
      <c r="J2608">
        <v>1409</v>
      </c>
      <c r="K2608">
        <v>0</v>
      </c>
      <c r="L2608">
        <v>1.5</v>
      </c>
      <c r="M2608">
        <v>0</v>
      </c>
      <c r="N2608">
        <v>0.5</v>
      </c>
      <c r="O2608">
        <v>0.5</v>
      </c>
      <c r="P2608">
        <v>0</v>
      </c>
      <c r="Q2608">
        <v>0.5</v>
      </c>
      <c r="R2608">
        <v>0</v>
      </c>
      <c r="S2608">
        <v>0</v>
      </c>
      <c r="T2608">
        <v>71251</v>
      </c>
      <c r="U2608">
        <v>70066</v>
      </c>
      <c r="V2608">
        <v>71264</v>
      </c>
      <c r="W2608" t="s">
        <v>12627</v>
      </c>
      <c r="X2608" t="s">
        <v>13885</v>
      </c>
      <c r="Y2608">
        <v>0</v>
      </c>
      <c r="Z2608">
        <v>2053</v>
      </c>
    </row>
    <row r="2609" spans="1:26" x14ac:dyDescent="0.25">
      <c r="A2609">
        <v>305951</v>
      </c>
      <c r="B2609">
        <v>202501</v>
      </c>
      <c r="C2609">
        <v>2</v>
      </c>
      <c r="D2609" t="s">
        <v>13714</v>
      </c>
      <c r="E2609">
        <v>4</v>
      </c>
      <c r="F2609">
        <v>784</v>
      </c>
      <c r="G2609">
        <v>253</v>
      </c>
      <c r="H2609">
        <v>18</v>
      </c>
      <c r="I2609">
        <v>3</v>
      </c>
      <c r="J2609">
        <v>1409</v>
      </c>
      <c r="K2609">
        <v>0</v>
      </c>
      <c r="L2609">
        <v>1.5</v>
      </c>
      <c r="M2609">
        <v>0</v>
      </c>
      <c r="N2609">
        <v>0.5</v>
      </c>
      <c r="O2609">
        <v>0.5</v>
      </c>
      <c r="P2609">
        <v>0</v>
      </c>
      <c r="Q2609">
        <v>0.5</v>
      </c>
      <c r="R2609">
        <v>0</v>
      </c>
      <c r="S2609">
        <v>0</v>
      </c>
      <c r="T2609">
        <v>71251</v>
      </c>
      <c r="U2609">
        <v>70066</v>
      </c>
      <c r="V2609">
        <v>71264</v>
      </c>
      <c r="W2609" t="s">
        <v>12627</v>
      </c>
      <c r="X2609" t="s">
        <v>13885</v>
      </c>
      <c r="Y2609">
        <v>0</v>
      </c>
      <c r="Z2609">
        <v>2053</v>
      </c>
    </row>
    <row r="2610" spans="1:26" x14ac:dyDescent="0.25">
      <c r="A2610">
        <v>305955</v>
      </c>
      <c r="B2610">
        <v>202501</v>
      </c>
      <c r="C2610">
        <v>1</v>
      </c>
      <c r="D2610" t="s">
        <v>12709</v>
      </c>
      <c r="E2610">
        <v>4</v>
      </c>
      <c r="F2610">
        <v>410</v>
      </c>
      <c r="G2610">
        <v>157</v>
      </c>
      <c r="H2610">
        <v>17</v>
      </c>
      <c r="I2610">
        <v>3</v>
      </c>
      <c r="J2610">
        <v>3223</v>
      </c>
      <c r="K2610">
        <v>58803</v>
      </c>
      <c r="L2610">
        <v>7.5</v>
      </c>
      <c r="M2610">
        <v>2.5</v>
      </c>
      <c r="N2610">
        <v>2.5</v>
      </c>
      <c r="O2610">
        <v>0.5</v>
      </c>
      <c r="P2610">
        <v>0</v>
      </c>
      <c r="Q2610">
        <v>0</v>
      </c>
      <c r="R2610">
        <v>2</v>
      </c>
      <c r="S2610">
        <v>0</v>
      </c>
      <c r="T2610">
        <v>71251</v>
      </c>
      <c r="U2610">
        <v>71239</v>
      </c>
      <c r="V2610">
        <v>71625</v>
      </c>
      <c r="W2610" t="s">
        <v>12650</v>
      </c>
      <c r="X2610" t="s">
        <v>13885</v>
      </c>
      <c r="Y2610">
        <v>0</v>
      </c>
      <c r="Z2610">
        <v>12780</v>
      </c>
    </row>
    <row r="2611" spans="1:26" x14ac:dyDescent="0.25">
      <c r="A2611">
        <v>305955</v>
      </c>
      <c r="B2611">
        <v>202501</v>
      </c>
      <c r="C2611">
        <v>2</v>
      </c>
      <c r="D2611" t="s">
        <v>12709</v>
      </c>
      <c r="E2611">
        <v>4</v>
      </c>
      <c r="F2611">
        <v>410</v>
      </c>
      <c r="G2611">
        <v>157</v>
      </c>
      <c r="H2611">
        <v>17</v>
      </c>
      <c r="I2611">
        <v>3</v>
      </c>
      <c r="J2611">
        <v>3223</v>
      </c>
      <c r="K2611">
        <v>58803</v>
      </c>
      <c r="L2611">
        <v>7.5</v>
      </c>
      <c r="M2611">
        <v>2.5</v>
      </c>
      <c r="N2611">
        <v>2.5</v>
      </c>
      <c r="O2611">
        <v>0.5</v>
      </c>
      <c r="P2611">
        <v>0</v>
      </c>
      <c r="Q2611">
        <v>0</v>
      </c>
      <c r="R2611">
        <v>2</v>
      </c>
      <c r="S2611">
        <v>0</v>
      </c>
      <c r="T2611">
        <v>71251</v>
      </c>
      <c r="U2611">
        <v>71239</v>
      </c>
      <c r="V2611">
        <v>71625</v>
      </c>
      <c r="W2611" t="s">
        <v>12650</v>
      </c>
      <c r="X2611" t="s">
        <v>13885</v>
      </c>
      <c r="Y2611">
        <v>0</v>
      </c>
      <c r="Z2611">
        <v>12780</v>
      </c>
    </row>
    <row r="2612" spans="1:26" x14ac:dyDescent="0.25">
      <c r="A2612">
        <v>305957</v>
      </c>
      <c r="B2612">
        <v>202501</v>
      </c>
      <c r="C2612">
        <v>1</v>
      </c>
      <c r="D2612" t="s">
        <v>13614</v>
      </c>
      <c r="E2612">
        <v>4</v>
      </c>
      <c r="F2612">
        <v>426</v>
      </c>
      <c r="G2612">
        <v>81</v>
      </c>
      <c r="H2612">
        <v>20</v>
      </c>
      <c r="I2612">
        <v>4</v>
      </c>
      <c r="J2612">
        <v>7387</v>
      </c>
      <c r="K2612">
        <v>28600</v>
      </c>
      <c r="L2612">
        <v>18.5</v>
      </c>
      <c r="M2612">
        <v>4</v>
      </c>
      <c r="N2612">
        <v>5</v>
      </c>
      <c r="O2612">
        <v>0</v>
      </c>
      <c r="P2612">
        <v>7</v>
      </c>
      <c r="Q2612">
        <v>0</v>
      </c>
      <c r="R2612">
        <v>2.5</v>
      </c>
      <c r="S2612">
        <v>0</v>
      </c>
      <c r="T2612">
        <v>900582</v>
      </c>
      <c r="U2612">
        <v>71507</v>
      </c>
      <c r="V2612">
        <v>71528</v>
      </c>
      <c r="W2612" t="s">
        <v>12616</v>
      </c>
      <c r="X2612" t="s">
        <v>13887</v>
      </c>
      <c r="Y2612">
        <v>0</v>
      </c>
      <c r="Z2612">
        <v>12223</v>
      </c>
    </row>
    <row r="2613" spans="1:26" x14ac:dyDescent="0.25">
      <c r="A2613">
        <v>305957</v>
      </c>
      <c r="B2613">
        <v>202501</v>
      </c>
      <c r="C2613">
        <v>2</v>
      </c>
      <c r="D2613" t="s">
        <v>13614</v>
      </c>
      <c r="E2613">
        <v>4</v>
      </c>
      <c r="F2613">
        <v>426</v>
      </c>
      <c r="G2613">
        <v>81</v>
      </c>
      <c r="H2613">
        <v>20</v>
      </c>
      <c r="I2613">
        <v>4</v>
      </c>
      <c r="J2613">
        <v>7387</v>
      </c>
      <c r="K2613">
        <v>28600</v>
      </c>
      <c r="L2613">
        <v>18.5</v>
      </c>
      <c r="M2613">
        <v>4</v>
      </c>
      <c r="N2613">
        <v>5</v>
      </c>
      <c r="O2613">
        <v>0</v>
      </c>
      <c r="P2613">
        <v>7</v>
      </c>
      <c r="Q2613">
        <v>0</v>
      </c>
      <c r="R2613">
        <v>2.5</v>
      </c>
      <c r="S2613">
        <v>0</v>
      </c>
      <c r="T2613">
        <v>900582</v>
      </c>
      <c r="U2613">
        <v>71507</v>
      </c>
      <c r="V2613">
        <v>71528</v>
      </c>
      <c r="W2613" t="s">
        <v>12616</v>
      </c>
      <c r="X2613" t="s">
        <v>13887</v>
      </c>
      <c r="Y2613">
        <v>0</v>
      </c>
      <c r="Z2613">
        <v>12223</v>
      </c>
    </row>
    <row r="2614" spans="1:26" x14ac:dyDescent="0.25">
      <c r="A2614">
        <v>305966</v>
      </c>
      <c r="B2614">
        <v>202501</v>
      </c>
      <c r="C2614">
        <v>1</v>
      </c>
      <c r="D2614" t="s">
        <v>13537</v>
      </c>
      <c r="E2614">
        <v>4</v>
      </c>
      <c r="F2614">
        <v>423</v>
      </c>
      <c r="G2614">
        <v>108</v>
      </c>
      <c r="H2614">
        <v>8</v>
      </c>
      <c r="I2614">
        <v>4</v>
      </c>
      <c r="J2614">
        <v>5354</v>
      </c>
      <c r="K2614">
        <v>65549</v>
      </c>
      <c r="L2614">
        <v>3</v>
      </c>
      <c r="M2614">
        <v>1</v>
      </c>
      <c r="N2614">
        <v>2</v>
      </c>
      <c r="O2614">
        <v>0</v>
      </c>
      <c r="P2614">
        <v>0</v>
      </c>
      <c r="Q2614">
        <v>0</v>
      </c>
      <c r="R2614">
        <v>0</v>
      </c>
      <c r="S2614">
        <v>0</v>
      </c>
      <c r="T2614">
        <v>71590</v>
      </c>
      <c r="U2614">
        <v>71602</v>
      </c>
      <c r="V2614">
        <v>71444</v>
      </c>
      <c r="W2614" t="s">
        <v>5222</v>
      </c>
      <c r="X2614" t="s">
        <v>12590</v>
      </c>
      <c r="Y2614">
        <v>0</v>
      </c>
      <c r="Z2614">
        <v>12420</v>
      </c>
    </row>
    <row r="2615" spans="1:26" x14ac:dyDescent="0.25">
      <c r="A2615">
        <v>305966</v>
      </c>
      <c r="B2615">
        <v>202501</v>
      </c>
      <c r="C2615">
        <v>2</v>
      </c>
      <c r="D2615" t="s">
        <v>13537</v>
      </c>
      <c r="E2615">
        <v>4</v>
      </c>
      <c r="F2615">
        <v>423</v>
      </c>
      <c r="G2615">
        <v>108</v>
      </c>
      <c r="H2615">
        <v>8</v>
      </c>
      <c r="I2615">
        <v>4</v>
      </c>
      <c r="J2615">
        <v>5354</v>
      </c>
      <c r="K2615">
        <v>65549</v>
      </c>
      <c r="L2615">
        <v>3</v>
      </c>
      <c r="M2615">
        <v>1</v>
      </c>
      <c r="N2615">
        <v>2</v>
      </c>
      <c r="O2615">
        <v>0</v>
      </c>
      <c r="P2615">
        <v>0</v>
      </c>
      <c r="Q2615">
        <v>0</v>
      </c>
      <c r="R2615">
        <v>0</v>
      </c>
      <c r="S2615">
        <v>0</v>
      </c>
      <c r="T2615">
        <v>71590</v>
      </c>
      <c r="U2615">
        <v>71602</v>
      </c>
      <c r="V2615">
        <v>71444</v>
      </c>
      <c r="W2615" t="s">
        <v>5222</v>
      </c>
      <c r="X2615" t="s">
        <v>12590</v>
      </c>
      <c r="Y2615">
        <v>0</v>
      </c>
      <c r="Z2615">
        <v>12420</v>
      </c>
    </row>
    <row r="2616" spans="1:26" x14ac:dyDescent="0.25">
      <c r="A2616">
        <v>305972</v>
      </c>
      <c r="B2616">
        <v>202501</v>
      </c>
      <c r="C2616">
        <v>1</v>
      </c>
      <c r="D2616" t="s">
        <v>12829</v>
      </c>
      <c r="E2616">
        <v>4</v>
      </c>
      <c r="F2616">
        <v>344</v>
      </c>
      <c r="G2616">
        <v>125</v>
      </c>
      <c r="H2616">
        <v>24</v>
      </c>
      <c r="I2616">
        <v>6</v>
      </c>
      <c r="J2616">
        <v>8327</v>
      </c>
      <c r="K2616">
        <v>2240</v>
      </c>
      <c r="L2616">
        <v>10.5</v>
      </c>
      <c r="M2616">
        <v>1</v>
      </c>
      <c r="N2616">
        <v>4</v>
      </c>
      <c r="O2616">
        <v>3</v>
      </c>
      <c r="P2616">
        <v>2.5</v>
      </c>
      <c r="Q2616">
        <v>0</v>
      </c>
      <c r="R2616">
        <v>0</v>
      </c>
      <c r="S2616">
        <v>0</v>
      </c>
      <c r="T2616">
        <v>71251</v>
      </c>
      <c r="U2616">
        <v>700023</v>
      </c>
      <c r="V2616">
        <v>700130</v>
      </c>
      <c r="W2616" t="s">
        <v>12679</v>
      </c>
      <c r="X2616" t="s">
        <v>13885</v>
      </c>
      <c r="Y2616">
        <v>0</v>
      </c>
      <c r="Z2616">
        <v>14576</v>
      </c>
    </row>
    <row r="2617" spans="1:26" x14ac:dyDescent="0.25">
      <c r="A2617">
        <v>305972</v>
      </c>
      <c r="B2617">
        <v>202501</v>
      </c>
      <c r="C2617">
        <v>2</v>
      </c>
      <c r="D2617" t="s">
        <v>12829</v>
      </c>
      <c r="E2617">
        <v>4</v>
      </c>
      <c r="F2617">
        <v>344</v>
      </c>
      <c r="G2617">
        <v>125</v>
      </c>
      <c r="H2617">
        <v>24</v>
      </c>
      <c r="I2617">
        <v>6</v>
      </c>
      <c r="J2617">
        <v>8327</v>
      </c>
      <c r="K2617">
        <v>2240</v>
      </c>
      <c r="L2617">
        <v>10.5</v>
      </c>
      <c r="M2617">
        <v>1</v>
      </c>
      <c r="N2617">
        <v>4</v>
      </c>
      <c r="O2617">
        <v>3</v>
      </c>
      <c r="P2617">
        <v>2.5</v>
      </c>
      <c r="Q2617">
        <v>0</v>
      </c>
      <c r="R2617">
        <v>0</v>
      </c>
      <c r="S2617">
        <v>0</v>
      </c>
      <c r="T2617">
        <v>71251</v>
      </c>
      <c r="U2617">
        <v>700023</v>
      </c>
      <c r="V2617">
        <v>700130</v>
      </c>
      <c r="W2617" t="s">
        <v>12679</v>
      </c>
      <c r="X2617" t="s">
        <v>13885</v>
      </c>
      <c r="Y2617">
        <v>0</v>
      </c>
      <c r="Z2617">
        <v>14576</v>
      </c>
    </row>
    <row r="2618" spans="1:26" x14ac:dyDescent="0.25">
      <c r="A2618">
        <v>305978</v>
      </c>
      <c r="B2618">
        <v>202501</v>
      </c>
      <c r="C2618">
        <v>1</v>
      </c>
      <c r="D2618" t="s">
        <v>13144</v>
      </c>
      <c r="E2618">
        <v>4</v>
      </c>
      <c r="F2618">
        <v>571</v>
      </c>
      <c r="G2618">
        <v>117</v>
      </c>
      <c r="H2618">
        <v>19</v>
      </c>
      <c r="I2618">
        <v>5</v>
      </c>
      <c r="J2618">
        <v>4184</v>
      </c>
      <c r="K2618">
        <v>11728</v>
      </c>
      <c r="L2618">
        <v>13</v>
      </c>
      <c r="M2618">
        <v>2</v>
      </c>
      <c r="N2618">
        <v>6</v>
      </c>
      <c r="O2618">
        <v>0</v>
      </c>
      <c r="P2618">
        <v>2</v>
      </c>
      <c r="Q2618">
        <v>1</v>
      </c>
      <c r="R2618">
        <v>2</v>
      </c>
      <c r="S2618">
        <v>0</v>
      </c>
      <c r="T2618">
        <v>71030</v>
      </c>
      <c r="U2618">
        <v>71024</v>
      </c>
      <c r="V2618">
        <v>71023</v>
      </c>
      <c r="W2618" t="s">
        <v>12597</v>
      </c>
      <c r="X2618" t="s">
        <v>12595</v>
      </c>
      <c r="Y2618">
        <v>47278</v>
      </c>
      <c r="Z2618">
        <v>8254</v>
      </c>
    </row>
    <row r="2619" spans="1:26" x14ac:dyDescent="0.25">
      <c r="A2619">
        <v>305978</v>
      </c>
      <c r="B2619">
        <v>202501</v>
      </c>
      <c r="C2619">
        <v>2</v>
      </c>
      <c r="D2619" t="s">
        <v>13144</v>
      </c>
      <c r="E2619">
        <v>4</v>
      </c>
      <c r="F2619">
        <v>571</v>
      </c>
      <c r="G2619">
        <v>117</v>
      </c>
      <c r="H2619">
        <v>19</v>
      </c>
      <c r="I2619">
        <v>5</v>
      </c>
      <c r="J2619">
        <v>4184</v>
      </c>
      <c r="K2619">
        <v>11728</v>
      </c>
      <c r="L2619">
        <v>13</v>
      </c>
      <c r="M2619">
        <v>2</v>
      </c>
      <c r="N2619">
        <v>6</v>
      </c>
      <c r="O2619">
        <v>0</v>
      </c>
      <c r="P2619">
        <v>2</v>
      </c>
      <c r="Q2619">
        <v>1</v>
      </c>
      <c r="R2619">
        <v>2</v>
      </c>
      <c r="S2619">
        <v>0</v>
      </c>
      <c r="T2619">
        <v>71030</v>
      </c>
      <c r="U2619">
        <v>71024</v>
      </c>
      <c r="V2619">
        <v>71023</v>
      </c>
      <c r="W2619" t="s">
        <v>12597</v>
      </c>
      <c r="X2619" t="s">
        <v>12595</v>
      </c>
      <c r="Y2619">
        <v>47278</v>
      </c>
      <c r="Z2619">
        <v>8254</v>
      </c>
    </row>
    <row r="2620" spans="1:26" x14ac:dyDescent="0.25">
      <c r="A2620">
        <v>305980</v>
      </c>
      <c r="B2620">
        <v>202501</v>
      </c>
      <c r="C2620">
        <v>1</v>
      </c>
      <c r="D2620" t="s">
        <v>12696</v>
      </c>
      <c r="E2620">
        <v>4</v>
      </c>
      <c r="F2620">
        <v>223</v>
      </c>
      <c r="G2620">
        <v>88</v>
      </c>
      <c r="H2620">
        <v>11</v>
      </c>
      <c r="I2620">
        <v>1</v>
      </c>
      <c r="J2620">
        <v>10923</v>
      </c>
      <c r="K2620">
        <v>29684</v>
      </c>
      <c r="L2620">
        <v>10</v>
      </c>
      <c r="M2620">
        <v>3.5</v>
      </c>
      <c r="N2620">
        <v>3.5</v>
      </c>
      <c r="O2620">
        <v>1.5</v>
      </c>
      <c r="P2620">
        <v>1</v>
      </c>
      <c r="Q2620">
        <v>0</v>
      </c>
      <c r="R2620">
        <v>0.5</v>
      </c>
      <c r="S2620">
        <v>0</v>
      </c>
      <c r="T2620">
        <v>71251</v>
      </c>
      <c r="U2620">
        <v>70067</v>
      </c>
      <c r="V2620">
        <v>71265</v>
      </c>
      <c r="W2620" t="s">
        <v>12636</v>
      </c>
      <c r="X2620" t="s">
        <v>13885</v>
      </c>
      <c r="Y2620">
        <v>18058</v>
      </c>
      <c r="Z2620">
        <v>18176</v>
      </c>
    </row>
    <row r="2621" spans="1:26" x14ac:dyDescent="0.25">
      <c r="A2621">
        <v>305980</v>
      </c>
      <c r="B2621">
        <v>202501</v>
      </c>
      <c r="C2621">
        <v>2</v>
      </c>
      <c r="D2621" t="s">
        <v>12696</v>
      </c>
      <c r="E2621">
        <v>4</v>
      </c>
      <c r="F2621">
        <v>223</v>
      </c>
      <c r="G2621">
        <v>88</v>
      </c>
      <c r="H2621">
        <v>11</v>
      </c>
      <c r="I2621">
        <v>1</v>
      </c>
      <c r="J2621">
        <v>10923</v>
      </c>
      <c r="K2621">
        <v>29684</v>
      </c>
      <c r="L2621">
        <v>10</v>
      </c>
      <c r="M2621">
        <v>3.5</v>
      </c>
      <c r="N2621">
        <v>3.5</v>
      </c>
      <c r="O2621">
        <v>1.5</v>
      </c>
      <c r="P2621">
        <v>1</v>
      </c>
      <c r="Q2621">
        <v>0</v>
      </c>
      <c r="R2621">
        <v>0.5</v>
      </c>
      <c r="S2621">
        <v>0</v>
      </c>
      <c r="T2621">
        <v>71251</v>
      </c>
      <c r="U2621">
        <v>70067</v>
      </c>
      <c r="V2621">
        <v>71265</v>
      </c>
      <c r="W2621" t="s">
        <v>12636</v>
      </c>
      <c r="X2621" t="s">
        <v>13885</v>
      </c>
      <c r="Y2621">
        <v>18058</v>
      </c>
      <c r="Z2621">
        <v>18176</v>
      </c>
    </row>
    <row r="2622" spans="1:26" x14ac:dyDescent="0.25">
      <c r="A2622">
        <v>305982</v>
      </c>
      <c r="B2622">
        <v>202501</v>
      </c>
      <c r="C2622">
        <v>1</v>
      </c>
      <c r="D2622" t="s">
        <v>13662</v>
      </c>
      <c r="E2622">
        <v>4</v>
      </c>
      <c r="F2622">
        <v>580</v>
      </c>
      <c r="G2622">
        <v>202</v>
      </c>
      <c r="H2622">
        <v>28</v>
      </c>
      <c r="I2622">
        <v>9</v>
      </c>
      <c r="J2622">
        <v>4719</v>
      </c>
      <c r="K2622">
        <v>9840</v>
      </c>
      <c r="L2622">
        <v>4</v>
      </c>
      <c r="M2622">
        <v>0</v>
      </c>
      <c r="N2622">
        <v>2.5</v>
      </c>
      <c r="O2622">
        <v>1</v>
      </c>
      <c r="P2622">
        <v>0</v>
      </c>
      <c r="Q2622">
        <v>0.5</v>
      </c>
      <c r="R2622">
        <v>0</v>
      </c>
      <c r="S2622">
        <v>0</v>
      </c>
      <c r="T2622">
        <v>71251</v>
      </c>
      <c r="U2622">
        <v>70067</v>
      </c>
      <c r="V2622">
        <v>70108</v>
      </c>
      <c r="W2622" t="s">
        <v>12636</v>
      </c>
      <c r="X2622" t="s">
        <v>13885</v>
      </c>
      <c r="Y2622">
        <v>0</v>
      </c>
      <c r="Z2622">
        <v>7990</v>
      </c>
    </row>
    <row r="2623" spans="1:26" x14ac:dyDescent="0.25">
      <c r="A2623">
        <v>305982</v>
      </c>
      <c r="B2623">
        <v>202501</v>
      </c>
      <c r="C2623">
        <v>2</v>
      </c>
      <c r="D2623" t="s">
        <v>13662</v>
      </c>
      <c r="E2623">
        <v>4</v>
      </c>
      <c r="F2623">
        <v>580</v>
      </c>
      <c r="G2623">
        <v>202</v>
      </c>
      <c r="H2623">
        <v>28</v>
      </c>
      <c r="I2623">
        <v>9</v>
      </c>
      <c r="J2623">
        <v>4719</v>
      </c>
      <c r="K2623">
        <v>9840</v>
      </c>
      <c r="L2623">
        <v>4</v>
      </c>
      <c r="M2623">
        <v>0</v>
      </c>
      <c r="N2623">
        <v>2.5</v>
      </c>
      <c r="O2623">
        <v>1</v>
      </c>
      <c r="P2623">
        <v>0</v>
      </c>
      <c r="Q2623">
        <v>0.5</v>
      </c>
      <c r="R2623">
        <v>0</v>
      </c>
      <c r="S2623">
        <v>0</v>
      </c>
      <c r="T2623">
        <v>71251</v>
      </c>
      <c r="U2623">
        <v>70067</v>
      </c>
      <c r="V2623">
        <v>70108</v>
      </c>
      <c r="W2623" t="s">
        <v>12636</v>
      </c>
      <c r="X2623" t="s">
        <v>13885</v>
      </c>
      <c r="Y2623">
        <v>0</v>
      </c>
      <c r="Z2623">
        <v>7990</v>
      </c>
    </row>
    <row r="2624" spans="1:26" x14ac:dyDescent="0.25">
      <c r="A2624">
        <v>305984</v>
      </c>
      <c r="B2624">
        <v>202501</v>
      </c>
      <c r="C2624">
        <v>1</v>
      </c>
      <c r="D2624" t="s">
        <v>12752</v>
      </c>
      <c r="E2624">
        <v>4</v>
      </c>
      <c r="F2624">
        <v>49</v>
      </c>
      <c r="G2624">
        <v>10</v>
      </c>
      <c r="H2624">
        <v>3</v>
      </c>
      <c r="I2624">
        <v>1</v>
      </c>
      <c r="J2624">
        <v>26151</v>
      </c>
      <c r="K2624">
        <v>6500</v>
      </c>
      <c r="L2624">
        <v>19</v>
      </c>
      <c r="M2624">
        <v>7</v>
      </c>
      <c r="N2624">
        <v>7</v>
      </c>
      <c r="O2624">
        <v>0</v>
      </c>
      <c r="P2624">
        <v>0</v>
      </c>
      <c r="Q2624">
        <v>3</v>
      </c>
      <c r="R2624">
        <v>2</v>
      </c>
      <c r="S2624">
        <v>0</v>
      </c>
      <c r="T2624">
        <v>71030</v>
      </c>
      <c r="U2624">
        <v>71505</v>
      </c>
      <c r="V2624">
        <v>71563</v>
      </c>
      <c r="W2624" t="s">
        <v>12648</v>
      </c>
      <c r="X2624" t="s">
        <v>12595</v>
      </c>
      <c r="Y2624">
        <v>0</v>
      </c>
      <c r="Z2624">
        <v>28103</v>
      </c>
    </row>
    <row r="2625" spans="1:26" x14ac:dyDescent="0.25">
      <c r="A2625">
        <v>305984</v>
      </c>
      <c r="B2625">
        <v>202501</v>
      </c>
      <c r="C2625">
        <v>2</v>
      </c>
      <c r="D2625" t="s">
        <v>12752</v>
      </c>
      <c r="E2625">
        <v>4</v>
      </c>
      <c r="F2625">
        <v>49</v>
      </c>
      <c r="G2625">
        <v>10</v>
      </c>
      <c r="H2625">
        <v>3</v>
      </c>
      <c r="I2625">
        <v>1</v>
      </c>
      <c r="J2625">
        <v>26151</v>
      </c>
      <c r="K2625">
        <v>6500</v>
      </c>
      <c r="L2625">
        <v>19</v>
      </c>
      <c r="M2625">
        <v>7</v>
      </c>
      <c r="N2625">
        <v>7</v>
      </c>
      <c r="O2625">
        <v>0</v>
      </c>
      <c r="P2625">
        <v>0</v>
      </c>
      <c r="Q2625">
        <v>3</v>
      </c>
      <c r="R2625">
        <v>2</v>
      </c>
      <c r="S2625">
        <v>0</v>
      </c>
      <c r="T2625">
        <v>71030</v>
      </c>
      <c r="U2625">
        <v>71505</v>
      </c>
      <c r="V2625">
        <v>71563</v>
      </c>
      <c r="W2625" t="s">
        <v>12648</v>
      </c>
      <c r="X2625" t="s">
        <v>12595</v>
      </c>
      <c r="Y2625">
        <v>0</v>
      </c>
      <c r="Z2625">
        <v>28103</v>
      </c>
    </row>
    <row r="2626" spans="1:26" x14ac:dyDescent="0.25">
      <c r="A2626">
        <v>305986</v>
      </c>
      <c r="B2626">
        <v>202501</v>
      </c>
      <c r="C2626">
        <v>1</v>
      </c>
      <c r="D2626" t="s">
        <v>13256</v>
      </c>
      <c r="E2626">
        <v>4</v>
      </c>
      <c r="F2626">
        <v>561</v>
      </c>
      <c r="G2626">
        <v>198</v>
      </c>
      <c r="H2626">
        <v>13</v>
      </c>
      <c r="I2626">
        <v>2</v>
      </c>
      <c r="J2626">
        <v>6813</v>
      </c>
      <c r="K2626">
        <v>1500</v>
      </c>
      <c r="L2626">
        <v>16.5</v>
      </c>
      <c r="M2626">
        <v>1.5</v>
      </c>
      <c r="N2626">
        <v>10</v>
      </c>
      <c r="O2626">
        <v>0</v>
      </c>
      <c r="P2626">
        <v>0</v>
      </c>
      <c r="Q2626">
        <v>4</v>
      </c>
      <c r="R2626">
        <v>1</v>
      </c>
      <c r="S2626">
        <v>0</v>
      </c>
      <c r="T2626">
        <v>71251</v>
      </c>
      <c r="U2626">
        <v>71252</v>
      </c>
      <c r="V2626">
        <v>700162</v>
      </c>
      <c r="W2626" t="s">
        <v>12592</v>
      </c>
      <c r="X2626" t="s">
        <v>13885</v>
      </c>
      <c r="Y2626">
        <v>17949</v>
      </c>
      <c r="Z2626">
        <v>8405</v>
      </c>
    </row>
    <row r="2627" spans="1:26" x14ac:dyDescent="0.25">
      <c r="A2627">
        <v>305986</v>
      </c>
      <c r="B2627">
        <v>202501</v>
      </c>
      <c r="C2627">
        <v>2</v>
      </c>
      <c r="D2627" t="s">
        <v>13256</v>
      </c>
      <c r="E2627">
        <v>4</v>
      </c>
      <c r="F2627">
        <v>561</v>
      </c>
      <c r="G2627">
        <v>198</v>
      </c>
      <c r="H2627">
        <v>13</v>
      </c>
      <c r="I2627">
        <v>2</v>
      </c>
      <c r="J2627">
        <v>6813</v>
      </c>
      <c r="K2627">
        <v>1500</v>
      </c>
      <c r="L2627">
        <v>16.5</v>
      </c>
      <c r="M2627">
        <v>1.5</v>
      </c>
      <c r="N2627">
        <v>10</v>
      </c>
      <c r="O2627">
        <v>0</v>
      </c>
      <c r="P2627">
        <v>0</v>
      </c>
      <c r="Q2627">
        <v>4</v>
      </c>
      <c r="R2627">
        <v>1</v>
      </c>
      <c r="S2627">
        <v>0</v>
      </c>
      <c r="T2627">
        <v>71251</v>
      </c>
      <c r="U2627">
        <v>71252</v>
      </c>
      <c r="V2627">
        <v>700162</v>
      </c>
      <c r="W2627" t="s">
        <v>12592</v>
      </c>
      <c r="X2627" t="s">
        <v>13885</v>
      </c>
      <c r="Y2627">
        <v>17949</v>
      </c>
      <c r="Z2627">
        <v>8405</v>
      </c>
    </row>
    <row r="2628" spans="1:26" x14ac:dyDescent="0.25">
      <c r="A2628">
        <v>305990</v>
      </c>
      <c r="B2628">
        <v>202501</v>
      </c>
      <c r="C2628">
        <v>1</v>
      </c>
      <c r="D2628" t="s">
        <v>12862</v>
      </c>
      <c r="E2628">
        <v>4</v>
      </c>
      <c r="F2628">
        <v>429</v>
      </c>
      <c r="G2628">
        <v>79</v>
      </c>
      <c r="H2628">
        <v>11</v>
      </c>
      <c r="I2628">
        <v>2</v>
      </c>
      <c r="J2628">
        <v>5409</v>
      </c>
      <c r="K2628">
        <v>26406</v>
      </c>
      <c r="L2628">
        <v>6</v>
      </c>
      <c r="M2628">
        <v>1</v>
      </c>
      <c r="N2628">
        <v>1</v>
      </c>
      <c r="O2628">
        <v>1</v>
      </c>
      <c r="P2628">
        <v>1</v>
      </c>
      <c r="Q2628">
        <v>1</v>
      </c>
      <c r="R2628">
        <v>1</v>
      </c>
      <c r="S2628">
        <v>0</v>
      </c>
      <c r="T2628">
        <v>71030</v>
      </c>
      <c r="U2628">
        <v>71024</v>
      </c>
      <c r="V2628">
        <v>71023</v>
      </c>
      <c r="W2628" t="s">
        <v>12597</v>
      </c>
      <c r="X2628" t="s">
        <v>12595</v>
      </c>
      <c r="Y2628">
        <v>0</v>
      </c>
      <c r="Z2628">
        <v>12122</v>
      </c>
    </row>
    <row r="2629" spans="1:26" x14ac:dyDescent="0.25">
      <c r="A2629">
        <v>305990</v>
      </c>
      <c r="B2629">
        <v>202501</v>
      </c>
      <c r="C2629">
        <v>2</v>
      </c>
      <c r="D2629" t="s">
        <v>12862</v>
      </c>
      <c r="E2629">
        <v>4</v>
      </c>
      <c r="F2629">
        <v>429</v>
      </c>
      <c r="G2629">
        <v>79</v>
      </c>
      <c r="H2629">
        <v>11</v>
      </c>
      <c r="I2629">
        <v>2</v>
      </c>
      <c r="J2629">
        <v>5409</v>
      </c>
      <c r="K2629">
        <v>26406</v>
      </c>
      <c r="L2629">
        <v>6</v>
      </c>
      <c r="M2629">
        <v>1</v>
      </c>
      <c r="N2629">
        <v>1</v>
      </c>
      <c r="O2629">
        <v>1</v>
      </c>
      <c r="P2629">
        <v>1</v>
      </c>
      <c r="Q2629">
        <v>1</v>
      </c>
      <c r="R2629">
        <v>1</v>
      </c>
      <c r="S2629">
        <v>0</v>
      </c>
      <c r="T2629">
        <v>71030</v>
      </c>
      <c r="U2629">
        <v>71024</v>
      </c>
      <c r="V2629">
        <v>71023</v>
      </c>
      <c r="W2629" t="s">
        <v>12597</v>
      </c>
      <c r="X2629" t="s">
        <v>12595</v>
      </c>
      <c r="Y2629">
        <v>0</v>
      </c>
      <c r="Z2629">
        <v>12122</v>
      </c>
    </row>
    <row r="2630" spans="1:26" x14ac:dyDescent="0.25">
      <c r="A2630">
        <v>305992</v>
      </c>
      <c r="B2630">
        <v>202501</v>
      </c>
      <c r="C2630">
        <v>1</v>
      </c>
      <c r="D2630" t="s">
        <v>13544</v>
      </c>
      <c r="E2630">
        <v>4</v>
      </c>
      <c r="F2630">
        <v>259</v>
      </c>
      <c r="G2630">
        <v>105</v>
      </c>
      <c r="H2630">
        <v>14</v>
      </c>
      <c r="I2630">
        <v>6</v>
      </c>
      <c r="J2630">
        <v>11249</v>
      </c>
      <c r="K2630">
        <v>3000</v>
      </c>
      <c r="L2630">
        <v>15</v>
      </c>
      <c r="M2630">
        <v>1</v>
      </c>
      <c r="N2630">
        <v>4.5</v>
      </c>
      <c r="O2630">
        <v>3.5</v>
      </c>
      <c r="P2630">
        <v>2</v>
      </c>
      <c r="Q2630">
        <v>4</v>
      </c>
      <c r="R2630">
        <v>0</v>
      </c>
      <c r="S2630">
        <v>0</v>
      </c>
      <c r="T2630">
        <v>71251</v>
      </c>
      <c r="U2630">
        <v>70067</v>
      </c>
      <c r="V2630">
        <v>71349</v>
      </c>
      <c r="W2630" t="s">
        <v>12636</v>
      </c>
      <c r="X2630" t="s">
        <v>13885</v>
      </c>
      <c r="Y2630">
        <v>0</v>
      </c>
      <c r="Z2630">
        <v>17048</v>
      </c>
    </row>
    <row r="2631" spans="1:26" x14ac:dyDescent="0.25">
      <c r="A2631">
        <v>305992</v>
      </c>
      <c r="B2631">
        <v>202501</v>
      </c>
      <c r="C2631">
        <v>2</v>
      </c>
      <c r="D2631" t="s">
        <v>13544</v>
      </c>
      <c r="E2631">
        <v>4</v>
      </c>
      <c r="F2631">
        <v>259</v>
      </c>
      <c r="G2631">
        <v>105</v>
      </c>
      <c r="H2631">
        <v>14</v>
      </c>
      <c r="I2631">
        <v>6</v>
      </c>
      <c r="J2631">
        <v>11249</v>
      </c>
      <c r="K2631">
        <v>3000</v>
      </c>
      <c r="L2631">
        <v>15</v>
      </c>
      <c r="M2631">
        <v>1</v>
      </c>
      <c r="N2631">
        <v>4.5</v>
      </c>
      <c r="O2631">
        <v>3.5</v>
      </c>
      <c r="P2631">
        <v>2</v>
      </c>
      <c r="Q2631">
        <v>4</v>
      </c>
      <c r="R2631">
        <v>0</v>
      </c>
      <c r="S2631">
        <v>0</v>
      </c>
      <c r="T2631">
        <v>71251</v>
      </c>
      <c r="U2631">
        <v>70067</v>
      </c>
      <c r="V2631">
        <v>71349</v>
      </c>
      <c r="W2631" t="s">
        <v>12636</v>
      </c>
      <c r="X2631" t="s">
        <v>13885</v>
      </c>
      <c r="Y2631">
        <v>0</v>
      </c>
      <c r="Z2631">
        <v>17048</v>
      </c>
    </row>
    <row r="2632" spans="1:26" x14ac:dyDescent="0.25">
      <c r="A2632">
        <v>305996</v>
      </c>
      <c r="B2632">
        <v>202501</v>
      </c>
      <c r="C2632">
        <v>1</v>
      </c>
      <c r="D2632" t="s">
        <v>13793</v>
      </c>
      <c r="E2632">
        <v>4</v>
      </c>
      <c r="F2632">
        <v>397</v>
      </c>
      <c r="G2632">
        <v>75</v>
      </c>
      <c r="H2632">
        <v>6</v>
      </c>
      <c r="I2632">
        <v>2</v>
      </c>
      <c r="J2632">
        <v>10734</v>
      </c>
      <c r="K2632">
        <v>17500</v>
      </c>
      <c r="L2632">
        <v>7</v>
      </c>
      <c r="M2632">
        <v>5</v>
      </c>
      <c r="N2632">
        <v>1.5</v>
      </c>
      <c r="O2632">
        <v>0</v>
      </c>
      <c r="P2632">
        <v>0</v>
      </c>
      <c r="Q2632">
        <v>0</v>
      </c>
      <c r="R2632">
        <v>0.5</v>
      </c>
      <c r="S2632">
        <v>0</v>
      </c>
      <c r="T2632">
        <v>900582</v>
      </c>
      <c r="U2632">
        <v>71506</v>
      </c>
      <c r="V2632">
        <v>71526</v>
      </c>
      <c r="W2632" t="s">
        <v>12609</v>
      </c>
      <c r="X2632" t="s">
        <v>13887</v>
      </c>
      <c r="Y2632">
        <v>10817</v>
      </c>
      <c r="Z2632">
        <v>13112</v>
      </c>
    </row>
    <row r="2633" spans="1:26" x14ac:dyDescent="0.25">
      <c r="A2633">
        <v>305996</v>
      </c>
      <c r="B2633">
        <v>202501</v>
      </c>
      <c r="C2633">
        <v>2</v>
      </c>
      <c r="D2633" t="s">
        <v>13793</v>
      </c>
      <c r="E2633">
        <v>4</v>
      </c>
      <c r="F2633">
        <v>397</v>
      </c>
      <c r="G2633">
        <v>75</v>
      </c>
      <c r="H2633">
        <v>6</v>
      </c>
      <c r="I2633">
        <v>2</v>
      </c>
      <c r="J2633">
        <v>10734</v>
      </c>
      <c r="K2633">
        <v>17500</v>
      </c>
      <c r="L2633">
        <v>7</v>
      </c>
      <c r="M2633">
        <v>5</v>
      </c>
      <c r="N2633">
        <v>1.5</v>
      </c>
      <c r="O2633">
        <v>0</v>
      </c>
      <c r="P2633">
        <v>0</v>
      </c>
      <c r="Q2633">
        <v>0</v>
      </c>
      <c r="R2633">
        <v>0.5</v>
      </c>
      <c r="S2633">
        <v>0</v>
      </c>
      <c r="T2633">
        <v>900582</v>
      </c>
      <c r="U2633">
        <v>71506</v>
      </c>
      <c r="V2633">
        <v>71526</v>
      </c>
      <c r="W2633" t="s">
        <v>12609</v>
      </c>
      <c r="X2633" t="s">
        <v>13887</v>
      </c>
      <c r="Y2633">
        <v>10817</v>
      </c>
      <c r="Z2633">
        <v>13112</v>
      </c>
    </row>
    <row r="2634" spans="1:26" x14ac:dyDescent="0.25">
      <c r="A2634">
        <v>305998</v>
      </c>
      <c r="B2634">
        <v>202501</v>
      </c>
      <c r="C2634">
        <v>1</v>
      </c>
      <c r="D2634" t="s">
        <v>13690</v>
      </c>
      <c r="E2634">
        <v>4</v>
      </c>
      <c r="F2634">
        <v>356</v>
      </c>
      <c r="G2634">
        <v>131</v>
      </c>
      <c r="H2634">
        <v>19</v>
      </c>
      <c r="I2634">
        <v>5</v>
      </c>
      <c r="J2634">
        <v>8344</v>
      </c>
      <c r="K2634">
        <v>0</v>
      </c>
      <c r="L2634">
        <v>8</v>
      </c>
      <c r="M2634">
        <v>1</v>
      </c>
      <c r="N2634">
        <v>3</v>
      </c>
      <c r="O2634">
        <v>3</v>
      </c>
      <c r="P2634">
        <v>0</v>
      </c>
      <c r="Q2634">
        <v>1</v>
      </c>
      <c r="R2634">
        <v>0</v>
      </c>
      <c r="S2634">
        <v>0</v>
      </c>
      <c r="T2634">
        <v>71251</v>
      </c>
      <c r="U2634">
        <v>70067</v>
      </c>
      <c r="V2634">
        <v>70108</v>
      </c>
      <c r="W2634" t="s">
        <v>12636</v>
      </c>
      <c r="X2634" t="s">
        <v>13885</v>
      </c>
      <c r="Y2634">
        <v>0</v>
      </c>
      <c r="Z2634">
        <v>14230</v>
      </c>
    </row>
    <row r="2635" spans="1:26" x14ac:dyDescent="0.25">
      <c r="A2635">
        <v>305998</v>
      </c>
      <c r="B2635">
        <v>202501</v>
      </c>
      <c r="C2635">
        <v>2</v>
      </c>
      <c r="D2635" t="s">
        <v>13690</v>
      </c>
      <c r="E2635">
        <v>4</v>
      </c>
      <c r="F2635">
        <v>356</v>
      </c>
      <c r="G2635">
        <v>131</v>
      </c>
      <c r="H2635">
        <v>19</v>
      </c>
      <c r="I2635">
        <v>5</v>
      </c>
      <c r="J2635">
        <v>8344</v>
      </c>
      <c r="K2635">
        <v>0</v>
      </c>
      <c r="L2635">
        <v>8</v>
      </c>
      <c r="M2635">
        <v>1</v>
      </c>
      <c r="N2635">
        <v>3</v>
      </c>
      <c r="O2635">
        <v>3</v>
      </c>
      <c r="P2635">
        <v>0</v>
      </c>
      <c r="Q2635">
        <v>1</v>
      </c>
      <c r="R2635">
        <v>0</v>
      </c>
      <c r="S2635">
        <v>0</v>
      </c>
      <c r="T2635">
        <v>71251</v>
      </c>
      <c r="U2635">
        <v>70067</v>
      </c>
      <c r="V2635">
        <v>70108</v>
      </c>
      <c r="W2635" t="s">
        <v>12636</v>
      </c>
      <c r="X2635" t="s">
        <v>13885</v>
      </c>
      <c r="Y2635">
        <v>0</v>
      </c>
      <c r="Z2635">
        <v>14230</v>
      </c>
    </row>
    <row r="2636" spans="1:26" x14ac:dyDescent="0.25">
      <c r="A2636">
        <v>306002</v>
      </c>
      <c r="B2636">
        <v>202501</v>
      </c>
      <c r="C2636">
        <v>1</v>
      </c>
      <c r="D2636" t="s">
        <v>12706</v>
      </c>
      <c r="E2636">
        <v>4</v>
      </c>
      <c r="F2636">
        <v>390</v>
      </c>
      <c r="G2636">
        <v>149</v>
      </c>
      <c r="H2636">
        <v>23</v>
      </c>
      <c r="I2636">
        <v>8</v>
      </c>
      <c r="J2636">
        <v>8468</v>
      </c>
      <c r="K2636">
        <v>10000</v>
      </c>
      <c r="L2636">
        <v>11</v>
      </c>
      <c r="M2636">
        <v>2</v>
      </c>
      <c r="N2636">
        <v>1</v>
      </c>
      <c r="O2636">
        <v>2.5</v>
      </c>
      <c r="P2636">
        <v>2</v>
      </c>
      <c r="Q2636">
        <v>2</v>
      </c>
      <c r="R2636">
        <v>1.5</v>
      </c>
      <c r="S2636">
        <v>0</v>
      </c>
      <c r="T2636">
        <v>71251</v>
      </c>
      <c r="U2636">
        <v>70067</v>
      </c>
      <c r="V2636">
        <v>71349</v>
      </c>
      <c r="W2636" t="s">
        <v>12636</v>
      </c>
      <c r="X2636" t="s">
        <v>13885</v>
      </c>
      <c r="Y2636">
        <v>0</v>
      </c>
      <c r="Z2636">
        <v>13268</v>
      </c>
    </row>
    <row r="2637" spans="1:26" x14ac:dyDescent="0.25">
      <c r="A2637">
        <v>306002</v>
      </c>
      <c r="B2637">
        <v>202501</v>
      </c>
      <c r="C2637">
        <v>2</v>
      </c>
      <c r="D2637" t="s">
        <v>12706</v>
      </c>
      <c r="E2637">
        <v>4</v>
      </c>
      <c r="F2637">
        <v>390</v>
      </c>
      <c r="G2637">
        <v>149</v>
      </c>
      <c r="H2637">
        <v>23</v>
      </c>
      <c r="I2637">
        <v>8</v>
      </c>
      <c r="J2637">
        <v>8468</v>
      </c>
      <c r="K2637">
        <v>10000</v>
      </c>
      <c r="L2637">
        <v>11</v>
      </c>
      <c r="M2637">
        <v>2</v>
      </c>
      <c r="N2637">
        <v>1</v>
      </c>
      <c r="O2637">
        <v>2.5</v>
      </c>
      <c r="P2637">
        <v>2</v>
      </c>
      <c r="Q2637">
        <v>2</v>
      </c>
      <c r="R2637">
        <v>1.5</v>
      </c>
      <c r="S2637">
        <v>0</v>
      </c>
      <c r="T2637">
        <v>71251</v>
      </c>
      <c r="U2637">
        <v>70067</v>
      </c>
      <c r="V2637">
        <v>71349</v>
      </c>
      <c r="W2637" t="s">
        <v>12636</v>
      </c>
      <c r="X2637" t="s">
        <v>13885</v>
      </c>
      <c r="Y2637">
        <v>0</v>
      </c>
      <c r="Z2637">
        <v>13268</v>
      </c>
    </row>
    <row r="2638" spans="1:26" x14ac:dyDescent="0.25">
      <c r="A2638">
        <v>306006</v>
      </c>
      <c r="B2638">
        <v>202501</v>
      </c>
      <c r="C2638">
        <v>1</v>
      </c>
      <c r="D2638" t="s">
        <v>13389</v>
      </c>
      <c r="E2638">
        <v>4</v>
      </c>
      <c r="F2638">
        <v>600</v>
      </c>
      <c r="G2638">
        <v>150</v>
      </c>
      <c r="H2638">
        <v>23</v>
      </c>
      <c r="I2638">
        <v>4</v>
      </c>
      <c r="J2638">
        <v>5446</v>
      </c>
      <c r="K2638">
        <v>0</v>
      </c>
      <c r="L2638">
        <v>15</v>
      </c>
      <c r="M2638">
        <v>3</v>
      </c>
      <c r="N2638">
        <v>4</v>
      </c>
      <c r="O2638">
        <v>0</v>
      </c>
      <c r="P2638">
        <v>3</v>
      </c>
      <c r="Q2638">
        <v>5</v>
      </c>
      <c r="R2638">
        <v>0</v>
      </c>
      <c r="S2638">
        <v>0</v>
      </c>
      <c r="T2638">
        <v>71590</v>
      </c>
      <c r="U2638">
        <v>71050</v>
      </c>
      <c r="V2638">
        <v>71646</v>
      </c>
      <c r="W2638" t="s">
        <v>12605</v>
      </c>
      <c r="X2638" t="s">
        <v>12590</v>
      </c>
      <c r="Y2638">
        <v>0</v>
      </c>
      <c r="Z2638">
        <v>7261</v>
      </c>
    </row>
    <row r="2639" spans="1:26" x14ac:dyDescent="0.25">
      <c r="A2639">
        <v>306006</v>
      </c>
      <c r="B2639">
        <v>202501</v>
      </c>
      <c r="C2639">
        <v>2</v>
      </c>
      <c r="D2639" t="s">
        <v>13389</v>
      </c>
      <c r="E2639">
        <v>4</v>
      </c>
      <c r="F2639">
        <v>600</v>
      </c>
      <c r="G2639">
        <v>150</v>
      </c>
      <c r="H2639">
        <v>23</v>
      </c>
      <c r="I2639">
        <v>4</v>
      </c>
      <c r="J2639">
        <v>5446</v>
      </c>
      <c r="K2639">
        <v>0</v>
      </c>
      <c r="L2639">
        <v>15</v>
      </c>
      <c r="M2639">
        <v>3</v>
      </c>
      <c r="N2639">
        <v>4</v>
      </c>
      <c r="O2639">
        <v>0</v>
      </c>
      <c r="P2639">
        <v>3</v>
      </c>
      <c r="Q2639">
        <v>5</v>
      </c>
      <c r="R2639">
        <v>0</v>
      </c>
      <c r="S2639">
        <v>0</v>
      </c>
      <c r="T2639">
        <v>71590</v>
      </c>
      <c r="U2639">
        <v>71050</v>
      </c>
      <c r="V2639">
        <v>71646</v>
      </c>
      <c r="W2639" t="s">
        <v>12605</v>
      </c>
      <c r="X2639" t="s">
        <v>12590</v>
      </c>
      <c r="Y2639">
        <v>0</v>
      </c>
      <c r="Z2639">
        <v>7261</v>
      </c>
    </row>
    <row r="2640" spans="1:26" x14ac:dyDescent="0.25">
      <c r="A2640">
        <v>306010</v>
      </c>
      <c r="B2640">
        <v>202501</v>
      </c>
      <c r="C2640">
        <v>1</v>
      </c>
      <c r="D2640" t="s">
        <v>12998</v>
      </c>
      <c r="E2640">
        <v>4</v>
      </c>
      <c r="F2640">
        <v>447</v>
      </c>
      <c r="G2640">
        <v>115</v>
      </c>
      <c r="H2640">
        <v>20</v>
      </c>
      <c r="I2640">
        <v>7</v>
      </c>
      <c r="J2640">
        <v>3297</v>
      </c>
      <c r="K2640">
        <v>64468</v>
      </c>
      <c r="L2640">
        <v>8.5</v>
      </c>
      <c r="M2640">
        <v>0</v>
      </c>
      <c r="N2640">
        <v>2</v>
      </c>
      <c r="O2640">
        <v>1</v>
      </c>
      <c r="P2640">
        <v>2</v>
      </c>
      <c r="Q2640">
        <v>1.5</v>
      </c>
      <c r="R2640">
        <v>2</v>
      </c>
      <c r="S2640">
        <v>0</v>
      </c>
      <c r="T2640">
        <v>71590</v>
      </c>
      <c r="U2640">
        <v>71050</v>
      </c>
      <c r="V2640">
        <v>70426</v>
      </c>
      <c r="W2640" t="s">
        <v>12605</v>
      </c>
      <c r="X2640" t="s">
        <v>12590</v>
      </c>
      <c r="Y2640">
        <v>0</v>
      </c>
      <c r="Z2640">
        <v>11630</v>
      </c>
    </row>
    <row r="2641" spans="1:26" x14ac:dyDescent="0.25">
      <c r="A2641">
        <v>306010</v>
      </c>
      <c r="B2641">
        <v>202501</v>
      </c>
      <c r="C2641">
        <v>2</v>
      </c>
      <c r="D2641" t="s">
        <v>12998</v>
      </c>
      <c r="E2641">
        <v>4</v>
      </c>
      <c r="F2641">
        <v>447</v>
      </c>
      <c r="G2641">
        <v>115</v>
      </c>
      <c r="H2641">
        <v>20</v>
      </c>
      <c r="I2641">
        <v>7</v>
      </c>
      <c r="J2641">
        <v>3297</v>
      </c>
      <c r="K2641">
        <v>64468</v>
      </c>
      <c r="L2641">
        <v>8.5</v>
      </c>
      <c r="M2641">
        <v>0</v>
      </c>
      <c r="N2641">
        <v>2</v>
      </c>
      <c r="O2641">
        <v>1</v>
      </c>
      <c r="P2641">
        <v>2</v>
      </c>
      <c r="Q2641">
        <v>1.5</v>
      </c>
      <c r="R2641">
        <v>2</v>
      </c>
      <c r="S2641">
        <v>0</v>
      </c>
      <c r="T2641">
        <v>71590</v>
      </c>
      <c r="U2641">
        <v>71050</v>
      </c>
      <c r="V2641">
        <v>70426</v>
      </c>
      <c r="W2641" t="s">
        <v>12605</v>
      </c>
      <c r="X2641" t="s">
        <v>12590</v>
      </c>
      <c r="Y2641">
        <v>0</v>
      </c>
      <c r="Z2641">
        <v>11630</v>
      </c>
    </row>
    <row r="2642" spans="1:26" x14ac:dyDescent="0.25">
      <c r="A2642">
        <v>306012</v>
      </c>
      <c r="B2642">
        <v>202501</v>
      </c>
      <c r="C2642">
        <v>1</v>
      </c>
      <c r="D2642" t="s">
        <v>13730</v>
      </c>
      <c r="E2642">
        <v>4</v>
      </c>
      <c r="F2642">
        <v>552</v>
      </c>
      <c r="G2642">
        <v>113</v>
      </c>
      <c r="H2642">
        <v>11</v>
      </c>
      <c r="I2642">
        <v>2</v>
      </c>
      <c r="J2642">
        <v>4688</v>
      </c>
      <c r="K2642">
        <v>25000</v>
      </c>
      <c r="L2642">
        <v>4</v>
      </c>
      <c r="M2642">
        <v>1</v>
      </c>
      <c r="N2642">
        <v>0.5</v>
      </c>
      <c r="O2642">
        <v>2</v>
      </c>
      <c r="P2642">
        <v>0</v>
      </c>
      <c r="Q2642">
        <v>0</v>
      </c>
      <c r="R2642">
        <v>0.5</v>
      </c>
      <c r="S2642">
        <v>0</v>
      </c>
      <c r="T2642">
        <v>71030</v>
      </c>
      <c r="U2642">
        <v>71510</v>
      </c>
      <c r="V2642">
        <v>71120</v>
      </c>
      <c r="W2642" t="s">
        <v>12607</v>
      </c>
      <c r="X2642" t="s">
        <v>12595</v>
      </c>
      <c r="Y2642">
        <v>0</v>
      </c>
      <c r="Z2642">
        <v>8700</v>
      </c>
    </row>
    <row r="2643" spans="1:26" x14ac:dyDescent="0.25">
      <c r="A2643">
        <v>306012</v>
      </c>
      <c r="B2643">
        <v>202501</v>
      </c>
      <c r="C2643">
        <v>2</v>
      </c>
      <c r="D2643" t="s">
        <v>13730</v>
      </c>
      <c r="E2643">
        <v>4</v>
      </c>
      <c r="F2643">
        <v>552</v>
      </c>
      <c r="G2643">
        <v>113</v>
      </c>
      <c r="H2643">
        <v>11</v>
      </c>
      <c r="I2643">
        <v>2</v>
      </c>
      <c r="J2643">
        <v>4688</v>
      </c>
      <c r="K2643">
        <v>25000</v>
      </c>
      <c r="L2643">
        <v>4</v>
      </c>
      <c r="M2643">
        <v>1</v>
      </c>
      <c r="N2643">
        <v>0.5</v>
      </c>
      <c r="O2643">
        <v>2</v>
      </c>
      <c r="P2643">
        <v>0</v>
      </c>
      <c r="Q2643">
        <v>0</v>
      </c>
      <c r="R2643">
        <v>0.5</v>
      </c>
      <c r="S2643">
        <v>0</v>
      </c>
      <c r="T2643">
        <v>71030</v>
      </c>
      <c r="U2643">
        <v>71510</v>
      </c>
      <c r="V2643">
        <v>71120</v>
      </c>
      <c r="W2643" t="s">
        <v>12607</v>
      </c>
      <c r="X2643" t="s">
        <v>12595</v>
      </c>
      <c r="Y2643">
        <v>0</v>
      </c>
      <c r="Z2643">
        <v>8700</v>
      </c>
    </row>
    <row r="2644" spans="1:26" x14ac:dyDescent="0.25">
      <c r="A2644">
        <v>306017</v>
      </c>
      <c r="B2644">
        <v>202501</v>
      </c>
      <c r="C2644">
        <v>1</v>
      </c>
      <c r="D2644" t="s">
        <v>12697</v>
      </c>
      <c r="E2644">
        <v>4</v>
      </c>
      <c r="F2644">
        <v>695</v>
      </c>
      <c r="G2644">
        <v>144</v>
      </c>
      <c r="H2644">
        <v>18</v>
      </c>
      <c r="I2644">
        <v>6</v>
      </c>
      <c r="J2644">
        <v>3585</v>
      </c>
      <c r="K2644">
        <v>13351</v>
      </c>
      <c r="L2644">
        <v>2.5</v>
      </c>
      <c r="M2644">
        <v>1</v>
      </c>
      <c r="N2644">
        <v>1.5</v>
      </c>
      <c r="O2644">
        <v>0</v>
      </c>
      <c r="P2644">
        <v>0</v>
      </c>
      <c r="Q2644">
        <v>0</v>
      </c>
      <c r="R2644">
        <v>0</v>
      </c>
      <c r="S2644">
        <v>0</v>
      </c>
      <c r="T2644">
        <v>900582</v>
      </c>
      <c r="U2644">
        <v>71270</v>
      </c>
      <c r="V2644">
        <v>71271</v>
      </c>
      <c r="W2644" t="s">
        <v>12611</v>
      </c>
      <c r="X2644" t="s">
        <v>13887</v>
      </c>
      <c r="Y2644">
        <v>0</v>
      </c>
      <c r="Z2644">
        <v>4437</v>
      </c>
    </row>
    <row r="2645" spans="1:26" x14ac:dyDescent="0.25">
      <c r="A2645">
        <v>306017</v>
      </c>
      <c r="B2645">
        <v>202501</v>
      </c>
      <c r="C2645">
        <v>2</v>
      </c>
      <c r="D2645" t="s">
        <v>12697</v>
      </c>
      <c r="E2645">
        <v>4</v>
      </c>
      <c r="F2645">
        <v>695</v>
      </c>
      <c r="G2645">
        <v>144</v>
      </c>
      <c r="H2645">
        <v>18</v>
      </c>
      <c r="I2645">
        <v>6</v>
      </c>
      <c r="J2645">
        <v>3585</v>
      </c>
      <c r="K2645">
        <v>13351</v>
      </c>
      <c r="L2645">
        <v>2.5</v>
      </c>
      <c r="M2645">
        <v>1</v>
      </c>
      <c r="N2645">
        <v>1.5</v>
      </c>
      <c r="O2645">
        <v>0</v>
      </c>
      <c r="P2645">
        <v>0</v>
      </c>
      <c r="Q2645">
        <v>0</v>
      </c>
      <c r="R2645">
        <v>0</v>
      </c>
      <c r="S2645">
        <v>0</v>
      </c>
      <c r="T2645">
        <v>900582</v>
      </c>
      <c r="U2645">
        <v>71270</v>
      </c>
      <c r="V2645">
        <v>71271</v>
      </c>
      <c r="W2645" t="s">
        <v>12611</v>
      </c>
      <c r="X2645" t="s">
        <v>13887</v>
      </c>
      <c r="Y2645">
        <v>0</v>
      </c>
      <c r="Z2645">
        <v>4437</v>
      </c>
    </row>
    <row r="2646" spans="1:26" x14ac:dyDescent="0.25">
      <c r="A2646">
        <v>306019</v>
      </c>
      <c r="B2646">
        <v>202501</v>
      </c>
      <c r="C2646">
        <v>1</v>
      </c>
      <c r="D2646" t="s">
        <v>13269</v>
      </c>
      <c r="E2646">
        <v>4</v>
      </c>
      <c r="F2646">
        <v>43</v>
      </c>
      <c r="G2646">
        <v>20</v>
      </c>
      <c r="H2646">
        <v>3</v>
      </c>
      <c r="I2646">
        <v>1</v>
      </c>
      <c r="J2646">
        <v>11883</v>
      </c>
      <c r="K2646">
        <v>150000</v>
      </c>
      <c r="L2646">
        <v>20</v>
      </c>
      <c r="M2646">
        <v>3</v>
      </c>
      <c r="N2646">
        <v>0</v>
      </c>
      <c r="O2646">
        <v>1</v>
      </c>
      <c r="P2646">
        <v>6</v>
      </c>
      <c r="Q2646">
        <v>8</v>
      </c>
      <c r="R2646">
        <v>2</v>
      </c>
      <c r="S2646">
        <v>0</v>
      </c>
      <c r="T2646">
        <v>71251</v>
      </c>
      <c r="U2646">
        <v>70930</v>
      </c>
      <c r="V2646">
        <v>71397</v>
      </c>
      <c r="W2646" t="s">
        <v>12618</v>
      </c>
      <c r="X2646" t="s">
        <v>13885</v>
      </c>
      <c r="Y2646">
        <v>22270</v>
      </c>
      <c r="Z2646">
        <v>28545</v>
      </c>
    </row>
    <row r="2647" spans="1:26" x14ac:dyDescent="0.25">
      <c r="A2647">
        <v>306019</v>
      </c>
      <c r="B2647">
        <v>202501</v>
      </c>
      <c r="C2647">
        <v>2</v>
      </c>
      <c r="D2647" t="s">
        <v>13269</v>
      </c>
      <c r="E2647">
        <v>4</v>
      </c>
      <c r="F2647">
        <v>43</v>
      </c>
      <c r="G2647">
        <v>20</v>
      </c>
      <c r="H2647">
        <v>3</v>
      </c>
      <c r="I2647">
        <v>1</v>
      </c>
      <c r="J2647">
        <v>11883</v>
      </c>
      <c r="K2647">
        <v>150000</v>
      </c>
      <c r="L2647">
        <v>20</v>
      </c>
      <c r="M2647">
        <v>3</v>
      </c>
      <c r="N2647">
        <v>0</v>
      </c>
      <c r="O2647">
        <v>1</v>
      </c>
      <c r="P2647">
        <v>6</v>
      </c>
      <c r="Q2647">
        <v>8</v>
      </c>
      <c r="R2647">
        <v>2</v>
      </c>
      <c r="S2647">
        <v>0</v>
      </c>
      <c r="T2647">
        <v>71251</v>
      </c>
      <c r="U2647">
        <v>70930</v>
      </c>
      <c r="V2647">
        <v>71397</v>
      </c>
      <c r="W2647" t="s">
        <v>12618</v>
      </c>
      <c r="X2647" t="s">
        <v>13885</v>
      </c>
      <c r="Y2647">
        <v>22270</v>
      </c>
      <c r="Z2647">
        <v>28545</v>
      </c>
    </row>
    <row r="2648" spans="1:26" x14ac:dyDescent="0.25">
      <c r="A2648">
        <v>306023</v>
      </c>
      <c r="B2648">
        <v>202501</v>
      </c>
      <c r="C2648">
        <v>1</v>
      </c>
      <c r="D2648" t="s">
        <v>13107</v>
      </c>
      <c r="E2648">
        <v>4</v>
      </c>
      <c r="F2648">
        <v>133</v>
      </c>
      <c r="G2648">
        <v>53</v>
      </c>
      <c r="H2648">
        <v>9</v>
      </c>
      <c r="I2648">
        <v>3</v>
      </c>
      <c r="J2648">
        <v>12956</v>
      </c>
      <c r="K2648">
        <v>43000</v>
      </c>
      <c r="L2648">
        <v>19</v>
      </c>
      <c r="M2648">
        <v>5</v>
      </c>
      <c r="N2648">
        <v>5</v>
      </c>
      <c r="O2648">
        <v>1.5</v>
      </c>
      <c r="P2648">
        <v>3.5</v>
      </c>
      <c r="Q2648">
        <v>2</v>
      </c>
      <c r="R2648">
        <v>2</v>
      </c>
      <c r="S2648">
        <v>0</v>
      </c>
      <c r="T2648">
        <v>71251</v>
      </c>
      <c r="U2648">
        <v>700023</v>
      </c>
      <c r="V2648">
        <v>71497</v>
      </c>
      <c r="W2648" t="s">
        <v>12679</v>
      </c>
      <c r="X2648" t="s">
        <v>13885</v>
      </c>
      <c r="Y2648">
        <v>7136</v>
      </c>
      <c r="Z2648">
        <v>21690</v>
      </c>
    </row>
    <row r="2649" spans="1:26" x14ac:dyDescent="0.25">
      <c r="A2649">
        <v>306023</v>
      </c>
      <c r="B2649">
        <v>202501</v>
      </c>
      <c r="C2649">
        <v>2</v>
      </c>
      <c r="D2649" t="s">
        <v>13107</v>
      </c>
      <c r="E2649">
        <v>4</v>
      </c>
      <c r="F2649">
        <v>133</v>
      </c>
      <c r="G2649">
        <v>53</v>
      </c>
      <c r="H2649">
        <v>9</v>
      </c>
      <c r="I2649">
        <v>3</v>
      </c>
      <c r="J2649">
        <v>12956</v>
      </c>
      <c r="K2649">
        <v>43000</v>
      </c>
      <c r="L2649">
        <v>19</v>
      </c>
      <c r="M2649">
        <v>5</v>
      </c>
      <c r="N2649">
        <v>5</v>
      </c>
      <c r="O2649">
        <v>1.5</v>
      </c>
      <c r="P2649">
        <v>3.5</v>
      </c>
      <c r="Q2649">
        <v>2</v>
      </c>
      <c r="R2649">
        <v>2</v>
      </c>
      <c r="S2649">
        <v>0</v>
      </c>
      <c r="T2649">
        <v>71251</v>
      </c>
      <c r="U2649">
        <v>700023</v>
      </c>
      <c r="V2649">
        <v>71497</v>
      </c>
      <c r="W2649" t="s">
        <v>12679</v>
      </c>
      <c r="X2649" t="s">
        <v>13885</v>
      </c>
      <c r="Y2649">
        <v>7136</v>
      </c>
      <c r="Z2649">
        <v>21690</v>
      </c>
    </row>
    <row r="2650" spans="1:26" x14ac:dyDescent="0.25">
      <c r="A2650">
        <v>306028</v>
      </c>
      <c r="B2650">
        <v>202501</v>
      </c>
      <c r="C2650">
        <v>1</v>
      </c>
      <c r="D2650" t="s">
        <v>13794</v>
      </c>
      <c r="E2650">
        <v>3</v>
      </c>
      <c r="F2650">
        <v>104</v>
      </c>
      <c r="G2650">
        <v>26</v>
      </c>
      <c r="H2650">
        <v>2</v>
      </c>
      <c r="I2650">
        <v>0</v>
      </c>
      <c r="J2650">
        <v>40212</v>
      </c>
      <c r="K2650">
        <v>25800</v>
      </c>
      <c r="L2650">
        <v>41</v>
      </c>
      <c r="M2650">
        <v>16</v>
      </c>
      <c r="N2650">
        <v>4</v>
      </c>
      <c r="O2650">
        <v>1</v>
      </c>
      <c r="P2650">
        <v>11</v>
      </c>
      <c r="Q2650">
        <v>9</v>
      </c>
      <c r="R2650">
        <v>0</v>
      </c>
      <c r="S2650">
        <v>0</v>
      </c>
      <c r="T2650">
        <v>71590</v>
      </c>
      <c r="U2650">
        <v>71602</v>
      </c>
      <c r="V2650">
        <v>71220</v>
      </c>
      <c r="W2650" t="s">
        <v>5222</v>
      </c>
      <c r="X2650" t="s">
        <v>12590</v>
      </c>
      <c r="Y2650">
        <v>49693</v>
      </c>
      <c r="Z2650">
        <v>45106</v>
      </c>
    </row>
    <row r="2651" spans="1:26" x14ac:dyDescent="0.25">
      <c r="A2651">
        <v>306028</v>
      </c>
      <c r="B2651">
        <v>202501</v>
      </c>
      <c r="C2651">
        <v>2</v>
      </c>
      <c r="D2651" t="s">
        <v>13794</v>
      </c>
      <c r="E2651">
        <v>3</v>
      </c>
      <c r="F2651">
        <v>104</v>
      </c>
      <c r="G2651">
        <v>26</v>
      </c>
      <c r="H2651">
        <v>2</v>
      </c>
      <c r="I2651">
        <v>0</v>
      </c>
      <c r="J2651">
        <v>40212</v>
      </c>
      <c r="K2651">
        <v>25800</v>
      </c>
      <c r="L2651">
        <v>41</v>
      </c>
      <c r="M2651">
        <v>16</v>
      </c>
      <c r="N2651">
        <v>4</v>
      </c>
      <c r="O2651">
        <v>1</v>
      </c>
      <c r="P2651">
        <v>11</v>
      </c>
      <c r="Q2651">
        <v>9</v>
      </c>
      <c r="R2651">
        <v>0</v>
      </c>
      <c r="S2651">
        <v>0</v>
      </c>
      <c r="T2651">
        <v>71590</v>
      </c>
      <c r="U2651">
        <v>71602</v>
      </c>
      <c r="V2651">
        <v>71220</v>
      </c>
      <c r="W2651" t="s">
        <v>5222</v>
      </c>
      <c r="X2651" t="s">
        <v>12590</v>
      </c>
      <c r="Y2651">
        <v>49693</v>
      </c>
      <c r="Z2651">
        <v>45106</v>
      </c>
    </row>
    <row r="2652" spans="1:26" x14ac:dyDescent="0.25">
      <c r="A2652">
        <v>306032</v>
      </c>
      <c r="B2652">
        <v>202501</v>
      </c>
      <c r="C2652">
        <v>1</v>
      </c>
      <c r="D2652" t="s">
        <v>13795</v>
      </c>
      <c r="E2652">
        <v>4</v>
      </c>
      <c r="F2652">
        <v>206</v>
      </c>
      <c r="G2652">
        <v>79</v>
      </c>
      <c r="H2652">
        <v>13</v>
      </c>
      <c r="I2652">
        <v>2</v>
      </c>
      <c r="J2652">
        <v>13944</v>
      </c>
      <c r="K2652">
        <v>40000</v>
      </c>
      <c r="L2652">
        <v>18</v>
      </c>
      <c r="M2652">
        <v>7.5</v>
      </c>
      <c r="N2652">
        <v>2</v>
      </c>
      <c r="O2652">
        <v>2.5</v>
      </c>
      <c r="P2652">
        <v>1</v>
      </c>
      <c r="Q2652">
        <v>1</v>
      </c>
      <c r="R2652">
        <v>4</v>
      </c>
      <c r="S2652">
        <v>0</v>
      </c>
      <c r="T2652">
        <v>71251</v>
      </c>
      <c r="U2652">
        <v>71174</v>
      </c>
      <c r="V2652">
        <v>71198</v>
      </c>
      <c r="W2652" t="s">
        <v>12613</v>
      </c>
      <c r="X2652" t="s">
        <v>13885</v>
      </c>
      <c r="Y2652">
        <v>40540</v>
      </c>
      <c r="Z2652">
        <v>18754</v>
      </c>
    </row>
    <row r="2653" spans="1:26" x14ac:dyDescent="0.25">
      <c r="A2653">
        <v>306032</v>
      </c>
      <c r="B2653">
        <v>202501</v>
      </c>
      <c r="C2653">
        <v>2</v>
      </c>
      <c r="D2653" t="s">
        <v>13795</v>
      </c>
      <c r="E2653">
        <v>4</v>
      </c>
      <c r="F2653">
        <v>206</v>
      </c>
      <c r="G2653">
        <v>79</v>
      </c>
      <c r="H2653">
        <v>13</v>
      </c>
      <c r="I2653">
        <v>2</v>
      </c>
      <c r="J2653">
        <v>13944</v>
      </c>
      <c r="K2653">
        <v>40000</v>
      </c>
      <c r="L2653">
        <v>18</v>
      </c>
      <c r="M2653">
        <v>7.5</v>
      </c>
      <c r="N2653">
        <v>2</v>
      </c>
      <c r="O2653">
        <v>2.5</v>
      </c>
      <c r="P2653">
        <v>1</v>
      </c>
      <c r="Q2653">
        <v>1</v>
      </c>
      <c r="R2653">
        <v>4</v>
      </c>
      <c r="S2653">
        <v>0</v>
      </c>
      <c r="T2653">
        <v>71251</v>
      </c>
      <c r="U2653">
        <v>71174</v>
      </c>
      <c r="V2653">
        <v>71198</v>
      </c>
      <c r="W2653" t="s">
        <v>12613</v>
      </c>
      <c r="X2653" t="s">
        <v>13885</v>
      </c>
      <c r="Y2653">
        <v>40540</v>
      </c>
      <c r="Z2653">
        <v>18754</v>
      </c>
    </row>
    <row r="2654" spans="1:26" x14ac:dyDescent="0.25">
      <c r="A2654">
        <v>306041</v>
      </c>
      <c r="B2654">
        <v>202501</v>
      </c>
      <c r="C2654">
        <v>1</v>
      </c>
      <c r="D2654" t="s">
        <v>13752</v>
      </c>
      <c r="E2654">
        <v>4</v>
      </c>
      <c r="F2654">
        <v>208</v>
      </c>
      <c r="G2654">
        <v>38</v>
      </c>
      <c r="H2654">
        <v>3</v>
      </c>
      <c r="I2654">
        <v>3</v>
      </c>
      <c r="J2654">
        <v>4181</v>
      </c>
      <c r="K2654">
        <v>121000</v>
      </c>
      <c r="L2654">
        <v>8</v>
      </c>
      <c r="M2654">
        <v>1.5</v>
      </c>
      <c r="N2654">
        <v>5</v>
      </c>
      <c r="O2654">
        <v>0</v>
      </c>
      <c r="P2654">
        <v>1</v>
      </c>
      <c r="Q2654">
        <v>0</v>
      </c>
      <c r="R2654">
        <v>0.5</v>
      </c>
      <c r="S2654">
        <v>0</v>
      </c>
      <c r="T2654">
        <v>71030</v>
      </c>
      <c r="U2654">
        <v>71510</v>
      </c>
      <c r="V2654">
        <v>700173</v>
      </c>
      <c r="W2654" t="s">
        <v>12607</v>
      </c>
      <c r="X2654" t="s">
        <v>12595</v>
      </c>
      <c r="Y2654">
        <v>0</v>
      </c>
      <c r="Z2654">
        <v>18678</v>
      </c>
    </row>
    <row r="2655" spans="1:26" x14ac:dyDescent="0.25">
      <c r="A2655">
        <v>306041</v>
      </c>
      <c r="B2655">
        <v>202501</v>
      </c>
      <c r="C2655">
        <v>2</v>
      </c>
      <c r="D2655" t="s">
        <v>13752</v>
      </c>
      <c r="E2655">
        <v>4</v>
      </c>
      <c r="F2655">
        <v>208</v>
      </c>
      <c r="G2655">
        <v>38</v>
      </c>
      <c r="H2655">
        <v>3</v>
      </c>
      <c r="I2655">
        <v>3</v>
      </c>
      <c r="J2655">
        <v>4181</v>
      </c>
      <c r="K2655">
        <v>121000</v>
      </c>
      <c r="L2655">
        <v>8</v>
      </c>
      <c r="M2655">
        <v>1.5</v>
      </c>
      <c r="N2655">
        <v>5</v>
      </c>
      <c r="O2655">
        <v>0</v>
      </c>
      <c r="P2655">
        <v>1</v>
      </c>
      <c r="Q2655">
        <v>0</v>
      </c>
      <c r="R2655">
        <v>0.5</v>
      </c>
      <c r="S2655">
        <v>0</v>
      </c>
      <c r="T2655">
        <v>71030</v>
      </c>
      <c r="U2655">
        <v>71510</v>
      </c>
      <c r="V2655">
        <v>700173</v>
      </c>
      <c r="W2655" t="s">
        <v>12607</v>
      </c>
      <c r="X2655" t="s">
        <v>12595</v>
      </c>
      <c r="Y2655">
        <v>0</v>
      </c>
      <c r="Z2655">
        <v>18678</v>
      </c>
    </row>
    <row r="2656" spans="1:26" x14ac:dyDescent="0.25">
      <c r="A2656">
        <v>306043</v>
      </c>
      <c r="B2656">
        <v>202501</v>
      </c>
      <c r="C2656">
        <v>1</v>
      </c>
      <c r="D2656" t="s">
        <v>13796</v>
      </c>
      <c r="E2656">
        <v>4</v>
      </c>
      <c r="F2656">
        <v>785</v>
      </c>
      <c r="G2656">
        <v>190</v>
      </c>
      <c r="H2656">
        <v>13</v>
      </c>
      <c r="I2656">
        <v>6</v>
      </c>
      <c r="J2656">
        <v>1766</v>
      </c>
      <c r="K2656">
        <v>0</v>
      </c>
      <c r="L2656">
        <v>3</v>
      </c>
      <c r="M2656">
        <v>1</v>
      </c>
      <c r="N2656">
        <v>2</v>
      </c>
      <c r="O2656">
        <v>0</v>
      </c>
      <c r="P2656">
        <v>0</v>
      </c>
      <c r="Q2656">
        <v>0</v>
      </c>
      <c r="R2656">
        <v>0</v>
      </c>
      <c r="S2656">
        <v>0</v>
      </c>
      <c r="T2656">
        <v>71590</v>
      </c>
      <c r="U2656">
        <v>71601</v>
      </c>
      <c r="V2656">
        <v>71564</v>
      </c>
      <c r="W2656" t="s">
        <v>12603</v>
      </c>
      <c r="X2656" t="s">
        <v>12590</v>
      </c>
      <c r="Y2656">
        <v>0</v>
      </c>
      <c r="Z2656">
        <v>2050</v>
      </c>
    </row>
    <row r="2657" spans="1:26" x14ac:dyDescent="0.25">
      <c r="A2657">
        <v>306043</v>
      </c>
      <c r="B2657">
        <v>202501</v>
      </c>
      <c r="C2657">
        <v>2</v>
      </c>
      <c r="D2657" t="s">
        <v>13796</v>
      </c>
      <c r="E2657">
        <v>4</v>
      </c>
      <c r="F2657">
        <v>785</v>
      </c>
      <c r="G2657">
        <v>190</v>
      </c>
      <c r="H2657">
        <v>13</v>
      </c>
      <c r="I2657">
        <v>6</v>
      </c>
      <c r="J2657">
        <v>1766</v>
      </c>
      <c r="K2657">
        <v>0</v>
      </c>
      <c r="L2657">
        <v>3</v>
      </c>
      <c r="M2657">
        <v>1</v>
      </c>
      <c r="N2657">
        <v>2</v>
      </c>
      <c r="O2657">
        <v>0</v>
      </c>
      <c r="P2657">
        <v>0</v>
      </c>
      <c r="Q2657">
        <v>0</v>
      </c>
      <c r="R2657">
        <v>0</v>
      </c>
      <c r="S2657">
        <v>0</v>
      </c>
      <c r="T2657">
        <v>71590</v>
      </c>
      <c r="U2657">
        <v>71601</v>
      </c>
      <c r="V2657">
        <v>71564</v>
      </c>
      <c r="W2657" t="s">
        <v>12603</v>
      </c>
      <c r="X2657" t="s">
        <v>12590</v>
      </c>
      <c r="Y2657">
        <v>0</v>
      </c>
      <c r="Z2657">
        <v>2050</v>
      </c>
    </row>
    <row r="2658" spans="1:26" x14ac:dyDescent="0.25">
      <c r="A2658">
        <v>306051</v>
      </c>
      <c r="B2658">
        <v>202501</v>
      </c>
      <c r="C2658">
        <v>1</v>
      </c>
      <c r="D2658" t="s">
        <v>13514</v>
      </c>
      <c r="E2658">
        <v>4</v>
      </c>
      <c r="F2658">
        <v>51</v>
      </c>
      <c r="G2658">
        <v>11</v>
      </c>
      <c r="H2658">
        <v>1</v>
      </c>
      <c r="I2658">
        <v>1</v>
      </c>
      <c r="J2658">
        <v>21061</v>
      </c>
      <c r="K2658">
        <v>20500</v>
      </c>
      <c r="L2658">
        <v>26.5</v>
      </c>
      <c r="M2658">
        <v>6</v>
      </c>
      <c r="N2658">
        <v>10</v>
      </c>
      <c r="O2658">
        <v>1</v>
      </c>
      <c r="P2658">
        <v>5</v>
      </c>
      <c r="Q2658">
        <v>2.5</v>
      </c>
      <c r="R2658">
        <v>2</v>
      </c>
      <c r="S2658">
        <v>0</v>
      </c>
      <c r="T2658">
        <v>71030</v>
      </c>
      <c r="U2658">
        <v>71031</v>
      </c>
      <c r="V2658">
        <v>71021</v>
      </c>
      <c r="W2658" t="s">
        <v>12596</v>
      </c>
      <c r="X2658" t="s">
        <v>12595</v>
      </c>
      <c r="Y2658">
        <v>0</v>
      </c>
      <c r="Z2658">
        <v>27767</v>
      </c>
    </row>
    <row r="2659" spans="1:26" x14ac:dyDescent="0.25">
      <c r="A2659">
        <v>306051</v>
      </c>
      <c r="B2659">
        <v>202501</v>
      </c>
      <c r="C2659">
        <v>2</v>
      </c>
      <c r="D2659" t="s">
        <v>13514</v>
      </c>
      <c r="E2659">
        <v>4</v>
      </c>
      <c r="F2659">
        <v>51</v>
      </c>
      <c r="G2659">
        <v>11</v>
      </c>
      <c r="H2659">
        <v>1</v>
      </c>
      <c r="I2659">
        <v>1</v>
      </c>
      <c r="J2659">
        <v>21061</v>
      </c>
      <c r="K2659">
        <v>20500</v>
      </c>
      <c r="L2659">
        <v>26.5</v>
      </c>
      <c r="M2659">
        <v>6</v>
      </c>
      <c r="N2659">
        <v>10</v>
      </c>
      <c r="O2659">
        <v>1</v>
      </c>
      <c r="P2659">
        <v>5</v>
      </c>
      <c r="Q2659">
        <v>2.5</v>
      </c>
      <c r="R2659">
        <v>2</v>
      </c>
      <c r="S2659">
        <v>0</v>
      </c>
      <c r="T2659">
        <v>71030</v>
      </c>
      <c r="U2659">
        <v>71031</v>
      </c>
      <c r="V2659">
        <v>71021</v>
      </c>
      <c r="W2659" t="s">
        <v>12596</v>
      </c>
      <c r="X2659" t="s">
        <v>12595</v>
      </c>
      <c r="Y2659">
        <v>0</v>
      </c>
      <c r="Z2659">
        <v>27767</v>
      </c>
    </row>
    <row r="2660" spans="1:26" x14ac:dyDescent="0.25">
      <c r="A2660">
        <v>306055</v>
      </c>
      <c r="B2660">
        <v>202501</v>
      </c>
      <c r="C2660">
        <v>1</v>
      </c>
      <c r="D2660" t="s">
        <v>12799</v>
      </c>
      <c r="E2660">
        <v>4</v>
      </c>
      <c r="F2660">
        <v>916</v>
      </c>
      <c r="G2660">
        <v>200</v>
      </c>
      <c r="H2660">
        <v>34</v>
      </c>
      <c r="I2660">
        <v>8</v>
      </c>
      <c r="J2660">
        <v>0</v>
      </c>
      <c r="K2660">
        <v>0</v>
      </c>
      <c r="L2660">
        <v>0</v>
      </c>
      <c r="M2660">
        <v>0</v>
      </c>
      <c r="N2660">
        <v>0</v>
      </c>
      <c r="O2660">
        <v>0</v>
      </c>
      <c r="P2660">
        <v>0</v>
      </c>
      <c r="Q2660">
        <v>0</v>
      </c>
      <c r="R2660">
        <v>0</v>
      </c>
      <c r="S2660">
        <v>0</v>
      </c>
      <c r="T2660">
        <v>900582</v>
      </c>
      <c r="U2660">
        <v>71507</v>
      </c>
      <c r="V2660">
        <v>71146</v>
      </c>
      <c r="W2660" t="s">
        <v>12616</v>
      </c>
      <c r="X2660" t="s">
        <v>13887</v>
      </c>
      <c r="Y2660">
        <v>0</v>
      </c>
      <c r="Z2660">
        <v>0</v>
      </c>
    </row>
    <row r="2661" spans="1:26" x14ac:dyDescent="0.25">
      <c r="A2661">
        <v>306055</v>
      </c>
      <c r="B2661">
        <v>202501</v>
      </c>
      <c r="C2661">
        <v>2</v>
      </c>
      <c r="D2661" t="s">
        <v>12799</v>
      </c>
      <c r="E2661">
        <v>4</v>
      </c>
      <c r="F2661">
        <v>916</v>
      </c>
      <c r="G2661">
        <v>200</v>
      </c>
      <c r="H2661">
        <v>34</v>
      </c>
      <c r="I2661">
        <v>8</v>
      </c>
      <c r="J2661">
        <v>0</v>
      </c>
      <c r="K2661">
        <v>0</v>
      </c>
      <c r="L2661">
        <v>0</v>
      </c>
      <c r="M2661">
        <v>0</v>
      </c>
      <c r="N2661">
        <v>0</v>
      </c>
      <c r="O2661">
        <v>0</v>
      </c>
      <c r="P2661">
        <v>0</v>
      </c>
      <c r="Q2661">
        <v>0</v>
      </c>
      <c r="R2661">
        <v>0</v>
      </c>
      <c r="S2661">
        <v>0</v>
      </c>
      <c r="T2661">
        <v>900582</v>
      </c>
      <c r="U2661">
        <v>71507</v>
      </c>
      <c r="V2661">
        <v>71146</v>
      </c>
      <c r="W2661" t="s">
        <v>12616</v>
      </c>
      <c r="X2661" t="s">
        <v>13887</v>
      </c>
      <c r="Y2661">
        <v>0</v>
      </c>
      <c r="Z2661">
        <v>0</v>
      </c>
    </row>
    <row r="2662" spans="1:26" x14ac:dyDescent="0.25">
      <c r="A2662">
        <v>306057</v>
      </c>
      <c r="B2662">
        <v>202501</v>
      </c>
      <c r="C2662">
        <v>1</v>
      </c>
      <c r="D2662" t="s">
        <v>13797</v>
      </c>
      <c r="E2662">
        <v>4</v>
      </c>
      <c r="F2662">
        <v>545</v>
      </c>
      <c r="G2662">
        <v>194</v>
      </c>
      <c r="H2662">
        <v>27</v>
      </c>
      <c r="I2662">
        <v>8</v>
      </c>
      <c r="J2662">
        <v>6740</v>
      </c>
      <c r="K2662">
        <v>0</v>
      </c>
      <c r="L2662">
        <v>6.5</v>
      </c>
      <c r="M2662">
        <v>0.5</v>
      </c>
      <c r="N2662">
        <v>0.5</v>
      </c>
      <c r="O2662">
        <v>1.5</v>
      </c>
      <c r="P2662">
        <v>1.5</v>
      </c>
      <c r="Q2662">
        <v>2.5</v>
      </c>
      <c r="R2662">
        <v>0</v>
      </c>
      <c r="S2662">
        <v>0</v>
      </c>
      <c r="T2662">
        <v>71251</v>
      </c>
      <c r="U2662">
        <v>71239</v>
      </c>
      <c r="V2662">
        <v>71240</v>
      </c>
      <c r="W2662" t="s">
        <v>12650</v>
      </c>
      <c r="X2662" t="s">
        <v>13885</v>
      </c>
      <c r="Y2662">
        <v>0</v>
      </c>
      <c r="Z2662">
        <v>8993</v>
      </c>
    </row>
    <row r="2663" spans="1:26" x14ac:dyDescent="0.25">
      <c r="A2663">
        <v>306057</v>
      </c>
      <c r="B2663">
        <v>202501</v>
      </c>
      <c r="C2663">
        <v>2</v>
      </c>
      <c r="D2663" t="s">
        <v>13797</v>
      </c>
      <c r="E2663">
        <v>4</v>
      </c>
      <c r="F2663">
        <v>545</v>
      </c>
      <c r="G2663">
        <v>194</v>
      </c>
      <c r="H2663">
        <v>27</v>
      </c>
      <c r="I2663">
        <v>8</v>
      </c>
      <c r="J2663">
        <v>6740</v>
      </c>
      <c r="K2663">
        <v>0</v>
      </c>
      <c r="L2663">
        <v>6.5</v>
      </c>
      <c r="M2663">
        <v>0.5</v>
      </c>
      <c r="N2663">
        <v>0.5</v>
      </c>
      <c r="O2663">
        <v>1.5</v>
      </c>
      <c r="P2663">
        <v>1.5</v>
      </c>
      <c r="Q2663">
        <v>2.5</v>
      </c>
      <c r="R2663">
        <v>0</v>
      </c>
      <c r="S2663">
        <v>0</v>
      </c>
      <c r="T2663">
        <v>71251</v>
      </c>
      <c r="U2663">
        <v>71239</v>
      </c>
      <c r="V2663">
        <v>71240</v>
      </c>
      <c r="W2663" t="s">
        <v>12650</v>
      </c>
      <c r="X2663" t="s">
        <v>13885</v>
      </c>
      <c r="Y2663">
        <v>0</v>
      </c>
      <c r="Z2663">
        <v>8993</v>
      </c>
    </row>
    <row r="2664" spans="1:26" x14ac:dyDescent="0.25">
      <c r="A2664">
        <v>306059</v>
      </c>
      <c r="B2664">
        <v>202501</v>
      </c>
      <c r="C2664">
        <v>1</v>
      </c>
      <c r="D2664" t="s">
        <v>12705</v>
      </c>
      <c r="E2664">
        <v>4</v>
      </c>
      <c r="F2664">
        <v>140</v>
      </c>
      <c r="G2664">
        <v>55</v>
      </c>
      <c r="H2664">
        <v>12</v>
      </c>
      <c r="I2664">
        <v>2</v>
      </c>
      <c r="J2664">
        <v>14784</v>
      </c>
      <c r="K2664">
        <v>10500</v>
      </c>
      <c r="L2664">
        <v>12.5</v>
      </c>
      <c r="M2664">
        <v>3.5</v>
      </c>
      <c r="N2664">
        <v>4</v>
      </c>
      <c r="O2664">
        <v>1</v>
      </c>
      <c r="P2664">
        <v>3</v>
      </c>
      <c r="Q2664">
        <v>0</v>
      </c>
      <c r="R2664">
        <v>1</v>
      </c>
      <c r="S2664">
        <v>0</v>
      </c>
      <c r="T2664">
        <v>71251</v>
      </c>
      <c r="U2664">
        <v>71255</v>
      </c>
      <c r="V2664">
        <v>71257</v>
      </c>
      <c r="W2664" t="s">
        <v>12640</v>
      </c>
      <c r="X2664" t="s">
        <v>13885</v>
      </c>
      <c r="Y2664">
        <v>0</v>
      </c>
      <c r="Z2664">
        <v>21279</v>
      </c>
    </row>
    <row r="2665" spans="1:26" x14ac:dyDescent="0.25">
      <c r="A2665">
        <v>306059</v>
      </c>
      <c r="B2665">
        <v>202501</v>
      </c>
      <c r="C2665">
        <v>2</v>
      </c>
      <c r="D2665" t="s">
        <v>12705</v>
      </c>
      <c r="E2665">
        <v>4</v>
      </c>
      <c r="F2665">
        <v>140</v>
      </c>
      <c r="G2665">
        <v>55</v>
      </c>
      <c r="H2665">
        <v>12</v>
      </c>
      <c r="I2665">
        <v>2</v>
      </c>
      <c r="J2665">
        <v>14784</v>
      </c>
      <c r="K2665">
        <v>10500</v>
      </c>
      <c r="L2665">
        <v>12.5</v>
      </c>
      <c r="M2665">
        <v>3.5</v>
      </c>
      <c r="N2665">
        <v>4</v>
      </c>
      <c r="O2665">
        <v>1</v>
      </c>
      <c r="P2665">
        <v>3</v>
      </c>
      <c r="Q2665">
        <v>0</v>
      </c>
      <c r="R2665">
        <v>1</v>
      </c>
      <c r="S2665">
        <v>0</v>
      </c>
      <c r="T2665">
        <v>71251</v>
      </c>
      <c r="U2665">
        <v>71255</v>
      </c>
      <c r="V2665">
        <v>71257</v>
      </c>
      <c r="W2665" t="s">
        <v>12640</v>
      </c>
      <c r="X2665" t="s">
        <v>13885</v>
      </c>
      <c r="Y2665">
        <v>0</v>
      </c>
      <c r="Z2665">
        <v>21279</v>
      </c>
    </row>
    <row r="2666" spans="1:26" x14ac:dyDescent="0.25">
      <c r="A2666">
        <v>306061</v>
      </c>
      <c r="B2666">
        <v>202501</v>
      </c>
      <c r="C2666">
        <v>1</v>
      </c>
      <c r="D2666" t="s">
        <v>13754</v>
      </c>
      <c r="E2666">
        <v>4</v>
      </c>
      <c r="F2666">
        <v>272</v>
      </c>
      <c r="G2666">
        <v>46</v>
      </c>
      <c r="H2666">
        <v>8</v>
      </c>
      <c r="I2666">
        <v>6</v>
      </c>
      <c r="J2666">
        <v>7632</v>
      </c>
      <c r="K2666">
        <v>7400</v>
      </c>
      <c r="L2666">
        <v>14</v>
      </c>
      <c r="M2666">
        <v>0</v>
      </c>
      <c r="N2666">
        <v>2</v>
      </c>
      <c r="O2666">
        <v>8</v>
      </c>
      <c r="P2666">
        <v>1</v>
      </c>
      <c r="Q2666">
        <v>2</v>
      </c>
      <c r="R2666">
        <v>1</v>
      </c>
      <c r="S2666">
        <v>0</v>
      </c>
      <c r="T2666">
        <v>900582</v>
      </c>
      <c r="U2666">
        <v>71159</v>
      </c>
      <c r="V2666">
        <v>71152</v>
      </c>
      <c r="W2666" t="s">
        <v>12629</v>
      </c>
      <c r="X2666" t="s">
        <v>13887</v>
      </c>
      <c r="Y2666">
        <v>0</v>
      </c>
      <c r="Z2666">
        <v>16765</v>
      </c>
    </row>
    <row r="2667" spans="1:26" x14ac:dyDescent="0.25">
      <c r="A2667">
        <v>306061</v>
      </c>
      <c r="B2667">
        <v>202501</v>
      </c>
      <c r="C2667">
        <v>2</v>
      </c>
      <c r="D2667" t="s">
        <v>13754</v>
      </c>
      <c r="E2667">
        <v>4</v>
      </c>
      <c r="F2667">
        <v>272</v>
      </c>
      <c r="G2667">
        <v>46</v>
      </c>
      <c r="H2667">
        <v>8</v>
      </c>
      <c r="I2667">
        <v>6</v>
      </c>
      <c r="J2667">
        <v>7632</v>
      </c>
      <c r="K2667">
        <v>7400</v>
      </c>
      <c r="L2667">
        <v>14</v>
      </c>
      <c r="M2667">
        <v>0</v>
      </c>
      <c r="N2667">
        <v>2</v>
      </c>
      <c r="O2667">
        <v>8</v>
      </c>
      <c r="P2667">
        <v>1</v>
      </c>
      <c r="Q2667">
        <v>2</v>
      </c>
      <c r="R2667">
        <v>1</v>
      </c>
      <c r="S2667">
        <v>0</v>
      </c>
      <c r="T2667">
        <v>900582</v>
      </c>
      <c r="U2667">
        <v>71159</v>
      </c>
      <c r="V2667">
        <v>71152</v>
      </c>
      <c r="W2667" t="s">
        <v>12629</v>
      </c>
      <c r="X2667" t="s">
        <v>13887</v>
      </c>
      <c r="Y2667">
        <v>0</v>
      </c>
      <c r="Z2667">
        <v>16765</v>
      </c>
    </row>
    <row r="2668" spans="1:26" x14ac:dyDescent="0.25">
      <c r="A2668">
        <v>306065</v>
      </c>
      <c r="B2668">
        <v>202501</v>
      </c>
      <c r="C2668">
        <v>1</v>
      </c>
      <c r="D2668" t="s">
        <v>12906</v>
      </c>
      <c r="E2668">
        <v>4</v>
      </c>
      <c r="F2668">
        <v>452</v>
      </c>
      <c r="G2668">
        <v>88</v>
      </c>
      <c r="H2668">
        <v>4</v>
      </c>
      <c r="I2668">
        <v>1</v>
      </c>
      <c r="J2668">
        <v>7294</v>
      </c>
      <c r="K2668">
        <v>22004</v>
      </c>
      <c r="L2668">
        <v>6</v>
      </c>
      <c r="M2668">
        <v>3</v>
      </c>
      <c r="N2668">
        <v>0</v>
      </c>
      <c r="O2668">
        <v>2</v>
      </c>
      <c r="P2668">
        <v>0</v>
      </c>
      <c r="Q2668">
        <v>0</v>
      </c>
      <c r="R2668">
        <v>1</v>
      </c>
      <c r="S2668">
        <v>0</v>
      </c>
      <c r="T2668">
        <v>900582</v>
      </c>
      <c r="U2668">
        <v>71129</v>
      </c>
      <c r="V2668">
        <v>71131</v>
      </c>
      <c r="W2668" t="s">
        <v>13890</v>
      </c>
      <c r="X2668" t="s">
        <v>13887</v>
      </c>
      <c r="Y2668">
        <v>38547</v>
      </c>
      <c r="Z2668">
        <v>11533</v>
      </c>
    </row>
    <row r="2669" spans="1:26" x14ac:dyDescent="0.25">
      <c r="A2669">
        <v>306065</v>
      </c>
      <c r="B2669">
        <v>202501</v>
      </c>
      <c r="C2669">
        <v>2</v>
      </c>
      <c r="D2669" t="s">
        <v>12906</v>
      </c>
      <c r="E2669">
        <v>4</v>
      </c>
      <c r="F2669">
        <v>452</v>
      </c>
      <c r="G2669">
        <v>88</v>
      </c>
      <c r="H2669">
        <v>4</v>
      </c>
      <c r="I2669">
        <v>1</v>
      </c>
      <c r="J2669">
        <v>7294</v>
      </c>
      <c r="K2669">
        <v>22004</v>
      </c>
      <c r="L2669">
        <v>6</v>
      </c>
      <c r="M2669">
        <v>3</v>
      </c>
      <c r="N2669">
        <v>0</v>
      </c>
      <c r="O2669">
        <v>2</v>
      </c>
      <c r="P2669">
        <v>0</v>
      </c>
      <c r="Q2669">
        <v>0</v>
      </c>
      <c r="R2669">
        <v>1</v>
      </c>
      <c r="S2669">
        <v>0</v>
      </c>
      <c r="T2669">
        <v>900582</v>
      </c>
      <c r="U2669">
        <v>71129</v>
      </c>
      <c r="V2669">
        <v>71131</v>
      </c>
      <c r="W2669" t="s">
        <v>13890</v>
      </c>
      <c r="X2669" t="s">
        <v>13887</v>
      </c>
      <c r="Y2669">
        <v>38547</v>
      </c>
      <c r="Z2669">
        <v>11533</v>
      </c>
    </row>
    <row r="2670" spans="1:26" x14ac:dyDescent="0.25">
      <c r="A2670">
        <v>306067</v>
      </c>
      <c r="B2670">
        <v>202501</v>
      </c>
      <c r="C2670">
        <v>1</v>
      </c>
      <c r="D2670" t="s">
        <v>13757</v>
      </c>
      <c r="E2670">
        <v>4</v>
      </c>
      <c r="F2670">
        <v>916</v>
      </c>
      <c r="G2670">
        <v>290</v>
      </c>
      <c r="H2670">
        <v>43</v>
      </c>
      <c r="I2670">
        <v>12</v>
      </c>
      <c r="J2670">
        <v>0</v>
      </c>
      <c r="K2670">
        <v>0</v>
      </c>
      <c r="L2670">
        <v>0</v>
      </c>
      <c r="M2670">
        <v>0</v>
      </c>
      <c r="N2670">
        <v>0</v>
      </c>
      <c r="O2670">
        <v>0</v>
      </c>
      <c r="P2670">
        <v>0</v>
      </c>
      <c r="Q2670">
        <v>0</v>
      </c>
      <c r="R2670">
        <v>0</v>
      </c>
      <c r="S2670">
        <v>0</v>
      </c>
      <c r="T2670">
        <v>71251</v>
      </c>
      <c r="U2670">
        <v>70067</v>
      </c>
      <c r="V2670">
        <v>71349</v>
      </c>
      <c r="W2670" t="s">
        <v>12636</v>
      </c>
      <c r="X2670" t="s">
        <v>13885</v>
      </c>
      <c r="Y2670">
        <v>0</v>
      </c>
      <c r="Z2670">
        <v>0</v>
      </c>
    </row>
    <row r="2671" spans="1:26" x14ac:dyDescent="0.25">
      <c r="A2671">
        <v>306067</v>
      </c>
      <c r="B2671">
        <v>202501</v>
      </c>
      <c r="C2671">
        <v>2</v>
      </c>
      <c r="D2671" t="s">
        <v>13757</v>
      </c>
      <c r="E2671">
        <v>4</v>
      </c>
      <c r="F2671">
        <v>916</v>
      </c>
      <c r="G2671">
        <v>290</v>
      </c>
      <c r="H2671">
        <v>43</v>
      </c>
      <c r="I2671">
        <v>12</v>
      </c>
      <c r="J2671">
        <v>0</v>
      </c>
      <c r="K2671">
        <v>0</v>
      </c>
      <c r="L2671">
        <v>0</v>
      </c>
      <c r="M2671">
        <v>0</v>
      </c>
      <c r="N2671">
        <v>0</v>
      </c>
      <c r="O2671">
        <v>0</v>
      </c>
      <c r="P2671">
        <v>0</v>
      </c>
      <c r="Q2671">
        <v>0</v>
      </c>
      <c r="R2671">
        <v>0</v>
      </c>
      <c r="S2671">
        <v>0</v>
      </c>
      <c r="T2671">
        <v>71251</v>
      </c>
      <c r="U2671">
        <v>70067</v>
      </c>
      <c r="V2671">
        <v>71349</v>
      </c>
      <c r="W2671" t="s">
        <v>12636</v>
      </c>
      <c r="X2671" t="s">
        <v>13885</v>
      </c>
      <c r="Y2671">
        <v>0</v>
      </c>
      <c r="Z2671">
        <v>0</v>
      </c>
    </row>
    <row r="2672" spans="1:26" x14ac:dyDescent="0.25">
      <c r="A2672">
        <v>306069</v>
      </c>
      <c r="B2672">
        <v>202501</v>
      </c>
      <c r="C2672">
        <v>1</v>
      </c>
      <c r="D2672" t="s">
        <v>13717</v>
      </c>
      <c r="E2672">
        <v>4</v>
      </c>
      <c r="F2672">
        <v>316</v>
      </c>
      <c r="G2672">
        <v>84</v>
      </c>
      <c r="H2672">
        <v>14</v>
      </c>
      <c r="I2672">
        <v>5</v>
      </c>
      <c r="J2672">
        <v>10420</v>
      </c>
      <c r="K2672">
        <v>44193</v>
      </c>
      <c r="L2672">
        <v>12</v>
      </c>
      <c r="M2672">
        <v>6.5</v>
      </c>
      <c r="N2672">
        <v>0.5</v>
      </c>
      <c r="O2672">
        <v>0.5</v>
      </c>
      <c r="P2672">
        <v>0.5</v>
      </c>
      <c r="Q2672">
        <v>2.5</v>
      </c>
      <c r="R2672">
        <v>1.5</v>
      </c>
      <c r="S2672">
        <v>0</v>
      </c>
      <c r="T2672">
        <v>71590</v>
      </c>
      <c r="U2672">
        <v>71607</v>
      </c>
      <c r="V2672">
        <v>71125</v>
      </c>
      <c r="W2672" t="s">
        <v>12589</v>
      </c>
      <c r="X2672" t="s">
        <v>12590</v>
      </c>
      <c r="Y2672">
        <v>42634</v>
      </c>
      <c r="Z2672">
        <v>15599</v>
      </c>
    </row>
    <row r="2673" spans="1:26" x14ac:dyDescent="0.25">
      <c r="A2673">
        <v>306069</v>
      </c>
      <c r="B2673">
        <v>202501</v>
      </c>
      <c r="C2673">
        <v>2</v>
      </c>
      <c r="D2673" t="s">
        <v>13717</v>
      </c>
      <c r="E2673">
        <v>4</v>
      </c>
      <c r="F2673">
        <v>316</v>
      </c>
      <c r="G2673">
        <v>84</v>
      </c>
      <c r="H2673">
        <v>14</v>
      </c>
      <c r="I2673">
        <v>5</v>
      </c>
      <c r="J2673">
        <v>10420</v>
      </c>
      <c r="K2673">
        <v>44193</v>
      </c>
      <c r="L2673">
        <v>12</v>
      </c>
      <c r="M2673">
        <v>6.5</v>
      </c>
      <c r="N2673">
        <v>0.5</v>
      </c>
      <c r="O2673">
        <v>0.5</v>
      </c>
      <c r="P2673">
        <v>0.5</v>
      </c>
      <c r="Q2673">
        <v>2.5</v>
      </c>
      <c r="R2673">
        <v>1.5</v>
      </c>
      <c r="S2673">
        <v>0</v>
      </c>
      <c r="T2673">
        <v>71590</v>
      </c>
      <c r="U2673">
        <v>71607</v>
      </c>
      <c r="V2673">
        <v>71125</v>
      </c>
      <c r="W2673" t="s">
        <v>12589</v>
      </c>
      <c r="X2673" t="s">
        <v>12590</v>
      </c>
      <c r="Y2673">
        <v>42634</v>
      </c>
      <c r="Z2673">
        <v>15599</v>
      </c>
    </row>
    <row r="2674" spans="1:26" x14ac:dyDescent="0.25">
      <c r="A2674">
        <v>306071</v>
      </c>
      <c r="B2674">
        <v>202501</v>
      </c>
      <c r="C2674">
        <v>1</v>
      </c>
      <c r="D2674" t="s">
        <v>13176</v>
      </c>
      <c r="E2674">
        <v>4</v>
      </c>
      <c r="F2674">
        <v>436</v>
      </c>
      <c r="G2674">
        <v>82</v>
      </c>
      <c r="H2674">
        <v>8</v>
      </c>
      <c r="I2674">
        <v>4</v>
      </c>
      <c r="J2674">
        <v>7322</v>
      </c>
      <c r="K2674">
        <v>14700</v>
      </c>
      <c r="L2674">
        <v>7.5</v>
      </c>
      <c r="M2674">
        <v>2.5</v>
      </c>
      <c r="N2674">
        <v>0.5</v>
      </c>
      <c r="O2674">
        <v>2.5</v>
      </c>
      <c r="P2674">
        <v>0.5</v>
      </c>
      <c r="Q2674">
        <v>1.5</v>
      </c>
      <c r="R2674">
        <v>0</v>
      </c>
      <c r="S2674">
        <v>0</v>
      </c>
      <c r="T2674">
        <v>71030</v>
      </c>
      <c r="U2674">
        <v>71510</v>
      </c>
      <c r="V2674">
        <v>71551</v>
      </c>
      <c r="W2674" t="s">
        <v>12607</v>
      </c>
      <c r="X2674" t="s">
        <v>12595</v>
      </c>
      <c r="Y2674">
        <v>0</v>
      </c>
      <c r="Z2674">
        <v>11920</v>
      </c>
    </row>
    <row r="2675" spans="1:26" x14ac:dyDescent="0.25">
      <c r="A2675">
        <v>306071</v>
      </c>
      <c r="B2675">
        <v>202501</v>
      </c>
      <c r="C2675">
        <v>2</v>
      </c>
      <c r="D2675" t="s">
        <v>13176</v>
      </c>
      <c r="E2675">
        <v>4</v>
      </c>
      <c r="F2675">
        <v>436</v>
      </c>
      <c r="G2675">
        <v>82</v>
      </c>
      <c r="H2675">
        <v>8</v>
      </c>
      <c r="I2675">
        <v>4</v>
      </c>
      <c r="J2675">
        <v>7322</v>
      </c>
      <c r="K2675">
        <v>14700</v>
      </c>
      <c r="L2675">
        <v>7.5</v>
      </c>
      <c r="M2675">
        <v>2.5</v>
      </c>
      <c r="N2675">
        <v>0.5</v>
      </c>
      <c r="O2675">
        <v>2.5</v>
      </c>
      <c r="P2675">
        <v>0.5</v>
      </c>
      <c r="Q2675">
        <v>1.5</v>
      </c>
      <c r="R2675">
        <v>0</v>
      </c>
      <c r="S2675">
        <v>0</v>
      </c>
      <c r="T2675">
        <v>71030</v>
      </c>
      <c r="U2675">
        <v>71510</v>
      </c>
      <c r="V2675">
        <v>71551</v>
      </c>
      <c r="W2675" t="s">
        <v>12607</v>
      </c>
      <c r="X2675" t="s">
        <v>12595</v>
      </c>
      <c r="Y2675">
        <v>0</v>
      </c>
      <c r="Z2675">
        <v>11920</v>
      </c>
    </row>
    <row r="2676" spans="1:26" x14ac:dyDescent="0.25">
      <c r="A2676">
        <v>306077</v>
      </c>
      <c r="B2676">
        <v>202501</v>
      </c>
      <c r="C2676">
        <v>1</v>
      </c>
      <c r="D2676" t="s">
        <v>13798</v>
      </c>
      <c r="E2676">
        <v>2</v>
      </c>
      <c r="F2676">
        <v>21</v>
      </c>
      <c r="G2676">
        <v>7</v>
      </c>
      <c r="H2676">
        <v>0</v>
      </c>
      <c r="I2676">
        <v>0</v>
      </c>
      <c r="J2676">
        <v>189355</v>
      </c>
      <c r="K2676">
        <v>550011</v>
      </c>
      <c r="L2676">
        <v>211</v>
      </c>
      <c r="M2676">
        <v>58</v>
      </c>
      <c r="N2676">
        <v>61</v>
      </c>
      <c r="O2676">
        <v>26</v>
      </c>
      <c r="P2676">
        <v>29</v>
      </c>
      <c r="Q2676">
        <v>22</v>
      </c>
      <c r="R2676">
        <v>15</v>
      </c>
      <c r="S2676">
        <v>0</v>
      </c>
      <c r="T2676">
        <v>71251</v>
      </c>
      <c r="U2676">
        <v>71248</v>
      </c>
      <c r="V2676">
        <v>0</v>
      </c>
      <c r="W2676" t="s">
        <v>12625</v>
      </c>
      <c r="X2676" t="s">
        <v>13885</v>
      </c>
      <c r="Y2676">
        <v>335709</v>
      </c>
      <c r="Z2676">
        <v>276407</v>
      </c>
    </row>
    <row r="2677" spans="1:26" x14ac:dyDescent="0.25">
      <c r="A2677">
        <v>306077</v>
      </c>
      <c r="B2677">
        <v>202501</v>
      </c>
      <c r="C2677">
        <v>2</v>
      </c>
      <c r="D2677" t="s">
        <v>13798</v>
      </c>
      <c r="E2677">
        <v>2</v>
      </c>
      <c r="F2677">
        <v>21</v>
      </c>
      <c r="G2677">
        <v>7</v>
      </c>
      <c r="H2677">
        <v>0</v>
      </c>
      <c r="I2677">
        <v>0</v>
      </c>
      <c r="J2677">
        <v>189355</v>
      </c>
      <c r="K2677">
        <v>550011</v>
      </c>
      <c r="L2677">
        <v>211</v>
      </c>
      <c r="M2677">
        <v>58</v>
      </c>
      <c r="N2677">
        <v>61</v>
      </c>
      <c r="O2677">
        <v>26</v>
      </c>
      <c r="P2677">
        <v>29</v>
      </c>
      <c r="Q2677">
        <v>22</v>
      </c>
      <c r="R2677">
        <v>15</v>
      </c>
      <c r="S2677">
        <v>0</v>
      </c>
      <c r="T2677">
        <v>71251</v>
      </c>
      <c r="U2677">
        <v>71248</v>
      </c>
      <c r="V2677">
        <v>0</v>
      </c>
      <c r="W2677" t="s">
        <v>12625</v>
      </c>
      <c r="X2677" t="s">
        <v>13885</v>
      </c>
      <c r="Y2677">
        <v>335709</v>
      </c>
      <c r="Z2677">
        <v>276407</v>
      </c>
    </row>
    <row r="2678" spans="1:26" x14ac:dyDescent="0.25">
      <c r="A2678">
        <v>306079</v>
      </c>
      <c r="B2678">
        <v>202501</v>
      </c>
      <c r="C2678">
        <v>1</v>
      </c>
      <c r="D2678" t="s">
        <v>12836</v>
      </c>
      <c r="E2678">
        <v>3</v>
      </c>
      <c r="F2678">
        <v>119</v>
      </c>
      <c r="G2678">
        <v>31</v>
      </c>
      <c r="H2678">
        <v>3</v>
      </c>
      <c r="I2678">
        <v>0</v>
      </c>
      <c r="J2678">
        <v>22628</v>
      </c>
      <c r="K2678">
        <v>0</v>
      </c>
      <c r="L2678">
        <v>34</v>
      </c>
      <c r="M2678">
        <v>8</v>
      </c>
      <c r="N2678">
        <v>12</v>
      </c>
      <c r="O2678">
        <v>2</v>
      </c>
      <c r="P2678">
        <v>9</v>
      </c>
      <c r="Q2678">
        <v>3</v>
      </c>
      <c r="R2678">
        <v>0</v>
      </c>
      <c r="S2678">
        <v>0</v>
      </c>
      <c r="T2678">
        <v>71590</v>
      </c>
      <c r="U2678">
        <v>71601</v>
      </c>
      <c r="V2678">
        <v>71102</v>
      </c>
      <c r="W2678" t="s">
        <v>12603</v>
      </c>
      <c r="X2678" t="s">
        <v>12590</v>
      </c>
      <c r="Y2678">
        <v>0</v>
      </c>
      <c r="Z2678">
        <v>28852</v>
      </c>
    </row>
    <row r="2679" spans="1:26" x14ac:dyDescent="0.25">
      <c r="A2679">
        <v>306079</v>
      </c>
      <c r="B2679">
        <v>202501</v>
      </c>
      <c r="C2679">
        <v>2</v>
      </c>
      <c r="D2679" t="s">
        <v>12836</v>
      </c>
      <c r="E2679">
        <v>3</v>
      </c>
      <c r="F2679">
        <v>119</v>
      </c>
      <c r="G2679">
        <v>31</v>
      </c>
      <c r="H2679">
        <v>3</v>
      </c>
      <c r="I2679">
        <v>0</v>
      </c>
      <c r="J2679">
        <v>22628</v>
      </c>
      <c r="K2679">
        <v>0</v>
      </c>
      <c r="L2679">
        <v>34</v>
      </c>
      <c r="M2679">
        <v>8</v>
      </c>
      <c r="N2679">
        <v>12</v>
      </c>
      <c r="O2679">
        <v>2</v>
      </c>
      <c r="P2679">
        <v>9</v>
      </c>
      <c r="Q2679">
        <v>3</v>
      </c>
      <c r="R2679">
        <v>0</v>
      </c>
      <c r="S2679">
        <v>0</v>
      </c>
      <c r="T2679">
        <v>71590</v>
      </c>
      <c r="U2679">
        <v>71601</v>
      </c>
      <c r="V2679">
        <v>71102</v>
      </c>
      <c r="W2679" t="s">
        <v>12603</v>
      </c>
      <c r="X2679" t="s">
        <v>12590</v>
      </c>
      <c r="Y2679">
        <v>0</v>
      </c>
      <c r="Z2679">
        <v>28852</v>
      </c>
    </row>
    <row r="2680" spans="1:26" x14ac:dyDescent="0.25">
      <c r="A2680">
        <v>306081</v>
      </c>
      <c r="B2680">
        <v>202501</v>
      </c>
      <c r="C2680">
        <v>1</v>
      </c>
      <c r="D2680" t="s">
        <v>13799</v>
      </c>
      <c r="E2680">
        <v>4</v>
      </c>
      <c r="F2680">
        <v>69</v>
      </c>
      <c r="G2680">
        <v>17</v>
      </c>
      <c r="H2680">
        <v>3</v>
      </c>
      <c r="I2680">
        <v>2</v>
      </c>
      <c r="J2680">
        <v>18637</v>
      </c>
      <c r="K2680">
        <v>13403</v>
      </c>
      <c r="L2680">
        <v>22.5</v>
      </c>
      <c r="M2680">
        <v>5</v>
      </c>
      <c r="N2680">
        <v>9.5</v>
      </c>
      <c r="O2680">
        <v>1</v>
      </c>
      <c r="P2680">
        <v>2</v>
      </c>
      <c r="Q2680">
        <v>4</v>
      </c>
      <c r="R2680">
        <v>1</v>
      </c>
      <c r="S2680">
        <v>0</v>
      </c>
      <c r="T2680">
        <v>71030</v>
      </c>
      <c r="U2680">
        <v>71054</v>
      </c>
      <c r="V2680">
        <v>700079</v>
      </c>
      <c r="W2680" t="s">
        <v>12599</v>
      </c>
      <c r="X2680" t="s">
        <v>12595</v>
      </c>
      <c r="Y2680">
        <v>0</v>
      </c>
      <c r="Z2680">
        <v>25093</v>
      </c>
    </row>
    <row r="2681" spans="1:26" x14ac:dyDescent="0.25">
      <c r="A2681">
        <v>306081</v>
      </c>
      <c r="B2681">
        <v>202501</v>
      </c>
      <c r="C2681">
        <v>2</v>
      </c>
      <c r="D2681" t="s">
        <v>13799</v>
      </c>
      <c r="E2681">
        <v>4</v>
      </c>
      <c r="F2681">
        <v>69</v>
      </c>
      <c r="G2681">
        <v>17</v>
      </c>
      <c r="H2681">
        <v>3</v>
      </c>
      <c r="I2681">
        <v>2</v>
      </c>
      <c r="J2681">
        <v>18637</v>
      </c>
      <c r="K2681">
        <v>13403</v>
      </c>
      <c r="L2681">
        <v>22.5</v>
      </c>
      <c r="M2681">
        <v>5</v>
      </c>
      <c r="N2681">
        <v>9.5</v>
      </c>
      <c r="O2681">
        <v>1</v>
      </c>
      <c r="P2681">
        <v>2</v>
      </c>
      <c r="Q2681">
        <v>4</v>
      </c>
      <c r="R2681">
        <v>1</v>
      </c>
      <c r="S2681">
        <v>0</v>
      </c>
      <c r="T2681">
        <v>71030</v>
      </c>
      <c r="U2681">
        <v>71054</v>
      </c>
      <c r="V2681">
        <v>700079</v>
      </c>
      <c r="W2681" t="s">
        <v>12599</v>
      </c>
      <c r="X2681" t="s">
        <v>12595</v>
      </c>
      <c r="Y2681">
        <v>0</v>
      </c>
      <c r="Z2681">
        <v>25093</v>
      </c>
    </row>
    <row r="2682" spans="1:26" x14ac:dyDescent="0.25">
      <c r="A2682">
        <v>306088</v>
      </c>
      <c r="B2682">
        <v>202501</v>
      </c>
      <c r="C2682">
        <v>1</v>
      </c>
      <c r="D2682" t="s">
        <v>13425</v>
      </c>
      <c r="E2682">
        <v>4</v>
      </c>
      <c r="F2682">
        <v>744</v>
      </c>
      <c r="G2682">
        <v>238</v>
      </c>
      <c r="H2682">
        <v>33</v>
      </c>
      <c r="I2682">
        <v>10</v>
      </c>
      <c r="J2682">
        <v>2028</v>
      </c>
      <c r="K2682">
        <v>0</v>
      </c>
      <c r="L2682">
        <v>8</v>
      </c>
      <c r="M2682">
        <v>1.5</v>
      </c>
      <c r="N2682">
        <v>6.5</v>
      </c>
      <c r="O2682">
        <v>0</v>
      </c>
      <c r="P2682">
        <v>0</v>
      </c>
      <c r="Q2682">
        <v>0</v>
      </c>
      <c r="R2682">
        <v>0</v>
      </c>
      <c r="S2682">
        <v>0</v>
      </c>
      <c r="T2682">
        <v>71251</v>
      </c>
      <c r="U2682">
        <v>71239</v>
      </c>
      <c r="V2682">
        <v>71240</v>
      </c>
      <c r="W2682" t="s">
        <v>12650</v>
      </c>
      <c r="X2682" t="s">
        <v>13885</v>
      </c>
      <c r="Y2682">
        <v>0</v>
      </c>
      <c r="Z2682">
        <v>3035</v>
      </c>
    </row>
    <row r="2683" spans="1:26" x14ac:dyDescent="0.25">
      <c r="A2683">
        <v>306088</v>
      </c>
      <c r="B2683">
        <v>202501</v>
      </c>
      <c r="C2683">
        <v>2</v>
      </c>
      <c r="D2683" t="s">
        <v>13425</v>
      </c>
      <c r="E2683">
        <v>4</v>
      </c>
      <c r="F2683">
        <v>744</v>
      </c>
      <c r="G2683">
        <v>238</v>
      </c>
      <c r="H2683">
        <v>33</v>
      </c>
      <c r="I2683">
        <v>10</v>
      </c>
      <c r="J2683">
        <v>2028</v>
      </c>
      <c r="K2683">
        <v>0</v>
      </c>
      <c r="L2683">
        <v>8</v>
      </c>
      <c r="M2683">
        <v>1.5</v>
      </c>
      <c r="N2683">
        <v>6.5</v>
      </c>
      <c r="O2683">
        <v>0</v>
      </c>
      <c r="P2683">
        <v>0</v>
      </c>
      <c r="Q2683">
        <v>0</v>
      </c>
      <c r="R2683">
        <v>0</v>
      </c>
      <c r="S2683">
        <v>0</v>
      </c>
      <c r="T2683">
        <v>71251</v>
      </c>
      <c r="U2683">
        <v>71239</v>
      </c>
      <c r="V2683">
        <v>71240</v>
      </c>
      <c r="W2683" t="s">
        <v>12650</v>
      </c>
      <c r="X2683" t="s">
        <v>13885</v>
      </c>
      <c r="Y2683">
        <v>0</v>
      </c>
      <c r="Z2683">
        <v>3035</v>
      </c>
    </row>
    <row r="2684" spans="1:26" x14ac:dyDescent="0.25">
      <c r="A2684">
        <v>306090</v>
      </c>
      <c r="B2684">
        <v>202501</v>
      </c>
      <c r="C2684">
        <v>1</v>
      </c>
      <c r="D2684" t="s">
        <v>13364</v>
      </c>
      <c r="E2684">
        <v>4</v>
      </c>
      <c r="F2684">
        <v>642</v>
      </c>
      <c r="G2684">
        <v>157</v>
      </c>
      <c r="H2684">
        <v>26</v>
      </c>
      <c r="I2684">
        <v>6</v>
      </c>
      <c r="J2684">
        <v>3160</v>
      </c>
      <c r="K2684">
        <v>17127</v>
      </c>
      <c r="L2684">
        <v>4.5</v>
      </c>
      <c r="M2684">
        <v>1.5</v>
      </c>
      <c r="N2684">
        <v>2</v>
      </c>
      <c r="O2684">
        <v>0</v>
      </c>
      <c r="P2684">
        <v>0</v>
      </c>
      <c r="Q2684">
        <v>0</v>
      </c>
      <c r="R2684">
        <v>1</v>
      </c>
      <c r="S2684">
        <v>0</v>
      </c>
      <c r="T2684">
        <v>71590</v>
      </c>
      <c r="U2684">
        <v>71050</v>
      </c>
      <c r="V2684">
        <v>71646</v>
      </c>
      <c r="W2684" t="s">
        <v>12605</v>
      </c>
      <c r="X2684" t="s">
        <v>12590</v>
      </c>
      <c r="Y2684">
        <v>8395</v>
      </c>
      <c r="Z2684">
        <v>6114</v>
      </c>
    </row>
    <row r="2685" spans="1:26" x14ac:dyDescent="0.25">
      <c r="A2685">
        <v>306090</v>
      </c>
      <c r="B2685">
        <v>202501</v>
      </c>
      <c r="C2685">
        <v>2</v>
      </c>
      <c r="D2685" t="s">
        <v>13364</v>
      </c>
      <c r="E2685">
        <v>4</v>
      </c>
      <c r="F2685">
        <v>642</v>
      </c>
      <c r="G2685">
        <v>157</v>
      </c>
      <c r="H2685">
        <v>26</v>
      </c>
      <c r="I2685">
        <v>6</v>
      </c>
      <c r="J2685">
        <v>3160</v>
      </c>
      <c r="K2685">
        <v>17127</v>
      </c>
      <c r="L2685">
        <v>4.5</v>
      </c>
      <c r="M2685">
        <v>1.5</v>
      </c>
      <c r="N2685">
        <v>2</v>
      </c>
      <c r="O2685">
        <v>0</v>
      </c>
      <c r="P2685">
        <v>0</v>
      </c>
      <c r="Q2685">
        <v>0</v>
      </c>
      <c r="R2685">
        <v>1</v>
      </c>
      <c r="S2685">
        <v>0</v>
      </c>
      <c r="T2685">
        <v>71590</v>
      </c>
      <c r="U2685">
        <v>71050</v>
      </c>
      <c r="V2685">
        <v>71646</v>
      </c>
      <c r="W2685" t="s">
        <v>12605</v>
      </c>
      <c r="X2685" t="s">
        <v>12590</v>
      </c>
      <c r="Y2685">
        <v>8395</v>
      </c>
      <c r="Z2685">
        <v>6114</v>
      </c>
    </row>
    <row r="2686" spans="1:26" x14ac:dyDescent="0.25">
      <c r="A2686">
        <v>306092</v>
      </c>
      <c r="B2686">
        <v>202501</v>
      </c>
      <c r="C2686">
        <v>1</v>
      </c>
      <c r="D2686" t="s">
        <v>13800</v>
      </c>
      <c r="E2686">
        <v>4</v>
      </c>
      <c r="F2686">
        <v>763</v>
      </c>
      <c r="G2686">
        <v>244</v>
      </c>
      <c r="H2686">
        <v>16</v>
      </c>
      <c r="I2686">
        <v>9</v>
      </c>
      <c r="J2686">
        <v>1330</v>
      </c>
      <c r="K2686">
        <v>6000</v>
      </c>
      <c r="L2686">
        <v>4</v>
      </c>
      <c r="M2686">
        <v>0</v>
      </c>
      <c r="N2686">
        <v>3</v>
      </c>
      <c r="O2686">
        <v>0</v>
      </c>
      <c r="P2686">
        <v>1</v>
      </c>
      <c r="Q2686">
        <v>0</v>
      </c>
      <c r="R2686">
        <v>0</v>
      </c>
      <c r="S2686">
        <v>0</v>
      </c>
      <c r="T2686">
        <v>71251</v>
      </c>
      <c r="U2686">
        <v>70066</v>
      </c>
      <c r="V2686">
        <v>71494</v>
      </c>
      <c r="W2686" t="s">
        <v>12627</v>
      </c>
      <c r="X2686" t="s">
        <v>13885</v>
      </c>
      <c r="Y2686">
        <v>0</v>
      </c>
      <c r="Z2686">
        <v>2596</v>
      </c>
    </row>
    <row r="2687" spans="1:26" x14ac:dyDescent="0.25">
      <c r="A2687">
        <v>306092</v>
      </c>
      <c r="B2687">
        <v>202501</v>
      </c>
      <c r="C2687">
        <v>2</v>
      </c>
      <c r="D2687" t="s">
        <v>13800</v>
      </c>
      <c r="E2687">
        <v>4</v>
      </c>
      <c r="F2687">
        <v>763</v>
      </c>
      <c r="G2687">
        <v>244</v>
      </c>
      <c r="H2687">
        <v>16</v>
      </c>
      <c r="I2687">
        <v>9</v>
      </c>
      <c r="J2687">
        <v>1330</v>
      </c>
      <c r="K2687">
        <v>6000</v>
      </c>
      <c r="L2687">
        <v>4</v>
      </c>
      <c r="M2687">
        <v>0</v>
      </c>
      <c r="N2687">
        <v>3</v>
      </c>
      <c r="O2687">
        <v>0</v>
      </c>
      <c r="P2687">
        <v>1</v>
      </c>
      <c r="Q2687">
        <v>0</v>
      </c>
      <c r="R2687">
        <v>0</v>
      </c>
      <c r="S2687">
        <v>0</v>
      </c>
      <c r="T2687">
        <v>71251</v>
      </c>
      <c r="U2687">
        <v>70066</v>
      </c>
      <c r="V2687">
        <v>71494</v>
      </c>
      <c r="W2687" t="s">
        <v>12627</v>
      </c>
      <c r="X2687" t="s">
        <v>13885</v>
      </c>
      <c r="Y2687">
        <v>0</v>
      </c>
      <c r="Z2687">
        <v>2596</v>
      </c>
    </row>
    <row r="2688" spans="1:26" x14ac:dyDescent="0.25">
      <c r="A2688">
        <v>306094</v>
      </c>
      <c r="B2688">
        <v>202501</v>
      </c>
      <c r="C2688">
        <v>1</v>
      </c>
      <c r="D2688" t="s">
        <v>13801</v>
      </c>
      <c r="E2688">
        <v>4</v>
      </c>
      <c r="F2688">
        <v>322</v>
      </c>
      <c r="G2688">
        <v>63</v>
      </c>
      <c r="H2688">
        <v>12</v>
      </c>
      <c r="I2688">
        <v>1</v>
      </c>
      <c r="J2688">
        <v>12044</v>
      </c>
      <c r="K2688">
        <v>7277</v>
      </c>
      <c r="L2688">
        <v>12</v>
      </c>
      <c r="M2688">
        <v>4</v>
      </c>
      <c r="N2688">
        <v>2</v>
      </c>
      <c r="O2688">
        <v>1</v>
      </c>
      <c r="P2688">
        <v>3</v>
      </c>
      <c r="Q2688">
        <v>0</v>
      </c>
      <c r="R2688">
        <v>2</v>
      </c>
      <c r="S2688">
        <v>0</v>
      </c>
      <c r="T2688">
        <v>71030</v>
      </c>
      <c r="U2688">
        <v>71031</v>
      </c>
      <c r="V2688">
        <v>71015</v>
      </c>
      <c r="W2688" t="s">
        <v>12596</v>
      </c>
      <c r="X2688" t="s">
        <v>12595</v>
      </c>
      <c r="Y2688">
        <v>0</v>
      </c>
      <c r="Z2688">
        <v>15345</v>
      </c>
    </row>
    <row r="2689" spans="1:26" x14ac:dyDescent="0.25">
      <c r="A2689">
        <v>306094</v>
      </c>
      <c r="B2689">
        <v>202501</v>
      </c>
      <c r="C2689">
        <v>2</v>
      </c>
      <c r="D2689" t="s">
        <v>13801</v>
      </c>
      <c r="E2689">
        <v>4</v>
      </c>
      <c r="F2689">
        <v>322</v>
      </c>
      <c r="G2689">
        <v>63</v>
      </c>
      <c r="H2689">
        <v>12</v>
      </c>
      <c r="I2689">
        <v>1</v>
      </c>
      <c r="J2689">
        <v>12044</v>
      </c>
      <c r="K2689">
        <v>7277</v>
      </c>
      <c r="L2689">
        <v>12</v>
      </c>
      <c r="M2689">
        <v>4</v>
      </c>
      <c r="N2689">
        <v>2</v>
      </c>
      <c r="O2689">
        <v>1</v>
      </c>
      <c r="P2689">
        <v>3</v>
      </c>
      <c r="Q2689">
        <v>0</v>
      </c>
      <c r="R2689">
        <v>2</v>
      </c>
      <c r="S2689">
        <v>0</v>
      </c>
      <c r="T2689">
        <v>71030</v>
      </c>
      <c r="U2689">
        <v>71031</v>
      </c>
      <c r="V2689">
        <v>71015</v>
      </c>
      <c r="W2689" t="s">
        <v>12596</v>
      </c>
      <c r="X2689" t="s">
        <v>12595</v>
      </c>
      <c r="Y2689">
        <v>0</v>
      </c>
      <c r="Z2689">
        <v>15345</v>
      </c>
    </row>
    <row r="2690" spans="1:26" x14ac:dyDescent="0.25">
      <c r="A2690">
        <v>306096</v>
      </c>
      <c r="B2690">
        <v>202501</v>
      </c>
      <c r="C2690">
        <v>1</v>
      </c>
      <c r="D2690" t="s">
        <v>12966</v>
      </c>
      <c r="E2690">
        <v>4</v>
      </c>
      <c r="F2690">
        <v>105</v>
      </c>
      <c r="G2690">
        <v>39</v>
      </c>
      <c r="H2690">
        <v>9</v>
      </c>
      <c r="I2690">
        <v>4</v>
      </c>
      <c r="J2690">
        <v>21142</v>
      </c>
      <c r="K2690">
        <v>5000</v>
      </c>
      <c r="L2690">
        <v>16</v>
      </c>
      <c r="M2690">
        <v>7.5</v>
      </c>
      <c r="N2690">
        <v>4</v>
      </c>
      <c r="O2690">
        <v>0</v>
      </c>
      <c r="P2690">
        <v>3.5</v>
      </c>
      <c r="Q2690">
        <v>1</v>
      </c>
      <c r="R2690">
        <v>0</v>
      </c>
      <c r="S2690">
        <v>0</v>
      </c>
      <c r="T2690">
        <v>71251</v>
      </c>
      <c r="U2690">
        <v>71174</v>
      </c>
      <c r="V2690">
        <v>71500</v>
      </c>
      <c r="W2690" t="s">
        <v>12613</v>
      </c>
      <c r="X2690" t="s">
        <v>13885</v>
      </c>
      <c r="Y2690">
        <v>0</v>
      </c>
      <c r="Z2690">
        <v>22891</v>
      </c>
    </row>
    <row r="2691" spans="1:26" x14ac:dyDescent="0.25">
      <c r="A2691">
        <v>306096</v>
      </c>
      <c r="B2691">
        <v>202501</v>
      </c>
      <c r="C2691">
        <v>2</v>
      </c>
      <c r="D2691" t="s">
        <v>12966</v>
      </c>
      <c r="E2691">
        <v>4</v>
      </c>
      <c r="F2691">
        <v>105</v>
      </c>
      <c r="G2691">
        <v>39</v>
      </c>
      <c r="H2691">
        <v>9</v>
      </c>
      <c r="I2691">
        <v>4</v>
      </c>
      <c r="J2691">
        <v>21142</v>
      </c>
      <c r="K2691">
        <v>5000</v>
      </c>
      <c r="L2691">
        <v>16</v>
      </c>
      <c r="M2691">
        <v>7.5</v>
      </c>
      <c r="N2691">
        <v>4</v>
      </c>
      <c r="O2691">
        <v>0</v>
      </c>
      <c r="P2691">
        <v>3.5</v>
      </c>
      <c r="Q2691">
        <v>1</v>
      </c>
      <c r="R2691">
        <v>0</v>
      </c>
      <c r="S2691">
        <v>0</v>
      </c>
      <c r="T2691">
        <v>71251</v>
      </c>
      <c r="U2691">
        <v>71174</v>
      </c>
      <c r="V2691">
        <v>71500</v>
      </c>
      <c r="W2691" t="s">
        <v>12613</v>
      </c>
      <c r="X2691" t="s">
        <v>13885</v>
      </c>
      <c r="Y2691">
        <v>0</v>
      </c>
      <c r="Z2691">
        <v>22891</v>
      </c>
    </row>
    <row r="2692" spans="1:26" x14ac:dyDescent="0.25">
      <c r="A2692">
        <v>306098</v>
      </c>
      <c r="B2692">
        <v>202501</v>
      </c>
      <c r="C2692">
        <v>1</v>
      </c>
      <c r="D2692" t="s">
        <v>13215</v>
      </c>
      <c r="E2692">
        <v>4</v>
      </c>
      <c r="F2692">
        <v>662</v>
      </c>
      <c r="G2692">
        <v>220</v>
      </c>
      <c r="H2692">
        <v>30</v>
      </c>
      <c r="I2692">
        <v>6</v>
      </c>
      <c r="J2692">
        <v>3458</v>
      </c>
      <c r="K2692">
        <v>35000</v>
      </c>
      <c r="L2692">
        <v>3</v>
      </c>
      <c r="M2692">
        <v>1</v>
      </c>
      <c r="N2692">
        <v>1</v>
      </c>
      <c r="O2692">
        <v>0</v>
      </c>
      <c r="P2692">
        <v>0</v>
      </c>
      <c r="Q2692">
        <v>0</v>
      </c>
      <c r="R2692">
        <v>1</v>
      </c>
      <c r="S2692">
        <v>0</v>
      </c>
      <c r="T2692">
        <v>71251</v>
      </c>
      <c r="U2692">
        <v>70067</v>
      </c>
      <c r="V2692">
        <v>71265</v>
      </c>
      <c r="W2692" t="s">
        <v>12636</v>
      </c>
      <c r="X2692" t="s">
        <v>13885</v>
      </c>
      <c r="Y2692">
        <v>6905</v>
      </c>
      <c r="Z2692">
        <v>5514</v>
      </c>
    </row>
    <row r="2693" spans="1:26" x14ac:dyDescent="0.25">
      <c r="A2693">
        <v>306098</v>
      </c>
      <c r="B2693">
        <v>202501</v>
      </c>
      <c r="C2693">
        <v>2</v>
      </c>
      <c r="D2693" t="s">
        <v>13215</v>
      </c>
      <c r="E2693">
        <v>4</v>
      </c>
      <c r="F2693">
        <v>662</v>
      </c>
      <c r="G2693">
        <v>220</v>
      </c>
      <c r="H2693">
        <v>30</v>
      </c>
      <c r="I2693">
        <v>6</v>
      </c>
      <c r="J2693">
        <v>3458</v>
      </c>
      <c r="K2693">
        <v>35000</v>
      </c>
      <c r="L2693">
        <v>3</v>
      </c>
      <c r="M2693">
        <v>1</v>
      </c>
      <c r="N2693">
        <v>1</v>
      </c>
      <c r="O2693">
        <v>0</v>
      </c>
      <c r="P2693">
        <v>0</v>
      </c>
      <c r="Q2693">
        <v>0</v>
      </c>
      <c r="R2693">
        <v>1</v>
      </c>
      <c r="S2693">
        <v>0</v>
      </c>
      <c r="T2693">
        <v>71251</v>
      </c>
      <c r="U2693">
        <v>70067</v>
      </c>
      <c r="V2693">
        <v>71265</v>
      </c>
      <c r="W2693" t="s">
        <v>12636</v>
      </c>
      <c r="X2693" t="s">
        <v>13885</v>
      </c>
      <c r="Y2693">
        <v>6905</v>
      </c>
      <c r="Z2693">
        <v>5514</v>
      </c>
    </row>
    <row r="2694" spans="1:26" x14ac:dyDescent="0.25">
      <c r="A2694">
        <v>306100</v>
      </c>
      <c r="B2694">
        <v>202501</v>
      </c>
      <c r="C2694">
        <v>1</v>
      </c>
      <c r="D2694" t="s">
        <v>13634</v>
      </c>
      <c r="E2694">
        <v>4</v>
      </c>
      <c r="F2694">
        <v>717</v>
      </c>
      <c r="G2694">
        <v>149</v>
      </c>
      <c r="H2694">
        <v>18</v>
      </c>
      <c r="I2694">
        <v>6</v>
      </c>
      <c r="J2694">
        <v>3076</v>
      </c>
      <c r="K2694">
        <v>3500</v>
      </c>
      <c r="L2694">
        <v>4</v>
      </c>
      <c r="M2694">
        <v>2</v>
      </c>
      <c r="N2694">
        <v>1</v>
      </c>
      <c r="O2694">
        <v>0.5</v>
      </c>
      <c r="P2694">
        <v>0.5</v>
      </c>
      <c r="Q2694">
        <v>0</v>
      </c>
      <c r="R2694">
        <v>0</v>
      </c>
      <c r="S2694">
        <v>0</v>
      </c>
      <c r="T2694">
        <v>900582</v>
      </c>
      <c r="U2694">
        <v>71188</v>
      </c>
      <c r="V2694">
        <v>71191</v>
      </c>
      <c r="W2694" t="s">
        <v>12620</v>
      </c>
      <c r="X2694" t="s">
        <v>13887</v>
      </c>
      <c r="Y2694">
        <v>4859</v>
      </c>
      <c r="Z2694">
        <v>3764</v>
      </c>
    </row>
    <row r="2695" spans="1:26" x14ac:dyDescent="0.25">
      <c r="A2695">
        <v>306100</v>
      </c>
      <c r="B2695">
        <v>202501</v>
      </c>
      <c r="C2695">
        <v>2</v>
      </c>
      <c r="D2695" t="s">
        <v>13634</v>
      </c>
      <c r="E2695">
        <v>4</v>
      </c>
      <c r="F2695">
        <v>717</v>
      </c>
      <c r="G2695">
        <v>149</v>
      </c>
      <c r="H2695">
        <v>18</v>
      </c>
      <c r="I2695">
        <v>6</v>
      </c>
      <c r="J2695">
        <v>3076</v>
      </c>
      <c r="K2695">
        <v>3500</v>
      </c>
      <c r="L2695">
        <v>4</v>
      </c>
      <c r="M2695">
        <v>2</v>
      </c>
      <c r="N2695">
        <v>1</v>
      </c>
      <c r="O2695">
        <v>0.5</v>
      </c>
      <c r="P2695">
        <v>0.5</v>
      </c>
      <c r="Q2695">
        <v>0</v>
      </c>
      <c r="R2695">
        <v>0</v>
      </c>
      <c r="S2695">
        <v>0</v>
      </c>
      <c r="T2695">
        <v>900582</v>
      </c>
      <c r="U2695">
        <v>71188</v>
      </c>
      <c r="V2695">
        <v>71191</v>
      </c>
      <c r="W2695" t="s">
        <v>12620</v>
      </c>
      <c r="X2695" t="s">
        <v>13887</v>
      </c>
      <c r="Y2695">
        <v>4859</v>
      </c>
      <c r="Z2695">
        <v>3764</v>
      </c>
    </row>
    <row r="2696" spans="1:26" x14ac:dyDescent="0.25">
      <c r="A2696">
        <v>306102</v>
      </c>
      <c r="B2696">
        <v>202501</v>
      </c>
      <c r="C2696">
        <v>1</v>
      </c>
      <c r="D2696" t="s">
        <v>12924</v>
      </c>
      <c r="E2696">
        <v>4</v>
      </c>
      <c r="F2696">
        <v>682</v>
      </c>
      <c r="G2696">
        <v>142</v>
      </c>
      <c r="H2696">
        <v>14</v>
      </c>
      <c r="I2696">
        <v>5</v>
      </c>
      <c r="J2696">
        <v>4072</v>
      </c>
      <c r="K2696">
        <v>3000</v>
      </c>
      <c r="L2696">
        <v>4.5</v>
      </c>
      <c r="M2696">
        <v>1.5</v>
      </c>
      <c r="N2696">
        <v>1.5</v>
      </c>
      <c r="O2696">
        <v>0</v>
      </c>
      <c r="P2696">
        <v>0</v>
      </c>
      <c r="Q2696">
        <v>1.5</v>
      </c>
      <c r="R2696">
        <v>0</v>
      </c>
      <c r="S2696">
        <v>0</v>
      </c>
      <c r="T2696">
        <v>900582</v>
      </c>
      <c r="U2696">
        <v>71129</v>
      </c>
      <c r="V2696">
        <v>71136</v>
      </c>
      <c r="W2696" t="s">
        <v>13890</v>
      </c>
      <c r="X2696" t="s">
        <v>13887</v>
      </c>
      <c r="Y2696">
        <v>6849</v>
      </c>
      <c r="Z2696">
        <v>4820</v>
      </c>
    </row>
    <row r="2697" spans="1:26" x14ac:dyDescent="0.25">
      <c r="A2697">
        <v>306102</v>
      </c>
      <c r="B2697">
        <v>202501</v>
      </c>
      <c r="C2697">
        <v>2</v>
      </c>
      <c r="D2697" t="s">
        <v>12924</v>
      </c>
      <c r="E2697">
        <v>4</v>
      </c>
      <c r="F2697">
        <v>682</v>
      </c>
      <c r="G2697">
        <v>142</v>
      </c>
      <c r="H2697">
        <v>14</v>
      </c>
      <c r="I2697">
        <v>5</v>
      </c>
      <c r="J2697">
        <v>4072</v>
      </c>
      <c r="K2697">
        <v>3000</v>
      </c>
      <c r="L2697">
        <v>4.5</v>
      </c>
      <c r="M2697">
        <v>1.5</v>
      </c>
      <c r="N2697">
        <v>1.5</v>
      </c>
      <c r="O2697">
        <v>0</v>
      </c>
      <c r="P2697">
        <v>0</v>
      </c>
      <c r="Q2697">
        <v>1.5</v>
      </c>
      <c r="R2697">
        <v>0</v>
      </c>
      <c r="S2697">
        <v>0</v>
      </c>
      <c r="T2697">
        <v>900582</v>
      </c>
      <c r="U2697">
        <v>71129</v>
      </c>
      <c r="V2697">
        <v>71136</v>
      </c>
      <c r="W2697" t="s">
        <v>13890</v>
      </c>
      <c r="X2697" t="s">
        <v>13887</v>
      </c>
      <c r="Y2697">
        <v>6849</v>
      </c>
      <c r="Z2697">
        <v>4820</v>
      </c>
    </row>
    <row r="2698" spans="1:26" x14ac:dyDescent="0.25">
      <c r="A2698">
        <v>306109</v>
      </c>
      <c r="B2698">
        <v>202501</v>
      </c>
      <c r="C2698">
        <v>1</v>
      </c>
      <c r="D2698" t="s">
        <v>13241</v>
      </c>
      <c r="E2698">
        <v>4</v>
      </c>
      <c r="F2698">
        <v>152</v>
      </c>
      <c r="G2698">
        <v>58</v>
      </c>
      <c r="H2698">
        <v>7</v>
      </c>
      <c r="I2698">
        <v>2</v>
      </c>
      <c r="J2698">
        <v>17153</v>
      </c>
      <c r="K2698">
        <v>2500</v>
      </c>
      <c r="L2698">
        <v>16.5</v>
      </c>
      <c r="M2698">
        <v>3</v>
      </c>
      <c r="N2698">
        <v>8.5</v>
      </c>
      <c r="O2698">
        <v>3.5</v>
      </c>
      <c r="P2698">
        <v>0.5</v>
      </c>
      <c r="Q2698">
        <v>1</v>
      </c>
      <c r="R2698">
        <v>0</v>
      </c>
      <c r="S2698">
        <v>0</v>
      </c>
      <c r="T2698">
        <v>71251</v>
      </c>
      <c r="U2698">
        <v>71239</v>
      </c>
      <c r="V2698">
        <v>71941</v>
      </c>
      <c r="W2698" t="s">
        <v>12650</v>
      </c>
      <c r="X2698" t="s">
        <v>13885</v>
      </c>
      <c r="Y2698">
        <v>0</v>
      </c>
      <c r="Z2698">
        <v>20649</v>
      </c>
    </row>
    <row r="2699" spans="1:26" x14ac:dyDescent="0.25">
      <c r="A2699">
        <v>306109</v>
      </c>
      <c r="B2699">
        <v>202501</v>
      </c>
      <c r="C2699">
        <v>2</v>
      </c>
      <c r="D2699" t="s">
        <v>13241</v>
      </c>
      <c r="E2699">
        <v>4</v>
      </c>
      <c r="F2699">
        <v>152</v>
      </c>
      <c r="G2699">
        <v>58</v>
      </c>
      <c r="H2699">
        <v>7</v>
      </c>
      <c r="I2699">
        <v>2</v>
      </c>
      <c r="J2699">
        <v>17153</v>
      </c>
      <c r="K2699">
        <v>2500</v>
      </c>
      <c r="L2699">
        <v>16.5</v>
      </c>
      <c r="M2699">
        <v>3</v>
      </c>
      <c r="N2699">
        <v>8.5</v>
      </c>
      <c r="O2699">
        <v>3.5</v>
      </c>
      <c r="P2699">
        <v>0.5</v>
      </c>
      <c r="Q2699">
        <v>1</v>
      </c>
      <c r="R2699">
        <v>0</v>
      </c>
      <c r="S2699">
        <v>0</v>
      </c>
      <c r="T2699">
        <v>71251</v>
      </c>
      <c r="U2699">
        <v>71239</v>
      </c>
      <c r="V2699">
        <v>71941</v>
      </c>
      <c r="W2699" t="s">
        <v>12650</v>
      </c>
      <c r="X2699" t="s">
        <v>13885</v>
      </c>
      <c r="Y2699">
        <v>0</v>
      </c>
      <c r="Z2699">
        <v>20649</v>
      </c>
    </row>
    <row r="2700" spans="1:26" x14ac:dyDescent="0.25">
      <c r="A2700">
        <v>306113</v>
      </c>
      <c r="B2700">
        <v>202501</v>
      </c>
      <c r="C2700">
        <v>1</v>
      </c>
      <c r="D2700" t="s">
        <v>12913</v>
      </c>
      <c r="E2700">
        <v>4</v>
      </c>
      <c r="F2700">
        <v>814</v>
      </c>
      <c r="G2700">
        <v>173</v>
      </c>
      <c r="H2700">
        <v>22</v>
      </c>
      <c r="I2700">
        <v>9</v>
      </c>
      <c r="J2700">
        <v>1030</v>
      </c>
      <c r="K2700">
        <v>0</v>
      </c>
      <c r="L2700">
        <v>1.5</v>
      </c>
      <c r="M2700">
        <v>0.5</v>
      </c>
      <c r="N2700">
        <v>1</v>
      </c>
      <c r="O2700">
        <v>0</v>
      </c>
      <c r="P2700">
        <v>0</v>
      </c>
      <c r="Q2700">
        <v>0</v>
      </c>
      <c r="R2700">
        <v>0</v>
      </c>
      <c r="S2700">
        <v>0</v>
      </c>
      <c r="T2700">
        <v>900582</v>
      </c>
      <c r="U2700">
        <v>71139</v>
      </c>
      <c r="V2700">
        <v>700298</v>
      </c>
      <c r="W2700" t="s">
        <v>12594</v>
      </c>
      <c r="X2700" t="s">
        <v>13887</v>
      </c>
      <c r="Y2700">
        <v>0</v>
      </c>
      <c r="Z2700">
        <v>1348</v>
      </c>
    </row>
    <row r="2701" spans="1:26" x14ac:dyDescent="0.25">
      <c r="A2701">
        <v>306113</v>
      </c>
      <c r="B2701">
        <v>202501</v>
      </c>
      <c r="C2701">
        <v>2</v>
      </c>
      <c r="D2701" t="s">
        <v>12913</v>
      </c>
      <c r="E2701">
        <v>4</v>
      </c>
      <c r="F2701">
        <v>814</v>
      </c>
      <c r="G2701">
        <v>173</v>
      </c>
      <c r="H2701">
        <v>22</v>
      </c>
      <c r="I2701">
        <v>9</v>
      </c>
      <c r="J2701">
        <v>1030</v>
      </c>
      <c r="K2701">
        <v>0</v>
      </c>
      <c r="L2701">
        <v>1.5</v>
      </c>
      <c r="M2701">
        <v>0.5</v>
      </c>
      <c r="N2701">
        <v>1</v>
      </c>
      <c r="O2701">
        <v>0</v>
      </c>
      <c r="P2701">
        <v>0</v>
      </c>
      <c r="Q2701">
        <v>0</v>
      </c>
      <c r="R2701">
        <v>0</v>
      </c>
      <c r="S2701">
        <v>0</v>
      </c>
      <c r="T2701">
        <v>900582</v>
      </c>
      <c r="U2701">
        <v>71139</v>
      </c>
      <c r="V2701">
        <v>700298</v>
      </c>
      <c r="W2701" t="s">
        <v>12594</v>
      </c>
      <c r="X2701" t="s">
        <v>13887</v>
      </c>
      <c r="Y2701">
        <v>0</v>
      </c>
      <c r="Z2701">
        <v>1348</v>
      </c>
    </row>
    <row r="2702" spans="1:26" x14ac:dyDescent="0.25">
      <c r="A2702">
        <v>306115</v>
      </c>
      <c r="B2702">
        <v>202501</v>
      </c>
      <c r="C2702">
        <v>1</v>
      </c>
      <c r="D2702" t="s">
        <v>13625</v>
      </c>
      <c r="E2702">
        <v>4</v>
      </c>
      <c r="F2702">
        <v>887</v>
      </c>
      <c r="G2702">
        <v>214</v>
      </c>
      <c r="H2702">
        <v>29</v>
      </c>
      <c r="I2702">
        <v>12</v>
      </c>
      <c r="J2702">
        <v>198</v>
      </c>
      <c r="K2702">
        <v>0</v>
      </c>
      <c r="L2702">
        <v>1</v>
      </c>
      <c r="M2702">
        <v>0</v>
      </c>
      <c r="N2702">
        <v>0</v>
      </c>
      <c r="O2702">
        <v>0</v>
      </c>
      <c r="P2702">
        <v>0</v>
      </c>
      <c r="Q2702">
        <v>1</v>
      </c>
      <c r="R2702">
        <v>0</v>
      </c>
      <c r="S2702">
        <v>0</v>
      </c>
      <c r="T2702">
        <v>71030</v>
      </c>
      <c r="U2702">
        <v>71063</v>
      </c>
      <c r="V2702">
        <v>71689</v>
      </c>
      <c r="W2702" t="s">
        <v>3624</v>
      </c>
      <c r="X2702" t="s">
        <v>12595</v>
      </c>
      <c r="Y2702">
        <v>0</v>
      </c>
      <c r="Z2702">
        <v>272</v>
      </c>
    </row>
    <row r="2703" spans="1:26" x14ac:dyDescent="0.25">
      <c r="A2703">
        <v>306115</v>
      </c>
      <c r="B2703">
        <v>202501</v>
      </c>
      <c r="C2703">
        <v>2</v>
      </c>
      <c r="D2703" t="s">
        <v>13625</v>
      </c>
      <c r="E2703">
        <v>4</v>
      </c>
      <c r="F2703">
        <v>887</v>
      </c>
      <c r="G2703">
        <v>214</v>
      </c>
      <c r="H2703">
        <v>29</v>
      </c>
      <c r="I2703">
        <v>12</v>
      </c>
      <c r="J2703">
        <v>198</v>
      </c>
      <c r="K2703">
        <v>0</v>
      </c>
      <c r="L2703">
        <v>1</v>
      </c>
      <c r="M2703">
        <v>0</v>
      </c>
      <c r="N2703">
        <v>0</v>
      </c>
      <c r="O2703">
        <v>0</v>
      </c>
      <c r="P2703">
        <v>0</v>
      </c>
      <c r="Q2703">
        <v>1</v>
      </c>
      <c r="R2703">
        <v>0</v>
      </c>
      <c r="S2703">
        <v>0</v>
      </c>
      <c r="T2703">
        <v>71030</v>
      </c>
      <c r="U2703">
        <v>71063</v>
      </c>
      <c r="V2703">
        <v>71689</v>
      </c>
      <c r="W2703" t="s">
        <v>3624</v>
      </c>
      <c r="X2703" t="s">
        <v>12595</v>
      </c>
      <c r="Y2703">
        <v>0</v>
      </c>
      <c r="Z2703">
        <v>272</v>
      </c>
    </row>
    <row r="2704" spans="1:26" x14ac:dyDescent="0.25">
      <c r="A2704">
        <v>306121</v>
      </c>
      <c r="B2704">
        <v>202501</v>
      </c>
      <c r="C2704">
        <v>1</v>
      </c>
      <c r="D2704" t="s">
        <v>13382</v>
      </c>
      <c r="E2704">
        <v>4</v>
      </c>
      <c r="F2704">
        <v>155</v>
      </c>
      <c r="G2704">
        <v>38</v>
      </c>
      <c r="H2704">
        <v>10</v>
      </c>
      <c r="I2704">
        <v>4</v>
      </c>
      <c r="J2704">
        <v>13964</v>
      </c>
      <c r="K2704">
        <v>0</v>
      </c>
      <c r="L2704">
        <v>15</v>
      </c>
      <c r="M2704">
        <v>8</v>
      </c>
      <c r="N2704">
        <v>4</v>
      </c>
      <c r="O2704">
        <v>2</v>
      </c>
      <c r="P2704">
        <v>1</v>
      </c>
      <c r="Q2704">
        <v>0</v>
      </c>
      <c r="R2704">
        <v>0</v>
      </c>
      <c r="S2704">
        <v>0</v>
      </c>
      <c r="T2704">
        <v>71590</v>
      </c>
      <c r="U2704">
        <v>71050</v>
      </c>
      <c r="V2704">
        <v>71112</v>
      </c>
      <c r="W2704" t="s">
        <v>12605</v>
      </c>
      <c r="X2704" t="s">
        <v>12590</v>
      </c>
      <c r="Y2704">
        <v>49277</v>
      </c>
      <c r="Z2704">
        <v>20607</v>
      </c>
    </row>
    <row r="2705" spans="1:26" x14ac:dyDescent="0.25">
      <c r="A2705">
        <v>306121</v>
      </c>
      <c r="B2705">
        <v>202501</v>
      </c>
      <c r="C2705">
        <v>2</v>
      </c>
      <c r="D2705" t="s">
        <v>13382</v>
      </c>
      <c r="E2705">
        <v>4</v>
      </c>
      <c r="F2705">
        <v>155</v>
      </c>
      <c r="G2705">
        <v>38</v>
      </c>
      <c r="H2705">
        <v>10</v>
      </c>
      <c r="I2705">
        <v>4</v>
      </c>
      <c r="J2705">
        <v>13964</v>
      </c>
      <c r="K2705">
        <v>0</v>
      </c>
      <c r="L2705">
        <v>15</v>
      </c>
      <c r="M2705">
        <v>8</v>
      </c>
      <c r="N2705">
        <v>4</v>
      </c>
      <c r="O2705">
        <v>2</v>
      </c>
      <c r="P2705">
        <v>1</v>
      </c>
      <c r="Q2705">
        <v>0</v>
      </c>
      <c r="R2705">
        <v>0</v>
      </c>
      <c r="S2705">
        <v>0</v>
      </c>
      <c r="T2705">
        <v>71590</v>
      </c>
      <c r="U2705">
        <v>71050</v>
      </c>
      <c r="V2705">
        <v>71112</v>
      </c>
      <c r="W2705" t="s">
        <v>12605</v>
      </c>
      <c r="X2705" t="s">
        <v>12590</v>
      </c>
      <c r="Y2705">
        <v>49277</v>
      </c>
      <c r="Z2705">
        <v>20607</v>
      </c>
    </row>
    <row r="2706" spans="1:26" x14ac:dyDescent="0.25">
      <c r="A2706">
        <v>306123</v>
      </c>
      <c r="B2706">
        <v>202501</v>
      </c>
      <c r="C2706">
        <v>1</v>
      </c>
      <c r="D2706" t="s">
        <v>12899</v>
      </c>
      <c r="E2706">
        <v>4</v>
      </c>
      <c r="F2706">
        <v>737</v>
      </c>
      <c r="G2706">
        <v>156</v>
      </c>
      <c r="H2706">
        <v>17</v>
      </c>
      <c r="I2706">
        <v>5</v>
      </c>
      <c r="J2706">
        <v>1672</v>
      </c>
      <c r="K2706">
        <v>4000</v>
      </c>
      <c r="L2706">
        <v>5</v>
      </c>
      <c r="M2706">
        <v>1</v>
      </c>
      <c r="N2706">
        <v>2</v>
      </c>
      <c r="O2706">
        <v>0</v>
      </c>
      <c r="P2706">
        <v>1</v>
      </c>
      <c r="Q2706">
        <v>1</v>
      </c>
      <c r="R2706">
        <v>0</v>
      </c>
      <c r="S2706">
        <v>0</v>
      </c>
      <c r="T2706">
        <v>900582</v>
      </c>
      <c r="U2706">
        <v>71129</v>
      </c>
      <c r="V2706">
        <v>71566</v>
      </c>
      <c r="W2706" t="s">
        <v>13890</v>
      </c>
      <c r="X2706" t="s">
        <v>13887</v>
      </c>
      <c r="Y2706">
        <v>0</v>
      </c>
      <c r="Z2706">
        <v>3167</v>
      </c>
    </row>
    <row r="2707" spans="1:26" x14ac:dyDescent="0.25">
      <c r="A2707">
        <v>306123</v>
      </c>
      <c r="B2707">
        <v>202501</v>
      </c>
      <c r="C2707">
        <v>2</v>
      </c>
      <c r="D2707" t="s">
        <v>12899</v>
      </c>
      <c r="E2707">
        <v>4</v>
      </c>
      <c r="F2707">
        <v>737</v>
      </c>
      <c r="G2707">
        <v>156</v>
      </c>
      <c r="H2707">
        <v>17</v>
      </c>
      <c r="I2707">
        <v>5</v>
      </c>
      <c r="J2707">
        <v>1672</v>
      </c>
      <c r="K2707">
        <v>4000</v>
      </c>
      <c r="L2707">
        <v>5</v>
      </c>
      <c r="M2707">
        <v>1</v>
      </c>
      <c r="N2707">
        <v>2</v>
      </c>
      <c r="O2707">
        <v>0</v>
      </c>
      <c r="P2707">
        <v>1</v>
      </c>
      <c r="Q2707">
        <v>1</v>
      </c>
      <c r="R2707">
        <v>0</v>
      </c>
      <c r="S2707">
        <v>0</v>
      </c>
      <c r="T2707">
        <v>900582</v>
      </c>
      <c r="U2707">
        <v>71129</v>
      </c>
      <c r="V2707">
        <v>71566</v>
      </c>
      <c r="W2707" t="s">
        <v>13890</v>
      </c>
      <c r="X2707" t="s">
        <v>13887</v>
      </c>
      <c r="Y2707">
        <v>0</v>
      </c>
      <c r="Z2707">
        <v>3167</v>
      </c>
    </row>
    <row r="2708" spans="1:26" x14ac:dyDescent="0.25">
      <c r="A2708">
        <v>306131</v>
      </c>
      <c r="B2708">
        <v>202501</v>
      </c>
      <c r="C2708">
        <v>1</v>
      </c>
      <c r="D2708" t="s">
        <v>12891</v>
      </c>
      <c r="E2708">
        <v>4</v>
      </c>
      <c r="F2708">
        <v>777</v>
      </c>
      <c r="G2708">
        <v>249</v>
      </c>
      <c r="H2708">
        <v>20</v>
      </c>
      <c r="I2708">
        <v>4</v>
      </c>
      <c r="J2708">
        <v>1492</v>
      </c>
      <c r="K2708">
        <v>0</v>
      </c>
      <c r="L2708">
        <v>1</v>
      </c>
      <c r="M2708">
        <v>0</v>
      </c>
      <c r="N2708">
        <v>1</v>
      </c>
      <c r="O2708">
        <v>0</v>
      </c>
      <c r="P2708">
        <v>0</v>
      </c>
      <c r="Q2708">
        <v>0</v>
      </c>
      <c r="R2708">
        <v>0</v>
      </c>
      <c r="S2708">
        <v>0</v>
      </c>
      <c r="T2708">
        <v>71251</v>
      </c>
      <c r="U2708">
        <v>71248</v>
      </c>
      <c r="V2708">
        <v>71250</v>
      </c>
      <c r="W2708" t="s">
        <v>12625</v>
      </c>
      <c r="X2708" t="s">
        <v>13885</v>
      </c>
      <c r="Y2708">
        <v>0</v>
      </c>
      <c r="Z2708">
        <v>2238</v>
      </c>
    </row>
    <row r="2709" spans="1:26" x14ac:dyDescent="0.25">
      <c r="A2709">
        <v>306131</v>
      </c>
      <c r="B2709">
        <v>202501</v>
      </c>
      <c r="C2709">
        <v>2</v>
      </c>
      <c r="D2709" t="s">
        <v>12891</v>
      </c>
      <c r="E2709">
        <v>4</v>
      </c>
      <c r="F2709">
        <v>777</v>
      </c>
      <c r="G2709">
        <v>249</v>
      </c>
      <c r="H2709">
        <v>20</v>
      </c>
      <c r="I2709">
        <v>4</v>
      </c>
      <c r="J2709">
        <v>1492</v>
      </c>
      <c r="K2709">
        <v>0</v>
      </c>
      <c r="L2709">
        <v>1</v>
      </c>
      <c r="M2709">
        <v>0</v>
      </c>
      <c r="N2709">
        <v>1</v>
      </c>
      <c r="O2709">
        <v>0</v>
      </c>
      <c r="P2709">
        <v>0</v>
      </c>
      <c r="Q2709">
        <v>0</v>
      </c>
      <c r="R2709">
        <v>0</v>
      </c>
      <c r="S2709">
        <v>0</v>
      </c>
      <c r="T2709">
        <v>71251</v>
      </c>
      <c r="U2709">
        <v>71248</v>
      </c>
      <c r="V2709">
        <v>71250</v>
      </c>
      <c r="W2709" t="s">
        <v>12625</v>
      </c>
      <c r="X2709" t="s">
        <v>13885</v>
      </c>
      <c r="Y2709">
        <v>0</v>
      </c>
      <c r="Z2709">
        <v>2238</v>
      </c>
    </row>
    <row r="2710" spans="1:26" x14ac:dyDescent="0.25">
      <c r="A2710">
        <v>306135</v>
      </c>
      <c r="B2710">
        <v>202501</v>
      </c>
      <c r="C2710">
        <v>1</v>
      </c>
      <c r="D2710" t="s">
        <v>12920</v>
      </c>
      <c r="E2710">
        <v>4</v>
      </c>
      <c r="F2710">
        <v>895</v>
      </c>
      <c r="G2710">
        <v>195</v>
      </c>
      <c r="H2710">
        <v>28</v>
      </c>
      <c r="I2710">
        <v>8</v>
      </c>
      <c r="J2710">
        <v>93</v>
      </c>
      <c r="K2710">
        <v>700</v>
      </c>
      <c r="L2710">
        <v>0.5</v>
      </c>
      <c r="M2710">
        <v>0</v>
      </c>
      <c r="N2710">
        <v>0</v>
      </c>
      <c r="O2710">
        <v>0</v>
      </c>
      <c r="P2710">
        <v>0</v>
      </c>
      <c r="Q2710">
        <v>0.5</v>
      </c>
      <c r="R2710">
        <v>0</v>
      </c>
      <c r="S2710">
        <v>0</v>
      </c>
      <c r="T2710">
        <v>900582</v>
      </c>
      <c r="U2710">
        <v>71159</v>
      </c>
      <c r="V2710">
        <v>71278</v>
      </c>
      <c r="W2710" t="s">
        <v>12629</v>
      </c>
      <c r="X2710" t="s">
        <v>13887</v>
      </c>
      <c r="Y2710">
        <v>0</v>
      </c>
      <c r="Z2710">
        <v>193</v>
      </c>
    </row>
    <row r="2711" spans="1:26" x14ac:dyDescent="0.25">
      <c r="A2711">
        <v>306135</v>
      </c>
      <c r="B2711">
        <v>202501</v>
      </c>
      <c r="C2711">
        <v>2</v>
      </c>
      <c r="D2711" t="s">
        <v>12920</v>
      </c>
      <c r="E2711">
        <v>4</v>
      </c>
      <c r="F2711">
        <v>895</v>
      </c>
      <c r="G2711">
        <v>195</v>
      </c>
      <c r="H2711">
        <v>28</v>
      </c>
      <c r="I2711">
        <v>8</v>
      </c>
      <c r="J2711">
        <v>93</v>
      </c>
      <c r="K2711">
        <v>700</v>
      </c>
      <c r="L2711">
        <v>0.5</v>
      </c>
      <c r="M2711">
        <v>0</v>
      </c>
      <c r="N2711">
        <v>0</v>
      </c>
      <c r="O2711">
        <v>0</v>
      </c>
      <c r="P2711">
        <v>0</v>
      </c>
      <c r="Q2711">
        <v>0.5</v>
      </c>
      <c r="R2711">
        <v>0</v>
      </c>
      <c r="S2711">
        <v>0</v>
      </c>
      <c r="T2711">
        <v>900582</v>
      </c>
      <c r="U2711">
        <v>71159</v>
      </c>
      <c r="V2711">
        <v>71278</v>
      </c>
      <c r="W2711" t="s">
        <v>12629</v>
      </c>
      <c r="X2711" t="s">
        <v>13887</v>
      </c>
      <c r="Y2711">
        <v>0</v>
      </c>
      <c r="Z2711">
        <v>193</v>
      </c>
    </row>
    <row r="2712" spans="1:26" x14ac:dyDescent="0.25">
      <c r="A2712">
        <v>306138</v>
      </c>
      <c r="B2712">
        <v>202501</v>
      </c>
      <c r="C2712">
        <v>1</v>
      </c>
      <c r="D2712" t="s">
        <v>13733</v>
      </c>
      <c r="E2712">
        <v>4</v>
      </c>
      <c r="F2712">
        <v>776</v>
      </c>
      <c r="G2712">
        <v>167</v>
      </c>
      <c r="H2712">
        <v>17</v>
      </c>
      <c r="I2712">
        <v>6</v>
      </c>
      <c r="J2712">
        <v>2039</v>
      </c>
      <c r="K2712">
        <v>0</v>
      </c>
      <c r="L2712">
        <v>3</v>
      </c>
      <c r="M2712">
        <v>0.5</v>
      </c>
      <c r="N2712">
        <v>1</v>
      </c>
      <c r="O2712">
        <v>0</v>
      </c>
      <c r="P2712">
        <v>1.5</v>
      </c>
      <c r="Q2712">
        <v>0</v>
      </c>
      <c r="R2712">
        <v>0</v>
      </c>
      <c r="S2712">
        <v>0</v>
      </c>
      <c r="T2712">
        <v>900582</v>
      </c>
      <c r="U2712">
        <v>71506</v>
      </c>
      <c r="V2712">
        <v>71526</v>
      </c>
      <c r="W2712" t="s">
        <v>12609</v>
      </c>
      <c r="X2712" t="s">
        <v>13887</v>
      </c>
      <c r="Y2712">
        <v>18007</v>
      </c>
      <c r="Z2712">
        <v>2246</v>
      </c>
    </row>
    <row r="2713" spans="1:26" x14ac:dyDescent="0.25">
      <c r="A2713">
        <v>306138</v>
      </c>
      <c r="B2713">
        <v>202501</v>
      </c>
      <c r="C2713">
        <v>2</v>
      </c>
      <c r="D2713" t="s">
        <v>13733</v>
      </c>
      <c r="E2713">
        <v>4</v>
      </c>
      <c r="F2713">
        <v>776</v>
      </c>
      <c r="G2713">
        <v>167</v>
      </c>
      <c r="H2713">
        <v>17</v>
      </c>
      <c r="I2713">
        <v>6</v>
      </c>
      <c r="J2713">
        <v>2039</v>
      </c>
      <c r="K2713">
        <v>0</v>
      </c>
      <c r="L2713">
        <v>3</v>
      </c>
      <c r="M2713">
        <v>0.5</v>
      </c>
      <c r="N2713">
        <v>1</v>
      </c>
      <c r="O2713">
        <v>0</v>
      </c>
      <c r="P2713">
        <v>1.5</v>
      </c>
      <c r="Q2713">
        <v>0</v>
      </c>
      <c r="R2713">
        <v>0</v>
      </c>
      <c r="S2713">
        <v>0</v>
      </c>
      <c r="T2713">
        <v>900582</v>
      </c>
      <c r="U2713">
        <v>71506</v>
      </c>
      <c r="V2713">
        <v>71526</v>
      </c>
      <c r="W2713" t="s">
        <v>12609</v>
      </c>
      <c r="X2713" t="s">
        <v>13887</v>
      </c>
      <c r="Y2713">
        <v>18007</v>
      </c>
      <c r="Z2713">
        <v>2246</v>
      </c>
    </row>
    <row r="2714" spans="1:26" x14ac:dyDescent="0.25">
      <c r="A2714">
        <v>306142</v>
      </c>
      <c r="B2714">
        <v>202501</v>
      </c>
      <c r="C2714">
        <v>1</v>
      </c>
      <c r="D2714" t="s">
        <v>13180</v>
      </c>
      <c r="E2714">
        <v>4</v>
      </c>
      <c r="F2714">
        <v>595</v>
      </c>
      <c r="G2714">
        <v>204</v>
      </c>
      <c r="H2714">
        <v>29</v>
      </c>
      <c r="I2714">
        <v>5</v>
      </c>
      <c r="J2714">
        <v>6941</v>
      </c>
      <c r="K2714">
        <v>0</v>
      </c>
      <c r="L2714">
        <v>10.5</v>
      </c>
      <c r="M2714">
        <v>3</v>
      </c>
      <c r="N2714">
        <v>2</v>
      </c>
      <c r="O2714">
        <v>0</v>
      </c>
      <c r="P2714">
        <v>3.5</v>
      </c>
      <c r="Q2714">
        <v>2</v>
      </c>
      <c r="R2714">
        <v>0</v>
      </c>
      <c r="S2714">
        <v>0</v>
      </c>
      <c r="T2714">
        <v>71251</v>
      </c>
      <c r="U2714">
        <v>71255</v>
      </c>
      <c r="V2714">
        <v>71400</v>
      </c>
      <c r="W2714" t="s">
        <v>12640</v>
      </c>
      <c r="X2714" t="s">
        <v>13885</v>
      </c>
      <c r="Y2714">
        <v>0</v>
      </c>
      <c r="Z2714">
        <v>7452</v>
      </c>
    </row>
    <row r="2715" spans="1:26" x14ac:dyDescent="0.25">
      <c r="A2715">
        <v>306142</v>
      </c>
      <c r="B2715">
        <v>202501</v>
      </c>
      <c r="C2715">
        <v>2</v>
      </c>
      <c r="D2715" t="s">
        <v>13180</v>
      </c>
      <c r="E2715">
        <v>4</v>
      </c>
      <c r="F2715">
        <v>595</v>
      </c>
      <c r="G2715">
        <v>204</v>
      </c>
      <c r="H2715">
        <v>29</v>
      </c>
      <c r="I2715">
        <v>5</v>
      </c>
      <c r="J2715">
        <v>6941</v>
      </c>
      <c r="K2715">
        <v>0</v>
      </c>
      <c r="L2715">
        <v>10.5</v>
      </c>
      <c r="M2715">
        <v>3</v>
      </c>
      <c r="N2715">
        <v>2</v>
      </c>
      <c r="O2715">
        <v>0</v>
      </c>
      <c r="P2715">
        <v>3.5</v>
      </c>
      <c r="Q2715">
        <v>2</v>
      </c>
      <c r="R2715">
        <v>0</v>
      </c>
      <c r="S2715">
        <v>0</v>
      </c>
      <c r="T2715">
        <v>71251</v>
      </c>
      <c r="U2715">
        <v>71255</v>
      </c>
      <c r="V2715">
        <v>71400</v>
      </c>
      <c r="W2715" t="s">
        <v>12640</v>
      </c>
      <c r="X2715" t="s">
        <v>13885</v>
      </c>
      <c r="Y2715">
        <v>0</v>
      </c>
      <c r="Z2715">
        <v>7452</v>
      </c>
    </row>
    <row r="2716" spans="1:26" x14ac:dyDescent="0.25">
      <c r="A2716">
        <v>306144</v>
      </c>
      <c r="B2716">
        <v>202501</v>
      </c>
      <c r="C2716">
        <v>1</v>
      </c>
      <c r="D2716" t="s">
        <v>13565</v>
      </c>
      <c r="E2716">
        <v>4</v>
      </c>
      <c r="F2716">
        <v>564</v>
      </c>
      <c r="G2716">
        <v>112</v>
      </c>
      <c r="H2716">
        <v>22</v>
      </c>
      <c r="I2716">
        <v>5</v>
      </c>
      <c r="J2716">
        <v>4421</v>
      </c>
      <c r="K2716">
        <v>0</v>
      </c>
      <c r="L2716">
        <v>4.5</v>
      </c>
      <c r="M2716">
        <v>0</v>
      </c>
      <c r="N2716">
        <v>2</v>
      </c>
      <c r="O2716">
        <v>2</v>
      </c>
      <c r="P2716">
        <v>0</v>
      </c>
      <c r="Q2716">
        <v>0.5</v>
      </c>
      <c r="R2716">
        <v>0</v>
      </c>
      <c r="S2716">
        <v>0</v>
      </c>
      <c r="T2716">
        <v>900582</v>
      </c>
      <c r="U2716">
        <v>71507</v>
      </c>
      <c r="V2716">
        <v>71146</v>
      </c>
      <c r="W2716" t="s">
        <v>12616</v>
      </c>
      <c r="X2716" t="s">
        <v>13887</v>
      </c>
      <c r="Y2716">
        <v>0</v>
      </c>
      <c r="Z2716">
        <v>8386</v>
      </c>
    </row>
    <row r="2717" spans="1:26" x14ac:dyDescent="0.25">
      <c r="A2717">
        <v>306144</v>
      </c>
      <c r="B2717">
        <v>202501</v>
      </c>
      <c r="C2717">
        <v>2</v>
      </c>
      <c r="D2717" t="s">
        <v>13565</v>
      </c>
      <c r="E2717">
        <v>4</v>
      </c>
      <c r="F2717">
        <v>564</v>
      </c>
      <c r="G2717">
        <v>112</v>
      </c>
      <c r="H2717">
        <v>22</v>
      </c>
      <c r="I2717">
        <v>5</v>
      </c>
      <c r="J2717">
        <v>4421</v>
      </c>
      <c r="K2717">
        <v>0</v>
      </c>
      <c r="L2717">
        <v>4.5</v>
      </c>
      <c r="M2717">
        <v>0</v>
      </c>
      <c r="N2717">
        <v>2</v>
      </c>
      <c r="O2717">
        <v>2</v>
      </c>
      <c r="P2717">
        <v>0</v>
      </c>
      <c r="Q2717">
        <v>0.5</v>
      </c>
      <c r="R2717">
        <v>0</v>
      </c>
      <c r="S2717">
        <v>0</v>
      </c>
      <c r="T2717">
        <v>900582</v>
      </c>
      <c r="U2717">
        <v>71507</v>
      </c>
      <c r="V2717">
        <v>71146</v>
      </c>
      <c r="W2717" t="s">
        <v>12616</v>
      </c>
      <c r="X2717" t="s">
        <v>13887</v>
      </c>
      <c r="Y2717">
        <v>0</v>
      </c>
      <c r="Z2717">
        <v>8386</v>
      </c>
    </row>
    <row r="2718" spans="1:26" x14ac:dyDescent="0.25">
      <c r="A2718">
        <v>306148</v>
      </c>
      <c r="B2718">
        <v>202501</v>
      </c>
      <c r="C2718">
        <v>1</v>
      </c>
      <c r="D2718" t="s">
        <v>13554</v>
      </c>
      <c r="E2718">
        <v>4</v>
      </c>
      <c r="F2718">
        <v>700</v>
      </c>
      <c r="G2718">
        <v>146</v>
      </c>
      <c r="H2718">
        <v>16</v>
      </c>
      <c r="I2718">
        <v>5</v>
      </c>
      <c r="J2718">
        <v>2864</v>
      </c>
      <c r="K2718">
        <v>0</v>
      </c>
      <c r="L2718">
        <v>6</v>
      </c>
      <c r="M2718">
        <v>1</v>
      </c>
      <c r="N2718">
        <v>2</v>
      </c>
      <c r="O2718">
        <v>1</v>
      </c>
      <c r="P2718">
        <v>2</v>
      </c>
      <c r="Q2718">
        <v>0</v>
      </c>
      <c r="R2718">
        <v>0</v>
      </c>
      <c r="S2718">
        <v>0</v>
      </c>
      <c r="T2718">
        <v>900582</v>
      </c>
      <c r="U2718">
        <v>71139</v>
      </c>
      <c r="V2718">
        <v>71140</v>
      </c>
      <c r="W2718" t="s">
        <v>12594</v>
      </c>
      <c r="X2718" t="s">
        <v>13887</v>
      </c>
      <c r="Y2718">
        <v>0</v>
      </c>
      <c r="Z2718">
        <v>4212</v>
      </c>
    </row>
    <row r="2719" spans="1:26" x14ac:dyDescent="0.25">
      <c r="A2719">
        <v>306148</v>
      </c>
      <c r="B2719">
        <v>202501</v>
      </c>
      <c r="C2719">
        <v>2</v>
      </c>
      <c r="D2719" t="s">
        <v>13554</v>
      </c>
      <c r="E2719">
        <v>4</v>
      </c>
      <c r="F2719">
        <v>700</v>
      </c>
      <c r="G2719">
        <v>146</v>
      </c>
      <c r="H2719">
        <v>16</v>
      </c>
      <c r="I2719">
        <v>5</v>
      </c>
      <c r="J2719">
        <v>2864</v>
      </c>
      <c r="K2719">
        <v>0</v>
      </c>
      <c r="L2719">
        <v>6</v>
      </c>
      <c r="M2719">
        <v>1</v>
      </c>
      <c r="N2719">
        <v>2</v>
      </c>
      <c r="O2719">
        <v>1</v>
      </c>
      <c r="P2719">
        <v>2</v>
      </c>
      <c r="Q2719">
        <v>0</v>
      </c>
      <c r="R2719">
        <v>0</v>
      </c>
      <c r="S2719">
        <v>0</v>
      </c>
      <c r="T2719">
        <v>900582</v>
      </c>
      <c r="U2719">
        <v>71139</v>
      </c>
      <c r="V2719">
        <v>71140</v>
      </c>
      <c r="W2719" t="s">
        <v>12594</v>
      </c>
      <c r="X2719" t="s">
        <v>13887</v>
      </c>
      <c r="Y2719">
        <v>0</v>
      </c>
      <c r="Z2719">
        <v>4212</v>
      </c>
    </row>
    <row r="2720" spans="1:26" x14ac:dyDescent="0.25">
      <c r="A2720">
        <v>306152</v>
      </c>
      <c r="B2720">
        <v>202501</v>
      </c>
      <c r="C2720">
        <v>1</v>
      </c>
      <c r="D2720" t="s">
        <v>13710</v>
      </c>
      <c r="E2720">
        <v>4</v>
      </c>
      <c r="F2720">
        <v>916</v>
      </c>
      <c r="G2720">
        <v>230</v>
      </c>
      <c r="H2720">
        <v>27</v>
      </c>
      <c r="I2720">
        <v>7</v>
      </c>
      <c r="J2720">
        <v>201</v>
      </c>
      <c r="K2720">
        <v>0</v>
      </c>
      <c r="L2720">
        <v>0</v>
      </c>
      <c r="M2720">
        <v>0</v>
      </c>
      <c r="N2720">
        <v>0</v>
      </c>
      <c r="O2720">
        <v>0</v>
      </c>
      <c r="P2720">
        <v>0</v>
      </c>
      <c r="Q2720">
        <v>0</v>
      </c>
      <c r="R2720">
        <v>0</v>
      </c>
      <c r="S2720">
        <v>0</v>
      </c>
      <c r="T2720">
        <v>71030</v>
      </c>
      <c r="U2720">
        <v>71045</v>
      </c>
      <c r="V2720">
        <v>71436</v>
      </c>
      <c r="W2720" t="s">
        <v>12661</v>
      </c>
      <c r="X2720" t="s">
        <v>12595</v>
      </c>
      <c r="Y2720">
        <v>0</v>
      </c>
      <c r="Z2720">
        <v>0</v>
      </c>
    </row>
    <row r="2721" spans="1:26" x14ac:dyDescent="0.25">
      <c r="A2721">
        <v>306152</v>
      </c>
      <c r="B2721">
        <v>202501</v>
      </c>
      <c r="C2721">
        <v>2</v>
      </c>
      <c r="D2721" t="s">
        <v>13710</v>
      </c>
      <c r="E2721">
        <v>4</v>
      </c>
      <c r="F2721">
        <v>916</v>
      </c>
      <c r="G2721">
        <v>230</v>
      </c>
      <c r="H2721">
        <v>27</v>
      </c>
      <c r="I2721">
        <v>7</v>
      </c>
      <c r="J2721">
        <v>201</v>
      </c>
      <c r="K2721">
        <v>0</v>
      </c>
      <c r="L2721">
        <v>0</v>
      </c>
      <c r="M2721">
        <v>0</v>
      </c>
      <c r="N2721">
        <v>0</v>
      </c>
      <c r="O2721">
        <v>0</v>
      </c>
      <c r="P2721">
        <v>0</v>
      </c>
      <c r="Q2721">
        <v>0</v>
      </c>
      <c r="R2721">
        <v>0</v>
      </c>
      <c r="S2721">
        <v>0</v>
      </c>
      <c r="T2721">
        <v>71030</v>
      </c>
      <c r="U2721">
        <v>71045</v>
      </c>
      <c r="V2721">
        <v>71436</v>
      </c>
      <c r="W2721" t="s">
        <v>12661</v>
      </c>
      <c r="X2721" t="s">
        <v>12595</v>
      </c>
      <c r="Y2721">
        <v>0</v>
      </c>
      <c r="Z2721">
        <v>0</v>
      </c>
    </row>
    <row r="2722" spans="1:26" x14ac:dyDescent="0.25">
      <c r="A2722">
        <v>306154</v>
      </c>
      <c r="B2722">
        <v>202501</v>
      </c>
      <c r="C2722">
        <v>1</v>
      </c>
      <c r="D2722" t="s">
        <v>13494</v>
      </c>
      <c r="E2722">
        <v>4</v>
      </c>
      <c r="F2722">
        <v>444</v>
      </c>
      <c r="G2722">
        <v>84</v>
      </c>
      <c r="H2722">
        <v>12</v>
      </c>
      <c r="I2722">
        <v>6</v>
      </c>
      <c r="J2722">
        <v>6523</v>
      </c>
      <c r="K2722">
        <v>21624</v>
      </c>
      <c r="L2722">
        <v>8.5</v>
      </c>
      <c r="M2722">
        <v>1.5</v>
      </c>
      <c r="N2722">
        <v>5</v>
      </c>
      <c r="O2722">
        <v>0</v>
      </c>
      <c r="P2722">
        <v>1</v>
      </c>
      <c r="Q2722">
        <v>0</v>
      </c>
      <c r="R2722">
        <v>1</v>
      </c>
      <c r="S2722">
        <v>0</v>
      </c>
      <c r="T2722">
        <v>71030</v>
      </c>
      <c r="U2722">
        <v>71024</v>
      </c>
      <c r="V2722">
        <v>71491</v>
      </c>
      <c r="W2722" t="s">
        <v>12597</v>
      </c>
      <c r="X2722" t="s">
        <v>12595</v>
      </c>
      <c r="Y2722">
        <v>0</v>
      </c>
      <c r="Z2722">
        <v>11706</v>
      </c>
    </row>
    <row r="2723" spans="1:26" x14ac:dyDescent="0.25">
      <c r="A2723">
        <v>306154</v>
      </c>
      <c r="B2723">
        <v>202501</v>
      </c>
      <c r="C2723">
        <v>2</v>
      </c>
      <c r="D2723" t="s">
        <v>13494</v>
      </c>
      <c r="E2723">
        <v>4</v>
      </c>
      <c r="F2723">
        <v>444</v>
      </c>
      <c r="G2723">
        <v>84</v>
      </c>
      <c r="H2723">
        <v>12</v>
      </c>
      <c r="I2723">
        <v>6</v>
      </c>
      <c r="J2723">
        <v>6523</v>
      </c>
      <c r="K2723">
        <v>21624</v>
      </c>
      <c r="L2723">
        <v>8.5</v>
      </c>
      <c r="M2723">
        <v>1.5</v>
      </c>
      <c r="N2723">
        <v>5</v>
      </c>
      <c r="O2723">
        <v>0</v>
      </c>
      <c r="P2723">
        <v>1</v>
      </c>
      <c r="Q2723">
        <v>0</v>
      </c>
      <c r="R2723">
        <v>1</v>
      </c>
      <c r="S2723">
        <v>0</v>
      </c>
      <c r="T2723">
        <v>71030</v>
      </c>
      <c r="U2723">
        <v>71024</v>
      </c>
      <c r="V2723">
        <v>71491</v>
      </c>
      <c r="W2723" t="s">
        <v>12597</v>
      </c>
      <c r="X2723" t="s">
        <v>12595</v>
      </c>
      <c r="Y2723">
        <v>0</v>
      </c>
      <c r="Z2723">
        <v>11706</v>
      </c>
    </row>
    <row r="2724" spans="1:26" x14ac:dyDescent="0.25">
      <c r="A2724">
        <v>306156</v>
      </c>
      <c r="B2724">
        <v>202501</v>
      </c>
      <c r="C2724">
        <v>1</v>
      </c>
      <c r="D2724" t="s">
        <v>12917</v>
      </c>
      <c r="E2724">
        <v>4</v>
      </c>
      <c r="F2724">
        <v>510</v>
      </c>
      <c r="G2724">
        <v>100</v>
      </c>
      <c r="H2724">
        <v>7</v>
      </c>
      <c r="I2724">
        <v>4</v>
      </c>
      <c r="J2724">
        <v>5848</v>
      </c>
      <c r="K2724">
        <v>10500</v>
      </c>
      <c r="L2724">
        <v>13</v>
      </c>
      <c r="M2724">
        <v>2</v>
      </c>
      <c r="N2724">
        <v>7</v>
      </c>
      <c r="O2724">
        <v>1</v>
      </c>
      <c r="P2724">
        <v>1</v>
      </c>
      <c r="Q2724">
        <v>2</v>
      </c>
      <c r="R2724">
        <v>0</v>
      </c>
      <c r="S2724">
        <v>0</v>
      </c>
      <c r="T2724">
        <v>71030</v>
      </c>
      <c r="U2724">
        <v>71045</v>
      </c>
      <c r="V2724">
        <v>71037</v>
      </c>
      <c r="W2724" t="s">
        <v>12661</v>
      </c>
      <c r="X2724" t="s">
        <v>12595</v>
      </c>
      <c r="Y2724">
        <v>0</v>
      </c>
      <c r="Z2724">
        <v>10091</v>
      </c>
    </row>
    <row r="2725" spans="1:26" x14ac:dyDescent="0.25">
      <c r="A2725">
        <v>306156</v>
      </c>
      <c r="B2725">
        <v>202501</v>
      </c>
      <c r="C2725">
        <v>2</v>
      </c>
      <c r="D2725" t="s">
        <v>12917</v>
      </c>
      <c r="E2725">
        <v>4</v>
      </c>
      <c r="F2725">
        <v>510</v>
      </c>
      <c r="G2725">
        <v>100</v>
      </c>
      <c r="H2725">
        <v>7</v>
      </c>
      <c r="I2725">
        <v>4</v>
      </c>
      <c r="J2725">
        <v>5848</v>
      </c>
      <c r="K2725">
        <v>10500</v>
      </c>
      <c r="L2725">
        <v>13</v>
      </c>
      <c r="M2725">
        <v>2</v>
      </c>
      <c r="N2725">
        <v>7</v>
      </c>
      <c r="O2725">
        <v>1</v>
      </c>
      <c r="P2725">
        <v>1</v>
      </c>
      <c r="Q2725">
        <v>2</v>
      </c>
      <c r="R2725">
        <v>0</v>
      </c>
      <c r="S2725">
        <v>0</v>
      </c>
      <c r="T2725">
        <v>71030</v>
      </c>
      <c r="U2725">
        <v>71045</v>
      </c>
      <c r="V2725">
        <v>71037</v>
      </c>
      <c r="W2725" t="s">
        <v>12661</v>
      </c>
      <c r="X2725" t="s">
        <v>12595</v>
      </c>
      <c r="Y2725">
        <v>0</v>
      </c>
      <c r="Z2725">
        <v>10091</v>
      </c>
    </row>
    <row r="2726" spans="1:26" x14ac:dyDescent="0.25">
      <c r="A2726">
        <v>306161</v>
      </c>
      <c r="B2726">
        <v>202501</v>
      </c>
      <c r="C2726">
        <v>1</v>
      </c>
      <c r="D2726" t="s">
        <v>13109</v>
      </c>
      <c r="E2726">
        <v>4</v>
      </c>
      <c r="F2726">
        <v>758</v>
      </c>
      <c r="G2726">
        <v>182</v>
      </c>
      <c r="H2726">
        <v>27</v>
      </c>
      <c r="I2726">
        <v>9</v>
      </c>
      <c r="J2726">
        <v>1002</v>
      </c>
      <c r="K2726">
        <v>10776</v>
      </c>
      <c r="L2726">
        <v>2.5</v>
      </c>
      <c r="M2726">
        <v>0.5</v>
      </c>
      <c r="N2726">
        <v>0</v>
      </c>
      <c r="O2726">
        <v>0</v>
      </c>
      <c r="P2726">
        <v>1</v>
      </c>
      <c r="Q2726">
        <v>0</v>
      </c>
      <c r="R2726">
        <v>1</v>
      </c>
      <c r="S2726">
        <v>0</v>
      </c>
      <c r="T2726">
        <v>71590</v>
      </c>
      <c r="U2726">
        <v>71592</v>
      </c>
      <c r="V2726">
        <v>71071</v>
      </c>
      <c r="W2726" t="s">
        <v>12638</v>
      </c>
      <c r="X2726" t="s">
        <v>12590</v>
      </c>
      <c r="Y2726">
        <v>7559</v>
      </c>
      <c r="Z2726">
        <v>2683</v>
      </c>
    </row>
    <row r="2727" spans="1:26" x14ac:dyDescent="0.25">
      <c r="A2727">
        <v>306161</v>
      </c>
      <c r="B2727">
        <v>202501</v>
      </c>
      <c r="C2727">
        <v>2</v>
      </c>
      <c r="D2727" t="s">
        <v>13109</v>
      </c>
      <c r="E2727">
        <v>4</v>
      </c>
      <c r="F2727">
        <v>758</v>
      </c>
      <c r="G2727">
        <v>182</v>
      </c>
      <c r="H2727">
        <v>27</v>
      </c>
      <c r="I2727">
        <v>9</v>
      </c>
      <c r="J2727">
        <v>1002</v>
      </c>
      <c r="K2727">
        <v>10776</v>
      </c>
      <c r="L2727">
        <v>2.5</v>
      </c>
      <c r="M2727">
        <v>0.5</v>
      </c>
      <c r="N2727">
        <v>0</v>
      </c>
      <c r="O2727">
        <v>0</v>
      </c>
      <c r="P2727">
        <v>1</v>
      </c>
      <c r="Q2727">
        <v>0</v>
      </c>
      <c r="R2727">
        <v>1</v>
      </c>
      <c r="S2727">
        <v>0</v>
      </c>
      <c r="T2727">
        <v>71590</v>
      </c>
      <c r="U2727">
        <v>71592</v>
      </c>
      <c r="V2727">
        <v>71071</v>
      </c>
      <c r="W2727" t="s">
        <v>12638</v>
      </c>
      <c r="X2727" t="s">
        <v>12590</v>
      </c>
      <c r="Y2727">
        <v>7559</v>
      </c>
      <c r="Z2727">
        <v>2683</v>
      </c>
    </row>
    <row r="2728" spans="1:26" x14ac:dyDescent="0.25">
      <c r="A2728">
        <v>306163</v>
      </c>
      <c r="B2728">
        <v>202501</v>
      </c>
      <c r="C2728">
        <v>1</v>
      </c>
      <c r="D2728" t="s">
        <v>13440</v>
      </c>
      <c r="E2728">
        <v>4</v>
      </c>
      <c r="F2728">
        <v>793</v>
      </c>
      <c r="G2728">
        <v>194</v>
      </c>
      <c r="H2728">
        <v>30</v>
      </c>
      <c r="I2728">
        <v>5</v>
      </c>
      <c r="J2728">
        <v>1282</v>
      </c>
      <c r="K2728">
        <v>1650</v>
      </c>
      <c r="L2728">
        <v>3.5</v>
      </c>
      <c r="M2728">
        <v>0.5</v>
      </c>
      <c r="N2728">
        <v>3</v>
      </c>
      <c r="O2728">
        <v>0</v>
      </c>
      <c r="P2728">
        <v>0</v>
      </c>
      <c r="Q2728">
        <v>0</v>
      </c>
      <c r="R2728">
        <v>0</v>
      </c>
      <c r="S2728">
        <v>0</v>
      </c>
      <c r="T2728">
        <v>71590</v>
      </c>
      <c r="U2728">
        <v>71607</v>
      </c>
      <c r="V2728">
        <v>700398</v>
      </c>
      <c r="W2728" t="s">
        <v>12589</v>
      </c>
      <c r="X2728" t="s">
        <v>12590</v>
      </c>
      <c r="Y2728">
        <v>0</v>
      </c>
      <c r="Z2728">
        <v>1845</v>
      </c>
    </row>
    <row r="2729" spans="1:26" x14ac:dyDescent="0.25">
      <c r="A2729">
        <v>306163</v>
      </c>
      <c r="B2729">
        <v>202501</v>
      </c>
      <c r="C2729">
        <v>2</v>
      </c>
      <c r="D2729" t="s">
        <v>13440</v>
      </c>
      <c r="E2729">
        <v>4</v>
      </c>
      <c r="F2729">
        <v>793</v>
      </c>
      <c r="G2729">
        <v>194</v>
      </c>
      <c r="H2729">
        <v>30</v>
      </c>
      <c r="I2729">
        <v>5</v>
      </c>
      <c r="J2729">
        <v>1282</v>
      </c>
      <c r="K2729">
        <v>1650</v>
      </c>
      <c r="L2729">
        <v>3.5</v>
      </c>
      <c r="M2729">
        <v>0.5</v>
      </c>
      <c r="N2729">
        <v>3</v>
      </c>
      <c r="O2729">
        <v>0</v>
      </c>
      <c r="P2729">
        <v>0</v>
      </c>
      <c r="Q2729">
        <v>0</v>
      </c>
      <c r="R2729">
        <v>0</v>
      </c>
      <c r="S2729">
        <v>0</v>
      </c>
      <c r="T2729">
        <v>71590</v>
      </c>
      <c r="U2729">
        <v>71607</v>
      </c>
      <c r="V2729">
        <v>700398</v>
      </c>
      <c r="W2729" t="s">
        <v>12589</v>
      </c>
      <c r="X2729" t="s">
        <v>12590</v>
      </c>
      <c r="Y2729">
        <v>0</v>
      </c>
      <c r="Z2729">
        <v>1845</v>
      </c>
    </row>
    <row r="2730" spans="1:26" x14ac:dyDescent="0.25">
      <c r="A2730">
        <v>306176</v>
      </c>
      <c r="B2730">
        <v>202501</v>
      </c>
      <c r="C2730">
        <v>1</v>
      </c>
      <c r="D2730" t="s">
        <v>13802</v>
      </c>
      <c r="E2730">
        <v>2</v>
      </c>
      <c r="F2730">
        <v>17</v>
      </c>
      <c r="G2730">
        <v>5</v>
      </c>
      <c r="H2730">
        <v>0</v>
      </c>
      <c r="I2730">
        <v>0</v>
      </c>
      <c r="J2730">
        <v>166599</v>
      </c>
      <c r="K2730">
        <v>1133966</v>
      </c>
      <c r="L2730">
        <v>217.5</v>
      </c>
      <c r="M2730">
        <v>50</v>
      </c>
      <c r="N2730">
        <v>67.5</v>
      </c>
      <c r="O2730">
        <v>19</v>
      </c>
      <c r="P2730">
        <v>24</v>
      </c>
      <c r="Q2730">
        <v>21</v>
      </c>
      <c r="R2730">
        <v>36</v>
      </c>
      <c r="S2730">
        <v>0</v>
      </c>
      <c r="T2730">
        <v>71590</v>
      </c>
      <c r="U2730">
        <v>71595</v>
      </c>
      <c r="V2730">
        <v>0</v>
      </c>
      <c r="W2730" t="s">
        <v>12693</v>
      </c>
      <c r="X2730" t="s">
        <v>12590</v>
      </c>
      <c r="Y2730">
        <v>215485</v>
      </c>
      <c r="Z2730">
        <v>312760</v>
      </c>
    </row>
    <row r="2731" spans="1:26" x14ac:dyDescent="0.25">
      <c r="A2731">
        <v>306176</v>
      </c>
      <c r="B2731">
        <v>202501</v>
      </c>
      <c r="C2731">
        <v>2</v>
      </c>
      <c r="D2731" t="s">
        <v>13802</v>
      </c>
      <c r="E2731">
        <v>2</v>
      </c>
      <c r="F2731">
        <v>17</v>
      </c>
      <c r="G2731">
        <v>5</v>
      </c>
      <c r="H2731">
        <v>0</v>
      </c>
      <c r="I2731">
        <v>0</v>
      </c>
      <c r="J2731">
        <v>166599</v>
      </c>
      <c r="K2731">
        <v>1133966</v>
      </c>
      <c r="L2731">
        <v>217.5</v>
      </c>
      <c r="M2731">
        <v>50</v>
      </c>
      <c r="N2731">
        <v>67.5</v>
      </c>
      <c r="O2731">
        <v>19</v>
      </c>
      <c r="P2731">
        <v>24</v>
      </c>
      <c r="Q2731">
        <v>21</v>
      </c>
      <c r="R2731">
        <v>36</v>
      </c>
      <c r="S2731">
        <v>0</v>
      </c>
      <c r="T2731">
        <v>71590</v>
      </c>
      <c r="U2731">
        <v>71595</v>
      </c>
      <c r="V2731">
        <v>0</v>
      </c>
      <c r="W2731" t="s">
        <v>12693</v>
      </c>
      <c r="X2731" t="s">
        <v>12590</v>
      </c>
      <c r="Y2731">
        <v>215485</v>
      </c>
      <c r="Z2731">
        <v>312760</v>
      </c>
    </row>
    <row r="2732" spans="1:26" x14ac:dyDescent="0.25">
      <c r="A2732">
        <v>306180</v>
      </c>
      <c r="B2732">
        <v>202501</v>
      </c>
      <c r="C2732">
        <v>1</v>
      </c>
      <c r="D2732" t="s">
        <v>13219</v>
      </c>
      <c r="E2732">
        <v>4</v>
      </c>
      <c r="F2732">
        <v>109</v>
      </c>
      <c r="G2732">
        <v>23</v>
      </c>
      <c r="H2732">
        <v>3</v>
      </c>
      <c r="I2732">
        <v>2</v>
      </c>
      <c r="J2732">
        <v>16499</v>
      </c>
      <c r="K2732">
        <v>7500</v>
      </c>
      <c r="L2732">
        <v>40.5</v>
      </c>
      <c r="M2732">
        <v>7</v>
      </c>
      <c r="N2732">
        <v>14.5</v>
      </c>
      <c r="O2732">
        <v>1</v>
      </c>
      <c r="P2732">
        <v>8.5</v>
      </c>
      <c r="Q2732">
        <v>9.5</v>
      </c>
      <c r="R2732">
        <v>0</v>
      </c>
      <c r="S2732">
        <v>0</v>
      </c>
      <c r="T2732">
        <v>71030</v>
      </c>
      <c r="U2732">
        <v>71063</v>
      </c>
      <c r="V2732">
        <v>70053</v>
      </c>
      <c r="W2732" t="s">
        <v>3624</v>
      </c>
      <c r="X2732" t="s">
        <v>12595</v>
      </c>
      <c r="Y2732">
        <v>0</v>
      </c>
      <c r="Z2732">
        <v>22784</v>
      </c>
    </row>
    <row r="2733" spans="1:26" x14ac:dyDescent="0.25">
      <c r="A2733">
        <v>306180</v>
      </c>
      <c r="B2733">
        <v>202501</v>
      </c>
      <c r="C2733">
        <v>2</v>
      </c>
      <c r="D2733" t="s">
        <v>13219</v>
      </c>
      <c r="E2733">
        <v>4</v>
      </c>
      <c r="F2733">
        <v>109</v>
      </c>
      <c r="G2733">
        <v>23</v>
      </c>
      <c r="H2733">
        <v>3</v>
      </c>
      <c r="I2733">
        <v>2</v>
      </c>
      <c r="J2733">
        <v>16499</v>
      </c>
      <c r="K2733">
        <v>7500</v>
      </c>
      <c r="L2733">
        <v>40.5</v>
      </c>
      <c r="M2733">
        <v>7</v>
      </c>
      <c r="N2733">
        <v>14.5</v>
      </c>
      <c r="O2733">
        <v>1</v>
      </c>
      <c r="P2733">
        <v>8.5</v>
      </c>
      <c r="Q2733">
        <v>9.5</v>
      </c>
      <c r="R2733">
        <v>0</v>
      </c>
      <c r="S2733">
        <v>0</v>
      </c>
      <c r="T2733">
        <v>71030</v>
      </c>
      <c r="U2733">
        <v>71063</v>
      </c>
      <c r="V2733">
        <v>70053</v>
      </c>
      <c r="W2733" t="s">
        <v>3624</v>
      </c>
      <c r="X2733" t="s">
        <v>12595</v>
      </c>
      <c r="Y2733">
        <v>0</v>
      </c>
      <c r="Z2733">
        <v>22784</v>
      </c>
    </row>
    <row r="2734" spans="1:26" x14ac:dyDescent="0.25">
      <c r="A2734">
        <v>306184</v>
      </c>
      <c r="B2734">
        <v>202501</v>
      </c>
      <c r="C2734">
        <v>1</v>
      </c>
      <c r="D2734" t="s">
        <v>13803</v>
      </c>
      <c r="E2734">
        <v>4</v>
      </c>
      <c r="F2734">
        <v>262</v>
      </c>
      <c r="G2734">
        <v>106</v>
      </c>
      <c r="H2734">
        <v>19</v>
      </c>
      <c r="I2734">
        <v>5</v>
      </c>
      <c r="J2734">
        <v>12149</v>
      </c>
      <c r="K2734">
        <v>12500</v>
      </c>
      <c r="L2734">
        <v>21</v>
      </c>
      <c r="M2734">
        <v>4</v>
      </c>
      <c r="N2734">
        <v>11</v>
      </c>
      <c r="O2734">
        <v>1.5</v>
      </c>
      <c r="P2734">
        <v>2.5</v>
      </c>
      <c r="Q2734">
        <v>1.5</v>
      </c>
      <c r="R2734">
        <v>0.5</v>
      </c>
      <c r="S2734">
        <v>0</v>
      </c>
      <c r="T2734">
        <v>71251</v>
      </c>
      <c r="U2734">
        <v>700023</v>
      </c>
      <c r="V2734">
        <v>700130</v>
      </c>
      <c r="W2734" t="s">
        <v>12679</v>
      </c>
      <c r="X2734" t="s">
        <v>13885</v>
      </c>
      <c r="Y2734">
        <v>4001</v>
      </c>
      <c r="Z2734">
        <v>16970</v>
      </c>
    </row>
    <row r="2735" spans="1:26" x14ac:dyDescent="0.25">
      <c r="A2735">
        <v>306184</v>
      </c>
      <c r="B2735">
        <v>202501</v>
      </c>
      <c r="C2735">
        <v>2</v>
      </c>
      <c r="D2735" t="s">
        <v>13803</v>
      </c>
      <c r="E2735">
        <v>4</v>
      </c>
      <c r="F2735">
        <v>262</v>
      </c>
      <c r="G2735">
        <v>106</v>
      </c>
      <c r="H2735">
        <v>19</v>
      </c>
      <c r="I2735">
        <v>5</v>
      </c>
      <c r="J2735">
        <v>12149</v>
      </c>
      <c r="K2735">
        <v>12500</v>
      </c>
      <c r="L2735">
        <v>21</v>
      </c>
      <c r="M2735">
        <v>4</v>
      </c>
      <c r="N2735">
        <v>11</v>
      </c>
      <c r="O2735">
        <v>1.5</v>
      </c>
      <c r="P2735">
        <v>2.5</v>
      </c>
      <c r="Q2735">
        <v>1.5</v>
      </c>
      <c r="R2735">
        <v>0.5</v>
      </c>
      <c r="S2735">
        <v>0</v>
      </c>
      <c r="T2735">
        <v>71251</v>
      </c>
      <c r="U2735">
        <v>700023</v>
      </c>
      <c r="V2735">
        <v>700130</v>
      </c>
      <c r="W2735" t="s">
        <v>12679</v>
      </c>
      <c r="X2735" t="s">
        <v>13885</v>
      </c>
      <c r="Y2735">
        <v>4001</v>
      </c>
      <c r="Z2735">
        <v>16970</v>
      </c>
    </row>
    <row r="2736" spans="1:26" x14ac:dyDescent="0.25">
      <c r="A2736">
        <v>306186</v>
      </c>
      <c r="B2736">
        <v>202501</v>
      </c>
      <c r="C2736">
        <v>1</v>
      </c>
      <c r="D2736" t="s">
        <v>13708</v>
      </c>
      <c r="E2736">
        <v>4</v>
      </c>
      <c r="F2736">
        <v>549</v>
      </c>
      <c r="G2736">
        <v>196</v>
      </c>
      <c r="H2736">
        <v>30</v>
      </c>
      <c r="I2736">
        <v>9</v>
      </c>
      <c r="J2736">
        <v>6971</v>
      </c>
      <c r="K2736">
        <v>6642</v>
      </c>
      <c r="L2736">
        <v>12.5</v>
      </c>
      <c r="M2736">
        <v>4</v>
      </c>
      <c r="N2736">
        <v>4</v>
      </c>
      <c r="O2736">
        <v>0</v>
      </c>
      <c r="P2736">
        <v>1.5</v>
      </c>
      <c r="Q2736">
        <v>2.5</v>
      </c>
      <c r="R2736">
        <v>0.5</v>
      </c>
      <c r="S2736">
        <v>0</v>
      </c>
      <c r="T2736">
        <v>71251</v>
      </c>
      <c r="U2736">
        <v>700023</v>
      </c>
      <c r="V2736">
        <v>71201</v>
      </c>
      <c r="W2736" t="s">
        <v>12679</v>
      </c>
      <c r="X2736" t="s">
        <v>13885</v>
      </c>
      <c r="Y2736">
        <v>0</v>
      </c>
      <c r="Z2736">
        <v>8809</v>
      </c>
    </row>
    <row r="2737" spans="1:26" x14ac:dyDescent="0.25">
      <c r="A2737">
        <v>306186</v>
      </c>
      <c r="B2737">
        <v>202501</v>
      </c>
      <c r="C2737">
        <v>2</v>
      </c>
      <c r="D2737" t="s">
        <v>13708</v>
      </c>
      <c r="E2737">
        <v>4</v>
      </c>
      <c r="F2737">
        <v>549</v>
      </c>
      <c r="G2737">
        <v>196</v>
      </c>
      <c r="H2737">
        <v>30</v>
      </c>
      <c r="I2737">
        <v>9</v>
      </c>
      <c r="J2737">
        <v>6971</v>
      </c>
      <c r="K2737">
        <v>6642</v>
      </c>
      <c r="L2737">
        <v>12.5</v>
      </c>
      <c r="M2737">
        <v>4</v>
      </c>
      <c r="N2737">
        <v>4</v>
      </c>
      <c r="O2737">
        <v>0</v>
      </c>
      <c r="P2737">
        <v>1.5</v>
      </c>
      <c r="Q2737">
        <v>2.5</v>
      </c>
      <c r="R2737">
        <v>0.5</v>
      </c>
      <c r="S2737">
        <v>0</v>
      </c>
      <c r="T2737">
        <v>71251</v>
      </c>
      <c r="U2737">
        <v>700023</v>
      </c>
      <c r="V2737">
        <v>71201</v>
      </c>
      <c r="W2737" t="s">
        <v>12679</v>
      </c>
      <c r="X2737" t="s">
        <v>13885</v>
      </c>
      <c r="Y2737">
        <v>0</v>
      </c>
      <c r="Z2737">
        <v>8809</v>
      </c>
    </row>
    <row r="2738" spans="1:26" x14ac:dyDescent="0.25">
      <c r="A2738">
        <v>306188</v>
      </c>
      <c r="B2738">
        <v>202501</v>
      </c>
      <c r="C2738">
        <v>1</v>
      </c>
      <c r="D2738" t="s">
        <v>13723</v>
      </c>
      <c r="E2738">
        <v>4</v>
      </c>
      <c r="F2738">
        <v>881</v>
      </c>
      <c r="G2738">
        <v>276</v>
      </c>
      <c r="H2738">
        <v>37</v>
      </c>
      <c r="I2738">
        <v>9</v>
      </c>
      <c r="J2738">
        <v>0</v>
      </c>
      <c r="K2738">
        <v>3600</v>
      </c>
      <c r="L2738">
        <v>0</v>
      </c>
      <c r="M2738">
        <v>0</v>
      </c>
      <c r="N2738">
        <v>0</v>
      </c>
      <c r="O2738">
        <v>0</v>
      </c>
      <c r="P2738">
        <v>0</v>
      </c>
      <c r="Q2738">
        <v>0</v>
      </c>
      <c r="R2738">
        <v>0</v>
      </c>
      <c r="S2738">
        <v>0</v>
      </c>
      <c r="T2738">
        <v>71251</v>
      </c>
      <c r="U2738">
        <v>700023</v>
      </c>
      <c r="V2738">
        <v>71212</v>
      </c>
      <c r="W2738" t="s">
        <v>12679</v>
      </c>
      <c r="X2738" t="s">
        <v>13885</v>
      </c>
      <c r="Y2738">
        <v>0</v>
      </c>
      <c r="Z2738">
        <v>360</v>
      </c>
    </row>
    <row r="2739" spans="1:26" x14ac:dyDescent="0.25">
      <c r="A2739">
        <v>306188</v>
      </c>
      <c r="B2739">
        <v>202501</v>
      </c>
      <c r="C2739">
        <v>2</v>
      </c>
      <c r="D2739" t="s">
        <v>13723</v>
      </c>
      <c r="E2739">
        <v>4</v>
      </c>
      <c r="F2739">
        <v>881</v>
      </c>
      <c r="G2739">
        <v>276</v>
      </c>
      <c r="H2739">
        <v>37</v>
      </c>
      <c r="I2739">
        <v>9</v>
      </c>
      <c r="J2739">
        <v>0</v>
      </c>
      <c r="K2739">
        <v>3600</v>
      </c>
      <c r="L2739">
        <v>0</v>
      </c>
      <c r="M2739">
        <v>0</v>
      </c>
      <c r="N2739">
        <v>0</v>
      </c>
      <c r="O2739">
        <v>0</v>
      </c>
      <c r="P2739">
        <v>0</v>
      </c>
      <c r="Q2739">
        <v>0</v>
      </c>
      <c r="R2739">
        <v>0</v>
      </c>
      <c r="S2739">
        <v>0</v>
      </c>
      <c r="T2739">
        <v>71251</v>
      </c>
      <c r="U2739">
        <v>700023</v>
      </c>
      <c r="V2739">
        <v>71212</v>
      </c>
      <c r="W2739" t="s">
        <v>12679</v>
      </c>
      <c r="X2739" t="s">
        <v>13885</v>
      </c>
      <c r="Y2739">
        <v>0</v>
      </c>
      <c r="Z2739">
        <v>360</v>
      </c>
    </row>
    <row r="2740" spans="1:26" x14ac:dyDescent="0.25">
      <c r="A2740">
        <v>306190</v>
      </c>
      <c r="B2740">
        <v>202501</v>
      </c>
      <c r="C2740">
        <v>1</v>
      </c>
      <c r="D2740" t="s">
        <v>12880</v>
      </c>
      <c r="E2740">
        <v>4</v>
      </c>
      <c r="F2740">
        <v>193</v>
      </c>
      <c r="G2740">
        <v>37</v>
      </c>
      <c r="H2740">
        <v>3</v>
      </c>
      <c r="I2740">
        <v>2</v>
      </c>
      <c r="J2740">
        <v>8311</v>
      </c>
      <c r="K2740">
        <v>44196</v>
      </c>
      <c r="L2740">
        <v>10.5</v>
      </c>
      <c r="M2740">
        <v>2</v>
      </c>
      <c r="N2740">
        <v>2.5</v>
      </c>
      <c r="O2740">
        <v>3</v>
      </c>
      <c r="P2740">
        <v>1.5</v>
      </c>
      <c r="Q2740">
        <v>0</v>
      </c>
      <c r="R2740">
        <v>1.5</v>
      </c>
      <c r="S2740">
        <v>0</v>
      </c>
      <c r="T2740">
        <v>900582</v>
      </c>
      <c r="U2740">
        <v>71270</v>
      </c>
      <c r="V2740">
        <v>70813</v>
      </c>
      <c r="W2740" t="s">
        <v>12611</v>
      </c>
      <c r="X2740" t="s">
        <v>13887</v>
      </c>
      <c r="Y2740">
        <v>9512</v>
      </c>
      <c r="Z2740">
        <v>19144</v>
      </c>
    </row>
    <row r="2741" spans="1:26" x14ac:dyDescent="0.25">
      <c r="A2741">
        <v>306190</v>
      </c>
      <c r="B2741">
        <v>202501</v>
      </c>
      <c r="C2741">
        <v>2</v>
      </c>
      <c r="D2741" t="s">
        <v>12880</v>
      </c>
      <c r="E2741">
        <v>4</v>
      </c>
      <c r="F2741">
        <v>193</v>
      </c>
      <c r="G2741">
        <v>37</v>
      </c>
      <c r="H2741">
        <v>3</v>
      </c>
      <c r="I2741">
        <v>2</v>
      </c>
      <c r="J2741">
        <v>8311</v>
      </c>
      <c r="K2741">
        <v>44196</v>
      </c>
      <c r="L2741">
        <v>10.5</v>
      </c>
      <c r="M2741">
        <v>2</v>
      </c>
      <c r="N2741">
        <v>2.5</v>
      </c>
      <c r="O2741">
        <v>3</v>
      </c>
      <c r="P2741">
        <v>1.5</v>
      </c>
      <c r="Q2741">
        <v>0</v>
      </c>
      <c r="R2741">
        <v>1.5</v>
      </c>
      <c r="S2741">
        <v>0</v>
      </c>
      <c r="T2741">
        <v>900582</v>
      </c>
      <c r="U2741">
        <v>71270</v>
      </c>
      <c r="V2741">
        <v>70813</v>
      </c>
      <c r="W2741" t="s">
        <v>12611</v>
      </c>
      <c r="X2741" t="s">
        <v>13887</v>
      </c>
      <c r="Y2741">
        <v>9512</v>
      </c>
      <c r="Z2741">
        <v>19144</v>
      </c>
    </row>
    <row r="2742" spans="1:26" x14ac:dyDescent="0.25">
      <c r="A2742">
        <v>306192</v>
      </c>
      <c r="B2742">
        <v>202501</v>
      </c>
      <c r="C2742">
        <v>1</v>
      </c>
      <c r="D2742" t="s">
        <v>13383</v>
      </c>
      <c r="E2742">
        <v>4</v>
      </c>
      <c r="F2742">
        <v>762</v>
      </c>
      <c r="G2742">
        <v>243</v>
      </c>
      <c r="H2742">
        <v>31</v>
      </c>
      <c r="I2742">
        <v>10</v>
      </c>
      <c r="J2742">
        <v>2203</v>
      </c>
      <c r="K2742">
        <v>0</v>
      </c>
      <c r="L2742">
        <v>2.5</v>
      </c>
      <c r="M2742">
        <v>1</v>
      </c>
      <c r="N2742">
        <v>0</v>
      </c>
      <c r="O2742">
        <v>0.5</v>
      </c>
      <c r="P2742">
        <v>0.5</v>
      </c>
      <c r="Q2742">
        <v>0.5</v>
      </c>
      <c r="R2742">
        <v>0</v>
      </c>
      <c r="S2742">
        <v>0</v>
      </c>
      <c r="T2742">
        <v>71251</v>
      </c>
      <c r="U2742">
        <v>71174</v>
      </c>
      <c r="V2742">
        <v>71198</v>
      </c>
      <c r="W2742" t="s">
        <v>12613</v>
      </c>
      <c r="X2742" t="s">
        <v>13885</v>
      </c>
      <c r="Y2742">
        <v>0</v>
      </c>
      <c r="Z2742">
        <v>2626</v>
      </c>
    </row>
    <row r="2743" spans="1:26" x14ac:dyDescent="0.25">
      <c r="A2743">
        <v>306192</v>
      </c>
      <c r="B2743">
        <v>202501</v>
      </c>
      <c r="C2743">
        <v>2</v>
      </c>
      <c r="D2743" t="s">
        <v>13383</v>
      </c>
      <c r="E2743">
        <v>4</v>
      </c>
      <c r="F2743">
        <v>762</v>
      </c>
      <c r="G2743">
        <v>243</v>
      </c>
      <c r="H2743">
        <v>31</v>
      </c>
      <c r="I2743">
        <v>10</v>
      </c>
      <c r="J2743">
        <v>2203</v>
      </c>
      <c r="K2743">
        <v>0</v>
      </c>
      <c r="L2743">
        <v>2.5</v>
      </c>
      <c r="M2743">
        <v>1</v>
      </c>
      <c r="N2743">
        <v>0</v>
      </c>
      <c r="O2743">
        <v>0.5</v>
      </c>
      <c r="P2743">
        <v>0.5</v>
      </c>
      <c r="Q2743">
        <v>0.5</v>
      </c>
      <c r="R2743">
        <v>0</v>
      </c>
      <c r="S2743">
        <v>0</v>
      </c>
      <c r="T2743">
        <v>71251</v>
      </c>
      <c r="U2743">
        <v>71174</v>
      </c>
      <c r="V2743">
        <v>71198</v>
      </c>
      <c r="W2743" t="s">
        <v>12613</v>
      </c>
      <c r="X2743" t="s">
        <v>13885</v>
      </c>
      <c r="Y2743">
        <v>0</v>
      </c>
      <c r="Z2743">
        <v>2626</v>
      </c>
    </row>
    <row r="2744" spans="1:26" x14ac:dyDescent="0.25">
      <c r="A2744">
        <v>306194</v>
      </c>
      <c r="B2744">
        <v>202501</v>
      </c>
      <c r="C2744">
        <v>1</v>
      </c>
      <c r="D2744" t="s">
        <v>13647</v>
      </c>
      <c r="E2744">
        <v>4</v>
      </c>
      <c r="F2744">
        <v>536</v>
      </c>
      <c r="G2744">
        <v>190</v>
      </c>
      <c r="H2744">
        <v>25</v>
      </c>
      <c r="I2744">
        <v>5</v>
      </c>
      <c r="J2744">
        <v>5220</v>
      </c>
      <c r="K2744">
        <v>13600</v>
      </c>
      <c r="L2744">
        <v>5.5</v>
      </c>
      <c r="M2744">
        <v>1</v>
      </c>
      <c r="N2744">
        <v>1</v>
      </c>
      <c r="O2744">
        <v>1.5</v>
      </c>
      <c r="P2744">
        <v>0</v>
      </c>
      <c r="Q2744">
        <v>0</v>
      </c>
      <c r="R2744">
        <v>2</v>
      </c>
      <c r="S2744">
        <v>0</v>
      </c>
      <c r="T2744">
        <v>71251</v>
      </c>
      <c r="U2744">
        <v>71174</v>
      </c>
      <c r="V2744">
        <v>71179</v>
      </c>
      <c r="W2744" t="s">
        <v>12613</v>
      </c>
      <c r="X2744" t="s">
        <v>13885</v>
      </c>
      <c r="Y2744">
        <v>0</v>
      </c>
      <c r="Z2744">
        <v>9269</v>
      </c>
    </row>
    <row r="2745" spans="1:26" x14ac:dyDescent="0.25">
      <c r="A2745">
        <v>306194</v>
      </c>
      <c r="B2745">
        <v>202501</v>
      </c>
      <c r="C2745">
        <v>2</v>
      </c>
      <c r="D2745" t="s">
        <v>13647</v>
      </c>
      <c r="E2745">
        <v>4</v>
      </c>
      <c r="F2745">
        <v>536</v>
      </c>
      <c r="G2745">
        <v>190</v>
      </c>
      <c r="H2745">
        <v>25</v>
      </c>
      <c r="I2745">
        <v>5</v>
      </c>
      <c r="J2745">
        <v>5220</v>
      </c>
      <c r="K2745">
        <v>13600</v>
      </c>
      <c r="L2745">
        <v>5.5</v>
      </c>
      <c r="M2745">
        <v>1</v>
      </c>
      <c r="N2745">
        <v>1</v>
      </c>
      <c r="O2745">
        <v>1.5</v>
      </c>
      <c r="P2745">
        <v>0</v>
      </c>
      <c r="Q2745">
        <v>0</v>
      </c>
      <c r="R2745">
        <v>2</v>
      </c>
      <c r="S2745">
        <v>0</v>
      </c>
      <c r="T2745">
        <v>71251</v>
      </c>
      <c r="U2745">
        <v>71174</v>
      </c>
      <c r="V2745">
        <v>71179</v>
      </c>
      <c r="W2745" t="s">
        <v>12613</v>
      </c>
      <c r="X2745" t="s">
        <v>13885</v>
      </c>
      <c r="Y2745">
        <v>0</v>
      </c>
      <c r="Z2745">
        <v>9269</v>
      </c>
    </row>
    <row r="2746" spans="1:26" x14ac:dyDescent="0.25">
      <c r="A2746">
        <v>306196</v>
      </c>
      <c r="B2746">
        <v>202501</v>
      </c>
      <c r="C2746">
        <v>1</v>
      </c>
      <c r="D2746" t="s">
        <v>13804</v>
      </c>
      <c r="E2746">
        <v>4</v>
      </c>
      <c r="F2746">
        <v>388</v>
      </c>
      <c r="G2746">
        <v>147</v>
      </c>
      <c r="H2746">
        <v>17</v>
      </c>
      <c r="I2746">
        <v>5</v>
      </c>
      <c r="J2746">
        <v>7594</v>
      </c>
      <c r="K2746">
        <v>11272</v>
      </c>
      <c r="L2746">
        <v>6.5</v>
      </c>
      <c r="M2746">
        <v>2.5</v>
      </c>
      <c r="N2746">
        <v>0</v>
      </c>
      <c r="O2746">
        <v>1.5</v>
      </c>
      <c r="P2746">
        <v>0.5</v>
      </c>
      <c r="Q2746">
        <v>2</v>
      </c>
      <c r="R2746">
        <v>0</v>
      </c>
      <c r="S2746">
        <v>0</v>
      </c>
      <c r="T2746">
        <v>71251</v>
      </c>
      <c r="U2746">
        <v>70930</v>
      </c>
      <c r="V2746">
        <v>71397</v>
      </c>
      <c r="W2746" t="s">
        <v>12618</v>
      </c>
      <c r="X2746" t="s">
        <v>13885</v>
      </c>
      <c r="Y2746">
        <v>0</v>
      </c>
      <c r="Z2746">
        <v>13345</v>
      </c>
    </row>
    <row r="2747" spans="1:26" x14ac:dyDescent="0.25">
      <c r="A2747">
        <v>306196</v>
      </c>
      <c r="B2747">
        <v>202501</v>
      </c>
      <c r="C2747">
        <v>2</v>
      </c>
      <c r="D2747" t="s">
        <v>13804</v>
      </c>
      <c r="E2747">
        <v>4</v>
      </c>
      <c r="F2747">
        <v>388</v>
      </c>
      <c r="G2747">
        <v>147</v>
      </c>
      <c r="H2747">
        <v>17</v>
      </c>
      <c r="I2747">
        <v>5</v>
      </c>
      <c r="J2747">
        <v>7594</v>
      </c>
      <c r="K2747">
        <v>11272</v>
      </c>
      <c r="L2747">
        <v>6.5</v>
      </c>
      <c r="M2747">
        <v>2.5</v>
      </c>
      <c r="N2747">
        <v>0</v>
      </c>
      <c r="O2747">
        <v>1.5</v>
      </c>
      <c r="P2747">
        <v>0.5</v>
      </c>
      <c r="Q2747">
        <v>2</v>
      </c>
      <c r="R2747">
        <v>0</v>
      </c>
      <c r="S2747">
        <v>0</v>
      </c>
      <c r="T2747">
        <v>71251</v>
      </c>
      <c r="U2747">
        <v>70930</v>
      </c>
      <c r="V2747">
        <v>71397</v>
      </c>
      <c r="W2747" t="s">
        <v>12618</v>
      </c>
      <c r="X2747" t="s">
        <v>13885</v>
      </c>
      <c r="Y2747">
        <v>0</v>
      </c>
      <c r="Z2747">
        <v>13345</v>
      </c>
    </row>
    <row r="2748" spans="1:26" x14ac:dyDescent="0.25">
      <c r="A2748">
        <v>306198</v>
      </c>
      <c r="B2748">
        <v>202501</v>
      </c>
      <c r="C2748">
        <v>1</v>
      </c>
      <c r="D2748" t="s">
        <v>13751</v>
      </c>
      <c r="E2748">
        <v>4</v>
      </c>
      <c r="F2748">
        <v>130</v>
      </c>
      <c r="G2748">
        <v>51</v>
      </c>
      <c r="H2748">
        <v>5</v>
      </c>
      <c r="I2748">
        <v>2</v>
      </c>
      <c r="J2748">
        <v>17377</v>
      </c>
      <c r="K2748">
        <v>2400</v>
      </c>
      <c r="L2748">
        <v>22</v>
      </c>
      <c r="M2748">
        <v>8.5</v>
      </c>
      <c r="N2748">
        <v>7.5</v>
      </c>
      <c r="O2748">
        <v>5</v>
      </c>
      <c r="P2748">
        <v>0</v>
      </c>
      <c r="Q2748">
        <v>0</v>
      </c>
      <c r="R2748">
        <v>1</v>
      </c>
      <c r="S2748">
        <v>0</v>
      </c>
      <c r="T2748">
        <v>71251</v>
      </c>
      <c r="U2748">
        <v>70930</v>
      </c>
      <c r="V2748">
        <v>71399</v>
      </c>
      <c r="W2748" t="s">
        <v>12618</v>
      </c>
      <c r="X2748" t="s">
        <v>13885</v>
      </c>
      <c r="Y2748">
        <v>4735</v>
      </c>
      <c r="Z2748">
        <v>21870</v>
      </c>
    </row>
    <row r="2749" spans="1:26" x14ac:dyDescent="0.25">
      <c r="A2749">
        <v>306198</v>
      </c>
      <c r="B2749">
        <v>202501</v>
      </c>
      <c r="C2749">
        <v>2</v>
      </c>
      <c r="D2749" t="s">
        <v>13751</v>
      </c>
      <c r="E2749">
        <v>4</v>
      </c>
      <c r="F2749">
        <v>130</v>
      </c>
      <c r="G2749">
        <v>51</v>
      </c>
      <c r="H2749">
        <v>5</v>
      </c>
      <c r="I2749">
        <v>2</v>
      </c>
      <c r="J2749">
        <v>17377</v>
      </c>
      <c r="K2749">
        <v>2400</v>
      </c>
      <c r="L2749">
        <v>22</v>
      </c>
      <c r="M2749">
        <v>8.5</v>
      </c>
      <c r="N2749">
        <v>7.5</v>
      </c>
      <c r="O2749">
        <v>5</v>
      </c>
      <c r="P2749">
        <v>0</v>
      </c>
      <c r="Q2749">
        <v>0</v>
      </c>
      <c r="R2749">
        <v>1</v>
      </c>
      <c r="S2749">
        <v>0</v>
      </c>
      <c r="T2749">
        <v>71251</v>
      </c>
      <c r="U2749">
        <v>70930</v>
      </c>
      <c r="V2749">
        <v>71399</v>
      </c>
      <c r="W2749" t="s">
        <v>12618</v>
      </c>
      <c r="X2749" t="s">
        <v>13885</v>
      </c>
      <c r="Y2749">
        <v>4735</v>
      </c>
      <c r="Z2749">
        <v>21870</v>
      </c>
    </row>
    <row r="2750" spans="1:26" x14ac:dyDescent="0.25">
      <c r="A2750">
        <v>306202</v>
      </c>
      <c r="B2750">
        <v>202501</v>
      </c>
      <c r="C2750">
        <v>1</v>
      </c>
      <c r="D2750" t="s">
        <v>13805</v>
      </c>
      <c r="E2750">
        <v>4</v>
      </c>
      <c r="F2750">
        <v>251</v>
      </c>
      <c r="G2750">
        <v>101</v>
      </c>
      <c r="H2750">
        <v>4</v>
      </c>
      <c r="I2750">
        <v>2</v>
      </c>
      <c r="J2750">
        <v>12724</v>
      </c>
      <c r="K2750">
        <v>1500</v>
      </c>
      <c r="L2750">
        <v>26</v>
      </c>
      <c r="M2750">
        <v>2.5</v>
      </c>
      <c r="N2750">
        <v>8.5</v>
      </c>
      <c r="O2750">
        <v>3.5</v>
      </c>
      <c r="P2750">
        <v>6</v>
      </c>
      <c r="Q2750">
        <v>4.5</v>
      </c>
      <c r="R2750">
        <v>1</v>
      </c>
      <c r="S2750">
        <v>0</v>
      </c>
      <c r="T2750">
        <v>71251</v>
      </c>
      <c r="U2750">
        <v>70066</v>
      </c>
      <c r="V2750">
        <v>71494</v>
      </c>
      <c r="W2750" t="s">
        <v>12627</v>
      </c>
      <c r="X2750" t="s">
        <v>13885</v>
      </c>
      <c r="Y2750">
        <v>21504</v>
      </c>
      <c r="Z2750">
        <v>17157</v>
      </c>
    </row>
    <row r="2751" spans="1:26" x14ac:dyDescent="0.25">
      <c r="A2751">
        <v>306202</v>
      </c>
      <c r="B2751">
        <v>202501</v>
      </c>
      <c r="C2751">
        <v>2</v>
      </c>
      <c r="D2751" t="s">
        <v>13805</v>
      </c>
      <c r="E2751">
        <v>4</v>
      </c>
      <c r="F2751">
        <v>251</v>
      </c>
      <c r="G2751">
        <v>101</v>
      </c>
      <c r="H2751">
        <v>4</v>
      </c>
      <c r="I2751">
        <v>2</v>
      </c>
      <c r="J2751">
        <v>12724</v>
      </c>
      <c r="K2751">
        <v>1500</v>
      </c>
      <c r="L2751">
        <v>26</v>
      </c>
      <c r="M2751">
        <v>2.5</v>
      </c>
      <c r="N2751">
        <v>8.5</v>
      </c>
      <c r="O2751">
        <v>3.5</v>
      </c>
      <c r="P2751">
        <v>6</v>
      </c>
      <c r="Q2751">
        <v>4.5</v>
      </c>
      <c r="R2751">
        <v>1</v>
      </c>
      <c r="S2751">
        <v>0</v>
      </c>
      <c r="T2751">
        <v>71251</v>
      </c>
      <c r="U2751">
        <v>70066</v>
      </c>
      <c r="V2751">
        <v>71494</v>
      </c>
      <c r="W2751" t="s">
        <v>12627</v>
      </c>
      <c r="X2751" t="s">
        <v>13885</v>
      </c>
      <c r="Y2751">
        <v>21504</v>
      </c>
      <c r="Z2751">
        <v>17157</v>
      </c>
    </row>
    <row r="2752" spans="1:26" x14ac:dyDescent="0.25">
      <c r="A2752">
        <v>306204</v>
      </c>
      <c r="B2752">
        <v>202501</v>
      </c>
      <c r="C2752">
        <v>1</v>
      </c>
      <c r="D2752" t="s">
        <v>13806</v>
      </c>
      <c r="E2752">
        <v>4</v>
      </c>
      <c r="F2752">
        <v>305</v>
      </c>
      <c r="G2752">
        <v>79</v>
      </c>
      <c r="H2752">
        <v>12</v>
      </c>
      <c r="I2752">
        <v>4</v>
      </c>
      <c r="J2752">
        <v>12120</v>
      </c>
      <c r="K2752">
        <v>1500</v>
      </c>
      <c r="L2752">
        <v>20.5</v>
      </c>
      <c r="M2752">
        <v>3</v>
      </c>
      <c r="N2752">
        <v>5</v>
      </c>
      <c r="O2752">
        <v>2.5</v>
      </c>
      <c r="P2752">
        <v>4</v>
      </c>
      <c r="Q2752">
        <v>5</v>
      </c>
      <c r="R2752">
        <v>1</v>
      </c>
      <c r="S2752">
        <v>0</v>
      </c>
      <c r="T2752">
        <v>71590</v>
      </c>
      <c r="U2752">
        <v>71607</v>
      </c>
      <c r="V2752">
        <v>70057</v>
      </c>
      <c r="W2752" t="s">
        <v>12589</v>
      </c>
      <c r="X2752" t="s">
        <v>12590</v>
      </c>
      <c r="Y2752">
        <v>4860</v>
      </c>
      <c r="Z2752">
        <v>15889</v>
      </c>
    </row>
    <row r="2753" spans="1:26" x14ac:dyDescent="0.25">
      <c r="A2753">
        <v>306204</v>
      </c>
      <c r="B2753">
        <v>202501</v>
      </c>
      <c r="C2753">
        <v>2</v>
      </c>
      <c r="D2753" t="s">
        <v>13806</v>
      </c>
      <c r="E2753">
        <v>4</v>
      </c>
      <c r="F2753">
        <v>305</v>
      </c>
      <c r="G2753">
        <v>79</v>
      </c>
      <c r="H2753">
        <v>12</v>
      </c>
      <c r="I2753">
        <v>4</v>
      </c>
      <c r="J2753">
        <v>12120</v>
      </c>
      <c r="K2753">
        <v>1500</v>
      </c>
      <c r="L2753">
        <v>20.5</v>
      </c>
      <c r="M2753">
        <v>3</v>
      </c>
      <c r="N2753">
        <v>5</v>
      </c>
      <c r="O2753">
        <v>2.5</v>
      </c>
      <c r="P2753">
        <v>4</v>
      </c>
      <c r="Q2753">
        <v>5</v>
      </c>
      <c r="R2753">
        <v>1</v>
      </c>
      <c r="S2753">
        <v>0</v>
      </c>
      <c r="T2753">
        <v>71590</v>
      </c>
      <c r="U2753">
        <v>71607</v>
      </c>
      <c r="V2753">
        <v>70057</v>
      </c>
      <c r="W2753" t="s">
        <v>12589</v>
      </c>
      <c r="X2753" t="s">
        <v>12590</v>
      </c>
      <c r="Y2753">
        <v>4860</v>
      </c>
      <c r="Z2753">
        <v>15889</v>
      </c>
    </row>
    <row r="2754" spans="1:26" x14ac:dyDescent="0.25">
      <c r="A2754">
        <v>306206</v>
      </c>
      <c r="B2754">
        <v>202501</v>
      </c>
      <c r="C2754">
        <v>1</v>
      </c>
      <c r="D2754" t="s">
        <v>13031</v>
      </c>
      <c r="E2754">
        <v>4</v>
      </c>
      <c r="F2754">
        <v>528</v>
      </c>
      <c r="G2754">
        <v>108</v>
      </c>
      <c r="H2754">
        <v>17</v>
      </c>
      <c r="I2754">
        <v>6</v>
      </c>
      <c r="J2754">
        <v>4524</v>
      </c>
      <c r="K2754">
        <v>45616</v>
      </c>
      <c r="L2754">
        <v>6</v>
      </c>
      <c r="M2754">
        <v>1</v>
      </c>
      <c r="N2754">
        <v>1</v>
      </c>
      <c r="O2754">
        <v>0</v>
      </c>
      <c r="P2754">
        <v>1.5</v>
      </c>
      <c r="Q2754">
        <v>0.5</v>
      </c>
      <c r="R2754">
        <v>2</v>
      </c>
      <c r="S2754">
        <v>0</v>
      </c>
      <c r="T2754">
        <v>71030</v>
      </c>
      <c r="U2754">
        <v>71024</v>
      </c>
      <c r="V2754">
        <v>70048</v>
      </c>
      <c r="W2754" t="s">
        <v>12597</v>
      </c>
      <c r="X2754" t="s">
        <v>12595</v>
      </c>
      <c r="Y2754">
        <v>0</v>
      </c>
      <c r="Z2754">
        <v>9527</v>
      </c>
    </row>
    <row r="2755" spans="1:26" x14ac:dyDescent="0.25">
      <c r="A2755">
        <v>306206</v>
      </c>
      <c r="B2755">
        <v>202501</v>
      </c>
      <c r="C2755">
        <v>2</v>
      </c>
      <c r="D2755" t="s">
        <v>13031</v>
      </c>
      <c r="E2755">
        <v>4</v>
      </c>
      <c r="F2755">
        <v>528</v>
      </c>
      <c r="G2755">
        <v>108</v>
      </c>
      <c r="H2755">
        <v>17</v>
      </c>
      <c r="I2755">
        <v>6</v>
      </c>
      <c r="J2755">
        <v>4524</v>
      </c>
      <c r="K2755">
        <v>45616</v>
      </c>
      <c r="L2755">
        <v>6</v>
      </c>
      <c r="M2755">
        <v>1</v>
      </c>
      <c r="N2755">
        <v>1</v>
      </c>
      <c r="O2755">
        <v>0</v>
      </c>
      <c r="P2755">
        <v>1.5</v>
      </c>
      <c r="Q2755">
        <v>0.5</v>
      </c>
      <c r="R2755">
        <v>2</v>
      </c>
      <c r="S2755">
        <v>0</v>
      </c>
      <c r="T2755">
        <v>71030</v>
      </c>
      <c r="U2755">
        <v>71024</v>
      </c>
      <c r="V2755">
        <v>70048</v>
      </c>
      <c r="W2755" t="s">
        <v>12597</v>
      </c>
      <c r="X2755" t="s">
        <v>12595</v>
      </c>
      <c r="Y2755">
        <v>0</v>
      </c>
      <c r="Z2755">
        <v>9527</v>
      </c>
    </row>
    <row r="2756" spans="1:26" x14ac:dyDescent="0.25">
      <c r="A2756">
        <v>306208</v>
      </c>
      <c r="B2756">
        <v>202501</v>
      </c>
      <c r="C2756">
        <v>1</v>
      </c>
      <c r="D2756" t="s">
        <v>13347</v>
      </c>
      <c r="E2756">
        <v>4</v>
      </c>
      <c r="F2756">
        <v>771</v>
      </c>
      <c r="G2756">
        <v>165</v>
      </c>
      <c r="H2756">
        <v>23</v>
      </c>
      <c r="I2756">
        <v>6</v>
      </c>
      <c r="J2756">
        <v>1110</v>
      </c>
      <c r="K2756">
        <v>5702</v>
      </c>
      <c r="L2756">
        <v>5.5</v>
      </c>
      <c r="M2756">
        <v>0</v>
      </c>
      <c r="N2756">
        <v>0.5</v>
      </c>
      <c r="O2756">
        <v>0</v>
      </c>
      <c r="P2756">
        <v>3</v>
      </c>
      <c r="Q2756">
        <v>1</v>
      </c>
      <c r="R2756">
        <v>1</v>
      </c>
      <c r="S2756">
        <v>0</v>
      </c>
      <c r="T2756">
        <v>900582</v>
      </c>
      <c r="U2756">
        <v>71159</v>
      </c>
      <c r="V2756">
        <v>71274</v>
      </c>
      <c r="W2756" t="s">
        <v>12629</v>
      </c>
      <c r="X2756" t="s">
        <v>13887</v>
      </c>
      <c r="Y2756">
        <v>0</v>
      </c>
      <c r="Z2756">
        <v>2409</v>
      </c>
    </row>
    <row r="2757" spans="1:26" x14ac:dyDescent="0.25">
      <c r="A2757">
        <v>306208</v>
      </c>
      <c r="B2757">
        <v>202501</v>
      </c>
      <c r="C2757">
        <v>2</v>
      </c>
      <c r="D2757" t="s">
        <v>13347</v>
      </c>
      <c r="E2757">
        <v>4</v>
      </c>
      <c r="F2757">
        <v>771</v>
      </c>
      <c r="G2757">
        <v>165</v>
      </c>
      <c r="H2757">
        <v>23</v>
      </c>
      <c r="I2757">
        <v>6</v>
      </c>
      <c r="J2757">
        <v>1110</v>
      </c>
      <c r="K2757">
        <v>5702</v>
      </c>
      <c r="L2757">
        <v>5.5</v>
      </c>
      <c r="M2757">
        <v>0</v>
      </c>
      <c r="N2757">
        <v>0.5</v>
      </c>
      <c r="O2757">
        <v>0</v>
      </c>
      <c r="P2757">
        <v>3</v>
      </c>
      <c r="Q2757">
        <v>1</v>
      </c>
      <c r="R2757">
        <v>1</v>
      </c>
      <c r="S2757">
        <v>0</v>
      </c>
      <c r="T2757">
        <v>900582</v>
      </c>
      <c r="U2757">
        <v>71159</v>
      </c>
      <c r="V2757">
        <v>71274</v>
      </c>
      <c r="W2757" t="s">
        <v>12629</v>
      </c>
      <c r="X2757" t="s">
        <v>13887</v>
      </c>
      <c r="Y2757">
        <v>0</v>
      </c>
      <c r="Z2757">
        <v>2409</v>
      </c>
    </row>
    <row r="2758" spans="1:26" x14ac:dyDescent="0.25">
      <c r="A2758">
        <v>306210</v>
      </c>
      <c r="B2758">
        <v>202501</v>
      </c>
      <c r="C2758">
        <v>1</v>
      </c>
      <c r="D2758" t="s">
        <v>13096</v>
      </c>
      <c r="E2758">
        <v>4</v>
      </c>
      <c r="F2758">
        <v>498</v>
      </c>
      <c r="G2758">
        <v>178</v>
      </c>
      <c r="H2758">
        <v>12</v>
      </c>
      <c r="I2758">
        <v>7</v>
      </c>
      <c r="J2758">
        <v>7938</v>
      </c>
      <c r="K2758">
        <v>8000</v>
      </c>
      <c r="L2758">
        <v>16</v>
      </c>
      <c r="M2758">
        <v>3</v>
      </c>
      <c r="N2758">
        <v>2</v>
      </c>
      <c r="O2758">
        <v>1.5</v>
      </c>
      <c r="P2758">
        <v>6.5</v>
      </c>
      <c r="Q2758">
        <v>3</v>
      </c>
      <c r="R2758">
        <v>0</v>
      </c>
      <c r="S2758">
        <v>0</v>
      </c>
      <c r="T2758">
        <v>71251</v>
      </c>
      <c r="U2758">
        <v>70066</v>
      </c>
      <c r="V2758">
        <v>71494</v>
      </c>
      <c r="W2758" t="s">
        <v>12627</v>
      </c>
      <c r="X2758" t="s">
        <v>13885</v>
      </c>
      <c r="Y2758">
        <v>0</v>
      </c>
      <c r="Z2758">
        <v>10421</v>
      </c>
    </row>
    <row r="2759" spans="1:26" x14ac:dyDescent="0.25">
      <c r="A2759">
        <v>306210</v>
      </c>
      <c r="B2759">
        <v>202501</v>
      </c>
      <c r="C2759">
        <v>2</v>
      </c>
      <c r="D2759" t="s">
        <v>13096</v>
      </c>
      <c r="E2759">
        <v>4</v>
      </c>
      <c r="F2759">
        <v>498</v>
      </c>
      <c r="G2759">
        <v>178</v>
      </c>
      <c r="H2759">
        <v>12</v>
      </c>
      <c r="I2759">
        <v>7</v>
      </c>
      <c r="J2759">
        <v>7938</v>
      </c>
      <c r="K2759">
        <v>8000</v>
      </c>
      <c r="L2759">
        <v>16</v>
      </c>
      <c r="M2759">
        <v>3</v>
      </c>
      <c r="N2759">
        <v>2</v>
      </c>
      <c r="O2759">
        <v>1.5</v>
      </c>
      <c r="P2759">
        <v>6.5</v>
      </c>
      <c r="Q2759">
        <v>3</v>
      </c>
      <c r="R2759">
        <v>0</v>
      </c>
      <c r="S2759">
        <v>0</v>
      </c>
      <c r="T2759">
        <v>71251</v>
      </c>
      <c r="U2759">
        <v>70066</v>
      </c>
      <c r="V2759">
        <v>71494</v>
      </c>
      <c r="W2759" t="s">
        <v>12627</v>
      </c>
      <c r="X2759" t="s">
        <v>13885</v>
      </c>
      <c r="Y2759">
        <v>0</v>
      </c>
      <c r="Z2759">
        <v>10421</v>
      </c>
    </row>
    <row r="2760" spans="1:26" x14ac:dyDescent="0.25">
      <c r="A2760">
        <v>306212</v>
      </c>
      <c r="B2760">
        <v>202501</v>
      </c>
      <c r="C2760">
        <v>1</v>
      </c>
      <c r="D2760" t="s">
        <v>13063</v>
      </c>
      <c r="E2760">
        <v>4</v>
      </c>
      <c r="F2760">
        <v>145</v>
      </c>
      <c r="G2760">
        <v>27</v>
      </c>
      <c r="H2760">
        <v>3</v>
      </c>
      <c r="I2760">
        <v>1</v>
      </c>
      <c r="J2760">
        <v>14029</v>
      </c>
      <c r="K2760">
        <v>10000</v>
      </c>
      <c r="L2760">
        <v>13.5</v>
      </c>
      <c r="M2760">
        <v>2.5</v>
      </c>
      <c r="N2760">
        <v>5</v>
      </c>
      <c r="O2760">
        <v>3.5</v>
      </c>
      <c r="P2760">
        <v>1</v>
      </c>
      <c r="Q2760">
        <v>1</v>
      </c>
      <c r="R2760">
        <v>0.5</v>
      </c>
      <c r="S2760">
        <v>0</v>
      </c>
      <c r="T2760">
        <v>900582</v>
      </c>
      <c r="U2760">
        <v>71276</v>
      </c>
      <c r="V2760">
        <v>70082</v>
      </c>
      <c r="W2760" t="s">
        <v>12631</v>
      </c>
      <c r="X2760" t="s">
        <v>13887</v>
      </c>
      <c r="Y2760">
        <v>11131</v>
      </c>
      <c r="Z2760">
        <v>20941</v>
      </c>
    </row>
    <row r="2761" spans="1:26" x14ac:dyDescent="0.25">
      <c r="A2761">
        <v>306212</v>
      </c>
      <c r="B2761">
        <v>202501</v>
      </c>
      <c r="C2761">
        <v>2</v>
      </c>
      <c r="D2761" t="s">
        <v>13063</v>
      </c>
      <c r="E2761">
        <v>4</v>
      </c>
      <c r="F2761">
        <v>145</v>
      </c>
      <c r="G2761">
        <v>27</v>
      </c>
      <c r="H2761">
        <v>3</v>
      </c>
      <c r="I2761">
        <v>1</v>
      </c>
      <c r="J2761">
        <v>14029</v>
      </c>
      <c r="K2761">
        <v>10000</v>
      </c>
      <c r="L2761">
        <v>13.5</v>
      </c>
      <c r="M2761">
        <v>2.5</v>
      </c>
      <c r="N2761">
        <v>5</v>
      </c>
      <c r="O2761">
        <v>3.5</v>
      </c>
      <c r="P2761">
        <v>1</v>
      </c>
      <c r="Q2761">
        <v>1</v>
      </c>
      <c r="R2761">
        <v>0.5</v>
      </c>
      <c r="S2761">
        <v>0</v>
      </c>
      <c r="T2761">
        <v>900582</v>
      </c>
      <c r="U2761">
        <v>71276</v>
      </c>
      <c r="V2761">
        <v>70082</v>
      </c>
      <c r="W2761" t="s">
        <v>12631</v>
      </c>
      <c r="X2761" t="s">
        <v>13887</v>
      </c>
      <c r="Y2761">
        <v>11131</v>
      </c>
      <c r="Z2761">
        <v>20941</v>
      </c>
    </row>
    <row r="2762" spans="1:26" x14ac:dyDescent="0.25">
      <c r="A2762">
        <v>306214</v>
      </c>
      <c r="B2762">
        <v>202501</v>
      </c>
      <c r="C2762">
        <v>1</v>
      </c>
      <c r="D2762" t="s">
        <v>13339</v>
      </c>
      <c r="E2762">
        <v>4</v>
      </c>
      <c r="F2762">
        <v>189</v>
      </c>
      <c r="G2762">
        <v>49</v>
      </c>
      <c r="H2762">
        <v>8</v>
      </c>
      <c r="I2762">
        <v>4</v>
      </c>
      <c r="J2762">
        <v>12964</v>
      </c>
      <c r="K2762">
        <v>47543</v>
      </c>
      <c r="L2762">
        <v>24.5</v>
      </c>
      <c r="M2762">
        <v>6</v>
      </c>
      <c r="N2762">
        <v>9</v>
      </c>
      <c r="O2762">
        <v>0</v>
      </c>
      <c r="P2762">
        <v>5</v>
      </c>
      <c r="Q2762">
        <v>4</v>
      </c>
      <c r="R2762">
        <v>0.5</v>
      </c>
      <c r="S2762">
        <v>0</v>
      </c>
      <c r="T2762">
        <v>71590</v>
      </c>
      <c r="U2762">
        <v>71591</v>
      </c>
      <c r="V2762">
        <v>70522</v>
      </c>
      <c r="W2762" t="s">
        <v>13888</v>
      </c>
      <c r="X2762" t="s">
        <v>12590</v>
      </c>
      <c r="Y2762">
        <v>0</v>
      </c>
      <c r="Z2762">
        <v>19366</v>
      </c>
    </row>
    <row r="2763" spans="1:26" x14ac:dyDescent="0.25">
      <c r="A2763">
        <v>306214</v>
      </c>
      <c r="B2763">
        <v>202501</v>
      </c>
      <c r="C2763">
        <v>2</v>
      </c>
      <c r="D2763" t="s">
        <v>13339</v>
      </c>
      <c r="E2763">
        <v>4</v>
      </c>
      <c r="F2763">
        <v>189</v>
      </c>
      <c r="G2763">
        <v>49</v>
      </c>
      <c r="H2763">
        <v>8</v>
      </c>
      <c r="I2763">
        <v>4</v>
      </c>
      <c r="J2763">
        <v>12964</v>
      </c>
      <c r="K2763">
        <v>47543</v>
      </c>
      <c r="L2763">
        <v>24.5</v>
      </c>
      <c r="M2763">
        <v>6</v>
      </c>
      <c r="N2763">
        <v>9</v>
      </c>
      <c r="O2763">
        <v>0</v>
      </c>
      <c r="P2763">
        <v>5</v>
      </c>
      <c r="Q2763">
        <v>4</v>
      </c>
      <c r="R2763">
        <v>0.5</v>
      </c>
      <c r="S2763">
        <v>0</v>
      </c>
      <c r="T2763">
        <v>71590</v>
      </c>
      <c r="U2763">
        <v>71591</v>
      </c>
      <c r="V2763">
        <v>70522</v>
      </c>
      <c r="W2763" t="s">
        <v>13888</v>
      </c>
      <c r="X2763" t="s">
        <v>12590</v>
      </c>
      <c r="Y2763">
        <v>0</v>
      </c>
      <c r="Z2763">
        <v>19366</v>
      </c>
    </row>
    <row r="2764" spans="1:26" x14ac:dyDescent="0.25">
      <c r="A2764">
        <v>306216</v>
      </c>
      <c r="B2764">
        <v>202501</v>
      </c>
      <c r="C2764">
        <v>1</v>
      </c>
      <c r="D2764" t="s">
        <v>13435</v>
      </c>
      <c r="E2764">
        <v>4</v>
      </c>
      <c r="F2764">
        <v>650</v>
      </c>
      <c r="G2764">
        <v>143</v>
      </c>
      <c r="H2764">
        <v>15</v>
      </c>
      <c r="I2764">
        <v>5</v>
      </c>
      <c r="J2764">
        <v>3407</v>
      </c>
      <c r="K2764">
        <v>7487</v>
      </c>
      <c r="L2764">
        <v>8</v>
      </c>
      <c r="M2764">
        <v>3</v>
      </c>
      <c r="N2764">
        <v>1</v>
      </c>
      <c r="O2764">
        <v>0</v>
      </c>
      <c r="P2764">
        <v>1</v>
      </c>
      <c r="Q2764">
        <v>2</v>
      </c>
      <c r="R2764">
        <v>1</v>
      </c>
      <c r="S2764">
        <v>0</v>
      </c>
      <c r="T2764">
        <v>71030</v>
      </c>
      <c r="U2764">
        <v>71505</v>
      </c>
      <c r="V2764">
        <v>700076</v>
      </c>
      <c r="W2764" t="s">
        <v>12648</v>
      </c>
      <c r="X2764" t="s">
        <v>12595</v>
      </c>
      <c r="Y2764">
        <v>0</v>
      </c>
      <c r="Z2764">
        <v>5972</v>
      </c>
    </row>
    <row r="2765" spans="1:26" x14ac:dyDescent="0.25">
      <c r="A2765">
        <v>306216</v>
      </c>
      <c r="B2765">
        <v>202501</v>
      </c>
      <c r="C2765">
        <v>2</v>
      </c>
      <c r="D2765" t="s">
        <v>13435</v>
      </c>
      <c r="E2765">
        <v>4</v>
      </c>
      <c r="F2765">
        <v>650</v>
      </c>
      <c r="G2765">
        <v>143</v>
      </c>
      <c r="H2765">
        <v>15</v>
      </c>
      <c r="I2765">
        <v>5</v>
      </c>
      <c r="J2765">
        <v>3407</v>
      </c>
      <c r="K2765">
        <v>7487</v>
      </c>
      <c r="L2765">
        <v>8</v>
      </c>
      <c r="M2765">
        <v>3</v>
      </c>
      <c r="N2765">
        <v>1</v>
      </c>
      <c r="O2765">
        <v>0</v>
      </c>
      <c r="P2765">
        <v>1</v>
      </c>
      <c r="Q2765">
        <v>2</v>
      </c>
      <c r="R2765">
        <v>1</v>
      </c>
      <c r="S2765">
        <v>0</v>
      </c>
      <c r="T2765">
        <v>71030</v>
      </c>
      <c r="U2765">
        <v>71505</v>
      </c>
      <c r="V2765">
        <v>700076</v>
      </c>
      <c r="W2765" t="s">
        <v>12648</v>
      </c>
      <c r="X2765" t="s">
        <v>12595</v>
      </c>
      <c r="Y2765">
        <v>0</v>
      </c>
      <c r="Z2765">
        <v>5972</v>
      </c>
    </row>
    <row r="2766" spans="1:26" x14ac:dyDescent="0.25">
      <c r="A2766">
        <v>306218</v>
      </c>
      <c r="B2766">
        <v>202501</v>
      </c>
      <c r="C2766">
        <v>1</v>
      </c>
      <c r="D2766" t="s">
        <v>13637</v>
      </c>
      <c r="E2766">
        <v>4</v>
      </c>
      <c r="F2766">
        <v>916</v>
      </c>
      <c r="G2766">
        <v>290</v>
      </c>
      <c r="H2766">
        <v>38</v>
      </c>
      <c r="I2766">
        <v>10</v>
      </c>
      <c r="J2766">
        <v>0</v>
      </c>
      <c r="K2766">
        <v>0</v>
      </c>
      <c r="L2766">
        <v>0</v>
      </c>
      <c r="M2766">
        <v>0</v>
      </c>
      <c r="N2766">
        <v>0</v>
      </c>
      <c r="O2766">
        <v>0</v>
      </c>
      <c r="P2766">
        <v>0</v>
      </c>
      <c r="Q2766">
        <v>0</v>
      </c>
      <c r="R2766">
        <v>0</v>
      </c>
      <c r="S2766">
        <v>0</v>
      </c>
      <c r="T2766">
        <v>71251</v>
      </c>
      <c r="U2766">
        <v>700023</v>
      </c>
      <c r="V2766">
        <v>700130</v>
      </c>
      <c r="W2766" t="s">
        <v>12679</v>
      </c>
      <c r="X2766" t="s">
        <v>13885</v>
      </c>
      <c r="Y2766">
        <v>0</v>
      </c>
      <c r="Z2766">
        <v>0</v>
      </c>
    </row>
    <row r="2767" spans="1:26" x14ac:dyDescent="0.25">
      <c r="A2767">
        <v>306218</v>
      </c>
      <c r="B2767">
        <v>202501</v>
      </c>
      <c r="C2767">
        <v>2</v>
      </c>
      <c r="D2767" t="s">
        <v>13637</v>
      </c>
      <c r="E2767">
        <v>4</v>
      </c>
      <c r="F2767">
        <v>916</v>
      </c>
      <c r="G2767">
        <v>290</v>
      </c>
      <c r="H2767">
        <v>38</v>
      </c>
      <c r="I2767">
        <v>10</v>
      </c>
      <c r="J2767">
        <v>0</v>
      </c>
      <c r="K2767">
        <v>0</v>
      </c>
      <c r="L2767">
        <v>0</v>
      </c>
      <c r="M2767">
        <v>0</v>
      </c>
      <c r="N2767">
        <v>0</v>
      </c>
      <c r="O2767">
        <v>0</v>
      </c>
      <c r="P2767">
        <v>0</v>
      </c>
      <c r="Q2767">
        <v>0</v>
      </c>
      <c r="R2767">
        <v>0</v>
      </c>
      <c r="S2767">
        <v>0</v>
      </c>
      <c r="T2767">
        <v>71251</v>
      </c>
      <c r="U2767">
        <v>700023</v>
      </c>
      <c r="V2767">
        <v>700130</v>
      </c>
      <c r="W2767" t="s">
        <v>12679</v>
      </c>
      <c r="X2767" t="s">
        <v>13885</v>
      </c>
      <c r="Y2767">
        <v>0</v>
      </c>
      <c r="Z2767">
        <v>0</v>
      </c>
    </row>
    <row r="2768" spans="1:26" x14ac:dyDescent="0.25">
      <c r="A2768">
        <v>306220</v>
      </c>
      <c r="B2768">
        <v>202501</v>
      </c>
      <c r="C2768">
        <v>1</v>
      </c>
      <c r="D2768" t="s">
        <v>13556</v>
      </c>
      <c r="E2768">
        <v>4</v>
      </c>
      <c r="F2768">
        <v>365</v>
      </c>
      <c r="G2768">
        <v>135</v>
      </c>
      <c r="H2768">
        <v>15</v>
      </c>
      <c r="I2768">
        <v>7</v>
      </c>
      <c r="J2768">
        <v>12451</v>
      </c>
      <c r="K2768">
        <v>0</v>
      </c>
      <c r="L2768">
        <v>15.5</v>
      </c>
      <c r="M2768">
        <v>6.5</v>
      </c>
      <c r="N2768">
        <v>3</v>
      </c>
      <c r="O2768">
        <v>0.5</v>
      </c>
      <c r="P2768">
        <v>4</v>
      </c>
      <c r="Q2768">
        <v>1.5</v>
      </c>
      <c r="R2768">
        <v>0</v>
      </c>
      <c r="S2768">
        <v>0</v>
      </c>
      <c r="T2768">
        <v>71251</v>
      </c>
      <c r="U2768">
        <v>70930</v>
      </c>
      <c r="V2768">
        <v>71399</v>
      </c>
      <c r="W2768" t="s">
        <v>12618</v>
      </c>
      <c r="X2768" t="s">
        <v>13885</v>
      </c>
      <c r="Y2768">
        <v>0</v>
      </c>
      <c r="Z2768">
        <v>13925</v>
      </c>
    </row>
    <row r="2769" spans="1:26" x14ac:dyDescent="0.25">
      <c r="A2769">
        <v>306220</v>
      </c>
      <c r="B2769">
        <v>202501</v>
      </c>
      <c r="C2769">
        <v>2</v>
      </c>
      <c r="D2769" t="s">
        <v>13556</v>
      </c>
      <c r="E2769">
        <v>4</v>
      </c>
      <c r="F2769">
        <v>365</v>
      </c>
      <c r="G2769">
        <v>135</v>
      </c>
      <c r="H2769">
        <v>15</v>
      </c>
      <c r="I2769">
        <v>7</v>
      </c>
      <c r="J2769">
        <v>12451</v>
      </c>
      <c r="K2769">
        <v>0</v>
      </c>
      <c r="L2769">
        <v>15.5</v>
      </c>
      <c r="M2769">
        <v>6.5</v>
      </c>
      <c r="N2769">
        <v>3</v>
      </c>
      <c r="O2769">
        <v>0.5</v>
      </c>
      <c r="P2769">
        <v>4</v>
      </c>
      <c r="Q2769">
        <v>1.5</v>
      </c>
      <c r="R2769">
        <v>0</v>
      </c>
      <c r="S2769">
        <v>0</v>
      </c>
      <c r="T2769">
        <v>71251</v>
      </c>
      <c r="U2769">
        <v>70930</v>
      </c>
      <c r="V2769">
        <v>71399</v>
      </c>
      <c r="W2769" t="s">
        <v>12618</v>
      </c>
      <c r="X2769" t="s">
        <v>13885</v>
      </c>
      <c r="Y2769">
        <v>0</v>
      </c>
      <c r="Z2769">
        <v>13925</v>
      </c>
    </row>
    <row r="2770" spans="1:26" x14ac:dyDescent="0.25">
      <c r="A2770">
        <v>306222</v>
      </c>
      <c r="B2770">
        <v>202501</v>
      </c>
      <c r="C2770">
        <v>1</v>
      </c>
      <c r="D2770" t="s">
        <v>13399</v>
      </c>
      <c r="E2770">
        <v>4</v>
      </c>
      <c r="F2770">
        <v>559</v>
      </c>
      <c r="G2770">
        <v>116</v>
      </c>
      <c r="H2770">
        <v>16</v>
      </c>
      <c r="I2770">
        <v>3</v>
      </c>
      <c r="J2770">
        <v>5136</v>
      </c>
      <c r="K2770">
        <v>25000</v>
      </c>
      <c r="L2770">
        <v>3</v>
      </c>
      <c r="M2770">
        <v>2.5</v>
      </c>
      <c r="N2770">
        <v>0</v>
      </c>
      <c r="O2770">
        <v>0</v>
      </c>
      <c r="P2770">
        <v>0</v>
      </c>
      <c r="Q2770">
        <v>0.5</v>
      </c>
      <c r="R2770">
        <v>0</v>
      </c>
      <c r="S2770">
        <v>0</v>
      </c>
      <c r="T2770">
        <v>71030</v>
      </c>
      <c r="U2770">
        <v>71063</v>
      </c>
      <c r="V2770">
        <v>71064</v>
      </c>
      <c r="W2770" t="s">
        <v>3624</v>
      </c>
      <c r="X2770" t="s">
        <v>12595</v>
      </c>
      <c r="Y2770">
        <v>0</v>
      </c>
      <c r="Z2770">
        <v>8509</v>
      </c>
    </row>
    <row r="2771" spans="1:26" x14ac:dyDescent="0.25">
      <c r="A2771">
        <v>306222</v>
      </c>
      <c r="B2771">
        <v>202501</v>
      </c>
      <c r="C2771">
        <v>2</v>
      </c>
      <c r="D2771" t="s">
        <v>13399</v>
      </c>
      <c r="E2771">
        <v>4</v>
      </c>
      <c r="F2771">
        <v>559</v>
      </c>
      <c r="G2771">
        <v>116</v>
      </c>
      <c r="H2771">
        <v>16</v>
      </c>
      <c r="I2771">
        <v>3</v>
      </c>
      <c r="J2771">
        <v>5136</v>
      </c>
      <c r="K2771">
        <v>25000</v>
      </c>
      <c r="L2771">
        <v>3</v>
      </c>
      <c r="M2771">
        <v>2.5</v>
      </c>
      <c r="N2771">
        <v>0</v>
      </c>
      <c r="O2771">
        <v>0</v>
      </c>
      <c r="P2771">
        <v>0</v>
      </c>
      <c r="Q2771">
        <v>0.5</v>
      </c>
      <c r="R2771">
        <v>0</v>
      </c>
      <c r="S2771">
        <v>0</v>
      </c>
      <c r="T2771">
        <v>71030</v>
      </c>
      <c r="U2771">
        <v>71063</v>
      </c>
      <c r="V2771">
        <v>71064</v>
      </c>
      <c r="W2771" t="s">
        <v>3624</v>
      </c>
      <c r="X2771" t="s">
        <v>12595</v>
      </c>
      <c r="Y2771">
        <v>0</v>
      </c>
      <c r="Z2771">
        <v>8509</v>
      </c>
    </row>
    <row r="2772" spans="1:26" x14ac:dyDescent="0.25">
      <c r="A2772">
        <v>306226</v>
      </c>
      <c r="B2772">
        <v>202501</v>
      </c>
      <c r="C2772">
        <v>1</v>
      </c>
      <c r="D2772" t="s">
        <v>13621</v>
      </c>
      <c r="E2772">
        <v>4</v>
      </c>
      <c r="F2772">
        <v>548</v>
      </c>
      <c r="G2772">
        <v>195</v>
      </c>
      <c r="H2772">
        <v>12</v>
      </c>
      <c r="I2772">
        <v>8</v>
      </c>
      <c r="J2772">
        <v>6572</v>
      </c>
      <c r="K2772">
        <v>3150</v>
      </c>
      <c r="L2772">
        <v>8</v>
      </c>
      <c r="M2772">
        <v>4</v>
      </c>
      <c r="N2772">
        <v>4</v>
      </c>
      <c r="O2772">
        <v>0</v>
      </c>
      <c r="P2772">
        <v>0</v>
      </c>
      <c r="Q2772">
        <v>0</v>
      </c>
      <c r="R2772">
        <v>0</v>
      </c>
      <c r="S2772">
        <v>0</v>
      </c>
      <c r="T2772">
        <v>71251</v>
      </c>
      <c r="U2772">
        <v>71252</v>
      </c>
      <c r="V2772">
        <v>71394</v>
      </c>
      <c r="W2772" t="s">
        <v>12592</v>
      </c>
      <c r="X2772" t="s">
        <v>13885</v>
      </c>
      <c r="Y2772">
        <v>0</v>
      </c>
      <c r="Z2772">
        <v>8899</v>
      </c>
    </row>
    <row r="2773" spans="1:26" x14ac:dyDescent="0.25">
      <c r="A2773">
        <v>306226</v>
      </c>
      <c r="B2773">
        <v>202501</v>
      </c>
      <c r="C2773">
        <v>2</v>
      </c>
      <c r="D2773" t="s">
        <v>13621</v>
      </c>
      <c r="E2773">
        <v>4</v>
      </c>
      <c r="F2773">
        <v>548</v>
      </c>
      <c r="G2773">
        <v>195</v>
      </c>
      <c r="H2773">
        <v>12</v>
      </c>
      <c r="I2773">
        <v>8</v>
      </c>
      <c r="J2773">
        <v>6572</v>
      </c>
      <c r="K2773">
        <v>3150</v>
      </c>
      <c r="L2773">
        <v>8</v>
      </c>
      <c r="M2773">
        <v>4</v>
      </c>
      <c r="N2773">
        <v>4</v>
      </c>
      <c r="O2773">
        <v>0</v>
      </c>
      <c r="P2773">
        <v>0</v>
      </c>
      <c r="Q2773">
        <v>0</v>
      </c>
      <c r="R2773">
        <v>0</v>
      </c>
      <c r="S2773">
        <v>0</v>
      </c>
      <c r="T2773">
        <v>71251</v>
      </c>
      <c r="U2773">
        <v>71252</v>
      </c>
      <c r="V2773">
        <v>71394</v>
      </c>
      <c r="W2773" t="s">
        <v>12592</v>
      </c>
      <c r="X2773" t="s">
        <v>13885</v>
      </c>
      <c r="Y2773">
        <v>0</v>
      </c>
      <c r="Z2773">
        <v>8899</v>
      </c>
    </row>
    <row r="2774" spans="1:26" x14ac:dyDescent="0.25">
      <c r="A2774">
        <v>306228</v>
      </c>
      <c r="B2774">
        <v>202501</v>
      </c>
      <c r="C2774">
        <v>1</v>
      </c>
      <c r="D2774" t="s">
        <v>12676</v>
      </c>
      <c r="E2774">
        <v>4</v>
      </c>
      <c r="F2774">
        <v>889</v>
      </c>
      <c r="G2774">
        <v>215</v>
      </c>
      <c r="H2774">
        <v>39</v>
      </c>
      <c r="I2774">
        <v>8</v>
      </c>
      <c r="J2774">
        <v>0</v>
      </c>
      <c r="K2774">
        <v>2500</v>
      </c>
      <c r="L2774">
        <v>0.5</v>
      </c>
      <c r="M2774">
        <v>0</v>
      </c>
      <c r="N2774">
        <v>0</v>
      </c>
      <c r="O2774">
        <v>0</v>
      </c>
      <c r="P2774">
        <v>0</v>
      </c>
      <c r="Q2774">
        <v>0</v>
      </c>
      <c r="R2774">
        <v>0.5</v>
      </c>
      <c r="S2774">
        <v>0</v>
      </c>
      <c r="T2774">
        <v>71030</v>
      </c>
      <c r="U2774">
        <v>71031</v>
      </c>
      <c r="V2774">
        <v>71015</v>
      </c>
      <c r="W2774" t="s">
        <v>12596</v>
      </c>
      <c r="X2774" t="s">
        <v>12595</v>
      </c>
      <c r="Y2774">
        <v>0</v>
      </c>
      <c r="Z2774">
        <v>250</v>
      </c>
    </row>
    <row r="2775" spans="1:26" x14ac:dyDescent="0.25">
      <c r="A2775">
        <v>306228</v>
      </c>
      <c r="B2775">
        <v>202501</v>
      </c>
      <c r="C2775">
        <v>2</v>
      </c>
      <c r="D2775" t="s">
        <v>12676</v>
      </c>
      <c r="E2775">
        <v>4</v>
      </c>
      <c r="F2775">
        <v>889</v>
      </c>
      <c r="G2775">
        <v>215</v>
      </c>
      <c r="H2775">
        <v>39</v>
      </c>
      <c r="I2775">
        <v>8</v>
      </c>
      <c r="J2775">
        <v>0</v>
      </c>
      <c r="K2775">
        <v>2500</v>
      </c>
      <c r="L2775">
        <v>0.5</v>
      </c>
      <c r="M2775">
        <v>0</v>
      </c>
      <c r="N2775">
        <v>0</v>
      </c>
      <c r="O2775">
        <v>0</v>
      </c>
      <c r="P2775">
        <v>0</v>
      </c>
      <c r="Q2775">
        <v>0</v>
      </c>
      <c r="R2775">
        <v>0.5</v>
      </c>
      <c r="S2775">
        <v>0</v>
      </c>
      <c r="T2775">
        <v>71030</v>
      </c>
      <c r="U2775">
        <v>71031</v>
      </c>
      <c r="V2775">
        <v>71015</v>
      </c>
      <c r="W2775" t="s">
        <v>12596</v>
      </c>
      <c r="X2775" t="s">
        <v>12595</v>
      </c>
      <c r="Y2775">
        <v>0</v>
      </c>
      <c r="Z2775">
        <v>250</v>
      </c>
    </row>
    <row r="2776" spans="1:26" x14ac:dyDescent="0.25">
      <c r="A2776">
        <v>306230</v>
      </c>
      <c r="B2776">
        <v>202501</v>
      </c>
      <c r="C2776">
        <v>1</v>
      </c>
      <c r="D2776" t="s">
        <v>12849</v>
      </c>
      <c r="E2776">
        <v>4</v>
      </c>
      <c r="F2776">
        <v>26</v>
      </c>
      <c r="G2776">
        <v>11</v>
      </c>
      <c r="H2776">
        <v>4</v>
      </c>
      <c r="I2776">
        <v>2</v>
      </c>
      <c r="J2776">
        <v>15240</v>
      </c>
      <c r="K2776">
        <v>178000</v>
      </c>
      <c r="L2776">
        <v>6</v>
      </c>
      <c r="M2776">
        <v>2</v>
      </c>
      <c r="N2776">
        <v>0</v>
      </c>
      <c r="O2776">
        <v>1</v>
      </c>
      <c r="P2776">
        <v>0</v>
      </c>
      <c r="Q2776">
        <v>0</v>
      </c>
      <c r="R2776">
        <v>3</v>
      </c>
      <c r="S2776">
        <v>0</v>
      </c>
      <c r="T2776">
        <v>71251</v>
      </c>
      <c r="U2776">
        <v>71174</v>
      </c>
      <c r="V2776">
        <v>71194</v>
      </c>
      <c r="W2776" t="s">
        <v>12613</v>
      </c>
      <c r="X2776" t="s">
        <v>13885</v>
      </c>
      <c r="Y2776">
        <v>0</v>
      </c>
      <c r="Z2776">
        <v>33508</v>
      </c>
    </row>
    <row r="2777" spans="1:26" x14ac:dyDescent="0.25">
      <c r="A2777">
        <v>306230</v>
      </c>
      <c r="B2777">
        <v>202501</v>
      </c>
      <c r="C2777">
        <v>2</v>
      </c>
      <c r="D2777" t="s">
        <v>12849</v>
      </c>
      <c r="E2777">
        <v>4</v>
      </c>
      <c r="F2777">
        <v>26</v>
      </c>
      <c r="G2777">
        <v>11</v>
      </c>
      <c r="H2777">
        <v>4</v>
      </c>
      <c r="I2777">
        <v>2</v>
      </c>
      <c r="J2777">
        <v>15240</v>
      </c>
      <c r="K2777">
        <v>178000</v>
      </c>
      <c r="L2777">
        <v>6</v>
      </c>
      <c r="M2777">
        <v>2</v>
      </c>
      <c r="N2777">
        <v>0</v>
      </c>
      <c r="O2777">
        <v>1</v>
      </c>
      <c r="P2777">
        <v>0</v>
      </c>
      <c r="Q2777">
        <v>0</v>
      </c>
      <c r="R2777">
        <v>3</v>
      </c>
      <c r="S2777">
        <v>0</v>
      </c>
      <c r="T2777">
        <v>71251</v>
      </c>
      <c r="U2777">
        <v>71174</v>
      </c>
      <c r="V2777">
        <v>71194</v>
      </c>
      <c r="W2777" t="s">
        <v>12613</v>
      </c>
      <c r="X2777" t="s">
        <v>13885</v>
      </c>
      <c r="Y2777">
        <v>0</v>
      </c>
      <c r="Z2777">
        <v>33508</v>
      </c>
    </row>
    <row r="2778" spans="1:26" x14ac:dyDescent="0.25">
      <c r="A2778">
        <v>306232</v>
      </c>
      <c r="B2778">
        <v>202501</v>
      </c>
      <c r="C2778">
        <v>1</v>
      </c>
      <c r="D2778" t="s">
        <v>13807</v>
      </c>
      <c r="E2778">
        <v>4</v>
      </c>
      <c r="F2778">
        <v>867</v>
      </c>
      <c r="G2778">
        <v>207</v>
      </c>
      <c r="H2778">
        <v>28</v>
      </c>
      <c r="I2778">
        <v>9</v>
      </c>
      <c r="J2778">
        <v>113</v>
      </c>
      <c r="K2778">
        <v>3959</v>
      </c>
      <c r="L2778">
        <v>0.5</v>
      </c>
      <c r="M2778">
        <v>0</v>
      </c>
      <c r="N2778">
        <v>0</v>
      </c>
      <c r="O2778">
        <v>0</v>
      </c>
      <c r="P2778">
        <v>0</v>
      </c>
      <c r="Q2778">
        <v>0.5</v>
      </c>
      <c r="R2778">
        <v>0</v>
      </c>
      <c r="S2778">
        <v>0</v>
      </c>
      <c r="T2778">
        <v>71030</v>
      </c>
      <c r="U2778">
        <v>71063</v>
      </c>
      <c r="V2778">
        <v>71064</v>
      </c>
      <c r="W2778" t="s">
        <v>3624</v>
      </c>
      <c r="X2778" t="s">
        <v>12595</v>
      </c>
      <c r="Y2778">
        <v>0</v>
      </c>
      <c r="Z2778">
        <v>537</v>
      </c>
    </row>
    <row r="2779" spans="1:26" x14ac:dyDescent="0.25">
      <c r="A2779">
        <v>306232</v>
      </c>
      <c r="B2779">
        <v>202501</v>
      </c>
      <c r="C2779">
        <v>2</v>
      </c>
      <c r="D2779" t="s">
        <v>13807</v>
      </c>
      <c r="E2779">
        <v>4</v>
      </c>
      <c r="F2779">
        <v>867</v>
      </c>
      <c r="G2779">
        <v>207</v>
      </c>
      <c r="H2779">
        <v>28</v>
      </c>
      <c r="I2779">
        <v>9</v>
      </c>
      <c r="J2779">
        <v>113</v>
      </c>
      <c r="K2779">
        <v>3959</v>
      </c>
      <c r="L2779">
        <v>0.5</v>
      </c>
      <c r="M2779">
        <v>0</v>
      </c>
      <c r="N2779">
        <v>0</v>
      </c>
      <c r="O2779">
        <v>0</v>
      </c>
      <c r="P2779">
        <v>0</v>
      </c>
      <c r="Q2779">
        <v>0.5</v>
      </c>
      <c r="R2779">
        <v>0</v>
      </c>
      <c r="S2779">
        <v>0</v>
      </c>
      <c r="T2779">
        <v>71030</v>
      </c>
      <c r="U2779">
        <v>71063</v>
      </c>
      <c r="V2779">
        <v>71064</v>
      </c>
      <c r="W2779" t="s">
        <v>3624</v>
      </c>
      <c r="X2779" t="s">
        <v>12595</v>
      </c>
      <c r="Y2779">
        <v>0</v>
      </c>
      <c r="Z2779">
        <v>537</v>
      </c>
    </row>
    <row r="2780" spans="1:26" x14ac:dyDescent="0.25">
      <c r="A2780">
        <v>306234</v>
      </c>
      <c r="B2780">
        <v>202501</v>
      </c>
      <c r="C2780">
        <v>1</v>
      </c>
      <c r="D2780" t="s">
        <v>13411</v>
      </c>
      <c r="E2780">
        <v>4</v>
      </c>
      <c r="F2780">
        <v>531</v>
      </c>
      <c r="G2780">
        <v>187</v>
      </c>
      <c r="H2780">
        <v>23</v>
      </c>
      <c r="I2780">
        <v>7</v>
      </c>
      <c r="J2780">
        <v>7551</v>
      </c>
      <c r="K2780">
        <v>3500</v>
      </c>
      <c r="L2780">
        <v>19.5</v>
      </c>
      <c r="M2780">
        <v>1</v>
      </c>
      <c r="N2780">
        <v>2.5</v>
      </c>
      <c r="O2780">
        <v>1.5</v>
      </c>
      <c r="P2780">
        <v>2.5</v>
      </c>
      <c r="Q2780">
        <v>11</v>
      </c>
      <c r="R2780">
        <v>1</v>
      </c>
      <c r="S2780">
        <v>0</v>
      </c>
      <c r="T2780">
        <v>71251</v>
      </c>
      <c r="U2780">
        <v>71174</v>
      </c>
      <c r="V2780">
        <v>71198</v>
      </c>
      <c r="W2780" t="s">
        <v>12613</v>
      </c>
      <c r="X2780" t="s">
        <v>13885</v>
      </c>
      <c r="Y2780">
        <v>0</v>
      </c>
      <c r="Z2780">
        <v>9411</v>
      </c>
    </row>
    <row r="2781" spans="1:26" x14ac:dyDescent="0.25">
      <c r="A2781">
        <v>306234</v>
      </c>
      <c r="B2781">
        <v>202501</v>
      </c>
      <c r="C2781">
        <v>2</v>
      </c>
      <c r="D2781" t="s">
        <v>13411</v>
      </c>
      <c r="E2781">
        <v>4</v>
      </c>
      <c r="F2781">
        <v>531</v>
      </c>
      <c r="G2781">
        <v>187</v>
      </c>
      <c r="H2781">
        <v>23</v>
      </c>
      <c r="I2781">
        <v>7</v>
      </c>
      <c r="J2781">
        <v>7551</v>
      </c>
      <c r="K2781">
        <v>3500</v>
      </c>
      <c r="L2781">
        <v>19.5</v>
      </c>
      <c r="M2781">
        <v>1</v>
      </c>
      <c r="N2781">
        <v>2.5</v>
      </c>
      <c r="O2781">
        <v>1.5</v>
      </c>
      <c r="P2781">
        <v>2.5</v>
      </c>
      <c r="Q2781">
        <v>11</v>
      </c>
      <c r="R2781">
        <v>1</v>
      </c>
      <c r="S2781">
        <v>0</v>
      </c>
      <c r="T2781">
        <v>71251</v>
      </c>
      <c r="U2781">
        <v>71174</v>
      </c>
      <c r="V2781">
        <v>71198</v>
      </c>
      <c r="W2781" t="s">
        <v>12613</v>
      </c>
      <c r="X2781" t="s">
        <v>13885</v>
      </c>
      <c r="Y2781">
        <v>0</v>
      </c>
      <c r="Z2781">
        <v>9411</v>
      </c>
    </row>
    <row r="2782" spans="1:26" x14ac:dyDescent="0.25">
      <c r="A2782">
        <v>306236</v>
      </c>
      <c r="B2782">
        <v>202501</v>
      </c>
      <c r="C2782">
        <v>1</v>
      </c>
      <c r="D2782" t="s">
        <v>13706</v>
      </c>
      <c r="E2782">
        <v>4</v>
      </c>
      <c r="F2782">
        <v>182</v>
      </c>
      <c r="G2782">
        <v>32</v>
      </c>
      <c r="H2782">
        <v>8</v>
      </c>
      <c r="I2782">
        <v>3</v>
      </c>
      <c r="J2782">
        <v>14676</v>
      </c>
      <c r="K2782">
        <v>0</v>
      </c>
      <c r="L2782">
        <v>23.5</v>
      </c>
      <c r="M2782">
        <v>6</v>
      </c>
      <c r="N2782">
        <v>4</v>
      </c>
      <c r="O2782">
        <v>2</v>
      </c>
      <c r="P2782">
        <v>3</v>
      </c>
      <c r="Q2782">
        <v>8.5</v>
      </c>
      <c r="R2782">
        <v>0</v>
      </c>
      <c r="S2782">
        <v>0</v>
      </c>
      <c r="T2782">
        <v>900582</v>
      </c>
      <c r="U2782">
        <v>71188</v>
      </c>
      <c r="V2782">
        <v>71938</v>
      </c>
      <c r="W2782" t="s">
        <v>12620</v>
      </c>
      <c r="X2782" t="s">
        <v>13887</v>
      </c>
      <c r="Y2782">
        <v>16112</v>
      </c>
      <c r="Z2782">
        <v>19644</v>
      </c>
    </row>
    <row r="2783" spans="1:26" x14ac:dyDescent="0.25">
      <c r="A2783">
        <v>306236</v>
      </c>
      <c r="B2783">
        <v>202501</v>
      </c>
      <c r="C2783">
        <v>2</v>
      </c>
      <c r="D2783" t="s">
        <v>13706</v>
      </c>
      <c r="E2783">
        <v>4</v>
      </c>
      <c r="F2783">
        <v>182</v>
      </c>
      <c r="G2783">
        <v>32</v>
      </c>
      <c r="H2783">
        <v>8</v>
      </c>
      <c r="I2783">
        <v>3</v>
      </c>
      <c r="J2783">
        <v>14676</v>
      </c>
      <c r="K2783">
        <v>0</v>
      </c>
      <c r="L2783">
        <v>23.5</v>
      </c>
      <c r="M2783">
        <v>6</v>
      </c>
      <c r="N2783">
        <v>4</v>
      </c>
      <c r="O2783">
        <v>2</v>
      </c>
      <c r="P2783">
        <v>3</v>
      </c>
      <c r="Q2783">
        <v>8.5</v>
      </c>
      <c r="R2783">
        <v>0</v>
      </c>
      <c r="S2783">
        <v>0</v>
      </c>
      <c r="T2783">
        <v>900582</v>
      </c>
      <c r="U2783">
        <v>71188</v>
      </c>
      <c r="V2783">
        <v>71938</v>
      </c>
      <c r="W2783" t="s">
        <v>12620</v>
      </c>
      <c r="X2783" t="s">
        <v>13887</v>
      </c>
      <c r="Y2783">
        <v>16112</v>
      </c>
      <c r="Z2783">
        <v>19644</v>
      </c>
    </row>
    <row r="2784" spans="1:26" x14ac:dyDescent="0.25">
      <c r="A2784">
        <v>306238</v>
      </c>
      <c r="B2784">
        <v>202501</v>
      </c>
      <c r="C2784">
        <v>1</v>
      </c>
      <c r="D2784" t="s">
        <v>13532</v>
      </c>
      <c r="E2784">
        <v>4</v>
      </c>
      <c r="F2784">
        <v>679</v>
      </c>
      <c r="G2784">
        <v>226</v>
      </c>
      <c r="H2784">
        <v>26</v>
      </c>
      <c r="I2784">
        <v>9</v>
      </c>
      <c r="J2784">
        <v>4429</v>
      </c>
      <c r="K2784">
        <v>0</v>
      </c>
      <c r="L2784">
        <v>5</v>
      </c>
      <c r="M2784">
        <v>1.5</v>
      </c>
      <c r="N2784">
        <v>0</v>
      </c>
      <c r="O2784">
        <v>0.5</v>
      </c>
      <c r="P2784">
        <v>1.5</v>
      </c>
      <c r="Q2784">
        <v>1.5</v>
      </c>
      <c r="R2784">
        <v>0</v>
      </c>
      <c r="S2784">
        <v>0</v>
      </c>
      <c r="T2784">
        <v>71251</v>
      </c>
      <c r="U2784">
        <v>70930</v>
      </c>
      <c r="V2784">
        <v>71399</v>
      </c>
      <c r="W2784" t="s">
        <v>12618</v>
      </c>
      <c r="X2784" t="s">
        <v>13885</v>
      </c>
      <c r="Y2784">
        <v>0</v>
      </c>
      <c r="Z2784">
        <v>4963</v>
      </c>
    </row>
    <row r="2785" spans="1:26" x14ac:dyDescent="0.25">
      <c r="A2785">
        <v>306238</v>
      </c>
      <c r="B2785">
        <v>202501</v>
      </c>
      <c r="C2785">
        <v>2</v>
      </c>
      <c r="D2785" t="s">
        <v>13532</v>
      </c>
      <c r="E2785">
        <v>4</v>
      </c>
      <c r="F2785">
        <v>679</v>
      </c>
      <c r="G2785">
        <v>226</v>
      </c>
      <c r="H2785">
        <v>26</v>
      </c>
      <c r="I2785">
        <v>9</v>
      </c>
      <c r="J2785">
        <v>4429</v>
      </c>
      <c r="K2785">
        <v>0</v>
      </c>
      <c r="L2785">
        <v>5</v>
      </c>
      <c r="M2785">
        <v>1.5</v>
      </c>
      <c r="N2785">
        <v>0</v>
      </c>
      <c r="O2785">
        <v>0.5</v>
      </c>
      <c r="P2785">
        <v>1.5</v>
      </c>
      <c r="Q2785">
        <v>1.5</v>
      </c>
      <c r="R2785">
        <v>0</v>
      </c>
      <c r="S2785">
        <v>0</v>
      </c>
      <c r="T2785">
        <v>71251</v>
      </c>
      <c r="U2785">
        <v>70930</v>
      </c>
      <c r="V2785">
        <v>71399</v>
      </c>
      <c r="W2785" t="s">
        <v>12618</v>
      </c>
      <c r="X2785" t="s">
        <v>13885</v>
      </c>
      <c r="Y2785">
        <v>0</v>
      </c>
      <c r="Z2785">
        <v>4963</v>
      </c>
    </row>
    <row r="2786" spans="1:26" x14ac:dyDescent="0.25">
      <c r="A2786">
        <v>306240</v>
      </c>
      <c r="B2786">
        <v>202501</v>
      </c>
      <c r="C2786">
        <v>1</v>
      </c>
      <c r="D2786" t="s">
        <v>12904</v>
      </c>
      <c r="E2786">
        <v>4</v>
      </c>
      <c r="F2786">
        <v>118</v>
      </c>
      <c r="G2786">
        <v>44</v>
      </c>
      <c r="H2786">
        <v>5</v>
      </c>
      <c r="I2786">
        <v>2</v>
      </c>
      <c r="J2786">
        <v>11976</v>
      </c>
      <c r="K2786">
        <v>13300</v>
      </c>
      <c r="L2786">
        <v>19</v>
      </c>
      <c r="M2786">
        <v>5</v>
      </c>
      <c r="N2786">
        <v>6</v>
      </c>
      <c r="O2786">
        <v>3</v>
      </c>
      <c r="P2786">
        <v>1</v>
      </c>
      <c r="Q2786">
        <v>3</v>
      </c>
      <c r="R2786">
        <v>1</v>
      </c>
      <c r="S2786">
        <v>0</v>
      </c>
      <c r="T2786">
        <v>71251</v>
      </c>
      <c r="U2786">
        <v>71239</v>
      </c>
      <c r="V2786">
        <v>71238</v>
      </c>
      <c r="W2786" t="s">
        <v>12650</v>
      </c>
      <c r="X2786" t="s">
        <v>13885</v>
      </c>
      <c r="Y2786">
        <v>11323</v>
      </c>
      <c r="Z2786">
        <v>22643</v>
      </c>
    </row>
    <row r="2787" spans="1:26" x14ac:dyDescent="0.25">
      <c r="A2787">
        <v>306240</v>
      </c>
      <c r="B2787">
        <v>202501</v>
      </c>
      <c r="C2787">
        <v>2</v>
      </c>
      <c r="D2787" t="s">
        <v>12904</v>
      </c>
      <c r="E2787">
        <v>4</v>
      </c>
      <c r="F2787">
        <v>118</v>
      </c>
      <c r="G2787">
        <v>44</v>
      </c>
      <c r="H2787">
        <v>5</v>
      </c>
      <c r="I2787">
        <v>2</v>
      </c>
      <c r="J2787">
        <v>11976</v>
      </c>
      <c r="K2787">
        <v>13300</v>
      </c>
      <c r="L2787">
        <v>19</v>
      </c>
      <c r="M2787">
        <v>5</v>
      </c>
      <c r="N2787">
        <v>6</v>
      </c>
      <c r="O2787">
        <v>3</v>
      </c>
      <c r="P2787">
        <v>1</v>
      </c>
      <c r="Q2787">
        <v>3</v>
      </c>
      <c r="R2787">
        <v>1</v>
      </c>
      <c r="S2787">
        <v>0</v>
      </c>
      <c r="T2787">
        <v>71251</v>
      </c>
      <c r="U2787">
        <v>71239</v>
      </c>
      <c r="V2787">
        <v>71238</v>
      </c>
      <c r="W2787" t="s">
        <v>12650</v>
      </c>
      <c r="X2787" t="s">
        <v>13885</v>
      </c>
      <c r="Y2787">
        <v>11323</v>
      </c>
      <c r="Z2787">
        <v>22643</v>
      </c>
    </row>
    <row r="2788" spans="1:26" x14ac:dyDescent="0.25">
      <c r="A2788">
        <v>306242</v>
      </c>
      <c r="B2788">
        <v>202501</v>
      </c>
      <c r="C2788">
        <v>1</v>
      </c>
      <c r="D2788" t="s">
        <v>12649</v>
      </c>
      <c r="E2788">
        <v>4</v>
      </c>
      <c r="F2788">
        <v>543</v>
      </c>
      <c r="G2788">
        <v>193</v>
      </c>
      <c r="H2788">
        <v>26</v>
      </c>
      <c r="I2788">
        <v>6</v>
      </c>
      <c r="J2788">
        <v>6735</v>
      </c>
      <c r="K2788">
        <v>4800</v>
      </c>
      <c r="L2788">
        <v>12</v>
      </c>
      <c r="M2788">
        <v>1.5</v>
      </c>
      <c r="N2788">
        <v>8.5</v>
      </c>
      <c r="O2788">
        <v>0</v>
      </c>
      <c r="P2788">
        <v>1</v>
      </c>
      <c r="Q2788">
        <v>1</v>
      </c>
      <c r="R2788">
        <v>0</v>
      </c>
      <c r="S2788">
        <v>0</v>
      </c>
      <c r="T2788">
        <v>71251</v>
      </c>
      <c r="U2788">
        <v>71239</v>
      </c>
      <c r="V2788">
        <v>71941</v>
      </c>
      <c r="W2788" t="s">
        <v>12650</v>
      </c>
      <c r="X2788" t="s">
        <v>13885</v>
      </c>
      <c r="Y2788">
        <v>0</v>
      </c>
      <c r="Z2788">
        <v>9076</v>
      </c>
    </row>
    <row r="2789" spans="1:26" x14ac:dyDescent="0.25">
      <c r="A2789">
        <v>306242</v>
      </c>
      <c r="B2789">
        <v>202501</v>
      </c>
      <c r="C2789">
        <v>2</v>
      </c>
      <c r="D2789" t="s">
        <v>12649</v>
      </c>
      <c r="E2789">
        <v>4</v>
      </c>
      <c r="F2789">
        <v>543</v>
      </c>
      <c r="G2789">
        <v>193</v>
      </c>
      <c r="H2789">
        <v>26</v>
      </c>
      <c r="I2789">
        <v>6</v>
      </c>
      <c r="J2789">
        <v>6735</v>
      </c>
      <c r="K2789">
        <v>4800</v>
      </c>
      <c r="L2789">
        <v>12</v>
      </c>
      <c r="M2789">
        <v>1.5</v>
      </c>
      <c r="N2789">
        <v>8.5</v>
      </c>
      <c r="O2789">
        <v>0</v>
      </c>
      <c r="P2789">
        <v>1</v>
      </c>
      <c r="Q2789">
        <v>1</v>
      </c>
      <c r="R2789">
        <v>0</v>
      </c>
      <c r="S2789">
        <v>0</v>
      </c>
      <c r="T2789">
        <v>71251</v>
      </c>
      <c r="U2789">
        <v>71239</v>
      </c>
      <c r="V2789">
        <v>71941</v>
      </c>
      <c r="W2789" t="s">
        <v>12650</v>
      </c>
      <c r="X2789" t="s">
        <v>13885</v>
      </c>
      <c r="Y2789">
        <v>0</v>
      </c>
      <c r="Z2789">
        <v>9076</v>
      </c>
    </row>
    <row r="2790" spans="1:26" x14ac:dyDescent="0.25">
      <c r="A2790">
        <v>306244</v>
      </c>
      <c r="B2790">
        <v>202501</v>
      </c>
      <c r="C2790">
        <v>1</v>
      </c>
      <c r="D2790" t="s">
        <v>12720</v>
      </c>
      <c r="E2790">
        <v>4</v>
      </c>
      <c r="F2790">
        <v>369</v>
      </c>
      <c r="G2790">
        <v>138</v>
      </c>
      <c r="H2790">
        <v>8</v>
      </c>
      <c r="I2790">
        <v>4</v>
      </c>
      <c r="J2790">
        <v>10136</v>
      </c>
      <c r="K2790">
        <v>8750</v>
      </c>
      <c r="L2790">
        <v>16.5</v>
      </c>
      <c r="M2790">
        <v>5.5</v>
      </c>
      <c r="N2790">
        <v>5</v>
      </c>
      <c r="O2790">
        <v>1</v>
      </c>
      <c r="P2790">
        <v>3.5</v>
      </c>
      <c r="Q2790">
        <v>1.5</v>
      </c>
      <c r="R2790">
        <v>0</v>
      </c>
      <c r="S2790">
        <v>0</v>
      </c>
      <c r="T2790">
        <v>71251</v>
      </c>
      <c r="U2790">
        <v>70066</v>
      </c>
      <c r="V2790">
        <v>71494</v>
      </c>
      <c r="W2790" t="s">
        <v>12627</v>
      </c>
      <c r="X2790" t="s">
        <v>13885</v>
      </c>
      <c r="Y2790">
        <v>0</v>
      </c>
      <c r="Z2790">
        <v>13816</v>
      </c>
    </row>
    <row r="2791" spans="1:26" x14ac:dyDescent="0.25">
      <c r="A2791">
        <v>306244</v>
      </c>
      <c r="B2791">
        <v>202501</v>
      </c>
      <c r="C2791">
        <v>2</v>
      </c>
      <c r="D2791" t="s">
        <v>12720</v>
      </c>
      <c r="E2791">
        <v>4</v>
      </c>
      <c r="F2791">
        <v>369</v>
      </c>
      <c r="G2791">
        <v>138</v>
      </c>
      <c r="H2791">
        <v>8</v>
      </c>
      <c r="I2791">
        <v>4</v>
      </c>
      <c r="J2791">
        <v>10136</v>
      </c>
      <c r="K2791">
        <v>8750</v>
      </c>
      <c r="L2791">
        <v>16.5</v>
      </c>
      <c r="M2791">
        <v>5.5</v>
      </c>
      <c r="N2791">
        <v>5</v>
      </c>
      <c r="O2791">
        <v>1</v>
      </c>
      <c r="P2791">
        <v>3.5</v>
      </c>
      <c r="Q2791">
        <v>1.5</v>
      </c>
      <c r="R2791">
        <v>0</v>
      </c>
      <c r="S2791">
        <v>0</v>
      </c>
      <c r="T2791">
        <v>71251</v>
      </c>
      <c r="U2791">
        <v>70066</v>
      </c>
      <c r="V2791">
        <v>71494</v>
      </c>
      <c r="W2791" t="s">
        <v>12627</v>
      </c>
      <c r="X2791" t="s">
        <v>13885</v>
      </c>
      <c r="Y2791">
        <v>0</v>
      </c>
      <c r="Z2791">
        <v>13816</v>
      </c>
    </row>
    <row r="2792" spans="1:26" x14ac:dyDescent="0.25">
      <c r="A2792">
        <v>306246</v>
      </c>
      <c r="B2792">
        <v>202501</v>
      </c>
      <c r="C2792">
        <v>1</v>
      </c>
      <c r="D2792" t="s">
        <v>12817</v>
      </c>
      <c r="E2792">
        <v>4</v>
      </c>
      <c r="F2792">
        <v>341</v>
      </c>
      <c r="G2792">
        <v>122</v>
      </c>
      <c r="H2792">
        <v>15</v>
      </c>
      <c r="I2792">
        <v>2</v>
      </c>
      <c r="J2792">
        <v>9331</v>
      </c>
      <c r="K2792">
        <v>2000</v>
      </c>
      <c r="L2792">
        <v>8.5</v>
      </c>
      <c r="M2792">
        <v>2.5</v>
      </c>
      <c r="N2792">
        <v>0</v>
      </c>
      <c r="O2792">
        <v>1.5</v>
      </c>
      <c r="P2792">
        <v>3.5</v>
      </c>
      <c r="Q2792">
        <v>1</v>
      </c>
      <c r="R2792">
        <v>0</v>
      </c>
      <c r="S2792">
        <v>0</v>
      </c>
      <c r="T2792">
        <v>71251</v>
      </c>
      <c r="U2792">
        <v>71174</v>
      </c>
      <c r="V2792">
        <v>71179</v>
      </c>
      <c r="W2792" t="s">
        <v>12613</v>
      </c>
      <c r="X2792" t="s">
        <v>13885</v>
      </c>
      <c r="Y2792">
        <v>0</v>
      </c>
      <c r="Z2792">
        <v>14690</v>
      </c>
    </row>
    <row r="2793" spans="1:26" x14ac:dyDescent="0.25">
      <c r="A2793">
        <v>306246</v>
      </c>
      <c r="B2793">
        <v>202501</v>
      </c>
      <c r="C2793">
        <v>2</v>
      </c>
      <c r="D2793" t="s">
        <v>12817</v>
      </c>
      <c r="E2793">
        <v>4</v>
      </c>
      <c r="F2793">
        <v>341</v>
      </c>
      <c r="G2793">
        <v>122</v>
      </c>
      <c r="H2793">
        <v>15</v>
      </c>
      <c r="I2793">
        <v>2</v>
      </c>
      <c r="J2793">
        <v>9331</v>
      </c>
      <c r="K2793">
        <v>2000</v>
      </c>
      <c r="L2793">
        <v>8.5</v>
      </c>
      <c r="M2793">
        <v>2.5</v>
      </c>
      <c r="N2793">
        <v>0</v>
      </c>
      <c r="O2793">
        <v>1.5</v>
      </c>
      <c r="P2793">
        <v>3.5</v>
      </c>
      <c r="Q2793">
        <v>1</v>
      </c>
      <c r="R2793">
        <v>0</v>
      </c>
      <c r="S2793">
        <v>0</v>
      </c>
      <c r="T2793">
        <v>71251</v>
      </c>
      <c r="U2793">
        <v>71174</v>
      </c>
      <c r="V2793">
        <v>71179</v>
      </c>
      <c r="W2793" t="s">
        <v>12613</v>
      </c>
      <c r="X2793" t="s">
        <v>13885</v>
      </c>
      <c r="Y2793">
        <v>0</v>
      </c>
      <c r="Z2793">
        <v>14690</v>
      </c>
    </row>
    <row r="2794" spans="1:26" x14ac:dyDescent="0.25">
      <c r="A2794">
        <v>306249</v>
      </c>
      <c r="B2794">
        <v>202501</v>
      </c>
      <c r="C2794">
        <v>1</v>
      </c>
      <c r="D2794" t="s">
        <v>13897</v>
      </c>
      <c r="E2794">
        <v>1</v>
      </c>
      <c r="F2794">
        <v>3</v>
      </c>
      <c r="G2794">
        <v>0</v>
      </c>
      <c r="H2794">
        <v>0</v>
      </c>
      <c r="I2794">
        <v>0</v>
      </c>
      <c r="J2794">
        <v>1620788</v>
      </c>
      <c r="K2794">
        <v>4999972</v>
      </c>
      <c r="L2794">
        <v>1647</v>
      </c>
      <c r="M2794">
        <v>422</v>
      </c>
      <c r="N2794">
        <v>436.5</v>
      </c>
      <c r="O2794">
        <v>175.5</v>
      </c>
      <c r="P2794">
        <v>196</v>
      </c>
      <c r="Q2794">
        <v>243</v>
      </c>
      <c r="R2794">
        <v>174</v>
      </c>
      <c r="S2794">
        <v>0</v>
      </c>
      <c r="T2794">
        <v>71030</v>
      </c>
      <c r="U2794">
        <v>0</v>
      </c>
      <c r="V2794">
        <v>0</v>
      </c>
      <c r="W2794" t="s">
        <v>13060</v>
      </c>
      <c r="X2794" t="s">
        <v>12595</v>
      </c>
      <c r="Y2794">
        <v>1110960</v>
      </c>
      <c r="Z2794">
        <v>2367085</v>
      </c>
    </row>
    <row r="2795" spans="1:26" x14ac:dyDescent="0.25">
      <c r="A2795">
        <v>306249</v>
      </c>
      <c r="B2795">
        <v>202501</v>
      </c>
      <c r="C2795">
        <v>2</v>
      </c>
      <c r="D2795" t="s">
        <v>13897</v>
      </c>
      <c r="E2795">
        <v>1</v>
      </c>
      <c r="F2795">
        <v>3</v>
      </c>
      <c r="G2795">
        <v>0</v>
      </c>
      <c r="H2795">
        <v>0</v>
      </c>
      <c r="I2795">
        <v>0</v>
      </c>
      <c r="J2795">
        <v>1620788</v>
      </c>
      <c r="K2795">
        <v>4999972</v>
      </c>
      <c r="L2795">
        <v>1647</v>
      </c>
      <c r="M2795">
        <v>422</v>
      </c>
      <c r="N2795">
        <v>436.5</v>
      </c>
      <c r="O2795">
        <v>175.5</v>
      </c>
      <c r="P2795">
        <v>196</v>
      </c>
      <c r="Q2795">
        <v>243</v>
      </c>
      <c r="R2795">
        <v>174</v>
      </c>
      <c r="S2795">
        <v>0</v>
      </c>
      <c r="T2795">
        <v>71030</v>
      </c>
      <c r="U2795">
        <v>0</v>
      </c>
      <c r="V2795">
        <v>0</v>
      </c>
      <c r="W2795" t="s">
        <v>13060</v>
      </c>
      <c r="X2795" t="s">
        <v>12595</v>
      </c>
      <c r="Y2795">
        <v>1110960</v>
      </c>
      <c r="Z2795">
        <v>2367085</v>
      </c>
    </row>
    <row r="2796" spans="1:26" x14ac:dyDescent="0.25">
      <c r="A2796">
        <v>306251</v>
      </c>
      <c r="B2796">
        <v>202501</v>
      </c>
      <c r="C2796">
        <v>1</v>
      </c>
      <c r="D2796" t="s">
        <v>13327</v>
      </c>
      <c r="E2796">
        <v>4</v>
      </c>
      <c r="F2796">
        <v>377</v>
      </c>
      <c r="G2796">
        <v>142</v>
      </c>
      <c r="H2796">
        <v>10</v>
      </c>
      <c r="I2796">
        <v>2</v>
      </c>
      <c r="J2796">
        <v>11205</v>
      </c>
      <c r="K2796">
        <v>11300</v>
      </c>
      <c r="L2796">
        <v>8.5</v>
      </c>
      <c r="M2796">
        <v>4.5</v>
      </c>
      <c r="N2796">
        <v>2</v>
      </c>
      <c r="O2796">
        <v>0.5</v>
      </c>
      <c r="P2796">
        <v>1.5</v>
      </c>
      <c r="Q2796">
        <v>0</v>
      </c>
      <c r="R2796">
        <v>0</v>
      </c>
      <c r="S2796">
        <v>0</v>
      </c>
      <c r="T2796">
        <v>71251</v>
      </c>
      <c r="U2796">
        <v>70066</v>
      </c>
      <c r="V2796">
        <v>71264</v>
      </c>
      <c r="W2796" t="s">
        <v>12627</v>
      </c>
      <c r="X2796" t="s">
        <v>13885</v>
      </c>
      <c r="Y2796">
        <v>9575</v>
      </c>
      <c r="Z2796">
        <v>13563</v>
      </c>
    </row>
    <row r="2797" spans="1:26" x14ac:dyDescent="0.25">
      <c r="A2797">
        <v>306251</v>
      </c>
      <c r="B2797">
        <v>202501</v>
      </c>
      <c r="C2797">
        <v>2</v>
      </c>
      <c r="D2797" t="s">
        <v>13327</v>
      </c>
      <c r="E2797">
        <v>4</v>
      </c>
      <c r="F2797">
        <v>377</v>
      </c>
      <c r="G2797">
        <v>142</v>
      </c>
      <c r="H2797">
        <v>10</v>
      </c>
      <c r="I2797">
        <v>2</v>
      </c>
      <c r="J2797">
        <v>11205</v>
      </c>
      <c r="K2797">
        <v>11300</v>
      </c>
      <c r="L2797">
        <v>8.5</v>
      </c>
      <c r="M2797">
        <v>4.5</v>
      </c>
      <c r="N2797">
        <v>2</v>
      </c>
      <c r="O2797">
        <v>0.5</v>
      </c>
      <c r="P2797">
        <v>1.5</v>
      </c>
      <c r="Q2797">
        <v>0</v>
      </c>
      <c r="R2797">
        <v>0</v>
      </c>
      <c r="S2797">
        <v>0</v>
      </c>
      <c r="T2797">
        <v>71251</v>
      </c>
      <c r="U2797">
        <v>70066</v>
      </c>
      <c r="V2797">
        <v>71264</v>
      </c>
      <c r="W2797" t="s">
        <v>12627</v>
      </c>
      <c r="X2797" t="s">
        <v>13885</v>
      </c>
      <c r="Y2797">
        <v>9575</v>
      </c>
      <c r="Z2797">
        <v>13563</v>
      </c>
    </row>
    <row r="2798" spans="1:26" x14ac:dyDescent="0.25">
      <c r="A2798">
        <v>306255</v>
      </c>
      <c r="B2798">
        <v>202501</v>
      </c>
      <c r="C2798">
        <v>1</v>
      </c>
      <c r="D2798" t="s">
        <v>13391</v>
      </c>
      <c r="E2798">
        <v>4</v>
      </c>
      <c r="F2798">
        <v>121</v>
      </c>
      <c r="G2798">
        <v>46</v>
      </c>
      <c r="H2798">
        <v>6</v>
      </c>
      <c r="I2798">
        <v>1</v>
      </c>
      <c r="J2798">
        <v>14640</v>
      </c>
      <c r="K2798">
        <v>10000</v>
      </c>
      <c r="L2798">
        <v>20.5</v>
      </c>
      <c r="M2798">
        <v>0</v>
      </c>
      <c r="N2798">
        <v>10.5</v>
      </c>
      <c r="O2798">
        <v>5</v>
      </c>
      <c r="P2798">
        <v>1.5</v>
      </c>
      <c r="Q2798">
        <v>2.5</v>
      </c>
      <c r="R2798">
        <v>1</v>
      </c>
      <c r="S2798">
        <v>0</v>
      </c>
      <c r="T2798">
        <v>71251</v>
      </c>
      <c r="U2798">
        <v>71239</v>
      </c>
      <c r="V2798">
        <v>71941</v>
      </c>
      <c r="W2798" t="s">
        <v>12650</v>
      </c>
      <c r="X2798" t="s">
        <v>13885</v>
      </c>
      <c r="Y2798">
        <v>0</v>
      </c>
      <c r="Z2798">
        <v>22447</v>
      </c>
    </row>
    <row r="2799" spans="1:26" x14ac:dyDescent="0.25">
      <c r="A2799">
        <v>306255</v>
      </c>
      <c r="B2799">
        <v>202501</v>
      </c>
      <c r="C2799">
        <v>2</v>
      </c>
      <c r="D2799" t="s">
        <v>13391</v>
      </c>
      <c r="E2799">
        <v>4</v>
      </c>
      <c r="F2799">
        <v>121</v>
      </c>
      <c r="G2799">
        <v>46</v>
      </c>
      <c r="H2799">
        <v>6</v>
      </c>
      <c r="I2799">
        <v>1</v>
      </c>
      <c r="J2799">
        <v>14640</v>
      </c>
      <c r="K2799">
        <v>10000</v>
      </c>
      <c r="L2799">
        <v>20.5</v>
      </c>
      <c r="M2799">
        <v>0</v>
      </c>
      <c r="N2799">
        <v>10.5</v>
      </c>
      <c r="O2799">
        <v>5</v>
      </c>
      <c r="P2799">
        <v>1.5</v>
      </c>
      <c r="Q2799">
        <v>2.5</v>
      </c>
      <c r="R2799">
        <v>1</v>
      </c>
      <c r="S2799">
        <v>0</v>
      </c>
      <c r="T2799">
        <v>71251</v>
      </c>
      <c r="U2799">
        <v>71239</v>
      </c>
      <c r="V2799">
        <v>71941</v>
      </c>
      <c r="W2799" t="s">
        <v>12650</v>
      </c>
      <c r="X2799" t="s">
        <v>13885</v>
      </c>
      <c r="Y2799">
        <v>0</v>
      </c>
      <c r="Z2799">
        <v>22447</v>
      </c>
    </row>
    <row r="2800" spans="1:26" x14ac:dyDescent="0.25">
      <c r="A2800">
        <v>306257</v>
      </c>
      <c r="B2800">
        <v>202501</v>
      </c>
      <c r="C2800">
        <v>1</v>
      </c>
      <c r="D2800" t="s">
        <v>12744</v>
      </c>
      <c r="E2800">
        <v>4</v>
      </c>
      <c r="F2800">
        <v>98</v>
      </c>
      <c r="G2800">
        <v>36</v>
      </c>
      <c r="H2800">
        <v>6</v>
      </c>
      <c r="I2800">
        <v>3</v>
      </c>
      <c r="J2800">
        <v>14349</v>
      </c>
      <c r="K2800">
        <v>40750</v>
      </c>
      <c r="L2800">
        <v>12.5</v>
      </c>
      <c r="M2800">
        <v>3</v>
      </c>
      <c r="N2800">
        <v>2</v>
      </c>
      <c r="O2800">
        <v>3</v>
      </c>
      <c r="P2800">
        <v>1.5</v>
      </c>
      <c r="Q2800">
        <v>2</v>
      </c>
      <c r="R2800">
        <v>1</v>
      </c>
      <c r="S2800">
        <v>0</v>
      </c>
      <c r="T2800">
        <v>71251</v>
      </c>
      <c r="U2800">
        <v>71174</v>
      </c>
      <c r="V2800">
        <v>71194</v>
      </c>
      <c r="W2800" t="s">
        <v>12613</v>
      </c>
      <c r="X2800" t="s">
        <v>13885</v>
      </c>
      <c r="Y2800">
        <v>12499</v>
      </c>
      <c r="Z2800">
        <v>23193</v>
      </c>
    </row>
    <row r="2801" spans="1:26" x14ac:dyDescent="0.25">
      <c r="A2801">
        <v>306257</v>
      </c>
      <c r="B2801">
        <v>202501</v>
      </c>
      <c r="C2801">
        <v>2</v>
      </c>
      <c r="D2801" t="s">
        <v>12744</v>
      </c>
      <c r="E2801">
        <v>4</v>
      </c>
      <c r="F2801">
        <v>98</v>
      </c>
      <c r="G2801">
        <v>36</v>
      </c>
      <c r="H2801">
        <v>6</v>
      </c>
      <c r="I2801">
        <v>3</v>
      </c>
      <c r="J2801">
        <v>14349</v>
      </c>
      <c r="K2801">
        <v>40750</v>
      </c>
      <c r="L2801">
        <v>12.5</v>
      </c>
      <c r="M2801">
        <v>3</v>
      </c>
      <c r="N2801">
        <v>2</v>
      </c>
      <c r="O2801">
        <v>3</v>
      </c>
      <c r="P2801">
        <v>1.5</v>
      </c>
      <c r="Q2801">
        <v>2</v>
      </c>
      <c r="R2801">
        <v>1</v>
      </c>
      <c r="S2801">
        <v>0</v>
      </c>
      <c r="T2801">
        <v>71251</v>
      </c>
      <c r="U2801">
        <v>71174</v>
      </c>
      <c r="V2801">
        <v>71194</v>
      </c>
      <c r="W2801" t="s">
        <v>12613</v>
      </c>
      <c r="X2801" t="s">
        <v>13885</v>
      </c>
      <c r="Y2801">
        <v>12499</v>
      </c>
      <c r="Z2801">
        <v>23193</v>
      </c>
    </row>
    <row r="2802" spans="1:26" x14ac:dyDescent="0.25">
      <c r="A2802">
        <v>306259</v>
      </c>
      <c r="B2802">
        <v>202501</v>
      </c>
      <c r="C2802">
        <v>1</v>
      </c>
      <c r="D2802" t="s">
        <v>12883</v>
      </c>
      <c r="E2802">
        <v>4</v>
      </c>
      <c r="F2802">
        <v>554</v>
      </c>
      <c r="G2802">
        <v>114</v>
      </c>
      <c r="H2802">
        <v>18</v>
      </c>
      <c r="I2802">
        <v>7</v>
      </c>
      <c r="J2802">
        <v>5766</v>
      </c>
      <c r="K2802">
        <v>3000</v>
      </c>
      <c r="L2802">
        <v>10.5</v>
      </c>
      <c r="M2802">
        <v>1</v>
      </c>
      <c r="N2802">
        <v>4.5</v>
      </c>
      <c r="O2802">
        <v>1</v>
      </c>
      <c r="P2802">
        <v>1</v>
      </c>
      <c r="Q2802">
        <v>2</v>
      </c>
      <c r="R2802">
        <v>1</v>
      </c>
      <c r="S2802">
        <v>0</v>
      </c>
      <c r="T2802">
        <v>71030</v>
      </c>
      <c r="U2802">
        <v>71024</v>
      </c>
      <c r="V2802">
        <v>71491</v>
      </c>
      <c r="W2802" t="s">
        <v>12597</v>
      </c>
      <c r="X2802" t="s">
        <v>12595</v>
      </c>
      <c r="Y2802">
        <v>6479</v>
      </c>
      <c r="Z2802">
        <v>8684</v>
      </c>
    </row>
    <row r="2803" spans="1:26" x14ac:dyDescent="0.25">
      <c r="A2803">
        <v>306259</v>
      </c>
      <c r="B2803">
        <v>202501</v>
      </c>
      <c r="C2803">
        <v>2</v>
      </c>
      <c r="D2803" t="s">
        <v>12883</v>
      </c>
      <c r="E2803">
        <v>4</v>
      </c>
      <c r="F2803">
        <v>554</v>
      </c>
      <c r="G2803">
        <v>114</v>
      </c>
      <c r="H2803">
        <v>18</v>
      </c>
      <c r="I2803">
        <v>7</v>
      </c>
      <c r="J2803">
        <v>5766</v>
      </c>
      <c r="K2803">
        <v>3000</v>
      </c>
      <c r="L2803">
        <v>10.5</v>
      </c>
      <c r="M2803">
        <v>1</v>
      </c>
      <c r="N2803">
        <v>4.5</v>
      </c>
      <c r="O2803">
        <v>1</v>
      </c>
      <c r="P2803">
        <v>1</v>
      </c>
      <c r="Q2803">
        <v>2</v>
      </c>
      <c r="R2803">
        <v>1</v>
      </c>
      <c r="S2803">
        <v>0</v>
      </c>
      <c r="T2803">
        <v>71030</v>
      </c>
      <c r="U2803">
        <v>71024</v>
      </c>
      <c r="V2803">
        <v>71491</v>
      </c>
      <c r="W2803" t="s">
        <v>12597</v>
      </c>
      <c r="X2803" t="s">
        <v>12595</v>
      </c>
      <c r="Y2803">
        <v>6479</v>
      </c>
      <c r="Z2803">
        <v>8684</v>
      </c>
    </row>
    <row r="2804" spans="1:26" x14ac:dyDescent="0.25">
      <c r="A2804">
        <v>306261</v>
      </c>
      <c r="B2804">
        <v>202501</v>
      </c>
      <c r="C2804">
        <v>1</v>
      </c>
      <c r="D2804" t="s">
        <v>12764</v>
      </c>
      <c r="E2804">
        <v>4</v>
      </c>
      <c r="F2804">
        <v>296</v>
      </c>
      <c r="G2804">
        <v>57</v>
      </c>
      <c r="H2804">
        <v>7</v>
      </c>
      <c r="I2804">
        <v>5</v>
      </c>
      <c r="J2804">
        <v>11080</v>
      </c>
      <c r="K2804">
        <v>20000</v>
      </c>
      <c r="L2804">
        <v>18</v>
      </c>
      <c r="M2804">
        <v>3</v>
      </c>
      <c r="N2804">
        <v>6</v>
      </c>
      <c r="O2804">
        <v>2</v>
      </c>
      <c r="P2804">
        <v>2</v>
      </c>
      <c r="Q2804">
        <v>4.5</v>
      </c>
      <c r="R2804">
        <v>0.5</v>
      </c>
      <c r="S2804">
        <v>0</v>
      </c>
      <c r="T2804">
        <v>71030</v>
      </c>
      <c r="U2804">
        <v>71063</v>
      </c>
      <c r="V2804">
        <v>70053</v>
      </c>
      <c r="W2804" t="s">
        <v>3624</v>
      </c>
      <c r="X2804" t="s">
        <v>12595</v>
      </c>
      <c r="Y2804">
        <v>0</v>
      </c>
      <c r="Z2804">
        <v>16139</v>
      </c>
    </row>
    <row r="2805" spans="1:26" x14ac:dyDescent="0.25">
      <c r="A2805">
        <v>306261</v>
      </c>
      <c r="B2805">
        <v>202501</v>
      </c>
      <c r="C2805">
        <v>2</v>
      </c>
      <c r="D2805" t="s">
        <v>12764</v>
      </c>
      <c r="E2805">
        <v>4</v>
      </c>
      <c r="F2805">
        <v>296</v>
      </c>
      <c r="G2805">
        <v>57</v>
      </c>
      <c r="H2805">
        <v>7</v>
      </c>
      <c r="I2805">
        <v>5</v>
      </c>
      <c r="J2805">
        <v>11080</v>
      </c>
      <c r="K2805">
        <v>20000</v>
      </c>
      <c r="L2805">
        <v>18</v>
      </c>
      <c r="M2805">
        <v>3</v>
      </c>
      <c r="N2805">
        <v>6</v>
      </c>
      <c r="O2805">
        <v>2</v>
      </c>
      <c r="P2805">
        <v>2</v>
      </c>
      <c r="Q2805">
        <v>4.5</v>
      </c>
      <c r="R2805">
        <v>0.5</v>
      </c>
      <c r="S2805">
        <v>0</v>
      </c>
      <c r="T2805">
        <v>71030</v>
      </c>
      <c r="U2805">
        <v>71063</v>
      </c>
      <c r="V2805">
        <v>70053</v>
      </c>
      <c r="W2805" t="s">
        <v>3624</v>
      </c>
      <c r="X2805" t="s">
        <v>12595</v>
      </c>
      <c r="Y2805">
        <v>0</v>
      </c>
      <c r="Z2805">
        <v>16139</v>
      </c>
    </row>
    <row r="2806" spans="1:26" x14ac:dyDescent="0.25">
      <c r="A2806">
        <v>306263</v>
      </c>
      <c r="B2806">
        <v>202501</v>
      </c>
      <c r="C2806">
        <v>1</v>
      </c>
      <c r="D2806" t="s">
        <v>13502</v>
      </c>
      <c r="E2806">
        <v>4</v>
      </c>
      <c r="F2806">
        <v>604</v>
      </c>
      <c r="G2806">
        <v>130</v>
      </c>
      <c r="H2806">
        <v>19</v>
      </c>
      <c r="I2806">
        <v>4</v>
      </c>
      <c r="J2806">
        <v>3192</v>
      </c>
      <c r="K2806">
        <v>25000</v>
      </c>
      <c r="L2806">
        <v>9</v>
      </c>
      <c r="M2806">
        <v>1</v>
      </c>
      <c r="N2806">
        <v>5.5</v>
      </c>
      <c r="O2806">
        <v>0</v>
      </c>
      <c r="P2806">
        <v>1</v>
      </c>
      <c r="Q2806">
        <v>1</v>
      </c>
      <c r="R2806">
        <v>0.5</v>
      </c>
      <c r="S2806">
        <v>0</v>
      </c>
      <c r="T2806">
        <v>71030</v>
      </c>
      <c r="U2806">
        <v>71063</v>
      </c>
      <c r="V2806">
        <v>71064</v>
      </c>
      <c r="W2806" t="s">
        <v>3624</v>
      </c>
      <c r="X2806" t="s">
        <v>12595</v>
      </c>
      <c r="Y2806">
        <v>0</v>
      </c>
      <c r="Z2806">
        <v>7140</v>
      </c>
    </row>
    <row r="2807" spans="1:26" x14ac:dyDescent="0.25">
      <c r="A2807">
        <v>306263</v>
      </c>
      <c r="B2807">
        <v>202501</v>
      </c>
      <c r="C2807">
        <v>2</v>
      </c>
      <c r="D2807" t="s">
        <v>13502</v>
      </c>
      <c r="E2807">
        <v>4</v>
      </c>
      <c r="F2807">
        <v>604</v>
      </c>
      <c r="G2807">
        <v>130</v>
      </c>
      <c r="H2807">
        <v>19</v>
      </c>
      <c r="I2807">
        <v>4</v>
      </c>
      <c r="J2807">
        <v>3192</v>
      </c>
      <c r="K2807">
        <v>25000</v>
      </c>
      <c r="L2807">
        <v>9</v>
      </c>
      <c r="M2807">
        <v>1</v>
      </c>
      <c r="N2807">
        <v>5.5</v>
      </c>
      <c r="O2807">
        <v>0</v>
      </c>
      <c r="P2807">
        <v>1</v>
      </c>
      <c r="Q2807">
        <v>1</v>
      </c>
      <c r="R2807">
        <v>0.5</v>
      </c>
      <c r="S2807">
        <v>0</v>
      </c>
      <c r="T2807">
        <v>71030</v>
      </c>
      <c r="U2807">
        <v>71063</v>
      </c>
      <c r="V2807">
        <v>71064</v>
      </c>
      <c r="W2807" t="s">
        <v>3624</v>
      </c>
      <c r="X2807" t="s">
        <v>12595</v>
      </c>
      <c r="Y2807">
        <v>0</v>
      </c>
      <c r="Z2807">
        <v>7140</v>
      </c>
    </row>
    <row r="2808" spans="1:26" x14ac:dyDescent="0.25">
      <c r="A2808">
        <v>306265</v>
      </c>
      <c r="B2808">
        <v>202501</v>
      </c>
      <c r="C2808">
        <v>1</v>
      </c>
      <c r="D2808" t="s">
        <v>13664</v>
      </c>
      <c r="E2808">
        <v>4</v>
      </c>
      <c r="F2808">
        <v>181</v>
      </c>
      <c r="G2808">
        <v>48</v>
      </c>
      <c r="H2808">
        <v>4</v>
      </c>
      <c r="I2808">
        <v>3</v>
      </c>
      <c r="J2808">
        <v>9635</v>
      </c>
      <c r="K2808">
        <v>42000</v>
      </c>
      <c r="L2808">
        <v>18</v>
      </c>
      <c r="M2808">
        <v>3</v>
      </c>
      <c r="N2808">
        <v>5</v>
      </c>
      <c r="O2808">
        <v>2</v>
      </c>
      <c r="P2808">
        <v>5</v>
      </c>
      <c r="Q2808">
        <v>1</v>
      </c>
      <c r="R2808">
        <v>2</v>
      </c>
      <c r="S2808">
        <v>0</v>
      </c>
      <c r="T2808">
        <v>71590</v>
      </c>
      <c r="U2808">
        <v>71606</v>
      </c>
      <c r="V2808">
        <v>71337</v>
      </c>
      <c r="W2808" t="s">
        <v>13891</v>
      </c>
      <c r="X2808" t="s">
        <v>12590</v>
      </c>
      <c r="Y2808">
        <v>0</v>
      </c>
      <c r="Z2808">
        <v>19650</v>
      </c>
    </row>
    <row r="2809" spans="1:26" x14ac:dyDescent="0.25">
      <c r="A2809">
        <v>306265</v>
      </c>
      <c r="B2809">
        <v>202501</v>
      </c>
      <c r="C2809">
        <v>2</v>
      </c>
      <c r="D2809" t="s">
        <v>13664</v>
      </c>
      <c r="E2809">
        <v>4</v>
      </c>
      <c r="F2809">
        <v>181</v>
      </c>
      <c r="G2809">
        <v>48</v>
      </c>
      <c r="H2809">
        <v>4</v>
      </c>
      <c r="I2809">
        <v>3</v>
      </c>
      <c r="J2809">
        <v>9635</v>
      </c>
      <c r="K2809">
        <v>42000</v>
      </c>
      <c r="L2809">
        <v>18</v>
      </c>
      <c r="M2809">
        <v>3</v>
      </c>
      <c r="N2809">
        <v>5</v>
      </c>
      <c r="O2809">
        <v>2</v>
      </c>
      <c r="P2809">
        <v>5</v>
      </c>
      <c r="Q2809">
        <v>1</v>
      </c>
      <c r="R2809">
        <v>2</v>
      </c>
      <c r="S2809">
        <v>0</v>
      </c>
      <c r="T2809">
        <v>71590</v>
      </c>
      <c r="U2809">
        <v>71606</v>
      </c>
      <c r="V2809">
        <v>71337</v>
      </c>
      <c r="W2809" t="s">
        <v>13891</v>
      </c>
      <c r="X2809" t="s">
        <v>12590</v>
      </c>
      <c r="Y2809">
        <v>0</v>
      </c>
      <c r="Z2809">
        <v>19650</v>
      </c>
    </row>
    <row r="2810" spans="1:26" x14ac:dyDescent="0.25">
      <c r="A2810">
        <v>306267</v>
      </c>
      <c r="B2810">
        <v>202501</v>
      </c>
      <c r="C2810">
        <v>1</v>
      </c>
      <c r="D2810" t="s">
        <v>13808</v>
      </c>
      <c r="E2810">
        <v>4</v>
      </c>
      <c r="F2810">
        <v>102</v>
      </c>
      <c r="G2810">
        <v>37</v>
      </c>
      <c r="H2810">
        <v>7</v>
      </c>
      <c r="I2810">
        <v>3</v>
      </c>
      <c r="J2810">
        <v>10743</v>
      </c>
      <c r="K2810">
        <v>62000</v>
      </c>
      <c r="L2810">
        <v>16.5</v>
      </c>
      <c r="M2810">
        <v>2</v>
      </c>
      <c r="N2810">
        <v>4</v>
      </c>
      <c r="O2810">
        <v>3</v>
      </c>
      <c r="P2810">
        <v>1.5</v>
      </c>
      <c r="Q2810">
        <v>5</v>
      </c>
      <c r="R2810">
        <v>1</v>
      </c>
      <c r="S2810">
        <v>0</v>
      </c>
      <c r="T2810">
        <v>71251</v>
      </c>
      <c r="U2810">
        <v>71174</v>
      </c>
      <c r="V2810">
        <v>71500</v>
      </c>
      <c r="W2810" t="s">
        <v>12613</v>
      </c>
      <c r="X2810" t="s">
        <v>13885</v>
      </c>
      <c r="Y2810">
        <v>0</v>
      </c>
      <c r="Z2810">
        <v>23111</v>
      </c>
    </row>
    <row r="2811" spans="1:26" x14ac:dyDescent="0.25">
      <c r="A2811">
        <v>306267</v>
      </c>
      <c r="B2811">
        <v>202501</v>
      </c>
      <c r="C2811">
        <v>2</v>
      </c>
      <c r="D2811" t="s">
        <v>13808</v>
      </c>
      <c r="E2811">
        <v>4</v>
      </c>
      <c r="F2811">
        <v>102</v>
      </c>
      <c r="G2811">
        <v>37</v>
      </c>
      <c r="H2811">
        <v>7</v>
      </c>
      <c r="I2811">
        <v>3</v>
      </c>
      <c r="J2811">
        <v>10743</v>
      </c>
      <c r="K2811">
        <v>62000</v>
      </c>
      <c r="L2811">
        <v>16.5</v>
      </c>
      <c r="M2811">
        <v>2</v>
      </c>
      <c r="N2811">
        <v>4</v>
      </c>
      <c r="O2811">
        <v>3</v>
      </c>
      <c r="P2811">
        <v>1.5</v>
      </c>
      <c r="Q2811">
        <v>5</v>
      </c>
      <c r="R2811">
        <v>1</v>
      </c>
      <c r="S2811">
        <v>0</v>
      </c>
      <c r="T2811">
        <v>71251</v>
      </c>
      <c r="U2811">
        <v>71174</v>
      </c>
      <c r="V2811">
        <v>71500</v>
      </c>
      <c r="W2811" t="s">
        <v>12613</v>
      </c>
      <c r="X2811" t="s">
        <v>13885</v>
      </c>
      <c r="Y2811">
        <v>0</v>
      </c>
      <c r="Z2811">
        <v>23111</v>
      </c>
    </row>
    <row r="2812" spans="1:26" x14ac:dyDescent="0.25">
      <c r="A2812">
        <v>306269</v>
      </c>
      <c r="B2812">
        <v>202501</v>
      </c>
      <c r="C2812">
        <v>1</v>
      </c>
      <c r="D2812" t="s">
        <v>12785</v>
      </c>
      <c r="E2812">
        <v>4</v>
      </c>
      <c r="F2812">
        <v>432</v>
      </c>
      <c r="G2812">
        <v>80</v>
      </c>
      <c r="H2812">
        <v>13</v>
      </c>
      <c r="I2812">
        <v>7</v>
      </c>
      <c r="J2812">
        <v>9250</v>
      </c>
      <c r="K2812">
        <v>0</v>
      </c>
      <c r="L2812">
        <v>5.5</v>
      </c>
      <c r="M2812">
        <v>2</v>
      </c>
      <c r="N2812">
        <v>2</v>
      </c>
      <c r="O2812">
        <v>1.5</v>
      </c>
      <c r="P2812">
        <v>0</v>
      </c>
      <c r="Q2812">
        <v>0</v>
      </c>
      <c r="R2812">
        <v>0</v>
      </c>
      <c r="S2812">
        <v>0</v>
      </c>
      <c r="T2812">
        <v>71030</v>
      </c>
      <c r="U2812">
        <v>71063</v>
      </c>
      <c r="V2812">
        <v>71689</v>
      </c>
      <c r="W2812" t="s">
        <v>3624</v>
      </c>
      <c r="X2812" t="s">
        <v>12595</v>
      </c>
      <c r="Y2812">
        <v>0</v>
      </c>
      <c r="Z2812">
        <v>11965</v>
      </c>
    </row>
    <row r="2813" spans="1:26" x14ac:dyDescent="0.25">
      <c r="A2813">
        <v>306269</v>
      </c>
      <c r="B2813">
        <v>202501</v>
      </c>
      <c r="C2813">
        <v>2</v>
      </c>
      <c r="D2813" t="s">
        <v>12785</v>
      </c>
      <c r="E2813">
        <v>4</v>
      </c>
      <c r="F2813">
        <v>432</v>
      </c>
      <c r="G2813">
        <v>80</v>
      </c>
      <c r="H2813">
        <v>13</v>
      </c>
      <c r="I2813">
        <v>7</v>
      </c>
      <c r="J2813">
        <v>9250</v>
      </c>
      <c r="K2813">
        <v>0</v>
      </c>
      <c r="L2813">
        <v>5.5</v>
      </c>
      <c r="M2813">
        <v>2</v>
      </c>
      <c r="N2813">
        <v>2</v>
      </c>
      <c r="O2813">
        <v>1.5</v>
      </c>
      <c r="P2813">
        <v>0</v>
      </c>
      <c r="Q2813">
        <v>0</v>
      </c>
      <c r="R2813">
        <v>0</v>
      </c>
      <c r="S2813">
        <v>0</v>
      </c>
      <c r="T2813">
        <v>71030</v>
      </c>
      <c r="U2813">
        <v>71063</v>
      </c>
      <c r="V2813">
        <v>71689</v>
      </c>
      <c r="W2813" t="s">
        <v>3624</v>
      </c>
      <c r="X2813" t="s">
        <v>12595</v>
      </c>
      <c r="Y2813">
        <v>0</v>
      </c>
      <c r="Z2813">
        <v>11965</v>
      </c>
    </row>
    <row r="2814" spans="1:26" x14ac:dyDescent="0.25">
      <c r="A2814">
        <v>306271</v>
      </c>
      <c r="B2814">
        <v>202501</v>
      </c>
      <c r="C2814">
        <v>1</v>
      </c>
      <c r="D2814" t="s">
        <v>13734</v>
      </c>
      <c r="E2814">
        <v>4</v>
      </c>
      <c r="F2814">
        <v>731</v>
      </c>
      <c r="G2814">
        <v>166</v>
      </c>
      <c r="H2814">
        <v>19</v>
      </c>
      <c r="I2814">
        <v>5</v>
      </c>
      <c r="J2814">
        <v>2451</v>
      </c>
      <c r="K2814">
        <v>0</v>
      </c>
      <c r="L2814">
        <v>5</v>
      </c>
      <c r="M2814">
        <v>2</v>
      </c>
      <c r="N2814">
        <v>1</v>
      </c>
      <c r="O2814">
        <v>0</v>
      </c>
      <c r="P2814">
        <v>0</v>
      </c>
      <c r="Q2814">
        <v>2</v>
      </c>
      <c r="R2814">
        <v>0</v>
      </c>
      <c r="S2814">
        <v>0</v>
      </c>
      <c r="T2814">
        <v>71030</v>
      </c>
      <c r="U2814">
        <v>71505</v>
      </c>
      <c r="V2814">
        <v>71517</v>
      </c>
      <c r="W2814" t="s">
        <v>12648</v>
      </c>
      <c r="X2814" t="s">
        <v>12595</v>
      </c>
      <c r="Y2814">
        <v>133705</v>
      </c>
      <c r="Z2814">
        <v>3411</v>
      </c>
    </row>
    <row r="2815" spans="1:26" x14ac:dyDescent="0.25">
      <c r="A2815">
        <v>306271</v>
      </c>
      <c r="B2815">
        <v>202501</v>
      </c>
      <c r="C2815">
        <v>2</v>
      </c>
      <c r="D2815" t="s">
        <v>13734</v>
      </c>
      <c r="E2815">
        <v>4</v>
      </c>
      <c r="F2815">
        <v>731</v>
      </c>
      <c r="G2815">
        <v>166</v>
      </c>
      <c r="H2815">
        <v>19</v>
      </c>
      <c r="I2815">
        <v>5</v>
      </c>
      <c r="J2815">
        <v>2451</v>
      </c>
      <c r="K2815">
        <v>0</v>
      </c>
      <c r="L2815">
        <v>5</v>
      </c>
      <c r="M2815">
        <v>2</v>
      </c>
      <c r="N2815">
        <v>1</v>
      </c>
      <c r="O2815">
        <v>0</v>
      </c>
      <c r="P2815">
        <v>0</v>
      </c>
      <c r="Q2815">
        <v>2</v>
      </c>
      <c r="R2815">
        <v>0</v>
      </c>
      <c r="S2815">
        <v>0</v>
      </c>
      <c r="T2815">
        <v>71030</v>
      </c>
      <c r="U2815">
        <v>71505</v>
      </c>
      <c r="V2815">
        <v>71517</v>
      </c>
      <c r="W2815" t="s">
        <v>12648</v>
      </c>
      <c r="X2815" t="s">
        <v>12595</v>
      </c>
      <c r="Y2815">
        <v>133705</v>
      </c>
      <c r="Z2815">
        <v>3411</v>
      </c>
    </row>
    <row r="2816" spans="1:26" x14ac:dyDescent="0.25">
      <c r="A2816">
        <v>306273</v>
      </c>
      <c r="B2816">
        <v>202501</v>
      </c>
      <c r="C2816">
        <v>1</v>
      </c>
      <c r="D2816" t="s">
        <v>12944</v>
      </c>
      <c r="E2816">
        <v>4</v>
      </c>
      <c r="F2816">
        <v>796</v>
      </c>
      <c r="G2816">
        <v>182</v>
      </c>
      <c r="H2816">
        <v>36</v>
      </c>
      <c r="I2816">
        <v>11</v>
      </c>
      <c r="J2816">
        <v>1311</v>
      </c>
      <c r="K2816">
        <v>0</v>
      </c>
      <c r="L2816">
        <v>3.5</v>
      </c>
      <c r="M2816">
        <v>0.5</v>
      </c>
      <c r="N2816">
        <v>2</v>
      </c>
      <c r="O2816">
        <v>0.5</v>
      </c>
      <c r="P2816">
        <v>0.5</v>
      </c>
      <c r="Q2816">
        <v>0</v>
      </c>
      <c r="R2816">
        <v>0</v>
      </c>
      <c r="S2816">
        <v>0</v>
      </c>
      <c r="T2816">
        <v>71030</v>
      </c>
      <c r="U2816">
        <v>71031</v>
      </c>
      <c r="V2816">
        <v>71033</v>
      </c>
      <c r="W2816" t="s">
        <v>12596</v>
      </c>
      <c r="X2816" t="s">
        <v>12595</v>
      </c>
      <c r="Y2816">
        <v>0</v>
      </c>
      <c r="Z2816">
        <v>1757</v>
      </c>
    </row>
    <row r="2817" spans="1:26" x14ac:dyDescent="0.25">
      <c r="A2817">
        <v>306273</v>
      </c>
      <c r="B2817">
        <v>202501</v>
      </c>
      <c r="C2817">
        <v>2</v>
      </c>
      <c r="D2817" t="s">
        <v>12944</v>
      </c>
      <c r="E2817">
        <v>4</v>
      </c>
      <c r="F2817">
        <v>796</v>
      </c>
      <c r="G2817">
        <v>182</v>
      </c>
      <c r="H2817">
        <v>36</v>
      </c>
      <c r="I2817">
        <v>11</v>
      </c>
      <c r="J2817">
        <v>1311</v>
      </c>
      <c r="K2817">
        <v>0</v>
      </c>
      <c r="L2817">
        <v>3.5</v>
      </c>
      <c r="M2817">
        <v>0.5</v>
      </c>
      <c r="N2817">
        <v>2</v>
      </c>
      <c r="O2817">
        <v>0.5</v>
      </c>
      <c r="P2817">
        <v>0.5</v>
      </c>
      <c r="Q2817">
        <v>0</v>
      </c>
      <c r="R2817">
        <v>0</v>
      </c>
      <c r="S2817">
        <v>0</v>
      </c>
      <c r="T2817">
        <v>71030</v>
      </c>
      <c r="U2817">
        <v>71031</v>
      </c>
      <c r="V2817">
        <v>71033</v>
      </c>
      <c r="W2817" t="s">
        <v>12596</v>
      </c>
      <c r="X2817" t="s">
        <v>12595</v>
      </c>
      <c r="Y2817">
        <v>0</v>
      </c>
      <c r="Z2817">
        <v>1757</v>
      </c>
    </row>
    <row r="2818" spans="1:26" x14ac:dyDescent="0.25">
      <c r="A2818">
        <v>306276</v>
      </c>
      <c r="B2818">
        <v>202501</v>
      </c>
      <c r="C2818">
        <v>1</v>
      </c>
      <c r="D2818" t="s">
        <v>13809</v>
      </c>
      <c r="E2818">
        <v>4</v>
      </c>
      <c r="F2818">
        <v>477</v>
      </c>
      <c r="G2818">
        <v>93</v>
      </c>
      <c r="H2818">
        <v>18</v>
      </c>
      <c r="I2818">
        <v>5</v>
      </c>
      <c r="J2818">
        <v>6745</v>
      </c>
      <c r="K2818">
        <v>20000</v>
      </c>
      <c r="L2818">
        <v>7.5</v>
      </c>
      <c r="M2818">
        <v>1</v>
      </c>
      <c r="N2818">
        <v>1.5</v>
      </c>
      <c r="O2818">
        <v>3.5</v>
      </c>
      <c r="P2818">
        <v>0.5</v>
      </c>
      <c r="Q2818">
        <v>1</v>
      </c>
      <c r="R2818">
        <v>0</v>
      </c>
      <c r="S2818">
        <v>0</v>
      </c>
      <c r="T2818">
        <v>71030</v>
      </c>
      <c r="U2818">
        <v>71031</v>
      </c>
      <c r="V2818">
        <v>71033</v>
      </c>
      <c r="W2818" t="s">
        <v>12596</v>
      </c>
      <c r="X2818" t="s">
        <v>12595</v>
      </c>
      <c r="Y2818">
        <v>0</v>
      </c>
      <c r="Z2818">
        <v>11056</v>
      </c>
    </row>
    <row r="2819" spans="1:26" x14ac:dyDescent="0.25">
      <c r="A2819">
        <v>306276</v>
      </c>
      <c r="B2819">
        <v>202501</v>
      </c>
      <c r="C2819">
        <v>2</v>
      </c>
      <c r="D2819" t="s">
        <v>13809</v>
      </c>
      <c r="E2819">
        <v>4</v>
      </c>
      <c r="F2819">
        <v>477</v>
      </c>
      <c r="G2819">
        <v>93</v>
      </c>
      <c r="H2819">
        <v>18</v>
      </c>
      <c r="I2819">
        <v>5</v>
      </c>
      <c r="J2819">
        <v>6745</v>
      </c>
      <c r="K2819">
        <v>20000</v>
      </c>
      <c r="L2819">
        <v>7.5</v>
      </c>
      <c r="M2819">
        <v>1</v>
      </c>
      <c r="N2819">
        <v>1.5</v>
      </c>
      <c r="O2819">
        <v>3.5</v>
      </c>
      <c r="P2819">
        <v>0.5</v>
      </c>
      <c r="Q2819">
        <v>1</v>
      </c>
      <c r="R2819">
        <v>0</v>
      </c>
      <c r="S2819">
        <v>0</v>
      </c>
      <c r="T2819">
        <v>71030</v>
      </c>
      <c r="U2819">
        <v>71031</v>
      </c>
      <c r="V2819">
        <v>71033</v>
      </c>
      <c r="W2819" t="s">
        <v>12596</v>
      </c>
      <c r="X2819" t="s">
        <v>12595</v>
      </c>
      <c r="Y2819">
        <v>0</v>
      </c>
      <c r="Z2819">
        <v>11056</v>
      </c>
    </row>
    <row r="2820" spans="1:26" x14ac:dyDescent="0.25">
      <c r="A2820">
        <v>306279</v>
      </c>
      <c r="B2820">
        <v>202501</v>
      </c>
      <c r="C2820">
        <v>1</v>
      </c>
      <c r="D2820" t="s">
        <v>12797</v>
      </c>
      <c r="E2820">
        <v>4</v>
      </c>
      <c r="F2820">
        <v>639</v>
      </c>
      <c r="G2820">
        <v>156</v>
      </c>
      <c r="H2820">
        <v>23</v>
      </c>
      <c r="I2820">
        <v>7</v>
      </c>
      <c r="J2820">
        <v>5055</v>
      </c>
      <c r="K2820">
        <v>1500</v>
      </c>
      <c r="L2820">
        <v>7</v>
      </c>
      <c r="M2820">
        <v>4.5</v>
      </c>
      <c r="N2820">
        <v>2</v>
      </c>
      <c r="O2820">
        <v>0</v>
      </c>
      <c r="P2820">
        <v>0.5</v>
      </c>
      <c r="Q2820">
        <v>0</v>
      </c>
      <c r="R2820">
        <v>0</v>
      </c>
      <c r="S2820">
        <v>0</v>
      </c>
      <c r="T2820">
        <v>71590</v>
      </c>
      <c r="U2820">
        <v>71592</v>
      </c>
      <c r="V2820">
        <v>71071</v>
      </c>
      <c r="W2820" t="s">
        <v>12638</v>
      </c>
      <c r="X2820" t="s">
        <v>12590</v>
      </c>
      <c r="Y2820">
        <v>0</v>
      </c>
      <c r="Z2820">
        <v>6241</v>
      </c>
    </row>
    <row r="2821" spans="1:26" x14ac:dyDescent="0.25">
      <c r="A2821">
        <v>306279</v>
      </c>
      <c r="B2821">
        <v>202501</v>
      </c>
      <c r="C2821">
        <v>2</v>
      </c>
      <c r="D2821" t="s">
        <v>12797</v>
      </c>
      <c r="E2821">
        <v>4</v>
      </c>
      <c r="F2821">
        <v>639</v>
      </c>
      <c r="G2821">
        <v>156</v>
      </c>
      <c r="H2821">
        <v>23</v>
      </c>
      <c r="I2821">
        <v>7</v>
      </c>
      <c r="J2821">
        <v>5055</v>
      </c>
      <c r="K2821">
        <v>1500</v>
      </c>
      <c r="L2821">
        <v>7</v>
      </c>
      <c r="M2821">
        <v>4.5</v>
      </c>
      <c r="N2821">
        <v>2</v>
      </c>
      <c r="O2821">
        <v>0</v>
      </c>
      <c r="P2821">
        <v>0.5</v>
      </c>
      <c r="Q2821">
        <v>0</v>
      </c>
      <c r="R2821">
        <v>0</v>
      </c>
      <c r="S2821">
        <v>0</v>
      </c>
      <c r="T2821">
        <v>71590</v>
      </c>
      <c r="U2821">
        <v>71592</v>
      </c>
      <c r="V2821">
        <v>71071</v>
      </c>
      <c r="W2821" t="s">
        <v>12638</v>
      </c>
      <c r="X2821" t="s">
        <v>12590</v>
      </c>
      <c r="Y2821">
        <v>0</v>
      </c>
      <c r="Z2821">
        <v>6241</v>
      </c>
    </row>
    <row r="2822" spans="1:26" x14ac:dyDescent="0.25">
      <c r="A2822">
        <v>306285</v>
      </c>
      <c r="B2822">
        <v>202501</v>
      </c>
      <c r="C2822">
        <v>1</v>
      </c>
      <c r="D2822" t="s">
        <v>12851</v>
      </c>
      <c r="E2822">
        <v>4</v>
      </c>
      <c r="F2822">
        <v>434</v>
      </c>
      <c r="G2822">
        <v>111</v>
      </c>
      <c r="H2822">
        <v>12</v>
      </c>
      <c r="I2822">
        <v>3</v>
      </c>
      <c r="J2822">
        <v>8316</v>
      </c>
      <c r="K2822">
        <v>0</v>
      </c>
      <c r="L2822">
        <v>11</v>
      </c>
      <c r="M2822">
        <v>3</v>
      </c>
      <c r="N2822">
        <v>6</v>
      </c>
      <c r="O2822">
        <v>0</v>
      </c>
      <c r="P2822">
        <v>1</v>
      </c>
      <c r="Q2822">
        <v>1</v>
      </c>
      <c r="R2822">
        <v>0</v>
      </c>
      <c r="S2822">
        <v>0</v>
      </c>
      <c r="T2822">
        <v>71590</v>
      </c>
      <c r="U2822">
        <v>71595</v>
      </c>
      <c r="V2822">
        <v>71083</v>
      </c>
      <c r="W2822" t="s">
        <v>12693</v>
      </c>
      <c r="X2822" t="s">
        <v>12590</v>
      </c>
      <c r="Y2822">
        <v>0</v>
      </c>
      <c r="Z2822">
        <v>11956</v>
      </c>
    </row>
    <row r="2823" spans="1:26" x14ac:dyDescent="0.25">
      <c r="A2823">
        <v>306285</v>
      </c>
      <c r="B2823">
        <v>202501</v>
      </c>
      <c r="C2823">
        <v>2</v>
      </c>
      <c r="D2823" t="s">
        <v>12851</v>
      </c>
      <c r="E2823">
        <v>4</v>
      </c>
      <c r="F2823">
        <v>434</v>
      </c>
      <c r="G2823">
        <v>111</v>
      </c>
      <c r="H2823">
        <v>12</v>
      </c>
      <c r="I2823">
        <v>3</v>
      </c>
      <c r="J2823">
        <v>8316</v>
      </c>
      <c r="K2823">
        <v>0</v>
      </c>
      <c r="L2823">
        <v>11</v>
      </c>
      <c r="M2823">
        <v>3</v>
      </c>
      <c r="N2823">
        <v>6</v>
      </c>
      <c r="O2823">
        <v>0</v>
      </c>
      <c r="P2823">
        <v>1</v>
      </c>
      <c r="Q2823">
        <v>1</v>
      </c>
      <c r="R2823">
        <v>0</v>
      </c>
      <c r="S2823">
        <v>0</v>
      </c>
      <c r="T2823">
        <v>71590</v>
      </c>
      <c r="U2823">
        <v>71595</v>
      </c>
      <c r="V2823">
        <v>71083</v>
      </c>
      <c r="W2823" t="s">
        <v>12693</v>
      </c>
      <c r="X2823" t="s">
        <v>12590</v>
      </c>
      <c r="Y2823">
        <v>0</v>
      </c>
      <c r="Z2823">
        <v>11956</v>
      </c>
    </row>
    <row r="2824" spans="1:26" x14ac:dyDescent="0.25">
      <c r="A2824">
        <v>306287</v>
      </c>
      <c r="B2824">
        <v>202501</v>
      </c>
      <c r="C2824">
        <v>1</v>
      </c>
      <c r="D2824" t="s">
        <v>12956</v>
      </c>
      <c r="E2824">
        <v>4</v>
      </c>
      <c r="F2824">
        <v>395</v>
      </c>
      <c r="G2824">
        <v>101</v>
      </c>
      <c r="H2824">
        <v>17</v>
      </c>
      <c r="I2824">
        <v>5</v>
      </c>
      <c r="J2824">
        <v>8602</v>
      </c>
      <c r="K2824">
        <v>12500</v>
      </c>
      <c r="L2824">
        <v>8.5</v>
      </c>
      <c r="M2824">
        <v>3</v>
      </c>
      <c r="N2824">
        <v>1</v>
      </c>
      <c r="O2824">
        <v>2.5</v>
      </c>
      <c r="P2824">
        <v>1</v>
      </c>
      <c r="Q2824">
        <v>0</v>
      </c>
      <c r="R2824">
        <v>1</v>
      </c>
      <c r="S2824">
        <v>0</v>
      </c>
      <c r="T2824">
        <v>71590</v>
      </c>
      <c r="U2824">
        <v>71594</v>
      </c>
      <c r="V2824">
        <v>71467</v>
      </c>
      <c r="W2824" t="s">
        <v>12670</v>
      </c>
      <c r="X2824" t="s">
        <v>12590</v>
      </c>
      <c r="Y2824">
        <v>0</v>
      </c>
      <c r="Z2824">
        <v>13201</v>
      </c>
    </row>
    <row r="2825" spans="1:26" x14ac:dyDescent="0.25">
      <c r="A2825">
        <v>306287</v>
      </c>
      <c r="B2825">
        <v>202501</v>
      </c>
      <c r="C2825">
        <v>2</v>
      </c>
      <c r="D2825" t="s">
        <v>12956</v>
      </c>
      <c r="E2825">
        <v>4</v>
      </c>
      <c r="F2825">
        <v>395</v>
      </c>
      <c r="G2825">
        <v>101</v>
      </c>
      <c r="H2825">
        <v>17</v>
      </c>
      <c r="I2825">
        <v>5</v>
      </c>
      <c r="J2825">
        <v>8602</v>
      </c>
      <c r="K2825">
        <v>12500</v>
      </c>
      <c r="L2825">
        <v>8.5</v>
      </c>
      <c r="M2825">
        <v>3</v>
      </c>
      <c r="N2825">
        <v>1</v>
      </c>
      <c r="O2825">
        <v>2.5</v>
      </c>
      <c r="P2825">
        <v>1</v>
      </c>
      <c r="Q2825">
        <v>0</v>
      </c>
      <c r="R2825">
        <v>1</v>
      </c>
      <c r="S2825">
        <v>0</v>
      </c>
      <c r="T2825">
        <v>71590</v>
      </c>
      <c r="U2825">
        <v>71594</v>
      </c>
      <c r="V2825">
        <v>71467</v>
      </c>
      <c r="W2825" t="s">
        <v>12670</v>
      </c>
      <c r="X2825" t="s">
        <v>12590</v>
      </c>
      <c r="Y2825">
        <v>0</v>
      </c>
      <c r="Z2825">
        <v>13201</v>
      </c>
    </row>
    <row r="2826" spans="1:26" x14ac:dyDescent="0.25">
      <c r="A2826">
        <v>306289</v>
      </c>
      <c r="B2826">
        <v>202501</v>
      </c>
      <c r="C2826">
        <v>1</v>
      </c>
      <c r="D2826" t="s">
        <v>13081</v>
      </c>
      <c r="E2826">
        <v>4</v>
      </c>
      <c r="F2826">
        <v>290</v>
      </c>
      <c r="G2826">
        <v>74</v>
      </c>
      <c r="H2826">
        <v>15</v>
      </c>
      <c r="I2826">
        <v>3</v>
      </c>
      <c r="J2826">
        <v>11458</v>
      </c>
      <c r="K2826">
        <v>8500</v>
      </c>
      <c r="L2826">
        <v>18.5</v>
      </c>
      <c r="M2826">
        <v>6.5</v>
      </c>
      <c r="N2826">
        <v>5</v>
      </c>
      <c r="O2826">
        <v>1</v>
      </c>
      <c r="P2826">
        <v>0.5</v>
      </c>
      <c r="Q2826">
        <v>4.5</v>
      </c>
      <c r="R2826">
        <v>1</v>
      </c>
      <c r="S2826">
        <v>0</v>
      </c>
      <c r="T2826">
        <v>71590</v>
      </c>
      <c r="U2826">
        <v>71050</v>
      </c>
      <c r="V2826">
        <v>71646</v>
      </c>
      <c r="W2826" t="s">
        <v>12605</v>
      </c>
      <c r="X2826" t="s">
        <v>12590</v>
      </c>
      <c r="Y2826">
        <v>6680</v>
      </c>
      <c r="Z2826">
        <v>16278</v>
      </c>
    </row>
    <row r="2827" spans="1:26" x14ac:dyDescent="0.25">
      <c r="A2827">
        <v>306289</v>
      </c>
      <c r="B2827">
        <v>202501</v>
      </c>
      <c r="C2827">
        <v>2</v>
      </c>
      <c r="D2827" t="s">
        <v>13081</v>
      </c>
      <c r="E2827">
        <v>4</v>
      </c>
      <c r="F2827">
        <v>290</v>
      </c>
      <c r="G2827">
        <v>74</v>
      </c>
      <c r="H2827">
        <v>15</v>
      </c>
      <c r="I2827">
        <v>3</v>
      </c>
      <c r="J2827">
        <v>11458</v>
      </c>
      <c r="K2827">
        <v>8500</v>
      </c>
      <c r="L2827">
        <v>18.5</v>
      </c>
      <c r="M2827">
        <v>6.5</v>
      </c>
      <c r="N2827">
        <v>5</v>
      </c>
      <c r="O2827">
        <v>1</v>
      </c>
      <c r="P2827">
        <v>0.5</v>
      </c>
      <c r="Q2827">
        <v>4.5</v>
      </c>
      <c r="R2827">
        <v>1</v>
      </c>
      <c r="S2827">
        <v>0</v>
      </c>
      <c r="T2827">
        <v>71590</v>
      </c>
      <c r="U2827">
        <v>71050</v>
      </c>
      <c r="V2827">
        <v>71646</v>
      </c>
      <c r="W2827" t="s">
        <v>12605</v>
      </c>
      <c r="X2827" t="s">
        <v>12590</v>
      </c>
      <c r="Y2827">
        <v>6680</v>
      </c>
      <c r="Z2827">
        <v>16278</v>
      </c>
    </row>
    <row r="2828" spans="1:26" x14ac:dyDescent="0.25">
      <c r="A2828">
        <v>306291</v>
      </c>
      <c r="B2828">
        <v>202501</v>
      </c>
      <c r="C2828">
        <v>1</v>
      </c>
      <c r="D2828" t="s">
        <v>13405</v>
      </c>
      <c r="E2828">
        <v>4</v>
      </c>
      <c r="F2828">
        <v>558</v>
      </c>
      <c r="G2828">
        <v>138</v>
      </c>
      <c r="H2828">
        <v>10</v>
      </c>
      <c r="I2828">
        <v>6</v>
      </c>
      <c r="J2828">
        <v>4888</v>
      </c>
      <c r="K2828">
        <v>0</v>
      </c>
      <c r="L2828">
        <v>6</v>
      </c>
      <c r="M2828">
        <v>2</v>
      </c>
      <c r="N2828">
        <v>1.5</v>
      </c>
      <c r="O2828">
        <v>0.5</v>
      </c>
      <c r="P2828">
        <v>2</v>
      </c>
      <c r="Q2828">
        <v>0</v>
      </c>
      <c r="R2828">
        <v>0</v>
      </c>
      <c r="S2828">
        <v>0</v>
      </c>
      <c r="T2828">
        <v>71590</v>
      </c>
      <c r="U2828">
        <v>71602</v>
      </c>
      <c r="V2828">
        <v>71444</v>
      </c>
      <c r="W2828" t="s">
        <v>5222</v>
      </c>
      <c r="X2828" t="s">
        <v>12590</v>
      </c>
      <c r="Y2828">
        <v>0</v>
      </c>
      <c r="Z2828">
        <v>8591</v>
      </c>
    </row>
    <row r="2829" spans="1:26" x14ac:dyDescent="0.25">
      <c r="A2829">
        <v>306291</v>
      </c>
      <c r="B2829">
        <v>202501</v>
      </c>
      <c r="C2829">
        <v>2</v>
      </c>
      <c r="D2829" t="s">
        <v>13405</v>
      </c>
      <c r="E2829">
        <v>4</v>
      </c>
      <c r="F2829">
        <v>558</v>
      </c>
      <c r="G2829">
        <v>138</v>
      </c>
      <c r="H2829">
        <v>10</v>
      </c>
      <c r="I2829">
        <v>6</v>
      </c>
      <c r="J2829">
        <v>4888</v>
      </c>
      <c r="K2829">
        <v>0</v>
      </c>
      <c r="L2829">
        <v>6</v>
      </c>
      <c r="M2829">
        <v>2</v>
      </c>
      <c r="N2829">
        <v>1.5</v>
      </c>
      <c r="O2829">
        <v>0.5</v>
      </c>
      <c r="P2829">
        <v>2</v>
      </c>
      <c r="Q2829">
        <v>0</v>
      </c>
      <c r="R2829">
        <v>0</v>
      </c>
      <c r="S2829">
        <v>0</v>
      </c>
      <c r="T2829">
        <v>71590</v>
      </c>
      <c r="U2829">
        <v>71602</v>
      </c>
      <c r="V2829">
        <v>71444</v>
      </c>
      <c r="W2829" t="s">
        <v>5222</v>
      </c>
      <c r="X2829" t="s">
        <v>12590</v>
      </c>
      <c r="Y2829">
        <v>0</v>
      </c>
      <c r="Z2829">
        <v>8591</v>
      </c>
    </row>
    <row r="2830" spans="1:26" x14ac:dyDescent="0.25">
      <c r="A2830">
        <v>306293</v>
      </c>
      <c r="B2830">
        <v>202501</v>
      </c>
      <c r="C2830">
        <v>1</v>
      </c>
      <c r="D2830" t="s">
        <v>13461</v>
      </c>
      <c r="E2830">
        <v>4</v>
      </c>
      <c r="F2830">
        <v>266</v>
      </c>
      <c r="G2830">
        <v>47</v>
      </c>
      <c r="H2830">
        <v>9</v>
      </c>
      <c r="I2830">
        <v>6</v>
      </c>
      <c r="J2830">
        <v>13162</v>
      </c>
      <c r="K2830">
        <v>32000</v>
      </c>
      <c r="L2830">
        <v>8</v>
      </c>
      <c r="M2830">
        <v>1</v>
      </c>
      <c r="N2830">
        <v>2</v>
      </c>
      <c r="O2830">
        <v>0</v>
      </c>
      <c r="P2830">
        <v>0</v>
      </c>
      <c r="Q2830">
        <v>1</v>
      </c>
      <c r="R2830">
        <v>4</v>
      </c>
      <c r="S2830">
        <v>0</v>
      </c>
      <c r="T2830">
        <v>71030</v>
      </c>
      <c r="U2830">
        <v>71054</v>
      </c>
      <c r="V2830">
        <v>700079</v>
      </c>
      <c r="W2830" t="s">
        <v>12599</v>
      </c>
      <c r="X2830" t="s">
        <v>12595</v>
      </c>
      <c r="Y2830">
        <v>0</v>
      </c>
      <c r="Z2830">
        <v>16895</v>
      </c>
    </row>
    <row r="2831" spans="1:26" x14ac:dyDescent="0.25">
      <c r="A2831">
        <v>306293</v>
      </c>
      <c r="B2831">
        <v>202501</v>
      </c>
      <c r="C2831">
        <v>2</v>
      </c>
      <c r="D2831" t="s">
        <v>13461</v>
      </c>
      <c r="E2831">
        <v>4</v>
      </c>
      <c r="F2831">
        <v>266</v>
      </c>
      <c r="G2831">
        <v>47</v>
      </c>
      <c r="H2831">
        <v>9</v>
      </c>
      <c r="I2831">
        <v>6</v>
      </c>
      <c r="J2831">
        <v>13162</v>
      </c>
      <c r="K2831">
        <v>32000</v>
      </c>
      <c r="L2831">
        <v>8</v>
      </c>
      <c r="M2831">
        <v>1</v>
      </c>
      <c r="N2831">
        <v>2</v>
      </c>
      <c r="O2831">
        <v>0</v>
      </c>
      <c r="P2831">
        <v>0</v>
      </c>
      <c r="Q2831">
        <v>1</v>
      </c>
      <c r="R2831">
        <v>4</v>
      </c>
      <c r="S2831">
        <v>0</v>
      </c>
      <c r="T2831">
        <v>71030</v>
      </c>
      <c r="U2831">
        <v>71054</v>
      </c>
      <c r="V2831">
        <v>700079</v>
      </c>
      <c r="W2831" t="s">
        <v>12599</v>
      </c>
      <c r="X2831" t="s">
        <v>12595</v>
      </c>
      <c r="Y2831">
        <v>0</v>
      </c>
      <c r="Z2831">
        <v>16895</v>
      </c>
    </row>
    <row r="2832" spans="1:26" x14ac:dyDescent="0.25">
      <c r="A2832">
        <v>306295</v>
      </c>
      <c r="B2832">
        <v>202501</v>
      </c>
      <c r="C2832">
        <v>1</v>
      </c>
      <c r="D2832" t="s">
        <v>13464</v>
      </c>
      <c r="E2832">
        <v>4</v>
      </c>
      <c r="F2832">
        <v>157</v>
      </c>
      <c r="G2832">
        <v>39</v>
      </c>
      <c r="H2832">
        <v>2</v>
      </c>
      <c r="I2832">
        <v>1</v>
      </c>
      <c r="J2832">
        <v>12758</v>
      </c>
      <c r="K2832">
        <v>2566</v>
      </c>
      <c r="L2832">
        <v>15</v>
      </c>
      <c r="M2832">
        <v>5</v>
      </c>
      <c r="N2832">
        <v>3</v>
      </c>
      <c r="O2832">
        <v>2</v>
      </c>
      <c r="P2832">
        <v>3</v>
      </c>
      <c r="Q2832">
        <v>1.5</v>
      </c>
      <c r="R2832">
        <v>0.5</v>
      </c>
      <c r="S2832">
        <v>0</v>
      </c>
      <c r="T2832">
        <v>71590</v>
      </c>
      <c r="U2832">
        <v>71601</v>
      </c>
      <c r="V2832">
        <v>71106</v>
      </c>
      <c r="W2832" t="s">
        <v>12603</v>
      </c>
      <c r="X2832" t="s">
        <v>12590</v>
      </c>
      <c r="Y2832">
        <v>14455</v>
      </c>
      <c r="Z2832">
        <v>20439</v>
      </c>
    </row>
    <row r="2833" spans="1:26" x14ac:dyDescent="0.25">
      <c r="A2833">
        <v>306295</v>
      </c>
      <c r="B2833">
        <v>202501</v>
      </c>
      <c r="C2833">
        <v>2</v>
      </c>
      <c r="D2833" t="s">
        <v>13464</v>
      </c>
      <c r="E2833">
        <v>4</v>
      </c>
      <c r="F2833">
        <v>157</v>
      </c>
      <c r="G2833">
        <v>39</v>
      </c>
      <c r="H2833">
        <v>2</v>
      </c>
      <c r="I2833">
        <v>1</v>
      </c>
      <c r="J2833">
        <v>12758</v>
      </c>
      <c r="K2833">
        <v>2566</v>
      </c>
      <c r="L2833">
        <v>15</v>
      </c>
      <c r="M2833">
        <v>5</v>
      </c>
      <c r="N2833">
        <v>3</v>
      </c>
      <c r="O2833">
        <v>2</v>
      </c>
      <c r="P2833">
        <v>3</v>
      </c>
      <c r="Q2833">
        <v>1.5</v>
      </c>
      <c r="R2833">
        <v>0.5</v>
      </c>
      <c r="S2833">
        <v>0</v>
      </c>
      <c r="T2833">
        <v>71590</v>
      </c>
      <c r="U2833">
        <v>71601</v>
      </c>
      <c r="V2833">
        <v>71106</v>
      </c>
      <c r="W2833" t="s">
        <v>12603</v>
      </c>
      <c r="X2833" t="s">
        <v>12590</v>
      </c>
      <c r="Y2833">
        <v>14455</v>
      </c>
      <c r="Z2833">
        <v>20439</v>
      </c>
    </row>
    <row r="2834" spans="1:26" x14ac:dyDescent="0.25">
      <c r="A2834">
        <v>306299</v>
      </c>
      <c r="B2834">
        <v>202501</v>
      </c>
      <c r="C2834">
        <v>1</v>
      </c>
      <c r="D2834" t="s">
        <v>13729</v>
      </c>
      <c r="E2834">
        <v>4</v>
      </c>
      <c r="F2834">
        <v>638</v>
      </c>
      <c r="G2834">
        <v>155</v>
      </c>
      <c r="H2834">
        <v>25</v>
      </c>
      <c r="I2834">
        <v>5</v>
      </c>
      <c r="J2834">
        <v>5183</v>
      </c>
      <c r="K2834">
        <v>0</v>
      </c>
      <c r="L2834">
        <v>12.5</v>
      </c>
      <c r="M2834">
        <v>2</v>
      </c>
      <c r="N2834">
        <v>3</v>
      </c>
      <c r="O2834">
        <v>1.5</v>
      </c>
      <c r="P2834">
        <v>2</v>
      </c>
      <c r="Q2834">
        <v>4</v>
      </c>
      <c r="R2834">
        <v>0</v>
      </c>
      <c r="S2834">
        <v>0</v>
      </c>
      <c r="T2834">
        <v>71590</v>
      </c>
      <c r="U2834">
        <v>71050</v>
      </c>
      <c r="V2834">
        <v>71646</v>
      </c>
      <c r="W2834" t="s">
        <v>12605</v>
      </c>
      <c r="X2834" t="s">
        <v>12590</v>
      </c>
      <c r="Y2834">
        <v>6236</v>
      </c>
      <c r="Z2834">
        <v>6275</v>
      </c>
    </row>
    <row r="2835" spans="1:26" x14ac:dyDescent="0.25">
      <c r="A2835">
        <v>306299</v>
      </c>
      <c r="B2835">
        <v>202501</v>
      </c>
      <c r="C2835">
        <v>2</v>
      </c>
      <c r="D2835" t="s">
        <v>13729</v>
      </c>
      <c r="E2835">
        <v>4</v>
      </c>
      <c r="F2835">
        <v>638</v>
      </c>
      <c r="G2835">
        <v>155</v>
      </c>
      <c r="H2835">
        <v>25</v>
      </c>
      <c r="I2835">
        <v>5</v>
      </c>
      <c r="J2835">
        <v>5183</v>
      </c>
      <c r="K2835">
        <v>0</v>
      </c>
      <c r="L2835">
        <v>12.5</v>
      </c>
      <c r="M2835">
        <v>2</v>
      </c>
      <c r="N2835">
        <v>3</v>
      </c>
      <c r="O2835">
        <v>1.5</v>
      </c>
      <c r="P2835">
        <v>2</v>
      </c>
      <c r="Q2835">
        <v>4</v>
      </c>
      <c r="R2835">
        <v>0</v>
      </c>
      <c r="S2835">
        <v>0</v>
      </c>
      <c r="T2835">
        <v>71590</v>
      </c>
      <c r="U2835">
        <v>71050</v>
      </c>
      <c r="V2835">
        <v>71646</v>
      </c>
      <c r="W2835" t="s">
        <v>12605</v>
      </c>
      <c r="X2835" t="s">
        <v>12590</v>
      </c>
      <c r="Y2835">
        <v>6236</v>
      </c>
      <c r="Z2835">
        <v>6275</v>
      </c>
    </row>
    <row r="2836" spans="1:26" x14ac:dyDescent="0.25">
      <c r="A2836">
        <v>306301</v>
      </c>
      <c r="B2836">
        <v>202501</v>
      </c>
      <c r="C2836">
        <v>1</v>
      </c>
      <c r="D2836" t="s">
        <v>13810</v>
      </c>
      <c r="E2836">
        <v>4</v>
      </c>
      <c r="F2836">
        <v>539</v>
      </c>
      <c r="G2836">
        <v>134</v>
      </c>
      <c r="H2836">
        <v>15</v>
      </c>
      <c r="I2836">
        <v>5</v>
      </c>
      <c r="J2836">
        <v>2635</v>
      </c>
      <c r="K2836">
        <v>40600</v>
      </c>
      <c r="L2836">
        <v>8</v>
      </c>
      <c r="M2836">
        <v>1</v>
      </c>
      <c r="N2836">
        <v>2</v>
      </c>
      <c r="O2836">
        <v>0</v>
      </c>
      <c r="P2836">
        <v>2</v>
      </c>
      <c r="Q2836">
        <v>1</v>
      </c>
      <c r="R2836">
        <v>2</v>
      </c>
      <c r="S2836">
        <v>0</v>
      </c>
      <c r="T2836">
        <v>71590</v>
      </c>
      <c r="U2836">
        <v>71595</v>
      </c>
      <c r="V2836">
        <v>71088</v>
      </c>
      <c r="W2836" t="s">
        <v>12693</v>
      </c>
      <c r="X2836" t="s">
        <v>12590</v>
      </c>
      <c r="Y2836">
        <v>6925</v>
      </c>
      <c r="Z2836">
        <v>9184</v>
      </c>
    </row>
    <row r="2837" spans="1:26" x14ac:dyDescent="0.25">
      <c r="A2837">
        <v>306301</v>
      </c>
      <c r="B2837">
        <v>202501</v>
      </c>
      <c r="C2837">
        <v>2</v>
      </c>
      <c r="D2837" t="s">
        <v>13810</v>
      </c>
      <c r="E2837">
        <v>4</v>
      </c>
      <c r="F2837">
        <v>539</v>
      </c>
      <c r="G2837">
        <v>134</v>
      </c>
      <c r="H2837">
        <v>15</v>
      </c>
      <c r="I2837">
        <v>5</v>
      </c>
      <c r="J2837">
        <v>2635</v>
      </c>
      <c r="K2837">
        <v>40600</v>
      </c>
      <c r="L2837">
        <v>8</v>
      </c>
      <c r="M2837">
        <v>1</v>
      </c>
      <c r="N2837">
        <v>2</v>
      </c>
      <c r="O2837">
        <v>0</v>
      </c>
      <c r="P2837">
        <v>2</v>
      </c>
      <c r="Q2837">
        <v>1</v>
      </c>
      <c r="R2837">
        <v>2</v>
      </c>
      <c r="S2837">
        <v>0</v>
      </c>
      <c r="T2837">
        <v>71590</v>
      </c>
      <c r="U2837">
        <v>71595</v>
      </c>
      <c r="V2837">
        <v>71088</v>
      </c>
      <c r="W2837" t="s">
        <v>12693</v>
      </c>
      <c r="X2837" t="s">
        <v>12590</v>
      </c>
      <c r="Y2837">
        <v>6925</v>
      </c>
      <c r="Z2837">
        <v>9184</v>
      </c>
    </row>
    <row r="2838" spans="1:26" x14ac:dyDescent="0.25">
      <c r="A2838">
        <v>306303</v>
      </c>
      <c r="B2838">
        <v>202501</v>
      </c>
      <c r="C2838">
        <v>1</v>
      </c>
      <c r="D2838" t="s">
        <v>13441</v>
      </c>
      <c r="E2838">
        <v>4</v>
      </c>
      <c r="F2838">
        <v>578</v>
      </c>
      <c r="G2838">
        <v>146</v>
      </c>
      <c r="H2838">
        <v>25</v>
      </c>
      <c r="I2838">
        <v>9</v>
      </c>
      <c r="J2838">
        <v>6590</v>
      </c>
      <c r="K2838">
        <v>13450</v>
      </c>
      <c r="L2838">
        <v>7</v>
      </c>
      <c r="M2838">
        <v>3.5</v>
      </c>
      <c r="N2838">
        <v>0</v>
      </c>
      <c r="O2838">
        <v>0</v>
      </c>
      <c r="P2838">
        <v>0.5</v>
      </c>
      <c r="Q2838">
        <v>2</v>
      </c>
      <c r="R2838">
        <v>1</v>
      </c>
      <c r="S2838">
        <v>0</v>
      </c>
      <c r="T2838">
        <v>71590</v>
      </c>
      <c r="U2838">
        <v>71594</v>
      </c>
      <c r="V2838">
        <v>700073</v>
      </c>
      <c r="W2838" t="s">
        <v>12670</v>
      </c>
      <c r="X2838" t="s">
        <v>12590</v>
      </c>
      <c r="Y2838">
        <v>0</v>
      </c>
      <c r="Z2838">
        <v>8059</v>
      </c>
    </row>
    <row r="2839" spans="1:26" x14ac:dyDescent="0.25">
      <c r="A2839">
        <v>306303</v>
      </c>
      <c r="B2839">
        <v>202501</v>
      </c>
      <c r="C2839">
        <v>2</v>
      </c>
      <c r="D2839" t="s">
        <v>13441</v>
      </c>
      <c r="E2839">
        <v>4</v>
      </c>
      <c r="F2839">
        <v>578</v>
      </c>
      <c r="G2839">
        <v>146</v>
      </c>
      <c r="H2839">
        <v>25</v>
      </c>
      <c r="I2839">
        <v>9</v>
      </c>
      <c r="J2839">
        <v>6590</v>
      </c>
      <c r="K2839">
        <v>13450</v>
      </c>
      <c r="L2839">
        <v>7</v>
      </c>
      <c r="M2839">
        <v>3.5</v>
      </c>
      <c r="N2839">
        <v>0</v>
      </c>
      <c r="O2839">
        <v>0</v>
      </c>
      <c r="P2839">
        <v>0.5</v>
      </c>
      <c r="Q2839">
        <v>2</v>
      </c>
      <c r="R2839">
        <v>1</v>
      </c>
      <c r="S2839">
        <v>0</v>
      </c>
      <c r="T2839">
        <v>71590</v>
      </c>
      <c r="U2839">
        <v>71594</v>
      </c>
      <c r="V2839">
        <v>700073</v>
      </c>
      <c r="W2839" t="s">
        <v>12670</v>
      </c>
      <c r="X2839" t="s">
        <v>12590</v>
      </c>
      <c r="Y2839">
        <v>0</v>
      </c>
      <c r="Z2839">
        <v>8059</v>
      </c>
    </row>
    <row r="2840" spans="1:26" x14ac:dyDescent="0.25">
      <c r="A2840">
        <v>306306</v>
      </c>
      <c r="B2840">
        <v>202501</v>
      </c>
      <c r="C2840">
        <v>1</v>
      </c>
      <c r="D2840" t="s">
        <v>13898</v>
      </c>
      <c r="E2840">
        <v>2</v>
      </c>
      <c r="F2840">
        <v>31</v>
      </c>
      <c r="G2840">
        <v>7</v>
      </c>
      <c r="H2840">
        <v>0</v>
      </c>
      <c r="I2840">
        <v>0</v>
      </c>
      <c r="J2840">
        <v>129873</v>
      </c>
      <c r="K2840">
        <v>314808</v>
      </c>
      <c r="L2840">
        <v>142</v>
      </c>
      <c r="M2840">
        <v>27</v>
      </c>
      <c r="N2840">
        <v>36</v>
      </c>
      <c r="O2840">
        <v>31</v>
      </c>
      <c r="P2840">
        <v>23</v>
      </c>
      <c r="Q2840">
        <v>16</v>
      </c>
      <c r="R2840">
        <v>9</v>
      </c>
      <c r="S2840">
        <v>0</v>
      </c>
      <c r="T2840">
        <v>71590</v>
      </c>
      <c r="U2840">
        <v>71606</v>
      </c>
      <c r="V2840">
        <v>0</v>
      </c>
      <c r="W2840" t="s">
        <v>13891</v>
      </c>
      <c r="X2840" t="s">
        <v>12590</v>
      </c>
      <c r="Y2840">
        <v>101766</v>
      </c>
      <c r="Z2840">
        <v>188422</v>
      </c>
    </row>
    <row r="2841" spans="1:26" x14ac:dyDescent="0.25">
      <c r="A2841">
        <v>306306</v>
      </c>
      <c r="B2841">
        <v>202501</v>
      </c>
      <c r="C2841">
        <v>2</v>
      </c>
      <c r="D2841" t="s">
        <v>13898</v>
      </c>
      <c r="E2841">
        <v>2</v>
      </c>
      <c r="F2841">
        <v>31</v>
      </c>
      <c r="G2841">
        <v>7</v>
      </c>
      <c r="H2841">
        <v>0</v>
      </c>
      <c r="I2841">
        <v>0</v>
      </c>
      <c r="J2841">
        <v>129873</v>
      </c>
      <c r="K2841">
        <v>314808</v>
      </c>
      <c r="L2841">
        <v>142</v>
      </c>
      <c r="M2841">
        <v>27</v>
      </c>
      <c r="N2841">
        <v>36</v>
      </c>
      <c r="O2841">
        <v>31</v>
      </c>
      <c r="P2841">
        <v>23</v>
      </c>
      <c r="Q2841">
        <v>16</v>
      </c>
      <c r="R2841">
        <v>9</v>
      </c>
      <c r="S2841">
        <v>0</v>
      </c>
      <c r="T2841">
        <v>71590</v>
      </c>
      <c r="U2841">
        <v>71606</v>
      </c>
      <c r="V2841">
        <v>0</v>
      </c>
      <c r="W2841" t="s">
        <v>13891</v>
      </c>
      <c r="X2841" t="s">
        <v>12590</v>
      </c>
      <c r="Y2841">
        <v>101766</v>
      </c>
      <c r="Z2841">
        <v>188422</v>
      </c>
    </row>
    <row r="2842" spans="1:26" x14ac:dyDescent="0.25">
      <c r="A2842">
        <v>306308</v>
      </c>
      <c r="B2842">
        <v>202501</v>
      </c>
      <c r="C2842">
        <v>1</v>
      </c>
      <c r="D2842" t="s">
        <v>13811</v>
      </c>
      <c r="E2842">
        <v>4</v>
      </c>
      <c r="F2842">
        <v>286</v>
      </c>
      <c r="G2842">
        <v>72</v>
      </c>
      <c r="H2842">
        <v>9</v>
      </c>
      <c r="I2842">
        <v>4</v>
      </c>
      <c r="J2842">
        <v>10179</v>
      </c>
      <c r="K2842">
        <v>7953</v>
      </c>
      <c r="L2842">
        <v>21</v>
      </c>
      <c r="M2842">
        <v>2.5</v>
      </c>
      <c r="N2842">
        <v>2</v>
      </c>
      <c r="O2842">
        <v>4</v>
      </c>
      <c r="P2842">
        <v>6.5</v>
      </c>
      <c r="Q2842">
        <v>5</v>
      </c>
      <c r="R2842">
        <v>1</v>
      </c>
      <c r="S2842">
        <v>0</v>
      </c>
      <c r="T2842">
        <v>71590</v>
      </c>
      <c r="U2842">
        <v>71607</v>
      </c>
      <c r="V2842">
        <v>71125</v>
      </c>
      <c r="W2842" t="s">
        <v>12589</v>
      </c>
      <c r="X2842" t="s">
        <v>12590</v>
      </c>
      <c r="Y2842">
        <v>0</v>
      </c>
      <c r="Z2842">
        <v>16355</v>
      </c>
    </row>
    <row r="2843" spans="1:26" x14ac:dyDescent="0.25">
      <c r="A2843">
        <v>306308</v>
      </c>
      <c r="B2843">
        <v>202501</v>
      </c>
      <c r="C2843">
        <v>2</v>
      </c>
      <c r="D2843" t="s">
        <v>13811</v>
      </c>
      <c r="E2843">
        <v>4</v>
      </c>
      <c r="F2843">
        <v>286</v>
      </c>
      <c r="G2843">
        <v>72</v>
      </c>
      <c r="H2843">
        <v>9</v>
      </c>
      <c r="I2843">
        <v>4</v>
      </c>
      <c r="J2843">
        <v>10179</v>
      </c>
      <c r="K2843">
        <v>7953</v>
      </c>
      <c r="L2843">
        <v>21</v>
      </c>
      <c r="M2843">
        <v>2.5</v>
      </c>
      <c r="N2843">
        <v>2</v>
      </c>
      <c r="O2843">
        <v>4</v>
      </c>
      <c r="P2843">
        <v>6.5</v>
      </c>
      <c r="Q2843">
        <v>5</v>
      </c>
      <c r="R2843">
        <v>1</v>
      </c>
      <c r="S2843">
        <v>0</v>
      </c>
      <c r="T2843">
        <v>71590</v>
      </c>
      <c r="U2843">
        <v>71607</v>
      </c>
      <c r="V2843">
        <v>71125</v>
      </c>
      <c r="W2843" t="s">
        <v>12589</v>
      </c>
      <c r="X2843" t="s">
        <v>12590</v>
      </c>
      <c r="Y2843">
        <v>0</v>
      </c>
      <c r="Z2843">
        <v>16355</v>
      </c>
    </row>
    <row r="2844" spans="1:26" x14ac:dyDescent="0.25">
      <c r="A2844">
        <v>306311</v>
      </c>
      <c r="B2844">
        <v>202501</v>
      </c>
      <c r="C2844">
        <v>1</v>
      </c>
      <c r="D2844" t="s">
        <v>12738</v>
      </c>
      <c r="E2844">
        <v>4</v>
      </c>
      <c r="F2844">
        <v>402</v>
      </c>
      <c r="G2844">
        <v>103</v>
      </c>
      <c r="H2844">
        <v>17</v>
      </c>
      <c r="I2844">
        <v>8</v>
      </c>
      <c r="J2844">
        <v>8177</v>
      </c>
      <c r="K2844">
        <v>0</v>
      </c>
      <c r="L2844">
        <v>10.5</v>
      </c>
      <c r="M2844">
        <v>3</v>
      </c>
      <c r="N2844">
        <v>4</v>
      </c>
      <c r="O2844">
        <v>1</v>
      </c>
      <c r="P2844">
        <v>2.5</v>
      </c>
      <c r="Q2844">
        <v>0</v>
      </c>
      <c r="R2844">
        <v>0</v>
      </c>
      <c r="S2844">
        <v>0</v>
      </c>
      <c r="T2844">
        <v>71590</v>
      </c>
      <c r="U2844">
        <v>71607</v>
      </c>
      <c r="V2844">
        <v>71125</v>
      </c>
      <c r="W2844" t="s">
        <v>12589</v>
      </c>
      <c r="X2844" t="s">
        <v>12590</v>
      </c>
      <c r="Y2844">
        <v>0</v>
      </c>
      <c r="Z2844">
        <v>12899</v>
      </c>
    </row>
    <row r="2845" spans="1:26" x14ac:dyDescent="0.25">
      <c r="A2845">
        <v>306311</v>
      </c>
      <c r="B2845">
        <v>202501</v>
      </c>
      <c r="C2845">
        <v>2</v>
      </c>
      <c r="D2845" t="s">
        <v>12738</v>
      </c>
      <c r="E2845">
        <v>4</v>
      </c>
      <c r="F2845">
        <v>402</v>
      </c>
      <c r="G2845">
        <v>103</v>
      </c>
      <c r="H2845">
        <v>17</v>
      </c>
      <c r="I2845">
        <v>8</v>
      </c>
      <c r="J2845">
        <v>8177</v>
      </c>
      <c r="K2845">
        <v>0</v>
      </c>
      <c r="L2845">
        <v>10.5</v>
      </c>
      <c r="M2845">
        <v>3</v>
      </c>
      <c r="N2845">
        <v>4</v>
      </c>
      <c r="O2845">
        <v>1</v>
      </c>
      <c r="P2845">
        <v>2.5</v>
      </c>
      <c r="Q2845">
        <v>0</v>
      </c>
      <c r="R2845">
        <v>0</v>
      </c>
      <c r="S2845">
        <v>0</v>
      </c>
      <c r="T2845">
        <v>71590</v>
      </c>
      <c r="U2845">
        <v>71607</v>
      </c>
      <c r="V2845">
        <v>71125</v>
      </c>
      <c r="W2845" t="s">
        <v>12589</v>
      </c>
      <c r="X2845" t="s">
        <v>12590</v>
      </c>
      <c r="Y2845">
        <v>0</v>
      </c>
      <c r="Z2845">
        <v>12899</v>
      </c>
    </row>
    <row r="2846" spans="1:26" x14ac:dyDescent="0.25">
      <c r="A2846">
        <v>306313</v>
      </c>
      <c r="B2846">
        <v>202501</v>
      </c>
      <c r="C2846">
        <v>1</v>
      </c>
      <c r="D2846" t="s">
        <v>13467</v>
      </c>
      <c r="E2846">
        <v>4</v>
      </c>
      <c r="F2846">
        <v>668</v>
      </c>
      <c r="G2846">
        <v>163</v>
      </c>
      <c r="H2846">
        <v>25</v>
      </c>
      <c r="I2846">
        <v>8</v>
      </c>
      <c r="J2846">
        <v>4497</v>
      </c>
      <c r="K2846">
        <v>0</v>
      </c>
      <c r="L2846">
        <v>5</v>
      </c>
      <c r="M2846">
        <v>1</v>
      </c>
      <c r="N2846">
        <v>3</v>
      </c>
      <c r="O2846">
        <v>0</v>
      </c>
      <c r="P2846">
        <v>0</v>
      </c>
      <c r="Q2846">
        <v>1</v>
      </c>
      <c r="R2846">
        <v>0</v>
      </c>
      <c r="S2846">
        <v>0</v>
      </c>
      <c r="T2846">
        <v>71590</v>
      </c>
      <c r="U2846">
        <v>71607</v>
      </c>
      <c r="V2846">
        <v>70057</v>
      </c>
      <c r="W2846" t="s">
        <v>12589</v>
      </c>
      <c r="X2846" t="s">
        <v>12590</v>
      </c>
      <c r="Y2846">
        <v>0</v>
      </c>
      <c r="Z2846">
        <v>5314</v>
      </c>
    </row>
    <row r="2847" spans="1:26" x14ac:dyDescent="0.25">
      <c r="A2847">
        <v>306313</v>
      </c>
      <c r="B2847">
        <v>202501</v>
      </c>
      <c r="C2847">
        <v>2</v>
      </c>
      <c r="D2847" t="s">
        <v>13467</v>
      </c>
      <c r="E2847">
        <v>4</v>
      </c>
      <c r="F2847">
        <v>668</v>
      </c>
      <c r="G2847">
        <v>163</v>
      </c>
      <c r="H2847">
        <v>25</v>
      </c>
      <c r="I2847">
        <v>8</v>
      </c>
      <c r="J2847">
        <v>4497</v>
      </c>
      <c r="K2847">
        <v>0</v>
      </c>
      <c r="L2847">
        <v>5</v>
      </c>
      <c r="M2847">
        <v>1</v>
      </c>
      <c r="N2847">
        <v>3</v>
      </c>
      <c r="O2847">
        <v>0</v>
      </c>
      <c r="P2847">
        <v>0</v>
      </c>
      <c r="Q2847">
        <v>1</v>
      </c>
      <c r="R2847">
        <v>0</v>
      </c>
      <c r="S2847">
        <v>0</v>
      </c>
      <c r="T2847">
        <v>71590</v>
      </c>
      <c r="U2847">
        <v>71607</v>
      </c>
      <c r="V2847">
        <v>70057</v>
      </c>
      <c r="W2847" t="s">
        <v>12589</v>
      </c>
      <c r="X2847" t="s">
        <v>12590</v>
      </c>
      <c r="Y2847">
        <v>0</v>
      </c>
      <c r="Z2847">
        <v>5314</v>
      </c>
    </row>
    <row r="2848" spans="1:26" x14ac:dyDescent="0.25">
      <c r="A2848">
        <v>306315</v>
      </c>
      <c r="B2848">
        <v>202501</v>
      </c>
      <c r="C2848">
        <v>1</v>
      </c>
      <c r="D2848" t="s">
        <v>13812</v>
      </c>
      <c r="E2848">
        <v>4</v>
      </c>
      <c r="F2848">
        <v>742</v>
      </c>
      <c r="G2848">
        <v>172</v>
      </c>
      <c r="H2848">
        <v>24</v>
      </c>
      <c r="I2848">
        <v>10</v>
      </c>
      <c r="J2848">
        <v>2699</v>
      </c>
      <c r="K2848">
        <v>1200</v>
      </c>
      <c r="L2848">
        <v>5.5</v>
      </c>
      <c r="M2848">
        <v>2.5</v>
      </c>
      <c r="N2848">
        <v>0.5</v>
      </c>
      <c r="O2848">
        <v>0</v>
      </c>
      <c r="P2848">
        <v>1</v>
      </c>
      <c r="Q2848">
        <v>1.5</v>
      </c>
      <c r="R2848">
        <v>0</v>
      </c>
      <c r="S2848">
        <v>0</v>
      </c>
      <c r="T2848">
        <v>71030</v>
      </c>
      <c r="U2848">
        <v>71063</v>
      </c>
      <c r="V2848">
        <v>71689</v>
      </c>
      <c r="W2848" t="s">
        <v>3624</v>
      </c>
      <c r="X2848" t="s">
        <v>12595</v>
      </c>
      <c r="Y2848">
        <v>0</v>
      </c>
      <c r="Z2848">
        <v>3108</v>
      </c>
    </row>
    <row r="2849" spans="1:26" x14ac:dyDescent="0.25">
      <c r="A2849">
        <v>306315</v>
      </c>
      <c r="B2849">
        <v>202501</v>
      </c>
      <c r="C2849">
        <v>2</v>
      </c>
      <c r="D2849" t="s">
        <v>13812</v>
      </c>
      <c r="E2849">
        <v>4</v>
      </c>
      <c r="F2849">
        <v>742</v>
      </c>
      <c r="G2849">
        <v>172</v>
      </c>
      <c r="H2849">
        <v>24</v>
      </c>
      <c r="I2849">
        <v>10</v>
      </c>
      <c r="J2849">
        <v>2699</v>
      </c>
      <c r="K2849">
        <v>1200</v>
      </c>
      <c r="L2849">
        <v>5.5</v>
      </c>
      <c r="M2849">
        <v>2.5</v>
      </c>
      <c r="N2849">
        <v>0.5</v>
      </c>
      <c r="O2849">
        <v>0</v>
      </c>
      <c r="P2849">
        <v>1</v>
      </c>
      <c r="Q2849">
        <v>1.5</v>
      </c>
      <c r="R2849">
        <v>0</v>
      </c>
      <c r="S2849">
        <v>0</v>
      </c>
      <c r="T2849">
        <v>71030</v>
      </c>
      <c r="U2849">
        <v>71063</v>
      </c>
      <c r="V2849">
        <v>71689</v>
      </c>
      <c r="W2849" t="s">
        <v>3624</v>
      </c>
      <c r="X2849" t="s">
        <v>12595</v>
      </c>
      <c r="Y2849">
        <v>0</v>
      </c>
      <c r="Z2849">
        <v>3108</v>
      </c>
    </row>
    <row r="2850" spans="1:26" x14ac:dyDescent="0.25">
      <c r="A2850">
        <v>306317</v>
      </c>
      <c r="B2850">
        <v>202501</v>
      </c>
      <c r="C2850">
        <v>1</v>
      </c>
      <c r="D2850" t="s">
        <v>13480</v>
      </c>
      <c r="E2850">
        <v>4</v>
      </c>
      <c r="F2850">
        <v>641</v>
      </c>
      <c r="G2850">
        <v>133</v>
      </c>
      <c r="H2850">
        <v>11</v>
      </c>
      <c r="I2850">
        <v>3</v>
      </c>
      <c r="J2850">
        <v>4437</v>
      </c>
      <c r="K2850">
        <v>7500</v>
      </c>
      <c r="L2850">
        <v>8.5</v>
      </c>
      <c r="M2850">
        <v>1</v>
      </c>
      <c r="N2850">
        <v>3</v>
      </c>
      <c r="O2850">
        <v>0</v>
      </c>
      <c r="P2850">
        <v>1.5</v>
      </c>
      <c r="Q2850">
        <v>2.5</v>
      </c>
      <c r="R2850">
        <v>0.5</v>
      </c>
      <c r="S2850">
        <v>0</v>
      </c>
      <c r="T2850">
        <v>900582</v>
      </c>
      <c r="U2850">
        <v>71129</v>
      </c>
      <c r="V2850">
        <v>71454</v>
      </c>
      <c r="W2850" t="s">
        <v>13890</v>
      </c>
      <c r="X2850" t="s">
        <v>13887</v>
      </c>
      <c r="Y2850">
        <v>18440</v>
      </c>
      <c r="Z2850">
        <v>6127</v>
      </c>
    </row>
    <row r="2851" spans="1:26" x14ac:dyDescent="0.25">
      <c r="A2851">
        <v>306317</v>
      </c>
      <c r="B2851">
        <v>202501</v>
      </c>
      <c r="C2851">
        <v>2</v>
      </c>
      <c r="D2851" t="s">
        <v>13480</v>
      </c>
      <c r="E2851">
        <v>4</v>
      </c>
      <c r="F2851">
        <v>641</v>
      </c>
      <c r="G2851">
        <v>133</v>
      </c>
      <c r="H2851">
        <v>11</v>
      </c>
      <c r="I2851">
        <v>3</v>
      </c>
      <c r="J2851">
        <v>4437</v>
      </c>
      <c r="K2851">
        <v>7500</v>
      </c>
      <c r="L2851">
        <v>8.5</v>
      </c>
      <c r="M2851">
        <v>1</v>
      </c>
      <c r="N2851">
        <v>3</v>
      </c>
      <c r="O2851">
        <v>0</v>
      </c>
      <c r="P2851">
        <v>1.5</v>
      </c>
      <c r="Q2851">
        <v>2.5</v>
      </c>
      <c r="R2851">
        <v>0.5</v>
      </c>
      <c r="S2851">
        <v>0</v>
      </c>
      <c r="T2851">
        <v>900582</v>
      </c>
      <c r="U2851">
        <v>71129</v>
      </c>
      <c r="V2851">
        <v>71454</v>
      </c>
      <c r="W2851" t="s">
        <v>13890</v>
      </c>
      <c r="X2851" t="s">
        <v>13887</v>
      </c>
      <c r="Y2851">
        <v>18440</v>
      </c>
      <c r="Z2851">
        <v>6127</v>
      </c>
    </row>
    <row r="2852" spans="1:26" x14ac:dyDescent="0.25">
      <c r="A2852">
        <v>306319</v>
      </c>
      <c r="B2852">
        <v>202501</v>
      </c>
      <c r="C2852">
        <v>1</v>
      </c>
      <c r="D2852" t="s">
        <v>12687</v>
      </c>
      <c r="E2852">
        <v>4</v>
      </c>
      <c r="F2852">
        <v>775</v>
      </c>
      <c r="G2852">
        <v>248</v>
      </c>
      <c r="H2852">
        <v>21</v>
      </c>
      <c r="I2852">
        <v>5</v>
      </c>
      <c r="J2852">
        <v>1817</v>
      </c>
      <c r="K2852">
        <v>0</v>
      </c>
      <c r="L2852">
        <v>4.5</v>
      </c>
      <c r="M2852">
        <v>0.5</v>
      </c>
      <c r="N2852">
        <v>2</v>
      </c>
      <c r="O2852">
        <v>0</v>
      </c>
      <c r="P2852">
        <v>2</v>
      </c>
      <c r="Q2852">
        <v>0</v>
      </c>
      <c r="R2852">
        <v>0</v>
      </c>
      <c r="S2852">
        <v>0</v>
      </c>
      <c r="T2852">
        <v>71251</v>
      </c>
      <c r="U2852">
        <v>71252</v>
      </c>
      <c r="V2852">
        <v>700162</v>
      </c>
      <c r="W2852" t="s">
        <v>12592</v>
      </c>
      <c r="X2852" t="s">
        <v>13885</v>
      </c>
      <c r="Y2852">
        <v>0</v>
      </c>
      <c r="Z2852">
        <v>2267</v>
      </c>
    </row>
    <row r="2853" spans="1:26" x14ac:dyDescent="0.25">
      <c r="A2853">
        <v>306319</v>
      </c>
      <c r="B2853">
        <v>202501</v>
      </c>
      <c r="C2853">
        <v>2</v>
      </c>
      <c r="D2853" t="s">
        <v>12687</v>
      </c>
      <c r="E2853">
        <v>4</v>
      </c>
      <c r="F2853">
        <v>775</v>
      </c>
      <c r="G2853">
        <v>248</v>
      </c>
      <c r="H2853">
        <v>21</v>
      </c>
      <c r="I2853">
        <v>5</v>
      </c>
      <c r="J2853">
        <v>1817</v>
      </c>
      <c r="K2853">
        <v>0</v>
      </c>
      <c r="L2853">
        <v>4.5</v>
      </c>
      <c r="M2853">
        <v>0.5</v>
      </c>
      <c r="N2853">
        <v>2</v>
      </c>
      <c r="O2853">
        <v>0</v>
      </c>
      <c r="P2853">
        <v>2</v>
      </c>
      <c r="Q2853">
        <v>0</v>
      </c>
      <c r="R2853">
        <v>0</v>
      </c>
      <c r="S2853">
        <v>0</v>
      </c>
      <c r="T2853">
        <v>71251</v>
      </c>
      <c r="U2853">
        <v>71252</v>
      </c>
      <c r="V2853">
        <v>700162</v>
      </c>
      <c r="W2853" t="s">
        <v>12592</v>
      </c>
      <c r="X2853" t="s">
        <v>13885</v>
      </c>
      <c r="Y2853">
        <v>0</v>
      </c>
      <c r="Z2853">
        <v>2267</v>
      </c>
    </row>
    <row r="2854" spans="1:26" x14ac:dyDescent="0.25">
      <c r="A2854">
        <v>306321</v>
      </c>
      <c r="B2854">
        <v>202501</v>
      </c>
      <c r="C2854">
        <v>1</v>
      </c>
      <c r="D2854" t="s">
        <v>12986</v>
      </c>
      <c r="E2854">
        <v>4</v>
      </c>
      <c r="F2854">
        <v>389</v>
      </c>
      <c r="G2854">
        <v>148</v>
      </c>
      <c r="H2854">
        <v>22</v>
      </c>
      <c r="I2854">
        <v>7</v>
      </c>
      <c r="J2854">
        <v>8591</v>
      </c>
      <c r="K2854">
        <v>18945</v>
      </c>
      <c r="L2854">
        <v>18</v>
      </c>
      <c r="M2854">
        <v>1</v>
      </c>
      <c r="N2854">
        <v>4</v>
      </c>
      <c r="O2854">
        <v>2</v>
      </c>
      <c r="P2854">
        <v>3</v>
      </c>
      <c r="Q2854">
        <v>6.5</v>
      </c>
      <c r="R2854">
        <v>1.5</v>
      </c>
      <c r="S2854">
        <v>0</v>
      </c>
      <c r="T2854">
        <v>71251</v>
      </c>
      <c r="U2854">
        <v>70067</v>
      </c>
      <c r="V2854">
        <v>71349</v>
      </c>
      <c r="W2854" t="s">
        <v>12636</v>
      </c>
      <c r="X2854" t="s">
        <v>13885</v>
      </c>
      <c r="Y2854">
        <v>0</v>
      </c>
      <c r="Z2854">
        <v>13281</v>
      </c>
    </row>
    <row r="2855" spans="1:26" x14ac:dyDescent="0.25">
      <c r="A2855">
        <v>306321</v>
      </c>
      <c r="B2855">
        <v>202501</v>
      </c>
      <c r="C2855">
        <v>2</v>
      </c>
      <c r="D2855" t="s">
        <v>12986</v>
      </c>
      <c r="E2855">
        <v>4</v>
      </c>
      <c r="F2855">
        <v>389</v>
      </c>
      <c r="G2855">
        <v>148</v>
      </c>
      <c r="H2855">
        <v>22</v>
      </c>
      <c r="I2855">
        <v>7</v>
      </c>
      <c r="J2855">
        <v>8591</v>
      </c>
      <c r="K2855">
        <v>18945</v>
      </c>
      <c r="L2855">
        <v>18</v>
      </c>
      <c r="M2855">
        <v>1</v>
      </c>
      <c r="N2855">
        <v>4</v>
      </c>
      <c r="O2855">
        <v>2</v>
      </c>
      <c r="P2855">
        <v>3</v>
      </c>
      <c r="Q2855">
        <v>6.5</v>
      </c>
      <c r="R2855">
        <v>1.5</v>
      </c>
      <c r="S2855">
        <v>0</v>
      </c>
      <c r="T2855">
        <v>71251</v>
      </c>
      <c r="U2855">
        <v>70067</v>
      </c>
      <c r="V2855">
        <v>71349</v>
      </c>
      <c r="W2855" t="s">
        <v>12636</v>
      </c>
      <c r="X2855" t="s">
        <v>13885</v>
      </c>
      <c r="Y2855">
        <v>0</v>
      </c>
      <c r="Z2855">
        <v>13281</v>
      </c>
    </row>
    <row r="2856" spans="1:26" x14ac:dyDescent="0.25">
      <c r="A2856">
        <v>306323</v>
      </c>
      <c r="B2856">
        <v>202501</v>
      </c>
      <c r="C2856">
        <v>1</v>
      </c>
      <c r="D2856" t="s">
        <v>13273</v>
      </c>
      <c r="E2856">
        <v>4</v>
      </c>
      <c r="F2856">
        <v>66</v>
      </c>
      <c r="G2856">
        <v>11</v>
      </c>
      <c r="H2856">
        <v>1</v>
      </c>
      <c r="I2856">
        <v>1</v>
      </c>
      <c r="J2856">
        <v>14766</v>
      </c>
      <c r="K2856">
        <v>59000</v>
      </c>
      <c r="L2856">
        <v>25.5</v>
      </c>
      <c r="M2856">
        <v>4</v>
      </c>
      <c r="N2856">
        <v>6.5</v>
      </c>
      <c r="O2856">
        <v>5</v>
      </c>
      <c r="P2856">
        <v>5</v>
      </c>
      <c r="Q2856">
        <v>3</v>
      </c>
      <c r="R2856">
        <v>2</v>
      </c>
      <c r="S2856">
        <v>0</v>
      </c>
      <c r="T2856">
        <v>900582</v>
      </c>
      <c r="U2856">
        <v>71506</v>
      </c>
      <c r="V2856">
        <v>700080</v>
      </c>
      <c r="W2856" t="s">
        <v>12609</v>
      </c>
      <c r="X2856" t="s">
        <v>13887</v>
      </c>
      <c r="Y2856">
        <v>0</v>
      </c>
      <c r="Z2856">
        <v>25269</v>
      </c>
    </row>
    <row r="2857" spans="1:26" x14ac:dyDescent="0.25">
      <c r="A2857">
        <v>306323</v>
      </c>
      <c r="B2857">
        <v>202501</v>
      </c>
      <c r="C2857">
        <v>2</v>
      </c>
      <c r="D2857" t="s">
        <v>13273</v>
      </c>
      <c r="E2857">
        <v>4</v>
      </c>
      <c r="F2857">
        <v>66</v>
      </c>
      <c r="G2857">
        <v>11</v>
      </c>
      <c r="H2857">
        <v>1</v>
      </c>
      <c r="I2857">
        <v>1</v>
      </c>
      <c r="J2857">
        <v>14766</v>
      </c>
      <c r="K2857">
        <v>59000</v>
      </c>
      <c r="L2857">
        <v>25.5</v>
      </c>
      <c r="M2857">
        <v>4</v>
      </c>
      <c r="N2857">
        <v>6.5</v>
      </c>
      <c r="O2857">
        <v>5</v>
      </c>
      <c r="P2857">
        <v>5</v>
      </c>
      <c r="Q2857">
        <v>3</v>
      </c>
      <c r="R2857">
        <v>2</v>
      </c>
      <c r="S2857">
        <v>0</v>
      </c>
      <c r="T2857">
        <v>900582</v>
      </c>
      <c r="U2857">
        <v>71506</v>
      </c>
      <c r="V2857">
        <v>700080</v>
      </c>
      <c r="W2857" t="s">
        <v>12609</v>
      </c>
      <c r="X2857" t="s">
        <v>13887</v>
      </c>
      <c r="Y2857">
        <v>0</v>
      </c>
      <c r="Z2857">
        <v>25269</v>
      </c>
    </row>
    <row r="2858" spans="1:26" x14ac:dyDescent="0.25">
      <c r="A2858">
        <v>306325</v>
      </c>
      <c r="B2858">
        <v>202501</v>
      </c>
      <c r="C2858">
        <v>1</v>
      </c>
      <c r="D2858" t="s">
        <v>13410</v>
      </c>
      <c r="E2858">
        <v>4</v>
      </c>
      <c r="F2858">
        <v>10</v>
      </c>
      <c r="G2858">
        <v>2</v>
      </c>
      <c r="H2858">
        <v>1</v>
      </c>
      <c r="I2858">
        <v>1</v>
      </c>
      <c r="J2858">
        <v>7764</v>
      </c>
      <c r="K2858">
        <v>245000</v>
      </c>
      <c r="L2858">
        <v>3.5</v>
      </c>
      <c r="M2858">
        <v>0</v>
      </c>
      <c r="N2858">
        <v>0.5</v>
      </c>
      <c r="O2858">
        <v>0</v>
      </c>
      <c r="P2858">
        <v>1</v>
      </c>
      <c r="Q2858">
        <v>0</v>
      </c>
      <c r="R2858">
        <v>2</v>
      </c>
      <c r="S2858">
        <v>0</v>
      </c>
      <c r="T2858">
        <v>900582</v>
      </c>
      <c r="U2858">
        <v>71159</v>
      </c>
      <c r="V2858">
        <v>71278</v>
      </c>
      <c r="W2858" t="s">
        <v>12629</v>
      </c>
      <c r="X2858" t="s">
        <v>13887</v>
      </c>
      <c r="Y2858">
        <v>0</v>
      </c>
      <c r="Z2858">
        <v>43013</v>
      </c>
    </row>
    <row r="2859" spans="1:26" x14ac:dyDescent="0.25">
      <c r="A2859">
        <v>306325</v>
      </c>
      <c r="B2859">
        <v>202501</v>
      </c>
      <c r="C2859">
        <v>2</v>
      </c>
      <c r="D2859" t="s">
        <v>13410</v>
      </c>
      <c r="E2859">
        <v>4</v>
      </c>
      <c r="F2859">
        <v>10</v>
      </c>
      <c r="G2859">
        <v>2</v>
      </c>
      <c r="H2859">
        <v>1</v>
      </c>
      <c r="I2859">
        <v>1</v>
      </c>
      <c r="J2859">
        <v>7764</v>
      </c>
      <c r="K2859">
        <v>245000</v>
      </c>
      <c r="L2859">
        <v>3.5</v>
      </c>
      <c r="M2859">
        <v>0</v>
      </c>
      <c r="N2859">
        <v>0.5</v>
      </c>
      <c r="O2859">
        <v>0</v>
      </c>
      <c r="P2859">
        <v>1</v>
      </c>
      <c r="Q2859">
        <v>0</v>
      </c>
      <c r="R2859">
        <v>2</v>
      </c>
      <c r="S2859">
        <v>0</v>
      </c>
      <c r="T2859">
        <v>900582</v>
      </c>
      <c r="U2859">
        <v>71159</v>
      </c>
      <c r="V2859">
        <v>71278</v>
      </c>
      <c r="W2859" t="s">
        <v>12629</v>
      </c>
      <c r="X2859" t="s">
        <v>13887</v>
      </c>
      <c r="Y2859">
        <v>0</v>
      </c>
      <c r="Z2859">
        <v>43013</v>
      </c>
    </row>
    <row r="2860" spans="1:26" x14ac:dyDescent="0.25">
      <c r="A2860">
        <v>306327</v>
      </c>
      <c r="B2860">
        <v>202501</v>
      </c>
      <c r="C2860">
        <v>1</v>
      </c>
      <c r="D2860" t="s">
        <v>13049</v>
      </c>
      <c r="E2860">
        <v>4</v>
      </c>
      <c r="F2860">
        <v>557</v>
      </c>
      <c r="G2860">
        <v>110</v>
      </c>
      <c r="H2860">
        <v>18</v>
      </c>
      <c r="I2860">
        <v>5</v>
      </c>
      <c r="J2860">
        <v>5424</v>
      </c>
      <c r="K2860">
        <v>6250</v>
      </c>
      <c r="L2860">
        <v>5.5</v>
      </c>
      <c r="M2860">
        <v>0</v>
      </c>
      <c r="N2860">
        <v>0.5</v>
      </c>
      <c r="O2860">
        <v>3</v>
      </c>
      <c r="P2860">
        <v>0</v>
      </c>
      <c r="Q2860">
        <v>1.5</v>
      </c>
      <c r="R2860">
        <v>0.5</v>
      </c>
      <c r="S2860">
        <v>0</v>
      </c>
      <c r="T2860">
        <v>900582</v>
      </c>
      <c r="U2860">
        <v>71159</v>
      </c>
      <c r="V2860">
        <v>71278</v>
      </c>
      <c r="W2860" t="s">
        <v>12629</v>
      </c>
      <c r="X2860" t="s">
        <v>13887</v>
      </c>
      <c r="Y2860">
        <v>0</v>
      </c>
      <c r="Z2860">
        <v>8600</v>
      </c>
    </row>
    <row r="2861" spans="1:26" x14ac:dyDescent="0.25">
      <c r="A2861">
        <v>306327</v>
      </c>
      <c r="B2861">
        <v>202501</v>
      </c>
      <c r="C2861">
        <v>2</v>
      </c>
      <c r="D2861" t="s">
        <v>13049</v>
      </c>
      <c r="E2861">
        <v>4</v>
      </c>
      <c r="F2861">
        <v>557</v>
      </c>
      <c r="G2861">
        <v>110</v>
      </c>
      <c r="H2861">
        <v>18</v>
      </c>
      <c r="I2861">
        <v>5</v>
      </c>
      <c r="J2861">
        <v>5424</v>
      </c>
      <c r="K2861">
        <v>6250</v>
      </c>
      <c r="L2861">
        <v>5.5</v>
      </c>
      <c r="M2861">
        <v>0</v>
      </c>
      <c r="N2861">
        <v>0.5</v>
      </c>
      <c r="O2861">
        <v>3</v>
      </c>
      <c r="P2861">
        <v>0</v>
      </c>
      <c r="Q2861">
        <v>1.5</v>
      </c>
      <c r="R2861">
        <v>0.5</v>
      </c>
      <c r="S2861">
        <v>0</v>
      </c>
      <c r="T2861">
        <v>900582</v>
      </c>
      <c r="U2861">
        <v>71159</v>
      </c>
      <c r="V2861">
        <v>71278</v>
      </c>
      <c r="W2861" t="s">
        <v>12629</v>
      </c>
      <c r="X2861" t="s">
        <v>13887</v>
      </c>
      <c r="Y2861">
        <v>0</v>
      </c>
      <c r="Z2861">
        <v>8600</v>
      </c>
    </row>
    <row r="2862" spans="1:26" x14ac:dyDescent="0.25">
      <c r="A2862">
        <v>306329</v>
      </c>
      <c r="B2862">
        <v>202501</v>
      </c>
      <c r="C2862">
        <v>1</v>
      </c>
      <c r="D2862" t="s">
        <v>13680</v>
      </c>
      <c r="E2862">
        <v>4</v>
      </c>
      <c r="F2862">
        <v>585</v>
      </c>
      <c r="G2862">
        <v>117</v>
      </c>
      <c r="H2862">
        <v>11</v>
      </c>
      <c r="I2862">
        <v>5</v>
      </c>
      <c r="J2862">
        <v>4691</v>
      </c>
      <c r="K2862">
        <v>7715</v>
      </c>
      <c r="L2862">
        <v>6.5</v>
      </c>
      <c r="M2862">
        <v>0</v>
      </c>
      <c r="N2862">
        <v>2.5</v>
      </c>
      <c r="O2862">
        <v>0.5</v>
      </c>
      <c r="P2862">
        <v>3</v>
      </c>
      <c r="Q2862">
        <v>0</v>
      </c>
      <c r="R2862">
        <v>0.5</v>
      </c>
      <c r="S2862">
        <v>0</v>
      </c>
      <c r="T2862">
        <v>900582</v>
      </c>
      <c r="U2862">
        <v>71506</v>
      </c>
      <c r="V2862">
        <v>700080</v>
      </c>
      <c r="W2862" t="s">
        <v>12609</v>
      </c>
      <c r="X2862" t="s">
        <v>13887</v>
      </c>
      <c r="Y2862">
        <v>7933</v>
      </c>
      <c r="Z2862">
        <v>7882</v>
      </c>
    </row>
    <row r="2863" spans="1:26" x14ac:dyDescent="0.25">
      <c r="A2863">
        <v>306329</v>
      </c>
      <c r="B2863">
        <v>202501</v>
      </c>
      <c r="C2863">
        <v>2</v>
      </c>
      <c r="D2863" t="s">
        <v>13680</v>
      </c>
      <c r="E2863">
        <v>4</v>
      </c>
      <c r="F2863">
        <v>585</v>
      </c>
      <c r="G2863">
        <v>117</v>
      </c>
      <c r="H2863">
        <v>11</v>
      </c>
      <c r="I2863">
        <v>5</v>
      </c>
      <c r="J2863">
        <v>4691</v>
      </c>
      <c r="K2863">
        <v>7715</v>
      </c>
      <c r="L2863">
        <v>6.5</v>
      </c>
      <c r="M2863">
        <v>0</v>
      </c>
      <c r="N2863">
        <v>2.5</v>
      </c>
      <c r="O2863">
        <v>0.5</v>
      </c>
      <c r="P2863">
        <v>3</v>
      </c>
      <c r="Q2863">
        <v>0</v>
      </c>
      <c r="R2863">
        <v>0.5</v>
      </c>
      <c r="S2863">
        <v>0</v>
      </c>
      <c r="T2863">
        <v>900582</v>
      </c>
      <c r="U2863">
        <v>71506</v>
      </c>
      <c r="V2863">
        <v>700080</v>
      </c>
      <c r="W2863" t="s">
        <v>12609</v>
      </c>
      <c r="X2863" t="s">
        <v>13887</v>
      </c>
      <c r="Y2863">
        <v>7933</v>
      </c>
      <c r="Z2863">
        <v>7882</v>
      </c>
    </row>
    <row r="2864" spans="1:26" x14ac:dyDescent="0.25">
      <c r="A2864">
        <v>306331</v>
      </c>
      <c r="B2864">
        <v>202501</v>
      </c>
      <c r="C2864">
        <v>1</v>
      </c>
      <c r="D2864" t="s">
        <v>13459</v>
      </c>
      <c r="E2864">
        <v>4</v>
      </c>
      <c r="F2864">
        <v>546</v>
      </c>
      <c r="G2864">
        <v>108</v>
      </c>
      <c r="H2864">
        <v>9</v>
      </c>
      <c r="I2864">
        <v>3</v>
      </c>
      <c r="J2864">
        <v>7196</v>
      </c>
      <c r="K2864">
        <v>0</v>
      </c>
      <c r="L2864">
        <v>12</v>
      </c>
      <c r="M2864">
        <v>1</v>
      </c>
      <c r="N2864">
        <v>1</v>
      </c>
      <c r="O2864">
        <v>2</v>
      </c>
      <c r="P2864">
        <v>0</v>
      </c>
      <c r="Q2864">
        <v>8</v>
      </c>
      <c r="R2864">
        <v>0</v>
      </c>
      <c r="S2864">
        <v>0</v>
      </c>
      <c r="T2864">
        <v>900582</v>
      </c>
      <c r="U2864">
        <v>71129</v>
      </c>
      <c r="V2864">
        <v>71136</v>
      </c>
      <c r="W2864" t="s">
        <v>13890</v>
      </c>
      <c r="X2864" t="s">
        <v>13887</v>
      </c>
      <c r="Y2864">
        <v>6496</v>
      </c>
      <c r="Z2864">
        <v>8926</v>
      </c>
    </row>
    <row r="2865" spans="1:26" x14ac:dyDescent="0.25">
      <c r="A2865">
        <v>306331</v>
      </c>
      <c r="B2865">
        <v>202501</v>
      </c>
      <c r="C2865">
        <v>2</v>
      </c>
      <c r="D2865" t="s">
        <v>13459</v>
      </c>
      <c r="E2865">
        <v>4</v>
      </c>
      <c r="F2865">
        <v>546</v>
      </c>
      <c r="G2865">
        <v>108</v>
      </c>
      <c r="H2865">
        <v>9</v>
      </c>
      <c r="I2865">
        <v>3</v>
      </c>
      <c r="J2865">
        <v>7196</v>
      </c>
      <c r="K2865">
        <v>0</v>
      </c>
      <c r="L2865">
        <v>12</v>
      </c>
      <c r="M2865">
        <v>1</v>
      </c>
      <c r="N2865">
        <v>1</v>
      </c>
      <c r="O2865">
        <v>2</v>
      </c>
      <c r="P2865">
        <v>0</v>
      </c>
      <c r="Q2865">
        <v>8</v>
      </c>
      <c r="R2865">
        <v>0</v>
      </c>
      <c r="S2865">
        <v>0</v>
      </c>
      <c r="T2865">
        <v>900582</v>
      </c>
      <c r="U2865">
        <v>71129</v>
      </c>
      <c r="V2865">
        <v>71136</v>
      </c>
      <c r="W2865" t="s">
        <v>13890</v>
      </c>
      <c r="X2865" t="s">
        <v>13887</v>
      </c>
      <c r="Y2865">
        <v>6496</v>
      </c>
      <c r="Z2865">
        <v>8926</v>
      </c>
    </row>
    <row r="2866" spans="1:26" x14ac:dyDescent="0.25">
      <c r="A2866">
        <v>306333</v>
      </c>
      <c r="B2866">
        <v>202501</v>
      </c>
      <c r="C2866">
        <v>1</v>
      </c>
      <c r="D2866" t="s">
        <v>13582</v>
      </c>
      <c r="E2866">
        <v>4</v>
      </c>
      <c r="F2866">
        <v>507</v>
      </c>
      <c r="G2866">
        <v>101</v>
      </c>
      <c r="H2866">
        <v>17</v>
      </c>
      <c r="I2866">
        <v>7</v>
      </c>
      <c r="J2866">
        <v>6081</v>
      </c>
      <c r="K2866">
        <v>10000</v>
      </c>
      <c r="L2866">
        <v>11</v>
      </c>
      <c r="M2866">
        <v>0</v>
      </c>
      <c r="N2866">
        <v>9.5</v>
      </c>
      <c r="O2866">
        <v>1.5</v>
      </c>
      <c r="P2866">
        <v>0</v>
      </c>
      <c r="Q2866">
        <v>0</v>
      </c>
      <c r="R2866">
        <v>0</v>
      </c>
      <c r="S2866">
        <v>0</v>
      </c>
      <c r="T2866">
        <v>900582</v>
      </c>
      <c r="U2866">
        <v>71276</v>
      </c>
      <c r="V2866">
        <v>70083</v>
      </c>
      <c r="W2866" t="s">
        <v>12631</v>
      </c>
      <c r="X2866" t="s">
        <v>13887</v>
      </c>
      <c r="Y2866">
        <v>0</v>
      </c>
      <c r="Z2866">
        <v>10122</v>
      </c>
    </row>
    <row r="2867" spans="1:26" x14ac:dyDescent="0.25">
      <c r="A2867">
        <v>306333</v>
      </c>
      <c r="B2867">
        <v>202501</v>
      </c>
      <c r="C2867">
        <v>2</v>
      </c>
      <c r="D2867" t="s">
        <v>13582</v>
      </c>
      <c r="E2867">
        <v>4</v>
      </c>
      <c r="F2867">
        <v>507</v>
      </c>
      <c r="G2867">
        <v>101</v>
      </c>
      <c r="H2867">
        <v>17</v>
      </c>
      <c r="I2867">
        <v>7</v>
      </c>
      <c r="J2867">
        <v>6081</v>
      </c>
      <c r="K2867">
        <v>10000</v>
      </c>
      <c r="L2867">
        <v>11</v>
      </c>
      <c r="M2867">
        <v>0</v>
      </c>
      <c r="N2867">
        <v>9.5</v>
      </c>
      <c r="O2867">
        <v>1.5</v>
      </c>
      <c r="P2867">
        <v>0</v>
      </c>
      <c r="Q2867">
        <v>0</v>
      </c>
      <c r="R2867">
        <v>0</v>
      </c>
      <c r="S2867">
        <v>0</v>
      </c>
      <c r="T2867">
        <v>900582</v>
      </c>
      <c r="U2867">
        <v>71276</v>
      </c>
      <c r="V2867">
        <v>70083</v>
      </c>
      <c r="W2867" t="s">
        <v>12631</v>
      </c>
      <c r="X2867" t="s">
        <v>13887</v>
      </c>
      <c r="Y2867">
        <v>0</v>
      </c>
      <c r="Z2867">
        <v>10122</v>
      </c>
    </row>
    <row r="2868" spans="1:26" x14ac:dyDescent="0.25">
      <c r="A2868">
        <v>306335</v>
      </c>
      <c r="B2868">
        <v>202501</v>
      </c>
      <c r="C2868">
        <v>1</v>
      </c>
      <c r="D2868" t="s">
        <v>12656</v>
      </c>
      <c r="E2868">
        <v>4</v>
      </c>
      <c r="F2868">
        <v>207</v>
      </c>
      <c r="G2868">
        <v>80</v>
      </c>
      <c r="H2868">
        <v>9</v>
      </c>
      <c r="I2868">
        <v>3</v>
      </c>
      <c r="J2868">
        <v>12974</v>
      </c>
      <c r="K2868">
        <v>20000</v>
      </c>
      <c r="L2868">
        <v>15</v>
      </c>
      <c r="M2868">
        <v>4.5</v>
      </c>
      <c r="N2868">
        <v>4</v>
      </c>
      <c r="O2868">
        <v>2.5</v>
      </c>
      <c r="P2868">
        <v>2.5</v>
      </c>
      <c r="Q2868">
        <v>0.5</v>
      </c>
      <c r="R2868">
        <v>1</v>
      </c>
      <c r="S2868">
        <v>0</v>
      </c>
      <c r="T2868">
        <v>71251</v>
      </c>
      <c r="U2868">
        <v>70067</v>
      </c>
      <c r="V2868">
        <v>71366</v>
      </c>
      <c r="W2868" t="s">
        <v>12636</v>
      </c>
      <c r="X2868" t="s">
        <v>13885</v>
      </c>
      <c r="Y2868">
        <v>0</v>
      </c>
      <c r="Z2868">
        <v>18748</v>
      </c>
    </row>
    <row r="2869" spans="1:26" x14ac:dyDescent="0.25">
      <c r="A2869">
        <v>306335</v>
      </c>
      <c r="B2869">
        <v>202501</v>
      </c>
      <c r="C2869">
        <v>2</v>
      </c>
      <c r="D2869" t="s">
        <v>12656</v>
      </c>
      <c r="E2869">
        <v>4</v>
      </c>
      <c r="F2869">
        <v>207</v>
      </c>
      <c r="G2869">
        <v>80</v>
      </c>
      <c r="H2869">
        <v>9</v>
      </c>
      <c r="I2869">
        <v>3</v>
      </c>
      <c r="J2869">
        <v>12974</v>
      </c>
      <c r="K2869">
        <v>20000</v>
      </c>
      <c r="L2869">
        <v>15</v>
      </c>
      <c r="M2869">
        <v>4.5</v>
      </c>
      <c r="N2869">
        <v>4</v>
      </c>
      <c r="O2869">
        <v>2.5</v>
      </c>
      <c r="P2869">
        <v>2.5</v>
      </c>
      <c r="Q2869">
        <v>0.5</v>
      </c>
      <c r="R2869">
        <v>1</v>
      </c>
      <c r="S2869">
        <v>0</v>
      </c>
      <c r="T2869">
        <v>71251</v>
      </c>
      <c r="U2869">
        <v>70067</v>
      </c>
      <c r="V2869">
        <v>71366</v>
      </c>
      <c r="W2869" t="s">
        <v>12636</v>
      </c>
      <c r="X2869" t="s">
        <v>13885</v>
      </c>
      <c r="Y2869">
        <v>0</v>
      </c>
      <c r="Z2869">
        <v>18748</v>
      </c>
    </row>
    <row r="2870" spans="1:26" x14ac:dyDescent="0.25">
      <c r="A2870">
        <v>306337</v>
      </c>
      <c r="B2870">
        <v>202501</v>
      </c>
      <c r="C2870">
        <v>1</v>
      </c>
      <c r="D2870" t="s">
        <v>13813</v>
      </c>
      <c r="E2870">
        <v>4</v>
      </c>
      <c r="F2870">
        <v>146</v>
      </c>
      <c r="G2870">
        <v>56</v>
      </c>
      <c r="H2870">
        <v>6</v>
      </c>
      <c r="I2870">
        <v>3</v>
      </c>
      <c r="J2870">
        <v>8706</v>
      </c>
      <c r="K2870">
        <v>109550</v>
      </c>
      <c r="L2870">
        <v>14.5</v>
      </c>
      <c r="M2870">
        <v>3.5</v>
      </c>
      <c r="N2870">
        <v>2</v>
      </c>
      <c r="O2870">
        <v>1</v>
      </c>
      <c r="P2870">
        <v>1</v>
      </c>
      <c r="Q2870">
        <v>3</v>
      </c>
      <c r="R2870">
        <v>4</v>
      </c>
      <c r="S2870">
        <v>0</v>
      </c>
      <c r="T2870">
        <v>71251</v>
      </c>
      <c r="U2870">
        <v>70067</v>
      </c>
      <c r="V2870">
        <v>71349</v>
      </c>
      <c r="W2870" t="s">
        <v>12636</v>
      </c>
      <c r="X2870" t="s">
        <v>13885</v>
      </c>
      <c r="Y2870">
        <v>0</v>
      </c>
      <c r="Z2870">
        <v>20897</v>
      </c>
    </row>
    <row r="2871" spans="1:26" x14ac:dyDescent="0.25">
      <c r="A2871">
        <v>306337</v>
      </c>
      <c r="B2871">
        <v>202501</v>
      </c>
      <c r="C2871">
        <v>2</v>
      </c>
      <c r="D2871" t="s">
        <v>13813</v>
      </c>
      <c r="E2871">
        <v>4</v>
      </c>
      <c r="F2871">
        <v>146</v>
      </c>
      <c r="G2871">
        <v>56</v>
      </c>
      <c r="H2871">
        <v>6</v>
      </c>
      <c r="I2871">
        <v>3</v>
      </c>
      <c r="J2871">
        <v>8706</v>
      </c>
      <c r="K2871">
        <v>109550</v>
      </c>
      <c r="L2871">
        <v>14.5</v>
      </c>
      <c r="M2871">
        <v>3.5</v>
      </c>
      <c r="N2871">
        <v>2</v>
      </c>
      <c r="O2871">
        <v>1</v>
      </c>
      <c r="P2871">
        <v>1</v>
      </c>
      <c r="Q2871">
        <v>3</v>
      </c>
      <c r="R2871">
        <v>4</v>
      </c>
      <c r="S2871">
        <v>0</v>
      </c>
      <c r="T2871">
        <v>71251</v>
      </c>
      <c r="U2871">
        <v>70067</v>
      </c>
      <c r="V2871">
        <v>71349</v>
      </c>
      <c r="W2871" t="s">
        <v>12636</v>
      </c>
      <c r="X2871" t="s">
        <v>13885</v>
      </c>
      <c r="Y2871">
        <v>0</v>
      </c>
      <c r="Z2871">
        <v>20897</v>
      </c>
    </row>
    <row r="2872" spans="1:26" x14ac:dyDescent="0.25">
      <c r="A2872">
        <v>306339</v>
      </c>
      <c r="B2872">
        <v>202501</v>
      </c>
      <c r="C2872">
        <v>1</v>
      </c>
      <c r="D2872" t="s">
        <v>13349</v>
      </c>
      <c r="E2872">
        <v>4</v>
      </c>
      <c r="F2872">
        <v>579</v>
      </c>
      <c r="G2872">
        <v>116</v>
      </c>
      <c r="H2872">
        <v>19</v>
      </c>
      <c r="I2872">
        <v>8</v>
      </c>
      <c r="J2872">
        <v>7385</v>
      </c>
      <c r="K2872">
        <v>0</v>
      </c>
      <c r="L2872">
        <v>10</v>
      </c>
      <c r="M2872">
        <v>4</v>
      </c>
      <c r="N2872">
        <v>1</v>
      </c>
      <c r="O2872">
        <v>0</v>
      </c>
      <c r="P2872">
        <v>3</v>
      </c>
      <c r="Q2872">
        <v>2</v>
      </c>
      <c r="R2872">
        <v>0</v>
      </c>
      <c r="S2872">
        <v>0</v>
      </c>
      <c r="T2872">
        <v>900582</v>
      </c>
      <c r="U2872">
        <v>71276</v>
      </c>
      <c r="V2872">
        <v>70083</v>
      </c>
      <c r="W2872" t="s">
        <v>12631</v>
      </c>
      <c r="X2872" t="s">
        <v>13887</v>
      </c>
      <c r="Y2872">
        <v>0</v>
      </c>
      <c r="Z2872">
        <v>8005</v>
      </c>
    </row>
    <row r="2873" spans="1:26" x14ac:dyDescent="0.25">
      <c r="A2873">
        <v>306339</v>
      </c>
      <c r="B2873">
        <v>202501</v>
      </c>
      <c r="C2873">
        <v>2</v>
      </c>
      <c r="D2873" t="s">
        <v>13349</v>
      </c>
      <c r="E2873">
        <v>4</v>
      </c>
      <c r="F2873">
        <v>579</v>
      </c>
      <c r="G2873">
        <v>116</v>
      </c>
      <c r="H2873">
        <v>19</v>
      </c>
      <c r="I2873">
        <v>8</v>
      </c>
      <c r="J2873">
        <v>7385</v>
      </c>
      <c r="K2873">
        <v>0</v>
      </c>
      <c r="L2873">
        <v>10</v>
      </c>
      <c r="M2873">
        <v>4</v>
      </c>
      <c r="N2873">
        <v>1</v>
      </c>
      <c r="O2873">
        <v>0</v>
      </c>
      <c r="P2873">
        <v>3</v>
      </c>
      <c r="Q2873">
        <v>2</v>
      </c>
      <c r="R2873">
        <v>0</v>
      </c>
      <c r="S2873">
        <v>0</v>
      </c>
      <c r="T2873">
        <v>900582</v>
      </c>
      <c r="U2873">
        <v>71276</v>
      </c>
      <c r="V2873">
        <v>70083</v>
      </c>
      <c r="W2873" t="s">
        <v>12631</v>
      </c>
      <c r="X2873" t="s">
        <v>13887</v>
      </c>
      <c r="Y2873">
        <v>0</v>
      </c>
      <c r="Z2873">
        <v>8005</v>
      </c>
    </row>
    <row r="2874" spans="1:26" x14ac:dyDescent="0.25">
      <c r="A2874">
        <v>306343</v>
      </c>
      <c r="B2874">
        <v>202501</v>
      </c>
      <c r="C2874">
        <v>1</v>
      </c>
      <c r="D2874" t="s">
        <v>13814</v>
      </c>
      <c r="E2874">
        <v>4</v>
      </c>
      <c r="F2874">
        <v>688</v>
      </c>
      <c r="G2874">
        <v>171</v>
      </c>
      <c r="H2874">
        <v>26</v>
      </c>
      <c r="I2874">
        <v>5</v>
      </c>
      <c r="J2874">
        <v>2301</v>
      </c>
      <c r="K2874">
        <v>13009</v>
      </c>
      <c r="L2874">
        <v>4</v>
      </c>
      <c r="M2874">
        <v>1</v>
      </c>
      <c r="N2874">
        <v>0.5</v>
      </c>
      <c r="O2874">
        <v>0.5</v>
      </c>
      <c r="P2874">
        <v>1</v>
      </c>
      <c r="Q2874">
        <v>0</v>
      </c>
      <c r="R2874">
        <v>1</v>
      </c>
      <c r="S2874">
        <v>0</v>
      </c>
      <c r="T2874">
        <v>71590</v>
      </c>
      <c r="U2874">
        <v>71607</v>
      </c>
      <c r="V2874">
        <v>700202</v>
      </c>
      <c r="W2874" t="s">
        <v>12589</v>
      </c>
      <c r="X2874" t="s">
        <v>12590</v>
      </c>
      <c r="Y2874">
        <v>0</v>
      </c>
      <c r="Z2874">
        <v>4663</v>
      </c>
    </row>
    <row r="2875" spans="1:26" x14ac:dyDescent="0.25">
      <c r="A2875">
        <v>306343</v>
      </c>
      <c r="B2875">
        <v>202501</v>
      </c>
      <c r="C2875">
        <v>2</v>
      </c>
      <c r="D2875" t="s">
        <v>13814</v>
      </c>
      <c r="E2875">
        <v>4</v>
      </c>
      <c r="F2875">
        <v>688</v>
      </c>
      <c r="G2875">
        <v>171</v>
      </c>
      <c r="H2875">
        <v>26</v>
      </c>
      <c r="I2875">
        <v>5</v>
      </c>
      <c r="J2875">
        <v>2301</v>
      </c>
      <c r="K2875">
        <v>13009</v>
      </c>
      <c r="L2875">
        <v>4</v>
      </c>
      <c r="M2875">
        <v>1</v>
      </c>
      <c r="N2875">
        <v>0.5</v>
      </c>
      <c r="O2875">
        <v>0.5</v>
      </c>
      <c r="P2875">
        <v>1</v>
      </c>
      <c r="Q2875">
        <v>0</v>
      </c>
      <c r="R2875">
        <v>1</v>
      </c>
      <c r="S2875">
        <v>0</v>
      </c>
      <c r="T2875">
        <v>71590</v>
      </c>
      <c r="U2875">
        <v>71607</v>
      </c>
      <c r="V2875">
        <v>700202</v>
      </c>
      <c r="W2875" t="s">
        <v>12589</v>
      </c>
      <c r="X2875" t="s">
        <v>12590</v>
      </c>
      <c r="Y2875">
        <v>0</v>
      </c>
      <c r="Z2875">
        <v>4663</v>
      </c>
    </row>
    <row r="2876" spans="1:26" x14ac:dyDescent="0.25">
      <c r="A2876">
        <v>306347</v>
      </c>
      <c r="B2876">
        <v>202501</v>
      </c>
      <c r="C2876">
        <v>1</v>
      </c>
      <c r="D2876" t="s">
        <v>12819</v>
      </c>
      <c r="E2876">
        <v>4</v>
      </c>
      <c r="F2876">
        <v>869</v>
      </c>
      <c r="G2876">
        <v>188</v>
      </c>
      <c r="H2876">
        <v>24</v>
      </c>
      <c r="I2876">
        <v>9</v>
      </c>
      <c r="J2876">
        <v>0</v>
      </c>
      <c r="K2876">
        <v>5073</v>
      </c>
      <c r="L2876">
        <v>0.5</v>
      </c>
      <c r="M2876">
        <v>0</v>
      </c>
      <c r="N2876">
        <v>0</v>
      </c>
      <c r="O2876">
        <v>0</v>
      </c>
      <c r="P2876">
        <v>0</v>
      </c>
      <c r="Q2876">
        <v>0</v>
      </c>
      <c r="R2876">
        <v>0.5</v>
      </c>
      <c r="S2876">
        <v>0</v>
      </c>
      <c r="T2876">
        <v>900582</v>
      </c>
      <c r="U2876">
        <v>71139</v>
      </c>
      <c r="V2876">
        <v>71409</v>
      </c>
      <c r="W2876" t="s">
        <v>12594</v>
      </c>
      <c r="X2876" t="s">
        <v>13887</v>
      </c>
      <c r="Y2876">
        <v>0</v>
      </c>
      <c r="Z2876">
        <v>507</v>
      </c>
    </row>
    <row r="2877" spans="1:26" x14ac:dyDescent="0.25">
      <c r="A2877">
        <v>306347</v>
      </c>
      <c r="B2877">
        <v>202501</v>
      </c>
      <c r="C2877">
        <v>2</v>
      </c>
      <c r="D2877" t="s">
        <v>12819</v>
      </c>
      <c r="E2877">
        <v>4</v>
      </c>
      <c r="F2877">
        <v>869</v>
      </c>
      <c r="G2877">
        <v>188</v>
      </c>
      <c r="H2877">
        <v>24</v>
      </c>
      <c r="I2877">
        <v>9</v>
      </c>
      <c r="J2877">
        <v>0</v>
      </c>
      <c r="K2877">
        <v>5073</v>
      </c>
      <c r="L2877">
        <v>0.5</v>
      </c>
      <c r="M2877">
        <v>0</v>
      </c>
      <c r="N2877">
        <v>0</v>
      </c>
      <c r="O2877">
        <v>0</v>
      </c>
      <c r="P2877">
        <v>0</v>
      </c>
      <c r="Q2877">
        <v>0</v>
      </c>
      <c r="R2877">
        <v>0.5</v>
      </c>
      <c r="S2877">
        <v>0</v>
      </c>
      <c r="T2877">
        <v>900582</v>
      </c>
      <c r="U2877">
        <v>71139</v>
      </c>
      <c r="V2877">
        <v>71409</v>
      </c>
      <c r="W2877" t="s">
        <v>12594</v>
      </c>
      <c r="X2877" t="s">
        <v>13887</v>
      </c>
      <c r="Y2877">
        <v>0</v>
      </c>
      <c r="Z2877">
        <v>507</v>
      </c>
    </row>
    <row r="2878" spans="1:26" x14ac:dyDescent="0.25">
      <c r="A2878">
        <v>306349</v>
      </c>
      <c r="B2878">
        <v>202501</v>
      </c>
      <c r="C2878">
        <v>1</v>
      </c>
      <c r="D2878" t="s">
        <v>13658</v>
      </c>
      <c r="E2878">
        <v>4</v>
      </c>
      <c r="F2878">
        <v>192</v>
      </c>
      <c r="G2878">
        <v>36</v>
      </c>
      <c r="H2878">
        <v>3</v>
      </c>
      <c r="I2878">
        <v>1</v>
      </c>
      <c r="J2878">
        <v>14004</v>
      </c>
      <c r="K2878">
        <v>8200</v>
      </c>
      <c r="L2878">
        <v>16.5</v>
      </c>
      <c r="M2878">
        <v>4.5</v>
      </c>
      <c r="N2878">
        <v>3</v>
      </c>
      <c r="O2878">
        <v>2</v>
      </c>
      <c r="P2878">
        <v>4.5</v>
      </c>
      <c r="Q2878">
        <v>2.5</v>
      </c>
      <c r="R2878">
        <v>0</v>
      </c>
      <c r="S2878">
        <v>0</v>
      </c>
      <c r="T2878">
        <v>900582</v>
      </c>
      <c r="U2878">
        <v>71139</v>
      </c>
      <c r="V2878">
        <v>71140</v>
      </c>
      <c r="W2878" t="s">
        <v>12594</v>
      </c>
      <c r="X2878" t="s">
        <v>13887</v>
      </c>
      <c r="Y2878">
        <v>0</v>
      </c>
      <c r="Z2878">
        <v>19190</v>
      </c>
    </row>
    <row r="2879" spans="1:26" x14ac:dyDescent="0.25">
      <c r="A2879">
        <v>306349</v>
      </c>
      <c r="B2879">
        <v>202501</v>
      </c>
      <c r="C2879">
        <v>2</v>
      </c>
      <c r="D2879" t="s">
        <v>13658</v>
      </c>
      <c r="E2879">
        <v>4</v>
      </c>
      <c r="F2879">
        <v>192</v>
      </c>
      <c r="G2879">
        <v>36</v>
      </c>
      <c r="H2879">
        <v>3</v>
      </c>
      <c r="I2879">
        <v>1</v>
      </c>
      <c r="J2879">
        <v>14004</v>
      </c>
      <c r="K2879">
        <v>8200</v>
      </c>
      <c r="L2879">
        <v>16.5</v>
      </c>
      <c r="M2879">
        <v>4.5</v>
      </c>
      <c r="N2879">
        <v>3</v>
      </c>
      <c r="O2879">
        <v>2</v>
      </c>
      <c r="P2879">
        <v>4.5</v>
      </c>
      <c r="Q2879">
        <v>2.5</v>
      </c>
      <c r="R2879">
        <v>0</v>
      </c>
      <c r="S2879">
        <v>0</v>
      </c>
      <c r="T2879">
        <v>900582</v>
      </c>
      <c r="U2879">
        <v>71139</v>
      </c>
      <c r="V2879">
        <v>71140</v>
      </c>
      <c r="W2879" t="s">
        <v>12594</v>
      </c>
      <c r="X2879" t="s">
        <v>13887</v>
      </c>
      <c r="Y2879">
        <v>0</v>
      </c>
      <c r="Z2879">
        <v>19190</v>
      </c>
    </row>
    <row r="2880" spans="1:26" x14ac:dyDescent="0.25">
      <c r="A2880">
        <v>306351</v>
      </c>
      <c r="B2880">
        <v>202501</v>
      </c>
      <c r="C2880">
        <v>1</v>
      </c>
      <c r="D2880" t="s">
        <v>13586</v>
      </c>
      <c r="E2880">
        <v>4</v>
      </c>
      <c r="F2880">
        <v>31</v>
      </c>
      <c r="G2880">
        <v>9</v>
      </c>
      <c r="H2880">
        <v>1</v>
      </c>
      <c r="I2880">
        <v>1</v>
      </c>
      <c r="J2880">
        <v>22717</v>
      </c>
      <c r="K2880">
        <v>0</v>
      </c>
      <c r="L2880">
        <v>24.5</v>
      </c>
      <c r="M2880">
        <v>4</v>
      </c>
      <c r="N2880">
        <v>9</v>
      </c>
      <c r="O2880">
        <v>7.5</v>
      </c>
      <c r="P2880">
        <v>4</v>
      </c>
      <c r="Q2880">
        <v>0</v>
      </c>
      <c r="R2880">
        <v>0</v>
      </c>
      <c r="S2880">
        <v>0</v>
      </c>
      <c r="T2880">
        <v>71590</v>
      </c>
      <c r="U2880">
        <v>71606</v>
      </c>
      <c r="V2880">
        <v>71337</v>
      </c>
      <c r="W2880" t="s">
        <v>13891</v>
      </c>
      <c r="X2880" t="s">
        <v>12590</v>
      </c>
      <c r="Y2880">
        <v>0</v>
      </c>
      <c r="Z2880">
        <v>32511</v>
      </c>
    </row>
    <row r="2881" spans="1:26" x14ac:dyDescent="0.25">
      <c r="A2881">
        <v>306351</v>
      </c>
      <c r="B2881">
        <v>202501</v>
      </c>
      <c r="C2881">
        <v>2</v>
      </c>
      <c r="D2881" t="s">
        <v>13586</v>
      </c>
      <c r="E2881">
        <v>4</v>
      </c>
      <c r="F2881">
        <v>31</v>
      </c>
      <c r="G2881">
        <v>9</v>
      </c>
      <c r="H2881">
        <v>1</v>
      </c>
      <c r="I2881">
        <v>1</v>
      </c>
      <c r="J2881">
        <v>22717</v>
      </c>
      <c r="K2881">
        <v>0</v>
      </c>
      <c r="L2881">
        <v>24.5</v>
      </c>
      <c r="M2881">
        <v>4</v>
      </c>
      <c r="N2881">
        <v>9</v>
      </c>
      <c r="O2881">
        <v>7.5</v>
      </c>
      <c r="P2881">
        <v>4</v>
      </c>
      <c r="Q2881">
        <v>0</v>
      </c>
      <c r="R2881">
        <v>0</v>
      </c>
      <c r="S2881">
        <v>0</v>
      </c>
      <c r="T2881">
        <v>71590</v>
      </c>
      <c r="U2881">
        <v>71606</v>
      </c>
      <c r="V2881">
        <v>71337</v>
      </c>
      <c r="W2881" t="s">
        <v>13891</v>
      </c>
      <c r="X2881" t="s">
        <v>12590</v>
      </c>
      <c r="Y2881">
        <v>0</v>
      </c>
      <c r="Z2881">
        <v>32511</v>
      </c>
    </row>
    <row r="2882" spans="1:26" x14ac:dyDescent="0.25">
      <c r="A2882">
        <v>306354</v>
      </c>
      <c r="B2882">
        <v>202501</v>
      </c>
      <c r="C2882">
        <v>1</v>
      </c>
      <c r="D2882" t="s">
        <v>12662</v>
      </c>
      <c r="E2882">
        <v>4</v>
      </c>
      <c r="F2882">
        <v>433</v>
      </c>
      <c r="G2882">
        <v>160</v>
      </c>
      <c r="H2882">
        <v>10</v>
      </c>
      <c r="I2882">
        <v>1</v>
      </c>
      <c r="J2882">
        <v>3408</v>
      </c>
      <c r="K2882">
        <v>43750</v>
      </c>
      <c r="L2882">
        <v>9.5</v>
      </c>
      <c r="M2882">
        <v>1</v>
      </c>
      <c r="N2882">
        <v>4</v>
      </c>
      <c r="O2882">
        <v>0.5</v>
      </c>
      <c r="P2882">
        <v>1</v>
      </c>
      <c r="Q2882">
        <v>0</v>
      </c>
      <c r="R2882">
        <v>3</v>
      </c>
      <c r="S2882">
        <v>0</v>
      </c>
      <c r="T2882">
        <v>71251</v>
      </c>
      <c r="U2882">
        <v>71252</v>
      </c>
      <c r="V2882">
        <v>700162</v>
      </c>
      <c r="W2882" t="s">
        <v>12592</v>
      </c>
      <c r="X2882" t="s">
        <v>13885</v>
      </c>
      <c r="Y2882">
        <v>0</v>
      </c>
      <c r="Z2882">
        <v>11963</v>
      </c>
    </row>
    <row r="2883" spans="1:26" x14ac:dyDescent="0.25">
      <c r="A2883">
        <v>306354</v>
      </c>
      <c r="B2883">
        <v>202501</v>
      </c>
      <c r="C2883">
        <v>2</v>
      </c>
      <c r="D2883" t="s">
        <v>12662</v>
      </c>
      <c r="E2883">
        <v>4</v>
      </c>
      <c r="F2883">
        <v>433</v>
      </c>
      <c r="G2883">
        <v>160</v>
      </c>
      <c r="H2883">
        <v>10</v>
      </c>
      <c r="I2883">
        <v>1</v>
      </c>
      <c r="J2883">
        <v>3408</v>
      </c>
      <c r="K2883">
        <v>43750</v>
      </c>
      <c r="L2883">
        <v>9.5</v>
      </c>
      <c r="M2883">
        <v>1</v>
      </c>
      <c r="N2883">
        <v>4</v>
      </c>
      <c r="O2883">
        <v>0.5</v>
      </c>
      <c r="P2883">
        <v>1</v>
      </c>
      <c r="Q2883">
        <v>0</v>
      </c>
      <c r="R2883">
        <v>3</v>
      </c>
      <c r="S2883">
        <v>0</v>
      </c>
      <c r="T2883">
        <v>71251</v>
      </c>
      <c r="U2883">
        <v>71252</v>
      </c>
      <c r="V2883">
        <v>700162</v>
      </c>
      <c r="W2883" t="s">
        <v>12592</v>
      </c>
      <c r="X2883" t="s">
        <v>13885</v>
      </c>
      <c r="Y2883">
        <v>0</v>
      </c>
      <c r="Z2883">
        <v>11963</v>
      </c>
    </row>
    <row r="2884" spans="1:26" x14ac:dyDescent="0.25">
      <c r="A2884">
        <v>306356</v>
      </c>
      <c r="B2884">
        <v>202501</v>
      </c>
      <c r="C2884">
        <v>1</v>
      </c>
      <c r="D2884" t="s">
        <v>12748</v>
      </c>
      <c r="E2884">
        <v>4</v>
      </c>
      <c r="F2884">
        <v>735</v>
      </c>
      <c r="G2884">
        <v>154</v>
      </c>
      <c r="H2884">
        <v>16</v>
      </c>
      <c r="I2884">
        <v>4</v>
      </c>
      <c r="J2884">
        <v>1968</v>
      </c>
      <c r="K2884">
        <v>0</v>
      </c>
      <c r="L2884">
        <v>2</v>
      </c>
      <c r="M2884">
        <v>0.5</v>
      </c>
      <c r="N2884">
        <v>0.5</v>
      </c>
      <c r="O2884">
        <v>1</v>
      </c>
      <c r="P2884">
        <v>0</v>
      </c>
      <c r="Q2884">
        <v>0</v>
      </c>
      <c r="R2884">
        <v>0</v>
      </c>
      <c r="S2884">
        <v>0</v>
      </c>
      <c r="T2884">
        <v>900582</v>
      </c>
      <c r="U2884">
        <v>71129</v>
      </c>
      <c r="V2884">
        <v>71131</v>
      </c>
      <c r="W2884" t="s">
        <v>13890</v>
      </c>
      <c r="X2884" t="s">
        <v>13887</v>
      </c>
      <c r="Y2884">
        <v>0</v>
      </c>
      <c r="Z2884">
        <v>3257</v>
      </c>
    </row>
    <row r="2885" spans="1:26" x14ac:dyDescent="0.25">
      <c r="A2885">
        <v>306356</v>
      </c>
      <c r="B2885">
        <v>202501</v>
      </c>
      <c r="C2885">
        <v>2</v>
      </c>
      <c r="D2885" t="s">
        <v>12748</v>
      </c>
      <c r="E2885">
        <v>4</v>
      </c>
      <c r="F2885">
        <v>735</v>
      </c>
      <c r="G2885">
        <v>154</v>
      </c>
      <c r="H2885">
        <v>16</v>
      </c>
      <c r="I2885">
        <v>4</v>
      </c>
      <c r="J2885">
        <v>1968</v>
      </c>
      <c r="K2885">
        <v>0</v>
      </c>
      <c r="L2885">
        <v>2</v>
      </c>
      <c r="M2885">
        <v>0.5</v>
      </c>
      <c r="N2885">
        <v>0.5</v>
      </c>
      <c r="O2885">
        <v>1</v>
      </c>
      <c r="P2885">
        <v>0</v>
      </c>
      <c r="Q2885">
        <v>0</v>
      </c>
      <c r="R2885">
        <v>0</v>
      </c>
      <c r="S2885">
        <v>0</v>
      </c>
      <c r="T2885">
        <v>900582</v>
      </c>
      <c r="U2885">
        <v>71129</v>
      </c>
      <c r="V2885">
        <v>71131</v>
      </c>
      <c r="W2885" t="s">
        <v>13890</v>
      </c>
      <c r="X2885" t="s">
        <v>13887</v>
      </c>
      <c r="Y2885">
        <v>0</v>
      </c>
      <c r="Z2885">
        <v>3257</v>
      </c>
    </row>
    <row r="2886" spans="1:26" x14ac:dyDescent="0.25">
      <c r="A2886">
        <v>306359</v>
      </c>
      <c r="B2886">
        <v>202501</v>
      </c>
      <c r="C2886">
        <v>1</v>
      </c>
      <c r="D2886" t="s">
        <v>13572</v>
      </c>
      <c r="E2886">
        <v>4</v>
      </c>
      <c r="F2886">
        <v>449</v>
      </c>
      <c r="G2886">
        <v>164</v>
      </c>
      <c r="H2886">
        <v>24</v>
      </c>
      <c r="I2886">
        <v>4</v>
      </c>
      <c r="J2886">
        <v>8573</v>
      </c>
      <c r="K2886">
        <v>0</v>
      </c>
      <c r="L2886">
        <v>16</v>
      </c>
      <c r="M2886">
        <v>1.5</v>
      </c>
      <c r="N2886">
        <v>5.5</v>
      </c>
      <c r="O2886">
        <v>3</v>
      </c>
      <c r="P2886">
        <v>3.5</v>
      </c>
      <c r="Q2886">
        <v>2.5</v>
      </c>
      <c r="R2886">
        <v>0</v>
      </c>
      <c r="S2886">
        <v>0</v>
      </c>
      <c r="T2886">
        <v>71251</v>
      </c>
      <c r="U2886">
        <v>71255</v>
      </c>
      <c r="V2886">
        <v>71400</v>
      </c>
      <c r="W2886" t="s">
        <v>12640</v>
      </c>
      <c r="X2886" t="s">
        <v>13885</v>
      </c>
      <c r="Y2886">
        <v>0</v>
      </c>
      <c r="Z2886">
        <v>11571</v>
      </c>
    </row>
    <row r="2887" spans="1:26" x14ac:dyDescent="0.25">
      <c r="A2887">
        <v>306359</v>
      </c>
      <c r="B2887">
        <v>202501</v>
      </c>
      <c r="C2887">
        <v>2</v>
      </c>
      <c r="D2887" t="s">
        <v>13572</v>
      </c>
      <c r="E2887">
        <v>4</v>
      </c>
      <c r="F2887">
        <v>449</v>
      </c>
      <c r="G2887">
        <v>164</v>
      </c>
      <c r="H2887">
        <v>24</v>
      </c>
      <c r="I2887">
        <v>4</v>
      </c>
      <c r="J2887">
        <v>8573</v>
      </c>
      <c r="K2887">
        <v>0</v>
      </c>
      <c r="L2887">
        <v>16</v>
      </c>
      <c r="M2887">
        <v>1.5</v>
      </c>
      <c r="N2887">
        <v>5.5</v>
      </c>
      <c r="O2887">
        <v>3</v>
      </c>
      <c r="P2887">
        <v>3.5</v>
      </c>
      <c r="Q2887">
        <v>2.5</v>
      </c>
      <c r="R2887">
        <v>0</v>
      </c>
      <c r="S2887">
        <v>0</v>
      </c>
      <c r="T2887">
        <v>71251</v>
      </c>
      <c r="U2887">
        <v>71255</v>
      </c>
      <c r="V2887">
        <v>71400</v>
      </c>
      <c r="W2887" t="s">
        <v>12640</v>
      </c>
      <c r="X2887" t="s">
        <v>13885</v>
      </c>
      <c r="Y2887">
        <v>0</v>
      </c>
      <c r="Z2887">
        <v>11571</v>
      </c>
    </row>
    <row r="2888" spans="1:26" x14ac:dyDescent="0.25">
      <c r="A2888">
        <v>306361</v>
      </c>
      <c r="B2888">
        <v>202501</v>
      </c>
      <c r="C2888">
        <v>1</v>
      </c>
      <c r="D2888" t="s">
        <v>13899</v>
      </c>
      <c r="E2888">
        <v>4</v>
      </c>
      <c r="F2888">
        <v>916</v>
      </c>
      <c r="G2888">
        <v>228</v>
      </c>
      <c r="H2888">
        <v>34</v>
      </c>
      <c r="I2888">
        <v>6</v>
      </c>
      <c r="J2888">
        <v>0</v>
      </c>
      <c r="K2888">
        <v>0</v>
      </c>
      <c r="L2888">
        <v>0</v>
      </c>
      <c r="M2888">
        <v>0</v>
      </c>
      <c r="N2888">
        <v>0</v>
      </c>
      <c r="O2888">
        <v>0</v>
      </c>
      <c r="P2888">
        <v>0</v>
      </c>
      <c r="Q2888">
        <v>0</v>
      </c>
      <c r="R2888">
        <v>0</v>
      </c>
      <c r="S2888">
        <v>0</v>
      </c>
      <c r="T2888">
        <v>71590</v>
      </c>
      <c r="U2888">
        <v>71607</v>
      </c>
      <c r="V2888">
        <v>700398</v>
      </c>
      <c r="W2888" t="s">
        <v>12589</v>
      </c>
      <c r="X2888" t="s">
        <v>12590</v>
      </c>
      <c r="Y2888">
        <v>0</v>
      </c>
      <c r="Z2888">
        <v>0</v>
      </c>
    </row>
    <row r="2889" spans="1:26" x14ac:dyDescent="0.25">
      <c r="A2889">
        <v>306361</v>
      </c>
      <c r="B2889">
        <v>202501</v>
      </c>
      <c r="C2889">
        <v>2</v>
      </c>
      <c r="D2889" t="s">
        <v>13899</v>
      </c>
      <c r="E2889">
        <v>4</v>
      </c>
      <c r="F2889">
        <v>916</v>
      </c>
      <c r="G2889">
        <v>228</v>
      </c>
      <c r="H2889">
        <v>34</v>
      </c>
      <c r="I2889">
        <v>6</v>
      </c>
      <c r="J2889">
        <v>0</v>
      </c>
      <c r="K2889">
        <v>0</v>
      </c>
      <c r="L2889">
        <v>0</v>
      </c>
      <c r="M2889">
        <v>0</v>
      </c>
      <c r="N2889">
        <v>0</v>
      </c>
      <c r="O2889">
        <v>0</v>
      </c>
      <c r="P2889">
        <v>0</v>
      </c>
      <c r="Q2889">
        <v>0</v>
      </c>
      <c r="R2889">
        <v>0</v>
      </c>
      <c r="S2889">
        <v>0</v>
      </c>
      <c r="T2889">
        <v>71590</v>
      </c>
      <c r="U2889">
        <v>71607</v>
      </c>
      <c r="V2889">
        <v>700398</v>
      </c>
      <c r="W2889" t="s">
        <v>12589</v>
      </c>
      <c r="X2889" t="s">
        <v>12590</v>
      </c>
      <c r="Y2889">
        <v>0</v>
      </c>
      <c r="Z2889">
        <v>0</v>
      </c>
    </row>
    <row r="2890" spans="1:26" x14ac:dyDescent="0.25">
      <c r="A2890">
        <v>306363</v>
      </c>
      <c r="B2890">
        <v>202501</v>
      </c>
      <c r="C2890">
        <v>1</v>
      </c>
      <c r="D2890" t="s">
        <v>13656</v>
      </c>
      <c r="E2890">
        <v>4</v>
      </c>
      <c r="F2890">
        <v>533</v>
      </c>
      <c r="G2890">
        <v>188</v>
      </c>
      <c r="H2890">
        <v>27</v>
      </c>
      <c r="I2890">
        <v>7</v>
      </c>
      <c r="J2890">
        <v>3736</v>
      </c>
      <c r="K2890">
        <v>36350</v>
      </c>
      <c r="L2890">
        <v>10.5</v>
      </c>
      <c r="M2890">
        <v>0.5</v>
      </c>
      <c r="N2890">
        <v>2.5</v>
      </c>
      <c r="O2890">
        <v>0</v>
      </c>
      <c r="P2890">
        <v>3.5</v>
      </c>
      <c r="Q2890">
        <v>2.5</v>
      </c>
      <c r="R2890">
        <v>1.5</v>
      </c>
      <c r="S2890">
        <v>0</v>
      </c>
      <c r="T2890">
        <v>71251</v>
      </c>
      <c r="U2890">
        <v>71255</v>
      </c>
      <c r="V2890">
        <v>700257</v>
      </c>
      <c r="W2890" t="s">
        <v>12640</v>
      </c>
      <c r="X2890" t="s">
        <v>13885</v>
      </c>
      <c r="Y2890">
        <v>0</v>
      </c>
      <c r="Z2890">
        <v>9366</v>
      </c>
    </row>
    <row r="2891" spans="1:26" x14ac:dyDescent="0.25">
      <c r="A2891">
        <v>306363</v>
      </c>
      <c r="B2891">
        <v>202501</v>
      </c>
      <c r="C2891">
        <v>2</v>
      </c>
      <c r="D2891" t="s">
        <v>13656</v>
      </c>
      <c r="E2891">
        <v>4</v>
      </c>
      <c r="F2891">
        <v>533</v>
      </c>
      <c r="G2891">
        <v>188</v>
      </c>
      <c r="H2891">
        <v>27</v>
      </c>
      <c r="I2891">
        <v>7</v>
      </c>
      <c r="J2891">
        <v>3736</v>
      </c>
      <c r="K2891">
        <v>36350</v>
      </c>
      <c r="L2891">
        <v>10.5</v>
      </c>
      <c r="M2891">
        <v>0.5</v>
      </c>
      <c r="N2891">
        <v>2.5</v>
      </c>
      <c r="O2891">
        <v>0</v>
      </c>
      <c r="P2891">
        <v>3.5</v>
      </c>
      <c r="Q2891">
        <v>2.5</v>
      </c>
      <c r="R2891">
        <v>1.5</v>
      </c>
      <c r="S2891">
        <v>0</v>
      </c>
      <c r="T2891">
        <v>71251</v>
      </c>
      <c r="U2891">
        <v>71255</v>
      </c>
      <c r="V2891">
        <v>700257</v>
      </c>
      <c r="W2891" t="s">
        <v>12640</v>
      </c>
      <c r="X2891" t="s">
        <v>13885</v>
      </c>
      <c r="Y2891">
        <v>0</v>
      </c>
      <c r="Z2891">
        <v>9366</v>
      </c>
    </row>
    <row r="2892" spans="1:26" x14ac:dyDescent="0.25">
      <c r="A2892">
        <v>306365</v>
      </c>
      <c r="B2892">
        <v>202501</v>
      </c>
      <c r="C2892">
        <v>1</v>
      </c>
      <c r="D2892" t="s">
        <v>12779</v>
      </c>
      <c r="E2892">
        <v>4</v>
      </c>
      <c r="F2892">
        <v>644</v>
      </c>
      <c r="G2892">
        <v>134</v>
      </c>
      <c r="H2892">
        <v>26</v>
      </c>
      <c r="I2892">
        <v>6</v>
      </c>
      <c r="J2892">
        <v>2930</v>
      </c>
      <c r="K2892">
        <v>5000</v>
      </c>
      <c r="L2892">
        <v>7</v>
      </c>
      <c r="M2892">
        <v>1</v>
      </c>
      <c r="N2892">
        <v>4</v>
      </c>
      <c r="O2892">
        <v>0</v>
      </c>
      <c r="P2892">
        <v>0</v>
      </c>
      <c r="Q2892">
        <v>2</v>
      </c>
      <c r="R2892">
        <v>0</v>
      </c>
      <c r="S2892">
        <v>0</v>
      </c>
      <c r="T2892">
        <v>900582</v>
      </c>
      <c r="U2892">
        <v>71507</v>
      </c>
      <c r="V2892">
        <v>71528</v>
      </c>
      <c r="W2892" t="s">
        <v>12616</v>
      </c>
      <c r="X2892" t="s">
        <v>13887</v>
      </c>
      <c r="Y2892">
        <v>0</v>
      </c>
      <c r="Z2892">
        <v>6064</v>
      </c>
    </row>
    <row r="2893" spans="1:26" x14ac:dyDescent="0.25">
      <c r="A2893">
        <v>306365</v>
      </c>
      <c r="B2893">
        <v>202501</v>
      </c>
      <c r="C2893">
        <v>2</v>
      </c>
      <c r="D2893" t="s">
        <v>12779</v>
      </c>
      <c r="E2893">
        <v>4</v>
      </c>
      <c r="F2893">
        <v>644</v>
      </c>
      <c r="G2893">
        <v>134</v>
      </c>
      <c r="H2893">
        <v>26</v>
      </c>
      <c r="I2893">
        <v>6</v>
      </c>
      <c r="J2893">
        <v>2930</v>
      </c>
      <c r="K2893">
        <v>5000</v>
      </c>
      <c r="L2893">
        <v>7</v>
      </c>
      <c r="M2893">
        <v>1</v>
      </c>
      <c r="N2893">
        <v>4</v>
      </c>
      <c r="O2893">
        <v>0</v>
      </c>
      <c r="P2893">
        <v>0</v>
      </c>
      <c r="Q2893">
        <v>2</v>
      </c>
      <c r="R2893">
        <v>0</v>
      </c>
      <c r="S2893">
        <v>0</v>
      </c>
      <c r="T2893">
        <v>900582</v>
      </c>
      <c r="U2893">
        <v>71507</v>
      </c>
      <c r="V2893">
        <v>71528</v>
      </c>
      <c r="W2893" t="s">
        <v>12616</v>
      </c>
      <c r="X2893" t="s">
        <v>13887</v>
      </c>
      <c r="Y2893">
        <v>0</v>
      </c>
      <c r="Z2893">
        <v>6064</v>
      </c>
    </row>
    <row r="2894" spans="1:26" x14ac:dyDescent="0.25">
      <c r="A2894">
        <v>306367</v>
      </c>
      <c r="B2894">
        <v>202501</v>
      </c>
      <c r="C2894">
        <v>1</v>
      </c>
      <c r="D2894" t="s">
        <v>12856</v>
      </c>
      <c r="E2894">
        <v>4</v>
      </c>
      <c r="F2894">
        <v>726</v>
      </c>
      <c r="G2894">
        <v>164</v>
      </c>
      <c r="H2894">
        <v>17</v>
      </c>
      <c r="I2894">
        <v>6</v>
      </c>
      <c r="J2894">
        <v>3197</v>
      </c>
      <c r="K2894">
        <v>0</v>
      </c>
      <c r="L2894">
        <v>5</v>
      </c>
      <c r="M2894">
        <v>1</v>
      </c>
      <c r="N2894">
        <v>1.5</v>
      </c>
      <c r="O2894">
        <v>0</v>
      </c>
      <c r="P2894">
        <v>1</v>
      </c>
      <c r="Q2894">
        <v>0.5</v>
      </c>
      <c r="R2894">
        <v>1</v>
      </c>
      <c r="S2894">
        <v>0</v>
      </c>
      <c r="T2894">
        <v>71030</v>
      </c>
      <c r="U2894">
        <v>71662</v>
      </c>
      <c r="V2894">
        <v>71042</v>
      </c>
      <c r="W2894" t="s">
        <v>12672</v>
      </c>
      <c r="X2894" t="s">
        <v>12595</v>
      </c>
      <c r="Y2894">
        <v>0</v>
      </c>
      <c r="Z2894">
        <v>3579</v>
      </c>
    </row>
    <row r="2895" spans="1:26" x14ac:dyDescent="0.25">
      <c r="A2895">
        <v>306367</v>
      </c>
      <c r="B2895">
        <v>202501</v>
      </c>
      <c r="C2895">
        <v>2</v>
      </c>
      <c r="D2895" t="s">
        <v>12856</v>
      </c>
      <c r="E2895">
        <v>4</v>
      </c>
      <c r="F2895">
        <v>726</v>
      </c>
      <c r="G2895">
        <v>164</v>
      </c>
      <c r="H2895">
        <v>17</v>
      </c>
      <c r="I2895">
        <v>6</v>
      </c>
      <c r="J2895">
        <v>3197</v>
      </c>
      <c r="K2895">
        <v>0</v>
      </c>
      <c r="L2895">
        <v>5</v>
      </c>
      <c r="M2895">
        <v>1</v>
      </c>
      <c r="N2895">
        <v>1.5</v>
      </c>
      <c r="O2895">
        <v>0</v>
      </c>
      <c r="P2895">
        <v>1</v>
      </c>
      <c r="Q2895">
        <v>0.5</v>
      </c>
      <c r="R2895">
        <v>1</v>
      </c>
      <c r="S2895">
        <v>0</v>
      </c>
      <c r="T2895">
        <v>71030</v>
      </c>
      <c r="U2895">
        <v>71662</v>
      </c>
      <c r="V2895">
        <v>71042</v>
      </c>
      <c r="W2895" t="s">
        <v>12672</v>
      </c>
      <c r="X2895" t="s">
        <v>12595</v>
      </c>
      <c r="Y2895">
        <v>0</v>
      </c>
      <c r="Z2895">
        <v>3579</v>
      </c>
    </row>
    <row r="2896" spans="1:26" x14ac:dyDescent="0.25">
      <c r="A2896">
        <v>306369</v>
      </c>
      <c r="B2896">
        <v>202501</v>
      </c>
      <c r="C2896">
        <v>1</v>
      </c>
      <c r="D2896" t="s">
        <v>13500</v>
      </c>
      <c r="E2896">
        <v>4</v>
      </c>
      <c r="F2896">
        <v>524</v>
      </c>
      <c r="G2896">
        <v>104</v>
      </c>
      <c r="H2896">
        <v>11</v>
      </c>
      <c r="I2896">
        <v>3</v>
      </c>
      <c r="J2896">
        <v>7946</v>
      </c>
      <c r="K2896">
        <v>0</v>
      </c>
      <c r="L2896">
        <v>16</v>
      </c>
      <c r="M2896">
        <v>3</v>
      </c>
      <c r="N2896">
        <v>6</v>
      </c>
      <c r="O2896">
        <v>1</v>
      </c>
      <c r="P2896">
        <v>2</v>
      </c>
      <c r="Q2896">
        <v>4</v>
      </c>
      <c r="R2896">
        <v>0</v>
      </c>
      <c r="S2896">
        <v>0</v>
      </c>
      <c r="T2896">
        <v>71030</v>
      </c>
      <c r="U2896">
        <v>71662</v>
      </c>
      <c r="V2896">
        <v>71042</v>
      </c>
      <c r="W2896" t="s">
        <v>12672</v>
      </c>
      <c r="X2896" t="s">
        <v>12595</v>
      </c>
      <c r="Y2896">
        <v>0</v>
      </c>
      <c r="Z2896">
        <v>9606</v>
      </c>
    </row>
    <row r="2897" spans="1:26" x14ac:dyDescent="0.25">
      <c r="A2897">
        <v>306369</v>
      </c>
      <c r="B2897">
        <v>202501</v>
      </c>
      <c r="C2897">
        <v>2</v>
      </c>
      <c r="D2897" t="s">
        <v>13500</v>
      </c>
      <c r="E2897">
        <v>4</v>
      </c>
      <c r="F2897">
        <v>524</v>
      </c>
      <c r="G2897">
        <v>104</v>
      </c>
      <c r="H2897">
        <v>11</v>
      </c>
      <c r="I2897">
        <v>3</v>
      </c>
      <c r="J2897">
        <v>7946</v>
      </c>
      <c r="K2897">
        <v>0</v>
      </c>
      <c r="L2897">
        <v>16</v>
      </c>
      <c r="M2897">
        <v>3</v>
      </c>
      <c r="N2897">
        <v>6</v>
      </c>
      <c r="O2897">
        <v>1</v>
      </c>
      <c r="P2897">
        <v>2</v>
      </c>
      <c r="Q2897">
        <v>4</v>
      </c>
      <c r="R2897">
        <v>0</v>
      </c>
      <c r="S2897">
        <v>0</v>
      </c>
      <c r="T2897">
        <v>71030</v>
      </c>
      <c r="U2897">
        <v>71662</v>
      </c>
      <c r="V2897">
        <v>71042</v>
      </c>
      <c r="W2897" t="s">
        <v>12672</v>
      </c>
      <c r="X2897" t="s">
        <v>12595</v>
      </c>
      <c r="Y2897">
        <v>0</v>
      </c>
      <c r="Z2897">
        <v>9606</v>
      </c>
    </row>
    <row r="2898" spans="1:26" x14ac:dyDescent="0.25">
      <c r="A2898">
        <v>306371</v>
      </c>
      <c r="B2898">
        <v>202501</v>
      </c>
      <c r="C2898">
        <v>1</v>
      </c>
      <c r="D2898" t="s">
        <v>12854</v>
      </c>
      <c r="E2898">
        <v>4</v>
      </c>
      <c r="F2898">
        <v>864</v>
      </c>
      <c r="G2898">
        <v>208</v>
      </c>
      <c r="H2898">
        <v>13</v>
      </c>
      <c r="I2898">
        <v>4</v>
      </c>
      <c r="J2898">
        <v>600</v>
      </c>
      <c r="K2898">
        <v>0</v>
      </c>
      <c r="L2898">
        <v>0.5</v>
      </c>
      <c r="M2898">
        <v>0.5</v>
      </c>
      <c r="N2898">
        <v>0</v>
      </c>
      <c r="O2898">
        <v>0</v>
      </c>
      <c r="P2898">
        <v>0</v>
      </c>
      <c r="Q2898">
        <v>0</v>
      </c>
      <c r="R2898">
        <v>0</v>
      </c>
      <c r="S2898">
        <v>0</v>
      </c>
      <c r="T2898">
        <v>71590</v>
      </c>
      <c r="U2898">
        <v>71602</v>
      </c>
      <c r="V2898">
        <v>71220</v>
      </c>
      <c r="W2898" t="s">
        <v>5222</v>
      </c>
      <c r="X2898" t="s">
        <v>12590</v>
      </c>
      <c r="Y2898">
        <v>0</v>
      </c>
      <c r="Z2898">
        <v>600</v>
      </c>
    </row>
    <row r="2899" spans="1:26" x14ac:dyDescent="0.25">
      <c r="A2899">
        <v>306371</v>
      </c>
      <c r="B2899">
        <v>202501</v>
      </c>
      <c r="C2899">
        <v>2</v>
      </c>
      <c r="D2899" t="s">
        <v>12854</v>
      </c>
      <c r="E2899">
        <v>4</v>
      </c>
      <c r="F2899">
        <v>864</v>
      </c>
      <c r="G2899">
        <v>208</v>
      </c>
      <c r="H2899">
        <v>13</v>
      </c>
      <c r="I2899">
        <v>4</v>
      </c>
      <c r="J2899">
        <v>600</v>
      </c>
      <c r="K2899">
        <v>0</v>
      </c>
      <c r="L2899">
        <v>0.5</v>
      </c>
      <c r="M2899">
        <v>0.5</v>
      </c>
      <c r="N2899">
        <v>0</v>
      </c>
      <c r="O2899">
        <v>0</v>
      </c>
      <c r="P2899">
        <v>0</v>
      </c>
      <c r="Q2899">
        <v>0</v>
      </c>
      <c r="R2899">
        <v>0</v>
      </c>
      <c r="S2899">
        <v>0</v>
      </c>
      <c r="T2899">
        <v>71590</v>
      </c>
      <c r="U2899">
        <v>71602</v>
      </c>
      <c r="V2899">
        <v>71220</v>
      </c>
      <c r="W2899" t="s">
        <v>5222</v>
      </c>
      <c r="X2899" t="s">
        <v>12590</v>
      </c>
      <c r="Y2899">
        <v>0</v>
      </c>
      <c r="Z2899">
        <v>600</v>
      </c>
    </row>
    <row r="2900" spans="1:26" x14ac:dyDescent="0.25">
      <c r="A2900">
        <v>306373</v>
      </c>
      <c r="B2900">
        <v>202501</v>
      </c>
      <c r="C2900">
        <v>1</v>
      </c>
      <c r="D2900" t="s">
        <v>12760</v>
      </c>
      <c r="E2900">
        <v>4</v>
      </c>
      <c r="F2900">
        <v>572</v>
      </c>
      <c r="G2900">
        <v>143</v>
      </c>
      <c r="H2900">
        <v>22</v>
      </c>
      <c r="I2900">
        <v>6</v>
      </c>
      <c r="J2900">
        <v>4228</v>
      </c>
      <c r="K2900">
        <v>17920</v>
      </c>
      <c r="L2900">
        <v>12</v>
      </c>
      <c r="M2900">
        <v>1.5</v>
      </c>
      <c r="N2900">
        <v>5</v>
      </c>
      <c r="O2900">
        <v>0</v>
      </c>
      <c r="P2900">
        <v>3.5</v>
      </c>
      <c r="Q2900">
        <v>1.5</v>
      </c>
      <c r="R2900">
        <v>0.5</v>
      </c>
      <c r="S2900">
        <v>0</v>
      </c>
      <c r="T2900">
        <v>71590</v>
      </c>
      <c r="U2900">
        <v>71592</v>
      </c>
      <c r="V2900">
        <v>71071</v>
      </c>
      <c r="W2900" t="s">
        <v>12638</v>
      </c>
      <c r="X2900" t="s">
        <v>12590</v>
      </c>
      <c r="Y2900">
        <v>0</v>
      </c>
      <c r="Z2900">
        <v>8248</v>
      </c>
    </row>
    <row r="2901" spans="1:26" x14ac:dyDescent="0.25">
      <c r="A2901">
        <v>306373</v>
      </c>
      <c r="B2901">
        <v>202501</v>
      </c>
      <c r="C2901">
        <v>2</v>
      </c>
      <c r="D2901" t="s">
        <v>12760</v>
      </c>
      <c r="E2901">
        <v>4</v>
      </c>
      <c r="F2901">
        <v>572</v>
      </c>
      <c r="G2901">
        <v>143</v>
      </c>
      <c r="H2901">
        <v>22</v>
      </c>
      <c r="I2901">
        <v>6</v>
      </c>
      <c r="J2901">
        <v>4228</v>
      </c>
      <c r="K2901">
        <v>17920</v>
      </c>
      <c r="L2901">
        <v>12</v>
      </c>
      <c r="M2901">
        <v>1.5</v>
      </c>
      <c r="N2901">
        <v>5</v>
      </c>
      <c r="O2901">
        <v>0</v>
      </c>
      <c r="P2901">
        <v>3.5</v>
      </c>
      <c r="Q2901">
        <v>1.5</v>
      </c>
      <c r="R2901">
        <v>0.5</v>
      </c>
      <c r="S2901">
        <v>0</v>
      </c>
      <c r="T2901">
        <v>71590</v>
      </c>
      <c r="U2901">
        <v>71592</v>
      </c>
      <c r="V2901">
        <v>71071</v>
      </c>
      <c r="W2901" t="s">
        <v>12638</v>
      </c>
      <c r="X2901" t="s">
        <v>12590</v>
      </c>
      <c r="Y2901">
        <v>0</v>
      </c>
      <c r="Z2901">
        <v>8248</v>
      </c>
    </row>
    <row r="2902" spans="1:26" x14ac:dyDescent="0.25">
      <c r="A2902">
        <v>306375</v>
      </c>
      <c r="B2902">
        <v>202501</v>
      </c>
      <c r="C2902">
        <v>1</v>
      </c>
      <c r="D2902" t="s">
        <v>13475</v>
      </c>
      <c r="E2902">
        <v>4</v>
      </c>
      <c r="F2902">
        <v>129</v>
      </c>
      <c r="G2902">
        <v>25</v>
      </c>
      <c r="H2902">
        <v>5</v>
      </c>
      <c r="I2902">
        <v>3</v>
      </c>
      <c r="J2902">
        <v>17904</v>
      </c>
      <c r="K2902">
        <v>100</v>
      </c>
      <c r="L2902">
        <v>24</v>
      </c>
      <c r="M2902">
        <v>6.5</v>
      </c>
      <c r="N2902">
        <v>9</v>
      </c>
      <c r="O2902">
        <v>2.5</v>
      </c>
      <c r="P2902">
        <v>4</v>
      </c>
      <c r="Q2902">
        <v>2</v>
      </c>
      <c r="R2902">
        <v>0</v>
      </c>
      <c r="S2902">
        <v>0</v>
      </c>
      <c r="T2902">
        <v>71030</v>
      </c>
      <c r="U2902">
        <v>71054</v>
      </c>
      <c r="V2902">
        <v>71056</v>
      </c>
      <c r="W2902" t="s">
        <v>12599</v>
      </c>
      <c r="X2902" t="s">
        <v>12595</v>
      </c>
      <c r="Y2902">
        <v>16139</v>
      </c>
      <c r="Z2902">
        <v>21908</v>
      </c>
    </row>
    <row r="2903" spans="1:26" x14ac:dyDescent="0.25">
      <c r="A2903">
        <v>306375</v>
      </c>
      <c r="B2903">
        <v>202501</v>
      </c>
      <c r="C2903">
        <v>2</v>
      </c>
      <c r="D2903" t="s">
        <v>13475</v>
      </c>
      <c r="E2903">
        <v>4</v>
      </c>
      <c r="F2903">
        <v>129</v>
      </c>
      <c r="G2903">
        <v>25</v>
      </c>
      <c r="H2903">
        <v>5</v>
      </c>
      <c r="I2903">
        <v>3</v>
      </c>
      <c r="J2903">
        <v>17904</v>
      </c>
      <c r="K2903">
        <v>100</v>
      </c>
      <c r="L2903">
        <v>24</v>
      </c>
      <c r="M2903">
        <v>6.5</v>
      </c>
      <c r="N2903">
        <v>9</v>
      </c>
      <c r="O2903">
        <v>2.5</v>
      </c>
      <c r="P2903">
        <v>4</v>
      </c>
      <c r="Q2903">
        <v>2</v>
      </c>
      <c r="R2903">
        <v>0</v>
      </c>
      <c r="S2903">
        <v>0</v>
      </c>
      <c r="T2903">
        <v>71030</v>
      </c>
      <c r="U2903">
        <v>71054</v>
      </c>
      <c r="V2903">
        <v>71056</v>
      </c>
      <c r="W2903" t="s">
        <v>12599</v>
      </c>
      <c r="X2903" t="s">
        <v>12595</v>
      </c>
      <c r="Y2903">
        <v>16139</v>
      </c>
      <c r="Z2903">
        <v>21908</v>
      </c>
    </row>
    <row r="2904" spans="1:26" x14ac:dyDescent="0.25">
      <c r="A2904">
        <v>306377</v>
      </c>
      <c r="B2904">
        <v>202501</v>
      </c>
      <c r="C2904">
        <v>1</v>
      </c>
      <c r="D2904" t="s">
        <v>13642</v>
      </c>
      <c r="E2904">
        <v>4</v>
      </c>
      <c r="F2904">
        <v>573</v>
      </c>
      <c r="G2904">
        <v>144</v>
      </c>
      <c r="H2904">
        <v>8</v>
      </c>
      <c r="I2904">
        <v>3</v>
      </c>
      <c r="J2904">
        <v>5962</v>
      </c>
      <c r="K2904">
        <v>0</v>
      </c>
      <c r="L2904">
        <v>12</v>
      </c>
      <c r="M2904">
        <v>3</v>
      </c>
      <c r="N2904">
        <v>5</v>
      </c>
      <c r="O2904">
        <v>1</v>
      </c>
      <c r="P2904">
        <v>3</v>
      </c>
      <c r="Q2904">
        <v>0</v>
      </c>
      <c r="R2904">
        <v>0</v>
      </c>
      <c r="S2904">
        <v>0</v>
      </c>
      <c r="T2904">
        <v>71590</v>
      </c>
      <c r="U2904">
        <v>71601</v>
      </c>
      <c r="V2904">
        <v>71564</v>
      </c>
      <c r="W2904" t="s">
        <v>12603</v>
      </c>
      <c r="X2904" t="s">
        <v>12590</v>
      </c>
      <c r="Y2904">
        <v>0</v>
      </c>
      <c r="Z2904">
        <v>8205</v>
      </c>
    </row>
    <row r="2905" spans="1:26" x14ac:dyDescent="0.25">
      <c r="A2905">
        <v>306377</v>
      </c>
      <c r="B2905">
        <v>202501</v>
      </c>
      <c r="C2905">
        <v>2</v>
      </c>
      <c r="D2905" t="s">
        <v>13642</v>
      </c>
      <c r="E2905">
        <v>4</v>
      </c>
      <c r="F2905">
        <v>573</v>
      </c>
      <c r="G2905">
        <v>144</v>
      </c>
      <c r="H2905">
        <v>8</v>
      </c>
      <c r="I2905">
        <v>3</v>
      </c>
      <c r="J2905">
        <v>5962</v>
      </c>
      <c r="K2905">
        <v>0</v>
      </c>
      <c r="L2905">
        <v>12</v>
      </c>
      <c r="M2905">
        <v>3</v>
      </c>
      <c r="N2905">
        <v>5</v>
      </c>
      <c r="O2905">
        <v>1</v>
      </c>
      <c r="P2905">
        <v>3</v>
      </c>
      <c r="Q2905">
        <v>0</v>
      </c>
      <c r="R2905">
        <v>0</v>
      </c>
      <c r="S2905">
        <v>0</v>
      </c>
      <c r="T2905">
        <v>71590</v>
      </c>
      <c r="U2905">
        <v>71601</v>
      </c>
      <c r="V2905">
        <v>71564</v>
      </c>
      <c r="W2905" t="s">
        <v>12603</v>
      </c>
      <c r="X2905" t="s">
        <v>12590</v>
      </c>
      <c r="Y2905">
        <v>0</v>
      </c>
      <c r="Z2905">
        <v>8205</v>
      </c>
    </row>
    <row r="2906" spans="1:26" x14ac:dyDescent="0.25">
      <c r="A2906">
        <v>306379</v>
      </c>
      <c r="B2906">
        <v>202501</v>
      </c>
      <c r="C2906">
        <v>1</v>
      </c>
      <c r="D2906" t="s">
        <v>13669</v>
      </c>
      <c r="E2906">
        <v>4</v>
      </c>
      <c r="F2906">
        <v>156</v>
      </c>
      <c r="G2906">
        <v>31</v>
      </c>
      <c r="H2906">
        <v>7</v>
      </c>
      <c r="I2906">
        <v>4</v>
      </c>
      <c r="J2906">
        <v>17993</v>
      </c>
      <c r="K2906">
        <v>2460</v>
      </c>
      <c r="L2906">
        <v>12</v>
      </c>
      <c r="M2906">
        <v>5</v>
      </c>
      <c r="N2906">
        <v>4</v>
      </c>
      <c r="O2906">
        <v>1</v>
      </c>
      <c r="P2906">
        <v>1</v>
      </c>
      <c r="Q2906">
        <v>1</v>
      </c>
      <c r="R2906">
        <v>0</v>
      </c>
      <c r="S2906">
        <v>0</v>
      </c>
      <c r="T2906">
        <v>71030</v>
      </c>
      <c r="U2906">
        <v>71054</v>
      </c>
      <c r="V2906">
        <v>700079</v>
      </c>
      <c r="W2906" t="s">
        <v>12599</v>
      </c>
      <c r="X2906" t="s">
        <v>12595</v>
      </c>
      <c r="Y2906">
        <v>0</v>
      </c>
      <c r="Z2906">
        <v>20468</v>
      </c>
    </row>
    <row r="2907" spans="1:26" x14ac:dyDescent="0.25">
      <c r="A2907">
        <v>306379</v>
      </c>
      <c r="B2907">
        <v>202501</v>
      </c>
      <c r="C2907">
        <v>2</v>
      </c>
      <c r="D2907" t="s">
        <v>13669</v>
      </c>
      <c r="E2907">
        <v>4</v>
      </c>
      <c r="F2907">
        <v>156</v>
      </c>
      <c r="G2907">
        <v>31</v>
      </c>
      <c r="H2907">
        <v>7</v>
      </c>
      <c r="I2907">
        <v>4</v>
      </c>
      <c r="J2907">
        <v>17993</v>
      </c>
      <c r="K2907">
        <v>2460</v>
      </c>
      <c r="L2907">
        <v>12</v>
      </c>
      <c r="M2907">
        <v>5</v>
      </c>
      <c r="N2907">
        <v>4</v>
      </c>
      <c r="O2907">
        <v>1</v>
      </c>
      <c r="P2907">
        <v>1</v>
      </c>
      <c r="Q2907">
        <v>1</v>
      </c>
      <c r="R2907">
        <v>0</v>
      </c>
      <c r="S2907">
        <v>0</v>
      </c>
      <c r="T2907">
        <v>71030</v>
      </c>
      <c r="U2907">
        <v>71054</v>
      </c>
      <c r="V2907">
        <v>700079</v>
      </c>
      <c r="W2907" t="s">
        <v>12599</v>
      </c>
      <c r="X2907" t="s">
        <v>12595</v>
      </c>
      <c r="Y2907">
        <v>0</v>
      </c>
      <c r="Z2907">
        <v>20468</v>
      </c>
    </row>
    <row r="2908" spans="1:26" x14ac:dyDescent="0.25">
      <c r="A2908">
        <v>306382</v>
      </c>
      <c r="B2908">
        <v>202501</v>
      </c>
      <c r="C2908">
        <v>1</v>
      </c>
      <c r="D2908" t="s">
        <v>12742</v>
      </c>
      <c r="E2908">
        <v>4</v>
      </c>
      <c r="F2908">
        <v>502</v>
      </c>
      <c r="G2908">
        <v>99</v>
      </c>
      <c r="H2908">
        <v>16</v>
      </c>
      <c r="I2908">
        <v>6</v>
      </c>
      <c r="J2908">
        <v>6937</v>
      </c>
      <c r="K2908">
        <v>25000</v>
      </c>
      <c r="L2908">
        <v>7.5</v>
      </c>
      <c r="M2908">
        <v>2.5</v>
      </c>
      <c r="N2908">
        <v>2.5</v>
      </c>
      <c r="O2908">
        <v>0.5</v>
      </c>
      <c r="P2908">
        <v>1.5</v>
      </c>
      <c r="Q2908">
        <v>0</v>
      </c>
      <c r="R2908">
        <v>0.5</v>
      </c>
      <c r="S2908">
        <v>0</v>
      </c>
      <c r="T2908">
        <v>900582</v>
      </c>
      <c r="U2908">
        <v>71276</v>
      </c>
      <c r="V2908">
        <v>70083</v>
      </c>
      <c r="W2908" t="s">
        <v>12631</v>
      </c>
      <c r="X2908" t="s">
        <v>13887</v>
      </c>
      <c r="Y2908">
        <v>0</v>
      </c>
      <c r="Z2908">
        <v>10302</v>
      </c>
    </row>
    <row r="2909" spans="1:26" x14ac:dyDescent="0.25">
      <c r="A2909">
        <v>306382</v>
      </c>
      <c r="B2909">
        <v>202501</v>
      </c>
      <c r="C2909">
        <v>2</v>
      </c>
      <c r="D2909" t="s">
        <v>12742</v>
      </c>
      <c r="E2909">
        <v>4</v>
      </c>
      <c r="F2909">
        <v>502</v>
      </c>
      <c r="G2909">
        <v>99</v>
      </c>
      <c r="H2909">
        <v>16</v>
      </c>
      <c r="I2909">
        <v>6</v>
      </c>
      <c r="J2909">
        <v>6937</v>
      </c>
      <c r="K2909">
        <v>25000</v>
      </c>
      <c r="L2909">
        <v>7.5</v>
      </c>
      <c r="M2909">
        <v>2.5</v>
      </c>
      <c r="N2909">
        <v>2.5</v>
      </c>
      <c r="O2909">
        <v>0.5</v>
      </c>
      <c r="P2909">
        <v>1.5</v>
      </c>
      <c r="Q2909">
        <v>0</v>
      </c>
      <c r="R2909">
        <v>0.5</v>
      </c>
      <c r="S2909">
        <v>0</v>
      </c>
      <c r="T2909">
        <v>900582</v>
      </c>
      <c r="U2909">
        <v>71276</v>
      </c>
      <c r="V2909">
        <v>70083</v>
      </c>
      <c r="W2909" t="s">
        <v>12631</v>
      </c>
      <c r="X2909" t="s">
        <v>13887</v>
      </c>
      <c r="Y2909">
        <v>0</v>
      </c>
      <c r="Z2909">
        <v>10302</v>
      </c>
    </row>
    <row r="2910" spans="1:26" x14ac:dyDescent="0.25">
      <c r="A2910">
        <v>306384</v>
      </c>
      <c r="B2910">
        <v>202501</v>
      </c>
      <c r="C2910">
        <v>1</v>
      </c>
      <c r="D2910" t="s">
        <v>13694</v>
      </c>
      <c r="E2910">
        <v>4</v>
      </c>
      <c r="F2910">
        <v>652</v>
      </c>
      <c r="G2910">
        <v>144</v>
      </c>
      <c r="H2910">
        <v>18</v>
      </c>
      <c r="I2910">
        <v>4</v>
      </c>
      <c r="J2910">
        <v>4496</v>
      </c>
      <c r="K2910">
        <v>0</v>
      </c>
      <c r="L2910">
        <v>7.5</v>
      </c>
      <c r="M2910">
        <v>1.5</v>
      </c>
      <c r="N2910">
        <v>2</v>
      </c>
      <c r="O2910">
        <v>1</v>
      </c>
      <c r="P2910">
        <v>1.5</v>
      </c>
      <c r="Q2910">
        <v>1.5</v>
      </c>
      <c r="R2910">
        <v>0</v>
      </c>
      <c r="S2910">
        <v>0</v>
      </c>
      <c r="T2910">
        <v>71030</v>
      </c>
      <c r="U2910">
        <v>71054</v>
      </c>
      <c r="V2910">
        <v>71056</v>
      </c>
      <c r="W2910" t="s">
        <v>12599</v>
      </c>
      <c r="X2910" t="s">
        <v>12595</v>
      </c>
      <c r="Y2910">
        <v>0</v>
      </c>
      <c r="Z2910">
        <v>5782</v>
      </c>
    </row>
    <row r="2911" spans="1:26" x14ac:dyDescent="0.25">
      <c r="A2911">
        <v>306384</v>
      </c>
      <c r="B2911">
        <v>202501</v>
      </c>
      <c r="C2911">
        <v>2</v>
      </c>
      <c r="D2911" t="s">
        <v>13694</v>
      </c>
      <c r="E2911">
        <v>4</v>
      </c>
      <c r="F2911">
        <v>652</v>
      </c>
      <c r="G2911">
        <v>144</v>
      </c>
      <c r="H2911">
        <v>18</v>
      </c>
      <c r="I2911">
        <v>4</v>
      </c>
      <c r="J2911">
        <v>4496</v>
      </c>
      <c r="K2911">
        <v>0</v>
      </c>
      <c r="L2911">
        <v>7.5</v>
      </c>
      <c r="M2911">
        <v>1.5</v>
      </c>
      <c r="N2911">
        <v>2</v>
      </c>
      <c r="O2911">
        <v>1</v>
      </c>
      <c r="P2911">
        <v>1.5</v>
      </c>
      <c r="Q2911">
        <v>1.5</v>
      </c>
      <c r="R2911">
        <v>0</v>
      </c>
      <c r="S2911">
        <v>0</v>
      </c>
      <c r="T2911">
        <v>71030</v>
      </c>
      <c r="U2911">
        <v>71054</v>
      </c>
      <c r="V2911">
        <v>71056</v>
      </c>
      <c r="W2911" t="s">
        <v>12599</v>
      </c>
      <c r="X2911" t="s">
        <v>12595</v>
      </c>
      <c r="Y2911">
        <v>0</v>
      </c>
      <c r="Z2911">
        <v>5782</v>
      </c>
    </row>
    <row r="2912" spans="1:26" x14ac:dyDescent="0.25">
      <c r="A2912">
        <v>306387</v>
      </c>
      <c r="B2912">
        <v>202501</v>
      </c>
      <c r="C2912">
        <v>1</v>
      </c>
      <c r="D2912" t="s">
        <v>12946</v>
      </c>
      <c r="E2912">
        <v>4</v>
      </c>
      <c r="F2912">
        <v>188</v>
      </c>
      <c r="G2912">
        <v>72</v>
      </c>
      <c r="H2912">
        <v>13</v>
      </c>
      <c r="I2912">
        <v>4</v>
      </c>
      <c r="J2912">
        <v>14859</v>
      </c>
      <c r="K2912">
        <v>0</v>
      </c>
      <c r="L2912">
        <v>14</v>
      </c>
      <c r="M2912">
        <v>8</v>
      </c>
      <c r="N2912">
        <v>2</v>
      </c>
      <c r="O2912">
        <v>0</v>
      </c>
      <c r="P2912">
        <v>2</v>
      </c>
      <c r="Q2912">
        <v>2</v>
      </c>
      <c r="R2912">
        <v>0</v>
      </c>
      <c r="S2912">
        <v>0</v>
      </c>
      <c r="T2912">
        <v>71251</v>
      </c>
      <c r="U2912">
        <v>700023</v>
      </c>
      <c r="V2912">
        <v>71497</v>
      </c>
      <c r="W2912" t="s">
        <v>12679</v>
      </c>
      <c r="X2912" t="s">
        <v>13885</v>
      </c>
      <c r="Y2912">
        <v>0</v>
      </c>
      <c r="Z2912">
        <v>19550</v>
      </c>
    </row>
    <row r="2913" spans="1:26" x14ac:dyDescent="0.25">
      <c r="A2913">
        <v>306387</v>
      </c>
      <c r="B2913">
        <v>202501</v>
      </c>
      <c r="C2913">
        <v>2</v>
      </c>
      <c r="D2913" t="s">
        <v>12946</v>
      </c>
      <c r="E2913">
        <v>4</v>
      </c>
      <c r="F2913">
        <v>188</v>
      </c>
      <c r="G2913">
        <v>72</v>
      </c>
      <c r="H2913">
        <v>13</v>
      </c>
      <c r="I2913">
        <v>4</v>
      </c>
      <c r="J2913">
        <v>14859</v>
      </c>
      <c r="K2913">
        <v>0</v>
      </c>
      <c r="L2913">
        <v>14</v>
      </c>
      <c r="M2913">
        <v>8</v>
      </c>
      <c r="N2913">
        <v>2</v>
      </c>
      <c r="O2913">
        <v>0</v>
      </c>
      <c r="P2913">
        <v>2</v>
      </c>
      <c r="Q2913">
        <v>2</v>
      </c>
      <c r="R2913">
        <v>0</v>
      </c>
      <c r="S2913">
        <v>0</v>
      </c>
      <c r="T2913">
        <v>71251</v>
      </c>
      <c r="U2913">
        <v>700023</v>
      </c>
      <c r="V2913">
        <v>71497</v>
      </c>
      <c r="W2913" t="s">
        <v>12679</v>
      </c>
      <c r="X2913" t="s">
        <v>13885</v>
      </c>
      <c r="Y2913">
        <v>0</v>
      </c>
      <c r="Z2913">
        <v>19550</v>
      </c>
    </row>
    <row r="2914" spans="1:26" x14ac:dyDescent="0.25">
      <c r="A2914">
        <v>306389</v>
      </c>
      <c r="B2914">
        <v>202501</v>
      </c>
      <c r="C2914">
        <v>1</v>
      </c>
      <c r="D2914" t="s">
        <v>13726</v>
      </c>
      <c r="E2914">
        <v>4</v>
      </c>
      <c r="F2914">
        <v>566</v>
      </c>
      <c r="G2914">
        <v>199</v>
      </c>
      <c r="H2914">
        <v>31</v>
      </c>
      <c r="I2914">
        <v>10</v>
      </c>
      <c r="J2914">
        <v>5781</v>
      </c>
      <c r="K2914">
        <v>14298</v>
      </c>
      <c r="L2914">
        <v>13</v>
      </c>
      <c r="M2914">
        <v>2</v>
      </c>
      <c r="N2914">
        <v>1.5</v>
      </c>
      <c r="O2914">
        <v>0.5</v>
      </c>
      <c r="P2914">
        <v>3.5</v>
      </c>
      <c r="Q2914">
        <v>3.5</v>
      </c>
      <c r="R2914">
        <v>2</v>
      </c>
      <c r="S2914">
        <v>0</v>
      </c>
      <c r="T2914">
        <v>71251</v>
      </c>
      <c r="U2914">
        <v>700023</v>
      </c>
      <c r="V2914">
        <v>71201</v>
      </c>
      <c r="W2914" t="s">
        <v>12679</v>
      </c>
      <c r="X2914" t="s">
        <v>13885</v>
      </c>
      <c r="Y2914">
        <v>3000</v>
      </c>
      <c r="Z2914">
        <v>8372</v>
      </c>
    </row>
    <row r="2915" spans="1:26" x14ac:dyDescent="0.25">
      <c r="A2915">
        <v>306389</v>
      </c>
      <c r="B2915">
        <v>202501</v>
      </c>
      <c r="C2915">
        <v>2</v>
      </c>
      <c r="D2915" t="s">
        <v>13726</v>
      </c>
      <c r="E2915">
        <v>4</v>
      </c>
      <c r="F2915">
        <v>566</v>
      </c>
      <c r="G2915">
        <v>199</v>
      </c>
      <c r="H2915">
        <v>31</v>
      </c>
      <c r="I2915">
        <v>10</v>
      </c>
      <c r="J2915">
        <v>5781</v>
      </c>
      <c r="K2915">
        <v>14298</v>
      </c>
      <c r="L2915">
        <v>13</v>
      </c>
      <c r="M2915">
        <v>2</v>
      </c>
      <c r="N2915">
        <v>1.5</v>
      </c>
      <c r="O2915">
        <v>0.5</v>
      </c>
      <c r="P2915">
        <v>3.5</v>
      </c>
      <c r="Q2915">
        <v>3.5</v>
      </c>
      <c r="R2915">
        <v>2</v>
      </c>
      <c r="S2915">
        <v>0</v>
      </c>
      <c r="T2915">
        <v>71251</v>
      </c>
      <c r="U2915">
        <v>700023</v>
      </c>
      <c r="V2915">
        <v>71201</v>
      </c>
      <c r="W2915" t="s">
        <v>12679</v>
      </c>
      <c r="X2915" t="s">
        <v>13885</v>
      </c>
      <c r="Y2915">
        <v>3000</v>
      </c>
      <c r="Z2915">
        <v>8372</v>
      </c>
    </row>
    <row r="2916" spans="1:26" x14ac:dyDescent="0.25">
      <c r="A2916">
        <v>306391</v>
      </c>
      <c r="B2916">
        <v>202501</v>
      </c>
      <c r="C2916">
        <v>1</v>
      </c>
      <c r="D2916" t="s">
        <v>13248</v>
      </c>
      <c r="E2916">
        <v>4</v>
      </c>
      <c r="F2916">
        <v>343</v>
      </c>
      <c r="G2916">
        <v>124</v>
      </c>
      <c r="H2916">
        <v>23</v>
      </c>
      <c r="I2916">
        <v>7</v>
      </c>
      <c r="J2916">
        <v>10874</v>
      </c>
      <c r="K2916">
        <v>8098</v>
      </c>
      <c r="L2916">
        <v>14</v>
      </c>
      <c r="M2916">
        <v>5.5</v>
      </c>
      <c r="N2916">
        <v>3</v>
      </c>
      <c r="O2916">
        <v>1</v>
      </c>
      <c r="P2916">
        <v>1.5</v>
      </c>
      <c r="Q2916">
        <v>3</v>
      </c>
      <c r="R2916">
        <v>0</v>
      </c>
      <c r="S2916">
        <v>0</v>
      </c>
      <c r="T2916">
        <v>71251</v>
      </c>
      <c r="U2916">
        <v>700023</v>
      </c>
      <c r="V2916">
        <v>71201</v>
      </c>
      <c r="W2916" t="s">
        <v>12679</v>
      </c>
      <c r="X2916" t="s">
        <v>13885</v>
      </c>
      <c r="Y2916">
        <v>7952</v>
      </c>
      <c r="Z2916">
        <v>14581</v>
      </c>
    </row>
    <row r="2917" spans="1:26" x14ac:dyDescent="0.25">
      <c r="A2917">
        <v>306391</v>
      </c>
      <c r="B2917">
        <v>202501</v>
      </c>
      <c r="C2917">
        <v>2</v>
      </c>
      <c r="D2917" t="s">
        <v>13248</v>
      </c>
      <c r="E2917">
        <v>4</v>
      </c>
      <c r="F2917">
        <v>343</v>
      </c>
      <c r="G2917">
        <v>124</v>
      </c>
      <c r="H2917">
        <v>23</v>
      </c>
      <c r="I2917">
        <v>7</v>
      </c>
      <c r="J2917">
        <v>10874</v>
      </c>
      <c r="K2917">
        <v>8098</v>
      </c>
      <c r="L2917">
        <v>14</v>
      </c>
      <c r="M2917">
        <v>5.5</v>
      </c>
      <c r="N2917">
        <v>3</v>
      </c>
      <c r="O2917">
        <v>1</v>
      </c>
      <c r="P2917">
        <v>1.5</v>
      </c>
      <c r="Q2917">
        <v>3</v>
      </c>
      <c r="R2917">
        <v>0</v>
      </c>
      <c r="S2917">
        <v>0</v>
      </c>
      <c r="T2917">
        <v>71251</v>
      </c>
      <c r="U2917">
        <v>700023</v>
      </c>
      <c r="V2917">
        <v>71201</v>
      </c>
      <c r="W2917" t="s">
        <v>12679</v>
      </c>
      <c r="X2917" t="s">
        <v>13885</v>
      </c>
      <c r="Y2917">
        <v>7952</v>
      </c>
      <c r="Z2917">
        <v>14581</v>
      </c>
    </row>
    <row r="2918" spans="1:26" x14ac:dyDescent="0.25">
      <c r="A2918">
        <v>306393</v>
      </c>
      <c r="B2918">
        <v>202501</v>
      </c>
      <c r="C2918">
        <v>1</v>
      </c>
      <c r="D2918" t="s">
        <v>13700</v>
      </c>
      <c r="E2918">
        <v>4</v>
      </c>
      <c r="F2918">
        <v>661</v>
      </c>
      <c r="G2918">
        <v>219</v>
      </c>
      <c r="H2918">
        <v>17</v>
      </c>
      <c r="I2918">
        <v>6</v>
      </c>
      <c r="J2918">
        <v>4051</v>
      </c>
      <c r="K2918">
        <v>0</v>
      </c>
      <c r="L2918">
        <v>9</v>
      </c>
      <c r="M2918">
        <v>0.5</v>
      </c>
      <c r="N2918">
        <v>5.5</v>
      </c>
      <c r="O2918">
        <v>1.5</v>
      </c>
      <c r="P2918">
        <v>0</v>
      </c>
      <c r="Q2918">
        <v>1.5</v>
      </c>
      <c r="R2918">
        <v>0</v>
      </c>
      <c r="S2918">
        <v>0</v>
      </c>
      <c r="T2918">
        <v>71251</v>
      </c>
      <c r="U2918">
        <v>71248</v>
      </c>
      <c r="V2918">
        <v>71245</v>
      </c>
      <c r="W2918" t="s">
        <v>12625</v>
      </c>
      <c r="X2918" t="s">
        <v>13885</v>
      </c>
      <c r="Y2918">
        <v>5204</v>
      </c>
      <c r="Z2918">
        <v>5544</v>
      </c>
    </row>
    <row r="2919" spans="1:26" x14ac:dyDescent="0.25">
      <c r="A2919">
        <v>306393</v>
      </c>
      <c r="B2919">
        <v>202501</v>
      </c>
      <c r="C2919">
        <v>2</v>
      </c>
      <c r="D2919" t="s">
        <v>13700</v>
      </c>
      <c r="E2919">
        <v>4</v>
      </c>
      <c r="F2919">
        <v>661</v>
      </c>
      <c r="G2919">
        <v>219</v>
      </c>
      <c r="H2919">
        <v>17</v>
      </c>
      <c r="I2919">
        <v>6</v>
      </c>
      <c r="J2919">
        <v>4051</v>
      </c>
      <c r="K2919">
        <v>0</v>
      </c>
      <c r="L2919">
        <v>9</v>
      </c>
      <c r="M2919">
        <v>0.5</v>
      </c>
      <c r="N2919">
        <v>5.5</v>
      </c>
      <c r="O2919">
        <v>1.5</v>
      </c>
      <c r="P2919">
        <v>0</v>
      </c>
      <c r="Q2919">
        <v>1.5</v>
      </c>
      <c r="R2919">
        <v>0</v>
      </c>
      <c r="S2919">
        <v>0</v>
      </c>
      <c r="T2919">
        <v>71251</v>
      </c>
      <c r="U2919">
        <v>71248</v>
      </c>
      <c r="V2919">
        <v>71245</v>
      </c>
      <c r="W2919" t="s">
        <v>12625</v>
      </c>
      <c r="X2919" t="s">
        <v>13885</v>
      </c>
      <c r="Y2919">
        <v>5204</v>
      </c>
      <c r="Z2919">
        <v>5544</v>
      </c>
    </row>
    <row r="2920" spans="1:26" x14ac:dyDescent="0.25">
      <c r="A2920">
        <v>306395</v>
      </c>
      <c r="B2920">
        <v>202501</v>
      </c>
      <c r="C2920">
        <v>1</v>
      </c>
      <c r="D2920" t="s">
        <v>13719</v>
      </c>
      <c r="E2920">
        <v>4</v>
      </c>
      <c r="F2920">
        <v>562</v>
      </c>
      <c r="G2920">
        <v>139</v>
      </c>
      <c r="H2920">
        <v>23</v>
      </c>
      <c r="I2920">
        <v>7</v>
      </c>
      <c r="J2920">
        <v>4212</v>
      </c>
      <c r="K2920">
        <v>27796</v>
      </c>
      <c r="L2920">
        <v>6.5</v>
      </c>
      <c r="M2920">
        <v>2.5</v>
      </c>
      <c r="N2920">
        <v>0</v>
      </c>
      <c r="O2920">
        <v>0</v>
      </c>
      <c r="P2920">
        <v>1.5</v>
      </c>
      <c r="Q2920">
        <v>1</v>
      </c>
      <c r="R2920">
        <v>1.5</v>
      </c>
      <c r="S2920">
        <v>0</v>
      </c>
      <c r="T2920">
        <v>71590</v>
      </c>
      <c r="U2920">
        <v>71594</v>
      </c>
      <c r="V2920">
        <v>71467</v>
      </c>
      <c r="W2920" t="s">
        <v>12670</v>
      </c>
      <c r="X2920" t="s">
        <v>12590</v>
      </c>
      <c r="Y2920">
        <v>21731</v>
      </c>
      <c r="Z2920">
        <v>8400</v>
      </c>
    </row>
    <row r="2921" spans="1:26" x14ac:dyDescent="0.25">
      <c r="A2921">
        <v>306395</v>
      </c>
      <c r="B2921">
        <v>202501</v>
      </c>
      <c r="C2921">
        <v>2</v>
      </c>
      <c r="D2921" t="s">
        <v>13719</v>
      </c>
      <c r="E2921">
        <v>4</v>
      </c>
      <c r="F2921">
        <v>562</v>
      </c>
      <c r="G2921">
        <v>139</v>
      </c>
      <c r="H2921">
        <v>23</v>
      </c>
      <c r="I2921">
        <v>7</v>
      </c>
      <c r="J2921">
        <v>4212</v>
      </c>
      <c r="K2921">
        <v>27796</v>
      </c>
      <c r="L2921">
        <v>6.5</v>
      </c>
      <c r="M2921">
        <v>2.5</v>
      </c>
      <c r="N2921">
        <v>0</v>
      </c>
      <c r="O2921">
        <v>0</v>
      </c>
      <c r="P2921">
        <v>1.5</v>
      </c>
      <c r="Q2921">
        <v>1</v>
      </c>
      <c r="R2921">
        <v>1.5</v>
      </c>
      <c r="S2921">
        <v>0</v>
      </c>
      <c r="T2921">
        <v>71590</v>
      </c>
      <c r="U2921">
        <v>71594</v>
      </c>
      <c r="V2921">
        <v>71467</v>
      </c>
      <c r="W2921" t="s">
        <v>12670</v>
      </c>
      <c r="X2921" t="s">
        <v>12590</v>
      </c>
      <c r="Y2921">
        <v>21731</v>
      </c>
      <c r="Z2921">
        <v>8400</v>
      </c>
    </row>
    <row r="2922" spans="1:26" x14ac:dyDescent="0.25">
      <c r="A2922">
        <v>306398</v>
      </c>
      <c r="B2922">
        <v>202501</v>
      </c>
      <c r="C2922">
        <v>1</v>
      </c>
      <c r="D2922" t="s">
        <v>13660</v>
      </c>
      <c r="E2922">
        <v>4</v>
      </c>
      <c r="F2922">
        <v>371</v>
      </c>
      <c r="G2922">
        <v>95</v>
      </c>
      <c r="H2922">
        <v>4</v>
      </c>
      <c r="I2922">
        <v>2</v>
      </c>
      <c r="J2922">
        <v>4964</v>
      </c>
      <c r="K2922">
        <v>50186</v>
      </c>
      <c r="L2922">
        <v>17</v>
      </c>
      <c r="M2922">
        <v>1</v>
      </c>
      <c r="N2922">
        <v>3</v>
      </c>
      <c r="O2922">
        <v>2.5</v>
      </c>
      <c r="P2922">
        <v>3</v>
      </c>
      <c r="Q2922">
        <v>0</v>
      </c>
      <c r="R2922">
        <v>7.5</v>
      </c>
      <c r="S2922">
        <v>0</v>
      </c>
      <c r="T2922">
        <v>71590</v>
      </c>
      <c r="U2922">
        <v>71601</v>
      </c>
      <c r="V2922">
        <v>71106</v>
      </c>
      <c r="W2922" t="s">
        <v>12603</v>
      </c>
      <c r="X2922" t="s">
        <v>12590</v>
      </c>
      <c r="Y2922">
        <v>0</v>
      </c>
      <c r="Z2922">
        <v>13708</v>
      </c>
    </row>
    <row r="2923" spans="1:26" x14ac:dyDescent="0.25">
      <c r="A2923">
        <v>306398</v>
      </c>
      <c r="B2923">
        <v>202501</v>
      </c>
      <c r="C2923">
        <v>2</v>
      </c>
      <c r="D2923" t="s">
        <v>13660</v>
      </c>
      <c r="E2923">
        <v>4</v>
      </c>
      <c r="F2923">
        <v>371</v>
      </c>
      <c r="G2923">
        <v>95</v>
      </c>
      <c r="H2923">
        <v>4</v>
      </c>
      <c r="I2923">
        <v>2</v>
      </c>
      <c r="J2923">
        <v>4964</v>
      </c>
      <c r="K2923">
        <v>50186</v>
      </c>
      <c r="L2923">
        <v>17</v>
      </c>
      <c r="M2923">
        <v>1</v>
      </c>
      <c r="N2923">
        <v>3</v>
      </c>
      <c r="O2923">
        <v>2.5</v>
      </c>
      <c r="P2923">
        <v>3</v>
      </c>
      <c r="Q2923">
        <v>0</v>
      </c>
      <c r="R2923">
        <v>7.5</v>
      </c>
      <c r="S2923">
        <v>0</v>
      </c>
      <c r="T2923">
        <v>71590</v>
      </c>
      <c r="U2923">
        <v>71601</v>
      </c>
      <c r="V2923">
        <v>71106</v>
      </c>
      <c r="W2923" t="s">
        <v>12603</v>
      </c>
      <c r="X2923" t="s">
        <v>12590</v>
      </c>
      <c r="Y2923">
        <v>0</v>
      </c>
      <c r="Z2923">
        <v>13708</v>
      </c>
    </row>
    <row r="2924" spans="1:26" x14ac:dyDescent="0.25">
      <c r="A2924">
        <v>306400</v>
      </c>
      <c r="B2924">
        <v>202501</v>
      </c>
      <c r="C2924">
        <v>1</v>
      </c>
      <c r="D2924" t="s">
        <v>13320</v>
      </c>
      <c r="E2924">
        <v>4</v>
      </c>
      <c r="F2924">
        <v>435</v>
      </c>
      <c r="G2924">
        <v>81</v>
      </c>
      <c r="H2924">
        <v>13</v>
      </c>
      <c r="I2924">
        <v>9</v>
      </c>
      <c r="J2924">
        <v>10907</v>
      </c>
      <c r="K2924">
        <v>4191</v>
      </c>
      <c r="L2924">
        <v>15.5</v>
      </c>
      <c r="M2924">
        <v>5.5</v>
      </c>
      <c r="N2924">
        <v>3</v>
      </c>
      <c r="O2924">
        <v>0</v>
      </c>
      <c r="P2924">
        <v>2</v>
      </c>
      <c r="Q2924">
        <v>4.5</v>
      </c>
      <c r="R2924">
        <v>0.5</v>
      </c>
      <c r="S2924">
        <v>0</v>
      </c>
      <c r="T2924">
        <v>71030</v>
      </c>
      <c r="U2924">
        <v>71054</v>
      </c>
      <c r="V2924">
        <v>700079</v>
      </c>
      <c r="W2924" t="s">
        <v>12599</v>
      </c>
      <c r="X2924" t="s">
        <v>12595</v>
      </c>
      <c r="Y2924">
        <v>18983</v>
      </c>
      <c r="Z2924">
        <v>11942</v>
      </c>
    </row>
    <row r="2925" spans="1:26" x14ac:dyDescent="0.25">
      <c r="A2925">
        <v>306400</v>
      </c>
      <c r="B2925">
        <v>202501</v>
      </c>
      <c r="C2925">
        <v>2</v>
      </c>
      <c r="D2925" t="s">
        <v>13320</v>
      </c>
      <c r="E2925">
        <v>4</v>
      </c>
      <c r="F2925">
        <v>435</v>
      </c>
      <c r="G2925">
        <v>81</v>
      </c>
      <c r="H2925">
        <v>13</v>
      </c>
      <c r="I2925">
        <v>9</v>
      </c>
      <c r="J2925">
        <v>10907</v>
      </c>
      <c r="K2925">
        <v>4191</v>
      </c>
      <c r="L2925">
        <v>15.5</v>
      </c>
      <c r="M2925">
        <v>5.5</v>
      </c>
      <c r="N2925">
        <v>3</v>
      </c>
      <c r="O2925">
        <v>0</v>
      </c>
      <c r="P2925">
        <v>2</v>
      </c>
      <c r="Q2925">
        <v>4.5</v>
      </c>
      <c r="R2925">
        <v>0.5</v>
      </c>
      <c r="S2925">
        <v>0</v>
      </c>
      <c r="T2925">
        <v>71030</v>
      </c>
      <c r="U2925">
        <v>71054</v>
      </c>
      <c r="V2925">
        <v>700079</v>
      </c>
      <c r="W2925" t="s">
        <v>12599</v>
      </c>
      <c r="X2925" t="s">
        <v>12595</v>
      </c>
      <c r="Y2925">
        <v>18983</v>
      </c>
      <c r="Z2925">
        <v>11942</v>
      </c>
    </row>
    <row r="2926" spans="1:26" x14ac:dyDescent="0.25">
      <c r="A2926">
        <v>306402</v>
      </c>
      <c r="B2926">
        <v>202501</v>
      </c>
      <c r="C2926">
        <v>1</v>
      </c>
      <c r="D2926" t="s">
        <v>13357</v>
      </c>
      <c r="E2926">
        <v>4</v>
      </c>
      <c r="F2926">
        <v>393</v>
      </c>
      <c r="G2926">
        <v>72</v>
      </c>
      <c r="H2926">
        <v>13</v>
      </c>
      <c r="I2926">
        <v>2</v>
      </c>
      <c r="J2926">
        <v>9692</v>
      </c>
      <c r="K2926">
        <v>20000</v>
      </c>
      <c r="L2926">
        <v>7</v>
      </c>
      <c r="M2926">
        <v>1</v>
      </c>
      <c r="N2926">
        <v>2</v>
      </c>
      <c r="O2926">
        <v>1.5</v>
      </c>
      <c r="P2926">
        <v>1</v>
      </c>
      <c r="Q2926">
        <v>1.5</v>
      </c>
      <c r="R2926">
        <v>0</v>
      </c>
      <c r="S2926">
        <v>0</v>
      </c>
      <c r="T2926">
        <v>900582</v>
      </c>
      <c r="U2926">
        <v>71159</v>
      </c>
      <c r="V2926">
        <v>71274</v>
      </c>
      <c r="W2926" t="s">
        <v>12629</v>
      </c>
      <c r="X2926" t="s">
        <v>13887</v>
      </c>
      <c r="Y2926">
        <v>0</v>
      </c>
      <c r="Z2926">
        <v>13211</v>
      </c>
    </row>
    <row r="2927" spans="1:26" x14ac:dyDescent="0.25">
      <c r="A2927">
        <v>306402</v>
      </c>
      <c r="B2927">
        <v>202501</v>
      </c>
      <c r="C2927">
        <v>2</v>
      </c>
      <c r="D2927" t="s">
        <v>13357</v>
      </c>
      <c r="E2927">
        <v>4</v>
      </c>
      <c r="F2927">
        <v>393</v>
      </c>
      <c r="G2927">
        <v>72</v>
      </c>
      <c r="H2927">
        <v>13</v>
      </c>
      <c r="I2927">
        <v>2</v>
      </c>
      <c r="J2927">
        <v>9692</v>
      </c>
      <c r="K2927">
        <v>20000</v>
      </c>
      <c r="L2927">
        <v>7</v>
      </c>
      <c r="M2927">
        <v>1</v>
      </c>
      <c r="N2927">
        <v>2</v>
      </c>
      <c r="O2927">
        <v>1.5</v>
      </c>
      <c r="P2927">
        <v>1</v>
      </c>
      <c r="Q2927">
        <v>1.5</v>
      </c>
      <c r="R2927">
        <v>0</v>
      </c>
      <c r="S2927">
        <v>0</v>
      </c>
      <c r="T2927">
        <v>900582</v>
      </c>
      <c r="U2927">
        <v>71159</v>
      </c>
      <c r="V2927">
        <v>71274</v>
      </c>
      <c r="W2927" t="s">
        <v>12629</v>
      </c>
      <c r="X2927" t="s">
        <v>13887</v>
      </c>
      <c r="Y2927">
        <v>0</v>
      </c>
      <c r="Z2927">
        <v>13211</v>
      </c>
    </row>
    <row r="2928" spans="1:26" x14ac:dyDescent="0.25">
      <c r="A2928">
        <v>306404</v>
      </c>
      <c r="B2928">
        <v>202501</v>
      </c>
      <c r="C2928">
        <v>1</v>
      </c>
      <c r="D2928" t="s">
        <v>13755</v>
      </c>
      <c r="E2928">
        <v>4</v>
      </c>
      <c r="F2928">
        <v>830</v>
      </c>
      <c r="G2928">
        <v>199</v>
      </c>
      <c r="H2928">
        <v>26</v>
      </c>
      <c r="I2928">
        <v>9</v>
      </c>
      <c r="J2928">
        <v>715</v>
      </c>
      <c r="K2928">
        <v>0</v>
      </c>
      <c r="L2928">
        <v>3</v>
      </c>
      <c r="M2928">
        <v>0</v>
      </c>
      <c r="N2928">
        <v>1.5</v>
      </c>
      <c r="O2928">
        <v>0</v>
      </c>
      <c r="P2928">
        <v>1.5</v>
      </c>
      <c r="Q2928">
        <v>0</v>
      </c>
      <c r="R2928">
        <v>0</v>
      </c>
      <c r="S2928">
        <v>0</v>
      </c>
      <c r="T2928">
        <v>71590</v>
      </c>
      <c r="U2928">
        <v>71595</v>
      </c>
      <c r="V2928">
        <v>71083</v>
      </c>
      <c r="W2928" t="s">
        <v>12693</v>
      </c>
      <c r="X2928" t="s">
        <v>12590</v>
      </c>
      <c r="Y2928">
        <v>0</v>
      </c>
      <c r="Z2928">
        <v>1109</v>
      </c>
    </row>
    <row r="2929" spans="1:26" x14ac:dyDescent="0.25">
      <c r="A2929">
        <v>306404</v>
      </c>
      <c r="B2929">
        <v>202501</v>
      </c>
      <c r="C2929">
        <v>2</v>
      </c>
      <c r="D2929" t="s">
        <v>13755</v>
      </c>
      <c r="E2929">
        <v>4</v>
      </c>
      <c r="F2929">
        <v>830</v>
      </c>
      <c r="G2929">
        <v>199</v>
      </c>
      <c r="H2929">
        <v>26</v>
      </c>
      <c r="I2929">
        <v>9</v>
      </c>
      <c r="J2929">
        <v>715</v>
      </c>
      <c r="K2929">
        <v>0</v>
      </c>
      <c r="L2929">
        <v>3</v>
      </c>
      <c r="M2929">
        <v>0</v>
      </c>
      <c r="N2929">
        <v>1.5</v>
      </c>
      <c r="O2929">
        <v>0</v>
      </c>
      <c r="P2929">
        <v>1.5</v>
      </c>
      <c r="Q2929">
        <v>0</v>
      </c>
      <c r="R2929">
        <v>0</v>
      </c>
      <c r="S2929">
        <v>0</v>
      </c>
      <c r="T2929">
        <v>71590</v>
      </c>
      <c r="U2929">
        <v>71595</v>
      </c>
      <c r="V2929">
        <v>71083</v>
      </c>
      <c r="W2929" t="s">
        <v>12693</v>
      </c>
      <c r="X2929" t="s">
        <v>12590</v>
      </c>
      <c r="Y2929">
        <v>0</v>
      </c>
      <c r="Z2929">
        <v>1109</v>
      </c>
    </row>
    <row r="2930" spans="1:26" x14ac:dyDescent="0.25">
      <c r="A2930">
        <v>306406</v>
      </c>
      <c r="B2930">
        <v>202501</v>
      </c>
      <c r="C2930">
        <v>1</v>
      </c>
      <c r="D2930" t="s">
        <v>13900</v>
      </c>
      <c r="E2930">
        <v>4</v>
      </c>
      <c r="F2930">
        <v>750</v>
      </c>
      <c r="G2930">
        <v>175</v>
      </c>
      <c r="H2930">
        <v>15</v>
      </c>
      <c r="I2930">
        <v>6</v>
      </c>
      <c r="J2930">
        <v>2067</v>
      </c>
      <c r="K2930">
        <v>0</v>
      </c>
      <c r="L2930">
        <v>5.5</v>
      </c>
      <c r="M2930">
        <v>0</v>
      </c>
      <c r="N2930">
        <v>0.5</v>
      </c>
      <c r="O2930">
        <v>0.5</v>
      </c>
      <c r="P2930">
        <v>2.5</v>
      </c>
      <c r="Q2930">
        <v>2</v>
      </c>
      <c r="R2930">
        <v>0</v>
      </c>
      <c r="S2930">
        <v>0</v>
      </c>
      <c r="T2930">
        <v>71030</v>
      </c>
      <c r="U2930">
        <v>71510</v>
      </c>
      <c r="V2930">
        <v>71551</v>
      </c>
      <c r="W2930" t="s">
        <v>12607</v>
      </c>
      <c r="X2930" t="s">
        <v>12595</v>
      </c>
      <c r="Y2930">
        <v>0</v>
      </c>
      <c r="Z2930">
        <v>2947</v>
      </c>
    </row>
    <row r="2931" spans="1:26" x14ac:dyDescent="0.25">
      <c r="A2931">
        <v>306406</v>
      </c>
      <c r="B2931">
        <v>202501</v>
      </c>
      <c r="C2931">
        <v>2</v>
      </c>
      <c r="D2931" t="s">
        <v>13900</v>
      </c>
      <c r="E2931">
        <v>4</v>
      </c>
      <c r="F2931">
        <v>750</v>
      </c>
      <c r="G2931">
        <v>175</v>
      </c>
      <c r="H2931">
        <v>15</v>
      </c>
      <c r="I2931">
        <v>6</v>
      </c>
      <c r="J2931">
        <v>2067</v>
      </c>
      <c r="K2931">
        <v>0</v>
      </c>
      <c r="L2931">
        <v>5.5</v>
      </c>
      <c r="M2931">
        <v>0</v>
      </c>
      <c r="N2931">
        <v>0.5</v>
      </c>
      <c r="O2931">
        <v>0.5</v>
      </c>
      <c r="P2931">
        <v>2.5</v>
      </c>
      <c r="Q2931">
        <v>2</v>
      </c>
      <c r="R2931">
        <v>0</v>
      </c>
      <c r="S2931">
        <v>0</v>
      </c>
      <c r="T2931">
        <v>71030</v>
      </c>
      <c r="U2931">
        <v>71510</v>
      </c>
      <c r="V2931">
        <v>71551</v>
      </c>
      <c r="W2931" t="s">
        <v>12607</v>
      </c>
      <c r="X2931" t="s">
        <v>12595</v>
      </c>
      <c r="Y2931">
        <v>0</v>
      </c>
      <c r="Z2931">
        <v>2947</v>
      </c>
    </row>
    <row r="2932" spans="1:26" x14ac:dyDescent="0.25">
      <c r="A2932">
        <v>306408</v>
      </c>
      <c r="B2932">
        <v>202501</v>
      </c>
      <c r="C2932">
        <v>1</v>
      </c>
      <c r="D2932" t="s">
        <v>13901</v>
      </c>
      <c r="E2932">
        <v>4</v>
      </c>
      <c r="F2932">
        <v>473</v>
      </c>
      <c r="G2932">
        <v>169</v>
      </c>
      <c r="H2932">
        <v>25</v>
      </c>
      <c r="I2932">
        <v>10</v>
      </c>
      <c r="J2932">
        <v>9397</v>
      </c>
      <c r="K2932">
        <v>0</v>
      </c>
      <c r="L2932">
        <v>13</v>
      </c>
      <c r="M2932">
        <v>3.5</v>
      </c>
      <c r="N2932">
        <v>5.5</v>
      </c>
      <c r="O2932">
        <v>0.5</v>
      </c>
      <c r="P2932">
        <v>2.5</v>
      </c>
      <c r="Q2932">
        <v>1</v>
      </c>
      <c r="R2932">
        <v>0</v>
      </c>
      <c r="S2932">
        <v>0</v>
      </c>
      <c r="T2932">
        <v>71251</v>
      </c>
      <c r="U2932">
        <v>71255</v>
      </c>
      <c r="V2932">
        <v>71258</v>
      </c>
      <c r="W2932" t="s">
        <v>12640</v>
      </c>
      <c r="X2932" t="s">
        <v>13885</v>
      </c>
      <c r="Y2932">
        <v>0</v>
      </c>
      <c r="Z2932">
        <v>11185</v>
      </c>
    </row>
    <row r="2933" spans="1:26" x14ac:dyDescent="0.25">
      <c r="A2933">
        <v>306408</v>
      </c>
      <c r="B2933">
        <v>202501</v>
      </c>
      <c r="C2933">
        <v>2</v>
      </c>
      <c r="D2933" t="s">
        <v>13901</v>
      </c>
      <c r="E2933">
        <v>4</v>
      </c>
      <c r="F2933">
        <v>473</v>
      </c>
      <c r="G2933">
        <v>169</v>
      </c>
      <c r="H2933">
        <v>25</v>
      </c>
      <c r="I2933">
        <v>10</v>
      </c>
      <c r="J2933">
        <v>9397</v>
      </c>
      <c r="K2933">
        <v>0</v>
      </c>
      <c r="L2933">
        <v>13</v>
      </c>
      <c r="M2933">
        <v>3.5</v>
      </c>
      <c r="N2933">
        <v>5.5</v>
      </c>
      <c r="O2933">
        <v>0.5</v>
      </c>
      <c r="P2933">
        <v>2.5</v>
      </c>
      <c r="Q2933">
        <v>1</v>
      </c>
      <c r="R2933">
        <v>0</v>
      </c>
      <c r="S2933">
        <v>0</v>
      </c>
      <c r="T2933">
        <v>71251</v>
      </c>
      <c r="U2933">
        <v>71255</v>
      </c>
      <c r="V2933">
        <v>71258</v>
      </c>
      <c r="W2933" t="s">
        <v>12640</v>
      </c>
      <c r="X2933" t="s">
        <v>13885</v>
      </c>
      <c r="Y2933">
        <v>0</v>
      </c>
      <c r="Z2933">
        <v>11185</v>
      </c>
    </row>
    <row r="2934" spans="1:26" x14ac:dyDescent="0.25">
      <c r="A2934">
        <v>306410</v>
      </c>
      <c r="B2934">
        <v>202501</v>
      </c>
      <c r="C2934">
        <v>1</v>
      </c>
      <c r="D2934" t="s">
        <v>13815</v>
      </c>
      <c r="E2934">
        <v>4</v>
      </c>
      <c r="F2934">
        <v>736</v>
      </c>
      <c r="G2934">
        <v>155</v>
      </c>
      <c r="H2934">
        <v>20</v>
      </c>
      <c r="I2934">
        <v>5</v>
      </c>
      <c r="J2934">
        <v>104</v>
      </c>
      <c r="K2934">
        <v>30000</v>
      </c>
      <c r="L2934">
        <v>3</v>
      </c>
      <c r="M2934">
        <v>0</v>
      </c>
      <c r="N2934">
        <v>0</v>
      </c>
      <c r="O2934">
        <v>0</v>
      </c>
      <c r="P2934">
        <v>1</v>
      </c>
      <c r="Q2934">
        <v>0</v>
      </c>
      <c r="R2934">
        <v>2</v>
      </c>
      <c r="S2934">
        <v>0</v>
      </c>
      <c r="T2934">
        <v>900582</v>
      </c>
      <c r="U2934">
        <v>71270</v>
      </c>
      <c r="V2934">
        <v>71155</v>
      </c>
      <c r="W2934" t="s">
        <v>12611</v>
      </c>
      <c r="X2934" t="s">
        <v>13887</v>
      </c>
      <c r="Y2934">
        <v>0</v>
      </c>
      <c r="Z2934">
        <v>3223</v>
      </c>
    </row>
    <row r="2935" spans="1:26" x14ac:dyDescent="0.25">
      <c r="A2935">
        <v>306410</v>
      </c>
      <c r="B2935">
        <v>202501</v>
      </c>
      <c r="C2935">
        <v>2</v>
      </c>
      <c r="D2935" t="s">
        <v>13815</v>
      </c>
      <c r="E2935">
        <v>4</v>
      </c>
      <c r="F2935">
        <v>736</v>
      </c>
      <c r="G2935">
        <v>155</v>
      </c>
      <c r="H2935">
        <v>20</v>
      </c>
      <c r="I2935">
        <v>5</v>
      </c>
      <c r="J2935">
        <v>104</v>
      </c>
      <c r="K2935">
        <v>30000</v>
      </c>
      <c r="L2935">
        <v>3</v>
      </c>
      <c r="M2935">
        <v>0</v>
      </c>
      <c r="N2935">
        <v>0</v>
      </c>
      <c r="O2935">
        <v>0</v>
      </c>
      <c r="P2935">
        <v>1</v>
      </c>
      <c r="Q2935">
        <v>0</v>
      </c>
      <c r="R2935">
        <v>2</v>
      </c>
      <c r="S2935">
        <v>0</v>
      </c>
      <c r="T2935">
        <v>900582</v>
      </c>
      <c r="U2935">
        <v>71270</v>
      </c>
      <c r="V2935">
        <v>71155</v>
      </c>
      <c r="W2935" t="s">
        <v>12611</v>
      </c>
      <c r="X2935" t="s">
        <v>13887</v>
      </c>
      <c r="Y2935">
        <v>0</v>
      </c>
      <c r="Z2935">
        <v>3223</v>
      </c>
    </row>
    <row r="2936" spans="1:26" x14ac:dyDescent="0.25">
      <c r="A2936">
        <v>306412</v>
      </c>
      <c r="B2936">
        <v>202501</v>
      </c>
      <c r="C2936">
        <v>1</v>
      </c>
      <c r="D2936" t="s">
        <v>12820</v>
      </c>
      <c r="E2936">
        <v>4</v>
      </c>
      <c r="F2936">
        <v>307</v>
      </c>
      <c r="G2936">
        <v>114</v>
      </c>
      <c r="H2936">
        <v>15</v>
      </c>
      <c r="I2936">
        <v>4</v>
      </c>
      <c r="J2936">
        <v>11037</v>
      </c>
      <c r="K2936">
        <v>0</v>
      </c>
      <c r="L2936">
        <v>17.5</v>
      </c>
      <c r="M2936">
        <v>2</v>
      </c>
      <c r="N2936">
        <v>7.5</v>
      </c>
      <c r="O2936">
        <v>4.5</v>
      </c>
      <c r="P2936">
        <v>1.5</v>
      </c>
      <c r="Q2936">
        <v>2</v>
      </c>
      <c r="R2936">
        <v>0</v>
      </c>
      <c r="S2936">
        <v>0</v>
      </c>
      <c r="T2936">
        <v>71251</v>
      </c>
      <c r="U2936">
        <v>70067</v>
      </c>
      <c r="V2936">
        <v>71265</v>
      </c>
      <c r="W2936" t="s">
        <v>12636</v>
      </c>
      <c r="X2936" t="s">
        <v>13885</v>
      </c>
      <c r="Y2936">
        <v>0</v>
      </c>
      <c r="Z2936">
        <v>15807</v>
      </c>
    </row>
    <row r="2937" spans="1:26" x14ac:dyDescent="0.25">
      <c r="A2937">
        <v>306412</v>
      </c>
      <c r="B2937">
        <v>202501</v>
      </c>
      <c r="C2937">
        <v>2</v>
      </c>
      <c r="D2937" t="s">
        <v>12820</v>
      </c>
      <c r="E2937">
        <v>4</v>
      </c>
      <c r="F2937">
        <v>307</v>
      </c>
      <c r="G2937">
        <v>114</v>
      </c>
      <c r="H2937">
        <v>15</v>
      </c>
      <c r="I2937">
        <v>4</v>
      </c>
      <c r="J2937">
        <v>11037</v>
      </c>
      <c r="K2937">
        <v>0</v>
      </c>
      <c r="L2937">
        <v>17.5</v>
      </c>
      <c r="M2937">
        <v>2</v>
      </c>
      <c r="N2937">
        <v>7.5</v>
      </c>
      <c r="O2937">
        <v>4.5</v>
      </c>
      <c r="P2937">
        <v>1.5</v>
      </c>
      <c r="Q2937">
        <v>2</v>
      </c>
      <c r="R2937">
        <v>0</v>
      </c>
      <c r="S2937">
        <v>0</v>
      </c>
      <c r="T2937">
        <v>71251</v>
      </c>
      <c r="U2937">
        <v>70067</v>
      </c>
      <c r="V2937">
        <v>71265</v>
      </c>
      <c r="W2937" t="s">
        <v>12636</v>
      </c>
      <c r="X2937" t="s">
        <v>13885</v>
      </c>
      <c r="Y2937">
        <v>0</v>
      </c>
      <c r="Z2937">
        <v>15807</v>
      </c>
    </row>
    <row r="2938" spans="1:26" x14ac:dyDescent="0.25">
      <c r="A2938">
        <v>306414</v>
      </c>
      <c r="B2938">
        <v>202501</v>
      </c>
      <c r="C2938">
        <v>1</v>
      </c>
      <c r="D2938" t="s">
        <v>13902</v>
      </c>
      <c r="E2938">
        <v>4</v>
      </c>
      <c r="F2938">
        <v>743</v>
      </c>
      <c r="G2938">
        <v>237</v>
      </c>
      <c r="H2938">
        <v>28</v>
      </c>
      <c r="I2938">
        <v>7</v>
      </c>
      <c r="J2938">
        <v>2629</v>
      </c>
      <c r="K2938">
        <v>0</v>
      </c>
      <c r="L2938">
        <v>5.5</v>
      </c>
      <c r="M2938">
        <v>1.5</v>
      </c>
      <c r="N2938">
        <v>1.5</v>
      </c>
      <c r="O2938">
        <v>0</v>
      </c>
      <c r="P2938">
        <v>2.5</v>
      </c>
      <c r="Q2938">
        <v>0</v>
      </c>
      <c r="R2938">
        <v>0</v>
      </c>
      <c r="S2938">
        <v>0</v>
      </c>
      <c r="T2938">
        <v>71251</v>
      </c>
      <c r="U2938">
        <v>70930</v>
      </c>
      <c r="V2938">
        <v>71182</v>
      </c>
      <c r="W2938" t="s">
        <v>12618</v>
      </c>
      <c r="X2938" t="s">
        <v>13885</v>
      </c>
      <c r="Y2938">
        <v>0</v>
      </c>
      <c r="Z2938">
        <v>3098</v>
      </c>
    </row>
    <row r="2939" spans="1:26" x14ac:dyDescent="0.25">
      <c r="A2939">
        <v>306414</v>
      </c>
      <c r="B2939">
        <v>202501</v>
      </c>
      <c r="C2939">
        <v>2</v>
      </c>
      <c r="D2939" t="s">
        <v>13902</v>
      </c>
      <c r="E2939">
        <v>4</v>
      </c>
      <c r="F2939">
        <v>743</v>
      </c>
      <c r="G2939">
        <v>237</v>
      </c>
      <c r="H2939">
        <v>28</v>
      </c>
      <c r="I2939">
        <v>7</v>
      </c>
      <c r="J2939">
        <v>2629</v>
      </c>
      <c r="K2939">
        <v>0</v>
      </c>
      <c r="L2939">
        <v>5.5</v>
      </c>
      <c r="M2939">
        <v>1.5</v>
      </c>
      <c r="N2939">
        <v>1.5</v>
      </c>
      <c r="O2939">
        <v>0</v>
      </c>
      <c r="P2939">
        <v>2.5</v>
      </c>
      <c r="Q2939">
        <v>0</v>
      </c>
      <c r="R2939">
        <v>0</v>
      </c>
      <c r="S2939">
        <v>0</v>
      </c>
      <c r="T2939">
        <v>71251</v>
      </c>
      <c r="U2939">
        <v>70930</v>
      </c>
      <c r="V2939">
        <v>71182</v>
      </c>
      <c r="W2939" t="s">
        <v>12618</v>
      </c>
      <c r="X2939" t="s">
        <v>13885</v>
      </c>
      <c r="Y2939">
        <v>0</v>
      </c>
      <c r="Z2939">
        <v>3098</v>
      </c>
    </row>
    <row r="2940" spans="1:26" x14ac:dyDescent="0.25">
      <c r="A2940">
        <v>306418</v>
      </c>
      <c r="B2940">
        <v>202501</v>
      </c>
      <c r="C2940">
        <v>1</v>
      </c>
      <c r="D2940" t="s">
        <v>13903</v>
      </c>
      <c r="E2940">
        <v>4</v>
      </c>
      <c r="F2940">
        <v>120</v>
      </c>
      <c r="G2940">
        <v>28</v>
      </c>
      <c r="H2940">
        <v>1</v>
      </c>
      <c r="I2940">
        <v>1</v>
      </c>
      <c r="J2940">
        <v>14120</v>
      </c>
      <c r="K2940">
        <v>0</v>
      </c>
      <c r="L2940">
        <v>33</v>
      </c>
      <c r="M2940">
        <v>8</v>
      </c>
      <c r="N2940">
        <v>12</v>
      </c>
      <c r="O2940">
        <v>1</v>
      </c>
      <c r="P2940">
        <v>9</v>
      </c>
      <c r="Q2940">
        <v>3</v>
      </c>
      <c r="R2940">
        <v>0</v>
      </c>
      <c r="S2940">
        <v>0</v>
      </c>
      <c r="T2940">
        <v>71590</v>
      </c>
      <c r="U2940">
        <v>71601</v>
      </c>
      <c r="V2940">
        <v>71102</v>
      </c>
      <c r="W2940" t="s">
        <v>12603</v>
      </c>
      <c r="X2940" t="s">
        <v>12590</v>
      </c>
      <c r="Y2940">
        <v>0</v>
      </c>
      <c r="Z2940">
        <v>22473</v>
      </c>
    </row>
    <row r="2941" spans="1:26" x14ac:dyDescent="0.25">
      <c r="A2941">
        <v>306418</v>
      </c>
      <c r="B2941">
        <v>202501</v>
      </c>
      <c r="C2941">
        <v>2</v>
      </c>
      <c r="D2941" t="s">
        <v>13903</v>
      </c>
      <c r="E2941">
        <v>4</v>
      </c>
      <c r="F2941">
        <v>120</v>
      </c>
      <c r="G2941">
        <v>28</v>
      </c>
      <c r="H2941">
        <v>1</v>
      </c>
      <c r="I2941">
        <v>1</v>
      </c>
      <c r="J2941">
        <v>14120</v>
      </c>
      <c r="K2941">
        <v>0</v>
      </c>
      <c r="L2941">
        <v>33</v>
      </c>
      <c r="M2941">
        <v>8</v>
      </c>
      <c r="N2941">
        <v>12</v>
      </c>
      <c r="O2941">
        <v>1</v>
      </c>
      <c r="P2941">
        <v>9</v>
      </c>
      <c r="Q2941">
        <v>3</v>
      </c>
      <c r="R2941">
        <v>0</v>
      </c>
      <c r="S2941">
        <v>0</v>
      </c>
      <c r="T2941">
        <v>71590</v>
      </c>
      <c r="U2941">
        <v>71601</v>
      </c>
      <c r="V2941">
        <v>71102</v>
      </c>
      <c r="W2941" t="s">
        <v>12603</v>
      </c>
      <c r="X2941" t="s">
        <v>12590</v>
      </c>
      <c r="Y2941">
        <v>0</v>
      </c>
      <c r="Z2941">
        <v>22473</v>
      </c>
    </row>
    <row r="2942" spans="1:26" x14ac:dyDescent="0.25">
      <c r="A2942">
        <v>306420</v>
      </c>
      <c r="B2942">
        <v>202501</v>
      </c>
      <c r="C2942">
        <v>1</v>
      </c>
      <c r="D2942" t="s">
        <v>13904</v>
      </c>
      <c r="E2942">
        <v>4</v>
      </c>
      <c r="F2942">
        <v>97</v>
      </c>
      <c r="G2942">
        <v>23</v>
      </c>
      <c r="H2942">
        <v>3</v>
      </c>
      <c r="I2942">
        <v>3</v>
      </c>
      <c r="J2942">
        <v>15656</v>
      </c>
      <c r="K2942">
        <v>8550</v>
      </c>
      <c r="L2942">
        <v>17</v>
      </c>
      <c r="M2942">
        <v>4</v>
      </c>
      <c r="N2942">
        <v>7</v>
      </c>
      <c r="O2942">
        <v>4</v>
      </c>
      <c r="P2942">
        <v>1</v>
      </c>
      <c r="Q2942">
        <v>0</v>
      </c>
      <c r="R2942">
        <v>1</v>
      </c>
      <c r="S2942">
        <v>0</v>
      </c>
      <c r="T2942">
        <v>71590</v>
      </c>
      <c r="U2942">
        <v>71595</v>
      </c>
      <c r="V2942">
        <v>71358</v>
      </c>
      <c r="W2942" t="s">
        <v>12693</v>
      </c>
      <c r="X2942" t="s">
        <v>12590</v>
      </c>
      <c r="Y2942">
        <v>5305</v>
      </c>
      <c r="Z2942">
        <v>23350</v>
      </c>
    </row>
    <row r="2943" spans="1:26" x14ac:dyDescent="0.25">
      <c r="A2943">
        <v>306420</v>
      </c>
      <c r="B2943">
        <v>202501</v>
      </c>
      <c r="C2943">
        <v>2</v>
      </c>
      <c r="D2943" t="s">
        <v>13904</v>
      </c>
      <c r="E2943">
        <v>4</v>
      </c>
      <c r="F2943">
        <v>97</v>
      </c>
      <c r="G2943">
        <v>23</v>
      </c>
      <c r="H2943">
        <v>3</v>
      </c>
      <c r="I2943">
        <v>3</v>
      </c>
      <c r="J2943">
        <v>15656</v>
      </c>
      <c r="K2943">
        <v>8550</v>
      </c>
      <c r="L2943">
        <v>17</v>
      </c>
      <c r="M2943">
        <v>4</v>
      </c>
      <c r="N2943">
        <v>7</v>
      </c>
      <c r="O2943">
        <v>4</v>
      </c>
      <c r="P2943">
        <v>1</v>
      </c>
      <c r="Q2943">
        <v>0</v>
      </c>
      <c r="R2943">
        <v>1</v>
      </c>
      <c r="S2943">
        <v>0</v>
      </c>
      <c r="T2943">
        <v>71590</v>
      </c>
      <c r="U2943">
        <v>71595</v>
      </c>
      <c r="V2943">
        <v>71358</v>
      </c>
      <c r="W2943" t="s">
        <v>12693</v>
      </c>
      <c r="X2943" t="s">
        <v>12590</v>
      </c>
      <c r="Y2943">
        <v>5305</v>
      </c>
      <c r="Z2943">
        <v>23350</v>
      </c>
    </row>
    <row r="2944" spans="1:26" x14ac:dyDescent="0.25">
      <c r="A2944">
        <v>306422</v>
      </c>
      <c r="B2944">
        <v>202501</v>
      </c>
      <c r="C2944">
        <v>1</v>
      </c>
      <c r="D2944" t="s">
        <v>13905</v>
      </c>
      <c r="E2944">
        <v>4</v>
      </c>
      <c r="F2944">
        <v>711</v>
      </c>
      <c r="G2944">
        <v>176</v>
      </c>
      <c r="H2944">
        <v>22</v>
      </c>
      <c r="I2944">
        <v>6</v>
      </c>
      <c r="J2944">
        <v>2139</v>
      </c>
      <c r="K2944">
        <v>3150</v>
      </c>
      <c r="L2944">
        <v>9</v>
      </c>
      <c r="M2944">
        <v>1</v>
      </c>
      <c r="N2944">
        <v>2</v>
      </c>
      <c r="O2944">
        <v>0</v>
      </c>
      <c r="P2944">
        <v>2</v>
      </c>
      <c r="Q2944">
        <v>1</v>
      </c>
      <c r="R2944">
        <v>3</v>
      </c>
      <c r="S2944">
        <v>0</v>
      </c>
      <c r="T2944">
        <v>71590</v>
      </c>
      <c r="U2944">
        <v>71595</v>
      </c>
      <c r="V2944">
        <v>71088</v>
      </c>
      <c r="W2944" t="s">
        <v>12693</v>
      </c>
      <c r="X2944" t="s">
        <v>12590</v>
      </c>
      <c r="Y2944">
        <v>0</v>
      </c>
      <c r="Z2944">
        <v>3971</v>
      </c>
    </row>
    <row r="2945" spans="1:26" x14ac:dyDescent="0.25">
      <c r="A2945">
        <v>306422</v>
      </c>
      <c r="B2945">
        <v>202501</v>
      </c>
      <c r="C2945">
        <v>2</v>
      </c>
      <c r="D2945" t="s">
        <v>13905</v>
      </c>
      <c r="E2945">
        <v>4</v>
      </c>
      <c r="F2945">
        <v>711</v>
      </c>
      <c r="G2945">
        <v>176</v>
      </c>
      <c r="H2945">
        <v>22</v>
      </c>
      <c r="I2945">
        <v>6</v>
      </c>
      <c r="J2945">
        <v>2139</v>
      </c>
      <c r="K2945">
        <v>3150</v>
      </c>
      <c r="L2945">
        <v>9</v>
      </c>
      <c r="M2945">
        <v>1</v>
      </c>
      <c r="N2945">
        <v>2</v>
      </c>
      <c r="O2945">
        <v>0</v>
      </c>
      <c r="P2945">
        <v>2</v>
      </c>
      <c r="Q2945">
        <v>1</v>
      </c>
      <c r="R2945">
        <v>3</v>
      </c>
      <c r="S2945">
        <v>0</v>
      </c>
      <c r="T2945">
        <v>71590</v>
      </c>
      <c r="U2945">
        <v>71595</v>
      </c>
      <c r="V2945">
        <v>71088</v>
      </c>
      <c r="W2945" t="s">
        <v>12693</v>
      </c>
      <c r="X2945" t="s">
        <v>12590</v>
      </c>
      <c r="Y2945">
        <v>0</v>
      </c>
      <c r="Z2945">
        <v>3971</v>
      </c>
    </row>
    <row r="2946" spans="1:26" x14ac:dyDescent="0.25">
      <c r="A2946">
        <v>306424</v>
      </c>
      <c r="B2946">
        <v>202501</v>
      </c>
      <c r="C2946">
        <v>1</v>
      </c>
      <c r="D2946" t="s">
        <v>13906</v>
      </c>
      <c r="E2946">
        <v>4</v>
      </c>
      <c r="F2946">
        <v>303</v>
      </c>
      <c r="G2946">
        <v>78</v>
      </c>
      <c r="H2946">
        <v>3</v>
      </c>
      <c r="I2946">
        <v>1</v>
      </c>
      <c r="J2946">
        <v>9080</v>
      </c>
      <c r="K2946">
        <v>0</v>
      </c>
      <c r="L2946">
        <v>8</v>
      </c>
      <c r="M2946">
        <v>1</v>
      </c>
      <c r="N2946">
        <v>5</v>
      </c>
      <c r="O2946">
        <v>2</v>
      </c>
      <c r="P2946">
        <v>0</v>
      </c>
      <c r="Q2946">
        <v>0</v>
      </c>
      <c r="R2946">
        <v>0</v>
      </c>
      <c r="S2946">
        <v>0</v>
      </c>
      <c r="T2946">
        <v>71590</v>
      </c>
      <c r="U2946">
        <v>71601</v>
      </c>
      <c r="V2946">
        <v>71564</v>
      </c>
      <c r="W2946" t="s">
        <v>12603</v>
      </c>
      <c r="X2946" t="s">
        <v>12590</v>
      </c>
      <c r="Y2946">
        <v>0</v>
      </c>
      <c r="Z2946">
        <v>15990</v>
      </c>
    </row>
    <row r="2947" spans="1:26" x14ac:dyDescent="0.25">
      <c r="A2947">
        <v>306424</v>
      </c>
      <c r="B2947">
        <v>202501</v>
      </c>
      <c r="C2947">
        <v>2</v>
      </c>
      <c r="D2947" t="s">
        <v>13906</v>
      </c>
      <c r="E2947">
        <v>4</v>
      </c>
      <c r="F2947">
        <v>303</v>
      </c>
      <c r="G2947">
        <v>78</v>
      </c>
      <c r="H2947">
        <v>3</v>
      </c>
      <c r="I2947">
        <v>1</v>
      </c>
      <c r="J2947">
        <v>9080</v>
      </c>
      <c r="K2947">
        <v>0</v>
      </c>
      <c r="L2947">
        <v>8</v>
      </c>
      <c r="M2947">
        <v>1</v>
      </c>
      <c r="N2947">
        <v>5</v>
      </c>
      <c r="O2947">
        <v>2</v>
      </c>
      <c r="P2947">
        <v>0</v>
      </c>
      <c r="Q2947">
        <v>0</v>
      </c>
      <c r="R2947">
        <v>0</v>
      </c>
      <c r="S2947">
        <v>0</v>
      </c>
      <c r="T2947">
        <v>71590</v>
      </c>
      <c r="U2947">
        <v>71601</v>
      </c>
      <c r="V2947">
        <v>71564</v>
      </c>
      <c r="W2947" t="s">
        <v>12603</v>
      </c>
      <c r="X2947" t="s">
        <v>12590</v>
      </c>
      <c r="Y2947">
        <v>0</v>
      </c>
      <c r="Z2947">
        <v>15990</v>
      </c>
    </row>
    <row r="2948" spans="1:26" x14ac:dyDescent="0.25">
      <c r="A2948">
        <v>306426</v>
      </c>
      <c r="B2948">
        <v>202501</v>
      </c>
      <c r="C2948">
        <v>1</v>
      </c>
      <c r="D2948" t="s">
        <v>13907</v>
      </c>
      <c r="E2948">
        <v>4</v>
      </c>
      <c r="F2948">
        <v>916</v>
      </c>
      <c r="G2948">
        <v>200</v>
      </c>
      <c r="H2948">
        <v>24</v>
      </c>
      <c r="I2948">
        <v>4</v>
      </c>
      <c r="J2948">
        <v>0</v>
      </c>
      <c r="K2948">
        <v>0</v>
      </c>
      <c r="L2948">
        <v>0</v>
      </c>
      <c r="M2948">
        <v>0</v>
      </c>
      <c r="N2948">
        <v>0</v>
      </c>
      <c r="O2948">
        <v>0</v>
      </c>
      <c r="P2948">
        <v>0</v>
      </c>
      <c r="Q2948">
        <v>0</v>
      </c>
      <c r="R2948">
        <v>0</v>
      </c>
      <c r="S2948">
        <v>0</v>
      </c>
      <c r="T2948">
        <v>900582</v>
      </c>
      <c r="U2948">
        <v>71276</v>
      </c>
      <c r="V2948">
        <v>71275</v>
      </c>
      <c r="W2948" t="s">
        <v>12631</v>
      </c>
      <c r="X2948" t="s">
        <v>13887</v>
      </c>
      <c r="Y2948">
        <v>0</v>
      </c>
      <c r="Z2948">
        <v>0</v>
      </c>
    </row>
    <row r="2949" spans="1:26" x14ac:dyDescent="0.25">
      <c r="A2949">
        <v>306426</v>
      </c>
      <c r="B2949">
        <v>202501</v>
      </c>
      <c r="C2949">
        <v>2</v>
      </c>
      <c r="D2949" t="s">
        <v>13907</v>
      </c>
      <c r="E2949">
        <v>4</v>
      </c>
      <c r="F2949">
        <v>916</v>
      </c>
      <c r="G2949">
        <v>200</v>
      </c>
      <c r="H2949">
        <v>24</v>
      </c>
      <c r="I2949">
        <v>4</v>
      </c>
      <c r="J2949">
        <v>0</v>
      </c>
      <c r="K2949">
        <v>0</v>
      </c>
      <c r="L2949">
        <v>0</v>
      </c>
      <c r="M2949">
        <v>0</v>
      </c>
      <c r="N2949">
        <v>0</v>
      </c>
      <c r="O2949">
        <v>0</v>
      </c>
      <c r="P2949">
        <v>0</v>
      </c>
      <c r="Q2949">
        <v>0</v>
      </c>
      <c r="R2949">
        <v>0</v>
      </c>
      <c r="S2949">
        <v>0</v>
      </c>
      <c r="T2949">
        <v>900582</v>
      </c>
      <c r="U2949">
        <v>71276</v>
      </c>
      <c r="V2949">
        <v>71275</v>
      </c>
      <c r="W2949" t="s">
        <v>12631</v>
      </c>
      <c r="X2949" t="s">
        <v>13887</v>
      </c>
      <c r="Y2949">
        <v>0</v>
      </c>
      <c r="Z2949">
        <v>0</v>
      </c>
    </row>
    <row r="2950" spans="1:26" x14ac:dyDescent="0.25">
      <c r="A2950">
        <v>306430</v>
      </c>
      <c r="B2950">
        <v>202501</v>
      </c>
      <c r="C2950">
        <v>1</v>
      </c>
      <c r="D2950" t="s">
        <v>13908</v>
      </c>
      <c r="E2950">
        <v>4</v>
      </c>
      <c r="F2950">
        <v>519</v>
      </c>
      <c r="G2950">
        <v>132</v>
      </c>
      <c r="H2950">
        <v>19</v>
      </c>
      <c r="I2950">
        <v>6</v>
      </c>
      <c r="J2950">
        <v>5830</v>
      </c>
      <c r="K2950">
        <v>1500</v>
      </c>
      <c r="L2950">
        <v>10.5</v>
      </c>
      <c r="M2950">
        <v>3</v>
      </c>
      <c r="N2950">
        <v>2</v>
      </c>
      <c r="O2950">
        <v>1</v>
      </c>
      <c r="P2950">
        <v>2.5</v>
      </c>
      <c r="Q2950">
        <v>2</v>
      </c>
      <c r="R2950">
        <v>0</v>
      </c>
      <c r="S2950">
        <v>0</v>
      </c>
      <c r="T2950">
        <v>71590</v>
      </c>
      <c r="U2950">
        <v>71592</v>
      </c>
      <c r="V2950">
        <v>71070</v>
      </c>
      <c r="W2950" t="s">
        <v>12638</v>
      </c>
      <c r="X2950" t="s">
        <v>12590</v>
      </c>
      <c r="Y2950">
        <v>7906</v>
      </c>
      <c r="Z2950">
        <v>9704</v>
      </c>
    </row>
    <row r="2951" spans="1:26" x14ac:dyDescent="0.25">
      <c r="A2951">
        <v>306430</v>
      </c>
      <c r="B2951">
        <v>202501</v>
      </c>
      <c r="C2951">
        <v>2</v>
      </c>
      <c r="D2951" t="s">
        <v>13908</v>
      </c>
      <c r="E2951">
        <v>4</v>
      </c>
      <c r="F2951">
        <v>519</v>
      </c>
      <c r="G2951">
        <v>132</v>
      </c>
      <c r="H2951">
        <v>19</v>
      </c>
      <c r="I2951">
        <v>6</v>
      </c>
      <c r="J2951">
        <v>5830</v>
      </c>
      <c r="K2951">
        <v>1500</v>
      </c>
      <c r="L2951">
        <v>10.5</v>
      </c>
      <c r="M2951">
        <v>3</v>
      </c>
      <c r="N2951">
        <v>2</v>
      </c>
      <c r="O2951">
        <v>1</v>
      </c>
      <c r="P2951">
        <v>2.5</v>
      </c>
      <c r="Q2951">
        <v>2</v>
      </c>
      <c r="R2951">
        <v>0</v>
      </c>
      <c r="S2951">
        <v>0</v>
      </c>
      <c r="T2951">
        <v>71590</v>
      </c>
      <c r="U2951">
        <v>71592</v>
      </c>
      <c r="V2951">
        <v>71070</v>
      </c>
      <c r="W2951" t="s">
        <v>12638</v>
      </c>
      <c r="X2951" t="s">
        <v>12590</v>
      </c>
      <c r="Y2951">
        <v>7906</v>
      </c>
      <c r="Z2951">
        <v>9704</v>
      </c>
    </row>
    <row r="2952" spans="1:26" x14ac:dyDescent="0.25">
      <c r="A2952">
        <v>306432</v>
      </c>
      <c r="B2952">
        <v>202501</v>
      </c>
      <c r="C2952">
        <v>1</v>
      </c>
      <c r="D2952" t="s">
        <v>13909</v>
      </c>
      <c r="E2952">
        <v>4</v>
      </c>
      <c r="F2952">
        <v>760</v>
      </c>
      <c r="G2952">
        <v>163</v>
      </c>
      <c r="H2952">
        <v>21</v>
      </c>
      <c r="I2952">
        <v>7</v>
      </c>
      <c r="J2952">
        <v>1342</v>
      </c>
      <c r="K2952">
        <v>6500</v>
      </c>
      <c r="L2952">
        <v>2</v>
      </c>
      <c r="M2952">
        <v>0</v>
      </c>
      <c r="N2952">
        <v>1.5</v>
      </c>
      <c r="O2952">
        <v>0.5</v>
      </c>
      <c r="P2952">
        <v>0</v>
      </c>
      <c r="Q2952">
        <v>0</v>
      </c>
      <c r="R2952">
        <v>0</v>
      </c>
      <c r="S2952">
        <v>0</v>
      </c>
      <c r="T2952">
        <v>900582</v>
      </c>
      <c r="U2952">
        <v>71270</v>
      </c>
      <c r="V2952">
        <v>71271</v>
      </c>
      <c r="W2952" t="s">
        <v>12611</v>
      </c>
      <c r="X2952" t="s">
        <v>13887</v>
      </c>
      <c r="Y2952">
        <v>0</v>
      </c>
      <c r="Z2952">
        <v>2663</v>
      </c>
    </row>
    <row r="2953" spans="1:26" x14ac:dyDescent="0.25">
      <c r="A2953">
        <v>306432</v>
      </c>
      <c r="B2953">
        <v>202501</v>
      </c>
      <c r="C2953">
        <v>2</v>
      </c>
      <c r="D2953" t="s">
        <v>13909</v>
      </c>
      <c r="E2953">
        <v>4</v>
      </c>
      <c r="F2953">
        <v>760</v>
      </c>
      <c r="G2953">
        <v>163</v>
      </c>
      <c r="H2953">
        <v>21</v>
      </c>
      <c r="I2953">
        <v>7</v>
      </c>
      <c r="J2953">
        <v>1342</v>
      </c>
      <c r="K2953">
        <v>6500</v>
      </c>
      <c r="L2953">
        <v>2</v>
      </c>
      <c r="M2953">
        <v>0</v>
      </c>
      <c r="N2953">
        <v>1.5</v>
      </c>
      <c r="O2953">
        <v>0.5</v>
      </c>
      <c r="P2953">
        <v>0</v>
      </c>
      <c r="Q2953">
        <v>0</v>
      </c>
      <c r="R2953">
        <v>0</v>
      </c>
      <c r="S2953">
        <v>0</v>
      </c>
      <c r="T2953">
        <v>900582</v>
      </c>
      <c r="U2953">
        <v>71270</v>
      </c>
      <c r="V2953">
        <v>71271</v>
      </c>
      <c r="W2953" t="s">
        <v>12611</v>
      </c>
      <c r="X2953" t="s">
        <v>13887</v>
      </c>
      <c r="Y2953">
        <v>0</v>
      </c>
      <c r="Z2953">
        <v>2663</v>
      </c>
    </row>
    <row r="2954" spans="1:26" x14ac:dyDescent="0.25">
      <c r="A2954">
        <v>306434</v>
      </c>
      <c r="B2954">
        <v>202501</v>
      </c>
      <c r="C2954">
        <v>1</v>
      </c>
      <c r="D2954" t="s">
        <v>13910</v>
      </c>
      <c r="E2954">
        <v>4</v>
      </c>
      <c r="F2954">
        <v>693</v>
      </c>
      <c r="G2954">
        <v>228</v>
      </c>
      <c r="H2954">
        <v>18</v>
      </c>
      <c r="I2954">
        <v>4</v>
      </c>
      <c r="J2954">
        <v>2865</v>
      </c>
      <c r="K2954">
        <v>3500</v>
      </c>
      <c r="L2954">
        <v>4.5</v>
      </c>
      <c r="M2954">
        <v>0.5</v>
      </c>
      <c r="N2954">
        <v>1</v>
      </c>
      <c r="O2954">
        <v>1</v>
      </c>
      <c r="P2954">
        <v>0</v>
      </c>
      <c r="Q2954">
        <v>1</v>
      </c>
      <c r="R2954">
        <v>1</v>
      </c>
      <c r="S2954">
        <v>0</v>
      </c>
      <c r="T2954">
        <v>71251</v>
      </c>
      <c r="U2954">
        <v>71252</v>
      </c>
      <c r="V2954">
        <v>700162</v>
      </c>
      <c r="W2954" t="s">
        <v>12592</v>
      </c>
      <c r="X2954" t="s">
        <v>13885</v>
      </c>
      <c r="Y2954">
        <v>17949</v>
      </c>
      <c r="Z2954">
        <v>4462</v>
      </c>
    </row>
    <row r="2955" spans="1:26" x14ac:dyDescent="0.25">
      <c r="A2955">
        <v>306434</v>
      </c>
      <c r="B2955">
        <v>202501</v>
      </c>
      <c r="C2955">
        <v>2</v>
      </c>
      <c r="D2955" t="s">
        <v>13910</v>
      </c>
      <c r="E2955">
        <v>4</v>
      </c>
      <c r="F2955">
        <v>693</v>
      </c>
      <c r="G2955">
        <v>228</v>
      </c>
      <c r="H2955">
        <v>18</v>
      </c>
      <c r="I2955">
        <v>4</v>
      </c>
      <c r="J2955">
        <v>2865</v>
      </c>
      <c r="K2955">
        <v>3500</v>
      </c>
      <c r="L2955">
        <v>4.5</v>
      </c>
      <c r="M2955">
        <v>0.5</v>
      </c>
      <c r="N2955">
        <v>1</v>
      </c>
      <c r="O2955">
        <v>1</v>
      </c>
      <c r="P2955">
        <v>0</v>
      </c>
      <c r="Q2955">
        <v>1</v>
      </c>
      <c r="R2955">
        <v>1</v>
      </c>
      <c r="S2955">
        <v>0</v>
      </c>
      <c r="T2955">
        <v>71251</v>
      </c>
      <c r="U2955">
        <v>71252</v>
      </c>
      <c r="V2955">
        <v>700162</v>
      </c>
      <c r="W2955" t="s">
        <v>12592</v>
      </c>
      <c r="X2955" t="s">
        <v>13885</v>
      </c>
      <c r="Y2955">
        <v>17949</v>
      </c>
      <c r="Z2955">
        <v>4462</v>
      </c>
    </row>
    <row r="2956" spans="1:26" x14ac:dyDescent="0.25">
      <c r="A2956">
        <v>306437</v>
      </c>
      <c r="B2956">
        <v>202501</v>
      </c>
      <c r="C2956">
        <v>1</v>
      </c>
      <c r="D2956" t="s">
        <v>13543</v>
      </c>
      <c r="E2956">
        <v>4</v>
      </c>
      <c r="F2956">
        <v>529</v>
      </c>
      <c r="G2956">
        <v>186</v>
      </c>
      <c r="H2956">
        <v>26</v>
      </c>
      <c r="I2956">
        <v>4</v>
      </c>
      <c r="J2956">
        <v>7825</v>
      </c>
      <c r="K2956">
        <v>0</v>
      </c>
      <c r="L2956">
        <v>13.5</v>
      </c>
      <c r="M2956">
        <v>4</v>
      </c>
      <c r="N2956">
        <v>3.5</v>
      </c>
      <c r="O2956">
        <v>0.5</v>
      </c>
      <c r="P2956">
        <v>5.5</v>
      </c>
      <c r="Q2956">
        <v>0</v>
      </c>
      <c r="R2956">
        <v>0</v>
      </c>
      <c r="S2956">
        <v>0</v>
      </c>
      <c r="T2956">
        <v>71251</v>
      </c>
      <c r="U2956">
        <v>70067</v>
      </c>
      <c r="V2956">
        <v>71366</v>
      </c>
      <c r="W2956" t="s">
        <v>12636</v>
      </c>
      <c r="X2956" t="s">
        <v>13885</v>
      </c>
      <c r="Y2956">
        <v>0</v>
      </c>
      <c r="Z2956">
        <v>9481</v>
      </c>
    </row>
    <row r="2957" spans="1:26" x14ac:dyDescent="0.25">
      <c r="A2957">
        <v>306437</v>
      </c>
      <c r="B2957">
        <v>202501</v>
      </c>
      <c r="C2957">
        <v>2</v>
      </c>
      <c r="D2957" t="s">
        <v>13543</v>
      </c>
      <c r="E2957">
        <v>4</v>
      </c>
      <c r="F2957">
        <v>529</v>
      </c>
      <c r="G2957">
        <v>186</v>
      </c>
      <c r="H2957">
        <v>26</v>
      </c>
      <c r="I2957">
        <v>4</v>
      </c>
      <c r="J2957">
        <v>7825</v>
      </c>
      <c r="K2957">
        <v>0</v>
      </c>
      <c r="L2957">
        <v>13.5</v>
      </c>
      <c r="M2957">
        <v>4</v>
      </c>
      <c r="N2957">
        <v>3.5</v>
      </c>
      <c r="O2957">
        <v>0.5</v>
      </c>
      <c r="P2957">
        <v>5.5</v>
      </c>
      <c r="Q2957">
        <v>0</v>
      </c>
      <c r="R2957">
        <v>0</v>
      </c>
      <c r="S2957">
        <v>0</v>
      </c>
      <c r="T2957">
        <v>71251</v>
      </c>
      <c r="U2957">
        <v>70067</v>
      </c>
      <c r="V2957">
        <v>71366</v>
      </c>
      <c r="W2957" t="s">
        <v>12636</v>
      </c>
      <c r="X2957" t="s">
        <v>13885</v>
      </c>
      <c r="Y2957">
        <v>0</v>
      </c>
      <c r="Z2957">
        <v>9481</v>
      </c>
    </row>
    <row r="2958" spans="1:26" x14ac:dyDescent="0.25">
      <c r="A2958">
        <v>306439</v>
      </c>
      <c r="B2958">
        <v>202501</v>
      </c>
      <c r="C2958">
        <v>1</v>
      </c>
      <c r="D2958" t="s">
        <v>13911</v>
      </c>
      <c r="E2958">
        <v>4</v>
      </c>
      <c r="F2958">
        <v>820</v>
      </c>
      <c r="G2958">
        <v>261</v>
      </c>
      <c r="H2958">
        <v>35</v>
      </c>
      <c r="I2958">
        <v>6</v>
      </c>
      <c r="J2958">
        <v>1061</v>
      </c>
      <c r="K2958">
        <v>0</v>
      </c>
      <c r="L2958">
        <v>1.5</v>
      </c>
      <c r="M2958">
        <v>0.5</v>
      </c>
      <c r="N2958">
        <v>1</v>
      </c>
      <c r="O2958">
        <v>0</v>
      </c>
      <c r="P2958">
        <v>0</v>
      </c>
      <c r="Q2958">
        <v>0</v>
      </c>
      <c r="R2958">
        <v>0</v>
      </c>
      <c r="S2958">
        <v>0</v>
      </c>
      <c r="T2958">
        <v>71251</v>
      </c>
      <c r="U2958">
        <v>70067</v>
      </c>
      <c r="V2958">
        <v>71366</v>
      </c>
      <c r="W2958" t="s">
        <v>12636</v>
      </c>
      <c r="X2958" t="s">
        <v>13885</v>
      </c>
      <c r="Y2958">
        <v>0</v>
      </c>
      <c r="Z2958">
        <v>1232</v>
      </c>
    </row>
    <row r="2959" spans="1:26" x14ac:dyDescent="0.25">
      <c r="A2959">
        <v>306439</v>
      </c>
      <c r="B2959">
        <v>202501</v>
      </c>
      <c r="C2959">
        <v>2</v>
      </c>
      <c r="D2959" t="s">
        <v>13911</v>
      </c>
      <c r="E2959">
        <v>4</v>
      </c>
      <c r="F2959">
        <v>820</v>
      </c>
      <c r="G2959">
        <v>261</v>
      </c>
      <c r="H2959">
        <v>35</v>
      </c>
      <c r="I2959">
        <v>6</v>
      </c>
      <c r="J2959">
        <v>1061</v>
      </c>
      <c r="K2959">
        <v>0</v>
      </c>
      <c r="L2959">
        <v>1.5</v>
      </c>
      <c r="M2959">
        <v>0.5</v>
      </c>
      <c r="N2959">
        <v>1</v>
      </c>
      <c r="O2959">
        <v>0</v>
      </c>
      <c r="P2959">
        <v>0</v>
      </c>
      <c r="Q2959">
        <v>0</v>
      </c>
      <c r="R2959">
        <v>0</v>
      </c>
      <c r="S2959">
        <v>0</v>
      </c>
      <c r="T2959">
        <v>71251</v>
      </c>
      <c r="U2959">
        <v>70067</v>
      </c>
      <c r="V2959">
        <v>71366</v>
      </c>
      <c r="W2959" t="s">
        <v>12636</v>
      </c>
      <c r="X2959" t="s">
        <v>13885</v>
      </c>
      <c r="Y2959">
        <v>0</v>
      </c>
      <c r="Z2959">
        <v>1232</v>
      </c>
    </row>
    <row r="2960" spans="1:26" x14ac:dyDescent="0.25">
      <c r="A2960">
        <v>306441</v>
      </c>
      <c r="B2960">
        <v>202501</v>
      </c>
      <c r="C2960">
        <v>1</v>
      </c>
      <c r="D2960" t="s">
        <v>13912</v>
      </c>
      <c r="E2960">
        <v>4</v>
      </c>
      <c r="F2960">
        <v>719</v>
      </c>
      <c r="G2960">
        <v>151</v>
      </c>
      <c r="H2960">
        <v>13</v>
      </c>
      <c r="I2960">
        <v>4</v>
      </c>
      <c r="J2960">
        <v>1841</v>
      </c>
      <c r="K2960">
        <v>10000</v>
      </c>
      <c r="L2960">
        <v>2.5</v>
      </c>
      <c r="M2960">
        <v>0</v>
      </c>
      <c r="N2960">
        <v>0</v>
      </c>
      <c r="O2960">
        <v>2</v>
      </c>
      <c r="P2960">
        <v>0</v>
      </c>
      <c r="Q2960">
        <v>0</v>
      </c>
      <c r="R2960">
        <v>0.5</v>
      </c>
      <c r="S2960">
        <v>0</v>
      </c>
      <c r="T2960">
        <v>900582</v>
      </c>
      <c r="U2960">
        <v>71506</v>
      </c>
      <c r="V2960">
        <v>71527</v>
      </c>
      <c r="W2960" t="s">
        <v>12609</v>
      </c>
      <c r="X2960" t="s">
        <v>13887</v>
      </c>
      <c r="Y2960">
        <v>3831</v>
      </c>
      <c r="Z2960">
        <v>3761</v>
      </c>
    </row>
    <row r="2961" spans="1:26" x14ac:dyDescent="0.25">
      <c r="A2961">
        <v>306441</v>
      </c>
      <c r="B2961">
        <v>202501</v>
      </c>
      <c r="C2961">
        <v>2</v>
      </c>
      <c r="D2961" t="s">
        <v>13912</v>
      </c>
      <c r="E2961">
        <v>4</v>
      </c>
      <c r="F2961">
        <v>719</v>
      </c>
      <c r="G2961">
        <v>151</v>
      </c>
      <c r="H2961">
        <v>13</v>
      </c>
      <c r="I2961">
        <v>4</v>
      </c>
      <c r="J2961">
        <v>1841</v>
      </c>
      <c r="K2961">
        <v>10000</v>
      </c>
      <c r="L2961">
        <v>2.5</v>
      </c>
      <c r="M2961">
        <v>0</v>
      </c>
      <c r="N2961">
        <v>0</v>
      </c>
      <c r="O2961">
        <v>2</v>
      </c>
      <c r="P2961">
        <v>0</v>
      </c>
      <c r="Q2961">
        <v>0</v>
      </c>
      <c r="R2961">
        <v>0.5</v>
      </c>
      <c r="S2961">
        <v>0</v>
      </c>
      <c r="T2961">
        <v>900582</v>
      </c>
      <c r="U2961">
        <v>71506</v>
      </c>
      <c r="V2961">
        <v>71527</v>
      </c>
      <c r="W2961" t="s">
        <v>12609</v>
      </c>
      <c r="X2961" t="s">
        <v>13887</v>
      </c>
      <c r="Y2961">
        <v>3831</v>
      </c>
      <c r="Z2961">
        <v>3761</v>
      </c>
    </row>
    <row r="2962" spans="1:26" x14ac:dyDescent="0.25">
      <c r="A2962">
        <v>306443</v>
      </c>
      <c r="B2962">
        <v>202501</v>
      </c>
      <c r="C2962">
        <v>1</v>
      </c>
      <c r="D2962" t="s">
        <v>13913</v>
      </c>
      <c r="E2962">
        <v>4</v>
      </c>
      <c r="F2962">
        <v>126</v>
      </c>
      <c r="G2962">
        <v>24</v>
      </c>
      <c r="H2962">
        <v>4</v>
      </c>
      <c r="I2962">
        <v>3</v>
      </c>
      <c r="J2962">
        <v>9432</v>
      </c>
      <c r="K2962">
        <v>31500</v>
      </c>
      <c r="L2962">
        <v>20</v>
      </c>
      <c r="M2962">
        <v>2</v>
      </c>
      <c r="N2962">
        <v>3</v>
      </c>
      <c r="O2962">
        <v>4</v>
      </c>
      <c r="P2962">
        <v>6</v>
      </c>
      <c r="Q2962">
        <v>4</v>
      </c>
      <c r="R2962">
        <v>1</v>
      </c>
      <c r="S2962">
        <v>0</v>
      </c>
      <c r="T2962">
        <v>71030</v>
      </c>
      <c r="U2962">
        <v>71031</v>
      </c>
      <c r="V2962">
        <v>71021</v>
      </c>
      <c r="W2962" t="s">
        <v>12596</v>
      </c>
      <c r="X2962" t="s">
        <v>12595</v>
      </c>
      <c r="Y2962">
        <v>0</v>
      </c>
      <c r="Z2962">
        <v>22169</v>
      </c>
    </row>
    <row r="2963" spans="1:26" x14ac:dyDescent="0.25">
      <c r="A2963">
        <v>306443</v>
      </c>
      <c r="B2963">
        <v>202501</v>
      </c>
      <c r="C2963">
        <v>2</v>
      </c>
      <c r="D2963" t="s">
        <v>13913</v>
      </c>
      <c r="E2963">
        <v>4</v>
      </c>
      <c r="F2963">
        <v>126</v>
      </c>
      <c r="G2963">
        <v>24</v>
      </c>
      <c r="H2963">
        <v>4</v>
      </c>
      <c r="I2963">
        <v>3</v>
      </c>
      <c r="J2963">
        <v>9432</v>
      </c>
      <c r="K2963">
        <v>31500</v>
      </c>
      <c r="L2963">
        <v>20</v>
      </c>
      <c r="M2963">
        <v>2</v>
      </c>
      <c r="N2963">
        <v>3</v>
      </c>
      <c r="O2963">
        <v>4</v>
      </c>
      <c r="P2963">
        <v>6</v>
      </c>
      <c r="Q2963">
        <v>4</v>
      </c>
      <c r="R2963">
        <v>1</v>
      </c>
      <c r="S2963">
        <v>0</v>
      </c>
      <c r="T2963">
        <v>71030</v>
      </c>
      <c r="U2963">
        <v>71031</v>
      </c>
      <c r="V2963">
        <v>71021</v>
      </c>
      <c r="W2963" t="s">
        <v>12596</v>
      </c>
      <c r="X2963" t="s">
        <v>12595</v>
      </c>
      <c r="Y2963">
        <v>0</v>
      </c>
      <c r="Z2963">
        <v>22169</v>
      </c>
    </row>
    <row r="2964" spans="1:26" x14ac:dyDescent="0.25">
      <c r="A2964">
        <v>306445</v>
      </c>
      <c r="B2964">
        <v>202501</v>
      </c>
      <c r="C2964">
        <v>1</v>
      </c>
      <c r="D2964" t="s">
        <v>13914</v>
      </c>
      <c r="E2964">
        <v>4</v>
      </c>
      <c r="F2964">
        <v>897</v>
      </c>
      <c r="G2964">
        <v>221</v>
      </c>
      <c r="H2964">
        <v>40</v>
      </c>
      <c r="I2964">
        <v>12</v>
      </c>
      <c r="J2964">
        <v>1800</v>
      </c>
      <c r="K2964">
        <v>0</v>
      </c>
      <c r="L2964">
        <v>0</v>
      </c>
      <c r="M2964">
        <v>0</v>
      </c>
      <c r="N2964">
        <v>0</v>
      </c>
      <c r="O2964">
        <v>0</v>
      </c>
      <c r="P2964">
        <v>0</v>
      </c>
      <c r="Q2964">
        <v>0</v>
      </c>
      <c r="R2964">
        <v>0</v>
      </c>
      <c r="S2964">
        <v>0</v>
      </c>
      <c r="T2964">
        <v>71030</v>
      </c>
      <c r="U2964">
        <v>71031</v>
      </c>
      <c r="V2964">
        <v>71033</v>
      </c>
      <c r="W2964" t="s">
        <v>12596</v>
      </c>
      <c r="X2964" t="s">
        <v>12595</v>
      </c>
      <c r="Y2964">
        <v>0</v>
      </c>
      <c r="Z2964">
        <v>180</v>
      </c>
    </row>
    <row r="2965" spans="1:26" x14ac:dyDescent="0.25">
      <c r="A2965">
        <v>306445</v>
      </c>
      <c r="B2965">
        <v>202501</v>
      </c>
      <c r="C2965">
        <v>2</v>
      </c>
      <c r="D2965" t="s">
        <v>13914</v>
      </c>
      <c r="E2965">
        <v>4</v>
      </c>
      <c r="F2965">
        <v>897</v>
      </c>
      <c r="G2965">
        <v>221</v>
      </c>
      <c r="H2965">
        <v>40</v>
      </c>
      <c r="I2965">
        <v>12</v>
      </c>
      <c r="J2965">
        <v>1800</v>
      </c>
      <c r="K2965">
        <v>0</v>
      </c>
      <c r="L2965">
        <v>0</v>
      </c>
      <c r="M2965">
        <v>0</v>
      </c>
      <c r="N2965">
        <v>0</v>
      </c>
      <c r="O2965">
        <v>0</v>
      </c>
      <c r="P2965">
        <v>0</v>
      </c>
      <c r="Q2965">
        <v>0</v>
      </c>
      <c r="R2965">
        <v>0</v>
      </c>
      <c r="S2965">
        <v>0</v>
      </c>
      <c r="T2965">
        <v>71030</v>
      </c>
      <c r="U2965">
        <v>71031</v>
      </c>
      <c r="V2965">
        <v>71033</v>
      </c>
      <c r="W2965" t="s">
        <v>12596</v>
      </c>
      <c r="X2965" t="s">
        <v>12595</v>
      </c>
      <c r="Y2965">
        <v>0</v>
      </c>
      <c r="Z2965">
        <v>180</v>
      </c>
    </row>
    <row r="2966" spans="1:26" x14ac:dyDescent="0.25">
      <c r="A2966">
        <v>306447</v>
      </c>
      <c r="B2966">
        <v>202501</v>
      </c>
      <c r="C2966">
        <v>1</v>
      </c>
      <c r="D2966" t="s">
        <v>13915</v>
      </c>
      <c r="E2966">
        <v>4</v>
      </c>
      <c r="F2966">
        <v>800</v>
      </c>
      <c r="G2966">
        <v>183</v>
      </c>
      <c r="H2966">
        <v>37</v>
      </c>
      <c r="I2966">
        <v>12</v>
      </c>
      <c r="J2966">
        <v>1513</v>
      </c>
      <c r="K2966">
        <v>0</v>
      </c>
      <c r="L2966">
        <v>2</v>
      </c>
      <c r="M2966">
        <v>1</v>
      </c>
      <c r="N2966">
        <v>0.5</v>
      </c>
      <c r="O2966">
        <v>0</v>
      </c>
      <c r="P2966">
        <v>0.5</v>
      </c>
      <c r="Q2966">
        <v>0</v>
      </c>
      <c r="R2966">
        <v>0</v>
      </c>
      <c r="S2966">
        <v>0</v>
      </c>
      <c r="T2966">
        <v>71030</v>
      </c>
      <c r="U2966">
        <v>71031</v>
      </c>
      <c r="V2966">
        <v>71021</v>
      </c>
      <c r="W2966" t="s">
        <v>12596</v>
      </c>
      <c r="X2966" t="s">
        <v>12595</v>
      </c>
      <c r="Y2966">
        <v>0</v>
      </c>
      <c r="Z2966">
        <v>1670</v>
      </c>
    </row>
    <row r="2967" spans="1:26" x14ac:dyDescent="0.25">
      <c r="A2967">
        <v>306447</v>
      </c>
      <c r="B2967">
        <v>202501</v>
      </c>
      <c r="C2967">
        <v>2</v>
      </c>
      <c r="D2967" t="s">
        <v>13915</v>
      </c>
      <c r="E2967">
        <v>4</v>
      </c>
      <c r="F2967">
        <v>800</v>
      </c>
      <c r="G2967">
        <v>183</v>
      </c>
      <c r="H2967">
        <v>37</v>
      </c>
      <c r="I2967">
        <v>12</v>
      </c>
      <c r="J2967">
        <v>1513</v>
      </c>
      <c r="K2967">
        <v>0</v>
      </c>
      <c r="L2967">
        <v>2</v>
      </c>
      <c r="M2967">
        <v>1</v>
      </c>
      <c r="N2967">
        <v>0.5</v>
      </c>
      <c r="O2967">
        <v>0</v>
      </c>
      <c r="P2967">
        <v>0.5</v>
      </c>
      <c r="Q2967">
        <v>0</v>
      </c>
      <c r="R2967">
        <v>0</v>
      </c>
      <c r="S2967">
        <v>0</v>
      </c>
      <c r="T2967">
        <v>71030</v>
      </c>
      <c r="U2967">
        <v>71031</v>
      </c>
      <c r="V2967">
        <v>71021</v>
      </c>
      <c r="W2967" t="s">
        <v>12596</v>
      </c>
      <c r="X2967" t="s">
        <v>12595</v>
      </c>
      <c r="Y2967">
        <v>0</v>
      </c>
      <c r="Z2967">
        <v>1670</v>
      </c>
    </row>
    <row r="2968" spans="1:26" x14ac:dyDescent="0.25">
      <c r="A2968">
        <v>306449</v>
      </c>
      <c r="B2968">
        <v>202501</v>
      </c>
      <c r="C2968">
        <v>1</v>
      </c>
      <c r="D2968" t="s">
        <v>13916</v>
      </c>
      <c r="E2968">
        <v>4</v>
      </c>
      <c r="F2968">
        <v>754</v>
      </c>
      <c r="G2968">
        <v>181</v>
      </c>
      <c r="H2968">
        <v>16</v>
      </c>
      <c r="I2968">
        <v>7</v>
      </c>
      <c r="J2968">
        <v>2099</v>
      </c>
      <c r="K2968">
        <v>0</v>
      </c>
      <c r="L2968">
        <v>6</v>
      </c>
      <c r="M2968">
        <v>1.5</v>
      </c>
      <c r="N2968">
        <v>1</v>
      </c>
      <c r="O2968">
        <v>0</v>
      </c>
      <c r="P2968">
        <v>2</v>
      </c>
      <c r="Q2968">
        <v>1.5</v>
      </c>
      <c r="R2968">
        <v>0</v>
      </c>
      <c r="S2968">
        <v>0</v>
      </c>
      <c r="T2968">
        <v>71590</v>
      </c>
      <c r="U2968">
        <v>71591</v>
      </c>
      <c r="V2968">
        <v>70522</v>
      </c>
      <c r="W2968" t="s">
        <v>13888</v>
      </c>
      <c r="X2968" t="s">
        <v>12590</v>
      </c>
      <c r="Y2968">
        <v>0</v>
      </c>
      <c r="Z2968">
        <v>2877</v>
      </c>
    </row>
    <row r="2969" spans="1:26" x14ac:dyDescent="0.25">
      <c r="A2969">
        <v>306449</v>
      </c>
      <c r="B2969">
        <v>202501</v>
      </c>
      <c r="C2969">
        <v>2</v>
      </c>
      <c r="D2969" t="s">
        <v>13916</v>
      </c>
      <c r="E2969">
        <v>4</v>
      </c>
      <c r="F2969">
        <v>754</v>
      </c>
      <c r="G2969">
        <v>181</v>
      </c>
      <c r="H2969">
        <v>16</v>
      </c>
      <c r="I2969">
        <v>7</v>
      </c>
      <c r="J2969">
        <v>2099</v>
      </c>
      <c r="K2969">
        <v>0</v>
      </c>
      <c r="L2969">
        <v>6</v>
      </c>
      <c r="M2969">
        <v>1.5</v>
      </c>
      <c r="N2969">
        <v>1</v>
      </c>
      <c r="O2969">
        <v>0</v>
      </c>
      <c r="P2969">
        <v>2</v>
      </c>
      <c r="Q2969">
        <v>1.5</v>
      </c>
      <c r="R2969">
        <v>0</v>
      </c>
      <c r="S2969">
        <v>0</v>
      </c>
      <c r="T2969">
        <v>71590</v>
      </c>
      <c r="U2969">
        <v>71591</v>
      </c>
      <c r="V2969">
        <v>70522</v>
      </c>
      <c r="W2969" t="s">
        <v>13888</v>
      </c>
      <c r="X2969" t="s">
        <v>12590</v>
      </c>
      <c r="Y2969">
        <v>0</v>
      </c>
      <c r="Z2969">
        <v>2877</v>
      </c>
    </row>
    <row r="2970" spans="1:26" x14ac:dyDescent="0.25">
      <c r="A2970">
        <v>306451</v>
      </c>
      <c r="B2970">
        <v>202501</v>
      </c>
      <c r="C2970">
        <v>1</v>
      </c>
      <c r="D2970" t="s">
        <v>13917</v>
      </c>
      <c r="E2970">
        <v>4</v>
      </c>
      <c r="F2970">
        <v>538</v>
      </c>
      <c r="G2970">
        <v>111</v>
      </c>
      <c r="H2970">
        <v>10</v>
      </c>
      <c r="I2970">
        <v>5</v>
      </c>
      <c r="J2970">
        <v>5117</v>
      </c>
      <c r="K2970">
        <v>0</v>
      </c>
      <c r="L2970">
        <v>6.5</v>
      </c>
      <c r="M2970">
        <v>1</v>
      </c>
      <c r="N2970">
        <v>1.5</v>
      </c>
      <c r="O2970">
        <v>2.5</v>
      </c>
      <c r="P2970">
        <v>1</v>
      </c>
      <c r="Q2970">
        <v>0.5</v>
      </c>
      <c r="R2970">
        <v>0</v>
      </c>
      <c r="S2970">
        <v>0</v>
      </c>
      <c r="T2970">
        <v>71030</v>
      </c>
      <c r="U2970">
        <v>71510</v>
      </c>
      <c r="V2970">
        <v>71551</v>
      </c>
      <c r="W2970" t="s">
        <v>12607</v>
      </c>
      <c r="X2970" t="s">
        <v>12595</v>
      </c>
      <c r="Y2970">
        <v>0</v>
      </c>
      <c r="Z2970">
        <v>9247</v>
      </c>
    </row>
    <row r="2971" spans="1:26" x14ac:dyDescent="0.25">
      <c r="A2971">
        <v>306451</v>
      </c>
      <c r="B2971">
        <v>202501</v>
      </c>
      <c r="C2971">
        <v>2</v>
      </c>
      <c r="D2971" t="s">
        <v>13917</v>
      </c>
      <c r="E2971">
        <v>4</v>
      </c>
      <c r="F2971">
        <v>538</v>
      </c>
      <c r="G2971">
        <v>111</v>
      </c>
      <c r="H2971">
        <v>10</v>
      </c>
      <c r="I2971">
        <v>5</v>
      </c>
      <c r="J2971">
        <v>5117</v>
      </c>
      <c r="K2971">
        <v>0</v>
      </c>
      <c r="L2971">
        <v>6.5</v>
      </c>
      <c r="M2971">
        <v>1</v>
      </c>
      <c r="N2971">
        <v>1.5</v>
      </c>
      <c r="O2971">
        <v>2.5</v>
      </c>
      <c r="P2971">
        <v>1</v>
      </c>
      <c r="Q2971">
        <v>0.5</v>
      </c>
      <c r="R2971">
        <v>0</v>
      </c>
      <c r="S2971">
        <v>0</v>
      </c>
      <c r="T2971">
        <v>71030</v>
      </c>
      <c r="U2971">
        <v>71510</v>
      </c>
      <c r="V2971">
        <v>71551</v>
      </c>
      <c r="W2971" t="s">
        <v>12607</v>
      </c>
      <c r="X2971" t="s">
        <v>12595</v>
      </c>
      <c r="Y2971">
        <v>0</v>
      </c>
      <c r="Z2971">
        <v>9247</v>
      </c>
    </row>
    <row r="2972" spans="1:26" x14ac:dyDescent="0.25">
      <c r="A2972">
        <v>306453</v>
      </c>
      <c r="B2972">
        <v>202501</v>
      </c>
      <c r="C2972">
        <v>1</v>
      </c>
      <c r="D2972" t="s">
        <v>13918</v>
      </c>
      <c r="E2972">
        <v>4</v>
      </c>
      <c r="F2972">
        <v>622</v>
      </c>
      <c r="G2972">
        <v>211</v>
      </c>
      <c r="H2972">
        <v>14</v>
      </c>
      <c r="I2972">
        <v>5</v>
      </c>
      <c r="J2972">
        <v>5480</v>
      </c>
      <c r="K2972">
        <v>0</v>
      </c>
      <c r="L2972">
        <v>13</v>
      </c>
      <c r="M2972">
        <v>4</v>
      </c>
      <c r="N2972">
        <v>1</v>
      </c>
      <c r="O2972">
        <v>0</v>
      </c>
      <c r="P2972">
        <v>5</v>
      </c>
      <c r="Q2972">
        <v>3</v>
      </c>
      <c r="R2972">
        <v>0</v>
      </c>
      <c r="S2972">
        <v>0</v>
      </c>
      <c r="T2972">
        <v>71251</v>
      </c>
      <c r="U2972">
        <v>71248</v>
      </c>
      <c r="V2972">
        <v>71245</v>
      </c>
      <c r="W2972" t="s">
        <v>12625</v>
      </c>
      <c r="X2972" t="s">
        <v>13885</v>
      </c>
      <c r="Y2972">
        <v>0</v>
      </c>
      <c r="Z2972">
        <v>6713</v>
      </c>
    </row>
    <row r="2973" spans="1:26" x14ac:dyDescent="0.25">
      <c r="A2973">
        <v>306453</v>
      </c>
      <c r="B2973">
        <v>202501</v>
      </c>
      <c r="C2973">
        <v>2</v>
      </c>
      <c r="D2973" t="s">
        <v>13918</v>
      </c>
      <c r="E2973">
        <v>4</v>
      </c>
      <c r="F2973">
        <v>622</v>
      </c>
      <c r="G2973">
        <v>211</v>
      </c>
      <c r="H2973">
        <v>14</v>
      </c>
      <c r="I2973">
        <v>5</v>
      </c>
      <c r="J2973">
        <v>5480</v>
      </c>
      <c r="K2973">
        <v>0</v>
      </c>
      <c r="L2973">
        <v>13</v>
      </c>
      <c r="M2973">
        <v>4</v>
      </c>
      <c r="N2973">
        <v>1</v>
      </c>
      <c r="O2973">
        <v>0</v>
      </c>
      <c r="P2973">
        <v>5</v>
      </c>
      <c r="Q2973">
        <v>3</v>
      </c>
      <c r="R2973">
        <v>0</v>
      </c>
      <c r="S2973">
        <v>0</v>
      </c>
      <c r="T2973">
        <v>71251</v>
      </c>
      <c r="U2973">
        <v>71248</v>
      </c>
      <c r="V2973">
        <v>71245</v>
      </c>
      <c r="W2973" t="s">
        <v>12625</v>
      </c>
      <c r="X2973" t="s">
        <v>13885</v>
      </c>
      <c r="Y2973">
        <v>0</v>
      </c>
      <c r="Z2973">
        <v>6713</v>
      </c>
    </row>
    <row r="2974" spans="1:26" x14ac:dyDescent="0.25">
      <c r="A2974">
        <v>306457</v>
      </c>
      <c r="B2974">
        <v>202501</v>
      </c>
      <c r="C2974">
        <v>1</v>
      </c>
      <c r="D2974" t="s">
        <v>13919</v>
      </c>
      <c r="E2974">
        <v>4</v>
      </c>
      <c r="F2974">
        <v>787</v>
      </c>
      <c r="G2974">
        <v>191</v>
      </c>
      <c r="H2974">
        <v>24</v>
      </c>
      <c r="I2974">
        <v>8</v>
      </c>
      <c r="J2974">
        <v>1603</v>
      </c>
      <c r="K2974">
        <v>1120</v>
      </c>
      <c r="L2974">
        <v>3</v>
      </c>
      <c r="M2974">
        <v>1</v>
      </c>
      <c r="N2974">
        <v>0</v>
      </c>
      <c r="O2974">
        <v>0</v>
      </c>
      <c r="P2974">
        <v>2</v>
      </c>
      <c r="Q2974">
        <v>0</v>
      </c>
      <c r="R2974">
        <v>0</v>
      </c>
      <c r="S2974">
        <v>0</v>
      </c>
      <c r="T2974">
        <v>71590</v>
      </c>
      <c r="U2974">
        <v>71595</v>
      </c>
      <c r="V2974">
        <v>71083</v>
      </c>
      <c r="W2974" t="s">
        <v>12693</v>
      </c>
      <c r="X2974" t="s">
        <v>12590</v>
      </c>
      <c r="Y2974">
        <v>0</v>
      </c>
      <c r="Z2974">
        <v>2025</v>
      </c>
    </row>
    <row r="2975" spans="1:26" x14ac:dyDescent="0.25">
      <c r="A2975">
        <v>306457</v>
      </c>
      <c r="B2975">
        <v>202501</v>
      </c>
      <c r="C2975">
        <v>2</v>
      </c>
      <c r="D2975" t="s">
        <v>13919</v>
      </c>
      <c r="E2975">
        <v>4</v>
      </c>
      <c r="F2975">
        <v>787</v>
      </c>
      <c r="G2975">
        <v>191</v>
      </c>
      <c r="H2975">
        <v>24</v>
      </c>
      <c r="I2975">
        <v>8</v>
      </c>
      <c r="J2975">
        <v>1603</v>
      </c>
      <c r="K2975">
        <v>1120</v>
      </c>
      <c r="L2975">
        <v>3</v>
      </c>
      <c r="M2975">
        <v>1</v>
      </c>
      <c r="N2975">
        <v>0</v>
      </c>
      <c r="O2975">
        <v>0</v>
      </c>
      <c r="P2975">
        <v>2</v>
      </c>
      <c r="Q2975">
        <v>0</v>
      </c>
      <c r="R2975">
        <v>0</v>
      </c>
      <c r="S2975">
        <v>0</v>
      </c>
      <c r="T2975">
        <v>71590</v>
      </c>
      <c r="U2975">
        <v>71595</v>
      </c>
      <c r="V2975">
        <v>71083</v>
      </c>
      <c r="W2975" t="s">
        <v>12693</v>
      </c>
      <c r="X2975" t="s">
        <v>12590</v>
      </c>
      <c r="Y2975">
        <v>0</v>
      </c>
      <c r="Z2975">
        <v>2025</v>
      </c>
    </row>
    <row r="2976" spans="1:26" x14ac:dyDescent="0.25">
      <c r="A2976">
        <v>306461</v>
      </c>
      <c r="B2976">
        <v>202501</v>
      </c>
      <c r="C2976">
        <v>1</v>
      </c>
      <c r="D2976" t="s">
        <v>13920</v>
      </c>
      <c r="E2976">
        <v>4</v>
      </c>
      <c r="F2976">
        <v>592</v>
      </c>
      <c r="G2976">
        <v>118</v>
      </c>
      <c r="H2976">
        <v>13</v>
      </c>
      <c r="I2976">
        <v>4</v>
      </c>
      <c r="J2976">
        <v>5380</v>
      </c>
      <c r="K2976">
        <v>14000</v>
      </c>
      <c r="L2976">
        <v>8</v>
      </c>
      <c r="M2976">
        <v>3</v>
      </c>
      <c r="N2976">
        <v>2</v>
      </c>
      <c r="O2976">
        <v>1</v>
      </c>
      <c r="P2976">
        <v>1.5</v>
      </c>
      <c r="Q2976">
        <v>0</v>
      </c>
      <c r="R2976">
        <v>0.5</v>
      </c>
      <c r="S2976">
        <v>0</v>
      </c>
      <c r="T2976">
        <v>900582</v>
      </c>
      <c r="U2976">
        <v>71270</v>
      </c>
      <c r="V2976">
        <v>71271</v>
      </c>
      <c r="W2976" t="s">
        <v>12611</v>
      </c>
      <c r="X2976" t="s">
        <v>13887</v>
      </c>
      <c r="Y2976">
        <v>0</v>
      </c>
      <c r="Z2976">
        <v>7670</v>
      </c>
    </row>
    <row r="2977" spans="1:26" x14ac:dyDescent="0.25">
      <c r="A2977">
        <v>306461</v>
      </c>
      <c r="B2977">
        <v>202501</v>
      </c>
      <c r="C2977">
        <v>2</v>
      </c>
      <c r="D2977" t="s">
        <v>13920</v>
      </c>
      <c r="E2977">
        <v>4</v>
      </c>
      <c r="F2977">
        <v>592</v>
      </c>
      <c r="G2977">
        <v>118</v>
      </c>
      <c r="H2977">
        <v>13</v>
      </c>
      <c r="I2977">
        <v>4</v>
      </c>
      <c r="J2977">
        <v>5380</v>
      </c>
      <c r="K2977">
        <v>14000</v>
      </c>
      <c r="L2977">
        <v>8</v>
      </c>
      <c r="M2977">
        <v>3</v>
      </c>
      <c r="N2977">
        <v>2</v>
      </c>
      <c r="O2977">
        <v>1</v>
      </c>
      <c r="P2977">
        <v>1.5</v>
      </c>
      <c r="Q2977">
        <v>0</v>
      </c>
      <c r="R2977">
        <v>0.5</v>
      </c>
      <c r="S2977">
        <v>0</v>
      </c>
      <c r="T2977">
        <v>900582</v>
      </c>
      <c r="U2977">
        <v>71270</v>
      </c>
      <c r="V2977">
        <v>71271</v>
      </c>
      <c r="W2977" t="s">
        <v>12611</v>
      </c>
      <c r="X2977" t="s">
        <v>13887</v>
      </c>
      <c r="Y2977">
        <v>0</v>
      </c>
      <c r="Z2977">
        <v>7670</v>
      </c>
    </row>
    <row r="2978" spans="1:26" x14ac:dyDescent="0.25">
      <c r="A2978">
        <v>306463</v>
      </c>
      <c r="B2978">
        <v>202501</v>
      </c>
      <c r="C2978">
        <v>1</v>
      </c>
      <c r="D2978" t="s">
        <v>13921</v>
      </c>
      <c r="E2978">
        <v>4</v>
      </c>
      <c r="F2978">
        <v>664</v>
      </c>
      <c r="G2978">
        <v>138</v>
      </c>
      <c r="H2978">
        <v>29</v>
      </c>
      <c r="I2978">
        <v>7</v>
      </c>
      <c r="J2978">
        <v>4511</v>
      </c>
      <c r="K2978">
        <v>0</v>
      </c>
      <c r="L2978">
        <v>4.5</v>
      </c>
      <c r="M2978">
        <v>1</v>
      </c>
      <c r="N2978">
        <v>3</v>
      </c>
      <c r="O2978">
        <v>0</v>
      </c>
      <c r="P2978">
        <v>0.5</v>
      </c>
      <c r="Q2978">
        <v>0</v>
      </c>
      <c r="R2978">
        <v>0</v>
      </c>
      <c r="S2978">
        <v>0</v>
      </c>
      <c r="T2978">
        <v>900582</v>
      </c>
      <c r="U2978">
        <v>71507</v>
      </c>
      <c r="V2978">
        <v>71528</v>
      </c>
      <c r="W2978" t="s">
        <v>12616</v>
      </c>
      <c r="X2978" t="s">
        <v>13887</v>
      </c>
      <c r="Y2978">
        <v>0</v>
      </c>
      <c r="Z2978">
        <v>5417</v>
      </c>
    </row>
    <row r="2979" spans="1:26" x14ac:dyDescent="0.25">
      <c r="A2979">
        <v>306463</v>
      </c>
      <c r="B2979">
        <v>202501</v>
      </c>
      <c r="C2979">
        <v>2</v>
      </c>
      <c r="D2979" t="s">
        <v>13921</v>
      </c>
      <c r="E2979">
        <v>4</v>
      </c>
      <c r="F2979">
        <v>664</v>
      </c>
      <c r="G2979">
        <v>138</v>
      </c>
      <c r="H2979">
        <v>29</v>
      </c>
      <c r="I2979">
        <v>7</v>
      </c>
      <c r="J2979">
        <v>4511</v>
      </c>
      <c r="K2979">
        <v>0</v>
      </c>
      <c r="L2979">
        <v>4.5</v>
      </c>
      <c r="M2979">
        <v>1</v>
      </c>
      <c r="N2979">
        <v>3</v>
      </c>
      <c r="O2979">
        <v>0</v>
      </c>
      <c r="P2979">
        <v>0.5</v>
      </c>
      <c r="Q2979">
        <v>0</v>
      </c>
      <c r="R2979">
        <v>0</v>
      </c>
      <c r="S2979">
        <v>0</v>
      </c>
      <c r="T2979">
        <v>900582</v>
      </c>
      <c r="U2979">
        <v>71507</v>
      </c>
      <c r="V2979">
        <v>71528</v>
      </c>
      <c r="W2979" t="s">
        <v>12616</v>
      </c>
      <c r="X2979" t="s">
        <v>13887</v>
      </c>
      <c r="Y2979">
        <v>0</v>
      </c>
      <c r="Z2979">
        <v>5417</v>
      </c>
    </row>
    <row r="2980" spans="1:26" x14ac:dyDescent="0.25">
      <c r="A2980">
        <v>306465</v>
      </c>
      <c r="B2980">
        <v>202501</v>
      </c>
      <c r="C2980">
        <v>1</v>
      </c>
      <c r="D2980" t="s">
        <v>13922</v>
      </c>
      <c r="E2980">
        <v>4</v>
      </c>
      <c r="F2980">
        <v>798</v>
      </c>
      <c r="G2980">
        <v>255</v>
      </c>
      <c r="H2980">
        <v>22</v>
      </c>
      <c r="I2980">
        <v>9</v>
      </c>
      <c r="J2980">
        <v>1159</v>
      </c>
      <c r="K2980">
        <v>0</v>
      </c>
      <c r="L2980">
        <v>2.5</v>
      </c>
      <c r="M2980">
        <v>0</v>
      </c>
      <c r="N2980">
        <v>0.5</v>
      </c>
      <c r="O2980">
        <v>0.5</v>
      </c>
      <c r="P2980">
        <v>1</v>
      </c>
      <c r="Q2980">
        <v>0.5</v>
      </c>
      <c r="R2980">
        <v>0</v>
      </c>
      <c r="S2980">
        <v>0</v>
      </c>
      <c r="T2980">
        <v>71251</v>
      </c>
      <c r="U2980">
        <v>71248</v>
      </c>
      <c r="V2980">
        <v>71245</v>
      </c>
      <c r="W2980" t="s">
        <v>12625</v>
      </c>
      <c r="X2980" t="s">
        <v>13885</v>
      </c>
      <c r="Y2980">
        <v>0</v>
      </c>
      <c r="Z2980">
        <v>1708</v>
      </c>
    </row>
    <row r="2981" spans="1:26" x14ac:dyDescent="0.25">
      <c r="A2981">
        <v>306465</v>
      </c>
      <c r="B2981">
        <v>202501</v>
      </c>
      <c r="C2981">
        <v>2</v>
      </c>
      <c r="D2981" t="s">
        <v>13922</v>
      </c>
      <c r="E2981">
        <v>4</v>
      </c>
      <c r="F2981">
        <v>798</v>
      </c>
      <c r="G2981">
        <v>255</v>
      </c>
      <c r="H2981">
        <v>22</v>
      </c>
      <c r="I2981">
        <v>9</v>
      </c>
      <c r="J2981">
        <v>1159</v>
      </c>
      <c r="K2981">
        <v>0</v>
      </c>
      <c r="L2981">
        <v>2.5</v>
      </c>
      <c r="M2981">
        <v>0</v>
      </c>
      <c r="N2981">
        <v>0.5</v>
      </c>
      <c r="O2981">
        <v>0.5</v>
      </c>
      <c r="P2981">
        <v>1</v>
      </c>
      <c r="Q2981">
        <v>0.5</v>
      </c>
      <c r="R2981">
        <v>0</v>
      </c>
      <c r="S2981">
        <v>0</v>
      </c>
      <c r="T2981">
        <v>71251</v>
      </c>
      <c r="U2981">
        <v>71248</v>
      </c>
      <c r="V2981">
        <v>71245</v>
      </c>
      <c r="W2981" t="s">
        <v>12625</v>
      </c>
      <c r="X2981" t="s">
        <v>13885</v>
      </c>
      <c r="Y2981">
        <v>0</v>
      </c>
      <c r="Z2981">
        <v>1708</v>
      </c>
    </row>
    <row r="2982" spans="1:26" x14ac:dyDescent="0.25">
      <c r="A2982">
        <v>306467</v>
      </c>
      <c r="B2982">
        <v>202501</v>
      </c>
      <c r="C2982">
        <v>1</v>
      </c>
      <c r="D2982" t="s">
        <v>13923</v>
      </c>
      <c r="E2982">
        <v>4</v>
      </c>
      <c r="F2982">
        <v>686</v>
      </c>
      <c r="G2982">
        <v>148</v>
      </c>
      <c r="H2982">
        <v>27</v>
      </c>
      <c r="I2982">
        <v>8</v>
      </c>
      <c r="J2982">
        <v>3603</v>
      </c>
      <c r="K2982">
        <v>0</v>
      </c>
      <c r="L2982">
        <v>5.5</v>
      </c>
      <c r="M2982">
        <v>2.5</v>
      </c>
      <c r="N2982">
        <v>1.5</v>
      </c>
      <c r="O2982">
        <v>0</v>
      </c>
      <c r="P2982">
        <v>0.5</v>
      </c>
      <c r="Q2982">
        <v>1</v>
      </c>
      <c r="R2982">
        <v>0</v>
      </c>
      <c r="S2982">
        <v>0</v>
      </c>
      <c r="T2982">
        <v>71030</v>
      </c>
      <c r="U2982">
        <v>71031</v>
      </c>
      <c r="V2982">
        <v>71033</v>
      </c>
      <c r="W2982" t="s">
        <v>12596</v>
      </c>
      <c r="X2982" t="s">
        <v>12595</v>
      </c>
      <c r="Y2982">
        <v>0</v>
      </c>
      <c r="Z2982">
        <v>4740</v>
      </c>
    </row>
    <row r="2983" spans="1:26" x14ac:dyDescent="0.25">
      <c r="A2983">
        <v>306467</v>
      </c>
      <c r="B2983">
        <v>202501</v>
      </c>
      <c r="C2983">
        <v>2</v>
      </c>
      <c r="D2983" t="s">
        <v>13923</v>
      </c>
      <c r="E2983">
        <v>4</v>
      </c>
      <c r="F2983">
        <v>686</v>
      </c>
      <c r="G2983">
        <v>148</v>
      </c>
      <c r="H2983">
        <v>27</v>
      </c>
      <c r="I2983">
        <v>8</v>
      </c>
      <c r="J2983">
        <v>3603</v>
      </c>
      <c r="K2983">
        <v>0</v>
      </c>
      <c r="L2983">
        <v>5.5</v>
      </c>
      <c r="M2983">
        <v>2.5</v>
      </c>
      <c r="N2983">
        <v>1.5</v>
      </c>
      <c r="O2983">
        <v>0</v>
      </c>
      <c r="P2983">
        <v>0.5</v>
      </c>
      <c r="Q2983">
        <v>1</v>
      </c>
      <c r="R2983">
        <v>0</v>
      </c>
      <c r="S2983">
        <v>0</v>
      </c>
      <c r="T2983">
        <v>71030</v>
      </c>
      <c r="U2983">
        <v>71031</v>
      </c>
      <c r="V2983">
        <v>71033</v>
      </c>
      <c r="W2983" t="s">
        <v>12596</v>
      </c>
      <c r="X2983" t="s">
        <v>12595</v>
      </c>
      <c r="Y2983">
        <v>0</v>
      </c>
      <c r="Z2983">
        <v>4740</v>
      </c>
    </row>
    <row r="2984" spans="1:26" x14ac:dyDescent="0.25">
      <c r="A2984">
        <v>306469</v>
      </c>
      <c r="B2984">
        <v>202501</v>
      </c>
      <c r="C2984">
        <v>1</v>
      </c>
      <c r="D2984" t="s">
        <v>13924</v>
      </c>
      <c r="E2984">
        <v>4</v>
      </c>
      <c r="F2984">
        <v>733</v>
      </c>
      <c r="G2984">
        <v>153</v>
      </c>
      <c r="H2984">
        <v>14</v>
      </c>
      <c r="I2984">
        <v>5</v>
      </c>
      <c r="J2984">
        <v>2110</v>
      </c>
      <c r="K2984">
        <v>5000</v>
      </c>
      <c r="L2984">
        <v>5</v>
      </c>
      <c r="M2984">
        <v>0.5</v>
      </c>
      <c r="N2984">
        <v>2</v>
      </c>
      <c r="O2984">
        <v>0</v>
      </c>
      <c r="P2984">
        <v>2</v>
      </c>
      <c r="Q2984">
        <v>0.5</v>
      </c>
      <c r="R2984">
        <v>0</v>
      </c>
      <c r="S2984">
        <v>0</v>
      </c>
      <c r="T2984">
        <v>900582</v>
      </c>
      <c r="U2984">
        <v>71506</v>
      </c>
      <c r="V2984">
        <v>71527</v>
      </c>
      <c r="W2984" t="s">
        <v>12609</v>
      </c>
      <c r="X2984" t="s">
        <v>13887</v>
      </c>
      <c r="Y2984">
        <v>15102</v>
      </c>
      <c r="Z2984">
        <v>3316</v>
      </c>
    </row>
    <row r="2985" spans="1:26" x14ac:dyDescent="0.25">
      <c r="A2985">
        <v>306469</v>
      </c>
      <c r="B2985">
        <v>202501</v>
      </c>
      <c r="C2985">
        <v>2</v>
      </c>
      <c r="D2985" t="s">
        <v>13924</v>
      </c>
      <c r="E2985">
        <v>4</v>
      </c>
      <c r="F2985">
        <v>733</v>
      </c>
      <c r="G2985">
        <v>153</v>
      </c>
      <c r="H2985">
        <v>14</v>
      </c>
      <c r="I2985">
        <v>5</v>
      </c>
      <c r="J2985">
        <v>2110</v>
      </c>
      <c r="K2985">
        <v>5000</v>
      </c>
      <c r="L2985">
        <v>5</v>
      </c>
      <c r="M2985">
        <v>0.5</v>
      </c>
      <c r="N2985">
        <v>2</v>
      </c>
      <c r="O2985">
        <v>0</v>
      </c>
      <c r="P2985">
        <v>2</v>
      </c>
      <c r="Q2985">
        <v>0.5</v>
      </c>
      <c r="R2985">
        <v>0</v>
      </c>
      <c r="S2985">
        <v>0</v>
      </c>
      <c r="T2985">
        <v>900582</v>
      </c>
      <c r="U2985">
        <v>71506</v>
      </c>
      <c r="V2985">
        <v>71527</v>
      </c>
      <c r="W2985" t="s">
        <v>12609</v>
      </c>
      <c r="X2985" t="s">
        <v>13887</v>
      </c>
      <c r="Y2985">
        <v>15102</v>
      </c>
      <c r="Z2985">
        <v>3316</v>
      </c>
    </row>
    <row r="2986" spans="1:26" x14ac:dyDescent="0.25">
      <c r="A2986">
        <v>306471</v>
      </c>
      <c r="B2986">
        <v>202501</v>
      </c>
      <c r="C2986">
        <v>1</v>
      </c>
      <c r="D2986" t="s">
        <v>13925</v>
      </c>
      <c r="E2986">
        <v>4</v>
      </c>
      <c r="F2986">
        <v>890</v>
      </c>
      <c r="G2986">
        <v>221</v>
      </c>
      <c r="H2986">
        <v>33</v>
      </c>
      <c r="I2986">
        <v>9</v>
      </c>
      <c r="J2986">
        <v>164</v>
      </c>
      <c r="K2986">
        <v>0</v>
      </c>
      <c r="L2986">
        <v>1</v>
      </c>
      <c r="M2986">
        <v>0</v>
      </c>
      <c r="N2986">
        <v>1</v>
      </c>
      <c r="O2986">
        <v>0</v>
      </c>
      <c r="P2986">
        <v>0</v>
      </c>
      <c r="Q2986">
        <v>0</v>
      </c>
      <c r="R2986">
        <v>0</v>
      </c>
      <c r="S2986">
        <v>0</v>
      </c>
      <c r="T2986">
        <v>71590</v>
      </c>
      <c r="U2986">
        <v>71607</v>
      </c>
      <c r="V2986">
        <v>70057</v>
      </c>
      <c r="W2986" t="s">
        <v>12589</v>
      </c>
      <c r="X2986" t="s">
        <v>12590</v>
      </c>
      <c r="Y2986">
        <v>0</v>
      </c>
      <c r="Z2986">
        <v>246</v>
      </c>
    </row>
    <row r="2987" spans="1:26" x14ac:dyDescent="0.25">
      <c r="A2987">
        <v>306471</v>
      </c>
      <c r="B2987">
        <v>202501</v>
      </c>
      <c r="C2987">
        <v>2</v>
      </c>
      <c r="D2987" t="s">
        <v>13925</v>
      </c>
      <c r="E2987">
        <v>4</v>
      </c>
      <c r="F2987">
        <v>890</v>
      </c>
      <c r="G2987">
        <v>221</v>
      </c>
      <c r="H2987">
        <v>33</v>
      </c>
      <c r="I2987">
        <v>9</v>
      </c>
      <c r="J2987">
        <v>164</v>
      </c>
      <c r="K2987">
        <v>0</v>
      </c>
      <c r="L2987">
        <v>1</v>
      </c>
      <c r="M2987">
        <v>0</v>
      </c>
      <c r="N2987">
        <v>1</v>
      </c>
      <c r="O2987">
        <v>0</v>
      </c>
      <c r="P2987">
        <v>0</v>
      </c>
      <c r="Q2987">
        <v>0</v>
      </c>
      <c r="R2987">
        <v>0</v>
      </c>
      <c r="S2987">
        <v>0</v>
      </c>
      <c r="T2987">
        <v>71590</v>
      </c>
      <c r="U2987">
        <v>71607</v>
      </c>
      <c r="V2987">
        <v>70057</v>
      </c>
      <c r="W2987" t="s">
        <v>12589</v>
      </c>
      <c r="X2987" t="s">
        <v>12590</v>
      </c>
      <c r="Y2987">
        <v>0</v>
      </c>
      <c r="Z2987">
        <v>246</v>
      </c>
    </row>
    <row r="2988" spans="1:26" x14ac:dyDescent="0.25">
      <c r="A2988">
        <v>306473</v>
      </c>
      <c r="B2988">
        <v>202501</v>
      </c>
      <c r="C2988">
        <v>1</v>
      </c>
      <c r="D2988" t="s">
        <v>13926</v>
      </c>
      <c r="E2988">
        <v>4</v>
      </c>
      <c r="F2988">
        <v>859</v>
      </c>
      <c r="G2988">
        <v>207</v>
      </c>
      <c r="H2988">
        <v>32</v>
      </c>
      <c r="I2988">
        <v>6</v>
      </c>
      <c r="J2988">
        <v>0</v>
      </c>
      <c r="K2988">
        <v>6323</v>
      </c>
      <c r="L2988">
        <v>0.5</v>
      </c>
      <c r="M2988">
        <v>0</v>
      </c>
      <c r="N2988">
        <v>0</v>
      </c>
      <c r="O2988">
        <v>0</v>
      </c>
      <c r="P2988">
        <v>0</v>
      </c>
      <c r="Q2988">
        <v>0</v>
      </c>
      <c r="R2988">
        <v>0.5</v>
      </c>
      <c r="S2988">
        <v>0</v>
      </c>
      <c r="T2988">
        <v>71590</v>
      </c>
      <c r="U2988">
        <v>71607</v>
      </c>
      <c r="V2988">
        <v>700202</v>
      </c>
      <c r="W2988" t="s">
        <v>12589</v>
      </c>
      <c r="X2988" t="s">
        <v>12590</v>
      </c>
      <c r="Y2988">
        <v>0</v>
      </c>
      <c r="Z2988">
        <v>632</v>
      </c>
    </row>
    <row r="2989" spans="1:26" x14ac:dyDescent="0.25">
      <c r="A2989">
        <v>306473</v>
      </c>
      <c r="B2989">
        <v>202501</v>
      </c>
      <c r="C2989">
        <v>2</v>
      </c>
      <c r="D2989" t="s">
        <v>13926</v>
      </c>
      <c r="E2989">
        <v>4</v>
      </c>
      <c r="F2989">
        <v>859</v>
      </c>
      <c r="G2989">
        <v>207</v>
      </c>
      <c r="H2989">
        <v>32</v>
      </c>
      <c r="I2989">
        <v>6</v>
      </c>
      <c r="J2989">
        <v>0</v>
      </c>
      <c r="K2989">
        <v>6323</v>
      </c>
      <c r="L2989">
        <v>0.5</v>
      </c>
      <c r="M2989">
        <v>0</v>
      </c>
      <c r="N2989">
        <v>0</v>
      </c>
      <c r="O2989">
        <v>0</v>
      </c>
      <c r="P2989">
        <v>0</v>
      </c>
      <c r="Q2989">
        <v>0</v>
      </c>
      <c r="R2989">
        <v>0.5</v>
      </c>
      <c r="S2989">
        <v>0</v>
      </c>
      <c r="T2989">
        <v>71590</v>
      </c>
      <c r="U2989">
        <v>71607</v>
      </c>
      <c r="V2989">
        <v>700202</v>
      </c>
      <c r="W2989" t="s">
        <v>12589</v>
      </c>
      <c r="X2989" t="s">
        <v>12590</v>
      </c>
      <c r="Y2989">
        <v>0</v>
      </c>
      <c r="Z2989">
        <v>632</v>
      </c>
    </row>
    <row r="2990" spans="1:26" x14ac:dyDescent="0.25">
      <c r="A2990">
        <v>306475</v>
      </c>
      <c r="B2990">
        <v>202501</v>
      </c>
      <c r="C2990">
        <v>1</v>
      </c>
      <c r="D2990" t="s">
        <v>13927</v>
      </c>
      <c r="E2990">
        <v>4</v>
      </c>
      <c r="F2990">
        <v>916</v>
      </c>
      <c r="G2990">
        <v>230</v>
      </c>
      <c r="H2990">
        <v>42</v>
      </c>
      <c r="I2990">
        <v>14</v>
      </c>
      <c r="J2990">
        <v>0</v>
      </c>
      <c r="K2990">
        <v>0</v>
      </c>
      <c r="L2990">
        <v>0</v>
      </c>
      <c r="M2990">
        <v>0</v>
      </c>
      <c r="N2990">
        <v>0</v>
      </c>
      <c r="O2990">
        <v>0</v>
      </c>
      <c r="P2990">
        <v>0</v>
      </c>
      <c r="Q2990">
        <v>0</v>
      </c>
      <c r="R2990">
        <v>0</v>
      </c>
      <c r="S2990">
        <v>0</v>
      </c>
      <c r="T2990">
        <v>71030</v>
      </c>
      <c r="U2990">
        <v>71031</v>
      </c>
      <c r="V2990">
        <v>71033</v>
      </c>
      <c r="W2990" t="s">
        <v>12596</v>
      </c>
      <c r="X2990" t="s">
        <v>12595</v>
      </c>
      <c r="Y2990">
        <v>0</v>
      </c>
      <c r="Z2990">
        <v>0</v>
      </c>
    </row>
    <row r="2991" spans="1:26" x14ac:dyDescent="0.25">
      <c r="A2991">
        <v>306475</v>
      </c>
      <c r="B2991">
        <v>202501</v>
      </c>
      <c r="C2991">
        <v>2</v>
      </c>
      <c r="D2991" t="s">
        <v>13927</v>
      </c>
      <c r="E2991">
        <v>4</v>
      </c>
      <c r="F2991">
        <v>916</v>
      </c>
      <c r="G2991">
        <v>230</v>
      </c>
      <c r="H2991">
        <v>42</v>
      </c>
      <c r="I2991">
        <v>14</v>
      </c>
      <c r="J2991">
        <v>0</v>
      </c>
      <c r="K2991">
        <v>0</v>
      </c>
      <c r="L2991">
        <v>0</v>
      </c>
      <c r="M2991">
        <v>0</v>
      </c>
      <c r="N2991">
        <v>0</v>
      </c>
      <c r="O2991">
        <v>0</v>
      </c>
      <c r="P2991">
        <v>0</v>
      </c>
      <c r="Q2991">
        <v>0</v>
      </c>
      <c r="R2991">
        <v>0</v>
      </c>
      <c r="S2991">
        <v>0</v>
      </c>
      <c r="T2991">
        <v>71030</v>
      </c>
      <c r="U2991">
        <v>71031</v>
      </c>
      <c r="V2991">
        <v>71033</v>
      </c>
      <c r="W2991" t="s">
        <v>12596</v>
      </c>
      <c r="X2991" t="s">
        <v>12595</v>
      </c>
      <c r="Y2991">
        <v>0</v>
      </c>
      <c r="Z2991">
        <v>0</v>
      </c>
    </row>
    <row r="2992" spans="1:26" x14ac:dyDescent="0.25">
      <c r="A2992">
        <v>306477</v>
      </c>
      <c r="B2992">
        <v>202501</v>
      </c>
      <c r="C2992">
        <v>1</v>
      </c>
      <c r="D2992" t="s">
        <v>13928</v>
      </c>
      <c r="E2992">
        <v>4</v>
      </c>
      <c r="F2992">
        <v>905</v>
      </c>
      <c r="G2992">
        <v>224</v>
      </c>
      <c r="H2992">
        <v>29</v>
      </c>
      <c r="I2992">
        <v>8</v>
      </c>
      <c r="J2992">
        <v>62</v>
      </c>
      <c r="K2992">
        <v>0</v>
      </c>
      <c r="L2992">
        <v>0.5</v>
      </c>
      <c r="M2992">
        <v>0</v>
      </c>
      <c r="N2992">
        <v>0.5</v>
      </c>
      <c r="O2992">
        <v>0</v>
      </c>
      <c r="P2992">
        <v>0</v>
      </c>
      <c r="Q2992">
        <v>0</v>
      </c>
      <c r="R2992">
        <v>0</v>
      </c>
      <c r="S2992">
        <v>0</v>
      </c>
      <c r="T2992">
        <v>71590</v>
      </c>
      <c r="U2992">
        <v>71050</v>
      </c>
      <c r="V2992">
        <v>71112</v>
      </c>
      <c r="W2992" t="s">
        <v>12605</v>
      </c>
      <c r="X2992" t="s">
        <v>12590</v>
      </c>
      <c r="Y2992">
        <v>0</v>
      </c>
      <c r="Z2992">
        <v>93</v>
      </c>
    </row>
    <row r="2993" spans="1:26" x14ac:dyDescent="0.25">
      <c r="A2993">
        <v>306477</v>
      </c>
      <c r="B2993">
        <v>202501</v>
      </c>
      <c r="C2993">
        <v>2</v>
      </c>
      <c r="D2993" t="s">
        <v>13928</v>
      </c>
      <c r="E2993">
        <v>4</v>
      </c>
      <c r="F2993">
        <v>905</v>
      </c>
      <c r="G2993">
        <v>224</v>
      </c>
      <c r="H2993">
        <v>29</v>
      </c>
      <c r="I2993">
        <v>8</v>
      </c>
      <c r="J2993">
        <v>62</v>
      </c>
      <c r="K2993">
        <v>0</v>
      </c>
      <c r="L2993">
        <v>0.5</v>
      </c>
      <c r="M2993">
        <v>0</v>
      </c>
      <c r="N2993">
        <v>0.5</v>
      </c>
      <c r="O2993">
        <v>0</v>
      </c>
      <c r="P2993">
        <v>0</v>
      </c>
      <c r="Q2993">
        <v>0</v>
      </c>
      <c r="R2993">
        <v>0</v>
      </c>
      <c r="S2993">
        <v>0</v>
      </c>
      <c r="T2993">
        <v>71590</v>
      </c>
      <c r="U2993">
        <v>71050</v>
      </c>
      <c r="V2993">
        <v>71112</v>
      </c>
      <c r="W2993" t="s">
        <v>12605</v>
      </c>
      <c r="X2993" t="s">
        <v>12590</v>
      </c>
      <c r="Y2993">
        <v>0</v>
      </c>
      <c r="Z2993">
        <v>93</v>
      </c>
    </row>
    <row r="2994" spans="1:26" x14ac:dyDescent="0.25">
      <c r="A2994">
        <v>306479</v>
      </c>
      <c r="B2994">
        <v>202501</v>
      </c>
      <c r="C2994">
        <v>1</v>
      </c>
      <c r="D2994" t="s">
        <v>13929</v>
      </c>
      <c r="E2994">
        <v>4</v>
      </c>
      <c r="F2994">
        <v>916</v>
      </c>
      <c r="G2994">
        <v>228</v>
      </c>
      <c r="H2994">
        <v>16</v>
      </c>
      <c r="I2994">
        <v>5</v>
      </c>
      <c r="J2994">
        <v>0</v>
      </c>
      <c r="K2994">
        <v>0</v>
      </c>
      <c r="L2994">
        <v>0</v>
      </c>
      <c r="M2994">
        <v>0</v>
      </c>
      <c r="N2994">
        <v>0</v>
      </c>
      <c r="O2994">
        <v>0</v>
      </c>
      <c r="P2994">
        <v>0</v>
      </c>
      <c r="Q2994">
        <v>0</v>
      </c>
      <c r="R2994">
        <v>0</v>
      </c>
      <c r="S2994">
        <v>0</v>
      </c>
      <c r="T2994">
        <v>71590</v>
      </c>
      <c r="U2994">
        <v>71602</v>
      </c>
      <c r="V2994">
        <v>71220</v>
      </c>
      <c r="W2994" t="s">
        <v>5222</v>
      </c>
      <c r="X2994" t="s">
        <v>12590</v>
      </c>
      <c r="Y2994">
        <v>0</v>
      </c>
      <c r="Z2994">
        <v>0</v>
      </c>
    </row>
    <row r="2995" spans="1:26" x14ac:dyDescent="0.25">
      <c r="A2995">
        <v>306479</v>
      </c>
      <c r="B2995">
        <v>202501</v>
      </c>
      <c r="C2995">
        <v>2</v>
      </c>
      <c r="D2995" t="s">
        <v>13929</v>
      </c>
      <c r="E2995">
        <v>4</v>
      </c>
      <c r="F2995">
        <v>916</v>
      </c>
      <c r="G2995">
        <v>228</v>
      </c>
      <c r="H2995">
        <v>16</v>
      </c>
      <c r="I2995">
        <v>5</v>
      </c>
      <c r="J2995">
        <v>0</v>
      </c>
      <c r="K2995">
        <v>0</v>
      </c>
      <c r="L2995">
        <v>0</v>
      </c>
      <c r="M2995">
        <v>0</v>
      </c>
      <c r="N2995">
        <v>0</v>
      </c>
      <c r="O2995">
        <v>0</v>
      </c>
      <c r="P2995">
        <v>0</v>
      </c>
      <c r="Q2995">
        <v>0</v>
      </c>
      <c r="R2995">
        <v>0</v>
      </c>
      <c r="S2995">
        <v>0</v>
      </c>
      <c r="T2995">
        <v>71590</v>
      </c>
      <c r="U2995">
        <v>71602</v>
      </c>
      <c r="V2995">
        <v>71220</v>
      </c>
      <c r="W2995" t="s">
        <v>5222</v>
      </c>
      <c r="X2995" t="s">
        <v>12590</v>
      </c>
      <c r="Y2995">
        <v>0</v>
      </c>
      <c r="Z2995">
        <v>0</v>
      </c>
    </row>
    <row r="2996" spans="1:26" x14ac:dyDescent="0.25">
      <c r="A2996">
        <v>306482</v>
      </c>
      <c r="B2996">
        <v>202501</v>
      </c>
      <c r="C2996">
        <v>1</v>
      </c>
      <c r="D2996" t="s">
        <v>13930</v>
      </c>
      <c r="E2996">
        <v>4</v>
      </c>
      <c r="F2996">
        <v>909</v>
      </c>
      <c r="G2996">
        <v>227</v>
      </c>
      <c r="H2996">
        <v>18</v>
      </c>
      <c r="I2996">
        <v>8</v>
      </c>
      <c r="J2996">
        <v>71</v>
      </c>
      <c r="K2996">
        <v>0</v>
      </c>
      <c r="L2996">
        <v>0.5</v>
      </c>
      <c r="M2996">
        <v>0</v>
      </c>
      <c r="N2996">
        <v>0</v>
      </c>
      <c r="O2996">
        <v>0</v>
      </c>
      <c r="P2996">
        <v>0</v>
      </c>
      <c r="Q2996">
        <v>0.5</v>
      </c>
      <c r="R2996">
        <v>0</v>
      </c>
      <c r="S2996">
        <v>0</v>
      </c>
      <c r="T2996">
        <v>71590</v>
      </c>
      <c r="U2996">
        <v>71601</v>
      </c>
      <c r="V2996">
        <v>71564</v>
      </c>
      <c r="W2996" t="s">
        <v>12603</v>
      </c>
      <c r="X2996" t="s">
        <v>12590</v>
      </c>
      <c r="Y2996">
        <v>0</v>
      </c>
      <c r="Z2996">
        <v>71</v>
      </c>
    </row>
    <row r="2997" spans="1:26" x14ac:dyDescent="0.25">
      <c r="A2997">
        <v>306482</v>
      </c>
      <c r="B2997">
        <v>202501</v>
      </c>
      <c r="C2997">
        <v>2</v>
      </c>
      <c r="D2997" t="s">
        <v>13930</v>
      </c>
      <c r="E2997">
        <v>4</v>
      </c>
      <c r="F2997">
        <v>909</v>
      </c>
      <c r="G2997">
        <v>227</v>
      </c>
      <c r="H2997">
        <v>18</v>
      </c>
      <c r="I2997">
        <v>8</v>
      </c>
      <c r="J2997">
        <v>71</v>
      </c>
      <c r="K2997">
        <v>0</v>
      </c>
      <c r="L2997">
        <v>0.5</v>
      </c>
      <c r="M2997">
        <v>0</v>
      </c>
      <c r="N2997">
        <v>0</v>
      </c>
      <c r="O2997">
        <v>0</v>
      </c>
      <c r="P2997">
        <v>0</v>
      </c>
      <c r="Q2997">
        <v>0.5</v>
      </c>
      <c r="R2997">
        <v>0</v>
      </c>
      <c r="S2997">
        <v>0</v>
      </c>
      <c r="T2997">
        <v>71590</v>
      </c>
      <c r="U2997">
        <v>71601</v>
      </c>
      <c r="V2997">
        <v>71564</v>
      </c>
      <c r="W2997" t="s">
        <v>12603</v>
      </c>
      <c r="X2997" t="s">
        <v>12590</v>
      </c>
      <c r="Y2997">
        <v>0</v>
      </c>
      <c r="Z2997">
        <v>71</v>
      </c>
    </row>
    <row r="2998" spans="1:26" x14ac:dyDescent="0.25">
      <c r="A2998">
        <v>306484</v>
      </c>
      <c r="B2998">
        <v>202501</v>
      </c>
      <c r="C2998">
        <v>1</v>
      </c>
      <c r="D2998" t="s">
        <v>13931</v>
      </c>
      <c r="E2998">
        <v>2</v>
      </c>
      <c r="F2998">
        <v>24</v>
      </c>
      <c r="G2998">
        <v>6</v>
      </c>
      <c r="H2998">
        <v>0</v>
      </c>
      <c r="I2998">
        <v>0</v>
      </c>
      <c r="J2998">
        <v>162962</v>
      </c>
      <c r="K2998">
        <v>813118</v>
      </c>
      <c r="L2998">
        <v>167.5</v>
      </c>
      <c r="M2998">
        <v>47</v>
      </c>
      <c r="N2998">
        <v>51</v>
      </c>
      <c r="O2998">
        <v>6</v>
      </c>
      <c r="P2998">
        <v>24</v>
      </c>
      <c r="Q2998">
        <v>17</v>
      </c>
      <c r="R2998">
        <v>22.5</v>
      </c>
      <c r="S2998">
        <v>0</v>
      </c>
      <c r="T2998">
        <v>71590</v>
      </c>
      <c r="U2998">
        <v>71591</v>
      </c>
      <c r="V2998">
        <v>0</v>
      </c>
      <c r="W2998" t="s">
        <v>13888</v>
      </c>
      <c r="X2998" t="s">
        <v>12590</v>
      </c>
      <c r="Y2998">
        <v>104878</v>
      </c>
      <c r="Z2998">
        <v>252850</v>
      </c>
    </row>
    <row r="2999" spans="1:26" x14ac:dyDescent="0.25">
      <c r="A2999">
        <v>306484</v>
      </c>
      <c r="B2999">
        <v>202501</v>
      </c>
      <c r="C2999">
        <v>2</v>
      </c>
      <c r="D2999" t="s">
        <v>13931</v>
      </c>
      <c r="E2999">
        <v>2</v>
      </c>
      <c r="F2999">
        <v>24</v>
      </c>
      <c r="G2999">
        <v>6</v>
      </c>
      <c r="H2999">
        <v>0</v>
      </c>
      <c r="I2999">
        <v>0</v>
      </c>
      <c r="J2999">
        <v>162962</v>
      </c>
      <c r="K2999">
        <v>813118</v>
      </c>
      <c r="L2999">
        <v>167.5</v>
      </c>
      <c r="M2999">
        <v>47</v>
      </c>
      <c r="N2999">
        <v>51</v>
      </c>
      <c r="O2999">
        <v>6</v>
      </c>
      <c r="P2999">
        <v>24</v>
      </c>
      <c r="Q2999">
        <v>17</v>
      </c>
      <c r="R2999">
        <v>22.5</v>
      </c>
      <c r="S2999">
        <v>0</v>
      </c>
      <c r="T2999">
        <v>71590</v>
      </c>
      <c r="U2999">
        <v>71591</v>
      </c>
      <c r="V2999">
        <v>0</v>
      </c>
      <c r="W2999" t="s">
        <v>13888</v>
      </c>
      <c r="X2999" t="s">
        <v>12590</v>
      </c>
      <c r="Y2999">
        <v>104878</v>
      </c>
      <c r="Z2999">
        <v>252850</v>
      </c>
    </row>
    <row r="3000" spans="1:26" x14ac:dyDescent="0.25">
      <c r="A3000">
        <v>306487</v>
      </c>
      <c r="B3000">
        <v>202501</v>
      </c>
      <c r="C3000">
        <v>1</v>
      </c>
      <c r="D3000" t="s">
        <v>13932</v>
      </c>
      <c r="E3000">
        <v>4</v>
      </c>
      <c r="F3000">
        <v>916</v>
      </c>
      <c r="G3000">
        <v>230</v>
      </c>
      <c r="H3000">
        <v>36</v>
      </c>
      <c r="I3000">
        <v>11</v>
      </c>
      <c r="J3000">
        <v>0</v>
      </c>
      <c r="K3000">
        <v>0</v>
      </c>
      <c r="L3000">
        <v>0</v>
      </c>
      <c r="M3000">
        <v>0</v>
      </c>
      <c r="N3000">
        <v>0</v>
      </c>
      <c r="O3000">
        <v>0</v>
      </c>
      <c r="P3000">
        <v>0</v>
      </c>
      <c r="Q3000">
        <v>0</v>
      </c>
      <c r="R3000">
        <v>0</v>
      </c>
      <c r="S3000">
        <v>0</v>
      </c>
      <c r="T3000">
        <v>71030</v>
      </c>
      <c r="U3000">
        <v>71024</v>
      </c>
      <c r="V3000">
        <v>70048</v>
      </c>
      <c r="W3000" t="s">
        <v>12597</v>
      </c>
      <c r="X3000" t="s">
        <v>12595</v>
      </c>
      <c r="Y3000">
        <v>0</v>
      </c>
      <c r="Z3000">
        <v>0</v>
      </c>
    </row>
    <row r="3001" spans="1:26" x14ac:dyDescent="0.25">
      <c r="A3001">
        <v>306487</v>
      </c>
      <c r="B3001">
        <v>202501</v>
      </c>
      <c r="C3001">
        <v>2</v>
      </c>
      <c r="D3001" t="s">
        <v>13932</v>
      </c>
      <c r="E3001">
        <v>4</v>
      </c>
      <c r="F3001">
        <v>916</v>
      </c>
      <c r="G3001">
        <v>230</v>
      </c>
      <c r="H3001">
        <v>36</v>
      </c>
      <c r="I3001">
        <v>11</v>
      </c>
      <c r="J3001">
        <v>0</v>
      </c>
      <c r="K3001">
        <v>0</v>
      </c>
      <c r="L3001">
        <v>0</v>
      </c>
      <c r="M3001">
        <v>0</v>
      </c>
      <c r="N3001">
        <v>0</v>
      </c>
      <c r="O3001">
        <v>0</v>
      </c>
      <c r="P3001">
        <v>0</v>
      </c>
      <c r="Q3001">
        <v>0</v>
      </c>
      <c r="R3001">
        <v>0</v>
      </c>
      <c r="S3001">
        <v>0</v>
      </c>
      <c r="T3001">
        <v>71030</v>
      </c>
      <c r="U3001">
        <v>71024</v>
      </c>
      <c r="V3001">
        <v>70048</v>
      </c>
      <c r="W3001" t="s">
        <v>12597</v>
      </c>
      <c r="X3001" t="s">
        <v>12595</v>
      </c>
      <c r="Y3001">
        <v>0</v>
      </c>
      <c r="Z3001">
        <v>0</v>
      </c>
    </row>
    <row r="3002" spans="1:26" x14ac:dyDescent="0.25">
      <c r="A3002">
        <v>306489</v>
      </c>
      <c r="B3002">
        <v>202501</v>
      </c>
      <c r="C3002">
        <v>1</v>
      </c>
      <c r="D3002" t="s">
        <v>13933</v>
      </c>
      <c r="E3002">
        <v>4</v>
      </c>
      <c r="F3002">
        <v>749</v>
      </c>
      <c r="G3002">
        <v>159</v>
      </c>
      <c r="H3002">
        <v>15</v>
      </c>
      <c r="I3002">
        <v>5</v>
      </c>
      <c r="J3002">
        <v>2451</v>
      </c>
      <c r="K3002">
        <v>2745</v>
      </c>
      <c r="L3002">
        <v>4</v>
      </c>
      <c r="M3002">
        <v>1.5</v>
      </c>
      <c r="N3002">
        <v>1</v>
      </c>
      <c r="O3002">
        <v>0</v>
      </c>
      <c r="P3002">
        <v>1</v>
      </c>
      <c r="Q3002">
        <v>0.5</v>
      </c>
      <c r="R3002">
        <v>0</v>
      </c>
      <c r="S3002">
        <v>0</v>
      </c>
      <c r="T3002">
        <v>900582</v>
      </c>
      <c r="U3002">
        <v>71506</v>
      </c>
      <c r="V3002">
        <v>71526</v>
      </c>
      <c r="W3002" t="s">
        <v>12609</v>
      </c>
      <c r="X3002" t="s">
        <v>13887</v>
      </c>
      <c r="Y3002">
        <v>18007</v>
      </c>
      <c r="Z3002">
        <v>2963</v>
      </c>
    </row>
    <row r="3003" spans="1:26" x14ac:dyDescent="0.25">
      <c r="A3003">
        <v>306489</v>
      </c>
      <c r="B3003">
        <v>202501</v>
      </c>
      <c r="C3003">
        <v>2</v>
      </c>
      <c r="D3003" t="s">
        <v>13933</v>
      </c>
      <c r="E3003">
        <v>4</v>
      </c>
      <c r="F3003">
        <v>749</v>
      </c>
      <c r="G3003">
        <v>159</v>
      </c>
      <c r="H3003">
        <v>15</v>
      </c>
      <c r="I3003">
        <v>5</v>
      </c>
      <c r="J3003">
        <v>2451</v>
      </c>
      <c r="K3003">
        <v>2745</v>
      </c>
      <c r="L3003">
        <v>4</v>
      </c>
      <c r="M3003">
        <v>1.5</v>
      </c>
      <c r="N3003">
        <v>1</v>
      </c>
      <c r="O3003">
        <v>0</v>
      </c>
      <c r="P3003">
        <v>1</v>
      </c>
      <c r="Q3003">
        <v>0.5</v>
      </c>
      <c r="R3003">
        <v>0</v>
      </c>
      <c r="S3003">
        <v>0</v>
      </c>
      <c r="T3003">
        <v>900582</v>
      </c>
      <c r="U3003">
        <v>71506</v>
      </c>
      <c r="V3003">
        <v>71526</v>
      </c>
      <c r="W3003" t="s">
        <v>12609</v>
      </c>
      <c r="X3003" t="s">
        <v>13887</v>
      </c>
      <c r="Y3003">
        <v>18007</v>
      </c>
      <c r="Z3003">
        <v>2963</v>
      </c>
    </row>
    <row r="3004" spans="1:26" x14ac:dyDescent="0.25">
      <c r="A3004">
        <v>306491</v>
      </c>
      <c r="B3004">
        <v>202501</v>
      </c>
      <c r="C3004">
        <v>1</v>
      </c>
      <c r="D3004" t="s">
        <v>13934</v>
      </c>
      <c r="E3004">
        <v>4</v>
      </c>
      <c r="F3004">
        <v>916</v>
      </c>
      <c r="G3004">
        <v>228</v>
      </c>
      <c r="H3004">
        <v>34</v>
      </c>
      <c r="I3004">
        <v>12</v>
      </c>
      <c r="J3004">
        <v>0</v>
      </c>
      <c r="K3004">
        <v>0</v>
      </c>
      <c r="L3004">
        <v>0</v>
      </c>
      <c r="M3004">
        <v>0</v>
      </c>
      <c r="N3004">
        <v>0</v>
      </c>
      <c r="O3004">
        <v>0</v>
      </c>
      <c r="P3004">
        <v>0</v>
      </c>
      <c r="Q3004">
        <v>0</v>
      </c>
      <c r="R3004">
        <v>0</v>
      </c>
      <c r="S3004">
        <v>0</v>
      </c>
      <c r="T3004">
        <v>71590</v>
      </c>
      <c r="U3004">
        <v>71594</v>
      </c>
      <c r="V3004">
        <v>71081</v>
      </c>
      <c r="W3004" t="s">
        <v>12670</v>
      </c>
      <c r="X3004" t="s">
        <v>12590</v>
      </c>
      <c r="Y3004">
        <v>14676</v>
      </c>
      <c r="Z3004">
        <v>0</v>
      </c>
    </row>
    <row r="3005" spans="1:26" x14ac:dyDescent="0.25">
      <c r="A3005">
        <v>306491</v>
      </c>
      <c r="B3005">
        <v>202501</v>
      </c>
      <c r="C3005">
        <v>2</v>
      </c>
      <c r="D3005" t="s">
        <v>13934</v>
      </c>
      <c r="E3005">
        <v>4</v>
      </c>
      <c r="F3005">
        <v>916</v>
      </c>
      <c r="G3005">
        <v>228</v>
      </c>
      <c r="H3005">
        <v>34</v>
      </c>
      <c r="I3005">
        <v>12</v>
      </c>
      <c r="J3005">
        <v>0</v>
      </c>
      <c r="K3005">
        <v>0</v>
      </c>
      <c r="L3005">
        <v>0</v>
      </c>
      <c r="M3005">
        <v>0</v>
      </c>
      <c r="N3005">
        <v>0</v>
      </c>
      <c r="O3005">
        <v>0</v>
      </c>
      <c r="P3005">
        <v>0</v>
      </c>
      <c r="Q3005">
        <v>0</v>
      </c>
      <c r="R3005">
        <v>0</v>
      </c>
      <c r="S3005">
        <v>0</v>
      </c>
      <c r="T3005">
        <v>71590</v>
      </c>
      <c r="U3005">
        <v>71594</v>
      </c>
      <c r="V3005">
        <v>71081</v>
      </c>
      <c r="W3005" t="s">
        <v>12670</v>
      </c>
      <c r="X3005" t="s">
        <v>12590</v>
      </c>
      <c r="Y3005">
        <v>14676</v>
      </c>
      <c r="Z3005">
        <v>0</v>
      </c>
    </row>
    <row r="3006" spans="1:26" x14ac:dyDescent="0.25">
      <c r="A3006">
        <v>306504</v>
      </c>
      <c r="B3006">
        <v>202501</v>
      </c>
      <c r="C3006">
        <v>1</v>
      </c>
      <c r="D3006" t="s">
        <v>13935</v>
      </c>
      <c r="E3006">
        <v>4</v>
      </c>
      <c r="F3006">
        <v>916</v>
      </c>
      <c r="G3006">
        <v>290</v>
      </c>
      <c r="H3006">
        <v>25</v>
      </c>
      <c r="I3006">
        <v>5</v>
      </c>
      <c r="J3006">
        <v>0</v>
      </c>
      <c r="K3006">
        <v>0</v>
      </c>
      <c r="L3006">
        <v>0</v>
      </c>
      <c r="M3006">
        <v>0</v>
      </c>
      <c r="N3006">
        <v>0</v>
      </c>
      <c r="O3006">
        <v>0</v>
      </c>
      <c r="P3006">
        <v>0</v>
      </c>
      <c r="Q3006">
        <v>0</v>
      </c>
      <c r="R3006">
        <v>0</v>
      </c>
      <c r="S3006">
        <v>0</v>
      </c>
      <c r="T3006">
        <v>71251</v>
      </c>
      <c r="U3006">
        <v>71248</v>
      </c>
      <c r="V3006">
        <v>71250</v>
      </c>
      <c r="W3006" t="s">
        <v>12625</v>
      </c>
      <c r="X3006" t="s">
        <v>13885</v>
      </c>
      <c r="Y3006">
        <v>0</v>
      </c>
      <c r="Z3006">
        <v>0</v>
      </c>
    </row>
    <row r="3007" spans="1:26" x14ac:dyDescent="0.25">
      <c r="A3007">
        <v>306504</v>
      </c>
      <c r="B3007">
        <v>202501</v>
      </c>
      <c r="C3007">
        <v>2</v>
      </c>
      <c r="D3007" t="s">
        <v>13935</v>
      </c>
      <c r="E3007">
        <v>4</v>
      </c>
      <c r="F3007">
        <v>916</v>
      </c>
      <c r="G3007">
        <v>290</v>
      </c>
      <c r="H3007">
        <v>25</v>
      </c>
      <c r="I3007">
        <v>5</v>
      </c>
      <c r="J3007">
        <v>0</v>
      </c>
      <c r="K3007">
        <v>0</v>
      </c>
      <c r="L3007">
        <v>0</v>
      </c>
      <c r="M3007">
        <v>0</v>
      </c>
      <c r="N3007">
        <v>0</v>
      </c>
      <c r="O3007">
        <v>0</v>
      </c>
      <c r="P3007">
        <v>0</v>
      </c>
      <c r="Q3007">
        <v>0</v>
      </c>
      <c r="R3007">
        <v>0</v>
      </c>
      <c r="S3007">
        <v>0</v>
      </c>
      <c r="T3007">
        <v>71251</v>
      </c>
      <c r="U3007">
        <v>71248</v>
      </c>
      <c r="V3007">
        <v>71250</v>
      </c>
      <c r="W3007" t="s">
        <v>12625</v>
      </c>
      <c r="X3007" t="s">
        <v>13885</v>
      </c>
      <c r="Y3007">
        <v>0</v>
      </c>
      <c r="Z3007">
        <v>0</v>
      </c>
    </row>
    <row r="3008" spans="1:26" x14ac:dyDescent="0.25">
      <c r="A3008">
        <v>306508</v>
      </c>
      <c r="B3008">
        <v>202501</v>
      </c>
      <c r="C3008">
        <v>1</v>
      </c>
      <c r="D3008" t="s">
        <v>13936</v>
      </c>
      <c r="E3008">
        <v>4</v>
      </c>
      <c r="F3008">
        <v>916</v>
      </c>
      <c r="G3008">
        <v>200</v>
      </c>
      <c r="H3008">
        <v>25</v>
      </c>
      <c r="I3008">
        <v>9</v>
      </c>
      <c r="J3008">
        <v>0</v>
      </c>
      <c r="K3008">
        <v>0</v>
      </c>
      <c r="L3008">
        <v>0</v>
      </c>
      <c r="M3008">
        <v>0</v>
      </c>
      <c r="N3008">
        <v>0</v>
      </c>
      <c r="O3008">
        <v>0</v>
      </c>
      <c r="P3008">
        <v>0</v>
      </c>
      <c r="Q3008">
        <v>0</v>
      </c>
      <c r="R3008">
        <v>0</v>
      </c>
      <c r="S3008">
        <v>0</v>
      </c>
      <c r="T3008">
        <v>900582</v>
      </c>
      <c r="U3008">
        <v>71270</v>
      </c>
      <c r="V3008">
        <v>71155</v>
      </c>
      <c r="W3008" t="s">
        <v>12611</v>
      </c>
      <c r="X3008" t="s">
        <v>13887</v>
      </c>
      <c r="Y3008">
        <v>0</v>
      </c>
      <c r="Z3008">
        <v>0</v>
      </c>
    </row>
    <row r="3009" spans="1:26" x14ac:dyDescent="0.25">
      <c r="A3009">
        <v>306508</v>
      </c>
      <c r="B3009">
        <v>202501</v>
      </c>
      <c r="C3009">
        <v>2</v>
      </c>
      <c r="D3009" t="s">
        <v>13936</v>
      </c>
      <c r="E3009">
        <v>4</v>
      </c>
      <c r="F3009">
        <v>916</v>
      </c>
      <c r="G3009">
        <v>200</v>
      </c>
      <c r="H3009">
        <v>25</v>
      </c>
      <c r="I3009">
        <v>9</v>
      </c>
      <c r="J3009">
        <v>0</v>
      </c>
      <c r="K3009">
        <v>0</v>
      </c>
      <c r="L3009">
        <v>0</v>
      </c>
      <c r="M3009">
        <v>0</v>
      </c>
      <c r="N3009">
        <v>0</v>
      </c>
      <c r="O3009">
        <v>0</v>
      </c>
      <c r="P3009">
        <v>0</v>
      </c>
      <c r="Q3009">
        <v>0</v>
      </c>
      <c r="R3009">
        <v>0</v>
      </c>
      <c r="S3009">
        <v>0</v>
      </c>
      <c r="T3009">
        <v>900582</v>
      </c>
      <c r="U3009">
        <v>71270</v>
      </c>
      <c r="V3009">
        <v>71155</v>
      </c>
      <c r="W3009" t="s">
        <v>12611</v>
      </c>
      <c r="X3009" t="s">
        <v>13887</v>
      </c>
      <c r="Y3009">
        <v>0</v>
      </c>
      <c r="Z3009">
        <v>0</v>
      </c>
    </row>
    <row r="3010" spans="1:26" x14ac:dyDescent="0.25">
      <c r="A3010">
        <v>306510</v>
      </c>
      <c r="B3010">
        <v>202501</v>
      </c>
      <c r="C3010">
        <v>1</v>
      </c>
      <c r="D3010" t="s">
        <v>13937</v>
      </c>
      <c r="E3010">
        <v>4</v>
      </c>
      <c r="F3010">
        <v>916</v>
      </c>
      <c r="G3010">
        <v>290</v>
      </c>
      <c r="H3010">
        <v>38</v>
      </c>
      <c r="I3010">
        <v>10</v>
      </c>
      <c r="J3010">
        <v>0</v>
      </c>
      <c r="K3010">
        <v>0</v>
      </c>
      <c r="L3010">
        <v>0</v>
      </c>
      <c r="M3010">
        <v>0</v>
      </c>
      <c r="N3010">
        <v>0</v>
      </c>
      <c r="O3010">
        <v>0</v>
      </c>
      <c r="P3010">
        <v>0</v>
      </c>
      <c r="Q3010">
        <v>0</v>
      </c>
      <c r="R3010">
        <v>0</v>
      </c>
      <c r="S3010">
        <v>0</v>
      </c>
      <c r="T3010">
        <v>71251</v>
      </c>
      <c r="U3010">
        <v>700023</v>
      </c>
      <c r="V3010">
        <v>71497</v>
      </c>
      <c r="W3010" t="s">
        <v>12679</v>
      </c>
      <c r="X3010" t="s">
        <v>13885</v>
      </c>
      <c r="Y3010">
        <v>0</v>
      </c>
      <c r="Z3010">
        <v>0</v>
      </c>
    </row>
    <row r="3011" spans="1:26" x14ac:dyDescent="0.25">
      <c r="A3011">
        <v>306510</v>
      </c>
      <c r="B3011">
        <v>202501</v>
      </c>
      <c r="C3011">
        <v>2</v>
      </c>
      <c r="D3011" t="s">
        <v>13937</v>
      </c>
      <c r="E3011">
        <v>4</v>
      </c>
      <c r="F3011">
        <v>916</v>
      </c>
      <c r="G3011">
        <v>290</v>
      </c>
      <c r="H3011">
        <v>38</v>
      </c>
      <c r="I3011">
        <v>10</v>
      </c>
      <c r="J3011">
        <v>0</v>
      </c>
      <c r="K3011">
        <v>0</v>
      </c>
      <c r="L3011">
        <v>0</v>
      </c>
      <c r="M3011">
        <v>0</v>
      </c>
      <c r="N3011">
        <v>0</v>
      </c>
      <c r="O3011">
        <v>0</v>
      </c>
      <c r="P3011">
        <v>0</v>
      </c>
      <c r="Q3011">
        <v>0</v>
      </c>
      <c r="R3011">
        <v>0</v>
      </c>
      <c r="S3011">
        <v>0</v>
      </c>
      <c r="T3011">
        <v>71251</v>
      </c>
      <c r="U3011">
        <v>700023</v>
      </c>
      <c r="V3011">
        <v>71497</v>
      </c>
      <c r="W3011" t="s">
        <v>12679</v>
      </c>
      <c r="X3011" t="s">
        <v>13885</v>
      </c>
      <c r="Y3011">
        <v>0</v>
      </c>
      <c r="Z3011">
        <v>0</v>
      </c>
    </row>
    <row r="3012" spans="1:26" x14ac:dyDescent="0.25">
      <c r="A3012">
        <v>306512</v>
      </c>
      <c r="B3012">
        <v>202501</v>
      </c>
      <c r="C3012">
        <v>1</v>
      </c>
      <c r="D3012" t="s">
        <v>13938</v>
      </c>
      <c r="E3012">
        <v>4</v>
      </c>
      <c r="F3012">
        <v>916</v>
      </c>
      <c r="G3012">
        <v>290</v>
      </c>
      <c r="H3012">
        <v>22</v>
      </c>
      <c r="I3012">
        <v>6</v>
      </c>
      <c r="J3012">
        <v>0</v>
      </c>
      <c r="K3012">
        <v>0</v>
      </c>
      <c r="L3012">
        <v>0</v>
      </c>
      <c r="M3012">
        <v>0</v>
      </c>
      <c r="N3012">
        <v>0</v>
      </c>
      <c r="O3012">
        <v>0</v>
      </c>
      <c r="P3012">
        <v>0</v>
      </c>
      <c r="Q3012">
        <v>0</v>
      </c>
      <c r="R3012">
        <v>0</v>
      </c>
      <c r="S3012">
        <v>0</v>
      </c>
      <c r="T3012">
        <v>71251</v>
      </c>
      <c r="U3012">
        <v>70066</v>
      </c>
      <c r="V3012">
        <v>71264</v>
      </c>
      <c r="W3012" t="s">
        <v>12627</v>
      </c>
      <c r="X3012" t="s">
        <v>13885</v>
      </c>
      <c r="Y3012">
        <v>0</v>
      </c>
      <c r="Z3012">
        <v>0</v>
      </c>
    </row>
    <row r="3013" spans="1:26" x14ac:dyDescent="0.25">
      <c r="A3013">
        <v>306512</v>
      </c>
      <c r="B3013">
        <v>202501</v>
      </c>
      <c r="C3013">
        <v>2</v>
      </c>
      <c r="D3013" t="s">
        <v>13938</v>
      </c>
      <c r="E3013">
        <v>4</v>
      </c>
      <c r="F3013">
        <v>916</v>
      </c>
      <c r="G3013">
        <v>290</v>
      </c>
      <c r="H3013">
        <v>22</v>
      </c>
      <c r="I3013">
        <v>6</v>
      </c>
      <c r="J3013">
        <v>0</v>
      </c>
      <c r="K3013">
        <v>0</v>
      </c>
      <c r="L3013">
        <v>0</v>
      </c>
      <c r="M3013">
        <v>0</v>
      </c>
      <c r="N3013">
        <v>0</v>
      </c>
      <c r="O3013">
        <v>0</v>
      </c>
      <c r="P3013">
        <v>0</v>
      </c>
      <c r="Q3013">
        <v>0</v>
      </c>
      <c r="R3013">
        <v>0</v>
      </c>
      <c r="S3013">
        <v>0</v>
      </c>
      <c r="T3013">
        <v>71251</v>
      </c>
      <c r="U3013">
        <v>70066</v>
      </c>
      <c r="V3013">
        <v>71264</v>
      </c>
      <c r="W3013" t="s">
        <v>12627</v>
      </c>
      <c r="X3013" t="s">
        <v>13885</v>
      </c>
      <c r="Y3013">
        <v>0</v>
      </c>
      <c r="Z3013">
        <v>0</v>
      </c>
    </row>
    <row r="3014" spans="1:26" x14ac:dyDescent="0.25">
      <c r="A3014">
        <v>306514</v>
      </c>
      <c r="B3014">
        <v>202501</v>
      </c>
      <c r="C3014">
        <v>1</v>
      </c>
      <c r="D3014" t="s">
        <v>13939</v>
      </c>
      <c r="E3014">
        <v>4</v>
      </c>
      <c r="F3014">
        <v>608</v>
      </c>
      <c r="G3014">
        <v>121</v>
      </c>
      <c r="H3014">
        <v>10</v>
      </c>
      <c r="I3014">
        <v>2</v>
      </c>
      <c r="J3014">
        <v>4686</v>
      </c>
      <c r="K3014">
        <v>5000</v>
      </c>
      <c r="L3014">
        <v>1.5</v>
      </c>
      <c r="M3014">
        <v>1.5</v>
      </c>
      <c r="N3014">
        <v>0</v>
      </c>
      <c r="O3014">
        <v>0</v>
      </c>
      <c r="P3014">
        <v>0</v>
      </c>
      <c r="Q3014">
        <v>0</v>
      </c>
      <c r="R3014">
        <v>0</v>
      </c>
      <c r="S3014">
        <v>0</v>
      </c>
      <c r="T3014">
        <v>900582</v>
      </c>
      <c r="U3014">
        <v>71129</v>
      </c>
      <c r="V3014">
        <v>71566</v>
      </c>
      <c r="W3014" t="s">
        <v>13890</v>
      </c>
      <c r="X3014" t="s">
        <v>13887</v>
      </c>
      <c r="Y3014">
        <v>0</v>
      </c>
      <c r="Z3014">
        <v>6986</v>
      </c>
    </row>
    <row r="3015" spans="1:26" x14ac:dyDescent="0.25">
      <c r="A3015">
        <v>306514</v>
      </c>
      <c r="B3015">
        <v>202501</v>
      </c>
      <c r="C3015">
        <v>2</v>
      </c>
      <c r="D3015" t="s">
        <v>13939</v>
      </c>
      <c r="E3015">
        <v>4</v>
      </c>
      <c r="F3015">
        <v>608</v>
      </c>
      <c r="G3015">
        <v>121</v>
      </c>
      <c r="H3015">
        <v>10</v>
      </c>
      <c r="I3015">
        <v>2</v>
      </c>
      <c r="J3015">
        <v>4686</v>
      </c>
      <c r="K3015">
        <v>5000</v>
      </c>
      <c r="L3015">
        <v>1.5</v>
      </c>
      <c r="M3015">
        <v>1.5</v>
      </c>
      <c r="N3015">
        <v>0</v>
      </c>
      <c r="O3015">
        <v>0</v>
      </c>
      <c r="P3015">
        <v>0</v>
      </c>
      <c r="Q3015">
        <v>0</v>
      </c>
      <c r="R3015">
        <v>0</v>
      </c>
      <c r="S3015">
        <v>0</v>
      </c>
      <c r="T3015">
        <v>900582</v>
      </c>
      <c r="U3015">
        <v>71129</v>
      </c>
      <c r="V3015">
        <v>71566</v>
      </c>
      <c r="W3015" t="s">
        <v>13890</v>
      </c>
      <c r="X3015" t="s">
        <v>13887</v>
      </c>
      <c r="Y3015">
        <v>0</v>
      </c>
      <c r="Z3015">
        <v>6986</v>
      </c>
    </row>
    <row r="3016" spans="1:26" x14ac:dyDescent="0.25">
      <c r="A3016">
        <v>306517</v>
      </c>
      <c r="B3016">
        <v>202501</v>
      </c>
      <c r="C3016">
        <v>1</v>
      </c>
      <c r="D3016" t="s">
        <v>13940</v>
      </c>
      <c r="E3016">
        <v>4</v>
      </c>
      <c r="F3016">
        <v>807</v>
      </c>
      <c r="G3016">
        <v>172</v>
      </c>
      <c r="H3016">
        <v>21</v>
      </c>
      <c r="I3016">
        <v>9</v>
      </c>
      <c r="J3016">
        <v>900</v>
      </c>
      <c r="K3016">
        <v>6500</v>
      </c>
      <c r="L3016">
        <v>0.5</v>
      </c>
      <c r="M3016">
        <v>0.5</v>
      </c>
      <c r="N3016">
        <v>0</v>
      </c>
      <c r="O3016">
        <v>0</v>
      </c>
      <c r="P3016">
        <v>0</v>
      </c>
      <c r="Q3016">
        <v>0</v>
      </c>
      <c r="R3016">
        <v>0</v>
      </c>
      <c r="S3016">
        <v>0</v>
      </c>
      <c r="T3016">
        <v>900582</v>
      </c>
      <c r="U3016">
        <v>71276</v>
      </c>
      <c r="V3016">
        <v>70083</v>
      </c>
      <c r="W3016" t="s">
        <v>12631</v>
      </c>
      <c r="X3016" t="s">
        <v>13887</v>
      </c>
      <c r="Y3016">
        <v>0</v>
      </c>
      <c r="Z3016">
        <v>1549</v>
      </c>
    </row>
    <row r="3017" spans="1:26" x14ac:dyDescent="0.25">
      <c r="A3017">
        <v>306517</v>
      </c>
      <c r="B3017">
        <v>202501</v>
      </c>
      <c r="C3017">
        <v>2</v>
      </c>
      <c r="D3017" t="s">
        <v>13940</v>
      </c>
      <c r="E3017">
        <v>4</v>
      </c>
      <c r="F3017">
        <v>807</v>
      </c>
      <c r="G3017">
        <v>172</v>
      </c>
      <c r="H3017">
        <v>21</v>
      </c>
      <c r="I3017">
        <v>9</v>
      </c>
      <c r="J3017">
        <v>900</v>
      </c>
      <c r="K3017">
        <v>6500</v>
      </c>
      <c r="L3017">
        <v>0.5</v>
      </c>
      <c r="M3017">
        <v>0.5</v>
      </c>
      <c r="N3017">
        <v>0</v>
      </c>
      <c r="O3017">
        <v>0</v>
      </c>
      <c r="P3017">
        <v>0</v>
      </c>
      <c r="Q3017">
        <v>0</v>
      </c>
      <c r="R3017">
        <v>0</v>
      </c>
      <c r="S3017">
        <v>0</v>
      </c>
      <c r="T3017">
        <v>900582</v>
      </c>
      <c r="U3017">
        <v>71276</v>
      </c>
      <c r="V3017">
        <v>70083</v>
      </c>
      <c r="W3017" t="s">
        <v>12631</v>
      </c>
      <c r="X3017" t="s">
        <v>13887</v>
      </c>
      <c r="Y3017">
        <v>0</v>
      </c>
      <c r="Z3017">
        <v>1549</v>
      </c>
    </row>
    <row r="3018" spans="1:26" x14ac:dyDescent="0.25">
      <c r="A3018">
        <v>306519</v>
      </c>
      <c r="B3018">
        <v>202501</v>
      </c>
      <c r="C3018">
        <v>1</v>
      </c>
      <c r="D3018" t="s">
        <v>13941</v>
      </c>
      <c r="E3018">
        <v>4</v>
      </c>
      <c r="F3018">
        <v>916</v>
      </c>
      <c r="G3018">
        <v>200</v>
      </c>
      <c r="H3018">
        <v>24</v>
      </c>
      <c r="I3018">
        <v>12</v>
      </c>
      <c r="J3018">
        <v>0</v>
      </c>
      <c r="K3018">
        <v>0</v>
      </c>
      <c r="L3018">
        <v>0</v>
      </c>
      <c r="M3018">
        <v>0</v>
      </c>
      <c r="N3018">
        <v>0</v>
      </c>
      <c r="O3018">
        <v>0</v>
      </c>
      <c r="P3018">
        <v>0</v>
      </c>
      <c r="Q3018">
        <v>0</v>
      </c>
      <c r="R3018">
        <v>0</v>
      </c>
      <c r="S3018">
        <v>0</v>
      </c>
      <c r="T3018">
        <v>900582</v>
      </c>
      <c r="U3018">
        <v>71276</v>
      </c>
      <c r="V3018">
        <v>70083</v>
      </c>
      <c r="W3018" t="s">
        <v>12631</v>
      </c>
      <c r="X3018" t="s">
        <v>13887</v>
      </c>
      <c r="Y3018">
        <v>0</v>
      </c>
      <c r="Z3018">
        <v>0</v>
      </c>
    </row>
    <row r="3019" spans="1:26" x14ac:dyDescent="0.25">
      <c r="A3019">
        <v>306519</v>
      </c>
      <c r="B3019">
        <v>202501</v>
      </c>
      <c r="C3019">
        <v>2</v>
      </c>
      <c r="D3019" t="s">
        <v>13941</v>
      </c>
      <c r="E3019">
        <v>4</v>
      </c>
      <c r="F3019">
        <v>916</v>
      </c>
      <c r="G3019">
        <v>200</v>
      </c>
      <c r="H3019">
        <v>24</v>
      </c>
      <c r="I3019">
        <v>12</v>
      </c>
      <c r="J3019">
        <v>0</v>
      </c>
      <c r="K3019">
        <v>0</v>
      </c>
      <c r="L3019">
        <v>0</v>
      </c>
      <c r="M3019">
        <v>0</v>
      </c>
      <c r="N3019">
        <v>0</v>
      </c>
      <c r="O3019">
        <v>0</v>
      </c>
      <c r="P3019">
        <v>0</v>
      </c>
      <c r="Q3019">
        <v>0</v>
      </c>
      <c r="R3019">
        <v>0</v>
      </c>
      <c r="S3019">
        <v>0</v>
      </c>
      <c r="T3019">
        <v>900582</v>
      </c>
      <c r="U3019">
        <v>71276</v>
      </c>
      <c r="V3019">
        <v>70083</v>
      </c>
      <c r="W3019" t="s">
        <v>12631</v>
      </c>
      <c r="X3019" t="s">
        <v>13887</v>
      </c>
      <c r="Y3019">
        <v>0</v>
      </c>
      <c r="Z3019">
        <v>0</v>
      </c>
    </row>
    <row r="3020" spans="1:26" x14ac:dyDescent="0.25">
      <c r="A3020">
        <v>700211</v>
      </c>
      <c r="B3020">
        <v>202501</v>
      </c>
      <c r="C3020">
        <v>1</v>
      </c>
      <c r="D3020" t="s">
        <v>13816</v>
      </c>
      <c r="E3020">
        <v>3</v>
      </c>
      <c r="F3020">
        <v>123</v>
      </c>
      <c r="G3020">
        <v>27</v>
      </c>
      <c r="H3020">
        <v>5</v>
      </c>
      <c r="I3020">
        <v>0</v>
      </c>
      <c r="J3020">
        <v>0</v>
      </c>
      <c r="K3020">
        <v>0</v>
      </c>
      <c r="L3020">
        <v>0</v>
      </c>
      <c r="M3020">
        <v>0</v>
      </c>
      <c r="N3020">
        <v>0</v>
      </c>
      <c r="O3020">
        <v>0</v>
      </c>
      <c r="P3020">
        <v>0</v>
      </c>
      <c r="Q3020">
        <v>0</v>
      </c>
      <c r="R3020">
        <v>0</v>
      </c>
      <c r="S3020">
        <v>0</v>
      </c>
      <c r="T3020">
        <v>900582</v>
      </c>
      <c r="U3020">
        <v>71129</v>
      </c>
      <c r="V3020">
        <v>700211</v>
      </c>
      <c r="W3020" t="s">
        <v>13890</v>
      </c>
      <c r="X3020" t="s">
        <v>13887</v>
      </c>
      <c r="Y3020">
        <v>0</v>
      </c>
      <c r="Z3020">
        <v>0</v>
      </c>
    </row>
    <row r="3021" spans="1:26" x14ac:dyDescent="0.25">
      <c r="A3021">
        <v>700211</v>
      </c>
      <c r="B3021">
        <v>202501</v>
      </c>
      <c r="C3021">
        <v>2</v>
      </c>
      <c r="D3021" t="s">
        <v>13816</v>
      </c>
      <c r="E3021">
        <v>3</v>
      </c>
      <c r="F3021">
        <v>123</v>
      </c>
      <c r="G3021">
        <v>27</v>
      </c>
      <c r="H3021">
        <v>5</v>
      </c>
      <c r="I3021">
        <v>0</v>
      </c>
      <c r="J3021">
        <v>0</v>
      </c>
      <c r="K3021">
        <v>0</v>
      </c>
      <c r="L3021">
        <v>0</v>
      </c>
      <c r="M3021">
        <v>0</v>
      </c>
      <c r="N3021">
        <v>0</v>
      </c>
      <c r="O3021">
        <v>0</v>
      </c>
      <c r="P3021">
        <v>0</v>
      </c>
      <c r="Q3021">
        <v>0</v>
      </c>
      <c r="R3021">
        <v>0</v>
      </c>
      <c r="S3021">
        <v>0</v>
      </c>
      <c r="T3021">
        <v>900582</v>
      </c>
      <c r="U3021">
        <v>71129</v>
      </c>
      <c r="V3021">
        <v>700211</v>
      </c>
      <c r="W3021" t="s">
        <v>13890</v>
      </c>
      <c r="X3021" t="s">
        <v>13887</v>
      </c>
      <c r="Y3021">
        <v>0</v>
      </c>
      <c r="Z3021">
        <v>0</v>
      </c>
    </row>
    <row r="3022" spans="1:26" x14ac:dyDescent="0.25">
      <c r="A3022">
        <v>700253</v>
      </c>
      <c r="B3022">
        <v>202501</v>
      </c>
      <c r="C3022">
        <v>1</v>
      </c>
      <c r="D3022" t="s">
        <v>13817</v>
      </c>
      <c r="E3022">
        <v>3</v>
      </c>
      <c r="F3022">
        <v>123</v>
      </c>
      <c r="G3022">
        <v>35</v>
      </c>
      <c r="H3022">
        <v>4</v>
      </c>
      <c r="I3022">
        <v>0</v>
      </c>
      <c r="J3022">
        <v>0</v>
      </c>
      <c r="K3022">
        <v>0</v>
      </c>
      <c r="L3022">
        <v>0</v>
      </c>
      <c r="M3022">
        <v>0</v>
      </c>
      <c r="N3022">
        <v>0</v>
      </c>
      <c r="O3022">
        <v>0</v>
      </c>
      <c r="P3022">
        <v>0</v>
      </c>
      <c r="Q3022">
        <v>0</v>
      </c>
      <c r="R3022">
        <v>0</v>
      </c>
      <c r="S3022">
        <v>0</v>
      </c>
      <c r="T3022">
        <v>71251</v>
      </c>
      <c r="U3022">
        <v>71252</v>
      </c>
      <c r="V3022">
        <v>700253</v>
      </c>
      <c r="W3022" t="s">
        <v>12592</v>
      </c>
      <c r="X3022" t="s">
        <v>13885</v>
      </c>
      <c r="Y3022">
        <v>0</v>
      </c>
      <c r="Z3022">
        <v>0</v>
      </c>
    </row>
    <row r="3023" spans="1:26" x14ac:dyDescent="0.25">
      <c r="A3023">
        <v>700253</v>
      </c>
      <c r="B3023">
        <v>202501</v>
      </c>
      <c r="C3023">
        <v>2</v>
      </c>
      <c r="D3023" t="s">
        <v>13817</v>
      </c>
      <c r="E3023">
        <v>3</v>
      </c>
      <c r="F3023">
        <v>123</v>
      </c>
      <c r="G3023">
        <v>35</v>
      </c>
      <c r="H3023">
        <v>4</v>
      </c>
      <c r="I3023">
        <v>0</v>
      </c>
      <c r="J3023">
        <v>0</v>
      </c>
      <c r="K3023">
        <v>0</v>
      </c>
      <c r="L3023">
        <v>0</v>
      </c>
      <c r="M3023">
        <v>0</v>
      </c>
      <c r="N3023">
        <v>0</v>
      </c>
      <c r="O3023">
        <v>0</v>
      </c>
      <c r="P3023">
        <v>0</v>
      </c>
      <c r="Q3023">
        <v>0</v>
      </c>
      <c r="R3023">
        <v>0</v>
      </c>
      <c r="S3023">
        <v>0</v>
      </c>
      <c r="T3023">
        <v>71251</v>
      </c>
      <c r="U3023">
        <v>71252</v>
      </c>
      <c r="V3023">
        <v>700253</v>
      </c>
      <c r="W3023" t="s">
        <v>12592</v>
      </c>
      <c r="X3023" t="s">
        <v>13885</v>
      </c>
      <c r="Y3023">
        <v>0</v>
      </c>
      <c r="Z3023">
        <v>0</v>
      </c>
    </row>
    <row r="3024" spans="1:26" x14ac:dyDescent="0.25">
      <c r="A3024">
        <v>700258</v>
      </c>
      <c r="B3024">
        <v>202501</v>
      </c>
      <c r="C3024">
        <v>1</v>
      </c>
      <c r="D3024" t="s">
        <v>13942</v>
      </c>
      <c r="E3024">
        <v>3</v>
      </c>
      <c r="F3024">
        <v>89</v>
      </c>
      <c r="G3024">
        <v>29</v>
      </c>
      <c r="H3024">
        <v>2</v>
      </c>
      <c r="I3024">
        <v>0</v>
      </c>
      <c r="J3024">
        <v>40727</v>
      </c>
      <c r="K3024">
        <v>77785</v>
      </c>
      <c r="L3024">
        <v>36.5</v>
      </c>
      <c r="M3024">
        <v>10.5</v>
      </c>
      <c r="N3024">
        <v>17</v>
      </c>
      <c r="O3024">
        <v>4</v>
      </c>
      <c r="P3024">
        <v>1.5</v>
      </c>
      <c r="Q3024">
        <v>2.5</v>
      </c>
      <c r="R3024">
        <v>1</v>
      </c>
      <c r="S3024">
        <v>0</v>
      </c>
      <c r="T3024">
        <v>71251</v>
      </c>
      <c r="U3024">
        <v>71252</v>
      </c>
      <c r="V3024">
        <v>700258</v>
      </c>
      <c r="W3024" t="s">
        <v>12592</v>
      </c>
      <c r="X3024" t="s">
        <v>13885</v>
      </c>
      <c r="Y3024">
        <v>41915</v>
      </c>
      <c r="Z3024">
        <v>60021</v>
      </c>
    </row>
    <row r="3025" spans="1:26" x14ac:dyDescent="0.25">
      <c r="A3025">
        <v>700258</v>
      </c>
      <c r="B3025">
        <v>202501</v>
      </c>
      <c r="C3025">
        <v>2</v>
      </c>
      <c r="D3025" t="s">
        <v>13942</v>
      </c>
      <c r="E3025">
        <v>3</v>
      </c>
      <c r="F3025">
        <v>89</v>
      </c>
      <c r="G3025">
        <v>29</v>
      </c>
      <c r="H3025">
        <v>2</v>
      </c>
      <c r="I3025">
        <v>0</v>
      </c>
      <c r="J3025">
        <v>40727</v>
      </c>
      <c r="K3025">
        <v>77785</v>
      </c>
      <c r="L3025">
        <v>36.5</v>
      </c>
      <c r="M3025">
        <v>10.5</v>
      </c>
      <c r="N3025">
        <v>17</v>
      </c>
      <c r="O3025">
        <v>4</v>
      </c>
      <c r="P3025">
        <v>1.5</v>
      </c>
      <c r="Q3025">
        <v>2.5</v>
      </c>
      <c r="R3025">
        <v>1</v>
      </c>
      <c r="S3025">
        <v>0</v>
      </c>
      <c r="T3025">
        <v>71251</v>
      </c>
      <c r="U3025">
        <v>71252</v>
      </c>
      <c r="V3025">
        <v>700258</v>
      </c>
      <c r="W3025" t="s">
        <v>12592</v>
      </c>
      <c r="X3025" t="s">
        <v>13885</v>
      </c>
      <c r="Y3025">
        <v>41915</v>
      </c>
      <c r="Z3025">
        <v>60021</v>
      </c>
    </row>
    <row r="3026" spans="1:26" x14ac:dyDescent="0.25">
      <c r="A3026">
        <v>700266</v>
      </c>
      <c r="B3026">
        <v>202501</v>
      </c>
      <c r="C3026">
        <v>1</v>
      </c>
      <c r="D3026" t="s">
        <v>13818</v>
      </c>
      <c r="E3026">
        <v>3</v>
      </c>
      <c r="F3026">
        <v>123</v>
      </c>
      <c r="G3026">
        <v>35</v>
      </c>
      <c r="H3026">
        <v>5</v>
      </c>
      <c r="I3026">
        <v>0</v>
      </c>
      <c r="J3026">
        <v>0</v>
      </c>
      <c r="K3026">
        <v>0</v>
      </c>
      <c r="L3026">
        <v>0</v>
      </c>
      <c r="M3026">
        <v>0</v>
      </c>
      <c r="N3026">
        <v>0</v>
      </c>
      <c r="O3026">
        <v>0</v>
      </c>
      <c r="P3026">
        <v>0</v>
      </c>
      <c r="Q3026">
        <v>0</v>
      </c>
      <c r="R3026">
        <v>0</v>
      </c>
      <c r="S3026">
        <v>0</v>
      </c>
      <c r="T3026">
        <v>71251</v>
      </c>
      <c r="U3026">
        <v>70930</v>
      </c>
      <c r="V3026">
        <v>700266</v>
      </c>
      <c r="W3026" t="s">
        <v>12618</v>
      </c>
      <c r="X3026" t="s">
        <v>13885</v>
      </c>
      <c r="Y3026">
        <v>0</v>
      </c>
      <c r="Z3026">
        <v>0</v>
      </c>
    </row>
    <row r="3027" spans="1:26" x14ac:dyDescent="0.25">
      <c r="A3027">
        <v>700266</v>
      </c>
      <c r="B3027">
        <v>202501</v>
      </c>
      <c r="C3027">
        <v>2</v>
      </c>
      <c r="D3027" t="s">
        <v>13818</v>
      </c>
      <c r="E3027">
        <v>3</v>
      </c>
      <c r="F3027">
        <v>123</v>
      </c>
      <c r="G3027">
        <v>35</v>
      </c>
      <c r="H3027">
        <v>5</v>
      </c>
      <c r="I3027">
        <v>0</v>
      </c>
      <c r="J3027">
        <v>0</v>
      </c>
      <c r="K3027">
        <v>0</v>
      </c>
      <c r="L3027">
        <v>0</v>
      </c>
      <c r="M3027">
        <v>0</v>
      </c>
      <c r="N3027">
        <v>0</v>
      </c>
      <c r="O3027">
        <v>0</v>
      </c>
      <c r="P3027">
        <v>0</v>
      </c>
      <c r="Q3027">
        <v>0</v>
      </c>
      <c r="R3027">
        <v>0</v>
      </c>
      <c r="S3027">
        <v>0</v>
      </c>
      <c r="T3027">
        <v>71251</v>
      </c>
      <c r="U3027">
        <v>70930</v>
      </c>
      <c r="V3027">
        <v>700266</v>
      </c>
      <c r="W3027" t="s">
        <v>12618</v>
      </c>
      <c r="X3027" t="s">
        <v>13885</v>
      </c>
      <c r="Y3027">
        <v>0</v>
      </c>
      <c r="Z3027">
        <v>0</v>
      </c>
    </row>
    <row r="3028" spans="1:26" x14ac:dyDescent="0.25">
      <c r="A3028">
        <v>900017</v>
      </c>
      <c r="B3028">
        <v>202501</v>
      </c>
      <c r="C3028">
        <v>1</v>
      </c>
      <c r="D3028" t="s">
        <v>12651</v>
      </c>
      <c r="E3028">
        <v>4</v>
      </c>
      <c r="F3028">
        <v>916</v>
      </c>
      <c r="G3028">
        <v>230</v>
      </c>
      <c r="H3028">
        <v>26</v>
      </c>
      <c r="I3028">
        <v>8</v>
      </c>
      <c r="J3028">
        <v>0</v>
      </c>
      <c r="K3028">
        <v>0</v>
      </c>
      <c r="L3028">
        <v>0</v>
      </c>
      <c r="M3028">
        <v>0</v>
      </c>
      <c r="N3028">
        <v>0</v>
      </c>
      <c r="O3028">
        <v>0</v>
      </c>
      <c r="P3028">
        <v>0</v>
      </c>
      <c r="Q3028">
        <v>0</v>
      </c>
      <c r="R3028">
        <v>0</v>
      </c>
      <c r="S3028">
        <v>0</v>
      </c>
      <c r="T3028">
        <v>71030</v>
      </c>
      <c r="U3028">
        <v>71054</v>
      </c>
      <c r="V3028">
        <v>70427</v>
      </c>
      <c r="W3028" t="s">
        <v>12599</v>
      </c>
      <c r="X3028" t="s">
        <v>12595</v>
      </c>
      <c r="Y3028">
        <v>0</v>
      </c>
      <c r="Z3028">
        <v>0</v>
      </c>
    </row>
    <row r="3029" spans="1:26" x14ac:dyDescent="0.25">
      <c r="A3029">
        <v>900017</v>
      </c>
      <c r="B3029">
        <v>202501</v>
      </c>
      <c r="C3029">
        <v>2</v>
      </c>
      <c r="D3029" t="s">
        <v>12651</v>
      </c>
      <c r="E3029">
        <v>4</v>
      </c>
      <c r="F3029">
        <v>916</v>
      </c>
      <c r="G3029">
        <v>230</v>
      </c>
      <c r="H3029">
        <v>26</v>
      </c>
      <c r="I3029">
        <v>8</v>
      </c>
      <c r="J3029">
        <v>0</v>
      </c>
      <c r="K3029">
        <v>0</v>
      </c>
      <c r="L3029">
        <v>0</v>
      </c>
      <c r="M3029">
        <v>0</v>
      </c>
      <c r="N3029">
        <v>0</v>
      </c>
      <c r="O3029">
        <v>0</v>
      </c>
      <c r="P3029">
        <v>0</v>
      </c>
      <c r="Q3029">
        <v>0</v>
      </c>
      <c r="R3029">
        <v>0</v>
      </c>
      <c r="S3029">
        <v>0</v>
      </c>
      <c r="T3029">
        <v>71030</v>
      </c>
      <c r="U3029">
        <v>71054</v>
      </c>
      <c r="V3029">
        <v>70427</v>
      </c>
      <c r="W3029" t="s">
        <v>12599</v>
      </c>
      <c r="X3029" t="s">
        <v>12595</v>
      </c>
      <c r="Y3029">
        <v>0</v>
      </c>
      <c r="Z3029">
        <v>0</v>
      </c>
    </row>
    <row r="3030" spans="1:26" x14ac:dyDescent="0.25">
      <c r="A3030">
        <v>900018</v>
      </c>
      <c r="B3030">
        <v>202501</v>
      </c>
      <c r="C3030">
        <v>1</v>
      </c>
      <c r="D3030" t="s">
        <v>12651</v>
      </c>
      <c r="E3030">
        <v>4</v>
      </c>
      <c r="F3030">
        <v>916</v>
      </c>
      <c r="G3030">
        <v>230</v>
      </c>
      <c r="H3030">
        <v>26</v>
      </c>
      <c r="I3030">
        <v>7</v>
      </c>
      <c r="J3030">
        <v>0</v>
      </c>
      <c r="K3030">
        <v>0</v>
      </c>
      <c r="L3030">
        <v>0</v>
      </c>
      <c r="M3030">
        <v>0</v>
      </c>
      <c r="N3030">
        <v>0</v>
      </c>
      <c r="O3030">
        <v>0</v>
      </c>
      <c r="P3030">
        <v>0</v>
      </c>
      <c r="Q3030">
        <v>0</v>
      </c>
      <c r="R3030">
        <v>0</v>
      </c>
      <c r="S3030">
        <v>0</v>
      </c>
      <c r="T3030">
        <v>71030</v>
      </c>
      <c r="U3030">
        <v>71054</v>
      </c>
      <c r="V3030">
        <v>71056</v>
      </c>
      <c r="W3030" t="s">
        <v>12599</v>
      </c>
      <c r="X3030" t="s">
        <v>12595</v>
      </c>
      <c r="Y3030">
        <v>0</v>
      </c>
      <c r="Z3030">
        <v>0</v>
      </c>
    </row>
    <row r="3031" spans="1:26" x14ac:dyDescent="0.25">
      <c r="A3031">
        <v>900018</v>
      </c>
      <c r="B3031">
        <v>202501</v>
      </c>
      <c r="C3031">
        <v>2</v>
      </c>
      <c r="D3031" t="s">
        <v>12651</v>
      </c>
      <c r="E3031">
        <v>4</v>
      </c>
      <c r="F3031">
        <v>916</v>
      </c>
      <c r="G3031">
        <v>230</v>
      </c>
      <c r="H3031">
        <v>26</v>
      </c>
      <c r="I3031">
        <v>7</v>
      </c>
      <c r="J3031">
        <v>0</v>
      </c>
      <c r="K3031">
        <v>0</v>
      </c>
      <c r="L3031">
        <v>0</v>
      </c>
      <c r="M3031">
        <v>0</v>
      </c>
      <c r="N3031">
        <v>0</v>
      </c>
      <c r="O3031">
        <v>0</v>
      </c>
      <c r="P3031">
        <v>0</v>
      </c>
      <c r="Q3031">
        <v>0</v>
      </c>
      <c r="R3031">
        <v>0</v>
      </c>
      <c r="S3031">
        <v>0</v>
      </c>
      <c r="T3031">
        <v>71030</v>
      </c>
      <c r="U3031">
        <v>71054</v>
      </c>
      <c r="V3031">
        <v>71056</v>
      </c>
      <c r="W3031" t="s">
        <v>12599</v>
      </c>
      <c r="X3031" t="s">
        <v>12595</v>
      </c>
      <c r="Y3031">
        <v>0</v>
      </c>
      <c r="Z3031">
        <v>0</v>
      </c>
    </row>
    <row r="3032" spans="1:26" x14ac:dyDescent="0.25">
      <c r="A3032">
        <v>900019</v>
      </c>
      <c r="B3032">
        <v>202501</v>
      </c>
      <c r="C3032">
        <v>1</v>
      </c>
      <c r="D3032" t="s">
        <v>12651</v>
      </c>
      <c r="E3032">
        <v>4</v>
      </c>
      <c r="F3032">
        <v>916</v>
      </c>
      <c r="G3032">
        <v>230</v>
      </c>
      <c r="H3032">
        <v>20</v>
      </c>
      <c r="I3032">
        <v>7</v>
      </c>
      <c r="J3032">
        <v>0</v>
      </c>
      <c r="K3032">
        <v>0</v>
      </c>
      <c r="L3032">
        <v>0</v>
      </c>
      <c r="M3032">
        <v>0</v>
      </c>
      <c r="N3032">
        <v>0</v>
      </c>
      <c r="O3032">
        <v>0</v>
      </c>
      <c r="P3032">
        <v>0</v>
      </c>
      <c r="Q3032">
        <v>0</v>
      </c>
      <c r="R3032">
        <v>0</v>
      </c>
      <c r="S3032">
        <v>0</v>
      </c>
      <c r="T3032">
        <v>71030</v>
      </c>
      <c r="U3032">
        <v>71510</v>
      </c>
      <c r="V3032">
        <v>71120</v>
      </c>
      <c r="W3032" t="s">
        <v>12607</v>
      </c>
      <c r="X3032" t="s">
        <v>12595</v>
      </c>
      <c r="Y3032">
        <v>0</v>
      </c>
      <c r="Z3032">
        <v>0</v>
      </c>
    </row>
    <row r="3033" spans="1:26" x14ac:dyDescent="0.25">
      <c r="A3033">
        <v>900019</v>
      </c>
      <c r="B3033">
        <v>202501</v>
      </c>
      <c r="C3033">
        <v>2</v>
      </c>
      <c r="D3033" t="s">
        <v>12651</v>
      </c>
      <c r="E3033">
        <v>4</v>
      </c>
      <c r="F3033">
        <v>916</v>
      </c>
      <c r="G3033">
        <v>230</v>
      </c>
      <c r="H3033">
        <v>20</v>
      </c>
      <c r="I3033">
        <v>7</v>
      </c>
      <c r="J3033">
        <v>0</v>
      </c>
      <c r="K3033">
        <v>0</v>
      </c>
      <c r="L3033">
        <v>0</v>
      </c>
      <c r="M3033">
        <v>0</v>
      </c>
      <c r="N3033">
        <v>0</v>
      </c>
      <c r="O3033">
        <v>0</v>
      </c>
      <c r="P3033">
        <v>0</v>
      </c>
      <c r="Q3033">
        <v>0</v>
      </c>
      <c r="R3033">
        <v>0</v>
      </c>
      <c r="S3033">
        <v>0</v>
      </c>
      <c r="T3033">
        <v>71030</v>
      </c>
      <c r="U3033">
        <v>71510</v>
      </c>
      <c r="V3033">
        <v>71120</v>
      </c>
      <c r="W3033" t="s">
        <v>12607</v>
      </c>
      <c r="X3033" t="s">
        <v>12595</v>
      </c>
      <c r="Y3033">
        <v>0</v>
      </c>
      <c r="Z3033">
        <v>0</v>
      </c>
    </row>
    <row r="3034" spans="1:26" x14ac:dyDescent="0.25">
      <c r="A3034">
        <v>900020</v>
      </c>
      <c r="B3034">
        <v>202501</v>
      </c>
      <c r="C3034">
        <v>1</v>
      </c>
      <c r="D3034" t="s">
        <v>12651</v>
      </c>
      <c r="E3034">
        <v>4</v>
      </c>
      <c r="F3034">
        <v>916</v>
      </c>
      <c r="G3034">
        <v>230</v>
      </c>
      <c r="H3034">
        <v>20</v>
      </c>
      <c r="I3034">
        <v>7</v>
      </c>
      <c r="J3034">
        <v>0</v>
      </c>
      <c r="K3034">
        <v>0</v>
      </c>
      <c r="L3034">
        <v>0</v>
      </c>
      <c r="M3034">
        <v>0</v>
      </c>
      <c r="N3034">
        <v>0</v>
      </c>
      <c r="O3034">
        <v>0</v>
      </c>
      <c r="P3034">
        <v>0</v>
      </c>
      <c r="Q3034">
        <v>0</v>
      </c>
      <c r="R3034">
        <v>0</v>
      </c>
      <c r="S3034">
        <v>0</v>
      </c>
      <c r="T3034">
        <v>71030</v>
      </c>
      <c r="U3034">
        <v>71510</v>
      </c>
      <c r="V3034">
        <v>71120</v>
      </c>
      <c r="W3034" t="s">
        <v>12607</v>
      </c>
      <c r="X3034" t="s">
        <v>12595</v>
      </c>
      <c r="Y3034">
        <v>0</v>
      </c>
      <c r="Z3034">
        <v>0</v>
      </c>
    </row>
    <row r="3035" spans="1:26" x14ac:dyDescent="0.25">
      <c r="A3035">
        <v>900020</v>
      </c>
      <c r="B3035">
        <v>202501</v>
      </c>
      <c r="C3035">
        <v>2</v>
      </c>
      <c r="D3035" t="s">
        <v>12651</v>
      </c>
      <c r="E3035">
        <v>4</v>
      </c>
      <c r="F3035">
        <v>916</v>
      </c>
      <c r="G3035">
        <v>230</v>
      </c>
      <c r="H3035">
        <v>20</v>
      </c>
      <c r="I3035">
        <v>7</v>
      </c>
      <c r="J3035">
        <v>0</v>
      </c>
      <c r="K3035">
        <v>0</v>
      </c>
      <c r="L3035">
        <v>0</v>
      </c>
      <c r="M3035">
        <v>0</v>
      </c>
      <c r="N3035">
        <v>0</v>
      </c>
      <c r="O3035">
        <v>0</v>
      </c>
      <c r="P3035">
        <v>0</v>
      </c>
      <c r="Q3035">
        <v>0</v>
      </c>
      <c r="R3035">
        <v>0</v>
      </c>
      <c r="S3035">
        <v>0</v>
      </c>
      <c r="T3035">
        <v>71030</v>
      </c>
      <c r="U3035">
        <v>71510</v>
      </c>
      <c r="V3035">
        <v>71120</v>
      </c>
      <c r="W3035" t="s">
        <v>12607</v>
      </c>
      <c r="X3035" t="s">
        <v>12595</v>
      </c>
      <c r="Y3035">
        <v>0</v>
      </c>
      <c r="Z3035">
        <v>0</v>
      </c>
    </row>
    <row r="3036" spans="1:26" x14ac:dyDescent="0.25">
      <c r="A3036">
        <v>900412</v>
      </c>
      <c r="B3036">
        <v>202501</v>
      </c>
      <c r="C3036">
        <v>1</v>
      </c>
      <c r="D3036" t="s">
        <v>12651</v>
      </c>
      <c r="E3036">
        <v>4</v>
      </c>
      <c r="F3036">
        <v>916</v>
      </c>
      <c r="G3036">
        <v>228</v>
      </c>
      <c r="H3036">
        <v>16</v>
      </c>
      <c r="I3036">
        <v>5</v>
      </c>
      <c r="J3036">
        <v>0</v>
      </c>
      <c r="K3036">
        <v>0</v>
      </c>
      <c r="L3036">
        <v>0</v>
      </c>
      <c r="M3036">
        <v>0</v>
      </c>
      <c r="N3036">
        <v>0</v>
      </c>
      <c r="O3036">
        <v>0</v>
      </c>
      <c r="P3036">
        <v>0</v>
      </c>
      <c r="Q3036">
        <v>0</v>
      </c>
      <c r="R3036">
        <v>0</v>
      </c>
      <c r="S3036">
        <v>0</v>
      </c>
      <c r="T3036">
        <v>71590</v>
      </c>
      <c r="U3036">
        <v>71602</v>
      </c>
      <c r="V3036">
        <v>71220</v>
      </c>
      <c r="W3036" t="s">
        <v>5222</v>
      </c>
      <c r="X3036" t="s">
        <v>12590</v>
      </c>
      <c r="Y3036">
        <v>0</v>
      </c>
      <c r="Z3036">
        <v>0</v>
      </c>
    </row>
    <row r="3037" spans="1:26" x14ac:dyDescent="0.25">
      <c r="A3037">
        <v>900412</v>
      </c>
      <c r="B3037">
        <v>202501</v>
      </c>
      <c r="C3037">
        <v>2</v>
      </c>
      <c r="D3037" t="s">
        <v>12651</v>
      </c>
      <c r="E3037">
        <v>4</v>
      </c>
      <c r="F3037">
        <v>916</v>
      </c>
      <c r="G3037">
        <v>228</v>
      </c>
      <c r="H3037">
        <v>16</v>
      </c>
      <c r="I3037">
        <v>5</v>
      </c>
      <c r="J3037">
        <v>0</v>
      </c>
      <c r="K3037">
        <v>0</v>
      </c>
      <c r="L3037">
        <v>0</v>
      </c>
      <c r="M3037">
        <v>0</v>
      </c>
      <c r="N3037">
        <v>0</v>
      </c>
      <c r="O3037">
        <v>0</v>
      </c>
      <c r="P3037">
        <v>0</v>
      </c>
      <c r="Q3037">
        <v>0</v>
      </c>
      <c r="R3037">
        <v>0</v>
      </c>
      <c r="S3037">
        <v>0</v>
      </c>
      <c r="T3037">
        <v>71590</v>
      </c>
      <c r="U3037">
        <v>71602</v>
      </c>
      <c r="V3037">
        <v>71220</v>
      </c>
      <c r="W3037" t="s">
        <v>5222</v>
      </c>
      <c r="X3037" t="s">
        <v>12590</v>
      </c>
      <c r="Y3037">
        <v>0</v>
      </c>
      <c r="Z3037">
        <v>0</v>
      </c>
    </row>
    <row r="3038" spans="1:26" x14ac:dyDescent="0.25">
      <c r="A3038">
        <v>900413</v>
      </c>
      <c r="B3038">
        <v>202501</v>
      </c>
      <c r="C3038">
        <v>1</v>
      </c>
      <c r="D3038" t="s">
        <v>12651</v>
      </c>
      <c r="E3038">
        <v>4</v>
      </c>
      <c r="F3038">
        <v>916</v>
      </c>
      <c r="G3038">
        <v>228</v>
      </c>
      <c r="H3038">
        <v>16</v>
      </c>
      <c r="I3038">
        <v>8</v>
      </c>
      <c r="J3038">
        <v>0</v>
      </c>
      <c r="K3038">
        <v>0</v>
      </c>
      <c r="L3038">
        <v>0</v>
      </c>
      <c r="M3038">
        <v>0</v>
      </c>
      <c r="N3038">
        <v>0</v>
      </c>
      <c r="O3038">
        <v>0</v>
      </c>
      <c r="P3038">
        <v>0</v>
      </c>
      <c r="Q3038">
        <v>0</v>
      </c>
      <c r="R3038">
        <v>0</v>
      </c>
      <c r="S3038">
        <v>0</v>
      </c>
      <c r="T3038">
        <v>71590</v>
      </c>
      <c r="U3038">
        <v>71602</v>
      </c>
      <c r="V3038">
        <v>71444</v>
      </c>
      <c r="W3038" t="s">
        <v>5222</v>
      </c>
      <c r="X3038" t="s">
        <v>12590</v>
      </c>
      <c r="Y3038">
        <v>0</v>
      </c>
      <c r="Z3038">
        <v>0</v>
      </c>
    </row>
    <row r="3039" spans="1:26" x14ac:dyDescent="0.25">
      <c r="A3039">
        <v>900413</v>
      </c>
      <c r="B3039">
        <v>202501</v>
      </c>
      <c r="C3039">
        <v>2</v>
      </c>
      <c r="D3039" t="s">
        <v>12651</v>
      </c>
      <c r="E3039">
        <v>4</v>
      </c>
      <c r="F3039">
        <v>916</v>
      </c>
      <c r="G3039">
        <v>228</v>
      </c>
      <c r="H3039">
        <v>16</v>
      </c>
      <c r="I3039">
        <v>8</v>
      </c>
      <c r="J3039">
        <v>0</v>
      </c>
      <c r="K3039">
        <v>0</v>
      </c>
      <c r="L3039">
        <v>0</v>
      </c>
      <c r="M3039">
        <v>0</v>
      </c>
      <c r="N3039">
        <v>0</v>
      </c>
      <c r="O3039">
        <v>0</v>
      </c>
      <c r="P3039">
        <v>0</v>
      </c>
      <c r="Q3039">
        <v>0</v>
      </c>
      <c r="R3039">
        <v>0</v>
      </c>
      <c r="S3039">
        <v>0</v>
      </c>
      <c r="T3039">
        <v>71590</v>
      </c>
      <c r="U3039">
        <v>71602</v>
      </c>
      <c r="V3039">
        <v>71444</v>
      </c>
      <c r="W3039" t="s">
        <v>5222</v>
      </c>
      <c r="X3039" t="s">
        <v>12590</v>
      </c>
      <c r="Y3039">
        <v>0</v>
      </c>
      <c r="Z3039">
        <v>0</v>
      </c>
    </row>
    <row r="3040" spans="1:26" x14ac:dyDescent="0.25">
      <c r="A3040">
        <v>900414</v>
      </c>
      <c r="B3040">
        <v>202501</v>
      </c>
      <c r="C3040">
        <v>1</v>
      </c>
      <c r="D3040" t="s">
        <v>12651</v>
      </c>
      <c r="E3040">
        <v>4</v>
      </c>
      <c r="F3040">
        <v>916</v>
      </c>
      <c r="G3040">
        <v>228</v>
      </c>
      <c r="H3040">
        <v>16</v>
      </c>
      <c r="I3040">
        <v>8</v>
      </c>
      <c r="J3040">
        <v>0</v>
      </c>
      <c r="K3040">
        <v>0</v>
      </c>
      <c r="L3040">
        <v>0</v>
      </c>
      <c r="M3040">
        <v>0</v>
      </c>
      <c r="N3040">
        <v>0</v>
      </c>
      <c r="O3040">
        <v>0</v>
      </c>
      <c r="P3040">
        <v>0</v>
      </c>
      <c r="Q3040">
        <v>0</v>
      </c>
      <c r="R3040">
        <v>0</v>
      </c>
      <c r="S3040">
        <v>0</v>
      </c>
      <c r="T3040">
        <v>71590</v>
      </c>
      <c r="U3040">
        <v>71602</v>
      </c>
      <c r="V3040">
        <v>71444</v>
      </c>
      <c r="W3040" t="s">
        <v>5222</v>
      </c>
      <c r="X3040" t="s">
        <v>12590</v>
      </c>
      <c r="Y3040">
        <v>0</v>
      </c>
      <c r="Z3040">
        <v>0</v>
      </c>
    </row>
    <row r="3041" spans="1:26" x14ac:dyDescent="0.25">
      <c r="A3041">
        <v>900414</v>
      </c>
      <c r="B3041">
        <v>202501</v>
      </c>
      <c r="C3041">
        <v>2</v>
      </c>
      <c r="D3041" t="s">
        <v>12651</v>
      </c>
      <c r="E3041">
        <v>4</v>
      </c>
      <c r="F3041">
        <v>916</v>
      </c>
      <c r="G3041">
        <v>228</v>
      </c>
      <c r="H3041">
        <v>16</v>
      </c>
      <c r="I3041">
        <v>8</v>
      </c>
      <c r="J3041">
        <v>0</v>
      </c>
      <c r="K3041">
        <v>0</v>
      </c>
      <c r="L3041">
        <v>0</v>
      </c>
      <c r="M3041">
        <v>0</v>
      </c>
      <c r="N3041">
        <v>0</v>
      </c>
      <c r="O3041">
        <v>0</v>
      </c>
      <c r="P3041">
        <v>0</v>
      </c>
      <c r="Q3041">
        <v>0</v>
      </c>
      <c r="R3041">
        <v>0</v>
      </c>
      <c r="S3041">
        <v>0</v>
      </c>
      <c r="T3041">
        <v>71590</v>
      </c>
      <c r="U3041">
        <v>71602</v>
      </c>
      <c r="V3041">
        <v>71444</v>
      </c>
      <c r="W3041" t="s">
        <v>5222</v>
      </c>
      <c r="X3041" t="s">
        <v>12590</v>
      </c>
      <c r="Y3041">
        <v>0</v>
      </c>
      <c r="Z3041">
        <v>0</v>
      </c>
    </row>
    <row r="3042" spans="1:26" x14ac:dyDescent="0.25">
      <c r="A3042">
        <v>900415</v>
      </c>
      <c r="B3042">
        <v>202501</v>
      </c>
      <c r="C3042">
        <v>1</v>
      </c>
      <c r="D3042" t="s">
        <v>12651</v>
      </c>
      <c r="E3042">
        <v>4</v>
      </c>
      <c r="F3042">
        <v>916</v>
      </c>
      <c r="G3042">
        <v>228</v>
      </c>
      <c r="H3042">
        <v>16</v>
      </c>
      <c r="I3042">
        <v>8</v>
      </c>
      <c r="J3042">
        <v>0</v>
      </c>
      <c r="K3042">
        <v>0</v>
      </c>
      <c r="L3042">
        <v>0</v>
      </c>
      <c r="M3042">
        <v>0</v>
      </c>
      <c r="N3042">
        <v>0</v>
      </c>
      <c r="O3042">
        <v>0</v>
      </c>
      <c r="P3042">
        <v>0</v>
      </c>
      <c r="Q3042">
        <v>0</v>
      </c>
      <c r="R3042">
        <v>0</v>
      </c>
      <c r="S3042">
        <v>0</v>
      </c>
      <c r="T3042">
        <v>71590</v>
      </c>
      <c r="U3042">
        <v>71602</v>
      </c>
      <c r="V3042">
        <v>71444</v>
      </c>
      <c r="W3042" t="s">
        <v>5222</v>
      </c>
      <c r="X3042" t="s">
        <v>12590</v>
      </c>
      <c r="Y3042">
        <v>0</v>
      </c>
      <c r="Z3042">
        <v>0</v>
      </c>
    </row>
    <row r="3043" spans="1:26" x14ac:dyDescent="0.25">
      <c r="A3043">
        <v>900415</v>
      </c>
      <c r="B3043">
        <v>202501</v>
      </c>
      <c r="C3043">
        <v>2</v>
      </c>
      <c r="D3043" t="s">
        <v>12651</v>
      </c>
      <c r="E3043">
        <v>4</v>
      </c>
      <c r="F3043">
        <v>916</v>
      </c>
      <c r="G3043">
        <v>228</v>
      </c>
      <c r="H3043">
        <v>16</v>
      </c>
      <c r="I3043">
        <v>8</v>
      </c>
      <c r="J3043">
        <v>0</v>
      </c>
      <c r="K3043">
        <v>0</v>
      </c>
      <c r="L3043">
        <v>0</v>
      </c>
      <c r="M3043">
        <v>0</v>
      </c>
      <c r="N3043">
        <v>0</v>
      </c>
      <c r="O3043">
        <v>0</v>
      </c>
      <c r="P3043">
        <v>0</v>
      </c>
      <c r="Q3043">
        <v>0</v>
      </c>
      <c r="R3043">
        <v>0</v>
      </c>
      <c r="S3043">
        <v>0</v>
      </c>
      <c r="T3043">
        <v>71590</v>
      </c>
      <c r="U3043">
        <v>71602</v>
      </c>
      <c r="V3043">
        <v>71444</v>
      </c>
      <c r="W3043" t="s">
        <v>5222</v>
      </c>
      <c r="X3043" t="s">
        <v>12590</v>
      </c>
      <c r="Y3043">
        <v>0</v>
      </c>
      <c r="Z3043">
        <v>0</v>
      </c>
    </row>
    <row r="3044" spans="1:26" x14ac:dyDescent="0.25">
      <c r="A3044">
        <v>900416</v>
      </c>
      <c r="B3044">
        <v>202501</v>
      </c>
      <c r="C3044">
        <v>1</v>
      </c>
      <c r="D3044" t="s">
        <v>12651</v>
      </c>
      <c r="E3044">
        <v>4</v>
      </c>
      <c r="F3044">
        <v>916</v>
      </c>
      <c r="G3044">
        <v>228</v>
      </c>
      <c r="H3044">
        <v>16</v>
      </c>
      <c r="I3044">
        <v>5</v>
      </c>
      <c r="J3044">
        <v>0</v>
      </c>
      <c r="K3044">
        <v>0</v>
      </c>
      <c r="L3044">
        <v>0</v>
      </c>
      <c r="M3044">
        <v>0</v>
      </c>
      <c r="N3044">
        <v>0</v>
      </c>
      <c r="O3044">
        <v>0</v>
      </c>
      <c r="P3044">
        <v>0</v>
      </c>
      <c r="Q3044">
        <v>0</v>
      </c>
      <c r="R3044">
        <v>0</v>
      </c>
      <c r="S3044">
        <v>0</v>
      </c>
      <c r="T3044">
        <v>71590</v>
      </c>
      <c r="U3044">
        <v>71602</v>
      </c>
      <c r="V3044">
        <v>71220</v>
      </c>
      <c r="W3044" t="s">
        <v>5222</v>
      </c>
      <c r="X3044" t="s">
        <v>12590</v>
      </c>
      <c r="Y3044">
        <v>0</v>
      </c>
      <c r="Z3044">
        <v>0</v>
      </c>
    </row>
    <row r="3045" spans="1:26" x14ac:dyDescent="0.25">
      <c r="A3045">
        <v>900416</v>
      </c>
      <c r="B3045">
        <v>202501</v>
      </c>
      <c r="C3045">
        <v>2</v>
      </c>
      <c r="D3045" t="s">
        <v>12651</v>
      </c>
      <c r="E3045">
        <v>4</v>
      </c>
      <c r="F3045">
        <v>916</v>
      </c>
      <c r="G3045">
        <v>228</v>
      </c>
      <c r="H3045">
        <v>16</v>
      </c>
      <c r="I3045">
        <v>5</v>
      </c>
      <c r="J3045">
        <v>0</v>
      </c>
      <c r="K3045">
        <v>0</v>
      </c>
      <c r="L3045">
        <v>0</v>
      </c>
      <c r="M3045">
        <v>0</v>
      </c>
      <c r="N3045">
        <v>0</v>
      </c>
      <c r="O3045">
        <v>0</v>
      </c>
      <c r="P3045">
        <v>0</v>
      </c>
      <c r="Q3045">
        <v>0</v>
      </c>
      <c r="R3045">
        <v>0</v>
      </c>
      <c r="S3045">
        <v>0</v>
      </c>
      <c r="T3045">
        <v>71590</v>
      </c>
      <c r="U3045">
        <v>71602</v>
      </c>
      <c r="V3045">
        <v>71220</v>
      </c>
      <c r="W3045" t="s">
        <v>5222</v>
      </c>
      <c r="X3045" t="s">
        <v>12590</v>
      </c>
      <c r="Y3045">
        <v>0</v>
      </c>
      <c r="Z3045">
        <v>0</v>
      </c>
    </row>
    <row r="3046" spans="1:26" x14ac:dyDescent="0.25">
      <c r="A3046">
        <v>990143</v>
      </c>
      <c r="B3046">
        <v>202501</v>
      </c>
      <c r="C3046">
        <v>1</v>
      </c>
      <c r="D3046" t="s">
        <v>12651</v>
      </c>
      <c r="E3046">
        <v>4</v>
      </c>
      <c r="F3046">
        <v>916</v>
      </c>
      <c r="G3046">
        <v>228</v>
      </c>
      <c r="H3046">
        <v>30</v>
      </c>
      <c r="I3046">
        <v>6</v>
      </c>
      <c r="J3046">
        <v>0</v>
      </c>
      <c r="K3046">
        <v>0</v>
      </c>
      <c r="L3046">
        <v>0</v>
      </c>
      <c r="M3046">
        <v>0</v>
      </c>
      <c r="N3046">
        <v>0</v>
      </c>
      <c r="O3046">
        <v>0</v>
      </c>
      <c r="P3046">
        <v>0</v>
      </c>
      <c r="Q3046">
        <v>0</v>
      </c>
      <c r="R3046">
        <v>0</v>
      </c>
      <c r="S3046">
        <v>0</v>
      </c>
      <c r="T3046">
        <v>71590</v>
      </c>
      <c r="U3046">
        <v>71050</v>
      </c>
      <c r="V3046">
        <v>71051</v>
      </c>
      <c r="W3046" t="s">
        <v>12605</v>
      </c>
      <c r="X3046" t="s">
        <v>12590</v>
      </c>
      <c r="Y3046">
        <v>0</v>
      </c>
      <c r="Z3046">
        <v>0</v>
      </c>
    </row>
    <row r="3047" spans="1:26" x14ac:dyDescent="0.25">
      <c r="A3047">
        <v>990143</v>
      </c>
      <c r="B3047">
        <v>202501</v>
      </c>
      <c r="C3047">
        <v>2</v>
      </c>
      <c r="D3047" t="s">
        <v>12651</v>
      </c>
      <c r="E3047">
        <v>4</v>
      </c>
      <c r="F3047">
        <v>916</v>
      </c>
      <c r="G3047">
        <v>228</v>
      </c>
      <c r="H3047">
        <v>30</v>
      </c>
      <c r="I3047">
        <v>6</v>
      </c>
      <c r="J3047">
        <v>0</v>
      </c>
      <c r="K3047">
        <v>0</v>
      </c>
      <c r="L3047">
        <v>0</v>
      </c>
      <c r="M3047">
        <v>0</v>
      </c>
      <c r="N3047">
        <v>0</v>
      </c>
      <c r="O3047">
        <v>0</v>
      </c>
      <c r="P3047">
        <v>0</v>
      </c>
      <c r="Q3047">
        <v>0</v>
      </c>
      <c r="R3047">
        <v>0</v>
      </c>
      <c r="S3047">
        <v>0</v>
      </c>
      <c r="T3047">
        <v>71590</v>
      </c>
      <c r="U3047">
        <v>71050</v>
      </c>
      <c r="V3047">
        <v>71051</v>
      </c>
      <c r="W3047" t="s">
        <v>12605</v>
      </c>
      <c r="X3047" t="s">
        <v>12590</v>
      </c>
      <c r="Y3047">
        <v>0</v>
      </c>
      <c r="Z3047">
        <v>0</v>
      </c>
    </row>
    <row r="3048" spans="1:26" x14ac:dyDescent="0.25">
      <c r="A3048">
        <v>990153</v>
      </c>
      <c r="B3048">
        <v>202501</v>
      </c>
      <c r="C3048">
        <v>1</v>
      </c>
      <c r="D3048" t="s">
        <v>12651</v>
      </c>
      <c r="E3048">
        <v>4</v>
      </c>
      <c r="F3048">
        <v>916</v>
      </c>
      <c r="G3048">
        <v>230</v>
      </c>
      <c r="H3048">
        <v>24</v>
      </c>
      <c r="I3048">
        <v>8</v>
      </c>
      <c r="J3048">
        <v>0</v>
      </c>
      <c r="K3048">
        <v>0</v>
      </c>
      <c r="L3048">
        <v>0</v>
      </c>
      <c r="M3048">
        <v>0</v>
      </c>
      <c r="N3048">
        <v>0</v>
      </c>
      <c r="O3048">
        <v>0</v>
      </c>
      <c r="P3048">
        <v>0</v>
      </c>
      <c r="Q3048">
        <v>0</v>
      </c>
      <c r="R3048">
        <v>0</v>
      </c>
      <c r="S3048">
        <v>0</v>
      </c>
      <c r="T3048">
        <v>71030</v>
      </c>
      <c r="U3048">
        <v>71662</v>
      </c>
      <c r="V3048">
        <v>71042</v>
      </c>
      <c r="W3048" t="s">
        <v>12672</v>
      </c>
      <c r="X3048" t="s">
        <v>12595</v>
      </c>
      <c r="Y3048">
        <v>0</v>
      </c>
      <c r="Z3048">
        <v>0</v>
      </c>
    </row>
    <row r="3049" spans="1:26" x14ac:dyDescent="0.25">
      <c r="A3049">
        <v>990153</v>
      </c>
      <c r="B3049">
        <v>202501</v>
      </c>
      <c r="C3049">
        <v>2</v>
      </c>
      <c r="D3049" t="s">
        <v>12651</v>
      </c>
      <c r="E3049">
        <v>4</v>
      </c>
      <c r="F3049">
        <v>916</v>
      </c>
      <c r="G3049">
        <v>230</v>
      </c>
      <c r="H3049">
        <v>24</v>
      </c>
      <c r="I3049">
        <v>8</v>
      </c>
      <c r="J3049">
        <v>0</v>
      </c>
      <c r="K3049">
        <v>0</v>
      </c>
      <c r="L3049">
        <v>0</v>
      </c>
      <c r="M3049">
        <v>0</v>
      </c>
      <c r="N3049">
        <v>0</v>
      </c>
      <c r="O3049">
        <v>0</v>
      </c>
      <c r="P3049">
        <v>0</v>
      </c>
      <c r="Q3049">
        <v>0</v>
      </c>
      <c r="R3049">
        <v>0</v>
      </c>
      <c r="S3049">
        <v>0</v>
      </c>
      <c r="T3049">
        <v>71030</v>
      </c>
      <c r="U3049">
        <v>71662</v>
      </c>
      <c r="V3049">
        <v>71042</v>
      </c>
      <c r="W3049" t="s">
        <v>12672</v>
      </c>
      <c r="X3049" t="s">
        <v>12595</v>
      </c>
      <c r="Y3049">
        <v>0</v>
      </c>
      <c r="Z3049">
        <v>0</v>
      </c>
    </row>
    <row r="3050" spans="1:26" x14ac:dyDescent="0.25">
      <c r="A3050">
        <v>990163</v>
      </c>
      <c r="B3050">
        <v>202501</v>
      </c>
      <c r="C3050">
        <v>1</v>
      </c>
      <c r="D3050" t="s">
        <v>12651</v>
      </c>
      <c r="E3050">
        <v>4</v>
      </c>
      <c r="F3050">
        <v>916</v>
      </c>
      <c r="G3050">
        <v>228</v>
      </c>
      <c r="H3050">
        <v>30</v>
      </c>
      <c r="I3050">
        <v>9</v>
      </c>
      <c r="J3050">
        <v>0</v>
      </c>
      <c r="K3050">
        <v>0</v>
      </c>
      <c r="L3050">
        <v>0</v>
      </c>
      <c r="M3050">
        <v>0</v>
      </c>
      <c r="N3050">
        <v>0</v>
      </c>
      <c r="O3050">
        <v>0</v>
      </c>
      <c r="P3050">
        <v>0</v>
      </c>
      <c r="Q3050">
        <v>0</v>
      </c>
      <c r="R3050">
        <v>0</v>
      </c>
      <c r="S3050">
        <v>0</v>
      </c>
      <c r="T3050">
        <v>71590</v>
      </c>
      <c r="U3050">
        <v>71050</v>
      </c>
      <c r="V3050">
        <v>71112</v>
      </c>
      <c r="W3050" t="s">
        <v>12605</v>
      </c>
      <c r="X3050" t="s">
        <v>12590</v>
      </c>
      <c r="Y3050">
        <v>0</v>
      </c>
      <c r="Z3050">
        <v>0</v>
      </c>
    </row>
    <row r="3051" spans="1:26" x14ac:dyDescent="0.25">
      <c r="A3051">
        <v>990163</v>
      </c>
      <c r="B3051">
        <v>202501</v>
      </c>
      <c r="C3051">
        <v>2</v>
      </c>
      <c r="D3051" t="s">
        <v>12651</v>
      </c>
      <c r="E3051">
        <v>4</v>
      </c>
      <c r="F3051">
        <v>916</v>
      </c>
      <c r="G3051">
        <v>228</v>
      </c>
      <c r="H3051">
        <v>30</v>
      </c>
      <c r="I3051">
        <v>9</v>
      </c>
      <c r="J3051">
        <v>0</v>
      </c>
      <c r="K3051">
        <v>0</v>
      </c>
      <c r="L3051">
        <v>0</v>
      </c>
      <c r="M3051">
        <v>0</v>
      </c>
      <c r="N3051">
        <v>0</v>
      </c>
      <c r="O3051">
        <v>0</v>
      </c>
      <c r="P3051">
        <v>0</v>
      </c>
      <c r="Q3051">
        <v>0</v>
      </c>
      <c r="R3051">
        <v>0</v>
      </c>
      <c r="S3051">
        <v>0</v>
      </c>
      <c r="T3051">
        <v>71590</v>
      </c>
      <c r="U3051">
        <v>71050</v>
      </c>
      <c r="V3051">
        <v>71112</v>
      </c>
      <c r="W3051" t="s">
        <v>12605</v>
      </c>
      <c r="X3051" t="s">
        <v>12590</v>
      </c>
      <c r="Y3051">
        <v>0</v>
      </c>
      <c r="Z3051">
        <v>0</v>
      </c>
    </row>
    <row r="3052" spans="1:26" x14ac:dyDescent="0.25">
      <c r="A3052">
        <v>990175</v>
      </c>
      <c r="B3052">
        <v>202501</v>
      </c>
      <c r="C3052">
        <v>1</v>
      </c>
      <c r="D3052" t="s">
        <v>12651</v>
      </c>
      <c r="E3052">
        <v>4</v>
      </c>
      <c r="F3052">
        <v>916</v>
      </c>
      <c r="G3052">
        <v>200</v>
      </c>
      <c r="H3052">
        <v>24</v>
      </c>
      <c r="I3052">
        <v>7</v>
      </c>
      <c r="J3052">
        <v>0</v>
      </c>
      <c r="K3052">
        <v>0</v>
      </c>
      <c r="L3052">
        <v>0</v>
      </c>
      <c r="M3052">
        <v>0</v>
      </c>
      <c r="N3052">
        <v>0</v>
      </c>
      <c r="O3052">
        <v>0</v>
      </c>
      <c r="P3052">
        <v>0</v>
      </c>
      <c r="Q3052">
        <v>0</v>
      </c>
      <c r="R3052">
        <v>0</v>
      </c>
      <c r="S3052">
        <v>0</v>
      </c>
      <c r="T3052">
        <v>900582</v>
      </c>
      <c r="U3052">
        <v>71129</v>
      </c>
      <c r="V3052">
        <v>71566</v>
      </c>
      <c r="W3052" t="s">
        <v>13890</v>
      </c>
      <c r="X3052" t="s">
        <v>13887</v>
      </c>
      <c r="Y3052">
        <v>0</v>
      </c>
      <c r="Z3052">
        <v>0</v>
      </c>
    </row>
    <row r="3053" spans="1:26" x14ac:dyDescent="0.25">
      <c r="A3053">
        <v>990175</v>
      </c>
      <c r="B3053">
        <v>202501</v>
      </c>
      <c r="C3053">
        <v>2</v>
      </c>
      <c r="D3053" t="s">
        <v>12651</v>
      </c>
      <c r="E3053">
        <v>4</v>
      </c>
      <c r="F3053">
        <v>916</v>
      </c>
      <c r="G3053">
        <v>200</v>
      </c>
      <c r="H3053">
        <v>24</v>
      </c>
      <c r="I3053">
        <v>7</v>
      </c>
      <c r="J3053">
        <v>0</v>
      </c>
      <c r="K3053">
        <v>0</v>
      </c>
      <c r="L3053">
        <v>0</v>
      </c>
      <c r="M3053">
        <v>0</v>
      </c>
      <c r="N3053">
        <v>0</v>
      </c>
      <c r="O3053">
        <v>0</v>
      </c>
      <c r="P3053">
        <v>0</v>
      </c>
      <c r="Q3053">
        <v>0</v>
      </c>
      <c r="R3053">
        <v>0</v>
      </c>
      <c r="S3053">
        <v>0</v>
      </c>
      <c r="T3053">
        <v>900582</v>
      </c>
      <c r="U3053">
        <v>71129</v>
      </c>
      <c r="V3053">
        <v>71566</v>
      </c>
      <c r="W3053" t="s">
        <v>13890</v>
      </c>
      <c r="X3053" t="s">
        <v>13887</v>
      </c>
      <c r="Y3053">
        <v>0</v>
      </c>
      <c r="Z3053">
        <v>0</v>
      </c>
    </row>
    <row r="3054" spans="1:26" x14ac:dyDescent="0.25">
      <c r="A3054">
        <v>990201</v>
      </c>
      <c r="B3054">
        <v>202501</v>
      </c>
      <c r="C3054">
        <v>1</v>
      </c>
      <c r="D3054" t="s">
        <v>12651</v>
      </c>
      <c r="E3054">
        <v>4</v>
      </c>
      <c r="F3054">
        <v>916</v>
      </c>
      <c r="G3054">
        <v>228</v>
      </c>
      <c r="H3054">
        <v>16</v>
      </c>
      <c r="I3054">
        <v>5</v>
      </c>
      <c r="J3054">
        <v>0</v>
      </c>
      <c r="K3054">
        <v>0</v>
      </c>
      <c r="L3054">
        <v>0</v>
      </c>
      <c r="M3054">
        <v>0</v>
      </c>
      <c r="N3054">
        <v>0</v>
      </c>
      <c r="O3054">
        <v>0</v>
      </c>
      <c r="P3054">
        <v>0</v>
      </c>
      <c r="Q3054">
        <v>0</v>
      </c>
      <c r="R3054">
        <v>0</v>
      </c>
      <c r="S3054">
        <v>0</v>
      </c>
      <c r="T3054">
        <v>71590</v>
      </c>
      <c r="U3054">
        <v>71602</v>
      </c>
      <c r="V3054">
        <v>71220</v>
      </c>
      <c r="W3054" t="s">
        <v>5222</v>
      </c>
      <c r="X3054" t="s">
        <v>12590</v>
      </c>
      <c r="Y3054">
        <v>0</v>
      </c>
      <c r="Z3054">
        <v>0</v>
      </c>
    </row>
    <row r="3055" spans="1:26" x14ac:dyDescent="0.25">
      <c r="A3055">
        <v>990201</v>
      </c>
      <c r="B3055">
        <v>202501</v>
      </c>
      <c r="C3055">
        <v>2</v>
      </c>
      <c r="D3055" t="s">
        <v>12651</v>
      </c>
      <c r="E3055">
        <v>4</v>
      </c>
      <c r="F3055">
        <v>916</v>
      </c>
      <c r="G3055">
        <v>228</v>
      </c>
      <c r="H3055">
        <v>16</v>
      </c>
      <c r="I3055">
        <v>5</v>
      </c>
      <c r="J3055">
        <v>0</v>
      </c>
      <c r="K3055">
        <v>0</v>
      </c>
      <c r="L3055">
        <v>0</v>
      </c>
      <c r="M3055">
        <v>0</v>
      </c>
      <c r="N3055">
        <v>0</v>
      </c>
      <c r="O3055">
        <v>0</v>
      </c>
      <c r="P3055">
        <v>0</v>
      </c>
      <c r="Q3055">
        <v>0</v>
      </c>
      <c r="R3055">
        <v>0</v>
      </c>
      <c r="S3055">
        <v>0</v>
      </c>
      <c r="T3055">
        <v>71590</v>
      </c>
      <c r="U3055">
        <v>71602</v>
      </c>
      <c r="V3055">
        <v>71220</v>
      </c>
      <c r="W3055" t="s">
        <v>5222</v>
      </c>
      <c r="X3055" t="s">
        <v>12590</v>
      </c>
      <c r="Y3055">
        <v>0</v>
      </c>
      <c r="Z3055">
        <v>0</v>
      </c>
    </row>
    <row r="3056" spans="1:26" x14ac:dyDescent="0.25">
      <c r="A3056">
        <v>990203</v>
      </c>
      <c r="B3056">
        <v>202501</v>
      </c>
      <c r="C3056">
        <v>1</v>
      </c>
      <c r="D3056" t="s">
        <v>12651</v>
      </c>
      <c r="E3056">
        <v>4</v>
      </c>
      <c r="F3056">
        <v>916</v>
      </c>
      <c r="G3056">
        <v>290</v>
      </c>
      <c r="H3056">
        <v>38</v>
      </c>
      <c r="I3056">
        <v>10</v>
      </c>
      <c r="J3056">
        <v>0</v>
      </c>
      <c r="K3056">
        <v>0</v>
      </c>
      <c r="L3056">
        <v>0</v>
      </c>
      <c r="M3056">
        <v>0</v>
      </c>
      <c r="N3056">
        <v>0</v>
      </c>
      <c r="O3056">
        <v>0</v>
      </c>
      <c r="P3056">
        <v>0</v>
      </c>
      <c r="Q3056">
        <v>0</v>
      </c>
      <c r="R3056">
        <v>0</v>
      </c>
      <c r="S3056">
        <v>0</v>
      </c>
      <c r="T3056">
        <v>71251</v>
      </c>
      <c r="U3056">
        <v>700023</v>
      </c>
      <c r="V3056">
        <v>71212</v>
      </c>
      <c r="W3056" t="s">
        <v>12679</v>
      </c>
      <c r="X3056" t="s">
        <v>13885</v>
      </c>
      <c r="Y3056">
        <v>0</v>
      </c>
      <c r="Z3056">
        <v>0</v>
      </c>
    </row>
    <row r="3057" spans="1:26" x14ac:dyDescent="0.25">
      <c r="A3057">
        <v>990203</v>
      </c>
      <c r="B3057">
        <v>202501</v>
      </c>
      <c r="C3057">
        <v>2</v>
      </c>
      <c r="D3057" t="s">
        <v>12651</v>
      </c>
      <c r="E3057">
        <v>4</v>
      </c>
      <c r="F3057">
        <v>916</v>
      </c>
      <c r="G3057">
        <v>290</v>
      </c>
      <c r="H3057">
        <v>38</v>
      </c>
      <c r="I3057">
        <v>10</v>
      </c>
      <c r="J3057">
        <v>0</v>
      </c>
      <c r="K3057">
        <v>0</v>
      </c>
      <c r="L3057">
        <v>0</v>
      </c>
      <c r="M3057">
        <v>0</v>
      </c>
      <c r="N3057">
        <v>0</v>
      </c>
      <c r="O3057">
        <v>0</v>
      </c>
      <c r="P3057">
        <v>0</v>
      </c>
      <c r="Q3057">
        <v>0</v>
      </c>
      <c r="R3057">
        <v>0</v>
      </c>
      <c r="S3057">
        <v>0</v>
      </c>
      <c r="T3057">
        <v>71251</v>
      </c>
      <c r="U3057">
        <v>700023</v>
      </c>
      <c r="V3057">
        <v>71212</v>
      </c>
      <c r="W3057" t="s">
        <v>12679</v>
      </c>
      <c r="X3057" t="s">
        <v>13885</v>
      </c>
      <c r="Y3057">
        <v>0</v>
      </c>
      <c r="Z3057">
        <v>0</v>
      </c>
    </row>
    <row r="3058" spans="1:26" x14ac:dyDescent="0.25">
      <c r="A3058">
        <v>990245</v>
      </c>
      <c r="B3058">
        <v>202501</v>
      </c>
      <c r="C3058">
        <v>1</v>
      </c>
      <c r="D3058" t="s">
        <v>12651</v>
      </c>
      <c r="E3058">
        <v>4</v>
      </c>
      <c r="F3058">
        <v>910</v>
      </c>
      <c r="G3058">
        <v>287</v>
      </c>
      <c r="H3058">
        <v>37</v>
      </c>
      <c r="I3058">
        <v>7</v>
      </c>
      <c r="J3058">
        <v>0</v>
      </c>
      <c r="K3058">
        <v>0</v>
      </c>
      <c r="L3058">
        <v>0</v>
      </c>
      <c r="M3058">
        <v>0</v>
      </c>
      <c r="N3058">
        <v>0</v>
      </c>
      <c r="O3058">
        <v>0</v>
      </c>
      <c r="P3058">
        <v>0</v>
      </c>
      <c r="Q3058">
        <v>0</v>
      </c>
      <c r="R3058">
        <v>0</v>
      </c>
      <c r="S3058">
        <v>0</v>
      </c>
      <c r="T3058">
        <v>71251</v>
      </c>
      <c r="U3058">
        <v>71239</v>
      </c>
      <c r="V3058">
        <v>71238</v>
      </c>
      <c r="W3058" t="s">
        <v>12650</v>
      </c>
      <c r="X3058" t="s">
        <v>13885</v>
      </c>
      <c r="Y3058">
        <v>0</v>
      </c>
      <c r="Z3058">
        <v>70</v>
      </c>
    </row>
    <row r="3059" spans="1:26" x14ac:dyDescent="0.25">
      <c r="A3059">
        <v>990245</v>
      </c>
      <c r="B3059">
        <v>202501</v>
      </c>
      <c r="C3059">
        <v>2</v>
      </c>
      <c r="D3059" t="s">
        <v>12651</v>
      </c>
      <c r="E3059">
        <v>4</v>
      </c>
      <c r="F3059">
        <v>910</v>
      </c>
      <c r="G3059">
        <v>287</v>
      </c>
      <c r="H3059">
        <v>37</v>
      </c>
      <c r="I3059">
        <v>7</v>
      </c>
      <c r="J3059">
        <v>0</v>
      </c>
      <c r="K3059">
        <v>0</v>
      </c>
      <c r="L3059">
        <v>0</v>
      </c>
      <c r="M3059">
        <v>0</v>
      </c>
      <c r="N3059">
        <v>0</v>
      </c>
      <c r="O3059">
        <v>0</v>
      </c>
      <c r="P3059">
        <v>0</v>
      </c>
      <c r="Q3059">
        <v>0</v>
      </c>
      <c r="R3059">
        <v>0</v>
      </c>
      <c r="S3059">
        <v>0</v>
      </c>
      <c r="T3059">
        <v>71251</v>
      </c>
      <c r="U3059">
        <v>71239</v>
      </c>
      <c r="V3059">
        <v>71238</v>
      </c>
      <c r="W3059" t="s">
        <v>12650</v>
      </c>
      <c r="X3059" t="s">
        <v>13885</v>
      </c>
      <c r="Y3059">
        <v>0</v>
      </c>
      <c r="Z3059">
        <v>70</v>
      </c>
    </row>
    <row r="3060" spans="1:26" x14ac:dyDescent="0.25">
      <c r="A3060">
        <v>990270</v>
      </c>
      <c r="B3060">
        <v>202501</v>
      </c>
      <c r="C3060">
        <v>1</v>
      </c>
      <c r="D3060" t="s">
        <v>12651</v>
      </c>
      <c r="E3060">
        <v>4</v>
      </c>
      <c r="F3060">
        <v>916</v>
      </c>
      <c r="G3060">
        <v>290</v>
      </c>
      <c r="H3060">
        <v>39</v>
      </c>
      <c r="I3060">
        <v>9</v>
      </c>
      <c r="J3060">
        <v>0</v>
      </c>
      <c r="K3060">
        <v>0</v>
      </c>
      <c r="L3060">
        <v>0</v>
      </c>
      <c r="M3060">
        <v>0</v>
      </c>
      <c r="N3060">
        <v>0</v>
      </c>
      <c r="O3060">
        <v>0</v>
      </c>
      <c r="P3060">
        <v>0</v>
      </c>
      <c r="Q3060">
        <v>0</v>
      </c>
      <c r="R3060">
        <v>0</v>
      </c>
      <c r="S3060">
        <v>0</v>
      </c>
      <c r="T3060">
        <v>71251</v>
      </c>
      <c r="U3060">
        <v>71239</v>
      </c>
      <c r="V3060">
        <v>71238</v>
      </c>
      <c r="W3060" t="s">
        <v>12650</v>
      </c>
      <c r="X3060" t="s">
        <v>13885</v>
      </c>
      <c r="Y3060">
        <v>0</v>
      </c>
      <c r="Z3060">
        <v>0</v>
      </c>
    </row>
    <row r="3061" spans="1:26" x14ac:dyDescent="0.25">
      <c r="A3061">
        <v>990270</v>
      </c>
      <c r="B3061">
        <v>202501</v>
      </c>
      <c r="C3061">
        <v>2</v>
      </c>
      <c r="D3061" t="s">
        <v>12651</v>
      </c>
      <c r="E3061">
        <v>4</v>
      </c>
      <c r="F3061">
        <v>916</v>
      </c>
      <c r="G3061">
        <v>290</v>
      </c>
      <c r="H3061">
        <v>39</v>
      </c>
      <c r="I3061">
        <v>9</v>
      </c>
      <c r="J3061">
        <v>0</v>
      </c>
      <c r="K3061">
        <v>0</v>
      </c>
      <c r="L3061">
        <v>0</v>
      </c>
      <c r="M3061">
        <v>0</v>
      </c>
      <c r="N3061">
        <v>0</v>
      </c>
      <c r="O3061">
        <v>0</v>
      </c>
      <c r="P3061">
        <v>0</v>
      </c>
      <c r="Q3061">
        <v>0</v>
      </c>
      <c r="R3061">
        <v>0</v>
      </c>
      <c r="S3061">
        <v>0</v>
      </c>
      <c r="T3061">
        <v>71251</v>
      </c>
      <c r="U3061">
        <v>71239</v>
      </c>
      <c r="V3061">
        <v>71238</v>
      </c>
      <c r="W3061" t="s">
        <v>12650</v>
      </c>
      <c r="X3061" t="s">
        <v>13885</v>
      </c>
      <c r="Y3061">
        <v>0</v>
      </c>
      <c r="Z3061">
        <v>0</v>
      </c>
    </row>
    <row r="3062" spans="1:26" x14ac:dyDescent="0.25">
      <c r="A3062">
        <v>990340</v>
      </c>
      <c r="B3062">
        <v>202501</v>
      </c>
      <c r="C3062">
        <v>1</v>
      </c>
      <c r="D3062" t="s">
        <v>12651</v>
      </c>
      <c r="E3062">
        <v>4</v>
      </c>
      <c r="F3062">
        <v>916</v>
      </c>
      <c r="G3062">
        <v>290</v>
      </c>
      <c r="H3062">
        <v>39</v>
      </c>
      <c r="I3062">
        <v>9</v>
      </c>
      <c r="J3062">
        <v>0</v>
      </c>
      <c r="K3062">
        <v>0</v>
      </c>
      <c r="L3062">
        <v>0</v>
      </c>
      <c r="M3062">
        <v>0</v>
      </c>
      <c r="N3062">
        <v>0</v>
      </c>
      <c r="O3062">
        <v>0</v>
      </c>
      <c r="P3062">
        <v>0</v>
      </c>
      <c r="Q3062">
        <v>0</v>
      </c>
      <c r="R3062">
        <v>0</v>
      </c>
      <c r="S3062">
        <v>0</v>
      </c>
      <c r="T3062">
        <v>71251</v>
      </c>
      <c r="U3062">
        <v>71239</v>
      </c>
      <c r="V3062">
        <v>71238</v>
      </c>
      <c r="W3062" t="s">
        <v>12650</v>
      </c>
      <c r="X3062" t="s">
        <v>13885</v>
      </c>
      <c r="Y3062">
        <v>0</v>
      </c>
      <c r="Z3062">
        <v>0</v>
      </c>
    </row>
    <row r="3063" spans="1:26" x14ac:dyDescent="0.25">
      <c r="A3063">
        <v>990340</v>
      </c>
      <c r="B3063">
        <v>202501</v>
      </c>
      <c r="C3063">
        <v>2</v>
      </c>
      <c r="D3063" t="s">
        <v>12651</v>
      </c>
      <c r="E3063">
        <v>4</v>
      </c>
      <c r="F3063">
        <v>916</v>
      </c>
      <c r="G3063">
        <v>290</v>
      </c>
      <c r="H3063">
        <v>39</v>
      </c>
      <c r="I3063">
        <v>9</v>
      </c>
      <c r="J3063">
        <v>0</v>
      </c>
      <c r="K3063">
        <v>0</v>
      </c>
      <c r="L3063">
        <v>0</v>
      </c>
      <c r="M3063">
        <v>0</v>
      </c>
      <c r="N3063">
        <v>0</v>
      </c>
      <c r="O3063">
        <v>0</v>
      </c>
      <c r="P3063">
        <v>0</v>
      </c>
      <c r="Q3063">
        <v>0</v>
      </c>
      <c r="R3063">
        <v>0</v>
      </c>
      <c r="S3063">
        <v>0</v>
      </c>
      <c r="T3063">
        <v>71251</v>
      </c>
      <c r="U3063">
        <v>71239</v>
      </c>
      <c r="V3063">
        <v>71238</v>
      </c>
      <c r="W3063" t="s">
        <v>12650</v>
      </c>
      <c r="X3063" t="s">
        <v>13885</v>
      </c>
      <c r="Y3063">
        <v>0</v>
      </c>
      <c r="Z3063">
        <v>0</v>
      </c>
    </row>
    <row r="3064" spans="1:26" x14ac:dyDescent="0.25">
      <c r="A3064">
        <v>990364</v>
      </c>
      <c r="B3064">
        <v>202501</v>
      </c>
      <c r="C3064">
        <v>1</v>
      </c>
      <c r="D3064" t="s">
        <v>12651</v>
      </c>
      <c r="E3064">
        <v>4</v>
      </c>
      <c r="F3064">
        <v>916</v>
      </c>
      <c r="G3064">
        <v>228</v>
      </c>
      <c r="H3064">
        <v>34</v>
      </c>
      <c r="I3064">
        <v>3</v>
      </c>
      <c r="J3064">
        <v>0</v>
      </c>
      <c r="K3064">
        <v>0</v>
      </c>
      <c r="L3064">
        <v>0</v>
      </c>
      <c r="M3064">
        <v>0</v>
      </c>
      <c r="N3064">
        <v>0</v>
      </c>
      <c r="O3064">
        <v>0</v>
      </c>
      <c r="P3064">
        <v>0</v>
      </c>
      <c r="Q3064">
        <v>0</v>
      </c>
      <c r="R3064">
        <v>0</v>
      </c>
      <c r="S3064">
        <v>0</v>
      </c>
      <c r="T3064">
        <v>71590</v>
      </c>
      <c r="U3064">
        <v>71607</v>
      </c>
      <c r="V3064">
        <v>71225</v>
      </c>
      <c r="W3064" t="s">
        <v>12589</v>
      </c>
      <c r="X3064" t="s">
        <v>12590</v>
      </c>
      <c r="Y3064">
        <v>0</v>
      </c>
      <c r="Z3064">
        <v>0</v>
      </c>
    </row>
    <row r="3065" spans="1:26" x14ac:dyDescent="0.25">
      <c r="A3065">
        <v>990364</v>
      </c>
      <c r="B3065">
        <v>202501</v>
      </c>
      <c r="C3065">
        <v>2</v>
      </c>
      <c r="D3065" t="s">
        <v>12651</v>
      </c>
      <c r="E3065">
        <v>4</v>
      </c>
      <c r="F3065">
        <v>916</v>
      </c>
      <c r="G3065">
        <v>228</v>
      </c>
      <c r="H3065">
        <v>34</v>
      </c>
      <c r="I3065">
        <v>3</v>
      </c>
      <c r="J3065">
        <v>0</v>
      </c>
      <c r="K3065">
        <v>0</v>
      </c>
      <c r="L3065">
        <v>0</v>
      </c>
      <c r="M3065">
        <v>0</v>
      </c>
      <c r="N3065">
        <v>0</v>
      </c>
      <c r="O3065">
        <v>0</v>
      </c>
      <c r="P3065">
        <v>0</v>
      </c>
      <c r="Q3065">
        <v>0</v>
      </c>
      <c r="R3065">
        <v>0</v>
      </c>
      <c r="S3065">
        <v>0</v>
      </c>
      <c r="T3065">
        <v>71590</v>
      </c>
      <c r="U3065">
        <v>71607</v>
      </c>
      <c r="V3065">
        <v>71225</v>
      </c>
      <c r="W3065" t="s">
        <v>12589</v>
      </c>
      <c r="X3065" t="s">
        <v>12590</v>
      </c>
      <c r="Y3065">
        <v>0</v>
      </c>
      <c r="Z3065">
        <v>0</v>
      </c>
    </row>
    <row r="3066" spans="1:26" x14ac:dyDescent="0.25">
      <c r="A3066">
        <v>990624</v>
      </c>
      <c r="B3066">
        <v>202501</v>
      </c>
      <c r="C3066">
        <v>1</v>
      </c>
      <c r="D3066" t="s">
        <v>12651</v>
      </c>
      <c r="E3066">
        <v>4</v>
      </c>
      <c r="F3066">
        <v>916</v>
      </c>
      <c r="G3066">
        <v>228</v>
      </c>
      <c r="H3066">
        <v>16</v>
      </c>
      <c r="I3066">
        <v>5</v>
      </c>
      <c r="J3066">
        <v>0</v>
      </c>
      <c r="K3066">
        <v>0</v>
      </c>
      <c r="L3066">
        <v>0</v>
      </c>
      <c r="M3066">
        <v>0</v>
      </c>
      <c r="N3066">
        <v>0</v>
      </c>
      <c r="O3066">
        <v>0</v>
      </c>
      <c r="P3066">
        <v>0</v>
      </c>
      <c r="Q3066">
        <v>0</v>
      </c>
      <c r="R3066">
        <v>0</v>
      </c>
      <c r="S3066">
        <v>0</v>
      </c>
      <c r="T3066">
        <v>71590</v>
      </c>
      <c r="U3066">
        <v>71602</v>
      </c>
      <c r="V3066">
        <v>71223</v>
      </c>
      <c r="W3066" t="s">
        <v>5222</v>
      </c>
      <c r="X3066" t="s">
        <v>12590</v>
      </c>
      <c r="Y3066">
        <v>0</v>
      </c>
      <c r="Z3066">
        <v>0</v>
      </c>
    </row>
    <row r="3067" spans="1:26" x14ac:dyDescent="0.25">
      <c r="A3067">
        <v>990624</v>
      </c>
      <c r="B3067">
        <v>202501</v>
      </c>
      <c r="C3067">
        <v>2</v>
      </c>
      <c r="D3067" t="s">
        <v>12651</v>
      </c>
      <c r="E3067">
        <v>4</v>
      </c>
      <c r="F3067">
        <v>916</v>
      </c>
      <c r="G3067">
        <v>228</v>
      </c>
      <c r="H3067">
        <v>16</v>
      </c>
      <c r="I3067">
        <v>5</v>
      </c>
      <c r="J3067">
        <v>0</v>
      </c>
      <c r="K3067">
        <v>0</v>
      </c>
      <c r="L3067">
        <v>0</v>
      </c>
      <c r="M3067">
        <v>0</v>
      </c>
      <c r="N3067">
        <v>0</v>
      </c>
      <c r="O3067">
        <v>0</v>
      </c>
      <c r="P3067">
        <v>0</v>
      </c>
      <c r="Q3067">
        <v>0</v>
      </c>
      <c r="R3067">
        <v>0</v>
      </c>
      <c r="S3067">
        <v>0</v>
      </c>
      <c r="T3067">
        <v>71590</v>
      </c>
      <c r="U3067">
        <v>71602</v>
      </c>
      <c r="V3067">
        <v>71223</v>
      </c>
      <c r="W3067" t="s">
        <v>5222</v>
      </c>
      <c r="X3067" t="s">
        <v>12590</v>
      </c>
      <c r="Y3067">
        <v>0</v>
      </c>
      <c r="Z3067">
        <v>0</v>
      </c>
    </row>
    <row r="3068" spans="1:26" x14ac:dyDescent="0.25">
      <c r="A3068">
        <v>990627</v>
      </c>
      <c r="B3068">
        <v>202501</v>
      </c>
      <c r="C3068">
        <v>1</v>
      </c>
      <c r="D3068" t="s">
        <v>12651</v>
      </c>
      <c r="E3068">
        <v>4</v>
      </c>
      <c r="F3068">
        <v>916</v>
      </c>
      <c r="G3068">
        <v>290</v>
      </c>
      <c r="H3068">
        <v>25</v>
      </c>
      <c r="I3068">
        <v>12</v>
      </c>
      <c r="J3068">
        <v>0</v>
      </c>
      <c r="K3068">
        <v>0</v>
      </c>
      <c r="L3068">
        <v>0</v>
      </c>
      <c r="M3068">
        <v>0</v>
      </c>
      <c r="N3068">
        <v>0</v>
      </c>
      <c r="O3068">
        <v>0</v>
      </c>
      <c r="P3068">
        <v>0</v>
      </c>
      <c r="Q3068">
        <v>0</v>
      </c>
      <c r="R3068">
        <v>0</v>
      </c>
      <c r="S3068">
        <v>0</v>
      </c>
      <c r="T3068">
        <v>71251</v>
      </c>
      <c r="U3068">
        <v>71252</v>
      </c>
      <c r="V3068">
        <v>71394</v>
      </c>
      <c r="W3068" t="s">
        <v>12592</v>
      </c>
      <c r="X3068" t="s">
        <v>13885</v>
      </c>
      <c r="Y3068">
        <v>0</v>
      </c>
      <c r="Z3068">
        <v>0</v>
      </c>
    </row>
    <row r="3069" spans="1:26" x14ac:dyDescent="0.25">
      <c r="A3069">
        <v>990627</v>
      </c>
      <c r="B3069">
        <v>202501</v>
      </c>
      <c r="C3069">
        <v>2</v>
      </c>
      <c r="D3069" t="s">
        <v>12651</v>
      </c>
      <c r="E3069">
        <v>4</v>
      </c>
      <c r="F3069">
        <v>916</v>
      </c>
      <c r="G3069">
        <v>290</v>
      </c>
      <c r="H3069">
        <v>25</v>
      </c>
      <c r="I3069">
        <v>12</v>
      </c>
      <c r="J3069">
        <v>0</v>
      </c>
      <c r="K3069">
        <v>0</v>
      </c>
      <c r="L3069">
        <v>0</v>
      </c>
      <c r="M3069">
        <v>0</v>
      </c>
      <c r="N3069">
        <v>0</v>
      </c>
      <c r="O3069">
        <v>0</v>
      </c>
      <c r="P3069">
        <v>0</v>
      </c>
      <c r="Q3069">
        <v>0</v>
      </c>
      <c r="R3069">
        <v>0</v>
      </c>
      <c r="S3069">
        <v>0</v>
      </c>
      <c r="T3069">
        <v>71251</v>
      </c>
      <c r="U3069">
        <v>71252</v>
      </c>
      <c r="V3069">
        <v>71394</v>
      </c>
      <c r="W3069" t="s">
        <v>12592</v>
      </c>
      <c r="X3069" t="s">
        <v>13885</v>
      </c>
      <c r="Y3069">
        <v>0</v>
      </c>
      <c r="Z3069">
        <v>0</v>
      </c>
    </row>
    <row r="3070" spans="1:26" x14ac:dyDescent="0.25">
      <c r="A3070">
        <v>990629</v>
      </c>
      <c r="B3070">
        <v>202501</v>
      </c>
      <c r="C3070">
        <v>1</v>
      </c>
      <c r="D3070" t="s">
        <v>12651</v>
      </c>
      <c r="E3070">
        <v>4</v>
      </c>
      <c r="F3070">
        <v>916</v>
      </c>
      <c r="G3070">
        <v>290</v>
      </c>
      <c r="H3070">
        <v>25</v>
      </c>
      <c r="I3070">
        <v>7</v>
      </c>
      <c r="J3070">
        <v>0</v>
      </c>
      <c r="K3070">
        <v>0</v>
      </c>
      <c r="L3070">
        <v>0</v>
      </c>
      <c r="M3070">
        <v>0</v>
      </c>
      <c r="N3070">
        <v>0</v>
      </c>
      <c r="O3070">
        <v>0</v>
      </c>
      <c r="P3070">
        <v>0</v>
      </c>
      <c r="Q3070">
        <v>0</v>
      </c>
      <c r="R3070">
        <v>0</v>
      </c>
      <c r="S3070">
        <v>0</v>
      </c>
      <c r="T3070">
        <v>71251</v>
      </c>
      <c r="U3070">
        <v>71252</v>
      </c>
      <c r="V3070">
        <v>700162</v>
      </c>
      <c r="W3070" t="s">
        <v>12592</v>
      </c>
      <c r="X3070" t="s">
        <v>13885</v>
      </c>
      <c r="Y3070">
        <v>0</v>
      </c>
      <c r="Z3070">
        <v>0</v>
      </c>
    </row>
    <row r="3071" spans="1:26" x14ac:dyDescent="0.25">
      <c r="A3071">
        <v>990629</v>
      </c>
      <c r="B3071">
        <v>202501</v>
      </c>
      <c r="C3071">
        <v>2</v>
      </c>
      <c r="D3071" t="s">
        <v>12651</v>
      </c>
      <c r="E3071">
        <v>4</v>
      </c>
      <c r="F3071">
        <v>916</v>
      </c>
      <c r="G3071">
        <v>290</v>
      </c>
      <c r="H3071">
        <v>25</v>
      </c>
      <c r="I3071">
        <v>7</v>
      </c>
      <c r="J3071">
        <v>0</v>
      </c>
      <c r="K3071">
        <v>0</v>
      </c>
      <c r="L3071">
        <v>0</v>
      </c>
      <c r="M3071">
        <v>0</v>
      </c>
      <c r="N3071">
        <v>0</v>
      </c>
      <c r="O3071">
        <v>0</v>
      </c>
      <c r="P3071">
        <v>0</v>
      </c>
      <c r="Q3071">
        <v>0</v>
      </c>
      <c r="R3071">
        <v>0</v>
      </c>
      <c r="S3071">
        <v>0</v>
      </c>
      <c r="T3071">
        <v>71251</v>
      </c>
      <c r="U3071">
        <v>71252</v>
      </c>
      <c r="V3071">
        <v>700162</v>
      </c>
      <c r="W3071" t="s">
        <v>12592</v>
      </c>
      <c r="X3071" t="s">
        <v>13885</v>
      </c>
      <c r="Y3071">
        <v>0</v>
      </c>
      <c r="Z3071">
        <v>0</v>
      </c>
    </row>
    <row r="3072" spans="1:26" x14ac:dyDescent="0.25">
      <c r="A3072">
        <v>990636</v>
      </c>
      <c r="B3072">
        <v>202501</v>
      </c>
      <c r="C3072">
        <v>1</v>
      </c>
      <c r="D3072" t="s">
        <v>12651</v>
      </c>
      <c r="E3072">
        <v>4</v>
      </c>
      <c r="F3072">
        <v>916</v>
      </c>
      <c r="G3072">
        <v>230</v>
      </c>
      <c r="H3072">
        <v>32</v>
      </c>
      <c r="I3072">
        <v>7</v>
      </c>
      <c r="J3072">
        <v>0</v>
      </c>
      <c r="K3072">
        <v>0</v>
      </c>
      <c r="L3072">
        <v>0</v>
      </c>
      <c r="M3072">
        <v>0</v>
      </c>
      <c r="N3072">
        <v>0</v>
      </c>
      <c r="O3072">
        <v>0</v>
      </c>
      <c r="P3072">
        <v>0</v>
      </c>
      <c r="Q3072">
        <v>0</v>
      </c>
      <c r="R3072">
        <v>0</v>
      </c>
      <c r="S3072">
        <v>0</v>
      </c>
      <c r="T3072">
        <v>71030</v>
      </c>
      <c r="U3072">
        <v>71505</v>
      </c>
      <c r="V3072">
        <v>71521</v>
      </c>
      <c r="W3072" t="s">
        <v>12648</v>
      </c>
      <c r="X3072" t="s">
        <v>12595</v>
      </c>
      <c r="Y3072">
        <v>0</v>
      </c>
      <c r="Z3072">
        <v>0</v>
      </c>
    </row>
    <row r="3073" spans="1:26" x14ac:dyDescent="0.25">
      <c r="A3073">
        <v>990636</v>
      </c>
      <c r="B3073">
        <v>202501</v>
      </c>
      <c r="C3073">
        <v>2</v>
      </c>
      <c r="D3073" t="s">
        <v>12651</v>
      </c>
      <c r="E3073">
        <v>4</v>
      </c>
      <c r="F3073">
        <v>916</v>
      </c>
      <c r="G3073">
        <v>230</v>
      </c>
      <c r="H3073">
        <v>32</v>
      </c>
      <c r="I3073">
        <v>7</v>
      </c>
      <c r="J3073">
        <v>0</v>
      </c>
      <c r="K3073">
        <v>0</v>
      </c>
      <c r="L3073">
        <v>0</v>
      </c>
      <c r="M3073">
        <v>0</v>
      </c>
      <c r="N3073">
        <v>0</v>
      </c>
      <c r="O3073">
        <v>0</v>
      </c>
      <c r="P3073">
        <v>0</v>
      </c>
      <c r="Q3073">
        <v>0</v>
      </c>
      <c r="R3073">
        <v>0</v>
      </c>
      <c r="S3073">
        <v>0</v>
      </c>
      <c r="T3073">
        <v>71030</v>
      </c>
      <c r="U3073">
        <v>71505</v>
      </c>
      <c r="V3073">
        <v>71521</v>
      </c>
      <c r="W3073" t="s">
        <v>12648</v>
      </c>
      <c r="X3073" t="s">
        <v>12595</v>
      </c>
      <c r="Y3073">
        <v>0</v>
      </c>
      <c r="Z3073">
        <v>0</v>
      </c>
    </row>
    <row r="3074" spans="1:26" x14ac:dyDescent="0.25">
      <c r="A3074">
        <v>990686</v>
      </c>
      <c r="B3074">
        <v>202501</v>
      </c>
      <c r="C3074">
        <v>1</v>
      </c>
      <c r="D3074" t="s">
        <v>12651</v>
      </c>
      <c r="E3074">
        <v>4</v>
      </c>
      <c r="F3074">
        <v>916</v>
      </c>
      <c r="G3074">
        <v>228</v>
      </c>
      <c r="H3074">
        <v>30</v>
      </c>
      <c r="I3074">
        <v>8</v>
      </c>
      <c r="J3074">
        <v>0</v>
      </c>
      <c r="K3074">
        <v>0</v>
      </c>
      <c r="L3074">
        <v>0</v>
      </c>
      <c r="M3074">
        <v>0</v>
      </c>
      <c r="N3074">
        <v>0</v>
      </c>
      <c r="O3074">
        <v>0</v>
      </c>
      <c r="P3074">
        <v>0</v>
      </c>
      <c r="Q3074">
        <v>0</v>
      </c>
      <c r="R3074">
        <v>0</v>
      </c>
      <c r="S3074">
        <v>0</v>
      </c>
      <c r="T3074">
        <v>71590</v>
      </c>
      <c r="U3074">
        <v>71050</v>
      </c>
      <c r="V3074">
        <v>71646</v>
      </c>
      <c r="W3074" t="s">
        <v>12605</v>
      </c>
      <c r="X3074" t="s">
        <v>12590</v>
      </c>
      <c r="Y3074">
        <v>0</v>
      </c>
      <c r="Z3074">
        <v>0</v>
      </c>
    </row>
    <row r="3075" spans="1:26" x14ac:dyDescent="0.25">
      <c r="A3075">
        <v>990686</v>
      </c>
      <c r="B3075">
        <v>202501</v>
      </c>
      <c r="C3075">
        <v>2</v>
      </c>
      <c r="D3075" t="s">
        <v>12651</v>
      </c>
      <c r="E3075">
        <v>4</v>
      </c>
      <c r="F3075">
        <v>916</v>
      </c>
      <c r="G3075">
        <v>228</v>
      </c>
      <c r="H3075">
        <v>30</v>
      </c>
      <c r="I3075">
        <v>8</v>
      </c>
      <c r="J3075">
        <v>0</v>
      </c>
      <c r="K3075">
        <v>0</v>
      </c>
      <c r="L3075">
        <v>0</v>
      </c>
      <c r="M3075">
        <v>0</v>
      </c>
      <c r="N3075">
        <v>0</v>
      </c>
      <c r="O3075">
        <v>0</v>
      </c>
      <c r="P3075">
        <v>0</v>
      </c>
      <c r="Q3075">
        <v>0</v>
      </c>
      <c r="R3075">
        <v>0</v>
      </c>
      <c r="S3075">
        <v>0</v>
      </c>
      <c r="T3075">
        <v>71590</v>
      </c>
      <c r="U3075">
        <v>71050</v>
      </c>
      <c r="V3075">
        <v>71646</v>
      </c>
      <c r="W3075" t="s">
        <v>12605</v>
      </c>
      <c r="X3075" t="s">
        <v>12590</v>
      </c>
      <c r="Y3075">
        <v>0</v>
      </c>
      <c r="Z3075">
        <v>0</v>
      </c>
    </row>
    <row r="3076" spans="1:26" x14ac:dyDescent="0.25">
      <c r="A3076">
        <v>990722</v>
      </c>
      <c r="B3076">
        <v>202501</v>
      </c>
      <c r="C3076">
        <v>1</v>
      </c>
      <c r="D3076" t="s">
        <v>12651</v>
      </c>
      <c r="E3076">
        <v>4</v>
      </c>
      <c r="F3076">
        <v>916</v>
      </c>
      <c r="G3076">
        <v>230</v>
      </c>
      <c r="H3076">
        <v>20</v>
      </c>
      <c r="I3076">
        <v>9</v>
      </c>
      <c r="J3076">
        <v>0</v>
      </c>
      <c r="K3076">
        <v>0</v>
      </c>
      <c r="L3076">
        <v>0</v>
      </c>
      <c r="M3076">
        <v>0</v>
      </c>
      <c r="N3076">
        <v>0</v>
      </c>
      <c r="O3076">
        <v>0</v>
      </c>
      <c r="P3076">
        <v>0</v>
      </c>
      <c r="Q3076">
        <v>0</v>
      </c>
      <c r="R3076">
        <v>0</v>
      </c>
      <c r="S3076">
        <v>0</v>
      </c>
      <c r="T3076">
        <v>71030</v>
      </c>
      <c r="U3076">
        <v>71510</v>
      </c>
      <c r="V3076">
        <v>71551</v>
      </c>
      <c r="W3076" t="s">
        <v>12607</v>
      </c>
      <c r="X3076" t="s">
        <v>12595</v>
      </c>
      <c r="Y3076">
        <v>0</v>
      </c>
      <c r="Z3076">
        <v>0</v>
      </c>
    </row>
    <row r="3077" spans="1:26" x14ac:dyDescent="0.25">
      <c r="A3077">
        <v>990722</v>
      </c>
      <c r="B3077">
        <v>202501</v>
      </c>
      <c r="C3077">
        <v>2</v>
      </c>
      <c r="D3077" t="s">
        <v>12651</v>
      </c>
      <c r="E3077">
        <v>4</v>
      </c>
      <c r="F3077">
        <v>916</v>
      </c>
      <c r="G3077">
        <v>230</v>
      </c>
      <c r="H3077">
        <v>20</v>
      </c>
      <c r="I3077">
        <v>9</v>
      </c>
      <c r="J3077">
        <v>0</v>
      </c>
      <c r="K3077">
        <v>0</v>
      </c>
      <c r="L3077">
        <v>0</v>
      </c>
      <c r="M3077">
        <v>0</v>
      </c>
      <c r="N3077">
        <v>0</v>
      </c>
      <c r="O3077">
        <v>0</v>
      </c>
      <c r="P3077">
        <v>0</v>
      </c>
      <c r="Q3077">
        <v>0</v>
      </c>
      <c r="R3077">
        <v>0</v>
      </c>
      <c r="S3077">
        <v>0</v>
      </c>
      <c r="T3077">
        <v>71030</v>
      </c>
      <c r="U3077">
        <v>71510</v>
      </c>
      <c r="V3077">
        <v>71551</v>
      </c>
      <c r="W3077" t="s">
        <v>12607</v>
      </c>
      <c r="X3077" t="s">
        <v>12595</v>
      </c>
      <c r="Y3077">
        <v>0</v>
      </c>
      <c r="Z3077">
        <v>0</v>
      </c>
    </row>
    <row r="3078" spans="1:26" x14ac:dyDescent="0.25">
      <c r="A3078">
        <v>990739</v>
      </c>
      <c r="B3078">
        <v>202501</v>
      </c>
      <c r="C3078">
        <v>1</v>
      </c>
      <c r="D3078" t="s">
        <v>12651</v>
      </c>
      <c r="E3078">
        <v>4</v>
      </c>
      <c r="F3078">
        <v>916</v>
      </c>
      <c r="G3078">
        <v>200</v>
      </c>
      <c r="H3078">
        <v>23</v>
      </c>
      <c r="I3078">
        <v>9</v>
      </c>
      <c r="J3078">
        <v>0</v>
      </c>
      <c r="K3078">
        <v>0</v>
      </c>
      <c r="L3078">
        <v>0</v>
      </c>
      <c r="M3078">
        <v>0</v>
      </c>
      <c r="N3078">
        <v>0</v>
      </c>
      <c r="O3078">
        <v>0</v>
      </c>
      <c r="P3078">
        <v>0</v>
      </c>
      <c r="Q3078">
        <v>0</v>
      </c>
      <c r="R3078">
        <v>0</v>
      </c>
      <c r="S3078">
        <v>0</v>
      </c>
      <c r="T3078">
        <v>900582</v>
      </c>
      <c r="U3078">
        <v>71506</v>
      </c>
      <c r="V3078">
        <v>71527</v>
      </c>
      <c r="W3078" t="s">
        <v>12609</v>
      </c>
      <c r="X3078" t="s">
        <v>13887</v>
      </c>
      <c r="Y3078">
        <v>0</v>
      </c>
      <c r="Z3078">
        <v>0</v>
      </c>
    </row>
    <row r="3079" spans="1:26" x14ac:dyDescent="0.25">
      <c r="A3079">
        <v>990739</v>
      </c>
      <c r="B3079">
        <v>202501</v>
      </c>
      <c r="C3079">
        <v>2</v>
      </c>
      <c r="D3079" t="s">
        <v>12651</v>
      </c>
      <c r="E3079">
        <v>4</v>
      </c>
      <c r="F3079">
        <v>916</v>
      </c>
      <c r="G3079">
        <v>200</v>
      </c>
      <c r="H3079">
        <v>23</v>
      </c>
      <c r="I3079">
        <v>9</v>
      </c>
      <c r="J3079">
        <v>0</v>
      </c>
      <c r="K3079">
        <v>0</v>
      </c>
      <c r="L3079">
        <v>0</v>
      </c>
      <c r="M3079">
        <v>0</v>
      </c>
      <c r="N3079">
        <v>0</v>
      </c>
      <c r="O3079">
        <v>0</v>
      </c>
      <c r="P3079">
        <v>0</v>
      </c>
      <c r="Q3079">
        <v>0</v>
      </c>
      <c r="R3079">
        <v>0</v>
      </c>
      <c r="S3079">
        <v>0</v>
      </c>
      <c r="T3079">
        <v>900582</v>
      </c>
      <c r="U3079">
        <v>71506</v>
      </c>
      <c r="V3079">
        <v>71527</v>
      </c>
      <c r="W3079" t="s">
        <v>12609</v>
      </c>
      <c r="X3079" t="s">
        <v>13887</v>
      </c>
      <c r="Y3079">
        <v>0</v>
      </c>
      <c r="Z3079">
        <v>0</v>
      </c>
    </row>
    <row r="3080" spans="1:26" x14ac:dyDescent="0.25">
      <c r="A3080">
        <v>990743</v>
      </c>
      <c r="B3080">
        <v>202501</v>
      </c>
      <c r="C3080">
        <v>1</v>
      </c>
      <c r="D3080" t="s">
        <v>12651</v>
      </c>
      <c r="E3080">
        <v>4</v>
      </c>
      <c r="F3080">
        <v>916</v>
      </c>
      <c r="G3080">
        <v>200</v>
      </c>
      <c r="H3080">
        <v>23</v>
      </c>
      <c r="I3080">
        <v>9</v>
      </c>
      <c r="J3080">
        <v>0</v>
      </c>
      <c r="K3080">
        <v>0</v>
      </c>
      <c r="L3080">
        <v>0</v>
      </c>
      <c r="M3080">
        <v>0</v>
      </c>
      <c r="N3080">
        <v>0</v>
      </c>
      <c r="O3080">
        <v>0</v>
      </c>
      <c r="P3080">
        <v>0</v>
      </c>
      <c r="Q3080">
        <v>0</v>
      </c>
      <c r="R3080">
        <v>0</v>
      </c>
      <c r="S3080">
        <v>0</v>
      </c>
      <c r="T3080">
        <v>900582</v>
      </c>
      <c r="U3080">
        <v>71506</v>
      </c>
      <c r="V3080">
        <v>71527</v>
      </c>
      <c r="W3080" t="s">
        <v>12609</v>
      </c>
      <c r="X3080" t="s">
        <v>13887</v>
      </c>
      <c r="Y3080">
        <v>0</v>
      </c>
      <c r="Z3080">
        <v>0</v>
      </c>
    </row>
    <row r="3081" spans="1:26" x14ac:dyDescent="0.25">
      <c r="A3081">
        <v>990743</v>
      </c>
      <c r="B3081">
        <v>202501</v>
      </c>
      <c r="C3081">
        <v>2</v>
      </c>
      <c r="D3081" t="s">
        <v>12651</v>
      </c>
      <c r="E3081">
        <v>4</v>
      </c>
      <c r="F3081">
        <v>916</v>
      </c>
      <c r="G3081">
        <v>200</v>
      </c>
      <c r="H3081">
        <v>23</v>
      </c>
      <c r="I3081">
        <v>9</v>
      </c>
      <c r="J3081">
        <v>0</v>
      </c>
      <c r="K3081">
        <v>0</v>
      </c>
      <c r="L3081">
        <v>0</v>
      </c>
      <c r="M3081">
        <v>0</v>
      </c>
      <c r="N3081">
        <v>0</v>
      </c>
      <c r="O3081">
        <v>0</v>
      </c>
      <c r="P3081">
        <v>0</v>
      </c>
      <c r="Q3081">
        <v>0</v>
      </c>
      <c r="R3081">
        <v>0</v>
      </c>
      <c r="S3081">
        <v>0</v>
      </c>
      <c r="T3081">
        <v>900582</v>
      </c>
      <c r="U3081">
        <v>71506</v>
      </c>
      <c r="V3081">
        <v>71527</v>
      </c>
      <c r="W3081" t="s">
        <v>12609</v>
      </c>
      <c r="X3081" t="s">
        <v>13887</v>
      </c>
      <c r="Y3081">
        <v>0</v>
      </c>
      <c r="Z3081">
        <v>0</v>
      </c>
    </row>
    <row r="3082" spans="1:26" x14ac:dyDescent="0.25">
      <c r="A3082">
        <v>990766</v>
      </c>
      <c r="B3082">
        <v>202501</v>
      </c>
      <c r="C3082">
        <v>1</v>
      </c>
      <c r="D3082" t="s">
        <v>12651</v>
      </c>
      <c r="E3082">
        <v>4</v>
      </c>
      <c r="F3082">
        <v>916</v>
      </c>
      <c r="G3082">
        <v>290</v>
      </c>
      <c r="H3082">
        <v>37</v>
      </c>
      <c r="I3082">
        <v>9</v>
      </c>
      <c r="J3082">
        <v>0</v>
      </c>
      <c r="K3082">
        <v>0</v>
      </c>
      <c r="L3082">
        <v>0</v>
      </c>
      <c r="M3082">
        <v>0</v>
      </c>
      <c r="N3082">
        <v>0</v>
      </c>
      <c r="O3082">
        <v>0</v>
      </c>
      <c r="P3082">
        <v>0</v>
      </c>
      <c r="Q3082">
        <v>0</v>
      </c>
      <c r="R3082">
        <v>0</v>
      </c>
      <c r="S3082">
        <v>0</v>
      </c>
      <c r="T3082">
        <v>71251</v>
      </c>
      <c r="U3082">
        <v>71255</v>
      </c>
      <c r="V3082">
        <v>71400</v>
      </c>
      <c r="W3082" t="s">
        <v>12640</v>
      </c>
      <c r="X3082" t="s">
        <v>13885</v>
      </c>
      <c r="Y3082">
        <v>0</v>
      </c>
      <c r="Z3082">
        <v>0</v>
      </c>
    </row>
    <row r="3083" spans="1:26" x14ac:dyDescent="0.25">
      <c r="A3083">
        <v>990766</v>
      </c>
      <c r="B3083">
        <v>202501</v>
      </c>
      <c r="C3083">
        <v>2</v>
      </c>
      <c r="D3083" t="s">
        <v>12651</v>
      </c>
      <c r="E3083">
        <v>4</v>
      </c>
      <c r="F3083">
        <v>916</v>
      </c>
      <c r="G3083">
        <v>290</v>
      </c>
      <c r="H3083">
        <v>37</v>
      </c>
      <c r="I3083">
        <v>9</v>
      </c>
      <c r="J3083">
        <v>0</v>
      </c>
      <c r="K3083">
        <v>0</v>
      </c>
      <c r="L3083">
        <v>0</v>
      </c>
      <c r="M3083">
        <v>0</v>
      </c>
      <c r="N3083">
        <v>0</v>
      </c>
      <c r="O3083">
        <v>0</v>
      </c>
      <c r="P3083">
        <v>0</v>
      </c>
      <c r="Q3083">
        <v>0</v>
      </c>
      <c r="R3083">
        <v>0</v>
      </c>
      <c r="S3083">
        <v>0</v>
      </c>
      <c r="T3083">
        <v>71251</v>
      </c>
      <c r="U3083">
        <v>71255</v>
      </c>
      <c r="V3083">
        <v>71400</v>
      </c>
      <c r="W3083" t="s">
        <v>12640</v>
      </c>
      <c r="X3083" t="s">
        <v>13885</v>
      </c>
      <c r="Y3083">
        <v>0</v>
      </c>
      <c r="Z3083">
        <v>0</v>
      </c>
    </row>
    <row r="3084" spans="1:26" x14ac:dyDescent="0.25">
      <c r="A3084">
        <v>990767</v>
      </c>
      <c r="B3084">
        <v>202501</v>
      </c>
      <c r="C3084">
        <v>1</v>
      </c>
      <c r="D3084" t="s">
        <v>12651</v>
      </c>
      <c r="E3084">
        <v>4</v>
      </c>
      <c r="F3084">
        <v>916</v>
      </c>
      <c r="G3084">
        <v>228</v>
      </c>
      <c r="H3084">
        <v>34</v>
      </c>
      <c r="I3084">
        <v>6</v>
      </c>
      <c r="J3084">
        <v>0</v>
      </c>
      <c r="K3084">
        <v>0</v>
      </c>
      <c r="L3084">
        <v>0</v>
      </c>
      <c r="M3084">
        <v>0</v>
      </c>
      <c r="N3084">
        <v>0</v>
      </c>
      <c r="O3084">
        <v>0</v>
      </c>
      <c r="P3084">
        <v>0</v>
      </c>
      <c r="Q3084">
        <v>0</v>
      </c>
      <c r="R3084">
        <v>0</v>
      </c>
      <c r="S3084">
        <v>0</v>
      </c>
      <c r="T3084">
        <v>71590</v>
      </c>
      <c r="U3084">
        <v>71607</v>
      </c>
      <c r="V3084">
        <v>700398</v>
      </c>
      <c r="W3084" t="s">
        <v>12589</v>
      </c>
      <c r="X3084" t="s">
        <v>12590</v>
      </c>
      <c r="Y3084">
        <v>0</v>
      </c>
      <c r="Z3084">
        <v>0</v>
      </c>
    </row>
    <row r="3085" spans="1:26" x14ac:dyDescent="0.25">
      <c r="A3085">
        <v>990767</v>
      </c>
      <c r="B3085">
        <v>202501</v>
      </c>
      <c r="C3085">
        <v>2</v>
      </c>
      <c r="D3085" t="s">
        <v>12651</v>
      </c>
      <c r="E3085">
        <v>4</v>
      </c>
      <c r="F3085">
        <v>916</v>
      </c>
      <c r="G3085">
        <v>228</v>
      </c>
      <c r="H3085">
        <v>34</v>
      </c>
      <c r="I3085">
        <v>6</v>
      </c>
      <c r="J3085">
        <v>0</v>
      </c>
      <c r="K3085">
        <v>0</v>
      </c>
      <c r="L3085">
        <v>0</v>
      </c>
      <c r="M3085">
        <v>0</v>
      </c>
      <c r="N3085">
        <v>0</v>
      </c>
      <c r="O3085">
        <v>0</v>
      </c>
      <c r="P3085">
        <v>0</v>
      </c>
      <c r="Q3085">
        <v>0</v>
      </c>
      <c r="R3085">
        <v>0</v>
      </c>
      <c r="S3085">
        <v>0</v>
      </c>
      <c r="T3085">
        <v>71590</v>
      </c>
      <c r="U3085">
        <v>71607</v>
      </c>
      <c r="V3085">
        <v>700398</v>
      </c>
      <c r="W3085" t="s">
        <v>12589</v>
      </c>
      <c r="X3085" t="s">
        <v>12590</v>
      </c>
      <c r="Y3085">
        <v>0</v>
      </c>
      <c r="Z3085">
        <v>0</v>
      </c>
    </row>
    <row r="3086" spans="1:26" x14ac:dyDescent="0.25">
      <c r="A3086">
        <v>990788</v>
      </c>
      <c r="B3086">
        <v>202501</v>
      </c>
      <c r="C3086">
        <v>1</v>
      </c>
      <c r="D3086" t="s">
        <v>12651</v>
      </c>
      <c r="E3086">
        <v>4</v>
      </c>
      <c r="F3086">
        <v>916</v>
      </c>
      <c r="G3086">
        <v>230</v>
      </c>
      <c r="H3086">
        <v>36</v>
      </c>
      <c r="I3086">
        <v>9</v>
      </c>
      <c r="J3086">
        <v>0</v>
      </c>
      <c r="K3086">
        <v>0</v>
      </c>
      <c r="L3086">
        <v>0</v>
      </c>
      <c r="M3086">
        <v>0</v>
      </c>
      <c r="N3086">
        <v>0</v>
      </c>
      <c r="O3086">
        <v>0</v>
      </c>
      <c r="P3086">
        <v>0</v>
      </c>
      <c r="Q3086">
        <v>0</v>
      </c>
      <c r="R3086">
        <v>0</v>
      </c>
      <c r="S3086">
        <v>0</v>
      </c>
      <c r="T3086">
        <v>71030</v>
      </c>
      <c r="U3086">
        <v>71024</v>
      </c>
      <c r="V3086">
        <v>71023</v>
      </c>
      <c r="W3086" t="s">
        <v>12597</v>
      </c>
      <c r="X3086" t="s">
        <v>12595</v>
      </c>
      <c r="Y3086">
        <v>0</v>
      </c>
      <c r="Z3086">
        <v>0</v>
      </c>
    </row>
    <row r="3087" spans="1:26" x14ac:dyDescent="0.25">
      <c r="A3087">
        <v>990788</v>
      </c>
      <c r="B3087">
        <v>202501</v>
      </c>
      <c r="C3087">
        <v>2</v>
      </c>
      <c r="D3087" t="s">
        <v>12651</v>
      </c>
      <c r="E3087">
        <v>4</v>
      </c>
      <c r="F3087">
        <v>916</v>
      </c>
      <c r="G3087">
        <v>230</v>
      </c>
      <c r="H3087">
        <v>36</v>
      </c>
      <c r="I3087">
        <v>9</v>
      </c>
      <c r="J3087">
        <v>0</v>
      </c>
      <c r="K3087">
        <v>0</v>
      </c>
      <c r="L3087">
        <v>0</v>
      </c>
      <c r="M3087">
        <v>0</v>
      </c>
      <c r="N3087">
        <v>0</v>
      </c>
      <c r="O3087">
        <v>0</v>
      </c>
      <c r="P3087">
        <v>0</v>
      </c>
      <c r="Q3087">
        <v>0</v>
      </c>
      <c r="R3087">
        <v>0</v>
      </c>
      <c r="S3087">
        <v>0</v>
      </c>
      <c r="T3087">
        <v>71030</v>
      </c>
      <c r="U3087">
        <v>71024</v>
      </c>
      <c r="V3087">
        <v>71023</v>
      </c>
      <c r="W3087" t="s">
        <v>12597</v>
      </c>
      <c r="X3087" t="s">
        <v>12595</v>
      </c>
      <c r="Y3087">
        <v>0</v>
      </c>
      <c r="Z3087">
        <v>0</v>
      </c>
    </row>
    <row r="3088" spans="1:26" x14ac:dyDescent="0.25">
      <c r="A3088">
        <v>990794</v>
      </c>
      <c r="B3088">
        <v>202501</v>
      </c>
      <c r="C3088">
        <v>1</v>
      </c>
      <c r="D3088" t="s">
        <v>12651</v>
      </c>
      <c r="E3088">
        <v>4</v>
      </c>
      <c r="F3088">
        <v>916</v>
      </c>
      <c r="G3088">
        <v>290</v>
      </c>
      <c r="H3088">
        <v>36</v>
      </c>
      <c r="I3088">
        <v>7</v>
      </c>
      <c r="J3088">
        <v>0</v>
      </c>
      <c r="K3088">
        <v>0</v>
      </c>
      <c r="L3088">
        <v>0</v>
      </c>
      <c r="M3088">
        <v>0</v>
      </c>
      <c r="N3088">
        <v>0</v>
      </c>
      <c r="O3088">
        <v>0</v>
      </c>
      <c r="P3088">
        <v>0</v>
      </c>
      <c r="Q3088">
        <v>0</v>
      </c>
      <c r="R3088">
        <v>0</v>
      </c>
      <c r="S3088">
        <v>0</v>
      </c>
      <c r="T3088">
        <v>71251</v>
      </c>
      <c r="U3088">
        <v>70930</v>
      </c>
      <c r="V3088">
        <v>71363</v>
      </c>
      <c r="W3088" t="s">
        <v>12618</v>
      </c>
      <c r="X3088" t="s">
        <v>13885</v>
      </c>
      <c r="Y3088">
        <v>0</v>
      </c>
      <c r="Z3088">
        <v>0</v>
      </c>
    </row>
    <row r="3089" spans="1:26" x14ac:dyDescent="0.25">
      <c r="A3089">
        <v>990794</v>
      </c>
      <c r="B3089">
        <v>202501</v>
      </c>
      <c r="C3089">
        <v>2</v>
      </c>
      <c r="D3089" t="s">
        <v>12651</v>
      </c>
      <c r="E3089">
        <v>4</v>
      </c>
      <c r="F3089">
        <v>916</v>
      </c>
      <c r="G3089">
        <v>290</v>
      </c>
      <c r="H3089">
        <v>36</v>
      </c>
      <c r="I3089">
        <v>7</v>
      </c>
      <c r="J3089">
        <v>0</v>
      </c>
      <c r="K3089">
        <v>0</v>
      </c>
      <c r="L3089">
        <v>0</v>
      </c>
      <c r="M3089">
        <v>0</v>
      </c>
      <c r="N3089">
        <v>0</v>
      </c>
      <c r="O3089">
        <v>0</v>
      </c>
      <c r="P3089">
        <v>0</v>
      </c>
      <c r="Q3089">
        <v>0</v>
      </c>
      <c r="R3089">
        <v>0</v>
      </c>
      <c r="S3089">
        <v>0</v>
      </c>
      <c r="T3089">
        <v>71251</v>
      </c>
      <c r="U3089">
        <v>70930</v>
      </c>
      <c r="V3089">
        <v>71363</v>
      </c>
      <c r="W3089" t="s">
        <v>12618</v>
      </c>
      <c r="X3089" t="s">
        <v>13885</v>
      </c>
      <c r="Y3089">
        <v>0</v>
      </c>
      <c r="Z3089">
        <v>0</v>
      </c>
    </row>
    <row r="3090" spans="1:26" x14ac:dyDescent="0.25">
      <c r="A3090">
        <v>990856</v>
      </c>
      <c r="B3090">
        <v>202501</v>
      </c>
      <c r="C3090">
        <v>1</v>
      </c>
      <c r="D3090" t="s">
        <v>12651</v>
      </c>
      <c r="E3090">
        <v>4</v>
      </c>
      <c r="F3090">
        <v>916</v>
      </c>
      <c r="G3090">
        <v>230</v>
      </c>
      <c r="H3090">
        <v>20</v>
      </c>
      <c r="I3090">
        <v>9</v>
      </c>
      <c r="J3090">
        <v>0</v>
      </c>
      <c r="K3090">
        <v>0</v>
      </c>
      <c r="L3090">
        <v>0</v>
      </c>
      <c r="M3090">
        <v>0</v>
      </c>
      <c r="N3090">
        <v>0</v>
      </c>
      <c r="O3090">
        <v>0</v>
      </c>
      <c r="P3090">
        <v>0</v>
      </c>
      <c r="Q3090">
        <v>0</v>
      </c>
      <c r="R3090">
        <v>0</v>
      </c>
      <c r="S3090">
        <v>0</v>
      </c>
      <c r="T3090">
        <v>71030</v>
      </c>
      <c r="U3090">
        <v>71510</v>
      </c>
      <c r="V3090">
        <v>71551</v>
      </c>
      <c r="W3090" t="s">
        <v>12607</v>
      </c>
      <c r="X3090" t="s">
        <v>12595</v>
      </c>
      <c r="Y3090">
        <v>0</v>
      </c>
      <c r="Z3090">
        <v>0</v>
      </c>
    </row>
    <row r="3091" spans="1:26" x14ac:dyDescent="0.25">
      <c r="A3091">
        <v>990856</v>
      </c>
      <c r="B3091">
        <v>202501</v>
      </c>
      <c r="C3091">
        <v>2</v>
      </c>
      <c r="D3091" t="s">
        <v>12651</v>
      </c>
      <c r="E3091">
        <v>4</v>
      </c>
      <c r="F3091">
        <v>916</v>
      </c>
      <c r="G3091">
        <v>230</v>
      </c>
      <c r="H3091">
        <v>20</v>
      </c>
      <c r="I3091">
        <v>9</v>
      </c>
      <c r="J3091">
        <v>0</v>
      </c>
      <c r="K3091">
        <v>0</v>
      </c>
      <c r="L3091">
        <v>0</v>
      </c>
      <c r="M3091">
        <v>0</v>
      </c>
      <c r="N3091">
        <v>0</v>
      </c>
      <c r="O3091">
        <v>0</v>
      </c>
      <c r="P3091">
        <v>0</v>
      </c>
      <c r="Q3091">
        <v>0</v>
      </c>
      <c r="R3091">
        <v>0</v>
      </c>
      <c r="S3091">
        <v>0</v>
      </c>
      <c r="T3091">
        <v>71030</v>
      </c>
      <c r="U3091">
        <v>71510</v>
      </c>
      <c r="V3091">
        <v>71551</v>
      </c>
      <c r="W3091" t="s">
        <v>12607</v>
      </c>
      <c r="X3091" t="s">
        <v>12595</v>
      </c>
      <c r="Y3091">
        <v>0</v>
      </c>
      <c r="Z3091">
        <v>0</v>
      </c>
    </row>
    <row r="3092" spans="1:26" x14ac:dyDescent="0.25">
      <c r="A3092">
        <v>990868</v>
      </c>
      <c r="B3092">
        <v>202501</v>
      </c>
      <c r="C3092">
        <v>1</v>
      </c>
      <c r="D3092" t="s">
        <v>12651</v>
      </c>
      <c r="E3092">
        <v>4</v>
      </c>
      <c r="F3092">
        <v>916</v>
      </c>
      <c r="G3092">
        <v>200</v>
      </c>
      <c r="H3092">
        <v>24</v>
      </c>
      <c r="I3092">
        <v>7</v>
      </c>
      <c r="J3092">
        <v>0</v>
      </c>
      <c r="K3092">
        <v>0</v>
      </c>
      <c r="L3092">
        <v>0</v>
      </c>
      <c r="M3092">
        <v>0</v>
      </c>
      <c r="N3092">
        <v>0</v>
      </c>
      <c r="O3092">
        <v>0</v>
      </c>
      <c r="P3092">
        <v>0</v>
      </c>
      <c r="Q3092">
        <v>0</v>
      </c>
      <c r="R3092">
        <v>0</v>
      </c>
      <c r="S3092">
        <v>0</v>
      </c>
      <c r="T3092">
        <v>900582</v>
      </c>
      <c r="U3092">
        <v>71129</v>
      </c>
      <c r="V3092">
        <v>71131</v>
      </c>
      <c r="W3092" t="s">
        <v>13890</v>
      </c>
      <c r="X3092" t="s">
        <v>13887</v>
      </c>
      <c r="Y3092">
        <v>0</v>
      </c>
      <c r="Z3092">
        <v>0</v>
      </c>
    </row>
    <row r="3093" spans="1:26" x14ac:dyDescent="0.25">
      <c r="A3093">
        <v>990868</v>
      </c>
      <c r="B3093">
        <v>202501</v>
      </c>
      <c r="C3093">
        <v>2</v>
      </c>
      <c r="D3093" t="s">
        <v>12651</v>
      </c>
      <c r="E3093">
        <v>4</v>
      </c>
      <c r="F3093">
        <v>916</v>
      </c>
      <c r="G3093">
        <v>200</v>
      </c>
      <c r="H3093">
        <v>24</v>
      </c>
      <c r="I3093">
        <v>7</v>
      </c>
      <c r="J3093">
        <v>0</v>
      </c>
      <c r="K3093">
        <v>0</v>
      </c>
      <c r="L3093">
        <v>0</v>
      </c>
      <c r="M3093">
        <v>0</v>
      </c>
      <c r="N3093">
        <v>0</v>
      </c>
      <c r="O3093">
        <v>0</v>
      </c>
      <c r="P3093">
        <v>0</v>
      </c>
      <c r="Q3093">
        <v>0</v>
      </c>
      <c r="R3093">
        <v>0</v>
      </c>
      <c r="S3093">
        <v>0</v>
      </c>
      <c r="T3093">
        <v>900582</v>
      </c>
      <c r="U3093">
        <v>71129</v>
      </c>
      <c r="V3093">
        <v>71131</v>
      </c>
      <c r="W3093" t="s">
        <v>13890</v>
      </c>
      <c r="X3093" t="s">
        <v>13887</v>
      </c>
      <c r="Y3093">
        <v>0</v>
      </c>
      <c r="Z3093">
        <v>0</v>
      </c>
    </row>
    <row r="3094" spans="1:26" x14ac:dyDescent="0.25">
      <c r="A3094">
        <v>990886</v>
      </c>
      <c r="B3094">
        <v>202501</v>
      </c>
      <c r="C3094">
        <v>1</v>
      </c>
      <c r="D3094" t="s">
        <v>12651</v>
      </c>
      <c r="E3094">
        <v>4</v>
      </c>
      <c r="F3094">
        <v>916</v>
      </c>
      <c r="G3094">
        <v>230</v>
      </c>
      <c r="H3094">
        <v>36</v>
      </c>
      <c r="I3094">
        <v>9</v>
      </c>
      <c r="J3094">
        <v>0</v>
      </c>
      <c r="K3094">
        <v>0</v>
      </c>
      <c r="L3094">
        <v>0</v>
      </c>
      <c r="M3094">
        <v>0</v>
      </c>
      <c r="N3094">
        <v>0</v>
      </c>
      <c r="O3094">
        <v>0</v>
      </c>
      <c r="P3094">
        <v>0</v>
      </c>
      <c r="Q3094">
        <v>0</v>
      </c>
      <c r="R3094">
        <v>0</v>
      </c>
      <c r="S3094">
        <v>0</v>
      </c>
      <c r="T3094">
        <v>71030</v>
      </c>
      <c r="U3094">
        <v>71024</v>
      </c>
      <c r="V3094">
        <v>71023</v>
      </c>
      <c r="W3094" t="s">
        <v>12597</v>
      </c>
      <c r="X3094" t="s">
        <v>12595</v>
      </c>
      <c r="Y3094">
        <v>0</v>
      </c>
      <c r="Z3094">
        <v>0</v>
      </c>
    </row>
    <row r="3095" spans="1:26" x14ac:dyDescent="0.25">
      <c r="A3095">
        <v>990886</v>
      </c>
      <c r="B3095">
        <v>202501</v>
      </c>
      <c r="C3095">
        <v>2</v>
      </c>
      <c r="D3095" t="s">
        <v>12651</v>
      </c>
      <c r="E3095">
        <v>4</v>
      </c>
      <c r="F3095">
        <v>916</v>
      </c>
      <c r="G3095">
        <v>230</v>
      </c>
      <c r="H3095">
        <v>36</v>
      </c>
      <c r="I3095">
        <v>9</v>
      </c>
      <c r="J3095">
        <v>0</v>
      </c>
      <c r="K3095">
        <v>0</v>
      </c>
      <c r="L3095">
        <v>0</v>
      </c>
      <c r="M3095">
        <v>0</v>
      </c>
      <c r="N3095">
        <v>0</v>
      </c>
      <c r="O3095">
        <v>0</v>
      </c>
      <c r="P3095">
        <v>0</v>
      </c>
      <c r="Q3095">
        <v>0</v>
      </c>
      <c r="R3095">
        <v>0</v>
      </c>
      <c r="S3095">
        <v>0</v>
      </c>
      <c r="T3095">
        <v>71030</v>
      </c>
      <c r="U3095">
        <v>71024</v>
      </c>
      <c r="V3095">
        <v>71023</v>
      </c>
      <c r="W3095" t="s">
        <v>12597</v>
      </c>
      <c r="X3095" t="s">
        <v>12595</v>
      </c>
      <c r="Y3095">
        <v>0</v>
      </c>
      <c r="Z3095">
        <v>0</v>
      </c>
    </row>
    <row r="3096" spans="1:26" x14ac:dyDescent="0.25">
      <c r="A3096">
        <v>990889</v>
      </c>
      <c r="B3096">
        <v>202501</v>
      </c>
      <c r="C3096">
        <v>1</v>
      </c>
      <c r="D3096" t="s">
        <v>12651</v>
      </c>
      <c r="E3096">
        <v>4</v>
      </c>
      <c r="F3096">
        <v>916</v>
      </c>
      <c r="G3096">
        <v>200</v>
      </c>
      <c r="H3096">
        <v>22</v>
      </c>
      <c r="I3096">
        <v>6</v>
      </c>
      <c r="J3096">
        <v>0</v>
      </c>
      <c r="K3096">
        <v>0</v>
      </c>
      <c r="L3096">
        <v>0</v>
      </c>
      <c r="M3096">
        <v>0</v>
      </c>
      <c r="N3096">
        <v>0</v>
      </c>
      <c r="O3096">
        <v>0</v>
      </c>
      <c r="P3096">
        <v>0</v>
      </c>
      <c r="Q3096">
        <v>0</v>
      </c>
      <c r="R3096">
        <v>0</v>
      </c>
      <c r="S3096">
        <v>0</v>
      </c>
      <c r="T3096">
        <v>900582</v>
      </c>
      <c r="U3096">
        <v>71188</v>
      </c>
      <c r="V3096">
        <v>71938</v>
      </c>
      <c r="W3096" t="s">
        <v>12620</v>
      </c>
      <c r="X3096" t="s">
        <v>13887</v>
      </c>
      <c r="Y3096">
        <v>0</v>
      </c>
      <c r="Z3096">
        <v>0</v>
      </c>
    </row>
    <row r="3097" spans="1:26" x14ac:dyDescent="0.25">
      <c r="A3097">
        <v>990889</v>
      </c>
      <c r="B3097">
        <v>202501</v>
      </c>
      <c r="C3097">
        <v>2</v>
      </c>
      <c r="D3097" t="s">
        <v>12651</v>
      </c>
      <c r="E3097">
        <v>4</v>
      </c>
      <c r="F3097">
        <v>916</v>
      </c>
      <c r="G3097">
        <v>200</v>
      </c>
      <c r="H3097">
        <v>22</v>
      </c>
      <c r="I3097">
        <v>6</v>
      </c>
      <c r="J3097">
        <v>0</v>
      </c>
      <c r="K3097">
        <v>0</v>
      </c>
      <c r="L3097">
        <v>0</v>
      </c>
      <c r="M3097">
        <v>0</v>
      </c>
      <c r="N3097">
        <v>0</v>
      </c>
      <c r="O3097">
        <v>0</v>
      </c>
      <c r="P3097">
        <v>0</v>
      </c>
      <c r="Q3097">
        <v>0</v>
      </c>
      <c r="R3097">
        <v>0</v>
      </c>
      <c r="S3097">
        <v>0</v>
      </c>
      <c r="T3097">
        <v>900582</v>
      </c>
      <c r="U3097">
        <v>71188</v>
      </c>
      <c r="V3097">
        <v>71938</v>
      </c>
      <c r="W3097" t="s">
        <v>12620</v>
      </c>
      <c r="X3097" t="s">
        <v>13887</v>
      </c>
      <c r="Y3097">
        <v>0</v>
      </c>
      <c r="Z3097">
        <v>0</v>
      </c>
    </row>
    <row r="3098" spans="1:26" x14ac:dyDescent="0.25">
      <c r="A3098">
        <v>990900</v>
      </c>
      <c r="B3098">
        <v>202501</v>
      </c>
      <c r="C3098">
        <v>1</v>
      </c>
      <c r="D3098" t="s">
        <v>12651</v>
      </c>
      <c r="E3098">
        <v>4</v>
      </c>
      <c r="F3098">
        <v>916</v>
      </c>
      <c r="G3098">
        <v>290</v>
      </c>
      <c r="H3098">
        <v>25</v>
      </c>
      <c r="I3098">
        <v>8</v>
      </c>
      <c r="J3098">
        <v>0</v>
      </c>
      <c r="K3098">
        <v>0</v>
      </c>
      <c r="L3098">
        <v>0</v>
      </c>
      <c r="M3098">
        <v>0</v>
      </c>
      <c r="N3098">
        <v>0</v>
      </c>
      <c r="O3098">
        <v>0</v>
      </c>
      <c r="P3098">
        <v>0</v>
      </c>
      <c r="Q3098">
        <v>0</v>
      </c>
      <c r="R3098">
        <v>0</v>
      </c>
      <c r="S3098">
        <v>0</v>
      </c>
      <c r="T3098">
        <v>71251</v>
      </c>
      <c r="U3098">
        <v>71252</v>
      </c>
      <c r="V3098">
        <v>700258</v>
      </c>
      <c r="W3098" t="s">
        <v>12592</v>
      </c>
      <c r="X3098" t="s">
        <v>13885</v>
      </c>
      <c r="Y3098">
        <v>0</v>
      </c>
      <c r="Z3098">
        <v>0</v>
      </c>
    </row>
    <row r="3099" spans="1:26" x14ac:dyDescent="0.25">
      <c r="A3099">
        <v>990900</v>
      </c>
      <c r="B3099">
        <v>202501</v>
      </c>
      <c r="C3099">
        <v>2</v>
      </c>
      <c r="D3099" t="s">
        <v>12651</v>
      </c>
      <c r="E3099">
        <v>4</v>
      </c>
      <c r="F3099">
        <v>916</v>
      </c>
      <c r="G3099">
        <v>290</v>
      </c>
      <c r="H3099">
        <v>25</v>
      </c>
      <c r="I3099">
        <v>8</v>
      </c>
      <c r="J3099">
        <v>0</v>
      </c>
      <c r="K3099">
        <v>0</v>
      </c>
      <c r="L3099">
        <v>0</v>
      </c>
      <c r="M3099">
        <v>0</v>
      </c>
      <c r="N3099">
        <v>0</v>
      </c>
      <c r="O3099">
        <v>0</v>
      </c>
      <c r="P3099">
        <v>0</v>
      </c>
      <c r="Q3099">
        <v>0</v>
      </c>
      <c r="R3099">
        <v>0</v>
      </c>
      <c r="S3099">
        <v>0</v>
      </c>
      <c r="T3099">
        <v>71251</v>
      </c>
      <c r="U3099">
        <v>71252</v>
      </c>
      <c r="V3099">
        <v>700258</v>
      </c>
      <c r="W3099" t="s">
        <v>12592</v>
      </c>
      <c r="X3099" t="s">
        <v>13885</v>
      </c>
      <c r="Y3099">
        <v>0</v>
      </c>
      <c r="Z3099">
        <v>0</v>
      </c>
    </row>
    <row r="3100" spans="1:26" x14ac:dyDescent="0.25">
      <c r="A3100">
        <v>990906</v>
      </c>
      <c r="B3100">
        <v>202501</v>
      </c>
      <c r="C3100">
        <v>1</v>
      </c>
      <c r="D3100" t="s">
        <v>12651</v>
      </c>
      <c r="E3100">
        <v>4</v>
      </c>
      <c r="F3100">
        <v>916</v>
      </c>
      <c r="G3100">
        <v>290</v>
      </c>
      <c r="H3100">
        <v>25</v>
      </c>
      <c r="I3100">
        <v>8</v>
      </c>
      <c r="J3100">
        <v>0</v>
      </c>
      <c r="K3100">
        <v>0</v>
      </c>
      <c r="L3100">
        <v>0</v>
      </c>
      <c r="M3100">
        <v>0</v>
      </c>
      <c r="N3100">
        <v>0</v>
      </c>
      <c r="O3100">
        <v>0</v>
      </c>
      <c r="P3100">
        <v>0</v>
      </c>
      <c r="Q3100">
        <v>0</v>
      </c>
      <c r="R3100">
        <v>0</v>
      </c>
      <c r="S3100">
        <v>0</v>
      </c>
      <c r="T3100">
        <v>71251</v>
      </c>
      <c r="U3100">
        <v>71252</v>
      </c>
      <c r="V3100">
        <v>700258</v>
      </c>
      <c r="W3100" t="s">
        <v>12592</v>
      </c>
      <c r="X3100" t="s">
        <v>13885</v>
      </c>
      <c r="Y3100">
        <v>0</v>
      </c>
      <c r="Z3100">
        <v>0</v>
      </c>
    </row>
    <row r="3101" spans="1:26" x14ac:dyDescent="0.25">
      <c r="A3101">
        <v>990906</v>
      </c>
      <c r="B3101">
        <v>202501</v>
      </c>
      <c r="C3101">
        <v>2</v>
      </c>
      <c r="D3101" t="s">
        <v>12651</v>
      </c>
      <c r="E3101">
        <v>4</v>
      </c>
      <c r="F3101">
        <v>916</v>
      </c>
      <c r="G3101">
        <v>290</v>
      </c>
      <c r="H3101">
        <v>25</v>
      </c>
      <c r="I3101">
        <v>8</v>
      </c>
      <c r="J3101">
        <v>0</v>
      </c>
      <c r="K3101">
        <v>0</v>
      </c>
      <c r="L3101">
        <v>0</v>
      </c>
      <c r="M3101">
        <v>0</v>
      </c>
      <c r="N3101">
        <v>0</v>
      </c>
      <c r="O3101">
        <v>0</v>
      </c>
      <c r="P3101">
        <v>0</v>
      </c>
      <c r="Q3101">
        <v>0</v>
      </c>
      <c r="R3101">
        <v>0</v>
      </c>
      <c r="S3101">
        <v>0</v>
      </c>
      <c r="T3101">
        <v>71251</v>
      </c>
      <c r="U3101">
        <v>71252</v>
      </c>
      <c r="V3101">
        <v>700258</v>
      </c>
      <c r="W3101" t="s">
        <v>12592</v>
      </c>
      <c r="X3101" t="s">
        <v>13885</v>
      </c>
      <c r="Y3101">
        <v>0</v>
      </c>
      <c r="Z3101">
        <v>0</v>
      </c>
    </row>
    <row r="3102" spans="1:26" x14ac:dyDescent="0.25">
      <c r="A3102">
        <v>990941</v>
      </c>
      <c r="B3102">
        <v>202501</v>
      </c>
      <c r="C3102">
        <v>1</v>
      </c>
      <c r="D3102" t="s">
        <v>12651</v>
      </c>
      <c r="E3102">
        <v>4</v>
      </c>
      <c r="F3102">
        <v>916</v>
      </c>
      <c r="G3102">
        <v>230</v>
      </c>
      <c r="H3102">
        <v>20</v>
      </c>
      <c r="I3102">
        <v>6</v>
      </c>
      <c r="J3102">
        <v>0</v>
      </c>
      <c r="K3102">
        <v>0</v>
      </c>
      <c r="L3102">
        <v>0</v>
      </c>
      <c r="M3102">
        <v>0</v>
      </c>
      <c r="N3102">
        <v>0</v>
      </c>
      <c r="O3102">
        <v>0</v>
      </c>
      <c r="P3102">
        <v>0</v>
      </c>
      <c r="Q3102">
        <v>0</v>
      </c>
      <c r="R3102">
        <v>0</v>
      </c>
      <c r="S3102">
        <v>0</v>
      </c>
      <c r="T3102">
        <v>71030</v>
      </c>
      <c r="U3102">
        <v>71510</v>
      </c>
      <c r="V3102">
        <v>700173</v>
      </c>
      <c r="W3102" t="s">
        <v>12607</v>
      </c>
      <c r="X3102" t="s">
        <v>12595</v>
      </c>
      <c r="Y3102">
        <v>0</v>
      </c>
      <c r="Z3102">
        <v>0</v>
      </c>
    </row>
    <row r="3103" spans="1:26" x14ac:dyDescent="0.25">
      <c r="A3103">
        <v>990941</v>
      </c>
      <c r="B3103">
        <v>202501</v>
      </c>
      <c r="C3103">
        <v>2</v>
      </c>
      <c r="D3103" t="s">
        <v>12651</v>
      </c>
      <c r="E3103">
        <v>4</v>
      </c>
      <c r="F3103">
        <v>916</v>
      </c>
      <c r="G3103">
        <v>230</v>
      </c>
      <c r="H3103">
        <v>20</v>
      </c>
      <c r="I3103">
        <v>6</v>
      </c>
      <c r="J3103">
        <v>0</v>
      </c>
      <c r="K3103">
        <v>0</v>
      </c>
      <c r="L3103">
        <v>0</v>
      </c>
      <c r="M3103">
        <v>0</v>
      </c>
      <c r="N3103">
        <v>0</v>
      </c>
      <c r="O3103">
        <v>0</v>
      </c>
      <c r="P3103">
        <v>0</v>
      </c>
      <c r="Q3103">
        <v>0</v>
      </c>
      <c r="R3103">
        <v>0</v>
      </c>
      <c r="S3103">
        <v>0</v>
      </c>
      <c r="T3103">
        <v>71030</v>
      </c>
      <c r="U3103">
        <v>71510</v>
      </c>
      <c r="V3103">
        <v>700173</v>
      </c>
      <c r="W3103" t="s">
        <v>12607</v>
      </c>
      <c r="X3103" t="s">
        <v>12595</v>
      </c>
      <c r="Y3103">
        <v>0</v>
      </c>
      <c r="Z3103">
        <v>0</v>
      </c>
    </row>
    <row r="3104" spans="1:26" x14ac:dyDescent="0.25">
      <c r="A3104">
        <v>990955</v>
      </c>
      <c r="B3104">
        <v>202501</v>
      </c>
      <c r="C3104">
        <v>1</v>
      </c>
      <c r="D3104" t="s">
        <v>12651</v>
      </c>
      <c r="E3104">
        <v>4</v>
      </c>
      <c r="F3104">
        <v>916</v>
      </c>
      <c r="G3104">
        <v>230</v>
      </c>
      <c r="H3104">
        <v>26</v>
      </c>
      <c r="I3104">
        <v>1</v>
      </c>
      <c r="J3104">
        <v>0</v>
      </c>
      <c r="K3104">
        <v>0</v>
      </c>
      <c r="L3104">
        <v>0</v>
      </c>
      <c r="M3104">
        <v>0</v>
      </c>
      <c r="N3104">
        <v>0</v>
      </c>
      <c r="O3104">
        <v>0</v>
      </c>
      <c r="P3104">
        <v>0</v>
      </c>
      <c r="Q3104">
        <v>0</v>
      </c>
      <c r="R3104">
        <v>0</v>
      </c>
      <c r="S3104">
        <v>0</v>
      </c>
      <c r="T3104">
        <v>71030</v>
      </c>
      <c r="U3104">
        <v>71054</v>
      </c>
      <c r="V3104">
        <v>71534</v>
      </c>
      <c r="W3104" t="s">
        <v>12599</v>
      </c>
      <c r="X3104" t="s">
        <v>12595</v>
      </c>
      <c r="Y3104">
        <v>0</v>
      </c>
      <c r="Z3104">
        <v>0</v>
      </c>
    </row>
    <row r="3105" spans="1:26" x14ac:dyDescent="0.25">
      <c r="A3105">
        <v>990955</v>
      </c>
      <c r="B3105">
        <v>202501</v>
      </c>
      <c r="C3105">
        <v>2</v>
      </c>
      <c r="D3105" t="s">
        <v>12651</v>
      </c>
      <c r="E3105">
        <v>4</v>
      </c>
      <c r="F3105">
        <v>916</v>
      </c>
      <c r="G3105">
        <v>230</v>
      </c>
      <c r="H3105">
        <v>26</v>
      </c>
      <c r="I3105">
        <v>1</v>
      </c>
      <c r="J3105">
        <v>0</v>
      </c>
      <c r="K3105">
        <v>0</v>
      </c>
      <c r="L3105">
        <v>0</v>
      </c>
      <c r="M3105">
        <v>0</v>
      </c>
      <c r="N3105">
        <v>0</v>
      </c>
      <c r="O3105">
        <v>0</v>
      </c>
      <c r="P3105">
        <v>0</v>
      </c>
      <c r="Q3105">
        <v>0</v>
      </c>
      <c r="R3105">
        <v>0</v>
      </c>
      <c r="S3105">
        <v>0</v>
      </c>
      <c r="T3105">
        <v>71030</v>
      </c>
      <c r="U3105">
        <v>71054</v>
      </c>
      <c r="V3105">
        <v>71534</v>
      </c>
      <c r="W3105" t="s">
        <v>12599</v>
      </c>
      <c r="X3105" t="s">
        <v>12595</v>
      </c>
      <c r="Y3105">
        <v>0</v>
      </c>
      <c r="Z3105">
        <v>0</v>
      </c>
    </row>
    <row r="3106" spans="1:26" x14ac:dyDescent="0.25">
      <c r="A3106">
        <v>990986</v>
      </c>
      <c r="B3106">
        <v>202501</v>
      </c>
      <c r="C3106">
        <v>1</v>
      </c>
      <c r="D3106" t="s">
        <v>12651</v>
      </c>
      <c r="E3106">
        <v>4</v>
      </c>
      <c r="F3106">
        <v>916</v>
      </c>
      <c r="G3106">
        <v>200</v>
      </c>
      <c r="H3106">
        <v>24</v>
      </c>
      <c r="I3106">
        <v>8</v>
      </c>
      <c r="J3106">
        <v>0</v>
      </c>
      <c r="K3106">
        <v>0</v>
      </c>
      <c r="L3106">
        <v>0</v>
      </c>
      <c r="M3106">
        <v>0</v>
      </c>
      <c r="N3106">
        <v>0</v>
      </c>
      <c r="O3106">
        <v>0</v>
      </c>
      <c r="P3106">
        <v>0</v>
      </c>
      <c r="Q3106">
        <v>0</v>
      </c>
      <c r="R3106">
        <v>0</v>
      </c>
      <c r="S3106">
        <v>0</v>
      </c>
      <c r="T3106">
        <v>900582</v>
      </c>
      <c r="U3106">
        <v>71129</v>
      </c>
      <c r="V3106">
        <v>71136</v>
      </c>
      <c r="W3106" t="s">
        <v>13890</v>
      </c>
      <c r="X3106" t="s">
        <v>13887</v>
      </c>
      <c r="Y3106">
        <v>0</v>
      </c>
      <c r="Z3106">
        <v>0</v>
      </c>
    </row>
    <row r="3107" spans="1:26" x14ac:dyDescent="0.25">
      <c r="A3107">
        <v>990986</v>
      </c>
      <c r="B3107">
        <v>202501</v>
      </c>
      <c r="C3107">
        <v>2</v>
      </c>
      <c r="D3107" t="s">
        <v>12651</v>
      </c>
      <c r="E3107">
        <v>4</v>
      </c>
      <c r="F3107">
        <v>916</v>
      </c>
      <c r="G3107">
        <v>200</v>
      </c>
      <c r="H3107">
        <v>24</v>
      </c>
      <c r="I3107">
        <v>8</v>
      </c>
      <c r="J3107">
        <v>0</v>
      </c>
      <c r="K3107">
        <v>0</v>
      </c>
      <c r="L3107">
        <v>0</v>
      </c>
      <c r="M3107">
        <v>0</v>
      </c>
      <c r="N3107">
        <v>0</v>
      </c>
      <c r="O3107">
        <v>0</v>
      </c>
      <c r="P3107">
        <v>0</v>
      </c>
      <c r="Q3107">
        <v>0</v>
      </c>
      <c r="R3107">
        <v>0</v>
      </c>
      <c r="S3107">
        <v>0</v>
      </c>
      <c r="T3107">
        <v>900582</v>
      </c>
      <c r="U3107">
        <v>71129</v>
      </c>
      <c r="V3107">
        <v>71136</v>
      </c>
      <c r="W3107" t="s">
        <v>13890</v>
      </c>
      <c r="X3107" t="s">
        <v>13887</v>
      </c>
      <c r="Y3107">
        <v>0</v>
      </c>
      <c r="Z3107">
        <v>0</v>
      </c>
    </row>
    <row r="3108" spans="1:26" x14ac:dyDescent="0.25">
      <c r="A3108">
        <v>990997</v>
      </c>
      <c r="B3108">
        <v>202501</v>
      </c>
      <c r="C3108">
        <v>1</v>
      </c>
      <c r="D3108" t="s">
        <v>12651</v>
      </c>
      <c r="E3108">
        <v>4</v>
      </c>
      <c r="F3108">
        <v>916</v>
      </c>
      <c r="G3108">
        <v>200</v>
      </c>
      <c r="H3108">
        <v>24</v>
      </c>
      <c r="I3108">
        <v>8</v>
      </c>
      <c r="J3108">
        <v>0</v>
      </c>
      <c r="K3108">
        <v>0</v>
      </c>
      <c r="L3108">
        <v>0</v>
      </c>
      <c r="M3108">
        <v>0</v>
      </c>
      <c r="N3108">
        <v>0</v>
      </c>
      <c r="O3108">
        <v>0</v>
      </c>
      <c r="P3108">
        <v>0</v>
      </c>
      <c r="Q3108">
        <v>0</v>
      </c>
      <c r="R3108">
        <v>0</v>
      </c>
      <c r="S3108">
        <v>0</v>
      </c>
      <c r="T3108">
        <v>900582</v>
      </c>
      <c r="U3108">
        <v>71129</v>
      </c>
      <c r="V3108">
        <v>71136</v>
      </c>
      <c r="W3108" t="s">
        <v>13890</v>
      </c>
      <c r="X3108" t="s">
        <v>13887</v>
      </c>
      <c r="Y3108">
        <v>0</v>
      </c>
      <c r="Z3108">
        <v>0</v>
      </c>
    </row>
    <row r="3109" spans="1:26" x14ac:dyDescent="0.25">
      <c r="A3109">
        <v>990997</v>
      </c>
      <c r="B3109">
        <v>202501</v>
      </c>
      <c r="C3109">
        <v>2</v>
      </c>
      <c r="D3109" t="s">
        <v>12651</v>
      </c>
      <c r="E3109">
        <v>4</v>
      </c>
      <c r="F3109">
        <v>916</v>
      </c>
      <c r="G3109">
        <v>200</v>
      </c>
      <c r="H3109">
        <v>24</v>
      </c>
      <c r="I3109">
        <v>8</v>
      </c>
      <c r="J3109">
        <v>0</v>
      </c>
      <c r="K3109">
        <v>0</v>
      </c>
      <c r="L3109">
        <v>0</v>
      </c>
      <c r="M3109">
        <v>0</v>
      </c>
      <c r="N3109">
        <v>0</v>
      </c>
      <c r="O3109">
        <v>0</v>
      </c>
      <c r="P3109">
        <v>0</v>
      </c>
      <c r="Q3109">
        <v>0</v>
      </c>
      <c r="R3109">
        <v>0</v>
      </c>
      <c r="S3109">
        <v>0</v>
      </c>
      <c r="T3109">
        <v>900582</v>
      </c>
      <c r="U3109">
        <v>71129</v>
      </c>
      <c r="V3109">
        <v>71136</v>
      </c>
      <c r="W3109" t="s">
        <v>13890</v>
      </c>
      <c r="X3109" t="s">
        <v>13887</v>
      </c>
      <c r="Y3109">
        <v>0</v>
      </c>
      <c r="Z3109">
        <v>0</v>
      </c>
    </row>
    <row r="3110" spans="1:26" x14ac:dyDescent="0.25">
      <c r="A3110">
        <v>991081</v>
      </c>
      <c r="B3110">
        <v>202501</v>
      </c>
      <c r="C3110">
        <v>1</v>
      </c>
      <c r="D3110" t="s">
        <v>12651</v>
      </c>
      <c r="E3110">
        <v>4</v>
      </c>
      <c r="F3110">
        <v>916</v>
      </c>
      <c r="G3110">
        <v>230</v>
      </c>
      <c r="H3110">
        <v>32</v>
      </c>
      <c r="I3110">
        <v>10</v>
      </c>
      <c r="J3110">
        <v>0</v>
      </c>
      <c r="K3110">
        <v>0</v>
      </c>
      <c r="L3110">
        <v>0</v>
      </c>
      <c r="M3110">
        <v>0</v>
      </c>
      <c r="N3110">
        <v>0</v>
      </c>
      <c r="O3110">
        <v>0</v>
      </c>
      <c r="P3110">
        <v>0</v>
      </c>
      <c r="Q3110">
        <v>0</v>
      </c>
      <c r="R3110">
        <v>0</v>
      </c>
      <c r="S3110">
        <v>0</v>
      </c>
      <c r="T3110">
        <v>71030</v>
      </c>
      <c r="U3110">
        <v>71505</v>
      </c>
      <c r="V3110">
        <v>71517</v>
      </c>
      <c r="W3110" t="s">
        <v>12648</v>
      </c>
      <c r="X3110" t="s">
        <v>12595</v>
      </c>
      <c r="Y3110">
        <v>0</v>
      </c>
      <c r="Z3110">
        <v>0</v>
      </c>
    </row>
    <row r="3111" spans="1:26" x14ac:dyDescent="0.25">
      <c r="A3111">
        <v>991081</v>
      </c>
      <c r="B3111">
        <v>202501</v>
      </c>
      <c r="C3111">
        <v>2</v>
      </c>
      <c r="D3111" t="s">
        <v>12651</v>
      </c>
      <c r="E3111">
        <v>4</v>
      </c>
      <c r="F3111">
        <v>916</v>
      </c>
      <c r="G3111">
        <v>230</v>
      </c>
      <c r="H3111">
        <v>32</v>
      </c>
      <c r="I3111">
        <v>10</v>
      </c>
      <c r="J3111">
        <v>0</v>
      </c>
      <c r="K3111">
        <v>0</v>
      </c>
      <c r="L3111">
        <v>0</v>
      </c>
      <c r="M3111">
        <v>0</v>
      </c>
      <c r="N3111">
        <v>0</v>
      </c>
      <c r="O3111">
        <v>0</v>
      </c>
      <c r="P3111">
        <v>0</v>
      </c>
      <c r="Q3111">
        <v>0</v>
      </c>
      <c r="R3111">
        <v>0</v>
      </c>
      <c r="S3111">
        <v>0</v>
      </c>
      <c r="T3111">
        <v>71030</v>
      </c>
      <c r="U3111">
        <v>71505</v>
      </c>
      <c r="V3111">
        <v>71517</v>
      </c>
      <c r="W3111" t="s">
        <v>12648</v>
      </c>
      <c r="X3111" t="s">
        <v>12595</v>
      </c>
      <c r="Y3111">
        <v>0</v>
      </c>
      <c r="Z3111">
        <v>0</v>
      </c>
    </row>
    <row r="3112" spans="1:26" x14ac:dyDescent="0.25">
      <c r="A3112">
        <v>991082</v>
      </c>
      <c r="B3112">
        <v>202501</v>
      </c>
      <c r="C3112">
        <v>1</v>
      </c>
      <c r="D3112" t="s">
        <v>12651</v>
      </c>
      <c r="E3112">
        <v>4</v>
      </c>
      <c r="F3112">
        <v>916</v>
      </c>
      <c r="G3112">
        <v>230</v>
      </c>
      <c r="H3112">
        <v>32</v>
      </c>
      <c r="I3112">
        <v>7</v>
      </c>
      <c r="J3112">
        <v>0</v>
      </c>
      <c r="K3112">
        <v>0</v>
      </c>
      <c r="L3112">
        <v>0</v>
      </c>
      <c r="M3112">
        <v>0</v>
      </c>
      <c r="N3112">
        <v>0</v>
      </c>
      <c r="O3112">
        <v>0</v>
      </c>
      <c r="P3112">
        <v>0</v>
      </c>
      <c r="Q3112">
        <v>0</v>
      </c>
      <c r="R3112">
        <v>0</v>
      </c>
      <c r="S3112">
        <v>0</v>
      </c>
      <c r="T3112">
        <v>71030</v>
      </c>
      <c r="U3112">
        <v>71505</v>
      </c>
      <c r="V3112">
        <v>71521</v>
      </c>
      <c r="W3112" t="s">
        <v>12648</v>
      </c>
      <c r="X3112" t="s">
        <v>12595</v>
      </c>
      <c r="Y3112">
        <v>0</v>
      </c>
      <c r="Z3112">
        <v>0</v>
      </c>
    </row>
    <row r="3113" spans="1:26" x14ac:dyDescent="0.25">
      <c r="A3113">
        <v>991082</v>
      </c>
      <c r="B3113">
        <v>202501</v>
      </c>
      <c r="C3113">
        <v>2</v>
      </c>
      <c r="D3113" t="s">
        <v>12651</v>
      </c>
      <c r="E3113">
        <v>4</v>
      </c>
      <c r="F3113">
        <v>916</v>
      </c>
      <c r="G3113">
        <v>230</v>
      </c>
      <c r="H3113">
        <v>32</v>
      </c>
      <c r="I3113">
        <v>7</v>
      </c>
      <c r="J3113">
        <v>0</v>
      </c>
      <c r="K3113">
        <v>0</v>
      </c>
      <c r="L3113">
        <v>0</v>
      </c>
      <c r="M3113">
        <v>0</v>
      </c>
      <c r="N3113">
        <v>0</v>
      </c>
      <c r="O3113">
        <v>0</v>
      </c>
      <c r="P3113">
        <v>0</v>
      </c>
      <c r="Q3113">
        <v>0</v>
      </c>
      <c r="R3113">
        <v>0</v>
      </c>
      <c r="S3113">
        <v>0</v>
      </c>
      <c r="T3113">
        <v>71030</v>
      </c>
      <c r="U3113">
        <v>71505</v>
      </c>
      <c r="V3113">
        <v>71521</v>
      </c>
      <c r="W3113" t="s">
        <v>12648</v>
      </c>
      <c r="X3113" t="s">
        <v>12595</v>
      </c>
      <c r="Y3113">
        <v>0</v>
      </c>
      <c r="Z3113">
        <v>0</v>
      </c>
    </row>
    <row r="3114" spans="1:26" x14ac:dyDescent="0.25">
      <c r="A3114">
        <v>991159</v>
      </c>
      <c r="B3114">
        <v>202501</v>
      </c>
      <c r="C3114">
        <v>1</v>
      </c>
      <c r="D3114" t="s">
        <v>12651</v>
      </c>
      <c r="E3114">
        <v>4</v>
      </c>
      <c r="F3114">
        <v>916</v>
      </c>
      <c r="G3114">
        <v>228</v>
      </c>
      <c r="H3114">
        <v>30</v>
      </c>
      <c r="I3114">
        <v>9</v>
      </c>
      <c r="J3114">
        <v>0</v>
      </c>
      <c r="K3114">
        <v>0</v>
      </c>
      <c r="L3114">
        <v>0</v>
      </c>
      <c r="M3114">
        <v>0</v>
      </c>
      <c r="N3114">
        <v>0</v>
      </c>
      <c r="O3114">
        <v>0</v>
      </c>
      <c r="P3114">
        <v>0</v>
      </c>
      <c r="Q3114">
        <v>0</v>
      </c>
      <c r="R3114">
        <v>0</v>
      </c>
      <c r="S3114">
        <v>0</v>
      </c>
      <c r="T3114">
        <v>71590</v>
      </c>
      <c r="U3114">
        <v>71050</v>
      </c>
      <c r="V3114">
        <v>71112</v>
      </c>
      <c r="W3114" t="s">
        <v>12605</v>
      </c>
      <c r="X3114" t="s">
        <v>12590</v>
      </c>
      <c r="Y3114">
        <v>0</v>
      </c>
      <c r="Z3114">
        <v>0</v>
      </c>
    </row>
    <row r="3115" spans="1:26" x14ac:dyDescent="0.25">
      <c r="A3115">
        <v>991159</v>
      </c>
      <c r="B3115">
        <v>202501</v>
      </c>
      <c r="C3115">
        <v>2</v>
      </c>
      <c r="D3115" t="s">
        <v>12651</v>
      </c>
      <c r="E3115">
        <v>4</v>
      </c>
      <c r="F3115">
        <v>916</v>
      </c>
      <c r="G3115">
        <v>228</v>
      </c>
      <c r="H3115">
        <v>30</v>
      </c>
      <c r="I3115">
        <v>9</v>
      </c>
      <c r="J3115">
        <v>0</v>
      </c>
      <c r="K3115">
        <v>0</v>
      </c>
      <c r="L3115">
        <v>0</v>
      </c>
      <c r="M3115">
        <v>0</v>
      </c>
      <c r="N3115">
        <v>0</v>
      </c>
      <c r="O3115">
        <v>0</v>
      </c>
      <c r="P3115">
        <v>0</v>
      </c>
      <c r="Q3115">
        <v>0</v>
      </c>
      <c r="R3115">
        <v>0</v>
      </c>
      <c r="S3115">
        <v>0</v>
      </c>
      <c r="T3115">
        <v>71590</v>
      </c>
      <c r="U3115">
        <v>71050</v>
      </c>
      <c r="V3115">
        <v>71112</v>
      </c>
      <c r="W3115" t="s">
        <v>12605</v>
      </c>
      <c r="X3115" t="s">
        <v>12590</v>
      </c>
      <c r="Y3115">
        <v>0</v>
      </c>
      <c r="Z3115">
        <v>0</v>
      </c>
    </row>
    <row r="3116" spans="1:26" x14ac:dyDescent="0.25">
      <c r="A3116">
        <v>991160</v>
      </c>
      <c r="B3116">
        <v>202501</v>
      </c>
      <c r="C3116">
        <v>1</v>
      </c>
      <c r="D3116" t="s">
        <v>12651</v>
      </c>
      <c r="E3116">
        <v>4</v>
      </c>
      <c r="F3116">
        <v>916</v>
      </c>
      <c r="G3116">
        <v>228</v>
      </c>
      <c r="H3116">
        <v>30</v>
      </c>
      <c r="I3116">
        <v>9</v>
      </c>
      <c r="J3116">
        <v>0</v>
      </c>
      <c r="K3116">
        <v>0</v>
      </c>
      <c r="L3116">
        <v>0</v>
      </c>
      <c r="M3116">
        <v>0</v>
      </c>
      <c r="N3116">
        <v>0</v>
      </c>
      <c r="O3116">
        <v>0</v>
      </c>
      <c r="P3116">
        <v>0</v>
      </c>
      <c r="Q3116">
        <v>0</v>
      </c>
      <c r="R3116">
        <v>0</v>
      </c>
      <c r="S3116">
        <v>0</v>
      </c>
      <c r="T3116">
        <v>71590</v>
      </c>
      <c r="U3116">
        <v>71050</v>
      </c>
      <c r="V3116">
        <v>71112</v>
      </c>
      <c r="W3116" t="s">
        <v>12605</v>
      </c>
      <c r="X3116" t="s">
        <v>12590</v>
      </c>
      <c r="Y3116">
        <v>0</v>
      </c>
      <c r="Z3116">
        <v>0</v>
      </c>
    </row>
    <row r="3117" spans="1:26" x14ac:dyDescent="0.25">
      <c r="A3117">
        <v>991160</v>
      </c>
      <c r="B3117">
        <v>202501</v>
      </c>
      <c r="C3117">
        <v>2</v>
      </c>
      <c r="D3117" t="s">
        <v>12651</v>
      </c>
      <c r="E3117">
        <v>4</v>
      </c>
      <c r="F3117">
        <v>916</v>
      </c>
      <c r="G3117">
        <v>228</v>
      </c>
      <c r="H3117">
        <v>30</v>
      </c>
      <c r="I3117">
        <v>9</v>
      </c>
      <c r="J3117">
        <v>0</v>
      </c>
      <c r="K3117">
        <v>0</v>
      </c>
      <c r="L3117">
        <v>0</v>
      </c>
      <c r="M3117">
        <v>0</v>
      </c>
      <c r="N3117">
        <v>0</v>
      </c>
      <c r="O3117">
        <v>0</v>
      </c>
      <c r="P3117">
        <v>0</v>
      </c>
      <c r="Q3117">
        <v>0</v>
      </c>
      <c r="R3117">
        <v>0</v>
      </c>
      <c r="S3117">
        <v>0</v>
      </c>
      <c r="T3117">
        <v>71590</v>
      </c>
      <c r="U3117">
        <v>71050</v>
      </c>
      <c r="V3117">
        <v>71112</v>
      </c>
      <c r="W3117" t="s">
        <v>12605</v>
      </c>
      <c r="X3117" t="s">
        <v>12590</v>
      </c>
      <c r="Y3117">
        <v>0</v>
      </c>
      <c r="Z3117">
        <v>0</v>
      </c>
    </row>
    <row r="3118" spans="1:26" x14ac:dyDescent="0.25">
      <c r="A3118">
        <v>991163</v>
      </c>
      <c r="B3118">
        <v>202501</v>
      </c>
      <c r="C3118">
        <v>1</v>
      </c>
      <c r="D3118" t="s">
        <v>12651</v>
      </c>
      <c r="E3118">
        <v>4</v>
      </c>
      <c r="F3118">
        <v>916</v>
      </c>
      <c r="G3118">
        <v>228</v>
      </c>
      <c r="H3118">
        <v>30</v>
      </c>
      <c r="I3118">
        <v>9</v>
      </c>
      <c r="J3118">
        <v>0</v>
      </c>
      <c r="K3118">
        <v>0</v>
      </c>
      <c r="L3118">
        <v>0</v>
      </c>
      <c r="M3118">
        <v>0</v>
      </c>
      <c r="N3118">
        <v>0</v>
      </c>
      <c r="O3118">
        <v>0</v>
      </c>
      <c r="P3118">
        <v>0</v>
      </c>
      <c r="Q3118">
        <v>0</v>
      </c>
      <c r="R3118">
        <v>0</v>
      </c>
      <c r="S3118">
        <v>0</v>
      </c>
      <c r="T3118">
        <v>71590</v>
      </c>
      <c r="U3118">
        <v>71050</v>
      </c>
      <c r="V3118">
        <v>71112</v>
      </c>
      <c r="W3118" t="s">
        <v>12605</v>
      </c>
      <c r="X3118" t="s">
        <v>12590</v>
      </c>
      <c r="Y3118">
        <v>0</v>
      </c>
      <c r="Z3118">
        <v>0</v>
      </c>
    </row>
    <row r="3119" spans="1:26" x14ac:dyDescent="0.25">
      <c r="A3119">
        <v>991163</v>
      </c>
      <c r="B3119">
        <v>202501</v>
      </c>
      <c r="C3119">
        <v>2</v>
      </c>
      <c r="D3119" t="s">
        <v>12651</v>
      </c>
      <c r="E3119">
        <v>4</v>
      </c>
      <c r="F3119">
        <v>916</v>
      </c>
      <c r="G3119">
        <v>228</v>
      </c>
      <c r="H3119">
        <v>30</v>
      </c>
      <c r="I3119">
        <v>9</v>
      </c>
      <c r="J3119">
        <v>0</v>
      </c>
      <c r="K3119">
        <v>0</v>
      </c>
      <c r="L3119">
        <v>0</v>
      </c>
      <c r="M3119">
        <v>0</v>
      </c>
      <c r="N3119">
        <v>0</v>
      </c>
      <c r="O3119">
        <v>0</v>
      </c>
      <c r="P3119">
        <v>0</v>
      </c>
      <c r="Q3119">
        <v>0</v>
      </c>
      <c r="R3119">
        <v>0</v>
      </c>
      <c r="S3119">
        <v>0</v>
      </c>
      <c r="T3119">
        <v>71590</v>
      </c>
      <c r="U3119">
        <v>71050</v>
      </c>
      <c r="V3119">
        <v>71112</v>
      </c>
      <c r="W3119" t="s">
        <v>12605</v>
      </c>
      <c r="X3119" t="s">
        <v>12590</v>
      </c>
      <c r="Y3119">
        <v>0</v>
      </c>
      <c r="Z3119">
        <v>0</v>
      </c>
    </row>
    <row r="3120" spans="1:26" x14ac:dyDescent="0.25">
      <c r="A3120">
        <v>991168</v>
      </c>
      <c r="B3120">
        <v>202501</v>
      </c>
      <c r="C3120">
        <v>1</v>
      </c>
      <c r="D3120" t="s">
        <v>12651</v>
      </c>
      <c r="E3120">
        <v>4</v>
      </c>
      <c r="F3120">
        <v>916</v>
      </c>
      <c r="G3120">
        <v>228</v>
      </c>
      <c r="H3120">
        <v>30</v>
      </c>
      <c r="I3120">
        <v>13</v>
      </c>
      <c r="J3120">
        <v>0</v>
      </c>
      <c r="K3120">
        <v>0</v>
      </c>
      <c r="L3120">
        <v>0</v>
      </c>
      <c r="M3120">
        <v>0</v>
      </c>
      <c r="N3120">
        <v>0</v>
      </c>
      <c r="O3120">
        <v>0</v>
      </c>
      <c r="P3120">
        <v>0</v>
      </c>
      <c r="Q3120">
        <v>0</v>
      </c>
      <c r="R3120">
        <v>0</v>
      </c>
      <c r="S3120">
        <v>0</v>
      </c>
      <c r="T3120">
        <v>71590</v>
      </c>
      <c r="U3120">
        <v>71595</v>
      </c>
      <c r="V3120">
        <v>71358</v>
      </c>
      <c r="W3120" t="s">
        <v>12693</v>
      </c>
      <c r="X3120" t="s">
        <v>12590</v>
      </c>
      <c r="Y3120">
        <v>0</v>
      </c>
      <c r="Z3120">
        <v>0</v>
      </c>
    </row>
    <row r="3121" spans="1:26" x14ac:dyDescent="0.25">
      <c r="A3121">
        <v>991168</v>
      </c>
      <c r="B3121">
        <v>202501</v>
      </c>
      <c r="C3121">
        <v>2</v>
      </c>
      <c r="D3121" t="s">
        <v>12651</v>
      </c>
      <c r="E3121">
        <v>4</v>
      </c>
      <c r="F3121">
        <v>916</v>
      </c>
      <c r="G3121">
        <v>228</v>
      </c>
      <c r="H3121">
        <v>30</v>
      </c>
      <c r="I3121">
        <v>13</v>
      </c>
      <c r="J3121">
        <v>0</v>
      </c>
      <c r="K3121">
        <v>0</v>
      </c>
      <c r="L3121">
        <v>0</v>
      </c>
      <c r="M3121">
        <v>0</v>
      </c>
      <c r="N3121">
        <v>0</v>
      </c>
      <c r="O3121">
        <v>0</v>
      </c>
      <c r="P3121">
        <v>0</v>
      </c>
      <c r="Q3121">
        <v>0</v>
      </c>
      <c r="R3121">
        <v>0</v>
      </c>
      <c r="S3121">
        <v>0</v>
      </c>
      <c r="T3121">
        <v>71590</v>
      </c>
      <c r="U3121">
        <v>71595</v>
      </c>
      <c r="V3121">
        <v>71358</v>
      </c>
      <c r="W3121" t="s">
        <v>12693</v>
      </c>
      <c r="X3121" t="s">
        <v>12590</v>
      </c>
      <c r="Y3121">
        <v>0</v>
      </c>
      <c r="Z3121">
        <v>0</v>
      </c>
    </row>
    <row r="3122" spans="1:26" x14ac:dyDescent="0.25">
      <c r="A3122">
        <v>991210</v>
      </c>
      <c r="B3122">
        <v>202501</v>
      </c>
      <c r="C3122">
        <v>1</v>
      </c>
      <c r="D3122" t="s">
        <v>12651</v>
      </c>
      <c r="E3122">
        <v>4</v>
      </c>
      <c r="F3122">
        <v>916</v>
      </c>
      <c r="G3122">
        <v>230</v>
      </c>
      <c r="H3122">
        <v>32</v>
      </c>
      <c r="I3122">
        <v>11</v>
      </c>
      <c r="J3122">
        <v>0</v>
      </c>
      <c r="K3122">
        <v>0</v>
      </c>
      <c r="L3122">
        <v>0</v>
      </c>
      <c r="M3122">
        <v>0</v>
      </c>
      <c r="N3122">
        <v>0</v>
      </c>
      <c r="O3122">
        <v>0</v>
      </c>
      <c r="P3122">
        <v>0</v>
      </c>
      <c r="Q3122">
        <v>0</v>
      </c>
      <c r="R3122">
        <v>0</v>
      </c>
      <c r="S3122">
        <v>0</v>
      </c>
      <c r="T3122">
        <v>71030</v>
      </c>
      <c r="U3122">
        <v>71505</v>
      </c>
      <c r="V3122">
        <v>700076</v>
      </c>
      <c r="W3122" t="s">
        <v>12648</v>
      </c>
      <c r="X3122" t="s">
        <v>12595</v>
      </c>
      <c r="Y3122">
        <v>0</v>
      </c>
      <c r="Z3122">
        <v>0</v>
      </c>
    </row>
    <row r="3123" spans="1:26" x14ac:dyDescent="0.25">
      <c r="A3123">
        <v>991210</v>
      </c>
      <c r="B3123">
        <v>202501</v>
      </c>
      <c r="C3123">
        <v>2</v>
      </c>
      <c r="D3123" t="s">
        <v>12651</v>
      </c>
      <c r="E3123">
        <v>4</v>
      </c>
      <c r="F3123">
        <v>916</v>
      </c>
      <c r="G3123">
        <v>230</v>
      </c>
      <c r="H3123">
        <v>32</v>
      </c>
      <c r="I3123">
        <v>11</v>
      </c>
      <c r="J3123">
        <v>0</v>
      </c>
      <c r="K3123">
        <v>0</v>
      </c>
      <c r="L3123">
        <v>0</v>
      </c>
      <c r="M3123">
        <v>0</v>
      </c>
      <c r="N3123">
        <v>0</v>
      </c>
      <c r="O3123">
        <v>0</v>
      </c>
      <c r="P3123">
        <v>0</v>
      </c>
      <c r="Q3123">
        <v>0</v>
      </c>
      <c r="R3123">
        <v>0</v>
      </c>
      <c r="S3123">
        <v>0</v>
      </c>
      <c r="T3123">
        <v>71030</v>
      </c>
      <c r="U3123">
        <v>71505</v>
      </c>
      <c r="V3123">
        <v>700076</v>
      </c>
      <c r="W3123" t="s">
        <v>12648</v>
      </c>
      <c r="X3123" t="s">
        <v>12595</v>
      </c>
      <c r="Y3123">
        <v>0</v>
      </c>
      <c r="Z3123">
        <v>0</v>
      </c>
    </row>
    <row r="3124" spans="1:26" x14ac:dyDescent="0.25">
      <c r="A3124">
        <v>991222</v>
      </c>
      <c r="B3124">
        <v>202501</v>
      </c>
      <c r="C3124">
        <v>1</v>
      </c>
      <c r="D3124" t="s">
        <v>12651</v>
      </c>
      <c r="E3124">
        <v>4</v>
      </c>
      <c r="F3124">
        <v>916</v>
      </c>
      <c r="G3124">
        <v>230</v>
      </c>
      <c r="H3124">
        <v>36</v>
      </c>
      <c r="I3124">
        <v>9</v>
      </c>
      <c r="J3124">
        <v>0</v>
      </c>
      <c r="K3124">
        <v>0</v>
      </c>
      <c r="L3124">
        <v>0</v>
      </c>
      <c r="M3124">
        <v>0</v>
      </c>
      <c r="N3124">
        <v>0</v>
      </c>
      <c r="O3124">
        <v>0</v>
      </c>
      <c r="P3124">
        <v>0</v>
      </c>
      <c r="Q3124">
        <v>0</v>
      </c>
      <c r="R3124">
        <v>0</v>
      </c>
      <c r="S3124">
        <v>0</v>
      </c>
      <c r="T3124">
        <v>71030</v>
      </c>
      <c r="U3124">
        <v>71024</v>
      </c>
      <c r="V3124">
        <v>71023</v>
      </c>
      <c r="W3124" t="s">
        <v>12597</v>
      </c>
      <c r="X3124" t="s">
        <v>12595</v>
      </c>
      <c r="Y3124">
        <v>0</v>
      </c>
      <c r="Z3124">
        <v>0</v>
      </c>
    </row>
    <row r="3125" spans="1:26" x14ac:dyDescent="0.25">
      <c r="A3125">
        <v>991222</v>
      </c>
      <c r="B3125">
        <v>202501</v>
      </c>
      <c r="C3125">
        <v>2</v>
      </c>
      <c r="D3125" t="s">
        <v>12651</v>
      </c>
      <c r="E3125">
        <v>4</v>
      </c>
      <c r="F3125">
        <v>916</v>
      </c>
      <c r="G3125">
        <v>230</v>
      </c>
      <c r="H3125">
        <v>36</v>
      </c>
      <c r="I3125">
        <v>9</v>
      </c>
      <c r="J3125">
        <v>0</v>
      </c>
      <c r="K3125">
        <v>0</v>
      </c>
      <c r="L3125">
        <v>0</v>
      </c>
      <c r="M3125">
        <v>0</v>
      </c>
      <c r="N3125">
        <v>0</v>
      </c>
      <c r="O3125">
        <v>0</v>
      </c>
      <c r="P3125">
        <v>0</v>
      </c>
      <c r="Q3125">
        <v>0</v>
      </c>
      <c r="R3125">
        <v>0</v>
      </c>
      <c r="S3125">
        <v>0</v>
      </c>
      <c r="T3125">
        <v>71030</v>
      </c>
      <c r="U3125">
        <v>71024</v>
      </c>
      <c r="V3125">
        <v>71023</v>
      </c>
      <c r="W3125" t="s">
        <v>12597</v>
      </c>
      <c r="X3125" t="s">
        <v>12595</v>
      </c>
      <c r="Y3125">
        <v>0</v>
      </c>
      <c r="Z3125">
        <v>0</v>
      </c>
    </row>
    <row r="3126" spans="1:26" x14ac:dyDescent="0.25">
      <c r="A3126">
        <v>991257</v>
      </c>
      <c r="B3126">
        <v>202501</v>
      </c>
      <c r="C3126">
        <v>1</v>
      </c>
      <c r="D3126" t="s">
        <v>12651</v>
      </c>
      <c r="E3126">
        <v>4</v>
      </c>
      <c r="F3126">
        <v>916</v>
      </c>
      <c r="G3126">
        <v>230</v>
      </c>
      <c r="H3126">
        <v>42</v>
      </c>
      <c r="I3126">
        <v>14</v>
      </c>
      <c r="J3126">
        <v>0</v>
      </c>
      <c r="K3126">
        <v>0</v>
      </c>
      <c r="L3126">
        <v>0</v>
      </c>
      <c r="M3126">
        <v>0</v>
      </c>
      <c r="N3126">
        <v>0</v>
      </c>
      <c r="O3126">
        <v>0</v>
      </c>
      <c r="P3126">
        <v>0</v>
      </c>
      <c r="Q3126">
        <v>0</v>
      </c>
      <c r="R3126">
        <v>0</v>
      </c>
      <c r="S3126">
        <v>0</v>
      </c>
      <c r="T3126">
        <v>71030</v>
      </c>
      <c r="U3126">
        <v>71031</v>
      </c>
      <c r="V3126">
        <v>71033</v>
      </c>
      <c r="W3126" t="s">
        <v>12596</v>
      </c>
      <c r="X3126" t="s">
        <v>12595</v>
      </c>
      <c r="Y3126">
        <v>0</v>
      </c>
      <c r="Z3126">
        <v>0</v>
      </c>
    </row>
    <row r="3127" spans="1:26" x14ac:dyDescent="0.25">
      <c r="A3127">
        <v>991257</v>
      </c>
      <c r="B3127">
        <v>202501</v>
      </c>
      <c r="C3127">
        <v>2</v>
      </c>
      <c r="D3127" t="s">
        <v>12651</v>
      </c>
      <c r="E3127">
        <v>4</v>
      </c>
      <c r="F3127">
        <v>916</v>
      </c>
      <c r="G3127">
        <v>230</v>
      </c>
      <c r="H3127">
        <v>42</v>
      </c>
      <c r="I3127">
        <v>14</v>
      </c>
      <c r="J3127">
        <v>0</v>
      </c>
      <c r="K3127">
        <v>0</v>
      </c>
      <c r="L3127">
        <v>0</v>
      </c>
      <c r="M3127">
        <v>0</v>
      </c>
      <c r="N3127">
        <v>0</v>
      </c>
      <c r="O3127">
        <v>0</v>
      </c>
      <c r="P3127">
        <v>0</v>
      </c>
      <c r="Q3127">
        <v>0</v>
      </c>
      <c r="R3127">
        <v>0</v>
      </c>
      <c r="S3127">
        <v>0</v>
      </c>
      <c r="T3127">
        <v>71030</v>
      </c>
      <c r="U3127">
        <v>71031</v>
      </c>
      <c r="V3127">
        <v>71033</v>
      </c>
      <c r="W3127" t="s">
        <v>12596</v>
      </c>
      <c r="X3127" t="s">
        <v>12595</v>
      </c>
      <c r="Y3127">
        <v>0</v>
      </c>
      <c r="Z3127">
        <v>0</v>
      </c>
    </row>
    <row r="3128" spans="1:26" x14ac:dyDescent="0.25">
      <c r="A3128">
        <v>991261</v>
      </c>
      <c r="B3128">
        <v>202501</v>
      </c>
      <c r="C3128">
        <v>1</v>
      </c>
      <c r="D3128" t="s">
        <v>12651</v>
      </c>
      <c r="E3128">
        <v>4</v>
      </c>
      <c r="F3128">
        <v>916</v>
      </c>
      <c r="G3128">
        <v>230</v>
      </c>
      <c r="H3128">
        <v>42</v>
      </c>
      <c r="I3128">
        <v>14</v>
      </c>
      <c r="J3128">
        <v>0</v>
      </c>
      <c r="K3128">
        <v>0</v>
      </c>
      <c r="L3128">
        <v>0</v>
      </c>
      <c r="M3128">
        <v>0</v>
      </c>
      <c r="N3128">
        <v>0</v>
      </c>
      <c r="O3128">
        <v>0</v>
      </c>
      <c r="P3128">
        <v>0</v>
      </c>
      <c r="Q3128">
        <v>0</v>
      </c>
      <c r="R3128">
        <v>0</v>
      </c>
      <c r="S3128">
        <v>0</v>
      </c>
      <c r="T3128">
        <v>71030</v>
      </c>
      <c r="U3128">
        <v>71031</v>
      </c>
      <c r="V3128">
        <v>71033</v>
      </c>
      <c r="W3128" t="s">
        <v>12596</v>
      </c>
      <c r="X3128" t="s">
        <v>12595</v>
      </c>
      <c r="Y3128">
        <v>0</v>
      </c>
      <c r="Z3128">
        <v>0</v>
      </c>
    </row>
    <row r="3129" spans="1:26" x14ac:dyDescent="0.25">
      <c r="A3129">
        <v>991261</v>
      </c>
      <c r="B3129">
        <v>202501</v>
      </c>
      <c r="C3129">
        <v>2</v>
      </c>
      <c r="D3129" t="s">
        <v>12651</v>
      </c>
      <c r="E3129">
        <v>4</v>
      </c>
      <c r="F3129">
        <v>916</v>
      </c>
      <c r="G3129">
        <v>230</v>
      </c>
      <c r="H3129">
        <v>42</v>
      </c>
      <c r="I3129">
        <v>14</v>
      </c>
      <c r="J3129">
        <v>0</v>
      </c>
      <c r="K3129">
        <v>0</v>
      </c>
      <c r="L3129">
        <v>0</v>
      </c>
      <c r="M3129">
        <v>0</v>
      </c>
      <c r="N3129">
        <v>0</v>
      </c>
      <c r="O3129">
        <v>0</v>
      </c>
      <c r="P3129">
        <v>0</v>
      </c>
      <c r="Q3129">
        <v>0</v>
      </c>
      <c r="R3129">
        <v>0</v>
      </c>
      <c r="S3129">
        <v>0</v>
      </c>
      <c r="T3129">
        <v>71030</v>
      </c>
      <c r="U3129">
        <v>71031</v>
      </c>
      <c r="V3129">
        <v>71033</v>
      </c>
      <c r="W3129" t="s">
        <v>12596</v>
      </c>
      <c r="X3129" t="s">
        <v>12595</v>
      </c>
      <c r="Y3129">
        <v>0</v>
      </c>
      <c r="Z3129">
        <v>0</v>
      </c>
    </row>
    <row r="3130" spans="1:26" x14ac:dyDescent="0.25">
      <c r="A3130">
        <v>991289</v>
      </c>
      <c r="B3130">
        <v>202501</v>
      </c>
      <c r="C3130">
        <v>1</v>
      </c>
      <c r="D3130" t="s">
        <v>12651</v>
      </c>
      <c r="E3130">
        <v>4</v>
      </c>
      <c r="F3130">
        <v>916</v>
      </c>
      <c r="G3130">
        <v>200</v>
      </c>
      <c r="H3130">
        <v>34</v>
      </c>
      <c r="I3130">
        <v>8</v>
      </c>
      <c r="J3130">
        <v>0</v>
      </c>
      <c r="K3130">
        <v>0</v>
      </c>
      <c r="L3130">
        <v>0</v>
      </c>
      <c r="M3130">
        <v>0</v>
      </c>
      <c r="N3130">
        <v>0</v>
      </c>
      <c r="O3130">
        <v>0</v>
      </c>
      <c r="P3130">
        <v>0</v>
      </c>
      <c r="Q3130">
        <v>0</v>
      </c>
      <c r="R3130">
        <v>0</v>
      </c>
      <c r="S3130">
        <v>0</v>
      </c>
      <c r="T3130">
        <v>900582</v>
      </c>
      <c r="U3130">
        <v>71507</v>
      </c>
      <c r="V3130">
        <v>71146</v>
      </c>
      <c r="W3130" t="s">
        <v>12616</v>
      </c>
      <c r="X3130" t="s">
        <v>13887</v>
      </c>
      <c r="Y3130">
        <v>0</v>
      </c>
      <c r="Z3130">
        <v>0</v>
      </c>
    </row>
    <row r="3131" spans="1:26" x14ac:dyDescent="0.25">
      <c r="A3131">
        <v>991289</v>
      </c>
      <c r="B3131">
        <v>202501</v>
      </c>
      <c r="C3131">
        <v>2</v>
      </c>
      <c r="D3131" t="s">
        <v>12651</v>
      </c>
      <c r="E3131">
        <v>4</v>
      </c>
      <c r="F3131">
        <v>916</v>
      </c>
      <c r="G3131">
        <v>200</v>
      </c>
      <c r="H3131">
        <v>34</v>
      </c>
      <c r="I3131">
        <v>8</v>
      </c>
      <c r="J3131">
        <v>0</v>
      </c>
      <c r="K3131">
        <v>0</v>
      </c>
      <c r="L3131">
        <v>0</v>
      </c>
      <c r="M3131">
        <v>0</v>
      </c>
      <c r="N3131">
        <v>0</v>
      </c>
      <c r="O3131">
        <v>0</v>
      </c>
      <c r="P3131">
        <v>0</v>
      </c>
      <c r="Q3131">
        <v>0</v>
      </c>
      <c r="R3131">
        <v>0</v>
      </c>
      <c r="S3131">
        <v>0</v>
      </c>
      <c r="T3131">
        <v>900582</v>
      </c>
      <c r="U3131">
        <v>71507</v>
      </c>
      <c r="V3131">
        <v>71146</v>
      </c>
      <c r="W3131" t="s">
        <v>12616</v>
      </c>
      <c r="X3131" t="s">
        <v>13887</v>
      </c>
      <c r="Y3131">
        <v>0</v>
      </c>
      <c r="Z3131">
        <v>0</v>
      </c>
    </row>
    <row r="3132" spans="1:26" x14ac:dyDescent="0.25">
      <c r="A3132">
        <v>991320</v>
      </c>
      <c r="B3132">
        <v>202501</v>
      </c>
      <c r="C3132">
        <v>1</v>
      </c>
      <c r="D3132" t="s">
        <v>12651</v>
      </c>
      <c r="E3132">
        <v>4</v>
      </c>
      <c r="F3132">
        <v>916</v>
      </c>
      <c r="G3132">
        <v>230</v>
      </c>
      <c r="H3132">
        <v>26</v>
      </c>
      <c r="I3132">
        <v>1</v>
      </c>
      <c r="J3132">
        <v>0</v>
      </c>
      <c r="K3132">
        <v>0</v>
      </c>
      <c r="L3132">
        <v>0</v>
      </c>
      <c r="M3132">
        <v>0</v>
      </c>
      <c r="N3132">
        <v>0</v>
      </c>
      <c r="O3132">
        <v>0</v>
      </c>
      <c r="P3132">
        <v>0</v>
      </c>
      <c r="Q3132">
        <v>0</v>
      </c>
      <c r="R3132">
        <v>0</v>
      </c>
      <c r="S3132">
        <v>0</v>
      </c>
      <c r="T3132">
        <v>71030</v>
      </c>
      <c r="U3132">
        <v>71054</v>
      </c>
      <c r="V3132">
        <v>71534</v>
      </c>
      <c r="W3132" t="s">
        <v>12599</v>
      </c>
      <c r="X3132" t="s">
        <v>12595</v>
      </c>
      <c r="Y3132">
        <v>0</v>
      </c>
      <c r="Z3132">
        <v>0</v>
      </c>
    </row>
    <row r="3133" spans="1:26" x14ac:dyDescent="0.25">
      <c r="A3133">
        <v>991320</v>
      </c>
      <c r="B3133">
        <v>202501</v>
      </c>
      <c r="C3133">
        <v>2</v>
      </c>
      <c r="D3133" t="s">
        <v>12651</v>
      </c>
      <c r="E3133">
        <v>4</v>
      </c>
      <c r="F3133">
        <v>916</v>
      </c>
      <c r="G3133">
        <v>230</v>
      </c>
      <c r="H3133">
        <v>26</v>
      </c>
      <c r="I3133">
        <v>1</v>
      </c>
      <c r="J3133">
        <v>0</v>
      </c>
      <c r="K3133">
        <v>0</v>
      </c>
      <c r="L3133">
        <v>0</v>
      </c>
      <c r="M3133">
        <v>0</v>
      </c>
      <c r="N3133">
        <v>0</v>
      </c>
      <c r="O3133">
        <v>0</v>
      </c>
      <c r="P3133">
        <v>0</v>
      </c>
      <c r="Q3133">
        <v>0</v>
      </c>
      <c r="R3133">
        <v>0</v>
      </c>
      <c r="S3133">
        <v>0</v>
      </c>
      <c r="T3133">
        <v>71030</v>
      </c>
      <c r="U3133">
        <v>71054</v>
      </c>
      <c r="V3133">
        <v>71534</v>
      </c>
      <c r="W3133" t="s">
        <v>12599</v>
      </c>
      <c r="X3133" t="s">
        <v>12595</v>
      </c>
      <c r="Y3133">
        <v>0</v>
      </c>
      <c r="Z3133">
        <v>0</v>
      </c>
    </row>
    <row r="3134" spans="1:26" x14ac:dyDescent="0.25">
      <c r="A3134">
        <v>991338</v>
      </c>
      <c r="B3134">
        <v>202501</v>
      </c>
      <c r="C3134">
        <v>1</v>
      </c>
      <c r="D3134" t="s">
        <v>12651</v>
      </c>
      <c r="E3134">
        <v>4</v>
      </c>
      <c r="F3134">
        <v>916</v>
      </c>
      <c r="G3134">
        <v>200</v>
      </c>
      <c r="H3134">
        <v>25</v>
      </c>
      <c r="I3134">
        <v>10</v>
      </c>
      <c r="J3134">
        <v>0</v>
      </c>
      <c r="K3134">
        <v>0</v>
      </c>
      <c r="L3134">
        <v>0</v>
      </c>
      <c r="M3134">
        <v>0</v>
      </c>
      <c r="N3134">
        <v>0</v>
      </c>
      <c r="O3134">
        <v>0</v>
      </c>
      <c r="P3134">
        <v>0</v>
      </c>
      <c r="Q3134">
        <v>0</v>
      </c>
      <c r="R3134">
        <v>0</v>
      </c>
      <c r="S3134">
        <v>0</v>
      </c>
      <c r="T3134">
        <v>900582</v>
      </c>
      <c r="U3134">
        <v>71270</v>
      </c>
      <c r="V3134">
        <v>70813</v>
      </c>
      <c r="W3134" t="s">
        <v>12611</v>
      </c>
      <c r="X3134" t="s">
        <v>13887</v>
      </c>
      <c r="Y3134">
        <v>0</v>
      </c>
      <c r="Z3134">
        <v>0</v>
      </c>
    </row>
    <row r="3135" spans="1:26" x14ac:dyDescent="0.25">
      <c r="A3135">
        <v>991338</v>
      </c>
      <c r="B3135">
        <v>202501</v>
      </c>
      <c r="C3135">
        <v>2</v>
      </c>
      <c r="D3135" t="s">
        <v>12651</v>
      </c>
      <c r="E3135">
        <v>4</v>
      </c>
      <c r="F3135">
        <v>916</v>
      </c>
      <c r="G3135">
        <v>200</v>
      </c>
      <c r="H3135">
        <v>25</v>
      </c>
      <c r="I3135">
        <v>10</v>
      </c>
      <c r="J3135">
        <v>0</v>
      </c>
      <c r="K3135">
        <v>0</v>
      </c>
      <c r="L3135">
        <v>0</v>
      </c>
      <c r="M3135">
        <v>0</v>
      </c>
      <c r="N3135">
        <v>0</v>
      </c>
      <c r="O3135">
        <v>0</v>
      </c>
      <c r="P3135">
        <v>0</v>
      </c>
      <c r="Q3135">
        <v>0</v>
      </c>
      <c r="R3135">
        <v>0</v>
      </c>
      <c r="S3135">
        <v>0</v>
      </c>
      <c r="T3135">
        <v>900582</v>
      </c>
      <c r="U3135">
        <v>71270</v>
      </c>
      <c r="V3135">
        <v>70813</v>
      </c>
      <c r="W3135" t="s">
        <v>12611</v>
      </c>
      <c r="X3135" t="s">
        <v>13887</v>
      </c>
      <c r="Y3135">
        <v>0</v>
      </c>
      <c r="Z3135">
        <v>0</v>
      </c>
    </row>
    <row r="3136" spans="1:26" x14ac:dyDescent="0.25">
      <c r="A3136">
        <v>991347</v>
      </c>
      <c r="B3136">
        <v>202501</v>
      </c>
      <c r="C3136">
        <v>1</v>
      </c>
      <c r="D3136" t="s">
        <v>12651</v>
      </c>
      <c r="E3136">
        <v>4</v>
      </c>
      <c r="F3136">
        <v>916</v>
      </c>
      <c r="G3136">
        <v>200</v>
      </c>
      <c r="H3136">
        <v>29</v>
      </c>
      <c r="I3136">
        <v>10</v>
      </c>
      <c r="J3136">
        <v>0</v>
      </c>
      <c r="K3136">
        <v>0</v>
      </c>
      <c r="L3136">
        <v>0</v>
      </c>
      <c r="M3136">
        <v>0</v>
      </c>
      <c r="N3136">
        <v>0</v>
      </c>
      <c r="O3136">
        <v>0</v>
      </c>
      <c r="P3136">
        <v>0</v>
      </c>
      <c r="Q3136">
        <v>0</v>
      </c>
      <c r="R3136">
        <v>0</v>
      </c>
      <c r="S3136">
        <v>0</v>
      </c>
      <c r="T3136">
        <v>900582</v>
      </c>
      <c r="U3136">
        <v>71159</v>
      </c>
      <c r="V3136">
        <v>71274</v>
      </c>
      <c r="W3136" t="s">
        <v>12629</v>
      </c>
      <c r="X3136" t="s">
        <v>13887</v>
      </c>
      <c r="Y3136">
        <v>0</v>
      </c>
      <c r="Z3136">
        <v>0</v>
      </c>
    </row>
    <row r="3137" spans="1:26" x14ac:dyDescent="0.25">
      <c r="A3137">
        <v>991347</v>
      </c>
      <c r="B3137">
        <v>202501</v>
      </c>
      <c r="C3137">
        <v>2</v>
      </c>
      <c r="D3137" t="s">
        <v>12651</v>
      </c>
      <c r="E3137">
        <v>4</v>
      </c>
      <c r="F3137">
        <v>916</v>
      </c>
      <c r="G3137">
        <v>200</v>
      </c>
      <c r="H3137">
        <v>29</v>
      </c>
      <c r="I3137">
        <v>10</v>
      </c>
      <c r="J3137">
        <v>0</v>
      </c>
      <c r="K3137">
        <v>0</v>
      </c>
      <c r="L3137">
        <v>0</v>
      </c>
      <c r="M3137">
        <v>0</v>
      </c>
      <c r="N3137">
        <v>0</v>
      </c>
      <c r="O3137">
        <v>0</v>
      </c>
      <c r="P3137">
        <v>0</v>
      </c>
      <c r="Q3137">
        <v>0</v>
      </c>
      <c r="R3137">
        <v>0</v>
      </c>
      <c r="S3137">
        <v>0</v>
      </c>
      <c r="T3137">
        <v>900582</v>
      </c>
      <c r="U3137">
        <v>71159</v>
      </c>
      <c r="V3137">
        <v>71274</v>
      </c>
      <c r="W3137" t="s">
        <v>12629</v>
      </c>
      <c r="X3137" t="s">
        <v>13887</v>
      </c>
      <c r="Y3137">
        <v>0</v>
      </c>
      <c r="Z3137">
        <v>0</v>
      </c>
    </row>
    <row r="3138" spans="1:26" x14ac:dyDescent="0.25">
      <c r="A3138">
        <v>991357</v>
      </c>
      <c r="B3138">
        <v>202501</v>
      </c>
      <c r="C3138">
        <v>1</v>
      </c>
      <c r="D3138" t="s">
        <v>12651</v>
      </c>
      <c r="E3138">
        <v>4</v>
      </c>
      <c r="F3138">
        <v>916</v>
      </c>
      <c r="G3138">
        <v>200</v>
      </c>
      <c r="H3138">
        <v>22</v>
      </c>
      <c r="I3138">
        <v>10</v>
      </c>
      <c r="J3138">
        <v>0</v>
      </c>
      <c r="K3138">
        <v>0</v>
      </c>
      <c r="L3138">
        <v>0</v>
      </c>
      <c r="M3138">
        <v>0</v>
      </c>
      <c r="N3138">
        <v>0</v>
      </c>
      <c r="O3138">
        <v>0</v>
      </c>
      <c r="P3138">
        <v>0</v>
      </c>
      <c r="Q3138">
        <v>0</v>
      </c>
      <c r="R3138">
        <v>0</v>
      </c>
      <c r="S3138">
        <v>0</v>
      </c>
      <c r="T3138">
        <v>900582</v>
      </c>
      <c r="U3138">
        <v>71188</v>
      </c>
      <c r="V3138">
        <v>71200</v>
      </c>
      <c r="W3138" t="s">
        <v>12620</v>
      </c>
      <c r="X3138" t="s">
        <v>13887</v>
      </c>
      <c r="Y3138">
        <v>0</v>
      </c>
      <c r="Z3138">
        <v>0</v>
      </c>
    </row>
    <row r="3139" spans="1:26" x14ac:dyDescent="0.25">
      <c r="A3139">
        <v>991357</v>
      </c>
      <c r="B3139">
        <v>202501</v>
      </c>
      <c r="C3139">
        <v>2</v>
      </c>
      <c r="D3139" t="s">
        <v>12651</v>
      </c>
      <c r="E3139">
        <v>4</v>
      </c>
      <c r="F3139">
        <v>916</v>
      </c>
      <c r="G3139">
        <v>200</v>
      </c>
      <c r="H3139">
        <v>22</v>
      </c>
      <c r="I3139">
        <v>10</v>
      </c>
      <c r="J3139">
        <v>0</v>
      </c>
      <c r="K3139">
        <v>0</v>
      </c>
      <c r="L3139">
        <v>0</v>
      </c>
      <c r="M3139">
        <v>0</v>
      </c>
      <c r="N3139">
        <v>0</v>
      </c>
      <c r="O3139">
        <v>0</v>
      </c>
      <c r="P3139">
        <v>0</v>
      </c>
      <c r="Q3139">
        <v>0</v>
      </c>
      <c r="R3139">
        <v>0</v>
      </c>
      <c r="S3139">
        <v>0</v>
      </c>
      <c r="T3139">
        <v>900582</v>
      </c>
      <c r="U3139">
        <v>71188</v>
      </c>
      <c r="V3139">
        <v>71200</v>
      </c>
      <c r="W3139" t="s">
        <v>12620</v>
      </c>
      <c r="X3139" t="s">
        <v>13887</v>
      </c>
      <c r="Y3139">
        <v>0</v>
      </c>
      <c r="Z3139">
        <v>0</v>
      </c>
    </row>
    <row r="3140" spans="1:26" x14ac:dyDescent="0.25">
      <c r="A3140">
        <v>991378</v>
      </c>
      <c r="B3140">
        <v>202501</v>
      </c>
      <c r="C3140">
        <v>1</v>
      </c>
      <c r="D3140" t="s">
        <v>12651</v>
      </c>
      <c r="E3140">
        <v>4</v>
      </c>
      <c r="F3140">
        <v>916</v>
      </c>
      <c r="G3140">
        <v>290</v>
      </c>
      <c r="H3140">
        <v>43</v>
      </c>
      <c r="I3140">
        <v>12</v>
      </c>
      <c r="J3140">
        <v>0</v>
      </c>
      <c r="K3140">
        <v>0</v>
      </c>
      <c r="L3140">
        <v>0</v>
      </c>
      <c r="M3140">
        <v>0</v>
      </c>
      <c r="N3140">
        <v>0</v>
      </c>
      <c r="O3140">
        <v>0</v>
      </c>
      <c r="P3140">
        <v>0</v>
      </c>
      <c r="Q3140">
        <v>0</v>
      </c>
      <c r="R3140">
        <v>0</v>
      </c>
      <c r="S3140">
        <v>0</v>
      </c>
      <c r="T3140">
        <v>71251</v>
      </c>
      <c r="U3140">
        <v>70067</v>
      </c>
      <c r="V3140">
        <v>70108</v>
      </c>
      <c r="W3140" t="s">
        <v>12636</v>
      </c>
      <c r="X3140" t="s">
        <v>13885</v>
      </c>
      <c r="Y3140">
        <v>0</v>
      </c>
      <c r="Z3140">
        <v>0</v>
      </c>
    </row>
    <row r="3141" spans="1:26" x14ac:dyDescent="0.25">
      <c r="A3141">
        <v>991378</v>
      </c>
      <c r="B3141">
        <v>202501</v>
      </c>
      <c r="C3141">
        <v>2</v>
      </c>
      <c r="D3141" t="s">
        <v>12651</v>
      </c>
      <c r="E3141">
        <v>4</v>
      </c>
      <c r="F3141">
        <v>916</v>
      </c>
      <c r="G3141">
        <v>290</v>
      </c>
      <c r="H3141">
        <v>43</v>
      </c>
      <c r="I3141">
        <v>12</v>
      </c>
      <c r="J3141">
        <v>0</v>
      </c>
      <c r="K3141">
        <v>0</v>
      </c>
      <c r="L3141">
        <v>0</v>
      </c>
      <c r="M3141">
        <v>0</v>
      </c>
      <c r="N3141">
        <v>0</v>
      </c>
      <c r="O3141">
        <v>0</v>
      </c>
      <c r="P3141">
        <v>0</v>
      </c>
      <c r="Q3141">
        <v>0</v>
      </c>
      <c r="R3141">
        <v>0</v>
      </c>
      <c r="S3141">
        <v>0</v>
      </c>
      <c r="T3141">
        <v>71251</v>
      </c>
      <c r="U3141">
        <v>70067</v>
      </c>
      <c r="V3141">
        <v>70108</v>
      </c>
      <c r="W3141" t="s">
        <v>12636</v>
      </c>
      <c r="X3141" t="s">
        <v>13885</v>
      </c>
      <c r="Y3141">
        <v>0</v>
      </c>
      <c r="Z3141">
        <v>0</v>
      </c>
    </row>
    <row r="3142" spans="1:26" x14ac:dyDescent="0.25">
      <c r="A3142">
        <v>991452</v>
      </c>
      <c r="B3142">
        <v>202501</v>
      </c>
      <c r="C3142">
        <v>1</v>
      </c>
      <c r="D3142" t="s">
        <v>12651</v>
      </c>
      <c r="E3142">
        <v>4</v>
      </c>
      <c r="F3142">
        <v>916</v>
      </c>
      <c r="G3142">
        <v>228</v>
      </c>
      <c r="H3142">
        <v>35</v>
      </c>
      <c r="I3142">
        <v>9</v>
      </c>
      <c r="J3142">
        <v>0</v>
      </c>
      <c r="K3142">
        <v>0</v>
      </c>
      <c r="L3142">
        <v>0</v>
      </c>
      <c r="M3142">
        <v>0</v>
      </c>
      <c r="N3142">
        <v>0</v>
      </c>
      <c r="O3142">
        <v>0</v>
      </c>
      <c r="P3142">
        <v>0</v>
      </c>
      <c r="Q3142">
        <v>0</v>
      </c>
      <c r="R3142">
        <v>0</v>
      </c>
      <c r="S3142">
        <v>0</v>
      </c>
      <c r="T3142">
        <v>71590</v>
      </c>
      <c r="U3142">
        <v>71592</v>
      </c>
      <c r="V3142">
        <v>71073</v>
      </c>
      <c r="W3142" t="s">
        <v>12638</v>
      </c>
      <c r="X3142" t="s">
        <v>12590</v>
      </c>
      <c r="Y3142">
        <v>0</v>
      </c>
      <c r="Z3142">
        <v>0</v>
      </c>
    </row>
    <row r="3143" spans="1:26" x14ac:dyDescent="0.25">
      <c r="A3143">
        <v>991452</v>
      </c>
      <c r="B3143">
        <v>202501</v>
      </c>
      <c r="C3143">
        <v>2</v>
      </c>
      <c r="D3143" t="s">
        <v>12651</v>
      </c>
      <c r="E3143">
        <v>4</v>
      </c>
      <c r="F3143">
        <v>916</v>
      </c>
      <c r="G3143">
        <v>228</v>
      </c>
      <c r="H3143">
        <v>35</v>
      </c>
      <c r="I3143">
        <v>9</v>
      </c>
      <c r="J3143">
        <v>0</v>
      </c>
      <c r="K3143">
        <v>0</v>
      </c>
      <c r="L3143">
        <v>0</v>
      </c>
      <c r="M3143">
        <v>0</v>
      </c>
      <c r="N3143">
        <v>0</v>
      </c>
      <c r="O3143">
        <v>0</v>
      </c>
      <c r="P3143">
        <v>0</v>
      </c>
      <c r="Q3143">
        <v>0</v>
      </c>
      <c r="R3143">
        <v>0</v>
      </c>
      <c r="S3143">
        <v>0</v>
      </c>
      <c r="T3143">
        <v>71590</v>
      </c>
      <c r="U3143">
        <v>71592</v>
      </c>
      <c r="V3143">
        <v>71073</v>
      </c>
      <c r="W3143" t="s">
        <v>12638</v>
      </c>
      <c r="X3143" t="s">
        <v>12590</v>
      </c>
      <c r="Y3143">
        <v>0</v>
      </c>
      <c r="Z3143">
        <v>0</v>
      </c>
    </row>
    <row r="3144" spans="1:26" x14ac:dyDescent="0.25">
      <c r="A3144">
        <v>991607</v>
      </c>
      <c r="B3144">
        <v>202501</v>
      </c>
      <c r="C3144">
        <v>1</v>
      </c>
      <c r="D3144" t="s">
        <v>12651</v>
      </c>
      <c r="E3144">
        <v>4</v>
      </c>
      <c r="F3144">
        <v>916</v>
      </c>
      <c r="G3144">
        <v>290</v>
      </c>
      <c r="H3144">
        <v>25</v>
      </c>
      <c r="I3144">
        <v>5</v>
      </c>
      <c r="J3144">
        <v>0</v>
      </c>
      <c r="K3144">
        <v>0</v>
      </c>
      <c r="L3144">
        <v>0</v>
      </c>
      <c r="M3144">
        <v>0</v>
      </c>
      <c r="N3144">
        <v>0</v>
      </c>
      <c r="O3144">
        <v>0</v>
      </c>
      <c r="P3144">
        <v>0</v>
      </c>
      <c r="Q3144">
        <v>0</v>
      </c>
      <c r="R3144">
        <v>0</v>
      </c>
      <c r="S3144">
        <v>0</v>
      </c>
      <c r="T3144">
        <v>71251</v>
      </c>
      <c r="U3144">
        <v>71248</v>
      </c>
      <c r="V3144">
        <v>71250</v>
      </c>
      <c r="W3144" t="s">
        <v>12625</v>
      </c>
      <c r="X3144" t="s">
        <v>13885</v>
      </c>
      <c r="Y3144">
        <v>0</v>
      </c>
      <c r="Z3144">
        <v>0</v>
      </c>
    </row>
    <row r="3145" spans="1:26" x14ac:dyDescent="0.25">
      <c r="A3145">
        <v>991607</v>
      </c>
      <c r="B3145">
        <v>202501</v>
      </c>
      <c r="C3145">
        <v>2</v>
      </c>
      <c r="D3145" t="s">
        <v>12651</v>
      </c>
      <c r="E3145">
        <v>4</v>
      </c>
      <c r="F3145">
        <v>916</v>
      </c>
      <c r="G3145">
        <v>290</v>
      </c>
      <c r="H3145">
        <v>25</v>
      </c>
      <c r="I3145">
        <v>5</v>
      </c>
      <c r="J3145">
        <v>0</v>
      </c>
      <c r="K3145">
        <v>0</v>
      </c>
      <c r="L3145">
        <v>0</v>
      </c>
      <c r="M3145">
        <v>0</v>
      </c>
      <c r="N3145">
        <v>0</v>
      </c>
      <c r="O3145">
        <v>0</v>
      </c>
      <c r="P3145">
        <v>0</v>
      </c>
      <c r="Q3145">
        <v>0</v>
      </c>
      <c r="R3145">
        <v>0</v>
      </c>
      <c r="S3145">
        <v>0</v>
      </c>
      <c r="T3145">
        <v>71251</v>
      </c>
      <c r="U3145">
        <v>71248</v>
      </c>
      <c r="V3145">
        <v>71250</v>
      </c>
      <c r="W3145" t="s">
        <v>12625</v>
      </c>
      <c r="X3145" t="s">
        <v>13885</v>
      </c>
      <c r="Y3145">
        <v>0</v>
      </c>
      <c r="Z3145">
        <v>0</v>
      </c>
    </row>
    <row r="3146" spans="1:26" x14ac:dyDescent="0.25">
      <c r="A3146">
        <v>991657</v>
      </c>
      <c r="B3146">
        <v>202501</v>
      </c>
      <c r="C3146">
        <v>1</v>
      </c>
      <c r="D3146" t="s">
        <v>12651</v>
      </c>
      <c r="E3146">
        <v>4</v>
      </c>
      <c r="F3146">
        <v>916</v>
      </c>
      <c r="G3146">
        <v>228</v>
      </c>
      <c r="H3146">
        <v>16</v>
      </c>
      <c r="I3146">
        <v>8</v>
      </c>
      <c r="J3146">
        <v>0</v>
      </c>
      <c r="K3146">
        <v>0</v>
      </c>
      <c r="L3146">
        <v>0</v>
      </c>
      <c r="M3146">
        <v>0</v>
      </c>
      <c r="N3146">
        <v>0</v>
      </c>
      <c r="O3146">
        <v>0</v>
      </c>
      <c r="P3146">
        <v>0</v>
      </c>
      <c r="Q3146">
        <v>0</v>
      </c>
      <c r="R3146">
        <v>0</v>
      </c>
      <c r="S3146">
        <v>0</v>
      </c>
      <c r="T3146">
        <v>71590</v>
      </c>
      <c r="U3146">
        <v>71602</v>
      </c>
      <c r="V3146">
        <v>71444</v>
      </c>
      <c r="W3146" t="s">
        <v>5222</v>
      </c>
      <c r="X3146" t="s">
        <v>12590</v>
      </c>
      <c r="Y3146">
        <v>0</v>
      </c>
      <c r="Z3146">
        <v>0</v>
      </c>
    </row>
    <row r="3147" spans="1:26" x14ac:dyDescent="0.25">
      <c r="A3147">
        <v>991657</v>
      </c>
      <c r="B3147">
        <v>202501</v>
      </c>
      <c r="C3147">
        <v>2</v>
      </c>
      <c r="D3147" t="s">
        <v>12651</v>
      </c>
      <c r="E3147">
        <v>4</v>
      </c>
      <c r="F3147">
        <v>916</v>
      </c>
      <c r="G3147">
        <v>228</v>
      </c>
      <c r="H3147">
        <v>16</v>
      </c>
      <c r="I3147">
        <v>8</v>
      </c>
      <c r="J3147">
        <v>0</v>
      </c>
      <c r="K3147">
        <v>0</v>
      </c>
      <c r="L3147">
        <v>0</v>
      </c>
      <c r="M3147">
        <v>0</v>
      </c>
      <c r="N3147">
        <v>0</v>
      </c>
      <c r="O3147">
        <v>0</v>
      </c>
      <c r="P3147">
        <v>0</v>
      </c>
      <c r="Q3147">
        <v>0</v>
      </c>
      <c r="R3147">
        <v>0</v>
      </c>
      <c r="S3147">
        <v>0</v>
      </c>
      <c r="T3147">
        <v>71590</v>
      </c>
      <c r="U3147">
        <v>71602</v>
      </c>
      <c r="V3147">
        <v>71444</v>
      </c>
      <c r="W3147" t="s">
        <v>5222</v>
      </c>
      <c r="X3147" t="s">
        <v>12590</v>
      </c>
      <c r="Y3147">
        <v>0</v>
      </c>
      <c r="Z3147">
        <v>0</v>
      </c>
    </row>
    <row r="3148" spans="1:26" x14ac:dyDescent="0.25">
      <c r="A3148">
        <v>991658</v>
      </c>
      <c r="B3148">
        <v>202501</v>
      </c>
      <c r="C3148">
        <v>1</v>
      </c>
      <c r="D3148" t="s">
        <v>12651</v>
      </c>
      <c r="E3148">
        <v>4</v>
      </c>
      <c r="F3148">
        <v>916</v>
      </c>
      <c r="G3148">
        <v>228</v>
      </c>
      <c r="H3148">
        <v>16</v>
      </c>
      <c r="I3148">
        <v>8</v>
      </c>
      <c r="J3148">
        <v>0</v>
      </c>
      <c r="K3148">
        <v>0</v>
      </c>
      <c r="L3148">
        <v>0</v>
      </c>
      <c r="M3148">
        <v>0</v>
      </c>
      <c r="N3148">
        <v>0</v>
      </c>
      <c r="O3148">
        <v>0</v>
      </c>
      <c r="P3148">
        <v>0</v>
      </c>
      <c r="Q3148">
        <v>0</v>
      </c>
      <c r="R3148">
        <v>0</v>
      </c>
      <c r="S3148">
        <v>0</v>
      </c>
      <c r="T3148">
        <v>71590</v>
      </c>
      <c r="U3148">
        <v>71602</v>
      </c>
      <c r="V3148">
        <v>71444</v>
      </c>
      <c r="W3148" t="s">
        <v>5222</v>
      </c>
      <c r="X3148" t="s">
        <v>12590</v>
      </c>
      <c r="Y3148">
        <v>0</v>
      </c>
      <c r="Z3148">
        <v>0</v>
      </c>
    </row>
    <row r="3149" spans="1:26" x14ac:dyDescent="0.25">
      <c r="A3149">
        <v>991658</v>
      </c>
      <c r="B3149">
        <v>202501</v>
      </c>
      <c r="C3149">
        <v>2</v>
      </c>
      <c r="D3149" t="s">
        <v>12651</v>
      </c>
      <c r="E3149">
        <v>4</v>
      </c>
      <c r="F3149">
        <v>916</v>
      </c>
      <c r="G3149">
        <v>228</v>
      </c>
      <c r="H3149">
        <v>16</v>
      </c>
      <c r="I3149">
        <v>8</v>
      </c>
      <c r="J3149">
        <v>0</v>
      </c>
      <c r="K3149">
        <v>0</v>
      </c>
      <c r="L3149">
        <v>0</v>
      </c>
      <c r="M3149">
        <v>0</v>
      </c>
      <c r="N3149">
        <v>0</v>
      </c>
      <c r="O3149">
        <v>0</v>
      </c>
      <c r="P3149">
        <v>0</v>
      </c>
      <c r="Q3149">
        <v>0</v>
      </c>
      <c r="R3149">
        <v>0</v>
      </c>
      <c r="S3149">
        <v>0</v>
      </c>
      <c r="T3149">
        <v>71590</v>
      </c>
      <c r="U3149">
        <v>71602</v>
      </c>
      <c r="V3149">
        <v>71444</v>
      </c>
      <c r="W3149" t="s">
        <v>5222</v>
      </c>
      <c r="X3149" t="s">
        <v>12590</v>
      </c>
      <c r="Y3149">
        <v>0</v>
      </c>
      <c r="Z3149">
        <v>0</v>
      </c>
    </row>
    <row r="3150" spans="1:26" x14ac:dyDescent="0.25">
      <c r="A3150">
        <v>991695</v>
      </c>
      <c r="B3150">
        <v>202501</v>
      </c>
      <c r="C3150">
        <v>1</v>
      </c>
      <c r="D3150" t="s">
        <v>12651</v>
      </c>
      <c r="E3150">
        <v>4</v>
      </c>
      <c r="F3150">
        <v>916</v>
      </c>
      <c r="G3150">
        <v>200</v>
      </c>
      <c r="H3150">
        <v>23</v>
      </c>
      <c r="I3150">
        <v>9</v>
      </c>
      <c r="J3150">
        <v>0</v>
      </c>
      <c r="K3150">
        <v>0</v>
      </c>
      <c r="L3150">
        <v>0</v>
      </c>
      <c r="M3150">
        <v>0</v>
      </c>
      <c r="N3150">
        <v>0</v>
      </c>
      <c r="O3150">
        <v>0</v>
      </c>
      <c r="P3150">
        <v>0</v>
      </c>
      <c r="Q3150">
        <v>0</v>
      </c>
      <c r="R3150">
        <v>0</v>
      </c>
      <c r="S3150">
        <v>0</v>
      </c>
      <c r="T3150">
        <v>900582</v>
      </c>
      <c r="U3150">
        <v>71506</v>
      </c>
      <c r="V3150">
        <v>71527</v>
      </c>
      <c r="W3150" t="s">
        <v>12609</v>
      </c>
      <c r="X3150" t="s">
        <v>13887</v>
      </c>
      <c r="Y3150">
        <v>0</v>
      </c>
      <c r="Z3150">
        <v>0</v>
      </c>
    </row>
    <row r="3151" spans="1:26" x14ac:dyDescent="0.25">
      <c r="A3151">
        <v>991695</v>
      </c>
      <c r="B3151">
        <v>202501</v>
      </c>
      <c r="C3151">
        <v>2</v>
      </c>
      <c r="D3151" t="s">
        <v>12651</v>
      </c>
      <c r="E3151">
        <v>4</v>
      </c>
      <c r="F3151">
        <v>916</v>
      </c>
      <c r="G3151">
        <v>200</v>
      </c>
      <c r="H3151">
        <v>23</v>
      </c>
      <c r="I3151">
        <v>9</v>
      </c>
      <c r="J3151">
        <v>0</v>
      </c>
      <c r="K3151">
        <v>0</v>
      </c>
      <c r="L3151">
        <v>0</v>
      </c>
      <c r="M3151">
        <v>0</v>
      </c>
      <c r="N3151">
        <v>0</v>
      </c>
      <c r="O3151">
        <v>0</v>
      </c>
      <c r="P3151">
        <v>0</v>
      </c>
      <c r="Q3151">
        <v>0</v>
      </c>
      <c r="R3151">
        <v>0</v>
      </c>
      <c r="S3151">
        <v>0</v>
      </c>
      <c r="T3151">
        <v>900582</v>
      </c>
      <c r="U3151">
        <v>71506</v>
      </c>
      <c r="V3151">
        <v>71527</v>
      </c>
      <c r="W3151" t="s">
        <v>12609</v>
      </c>
      <c r="X3151" t="s">
        <v>13887</v>
      </c>
      <c r="Y3151">
        <v>0</v>
      </c>
      <c r="Z3151">
        <v>0</v>
      </c>
    </row>
    <row r="3152" spans="1:26" x14ac:dyDescent="0.25">
      <c r="A3152">
        <v>991725</v>
      </c>
      <c r="B3152">
        <v>202501</v>
      </c>
      <c r="C3152">
        <v>1</v>
      </c>
      <c r="D3152" t="s">
        <v>12651</v>
      </c>
      <c r="E3152">
        <v>4</v>
      </c>
      <c r="F3152">
        <v>916</v>
      </c>
      <c r="G3152">
        <v>228</v>
      </c>
      <c r="H3152">
        <v>20</v>
      </c>
      <c r="I3152">
        <v>5</v>
      </c>
      <c r="J3152">
        <v>0</v>
      </c>
      <c r="K3152">
        <v>0</v>
      </c>
      <c r="L3152">
        <v>0</v>
      </c>
      <c r="M3152">
        <v>0</v>
      </c>
      <c r="N3152">
        <v>0</v>
      </c>
      <c r="O3152">
        <v>0</v>
      </c>
      <c r="P3152">
        <v>0</v>
      </c>
      <c r="Q3152">
        <v>0</v>
      </c>
      <c r="R3152">
        <v>0</v>
      </c>
      <c r="S3152">
        <v>0</v>
      </c>
      <c r="T3152">
        <v>71590</v>
      </c>
      <c r="U3152">
        <v>71591</v>
      </c>
      <c r="V3152">
        <v>71093</v>
      </c>
      <c r="W3152" t="s">
        <v>13888</v>
      </c>
      <c r="X3152" t="s">
        <v>12590</v>
      </c>
      <c r="Y3152">
        <v>0</v>
      </c>
      <c r="Z3152">
        <v>0</v>
      </c>
    </row>
    <row r="3153" spans="1:26" x14ac:dyDescent="0.25">
      <c r="A3153">
        <v>991725</v>
      </c>
      <c r="B3153">
        <v>202501</v>
      </c>
      <c r="C3153">
        <v>2</v>
      </c>
      <c r="D3153" t="s">
        <v>12651</v>
      </c>
      <c r="E3153">
        <v>4</v>
      </c>
      <c r="F3153">
        <v>916</v>
      </c>
      <c r="G3153">
        <v>228</v>
      </c>
      <c r="H3153">
        <v>20</v>
      </c>
      <c r="I3153">
        <v>5</v>
      </c>
      <c r="J3153">
        <v>0</v>
      </c>
      <c r="K3153">
        <v>0</v>
      </c>
      <c r="L3153">
        <v>0</v>
      </c>
      <c r="M3153">
        <v>0</v>
      </c>
      <c r="N3153">
        <v>0</v>
      </c>
      <c r="O3153">
        <v>0</v>
      </c>
      <c r="P3153">
        <v>0</v>
      </c>
      <c r="Q3153">
        <v>0</v>
      </c>
      <c r="R3153">
        <v>0</v>
      </c>
      <c r="S3153">
        <v>0</v>
      </c>
      <c r="T3153">
        <v>71590</v>
      </c>
      <c r="U3153">
        <v>71591</v>
      </c>
      <c r="V3153">
        <v>71093</v>
      </c>
      <c r="W3153" t="s">
        <v>13888</v>
      </c>
      <c r="X3153" t="s">
        <v>12590</v>
      </c>
      <c r="Y3153">
        <v>0</v>
      </c>
      <c r="Z3153">
        <v>0</v>
      </c>
    </row>
    <row r="3154" spans="1:26" x14ac:dyDescent="0.25">
      <c r="A3154">
        <v>991726</v>
      </c>
      <c r="B3154">
        <v>202501</v>
      </c>
      <c r="C3154">
        <v>1</v>
      </c>
      <c r="D3154" t="s">
        <v>12651</v>
      </c>
      <c r="E3154">
        <v>4</v>
      </c>
      <c r="F3154">
        <v>916</v>
      </c>
      <c r="G3154">
        <v>228</v>
      </c>
      <c r="H3154">
        <v>20</v>
      </c>
      <c r="I3154">
        <v>5</v>
      </c>
      <c r="J3154">
        <v>0</v>
      </c>
      <c r="K3154">
        <v>0</v>
      </c>
      <c r="L3154">
        <v>0</v>
      </c>
      <c r="M3154">
        <v>0</v>
      </c>
      <c r="N3154">
        <v>0</v>
      </c>
      <c r="O3154">
        <v>0</v>
      </c>
      <c r="P3154">
        <v>0</v>
      </c>
      <c r="Q3154">
        <v>0</v>
      </c>
      <c r="R3154">
        <v>0</v>
      </c>
      <c r="S3154">
        <v>0</v>
      </c>
      <c r="T3154">
        <v>71590</v>
      </c>
      <c r="U3154">
        <v>71591</v>
      </c>
      <c r="V3154">
        <v>71093</v>
      </c>
      <c r="W3154" t="s">
        <v>13888</v>
      </c>
      <c r="X3154" t="s">
        <v>12590</v>
      </c>
      <c r="Y3154">
        <v>0</v>
      </c>
      <c r="Z3154">
        <v>0</v>
      </c>
    </row>
    <row r="3155" spans="1:26" x14ac:dyDescent="0.25">
      <c r="A3155">
        <v>991726</v>
      </c>
      <c r="B3155">
        <v>202501</v>
      </c>
      <c r="C3155">
        <v>2</v>
      </c>
      <c r="D3155" t="s">
        <v>12651</v>
      </c>
      <c r="E3155">
        <v>4</v>
      </c>
      <c r="F3155">
        <v>916</v>
      </c>
      <c r="G3155">
        <v>228</v>
      </c>
      <c r="H3155">
        <v>20</v>
      </c>
      <c r="I3155">
        <v>5</v>
      </c>
      <c r="J3155">
        <v>0</v>
      </c>
      <c r="K3155">
        <v>0</v>
      </c>
      <c r="L3155">
        <v>0</v>
      </c>
      <c r="M3155">
        <v>0</v>
      </c>
      <c r="N3155">
        <v>0</v>
      </c>
      <c r="O3155">
        <v>0</v>
      </c>
      <c r="P3155">
        <v>0</v>
      </c>
      <c r="Q3155">
        <v>0</v>
      </c>
      <c r="R3155">
        <v>0</v>
      </c>
      <c r="S3155">
        <v>0</v>
      </c>
      <c r="T3155">
        <v>71590</v>
      </c>
      <c r="U3155">
        <v>71591</v>
      </c>
      <c r="V3155">
        <v>71093</v>
      </c>
      <c r="W3155" t="s">
        <v>13888</v>
      </c>
      <c r="X3155" t="s">
        <v>12590</v>
      </c>
      <c r="Y3155">
        <v>0</v>
      </c>
      <c r="Z3155">
        <v>0</v>
      </c>
    </row>
    <row r="3156" spans="1:26" x14ac:dyDescent="0.25">
      <c r="A3156">
        <v>991728</v>
      </c>
      <c r="B3156">
        <v>202501</v>
      </c>
      <c r="C3156">
        <v>1</v>
      </c>
      <c r="D3156" t="s">
        <v>12651</v>
      </c>
      <c r="E3156">
        <v>4</v>
      </c>
      <c r="F3156">
        <v>916</v>
      </c>
      <c r="G3156">
        <v>228</v>
      </c>
      <c r="H3156">
        <v>20</v>
      </c>
      <c r="I3156">
        <v>10</v>
      </c>
      <c r="J3156">
        <v>0</v>
      </c>
      <c r="K3156">
        <v>0</v>
      </c>
      <c r="L3156">
        <v>0</v>
      </c>
      <c r="M3156">
        <v>0</v>
      </c>
      <c r="N3156">
        <v>0</v>
      </c>
      <c r="O3156">
        <v>0</v>
      </c>
      <c r="P3156">
        <v>0</v>
      </c>
      <c r="Q3156">
        <v>0</v>
      </c>
      <c r="R3156">
        <v>0</v>
      </c>
      <c r="S3156">
        <v>0</v>
      </c>
      <c r="T3156">
        <v>71590</v>
      </c>
      <c r="U3156">
        <v>71591</v>
      </c>
      <c r="V3156">
        <v>70522</v>
      </c>
      <c r="W3156" t="s">
        <v>13888</v>
      </c>
      <c r="X3156" t="s">
        <v>12590</v>
      </c>
      <c r="Y3156">
        <v>0</v>
      </c>
      <c r="Z3156">
        <v>0</v>
      </c>
    </row>
    <row r="3157" spans="1:26" x14ac:dyDescent="0.25">
      <c r="A3157">
        <v>991728</v>
      </c>
      <c r="B3157">
        <v>202501</v>
      </c>
      <c r="C3157">
        <v>2</v>
      </c>
      <c r="D3157" t="s">
        <v>12651</v>
      </c>
      <c r="E3157">
        <v>4</v>
      </c>
      <c r="F3157">
        <v>916</v>
      </c>
      <c r="G3157">
        <v>228</v>
      </c>
      <c r="H3157">
        <v>20</v>
      </c>
      <c r="I3157">
        <v>10</v>
      </c>
      <c r="J3157">
        <v>0</v>
      </c>
      <c r="K3157">
        <v>0</v>
      </c>
      <c r="L3157">
        <v>0</v>
      </c>
      <c r="M3157">
        <v>0</v>
      </c>
      <c r="N3157">
        <v>0</v>
      </c>
      <c r="O3157">
        <v>0</v>
      </c>
      <c r="P3157">
        <v>0</v>
      </c>
      <c r="Q3157">
        <v>0</v>
      </c>
      <c r="R3157">
        <v>0</v>
      </c>
      <c r="S3157">
        <v>0</v>
      </c>
      <c r="T3157">
        <v>71590</v>
      </c>
      <c r="U3157">
        <v>71591</v>
      </c>
      <c r="V3157">
        <v>70522</v>
      </c>
      <c r="W3157" t="s">
        <v>13888</v>
      </c>
      <c r="X3157" t="s">
        <v>12590</v>
      </c>
      <c r="Y3157">
        <v>0</v>
      </c>
      <c r="Z3157">
        <v>0</v>
      </c>
    </row>
    <row r="3158" spans="1:26" x14ac:dyDescent="0.25">
      <c r="A3158">
        <v>991799</v>
      </c>
      <c r="B3158">
        <v>202501</v>
      </c>
      <c r="C3158">
        <v>1</v>
      </c>
      <c r="D3158" t="s">
        <v>12651</v>
      </c>
      <c r="E3158">
        <v>4</v>
      </c>
      <c r="F3158">
        <v>916</v>
      </c>
      <c r="G3158">
        <v>230</v>
      </c>
      <c r="H3158">
        <v>26</v>
      </c>
      <c r="I3158">
        <v>13</v>
      </c>
      <c r="J3158">
        <v>0</v>
      </c>
      <c r="K3158">
        <v>0</v>
      </c>
      <c r="L3158">
        <v>0</v>
      </c>
      <c r="M3158">
        <v>0</v>
      </c>
      <c r="N3158">
        <v>0</v>
      </c>
      <c r="O3158">
        <v>0</v>
      </c>
      <c r="P3158">
        <v>0</v>
      </c>
      <c r="Q3158">
        <v>0</v>
      </c>
      <c r="R3158">
        <v>0</v>
      </c>
      <c r="S3158">
        <v>0</v>
      </c>
      <c r="T3158">
        <v>71030</v>
      </c>
      <c r="U3158">
        <v>71054</v>
      </c>
      <c r="V3158">
        <v>700079</v>
      </c>
      <c r="W3158" t="s">
        <v>12599</v>
      </c>
      <c r="X3158" t="s">
        <v>12595</v>
      </c>
      <c r="Y3158">
        <v>0</v>
      </c>
      <c r="Z3158">
        <v>0</v>
      </c>
    </row>
    <row r="3159" spans="1:26" x14ac:dyDescent="0.25">
      <c r="A3159">
        <v>991799</v>
      </c>
      <c r="B3159">
        <v>202501</v>
      </c>
      <c r="C3159">
        <v>2</v>
      </c>
      <c r="D3159" t="s">
        <v>12651</v>
      </c>
      <c r="E3159">
        <v>4</v>
      </c>
      <c r="F3159">
        <v>916</v>
      </c>
      <c r="G3159">
        <v>230</v>
      </c>
      <c r="H3159">
        <v>26</v>
      </c>
      <c r="I3159">
        <v>13</v>
      </c>
      <c r="J3159">
        <v>0</v>
      </c>
      <c r="K3159">
        <v>0</v>
      </c>
      <c r="L3159">
        <v>0</v>
      </c>
      <c r="M3159">
        <v>0</v>
      </c>
      <c r="N3159">
        <v>0</v>
      </c>
      <c r="O3159">
        <v>0</v>
      </c>
      <c r="P3159">
        <v>0</v>
      </c>
      <c r="Q3159">
        <v>0</v>
      </c>
      <c r="R3159">
        <v>0</v>
      </c>
      <c r="S3159">
        <v>0</v>
      </c>
      <c r="T3159">
        <v>71030</v>
      </c>
      <c r="U3159">
        <v>71054</v>
      </c>
      <c r="V3159">
        <v>700079</v>
      </c>
      <c r="W3159" t="s">
        <v>12599</v>
      </c>
      <c r="X3159" t="s">
        <v>12595</v>
      </c>
      <c r="Y3159">
        <v>0</v>
      </c>
      <c r="Z3159">
        <v>0</v>
      </c>
    </row>
    <row r="3160" spans="1:26" x14ac:dyDescent="0.25">
      <c r="A3160">
        <v>991843</v>
      </c>
      <c r="B3160">
        <v>202501</v>
      </c>
      <c r="C3160">
        <v>1</v>
      </c>
      <c r="D3160" t="s">
        <v>12651</v>
      </c>
      <c r="E3160">
        <v>4</v>
      </c>
      <c r="F3160">
        <v>916</v>
      </c>
      <c r="G3160">
        <v>290</v>
      </c>
      <c r="H3160">
        <v>25</v>
      </c>
      <c r="I3160">
        <v>7</v>
      </c>
      <c r="J3160">
        <v>0</v>
      </c>
      <c r="K3160">
        <v>0</v>
      </c>
      <c r="L3160">
        <v>0</v>
      </c>
      <c r="M3160">
        <v>0</v>
      </c>
      <c r="N3160">
        <v>0</v>
      </c>
      <c r="O3160">
        <v>0</v>
      </c>
      <c r="P3160">
        <v>0</v>
      </c>
      <c r="Q3160">
        <v>0</v>
      </c>
      <c r="R3160">
        <v>0</v>
      </c>
      <c r="S3160">
        <v>0</v>
      </c>
      <c r="T3160">
        <v>71251</v>
      </c>
      <c r="U3160">
        <v>71252</v>
      </c>
      <c r="V3160">
        <v>700162</v>
      </c>
      <c r="W3160" t="s">
        <v>12592</v>
      </c>
      <c r="X3160" t="s">
        <v>13885</v>
      </c>
      <c r="Y3160">
        <v>0</v>
      </c>
      <c r="Z3160">
        <v>0</v>
      </c>
    </row>
    <row r="3161" spans="1:26" x14ac:dyDescent="0.25">
      <c r="A3161">
        <v>991843</v>
      </c>
      <c r="B3161">
        <v>202501</v>
      </c>
      <c r="C3161">
        <v>2</v>
      </c>
      <c r="D3161" t="s">
        <v>12651</v>
      </c>
      <c r="E3161">
        <v>4</v>
      </c>
      <c r="F3161">
        <v>916</v>
      </c>
      <c r="G3161">
        <v>290</v>
      </c>
      <c r="H3161">
        <v>25</v>
      </c>
      <c r="I3161">
        <v>7</v>
      </c>
      <c r="J3161">
        <v>0</v>
      </c>
      <c r="K3161">
        <v>0</v>
      </c>
      <c r="L3161">
        <v>0</v>
      </c>
      <c r="M3161">
        <v>0</v>
      </c>
      <c r="N3161">
        <v>0</v>
      </c>
      <c r="O3161">
        <v>0</v>
      </c>
      <c r="P3161">
        <v>0</v>
      </c>
      <c r="Q3161">
        <v>0</v>
      </c>
      <c r="R3161">
        <v>0</v>
      </c>
      <c r="S3161">
        <v>0</v>
      </c>
      <c r="T3161">
        <v>71251</v>
      </c>
      <c r="U3161">
        <v>71252</v>
      </c>
      <c r="V3161">
        <v>700162</v>
      </c>
      <c r="W3161" t="s">
        <v>12592</v>
      </c>
      <c r="X3161" t="s">
        <v>13885</v>
      </c>
      <c r="Y3161">
        <v>0</v>
      </c>
      <c r="Z3161">
        <v>0</v>
      </c>
    </row>
    <row r="3162" spans="1:26" x14ac:dyDescent="0.25">
      <c r="A3162">
        <v>991947</v>
      </c>
      <c r="B3162">
        <v>202501</v>
      </c>
      <c r="C3162">
        <v>1</v>
      </c>
      <c r="D3162" t="s">
        <v>12651</v>
      </c>
      <c r="E3162">
        <v>4</v>
      </c>
      <c r="F3162">
        <v>916</v>
      </c>
      <c r="G3162">
        <v>230</v>
      </c>
      <c r="H3162">
        <v>30</v>
      </c>
      <c r="I3162">
        <v>10</v>
      </c>
      <c r="J3162">
        <v>0</v>
      </c>
      <c r="K3162">
        <v>0</v>
      </c>
      <c r="L3162">
        <v>0</v>
      </c>
      <c r="M3162">
        <v>0</v>
      </c>
      <c r="N3162">
        <v>0</v>
      </c>
      <c r="O3162">
        <v>0</v>
      </c>
      <c r="P3162">
        <v>0</v>
      </c>
      <c r="Q3162">
        <v>0</v>
      </c>
      <c r="R3162">
        <v>0</v>
      </c>
      <c r="S3162">
        <v>0</v>
      </c>
      <c r="T3162">
        <v>71030</v>
      </c>
      <c r="U3162">
        <v>71063</v>
      </c>
      <c r="V3162">
        <v>71064</v>
      </c>
      <c r="W3162" t="s">
        <v>3624</v>
      </c>
      <c r="X3162" t="s">
        <v>12595</v>
      </c>
      <c r="Y3162">
        <v>0</v>
      </c>
      <c r="Z3162">
        <v>0</v>
      </c>
    </row>
    <row r="3163" spans="1:26" x14ac:dyDescent="0.25">
      <c r="A3163">
        <v>991947</v>
      </c>
      <c r="B3163">
        <v>202501</v>
      </c>
      <c r="C3163">
        <v>2</v>
      </c>
      <c r="D3163" t="s">
        <v>12651</v>
      </c>
      <c r="E3163">
        <v>4</v>
      </c>
      <c r="F3163">
        <v>916</v>
      </c>
      <c r="G3163">
        <v>230</v>
      </c>
      <c r="H3163">
        <v>30</v>
      </c>
      <c r="I3163">
        <v>10</v>
      </c>
      <c r="J3163">
        <v>0</v>
      </c>
      <c r="K3163">
        <v>0</v>
      </c>
      <c r="L3163">
        <v>0</v>
      </c>
      <c r="M3163">
        <v>0</v>
      </c>
      <c r="N3163">
        <v>0</v>
      </c>
      <c r="O3163">
        <v>0</v>
      </c>
      <c r="P3163">
        <v>0</v>
      </c>
      <c r="Q3163">
        <v>0</v>
      </c>
      <c r="R3163">
        <v>0</v>
      </c>
      <c r="S3163">
        <v>0</v>
      </c>
      <c r="T3163">
        <v>71030</v>
      </c>
      <c r="U3163">
        <v>71063</v>
      </c>
      <c r="V3163">
        <v>71064</v>
      </c>
      <c r="W3163" t="s">
        <v>3624</v>
      </c>
      <c r="X3163" t="s">
        <v>12595</v>
      </c>
      <c r="Y3163">
        <v>0</v>
      </c>
      <c r="Z3163">
        <v>0</v>
      </c>
    </row>
    <row r="3164" spans="1:26" x14ac:dyDescent="0.25">
      <c r="A3164">
        <v>991949</v>
      </c>
      <c r="B3164">
        <v>202501</v>
      </c>
      <c r="C3164">
        <v>1</v>
      </c>
      <c r="D3164" t="s">
        <v>12651</v>
      </c>
      <c r="E3164">
        <v>4</v>
      </c>
      <c r="F3164">
        <v>916</v>
      </c>
      <c r="G3164">
        <v>290</v>
      </c>
      <c r="H3164">
        <v>22</v>
      </c>
      <c r="I3164">
        <v>6</v>
      </c>
      <c r="J3164">
        <v>0</v>
      </c>
      <c r="K3164">
        <v>0</v>
      </c>
      <c r="L3164">
        <v>0</v>
      </c>
      <c r="M3164">
        <v>0</v>
      </c>
      <c r="N3164">
        <v>0</v>
      </c>
      <c r="O3164">
        <v>0</v>
      </c>
      <c r="P3164">
        <v>0</v>
      </c>
      <c r="Q3164">
        <v>0</v>
      </c>
      <c r="R3164">
        <v>0</v>
      </c>
      <c r="S3164">
        <v>0</v>
      </c>
      <c r="T3164">
        <v>71251</v>
      </c>
      <c r="U3164">
        <v>70066</v>
      </c>
      <c r="V3164">
        <v>71264</v>
      </c>
      <c r="W3164" t="s">
        <v>12627</v>
      </c>
      <c r="X3164" t="s">
        <v>13885</v>
      </c>
      <c r="Y3164">
        <v>0</v>
      </c>
      <c r="Z3164">
        <v>0</v>
      </c>
    </row>
    <row r="3165" spans="1:26" x14ac:dyDescent="0.25">
      <c r="A3165">
        <v>991949</v>
      </c>
      <c r="B3165">
        <v>202501</v>
      </c>
      <c r="C3165">
        <v>2</v>
      </c>
      <c r="D3165" t="s">
        <v>12651</v>
      </c>
      <c r="E3165">
        <v>4</v>
      </c>
      <c r="F3165">
        <v>916</v>
      </c>
      <c r="G3165">
        <v>290</v>
      </c>
      <c r="H3165">
        <v>22</v>
      </c>
      <c r="I3165">
        <v>6</v>
      </c>
      <c r="J3165">
        <v>0</v>
      </c>
      <c r="K3165">
        <v>0</v>
      </c>
      <c r="L3165">
        <v>0</v>
      </c>
      <c r="M3165">
        <v>0</v>
      </c>
      <c r="N3165">
        <v>0</v>
      </c>
      <c r="O3165">
        <v>0</v>
      </c>
      <c r="P3165">
        <v>0</v>
      </c>
      <c r="Q3165">
        <v>0</v>
      </c>
      <c r="R3165">
        <v>0</v>
      </c>
      <c r="S3165">
        <v>0</v>
      </c>
      <c r="T3165">
        <v>71251</v>
      </c>
      <c r="U3165">
        <v>70066</v>
      </c>
      <c r="V3165">
        <v>71264</v>
      </c>
      <c r="W3165" t="s">
        <v>12627</v>
      </c>
      <c r="X3165" t="s">
        <v>13885</v>
      </c>
      <c r="Y3165">
        <v>0</v>
      </c>
      <c r="Z3165">
        <v>0</v>
      </c>
    </row>
    <row r="3166" spans="1:26" x14ac:dyDescent="0.25">
      <c r="A3166">
        <v>991956</v>
      </c>
      <c r="B3166">
        <v>202501</v>
      </c>
      <c r="C3166">
        <v>1</v>
      </c>
      <c r="D3166" t="s">
        <v>12651</v>
      </c>
      <c r="E3166">
        <v>4</v>
      </c>
      <c r="F3166">
        <v>916</v>
      </c>
      <c r="G3166">
        <v>200</v>
      </c>
      <c r="H3166">
        <v>23</v>
      </c>
      <c r="I3166">
        <v>9</v>
      </c>
      <c r="J3166">
        <v>0</v>
      </c>
      <c r="K3166">
        <v>0</v>
      </c>
      <c r="L3166">
        <v>0</v>
      </c>
      <c r="M3166">
        <v>0</v>
      </c>
      <c r="N3166">
        <v>0</v>
      </c>
      <c r="O3166">
        <v>0</v>
      </c>
      <c r="P3166">
        <v>0</v>
      </c>
      <c r="Q3166">
        <v>0</v>
      </c>
      <c r="R3166">
        <v>0</v>
      </c>
      <c r="S3166">
        <v>0</v>
      </c>
      <c r="T3166">
        <v>900582</v>
      </c>
      <c r="U3166">
        <v>71506</v>
      </c>
      <c r="V3166">
        <v>71527</v>
      </c>
      <c r="W3166" t="s">
        <v>12609</v>
      </c>
      <c r="X3166" t="s">
        <v>13887</v>
      </c>
      <c r="Y3166">
        <v>0</v>
      </c>
      <c r="Z3166">
        <v>0</v>
      </c>
    </row>
    <row r="3167" spans="1:26" x14ac:dyDescent="0.25">
      <c r="A3167">
        <v>991956</v>
      </c>
      <c r="B3167">
        <v>202501</v>
      </c>
      <c r="C3167">
        <v>2</v>
      </c>
      <c r="D3167" t="s">
        <v>12651</v>
      </c>
      <c r="E3167">
        <v>4</v>
      </c>
      <c r="F3167">
        <v>916</v>
      </c>
      <c r="G3167">
        <v>200</v>
      </c>
      <c r="H3167">
        <v>23</v>
      </c>
      <c r="I3167">
        <v>9</v>
      </c>
      <c r="J3167">
        <v>0</v>
      </c>
      <c r="K3167">
        <v>0</v>
      </c>
      <c r="L3167">
        <v>0</v>
      </c>
      <c r="M3167">
        <v>0</v>
      </c>
      <c r="N3167">
        <v>0</v>
      </c>
      <c r="O3167">
        <v>0</v>
      </c>
      <c r="P3167">
        <v>0</v>
      </c>
      <c r="Q3167">
        <v>0</v>
      </c>
      <c r="R3167">
        <v>0</v>
      </c>
      <c r="S3167">
        <v>0</v>
      </c>
      <c r="T3167">
        <v>900582</v>
      </c>
      <c r="U3167">
        <v>71506</v>
      </c>
      <c r="V3167">
        <v>71527</v>
      </c>
      <c r="W3167" t="s">
        <v>12609</v>
      </c>
      <c r="X3167" t="s">
        <v>13887</v>
      </c>
      <c r="Y3167">
        <v>0</v>
      </c>
      <c r="Z3167">
        <v>0</v>
      </c>
    </row>
    <row r="3168" spans="1:26" x14ac:dyDescent="0.25">
      <c r="A3168">
        <v>991966</v>
      </c>
      <c r="B3168">
        <v>202501</v>
      </c>
      <c r="C3168">
        <v>1</v>
      </c>
      <c r="D3168" t="s">
        <v>12651</v>
      </c>
      <c r="E3168">
        <v>4</v>
      </c>
      <c r="F3168">
        <v>916</v>
      </c>
      <c r="G3168">
        <v>290</v>
      </c>
      <c r="H3168">
        <v>22</v>
      </c>
      <c r="I3168">
        <v>6</v>
      </c>
      <c r="J3168">
        <v>0</v>
      </c>
      <c r="K3168">
        <v>0</v>
      </c>
      <c r="L3168">
        <v>0</v>
      </c>
      <c r="M3168">
        <v>0</v>
      </c>
      <c r="N3168">
        <v>0</v>
      </c>
      <c r="O3168">
        <v>0</v>
      </c>
      <c r="P3168">
        <v>0</v>
      </c>
      <c r="Q3168">
        <v>0</v>
      </c>
      <c r="R3168">
        <v>0</v>
      </c>
      <c r="S3168">
        <v>0</v>
      </c>
      <c r="T3168">
        <v>71251</v>
      </c>
      <c r="U3168">
        <v>70066</v>
      </c>
      <c r="V3168">
        <v>71264</v>
      </c>
      <c r="W3168" t="s">
        <v>12627</v>
      </c>
      <c r="X3168" t="s">
        <v>13885</v>
      </c>
      <c r="Y3168">
        <v>0</v>
      </c>
      <c r="Z3168">
        <v>0</v>
      </c>
    </row>
    <row r="3169" spans="1:26" x14ac:dyDescent="0.25">
      <c r="A3169">
        <v>991966</v>
      </c>
      <c r="B3169">
        <v>202501</v>
      </c>
      <c r="C3169">
        <v>2</v>
      </c>
      <c r="D3169" t="s">
        <v>12651</v>
      </c>
      <c r="E3169">
        <v>4</v>
      </c>
      <c r="F3169">
        <v>916</v>
      </c>
      <c r="G3169">
        <v>290</v>
      </c>
      <c r="H3169">
        <v>22</v>
      </c>
      <c r="I3169">
        <v>6</v>
      </c>
      <c r="J3169">
        <v>0</v>
      </c>
      <c r="K3169">
        <v>0</v>
      </c>
      <c r="L3169">
        <v>0</v>
      </c>
      <c r="M3169">
        <v>0</v>
      </c>
      <c r="N3169">
        <v>0</v>
      </c>
      <c r="O3169">
        <v>0</v>
      </c>
      <c r="P3169">
        <v>0</v>
      </c>
      <c r="Q3169">
        <v>0</v>
      </c>
      <c r="R3169">
        <v>0</v>
      </c>
      <c r="S3169">
        <v>0</v>
      </c>
      <c r="T3169">
        <v>71251</v>
      </c>
      <c r="U3169">
        <v>70066</v>
      </c>
      <c r="V3169">
        <v>71264</v>
      </c>
      <c r="W3169" t="s">
        <v>12627</v>
      </c>
      <c r="X3169" t="s">
        <v>13885</v>
      </c>
      <c r="Y3169">
        <v>0</v>
      </c>
      <c r="Z3169">
        <v>0</v>
      </c>
    </row>
    <row r="3170" spans="1:26" x14ac:dyDescent="0.25">
      <c r="A3170">
        <v>991970</v>
      </c>
      <c r="B3170">
        <v>202501</v>
      </c>
      <c r="C3170">
        <v>1</v>
      </c>
      <c r="D3170" t="s">
        <v>12651</v>
      </c>
      <c r="E3170">
        <v>4</v>
      </c>
      <c r="F3170">
        <v>916</v>
      </c>
      <c r="G3170">
        <v>290</v>
      </c>
      <c r="H3170">
        <v>33</v>
      </c>
      <c r="I3170">
        <v>8</v>
      </c>
      <c r="J3170">
        <v>0</v>
      </c>
      <c r="K3170">
        <v>0</v>
      </c>
      <c r="L3170">
        <v>0</v>
      </c>
      <c r="M3170">
        <v>0</v>
      </c>
      <c r="N3170">
        <v>0</v>
      </c>
      <c r="O3170">
        <v>0</v>
      </c>
      <c r="P3170">
        <v>0</v>
      </c>
      <c r="Q3170">
        <v>0</v>
      </c>
      <c r="R3170">
        <v>0</v>
      </c>
      <c r="S3170">
        <v>0</v>
      </c>
      <c r="T3170">
        <v>71251</v>
      </c>
      <c r="U3170">
        <v>71174</v>
      </c>
      <c r="V3170">
        <v>71500</v>
      </c>
      <c r="W3170" t="s">
        <v>12613</v>
      </c>
      <c r="X3170" t="s">
        <v>13885</v>
      </c>
      <c r="Y3170">
        <v>0</v>
      </c>
      <c r="Z3170">
        <v>0</v>
      </c>
    </row>
    <row r="3171" spans="1:26" x14ac:dyDescent="0.25">
      <c r="A3171">
        <v>991970</v>
      </c>
      <c r="B3171">
        <v>202501</v>
      </c>
      <c r="C3171">
        <v>2</v>
      </c>
      <c r="D3171" t="s">
        <v>12651</v>
      </c>
      <c r="E3171">
        <v>4</v>
      </c>
      <c r="F3171">
        <v>916</v>
      </c>
      <c r="G3171">
        <v>290</v>
      </c>
      <c r="H3171">
        <v>33</v>
      </c>
      <c r="I3171">
        <v>8</v>
      </c>
      <c r="J3171">
        <v>0</v>
      </c>
      <c r="K3171">
        <v>0</v>
      </c>
      <c r="L3171">
        <v>0</v>
      </c>
      <c r="M3171">
        <v>0</v>
      </c>
      <c r="N3171">
        <v>0</v>
      </c>
      <c r="O3171">
        <v>0</v>
      </c>
      <c r="P3171">
        <v>0</v>
      </c>
      <c r="Q3171">
        <v>0</v>
      </c>
      <c r="R3171">
        <v>0</v>
      </c>
      <c r="S3171">
        <v>0</v>
      </c>
      <c r="T3171">
        <v>71251</v>
      </c>
      <c r="U3171">
        <v>71174</v>
      </c>
      <c r="V3171">
        <v>71500</v>
      </c>
      <c r="W3171" t="s">
        <v>12613</v>
      </c>
      <c r="X3171" t="s">
        <v>13885</v>
      </c>
      <c r="Y3171">
        <v>0</v>
      </c>
      <c r="Z3171">
        <v>0</v>
      </c>
    </row>
    <row r="3172" spans="1:26" x14ac:dyDescent="0.25">
      <c r="A3172">
        <v>991974</v>
      </c>
      <c r="B3172">
        <v>202501</v>
      </c>
      <c r="C3172">
        <v>1</v>
      </c>
      <c r="D3172" t="s">
        <v>12651</v>
      </c>
      <c r="E3172">
        <v>4</v>
      </c>
      <c r="F3172">
        <v>916</v>
      </c>
      <c r="G3172">
        <v>290</v>
      </c>
      <c r="H3172">
        <v>33</v>
      </c>
      <c r="I3172">
        <v>8</v>
      </c>
      <c r="J3172">
        <v>0</v>
      </c>
      <c r="K3172">
        <v>0</v>
      </c>
      <c r="L3172">
        <v>0</v>
      </c>
      <c r="M3172">
        <v>0</v>
      </c>
      <c r="N3172">
        <v>0</v>
      </c>
      <c r="O3172">
        <v>0</v>
      </c>
      <c r="P3172">
        <v>0</v>
      </c>
      <c r="Q3172">
        <v>0</v>
      </c>
      <c r="R3172">
        <v>0</v>
      </c>
      <c r="S3172">
        <v>0</v>
      </c>
      <c r="T3172">
        <v>71251</v>
      </c>
      <c r="U3172">
        <v>71174</v>
      </c>
      <c r="V3172">
        <v>71500</v>
      </c>
      <c r="W3172" t="s">
        <v>12613</v>
      </c>
      <c r="X3172" t="s">
        <v>13885</v>
      </c>
      <c r="Y3172">
        <v>0</v>
      </c>
      <c r="Z3172">
        <v>0</v>
      </c>
    </row>
    <row r="3173" spans="1:26" x14ac:dyDescent="0.25">
      <c r="A3173">
        <v>991974</v>
      </c>
      <c r="B3173">
        <v>202501</v>
      </c>
      <c r="C3173">
        <v>2</v>
      </c>
      <c r="D3173" t="s">
        <v>12651</v>
      </c>
      <c r="E3173">
        <v>4</v>
      </c>
      <c r="F3173">
        <v>916</v>
      </c>
      <c r="G3173">
        <v>290</v>
      </c>
      <c r="H3173">
        <v>33</v>
      </c>
      <c r="I3173">
        <v>8</v>
      </c>
      <c r="J3173">
        <v>0</v>
      </c>
      <c r="K3173">
        <v>0</v>
      </c>
      <c r="L3173">
        <v>0</v>
      </c>
      <c r="M3173">
        <v>0</v>
      </c>
      <c r="N3173">
        <v>0</v>
      </c>
      <c r="O3173">
        <v>0</v>
      </c>
      <c r="P3173">
        <v>0</v>
      </c>
      <c r="Q3173">
        <v>0</v>
      </c>
      <c r="R3173">
        <v>0</v>
      </c>
      <c r="S3173">
        <v>0</v>
      </c>
      <c r="T3173">
        <v>71251</v>
      </c>
      <c r="U3173">
        <v>71174</v>
      </c>
      <c r="V3173">
        <v>71500</v>
      </c>
      <c r="W3173" t="s">
        <v>12613</v>
      </c>
      <c r="X3173" t="s">
        <v>13885</v>
      </c>
      <c r="Y3173">
        <v>0</v>
      </c>
      <c r="Z3173">
        <v>0</v>
      </c>
    </row>
    <row r="3174" spans="1:26" x14ac:dyDescent="0.25">
      <c r="A3174">
        <v>991981</v>
      </c>
      <c r="B3174">
        <v>202501</v>
      </c>
      <c r="C3174">
        <v>1</v>
      </c>
      <c r="D3174" t="s">
        <v>12651</v>
      </c>
      <c r="E3174">
        <v>4</v>
      </c>
      <c r="F3174">
        <v>916</v>
      </c>
      <c r="G3174">
        <v>290</v>
      </c>
      <c r="H3174">
        <v>33</v>
      </c>
      <c r="I3174">
        <v>8</v>
      </c>
      <c r="J3174">
        <v>0</v>
      </c>
      <c r="K3174">
        <v>0</v>
      </c>
      <c r="L3174">
        <v>0</v>
      </c>
      <c r="M3174">
        <v>0</v>
      </c>
      <c r="N3174">
        <v>0</v>
      </c>
      <c r="O3174">
        <v>0</v>
      </c>
      <c r="P3174">
        <v>0</v>
      </c>
      <c r="Q3174">
        <v>0</v>
      </c>
      <c r="R3174">
        <v>0</v>
      </c>
      <c r="S3174">
        <v>0</v>
      </c>
      <c r="T3174">
        <v>71251</v>
      </c>
      <c r="U3174">
        <v>71174</v>
      </c>
      <c r="V3174">
        <v>71500</v>
      </c>
      <c r="W3174" t="s">
        <v>12613</v>
      </c>
      <c r="X3174" t="s">
        <v>13885</v>
      </c>
      <c r="Y3174">
        <v>0</v>
      </c>
      <c r="Z3174">
        <v>0</v>
      </c>
    </row>
    <row r="3175" spans="1:26" x14ac:dyDescent="0.25">
      <c r="A3175">
        <v>991981</v>
      </c>
      <c r="B3175">
        <v>202501</v>
      </c>
      <c r="C3175">
        <v>2</v>
      </c>
      <c r="D3175" t="s">
        <v>12651</v>
      </c>
      <c r="E3175">
        <v>4</v>
      </c>
      <c r="F3175">
        <v>916</v>
      </c>
      <c r="G3175">
        <v>290</v>
      </c>
      <c r="H3175">
        <v>33</v>
      </c>
      <c r="I3175">
        <v>8</v>
      </c>
      <c r="J3175">
        <v>0</v>
      </c>
      <c r="K3175">
        <v>0</v>
      </c>
      <c r="L3175">
        <v>0</v>
      </c>
      <c r="M3175">
        <v>0</v>
      </c>
      <c r="N3175">
        <v>0</v>
      </c>
      <c r="O3175">
        <v>0</v>
      </c>
      <c r="P3175">
        <v>0</v>
      </c>
      <c r="Q3175">
        <v>0</v>
      </c>
      <c r="R3175">
        <v>0</v>
      </c>
      <c r="S3175">
        <v>0</v>
      </c>
      <c r="T3175">
        <v>71251</v>
      </c>
      <c r="U3175">
        <v>71174</v>
      </c>
      <c r="V3175">
        <v>71500</v>
      </c>
      <c r="W3175" t="s">
        <v>12613</v>
      </c>
      <c r="X3175" t="s">
        <v>13885</v>
      </c>
      <c r="Y3175">
        <v>0</v>
      </c>
      <c r="Z3175">
        <v>0</v>
      </c>
    </row>
    <row r="3176" spans="1:26" x14ac:dyDescent="0.25">
      <c r="A3176">
        <v>992004</v>
      </c>
      <c r="B3176">
        <v>202501</v>
      </c>
      <c r="C3176">
        <v>1</v>
      </c>
      <c r="D3176" t="s">
        <v>12651</v>
      </c>
      <c r="E3176">
        <v>4</v>
      </c>
      <c r="F3176">
        <v>916</v>
      </c>
      <c r="G3176">
        <v>290</v>
      </c>
      <c r="H3176">
        <v>25</v>
      </c>
      <c r="I3176">
        <v>8</v>
      </c>
      <c r="J3176">
        <v>0</v>
      </c>
      <c r="K3176">
        <v>0</v>
      </c>
      <c r="L3176">
        <v>0</v>
      </c>
      <c r="M3176">
        <v>0</v>
      </c>
      <c r="N3176">
        <v>0</v>
      </c>
      <c r="O3176">
        <v>0</v>
      </c>
      <c r="P3176">
        <v>0</v>
      </c>
      <c r="Q3176">
        <v>0</v>
      </c>
      <c r="R3176">
        <v>0</v>
      </c>
      <c r="S3176">
        <v>0</v>
      </c>
      <c r="T3176">
        <v>71251</v>
      </c>
      <c r="U3176">
        <v>71248</v>
      </c>
      <c r="V3176">
        <v>70065</v>
      </c>
      <c r="W3176" t="s">
        <v>12625</v>
      </c>
      <c r="X3176" t="s">
        <v>13885</v>
      </c>
      <c r="Y3176">
        <v>0</v>
      </c>
      <c r="Z3176">
        <v>0</v>
      </c>
    </row>
    <row r="3177" spans="1:26" x14ac:dyDescent="0.25">
      <c r="A3177">
        <v>992004</v>
      </c>
      <c r="B3177">
        <v>202501</v>
      </c>
      <c r="C3177">
        <v>2</v>
      </c>
      <c r="D3177" t="s">
        <v>12651</v>
      </c>
      <c r="E3177">
        <v>4</v>
      </c>
      <c r="F3177">
        <v>916</v>
      </c>
      <c r="G3177">
        <v>290</v>
      </c>
      <c r="H3177">
        <v>25</v>
      </c>
      <c r="I3177">
        <v>8</v>
      </c>
      <c r="J3177">
        <v>0</v>
      </c>
      <c r="K3177">
        <v>0</v>
      </c>
      <c r="L3177">
        <v>0</v>
      </c>
      <c r="M3177">
        <v>0</v>
      </c>
      <c r="N3177">
        <v>0</v>
      </c>
      <c r="O3177">
        <v>0</v>
      </c>
      <c r="P3177">
        <v>0</v>
      </c>
      <c r="Q3177">
        <v>0</v>
      </c>
      <c r="R3177">
        <v>0</v>
      </c>
      <c r="S3177">
        <v>0</v>
      </c>
      <c r="T3177">
        <v>71251</v>
      </c>
      <c r="U3177">
        <v>71248</v>
      </c>
      <c r="V3177">
        <v>70065</v>
      </c>
      <c r="W3177" t="s">
        <v>12625</v>
      </c>
      <c r="X3177" t="s">
        <v>13885</v>
      </c>
      <c r="Y3177">
        <v>0</v>
      </c>
      <c r="Z3177">
        <v>0</v>
      </c>
    </row>
    <row r="3178" spans="1:26" x14ac:dyDescent="0.25">
      <c r="A3178">
        <v>992022</v>
      </c>
      <c r="B3178">
        <v>202501</v>
      </c>
      <c r="C3178">
        <v>1</v>
      </c>
      <c r="D3178" t="s">
        <v>12651</v>
      </c>
      <c r="E3178">
        <v>4</v>
      </c>
      <c r="F3178">
        <v>916</v>
      </c>
      <c r="G3178">
        <v>290</v>
      </c>
      <c r="H3178">
        <v>25</v>
      </c>
      <c r="I3178">
        <v>8</v>
      </c>
      <c r="J3178">
        <v>0</v>
      </c>
      <c r="K3178">
        <v>0</v>
      </c>
      <c r="L3178">
        <v>0</v>
      </c>
      <c r="M3178">
        <v>0</v>
      </c>
      <c r="N3178">
        <v>0</v>
      </c>
      <c r="O3178">
        <v>0</v>
      </c>
      <c r="P3178">
        <v>0</v>
      </c>
      <c r="Q3178">
        <v>0</v>
      </c>
      <c r="R3178">
        <v>0</v>
      </c>
      <c r="S3178">
        <v>0</v>
      </c>
      <c r="T3178">
        <v>71251</v>
      </c>
      <c r="U3178">
        <v>71248</v>
      </c>
      <c r="V3178">
        <v>70065</v>
      </c>
      <c r="W3178" t="s">
        <v>12625</v>
      </c>
      <c r="X3178" t="s">
        <v>13885</v>
      </c>
      <c r="Y3178">
        <v>0</v>
      </c>
      <c r="Z3178">
        <v>0</v>
      </c>
    </row>
    <row r="3179" spans="1:26" x14ac:dyDescent="0.25">
      <c r="A3179">
        <v>992022</v>
      </c>
      <c r="B3179">
        <v>202501</v>
      </c>
      <c r="C3179">
        <v>2</v>
      </c>
      <c r="D3179" t="s">
        <v>12651</v>
      </c>
      <c r="E3179">
        <v>4</v>
      </c>
      <c r="F3179">
        <v>916</v>
      </c>
      <c r="G3179">
        <v>290</v>
      </c>
      <c r="H3179">
        <v>25</v>
      </c>
      <c r="I3179">
        <v>8</v>
      </c>
      <c r="J3179">
        <v>0</v>
      </c>
      <c r="K3179">
        <v>0</v>
      </c>
      <c r="L3179">
        <v>0</v>
      </c>
      <c r="M3179">
        <v>0</v>
      </c>
      <c r="N3179">
        <v>0</v>
      </c>
      <c r="O3179">
        <v>0</v>
      </c>
      <c r="P3179">
        <v>0</v>
      </c>
      <c r="Q3179">
        <v>0</v>
      </c>
      <c r="R3179">
        <v>0</v>
      </c>
      <c r="S3179">
        <v>0</v>
      </c>
      <c r="T3179">
        <v>71251</v>
      </c>
      <c r="U3179">
        <v>71248</v>
      </c>
      <c r="V3179">
        <v>70065</v>
      </c>
      <c r="W3179" t="s">
        <v>12625</v>
      </c>
      <c r="X3179" t="s">
        <v>13885</v>
      </c>
      <c r="Y3179">
        <v>0</v>
      </c>
      <c r="Z3179">
        <v>0</v>
      </c>
    </row>
    <row r="3180" spans="1:26" x14ac:dyDescent="0.25">
      <c r="A3180">
        <v>992053</v>
      </c>
      <c r="B3180">
        <v>202501</v>
      </c>
      <c r="C3180">
        <v>1</v>
      </c>
      <c r="D3180" t="s">
        <v>12651</v>
      </c>
      <c r="E3180">
        <v>4</v>
      </c>
      <c r="F3180">
        <v>916</v>
      </c>
      <c r="G3180">
        <v>228</v>
      </c>
      <c r="H3180">
        <v>30</v>
      </c>
      <c r="I3180">
        <v>9</v>
      </c>
      <c r="J3180">
        <v>0</v>
      </c>
      <c r="K3180">
        <v>0</v>
      </c>
      <c r="L3180">
        <v>0</v>
      </c>
      <c r="M3180">
        <v>0</v>
      </c>
      <c r="N3180">
        <v>0</v>
      </c>
      <c r="O3180">
        <v>0</v>
      </c>
      <c r="P3180">
        <v>0</v>
      </c>
      <c r="Q3180">
        <v>0</v>
      </c>
      <c r="R3180">
        <v>0</v>
      </c>
      <c r="S3180">
        <v>0</v>
      </c>
      <c r="T3180">
        <v>71590</v>
      </c>
      <c r="U3180">
        <v>71595</v>
      </c>
      <c r="V3180">
        <v>71088</v>
      </c>
      <c r="W3180" t="s">
        <v>12693</v>
      </c>
      <c r="X3180" t="s">
        <v>12590</v>
      </c>
      <c r="Y3180">
        <v>0</v>
      </c>
      <c r="Z3180">
        <v>0</v>
      </c>
    </row>
    <row r="3181" spans="1:26" x14ac:dyDescent="0.25">
      <c r="A3181">
        <v>992053</v>
      </c>
      <c r="B3181">
        <v>202501</v>
      </c>
      <c r="C3181">
        <v>2</v>
      </c>
      <c r="D3181" t="s">
        <v>12651</v>
      </c>
      <c r="E3181">
        <v>4</v>
      </c>
      <c r="F3181">
        <v>916</v>
      </c>
      <c r="G3181">
        <v>228</v>
      </c>
      <c r="H3181">
        <v>30</v>
      </c>
      <c r="I3181">
        <v>9</v>
      </c>
      <c r="J3181">
        <v>0</v>
      </c>
      <c r="K3181">
        <v>0</v>
      </c>
      <c r="L3181">
        <v>0</v>
      </c>
      <c r="M3181">
        <v>0</v>
      </c>
      <c r="N3181">
        <v>0</v>
      </c>
      <c r="O3181">
        <v>0</v>
      </c>
      <c r="P3181">
        <v>0</v>
      </c>
      <c r="Q3181">
        <v>0</v>
      </c>
      <c r="R3181">
        <v>0</v>
      </c>
      <c r="S3181">
        <v>0</v>
      </c>
      <c r="T3181">
        <v>71590</v>
      </c>
      <c r="U3181">
        <v>71595</v>
      </c>
      <c r="V3181">
        <v>71088</v>
      </c>
      <c r="W3181" t="s">
        <v>12693</v>
      </c>
      <c r="X3181" t="s">
        <v>12590</v>
      </c>
      <c r="Y3181">
        <v>0</v>
      </c>
      <c r="Z3181">
        <v>0</v>
      </c>
    </row>
    <row r="3182" spans="1:26" x14ac:dyDescent="0.25">
      <c r="A3182">
        <v>992135</v>
      </c>
      <c r="B3182">
        <v>202501</v>
      </c>
      <c r="C3182">
        <v>1</v>
      </c>
      <c r="D3182" t="s">
        <v>12651</v>
      </c>
      <c r="E3182">
        <v>4</v>
      </c>
      <c r="F3182">
        <v>916</v>
      </c>
      <c r="G3182">
        <v>228</v>
      </c>
      <c r="H3182">
        <v>35</v>
      </c>
      <c r="I3182">
        <v>9</v>
      </c>
      <c r="J3182">
        <v>0</v>
      </c>
      <c r="K3182">
        <v>0</v>
      </c>
      <c r="L3182">
        <v>0</v>
      </c>
      <c r="M3182">
        <v>0</v>
      </c>
      <c r="N3182">
        <v>0</v>
      </c>
      <c r="O3182">
        <v>0</v>
      </c>
      <c r="P3182">
        <v>0</v>
      </c>
      <c r="Q3182">
        <v>0</v>
      </c>
      <c r="R3182">
        <v>0</v>
      </c>
      <c r="S3182">
        <v>0</v>
      </c>
      <c r="T3182">
        <v>71590</v>
      </c>
      <c r="U3182">
        <v>71592</v>
      </c>
      <c r="V3182">
        <v>71073</v>
      </c>
      <c r="W3182" t="s">
        <v>12638</v>
      </c>
      <c r="X3182" t="s">
        <v>12590</v>
      </c>
      <c r="Y3182">
        <v>0</v>
      </c>
      <c r="Z3182">
        <v>0</v>
      </c>
    </row>
    <row r="3183" spans="1:26" x14ac:dyDescent="0.25">
      <c r="A3183">
        <v>992135</v>
      </c>
      <c r="B3183">
        <v>202501</v>
      </c>
      <c r="C3183">
        <v>2</v>
      </c>
      <c r="D3183" t="s">
        <v>12651</v>
      </c>
      <c r="E3183">
        <v>4</v>
      </c>
      <c r="F3183">
        <v>916</v>
      </c>
      <c r="G3183">
        <v>228</v>
      </c>
      <c r="H3183">
        <v>35</v>
      </c>
      <c r="I3183">
        <v>9</v>
      </c>
      <c r="J3183">
        <v>0</v>
      </c>
      <c r="K3183">
        <v>0</v>
      </c>
      <c r="L3183">
        <v>0</v>
      </c>
      <c r="M3183">
        <v>0</v>
      </c>
      <c r="N3183">
        <v>0</v>
      </c>
      <c r="O3183">
        <v>0</v>
      </c>
      <c r="P3183">
        <v>0</v>
      </c>
      <c r="Q3183">
        <v>0</v>
      </c>
      <c r="R3183">
        <v>0</v>
      </c>
      <c r="S3183">
        <v>0</v>
      </c>
      <c r="T3183">
        <v>71590</v>
      </c>
      <c r="U3183">
        <v>71592</v>
      </c>
      <c r="V3183">
        <v>71073</v>
      </c>
      <c r="W3183" t="s">
        <v>12638</v>
      </c>
      <c r="X3183" t="s">
        <v>12590</v>
      </c>
      <c r="Y3183">
        <v>0</v>
      </c>
      <c r="Z3183">
        <v>0</v>
      </c>
    </row>
    <row r="3184" spans="1:26" x14ac:dyDescent="0.25">
      <c r="A3184">
        <v>992138</v>
      </c>
      <c r="B3184">
        <v>202501</v>
      </c>
      <c r="C3184">
        <v>1</v>
      </c>
      <c r="D3184" t="s">
        <v>12651</v>
      </c>
      <c r="E3184">
        <v>4</v>
      </c>
      <c r="F3184">
        <v>916</v>
      </c>
      <c r="G3184">
        <v>228</v>
      </c>
      <c r="H3184">
        <v>35</v>
      </c>
      <c r="I3184">
        <v>9</v>
      </c>
      <c r="J3184">
        <v>0</v>
      </c>
      <c r="K3184">
        <v>0</v>
      </c>
      <c r="L3184">
        <v>0</v>
      </c>
      <c r="M3184">
        <v>0</v>
      </c>
      <c r="N3184">
        <v>0</v>
      </c>
      <c r="O3184">
        <v>0</v>
      </c>
      <c r="P3184">
        <v>0</v>
      </c>
      <c r="Q3184">
        <v>0</v>
      </c>
      <c r="R3184">
        <v>0</v>
      </c>
      <c r="S3184">
        <v>0</v>
      </c>
      <c r="T3184">
        <v>71590</v>
      </c>
      <c r="U3184">
        <v>71592</v>
      </c>
      <c r="V3184">
        <v>71073</v>
      </c>
      <c r="W3184" t="s">
        <v>12638</v>
      </c>
      <c r="X3184" t="s">
        <v>12590</v>
      </c>
      <c r="Y3184">
        <v>0</v>
      </c>
      <c r="Z3184">
        <v>0</v>
      </c>
    </row>
    <row r="3185" spans="1:26" x14ac:dyDescent="0.25">
      <c r="A3185">
        <v>992138</v>
      </c>
      <c r="B3185">
        <v>202501</v>
      </c>
      <c r="C3185">
        <v>2</v>
      </c>
      <c r="D3185" t="s">
        <v>12651</v>
      </c>
      <c r="E3185">
        <v>4</v>
      </c>
      <c r="F3185">
        <v>916</v>
      </c>
      <c r="G3185">
        <v>228</v>
      </c>
      <c r="H3185">
        <v>35</v>
      </c>
      <c r="I3185">
        <v>9</v>
      </c>
      <c r="J3185">
        <v>0</v>
      </c>
      <c r="K3185">
        <v>0</v>
      </c>
      <c r="L3185">
        <v>0</v>
      </c>
      <c r="M3185">
        <v>0</v>
      </c>
      <c r="N3185">
        <v>0</v>
      </c>
      <c r="O3185">
        <v>0</v>
      </c>
      <c r="P3185">
        <v>0</v>
      </c>
      <c r="Q3185">
        <v>0</v>
      </c>
      <c r="R3185">
        <v>0</v>
      </c>
      <c r="S3185">
        <v>0</v>
      </c>
      <c r="T3185">
        <v>71590</v>
      </c>
      <c r="U3185">
        <v>71592</v>
      </c>
      <c r="V3185">
        <v>71073</v>
      </c>
      <c r="W3185" t="s">
        <v>12638</v>
      </c>
      <c r="X3185" t="s">
        <v>12590</v>
      </c>
      <c r="Y3185">
        <v>0</v>
      </c>
      <c r="Z3185">
        <v>0</v>
      </c>
    </row>
    <row r="3186" spans="1:26" x14ac:dyDescent="0.25">
      <c r="A3186">
        <v>992188</v>
      </c>
      <c r="B3186">
        <v>202501</v>
      </c>
      <c r="C3186">
        <v>1</v>
      </c>
      <c r="D3186" t="s">
        <v>12651</v>
      </c>
      <c r="E3186">
        <v>4</v>
      </c>
      <c r="F3186">
        <v>916</v>
      </c>
      <c r="G3186">
        <v>200</v>
      </c>
      <c r="H3186">
        <v>22</v>
      </c>
      <c r="I3186">
        <v>8</v>
      </c>
      <c r="J3186">
        <v>0</v>
      </c>
      <c r="K3186">
        <v>0</v>
      </c>
      <c r="L3186">
        <v>0</v>
      </c>
      <c r="M3186">
        <v>0</v>
      </c>
      <c r="N3186">
        <v>0</v>
      </c>
      <c r="O3186">
        <v>0</v>
      </c>
      <c r="P3186">
        <v>0</v>
      </c>
      <c r="Q3186">
        <v>0</v>
      </c>
      <c r="R3186">
        <v>0</v>
      </c>
      <c r="S3186">
        <v>0</v>
      </c>
      <c r="T3186">
        <v>900582</v>
      </c>
      <c r="U3186">
        <v>71188</v>
      </c>
      <c r="V3186">
        <v>71191</v>
      </c>
      <c r="W3186" t="s">
        <v>12620</v>
      </c>
      <c r="X3186" t="s">
        <v>13887</v>
      </c>
      <c r="Y3186">
        <v>0</v>
      </c>
      <c r="Z3186">
        <v>0</v>
      </c>
    </row>
    <row r="3187" spans="1:26" x14ac:dyDescent="0.25">
      <c r="A3187">
        <v>992188</v>
      </c>
      <c r="B3187">
        <v>202501</v>
      </c>
      <c r="C3187">
        <v>2</v>
      </c>
      <c r="D3187" t="s">
        <v>12651</v>
      </c>
      <c r="E3187">
        <v>4</v>
      </c>
      <c r="F3187">
        <v>916</v>
      </c>
      <c r="G3187">
        <v>200</v>
      </c>
      <c r="H3187">
        <v>22</v>
      </c>
      <c r="I3187">
        <v>8</v>
      </c>
      <c r="J3187">
        <v>0</v>
      </c>
      <c r="K3187">
        <v>0</v>
      </c>
      <c r="L3187">
        <v>0</v>
      </c>
      <c r="M3187">
        <v>0</v>
      </c>
      <c r="N3187">
        <v>0</v>
      </c>
      <c r="O3187">
        <v>0</v>
      </c>
      <c r="P3187">
        <v>0</v>
      </c>
      <c r="Q3187">
        <v>0</v>
      </c>
      <c r="R3187">
        <v>0</v>
      </c>
      <c r="S3187">
        <v>0</v>
      </c>
      <c r="T3187">
        <v>900582</v>
      </c>
      <c r="U3187">
        <v>71188</v>
      </c>
      <c r="V3187">
        <v>71191</v>
      </c>
      <c r="W3187" t="s">
        <v>12620</v>
      </c>
      <c r="X3187" t="s">
        <v>13887</v>
      </c>
      <c r="Y3187">
        <v>0</v>
      </c>
      <c r="Z3187">
        <v>0</v>
      </c>
    </row>
    <row r="3188" spans="1:26" x14ac:dyDescent="0.25">
      <c r="A3188">
        <v>992231</v>
      </c>
      <c r="B3188">
        <v>202501</v>
      </c>
      <c r="C3188">
        <v>1</v>
      </c>
      <c r="D3188" t="s">
        <v>12651</v>
      </c>
      <c r="E3188">
        <v>4</v>
      </c>
      <c r="F3188">
        <v>916</v>
      </c>
      <c r="G3188">
        <v>230</v>
      </c>
      <c r="H3188">
        <v>32</v>
      </c>
      <c r="I3188">
        <v>7</v>
      </c>
      <c r="J3188">
        <v>0</v>
      </c>
      <c r="K3188">
        <v>0</v>
      </c>
      <c r="L3188">
        <v>0</v>
      </c>
      <c r="M3188">
        <v>0</v>
      </c>
      <c r="N3188">
        <v>0</v>
      </c>
      <c r="O3188">
        <v>0</v>
      </c>
      <c r="P3188">
        <v>0</v>
      </c>
      <c r="Q3188">
        <v>0</v>
      </c>
      <c r="R3188">
        <v>0</v>
      </c>
      <c r="S3188">
        <v>0</v>
      </c>
      <c r="T3188">
        <v>71030</v>
      </c>
      <c r="U3188">
        <v>71505</v>
      </c>
      <c r="V3188">
        <v>71521</v>
      </c>
      <c r="W3188" t="s">
        <v>12648</v>
      </c>
      <c r="X3188" t="s">
        <v>12595</v>
      </c>
      <c r="Y3188">
        <v>0</v>
      </c>
      <c r="Z3188">
        <v>0</v>
      </c>
    </row>
    <row r="3189" spans="1:26" x14ac:dyDescent="0.25">
      <c r="A3189">
        <v>992231</v>
      </c>
      <c r="B3189">
        <v>202501</v>
      </c>
      <c r="C3189">
        <v>2</v>
      </c>
      <c r="D3189" t="s">
        <v>12651</v>
      </c>
      <c r="E3189">
        <v>4</v>
      </c>
      <c r="F3189">
        <v>916</v>
      </c>
      <c r="G3189">
        <v>230</v>
      </c>
      <c r="H3189">
        <v>32</v>
      </c>
      <c r="I3189">
        <v>7</v>
      </c>
      <c r="J3189">
        <v>0</v>
      </c>
      <c r="K3189">
        <v>0</v>
      </c>
      <c r="L3189">
        <v>0</v>
      </c>
      <c r="M3189">
        <v>0</v>
      </c>
      <c r="N3189">
        <v>0</v>
      </c>
      <c r="O3189">
        <v>0</v>
      </c>
      <c r="P3189">
        <v>0</v>
      </c>
      <c r="Q3189">
        <v>0</v>
      </c>
      <c r="R3189">
        <v>0</v>
      </c>
      <c r="S3189">
        <v>0</v>
      </c>
      <c r="T3189">
        <v>71030</v>
      </c>
      <c r="U3189">
        <v>71505</v>
      </c>
      <c r="V3189">
        <v>71521</v>
      </c>
      <c r="W3189" t="s">
        <v>12648</v>
      </c>
      <c r="X3189" t="s">
        <v>12595</v>
      </c>
      <c r="Y3189">
        <v>0</v>
      </c>
      <c r="Z3189">
        <v>0</v>
      </c>
    </row>
    <row r="3190" spans="1:26" x14ac:dyDescent="0.25">
      <c r="A3190">
        <v>992241</v>
      </c>
      <c r="B3190">
        <v>202501</v>
      </c>
      <c r="C3190">
        <v>1</v>
      </c>
      <c r="D3190" t="s">
        <v>12651</v>
      </c>
      <c r="E3190">
        <v>4</v>
      </c>
      <c r="F3190">
        <v>916</v>
      </c>
      <c r="G3190">
        <v>230</v>
      </c>
      <c r="H3190">
        <v>32</v>
      </c>
      <c r="I3190">
        <v>10</v>
      </c>
      <c r="J3190">
        <v>0</v>
      </c>
      <c r="K3190">
        <v>0</v>
      </c>
      <c r="L3190">
        <v>0</v>
      </c>
      <c r="M3190">
        <v>0</v>
      </c>
      <c r="N3190">
        <v>0</v>
      </c>
      <c r="O3190">
        <v>0</v>
      </c>
      <c r="P3190">
        <v>0</v>
      </c>
      <c r="Q3190">
        <v>0</v>
      </c>
      <c r="R3190">
        <v>0</v>
      </c>
      <c r="S3190">
        <v>0</v>
      </c>
      <c r="T3190">
        <v>71030</v>
      </c>
      <c r="U3190">
        <v>71505</v>
      </c>
      <c r="V3190">
        <v>71517</v>
      </c>
      <c r="W3190" t="s">
        <v>12648</v>
      </c>
      <c r="X3190" t="s">
        <v>12595</v>
      </c>
      <c r="Y3190">
        <v>0</v>
      </c>
      <c r="Z3190">
        <v>0</v>
      </c>
    </row>
    <row r="3191" spans="1:26" x14ac:dyDescent="0.25">
      <c r="A3191">
        <v>992241</v>
      </c>
      <c r="B3191">
        <v>202501</v>
      </c>
      <c r="C3191">
        <v>2</v>
      </c>
      <c r="D3191" t="s">
        <v>12651</v>
      </c>
      <c r="E3191">
        <v>4</v>
      </c>
      <c r="F3191">
        <v>916</v>
      </c>
      <c r="G3191">
        <v>230</v>
      </c>
      <c r="H3191">
        <v>32</v>
      </c>
      <c r="I3191">
        <v>10</v>
      </c>
      <c r="J3191">
        <v>0</v>
      </c>
      <c r="K3191">
        <v>0</v>
      </c>
      <c r="L3191">
        <v>0</v>
      </c>
      <c r="M3191">
        <v>0</v>
      </c>
      <c r="N3191">
        <v>0</v>
      </c>
      <c r="O3191">
        <v>0</v>
      </c>
      <c r="P3191">
        <v>0</v>
      </c>
      <c r="Q3191">
        <v>0</v>
      </c>
      <c r="R3191">
        <v>0</v>
      </c>
      <c r="S3191">
        <v>0</v>
      </c>
      <c r="T3191">
        <v>71030</v>
      </c>
      <c r="U3191">
        <v>71505</v>
      </c>
      <c r="V3191">
        <v>71517</v>
      </c>
      <c r="W3191" t="s">
        <v>12648</v>
      </c>
      <c r="X3191" t="s">
        <v>12595</v>
      </c>
      <c r="Y3191">
        <v>0</v>
      </c>
      <c r="Z3191">
        <v>0</v>
      </c>
    </row>
    <row r="3192" spans="1:26" x14ac:dyDescent="0.25">
      <c r="A3192">
        <v>992261</v>
      </c>
      <c r="B3192">
        <v>202501</v>
      </c>
      <c r="C3192">
        <v>1</v>
      </c>
      <c r="D3192" t="s">
        <v>12651</v>
      </c>
      <c r="E3192">
        <v>4</v>
      </c>
      <c r="F3192">
        <v>916</v>
      </c>
      <c r="G3192">
        <v>200</v>
      </c>
      <c r="H3192">
        <v>24</v>
      </c>
      <c r="I3192">
        <v>5</v>
      </c>
      <c r="J3192">
        <v>0</v>
      </c>
      <c r="K3192">
        <v>0</v>
      </c>
      <c r="L3192">
        <v>0</v>
      </c>
      <c r="M3192">
        <v>0</v>
      </c>
      <c r="N3192">
        <v>0</v>
      </c>
      <c r="O3192">
        <v>0</v>
      </c>
      <c r="P3192">
        <v>0</v>
      </c>
      <c r="Q3192">
        <v>0</v>
      </c>
      <c r="R3192">
        <v>0</v>
      </c>
      <c r="S3192">
        <v>0</v>
      </c>
      <c r="T3192">
        <v>900582</v>
      </c>
      <c r="U3192">
        <v>71129</v>
      </c>
      <c r="V3192">
        <v>71454</v>
      </c>
      <c r="W3192" t="s">
        <v>13890</v>
      </c>
      <c r="X3192" t="s">
        <v>13887</v>
      </c>
      <c r="Y3192">
        <v>0</v>
      </c>
      <c r="Z3192">
        <v>0</v>
      </c>
    </row>
    <row r="3193" spans="1:26" x14ac:dyDescent="0.25">
      <c r="A3193">
        <v>992261</v>
      </c>
      <c r="B3193">
        <v>202501</v>
      </c>
      <c r="C3193">
        <v>2</v>
      </c>
      <c r="D3193" t="s">
        <v>12651</v>
      </c>
      <c r="E3193">
        <v>4</v>
      </c>
      <c r="F3193">
        <v>916</v>
      </c>
      <c r="G3193">
        <v>200</v>
      </c>
      <c r="H3193">
        <v>24</v>
      </c>
      <c r="I3193">
        <v>5</v>
      </c>
      <c r="J3193">
        <v>0</v>
      </c>
      <c r="K3193">
        <v>0</v>
      </c>
      <c r="L3193">
        <v>0</v>
      </c>
      <c r="M3193">
        <v>0</v>
      </c>
      <c r="N3193">
        <v>0</v>
      </c>
      <c r="O3193">
        <v>0</v>
      </c>
      <c r="P3193">
        <v>0</v>
      </c>
      <c r="Q3193">
        <v>0</v>
      </c>
      <c r="R3193">
        <v>0</v>
      </c>
      <c r="S3193">
        <v>0</v>
      </c>
      <c r="T3193">
        <v>900582</v>
      </c>
      <c r="U3193">
        <v>71129</v>
      </c>
      <c r="V3193">
        <v>71454</v>
      </c>
      <c r="W3193" t="s">
        <v>13890</v>
      </c>
      <c r="X3193" t="s">
        <v>13887</v>
      </c>
      <c r="Y3193">
        <v>0</v>
      </c>
      <c r="Z3193">
        <v>0</v>
      </c>
    </row>
    <row r="3194" spans="1:26" x14ac:dyDescent="0.25">
      <c r="A3194">
        <v>992262</v>
      </c>
      <c r="B3194">
        <v>202501</v>
      </c>
      <c r="C3194">
        <v>1</v>
      </c>
      <c r="D3194" t="s">
        <v>12651</v>
      </c>
      <c r="E3194">
        <v>4</v>
      </c>
      <c r="F3194">
        <v>916</v>
      </c>
      <c r="G3194">
        <v>200</v>
      </c>
      <c r="H3194">
        <v>24</v>
      </c>
      <c r="I3194">
        <v>7</v>
      </c>
      <c r="J3194">
        <v>0</v>
      </c>
      <c r="K3194">
        <v>0</v>
      </c>
      <c r="L3194">
        <v>0</v>
      </c>
      <c r="M3194">
        <v>0</v>
      </c>
      <c r="N3194">
        <v>0</v>
      </c>
      <c r="O3194">
        <v>0</v>
      </c>
      <c r="P3194">
        <v>0</v>
      </c>
      <c r="Q3194">
        <v>0</v>
      </c>
      <c r="R3194">
        <v>0</v>
      </c>
      <c r="S3194">
        <v>0</v>
      </c>
      <c r="T3194">
        <v>900582</v>
      </c>
      <c r="U3194">
        <v>71129</v>
      </c>
      <c r="V3194">
        <v>71566</v>
      </c>
      <c r="W3194" t="s">
        <v>13890</v>
      </c>
      <c r="X3194" t="s">
        <v>13887</v>
      </c>
      <c r="Y3194">
        <v>0</v>
      </c>
      <c r="Z3194">
        <v>0</v>
      </c>
    </row>
    <row r="3195" spans="1:26" x14ac:dyDescent="0.25">
      <c r="A3195">
        <v>992262</v>
      </c>
      <c r="B3195">
        <v>202501</v>
      </c>
      <c r="C3195">
        <v>2</v>
      </c>
      <c r="D3195" t="s">
        <v>12651</v>
      </c>
      <c r="E3195">
        <v>4</v>
      </c>
      <c r="F3195">
        <v>916</v>
      </c>
      <c r="G3195">
        <v>200</v>
      </c>
      <c r="H3195">
        <v>24</v>
      </c>
      <c r="I3195">
        <v>7</v>
      </c>
      <c r="J3195">
        <v>0</v>
      </c>
      <c r="K3195">
        <v>0</v>
      </c>
      <c r="L3195">
        <v>0</v>
      </c>
      <c r="M3195">
        <v>0</v>
      </c>
      <c r="N3195">
        <v>0</v>
      </c>
      <c r="O3195">
        <v>0</v>
      </c>
      <c r="P3195">
        <v>0</v>
      </c>
      <c r="Q3195">
        <v>0</v>
      </c>
      <c r="R3195">
        <v>0</v>
      </c>
      <c r="S3195">
        <v>0</v>
      </c>
      <c r="T3195">
        <v>900582</v>
      </c>
      <c r="U3195">
        <v>71129</v>
      </c>
      <c r="V3195">
        <v>71566</v>
      </c>
      <c r="W3195" t="s">
        <v>13890</v>
      </c>
      <c r="X3195" t="s">
        <v>13887</v>
      </c>
      <c r="Y3195">
        <v>0</v>
      </c>
      <c r="Z3195">
        <v>0</v>
      </c>
    </row>
    <row r="3196" spans="1:26" x14ac:dyDescent="0.25">
      <c r="A3196">
        <v>992264</v>
      </c>
      <c r="B3196">
        <v>202501</v>
      </c>
      <c r="C3196">
        <v>1</v>
      </c>
      <c r="D3196" t="s">
        <v>12651</v>
      </c>
      <c r="E3196">
        <v>4</v>
      </c>
      <c r="F3196">
        <v>916</v>
      </c>
      <c r="G3196">
        <v>228</v>
      </c>
      <c r="H3196">
        <v>18</v>
      </c>
      <c r="I3196">
        <v>7</v>
      </c>
      <c r="J3196">
        <v>0</v>
      </c>
      <c r="K3196">
        <v>0</v>
      </c>
      <c r="L3196">
        <v>0</v>
      </c>
      <c r="M3196">
        <v>0</v>
      </c>
      <c r="N3196">
        <v>0</v>
      </c>
      <c r="O3196">
        <v>0</v>
      </c>
      <c r="P3196">
        <v>0</v>
      </c>
      <c r="Q3196">
        <v>0</v>
      </c>
      <c r="R3196">
        <v>0</v>
      </c>
      <c r="S3196">
        <v>0</v>
      </c>
      <c r="T3196">
        <v>71590</v>
      </c>
      <c r="U3196">
        <v>71606</v>
      </c>
      <c r="V3196">
        <v>71337</v>
      </c>
      <c r="W3196" t="s">
        <v>13891</v>
      </c>
      <c r="X3196" t="s">
        <v>12590</v>
      </c>
      <c r="Y3196">
        <v>0</v>
      </c>
      <c r="Z3196">
        <v>0</v>
      </c>
    </row>
    <row r="3197" spans="1:26" x14ac:dyDescent="0.25">
      <c r="A3197">
        <v>992264</v>
      </c>
      <c r="B3197">
        <v>202501</v>
      </c>
      <c r="C3197">
        <v>2</v>
      </c>
      <c r="D3197" t="s">
        <v>12651</v>
      </c>
      <c r="E3197">
        <v>4</v>
      </c>
      <c r="F3197">
        <v>916</v>
      </c>
      <c r="G3197">
        <v>228</v>
      </c>
      <c r="H3197">
        <v>18</v>
      </c>
      <c r="I3197">
        <v>7</v>
      </c>
      <c r="J3197">
        <v>0</v>
      </c>
      <c r="K3197">
        <v>0</v>
      </c>
      <c r="L3197">
        <v>0</v>
      </c>
      <c r="M3197">
        <v>0</v>
      </c>
      <c r="N3197">
        <v>0</v>
      </c>
      <c r="O3197">
        <v>0</v>
      </c>
      <c r="P3197">
        <v>0</v>
      </c>
      <c r="Q3197">
        <v>0</v>
      </c>
      <c r="R3197">
        <v>0</v>
      </c>
      <c r="S3197">
        <v>0</v>
      </c>
      <c r="T3197">
        <v>71590</v>
      </c>
      <c r="U3197">
        <v>71606</v>
      </c>
      <c r="V3197">
        <v>71337</v>
      </c>
      <c r="W3197" t="s">
        <v>13891</v>
      </c>
      <c r="X3197" t="s">
        <v>12590</v>
      </c>
      <c r="Y3197">
        <v>0</v>
      </c>
      <c r="Z3197">
        <v>0</v>
      </c>
    </row>
    <row r="3198" spans="1:26" x14ac:dyDescent="0.25">
      <c r="A3198">
        <v>992293</v>
      </c>
      <c r="B3198">
        <v>202501</v>
      </c>
      <c r="C3198">
        <v>1</v>
      </c>
      <c r="D3198" t="s">
        <v>12651</v>
      </c>
      <c r="E3198">
        <v>4</v>
      </c>
      <c r="F3198">
        <v>916</v>
      </c>
      <c r="G3198">
        <v>228</v>
      </c>
      <c r="H3198">
        <v>20</v>
      </c>
      <c r="I3198">
        <v>2</v>
      </c>
      <c r="J3198">
        <v>0</v>
      </c>
      <c r="K3198">
        <v>0</v>
      </c>
      <c r="L3198">
        <v>0</v>
      </c>
      <c r="M3198">
        <v>0</v>
      </c>
      <c r="N3198">
        <v>0</v>
      </c>
      <c r="O3198">
        <v>0</v>
      </c>
      <c r="P3198">
        <v>0</v>
      </c>
      <c r="Q3198">
        <v>0</v>
      </c>
      <c r="R3198">
        <v>0</v>
      </c>
      <c r="S3198">
        <v>0</v>
      </c>
      <c r="T3198">
        <v>71590</v>
      </c>
      <c r="U3198">
        <v>71591</v>
      </c>
      <c r="V3198">
        <v>71075</v>
      </c>
      <c r="W3198" t="s">
        <v>13888</v>
      </c>
      <c r="X3198" t="s">
        <v>12590</v>
      </c>
      <c r="Y3198">
        <v>0</v>
      </c>
      <c r="Z3198">
        <v>0</v>
      </c>
    </row>
    <row r="3199" spans="1:26" x14ac:dyDescent="0.25">
      <c r="A3199">
        <v>992293</v>
      </c>
      <c r="B3199">
        <v>202501</v>
      </c>
      <c r="C3199">
        <v>2</v>
      </c>
      <c r="D3199" t="s">
        <v>12651</v>
      </c>
      <c r="E3199">
        <v>4</v>
      </c>
      <c r="F3199">
        <v>916</v>
      </c>
      <c r="G3199">
        <v>228</v>
      </c>
      <c r="H3199">
        <v>20</v>
      </c>
      <c r="I3199">
        <v>2</v>
      </c>
      <c r="J3199">
        <v>0</v>
      </c>
      <c r="K3199">
        <v>0</v>
      </c>
      <c r="L3199">
        <v>0</v>
      </c>
      <c r="M3199">
        <v>0</v>
      </c>
      <c r="N3199">
        <v>0</v>
      </c>
      <c r="O3199">
        <v>0</v>
      </c>
      <c r="P3199">
        <v>0</v>
      </c>
      <c r="Q3199">
        <v>0</v>
      </c>
      <c r="R3199">
        <v>0</v>
      </c>
      <c r="S3199">
        <v>0</v>
      </c>
      <c r="T3199">
        <v>71590</v>
      </c>
      <c r="U3199">
        <v>71591</v>
      </c>
      <c r="V3199">
        <v>71075</v>
      </c>
      <c r="W3199" t="s">
        <v>13888</v>
      </c>
      <c r="X3199" t="s">
        <v>12590</v>
      </c>
      <c r="Y3199">
        <v>0</v>
      </c>
      <c r="Z3199">
        <v>0</v>
      </c>
    </row>
    <row r="3200" spans="1:26" x14ac:dyDescent="0.25">
      <c r="A3200">
        <v>992295</v>
      </c>
      <c r="B3200">
        <v>202501</v>
      </c>
      <c r="C3200">
        <v>1</v>
      </c>
      <c r="D3200" t="s">
        <v>12651</v>
      </c>
      <c r="E3200">
        <v>4</v>
      </c>
      <c r="F3200">
        <v>916</v>
      </c>
      <c r="G3200">
        <v>228</v>
      </c>
      <c r="H3200">
        <v>20</v>
      </c>
      <c r="I3200">
        <v>10</v>
      </c>
      <c r="J3200">
        <v>0</v>
      </c>
      <c r="K3200">
        <v>0</v>
      </c>
      <c r="L3200">
        <v>0</v>
      </c>
      <c r="M3200">
        <v>0</v>
      </c>
      <c r="N3200">
        <v>0</v>
      </c>
      <c r="O3200">
        <v>0</v>
      </c>
      <c r="P3200">
        <v>0</v>
      </c>
      <c r="Q3200">
        <v>0</v>
      </c>
      <c r="R3200">
        <v>0</v>
      </c>
      <c r="S3200">
        <v>0</v>
      </c>
      <c r="T3200">
        <v>71590</v>
      </c>
      <c r="U3200">
        <v>71591</v>
      </c>
      <c r="V3200">
        <v>70522</v>
      </c>
      <c r="W3200" t="s">
        <v>13888</v>
      </c>
      <c r="X3200" t="s">
        <v>12590</v>
      </c>
      <c r="Y3200">
        <v>0</v>
      </c>
      <c r="Z3200">
        <v>0</v>
      </c>
    </row>
    <row r="3201" spans="1:26" x14ac:dyDescent="0.25">
      <c r="A3201">
        <v>992295</v>
      </c>
      <c r="B3201">
        <v>202501</v>
      </c>
      <c r="C3201">
        <v>2</v>
      </c>
      <c r="D3201" t="s">
        <v>12651</v>
      </c>
      <c r="E3201">
        <v>4</v>
      </c>
      <c r="F3201">
        <v>916</v>
      </c>
      <c r="G3201">
        <v>228</v>
      </c>
      <c r="H3201">
        <v>20</v>
      </c>
      <c r="I3201">
        <v>10</v>
      </c>
      <c r="J3201">
        <v>0</v>
      </c>
      <c r="K3201">
        <v>0</v>
      </c>
      <c r="L3201">
        <v>0</v>
      </c>
      <c r="M3201">
        <v>0</v>
      </c>
      <c r="N3201">
        <v>0</v>
      </c>
      <c r="O3201">
        <v>0</v>
      </c>
      <c r="P3201">
        <v>0</v>
      </c>
      <c r="Q3201">
        <v>0</v>
      </c>
      <c r="R3201">
        <v>0</v>
      </c>
      <c r="S3201">
        <v>0</v>
      </c>
      <c r="T3201">
        <v>71590</v>
      </c>
      <c r="U3201">
        <v>71591</v>
      </c>
      <c r="V3201">
        <v>70522</v>
      </c>
      <c r="W3201" t="s">
        <v>13888</v>
      </c>
      <c r="X3201" t="s">
        <v>12590</v>
      </c>
      <c r="Y3201">
        <v>0</v>
      </c>
      <c r="Z3201">
        <v>0</v>
      </c>
    </row>
    <row r="3202" spans="1:26" x14ac:dyDescent="0.25">
      <c r="A3202">
        <v>992297</v>
      </c>
      <c r="B3202">
        <v>202501</v>
      </c>
      <c r="C3202">
        <v>1</v>
      </c>
      <c r="D3202" t="s">
        <v>12651</v>
      </c>
      <c r="E3202">
        <v>4</v>
      </c>
      <c r="F3202">
        <v>916</v>
      </c>
      <c r="G3202">
        <v>200</v>
      </c>
      <c r="H3202">
        <v>24</v>
      </c>
      <c r="I3202">
        <v>10</v>
      </c>
      <c r="J3202">
        <v>0</v>
      </c>
      <c r="K3202">
        <v>0</v>
      </c>
      <c r="L3202">
        <v>0</v>
      </c>
      <c r="M3202">
        <v>0</v>
      </c>
      <c r="N3202">
        <v>0</v>
      </c>
      <c r="O3202">
        <v>0</v>
      </c>
      <c r="P3202">
        <v>0</v>
      </c>
      <c r="Q3202">
        <v>0</v>
      </c>
      <c r="R3202">
        <v>0</v>
      </c>
      <c r="S3202">
        <v>0</v>
      </c>
      <c r="T3202">
        <v>900582</v>
      </c>
      <c r="U3202">
        <v>71276</v>
      </c>
      <c r="V3202">
        <v>70082</v>
      </c>
      <c r="W3202" t="s">
        <v>12631</v>
      </c>
      <c r="X3202" t="s">
        <v>13887</v>
      </c>
      <c r="Y3202">
        <v>0</v>
      </c>
      <c r="Z3202">
        <v>0</v>
      </c>
    </row>
    <row r="3203" spans="1:26" x14ac:dyDescent="0.25">
      <c r="A3203">
        <v>992297</v>
      </c>
      <c r="B3203">
        <v>202501</v>
      </c>
      <c r="C3203">
        <v>2</v>
      </c>
      <c r="D3203" t="s">
        <v>12651</v>
      </c>
      <c r="E3203">
        <v>4</v>
      </c>
      <c r="F3203">
        <v>916</v>
      </c>
      <c r="G3203">
        <v>200</v>
      </c>
      <c r="H3203">
        <v>24</v>
      </c>
      <c r="I3203">
        <v>10</v>
      </c>
      <c r="J3203">
        <v>0</v>
      </c>
      <c r="K3203">
        <v>0</v>
      </c>
      <c r="L3203">
        <v>0</v>
      </c>
      <c r="M3203">
        <v>0</v>
      </c>
      <c r="N3203">
        <v>0</v>
      </c>
      <c r="O3203">
        <v>0</v>
      </c>
      <c r="P3203">
        <v>0</v>
      </c>
      <c r="Q3203">
        <v>0</v>
      </c>
      <c r="R3203">
        <v>0</v>
      </c>
      <c r="S3203">
        <v>0</v>
      </c>
      <c r="T3203">
        <v>900582</v>
      </c>
      <c r="U3203">
        <v>71276</v>
      </c>
      <c r="V3203">
        <v>70082</v>
      </c>
      <c r="W3203" t="s">
        <v>12631</v>
      </c>
      <c r="X3203" t="s">
        <v>13887</v>
      </c>
      <c r="Y3203">
        <v>0</v>
      </c>
      <c r="Z3203">
        <v>0</v>
      </c>
    </row>
    <row r="3204" spans="1:26" x14ac:dyDescent="0.25">
      <c r="A3204">
        <v>992298</v>
      </c>
      <c r="B3204">
        <v>202501</v>
      </c>
      <c r="C3204">
        <v>1</v>
      </c>
      <c r="D3204" t="s">
        <v>12651</v>
      </c>
      <c r="E3204">
        <v>4</v>
      </c>
      <c r="F3204">
        <v>916</v>
      </c>
      <c r="G3204">
        <v>200</v>
      </c>
      <c r="H3204">
        <v>24</v>
      </c>
      <c r="I3204">
        <v>12</v>
      </c>
      <c r="J3204">
        <v>0</v>
      </c>
      <c r="K3204">
        <v>0</v>
      </c>
      <c r="L3204">
        <v>0</v>
      </c>
      <c r="M3204">
        <v>0</v>
      </c>
      <c r="N3204">
        <v>0</v>
      </c>
      <c r="O3204">
        <v>0</v>
      </c>
      <c r="P3204">
        <v>0</v>
      </c>
      <c r="Q3204">
        <v>0</v>
      </c>
      <c r="R3204">
        <v>0</v>
      </c>
      <c r="S3204">
        <v>0</v>
      </c>
      <c r="T3204">
        <v>900582</v>
      </c>
      <c r="U3204">
        <v>71276</v>
      </c>
      <c r="V3204">
        <v>70083</v>
      </c>
      <c r="W3204" t="s">
        <v>12631</v>
      </c>
      <c r="X3204" t="s">
        <v>13887</v>
      </c>
      <c r="Y3204">
        <v>0</v>
      </c>
      <c r="Z3204">
        <v>0</v>
      </c>
    </row>
    <row r="3205" spans="1:26" x14ac:dyDescent="0.25">
      <c r="A3205">
        <v>992298</v>
      </c>
      <c r="B3205">
        <v>202501</v>
      </c>
      <c r="C3205">
        <v>2</v>
      </c>
      <c r="D3205" t="s">
        <v>12651</v>
      </c>
      <c r="E3205">
        <v>4</v>
      </c>
      <c r="F3205">
        <v>916</v>
      </c>
      <c r="G3205">
        <v>200</v>
      </c>
      <c r="H3205">
        <v>24</v>
      </c>
      <c r="I3205">
        <v>12</v>
      </c>
      <c r="J3205">
        <v>0</v>
      </c>
      <c r="K3205">
        <v>0</v>
      </c>
      <c r="L3205">
        <v>0</v>
      </c>
      <c r="M3205">
        <v>0</v>
      </c>
      <c r="N3205">
        <v>0</v>
      </c>
      <c r="O3205">
        <v>0</v>
      </c>
      <c r="P3205">
        <v>0</v>
      </c>
      <c r="Q3205">
        <v>0</v>
      </c>
      <c r="R3205">
        <v>0</v>
      </c>
      <c r="S3205">
        <v>0</v>
      </c>
      <c r="T3205">
        <v>900582</v>
      </c>
      <c r="U3205">
        <v>71276</v>
      </c>
      <c r="V3205">
        <v>70083</v>
      </c>
      <c r="W3205" t="s">
        <v>12631</v>
      </c>
      <c r="X3205" t="s">
        <v>13887</v>
      </c>
      <c r="Y3205">
        <v>0</v>
      </c>
      <c r="Z3205">
        <v>0</v>
      </c>
    </row>
    <row r="3206" spans="1:26" x14ac:dyDescent="0.25">
      <c r="A3206">
        <v>992301</v>
      </c>
      <c r="B3206">
        <v>202501</v>
      </c>
      <c r="C3206">
        <v>1</v>
      </c>
      <c r="D3206" t="s">
        <v>12651</v>
      </c>
      <c r="E3206">
        <v>4</v>
      </c>
      <c r="F3206">
        <v>916</v>
      </c>
      <c r="G3206">
        <v>200</v>
      </c>
      <c r="H3206">
        <v>24</v>
      </c>
      <c r="I3206">
        <v>12</v>
      </c>
      <c r="J3206">
        <v>0</v>
      </c>
      <c r="K3206">
        <v>0</v>
      </c>
      <c r="L3206">
        <v>0</v>
      </c>
      <c r="M3206">
        <v>0</v>
      </c>
      <c r="N3206">
        <v>0</v>
      </c>
      <c r="O3206">
        <v>0</v>
      </c>
      <c r="P3206">
        <v>0</v>
      </c>
      <c r="Q3206">
        <v>0</v>
      </c>
      <c r="R3206">
        <v>0</v>
      </c>
      <c r="S3206">
        <v>0</v>
      </c>
      <c r="T3206">
        <v>900582</v>
      </c>
      <c r="U3206">
        <v>71276</v>
      </c>
      <c r="V3206">
        <v>70083</v>
      </c>
      <c r="W3206" t="s">
        <v>12631</v>
      </c>
      <c r="X3206" t="s">
        <v>13887</v>
      </c>
      <c r="Y3206">
        <v>0</v>
      </c>
      <c r="Z3206">
        <v>0</v>
      </c>
    </row>
    <row r="3207" spans="1:26" x14ac:dyDescent="0.25">
      <c r="A3207">
        <v>992301</v>
      </c>
      <c r="B3207">
        <v>202501</v>
      </c>
      <c r="C3207">
        <v>2</v>
      </c>
      <c r="D3207" t="s">
        <v>12651</v>
      </c>
      <c r="E3207">
        <v>4</v>
      </c>
      <c r="F3207">
        <v>916</v>
      </c>
      <c r="G3207">
        <v>200</v>
      </c>
      <c r="H3207">
        <v>24</v>
      </c>
      <c r="I3207">
        <v>12</v>
      </c>
      <c r="J3207">
        <v>0</v>
      </c>
      <c r="K3207">
        <v>0</v>
      </c>
      <c r="L3207">
        <v>0</v>
      </c>
      <c r="M3207">
        <v>0</v>
      </c>
      <c r="N3207">
        <v>0</v>
      </c>
      <c r="O3207">
        <v>0</v>
      </c>
      <c r="P3207">
        <v>0</v>
      </c>
      <c r="Q3207">
        <v>0</v>
      </c>
      <c r="R3207">
        <v>0</v>
      </c>
      <c r="S3207">
        <v>0</v>
      </c>
      <c r="T3207">
        <v>900582</v>
      </c>
      <c r="U3207">
        <v>71276</v>
      </c>
      <c r="V3207">
        <v>70083</v>
      </c>
      <c r="W3207" t="s">
        <v>12631</v>
      </c>
      <c r="X3207" t="s">
        <v>13887</v>
      </c>
      <c r="Y3207">
        <v>0</v>
      </c>
      <c r="Z3207">
        <v>0</v>
      </c>
    </row>
    <row r="3208" spans="1:26" x14ac:dyDescent="0.25">
      <c r="A3208">
        <v>992317</v>
      </c>
      <c r="B3208">
        <v>202501</v>
      </c>
      <c r="C3208">
        <v>1</v>
      </c>
      <c r="D3208" t="s">
        <v>12651</v>
      </c>
      <c r="E3208">
        <v>4</v>
      </c>
      <c r="F3208">
        <v>916</v>
      </c>
      <c r="G3208">
        <v>200</v>
      </c>
      <c r="H3208">
        <v>25</v>
      </c>
      <c r="I3208">
        <v>10</v>
      </c>
      <c r="J3208">
        <v>0</v>
      </c>
      <c r="K3208">
        <v>0</v>
      </c>
      <c r="L3208">
        <v>0</v>
      </c>
      <c r="M3208">
        <v>0</v>
      </c>
      <c r="N3208">
        <v>0</v>
      </c>
      <c r="O3208">
        <v>0</v>
      </c>
      <c r="P3208">
        <v>0</v>
      </c>
      <c r="Q3208">
        <v>0</v>
      </c>
      <c r="R3208">
        <v>0</v>
      </c>
      <c r="S3208">
        <v>0</v>
      </c>
      <c r="T3208">
        <v>900582</v>
      </c>
      <c r="U3208">
        <v>71270</v>
      </c>
      <c r="V3208">
        <v>70813</v>
      </c>
      <c r="W3208" t="s">
        <v>12611</v>
      </c>
      <c r="X3208" t="s">
        <v>13887</v>
      </c>
      <c r="Y3208">
        <v>0</v>
      </c>
      <c r="Z3208">
        <v>0</v>
      </c>
    </row>
    <row r="3209" spans="1:26" x14ac:dyDescent="0.25">
      <c r="A3209">
        <v>992317</v>
      </c>
      <c r="B3209">
        <v>202501</v>
      </c>
      <c r="C3209">
        <v>2</v>
      </c>
      <c r="D3209" t="s">
        <v>12651</v>
      </c>
      <c r="E3209">
        <v>4</v>
      </c>
      <c r="F3209">
        <v>916</v>
      </c>
      <c r="G3209">
        <v>200</v>
      </c>
      <c r="H3209">
        <v>25</v>
      </c>
      <c r="I3209">
        <v>10</v>
      </c>
      <c r="J3209">
        <v>0</v>
      </c>
      <c r="K3209">
        <v>0</v>
      </c>
      <c r="L3209">
        <v>0</v>
      </c>
      <c r="M3209">
        <v>0</v>
      </c>
      <c r="N3209">
        <v>0</v>
      </c>
      <c r="O3209">
        <v>0</v>
      </c>
      <c r="P3209">
        <v>0</v>
      </c>
      <c r="Q3209">
        <v>0</v>
      </c>
      <c r="R3209">
        <v>0</v>
      </c>
      <c r="S3209">
        <v>0</v>
      </c>
      <c r="T3209">
        <v>900582</v>
      </c>
      <c r="U3209">
        <v>71270</v>
      </c>
      <c r="V3209">
        <v>70813</v>
      </c>
      <c r="W3209" t="s">
        <v>12611</v>
      </c>
      <c r="X3209" t="s">
        <v>13887</v>
      </c>
      <c r="Y3209">
        <v>0</v>
      </c>
      <c r="Z3209">
        <v>0</v>
      </c>
    </row>
    <row r="3210" spans="1:26" x14ac:dyDescent="0.25">
      <c r="A3210">
        <v>992332</v>
      </c>
      <c r="B3210">
        <v>202501</v>
      </c>
      <c r="C3210">
        <v>1</v>
      </c>
      <c r="D3210" t="s">
        <v>12651</v>
      </c>
      <c r="E3210">
        <v>4</v>
      </c>
      <c r="F3210">
        <v>916</v>
      </c>
      <c r="G3210">
        <v>290</v>
      </c>
      <c r="H3210">
        <v>33</v>
      </c>
      <c r="I3210">
        <v>8</v>
      </c>
      <c r="J3210">
        <v>0</v>
      </c>
      <c r="K3210">
        <v>0</v>
      </c>
      <c r="L3210">
        <v>0</v>
      </c>
      <c r="M3210">
        <v>0</v>
      </c>
      <c r="N3210">
        <v>0</v>
      </c>
      <c r="O3210">
        <v>0</v>
      </c>
      <c r="P3210">
        <v>0</v>
      </c>
      <c r="Q3210">
        <v>0</v>
      </c>
      <c r="R3210">
        <v>0</v>
      </c>
      <c r="S3210">
        <v>0</v>
      </c>
      <c r="T3210">
        <v>71251</v>
      </c>
      <c r="U3210">
        <v>71174</v>
      </c>
      <c r="V3210">
        <v>71500</v>
      </c>
      <c r="W3210" t="s">
        <v>12613</v>
      </c>
      <c r="X3210" t="s">
        <v>13885</v>
      </c>
      <c r="Y3210">
        <v>0</v>
      </c>
      <c r="Z3210">
        <v>0</v>
      </c>
    </row>
    <row r="3211" spans="1:26" x14ac:dyDescent="0.25">
      <c r="A3211">
        <v>992332</v>
      </c>
      <c r="B3211">
        <v>202501</v>
      </c>
      <c r="C3211">
        <v>2</v>
      </c>
      <c r="D3211" t="s">
        <v>12651</v>
      </c>
      <c r="E3211">
        <v>4</v>
      </c>
      <c r="F3211">
        <v>916</v>
      </c>
      <c r="G3211">
        <v>290</v>
      </c>
      <c r="H3211">
        <v>33</v>
      </c>
      <c r="I3211">
        <v>8</v>
      </c>
      <c r="J3211">
        <v>0</v>
      </c>
      <c r="K3211">
        <v>0</v>
      </c>
      <c r="L3211">
        <v>0</v>
      </c>
      <c r="M3211">
        <v>0</v>
      </c>
      <c r="N3211">
        <v>0</v>
      </c>
      <c r="O3211">
        <v>0</v>
      </c>
      <c r="P3211">
        <v>0</v>
      </c>
      <c r="Q3211">
        <v>0</v>
      </c>
      <c r="R3211">
        <v>0</v>
      </c>
      <c r="S3211">
        <v>0</v>
      </c>
      <c r="T3211">
        <v>71251</v>
      </c>
      <c r="U3211">
        <v>71174</v>
      </c>
      <c r="V3211">
        <v>71500</v>
      </c>
      <c r="W3211" t="s">
        <v>12613</v>
      </c>
      <c r="X3211" t="s">
        <v>13885</v>
      </c>
      <c r="Y3211">
        <v>0</v>
      </c>
      <c r="Z3211">
        <v>0</v>
      </c>
    </row>
    <row r="3212" spans="1:26" x14ac:dyDescent="0.25">
      <c r="A3212">
        <v>992342</v>
      </c>
      <c r="B3212">
        <v>202501</v>
      </c>
      <c r="C3212">
        <v>1</v>
      </c>
      <c r="D3212" t="s">
        <v>12651</v>
      </c>
      <c r="E3212">
        <v>4</v>
      </c>
      <c r="F3212">
        <v>892</v>
      </c>
      <c r="G3212">
        <v>217</v>
      </c>
      <c r="H3212">
        <v>18</v>
      </c>
      <c r="I3212">
        <v>7</v>
      </c>
      <c r="J3212">
        <v>0</v>
      </c>
      <c r="K3212">
        <v>0</v>
      </c>
      <c r="L3212">
        <v>0</v>
      </c>
      <c r="M3212">
        <v>0</v>
      </c>
      <c r="N3212">
        <v>0</v>
      </c>
      <c r="O3212">
        <v>0</v>
      </c>
      <c r="P3212">
        <v>0</v>
      </c>
      <c r="Q3212">
        <v>0</v>
      </c>
      <c r="R3212">
        <v>0</v>
      </c>
      <c r="S3212">
        <v>0</v>
      </c>
      <c r="T3212">
        <v>71030</v>
      </c>
      <c r="U3212">
        <v>71510</v>
      </c>
      <c r="V3212">
        <v>71551</v>
      </c>
      <c r="W3212" t="s">
        <v>12607</v>
      </c>
      <c r="X3212" t="s">
        <v>12595</v>
      </c>
      <c r="Y3212">
        <v>0</v>
      </c>
      <c r="Z3212">
        <v>220</v>
      </c>
    </row>
    <row r="3213" spans="1:26" x14ac:dyDescent="0.25">
      <c r="A3213">
        <v>992342</v>
      </c>
      <c r="B3213">
        <v>202501</v>
      </c>
      <c r="C3213">
        <v>2</v>
      </c>
      <c r="D3213" t="s">
        <v>12651</v>
      </c>
      <c r="E3213">
        <v>4</v>
      </c>
      <c r="F3213">
        <v>892</v>
      </c>
      <c r="G3213">
        <v>217</v>
      </c>
      <c r="H3213">
        <v>18</v>
      </c>
      <c r="I3213">
        <v>7</v>
      </c>
      <c r="J3213">
        <v>0</v>
      </c>
      <c r="K3213">
        <v>0</v>
      </c>
      <c r="L3213">
        <v>0</v>
      </c>
      <c r="M3213">
        <v>0</v>
      </c>
      <c r="N3213">
        <v>0</v>
      </c>
      <c r="O3213">
        <v>0</v>
      </c>
      <c r="P3213">
        <v>0</v>
      </c>
      <c r="Q3213">
        <v>0</v>
      </c>
      <c r="R3213">
        <v>0</v>
      </c>
      <c r="S3213">
        <v>0</v>
      </c>
      <c r="T3213">
        <v>71030</v>
      </c>
      <c r="U3213">
        <v>71510</v>
      </c>
      <c r="V3213">
        <v>71551</v>
      </c>
      <c r="W3213" t="s">
        <v>12607</v>
      </c>
      <c r="X3213" t="s">
        <v>12595</v>
      </c>
      <c r="Y3213">
        <v>0</v>
      </c>
      <c r="Z3213">
        <v>220</v>
      </c>
    </row>
    <row r="3214" spans="1:26" x14ac:dyDescent="0.25">
      <c r="A3214">
        <v>992344</v>
      </c>
      <c r="B3214">
        <v>202501</v>
      </c>
      <c r="C3214">
        <v>1</v>
      </c>
      <c r="D3214" t="s">
        <v>12651</v>
      </c>
      <c r="E3214">
        <v>4</v>
      </c>
      <c r="F3214">
        <v>916</v>
      </c>
      <c r="G3214">
        <v>230</v>
      </c>
      <c r="H3214">
        <v>20</v>
      </c>
      <c r="I3214">
        <v>6</v>
      </c>
      <c r="J3214">
        <v>0</v>
      </c>
      <c r="K3214">
        <v>0</v>
      </c>
      <c r="L3214">
        <v>0</v>
      </c>
      <c r="M3214">
        <v>0</v>
      </c>
      <c r="N3214">
        <v>0</v>
      </c>
      <c r="O3214">
        <v>0</v>
      </c>
      <c r="P3214">
        <v>0</v>
      </c>
      <c r="Q3214">
        <v>0</v>
      </c>
      <c r="R3214">
        <v>0</v>
      </c>
      <c r="S3214">
        <v>0</v>
      </c>
      <c r="T3214">
        <v>71030</v>
      </c>
      <c r="U3214">
        <v>71510</v>
      </c>
      <c r="V3214">
        <v>700173</v>
      </c>
      <c r="W3214" t="s">
        <v>12607</v>
      </c>
      <c r="X3214" t="s">
        <v>12595</v>
      </c>
      <c r="Y3214">
        <v>0</v>
      </c>
      <c r="Z3214">
        <v>0</v>
      </c>
    </row>
    <row r="3215" spans="1:26" x14ac:dyDescent="0.25">
      <c r="A3215">
        <v>992344</v>
      </c>
      <c r="B3215">
        <v>202501</v>
      </c>
      <c r="C3215">
        <v>2</v>
      </c>
      <c r="D3215" t="s">
        <v>12651</v>
      </c>
      <c r="E3215">
        <v>4</v>
      </c>
      <c r="F3215">
        <v>916</v>
      </c>
      <c r="G3215">
        <v>230</v>
      </c>
      <c r="H3215">
        <v>20</v>
      </c>
      <c r="I3215">
        <v>6</v>
      </c>
      <c r="J3215">
        <v>0</v>
      </c>
      <c r="K3215">
        <v>0</v>
      </c>
      <c r="L3215">
        <v>0</v>
      </c>
      <c r="M3215">
        <v>0</v>
      </c>
      <c r="N3215">
        <v>0</v>
      </c>
      <c r="O3215">
        <v>0</v>
      </c>
      <c r="P3215">
        <v>0</v>
      </c>
      <c r="Q3215">
        <v>0</v>
      </c>
      <c r="R3215">
        <v>0</v>
      </c>
      <c r="S3215">
        <v>0</v>
      </c>
      <c r="T3215">
        <v>71030</v>
      </c>
      <c r="U3215">
        <v>71510</v>
      </c>
      <c r="V3215">
        <v>700173</v>
      </c>
      <c r="W3215" t="s">
        <v>12607</v>
      </c>
      <c r="X3215" t="s">
        <v>12595</v>
      </c>
      <c r="Y3215">
        <v>0</v>
      </c>
      <c r="Z3215">
        <v>0</v>
      </c>
    </row>
    <row r="3216" spans="1:26" x14ac:dyDescent="0.25">
      <c r="A3216">
        <v>992345</v>
      </c>
      <c r="B3216">
        <v>202501</v>
      </c>
      <c r="C3216">
        <v>1</v>
      </c>
      <c r="D3216" t="s">
        <v>12651</v>
      </c>
      <c r="E3216">
        <v>4</v>
      </c>
      <c r="F3216">
        <v>916</v>
      </c>
      <c r="G3216">
        <v>230</v>
      </c>
      <c r="H3216">
        <v>20</v>
      </c>
      <c r="I3216">
        <v>6</v>
      </c>
      <c r="J3216">
        <v>0</v>
      </c>
      <c r="K3216">
        <v>0</v>
      </c>
      <c r="L3216">
        <v>0</v>
      </c>
      <c r="M3216">
        <v>0</v>
      </c>
      <c r="N3216">
        <v>0</v>
      </c>
      <c r="O3216">
        <v>0</v>
      </c>
      <c r="P3216">
        <v>0</v>
      </c>
      <c r="Q3216">
        <v>0</v>
      </c>
      <c r="R3216">
        <v>0</v>
      </c>
      <c r="S3216">
        <v>0</v>
      </c>
      <c r="T3216">
        <v>71030</v>
      </c>
      <c r="U3216">
        <v>71510</v>
      </c>
      <c r="V3216">
        <v>700173</v>
      </c>
      <c r="W3216" t="s">
        <v>12607</v>
      </c>
      <c r="X3216" t="s">
        <v>12595</v>
      </c>
      <c r="Y3216">
        <v>0</v>
      </c>
      <c r="Z3216">
        <v>0</v>
      </c>
    </row>
    <row r="3217" spans="1:26" x14ac:dyDescent="0.25">
      <c r="A3217">
        <v>992345</v>
      </c>
      <c r="B3217">
        <v>202501</v>
      </c>
      <c r="C3217">
        <v>2</v>
      </c>
      <c r="D3217" t="s">
        <v>12651</v>
      </c>
      <c r="E3217">
        <v>4</v>
      </c>
      <c r="F3217">
        <v>916</v>
      </c>
      <c r="G3217">
        <v>230</v>
      </c>
      <c r="H3217">
        <v>20</v>
      </c>
      <c r="I3217">
        <v>6</v>
      </c>
      <c r="J3217">
        <v>0</v>
      </c>
      <c r="K3217">
        <v>0</v>
      </c>
      <c r="L3217">
        <v>0</v>
      </c>
      <c r="M3217">
        <v>0</v>
      </c>
      <c r="N3217">
        <v>0</v>
      </c>
      <c r="O3217">
        <v>0</v>
      </c>
      <c r="P3217">
        <v>0</v>
      </c>
      <c r="Q3217">
        <v>0</v>
      </c>
      <c r="R3217">
        <v>0</v>
      </c>
      <c r="S3217">
        <v>0</v>
      </c>
      <c r="T3217">
        <v>71030</v>
      </c>
      <c r="U3217">
        <v>71510</v>
      </c>
      <c r="V3217">
        <v>700173</v>
      </c>
      <c r="W3217" t="s">
        <v>12607</v>
      </c>
      <c r="X3217" t="s">
        <v>12595</v>
      </c>
      <c r="Y3217">
        <v>0</v>
      </c>
      <c r="Z3217">
        <v>0</v>
      </c>
    </row>
    <row r="3218" spans="1:26" x14ac:dyDescent="0.25">
      <c r="A3218">
        <v>992348</v>
      </c>
      <c r="B3218">
        <v>202501</v>
      </c>
      <c r="C3218">
        <v>1</v>
      </c>
      <c r="D3218" t="s">
        <v>12651</v>
      </c>
      <c r="E3218">
        <v>4</v>
      </c>
      <c r="F3218">
        <v>916</v>
      </c>
      <c r="G3218">
        <v>230</v>
      </c>
      <c r="H3218">
        <v>20</v>
      </c>
      <c r="I3218">
        <v>6</v>
      </c>
      <c r="J3218">
        <v>0</v>
      </c>
      <c r="K3218">
        <v>0</v>
      </c>
      <c r="L3218">
        <v>0</v>
      </c>
      <c r="M3218">
        <v>0</v>
      </c>
      <c r="N3218">
        <v>0</v>
      </c>
      <c r="O3218">
        <v>0</v>
      </c>
      <c r="P3218">
        <v>0</v>
      </c>
      <c r="Q3218">
        <v>0</v>
      </c>
      <c r="R3218">
        <v>0</v>
      </c>
      <c r="S3218">
        <v>0</v>
      </c>
      <c r="T3218">
        <v>71030</v>
      </c>
      <c r="U3218">
        <v>71510</v>
      </c>
      <c r="V3218">
        <v>700173</v>
      </c>
      <c r="W3218" t="s">
        <v>12607</v>
      </c>
      <c r="X3218" t="s">
        <v>12595</v>
      </c>
      <c r="Y3218">
        <v>0</v>
      </c>
      <c r="Z3218">
        <v>0</v>
      </c>
    </row>
    <row r="3219" spans="1:26" x14ac:dyDescent="0.25">
      <c r="A3219">
        <v>992348</v>
      </c>
      <c r="B3219">
        <v>202501</v>
      </c>
      <c r="C3219">
        <v>2</v>
      </c>
      <c r="D3219" t="s">
        <v>12651</v>
      </c>
      <c r="E3219">
        <v>4</v>
      </c>
      <c r="F3219">
        <v>916</v>
      </c>
      <c r="G3219">
        <v>230</v>
      </c>
      <c r="H3219">
        <v>20</v>
      </c>
      <c r="I3219">
        <v>6</v>
      </c>
      <c r="J3219">
        <v>0</v>
      </c>
      <c r="K3219">
        <v>0</v>
      </c>
      <c r="L3219">
        <v>0</v>
      </c>
      <c r="M3219">
        <v>0</v>
      </c>
      <c r="N3219">
        <v>0</v>
      </c>
      <c r="O3219">
        <v>0</v>
      </c>
      <c r="P3219">
        <v>0</v>
      </c>
      <c r="Q3219">
        <v>0</v>
      </c>
      <c r="R3219">
        <v>0</v>
      </c>
      <c r="S3219">
        <v>0</v>
      </c>
      <c r="T3219">
        <v>71030</v>
      </c>
      <c r="U3219">
        <v>71510</v>
      </c>
      <c r="V3219">
        <v>700173</v>
      </c>
      <c r="W3219" t="s">
        <v>12607</v>
      </c>
      <c r="X3219" t="s">
        <v>12595</v>
      </c>
      <c r="Y3219">
        <v>0</v>
      </c>
      <c r="Z3219">
        <v>0</v>
      </c>
    </row>
    <row r="3220" spans="1:26" x14ac:dyDescent="0.25">
      <c r="A3220">
        <v>992377</v>
      </c>
      <c r="B3220">
        <v>202501</v>
      </c>
      <c r="C3220">
        <v>1</v>
      </c>
      <c r="D3220" t="s">
        <v>12651</v>
      </c>
      <c r="E3220">
        <v>4</v>
      </c>
      <c r="F3220">
        <v>916</v>
      </c>
      <c r="G3220">
        <v>290</v>
      </c>
      <c r="H3220">
        <v>25</v>
      </c>
      <c r="I3220">
        <v>8</v>
      </c>
      <c r="J3220">
        <v>0</v>
      </c>
      <c r="K3220">
        <v>0</v>
      </c>
      <c r="L3220">
        <v>0</v>
      </c>
      <c r="M3220">
        <v>0</v>
      </c>
      <c r="N3220">
        <v>0</v>
      </c>
      <c r="O3220">
        <v>0</v>
      </c>
      <c r="P3220">
        <v>0</v>
      </c>
      <c r="Q3220">
        <v>0</v>
      </c>
      <c r="R3220">
        <v>0</v>
      </c>
      <c r="S3220">
        <v>0</v>
      </c>
      <c r="T3220">
        <v>71251</v>
      </c>
      <c r="U3220">
        <v>71252</v>
      </c>
      <c r="V3220">
        <v>700258</v>
      </c>
      <c r="W3220" t="s">
        <v>12592</v>
      </c>
      <c r="X3220" t="s">
        <v>13885</v>
      </c>
      <c r="Y3220">
        <v>0</v>
      </c>
      <c r="Z3220">
        <v>0</v>
      </c>
    </row>
    <row r="3221" spans="1:26" x14ac:dyDescent="0.25">
      <c r="A3221">
        <v>992377</v>
      </c>
      <c r="B3221">
        <v>202501</v>
      </c>
      <c r="C3221">
        <v>2</v>
      </c>
      <c r="D3221" t="s">
        <v>12651</v>
      </c>
      <c r="E3221">
        <v>4</v>
      </c>
      <c r="F3221">
        <v>916</v>
      </c>
      <c r="G3221">
        <v>290</v>
      </c>
      <c r="H3221">
        <v>25</v>
      </c>
      <c r="I3221">
        <v>8</v>
      </c>
      <c r="J3221">
        <v>0</v>
      </c>
      <c r="K3221">
        <v>0</v>
      </c>
      <c r="L3221">
        <v>0</v>
      </c>
      <c r="M3221">
        <v>0</v>
      </c>
      <c r="N3221">
        <v>0</v>
      </c>
      <c r="O3221">
        <v>0</v>
      </c>
      <c r="P3221">
        <v>0</v>
      </c>
      <c r="Q3221">
        <v>0</v>
      </c>
      <c r="R3221">
        <v>0</v>
      </c>
      <c r="S3221">
        <v>0</v>
      </c>
      <c r="T3221">
        <v>71251</v>
      </c>
      <c r="U3221">
        <v>71252</v>
      </c>
      <c r="V3221">
        <v>700258</v>
      </c>
      <c r="W3221" t="s">
        <v>12592</v>
      </c>
      <c r="X3221" t="s">
        <v>13885</v>
      </c>
      <c r="Y3221">
        <v>0</v>
      </c>
      <c r="Z3221">
        <v>0</v>
      </c>
    </row>
    <row r="3222" spans="1:26" x14ac:dyDescent="0.25">
      <c r="A3222">
        <v>992383</v>
      </c>
      <c r="B3222">
        <v>202501</v>
      </c>
      <c r="C3222">
        <v>1</v>
      </c>
      <c r="D3222" t="s">
        <v>12651</v>
      </c>
      <c r="E3222">
        <v>4</v>
      </c>
      <c r="F3222">
        <v>916</v>
      </c>
      <c r="G3222">
        <v>228</v>
      </c>
      <c r="H3222">
        <v>35</v>
      </c>
      <c r="I3222">
        <v>7</v>
      </c>
      <c r="J3222">
        <v>0</v>
      </c>
      <c r="K3222">
        <v>0</v>
      </c>
      <c r="L3222">
        <v>0</v>
      </c>
      <c r="M3222">
        <v>0</v>
      </c>
      <c r="N3222">
        <v>0</v>
      </c>
      <c r="O3222">
        <v>0</v>
      </c>
      <c r="P3222">
        <v>0</v>
      </c>
      <c r="Q3222">
        <v>0</v>
      </c>
      <c r="R3222">
        <v>0</v>
      </c>
      <c r="S3222">
        <v>0</v>
      </c>
      <c r="T3222">
        <v>71590</v>
      </c>
      <c r="U3222">
        <v>71592</v>
      </c>
      <c r="V3222">
        <v>71099</v>
      </c>
      <c r="W3222" t="s">
        <v>12638</v>
      </c>
      <c r="X3222" t="s">
        <v>12590</v>
      </c>
      <c r="Y3222">
        <v>0</v>
      </c>
      <c r="Z3222">
        <v>0</v>
      </c>
    </row>
    <row r="3223" spans="1:26" x14ac:dyDescent="0.25">
      <c r="A3223">
        <v>992383</v>
      </c>
      <c r="B3223">
        <v>202501</v>
      </c>
      <c r="C3223">
        <v>2</v>
      </c>
      <c r="D3223" t="s">
        <v>12651</v>
      </c>
      <c r="E3223">
        <v>4</v>
      </c>
      <c r="F3223">
        <v>916</v>
      </c>
      <c r="G3223">
        <v>228</v>
      </c>
      <c r="H3223">
        <v>35</v>
      </c>
      <c r="I3223">
        <v>7</v>
      </c>
      <c r="J3223">
        <v>0</v>
      </c>
      <c r="K3223">
        <v>0</v>
      </c>
      <c r="L3223">
        <v>0</v>
      </c>
      <c r="M3223">
        <v>0</v>
      </c>
      <c r="N3223">
        <v>0</v>
      </c>
      <c r="O3223">
        <v>0</v>
      </c>
      <c r="P3223">
        <v>0</v>
      </c>
      <c r="Q3223">
        <v>0</v>
      </c>
      <c r="R3223">
        <v>0</v>
      </c>
      <c r="S3223">
        <v>0</v>
      </c>
      <c r="T3223">
        <v>71590</v>
      </c>
      <c r="U3223">
        <v>71592</v>
      </c>
      <c r="V3223">
        <v>71099</v>
      </c>
      <c r="W3223" t="s">
        <v>12638</v>
      </c>
      <c r="X3223" t="s">
        <v>12590</v>
      </c>
      <c r="Y3223">
        <v>0</v>
      </c>
      <c r="Z3223">
        <v>0</v>
      </c>
    </row>
    <row r="3224" spans="1:26" x14ac:dyDescent="0.25">
      <c r="A3224">
        <v>992387</v>
      </c>
      <c r="B3224">
        <v>202501</v>
      </c>
      <c r="C3224">
        <v>1</v>
      </c>
      <c r="D3224" t="s">
        <v>12651</v>
      </c>
      <c r="E3224">
        <v>4</v>
      </c>
      <c r="F3224">
        <v>916</v>
      </c>
      <c r="G3224">
        <v>228</v>
      </c>
      <c r="H3224">
        <v>35</v>
      </c>
      <c r="I3224">
        <v>7</v>
      </c>
      <c r="J3224">
        <v>0</v>
      </c>
      <c r="K3224">
        <v>0</v>
      </c>
      <c r="L3224">
        <v>0</v>
      </c>
      <c r="M3224">
        <v>0</v>
      </c>
      <c r="N3224">
        <v>0</v>
      </c>
      <c r="O3224">
        <v>0</v>
      </c>
      <c r="P3224">
        <v>0</v>
      </c>
      <c r="Q3224">
        <v>0</v>
      </c>
      <c r="R3224">
        <v>0</v>
      </c>
      <c r="S3224">
        <v>0</v>
      </c>
      <c r="T3224">
        <v>71590</v>
      </c>
      <c r="U3224">
        <v>71592</v>
      </c>
      <c r="V3224">
        <v>71099</v>
      </c>
      <c r="W3224" t="s">
        <v>12638</v>
      </c>
      <c r="X3224" t="s">
        <v>12590</v>
      </c>
      <c r="Y3224">
        <v>0</v>
      </c>
      <c r="Z3224">
        <v>0</v>
      </c>
    </row>
    <row r="3225" spans="1:26" x14ac:dyDescent="0.25">
      <c r="A3225">
        <v>992387</v>
      </c>
      <c r="B3225">
        <v>202501</v>
      </c>
      <c r="C3225">
        <v>2</v>
      </c>
      <c r="D3225" t="s">
        <v>12651</v>
      </c>
      <c r="E3225">
        <v>4</v>
      </c>
      <c r="F3225">
        <v>916</v>
      </c>
      <c r="G3225">
        <v>228</v>
      </c>
      <c r="H3225">
        <v>35</v>
      </c>
      <c r="I3225">
        <v>7</v>
      </c>
      <c r="J3225">
        <v>0</v>
      </c>
      <c r="K3225">
        <v>0</v>
      </c>
      <c r="L3225">
        <v>0</v>
      </c>
      <c r="M3225">
        <v>0</v>
      </c>
      <c r="N3225">
        <v>0</v>
      </c>
      <c r="O3225">
        <v>0</v>
      </c>
      <c r="P3225">
        <v>0</v>
      </c>
      <c r="Q3225">
        <v>0</v>
      </c>
      <c r="R3225">
        <v>0</v>
      </c>
      <c r="S3225">
        <v>0</v>
      </c>
      <c r="T3225">
        <v>71590</v>
      </c>
      <c r="U3225">
        <v>71592</v>
      </c>
      <c r="V3225">
        <v>71099</v>
      </c>
      <c r="W3225" t="s">
        <v>12638</v>
      </c>
      <c r="X3225" t="s">
        <v>12590</v>
      </c>
      <c r="Y3225">
        <v>0</v>
      </c>
      <c r="Z3225">
        <v>0</v>
      </c>
    </row>
    <row r="3226" spans="1:26" x14ac:dyDescent="0.25">
      <c r="A3226">
        <v>992391</v>
      </c>
      <c r="B3226">
        <v>202501</v>
      </c>
      <c r="C3226">
        <v>1</v>
      </c>
      <c r="D3226" t="s">
        <v>12651</v>
      </c>
      <c r="E3226">
        <v>4</v>
      </c>
      <c r="F3226">
        <v>916</v>
      </c>
      <c r="G3226">
        <v>228</v>
      </c>
      <c r="H3226">
        <v>35</v>
      </c>
      <c r="I3226">
        <v>7</v>
      </c>
      <c r="J3226">
        <v>0</v>
      </c>
      <c r="K3226">
        <v>0</v>
      </c>
      <c r="L3226">
        <v>0</v>
      </c>
      <c r="M3226">
        <v>0</v>
      </c>
      <c r="N3226">
        <v>0</v>
      </c>
      <c r="O3226">
        <v>0</v>
      </c>
      <c r="P3226">
        <v>0</v>
      </c>
      <c r="Q3226">
        <v>0</v>
      </c>
      <c r="R3226">
        <v>0</v>
      </c>
      <c r="S3226">
        <v>0</v>
      </c>
      <c r="T3226">
        <v>71590</v>
      </c>
      <c r="U3226">
        <v>71592</v>
      </c>
      <c r="V3226">
        <v>71099</v>
      </c>
      <c r="W3226" t="s">
        <v>12638</v>
      </c>
      <c r="X3226" t="s">
        <v>12590</v>
      </c>
      <c r="Y3226">
        <v>0</v>
      </c>
      <c r="Z3226">
        <v>0</v>
      </c>
    </row>
    <row r="3227" spans="1:26" x14ac:dyDescent="0.25">
      <c r="A3227">
        <v>992391</v>
      </c>
      <c r="B3227">
        <v>202501</v>
      </c>
      <c r="C3227">
        <v>2</v>
      </c>
      <c r="D3227" t="s">
        <v>12651</v>
      </c>
      <c r="E3227">
        <v>4</v>
      </c>
      <c r="F3227">
        <v>916</v>
      </c>
      <c r="G3227">
        <v>228</v>
      </c>
      <c r="H3227">
        <v>35</v>
      </c>
      <c r="I3227">
        <v>7</v>
      </c>
      <c r="J3227">
        <v>0</v>
      </c>
      <c r="K3227">
        <v>0</v>
      </c>
      <c r="L3227">
        <v>0</v>
      </c>
      <c r="M3227">
        <v>0</v>
      </c>
      <c r="N3227">
        <v>0</v>
      </c>
      <c r="O3227">
        <v>0</v>
      </c>
      <c r="P3227">
        <v>0</v>
      </c>
      <c r="Q3227">
        <v>0</v>
      </c>
      <c r="R3227">
        <v>0</v>
      </c>
      <c r="S3227">
        <v>0</v>
      </c>
      <c r="T3227">
        <v>71590</v>
      </c>
      <c r="U3227">
        <v>71592</v>
      </c>
      <c r="V3227">
        <v>71099</v>
      </c>
      <c r="W3227" t="s">
        <v>12638</v>
      </c>
      <c r="X3227" t="s">
        <v>12590</v>
      </c>
      <c r="Y3227">
        <v>0</v>
      </c>
      <c r="Z3227">
        <v>0</v>
      </c>
    </row>
    <row r="3228" spans="1:26" x14ac:dyDescent="0.25">
      <c r="A3228">
        <v>992395</v>
      </c>
      <c r="B3228">
        <v>202501</v>
      </c>
      <c r="C3228">
        <v>1</v>
      </c>
      <c r="D3228" t="s">
        <v>12651</v>
      </c>
      <c r="E3228">
        <v>4</v>
      </c>
      <c r="F3228">
        <v>916</v>
      </c>
      <c r="G3228">
        <v>228</v>
      </c>
      <c r="H3228">
        <v>35</v>
      </c>
      <c r="I3228">
        <v>9</v>
      </c>
      <c r="J3228">
        <v>0</v>
      </c>
      <c r="K3228">
        <v>0</v>
      </c>
      <c r="L3228">
        <v>0</v>
      </c>
      <c r="M3228">
        <v>0</v>
      </c>
      <c r="N3228">
        <v>0</v>
      </c>
      <c r="O3228">
        <v>0</v>
      </c>
      <c r="P3228">
        <v>0</v>
      </c>
      <c r="Q3228">
        <v>0</v>
      </c>
      <c r="R3228">
        <v>0</v>
      </c>
      <c r="S3228">
        <v>0</v>
      </c>
      <c r="T3228">
        <v>71590</v>
      </c>
      <c r="U3228">
        <v>71592</v>
      </c>
      <c r="V3228">
        <v>71073</v>
      </c>
      <c r="W3228" t="s">
        <v>12638</v>
      </c>
      <c r="X3228" t="s">
        <v>12590</v>
      </c>
      <c r="Y3228">
        <v>0</v>
      </c>
      <c r="Z3228">
        <v>0</v>
      </c>
    </row>
    <row r="3229" spans="1:26" x14ac:dyDescent="0.25">
      <c r="A3229">
        <v>992395</v>
      </c>
      <c r="B3229">
        <v>202501</v>
      </c>
      <c r="C3229">
        <v>2</v>
      </c>
      <c r="D3229" t="s">
        <v>12651</v>
      </c>
      <c r="E3229">
        <v>4</v>
      </c>
      <c r="F3229">
        <v>916</v>
      </c>
      <c r="G3229">
        <v>228</v>
      </c>
      <c r="H3229">
        <v>35</v>
      </c>
      <c r="I3229">
        <v>9</v>
      </c>
      <c r="J3229">
        <v>0</v>
      </c>
      <c r="K3229">
        <v>0</v>
      </c>
      <c r="L3229">
        <v>0</v>
      </c>
      <c r="M3229">
        <v>0</v>
      </c>
      <c r="N3229">
        <v>0</v>
      </c>
      <c r="O3229">
        <v>0</v>
      </c>
      <c r="P3229">
        <v>0</v>
      </c>
      <c r="Q3229">
        <v>0</v>
      </c>
      <c r="R3229">
        <v>0</v>
      </c>
      <c r="S3229">
        <v>0</v>
      </c>
      <c r="T3229">
        <v>71590</v>
      </c>
      <c r="U3229">
        <v>71592</v>
      </c>
      <c r="V3229">
        <v>71073</v>
      </c>
      <c r="W3229" t="s">
        <v>12638</v>
      </c>
      <c r="X3229" t="s">
        <v>12590</v>
      </c>
      <c r="Y3229">
        <v>0</v>
      </c>
      <c r="Z3229">
        <v>0</v>
      </c>
    </row>
    <row r="3230" spans="1:26" x14ac:dyDescent="0.25">
      <c r="A3230">
        <v>992397</v>
      </c>
      <c r="B3230">
        <v>202501</v>
      </c>
      <c r="C3230">
        <v>1</v>
      </c>
      <c r="D3230" t="s">
        <v>12651</v>
      </c>
      <c r="E3230">
        <v>4</v>
      </c>
      <c r="F3230">
        <v>916</v>
      </c>
      <c r="G3230">
        <v>228</v>
      </c>
      <c r="H3230">
        <v>35</v>
      </c>
      <c r="I3230">
        <v>7</v>
      </c>
      <c r="J3230">
        <v>0</v>
      </c>
      <c r="K3230">
        <v>0</v>
      </c>
      <c r="L3230">
        <v>0</v>
      </c>
      <c r="M3230">
        <v>0</v>
      </c>
      <c r="N3230">
        <v>0</v>
      </c>
      <c r="O3230">
        <v>0</v>
      </c>
      <c r="P3230">
        <v>0</v>
      </c>
      <c r="Q3230">
        <v>0</v>
      </c>
      <c r="R3230">
        <v>0</v>
      </c>
      <c r="S3230">
        <v>0</v>
      </c>
      <c r="T3230">
        <v>71590</v>
      </c>
      <c r="U3230">
        <v>71592</v>
      </c>
      <c r="V3230">
        <v>71099</v>
      </c>
      <c r="W3230" t="s">
        <v>12638</v>
      </c>
      <c r="X3230" t="s">
        <v>12590</v>
      </c>
      <c r="Y3230">
        <v>0</v>
      </c>
      <c r="Z3230">
        <v>0</v>
      </c>
    </row>
    <row r="3231" spans="1:26" x14ac:dyDescent="0.25">
      <c r="A3231">
        <v>992397</v>
      </c>
      <c r="B3231">
        <v>202501</v>
      </c>
      <c r="C3231">
        <v>2</v>
      </c>
      <c r="D3231" t="s">
        <v>12651</v>
      </c>
      <c r="E3231">
        <v>4</v>
      </c>
      <c r="F3231">
        <v>916</v>
      </c>
      <c r="G3231">
        <v>228</v>
      </c>
      <c r="H3231">
        <v>35</v>
      </c>
      <c r="I3231">
        <v>7</v>
      </c>
      <c r="J3231">
        <v>0</v>
      </c>
      <c r="K3231">
        <v>0</v>
      </c>
      <c r="L3231">
        <v>0</v>
      </c>
      <c r="M3231">
        <v>0</v>
      </c>
      <c r="N3231">
        <v>0</v>
      </c>
      <c r="O3231">
        <v>0</v>
      </c>
      <c r="P3231">
        <v>0</v>
      </c>
      <c r="Q3231">
        <v>0</v>
      </c>
      <c r="R3231">
        <v>0</v>
      </c>
      <c r="S3231">
        <v>0</v>
      </c>
      <c r="T3231">
        <v>71590</v>
      </c>
      <c r="U3231">
        <v>71592</v>
      </c>
      <c r="V3231">
        <v>71099</v>
      </c>
      <c r="W3231" t="s">
        <v>12638</v>
      </c>
      <c r="X3231" t="s">
        <v>12590</v>
      </c>
      <c r="Y3231">
        <v>0</v>
      </c>
      <c r="Z3231">
        <v>0</v>
      </c>
    </row>
    <row r="3232" spans="1:26" x14ac:dyDescent="0.25">
      <c r="A3232">
        <v>992445</v>
      </c>
      <c r="B3232">
        <v>202501</v>
      </c>
      <c r="C3232">
        <v>1</v>
      </c>
      <c r="D3232" t="s">
        <v>12651</v>
      </c>
      <c r="E3232">
        <v>4</v>
      </c>
      <c r="F3232">
        <v>916</v>
      </c>
      <c r="G3232">
        <v>230</v>
      </c>
      <c r="H3232">
        <v>32</v>
      </c>
      <c r="I3232">
        <v>7</v>
      </c>
      <c r="J3232">
        <v>0</v>
      </c>
      <c r="K3232">
        <v>0</v>
      </c>
      <c r="L3232">
        <v>0</v>
      </c>
      <c r="M3232">
        <v>0</v>
      </c>
      <c r="N3232">
        <v>0</v>
      </c>
      <c r="O3232">
        <v>0</v>
      </c>
      <c r="P3232">
        <v>0</v>
      </c>
      <c r="Q3232">
        <v>0</v>
      </c>
      <c r="R3232">
        <v>0</v>
      </c>
      <c r="S3232">
        <v>0</v>
      </c>
      <c r="T3232">
        <v>71030</v>
      </c>
      <c r="U3232">
        <v>71505</v>
      </c>
      <c r="V3232">
        <v>71563</v>
      </c>
      <c r="W3232" t="s">
        <v>12648</v>
      </c>
      <c r="X3232" t="s">
        <v>12595</v>
      </c>
      <c r="Y3232">
        <v>0</v>
      </c>
      <c r="Z3232">
        <v>0</v>
      </c>
    </row>
    <row r="3233" spans="1:26" x14ac:dyDescent="0.25">
      <c r="A3233">
        <v>992445</v>
      </c>
      <c r="B3233">
        <v>202501</v>
      </c>
      <c r="C3233">
        <v>2</v>
      </c>
      <c r="D3233" t="s">
        <v>12651</v>
      </c>
      <c r="E3233">
        <v>4</v>
      </c>
      <c r="F3233">
        <v>916</v>
      </c>
      <c r="G3233">
        <v>230</v>
      </c>
      <c r="H3233">
        <v>32</v>
      </c>
      <c r="I3233">
        <v>7</v>
      </c>
      <c r="J3233">
        <v>0</v>
      </c>
      <c r="K3233">
        <v>0</v>
      </c>
      <c r="L3233">
        <v>0</v>
      </c>
      <c r="M3233">
        <v>0</v>
      </c>
      <c r="N3233">
        <v>0</v>
      </c>
      <c r="O3233">
        <v>0</v>
      </c>
      <c r="P3233">
        <v>0</v>
      </c>
      <c r="Q3233">
        <v>0</v>
      </c>
      <c r="R3233">
        <v>0</v>
      </c>
      <c r="S3233">
        <v>0</v>
      </c>
      <c r="T3233">
        <v>71030</v>
      </c>
      <c r="U3233">
        <v>71505</v>
      </c>
      <c r="V3233">
        <v>71563</v>
      </c>
      <c r="W3233" t="s">
        <v>12648</v>
      </c>
      <c r="X3233" t="s">
        <v>12595</v>
      </c>
      <c r="Y3233">
        <v>0</v>
      </c>
      <c r="Z3233">
        <v>0</v>
      </c>
    </row>
    <row r="3234" spans="1:26" x14ac:dyDescent="0.25">
      <c r="A3234">
        <v>992450</v>
      </c>
      <c r="B3234">
        <v>202501</v>
      </c>
      <c r="C3234">
        <v>1</v>
      </c>
      <c r="D3234" t="s">
        <v>12651</v>
      </c>
      <c r="E3234">
        <v>4</v>
      </c>
      <c r="F3234">
        <v>916</v>
      </c>
      <c r="G3234">
        <v>290</v>
      </c>
      <c r="H3234">
        <v>33</v>
      </c>
      <c r="I3234">
        <v>8</v>
      </c>
      <c r="J3234">
        <v>0</v>
      </c>
      <c r="K3234">
        <v>0</v>
      </c>
      <c r="L3234">
        <v>0</v>
      </c>
      <c r="M3234">
        <v>0</v>
      </c>
      <c r="N3234">
        <v>0</v>
      </c>
      <c r="O3234">
        <v>0</v>
      </c>
      <c r="P3234">
        <v>0</v>
      </c>
      <c r="Q3234">
        <v>0</v>
      </c>
      <c r="R3234">
        <v>0</v>
      </c>
      <c r="S3234">
        <v>0</v>
      </c>
      <c r="T3234">
        <v>71251</v>
      </c>
      <c r="U3234">
        <v>71174</v>
      </c>
      <c r="V3234">
        <v>71179</v>
      </c>
      <c r="W3234" t="s">
        <v>12613</v>
      </c>
      <c r="X3234" t="s">
        <v>13885</v>
      </c>
      <c r="Y3234">
        <v>0</v>
      </c>
      <c r="Z3234">
        <v>0</v>
      </c>
    </row>
    <row r="3235" spans="1:26" x14ac:dyDescent="0.25">
      <c r="A3235">
        <v>992450</v>
      </c>
      <c r="B3235">
        <v>202501</v>
      </c>
      <c r="C3235">
        <v>2</v>
      </c>
      <c r="D3235" t="s">
        <v>12651</v>
      </c>
      <c r="E3235">
        <v>4</v>
      </c>
      <c r="F3235">
        <v>916</v>
      </c>
      <c r="G3235">
        <v>290</v>
      </c>
      <c r="H3235">
        <v>33</v>
      </c>
      <c r="I3235">
        <v>8</v>
      </c>
      <c r="J3235">
        <v>0</v>
      </c>
      <c r="K3235">
        <v>0</v>
      </c>
      <c r="L3235">
        <v>0</v>
      </c>
      <c r="M3235">
        <v>0</v>
      </c>
      <c r="N3235">
        <v>0</v>
      </c>
      <c r="O3235">
        <v>0</v>
      </c>
      <c r="P3235">
        <v>0</v>
      </c>
      <c r="Q3235">
        <v>0</v>
      </c>
      <c r="R3235">
        <v>0</v>
      </c>
      <c r="S3235">
        <v>0</v>
      </c>
      <c r="T3235">
        <v>71251</v>
      </c>
      <c r="U3235">
        <v>71174</v>
      </c>
      <c r="V3235">
        <v>71179</v>
      </c>
      <c r="W3235" t="s">
        <v>12613</v>
      </c>
      <c r="X3235" t="s">
        <v>13885</v>
      </c>
      <c r="Y3235">
        <v>0</v>
      </c>
      <c r="Z3235">
        <v>0</v>
      </c>
    </row>
    <row r="3236" spans="1:26" x14ac:dyDescent="0.25">
      <c r="A3236">
        <v>992451</v>
      </c>
      <c r="B3236">
        <v>202501</v>
      </c>
      <c r="C3236">
        <v>1</v>
      </c>
      <c r="D3236" t="s">
        <v>12651</v>
      </c>
      <c r="E3236">
        <v>4</v>
      </c>
      <c r="F3236">
        <v>916</v>
      </c>
      <c r="G3236">
        <v>290</v>
      </c>
      <c r="H3236">
        <v>33</v>
      </c>
      <c r="I3236">
        <v>8</v>
      </c>
      <c r="J3236">
        <v>0</v>
      </c>
      <c r="K3236">
        <v>0</v>
      </c>
      <c r="L3236">
        <v>0</v>
      </c>
      <c r="M3236">
        <v>0</v>
      </c>
      <c r="N3236">
        <v>0</v>
      </c>
      <c r="O3236">
        <v>0</v>
      </c>
      <c r="P3236">
        <v>0</v>
      </c>
      <c r="Q3236">
        <v>0</v>
      </c>
      <c r="R3236">
        <v>0</v>
      </c>
      <c r="S3236">
        <v>0</v>
      </c>
      <c r="T3236">
        <v>71251</v>
      </c>
      <c r="U3236">
        <v>71174</v>
      </c>
      <c r="V3236">
        <v>71179</v>
      </c>
      <c r="W3236" t="s">
        <v>12613</v>
      </c>
      <c r="X3236" t="s">
        <v>13885</v>
      </c>
      <c r="Y3236">
        <v>0</v>
      </c>
      <c r="Z3236">
        <v>0</v>
      </c>
    </row>
    <row r="3237" spans="1:26" x14ac:dyDescent="0.25">
      <c r="A3237">
        <v>992451</v>
      </c>
      <c r="B3237">
        <v>202501</v>
      </c>
      <c r="C3237">
        <v>2</v>
      </c>
      <c r="D3237" t="s">
        <v>12651</v>
      </c>
      <c r="E3237">
        <v>4</v>
      </c>
      <c r="F3237">
        <v>916</v>
      </c>
      <c r="G3237">
        <v>290</v>
      </c>
      <c r="H3237">
        <v>33</v>
      </c>
      <c r="I3237">
        <v>8</v>
      </c>
      <c r="J3237">
        <v>0</v>
      </c>
      <c r="K3237">
        <v>0</v>
      </c>
      <c r="L3237">
        <v>0</v>
      </c>
      <c r="M3237">
        <v>0</v>
      </c>
      <c r="N3237">
        <v>0</v>
      </c>
      <c r="O3237">
        <v>0</v>
      </c>
      <c r="P3237">
        <v>0</v>
      </c>
      <c r="Q3237">
        <v>0</v>
      </c>
      <c r="R3237">
        <v>0</v>
      </c>
      <c r="S3237">
        <v>0</v>
      </c>
      <c r="T3237">
        <v>71251</v>
      </c>
      <c r="U3237">
        <v>71174</v>
      </c>
      <c r="V3237">
        <v>71179</v>
      </c>
      <c r="W3237" t="s">
        <v>12613</v>
      </c>
      <c r="X3237" t="s">
        <v>13885</v>
      </c>
      <c r="Y3237">
        <v>0</v>
      </c>
      <c r="Z3237">
        <v>0</v>
      </c>
    </row>
    <row r="3238" spans="1:26" x14ac:dyDescent="0.25">
      <c r="A3238">
        <v>992455</v>
      </c>
      <c r="B3238">
        <v>202501</v>
      </c>
      <c r="C3238">
        <v>1</v>
      </c>
      <c r="D3238" t="s">
        <v>12651</v>
      </c>
      <c r="E3238">
        <v>4</v>
      </c>
      <c r="F3238">
        <v>916</v>
      </c>
      <c r="G3238">
        <v>228</v>
      </c>
      <c r="H3238">
        <v>20</v>
      </c>
      <c r="I3238">
        <v>6</v>
      </c>
      <c r="J3238">
        <v>0</v>
      </c>
      <c r="K3238">
        <v>0</v>
      </c>
      <c r="L3238">
        <v>0</v>
      </c>
      <c r="M3238">
        <v>0</v>
      </c>
      <c r="N3238">
        <v>0</v>
      </c>
      <c r="O3238">
        <v>0</v>
      </c>
      <c r="P3238">
        <v>0</v>
      </c>
      <c r="Q3238">
        <v>0</v>
      </c>
      <c r="R3238">
        <v>0</v>
      </c>
      <c r="S3238">
        <v>0</v>
      </c>
      <c r="T3238">
        <v>71590</v>
      </c>
      <c r="U3238">
        <v>71591</v>
      </c>
      <c r="V3238">
        <v>71090</v>
      </c>
      <c r="W3238" t="s">
        <v>13888</v>
      </c>
      <c r="X3238" t="s">
        <v>12590</v>
      </c>
      <c r="Y3238">
        <v>0</v>
      </c>
      <c r="Z3238">
        <v>0</v>
      </c>
    </row>
    <row r="3239" spans="1:26" x14ac:dyDescent="0.25">
      <c r="A3239">
        <v>992455</v>
      </c>
      <c r="B3239">
        <v>202501</v>
      </c>
      <c r="C3239">
        <v>2</v>
      </c>
      <c r="D3239" t="s">
        <v>12651</v>
      </c>
      <c r="E3239">
        <v>4</v>
      </c>
      <c r="F3239">
        <v>916</v>
      </c>
      <c r="G3239">
        <v>228</v>
      </c>
      <c r="H3239">
        <v>20</v>
      </c>
      <c r="I3239">
        <v>6</v>
      </c>
      <c r="J3239">
        <v>0</v>
      </c>
      <c r="K3239">
        <v>0</v>
      </c>
      <c r="L3239">
        <v>0</v>
      </c>
      <c r="M3239">
        <v>0</v>
      </c>
      <c r="N3239">
        <v>0</v>
      </c>
      <c r="O3239">
        <v>0</v>
      </c>
      <c r="P3239">
        <v>0</v>
      </c>
      <c r="Q3239">
        <v>0</v>
      </c>
      <c r="R3239">
        <v>0</v>
      </c>
      <c r="S3239">
        <v>0</v>
      </c>
      <c r="T3239">
        <v>71590</v>
      </c>
      <c r="U3239">
        <v>71591</v>
      </c>
      <c r="V3239">
        <v>71090</v>
      </c>
      <c r="W3239" t="s">
        <v>13888</v>
      </c>
      <c r="X3239" t="s">
        <v>12590</v>
      </c>
      <c r="Y3239">
        <v>0</v>
      </c>
      <c r="Z3239">
        <v>0</v>
      </c>
    </row>
    <row r="3240" spans="1:26" x14ac:dyDescent="0.25">
      <c r="A3240">
        <v>992459</v>
      </c>
      <c r="B3240">
        <v>202501</v>
      </c>
      <c r="C3240">
        <v>1</v>
      </c>
      <c r="D3240" t="s">
        <v>12651</v>
      </c>
      <c r="E3240">
        <v>4</v>
      </c>
      <c r="F3240">
        <v>916</v>
      </c>
      <c r="G3240">
        <v>228</v>
      </c>
      <c r="H3240">
        <v>20</v>
      </c>
      <c r="I3240">
        <v>5</v>
      </c>
      <c r="J3240">
        <v>0</v>
      </c>
      <c r="K3240">
        <v>0</v>
      </c>
      <c r="L3240">
        <v>0</v>
      </c>
      <c r="M3240">
        <v>0</v>
      </c>
      <c r="N3240">
        <v>0</v>
      </c>
      <c r="O3240">
        <v>0</v>
      </c>
      <c r="P3240">
        <v>0</v>
      </c>
      <c r="Q3240">
        <v>0</v>
      </c>
      <c r="R3240">
        <v>0</v>
      </c>
      <c r="S3240">
        <v>0</v>
      </c>
      <c r="T3240">
        <v>71590</v>
      </c>
      <c r="U3240">
        <v>71591</v>
      </c>
      <c r="V3240">
        <v>71093</v>
      </c>
      <c r="W3240" t="s">
        <v>13888</v>
      </c>
      <c r="X3240" t="s">
        <v>12590</v>
      </c>
      <c r="Y3240">
        <v>0</v>
      </c>
      <c r="Z3240">
        <v>0</v>
      </c>
    </row>
    <row r="3241" spans="1:26" x14ac:dyDescent="0.25">
      <c r="A3241">
        <v>992459</v>
      </c>
      <c r="B3241">
        <v>202501</v>
      </c>
      <c r="C3241">
        <v>2</v>
      </c>
      <c r="D3241" t="s">
        <v>12651</v>
      </c>
      <c r="E3241">
        <v>4</v>
      </c>
      <c r="F3241">
        <v>916</v>
      </c>
      <c r="G3241">
        <v>228</v>
      </c>
      <c r="H3241">
        <v>20</v>
      </c>
      <c r="I3241">
        <v>5</v>
      </c>
      <c r="J3241">
        <v>0</v>
      </c>
      <c r="K3241">
        <v>0</v>
      </c>
      <c r="L3241">
        <v>0</v>
      </c>
      <c r="M3241">
        <v>0</v>
      </c>
      <c r="N3241">
        <v>0</v>
      </c>
      <c r="O3241">
        <v>0</v>
      </c>
      <c r="P3241">
        <v>0</v>
      </c>
      <c r="Q3241">
        <v>0</v>
      </c>
      <c r="R3241">
        <v>0</v>
      </c>
      <c r="S3241">
        <v>0</v>
      </c>
      <c r="T3241">
        <v>71590</v>
      </c>
      <c r="U3241">
        <v>71591</v>
      </c>
      <c r="V3241">
        <v>71093</v>
      </c>
      <c r="W3241" t="s">
        <v>13888</v>
      </c>
      <c r="X3241" t="s">
        <v>12590</v>
      </c>
      <c r="Y3241">
        <v>0</v>
      </c>
      <c r="Z3241">
        <v>0</v>
      </c>
    </row>
    <row r="3242" spans="1:26" x14ac:dyDescent="0.25">
      <c r="A3242">
        <v>992480</v>
      </c>
      <c r="B3242">
        <v>202501</v>
      </c>
      <c r="C3242">
        <v>1</v>
      </c>
      <c r="D3242" t="s">
        <v>12651</v>
      </c>
      <c r="E3242">
        <v>4</v>
      </c>
      <c r="F3242">
        <v>916</v>
      </c>
      <c r="G3242">
        <v>200</v>
      </c>
      <c r="H3242">
        <v>24</v>
      </c>
      <c r="I3242">
        <v>5</v>
      </c>
      <c r="J3242">
        <v>0</v>
      </c>
      <c r="K3242">
        <v>0</v>
      </c>
      <c r="L3242">
        <v>0</v>
      </c>
      <c r="M3242">
        <v>0</v>
      </c>
      <c r="N3242">
        <v>0</v>
      </c>
      <c r="O3242">
        <v>0</v>
      </c>
      <c r="P3242">
        <v>0</v>
      </c>
      <c r="Q3242">
        <v>0</v>
      </c>
      <c r="R3242">
        <v>0</v>
      </c>
      <c r="S3242">
        <v>0</v>
      </c>
      <c r="T3242">
        <v>900582</v>
      </c>
      <c r="U3242">
        <v>71129</v>
      </c>
      <c r="V3242">
        <v>71454</v>
      </c>
      <c r="W3242" t="s">
        <v>13890</v>
      </c>
      <c r="X3242" t="s">
        <v>13887</v>
      </c>
      <c r="Y3242">
        <v>0</v>
      </c>
      <c r="Z3242">
        <v>0</v>
      </c>
    </row>
    <row r="3243" spans="1:26" x14ac:dyDescent="0.25">
      <c r="A3243">
        <v>992480</v>
      </c>
      <c r="B3243">
        <v>202501</v>
      </c>
      <c r="C3243">
        <v>2</v>
      </c>
      <c r="D3243" t="s">
        <v>12651</v>
      </c>
      <c r="E3243">
        <v>4</v>
      </c>
      <c r="F3243">
        <v>916</v>
      </c>
      <c r="G3243">
        <v>200</v>
      </c>
      <c r="H3243">
        <v>24</v>
      </c>
      <c r="I3243">
        <v>5</v>
      </c>
      <c r="J3243">
        <v>0</v>
      </c>
      <c r="K3243">
        <v>0</v>
      </c>
      <c r="L3243">
        <v>0</v>
      </c>
      <c r="M3243">
        <v>0</v>
      </c>
      <c r="N3243">
        <v>0</v>
      </c>
      <c r="O3243">
        <v>0</v>
      </c>
      <c r="P3243">
        <v>0</v>
      </c>
      <c r="Q3243">
        <v>0</v>
      </c>
      <c r="R3243">
        <v>0</v>
      </c>
      <c r="S3243">
        <v>0</v>
      </c>
      <c r="T3243">
        <v>900582</v>
      </c>
      <c r="U3243">
        <v>71129</v>
      </c>
      <c r="V3243">
        <v>71454</v>
      </c>
      <c r="W3243" t="s">
        <v>13890</v>
      </c>
      <c r="X3243" t="s">
        <v>13887</v>
      </c>
      <c r="Y3243">
        <v>0</v>
      </c>
      <c r="Z3243">
        <v>0</v>
      </c>
    </row>
    <row r="3244" spans="1:26" x14ac:dyDescent="0.25">
      <c r="A3244">
        <v>992483</v>
      </c>
      <c r="B3244">
        <v>202501</v>
      </c>
      <c r="C3244">
        <v>1</v>
      </c>
      <c r="D3244" t="s">
        <v>12651</v>
      </c>
      <c r="E3244">
        <v>4</v>
      </c>
      <c r="F3244">
        <v>916</v>
      </c>
      <c r="G3244">
        <v>200</v>
      </c>
      <c r="H3244">
        <v>26</v>
      </c>
      <c r="I3244">
        <v>8</v>
      </c>
      <c r="J3244">
        <v>0</v>
      </c>
      <c r="K3244">
        <v>0</v>
      </c>
      <c r="L3244">
        <v>0</v>
      </c>
      <c r="M3244">
        <v>0</v>
      </c>
      <c r="N3244">
        <v>0</v>
      </c>
      <c r="O3244">
        <v>0</v>
      </c>
      <c r="P3244">
        <v>0</v>
      </c>
      <c r="Q3244">
        <v>0</v>
      </c>
      <c r="R3244">
        <v>0</v>
      </c>
      <c r="S3244">
        <v>0</v>
      </c>
      <c r="T3244">
        <v>900582</v>
      </c>
      <c r="U3244">
        <v>71139</v>
      </c>
      <c r="V3244">
        <v>71140</v>
      </c>
      <c r="W3244" t="s">
        <v>12594</v>
      </c>
      <c r="X3244" t="s">
        <v>13887</v>
      </c>
      <c r="Y3244">
        <v>0</v>
      </c>
      <c r="Z3244">
        <v>0</v>
      </c>
    </row>
    <row r="3245" spans="1:26" x14ac:dyDescent="0.25">
      <c r="A3245">
        <v>992483</v>
      </c>
      <c r="B3245">
        <v>202501</v>
      </c>
      <c r="C3245">
        <v>2</v>
      </c>
      <c r="D3245" t="s">
        <v>12651</v>
      </c>
      <c r="E3245">
        <v>4</v>
      </c>
      <c r="F3245">
        <v>916</v>
      </c>
      <c r="G3245">
        <v>200</v>
      </c>
      <c r="H3245">
        <v>26</v>
      </c>
      <c r="I3245">
        <v>8</v>
      </c>
      <c r="J3245">
        <v>0</v>
      </c>
      <c r="K3245">
        <v>0</v>
      </c>
      <c r="L3245">
        <v>0</v>
      </c>
      <c r="M3245">
        <v>0</v>
      </c>
      <c r="N3245">
        <v>0</v>
      </c>
      <c r="O3245">
        <v>0</v>
      </c>
      <c r="P3245">
        <v>0</v>
      </c>
      <c r="Q3245">
        <v>0</v>
      </c>
      <c r="R3245">
        <v>0</v>
      </c>
      <c r="S3245">
        <v>0</v>
      </c>
      <c r="T3245">
        <v>900582</v>
      </c>
      <c r="U3245">
        <v>71139</v>
      </c>
      <c r="V3245">
        <v>71140</v>
      </c>
      <c r="W3245" t="s">
        <v>12594</v>
      </c>
      <c r="X3245" t="s">
        <v>13887</v>
      </c>
      <c r="Y3245">
        <v>0</v>
      </c>
      <c r="Z3245">
        <v>0</v>
      </c>
    </row>
    <row r="3246" spans="1:26" x14ac:dyDescent="0.25">
      <c r="A3246">
        <v>992486</v>
      </c>
      <c r="B3246">
        <v>202501</v>
      </c>
      <c r="C3246">
        <v>1</v>
      </c>
      <c r="D3246" t="s">
        <v>12651</v>
      </c>
      <c r="E3246">
        <v>4</v>
      </c>
      <c r="F3246">
        <v>916</v>
      </c>
      <c r="G3246">
        <v>228</v>
      </c>
      <c r="H3246">
        <v>30</v>
      </c>
      <c r="I3246">
        <v>10</v>
      </c>
      <c r="J3246">
        <v>0</v>
      </c>
      <c r="K3246">
        <v>0</v>
      </c>
      <c r="L3246">
        <v>0</v>
      </c>
      <c r="M3246">
        <v>0</v>
      </c>
      <c r="N3246">
        <v>0</v>
      </c>
      <c r="O3246">
        <v>0</v>
      </c>
      <c r="P3246">
        <v>0</v>
      </c>
      <c r="Q3246">
        <v>0</v>
      </c>
      <c r="R3246">
        <v>0</v>
      </c>
      <c r="S3246">
        <v>0</v>
      </c>
      <c r="T3246">
        <v>71590</v>
      </c>
      <c r="U3246">
        <v>71595</v>
      </c>
      <c r="V3246">
        <v>71083</v>
      </c>
      <c r="W3246" t="s">
        <v>12693</v>
      </c>
      <c r="X3246" t="s">
        <v>12590</v>
      </c>
      <c r="Y3246">
        <v>0</v>
      </c>
      <c r="Z3246">
        <v>0</v>
      </c>
    </row>
    <row r="3247" spans="1:26" x14ac:dyDescent="0.25">
      <c r="A3247">
        <v>992486</v>
      </c>
      <c r="B3247">
        <v>202501</v>
      </c>
      <c r="C3247">
        <v>2</v>
      </c>
      <c r="D3247" t="s">
        <v>12651</v>
      </c>
      <c r="E3247">
        <v>4</v>
      </c>
      <c r="F3247">
        <v>916</v>
      </c>
      <c r="G3247">
        <v>228</v>
      </c>
      <c r="H3247">
        <v>30</v>
      </c>
      <c r="I3247">
        <v>10</v>
      </c>
      <c r="J3247">
        <v>0</v>
      </c>
      <c r="K3247">
        <v>0</v>
      </c>
      <c r="L3247">
        <v>0</v>
      </c>
      <c r="M3247">
        <v>0</v>
      </c>
      <c r="N3247">
        <v>0</v>
      </c>
      <c r="O3247">
        <v>0</v>
      </c>
      <c r="P3247">
        <v>0</v>
      </c>
      <c r="Q3247">
        <v>0</v>
      </c>
      <c r="R3247">
        <v>0</v>
      </c>
      <c r="S3247">
        <v>0</v>
      </c>
      <c r="T3247">
        <v>71590</v>
      </c>
      <c r="U3247">
        <v>71595</v>
      </c>
      <c r="V3247">
        <v>71083</v>
      </c>
      <c r="W3247" t="s">
        <v>12693</v>
      </c>
      <c r="X3247" t="s">
        <v>12590</v>
      </c>
      <c r="Y3247">
        <v>0</v>
      </c>
      <c r="Z3247">
        <v>0</v>
      </c>
    </row>
    <row r="3248" spans="1:26" x14ac:dyDescent="0.25">
      <c r="A3248">
        <v>992496</v>
      </c>
      <c r="B3248">
        <v>202501</v>
      </c>
      <c r="C3248">
        <v>1</v>
      </c>
      <c r="D3248" t="s">
        <v>12651</v>
      </c>
      <c r="E3248">
        <v>4</v>
      </c>
      <c r="F3248">
        <v>916</v>
      </c>
      <c r="G3248">
        <v>200</v>
      </c>
      <c r="H3248">
        <v>24</v>
      </c>
      <c r="I3248">
        <v>4</v>
      </c>
      <c r="J3248">
        <v>0</v>
      </c>
      <c r="K3248">
        <v>0</v>
      </c>
      <c r="L3248">
        <v>0</v>
      </c>
      <c r="M3248">
        <v>0</v>
      </c>
      <c r="N3248">
        <v>0</v>
      </c>
      <c r="O3248">
        <v>0</v>
      </c>
      <c r="P3248">
        <v>0</v>
      </c>
      <c r="Q3248">
        <v>0</v>
      </c>
      <c r="R3248">
        <v>0</v>
      </c>
      <c r="S3248">
        <v>0</v>
      </c>
      <c r="T3248">
        <v>900582</v>
      </c>
      <c r="U3248">
        <v>71276</v>
      </c>
      <c r="V3248">
        <v>71275</v>
      </c>
      <c r="W3248" t="s">
        <v>12631</v>
      </c>
      <c r="X3248" t="s">
        <v>13887</v>
      </c>
      <c r="Y3248">
        <v>0</v>
      </c>
      <c r="Z3248">
        <v>0</v>
      </c>
    </row>
    <row r="3249" spans="1:26" x14ac:dyDescent="0.25">
      <c r="A3249">
        <v>992496</v>
      </c>
      <c r="B3249">
        <v>202501</v>
      </c>
      <c r="C3249">
        <v>2</v>
      </c>
      <c r="D3249" t="s">
        <v>12651</v>
      </c>
      <c r="E3249">
        <v>4</v>
      </c>
      <c r="F3249">
        <v>916</v>
      </c>
      <c r="G3249">
        <v>200</v>
      </c>
      <c r="H3249">
        <v>24</v>
      </c>
      <c r="I3249">
        <v>4</v>
      </c>
      <c r="J3249">
        <v>0</v>
      </c>
      <c r="K3249">
        <v>0</v>
      </c>
      <c r="L3249">
        <v>0</v>
      </c>
      <c r="M3249">
        <v>0</v>
      </c>
      <c r="N3249">
        <v>0</v>
      </c>
      <c r="O3249">
        <v>0</v>
      </c>
      <c r="P3249">
        <v>0</v>
      </c>
      <c r="Q3249">
        <v>0</v>
      </c>
      <c r="R3249">
        <v>0</v>
      </c>
      <c r="S3249">
        <v>0</v>
      </c>
      <c r="T3249">
        <v>900582</v>
      </c>
      <c r="U3249">
        <v>71276</v>
      </c>
      <c r="V3249">
        <v>71275</v>
      </c>
      <c r="W3249" t="s">
        <v>12631</v>
      </c>
      <c r="X3249" t="s">
        <v>13887</v>
      </c>
      <c r="Y3249">
        <v>0</v>
      </c>
      <c r="Z3249">
        <v>0</v>
      </c>
    </row>
    <row r="3250" spans="1:26" x14ac:dyDescent="0.25">
      <c r="A3250">
        <v>992498</v>
      </c>
      <c r="B3250">
        <v>202501</v>
      </c>
      <c r="C3250">
        <v>1</v>
      </c>
      <c r="D3250" t="s">
        <v>12651</v>
      </c>
      <c r="E3250">
        <v>4</v>
      </c>
      <c r="F3250">
        <v>916</v>
      </c>
      <c r="G3250">
        <v>200</v>
      </c>
      <c r="H3250">
        <v>25</v>
      </c>
      <c r="I3250">
        <v>8</v>
      </c>
      <c r="J3250">
        <v>0</v>
      </c>
      <c r="K3250">
        <v>0</v>
      </c>
      <c r="L3250">
        <v>0</v>
      </c>
      <c r="M3250">
        <v>0</v>
      </c>
      <c r="N3250">
        <v>0</v>
      </c>
      <c r="O3250">
        <v>0</v>
      </c>
      <c r="P3250">
        <v>0</v>
      </c>
      <c r="Q3250">
        <v>0</v>
      </c>
      <c r="R3250">
        <v>0</v>
      </c>
      <c r="S3250">
        <v>0</v>
      </c>
      <c r="T3250">
        <v>900582</v>
      </c>
      <c r="U3250">
        <v>71270</v>
      </c>
      <c r="V3250">
        <v>71271</v>
      </c>
      <c r="W3250" t="s">
        <v>12611</v>
      </c>
      <c r="X3250" t="s">
        <v>13887</v>
      </c>
      <c r="Y3250">
        <v>0</v>
      </c>
      <c r="Z3250">
        <v>0</v>
      </c>
    </row>
    <row r="3251" spans="1:26" x14ac:dyDescent="0.25">
      <c r="A3251">
        <v>992498</v>
      </c>
      <c r="B3251">
        <v>202501</v>
      </c>
      <c r="C3251">
        <v>2</v>
      </c>
      <c r="D3251" t="s">
        <v>12651</v>
      </c>
      <c r="E3251">
        <v>4</v>
      </c>
      <c r="F3251">
        <v>916</v>
      </c>
      <c r="G3251">
        <v>200</v>
      </c>
      <c r="H3251">
        <v>25</v>
      </c>
      <c r="I3251">
        <v>8</v>
      </c>
      <c r="J3251">
        <v>0</v>
      </c>
      <c r="K3251">
        <v>0</v>
      </c>
      <c r="L3251">
        <v>0</v>
      </c>
      <c r="M3251">
        <v>0</v>
      </c>
      <c r="N3251">
        <v>0</v>
      </c>
      <c r="O3251">
        <v>0</v>
      </c>
      <c r="P3251">
        <v>0</v>
      </c>
      <c r="Q3251">
        <v>0</v>
      </c>
      <c r="R3251">
        <v>0</v>
      </c>
      <c r="S3251">
        <v>0</v>
      </c>
      <c r="T3251">
        <v>900582</v>
      </c>
      <c r="U3251">
        <v>71270</v>
      </c>
      <c r="V3251">
        <v>71271</v>
      </c>
      <c r="W3251" t="s">
        <v>12611</v>
      </c>
      <c r="X3251" t="s">
        <v>13887</v>
      </c>
      <c r="Y3251">
        <v>0</v>
      </c>
      <c r="Z3251">
        <v>0</v>
      </c>
    </row>
    <row r="3252" spans="1:26" x14ac:dyDescent="0.25">
      <c r="A3252">
        <v>992504</v>
      </c>
      <c r="B3252">
        <v>202501</v>
      </c>
      <c r="C3252">
        <v>1</v>
      </c>
      <c r="D3252" t="s">
        <v>12651</v>
      </c>
      <c r="E3252">
        <v>4</v>
      </c>
      <c r="F3252">
        <v>916</v>
      </c>
      <c r="G3252">
        <v>228</v>
      </c>
      <c r="H3252">
        <v>16</v>
      </c>
      <c r="I3252">
        <v>5</v>
      </c>
      <c r="J3252">
        <v>0</v>
      </c>
      <c r="K3252">
        <v>0</v>
      </c>
      <c r="L3252">
        <v>0</v>
      </c>
      <c r="M3252">
        <v>0</v>
      </c>
      <c r="N3252">
        <v>0</v>
      </c>
      <c r="O3252">
        <v>0</v>
      </c>
      <c r="P3252">
        <v>0</v>
      </c>
      <c r="Q3252">
        <v>0</v>
      </c>
      <c r="R3252">
        <v>0</v>
      </c>
      <c r="S3252">
        <v>0</v>
      </c>
      <c r="T3252">
        <v>71590</v>
      </c>
      <c r="U3252">
        <v>71602</v>
      </c>
      <c r="V3252">
        <v>71220</v>
      </c>
      <c r="W3252" t="s">
        <v>5222</v>
      </c>
      <c r="X3252" t="s">
        <v>12590</v>
      </c>
      <c r="Y3252">
        <v>0</v>
      </c>
      <c r="Z3252">
        <v>0</v>
      </c>
    </row>
    <row r="3253" spans="1:26" x14ac:dyDescent="0.25">
      <c r="A3253">
        <v>992504</v>
      </c>
      <c r="B3253">
        <v>202501</v>
      </c>
      <c r="C3253">
        <v>2</v>
      </c>
      <c r="D3253" t="s">
        <v>12651</v>
      </c>
      <c r="E3253">
        <v>4</v>
      </c>
      <c r="F3253">
        <v>916</v>
      </c>
      <c r="G3253">
        <v>228</v>
      </c>
      <c r="H3253">
        <v>16</v>
      </c>
      <c r="I3253">
        <v>5</v>
      </c>
      <c r="J3253">
        <v>0</v>
      </c>
      <c r="K3253">
        <v>0</v>
      </c>
      <c r="L3253">
        <v>0</v>
      </c>
      <c r="M3253">
        <v>0</v>
      </c>
      <c r="N3253">
        <v>0</v>
      </c>
      <c r="O3253">
        <v>0</v>
      </c>
      <c r="P3253">
        <v>0</v>
      </c>
      <c r="Q3253">
        <v>0</v>
      </c>
      <c r="R3253">
        <v>0</v>
      </c>
      <c r="S3253">
        <v>0</v>
      </c>
      <c r="T3253">
        <v>71590</v>
      </c>
      <c r="U3253">
        <v>71602</v>
      </c>
      <c r="V3253">
        <v>71220</v>
      </c>
      <c r="W3253" t="s">
        <v>5222</v>
      </c>
      <c r="X3253" t="s">
        <v>12590</v>
      </c>
      <c r="Y3253">
        <v>0</v>
      </c>
      <c r="Z3253">
        <v>0</v>
      </c>
    </row>
    <row r="3254" spans="1:26" x14ac:dyDescent="0.25">
      <c r="A3254">
        <v>992540</v>
      </c>
      <c r="B3254">
        <v>202501</v>
      </c>
      <c r="C3254">
        <v>1</v>
      </c>
      <c r="D3254" t="s">
        <v>12651</v>
      </c>
      <c r="E3254">
        <v>4</v>
      </c>
      <c r="F3254">
        <v>916</v>
      </c>
      <c r="G3254">
        <v>230</v>
      </c>
      <c r="H3254">
        <v>32</v>
      </c>
      <c r="I3254">
        <v>11</v>
      </c>
      <c r="J3254">
        <v>0</v>
      </c>
      <c r="K3254">
        <v>0</v>
      </c>
      <c r="L3254">
        <v>0</v>
      </c>
      <c r="M3254">
        <v>0</v>
      </c>
      <c r="N3254">
        <v>0</v>
      </c>
      <c r="O3254">
        <v>0</v>
      </c>
      <c r="P3254">
        <v>0</v>
      </c>
      <c r="Q3254">
        <v>0</v>
      </c>
      <c r="R3254">
        <v>0</v>
      </c>
      <c r="S3254">
        <v>0</v>
      </c>
      <c r="T3254">
        <v>71030</v>
      </c>
      <c r="U3254">
        <v>71505</v>
      </c>
      <c r="V3254">
        <v>700076</v>
      </c>
      <c r="W3254" t="s">
        <v>12648</v>
      </c>
      <c r="X3254" t="s">
        <v>12595</v>
      </c>
      <c r="Y3254">
        <v>0</v>
      </c>
      <c r="Z3254">
        <v>0</v>
      </c>
    </row>
    <row r="3255" spans="1:26" x14ac:dyDescent="0.25">
      <c r="A3255">
        <v>992540</v>
      </c>
      <c r="B3255">
        <v>202501</v>
      </c>
      <c r="C3255">
        <v>2</v>
      </c>
      <c r="D3255" t="s">
        <v>12651</v>
      </c>
      <c r="E3255">
        <v>4</v>
      </c>
      <c r="F3255">
        <v>916</v>
      </c>
      <c r="G3255">
        <v>230</v>
      </c>
      <c r="H3255">
        <v>32</v>
      </c>
      <c r="I3255">
        <v>11</v>
      </c>
      <c r="J3255">
        <v>0</v>
      </c>
      <c r="K3255">
        <v>0</v>
      </c>
      <c r="L3255">
        <v>0</v>
      </c>
      <c r="M3255">
        <v>0</v>
      </c>
      <c r="N3255">
        <v>0</v>
      </c>
      <c r="O3255">
        <v>0</v>
      </c>
      <c r="P3255">
        <v>0</v>
      </c>
      <c r="Q3255">
        <v>0</v>
      </c>
      <c r="R3255">
        <v>0</v>
      </c>
      <c r="S3255">
        <v>0</v>
      </c>
      <c r="T3255">
        <v>71030</v>
      </c>
      <c r="U3255">
        <v>71505</v>
      </c>
      <c r="V3255">
        <v>700076</v>
      </c>
      <c r="W3255" t="s">
        <v>12648</v>
      </c>
      <c r="X3255" t="s">
        <v>12595</v>
      </c>
      <c r="Y3255">
        <v>0</v>
      </c>
      <c r="Z3255">
        <v>0</v>
      </c>
    </row>
    <row r="3256" spans="1:26" x14ac:dyDescent="0.25">
      <c r="A3256">
        <v>992562</v>
      </c>
      <c r="B3256">
        <v>202501</v>
      </c>
      <c r="C3256">
        <v>1</v>
      </c>
      <c r="D3256" t="s">
        <v>12651</v>
      </c>
      <c r="E3256">
        <v>4</v>
      </c>
      <c r="F3256">
        <v>916</v>
      </c>
      <c r="G3256">
        <v>228</v>
      </c>
      <c r="H3256">
        <v>30</v>
      </c>
      <c r="I3256">
        <v>9</v>
      </c>
      <c r="J3256">
        <v>0</v>
      </c>
      <c r="K3256">
        <v>0</v>
      </c>
      <c r="L3256">
        <v>0</v>
      </c>
      <c r="M3256">
        <v>0</v>
      </c>
      <c r="N3256">
        <v>0</v>
      </c>
      <c r="O3256">
        <v>0</v>
      </c>
      <c r="P3256">
        <v>0</v>
      </c>
      <c r="Q3256">
        <v>0</v>
      </c>
      <c r="R3256">
        <v>0</v>
      </c>
      <c r="S3256">
        <v>0</v>
      </c>
      <c r="T3256">
        <v>71590</v>
      </c>
      <c r="U3256">
        <v>71595</v>
      </c>
      <c r="V3256">
        <v>71088</v>
      </c>
      <c r="W3256" t="s">
        <v>12693</v>
      </c>
      <c r="X3256" t="s">
        <v>12590</v>
      </c>
      <c r="Y3256">
        <v>0</v>
      </c>
      <c r="Z3256">
        <v>0</v>
      </c>
    </row>
    <row r="3257" spans="1:26" x14ac:dyDescent="0.25">
      <c r="A3257">
        <v>992562</v>
      </c>
      <c r="B3257">
        <v>202501</v>
      </c>
      <c r="C3257">
        <v>2</v>
      </c>
      <c r="D3257" t="s">
        <v>12651</v>
      </c>
      <c r="E3257">
        <v>4</v>
      </c>
      <c r="F3257">
        <v>916</v>
      </c>
      <c r="G3257">
        <v>228</v>
      </c>
      <c r="H3257">
        <v>30</v>
      </c>
      <c r="I3257">
        <v>9</v>
      </c>
      <c r="J3257">
        <v>0</v>
      </c>
      <c r="K3257">
        <v>0</v>
      </c>
      <c r="L3257">
        <v>0</v>
      </c>
      <c r="M3257">
        <v>0</v>
      </c>
      <c r="N3257">
        <v>0</v>
      </c>
      <c r="O3257">
        <v>0</v>
      </c>
      <c r="P3257">
        <v>0</v>
      </c>
      <c r="Q3257">
        <v>0</v>
      </c>
      <c r="R3257">
        <v>0</v>
      </c>
      <c r="S3257">
        <v>0</v>
      </c>
      <c r="T3257">
        <v>71590</v>
      </c>
      <c r="U3257">
        <v>71595</v>
      </c>
      <c r="V3257">
        <v>71088</v>
      </c>
      <c r="W3257" t="s">
        <v>12693</v>
      </c>
      <c r="X3257" t="s">
        <v>12590</v>
      </c>
      <c r="Y3257">
        <v>0</v>
      </c>
      <c r="Z3257">
        <v>0</v>
      </c>
    </row>
    <row r="3258" spans="1:26" x14ac:dyDescent="0.25">
      <c r="A3258">
        <v>992610</v>
      </c>
      <c r="B3258">
        <v>202501</v>
      </c>
      <c r="C3258">
        <v>1</v>
      </c>
      <c r="D3258" t="s">
        <v>12651</v>
      </c>
      <c r="E3258">
        <v>4</v>
      </c>
      <c r="F3258">
        <v>916</v>
      </c>
      <c r="G3258">
        <v>200</v>
      </c>
      <c r="H3258">
        <v>25</v>
      </c>
      <c r="I3258">
        <v>10</v>
      </c>
      <c r="J3258">
        <v>0</v>
      </c>
      <c r="K3258">
        <v>0</v>
      </c>
      <c r="L3258">
        <v>0</v>
      </c>
      <c r="M3258">
        <v>0</v>
      </c>
      <c r="N3258">
        <v>0</v>
      </c>
      <c r="O3258">
        <v>0</v>
      </c>
      <c r="P3258">
        <v>0</v>
      </c>
      <c r="Q3258">
        <v>0</v>
      </c>
      <c r="R3258">
        <v>0</v>
      </c>
      <c r="S3258">
        <v>0</v>
      </c>
      <c r="T3258">
        <v>900582</v>
      </c>
      <c r="U3258">
        <v>71270</v>
      </c>
      <c r="V3258">
        <v>70813</v>
      </c>
      <c r="W3258" t="s">
        <v>12611</v>
      </c>
      <c r="X3258" t="s">
        <v>13887</v>
      </c>
      <c r="Y3258">
        <v>0</v>
      </c>
      <c r="Z3258">
        <v>0</v>
      </c>
    </row>
    <row r="3259" spans="1:26" x14ac:dyDescent="0.25">
      <c r="A3259">
        <v>992610</v>
      </c>
      <c r="B3259">
        <v>202501</v>
      </c>
      <c r="C3259">
        <v>2</v>
      </c>
      <c r="D3259" t="s">
        <v>12651</v>
      </c>
      <c r="E3259">
        <v>4</v>
      </c>
      <c r="F3259">
        <v>916</v>
      </c>
      <c r="G3259">
        <v>200</v>
      </c>
      <c r="H3259">
        <v>25</v>
      </c>
      <c r="I3259">
        <v>10</v>
      </c>
      <c r="J3259">
        <v>0</v>
      </c>
      <c r="K3259">
        <v>0</v>
      </c>
      <c r="L3259">
        <v>0</v>
      </c>
      <c r="M3259">
        <v>0</v>
      </c>
      <c r="N3259">
        <v>0</v>
      </c>
      <c r="O3259">
        <v>0</v>
      </c>
      <c r="P3259">
        <v>0</v>
      </c>
      <c r="Q3259">
        <v>0</v>
      </c>
      <c r="R3259">
        <v>0</v>
      </c>
      <c r="S3259">
        <v>0</v>
      </c>
      <c r="T3259">
        <v>900582</v>
      </c>
      <c r="U3259">
        <v>71270</v>
      </c>
      <c r="V3259">
        <v>70813</v>
      </c>
      <c r="W3259" t="s">
        <v>12611</v>
      </c>
      <c r="X3259" t="s">
        <v>13887</v>
      </c>
      <c r="Y3259">
        <v>0</v>
      </c>
      <c r="Z3259">
        <v>0</v>
      </c>
    </row>
    <row r="3260" spans="1:26" x14ac:dyDescent="0.25">
      <c r="A3260">
        <v>992618</v>
      </c>
      <c r="B3260">
        <v>202501</v>
      </c>
      <c r="C3260">
        <v>1</v>
      </c>
      <c r="D3260" t="s">
        <v>12651</v>
      </c>
      <c r="E3260">
        <v>4</v>
      </c>
      <c r="F3260">
        <v>916</v>
      </c>
      <c r="G3260">
        <v>200</v>
      </c>
      <c r="H3260">
        <v>26</v>
      </c>
      <c r="I3260">
        <v>8</v>
      </c>
      <c r="J3260">
        <v>0</v>
      </c>
      <c r="K3260">
        <v>0</v>
      </c>
      <c r="L3260">
        <v>0</v>
      </c>
      <c r="M3260">
        <v>0</v>
      </c>
      <c r="N3260">
        <v>0</v>
      </c>
      <c r="O3260">
        <v>0</v>
      </c>
      <c r="P3260">
        <v>0</v>
      </c>
      <c r="Q3260">
        <v>0</v>
      </c>
      <c r="R3260">
        <v>0</v>
      </c>
      <c r="S3260">
        <v>0</v>
      </c>
      <c r="T3260">
        <v>900582</v>
      </c>
      <c r="U3260">
        <v>71139</v>
      </c>
      <c r="V3260">
        <v>71140</v>
      </c>
      <c r="W3260" t="s">
        <v>12594</v>
      </c>
      <c r="X3260" t="s">
        <v>13887</v>
      </c>
      <c r="Y3260">
        <v>0</v>
      </c>
      <c r="Z3260">
        <v>0</v>
      </c>
    </row>
    <row r="3261" spans="1:26" x14ac:dyDescent="0.25">
      <c r="A3261">
        <v>992618</v>
      </c>
      <c r="B3261">
        <v>202501</v>
      </c>
      <c r="C3261">
        <v>2</v>
      </c>
      <c r="D3261" t="s">
        <v>12651</v>
      </c>
      <c r="E3261">
        <v>4</v>
      </c>
      <c r="F3261">
        <v>916</v>
      </c>
      <c r="G3261">
        <v>200</v>
      </c>
      <c r="H3261">
        <v>26</v>
      </c>
      <c r="I3261">
        <v>8</v>
      </c>
      <c r="J3261">
        <v>0</v>
      </c>
      <c r="K3261">
        <v>0</v>
      </c>
      <c r="L3261">
        <v>0</v>
      </c>
      <c r="M3261">
        <v>0</v>
      </c>
      <c r="N3261">
        <v>0</v>
      </c>
      <c r="O3261">
        <v>0</v>
      </c>
      <c r="P3261">
        <v>0</v>
      </c>
      <c r="Q3261">
        <v>0</v>
      </c>
      <c r="R3261">
        <v>0</v>
      </c>
      <c r="S3261">
        <v>0</v>
      </c>
      <c r="T3261">
        <v>900582</v>
      </c>
      <c r="U3261">
        <v>71139</v>
      </c>
      <c r="V3261">
        <v>71140</v>
      </c>
      <c r="W3261" t="s">
        <v>12594</v>
      </c>
      <c r="X3261" t="s">
        <v>13887</v>
      </c>
      <c r="Y3261">
        <v>0</v>
      </c>
      <c r="Z3261">
        <v>0</v>
      </c>
    </row>
    <row r="3262" spans="1:26" x14ac:dyDescent="0.25">
      <c r="A3262">
        <v>992628</v>
      </c>
      <c r="B3262">
        <v>202501</v>
      </c>
      <c r="C3262">
        <v>1</v>
      </c>
      <c r="D3262" t="s">
        <v>12651</v>
      </c>
      <c r="E3262">
        <v>4</v>
      </c>
      <c r="F3262">
        <v>916</v>
      </c>
      <c r="G3262">
        <v>200</v>
      </c>
      <c r="H3262">
        <v>26</v>
      </c>
      <c r="I3262">
        <v>10</v>
      </c>
      <c r="J3262">
        <v>0</v>
      </c>
      <c r="K3262">
        <v>0</v>
      </c>
      <c r="L3262">
        <v>0</v>
      </c>
      <c r="M3262">
        <v>0</v>
      </c>
      <c r="N3262">
        <v>0</v>
      </c>
      <c r="O3262">
        <v>0</v>
      </c>
      <c r="P3262">
        <v>0</v>
      </c>
      <c r="Q3262">
        <v>0</v>
      </c>
      <c r="R3262">
        <v>0</v>
      </c>
      <c r="S3262">
        <v>0</v>
      </c>
      <c r="T3262">
        <v>900582</v>
      </c>
      <c r="U3262">
        <v>71139</v>
      </c>
      <c r="V3262">
        <v>700298</v>
      </c>
      <c r="W3262" t="s">
        <v>12594</v>
      </c>
      <c r="X3262" t="s">
        <v>13887</v>
      </c>
      <c r="Y3262">
        <v>0</v>
      </c>
      <c r="Z3262">
        <v>0</v>
      </c>
    </row>
    <row r="3263" spans="1:26" x14ac:dyDescent="0.25">
      <c r="A3263">
        <v>992628</v>
      </c>
      <c r="B3263">
        <v>202501</v>
      </c>
      <c r="C3263">
        <v>2</v>
      </c>
      <c r="D3263" t="s">
        <v>12651</v>
      </c>
      <c r="E3263">
        <v>4</v>
      </c>
      <c r="F3263">
        <v>916</v>
      </c>
      <c r="G3263">
        <v>200</v>
      </c>
      <c r="H3263">
        <v>26</v>
      </c>
      <c r="I3263">
        <v>10</v>
      </c>
      <c r="J3263">
        <v>0</v>
      </c>
      <c r="K3263">
        <v>0</v>
      </c>
      <c r="L3263">
        <v>0</v>
      </c>
      <c r="M3263">
        <v>0</v>
      </c>
      <c r="N3263">
        <v>0</v>
      </c>
      <c r="O3263">
        <v>0</v>
      </c>
      <c r="P3263">
        <v>0</v>
      </c>
      <c r="Q3263">
        <v>0</v>
      </c>
      <c r="R3263">
        <v>0</v>
      </c>
      <c r="S3263">
        <v>0</v>
      </c>
      <c r="T3263">
        <v>900582</v>
      </c>
      <c r="U3263">
        <v>71139</v>
      </c>
      <c r="V3263">
        <v>700298</v>
      </c>
      <c r="W3263" t="s">
        <v>12594</v>
      </c>
      <c r="X3263" t="s">
        <v>13887</v>
      </c>
      <c r="Y3263">
        <v>0</v>
      </c>
      <c r="Z3263">
        <v>0</v>
      </c>
    </row>
    <row r="3264" spans="1:26" x14ac:dyDescent="0.25">
      <c r="A3264">
        <v>992631</v>
      </c>
      <c r="B3264">
        <v>202501</v>
      </c>
      <c r="C3264">
        <v>1</v>
      </c>
      <c r="D3264" t="s">
        <v>12651</v>
      </c>
      <c r="E3264">
        <v>4</v>
      </c>
      <c r="F3264">
        <v>916</v>
      </c>
      <c r="G3264">
        <v>200</v>
      </c>
      <c r="H3264">
        <v>26</v>
      </c>
      <c r="I3264">
        <v>10</v>
      </c>
      <c r="J3264">
        <v>0</v>
      </c>
      <c r="K3264">
        <v>0</v>
      </c>
      <c r="L3264">
        <v>0</v>
      </c>
      <c r="M3264">
        <v>0</v>
      </c>
      <c r="N3264">
        <v>0</v>
      </c>
      <c r="O3264">
        <v>0</v>
      </c>
      <c r="P3264">
        <v>0</v>
      </c>
      <c r="Q3264">
        <v>0</v>
      </c>
      <c r="R3264">
        <v>0</v>
      </c>
      <c r="S3264">
        <v>0</v>
      </c>
      <c r="T3264">
        <v>900582</v>
      </c>
      <c r="U3264">
        <v>71139</v>
      </c>
      <c r="V3264">
        <v>700298</v>
      </c>
      <c r="W3264" t="s">
        <v>12594</v>
      </c>
      <c r="X3264" t="s">
        <v>13887</v>
      </c>
      <c r="Y3264">
        <v>0</v>
      </c>
      <c r="Z3264">
        <v>0</v>
      </c>
    </row>
    <row r="3265" spans="1:26" x14ac:dyDescent="0.25">
      <c r="A3265">
        <v>992631</v>
      </c>
      <c r="B3265">
        <v>202501</v>
      </c>
      <c r="C3265">
        <v>2</v>
      </c>
      <c r="D3265" t="s">
        <v>12651</v>
      </c>
      <c r="E3265">
        <v>4</v>
      </c>
      <c r="F3265">
        <v>916</v>
      </c>
      <c r="G3265">
        <v>200</v>
      </c>
      <c r="H3265">
        <v>26</v>
      </c>
      <c r="I3265">
        <v>10</v>
      </c>
      <c r="J3265">
        <v>0</v>
      </c>
      <c r="K3265">
        <v>0</v>
      </c>
      <c r="L3265">
        <v>0</v>
      </c>
      <c r="M3265">
        <v>0</v>
      </c>
      <c r="N3265">
        <v>0</v>
      </c>
      <c r="O3265">
        <v>0</v>
      </c>
      <c r="P3265">
        <v>0</v>
      </c>
      <c r="Q3265">
        <v>0</v>
      </c>
      <c r="R3265">
        <v>0</v>
      </c>
      <c r="S3265">
        <v>0</v>
      </c>
      <c r="T3265">
        <v>900582</v>
      </c>
      <c r="U3265">
        <v>71139</v>
      </c>
      <c r="V3265">
        <v>700298</v>
      </c>
      <c r="W3265" t="s">
        <v>12594</v>
      </c>
      <c r="X3265" t="s">
        <v>13887</v>
      </c>
      <c r="Y3265">
        <v>0</v>
      </c>
      <c r="Z3265">
        <v>0</v>
      </c>
    </row>
    <row r="3266" spans="1:26" x14ac:dyDescent="0.25">
      <c r="A3266">
        <v>992632</v>
      </c>
      <c r="B3266">
        <v>202501</v>
      </c>
      <c r="C3266">
        <v>1</v>
      </c>
      <c r="D3266" t="s">
        <v>12651</v>
      </c>
      <c r="E3266">
        <v>4</v>
      </c>
      <c r="F3266">
        <v>916</v>
      </c>
      <c r="G3266">
        <v>200</v>
      </c>
      <c r="H3266">
        <v>26</v>
      </c>
      <c r="I3266">
        <v>10</v>
      </c>
      <c r="J3266">
        <v>0</v>
      </c>
      <c r="K3266">
        <v>0</v>
      </c>
      <c r="L3266">
        <v>0</v>
      </c>
      <c r="M3266">
        <v>0</v>
      </c>
      <c r="N3266">
        <v>0</v>
      </c>
      <c r="O3266">
        <v>0</v>
      </c>
      <c r="P3266">
        <v>0</v>
      </c>
      <c r="Q3266">
        <v>0</v>
      </c>
      <c r="R3266">
        <v>0</v>
      </c>
      <c r="S3266">
        <v>0</v>
      </c>
      <c r="T3266">
        <v>900582</v>
      </c>
      <c r="U3266">
        <v>71139</v>
      </c>
      <c r="V3266">
        <v>700298</v>
      </c>
      <c r="W3266" t="s">
        <v>12594</v>
      </c>
      <c r="X3266" t="s">
        <v>13887</v>
      </c>
      <c r="Y3266">
        <v>0</v>
      </c>
      <c r="Z3266">
        <v>0</v>
      </c>
    </row>
    <row r="3267" spans="1:26" x14ac:dyDescent="0.25">
      <c r="A3267">
        <v>992632</v>
      </c>
      <c r="B3267">
        <v>202501</v>
      </c>
      <c r="C3267">
        <v>2</v>
      </c>
      <c r="D3267" t="s">
        <v>12651</v>
      </c>
      <c r="E3267">
        <v>4</v>
      </c>
      <c r="F3267">
        <v>916</v>
      </c>
      <c r="G3267">
        <v>200</v>
      </c>
      <c r="H3267">
        <v>26</v>
      </c>
      <c r="I3267">
        <v>10</v>
      </c>
      <c r="J3267">
        <v>0</v>
      </c>
      <c r="K3267">
        <v>0</v>
      </c>
      <c r="L3267">
        <v>0</v>
      </c>
      <c r="M3267">
        <v>0</v>
      </c>
      <c r="N3267">
        <v>0</v>
      </c>
      <c r="O3267">
        <v>0</v>
      </c>
      <c r="P3267">
        <v>0</v>
      </c>
      <c r="Q3267">
        <v>0</v>
      </c>
      <c r="R3267">
        <v>0</v>
      </c>
      <c r="S3267">
        <v>0</v>
      </c>
      <c r="T3267">
        <v>900582</v>
      </c>
      <c r="U3267">
        <v>71139</v>
      </c>
      <c r="V3267">
        <v>700298</v>
      </c>
      <c r="W3267" t="s">
        <v>12594</v>
      </c>
      <c r="X3267" t="s">
        <v>13887</v>
      </c>
      <c r="Y3267">
        <v>0</v>
      </c>
      <c r="Z3267">
        <v>0</v>
      </c>
    </row>
    <row r="3268" spans="1:26" x14ac:dyDescent="0.25">
      <c r="A3268">
        <v>992636</v>
      </c>
      <c r="B3268">
        <v>202501</v>
      </c>
      <c r="C3268">
        <v>1</v>
      </c>
      <c r="D3268" t="s">
        <v>12651</v>
      </c>
      <c r="E3268">
        <v>4</v>
      </c>
      <c r="F3268">
        <v>916</v>
      </c>
      <c r="G3268">
        <v>200</v>
      </c>
      <c r="H3268">
        <v>25</v>
      </c>
      <c r="I3268">
        <v>10</v>
      </c>
      <c r="J3268">
        <v>0</v>
      </c>
      <c r="K3268">
        <v>0</v>
      </c>
      <c r="L3268">
        <v>0</v>
      </c>
      <c r="M3268">
        <v>0</v>
      </c>
      <c r="N3268">
        <v>0</v>
      </c>
      <c r="O3268">
        <v>0</v>
      </c>
      <c r="P3268">
        <v>0</v>
      </c>
      <c r="Q3268">
        <v>0</v>
      </c>
      <c r="R3268">
        <v>0</v>
      </c>
      <c r="S3268">
        <v>0</v>
      </c>
      <c r="T3268">
        <v>900582</v>
      </c>
      <c r="U3268">
        <v>71270</v>
      </c>
      <c r="V3268">
        <v>70813</v>
      </c>
      <c r="W3268" t="s">
        <v>12611</v>
      </c>
      <c r="X3268" t="s">
        <v>13887</v>
      </c>
      <c r="Y3268">
        <v>0</v>
      </c>
      <c r="Z3268">
        <v>0</v>
      </c>
    </row>
    <row r="3269" spans="1:26" x14ac:dyDescent="0.25">
      <c r="A3269">
        <v>992636</v>
      </c>
      <c r="B3269">
        <v>202501</v>
      </c>
      <c r="C3269">
        <v>2</v>
      </c>
      <c r="D3269" t="s">
        <v>12651</v>
      </c>
      <c r="E3269">
        <v>4</v>
      </c>
      <c r="F3269">
        <v>916</v>
      </c>
      <c r="G3269">
        <v>200</v>
      </c>
      <c r="H3269">
        <v>25</v>
      </c>
      <c r="I3269">
        <v>10</v>
      </c>
      <c r="J3269">
        <v>0</v>
      </c>
      <c r="K3269">
        <v>0</v>
      </c>
      <c r="L3269">
        <v>0</v>
      </c>
      <c r="M3269">
        <v>0</v>
      </c>
      <c r="N3269">
        <v>0</v>
      </c>
      <c r="O3269">
        <v>0</v>
      </c>
      <c r="P3269">
        <v>0</v>
      </c>
      <c r="Q3269">
        <v>0</v>
      </c>
      <c r="R3269">
        <v>0</v>
      </c>
      <c r="S3269">
        <v>0</v>
      </c>
      <c r="T3269">
        <v>900582</v>
      </c>
      <c r="U3269">
        <v>71270</v>
      </c>
      <c r="V3269">
        <v>70813</v>
      </c>
      <c r="W3269" t="s">
        <v>12611</v>
      </c>
      <c r="X3269" t="s">
        <v>13887</v>
      </c>
      <c r="Y3269">
        <v>0</v>
      </c>
      <c r="Z3269">
        <v>0</v>
      </c>
    </row>
    <row r="3270" spans="1:26" x14ac:dyDescent="0.25">
      <c r="A3270">
        <v>992640</v>
      </c>
      <c r="B3270">
        <v>202501</v>
      </c>
      <c r="C3270">
        <v>1</v>
      </c>
      <c r="D3270" t="s">
        <v>12651</v>
      </c>
      <c r="E3270">
        <v>4</v>
      </c>
      <c r="F3270">
        <v>916</v>
      </c>
      <c r="G3270">
        <v>200</v>
      </c>
      <c r="H3270">
        <v>25</v>
      </c>
      <c r="I3270">
        <v>9</v>
      </c>
      <c r="J3270">
        <v>0</v>
      </c>
      <c r="K3270">
        <v>0</v>
      </c>
      <c r="L3270">
        <v>0</v>
      </c>
      <c r="M3270">
        <v>0</v>
      </c>
      <c r="N3270">
        <v>0</v>
      </c>
      <c r="O3270">
        <v>0</v>
      </c>
      <c r="P3270">
        <v>0</v>
      </c>
      <c r="Q3270">
        <v>0</v>
      </c>
      <c r="R3270">
        <v>0</v>
      </c>
      <c r="S3270">
        <v>0</v>
      </c>
      <c r="T3270">
        <v>900582</v>
      </c>
      <c r="U3270">
        <v>71270</v>
      </c>
      <c r="V3270">
        <v>71155</v>
      </c>
      <c r="W3270" t="s">
        <v>12611</v>
      </c>
      <c r="X3270" t="s">
        <v>13887</v>
      </c>
      <c r="Y3270">
        <v>0</v>
      </c>
      <c r="Z3270">
        <v>0</v>
      </c>
    </row>
    <row r="3271" spans="1:26" x14ac:dyDescent="0.25">
      <c r="A3271">
        <v>992640</v>
      </c>
      <c r="B3271">
        <v>202501</v>
      </c>
      <c r="C3271">
        <v>2</v>
      </c>
      <c r="D3271" t="s">
        <v>12651</v>
      </c>
      <c r="E3271">
        <v>4</v>
      </c>
      <c r="F3271">
        <v>916</v>
      </c>
      <c r="G3271">
        <v>200</v>
      </c>
      <c r="H3271">
        <v>25</v>
      </c>
      <c r="I3271">
        <v>9</v>
      </c>
      <c r="J3271">
        <v>0</v>
      </c>
      <c r="K3271">
        <v>0</v>
      </c>
      <c r="L3271">
        <v>0</v>
      </c>
      <c r="M3271">
        <v>0</v>
      </c>
      <c r="N3271">
        <v>0</v>
      </c>
      <c r="O3271">
        <v>0</v>
      </c>
      <c r="P3271">
        <v>0</v>
      </c>
      <c r="Q3271">
        <v>0</v>
      </c>
      <c r="R3271">
        <v>0</v>
      </c>
      <c r="S3271">
        <v>0</v>
      </c>
      <c r="T3271">
        <v>900582</v>
      </c>
      <c r="U3271">
        <v>71270</v>
      </c>
      <c r="V3271">
        <v>71155</v>
      </c>
      <c r="W3271" t="s">
        <v>12611</v>
      </c>
      <c r="X3271" t="s">
        <v>13887</v>
      </c>
      <c r="Y3271">
        <v>0</v>
      </c>
      <c r="Z3271">
        <v>0</v>
      </c>
    </row>
    <row r="3272" spans="1:26" x14ac:dyDescent="0.25">
      <c r="A3272">
        <v>992708</v>
      </c>
      <c r="B3272">
        <v>202501</v>
      </c>
      <c r="C3272">
        <v>1</v>
      </c>
      <c r="D3272" t="s">
        <v>12651</v>
      </c>
      <c r="E3272">
        <v>4</v>
      </c>
      <c r="F3272">
        <v>916</v>
      </c>
      <c r="G3272">
        <v>230</v>
      </c>
      <c r="H3272">
        <v>42</v>
      </c>
      <c r="I3272">
        <v>9</v>
      </c>
      <c r="J3272">
        <v>0</v>
      </c>
      <c r="K3272">
        <v>0</v>
      </c>
      <c r="L3272">
        <v>0</v>
      </c>
      <c r="M3272">
        <v>0</v>
      </c>
      <c r="N3272">
        <v>0</v>
      </c>
      <c r="O3272">
        <v>0</v>
      </c>
      <c r="P3272">
        <v>0</v>
      </c>
      <c r="Q3272">
        <v>0</v>
      </c>
      <c r="R3272">
        <v>0</v>
      </c>
      <c r="S3272">
        <v>0</v>
      </c>
      <c r="T3272">
        <v>71030</v>
      </c>
      <c r="U3272">
        <v>71031</v>
      </c>
      <c r="V3272">
        <v>71015</v>
      </c>
      <c r="W3272" t="s">
        <v>12596</v>
      </c>
      <c r="X3272" t="s">
        <v>12595</v>
      </c>
      <c r="Y3272">
        <v>0</v>
      </c>
      <c r="Z3272">
        <v>0</v>
      </c>
    </row>
    <row r="3273" spans="1:26" x14ac:dyDescent="0.25">
      <c r="A3273">
        <v>992708</v>
      </c>
      <c r="B3273">
        <v>202501</v>
      </c>
      <c r="C3273">
        <v>2</v>
      </c>
      <c r="D3273" t="s">
        <v>12651</v>
      </c>
      <c r="E3273">
        <v>4</v>
      </c>
      <c r="F3273">
        <v>916</v>
      </c>
      <c r="G3273">
        <v>230</v>
      </c>
      <c r="H3273">
        <v>42</v>
      </c>
      <c r="I3273">
        <v>9</v>
      </c>
      <c r="J3273">
        <v>0</v>
      </c>
      <c r="K3273">
        <v>0</v>
      </c>
      <c r="L3273">
        <v>0</v>
      </c>
      <c r="M3273">
        <v>0</v>
      </c>
      <c r="N3273">
        <v>0</v>
      </c>
      <c r="O3273">
        <v>0</v>
      </c>
      <c r="P3273">
        <v>0</v>
      </c>
      <c r="Q3273">
        <v>0</v>
      </c>
      <c r="R3273">
        <v>0</v>
      </c>
      <c r="S3273">
        <v>0</v>
      </c>
      <c r="T3273">
        <v>71030</v>
      </c>
      <c r="U3273">
        <v>71031</v>
      </c>
      <c r="V3273">
        <v>71015</v>
      </c>
      <c r="W3273" t="s">
        <v>12596</v>
      </c>
      <c r="X3273" t="s">
        <v>12595</v>
      </c>
      <c r="Y3273">
        <v>0</v>
      </c>
      <c r="Z3273">
        <v>0</v>
      </c>
    </row>
    <row r="3274" spans="1:26" x14ac:dyDescent="0.25">
      <c r="A3274">
        <v>992749</v>
      </c>
      <c r="B3274">
        <v>202501</v>
      </c>
      <c r="C3274">
        <v>1</v>
      </c>
      <c r="D3274" t="s">
        <v>12651</v>
      </c>
      <c r="E3274">
        <v>4</v>
      </c>
      <c r="F3274">
        <v>916</v>
      </c>
      <c r="G3274">
        <v>230</v>
      </c>
      <c r="H3274">
        <v>26</v>
      </c>
      <c r="I3274">
        <v>13</v>
      </c>
      <c r="J3274">
        <v>0</v>
      </c>
      <c r="K3274">
        <v>0</v>
      </c>
      <c r="L3274">
        <v>0</v>
      </c>
      <c r="M3274">
        <v>0</v>
      </c>
      <c r="N3274">
        <v>0</v>
      </c>
      <c r="O3274">
        <v>0</v>
      </c>
      <c r="P3274">
        <v>0</v>
      </c>
      <c r="Q3274">
        <v>0</v>
      </c>
      <c r="R3274">
        <v>0</v>
      </c>
      <c r="S3274">
        <v>0</v>
      </c>
      <c r="T3274">
        <v>71030</v>
      </c>
      <c r="U3274">
        <v>71054</v>
      </c>
      <c r="V3274">
        <v>700079</v>
      </c>
      <c r="W3274" t="s">
        <v>12599</v>
      </c>
      <c r="X3274" t="s">
        <v>12595</v>
      </c>
      <c r="Y3274">
        <v>0</v>
      </c>
      <c r="Z3274">
        <v>0</v>
      </c>
    </row>
    <row r="3275" spans="1:26" x14ac:dyDescent="0.25">
      <c r="A3275">
        <v>992749</v>
      </c>
      <c r="B3275">
        <v>202501</v>
      </c>
      <c r="C3275">
        <v>2</v>
      </c>
      <c r="D3275" t="s">
        <v>12651</v>
      </c>
      <c r="E3275">
        <v>4</v>
      </c>
      <c r="F3275">
        <v>916</v>
      </c>
      <c r="G3275">
        <v>230</v>
      </c>
      <c r="H3275">
        <v>26</v>
      </c>
      <c r="I3275">
        <v>13</v>
      </c>
      <c r="J3275">
        <v>0</v>
      </c>
      <c r="K3275">
        <v>0</v>
      </c>
      <c r="L3275">
        <v>0</v>
      </c>
      <c r="M3275">
        <v>0</v>
      </c>
      <c r="N3275">
        <v>0</v>
      </c>
      <c r="O3275">
        <v>0</v>
      </c>
      <c r="P3275">
        <v>0</v>
      </c>
      <c r="Q3275">
        <v>0</v>
      </c>
      <c r="R3275">
        <v>0</v>
      </c>
      <c r="S3275">
        <v>0</v>
      </c>
      <c r="T3275">
        <v>71030</v>
      </c>
      <c r="U3275">
        <v>71054</v>
      </c>
      <c r="V3275">
        <v>700079</v>
      </c>
      <c r="W3275" t="s">
        <v>12599</v>
      </c>
      <c r="X3275" t="s">
        <v>12595</v>
      </c>
      <c r="Y3275">
        <v>0</v>
      </c>
      <c r="Z3275">
        <v>0</v>
      </c>
    </row>
    <row r="3276" spans="1:26" x14ac:dyDescent="0.25">
      <c r="A3276">
        <v>992758</v>
      </c>
      <c r="B3276">
        <v>202501</v>
      </c>
      <c r="C3276">
        <v>1</v>
      </c>
      <c r="D3276" t="s">
        <v>12651</v>
      </c>
      <c r="E3276">
        <v>4</v>
      </c>
      <c r="F3276">
        <v>916</v>
      </c>
      <c r="G3276">
        <v>230</v>
      </c>
      <c r="H3276">
        <v>24</v>
      </c>
      <c r="I3276">
        <v>4</v>
      </c>
      <c r="J3276">
        <v>0</v>
      </c>
      <c r="K3276">
        <v>0</v>
      </c>
      <c r="L3276">
        <v>0</v>
      </c>
      <c r="M3276">
        <v>0</v>
      </c>
      <c r="N3276">
        <v>0</v>
      </c>
      <c r="O3276">
        <v>0</v>
      </c>
      <c r="P3276">
        <v>0</v>
      </c>
      <c r="Q3276">
        <v>0</v>
      </c>
      <c r="R3276">
        <v>0</v>
      </c>
      <c r="S3276">
        <v>0</v>
      </c>
      <c r="T3276">
        <v>71030</v>
      </c>
      <c r="U3276">
        <v>71662</v>
      </c>
      <c r="V3276">
        <v>71043</v>
      </c>
      <c r="W3276" t="s">
        <v>12672</v>
      </c>
      <c r="X3276" t="s">
        <v>12595</v>
      </c>
      <c r="Y3276">
        <v>0</v>
      </c>
      <c r="Z3276">
        <v>0</v>
      </c>
    </row>
    <row r="3277" spans="1:26" x14ac:dyDescent="0.25">
      <c r="A3277">
        <v>992758</v>
      </c>
      <c r="B3277">
        <v>202501</v>
      </c>
      <c r="C3277">
        <v>2</v>
      </c>
      <c r="D3277" t="s">
        <v>12651</v>
      </c>
      <c r="E3277">
        <v>4</v>
      </c>
      <c r="F3277">
        <v>916</v>
      </c>
      <c r="G3277">
        <v>230</v>
      </c>
      <c r="H3277">
        <v>24</v>
      </c>
      <c r="I3277">
        <v>4</v>
      </c>
      <c r="J3277">
        <v>0</v>
      </c>
      <c r="K3277">
        <v>0</v>
      </c>
      <c r="L3277">
        <v>0</v>
      </c>
      <c r="M3277">
        <v>0</v>
      </c>
      <c r="N3277">
        <v>0</v>
      </c>
      <c r="O3277">
        <v>0</v>
      </c>
      <c r="P3277">
        <v>0</v>
      </c>
      <c r="Q3277">
        <v>0</v>
      </c>
      <c r="R3277">
        <v>0</v>
      </c>
      <c r="S3277">
        <v>0</v>
      </c>
      <c r="T3277">
        <v>71030</v>
      </c>
      <c r="U3277">
        <v>71662</v>
      </c>
      <c r="V3277">
        <v>71043</v>
      </c>
      <c r="W3277" t="s">
        <v>12672</v>
      </c>
      <c r="X3277" t="s">
        <v>12595</v>
      </c>
      <c r="Y3277">
        <v>0</v>
      </c>
      <c r="Z3277">
        <v>0</v>
      </c>
    </row>
    <row r="3278" spans="1:26" x14ac:dyDescent="0.25">
      <c r="A3278">
        <v>992771</v>
      </c>
      <c r="B3278">
        <v>202501</v>
      </c>
      <c r="C3278">
        <v>1</v>
      </c>
      <c r="D3278" t="s">
        <v>12651</v>
      </c>
      <c r="E3278">
        <v>4</v>
      </c>
      <c r="F3278">
        <v>916</v>
      </c>
      <c r="G3278">
        <v>230</v>
      </c>
      <c r="H3278">
        <v>36</v>
      </c>
      <c r="I3278">
        <v>11</v>
      </c>
      <c r="J3278">
        <v>0</v>
      </c>
      <c r="K3278">
        <v>0</v>
      </c>
      <c r="L3278">
        <v>0</v>
      </c>
      <c r="M3278">
        <v>0</v>
      </c>
      <c r="N3278">
        <v>0</v>
      </c>
      <c r="O3278">
        <v>0</v>
      </c>
      <c r="P3278">
        <v>0</v>
      </c>
      <c r="Q3278">
        <v>0</v>
      </c>
      <c r="R3278">
        <v>0</v>
      </c>
      <c r="S3278">
        <v>0</v>
      </c>
      <c r="T3278">
        <v>71030</v>
      </c>
      <c r="U3278">
        <v>71024</v>
      </c>
      <c r="V3278">
        <v>71491</v>
      </c>
      <c r="W3278" t="s">
        <v>12597</v>
      </c>
      <c r="X3278" t="s">
        <v>12595</v>
      </c>
      <c r="Y3278">
        <v>0</v>
      </c>
      <c r="Z3278">
        <v>0</v>
      </c>
    </row>
    <row r="3279" spans="1:26" x14ac:dyDescent="0.25">
      <c r="A3279">
        <v>992771</v>
      </c>
      <c r="B3279">
        <v>202501</v>
      </c>
      <c r="C3279">
        <v>2</v>
      </c>
      <c r="D3279" t="s">
        <v>12651</v>
      </c>
      <c r="E3279">
        <v>4</v>
      </c>
      <c r="F3279">
        <v>916</v>
      </c>
      <c r="G3279">
        <v>230</v>
      </c>
      <c r="H3279">
        <v>36</v>
      </c>
      <c r="I3279">
        <v>11</v>
      </c>
      <c r="J3279">
        <v>0</v>
      </c>
      <c r="K3279">
        <v>0</v>
      </c>
      <c r="L3279">
        <v>0</v>
      </c>
      <c r="M3279">
        <v>0</v>
      </c>
      <c r="N3279">
        <v>0</v>
      </c>
      <c r="O3279">
        <v>0</v>
      </c>
      <c r="P3279">
        <v>0</v>
      </c>
      <c r="Q3279">
        <v>0</v>
      </c>
      <c r="R3279">
        <v>0</v>
      </c>
      <c r="S3279">
        <v>0</v>
      </c>
      <c r="T3279">
        <v>71030</v>
      </c>
      <c r="U3279">
        <v>71024</v>
      </c>
      <c r="V3279">
        <v>71491</v>
      </c>
      <c r="W3279" t="s">
        <v>12597</v>
      </c>
      <c r="X3279" t="s">
        <v>12595</v>
      </c>
      <c r="Y3279">
        <v>0</v>
      </c>
      <c r="Z3279">
        <v>0</v>
      </c>
    </row>
    <row r="3280" spans="1:26" x14ac:dyDescent="0.25">
      <c r="A3280">
        <v>992801</v>
      </c>
      <c r="B3280">
        <v>202501</v>
      </c>
      <c r="C3280">
        <v>1</v>
      </c>
      <c r="D3280" t="s">
        <v>12651</v>
      </c>
      <c r="E3280">
        <v>4</v>
      </c>
      <c r="F3280">
        <v>916</v>
      </c>
      <c r="G3280">
        <v>230</v>
      </c>
      <c r="H3280">
        <v>36</v>
      </c>
      <c r="I3280">
        <v>9</v>
      </c>
      <c r="J3280">
        <v>0</v>
      </c>
      <c r="K3280">
        <v>0</v>
      </c>
      <c r="L3280">
        <v>0</v>
      </c>
      <c r="M3280">
        <v>0</v>
      </c>
      <c r="N3280">
        <v>0</v>
      </c>
      <c r="O3280">
        <v>0</v>
      </c>
      <c r="P3280">
        <v>0</v>
      </c>
      <c r="Q3280">
        <v>0</v>
      </c>
      <c r="R3280">
        <v>0</v>
      </c>
      <c r="S3280">
        <v>0</v>
      </c>
      <c r="T3280">
        <v>71030</v>
      </c>
      <c r="U3280">
        <v>71024</v>
      </c>
      <c r="V3280">
        <v>71023</v>
      </c>
      <c r="W3280" t="s">
        <v>12597</v>
      </c>
      <c r="X3280" t="s">
        <v>12595</v>
      </c>
      <c r="Y3280">
        <v>0</v>
      </c>
      <c r="Z3280">
        <v>0</v>
      </c>
    </row>
    <row r="3281" spans="1:26" x14ac:dyDescent="0.25">
      <c r="A3281">
        <v>992801</v>
      </c>
      <c r="B3281">
        <v>202501</v>
      </c>
      <c r="C3281">
        <v>2</v>
      </c>
      <c r="D3281" t="s">
        <v>12651</v>
      </c>
      <c r="E3281">
        <v>4</v>
      </c>
      <c r="F3281">
        <v>916</v>
      </c>
      <c r="G3281">
        <v>230</v>
      </c>
      <c r="H3281">
        <v>36</v>
      </c>
      <c r="I3281">
        <v>9</v>
      </c>
      <c r="J3281">
        <v>0</v>
      </c>
      <c r="K3281">
        <v>0</v>
      </c>
      <c r="L3281">
        <v>0</v>
      </c>
      <c r="M3281">
        <v>0</v>
      </c>
      <c r="N3281">
        <v>0</v>
      </c>
      <c r="O3281">
        <v>0</v>
      </c>
      <c r="P3281">
        <v>0</v>
      </c>
      <c r="Q3281">
        <v>0</v>
      </c>
      <c r="R3281">
        <v>0</v>
      </c>
      <c r="S3281">
        <v>0</v>
      </c>
      <c r="T3281">
        <v>71030</v>
      </c>
      <c r="U3281">
        <v>71024</v>
      </c>
      <c r="V3281">
        <v>71023</v>
      </c>
      <c r="W3281" t="s">
        <v>12597</v>
      </c>
      <c r="X3281" t="s">
        <v>12595</v>
      </c>
      <c r="Y3281">
        <v>0</v>
      </c>
      <c r="Z3281">
        <v>0</v>
      </c>
    </row>
    <row r="3282" spans="1:26" x14ac:dyDescent="0.25">
      <c r="A3282">
        <v>992805</v>
      </c>
      <c r="B3282">
        <v>202501</v>
      </c>
      <c r="C3282">
        <v>1</v>
      </c>
      <c r="D3282" t="s">
        <v>12651</v>
      </c>
      <c r="E3282">
        <v>4</v>
      </c>
      <c r="F3282">
        <v>916</v>
      </c>
      <c r="G3282">
        <v>290</v>
      </c>
      <c r="H3282">
        <v>38</v>
      </c>
      <c r="I3282">
        <v>10</v>
      </c>
      <c r="J3282">
        <v>0</v>
      </c>
      <c r="K3282">
        <v>0</v>
      </c>
      <c r="L3282">
        <v>0</v>
      </c>
      <c r="M3282">
        <v>0</v>
      </c>
      <c r="N3282">
        <v>0</v>
      </c>
      <c r="O3282">
        <v>0</v>
      </c>
      <c r="P3282">
        <v>0</v>
      </c>
      <c r="Q3282">
        <v>0</v>
      </c>
      <c r="R3282">
        <v>0</v>
      </c>
      <c r="S3282">
        <v>0</v>
      </c>
      <c r="T3282">
        <v>71251</v>
      </c>
      <c r="U3282">
        <v>700023</v>
      </c>
      <c r="V3282">
        <v>700130</v>
      </c>
      <c r="W3282" t="s">
        <v>12679</v>
      </c>
      <c r="X3282" t="s">
        <v>13885</v>
      </c>
      <c r="Y3282">
        <v>0</v>
      </c>
      <c r="Z3282">
        <v>0</v>
      </c>
    </row>
    <row r="3283" spans="1:26" x14ac:dyDescent="0.25">
      <c r="A3283">
        <v>992805</v>
      </c>
      <c r="B3283">
        <v>202501</v>
      </c>
      <c r="C3283">
        <v>2</v>
      </c>
      <c r="D3283" t="s">
        <v>12651</v>
      </c>
      <c r="E3283">
        <v>4</v>
      </c>
      <c r="F3283">
        <v>916</v>
      </c>
      <c r="G3283">
        <v>290</v>
      </c>
      <c r="H3283">
        <v>38</v>
      </c>
      <c r="I3283">
        <v>10</v>
      </c>
      <c r="J3283">
        <v>0</v>
      </c>
      <c r="K3283">
        <v>0</v>
      </c>
      <c r="L3283">
        <v>0</v>
      </c>
      <c r="M3283">
        <v>0</v>
      </c>
      <c r="N3283">
        <v>0</v>
      </c>
      <c r="O3283">
        <v>0</v>
      </c>
      <c r="P3283">
        <v>0</v>
      </c>
      <c r="Q3283">
        <v>0</v>
      </c>
      <c r="R3283">
        <v>0</v>
      </c>
      <c r="S3283">
        <v>0</v>
      </c>
      <c r="T3283">
        <v>71251</v>
      </c>
      <c r="U3283">
        <v>700023</v>
      </c>
      <c r="V3283">
        <v>700130</v>
      </c>
      <c r="W3283" t="s">
        <v>12679</v>
      </c>
      <c r="X3283" t="s">
        <v>13885</v>
      </c>
      <c r="Y3283">
        <v>0</v>
      </c>
      <c r="Z3283">
        <v>0</v>
      </c>
    </row>
    <row r="3284" spans="1:26" x14ac:dyDescent="0.25">
      <c r="A3284">
        <v>992812</v>
      </c>
      <c r="B3284">
        <v>202501</v>
      </c>
      <c r="C3284">
        <v>1</v>
      </c>
      <c r="D3284" t="s">
        <v>12651</v>
      </c>
      <c r="E3284">
        <v>4</v>
      </c>
      <c r="F3284">
        <v>916</v>
      </c>
      <c r="G3284">
        <v>230</v>
      </c>
      <c r="H3284">
        <v>32</v>
      </c>
      <c r="I3284">
        <v>7</v>
      </c>
      <c r="J3284">
        <v>0</v>
      </c>
      <c r="K3284">
        <v>0</v>
      </c>
      <c r="L3284">
        <v>0</v>
      </c>
      <c r="M3284">
        <v>0</v>
      </c>
      <c r="N3284">
        <v>0</v>
      </c>
      <c r="O3284">
        <v>0</v>
      </c>
      <c r="P3284">
        <v>0</v>
      </c>
      <c r="Q3284">
        <v>0</v>
      </c>
      <c r="R3284">
        <v>0</v>
      </c>
      <c r="S3284">
        <v>0</v>
      </c>
      <c r="T3284">
        <v>71030</v>
      </c>
      <c r="U3284">
        <v>71505</v>
      </c>
      <c r="V3284">
        <v>71563</v>
      </c>
      <c r="W3284" t="s">
        <v>12648</v>
      </c>
      <c r="X3284" t="s">
        <v>12595</v>
      </c>
      <c r="Y3284">
        <v>0</v>
      </c>
      <c r="Z3284">
        <v>0</v>
      </c>
    </row>
    <row r="3285" spans="1:26" x14ac:dyDescent="0.25">
      <c r="A3285">
        <v>992812</v>
      </c>
      <c r="B3285">
        <v>202501</v>
      </c>
      <c r="C3285">
        <v>2</v>
      </c>
      <c r="D3285" t="s">
        <v>12651</v>
      </c>
      <c r="E3285">
        <v>4</v>
      </c>
      <c r="F3285">
        <v>916</v>
      </c>
      <c r="G3285">
        <v>230</v>
      </c>
      <c r="H3285">
        <v>32</v>
      </c>
      <c r="I3285">
        <v>7</v>
      </c>
      <c r="J3285">
        <v>0</v>
      </c>
      <c r="K3285">
        <v>0</v>
      </c>
      <c r="L3285">
        <v>0</v>
      </c>
      <c r="M3285">
        <v>0</v>
      </c>
      <c r="N3285">
        <v>0</v>
      </c>
      <c r="O3285">
        <v>0</v>
      </c>
      <c r="P3285">
        <v>0</v>
      </c>
      <c r="Q3285">
        <v>0</v>
      </c>
      <c r="R3285">
        <v>0</v>
      </c>
      <c r="S3285">
        <v>0</v>
      </c>
      <c r="T3285">
        <v>71030</v>
      </c>
      <c r="U3285">
        <v>71505</v>
      </c>
      <c r="V3285">
        <v>71563</v>
      </c>
      <c r="W3285" t="s">
        <v>12648</v>
      </c>
      <c r="X3285" t="s">
        <v>12595</v>
      </c>
      <c r="Y3285">
        <v>0</v>
      </c>
      <c r="Z3285">
        <v>0</v>
      </c>
    </row>
    <row r="3286" spans="1:26" x14ac:dyDescent="0.25">
      <c r="A3286">
        <v>992832</v>
      </c>
      <c r="B3286">
        <v>202501</v>
      </c>
      <c r="C3286">
        <v>1</v>
      </c>
      <c r="D3286" t="s">
        <v>12651</v>
      </c>
      <c r="E3286">
        <v>4</v>
      </c>
      <c r="F3286">
        <v>916</v>
      </c>
      <c r="G3286">
        <v>290</v>
      </c>
      <c r="H3286">
        <v>33</v>
      </c>
      <c r="I3286">
        <v>8</v>
      </c>
      <c r="J3286">
        <v>0</v>
      </c>
      <c r="K3286">
        <v>0</v>
      </c>
      <c r="L3286">
        <v>0</v>
      </c>
      <c r="M3286">
        <v>0</v>
      </c>
      <c r="N3286">
        <v>0</v>
      </c>
      <c r="O3286">
        <v>0</v>
      </c>
      <c r="P3286">
        <v>0</v>
      </c>
      <c r="Q3286">
        <v>0</v>
      </c>
      <c r="R3286">
        <v>0</v>
      </c>
      <c r="S3286">
        <v>0</v>
      </c>
      <c r="T3286">
        <v>71251</v>
      </c>
      <c r="U3286">
        <v>71174</v>
      </c>
      <c r="V3286">
        <v>71179</v>
      </c>
      <c r="W3286" t="s">
        <v>12613</v>
      </c>
      <c r="X3286" t="s">
        <v>13885</v>
      </c>
      <c r="Y3286">
        <v>0</v>
      </c>
      <c r="Z3286">
        <v>0</v>
      </c>
    </row>
    <row r="3287" spans="1:26" x14ac:dyDescent="0.25">
      <c r="A3287">
        <v>992832</v>
      </c>
      <c r="B3287">
        <v>202501</v>
      </c>
      <c r="C3287">
        <v>2</v>
      </c>
      <c r="D3287" t="s">
        <v>12651</v>
      </c>
      <c r="E3287">
        <v>4</v>
      </c>
      <c r="F3287">
        <v>916</v>
      </c>
      <c r="G3287">
        <v>290</v>
      </c>
      <c r="H3287">
        <v>33</v>
      </c>
      <c r="I3287">
        <v>8</v>
      </c>
      <c r="J3287">
        <v>0</v>
      </c>
      <c r="K3287">
        <v>0</v>
      </c>
      <c r="L3287">
        <v>0</v>
      </c>
      <c r="M3287">
        <v>0</v>
      </c>
      <c r="N3287">
        <v>0</v>
      </c>
      <c r="O3287">
        <v>0</v>
      </c>
      <c r="P3287">
        <v>0</v>
      </c>
      <c r="Q3287">
        <v>0</v>
      </c>
      <c r="R3287">
        <v>0</v>
      </c>
      <c r="S3287">
        <v>0</v>
      </c>
      <c r="T3287">
        <v>71251</v>
      </c>
      <c r="U3287">
        <v>71174</v>
      </c>
      <c r="V3287">
        <v>71179</v>
      </c>
      <c r="W3287" t="s">
        <v>12613</v>
      </c>
      <c r="X3287" t="s">
        <v>13885</v>
      </c>
      <c r="Y3287">
        <v>0</v>
      </c>
      <c r="Z3287">
        <v>0</v>
      </c>
    </row>
    <row r="3288" spans="1:26" x14ac:dyDescent="0.25">
      <c r="A3288">
        <v>992848</v>
      </c>
      <c r="B3288">
        <v>202501</v>
      </c>
      <c r="C3288">
        <v>1</v>
      </c>
      <c r="D3288" t="s">
        <v>12651</v>
      </c>
      <c r="E3288">
        <v>4</v>
      </c>
      <c r="F3288">
        <v>916</v>
      </c>
      <c r="G3288">
        <v>230</v>
      </c>
      <c r="H3288">
        <v>42</v>
      </c>
      <c r="I3288">
        <v>9</v>
      </c>
      <c r="J3288">
        <v>0</v>
      </c>
      <c r="K3288">
        <v>0</v>
      </c>
      <c r="L3288">
        <v>0</v>
      </c>
      <c r="M3288">
        <v>0</v>
      </c>
      <c r="N3288">
        <v>0</v>
      </c>
      <c r="O3288">
        <v>0</v>
      </c>
      <c r="P3288">
        <v>0</v>
      </c>
      <c r="Q3288">
        <v>0</v>
      </c>
      <c r="R3288">
        <v>0</v>
      </c>
      <c r="S3288">
        <v>0</v>
      </c>
      <c r="T3288">
        <v>71030</v>
      </c>
      <c r="U3288">
        <v>71031</v>
      </c>
      <c r="V3288">
        <v>71013</v>
      </c>
      <c r="W3288" t="s">
        <v>12596</v>
      </c>
      <c r="X3288" t="s">
        <v>12595</v>
      </c>
      <c r="Y3288">
        <v>0</v>
      </c>
      <c r="Z3288">
        <v>0</v>
      </c>
    </row>
    <row r="3289" spans="1:26" x14ac:dyDescent="0.25">
      <c r="A3289">
        <v>992848</v>
      </c>
      <c r="B3289">
        <v>202501</v>
      </c>
      <c r="C3289">
        <v>2</v>
      </c>
      <c r="D3289" t="s">
        <v>12651</v>
      </c>
      <c r="E3289">
        <v>4</v>
      </c>
      <c r="F3289">
        <v>916</v>
      </c>
      <c r="G3289">
        <v>230</v>
      </c>
      <c r="H3289">
        <v>42</v>
      </c>
      <c r="I3289">
        <v>9</v>
      </c>
      <c r="J3289">
        <v>0</v>
      </c>
      <c r="K3289">
        <v>0</v>
      </c>
      <c r="L3289">
        <v>0</v>
      </c>
      <c r="M3289">
        <v>0</v>
      </c>
      <c r="N3289">
        <v>0</v>
      </c>
      <c r="O3289">
        <v>0</v>
      </c>
      <c r="P3289">
        <v>0</v>
      </c>
      <c r="Q3289">
        <v>0</v>
      </c>
      <c r="R3289">
        <v>0</v>
      </c>
      <c r="S3289">
        <v>0</v>
      </c>
      <c r="T3289">
        <v>71030</v>
      </c>
      <c r="U3289">
        <v>71031</v>
      </c>
      <c r="V3289">
        <v>71013</v>
      </c>
      <c r="W3289" t="s">
        <v>12596</v>
      </c>
      <c r="X3289" t="s">
        <v>12595</v>
      </c>
      <c r="Y3289">
        <v>0</v>
      </c>
      <c r="Z3289">
        <v>0</v>
      </c>
    </row>
    <row r="3290" spans="1:26" x14ac:dyDescent="0.25">
      <c r="A3290">
        <v>992849</v>
      </c>
      <c r="B3290">
        <v>202501</v>
      </c>
      <c r="C3290">
        <v>1</v>
      </c>
      <c r="D3290" t="s">
        <v>12651</v>
      </c>
      <c r="E3290">
        <v>4</v>
      </c>
      <c r="F3290">
        <v>916</v>
      </c>
      <c r="G3290">
        <v>230</v>
      </c>
      <c r="H3290">
        <v>42</v>
      </c>
      <c r="I3290">
        <v>9</v>
      </c>
      <c r="J3290">
        <v>0</v>
      </c>
      <c r="K3290">
        <v>0</v>
      </c>
      <c r="L3290">
        <v>0</v>
      </c>
      <c r="M3290">
        <v>0</v>
      </c>
      <c r="N3290">
        <v>0</v>
      </c>
      <c r="O3290">
        <v>0</v>
      </c>
      <c r="P3290">
        <v>0</v>
      </c>
      <c r="Q3290">
        <v>0</v>
      </c>
      <c r="R3290">
        <v>0</v>
      </c>
      <c r="S3290">
        <v>0</v>
      </c>
      <c r="T3290">
        <v>71030</v>
      </c>
      <c r="U3290">
        <v>71031</v>
      </c>
      <c r="V3290">
        <v>71013</v>
      </c>
      <c r="W3290" t="s">
        <v>12596</v>
      </c>
      <c r="X3290" t="s">
        <v>12595</v>
      </c>
      <c r="Y3290">
        <v>0</v>
      </c>
      <c r="Z3290">
        <v>0</v>
      </c>
    </row>
    <row r="3291" spans="1:26" x14ac:dyDescent="0.25">
      <c r="A3291">
        <v>992849</v>
      </c>
      <c r="B3291">
        <v>202501</v>
      </c>
      <c r="C3291">
        <v>2</v>
      </c>
      <c r="D3291" t="s">
        <v>12651</v>
      </c>
      <c r="E3291">
        <v>4</v>
      </c>
      <c r="F3291">
        <v>916</v>
      </c>
      <c r="G3291">
        <v>230</v>
      </c>
      <c r="H3291">
        <v>42</v>
      </c>
      <c r="I3291">
        <v>9</v>
      </c>
      <c r="J3291">
        <v>0</v>
      </c>
      <c r="K3291">
        <v>0</v>
      </c>
      <c r="L3291">
        <v>0</v>
      </c>
      <c r="M3291">
        <v>0</v>
      </c>
      <c r="N3291">
        <v>0</v>
      </c>
      <c r="O3291">
        <v>0</v>
      </c>
      <c r="P3291">
        <v>0</v>
      </c>
      <c r="Q3291">
        <v>0</v>
      </c>
      <c r="R3291">
        <v>0</v>
      </c>
      <c r="S3291">
        <v>0</v>
      </c>
      <c r="T3291">
        <v>71030</v>
      </c>
      <c r="U3291">
        <v>71031</v>
      </c>
      <c r="V3291">
        <v>71013</v>
      </c>
      <c r="W3291" t="s">
        <v>12596</v>
      </c>
      <c r="X3291" t="s">
        <v>12595</v>
      </c>
      <c r="Y3291">
        <v>0</v>
      </c>
      <c r="Z3291">
        <v>0</v>
      </c>
    </row>
    <row r="3292" spans="1:26" x14ac:dyDescent="0.25">
      <c r="A3292">
        <v>992865</v>
      </c>
      <c r="B3292">
        <v>202501</v>
      </c>
      <c r="C3292">
        <v>1</v>
      </c>
      <c r="D3292" t="s">
        <v>12651</v>
      </c>
      <c r="E3292">
        <v>4</v>
      </c>
      <c r="F3292">
        <v>916</v>
      </c>
      <c r="G3292">
        <v>290</v>
      </c>
      <c r="H3292">
        <v>36</v>
      </c>
      <c r="I3292">
        <v>7</v>
      </c>
      <c r="J3292">
        <v>0</v>
      </c>
      <c r="K3292">
        <v>0</v>
      </c>
      <c r="L3292">
        <v>0</v>
      </c>
      <c r="M3292">
        <v>0</v>
      </c>
      <c r="N3292">
        <v>0</v>
      </c>
      <c r="O3292">
        <v>0</v>
      </c>
      <c r="P3292">
        <v>0</v>
      </c>
      <c r="Q3292">
        <v>0</v>
      </c>
      <c r="R3292">
        <v>0</v>
      </c>
      <c r="S3292">
        <v>0</v>
      </c>
      <c r="T3292">
        <v>71251</v>
      </c>
      <c r="U3292">
        <v>70930</v>
      </c>
      <c r="V3292">
        <v>71363</v>
      </c>
      <c r="W3292" t="s">
        <v>12618</v>
      </c>
      <c r="X3292" t="s">
        <v>13885</v>
      </c>
      <c r="Y3292">
        <v>0</v>
      </c>
      <c r="Z3292">
        <v>0</v>
      </c>
    </row>
    <row r="3293" spans="1:26" x14ac:dyDescent="0.25">
      <c r="A3293">
        <v>992865</v>
      </c>
      <c r="B3293">
        <v>202501</v>
      </c>
      <c r="C3293">
        <v>2</v>
      </c>
      <c r="D3293" t="s">
        <v>12651</v>
      </c>
      <c r="E3293">
        <v>4</v>
      </c>
      <c r="F3293">
        <v>916</v>
      </c>
      <c r="G3293">
        <v>290</v>
      </c>
      <c r="H3293">
        <v>36</v>
      </c>
      <c r="I3293">
        <v>7</v>
      </c>
      <c r="J3293">
        <v>0</v>
      </c>
      <c r="K3293">
        <v>0</v>
      </c>
      <c r="L3293">
        <v>0</v>
      </c>
      <c r="M3293">
        <v>0</v>
      </c>
      <c r="N3293">
        <v>0</v>
      </c>
      <c r="O3293">
        <v>0</v>
      </c>
      <c r="P3293">
        <v>0</v>
      </c>
      <c r="Q3293">
        <v>0</v>
      </c>
      <c r="R3293">
        <v>0</v>
      </c>
      <c r="S3293">
        <v>0</v>
      </c>
      <c r="T3293">
        <v>71251</v>
      </c>
      <c r="U3293">
        <v>70930</v>
      </c>
      <c r="V3293">
        <v>71363</v>
      </c>
      <c r="W3293" t="s">
        <v>12618</v>
      </c>
      <c r="X3293" t="s">
        <v>13885</v>
      </c>
      <c r="Y3293">
        <v>0</v>
      </c>
      <c r="Z3293">
        <v>0</v>
      </c>
    </row>
    <row r="3294" spans="1:26" x14ac:dyDescent="0.25">
      <c r="A3294">
        <v>992881</v>
      </c>
      <c r="B3294">
        <v>202501</v>
      </c>
      <c r="C3294">
        <v>1</v>
      </c>
      <c r="D3294" t="s">
        <v>12651</v>
      </c>
      <c r="E3294">
        <v>4</v>
      </c>
      <c r="F3294">
        <v>916</v>
      </c>
      <c r="G3294">
        <v>230</v>
      </c>
      <c r="H3294">
        <v>24</v>
      </c>
      <c r="I3294">
        <v>4</v>
      </c>
      <c r="J3294">
        <v>0</v>
      </c>
      <c r="K3294">
        <v>0</v>
      </c>
      <c r="L3294">
        <v>0</v>
      </c>
      <c r="M3294">
        <v>0</v>
      </c>
      <c r="N3294">
        <v>0</v>
      </c>
      <c r="O3294">
        <v>0</v>
      </c>
      <c r="P3294">
        <v>0</v>
      </c>
      <c r="Q3294">
        <v>0</v>
      </c>
      <c r="R3294">
        <v>0</v>
      </c>
      <c r="S3294">
        <v>0</v>
      </c>
      <c r="T3294">
        <v>71030</v>
      </c>
      <c r="U3294">
        <v>71662</v>
      </c>
      <c r="V3294">
        <v>71043</v>
      </c>
      <c r="W3294" t="s">
        <v>12672</v>
      </c>
      <c r="X3294" t="s">
        <v>12595</v>
      </c>
      <c r="Y3294">
        <v>0</v>
      </c>
      <c r="Z3294">
        <v>0</v>
      </c>
    </row>
    <row r="3295" spans="1:26" x14ac:dyDescent="0.25">
      <c r="A3295">
        <v>992881</v>
      </c>
      <c r="B3295">
        <v>202501</v>
      </c>
      <c r="C3295">
        <v>2</v>
      </c>
      <c r="D3295" t="s">
        <v>12651</v>
      </c>
      <c r="E3295">
        <v>4</v>
      </c>
      <c r="F3295">
        <v>916</v>
      </c>
      <c r="G3295">
        <v>230</v>
      </c>
      <c r="H3295">
        <v>24</v>
      </c>
      <c r="I3295">
        <v>4</v>
      </c>
      <c r="J3295">
        <v>0</v>
      </c>
      <c r="K3295">
        <v>0</v>
      </c>
      <c r="L3295">
        <v>0</v>
      </c>
      <c r="M3295">
        <v>0</v>
      </c>
      <c r="N3295">
        <v>0</v>
      </c>
      <c r="O3295">
        <v>0</v>
      </c>
      <c r="P3295">
        <v>0</v>
      </c>
      <c r="Q3295">
        <v>0</v>
      </c>
      <c r="R3295">
        <v>0</v>
      </c>
      <c r="S3295">
        <v>0</v>
      </c>
      <c r="T3295">
        <v>71030</v>
      </c>
      <c r="U3295">
        <v>71662</v>
      </c>
      <c r="V3295">
        <v>71043</v>
      </c>
      <c r="W3295" t="s">
        <v>12672</v>
      </c>
      <c r="X3295" t="s">
        <v>12595</v>
      </c>
      <c r="Y3295">
        <v>0</v>
      </c>
      <c r="Z3295">
        <v>0</v>
      </c>
    </row>
    <row r="3296" spans="1:26" x14ac:dyDescent="0.25">
      <c r="A3296">
        <v>992882</v>
      </c>
      <c r="B3296">
        <v>202501</v>
      </c>
      <c r="C3296">
        <v>1</v>
      </c>
      <c r="D3296" t="s">
        <v>12651</v>
      </c>
      <c r="E3296">
        <v>4</v>
      </c>
      <c r="F3296">
        <v>916</v>
      </c>
      <c r="G3296">
        <v>230</v>
      </c>
      <c r="H3296">
        <v>24</v>
      </c>
      <c r="I3296">
        <v>4</v>
      </c>
      <c r="J3296">
        <v>0</v>
      </c>
      <c r="K3296">
        <v>0</v>
      </c>
      <c r="L3296">
        <v>0</v>
      </c>
      <c r="M3296">
        <v>0</v>
      </c>
      <c r="N3296">
        <v>0</v>
      </c>
      <c r="O3296">
        <v>0</v>
      </c>
      <c r="P3296">
        <v>0</v>
      </c>
      <c r="Q3296">
        <v>0</v>
      </c>
      <c r="R3296">
        <v>0</v>
      </c>
      <c r="S3296">
        <v>0</v>
      </c>
      <c r="T3296">
        <v>71030</v>
      </c>
      <c r="U3296">
        <v>71662</v>
      </c>
      <c r="V3296">
        <v>71043</v>
      </c>
      <c r="W3296" t="s">
        <v>12672</v>
      </c>
      <c r="X3296" t="s">
        <v>12595</v>
      </c>
      <c r="Y3296">
        <v>0</v>
      </c>
      <c r="Z3296">
        <v>0</v>
      </c>
    </row>
    <row r="3297" spans="1:26" x14ac:dyDescent="0.25">
      <c r="A3297">
        <v>992882</v>
      </c>
      <c r="B3297">
        <v>202501</v>
      </c>
      <c r="C3297">
        <v>2</v>
      </c>
      <c r="D3297" t="s">
        <v>12651</v>
      </c>
      <c r="E3297">
        <v>4</v>
      </c>
      <c r="F3297">
        <v>916</v>
      </c>
      <c r="G3297">
        <v>230</v>
      </c>
      <c r="H3297">
        <v>24</v>
      </c>
      <c r="I3297">
        <v>4</v>
      </c>
      <c r="J3297">
        <v>0</v>
      </c>
      <c r="K3297">
        <v>0</v>
      </c>
      <c r="L3297">
        <v>0</v>
      </c>
      <c r="M3297">
        <v>0</v>
      </c>
      <c r="N3297">
        <v>0</v>
      </c>
      <c r="O3297">
        <v>0</v>
      </c>
      <c r="P3297">
        <v>0</v>
      </c>
      <c r="Q3297">
        <v>0</v>
      </c>
      <c r="R3297">
        <v>0</v>
      </c>
      <c r="S3297">
        <v>0</v>
      </c>
      <c r="T3297">
        <v>71030</v>
      </c>
      <c r="U3297">
        <v>71662</v>
      </c>
      <c r="V3297">
        <v>71043</v>
      </c>
      <c r="W3297" t="s">
        <v>12672</v>
      </c>
      <c r="X3297" t="s">
        <v>12595</v>
      </c>
      <c r="Y3297">
        <v>0</v>
      </c>
      <c r="Z3297">
        <v>0</v>
      </c>
    </row>
    <row r="3298" spans="1:26" x14ac:dyDescent="0.25">
      <c r="A3298">
        <v>992886</v>
      </c>
      <c r="B3298">
        <v>202501</v>
      </c>
      <c r="C3298">
        <v>1</v>
      </c>
      <c r="D3298" t="s">
        <v>12651</v>
      </c>
      <c r="E3298">
        <v>4</v>
      </c>
      <c r="F3298">
        <v>916</v>
      </c>
      <c r="G3298">
        <v>230</v>
      </c>
      <c r="H3298">
        <v>24</v>
      </c>
      <c r="I3298">
        <v>4</v>
      </c>
      <c r="J3298">
        <v>0</v>
      </c>
      <c r="K3298">
        <v>0</v>
      </c>
      <c r="L3298">
        <v>0</v>
      </c>
      <c r="M3298">
        <v>0</v>
      </c>
      <c r="N3298">
        <v>0</v>
      </c>
      <c r="O3298">
        <v>0</v>
      </c>
      <c r="P3298">
        <v>0</v>
      </c>
      <c r="Q3298">
        <v>0</v>
      </c>
      <c r="R3298">
        <v>0</v>
      </c>
      <c r="S3298">
        <v>0</v>
      </c>
      <c r="T3298">
        <v>71030</v>
      </c>
      <c r="U3298">
        <v>71662</v>
      </c>
      <c r="V3298">
        <v>71043</v>
      </c>
      <c r="W3298" t="s">
        <v>12672</v>
      </c>
      <c r="X3298" t="s">
        <v>12595</v>
      </c>
      <c r="Y3298">
        <v>0</v>
      </c>
      <c r="Z3298">
        <v>0</v>
      </c>
    </row>
    <row r="3299" spans="1:26" x14ac:dyDescent="0.25">
      <c r="A3299">
        <v>992886</v>
      </c>
      <c r="B3299">
        <v>202501</v>
      </c>
      <c r="C3299">
        <v>2</v>
      </c>
      <c r="D3299" t="s">
        <v>12651</v>
      </c>
      <c r="E3299">
        <v>4</v>
      </c>
      <c r="F3299">
        <v>916</v>
      </c>
      <c r="G3299">
        <v>230</v>
      </c>
      <c r="H3299">
        <v>24</v>
      </c>
      <c r="I3299">
        <v>4</v>
      </c>
      <c r="J3299">
        <v>0</v>
      </c>
      <c r="K3299">
        <v>0</v>
      </c>
      <c r="L3299">
        <v>0</v>
      </c>
      <c r="M3299">
        <v>0</v>
      </c>
      <c r="N3299">
        <v>0</v>
      </c>
      <c r="O3299">
        <v>0</v>
      </c>
      <c r="P3299">
        <v>0</v>
      </c>
      <c r="Q3299">
        <v>0</v>
      </c>
      <c r="R3299">
        <v>0</v>
      </c>
      <c r="S3299">
        <v>0</v>
      </c>
      <c r="T3299">
        <v>71030</v>
      </c>
      <c r="U3299">
        <v>71662</v>
      </c>
      <c r="V3299">
        <v>71043</v>
      </c>
      <c r="W3299" t="s">
        <v>12672</v>
      </c>
      <c r="X3299" t="s">
        <v>12595</v>
      </c>
      <c r="Y3299">
        <v>0</v>
      </c>
      <c r="Z3299">
        <v>0</v>
      </c>
    </row>
    <row r="3300" spans="1:26" x14ac:dyDescent="0.25">
      <c r="A3300">
        <v>992888</v>
      </c>
      <c r="B3300">
        <v>202501</v>
      </c>
      <c r="C3300">
        <v>1</v>
      </c>
      <c r="D3300" t="s">
        <v>12651</v>
      </c>
      <c r="E3300">
        <v>4</v>
      </c>
      <c r="F3300">
        <v>916</v>
      </c>
      <c r="G3300">
        <v>230</v>
      </c>
      <c r="H3300">
        <v>32</v>
      </c>
      <c r="I3300">
        <v>7</v>
      </c>
      <c r="J3300">
        <v>0</v>
      </c>
      <c r="K3300">
        <v>0</v>
      </c>
      <c r="L3300">
        <v>0</v>
      </c>
      <c r="M3300">
        <v>0</v>
      </c>
      <c r="N3300">
        <v>0</v>
      </c>
      <c r="O3300">
        <v>0</v>
      </c>
      <c r="P3300">
        <v>0</v>
      </c>
      <c r="Q3300">
        <v>0</v>
      </c>
      <c r="R3300">
        <v>0</v>
      </c>
      <c r="S3300">
        <v>0</v>
      </c>
      <c r="T3300">
        <v>71030</v>
      </c>
      <c r="U3300">
        <v>71505</v>
      </c>
      <c r="V3300">
        <v>71563</v>
      </c>
      <c r="W3300" t="s">
        <v>12648</v>
      </c>
      <c r="X3300" t="s">
        <v>12595</v>
      </c>
      <c r="Y3300">
        <v>0</v>
      </c>
      <c r="Z3300">
        <v>0</v>
      </c>
    </row>
    <row r="3301" spans="1:26" x14ac:dyDescent="0.25">
      <c r="A3301">
        <v>992888</v>
      </c>
      <c r="B3301">
        <v>202501</v>
      </c>
      <c r="C3301">
        <v>2</v>
      </c>
      <c r="D3301" t="s">
        <v>12651</v>
      </c>
      <c r="E3301">
        <v>4</v>
      </c>
      <c r="F3301">
        <v>916</v>
      </c>
      <c r="G3301">
        <v>230</v>
      </c>
      <c r="H3301">
        <v>32</v>
      </c>
      <c r="I3301">
        <v>7</v>
      </c>
      <c r="J3301">
        <v>0</v>
      </c>
      <c r="K3301">
        <v>0</v>
      </c>
      <c r="L3301">
        <v>0</v>
      </c>
      <c r="M3301">
        <v>0</v>
      </c>
      <c r="N3301">
        <v>0</v>
      </c>
      <c r="O3301">
        <v>0</v>
      </c>
      <c r="P3301">
        <v>0</v>
      </c>
      <c r="Q3301">
        <v>0</v>
      </c>
      <c r="R3301">
        <v>0</v>
      </c>
      <c r="S3301">
        <v>0</v>
      </c>
      <c r="T3301">
        <v>71030</v>
      </c>
      <c r="U3301">
        <v>71505</v>
      </c>
      <c r="V3301">
        <v>71563</v>
      </c>
      <c r="W3301" t="s">
        <v>12648</v>
      </c>
      <c r="X3301" t="s">
        <v>12595</v>
      </c>
      <c r="Y3301">
        <v>0</v>
      </c>
      <c r="Z3301">
        <v>0</v>
      </c>
    </row>
    <row r="3302" spans="1:26" x14ac:dyDescent="0.25">
      <c r="A3302">
        <v>992889</v>
      </c>
      <c r="B3302">
        <v>202501</v>
      </c>
      <c r="C3302">
        <v>1</v>
      </c>
      <c r="D3302" t="s">
        <v>12651</v>
      </c>
      <c r="E3302">
        <v>4</v>
      </c>
      <c r="F3302">
        <v>916</v>
      </c>
      <c r="G3302">
        <v>230</v>
      </c>
      <c r="H3302">
        <v>32</v>
      </c>
      <c r="I3302">
        <v>11</v>
      </c>
      <c r="J3302">
        <v>0</v>
      </c>
      <c r="K3302">
        <v>0</v>
      </c>
      <c r="L3302">
        <v>0</v>
      </c>
      <c r="M3302">
        <v>0</v>
      </c>
      <c r="N3302">
        <v>0</v>
      </c>
      <c r="O3302">
        <v>0</v>
      </c>
      <c r="P3302">
        <v>0</v>
      </c>
      <c r="Q3302">
        <v>0</v>
      </c>
      <c r="R3302">
        <v>0</v>
      </c>
      <c r="S3302">
        <v>0</v>
      </c>
      <c r="T3302">
        <v>71030</v>
      </c>
      <c r="U3302">
        <v>71505</v>
      </c>
      <c r="V3302">
        <v>700076</v>
      </c>
      <c r="W3302" t="s">
        <v>12648</v>
      </c>
      <c r="X3302" t="s">
        <v>12595</v>
      </c>
      <c r="Y3302">
        <v>0</v>
      </c>
      <c r="Z3302">
        <v>0</v>
      </c>
    </row>
    <row r="3303" spans="1:26" x14ac:dyDescent="0.25">
      <c r="A3303">
        <v>992889</v>
      </c>
      <c r="B3303">
        <v>202501</v>
      </c>
      <c r="C3303">
        <v>2</v>
      </c>
      <c r="D3303" t="s">
        <v>12651</v>
      </c>
      <c r="E3303">
        <v>4</v>
      </c>
      <c r="F3303">
        <v>916</v>
      </c>
      <c r="G3303">
        <v>230</v>
      </c>
      <c r="H3303">
        <v>32</v>
      </c>
      <c r="I3303">
        <v>11</v>
      </c>
      <c r="J3303">
        <v>0</v>
      </c>
      <c r="K3303">
        <v>0</v>
      </c>
      <c r="L3303">
        <v>0</v>
      </c>
      <c r="M3303">
        <v>0</v>
      </c>
      <c r="N3303">
        <v>0</v>
      </c>
      <c r="O3303">
        <v>0</v>
      </c>
      <c r="P3303">
        <v>0</v>
      </c>
      <c r="Q3303">
        <v>0</v>
      </c>
      <c r="R3303">
        <v>0</v>
      </c>
      <c r="S3303">
        <v>0</v>
      </c>
      <c r="T3303">
        <v>71030</v>
      </c>
      <c r="U3303">
        <v>71505</v>
      </c>
      <c r="V3303">
        <v>700076</v>
      </c>
      <c r="W3303" t="s">
        <v>12648</v>
      </c>
      <c r="X3303" t="s">
        <v>12595</v>
      </c>
      <c r="Y3303">
        <v>0</v>
      </c>
      <c r="Z3303">
        <v>0</v>
      </c>
    </row>
    <row r="3304" spans="1:26" x14ac:dyDescent="0.25">
      <c r="A3304">
        <v>992896</v>
      </c>
      <c r="B3304">
        <v>202501</v>
      </c>
      <c r="C3304">
        <v>1</v>
      </c>
      <c r="D3304" t="s">
        <v>12651</v>
      </c>
      <c r="E3304">
        <v>4</v>
      </c>
      <c r="F3304">
        <v>916</v>
      </c>
      <c r="G3304">
        <v>200</v>
      </c>
      <c r="H3304">
        <v>25</v>
      </c>
      <c r="I3304">
        <v>8</v>
      </c>
      <c r="J3304">
        <v>0</v>
      </c>
      <c r="K3304">
        <v>0</v>
      </c>
      <c r="L3304">
        <v>0</v>
      </c>
      <c r="M3304">
        <v>0</v>
      </c>
      <c r="N3304">
        <v>0</v>
      </c>
      <c r="O3304">
        <v>0</v>
      </c>
      <c r="P3304">
        <v>0</v>
      </c>
      <c r="Q3304">
        <v>0</v>
      </c>
      <c r="R3304">
        <v>0</v>
      </c>
      <c r="S3304">
        <v>0</v>
      </c>
      <c r="T3304">
        <v>900582</v>
      </c>
      <c r="U3304">
        <v>71270</v>
      </c>
      <c r="V3304">
        <v>71271</v>
      </c>
      <c r="W3304" t="s">
        <v>12611</v>
      </c>
      <c r="X3304" t="s">
        <v>13887</v>
      </c>
      <c r="Y3304">
        <v>0</v>
      </c>
      <c r="Z3304">
        <v>0</v>
      </c>
    </row>
    <row r="3305" spans="1:26" x14ac:dyDescent="0.25">
      <c r="A3305">
        <v>992896</v>
      </c>
      <c r="B3305">
        <v>202501</v>
      </c>
      <c r="C3305">
        <v>2</v>
      </c>
      <c r="D3305" t="s">
        <v>12651</v>
      </c>
      <c r="E3305">
        <v>4</v>
      </c>
      <c r="F3305">
        <v>916</v>
      </c>
      <c r="G3305">
        <v>200</v>
      </c>
      <c r="H3305">
        <v>25</v>
      </c>
      <c r="I3305">
        <v>8</v>
      </c>
      <c r="J3305">
        <v>0</v>
      </c>
      <c r="K3305">
        <v>0</v>
      </c>
      <c r="L3305">
        <v>0</v>
      </c>
      <c r="M3305">
        <v>0</v>
      </c>
      <c r="N3305">
        <v>0</v>
      </c>
      <c r="O3305">
        <v>0</v>
      </c>
      <c r="P3305">
        <v>0</v>
      </c>
      <c r="Q3305">
        <v>0</v>
      </c>
      <c r="R3305">
        <v>0</v>
      </c>
      <c r="S3305">
        <v>0</v>
      </c>
      <c r="T3305">
        <v>900582</v>
      </c>
      <c r="U3305">
        <v>71270</v>
      </c>
      <c r="V3305">
        <v>71271</v>
      </c>
      <c r="W3305" t="s">
        <v>12611</v>
      </c>
      <c r="X3305" t="s">
        <v>13887</v>
      </c>
      <c r="Y3305">
        <v>0</v>
      </c>
      <c r="Z3305">
        <v>0</v>
      </c>
    </row>
    <row r="3306" spans="1:26" x14ac:dyDescent="0.25">
      <c r="A3306">
        <v>992902</v>
      </c>
      <c r="B3306">
        <v>202501</v>
      </c>
      <c r="C3306">
        <v>1</v>
      </c>
      <c r="D3306" t="s">
        <v>12651</v>
      </c>
      <c r="E3306">
        <v>4</v>
      </c>
      <c r="F3306">
        <v>916</v>
      </c>
      <c r="G3306">
        <v>230</v>
      </c>
      <c r="H3306">
        <v>30</v>
      </c>
      <c r="I3306">
        <v>10</v>
      </c>
      <c r="J3306">
        <v>0</v>
      </c>
      <c r="K3306">
        <v>0</v>
      </c>
      <c r="L3306">
        <v>0</v>
      </c>
      <c r="M3306">
        <v>0</v>
      </c>
      <c r="N3306">
        <v>0</v>
      </c>
      <c r="O3306">
        <v>0</v>
      </c>
      <c r="P3306">
        <v>0</v>
      </c>
      <c r="Q3306">
        <v>0</v>
      </c>
      <c r="R3306">
        <v>0</v>
      </c>
      <c r="S3306">
        <v>0</v>
      </c>
      <c r="T3306">
        <v>71030</v>
      </c>
      <c r="U3306">
        <v>71063</v>
      </c>
      <c r="V3306">
        <v>71064</v>
      </c>
      <c r="W3306" t="s">
        <v>3624</v>
      </c>
      <c r="X3306" t="s">
        <v>12595</v>
      </c>
      <c r="Y3306">
        <v>0</v>
      </c>
      <c r="Z3306">
        <v>0</v>
      </c>
    </row>
    <row r="3307" spans="1:26" x14ac:dyDescent="0.25">
      <c r="A3307">
        <v>992902</v>
      </c>
      <c r="B3307">
        <v>202501</v>
      </c>
      <c r="C3307">
        <v>2</v>
      </c>
      <c r="D3307" t="s">
        <v>12651</v>
      </c>
      <c r="E3307">
        <v>4</v>
      </c>
      <c r="F3307">
        <v>916</v>
      </c>
      <c r="G3307">
        <v>230</v>
      </c>
      <c r="H3307">
        <v>30</v>
      </c>
      <c r="I3307">
        <v>10</v>
      </c>
      <c r="J3307">
        <v>0</v>
      </c>
      <c r="K3307">
        <v>0</v>
      </c>
      <c r="L3307">
        <v>0</v>
      </c>
      <c r="M3307">
        <v>0</v>
      </c>
      <c r="N3307">
        <v>0</v>
      </c>
      <c r="O3307">
        <v>0</v>
      </c>
      <c r="P3307">
        <v>0</v>
      </c>
      <c r="Q3307">
        <v>0</v>
      </c>
      <c r="R3307">
        <v>0</v>
      </c>
      <c r="S3307">
        <v>0</v>
      </c>
      <c r="T3307">
        <v>71030</v>
      </c>
      <c r="U3307">
        <v>71063</v>
      </c>
      <c r="V3307">
        <v>71064</v>
      </c>
      <c r="W3307" t="s">
        <v>3624</v>
      </c>
      <c r="X3307" t="s">
        <v>12595</v>
      </c>
      <c r="Y3307">
        <v>0</v>
      </c>
      <c r="Z3307">
        <v>0</v>
      </c>
    </row>
    <row r="3308" spans="1:26" x14ac:dyDescent="0.25">
      <c r="A3308">
        <v>992920</v>
      </c>
      <c r="B3308">
        <v>202501</v>
      </c>
      <c r="C3308">
        <v>1</v>
      </c>
      <c r="D3308" t="s">
        <v>12651</v>
      </c>
      <c r="E3308">
        <v>4</v>
      </c>
      <c r="F3308">
        <v>916</v>
      </c>
      <c r="G3308">
        <v>230</v>
      </c>
      <c r="H3308">
        <v>27</v>
      </c>
      <c r="I3308">
        <v>4</v>
      </c>
      <c r="J3308">
        <v>0</v>
      </c>
      <c r="K3308">
        <v>0</v>
      </c>
      <c r="L3308">
        <v>0</v>
      </c>
      <c r="M3308">
        <v>0</v>
      </c>
      <c r="N3308">
        <v>0</v>
      </c>
      <c r="O3308">
        <v>0</v>
      </c>
      <c r="P3308">
        <v>0</v>
      </c>
      <c r="Q3308">
        <v>0</v>
      </c>
      <c r="R3308">
        <v>0</v>
      </c>
      <c r="S3308">
        <v>0</v>
      </c>
      <c r="T3308">
        <v>71030</v>
      </c>
      <c r="U3308">
        <v>71045</v>
      </c>
      <c r="V3308">
        <v>71040</v>
      </c>
      <c r="W3308" t="s">
        <v>12661</v>
      </c>
      <c r="X3308" t="s">
        <v>12595</v>
      </c>
      <c r="Y3308">
        <v>0</v>
      </c>
      <c r="Z3308">
        <v>0</v>
      </c>
    </row>
    <row r="3309" spans="1:26" x14ac:dyDescent="0.25">
      <c r="A3309">
        <v>992920</v>
      </c>
      <c r="B3309">
        <v>202501</v>
      </c>
      <c r="C3309">
        <v>2</v>
      </c>
      <c r="D3309" t="s">
        <v>12651</v>
      </c>
      <c r="E3309">
        <v>4</v>
      </c>
      <c r="F3309">
        <v>916</v>
      </c>
      <c r="G3309">
        <v>230</v>
      </c>
      <c r="H3309">
        <v>27</v>
      </c>
      <c r="I3309">
        <v>4</v>
      </c>
      <c r="J3309">
        <v>0</v>
      </c>
      <c r="K3309">
        <v>0</v>
      </c>
      <c r="L3309">
        <v>0</v>
      </c>
      <c r="M3309">
        <v>0</v>
      </c>
      <c r="N3309">
        <v>0</v>
      </c>
      <c r="O3309">
        <v>0</v>
      </c>
      <c r="P3309">
        <v>0</v>
      </c>
      <c r="Q3309">
        <v>0</v>
      </c>
      <c r="R3309">
        <v>0</v>
      </c>
      <c r="S3309">
        <v>0</v>
      </c>
      <c r="T3309">
        <v>71030</v>
      </c>
      <c r="U3309">
        <v>71045</v>
      </c>
      <c r="V3309">
        <v>71040</v>
      </c>
      <c r="W3309" t="s">
        <v>12661</v>
      </c>
      <c r="X3309" t="s">
        <v>12595</v>
      </c>
      <c r="Y3309">
        <v>0</v>
      </c>
      <c r="Z3309">
        <v>0</v>
      </c>
    </row>
    <row r="3310" spans="1:26" x14ac:dyDescent="0.25">
      <c r="A3310">
        <v>992967</v>
      </c>
      <c r="B3310">
        <v>202501</v>
      </c>
      <c r="C3310">
        <v>1</v>
      </c>
      <c r="D3310" t="s">
        <v>12651</v>
      </c>
      <c r="E3310">
        <v>4</v>
      </c>
      <c r="F3310">
        <v>916</v>
      </c>
      <c r="G3310">
        <v>290</v>
      </c>
      <c r="H3310">
        <v>36</v>
      </c>
      <c r="I3310">
        <v>12</v>
      </c>
      <c r="J3310">
        <v>0</v>
      </c>
      <c r="K3310">
        <v>0</v>
      </c>
      <c r="L3310">
        <v>0</v>
      </c>
      <c r="M3310">
        <v>0</v>
      </c>
      <c r="N3310">
        <v>0</v>
      </c>
      <c r="O3310">
        <v>0</v>
      </c>
      <c r="P3310">
        <v>0</v>
      </c>
      <c r="Q3310">
        <v>0</v>
      </c>
      <c r="R3310">
        <v>0</v>
      </c>
      <c r="S3310">
        <v>0</v>
      </c>
      <c r="T3310">
        <v>71251</v>
      </c>
      <c r="U3310">
        <v>70930</v>
      </c>
      <c r="V3310">
        <v>71399</v>
      </c>
      <c r="W3310" t="s">
        <v>12618</v>
      </c>
      <c r="X3310" t="s">
        <v>13885</v>
      </c>
      <c r="Y3310">
        <v>0</v>
      </c>
      <c r="Z3310">
        <v>0</v>
      </c>
    </row>
    <row r="3311" spans="1:26" x14ac:dyDescent="0.25">
      <c r="A3311">
        <v>992967</v>
      </c>
      <c r="B3311">
        <v>202501</v>
      </c>
      <c r="C3311">
        <v>2</v>
      </c>
      <c r="D3311" t="s">
        <v>12651</v>
      </c>
      <c r="E3311">
        <v>4</v>
      </c>
      <c r="F3311">
        <v>916</v>
      </c>
      <c r="G3311">
        <v>290</v>
      </c>
      <c r="H3311">
        <v>36</v>
      </c>
      <c r="I3311">
        <v>12</v>
      </c>
      <c r="J3311">
        <v>0</v>
      </c>
      <c r="K3311">
        <v>0</v>
      </c>
      <c r="L3311">
        <v>0</v>
      </c>
      <c r="M3311">
        <v>0</v>
      </c>
      <c r="N3311">
        <v>0</v>
      </c>
      <c r="O3311">
        <v>0</v>
      </c>
      <c r="P3311">
        <v>0</v>
      </c>
      <c r="Q3311">
        <v>0</v>
      </c>
      <c r="R3311">
        <v>0</v>
      </c>
      <c r="S3311">
        <v>0</v>
      </c>
      <c r="T3311">
        <v>71251</v>
      </c>
      <c r="U3311">
        <v>70930</v>
      </c>
      <c r="V3311">
        <v>71399</v>
      </c>
      <c r="W3311" t="s">
        <v>12618</v>
      </c>
      <c r="X3311" t="s">
        <v>13885</v>
      </c>
      <c r="Y3311">
        <v>0</v>
      </c>
      <c r="Z3311">
        <v>0</v>
      </c>
    </row>
    <row r="3312" spans="1:26" x14ac:dyDescent="0.25">
      <c r="A3312">
        <v>992973</v>
      </c>
      <c r="B3312">
        <v>202501</v>
      </c>
      <c r="C3312">
        <v>1</v>
      </c>
      <c r="D3312" t="s">
        <v>12651</v>
      </c>
      <c r="E3312">
        <v>4</v>
      </c>
      <c r="F3312">
        <v>916</v>
      </c>
      <c r="G3312">
        <v>290</v>
      </c>
      <c r="H3312">
        <v>33</v>
      </c>
      <c r="I3312">
        <v>8</v>
      </c>
      <c r="J3312">
        <v>0</v>
      </c>
      <c r="K3312">
        <v>0</v>
      </c>
      <c r="L3312">
        <v>0</v>
      </c>
      <c r="M3312">
        <v>0</v>
      </c>
      <c r="N3312">
        <v>0</v>
      </c>
      <c r="O3312">
        <v>0</v>
      </c>
      <c r="P3312">
        <v>0</v>
      </c>
      <c r="Q3312">
        <v>0</v>
      </c>
      <c r="R3312">
        <v>0</v>
      </c>
      <c r="S3312">
        <v>0</v>
      </c>
      <c r="T3312">
        <v>71251</v>
      </c>
      <c r="U3312">
        <v>71174</v>
      </c>
      <c r="V3312">
        <v>71500</v>
      </c>
      <c r="W3312" t="s">
        <v>12613</v>
      </c>
      <c r="X3312" t="s">
        <v>13885</v>
      </c>
      <c r="Y3312">
        <v>0</v>
      </c>
      <c r="Z3312">
        <v>0</v>
      </c>
    </row>
    <row r="3313" spans="1:26" x14ac:dyDescent="0.25">
      <c r="A3313">
        <v>992973</v>
      </c>
      <c r="B3313">
        <v>202501</v>
      </c>
      <c r="C3313">
        <v>2</v>
      </c>
      <c r="D3313" t="s">
        <v>12651</v>
      </c>
      <c r="E3313">
        <v>4</v>
      </c>
      <c r="F3313">
        <v>916</v>
      </c>
      <c r="G3313">
        <v>290</v>
      </c>
      <c r="H3313">
        <v>33</v>
      </c>
      <c r="I3313">
        <v>8</v>
      </c>
      <c r="J3313">
        <v>0</v>
      </c>
      <c r="K3313">
        <v>0</v>
      </c>
      <c r="L3313">
        <v>0</v>
      </c>
      <c r="M3313">
        <v>0</v>
      </c>
      <c r="N3313">
        <v>0</v>
      </c>
      <c r="O3313">
        <v>0</v>
      </c>
      <c r="P3313">
        <v>0</v>
      </c>
      <c r="Q3313">
        <v>0</v>
      </c>
      <c r="R3313">
        <v>0</v>
      </c>
      <c r="S3313">
        <v>0</v>
      </c>
      <c r="T3313">
        <v>71251</v>
      </c>
      <c r="U3313">
        <v>71174</v>
      </c>
      <c r="V3313">
        <v>71500</v>
      </c>
      <c r="W3313" t="s">
        <v>12613</v>
      </c>
      <c r="X3313" t="s">
        <v>13885</v>
      </c>
      <c r="Y3313">
        <v>0</v>
      </c>
      <c r="Z3313">
        <v>0</v>
      </c>
    </row>
    <row r="3314" spans="1:26" x14ac:dyDescent="0.25">
      <c r="A3314">
        <v>992974</v>
      </c>
      <c r="B3314">
        <v>202501</v>
      </c>
      <c r="C3314">
        <v>1</v>
      </c>
      <c r="D3314" t="s">
        <v>12651</v>
      </c>
      <c r="E3314">
        <v>4</v>
      </c>
      <c r="F3314">
        <v>916</v>
      </c>
      <c r="G3314">
        <v>290</v>
      </c>
      <c r="H3314">
        <v>33</v>
      </c>
      <c r="I3314">
        <v>8</v>
      </c>
      <c r="J3314">
        <v>0</v>
      </c>
      <c r="K3314">
        <v>0</v>
      </c>
      <c r="L3314">
        <v>0</v>
      </c>
      <c r="M3314">
        <v>0</v>
      </c>
      <c r="N3314">
        <v>0</v>
      </c>
      <c r="O3314">
        <v>0</v>
      </c>
      <c r="P3314">
        <v>0</v>
      </c>
      <c r="Q3314">
        <v>0</v>
      </c>
      <c r="R3314">
        <v>0</v>
      </c>
      <c r="S3314">
        <v>0</v>
      </c>
      <c r="T3314">
        <v>71251</v>
      </c>
      <c r="U3314">
        <v>71174</v>
      </c>
      <c r="V3314">
        <v>71500</v>
      </c>
      <c r="W3314" t="s">
        <v>12613</v>
      </c>
      <c r="X3314" t="s">
        <v>13885</v>
      </c>
      <c r="Y3314">
        <v>0</v>
      </c>
      <c r="Z3314">
        <v>0</v>
      </c>
    </row>
    <row r="3315" spans="1:26" x14ac:dyDescent="0.25">
      <c r="A3315">
        <v>992974</v>
      </c>
      <c r="B3315">
        <v>202501</v>
      </c>
      <c r="C3315">
        <v>2</v>
      </c>
      <c r="D3315" t="s">
        <v>12651</v>
      </c>
      <c r="E3315">
        <v>4</v>
      </c>
      <c r="F3315">
        <v>916</v>
      </c>
      <c r="G3315">
        <v>290</v>
      </c>
      <c r="H3315">
        <v>33</v>
      </c>
      <c r="I3315">
        <v>8</v>
      </c>
      <c r="J3315">
        <v>0</v>
      </c>
      <c r="K3315">
        <v>0</v>
      </c>
      <c r="L3315">
        <v>0</v>
      </c>
      <c r="M3315">
        <v>0</v>
      </c>
      <c r="N3315">
        <v>0</v>
      </c>
      <c r="O3315">
        <v>0</v>
      </c>
      <c r="P3315">
        <v>0</v>
      </c>
      <c r="Q3315">
        <v>0</v>
      </c>
      <c r="R3315">
        <v>0</v>
      </c>
      <c r="S3315">
        <v>0</v>
      </c>
      <c r="T3315">
        <v>71251</v>
      </c>
      <c r="U3315">
        <v>71174</v>
      </c>
      <c r="V3315">
        <v>71500</v>
      </c>
      <c r="W3315" t="s">
        <v>12613</v>
      </c>
      <c r="X3315" t="s">
        <v>13885</v>
      </c>
      <c r="Y3315">
        <v>0</v>
      </c>
      <c r="Z3315">
        <v>0</v>
      </c>
    </row>
    <row r="3316" spans="1:26" x14ac:dyDescent="0.25">
      <c r="A3316">
        <v>992986</v>
      </c>
      <c r="B3316">
        <v>202501</v>
      </c>
      <c r="C3316">
        <v>1</v>
      </c>
      <c r="D3316" t="s">
        <v>12651</v>
      </c>
      <c r="E3316">
        <v>4</v>
      </c>
      <c r="F3316">
        <v>916</v>
      </c>
      <c r="G3316">
        <v>230</v>
      </c>
      <c r="H3316">
        <v>36</v>
      </c>
      <c r="I3316">
        <v>9</v>
      </c>
      <c r="J3316">
        <v>0</v>
      </c>
      <c r="K3316">
        <v>0</v>
      </c>
      <c r="L3316">
        <v>0</v>
      </c>
      <c r="M3316">
        <v>0</v>
      </c>
      <c r="N3316">
        <v>0</v>
      </c>
      <c r="O3316">
        <v>0</v>
      </c>
      <c r="P3316">
        <v>0</v>
      </c>
      <c r="Q3316">
        <v>0</v>
      </c>
      <c r="R3316">
        <v>0</v>
      </c>
      <c r="S3316">
        <v>0</v>
      </c>
      <c r="T3316">
        <v>71030</v>
      </c>
      <c r="U3316">
        <v>71024</v>
      </c>
      <c r="V3316">
        <v>71023</v>
      </c>
      <c r="W3316" t="s">
        <v>12597</v>
      </c>
      <c r="X3316" t="s">
        <v>12595</v>
      </c>
      <c r="Y3316">
        <v>0</v>
      </c>
      <c r="Z3316">
        <v>0</v>
      </c>
    </row>
    <row r="3317" spans="1:26" x14ac:dyDescent="0.25">
      <c r="A3317">
        <v>992986</v>
      </c>
      <c r="B3317">
        <v>202501</v>
      </c>
      <c r="C3317">
        <v>2</v>
      </c>
      <c r="D3317" t="s">
        <v>12651</v>
      </c>
      <c r="E3317">
        <v>4</v>
      </c>
      <c r="F3317">
        <v>916</v>
      </c>
      <c r="G3317">
        <v>230</v>
      </c>
      <c r="H3317">
        <v>36</v>
      </c>
      <c r="I3317">
        <v>9</v>
      </c>
      <c r="J3317">
        <v>0</v>
      </c>
      <c r="K3317">
        <v>0</v>
      </c>
      <c r="L3317">
        <v>0</v>
      </c>
      <c r="M3317">
        <v>0</v>
      </c>
      <c r="N3317">
        <v>0</v>
      </c>
      <c r="O3317">
        <v>0</v>
      </c>
      <c r="P3317">
        <v>0</v>
      </c>
      <c r="Q3317">
        <v>0</v>
      </c>
      <c r="R3317">
        <v>0</v>
      </c>
      <c r="S3317">
        <v>0</v>
      </c>
      <c r="T3317">
        <v>71030</v>
      </c>
      <c r="U3317">
        <v>71024</v>
      </c>
      <c r="V3317">
        <v>71023</v>
      </c>
      <c r="W3317" t="s">
        <v>12597</v>
      </c>
      <c r="X3317" t="s">
        <v>12595</v>
      </c>
      <c r="Y3317">
        <v>0</v>
      </c>
      <c r="Z3317">
        <v>0</v>
      </c>
    </row>
    <row r="3318" spans="1:26" x14ac:dyDescent="0.25">
      <c r="A3318">
        <v>992997</v>
      </c>
      <c r="B3318">
        <v>202501</v>
      </c>
      <c r="C3318">
        <v>1</v>
      </c>
      <c r="D3318" t="s">
        <v>12651</v>
      </c>
      <c r="E3318">
        <v>4</v>
      </c>
      <c r="F3318">
        <v>916</v>
      </c>
      <c r="G3318">
        <v>290</v>
      </c>
      <c r="H3318">
        <v>25</v>
      </c>
      <c r="I3318">
        <v>8</v>
      </c>
      <c r="J3318">
        <v>0</v>
      </c>
      <c r="K3318">
        <v>0</v>
      </c>
      <c r="L3318">
        <v>0</v>
      </c>
      <c r="M3318">
        <v>0</v>
      </c>
      <c r="N3318">
        <v>0</v>
      </c>
      <c r="O3318">
        <v>0</v>
      </c>
      <c r="P3318">
        <v>0</v>
      </c>
      <c r="Q3318">
        <v>0</v>
      </c>
      <c r="R3318">
        <v>0</v>
      </c>
      <c r="S3318">
        <v>0</v>
      </c>
      <c r="T3318">
        <v>71251</v>
      </c>
      <c r="U3318">
        <v>71248</v>
      </c>
      <c r="V3318">
        <v>70065</v>
      </c>
      <c r="W3318" t="s">
        <v>12625</v>
      </c>
      <c r="X3318" t="s">
        <v>13885</v>
      </c>
      <c r="Y3318">
        <v>0</v>
      </c>
      <c r="Z3318">
        <v>0</v>
      </c>
    </row>
    <row r="3319" spans="1:26" x14ac:dyDescent="0.25">
      <c r="A3319">
        <v>992997</v>
      </c>
      <c r="B3319">
        <v>202501</v>
      </c>
      <c r="C3319">
        <v>2</v>
      </c>
      <c r="D3319" t="s">
        <v>12651</v>
      </c>
      <c r="E3319">
        <v>4</v>
      </c>
      <c r="F3319">
        <v>916</v>
      </c>
      <c r="G3319">
        <v>290</v>
      </c>
      <c r="H3319">
        <v>25</v>
      </c>
      <c r="I3319">
        <v>8</v>
      </c>
      <c r="J3319">
        <v>0</v>
      </c>
      <c r="K3319">
        <v>0</v>
      </c>
      <c r="L3319">
        <v>0</v>
      </c>
      <c r="M3319">
        <v>0</v>
      </c>
      <c r="N3319">
        <v>0</v>
      </c>
      <c r="O3319">
        <v>0</v>
      </c>
      <c r="P3319">
        <v>0</v>
      </c>
      <c r="Q3319">
        <v>0</v>
      </c>
      <c r="R3319">
        <v>0</v>
      </c>
      <c r="S3319">
        <v>0</v>
      </c>
      <c r="T3319">
        <v>71251</v>
      </c>
      <c r="U3319">
        <v>71248</v>
      </c>
      <c r="V3319">
        <v>70065</v>
      </c>
      <c r="W3319" t="s">
        <v>12625</v>
      </c>
      <c r="X3319" t="s">
        <v>13885</v>
      </c>
      <c r="Y3319">
        <v>0</v>
      </c>
      <c r="Z3319">
        <v>0</v>
      </c>
    </row>
    <row r="3320" spans="1:26" x14ac:dyDescent="0.25">
      <c r="A3320">
        <v>993029</v>
      </c>
      <c r="B3320">
        <v>202501</v>
      </c>
      <c r="C3320">
        <v>1</v>
      </c>
      <c r="D3320" t="s">
        <v>12651</v>
      </c>
      <c r="E3320">
        <v>4</v>
      </c>
      <c r="F3320">
        <v>916</v>
      </c>
      <c r="G3320">
        <v>230</v>
      </c>
      <c r="H3320">
        <v>36</v>
      </c>
      <c r="I3320">
        <v>11</v>
      </c>
      <c r="J3320">
        <v>0</v>
      </c>
      <c r="K3320">
        <v>0</v>
      </c>
      <c r="L3320">
        <v>0</v>
      </c>
      <c r="M3320">
        <v>0</v>
      </c>
      <c r="N3320">
        <v>0</v>
      </c>
      <c r="O3320">
        <v>0</v>
      </c>
      <c r="P3320">
        <v>0</v>
      </c>
      <c r="Q3320">
        <v>0</v>
      </c>
      <c r="R3320">
        <v>0</v>
      </c>
      <c r="S3320">
        <v>0</v>
      </c>
      <c r="T3320">
        <v>71030</v>
      </c>
      <c r="U3320">
        <v>71024</v>
      </c>
      <c r="V3320">
        <v>70048</v>
      </c>
      <c r="W3320" t="s">
        <v>12597</v>
      </c>
      <c r="X3320" t="s">
        <v>12595</v>
      </c>
      <c r="Y3320">
        <v>0</v>
      </c>
      <c r="Z3320">
        <v>0</v>
      </c>
    </row>
    <row r="3321" spans="1:26" x14ac:dyDescent="0.25">
      <c r="A3321">
        <v>993029</v>
      </c>
      <c r="B3321">
        <v>202501</v>
      </c>
      <c r="C3321">
        <v>2</v>
      </c>
      <c r="D3321" t="s">
        <v>12651</v>
      </c>
      <c r="E3321">
        <v>4</v>
      </c>
      <c r="F3321">
        <v>916</v>
      </c>
      <c r="G3321">
        <v>230</v>
      </c>
      <c r="H3321">
        <v>36</v>
      </c>
      <c r="I3321">
        <v>11</v>
      </c>
      <c r="J3321">
        <v>0</v>
      </c>
      <c r="K3321">
        <v>0</v>
      </c>
      <c r="L3321">
        <v>0</v>
      </c>
      <c r="M3321">
        <v>0</v>
      </c>
      <c r="N3321">
        <v>0</v>
      </c>
      <c r="O3321">
        <v>0</v>
      </c>
      <c r="P3321">
        <v>0</v>
      </c>
      <c r="Q3321">
        <v>0</v>
      </c>
      <c r="R3321">
        <v>0</v>
      </c>
      <c r="S3321">
        <v>0</v>
      </c>
      <c r="T3321">
        <v>71030</v>
      </c>
      <c r="U3321">
        <v>71024</v>
      </c>
      <c r="V3321">
        <v>70048</v>
      </c>
      <c r="W3321" t="s">
        <v>12597</v>
      </c>
      <c r="X3321" t="s">
        <v>12595</v>
      </c>
      <c r="Y3321">
        <v>0</v>
      </c>
      <c r="Z3321">
        <v>0</v>
      </c>
    </row>
    <row r="3322" spans="1:26" x14ac:dyDescent="0.25">
      <c r="A3322">
        <v>993030</v>
      </c>
      <c r="B3322">
        <v>202501</v>
      </c>
      <c r="C3322">
        <v>1</v>
      </c>
      <c r="D3322" t="s">
        <v>12651</v>
      </c>
      <c r="E3322">
        <v>4</v>
      </c>
      <c r="F3322">
        <v>916</v>
      </c>
      <c r="G3322">
        <v>230</v>
      </c>
      <c r="H3322">
        <v>36</v>
      </c>
      <c r="I3322">
        <v>8</v>
      </c>
      <c r="J3322">
        <v>0</v>
      </c>
      <c r="K3322">
        <v>0</v>
      </c>
      <c r="L3322">
        <v>0</v>
      </c>
      <c r="M3322">
        <v>0</v>
      </c>
      <c r="N3322">
        <v>0</v>
      </c>
      <c r="O3322">
        <v>0</v>
      </c>
      <c r="P3322">
        <v>0</v>
      </c>
      <c r="Q3322">
        <v>0</v>
      </c>
      <c r="R3322">
        <v>0</v>
      </c>
      <c r="S3322">
        <v>0</v>
      </c>
      <c r="T3322">
        <v>71030</v>
      </c>
      <c r="U3322">
        <v>71024</v>
      </c>
      <c r="V3322">
        <v>71025</v>
      </c>
      <c r="W3322" t="s">
        <v>12597</v>
      </c>
      <c r="X3322" t="s">
        <v>12595</v>
      </c>
      <c r="Y3322">
        <v>0</v>
      </c>
      <c r="Z3322">
        <v>0</v>
      </c>
    </row>
    <row r="3323" spans="1:26" x14ac:dyDescent="0.25">
      <c r="A3323">
        <v>993030</v>
      </c>
      <c r="B3323">
        <v>202501</v>
      </c>
      <c r="C3323">
        <v>2</v>
      </c>
      <c r="D3323" t="s">
        <v>12651</v>
      </c>
      <c r="E3323">
        <v>4</v>
      </c>
      <c r="F3323">
        <v>916</v>
      </c>
      <c r="G3323">
        <v>230</v>
      </c>
      <c r="H3323">
        <v>36</v>
      </c>
      <c r="I3323">
        <v>8</v>
      </c>
      <c r="J3323">
        <v>0</v>
      </c>
      <c r="K3323">
        <v>0</v>
      </c>
      <c r="L3323">
        <v>0</v>
      </c>
      <c r="M3323">
        <v>0</v>
      </c>
      <c r="N3323">
        <v>0</v>
      </c>
      <c r="O3323">
        <v>0</v>
      </c>
      <c r="P3323">
        <v>0</v>
      </c>
      <c r="Q3323">
        <v>0</v>
      </c>
      <c r="R3323">
        <v>0</v>
      </c>
      <c r="S3323">
        <v>0</v>
      </c>
      <c r="T3323">
        <v>71030</v>
      </c>
      <c r="U3323">
        <v>71024</v>
      </c>
      <c r="V3323">
        <v>71025</v>
      </c>
      <c r="W3323" t="s">
        <v>12597</v>
      </c>
      <c r="X3323" t="s">
        <v>12595</v>
      </c>
      <c r="Y3323">
        <v>0</v>
      </c>
      <c r="Z3323">
        <v>0</v>
      </c>
    </row>
    <row r="3324" spans="1:26" x14ac:dyDescent="0.25">
      <c r="A3324">
        <v>993032</v>
      </c>
      <c r="B3324">
        <v>202501</v>
      </c>
      <c r="C3324">
        <v>1</v>
      </c>
      <c r="D3324" t="s">
        <v>12651</v>
      </c>
      <c r="E3324">
        <v>4</v>
      </c>
      <c r="F3324">
        <v>916</v>
      </c>
      <c r="G3324">
        <v>228</v>
      </c>
      <c r="H3324">
        <v>16</v>
      </c>
      <c r="I3324">
        <v>5</v>
      </c>
      <c r="J3324">
        <v>0</v>
      </c>
      <c r="K3324">
        <v>0</v>
      </c>
      <c r="L3324">
        <v>0</v>
      </c>
      <c r="M3324">
        <v>0</v>
      </c>
      <c r="N3324">
        <v>0</v>
      </c>
      <c r="O3324">
        <v>0</v>
      </c>
      <c r="P3324">
        <v>0</v>
      </c>
      <c r="Q3324">
        <v>0</v>
      </c>
      <c r="R3324">
        <v>0</v>
      </c>
      <c r="S3324">
        <v>0</v>
      </c>
      <c r="T3324">
        <v>71590</v>
      </c>
      <c r="U3324">
        <v>71602</v>
      </c>
      <c r="V3324">
        <v>71223</v>
      </c>
      <c r="W3324" t="s">
        <v>5222</v>
      </c>
      <c r="X3324" t="s">
        <v>12590</v>
      </c>
      <c r="Y3324">
        <v>0</v>
      </c>
      <c r="Z3324">
        <v>0</v>
      </c>
    </row>
    <row r="3325" spans="1:26" x14ac:dyDescent="0.25">
      <c r="A3325">
        <v>993032</v>
      </c>
      <c r="B3325">
        <v>202501</v>
      </c>
      <c r="C3325">
        <v>2</v>
      </c>
      <c r="D3325" t="s">
        <v>12651</v>
      </c>
      <c r="E3325">
        <v>4</v>
      </c>
      <c r="F3325">
        <v>916</v>
      </c>
      <c r="G3325">
        <v>228</v>
      </c>
      <c r="H3325">
        <v>16</v>
      </c>
      <c r="I3325">
        <v>5</v>
      </c>
      <c r="J3325">
        <v>0</v>
      </c>
      <c r="K3325">
        <v>0</v>
      </c>
      <c r="L3325">
        <v>0</v>
      </c>
      <c r="M3325">
        <v>0</v>
      </c>
      <c r="N3325">
        <v>0</v>
      </c>
      <c r="O3325">
        <v>0</v>
      </c>
      <c r="P3325">
        <v>0</v>
      </c>
      <c r="Q3325">
        <v>0</v>
      </c>
      <c r="R3325">
        <v>0</v>
      </c>
      <c r="S3325">
        <v>0</v>
      </c>
      <c r="T3325">
        <v>71590</v>
      </c>
      <c r="U3325">
        <v>71602</v>
      </c>
      <c r="V3325">
        <v>71223</v>
      </c>
      <c r="W3325" t="s">
        <v>5222</v>
      </c>
      <c r="X3325" t="s">
        <v>12590</v>
      </c>
      <c r="Y3325">
        <v>0</v>
      </c>
      <c r="Z3325">
        <v>0</v>
      </c>
    </row>
    <row r="3326" spans="1:26" x14ac:dyDescent="0.25">
      <c r="A3326">
        <v>993041</v>
      </c>
      <c r="B3326">
        <v>202501</v>
      </c>
      <c r="C3326">
        <v>1</v>
      </c>
      <c r="D3326" t="s">
        <v>12651</v>
      </c>
      <c r="E3326">
        <v>4</v>
      </c>
      <c r="F3326">
        <v>916</v>
      </c>
      <c r="G3326">
        <v>200</v>
      </c>
      <c r="H3326">
        <v>23</v>
      </c>
      <c r="I3326">
        <v>9</v>
      </c>
      <c r="J3326">
        <v>0</v>
      </c>
      <c r="K3326">
        <v>0</v>
      </c>
      <c r="L3326">
        <v>0</v>
      </c>
      <c r="M3326">
        <v>0</v>
      </c>
      <c r="N3326">
        <v>0</v>
      </c>
      <c r="O3326">
        <v>0</v>
      </c>
      <c r="P3326">
        <v>0</v>
      </c>
      <c r="Q3326">
        <v>0</v>
      </c>
      <c r="R3326">
        <v>0</v>
      </c>
      <c r="S3326">
        <v>0</v>
      </c>
      <c r="T3326">
        <v>900582</v>
      </c>
      <c r="U3326">
        <v>71506</v>
      </c>
      <c r="V3326">
        <v>71527</v>
      </c>
      <c r="W3326" t="s">
        <v>12609</v>
      </c>
      <c r="X3326" t="s">
        <v>13887</v>
      </c>
      <c r="Y3326">
        <v>0</v>
      </c>
      <c r="Z3326">
        <v>0</v>
      </c>
    </row>
    <row r="3327" spans="1:26" x14ac:dyDescent="0.25">
      <c r="A3327">
        <v>993041</v>
      </c>
      <c r="B3327">
        <v>202501</v>
      </c>
      <c r="C3327">
        <v>2</v>
      </c>
      <c r="D3327" t="s">
        <v>12651</v>
      </c>
      <c r="E3327">
        <v>4</v>
      </c>
      <c r="F3327">
        <v>916</v>
      </c>
      <c r="G3327">
        <v>200</v>
      </c>
      <c r="H3327">
        <v>23</v>
      </c>
      <c r="I3327">
        <v>9</v>
      </c>
      <c r="J3327">
        <v>0</v>
      </c>
      <c r="K3327">
        <v>0</v>
      </c>
      <c r="L3327">
        <v>0</v>
      </c>
      <c r="M3327">
        <v>0</v>
      </c>
      <c r="N3327">
        <v>0</v>
      </c>
      <c r="O3327">
        <v>0</v>
      </c>
      <c r="P3327">
        <v>0</v>
      </c>
      <c r="Q3327">
        <v>0</v>
      </c>
      <c r="R3327">
        <v>0</v>
      </c>
      <c r="S3327">
        <v>0</v>
      </c>
      <c r="T3327">
        <v>900582</v>
      </c>
      <c r="U3327">
        <v>71506</v>
      </c>
      <c r="V3327">
        <v>71527</v>
      </c>
      <c r="W3327" t="s">
        <v>12609</v>
      </c>
      <c r="X3327" t="s">
        <v>13887</v>
      </c>
      <c r="Y3327">
        <v>0</v>
      </c>
      <c r="Z3327">
        <v>0</v>
      </c>
    </row>
    <row r="3328" spans="1:26" x14ac:dyDescent="0.25">
      <c r="A3328">
        <v>993043</v>
      </c>
      <c r="B3328">
        <v>202501</v>
      </c>
      <c r="C3328">
        <v>1</v>
      </c>
      <c r="D3328" t="s">
        <v>12651</v>
      </c>
      <c r="E3328">
        <v>4</v>
      </c>
      <c r="F3328">
        <v>916</v>
      </c>
      <c r="G3328">
        <v>228</v>
      </c>
      <c r="H3328">
        <v>20</v>
      </c>
      <c r="I3328">
        <v>6</v>
      </c>
      <c r="J3328">
        <v>0</v>
      </c>
      <c r="K3328">
        <v>0</v>
      </c>
      <c r="L3328">
        <v>0</v>
      </c>
      <c r="M3328">
        <v>0</v>
      </c>
      <c r="N3328">
        <v>0</v>
      </c>
      <c r="O3328">
        <v>0</v>
      </c>
      <c r="P3328">
        <v>0</v>
      </c>
      <c r="Q3328">
        <v>0</v>
      </c>
      <c r="R3328">
        <v>0</v>
      </c>
      <c r="S3328">
        <v>0</v>
      </c>
      <c r="T3328">
        <v>71590</v>
      </c>
      <c r="U3328">
        <v>71591</v>
      </c>
      <c r="V3328">
        <v>71090</v>
      </c>
      <c r="W3328" t="s">
        <v>13888</v>
      </c>
      <c r="X3328" t="s">
        <v>12590</v>
      </c>
      <c r="Y3328">
        <v>0</v>
      </c>
      <c r="Z3328">
        <v>0</v>
      </c>
    </row>
    <row r="3329" spans="1:26" x14ac:dyDescent="0.25">
      <c r="A3329">
        <v>993043</v>
      </c>
      <c r="B3329">
        <v>202501</v>
      </c>
      <c r="C3329">
        <v>2</v>
      </c>
      <c r="D3329" t="s">
        <v>12651</v>
      </c>
      <c r="E3329">
        <v>4</v>
      </c>
      <c r="F3329">
        <v>916</v>
      </c>
      <c r="G3329">
        <v>228</v>
      </c>
      <c r="H3329">
        <v>20</v>
      </c>
      <c r="I3329">
        <v>6</v>
      </c>
      <c r="J3329">
        <v>0</v>
      </c>
      <c r="K3329">
        <v>0</v>
      </c>
      <c r="L3329">
        <v>0</v>
      </c>
      <c r="M3329">
        <v>0</v>
      </c>
      <c r="N3329">
        <v>0</v>
      </c>
      <c r="O3329">
        <v>0</v>
      </c>
      <c r="P3329">
        <v>0</v>
      </c>
      <c r="Q3329">
        <v>0</v>
      </c>
      <c r="R3329">
        <v>0</v>
      </c>
      <c r="S3329">
        <v>0</v>
      </c>
      <c r="T3329">
        <v>71590</v>
      </c>
      <c r="U3329">
        <v>71591</v>
      </c>
      <c r="V3329">
        <v>71090</v>
      </c>
      <c r="W3329" t="s">
        <v>13888</v>
      </c>
      <c r="X3329" t="s">
        <v>12590</v>
      </c>
      <c r="Y3329">
        <v>0</v>
      </c>
      <c r="Z3329">
        <v>0</v>
      </c>
    </row>
    <row r="3330" spans="1:26" x14ac:dyDescent="0.25">
      <c r="A3330">
        <v>993044</v>
      </c>
      <c r="B3330">
        <v>202501</v>
      </c>
      <c r="C3330">
        <v>1</v>
      </c>
      <c r="D3330" t="s">
        <v>12651</v>
      </c>
      <c r="E3330">
        <v>4</v>
      </c>
      <c r="F3330">
        <v>916</v>
      </c>
      <c r="G3330">
        <v>228</v>
      </c>
      <c r="H3330">
        <v>20</v>
      </c>
      <c r="I3330">
        <v>6</v>
      </c>
      <c r="J3330">
        <v>0</v>
      </c>
      <c r="K3330">
        <v>0</v>
      </c>
      <c r="L3330">
        <v>0</v>
      </c>
      <c r="M3330">
        <v>0</v>
      </c>
      <c r="N3330">
        <v>0</v>
      </c>
      <c r="O3330">
        <v>0</v>
      </c>
      <c r="P3330">
        <v>0</v>
      </c>
      <c r="Q3330">
        <v>0</v>
      </c>
      <c r="R3330">
        <v>0</v>
      </c>
      <c r="S3330">
        <v>0</v>
      </c>
      <c r="T3330">
        <v>71590</v>
      </c>
      <c r="U3330">
        <v>71591</v>
      </c>
      <c r="V3330">
        <v>71090</v>
      </c>
      <c r="W3330" t="s">
        <v>13888</v>
      </c>
      <c r="X3330" t="s">
        <v>12590</v>
      </c>
      <c r="Y3330">
        <v>0</v>
      </c>
      <c r="Z3330">
        <v>0</v>
      </c>
    </row>
    <row r="3331" spans="1:26" x14ac:dyDescent="0.25">
      <c r="A3331">
        <v>993044</v>
      </c>
      <c r="B3331">
        <v>202501</v>
      </c>
      <c r="C3331">
        <v>2</v>
      </c>
      <c r="D3331" t="s">
        <v>12651</v>
      </c>
      <c r="E3331">
        <v>4</v>
      </c>
      <c r="F3331">
        <v>916</v>
      </c>
      <c r="G3331">
        <v>228</v>
      </c>
      <c r="H3331">
        <v>20</v>
      </c>
      <c r="I3331">
        <v>6</v>
      </c>
      <c r="J3331">
        <v>0</v>
      </c>
      <c r="K3331">
        <v>0</v>
      </c>
      <c r="L3331">
        <v>0</v>
      </c>
      <c r="M3331">
        <v>0</v>
      </c>
      <c r="N3331">
        <v>0</v>
      </c>
      <c r="O3331">
        <v>0</v>
      </c>
      <c r="P3331">
        <v>0</v>
      </c>
      <c r="Q3331">
        <v>0</v>
      </c>
      <c r="R3331">
        <v>0</v>
      </c>
      <c r="S3331">
        <v>0</v>
      </c>
      <c r="T3331">
        <v>71590</v>
      </c>
      <c r="U3331">
        <v>71591</v>
      </c>
      <c r="V3331">
        <v>71090</v>
      </c>
      <c r="W3331" t="s">
        <v>13888</v>
      </c>
      <c r="X3331" t="s">
        <v>12590</v>
      </c>
      <c r="Y3331">
        <v>0</v>
      </c>
      <c r="Z3331">
        <v>0</v>
      </c>
    </row>
    <row r="3332" spans="1:26" x14ac:dyDescent="0.25">
      <c r="A3332">
        <v>993074</v>
      </c>
      <c r="B3332">
        <v>202501</v>
      </c>
      <c r="C3332">
        <v>1</v>
      </c>
      <c r="D3332" t="s">
        <v>12651</v>
      </c>
      <c r="E3332">
        <v>4</v>
      </c>
      <c r="F3332">
        <v>916</v>
      </c>
      <c r="G3332">
        <v>290</v>
      </c>
      <c r="H3332">
        <v>25</v>
      </c>
      <c r="I3332">
        <v>5</v>
      </c>
      <c r="J3332">
        <v>0</v>
      </c>
      <c r="K3332">
        <v>0</v>
      </c>
      <c r="L3332">
        <v>0</v>
      </c>
      <c r="M3332">
        <v>0</v>
      </c>
      <c r="N3332">
        <v>0</v>
      </c>
      <c r="O3332">
        <v>0</v>
      </c>
      <c r="P3332">
        <v>0</v>
      </c>
      <c r="Q3332">
        <v>0</v>
      </c>
      <c r="R3332">
        <v>0</v>
      </c>
      <c r="S3332">
        <v>0</v>
      </c>
      <c r="T3332">
        <v>71251</v>
      </c>
      <c r="U3332">
        <v>71248</v>
      </c>
      <c r="V3332">
        <v>71250</v>
      </c>
      <c r="W3332" t="s">
        <v>12625</v>
      </c>
      <c r="X3332" t="s">
        <v>13885</v>
      </c>
      <c r="Y3332">
        <v>0</v>
      </c>
      <c r="Z3332">
        <v>0</v>
      </c>
    </row>
    <row r="3333" spans="1:26" x14ac:dyDescent="0.25">
      <c r="A3333">
        <v>993074</v>
      </c>
      <c r="B3333">
        <v>202501</v>
      </c>
      <c r="C3333">
        <v>2</v>
      </c>
      <c r="D3333" t="s">
        <v>12651</v>
      </c>
      <c r="E3333">
        <v>4</v>
      </c>
      <c r="F3333">
        <v>916</v>
      </c>
      <c r="G3333">
        <v>290</v>
      </c>
      <c r="H3333">
        <v>25</v>
      </c>
      <c r="I3333">
        <v>5</v>
      </c>
      <c r="J3333">
        <v>0</v>
      </c>
      <c r="K3333">
        <v>0</v>
      </c>
      <c r="L3333">
        <v>0</v>
      </c>
      <c r="M3333">
        <v>0</v>
      </c>
      <c r="N3333">
        <v>0</v>
      </c>
      <c r="O3333">
        <v>0</v>
      </c>
      <c r="P3333">
        <v>0</v>
      </c>
      <c r="Q3333">
        <v>0</v>
      </c>
      <c r="R3333">
        <v>0</v>
      </c>
      <c r="S3333">
        <v>0</v>
      </c>
      <c r="T3333">
        <v>71251</v>
      </c>
      <c r="U3333">
        <v>71248</v>
      </c>
      <c r="V3333">
        <v>71250</v>
      </c>
      <c r="W3333" t="s">
        <v>12625</v>
      </c>
      <c r="X3333" t="s">
        <v>13885</v>
      </c>
      <c r="Y3333">
        <v>0</v>
      </c>
      <c r="Z3333">
        <v>0</v>
      </c>
    </row>
    <row r="3334" spans="1:26" x14ac:dyDescent="0.25">
      <c r="A3334">
        <v>993089</v>
      </c>
      <c r="B3334">
        <v>202501</v>
      </c>
      <c r="C3334">
        <v>1</v>
      </c>
      <c r="D3334" t="s">
        <v>12651</v>
      </c>
      <c r="E3334">
        <v>4</v>
      </c>
      <c r="F3334">
        <v>916</v>
      </c>
      <c r="G3334">
        <v>228</v>
      </c>
      <c r="H3334">
        <v>20</v>
      </c>
      <c r="I3334">
        <v>2</v>
      </c>
      <c r="J3334">
        <v>0</v>
      </c>
      <c r="K3334">
        <v>0</v>
      </c>
      <c r="L3334">
        <v>0</v>
      </c>
      <c r="M3334">
        <v>0</v>
      </c>
      <c r="N3334">
        <v>0</v>
      </c>
      <c r="O3334">
        <v>0</v>
      </c>
      <c r="P3334">
        <v>0</v>
      </c>
      <c r="Q3334">
        <v>0</v>
      </c>
      <c r="R3334">
        <v>0</v>
      </c>
      <c r="S3334">
        <v>0</v>
      </c>
      <c r="T3334">
        <v>71590</v>
      </c>
      <c r="U3334">
        <v>71591</v>
      </c>
      <c r="V3334">
        <v>71075</v>
      </c>
      <c r="W3334" t="s">
        <v>13888</v>
      </c>
      <c r="X3334" t="s">
        <v>12590</v>
      </c>
      <c r="Y3334">
        <v>0</v>
      </c>
      <c r="Z3334">
        <v>0</v>
      </c>
    </row>
    <row r="3335" spans="1:26" x14ac:dyDescent="0.25">
      <c r="A3335">
        <v>993089</v>
      </c>
      <c r="B3335">
        <v>202501</v>
      </c>
      <c r="C3335">
        <v>2</v>
      </c>
      <c r="D3335" t="s">
        <v>12651</v>
      </c>
      <c r="E3335">
        <v>4</v>
      </c>
      <c r="F3335">
        <v>916</v>
      </c>
      <c r="G3335">
        <v>228</v>
      </c>
      <c r="H3335">
        <v>20</v>
      </c>
      <c r="I3335">
        <v>2</v>
      </c>
      <c r="J3335">
        <v>0</v>
      </c>
      <c r="K3335">
        <v>0</v>
      </c>
      <c r="L3335">
        <v>0</v>
      </c>
      <c r="M3335">
        <v>0</v>
      </c>
      <c r="N3335">
        <v>0</v>
      </c>
      <c r="O3335">
        <v>0</v>
      </c>
      <c r="P3335">
        <v>0</v>
      </c>
      <c r="Q3335">
        <v>0</v>
      </c>
      <c r="R3335">
        <v>0</v>
      </c>
      <c r="S3335">
        <v>0</v>
      </c>
      <c r="T3335">
        <v>71590</v>
      </c>
      <c r="U3335">
        <v>71591</v>
      </c>
      <c r="V3335">
        <v>71075</v>
      </c>
      <c r="W3335" t="s">
        <v>13888</v>
      </c>
      <c r="X3335" t="s">
        <v>12590</v>
      </c>
      <c r="Y3335">
        <v>0</v>
      </c>
      <c r="Z3335">
        <v>0</v>
      </c>
    </row>
    <row r="3336" spans="1:26" x14ac:dyDescent="0.25">
      <c r="A3336">
        <v>993097</v>
      </c>
      <c r="B3336">
        <v>202501</v>
      </c>
      <c r="C3336">
        <v>1</v>
      </c>
      <c r="D3336" t="s">
        <v>12651</v>
      </c>
      <c r="E3336">
        <v>4</v>
      </c>
      <c r="F3336">
        <v>916</v>
      </c>
      <c r="G3336">
        <v>230</v>
      </c>
      <c r="H3336">
        <v>36</v>
      </c>
      <c r="I3336">
        <v>8</v>
      </c>
      <c r="J3336">
        <v>0</v>
      </c>
      <c r="K3336">
        <v>0</v>
      </c>
      <c r="L3336">
        <v>0</v>
      </c>
      <c r="M3336">
        <v>0</v>
      </c>
      <c r="N3336">
        <v>0</v>
      </c>
      <c r="O3336">
        <v>0</v>
      </c>
      <c r="P3336">
        <v>0</v>
      </c>
      <c r="Q3336">
        <v>0</v>
      </c>
      <c r="R3336">
        <v>0</v>
      </c>
      <c r="S3336">
        <v>0</v>
      </c>
      <c r="T3336">
        <v>71030</v>
      </c>
      <c r="U3336">
        <v>71024</v>
      </c>
      <c r="V3336">
        <v>71025</v>
      </c>
      <c r="W3336" t="s">
        <v>12597</v>
      </c>
      <c r="X3336" t="s">
        <v>12595</v>
      </c>
      <c r="Y3336">
        <v>0</v>
      </c>
      <c r="Z3336">
        <v>0</v>
      </c>
    </row>
    <row r="3337" spans="1:26" x14ac:dyDescent="0.25">
      <c r="A3337">
        <v>993097</v>
      </c>
      <c r="B3337">
        <v>202501</v>
      </c>
      <c r="C3337">
        <v>2</v>
      </c>
      <c r="D3337" t="s">
        <v>12651</v>
      </c>
      <c r="E3337">
        <v>4</v>
      </c>
      <c r="F3337">
        <v>916</v>
      </c>
      <c r="G3337">
        <v>230</v>
      </c>
      <c r="H3337">
        <v>36</v>
      </c>
      <c r="I3337">
        <v>8</v>
      </c>
      <c r="J3337">
        <v>0</v>
      </c>
      <c r="K3337">
        <v>0</v>
      </c>
      <c r="L3337">
        <v>0</v>
      </c>
      <c r="M3337">
        <v>0</v>
      </c>
      <c r="N3337">
        <v>0</v>
      </c>
      <c r="O3337">
        <v>0</v>
      </c>
      <c r="P3337">
        <v>0</v>
      </c>
      <c r="Q3337">
        <v>0</v>
      </c>
      <c r="R3337">
        <v>0</v>
      </c>
      <c r="S3337">
        <v>0</v>
      </c>
      <c r="T3337">
        <v>71030</v>
      </c>
      <c r="U3337">
        <v>71024</v>
      </c>
      <c r="V3337">
        <v>71025</v>
      </c>
      <c r="W3337" t="s">
        <v>12597</v>
      </c>
      <c r="X3337" t="s">
        <v>12595</v>
      </c>
      <c r="Y3337">
        <v>0</v>
      </c>
      <c r="Z3337">
        <v>0</v>
      </c>
    </row>
    <row r="3338" spans="1:26" x14ac:dyDescent="0.25">
      <c r="A3338">
        <v>993101</v>
      </c>
      <c r="B3338">
        <v>202501</v>
      </c>
      <c r="C3338">
        <v>1</v>
      </c>
      <c r="D3338" t="s">
        <v>12651</v>
      </c>
      <c r="E3338">
        <v>4</v>
      </c>
      <c r="F3338">
        <v>916</v>
      </c>
      <c r="G3338">
        <v>230</v>
      </c>
      <c r="H3338">
        <v>32</v>
      </c>
      <c r="I3338">
        <v>10</v>
      </c>
      <c r="J3338">
        <v>0</v>
      </c>
      <c r="K3338">
        <v>0</v>
      </c>
      <c r="L3338">
        <v>0</v>
      </c>
      <c r="M3338">
        <v>0</v>
      </c>
      <c r="N3338">
        <v>0</v>
      </c>
      <c r="O3338">
        <v>0</v>
      </c>
      <c r="P3338">
        <v>0</v>
      </c>
      <c r="Q3338">
        <v>0</v>
      </c>
      <c r="R3338">
        <v>0</v>
      </c>
      <c r="S3338">
        <v>0</v>
      </c>
      <c r="T3338">
        <v>71030</v>
      </c>
      <c r="U3338">
        <v>71505</v>
      </c>
      <c r="V3338">
        <v>71517</v>
      </c>
      <c r="W3338" t="s">
        <v>12648</v>
      </c>
      <c r="X3338" t="s">
        <v>12595</v>
      </c>
      <c r="Y3338">
        <v>0</v>
      </c>
      <c r="Z3338">
        <v>0</v>
      </c>
    </row>
    <row r="3339" spans="1:26" x14ac:dyDescent="0.25">
      <c r="A3339">
        <v>993101</v>
      </c>
      <c r="B3339">
        <v>202501</v>
      </c>
      <c r="C3339">
        <v>2</v>
      </c>
      <c r="D3339" t="s">
        <v>12651</v>
      </c>
      <c r="E3339">
        <v>4</v>
      </c>
      <c r="F3339">
        <v>916</v>
      </c>
      <c r="G3339">
        <v>230</v>
      </c>
      <c r="H3339">
        <v>32</v>
      </c>
      <c r="I3339">
        <v>10</v>
      </c>
      <c r="J3339">
        <v>0</v>
      </c>
      <c r="K3339">
        <v>0</v>
      </c>
      <c r="L3339">
        <v>0</v>
      </c>
      <c r="M3339">
        <v>0</v>
      </c>
      <c r="N3339">
        <v>0</v>
      </c>
      <c r="O3339">
        <v>0</v>
      </c>
      <c r="P3339">
        <v>0</v>
      </c>
      <c r="Q3339">
        <v>0</v>
      </c>
      <c r="R3339">
        <v>0</v>
      </c>
      <c r="S3339">
        <v>0</v>
      </c>
      <c r="T3339">
        <v>71030</v>
      </c>
      <c r="U3339">
        <v>71505</v>
      </c>
      <c r="V3339">
        <v>71517</v>
      </c>
      <c r="W3339" t="s">
        <v>12648</v>
      </c>
      <c r="X3339" t="s">
        <v>12595</v>
      </c>
      <c r="Y3339">
        <v>0</v>
      </c>
      <c r="Z3339">
        <v>0</v>
      </c>
    </row>
    <row r="3340" spans="1:26" x14ac:dyDescent="0.25">
      <c r="A3340">
        <v>993102</v>
      </c>
      <c r="B3340">
        <v>202501</v>
      </c>
      <c r="C3340">
        <v>1</v>
      </c>
      <c r="D3340" t="s">
        <v>12651</v>
      </c>
      <c r="E3340">
        <v>4</v>
      </c>
      <c r="F3340">
        <v>916</v>
      </c>
      <c r="G3340">
        <v>230</v>
      </c>
      <c r="H3340">
        <v>32</v>
      </c>
      <c r="I3340">
        <v>7</v>
      </c>
      <c r="J3340">
        <v>0</v>
      </c>
      <c r="K3340">
        <v>0</v>
      </c>
      <c r="L3340">
        <v>0</v>
      </c>
      <c r="M3340">
        <v>0</v>
      </c>
      <c r="N3340">
        <v>0</v>
      </c>
      <c r="O3340">
        <v>0</v>
      </c>
      <c r="P3340">
        <v>0</v>
      </c>
      <c r="Q3340">
        <v>0</v>
      </c>
      <c r="R3340">
        <v>0</v>
      </c>
      <c r="S3340">
        <v>0</v>
      </c>
      <c r="T3340">
        <v>71030</v>
      </c>
      <c r="U3340">
        <v>71505</v>
      </c>
      <c r="V3340">
        <v>71521</v>
      </c>
      <c r="W3340" t="s">
        <v>12648</v>
      </c>
      <c r="X3340" t="s">
        <v>12595</v>
      </c>
      <c r="Y3340">
        <v>0</v>
      </c>
      <c r="Z3340">
        <v>0</v>
      </c>
    </row>
    <row r="3341" spans="1:26" x14ac:dyDescent="0.25">
      <c r="A3341">
        <v>993102</v>
      </c>
      <c r="B3341">
        <v>202501</v>
      </c>
      <c r="C3341">
        <v>2</v>
      </c>
      <c r="D3341" t="s">
        <v>12651</v>
      </c>
      <c r="E3341">
        <v>4</v>
      </c>
      <c r="F3341">
        <v>916</v>
      </c>
      <c r="G3341">
        <v>230</v>
      </c>
      <c r="H3341">
        <v>32</v>
      </c>
      <c r="I3341">
        <v>7</v>
      </c>
      <c r="J3341">
        <v>0</v>
      </c>
      <c r="K3341">
        <v>0</v>
      </c>
      <c r="L3341">
        <v>0</v>
      </c>
      <c r="M3341">
        <v>0</v>
      </c>
      <c r="N3341">
        <v>0</v>
      </c>
      <c r="O3341">
        <v>0</v>
      </c>
      <c r="P3341">
        <v>0</v>
      </c>
      <c r="Q3341">
        <v>0</v>
      </c>
      <c r="R3341">
        <v>0</v>
      </c>
      <c r="S3341">
        <v>0</v>
      </c>
      <c r="T3341">
        <v>71030</v>
      </c>
      <c r="U3341">
        <v>71505</v>
      </c>
      <c r="V3341">
        <v>71521</v>
      </c>
      <c r="W3341" t="s">
        <v>12648</v>
      </c>
      <c r="X3341" t="s">
        <v>12595</v>
      </c>
      <c r="Y3341">
        <v>0</v>
      </c>
      <c r="Z3341">
        <v>0</v>
      </c>
    </row>
    <row r="3342" spans="1:26" x14ac:dyDescent="0.25">
      <c r="A3342">
        <v>993103</v>
      </c>
      <c r="B3342">
        <v>202501</v>
      </c>
      <c r="C3342">
        <v>1</v>
      </c>
      <c r="D3342" t="s">
        <v>12651</v>
      </c>
      <c r="E3342">
        <v>4</v>
      </c>
      <c r="F3342">
        <v>916</v>
      </c>
      <c r="G3342">
        <v>230</v>
      </c>
      <c r="H3342">
        <v>32</v>
      </c>
      <c r="I3342">
        <v>7</v>
      </c>
      <c r="J3342">
        <v>0</v>
      </c>
      <c r="K3342">
        <v>0</v>
      </c>
      <c r="L3342">
        <v>0</v>
      </c>
      <c r="M3342">
        <v>0</v>
      </c>
      <c r="N3342">
        <v>0</v>
      </c>
      <c r="O3342">
        <v>0</v>
      </c>
      <c r="P3342">
        <v>0</v>
      </c>
      <c r="Q3342">
        <v>0</v>
      </c>
      <c r="R3342">
        <v>0</v>
      </c>
      <c r="S3342">
        <v>0</v>
      </c>
      <c r="T3342">
        <v>71030</v>
      </c>
      <c r="U3342">
        <v>71505</v>
      </c>
      <c r="V3342">
        <v>71521</v>
      </c>
      <c r="W3342" t="s">
        <v>12648</v>
      </c>
      <c r="X3342" t="s">
        <v>12595</v>
      </c>
      <c r="Y3342">
        <v>0</v>
      </c>
      <c r="Z3342">
        <v>0</v>
      </c>
    </row>
    <row r="3343" spans="1:26" x14ac:dyDescent="0.25">
      <c r="A3343">
        <v>993103</v>
      </c>
      <c r="B3343">
        <v>202501</v>
      </c>
      <c r="C3343">
        <v>2</v>
      </c>
      <c r="D3343" t="s">
        <v>12651</v>
      </c>
      <c r="E3343">
        <v>4</v>
      </c>
      <c r="F3343">
        <v>916</v>
      </c>
      <c r="G3343">
        <v>230</v>
      </c>
      <c r="H3343">
        <v>32</v>
      </c>
      <c r="I3343">
        <v>7</v>
      </c>
      <c r="J3343">
        <v>0</v>
      </c>
      <c r="K3343">
        <v>0</v>
      </c>
      <c r="L3343">
        <v>0</v>
      </c>
      <c r="M3343">
        <v>0</v>
      </c>
      <c r="N3343">
        <v>0</v>
      </c>
      <c r="O3343">
        <v>0</v>
      </c>
      <c r="P3343">
        <v>0</v>
      </c>
      <c r="Q3343">
        <v>0</v>
      </c>
      <c r="R3343">
        <v>0</v>
      </c>
      <c r="S3343">
        <v>0</v>
      </c>
      <c r="T3343">
        <v>71030</v>
      </c>
      <c r="U3343">
        <v>71505</v>
      </c>
      <c r="V3343">
        <v>71521</v>
      </c>
      <c r="W3343" t="s">
        <v>12648</v>
      </c>
      <c r="X3343" t="s">
        <v>12595</v>
      </c>
      <c r="Y3343">
        <v>0</v>
      </c>
      <c r="Z3343">
        <v>0</v>
      </c>
    </row>
    <row r="3344" spans="1:26" x14ac:dyDescent="0.25">
      <c r="A3344">
        <v>993106</v>
      </c>
      <c r="B3344">
        <v>202501</v>
      </c>
      <c r="C3344">
        <v>1</v>
      </c>
      <c r="D3344" t="s">
        <v>12651</v>
      </c>
      <c r="E3344">
        <v>4</v>
      </c>
      <c r="F3344">
        <v>916</v>
      </c>
      <c r="G3344">
        <v>230</v>
      </c>
      <c r="H3344">
        <v>32</v>
      </c>
      <c r="I3344">
        <v>7</v>
      </c>
      <c r="J3344">
        <v>0</v>
      </c>
      <c r="K3344">
        <v>0</v>
      </c>
      <c r="L3344">
        <v>0</v>
      </c>
      <c r="M3344">
        <v>0</v>
      </c>
      <c r="N3344">
        <v>0</v>
      </c>
      <c r="O3344">
        <v>0</v>
      </c>
      <c r="P3344">
        <v>0</v>
      </c>
      <c r="Q3344">
        <v>0</v>
      </c>
      <c r="R3344">
        <v>0</v>
      </c>
      <c r="S3344">
        <v>0</v>
      </c>
      <c r="T3344">
        <v>71030</v>
      </c>
      <c r="U3344">
        <v>71505</v>
      </c>
      <c r="V3344">
        <v>71521</v>
      </c>
      <c r="W3344" t="s">
        <v>12648</v>
      </c>
      <c r="X3344" t="s">
        <v>12595</v>
      </c>
      <c r="Y3344">
        <v>0</v>
      </c>
      <c r="Z3344">
        <v>0</v>
      </c>
    </row>
    <row r="3345" spans="1:26" x14ac:dyDescent="0.25">
      <c r="A3345">
        <v>993106</v>
      </c>
      <c r="B3345">
        <v>202501</v>
      </c>
      <c r="C3345">
        <v>2</v>
      </c>
      <c r="D3345" t="s">
        <v>12651</v>
      </c>
      <c r="E3345">
        <v>4</v>
      </c>
      <c r="F3345">
        <v>916</v>
      </c>
      <c r="G3345">
        <v>230</v>
      </c>
      <c r="H3345">
        <v>32</v>
      </c>
      <c r="I3345">
        <v>7</v>
      </c>
      <c r="J3345">
        <v>0</v>
      </c>
      <c r="K3345">
        <v>0</v>
      </c>
      <c r="L3345">
        <v>0</v>
      </c>
      <c r="M3345">
        <v>0</v>
      </c>
      <c r="N3345">
        <v>0</v>
      </c>
      <c r="O3345">
        <v>0</v>
      </c>
      <c r="P3345">
        <v>0</v>
      </c>
      <c r="Q3345">
        <v>0</v>
      </c>
      <c r="R3345">
        <v>0</v>
      </c>
      <c r="S3345">
        <v>0</v>
      </c>
      <c r="T3345">
        <v>71030</v>
      </c>
      <c r="U3345">
        <v>71505</v>
      </c>
      <c r="V3345">
        <v>71521</v>
      </c>
      <c r="W3345" t="s">
        <v>12648</v>
      </c>
      <c r="X3345" t="s">
        <v>12595</v>
      </c>
      <c r="Y3345">
        <v>0</v>
      </c>
      <c r="Z3345">
        <v>0</v>
      </c>
    </row>
    <row r="3346" spans="1:26" x14ac:dyDescent="0.25">
      <c r="A3346">
        <v>993110</v>
      </c>
      <c r="B3346">
        <v>202501</v>
      </c>
      <c r="C3346">
        <v>1</v>
      </c>
      <c r="D3346" t="s">
        <v>12651</v>
      </c>
      <c r="E3346">
        <v>4</v>
      </c>
      <c r="F3346">
        <v>916</v>
      </c>
      <c r="G3346">
        <v>200</v>
      </c>
      <c r="H3346">
        <v>24</v>
      </c>
      <c r="I3346">
        <v>8</v>
      </c>
      <c r="J3346">
        <v>0</v>
      </c>
      <c r="K3346">
        <v>0</v>
      </c>
      <c r="L3346">
        <v>0</v>
      </c>
      <c r="M3346">
        <v>0</v>
      </c>
      <c r="N3346">
        <v>0</v>
      </c>
      <c r="O3346">
        <v>0</v>
      </c>
      <c r="P3346">
        <v>0</v>
      </c>
      <c r="Q3346">
        <v>0</v>
      </c>
      <c r="R3346">
        <v>0</v>
      </c>
      <c r="S3346">
        <v>0</v>
      </c>
      <c r="T3346">
        <v>900582</v>
      </c>
      <c r="U3346">
        <v>71129</v>
      </c>
      <c r="V3346">
        <v>71136</v>
      </c>
      <c r="W3346" t="s">
        <v>13890</v>
      </c>
      <c r="X3346" t="s">
        <v>13887</v>
      </c>
      <c r="Y3346">
        <v>0</v>
      </c>
      <c r="Z3346">
        <v>0</v>
      </c>
    </row>
    <row r="3347" spans="1:26" x14ac:dyDescent="0.25">
      <c r="A3347">
        <v>993110</v>
      </c>
      <c r="B3347">
        <v>202501</v>
      </c>
      <c r="C3347">
        <v>2</v>
      </c>
      <c r="D3347" t="s">
        <v>12651</v>
      </c>
      <c r="E3347">
        <v>4</v>
      </c>
      <c r="F3347">
        <v>916</v>
      </c>
      <c r="G3347">
        <v>200</v>
      </c>
      <c r="H3347">
        <v>24</v>
      </c>
      <c r="I3347">
        <v>8</v>
      </c>
      <c r="J3347">
        <v>0</v>
      </c>
      <c r="K3347">
        <v>0</v>
      </c>
      <c r="L3347">
        <v>0</v>
      </c>
      <c r="M3347">
        <v>0</v>
      </c>
      <c r="N3347">
        <v>0</v>
      </c>
      <c r="O3347">
        <v>0</v>
      </c>
      <c r="P3347">
        <v>0</v>
      </c>
      <c r="Q3347">
        <v>0</v>
      </c>
      <c r="R3347">
        <v>0</v>
      </c>
      <c r="S3347">
        <v>0</v>
      </c>
      <c r="T3347">
        <v>900582</v>
      </c>
      <c r="U3347">
        <v>71129</v>
      </c>
      <c r="V3347">
        <v>71136</v>
      </c>
      <c r="W3347" t="s">
        <v>13890</v>
      </c>
      <c r="X3347" t="s">
        <v>13887</v>
      </c>
      <c r="Y3347">
        <v>0</v>
      </c>
      <c r="Z3347">
        <v>0</v>
      </c>
    </row>
    <row r="3348" spans="1:26" x14ac:dyDescent="0.25">
      <c r="A3348">
        <v>993116</v>
      </c>
      <c r="B3348">
        <v>202501</v>
      </c>
      <c r="C3348">
        <v>1</v>
      </c>
      <c r="D3348" t="s">
        <v>12651</v>
      </c>
      <c r="E3348">
        <v>4</v>
      </c>
      <c r="F3348">
        <v>916</v>
      </c>
      <c r="G3348">
        <v>290</v>
      </c>
      <c r="H3348">
        <v>25</v>
      </c>
      <c r="I3348">
        <v>11</v>
      </c>
      <c r="J3348">
        <v>0</v>
      </c>
      <c r="K3348">
        <v>0</v>
      </c>
      <c r="L3348">
        <v>0</v>
      </c>
      <c r="M3348">
        <v>0</v>
      </c>
      <c r="N3348">
        <v>0</v>
      </c>
      <c r="O3348">
        <v>0</v>
      </c>
      <c r="P3348">
        <v>0</v>
      </c>
      <c r="Q3348">
        <v>0</v>
      </c>
      <c r="R3348">
        <v>0</v>
      </c>
      <c r="S3348">
        <v>0</v>
      </c>
      <c r="T3348">
        <v>71251</v>
      </c>
      <c r="U3348">
        <v>71248</v>
      </c>
      <c r="V3348">
        <v>71245</v>
      </c>
      <c r="W3348" t="s">
        <v>12625</v>
      </c>
      <c r="X3348" t="s">
        <v>13885</v>
      </c>
      <c r="Y3348">
        <v>0</v>
      </c>
      <c r="Z3348">
        <v>0</v>
      </c>
    </row>
    <row r="3349" spans="1:26" x14ac:dyDescent="0.25">
      <c r="A3349">
        <v>993116</v>
      </c>
      <c r="B3349">
        <v>202501</v>
      </c>
      <c r="C3349">
        <v>2</v>
      </c>
      <c r="D3349" t="s">
        <v>12651</v>
      </c>
      <c r="E3349">
        <v>4</v>
      </c>
      <c r="F3349">
        <v>916</v>
      </c>
      <c r="G3349">
        <v>290</v>
      </c>
      <c r="H3349">
        <v>25</v>
      </c>
      <c r="I3349">
        <v>11</v>
      </c>
      <c r="J3349">
        <v>0</v>
      </c>
      <c r="K3349">
        <v>0</v>
      </c>
      <c r="L3349">
        <v>0</v>
      </c>
      <c r="M3349">
        <v>0</v>
      </c>
      <c r="N3349">
        <v>0</v>
      </c>
      <c r="O3349">
        <v>0</v>
      </c>
      <c r="P3349">
        <v>0</v>
      </c>
      <c r="Q3349">
        <v>0</v>
      </c>
      <c r="R3349">
        <v>0</v>
      </c>
      <c r="S3349">
        <v>0</v>
      </c>
      <c r="T3349">
        <v>71251</v>
      </c>
      <c r="U3349">
        <v>71248</v>
      </c>
      <c r="V3349">
        <v>71245</v>
      </c>
      <c r="W3349" t="s">
        <v>12625</v>
      </c>
      <c r="X3349" t="s">
        <v>13885</v>
      </c>
      <c r="Y3349">
        <v>0</v>
      </c>
      <c r="Z3349">
        <v>0</v>
      </c>
    </row>
    <row r="3350" spans="1:26" x14ac:dyDescent="0.25">
      <c r="A3350">
        <v>993119</v>
      </c>
      <c r="B3350">
        <v>202501</v>
      </c>
      <c r="C3350">
        <v>1</v>
      </c>
      <c r="D3350" t="s">
        <v>12651</v>
      </c>
      <c r="E3350">
        <v>4</v>
      </c>
      <c r="F3350">
        <v>916</v>
      </c>
      <c r="G3350">
        <v>290</v>
      </c>
      <c r="H3350">
        <v>39</v>
      </c>
      <c r="I3350">
        <v>9</v>
      </c>
      <c r="J3350">
        <v>0</v>
      </c>
      <c r="K3350">
        <v>0</v>
      </c>
      <c r="L3350">
        <v>0</v>
      </c>
      <c r="M3350">
        <v>0</v>
      </c>
      <c r="N3350">
        <v>0</v>
      </c>
      <c r="O3350">
        <v>0</v>
      </c>
      <c r="P3350">
        <v>0</v>
      </c>
      <c r="Q3350">
        <v>0</v>
      </c>
      <c r="R3350">
        <v>0</v>
      </c>
      <c r="S3350">
        <v>0</v>
      </c>
      <c r="T3350">
        <v>71251</v>
      </c>
      <c r="U3350">
        <v>71239</v>
      </c>
      <c r="V3350">
        <v>71625</v>
      </c>
      <c r="W3350" t="s">
        <v>12650</v>
      </c>
      <c r="X3350" t="s">
        <v>13885</v>
      </c>
      <c r="Y3350">
        <v>0</v>
      </c>
      <c r="Z3350">
        <v>0</v>
      </c>
    </row>
    <row r="3351" spans="1:26" x14ac:dyDescent="0.25">
      <c r="A3351">
        <v>993119</v>
      </c>
      <c r="B3351">
        <v>202501</v>
      </c>
      <c r="C3351">
        <v>2</v>
      </c>
      <c r="D3351" t="s">
        <v>12651</v>
      </c>
      <c r="E3351">
        <v>4</v>
      </c>
      <c r="F3351">
        <v>916</v>
      </c>
      <c r="G3351">
        <v>290</v>
      </c>
      <c r="H3351">
        <v>39</v>
      </c>
      <c r="I3351">
        <v>9</v>
      </c>
      <c r="J3351">
        <v>0</v>
      </c>
      <c r="K3351">
        <v>0</v>
      </c>
      <c r="L3351">
        <v>0</v>
      </c>
      <c r="M3351">
        <v>0</v>
      </c>
      <c r="N3351">
        <v>0</v>
      </c>
      <c r="O3351">
        <v>0</v>
      </c>
      <c r="P3351">
        <v>0</v>
      </c>
      <c r="Q3351">
        <v>0</v>
      </c>
      <c r="R3351">
        <v>0</v>
      </c>
      <c r="S3351">
        <v>0</v>
      </c>
      <c r="T3351">
        <v>71251</v>
      </c>
      <c r="U3351">
        <v>71239</v>
      </c>
      <c r="V3351">
        <v>71625</v>
      </c>
      <c r="W3351" t="s">
        <v>12650</v>
      </c>
      <c r="X3351" t="s">
        <v>13885</v>
      </c>
      <c r="Y3351">
        <v>0</v>
      </c>
      <c r="Z3351">
        <v>0</v>
      </c>
    </row>
    <row r="3352" spans="1:26" x14ac:dyDescent="0.25">
      <c r="A3352">
        <v>993132</v>
      </c>
      <c r="B3352">
        <v>202501</v>
      </c>
      <c r="C3352">
        <v>1</v>
      </c>
      <c r="D3352" t="s">
        <v>12651</v>
      </c>
      <c r="E3352">
        <v>4</v>
      </c>
      <c r="F3352">
        <v>916</v>
      </c>
      <c r="G3352">
        <v>228</v>
      </c>
      <c r="H3352">
        <v>19</v>
      </c>
      <c r="I3352">
        <v>3</v>
      </c>
      <c r="J3352">
        <v>0</v>
      </c>
      <c r="K3352">
        <v>0</v>
      </c>
      <c r="L3352">
        <v>0</v>
      </c>
      <c r="M3352">
        <v>0</v>
      </c>
      <c r="N3352">
        <v>0</v>
      </c>
      <c r="O3352">
        <v>0</v>
      </c>
      <c r="P3352">
        <v>0</v>
      </c>
      <c r="Q3352">
        <v>0</v>
      </c>
      <c r="R3352">
        <v>0</v>
      </c>
      <c r="S3352">
        <v>0</v>
      </c>
      <c r="T3352">
        <v>71590</v>
      </c>
      <c r="U3352">
        <v>71601</v>
      </c>
      <c r="V3352">
        <v>71102</v>
      </c>
      <c r="W3352" t="s">
        <v>12603</v>
      </c>
      <c r="X3352" t="s">
        <v>12590</v>
      </c>
      <c r="Y3352">
        <v>0</v>
      </c>
      <c r="Z3352">
        <v>0</v>
      </c>
    </row>
    <row r="3353" spans="1:26" x14ac:dyDescent="0.25">
      <c r="A3353">
        <v>993132</v>
      </c>
      <c r="B3353">
        <v>202501</v>
      </c>
      <c r="C3353">
        <v>2</v>
      </c>
      <c r="D3353" t="s">
        <v>12651</v>
      </c>
      <c r="E3353">
        <v>4</v>
      </c>
      <c r="F3353">
        <v>916</v>
      </c>
      <c r="G3353">
        <v>228</v>
      </c>
      <c r="H3353">
        <v>19</v>
      </c>
      <c r="I3353">
        <v>3</v>
      </c>
      <c r="J3353">
        <v>0</v>
      </c>
      <c r="K3353">
        <v>0</v>
      </c>
      <c r="L3353">
        <v>0</v>
      </c>
      <c r="M3353">
        <v>0</v>
      </c>
      <c r="N3353">
        <v>0</v>
      </c>
      <c r="O3353">
        <v>0</v>
      </c>
      <c r="P3353">
        <v>0</v>
      </c>
      <c r="Q3353">
        <v>0</v>
      </c>
      <c r="R3353">
        <v>0</v>
      </c>
      <c r="S3353">
        <v>0</v>
      </c>
      <c r="T3353">
        <v>71590</v>
      </c>
      <c r="U3353">
        <v>71601</v>
      </c>
      <c r="V3353">
        <v>71102</v>
      </c>
      <c r="W3353" t="s">
        <v>12603</v>
      </c>
      <c r="X3353" t="s">
        <v>12590</v>
      </c>
      <c r="Y3353">
        <v>0</v>
      </c>
      <c r="Z3353">
        <v>0</v>
      </c>
    </row>
    <row r="3354" spans="1:26" x14ac:dyDescent="0.25">
      <c r="A3354">
        <v>993238</v>
      </c>
      <c r="B3354">
        <v>202501</v>
      </c>
      <c r="C3354">
        <v>1</v>
      </c>
      <c r="D3354" t="s">
        <v>12651</v>
      </c>
      <c r="E3354">
        <v>4</v>
      </c>
      <c r="F3354">
        <v>916</v>
      </c>
      <c r="G3354">
        <v>200</v>
      </c>
      <c r="H3354">
        <v>24</v>
      </c>
      <c r="I3354">
        <v>8</v>
      </c>
      <c r="J3354">
        <v>0</v>
      </c>
      <c r="K3354">
        <v>0</v>
      </c>
      <c r="L3354">
        <v>0</v>
      </c>
      <c r="M3354">
        <v>0</v>
      </c>
      <c r="N3354">
        <v>0</v>
      </c>
      <c r="O3354">
        <v>0</v>
      </c>
      <c r="P3354">
        <v>0</v>
      </c>
      <c r="Q3354">
        <v>0</v>
      </c>
      <c r="R3354">
        <v>0</v>
      </c>
      <c r="S3354">
        <v>0</v>
      </c>
      <c r="T3354">
        <v>900582</v>
      </c>
      <c r="U3354">
        <v>71129</v>
      </c>
      <c r="V3354">
        <v>71136</v>
      </c>
      <c r="W3354" t="s">
        <v>13890</v>
      </c>
      <c r="X3354" t="s">
        <v>13887</v>
      </c>
      <c r="Y3354">
        <v>0</v>
      </c>
      <c r="Z3354">
        <v>0</v>
      </c>
    </row>
    <row r="3355" spans="1:26" x14ac:dyDescent="0.25">
      <c r="A3355">
        <v>993238</v>
      </c>
      <c r="B3355">
        <v>202501</v>
      </c>
      <c r="C3355">
        <v>2</v>
      </c>
      <c r="D3355" t="s">
        <v>12651</v>
      </c>
      <c r="E3355">
        <v>4</v>
      </c>
      <c r="F3355">
        <v>916</v>
      </c>
      <c r="G3355">
        <v>200</v>
      </c>
      <c r="H3355">
        <v>24</v>
      </c>
      <c r="I3355">
        <v>8</v>
      </c>
      <c r="J3355">
        <v>0</v>
      </c>
      <c r="K3355">
        <v>0</v>
      </c>
      <c r="L3355">
        <v>0</v>
      </c>
      <c r="M3355">
        <v>0</v>
      </c>
      <c r="N3355">
        <v>0</v>
      </c>
      <c r="O3355">
        <v>0</v>
      </c>
      <c r="P3355">
        <v>0</v>
      </c>
      <c r="Q3355">
        <v>0</v>
      </c>
      <c r="R3355">
        <v>0</v>
      </c>
      <c r="S3355">
        <v>0</v>
      </c>
      <c r="T3355">
        <v>900582</v>
      </c>
      <c r="U3355">
        <v>71129</v>
      </c>
      <c r="V3355">
        <v>71136</v>
      </c>
      <c r="W3355" t="s">
        <v>13890</v>
      </c>
      <c r="X3355" t="s">
        <v>13887</v>
      </c>
      <c r="Y3355">
        <v>0</v>
      </c>
      <c r="Z3355">
        <v>0</v>
      </c>
    </row>
    <row r="3356" spans="1:26" x14ac:dyDescent="0.25">
      <c r="A3356">
        <v>993241</v>
      </c>
      <c r="B3356">
        <v>202501</v>
      </c>
      <c r="C3356">
        <v>1</v>
      </c>
      <c r="D3356" t="s">
        <v>12651</v>
      </c>
      <c r="E3356">
        <v>4</v>
      </c>
      <c r="F3356">
        <v>916</v>
      </c>
      <c r="G3356">
        <v>290</v>
      </c>
      <c r="H3356">
        <v>33</v>
      </c>
      <c r="I3356">
        <v>8</v>
      </c>
      <c r="J3356">
        <v>0</v>
      </c>
      <c r="K3356">
        <v>0</v>
      </c>
      <c r="L3356">
        <v>0</v>
      </c>
      <c r="M3356">
        <v>0</v>
      </c>
      <c r="N3356">
        <v>0</v>
      </c>
      <c r="O3356">
        <v>0</v>
      </c>
      <c r="P3356">
        <v>0</v>
      </c>
      <c r="Q3356">
        <v>0</v>
      </c>
      <c r="R3356">
        <v>0</v>
      </c>
      <c r="S3356">
        <v>0</v>
      </c>
      <c r="T3356">
        <v>71251</v>
      </c>
      <c r="U3356">
        <v>71174</v>
      </c>
      <c r="V3356">
        <v>71194</v>
      </c>
      <c r="W3356" t="s">
        <v>12613</v>
      </c>
      <c r="X3356" t="s">
        <v>13885</v>
      </c>
      <c r="Y3356">
        <v>0</v>
      </c>
      <c r="Z3356">
        <v>0</v>
      </c>
    </row>
    <row r="3357" spans="1:26" x14ac:dyDescent="0.25">
      <c r="A3357">
        <v>993241</v>
      </c>
      <c r="B3357">
        <v>202501</v>
      </c>
      <c r="C3357">
        <v>2</v>
      </c>
      <c r="D3357" t="s">
        <v>12651</v>
      </c>
      <c r="E3357">
        <v>4</v>
      </c>
      <c r="F3357">
        <v>916</v>
      </c>
      <c r="G3357">
        <v>290</v>
      </c>
      <c r="H3357">
        <v>33</v>
      </c>
      <c r="I3357">
        <v>8</v>
      </c>
      <c r="J3357">
        <v>0</v>
      </c>
      <c r="K3357">
        <v>0</v>
      </c>
      <c r="L3357">
        <v>0</v>
      </c>
      <c r="M3357">
        <v>0</v>
      </c>
      <c r="N3357">
        <v>0</v>
      </c>
      <c r="O3357">
        <v>0</v>
      </c>
      <c r="P3357">
        <v>0</v>
      </c>
      <c r="Q3357">
        <v>0</v>
      </c>
      <c r="R3357">
        <v>0</v>
      </c>
      <c r="S3357">
        <v>0</v>
      </c>
      <c r="T3357">
        <v>71251</v>
      </c>
      <c r="U3357">
        <v>71174</v>
      </c>
      <c r="V3357">
        <v>71194</v>
      </c>
      <c r="W3357" t="s">
        <v>12613</v>
      </c>
      <c r="X3357" t="s">
        <v>13885</v>
      </c>
      <c r="Y3357">
        <v>0</v>
      </c>
      <c r="Z3357">
        <v>0</v>
      </c>
    </row>
    <row r="3358" spans="1:26" x14ac:dyDescent="0.25">
      <c r="A3358">
        <v>993242</v>
      </c>
      <c r="B3358">
        <v>202501</v>
      </c>
      <c r="C3358">
        <v>1</v>
      </c>
      <c r="D3358" t="s">
        <v>12651</v>
      </c>
      <c r="E3358">
        <v>4</v>
      </c>
      <c r="F3358">
        <v>916</v>
      </c>
      <c r="G3358">
        <v>290</v>
      </c>
      <c r="H3358">
        <v>33</v>
      </c>
      <c r="I3358">
        <v>8</v>
      </c>
      <c r="J3358">
        <v>0</v>
      </c>
      <c r="K3358">
        <v>0</v>
      </c>
      <c r="L3358">
        <v>0</v>
      </c>
      <c r="M3358">
        <v>0</v>
      </c>
      <c r="N3358">
        <v>0</v>
      </c>
      <c r="O3358">
        <v>0</v>
      </c>
      <c r="P3358">
        <v>0</v>
      </c>
      <c r="Q3358">
        <v>0</v>
      </c>
      <c r="R3358">
        <v>0</v>
      </c>
      <c r="S3358">
        <v>0</v>
      </c>
      <c r="T3358">
        <v>71251</v>
      </c>
      <c r="U3358">
        <v>71174</v>
      </c>
      <c r="V3358">
        <v>71194</v>
      </c>
      <c r="W3358" t="s">
        <v>12613</v>
      </c>
      <c r="X3358" t="s">
        <v>13885</v>
      </c>
      <c r="Y3358">
        <v>0</v>
      </c>
      <c r="Z3358">
        <v>0</v>
      </c>
    </row>
    <row r="3359" spans="1:26" x14ac:dyDescent="0.25">
      <c r="A3359">
        <v>993242</v>
      </c>
      <c r="B3359">
        <v>202501</v>
      </c>
      <c r="C3359">
        <v>2</v>
      </c>
      <c r="D3359" t="s">
        <v>12651</v>
      </c>
      <c r="E3359">
        <v>4</v>
      </c>
      <c r="F3359">
        <v>916</v>
      </c>
      <c r="G3359">
        <v>290</v>
      </c>
      <c r="H3359">
        <v>33</v>
      </c>
      <c r="I3359">
        <v>8</v>
      </c>
      <c r="J3359">
        <v>0</v>
      </c>
      <c r="K3359">
        <v>0</v>
      </c>
      <c r="L3359">
        <v>0</v>
      </c>
      <c r="M3359">
        <v>0</v>
      </c>
      <c r="N3359">
        <v>0</v>
      </c>
      <c r="O3359">
        <v>0</v>
      </c>
      <c r="P3359">
        <v>0</v>
      </c>
      <c r="Q3359">
        <v>0</v>
      </c>
      <c r="R3359">
        <v>0</v>
      </c>
      <c r="S3359">
        <v>0</v>
      </c>
      <c r="T3359">
        <v>71251</v>
      </c>
      <c r="U3359">
        <v>71174</v>
      </c>
      <c r="V3359">
        <v>71194</v>
      </c>
      <c r="W3359" t="s">
        <v>12613</v>
      </c>
      <c r="X3359" t="s">
        <v>13885</v>
      </c>
      <c r="Y3359">
        <v>0</v>
      </c>
      <c r="Z3359">
        <v>0</v>
      </c>
    </row>
    <row r="3360" spans="1:26" x14ac:dyDescent="0.25">
      <c r="A3360">
        <v>993244</v>
      </c>
      <c r="B3360">
        <v>202501</v>
      </c>
      <c r="C3360">
        <v>1</v>
      </c>
      <c r="D3360" t="s">
        <v>12651</v>
      </c>
      <c r="E3360">
        <v>4</v>
      </c>
      <c r="F3360">
        <v>916</v>
      </c>
      <c r="G3360">
        <v>200</v>
      </c>
      <c r="H3360">
        <v>24</v>
      </c>
      <c r="I3360">
        <v>8</v>
      </c>
      <c r="J3360">
        <v>0</v>
      </c>
      <c r="K3360">
        <v>0</v>
      </c>
      <c r="L3360">
        <v>0</v>
      </c>
      <c r="M3360">
        <v>0</v>
      </c>
      <c r="N3360">
        <v>0</v>
      </c>
      <c r="O3360">
        <v>0</v>
      </c>
      <c r="P3360">
        <v>0</v>
      </c>
      <c r="Q3360">
        <v>0</v>
      </c>
      <c r="R3360">
        <v>0</v>
      </c>
      <c r="S3360">
        <v>0</v>
      </c>
      <c r="T3360">
        <v>900582</v>
      </c>
      <c r="U3360">
        <v>71129</v>
      </c>
      <c r="V3360">
        <v>71136</v>
      </c>
      <c r="W3360" t="s">
        <v>13890</v>
      </c>
      <c r="X3360" t="s">
        <v>13887</v>
      </c>
      <c r="Y3360">
        <v>0</v>
      </c>
      <c r="Z3360">
        <v>0</v>
      </c>
    </row>
    <row r="3361" spans="1:26" x14ac:dyDescent="0.25">
      <c r="A3361">
        <v>993244</v>
      </c>
      <c r="B3361">
        <v>202501</v>
      </c>
      <c r="C3361">
        <v>2</v>
      </c>
      <c r="D3361" t="s">
        <v>12651</v>
      </c>
      <c r="E3361">
        <v>4</v>
      </c>
      <c r="F3361">
        <v>916</v>
      </c>
      <c r="G3361">
        <v>200</v>
      </c>
      <c r="H3361">
        <v>24</v>
      </c>
      <c r="I3361">
        <v>8</v>
      </c>
      <c r="J3361">
        <v>0</v>
      </c>
      <c r="K3361">
        <v>0</v>
      </c>
      <c r="L3361">
        <v>0</v>
      </c>
      <c r="M3361">
        <v>0</v>
      </c>
      <c r="N3361">
        <v>0</v>
      </c>
      <c r="O3361">
        <v>0</v>
      </c>
      <c r="P3361">
        <v>0</v>
      </c>
      <c r="Q3361">
        <v>0</v>
      </c>
      <c r="R3361">
        <v>0</v>
      </c>
      <c r="S3361">
        <v>0</v>
      </c>
      <c r="T3361">
        <v>900582</v>
      </c>
      <c r="U3361">
        <v>71129</v>
      </c>
      <c r="V3361">
        <v>71136</v>
      </c>
      <c r="W3361" t="s">
        <v>13890</v>
      </c>
      <c r="X3361" t="s">
        <v>13887</v>
      </c>
      <c r="Y3361">
        <v>0</v>
      </c>
      <c r="Z3361">
        <v>0</v>
      </c>
    </row>
    <row r="3362" spans="1:26" x14ac:dyDescent="0.25">
      <c r="A3362">
        <v>993245</v>
      </c>
      <c r="B3362">
        <v>202501</v>
      </c>
      <c r="C3362">
        <v>1</v>
      </c>
      <c r="D3362" t="s">
        <v>12651</v>
      </c>
      <c r="E3362">
        <v>4</v>
      </c>
      <c r="F3362">
        <v>916</v>
      </c>
      <c r="G3362">
        <v>200</v>
      </c>
      <c r="H3362">
        <v>24</v>
      </c>
      <c r="I3362">
        <v>8</v>
      </c>
      <c r="J3362">
        <v>0</v>
      </c>
      <c r="K3362">
        <v>0</v>
      </c>
      <c r="L3362">
        <v>0</v>
      </c>
      <c r="M3362">
        <v>0</v>
      </c>
      <c r="N3362">
        <v>0</v>
      </c>
      <c r="O3362">
        <v>0</v>
      </c>
      <c r="P3362">
        <v>0</v>
      </c>
      <c r="Q3362">
        <v>0</v>
      </c>
      <c r="R3362">
        <v>0</v>
      </c>
      <c r="S3362">
        <v>0</v>
      </c>
      <c r="T3362">
        <v>900582</v>
      </c>
      <c r="U3362">
        <v>71129</v>
      </c>
      <c r="V3362">
        <v>71136</v>
      </c>
      <c r="W3362" t="s">
        <v>13890</v>
      </c>
      <c r="X3362" t="s">
        <v>13887</v>
      </c>
      <c r="Y3362">
        <v>0</v>
      </c>
      <c r="Z3362">
        <v>0</v>
      </c>
    </row>
    <row r="3363" spans="1:26" x14ac:dyDescent="0.25">
      <c r="A3363">
        <v>993245</v>
      </c>
      <c r="B3363">
        <v>202501</v>
      </c>
      <c r="C3363">
        <v>2</v>
      </c>
      <c r="D3363" t="s">
        <v>12651</v>
      </c>
      <c r="E3363">
        <v>4</v>
      </c>
      <c r="F3363">
        <v>916</v>
      </c>
      <c r="G3363">
        <v>200</v>
      </c>
      <c r="H3363">
        <v>24</v>
      </c>
      <c r="I3363">
        <v>8</v>
      </c>
      <c r="J3363">
        <v>0</v>
      </c>
      <c r="K3363">
        <v>0</v>
      </c>
      <c r="L3363">
        <v>0</v>
      </c>
      <c r="M3363">
        <v>0</v>
      </c>
      <c r="N3363">
        <v>0</v>
      </c>
      <c r="O3363">
        <v>0</v>
      </c>
      <c r="P3363">
        <v>0</v>
      </c>
      <c r="Q3363">
        <v>0</v>
      </c>
      <c r="R3363">
        <v>0</v>
      </c>
      <c r="S3363">
        <v>0</v>
      </c>
      <c r="T3363">
        <v>900582</v>
      </c>
      <c r="U3363">
        <v>71129</v>
      </c>
      <c r="V3363">
        <v>71136</v>
      </c>
      <c r="W3363" t="s">
        <v>13890</v>
      </c>
      <c r="X3363" t="s">
        <v>13887</v>
      </c>
      <c r="Y3363">
        <v>0</v>
      </c>
      <c r="Z3363">
        <v>0</v>
      </c>
    </row>
    <row r="3364" spans="1:26" x14ac:dyDescent="0.25">
      <c r="A3364">
        <v>993246</v>
      </c>
      <c r="B3364">
        <v>202501</v>
      </c>
      <c r="C3364">
        <v>1</v>
      </c>
      <c r="D3364" t="s">
        <v>12651</v>
      </c>
      <c r="E3364">
        <v>4</v>
      </c>
      <c r="F3364">
        <v>916</v>
      </c>
      <c r="G3364">
        <v>200</v>
      </c>
      <c r="H3364">
        <v>24</v>
      </c>
      <c r="I3364">
        <v>8</v>
      </c>
      <c r="J3364">
        <v>0</v>
      </c>
      <c r="K3364">
        <v>0</v>
      </c>
      <c r="L3364">
        <v>0</v>
      </c>
      <c r="M3364">
        <v>0</v>
      </c>
      <c r="N3364">
        <v>0</v>
      </c>
      <c r="O3364">
        <v>0</v>
      </c>
      <c r="P3364">
        <v>0</v>
      </c>
      <c r="Q3364">
        <v>0</v>
      </c>
      <c r="R3364">
        <v>0</v>
      </c>
      <c r="S3364">
        <v>0</v>
      </c>
      <c r="T3364">
        <v>900582</v>
      </c>
      <c r="U3364">
        <v>71129</v>
      </c>
      <c r="V3364">
        <v>71136</v>
      </c>
      <c r="W3364" t="s">
        <v>13890</v>
      </c>
      <c r="X3364" t="s">
        <v>13887</v>
      </c>
      <c r="Y3364">
        <v>0</v>
      </c>
      <c r="Z3364">
        <v>0</v>
      </c>
    </row>
    <row r="3365" spans="1:26" x14ac:dyDescent="0.25">
      <c r="A3365">
        <v>993246</v>
      </c>
      <c r="B3365">
        <v>202501</v>
      </c>
      <c r="C3365">
        <v>2</v>
      </c>
      <c r="D3365" t="s">
        <v>12651</v>
      </c>
      <c r="E3365">
        <v>4</v>
      </c>
      <c r="F3365">
        <v>916</v>
      </c>
      <c r="G3365">
        <v>200</v>
      </c>
      <c r="H3365">
        <v>24</v>
      </c>
      <c r="I3365">
        <v>8</v>
      </c>
      <c r="J3365">
        <v>0</v>
      </c>
      <c r="K3365">
        <v>0</v>
      </c>
      <c r="L3365">
        <v>0</v>
      </c>
      <c r="M3365">
        <v>0</v>
      </c>
      <c r="N3365">
        <v>0</v>
      </c>
      <c r="O3365">
        <v>0</v>
      </c>
      <c r="P3365">
        <v>0</v>
      </c>
      <c r="Q3365">
        <v>0</v>
      </c>
      <c r="R3365">
        <v>0</v>
      </c>
      <c r="S3365">
        <v>0</v>
      </c>
      <c r="T3365">
        <v>900582</v>
      </c>
      <c r="U3365">
        <v>71129</v>
      </c>
      <c r="V3365">
        <v>71136</v>
      </c>
      <c r="W3365" t="s">
        <v>13890</v>
      </c>
      <c r="X3365" t="s">
        <v>13887</v>
      </c>
      <c r="Y3365">
        <v>0</v>
      </c>
      <c r="Z3365">
        <v>0</v>
      </c>
    </row>
    <row r="3366" spans="1:26" x14ac:dyDescent="0.25">
      <c r="A3366">
        <v>993247</v>
      </c>
      <c r="B3366">
        <v>202501</v>
      </c>
      <c r="C3366">
        <v>1</v>
      </c>
      <c r="D3366" t="s">
        <v>12651</v>
      </c>
      <c r="E3366">
        <v>4</v>
      </c>
      <c r="F3366">
        <v>916</v>
      </c>
      <c r="G3366">
        <v>200</v>
      </c>
      <c r="H3366">
        <v>24</v>
      </c>
      <c r="I3366">
        <v>8</v>
      </c>
      <c r="J3366">
        <v>0</v>
      </c>
      <c r="K3366">
        <v>0</v>
      </c>
      <c r="L3366">
        <v>0</v>
      </c>
      <c r="M3366">
        <v>0</v>
      </c>
      <c r="N3366">
        <v>0</v>
      </c>
      <c r="O3366">
        <v>0</v>
      </c>
      <c r="P3366">
        <v>0</v>
      </c>
      <c r="Q3366">
        <v>0</v>
      </c>
      <c r="R3366">
        <v>0</v>
      </c>
      <c r="S3366">
        <v>0</v>
      </c>
      <c r="T3366">
        <v>900582</v>
      </c>
      <c r="U3366">
        <v>71129</v>
      </c>
      <c r="V3366">
        <v>71136</v>
      </c>
      <c r="W3366" t="s">
        <v>13890</v>
      </c>
      <c r="X3366" t="s">
        <v>13887</v>
      </c>
      <c r="Y3366">
        <v>0</v>
      </c>
      <c r="Z3366">
        <v>0</v>
      </c>
    </row>
    <row r="3367" spans="1:26" x14ac:dyDescent="0.25">
      <c r="A3367">
        <v>993247</v>
      </c>
      <c r="B3367">
        <v>202501</v>
      </c>
      <c r="C3367">
        <v>2</v>
      </c>
      <c r="D3367" t="s">
        <v>12651</v>
      </c>
      <c r="E3367">
        <v>4</v>
      </c>
      <c r="F3367">
        <v>916</v>
      </c>
      <c r="G3367">
        <v>200</v>
      </c>
      <c r="H3367">
        <v>24</v>
      </c>
      <c r="I3367">
        <v>8</v>
      </c>
      <c r="J3367">
        <v>0</v>
      </c>
      <c r="K3367">
        <v>0</v>
      </c>
      <c r="L3367">
        <v>0</v>
      </c>
      <c r="M3367">
        <v>0</v>
      </c>
      <c r="N3367">
        <v>0</v>
      </c>
      <c r="O3367">
        <v>0</v>
      </c>
      <c r="P3367">
        <v>0</v>
      </c>
      <c r="Q3367">
        <v>0</v>
      </c>
      <c r="R3367">
        <v>0</v>
      </c>
      <c r="S3367">
        <v>0</v>
      </c>
      <c r="T3367">
        <v>900582</v>
      </c>
      <c r="U3367">
        <v>71129</v>
      </c>
      <c r="V3367">
        <v>71136</v>
      </c>
      <c r="W3367" t="s">
        <v>13890</v>
      </c>
      <c r="X3367" t="s">
        <v>13887</v>
      </c>
      <c r="Y3367">
        <v>0</v>
      </c>
      <c r="Z3367">
        <v>0</v>
      </c>
    </row>
    <row r="3368" spans="1:26" x14ac:dyDescent="0.25">
      <c r="A3368">
        <v>993250</v>
      </c>
      <c r="B3368">
        <v>202501</v>
      </c>
      <c r="C3368">
        <v>1</v>
      </c>
      <c r="D3368" t="s">
        <v>12651</v>
      </c>
      <c r="E3368">
        <v>4</v>
      </c>
      <c r="F3368">
        <v>916</v>
      </c>
      <c r="G3368">
        <v>200</v>
      </c>
      <c r="H3368">
        <v>24</v>
      </c>
      <c r="I3368">
        <v>8</v>
      </c>
      <c r="J3368">
        <v>0</v>
      </c>
      <c r="K3368">
        <v>0</v>
      </c>
      <c r="L3368">
        <v>0</v>
      </c>
      <c r="M3368">
        <v>0</v>
      </c>
      <c r="N3368">
        <v>0</v>
      </c>
      <c r="O3368">
        <v>0</v>
      </c>
      <c r="P3368">
        <v>0</v>
      </c>
      <c r="Q3368">
        <v>0</v>
      </c>
      <c r="R3368">
        <v>0</v>
      </c>
      <c r="S3368">
        <v>0</v>
      </c>
      <c r="T3368">
        <v>900582</v>
      </c>
      <c r="U3368">
        <v>71129</v>
      </c>
      <c r="V3368">
        <v>71136</v>
      </c>
      <c r="W3368" t="s">
        <v>13890</v>
      </c>
      <c r="X3368" t="s">
        <v>13887</v>
      </c>
      <c r="Y3368">
        <v>0</v>
      </c>
      <c r="Z3368">
        <v>0</v>
      </c>
    </row>
    <row r="3369" spans="1:26" x14ac:dyDescent="0.25">
      <c r="A3369">
        <v>993250</v>
      </c>
      <c r="B3369">
        <v>202501</v>
      </c>
      <c r="C3369">
        <v>2</v>
      </c>
      <c r="D3369" t="s">
        <v>12651</v>
      </c>
      <c r="E3369">
        <v>4</v>
      </c>
      <c r="F3369">
        <v>916</v>
      </c>
      <c r="G3369">
        <v>200</v>
      </c>
      <c r="H3369">
        <v>24</v>
      </c>
      <c r="I3369">
        <v>8</v>
      </c>
      <c r="J3369">
        <v>0</v>
      </c>
      <c r="K3369">
        <v>0</v>
      </c>
      <c r="L3369">
        <v>0</v>
      </c>
      <c r="M3369">
        <v>0</v>
      </c>
      <c r="N3369">
        <v>0</v>
      </c>
      <c r="O3369">
        <v>0</v>
      </c>
      <c r="P3369">
        <v>0</v>
      </c>
      <c r="Q3369">
        <v>0</v>
      </c>
      <c r="R3369">
        <v>0</v>
      </c>
      <c r="S3369">
        <v>0</v>
      </c>
      <c r="T3369">
        <v>900582</v>
      </c>
      <c r="U3369">
        <v>71129</v>
      </c>
      <c r="V3369">
        <v>71136</v>
      </c>
      <c r="W3369" t="s">
        <v>13890</v>
      </c>
      <c r="X3369" t="s">
        <v>13887</v>
      </c>
      <c r="Y3369">
        <v>0</v>
      </c>
      <c r="Z3369">
        <v>0</v>
      </c>
    </row>
    <row r="3370" spans="1:26" x14ac:dyDescent="0.25">
      <c r="A3370">
        <v>993253</v>
      </c>
      <c r="B3370">
        <v>202501</v>
      </c>
      <c r="C3370">
        <v>1</v>
      </c>
      <c r="D3370" t="s">
        <v>12651</v>
      </c>
      <c r="E3370">
        <v>4</v>
      </c>
      <c r="F3370">
        <v>916</v>
      </c>
      <c r="G3370">
        <v>290</v>
      </c>
      <c r="H3370">
        <v>38</v>
      </c>
      <c r="I3370">
        <v>10</v>
      </c>
      <c r="J3370">
        <v>0</v>
      </c>
      <c r="K3370">
        <v>0</v>
      </c>
      <c r="L3370">
        <v>0</v>
      </c>
      <c r="M3370">
        <v>0</v>
      </c>
      <c r="N3370">
        <v>0</v>
      </c>
      <c r="O3370">
        <v>0</v>
      </c>
      <c r="P3370">
        <v>0</v>
      </c>
      <c r="Q3370">
        <v>0</v>
      </c>
      <c r="R3370">
        <v>0</v>
      </c>
      <c r="S3370">
        <v>0</v>
      </c>
      <c r="T3370">
        <v>71251</v>
      </c>
      <c r="U3370">
        <v>700023</v>
      </c>
      <c r="V3370">
        <v>71212</v>
      </c>
      <c r="W3370" t="s">
        <v>12679</v>
      </c>
      <c r="X3370" t="s">
        <v>13885</v>
      </c>
      <c r="Y3370">
        <v>0</v>
      </c>
      <c r="Z3370">
        <v>0</v>
      </c>
    </row>
    <row r="3371" spans="1:26" x14ac:dyDescent="0.25">
      <c r="A3371">
        <v>993253</v>
      </c>
      <c r="B3371">
        <v>202501</v>
      </c>
      <c r="C3371">
        <v>2</v>
      </c>
      <c r="D3371" t="s">
        <v>12651</v>
      </c>
      <c r="E3371">
        <v>4</v>
      </c>
      <c r="F3371">
        <v>916</v>
      </c>
      <c r="G3371">
        <v>290</v>
      </c>
      <c r="H3371">
        <v>38</v>
      </c>
      <c r="I3371">
        <v>10</v>
      </c>
      <c r="J3371">
        <v>0</v>
      </c>
      <c r="K3371">
        <v>0</v>
      </c>
      <c r="L3371">
        <v>0</v>
      </c>
      <c r="M3371">
        <v>0</v>
      </c>
      <c r="N3371">
        <v>0</v>
      </c>
      <c r="O3371">
        <v>0</v>
      </c>
      <c r="P3371">
        <v>0</v>
      </c>
      <c r="Q3371">
        <v>0</v>
      </c>
      <c r="R3371">
        <v>0</v>
      </c>
      <c r="S3371">
        <v>0</v>
      </c>
      <c r="T3371">
        <v>71251</v>
      </c>
      <c r="U3371">
        <v>700023</v>
      </c>
      <c r="V3371">
        <v>71212</v>
      </c>
      <c r="W3371" t="s">
        <v>12679</v>
      </c>
      <c r="X3371" t="s">
        <v>13885</v>
      </c>
      <c r="Y3371">
        <v>0</v>
      </c>
      <c r="Z3371">
        <v>0</v>
      </c>
    </row>
    <row r="3372" spans="1:26" x14ac:dyDescent="0.25">
      <c r="A3372">
        <v>993254</v>
      </c>
      <c r="B3372">
        <v>202501</v>
      </c>
      <c r="C3372">
        <v>1</v>
      </c>
      <c r="D3372" t="s">
        <v>12651</v>
      </c>
      <c r="E3372">
        <v>4</v>
      </c>
      <c r="F3372">
        <v>916</v>
      </c>
      <c r="G3372">
        <v>290</v>
      </c>
      <c r="H3372">
        <v>38</v>
      </c>
      <c r="I3372">
        <v>10</v>
      </c>
      <c r="J3372">
        <v>0</v>
      </c>
      <c r="K3372">
        <v>0</v>
      </c>
      <c r="L3372">
        <v>0</v>
      </c>
      <c r="M3372">
        <v>0</v>
      </c>
      <c r="N3372">
        <v>0</v>
      </c>
      <c r="O3372">
        <v>0</v>
      </c>
      <c r="P3372">
        <v>0</v>
      </c>
      <c r="Q3372">
        <v>0</v>
      </c>
      <c r="R3372">
        <v>0</v>
      </c>
      <c r="S3372">
        <v>0</v>
      </c>
      <c r="T3372">
        <v>71251</v>
      </c>
      <c r="U3372">
        <v>700023</v>
      </c>
      <c r="V3372">
        <v>71212</v>
      </c>
      <c r="W3372" t="s">
        <v>12679</v>
      </c>
      <c r="X3372" t="s">
        <v>13885</v>
      </c>
      <c r="Y3372">
        <v>0</v>
      </c>
      <c r="Z3372">
        <v>0</v>
      </c>
    </row>
    <row r="3373" spans="1:26" x14ac:dyDescent="0.25">
      <c r="A3373">
        <v>993254</v>
      </c>
      <c r="B3373">
        <v>202501</v>
      </c>
      <c r="C3373">
        <v>2</v>
      </c>
      <c r="D3373" t="s">
        <v>12651</v>
      </c>
      <c r="E3373">
        <v>4</v>
      </c>
      <c r="F3373">
        <v>916</v>
      </c>
      <c r="G3373">
        <v>290</v>
      </c>
      <c r="H3373">
        <v>38</v>
      </c>
      <c r="I3373">
        <v>10</v>
      </c>
      <c r="J3373">
        <v>0</v>
      </c>
      <c r="K3373">
        <v>0</v>
      </c>
      <c r="L3373">
        <v>0</v>
      </c>
      <c r="M3373">
        <v>0</v>
      </c>
      <c r="N3373">
        <v>0</v>
      </c>
      <c r="O3373">
        <v>0</v>
      </c>
      <c r="P3373">
        <v>0</v>
      </c>
      <c r="Q3373">
        <v>0</v>
      </c>
      <c r="R3373">
        <v>0</v>
      </c>
      <c r="S3373">
        <v>0</v>
      </c>
      <c r="T3373">
        <v>71251</v>
      </c>
      <c r="U3373">
        <v>700023</v>
      </c>
      <c r="V3373">
        <v>71212</v>
      </c>
      <c r="W3373" t="s">
        <v>12679</v>
      </c>
      <c r="X3373" t="s">
        <v>13885</v>
      </c>
      <c r="Y3373">
        <v>0</v>
      </c>
      <c r="Z3373">
        <v>0</v>
      </c>
    </row>
    <row r="3374" spans="1:26" x14ac:dyDescent="0.25">
      <c r="A3374">
        <v>993259</v>
      </c>
      <c r="B3374">
        <v>202501</v>
      </c>
      <c r="C3374">
        <v>1</v>
      </c>
      <c r="D3374" t="s">
        <v>12651</v>
      </c>
      <c r="E3374">
        <v>4</v>
      </c>
      <c r="F3374">
        <v>916</v>
      </c>
      <c r="G3374">
        <v>200</v>
      </c>
      <c r="H3374">
        <v>24</v>
      </c>
      <c r="I3374">
        <v>7</v>
      </c>
      <c r="J3374">
        <v>0</v>
      </c>
      <c r="K3374">
        <v>0</v>
      </c>
      <c r="L3374">
        <v>0</v>
      </c>
      <c r="M3374">
        <v>0</v>
      </c>
      <c r="N3374">
        <v>0</v>
      </c>
      <c r="O3374">
        <v>0</v>
      </c>
      <c r="P3374">
        <v>0</v>
      </c>
      <c r="Q3374">
        <v>0</v>
      </c>
      <c r="R3374">
        <v>0</v>
      </c>
      <c r="S3374">
        <v>0</v>
      </c>
      <c r="T3374">
        <v>900582</v>
      </c>
      <c r="U3374">
        <v>71129</v>
      </c>
      <c r="V3374">
        <v>71566</v>
      </c>
      <c r="W3374" t="s">
        <v>13890</v>
      </c>
      <c r="X3374" t="s">
        <v>13887</v>
      </c>
      <c r="Y3374">
        <v>0</v>
      </c>
      <c r="Z3374">
        <v>0</v>
      </c>
    </row>
    <row r="3375" spans="1:26" x14ac:dyDescent="0.25">
      <c r="A3375">
        <v>993259</v>
      </c>
      <c r="B3375">
        <v>202501</v>
      </c>
      <c r="C3375">
        <v>2</v>
      </c>
      <c r="D3375" t="s">
        <v>12651</v>
      </c>
      <c r="E3375">
        <v>4</v>
      </c>
      <c r="F3375">
        <v>916</v>
      </c>
      <c r="G3375">
        <v>200</v>
      </c>
      <c r="H3375">
        <v>24</v>
      </c>
      <c r="I3375">
        <v>7</v>
      </c>
      <c r="J3375">
        <v>0</v>
      </c>
      <c r="K3375">
        <v>0</v>
      </c>
      <c r="L3375">
        <v>0</v>
      </c>
      <c r="M3375">
        <v>0</v>
      </c>
      <c r="N3375">
        <v>0</v>
      </c>
      <c r="O3375">
        <v>0</v>
      </c>
      <c r="P3375">
        <v>0</v>
      </c>
      <c r="Q3375">
        <v>0</v>
      </c>
      <c r="R3375">
        <v>0</v>
      </c>
      <c r="S3375">
        <v>0</v>
      </c>
      <c r="T3375">
        <v>900582</v>
      </c>
      <c r="U3375">
        <v>71129</v>
      </c>
      <c r="V3375">
        <v>71566</v>
      </c>
      <c r="W3375" t="s">
        <v>13890</v>
      </c>
      <c r="X3375" t="s">
        <v>13887</v>
      </c>
      <c r="Y3375">
        <v>0</v>
      </c>
      <c r="Z3375">
        <v>0</v>
      </c>
    </row>
    <row r="3376" spans="1:26" x14ac:dyDescent="0.25">
      <c r="A3376">
        <v>993260</v>
      </c>
      <c r="B3376">
        <v>202501</v>
      </c>
      <c r="C3376">
        <v>1</v>
      </c>
      <c r="D3376" t="s">
        <v>12651</v>
      </c>
      <c r="E3376">
        <v>4</v>
      </c>
      <c r="F3376">
        <v>916</v>
      </c>
      <c r="G3376">
        <v>200</v>
      </c>
      <c r="H3376">
        <v>24</v>
      </c>
      <c r="I3376">
        <v>7</v>
      </c>
      <c r="J3376">
        <v>0</v>
      </c>
      <c r="K3376">
        <v>0</v>
      </c>
      <c r="L3376">
        <v>0</v>
      </c>
      <c r="M3376">
        <v>0</v>
      </c>
      <c r="N3376">
        <v>0</v>
      </c>
      <c r="O3376">
        <v>0</v>
      </c>
      <c r="P3376">
        <v>0</v>
      </c>
      <c r="Q3376">
        <v>0</v>
      </c>
      <c r="R3376">
        <v>0</v>
      </c>
      <c r="S3376">
        <v>0</v>
      </c>
      <c r="T3376">
        <v>900582</v>
      </c>
      <c r="U3376">
        <v>71129</v>
      </c>
      <c r="V3376">
        <v>71566</v>
      </c>
      <c r="W3376" t="s">
        <v>13890</v>
      </c>
      <c r="X3376" t="s">
        <v>13887</v>
      </c>
      <c r="Y3376">
        <v>0</v>
      </c>
      <c r="Z3376">
        <v>0</v>
      </c>
    </row>
    <row r="3377" spans="1:26" x14ac:dyDescent="0.25">
      <c r="A3377">
        <v>993260</v>
      </c>
      <c r="B3377">
        <v>202501</v>
      </c>
      <c r="C3377">
        <v>2</v>
      </c>
      <c r="D3377" t="s">
        <v>12651</v>
      </c>
      <c r="E3377">
        <v>4</v>
      </c>
      <c r="F3377">
        <v>916</v>
      </c>
      <c r="G3377">
        <v>200</v>
      </c>
      <c r="H3377">
        <v>24</v>
      </c>
      <c r="I3377">
        <v>7</v>
      </c>
      <c r="J3377">
        <v>0</v>
      </c>
      <c r="K3377">
        <v>0</v>
      </c>
      <c r="L3377">
        <v>0</v>
      </c>
      <c r="M3377">
        <v>0</v>
      </c>
      <c r="N3377">
        <v>0</v>
      </c>
      <c r="O3377">
        <v>0</v>
      </c>
      <c r="P3377">
        <v>0</v>
      </c>
      <c r="Q3377">
        <v>0</v>
      </c>
      <c r="R3377">
        <v>0</v>
      </c>
      <c r="S3377">
        <v>0</v>
      </c>
      <c r="T3377">
        <v>900582</v>
      </c>
      <c r="U3377">
        <v>71129</v>
      </c>
      <c r="V3377">
        <v>71566</v>
      </c>
      <c r="W3377" t="s">
        <v>13890</v>
      </c>
      <c r="X3377" t="s">
        <v>13887</v>
      </c>
      <c r="Y3377">
        <v>0</v>
      </c>
      <c r="Z3377">
        <v>0</v>
      </c>
    </row>
    <row r="3378" spans="1:26" x14ac:dyDescent="0.25">
      <c r="A3378">
        <v>993265</v>
      </c>
      <c r="B3378">
        <v>202501</v>
      </c>
      <c r="C3378">
        <v>1</v>
      </c>
      <c r="D3378" t="s">
        <v>12651</v>
      </c>
      <c r="E3378">
        <v>4</v>
      </c>
      <c r="F3378">
        <v>916</v>
      </c>
      <c r="G3378">
        <v>200</v>
      </c>
      <c r="H3378">
        <v>24</v>
      </c>
      <c r="I3378">
        <v>5</v>
      </c>
      <c r="J3378">
        <v>0</v>
      </c>
      <c r="K3378">
        <v>0</v>
      </c>
      <c r="L3378">
        <v>0</v>
      </c>
      <c r="M3378">
        <v>0</v>
      </c>
      <c r="N3378">
        <v>0</v>
      </c>
      <c r="O3378">
        <v>0</v>
      </c>
      <c r="P3378">
        <v>0</v>
      </c>
      <c r="Q3378">
        <v>0</v>
      </c>
      <c r="R3378">
        <v>0</v>
      </c>
      <c r="S3378">
        <v>0</v>
      </c>
      <c r="T3378">
        <v>900582</v>
      </c>
      <c r="U3378">
        <v>71129</v>
      </c>
      <c r="V3378">
        <v>71454</v>
      </c>
      <c r="W3378" t="s">
        <v>13890</v>
      </c>
      <c r="X3378" t="s">
        <v>13887</v>
      </c>
      <c r="Y3378">
        <v>0</v>
      </c>
      <c r="Z3378">
        <v>0</v>
      </c>
    </row>
    <row r="3379" spans="1:26" x14ac:dyDescent="0.25">
      <c r="A3379">
        <v>993265</v>
      </c>
      <c r="B3379">
        <v>202501</v>
      </c>
      <c r="C3379">
        <v>2</v>
      </c>
      <c r="D3379" t="s">
        <v>12651</v>
      </c>
      <c r="E3379">
        <v>4</v>
      </c>
      <c r="F3379">
        <v>916</v>
      </c>
      <c r="G3379">
        <v>200</v>
      </c>
      <c r="H3379">
        <v>24</v>
      </c>
      <c r="I3379">
        <v>5</v>
      </c>
      <c r="J3379">
        <v>0</v>
      </c>
      <c r="K3379">
        <v>0</v>
      </c>
      <c r="L3379">
        <v>0</v>
      </c>
      <c r="M3379">
        <v>0</v>
      </c>
      <c r="N3379">
        <v>0</v>
      </c>
      <c r="O3379">
        <v>0</v>
      </c>
      <c r="P3379">
        <v>0</v>
      </c>
      <c r="Q3379">
        <v>0</v>
      </c>
      <c r="R3379">
        <v>0</v>
      </c>
      <c r="S3379">
        <v>0</v>
      </c>
      <c r="T3379">
        <v>900582</v>
      </c>
      <c r="U3379">
        <v>71129</v>
      </c>
      <c r="V3379">
        <v>71454</v>
      </c>
      <c r="W3379" t="s">
        <v>13890</v>
      </c>
      <c r="X3379" t="s">
        <v>13887</v>
      </c>
      <c r="Y3379">
        <v>0</v>
      </c>
      <c r="Z3379">
        <v>0</v>
      </c>
    </row>
    <row r="3380" spans="1:26" x14ac:dyDescent="0.25">
      <c r="A3380">
        <v>993266</v>
      </c>
      <c r="B3380">
        <v>202501</v>
      </c>
      <c r="C3380">
        <v>1</v>
      </c>
      <c r="D3380" t="s">
        <v>12651</v>
      </c>
      <c r="E3380">
        <v>4</v>
      </c>
      <c r="F3380">
        <v>916</v>
      </c>
      <c r="G3380">
        <v>200</v>
      </c>
      <c r="H3380">
        <v>24</v>
      </c>
      <c r="I3380">
        <v>5</v>
      </c>
      <c r="J3380">
        <v>0</v>
      </c>
      <c r="K3380">
        <v>0</v>
      </c>
      <c r="L3380">
        <v>0</v>
      </c>
      <c r="M3380">
        <v>0</v>
      </c>
      <c r="N3380">
        <v>0</v>
      </c>
      <c r="O3380">
        <v>0</v>
      </c>
      <c r="P3380">
        <v>0</v>
      </c>
      <c r="Q3380">
        <v>0</v>
      </c>
      <c r="R3380">
        <v>0</v>
      </c>
      <c r="S3380">
        <v>0</v>
      </c>
      <c r="T3380">
        <v>900582</v>
      </c>
      <c r="U3380">
        <v>71129</v>
      </c>
      <c r="V3380">
        <v>71454</v>
      </c>
      <c r="W3380" t="s">
        <v>13890</v>
      </c>
      <c r="X3380" t="s">
        <v>13887</v>
      </c>
      <c r="Y3380">
        <v>0</v>
      </c>
      <c r="Z3380">
        <v>0</v>
      </c>
    </row>
    <row r="3381" spans="1:26" x14ac:dyDescent="0.25">
      <c r="A3381">
        <v>993266</v>
      </c>
      <c r="B3381">
        <v>202501</v>
      </c>
      <c r="C3381">
        <v>2</v>
      </c>
      <c r="D3381" t="s">
        <v>12651</v>
      </c>
      <c r="E3381">
        <v>4</v>
      </c>
      <c r="F3381">
        <v>916</v>
      </c>
      <c r="G3381">
        <v>200</v>
      </c>
      <c r="H3381">
        <v>24</v>
      </c>
      <c r="I3381">
        <v>5</v>
      </c>
      <c r="J3381">
        <v>0</v>
      </c>
      <c r="K3381">
        <v>0</v>
      </c>
      <c r="L3381">
        <v>0</v>
      </c>
      <c r="M3381">
        <v>0</v>
      </c>
      <c r="N3381">
        <v>0</v>
      </c>
      <c r="O3381">
        <v>0</v>
      </c>
      <c r="P3381">
        <v>0</v>
      </c>
      <c r="Q3381">
        <v>0</v>
      </c>
      <c r="R3381">
        <v>0</v>
      </c>
      <c r="S3381">
        <v>0</v>
      </c>
      <c r="T3381">
        <v>900582</v>
      </c>
      <c r="U3381">
        <v>71129</v>
      </c>
      <c r="V3381">
        <v>71454</v>
      </c>
      <c r="W3381" t="s">
        <v>13890</v>
      </c>
      <c r="X3381" t="s">
        <v>13887</v>
      </c>
      <c r="Y3381">
        <v>0</v>
      </c>
      <c r="Z3381">
        <v>0</v>
      </c>
    </row>
    <row r="3382" spans="1:26" x14ac:dyDescent="0.25">
      <c r="A3382">
        <v>993267</v>
      </c>
      <c r="B3382">
        <v>202501</v>
      </c>
      <c r="C3382">
        <v>1</v>
      </c>
      <c r="D3382" t="s">
        <v>12651</v>
      </c>
      <c r="E3382">
        <v>4</v>
      </c>
      <c r="F3382">
        <v>916</v>
      </c>
      <c r="G3382">
        <v>200</v>
      </c>
      <c r="H3382">
        <v>24</v>
      </c>
      <c r="I3382">
        <v>5</v>
      </c>
      <c r="J3382">
        <v>0</v>
      </c>
      <c r="K3382">
        <v>0</v>
      </c>
      <c r="L3382">
        <v>0</v>
      </c>
      <c r="M3382">
        <v>0</v>
      </c>
      <c r="N3382">
        <v>0</v>
      </c>
      <c r="O3382">
        <v>0</v>
      </c>
      <c r="P3382">
        <v>0</v>
      </c>
      <c r="Q3382">
        <v>0</v>
      </c>
      <c r="R3382">
        <v>0</v>
      </c>
      <c r="S3382">
        <v>0</v>
      </c>
      <c r="T3382">
        <v>900582</v>
      </c>
      <c r="U3382">
        <v>71129</v>
      </c>
      <c r="V3382">
        <v>71454</v>
      </c>
      <c r="W3382" t="s">
        <v>13890</v>
      </c>
      <c r="X3382" t="s">
        <v>13887</v>
      </c>
      <c r="Y3382">
        <v>0</v>
      </c>
      <c r="Z3382">
        <v>0</v>
      </c>
    </row>
    <row r="3383" spans="1:26" x14ac:dyDescent="0.25">
      <c r="A3383">
        <v>993267</v>
      </c>
      <c r="B3383">
        <v>202501</v>
      </c>
      <c r="C3383">
        <v>2</v>
      </c>
      <c r="D3383" t="s">
        <v>12651</v>
      </c>
      <c r="E3383">
        <v>4</v>
      </c>
      <c r="F3383">
        <v>916</v>
      </c>
      <c r="G3383">
        <v>200</v>
      </c>
      <c r="H3383">
        <v>24</v>
      </c>
      <c r="I3383">
        <v>5</v>
      </c>
      <c r="J3383">
        <v>0</v>
      </c>
      <c r="K3383">
        <v>0</v>
      </c>
      <c r="L3383">
        <v>0</v>
      </c>
      <c r="M3383">
        <v>0</v>
      </c>
      <c r="N3383">
        <v>0</v>
      </c>
      <c r="O3383">
        <v>0</v>
      </c>
      <c r="P3383">
        <v>0</v>
      </c>
      <c r="Q3383">
        <v>0</v>
      </c>
      <c r="R3383">
        <v>0</v>
      </c>
      <c r="S3383">
        <v>0</v>
      </c>
      <c r="T3383">
        <v>900582</v>
      </c>
      <c r="U3383">
        <v>71129</v>
      </c>
      <c r="V3383">
        <v>71454</v>
      </c>
      <c r="W3383" t="s">
        <v>13890</v>
      </c>
      <c r="X3383" t="s">
        <v>13887</v>
      </c>
      <c r="Y3383">
        <v>0</v>
      </c>
      <c r="Z3383">
        <v>0</v>
      </c>
    </row>
    <row r="3384" spans="1:26" x14ac:dyDescent="0.25">
      <c r="A3384">
        <v>993268</v>
      </c>
      <c r="B3384">
        <v>202501</v>
      </c>
      <c r="C3384">
        <v>1</v>
      </c>
      <c r="D3384" t="s">
        <v>12651</v>
      </c>
      <c r="E3384">
        <v>4</v>
      </c>
      <c r="F3384">
        <v>916</v>
      </c>
      <c r="G3384">
        <v>200</v>
      </c>
      <c r="H3384">
        <v>25</v>
      </c>
      <c r="I3384">
        <v>10</v>
      </c>
      <c r="J3384">
        <v>0</v>
      </c>
      <c r="K3384">
        <v>0</v>
      </c>
      <c r="L3384">
        <v>0</v>
      </c>
      <c r="M3384">
        <v>0</v>
      </c>
      <c r="N3384">
        <v>0</v>
      </c>
      <c r="O3384">
        <v>0</v>
      </c>
      <c r="P3384">
        <v>0</v>
      </c>
      <c r="Q3384">
        <v>0</v>
      </c>
      <c r="R3384">
        <v>0</v>
      </c>
      <c r="S3384">
        <v>0</v>
      </c>
      <c r="T3384">
        <v>900582</v>
      </c>
      <c r="U3384">
        <v>71270</v>
      </c>
      <c r="V3384">
        <v>70813</v>
      </c>
      <c r="W3384" t="s">
        <v>12611</v>
      </c>
      <c r="X3384" t="s">
        <v>13887</v>
      </c>
      <c r="Y3384">
        <v>0</v>
      </c>
      <c r="Z3384">
        <v>0</v>
      </c>
    </row>
    <row r="3385" spans="1:26" x14ac:dyDescent="0.25">
      <c r="A3385">
        <v>993268</v>
      </c>
      <c r="B3385">
        <v>202501</v>
      </c>
      <c r="C3385">
        <v>2</v>
      </c>
      <c r="D3385" t="s">
        <v>12651</v>
      </c>
      <c r="E3385">
        <v>4</v>
      </c>
      <c r="F3385">
        <v>916</v>
      </c>
      <c r="G3385">
        <v>200</v>
      </c>
      <c r="H3385">
        <v>25</v>
      </c>
      <c r="I3385">
        <v>10</v>
      </c>
      <c r="J3385">
        <v>0</v>
      </c>
      <c r="K3385">
        <v>0</v>
      </c>
      <c r="L3385">
        <v>0</v>
      </c>
      <c r="M3385">
        <v>0</v>
      </c>
      <c r="N3385">
        <v>0</v>
      </c>
      <c r="O3385">
        <v>0</v>
      </c>
      <c r="P3385">
        <v>0</v>
      </c>
      <c r="Q3385">
        <v>0</v>
      </c>
      <c r="R3385">
        <v>0</v>
      </c>
      <c r="S3385">
        <v>0</v>
      </c>
      <c r="T3385">
        <v>900582</v>
      </c>
      <c r="U3385">
        <v>71270</v>
      </c>
      <c r="V3385">
        <v>70813</v>
      </c>
      <c r="W3385" t="s">
        <v>12611</v>
      </c>
      <c r="X3385" t="s">
        <v>13887</v>
      </c>
      <c r="Y3385">
        <v>0</v>
      </c>
      <c r="Z3385">
        <v>0</v>
      </c>
    </row>
    <row r="3386" spans="1:26" x14ac:dyDescent="0.25">
      <c r="A3386">
        <v>993269</v>
      </c>
      <c r="B3386">
        <v>202501</v>
      </c>
      <c r="C3386">
        <v>1</v>
      </c>
      <c r="D3386" t="s">
        <v>12651</v>
      </c>
      <c r="E3386">
        <v>4</v>
      </c>
      <c r="F3386">
        <v>916</v>
      </c>
      <c r="G3386">
        <v>200</v>
      </c>
      <c r="H3386">
        <v>25</v>
      </c>
      <c r="I3386">
        <v>10</v>
      </c>
      <c r="J3386">
        <v>0</v>
      </c>
      <c r="K3386">
        <v>0</v>
      </c>
      <c r="L3386">
        <v>0</v>
      </c>
      <c r="M3386">
        <v>0</v>
      </c>
      <c r="N3386">
        <v>0</v>
      </c>
      <c r="O3386">
        <v>0</v>
      </c>
      <c r="P3386">
        <v>0</v>
      </c>
      <c r="Q3386">
        <v>0</v>
      </c>
      <c r="R3386">
        <v>0</v>
      </c>
      <c r="S3386">
        <v>0</v>
      </c>
      <c r="T3386">
        <v>900582</v>
      </c>
      <c r="U3386">
        <v>71270</v>
      </c>
      <c r="V3386">
        <v>70813</v>
      </c>
      <c r="W3386" t="s">
        <v>12611</v>
      </c>
      <c r="X3386" t="s">
        <v>13887</v>
      </c>
      <c r="Y3386">
        <v>0</v>
      </c>
      <c r="Z3386">
        <v>0</v>
      </c>
    </row>
    <row r="3387" spans="1:26" x14ac:dyDescent="0.25">
      <c r="A3387">
        <v>993269</v>
      </c>
      <c r="B3387">
        <v>202501</v>
      </c>
      <c r="C3387">
        <v>2</v>
      </c>
      <c r="D3387" t="s">
        <v>12651</v>
      </c>
      <c r="E3387">
        <v>4</v>
      </c>
      <c r="F3387">
        <v>916</v>
      </c>
      <c r="G3387">
        <v>200</v>
      </c>
      <c r="H3387">
        <v>25</v>
      </c>
      <c r="I3387">
        <v>10</v>
      </c>
      <c r="J3387">
        <v>0</v>
      </c>
      <c r="K3387">
        <v>0</v>
      </c>
      <c r="L3387">
        <v>0</v>
      </c>
      <c r="M3387">
        <v>0</v>
      </c>
      <c r="N3387">
        <v>0</v>
      </c>
      <c r="O3387">
        <v>0</v>
      </c>
      <c r="P3387">
        <v>0</v>
      </c>
      <c r="Q3387">
        <v>0</v>
      </c>
      <c r="R3387">
        <v>0</v>
      </c>
      <c r="S3387">
        <v>0</v>
      </c>
      <c r="T3387">
        <v>900582</v>
      </c>
      <c r="U3387">
        <v>71270</v>
      </c>
      <c r="V3387">
        <v>70813</v>
      </c>
      <c r="W3387" t="s">
        <v>12611</v>
      </c>
      <c r="X3387" t="s">
        <v>13887</v>
      </c>
      <c r="Y3387">
        <v>0</v>
      </c>
      <c r="Z3387">
        <v>0</v>
      </c>
    </row>
    <row r="3388" spans="1:26" x14ac:dyDescent="0.25">
      <c r="A3388">
        <v>993271</v>
      </c>
      <c r="B3388">
        <v>202501</v>
      </c>
      <c r="C3388">
        <v>1</v>
      </c>
      <c r="D3388" t="s">
        <v>12651</v>
      </c>
      <c r="E3388">
        <v>4</v>
      </c>
      <c r="F3388">
        <v>916</v>
      </c>
      <c r="G3388">
        <v>200</v>
      </c>
      <c r="H3388">
        <v>25</v>
      </c>
      <c r="I3388">
        <v>9</v>
      </c>
      <c r="J3388">
        <v>0</v>
      </c>
      <c r="K3388">
        <v>0</v>
      </c>
      <c r="L3388">
        <v>0</v>
      </c>
      <c r="M3388">
        <v>0</v>
      </c>
      <c r="N3388">
        <v>0</v>
      </c>
      <c r="O3388">
        <v>0</v>
      </c>
      <c r="P3388">
        <v>0</v>
      </c>
      <c r="Q3388">
        <v>0</v>
      </c>
      <c r="R3388">
        <v>0</v>
      </c>
      <c r="S3388">
        <v>0</v>
      </c>
      <c r="T3388">
        <v>900582</v>
      </c>
      <c r="U3388">
        <v>71270</v>
      </c>
      <c r="V3388">
        <v>71155</v>
      </c>
      <c r="W3388" t="s">
        <v>12611</v>
      </c>
      <c r="X3388" t="s">
        <v>13887</v>
      </c>
      <c r="Y3388">
        <v>0</v>
      </c>
      <c r="Z3388">
        <v>0</v>
      </c>
    </row>
    <row r="3389" spans="1:26" x14ac:dyDescent="0.25">
      <c r="A3389">
        <v>993271</v>
      </c>
      <c r="B3389">
        <v>202501</v>
      </c>
      <c r="C3389">
        <v>2</v>
      </c>
      <c r="D3389" t="s">
        <v>12651</v>
      </c>
      <c r="E3389">
        <v>4</v>
      </c>
      <c r="F3389">
        <v>916</v>
      </c>
      <c r="G3389">
        <v>200</v>
      </c>
      <c r="H3389">
        <v>25</v>
      </c>
      <c r="I3389">
        <v>9</v>
      </c>
      <c r="J3389">
        <v>0</v>
      </c>
      <c r="K3389">
        <v>0</v>
      </c>
      <c r="L3389">
        <v>0</v>
      </c>
      <c r="M3389">
        <v>0</v>
      </c>
      <c r="N3389">
        <v>0</v>
      </c>
      <c r="O3389">
        <v>0</v>
      </c>
      <c r="P3389">
        <v>0</v>
      </c>
      <c r="Q3389">
        <v>0</v>
      </c>
      <c r="R3389">
        <v>0</v>
      </c>
      <c r="S3389">
        <v>0</v>
      </c>
      <c r="T3389">
        <v>900582</v>
      </c>
      <c r="U3389">
        <v>71270</v>
      </c>
      <c r="V3389">
        <v>71155</v>
      </c>
      <c r="W3389" t="s">
        <v>12611</v>
      </c>
      <c r="X3389" t="s">
        <v>13887</v>
      </c>
      <c r="Y3389">
        <v>0</v>
      </c>
      <c r="Z3389">
        <v>0</v>
      </c>
    </row>
    <row r="3390" spans="1:26" x14ac:dyDescent="0.25">
      <c r="A3390">
        <v>993272</v>
      </c>
      <c r="B3390">
        <v>202501</v>
      </c>
      <c r="C3390">
        <v>1</v>
      </c>
      <c r="D3390" t="s">
        <v>12651</v>
      </c>
      <c r="E3390">
        <v>4</v>
      </c>
      <c r="F3390">
        <v>916</v>
      </c>
      <c r="G3390">
        <v>200</v>
      </c>
      <c r="H3390">
        <v>25</v>
      </c>
      <c r="I3390">
        <v>9</v>
      </c>
      <c r="J3390">
        <v>0</v>
      </c>
      <c r="K3390">
        <v>0</v>
      </c>
      <c r="L3390">
        <v>0</v>
      </c>
      <c r="M3390">
        <v>0</v>
      </c>
      <c r="N3390">
        <v>0</v>
      </c>
      <c r="O3390">
        <v>0</v>
      </c>
      <c r="P3390">
        <v>0</v>
      </c>
      <c r="Q3390">
        <v>0</v>
      </c>
      <c r="R3390">
        <v>0</v>
      </c>
      <c r="S3390">
        <v>0</v>
      </c>
      <c r="T3390">
        <v>900582</v>
      </c>
      <c r="U3390">
        <v>71270</v>
      </c>
      <c r="V3390">
        <v>71155</v>
      </c>
      <c r="W3390" t="s">
        <v>12611</v>
      </c>
      <c r="X3390" t="s">
        <v>13887</v>
      </c>
      <c r="Y3390">
        <v>0</v>
      </c>
      <c r="Z3390">
        <v>0</v>
      </c>
    </row>
    <row r="3391" spans="1:26" x14ac:dyDescent="0.25">
      <c r="A3391">
        <v>993272</v>
      </c>
      <c r="B3391">
        <v>202501</v>
      </c>
      <c r="C3391">
        <v>2</v>
      </c>
      <c r="D3391" t="s">
        <v>12651</v>
      </c>
      <c r="E3391">
        <v>4</v>
      </c>
      <c r="F3391">
        <v>916</v>
      </c>
      <c r="G3391">
        <v>200</v>
      </c>
      <c r="H3391">
        <v>25</v>
      </c>
      <c r="I3391">
        <v>9</v>
      </c>
      <c r="J3391">
        <v>0</v>
      </c>
      <c r="K3391">
        <v>0</v>
      </c>
      <c r="L3391">
        <v>0</v>
      </c>
      <c r="M3391">
        <v>0</v>
      </c>
      <c r="N3391">
        <v>0</v>
      </c>
      <c r="O3391">
        <v>0</v>
      </c>
      <c r="P3391">
        <v>0</v>
      </c>
      <c r="Q3391">
        <v>0</v>
      </c>
      <c r="R3391">
        <v>0</v>
      </c>
      <c r="S3391">
        <v>0</v>
      </c>
      <c r="T3391">
        <v>900582</v>
      </c>
      <c r="U3391">
        <v>71270</v>
      </c>
      <c r="V3391">
        <v>71155</v>
      </c>
      <c r="W3391" t="s">
        <v>12611</v>
      </c>
      <c r="X3391" t="s">
        <v>13887</v>
      </c>
      <c r="Y3391">
        <v>0</v>
      </c>
      <c r="Z3391">
        <v>0</v>
      </c>
    </row>
    <row r="3392" spans="1:26" x14ac:dyDescent="0.25">
      <c r="A3392">
        <v>993276</v>
      </c>
      <c r="B3392">
        <v>202501</v>
      </c>
      <c r="C3392">
        <v>1</v>
      </c>
      <c r="D3392" t="s">
        <v>12651</v>
      </c>
      <c r="E3392">
        <v>4</v>
      </c>
      <c r="F3392">
        <v>916</v>
      </c>
      <c r="G3392">
        <v>290</v>
      </c>
      <c r="H3392">
        <v>38</v>
      </c>
      <c r="I3392">
        <v>11</v>
      </c>
      <c r="J3392">
        <v>0</v>
      </c>
      <c r="K3392">
        <v>0</v>
      </c>
      <c r="L3392">
        <v>0</v>
      </c>
      <c r="M3392">
        <v>0</v>
      </c>
      <c r="N3392">
        <v>0</v>
      </c>
      <c r="O3392">
        <v>0</v>
      </c>
      <c r="P3392">
        <v>0</v>
      </c>
      <c r="Q3392">
        <v>0</v>
      </c>
      <c r="R3392">
        <v>0</v>
      </c>
      <c r="S3392">
        <v>0</v>
      </c>
      <c r="T3392">
        <v>71251</v>
      </c>
      <c r="U3392">
        <v>700023</v>
      </c>
      <c r="V3392">
        <v>71201</v>
      </c>
      <c r="W3392" t="s">
        <v>12679</v>
      </c>
      <c r="X3392" t="s">
        <v>13885</v>
      </c>
      <c r="Y3392">
        <v>0</v>
      </c>
      <c r="Z3392">
        <v>0</v>
      </c>
    </row>
    <row r="3393" spans="1:26" x14ac:dyDescent="0.25">
      <c r="A3393">
        <v>993276</v>
      </c>
      <c r="B3393">
        <v>202501</v>
      </c>
      <c r="C3393">
        <v>2</v>
      </c>
      <c r="D3393" t="s">
        <v>12651</v>
      </c>
      <c r="E3393">
        <v>4</v>
      </c>
      <c r="F3393">
        <v>916</v>
      </c>
      <c r="G3393">
        <v>290</v>
      </c>
      <c r="H3393">
        <v>38</v>
      </c>
      <c r="I3393">
        <v>11</v>
      </c>
      <c r="J3393">
        <v>0</v>
      </c>
      <c r="K3393">
        <v>0</v>
      </c>
      <c r="L3393">
        <v>0</v>
      </c>
      <c r="M3393">
        <v>0</v>
      </c>
      <c r="N3393">
        <v>0</v>
      </c>
      <c r="O3393">
        <v>0</v>
      </c>
      <c r="P3393">
        <v>0</v>
      </c>
      <c r="Q3393">
        <v>0</v>
      </c>
      <c r="R3393">
        <v>0</v>
      </c>
      <c r="S3393">
        <v>0</v>
      </c>
      <c r="T3393">
        <v>71251</v>
      </c>
      <c r="U3393">
        <v>700023</v>
      </c>
      <c r="V3393">
        <v>71201</v>
      </c>
      <c r="W3393" t="s">
        <v>12679</v>
      </c>
      <c r="X3393" t="s">
        <v>13885</v>
      </c>
      <c r="Y3393">
        <v>0</v>
      </c>
      <c r="Z3393">
        <v>0</v>
      </c>
    </row>
    <row r="3394" spans="1:26" x14ac:dyDescent="0.25">
      <c r="A3394">
        <v>993278</v>
      </c>
      <c r="B3394">
        <v>202501</v>
      </c>
      <c r="C3394">
        <v>1</v>
      </c>
      <c r="D3394" t="s">
        <v>12651</v>
      </c>
      <c r="E3394">
        <v>4</v>
      </c>
      <c r="F3394">
        <v>916</v>
      </c>
      <c r="G3394">
        <v>290</v>
      </c>
      <c r="H3394">
        <v>38</v>
      </c>
      <c r="I3394">
        <v>10</v>
      </c>
      <c r="J3394">
        <v>0</v>
      </c>
      <c r="K3394">
        <v>0</v>
      </c>
      <c r="L3394">
        <v>0</v>
      </c>
      <c r="M3394">
        <v>0</v>
      </c>
      <c r="N3394">
        <v>0</v>
      </c>
      <c r="O3394">
        <v>0</v>
      </c>
      <c r="P3394">
        <v>0</v>
      </c>
      <c r="Q3394">
        <v>0</v>
      </c>
      <c r="R3394">
        <v>0</v>
      </c>
      <c r="S3394">
        <v>0</v>
      </c>
      <c r="T3394">
        <v>71251</v>
      </c>
      <c r="U3394">
        <v>700023</v>
      </c>
      <c r="V3394">
        <v>71497</v>
      </c>
      <c r="W3394" t="s">
        <v>12679</v>
      </c>
      <c r="X3394" t="s">
        <v>13885</v>
      </c>
      <c r="Y3394">
        <v>0</v>
      </c>
      <c r="Z3394">
        <v>0</v>
      </c>
    </row>
    <row r="3395" spans="1:26" x14ac:dyDescent="0.25">
      <c r="A3395">
        <v>993278</v>
      </c>
      <c r="B3395">
        <v>202501</v>
      </c>
      <c r="C3395">
        <v>2</v>
      </c>
      <c r="D3395" t="s">
        <v>12651</v>
      </c>
      <c r="E3395">
        <v>4</v>
      </c>
      <c r="F3395">
        <v>916</v>
      </c>
      <c r="G3395">
        <v>290</v>
      </c>
      <c r="H3395">
        <v>38</v>
      </c>
      <c r="I3395">
        <v>10</v>
      </c>
      <c r="J3395">
        <v>0</v>
      </c>
      <c r="K3395">
        <v>0</v>
      </c>
      <c r="L3395">
        <v>0</v>
      </c>
      <c r="M3395">
        <v>0</v>
      </c>
      <c r="N3395">
        <v>0</v>
      </c>
      <c r="O3395">
        <v>0</v>
      </c>
      <c r="P3395">
        <v>0</v>
      </c>
      <c r="Q3395">
        <v>0</v>
      </c>
      <c r="R3395">
        <v>0</v>
      </c>
      <c r="S3395">
        <v>0</v>
      </c>
      <c r="T3395">
        <v>71251</v>
      </c>
      <c r="U3395">
        <v>700023</v>
      </c>
      <c r="V3395">
        <v>71497</v>
      </c>
      <c r="W3395" t="s">
        <v>12679</v>
      </c>
      <c r="X3395" t="s">
        <v>13885</v>
      </c>
      <c r="Y3395">
        <v>0</v>
      </c>
      <c r="Z3395">
        <v>0</v>
      </c>
    </row>
    <row r="3396" spans="1:26" x14ac:dyDescent="0.25">
      <c r="A3396">
        <v>993281</v>
      </c>
      <c r="B3396">
        <v>202501</v>
      </c>
      <c r="C3396">
        <v>1</v>
      </c>
      <c r="D3396" t="s">
        <v>12651</v>
      </c>
      <c r="E3396">
        <v>4</v>
      </c>
      <c r="F3396">
        <v>916</v>
      </c>
      <c r="G3396">
        <v>228</v>
      </c>
      <c r="H3396">
        <v>19</v>
      </c>
      <c r="I3396">
        <v>3</v>
      </c>
      <c r="J3396">
        <v>0</v>
      </c>
      <c r="K3396">
        <v>0</v>
      </c>
      <c r="L3396">
        <v>0</v>
      </c>
      <c r="M3396">
        <v>0</v>
      </c>
      <c r="N3396">
        <v>0</v>
      </c>
      <c r="O3396">
        <v>0</v>
      </c>
      <c r="P3396">
        <v>0</v>
      </c>
      <c r="Q3396">
        <v>0</v>
      </c>
      <c r="R3396">
        <v>0</v>
      </c>
      <c r="S3396">
        <v>0</v>
      </c>
      <c r="T3396">
        <v>71590</v>
      </c>
      <c r="U3396">
        <v>71601</v>
      </c>
      <c r="V3396">
        <v>71102</v>
      </c>
      <c r="W3396" t="s">
        <v>12603</v>
      </c>
      <c r="X3396" t="s">
        <v>12590</v>
      </c>
      <c r="Y3396">
        <v>0</v>
      </c>
      <c r="Z3396">
        <v>0</v>
      </c>
    </row>
    <row r="3397" spans="1:26" x14ac:dyDescent="0.25">
      <c r="A3397">
        <v>993281</v>
      </c>
      <c r="B3397">
        <v>202501</v>
      </c>
      <c r="C3397">
        <v>2</v>
      </c>
      <c r="D3397" t="s">
        <v>12651</v>
      </c>
      <c r="E3397">
        <v>4</v>
      </c>
      <c r="F3397">
        <v>916</v>
      </c>
      <c r="G3397">
        <v>228</v>
      </c>
      <c r="H3397">
        <v>19</v>
      </c>
      <c r="I3397">
        <v>3</v>
      </c>
      <c r="J3397">
        <v>0</v>
      </c>
      <c r="K3397">
        <v>0</v>
      </c>
      <c r="L3397">
        <v>0</v>
      </c>
      <c r="M3397">
        <v>0</v>
      </c>
      <c r="N3397">
        <v>0</v>
      </c>
      <c r="O3397">
        <v>0</v>
      </c>
      <c r="P3397">
        <v>0</v>
      </c>
      <c r="Q3397">
        <v>0</v>
      </c>
      <c r="R3397">
        <v>0</v>
      </c>
      <c r="S3397">
        <v>0</v>
      </c>
      <c r="T3397">
        <v>71590</v>
      </c>
      <c r="U3397">
        <v>71601</v>
      </c>
      <c r="V3397">
        <v>71102</v>
      </c>
      <c r="W3397" t="s">
        <v>12603</v>
      </c>
      <c r="X3397" t="s">
        <v>12590</v>
      </c>
      <c r="Y3397">
        <v>0</v>
      </c>
      <c r="Z3397">
        <v>0</v>
      </c>
    </row>
    <row r="3398" spans="1:26" x14ac:dyDescent="0.25">
      <c r="A3398">
        <v>993284</v>
      </c>
      <c r="B3398">
        <v>202501</v>
      </c>
      <c r="C3398">
        <v>1</v>
      </c>
      <c r="D3398" t="s">
        <v>12651</v>
      </c>
      <c r="E3398">
        <v>4</v>
      </c>
      <c r="F3398">
        <v>916</v>
      </c>
      <c r="G3398">
        <v>228</v>
      </c>
      <c r="H3398">
        <v>19</v>
      </c>
      <c r="I3398">
        <v>3</v>
      </c>
      <c r="J3398">
        <v>0</v>
      </c>
      <c r="K3398">
        <v>0</v>
      </c>
      <c r="L3398">
        <v>0</v>
      </c>
      <c r="M3398">
        <v>0</v>
      </c>
      <c r="N3398">
        <v>0</v>
      </c>
      <c r="O3398">
        <v>0</v>
      </c>
      <c r="P3398">
        <v>0</v>
      </c>
      <c r="Q3398">
        <v>0</v>
      </c>
      <c r="R3398">
        <v>0</v>
      </c>
      <c r="S3398">
        <v>0</v>
      </c>
      <c r="T3398">
        <v>71590</v>
      </c>
      <c r="U3398">
        <v>71601</v>
      </c>
      <c r="V3398">
        <v>71102</v>
      </c>
      <c r="W3398" t="s">
        <v>12603</v>
      </c>
      <c r="X3398" t="s">
        <v>12590</v>
      </c>
      <c r="Y3398">
        <v>0</v>
      </c>
      <c r="Z3398">
        <v>0</v>
      </c>
    </row>
    <row r="3399" spans="1:26" x14ac:dyDescent="0.25">
      <c r="A3399">
        <v>993284</v>
      </c>
      <c r="B3399">
        <v>202501</v>
      </c>
      <c r="C3399">
        <v>2</v>
      </c>
      <c r="D3399" t="s">
        <v>12651</v>
      </c>
      <c r="E3399">
        <v>4</v>
      </c>
      <c r="F3399">
        <v>916</v>
      </c>
      <c r="G3399">
        <v>228</v>
      </c>
      <c r="H3399">
        <v>19</v>
      </c>
      <c r="I3399">
        <v>3</v>
      </c>
      <c r="J3399">
        <v>0</v>
      </c>
      <c r="K3399">
        <v>0</v>
      </c>
      <c r="L3399">
        <v>0</v>
      </c>
      <c r="M3399">
        <v>0</v>
      </c>
      <c r="N3399">
        <v>0</v>
      </c>
      <c r="O3399">
        <v>0</v>
      </c>
      <c r="P3399">
        <v>0</v>
      </c>
      <c r="Q3399">
        <v>0</v>
      </c>
      <c r="R3399">
        <v>0</v>
      </c>
      <c r="S3399">
        <v>0</v>
      </c>
      <c r="T3399">
        <v>71590</v>
      </c>
      <c r="U3399">
        <v>71601</v>
      </c>
      <c r="V3399">
        <v>71102</v>
      </c>
      <c r="W3399" t="s">
        <v>12603</v>
      </c>
      <c r="X3399" t="s">
        <v>12590</v>
      </c>
      <c r="Y3399">
        <v>0</v>
      </c>
      <c r="Z3399">
        <v>0</v>
      </c>
    </row>
    <row r="3400" spans="1:26" x14ac:dyDescent="0.25">
      <c r="A3400">
        <v>993285</v>
      </c>
      <c r="B3400">
        <v>202501</v>
      </c>
      <c r="C3400">
        <v>1</v>
      </c>
      <c r="D3400" t="s">
        <v>12651</v>
      </c>
      <c r="E3400">
        <v>4</v>
      </c>
      <c r="F3400">
        <v>916</v>
      </c>
      <c r="G3400">
        <v>200</v>
      </c>
      <c r="H3400">
        <v>23</v>
      </c>
      <c r="I3400">
        <v>8</v>
      </c>
      <c r="J3400">
        <v>0</v>
      </c>
      <c r="K3400">
        <v>0</v>
      </c>
      <c r="L3400">
        <v>0</v>
      </c>
      <c r="M3400">
        <v>0</v>
      </c>
      <c r="N3400">
        <v>0</v>
      </c>
      <c r="O3400">
        <v>0</v>
      </c>
      <c r="P3400">
        <v>0</v>
      </c>
      <c r="Q3400">
        <v>0</v>
      </c>
      <c r="R3400">
        <v>0</v>
      </c>
      <c r="S3400">
        <v>0</v>
      </c>
      <c r="T3400">
        <v>900582</v>
      </c>
      <c r="U3400">
        <v>71506</v>
      </c>
      <c r="V3400">
        <v>700080</v>
      </c>
      <c r="W3400" t="s">
        <v>12609</v>
      </c>
      <c r="X3400" t="s">
        <v>13887</v>
      </c>
      <c r="Y3400">
        <v>0</v>
      </c>
      <c r="Z3400">
        <v>0</v>
      </c>
    </row>
    <row r="3401" spans="1:26" x14ac:dyDescent="0.25">
      <c r="A3401">
        <v>993285</v>
      </c>
      <c r="B3401">
        <v>202501</v>
      </c>
      <c r="C3401">
        <v>2</v>
      </c>
      <c r="D3401" t="s">
        <v>12651</v>
      </c>
      <c r="E3401">
        <v>4</v>
      </c>
      <c r="F3401">
        <v>916</v>
      </c>
      <c r="G3401">
        <v>200</v>
      </c>
      <c r="H3401">
        <v>23</v>
      </c>
      <c r="I3401">
        <v>8</v>
      </c>
      <c r="J3401">
        <v>0</v>
      </c>
      <c r="K3401">
        <v>0</v>
      </c>
      <c r="L3401">
        <v>0</v>
      </c>
      <c r="M3401">
        <v>0</v>
      </c>
      <c r="N3401">
        <v>0</v>
      </c>
      <c r="O3401">
        <v>0</v>
      </c>
      <c r="P3401">
        <v>0</v>
      </c>
      <c r="Q3401">
        <v>0</v>
      </c>
      <c r="R3401">
        <v>0</v>
      </c>
      <c r="S3401">
        <v>0</v>
      </c>
      <c r="T3401">
        <v>900582</v>
      </c>
      <c r="U3401">
        <v>71506</v>
      </c>
      <c r="V3401">
        <v>700080</v>
      </c>
      <c r="W3401" t="s">
        <v>12609</v>
      </c>
      <c r="X3401" t="s">
        <v>13887</v>
      </c>
      <c r="Y3401">
        <v>0</v>
      </c>
      <c r="Z3401">
        <v>0</v>
      </c>
    </row>
    <row r="3402" spans="1:26" x14ac:dyDescent="0.25">
      <c r="A3402">
        <v>993286</v>
      </c>
      <c r="B3402">
        <v>202501</v>
      </c>
      <c r="C3402">
        <v>1</v>
      </c>
      <c r="D3402" t="s">
        <v>12651</v>
      </c>
      <c r="E3402">
        <v>4</v>
      </c>
      <c r="F3402">
        <v>916</v>
      </c>
      <c r="G3402">
        <v>200</v>
      </c>
      <c r="H3402">
        <v>23</v>
      </c>
      <c r="I3402">
        <v>8</v>
      </c>
      <c r="J3402">
        <v>0</v>
      </c>
      <c r="K3402">
        <v>0</v>
      </c>
      <c r="L3402">
        <v>0</v>
      </c>
      <c r="M3402">
        <v>0</v>
      </c>
      <c r="N3402">
        <v>0</v>
      </c>
      <c r="O3402">
        <v>0</v>
      </c>
      <c r="P3402">
        <v>0</v>
      </c>
      <c r="Q3402">
        <v>0</v>
      </c>
      <c r="R3402">
        <v>0</v>
      </c>
      <c r="S3402">
        <v>0</v>
      </c>
      <c r="T3402">
        <v>900582</v>
      </c>
      <c r="U3402">
        <v>71506</v>
      </c>
      <c r="V3402">
        <v>700080</v>
      </c>
      <c r="W3402" t="s">
        <v>12609</v>
      </c>
      <c r="X3402" t="s">
        <v>13887</v>
      </c>
      <c r="Y3402">
        <v>0</v>
      </c>
      <c r="Z3402">
        <v>0</v>
      </c>
    </row>
    <row r="3403" spans="1:26" x14ac:dyDescent="0.25">
      <c r="A3403">
        <v>993286</v>
      </c>
      <c r="B3403">
        <v>202501</v>
      </c>
      <c r="C3403">
        <v>2</v>
      </c>
      <c r="D3403" t="s">
        <v>12651</v>
      </c>
      <c r="E3403">
        <v>4</v>
      </c>
      <c r="F3403">
        <v>916</v>
      </c>
      <c r="G3403">
        <v>200</v>
      </c>
      <c r="H3403">
        <v>23</v>
      </c>
      <c r="I3403">
        <v>8</v>
      </c>
      <c r="J3403">
        <v>0</v>
      </c>
      <c r="K3403">
        <v>0</v>
      </c>
      <c r="L3403">
        <v>0</v>
      </c>
      <c r="M3403">
        <v>0</v>
      </c>
      <c r="N3403">
        <v>0</v>
      </c>
      <c r="O3403">
        <v>0</v>
      </c>
      <c r="P3403">
        <v>0</v>
      </c>
      <c r="Q3403">
        <v>0</v>
      </c>
      <c r="R3403">
        <v>0</v>
      </c>
      <c r="S3403">
        <v>0</v>
      </c>
      <c r="T3403">
        <v>900582</v>
      </c>
      <c r="U3403">
        <v>71506</v>
      </c>
      <c r="V3403">
        <v>700080</v>
      </c>
      <c r="W3403" t="s">
        <v>12609</v>
      </c>
      <c r="X3403" t="s">
        <v>13887</v>
      </c>
      <c r="Y3403">
        <v>0</v>
      </c>
      <c r="Z3403">
        <v>0</v>
      </c>
    </row>
    <row r="3404" spans="1:26" x14ac:dyDescent="0.25">
      <c r="A3404">
        <v>993287</v>
      </c>
      <c r="B3404">
        <v>202501</v>
      </c>
      <c r="C3404">
        <v>1</v>
      </c>
      <c r="D3404" t="s">
        <v>12651</v>
      </c>
      <c r="E3404">
        <v>4</v>
      </c>
      <c r="F3404">
        <v>916</v>
      </c>
      <c r="G3404">
        <v>200</v>
      </c>
      <c r="H3404">
        <v>23</v>
      </c>
      <c r="I3404">
        <v>8</v>
      </c>
      <c r="J3404">
        <v>0</v>
      </c>
      <c r="K3404">
        <v>0</v>
      </c>
      <c r="L3404">
        <v>0</v>
      </c>
      <c r="M3404">
        <v>0</v>
      </c>
      <c r="N3404">
        <v>0</v>
      </c>
      <c r="O3404">
        <v>0</v>
      </c>
      <c r="P3404">
        <v>0</v>
      </c>
      <c r="Q3404">
        <v>0</v>
      </c>
      <c r="R3404">
        <v>0</v>
      </c>
      <c r="S3404">
        <v>0</v>
      </c>
      <c r="T3404">
        <v>900582</v>
      </c>
      <c r="U3404">
        <v>71506</v>
      </c>
      <c r="V3404">
        <v>700080</v>
      </c>
      <c r="W3404" t="s">
        <v>12609</v>
      </c>
      <c r="X3404" t="s">
        <v>13887</v>
      </c>
      <c r="Y3404">
        <v>0</v>
      </c>
      <c r="Z3404">
        <v>0</v>
      </c>
    </row>
    <row r="3405" spans="1:26" x14ac:dyDescent="0.25">
      <c r="A3405">
        <v>993287</v>
      </c>
      <c r="B3405">
        <v>202501</v>
      </c>
      <c r="C3405">
        <v>2</v>
      </c>
      <c r="D3405" t="s">
        <v>12651</v>
      </c>
      <c r="E3405">
        <v>4</v>
      </c>
      <c r="F3405">
        <v>916</v>
      </c>
      <c r="G3405">
        <v>200</v>
      </c>
      <c r="H3405">
        <v>23</v>
      </c>
      <c r="I3405">
        <v>8</v>
      </c>
      <c r="J3405">
        <v>0</v>
      </c>
      <c r="K3405">
        <v>0</v>
      </c>
      <c r="L3405">
        <v>0</v>
      </c>
      <c r="M3405">
        <v>0</v>
      </c>
      <c r="N3405">
        <v>0</v>
      </c>
      <c r="O3405">
        <v>0</v>
      </c>
      <c r="P3405">
        <v>0</v>
      </c>
      <c r="Q3405">
        <v>0</v>
      </c>
      <c r="R3405">
        <v>0</v>
      </c>
      <c r="S3405">
        <v>0</v>
      </c>
      <c r="T3405">
        <v>900582</v>
      </c>
      <c r="U3405">
        <v>71506</v>
      </c>
      <c r="V3405">
        <v>700080</v>
      </c>
      <c r="W3405" t="s">
        <v>12609</v>
      </c>
      <c r="X3405" t="s">
        <v>13887</v>
      </c>
      <c r="Y3405">
        <v>0</v>
      </c>
      <c r="Z3405">
        <v>0</v>
      </c>
    </row>
    <row r="3406" spans="1:26" x14ac:dyDescent="0.25">
      <c r="A3406">
        <v>993288</v>
      </c>
      <c r="B3406">
        <v>202501</v>
      </c>
      <c r="C3406">
        <v>1</v>
      </c>
      <c r="D3406" t="s">
        <v>12651</v>
      </c>
      <c r="E3406">
        <v>4</v>
      </c>
      <c r="F3406">
        <v>916</v>
      </c>
      <c r="G3406">
        <v>200</v>
      </c>
      <c r="H3406">
        <v>23</v>
      </c>
      <c r="I3406">
        <v>8</v>
      </c>
      <c r="J3406">
        <v>0</v>
      </c>
      <c r="K3406">
        <v>0</v>
      </c>
      <c r="L3406">
        <v>0</v>
      </c>
      <c r="M3406">
        <v>0</v>
      </c>
      <c r="N3406">
        <v>0</v>
      </c>
      <c r="O3406">
        <v>0</v>
      </c>
      <c r="P3406">
        <v>0</v>
      </c>
      <c r="Q3406">
        <v>0</v>
      </c>
      <c r="R3406">
        <v>0</v>
      </c>
      <c r="S3406">
        <v>0</v>
      </c>
      <c r="T3406">
        <v>900582</v>
      </c>
      <c r="U3406">
        <v>71506</v>
      </c>
      <c r="V3406">
        <v>700080</v>
      </c>
      <c r="W3406" t="s">
        <v>12609</v>
      </c>
      <c r="X3406" t="s">
        <v>13887</v>
      </c>
      <c r="Y3406">
        <v>0</v>
      </c>
      <c r="Z3406">
        <v>0</v>
      </c>
    </row>
    <row r="3407" spans="1:26" x14ac:dyDescent="0.25">
      <c r="A3407">
        <v>993288</v>
      </c>
      <c r="B3407">
        <v>202501</v>
      </c>
      <c r="C3407">
        <v>2</v>
      </c>
      <c r="D3407" t="s">
        <v>12651</v>
      </c>
      <c r="E3407">
        <v>4</v>
      </c>
      <c r="F3407">
        <v>916</v>
      </c>
      <c r="G3407">
        <v>200</v>
      </c>
      <c r="H3407">
        <v>23</v>
      </c>
      <c r="I3407">
        <v>8</v>
      </c>
      <c r="J3407">
        <v>0</v>
      </c>
      <c r="K3407">
        <v>0</v>
      </c>
      <c r="L3407">
        <v>0</v>
      </c>
      <c r="M3407">
        <v>0</v>
      </c>
      <c r="N3407">
        <v>0</v>
      </c>
      <c r="O3407">
        <v>0</v>
      </c>
      <c r="P3407">
        <v>0</v>
      </c>
      <c r="Q3407">
        <v>0</v>
      </c>
      <c r="R3407">
        <v>0</v>
      </c>
      <c r="S3407">
        <v>0</v>
      </c>
      <c r="T3407">
        <v>900582</v>
      </c>
      <c r="U3407">
        <v>71506</v>
      </c>
      <c r="V3407">
        <v>700080</v>
      </c>
      <c r="W3407" t="s">
        <v>12609</v>
      </c>
      <c r="X3407" t="s">
        <v>13887</v>
      </c>
      <c r="Y3407">
        <v>0</v>
      </c>
      <c r="Z3407">
        <v>0</v>
      </c>
    </row>
    <row r="3408" spans="1:26" x14ac:dyDescent="0.25">
      <c r="A3408">
        <v>993290</v>
      </c>
      <c r="B3408">
        <v>202501</v>
      </c>
      <c r="C3408">
        <v>1</v>
      </c>
      <c r="D3408" t="s">
        <v>12651</v>
      </c>
      <c r="E3408">
        <v>4</v>
      </c>
      <c r="F3408">
        <v>916</v>
      </c>
      <c r="G3408">
        <v>200</v>
      </c>
      <c r="H3408">
        <v>23</v>
      </c>
      <c r="I3408">
        <v>8</v>
      </c>
      <c r="J3408">
        <v>0</v>
      </c>
      <c r="K3408">
        <v>0</v>
      </c>
      <c r="L3408">
        <v>0</v>
      </c>
      <c r="M3408">
        <v>0</v>
      </c>
      <c r="N3408">
        <v>0</v>
      </c>
      <c r="O3408">
        <v>0</v>
      </c>
      <c r="P3408">
        <v>0</v>
      </c>
      <c r="Q3408">
        <v>0</v>
      </c>
      <c r="R3408">
        <v>0</v>
      </c>
      <c r="S3408">
        <v>0</v>
      </c>
      <c r="T3408">
        <v>900582</v>
      </c>
      <c r="U3408">
        <v>71506</v>
      </c>
      <c r="V3408">
        <v>700080</v>
      </c>
      <c r="W3408" t="s">
        <v>12609</v>
      </c>
      <c r="X3408" t="s">
        <v>13887</v>
      </c>
      <c r="Y3408">
        <v>0</v>
      </c>
      <c r="Z3408">
        <v>0</v>
      </c>
    </row>
    <row r="3409" spans="1:26" x14ac:dyDescent="0.25">
      <c r="A3409">
        <v>993290</v>
      </c>
      <c r="B3409">
        <v>202501</v>
      </c>
      <c r="C3409">
        <v>2</v>
      </c>
      <c r="D3409" t="s">
        <v>12651</v>
      </c>
      <c r="E3409">
        <v>4</v>
      </c>
      <c r="F3409">
        <v>916</v>
      </c>
      <c r="G3409">
        <v>200</v>
      </c>
      <c r="H3409">
        <v>23</v>
      </c>
      <c r="I3409">
        <v>8</v>
      </c>
      <c r="J3409">
        <v>0</v>
      </c>
      <c r="K3409">
        <v>0</v>
      </c>
      <c r="L3409">
        <v>0</v>
      </c>
      <c r="M3409">
        <v>0</v>
      </c>
      <c r="N3409">
        <v>0</v>
      </c>
      <c r="O3409">
        <v>0</v>
      </c>
      <c r="P3409">
        <v>0</v>
      </c>
      <c r="Q3409">
        <v>0</v>
      </c>
      <c r="R3409">
        <v>0</v>
      </c>
      <c r="S3409">
        <v>0</v>
      </c>
      <c r="T3409">
        <v>900582</v>
      </c>
      <c r="U3409">
        <v>71506</v>
      </c>
      <c r="V3409">
        <v>700080</v>
      </c>
      <c r="W3409" t="s">
        <v>12609</v>
      </c>
      <c r="X3409" t="s">
        <v>13887</v>
      </c>
      <c r="Y3409">
        <v>0</v>
      </c>
      <c r="Z3409">
        <v>0</v>
      </c>
    </row>
    <row r="3410" spans="1:26" x14ac:dyDescent="0.25">
      <c r="A3410">
        <v>993293</v>
      </c>
      <c r="B3410">
        <v>202501</v>
      </c>
      <c r="C3410">
        <v>1</v>
      </c>
      <c r="D3410" t="s">
        <v>12651</v>
      </c>
      <c r="E3410">
        <v>4</v>
      </c>
      <c r="F3410">
        <v>916</v>
      </c>
      <c r="G3410">
        <v>228</v>
      </c>
      <c r="H3410">
        <v>19</v>
      </c>
      <c r="I3410">
        <v>9</v>
      </c>
      <c r="J3410">
        <v>0</v>
      </c>
      <c r="K3410">
        <v>0</v>
      </c>
      <c r="L3410">
        <v>0</v>
      </c>
      <c r="M3410">
        <v>0</v>
      </c>
      <c r="N3410">
        <v>0</v>
      </c>
      <c r="O3410">
        <v>0</v>
      </c>
      <c r="P3410">
        <v>0</v>
      </c>
      <c r="Q3410">
        <v>0</v>
      </c>
      <c r="R3410">
        <v>0</v>
      </c>
      <c r="S3410">
        <v>0</v>
      </c>
      <c r="T3410">
        <v>71590</v>
      </c>
      <c r="U3410">
        <v>71601</v>
      </c>
      <c r="V3410">
        <v>71106</v>
      </c>
      <c r="W3410" t="s">
        <v>12603</v>
      </c>
      <c r="X3410" t="s">
        <v>12590</v>
      </c>
      <c r="Y3410">
        <v>0</v>
      </c>
      <c r="Z3410">
        <v>0</v>
      </c>
    </row>
    <row r="3411" spans="1:26" x14ac:dyDescent="0.25">
      <c r="A3411">
        <v>993293</v>
      </c>
      <c r="B3411">
        <v>202501</v>
      </c>
      <c r="C3411">
        <v>2</v>
      </c>
      <c r="D3411" t="s">
        <v>12651</v>
      </c>
      <c r="E3411">
        <v>4</v>
      </c>
      <c r="F3411">
        <v>916</v>
      </c>
      <c r="G3411">
        <v>228</v>
      </c>
      <c r="H3411">
        <v>19</v>
      </c>
      <c r="I3411">
        <v>9</v>
      </c>
      <c r="J3411">
        <v>0</v>
      </c>
      <c r="K3411">
        <v>0</v>
      </c>
      <c r="L3411">
        <v>0</v>
      </c>
      <c r="M3411">
        <v>0</v>
      </c>
      <c r="N3411">
        <v>0</v>
      </c>
      <c r="O3411">
        <v>0</v>
      </c>
      <c r="P3411">
        <v>0</v>
      </c>
      <c r="Q3411">
        <v>0</v>
      </c>
      <c r="R3411">
        <v>0</v>
      </c>
      <c r="S3411">
        <v>0</v>
      </c>
      <c r="T3411">
        <v>71590</v>
      </c>
      <c r="U3411">
        <v>71601</v>
      </c>
      <c r="V3411">
        <v>71106</v>
      </c>
      <c r="W3411" t="s">
        <v>12603</v>
      </c>
      <c r="X3411" t="s">
        <v>12590</v>
      </c>
      <c r="Y3411">
        <v>0</v>
      </c>
      <c r="Z3411">
        <v>0</v>
      </c>
    </row>
    <row r="3412" spans="1:26" x14ac:dyDescent="0.25">
      <c r="A3412">
        <v>993294</v>
      </c>
      <c r="B3412">
        <v>202501</v>
      </c>
      <c r="C3412">
        <v>1</v>
      </c>
      <c r="D3412" t="s">
        <v>12651</v>
      </c>
      <c r="E3412">
        <v>4</v>
      </c>
      <c r="F3412">
        <v>916</v>
      </c>
      <c r="G3412">
        <v>228</v>
      </c>
      <c r="H3412">
        <v>19</v>
      </c>
      <c r="I3412">
        <v>9</v>
      </c>
      <c r="J3412">
        <v>0</v>
      </c>
      <c r="K3412">
        <v>0</v>
      </c>
      <c r="L3412">
        <v>0</v>
      </c>
      <c r="M3412">
        <v>0</v>
      </c>
      <c r="N3412">
        <v>0</v>
      </c>
      <c r="O3412">
        <v>0</v>
      </c>
      <c r="P3412">
        <v>0</v>
      </c>
      <c r="Q3412">
        <v>0</v>
      </c>
      <c r="R3412">
        <v>0</v>
      </c>
      <c r="S3412">
        <v>0</v>
      </c>
      <c r="T3412">
        <v>71590</v>
      </c>
      <c r="U3412">
        <v>71601</v>
      </c>
      <c r="V3412">
        <v>71106</v>
      </c>
      <c r="W3412" t="s">
        <v>12603</v>
      </c>
      <c r="X3412" t="s">
        <v>12590</v>
      </c>
      <c r="Y3412">
        <v>0</v>
      </c>
      <c r="Z3412">
        <v>0</v>
      </c>
    </row>
    <row r="3413" spans="1:26" x14ac:dyDescent="0.25">
      <c r="A3413">
        <v>993294</v>
      </c>
      <c r="B3413">
        <v>202501</v>
      </c>
      <c r="C3413">
        <v>2</v>
      </c>
      <c r="D3413" t="s">
        <v>12651</v>
      </c>
      <c r="E3413">
        <v>4</v>
      </c>
      <c r="F3413">
        <v>916</v>
      </c>
      <c r="G3413">
        <v>228</v>
      </c>
      <c r="H3413">
        <v>19</v>
      </c>
      <c r="I3413">
        <v>9</v>
      </c>
      <c r="J3413">
        <v>0</v>
      </c>
      <c r="K3413">
        <v>0</v>
      </c>
      <c r="L3413">
        <v>0</v>
      </c>
      <c r="M3413">
        <v>0</v>
      </c>
      <c r="N3413">
        <v>0</v>
      </c>
      <c r="O3413">
        <v>0</v>
      </c>
      <c r="P3413">
        <v>0</v>
      </c>
      <c r="Q3413">
        <v>0</v>
      </c>
      <c r="R3413">
        <v>0</v>
      </c>
      <c r="S3413">
        <v>0</v>
      </c>
      <c r="T3413">
        <v>71590</v>
      </c>
      <c r="U3413">
        <v>71601</v>
      </c>
      <c r="V3413">
        <v>71106</v>
      </c>
      <c r="W3413" t="s">
        <v>12603</v>
      </c>
      <c r="X3413" t="s">
        <v>12590</v>
      </c>
      <c r="Y3413">
        <v>0</v>
      </c>
      <c r="Z3413">
        <v>0</v>
      </c>
    </row>
    <row r="3414" spans="1:26" x14ac:dyDescent="0.25">
      <c r="A3414">
        <v>993297</v>
      </c>
      <c r="B3414">
        <v>202501</v>
      </c>
      <c r="C3414">
        <v>1</v>
      </c>
      <c r="D3414" t="s">
        <v>12651</v>
      </c>
      <c r="E3414">
        <v>4</v>
      </c>
      <c r="F3414">
        <v>916</v>
      </c>
      <c r="G3414">
        <v>200</v>
      </c>
      <c r="H3414">
        <v>22</v>
      </c>
      <c r="I3414">
        <v>8</v>
      </c>
      <c r="J3414">
        <v>0</v>
      </c>
      <c r="K3414">
        <v>0</v>
      </c>
      <c r="L3414">
        <v>0</v>
      </c>
      <c r="M3414">
        <v>0</v>
      </c>
      <c r="N3414">
        <v>0</v>
      </c>
      <c r="O3414">
        <v>0</v>
      </c>
      <c r="P3414">
        <v>0</v>
      </c>
      <c r="Q3414">
        <v>0</v>
      </c>
      <c r="R3414">
        <v>0</v>
      </c>
      <c r="S3414">
        <v>0</v>
      </c>
      <c r="T3414">
        <v>900582</v>
      </c>
      <c r="U3414">
        <v>71188</v>
      </c>
      <c r="V3414">
        <v>71191</v>
      </c>
      <c r="W3414" t="s">
        <v>12620</v>
      </c>
      <c r="X3414" t="s">
        <v>13887</v>
      </c>
      <c r="Y3414">
        <v>0</v>
      </c>
      <c r="Z3414">
        <v>0</v>
      </c>
    </row>
    <row r="3415" spans="1:26" x14ac:dyDescent="0.25">
      <c r="A3415">
        <v>993297</v>
      </c>
      <c r="B3415">
        <v>202501</v>
      </c>
      <c r="C3415">
        <v>2</v>
      </c>
      <c r="D3415" t="s">
        <v>12651</v>
      </c>
      <c r="E3415">
        <v>4</v>
      </c>
      <c r="F3415">
        <v>916</v>
      </c>
      <c r="G3415">
        <v>200</v>
      </c>
      <c r="H3415">
        <v>22</v>
      </c>
      <c r="I3415">
        <v>8</v>
      </c>
      <c r="J3415">
        <v>0</v>
      </c>
      <c r="K3415">
        <v>0</v>
      </c>
      <c r="L3415">
        <v>0</v>
      </c>
      <c r="M3415">
        <v>0</v>
      </c>
      <c r="N3415">
        <v>0</v>
      </c>
      <c r="O3415">
        <v>0</v>
      </c>
      <c r="P3415">
        <v>0</v>
      </c>
      <c r="Q3415">
        <v>0</v>
      </c>
      <c r="R3415">
        <v>0</v>
      </c>
      <c r="S3415">
        <v>0</v>
      </c>
      <c r="T3415">
        <v>900582</v>
      </c>
      <c r="U3415">
        <v>71188</v>
      </c>
      <c r="V3415">
        <v>71191</v>
      </c>
      <c r="W3415" t="s">
        <v>12620</v>
      </c>
      <c r="X3415" t="s">
        <v>13887</v>
      </c>
      <c r="Y3415">
        <v>0</v>
      </c>
      <c r="Z3415">
        <v>0</v>
      </c>
    </row>
    <row r="3416" spans="1:26" x14ac:dyDescent="0.25">
      <c r="A3416">
        <v>993305</v>
      </c>
      <c r="B3416">
        <v>202501</v>
      </c>
      <c r="C3416">
        <v>1</v>
      </c>
      <c r="D3416" t="s">
        <v>12651</v>
      </c>
      <c r="E3416">
        <v>4</v>
      </c>
      <c r="F3416">
        <v>916</v>
      </c>
      <c r="G3416">
        <v>200</v>
      </c>
      <c r="H3416">
        <v>22</v>
      </c>
      <c r="I3416">
        <v>10</v>
      </c>
      <c r="J3416">
        <v>0</v>
      </c>
      <c r="K3416">
        <v>0</v>
      </c>
      <c r="L3416">
        <v>0</v>
      </c>
      <c r="M3416">
        <v>0</v>
      </c>
      <c r="N3416">
        <v>0</v>
      </c>
      <c r="O3416">
        <v>0</v>
      </c>
      <c r="P3416">
        <v>0</v>
      </c>
      <c r="Q3416">
        <v>0</v>
      </c>
      <c r="R3416">
        <v>0</v>
      </c>
      <c r="S3416">
        <v>0</v>
      </c>
      <c r="T3416">
        <v>900582</v>
      </c>
      <c r="U3416">
        <v>71188</v>
      </c>
      <c r="V3416">
        <v>71200</v>
      </c>
      <c r="W3416" t="s">
        <v>12620</v>
      </c>
      <c r="X3416" t="s">
        <v>13887</v>
      </c>
      <c r="Y3416">
        <v>0</v>
      </c>
      <c r="Z3416">
        <v>0</v>
      </c>
    </row>
    <row r="3417" spans="1:26" x14ac:dyDescent="0.25">
      <c r="A3417">
        <v>993305</v>
      </c>
      <c r="B3417">
        <v>202501</v>
      </c>
      <c r="C3417">
        <v>2</v>
      </c>
      <c r="D3417" t="s">
        <v>12651</v>
      </c>
      <c r="E3417">
        <v>4</v>
      </c>
      <c r="F3417">
        <v>916</v>
      </c>
      <c r="G3417">
        <v>200</v>
      </c>
      <c r="H3417">
        <v>22</v>
      </c>
      <c r="I3417">
        <v>10</v>
      </c>
      <c r="J3417">
        <v>0</v>
      </c>
      <c r="K3417">
        <v>0</v>
      </c>
      <c r="L3417">
        <v>0</v>
      </c>
      <c r="M3417">
        <v>0</v>
      </c>
      <c r="N3417">
        <v>0</v>
      </c>
      <c r="O3417">
        <v>0</v>
      </c>
      <c r="P3417">
        <v>0</v>
      </c>
      <c r="Q3417">
        <v>0</v>
      </c>
      <c r="R3417">
        <v>0</v>
      </c>
      <c r="S3417">
        <v>0</v>
      </c>
      <c r="T3417">
        <v>900582</v>
      </c>
      <c r="U3417">
        <v>71188</v>
      </c>
      <c r="V3417">
        <v>71200</v>
      </c>
      <c r="W3417" t="s">
        <v>12620</v>
      </c>
      <c r="X3417" t="s">
        <v>13887</v>
      </c>
      <c r="Y3417">
        <v>0</v>
      </c>
      <c r="Z3417">
        <v>0</v>
      </c>
    </row>
    <row r="3418" spans="1:26" x14ac:dyDescent="0.25">
      <c r="A3418">
        <v>993307</v>
      </c>
      <c r="B3418">
        <v>202501</v>
      </c>
      <c r="C3418">
        <v>1</v>
      </c>
      <c r="D3418" t="s">
        <v>12651</v>
      </c>
      <c r="E3418">
        <v>4</v>
      </c>
      <c r="F3418">
        <v>916</v>
      </c>
      <c r="G3418">
        <v>200</v>
      </c>
      <c r="H3418">
        <v>22</v>
      </c>
      <c r="I3418">
        <v>10</v>
      </c>
      <c r="J3418">
        <v>0</v>
      </c>
      <c r="K3418">
        <v>0</v>
      </c>
      <c r="L3418">
        <v>0</v>
      </c>
      <c r="M3418">
        <v>0</v>
      </c>
      <c r="N3418">
        <v>0</v>
      </c>
      <c r="O3418">
        <v>0</v>
      </c>
      <c r="P3418">
        <v>0</v>
      </c>
      <c r="Q3418">
        <v>0</v>
      </c>
      <c r="R3418">
        <v>0</v>
      </c>
      <c r="S3418">
        <v>0</v>
      </c>
      <c r="T3418">
        <v>900582</v>
      </c>
      <c r="U3418">
        <v>71188</v>
      </c>
      <c r="V3418">
        <v>71200</v>
      </c>
      <c r="W3418" t="s">
        <v>12620</v>
      </c>
      <c r="X3418" t="s">
        <v>13887</v>
      </c>
      <c r="Y3418">
        <v>0</v>
      </c>
      <c r="Z3418">
        <v>0</v>
      </c>
    </row>
    <row r="3419" spans="1:26" x14ac:dyDescent="0.25">
      <c r="A3419">
        <v>993307</v>
      </c>
      <c r="B3419">
        <v>202501</v>
      </c>
      <c r="C3419">
        <v>2</v>
      </c>
      <c r="D3419" t="s">
        <v>12651</v>
      </c>
      <c r="E3419">
        <v>4</v>
      </c>
      <c r="F3419">
        <v>916</v>
      </c>
      <c r="G3419">
        <v>200</v>
      </c>
      <c r="H3419">
        <v>22</v>
      </c>
      <c r="I3419">
        <v>10</v>
      </c>
      <c r="J3419">
        <v>0</v>
      </c>
      <c r="K3419">
        <v>0</v>
      </c>
      <c r="L3419">
        <v>0</v>
      </c>
      <c r="M3419">
        <v>0</v>
      </c>
      <c r="N3419">
        <v>0</v>
      </c>
      <c r="O3419">
        <v>0</v>
      </c>
      <c r="P3419">
        <v>0</v>
      </c>
      <c r="Q3419">
        <v>0</v>
      </c>
      <c r="R3419">
        <v>0</v>
      </c>
      <c r="S3419">
        <v>0</v>
      </c>
      <c r="T3419">
        <v>900582</v>
      </c>
      <c r="U3419">
        <v>71188</v>
      </c>
      <c r="V3419">
        <v>71200</v>
      </c>
      <c r="W3419" t="s">
        <v>12620</v>
      </c>
      <c r="X3419" t="s">
        <v>13887</v>
      </c>
      <c r="Y3419">
        <v>0</v>
      </c>
      <c r="Z3419">
        <v>0</v>
      </c>
    </row>
    <row r="3420" spans="1:26" x14ac:dyDescent="0.25">
      <c r="A3420">
        <v>993310</v>
      </c>
      <c r="B3420">
        <v>202501</v>
      </c>
      <c r="C3420">
        <v>1</v>
      </c>
      <c r="D3420" t="s">
        <v>12651</v>
      </c>
      <c r="E3420">
        <v>4</v>
      </c>
      <c r="F3420">
        <v>916</v>
      </c>
      <c r="G3420">
        <v>200</v>
      </c>
      <c r="H3420">
        <v>22</v>
      </c>
      <c r="I3420">
        <v>10</v>
      </c>
      <c r="J3420">
        <v>0</v>
      </c>
      <c r="K3420">
        <v>0</v>
      </c>
      <c r="L3420">
        <v>0</v>
      </c>
      <c r="M3420">
        <v>0</v>
      </c>
      <c r="N3420">
        <v>0</v>
      </c>
      <c r="O3420">
        <v>0</v>
      </c>
      <c r="P3420">
        <v>0</v>
      </c>
      <c r="Q3420">
        <v>0</v>
      </c>
      <c r="R3420">
        <v>0</v>
      </c>
      <c r="S3420">
        <v>0</v>
      </c>
      <c r="T3420">
        <v>900582</v>
      </c>
      <c r="U3420">
        <v>71188</v>
      </c>
      <c r="V3420">
        <v>71200</v>
      </c>
      <c r="W3420" t="s">
        <v>12620</v>
      </c>
      <c r="X3420" t="s">
        <v>13887</v>
      </c>
      <c r="Y3420">
        <v>0</v>
      </c>
      <c r="Z3420">
        <v>0</v>
      </c>
    </row>
    <row r="3421" spans="1:26" x14ac:dyDescent="0.25">
      <c r="A3421">
        <v>993310</v>
      </c>
      <c r="B3421">
        <v>202501</v>
      </c>
      <c r="C3421">
        <v>2</v>
      </c>
      <c r="D3421" t="s">
        <v>12651</v>
      </c>
      <c r="E3421">
        <v>4</v>
      </c>
      <c r="F3421">
        <v>916</v>
      </c>
      <c r="G3421">
        <v>200</v>
      </c>
      <c r="H3421">
        <v>22</v>
      </c>
      <c r="I3421">
        <v>10</v>
      </c>
      <c r="J3421">
        <v>0</v>
      </c>
      <c r="K3421">
        <v>0</v>
      </c>
      <c r="L3421">
        <v>0</v>
      </c>
      <c r="M3421">
        <v>0</v>
      </c>
      <c r="N3421">
        <v>0</v>
      </c>
      <c r="O3421">
        <v>0</v>
      </c>
      <c r="P3421">
        <v>0</v>
      </c>
      <c r="Q3421">
        <v>0</v>
      </c>
      <c r="R3421">
        <v>0</v>
      </c>
      <c r="S3421">
        <v>0</v>
      </c>
      <c r="T3421">
        <v>900582</v>
      </c>
      <c r="U3421">
        <v>71188</v>
      </c>
      <c r="V3421">
        <v>71200</v>
      </c>
      <c r="W3421" t="s">
        <v>12620</v>
      </c>
      <c r="X3421" t="s">
        <v>13887</v>
      </c>
      <c r="Y3421">
        <v>0</v>
      </c>
      <c r="Z3421">
        <v>0</v>
      </c>
    </row>
    <row r="3422" spans="1:26" x14ac:dyDescent="0.25">
      <c r="A3422">
        <v>993313</v>
      </c>
      <c r="B3422">
        <v>202501</v>
      </c>
      <c r="C3422">
        <v>1</v>
      </c>
      <c r="D3422" t="s">
        <v>12651</v>
      </c>
      <c r="E3422">
        <v>4</v>
      </c>
      <c r="F3422">
        <v>916</v>
      </c>
      <c r="G3422">
        <v>200</v>
      </c>
      <c r="H3422">
        <v>25</v>
      </c>
      <c r="I3422">
        <v>8</v>
      </c>
      <c r="J3422">
        <v>0</v>
      </c>
      <c r="K3422">
        <v>0</v>
      </c>
      <c r="L3422">
        <v>0</v>
      </c>
      <c r="M3422">
        <v>0</v>
      </c>
      <c r="N3422">
        <v>0</v>
      </c>
      <c r="O3422">
        <v>0</v>
      </c>
      <c r="P3422">
        <v>0</v>
      </c>
      <c r="Q3422">
        <v>0</v>
      </c>
      <c r="R3422">
        <v>0</v>
      </c>
      <c r="S3422">
        <v>0</v>
      </c>
      <c r="T3422">
        <v>900582</v>
      </c>
      <c r="U3422">
        <v>71270</v>
      </c>
      <c r="V3422">
        <v>71271</v>
      </c>
      <c r="W3422" t="s">
        <v>12611</v>
      </c>
      <c r="X3422" t="s">
        <v>13887</v>
      </c>
      <c r="Y3422">
        <v>0</v>
      </c>
      <c r="Z3422">
        <v>0</v>
      </c>
    </row>
    <row r="3423" spans="1:26" x14ac:dyDescent="0.25">
      <c r="A3423">
        <v>993313</v>
      </c>
      <c r="B3423">
        <v>202501</v>
      </c>
      <c r="C3423">
        <v>2</v>
      </c>
      <c r="D3423" t="s">
        <v>12651</v>
      </c>
      <c r="E3423">
        <v>4</v>
      </c>
      <c r="F3423">
        <v>916</v>
      </c>
      <c r="G3423">
        <v>200</v>
      </c>
      <c r="H3423">
        <v>25</v>
      </c>
      <c r="I3423">
        <v>8</v>
      </c>
      <c r="J3423">
        <v>0</v>
      </c>
      <c r="K3423">
        <v>0</v>
      </c>
      <c r="L3423">
        <v>0</v>
      </c>
      <c r="M3423">
        <v>0</v>
      </c>
      <c r="N3423">
        <v>0</v>
      </c>
      <c r="O3423">
        <v>0</v>
      </c>
      <c r="P3423">
        <v>0</v>
      </c>
      <c r="Q3423">
        <v>0</v>
      </c>
      <c r="R3423">
        <v>0</v>
      </c>
      <c r="S3423">
        <v>0</v>
      </c>
      <c r="T3423">
        <v>900582</v>
      </c>
      <c r="U3423">
        <v>71270</v>
      </c>
      <c r="V3423">
        <v>71271</v>
      </c>
      <c r="W3423" t="s">
        <v>12611</v>
      </c>
      <c r="X3423" t="s">
        <v>13887</v>
      </c>
      <c r="Y3423">
        <v>0</v>
      </c>
      <c r="Z3423">
        <v>0</v>
      </c>
    </row>
    <row r="3424" spans="1:26" x14ac:dyDescent="0.25">
      <c r="A3424">
        <v>993314</v>
      </c>
      <c r="B3424">
        <v>202501</v>
      </c>
      <c r="C3424">
        <v>1</v>
      </c>
      <c r="D3424" t="s">
        <v>12651</v>
      </c>
      <c r="E3424">
        <v>4</v>
      </c>
      <c r="F3424">
        <v>916</v>
      </c>
      <c r="G3424">
        <v>200</v>
      </c>
      <c r="H3424">
        <v>25</v>
      </c>
      <c r="I3424">
        <v>8</v>
      </c>
      <c r="J3424">
        <v>0</v>
      </c>
      <c r="K3424">
        <v>0</v>
      </c>
      <c r="L3424">
        <v>0</v>
      </c>
      <c r="M3424">
        <v>0</v>
      </c>
      <c r="N3424">
        <v>0</v>
      </c>
      <c r="O3424">
        <v>0</v>
      </c>
      <c r="P3424">
        <v>0</v>
      </c>
      <c r="Q3424">
        <v>0</v>
      </c>
      <c r="R3424">
        <v>0</v>
      </c>
      <c r="S3424">
        <v>0</v>
      </c>
      <c r="T3424">
        <v>900582</v>
      </c>
      <c r="U3424">
        <v>71270</v>
      </c>
      <c r="V3424">
        <v>71271</v>
      </c>
      <c r="W3424" t="s">
        <v>12611</v>
      </c>
      <c r="X3424" t="s">
        <v>13887</v>
      </c>
      <c r="Y3424">
        <v>0</v>
      </c>
      <c r="Z3424">
        <v>0</v>
      </c>
    </row>
    <row r="3425" spans="1:26" x14ac:dyDescent="0.25">
      <c r="A3425">
        <v>993314</v>
      </c>
      <c r="B3425">
        <v>202501</v>
      </c>
      <c r="C3425">
        <v>2</v>
      </c>
      <c r="D3425" t="s">
        <v>12651</v>
      </c>
      <c r="E3425">
        <v>4</v>
      </c>
      <c r="F3425">
        <v>916</v>
      </c>
      <c r="G3425">
        <v>200</v>
      </c>
      <c r="H3425">
        <v>25</v>
      </c>
      <c r="I3425">
        <v>8</v>
      </c>
      <c r="J3425">
        <v>0</v>
      </c>
      <c r="K3425">
        <v>0</v>
      </c>
      <c r="L3425">
        <v>0</v>
      </c>
      <c r="M3425">
        <v>0</v>
      </c>
      <c r="N3425">
        <v>0</v>
      </c>
      <c r="O3425">
        <v>0</v>
      </c>
      <c r="P3425">
        <v>0</v>
      </c>
      <c r="Q3425">
        <v>0</v>
      </c>
      <c r="R3425">
        <v>0</v>
      </c>
      <c r="S3425">
        <v>0</v>
      </c>
      <c r="T3425">
        <v>900582</v>
      </c>
      <c r="U3425">
        <v>71270</v>
      </c>
      <c r="V3425">
        <v>71271</v>
      </c>
      <c r="W3425" t="s">
        <v>12611</v>
      </c>
      <c r="X3425" t="s">
        <v>13887</v>
      </c>
      <c r="Y3425">
        <v>0</v>
      </c>
      <c r="Z3425">
        <v>0</v>
      </c>
    </row>
    <row r="3426" spans="1:26" x14ac:dyDescent="0.25">
      <c r="A3426">
        <v>993317</v>
      </c>
      <c r="B3426">
        <v>202501</v>
      </c>
      <c r="C3426">
        <v>1</v>
      </c>
      <c r="D3426" t="s">
        <v>12651</v>
      </c>
      <c r="E3426">
        <v>4</v>
      </c>
      <c r="F3426">
        <v>916</v>
      </c>
      <c r="G3426">
        <v>200</v>
      </c>
      <c r="H3426">
        <v>25</v>
      </c>
      <c r="I3426">
        <v>10</v>
      </c>
      <c r="J3426">
        <v>0</v>
      </c>
      <c r="K3426">
        <v>0</v>
      </c>
      <c r="L3426">
        <v>0</v>
      </c>
      <c r="M3426">
        <v>0</v>
      </c>
      <c r="N3426">
        <v>0</v>
      </c>
      <c r="O3426">
        <v>0</v>
      </c>
      <c r="P3426">
        <v>0</v>
      </c>
      <c r="Q3426">
        <v>0</v>
      </c>
      <c r="R3426">
        <v>0</v>
      </c>
      <c r="S3426">
        <v>0</v>
      </c>
      <c r="T3426">
        <v>900582</v>
      </c>
      <c r="U3426">
        <v>71270</v>
      </c>
      <c r="V3426">
        <v>70813</v>
      </c>
      <c r="W3426" t="s">
        <v>12611</v>
      </c>
      <c r="X3426" t="s">
        <v>13887</v>
      </c>
      <c r="Y3426">
        <v>0</v>
      </c>
      <c r="Z3426">
        <v>0</v>
      </c>
    </row>
    <row r="3427" spans="1:26" x14ac:dyDescent="0.25">
      <c r="A3427">
        <v>993317</v>
      </c>
      <c r="B3427">
        <v>202501</v>
      </c>
      <c r="C3427">
        <v>2</v>
      </c>
      <c r="D3427" t="s">
        <v>12651</v>
      </c>
      <c r="E3427">
        <v>4</v>
      </c>
      <c r="F3427">
        <v>916</v>
      </c>
      <c r="G3427">
        <v>200</v>
      </c>
      <c r="H3427">
        <v>25</v>
      </c>
      <c r="I3427">
        <v>10</v>
      </c>
      <c r="J3427">
        <v>0</v>
      </c>
      <c r="K3427">
        <v>0</v>
      </c>
      <c r="L3427">
        <v>0</v>
      </c>
      <c r="M3427">
        <v>0</v>
      </c>
      <c r="N3427">
        <v>0</v>
      </c>
      <c r="O3427">
        <v>0</v>
      </c>
      <c r="P3427">
        <v>0</v>
      </c>
      <c r="Q3427">
        <v>0</v>
      </c>
      <c r="R3427">
        <v>0</v>
      </c>
      <c r="S3427">
        <v>0</v>
      </c>
      <c r="T3427">
        <v>900582</v>
      </c>
      <c r="U3427">
        <v>71270</v>
      </c>
      <c r="V3427">
        <v>70813</v>
      </c>
      <c r="W3427" t="s">
        <v>12611</v>
      </c>
      <c r="X3427" t="s">
        <v>13887</v>
      </c>
      <c r="Y3427">
        <v>0</v>
      </c>
      <c r="Z3427">
        <v>0</v>
      </c>
    </row>
    <row r="3428" spans="1:26" x14ac:dyDescent="0.25">
      <c r="A3428">
        <v>993318</v>
      </c>
      <c r="B3428">
        <v>202501</v>
      </c>
      <c r="C3428">
        <v>1</v>
      </c>
      <c r="D3428" t="s">
        <v>12651</v>
      </c>
      <c r="E3428">
        <v>4</v>
      </c>
      <c r="F3428">
        <v>916</v>
      </c>
      <c r="G3428">
        <v>200</v>
      </c>
      <c r="H3428">
        <v>25</v>
      </c>
      <c r="I3428">
        <v>10</v>
      </c>
      <c r="J3428">
        <v>0</v>
      </c>
      <c r="K3428">
        <v>0</v>
      </c>
      <c r="L3428">
        <v>0</v>
      </c>
      <c r="M3428">
        <v>0</v>
      </c>
      <c r="N3428">
        <v>0</v>
      </c>
      <c r="O3428">
        <v>0</v>
      </c>
      <c r="P3428">
        <v>0</v>
      </c>
      <c r="Q3428">
        <v>0</v>
      </c>
      <c r="R3428">
        <v>0</v>
      </c>
      <c r="S3428">
        <v>0</v>
      </c>
      <c r="T3428">
        <v>900582</v>
      </c>
      <c r="U3428">
        <v>71270</v>
      </c>
      <c r="V3428">
        <v>70813</v>
      </c>
      <c r="W3428" t="s">
        <v>12611</v>
      </c>
      <c r="X3428" t="s">
        <v>13887</v>
      </c>
      <c r="Y3428">
        <v>0</v>
      </c>
      <c r="Z3428">
        <v>0</v>
      </c>
    </row>
    <row r="3429" spans="1:26" x14ac:dyDescent="0.25">
      <c r="A3429">
        <v>993318</v>
      </c>
      <c r="B3429">
        <v>202501</v>
      </c>
      <c r="C3429">
        <v>2</v>
      </c>
      <c r="D3429" t="s">
        <v>12651</v>
      </c>
      <c r="E3429">
        <v>4</v>
      </c>
      <c r="F3429">
        <v>916</v>
      </c>
      <c r="G3429">
        <v>200</v>
      </c>
      <c r="H3429">
        <v>25</v>
      </c>
      <c r="I3429">
        <v>10</v>
      </c>
      <c r="J3429">
        <v>0</v>
      </c>
      <c r="K3429">
        <v>0</v>
      </c>
      <c r="L3429">
        <v>0</v>
      </c>
      <c r="M3429">
        <v>0</v>
      </c>
      <c r="N3429">
        <v>0</v>
      </c>
      <c r="O3429">
        <v>0</v>
      </c>
      <c r="P3429">
        <v>0</v>
      </c>
      <c r="Q3429">
        <v>0</v>
      </c>
      <c r="R3429">
        <v>0</v>
      </c>
      <c r="S3429">
        <v>0</v>
      </c>
      <c r="T3429">
        <v>900582</v>
      </c>
      <c r="U3429">
        <v>71270</v>
      </c>
      <c r="V3429">
        <v>70813</v>
      </c>
      <c r="W3429" t="s">
        <v>12611</v>
      </c>
      <c r="X3429" t="s">
        <v>13887</v>
      </c>
      <c r="Y3429">
        <v>0</v>
      </c>
      <c r="Z3429">
        <v>0</v>
      </c>
    </row>
    <row r="3430" spans="1:26" x14ac:dyDescent="0.25">
      <c r="A3430">
        <v>993321</v>
      </c>
      <c r="B3430">
        <v>202501</v>
      </c>
      <c r="C3430">
        <v>1</v>
      </c>
      <c r="D3430" t="s">
        <v>12651</v>
      </c>
      <c r="E3430">
        <v>4</v>
      </c>
      <c r="F3430">
        <v>916</v>
      </c>
      <c r="G3430">
        <v>200</v>
      </c>
      <c r="H3430">
        <v>25</v>
      </c>
      <c r="I3430">
        <v>9</v>
      </c>
      <c r="J3430">
        <v>0</v>
      </c>
      <c r="K3430">
        <v>0</v>
      </c>
      <c r="L3430">
        <v>0</v>
      </c>
      <c r="M3430">
        <v>0</v>
      </c>
      <c r="N3430">
        <v>0</v>
      </c>
      <c r="O3430">
        <v>0</v>
      </c>
      <c r="P3430">
        <v>0</v>
      </c>
      <c r="Q3430">
        <v>0</v>
      </c>
      <c r="R3430">
        <v>0</v>
      </c>
      <c r="S3430">
        <v>0</v>
      </c>
      <c r="T3430">
        <v>900582</v>
      </c>
      <c r="U3430">
        <v>71270</v>
      </c>
      <c r="V3430">
        <v>71155</v>
      </c>
      <c r="W3430" t="s">
        <v>12611</v>
      </c>
      <c r="X3430" t="s">
        <v>13887</v>
      </c>
      <c r="Y3430">
        <v>0</v>
      </c>
      <c r="Z3430">
        <v>0</v>
      </c>
    </row>
    <row r="3431" spans="1:26" x14ac:dyDescent="0.25">
      <c r="A3431">
        <v>993321</v>
      </c>
      <c r="B3431">
        <v>202501</v>
      </c>
      <c r="C3431">
        <v>2</v>
      </c>
      <c r="D3431" t="s">
        <v>12651</v>
      </c>
      <c r="E3431">
        <v>4</v>
      </c>
      <c r="F3431">
        <v>916</v>
      </c>
      <c r="G3431">
        <v>200</v>
      </c>
      <c r="H3431">
        <v>25</v>
      </c>
      <c r="I3431">
        <v>9</v>
      </c>
      <c r="J3431">
        <v>0</v>
      </c>
      <c r="K3431">
        <v>0</v>
      </c>
      <c r="L3431">
        <v>0</v>
      </c>
      <c r="M3431">
        <v>0</v>
      </c>
      <c r="N3431">
        <v>0</v>
      </c>
      <c r="O3431">
        <v>0</v>
      </c>
      <c r="P3431">
        <v>0</v>
      </c>
      <c r="Q3431">
        <v>0</v>
      </c>
      <c r="R3431">
        <v>0</v>
      </c>
      <c r="S3431">
        <v>0</v>
      </c>
      <c r="T3431">
        <v>900582</v>
      </c>
      <c r="U3431">
        <v>71270</v>
      </c>
      <c r="V3431">
        <v>71155</v>
      </c>
      <c r="W3431" t="s">
        <v>12611</v>
      </c>
      <c r="X3431" t="s">
        <v>13887</v>
      </c>
      <c r="Y3431">
        <v>0</v>
      </c>
      <c r="Z3431">
        <v>0</v>
      </c>
    </row>
    <row r="3432" spans="1:26" x14ac:dyDescent="0.25">
      <c r="A3432">
        <v>993331</v>
      </c>
      <c r="B3432">
        <v>202501</v>
      </c>
      <c r="C3432">
        <v>1</v>
      </c>
      <c r="D3432" t="s">
        <v>12651</v>
      </c>
      <c r="E3432">
        <v>4</v>
      </c>
      <c r="F3432">
        <v>916</v>
      </c>
      <c r="G3432">
        <v>200</v>
      </c>
      <c r="H3432">
        <v>25</v>
      </c>
      <c r="I3432">
        <v>10</v>
      </c>
      <c r="J3432">
        <v>0</v>
      </c>
      <c r="K3432">
        <v>0</v>
      </c>
      <c r="L3432">
        <v>0</v>
      </c>
      <c r="M3432">
        <v>0</v>
      </c>
      <c r="N3432">
        <v>0</v>
      </c>
      <c r="O3432">
        <v>0</v>
      </c>
      <c r="P3432">
        <v>0</v>
      </c>
      <c r="Q3432">
        <v>0</v>
      </c>
      <c r="R3432">
        <v>0</v>
      </c>
      <c r="S3432">
        <v>0</v>
      </c>
      <c r="T3432">
        <v>900582</v>
      </c>
      <c r="U3432">
        <v>71270</v>
      </c>
      <c r="V3432">
        <v>70813</v>
      </c>
      <c r="W3432" t="s">
        <v>12611</v>
      </c>
      <c r="X3432" t="s">
        <v>13887</v>
      </c>
      <c r="Y3432">
        <v>0</v>
      </c>
      <c r="Z3432">
        <v>0</v>
      </c>
    </row>
    <row r="3433" spans="1:26" x14ac:dyDescent="0.25">
      <c r="A3433">
        <v>993331</v>
      </c>
      <c r="B3433">
        <v>202501</v>
      </c>
      <c r="C3433">
        <v>2</v>
      </c>
      <c r="D3433" t="s">
        <v>12651</v>
      </c>
      <c r="E3433">
        <v>4</v>
      </c>
      <c r="F3433">
        <v>916</v>
      </c>
      <c r="G3433">
        <v>200</v>
      </c>
      <c r="H3433">
        <v>25</v>
      </c>
      <c r="I3433">
        <v>10</v>
      </c>
      <c r="J3433">
        <v>0</v>
      </c>
      <c r="K3433">
        <v>0</v>
      </c>
      <c r="L3433">
        <v>0</v>
      </c>
      <c r="M3433">
        <v>0</v>
      </c>
      <c r="N3433">
        <v>0</v>
      </c>
      <c r="O3433">
        <v>0</v>
      </c>
      <c r="P3433">
        <v>0</v>
      </c>
      <c r="Q3433">
        <v>0</v>
      </c>
      <c r="R3433">
        <v>0</v>
      </c>
      <c r="S3433">
        <v>0</v>
      </c>
      <c r="T3433">
        <v>900582</v>
      </c>
      <c r="U3433">
        <v>71270</v>
      </c>
      <c r="V3433">
        <v>70813</v>
      </c>
      <c r="W3433" t="s">
        <v>12611</v>
      </c>
      <c r="X3433" t="s">
        <v>13887</v>
      </c>
      <c r="Y3433">
        <v>0</v>
      </c>
      <c r="Z3433">
        <v>0</v>
      </c>
    </row>
    <row r="3434" spans="1:26" x14ac:dyDescent="0.25">
      <c r="A3434">
        <v>993333</v>
      </c>
      <c r="B3434">
        <v>202501</v>
      </c>
      <c r="C3434">
        <v>1</v>
      </c>
      <c r="D3434" t="s">
        <v>12651</v>
      </c>
      <c r="E3434">
        <v>4</v>
      </c>
      <c r="F3434">
        <v>916</v>
      </c>
      <c r="G3434">
        <v>228</v>
      </c>
      <c r="H3434">
        <v>19</v>
      </c>
      <c r="I3434">
        <v>3</v>
      </c>
      <c r="J3434">
        <v>0</v>
      </c>
      <c r="K3434">
        <v>0</v>
      </c>
      <c r="L3434">
        <v>0</v>
      </c>
      <c r="M3434">
        <v>0</v>
      </c>
      <c r="N3434">
        <v>0</v>
      </c>
      <c r="O3434">
        <v>0</v>
      </c>
      <c r="P3434">
        <v>0</v>
      </c>
      <c r="Q3434">
        <v>0</v>
      </c>
      <c r="R3434">
        <v>0</v>
      </c>
      <c r="S3434">
        <v>0</v>
      </c>
      <c r="T3434">
        <v>71590</v>
      </c>
      <c r="U3434">
        <v>71601</v>
      </c>
      <c r="V3434">
        <v>71102</v>
      </c>
      <c r="W3434" t="s">
        <v>12603</v>
      </c>
      <c r="X3434" t="s">
        <v>12590</v>
      </c>
      <c r="Y3434">
        <v>0</v>
      </c>
      <c r="Z3434">
        <v>0</v>
      </c>
    </row>
    <row r="3435" spans="1:26" x14ac:dyDescent="0.25">
      <c r="A3435">
        <v>993333</v>
      </c>
      <c r="B3435">
        <v>202501</v>
      </c>
      <c r="C3435">
        <v>2</v>
      </c>
      <c r="D3435" t="s">
        <v>12651</v>
      </c>
      <c r="E3435">
        <v>4</v>
      </c>
      <c r="F3435">
        <v>916</v>
      </c>
      <c r="G3435">
        <v>228</v>
      </c>
      <c r="H3435">
        <v>19</v>
      </c>
      <c r="I3435">
        <v>3</v>
      </c>
      <c r="J3435">
        <v>0</v>
      </c>
      <c r="K3435">
        <v>0</v>
      </c>
      <c r="L3435">
        <v>0</v>
      </c>
      <c r="M3435">
        <v>0</v>
      </c>
      <c r="N3435">
        <v>0</v>
      </c>
      <c r="O3435">
        <v>0</v>
      </c>
      <c r="P3435">
        <v>0</v>
      </c>
      <c r="Q3435">
        <v>0</v>
      </c>
      <c r="R3435">
        <v>0</v>
      </c>
      <c r="S3435">
        <v>0</v>
      </c>
      <c r="T3435">
        <v>71590</v>
      </c>
      <c r="U3435">
        <v>71601</v>
      </c>
      <c r="V3435">
        <v>71102</v>
      </c>
      <c r="W3435" t="s">
        <v>12603</v>
      </c>
      <c r="X3435" t="s">
        <v>12590</v>
      </c>
      <c r="Y3435">
        <v>0</v>
      </c>
      <c r="Z3435">
        <v>0</v>
      </c>
    </row>
    <row r="3436" spans="1:26" x14ac:dyDescent="0.25">
      <c r="A3436">
        <v>993334</v>
      </c>
      <c r="B3436">
        <v>202501</v>
      </c>
      <c r="C3436">
        <v>1</v>
      </c>
      <c r="D3436" t="s">
        <v>12651</v>
      </c>
      <c r="E3436">
        <v>4</v>
      </c>
      <c r="F3436">
        <v>916</v>
      </c>
      <c r="G3436">
        <v>228</v>
      </c>
      <c r="H3436">
        <v>19</v>
      </c>
      <c r="I3436">
        <v>3</v>
      </c>
      <c r="J3436">
        <v>0</v>
      </c>
      <c r="K3436">
        <v>0</v>
      </c>
      <c r="L3436">
        <v>0</v>
      </c>
      <c r="M3436">
        <v>0</v>
      </c>
      <c r="N3436">
        <v>0</v>
      </c>
      <c r="O3436">
        <v>0</v>
      </c>
      <c r="P3436">
        <v>0</v>
      </c>
      <c r="Q3436">
        <v>0</v>
      </c>
      <c r="R3436">
        <v>0</v>
      </c>
      <c r="S3436">
        <v>0</v>
      </c>
      <c r="T3436">
        <v>71590</v>
      </c>
      <c r="U3436">
        <v>71601</v>
      </c>
      <c r="V3436">
        <v>71102</v>
      </c>
      <c r="W3436" t="s">
        <v>12603</v>
      </c>
      <c r="X3436" t="s">
        <v>12590</v>
      </c>
      <c r="Y3436">
        <v>0</v>
      </c>
      <c r="Z3436">
        <v>0</v>
      </c>
    </row>
    <row r="3437" spans="1:26" x14ac:dyDescent="0.25">
      <c r="A3437">
        <v>993334</v>
      </c>
      <c r="B3437">
        <v>202501</v>
      </c>
      <c r="C3437">
        <v>2</v>
      </c>
      <c r="D3437" t="s">
        <v>12651</v>
      </c>
      <c r="E3437">
        <v>4</v>
      </c>
      <c r="F3437">
        <v>916</v>
      </c>
      <c r="G3437">
        <v>228</v>
      </c>
      <c r="H3437">
        <v>19</v>
      </c>
      <c r="I3437">
        <v>3</v>
      </c>
      <c r="J3437">
        <v>0</v>
      </c>
      <c r="K3437">
        <v>0</v>
      </c>
      <c r="L3437">
        <v>0</v>
      </c>
      <c r="M3437">
        <v>0</v>
      </c>
      <c r="N3437">
        <v>0</v>
      </c>
      <c r="O3437">
        <v>0</v>
      </c>
      <c r="P3437">
        <v>0</v>
      </c>
      <c r="Q3437">
        <v>0</v>
      </c>
      <c r="R3437">
        <v>0</v>
      </c>
      <c r="S3437">
        <v>0</v>
      </c>
      <c r="T3437">
        <v>71590</v>
      </c>
      <c r="U3437">
        <v>71601</v>
      </c>
      <c r="V3437">
        <v>71102</v>
      </c>
      <c r="W3437" t="s">
        <v>12603</v>
      </c>
      <c r="X3437" t="s">
        <v>12590</v>
      </c>
      <c r="Y3437">
        <v>0</v>
      </c>
      <c r="Z3437">
        <v>0</v>
      </c>
    </row>
    <row r="3438" spans="1:26" x14ac:dyDescent="0.25">
      <c r="A3438">
        <v>993335</v>
      </c>
      <c r="B3438">
        <v>202501</v>
      </c>
      <c r="C3438">
        <v>1</v>
      </c>
      <c r="D3438" t="s">
        <v>12651</v>
      </c>
      <c r="E3438">
        <v>4</v>
      </c>
      <c r="F3438">
        <v>916</v>
      </c>
      <c r="G3438">
        <v>228</v>
      </c>
      <c r="H3438">
        <v>19</v>
      </c>
      <c r="I3438">
        <v>3</v>
      </c>
      <c r="J3438">
        <v>0</v>
      </c>
      <c r="K3438">
        <v>0</v>
      </c>
      <c r="L3438">
        <v>0</v>
      </c>
      <c r="M3438">
        <v>0</v>
      </c>
      <c r="N3438">
        <v>0</v>
      </c>
      <c r="O3438">
        <v>0</v>
      </c>
      <c r="P3438">
        <v>0</v>
      </c>
      <c r="Q3438">
        <v>0</v>
      </c>
      <c r="R3438">
        <v>0</v>
      </c>
      <c r="S3438">
        <v>0</v>
      </c>
      <c r="T3438">
        <v>71590</v>
      </c>
      <c r="U3438">
        <v>71601</v>
      </c>
      <c r="V3438">
        <v>71102</v>
      </c>
      <c r="W3438" t="s">
        <v>12603</v>
      </c>
      <c r="X3438" t="s">
        <v>12590</v>
      </c>
      <c r="Y3438">
        <v>0</v>
      </c>
      <c r="Z3438">
        <v>0</v>
      </c>
    </row>
    <row r="3439" spans="1:26" x14ac:dyDescent="0.25">
      <c r="A3439">
        <v>993335</v>
      </c>
      <c r="B3439">
        <v>202501</v>
      </c>
      <c r="C3439">
        <v>2</v>
      </c>
      <c r="D3439" t="s">
        <v>12651</v>
      </c>
      <c r="E3439">
        <v>4</v>
      </c>
      <c r="F3439">
        <v>916</v>
      </c>
      <c r="G3439">
        <v>228</v>
      </c>
      <c r="H3439">
        <v>19</v>
      </c>
      <c r="I3439">
        <v>3</v>
      </c>
      <c r="J3439">
        <v>0</v>
      </c>
      <c r="K3439">
        <v>0</v>
      </c>
      <c r="L3439">
        <v>0</v>
      </c>
      <c r="M3439">
        <v>0</v>
      </c>
      <c r="N3439">
        <v>0</v>
      </c>
      <c r="O3439">
        <v>0</v>
      </c>
      <c r="P3439">
        <v>0</v>
      </c>
      <c r="Q3439">
        <v>0</v>
      </c>
      <c r="R3439">
        <v>0</v>
      </c>
      <c r="S3439">
        <v>0</v>
      </c>
      <c r="T3439">
        <v>71590</v>
      </c>
      <c r="U3439">
        <v>71601</v>
      </c>
      <c r="V3439">
        <v>71102</v>
      </c>
      <c r="W3439" t="s">
        <v>12603</v>
      </c>
      <c r="X3439" t="s">
        <v>12590</v>
      </c>
      <c r="Y3439">
        <v>0</v>
      </c>
      <c r="Z3439">
        <v>0</v>
      </c>
    </row>
    <row r="3440" spans="1:26" x14ac:dyDescent="0.25">
      <c r="A3440">
        <v>993338</v>
      </c>
      <c r="B3440">
        <v>202501</v>
      </c>
      <c r="C3440">
        <v>1</v>
      </c>
      <c r="D3440" t="s">
        <v>12651</v>
      </c>
      <c r="E3440">
        <v>4</v>
      </c>
      <c r="F3440">
        <v>916</v>
      </c>
      <c r="G3440">
        <v>200</v>
      </c>
      <c r="H3440">
        <v>24</v>
      </c>
      <c r="I3440">
        <v>5</v>
      </c>
      <c r="J3440">
        <v>0</v>
      </c>
      <c r="K3440">
        <v>0</v>
      </c>
      <c r="L3440">
        <v>0</v>
      </c>
      <c r="M3440">
        <v>0</v>
      </c>
      <c r="N3440">
        <v>0</v>
      </c>
      <c r="O3440">
        <v>0</v>
      </c>
      <c r="P3440">
        <v>0</v>
      </c>
      <c r="Q3440">
        <v>0</v>
      </c>
      <c r="R3440">
        <v>0</v>
      </c>
      <c r="S3440">
        <v>0</v>
      </c>
      <c r="T3440">
        <v>900582</v>
      </c>
      <c r="U3440">
        <v>71129</v>
      </c>
      <c r="V3440">
        <v>71454</v>
      </c>
      <c r="W3440" t="s">
        <v>13890</v>
      </c>
      <c r="X3440" t="s">
        <v>13887</v>
      </c>
      <c r="Y3440">
        <v>0</v>
      </c>
      <c r="Z3440">
        <v>0</v>
      </c>
    </row>
    <row r="3441" spans="1:26" x14ac:dyDescent="0.25">
      <c r="A3441">
        <v>993338</v>
      </c>
      <c r="B3441">
        <v>202501</v>
      </c>
      <c r="C3441">
        <v>2</v>
      </c>
      <c r="D3441" t="s">
        <v>12651</v>
      </c>
      <c r="E3441">
        <v>4</v>
      </c>
      <c r="F3441">
        <v>916</v>
      </c>
      <c r="G3441">
        <v>200</v>
      </c>
      <c r="H3441">
        <v>24</v>
      </c>
      <c r="I3441">
        <v>5</v>
      </c>
      <c r="J3441">
        <v>0</v>
      </c>
      <c r="K3441">
        <v>0</v>
      </c>
      <c r="L3441">
        <v>0</v>
      </c>
      <c r="M3441">
        <v>0</v>
      </c>
      <c r="N3441">
        <v>0</v>
      </c>
      <c r="O3441">
        <v>0</v>
      </c>
      <c r="P3441">
        <v>0</v>
      </c>
      <c r="Q3441">
        <v>0</v>
      </c>
      <c r="R3441">
        <v>0</v>
      </c>
      <c r="S3441">
        <v>0</v>
      </c>
      <c r="T3441">
        <v>900582</v>
      </c>
      <c r="U3441">
        <v>71129</v>
      </c>
      <c r="V3441">
        <v>71454</v>
      </c>
      <c r="W3441" t="s">
        <v>13890</v>
      </c>
      <c r="X3441" t="s">
        <v>13887</v>
      </c>
      <c r="Y3441">
        <v>0</v>
      </c>
      <c r="Z3441">
        <v>0</v>
      </c>
    </row>
    <row r="3442" spans="1:26" x14ac:dyDescent="0.25">
      <c r="A3442">
        <v>993339</v>
      </c>
      <c r="B3442">
        <v>202501</v>
      </c>
      <c r="C3442">
        <v>1</v>
      </c>
      <c r="D3442" t="s">
        <v>12651</v>
      </c>
      <c r="E3442">
        <v>4</v>
      </c>
      <c r="F3442">
        <v>916</v>
      </c>
      <c r="G3442">
        <v>200</v>
      </c>
      <c r="H3442">
        <v>34</v>
      </c>
      <c r="I3442">
        <v>8</v>
      </c>
      <c r="J3442">
        <v>0</v>
      </c>
      <c r="K3442">
        <v>0</v>
      </c>
      <c r="L3442">
        <v>0</v>
      </c>
      <c r="M3442">
        <v>0</v>
      </c>
      <c r="N3442">
        <v>0</v>
      </c>
      <c r="O3442">
        <v>0</v>
      </c>
      <c r="P3442">
        <v>0</v>
      </c>
      <c r="Q3442">
        <v>0</v>
      </c>
      <c r="R3442">
        <v>0</v>
      </c>
      <c r="S3442">
        <v>0</v>
      </c>
      <c r="T3442">
        <v>900582</v>
      </c>
      <c r="U3442">
        <v>71507</v>
      </c>
      <c r="V3442">
        <v>71146</v>
      </c>
      <c r="W3442" t="s">
        <v>12616</v>
      </c>
      <c r="X3442" t="s">
        <v>13887</v>
      </c>
      <c r="Y3442">
        <v>0</v>
      </c>
      <c r="Z3442">
        <v>0</v>
      </c>
    </row>
    <row r="3443" spans="1:26" x14ac:dyDescent="0.25">
      <c r="A3443">
        <v>993339</v>
      </c>
      <c r="B3443">
        <v>202501</v>
      </c>
      <c r="C3443">
        <v>2</v>
      </c>
      <c r="D3443" t="s">
        <v>12651</v>
      </c>
      <c r="E3443">
        <v>4</v>
      </c>
      <c r="F3443">
        <v>916</v>
      </c>
      <c r="G3443">
        <v>200</v>
      </c>
      <c r="H3443">
        <v>34</v>
      </c>
      <c r="I3443">
        <v>8</v>
      </c>
      <c r="J3443">
        <v>0</v>
      </c>
      <c r="K3443">
        <v>0</v>
      </c>
      <c r="L3443">
        <v>0</v>
      </c>
      <c r="M3443">
        <v>0</v>
      </c>
      <c r="N3443">
        <v>0</v>
      </c>
      <c r="O3443">
        <v>0</v>
      </c>
      <c r="P3443">
        <v>0</v>
      </c>
      <c r="Q3443">
        <v>0</v>
      </c>
      <c r="R3443">
        <v>0</v>
      </c>
      <c r="S3443">
        <v>0</v>
      </c>
      <c r="T3443">
        <v>900582</v>
      </c>
      <c r="U3443">
        <v>71507</v>
      </c>
      <c r="V3443">
        <v>71146</v>
      </c>
      <c r="W3443" t="s">
        <v>12616</v>
      </c>
      <c r="X3443" t="s">
        <v>13887</v>
      </c>
      <c r="Y3443">
        <v>0</v>
      </c>
      <c r="Z3443">
        <v>0</v>
      </c>
    </row>
    <row r="3444" spans="1:26" x14ac:dyDescent="0.25">
      <c r="A3444">
        <v>993340</v>
      </c>
      <c r="B3444">
        <v>202501</v>
      </c>
      <c r="C3444">
        <v>1</v>
      </c>
      <c r="D3444" t="s">
        <v>12651</v>
      </c>
      <c r="E3444">
        <v>4</v>
      </c>
      <c r="F3444">
        <v>916</v>
      </c>
      <c r="G3444">
        <v>200</v>
      </c>
      <c r="H3444">
        <v>24</v>
      </c>
      <c r="I3444">
        <v>5</v>
      </c>
      <c r="J3444">
        <v>0</v>
      </c>
      <c r="K3444">
        <v>0</v>
      </c>
      <c r="L3444">
        <v>0</v>
      </c>
      <c r="M3444">
        <v>0</v>
      </c>
      <c r="N3444">
        <v>0</v>
      </c>
      <c r="O3444">
        <v>0</v>
      </c>
      <c r="P3444">
        <v>0</v>
      </c>
      <c r="Q3444">
        <v>0</v>
      </c>
      <c r="R3444">
        <v>0</v>
      </c>
      <c r="S3444">
        <v>0</v>
      </c>
      <c r="T3444">
        <v>900582</v>
      </c>
      <c r="U3444">
        <v>71129</v>
      </c>
      <c r="V3444">
        <v>71454</v>
      </c>
      <c r="W3444" t="s">
        <v>13890</v>
      </c>
      <c r="X3444" t="s">
        <v>13887</v>
      </c>
      <c r="Y3444">
        <v>0</v>
      </c>
      <c r="Z3444">
        <v>0</v>
      </c>
    </row>
    <row r="3445" spans="1:26" x14ac:dyDescent="0.25">
      <c r="A3445">
        <v>993340</v>
      </c>
      <c r="B3445">
        <v>202501</v>
      </c>
      <c r="C3445">
        <v>2</v>
      </c>
      <c r="D3445" t="s">
        <v>12651</v>
      </c>
      <c r="E3445">
        <v>4</v>
      </c>
      <c r="F3445">
        <v>916</v>
      </c>
      <c r="G3445">
        <v>200</v>
      </c>
      <c r="H3445">
        <v>24</v>
      </c>
      <c r="I3445">
        <v>5</v>
      </c>
      <c r="J3445">
        <v>0</v>
      </c>
      <c r="K3445">
        <v>0</v>
      </c>
      <c r="L3445">
        <v>0</v>
      </c>
      <c r="M3445">
        <v>0</v>
      </c>
      <c r="N3445">
        <v>0</v>
      </c>
      <c r="O3445">
        <v>0</v>
      </c>
      <c r="P3445">
        <v>0</v>
      </c>
      <c r="Q3445">
        <v>0</v>
      </c>
      <c r="R3445">
        <v>0</v>
      </c>
      <c r="S3445">
        <v>0</v>
      </c>
      <c r="T3445">
        <v>900582</v>
      </c>
      <c r="U3445">
        <v>71129</v>
      </c>
      <c r="V3445">
        <v>71454</v>
      </c>
      <c r="W3445" t="s">
        <v>13890</v>
      </c>
      <c r="X3445" t="s">
        <v>13887</v>
      </c>
      <c r="Y3445">
        <v>0</v>
      </c>
      <c r="Z3445">
        <v>0</v>
      </c>
    </row>
    <row r="3446" spans="1:26" x14ac:dyDescent="0.25">
      <c r="A3446">
        <v>993341</v>
      </c>
      <c r="B3446">
        <v>202501</v>
      </c>
      <c r="C3446">
        <v>1</v>
      </c>
      <c r="D3446" t="s">
        <v>12651</v>
      </c>
      <c r="E3446">
        <v>4</v>
      </c>
      <c r="F3446">
        <v>916</v>
      </c>
      <c r="G3446">
        <v>200</v>
      </c>
      <c r="H3446">
        <v>24</v>
      </c>
      <c r="I3446">
        <v>7</v>
      </c>
      <c r="J3446">
        <v>0</v>
      </c>
      <c r="K3446">
        <v>0</v>
      </c>
      <c r="L3446">
        <v>0</v>
      </c>
      <c r="M3446">
        <v>0</v>
      </c>
      <c r="N3446">
        <v>0</v>
      </c>
      <c r="O3446">
        <v>0</v>
      </c>
      <c r="P3446">
        <v>0</v>
      </c>
      <c r="Q3446">
        <v>0</v>
      </c>
      <c r="R3446">
        <v>0</v>
      </c>
      <c r="S3446">
        <v>0</v>
      </c>
      <c r="T3446">
        <v>900582</v>
      </c>
      <c r="U3446">
        <v>71129</v>
      </c>
      <c r="V3446">
        <v>71566</v>
      </c>
      <c r="W3446" t="s">
        <v>13890</v>
      </c>
      <c r="X3446" t="s">
        <v>13887</v>
      </c>
      <c r="Y3446">
        <v>0</v>
      </c>
      <c r="Z3446">
        <v>0</v>
      </c>
    </row>
    <row r="3447" spans="1:26" x14ac:dyDescent="0.25">
      <c r="A3447">
        <v>993341</v>
      </c>
      <c r="B3447">
        <v>202501</v>
      </c>
      <c r="C3447">
        <v>2</v>
      </c>
      <c r="D3447" t="s">
        <v>12651</v>
      </c>
      <c r="E3447">
        <v>4</v>
      </c>
      <c r="F3447">
        <v>916</v>
      </c>
      <c r="G3447">
        <v>200</v>
      </c>
      <c r="H3447">
        <v>24</v>
      </c>
      <c r="I3447">
        <v>7</v>
      </c>
      <c r="J3447">
        <v>0</v>
      </c>
      <c r="K3447">
        <v>0</v>
      </c>
      <c r="L3447">
        <v>0</v>
      </c>
      <c r="M3447">
        <v>0</v>
      </c>
      <c r="N3447">
        <v>0</v>
      </c>
      <c r="O3447">
        <v>0</v>
      </c>
      <c r="P3447">
        <v>0</v>
      </c>
      <c r="Q3447">
        <v>0</v>
      </c>
      <c r="R3447">
        <v>0</v>
      </c>
      <c r="S3447">
        <v>0</v>
      </c>
      <c r="T3447">
        <v>900582</v>
      </c>
      <c r="U3447">
        <v>71129</v>
      </c>
      <c r="V3447">
        <v>71566</v>
      </c>
      <c r="W3447" t="s">
        <v>13890</v>
      </c>
      <c r="X3447" t="s">
        <v>13887</v>
      </c>
      <c r="Y3447">
        <v>0</v>
      </c>
      <c r="Z3447">
        <v>0</v>
      </c>
    </row>
    <row r="3448" spans="1:26" x14ac:dyDescent="0.25">
      <c r="A3448">
        <v>993342</v>
      </c>
      <c r="B3448">
        <v>202501</v>
      </c>
      <c r="C3448">
        <v>1</v>
      </c>
      <c r="D3448" t="s">
        <v>12651</v>
      </c>
      <c r="E3448">
        <v>4</v>
      </c>
      <c r="F3448">
        <v>916</v>
      </c>
      <c r="G3448">
        <v>200</v>
      </c>
      <c r="H3448">
        <v>24</v>
      </c>
      <c r="I3448">
        <v>7</v>
      </c>
      <c r="J3448">
        <v>0</v>
      </c>
      <c r="K3448">
        <v>0</v>
      </c>
      <c r="L3448">
        <v>0</v>
      </c>
      <c r="M3448">
        <v>0</v>
      </c>
      <c r="N3448">
        <v>0</v>
      </c>
      <c r="O3448">
        <v>0</v>
      </c>
      <c r="P3448">
        <v>0</v>
      </c>
      <c r="Q3448">
        <v>0</v>
      </c>
      <c r="R3448">
        <v>0</v>
      </c>
      <c r="S3448">
        <v>0</v>
      </c>
      <c r="T3448">
        <v>900582</v>
      </c>
      <c r="U3448">
        <v>71129</v>
      </c>
      <c r="V3448">
        <v>71566</v>
      </c>
      <c r="W3448" t="s">
        <v>13890</v>
      </c>
      <c r="X3448" t="s">
        <v>13887</v>
      </c>
      <c r="Y3448">
        <v>0</v>
      </c>
      <c r="Z3448">
        <v>0</v>
      </c>
    </row>
    <row r="3449" spans="1:26" x14ac:dyDescent="0.25">
      <c r="A3449">
        <v>993342</v>
      </c>
      <c r="B3449">
        <v>202501</v>
      </c>
      <c r="C3449">
        <v>2</v>
      </c>
      <c r="D3449" t="s">
        <v>12651</v>
      </c>
      <c r="E3449">
        <v>4</v>
      </c>
      <c r="F3449">
        <v>916</v>
      </c>
      <c r="G3449">
        <v>200</v>
      </c>
      <c r="H3449">
        <v>24</v>
      </c>
      <c r="I3449">
        <v>7</v>
      </c>
      <c r="J3449">
        <v>0</v>
      </c>
      <c r="K3449">
        <v>0</v>
      </c>
      <c r="L3449">
        <v>0</v>
      </c>
      <c r="M3449">
        <v>0</v>
      </c>
      <c r="N3449">
        <v>0</v>
      </c>
      <c r="O3449">
        <v>0</v>
      </c>
      <c r="P3449">
        <v>0</v>
      </c>
      <c r="Q3449">
        <v>0</v>
      </c>
      <c r="R3449">
        <v>0</v>
      </c>
      <c r="S3449">
        <v>0</v>
      </c>
      <c r="T3449">
        <v>900582</v>
      </c>
      <c r="U3449">
        <v>71129</v>
      </c>
      <c r="V3449">
        <v>71566</v>
      </c>
      <c r="W3449" t="s">
        <v>13890</v>
      </c>
      <c r="X3449" t="s">
        <v>13887</v>
      </c>
      <c r="Y3449">
        <v>0</v>
      </c>
      <c r="Z3449">
        <v>0</v>
      </c>
    </row>
    <row r="3450" spans="1:26" x14ac:dyDescent="0.25">
      <c r="A3450">
        <v>993343</v>
      </c>
      <c r="B3450">
        <v>202501</v>
      </c>
      <c r="C3450">
        <v>1</v>
      </c>
      <c r="D3450" t="s">
        <v>12651</v>
      </c>
      <c r="E3450">
        <v>4</v>
      </c>
      <c r="F3450">
        <v>916</v>
      </c>
      <c r="G3450">
        <v>200</v>
      </c>
      <c r="H3450">
        <v>24</v>
      </c>
      <c r="I3450">
        <v>8</v>
      </c>
      <c r="J3450">
        <v>0</v>
      </c>
      <c r="K3450">
        <v>0</v>
      </c>
      <c r="L3450">
        <v>0</v>
      </c>
      <c r="M3450">
        <v>0</v>
      </c>
      <c r="N3450">
        <v>0</v>
      </c>
      <c r="O3450">
        <v>0</v>
      </c>
      <c r="P3450">
        <v>0</v>
      </c>
      <c r="Q3450">
        <v>0</v>
      </c>
      <c r="R3450">
        <v>0</v>
      </c>
      <c r="S3450">
        <v>0</v>
      </c>
      <c r="T3450">
        <v>900582</v>
      </c>
      <c r="U3450">
        <v>71129</v>
      </c>
      <c r="V3450">
        <v>71136</v>
      </c>
      <c r="W3450" t="s">
        <v>13890</v>
      </c>
      <c r="X3450" t="s">
        <v>13887</v>
      </c>
      <c r="Y3450">
        <v>0</v>
      </c>
      <c r="Z3450">
        <v>0</v>
      </c>
    </row>
    <row r="3451" spans="1:26" x14ac:dyDescent="0.25">
      <c r="A3451">
        <v>993343</v>
      </c>
      <c r="B3451">
        <v>202501</v>
      </c>
      <c r="C3451">
        <v>2</v>
      </c>
      <c r="D3451" t="s">
        <v>12651</v>
      </c>
      <c r="E3451">
        <v>4</v>
      </c>
      <c r="F3451">
        <v>916</v>
      </c>
      <c r="G3451">
        <v>200</v>
      </c>
      <c r="H3451">
        <v>24</v>
      </c>
      <c r="I3451">
        <v>8</v>
      </c>
      <c r="J3451">
        <v>0</v>
      </c>
      <c r="K3451">
        <v>0</v>
      </c>
      <c r="L3451">
        <v>0</v>
      </c>
      <c r="M3451">
        <v>0</v>
      </c>
      <c r="N3451">
        <v>0</v>
      </c>
      <c r="O3451">
        <v>0</v>
      </c>
      <c r="P3451">
        <v>0</v>
      </c>
      <c r="Q3451">
        <v>0</v>
      </c>
      <c r="R3451">
        <v>0</v>
      </c>
      <c r="S3451">
        <v>0</v>
      </c>
      <c r="T3451">
        <v>900582</v>
      </c>
      <c r="U3451">
        <v>71129</v>
      </c>
      <c r="V3451">
        <v>71136</v>
      </c>
      <c r="W3451" t="s">
        <v>13890</v>
      </c>
      <c r="X3451" t="s">
        <v>13887</v>
      </c>
      <c r="Y3451">
        <v>0</v>
      </c>
      <c r="Z3451">
        <v>0</v>
      </c>
    </row>
    <row r="3452" spans="1:26" x14ac:dyDescent="0.25">
      <c r="A3452">
        <v>993344</v>
      </c>
      <c r="B3452">
        <v>202501</v>
      </c>
      <c r="C3452">
        <v>1</v>
      </c>
      <c r="D3452" t="s">
        <v>12651</v>
      </c>
      <c r="E3452">
        <v>4</v>
      </c>
      <c r="F3452">
        <v>916</v>
      </c>
      <c r="G3452">
        <v>200</v>
      </c>
      <c r="H3452">
        <v>24</v>
      </c>
      <c r="I3452">
        <v>7</v>
      </c>
      <c r="J3452">
        <v>0</v>
      </c>
      <c r="K3452">
        <v>0</v>
      </c>
      <c r="L3452">
        <v>0</v>
      </c>
      <c r="M3452">
        <v>0</v>
      </c>
      <c r="N3452">
        <v>0</v>
      </c>
      <c r="O3452">
        <v>0</v>
      </c>
      <c r="P3452">
        <v>0</v>
      </c>
      <c r="Q3452">
        <v>0</v>
      </c>
      <c r="R3452">
        <v>0</v>
      </c>
      <c r="S3452">
        <v>0</v>
      </c>
      <c r="T3452">
        <v>900582</v>
      </c>
      <c r="U3452">
        <v>71129</v>
      </c>
      <c r="V3452">
        <v>71566</v>
      </c>
      <c r="W3452" t="s">
        <v>13890</v>
      </c>
      <c r="X3452" t="s">
        <v>13887</v>
      </c>
      <c r="Y3452">
        <v>0</v>
      </c>
      <c r="Z3452">
        <v>0</v>
      </c>
    </row>
    <row r="3453" spans="1:26" x14ac:dyDescent="0.25">
      <c r="A3453">
        <v>993344</v>
      </c>
      <c r="B3453">
        <v>202501</v>
      </c>
      <c r="C3453">
        <v>2</v>
      </c>
      <c r="D3453" t="s">
        <v>12651</v>
      </c>
      <c r="E3453">
        <v>4</v>
      </c>
      <c r="F3453">
        <v>916</v>
      </c>
      <c r="G3453">
        <v>200</v>
      </c>
      <c r="H3453">
        <v>24</v>
      </c>
      <c r="I3453">
        <v>7</v>
      </c>
      <c r="J3453">
        <v>0</v>
      </c>
      <c r="K3453">
        <v>0</v>
      </c>
      <c r="L3453">
        <v>0</v>
      </c>
      <c r="M3453">
        <v>0</v>
      </c>
      <c r="N3453">
        <v>0</v>
      </c>
      <c r="O3453">
        <v>0</v>
      </c>
      <c r="P3453">
        <v>0</v>
      </c>
      <c r="Q3453">
        <v>0</v>
      </c>
      <c r="R3453">
        <v>0</v>
      </c>
      <c r="S3453">
        <v>0</v>
      </c>
      <c r="T3453">
        <v>900582</v>
      </c>
      <c r="U3453">
        <v>71129</v>
      </c>
      <c r="V3453">
        <v>71566</v>
      </c>
      <c r="W3453" t="s">
        <v>13890</v>
      </c>
      <c r="X3453" t="s">
        <v>13887</v>
      </c>
      <c r="Y3453">
        <v>0</v>
      </c>
      <c r="Z3453">
        <v>0</v>
      </c>
    </row>
    <row r="3454" spans="1:26" x14ac:dyDescent="0.25">
      <c r="A3454">
        <v>993346</v>
      </c>
      <c r="B3454">
        <v>202501</v>
      </c>
      <c r="C3454">
        <v>1</v>
      </c>
      <c r="D3454" t="s">
        <v>12651</v>
      </c>
      <c r="E3454">
        <v>4</v>
      </c>
      <c r="F3454">
        <v>916</v>
      </c>
      <c r="G3454">
        <v>200</v>
      </c>
      <c r="H3454">
        <v>34</v>
      </c>
      <c r="I3454">
        <v>8</v>
      </c>
      <c r="J3454">
        <v>0</v>
      </c>
      <c r="K3454">
        <v>0</v>
      </c>
      <c r="L3454">
        <v>0</v>
      </c>
      <c r="M3454">
        <v>0</v>
      </c>
      <c r="N3454">
        <v>0</v>
      </c>
      <c r="O3454">
        <v>0</v>
      </c>
      <c r="P3454">
        <v>0</v>
      </c>
      <c r="Q3454">
        <v>0</v>
      </c>
      <c r="R3454">
        <v>0</v>
      </c>
      <c r="S3454">
        <v>0</v>
      </c>
      <c r="T3454">
        <v>900582</v>
      </c>
      <c r="U3454">
        <v>71507</v>
      </c>
      <c r="V3454">
        <v>71146</v>
      </c>
      <c r="W3454" t="s">
        <v>12616</v>
      </c>
      <c r="X3454" t="s">
        <v>13887</v>
      </c>
      <c r="Y3454">
        <v>0</v>
      </c>
      <c r="Z3454">
        <v>0</v>
      </c>
    </row>
    <row r="3455" spans="1:26" x14ac:dyDescent="0.25">
      <c r="A3455">
        <v>993346</v>
      </c>
      <c r="B3455">
        <v>202501</v>
      </c>
      <c r="C3455">
        <v>2</v>
      </c>
      <c r="D3455" t="s">
        <v>12651</v>
      </c>
      <c r="E3455">
        <v>4</v>
      </c>
      <c r="F3455">
        <v>916</v>
      </c>
      <c r="G3455">
        <v>200</v>
      </c>
      <c r="H3455">
        <v>34</v>
      </c>
      <c r="I3455">
        <v>8</v>
      </c>
      <c r="J3455">
        <v>0</v>
      </c>
      <c r="K3455">
        <v>0</v>
      </c>
      <c r="L3455">
        <v>0</v>
      </c>
      <c r="M3455">
        <v>0</v>
      </c>
      <c r="N3455">
        <v>0</v>
      </c>
      <c r="O3455">
        <v>0</v>
      </c>
      <c r="P3455">
        <v>0</v>
      </c>
      <c r="Q3455">
        <v>0</v>
      </c>
      <c r="R3455">
        <v>0</v>
      </c>
      <c r="S3455">
        <v>0</v>
      </c>
      <c r="T3455">
        <v>900582</v>
      </c>
      <c r="U3455">
        <v>71507</v>
      </c>
      <c r="V3455">
        <v>71146</v>
      </c>
      <c r="W3455" t="s">
        <v>12616</v>
      </c>
      <c r="X3455" t="s">
        <v>13887</v>
      </c>
      <c r="Y3455">
        <v>0</v>
      </c>
      <c r="Z3455">
        <v>0</v>
      </c>
    </row>
    <row r="3456" spans="1:26" x14ac:dyDescent="0.25">
      <c r="A3456">
        <v>993348</v>
      </c>
      <c r="B3456">
        <v>202501</v>
      </c>
      <c r="C3456">
        <v>1</v>
      </c>
      <c r="D3456" t="s">
        <v>12651</v>
      </c>
      <c r="E3456">
        <v>4</v>
      </c>
      <c r="F3456">
        <v>916</v>
      </c>
      <c r="G3456">
        <v>230</v>
      </c>
      <c r="H3456">
        <v>36</v>
      </c>
      <c r="I3456">
        <v>11</v>
      </c>
      <c r="J3456">
        <v>0</v>
      </c>
      <c r="K3456">
        <v>0</v>
      </c>
      <c r="L3456">
        <v>0</v>
      </c>
      <c r="M3456">
        <v>0</v>
      </c>
      <c r="N3456">
        <v>0</v>
      </c>
      <c r="O3456">
        <v>0</v>
      </c>
      <c r="P3456">
        <v>0</v>
      </c>
      <c r="Q3456">
        <v>0</v>
      </c>
      <c r="R3456">
        <v>0</v>
      </c>
      <c r="S3456">
        <v>0</v>
      </c>
      <c r="T3456">
        <v>71030</v>
      </c>
      <c r="U3456">
        <v>71024</v>
      </c>
      <c r="V3456">
        <v>70048</v>
      </c>
      <c r="W3456" t="s">
        <v>12597</v>
      </c>
      <c r="X3456" t="s">
        <v>12595</v>
      </c>
      <c r="Y3456">
        <v>0</v>
      </c>
      <c r="Z3456">
        <v>0</v>
      </c>
    </row>
    <row r="3457" spans="1:26" x14ac:dyDescent="0.25">
      <c r="A3457">
        <v>993348</v>
      </c>
      <c r="B3457">
        <v>202501</v>
      </c>
      <c r="C3457">
        <v>2</v>
      </c>
      <c r="D3457" t="s">
        <v>12651</v>
      </c>
      <c r="E3457">
        <v>4</v>
      </c>
      <c r="F3457">
        <v>916</v>
      </c>
      <c r="G3457">
        <v>230</v>
      </c>
      <c r="H3457">
        <v>36</v>
      </c>
      <c r="I3457">
        <v>11</v>
      </c>
      <c r="J3457">
        <v>0</v>
      </c>
      <c r="K3457">
        <v>0</v>
      </c>
      <c r="L3457">
        <v>0</v>
      </c>
      <c r="M3457">
        <v>0</v>
      </c>
      <c r="N3457">
        <v>0</v>
      </c>
      <c r="O3457">
        <v>0</v>
      </c>
      <c r="P3457">
        <v>0</v>
      </c>
      <c r="Q3457">
        <v>0</v>
      </c>
      <c r="R3457">
        <v>0</v>
      </c>
      <c r="S3457">
        <v>0</v>
      </c>
      <c r="T3457">
        <v>71030</v>
      </c>
      <c r="U3457">
        <v>71024</v>
      </c>
      <c r="V3457">
        <v>70048</v>
      </c>
      <c r="W3457" t="s">
        <v>12597</v>
      </c>
      <c r="X3457" t="s">
        <v>12595</v>
      </c>
      <c r="Y3457">
        <v>0</v>
      </c>
      <c r="Z3457">
        <v>0</v>
      </c>
    </row>
    <row r="3458" spans="1:26" x14ac:dyDescent="0.25">
      <c r="A3458">
        <v>993364</v>
      </c>
      <c r="B3458">
        <v>202501</v>
      </c>
      <c r="C3458">
        <v>1</v>
      </c>
      <c r="D3458" t="s">
        <v>12651</v>
      </c>
      <c r="E3458">
        <v>4</v>
      </c>
      <c r="F3458">
        <v>916</v>
      </c>
      <c r="G3458">
        <v>230</v>
      </c>
      <c r="H3458">
        <v>24</v>
      </c>
      <c r="I3458">
        <v>4</v>
      </c>
      <c r="J3458">
        <v>0</v>
      </c>
      <c r="K3458">
        <v>0</v>
      </c>
      <c r="L3458">
        <v>0</v>
      </c>
      <c r="M3458">
        <v>0</v>
      </c>
      <c r="N3458">
        <v>0</v>
      </c>
      <c r="O3458">
        <v>0</v>
      </c>
      <c r="P3458">
        <v>0</v>
      </c>
      <c r="Q3458">
        <v>0</v>
      </c>
      <c r="R3458">
        <v>0</v>
      </c>
      <c r="S3458">
        <v>0</v>
      </c>
      <c r="T3458">
        <v>71030</v>
      </c>
      <c r="U3458">
        <v>71662</v>
      </c>
      <c r="V3458">
        <v>71043</v>
      </c>
      <c r="W3458" t="s">
        <v>12672</v>
      </c>
      <c r="X3458" t="s">
        <v>12595</v>
      </c>
      <c r="Y3458">
        <v>0</v>
      </c>
      <c r="Z3458">
        <v>0</v>
      </c>
    </row>
    <row r="3459" spans="1:26" x14ac:dyDescent="0.25">
      <c r="A3459">
        <v>993364</v>
      </c>
      <c r="B3459">
        <v>202501</v>
      </c>
      <c r="C3459">
        <v>2</v>
      </c>
      <c r="D3459" t="s">
        <v>12651</v>
      </c>
      <c r="E3459">
        <v>4</v>
      </c>
      <c r="F3459">
        <v>916</v>
      </c>
      <c r="G3459">
        <v>230</v>
      </c>
      <c r="H3459">
        <v>24</v>
      </c>
      <c r="I3459">
        <v>4</v>
      </c>
      <c r="J3459">
        <v>0</v>
      </c>
      <c r="K3459">
        <v>0</v>
      </c>
      <c r="L3459">
        <v>0</v>
      </c>
      <c r="M3459">
        <v>0</v>
      </c>
      <c r="N3459">
        <v>0</v>
      </c>
      <c r="O3459">
        <v>0</v>
      </c>
      <c r="P3459">
        <v>0</v>
      </c>
      <c r="Q3459">
        <v>0</v>
      </c>
      <c r="R3459">
        <v>0</v>
      </c>
      <c r="S3459">
        <v>0</v>
      </c>
      <c r="T3459">
        <v>71030</v>
      </c>
      <c r="U3459">
        <v>71662</v>
      </c>
      <c r="V3459">
        <v>71043</v>
      </c>
      <c r="W3459" t="s">
        <v>12672</v>
      </c>
      <c r="X3459" t="s">
        <v>12595</v>
      </c>
      <c r="Y3459">
        <v>0</v>
      </c>
      <c r="Z3459">
        <v>0</v>
      </c>
    </row>
    <row r="3460" spans="1:26" x14ac:dyDescent="0.25">
      <c r="A3460">
        <v>993374</v>
      </c>
      <c r="B3460">
        <v>202501</v>
      </c>
      <c r="C3460">
        <v>1</v>
      </c>
      <c r="D3460" t="s">
        <v>12651</v>
      </c>
      <c r="E3460">
        <v>4</v>
      </c>
      <c r="F3460">
        <v>916</v>
      </c>
      <c r="G3460">
        <v>230</v>
      </c>
      <c r="H3460">
        <v>27</v>
      </c>
      <c r="I3460">
        <v>7</v>
      </c>
      <c r="J3460">
        <v>0</v>
      </c>
      <c r="K3460">
        <v>0</v>
      </c>
      <c r="L3460">
        <v>0</v>
      </c>
      <c r="M3460">
        <v>0</v>
      </c>
      <c r="N3460">
        <v>0</v>
      </c>
      <c r="O3460">
        <v>0</v>
      </c>
      <c r="P3460">
        <v>0</v>
      </c>
      <c r="Q3460">
        <v>0</v>
      </c>
      <c r="R3460">
        <v>0</v>
      </c>
      <c r="S3460">
        <v>0</v>
      </c>
      <c r="T3460">
        <v>71030</v>
      </c>
      <c r="U3460">
        <v>71045</v>
      </c>
      <c r="V3460">
        <v>71436</v>
      </c>
      <c r="W3460" t="s">
        <v>12661</v>
      </c>
      <c r="X3460" t="s">
        <v>12595</v>
      </c>
      <c r="Y3460">
        <v>0</v>
      </c>
      <c r="Z3460">
        <v>0</v>
      </c>
    </row>
    <row r="3461" spans="1:26" x14ac:dyDescent="0.25">
      <c r="A3461">
        <v>993374</v>
      </c>
      <c r="B3461">
        <v>202501</v>
      </c>
      <c r="C3461">
        <v>2</v>
      </c>
      <c r="D3461" t="s">
        <v>12651</v>
      </c>
      <c r="E3461">
        <v>4</v>
      </c>
      <c r="F3461">
        <v>916</v>
      </c>
      <c r="G3461">
        <v>230</v>
      </c>
      <c r="H3461">
        <v>27</v>
      </c>
      <c r="I3461">
        <v>7</v>
      </c>
      <c r="J3461">
        <v>0</v>
      </c>
      <c r="K3461">
        <v>0</v>
      </c>
      <c r="L3461">
        <v>0</v>
      </c>
      <c r="M3461">
        <v>0</v>
      </c>
      <c r="N3461">
        <v>0</v>
      </c>
      <c r="O3461">
        <v>0</v>
      </c>
      <c r="P3461">
        <v>0</v>
      </c>
      <c r="Q3461">
        <v>0</v>
      </c>
      <c r="R3461">
        <v>0</v>
      </c>
      <c r="S3461">
        <v>0</v>
      </c>
      <c r="T3461">
        <v>71030</v>
      </c>
      <c r="U3461">
        <v>71045</v>
      </c>
      <c r="V3461">
        <v>71436</v>
      </c>
      <c r="W3461" t="s">
        <v>12661</v>
      </c>
      <c r="X3461" t="s">
        <v>12595</v>
      </c>
      <c r="Y3461">
        <v>0</v>
      </c>
      <c r="Z3461">
        <v>0</v>
      </c>
    </row>
    <row r="3462" spans="1:26" x14ac:dyDescent="0.25">
      <c r="A3462">
        <v>993376</v>
      </c>
      <c r="B3462">
        <v>202501</v>
      </c>
      <c r="C3462">
        <v>1</v>
      </c>
      <c r="D3462" t="s">
        <v>12651</v>
      </c>
      <c r="E3462">
        <v>4</v>
      </c>
      <c r="F3462">
        <v>916</v>
      </c>
      <c r="G3462">
        <v>230</v>
      </c>
      <c r="H3462">
        <v>27</v>
      </c>
      <c r="I3462">
        <v>4</v>
      </c>
      <c r="J3462">
        <v>0</v>
      </c>
      <c r="K3462">
        <v>0</v>
      </c>
      <c r="L3462">
        <v>0</v>
      </c>
      <c r="M3462">
        <v>0</v>
      </c>
      <c r="N3462">
        <v>0</v>
      </c>
      <c r="O3462">
        <v>0</v>
      </c>
      <c r="P3462">
        <v>0</v>
      </c>
      <c r="Q3462">
        <v>0</v>
      </c>
      <c r="R3462">
        <v>0</v>
      </c>
      <c r="S3462">
        <v>0</v>
      </c>
      <c r="T3462">
        <v>71030</v>
      </c>
      <c r="U3462">
        <v>71045</v>
      </c>
      <c r="V3462">
        <v>71040</v>
      </c>
      <c r="W3462" t="s">
        <v>12661</v>
      </c>
      <c r="X3462" t="s">
        <v>12595</v>
      </c>
      <c r="Y3462">
        <v>0</v>
      </c>
      <c r="Z3462">
        <v>0</v>
      </c>
    </row>
    <row r="3463" spans="1:26" x14ac:dyDescent="0.25">
      <c r="A3463">
        <v>993376</v>
      </c>
      <c r="B3463">
        <v>202501</v>
      </c>
      <c r="C3463">
        <v>2</v>
      </c>
      <c r="D3463" t="s">
        <v>12651</v>
      </c>
      <c r="E3463">
        <v>4</v>
      </c>
      <c r="F3463">
        <v>916</v>
      </c>
      <c r="G3463">
        <v>230</v>
      </c>
      <c r="H3463">
        <v>27</v>
      </c>
      <c r="I3463">
        <v>4</v>
      </c>
      <c r="J3463">
        <v>0</v>
      </c>
      <c r="K3463">
        <v>0</v>
      </c>
      <c r="L3463">
        <v>0</v>
      </c>
      <c r="M3463">
        <v>0</v>
      </c>
      <c r="N3463">
        <v>0</v>
      </c>
      <c r="O3463">
        <v>0</v>
      </c>
      <c r="P3463">
        <v>0</v>
      </c>
      <c r="Q3463">
        <v>0</v>
      </c>
      <c r="R3463">
        <v>0</v>
      </c>
      <c r="S3463">
        <v>0</v>
      </c>
      <c r="T3463">
        <v>71030</v>
      </c>
      <c r="U3463">
        <v>71045</v>
      </c>
      <c r="V3463">
        <v>71040</v>
      </c>
      <c r="W3463" t="s">
        <v>12661</v>
      </c>
      <c r="X3463" t="s">
        <v>12595</v>
      </c>
      <c r="Y3463">
        <v>0</v>
      </c>
      <c r="Z3463">
        <v>0</v>
      </c>
    </row>
    <row r="3464" spans="1:26" x14ac:dyDescent="0.25">
      <c r="A3464">
        <v>993389</v>
      </c>
      <c r="B3464">
        <v>202501</v>
      </c>
      <c r="C3464">
        <v>1</v>
      </c>
      <c r="D3464" t="s">
        <v>12651</v>
      </c>
      <c r="E3464">
        <v>4</v>
      </c>
      <c r="F3464">
        <v>916</v>
      </c>
      <c r="G3464">
        <v>200</v>
      </c>
      <c r="H3464">
        <v>29</v>
      </c>
      <c r="I3464">
        <v>9</v>
      </c>
      <c r="J3464">
        <v>0</v>
      </c>
      <c r="K3464">
        <v>0</v>
      </c>
      <c r="L3464">
        <v>0</v>
      </c>
      <c r="M3464">
        <v>0</v>
      </c>
      <c r="N3464">
        <v>0</v>
      </c>
      <c r="O3464">
        <v>0</v>
      </c>
      <c r="P3464">
        <v>0</v>
      </c>
      <c r="Q3464">
        <v>0</v>
      </c>
      <c r="R3464">
        <v>0</v>
      </c>
      <c r="S3464">
        <v>0</v>
      </c>
      <c r="T3464">
        <v>900582</v>
      </c>
      <c r="U3464">
        <v>71159</v>
      </c>
      <c r="V3464">
        <v>71278</v>
      </c>
      <c r="W3464" t="s">
        <v>12629</v>
      </c>
      <c r="X3464" t="s">
        <v>13887</v>
      </c>
      <c r="Y3464">
        <v>0</v>
      </c>
      <c r="Z3464">
        <v>0</v>
      </c>
    </row>
    <row r="3465" spans="1:26" x14ac:dyDescent="0.25">
      <c r="A3465">
        <v>993389</v>
      </c>
      <c r="B3465">
        <v>202501</v>
      </c>
      <c r="C3465">
        <v>2</v>
      </c>
      <c r="D3465" t="s">
        <v>12651</v>
      </c>
      <c r="E3465">
        <v>4</v>
      </c>
      <c r="F3465">
        <v>916</v>
      </c>
      <c r="G3465">
        <v>200</v>
      </c>
      <c r="H3465">
        <v>29</v>
      </c>
      <c r="I3465">
        <v>9</v>
      </c>
      <c r="J3465">
        <v>0</v>
      </c>
      <c r="K3465">
        <v>0</v>
      </c>
      <c r="L3465">
        <v>0</v>
      </c>
      <c r="M3465">
        <v>0</v>
      </c>
      <c r="N3465">
        <v>0</v>
      </c>
      <c r="O3465">
        <v>0</v>
      </c>
      <c r="P3465">
        <v>0</v>
      </c>
      <c r="Q3465">
        <v>0</v>
      </c>
      <c r="R3465">
        <v>0</v>
      </c>
      <c r="S3465">
        <v>0</v>
      </c>
      <c r="T3465">
        <v>900582</v>
      </c>
      <c r="U3465">
        <v>71159</v>
      </c>
      <c r="V3465">
        <v>71278</v>
      </c>
      <c r="W3465" t="s">
        <v>12629</v>
      </c>
      <c r="X3465" t="s">
        <v>13887</v>
      </c>
      <c r="Y3465">
        <v>0</v>
      </c>
      <c r="Z3465">
        <v>0</v>
      </c>
    </row>
    <row r="3466" spans="1:26" x14ac:dyDescent="0.25">
      <c r="A3466">
        <v>993392</v>
      </c>
      <c r="B3466">
        <v>202501</v>
      </c>
      <c r="C3466">
        <v>1</v>
      </c>
      <c r="D3466" t="s">
        <v>12651</v>
      </c>
      <c r="E3466">
        <v>4</v>
      </c>
      <c r="F3466">
        <v>916</v>
      </c>
      <c r="G3466">
        <v>200</v>
      </c>
      <c r="H3466">
        <v>24</v>
      </c>
      <c r="I3466">
        <v>4</v>
      </c>
      <c r="J3466">
        <v>0</v>
      </c>
      <c r="K3466">
        <v>0</v>
      </c>
      <c r="L3466">
        <v>0</v>
      </c>
      <c r="M3466">
        <v>0</v>
      </c>
      <c r="N3466">
        <v>0</v>
      </c>
      <c r="O3466">
        <v>0</v>
      </c>
      <c r="P3466">
        <v>0</v>
      </c>
      <c r="Q3466">
        <v>0</v>
      </c>
      <c r="R3466">
        <v>0</v>
      </c>
      <c r="S3466">
        <v>0</v>
      </c>
      <c r="T3466">
        <v>900582</v>
      </c>
      <c r="U3466">
        <v>71276</v>
      </c>
      <c r="V3466">
        <v>71275</v>
      </c>
      <c r="W3466" t="s">
        <v>12631</v>
      </c>
      <c r="X3466" t="s">
        <v>13887</v>
      </c>
      <c r="Y3466">
        <v>0</v>
      </c>
      <c r="Z3466">
        <v>0</v>
      </c>
    </row>
    <row r="3467" spans="1:26" x14ac:dyDescent="0.25">
      <c r="A3467">
        <v>993392</v>
      </c>
      <c r="B3467">
        <v>202501</v>
      </c>
      <c r="C3467">
        <v>2</v>
      </c>
      <c r="D3467" t="s">
        <v>12651</v>
      </c>
      <c r="E3467">
        <v>4</v>
      </c>
      <c r="F3467">
        <v>916</v>
      </c>
      <c r="G3467">
        <v>200</v>
      </c>
      <c r="H3467">
        <v>24</v>
      </c>
      <c r="I3467">
        <v>4</v>
      </c>
      <c r="J3467">
        <v>0</v>
      </c>
      <c r="K3467">
        <v>0</v>
      </c>
      <c r="L3467">
        <v>0</v>
      </c>
      <c r="M3467">
        <v>0</v>
      </c>
      <c r="N3467">
        <v>0</v>
      </c>
      <c r="O3467">
        <v>0</v>
      </c>
      <c r="P3467">
        <v>0</v>
      </c>
      <c r="Q3467">
        <v>0</v>
      </c>
      <c r="R3467">
        <v>0</v>
      </c>
      <c r="S3467">
        <v>0</v>
      </c>
      <c r="T3467">
        <v>900582</v>
      </c>
      <c r="U3467">
        <v>71276</v>
      </c>
      <c r="V3467">
        <v>71275</v>
      </c>
      <c r="W3467" t="s">
        <v>12631</v>
      </c>
      <c r="X3467" t="s">
        <v>13887</v>
      </c>
      <c r="Y3467">
        <v>0</v>
      </c>
      <c r="Z3467">
        <v>0</v>
      </c>
    </row>
    <row r="3468" spans="1:26" x14ac:dyDescent="0.25">
      <c r="A3468">
        <v>993394</v>
      </c>
      <c r="B3468">
        <v>202501</v>
      </c>
      <c r="C3468">
        <v>1</v>
      </c>
      <c r="D3468" t="s">
        <v>12651</v>
      </c>
      <c r="E3468">
        <v>4</v>
      </c>
      <c r="F3468">
        <v>916</v>
      </c>
      <c r="G3468">
        <v>200</v>
      </c>
      <c r="H3468">
        <v>24</v>
      </c>
      <c r="I3468">
        <v>12</v>
      </c>
      <c r="J3468">
        <v>0</v>
      </c>
      <c r="K3468">
        <v>0</v>
      </c>
      <c r="L3468">
        <v>0</v>
      </c>
      <c r="M3468">
        <v>0</v>
      </c>
      <c r="N3468">
        <v>0</v>
      </c>
      <c r="O3468">
        <v>0</v>
      </c>
      <c r="P3468">
        <v>0</v>
      </c>
      <c r="Q3468">
        <v>0</v>
      </c>
      <c r="R3468">
        <v>0</v>
      </c>
      <c r="S3468">
        <v>0</v>
      </c>
      <c r="T3468">
        <v>900582</v>
      </c>
      <c r="U3468">
        <v>71276</v>
      </c>
      <c r="V3468">
        <v>70083</v>
      </c>
      <c r="W3468" t="s">
        <v>12631</v>
      </c>
      <c r="X3468" t="s">
        <v>13887</v>
      </c>
      <c r="Y3468">
        <v>0</v>
      </c>
      <c r="Z3468">
        <v>0</v>
      </c>
    </row>
    <row r="3469" spans="1:26" x14ac:dyDescent="0.25">
      <c r="A3469">
        <v>993394</v>
      </c>
      <c r="B3469">
        <v>202501</v>
      </c>
      <c r="C3469">
        <v>2</v>
      </c>
      <c r="D3469" t="s">
        <v>12651</v>
      </c>
      <c r="E3469">
        <v>4</v>
      </c>
      <c r="F3469">
        <v>916</v>
      </c>
      <c r="G3469">
        <v>200</v>
      </c>
      <c r="H3469">
        <v>24</v>
      </c>
      <c r="I3469">
        <v>12</v>
      </c>
      <c r="J3469">
        <v>0</v>
      </c>
      <c r="K3469">
        <v>0</v>
      </c>
      <c r="L3469">
        <v>0</v>
      </c>
      <c r="M3469">
        <v>0</v>
      </c>
      <c r="N3469">
        <v>0</v>
      </c>
      <c r="O3469">
        <v>0</v>
      </c>
      <c r="P3469">
        <v>0</v>
      </c>
      <c r="Q3469">
        <v>0</v>
      </c>
      <c r="R3469">
        <v>0</v>
      </c>
      <c r="S3469">
        <v>0</v>
      </c>
      <c r="T3469">
        <v>900582</v>
      </c>
      <c r="U3469">
        <v>71276</v>
      </c>
      <c r="V3469">
        <v>70083</v>
      </c>
      <c r="W3469" t="s">
        <v>12631</v>
      </c>
      <c r="X3469" t="s">
        <v>13887</v>
      </c>
      <c r="Y3469">
        <v>0</v>
      </c>
      <c r="Z3469">
        <v>0</v>
      </c>
    </row>
    <row r="3470" spans="1:26" x14ac:dyDescent="0.25">
      <c r="A3470">
        <v>993406</v>
      </c>
      <c r="B3470">
        <v>202501</v>
      </c>
      <c r="C3470">
        <v>1</v>
      </c>
      <c r="D3470" t="s">
        <v>12651</v>
      </c>
      <c r="E3470">
        <v>4</v>
      </c>
      <c r="F3470">
        <v>916</v>
      </c>
      <c r="G3470">
        <v>200</v>
      </c>
      <c r="H3470">
        <v>26</v>
      </c>
      <c r="I3470">
        <v>10</v>
      </c>
      <c r="J3470">
        <v>0</v>
      </c>
      <c r="K3470">
        <v>0</v>
      </c>
      <c r="L3470">
        <v>0</v>
      </c>
      <c r="M3470">
        <v>0</v>
      </c>
      <c r="N3470">
        <v>0</v>
      </c>
      <c r="O3470">
        <v>0</v>
      </c>
      <c r="P3470">
        <v>0</v>
      </c>
      <c r="Q3470">
        <v>0</v>
      </c>
      <c r="R3470">
        <v>0</v>
      </c>
      <c r="S3470">
        <v>0</v>
      </c>
      <c r="T3470">
        <v>900582</v>
      </c>
      <c r="U3470">
        <v>71139</v>
      </c>
      <c r="V3470">
        <v>71409</v>
      </c>
      <c r="W3470" t="s">
        <v>12594</v>
      </c>
      <c r="X3470" t="s">
        <v>13887</v>
      </c>
      <c r="Y3470">
        <v>0</v>
      </c>
      <c r="Z3470">
        <v>0</v>
      </c>
    </row>
    <row r="3471" spans="1:26" x14ac:dyDescent="0.25">
      <c r="A3471">
        <v>993406</v>
      </c>
      <c r="B3471">
        <v>202501</v>
      </c>
      <c r="C3471">
        <v>2</v>
      </c>
      <c r="D3471" t="s">
        <v>12651</v>
      </c>
      <c r="E3471">
        <v>4</v>
      </c>
      <c r="F3471">
        <v>916</v>
      </c>
      <c r="G3471">
        <v>200</v>
      </c>
      <c r="H3471">
        <v>26</v>
      </c>
      <c r="I3471">
        <v>10</v>
      </c>
      <c r="J3471">
        <v>0</v>
      </c>
      <c r="K3471">
        <v>0</v>
      </c>
      <c r="L3471">
        <v>0</v>
      </c>
      <c r="M3471">
        <v>0</v>
      </c>
      <c r="N3471">
        <v>0</v>
      </c>
      <c r="O3471">
        <v>0</v>
      </c>
      <c r="P3471">
        <v>0</v>
      </c>
      <c r="Q3471">
        <v>0</v>
      </c>
      <c r="R3471">
        <v>0</v>
      </c>
      <c r="S3471">
        <v>0</v>
      </c>
      <c r="T3471">
        <v>900582</v>
      </c>
      <c r="U3471">
        <v>71139</v>
      </c>
      <c r="V3471">
        <v>71409</v>
      </c>
      <c r="W3471" t="s">
        <v>12594</v>
      </c>
      <c r="X3471" t="s">
        <v>13887</v>
      </c>
      <c r="Y3471">
        <v>0</v>
      </c>
      <c r="Z3471">
        <v>0</v>
      </c>
    </row>
    <row r="3472" spans="1:26" x14ac:dyDescent="0.25">
      <c r="A3472">
        <v>993412</v>
      </c>
      <c r="B3472">
        <v>202501</v>
      </c>
      <c r="C3472">
        <v>1</v>
      </c>
      <c r="D3472" t="s">
        <v>12651</v>
      </c>
      <c r="E3472">
        <v>4</v>
      </c>
      <c r="F3472">
        <v>916</v>
      </c>
      <c r="G3472">
        <v>200</v>
      </c>
      <c r="H3472">
        <v>26</v>
      </c>
      <c r="I3472">
        <v>10</v>
      </c>
      <c r="J3472">
        <v>0</v>
      </c>
      <c r="K3472">
        <v>0</v>
      </c>
      <c r="L3472">
        <v>0</v>
      </c>
      <c r="M3472">
        <v>0</v>
      </c>
      <c r="N3472">
        <v>0</v>
      </c>
      <c r="O3472">
        <v>0</v>
      </c>
      <c r="P3472">
        <v>0</v>
      </c>
      <c r="Q3472">
        <v>0</v>
      </c>
      <c r="R3472">
        <v>0</v>
      </c>
      <c r="S3472">
        <v>0</v>
      </c>
      <c r="T3472">
        <v>900582</v>
      </c>
      <c r="U3472">
        <v>71139</v>
      </c>
      <c r="V3472">
        <v>71409</v>
      </c>
      <c r="W3472" t="s">
        <v>12594</v>
      </c>
      <c r="X3472" t="s">
        <v>13887</v>
      </c>
      <c r="Y3472">
        <v>0</v>
      </c>
      <c r="Z3472">
        <v>0</v>
      </c>
    </row>
    <row r="3473" spans="1:26" x14ac:dyDescent="0.25">
      <c r="A3473">
        <v>993412</v>
      </c>
      <c r="B3473">
        <v>202501</v>
      </c>
      <c r="C3473">
        <v>2</v>
      </c>
      <c r="D3473" t="s">
        <v>12651</v>
      </c>
      <c r="E3473">
        <v>4</v>
      </c>
      <c r="F3473">
        <v>916</v>
      </c>
      <c r="G3473">
        <v>200</v>
      </c>
      <c r="H3473">
        <v>26</v>
      </c>
      <c r="I3473">
        <v>10</v>
      </c>
      <c r="J3473">
        <v>0</v>
      </c>
      <c r="K3473">
        <v>0</v>
      </c>
      <c r="L3473">
        <v>0</v>
      </c>
      <c r="M3473">
        <v>0</v>
      </c>
      <c r="N3473">
        <v>0</v>
      </c>
      <c r="O3473">
        <v>0</v>
      </c>
      <c r="P3473">
        <v>0</v>
      </c>
      <c r="Q3473">
        <v>0</v>
      </c>
      <c r="R3473">
        <v>0</v>
      </c>
      <c r="S3473">
        <v>0</v>
      </c>
      <c r="T3473">
        <v>900582</v>
      </c>
      <c r="U3473">
        <v>71139</v>
      </c>
      <c r="V3473">
        <v>71409</v>
      </c>
      <c r="W3473" t="s">
        <v>12594</v>
      </c>
      <c r="X3473" t="s">
        <v>13887</v>
      </c>
      <c r="Y3473">
        <v>0</v>
      </c>
      <c r="Z3473">
        <v>0</v>
      </c>
    </row>
    <row r="3474" spans="1:26" x14ac:dyDescent="0.25">
      <c r="A3474">
        <v>993416</v>
      </c>
      <c r="B3474">
        <v>202501</v>
      </c>
      <c r="C3474">
        <v>1</v>
      </c>
      <c r="D3474" t="s">
        <v>12651</v>
      </c>
      <c r="E3474">
        <v>4</v>
      </c>
      <c r="F3474">
        <v>916</v>
      </c>
      <c r="G3474">
        <v>200</v>
      </c>
      <c r="H3474">
        <v>26</v>
      </c>
      <c r="I3474">
        <v>8</v>
      </c>
      <c r="J3474">
        <v>0</v>
      </c>
      <c r="K3474">
        <v>0</v>
      </c>
      <c r="L3474">
        <v>0</v>
      </c>
      <c r="M3474">
        <v>0</v>
      </c>
      <c r="N3474">
        <v>0</v>
      </c>
      <c r="O3474">
        <v>0</v>
      </c>
      <c r="P3474">
        <v>0</v>
      </c>
      <c r="Q3474">
        <v>0</v>
      </c>
      <c r="R3474">
        <v>0</v>
      </c>
      <c r="S3474">
        <v>0</v>
      </c>
      <c r="T3474">
        <v>900582</v>
      </c>
      <c r="U3474">
        <v>71139</v>
      </c>
      <c r="V3474">
        <v>71140</v>
      </c>
      <c r="W3474" t="s">
        <v>12594</v>
      </c>
      <c r="X3474" t="s">
        <v>13887</v>
      </c>
      <c r="Y3474">
        <v>0</v>
      </c>
      <c r="Z3474">
        <v>0</v>
      </c>
    </row>
    <row r="3475" spans="1:26" x14ac:dyDescent="0.25">
      <c r="A3475">
        <v>993416</v>
      </c>
      <c r="B3475">
        <v>202501</v>
      </c>
      <c r="C3475">
        <v>2</v>
      </c>
      <c r="D3475" t="s">
        <v>12651</v>
      </c>
      <c r="E3475">
        <v>4</v>
      </c>
      <c r="F3475">
        <v>916</v>
      </c>
      <c r="G3475">
        <v>200</v>
      </c>
      <c r="H3475">
        <v>26</v>
      </c>
      <c r="I3475">
        <v>8</v>
      </c>
      <c r="J3475">
        <v>0</v>
      </c>
      <c r="K3475">
        <v>0</v>
      </c>
      <c r="L3475">
        <v>0</v>
      </c>
      <c r="M3475">
        <v>0</v>
      </c>
      <c r="N3475">
        <v>0</v>
      </c>
      <c r="O3475">
        <v>0</v>
      </c>
      <c r="P3475">
        <v>0</v>
      </c>
      <c r="Q3475">
        <v>0</v>
      </c>
      <c r="R3475">
        <v>0</v>
      </c>
      <c r="S3475">
        <v>0</v>
      </c>
      <c r="T3475">
        <v>900582</v>
      </c>
      <c r="U3475">
        <v>71139</v>
      </c>
      <c r="V3475">
        <v>71140</v>
      </c>
      <c r="W3475" t="s">
        <v>12594</v>
      </c>
      <c r="X3475" t="s">
        <v>13887</v>
      </c>
      <c r="Y3475">
        <v>0</v>
      </c>
      <c r="Z3475">
        <v>0</v>
      </c>
    </row>
    <row r="3476" spans="1:26" x14ac:dyDescent="0.25">
      <c r="A3476">
        <v>993418</v>
      </c>
      <c r="B3476">
        <v>202501</v>
      </c>
      <c r="C3476">
        <v>1</v>
      </c>
      <c r="D3476" t="s">
        <v>12651</v>
      </c>
      <c r="E3476">
        <v>4</v>
      </c>
      <c r="F3476">
        <v>916</v>
      </c>
      <c r="G3476">
        <v>200</v>
      </c>
      <c r="H3476">
        <v>26</v>
      </c>
      <c r="I3476">
        <v>10</v>
      </c>
      <c r="J3476">
        <v>0</v>
      </c>
      <c r="K3476">
        <v>0</v>
      </c>
      <c r="L3476">
        <v>0</v>
      </c>
      <c r="M3476">
        <v>0</v>
      </c>
      <c r="N3476">
        <v>0</v>
      </c>
      <c r="O3476">
        <v>0</v>
      </c>
      <c r="P3476">
        <v>0</v>
      </c>
      <c r="Q3476">
        <v>0</v>
      </c>
      <c r="R3476">
        <v>0</v>
      </c>
      <c r="S3476">
        <v>0</v>
      </c>
      <c r="T3476">
        <v>900582</v>
      </c>
      <c r="U3476">
        <v>71139</v>
      </c>
      <c r="V3476">
        <v>700298</v>
      </c>
      <c r="W3476" t="s">
        <v>12594</v>
      </c>
      <c r="X3476" t="s">
        <v>13887</v>
      </c>
      <c r="Y3476">
        <v>0</v>
      </c>
      <c r="Z3476">
        <v>0</v>
      </c>
    </row>
    <row r="3477" spans="1:26" x14ac:dyDescent="0.25">
      <c r="A3477">
        <v>993418</v>
      </c>
      <c r="B3477">
        <v>202501</v>
      </c>
      <c r="C3477">
        <v>2</v>
      </c>
      <c r="D3477" t="s">
        <v>12651</v>
      </c>
      <c r="E3477">
        <v>4</v>
      </c>
      <c r="F3477">
        <v>916</v>
      </c>
      <c r="G3477">
        <v>200</v>
      </c>
      <c r="H3477">
        <v>26</v>
      </c>
      <c r="I3477">
        <v>10</v>
      </c>
      <c r="J3477">
        <v>0</v>
      </c>
      <c r="K3477">
        <v>0</v>
      </c>
      <c r="L3477">
        <v>0</v>
      </c>
      <c r="M3477">
        <v>0</v>
      </c>
      <c r="N3477">
        <v>0</v>
      </c>
      <c r="O3477">
        <v>0</v>
      </c>
      <c r="P3477">
        <v>0</v>
      </c>
      <c r="Q3477">
        <v>0</v>
      </c>
      <c r="R3477">
        <v>0</v>
      </c>
      <c r="S3477">
        <v>0</v>
      </c>
      <c r="T3477">
        <v>900582</v>
      </c>
      <c r="U3477">
        <v>71139</v>
      </c>
      <c r="V3477">
        <v>700298</v>
      </c>
      <c r="W3477" t="s">
        <v>12594</v>
      </c>
      <c r="X3477" t="s">
        <v>13887</v>
      </c>
      <c r="Y3477">
        <v>0</v>
      </c>
      <c r="Z3477">
        <v>0</v>
      </c>
    </row>
    <row r="3478" spans="1:26" x14ac:dyDescent="0.25">
      <c r="A3478">
        <v>993425</v>
      </c>
      <c r="B3478">
        <v>202501</v>
      </c>
      <c r="C3478">
        <v>1</v>
      </c>
      <c r="D3478" t="s">
        <v>12651</v>
      </c>
      <c r="E3478">
        <v>4</v>
      </c>
      <c r="F3478">
        <v>916</v>
      </c>
      <c r="G3478">
        <v>230</v>
      </c>
      <c r="H3478">
        <v>32</v>
      </c>
      <c r="I3478">
        <v>7</v>
      </c>
      <c r="J3478">
        <v>0</v>
      </c>
      <c r="K3478">
        <v>0</v>
      </c>
      <c r="L3478">
        <v>0</v>
      </c>
      <c r="M3478">
        <v>0</v>
      </c>
      <c r="N3478">
        <v>0</v>
      </c>
      <c r="O3478">
        <v>0</v>
      </c>
      <c r="P3478">
        <v>0</v>
      </c>
      <c r="Q3478">
        <v>0</v>
      </c>
      <c r="R3478">
        <v>0</v>
      </c>
      <c r="S3478">
        <v>0</v>
      </c>
      <c r="T3478">
        <v>71030</v>
      </c>
      <c r="U3478">
        <v>71505</v>
      </c>
      <c r="V3478">
        <v>71521</v>
      </c>
      <c r="W3478" t="s">
        <v>12648</v>
      </c>
      <c r="X3478" t="s">
        <v>12595</v>
      </c>
      <c r="Y3478">
        <v>0</v>
      </c>
      <c r="Z3478">
        <v>0</v>
      </c>
    </row>
    <row r="3479" spans="1:26" x14ac:dyDescent="0.25">
      <c r="A3479">
        <v>993425</v>
      </c>
      <c r="B3479">
        <v>202501</v>
      </c>
      <c r="C3479">
        <v>2</v>
      </c>
      <c r="D3479" t="s">
        <v>12651</v>
      </c>
      <c r="E3479">
        <v>4</v>
      </c>
      <c r="F3479">
        <v>916</v>
      </c>
      <c r="G3479">
        <v>230</v>
      </c>
      <c r="H3479">
        <v>32</v>
      </c>
      <c r="I3479">
        <v>7</v>
      </c>
      <c r="J3479">
        <v>0</v>
      </c>
      <c r="K3479">
        <v>0</v>
      </c>
      <c r="L3479">
        <v>0</v>
      </c>
      <c r="M3479">
        <v>0</v>
      </c>
      <c r="N3479">
        <v>0</v>
      </c>
      <c r="O3479">
        <v>0</v>
      </c>
      <c r="P3479">
        <v>0</v>
      </c>
      <c r="Q3479">
        <v>0</v>
      </c>
      <c r="R3479">
        <v>0</v>
      </c>
      <c r="S3479">
        <v>0</v>
      </c>
      <c r="T3479">
        <v>71030</v>
      </c>
      <c r="U3479">
        <v>71505</v>
      </c>
      <c r="V3479">
        <v>71521</v>
      </c>
      <c r="W3479" t="s">
        <v>12648</v>
      </c>
      <c r="X3479" t="s">
        <v>12595</v>
      </c>
      <c r="Y3479">
        <v>0</v>
      </c>
      <c r="Z3479">
        <v>0</v>
      </c>
    </row>
    <row r="3480" spans="1:26" x14ac:dyDescent="0.25">
      <c r="A3480">
        <v>993428</v>
      </c>
      <c r="B3480">
        <v>202501</v>
      </c>
      <c r="C3480">
        <v>1</v>
      </c>
      <c r="D3480" t="s">
        <v>12651</v>
      </c>
      <c r="E3480">
        <v>4</v>
      </c>
      <c r="F3480">
        <v>916</v>
      </c>
      <c r="G3480">
        <v>230</v>
      </c>
      <c r="H3480">
        <v>32</v>
      </c>
      <c r="I3480">
        <v>7</v>
      </c>
      <c r="J3480">
        <v>0</v>
      </c>
      <c r="K3480">
        <v>0</v>
      </c>
      <c r="L3480">
        <v>0</v>
      </c>
      <c r="M3480">
        <v>0</v>
      </c>
      <c r="N3480">
        <v>0</v>
      </c>
      <c r="O3480">
        <v>0</v>
      </c>
      <c r="P3480">
        <v>0</v>
      </c>
      <c r="Q3480">
        <v>0</v>
      </c>
      <c r="R3480">
        <v>0</v>
      </c>
      <c r="S3480">
        <v>0</v>
      </c>
      <c r="T3480">
        <v>71030</v>
      </c>
      <c r="U3480">
        <v>71505</v>
      </c>
      <c r="V3480">
        <v>71521</v>
      </c>
      <c r="W3480" t="s">
        <v>12648</v>
      </c>
      <c r="X3480" t="s">
        <v>12595</v>
      </c>
      <c r="Y3480">
        <v>0</v>
      </c>
      <c r="Z3480">
        <v>0</v>
      </c>
    </row>
    <row r="3481" spans="1:26" x14ac:dyDescent="0.25">
      <c r="A3481">
        <v>993428</v>
      </c>
      <c r="B3481">
        <v>202501</v>
      </c>
      <c r="C3481">
        <v>2</v>
      </c>
      <c r="D3481" t="s">
        <v>12651</v>
      </c>
      <c r="E3481">
        <v>4</v>
      </c>
      <c r="F3481">
        <v>916</v>
      </c>
      <c r="G3481">
        <v>230</v>
      </c>
      <c r="H3481">
        <v>32</v>
      </c>
      <c r="I3481">
        <v>7</v>
      </c>
      <c r="J3481">
        <v>0</v>
      </c>
      <c r="K3481">
        <v>0</v>
      </c>
      <c r="L3481">
        <v>0</v>
      </c>
      <c r="M3481">
        <v>0</v>
      </c>
      <c r="N3481">
        <v>0</v>
      </c>
      <c r="O3481">
        <v>0</v>
      </c>
      <c r="P3481">
        <v>0</v>
      </c>
      <c r="Q3481">
        <v>0</v>
      </c>
      <c r="R3481">
        <v>0</v>
      </c>
      <c r="S3481">
        <v>0</v>
      </c>
      <c r="T3481">
        <v>71030</v>
      </c>
      <c r="U3481">
        <v>71505</v>
      </c>
      <c r="V3481">
        <v>71521</v>
      </c>
      <c r="W3481" t="s">
        <v>12648</v>
      </c>
      <c r="X3481" t="s">
        <v>12595</v>
      </c>
      <c r="Y3481">
        <v>0</v>
      </c>
      <c r="Z3481">
        <v>0</v>
      </c>
    </row>
    <row r="3482" spans="1:26" x14ac:dyDescent="0.25">
      <c r="A3482">
        <v>993429</v>
      </c>
      <c r="B3482">
        <v>202501</v>
      </c>
      <c r="C3482">
        <v>1</v>
      </c>
      <c r="D3482" t="s">
        <v>12651</v>
      </c>
      <c r="E3482">
        <v>4</v>
      </c>
      <c r="F3482">
        <v>916</v>
      </c>
      <c r="G3482">
        <v>230</v>
      </c>
      <c r="H3482">
        <v>32</v>
      </c>
      <c r="I3482">
        <v>10</v>
      </c>
      <c r="J3482">
        <v>0</v>
      </c>
      <c r="K3482">
        <v>0</v>
      </c>
      <c r="L3482">
        <v>0</v>
      </c>
      <c r="M3482">
        <v>0</v>
      </c>
      <c r="N3482">
        <v>0</v>
      </c>
      <c r="O3482">
        <v>0</v>
      </c>
      <c r="P3482">
        <v>0</v>
      </c>
      <c r="Q3482">
        <v>0</v>
      </c>
      <c r="R3482">
        <v>0</v>
      </c>
      <c r="S3482">
        <v>0</v>
      </c>
      <c r="T3482">
        <v>71030</v>
      </c>
      <c r="U3482">
        <v>71505</v>
      </c>
      <c r="V3482">
        <v>71517</v>
      </c>
      <c r="W3482" t="s">
        <v>12648</v>
      </c>
      <c r="X3482" t="s">
        <v>12595</v>
      </c>
      <c r="Y3482">
        <v>0</v>
      </c>
      <c r="Z3482">
        <v>0</v>
      </c>
    </row>
    <row r="3483" spans="1:26" x14ac:dyDescent="0.25">
      <c r="A3483">
        <v>993429</v>
      </c>
      <c r="B3483">
        <v>202501</v>
      </c>
      <c r="C3483">
        <v>2</v>
      </c>
      <c r="D3483" t="s">
        <v>12651</v>
      </c>
      <c r="E3483">
        <v>4</v>
      </c>
      <c r="F3483">
        <v>916</v>
      </c>
      <c r="G3483">
        <v>230</v>
      </c>
      <c r="H3483">
        <v>32</v>
      </c>
      <c r="I3483">
        <v>10</v>
      </c>
      <c r="J3483">
        <v>0</v>
      </c>
      <c r="K3483">
        <v>0</v>
      </c>
      <c r="L3483">
        <v>0</v>
      </c>
      <c r="M3483">
        <v>0</v>
      </c>
      <c r="N3483">
        <v>0</v>
      </c>
      <c r="O3483">
        <v>0</v>
      </c>
      <c r="P3483">
        <v>0</v>
      </c>
      <c r="Q3483">
        <v>0</v>
      </c>
      <c r="R3483">
        <v>0</v>
      </c>
      <c r="S3483">
        <v>0</v>
      </c>
      <c r="T3483">
        <v>71030</v>
      </c>
      <c r="U3483">
        <v>71505</v>
      </c>
      <c r="V3483">
        <v>71517</v>
      </c>
      <c r="W3483" t="s">
        <v>12648</v>
      </c>
      <c r="X3483" t="s">
        <v>12595</v>
      </c>
      <c r="Y3483">
        <v>0</v>
      </c>
      <c r="Z3483">
        <v>0</v>
      </c>
    </row>
    <row r="3484" spans="1:26" x14ac:dyDescent="0.25">
      <c r="A3484">
        <v>993432</v>
      </c>
      <c r="B3484">
        <v>202501</v>
      </c>
      <c r="C3484">
        <v>1</v>
      </c>
      <c r="D3484" t="s">
        <v>12651</v>
      </c>
      <c r="E3484">
        <v>4</v>
      </c>
      <c r="F3484">
        <v>916</v>
      </c>
      <c r="G3484">
        <v>230</v>
      </c>
      <c r="H3484">
        <v>32</v>
      </c>
      <c r="I3484">
        <v>10</v>
      </c>
      <c r="J3484">
        <v>0</v>
      </c>
      <c r="K3484">
        <v>0</v>
      </c>
      <c r="L3484">
        <v>0</v>
      </c>
      <c r="M3484">
        <v>0</v>
      </c>
      <c r="N3484">
        <v>0</v>
      </c>
      <c r="O3484">
        <v>0</v>
      </c>
      <c r="P3484">
        <v>0</v>
      </c>
      <c r="Q3484">
        <v>0</v>
      </c>
      <c r="R3484">
        <v>0</v>
      </c>
      <c r="S3484">
        <v>0</v>
      </c>
      <c r="T3484">
        <v>71030</v>
      </c>
      <c r="U3484">
        <v>71505</v>
      </c>
      <c r="V3484">
        <v>71517</v>
      </c>
      <c r="W3484" t="s">
        <v>12648</v>
      </c>
      <c r="X3484" t="s">
        <v>12595</v>
      </c>
      <c r="Y3484">
        <v>0</v>
      </c>
      <c r="Z3484">
        <v>0</v>
      </c>
    </row>
    <row r="3485" spans="1:26" x14ac:dyDescent="0.25">
      <c r="A3485">
        <v>993432</v>
      </c>
      <c r="B3485">
        <v>202501</v>
      </c>
      <c r="C3485">
        <v>2</v>
      </c>
      <c r="D3485" t="s">
        <v>12651</v>
      </c>
      <c r="E3485">
        <v>4</v>
      </c>
      <c r="F3485">
        <v>916</v>
      </c>
      <c r="G3485">
        <v>230</v>
      </c>
      <c r="H3485">
        <v>32</v>
      </c>
      <c r="I3485">
        <v>10</v>
      </c>
      <c r="J3485">
        <v>0</v>
      </c>
      <c r="K3485">
        <v>0</v>
      </c>
      <c r="L3485">
        <v>0</v>
      </c>
      <c r="M3485">
        <v>0</v>
      </c>
      <c r="N3485">
        <v>0</v>
      </c>
      <c r="O3485">
        <v>0</v>
      </c>
      <c r="P3485">
        <v>0</v>
      </c>
      <c r="Q3485">
        <v>0</v>
      </c>
      <c r="R3485">
        <v>0</v>
      </c>
      <c r="S3485">
        <v>0</v>
      </c>
      <c r="T3485">
        <v>71030</v>
      </c>
      <c r="U3485">
        <v>71505</v>
      </c>
      <c r="V3485">
        <v>71517</v>
      </c>
      <c r="W3485" t="s">
        <v>12648</v>
      </c>
      <c r="X3485" t="s">
        <v>12595</v>
      </c>
      <c r="Y3485">
        <v>0</v>
      </c>
      <c r="Z3485">
        <v>0</v>
      </c>
    </row>
    <row r="3486" spans="1:26" x14ac:dyDescent="0.25">
      <c r="A3486">
        <v>993433</v>
      </c>
      <c r="B3486">
        <v>202501</v>
      </c>
      <c r="C3486">
        <v>1</v>
      </c>
      <c r="D3486" t="s">
        <v>12651</v>
      </c>
      <c r="E3486">
        <v>4</v>
      </c>
      <c r="F3486">
        <v>916</v>
      </c>
      <c r="G3486">
        <v>200</v>
      </c>
      <c r="H3486">
        <v>23</v>
      </c>
      <c r="I3486">
        <v>8</v>
      </c>
      <c r="J3486">
        <v>0</v>
      </c>
      <c r="K3486">
        <v>0</v>
      </c>
      <c r="L3486">
        <v>0</v>
      </c>
      <c r="M3486">
        <v>0</v>
      </c>
      <c r="N3486">
        <v>0</v>
      </c>
      <c r="O3486">
        <v>0</v>
      </c>
      <c r="P3486">
        <v>0</v>
      </c>
      <c r="Q3486">
        <v>0</v>
      </c>
      <c r="R3486">
        <v>0</v>
      </c>
      <c r="S3486">
        <v>0</v>
      </c>
      <c r="T3486">
        <v>900582</v>
      </c>
      <c r="U3486">
        <v>71506</v>
      </c>
      <c r="V3486">
        <v>71526</v>
      </c>
      <c r="W3486" t="s">
        <v>12609</v>
      </c>
      <c r="X3486" t="s">
        <v>13887</v>
      </c>
      <c r="Y3486">
        <v>0</v>
      </c>
      <c r="Z3486">
        <v>0</v>
      </c>
    </row>
    <row r="3487" spans="1:26" x14ac:dyDescent="0.25">
      <c r="A3487">
        <v>993433</v>
      </c>
      <c r="B3487">
        <v>202501</v>
      </c>
      <c r="C3487">
        <v>2</v>
      </c>
      <c r="D3487" t="s">
        <v>12651</v>
      </c>
      <c r="E3487">
        <v>4</v>
      </c>
      <c r="F3487">
        <v>916</v>
      </c>
      <c r="G3487">
        <v>200</v>
      </c>
      <c r="H3487">
        <v>23</v>
      </c>
      <c r="I3487">
        <v>8</v>
      </c>
      <c r="J3487">
        <v>0</v>
      </c>
      <c r="K3487">
        <v>0</v>
      </c>
      <c r="L3487">
        <v>0</v>
      </c>
      <c r="M3487">
        <v>0</v>
      </c>
      <c r="N3487">
        <v>0</v>
      </c>
      <c r="O3487">
        <v>0</v>
      </c>
      <c r="P3487">
        <v>0</v>
      </c>
      <c r="Q3487">
        <v>0</v>
      </c>
      <c r="R3487">
        <v>0</v>
      </c>
      <c r="S3487">
        <v>0</v>
      </c>
      <c r="T3487">
        <v>900582</v>
      </c>
      <c r="U3487">
        <v>71506</v>
      </c>
      <c r="V3487">
        <v>71526</v>
      </c>
      <c r="W3487" t="s">
        <v>12609</v>
      </c>
      <c r="X3487" t="s">
        <v>13887</v>
      </c>
      <c r="Y3487">
        <v>0</v>
      </c>
      <c r="Z3487">
        <v>0</v>
      </c>
    </row>
    <row r="3488" spans="1:26" x14ac:dyDescent="0.25">
      <c r="A3488">
        <v>993435</v>
      </c>
      <c r="B3488">
        <v>202501</v>
      </c>
      <c r="C3488">
        <v>1</v>
      </c>
      <c r="D3488" t="s">
        <v>12651</v>
      </c>
      <c r="E3488">
        <v>4</v>
      </c>
      <c r="F3488">
        <v>916</v>
      </c>
      <c r="G3488">
        <v>200</v>
      </c>
      <c r="H3488">
        <v>23</v>
      </c>
      <c r="I3488">
        <v>9</v>
      </c>
      <c r="J3488">
        <v>0</v>
      </c>
      <c r="K3488">
        <v>0</v>
      </c>
      <c r="L3488">
        <v>0</v>
      </c>
      <c r="M3488">
        <v>0</v>
      </c>
      <c r="N3488">
        <v>0</v>
      </c>
      <c r="O3488">
        <v>0</v>
      </c>
      <c r="P3488">
        <v>0</v>
      </c>
      <c r="Q3488">
        <v>0</v>
      </c>
      <c r="R3488">
        <v>0</v>
      </c>
      <c r="S3488">
        <v>0</v>
      </c>
      <c r="T3488">
        <v>900582</v>
      </c>
      <c r="U3488">
        <v>71506</v>
      </c>
      <c r="V3488">
        <v>71527</v>
      </c>
      <c r="W3488" t="s">
        <v>12609</v>
      </c>
      <c r="X3488" t="s">
        <v>13887</v>
      </c>
      <c r="Y3488">
        <v>0</v>
      </c>
      <c r="Z3488">
        <v>0</v>
      </c>
    </row>
    <row r="3489" spans="1:26" x14ac:dyDescent="0.25">
      <c r="A3489">
        <v>993435</v>
      </c>
      <c r="B3489">
        <v>202501</v>
      </c>
      <c r="C3489">
        <v>2</v>
      </c>
      <c r="D3489" t="s">
        <v>12651</v>
      </c>
      <c r="E3489">
        <v>4</v>
      </c>
      <c r="F3489">
        <v>916</v>
      </c>
      <c r="G3489">
        <v>200</v>
      </c>
      <c r="H3489">
        <v>23</v>
      </c>
      <c r="I3489">
        <v>9</v>
      </c>
      <c r="J3489">
        <v>0</v>
      </c>
      <c r="K3489">
        <v>0</v>
      </c>
      <c r="L3489">
        <v>0</v>
      </c>
      <c r="M3489">
        <v>0</v>
      </c>
      <c r="N3489">
        <v>0</v>
      </c>
      <c r="O3489">
        <v>0</v>
      </c>
      <c r="P3489">
        <v>0</v>
      </c>
      <c r="Q3489">
        <v>0</v>
      </c>
      <c r="R3489">
        <v>0</v>
      </c>
      <c r="S3489">
        <v>0</v>
      </c>
      <c r="T3489">
        <v>900582</v>
      </c>
      <c r="U3489">
        <v>71506</v>
      </c>
      <c r="V3489">
        <v>71527</v>
      </c>
      <c r="W3489" t="s">
        <v>12609</v>
      </c>
      <c r="X3489" t="s">
        <v>13887</v>
      </c>
      <c r="Y3489">
        <v>0</v>
      </c>
      <c r="Z3489">
        <v>0</v>
      </c>
    </row>
    <row r="3490" spans="1:26" x14ac:dyDescent="0.25">
      <c r="A3490">
        <v>993437</v>
      </c>
      <c r="B3490">
        <v>202501</v>
      </c>
      <c r="C3490">
        <v>1</v>
      </c>
      <c r="D3490" t="s">
        <v>12651</v>
      </c>
      <c r="E3490">
        <v>4</v>
      </c>
      <c r="F3490">
        <v>916</v>
      </c>
      <c r="G3490">
        <v>200</v>
      </c>
      <c r="H3490">
        <v>23</v>
      </c>
      <c r="I3490">
        <v>9</v>
      </c>
      <c r="J3490">
        <v>0</v>
      </c>
      <c r="K3490">
        <v>0</v>
      </c>
      <c r="L3490">
        <v>0</v>
      </c>
      <c r="M3490">
        <v>0</v>
      </c>
      <c r="N3490">
        <v>0</v>
      </c>
      <c r="O3490">
        <v>0</v>
      </c>
      <c r="P3490">
        <v>0</v>
      </c>
      <c r="Q3490">
        <v>0</v>
      </c>
      <c r="R3490">
        <v>0</v>
      </c>
      <c r="S3490">
        <v>0</v>
      </c>
      <c r="T3490">
        <v>900582</v>
      </c>
      <c r="U3490">
        <v>71506</v>
      </c>
      <c r="V3490">
        <v>71527</v>
      </c>
      <c r="W3490" t="s">
        <v>12609</v>
      </c>
      <c r="X3490" t="s">
        <v>13887</v>
      </c>
      <c r="Y3490">
        <v>0</v>
      </c>
      <c r="Z3490">
        <v>0</v>
      </c>
    </row>
    <row r="3491" spans="1:26" x14ac:dyDescent="0.25">
      <c r="A3491">
        <v>993437</v>
      </c>
      <c r="B3491">
        <v>202501</v>
      </c>
      <c r="C3491">
        <v>2</v>
      </c>
      <c r="D3491" t="s">
        <v>12651</v>
      </c>
      <c r="E3491">
        <v>4</v>
      </c>
      <c r="F3491">
        <v>916</v>
      </c>
      <c r="G3491">
        <v>200</v>
      </c>
      <c r="H3491">
        <v>23</v>
      </c>
      <c r="I3491">
        <v>9</v>
      </c>
      <c r="J3491">
        <v>0</v>
      </c>
      <c r="K3491">
        <v>0</v>
      </c>
      <c r="L3491">
        <v>0</v>
      </c>
      <c r="M3491">
        <v>0</v>
      </c>
      <c r="N3491">
        <v>0</v>
      </c>
      <c r="O3491">
        <v>0</v>
      </c>
      <c r="P3491">
        <v>0</v>
      </c>
      <c r="Q3491">
        <v>0</v>
      </c>
      <c r="R3491">
        <v>0</v>
      </c>
      <c r="S3491">
        <v>0</v>
      </c>
      <c r="T3491">
        <v>900582</v>
      </c>
      <c r="U3491">
        <v>71506</v>
      </c>
      <c r="V3491">
        <v>71527</v>
      </c>
      <c r="W3491" t="s">
        <v>12609</v>
      </c>
      <c r="X3491" t="s">
        <v>13887</v>
      </c>
      <c r="Y3491">
        <v>0</v>
      </c>
      <c r="Z3491">
        <v>0</v>
      </c>
    </row>
    <row r="3492" spans="1:26" x14ac:dyDescent="0.25">
      <c r="A3492">
        <v>993440</v>
      </c>
      <c r="B3492">
        <v>202501</v>
      </c>
      <c r="C3492">
        <v>1</v>
      </c>
      <c r="D3492" t="s">
        <v>12651</v>
      </c>
      <c r="E3492">
        <v>4</v>
      </c>
      <c r="F3492">
        <v>916</v>
      </c>
      <c r="G3492">
        <v>200</v>
      </c>
      <c r="H3492">
        <v>23</v>
      </c>
      <c r="I3492">
        <v>8</v>
      </c>
      <c r="J3492">
        <v>0</v>
      </c>
      <c r="K3492">
        <v>0</v>
      </c>
      <c r="L3492">
        <v>0</v>
      </c>
      <c r="M3492">
        <v>0</v>
      </c>
      <c r="N3492">
        <v>0</v>
      </c>
      <c r="O3492">
        <v>0</v>
      </c>
      <c r="P3492">
        <v>0</v>
      </c>
      <c r="Q3492">
        <v>0</v>
      </c>
      <c r="R3492">
        <v>0</v>
      </c>
      <c r="S3492">
        <v>0</v>
      </c>
      <c r="T3492">
        <v>900582</v>
      </c>
      <c r="U3492">
        <v>71506</v>
      </c>
      <c r="V3492">
        <v>71526</v>
      </c>
      <c r="W3492" t="s">
        <v>12609</v>
      </c>
      <c r="X3492" t="s">
        <v>13887</v>
      </c>
      <c r="Y3492">
        <v>0</v>
      </c>
      <c r="Z3492">
        <v>0</v>
      </c>
    </row>
    <row r="3493" spans="1:26" x14ac:dyDescent="0.25">
      <c r="A3493">
        <v>993440</v>
      </c>
      <c r="B3493">
        <v>202501</v>
      </c>
      <c r="C3493">
        <v>2</v>
      </c>
      <c r="D3493" t="s">
        <v>12651</v>
      </c>
      <c r="E3493">
        <v>4</v>
      </c>
      <c r="F3493">
        <v>916</v>
      </c>
      <c r="G3493">
        <v>200</v>
      </c>
      <c r="H3493">
        <v>23</v>
      </c>
      <c r="I3493">
        <v>8</v>
      </c>
      <c r="J3493">
        <v>0</v>
      </c>
      <c r="K3493">
        <v>0</v>
      </c>
      <c r="L3493">
        <v>0</v>
      </c>
      <c r="M3493">
        <v>0</v>
      </c>
      <c r="N3493">
        <v>0</v>
      </c>
      <c r="O3493">
        <v>0</v>
      </c>
      <c r="P3493">
        <v>0</v>
      </c>
      <c r="Q3493">
        <v>0</v>
      </c>
      <c r="R3493">
        <v>0</v>
      </c>
      <c r="S3493">
        <v>0</v>
      </c>
      <c r="T3493">
        <v>900582</v>
      </c>
      <c r="U3493">
        <v>71506</v>
      </c>
      <c r="V3493">
        <v>71526</v>
      </c>
      <c r="W3493" t="s">
        <v>12609</v>
      </c>
      <c r="X3493" t="s">
        <v>13887</v>
      </c>
      <c r="Y3493">
        <v>0</v>
      </c>
      <c r="Z3493">
        <v>0</v>
      </c>
    </row>
    <row r="3494" spans="1:26" x14ac:dyDescent="0.25">
      <c r="A3494">
        <v>993441</v>
      </c>
      <c r="B3494">
        <v>202501</v>
      </c>
      <c r="C3494">
        <v>1</v>
      </c>
      <c r="D3494" t="s">
        <v>12651</v>
      </c>
      <c r="E3494">
        <v>4</v>
      </c>
      <c r="F3494">
        <v>916</v>
      </c>
      <c r="G3494">
        <v>200</v>
      </c>
      <c r="H3494">
        <v>23</v>
      </c>
      <c r="I3494">
        <v>8</v>
      </c>
      <c r="J3494">
        <v>0</v>
      </c>
      <c r="K3494">
        <v>0</v>
      </c>
      <c r="L3494">
        <v>0</v>
      </c>
      <c r="M3494">
        <v>0</v>
      </c>
      <c r="N3494">
        <v>0</v>
      </c>
      <c r="O3494">
        <v>0</v>
      </c>
      <c r="P3494">
        <v>0</v>
      </c>
      <c r="Q3494">
        <v>0</v>
      </c>
      <c r="R3494">
        <v>0</v>
      </c>
      <c r="S3494">
        <v>0</v>
      </c>
      <c r="T3494">
        <v>900582</v>
      </c>
      <c r="U3494">
        <v>71506</v>
      </c>
      <c r="V3494">
        <v>71526</v>
      </c>
      <c r="W3494" t="s">
        <v>12609</v>
      </c>
      <c r="X3494" t="s">
        <v>13887</v>
      </c>
      <c r="Y3494">
        <v>0</v>
      </c>
      <c r="Z3494">
        <v>0</v>
      </c>
    </row>
    <row r="3495" spans="1:26" x14ac:dyDescent="0.25">
      <c r="A3495">
        <v>993441</v>
      </c>
      <c r="B3495">
        <v>202501</v>
      </c>
      <c r="C3495">
        <v>2</v>
      </c>
      <c r="D3495" t="s">
        <v>12651</v>
      </c>
      <c r="E3495">
        <v>4</v>
      </c>
      <c r="F3495">
        <v>916</v>
      </c>
      <c r="G3495">
        <v>200</v>
      </c>
      <c r="H3495">
        <v>23</v>
      </c>
      <c r="I3495">
        <v>8</v>
      </c>
      <c r="J3495">
        <v>0</v>
      </c>
      <c r="K3495">
        <v>0</v>
      </c>
      <c r="L3495">
        <v>0</v>
      </c>
      <c r="M3495">
        <v>0</v>
      </c>
      <c r="N3495">
        <v>0</v>
      </c>
      <c r="O3495">
        <v>0</v>
      </c>
      <c r="P3495">
        <v>0</v>
      </c>
      <c r="Q3495">
        <v>0</v>
      </c>
      <c r="R3495">
        <v>0</v>
      </c>
      <c r="S3495">
        <v>0</v>
      </c>
      <c r="T3495">
        <v>900582</v>
      </c>
      <c r="U3495">
        <v>71506</v>
      </c>
      <c r="V3495">
        <v>71526</v>
      </c>
      <c r="W3495" t="s">
        <v>12609</v>
      </c>
      <c r="X3495" t="s">
        <v>13887</v>
      </c>
      <c r="Y3495">
        <v>0</v>
      </c>
      <c r="Z3495">
        <v>0</v>
      </c>
    </row>
    <row r="3496" spans="1:26" x14ac:dyDescent="0.25">
      <c r="A3496">
        <v>993445</v>
      </c>
      <c r="B3496">
        <v>202501</v>
      </c>
      <c r="C3496">
        <v>1</v>
      </c>
      <c r="D3496" t="s">
        <v>12651</v>
      </c>
      <c r="E3496">
        <v>4</v>
      </c>
      <c r="F3496">
        <v>916</v>
      </c>
      <c r="G3496">
        <v>200</v>
      </c>
      <c r="H3496">
        <v>34</v>
      </c>
      <c r="I3496">
        <v>8</v>
      </c>
      <c r="J3496">
        <v>0</v>
      </c>
      <c r="K3496">
        <v>0</v>
      </c>
      <c r="L3496">
        <v>0</v>
      </c>
      <c r="M3496">
        <v>0</v>
      </c>
      <c r="N3496">
        <v>0</v>
      </c>
      <c r="O3496">
        <v>0</v>
      </c>
      <c r="P3496">
        <v>0</v>
      </c>
      <c r="Q3496">
        <v>0</v>
      </c>
      <c r="R3496">
        <v>0</v>
      </c>
      <c r="S3496">
        <v>0</v>
      </c>
      <c r="T3496">
        <v>900582</v>
      </c>
      <c r="U3496">
        <v>71507</v>
      </c>
      <c r="V3496">
        <v>71528</v>
      </c>
      <c r="W3496" t="s">
        <v>12616</v>
      </c>
      <c r="X3496" t="s">
        <v>13887</v>
      </c>
      <c r="Y3496">
        <v>0</v>
      </c>
      <c r="Z3496">
        <v>0</v>
      </c>
    </row>
    <row r="3497" spans="1:26" x14ac:dyDescent="0.25">
      <c r="A3497">
        <v>993445</v>
      </c>
      <c r="B3497">
        <v>202501</v>
      </c>
      <c r="C3497">
        <v>2</v>
      </c>
      <c r="D3497" t="s">
        <v>12651</v>
      </c>
      <c r="E3497">
        <v>4</v>
      </c>
      <c r="F3497">
        <v>916</v>
      </c>
      <c r="G3497">
        <v>200</v>
      </c>
      <c r="H3497">
        <v>34</v>
      </c>
      <c r="I3497">
        <v>8</v>
      </c>
      <c r="J3497">
        <v>0</v>
      </c>
      <c r="K3497">
        <v>0</v>
      </c>
      <c r="L3497">
        <v>0</v>
      </c>
      <c r="M3497">
        <v>0</v>
      </c>
      <c r="N3497">
        <v>0</v>
      </c>
      <c r="O3497">
        <v>0</v>
      </c>
      <c r="P3497">
        <v>0</v>
      </c>
      <c r="Q3497">
        <v>0</v>
      </c>
      <c r="R3497">
        <v>0</v>
      </c>
      <c r="S3497">
        <v>0</v>
      </c>
      <c r="T3497">
        <v>900582</v>
      </c>
      <c r="U3497">
        <v>71507</v>
      </c>
      <c r="V3497">
        <v>71528</v>
      </c>
      <c r="W3497" t="s">
        <v>12616</v>
      </c>
      <c r="X3497" t="s">
        <v>13887</v>
      </c>
      <c r="Y3497">
        <v>0</v>
      </c>
      <c r="Z3497">
        <v>0</v>
      </c>
    </row>
    <row r="3498" spans="1:26" x14ac:dyDescent="0.25">
      <c r="A3498">
        <v>993450</v>
      </c>
      <c r="B3498">
        <v>202501</v>
      </c>
      <c r="C3498">
        <v>1</v>
      </c>
      <c r="D3498" t="s">
        <v>12651</v>
      </c>
      <c r="E3498">
        <v>4</v>
      </c>
      <c r="F3498">
        <v>916</v>
      </c>
      <c r="G3498">
        <v>230</v>
      </c>
      <c r="H3498">
        <v>26</v>
      </c>
      <c r="I3498">
        <v>13</v>
      </c>
      <c r="J3498">
        <v>0</v>
      </c>
      <c r="K3498">
        <v>0</v>
      </c>
      <c r="L3498">
        <v>0</v>
      </c>
      <c r="M3498">
        <v>0</v>
      </c>
      <c r="N3498">
        <v>0</v>
      </c>
      <c r="O3498">
        <v>0</v>
      </c>
      <c r="P3498">
        <v>0</v>
      </c>
      <c r="Q3498">
        <v>0</v>
      </c>
      <c r="R3498">
        <v>0</v>
      </c>
      <c r="S3498">
        <v>0</v>
      </c>
      <c r="T3498">
        <v>71030</v>
      </c>
      <c r="U3498">
        <v>71054</v>
      </c>
      <c r="V3498">
        <v>700079</v>
      </c>
      <c r="W3498" t="s">
        <v>12599</v>
      </c>
      <c r="X3498" t="s">
        <v>12595</v>
      </c>
      <c r="Y3498">
        <v>0</v>
      </c>
      <c r="Z3498">
        <v>0</v>
      </c>
    </row>
    <row r="3499" spans="1:26" x14ac:dyDescent="0.25">
      <c r="A3499">
        <v>993450</v>
      </c>
      <c r="B3499">
        <v>202501</v>
      </c>
      <c r="C3499">
        <v>2</v>
      </c>
      <c r="D3499" t="s">
        <v>12651</v>
      </c>
      <c r="E3499">
        <v>4</v>
      </c>
      <c r="F3499">
        <v>916</v>
      </c>
      <c r="G3499">
        <v>230</v>
      </c>
      <c r="H3499">
        <v>26</v>
      </c>
      <c r="I3499">
        <v>13</v>
      </c>
      <c r="J3499">
        <v>0</v>
      </c>
      <c r="K3499">
        <v>0</v>
      </c>
      <c r="L3499">
        <v>0</v>
      </c>
      <c r="M3499">
        <v>0</v>
      </c>
      <c r="N3499">
        <v>0</v>
      </c>
      <c r="O3499">
        <v>0</v>
      </c>
      <c r="P3499">
        <v>0</v>
      </c>
      <c r="Q3499">
        <v>0</v>
      </c>
      <c r="R3499">
        <v>0</v>
      </c>
      <c r="S3499">
        <v>0</v>
      </c>
      <c r="T3499">
        <v>71030</v>
      </c>
      <c r="U3499">
        <v>71054</v>
      </c>
      <c r="V3499">
        <v>700079</v>
      </c>
      <c r="W3499" t="s">
        <v>12599</v>
      </c>
      <c r="X3499" t="s">
        <v>12595</v>
      </c>
      <c r="Y3499">
        <v>0</v>
      </c>
      <c r="Z3499">
        <v>0</v>
      </c>
    </row>
    <row r="3500" spans="1:26" x14ac:dyDescent="0.25">
      <c r="A3500">
        <v>993451</v>
      </c>
      <c r="B3500">
        <v>202501</v>
      </c>
      <c r="C3500">
        <v>1</v>
      </c>
      <c r="D3500" t="s">
        <v>12651</v>
      </c>
      <c r="E3500">
        <v>4</v>
      </c>
      <c r="F3500">
        <v>916</v>
      </c>
      <c r="G3500">
        <v>230</v>
      </c>
      <c r="H3500">
        <v>32</v>
      </c>
      <c r="I3500">
        <v>10</v>
      </c>
      <c r="J3500">
        <v>0</v>
      </c>
      <c r="K3500">
        <v>0</v>
      </c>
      <c r="L3500">
        <v>0</v>
      </c>
      <c r="M3500">
        <v>0</v>
      </c>
      <c r="N3500">
        <v>0</v>
      </c>
      <c r="O3500">
        <v>0</v>
      </c>
      <c r="P3500">
        <v>0</v>
      </c>
      <c r="Q3500">
        <v>0</v>
      </c>
      <c r="R3500">
        <v>0</v>
      </c>
      <c r="S3500">
        <v>0</v>
      </c>
      <c r="T3500">
        <v>71030</v>
      </c>
      <c r="U3500">
        <v>71505</v>
      </c>
      <c r="V3500">
        <v>71517</v>
      </c>
      <c r="W3500" t="s">
        <v>12648</v>
      </c>
      <c r="X3500" t="s">
        <v>12595</v>
      </c>
      <c r="Y3500">
        <v>0</v>
      </c>
      <c r="Z3500">
        <v>0</v>
      </c>
    </row>
    <row r="3501" spans="1:26" x14ac:dyDescent="0.25">
      <c r="A3501">
        <v>993451</v>
      </c>
      <c r="B3501">
        <v>202501</v>
      </c>
      <c r="C3501">
        <v>2</v>
      </c>
      <c r="D3501" t="s">
        <v>12651</v>
      </c>
      <c r="E3501">
        <v>4</v>
      </c>
      <c r="F3501">
        <v>916</v>
      </c>
      <c r="G3501">
        <v>230</v>
      </c>
      <c r="H3501">
        <v>32</v>
      </c>
      <c r="I3501">
        <v>10</v>
      </c>
      <c r="J3501">
        <v>0</v>
      </c>
      <c r="K3501">
        <v>0</v>
      </c>
      <c r="L3501">
        <v>0</v>
      </c>
      <c r="M3501">
        <v>0</v>
      </c>
      <c r="N3501">
        <v>0</v>
      </c>
      <c r="O3501">
        <v>0</v>
      </c>
      <c r="P3501">
        <v>0</v>
      </c>
      <c r="Q3501">
        <v>0</v>
      </c>
      <c r="R3501">
        <v>0</v>
      </c>
      <c r="S3501">
        <v>0</v>
      </c>
      <c r="T3501">
        <v>71030</v>
      </c>
      <c r="U3501">
        <v>71505</v>
      </c>
      <c r="V3501">
        <v>71517</v>
      </c>
      <c r="W3501" t="s">
        <v>12648</v>
      </c>
      <c r="X3501" t="s">
        <v>12595</v>
      </c>
      <c r="Y3501">
        <v>0</v>
      </c>
      <c r="Z3501">
        <v>0</v>
      </c>
    </row>
    <row r="3502" spans="1:26" x14ac:dyDescent="0.25">
      <c r="A3502">
        <v>993452</v>
      </c>
      <c r="B3502">
        <v>202501</v>
      </c>
      <c r="C3502">
        <v>1</v>
      </c>
      <c r="D3502" t="s">
        <v>12651</v>
      </c>
      <c r="E3502">
        <v>4</v>
      </c>
      <c r="F3502">
        <v>916</v>
      </c>
      <c r="G3502">
        <v>230</v>
      </c>
      <c r="H3502">
        <v>32</v>
      </c>
      <c r="I3502">
        <v>10</v>
      </c>
      <c r="J3502">
        <v>0</v>
      </c>
      <c r="K3502">
        <v>0</v>
      </c>
      <c r="L3502">
        <v>0</v>
      </c>
      <c r="M3502">
        <v>0</v>
      </c>
      <c r="N3502">
        <v>0</v>
      </c>
      <c r="O3502">
        <v>0</v>
      </c>
      <c r="P3502">
        <v>0</v>
      </c>
      <c r="Q3502">
        <v>0</v>
      </c>
      <c r="R3502">
        <v>0</v>
      </c>
      <c r="S3502">
        <v>0</v>
      </c>
      <c r="T3502">
        <v>71030</v>
      </c>
      <c r="U3502">
        <v>71505</v>
      </c>
      <c r="V3502">
        <v>71517</v>
      </c>
      <c r="W3502" t="s">
        <v>12648</v>
      </c>
      <c r="X3502" t="s">
        <v>12595</v>
      </c>
      <c r="Y3502">
        <v>0</v>
      </c>
      <c r="Z3502">
        <v>0</v>
      </c>
    </row>
    <row r="3503" spans="1:26" x14ac:dyDescent="0.25">
      <c r="A3503">
        <v>993452</v>
      </c>
      <c r="B3503">
        <v>202501</v>
      </c>
      <c r="C3503">
        <v>2</v>
      </c>
      <c r="D3503" t="s">
        <v>12651</v>
      </c>
      <c r="E3503">
        <v>4</v>
      </c>
      <c r="F3503">
        <v>916</v>
      </c>
      <c r="G3503">
        <v>230</v>
      </c>
      <c r="H3503">
        <v>32</v>
      </c>
      <c r="I3503">
        <v>10</v>
      </c>
      <c r="J3503">
        <v>0</v>
      </c>
      <c r="K3503">
        <v>0</v>
      </c>
      <c r="L3503">
        <v>0</v>
      </c>
      <c r="M3503">
        <v>0</v>
      </c>
      <c r="N3503">
        <v>0</v>
      </c>
      <c r="O3503">
        <v>0</v>
      </c>
      <c r="P3503">
        <v>0</v>
      </c>
      <c r="Q3503">
        <v>0</v>
      </c>
      <c r="R3503">
        <v>0</v>
      </c>
      <c r="S3503">
        <v>0</v>
      </c>
      <c r="T3503">
        <v>71030</v>
      </c>
      <c r="U3503">
        <v>71505</v>
      </c>
      <c r="V3503">
        <v>71517</v>
      </c>
      <c r="W3503" t="s">
        <v>12648</v>
      </c>
      <c r="X3503" t="s">
        <v>12595</v>
      </c>
      <c r="Y3503">
        <v>0</v>
      </c>
      <c r="Z3503">
        <v>0</v>
      </c>
    </row>
    <row r="3504" spans="1:26" x14ac:dyDescent="0.25">
      <c r="A3504">
        <v>993453</v>
      </c>
      <c r="B3504">
        <v>202501</v>
      </c>
      <c r="C3504">
        <v>1</v>
      </c>
      <c r="D3504" t="s">
        <v>12651</v>
      </c>
      <c r="E3504">
        <v>4</v>
      </c>
      <c r="F3504">
        <v>916</v>
      </c>
      <c r="G3504">
        <v>230</v>
      </c>
      <c r="H3504">
        <v>32</v>
      </c>
      <c r="I3504">
        <v>7</v>
      </c>
      <c r="J3504">
        <v>0</v>
      </c>
      <c r="K3504">
        <v>0</v>
      </c>
      <c r="L3504">
        <v>0</v>
      </c>
      <c r="M3504">
        <v>0</v>
      </c>
      <c r="N3504">
        <v>0</v>
      </c>
      <c r="O3504">
        <v>0</v>
      </c>
      <c r="P3504">
        <v>0</v>
      </c>
      <c r="Q3504">
        <v>0</v>
      </c>
      <c r="R3504">
        <v>0</v>
      </c>
      <c r="S3504">
        <v>0</v>
      </c>
      <c r="T3504">
        <v>71030</v>
      </c>
      <c r="U3504">
        <v>71505</v>
      </c>
      <c r="V3504">
        <v>71521</v>
      </c>
      <c r="W3504" t="s">
        <v>12648</v>
      </c>
      <c r="X3504" t="s">
        <v>12595</v>
      </c>
      <c r="Y3504">
        <v>0</v>
      </c>
      <c r="Z3504">
        <v>0</v>
      </c>
    </row>
    <row r="3505" spans="1:26" x14ac:dyDescent="0.25">
      <c r="A3505">
        <v>993453</v>
      </c>
      <c r="B3505">
        <v>202501</v>
      </c>
      <c r="C3505">
        <v>2</v>
      </c>
      <c r="D3505" t="s">
        <v>12651</v>
      </c>
      <c r="E3505">
        <v>4</v>
      </c>
      <c r="F3505">
        <v>916</v>
      </c>
      <c r="G3505">
        <v>230</v>
      </c>
      <c r="H3505">
        <v>32</v>
      </c>
      <c r="I3505">
        <v>7</v>
      </c>
      <c r="J3505">
        <v>0</v>
      </c>
      <c r="K3505">
        <v>0</v>
      </c>
      <c r="L3505">
        <v>0</v>
      </c>
      <c r="M3505">
        <v>0</v>
      </c>
      <c r="N3505">
        <v>0</v>
      </c>
      <c r="O3505">
        <v>0</v>
      </c>
      <c r="P3505">
        <v>0</v>
      </c>
      <c r="Q3505">
        <v>0</v>
      </c>
      <c r="R3505">
        <v>0</v>
      </c>
      <c r="S3505">
        <v>0</v>
      </c>
      <c r="T3505">
        <v>71030</v>
      </c>
      <c r="U3505">
        <v>71505</v>
      </c>
      <c r="V3505">
        <v>71521</v>
      </c>
      <c r="W3505" t="s">
        <v>12648</v>
      </c>
      <c r="X3505" t="s">
        <v>12595</v>
      </c>
      <c r="Y3505">
        <v>0</v>
      </c>
      <c r="Z3505">
        <v>0</v>
      </c>
    </row>
    <row r="3506" spans="1:26" x14ac:dyDescent="0.25">
      <c r="A3506">
        <v>993455</v>
      </c>
      <c r="B3506">
        <v>202501</v>
      </c>
      <c r="C3506">
        <v>1</v>
      </c>
      <c r="D3506" t="s">
        <v>12651</v>
      </c>
      <c r="E3506">
        <v>4</v>
      </c>
      <c r="F3506">
        <v>916</v>
      </c>
      <c r="G3506">
        <v>230</v>
      </c>
      <c r="H3506">
        <v>26</v>
      </c>
      <c r="I3506">
        <v>7</v>
      </c>
      <c r="J3506">
        <v>0</v>
      </c>
      <c r="K3506">
        <v>0</v>
      </c>
      <c r="L3506">
        <v>0</v>
      </c>
      <c r="M3506">
        <v>0</v>
      </c>
      <c r="N3506">
        <v>0</v>
      </c>
      <c r="O3506">
        <v>0</v>
      </c>
      <c r="P3506">
        <v>0</v>
      </c>
      <c r="Q3506">
        <v>0</v>
      </c>
      <c r="R3506">
        <v>0</v>
      </c>
      <c r="S3506">
        <v>0</v>
      </c>
      <c r="T3506">
        <v>71030</v>
      </c>
      <c r="U3506">
        <v>71054</v>
      </c>
      <c r="V3506">
        <v>71056</v>
      </c>
      <c r="W3506" t="s">
        <v>12599</v>
      </c>
      <c r="X3506" t="s">
        <v>12595</v>
      </c>
      <c r="Y3506">
        <v>0</v>
      </c>
      <c r="Z3506">
        <v>0</v>
      </c>
    </row>
    <row r="3507" spans="1:26" x14ac:dyDescent="0.25">
      <c r="A3507">
        <v>993455</v>
      </c>
      <c r="B3507">
        <v>202501</v>
      </c>
      <c r="C3507">
        <v>2</v>
      </c>
      <c r="D3507" t="s">
        <v>12651</v>
      </c>
      <c r="E3507">
        <v>4</v>
      </c>
      <c r="F3507">
        <v>916</v>
      </c>
      <c r="G3507">
        <v>230</v>
      </c>
      <c r="H3507">
        <v>26</v>
      </c>
      <c r="I3507">
        <v>7</v>
      </c>
      <c r="J3507">
        <v>0</v>
      </c>
      <c r="K3507">
        <v>0</v>
      </c>
      <c r="L3507">
        <v>0</v>
      </c>
      <c r="M3507">
        <v>0</v>
      </c>
      <c r="N3507">
        <v>0</v>
      </c>
      <c r="O3507">
        <v>0</v>
      </c>
      <c r="P3507">
        <v>0</v>
      </c>
      <c r="Q3507">
        <v>0</v>
      </c>
      <c r="R3507">
        <v>0</v>
      </c>
      <c r="S3507">
        <v>0</v>
      </c>
      <c r="T3507">
        <v>71030</v>
      </c>
      <c r="U3507">
        <v>71054</v>
      </c>
      <c r="V3507">
        <v>71056</v>
      </c>
      <c r="W3507" t="s">
        <v>12599</v>
      </c>
      <c r="X3507" t="s">
        <v>12595</v>
      </c>
      <c r="Y3507">
        <v>0</v>
      </c>
      <c r="Z3507">
        <v>0</v>
      </c>
    </row>
    <row r="3508" spans="1:26" x14ac:dyDescent="0.25">
      <c r="A3508">
        <v>993458</v>
      </c>
      <c r="B3508">
        <v>202501</v>
      </c>
      <c r="C3508">
        <v>1</v>
      </c>
      <c r="D3508" t="s">
        <v>12651</v>
      </c>
      <c r="E3508">
        <v>4</v>
      </c>
      <c r="F3508">
        <v>916</v>
      </c>
      <c r="G3508">
        <v>230</v>
      </c>
      <c r="H3508">
        <v>32</v>
      </c>
      <c r="I3508">
        <v>10</v>
      </c>
      <c r="J3508">
        <v>0</v>
      </c>
      <c r="K3508">
        <v>0</v>
      </c>
      <c r="L3508">
        <v>0</v>
      </c>
      <c r="M3508">
        <v>0</v>
      </c>
      <c r="N3508">
        <v>0</v>
      </c>
      <c r="O3508">
        <v>0</v>
      </c>
      <c r="P3508">
        <v>0</v>
      </c>
      <c r="Q3508">
        <v>0</v>
      </c>
      <c r="R3508">
        <v>0</v>
      </c>
      <c r="S3508">
        <v>0</v>
      </c>
      <c r="T3508">
        <v>71030</v>
      </c>
      <c r="U3508">
        <v>71505</v>
      </c>
      <c r="V3508">
        <v>71517</v>
      </c>
      <c r="W3508" t="s">
        <v>12648</v>
      </c>
      <c r="X3508" t="s">
        <v>12595</v>
      </c>
      <c r="Y3508">
        <v>0</v>
      </c>
      <c r="Z3508">
        <v>0</v>
      </c>
    </row>
    <row r="3509" spans="1:26" x14ac:dyDescent="0.25">
      <c r="A3509">
        <v>993458</v>
      </c>
      <c r="B3509">
        <v>202501</v>
      </c>
      <c r="C3509">
        <v>2</v>
      </c>
      <c r="D3509" t="s">
        <v>12651</v>
      </c>
      <c r="E3509">
        <v>4</v>
      </c>
      <c r="F3509">
        <v>916</v>
      </c>
      <c r="G3509">
        <v>230</v>
      </c>
      <c r="H3509">
        <v>32</v>
      </c>
      <c r="I3509">
        <v>10</v>
      </c>
      <c r="J3509">
        <v>0</v>
      </c>
      <c r="K3509">
        <v>0</v>
      </c>
      <c r="L3509">
        <v>0</v>
      </c>
      <c r="M3509">
        <v>0</v>
      </c>
      <c r="N3509">
        <v>0</v>
      </c>
      <c r="O3509">
        <v>0</v>
      </c>
      <c r="P3509">
        <v>0</v>
      </c>
      <c r="Q3509">
        <v>0</v>
      </c>
      <c r="R3509">
        <v>0</v>
      </c>
      <c r="S3509">
        <v>0</v>
      </c>
      <c r="T3509">
        <v>71030</v>
      </c>
      <c r="U3509">
        <v>71505</v>
      </c>
      <c r="V3509">
        <v>71517</v>
      </c>
      <c r="W3509" t="s">
        <v>12648</v>
      </c>
      <c r="X3509" t="s">
        <v>12595</v>
      </c>
      <c r="Y3509">
        <v>0</v>
      </c>
      <c r="Z3509">
        <v>0</v>
      </c>
    </row>
    <row r="3510" spans="1:26" x14ac:dyDescent="0.25">
      <c r="A3510">
        <v>993460</v>
      </c>
      <c r="B3510">
        <v>202501</v>
      </c>
      <c r="C3510">
        <v>1</v>
      </c>
      <c r="D3510" t="s">
        <v>12651</v>
      </c>
      <c r="E3510">
        <v>4</v>
      </c>
      <c r="F3510">
        <v>916</v>
      </c>
      <c r="G3510">
        <v>230</v>
      </c>
      <c r="H3510">
        <v>32</v>
      </c>
      <c r="I3510">
        <v>7</v>
      </c>
      <c r="J3510">
        <v>0</v>
      </c>
      <c r="K3510">
        <v>0</v>
      </c>
      <c r="L3510">
        <v>0</v>
      </c>
      <c r="M3510">
        <v>0</v>
      </c>
      <c r="N3510">
        <v>0</v>
      </c>
      <c r="O3510">
        <v>0</v>
      </c>
      <c r="P3510">
        <v>0</v>
      </c>
      <c r="Q3510">
        <v>0</v>
      </c>
      <c r="R3510">
        <v>0</v>
      </c>
      <c r="S3510">
        <v>0</v>
      </c>
      <c r="T3510">
        <v>71030</v>
      </c>
      <c r="U3510">
        <v>71505</v>
      </c>
      <c r="V3510">
        <v>71521</v>
      </c>
      <c r="W3510" t="s">
        <v>12648</v>
      </c>
      <c r="X3510" t="s">
        <v>12595</v>
      </c>
      <c r="Y3510">
        <v>0</v>
      </c>
      <c r="Z3510">
        <v>0</v>
      </c>
    </row>
    <row r="3511" spans="1:26" x14ac:dyDescent="0.25">
      <c r="A3511">
        <v>993460</v>
      </c>
      <c r="B3511">
        <v>202501</v>
      </c>
      <c r="C3511">
        <v>2</v>
      </c>
      <c r="D3511" t="s">
        <v>12651</v>
      </c>
      <c r="E3511">
        <v>4</v>
      </c>
      <c r="F3511">
        <v>916</v>
      </c>
      <c r="G3511">
        <v>230</v>
      </c>
      <c r="H3511">
        <v>32</v>
      </c>
      <c r="I3511">
        <v>7</v>
      </c>
      <c r="J3511">
        <v>0</v>
      </c>
      <c r="K3511">
        <v>0</v>
      </c>
      <c r="L3511">
        <v>0</v>
      </c>
      <c r="M3511">
        <v>0</v>
      </c>
      <c r="N3511">
        <v>0</v>
      </c>
      <c r="O3511">
        <v>0</v>
      </c>
      <c r="P3511">
        <v>0</v>
      </c>
      <c r="Q3511">
        <v>0</v>
      </c>
      <c r="R3511">
        <v>0</v>
      </c>
      <c r="S3511">
        <v>0</v>
      </c>
      <c r="T3511">
        <v>71030</v>
      </c>
      <c r="U3511">
        <v>71505</v>
      </c>
      <c r="V3511">
        <v>71521</v>
      </c>
      <c r="W3511" t="s">
        <v>12648</v>
      </c>
      <c r="X3511" t="s">
        <v>12595</v>
      </c>
      <c r="Y3511">
        <v>0</v>
      </c>
      <c r="Z3511">
        <v>0</v>
      </c>
    </row>
    <row r="3512" spans="1:26" x14ac:dyDescent="0.25">
      <c r="A3512">
        <v>993461</v>
      </c>
      <c r="B3512">
        <v>202501</v>
      </c>
      <c r="C3512">
        <v>1</v>
      </c>
      <c r="D3512" t="s">
        <v>12651</v>
      </c>
      <c r="E3512">
        <v>4</v>
      </c>
      <c r="F3512">
        <v>916</v>
      </c>
      <c r="G3512">
        <v>228</v>
      </c>
      <c r="H3512">
        <v>30</v>
      </c>
      <c r="I3512">
        <v>13</v>
      </c>
      <c r="J3512">
        <v>0</v>
      </c>
      <c r="K3512">
        <v>0</v>
      </c>
      <c r="L3512">
        <v>0</v>
      </c>
      <c r="M3512">
        <v>0</v>
      </c>
      <c r="N3512">
        <v>0</v>
      </c>
      <c r="O3512">
        <v>0</v>
      </c>
      <c r="P3512">
        <v>0</v>
      </c>
      <c r="Q3512">
        <v>0</v>
      </c>
      <c r="R3512">
        <v>0</v>
      </c>
      <c r="S3512">
        <v>0</v>
      </c>
      <c r="T3512">
        <v>71590</v>
      </c>
      <c r="U3512">
        <v>71595</v>
      </c>
      <c r="V3512">
        <v>71358</v>
      </c>
      <c r="W3512" t="s">
        <v>12693</v>
      </c>
      <c r="X3512" t="s">
        <v>12590</v>
      </c>
      <c r="Y3512">
        <v>0</v>
      </c>
      <c r="Z3512">
        <v>0</v>
      </c>
    </row>
    <row r="3513" spans="1:26" x14ac:dyDescent="0.25">
      <c r="A3513">
        <v>993461</v>
      </c>
      <c r="B3513">
        <v>202501</v>
      </c>
      <c r="C3513">
        <v>2</v>
      </c>
      <c r="D3513" t="s">
        <v>12651</v>
      </c>
      <c r="E3513">
        <v>4</v>
      </c>
      <c r="F3513">
        <v>916</v>
      </c>
      <c r="G3513">
        <v>228</v>
      </c>
      <c r="H3513">
        <v>30</v>
      </c>
      <c r="I3513">
        <v>13</v>
      </c>
      <c r="J3513">
        <v>0</v>
      </c>
      <c r="K3513">
        <v>0</v>
      </c>
      <c r="L3513">
        <v>0</v>
      </c>
      <c r="M3513">
        <v>0</v>
      </c>
      <c r="N3513">
        <v>0</v>
      </c>
      <c r="O3513">
        <v>0</v>
      </c>
      <c r="P3513">
        <v>0</v>
      </c>
      <c r="Q3513">
        <v>0</v>
      </c>
      <c r="R3513">
        <v>0</v>
      </c>
      <c r="S3513">
        <v>0</v>
      </c>
      <c r="T3513">
        <v>71590</v>
      </c>
      <c r="U3513">
        <v>71595</v>
      </c>
      <c r="V3513">
        <v>71358</v>
      </c>
      <c r="W3513" t="s">
        <v>12693</v>
      </c>
      <c r="X3513" t="s">
        <v>12590</v>
      </c>
      <c r="Y3513">
        <v>0</v>
      </c>
      <c r="Z3513">
        <v>0</v>
      </c>
    </row>
    <row r="3514" spans="1:26" x14ac:dyDescent="0.25">
      <c r="A3514">
        <v>993462</v>
      </c>
      <c r="B3514">
        <v>202501</v>
      </c>
      <c r="C3514">
        <v>1</v>
      </c>
      <c r="D3514" t="s">
        <v>12651</v>
      </c>
      <c r="E3514">
        <v>4</v>
      </c>
      <c r="F3514">
        <v>916</v>
      </c>
      <c r="G3514">
        <v>228</v>
      </c>
      <c r="H3514">
        <v>30</v>
      </c>
      <c r="I3514">
        <v>13</v>
      </c>
      <c r="J3514">
        <v>0</v>
      </c>
      <c r="K3514">
        <v>0</v>
      </c>
      <c r="L3514">
        <v>0</v>
      </c>
      <c r="M3514">
        <v>0</v>
      </c>
      <c r="N3514">
        <v>0</v>
      </c>
      <c r="O3514">
        <v>0</v>
      </c>
      <c r="P3514">
        <v>0</v>
      </c>
      <c r="Q3514">
        <v>0</v>
      </c>
      <c r="R3514">
        <v>0</v>
      </c>
      <c r="S3514">
        <v>0</v>
      </c>
      <c r="T3514">
        <v>71590</v>
      </c>
      <c r="U3514">
        <v>71595</v>
      </c>
      <c r="V3514">
        <v>71358</v>
      </c>
      <c r="W3514" t="s">
        <v>12693</v>
      </c>
      <c r="X3514" t="s">
        <v>12590</v>
      </c>
      <c r="Y3514">
        <v>0</v>
      </c>
      <c r="Z3514">
        <v>0</v>
      </c>
    </row>
    <row r="3515" spans="1:26" x14ac:dyDescent="0.25">
      <c r="A3515">
        <v>993462</v>
      </c>
      <c r="B3515">
        <v>202501</v>
      </c>
      <c r="C3515">
        <v>2</v>
      </c>
      <c r="D3515" t="s">
        <v>12651</v>
      </c>
      <c r="E3515">
        <v>4</v>
      </c>
      <c r="F3515">
        <v>916</v>
      </c>
      <c r="G3515">
        <v>228</v>
      </c>
      <c r="H3515">
        <v>30</v>
      </c>
      <c r="I3515">
        <v>13</v>
      </c>
      <c r="J3515">
        <v>0</v>
      </c>
      <c r="K3515">
        <v>0</v>
      </c>
      <c r="L3515">
        <v>0</v>
      </c>
      <c r="M3515">
        <v>0</v>
      </c>
      <c r="N3515">
        <v>0</v>
      </c>
      <c r="O3515">
        <v>0</v>
      </c>
      <c r="P3515">
        <v>0</v>
      </c>
      <c r="Q3515">
        <v>0</v>
      </c>
      <c r="R3515">
        <v>0</v>
      </c>
      <c r="S3515">
        <v>0</v>
      </c>
      <c r="T3515">
        <v>71590</v>
      </c>
      <c r="U3515">
        <v>71595</v>
      </c>
      <c r="V3515">
        <v>71358</v>
      </c>
      <c r="W3515" t="s">
        <v>12693</v>
      </c>
      <c r="X3515" t="s">
        <v>12590</v>
      </c>
      <c r="Y3515">
        <v>0</v>
      </c>
      <c r="Z3515">
        <v>0</v>
      </c>
    </row>
    <row r="3516" spans="1:26" x14ac:dyDescent="0.25">
      <c r="A3516">
        <v>993468</v>
      </c>
      <c r="B3516">
        <v>202501</v>
      </c>
      <c r="C3516">
        <v>1</v>
      </c>
      <c r="D3516" t="s">
        <v>12651</v>
      </c>
      <c r="E3516">
        <v>4</v>
      </c>
      <c r="F3516">
        <v>916</v>
      </c>
      <c r="G3516">
        <v>230</v>
      </c>
      <c r="H3516">
        <v>32</v>
      </c>
      <c r="I3516">
        <v>7</v>
      </c>
      <c r="J3516">
        <v>0</v>
      </c>
      <c r="K3516">
        <v>0</v>
      </c>
      <c r="L3516">
        <v>0</v>
      </c>
      <c r="M3516">
        <v>0</v>
      </c>
      <c r="N3516">
        <v>0</v>
      </c>
      <c r="O3516">
        <v>0</v>
      </c>
      <c r="P3516">
        <v>0</v>
      </c>
      <c r="Q3516">
        <v>0</v>
      </c>
      <c r="R3516">
        <v>0</v>
      </c>
      <c r="S3516">
        <v>0</v>
      </c>
      <c r="T3516">
        <v>71030</v>
      </c>
      <c r="U3516">
        <v>71505</v>
      </c>
      <c r="V3516">
        <v>71563</v>
      </c>
      <c r="W3516" t="s">
        <v>12648</v>
      </c>
      <c r="X3516" t="s">
        <v>12595</v>
      </c>
      <c r="Y3516">
        <v>0</v>
      </c>
      <c r="Z3516">
        <v>0</v>
      </c>
    </row>
    <row r="3517" spans="1:26" x14ac:dyDescent="0.25">
      <c r="A3517">
        <v>993468</v>
      </c>
      <c r="B3517">
        <v>202501</v>
      </c>
      <c r="C3517">
        <v>2</v>
      </c>
      <c r="D3517" t="s">
        <v>12651</v>
      </c>
      <c r="E3517">
        <v>4</v>
      </c>
      <c r="F3517">
        <v>916</v>
      </c>
      <c r="G3517">
        <v>230</v>
      </c>
      <c r="H3517">
        <v>32</v>
      </c>
      <c r="I3517">
        <v>7</v>
      </c>
      <c r="J3517">
        <v>0</v>
      </c>
      <c r="K3517">
        <v>0</v>
      </c>
      <c r="L3517">
        <v>0</v>
      </c>
      <c r="M3517">
        <v>0</v>
      </c>
      <c r="N3517">
        <v>0</v>
      </c>
      <c r="O3517">
        <v>0</v>
      </c>
      <c r="P3517">
        <v>0</v>
      </c>
      <c r="Q3517">
        <v>0</v>
      </c>
      <c r="R3517">
        <v>0</v>
      </c>
      <c r="S3517">
        <v>0</v>
      </c>
      <c r="T3517">
        <v>71030</v>
      </c>
      <c r="U3517">
        <v>71505</v>
      </c>
      <c r="V3517">
        <v>71563</v>
      </c>
      <c r="W3517" t="s">
        <v>12648</v>
      </c>
      <c r="X3517" t="s">
        <v>12595</v>
      </c>
      <c r="Y3517">
        <v>0</v>
      </c>
      <c r="Z3517">
        <v>0</v>
      </c>
    </row>
    <row r="3518" spans="1:26" x14ac:dyDescent="0.25">
      <c r="A3518">
        <v>993471</v>
      </c>
      <c r="B3518">
        <v>202501</v>
      </c>
      <c r="C3518">
        <v>1</v>
      </c>
      <c r="D3518" t="s">
        <v>12651</v>
      </c>
      <c r="E3518">
        <v>4</v>
      </c>
      <c r="F3518">
        <v>916</v>
      </c>
      <c r="G3518">
        <v>230</v>
      </c>
      <c r="H3518">
        <v>32</v>
      </c>
      <c r="I3518">
        <v>7</v>
      </c>
      <c r="J3518">
        <v>0</v>
      </c>
      <c r="K3518">
        <v>0</v>
      </c>
      <c r="L3518">
        <v>0</v>
      </c>
      <c r="M3518">
        <v>0</v>
      </c>
      <c r="N3518">
        <v>0</v>
      </c>
      <c r="O3518">
        <v>0</v>
      </c>
      <c r="P3518">
        <v>0</v>
      </c>
      <c r="Q3518">
        <v>0</v>
      </c>
      <c r="R3518">
        <v>0</v>
      </c>
      <c r="S3518">
        <v>0</v>
      </c>
      <c r="T3518">
        <v>71030</v>
      </c>
      <c r="U3518">
        <v>71505</v>
      </c>
      <c r="V3518">
        <v>71563</v>
      </c>
      <c r="W3518" t="s">
        <v>12648</v>
      </c>
      <c r="X3518" t="s">
        <v>12595</v>
      </c>
      <c r="Y3518">
        <v>0</v>
      </c>
      <c r="Z3518">
        <v>0</v>
      </c>
    </row>
    <row r="3519" spans="1:26" x14ac:dyDescent="0.25">
      <c r="A3519">
        <v>993471</v>
      </c>
      <c r="B3519">
        <v>202501</v>
      </c>
      <c r="C3519">
        <v>2</v>
      </c>
      <c r="D3519" t="s">
        <v>12651</v>
      </c>
      <c r="E3519">
        <v>4</v>
      </c>
      <c r="F3519">
        <v>916</v>
      </c>
      <c r="G3519">
        <v>230</v>
      </c>
      <c r="H3519">
        <v>32</v>
      </c>
      <c r="I3519">
        <v>7</v>
      </c>
      <c r="J3519">
        <v>0</v>
      </c>
      <c r="K3519">
        <v>0</v>
      </c>
      <c r="L3519">
        <v>0</v>
      </c>
      <c r="M3519">
        <v>0</v>
      </c>
      <c r="N3519">
        <v>0</v>
      </c>
      <c r="O3519">
        <v>0</v>
      </c>
      <c r="P3519">
        <v>0</v>
      </c>
      <c r="Q3519">
        <v>0</v>
      </c>
      <c r="R3519">
        <v>0</v>
      </c>
      <c r="S3519">
        <v>0</v>
      </c>
      <c r="T3519">
        <v>71030</v>
      </c>
      <c r="U3519">
        <v>71505</v>
      </c>
      <c r="V3519">
        <v>71563</v>
      </c>
      <c r="W3519" t="s">
        <v>12648</v>
      </c>
      <c r="X3519" t="s">
        <v>12595</v>
      </c>
      <c r="Y3519">
        <v>0</v>
      </c>
      <c r="Z3519">
        <v>0</v>
      </c>
    </row>
    <row r="3520" spans="1:26" x14ac:dyDescent="0.25">
      <c r="A3520">
        <v>993472</v>
      </c>
      <c r="B3520">
        <v>202501</v>
      </c>
      <c r="C3520">
        <v>1</v>
      </c>
      <c r="D3520" t="s">
        <v>12651</v>
      </c>
      <c r="E3520">
        <v>4</v>
      </c>
      <c r="F3520">
        <v>916</v>
      </c>
      <c r="G3520">
        <v>230</v>
      </c>
      <c r="H3520">
        <v>32</v>
      </c>
      <c r="I3520">
        <v>11</v>
      </c>
      <c r="J3520">
        <v>0</v>
      </c>
      <c r="K3520">
        <v>0</v>
      </c>
      <c r="L3520">
        <v>0</v>
      </c>
      <c r="M3520">
        <v>0</v>
      </c>
      <c r="N3520">
        <v>0</v>
      </c>
      <c r="O3520">
        <v>0</v>
      </c>
      <c r="P3520">
        <v>0</v>
      </c>
      <c r="Q3520">
        <v>0</v>
      </c>
      <c r="R3520">
        <v>0</v>
      </c>
      <c r="S3520">
        <v>0</v>
      </c>
      <c r="T3520">
        <v>71030</v>
      </c>
      <c r="U3520">
        <v>71505</v>
      </c>
      <c r="V3520">
        <v>700076</v>
      </c>
      <c r="W3520" t="s">
        <v>12648</v>
      </c>
      <c r="X3520" t="s">
        <v>12595</v>
      </c>
      <c r="Y3520">
        <v>0</v>
      </c>
      <c r="Z3520">
        <v>0</v>
      </c>
    </row>
    <row r="3521" spans="1:26" x14ac:dyDescent="0.25">
      <c r="A3521">
        <v>993472</v>
      </c>
      <c r="B3521">
        <v>202501</v>
      </c>
      <c r="C3521">
        <v>2</v>
      </c>
      <c r="D3521" t="s">
        <v>12651</v>
      </c>
      <c r="E3521">
        <v>4</v>
      </c>
      <c r="F3521">
        <v>916</v>
      </c>
      <c r="G3521">
        <v>230</v>
      </c>
      <c r="H3521">
        <v>32</v>
      </c>
      <c r="I3521">
        <v>11</v>
      </c>
      <c r="J3521">
        <v>0</v>
      </c>
      <c r="K3521">
        <v>0</v>
      </c>
      <c r="L3521">
        <v>0</v>
      </c>
      <c r="M3521">
        <v>0</v>
      </c>
      <c r="N3521">
        <v>0</v>
      </c>
      <c r="O3521">
        <v>0</v>
      </c>
      <c r="P3521">
        <v>0</v>
      </c>
      <c r="Q3521">
        <v>0</v>
      </c>
      <c r="R3521">
        <v>0</v>
      </c>
      <c r="S3521">
        <v>0</v>
      </c>
      <c r="T3521">
        <v>71030</v>
      </c>
      <c r="U3521">
        <v>71505</v>
      </c>
      <c r="V3521">
        <v>700076</v>
      </c>
      <c r="W3521" t="s">
        <v>12648</v>
      </c>
      <c r="X3521" t="s">
        <v>12595</v>
      </c>
      <c r="Y3521">
        <v>0</v>
      </c>
      <c r="Z3521">
        <v>0</v>
      </c>
    </row>
    <row r="3522" spans="1:26" x14ac:dyDescent="0.25">
      <c r="A3522">
        <v>993475</v>
      </c>
      <c r="B3522">
        <v>202501</v>
      </c>
      <c r="C3522">
        <v>1</v>
      </c>
      <c r="D3522" t="s">
        <v>12651</v>
      </c>
      <c r="E3522">
        <v>4</v>
      </c>
      <c r="F3522">
        <v>916</v>
      </c>
      <c r="G3522">
        <v>230</v>
      </c>
      <c r="H3522">
        <v>32</v>
      </c>
      <c r="I3522">
        <v>11</v>
      </c>
      <c r="J3522">
        <v>0</v>
      </c>
      <c r="K3522">
        <v>0</v>
      </c>
      <c r="L3522">
        <v>0</v>
      </c>
      <c r="M3522">
        <v>0</v>
      </c>
      <c r="N3522">
        <v>0</v>
      </c>
      <c r="O3522">
        <v>0</v>
      </c>
      <c r="P3522">
        <v>0</v>
      </c>
      <c r="Q3522">
        <v>0</v>
      </c>
      <c r="R3522">
        <v>0</v>
      </c>
      <c r="S3522">
        <v>0</v>
      </c>
      <c r="T3522">
        <v>71030</v>
      </c>
      <c r="U3522">
        <v>71505</v>
      </c>
      <c r="V3522">
        <v>700076</v>
      </c>
      <c r="W3522" t="s">
        <v>12648</v>
      </c>
      <c r="X3522" t="s">
        <v>12595</v>
      </c>
      <c r="Y3522">
        <v>0</v>
      </c>
      <c r="Z3522">
        <v>0</v>
      </c>
    </row>
    <row r="3523" spans="1:26" x14ac:dyDescent="0.25">
      <c r="A3523">
        <v>993475</v>
      </c>
      <c r="B3523">
        <v>202501</v>
      </c>
      <c r="C3523">
        <v>2</v>
      </c>
      <c r="D3523" t="s">
        <v>12651</v>
      </c>
      <c r="E3523">
        <v>4</v>
      </c>
      <c r="F3523">
        <v>916</v>
      </c>
      <c r="G3523">
        <v>230</v>
      </c>
      <c r="H3523">
        <v>32</v>
      </c>
      <c r="I3523">
        <v>11</v>
      </c>
      <c r="J3523">
        <v>0</v>
      </c>
      <c r="K3523">
        <v>0</v>
      </c>
      <c r="L3523">
        <v>0</v>
      </c>
      <c r="M3523">
        <v>0</v>
      </c>
      <c r="N3523">
        <v>0</v>
      </c>
      <c r="O3523">
        <v>0</v>
      </c>
      <c r="P3523">
        <v>0</v>
      </c>
      <c r="Q3523">
        <v>0</v>
      </c>
      <c r="R3523">
        <v>0</v>
      </c>
      <c r="S3523">
        <v>0</v>
      </c>
      <c r="T3523">
        <v>71030</v>
      </c>
      <c r="U3523">
        <v>71505</v>
      </c>
      <c r="V3523">
        <v>700076</v>
      </c>
      <c r="W3523" t="s">
        <v>12648</v>
      </c>
      <c r="X3523" t="s">
        <v>12595</v>
      </c>
      <c r="Y3523">
        <v>0</v>
      </c>
      <c r="Z3523">
        <v>0</v>
      </c>
    </row>
    <row r="3524" spans="1:26" x14ac:dyDescent="0.25">
      <c r="A3524">
        <v>993477</v>
      </c>
      <c r="B3524">
        <v>202501</v>
      </c>
      <c r="C3524">
        <v>1</v>
      </c>
      <c r="D3524" t="s">
        <v>12651</v>
      </c>
      <c r="E3524">
        <v>4</v>
      </c>
      <c r="F3524">
        <v>916</v>
      </c>
      <c r="G3524">
        <v>230</v>
      </c>
      <c r="H3524">
        <v>32</v>
      </c>
      <c r="I3524">
        <v>7</v>
      </c>
      <c r="J3524">
        <v>0</v>
      </c>
      <c r="K3524">
        <v>0</v>
      </c>
      <c r="L3524">
        <v>0</v>
      </c>
      <c r="M3524">
        <v>0</v>
      </c>
      <c r="N3524">
        <v>0</v>
      </c>
      <c r="O3524">
        <v>0</v>
      </c>
      <c r="P3524">
        <v>0</v>
      </c>
      <c r="Q3524">
        <v>0</v>
      </c>
      <c r="R3524">
        <v>0</v>
      </c>
      <c r="S3524">
        <v>0</v>
      </c>
      <c r="T3524">
        <v>71030</v>
      </c>
      <c r="U3524">
        <v>71505</v>
      </c>
      <c r="V3524">
        <v>71563</v>
      </c>
      <c r="W3524" t="s">
        <v>12648</v>
      </c>
      <c r="X3524" t="s">
        <v>12595</v>
      </c>
      <c r="Y3524">
        <v>0</v>
      </c>
      <c r="Z3524">
        <v>0</v>
      </c>
    </row>
    <row r="3525" spans="1:26" x14ac:dyDescent="0.25">
      <c r="A3525">
        <v>993477</v>
      </c>
      <c r="B3525">
        <v>202501</v>
      </c>
      <c r="C3525">
        <v>2</v>
      </c>
      <c r="D3525" t="s">
        <v>12651</v>
      </c>
      <c r="E3525">
        <v>4</v>
      </c>
      <c r="F3525">
        <v>916</v>
      </c>
      <c r="G3525">
        <v>230</v>
      </c>
      <c r="H3525">
        <v>32</v>
      </c>
      <c r="I3525">
        <v>7</v>
      </c>
      <c r="J3525">
        <v>0</v>
      </c>
      <c r="K3525">
        <v>0</v>
      </c>
      <c r="L3525">
        <v>0</v>
      </c>
      <c r="M3525">
        <v>0</v>
      </c>
      <c r="N3525">
        <v>0</v>
      </c>
      <c r="O3525">
        <v>0</v>
      </c>
      <c r="P3525">
        <v>0</v>
      </c>
      <c r="Q3525">
        <v>0</v>
      </c>
      <c r="R3525">
        <v>0</v>
      </c>
      <c r="S3525">
        <v>0</v>
      </c>
      <c r="T3525">
        <v>71030</v>
      </c>
      <c r="U3525">
        <v>71505</v>
      </c>
      <c r="V3525">
        <v>71563</v>
      </c>
      <c r="W3525" t="s">
        <v>12648</v>
      </c>
      <c r="X3525" t="s">
        <v>12595</v>
      </c>
      <c r="Y3525">
        <v>0</v>
      </c>
      <c r="Z3525">
        <v>0</v>
      </c>
    </row>
    <row r="3526" spans="1:26" x14ac:dyDescent="0.25">
      <c r="A3526">
        <v>993478</v>
      </c>
      <c r="B3526">
        <v>202501</v>
      </c>
      <c r="C3526">
        <v>1</v>
      </c>
      <c r="D3526" t="s">
        <v>12651</v>
      </c>
      <c r="E3526">
        <v>4</v>
      </c>
      <c r="F3526">
        <v>916</v>
      </c>
      <c r="G3526">
        <v>230</v>
      </c>
      <c r="H3526">
        <v>32</v>
      </c>
      <c r="I3526">
        <v>7</v>
      </c>
      <c r="J3526">
        <v>0</v>
      </c>
      <c r="K3526">
        <v>0</v>
      </c>
      <c r="L3526">
        <v>0</v>
      </c>
      <c r="M3526">
        <v>0</v>
      </c>
      <c r="N3526">
        <v>0</v>
      </c>
      <c r="O3526">
        <v>0</v>
      </c>
      <c r="P3526">
        <v>0</v>
      </c>
      <c r="Q3526">
        <v>0</v>
      </c>
      <c r="R3526">
        <v>0</v>
      </c>
      <c r="S3526">
        <v>0</v>
      </c>
      <c r="T3526">
        <v>71030</v>
      </c>
      <c r="U3526">
        <v>71505</v>
      </c>
      <c r="V3526">
        <v>71563</v>
      </c>
      <c r="W3526" t="s">
        <v>12648</v>
      </c>
      <c r="X3526" t="s">
        <v>12595</v>
      </c>
      <c r="Y3526">
        <v>0</v>
      </c>
      <c r="Z3526">
        <v>0</v>
      </c>
    </row>
    <row r="3527" spans="1:26" x14ac:dyDescent="0.25">
      <c r="A3527">
        <v>993478</v>
      </c>
      <c r="B3527">
        <v>202501</v>
      </c>
      <c r="C3527">
        <v>2</v>
      </c>
      <c r="D3527" t="s">
        <v>12651</v>
      </c>
      <c r="E3527">
        <v>4</v>
      </c>
      <c r="F3527">
        <v>916</v>
      </c>
      <c r="G3527">
        <v>230</v>
      </c>
      <c r="H3527">
        <v>32</v>
      </c>
      <c r="I3527">
        <v>7</v>
      </c>
      <c r="J3527">
        <v>0</v>
      </c>
      <c r="K3527">
        <v>0</v>
      </c>
      <c r="L3527">
        <v>0</v>
      </c>
      <c r="M3527">
        <v>0</v>
      </c>
      <c r="N3527">
        <v>0</v>
      </c>
      <c r="O3527">
        <v>0</v>
      </c>
      <c r="P3527">
        <v>0</v>
      </c>
      <c r="Q3527">
        <v>0</v>
      </c>
      <c r="R3527">
        <v>0</v>
      </c>
      <c r="S3527">
        <v>0</v>
      </c>
      <c r="T3527">
        <v>71030</v>
      </c>
      <c r="U3527">
        <v>71505</v>
      </c>
      <c r="V3527">
        <v>71563</v>
      </c>
      <c r="W3527" t="s">
        <v>12648</v>
      </c>
      <c r="X3527" t="s">
        <v>12595</v>
      </c>
      <c r="Y3527">
        <v>0</v>
      </c>
      <c r="Z3527">
        <v>0</v>
      </c>
    </row>
    <row r="3528" spans="1:26" x14ac:dyDescent="0.25">
      <c r="A3528">
        <v>993480</v>
      </c>
      <c r="B3528">
        <v>202501</v>
      </c>
      <c r="C3528">
        <v>1</v>
      </c>
      <c r="D3528" t="s">
        <v>12651</v>
      </c>
      <c r="E3528">
        <v>4</v>
      </c>
      <c r="F3528">
        <v>916</v>
      </c>
      <c r="G3528">
        <v>230</v>
      </c>
      <c r="H3528">
        <v>32</v>
      </c>
      <c r="I3528">
        <v>7</v>
      </c>
      <c r="J3528">
        <v>0</v>
      </c>
      <c r="K3528">
        <v>0</v>
      </c>
      <c r="L3528">
        <v>0</v>
      </c>
      <c r="M3528">
        <v>0</v>
      </c>
      <c r="N3528">
        <v>0</v>
      </c>
      <c r="O3528">
        <v>0</v>
      </c>
      <c r="P3528">
        <v>0</v>
      </c>
      <c r="Q3528">
        <v>0</v>
      </c>
      <c r="R3528">
        <v>0</v>
      </c>
      <c r="S3528">
        <v>0</v>
      </c>
      <c r="T3528">
        <v>71030</v>
      </c>
      <c r="U3528">
        <v>71505</v>
      </c>
      <c r="V3528">
        <v>71563</v>
      </c>
      <c r="W3528" t="s">
        <v>12648</v>
      </c>
      <c r="X3528" t="s">
        <v>12595</v>
      </c>
      <c r="Y3528">
        <v>0</v>
      </c>
      <c r="Z3528">
        <v>0</v>
      </c>
    </row>
    <row r="3529" spans="1:26" x14ac:dyDescent="0.25">
      <c r="A3529">
        <v>993480</v>
      </c>
      <c r="B3529">
        <v>202501</v>
      </c>
      <c r="C3529">
        <v>2</v>
      </c>
      <c r="D3529" t="s">
        <v>12651</v>
      </c>
      <c r="E3529">
        <v>4</v>
      </c>
      <c r="F3529">
        <v>916</v>
      </c>
      <c r="G3529">
        <v>230</v>
      </c>
      <c r="H3529">
        <v>32</v>
      </c>
      <c r="I3529">
        <v>7</v>
      </c>
      <c r="J3529">
        <v>0</v>
      </c>
      <c r="K3529">
        <v>0</v>
      </c>
      <c r="L3529">
        <v>0</v>
      </c>
      <c r="M3529">
        <v>0</v>
      </c>
      <c r="N3529">
        <v>0</v>
      </c>
      <c r="O3529">
        <v>0</v>
      </c>
      <c r="P3529">
        <v>0</v>
      </c>
      <c r="Q3529">
        <v>0</v>
      </c>
      <c r="R3529">
        <v>0</v>
      </c>
      <c r="S3529">
        <v>0</v>
      </c>
      <c r="T3529">
        <v>71030</v>
      </c>
      <c r="U3529">
        <v>71505</v>
      </c>
      <c r="V3529">
        <v>71563</v>
      </c>
      <c r="W3529" t="s">
        <v>12648</v>
      </c>
      <c r="X3529" t="s">
        <v>12595</v>
      </c>
      <c r="Y3529">
        <v>0</v>
      </c>
      <c r="Z3529">
        <v>0</v>
      </c>
    </row>
    <row r="3530" spans="1:26" x14ac:dyDescent="0.25">
      <c r="A3530">
        <v>993485</v>
      </c>
      <c r="B3530">
        <v>202501</v>
      </c>
      <c r="C3530">
        <v>1</v>
      </c>
      <c r="D3530" t="s">
        <v>12651</v>
      </c>
      <c r="E3530">
        <v>4</v>
      </c>
      <c r="F3530">
        <v>916</v>
      </c>
      <c r="G3530">
        <v>230</v>
      </c>
      <c r="H3530">
        <v>32</v>
      </c>
      <c r="I3530">
        <v>11</v>
      </c>
      <c r="J3530">
        <v>0</v>
      </c>
      <c r="K3530">
        <v>0</v>
      </c>
      <c r="L3530">
        <v>0</v>
      </c>
      <c r="M3530">
        <v>0</v>
      </c>
      <c r="N3530">
        <v>0</v>
      </c>
      <c r="O3530">
        <v>0</v>
      </c>
      <c r="P3530">
        <v>0</v>
      </c>
      <c r="Q3530">
        <v>0</v>
      </c>
      <c r="R3530">
        <v>0</v>
      </c>
      <c r="S3530">
        <v>0</v>
      </c>
      <c r="T3530">
        <v>71030</v>
      </c>
      <c r="U3530">
        <v>71505</v>
      </c>
      <c r="V3530">
        <v>700076</v>
      </c>
      <c r="W3530" t="s">
        <v>12648</v>
      </c>
      <c r="X3530" t="s">
        <v>12595</v>
      </c>
      <c r="Y3530">
        <v>0</v>
      </c>
      <c r="Z3530">
        <v>0</v>
      </c>
    </row>
    <row r="3531" spans="1:26" x14ac:dyDescent="0.25">
      <c r="A3531">
        <v>993485</v>
      </c>
      <c r="B3531">
        <v>202501</v>
      </c>
      <c r="C3531">
        <v>2</v>
      </c>
      <c r="D3531" t="s">
        <v>12651</v>
      </c>
      <c r="E3531">
        <v>4</v>
      </c>
      <c r="F3531">
        <v>916</v>
      </c>
      <c r="G3531">
        <v>230</v>
      </c>
      <c r="H3531">
        <v>32</v>
      </c>
      <c r="I3531">
        <v>11</v>
      </c>
      <c r="J3531">
        <v>0</v>
      </c>
      <c r="K3531">
        <v>0</v>
      </c>
      <c r="L3531">
        <v>0</v>
      </c>
      <c r="M3531">
        <v>0</v>
      </c>
      <c r="N3531">
        <v>0</v>
      </c>
      <c r="O3531">
        <v>0</v>
      </c>
      <c r="P3531">
        <v>0</v>
      </c>
      <c r="Q3531">
        <v>0</v>
      </c>
      <c r="R3531">
        <v>0</v>
      </c>
      <c r="S3531">
        <v>0</v>
      </c>
      <c r="T3531">
        <v>71030</v>
      </c>
      <c r="U3531">
        <v>71505</v>
      </c>
      <c r="V3531">
        <v>700076</v>
      </c>
      <c r="W3531" t="s">
        <v>12648</v>
      </c>
      <c r="X3531" t="s">
        <v>12595</v>
      </c>
      <c r="Y3531">
        <v>0</v>
      </c>
      <c r="Z3531">
        <v>0</v>
      </c>
    </row>
    <row r="3532" spans="1:26" x14ac:dyDescent="0.25">
      <c r="A3532">
        <v>993487</v>
      </c>
      <c r="B3532">
        <v>202501</v>
      </c>
      <c r="C3532">
        <v>1</v>
      </c>
      <c r="D3532" t="s">
        <v>12651</v>
      </c>
      <c r="E3532">
        <v>4</v>
      </c>
      <c r="F3532">
        <v>916</v>
      </c>
      <c r="G3532">
        <v>230</v>
      </c>
      <c r="H3532">
        <v>20</v>
      </c>
      <c r="I3532">
        <v>7</v>
      </c>
      <c r="J3532">
        <v>0</v>
      </c>
      <c r="K3532">
        <v>0</v>
      </c>
      <c r="L3532">
        <v>0</v>
      </c>
      <c r="M3532">
        <v>0</v>
      </c>
      <c r="N3532">
        <v>0</v>
      </c>
      <c r="O3532">
        <v>0</v>
      </c>
      <c r="P3532">
        <v>0</v>
      </c>
      <c r="Q3532">
        <v>0</v>
      </c>
      <c r="R3532">
        <v>0</v>
      </c>
      <c r="S3532">
        <v>0</v>
      </c>
      <c r="T3532">
        <v>71030</v>
      </c>
      <c r="U3532">
        <v>71510</v>
      </c>
      <c r="V3532">
        <v>71120</v>
      </c>
      <c r="W3532" t="s">
        <v>12607</v>
      </c>
      <c r="X3532" t="s">
        <v>12595</v>
      </c>
      <c r="Y3532">
        <v>0</v>
      </c>
      <c r="Z3532">
        <v>0</v>
      </c>
    </row>
    <row r="3533" spans="1:26" x14ac:dyDescent="0.25">
      <c r="A3533">
        <v>993487</v>
      </c>
      <c r="B3533">
        <v>202501</v>
      </c>
      <c r="C3533">
        <v>2</v>
      </c>
      <c r="D3533" t="s">
        <v>12651</v>
      </c>
      <c r="E3533">
        <v>4</v>
      </c>
      <c r="F3533">
        <v>916</v>
      </c>
      <c r="G3533">
        <v>230</v>
      </c>
      <c r="H3533">
        <v>20</v>
      </c>
      <c r="I3533">
        <v>7</v>
      </c>
      <c r="J3533">
        <v>0</v>
      </c>
      <c r="K3533">
        <v>0</v>
      </c>
      <c r="L3533">
        <v>0</v>
      </c>
      <c r="M3533">
        <v>0</v>
      </c>
      <c r="N3533">
        <v>0</v>
      </c>
      <c r="O3533">
        <v>0</v>
      </c>
      <c r="P3533">
        <v>0</v>
      </c>
      <c r="Q3533">
        <v>0</v>
      </c>
      <c r="R3533">
        <v>0</v>
      </c>
      <c r="S3533">
        <v>0</v>
      </c>
      <c r="T3533">
        <v>71030</v>
      </c>
      <c r="U3533">
        <v>71510</v>
      </c>
      <c r="V3533">
        <v>71120</v>
      </c>
      <c r="W3533" t="s">
        <v>12607</v>
      </c>
      <c r="X3533" t="s">
        <v>12595</v>
      </c>
      <c r="Y3533">
        <v>0</v>
      </c>
      <c r="Z3533">
        <v>0</v>
      </c>
    </row>
    <row r="3534" spans="1:26" x14ac:dyDescent="0.25">
      <c r="A3534">
        <v>993489</v>
      </c>
      <c r="B3534">
        <v>202501</v>
      </c>
      <c r="C3534">
        <v>1</v>
      </c>
      <c r="D3534" t="s">
        <v>12651</v>
      </c>
      <c r="E3534">
        <v>4</v>
      </c>
      <c r="F3534">
        <v>916</v>
      </c>
      <c r="G3534">
        <v>230</v>
      </c>
      <c r="H3534">
        <v>20</v>
      </c>
      <c r="I3534">
        <v>7</v>
      </c>
      <c r="J3534">
        <v>0</v>
      </c>
      <c r="K3534">
        <v>0</v>
      </c>
      <c r="L3534">
        <v>0</v>
      </c>
      <c r="M3534">
        <v>0</v>
      </c>
      <c r="N3534">
        <v>0</v>
      </c>
      <c r="O3534">
        <v>0</v>
      </c>
      <c r="P3534">
        <v>0</v>
      </c>
      <c r="Q3534">
        <v>0</v>
      </c>
      <c r="R3534">
        <v>0</v>
      </c>
      <c r="S3534">
        <v>0</v>
      </c>
      <c r="T3534">
        <v>71030</v>
      </c>
      <c r="U3534">
        <v>71510</v>
      </c>
      <c r="V3534">
        <v>71120</v>
      </c>
      <c r="W3534" t="s">
        <v>12607</v>
      </c>
      <c r="X3534" t="s">
        <v>12595</v>
      </c>
      <c r="Y3534">
        <v>0</v>
      </c>
      <c r="Z3534">
        <v>0</v>
      </c>
    </row>
    <row r="3535" spans="1:26" x14ac:dyDescent="0.25">
      <c r="A3535">
        <v>993489</v>
      </c>
      <c r="B3535">
        <v>202501</v>
      </c>
      <c r="C3535">
        <v>2</v>
      </c>
      <c r="D3535" t="s">
        <v>12651</v>
      </c>
      <c r="E3535">
        <v>4</v>
      </c>
      <c r="F3535">
        <v>916</v>
      </c>
      <c r="G3535">
        <v>230</v>
      </c>
      <c r="H3535">
        <v>20</v>
      </c>
      <c r="I3535">
        <v>7</v>
      </c>
      <c r="J3535">
        <v>0</v>
      </c>
      <c r="K3535">
        <v>0</v>
      </c>
      <c r="L3535">
        <v>0</v>
      </c>
      <c r="M3535">
        <v>0</v>
      </c>
      <c r="N3535">
        <v>0</v>
      </c>
      <c r="O3535">
        <v>0</v>
      </c>
      <c r="P3535">
        <v>0</v>
      </c>
      <c r="Q3535">
        <v>0</v>
      </c>
      <c r="R3535">
        <v>0</v>
      </c>
      <c r="S3535">
        <v>0</v>
      </c>
      <c r="T3535">
        <v>71030</v>
      </c>
      <c r="U3535">
        <v>71510</v>
      </c>
      <c r="V3535">
        <v>71120</v>
      </c>
      <c r="W3535" t="s">
        <v>12607</v>
      </c>
      <c r="X3535" t="s">
        <v>12595</v>
      </c>
      <c r="Y3535">
        <v>0</v>
      </c>
      <c r="Z3535">
        <v>0</v>
      </c>
    </row>
    <row r="3536" spans="1:26" x14ac:dyDescent="0.25">
      <c r="A3536">
        <v>993490</v>
      </c>
      <c r="B3536">
        <v>202501</v>
      </c>
      <c r="C3536">
        <v>1</v>
      </c>
      <c r="D3536" t="s">
        <v>12651</v>
      </c>
      <c r="E3536">
        <v>4</v>
      </c>
      <c r="F3536">
        <v>916</v>
      </c>
      <c r="G3536">
        <v>230</v>
      </c>
      <c r="H3536">
        <v>26</v>
      </c>
      <c r="I3536">
        <v>8</v>
      </c>
      <c r="J3536">
        <v>0</v>
      </c>
      <c r="K3536">
        <v>0</v>
      </c>
      <c r="L3536">
        <v>0</v>
      </c>
      <c r="M3536">
        <v>0</v>
      </c>
      <c r="N3536">
        <v>0</v>
      </c>
      <c r="O3536">
        <v>0</v>
      </c>
      <c r="P3536">
        <v>0</v>
      </c>
      <c r="Q3536">
        <v>0</v>
      </c>
      <c r="R3536">
        <v>0</v>
      </c>
      <c r="S3536">
        <v>0</v>
      </c>
      <c r="T3536">
        <v>71030</v>
      </c>
      <c r="U3536">
        <v>71054</v>
      </c>
      <c r="V3536">
        <v>70427</v>
      </c>
      <c r="W3536" t="s">
        <v>12599</v>
      </c>
      <c r="X3536" t="s">
        <v>12595</v>
      </c>
      <c r="Y3536">
        <v>0</v>
      </c>
      <c r="Z3536">
        <v>0</v>
      </c>
    </row>
    <row r="3537" spans="1:26" x14ac:dyDescent="0.25">
      <c r="A3537">
        <v>993490</v>
      </c>
      <c r="B3537">
        <v>202501</v>
      </c>
      <c r="C3537">
        <v>2</v>
      </c>
      <c r="D3537" t="s">
        <v>12651</v>
      </c>
      <c r="E3537">
        <v>4</v>
      </c>
      <c r="F3537">
        <v>916</v>
      </c>
      <c r="G3537">
        <v>230</v>
      </c>
      <c r="H3537">
        <v>26</v>
      </c>
      <c r="I3537">
        <v>8</v>
      </c>
      <c r="J3537">
        <v>0</v>
      </c>
      <c r="K3537">
        <v>0</v>
      </c>
      <c r="L3537">
        <v>0</v>
      </c>
      <c r="M3537">
        <v>0</v>
      </c>
      <c r="N3537">
        <v>0</v>
      </c>
      <c r="O3537">
        <v>0</v>
      </c>
      <c r="P3537">
        <v>0</v>
      </c>
      <c r="Q3537">
        <v>0</v>
      </c>
      <c r="R3537">
        <v>0</v>
      </c>
      <c r="S3537">
        <v>0</v>
      </c>
      <c r="T3537">
        <v>71030</v>
      </c>
      <c r="U3537">
        <v>71054</v>
      </c>
      <c r="V3537">
        <v>70427</v>
      </c>
      <c r="W3537" t="s">
        <v>12599</v>
      </c>
      <c r="X3537" t="s">
        <v>12595</v>
      </c>
      <c r="Y3537">
        <v>0</v>
      </c>
      <c r="Z3537">
        <v>0</v>
      </c>
    </row>
    <row r="3538" spans="1:26" x14ac:dyDescent="0.25">
      <c r="A3538">
        <v>993493</v>
      </c>
      <c r="B3538">
        <v>202501</v>
      </c>
      <c r="C3538">
        <v>1</v>
      </c>
      <c r="D3538" t="s">
        <v>12651</v>
      </c>
      <c r="E3538">
        <v>4</v>
      </c>
      <c r="F3538">
        <v>916</v>
      </c>
      <c r="G3538">
        <v>230</v>
      </c>
      <c r="H3538">
        <v>20</v>
      </c>
      <c r="I3538">
        <v>6</v>
      </c>
      <c r="J3538">
        <v>0</v>
      </c>
      <c r="K3538">
        <v>0</v>
      </c>
      <c r="L3538">
        <v>0</v>
      </c>
      <c r="M3538">
        <v>0</v>
      </c>
      <c r="N3538">
        <v>0</v>
      </c>
      <c r="O3538">
        <v>0</v>
      </c>
      <c r="P3538">
        <v>0</v>
      </c>
      <c r="Q3538">
        <v>0</v>
      </c>
      <c r="R3538">
        <v>0</v>
      </c>
      <c r="S3538">
        <v>0</v>
      </c>
      <c r="T3538">
        <v>71030</v>
      </c>
      <c r="U3538">
        <v>71510</v>
      </c>
      <c r="V3538">
        <v>700173</v>
      </c>
      <c r="W3538" t="s">
        <v>12607</v>
      </c>
      <c r="X3538" t="s">
        <v>12595</v>
      </c>
      <c r="Y3538">
        <v>0</v>
      </c>
      <c r="Z3538">
        <v>0</v>
      </c>
    </row>
    <row r="3539" spans="1:26" x14ac:dyDescent="0.25">
      <c r="A3539">
        <v>993493</v>
      </c>
      <c r="B3539">
        <v>202501</v>
      </c>
      <c r="C3539">
        <v>2</v>
      </c>
      <c r="D3539" t="s">
        <v>12651</v>
      </c>
      <c r="E3539">
        <v>4</v>
      </c>
      <c r="F3539">
        <v>916</v>
      </c>
      <c r="G3539">
        <v>230</v>
      </c>
      <c r="H3539">
        <v>20</v>
      </c>
      <c r="I3539">
        <v>6</v>
      </c>
      <c r="J3539">
        <v>0</v>
      </c>
      <c r="K3539">
        <v>0</v>
      </c>
      <c r="L3539">
        <v>0</v>
      </c>
      <c r="M3539">
        <v>0</v>
      </c>
      <c r="N3539">
        <v>0</v>
      </c>
      <c r="O3539">
        <v>0</v>
      </c>
      <c r="P3539">
        <v>0</v>
      </c>
      <c r="Q3539">
        <v>0</v>
      </c>
      <c r="R3539">
        <v>0</v>
      </c>
      <c r="S3539">
        <v>0</v>
      </c>
      <c r="T3539">
        <v>71030</v>
      </c>
      <c r="U3539">
        <v>71510</v>
      </c>
      <c r="V3539">
        <v>700173</v>
      </c>
      <c r="W3539" t="s">
        <v>12607</v>
      </c>
      <c r="X3539" t="s">
        <v>12595</v>
      </c>
      <c r="Y3539">
        <v>0</v>
      </c>
      <c r="Z3539">
        <v>0</v>
      </c>
    </row>
    <row r="3540" spans="1:26" x14ac:dyDescent="0.25">
      <c r="A3540">
        <v>993494</v>
      </c>
      <c r="B3540">
        <v>202501</v>
      </c>
      <c r="C3540">
        <v>1</v>
      </c>
      <c r="D3540" t="s">
        <v>12651</v>
      </c>
      <c r="E3540">
        <v>4</v>
      </c>
      <c r="F3540">
        <v>916</v>
      </c>
      <c r="G3540">
        <v>230</v>
      </c>
      <c r="H3540">
        <v>20</v>
      </c>
      <c r="I3540">
        <v>9</v>
      </c>
      <c r="J3540">
        <v>0</v>
      </c>
      <c r="K3540">
        <v>0</v>
      </c>
      <c r="L3540">
        <v>0</v>
      </c>
      <c r="M3540">
        <v>0</v>
      </c>
      <c r="N3540">
        <v>0</v>
      </c>
      <c r="O3540">
        <v>0</v>
      </c>
      <c r="P3540">
        <v>0</v>
      </c>
      <c r="Q3540">
        <v>0</v>
      </c>
      <c r="R3540">
        <v>0</v>
      </c>
      <c r="S3540">
        <v>0</v>
      </c>
      <c r="T3540">
        <v>71030</v>
      </c>
      <c r="U3540">
        <v>71510</v>
      </c>
      <c r="V3540">
        <v>71551</v>
      </c>
      <c r="W3540" t="s">
        <v>12607</v>
      </c>
      <c r="X3540" t="s">
        <v>12595</v>
      </c>
      <c r="Y3540">
        <v>0</v>
      </c>
      <c r="Z3540">
        <v>0</v>
      </c>
    </row>
    <row r="3541" spans="1:26" x14ac:dyDescent="0.25">
      <c r="A3541">
        <v>993494</v>
      </c>
      <c r="B3541">
        <v>202501</v>
      </c>
      <c r="C3541">
        <v>2</v>
      </c>
      <c r="D3541" t="s">
        <v>12651</v>
      </c>
      <c r="E3541">
        <v>4</v>
      </c>
      <c r="F3541">
        <v>916</v>
      </c>
      <c r="G3541">
        <v>230</v>
      </c>
      <c r="H3541">
        <v>20</v>
      </c>
      <c r="I3541">
        <v>9</v>
      </c>
      <c r="J3541">
        <v>0</v>
      </c>
      <c r="K3541">
        <v>0</v>
      </c>
      <c r="L3541">
        <v>0</v>
      </c>
      <c r="M3541">
        <v>0</v>
      </c>
      <c r="N3541">
        <v>0</v>
      </c>
      <c r="O3541">
        <v>0</v>
      </c>
      <c r="P3541">
        <v>0</v>
      </c>
      <c r="Q3541">
        <v>0</v>
      </c>
      <c r="R3541">
        <v>0</v>
      </c>
      <c r="S3541">
        <v>0</v>
      </c>
      <c r="T3541">
        <v>71030</v>
      </c>
      <c r="U3541">
        <v>71510</v>
      </c>
      <c r="V3541">
        <v>71551</v>
      </c>
      <c r="W3541" t="s">
        <v>12607</v>
      </c>
      <c r="X3541" t="s">
        <v>12595</v>
      </c>
      <c r="Y3541">
        <v>0</v>
      </c>
      <c r="Z3541">
        <v>0</v>
      </c>
    </row>
    <row r="3542" spans="1:26" x14ac:dyDescent="0.25">
      <c r="A3542">
        <v>993495</v>
      </c>
      <c r="B3542">
        <v>202501</v>
      </c>
      <c r="C3542">
        <v>1</v>
      </c>
      <c r="D3542" t="s">
        <v>12651</v>
      </c>
      <c r="E3542">
        <v>4</v>
      </c>
      <c r="F3542">
        <v>916</v>
      </c>
      <c r="G3542">
        <v>230</v>
      </c>
      <c r="H3542">
        <v>20</v>
      </c>
      <c r="I3542">
        <v>7</v>
      </c>
      <c r="J3542">
        <v>0</v>
      </c>
      <c r="K3542">
        <v>0</v>
      </c>
      <c r="L3542">
        <v>0</v>
      </c>
      <c r="M3542">
        <v>0</v>
      </c>
      <c r="N3542">
        <v>0</v>
      </c>
      <c r="O3542">
        <v>0</v>
      </c>
      <c r="P3542">
        <v>0</v>
      </c>
      <c r="Q3542">
        <v>0</v>
      </c>
      <c r="R3542">
        <v>0</v>
      </c>
      <c r="S3542">
        <v>0</v>
      </c>
      <c r="T3542">
        <v>71030</v>
      </c>
      <c r="U3542">
        <v>71510</v>
      </c>
      <c r="V3542">
        <v>71120</v>
      </c>
      <c r="W3542" t="s">
        <v>12607</v>
      </c>
      <c r="X3542" t="s">
        <v>12595</v>
      </c>
      <c r="Y3542">
        <v>0</v>
      </c>
      <c r="Z3542">
        <v>0</v>
      </c>
    </row>
    <row r="3543" spans="1:26" x14ac:dyDescent="0.25">
      <c r="A3543">
        <v>993495</v>
      </c>
      <c r="B3543">
        <v>202501</v>
      </c>
      <c r="C3543">
        <v>2</v>
      </c>
      <c r="D3543" t="s">
        <v>12651</v>
      </c>
      <c r="E3543">
        <v>4</v>
      </c>
      <c r="F3543">
        <v>916</v>
      </c>
      <c r="G3543">
        <v>230</v>
      </c>
      <c r="H3543">
        <v>20</v>
      </c>
      <c r="I3543">
        <v>7</v>
      </c>
      <c r="J3543">
        <v>0</v>
      </c>
      <c r="K3543">
        <v>0</v>
      </c>
      <c r="L3543">
        <v>0</v>
      </c>
      <c r="M3543">
        <v>0</v>
      </c>
      <c r="N3543">
        <v>0</v>
      </c>
      <c r="O3543">
        <v>0</v>
      </c>
      <c r="P3543">
        <v>0</v>
      </c>
      <c r="Q3543">
        <v>0</v>
      </c>
      <c r="R3543">
        <v>0</v>
      </c>
      <c r="S3543">
        <v>0</v>
      </c>
      <c r="T3543">
        <v>71030</v>
      </c>
      <c r="U3543">
        <v>71510</v>
      </c>
      <c r="V3543">
        <v>71120</v>
      </c>
      <c r="W3543" t="s">
        <v>12607</v>
      </c>
      <c r="X3543" t="s">
        <v>12595</v>
      </c>
      <c r="Y3543">
        <v>0</v>
      </c>
      <c r="Z3543">
        <v>0</v>
      </c>
    </row>
    <row r="3544" spans="1:26" x14ac:dyDescent="0.25">
      <c r="A3544">
        <v>993509</v>
      </c>
      <c r="B3544">
        <v>202501</v>
      </c>
      <c r="C3544">
        <v>1</v>
      </c>
      <c r="D3544" t="s">
        <v>12651</v>
      </c>
      <c r="E3544">
        <v>4</v>
      </c>
      <c r="F3544">
        <v>916</v>
      </c>
      <c r="G3544">
        <v>228</v>
      </c>
      <c r="H3544">
        <v>30</v>
      </c>
      <c r="I3544">
        <v>8</v>
      </c>
      <c r="J3544">
        <v>0</v>
      </c>
      <c r="K3544">
        <v>0</v>
      </c>
      <c r="L3544">
        <v>0</v>
      </c>
      <c r="M3544">
        <v>0</v>
      </c>
      <c r="N3544">
        <v>0</v>
      </c>
      <c r="O3544">
        <v>0</v>
      </c>
      <c r="P3544">
        <v>0</v>
      </c>
      <c r="Q3544">
        <v>0</v>
      </c>
      <c r="R3544">
        <v>0</v>
      </c>
      <c r="S3544">
        <v>0</v>
      </c>
      <c r="T3544">
        <v>71590</v>
      </c>
      <c r="U3544">
        <v>71050</v>
      </c>
      <c r="V3544">
        <v>71646</v>
      </c>
      <c r="W3544" t="s">
        <v>12605</v>
      </c>
      <c r="X3544" t="s">
        <v>12590</v>
      </c>
      <c r="Y3544">
        <v>0</v>
      </c>
      <c r="Z3544">
        <v>0</v>
      </c>
    </row>
    <row r="3545" spans="1:26" x14ac:dyDescent="0.25">
      <c r="A3545">
        <v>993509</v>
      </c>
      <c r="B3545">
        <v>202501</v>
      </c>
      <c r="C3545">
        <v>2</v>
      </c>
      <c r="D3545" t="s">
        <v>12651</v>
      </c>
      <c r="E3545">
        <v>4</v>
      </c>
      <c r="F3545">
        <v>916</v>
      </c>
      <c r="G3545">
        <v>228</v>
      </c>
      <c r="H3545">
        <v>30</v>
      </c>
      <c r="I3545">
        <v>8</v>
      </c>
      <c r="J3545">
        <v>0</v>
      </c>
      <c r="K3545">
        <v>0</v>
      </c>
      <c r="L3545">
        <v>0</v>
      </c>
      <c r="M3545">
        <v>0</v>
      </c>
      <c r="N3545">
        <v>0</v>
      </c>
      <c r="O3545">
        <v>0</v>
      </c>
      <c r="P3545">
        <v>0</v>
      </c>
      <c r="Q3545">
        <v>0</v>
      </c>
      <c r="R3545">
        <v>0</v>
      </c>
      <c r="S3545">
        <v>0</v>
      </c>
      <c r="T3545">
        <v>71590</v>
      </c>
      <c r="U3545">
        <v>71050</v>
      </c>
      <c r="V3545">
        <v>71646</v>
      </c>
      <c r="W3545" t="s">
        <v>12605</v>
      </c>
      <c r="X3545" t="s">
        <v>12590</v>
      </c>
      <c r="Y3545">
        <v>0</v>
      </c>
      <c r="Z3545">
        <v>0</v>
      </c>
    </row>
    <row r="3546" spans="1:26" x14ac:dyDescent="0.25">
      <c r="A3546">
        <v>993510</v>
      </c>
      <c r="B3546">
        <v>202501</v>
      </c>
      <c r="C3546">
        <v>1</v>
      </c>
      <c r="D3546" t="s">
        <v>12651</v>
      </c>
      <c r="E3546">
        <v>4</v>
      </c>
      <c r="F3546">
        <v>916</v>
      </c>
      <c r="G3546">
        <v>228</v>
      </c>
      <c r="H3546">
        <v>30</v>
      </c>
      <c r="I3546">
        <v>6</v>
      </c>
      <c r="J3546">
        <v>0</v>
      </c>
      <c r="K3546">
        <v>0</v>
      </c>
      <c r="L3546">
        <v>0</v>
      </c>
      <c r="M3546">
        <v>0</v>
      </c>
      <c r="N3546">
        <v>0</v>
      </c>
      <c r="O3546">
        <v>0</v>
      </c>
      <c r="P3546">
        <v>0</v>
      </c>
      <c r="Q3546">
        <v>0</v>
      </c>
      <c r="R3546">
        <v>0</v>
      </c>
      <c r="S3546">
        <v>0</v>
      </c>
      <c r="T3546">
        <v>71590</v>
      </c>
      <c r="U3546">
        <v>71050</v>
      </c>
      <c r="V3546">
        <v>71051</v>
      </c>
      <c r="W3546" t="s">
        <v>12605</v>
      </c>
      <c r="X3546" t="s">
        <v>12590</v>
      </c>
      <c r="Y3546">
        <v>0</v>
      </c>
      <c r="Z3546">
        <v>0</v>
      </c>
    </row>
    <row r="3547" spans="1:26" x14ac:dyDescent="0.25">
      <c r="A3547">
        <v>993510</v>
      </c>
      <c r="B3547">
        <v>202501</v>
      </c>
      <c r="C3547">
        <v>2</v>
      </c>
      <c r="D3547" t="s">
        <v>12651</v>
      </c>
      <c r="E3547">
        <v>4</v>
      </c>
      <c r="F3547">
        <v>916</v>
      </c>
      <c r="G3547">
        <v>228</v>
      </c>
      <c r="H3547">
        <v>30</v>
      </c>
      <c r="I3547">
        <v>6</v>
      </c>
      <c r="J3547">
        <v>0</v>
      </c>
      <c r="K3547">
        <v>0</v>
      </c>
      <c r="L3547">
        <v>0</v>
      </c>
      <c r="M3547">
        <v>0</v>
      </c>
      <c r="N3547">
        <v>0</v>
      </c>
      <c r="O3547">
        <v>0</v>
      </c>
      <c r="P3547">
        <v>0</v>
      </c>
      <c r="Q3547">
        <v>0</v>
      </c>
      <c r="R3547">
        <v>0</v>
      </c>
      <c r="S3547">
        <v>0</v>
      </c>
      <c r="T3547">
        <v>71590</v>
      </c>
      <c r="U3547">
        <v>71050</v>
      </c>
      <c r="V3547">
        <v>71051</v>
      </c>
      <c r="W3547" t="s">
        <v>12605</v>
      </c>
      <c r="X3547" t="s">
        <v>12590</v>
      </c>
      <c r="Y3547">
        <v>0</v>
      </c>
      <c r="Z3547">
        <v>0</v>
      </c>
    </row>
    <row r="3548" spans="1:26" x14ac:dyDescent="0.25">
      <c r="A3548">
        <v>993511</v>
      </c>
      <c r="B3548">
        <v>202501</v>
      </c>
      <c r="C3548">
        <v>1</v>
      </c>
      <c r="D3548" t="s">
        <v>12651</v>
      </c>
      <c r="E3548">
        <v>4</v>
      </c>
      <c r="F3548">
        <v>916</v>
      </c>
      <c r="G3548">
        <v>228</v>
      </c>
      <c r="H3548">
        <v>30</v>
      </c>
      <c r="I3548">
        <v>8</v>
      </c>
      <c r="J3548">
        <v>0</v>
      </c>
      <c r="K3548">
        <v>0</v>
      </c>
      <c r="L3548">
        <v>0</v>
      </c>
      <c r="M3548">
        <v>0</v>
      </c>
      <c r="N3548">
        <v>0</v>
      </c>
      <c r="O3548">
        <v>0</v>
      </c>
      <c r="P3548">
        <v>0</v>
      </c>
      <c r="Q3548">
        <v>0</v>
      </c>
      <c r="R3548">
        <v>0</v>
      </c>
      <c r="S3548">
        <v>0</v>
      </c>
      <c r="T3548">
        <v>71590</v>
      </c>
      <c r="U3548">
        <v>71050</v>
      </c>
      <c r="V3548">
        <v>71646</v>
      </c>
      <c r="W3548" t="s">
        <v>12605</v>
      </c>
      <c r="X3548" t="s">
        <v>12590</v>
      </c>
      <c r="Y3548">
        <v>0</v>
      </c>
      <c r="Z3548">
        <v>0</v>
      </c>
    </row>
    <row r="3549" spans="1:26" x14ac:dyDescent="0.25">
      <c r="A3549">
        <v>993511</v>
      </c>
      <c r="B3549">
        <v>202501</v>
      </c>
      <c r="C3549">
        <v>2</v>
      </c>
      <c r="D3549" t="s">
        <v>12651</v>
      </c>
      <c r="E3549">
        <v>4</v>
      </c>
      <c r="F3549">
        <v>916</v>
      </c>
      <c r="G3549">
        <v>228</v>
      </c>
      <c r="H3549">
        <v>30</v>
      </c>
      <c r="I3549">
        <v>8</v>
      </c>
      <c r="J3549">
        <v>0</v>
      </c>
      <c r="K3549">
        <v>0</v>
      </c>
      <c r="L3549">
        <v>0</v>
      </c>
      <c r="M3549">
        <v>0</v>
      </c>
      <c r="N3549">
        <v>0</v>
      </c>
      <c r="O3549">
        <v>0</v>
      </c>
      <c r="P3549">
        <v>0</v>
      </c>
      <c r="Q3549">
        <v>0</v>
      </c>
      <c r="R3549">
        <v>0</v>
      </c>
      <c r="S3549">
        <v>0</v>
      </c>
      <c r="T3549">
        <v>71590</v>
      </c>
      <c r="U3549">
        <v>71050</v>
      </c>
      <c r="V3549">
        <v>71646</v>
      </c>
      <c r="W3549" t="s">
        <v>12605</v>
      </c>
      <c r="X3549" t="s">
        <v>12590</v>
      </c>
      <c r="Y3549">
        <v>0</v>
      </c>
      <c r="Z3549">
        <v>0</v>
      </c>
    </row>
    <row r="3550" spans="1:26" x14ac:dyDescent="0.25">
      <c r="A3550">
        <v>993516</v>
      </c>
      <c r="B3550">
        <v>202501</v>
      </c>
      <c r="C3550">
        <v>1</v>
      </c>
      <c r="D3550" t="s">
        <v>12651</v>
      </c>
      <c r="E3550">
        <v>4</v>
      </c>
      <c r="F3550">
        <v>916</v>
      </c>
      <c r="G3550">
        <v>230</v>
      </c>
      <c r="H3550">
        <v>30</v>
      </c>
      <c r="I3550">
        <v>9</v>
      </c>
      <c r="J3550">
        <v>0</v>
      </c>
      <c r="K3550">
        <v>0</v>
      </c>
      <c r="L3550">
        <v>0</v>
      </c>
      <c r="M3550">
        <v>0</v>
      </c>
      <c r="N3550">
        <v>0</v>
      </c>
      <c r="O3550">
        <v>0</v>
      </c>
      <c r="P3550">
        <v>0</v>
      </c>
      <c r="Q3550">
        <v>0</v>
      </c>
      <c r="R3550">
        <v>0</v>
      </c>
      <c r="S3550">
        <v>0</v>
      </c>
      <c r="T3550">
        <v>71030</v>
      </c>
      <c r="U3550">
        <v>71063</v>
      </c>
      <c r="V3550">
        <v>70053</v>
      </c>
      <c r="W3550" t="s">
        <v>3624</v>
      </c>
      <c r="X3550" t="s">
        <v>12595</v>
      </c>
      <c r="Y3550">
        <v>0</v>
      </c>
      <c r="Z3550">
        <v>0</v>
      </c>
    </row>
    <row r="3551" spans="1:26" x14ac:dyDescent="0.25">
      <c r="A3551">
        <v>993516</v>
      </c>
      <c r="B3551">
        <v>202501</v>
      </c>
      <c r="C3551">
        <v>2</v>
      </c>
      <c r="D3551" t="s">
        <v>12651</v>
      </c>
      <c r="E3551">
        <v>4</v>
      </c>
      <c r="F3551">
        <v>916</v>
      </c>
      <c r="G3551">
        <v>230</v>
      </c>
      <c r="H3551">
        <v>30</v>
      </c>
      <c r="I3551">
        <v>9</v>
      </c>
      <c r="J3551">
        <v>0</v>
      </c>
      <c r="K3551">
        <v>0</v>
      </c>
      <c r="L3551">
        <v>0</v>
      </c>
      <c r="M3551">
        <v>0</v>
      </c>
      <c r="N3551">
        <v>0</v>
      </c>
      <c r="O3551">
        <v>0</v>
      </c>
      <c r="P3551">
        <v>0</v>
      </c>
      <c r="Q3551">
        <v>0</v>
      </c>
      <c r="R3551">
        <v>0</v>
      </c>
      <c r="S3551">
        <v>0</v>
      </c>
      <c r="T3551">
        <v>71030</v>
      </c>
      <c r="U3551">
        <v>71063</v>
      </c>
      <c r="V3551">
        <v>70053</v>
      </c>
      <c r="W3551" t="s">
        <v>3624</v>
      </c>
      <c r="X3551" t="s">
        <v>12595</v>
      </c>
      <c r="Y3551">
        <v>0</v>
      </c>
      <c r="Z3551">
        <v>0</v>
      </c>
    </row>
    <row r="3552" spans="1:26" x14ac:dyDescent="0.25">
      <c r="A3552">
        <v>993517</v>
      </c>
      <c r="B3552">
        <v>202501</v>
      </c>
      <c r="C3552">
        <v>1</v>
      </c>
      <c r="D3552" t="s">
        <v>12651</v>
      </c>
      <c r="E3552">
        <v>4</v>
      </c>
      <c r="F3552">
        <v>916</v>
      </c>
      <c r="G3552">
        <v>230</v>
      </c>
      <c r="H3552">
        <v>30</v>
      </c>
      <c r="I3552">
        <v>9</v>
      </c>
      <c r="J3552">
        <v>0</v>
      </c>
      <c r="K3552">
        <v>0</v>
      </c>
      <c r="L3552">
        <v>0</v>
      </c>
      <c r="M3552">
        <v>0</v>
      </c>
      <c r="N3552">
        <v>0</v>
      </c>
      <c r="O3552">
        <v>0</v>
      </c>
      <c r="P3552">
        <v>0</v>
      </c>
      <c r="Q3552">
        <v>0</v>
      </c>
      <c r="R3552">
        <v>0</v>
      </c>
      <c r="S3552">
        <v>0</v>
      </c>
      <c r="T3552">
        <v>71030</v>
      </c>
      <c r="U3552">
        <v>71063</v>
      </c>
      <c r="V3552">
        <v>70053</v>
      </c>
      <c r="W3552" t="s">
        <v>3624</v>
      </c>
      <c r="X3552" t="s">
        <v>12595</v>
      </c>
      <c r="Y3552">
        <v>0</v>
      </c>
      <c r="Z3552">
        <v>0</v>
      </c>
    </row>
    <row r="3553" spans="1:26" x14ac:dyDescent="0.25">
      <c r="A3553">
        <v>993517</v>
      </c>
      <c r="B3553">
        <v>202501</v>
      </c>
      <c r="C3553">
        <v>2</v>
      </c>
      <c r="D3553" t="s">
        <v>12651</v>
      </c>
      <c r="E3553">
        <v>4</v>
      </c>
      <c r="F3553">
        <v>916</v>
      </c>
      <c r="G3553">
        <v>230</v>
      </c>
      <c r="H3553">
        <v>30</v>
      </c>
      <c r="I3553">
        <v>9</v>
      </c>
      <c r="J3553">
        <v>0</v>
      </c>
      <c r="K3553">
        <v>0</v>
      </c>
      <c r="L3553">
        <v>0</v>
      </c>
      <c r="M3553">
        <v>0</v>
      </c>
      <c r="N3553">
        <v>0</v>
      </c>
      <c r="O3553">
        <v>0</v>
      </c>
      <c r="P3553">
        <v>0</v>
      </c>
      <c r="Q3553">
        <v>0</v>
      </c>
      <c r="R3553">
        <v>0</v>
      </c>
      <c r="S3553">
        <v>0</v>
      </c>
      <c r="T3553">
        <v>71030</v>
      </c>
      <c r="U3553">
        <v>71063</v>
      </c>
      <c r="V3553">
        <v>70053</v>
      </c>
      <c r="W3553" t="s">
        <v>3624</v>
      </c>
      <c r="X3553" t="s">
        <v>12595</v>
      </c>
      <c r="Y3553">
        <v>0</v>
      </c>
      <c r="Z3553">
        <v>0</v>
      </c>
    </row>
    <row r="3554" spans="1:26" x14ac:dyDescent="0.25">
      <c r="A3554">
        <v>993519</v>
      </c>
      <c r="B3554">
        <v>202501</v>
      </c>
      <c r="C3554">
        <v>1</v>
      </c>
      <c r="D3554" t="s">
        <v>12651</v>
      </c>
      <c r="E3554">
        <v>4</v>
      </c>
      <c r="F3554">
        <v>916</v>
      </c>
      <c r="G3554">
        <v>230</v>
      </c>
      <c r="H3554">
        <v>30</v>
      </c>
      <c r="I3554">
        <v>10</v>
      </c>
      <c r="J3554">
        <v>0</v>
      </c>
      <c r="K3554">
        <v>0</v>
      </c>
      <c r="L3554">
        <v>0</v>
      </c>
      <c r="M3554">
        <v>0</v>
      </c>
      <c r="N3554">
        <v>0</v>
      </c>
      <c r="O3554">
        <v>0</v>
      </c>
      <c r="P3554">
        <v>0</v>
      </c>
      <c r="Q3554">
        <v>0</v>
      </c>
      <c r="R3554">
        <v>0</v>
      </c>
      <c r="S3554">
        <v>0</v>
      </c>
      <c r="T3554">
        <v>71030</v>
      </c>
      <c r="U3554">
        <v>71063</v>
      </c>
      <c r="V3554">
        <v>71064</v>
      </c>
      <c r="W3554" t="s">
        <v>3624</v>
      </c>
      <c r="X3554" t="s">
        <v>12595</v>
      </c>
      <c r="Y3554">
        <v>0</v>
      </c>
      <c r="Z3554">
        <v>0</v>
      </c>
    </row>
    <row r="3555" spans="1:26" x14ac:dyDescent="0.25">
      <c r="A3555">
        <v>993519</v>
      </c>
      <c r="B3555">
        <v>202501</v>
      </c>
      <c r="C3555">
        <v>2</v>
      </c>
      <c r="D3555" t="s">
        <v>12651</v>
      </c>
      <c r="E3555">
        <v>4</v>
      </c>
      <c r="F3555">
        <v>916</v>
      </c>
      <c r="G3555">
        <v>230</v>
      </c>
      <c r="H3555">
        <v>30</v>
      </c>
      <c r="I3555">
        <v>10</v>
      </c>
      <c r="J3555">
        <v>0</v>
      </c>
      <c r="K3555">
        <v>0</v>
      </c>
      <c r="L3555">
        <v>0</v>
      </c>
      <c r="M3555">
        <v>0</v>
      </c>
      <c r="N3555">
        <v>0</v>
      </c>
      <c r="O3555">
        <v>0</v>
      </c>
      <c r="P3555">
        <v>0</v>
      </c>
      <c r="Q3555">
        <v>0</v>
      </c>
      <c r="R3555">
        <v>0</v>
      </c>
      <c r="S3555">
        <v>0</v>
      </c>
      <c r="T3555">
        <v>71030</v>
      </c>
      <c r="U3555">
        <v>71063</v>
      </c>
      <c r="V3555">
        <v>71064</v>
      </c>
      <c r="W3555" t="s">
        <v>3624</v>
      </c>
      <c r="X3555" t="s">
        <v>12595</v>
      </c>
      <c r="Y3555">
        <v>0</v>
      </c>
      <c r="Z3555">
        <v>0</v>
      </c>
    </row>
    <row r="3556" spans="1:26" x14ac:dyDescent="0.25">
      <c r="A3556">
        <v>993524</v>
      </c>
      <c r="B3556">
        <v>202501</v>
      </c>
      <c r="C3556">
        <v>1</v>
      </c>
      <c r="D3556" t="s">
        <v>12651</v>
      </c>
      <c r="E3556">
        <v>4</v>
      </c>
      <c r="F3556">
        <v>916</v>
      </c>
      <c r="G3556">
        <v>230</v>
      </c>
      <c r="H3556">
        <v>32</v>
      </c>
      <c r="I3556">
        <v>11</v>
      </c>
      <c r="J3556">
        <v>0</v>
      </c>
      <c r="K3556">
        <v>0</v>
      </c>
      <c r="L3556">
        <v>0</v>
      </c>
      <c r="M3556">
        <v>0</v>
      </c>
      <c r="N3556">
        <v>0</v>
      </c>
      <c r="O3556">
        <v>0</v>
      </c>
      <c r="P3556">
        <v>0</v>
      </c>
      <c r="Q3556">
        <v>0</v>
      </c>
      <c r="R3556">
        <v>0</v>
      </c>
      <c r="S3556">
        <v>0</v>
      </c>
      <c r="T3556">
        <v>71030</v>
      </c>
      <c r="U3556">
        <v>71505</v>
      </c>
      <c r="V3556">
        <v>700076</v>
      </c>
      <c r="W3556" t="s">
        <v>12648</v>
      </c>
      <c r="X3556" t="s">
        <v>12595</v>
      </c>
      <c r="Y3556">
        <v>0</v>
      </c>
      <c r="Z3556">
        <v>0</v>
      </c>
    </row>
    <row r="3557" spans="1:26" x14ac:dyDescent="0.25">
      <c r="A3557">
        <v>993524</v>
      </c>
      <c r="B3557">
        <v>202501</v>
      </c>
      <c r="C3557">
        <v>2</v>
      </c>
      <c r="D3557" t="s">
        <v>12651</v>
      </c>
      <c r="E3557">
        <v>4</v>
      </c>
      <c r="F3557">
        <v>916</v>
      </c>
      <c r="G3557">
        <v>230</v>
      </c>
      <c r="H3557">
        <v>32</v>
      </c>
      <c r="I3557">
        <v>11</v>
      </c>
      <c r="J3557">
        <v>0</v>
      </c>
      <c r="K3557">
        <v>0</v>
      </c>
      <c r="L3557">
        <v>0</v>
      </c>
      <c r="M3557">
        <v>0</v>
      </c>
      <c r="N3557">
        <v>0</v>
      </c>
      <c r="O3557">
        <v>0</v>
      </c>
      <c r="P3557">
        <v>0</v>
      </c>
      <c r="Q3557">
        <v>0</v>
      </c>
      <c r="R3557">
        <v>0</v>
      </c>
      <c r="S3557">
        <v>0</v>
      </c>
      <c r="T3557">
        <v>71030</v>
      </c>
      <c r="U3557">
        <v>71505</v>
      </c>
      <c r="V3557">
        <v>700076</v>
      </c>
      <c r="W3557" t="s">
        <v>12648</v>
      </c>
      <c r="X3557" t="s">
        <v>12595</v>
      </c>
      <c r="Y3557">
        <v>0</v>
      </c>
      <c r="Z3557">
        <v>0</v>
      </c>
    </row>
    <row r="3558" spans="1:26" x14ac:dyDescent="0.25">
      <c r="A3558">
        <v>993528</v>
      </c>
      <c r="B3558">
        <v>202501</v>
      </c>
      <c r="C3558">
        <v>1</v>
      </c>
      <c r="D3558" t="s">
        <v>12651</v>
      </c>
      <c r="E3558">
        <v>4</v>
      </c>
      <c r="F3558">
        <v>916</v>
      </c>
      <c r="G3558">
        <v>230</v>
      </c>
      <c r="H3558">
        <v>32</v>
      </c>
      <c r="I3558">
        <v>7</v>
      </c>
      <c r="J3558">
        <v>0</v>
      </c>
      <c r="K3558">
        <v>0</v>
      </c>
      <c r="L3558">
        <v>0</v>
      </c>
      <c r="M3558">
        <v>0</v>
      </c>
      <c r="N3558">
        <v>0</v>
      </c>
      <c r="O3558">
        <v>0</v>
      </c>
      <c r="P3558">
        <v>0</v>
      </c>
      <c r="Q3558">
        <v>0</v>
      </c>
      <c r="R3558">
        <v>0</v>
      </c>
      <c r="S3558">
        <v>0</v>
      </c>
      <c r="T3558">
        <v>71030</v>
      </c>
      <c r="U3558">
        <v>71505</v>
      </c>
      <c r="V3558">
        <v>71563</v>
      </c>
      <c r="W3558" t="s">
        <v>12648</v>
      </c>
      <c r="X3558" t="s">
        <v>12595</v>
      </c>
      <c r="Y3558">
        <v>0</v>
      </c>
      <c r="Z3558">
        <v>0</v>
      </c>
    </row>
    <row r="3559" spans="1:26" x14ac:dyDescent="0.25">
      <c r="A3559">
        <v>993528</v>
      </c>
      <c r="B3559">
        <v>202501</v>
      </c>
      <c r="C3559">
        <v>2</v>
      </c>
      <c r="D3559" t="s">
        <v>12651</v>
      </c>
      <c r="E3559">
        <v>4</v>
      </c>
      <c r="F3559">
        <v>916</v>
      </c>
      <c r="G3559">
        <v>230</v>
      </c>
      <c r="H3559">
        <v>32</v>
      </c>
      <c r="I3559">
        <v>7</v>
      </c>
      <c r="J3559">
        <v>0</v>
      </c>
      <c r="K3559">
        <v>0</v>
      </c>
      <c r="L3559">
        <v>0</v>
      </c>
      <c r="M3559">
        <v>0</v>
      </c>
      <c r="N3559">
        <v>0</v>
      </c>
      <c r="O3559">
        <v>0</v>
      </c>
      <c r="P3559">
        <v>0</v>
      </c>
      <c r="Q3559">
        <v>0</v>
      </c>
      <c r="R3559">
        <v>0</v>
      </c>
      <c r="S3559">
        <v>0</v>
      </c>
      <c r="T3559">
        <v>71030</v>
      </c>
      <c r="U3559">
        <v>71505</v>
      </c>
      <c r="V3559">
        <v>71563</v>
      </c>
      <c r="W3559" t="s">
        <v>12648</v>
      </c>
      <c r="X3559" t="s">
        <v>12595</v>
      </c>
      <c r="Y3559">
        <v>0</v>
      </c>
      <c r="Z3559">
        <v>0</v>
      </c>
    </row>
    <row r="3560" spans="1:26" x14ac:dyDescent="0.25">
      <c r="A3560">
        <v>993534</v>
      </c>
      <c r="B3560">
        <v>202501</v>
      </c>
      <c r="C3560">
        <v>1</v>
      </c>
      <c r="D3560" t="s">
        <v>12651</v>
      </c>
      <c r="E3560">
        <v>4</v>
      </c>
      <c r="F3560">
        <v>916</v>
      </c>
      <c r="G3560">
        <v>230</v>
      </c>
      <c r="H3560">
        <v>20</v>
      </c>
      <c r="I3560">
        <v>9</v>
      </c>
      <c r="J3560">
        <v>0</v>
      </c>
      <c r="K3560">
        <v>0</v>
      </c>
      <c r="L3560">
        <v>0</v>
      </c>
      <c r="M3560">
        <v>0</v>
      </c>
      <c r="N3560">
        <v>0</v>
      </c>
      <c r="O3560">
        <v>0</v>
      </c>
      <c r="P3560">
        <v>0</v>
      </c>
      <c r="Q3560">
        <v>0</v>
      </c>
      <c r="R3560">
        <v>0</v>
      </c>
      <c r="S3560">
        <v>0</v>
      </c>
      <c r="T3560">
        <v>71030</v>
      </c>
      <c r="U3560">
        <v>71510</v>
      </c>
      <c r="V3560">
        <v>71551</v>
      </c>
      <c r="W3560" t="s">
        <v>12607</v>
      </c>
      <c r="X3560" t="s">
        <v>12595</v>
      </c>
      <c r="Y3560">
        <v>0</v>
      </c>
      <c r="Z3560">
        <v>0</v>
      </c>
    </row>
    <row r="3561" spans="1:26" x14ac:dyDescent="0.25">
      <c r="A3561">
        <v>993534</v>
      </c>
      <c r="B3561">
        <v>202501</v>
      </c>
      <c r="C3561">
        <v>2</v>
      </c>
      <c r="D3561" t="s">
        <v>12651</v>
      </c>
      <c r="E3561">
        <v>4</v>
      </c>
      <c r="F3561">
        <v>916</v>
      </c>
      <c r="G3561">
        <v>230</v>
      </c>
      <c r="H3561">
        <v>20</v>
      </c>
      <c r="I3561">
        <v>9</v>
      </c>
      <c r="J3561">
        <v>0</v>
      </c>
      <c r="K3561">
        <v>0</v>
      </c>
      <c r="L3561">
        <v>0</v>
      </c>
      <c r="M3561">
        <v>0</v>
      </c>
      <c r="N3561">
        <v>0</v>
      </c>
      <c r="O3561">
        <v>0</v>
      </c>
      <c r="P3561">
        <v>0</v>
      </c>
      <c r="Q3561">
        <v>0</v>
      </c>
      <c r="R3561">
        <v>0</v>
      </c>
      <c r="S3561">
        <v>0</v>
      </c>
      <c r="T3561">
        <v>71030</v>
      </c>
      <c r="U3561">
        <v>71510</v>
      </c>
      <c r="V3561">
        <v>71551</v>
      </c>
      <c r="W3561" t="s">
        <v>12607</v>
      </c>
      <c r="X3561" t="s">
        <v>12595</v>
      </c>
      <c r="Y3561">
        <v>0</v>
      </c>
      <c r="Z3561">
        <v>0</v>
      </c>
    </row>
    <row r="3562" spans="1:26" x14ac:dyDescent="0.25">
      <c r="A3562">
        <v>993536</v>
      </c>
      <c r="B3562">
        <v>202501</v>
      </c>
      <c r="C3562">
        <v>1</v>
      </c>
      <c r="D3562" t="s">
        <v>12651</v>
      </c>
      <c r="E3562">
        <v>4</v>
      </c>
      <c r="F3562">
        <v>916</v>
      </c>
      <c r="G3562">
        <v>230</v>
      </c>
      <c r="H3562">
        <v>20</v>
      </c>
      <c r="I3562">
        <v>9</v>
      </c>
      <c r="J3562">
        <v>0</v>
      </c>
      <c r="K3562">
        <v>0</v>
      </c>
      <c r="L3562">
        <v>0</v>
      </c>
      <c r="M3562">
        <v>0</v>
      </c>
      <c r="N3562">
        <v>0</v>
      </c>
      <c r="O3562">
        <v>0</v>
      </c>
      <c r="P3562">
        <v>0</v>
      </c>
      <c r="Q3562">
        <v>0</v>
      </c>
      <c r="R3562">
        <v>0</v>
      </c>
      <c r="S3562">
        <v>0</v>
      </c>
      <c r="T3562">
        <v>71030</v>
      </c>
      <c r="U3562">
        <v>71510</v>
      </c>
      <c r="V3562">
        <v>71551</v>
      </c>
      <c r="W3562" t="s">
        <v>12607</v>
      </c>
      <c r="X3562" t="s">
        <v>12595</v>
      </c>
      <c r="Y3562">
        <v>0</v>
      </c>
      <c r="Z3562">
        <v>0</v>
      </c>
    </row>
    <row r="3563" spans="1:26" x14ac:dyDescent="0.25">
      <c r="A3563">
        <v>993536</v>
      </c>
      <c r="B3563">
        <v>202501</v>
      </c>
      <c r="C3563">
        <v>2</v>
      </c>
      <c r="D3563" t="s">
        <v>12651</v>
      </c>
      <c r="E3563">
        <v>4</v>
      </c>
      <c r="F3563">
        <v>916</v>
      </c>
      <c r="G3563">
        <v>230</v>
      </c>
      <c r="H3563">
        <v>20</v>
      </c>
      <c r="I3563">
        <v>9</v>
      </c>
      <c r="J3563">
        <v>0</v>
      </c>
      <c r="K3563">
        <v>0</v>
      </c>
      <c r="L3563">
        <v>0</v>
      </c>
      <c r="M3563">
        <v>0</v>
      </c>
      <c r="N3563">
        <v>0</v>
      </c>
      <c r="O3563">
        <v>0</v>
      </c>
      <c r="P3563">
        <v>0</v>
      </c>
      <c r="Q3563">
        <v>0</v>
      </c>
      <c r="R3563">
        <v>0</v>
      </c>
      <c r="S3563">
        <v>0</v>
      </c>
      <c r="T3563">
        <v>71030</v>
      </c>
      <c r="U3563">
        <v>71510</v>
      </c>
      <c r="V3563">
        <v>71551</v>
      </c>
      <c r="W3563" t="s">
        <v>12607</v>
      </c>
      <c r="X3563" t="s">
        <v>12595</v>
      </c>
      <c r="Y3563">
        <v>0</v>
      </c>
      <c r="Z3563">
        <v>0</v>
      </c>
    </row>
    <row r="3564" spans="1:26" x14ac:dyDescent="0.25">
      <c r="A3564">
        <v>993545</v>
      </c>
      <c r="B3564">
        <v>202501</v>
      </c>
      <c r="C3564">
        <v>1</v>
      </c>
      <c r="D3564" t="s">
        <v>12651</v>
      </c>
      <c r="E3564">
        <v>4</v>
      </c>
      <c r="F3564">
        <v>916</v>
      </c>
      <c r="G3564">
        <v>228</v>
      </c>
      <c r="H3564">
        <v>20</v>
      </c>
      <c r="I3564">
        <v>10</v>
      </c>
      <c r="J3564">
        <v>0</v>
      </c>
      <c r="K3564">
        <v>0</v>
      </c>
      <c r="L3564">
        <v>0</v>
      </c>
      <c r="M3564">
        <v>0</v>
      </c>
      <c r="N3564">
        <v>0</v>
      </c>
      <c r="O3564">
        <v>0</v>
      </c>
      <c r="P3564">
        <v>0</v>
      </c>
      <c r="Q3564">
        <v>0</v>
      </c>
      <c r="R3564">
        <v>0</v>
      </c>
      <c r="S3564">
        <v>0</v>
      </c>
      <c r="T3564">
        <v>71590</v>
      </c>
      <c r="U3564">
        <v>71591</v>
      </c>
      <c r="V3564">
        <v>70522</v>
      </c>
      <c r="W3564" t="s">
        <v>13888</v>
      </c>
      <c r="X3564" t="s">
        <v>12590</v>
      </c>
      <c r="Y3564">
        <v>0</v>
      </c>
      <c r="Z3564">
        <v>0</v>
      </c>
    </row>
    <row r="3565" spans="1:26" x14ac:dyDescent="0.25">
      <c r="A3565">
        <v>993545</v>
      </c>
      <c r="B3565">
        <v>202501</v>
      </c>
      <c r="C3565">
        <v>2</v>
      </c>
      <c r="D3565" t="s">
        <v>12651</v>
      </c>
      <c r="E3565">
        <v>4</v>
      </c>
      <c r="F3565">
        <v>916</v>
      </c>
      <c r="G3565">
        <v>228</v>
      </c>
      <c r="H3565">
        <v>20</v>
      </c>
      <c r="I3565">
        <v>10</v>
      </c>
      <c r="J3565">
        <v>0</v>
      </c>
      <c r="K3565">
        <v>0</v>
      </c>
      <c r="L3565">
        <v>0</v>
      </c>
      <c r="M3565">
        <v>0</v>
      </c>
      <c r="N3565">
        <v>0</v>
      </c>
      <c r="O3565">
        <v>0</v>
      </c>
      <c r="P3565">
        <v>0</v>
      </c>
      <c r="Q3565">
        <v>0</v>
      </c>
      <c r="R3565">
        <v>0</v>
      </c>
      <c r="S3565">
        <v>0</v>
      </c>
      <c r="T3565">
        <v>71590</v>
      </c>
      <c r="U3565">
        <v>71591</v>
      </c>
      <c r="V3565">
        <v>70522</v>
      </c>
      <c r="W3565" t="s">
        <v>13888</v>
      </c>
      <c r="X3565" t="s">
        <v>12590</v>
      </c>
      <c r="Y3565">
        <v>0</v>
      </c>
      <c r="Z3565">
        <v>0</v>
      </c>
    </row>
    <row r="3566" spans="1:26" x14ac:dyDescent="0.25">
      <c r="A3566">
        <v>993547</v>
      </c>
      <c r="B3566">
        <v>202501</v>
      </c>
      <c r="C3566">
        <v>1</v>
      </c>
      <c r="D3566" t="s">
        <v>12651</v>
      </c>
      <c r="E3566">
        <v>4</v>
      </c>
      <c r="F3566">
        <v>916</v>
      </c>
      <c r="G3566">
        <v>228</v>
      </c>
      <c r="H3566">
        <v>20</v>
      </c>
      <c r="I3566">
        <v>2</v>
      </c>
      <c r="J3566">
        <v>0</v>
      </c>
      <c r="K3566">
        <v>0</v>
      </c>
      <c r="L3566">
        <v>0</v>
      </c>
      <c r="M3566">
        <v>0</v>
      </c>
      <c r="N3566">
        <v>0</v>
      </c>
      <c r="O3566">
        <v>0</v>
      </c>
      <c r="P3566">
        <v>0</v>
      </c>
      <c r="Q3566">
        <v>0</v>
      </c>
      <c r="R3566">
        <v>0</v>
      </c>
      <c r="S3566">
        <v>0</v>
      </c>
      <c r="T3566">
        <v>71590</v>
      </c>
      <c r="U3566">
        <v>71591</v>
      </c>
      <c r="V3566">
        <v>71075</v>
      </c>
      <c r="W3566" t="s">
        <v>13888</v>
      </c>
      <c r="X3566" t="s">
        <v>12590</v>
      </c>
      <c r="Y3566">
        <v>0</v>
      </c>
      <c r="Z3566">
        <v>0</v>
      </c>
    </row>
    <row r="3567" spans="1:26" x14ac:dyDescent="0.25">
      <c r="A3567">
        <v>993547</v>
      </c>
      <c r="B3567">
        <v>202501</v>
      </c>
      <c r="C3567">
        <v>2</v>
      </c>
      <c r="D3567" t="s">
        <v>12651</v>
      </c>
      <c r="E3567">
        <v>4</v>
      </c>
      <c r="F3567">
        <v>916</v>
      </c>
      <c r="G3567">
        <v>228</v>
      </c>
      <c r="H3567">
        <v>20</v>
      </c>
      <c r="I3567">
        <v>2</v>
      </c>
      <c r="J3567">
        <v>0</v>
      </c>
      <c r="K3567">
        <v>0</v>
      </c>
      <c r="L3567">
        <v>0</v>
      </c>
      <c r="M3567">
        <v>0</v>
      </c>
      <c r="N3567">
        <v>0</v>
      </c>
      <c r="O3567">
        <v>0</v>
      </c>
      <c r="P3567">
        <v>0</v>
      </c>
      <c r="Q3567">
        <v>0</v>
      </c>
      <c r="R3567">
        <v>0</v>
      </c>
      <c r="S3567">
        <v>0</v>
      </c>
      <c r="T3567">
        <v>71590</v>
      </c>
      <c r="U3567">
        <v>71591</v>
      </c>
      <c r="V3567">
        <v>71075</v>
      </c>
      <c r="W3567" t="s">
        <v>13888</v>
      </c>
      <c r="X3567" t="s">
        <v>12590</v>
      </c>
      <c r="Y3567">
        <v>0</v>
      </c>
      <c r="Z3567">
        <v>0</v>
      </c>
    </row>
    <row r="3568" spans="1:26" x14ac:dyDescent="0.25">
      <c r="A3568">
        <v>993548</v>
      </c>
      <c r="B3568">
        <v>202501</v>
      </c>
      <c r="C3568">
        <v>1</v>
      </c>
      <c r="D3568" t="s">
        <v>12651</v>
      </c>
      <c r="E3568">
        <v>4</v>
      </c>
      <c r="F3568">
        <v>916</v>
      </c>
      <c r="G3568">
        <v>228</v>
      </c>
      <c r="H3568">
        <v>20</v>
      </c>
      <c r="I3568">
        <v>2</v>
      </c>
      <c r="J3568">
        <v>0</v>
      </c>
      <c r="K3568">
        <v>0</v>
      </c>
      <c r="L3568">
        <v>0</v>
      </c>
      <c r="M3568">
        <v>0</v>
      </c>
      <c r="N3568">
        <v>0</v>
      </c>
      <c r="O3568">
        <v>0</v>
      </c>
      <c r="P3568">
        <v>0</v>
      </c>
      <c r="Q3568">
        <v>0</v>
      </c>
      <c r="R3568">
        <v>0</v>
      </c>
      <c r="S3568">
        <v>0</v>
      </c>
      <c r="T3568">
        <v>71590</v>
      </c>
      <c r="U3568">
        <v>71591</v>
      </c>
      <c r="V3568">
        <v>71075</v>
      </c>
      <c r="W3568" t="s">
        <v>13888</v>
      </c>
      <c r="X3568" t="s">
        <v>12590</v>
      </c>
      <c r="Y3568">
        <v>0</v>
      </c>
      <c r="Z3568">
        <v>0</v>
      </c>
    </row>
    <row r="3569" spans="1:26" x14ac:dyDescent="0.25">
      <c r="A3569">
        <v>993548</v>
      </c>
      <c r="B3569">
        <v>202501</v>
      </c>
      <c r="C3569">
        <v>2</v>
      </c>
      <c r="D3569" t="s">
        <v>12651</v>
      </c>
      <c r="E3569">
        <v>4</v>
      </c>
      <c r="F3569">
        <v>916</v>
      </c>
      <c r="G3569">
        <v>228</v>
      </c>
      <c r="H3569">
        <v>20</v>
      </c>
      <c r="I3569">
        <v>2</v>
      </c>
      <c r="J3569">
        <v>0</v>
      </c>
      <c r="K3569">
        <v>0</v>
      </c>
      <c r="L3569">
        <v>0</v>
      </c>
      <c r="M3569">
        <v>0</v>
      </c>
      <c r="N3569">
        <v>0</v>
      </c>
      <c r="O3569">
        <v>0</v>
      </c>
      <c r="P3569">
        <v>0</v>
      </c>
      <c r="Q3569">
        <v>0</v>
      </c>
      <c r="R3569">
        <v>0</v>
      </c>
      <c r="S3569">
        <v>0</v>
      </c>
      <c r="T3569">
        <v>71590</v>
      </c>
      <c r="U3569">
        <v>71591</v>
      </c>
      <c r="V3569">
        <v>71075</v>
      </c>
      <c r="W3569" t="s">
        <v>13888</v>
      </c>
      <c r="X3569" t="s">
        <v>12590</v>
      </c>
      <c r="Y3569">
        <v>0</v>
      </c>
      <c r="Z3569">
        <v>0</v>
      </c>
    </row>
    <row r="3570" spans="1:26" x14ac:dyDescent="0.25">
      <c r="A3570">
        <v>993549</v>
      </c>
      <c r="B3570">
        <v>202501</v>
      </c>
      <c r="C3570">
        <v>1</v>
      </c>
      <c r="D3570" t="s">
        <v>12651</v>
      </c>
      <c r="E3570">
        <v>4</v>
      </c>
      <c r="F3570">
        <v>916</v>
      </c>
      <c r="G3570">
        <v>228</v>
      </c>
      <c r="H3570">
        <v>20</v>
      </c>
      <c r="I3570">
        <v>2</v>
      </c>
      <c r="J3570">
        <v>0</v>
      </c>
      <c r="K3570">
        <v>0</v>
      </c>
      <c r="L3570">
        <v>0</v>
      </c>
      <c r="M3570">
        <v>0</v>
      </c>
      <c r="N3570">
        <v>0</v>
      </c>
      <c r="O3570">
        <v>0</v>
      </c>
      <c r="P3570">
        <v>0</v>
      </c>
      <c r="Q3570">
        <v>0</v>
      </c>
      <c r="R3570">
        <v>0</v>
      </c>
      <c r="S3570">
        <v>0</v>
      </c>
      <c r="T3570">
        <v>71590</v>
      </c>
      <c r="U3570">
        <v>71591</v>
      </c>
      <c r="V3570">
        <v>71075</v>
      </c>
      <c r="W3570" t="s">
        <v>13888</v>
      </c>
      <c r="X3570" t="s">
        <v>12590</v>
      </c>
      <c r="Y3570">
        <v>0</v>
      </c>
      <c r="Z3570">
        <v>0</v>
      </c>
    </row>
    <row r="3571" spans="1:26" x14ac:dyDescent="0.25">
      <c r="A3571">
        <v>993549</v>
      </c>
      <c r="B3571">
        <v>202501</v>
      </c>
      <c r="C3571">
        <v>2</v>
      </c>
      <c r="D3571" t="s">
        <v>12651</v>
      </c>
      <c r="E3571">
        <v>4</v>
      </c>
      <c r="F3571">
        <v>916</v>
      </c>
      <c r="G3571">
        <v>228</v>
      </c>
      <c r="H3571">
        <v>20</v>
      </c>
      <c r="I3571">
        <v>2</v>
      </c>
      <c r="J3571">
        <v>0</v>
      </c>
      <c r="K3571">
        <v>0</v>
      </c>
      <c r="L3571">
        <v>0</v>
      </c>
      <c r="M3571">
        <v>0</v>
      </c>
      <c r="N3571">
        <v>0</v>
      </c>
      <c r="O3571">
        <v>0</v>
      </c>
      <c r="P3571">
        <v>0</v>
      </c>
      <c r="Q3571">
        <v>0</v>
      </c>
      <c r="R3571">
        <v>0</v>
      </c>
      <c r="S3571">
        <v>0</v>
      </c>
      <c r="T3571">
        <v>71590</v>
      </c>
      <c r="U3571">
        <v>71591</v>
      </c>
      <c r="V3571">
        <v>71075</v>
      </c>
      <c r="W3571" t="s">
        <v>13888</v>
      </c>
      <c r="X3571" t="s">
        <v>12590</v>
      </c>
      <c r="Y3571">
        <v>0</v>
      </c>
      <c r="Z3571">
        <v>0</v>
      </c>
    </row>
    <row r="3572" spans="1:26" x14ac:dyDescent="0.25">
      <c r="A3572">
        <v>993551</v>
      </c>
      <c r="B3572">
        <v>202501</v>
      </c>
      <c r="C3572">
        <v>1</v>
      </c>
      <c r="D3572" t="s">
        <v>12651</v>
      </c>
      <c r="E3572">
        <v>4</v>
      </c>
      <c r="F3572">
        <v>916</v>
      </c>
      <c r="G3572">
        <v>228</v>
      </c>
      <c r="H3572">
        <v>35</v>
      </c>
      <c r="I3572">
        <v>7</v>
      </c>
      <c r="J3572">
        <v>0</v>
      </c>
      <c r="K3572">
        <v>0</v>
      </c>
      <c r="L3572">
        <v>0</v>
      </c>
      <c r="M3572">
        <v>0</v>
      </c>
      <c r="N3572">
        <v>0</v>
      </c>
      <c r="O3572">
        <v>0</v>
      </c>
      <c r="P3572">
        <v>0</v>
      </c>
      <c r="Q3572">
        <v>0</v>
      </c>
      <c r="R3572">
        <v>0</v>
      </c>
      <c r="S3572">
        <v>0</v>
      </c>
      <c r="T3572">
        <v>71590</v>
      </c>
      <c r="U3572">
        <v>71592</v>
      </c>
      <c r="V3572">
        <v>71099</v>
      </c>
      <c r="W3572" t="s">
        <v>12638</v>
      </c>
      <c r="X3572" t="s">
        <v>12590</v>
      </c>
      <c r="Y3572">
        <v>0</v>
      </c>
      <c r="Z3572">
        <v>0</v>
      </c>
    </row>
    <row r="3573" spans="1:26" x14ac:dyDescent="0.25">
      <c r="A3573">
        <v>993551</v>
      </c>
      <c r="B3573">
        <v>202501</v>
      </c>
      <c r="C3573">
        <v>2</v>
      </c>
      <c r="D3573" t="s">
        <v>12651</v>
      </c>
      <c r="E3573">
        <v>4</v>
      </c>
      <c r="F3573">
        <v>916</v>
      </c>
      <c r="G3573">
        <v>228</v>
      </c>
      <c r="H3573">
        <v>35</v>
      </c>
      <c r="I3573">
        <v>7</v>
      </c>
      <c r="J3573">
        <v>0</v>
      </c>
      <c r="K3573">
        <v>0</v>
      </c>
      <c r="L3573">
        <v>0</v>
      </c>
      <c r="M3573">
        <v>0</v>
      </c>
      <c r="N3573">
        <v>0</v>
      </c>
      <c r="O3573">
        <v>0</v>
      </c>
      <c r="P3573">
        <v>0</v>
      </c>
      <c r="Q3573">
        <v>0</v>
      </c>
      <c r="R3573">
        <v>0</v>
      </c>
      <c r="S3573">
        <v>0</v>
      </c>
      <c r="T3573">
        <v>71590</v>
      </c>
      <c r="U3573">
        <v>71592</v>
      </c>
      <c r="V3573">
        <v>71099</v>
      </c>
      <c r="W3573" t="s">
        <v>12638</v>
      </c>
      <c r="X3573" t="s">
        <v>12590</v>
      </c>
      <c r="Y3573">
        <v>0</v>
      </c>
      <c r="Z3573">
        <v>0</v>
      </c>
    </row>
    <row r="3574" spans="1:26" x14ac:dyDescent="0.25">
      <c r="A3574">
        <v>993553</v>
      </c>
      <c r="B3574">
        <v>202501</v>
      </c>
      <c r="C3574">
        <v>1</v>
      </c>
      <c r="D3574" t="s">
        <v>12651</v>
      </c>
      <c r="E3574">
        <v>4</v>
      </c>
      <c r="F3574">
        <v>916</v>
      </c>
      <c r="G3574">
        <v>228</v>
      </c>
      <c r="H3574">
        <v>35</v>
      </c>
      <c r="I3574">
        <v>7</v>
      </c>
      <c r="J3574">
        <v>0</v>
      </c>
      <c r="K3574">
        <v>0</v>
      </c>
      <c r="L3574">
        <v>0</v>
      </c>
      <c r="M3574">
        <v>0</v>
      </c>
      <c r="N3574">
        <v>0</v>
      </c>
      <c r="O3574">
        <v>0</v>
      </c>
      <c r="P3574">
        <v>0</v>
      </c>
      <c r="Q3574">
        <v>0</v>
      </c>
      <c r="R3574">
        <v>0</v>
      </c>
      <c r="S3574">
        <v>0</v>
      </c>
      <c r="T3574">
        <v>71590</v>
      </c>
      <c r="U3574">
        <v>71592</v>
      </c>
      <c r="V3574">
        <v>71099</v>
      </c>
      <c r="W3574" t="s">
        <v>12638</v>
      </c>
      <c r="X3574" t="s">
        <v>12590</v>
      </c>
      <c r="Y3574">
        <v>0</v>
      </c>
      <c r="Z3574">
        <v>0</v>
      </c>
    </row>
    <row r="3575" spans="1:26" x14ac:dyDescent="0.25">
      <c r="A3575">
        <v>993553</v>
      </c>
      <c r="B3575">
        <v>202501</v>
      </c>
      <c r="C3575">
        <v>2</v>
      </c>
      <c r="D3575" t="s">
        <v>12651</v>
      </c>
      <c r="E3575">
        <v>4</v>
      </c>
      <c r="F3575">
        <v>916</v>
      </c>
      <c r="G3575">
        <v>228</v>
      </c>
      <c r="H3575">
        <v>35</v>
      </c>
      <c r="I3575">
        <v>7</v>
      </c>
      <c r="J3575">
        <v>0</v>
      </c>
      <c r="K3575">
        <v>0</v>
      </c>
      <c r="L3575">
        <v>0</v>
      </c>
      <c r="M3575">
        <v>0</v>
      </c>
      <c r="N3575">
        <v>0</v>
      </c>
      <c r="O3575">
        <v>0</v>
      </c>
      <c r="P3575">
        <v>0</v>
      </c>
      <c r="Q3575">
        <v>0</v>
      </c>
      <c r="R3575">
        <v>0</v>
      </c>
      <c r="S3575">
        <v>0</v>
      </c>
      <c r="T3575">
        <v>71590</v>
      </c>
      <c r="U3575">
        <v>71592</v>
      </c>
      <c r="V3575">
        <v>71099</v>
      </c>
      <c r="W3575" t="s">
        <v>12638</v>
      </c>
      <c r="X3575" t="s">
        <v>12590</v>
      </c>
      <c r="Y3575">
        <v>0</v>
      </c>
      <c r="Z3575">
        <v>0</v>
      </c>
    </row>
    <row r="3576" spans="1:26" x14ac:dyDescent="0.25">
      <c r="A3576">
        <v>993561</v>
      </c>
      <c r="B3576">
        <v>202501</v>
      </c>
      <c r="C3576">
        <v>1</v>
      </c>
      <c r="D3576" t="s">
        <v>12651</v>
      </c>
      <c r="E3576">
        <v>4</v>
      </c>
      <c r="F3576">
        <v>871</v>
      </c>
      <c r="G3576">
        <v>210</v>
      </c>
      <c r="H3576">
        <v>32</v>
      </c>
      <c r="I3576">
        <v>10</v>
      </c>
      <c r="J3576">
        <v>0</v>
      </c>
      <c r="K3576">
        <v>0</v>
      </c>
      <c r="L3576">
        <v>0</v>
      </c>
      <c r="M3576">
        <v>0</v>
      </c>
      <c r="N3576">
        <v>0</v>
      </c>
      <c r="O3576">
        <v>0</v>
      </c>
      <c r="P3576">
        <v>0</v>
      </c>
      <c r="Q3576">
        <v>0</v>
      </c>
      <c r="R3576">
        <v>0</v>
      </c>
      <c r="S3576">
        <v>0</v>
      </c>
      <c r="T3576">
        <v>71590</v>
      </c>
      <c r="U3576">
        <v>71592</v>
      </c>
      <c r="V3576">
        <v>71070</v>
      </c>
      <c r="W3576" t="s">
        <v>12638</v>
      </c>
      <c r="X3576" t="s">
        <v>12590</v>
      </c>
      <c r="Y3576">
        <v>0</v>
      </c>
      <c r="Z3576">
        <v>500</v>
      </c>
    </row>
    <row r="3577" spans="1:26" x14ac:dyDescent="0.25">
      <c r="A3577">
        <v>993561</v>
      </c>
      <c r="B3577">
        <v>202501</v>
      </c>
      <c r="C3577">
        <v>2</v>
      </c>
      <c r="D3577" t="s">
        <v>12651</v>
      </c>
      <c r="E3577">
        <v>4</v>
      </c>
      <c r="F3577">
        <v>871</v>
      </c>
      <c r="G3577">
        <v>210</v>
      </c>
      <c r="H3577">
        <v>32</v>
      </c>
      <c r="I3577">
        <v>10</v>
      </c>
      <c r="J3577">
        <v>0</v>
      </c>
      <c r="K3577">
        <v>0</v>
      </c>
      <c r="L3577">
        <v>0</v>
      </c>
      <c r="M3577">
        <v>0</v>
      </c>
      <c r="N3577">
        <v>0</v>
      </c>
      <c r="O3577">
        <v>0</v>
      </c>
      <c r="P3577">
        <v>0</v>
      </c>
      <c r="Q3577">
        <v>0</v>
      </c>
      <c r="R3577">
        <v>0</v>
      </c>
      <c r="S3577">
        <v>0</v>
      </c>
      <c r="T3577">
        <v>71590</v>
      </c>
      <c r="U3577">
        <v>71592</v>
      </c>
      <c r="V3577">
        <v>71070</v>
      </c>
      <c r="W3577" t="s">
        <v>12638</v>
      </c>
      <c r="X3577" t="s">
        <v>12590</v>
      </c>
      <c r="Y3577">
        <v>0</v>
      </c>
      <c r="Z3577">
        <v>500</v>
      </c>
    </row>
    <row r="3578" spans="1:26" x14ac:dyDescent="0.25">
      <c r="A3578">
        <v>993564</v>
      </c>
      <c r="B3578">
        <v>202501</v>
      </c>
      <c r="C3578">
        <v>1</v>
      </c>
      <c r="D3578" t="s">
        <v>12651</v>
      </c>
      <c r="E3578">
        <v>4</v>
      </c>
      <c r="F3578">
        <v>916</v>
      </c>
      <c r="G3578">
        <v>228</v>
      </c>
      <c r="H3578">
        <v>35</v>
      </c>
      <c r="I3578">
        <v>10</v>
      </c>
      <c r="J3578">
        <v>0</v>
      </c>
      <c r="K3578">
        <v>0</v>
      </c>
      <c r="L3578">
        <v>0</v>
      </c>
      <c r="M3578">
        <v>0</v>
      </c>
      <c r="N3578">
        <v>0</v>
      </c>
      <c r="O3578">
        <v>0</v>
      </c>
      <c r="P3578">
        <v>0</v>
      </c>
      <c r="Q3578">
        <v>0</v>
      </c>
      <c r="R3578">
        <v>0</v>
      </c>
      <c r="S3578">
        <v>0</v>
      </c>
      <c r="T3578">
        <v>71590</v>
      </c>
      <c r="U3578">
        <v>71592</v>
      </c>
      <c r="V3578">
        <v>71071</v>
      </c>
      <c r="W3578" t="s">
        <v>12638</v>
      </c>
      <c r="X3578" t="s">
        <v>12590</v>
      </c>
      <c r="Y3578">
        <v>0</v>
      </c>
      <c r="Z3578">
        <v>0</v>
      </c>
    </row>
    <row r="3579" spans="1:26" x14ac:dyDescent="0.25">
      <c r="A3579">
        <v>993564</v>
      </c>
      <c r="B3579">
        <v>202501</v>
      </c>
      <c r="C3579">
        <v>2</v>
      </c>
      <c r="D3579" t="s">
        <v>12651</v>
      </c>
      <c r="E3579">
        <v>4</v>
      </c>
      <c r="F3579">
        <v>916</v>
      </c>
      <c r="G3579">
        <v>228</v>
      </c>
      <c r="H3579">
        <v>35</v>
      </c>
      <c r="I3579">
        <v>10</v>
      </c>
      <c r="J3579">
        <v>0</v>
      </c>
      <c r="K3579">
        <v>0</v>
      </c>
      <c r="L3579">
        <v>0</v>
      </c>
      <c r="M3579">
        <v>0</v>
      </c>
      <c r="N3579">
        <v>0</v>
      </c>
      <c r="O3579">
        <v>0</v>
      </c>
      <c r="P3579">
        <v>0</v>
      </c>
      <c r="Q3579">
        <v>0</v>
      </c>
      <c r="R3579">
        <v>0</v>
      </c>
      <c r="S3579">
        <v>0</v>
      </c>
      <c r="T3579">
        <v>71590</v>
      </c>
      <c r="U3579">
        <v>71592</v>
      </c>
      <c r="V3579">
        <v>71071</v>
      </c>
      <c r="W3579" t="s">
        <v>12638</v>
      </c>
      <c r="X3579" t="s">
        <v>12590</v>
      </c>
      <c r="Y3579">
        <v>0</v>
      </c>
      <c r="Z3579">
        <v>0</v>
      </c>
    </row>
    <row r="3580" spans="1:26" x14ac:dyDescent="0.25">
      <c r="A3580">
        <v>993565</v>
      </c>
      <c r="B3580">
        <v>202501</v>
      </c>
      <c r="C3580">
        <v>1</v>
      </c>
      <c r="D3580" t="s">
        <v>12651</v>
      </c>
      <c r="E3580">
        <v>4</v>
      </c>
      <c r="F3580">
        <v>916</v>
      </c>
      <c r="G3580">
        <v>228</v>
      </c>
      <c r="H3580">
        <v>35</v>
      </c>
      <c r="I3580">
        <v>10</v>
      </c>
      <c r="J3580">
        <v>0</v>
      </c>
      <c r="K3580">
        <v>0</v>
      </c>
      <c r="L3580">
        <v>0</v>
      </c>
      <c r="M3580">
        <v>0</v>
      </c>
      <c r="N3580">
        <v>0</v>
      </c>
      <c r="O3580">
        <v>0</v>
      </c>
      <c r="P3580">
        <v>0</v>
      </c>
      <c r="Q3580">
        <v>0</v>
      </c>
      <c r="R3580">
        <v>0</v>
      </c>
      <c r="S3580">
        <v>0</v>
      </c>
      <c r="T3580">
        <v>71590</v>
      </c>
      <c r="U3580">
        <v>71592</v>
      </c>
      <c r="V3580">
        <v>71071</v>
      </c>
      <c r="W3580" t="s">
        <v>12638</v>
      </c>
      <c r="X3580" t="s">
        <v>12590</v>
      </c>
      <c r="Y3580">
        <v>0</v>
      </c>
      <c r="Z3580">
        <v>0</v>
      </c>
    </row>
    <row r="3581" spans="1:26" x14ac:dyDescent="0.25">
      <c r="A3581">
        <v>993565</v>
      </c>
      <c r="B3581">
        <v>202501</v>
      </c>
      <c r="C3581">
        <v>2</v>
      </c>
      <c r="D3581" t="s">
        <v>12651</v>
      </c>
      <c r="E3581">
        <v>4</v>
      </c>
      <c r="F3581">
        <v>916</v>
      </c>
      <c r="G3581">
        <v>228</v>
      </c>
      <c r="H3581">
        <v>35</v>
      </c>
      <c r="I3581">
        <v>10</v>
      </c>
      <c r="J3581">
        <v>0</v>
      </c>
      <c r="K3581">
        <v>0</v>
      </c>
      <c r="L3581">
        <v>0</v>
      </c>
      <c r="M3581">
        <v>0</v>
      </c>
      <c r="N3581">
        <v>0</v>
      </c>
      <c r="O3581">
        <v>0</v>
      </c>
      <c r="P3581">
        <v>0</v>
      </c>
      <c r="Q3581">
        <v>0</v>
      </c>
      <c r="R3581">
        <v>0</v>
      </c>
      <c r="S3581">
        <v>0</v>
      </c>
      <c r="T3581">
        <v>71590</v>
      </c>
      <c r="U3581">
        <v>71592</v>
      </c>
      <c r="V3581">
        <v>71071</v>
      </c>
      <c r="W3581" t="s">
        <v>12638</v>
      </c>
      <c r="X3581" t="s">
        <v>12590</v>
      </c>
      <c r="Y3581">
        <v>0</v>
      </c>
      <c r="Z3581">
        <v>0</v>
      </c>
    </row>
    <row r="3582" spans="1:26" x14ac:dyDescent="0.25">
      <c r="A3582">
        <v>993567</v>
      </c>
      <c r="B3582">
        <v>202501</v>
      </c>
      <c r="C3582">
        <v>1</v>
      </c>
      <c r="D3582" t="s">
        <v>12651</v>
      </c>
      <c r="E3582">
        <v>4</v>
      </c>
      <c r="F3582">
        <v>916</v>
      </c>
      <c r="G3582">
        <v>228</v>
      </c>
      <c r="H3582">
        <v>35</v>
      </c>
      <c r="I3582">
        <v>10</v>
      </c>
      <c r="J3582">
        <v>0</v>
      </c>
      <c r="K3582">
        <v>0</v>
      </c>
      <c r="L3582">
        <v>0</v>
      </c>
      <c r="M3582">
        <v>0</v>
      </c>
      <c r="N3582">
        <v>0</v>
      </c>
      <c r="O3582">
        <v>0</v>
      </c>
      <c r="P3582">
        <v>0</v>
      </c>
      <c r="Q3582">
        <v>0</v>
      </c>
      <c r="R3582">
        <v>0</v>
      </c>
      <c r="S3582">
        <v>0</v>
      </c>
      <c r="T3582">
        <v>71590</v>
      </c>
      <c r="U3582">
        <v>71592</v>
      </c>
      <c r="V3582">
        <v>71071</v>
      </c>
      <c r="W3582" t="s">
        <v>12638</v>
      </c>
      <c r="X3582" t="s">
        <v>12590</v>
      </c>
      <c r="Y3582">
        <v>0</v>
      </c>
      <c r="Z3582">
        <v>0</v>
      </c>
    </row>
    <row r="3583" spans="1:26" x14ac:dyDescent="0.25">
      <c r="A3583">
        <v>993567</v>
      </c>
      <c r="B3583">
        <v>202501</v>
      </c>
      <c r="C3583">
        <v>2</v>
      </c>
      <c r="D3583" t="s">
        <v>12651</v>
      </c>
      <c r="E3583">
        <v>4</v>
      </c>
      <c r="F3583">
        <v>916</v>
      </c>
      <c r="G3583">
        <v>228</v>
      </c>
      <c r="H3583">
        <v>35</v>
      </c>
      <c r="I3583">
        <v>10</v>
      </c>
      <c r="J3583">
        <v>0</v>
      </c>
      <c r="K3583">
        <v>0</v>
      </c>
      <c r="L3583">
        <v>0</v>
      </c>
      <c r="M3583">
        <v>0</v>
      </c>
      <c r="N3583">
        <v>0</v>
      </c>
      <c r="O3583">
        <v>0</v>
      </c>
      <c r="P3583">
        <v>0</v>
      </c>
      <c r="Q3583">
        <v>0</v>
      </c>
      <c r="R3583">
        <v>0</v>
      </c>
      <c r="S3583">
        <v>0</v>
      </c>
      <c r="T3583">
        <v>71590</v>
      </c>
      <c r="U3583">
        <v>71592</v>
      </c>
      <c r="V3583">
        <v>71071</v>
      </c>
      <c r="W3583" t="s">
        <v>12638</v>
      </c>
      <c r="X3583" t="s">
        <v>12590</v>
      </c>
      <c r="Y3583">
        <v>0</v>
      </c>
      <c r="Z3583">
        <v>0</v>
      </c>
    </row>
    <row r="3584" spans="1:26" x14ac:dyDescent="0.25">
      <c r="A3584">
        <v>993569</v>
      </c>
      <c r="B3584">
        <v>202501</v>
      </c>
      <c r="C3584">
        <v>1</v>
      </c>
      <c r="D3584" t="s">
        <v>12651</v>
      </c>
      <c r="E3584">
        <v>4</v>
      </c>
      <c r="F3584">
        <v>916</v>
      </c>
      <c r="G3584">
        <v>228</v>
      </c>
      <c r="H3584">
        <v>35</v>
      </c>
      <c r="I3584">
        <v>10</v>
      </c>
      <c r="J3584">
        <v>0</v>
      </c>
      <c r="K3584">
        <v>0</v>
      </c>
      <c r="L3584">
        <v>0</v>
      </c>
      <c r="M3584">
        <v>0</v>
      </c>
      <c r="N3584">
        <v>0</v>
      </c>
      <c r="O3584">
        <v>0</v>
      </c>
      <c r="P3584">
        <v>0</v>
      </c>
      <c r="Q3584">
        <v>0</v>
      </c>
      <c r="R3584">
        <v>0</v>
      </c>
      <c r="S3584">
        <v>0</v>
      </c>
      <c r="T3584">
        <v>71590</v>
      </c>
      <c r="U3584">
        <v>71592</v>
      </c>
      <c r="V3584">
        <v>71071</v>
      </c>
      <c r="W3584" t="s">
        <v>12638</v>
      </c>
      <c r="X3584" t="s">
        <v>12590</v>
      </c>
      <c r="Y3584">
        <v>0</v>
      </c>
      <c r="Z3584">
        <v>0</v>
      </c>
    </row>
    <row r="3585" spans="1:26" x14ac:dyDescent="0.25">
      <c r="A3585">
        <v>993569</v>
      </c>
      <c r="B3585">
        <v>202501</v>
      </c>
      <c r="C3585">
        <v>2</v>
      </c>
      <c r="D3585" t="s">
        <v>12651</v>
      </c>
      <c r="E3585">
        <v>4</v>
      </c>
      <c r="F3585">
        <v>916</v>
      </c>
      <c r="G3585">
        <v>228</v>
      </c>
      <c r="H3585">
        <v>35</v>
      </c>
      <c r="I3585">
        <v>10</v>
      </c>
      <c r="J3585">
        <v>0</v>
      </c>
      <c r="K3585">
        <v>0</v>
      </c>
      <c r="L3585">
        <v>0</v>
      </c>
      <c r="M3585">
        <v>0</v>
      </c>
      <c r="N3585">
        <v>0</v>
      </c>
      <c r="O3585">
        <v>0</v>
      </c>
      <c r="P3585">
        <v>0</v>
      </c>
      <c r="Q3585">
        <v>0</v>
      </c>
      <c r="R3585">
        <v>0</v>
      </c>
      <c r="S3585">
        <v>0</v>
      </c>
      <c r="T3585">
        <v>71590</v>
      </c>
      <c r="U3585">
        <v>71592</v>
      </c>
      <c r="V3585">
        <v>71071</v>
      </c>
      <c r="W3585" t="s">
        <v>12638</v>
      </c>
      <c r="X3585" t="s">
        <v>12590</v>
      </c>
      <c r="Y3585">
        <v>0</v>
      </c>
      <c r="Z3585">
        <v>0</v>
      </c>
    </row>
    <row r="3586" spans="1:26" x14ac:dyDescent="0.25">
      <c r="A3586">
        <v>993570</v>
      </c>
      <c r="B3586">
        <v>202501</v>
      </c>
      <c r="C3586">
        <v>1</v>
      </c>
      <c r="D3586" t="s">
        <v>12651</v>
      </c>
      <c r="E3586">
        <v>4</v>
      </c>
      <c r="F3586">
        <v>916</v>
      </c>
      <c r="G3586">
        <v>228</v>
      </c>
      <c r="H3586">
        <v>35</v>
      </c>
      <c r="I3586">
        <v>12</v>
      </c>
      <c r="J3586">
        <v>0</v>
      </c>
      <c r="K3586">
        <v>0</v>
      </c>
      <c r="L3586">
        <v>0</v>
      </c>
      <c r="M3586">
        <v>0</v>
      </c>
      <c r="N3586">
        <v>0</v>
      </c>
      <c r="O3586">
        <v>0</v>
      </c>
      <c r="P3586">
        <v>0</v>
      </c>
      <c r="Q3586">
        <v>0</v>
      </c>
      <c r="R3586">
        <v>0</v>
      </c>
      <c r="S3586">
        <v>0</v>
      </c>
      <c r="T3586">
        <v>71590</v>
      </c>
      <c r="U3586">
        <v>71592</v>
      </c>
      <c r="V3586">
        <v>71070</v>
      </c>
      <c r="W3586" t="s">
        <v>12638</v>
      </c>
      <c r="X3586" t="s">
        <v>12590</v>
      </c>
      <c r="Y3586">
        <v>0</v>
      </c>
      <c r="Z3586">
        <v>0</v>
      </c>
    </row>
    <row r="3587" spans="1:26" x14ac:dyDescent="0.25">
      <c r="A3587">
        <v>993570</v>
      </c>
      <c r="B3587">
        <v>202501</v>
      </c>
      <c r="C3587">
        <v>2</v>
      </c>
      <c r="D3587" t="s">
        <v>12651</v>
      </c>
      <c r="E3587">
        <v>4</v>
      </c>
      <c r="F3587">
        <v>916</v>
      </c>
      <c r="G3587">
        <v>228</v>
      </c>
      <c r="H3587">
        <v>35</v>
      </c>
      <c r="I3587">
        <v>12</v>
      </c>
      <c r="J3587">
        <v>0</v>
      </c>
      <c r="K3587">
        <v>0</v>
      </c>
      <c r="L3587">
        <v>0</v>
      </c>
      <c r="M3587">
        <v>0</v>
      </c>
      <c r="N3587">
        <v>0</v>
      </c>
      <c r="O3587">
        <v>0</v>
      </c>
      <c r="P3587">
        <v>0</v>
      </c>
      <c r="Q3587">
        <v>0</v>
      </c>
      <c r="R3587">
        <v>0</v>
      </c>
      <c r="S3587">
        <v>0</v>
      </c>
      <c r="T3587">
        <v>71590</v>
      </c>
      <c r="U3587">
        <v>71592</v>
      </c>
      <c r="V3587">
        <v>71070</v>
      </c>
      <c r="W3587" t="s">
        <v>12638</v>
      </c>
      <c r="X3587" t="s">
        <v>12590</v>
      </c>
      <c r="Y3587">
        <v>0</v>
      </c>
      <c r="Z3587">
        <v>0</v>
      </c>
    </row>
    <row r="3588" spans="1:26" x14ac:dyDescent="0.25">
      <c r="A3588">
        <v>993573</v>
      </c>
      <c r="B3588">
        <v>202501</v>
      </c>
      <c r="C3588">
        <v>1</v>
      </c>
      <c r="D3588" t="s">
        <v>12651</v>
      </c>
      <c r="E3588">
        <v>4</v>
      </c>
      <c r="F3588">
        <v>916</v>
      </c>
      <c r="G3588">
        <v>228</v>
      </c>
      <c r="H3588">
        <v>20</v>
      </c>
      <c r="I3588">
        <v>6</v>
      </c>
      <c r="J3588">
        <v>0</v>
      </c>
      <c r="K3588">
        <v>0</v>
      </c>
      <c r="L3588">
        <v>0</v>
      </c>
      <c r="M3588">
        <v>0</v>
      </c>
      <c r="N3588">
        <v>0</v>
      </c>
      <c r="O3588">
        <v>0</v>
      </c>
      <c r="P3588">
        <v>0</v>
      </c>
      <c r="Q3588">
        <v>0</v>
      </c>
      <c r="R3588">
        <v>0</v>
      </c>
      <c r="S3588">
        <v>0</v>
      </c>
      <c r="T3588">
        <v>71590</v>
      </c>
      <c r="U3588">
        <v>71591</v>
      </c>
      <c r="V3588">
        <v>71090</v>
      </c>
      <c r="W3588" t="s">
        <v>13888</v>
      </c>
      <c r="X3588" t="s">
        <v>12590</v>
      </c>
      <c r="Y3588">
        <v>0</v>
      </c>
      <c r="Z3588">
        <v>0</v>
      </c>
    </row>
    <row r="3589" spans="1:26" x14ac:dyDescent="0.25">
      <c r="A3589">
        <v>993573</v>
      </c>
      <c r="B3589">
        <v>202501</v>
      </c>
      <c r="C3589">
        <v>2</v>
      </c>
      <c r="D3589" t="s">
        <v>12651</v>
      </c>
      <c r="E3589">
        <v>4</v>
      </c>
      <c r="F3589">
        <v>916</v>
      </c>
      <c r="G3589">
        <v>228</v>
      </c>
      <c r="H3589">
        <v>20</v>
      </c>
      <c r="I3589">
        <v>6</v>
      </c>
      <c r="J3589">
        <v>0</v>
      </c>
      <c r="K3589">
        <v>0</v>
      </c>
      <c r="L3589">
        <v>0</v>
      </c>
      <c r="M3589">
        <v>0</v>
      </c>
      <c r="N3589">
        <v>0</v>
      </c>
      <c r="O3589">
        <v>0</v>
      </c>
      <c r="P3589">
        <v>0</v>
      </c>
      <c r="Q3589">
        <v>0</v>
      </c>
      <c r="R3589">
        <v>0</v>
      </c>
      <c r="S3589">
        <v>0</v>
      </c>
      <c r="T3589">
        <v>71590</v>
      </c>
      <c r="U3589">
        <v>71591</v>
      </c>
      <c r="V3589">
        <v>71090</v>
      </c>
      <c r="W3589" t="s">
        <v>13888</v>
      </c>
      <c r="X3589" t="s">
        <v>12590</v>
      </c>
      <c r="Y3589">
        <v>0</v>
      </c>
      <c r="Z3589">
        <v>0</v>
      </c>
    </row>
    <row r="3590" spans="1:26" x14ac:dyDescent="0.25">
      <c r="A3590">
        <v>993578</v>
      </c>
      <c r="B3590">
        <v>202501</v>
      </c>
      <c r="C3590">
        <v>1</v>
      </c>
      <c r="D3590" t="s">
        <v>12651</v>
      </c>
      <c r="E3590">
        <v>4</v>
      </c>
      <c r="F3590">
        <v>916</v>
      </c>
      <c r="G3590">
        <v>228</v>
      </c>
      <c r="H3590">
        <v>20</v>
      </c>
      <c r="I3590">
        <v>5</v>
      </c>
      <c r="J3590">
        <v>0</v>
      </c>
      <c r="K3590">
        <v>0</v>
      </c>
      <c r="L3590">
        <v>0</v>
      </c>
      <c r="M3590">
        <v>0</v>
      </c>
      <c r="N3590">
        <v>0</v>
      </c>
      <c r="O3590">
        <v>0</v>
      </c>
      <c r="P3590">
        <v>0</v>
      </c>
      <c r="Q3590">
        <v>0</v>
      </c>
      <c r="R3590">
        <v>0</v>
      </c>
      <c r="S3590">
        <v>0</v>
      </c>
      <c r="T3590">
        <v>71590</v>
      </c>
      <c r="U3590">
        <v>71591</v>
      </c>
      <c r="V3590">
        <v>71093</v>
      </c>
      <c r="W3590" t="s">
        <v>13888</v>
      </c>
      <c r="X3590" t="s">
        <v>12590</v>
      </c>
      <c r="Y3590">
        <v>0</v>
      </c>
      <c r="Z3590">
        <v>0</v>
      </c>
    </row>
    <row r="3591" spans="1:26" x14ac:dyDescent="0.25">
      <c r="A3591">
        <v>993578</v>
      </c>
      <c r="B3591">
        <v>202501</v>
      </c>
      <c r="C3591">
        <v>2</v>
      </c>
      <c r="D3591" t="s">
        <v>12651</v>
      </c>
      <c r="E3591">
        <v>4</v>
      </c>
      <c r="F3591">
        <v>916</v>
      </c>
      <c r="G3591">
        <v>228</v>
      </c>
      <c r="H3591">
        <v>20</v>
      </c>
      <c r="I3591">
        <v>5</v>
      </c>
      <c r="J3591">
        <v>0</v>
      </c>
      <c r="K3591">
        <v>0</v>
      </c>
      <c r="L3591">
        <v>0</v>
      </c>
      <c r="M3591">
        <v>0</v>
      </c>
      <c r="N3591">
        <v>0</v>
      </c>
      <c r="O3591">
        <v>0</v>
      </c>
      <c r="P3591">
        <v>0</v>
      </c>
      <c r="Q3591">
        <v>0</v>
      </c>
      <c r="R3591">
        <v>0</v>
      </c>
      <c r="S3591">
        <v>0</v>
      </c>
      <c r="T3591">
        <v>71590</v>
      </c>
      <c r="U3591">
        <v>71591</v>
      </c>
      <c r="V3591">
        <v>71093</v>
      </c>
      <c r="W3591" t="s">
        <v>13888</v>
      </c>
      <c r="X3591" t="s">
        <v>12590</v>
      </c>
      <c r="Y3591">
        <v>0</v>
      </c>
      <c r="Z3591">
        <v>0</v>
      </c>
    </row>
    <row r="3592" spans="1:26" x14ac:dyDescent="0.25">
      <c r="A3592">
        <v>993579</v>
      </c>
      <c r="B3592">
        <v>202501</v>
      </c>
      <c r="C3592">
        <v>1</v>
      </c>
      <c r="D3592" t="s">
        <v>12651</v>
      </c>
      <c r="E3592">
        <v>4</v>
      </c>
      <c r="F3592">
        <v>916</v>
      </c>
      <c r="G3592">
        <v>228</v>
      </c>
      <c r="H3592">
        <v>20</v>
      </c>
      <c r="I3592">
        <v>5</v>
      </c>
      <c r="J3592">
        <v>0</v>
      </c>
      <c r="K3592">
        <v>0</v>
      </c>
      <c r="L3592">
        <v>0</v>
      </c>
      <c r="M3592">
        <v>0</v>
      </c>
      <c r="N3592">
        <v>0</v>
      </c>
      <c r="O3592">
        <v>0</v>
      </c>
      <c r="P3592">
        <v>0</v>
      </c>
      <c r="Q3592">
        <v>0</v>
      </c>
      <c r="R3592">
        <v>0</v>
      </c>
      <c r="S3592">
        <v>0</v>
      </c>
      <c r="T3592">
        <v>71590</v>
      </c>
      <c r="U3592">
        <v>71591</v>
      </c>
      <c r="V3592">
        <v>71093</v>
      </c>
      <c r="W3592" t="s">
        <v>13888</v>
      </c>
      <c r="X3592" t="s">
        <v>12590</v>
      </c>
      <c r="Y3592">
        <v>0</v>
      </c>
      <c r="Z3592">
        <v>0</v>
      </c>
    </row>
    <row r="3593" spans="1:26" x14ac:dyDescent="0.25">
      <c r="A3593">
        <v>993579</v>
      </c>
      <c r="B3593">
        <v>202501</v>
      </c>
      <c r="C3593">
        <v>2</v>
      </c>
      <c r="D3593" t="s">
        <v>12651</v>
      </c>
      <c r="E3593">
        <v>4</v>
      </c>
      <c r="F3593">
        <v>916</v>
      </c>
      <c r="G3593">
        <v>228</v>
      </c>
      <c r="H3593">
        <v>20</v>
      </c>
      <c r="I3593">
        <v>5</v>
      </c>
      <c r="J3593">
        <v>0</v>
      </c>
      <c r="K3593">
        <v>0</v>
      </c>
      <c r="L3593">
        <v>0</v>
      </c>
      <c r="M3593">
        <v>0</v>
      </c>
      <c r="N3593">
        <v>0</v>
      </c>
      <c r="O3593">
        <v>0</v>
      </c>
      <c r="P3593">
        <v>0</v>
      </c>
      <c r="Q3593">
        <v>0</v>
      </c>
      <c r="R3593">
        <v>0</v>
      </c>
      <c r="S3593">
        <v>0</v>
      </c>
      <c r="T3593">
        <v>71590</v>
      </c>
      <c r="U3593">
        <v>71591</v>
      </c>
      <c r="V3593">
        <v>71093</v>
      </c>
      <c r="W3593" t="s">
        <v>13888</v>
      </c>
      <c r="X3593" t="s">
        <v>12590</v>
      </c>
      <c r="Y3593">
        <v>0</v>
      </c>
      <c r="Z3593">
        <v>0</v>
      </c>
    </row>
    <row r="3594" spans="1:26" x14ac:dyDescent="0.25">
      <c r="A3594">
        <v>993581</v>
      </c>
      <c r="B3594">
        <v>202501</v>
      </c>
      <c r="C3594">
        <v>1</v>
      </c>
      <c r="D3594" t="s">
        <v>12651</v>
      </c>
      <c r="E3594">
        <v>4</v>
      </c>
      <c r="F3594">
        <v>916</v>
      </c>
      <c r="G3594">
        <v>228</v>
      </c>
      <c r="H3594">
        <v>20</v>
      </c>
      <c r="I3594">
        <v>5</v>
      </c>
      <c r="J3594">
        <v>0</v>
      </c>
      <c r="K3594">
        <v>0</v>
      </c>
      <c r="L3594">
        <v>0</v>
      </c>
      <c r="M3594">
        <v>0</v>
      </c>
      <c r="N3594">
        <v>0</v>
      </c>
      <c r="O3594">
        <v>0</v>
      </c>
      <c r="P3594">
        <v>0</v>
      </c>
      <c r="Q3594">
        <v>0</v>
      </c>
      <c r="R3594">
        <v>0</v>
      </c>
      <c r="S3594">
        <v>0</v>
      </c>
      <c r="T3594">
        <v>71590</v>
      </c>
      <c r="U3594">
        <v>71591</v>
      </c>
      <c r="V3594">
        <v>71093</v>
      </c>
      <c r="W3594" t="s">
        <v>13888</v>
      </c>
      <c r="X3594" t="s">
        <v>12590</v>
      </c>
      <c r="Y3594">
        <v>0</v>
      </c>
      <c r="Z3594">
        <v>0</v>
      </c>
    </row>
    <row r="3595" spans="1:26" x14ac:dyDescent="0.25">
      <c r="A3595">
        <v>993581</v>
      </c>
      <c r="B3595">
        <v>202501</v>
      </c>
      <c r="C3595">
        <v>2</v>
      </c>
      <c r="D3595" t="s">
        <v>12651</v>
      </c>
      <c r="E3595">
        <v>4</v>
      </c>
      <c r="F3595">
        <v>916</v>
      </c>
      <c r="G3595">
        <v>228</v>
      </c>
      <c r="H3595">
        <v>20</v>
      </c>
      <c r="I3595">
        <v>5</v>
      </c>
      <c r="J3595">
        <v>0</v>
      </c>
      <c r="K3595">
        <v>0</v>
      </c>
      <c r="L3595">
        <v>0</v>
      </c>
      <c r="M3595">
        <v>0</v>
      </c>
      <c r="N3595">
        <v>0</v>
      </c>
      <c r="O3595">
        <v>0</v>
      </c>
      <c r="P3595">
        <v>0</v>
      </c>
      <c r="Q3595">
        <v>0</v>
      </c>
      <c r="R3595">
        <v>0</v>
      </c>
      <c r="S3595">
        <v>0</v>
      </c>
      <c r="T3595">
        <v>71590</v>
      </c>
      <c r="U3595">
        <v>71591</v>
      </c>
      <c r="V3595">
        <v>71093</v>
      </c>
      <c r="W3595" t="s">
        <v>13888</v>
      </c>
      <c r="X3595" t="s">
        <v>12590</v>
      </c>
      <c r="Y3595">
        <v>0</v>
      </c>
      <c r="Z3595">
        <v>0</v>
      </c>
    </row>
    <row r="3596" spans="1:26" x14ac:dyDescent="0.25">
      <c r="A3596">
        <v>993583</v>
      </c>
      <c r="B3596">
        <v>202501</v>
      </c>
      <c r="C3596">
        <v>1</v>
      </c>
      <c r="D3596" t="s">
        <v>12651</v>
      </c>
      <c r="E3596">
        <v>4</v>
      </c>
      <c r="F3596">
        <v>916</v>
      </c>
      <c r="G3596">
        <v>228</v>
      </c>
      <c r="H3596">
        <v>20</v>
      </c>
      <c r="I3596">
        <v>6</v>
      </c>
      <c r="J3596">
        <v>0</v>
      </c>
      <c r="K3596">
        <v>0</v>
      </c>
      <c r="L3596">
        <v>0</v>
      </c>
      <c r="M3596">
        <v>0</v>
      </c>
      <c r="N3596">
        <v>0</v>
      </c>
      <c r="O3596">
        <v>0</v>
      </c>
      <c r="P3596">
        <v>0</v>
      </c>
      <c r="Q3596">
        <v>0</v>
      </c>
      <c r="R3596">
        <v>0</v>
      </c>
      <c r="S3596">
        <v>0</v>
      </c>
      <c r="T3596">
        <v>71590</v>
      </c>
      <c r="U3596">
        <v>71591</v>
      </c>
      <c r="V3596">
        <v>71090</v>
      </c>
      <c r="W3596" t="s">
        <v>13888</v>
      </c>
      <c r="X3596" t="s">
        <v>12590</v>
      </c>
      <c r="Y3596">
        <v>0</v>
      </c>
      <c r="Z3596">
        <v>0</v>
      </c>
    </row>
    <row r="3597" spans="1:26" x14ac:dyDescent="0.25">
      <c r="A3597">
        <v>993583</v>
      </c>
      <c r="B3597">
        <v>202501</v>
      </c>
      <c r="C3597">
        <v>2</v>
      </c>
      <c r="D3597" t="s">
        <v>12651</v>
      </c>
      <c r="E3597">
        <v>4</v>
      </c>
      <c r="F3597">
        <v>916</v>
      </c>
      <c r="G3597">
        <v>228</v>
      </c>
      <c r="H3597">
        <v>20</v>
      </c>
      <c r="I3597">
        <v>6</v>
      </c>
      <c r="J3597">
        <v>0</v>
      </c>
      <c r="K3597">
        <v>0</v>
      </c>
      <c r="L3597">
        <v>0</v>
      </c>
      <c r="M3597">
        <v>0</v>
      </c>
      <c r="N3597">
        <v>0</v>
      </c>
      <c r="O3597">
        <v>0</v>
      </c>
      <c r="P3597">
        <v>0</v>
      </c>
      <c r="Q3597">
        <v>0</v>
      </c>
      <c r="R3597">
        <v>0</v>
      </c>
      <c r="S3597">
        <v>0</v>
      </c>
      <c r="T3597">
        <v>71590</v>
      </c>
      <c r="U3597">
        <v>71591</v>
      </c>
      <c r="V3597">
        <v>71090</v>
      </c>
      <c r="W3597" t="s">
        <v>13888</v>
      </c>
      <c r="X3597" t="s">
        <v>12590</v>
      </c>
      <c r="Y3597">
        <v>0</v>
      </c>
      <c r="Z3597">
        <v>0</v>
      </c>
    </row>
    <row r="3598" spans="1:26" x14ac:dyDescent="0.25">
      <c r="A3598">
        <v>993593</v>
      </c>
      <c r="B3598">
        <v>202501</v>
      </c>
      <c r="C3598">
        <v>1</v>
      </c>
      <c r="D3598" t="s">
        <v>12651</v>
      </c>
      <c r="E3598">
        <v>4</v>
      </c>
      <c r="F3598">
        <v>916</v>
      </c>
      <c r="G3598">
        <v>228</v>
      </c>
      <c r="H3598">
        <v>34</v>
      </c>
      <c r="I3598">
        <v>3</v>
      </c>
      <c r="J3598">
        <v>0</v>
      </c>
      <c r="K3598">
        <v>0</v>
      </c>
      <c r="L3598">
        <v>0</v>
      </c>
      <c r="M3598">
        <v>0</v>
      </c>
      <c r="N3598">
        <v>0</v>
      </c>
      <c r="O3598">
        <v>0</v>
      </c>
      <c r="P3598">
        <v>0</v>
      </c>
      <c r="Q3598">
        <v>0</v>
      </c>
      <c r="R3598">
        <v>0</v>
      </c>
      <c r="S3598">
        <v>0</v>
      </c>
      <c r="T3598">
        <v>71590</v>
      </c>
      <c r="U3598">
        <v>71607</v>
      </c>
      <c r="V3598">
        <v>71225</v>
      </c>
      <c r="W3598" t="s">
        <v>12589</v>
      </c>
      <c r="X3598" t="s">
        <v>12590</v>
      </c>
      <c r="Y3598">
        <v>0</v>
      </c>
      <c r="Z3598">
        <v>0</v>
      </c>
    </row>
    <row r="3599" spans="1:26" x14ac:dyDescent="0.25">
      <c r="A3599">
        <v>993593</v>
      </c>
      <c r="B3599">
        <v>202501</v>
      </c>
      <c r="C3599">
        <v>2</v>
      </c>
      <c r="D3599" t="s">
        <v>12651</v>
      </c>
      <c r="E3599">
        <v>4</v>
      </c>
      <c r="F3599">
        <v>916</v>
      </c>
      <c r="G3599">
        <v>228</v>
      </c>
      <c r="H3599">
        <v>34</v>
      </c>
      <c r="I3599">
        <v>3</v>
      </c>
      <c r="J3599">
        <v>0</v>
      </c>
      <c r="K3599">
        <v>0</v>
      </c>
      <c r="L3599">
        <v>0</v>
      </c>
      <c r="M3599">
        <v>0</v>
      </c>
      <c r="N3599">
        <v>0</v>
      </c>
      <c r="O3599">
        <v>0</v>
      </c>
      <c r="P3599">
        <v>0</v>
      </c>
      <c r="Q3599">
        <v>0</v>
      </c>
      <c r="R3599">
        <v>0</v>
      </c>
      <c r="S3599">
        <v>0</v>
      </c>
      <c r="T3599">
        <v>71590</v>
      </c>
      <c r="U3599">
        <v>71607</v>
      </c>
      <c r="V3599">
        <v>71225</v>
      </c>
      <c r="W3599" t="s">
        <v>12589</v>
      </c>
      <c r="X3599" t="s">
        <v>12590</v>
      </c>
      <c r="Y3599">
        <v>0</v>
      </c>
      <c r="Z3599">
        <v>0</v>
      </c>
    </row>
    <row r="3600" spans="1:26" x14ac:dyDescent="0.25">
      <c r="A3600">
        <v>993596</v>
      </c>
      <c r="B3600">
        <v>202501</v>
      </c>
      <c r="C3600">
        <v>1</v>
      </c>
      <c r="D3600" t="s">
        <v>12651</v>
      </c>
      <c r="E3600">
        <v>4</v>
      </c>
      <c r="F3600">
        <v>916</v>
      </c>
      <c r="G3600">
        <v>228</v>
      </c>
      <c r="H3600">
        <v>34</v>
      </c>
      <c r="I3600">
        <v>3</v>
      </c>
      <c r="J3600">
        <v>0</v>
      </c>
      <c r="K3600">
        <v>0</v>
      </c>
      <c r="L3600">
        <v>0</v>
      </c>
      <c r="M3600">
        <v>0</v>
      </c>
      <c r="N3600">
        <v>0</v>
      </c>
      <c r="O3600">
        <v>0</v>
      </c>
      <c r="P3600">
        <v>0</v>
      </c>
      <c r="Q3600">
        <v>0</v>
      </c>
      <c r="R3600">
        <v>0</v>
      </c>
      <c r="S3600">
        <v>0</v>
      </c>
      <c r="T3600">
        <v>71590</v>
      </c>
      <c r="U3600">
        <v>71607</v>
      </c>
      <c r="V3600">
        <v>71225</v>
      </c>
      <c r="W3600" t="s">
        <v>12589</v>
      </c>
      <c r="X3600" t="s">
        <v>12590</v>
      </c>
      <c r="Y3600">
        <v>0</v>
      </c>
      <c r="Z3600">
        <v>0</v>
      </c>
    </row>
    <row r="3601" spans="1:26" x14ac:dyDescent="0.25">
      <c r="A3601">
        <v>993596</v>
      </c>
      <c r="B3601">
        <v>202501</v>
      </c>
      <c r="C3601">
        <v>2</v>
      </c>
      <c r="D3601" t="s">
        <v>12651</v>
      </c>
      <c r="E3601">
        <v>4</v>
      </c>
      <c r="F3601">
        <v>916</v>
      </c>
      <c r="G3601">
        <v>228</v>
      </c>
      <c r="H3601">
        <v>34</v>
      </c>
      <c r="I3601">
        <v>3</v>
      </c>
      <c r="J3601">
        <v>0</v>
      </c>
      <c r="K3601">
        <v>0</v>
      </c>
      <c r="L3601">
        <v>0</v>
      </c>
      <c r="M3601">
        <v>0</v>
      </c>
      <c r="N3601">
        <v>0</v>
      </c>
      <c r="O3601">
        <v>0</v>
      </c>
      <c r="P3601">
        <v>0</v>
      </c>
      <c r="Q3601">
        <v>0</v>
      </c>
      <c r="R3601">
        <v>0</v>
      </c>
      <c r="S3601">
        <v>0</v>
      </c>
      <c r="T3601">
        <v>71590</v>
      </c>
      <c r="U3601">
        <v>71607</v>
      </c>
      <c r="V3601">
        <v>71225</v>
      </c>
      <c r="W3601" t="s">
        <v>12589</v>
      </c>
      <c r="X3601" t="s">
        <v>12590</v>
      </c>
      <c r="Y3601">
        <v>0</v>
      </c>
      <c r="Z3601">
        <v>0</v>
      </c>
    </row>
    <row r="3602" spans="1:26" x14ac:dyDescent="0.25">
      <c r="A3602">
        <v>993600</v>
      </c>
      <c r="B3602">
        <v>202501</v>
      </c>
      <c r="C3602">
        <v>1</v>
      </c>
      <c r="D3602" t="s">
        <v>12651</v>
      </c>
      <c r="E3602">
        <v>4</v>
      </c>
      <c r="F3602">
        <v>916</v>
      </c>
      <c r="G3602">
        <v>228</v>
      </c>
      <c r="H3602">
        <v>18</v>
      </c>
      <c r="I3602">
        <v>7</v>
      </c>
      <c r="J3602">
        <v>0</v>
      </c>
      <c r="K3602">
        <v>0</v>
      </c>
      <c r="L3602">
        <v>0</v>
      </c>
      <c r="M3602">
        <v>0</v>
      </c>
      <c r="N3602">
        <v>0</v>
      </c>
      <c r="O3602">
        <v>0</v>
      </c>
      <c r="P3602">
        <v>0</v>
      </c>
      <c r="Q3602">
        <v>0</v>
      </c>
      <c r="R3602">
        <v>0</v>
      </c>
      <c r="S3602">
        <v>0</v>
      </c>
      <c r="T3602">
        <v>71590</v>
      </c>
      <c r="U3602">
        <v>71606</v>
      </c>
      <c r="V3602">
        <v>71337</v>
      </c>
      <c r="W3602" t="s">
        <v>13891</v>
      </c>
      <c r="X3602" t="s">
        <v>12590</v>
      </c>
      <c r="Y3602">
        <v>0</v>
      </c>
      <c r="Z3602">
        <v>0</v>
      </c>
    </row>
    <row r="3603" spans="1:26" x14ac:dyDescent="0.25">
      <c r="A3603">
        <v>993600</v>
      </c>
      <c r="B3603">
        <v>202501</v>
      </c>
      <c r="C3603">
        <v>2</v>
      </c>
      <c r="D3603" t="s">
        <v>12651</v>
      </c>
      <c r="E3603">
        <v>4</v>
      </c>
      <c r="F3603">
        <v>916</v>
      </c>
      <c r="G3603">
        <v>228</v>
      </c>
      <c r="H3603">
        <v>18</v>
      </c>
      <c r="I3603">
        <v>7</v>
      </c>
      <c r="J3603">
        <v>0</v>
      </c>
      <c r="K3603">
        <v>0</v>
      </c>
      <c r="L3603">
        <v>0</v>
      </c>
      <c r="M3603">
        <v>0</v>
      </c>
      <c r="N3603">
        <v>0</v>
      </c>
      <c r="O3603">
        <v>0</v>
      </c>
      <c r="P3603">
        <v>0</v>
      </c>
      <c r="Q3603">
        <v>0</v>
      </c>
      <c r="R3603">
        <v>0</v>
      </c>
      <c r="S3603">
        <v>0</v>
      </c>
      <c r="T3603">
        <v>71590</v>
      </c>
      <c r="U3603">
        <v>71606</v>
      </c>
      <c r="V3603">
        <v>71337</v>
      </c>
      <c r="W3603" t="s">
        <v>13891</v>
      </c>
      <c r="X3603" t="s">
        <v>12590</v>
      </c>
      <c r="Y3603">
        <v>0</v>
      </c>
      <c r="Z3603">
        <v>0</v>
      </c>
    </row>
    <row r="3604" spans="1:26" x14ac:dyDescent="0.25">
      <c r="A3604">
        <v>993603</v>
      </c>
      <c r="B3604">
        <v>202501</v>
      </c>
      <c r="C3604">
        <v>1</v>
      </c>
      <c r="D3604" t="s">
        <v>12651</v>
      </c>
      <c r="E3604">
        <v>4</v>
      </c>
      <c r="F3604">
        <v>916</v>
      </c>
      <c r="G3604">
        <v>228</v>
      </c>
      <c r="H3604">
        <v>16</v>
      </c>
      <c r="I3604">
        <v>5</v>
      </c>
      <c r="J3604">
        <v>0</v>
      </c>
      <c r="K3604">
        <v>0</v>
      </c>
      <c r="L3604">
        <v>0</v>
      </c>
      <c r="M3604">
        <v>0</v>
      </c>
      <c r="N3604">
        <v>0</v>
      </c>
      <c r="O3604">
        <v>0</v>
      </c>
      <c r="P3604">
        <v>0</v>
      </c>
      <c r="Q3604">
        <v>0</v>
      </c>
      <c r="R3604">
        <v>0</v>
      </c>
      <c r="S3604">
        <v>0</v>
      </c>
      <c r="T3604">
        <v>71590</v>
      </c>
      <c r="U3604">
        <v>71602</v>
      </c>
      <c r="V3604">
        <v>71223</v>
      </c>
      <c r="W3604" t="s">
        <v>5222</v>
      </c>
      <c r="X3604" t="s">
        <v>12590</v>
      </c>
      <c r="Y3604">
        <v>0</v>
      </c>
      <c r="Z3604">
        <v>0</v>
      </c>
    </row>
    <row r="3605" spans="1:26" x14ac:dyDescent="0.25">
      <c r="A3605">
        <v>993603</v>
      </c>
      <c r="B3605">
        <v>202501</v>
      </c>
      <c r="C3605">
        <v>2</v>
      </c>
      <c r="D3605" t="s">
        <v>12651</v>
      </c>
      <c r="E3605">
        <v>4</v>
      </c>
      <c r="F3605">
        <v>916</v>
      </c>
      <c r="G3605">
        <v>228</v>
      </c>
      <c r="H3605">
        <v>16</v>
      </c>
      <c r="I3605">
        <v>5</v>
      </c>
      <c r="J3605">
        <v>0</v>
      </c>
      <c r="K3605">
        <v>0</v>
      </c>
      <c r="L3605">
        <v>0</v>
      </c>
      <c r="M3605">
        <v>0</v>
      </c>
      <c r="N3605">
        <v>0</v>
      </c>
      <c r="O3605">
        <v>0</v>
      </c>
      <c r="P3605">
        <v>0</v>
      </c>
      <c r="Q3605">
        <v>0</v>
      </c>
      <c r="R3605">
        <v>0</v>
      </c>
      <c r="S3605">
        <v>0</v>
      </c>
      <c r="T3605">
        <v>71590</v>
      </c>
      <c r="U3605">
        <v>71602</v>
      </c>
      <c r="V3605">
        <v>71223</v>
      </c>
      <c r="W3605" t="s">
        <v>5222</v>
      </c>
      <c r="X3605" t="s">
        <v>12590</v>
      </c>
      <c r="Y3605">
        <v>0</v>
      </c>
      <c r="Z3605">
        <v>0</v>
      </c>
    </row>
    <row r="3606" spans="1:26" x14ac:dyDescent="0.25">
      <c r="A3606">
        <v>993604</v>
      </c>
      <c r="B3606">
        <v>202501</v>
      </c>
      <c r="C3606">
        <v>1</v>
      </c>
      <c r="D3606" t="s">
        <v>12651</v>
      </c>
      <c r="E3606">
        <v>4</v>
      </c>
      <c r="F3606">
        <v>916</v>
      </c>
      <c r="G3606">
        <v>228</v>
      </c>
      <c r="H3606">
        <v>16</v>
      </c>
      <c r="I3606">
        <v>5</v>
      </c>
      <c r="J3606">
        <v>0</v>
      </c>
      <c r="K3606">
        <v>0</v>
      </c>
      <c r="L3606">
        <v>0</v>
      </c>
      <c r="M3606">
        <v>0</v>
      </c>
      <c r="N3606">
        <v>0</v>
      </c>
      <c r="O3606">
        <v>0</v>
      </c>
      <c r="P3606">
        <v>0</v>
      </c>
      <c r="Q3606">
        <v>0</v>
      </c>
      <c r="R3606">
        <v>0</v>
      </c>
      <c r="S3606">
        <v>0</v>
      </c>
      <c r="T3606">
        <v>71590</v>
      </c>
      <c r="U3606">
        <v>71602</v>
      </c>
      <c r="V3606">
        <v>71220</v>
      </c>
      <c r="W3606" t="s">
        <v>5222</v>
      </c>
      <c r="X3606" t="s">
        <v>12590</v>
      </c>
      <c r="Y3606">
        <v>0</v>
      </c>
      <c r="Z3606">
        <v>0</v>
      </c>
    </row>
    <row r="3607" spans="1:26" x14ac:dyDescent="0.25">
      <c r="A3607">
        <v>993604</v>
      </c>
      <c r="B3607">
        <v>202501</v>
      </c>
      <c r="C3607">
        <v>2</v>
      </c>
      <c r="D3607" t="s">
        <v>12651</v>
      </c>
      <c r="E3607">
        <v>4</v>
      </c>
      <c r="F3607">
        <v>916</v>
      </c>
      <c r="G3607">
        <v>228</v>
      </c>
      <c r="H3607">
        <v>16</v>
      </c>
      <c r="I3607">
        <v>5</v>
      </c>
      <c r="J3607">
        <v>0</v>
      </c>
      <c r="K3607">
        <v>0</v>
      </c>
      <c r="L3607">
        <v>0</v>
      </c>
      <c r="M3607">
        <v>0</v>
      </c>
      <c r="N3607">
        <v>0</v>
      </c>
      <c r="O3607">
        <v>0</v>
      </c>
      <c r="P3607">
        <v>0</v>
      </c>
      <c r="Q3607">
        <v>0</v>
      </c>
      <c r="R3607">
        <v>0</v>
      </c>
      <c r="S3607">
        <v>0</v>
      </c>
      <c r="T3607">
        <v>71590</v>
      </c>
      <c r="U3607">
        <v>71602</v>
      </c>
      <c r="V3607">
        <v>71220</v>
      </c>
      <c r="W3607" t="s">
        <v>5222</v>
      </c>
      <c r="X3607" t="s">
        <v>12590</v>
      </c>
      <c r="Y3607">
        <v>0</v>
      </c>
      <c r="Z3607">
        <v>0</v>
      </c>
    </row>
    <row r="3608" spans="1:26" x14ac:dyDescent="0.25">
      <c r="A3608">
        <v>993605</v>
      </c>
      <c r="B3608">
        <v>202501</v>
      </c>
      <c r="C3608">
        <v>1</v>
      </c>
      <c r="D3608" t="s">
        <v>12651</v>
      </c>
      <c r="E3608">
        <v>4</v>
      </c>
      <c r="F3608">
        <v>916</v>
      </c>
      <c r="G3608">
        <v>228</v>
      </c>
      <c r="H3608">
        <v>16</v>
      </c>
      <c r="I3608">
        <v>5</v>
      </c>
      <c r="J3608">
        <v>0</v>
      </c>
      <c r="K3608">
        <v>0</v>
      </c>
      <c r="L3608">
        <v>0</v>
      </c>
      <c r="M3608">
        <v>0</v>
      </c>
      <c r="N3608">
        <v>0</v>
      </c>
      <c r="O3608">
        <v>0</v>
      </c>
      <c r="P3608">
        <v>0</v>
      </c>
      <c r="Q3608">
        <v>0</v>
      </c>
      <c r="R3608">
        <v>0</v>
      </c>
      <c r="S3608">
        <v>0</v>
      </c>
      <c r="T3608">
        <v>71590</v>
      </c>
      <c r="U3608">
        <v>71602</v>
      </c>
      <c r="V3608">
        <v>71220</v>
      </c>
      <c r="W3608" t="s">
        <v>5222</v>
      </c>
      <c r="X3608" t="s">
        <v>12590</v>
      </c>
      <c r="Y3608">
        <v>0</v>
      </c>
      <c r="Z3608">
        <v>0</v>
      </c>
    </row>
    <row r="3609" spans="1:26" x14ac:dyDescent="0.25">
      <c r="A3609">
        <v>993605</v>
      </c>
      <c r="B3609">
        <v>202501</v>
      </c>
      <c r="C3609">
        <v>2</v>
      </c>
      <c r="D3609" t="s">
        <v>12651</v>
      </c>
      <c r="E3609">
        <v>4</v>
      </c>
      <c r="F3609">
        <v>916</v>
      </c>
      <c r="G3609">
        <v>228</v>
      </c>
      <c r="H3609">
        <v>16</v>
      </c>
      <c r="I3609">
        <v>5</v>
      </c>
      <c r="J3609">
        <v>0</v>
      </c>
      <c r="K3609">
        <v>0</v>
      </c>
      <c r="L3609">
        <v>0</v>
      </c>
      <c r="M3609">
        <v>0</v>
      </c>
      <c r="N3609">
        <v>0</v>
      </c>
      <c r="O3609">
        <v>0</v>
      </c>
      <c r="P3609">
        <v>0</v>
      </c>
      <c r="Q3609">
        <v>0</v>
      </c>
      <c r="R3609">
        <v>0</v>
      </c>
      <c r="S3609">
        <v>0</v>
      </c>
      <c r="T3609">
        <v>71590</v>
      </c>
      <c r="U3609">
        <v>71602</v>
      </c>
      <c r="V3609">
        <v>71220</v>
      </c>
      <c r="W3609" t="s">
        <v>5222</v>
      </c>
      <c r="X3609" t="s">
        <v>12590</v>
      </c>
      <c r="Y3609">
        <v>0</v>
      </c>
      <c r="Z3609">
        <v>0</v>
      </c>
    </row>
    <row r="3610" spans="1:26" x14ac:dyDescent="0.25">
      <c r="A3610">
        <v>993606</v>
      </c>
      <c r="B3610">
        <v>202501</v>
      </c>
      <c r="C3610">
        <v>1</v>
      </c>
      <c r="D3610" t="s">
        <v>12651</v>
      </c>
      <c r="E3610">
        <v>4</v>
      </c>
      <c r="F3610">
        <v>916</v>
      </c>
      <c r="G3610">
        <v>228</v>
      </c>
      <c r="H3610">
        <v>16</v>
      </c>
      <c r="I3610">
        <v>5</v>
      </c>
      <c r="J3610">
        <v>0</v>
      </c>
      <c r="K3610">
        <v>0</v>
      </c>
      <c r="L3610">
        <v>0</v>
      </c>
      <c r="M3610">
        <v>0</v>
      </c>
      <c r="N3610">
        <v>0</v>
      </c>
      <c r="O3610">
        <v>0</v>
      </c>
      <c r="P3610">
        <v>0</v>
      </c>
      <c r="Q3610">
        <v>0</v>
      </c>
      <c r="R3610">
        <v>0</v>
      </c>
      <c r="S3610">
        <v>0</v>
      </c>
      <c r="T3610">
        <v>71590</v>
      </c>
      <c r="U3610">
        <v>71602</v>
      </c>
      <c r="V3610">
        <v>71223</v>
      </c>
      <c r="W3610" t="s">
        <v>5222</v>
      </c>
      <c r="X3610" t="s">
        <v>12590</v>
      </c>
      <c r="Y3610">
        <v>0</v>
      </c>
      <c r="Z3610">
        <v>0</v>
      </c>
    </row>
    <row r="3611" spans="1:26" x14ac:dyDescent="0.25">
      <c r="A3611">
        <v>993606</v>
      </c>
      <c r="B3611">
        <v>202501</v>
      </c>
      <c r="C3611">
        <v>2</v>
      </c>
      <c r="D3611" t="s">
        <v>12651</v>
      </c>
      <c r="E3611">
        <v>4</v>
      </c>
      <c r="F3611">
        <v>916</v>
      </c>
      <c r="G3611">
        <v>228</v>
      </c>
      <c r="H3611">
        <v>16</v>
      </c>
      <c r="I3611">
        <v>5</v>
      </c>
      <c r="J3611">
        <v>0</v>
      </c>
      <c r="K3611">
        <v>0</v>
      </c>
      <c r="L3611">
        <v>0</v>
      </c>
      <c r="M3611">
        <v>0</v>
      </c>
      <c r="N3611">
        <v>0</v>
      </c>
      <c r="O3611">
        <v>0</v>
      </c>
      <c r="P3611">
        <v>0</v>
      </c>
      <c r="Q3611">
        <v>0</v>
      </c>
      <c r="R3611">
        <v>0</v>
      </c>
      <c r="S3611">
        <v>0</v>
      </c>
      <c r="T3611">
        <v>71590</v>
      </c>
      <c r="U3611">
        <v>71602</v>
      </c>
      <c r="V3611">
        <v>71223</v>
      </c>
      <c r="W3611" t="s">
        <v>5222</v>
      </c>
      <c r="X3611" t="s">
        <v>12590</v>
      </c>
      <c r="Y3611">
        <v>0</v>
      </c>
      <c r="Z3611">
        <v>0</v>
      </c>
    </row>
    <row r="3612" spans="1:26" x14ac:dyDescent="0.25">
      <c r="A3612">
        <v>993607</v>
      </c>
      <c r="B3612">
        <v>202501</v>
      </c>
      <c r="C3612">
        <v>1</v>
      </c>
      <c r="D3612" t="s">
        <v>12651</v>
      </c>
      <c r="E3612">
        <v>4</v>
      </c>
      <c r="F3612">
        <v>916</v>
      </c>
      <c r="G3612">
        <v>228</v>
      </c>
      <c r="H3612">
        <v>16</v>
      </c>
      <c r="I3612">
        <v>5</v>
      </c>
      <c r="J3612">
        <v>0</v>
      </c>
      <c r="K3612">
        <v>0</v>
      </c>
      <c r="L3612">
        <v>0</v>
      </c>
      <c r="M3612">
        <v>0</v>
      </c>
      <c r="N3612">
        <v>0</v>
      </c>
      <c r="O3612">
        <v>0</v>
      </c>
      <c r="P3612">
        <v>0</v>
      </c>
      <c r="Q3612">
        <v>0</v>
      </c>
      <c r="R3612">
        <v>0</v>
      </c>
      <c r="S3612">
        <v>0</v>
      </c>
      <c r="T3612">
        <v>71590</v>
      </c>
      <c r="U3612">
        <v>71602</v>
      </c>
      <c r="V3612">
        <v>71223</v>
      </c>
      <c r="W3612" t="s">
        <v>5222</v>
      </c>
      <c r="X3612" t="s">
        <v>12590</v>
      </c>
      <c r="Y3612">
        <v>0</v>
      </c>
      <c r="Z3612">
        <v>0</v>
      </c>
    </row>
    <row r="3613" spans="1:26" x14ac:dyDescent="0.25">
      <c r="A3613">
        <v>993607</v>
      </c>
      <c r="B3613">
        <v>202501</v>
      </c>
      <c r="C3613">
        <v>2</v>
      </c>
      <c r="D3613" t="s">
        <v>12651</v>
      </c>
      <c r="E3613">
        <v>4</v>
      </c>
      <c r="F3613">
        <v>916</v>
      </c>
      <c r="G3613">
        <v>228</v>
      </c>
      <c r="H3613">
        <v>16</v>
      </c>
      <c r="I3613">
        <v>5</v>
      </c>
      <c r="J3613">
        <v>0</v>
      </c>
      <c r="K3613">
        <v>0</v>
      </c>
      <c r="L3613">
        <v>0</v>
      </c>
      <c r="M3613">
        <v>0</v>
      </c>
      <c r="N3613">
        <v>0</v>
      </c>
      <c r="O3613">
        <v>0</v>
      </c>
      <c r="P3613">
        <v>0</v>
      </c>
      <c r="Q3613">
        <v>0</v>
      </c>
      <c r="R3613">
        <v>0</v>
      </c>
      <c r="S3613">
        <v>0</v>
      </c>
      <c r="T3613">
        <v>71590</v>
      </c>
      <c r="U3613">
        <v>71602</v>
      </c>
      <c r="V3613">
        <v>71223</v>
      </c>
      <c r="W3613" t="s">
        <v>5222</v>
      </c>
      <c r="X3613" t="s">
        <v>12590</v>
      </c>
      <c r="Y3613">
        <v>0</v>
      </c>
      <c r="Z3613">
        <v>0</v>
      </c>
    </row>
    <row r="3614" spans="1:26" x14ac:dyDescent="0.25">
      <c r="A3614">
        <v>993608</v>
      </c>
      <c r="B3614">
        <v>202501</v>
      </c>
      <c r="C3614">
        <v>1</v>
      </c>
      <c r="D3614" t="s">
        <v>12651</v>
      </c>
      <c r="E3614">
        <v>4</v>
      </c>
      <c r="F3614">
        <v>916</v>
      </c>
      <c r="G3614">
        <v>228</v>
      </c>
      <c r="H3614">
        <v>16</v>
      </c>
      <c r="I3614">
        <v>5</v>
      </c>
      <c r="J3614">
        <v>0</v>
      </c>
      <c r="K3614">
        <v>0</v>
      </c>
      <c r="L3614">
        <v>0</v>
      </c>
      <c r="M3614">
        <v>0</v>
      </c>
      <c r="N3614">
        <v>0</v>
      </c>
      <c r="O3614">
        <v>0</v>
      </c>
      <c r="P3614">
        <v>0</v>
      </c>
      <c r="Q3614">
        <v>0</v>
      </c>
      <c r="R3614">
        <v>0</v>
      </c>
      <c r="S3614">
        <v>0</v>
      </c>
      <c r="T3614">
        <v>71590</v>
      </c>
      <c r="U3614">
        <v>71602</v>
      </c>
      <c r="V3614">
        <v>71223</v>
      </c>
      <c r="W3614" t="s">
        <v>5222</v>
      </c>
      <c r="X3614" t="s">
        <v>12590</v>
      </c>
      <c r="Y3614">
        <v>0</v>
      </c>
      <c r="Z3614">
        <v>0</v>
      </c>
    </row>
    <row r="3615" spans="1:26" x14ac:dyDescent="0.25">
      <c r="A3615">
        <v>993608</v>
      </c>
      <c r="B3615">
        <v>202501</v>
      </c>
      <c r="C3615">
        <v>2</v>
      </c>
      <c r="D3615" t="s">
        <v>12651</v>
      </c>
      <c r="E3615">
        <v>4</v>
      </c>
      <c r="F3615">
        <v>916</v>
      </c>
      <c r="G3615">
        <v>228</v>
      </c>
      <c r="H3615">
        <v>16</v>
      </c>
      <c r="I3615">
        <v>5</v>
      </c>
      <c r="J3615">
        <v>0</v>
      </c>
      <c r="K3615">
        <v>0</v>
      </c>
      <c r="L3615">
        <v>0</v>
      </c>
      <c r="M3615">
        <v>0</v>
      </c>
      <c r="N3615">
        <v>0</v>
      </c>
      <c r="O3615">
        <v>0</v>
      </c>
      <c r="P3615">
        <v>0</v>
      </c>
      <c r="Q3615">
        <v>0</v>
      </c>
      <c r="R3615">
        <v>0</v>
      </c>
      <c r="S3615">
        <v>0</v>
      </c>
      <c r="T3615">
        <v>71590</v>
      </c>
      <c r="U3615">
        <v>71602</v>
      </c>
      <c r="V3615">
        <v>71223</v>
      </c>
      <c r="W3615" t="s">
        <v>5222</v>
      </c>
      <c r="X3615" t="s">
        <v>12590</v>
      </c>
      <c r="Y3615">
        <v>0</v>
      </c>
      <c r="Z3615">
        <v>0</v>
      </c>
    </row>
    <row r="3616" spans="1:26" x14ac:dyDescent="0.25">
      <c r="A3616">
        <v>993610</v>
      </c>
      <c r="B3616">
        <v>202501</v>
      </c>
      <c r="C3616">
        <v>1</v>
      </c>
      <c r="D3616" t="s">
        <v>12651</v>
      </c>
      <c r="E3616">
        <v>4</v>
      </c>
      <c r="F3616">
        <v>916</v>
      </c>
      <c r="G3616">
        <v>228</v>
      </c>
      <c r="H3616">
        <v>16</v>
      </c>
      <c r="I3616">
        <v>5</v>
      </c>
      <c r="J3616">
        <v>0</v>
      </c>
      <c r="K3616">
        <v>0</v>
      </c>
      <c r="L3616">
        <v>0</v>
      </c>
      <c r="M3616">
        <v>0</v>
      </c>
      <c r="N3616">
        <v>0</v>
      </c>
      <c r="O3616">
        <v>0</v>
      </c>
      <c r="P3616">
        <v>0</v>
      </c>
      <c r="Q3616">
        <v>0</v>
      </c>
      <c r="R3616">
        <v>0</v>
      </c>
      <c r="S3616">
        <v>0</v>
      </c>
      <c r="T3616">
        <v>71590</v>
      </c>
      <c r="U3616">
        <v>71602</v>
      </c>
      <c r="V3616">
        <v>71220</v>
      </c>
      <c r="W3616" t="s">
        <v>5222</v>
      </c>
      <c r="X3616" t="s">
        <v>12590</v>
      </c>
      <c r="Y3616">
        <v>0</v>
      </c>
      <c r="Z3616">
        <v>0</v>
      </c>
    </row>
    <row r="3617" spans="1:26" x14ac:dyDescent="0.25">
      <c r="A3617">
        <v>993610</v>
      </c>
      <c r="B3617">
        <v>202501</v>
      </c>
      <c r="C3617">
        <v>2</v>
      </c>
      <c r="D3617" t="s">
        <v>12651</v>
      </c>
      <c r="E3617">
        <v>4</v>
      </c>
      <c r="F3617">
        <v>916</v>
      </c>
      <c r="G3617">
        <v>228</v>
      </c>
      <c r="H3617">
        <v>16</v>
      </c>
      <c r="I3617">
        <v>5</v>
      </c>
      <c r="J3617">
        <v>0</v>
      </c>
      <c r="K3617">
        <v>0</v>
      </c>
      <c r="L3617">
        <v>0</v>
      </c>
      <c r="M3617">
        <v>0</v>
      </c>
      <c r="N3617">
        <v>0</v>
      </c>
      <c r="O3617">
        <v>0</v>
      </c>
      <c r="P3617">
        <v>0</v>
      </c>
      <c r="Q3617">
        <v>0</v>
      </c>
      <c r="R3617">
        <v>0</v>
      </c>
      <c r="S3617">
        <v>0</v>
      </c>
      <c r="T3617">
        <v>71590</v>
      </c>
      <c r="U3617">
        <v>71602</v>
      </c>
      <c r="V3617">
        <v>71220</v>
      </c>
      <c r="W3617" t="s">
        <v>5222</v>
      </c>
      <c r="X3617" t="s">
        <v>12590</v>
      </c>
      <c r="Y3617">
        <v>0</v>
      </c>
      <c r="Z3617">
        <v>0</v>
      </c>
    </row>
    <row r="3618" spans="1:26" x14ac:dyDescent="0.25">
      <c r="A3618">
        <v>993612</v>
      </c>
      <c r="B3618">
        <v>202501</v>
      </c>
      <c r="C3618">
        <v>1</v>
      </c>
      <c r="D3618" t="s">
        <v>12651</v>
      </c>
      <c r="E3618">
        <v>4</v>
      </c>
      <c r="F3618">
        <v>916</v>
      </c>
      <c r="G3618">
        <v>228</v>
      </c>
      <c r="H3618">
        <v>16</v>
      </c>
      <c r="I3618">
        <v>5</v>
      </c>
      <c r="J3618">
        <v>0</v>
      </c>
      <c r="K3618">
        <v>0</v>
      </c>
      <c r="L3618">
        <v>0</v>
      </c>
      <c r="M3618">
        <v>0</v>
      </c>
      <c r="N3618">
        <v>0</v>
      </c>
      <c r="O3618">
        <v>0</v>
      </c>
      <c r="P3618">
        <v>0</v>
      </c>
      <c r="Q3618">
        <v>0</v>
      </c>
      <c r="R3618">
        <v>0</v>
      </c>
      <c r="S3618">
        <v>0</v>
      </c>
      <c r="T3618">
        <v>71590</v>
      </c>
      <c r="U3618">
        <v>71602</v>
      </c>
      <c r="V3618">
        <v>71223</v>
      </c>
      <c r="W3618" t="s">
        <v>5222</v>
      </c>
      <c r="X3618" t="s">
        <v>12590</v>
      </c>
      <c r="Y3618">
        <v>0</v>
      </c>
      <c r="Z3618">
        <v>0</v>
      </c>
    </row>
    <row r="3619" spans="1:26" x14ac:dyDescent="0.25">
      <c r="A3619">
        <v>993612</v>
      </c>
      <c r="B3619">
        <v>202501</v>
      </c>
      <c r="C3619">
        <v>2</v>
      </c>
      <c r="D3619" t="s">
        <v>12651</v>
      </c>
      <c r="E3619">
        <v>4</v>
      </c>
      <c r="F3619">
        <v>916</v>
      </c>
      <c r="G3619">
        <v>228</v>
      </c>
      <c r="H3619">
        <v>16</v>
      </c>
      <c r="I3619">
        <v>5</v>
      </c>
      <c r="J3619">
        <v>0</v>
      </c>
      <c r="K3619">
        <v>0</v>
      </c>
      <c r="L3619">
        <v>0</v>
      </c>
      <c r="M3619">
        <v>0</v>
      </c>
      <c r="N3619">
        <v>0</v>
      </c>
      <c r="O3619">
        <v>0</v>
      </c>
      <c r="P3619">
        <v>0</v>
      </c>
      <c r="Q3619">
        <v>0</v>
      </c>
      <c r="R3619">
        <v>0</v>
      </c>
      <c r="S3619">
        <v>0</v>
      </c>
      <c r="T3619">
        <v>71590</v>
      </c>
      <c r="U3619">
        <v>71602</v>
      </c>
      <c r="V3619">
        <v>71223</v>
      </c>
      <c r="W3619" t="s">
        <v>5222</v>
      </c>
      <c r="X3619" t="s">
        <v>12590</v>
      </c>
      <c r="Y3619">
        <v>0</v>
      </c>
      <c r="Z3619">
        <v>0</v>
      </c>
    </row>
    <row r="3620" spans="1:26" x14ac:dyDescent="0.25">
      <c r="A3620">
        <v>993614</v>
      </c>
      <c r="B3620">
        <v>202501</v>
      </c>
      <c r="C3620">
        <v>1</v>
      </c>
      <c r="D3620" t="s">
        <v>12651</v>
      </c>
      <c r="E3620">
        <v>4</v>
      </c>
      <c r="F3620">
        <v>916</v>
      </c>
      <c r="G3620">
        <v>228</v>
      </c>
      <c r="H3620">
        <v>16</v>
      </c>
      <c r="I3620">
        <v>5</v>
      </c>
      <c r="J3620">
        <v>0</v>
      </c>
      <c r="K3620">
        <v>0</v>
      </c>
      <c r="L3620">
        <v>0</v>
      </c>
      <c r="M3620">
        <v>0</v>
      </c>
      <c r="N3620">
        <v>0</v>
      </c>
      <c r="O3620">
        <v>0</v>
      </c>
      <c r="P3620">
        <v>0</v>
      </c>
      <c r="Q3620">
        <v>0</v>
      </c>
      <c r="R3620">
        <v>0</v>
      </c>
      <c r="S3620">
        <v>0</v>
      </c>
      <c r="T3620">
        <v>71590</v>
      </c>
      <c r="U3620">
        <v>71602</v>
      </c>
      <c r="V3620">
        <v>71220</v>
      </c>
      <c r="W3620" t="s">
        <v>5222</v>
      </c>
      <c r="X3620" t="s">
        <v>12590</v>
      </c>
      <c r="Y3620">
        <v>0</v>
      </c>
      <c r="Z3620">
        <v>0</v>
      </c>
    </row>
    <row r="3621" spans="1:26" x14ac:dyDescent="0.25">
      <c r="A3621">
        <v>993614</v>
      </c>
      <c r="B3621">
        <v>202501</v>
      </c>
      <c r="C3621">
        <v>2</v>
      </c>
      <c r="D3621" t="s">
        <v>12651</v>
      </c>
      <c r="E3621">
        <v>4</v>
      </c>
      <c r="F3621">
        <v>916</v>
      </c>
      <c r="G3621">
        <v>228</v>
      </c>
      <c r="H3621">
        <v>16</v>
      </c>
      <c r="I3621">
        <v>5</v>
      </c>
      <c r="J3621">
        <v>0</v>
      </c>
      <c r="K3621">
        <v>0</v>
      </c>
      <c r="L3621">
        <v>0</v>
      </c>
      <c r="M3621">
        <v>0</v>
      </c>
      <c r="N3621">
        <v>0</v>
      </c>
      <c r="O3621">
        <v>0</v>
      </c>
      <c r="P3621">
        <v>0</v>
      </c>
      <c r="Q3621">
        <v>0</v>
      </c>
      <c r="R3621">
        <v>0</v>
      </c>
      <c r="S3621">
        <v>0</v>
      </c>
      <c r="T3621">
        <v>71590</v>
      </c>
      <c r="U3621">
        <v>71602</v>
      </c>
      <c r="V3621">
        <v>71220</v>
      </c>
      <c r="W3621" t="s">
        <v>5222</v>
      </c>
      <c r="X3621" t="s">
        <v>12590</v>
      </c>
      <c r="Y3621">
        <v>0</v>
      </c>
      <c r="Z3621">
        <v>0</v>
      </c>
    </row>
    <row r="3622" spans="1:26" x14ac:dyDescent="0.25">
      <c r="A3622">
        <v>993616</v>
      </c>
      <c r="B3622">
        <v>202501</v>
      </c>
      <c r="C3622">
        <v>1</v>
      </c>
      <c r="D3622" t="s">
        <v>12651</v>
      </c>
      <c r="E3622">
        <v>4</v>
      </c>
      <c r="F3622">
        <v>916</v>
      </c>
      <c r="G3622">
        <v>228</v>
      </c>
      <c r="H3622">
        <v>16</v>
      </c>
      <c r="I3622">
        <v>5</v>
      </c>
      <c r="J3622">
        <v>0</v>
      </c>
      <c r="K3622">
        <v>0</v>
      </c>
      <c r="L3622">
        <v>0</v>
      </c>
      <c r="M3622">
        <v>0</v>
      </c>
      <c r="N3622">
        <v>0</v>
      </c>
      <c r="O3622">
        <v>0</v>
      </c>
      <c r="P3622">
        <v>0</v>
      </c>
      <c r="Q3622">
        <v>0</v>
      </c>
      <c r="R3622">
        <v>0</v>
      </c>
      <c r="S3622">
        <v>0</v>
      </c>
      <c r="T3622">
        <v>71590</v>
      </c>
      <c r="U3622">
        <v>71602</v>
      </c>
      <c r="V3622">
        <v>71220</v>
      </c>
      <c r="W3622" t="s">
        <v>5222</v>
      </c>
      <c r="X3622" t="s">
        <v>12590</v>
      </c>
      <c r="Y3622">
        <v>0</v>
      </c>
      <c r="Z3622">
        <v>0</v>
      </c>
    </row>
    <row r="3623" spans="1:26" x14ac:dyDescent="0.25">
      <c r="A3623">
        <v>993616</v>
      </c>
      <c r="B3623">
        <v>202501</v>
      </c>
      <c r="C3623">
        <v>2</v>
      </c>
      <c r="D3623" t="s">
        <v>12651</v>
      </c>
      <c r="E3623">
        <v>4</v>
      </c>
      <c r="F3623">
        <v>916</v>
      </c>
      <c r="G3623">
        <v>228</v>
      </c>
      <c r="H3623">
        <v>16</v>
      </c>
      <c r="I3623">
        <v>5</v>
      </c>
      <c r="J3623">
        <v>0</v>
      </c>
      <c r="K3623">
        <v>0</v>
      </c>
      <c r="L3623">
        <v>0</v>
      </c>
      <c r="M3623">
        <v>0</v>
      </c>
      <c r="N3623">
        <v>0</v>
      </c>
      <c r="O3623">
        <v>0</v>
      </c>
      <c r="P3623">
        <v>0</v>
      </c>
      <c r="Q3623">
        <v>0</v>
      </c>
      <c r="R3623">
        <v>0</v>
      </c>
      <c r="S3623">
        <v>0</v>
      </c>
      <c r="T3623">
        <v>71590</v>
      </c>
      <c r="U3623">
        <v>71602</v>
      </c>
      <c r="V3623">
        <v>71220</v>
      </c>
      <c r="W3623" t="s">
        <v>5222</v>
      </c>
      <c r="X3623" t="s">
        <v>12590</v>
      </c>
      <c r="Y3623">
        <v>0</v>
      </c>
      <c r="Z3623">
        <v>0</v>
      </c>
    </row>
    <row r="3624" spans="1:26" x14ac:dyDescent="0.25">
      <c r="A3624">
        <v>993626</v>
      </c>
      <c r="B3624">
        <v>202501</v>
      </c>
      <c r="C3624">
        <v>1</v>
      </c>
      <c r="D3624" t="s">
        <v>12651</v>
      </c>
      <c r="E3624">
        <v>4</v>
      </c>
      <c r="F3624">
        <v>916</v>
      </c>
      <c r="G3624">
        <v>228</v>
      </c>
      <c r="H3624">
        <v>18</v>
      </c>
      <c r="I3624">
        <v>7</v>
      </c>
      <c r="J3624">
        <v>0</v>
      </c>
      <c r="K3624">
        <v>0</v>
      </c>
      <c r="L3624">
        <v>0</v>
      </c>
      <c r="M3624">
        <v>0</v>
      </c>
      <c r="N3624">
        <v>0</v>
      </c>
      <c r="O3624">
        <v>0</v>
      </c>
      <c r="P3624">
        <v>0</v>
      </c>
      <c r="Q3624">
        <v>0</v>
      </c>
      <c r="R3624">
        <v>0</v>
      </c>
      <c r="S3624">
        <v>0</v>
      </c>
      <c r="T3624">
        <v>71590</v>
      </c>
      <c r="U3624">
        <v>71606</v>
      </c>
      <c r="V3624">
        <v>71337</v>
      </c>
      <c r="W3624" t="s">
        <v>13891</v>
      </c>
      <c r="X3624" t="s">
        <v>12590</v>
      </c>
      <c r="Y3624">
        <v>0</v>
      </c>
      <c r="Z3624">
        <v>0</v>
      </c>
    </row>
    <row r="3625" spans="1:26" x14ac:dyDescent="0.25">
      <c r="A3625">
        <v>993626</v>
      </c>
      <c r="B3625">
        <v>202501</v>
      </c>
      <c r="C3625">
        <v>2</v>
      </c>
      <c r="D3625" t="s">
        <v>12651</v>
      </c>
      <c r="E3625">
        <v>4</v>
      </c>
      <c r="F3625">
        <v>916</v>
      </c>
      <c r="G3625">
        <v>228</v>
      </c>
      <c r="H3625">
        <v>18</v>
      </c>
      <c r="I3625">
        <v>7</v>
      </c>
      <c r="J3625">
        <v>0</v>
      </c>
      <c r="K3625">
        <v>0</v>
      </c>
      <c r="L3625">
        <v>0</v>
      </c>
      <c r="M3625">
        <v>0</v>
      </c>
      <c r="N3625">
        <v>0</v>
      </c>
      <c r="O3625">
        <v>0</v>
      </c>
      <c r="P3625">
        <v>0</v>
      </c>
      <c r="Q3625">
        <v>0</v>
      </c>
      <c r="R3625">
        <v>0</v>
      </c>
      <c r="S3625">
        <v>0</v>
      </c>
      <c r="T3625">
        <v>71590</v>
      </c>
      <c r="U3625">
        <v>71606</v>
      </c>
      <c r="V3625">
        <v>71337</v>
      </c>
      <c r="W3625" t="s">
        <v>13891</v>
      </c>
      <c r="X3625" t="s">
        <v>12590</v>
      </c>
      <c r="Y3625">
        <v>0</v>
      </c>
      <c r="Z3625">
        <v>0</v>
      </c>
    </row>
    <row r="3626" spans="1:26" x14ac:dyDescent="0.25">
      <c r="A3626">
        <v>993627</v>
      </c>
      <c r="B3626">
        <v>202501</v>
      </c>
      <c r="C3626">
        <v>1</v>
      </c>
      <c r="D3626" t="s">
        <v>12651</v>
      </c>
      <c r="E3626">
        <v>4</v>
      </c>
      <c r="F3626">
        <v>916</v>
      </c>
      <c r="G3626">
        <v>228</v>
      </c>
      <c r="H3626">
        <v>18</v>
      </c>
      <c r="I3626">
        <v>6</v>
      </c>
      <c r="J3626">
        <v>0</v>
      </c>
      <c r="K3626">
        <v>0</v>
      </c>
      <c r="L3626">
        <v>0</v>
      </c>
      <c r="M3626">
        <v>0</v>
      </c>
      <c r="N3626">
        <v>0</v>
      </c>
      <c r="O3626">
        <v>0</v>
      </c>
      <c r="P3626">
        <v>0</v>
      </c>
      <c r="Q3626">
        <v>0</v>
      </c>
      <c r="R3626">
        <v>0</v>
      </c>
      <c r="S3626">
        <v>0</v>
      </c>
      <c r="T3626">
        <v>71590</v>
      </c>
      <c r="U3626">
        <v>71606</v>
      </c>
      <c r="V3626">
        <v>71230</v>
      </c>
      <c r="W3626" t="s">
        <v>13891</v>
      </c>
      <c r="X3626" t="s">
        <v>12590</v>
      </c>
      <c r="Y3626">
        <v>0</v>
      </c>
      <c r="Z3626">
        <v>0</v>
      </c>
    </row>
    <row r="3627" spans="1:26" x14ac:dyDescent="0.25">
      <c r="A3627">
        <v>993627</v>
      </c>
      <c r="B3627">
        <v>202501</v>
      </c>
      <c r="C3627">
        <v>2</v>
      </c>
      <c r="D3627" t="s">
        <v>12651</v>
      </c>
      <c r="E3627">
        <v>4</v>
      </c>
      <c r="F3627">
        <v>916</v>
      </c>
      <c r="G3627">
        <v>228</v>
      </c>
      <c r="H3627">
        <v>18</v>
      </c>
      <c r="I3627">
        <v>6</v>
      </c>
      <c r="J3627">
        <v>0</v>
      </c>
      <c r="K3627">
        <v>0</v>
      </c>
      <c r="L3627">
        <v>0</v>
      </c>
      <c r="M3627">
        <v>0</v>
      </c>
      <c r="N3627">
        <v>0</v>
      </c>
      <c r="O3627">
        <v>0</v>
      </c>
      <c r="P3627">
        <v>0</v>
      </c>
      <c r="Q3627">
        <v>0</v>
      </c>
      <c r="R3627">
        <v>0</v>
      </c>
      <c r="S3627">
        <v>0</v>
      </c>
      <c r="T3627">
        <v>71590</v>
      </c>
      <c r="U3627">
        <v>71606</v>
      </c>
      <c r="V3627">
        <v>71230</v>
      </c>
      <c r="W3627" t="s">
        <v>13891</v>
      </c>
      <c r="X3627" t="s">
        <v>12590</v>
      </c>
      <c r="Y3627">
        <v>0</v>
      </c>
      <c r="Z3627">
        <v>0</v>
      </c>
    </row>
    <row r="3628" spans="1:26" x14ac:dyDescent="0.25">
      <c r="A3628">
        <v>993628</v>
      </c>
      <c r="B3628">
        <v>202501</v>
      </c>
      <c r="C3628">
        <v>1</v>
      </c>
      <c r="D3628" t="s">
        <v>12651</v>
      </c>
      <c r="E3628">
        <v>4</v>
      </c>
      <c r="F3628">
        <v>916</v>
      </c>
      <c r="G3628">
        <v>228</v>
      </c>
      <c r="H3628">
        <v>18</v>
      </c>
      <c r="I3628">
        <v>7</v>
      </c>
      <c r="J3628">
        <v>0</v>
      </c>
      <c r="K3628">
        <v>0</v>
      </c>
      <c r="L3628">
        <v>0</v>
      </c>
      <c r="M3628">
        <v>0</v>
      </c>
      <c r="N3628">
        <v>0</v>
      </c>
      <c r="O3628">
        <v>0</v>
      </c>
      <c r="P3628">
        <v>0</v>
      </c>
      <c r="Q3628">
        <v>0</v>
      </c>
      <c r="R3628">
        <v>0</v>
      </c>
      <c r="S3628">
        <v>0</v>
      </c>
      <c r="T3628">
        <v>71590</v>
      </c>
      <c r="U3628">
        <v>71606</v>
      </c>
      <c r="V3628">
        <v>71324</v>
      </c>
      <c r="W3628" t="s">
        <v>13891</v>
      </c>
      <c r="X3628" t="s">
        <v>12590</v>
      </c>
      <c r="Y3628">
        <v>0</v>
      </c>
      <c r="Z3628">
        <v>0</v>
      </c>
    </row>
    <row r="3629" spans="1:26" x14ac:dyDescent="0.25">
      <c r="A3629">
        <v>993628</v>
      </c>
      <c r="B3629">
        <v>202501</v>
      </c>
      <c r="C3629">
        <v>2</v>
      </c>
      <c r="D3629" t="s">
        <v>12651</v>
      </c>
      <c r="E3629">
        <v>4</v>
      </c>
      <c r="F3629">
        <v>916</v>
      </c>
      <c r="G3629">
        <v>228</v>
      </c>
      <c r="H3629">
        <v>18</v>
      </c>
      <c r="I3629">
        <v>7</v>
      </c>
      <c r="J3629">
        <v>0</v>
      </c>
      <c r="K3629">
        <v>0</v>
      </c>
      <c r="L3629">
        <v>0</v>
      </c>
      <c r="M3629">
        <v>0</v>
      </c>
      <c r="N3629">
        <v>0</v>
      </c>
      <c r="O3629">
        <v>0</v>
      </c>
      <c r="P3629">
        <v>0</v>
      </c>
      <c r="Q3629">
        <v>0</v>
      </c>
      <c r="R3629">
        <v>0</v>
      </c>
      <c r="S3629">
        <v>0</v>
      </c>
      <c r="T3629">
        <v>71590</v>
      </c>
      <c r="U3629">
        <v>71606</v>
      </c>
      <c r="V3629">
        <v>71324</v>
      </c>
      <c r="W3629" t="s">
        <v>13891</v>
      </c>
      <c r="X3629" t="s">
        <v>12590</v>
      </c>
      <c r="Y3629">
        <v>0</v>
      </c>
      <c r="Z3629">
        <v>0</v>
      </c>
    </row>
    <row r="3630" spans="1:26" x14ac:dyDescent="0.25">
      <c r="A3630">
        <v>993629</v>
      </c>
      <c r="B3630">
        <v>202501</v>
      </c>
      <c r="C3630">
        <v>1</v>
      </c>
      <c r="D3630" t="s">
        <v>12651</v>
      </c>
      <c r="E3630">
        <v>4</v>
      </c>
      <c r="F3630">
        <v>916</v>
      </c>
      <c r="G3630">
        <v>228</v>
      </c>
      <c r="H3630">
        <v>18</v>
      </c>
      <c r="I3630">
        <v>7</v>
      </c>
      <c r="J3630">
        <v>0</v>
      </c>
      <c r="K3630">
        <v>0</v>
      </c>
      <c r="L3630">
        <v>0</v>
      </c>
      <c r="M3630">
        <v>0</v>
      </c>
      <c r="N3630">
        <v>0</v>
      </c>
      <c r="O3630">
        <v>0</v>
      </c>
      <c r="P3630">
        <v>0</v>
      </c>
      <c r="Q3630">
        <v>0</v>
      </c>
      <c r="R3630">
        <v>0</v>
      </c>
      <c r="S3630">
        <v>0</v>
      </c>
      <c r="T3630">
        <v>71590</v>
      </c>
      <c r="U3630">
        <v>71606</v>
      </c>
      <c r="V3630">
        <v>71324</v>
      </c>
      <c r="W3630" t="s">
        <v>13891</v>
      </c>
      <c r="X3630" t="s">
        <v>12590</v>
      </c>
      <c r="Y3630">
        <v>0</v>
      </c>
      <c r="Z3630">
        <v>0</v>
      </c>
    </row>
    <row r="3631" spans="1:26" x14ac:dyDescent="0.25">
      <c r="A3631">
        <v>993629</v>
      </c>
      <c r="B3631">
        <v>202501</v>
      </c>
      <c r="C3631">
        <v>2</v>
      </c>
      <c r="D3631" t="s">
        <v>12651</v>
      </c>
      <c r="E3631">
        <v>4</v>
      </c>
      <c r="F3631">
        <v>916</v>
      </c>
      <c r="G3631">
        <v>228</v>
      </c>
      <c r="H3631">
        <v>18</v>
      </c>
      <c r="I3631">
        <v>7</v>
      </c>
      <c r="J3631">
        <v>0</v>
      </c>
      <c r="K3631">
        <v>0</v>
      </c>
      <c r="L3631">
        <v>0</v>
      </c>
      <c r="M3631">
        <v>0</v>
      </c>
      <c r="N3631">
        <v>0</v>
      </c>
      <c r="O3631">
        <v>0</v>
      </c>
      <c r="P3631">
        <v>0</v>
      </c>
      <c r="Q3631">
        <v>0</v>
      </c>
      <c r="R3631">
        <v>0</v>
      </c>
      <c r="S3631">
        <v>0</v>
      </c>
      <c r="T3631">
        <v>71590</v>
      </c>
      <c r="U3631">
        <v>71606</v>
      </c>
      <c r="V3631">
        <v>71324</v>
      </c>
      <c r="W3631" t="s">
        <v>13891</v>
      </c>
      <c r="X3631" t="s">
        <v>12590</v>
      </c>
      <c r="Y3631">
        <v>0</v>
      </c>
      <c r="Z3631">
        <v>0</v>
      </c>
    </row>
    <row r="3632" spans="1:26" x14ac:dyDescent="0.25">
      <c r="A3632">
        <v>993630</v>
      </c>
      <c r="B3632">
        <v>202501</v>
      </c>
      <c r="C3632">
        <v>1</v>
      </c>
      <c r="D3632" t="s">
        <v>12651</v>
      </c>
      <c r="E3632">
        <v>4</v>
      </c>
      <c r="F3632">
        <v>916</v>
      </c>
      <c r="G3632">
        <v>228</v>
      </c>
      <c r="H3632">
        <v>18</v>
      </c>
      <c r="I3632">
        <v>7</v>
      </c>
      <c r="J3632">
        <v>0</v>
      </c>
      <c r="K3632">
        <v>0</v>
      </c>
      <c r="L3632">
        <v>0</v>
      </c>
      <c r="M3632">
        <v>0</v>
      </c>
      <c r="N3632">
        <v>0</v>
      </c>
      <c r="O3632">
        <v>0</v>
      </c>
      <c r="P3632">
        <v>0</v>
      </c>
      <c r="Q3632">
        <v>0</v>
      </c>
      <c r="R3632">
        <v>0</v>
      </c>
      <c r="S3632">
        <v>0</v>
      </c>
      <c r="T3632">
        <v>71590</v>
      </c>
      <c r="U3632">
        <v>71606</v>
      </c>
      <c r="V3632">
        <v>71337</v>
      </c>
      <c r="W3632" t="s">
        <v>13891</v>
      </c>
      <c r="X3632" t="s">
        <v>12590</v>
      </c>
      <c r="Y3632">
        <v>0</v>
      </c>
      <c r="Z3632">
        <v>0</v>
      </c>
    </row>
    <row r="3633" spans="1:26" x14ac:dyDescent="0.25">
      <c r="A3633">
        <v>993630</v>
      </c>
      <c r="B3633">
        <v>202501</v>
      </c>
      <c r="C3633">
        <v>2</v>
      </c>
      <c r="D3633" t="s">
        <v>12651</v>
      </c>
      <c r="E3633">
        <v>4</v>
      </c>
      <c r="F3633">
        <v>916</v>
      </c>
      <c r="G3633">
        <v>228</v>
      </c>
      <c r="H3633">
        <v>18</v>
      </c>
      <c r="I3633">
        <v>7</v>
      </c>
      <c r="J3633">
        <v>0</v>
      </c>
      <c r="K3633">
        <v>0</v>
      </c>
      <c r="L3633">
        <v>0</v>
      </c>
      <c r="M3633">
        <v>0</v>
      </c>
      <c r="N3633">
        <v>0</v>
      </c>
      <c r="O3633">
        <v>0</v>
      </c>
      <c r="P3633">
        <v>0</v>
      </c>
      <c r="Q3633">
        <v>0</v>
      </c>
      <c r="R3633">
        <v>0</v>
      </c>
      <c r="S3633">
        <v>0</v>
      </c>
      <c r="T3633">
        <v>71590</v>
      </c>
      <c r="U3633">
        <v>71606</v>
      </c>
      <c r="V3633">
        <v>71337</v>
      </c>
      <c r="W3633" t="s">
        <v>13891</v>
      </c>
      <c r="X3633" t="s">
        <v>12590</v>
      </c>
      <c r="Y3633">
        <v>0</v>
      </c>
      <c r="Z3633">
        <v>0</v>
      </c>
    </row>
    <row r="3634" spans="1:26" x14ac:dyDescent="0.25">
      <c r="A3634">
        <v>993631</v>
      </c>
      <c r="B3634">
        <v>202501</v>
      </c>
      <c r="C3634">
        <v>1</v>
      </c>
      <c r="D3634" t="s">
        <v>12651</v>
      </c>
      <c r="E3634">
        <v>4</v>
      </c>
      <c r="F3634">
        <v>916</v>
      </c>
      <c r="G3634">
        <v>228</v>
      </c>
      <c r="H3634">
        <v>18</v>
      </c>
      <c r="I3634">
        <v>7</v>
      </c>
      <c r="J3634">
        <v>0</v>
      </c>
      <c r="K3634">
        <v>0</v>
      </c>
      <c r="L3634">
        <v>0</v>
      </c>
      <c r="M3634">
        <v>0</v>
      </c>
      <c r="N3634">
        <v>0</v>
      </c>
      <c r="O3634">
        <v>0</v>
      </c>
      <c r="P3634">
        <v>0</v>
      </c>
      <c r="Q3634">
        <v>0</v>
      </c>
      <c r="R3634">
        <v>0</v>
      </c>
      <c r="S3634">
        <v>0</v>
      </c>
      <c r="T3634">
        <v>71590</v>
      </c>
      <c r="U3634">
        <v>71606</v>
      </c>
      <c r="V3634">
        <v>71324</v>
      </c>
      <c r="W3634" t="s">
        <v>13891</v>
      </c>
      <c r="X3634" t="s">
        <v>12590</v>
      </c>
      <c r="Y3634">
        <v>0</v>
      </c>
      <c r="Z3634">
        <v>0</v>
      </c>
    </row>
    <row r="3635" spans="1:26" x14ac:dyDescent="0.25">
      <c r="A3635">
        <v>993631</v>
      </c>
      <c r="B3635">
        <v>202501</v>
      </c>
      <c r="C3635">
        <v>2</v>
      </c>
      <c r="D3635" t="s">
        <v>12651</v>
      </c>
      <c r="E3635">
        <v>4</v>
      </c>
      <c r="F3635">
        <v>916</v>
      </c>
      <c r="G3635">
        <v>228</v>
      </c>
      <c r="H3635">
        <v>18</v>
      </c>
      <c r="I3635">
        <v>7</v>
      </c>
      <c r="J3635">
        <v>0</v>
      </c>
      <c r="K3635">
        <v>0</v>
      </c>
      <c r="L3635">
        <v>0</v>
      </c>
      <c r="M3635">
        <v>0</v>
      </c>
      <c r="N3635">
        <v>0</v>
      </c>
      <c r="O3635">
        <v>0</v>
      </c>
      <c r="P3635">
        <v>0</v>
      </c>
      <c r="Q3635">
        <v>0</v>
      </c>
      <c r="R3635">
        <v>0</v>
      </c>
      <c r="S3635">
        <v>0</v>
      </c>
      <c r="T3635">
        <v>71590</v>
      </c>
      <c r="U3635">
        <v>71606</v>
      </c>
      <c r="V3635">
        <v>71324</v>
      </c>
      <c r="W3635" t="s">
        <v>13891</v>
      </c>
      <c r="X3635" t="s">
        <v>12590</v>
      </c>
      <c r="Y3635">
        <v>0</v>
      </c>
      <c r="Z3635">
        <v>0</v>
      </c>
    </row>
    <row r="3636" spans="1:26" x14ac:dyDescent="0.25">
      <c r="A3636">
        <v>993639</v>
      </c>
      <c r="B3636">
        <v>202501</v>
      </c>
      <c r="C3636">
        <v>1</v>
      </c>
      <c r="D3636" t="s">
        <v>12651</v>
      </c>
      <c r="E3636">
        <v>4</v>
      </c>
      <c r="F3636">
        <v>916</v>
      </c>
      <c r="G3636">
        <v>228</v>
      </c>
      <c r="H3636">
        <v>34</v>
      </c>
      <c r="I3636">
        <v>6</v>
      </c>
      <c r="J3636">
        <v>0</v>
      </c>
      <c r="K3636">
        <v>0</v>
      </c>
      <c r="L3636">
        <v>0</v>
      </c>
      <c r="M3636">
        <v>0</v>
      </c>
      <c r="N3636">
        <v>0</v>
      </c>
      <c r="O3636">
        <v>0</v>
      </c>
      <c r="P3636">
        <v>0</v>
      </c>
      <c r="Q3636">
        <v>0</v>
      </c>
      <c r="R3636">
        <v>0</v>
      </c>
      <c r="S3636">
        <v>0</v>
      </c>
      <c r="T3636">
        <v>71590</v>
      </c>
      <c r="U3636">
        <v>71607</v>
      </c>
      <c r="V3636">
        <v>700398</v>
      </c>
      <c r="W3636" t="s">
        <v>12589</v>
      </c>
      <c r="X3636" t="s">
        <v>12590</v>
      </c>
      <c r="Y3636">
        <v>0</v>
      </c>
      <c r="Z3636">
        <v>0</v>
      </c>
    </row>
    <row r="3637" spans="1:26" x14ac:dyDescent="0.25">
      <c r="A3637">
        <v>993639</v>
      </c>
      <c r="B3637">
        <v>202501</v>
      </c>
      <c r="C3637">
        <v>2</v>
      </c>
      <c r="D3637" t="s">
        <v>12651</v>
      </c>
      <c r="E3637">
        <v>4</v>
      </c>
      <c r="F3637">
        <v>916</v>
      </c>
      <c r="G3637">
        <v>228</v>
      </c>
      <c r="H3637">
        <v>34</v>
      </c>
      <c r="I3637">
        <v>6</v>
      </c>
      <c r="J3637">
        <v>0</v>
      </c>
      <c r="K3637">
        <v>0</v>
      </c>
      <c r="L3637">
        <v>0</v>
      </c>
      <c r="M3637">
        <v>0</v>
      </c>
      <c r="N3637">
        <v>0</v>
      </c>
      <c r="O3637">
        <v>0</v>
      </c>
      <c r="P3637">
        <v>0</v>
      </c>
      <c r="Q3637">
        <v>0</v>
      </c>
      <c r="R3637">
        <v>0</v>
      </c>
      <c r="S3637">
        <v>0</v>
      </c>
      <c r="T3637">
        <v>71590</v>
      </c>
      <c r="U3637">
        <v>71607</v>
      </c>
      <c r="V3637">
        <v>700398</v>
      </c>
      <c r="W3637" t="s">
        <v>12589</v>
      </c>
      <c r="X3637" t="s">
        <v>12590</v>
      </c>
      <c r="Y3637">
        <v>0</v>
      </c>
      <c r="Z3637">
        <v>0</v>
      </c>
    </row>
    <row r="3638" spans="1:26" x14ac:dyDescent="0.25">
      <c r="A3638">
        <v>993644</v>
      </c>
      <c r="B3638">
        <v>202501</v>
      </c>
      <c r="C3638">
        <v>1</v>
      </c>
      <c r="D3638" t="s">
        <v>12651</v>
      </c>
      <c r="E3638">
        <v>4</v>
      </c>
      <c r="F3638">
        <v>916</v>
      </c>
      <c r="G3638">
        <v>290</v>
      </c>
      <c r="H3638">
        <v>39</v>
      </c>
      <c r="I3638">
        <v>9</v>
      </c>
      <c r="J3638">
        <v>0</v>
      </c>
      <c r="K3638">
        <v>0</v>
      </c>
      <c r="L3638">
        <v>0</v>
      </c>
      <c r="M3638">
        <v>0</v>
      </c>
      <c r="N3638">
        <v>0</v>
      </c>
      <c r="O3638">
        <v>0</v>
      </c>
      <c r="P3638">
        <v>0</v>
      </c>
      <c r="Q3638">
        <v>0</v>
      </c>
      <c r="R3638">
        <v>0</v>
      </c>
      <c r="S3638">
        <v>0</v>
      </c>
      <c r="T3638">
        <v>71251</v>
      </c>
      <c r="U3638">
        <v>71239</v>
      </c>
      <c r="V3638">
        <v>71625</v>
      </c>
      <c r="W3638" t="s">
        <v>12650</v>
      </c>
      <c r="X3638" t="s">
        <v>13885</v>
      </c>
      <c r="Y3638">
        <v>0</v>
      </c>
      <c r="Z3638">
        <v>0</v>
      </c>
    </row>
    <row r="3639" spans="1:26" x14ac:dyDescent="0.25">
      <c r="A3639">
        <v>993644</v>
      </c>
      <c r="B3639">
        <v>202501</v>
      </c>
      <c r="C3639">
        <v>2</v>
      </c>
      <c r="D3639" t="s">
        <v>12651</v>
      </c>
      <c r="E3639">
        <v>4</v>
      </c>
      <c r="F3639">
        <v>916</v>
      </c>
      <c r="G3639">
        <v>290</v>
      </c>
      <c r="H3639">
        <v>39</v>
      </c>
      <c r="I3639">
        <v>9</v>
      </c>
      <c r="J3639">
        <v>0</v>
      </c>
      <c r="K3639">
        <v>0</v>
      </c>
      <c r="L3639">
        <v>0</v>
      </c>
      <c r="M3639">
        <v>0</v>
      </c>
      <c r="N3639">
        <v>0</v>
      </c>
      <c r="O3639">
        <v>0</v>
      </c>
      <c r="P3639">
        <v>0</v>
      </c>
      <c r="Q3639">
        <v>0</v>
      </c>
      <c r="R3639">
        <v>0</v>
      </c>
      <c r="S3639">
        <v>0</v>
      </c>
      <c r="T3639">
        <v>71251</v>
      </c>
      <c r="U3639">
        <v>71239</v>
      </c>
      <c r="V3639">
        <v>71625</v>
      </c>
      <c r="W3639" t="s">
        <v>12650</v>
      </c>
      <c r="X3639" t="s">
        <v>13885</v>
      </c>
      <c r="Y3639">
        <v>0</v>
      </c>
      <c r="Z3639">
        <v>0</v>
      </c>
    </row>
    <row r="3640" spans="1:26" x14ac:dyDescent="0.25">
      <c r="A3640">
        <v>993645</v>
      </c>
      <c r="B3640">
        <v>202501</v>
      </c>
      <c r="C3640">
        <v>1</v>
      </c>
      <c r="D3640" t="s">
        <v>12651</v>
      </c>
      <c r="E3640">
        <v>4</v>
      </c>
      <c r="F3640">
        <v>916</v>
      </c>
      <c r="G3640">
        <v>290</v>
      </c>
      <c r="H3640">
        <v>39</v>
      </c>
      <c r="I3640">
        <v>9</v>
      </c>
      <c r="J3640">
        <v>0</v>
      </c>
      <c r="K3640">
        <v>0</v>
      </c>
      <c r="L3640">
        <v>0</v>
      </c>
      <c r="M3640">
        <v>0</v>
      </c>
      <c r="N3640">
        <v>0</v>
      </c>
      <c r="O3640">
        <v>0</v>
      </c>
      <c r="P3640">
        <v>0</v>
      </c>
      <c r="Q3640">
        <v>0</v>
      </c>
      <c r="R3640">
        <v>0</v>
      </c>
      <c r="S3640">
        <v>0</v>
      </c>
      <c r="T3640">
        <v>71251</v>
      </c>
      <c r="U3640">
        <v>71239</v>
      </c>
      <c r="V3640">
        <v>71625</v>
      </c>
      <c r="W3640" t="s">
        <v>12650</v>
      </c>
      <c r="X3640" t="s">
        <v>13885</v>
      </c>
      <c r="Y3640">
        <v>0</v>
      </c>
      <c r="Z3640">
        <v>0</v>
      </c>
    </row>
    <row r="3641" spans="1:26" x14ac:dyDescent="0.25">
      <c r="A3641">
        <v>993645</v>
      </c>
      <c r="B3641">
        <v>202501</v>
      </c>
      <c r="C3641">
        <v>2</v>
      </c>
      <c r="D3641" t="s">
        <v>12651</v>
      </c>
      <c r="E3641">
        <v>4</v>
      </c>
      <c r="F3641">
        <v>916</v>
      </c>
      <c r="G3641">
        <v>290</v>
      </c>
      <c r="H3641">
        <v>39</v>
      </c>
      <c r="I3641">
        <v>9</v>
      </c>
      <c r="J3641">
        <v>0</v>
      </c>
      <c r="K3641">
        <v>0</v>
      </c>
      <c r="L3641">
        <v>0</v>
      </c>
      <c r="M3641">
        <v>0</v>
      </c>
      <c r="N3641">
        <v>0</v>
      </c>
      <c r="O3641">
        <v>0</v>
      </c>
      <c r="P3641">
        <v>0</v>
      </c>
      <c r="Q3641">
        <v>0</v>
      </c>
      <c r="R3641">
        <v>0</v>
      </c>
      <c r="S3641">
        <v>0</v>
      </c>
      <c r="T3641">
        <v>71251</v>
      </c>
      <c r="U3641">
        <v>71239</v>
      </c>
      <c r="V3641">
        <v>71625</v>
      </c>
      <c r="W3641" t="s">
        <v>12650</v>
      </c>
      <c r="X3641" t="s">
        <v>13885</v>
      </c>
      <c r="Y3641">
        <v>0</v>
      </c>
      <c r="Z3641">
        <v>0</v>
      </c>
    </row>
    <row r="3642" spans="1:26" x14ac:dyDescent="0.25">
      <c r="A3642">
        <v>993653</v>
      </c>
      <c r="B3642">
        <v>202501</v>
      </c>
      <c r="C3642">
        <v>1</v>
      </c>
      <c r="D3642" t="s">
        <v>12651</v>
      </c>
      <c r="E3642">
        <v>4</v>
      </c>
      <c r="F3642">
        <v>916</v>
      </c>
      <c r="G3642">
        <v>228</v>
      </c>
      <c r="H3642">
        <v>16</v>
      </c>
      <c r="I3642">
        <v>8</v>
      </c>
      <c r="J3642">
        <v>0</v>
      </c>
      <c r="K3642">
        <v>0</v>
      </c>
      <c r="L3642">
        <v>0</v>
      </c>
      <c r="M3642">
        <v>0</v>
      </c>
      <c r="N3642">
        <v>0</v>
      </c>
      <c r="O3642">
        <v>0</v>
      </c>
      <c r="P3642">
        <v>0</v>
      </c>
      <c r="Q3642">
        <v>0</v>
      </c>
      <c r="R3642">
        <v>0</v>
      </c>
      <c r="S3642">
        <v>0</v>
      </c>
      <c r="T3642">
        <v>71590</v>
      </c>
      <c r="U3642">
        <v>71602</v>
      </c>
      <c r="V3642">
        <v>71444</v>
      </c>
      <c r="W3642" t="s">
        <v>5222</v>
      </c>
      <c r="X3642" t="s">
        <v>12590</v>
      </c>
      <c r="Y3642">
        <v>0</v>
      </c>
      <c r="Z3642">
        <v>0</v>
      </c>
    </row>
    <row r="3643" spans="1:26" x14ac:dyDescent="0.25">
      <c r="A3643">
        <v>993653</v>
      </c>
      <c r="B3643">
        <v>202501</v>
      </c>
      <c r="C3643">
        <v>2</v>
      </c>
      <c r="D3643" t="s">
        <v>12651</v>
      </c>
      <c r="E3643">
        <v>4</v>
      </c>
      <c r="F3643">
        <v>916</v>
      </c>
      <c r="G3643">
        <v>228</v>
      </c>
      <c r="H3643">
        <v>16</v>
      </c>
      <c r="I3643">
        <v>8</v>
      </c>
      <c r="J3643">
        <v>0</v>
      </c>
      <c r="K3643">
        <v>0</v>
      </c>
      <c r="L3643">
        <v>0</v>
      </c>
      <c r="M3643">
        <v>0</v>
      </c>
      <c r="N3643">
        <v>0</v>
      </c>
      <c r="O3643">
        <v>0</v>
      </c>
      <c r="P3643">
        <v>0</v>
      </c>
      <c r="Q3643">
        <v>0</v>
      </c>
      <c r="R3643">
        <v>0</v>
      </c>
      <c r="S3643">
        <v>0</v>
      </c>
      <c r="T3643">
        <v>71590</v>
      </c>
      <c r="U3643">
        <v>71602</v>
      </c>
      <c r="V3643">
        <v>71444</v>
      </c>
      <c r="W3643" t="s">
        <v>5222</v>
      </c>
      <c r="X3643" t="s">
        <v>12590</v>
      </c>
      <c r="Y3643">
        <v>0</v>
      </c>
      <c r="Z3643">
        <v>0</v>
      </c>
    </row>
    <row r="3644" spans="1:26" x14ac:dyDescent="0.25">
      <c r="A3644">
        <v>993658</v>
      </c>
      <c r="B3644">
        <v>202501</v>
      </c>
      <c r="C3644">
        <v>1</v>
      </c>
      <c r="D3644" t="s">
        <v>12651</v>
      </c>
      <c r="E3644">
        <v>4</v>
      </c>
      <c r="F3644">
        <v>916</v>
      </c>
      <c r="G3644">
        <v>290</v>
      </c>
      <c r="H3644">
        <v>25</v>
      </c>
      <c r="I3644">
        <v>4</v>
      </c>
      <c r="J3644">
        <v>0</v>
      </c>
      <c r="K3644">
        <v>0</v>
      </c>
      <c r="L3644">
        <v>0</v>
      </c>
      <c r="M3644">
        <v>0</v>
      </c>
      <c r="N3644">
        <v>0</v>
      </c>
      <c r="O3644">
        <v>0</v>
      </c>
      <c r="P3644">
        <v>0</v>
      </c>
      <c r="Q3644">
        <v>0</v>
      </c>
      <c r="R3644">
        <v>0</v>
      </c>
      <c r="S3644">
        <v>0</v>
      </c>
      <c r="T3644">
        <v>71251</v>
      </c>
      <c r="U3644">
        <v>71248</v>
      </c>
      <c r="V3644">
        <v>700133</v>
      </c>
      <c r="W3644" t="s">
        <v>12625</v>
      </c>
      <c r="X3644" t="s">
        <v>13885</v>
      </c>
      <c r="Y3644">
        <v>0</v>
      </c>
      <c r="Z3644">
        <v>0</v>
      </c>
    </row>
    <row r="3645" spans="1:26" x14ac:dyDescent="0.25">
      <c r="A3645">
        <v>993658</v>
      </c>
      <c r="B3645">
        <v>202501</v>
      </c>
      <c r="C3645">
        <v>2</v>
      </c>
      <c r="D3645" t="s">
        <v>12651</v>
      </c>
      <c r="E3645">
        <v>4</v>
      </c>
      <c r="F3645">
        <v>916</v>
      </c>
      <c r="G3645">
        <v>290</v>
      </c>
      <c r="H3645">
        <v>25</v>
      </c>
      <c r="I3645">
        <v>4</v>
      </c>
      <c r="J3645">
        <v>0</v>
      </c>
      <c r="K3645">
        <v>0</v>
      </c>
      <c r="L3645">
        <v>0</v>
      </c>
      <c r="M3645">
        <v>0</v>
      </c>
      <c r="N3645">
        <v>0</v>
      </c>
      <c r="O3645">
        <v>0</v>
      </c>
      <c r="P3645">
        <v>0</v>
      </c>
      <c r="Q3645">
        <v>0</v>
      </c>
      <c r="R3645">
        <v>0</v>
      </c>
      <c r="S3645">
        <v>0</v>
      </c>
      <c r="T3645">
        <v>71251</v>
      </c>
      <c r="U3645">
        <v>71248</v>
      </c>
      <c r="V3645">
        <v>700133</v>
      </c>
      <c r="W3645" t="s">
        <v>12625</v>
      </c>
      <c r="X3645" t="s">
        <v>13885</v>
      </c>
      <c r="Y3645">
        <v>0</v>
      </c>
      <c r="Z3645">
        <v>0</v>
      </c>
    </row>
    <row r="3646" spans="1:26" x14ac:dyDescent="0.25">
      <c r="A3646">
        <v>993659</v>
      </c>
      <c r="B3646">
        <v>202501</v>
      </c>
      <c r="C3646">
        <v>1</v>
      </c>
      <c r="D3646" t="s">
        <v>12651</v>
      </c>
      <c r="E3646">
        <v>4</v>
      </c>
      <c r="F3646">
        <v>916</v>
      </c>
      <c r="G3646">
        <v>290</v>
      </c>
      <c r="H3646">
        <v>25</v>
      </c>
      <c r="I3646">
        <v>8</v>
      </c>
      <c r="J3646">
        <v>0</v>
      </c>
      <c r="K3646">
        <v>0</v>
      </c>
      <c r="L3646">
        <v>0</v>
      </c>
      <c r="M3646">
        <v>0</v>
      </c>
      <c r="N3646">
        <v>0</v>
      </c>
      <c r="O3646">
        <v>0</v>
      </c>
      <c r="P3646">
        <v>0</v>
      </c>
      <c r="Q3646">
        <v>0</v>
      </c>
      <c r="R3646">
        <v>0</v>
      </c>
      <c r="S3646">
        <v>0</v>
      </c>
      <c r="T3646">
        <v>71251</v>
      </c>
      <c r="U3646">
        <v>71248</v>
      </c>
      <c r="V3646">
        <v>70065</v>
      </c>
      <c r="W3646" t="s">
        <v>12625</v>
      </c>
      <c r="X3646" t="s">
        <v>13885</v>
      </c>
      <c r="Y3646">
        <v>0</v>
      </c>
      <c r="Z3646">
        <v>0</v>
      </c>
    </row>
    <row r="3647" spans="1:26" x14ac:dyDescent="0.25">
      <c r="A3647">
        <v>993659</v>
      </c>
      <c r="B3647">
        <v>202501</v>
      </c>
      <c r="C3647">
        <v>2</v>
      </c>
      <c r="D3647" t="s">
        <v>12651</v>
      </c>
      <c r="E3647">
        <v>4</v>
      </c>
      <c r="F3647">
        <v>916</v>
      </c>
      <c r="G3647">
        <v>290</v>
      </c>
      <c r="H3647">
        <v>25</v>
      </c>
      <c r="I3647">
        <v>8</v>
      </c>
      <c r="J3647">
        <v>0</v>
      </c>
      <c r="K3647">
        <v>0</v>
      </c>
      <c r="L3647">
        <v>0</v>
      </c>
      <c r="M3647">
        <v>0</v>
      </c>
      <c r="N3647">
        <v>0</v>
      </c>
      <c r="O3647">
        <v>0</v>
      </c>
      <c r="P3647">
        <v>0</v>
      </c>
      <c r="Q3647">
        <v>0</v>
      </c>
      <c r="R3647">
        <v>0</v>
      </c>
      <c r="S3647">
        <v>0</v>
      </c>
      <c r="T3647">
        <v>71251</v>
      </c>
      <c r="U3647">
        <v>71248</v>
      </c>
      <c r="V3647">
        <v>70065</v>
      </c>
      <c r="W3647" t="s">
        <v>12625</v>
      </c>
      <c r="X3647" t="s">
        <v>13885</v>
      </c>
      <c r="Y3647">
        <v>0</v>
      </c>
      <c r="Z3647">
        <v>0</v>
      </c>
    </row>
    <row r="3648" spans="1:26" x14ac:dyDescent="0.25">
      <c r="A3648">
        <v>993660</v>
      </c>
      <c r="B3648">
        <v>202501</v>
      </c>
      <c r="C3648">
        <v>1</v>
      </c>
      <c r="D3648" t="s">
        <v>12651</v>
      </c>
      <c r="E3648">
        <v>4</v>
      </c>
      <c r="F3648">
        <v>916</v>
      </c>
      <c r="G3648">
        <v>290</v>
      </c>
      <c r="H3648">
        <v>25</v>
      </c>
      <c r="I3648">
        <v>4</v>
      </c>
      <c r="J3648">
        <v>0</v>
      </c>
      <c r="K3648">
        <v>0</v>
      </c>
      <c r="L3648">
        <v>0</v>
      </c>
      <c r="M3648">
        <v>0</v>
      </c>
      <c r="N3648">
        <v>0</v>
      </c>
      <c r="O3648">
        <v>0</v>
      </c>
      <c r="P3648">
        <v>0</v>
      </c>
      <c r="Q3648">
        <v>0</v>
      </c>
      <c r="R3648">
        <v>0</v>
      </c>
      <c r="S3648">
        <v>0</v>
      </c>
      <c r="T3648">
        <v>71251</v>
      </c>
      <c r="U3648">
        <v>71248</v>
      </c>
      <c r="V3648">
        <v>700133</v>
      </c>
      <c r="W3648" t="s">
        <v>12625</v>
      </c>
      <c r="X3648" t="s">
        <v>13885</v>
      </c>
      <c r="Y3648">
        <v>0</v>
      </c>
      <c r="Z3648">
        <v>0</v>
      </c>
    </row>
    <row r="3649" spans="1:26" x14ac:dyDescent="0.25">
      <c r="A3649">
        <v>993660</v>
      </c>
      <c r="B3649">
        <v>202501</v>
      </c>
      <c r="C3649">
        <v>2</v>
      </c>
      <c r="D3649" t="s">
        <v>12651</v>
      </c>
      <c r="E3649">
        <v>4</v>
      </c>
      <c r="F3649">
        <v>916</v>
      </c>
      <c r="G3649">
        <v>290</v>
      </c>
      <c r="H3649">
        <v>25</v>
      </c>
      <c r="I3649">
        <v>4</v>
      </c>
      <c r="J3649">
        <v>0</v>
      </c>
      <c r="K3649">
        <v>0</v>
      </c>
      <c r="L3649">
        <v>0</v>
      </c>
      <c r="M3649">
        <v>0</v>
      </c>
      <c r="N3649">
        <v>0</v>
      </c>
      <c r="O3649">
        <v>0</v>
      </c>
      <c r="P3649">
        <v>0</v>
      </c>
      <c r="Q3649">
        <v>0</v>
      </c>
      <c r="R3649">
        <v>0</v>
      </c>
      <c r="S3649">
        <v>0</v>
      </c>
      <c r="T3649">
        <v>71251</v>
      </c>
      <c r="U3649">
        <v>71248</v>
      </c>
      <c r="V3649">
        <v>700133</v>
      </c>
      <c r="W3649" t="s">
        <v>12625</v>
      </c>
      <c r="X3649" t="s">
        <v>13885</v>
      </c>
      <c r="Y3649">
        <v>0</v>
      </c>
      <c r="Z3649">
        <v>0</v>
      </c>
    </row>
    <row r="3650" spans="1:26" x14ac:dyDescent="0.25">
      <c r="A3650">
        <v>993661</v>
      </c>
      <c r="B3650">
        <v>202501</v>
      </c>
      <c r="C3650">
        <v>1</v>
      </c>
      <c r="D3650" t="s">
        <v>12651</v>
      </c>
      <c r="E3650">
        <v>4</v>
      </c>
      <c r="F3650">
        <v>916</v>
      </c>
      <c r="G3650">
        <v>290</v>
      </c>
      <c r="H3650">
        <v>25</v>
      </c>
      <c r="I3650">
        <v>4</v>
      </c>
      <c r="J3650">
        <v>0</v>
      </c>
      <c r="K3650">
        <v>0</v>
      </c>
      <c r="L3650">
        <v>0</v>
      </c>
      <c r="M3650">
        <v>0</v>
      </c>
      <c r="N3650">
        <v>0</v>
      </c>
      <c r="O3650">
        <v>0</v>
      </c>
      <c r="P3650">
        <v>0</v>
      </c>
      <c r="Q3650">
        <v>0</v>
      </c>
      <c r="R3650">
        <v>0</v>
      </c>
      <c r="S3650">
        <v>0</v>
      </c>
      <c r="T3650">
        <v>71251</v>
      </c>
      <c r="U3650">
        <v>71248</v>
      </c>
      <c r="V3650">
        <v>700133</v>
      </c>
      <c r="W3650" t="s">
        <v>12625</v>
      </c>
      <c r="X3650" t="s">
        <v>13885</v>
      </c>
      <c r="Y3650">
        <v>0</v>
      </c>
      <c r="Z3650">
        <v>0</v>
      </c>
    </row>
    <row r="3651" spans="1:26" x14ac:dyDescent="0.25">
      <c r="A3651">
        <v>993661</v>
      </c>
      <c r="B3651">
        <v>202501</v>
      </c>
      <c r="C3651">
        <v>2</v>
      </c>
      <c r="D3651" t="s">
        <v>12651</v>
      </c>
      <c r="E3651">
        <v>4</v>
      </c>
      <c r="F3651">
        <v>916</v>
      </c>
      <c r="G3651">
        <v>290</v>
      </c>
      <c r="H3651">
        <v>25</v>
      </c>
      <c r="I3651">
        <v>4</v>
      </c>
      <c r="J3651">
        <v>0</v>
      </c>
      <c r="K3651">
        <v>0</v>
      </c>
      <c r="L3651">
        <v>0</v>
      </c>
      <c r="M3651">
        <v>0</v>
      </c>
      <c r="N3651">
        <v>0</v>
      </c>
      <c r="O3651">
        <v>0</v>
      </c>
      <c r="P3651">
        <v>0</v>
      </c>
      <c r="Q3651">
        <v>0</v>
      </c>
      <c r="R3651">
        <v>0</v>
      </c>
      <c r="S3651">
        <v>0</v>
      </c>
      <c r="T3651">
        <v>71251</v>
      </c>
      <c r="U3651">
        <v>71248</v>
      </c>
      <c r="V3651">
        <v>700133</v>
      </c>
      <c r="W3651" t="s">
        <v>12625</v>
      </c>
      <c r="X3651" t="s">
        <v>13885</v>
      </c>
      <c r="Y3651">
        <v>0</v>
      </c>
      <c r="Z3651">
        <v>0</v>
      </c>
    </row>
    <row r="3652" spans="1:26" x14ac:dyDescent="0.25">
      <c r="A3652">
        <v>993664</v>
      </c>
      <c r="B3652">
        <v>202501</v>
      </c>
      <c r="C3652">
        <v>1</v>
      </c>
      <c r="D3652" t="s">
        <v>12651</v>
      </c>
      <c r="E3652">
        <v>4</v>
      </c>
      <c r="F3652">
        <v>916</v>
      </c>
      <c r="G3652">
        <v>290</v>
      </c>
      <c r="H3652">
        <v>25</v>
      </c>
      <c r="I3652">
        <v>4</v>
      </c>
      <c r="J3652">
        <v>0</v>
      </c>
      <c r="K3652">
        <v>0</v>
      </c>
      <c r="L3652">
        <v>0</v>
      </c>
      <c r="M3652">
        <v>0</v>
      </c>
      <c r="N3652">
        <v>0</v>
      </c>
      <c r="O3652">
        <v>0</v>
      </c>
      <c r="P3652">
        <v>0</v>
      </c>
      <c r="Q3652">
        <v>0</v>
      </c>
      <c r="R3652">
        <v>0</v>
      </c>
      <c r="S3652">
        <v>0</v>
      </c>
      <c r="T3652">
        <v>71251</v>
      </c>
      <c r="U3652">
        <v>71248</v>
      </c>
      <c r="V3652">
        <v>700133</v>
      </c>
      <c r="W3652" t="s">
        <v>12625</v>
      </c>
      <c r="X3652" t="s">
        <v>13885</v>
      </c>
      <c r="Y3652">
        <v>0</v>
      </c>
      <c r="Z3652">
        <v>0</v>
      </c>
    </row>
    <row r="3653" spans="1:26" x14ac:dyDescent="0.25">
      <c r="A3653">
        <v>993664</v>
      </c>
      <c r="B3653">
        <v>202501</v>
      </c>
      <c r="C3653">
        <v>2</v>
      </c>
      <c r="D3653" t="s">
        <v>12651</v>
      </c>
      <c r="E3653">
        <v>4</v>
      </c>
      <c r="F3653">
        <v>916</v>
      </c>
      <c r="G3653">
        <v>290</v>
      </c>
      <c r="H3653">
        <v>25</v>
      </c>
      <c r="I3653">
        <v>4</v>
      </c>
      <c r="J3653">
        <v>0</v>
      </c>
      <c r="K3653">
        <v>0</v>
      </c>
      <c r="L3653">
        <v>0</v>
      </c>
      <c r="M3653">
        <v>0</v>
      </c>
      <c r="N3653">
        <v>0</v>
      </c>
      <c r="O3653">
        <v>0</v>
      </c>
      <c r="P3653">
        <v>0</v>
      </c>
      <c r="Q3653">
        <v>0</v>
      </c>
      <c r="R3653">
        <v>0</v>
      </c>
      <c r="S3653">
        <v>0</v>
      </c>
      <c r="T3653">
        <v>71251</v>
      </c>
      <c r="U3653">
        <v>71248</v>
      </c>
      <c r="V3653">
        <v>700133</v>
      </c>
      <c r="W3653" t="s">
        <v>12625</v>
      </c>
      <c r="X3653" t="s">
        <v>13885</v>
      </c>
      <c r="Y3653">
        <v>0</v>
      </c>
      <c r="Z3653">
        <v>0</v>
      </c>
    </row>
    <row r="3654" spans="1:26" x14ac:dyDescent="0.25">
      <c r="A3654">
        <v>993665</v>
      </c>
      <c r="B3654">
        <v>202501</v>
      </c>
      <c r="C3654">
        <v>1</v>
      </c>
      <c r="D3654" t="s">
        <v>12651</v>
      </c>
      <c r="E3654">
        <v>4</v>
      </c>
      <c r="F3654">
        <v>916</v>
      </c>
      <c r="G3654">
        <v>290</v>
      </c>
      <c r="H3654">
        <v>25</v>
      </c>
      <c r="I3654">
        <v>8</v>
      </c>
      <c r="J3654">
        <v>0</v>
      </c>
      <c r="K3654">
        <v>0</v>
      </c>
      <c r="L3654">
        <v>0</v>
      </c>
      <c r="M3654">
        <v>0</v>
      </c>
      <c r="N3654">
        <v>0</v>
      </c>
      <c r="O3654">
        <v>0</v>
      </c>
      <c r="P3654">
        <v>0</v>
      </c>
      <c r="Q3654">
        <v>0</v>
      </c>
      <c r="R3654">
        <v>0</v>
      </c>
      <c r="S3654">
        <v>0</v>
      </c>
      <c r="T3654">
        <v>71251</v>
      </c>
      <c r="U3654">
        <v>71252</v>
      </c>
      <c r="V3654">
        <v>700258</v>
      </c>
      <c r="W3654" t="s">
        <v>12592</v>
      </c>
      <c r="X3654" t="s">
        <v>13885</v>
      </c>
      <c r="Y3654">
        <v>0</v>
      </c>
      <c r="Z3654">
        <v>0</v>
      </c>
    </row>
    <row r="3655" spans="1:26" x14ac:dyDescent="0.25">
      <c r="A3655">
        <v>993665</v>
      </c>
      <c r="B3655">
        <v>202501</v>
      </c>
      <c r="C3655">
        <v>2</v>
      </c>
      <c r="D3655" t="s">
        <v>12651</v>
      </c>
      <c r="E3655">
        <v>4</v>
      </c>
      <c r="F3655">
        <v>916</v>
      </c>
      <c r="G3655">
        <v>290</v>
      </c>
      <c r="H3655">
        <v>25</v>
      </c>
      <c r="I3655">
        <v>8</v>
      </c>
      <c r="J3655">
        <v>0</v>
      </c>
      <c r="K3655">
        <v>0</v>
      </c>
      <c r="L3655">
        <v>0</v>
      </c>
      <c r="M3655">
        <v>0</v>
      </c>
      <c r="N3655">
        <v>0</v>
      </c>
      <c r="O3655">
        <v>0</v>
      </c>
      <c r="P3655">
        <v>0</v>
      </c>
      <c r="Q3655">
        <v>0</v>
      </c>
      <c r="R3655">
        <v>0</v>
      </c>
      <c r="S3655">
        <v>0</v>
      </c>
      <c r="T3655">
        <v>71251</v>
      </c>
      <c r="U3655">
        <v>71252</v>
      </c>
      <c r="V3655">
        <v>700258</v>
      </c>
      <c r="W3655" t="s">
        <v>12592</v>
      </c>
      <c r="X3655" t="s">
        <v>13885</v>
      </c>
      <c r="Y3655">
        <v>0</v>
      </c>
      <c r="Z3655">
        <v>0</v>
      </c>
    </row>
    <row r="3656" spans="1:26" x14ac:dyDescent="0.25">
      <c r="A3656">
        <v>993671</v>
      </c>
      <c r="B3656">
        <v>202501</v>
      </c>
      <c r="C3656">
        <v>1</v>
      </c>
      <c r="D3656" t="s">
        <v>12651</v>
      </c>
      <c r="E3656">
        <v>4</v>
      </c>
      <c r="F3656">
        <v>916</v>
      </c>
      <c r="G3656">
        <v>290</v>
      </c>
      <c r="H3656">
        <v>25</v>
      </c>
      <c r="I3656">
        <v>12</v>
      </c>
      <c r="J3656">
        <v>0</v>
      </c>
      <c r="K3656">
        <v>0</v>
      </c>
      <c r="L3656">
        <v>0</v>
      </c>
      <c r="M3656">
        <v>0</v>
      </c>
      <c r="N3656">
        <v>0</v>
      </c>
      <c r="O3656">
        <v>0</v>
      </c>
      <c r="P3656">
        <v>0</v>
      </c>
      <c r="Q3656">
        <v>0</v>
      </c>
      <c r="R3656">
        <v>0</v>
      </c>
      <c r="S3656">
        <v>0</v>
      </c>
      <c r="T3656">
        <v>71251</v>
      </c>
      <c r="U3656">
        <v>71252</v>
      </c>
      <c r="V3656">
        <v>71394</v>
      </c>
      <c r="W3656" t="s">
        <v>12592</v>
      </c>
      <c r="X3656" t="s">
        <v>13885</v>
      </c>
      <c r="Y3656">
        <v>0</v>
      </c>
      <c r="Z3656">
        <v>0</v>
      </c>
    </row>
    <row r="3657" spans="1:26" x14ac:dyDescent="0.25">
      <c r="A3657">
        <v>993671</v>
      </c>
      <c r="B3657">
        <v>202501</v>
      </c>
      <c r="C3657">
        <v>2</v>
      </c>
      <c r="D3657" t="s">
        <v>12651</v>
      </c>
      <c r="E3657">
        <v>4</v>
      </c>
      <c r="F3657">
        <v>916</v>
      </c>
      <c r="G3657">
        <v>290</v>
      </c>
      <c r="H3657">
        <v>25</v>
      </c>
      <c r="I3657">
        <v>12</v>
      </c>
      <c r="J3657">
        <v>0</v>
      </c>
      <c r="K3657">
        <v>0</v>
      </c>
      <c r="L3657">
        <v>0</v>
      </c>
      <c r="M3657">
        <v>0</v>
      </c>
      <c r="N3657">
        <v>0</v>
      </c>
      <c r="O3657">
        <v>0</v>
      </c>
      <c r="P3657">
        <v>0</v>
      </c>
      <c r="Q3657">
        <v>0</v>
      </c>
      <c r="R3657">
        <v>0</v>
      </c>
      <c r="S3657">
        <v>0</v>
      </c>
      <c r="T3657">
        <v>71251</v>
      </c>
      <c r="U3657">
        <v>71252</v>
      </c>
      <c r="V3657">
        <v>71394</v>
      </c>
      <c r="W3657" t="s">
        <v>12592</v>
      </c>
      <c r="X3657" t="s">
        <v>13885</v>
      </c>
      <c r="Y3657">
        <v>0</v>
      </c>
      <c r="Z3657">
        <v>0</v>
      </c>
    </row>
    <row r="3658" spans="1:26" x14ac:dyDescent="0.25">
      <c r="A3658">
        <v>993676</v>
      </c>
      <c r="B3658">
        <v>202501</v>
      </c>
      <c r="C3658">
        <v>1</v>
      </c>
      <c r="D3658" t="s">
        <v>12651</v>
      </c>
      <c r="E3658">
        <v>4</v>
      </c>
      <c r="F3658">
        <v>916</v>
      </c>
      <c r="G3658">
        <v>290</v>
      </c>
      <c r="H3658">
        <v>37</v>
      </c>
      <c r="I3658">
        <v>10</v>
      </c>
      <c r="J3658">
        <v>0</v>
      </c>
      <c r="K3658">
        <v>0</v>
      </c>
      <c r="L3658">
        <v>0</v>
      </c>
      <c r="M3658">
        <v>0</v>
      </c>
      <c r="N3658">
        <v>0</v>
      </c>
      <c r="O3658">
        <v>0</v>
      </c>
      <c r="P3658">
        <v>0</v>
      </c>
      <c r="Q3658">
        <v>0</v>
      </c>
      <c r="R3658">
        <v>0</v>
      </c>
      <c r="S3658">
        <v>0</v>
      </c>
      <c r="T3658">
        <v>71251</v>
      </c>
      <c r="U3658">
        <v>71255</v>
      </c>
      <c r="V3658">
        <v>71257</v>
      </c>
      <c r="W3658" t="s">
        <v>12640</v>
      </c>
      <c r="X3658" t="s">
        <v>13885</v>
      </c>
      <c r="Y3658">
        <v>0</v>
      </c>
      <c r="Z3658">
        <v>0</v>
      </c>
    </row>
    <row r="3659" spans="1:26" x14ac:dyDescent="0.25">
      <c r="A3659">
        <v>993676</v>
      </c>
      <c r="B3659">
        <v>202501</v>
      </c>
      <c r="C3659">
        <v>2</v>
      </c>
      <c r="D3659" t="s">
        <v>12651</v>
      </c>
      <c r="E3659">
        <v>4</v>
      </c>
      <c r="F3659">
        <v>916</v>
      </c>
      <c r="G3659">
        <v>290</v>
      </c>
      <c r="H3659">
        <v>37</v>
      </c>
      <c r="I3659">
        <v>10</v>
      </c>
      <c r="J3659">
        <v>0</v>
      </c>
      <c r="K3659">
        <v>0</v>
      </c>
      <c r="L3659">
        <v>0</v>
      </c>
      <c r="M3659">
        <v>0</v>
      </c>
      <c r="N3659">
        <v>0</v>
      </c>
      <c r="O3659">
        <v>0</v>
      </c>
      <c r="P3659">
        <v>0</v>
      </c>
      <c r="Q3659">
        <v>0</v>
      </c>
      <c r="R3659">
        <v>0</v>
      </c>
      <c r="S3659">
        <v>0</v>
      </c>
      <c r="T3659">
        <v>71251</v>
      </c>
      <c r="U3659">
        <v>71255</v>
      </c>
      <c r="V3659">
        <v>71257</v>
      </c>
      <c r="W3659" t="s">
        <v>12640</v>
      </c>
      <c r="X3659" t="s">
        <v>13885</v>
      </c>
      <c r="Y3659">
        <v>0</v>
      </c>
      <c r="Z3659">
        <v>0</v>
      </c>
    </row>
    <row r="3660" spans="1:26" x14ac:dyDescent="0.25">
      <c r="A3660">
        <v>993687</v>
      </c>
      <c r="B3660">
        <v>202501</v>
      </c>
      <c r="C3660">
        <v>1</v>
      </c>
      <c r="D3660" t="s">
        <v>12651</v>
      </c>
      <c r="E3660">
        <v>4</v>
      </c>
      <c r="F3660">
        <v>916</v>
      </c>
      <c r="G3660">
        <v>290</v>
      </c>
      <c r="H3660">
        <v>36</v>
      </c>
      <c r="I3660">
        <v>10</v>
      </c>
      <c r="J3660">
        <v>0</v>
      </c>
      <c r="K3660">
        <v>0</v>
      </c>
      <c r="L3660">
        <v>0</v>
      </c>
      <c r="M3660">
        <v>0</v>
      </c>
      <c r="N3660">
        <v>0</v>
      </c>
      <c r="O3660">
        <v>0</v>
      </c>
      <c r="P3660">
        <v>0</v>
      </c>
      <c r="Q3660">
        <v>0</v>
      </c>
      <c r="R3660">
        <v>0</v>
      </c>
      <c r="S3660">
        <v>0</v>
      </c>
      <c r="T3660">
        <v>71251</v>
      </c>
      <c r="U3660">
        <v>70930</v>
      </c>
      <c r="V3660">
        <v>71182</v>
      </c>
      <c r="W3660" t="s">
        <v>12618</v>
      </c>
      <c r="X3660" t="s">
        <v>13885</v>
      </c>
      <c r="Y3660">
        <v>0</v>
      </c>
      <c r="Z3660">
        <v>0</v>
      </c>
    </row>
    <row r="3661" spans="1:26" x14ac:dyDescent="0.25">
      <c r="A3661">
        <v>993687</v>
      </c>
      <c r="B3661">
        <v>202501</v>
      </c>
      <c r="C3661">
        <v>2</v>
      </c>
      <c r="D3661" t="s">
        <v>12651</v>
      </c>
      <c r="E3661">
        <v>4</v>
      </c>
      <c r="F3661">
        <v>916</v>
      </c>
      <c r="G3661">
        <v>290</v>
      </c>
      <c r="H3661">
        <v>36</v>
      </c>
      <c r="I3661">
        <v>10</v>
      </c>
      <c r="J3661">
        <v>0</v>
      </c>
      <c r="K3661">
        <v>0</v>
      </c>
      <c r="L3661">
        <v>0</v>
      </c>
      <c r="M3661">
        <v>0</v>
      </c>
      <c r="N3661">
        <v>0</v>
      </c>
      <c r="O3661">
        <v>0</v>
      </c>
      <c r="P3661">
        <v>0</v>
      </c>
      <c r="Q3661">
        <v>0</v>
      </c>
      <c r="R3661">
        <v>0</v>
      </c>
      <c r="S3661">
        <v>0</v>
      </c>
      <c r="T3661">
        <v>71251</v>
      </c>
      <c r="U3661">
        <v>70930</v>
      </c>
      <c r="V3661">
        <v>71182</v>
      </c>
      <c r="W3661" t="s">
        <v>12618</v>
      </c>
      <c r="X3661" t="s">
        <v>13885</v>
      </c>
      <c r="Y3661">
        <v>0</v>
      </c>
      <c r="Z3661">
        <v>0</v>
      </c>
    </row>
    <row r="3662" spans="1:26" x14ac:dyDescent="0.25">
      <c r="A3662">
        <v>993688</v>
      </c>
      <c r="B3662">
        <v>202501</v>
      </c>
      <c r="C3662">
        <v>1</v>
      </c>
      <c r="D3662" t="s">
        <v>12651</v>
      </c>
      <c r="E3662">
        <v>4</v>
      </c>
      <c r="F3662">
        <v>916</v>
      </c>
      <c r="G3662">
        <v>290</v>
      </c>
      <c r="H3662">
        <v>36</v>
      </c>
      <c r="I3662">
        <v>10</v>
      </c>
      <c r="J3662">
        <v>0</v>
      </c>
      <c r="K3662">
        <v>0</v>
      </c>
      <c r="L3662">
        <v>0</v>
      </c>
      <c r="M3662">
        <v>0</v>
      </c>
      <c r="N3662">
        <v>0</v>
      </c>
      <c r="O3662">
        <v>0</v>
      </c>
      <c r="P3662">
        <v>0</v>
      </c>
      <c r="Q3662">
        <v>0</v>
      </c>
      <c r="R3662">
        <v>0</v>
      </c>
      <c r="S3662">
        <v>0</v>
      </c>
      <c r="T3662">
        <v>71251</v>
      </c>
      <c r="U3662">
        <v>70930</v>
      </c>
      <c r="V3662">
        <v>71397</v>
      </c>
      <c r="W3662" t="s">
        <v>12618</v>
      </c>
      <c r="X3662" t="s">
        <v>13885</v>
      </c>
      <c r="Y3662">
        <v>0</v>
      </c>
      <c r="Z3662">
        <v>0</v>
      </c>
    </row>
    <row r="3663" spans="1:26" x14ac:dyDescent="0.25">
      <c r="A3663">
        <v>993688</v>
      </c>
      <c r="B3663">
        <v>202501</v>
      </c>
      <c r="C3663">
        <v>2</v>
      </c>
      <c r="D3663" t="s">
        <v>12651</v>
      </c>
      <c r="E3663">
        <v>4</v>
      </c>
      <c r="F3663">
        <v>916</v>
      </c>
      <c r="G3663">
        <v>290</v>
      </c>
      <c r="H3663">
        <v>36</v>
      </c>
      <c r="I3663">
        <v>10</v>
      </c>
      <c r="J3663">
        <v>0</v>
      </c>
      <c r="K3663">
        <v>0</v>
      </c>
      <c r="L3663">
        <v>0</v>
      </c>
      <c r="M3663">
        <v>0</v>
      </c>
      <c r="N3663">
        <v>0</v>
      </c>
      <c r="O3663">
        <v>0</v>
      </c>
      <c r="P3663">
        <v>0</v>
      </c>
      <c r="Q3663">
        <v>0</v>
      </c>
      <c r="R3663">
        <v>0</v>
      </c>
      <c r="S3663">
        <v>0</v>
      </c>
      <c r="T3663">
        <v>71251</v>
      </c>
      <c r="U3663">
        <v>70930</v>
      </c>
      <c r="V3663">
        <v>71397</v>
      </c>
      <c r="W3663" t="s">
        <v>12618</v>
      </c>
      <c r="X3663" t="s">
        <v>13885</v>
      </c>
      <c r="Y3663">
        <v>0</v>
      </c>
      <c r="Z3663">
        <v>0</v>
      </c>
    </row>
    <row r="3664" spans="1:26" x14ac:dyDescent="0.25">
      <c r="A3664">
        <v>993693</v>
      </c>
      <c r="B3664">
        <v>202501</v>
      </c>
      <c r="C3664">
        <v>1</v>
      </c>
      <c r="D3664" t="s">
        <v>12651</v>
      </c>
      <c r="E3664">
        <v>4</v>
      </c>
      <c r="F3664">
        <v>916</v>
      </c>
      <c r="G3664">
        <v>290</v>
      </c>
      <c r="H3664">
        <v>36</v>
      </c>
      <c r="I3664">
        <v>10</v>
      </c>
      <c r="J3664">
        <v>0</v>
      </c>
      <c r="K3664">
        <v>0</v>
      </c>
      <c r="L3664">
        <v>0</v>
      </c>
      <c r="M3664">
        <v>0</v>
      </c>
      <c r="N3664">
        <v>0</v>
      </c>
      <c r="O3664">
        <v>0</v>
      </c>
      <c r="P3664">
        <v>0</v>
      </c>
      <c r="Q3664">
        <v>0</v>
      </c>
      <c r="R3664">
        <v>0</v>
      </c>
      <c r="S3664">
        <v>0</v>
      </c>
      <c r="T3664">
        <v>71251</v>
      </c>
      <c r="U3664">
        <v>70930</v>
      </c>
      <c r="V3664">
        <v>71397</v>
      </c>
      <c r="W3664" t="s">
        <v>12618</v>
      </c>
      <c r="X3664" t="s">
        <v>13885</v>
      </c>
      <c r="Y3664">
        <v>0</v>
      </c>
      <c r="Z3664">
        <v>0</v>
      </c>
    </row>
    <row r="3665" spans="1:26" x14ac:dyDescent="0.25">
      <c r="A3665">
        <v>993693</v>
      </c>
      <c r="B3665">
        <v>202501</v>
      </c>
      <c r="C3665">
        <v>2</v>
      </c>
      <c r="D3665" t="s">
        <v>12651</v>
      </c>
      <c r="E3665">
        <v>4</v>
      </c>
      <c r="F3665">
        <v>916</v>
      </c>
      <c r="G3665">
        <v>290</v>
      </c>
      <c r="H3665">
        <v>36</v>
      </c>
      <c r="I3665">
        <v>10</v>
      </c>
      <c r="J3665">
        <v>0</v>
      </c>
      <c r="K3665">
        <v>0</v>
      </c>
      <c r="L3665">
        <v>0</v>
      </c>
      <c r="M3665">
        <v>0</v>
      </c>
      <c r="N3665">
        <v>0</v>
      </c>
      <c r="O3665">
        <v>0</v>
      </c>
      <c r="P3665">
        <v>0</v>
      </c>
      <c r="Q3665">
        <v>0</v>
      </c>
      <c r="R3665">
        <v>0</v>
      </c>
      <c r="S3665">
        <v>0</v>
      </c>
      <c r="T3665">
        <v>71251</v>
      </c>
      <c r="U3665">
        <v>70930</v>
      </c>
      <c r="V3665">
        <v>71397</v>
      </c>
      <c r="W3665" t="s">
        <v>12618</v>
      </c>
      <c r="X3665" t="s">
        <v>13885</v>
      </c>
      <c r="Y3665">
        <v>0</v>
      </c>
      <c r="Z3665">
        <v>0</v>
      </c>
    </row>
    <row r="3666" spans="1:26" x14ac:dyDescent="0.25">
      <c r="A3666">
        <v>993700</v>
      </c>
      <c r="B3666">
        <v>202501</v>
      </c>
      <c r="C3666">
        <v>1</v>
      </c>
      <c r="D3666" t="s">
        <v>12651</v>
      </c>
      <c r="E3666">
        <v>4</v>
      </c>
      <c r="F3666">
        <v>916</v>
      </c>
      <c r="G3666">
        <v>290</v>
      </c>
      <c r="H3666">
        <v>36</v>
      </c>
      <c r="I3666">
        <v>7</v>
      </c>
      <c r="J3666">
        <v>0</v>
      </c>
      <c r="K3666">
        <v>0</v>
      </c>
      <c r="L3666">
        <v>0</v>
      </c>
      <c r="M3666">
        <v>0</v>
      </c>
      <c r="N3666">
        <v>0</v>
      </c>
      <c r="O3666">
        <v>0</v>
      </c>
      <c r="P3666">
        <v>0</v>
      </c>
      <c r="Q3666">
        <v>0</v>
      </c>
      <c r="R3666">
        <v>0</v>
      </c>
      <c r="S3666">
        <v>0</v>
      </c>
      <c r="T3666">
        <v>71251</v>
      </c>
      <c r="U3666">
        <v>70930</v>
      </c>
      <c r="V3666">
        <v>71363</v>
      </c>
      <c r="W3666" t="s">
        <v>12618</v>
      </c>
      <c r="X3666" t="s">
        <v>13885</v>
      </c>
      <c r="Y3666">
        <v>0</v>
      </c>
      <c r="Z3666">
        <v>0</v>
      </c>
    </row>
    <row r="3667" spans="1:26" x14ac:dyDescent="0.25">
      <c r="A3667">
        <v>993700</v>
      </c>
      <c r="B3667">
        <v>202501</v>
      </c>
      <c r="C3667">
        <v>2</v>
      </c>
      <c r="D3667" t="s">
        <v>12651</v>
      </c>
      <c r="E3667">
        <v>4</v>
      </c>
      <c r="F3667">
        <v>916</v>
      </c>
      <c r="G3667">
        <v>290</v>
      </c>
      <c r="H3667">
        <v>36</v>
      </c>
      <c r="I3667">
        <v>7</v>
      </c>
      <c r="J3667">
        <v>0</v>
      </c>
      <c r="K3667">
        <v>0</v>
      </c>
      <c r="L3667">
        <v>0</v>
      </c>
      <c r="M3667">
        <v>0</v>
      </c>
      <c r="N3667">
        <v>0</v>
      </c>
      <c r="O3667">
        <v>0</v>
      </c>
      <c r="P3667">
        <v>0</v>
      </c>
      <c r="Q3667">
        <v>0</v>
      </c>
      <c r="R3667">
        <v>0</v>
      </c>
      <c r="S3667">
        <v>0</v>
      </c>
      <c r="T3667">
        <v>71251</v>
      </c>
      <c r="U3667">
        <v>70930</v>
      </c>
      <c r="V3667">
        <v>71363</v>
      </c>
      <c r="W3667" t="s">
        <v>12618</v>
      </c>
      <c r="X3667" t="s">
        <v>13885</v>
      </c>
      <c r="Y3667">
        <v>0</v>
      </c>
      <c r="Z3667">
        <v>0</v>
      </c>
    </row>
    <row r="3668" spans="1:26" x14ac:dyDescent="0.25">
      <c r="A3668">
        <v>993711</v>
      </c>
      <c r="B3668">
        <v>202501</v>
      </c>
      <c r="C3668">
        <v>1</v>
      </c>
      <c r="D3668" t="s">
        <v>12651</v>
      </c>
      <c r="E3668">
        <v>4</v>
      </c>
      <c r="F3668">
        <v>916</v>
      </c>
      <c r="G3668">
        <v>290</v>
      </c>
      <c r="H3668">
        <v>33</v>
      </c>
      <c r="I3668">
        <v>8</v>
      </c>
      <c r="J3668">
        <v>0</v>
      </c>
      <c r="K3668">
        <v>0</v>
      </c>
      <c r="L3668">
        <v>0</v>
      </c>
      <c r="M3668">
        <v>0</v>
      </c>
      <c r="N3668">
        <v>0</v>
      </c>
      <c r="O3668">
        <v>0</v>
      </c>
      <c r="P3668">
        <v>0</v>
      </c>
      <c r="Q3668">
        <v>0</v>
      </c>
      <c r="R3668">
        <v>0</v>
      </c>
      <c r="S3668">
        <v>0</v>
      </c>
      <c r="T3668">
        <v>71251</v>
      </c>
      <c r="U3668">
        <v>71174</v>
      </c>
      <c r="V3668">
        <v>71500</v>
      </c>
      <c r="W3668" t="s">
        <v>12613</v>
      </c>
      <c r="X3668" t="s">
        <v>13885</v>
      </c>
      <c r="Y3668">
        <v>0</v>
      </c>
      <c r="Z3668">
        <v>0</v>
      </c>
    </row>
    <row r="3669" spans="1:26" x14ac:dyDescent="0.25">
      <c r="A3669">
        <v>993711</v>
      </c>
      <c r="B3669">
        <v>202501</v>
      </c>
      <c r="C3669">
        <v>2</v>
      </c>
      <c r="D3669" t="s">
        <v>12651</v>
      </c>
      <c r="E3669">
        <v>4</v>
      </c>
      <c r="F3669">
        <v>916</v>
      </c>
      <c r="G3669">
        <v>290</v>
      </c>
      <c r="H3669">
        <v>33</v>
      </c>
      <c r="I3669">
        <v>8</v>
      </c>
      <c r="J3669">
        <v>0</v>
      </c>
      <c r="K3669">
        <v>0</v>
      </c>
      <c r="L3669">
        <v>0</v>
      </c>
      <c r="M3669">
        <v>0</v>
      </c>
      <c r="N3669">
        <v>0</v>
      </c>
      <c r="O3669">
        <v>0</v>
      </c>
      <c r="P3669">
        <v>0</v>
      </c>
      <c r="Q3669">
        <v>0</v>
      </c>
      <c r="R3669">
        <v>0</v>
      </c>
      <c r="S3669">
        <v>0</v>
      </c>
      <c r="T3669">
        <v>71251</v>
      </c>
      <c r="U3669">
        <v>71174</v>
      </c>
      <c r="V3669">
        <v>71500</v>
      </c>
      <c r="W3669" t="s">
        <v>12613</v>
      </c>
      <c r="X3669" t="s">
        <v>13885</v>
      </c>
      <c r="Y3669">
        <v>0</v>
      </c>
      <c r="Z3669">
        <v>0</v>
      </c>
    </row>
    <row r="3670" spans="1:26" x14ac:dyDescent="0.25">
      <c r="A3670">
        <v>993712</v>
      </c>
      <c r="B3670">
        <v>202501</v>
      </c>
      <c r="C3670">
        <v>1</v>
      </c>
      <c r="D3670" t="s">
        <v>12651</v>
      </c>
      <c r="E3670">
        <v>4</v>
      </c>
      <c r="F3670">
        <v>916</v>
      </c>
      <c r="G3670">
        <v>290</v>
      </c>
      <c r="H3670">
        <v>33</v>
      </c>
      <c r="I3670">
        <v>8</v>
      </c>
      <c r="J3670">
        <v>0</v>
      </c>
      <c r="K3670">
        <v>0</v>
      </c>
      <c r="L3670">
        <v>0</v>
      </c>
      <c r="M3670">
        <v>0</v>
      </c>
      <c r="N3670">
        <v>0</v>
      </c>
      <c r="O3670">
        <v>0</v>
      </c>
      <c r="P3670">
        <v>0</v>
      </c>
      <c r="Q3670">
        <v>0</v>
      </c>
      <c r="R3670">
        <v>0</v>
      </c>
      <c r="S3670">
        <v>0</v>
      </c>
      <c r="T3670">
        <v>71251</v>
      </c>
      <c r="U3670">
        <v>71174</v>
      </c>
      <c r="V3670">
        <v>71500</v>
      </c>
      <c r="W3670" t="s">
        <v>12613</v>
      </c>
      <c r="X3670" t="s">
        <v>13885</v>
      </c>
      <c r="Y3670">
        <v>0</v>
      </c>
      <c r="Z3670">
        <v>0</v>
      </c>
    </row>
    <row r="3671" spans="1:26" x14ac:dyDescent="0.25">
      <c r="A3671">
        <v>993712</v>
      </c>
      <c r="B3671">
        <v>202501</v>
      </c>
      <c r="C3671">
        <v>2</v>
      </c>
      <c r="D3671" t="s">
        <v>12651</v>
      </c>
      <c r="E3671">
        <v>4</v>
      </c>
      <c r="F3671">
        <v>916</v>
      </c>
      <c r="G3671">
        <v>290</v>
      </c>
      <c r="H3671">
        <v>33</v>
      </c>
      <c r="I3671">
        <v>8</v>
      </c>
      <c r="J3671">
        <v>0</v>
      </c>
      <c r="K3671">
        <v>0</v>
      </c>
      <c r="L3671">
        <v>0</v>
      </c>
      <c r="M3671">
        <v>0</v>
      </c>
      <c r="N3671">
        <v>0</v>
      </c>
      <c r="O3671">
        <v>0</v>
      </c>
      <c r="P3671">
        <v>0</v>
      </c>
      <c r="Q3671">
        <v>0</v>
      </c>
      <c r="R3671">
        <v>0</v>
      </c>
      <c r="S3671">
        <v>0</v>
      </c>
      <c r="T3671">
        <v>71251</v>
      </c>
      <c r="U3671">
        <v>71174</v>
      </c>
      <c r="V3671">
        <v>71500</v>
      </c>
      <c r="W3671" t="s">
        <v>12613</v>
      </c>
      <c r="X3671" t="s">
        <v>13885</v>
      </c>
      <c r="Y3671">
        <v>0</v>
      </c>
      <c r="Z3671">
        <v>0</v>
      </c>
    </row>
    <row r="3672" spans="1:26" x14ac:dyDescent="0.25">
      <c r="A3672">
        <v>993718</v>
      </c>
      <c r="B3672">
        <v>202501</v>
      </c>
      <c r="C3672">
        <v>1</v>
      </c>
      <c r="D3672" t="s">
        <v>12651</v>
      </c>
      <c r="E3672">
        <v>4</v>
      </c>
      <c r="F3672">
        <v>916</v>
      </c>
      <c r="G3672">
        <v>290</v>
      </c>
      <c r="H3672">
        <v>33</v>
      </c>
      <c r="I3672">
        <v>8</v>
      </c>
      <c r="J3672">
        <v>0</v>
      </c>
      <c r="K3672">
        <v>0</v>
      </c>
      <c r="L3672">
        <v>0</v>
      </c>
      <c r="M3672">
        <v>0</v>
      </c>
      <c r="N3672">
        <v>0</v>
      </c>
      <c r="O3672">
        <v>0</v>
      </c>
      <c r="P3672">
        <v>0</v>
      </c>
      <c r="Q3672">
        <v>0</v>
      </c>
      <c r="R3672">
        <v>0</v>
      </c>
      <c r="S3672">
        <v>0</v>
      </c>
      <c r="T3672">
        <v>71251</v>
      </c>
      <c r="U3672">
        <v>71174</v>
      </c>
      <c r="V3672">
        <v>71500</v>
      </c>
      <c r="W3672" t="s">
        <v>12613</v>
      </c>
      <c r="X3672" t="s">
        <v>13885</v>
      </c>
      <c r="Y3672">
        <v>0</v>
      </c>
      <c r="Z3672">
        <v>0</v>
      </c>
    </row>
    <row r="3673" spans="1:26" x14ac:dyDescent="0.25">
      <c r="A3673">
        <v>993718</v>
      </c>
      <c r="B3673">
        <v>202501</v>
      </c>
      <c r="C3673">
        <v>2</v>
      </c>
      <c r="D3673" t="s">
        <v>12651</v>
      </c>
      <c r="E3673">
        <v>4</v>
      </c>
      <c r="F3673">
        <v>916</v>
      </c>
      <c r="G3673">
        <v>290</v>
      </c>
      <c r="H3673">
        <v>33</v>
      </c>
      <c r="I3673">
        <v>8</v>
      </c>
      <c r="J3673">
        <v>0</v>
      </c>
      <c r="K3673">
        <v>0</v>
      </c>
      <c r="L3673">
        <v>0</v>
      </c>
      <c r="M3673">
        <v>0</v>
      </c>
      <c r="N3673">
        <v>0</v>
      </c>
      <c r="O3673">
        <v>0</v>
      </c>
      <c r="P3673">
        <v>0</v>
      </c>
      <c r="Q3673">
        <v>0</v>
      </c>
      <c r="R3673">
        <v>0</v>
      </c>
      <c r="S3673">
        <v>0</v>
      </c>
      <c r="T3673">
        <v>71251</v>
      </c>
      <c r="U3673">
        <v>71174</v>
      </c>
      <c r="V3673">
        <v>71500</v>
      </c>
      <c r="W3673" t="s">
        <v>12613</v>
      </c>
      <c r="X3673" t="s">
        <v>13885</v>
      </c>
      <c r="Y3673">
        <v>0</v>
      </c>
      <c r="Z3673">
        <v>0</v>
      </c>
    </row>
    <row r="3674" spans="1:26" x14ac:dyDescent="0.25">
      <c r="A3674">
        <v>993720</v>
      </c>
      <c r="B3674">
        <v>202501</v>
      </c>
      <c r="C3674">
        <v>1</v>
      </c>
      <c r="D3674" t="s">
        <v>12651</v>
      </c>
      <c r="E3674">
        <v>4</v>
      </c>
      <c r="F3674">
        <v>916</v>
      </c>
      <c r="G3674">
        <v>290</v>
      </c>
      <c r="H3674">
        <v>33</v>
      </c>
      <c r="I3674">
        <v>8</v>
      </c>
      <c r="J3674">
        <v>0</v>
      </c>
      <c r="K3674">
        <v>0</v>
      </c>
      <c r="L3674">
        <v>0</v>
      </c>
      <c r="M3674">
        <v>0</v>
      </c>
      <c r="N3674">
        <v>0</v>
      </c>
      <c r="O3674">
        <v>0</v>
      </c>
      <c r="P3674">
        <v>0</v>
      </c>
      <c r="Q3674">
        <v>0</v>
      </c>
      <c r="R3674">
        <v>0</v>
      </c>
      <c r="S3674">
        <v>0</v>
      </c>
      <c r="T3674">
        <v>71251</v>
      </c>
      <c r="U3674">
        <v>71174</v>
      </c>
      <c r="V3674">
        <v>71500</v>
      </c>
      <c r="W3674" t="s">
        <v>12613</v>
      </c>
      <c r="X3674" t="s">
        <v>13885</v>
      </c>
      <c r="Y3674">
        <v>0</v>
      </c>
      <c r="Z3674">
        <v>0</v>
      </c>
    </row>
    <row r="3675" spans="1:26" x14ac:dyDescent="0.25">
      <c r="A3675">
        <v>993720</v>
      </c>
      <c r="B3675">
        <v>202501</v>
      </c>
      <c r="C3675">
        <v>2</v>
      </c>
      <c r="D3675" t="s">
        <v>12651</v>
      </c>
      <c r="E3675">
        <v>4</v>
      </c>
      <c r="F3675">
        <v>916</v>
      </c>
      <c r="G3675">
        <v>290</v>
      </c>
      <c r="H3675">
        <v>33</v>
      </c>
      <c r="I3675">
        <v>8</v>
      </c>
      <c r="J3675">
        <v>0</v>
      </c>
      <c r="K3675">
        <v>0</v>
      </c>
      <c r="L3675">
        <v>0</v>
      </c>
      <c r="M3675">
        <v>0</v>
      </c>
      <c r="N3675">
        <v>0</v>
      </c>
      <c r="O3675">
        <v>0</v>
      </c>
      <c r="P3675">
        <v>0</v>
      </c>
      <c r="Q3675">
        <v>0</v>
      </c>
      <c r="R3675">
        <v>0</v>
      </c>
      <c r="S3675">
        <v>0</v>
      </c>
      <c r="T3675">
        <v>71251</v>
      </c>
      <c r="U3675">
        <v>71174</v>
      </c>
      <c r="V3675">
        <v>71500</v>
      </c>
      <c r="W3675" t="s">
        <v>12613</v>
      </c>
      <c r="X3675" t="s">
        <v>13885</v>
      </c>
      <c r="Y3675">
        <v>0</v>
      </c>
      <c r="Z3675">
        <v>0</v>
      </c>
    </row>
    <row r="3676" spans="1:26" x14ac:dyDescent="0.25">
      <c r="A3676">
        <v>993721</v>
      </c>
      <c r="B3676">
        <v>202501</v>
      </c>
      <c r="C3676">
        <v>1</v>
      </c>
      <c r="D3676" t="s">
        <v>12651</v>
      </c>
      <c r="E3676">
        <v>4</v>
      </c>
      <c r="F3676">
        <v>916</v>
      </c>
      <c r="G3676">
        <v>290</v>
      </c>
      <c r="H3676">
        <v>33</v>
      </c>
      <c r="I3676">
        <v>8</v>
      </c>
      <c r="J3676">
        <v>0</v>
      </c>
      <c r="K3676">
        <v>0</v>
      </c>
      <c r="L3676">
        <v>0</v>
      </c>
      <c r="M3676">
        <v>0</v>
      </c>
      <c r="N3676">
        <v>0</v>
      </c>
      <c r="O3676">
        <v>0</v>
      </c>
      <c r="P3676">
        <v>0</v>
      </c>
      <c r="Q3676">
        <v>0</v>
      </c>
      <c r="R3676">
        <v>0</v>
      </c>
      <c r="S3676">
        <v>0</v>
      </c>
      <c r="T3676">
        <v>71251</v>
      </c>
      <c r="U3676">
        <v>71174</v>
      </c>
      <c r="V3676">
        <v>71179</v>
      </c>
      <c r="W3676" t="s">
        <v>12613</v>
      </c>
      <c r="X3676" t="s">
        <v>13885</v>
      </c>
      <c r="Y3676">
        <v>0</v>
      </c>
      <c r="Z3676">
        <v>0</v>
      </c>
    </row>
    <row r="3677" spans="1:26" x14ac:dyDescent="0.25">
      <c r="A3677">
        <v>993721</v>
      </c>
      <c r="B3677">
        <v>202501</v>
      </c>
      <c r="C3677">
        <v>2</v>
      </c>
      <c r="D3677" t="s">
        <v>12651</v>
      </c>
      <c r="E3677">
        <v>4</v>
      </c>
      <c r="F3677">
        <v>916</v>
      </c>
      <c r="G3677">
        <v>290</v>
      </c>
      <c r="H3677">
        <v>33</v>
      </c>
      <c r="I3677">
        <v>8</v>
      </c>
      <c r="J3677">
        <v>0</v>
      </c>
      <c r="K3677">
        <v>0</v>
      </c>
      <c r="L3677">
        <v>0</v>
      </c>
      <c r="M3677">
        <v>0</v>
      </c>
      <c r="N3677">
        <v>0</v>
      </c>
      <c r="O3677">
        <v>0</v>
      </c>
      <c r="P3677">
        <v>0</v>
      </c>
      <c r="Q3677">
        <v>0</v>
      </c>
      <c r="R3677">
        <v>0</v>
      </c>
      <c r="S3677">
        <v>0</v>
      </c>
      <c r="T3677">
        <v>71251</v>
      </c>
      <c r="U3677">
        <v>71174</v>
      </c>
      <c r="V3677">
        <v>71179</v>
      </c>
      <c r="W3677" t="s">
        <v>12613</v>
      </c>
      <c r="X3677" t="s">
        <v>13885</v>
      </c>
      <c r="Y3677">
        <v>0</v>
      </c>
      <c r="Z3677">
        <v>0</v>
      </c>
    </row>
    <row r="3678" spans="1:26" x14ac:dyDescent="0.25">
      <c r="A3678">
        <v>993728</v>
      </c>
      <c r="B3678">
        <v>202501</v>
      </c>
      <c r="C3678">
        <v>1</v>
      </c>
      <c r="D3678" t="s">
        <v>12651</v>
      </c>
      <c r="E3678">
        <v>4</v>
      </c>
      <c r="F3678">
        <v>916</v>
      </c>
      <c r="G3678">
        <v>290</v>
      </c>
      <c r="H3678">
        <v>25</v>
      </c>
      <c r="I3678">
        <v>11</v>
      </c>
      <c r="J3678">
        <v>0</v>
      </c>
      <c r="K3678">
        <v>0</v>
      </c>
      <c r="L3678">
        <v>0</v>
      </c>
      <c r="M3678">
        <v>0</v>
      </c>
      <c r="N3678">
        <v>0</v>
      </c>
      <c r="O3678">
        <v>0</v>
      </c>
      <c r="P3678">
        <v>0</v>
      </c>
      <c r="Q3678">
        <v>0</v>
      </c>
      <c r="R3678">
        <v>0</v>
      </c>
      <c r="S3678">
        <v>0</v>
      </c>
      <c r="T3678">
        <v>71251</v>
      </c>
      <c r="U3678">
        <v>71248</v>
      </c>
      <c r="V3678">
        <v>71245</v>
      </c>
      <c r="W3678" t="s">
        <v>12625</v>
      </c>
      <c r="X3678" t="s">
        <v>13885</v>
      </c>
      <c r="Y3678">
        <v>0</v>
      </c>
      <c r="Z3678">
        <v>0</v>
      </c>
    </row>
    <row r="3679" spans="1:26" x14ac:dyDescent="0.25">
      <c r="A3679">
        <v>993728</v>
      </c>
      <c r="B3679">
        <v>202501</v>
      </c>
      <c r="C3679">
        <v>2</v>
      </c>
      <c r="D3679" t="s">
        <v>12651</v>
      </c>
      <c r="E3679">
        <v>4</v>
      </c>
      <c r="F3679">
        <v>916</v>
      </c>
      <c r="G3679">
        <v>290</v>
      </c>
      <c r="H3679">
        <v>25</v>
      </c>
      <c r="I3679">
        <v>11</v>
      </c>
      <c r="J3679">
        <v>0</v>
      </c>
      <c r="K3679">
        <v>0</v>
      </c>
      <c r="L3679">
        <v>0</v>
      </c>
      <c r="M3679">
        <v>0</v>
      </c>
      <c r="N3679">
        <v>0</v>
      </c>
      <c r="O3679">
        <v>0</v>
      </c>
      <c r="P3679">
        <v>0</v>
      </c>
      <c r="Q3679">
        <v>0</v>
      </c>
      <c r="R3679">
        <v>0</v>
      </c>
      <c r="S3679">
        <v>0</v>
      </c>
      <c r="T3679">
        <v>71251</v>
      </c>
      <c r="U3679">
        <v>71248</v>
      </c>
      <c r="V3679">
        <v>71245</v>
      </c>
      <c r="W3679" t="s">
        <v>12625</v>
      </c>
      <c r="X3679" t="s">
        <v>13885</v>
      </c>
      <c r="Y3679">
        <v>0</v>
      </c>
      <c r="Z3679">
        <v>0</v>
      </c>
    </row>
    <row r="3680" spans="1:26" x14ac:dyDescent="0.25">
      <c r="A3680">
        <v>993731</v>
      </c>
      <c r="B3680">
        <v>202501</v>
      </c>
      <c r="C3680">
        <v>1</v>
      </c>
      <c r="D3680" t="s">
        <v>12651</v>
      </c>
      <c r="E3680">
        <v>4</v>
      </c>
      <c r="F3680">
        <v>916</v>
      </c>
      <c r="G3680">
        <v>290</v>
      </c>
      <c r="H3680">
        <v>25</v>
      </c>
      <c r="I3680">
        <v>5</v>
      </c>
      <c r="J3680">
        <v>0</v>
      </c>
      <c r="K3680">
        <v>0</v>
      </c>
      <c r="L3680">
        <v>0</v>
      </c>
      <c r="M3680">
        <v>0</v>
      </c>
      <c r="N3680">
        <v>0</v>
      </c>
      <c r="O3680">
        <v>0</v>
      </c>
      <c r="P3680">
        <v>0</v>
      </c>
      <c r="Q3680">
        <v>0</v>
      </c>
      <c r="R3680">
        <v>0</v>
      </c>
      <c r="S3680">
        <v>0</v>
      </c>
      <c r="T3680">
        <v>71251</v>
      </c>
      <c r="U3680">
        <v>71248</v>
      </c>
      <c r="V3680">
        <v>71250</v>
      </c>
      <c r="W3680" t="s">
        <v>12625</v>
      </c>
      <c r="X3680" t="s">
        <v>13885</v>
      </c>
      <c r="Y3680">
        <v>0</v>
      </c>
      <c r="Z3680">
        <v>0</v>
      </c>
    </row>
    <row r="3681" spans="1:26" x14ac:dyDescent="0.25">
      <c r="A3681">
        <v>993731</v>
      </c>
      <c r="B3681">
        <v>202501</v>
      </c>
      <c r="C3681">
        <v>2</v>
      </c>
      <c r="D3681" t="s">
        <v>12651</v>
      </c>
      <c r="E3681">
        <v>4</v>
      </c>
      <c r="F3681">
        <v>916</v>
      </c>
      <c r="G3681">
        <v>290</v>
      </c>
      <c r="H3681">
        <v>25</v>
      </c>
      <c r="I3681">
        <v>5</v>
      </c>
      <c r="J3681">
        <v>0</v>
      </c>
      <c r="K3681">
        <v>0</v>
      </c>
      <c r="L3681">
        <v>0</v>
      </c>
      <c r="M3681">
        <v>0</v>
      </c>
      <c r="N3681">
        <v>0</v>
      </c>
      <c r="O3681">
        <v>0</v>
      </c>
      <c r="P3681">
        <v>0</v>
      </c>
      <c r="Q3681">
        <v>0</v>
      </c>
      <c r="R3681">
        <v>0</v>
      </c>
      <c r="S3681">
        <v>0</v>
      </c>
      <c r="T3681">
        <v>71251</v>
      </c>
      <c r="U3681">
        <v>71248</v>
      </c>
      <c r="V3681">
        <v>71250</v>
      </c>
      <c r="W3681" t="s">
        <v>12625</v>
      </c>
      <c r="X3681" t="s">
        <v>13885</v>
      </c>
      <c r="Y3681">
        <v>0</v>
      </c>
      <c r="Z3681">
        <v>0</v>
      </c>
    </row>
    <row r="3682" spans="1:26" x14ac:dyDescent="0.25">
      <c r="A3682">
        <v>993732</v>
      </c>
      <c r="B3682">
        <v>202501</v>
      </c>
      <c r="C3682">
        <v>1</v>
      </c>
      <c r="D3682" t="s">
        <v>12651</v>
      </c>
      <c r="E3682">
        <v>4</v>
      </c>
      <c r="F3682">
        <v>916</v>
      </c>
      <c r="G3682">
        <v>290</v>
      </c>
      <c r="H3682">
        <v>25</v>
      </c>
      <c r="I3682">
        <v>5</v>
      </c>
      <c r="J3682">
        <v>0</v>
      </c>
      <c r="K3682">
        <v>0</v>
      </c>
      <c r="L3682">
        <v>0</v>
      </c>
      <c r="M3682">
        <v>0</v>
      </c>
      <c r="N3682">
        <v>0</v>
      </c>
      <c r="O3682">
        <v>0</v>
      </c>
      <c r="P3682">
        <v>0</v>
      </c>
      <c r="Q3682">
        <v>0</v>
      </c>
      <c r="R3682">
        <v>0</v>
      </c>
      <c r="S3682">
        <v>0</v>
      </c>
      <c r="T3682">
        <v>71251</v>
      </c>
      <c r="U3682">
        <v>71248</v>
      </c>
      <c r="V3682">
        <v>71250</v>
      </c>
      <c r="W3682" t="s">
        <v>12625</v>
      </c>
      <c r="X3682" t="s">
        <v>13885</v>
      </c>
      <c r="Y3682">
        <v>0</v>
      </c>
      <c r="Z3682">
        <v>0</v>
      </c>
    </row>
    <row r="3683" spans="1:26" x14ac:dyDescent="0.25">
      <c r="A3683">
        <v>993732</v>
      </c>
      <c r="B3683">
        <v>202501</v>
      </c>
      <c r="C3683">
        <v>2</v>
      </c>
      <c r="D3683" t="s">
        <v>12651</v>
      </c>
      <c r="E3683">
        <v>4</v>
      </c>
      <c r="F3683">
        <v>916</v>
      </c>
      <c r="G3683">
        <v>290</v>
      </c>
      <c r="H3683">
        <v>25</v>
      </c>
      <c r="I3683">
        <v>5</v>
      </c>
      <c r="J3683">
        <v>0</v>
      </c>
      <c r="K3683">
        <v>0</v>
      </c>
      <c r="L3683">
        <v>0</v>
      </c>
      <c r="M3683">
        <v>0</v>
      </c>
      <c r="N3683">
        <v>0</v>
      </c>
      <c r="O3683">
        <v>0</v>
      </c>
      <c r="P3683">
        <v>0</v>
      </c>
      <c r="Q3683">
        <v>0</v>
      </c>
      <c r="R3683">
        <v>0</v>
      </c>
      <c r="S3683">
        <v>0</v>
      </c>
      <c r="T3683">
        <v>71251</v>
      </c>
      <c r="U3683">
        <v>71248</v>
      </c>
      <c r="V3683">
        <v>71250</v>
      </c>
      <c r="W3683" t="s">
        <v>12625</v>
      </c>
      <c r="X3683" t="s">
        <v>13885</v>
      </c>
      <c r="Y3683">
        <v>0</v>
      </c>
      <c r="Z3683">
        <v>0</v>
      </c>
    </row>
    <row r="3684" spans="1:26" x14ac:dyDescent="0.25">
      <c r="A3684">
        <v>993734</v>
      </c>
      <c r="B3684">
        <v>202501</v>
      </c>
      <c r="C3684">
        <v>1</v>
      </c>
      <c r="D3684" t="s">
        <v>12651</v>
      </c>
      <c r="E3684">
        <v>4</v>
      </c>
      <c r="F3684">
        <v>916</v>
      </c>
      <c r="G3684">
        <v>290</v>
      </c>
      <c r="H3684">
        <v>39</v>
      </c>
      <c r="I3684">
        <v>5</v>
      </c>
      <c r="J3684">
        <v>0</v>
      </c>
      <c r="K3684">
        <v>0</v>
      </c>
      <c r="L3684">
        <v>0</v>
      </c>
      <c r="M3684">
        <v>0</v>
      </c>
      <c r="N3684">
        <v>0</v>
      </c>
      <c r="O3684">
        <v>0</v>
      </c>
      <c r="P3684">
        <v>0</v>
      </c>
      <c r="Q3684">
        <v>0</v>
      </c>
      <c r="R3684">
        <v>0</v>
      </c>
      <c r="S3684">
        <v>0</v>
      </c>
      <c r="T3684">
        <v>71251</v>
      </c>
      <c r="U3684">
        <v>71239</v>
      </c>
      <c r="V3684">
        <v>700440</v>
      </c>
      <c r="W3684" t="s">
        <v>12650</v>
      </c>
      <c r="X3684" t="s">
        <v>13885</v>
      </c>
      <c r="Y3684">
        <v>0</v>
      </c>
      <c r="Z3684">
        <v>0</v>
      </c>
    </row>
    <row r="3685" spans="1:26" x14ac:dyDescent="0.25">
      <c r="A3685">
        <v>993734</v>
      </c>
      <c r="B3685">
        <v>202501</v>
      </c>
      <c r="C3685">
        <v>2</v>
      </c>
      <c r="D3685" t="s">
        <v>12651</v>
      </c>
      <c r="E3685">
        <v>4</v>
      </c>
      <c r="F3685">
        <v>916</v>
      </c>
      <c r="G3685">
        <v>290</v>
      </c>
      <c r="H3685">
        <v>39</v>
      </c>
      <c r="I3685">
        <v>5</v>
      </c>
      <c r="J3685">
        <v>0</v>
      </c>
      <c r="K3685">
        <v>0</v>
      </c>
      <c r="L3685">
        <v>0</v>
      </c>
      <c r="M3685">
        <v>0</v>
      </c>
      <c r="N3685">
        <v>0</v>
      </c>
      <c r="O3685">
        <v>0</v>
      </c>
      <c r="P3685">
        <v>0</v>
      </c>
      <c r="Q3685">
        <v>0</v>
      </c>
      <c r="R3685">
        <v>0</v>
      </c>
      <c r="S3685">
        <v>0</v>
      </c>
      <c r="T3685">
        <v>71251</v>
      </c>
      <c r="U3685">
        <v>71239</v>
      </c>
      <c r="V3685">
        <v>700440</v>
      </c>
      <c r="W3685" t="s">
        <v>12650</v>
      </c>
      <c r="X3685" t="s">
        <v>13885</v>
      </c>
      <c r="Y3685">
        <v>0</v>
      </c>
      <c r="Z3685">
        <v>0</v>
      </c>
    </row>
    <row r="3686" spans="1:26" x14ac:dyDescent="0.25">
      <c r="A3686">
        <v>993737</v>
      </c>
      <c r="B3686">
        <v>202501</v>
      </c>
      <c r="C3686">
        <v>1</v>
      </c>
      <c r="D3686" t="s">
        <v>12651</v>
      </c>
      <c r="E3686">
        <v>4</v>
      </c>
      <c r="F3686">
        <v>916</v>
      </c>
      <c r="G3686">
        <v>290</v>
      </c>
      <c r="H3686">
        <v>39</v>
      </c>
      <c r="I3686">
        <v>5</v>
      </c>
      <c r="J3686">
        <v>0</v>
      </c>
      <c r="K3686">
        <v>0</v>
      </c>
      <c r="L3686">
        <v>0</v>
      </c>
      <c r="M3686">
        <v>0</v>
      </c>
      <c r="N3686">
        <v>0</v>
      </c>
      <c r="O3686">
        <v>0</v>
      </c>
      <c r="P3686">
        <v>0</v>
      </c>
      <c r="Q3686">
        <v>0</v>
      </c>
      <c r="R3686">
        <v>0</v>
      </c>
      <c r="S3686">
        <v>0</v>
      </c>
      <c r="T3686">
        <v>71251</v>
      </c>
      <c r="U3686">
        <v>71239</v>
      </c>
      <c r="V3686">
        <v>700440</v>
      </c>
      <c r="W3686" t="s">
        <v>12650</v>
      </c>
      <c r="X3686" t="s">
        <v>13885</v>
      </c>
      <c r="Y3686">
        <v>0</v>
      </c>
      <c r="Z3686">
        <v>0</v>
      </c>
    </row>
    <row r="3687" spans="1:26" x14ac:dyDescent="0.25">
      <c r="A3687">
        <v>993737</v>
      </c>
      <c r="B3687">
        <v>202501</v>
      </c>
      <c r="C3687">
        <v>2</v>
      </c>
      <c r="D3687" t="s">
        <v>12651</v>
      </c>
      <c r="E3687">
        <v>4</v>
      </c>
      <c r="F3687">
        <v>916</v>
      </c>
      <c r="G3687">
        <v>290</v>
      </c>
      <c r="H3687">
        <v>39</v>
      </c>
      <c r="I3687">
        <v>5</v>
      </c>
      <c r="J3687">
        <v>0</v>
      </c>
      <c r="K3687">
        <v>0</v>
      </c>
      <c r="L3687">
        <v>0</v>
      </c>
      <c r="M3687">
        <v>0</v>
      </c>
      <c r="N3687">
        <v>0</v>
      </c>
      <c r="O3687">
        <v>0</v>
      </c>
      <c r="P3687">
        <v>0</v>
      </c>
      <c r="Q3687">
        <v>0</v>
      </c>
      <c r="R3687">
        <v>0</v>
      </c>
      <c r="S3687">
        <v>0</v>
      </c>
      <c r="T3687">
        <v>71251</v>
      </c>
      <c r="U3687">
        <v>71239</v>
      </c>
      <c r="V3687">
        <v>700440</v>
      </c>
      <c r="W3687" t="s">
        <v>12650</v>
      </c>
      <c r="X3687" t="s">
        <v>13885</v>
      </c>
      <c r="Y3687">
        <v>0</v>
      </c>
      <c r="Z3687">
        <v>0</v>
      </c>
    </row>
    <row r="3688" spans="1:26" x14ac:dyDescent="0.25">
      <c r="A3688">
        <v>993755</v>
      </c>
      <c r="B3688">
        <v>202501</v>
      </c>
      <c r="C3688">
        <v>1</v>
      </c>
      <c r="D3688" t="s">
        <v>12651</v>
      </c>
      <c r="E3688">
        <v>4</v>
      </c>
      <c r="F3688">
        <v>916</v>
      </c>
      <c r="G3688">
        <v>230</v>
      </c>
      <c r="H3688">
        <v>27</v>
      </c>
      <c r="I3688">
        <v>10</v>
      </c>
      <c r="J3688">
        <v>0</v>
      </c>
      <c r="K3688">
        <v>0</v>
      </c>
      <c r="L3688">
        <v>0</v>
      </c>
      <c r="M3688">
        <v>0</v>
      </c>
      <c r="N3688">
        <v>0</v>
      </c>
      <c r="O3688">
        <v>0</v>
      </c>
      <c r="P3688">
        <v>0</v>
      </c>
      <c r="Q3688">
        <v>0</v>
      </c>
      <c r="R3688">
        <v>0</v>
      </c>
      <c r="S3688">
        <v>0</v>
      </c>
      <c r="T3688">
        <v>71030</v>
      </c>
      <c r="U3688">
        <v>71045</v>
      </c>
      <c r="V3688">
        <v>71037</v>
      </c>
      <c r="W3688" t="s">
        <v>12661</v>
      </c>
      <c r="X3688" t="s">
        <v>12595</v>
      </c>
      <c r="Y3688">
        <v>0</v>
      </c>
      <c r="Z3688">
        <v>0</v>
      </c>
    </row>
    <row r="3689" spans="1:26" x14ac:dyDescent="0.25">
      <c r="A3689">
        <v>993755</v>
      </c>
      <c r="B3689">
        <v>202501</v>
      </c>
      <c r="C3689">
        <v>2</v>
      </c>
      <c r="D3689" t="s">
        <v>12651</v>
      </c>
      <c r="E3689">
        <v>4</v>
      </c>
      <c r="F3689">
        <v>916</v>
      </c>
      <c r="G3689">
        <v>230</v>
      </c>
      <c r="H3689">
        <v>27</v>
      </c>
      <c r="I3689">
        <v>10</v>
      </c>
      <c r="J3689">
        <v>0</v>
      </c>
      <c r="K3689">
        <v>0</v>
      </c>
      <c r="L3689">
        <v>0</v>
      </c>
      <c r="M3689">
        <v>0</v>
      </c>
      <c r="N3689">
        <v>0</v>
      </c>
      <c r="O3689">
        <v>0</v>
      </c>
      <c r="P3689">
        <v>0</v>
      </c>
      <c r="Q3689">
        <v>0</v>
      </c>
      <c r="R3689">
        <v>0</v>
      </c>
      <c r="S3689">
        <v>0</v>
      </c>
      <c r="T3689">
        <v>71030</v>
      </c>
      <c r="U3689">
        <v>71045</v>
      </c>
      <c r="V3689">
        <v>71037</v>
      </c>
      <c r="W3689" t="s">
        <v>12661</v>
      </c>
      <c r="X3689" t="s">
        <v>12595</v>
      </c>
      <c r="Y3689">
        <v>0</v>
      </c>
      <c r="Z3689">
        <v>0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3FE032-987F-4118-82EC-86C16E91D8DE}">
  <sheetPr>
    <tabColor theme="4"/>
  </sheetPr>
  <dimension ref="A1:Z130"/>
  <sheetViews>
    <sheetView workbookViewId="0">
      <selection activeCell="Z11" sqref="Z11"/>
    </sheetView>
  </sheetViews>
  <sheetFormatPr baseColWidth="10" defaultRowHeight="15" x14ac:dyDescent="0.25"/>
  <cols>
    <col min="1" max="1" width="27.42578125" bestFit="1" customWidth="1"/>
    <col min="2" max="2" width="37" bestFit="1" customWidth="1"/>
    <col min="3" max="3" width="9.7109375" bestFit="1" customWidth="1"/>
    <col min="4" max="4" width="9.85546875" customWidth="1"/>
    <col min="5" max="5" width="12.5703125" style="17" bestFit="1" customWidth="1"/>
    <col min="6" max="6" width="14.140625" style="8" customWidth="1"/>
    <col min="7" max="7" width="11.5703125" bestFit="1" customWidth="1"/>
    <col min="8" max="8" width="12.5703125" bestFit="1" customWidth="1"/>
    <col min="9" max="9" width="3.28515625" style="30" customWidth="1"/>
    <col min="10" max="10" width="4.28515625" customWidth="1"/>
    <col min="12" max="12" width="44.7109375" bestFit="1" customWidth="1"/>
    <col min="13" max="13" width="9.7109375" bestFit="1" customWidth="1"/>
    <col min="14" max="14" width="6.7109375" customWidth="1"/>
    <col min="15" max="15" width="8.140625" customWidth="1"/>
    <col min="16" max="16" width="11.42578125" style="27"/>
    <col min="17" max="17" width="11.42578125" style="28"/>
    <col min="18" max="22" width="11.42578125" style="8"/>
    <col min="23" max="23" width="16.42578125" style="8" bestFit="1" customWidth="1"/>
  </cols>
  <sheetData>
    <row r="1" spans="1:26" x14ac:dyDescent="0.25">
      <c r="A1" s="9" t="s">
        <v>11063</v>
      </c>
      <c r="B1" t="s">
        <v>11064</v>
      </c>
      <c r="K1" s="9" t="s">
        <v>11063</v>
      </c>
      <c r="L1" t="s">
        <v>11064</v>
      </c>
      <c r="Q1" s="45" t="s">
        <v>12551</v>
      </c>
      <c r="R1" s="46">
        <v>45627</v>
      </c>
    </row>
    <row r="2" spans="1:26" x14ac:dyDescent="0.25">
      <c r="A2" s="9" t="s">
        <v>1272</v>
      </c>
      <c r="B2" s="10">
        <v>1</v>
      </c>
      <c r="K2" s="9" t="s">
        <v>1272</v>
      </c>
      <c r="L2" s="10">
        <v>1</v>
      </c>
    </row>
    <row r="4" spans="1:26" x14ac:dyDescent="0.25">
      <c r="A4" s="9" t="s">
        <v>11086</v>
      </c>
      <c r="C4" s="9" t="s">
        <v>11084</v>
      </c>
      <c r="D4" s="9"/>
      <c r="K4" s="9" t="s">
        <v>11086</v>
      </c>
      <c r="M4" s="9" t="s">
        <v>11084</v>
      </c>
    </row>
    <row r="5" spans="1:26" ht="50.25" customHeight="1" x14ac:dyDescent="0.25">
      <c r="A5" s="9" t="s">
        <v>1315</v>
      </c>
      <c r="B5" s="9" t="s">
        <v>1316</v>
      </c>
      <c r="C5" t="s">
        <v>11085</v>
      </c>
      <c r="D5" s="34" t="s">
        <v>11095</v>
      </c>
      <c r="E5" s="31" t="s">
        <v>11087</v>
      </c>
      <c r="F5" s="26" t="s">
        <v>11088</v>
      </c>
      <c r="K5" s="9" t="s">
        <v>1310</v>
      </c>
      <c r="L5" s="9" t="s">
        <v>1311</v>
      </c>
      <c r="M5" t="s">
        <v>11085</v>
      </c>
      <c r="N5" t="s">
        <v>12467</v>
      </c>
      <c r="O5" s="38" t="s">
        <v>12468</v>
      </c>
      <c r="P5" s="27" t="s">
        <v>11087</v>
      </c>
      <c r="Q5" s="29" t="s">
        <v>12469</v>
      </c>
      <c r="R5" s="32" t="s">
        <v>11089</v>
      </c>
      <c r="S5" s="33" t="s">
        <v>11090</v>
      </c>
      <c r="T5" s="33" t="s">
        <v>11091</v>
      </c>
      <c r="U5" s="33" t="s">
        <v>11092</v>
      </c>
      <c r="V5" s="33" t="s">
        <v>11093</v>
      </c>
      <c r="W5" s="33" t="s">
        <v>11094</v>
      </c>
      <c r="Z5" s="58" t="s">
        <v>12557</v>
      </c>
    </row>
    <row r="6" spans="1:26" x14ac:dyDescent="0.25">
      <c r="A6" t="s">
        <v>2027</v>
      </c>
      <c r="B6" t="s">
        <v>2028</v>
      </c>
      <c r="C6" s="11">
        <v>8</v>
      </c>
      <c r="D6" s="11">
        <f>C6</f>
        <v>8</v>
      </c>
      <c r="E6" s="17">
        <f>IFERROR(VLOOKUP(A6,Exclusion!A:C,3,0),0)</f>
        <v>0</v>
      </c>
      <c r="F6" s="8">
        <f>D6+E6</f>
        <v>8</v>
      </c>
      <c r="K6" t="s">
        <v>1747</v>
      </c>
      <c r="L6" t="s">
        <v>52</v>
      </c>
      <c r="M6" s="11">
        <v>27</v>
      </c>
      <c r="N6" s="11">
        <v>1</v>
      </c>
      <c r="O6">
        <f>IF(N6&gt;=3,2,1)</f>
        <v>1</v>
      </c>
      <c r="P6" s="27">
        <f>IFERROR(VLOOKUP('effectif par od oc'!K6,Exclusion!E:G,3,0),0)</f>
        <v>-3</v>
      </c>
      <c r="Q6" s="28">
        <f t="shared" ref="Q6:Q43" si="0">M6+P6</f>
        <v>24</v>
      </c>
      <c r="R6" s="8">
        <f>IF(Q6&gt;=45,5,IF(Q6&gt;=35,4,IF(Q6&lt;35,3)))</f>
        <v>3</v>
      </c>
      <c r="S6" s="8">
        <v>10</v>
      </c>
      <c r="T6" s="8">
        <v>6</v>
      </c>
      <c r="U6" s="8">
        <v>4</v>
      </c>
      <c r="V6" s="8">
        <f>IF(R6=3,0,2)</f>
        <v>0</v>
      </c>
      <c r="W6" s="8">
        <f>IF(R6=5,1,0)</f>
        <v>0</v>
      </c>
      <c r="Z6" t="s">
        <v>13943</v>
      </c>
    </row>
    <row r="7" spans="1:26" x14ac:dyDescent="0.25">
      <c r="A7" t="s">
        <v>2520</v>
      </c>
      <c r="B7" t="s">
        <v>2521</v>
      </c>
      <c r="C7" s="11">
        <v>9</v>
      </c>
      <c r="D7" s="11">
        <f t="shared" ref="D7:D70" si="1">C7</f>
        <v>9</v>
      </c>
      <c r="E7" s="17">
        <f>IFERROR(VLOOKUP(A7,Exclusion!A:C,3,0),0)</f>
        <v>-2</v>
      </c>
      <c r="F7" s="8">
        <f t="shared" ref="F7:F70" si="2">D7+E7</f>
        <v>7</v>
      </c>
      <c r="K7" t="s">
        <v>1405</v>
      </c>
      <c r="L7" t="s">
        <v>61</v>
      </c>
      <c r="M7" s="11">
        <v>42</v>
      </c>
      <c r="N7" s="11">
        <v>3</v>
      </c>
      <c r="O7">
        <f>IF(N7&gt;=3,2,1)</f>
        <v>2</v>
      </c>
      <c r="P7" s="27">
        <f>IFERROR(VLOOKUP('effectif par od oc'!K7,Exclusion!E:G,3,0),0)</f>
        <v>-4</v>
      </c>
      <c r="Q7" s="28">
        <f t="shared" si="0"/>
        <v>38</v>
      </c>
      <c r="R7" s="8">
        <f t="shared" ref="R7:R43" si="3">IF(Q7&gt;=45,5,IF(Q7&gt;=35,4,IF(Q7&lt;35,3)))</f>
        <v>4</v>
      </c>
      <c r="S7" s="8">
        <v>10</v>
      </c>
      <c r="T7" s="8">
        <v>6</v>
      </c>
      <c r="U7" s="8">
        <v>4</v>
      </c>
      <c r="V7" s="8">
        <f t="shared" ref="V7:V43" si="4">IF(R7=3,0,2)</f>
        <v>2</v>
      </c>
      <c r="W7" s="8">
        <f t="shared" ref="W7:W43" si="5">IF(R7=5,1,0)</f>
        <v>0</v>
      </c>
      <c r="Z7">
        <v>2</v>
      </c>
    </row>
    <row r="8" spans="1:26" x14ac:dyDescent="0.25">
      <c r="A8" t="s">
        <v>3688</v>
      </c>
      <c r="B8" t="s">
        <v>11113</v>
      </c>
      <c r="C8" s="11">
        <v>9</v>
      </c>
      <c r="D8" s="11">
        <f t="shared" si="1"/>
        <v>9</v>
      </c>
      <c r="E8" s="17">
        <f>IFERROR(VLOOKUP(A8,Exclusion!A:C,3,0),0)</f>
        <v>0</v>
      </c>
      <c r="F8" s="8">
        <f t="shared" si="2"/>
        <v>9</v>
      </c>
      <c r="K8" t="s">
        <v>1524</v>
      </c>
      <c r="L8" t="s">
        <v>93</v>
      </c>
      <c r="M8" s="11">
        <v>34</v>
      </c>
      <c r="N8" s="11">
        <v>2</v>
      </c>
      <c r="O8">
        <f t="shared" ref="O8:O43" si="6">IF(N8&gt;=3,2,1)</f>
        <v>1</v>
      </c>
      <c r="P8" s="27">
        <f>IFERROR(VLOOKUP('effectif par od oc'!K8,Exclusion!E:G,3,0),0)</f>
        <v>-1</v>
      </c>
      <c r="Q8" s="28">
        <f t="shared" si="0"/>
        <v>33</v>
      </c>
      <c r="R8" s="8">
        <f t="shared" si="3"/>
        <v>3</v>
      </c>
      <c r="S8" s="8">
        <v>10</v>
      </c>
      <c r="T8" s="8">
        <v>6</v>
      </c>
      <c r="U8" s="8">
        <v>4</v>
      </c>
      <c r="V8" s="8">
        <f t="shared" si="4"/>
        <v>0</v>
      </c>
      <c r="W8" s="8">
        <f t="shared" si="5"/>
        <v>0</v>
      </c>
      <c r="Z8">
        <v>3</v>
      </c>
    </row>
    <row r="9" spans="1:26" x14ac:dyDescent="0.25">
      <c r="A9" t="s">
        <v>2502</v>
      </c>
      <c r="B9" t="s">
        <v>2503</v>
      </c>
      <c r="C9" s="11">
        <v>7</v>
      </c>
      <c r="D9" s="11">
        <f t="shared" si="1"/>
        <v>7</v>
      </c>
      <c r="E9" s="17">
        <f>IFERROR(VLOOKUP(A9,Exclusion!A:C,3,0),0)</f>
        <v>0</v>
      </c>
      <c r="F9" s="8">
        <f t="shared" si="2"/>
        <v>7</v>
      </c>
      <c r="K9" t="s">
        <v>2024</v>
      </c>
      <c r="L9" t="s">
        <v>26</v>
      </c>
      <c r="M9" s="11">
        <v>32</v>
      </c>
      <c r="N9" s="11">
        <v>4</v>
      </c>
      <c r="O9">
        <f t="shared" si="6"/>
        <v>2</v>
      </c>
      <c r="P9" s="27">
        <f>IFERROR(VLOOKUP('effectif par od oc'!K9,Exclusion!E:G,3,0),0)</f>
        <v>-2</v>
      </c>
      <c r="Q9" s="28">
        <f t="shared" si="0"/>
        <v>30</v>
      </c>
      <c r="R9" s="8">
        <f t="shared" si="3"/>
        <v>3</v>
      </c>
      <c r="S9" s="8">
        <v>10</v>
      </c>
      <c r="T9" s="8">
        <v>6</v>
      </c>
      <c r="U9" s="8">
        <v>4</v>
      </c>
      <c r="V9" s="8">
        <f t="shared" si="4"/>
        <v>0</v>
      </c>
      <c r="W9" s="8">
        <f t="shared" si="5"/>
        <v>0</v>
      </c>
      <c r="Z9">
        <v>4</v>
      </c>
    </row>
    <row r="10" spans="1:26" x14ac:dyDescent="0.25">
      <c r="A10" t="s">
        <v>2464</v>
      </c>
      <c r="B10" t="s">
        <v>2465</v>
      </c>
      <c r="C10" s="11">
        <v>10</v>
      </c>
      <c r="D10" s="11">
        <f t="shared" si="1"/>
        <v>10</v>
      </c>
      <c r="E10" s="17">
        <f>IFERROR(VLOOKUP(A10,Exclusion!A:C,3,0),0)</f>
        <v>0</v>
      </c>
      <c r="F10" s="8">
        <f t="shared" si="2"/>
        <v>10</v>
      </c>
      <c r="K10" t="s">
        <v>1640</v>
      </c>
      <c r="L10" t="s">
        <v>142</v>
      </c>
      <c r="M10" s="11">
        <v>43</v>
      </c>
      <c r="N10" s="11">
        <v>4</v>
      </c>
      <c r="O10">
        <f t="shared" si="6"/>
        <v>2</v>
      </c>
      <c r="P10" s="27">
        <f>IFERROR(VLOOKUP('effectif par od oc'!K10,Exclusion!E:G,3,0),0)</f>
        <v>-3</v>
      </c>
      <c r="Q10" s="28">
        <f t="shared" si="0"/>
        <v>40</v>
      </c>
      <c r="R10" s="8">
        <f t="shared" si="3"/>
        <v>4</v>
      </c>
      <c r="S10" s="8">
        <v>10</v>
      </c>
      <c r="T10" s="8">
        <v>6</v>
      </c>
      <c r="U10" s="8">
        <v>4</v>
      </c>
      <c r="V10" s="8">
        <f t="shared" si="4"/>
        <v>2</v>
      </c>
      <c r="W10" s="8">
        <f t="shared" si="5"/>
        <v>0</v>
      </c>
      <c r="Z10">
        <v>5</v>
      </c>
    </row>
    <row r="11" spans="1:26" x14ac:dyDescent="0.25">
      <c r="A11" t="s">
        <v>2295</v>
      </c>
      <c r="B11" t="s">
        <v>2296</v>
      </c>
      <c r="C11" s="11">
        <v>12</v>
      </c>
      <c r="D11" s="11">
        <f t="shared" si="1"/>
        <v>12</v>
      </c>
      <c r="E11" s="17">
        <f>IFERROR(VLOOKUP(A11,Exclusion!A:C,3,0),0)</f>
        <v>-1</v>
      </c>
      <c r="F11" s="8">
        <f t="shared" si="2"/>
        <v>11</v>
      </c>
      <c r="K11" t="s">
        <v>1452</v>
      </c>
      <c r="L11" t="s">
        <v>230</v>
      </c>
      <c r="M11" s="11">
        <v>32</v>
      </c>
      <c r="N11" s="11">
        <v>4</v>
      </c>
      <c r="O11">
        <f t="shared" si="6"/>
        <v>2</v>
      </c>
      <c r="P11" s="27">
        <f>IFERROR(VLOOKUP('effectif par od oc'!K11,Exclusion!E:G,3,0),0)</f>
        <v>-6</v>
      </c>
      <c r="Q11" s="28">
        <f t="shared" si="0"/>
        <v>26</v>
      </c>
      <c r="R11" s="8">
        <f t="shared" si="3"/>
        <v>3</v>
      </c>
      <c r="S11" s="8">
        <v>10</v>
      </c>
      <c r="T11" s="8">
        <v>6</v>
      </c>
      <c r="U11" s="8">
        <v>4</v>
      </c>
      <c r="V11" s="8">
        <f t="shared" si="4"/>
        <v>0</v>
      </c>
      <c r="W11" s="8">
        <f t="shared" si="5"/>
        <v>0</v>
      </c>
      <c r="Z11">
        <v>6</v>
      </c>
    </row>
    <row r="12" spans="1:26" x14ac:dyDescent="0.25">
      <c r="A12" t="s">
        <v>2049</v>
      </c>
      <c r="B12" t="s">
        <v>2050</v>
      </c>
      <c r="C12" s="11">
        <v>11</v>
      </c>
      <c r="D12" s="11">
        <f t="shared" si="1"/>
        <v>11</v>
      </c>
      <c r="E12" s="17">
        <f>IFERROR(VLOOKUP(A12,Exclusion!A:C,3,0),0)</f>
        <v>0</v>
      </c>
      <c r="F12" s="8">
        <f t="shared" si="2"/>
        <v>11</v>
      </c>
      <c r="K12" t="s">
        <v>1509</v>
      </c>
      <c r="L12" t="s">
        <v>375</v>
      </c>
      <c r="M12" s="11">
        <v>29</v>
      </c>
      <c r="N12" s="11">
        <v>4</v>
      </c>
      <c r="O12">
        <f t="shared" si="6"/>
        <v>2</v>
      </c>
      <c r="P12" s="27">
        <f>IFERROR(VLOOKUP('effectif par od oc'!K12,Exclusion!E:G,3,0),0)</f>
        <v>-1</v>
      </c>
      <c r="Q12" s="28">
        <f t="shared" si="0"/>
        <v>28</v>
      </c>
      <c r="R12" s="8">
        <f t="shared" si="3"/>
        <v>3</v>
      </c>
      <c r="S12" s="8">
        <v>10</v>
      </c>
      <c r="T12" s="8">
        <v>6</v>
      </c>
      <c r="U12" s="8">
        <v>4</v>
      </c>
      <c r="V12" s="8">
        <f t="shared" si="4"/>
        <v>0</v>
      </c>
      <c r="W12" s="8">
        <f t="shared" si="5"/>
        <v>0</v>
      </c>
      <c r="Z12">
        <v>7</v>
      </c>
    </row>
    <row r="13" spans="1:26" x14ac:dyDescent="0.25">
      <c r="A13" t="s">
        <v>2037</v>
      </c>
      <c r="B13" t="s">
        <v>2038</v>
      </c>
      <c r="C13" s="11">
        <v>9</v>
      </c>
      <c r="D13" s="11">
        <f t="shared" si="1"/>
        <v>9</v>
      </c>
      <c r="E13" s="17">
        <f>IFERROR(VLOOKUP(A13,Exclusion!A:C,3,0),0)</f>
        <v>0</v>
      </c>
      <c r="F13" s="8">
        <f t="shared" si="2"/>
        <v>9</v>
      </c>
      <c r="K13" t="s">
        <v>1900</v>
      </c>
      <c r="L13" t="s">
        <v>30</v>
      </c>
      <c r="M13" s="11">
        <v>32</v>
      </c>
      <c r="N13" s="11">
        <v>2</v>
      </c>
      <c r="O13">
        <f t="shared" si="6"/>
        <v>1</v>
      </c>
      <c r="P13" s="27">
        <f>IFERROR(VLOOKUP('effectif par od oc'!K13,Exclusion!E:G,3,0),0)</f>
        <v>-6</v>
      </c>
      <c r="Q13" s="28">
        <f t="shared" si="0"/>
        <v>26</v>
      </c>
      <c r="R13" s="8">
        <f t="shared" si="3"/>
        <v>3</v>
      </c>
      <c r="S13" s="8">
        <v>10</v>
      </c>
      <c r="T13" s="8">
        <v>6</v>
      </c>
      <c r="U13" s="8">
        <v>4</v>
      </c>
      <c r="V13" s="8">
        <f t="shared" si="4"/>
        <v>0</v>
      </c>
      <c r="W13" s="8">
        <f t="shared" si="5"/>
        <v>0</v>
      </c>
      <c r="Z13">
        <v>8</v>
      </c>
    </row>
    <row r="14" spans="1:26" x14ac:dyDescent="0.25">
      <c r="A14" t="s">
        <v>3795</v>
      </c>
      <c r="B14" t="s">
        <v>3796</v>
      </c>
      <c r="C14" s="11">
        <v>9</v>
      </c>
      <c r="D14" s="11">
        <f t="shared" si="1"/>
        <v>9</v>
      </c>
      <c r="E14" s="17">
        <f>IFERROR(VLOOKUP(A14,Exclusion!A:C,3,0),0)</f>
        <v>-1</v>
      </c>
      <c r="F14" s="8">
        <f t="shared" si="2"/>
        <v>8</v>
      </c>
      <c r="K14" t="s">
        <v>1653</v>
      </c>
      <c r="L14" t="s">
        <v>35</v>
      </c>
      <c r="M14" s="11">
        <v>32</v>
      </c>
      <c r="N14" s="11">
        <v>3</v>
      </c>
      <c r="O14">
        <f t="shared" si="6"/>
        <v>2</v>
      </c>
      <c r="P14" s="27">
        <f>IFERROR(VLOOKUP('effectif par od oc'!K14,Exclusion!E:G,3,0),0)</f>
        <v>-4</v>
      </c>
      <c r="Q14" s="28">
        <f t="shared" si="0"/>
        <v>28</v>
      </c>
      <c r="R14" s="8">
        <f t="shared" si="3"/>
        <v>3</v>
      </c>
      <c r="S14" s="8">
        <v>10</v>
      </c>
      <c r="T14" s="8">
        <v>6</v>
      </c>
      <c r="U14" s="8">
        <v>4</v>
      </c>
      <c r="V14" s="8">
        <f t="shared" si="4"/>
        <v>0</v>
      </c>
      <c r="W14" s="8">
        <f t="shared" si="5"/>
        <v>0</v>
      </c>
      <c r="Z14">
        <v>9</v>
      </c>
    </row>
    <row r="15" spans="1:26" x14ac:dyDescent="0.25">
      <c r="A15" t="s">
        <v>1686</v>
      </c>
      <c r="B15" t="s">
        <v>1687</v>
      </c>
      <c r="C15" s="11">
        <v>10</v>
      </c>
      <c r="D15" s="11">
        <f t="shared" si="1"/>
        <v>10</v>
      </c>
      <c r="E15" s="17">
        <f>IFERROR(VLOOKUP(A15,Exclusion!A:C,3,0),0)</f>
        <v>-2</v>
      </c>
      <c r="F15" s="8">
        <f t="shared" si="2"/>
        <v>8</v>
      </c>
      <c r="K15" t="s">
        <v>1442</v>
      </c>
      <c r="L15" t="s">
        <v>12</v>
      </c>
      <c r="M15" s="11">
        <v>24</v>
      </c>
      <c r="N15" s="11">
        <v>2</v>
      </c>
      <c r="O15">
        <f t="shared" si="6"/>
        <v>1</v>
      </c>
      <c r="P15" s="27">
        <f>IFERROR(VLOOKUP('effectif par od oc'!K15,Exclusion!E:G,3,0),0)</f>
        <v>-2</v>
      </c>
      <c r="Q15" s="28">
        <f t="shared" si="0"/>
        <v>22</v>
      </c>
      <c r="R15" s="8">
        <f t="shared" si="3"/>
        <v>3</v>
      </c>
      <c r="S15" s="8">
        <v>10</v>
      </c>
      <c r="T15" s="8">
        <v>6</v>
      </c>
      <c r="U15" s="8">
        <v>4</v>
      </c>
      <c r="V15" s="8">
        <f t="shared" si="4"/>
        <v>0</v>
      </c>
      <c r="W15" s="8">
        <f t="shared" si="5"/>
        <v>0</v>
      </c>
      <c r="Z15">
        <v>10</v>
      </c>
    </row>
    <row r="16" spans="1:26" x14ac:dyDescent="0.25">
      <c r="A16" t="s">
        <v>1975</v>
      </c>
      <c r="B16" t="s">
        <v>1976</v>
      </c>
      <c r="C16" s="11">
        <v>9</v>
      </c>
      <c r="D16" s="11">
        <f t="shared" si="1"/>
        <v>9</v>
      </c>
      <c r="E16" s="17">
        <f>IFERROR(VLOOKUP(A16,Exclusion!A:C,3,0),0)</f>
        <v>0</v>
      </c>
      <c r="F16" s="8">
        <f t="shared" si="2"/>
        <v>9</v>
      </c>
      <c r="K16" t="s">
        <v>1910</v>
      </c>
      <c r="L16" t="s">
        <v>48</v>
      </c>
      <c r="M16" s="11">
        <v>26</v>
      </c>
      <c r="N16" s="11">
        <v>3</v>
      </c>
      <c r="O16">
        <f t="shared" si="6"/>
        <v>2</v>
      </c>
      <c r="P16" s="27">
        <f>IFERROR(VLOOKUP('effectif par od oc'!K16,Exclusion!E:G,3,0),0)</f>
        <v>-2</v>
      </c>
      <c r="Q16" s="28">
        <f t="shared" si="0"/>
        <v>24</v>
      </c>
      <c r="R16" s="8">
        <f t="shared" si="3"/>
        <v>3</v>
      </c>
      <c r="S16" s="8">
        <v>10</v>
      </c>
      <c r="T16" s="8">
        <v>6</v>
      </c>
      <c r="U16" s="8">
        <v>4</v>
      </c>
      <c r="V16" s="8">
        <f t="shared" si="4"/>
        <v>0</v>
      </c>
      <c r="W16" s="8">
        <f t="shared" si="5"/>
        <v>0</v>
      </c>
      <c r="Z16">
        <v>11</v>
      </c>
    </row>
    <row r="17" spans="1:26" x14ac:dyDescent="0.25">
      <c r="A17" t="s">
        <v>3413</v>
      </c>
      <c r="B17" t="s">
        <v>11117</v>
      </c>
      <c r="C17" s="11">
        <v>8</v>
      </c>
      <c r="D17" s="11">
        <f t="shared" si="1"/>
        <v>8</v>
      </c>
      <c r="E17" s="17">
        <f>IFERROR(VLOOKUP(A17,Exclusion!A:C,3,0),0)</f>
        <v>0</v>
      </c>
      <c r="F17" s="8">
        <f t="shared" si="2"/>
        <v>8</v>
      </c>
      <c r="K17" t="s">
        <v>1698</v>
      </c>
      <c r="L17" t="s">
        <v>66</v>
      </c>
      <c r="M17" s="11">
        <v>32</v>
      </c>
      <c r="N17" s="11">
        <v>3</v>
      </c>
      <c r="O17">
        <f t="shared" si="6"/>
        <v>2</v>
      </c>
      <c r="P17" s="27">
        <f>IFERROR(VLOOKUP('effectif par od oc'!K17,Exclusion!E:G,3,0),0)</f>
        <v>-3</v>
      </c>
      <c r="Q17" s="28">
        <f t="shared" si="0"/>
        <v>29</v>
      </c>
      <c r="R17" s="8">
        <f t="shared" si="3"/>
        <v>3</v>
      </c>
      <c r="S17" s="8">
        <v>10</v>
      </c>
      <c r="T17" s="8">
        <v>6</v>
      </c>
      <c r="U17" s="8">
        <v>4</v>
      </c>
      <c r="V17" s="8">
        <f t="shared" si="4"/>
        <v>0</v>
      </c>
      <c r="W17" s="8">
        <f t="shared" si="5"/>
        <v>0</v>
      </c>
      <c r="Z17">
        <v>12</v>
      </c>
    </row>
    <row r="18" spans="1:26" x14ac:dyDescent="0.25">
      <c r="A18" t="s">
        <v>1643</v>
      </c>
      <c r="B18" t="s">
        <v>1644</v>
      </c>
      <c r="C18" s="11">
        <v>8</v>
      </c>
      <c r="D18" s="11">
        <f t="shared" si="1"/>
        <v>8</v>
      </c>
      <c r="E18" s="17">
        <f>IFERROR(VLOOKUP(A18,Exclusion!A:C,3,0),0)</f>
        <v>-1</v>
      </c>
      <c r="F18" s="8">
        <f t="shared" si="2"/>
        <v>7</v>
      </c>
      <c r="K18" t="s">
        <v>1537</v>
      </c>
      <c r="L18" t="s">
        <v>31</v>
      </c>
      <c r="M18" s="11">
        <v>35</v>
      </c>
      <c r="N18" s="11">
        <v>3</v>
      </c>
      <c r="O18">
        <f t="shared" si="6"/>
        <v>2</v>
      </c>
      <c r="P18" s="27">
        <f>IFERROR(VLOOKUP('effectif par od oc'!K18,Exclusion!E:G,3,0),0)</f>
        <v>-3</v>
      </c>
      <c r="Q18" s="28">
        <f t="shared" si="0"/>
        <v>32</v>
      </c>
      <c r="R18" s="8">
        <f t="shared" si="3"/>
        <v>3</v>
      </c>
      <c r="S18" s="8">
        <v>10</v>
      </c>
      <c r="T18" s="8">
        <v>6</v>
      </c>
      <c r="U18" s="8">
        <v>4</v>
      </c>
      <c r="V18" s="8">
        <f t="shared" si="4"/>
        <v>0</v>
      </c>
      <c r="W18" s="8">
        <f t="shared" si="5"/>
        <v>0</v>
      </c>
      <c r="Z18">
        <v>13</v>
      </c>
    </row>
    <row r="19" spans="1:26" x14ac:dyDescent="0.25">
      <c r="A19" t="s">
        <v>2595</v>
      </c>
      <c r="B19" t="s">
        <v>2596</v>
      </c>
      <c r="C19" s="11">
        <v>12</v>
      </c>
      <c r="D19" s="11">
        <f t="shared" si="1"/>
        <v>12</v>
      </c>
      <c r="E19" s="17">
        <f>IFERROR(VLOOKUP(A19,Exclusion!A:C,3,0),0)</f>
        <v>0</v>
      </c>
      <c r="F19" s="8">
        <f t="shared" si="2"/>
        <v>12</v>
      </c>
      <c r="K19" t="s">
        <v>2275</v>
      </c>
      <c r="L19" t="s">
        <v>256</v>
      </c>
      <c r="M19" s="11">
        <v>24</v>
      </c>
      <c r="N19" s="11">
        <v>3</v>
      </c>
      <c r="O19">
        <f t="shared" si="6"/>
        <v>2</v>
      </c>
      <c r="P19" s="27">
        <f>IFERROR(VLOOKUP('effectif par od oc'!K19,Exclusion!E:G,3,0),0)</f>
        <v>0</v>
      </c>
      <c r="Q19" s="28">
        <f t="shared" si="0"/>
        <v>24</v>
      </c>
      <c r="R19" s="8">
        <f t="shared" si="3"/>
        <v>3</v>
      </c>
      <c r="S19" s="8">
        <v>10</v>
      </c>
      <c r="T19" s="8">
        <v>6</v>
      </c>
      <c r="U19" s="8">
        <v>4</v>
      </c>
      <c r="V19" s="8">
        <f t="shared" si="4"/>
        <v>0</v>
      </c>
      <c r="W19" s="8">
        <f t="shared" si="5"/>
        <v>0</v>
      </c>
      <c r="Z19">
        <v>14</v>
      </c>
    </row>
    <row r="20" spans="1:26" x14ac:dyDescent="0.25">
      <c r="A20" t="s">
        <v>3310</v>
      </c>
      <c r="B20" t="s">
        <v>3311</v>
      </c>
      <c r="C20" s="11">
        <v>8</v>
      </c>
      <c r="D20" s="11">
        <f t="shared" si="1"/>
        <v>8</v>
      </c>
      <c r="E20" s="17">
        <f>IFERROR(VLOOKUP(A20,Exclusion!A:C,3,0),0)</f>
        <v>-1</v>
      </c>
      <c r="F20" s="8">
        <f t="shared" si="2"/>
        <v>7</v>
      </c>
      <c r="K20" t="s">
        <v>1339</v>
      </c>
      <c r="L20" t="s">
        <v>76</v>
      </c>
      <c r="M20" s="11">
        <v>40</v>
      </c>
      <c r="N20" s="11">
        <v>4</v>
      </c>
      <c r="O20">
        <f t="shared" si="6"/>
        <v>2</v>
      </c>
      <c r="P20" s="27">
        <f>IFERROR(VLOOKUP('effectif par od oc'!K20,Exclusion!E:G,3,0),0)</f>
        <v>-1</v>
      </c>
      <c r="Q20" s="28">
        <f t="shared" si="0"/>
        <v>39</v>
      </c>
      <c r="R20" s="8">
        <f t="shared" si="3"/>
        <v>4</v>
      </c>
      <c r="S20" s="8">
        <v>10</v>
      </c>
      <c r="T20" s="8">
        <v>6</v>
      </c>
      <c r="U20" s="8">
        <v>4</v>
      </c>
      <c r="V20" s="8">
        <f t="shared" si="4"/>
        <v>2</v>
      </c>
      <c r="W20" s="8">
        <f t="shared" si="5"/>
        <v>0</v>
      </c>
      <c r="Z20">
        <v>15</v>
      </c>
    </row>
    <row r="21" spans="1:26" x14ac:dyDescent="0.25">
      <c r="A21" t="s">
        <v>2448</v>
      </c>
      <c r="B21" t="s">
        <v>11111</v>
      </c>
      <c r="C21" s="11">
        <v>5</v>
      </c>
      <c r="D21" s="11">
        <f t="shared" si="1"/>
        <v>5</v>
      </c>
      <c r="E21" s="17">
        <f>IFERROR(VLOOKUP(A21,Exclusion!A:C,3,0),0)</f>
        <v>-1</v>
      </c>
      <c r="F21" s="8">
        <f t="shared" si="2"/>
        <v>4</v>
      </c>
      <c r="K21" t="s">
        <v>1797</v>
      </c>
      <c r="L21" t="s">
        <v>227</v>
      </c>
      <c r="M21" s="11">
        <v>27</v>
      </c>
      <c r="N21" s="11">
        <v>4</v>
      </c>
      <c r="O21">
        <f t="shared" si="6"/>
        <v>2</v>
      </c>
      <c r="P21" s="27">
        <f>IFERROR(VLOOKUP('effectif par od oc'!K21,Exclusion!E:G,3,0),0)</f>
        <v>-1</v>
      </c>
      <c r="Q21" s="28">
        <f t="shared" si="0"/>
        <v>26</v>
      </c>
      <c r="R21" s="8">
        <f t="shared" si="3"/>
        <v>3</v>
      </c>
      <c r="S21" s="8">
        <v>10</v>
      </c>
      <c r="T21" s="8">
        <v>6</v>
      </c>
      <c r="U21" s="8">
        <v>4</v>
      </c>
      <c r="V21" s="8">
        <f t="shared" si="4"/>
        <v>0</v>
      </c>
      <c r="W21" s="8">
        <f t="shared" si="5"/>
        <v>0</v>
      </c>
      <c r="Z21">
        <v>16</v>
      </c>
    </row>
    <row r="22" spans="1:26" x14ac:dyDescent="0.25">
      <c r="A22" t="s">
        <v>1984</v>
      </c>
      <c r="B22" t="s">
        <v>1985</v>
      </c>
      <c r="C22" s="11">
        <v>15</v>
      </c>
      <c r="D22" s="11">
        <f t="shared" si="1"/>
        <v>15</v>
      </c>
      <c r="E22" s="17">
        <f>IFERROR(VLOOKUP(A22,Exclusion!A:C,3,0),0)</f>
        <v>-2</v>
      </c>
      <c r="F22" s="8">
        <f t="shared" si="2"/>
        <v>13</v>
      </c>
      <c r="K22" t="s">
        <v>1429</v>
      </c>
      <c r="L22" t="s">
        <v>129</v>
      </c>
      <c r="M22" s="11">
        <v>28</v>
      </c>
      <c r="N22" s="11">
        <v>2</v>
      </c>
      <c r="O22">
        <f t="shared" si="6"/>
        <v>1</v>
      </c>
      <c r="P22" s="27">
        <f>IFERROR(VLOOKUP('effectif par od oc'!K22,Exclusion!E:G,3,0),0)</f>
        <v>-6</v>
      </c>
      <c r="Q22" s="28">
        <f t="shared" si="0"/>
        <v>22</v>
      </c>
      <c r="R22" s="8">
        <f t="shared" si="3"/>
        <v>3</v>
      </c>
      <c r="S22" s="8">
        <v>10</v>
      </c>
      <c r="T22" s="8">
        <v>6</v>
      </c>
      <c r="U22" s="8">
        <v>4</v>
      </c>
      <c r="V22" s="8">
        <f t="shared" si="4"/>
        <v>0</v>
      </c>
      <c r="W22" s="8">
        <f t="shared" si="5"/>
        <v>0</v>
      </c>
      <c r="Z22">
        <v>17</v>
      </c>
    </row>
    <row r="23" spans="1:26" x14ac:dyDescent="0.25">
      <c r="A23" t="s">
        <v>1455</v>
      </c>
      <c r="B23" t="s">
        <v>1456</v>
      </c>
      <c r="C23" s="11">
        <v>9</v>
      </c>
      <c r="D23" s="11">
        <f t="shared" si="1"/>
        <v>9</v>
      </c>
      <c r="E23" s="17">
        <f>IFERROR(VLOOKUP(A23,Exclusion!A:C,3,0),0)</f>
        <v>-1</v>
      </c>
      <c r="F23" s="8">
        <f t="shared" si="2"/>
        <v>8</v>
      </c>
      <c r="K23" t="s">
        <v>1475</v>
      </c>
      <c r="L23" t="s">
        <v>58</v>
      </c>
      <c r="M23" s="11">
        <v>40</v>
      </c>
      <c r="N23" s="11">
        <v>3</v>
      </c>
      <c r="O23">
        <f t="shared" si="6"/>
        <v>2</v>
      </c>
      <c r="P23" s="27">
        <f>IFERROR(VLOOKUP('effectif par od oc'!K23,Exclusion!E:G,3,0),0)</f>
        <v>-7</v>
      </c>
      <c r="Q23" s="28">
        <f t="shared" si="0"/>
        <v>33</v>
      </c>
      <c r="R23" s="8">
        <f t="shared" si="3"/>
        <v>3</v>
      </c>
      <c r="S23" s="8">
        <v>10</v>
      </c>
      <c r="T23" s="8">
        <v>6</v>
      </c>
      <c r="U23" s="8">
        <v>4</v>
      </c>
      <c r="V23" s="8">
        <f t="shared" si="4"/>
        <v>0</v>
      </c>
      <c r="W23" s="8">
        <f t="shared" si="5"/>
        <v>0</v>
      </c>
      <c r="Z23">
        <v>18</v>
      </c>
    </row>
    <row r="24" spans="1:26" x14ac:dyDescent="0.25">
      <c r="A24" t="s">
        <v>3154</v>
      </c>
      <c r="B24" t="s">
        <v>3155</v>
      </c>
      <c r="C24" s="11">
        <v>10</v>
      </c>
      <c r="D24" s="11">
        <f t="shared" si="1"/>
        <v>10</v>
      </c>
      <c r="E24" s="17">
        <f>IFERROR(VLOOKUP(A24,Exclusion!A:C,3,0),0)</f>
        <v>-2</v>
      </c>
      <c r="F24" s="8">
        <f t="shared" si="2"/>
        <v>8</v>
      </c>
      <c r="K24" t="s">
        <v>1566</v>
      </c>
      <c r="L24" t="s">
        <v>68</v>
      </c>
      <c r="M24" s="11">
        <v>26</v>
      </c>
      <c r="N24" s="11">
        <v>2</v>
      </c>
      <c r="O24">
        <f t="shared" si="6"/>
        <v>1</v>
      </c>
      <c r="P24" s="27">
        <f>IFERROR(VLOOKUP('effectif par od oc'!K24,Exclusion!E:G,3,0),0)</f>
        <v>-1</v>
      </c>
      <c r="Q24" s="28">
        <f t="shared" si="0"/>
        <v>25</v>
      </c>
      <c r="R24" s="8">
        <f t="shared" si="3"/>
        <v>3</v>
      </c>
      <c r="S24" s="8">
        <v>10</v>
      </c>
      <c r="T24" s="8">
        <v>6</v>
      </c>
      <c r="U24" s="8">
        <v>4</v>
      </c>
      <c r="V24" s="8">
        <f t="shared" si="4"/>
        <v>0</v>
      </c>
      <c r="W24" s="8">
        <f t="shared" si="5"/>
        <v>0</v>
      </c>
      <c r="Z24">
        <v>19</v>
      </c>
    </row>
    <row r="25" spans="1:26" x14ac:dyDescent="0.25">
      <c r="A25" t="s">
        <v>1916</v>
      </c>
      <c r="B25" t="s">
        <v>1917</v>
      </c>
      <c r="C25" s="11">
        <v>4</v>
      </c>
      <c r="D25" s="11">
        <f t="shared" si="1"/>
        <v>4</v>
      </c>
      <c r="E25" s="17">
        <f>IFERROR(VLOOKUP(A25,Exclusion!A:C,3,0),0)</f>
        <v>-2</v>
      </c>
      <c r="F25" s="8">
        <f t="shared" si="2"/>
        <v>2</v>
      </c>
      <c r="K25" t="s">
        <v>2292</v>
      </c>
      <c r="L25" t="s">
        <v>108</v>
      </c>
      <c r="M25" s="11">
        <v>26</v>
      </c>
      <c r="N25" s="11">
        <v>3</v>
      </c>
      <c r="O25">
        <f t="shared" si="6"/>
        <v>2</v>
      </c>
      <c r="P25" s="27">
        <f>IFERROR(VLOOKUP('effectif par od oc'!K25,Exclusion!E:G,3,0),0)</f>
        <v>-1</v>
      </c>
      <c r="Q25" s="28">
        <f t="shared" si="0"/>
        <v>25</v>
      </c>
      <c r="R25" s="8">
        <f t="shared" si="3"/>
        <v>3</v>
      </c>
      <c r="S25" s="8">
        <v>10</v>
      </c>
      <c r="T25" s="8">
        <v>6</v>
      </c>
      <c r="U25" s="8">
        <v>4</v>
      </c>
      <c r="V25" s="8">
        <f t="shared" si="4"/>
        <v>0</v>
      </c>
      <c r="W25" s="8">
        <f t="shared" si="5"/>
        <v>0</v>
      </c>
      <c r="Z25">
        <v>20</v>
      </c>
    </row>
    <row r="26" spans="1:26" x14ac:dyDescent="0.25">
      <c r="A26" t="s">
        <v>2683</v>
      </c>
      <c r="B26" t="s">
        <v>2684</v>
      </c>
      <c r="C26" s="11">
        <v>7</v>
      </c>
      <c r="D26" s="11">
        <f t="shared" si="1"/>
        <v>7</v>
      </c>
      <c r="E26" s="17">
        <f>IFERROR(VLOOKUP(A26,Exclusion!A:C,3,0),0)</f>
        <v>0</v>
      </c>
      <c r="F26" s="8">
        <f t="shared" si="2"/>
        <v>7</v>
      </c>
      <c r="K26" t="s">
        <v>1354</v>
      </c>
      <c r="L26" t="s">
        <v>17</v>
      </c>
      <c r="M26" s="11">
        <v>38</v>
      </c>
      <c r="N26" s="11">
        <v>4</v>
      </c>
      <c r="O26">
        <f t="shared" si="6"/>
        <v>2</v>
      </c>
      <c r="P26" s="27">
        <f>IFERROR(VLOOKUP('effectif par od oc'!K26,Exclusion!E:G,3,0),0)</f>
        <v>-11</v>
      </c>
      <c r="Q26" s="28">
        <f t="shared" si="0"/>
        <v>27</v>
      </c>
      <c r="R26" s="8">
        <f t="shared" si="3"/>
        <v>3</v>
      </c>
      <c r="S26" s="8">
        <v>10</v>
      </c>
      <c r="T26" s="8">
        <v>6</v>
      </c>
      <c r="U26" s="8">
        <v>4</v>
      </c>
      <c r="V26" s="8">
        <f t="shared" si="4"/>
        <v>0</v>
      </c>
      <c r="W26" s="8">
        <f t="shared" si="5"/>
        <v>0</v>
      </c>
    </row>
    <row r="27" spans="1:26" x14ac:dyDescent="0.25">
      <c r="A27" t="s">
        <v>4600</v>
      </c>
      <c r="B27" t="s">
        <v>4601</v>
      </c>
      <c r="C27" s="11">
        <v>3</v>
      </c>
      <c r="D27" s="11">
        <f t="shared" si="1"/>
        <v>3</v>
      </c>
      <c r="E27" s="17">
        <f>IFERROR(VLOOKUP(A27,Exclusion!A:C,3,0),0)</f>
        <v>0</v>
      </c>
      <c r="F27" s="8">
        <f t="shared" si="2"/>
        <v>3</v>
      </c>
      <c r="K27" t="s">
        <v>1378</v>
      </c>
      <c r="L27" t="s">
        <v>47</v>
      </c>
      <c r="M27" s="11">
        <v>27</v>
      </c>
      <c r="N27" s="11">
        <v>2</v>
      </c>
      <c r="O27">
        <f t="shared" si="6"/>
        <v>1</v>
      </c>
      <c r="P27" s="27">
        <f>IFERROR(VLOOKUP('effectif par od oc'!K27,Exclusion!E:G,3,0),0)</f>
        <v>-5</v>
      </c>
      <c r="Q27" s="28">
        <f t="shared" si="0"/>
        <v>22</v>
      </c>
      <c r="R27" s="8">
        <f t="shared" si="3"/>
        <v>3</v>
      </c>
      <c r="S27" s="8">
        <v>10</v>
      </c>
      <c r="T27" s="8">
        <v>6</v>
      </c>
      <c r="U27" s="8">
        <v>4</v>
      </c>
      <c r="V27" s="8">
        <f t="shared" si="4"/>
        <v>0</v>
      </c>
      <c r="W27" s="8">
        <f t="shared" si="5"/>
        <v>0</v>
      </c>
    </row>
    <row r="28" spans="1:26" x14ac:dyDescent="0.25">
      <c r="A28" t="s">
        <v>2129</v>
      </c>
      <c r="B28" t="s">
        <v>2130</v>
      </c>
      <c r="C28" s="11">
        <v>5</v>
      </c>
      <c r="D28" s="11">
        <f t="shared" si="1"/>
        <v>5</v>
      </c>
      <c r="E28" s="17">
        <f>IFERROR(VLOOKUP(A28,Exclusion!A:C,3,0),0)</f>
        <v>0</v>
      </c>
      <c r="F28" s="8">
        <f t="shared" si="2"/>
        <v>5</v>
      </c>
      <c r="K28" t="s">
        <v>1995</v>
      </c>
      <c r="L28" t="s">
        <v>53</v>
      </c>
      <c r="M28" s="11">
        <v>34</v>
      </c>
      <c r="N28" s="11">
        <v>4</v>
      </c>
      <c r="O28">
        <f t="shared" si="6"/>
        <v>2</v>
      </c>
      <c r="P28" s="27">
        <f>IFERROR(VLOOKUP('effectif par od oc'!K28,Exclusion!E:G,3,0),0)</f>
        <v>0</v>
      </c>
      <c r="Q28" s="28">
        <f t="shared" si="0"/>
        <v>34</v>
      </c>
      <c r="R28" s="8">
        <f t="shared" si="3"/>
        <v>3</v>
      </c>
      <c r="S28" s="8">
        <v>10</v>
      </c>
      <c r="T28" s="8">
        <v>6</v>
      </c>
      <c r="U28" s="8">
        <v>4</v>
      </c>
      <c r="V28" s="8">
        <f t="shared" si="4"/>
        <v>0</v>
      </c>
      <c r="W28" s="8">
        <f t="shared" si="5"/>
        <v>0</v>
      </c>
    </row>
    <row r="29" spans="1:26" x14ac:dyDescent="0.25">
      <c r="A29" t="s">
        <v>1901</v>
      </c>
      <c r="B29" t="s">
        <v>1902</v>
      </c>
      <c r="C29" s="11">
        <v>8</v>
      </c>
      <c r="D29" s="11">
        <f t="shared" si="1"/>
        <v>8</v>
      </c>
      <c r="E29" s="17">
        <f>IFERROR(VLOOKUP(A29,Exclusion!A:C,3,0),0)</f>
        <v>-2</v>
      </c>
      <c r="F29" s="8">
        <f t="shared" si="2"/>
        <v>6</v>
      </c>
      <c r="K29" t="s">
        <v>1658</v>
      </c>
      <c r="L29" t="s">
        <v>306</v>
      </c>
      <c r="M29" s="11">
        <v>23</v>
      </c>
      <c r="N29" s="11">
        <v>3</v>
      </c>
      <c r="O29">
        <f t="shared" si="6"/>
        <v>2</v>
      </c>
      <c r="P29" s="27">
        <f>IFERROR(VLOOKUP('effectif par od oc'!K29,Exclusion!E:G,3,0),0)</f>
        <v>-4</v>
      </c>
      <c r="Q29" s="28">
        <f t="shared" si="0"/>
        <v>19</v>
      </c>
      <c r="R29" s="8">
        <f t="shared" si="3"/>
        <v>3</v>
      </c>
      <c r="S29" s="8">
        <v>10</v>
      </c>
      <c r="T29" s="8">
        <v>6</v>
      </c>
      <c r="U29" s="8">
        <v>4</v>
      </c>
      <c r="V29" s="8">
        <f t="shared" si="4"/>
        <v>0</v>
      </c>
      <c r="W29" s="8">
        <f t="shared" si="5"/>
        <v>0</v>
      </c>
    </row>
    <row r="30" spans="1:26" x14ac:dyDescent="0.25">
      <c r="A30" t="s">
        <v>3090</v>
      </c>
      <c r="B30" t="s">
        <v>3091</v>
      </c>
      <c r="C30" s="11">
        <v>11</v>
      </c>
      <c r="D30" s="11">
        <f t="shared" si="1"/>
        <v>11</v>
      </c>
      <c r="E30" s="17">
        <f>IFERROR(VLOOKUP(A30,Exclusion!A:C,3,0),0)</f>
        <v>-2</v>
      </c>
      <c r="F30" s="8">
        <f t="shared" si="2"/>
        <v>9</v>
      </c>
      <c r="K30" t="s">
        <v>1683</v>
      </c>
      <c r="L30" t="s">
        <v>330</v>
      </c>
      <c r="M30" s="11">
        <v>22</v>
      </c>
      <c r="N30" s="11">
        <v>3</v>
      </c>
      <c r="O30">
        <f t="shared" si="6"/>
        <v>2</v>
      </c>
      <c r="P30" s="27">
        <f>IFERROR(VLOOKUP('effectif par od oc'!K30,Exclusion!E:G,3,0),0)</f>
        <v>-2</v>
      </c>
      <c r="Q30" s="28">
        <f t="shared" si="0"/>
        <v>20</v>
      </c>
      <c r="R30" s="8">
        <f t="shared" si="3"/>
        <v>3</v>
      </c>
      <c r="S30" s="8">
        <v>10</v>
      </c>
      <c r="T30" s="8">
        <v>6</v>
      </c>
      <c r="U30" s="8">
        <v>4</v>
      </c>
      <c r="V30" s="8">
        <f t="shared" si="4"/>
        <v>0</v>
      </c>
      <c r="W30" s="8">
        <f t="shared" si="5"/>
        <v>0</v>
      </c>
    </row>
    <row r="31" spans="1:26" x14ac:dyDescent="0.25">
      <c r="A31" t="s">
        <v>3131</v>
      </c>
      <c r="B31" t="s">
        <v>3132</v>
      </c>
      <c r="C31" s="11">
        <v>10</v>
      </c>
      <c r="D31" s="11">
        <f t="shared" si="1"/>
        <v>10</v>
      </c>
      <c r="E31" s="17">
        <f>IFERROR(VLOOKUP(A31,Exclusion!A:C,3,0),0)</f>
        <v>-1</v>
      </c>
      <c r="F31" s="8">
        <f t="shared" si="2"/>
        <v>9</v>
      </c>
      <c r="K31" t="s">
        <v>1830</v>
      </c>
      <c r="L31" t="s">
        <v>148</v>
      </c>
      <c r="M31" s="11">
        <v>34</v>
      </c>
      <c r="N31" s="11">
        <v>4</v>
      </c>
      <c r="O31">
        <f t="shared" si="6"/>
        <v>2</v>
      </c>
      <c r="P31" s="27">
        <f>IFERROR(VLOOKUP('effectif par od oc'!K31,Exclusion!E:G,3,0),0)</f>
        <v>-2</v>
      </c>
      <c r="Q31" s="28">
        <f t="shared" si="0"/>
        <v>32</v>
      </c>
      <c r="R31" s="8">
        <f t="shared" si="3"/>
        <v>3</v>
      </c>
      <c r="S31" s="8">
        <v>10</v>
      </c>
      <c r="T31" s="8">
        <v>6</v>
      </c>
      <c r="U31" s="8">
        <v>4</v>
      </c>
      <c r="V31" s="8">
        <f t="shared" si="4"/>
        <v>0</v>
      </c>
      <c r="W31" s="8">
        <f t="shared" si="5"/>
        <v>0</v>
      </c>
    </row>
    <row r="32" spans="1:26" x14ac:dyDescent="0.25">
      <c r="A32" t="s">
        <v>2377</v>
      </c>
      <c r="B32" t="s">
        <v>2378</v>
      </c>
      <c r="C32" s="11">
        <v>9</v>
      </c>
      <c r="D32" s="11">
        <f t="shared" si="1"/>
        <v>9</v>
      </c>
      <c r="E32" s="17">
        <f>IFERROR(VLOOKUP(A32,Exclusion!A:C,3,0),0)</f>
        <v>0</v>
      </c>
      <c r="F32" s="8">
        <f t="shared" si="2"/>
        <v>9</v>
      </c>
      <c r="K32" t="s">
        <v>1551</v>
      </c>
      <c r="L32" t="s">
        <v>135</v>
      </c>
      <c r="M32" s="11">
        <v>35</v>
      </c>
      <c r="N32" s="11">
        <v>3</v>
      </c>
      <c r="O32">
        <f t="shared" si="6"/>
        <v>2</v>
      </c>
      <c r="P32" s="27">
        <f>IFERROR(VLOOKUP('effectif par od oc'!K32,Exclusion!E:G,3,0),0)</f>
        <v>-3</v>
      </c>
      <c r="Q32" s="28">
        <f t="shared" si="0"/>
        <v>32</v>
      </c>
      <c r="R32" s="8">
        <f t="shared" si="3"/>
        <v>3</v>
      </c>
      <c r="S32" s="8">
        <v>10</v>
      </c>
      <c r="T32" s="8">
        <v>6</v>
      </c>
      <c r="U32" s="8">
        <v>4</v>
      </c>
      <c r="V32" s="8">
        <f t="shared" si="4"/>
        <v>0</v>
      </c>
      <c r="W32" s="8">
        <f t="shared" si="5"/>
        <v>0</v>
      </c>
    </row>
    <row r="33" spans="1:23" x14ac:dyDescent="0.25">
      <c r="A33" t="s">
        <v>2770</v>
      </c>
      <c r="B33" t="s">
        <v>2771</v>
      </c>
      <c r="C33" s="11">
        <v>9</v>
      </c>
      <c r="D33" s="11">
        <f t="shared" si="1"/>
        <v>9</v>
      </c>
      <c r="E33" s="17">
        <f>IFERROR(VLOOKUP(A33,Exclusion!A:C,3,0),0)</f>
        <v>-1</v>
      </c>
      <c r="F33" s="8">
        <f t="shared" si="2"/>
        <v>8</v>
      </c>
      <c r="K33" t="s">
        <v>2073</v>
      </c>
      <c r="L33" t="s">
        <v>112</v>
      </c>
      <c r="M33" s="11">
        <v>29</v>
      </c>
      <c r="N33" s="11">
        <v>3</v>
      </c>
      <c r="O33">
        <f t="shared" si="6"/>
        <v>2</v>
      </c>
      <c r="P33" s="27">
        <f>IFERROR(VLOOKUP('effectif par od oc'!K33,Exclusion!E:G,3,0),0)</f>
        <v>-2</v>
      </c>
      <c r="Q33" s="28">
        <f t="shared" si="0"/>
        <v>27</v>
      </c>
      <c r="R33" s="8">
        <f t="shared" si="3"/>
        <v>3</v>
      </c>
      <c r="S33" s="8">
        <v>10</v>
      </c>
      <c r="T33" s="8">
        <v>6</v>
      </c>
      <c r="U33" s="8">
        <v>4</v>
      </c>
      <c r="V33" s="8">
        <f t="shared" si="4"/>
        <v>0</v>
      </c>
      <c r="W33" s="8">
        <f t="shared" si="5"/>
        <v>0</v>
      </c>
    </row>
    <row r="34" spans="1:23" x14ac:dyDescent="0.25">
      <c r="A34" t="s">
        <v>5837</v>
      </c>
      <c r="B34" t="s">
        <v>5838</v>
      </c>
      <c r="C34" s="11">
        <v>1</v>
      </c>
      <c r="D34" s="11">
        <f t="shared" si="1"/>
        <v>1</v>
      </c>
      <c r="E34" s="17">
        <f>IFERROR(VLOOKUP(A34,Exclusion!A:C,3,0),0)</f>
        <v>0</v>
      </c>
      <c r="F34" s="8">
        <f t="shared" si="2"/>
        <v>1</v>
      </c>
      <c r="K34" t="s">
        <v>2664</v>
      </c>
      <c r="L34" t="s">
        <v>119</v>
      </c>
      <c r="M34" s="11">
        <v>19</v>
      </c>
      <c r="N34" s="11">
        <v>3</v>
      </c>
      <c r="O34">
        <f t="shared" si="6"/>
        <v>2</v>
      </c>
      <c r="P34" s="27">
        <f>IFERROR(VLOOKUP('effectif par od oc'!K34,Exclusion!E:G,3,0),0)</f>
        <v>-1</v>
      </c>
      <c r="Q34" s="28">
        <f t="shared" si="0"/>
        <v>18</v>
      </c>
      <c r="R34" s="8">
        <f t="shared" si="3"/>
        <v>3</v>
      </c>
      <c r="S34" s="8">
        <v>10</v>
      </c>
      <c r="T34" s="8">
        <v>6</v>
      </c>
      <c r="U34" s="8">
        <v>4</v>
      </c>
      <c r="V34" s="8">
        <f t="shared" si="4"/>
        <v>0</v>
      </c>
      <c r="W34" s="8">
        <f t="shared" si="5"/>
        <v>0</v>
      </c>
    </row>
    <row r="35" spans="1:23" x14ac:dyDescent="0.25">
      <c r="A35" t="s">
        <v>1554</v>
      </c>
      <c r="B35" t="s">
        <v>1555</v>
      </c>
      <c r="C35" s="11">
        <v>13</v>
      </c>
      <c r="D35" s="11">
        <f t="shared" si="1"/>
        <v>13</v>
      </c>
      <c r="E35" s="17">
        <f>IFERROR(VLOOKUP(A35,Exclusion!A:C,3,0),0)</f>
        <v>0</v>
      </c>
      <c r="F35" s="8">
        <f t="shared" si="2"/>
        <v>13</v>
      </c>
      <c r="K35" t="s">
        <v>1417</v>
      </c>
      <c r="L35" t="s">
        <v>20</v>
      </c>
      <c r="M35" s="11">
        <v>17</v>
      </c>
      <c r="N35" s="11">
        <v>4</v>
      </c>
      <c r="O35">
        <f t="shared" si="6"/>
        <v>2</v>
      </c>
      <c r="P35" s="27">
        <f>IFERROR(VLOOKUP('effectif par od oc'!K35,Exclusion!E:G,3,0),0)</f>
        <v>-3</v>
      </c>
      <c r="Q35" s="28">
        <f t="shared" si="0"/>
        <v>14</v>
      </c>
      <c r="R35" s="8">
        <f t="shared" si="3"/>
        <v>3</v>
      </c>
      <c r="S35" s="8">
        <v>10</v>
      </c>
      <c r="T35" s="8">
        <v>6</v>
      </c>
      <c r="U35" s="8">
        <v>4</v>
      </c>
      <c r="V35" s="8">
        <f t="shared" si="4"/>
        <v>0</v>
      </c>
      <c r="W35" s="8">
        <f t="shared" si="5"/>
        <v>0</v>
      </c>
    </row>
    <row r="36" spans="1:23" x14ac:dyDescent="0.25">
      <c r="A36" t="s">
        <v>2138</v>
      </c>
      <c r="B36" t="s">
        <v>2139</v>
      </c>
      <c r="C36" s="11">
        <v>9</v>
      </c>
      <c r="D36" s="11">
        <f t="shared" si="1"/>
        <v>9</v>
      </c>
      <c r="E36" s="17">
        <f>IFERROR(VLOOKUP(A36,Exclusion!A:C,3,0),0)</f>
        <v>0</v>
      </c>
      <c r="F36" s="8">
        <f t="shared" si="2"/>
        <v>9</v>
      </c>
      <c r="K36" t="s">
        <v>2227</v>
      </c>
      <c r="L36" t="s">
        <v>89</v>
      </c>
      <c r="M36" s="11">
        <v>19</v>
      </c>
      <c r="N36" s="11">
        <v>3</v>
      </c>
      <c r="O36">
        <f t="shared" si="6"/>
        <v>2</v>
      </c>
      <c r="P36" s="27">
        <f>IFERROR(VLOOKUP('effectif par od oc'!K36,Exclusion!E:G,3,0),0)</f>
        <v>-1</v>
      </c>
      <c r="Q36" s="28">
        <f t="shared" si="0"/>
        <v>18</v>
      </c>
      <c r="R36" s="8">
        <f t="shared" si="3"/>
        <v>3</v>
      </c>
      <c r="S36" s="8">
        <v>10</v>
      </c>
      <c r="T36" s="8">
        <v>6</v>
      </c>
      <c r="U36" s="8">
        <v>4</v>
      </c>
      <c r="V36" s="8">
        <f t="shared" si="4"/>
        <v>0</v>
      </c>
      <c r="W36" s="8">
        <f t="shared" si="5"/>
        <v>0</v>
      </c>
    </row>
    <row r="37" spans="1:23" x14ac:dyDescent="0.25">
      <c r="A37" t="s">
        <v>2075</v>
      </c>
      <c r="B37" t="s">
        <v>2076</v>
      </c>
      <c r="C37" s="11">
        <v>8</v>
      </c>
      <c r="D37" s="11">
        <f t="shared" si="1"/>
        <v>8</v>
      </c>
      <c r="E37" s="17">
        <f>IFERROR(VLOOKUP(A37,Exclusion!A:C,3,0),0)</f>
        <v>-1</v>
      </c>
      <c r="F37" s="8">
        <f t="shared" si="2"/>
        <v>7</v>
      </c>
      <c r="K37" t="s">
        <v>1587</v>
      </c>
      <c r="L37" t="s">
        <v>340</v>
      </c>
      <c r="M37" s="11">
        <v>35</v>
      </c>
      <c r="N37" s="11">
        <v>5</v>
      </c>
      <c r="O37">
        <f t="shared" si="6"/>
        <v>2</v>
      </c>
      <c r="P37" s="27">
        <f>IFERROR(VLOOKUP('effectif par od oc'!K37,Exclusion!E:G,3,0),0)</f>
        <v>-2</v>
      </c>
      <c r="Q37" s="28">
        <f t="shared" si="0"/>
        <v>33</v>
      </c>
      <c r="R37" s="8">
        <f t="shared" si="3"/>
        <v>3</v>
      </c>
      <c r="S37" s="8">
        <v>10</v>
      </c>
      <c r="T37" s="8">
        <v>6</v>
      </c>
      <c r="U37" s="8">
        <v>4</v>
      </c>
      <c r="V37" s="8">
        <f t="shared" si="4"/>
        <v>0</v>
      </c>
      <c r="W37" s="8">
        <f t="shared" si="5"/>
        <v>0</v>
      </c>
    </row>
    <row r="38" spans="1:23" x14ac:dyDescent="0.25">
      <c r="A38" t="s">
        <v>3560</v>
      </c>
      <c r="B38" t="s">
        <v>3561</v>
      </c>
      <c r="C38" s="11">
        <v>6</v>
      </c>
      <c r="D38" s="11">
        <f t="shared" si="1"/>
        <v>6</v>
      </c>
      <c r="E38" s="17">
        <f>IFERROR(VLOOKUP(A38,Exclusion!A:C,3,0),0)</f>
        <v>0</v>
      </c>
      <c r="F38" s="8">
        <f t="shared" si="2"/>
        <v>6</v>
      </c>
      <c r="K38" t="s">
        <v>2182</v>
      </c>
      <c r="L38" t="s">
        <v>4</v>
      </c>
      <c r="M38" s="11">
        <v>27</v>
      </c>
      <c r="N38" s="11">
        <v>4</v>
      </c>
      <c r="O38">
        <f t="shared" si="6"/>
        <v>2</v>
      </c>
      <c r="P38" s="27">
        <f>IFERROR(VLOOKUP('effectif par od oc'!K38,Exclusion!E:G,3,0),0)</f>
        <v>-5</v>
      </c>
      <c r="Q38" s="28">
        <f t="shared" si="0"/>
        <v>22</v>
      </c>
      <c r="R38" s="8">
        <f t="shared" si="3"/>
        <v>3</v>
      </c>
      <c r="S38" s="8">
        <v>10</v>
      </c>
      <c r="T38" s="8">
        <v>6</v>
      </c>
      <c r="U38" s="8">
        <v>4</v>
      </c>
      <c r="V38" s="8">
        <f t="shared" si="4"/>
        <v>0</v>
      </c>
      <c r="W38" s="8">
        <f t="shared" si="5"/>
        <v>0</v>
      </c>
    </row>
    <row r="39" spans="1:23" x14ac:dyDescent="0.25">
      <c r="A39" t="s">
        <v>3138</v>
      </c>
      <c r="B39" t="s">
        <v>11114</v>
      </c>
      <c r="C39" s="11">
        <v>5</v>
      </c>
      <c r="D39" s="11">
        <f t="shared" si="1"/>
        <v>5</v>
      </c>
      <c r="E39" s="17">
        <f>IFERROR(VLOOKUP(A39,Exclusion!A:C,3,0),0)</f>
        <v>0</v>
      </c>
      <c r="F39" s="8">
        <f t="shared" si="2"/>
        <v>5</v>
      </c>
      <c r="K39" t="s">
        <v>1631</v>
      </c>
      <c r="L39" t="s">
        <v>7</v>
      </c>
      <c r="M39" s="11">
        <v>38</v>
      </c>
      <c r="N39" s="11">
        <v>4</v>
      </c>
      <c r="O39">
        <f t="shared" si="6"/>
        <v>2</v>
      </c>
      <c r="P39" s="27">
        <f>IFERROR(VLOOKUP('effectif par od oc'!K39,Exclusion!E:G,3,0),0)</f>
        <v>-1</v>
      </c>
      <c r="Q39" s="28">
        <f t="shared" si="0"/>
        <v>37</v>
      </c>
      <c r="R39" s="8">
        <f t="shared" si="3"/>
        <v>4</v>
      </c>
      <c r="S39" s="8">
        <v>10</v>
      </c>
      <c r="T39" s="8">
        <v>6</v>
      </c>
      <c r="U39" s="8">
        <v>4</v>
      </c>
      <c r="V39" s="8">
        <f t="shared" si="4"/>
        <v>2</v>
      </c>
      <c r="W39" s="8">
        <f t="shared" si="5"/>
        <v>0</v>
      </c>
    </row>
    <row r="40" spans="1:23" x14ac:dyDescent="0.25">
      <c r="A40" t="s">
        <v>1833</v>
      </c>
      <c r="B40" t="s">
        <v>1834</v>
      </c>
      <c r="C40" s="11">
        <v>6</v>
      </c>
      <c r="D40" s="11">
        <f t="shared" si="1"/>
        <v>6</v>
      </c>
      <c r="E40" s="17">
        <f>IFERROR(VLOOKUP(A40,Exclusion!A:C,3,0),0)</f>
        <v>0</v>
      </c>
      <c r="F40" s="8">
        <f t="shared" si="2"/>
        <v>6</v>
      </c>
      <c r="K40" t="s">
        <v>1395</v>
      </c>
      <c r="L40" t="s">
        <v>189</v>
      </c>
      <c r="M40" s="11">
        <v>8</v>
      </c>
      <c r="N40" s="11"/>
      <c r="O40">
        <f t="shared" si="6"/>
        <v>1</v>
      </c>
      <c r="P40" s="27">
        <f>IFERROR(VLOOKUP('effectif par od oc'!K40,Exclusion!E:G,3,0),0)</f>
        <v>0</v>
      </c>
      <c r="Q40" s="28">
        <f t="shared" si="0"/>
        <v>8</v>
      </c>
      <c r="R40" s="8">
        <f t="shared" si="3"/>
        <v>3</v>
      </c>
      <c r="S40" s="8">
        <v>10</v>
      </c>
      <c r="T40" s="8">
        <v>6</v>
      </c>
      <c r="U40" s="8">
        <v>4</v>
      </c>
      <c r="V40" s="8">
        <f t="shared" si="4"/>
        <v>0</v>
      </c>
      <c r="W40" s="8">
        <f t="shared" si="5"/>
        <v>0</v>
      </c>
    </row>
    <row r="41" spans="1:23" x14ac:dyDescent="0.25">
      <c r="A41" t="s">
        <v>3102</v>
      </c>
      <c r="B41" t="s">
        <v>3103</v>
      </c>
      <c r="C41" s="11">
        <v>2</v>
      </c>
      <c r="D41" s="11">
        <f t="shared" si="1"/>
        <v>2</v>
      </c>
      <c r="E41" s="17">
        <f>IFERROR(VLOOKUP(A41,Exclusion!A:C,3,0),0)</f>
        <v>0</v>
      </c>
      <c r="F41" s="8">
        <f t="shared" si="2"/>
        <v>2</v>
      </c>
      <c r="K41" t="s">
        <v>1396</v>
      </c>
      <c r="L41" t="s">
        <v>350</v>
      </c>
      <c r="M41" s="11">
        <v>24</v>
      </c>
      <c r="N41" s="11"/>
      <c r="O41">
        <f t="shared" si="6"/>
        <v>1</v>
      </c>
      <c r="P41" s="27">
        <f>IFERROR(VLOOKUP('effectif par od oc'!K41,Exclusion!E:G,3,0),0)</f>
        <v>0</v>
      </c>
      <c r="Q41" s="28">
        <f t="shared" si="0"/>
        <v>24</v>
      </c>
      <c r="R41" s="8">
        <f t="shared" si="3"/>
        <v>3</v>
      </c>
      <c r="S41" s="8">
        <v>10</v>
      </c>
      <c r="T41" s="8">
        <v>6</v>
      </c>
      <c r="U41" s="8">
        <v>4</v>
      </c>
      <c r="V41" s="8">
        <f t="shared" si="4"/>
        <v>0</v>
      </c>
      <c r="W41" s="8">
        <f t="shared" si="5"/>
        <v>0</v>
      </c>
    </row>
    <row r="42" spans="1:23" x14ac:dyDescent="0.25">
      <c r="A42" t="s">
        <v>2667</v>
      </c>
      <c r="B42" t="s">
        <v>2668</v>
      </c>
      <c r="C42" s="11">
        <v>9</v>
      </c>
      <c r="D42" s="11">
        <f t="shared" si="1"/>
        <v>9</v>
      </c>
      <c r="E42" s="17">
        <f>IFERROR(VLOOKUP(A42,Exclusion!A:C,3,0),0)</f>
        <v>-1</v>
      </c>
      <c r="F42" s="8">
        <f t="shared" si="2"/>
        <v>8</v>
      </c>
      <c r="K42" t="s">
        <v>3256</v>
      </c>
      <c r="L42" t="s">
        <v>538</v>
      </c>
      <c r="M42" s="11">
        <v>5</v>
      </c>
      <c r="N42" s="11"/>
      <c r="O42">
        <f t="shared" si="6"/>
        <v>1</v>
      </c>
      <c r="P42" s="27">
        <f>IFERROR(VLOOKUP('effectif par od oc'!K42,Exclusion!E:G,3,0),0)</f>
        <v>0</v>
      </c>
      <c r="Q42" s="28">
        <f t="shared" si="0"/>
        <v>5</v>
      </c>
      <c r="R42" s="8">
        <f t="shared" si="3"/>
        <v>3</v>
      </c>
      <c r="S42" s="8">
        <v>10</v>
      </c>
      <c r="T42" s="8">
        <v>6</v>
      </c>
      <c r="U42" s="8">
        <v>4</v>
      </c>
      <c r="V42" s="8">
        <f t="shared" si="4"/>
        <v>0</v>
      </c>
      <c r="W42" s="8">
        <f t="shared" si="5"/>
        <v>0</v>
      </c>
    </row>
    <row r="43" spans="1:23" x14ac:dyDescent="0.25">
      <c r="A43" t="s">
        <v>4269</v>
      </c>
      <c r="B43" t="s">
        <v>4270</v>
      </c>
      <c r="C43" s="11">
        <v>8</v>
      </c>
      <c r="D43" s="11">
        <f t="shared" si="1"/>
        <v>8</v>
      </c>
      <c r="E43" s="17">
        <f>IFERROR(VLOOKUP(A43,Exclusion!A:C,3,0),0)</f>
        <v>0</v>
      </c>
      <c r="F43" s="8">
        <f t="shared" si="2"/>
        <v>8</v>
      </c>
      <c r="K43" t="s">
        <v>11062</v>
      </c>
      <c r="L43" t="s">
        <v>11062</v>
      </c>
      <c r="M43" s="11">
        <v>13</v>
      </c>
      <c r="N43" s="11"/>
      <c r="O43">
        <f t="shared" si="6"/>
        <v>1</v>
      </c>
      <c r="P43" s="27">
        <f>IFERROR(VLOOKUP('effectif par od oc'!K43,Exclusion!E:G,3,0),0)</f>
        <v>0</v>
      </c>
      <c r="Q43" s="28">
        <f t="shared" si="0"/>
        <v>13</v>
      </c>
      <c r="R43" s="8">
        <f t="shared" si="3"/>
        <v>3</v>
      </c>
      <c r="S43" s="8">
        <v>10</v>
      </c>
      <c r="T43" s="8">
        <v>6</v>
      </c>
      <c r="U43" s="8">
        <v>4</v>
      </c>
      <c r="V43" s="8">
        <f t="shared" si="4"/>
        <v>0</v>
      </c>
      <c r="W43" s="8">
        <f t="shared" si="5"/>
        <v>0</v>
      </c>
    </row>
    <row r="44" spans="1:23" x14ac:dyDescent="0.25">
      <c r="A44" t="s">
        <v>2763</v>
      </c>
      <c r="B44" t="s">
        <v>2764</v>
      </c>
      <c r="C44" s="11">
        <v>7</v>
      </c>
      <c r="D44" s="11">
        <f t="shared" si="1"/>
        <v>7</v>
      </c>
      <c r="E44" s="17">
        <f>IFERROR(VLOOKUP(A44,Exclusion!A:C,3,0),0)</f>
        <v>-1</v>
      </c>
      <c r="F44" s="8">
        <f t="shared" si="2"/>
        <v>6</v>
      </c>
    </row>
    <row r="45" spans="1:23" x14ac:dyDescent="0.25">
      <c r="A45" t="s">
        <v>2261</v>
      </c>
      <c r="B45" t="s">
        <v>2262</v>
      </c>
      <c r="C45" s="11">
        <v>11</v>
      </c>
      <c r="D45" s="11">
        <f t="shared" si="1"/>
        <v>11</v>
      </c>
      <c r="E45" s="17">
        <f>IFERROR(VLOOKUP(A45,Exclusion!A:C,3,0),0)</f>
        <v>-1</v>
      </c>
      <c r="F45" s="8">
        <f t="shared" si="2"/>
        <v>10</v>
      </c>
    </row>
    <row r="46" spans="1:23" x14ac:dyDescent="0.25">
      <c r="A46" t="s">
        <v>2361</v>
      </c>
      <c r="B46" t="s">
        <v>2362</v>
      </c>
      <c r="C46" s="11">
        <v>7</v>
      </c>
      <c r="D46" s="11">
        <f t="shared" si="1"/>
        <v>7</v>
      </c>
      <c r="E46" s="17">
        <f>IFERROR(VLOOKUP(A46,Exclusion!A:C,3,0),0)</f>
        <v>-2</v>
      </c>
      <c r="F46" s="8">
        <f t="shared" si="2"/>
        <v>5</v>
      </c>
    </row>
    <row r="47" spans="1:23" x14ac:dyDescent="0.25">
      <c r="A47" t="s">
        <v>1443</v>
      </c>
      <c r="B47" t="s">
        <v>1444</v>
      </c>
      <c r="C47" s="11">
        <v>7</v>
      </c>
      <c r="D47" s="11">
        <f t="shared" si="1"/>
        <v>7</v>
      </c>
      <c r="E47" s="17">
        <f>IFERROR(VLOOKUP(A47,Exclusion!A:C,3,0),0)</f>
        <v>0</v>
      </c>
      <c r="F47" s="8">
        <f t="shared" si="2"/>
        <v>7</v>
      </c>
    </row>
    <row r="48" spans="1:23" x14ac:dyDescent="0.25">
      <c r="A48" t="s">
        <v>4447</v>
      </c>
      <c r="B48" t="s">
        <v>4448</v>
      </c>
      <c r="C48" s="11">
        <v>8</v>
      </c>
      <c r="D48" s="11">
        <f t="shared" si="1"/>
        <v>8</v>
      </c>
      <c r="E48" s="17">
        <f>IFERROR(VLOOKUP(A48,Exclusion!A:C,3,0),0)</f>
        <v>-1</v>
      </c>
      <c r="F48" s="8">
        <f t="shared" si="2"/>
        <v>7</v>
      </c>
    </row>
    <row r="49" spans="1:6" x14ac:dyDescent="0.25">
      <c r="A49" t="s">
        <v>2324</v>
      </c>
      <c r="B49" t="s">
        <v>2325</v>
      </c>
      <c r="C49" s="11">
        <v>8</v>
      </c>
      <c r="D49" s="11">
        <f t="shared" si="1"/>
        <v>8</v>
      </c>
      <c r="E49" s="17">
        <f>IFERROR(VLOOKUP(A49,Exclusion!A:C,3,0),0)</f>
        <v>0</v>
      </c>
      <c r="F49" s="8">
        <f t="shared" si="2"/>
        <v>8</v>
      </c>
    </row>
    <row r="50" spans="1:6" x14ac:dyDescent="0.25">
      <c r="A50" t="s">
        <v>1701</v>
      </c>
      <c r="B50" t="s">
        <v>1702</v>
      </c>
      <c r="C50" s="11">
        <v>12</v>
      </c>
      <c r="D50" s="11">
        <f t="shared" si="1"/>
        <v>12</v>
      </c>
      <c r="E50" s="17">
        <f>IFERROR(VLOOKUP(A50,Exclusion!A:C,3,0),0)</f>
        <v>-1</v>
      </c>
      <c r="F50" s="8">
        <f t="shared" si="2"/>
        <v>11</v>
      </c>
    </row>
    <row r="51" spans="1:6" x14ac:dyDescent="0.25">
      <c r="A51" t="s">
        <v>4166</v>
      </c>
      <c r="B51" t="s">
        <v>4167</v>
      </c>
      <c r="C51" s="11">
        <v>10</v>
      </c>
      <c r="D51" s="11">
        <f t="shared" si="1"/>
        <v>10</v>
      </c>
      <c r="E51" s="17">
        <f>IFERROR(VLOOKUP(A51,Exclusion!A:C,3,0),0)</f>
        <v>-1</v>
      </c>
      <c r="F51" s="8">
        <f t="shared" si="2"/>
        <v>9</v>
      </c>
    </row>
    <row r="52" spans="1:6" x14ac:dyDescent="0.25">
      <c r="A52" t="s">
        <v>1540</v>
      </c>
      <c r="B52" t="s">
        <v>1541</v>
      </c>
      <c r="C52" s="11">
        <v>9</v>
      </c>
      <c r="D52" s="11">
        <f t="shared" si="1"/>
        <v>9</v>
      </c>
      <c r="E52" s="17">
        <f>IFERROR(VLOOKUP(A52,Exclusion!A:C,3,0),0)</f>
        <v>-2</v>
      </c>
      <c r="F52" s="8">
        <f t="shared" si="2"/>
        <v>7</v>
      </c>
    </row>
    <row r="53" spans="1:6" x14ac:dyDescent="0.25">
      <c r="A53" t="s">
        <v>1525</v>
      </c>
      <c r="B53" t="s">
        <v>1526</v>
      </c>
      <c r="C53" s="11">
        <v>9</v>
      </c>
      <c r="D53" s="11">
        <f t="shared" si="1"/>
        <v>9</v>
      </c>
      <c r="E53" s="17">
        <f>IFERROR(VLOOKUP(A53,Exclusion!A:C,3,0),0)</f>
        <v>0</v>
      </c>
      <c r="F53" s="8">
        <f t="shared" si="2"/>
        <v>9</v>
      </c>
    </row>
    <row r="54" spans="1:6" x14ac:dyDescent="0.25">
      <c r="A54" t="s">
        <v>2488</v>
      </c>
      <c r="B54" t="s">
        <v>2489</v>
      </c>
      <c r="C54" s="11">
        <v>9</v>
      </c>
      <c r="D54" s="11">
        <f t="shared" si="1"/>
        <v>9</v>
      </c>
      <c r="E54" s="17">
        <f>IFERROR(VLOOKUP(A54,Exclusion!A:C,3,0),0)</f>
        <v>0</v>
      </c>
      <c r="F54" s="8">
        <f t="shared" si="2"/>
        <v>9</v>
      </c>
    </row>
    <row r="55" spans="1:6" x14ac:dyDescent="0.25">
      <c r="A55" t="s">
        <v>2312</v>
      </c>
      <c r="B55" t="s">
        <v>2313</v>
      </c>
      <c r="C55" s="11">
        <v>7</v>
      </c>
      <c r="D55" s="11">
        <f t="shared" si="1"/>
        <v>7</v>
      </c>
      <c r="E55" s="17">
        <f>IFERROR(VLOOKUP(A55,Exclusion!A:C,3,0),0)</f>
        <v>0</v>
      </c>
      <c r="F55" s="8">
        <f t="shared" si="2"/>
        <v>7</v>
      </c>
    </row>
    <row r="56" spans="1:6" x14ac:dyDescent="0.25">
      <c r="A56" t="s">
        <v>3507</v>
      </c>
      <c r="B56" t="s">
        <v>3508</v>
      </c>
      <c r="C56" s="11">
        <v>12</v>
      </c>
      <c r="D56" s="11">
        <f t="shared" si="1"/>
        <v>12</v>
      </c>
      <c r="E56" s="17">
        <f>IFERROR(VLOOKUP(A56,Exclusion!A:C,3,0),0)</f>
        <v>-1</v>
      </c>
      <c r="F56" s="8">
        <f t="shared" si="2"/>
        <v>11</v>
      </c>
    </row>
    <row r="57" spans="1:6" x14ac:dyDescent="0.25">
      <c r="A57" t="s">
        <v>2585</v>
      </c>
      <c r="B57" t="s">
        <v>2586</v>
      </c>
      <c r="C57" s="11">
        <v>10</v>
      </c>
      <c r="D57" s="11">
        <f t="shared" si="1"/>
        <v>10</v>
      </c>
      <c r="E57" s="17">
        <f>IFERROR(VLOOKUP(A57,Exclusion!A:C,3,0),0)</f>
        <v>0</v>
      </c>
      <c r="F57" s="8">
        <f t="shared" si="2"/>
        <v>10</v>
      </c>
    </row>
    <row r="58" spans="1:6" x14ac:dyDescent="0.25">
      <c r="A58" t="s">
        <v>1668</v>
      </c>
      <c r="B58" t="s">
        <v>1669</v>
      </c>
      <c r="C58" s="11">
        <v>11</v>
      </c>
      <c r="D58" s="11">
        <f t="shared" si="1"/>
        <v>11</v>
      </c>
      <c r="E58" s="17">
        <f>IFERROR(VLOOKUP(A58,Exclusion!A:C,3,0),0)</f>
        <v>-1</v>
      </c>
      <c r="F58" s="8">
        <f t="shared" si="2"/>
        <v>10</v>
      </c>
    </row>
    <row r="59" spans="1:6" x14ac:dyDescent="0.25">
      <c r="A59" t="s">
        <v>1633</v>
      </c>
      <c r="B59" t="s">
        <v>1634</v>
      </c>
      <c r="C59" s="11">
        <v>8</v>
      </c>
      <c r="D59" s="11">
        <f t="shared" si="1"/>
        <v>8</v>
      </c>
      <c r="E59" s="17">
        <f>IFERROR(VLOOKUP(A59,Exclusion!A:C,3,0),0)</f>
        <v>0</v>
      </c>
      <c r="F59" s="8">
        <f t="shared" si="2"/>
        <v>8</v>
      </c>
    </row>
    <row r="60" spans="1:6" x14ac:dyDescent="0.25">
      <c r="A60" t="s">
        <v>2877</v>
      </c>
      <c r="B60" t="s">
        <v>2878</v>
      </c>
      <c r="C60" s="11">
        <v>5</v>
      </c>
      <c r="D60" s="11">
        <f t="shared" si="1"/>
        <v>5</v>
      </c>
      <c r="E60" s="17">
        <f>IFERROR(VLOOKUP(A60,Exclusion!A:C,3,0),0)</f>
        <v>0</v>
      </c>
      <c r="F60" s="8">
        <f t="shared" si="2"/>
        <v>5</v>
      </c>
    </row>
    <row r="61" spans="1:6" x14ac:dyDescent="0.25">
      <c r="A61" t="s">
        <v>2065</v>
      </c>
      <c r="B61" t="s">
        <v>2066</v>
      </c>
      <c r="C61" s="11">
        <v>5</v>
      </c>
      <c r="D61" s="11">
        <f t="shared" si="1"/>
        <v>5</v>
      </c>
      <c r="E61" s="17">
        <f>IFERROR(VLOOKUP(A61,Exclusion!A:C,3,0),0)</f>
        <v>-1</v>
      </c>
      <c r="F61" s="8">
        <f t="shared" si="2"/>
        <v>4</v>
      </c>
    </row>
    <row r="62" spans="1:6" x14ac:dyDescent="0.25">
      <c r="A62" t="s">
        <v>1590</v>
      </c>
      <c r="B62" t="s">
        <v>1591</v>
      </c>
      <c r="C62" s="11">
        <v>2</v>
      </c>
      <c r="D62" s="11">
        <f t="shared" si="1"/>
        <v>2</v>
      </c>
      <c r="E62" s="17">
        <f>IFERROR(VLOOKUP(A62,Exclusion!A:C,3,0),0)</f>
        <v>-1</v>
      </c>
      <c r="F62" s="8">
        <f t="shared" si="2"/>
        <v>1</v>
      </c>
    </row>
    <row r="63" spans="1:6" x14ac:dyDescent="0.25">
      <c r="A63" t="s">
        <v>2230</v>
      </c>
      <c r="B63" t="s">
        <v>2231</v>
      </c>
      <c r="C63" s="11">
        <v>5</v>
      </c>
      <c r="D63" s="11">
        <f t="shared" si="1"/>
        <v>5</v>
      </c>
      <c r="E63" s="17">
        <f>IFERROR(VLOOKUP(A63,Exclusion!A:C,3,0),0)</f>
        <v>0</v>
      </c>
      <c r="F63" s="8">
        <f t="shared" si="2"/>
        <v>5</v>
      </c>
    </row>
    <row r="64" spans="1:6" x14ac:dyDescent="0.25">
      <c r="A64" t="s">
        <v>2173</v>
      </c>
      <c r="B64" t="s">
        <v>2174</v>
      </c>
      <c r="C64" s="11">
        <v>8</v>
      </c>
      <c r="D64" s="11">
        <f t="shared" si="1"/>
        <v>8</v>
      </c>
      <c r="E64" s="17">
        <f>IFERROR(VLOOKUP(A64,Exclusion!A:C,3,0),0)</f>
        <v>-1</v>
      </c>
      <c r="F64" s="8">
        <f t="shared" si="2"/>
        <v>7</v>
      </c>
    </row>
    <row r="65" spans="1:6" x14ac:dyDescent="0.25">
      <c r="A65" t="s">
        <v>2009</v>
      </c>
      <c r="B65" t="s">
        <v>2010</v>
      </c>
      <c r="C65" s="11">
        <v>10</v>
      </c>
      <c r="D65" s="11">
        <f t="shared" si="1"/>
        <v>10</v>
      </c>
      <c r="E65" s="17">
        <f>IFERROR(VLOOKUP(A65,Exclusion!A:C,3,0),0)</f>
        <v>0</v>
      </c>
      <c r="F65" s="8">
        <f t="shared" si="2"/>
        <v>10</v>
      </c>
    </row>
    <row r="66" spans="1:6" x14ac:dyDescent="0.25">
      <c r="A66" t="s">
        <v>1800</v>
      </c>
      <c r="B66" t="s">
        <v>1801</v>
      </c>
      <c r="C66" s="11">
        <v>11</v>
      </c>
      <c r="D66" s="11">
        <f t="shared" si="1"/>
        <v>11</v>
      </c>
      <c r="E66" s="17">
        <f>IFERROR(VLOOKUP(A66,Exclusion!A:C,3,0),0)</f>
        <v>-1</v>
      </c>
      <c r="F66" s="8">
        <f t="shared" si="2"/>
        <v>10</v>
      </c>
    </row>
    <row r="67" spans="1:6" x14ac:dyDescent="0.25">
      <c r="A67" t="s">
        <v>1953</v>
      </c>
      <c r="B67" t="s">
        <v>1954</v>
      </c>
      <c r="C67" s="11">
        <v>6</v>
      </c>
      <c r="D67" s="11">
        <f t="shared" si="1"/>
        <v>6</v>
      </c>
      <c r="E67" s="17">
        <f>IFERROR(VLOOKUP(A67,Exclusion!A:C,3,0),0)</f>
        <v>0</v>
      </c>
      <c r="F67" s="8">
        <f t="shared" si="2"/>
        <v>6</v>
      </c>
    </row>
    <row r="68" spans="1:6" x14ac:dyDescent="0.25">
      <c r="A68" t="s">
        <v>1481</v>
      </c>
      <c r="B68" t="s">
        <v>1482</v>
      </c>
      <c r="C68" s="11">
        <v>12</v>
      </c>
      <c r="D68" s="11">
        <f t="shared" si="1"/>
        <v>12</v>
      </c>
      <c r="E68" s="17">
        <f>IFERROR(VLOOKUP(A68,Exclusion!A:C,3,0),0)</f>
        <v>-3</v>
      </c>
      <c r="F68" s="8">
        <f t="shared" si="2"/>
        <v>9</v>
      </c>
    </row>
    <row r="69" spans="1:6" x14ac:dyDescent="0.25">
      <c r="A69" t="s">
        <v>1491</v>
      </c>
      <c r="B69" t="s">
        <v>1492</v>
      </c>
      <c r="C69" s="11">
        <v>11</v>
      </c>
      <c r="D69" s="11">
        <f t="shared" si="1"/>
        <v>11</v>
      </c>
      <c r="E69" s="17">
        <f>IFERROR(VLOOKUP(A69,Exclusion!A:C,3,0),0)</f>
        <v>0</v>
      </c>
      <c r="F69" s="8">
        <f t="shared" si="2"/>
        <v>11</v>
      </c>
    </row>
    <row r="70" spans="1:6" x14ac:dyDescent="0.25">
      <c r="A70" t="s">
        <v>2281</v>
      </c>
      <c r="B70" t="s">
        <v>2282</v>
      </c>
      <c r="C70" s="11">
        <v>8</v>
      </c>
      <c r="D70" s="11">
        <f t="shared" si="1"/>
        <v>8</v>
      </c>
      <c r="E70" s="17">
        <f>IFERROR(VLOOKUP(A70,Exclusion!A:C,3,0),0)</f>
        <v>-2</v>
      </c>
      <c r="F70" s="8">
        <f t="shared" si="2"/>
        <v>6</v>
      </c>
    </row>
    <row r="71" spans="1:6" x14ac:dyDescent="0.25">
      <c r="A71" t="s">
        <v>1844</v>
      </c>
      <c r="B71" t="s">
        <v>1845</v>
      </c>
      <c r="C71" s="11">
        <v>12</v>
      </c>
      <c r="D71" s="11">
        <f t="shared" ref="D71:D130" si="7">C71</f>
        <v>12</v>
      </c>
      <c r="E71" s="17">
        <f>IFERROR(VLOOKUP(A71,Exclusion!A:C,3,0),0)</f>
        <v>-4</v>
      </c>
      <c r="F71" s="8">
        <f t="shared" ref="F71:F130" si="8">D71+E71</f>
        <v>8</v>
      </c>
    </row>
    <row r="72" spans="1:6" x14ac:dyDescent="0.25">
      <c r="A72" t="s">
        <v>7099</v>
      </c>
      <c r="B72" t="s">
        <v>7100</v>
      </c>
      <c r="C72" s="11">
        <v>7</v>
      </c>
      <c r="D72" s="11">
        <f t="shared" si="7"/>
        <v>7</v>
      </c>
      <c r="E72" s="17">
        <f>IFERROR(VLOOKUP(A72,Exclusion!A:C,3,0),0)</f>
        <v>0</v>
      </c>
      <c r="F72" s="8">
        <f t="shared" si="8"/>
        <v>7</v>
      </c>
    </row>
    <row r="73" spans="1:6" x14ac:dyDescent="0.25">
      <c r="A73" t="s">
        <v>2616</v>
      </c>
      <c r="B73" t="s">
        <v>2617</v>
      </c>
      <c r="C73" s="11">
        <v>10</v>
      </c>
      <c r="D73" s="11">
        <f t="shared" si="7"/>
        <v>10</v>
      </c>
      <c r="E73" s="17">
        <f>IFERROR(VLOOKUP(A73,Exclusion!A:C,3,0),0)</f>
        <v>-1</v>
      </c>
      <c r="F73" s="8">
        <f t="shared" si="8"/>
        <v>9</v>
      </c>
    </row>
    <row r="74" spans="1:6" x14ac:dyDescent="0.25">
      <c r="A74" t="s">
        <v>2555</v>
      </c>
      <c r="B74" t="s">
        <v>2556</v>
      </c>
      <c r="C74" s="11">
        <v>4</v>
      </c>
      <c r="D74" s="11">
        <f t="shared" si="7"/>
        <v>4</v>
      </c>
      <c r="E74" s="17">
        <f>IFERROR(VLOOKUP(A74,Exclusion!A:C,3,0),0)</f>
        <v>0</v>
      </c>
      <c r="F74" s="8">
        <f t="shared" si="8"/>
        <v>4</v>
      </c>
    </row>
    <row r="75" spans="1:6" x14ac:dyDescent="0.25">
      <c r="A75" t="s">
        <v>2902</v>
      </c>
      <c r="B75" t="s">
        <v>11115</v>
      </c>
      <c r="C75" s="11">
        <v>10</v>
      </c>
      <c r="D75" s="11">
        <f t="shared" si="7"/>
        <v>10</v>
      </c>
      <c r="E75" s="17">
        <f>IFERROR(VLOOKUP(A75,Exclusion!A:C,3,0),0)</f>
        <v>-1</v>
      </c>
      <c r="F75" s="8">
        <f t="shared" si="8"/>
        <v>9</v>
      </c>
    </row>
    <row r="76" spans="1:6" x14ac:dyDescent="0.25">
      <c r="A76" t="s">
        <v>5598</v>
      </c>
      <c r="B76" t="s">
        <v>5599</v>
      </c>
      <c r="C76" s="11">
        <v>7</v>
      </c>
      <c r="D76" s="11">
        <f t="shared" si="7"/>
        <v>7</v>
      </c>
      <c r="E76" s="17">
        <f>IFERROR(VLOOKUP(A76,Exclusion!A:C,3,0),0)</f>
        <v>0</v>
      </c>
      <c r="F76" s="8">
        <f t="shared" si="8"/>
        <v>7</v>
      </c>
    </row>
    <row r="77" spans="1:6" x14ac:dyDescent="0.25">
      <c r="A77" t="s">
        <v>3902</v>
      </c>
      <c r="B77" t="s">
        <v>3903</v>
      </c>
      <c r="C77" s="11">
        <v>7</v>
      </c>
      <c r="D77" s="11">
        <f t="shared" si="7"/>
        <v>7</v>
      </c>
      <c r="E77" s="17">
        <f>IFERROR(VLOOKUP(A77,Exclusion!A:C,3,0),0)</f>
        <v>-1</v>
      </c>
      <c r="F77" s="8">
        <f t="shared" si="8"/>
        <v>6</v>
      </c>
    </row>
    <row r="78" spans="1:6" x14ac:dyDescent="0.25">
      <c r="A78" t="s">
        <v>1809</v>
      </c>
      <c r="B78" t="s">
        <v>1810</v>
      </c>
      <c r="C78" s="11">
        <v>8</v>
      </c>
      <c r="D78" s="11">
        <f t="shared" si="7"/>
        <v>8</v>
      </c>
      <c r="E78" s="17">
        <f>IFERROR(VLOOKUP(A78,Exclusion!A:C,3,0),0)</f>
        <v>0</v>
      </c>
      <c r="F78" s="8">
        <f t="shared" si="8"/>
        <v>8</v>
      </c>
    </row>
    <row r="79" spans="1:6" x14ac:dyDescent="0.25">
      <c r="A79" t="s">
        <v>1620</v>
      </c>
      <c r="B79" t="s">
        <v>1621</v>
      </c>
      <c r="C79" s="11">
        <v>11</v>
      </c>
      <c r="D79" s="11">
        <f t="shared" si="7"/>
        <v>11</v>
      </c>
      <c r="E79" s="17">
        <f>IFERROR(VLOOKUP(A79,Exclusion!A:C,3,0),0)</f>
        <v>0</v>
      </c>
      <c r="F79" s="8">
        <f t="shared" si="8"/>
        <v>11</v>
      </c>
    </row>
    <row r="80" spans="1:6" x14ac:dyDescent="0.25">
      <c r="A80" t="s">
        <v>2217</v>
      </c>
      <c r="B80" t="s">
        <v>2218</v>
      </c>
      <c r="C80" s="11">
        <v>12</v>
      </c>
      <c r="D80" s="11">
        <f t="shared" si="7"/>
        <v>12</v>
      </c>
      <c r="E80" s="17">
        <f>IFERROR(VLOOKUP(A80,Exclusion!A:C,3,0),0)</f>
        <v>-1</v>
      </c>
      <c r="F80" s="8">
        <f t="shared" si="8"/>
        <v>11</v>
      </c>
    </row>
    <row r="81" spans="1:6" x14ac:dyDescent="0.25">
      <c r="A81" t="s">
        <v>3295</v>
      </c>
      <c r="B81" t="s">
        <v>3296</v>
      </c>
      <c r="C81" s="11">
        <v>5</v>
      </c>
      <c r="D81" s="11">
        <f t="shared" si="7"/>
        <v>5</v>
      </c>
      <c r="E81" s="17">
        <f>IFERROR(VLOOKUP(A81,Exclusion!A:C,3,0),0)</f>
        <v>-1</v>
      </c>
      <c r="F81" s="8">
        <f t="shared" si="8"/>
        <v>4</v>
      </c>
    </row>
    <row r="82" spans="1:6" x14ac:dyDescent="0.25">
      <c r="A82" t="s">
        <v>1406</v>
      </c>
      <c r="B82" t="s">
        <v>1407</v>
      </c>
      <c r="C82" s="11">
        <v>8</v>
      </c>
      <c r="D82" s="11">
        <f t="shared" si="7"/>
        <v>8</v>
      </c>
      <c r="E82" s="17">
        <f>IFERROR(VLOOKUP(A82,Exclusion!A:C,3,0),0)</f>
        <v>0</v>
      </c>
      <c r="F82" s="8">
        <f t="shared" si="8"/>
        <v>8</v>
      </c>
    </row>
    <row r="83" spans="1:6" x14ac:dyDescent="0.25">
      <c r="A83" t="s">
        <v>1432</v>
      </c>
      <c r="B83" t="s">
        <v>1433</v>
      </c>
      <c r="C83" s="11">
        <v>11</v>
      </c>
      <c r="D83" s="11">
        <f t="shared" si="7"/>
        <v>11</v>
      </c>
      <c r="E83" s="17">
        <f>IFERROR(VLOOKUP(A83,Exclusion!A:C,3,0),0)</f>
        <v>-1</v>
      </c>
      <c r="F83" s="8">
        <f t="shared" si="8"/>
        <v>10</v>
      </c>
    </row>
    <row r="84" spans="1:6" x14ac:dyDescent="0.25">
      <c r="A84" t="s">
        <v>1576</v>
      </c>
      <c r="B84" t="s">
        <v>1577</v>
      </c>
      <c r="C84" s="11">
        <v>9</v>
      </c>
      <c r="D84" s="11">
        <f t="shared" si="7"/>
        <v>9</v>
      </c>
      <c r="E84" s="17">
        <f>IFERROR(VLOOKUP(A84,Exclusion!A:C,3,0),0)</f>
        <v>0</v>
      </c>
      <c r="F84" s="8">
        <f t="shared" si="8"/>
        <v>9</v>
      </c>
    </row>
    <row r="85" spans="1:6" x14ac:dyDescent="0.25">
      <c r="A85" t="s">
        <v>1736</v>
      </c>
      <c r="B85" t="s">
        <v>1737</v>
      </c>
      <c r="C85" s="11">
        <v>11</v>
      </c>
      <c r="D85" s="11">
        <f t="shared" si="7"/>
        <v>11</v>
      </c>
      <c r="E85" s="17">
        <f>IFERROR(VLOOKUP(A85,Exclusion!A:C,3,0),0)</f>
        <v>0</v>
      </c>
      <c r="F85" s="8">
        <f t="shared" si="8"/>
        <v>11</v>
      </c>
    </row>
    <row r="86" spans="1:6" x14ac:dyDescent="0.25">
      <c r="A86" t="s">
        <v>2627</v>
      </c>
      <c r="B86" t="s">
        <v>2628</v>
      </c>
      <c r="C86" s="11">
        <v>8</v>
      </c>
      <c r="D86" s="11">
        <f t="shared" si="7"/>
        <v>8</v>
      </c>
      <c r="E86" s="17">
        <f>IFERROR(VLOOKUP(A86,Exclusion!A:C,3,0),0)</f>
        <v>-2</v>
      </c>
      <c r="F86" s="8">
        <f t="shared" si="8"/>
        <v>6</v>
      </c>
    </row>
    <row r="87" spans="1:6" x14ac:dyDescent="0.25">
      <c r="A87" t="s">
        <v>2962</v>
      </c>
      <c r="B87" t="s">
        <v>2963</v>
      </c>
      <c r="C87" s="11">
        <v>9</v>
      </c>
      <c r="D87" s="11">
        <f t="shared" si="7"/>
        <v>9</v>
      </c>
      <c r="E87" s="17">
        <f>IFERROR(VLOOKUP(A87,Exclusion!A:C,3,0),0)</f>
        <v>-1</v>
      </c>
      <c r="F87" s="8">
        <f t="shared" si="8"/>
        <v>8</v>
      </c>
    </row>
    <row r="88" spans="1:6" x14ac:dyDescent="0.25">
      <c r="A88" t="s">
        <v>3041</v>
      </c>
      <c r="B88" t="s">
        <v>3042</v>
      </c>
      <c r="C88" s="11">
        <v>9</v>
      </c>
      <c r="D88" s="11">
        <f t="shared" si="7"/>
        <v>9</v>
      </c>
      <c r="E88" s="17">
        <f>IFERROR(VLOOKUP(A88,Exclusion!A:C,3,0),0)</f>
        <v>-1</v>
      </c>
      <c r="F88" s="8">
        <f t="shared" si="8"/>
        <v>8</v>
      </c>
    </row>
    <row r="89" spans="1:6" x14ac:dyDescent="0.25">
      <c r="A89" t="s">
        <v>2793</v>
      </c>
      <c r="B89" t="s">
        <v>2794</v>
      </c>
      <c r="C89" s="11">
        <v>9</v>
      </c>
      <c r="D89" s="11">
        <f t="shared" si="7"/>
        <v>9</v>
      </c>
      <c r="E89" s="17">
        <f>IFERROR(VLOOKUP(A89,Exclusion!A:C,3,0),0)</f>
        <v>-1</v>
      </c>
      <c r="F89" s="8">
        <f t="shared" si="8"/>
        <v>8</v>
      </c>
    </row>
    <row r="90" spans="1:6" x14ac:dyDescent="0.25">
      <c r="A90" t="s">
        <v>1420</v>
      </c>
      <c r="B90" t="s">
        <v>1421</v>
      </c>
      <c r="C90" s="11">
        <v>7</v>
      </c>
      <c r="D90" s="11">
        <f t="shared" si="7"/>
        <v>7</v>
      </c>
      <c r="E90" s="17">
        <f>IFERROR(VLOOKUP(A90,Exclusion!A:C,3,0),0)</f>
        <v>-1</v>
      </c>
      <c r="F90" s="8">
        <f t="shared" si="8"/>
        <v>6</v>
      </c>
    </row>
    <row r="91" spans="1:6" x14ac:dyDescent="0.25">
      <c r="A91" t="s">
        <v>2185</v>
      </c>
      <c r="B91" t="s">
        <v>2186</v>
      </c>
      <c r="C91" s="11">
        <v>8</v>
      </c>
      <c r="D91" s="11">
        <f t="shared" si="7"/>
        <v>8</v>
      </c>
      <c r="E91" s="17">
        <f>IFERROR(VLOOKUP(A91,Exclusion!A:C,3,0),0)</f>
        <v>-3</v>
      </c>
      <c r="F91" s="8">
        <f t="shared" si="8"/>
        <v>5</v>
      </c>
    </row>
    <row r="92" spans="1:6" x14ac:dyDescent="0.25">
      <c r="A92" t="s">
        <v>4979</v>
      </c>
      <c r="B92" t="s">
        <v>4980</v>
      </c>
      <c r="C92" s="11">
        <v>4</v>
      </c>
      <c r="D92" s="11">
        <f t="shared" si="7"/>
        <v>4</v>
      </c>
      <c r="E92" s="17">
        <f>IFERROR(VLOOKUP(A92,Exclusion!A:C,3,0),0)</f>
        <v>0</v>
      </c>
      <c r="F92" s="8">
        <f t="shared" si="8"/>
        <v>4</v>
      </c>
    </row>
    <row r="93" spans="1:6" x14ac:dyDescent="0.25">
      <c r="A93" t="s">
        <v>2532</v>
      </c>
      <c r="B93" t="s">
        <v>2533</v>
      </c>
      <c r="C93" s="11">
        <v>9</v>
      </c>
      <c r="D93" s="11">
        <f t="shared" si="7"/>
        <v>9</v>
      </c>
      <c r="E93" s="17">
        <f>IFERROR(VLOOKUP(A93,Exclusion!A:C,3,0),0)</f>
        <v>-1</v>
      </c>
      <c r="F93" s="8">
        <f t="shared" si="8"/>
        <v>8</v>
      </c>
    </row>
    <row r="94" spans="1:6" x14ac:dyDescent="0.25">
      <c r="A94" t="s">
        <v>2734</v>
      </c>
      <c r="B94" t="s">
        <v>2735</v>
      </c>
      <c r="C94" s="11">
        <v>11</v>
      </c>
      <c r="D94" s="11">
        <f t="shared" si="7"/>
        <v>11</v>
      </c>
      <c r="E94" s="17">
        <f>IFERROR(VLOOKUP(A94,Exclusion!A:C,3,0),0)</f>
        <v>0</v>
      </c>
      <c r="F94" s="8">
        <f t="shared" si="8"/>
        <v>11</v>
      </c>
    </row>
    <row r="95" spans="1:6" x14ac:dyDescent="0.25">
      <c r="A95" t="s">
        <v>1750</v>
      </c>
      <c r="B95" t="s">
        <v>1751</v>
      </c>
      <c r="C95" s="11">
        <v>11</v>
      </c>
      <c r="D95" s="11">
        <f t="shared" si="7"/>
        <v>11</v>
      </c>
      <c r="E95" s="17">
        <f>IFERROR(VLOOKUP(A95,Exclusion!A:C,3,0),0)</f>
        <v>-1</v>
      </c>
      <c r="F95" s="8">
        <f t="shared" si="8"/>
        <v>10</v>
      </c>
    </row>
    <row r="96" spans="1:6" x14ac:dyDescent="0.25">
      <c r="A96" t="s">
        <v>3476</v>
      </c>
      <c r="B96" t="s">
        <v>3477</v>
      </c>
      <c r="C96" s="11">
        <v>10</v>
      </c>
      <c r="D96" s="11">
        <f t="shared" si="7"/>
        <v>10</v>
      </c>
      <c r="E96" s="17">
        <f>IFERROR(VLOOKUP(A96,Exclusion!A:C,3,0),0)</f>
        <v>0</v>
      </c>
      <c r="F96" s="8">
        <f t="shared" si="8"/>
        <v>10</v>
      </c>
    </row>
    <row r="97" spans="1:6" x14ac:dyDescent="0.25">
      <c r="A97" t="s">
        <v>1966</v>
      </c>
      <c r="B97" t="s">
        <v>11119</v>
      </c>
      <c r="C97" s="11">
        <v>7</v>
      </c>
      <c r="D97" s="11">
        <f t="shared" si="7"/>
        <v>7</v>
      </c>
      <c r="E97" s="17">
        <f>IFERROR(VLOOKUP(A97,Exclusion!A:C,3,0),0)</f>
        <v>0</v>
      </c>
      <c r="F97" s="8">
        <f t="shared" si="8"/>
        <v>7</v>
      </c>
    </row>
    <row r="98" spans="1:6" x14ac:dyDescent="0.25">
      <c r="A98" t="s">
        <v>2441</v>
      </c>
      <c r="B98" t="s">
        <v>2442</v>
      </c>
      <c r="C98" s="11">
        <v>11</v>
      </c>
      <c r="D98" s="11">
        <f t="shared" si="7"/>
        <v>11</v>
      </c>
      <c r="E98" s="17">
        <f>IFERROR(VLOOKUP(A98,Exclusion!A:C,3,0),0)</f>
        <v>-4</v>
      </c>
      <c r="F98" s="8">
        <f t="shared" si="8"/>
        <v>7</v>
      </c>
    </row>
    <row r="99" spans="1:6" x14ac:dyDescent="0.25">
      <c r="A99" t="s">
        <v>1891</v>
      </c>
      <c r="B99" t="s">
        <v>1892</v>
      </c>
      <c r="C99" s="11">
        <v>8</v>
      </c>
      <c r="D99" s="11">
        <f t="shared" si="7"/>
        <v>8</v>
      </c>
      <c r="E99" s="17">
        <f>IFERROR(VLOOKUP(A99,Exclusion!A:C,3,0),0)</f>
        <v>-5</v>
      </c>
      <c r="F99" s="8">
        <f t="shared" si="8"/>
        <v>3</v>
      </c>
    </row>
    <row r="100" spans="1:6" x14ac:dyDescent="0.25">
      <c r="A100" t="s">
        <v>1861</v>
      </c>
      <c r="B100" t="s">
        <v>1862</v>
      </c>
      <c r="C100" s="11">
        <v>10</v>
      </c>
      <c r="D100" s="11">
        <f t="shared" si="7"/>
        <v>10</v>
      </c>
      <c r="E100" s="17">
        <f>IFERROR(VLOOKUP(A100,Exclusion!A:C,3,0),0)</f>
        <v>-3</v>
      </c>
      <c r="F100" s="8">
        <f t="shared" si="8"/>
        <v>7</v>
      </c>
    </row>
    <row r="101" spans="1:6" x14ac:dyDescent="0.25">
      <c r="A101" t="s">
        <v>1599</v>
      </c>
      <c r="B101" t="s">
        <v>1600</v>
      </c>
      <c r="C101" s="11">
        <v>10</v>
      </c>
      <c r="D101" s="11">
        <f t="shared" si="7"/>
        <v>10</v>
      </c>
      <c r="E101" s="17">
        <f>IFERROR(VLOOKUP(A101,Exclusion!A:C,3,0),0)</f>
        <v>-1</v>
      </c>
      <c r="F101" s="8">
        <f t="shared" si="8"/>
        <v>9</v>
      </c>
    </row>
    <row r="102" spans="1:6" x14ac:dyDescent="0.25">
      <c r="A102" t="s">
        <v>2648</v>
      </c>
      <c r="B102" t="s">
        <v>2649</v>
      </c>
      <c r="C102" s="11">
        <v>7</v>
      </c>
      <c r="D102" s="11">
        <f t="shared" si="7"/>
        <v>7</v>
      </c>
      <c r="E102" s="17">
        <f>IFERROR(VLOOKUP(A102,Exclusion!A:C,3,0),0)</f>
        <v>0</v>
      </c>
      <c r="F102" s="8">
        <f t="shared" si="8"/>
        <v>7</v>
      </c>
    </row>
    <row r="103" spans="1:6" x14ac:dyDescent="0.25">
      <c r="A103" t="s">
        <v>1998</v>
      </c>
      <c r="B103" t="s">
        <v>1999</v>
      </c>
      <c r="C103" s="11">
        <v>10</v>
      </c>
      <c r="D103" s="11">
        <f t="shared" si="7"/>
        <v>10</v>
      </c>
      <c r="E103" s="17">
        <f>IFERROR(VLOOKUP(A103,Exclusion!A:C,3,0),0)</f>
        <v>0</v>
      </c>
      <c r="F103" s="8">
        <f t="shared" si="8"/>
        <v>10</v>
      </c>
    </row>
    <row r="104" spans="1:6" x14ac:dyDescent="0.25">
      <c r="A104" t="s">
        <v>2348</v>
      </c>
      <c r="B104" t="s">
        <v>2349</v>
      </c>
      <c r="C104" s="11">
        <v>9</v>
      </c>
      <c r="D104" s="11">
        <f t="shared" si="7"/>
        <v>9</v>
      </c>
      <c r="E104" s="17">
        <f>IFERROR(VLOOKUP(A104,Exclusion!A:C,3,0),0)</f>
        <v>0</v>
      </c>
      <c r="F104" s="8">
        <f t="shared" si="8"/>
        <v>9</v>
      </c>
    </row>
    <row r="105" spans="1:6" x14ac:dyDescent="0.25">
      <c r="A105" t="s">
        <v>5239</v>
      </c>
      <c r="B105" t="s">
        <v>5240</v>
      </c>
      <c r="C105" s="11">
        <v>1</v>
      </c>
      <c r="D105" s="11">
        <f t="shared" si="7"/>
        <v>1</v>
      </c>
      <c r="E105" s="17">
        <f>IFERROR(VLOOKUP(A105,Exclusion!A:C,3,0),0)</f>
        <v>-1</v>
      </c>
      <c r="F105" s="8">
        <f t="shared" si="8"/>
        <v>0</v>
      </c>
    </row>
    <row r="106" spans="1:6" x14ac:dyDescent="0.25">
      <c r="A106" t="s">
        <v>2993</v>
      </c>
      <c r="B106" t="s">
        <v>2994</v>
      </c>
      <c r="C106" s="11">
        <v>10</v>
      </c>
      <c r="D106" s="11">
        <f t="shared" si="7"/>
        <v>10</v>
      </c>
      <c r="E106" s="17">
        <f>IFERROR(VLOOKUP(A106,Exclusion!A:C,3,0),0)</f>
        <v>-3</v>
      </c>
      <c r="F106" s="8">
        <f t="shared" si="8"/>
        <v>7</v>
      </c>
    </row>
    <row r="107" spans="1:6" x14ac:dyDescent="0.25">
      <c r="A107" t="s">
        <v>1358</v>
      </c>
      <c r="B107" t="s">
        <v>1359</v>
      </c>
      <c r="C107" s="11">
        <v>8</v>
      </c>
      <c r="D107" s="11">
        <f t="shared" si="7"/>
        <v>8</v>
      </c>
      <c r="E107" s="17">
        <f>IFERROR(VLOOKUP(A107,Exclusion!A:C,3,0),0)</f>
        <v>0</v>
      </c>
      <c r="F107" s="8">
        <f t="shared" si="8"/>
        <v>8</v>
      </c>
    </row>
    <row r="108" spans="1:6" x14ac:dyDescent="0.25">
      <c r="A108" t="s">
        <v>4611</v>
      </c>
      <c r="B108" t="s">
        <v>4612</v>
      </c>
      <c r="C108" s="11">
        <v>8</v>
      </c>
      <c r="D108" s="11">
        <f t="shared" si="7"/>
        <v>8</v>
      </c>
      <c r="E108" s="17">
        <f>IFERROR(VLOOKUP(A108,Exclusion!A:C,3,0),0)</f>
        <v>0</v>
      </c>
      <c r="F108" s="8">
        <f t="shared" si="8"/>
        <v>8</v>
      </c>
    </row>
    <row r="109" spans="1:6" x14ac:dyDescent="0.25">
      <c r="A109" t="s">
        <v>3357</v>
      </c>
      <c r="B109" t="s">
        <v>3358</v>
      </c>
      <c r="C109" s="11">
        <v>6</v>
      </c>
      <c r="D109" s="11">
        <f t="shared" si="7"/>
        <v>6</v>
      </c>
      <c r="E109" s="17">
        <f>IFERROR(VLOOKUP(A109,Exclusion!A:C,3,0),0)</f>
        <v>0</v>
      </c>
      <c r="F109" s="8">
        <f t="shared" si="8"/>
        <v>6</v>
      </c>
    </row>
    <row r="110" spans="1:6" x14ac:dyDescent="0.25">
      <c r="A110" t="s">
        <v>1879</v>
      </c>
      <c r="B110" t="s">
        <v>1880</v>
      </c>
      <c r="C110" s="11">
        <v>9</v>
      </c>
      <c r="D110" s="11">
        <f t="shared" si="7"/>
        <v>9</v>
      </c>
      <c r="E110" s="17">
        <f>IFERROR(VLOOKUP(A110,Exclusion!A:C,3,0),0)</f>
        <v>0</v>
      </c>
      <c r="F110" s="8">
        <f t="shared" si="8"/>
        <v>9</v>
      </c>
    </row>
    <row r="111" spans="1:6" x14ac:dyDescent="0.25">
      <c r="A111" t="s">
        <v>1512</v>
      </c>
      <c r="B111" t="s">
        <v>1513</v>
      </c>
      <c r="C111" s="11">
        <v>7</v>
      </c>
      <c r="D111" s="11">
        <f t="shared" si="7"/>
        <v>7</v>
      </c>
      <c r="E111" s="17">
        <f>IFERROR(VLOOKUP(A111,Exclusion!A:C,3,0),0)</f>
        <v>-1</v>
      </c>
      <c r="F111" s="8">
        <f t="shared" si="8"/>
        <v>6</v>
      </c>
    </row>
    <row r="112" spans="1:6" x14ac:dyDescent="0.25">
      <c r="A112" t="s">
        <v>2699</v>
      </c>
      <c r="B112" t="s">
        <v>2700</v>
      </c>
      <c r="C112" s="11">
        <v>12</v>
      </c>
      <c r="D112" s="11">
        <f t="shared" si="7"/>
        <v>12</v>
      </c>
      <c r="E112" s="17">
        <f>IFERROR(VLOOKUP(A112,Exclusion!A:C,3,0),0)</f>
        <v>0</v>
      </c>
      <c r="F112" s="8">
        <f t="shared" si="8"/>
        <v>12</v>
      </c>
    </row>
    <row r="113" spans="1:6" x14ac:dyDescent="0.25">
      <c r="A113" t="s">
        <v>2276</v>
      </c>
      <c r="B113" t="s">
        <v>11116</v>
      </c>
      <c r="C113" s="11">
        <v>5</v>
      </c>
      <c r="D113" s="11">
        <f t="shared" si="7"/>
        <v>5</v>
      </c>
      <c r="E113" s="17">
        <f>IFERROR(VLOOKUP(A113,Exclusion!A:C,3,0),0)</f>
        <v>0</v>
      </c>
      <c r="F113" s="8">
        <f t="shared" si="8"/>
        <v>5</v>
      </c>
    </row>
    <row r="114" spans="1:6" x14ac:dyDescent="0.25">
      <c r="A114" t="s">
        <v>1340</v>
      </c>
      <c r="B114" t="s">
        <v>11118</v>
      </c>
      <c r="C114" s="11">
        <v>9</v>
      </c>
      <c r="D114" s="11">
        <f t="shared" si="7"/>
        <v>9</v>
      </c>
      <c r="E114" s="17">
        <f>IFERROR(VLOOKUP(A114,Exclusion!A:C,3,0),0)</f>
        <v>0</v>
      </c>
      <c r="F114" s="8">
        <f t="shared" si="8"/>
        <v>9</v>
      </c>
    </row>
    <row r="115" spans="1:6" x14ac:dyDescent="0.25">
      <c r="A115" t="s">
        <v>2824</v>
      </c>
      <c r="B115" t="s">
        <v>2825</v>
      </c>
      <c r="C115" s="11">
        <v>13</v>
      </c>
      <c r="D115" s="11">
        <f t="shared" si="7"/>
        <v>13</v>
      </c>
      <c r="E115" s="17">
        <f>IFERROR(VLOOKUP(A115,Exclusion!A:C,3,0),0)</f>
        <v>-2</v>
      </c>
      <c r="F115" s="8">
        <f t="shared" si="8"/>
        <v>11</v>
      </c>
    </row>
    <row r="116" spans="1:6" x14ac:dyDescent="0.25">
      <c r="A116" t="s">
        <v>2118</v>
      </c>
      <c r="B116" t="s">
        <v>2119</v>
      </c>
      <c r="C116" s="11">
        <v>11</v>
      </c>
      <c r="D116" s="11">
        <f t="shared" si="7"/>
        <v>11</v>
      </c>
      <c r="E116" s="17">
        <f>IFERROR(VLOOKUP(A116,Exclusion!A:C,3,0),0)</f>
        <v>-1</v>
      </c>
      <c r="F116" s="8">
        <f t="shared" si="8"/>
        <v>10</v>
      </c>
    </row>
    <row r="117" spans="1:6" x14ac:dyDescent="0.25">
      <c r="A117" t="s">
        <v>2432</v>
      </c>
      <c r="B117" t="s">
        <v>2433</v>
      </c>
      <c r="C117" s="11">
        <v>14</v>
      </c>
      <c r="D117" s="11">
        <f t="shared" si="7"/>
        <v>14</v>
      </c>
      <c r="E117" s="17">
        <f>IFERROR(VLOOKUP(A117,Exclusion!A:C,3,0),0)</f>
        <v>-2</v>
      </c>
      <c r="F117" s="8">
        <f t="shared" si="8"/>
        <v>12</v>
      </c>
    </row>
    <row r="118" spans="1:6" x14ac:dyDescent="0.25">
      <c r="A118" t="s">
        <v>1381</v>
      </c>
      <c r="B118" t="s">
        <v>1382</v>
      </c>
      <c r="C118" s="11">
        <v>7</v>
      </c>
      <c r="D118" s="11">
        <f t="shared" si="7"/>
        <v>7</v>
      </c>
      <c r="E118" s="17">
        <f>IFERROR(VLOOKUP(A118,Exclusion!A:C,3,0),0)</f>
        <v>-1</v>
      </c>
      <c r="F118" s="8">
        <f t="shared" si="8"/>
        <v>6</v>
      </c>
    </row>
    <row r="119" spans="1:6" x14ac:dyDescent="0.25">
      <c r="A119" t="s">
        <v>3057</v>
      </c>
      <c r="B119" t="s">
        <v>3058</v>
      </c>
      <c r="C119" s="11">
        <v>9</v>
      </c>
      <c r="D119" s="11">
        <f t="shared" si="7"/>
        <v>9</v>
      </c>
      <c r="E119" s="17">
        <f>IFERROR(VLOOKUP(A119,Exclusion!A:C,3,0),0)</f>
        <v>0</v>
      </c>
      <c r="F119" s="8">
        <f t="shared" si="8"/>
        <v>9</v>
      </c>
    </row>
    <row r="120" spans="1:6" x14ac:dyDescent="0.25">
      <c r="A120" t="s">
        <v>3547</v>
      </c>
      <c r="B120" t="s">
        <v>3548</v>
      </c>
      <c r="C120" s="11">
        <v>3</v>
      </c>
      <c r="D120" s="11">
        <f t="shared" si="7"/>
        <v>3</v>
      </c>
      <c r="E120" s="17">
        <f>IFERROR(VLOOKUP(A120,Exclusion!A:C,3,0),0)</f>
        <v>0</v>
      </c>
      <c r="F120" s="8">
        <f t="shared" si="8"/>
        <v>3</v>
      </c>
    </row>
    <row r="121" spans="1:6" x14ac:dyDescent="0.25">
      <c r="A121" t="s">
        <v>7090</v>
      </c>
      <c r="B121" t="s">
        <v>11112</v>
      </c>
      <c r="C121" s="11">
        <v>6</v>
      </c>
      <c r="D121" s="11">
        <f t="shared" si="7"/>
        <v>6</v>
      </c>
      <c r="E121" s="17">
        <f>IFERROR(VLOOKUP(A121,Exclusion!A:C,3,0),0)</f>
        <v>0</v>
      </c>
      <c r="F121" s="8">
        <f t="shared" si="8"/>
        <v>6</v>
      </c>
    </row>
    <row r="122" spans="1:6" x14ac:dyDescent="0.25">
      <c r="A122" t="s">
        <v>3806</v>
      </c>
      <c r="B122" t="s">
        <v>3807</v>
      </c>
      <c r="C122" s="11">
        <v>6</v>
      </c>
      <c r="D122" s="11">
        <f t="shared" si="7"/>
        <v>6</v>
      </c>
      <c r="E122" s="17">
        <f>IFERROR(VLOOKUP(A122,Exclusion!A:C,3,0),0)</f>
        <v>0</v>
      </c>
      <c r="F122" s="8">
        <f t="shared" si="8"/>
        <v>6</v>
      </c>
    </row>
    <row r="123" spans="1:6" x14ac:dyDescent="0.25">
      <c r="A123" t="s">
        <v>2412</v>
      </c>
      <c r="B123" t="s">
        <v>2413</v>
      </c>
      <c r="C123" s="11">
        <v>7</v>
      </c>
      <c r="D123" s="11">
        <f t="shared" si="7"/>
        <v>7</v>
      </c>
      <c r="E123" s="17">
        <f>IFERROR(VLOOKUP(A123,Exclusion!A:C,3,0),0)</f>
        <v>0</v>
      </c>
      <c r="F123" s="8">
        <f t="shared" si="8"/>
        <v>7</v>
      </c>
    </row>
    <row r="124" spans="1:6" x14ac:dyDescent="0.25">
      <c r="A124" t="s">
        <v>1821</v>
      </c>
      <c r="B124" t="s">
        <v>1822</v>
      </c>
      <c r="C124" s="11">
        <v>9</v>
      </c>
      <c r="D124" s="11">
        <f t="shared" si="7"/>
        <v>9</v>
      </c>
      <c r="E124" s="17">
        <f>IFERROR(VLOOKUP(A124,Exclusion!A:C,3,0),0)</f>
        <v>-2</v>
      </c>
      <c r="F124" s="8">
        <f t="shared" si="8"/>
        <v>7</v>
      </c>
    </row>
    <row r="125" spans="1:6" x14ac:dyDescent="0.25">
      <c r="A125" t="s">
        <v>1768</v>
      </c>
      <c r="B125" t="s">
        <v>1769</v>
      </c>
      <c r="C125" s="11">
        <v>11</v>
      </c>
      <c r="D125" s="11">
        <f t="shared" si="7"/>
        <v>11</v>
      </c>
      <c r="E125" s="17">
        <f>IFERROR(VLOOKUP(A125,Exclusion!A:C,3,0),0)</f>
        <v>-5</v>
      </c>
      <c r="F125" s="8">
        <f t="shared" si="8"/>
        <v>6</v>
      </c>
    </row>
    <row r="126" spans="1:6" x14ac:dyDescent="0.25">
      <c r="A126" t="s">
        <v>2636</v>
      </c>
      <c r="B126" t="s">
        <v>2637</v>
      </c>
      <c r="C126" s="11">
        <v>9</v>
      </c>
      <c r="D126" s="11">
        <f t="shared" si="7"/>
        <v>9</v>
      </c>
      <c r="E126" s="17">
        <f>IFERROR(VLOOKUP(A126,Exclusion!A:C,3,0),0)</f>
        <v>0</v>
      </c>
      <c r="F126" s="8">
        <f t="shared" si="8"/>
        <v>9</v>
      </c>
    </row>
    <row r="127" spans="1:6" x14ac:dyDescent="0.25">
      <c r="A127" t="s">
        <v>2152</v>
      </c>
      <c r="B127" t="s">
        <v>2153</v>
      </c>
      <c r="C127" s="11">
        <v>6</v>
      </c>
      <c r="D127" s="11">
        <f t="shared" si="7"/>
        <v>6</v>
      </c>
      <c r="E127" s="17">
        <f>IFERROR(VLOOKUP(A127,Exclusion!A:C,3,0),0)</f>
        <v>0</v>
      </c>
      <c r="F127" s="8">
        <f t="shared" si="8"/>
        <v>6</v>
      </c>
    </row>
    <row r="128" spans="1:6" x14ac:dyDescent="0.25">
      <c r="A128" t="s">
        <v>2244</v>
      </c>
      <c r="B128" t="s">
        <v>2245</v>
      </c>
      <c r="C128" s="11">
        <v>4</v>
      </c>
      <c r="D128" s="11">
        <f t="shared" si="7"/>
        <v>4</v>
      </c>
      <c r="E128" s="17">
        <f>IFERROR(VLOOKUP(A128,Exclusion!A:C,3,0),0)</f>
        <v>0</v>
      </c>
      <c r="F128" s="8">
        <f t="shared" si="8"/>
        <v>4</v>
      </c>
    </row>
    <row r="129" spans="1:6" x14ac:dyDescent="0.25">
      <c r="A129" t="s">
        <v>11062</v>
      </c>
      <c r="B129" t="s">
        <v>11062</v>
      </c>
      <c r="C129" s="11">
        <v>50</v>
      </c>
      <c r="D129" s="11">
        <f t="shared" si="7"/>
        <v>50</v>
      </c>
      <c r="E129" s="17">
        <f>IFERROR(VLOOKUP(A129,Exclusion!A:C,3,0),0)</f>
        <v>0</v>
      </c>
      <c r="F129" s="8">
        <f t="shared" si="8"/>
        <v>50</v>
      </c>
    </row>
    <row r="130" spans="1:6" x14ac:dyDescent="0.25">
      <c r="D130" s="11">
        <f t="shared" si="7"/>
        <v>0</v>
      </c>
      <c r="E130" s="17">
        <f>IFERROR(VLOOKUP(A130,Exclusion!A:C,3,0),0)</f>
        <v>-2</v>
      </c>
      <c r="F130" s="8">
        <f t="shared" si="8"/>
        <v>-2</v>
      </c>
    </row>
  </sheetData>
  <phoneticPr fontId="6" type="noConversion"/>
  <conditionalFormatting sqref="F1:F1048576">
    <cfRule type="cellIs" dxfId="115" priority="1" operator="equal">
      <formula>"Avec critères"</formula>
    </cfRule>
  </conditionalFormatting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D606EC7FFC84840B8317E1D2525B8A4" ma:contentTypeVersion="4" ma:contentTypeDescription="Create a new document." ma:contentTypeScope="" ma:versionID="4f4d2b208b2a27330085b08c24037f42">
  <xsd:schema xmlns:xsd="http://www.w3.org/2001/XMLSchema" xmlns:xs="http://www.w3.org/2001/XMLSchema" xmlns:p="http://schemas.microsoft.com/office/2006/metadata/properties" xmlns:ns2="dd651013-60ee-4e39-a62f-cc7ae464a542" targetNamespace="http://schemas.microsoft.com/office/2006/metadata/properties" ma:root="true" ma:fieldsID="b987435091f56dcc546bb1de2a62955d" ns2:_="">
    <xsd:import namespace="dd651013-60ee-4e39-a62f-cc7ae464a542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d651013-60ee-4e39-a62f-cc7ae464a54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21C9D4D4-96E5-4AA6-858E-79EBF4D4ED59}">
  <ds:schemaRefs>
    <ds:schemaRef ds:uri="http://purl.org/dc/dcmitype/"/>
    <ds:schemaRef ds:uri="http://www.w3.org/XML/1998/namespace"/>
    <ds:schemaRef ds:uri="http://schemas.microsoft.com/office/2006/documentManagement/types"/>
    <ds:schemaRef ds:uri="http://schemas.microsoft.com/office/2006/metadata/properties"/>
    <ds:schemaRef ds:uri="http://purl.org/dc/terms/"/>
    <ds:schemaRef ds:uri="dd651013-60ee-4e39-a62f-cc7ae464a542"/>
    <ds:schemaRef ds:uri="http://schemas.microsoft.com/office/infopath/2007/PartnerControls"/>
    <ds:schemaRef ds:uri="http://schemas.openxmlformats.org/package/2006/metadata/core-properties"/>
    <ds:schemaRef ds:uri="http://purl.org/dc/elements/1.1/"/>
  </ds:schemaRefs>
</ds:datastoreItem>
</file>

<file path=customXml/itemProps2.xml><?xml version="1.0" encoding="utf-8"?>
<ds:datastoreItem xmlns:ds="http://schemas.openxmlformats.org/officeDocument/2006/customXml" ds:itemID="{34F86523-3E83-49E4-9832-4A90D19D35F8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7E52CD3A-D8C4-462C-AF8A-B68B42F7734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dd651013-60ee-4e39-a62f-cc7ae464a54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11</vt:i4>
      </vt:variant>
    </vt:vector>
  </HeadingPairs>
  <TitlesOfParts>
    <vt:vector size="11" baseType="lpstr">
      <vt:lpstr>Classement NATIONAL v2</vt:lpstr>
      <vt:lpstr>Classement NATIONAL</vt:lpstr>
      <vt:lpstr>Sprint 1</vt:lpstr>
      <vt:lpstr>classement</vt:lpstr>
      <vt:lpstr>synt résultat</vt:lpstr>
      <vt:lpstr>taux de chutes</vt:lpstr>
      <vt:lpstr>NPS</vt:lpstr>
      <vt:lpstr>class emis</vt:lpstr>
      <vt:lpstr>effectif par od oc</vt:lpstr>
      <vt:lpstr>effectif</vt:lpstr>
      <vt:lpstr>Exclusion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BICHET Thierry</dc:creator>
  <cp:lastModifiedBy>MONIERE Cedric</cp:lastModifiedBy>
  <dcterms:created xsi:type="dcterms:W3CDTF">2024-11-13T05:56:42Z</dcterms:created>
  <dcterms:modified xsi:type="dcterms:W3CDTF">2025-01-29T09:12:24Z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5bf4bb52-9e9d-4296-940a-59002820a53c_Enabled">
    <vt:lpwstr>true</vt:lpwstr>
  </property>
  <property fmtid="{D5CDD505-2E9C-101B-9397-08002B2CF9AE}" pid="3" name="MSIP_Label_5bf4bb52-9e9d-4296-940a-59002820a53c_SetDate">
    <vt:lpwstr>2024-11-13T06:17:34Z</vt:lpwstr>
  </property>
  <property fmtid="{D5CDD505-2E9C-101B-9397-08002B2CF9AE}" pid="4" name="MSIP_Label_5bf4bb52-9e9d-4296-940a-59002820a53c_Method">
    <vt:lpwstr>Standard</vt:lpwstr>
  </property>
  <property fmtid="{D5CDD505-2E9C-101B-9397-08002B2CF9AE}" pid="5" name="MSIP_Label_5bf4bb52-9e9d-4296-940a-59002820a53c_Name">
    <vt:lpwstr>5bf4bb52-9e9d-4296-940a-59002820a53c</vt:lpwstr>
  </property>
  <property fmtid="{D5CDD505-2E9C-101B-9397-08002B2CF9AE}" pid="6" name="MSIP_Label_5bf4bb52-9e9d-4296-940a-59002820a53c_SiteId">
    <vt:lpwstr>cbeb3ecc-6f45-4183-b5a8-088140deae5d</vt:lpwstr>
  </property>
  <property fmtid="{D5CDD505-2E9C-101B-9397-08002B2CF9AE}" pid="7" name="MSIP_Label_5bf4bb52-9e9d-4296-940a-59002820a53c_ActionId">
    <vt:lpwstr>bba0f85a-1096-483b-96e8-5971d38fe918</vt:lpwstr>
  </property>
  <property fmtid="{D5CDD505-2E9C-101B-9397-08002B2CF9AE}" pid="8" name="MSIP_Label_5bf4bb52-9e9d-4296-940a-59002820a53c_ContentBits">
    <vt:lpwstr>0</vt:lpwstr>
  </property>
  <property fmtid="{D5CDD505-2E9C-101B-9397-08002B2CF9AE}" pid="9" name="ContentTypeId">
    <vt:lpwstr>0x0101003D606EC7FFC84840B8317E1D2525B8A4</vt:lpwstr>
  </property>
</Properties>
</file>